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19960" tabRatio="500" firstSheet="0" activeTab="4" autoFilterDateGrouping="1"/>
  </bookViews>
  <sheets>
    <sheet xmlns:r="http://schemas.openxmlformats.org/officeDocument/2006/relationships" name="模型说明" sheetId="1" state="visible" r:id="rId1"/>
    <sheet xmlns:r="http://schemas.openxmlformats.org/officeDocument/2006/relationships" name="模型评价" sheetId="2" state="visible" r:id="rId2"/>
    <sheet xmlns:r="http://schemas.openxmlformats.org/officeDocument/2006/relationships" name="信号可视化" sheetId="3" state="visible" r:id="rId3"/>
    <sheet xmlns:r="http://schemas.openxmlformats.org/officeDocument/2006/relationships" name="回测_周度" sheetId="4" state="visible" r:id="rId4"/>
    <sheet xmlns:r="http://schemas.openxmlformats.org/officeDocument/2006/relationships" name="评分与状态_周度" sheetId="5" state="visible" r:id="rId5"/>
    <sheet xmlns:r="http://schemas.openxmlformats.org/officeDocument/2006/relationships" name="市场状态总览" sheetId="6" state="visible" r:id="rId6"/>
    <sheet xmlns:r="http://schemas.openxmlformats.org/officeDocument/2006/relationships" name="特征计算_周度" sheetId="7" state="visible" r:id="rId7"/>
    <sheet xmlns:r="http://schemas.openxmlformats.org/officeDocument/2006/relationships" name="原始数据_周度" sheetId="8" state="visible" r:id="rId8"/>
    <sheet xmlns:r="http://schemas.openxmlformats.org/officeDocument/2006/relationships" name="Sahm Rule" sheetId="9" state="visible" r:id="rId9"/>
    <sheet xmlns:r="http://schemas.openxmlformats.org/officeDocument/2006/relationships" name="10Y2Y" sheetId="10" state="visible" r:id="rId10"/>
    <sheet xmlns:r="http://schemas.openxmlformats.org/officeDocument/2006/relationships" name="高收益利差" sheetId="11" state="visible" r:id="rId11"/>
    <sheet xmlns:r="http://schemas.openxmlformats.org/officeDocument/2006/relationships" name="SP500相关数据" sheetId="12" state="visible" r:id="rId12"/>
    <sheet xmlns:r="http://schemas.openxmlformats.org/officeDocument/2006/relationships" name="_图表数据" sheetId="13" state="visible" r:id="rId13"/>
  </sheets>
  <externalReferences>
    <externalReference xmlns:r="http://schemas.openxmlformats.org/officeDocument/2006/relationships"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#,##0.00_ "/>
    <numFmt numFmtId="166" formatCode="0.0"/>
    <numFmt numFmtId="167" formatCode="0.0%"/>
    <numFmt numFmtId="168" formatCode="0.00&quot;x&quot;"/>
    <numFmt numFmtId="169" formatCode="\+0.0%;\-0.0%"/>
  </numFmts>
  <fonts count="87">
    <font>
      <name val="Calibri"/>
      <charset val="1"/>
      <family val="2"/>
      <color theme="1"/>
      <sz val="11"/>
    </font>
    <font>
      <name val="Arial"/>
      <family val="2"/>
      <b val="1"/>
      <color rgb="FFFFFFFF"/>
      <sz val="11"/>
    </font>
    <font>
      <name val="FangSong"/>
      <charset val="134"/>
      <family val="3"/>
      <sz val="9"/>
    </font>
    <font>
      <name val="Calibri"/>
      <family val="2"/>
      <b val="1"/>
      <color theme="1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theme="1"/>
      <sz val="11"/>
    </font>
    <font>
      <name val="等线"/>
      <charset val="134"/>
      <family val="4"/>
      <b val="1"/>
      <color rgb="FFFF0000"/>
      <sz val="12"/>
      <scheme val="minor"/>
    </font>
    <font>
      <name val="Microsoft YaHei UI"/>
      <charset val="134"/>
      <family val="2"/>
      <color rgb="FF000000"/>
      <sz val="10"/>
    </font>
    <font>
      <name val="宋体"/>
      <family val="2"/>
      <b val="1"/>
      <color theme="1"/>
      <sz val="11"/>
      <scheme val="minor"/>
    </font>
    <font>
      <name val="Calibri"/>
      <charset val="1"/>
      <family val="2"/>
      <color rgb="FF666666"/>
      <sz val="11"/>
    </font>
    <font>
      <name val="Calibri"/>
      <charset val="1"/>
      <family val="2"/>
      <color rgb="FF999999"/>
      <sz val="11"/>
    </font>
    <font>
      <name val="Arial"/>
      <family val="2"/>
      <color theme="1"/>
      <sz val="11"/>
    </font>
    <font>
      <name val="Calibri"/>
      <charset val="1"/>
      <family val="2"/>
      <color indexed="55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999999"/>
      <sz val="9"/>
    </font>
    <font>
      <name val="Calibri"/>
      <charset val="1"/>
      <family val="2"/>
      <b val="1"/>
      <color rgb="FFCC0000"/>
      <sz val="11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color rgb="FF006100"/>
      <sz val="10"/>
    </font>
    <font>
      <name val="Calibri"/>
      <family val="2"/>
      <b val="1"/>
      <color rgb="FF1F4E78"/>
      <sz val="11"/>
    </font>
    <font>
      <name val="Calibri"/>
      <family val="2"/>
      <b val="1"/>
      <color rgb="FF1F4E78"/>
      <sz val="12"/>
    </font>
    <font>
      <name val="Calibri"/>
      <family val="2"/>
      <color theme="1"/>
      <sz val="11"/>
    </font>
    <font>
      <name val="Calibri"/>
      <family val="2"/>
      <b val="1"/>
      <color rgb="FF006100"/>
      <sz val="11"/>
    </font>
    <font>
      <name val="Calibri"/>
      <family val="2"/>
      <color rgb="FF999999"/>
      <sz val="11"/>
    </font>
    <font>
      <name val="Calibri"/>
      <family val="2"/>
      <color rgb="FF006100"/>
      <sz val="10"/>
    </font>
    <font>
      <name val="Calibri"/>
      <family val="2"/>
      <b val="1"/>
      <color rgb="FF006100"/>
      <sz val="12"/>
    </font>
    <font>
      <name val="Calibri"/>
      <family val="2"/>
      <b val="1"/>
      <color rgb="FFC00000"/>
      <sz val="11"/>
    </font>
    <font>
      <name val="Calibri"/>
      <family val="2"/>
      <color rgb="FF999999"/>
      <sz val="9"/>
    </font>
    <font>
      <name val="Calibri"/>
      <family val="2"/>
      <b val="1"/>
      <color rgb="FF1A1A1A"/>
      <sz val="15"/>
    </font>
    <font>
      <name val="Calibri"/>
      <charset val="1"/>
      <family val="2"/>
      <b val="1"/>
      <color rgb="FF1A1A1A"/>
      <sz val="15"/>
    </font>
    <font>
      <name val="Calibri"/>
      <family val="2"/>
      <i val="1"/>
      <color rgb="FF888888"/>
      <sz val="10"/>
    </font>
    <font>
      <name val="Calibri"/>
      <charset val="1"/>
      <family val="2"/>
      <i val="1"/>
      <color rgb="FF888888"/>
      <sz val="10"/>
    </font>
    <font>
      <name val="Calibri"/>
      <family val="2"/>
      <b val="1"/>
      <color rgb="FF555555"/>
      <sz val="10"/>
    </font>
    <font>
      <name val="Calibri"/>
      <charset val="1"/>
      <family val="2"/>
      <b val="1"/>
      <color rgb="FF555555"/>
      <sz val="10"/>
    </font>
    <font>
      <name val="Calibri"/>
      <family val="2"/>
      <color rgb="FF888888"/>
      <sz val="10"/>
    </font>
    <font>
      <name val="Calibri"/>
      <charset val="1"/>
      <family val="2"/>
      <color rgb="FF888888"/>
      <sz val="10"/>
    </font>
    <font>
      <name val="Calibri"/>
      <family val="2"/>
      <b val="1"/>
      <color rgb="FF1A1A1A"/>
      <sz val="12"/>
    </font>
    <font>
      <name val="Calibri"/>
      <charset val="1"/>
      <family val="2"/>
      <b val="1"/>
      <color rgb="FF1A1A1A"/>
      <sz val="12"/>
    </font>
    <font>
      <name val="Calibri"/>
      <family val="2"/>
      <b val="1"/>
      <color rgb="FF333333"/>
      <sz val="11"/>
    </font>
    <font>
      <name val="Calibri"/>
      <family val="2"/>
      <i val="1"/>
      <color rgb="FF777777"/>
      <sz val="10"/>
    </font>
    <font>
      <name val="Calibri"/>
      <family val="2"/>
      <color rgb="FF2E7D32"/>
      <sz val="11"/>
    </font>
    <font>
      <name val="Calibri"/>
      <charset val="1"/>
      <family val="2"/>
      <color rgb="FF2E7D32"/>
      <sz val="11"/>
    </font>
    <font>
      <name val="Calibri"/>
      <family val="2"/>
      <color rgb="FF1565C0"/>
      <sz val="11"/>
    </font>
    <font>
      <name val="Calibri"/>
      <charset val="1"/>
      <family val="2"/>
      <color rgb="FF1565C0"/>
      <sz val="11"/>
    </font>
    <font>
      <name val="Calibri"/>
      <family val="2"/>
      <color rgb="FFF9A825"/>
      <sz val="11"/>
    </font>
    <font>
      <name val="Calibri"/>
      <charset val="1"/>
      <family val="2"/>
      <color rgb="FFF9A825"/>
      <sz val="11"/>
    </font>
    <font>
      <name val="Calibri"/>
      <family val="2"/>
      <color rgb="FFE65100"/>
      <sz val="11"/>
    </font>
    <font>
      <name val="Calibri"/>
      <charset val="1"/>
      <family val="2"/>
      <color rgb="FFE65100"/>
      <sz val="11"/>
    </font>
    <font>
      <name val="Calibri"/>
      <family val="2"/>
      <color rgb="FFC62828"/>
      <sz val="11"/>
    </font>
    <font>
      <name val="Calibri"/>
      <charset val="1"/>
      <family val="2"/>
      <color rgb="FFC62828"/>
      <sz val="11"/>
    </font>
    <font>
      <name val="Calibri"/>
      <family val="2"/>
      <b val="1"/>
      <color rgb="FF4A148C"/>
      <sz val="11"/>
    </font>
    <font>
      <name val="Calibri"/>
      <charset val="1"/>
      <family val="2"/>
      <b val="1"/>
      <color rgb="FF4A148C"/>
      <sz val="11"/>
    </font>
    <font>
      <name val="Calibri"/>
      <family val="2"/>
      <color rgb="FF4A148C"/>
      <sz val="11"/>
    </font>
    <font>
      <name val="Calibri"/>
      <charset val="1"/>
      <family val="2"/>
      <color rgb="FF4A148C"/>
      <sz val="11"/>
    </font>
    <font>
      <name val="Calibri"/>
      <family val="2"/>
      <color rgb="FF2E7D32"/>
      <sz val="10"/>
    </font>
    <font>
      <name val="Calibri"/>
      <charset val="1"/>
      <family val="2"/>
      <color rgb="FF2E7D32"/>
      <sz val="10"/>
    </font>
    <font>
      <name val="Calibri"/>
      <family val="2"/>
      <color rgb="FFE65100"/>
      <sz val="10"/>
    </font>
    <font>
      <name val="Calibri"/>
      <charset val="1"/>
      <family val="2"/>
      <color rgb="FFE65100"/>
      <sz val="10"/>
    </font>
    <font>
      <name val="Calibri"/>
      <family val="2"/>
      <color rgb="FFAAAAAA"/>
      <sz val="9"/>
    </font>
    <font>
      <name val="Calibri"/>
      <charset val="1"/>
      <family val="2"/>
      <color rgb="FFAAAAAA"/>
      <sz val="9"/>
    </font>
    <font>
      <name val="Calibri"/>
      <family val="2"/>
      <i val="1"/>
      <color rgb="FFAAAAAA"/>
      <sz val="9"/>
    </font>
    <font>
      <name val="Calibri"/>
      <charset val="1"/>
      <family val="2"/>
      <i val="1"/>
      <color rgb="FFAAAAAA"/>
      <sz val="9"/>
    </font>
    <font>
      <name val="Calibri"/>
      <family val="2"/>
      <b val="1"/>
      <color rgb="FFE65100"/>
      <sz val="12"/>
    </font>
    <font>
      <name val="Calibri"/>
      <family val="2"/>
      <b val="1"/>
      <color rgb="FF2E7D32"/>
      <sz val="12"/>
    </font>
    <font>
      <name val="Calibri"/>
      <family val="2"/>
      <color rgb="FFAAAAAA"/>
      <sz val="11"/>
    </font>
    <font>
      <name val="Calibri"/>
      <charset val="1"/>
      <family val="2"/>
      <color rgb="FFAAAAAA"/>
      <sz val="11"/>
    </font>
    <font>
      <name val="Calibri"/>
      <family val="2"/>
      <color rgb="FFCCCCCC"/>
      <sz val="11"/>
    </font>
    <font>
      <name val="Calibri"/>
      <family val="2"/>
      <color rgb="FF333333"/>
      <sz val="11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3"/>
    </font>
    <font>
      <name val="Calibri"/>
      <charset val="1"/>
      <family val="2"/>
      <b val="1"/>
      <color rgb="FF000000"/>
      <sz val="13"/>
    </font>
    <font>
      <name val="Calibri"/>
      <family val="2"/>
      <color rgb="FF666666"/>
      <sz val="11"/>
    </font>
    <font>
      <name val="Calibri"/>
      <family val="2"/>
      <b val="1"/>
      <color rgb="FF999999"/>
      <sz val="10"/>
    </font>
    <font>
      <name val="Calibri"/>
      <charset val="1"/>
      <family val="2"/>
      <b val="1"/>
      <color rgb="FF999999"/>
      <sz val="10"/>
    </font>
    <font>
      <name val="Arial"/>
      <family val="2"/>
      <b val="1"/>
      <color rgb="FF999999"/>
      <sz val="10"/>
    </font>
    <font>
      <name val="Calibri"/>
      <charset val="1"/>
      <family val="2"/>
      <color rgb="FFCCCCCC"/>
      <sz val="11"/>
    </font>
    <font>
      <name val="Arial"/>
      <family val="2"/>
      <i val="1"/>
      <color rgb="FFCCCCCC"/>
      <sz val="11"/>
    </font>
    <font>
      <name val="Microsoft YaHei"/>
      <charset val="134"/>
      <family val="2"/>
      <b val="1"/>
      <color rgb="FF999999"/>
      <sz val="10"/>
    </font>
    <font>
      <name val="Calibri"/>
      <family val="2"/>
      <color rgb="FF555555"/>
      <sz val="10"/>
    </font>
    <font>
      <name val="Calibri"/>
      <family val="2"/>
      <i val="1"/>
      <color rgb="FF999999"/>
      <sz val="9"/>
    </font>
    <font>
      <name val="Microsoft YaHei"/>
      <charset val="134"/>
      <family val="2"/>
      <b val="1"/>
      <color rgb="FF000000"/>
      <sz val="16"/>
    </font>
    <font>
      <name val="Microsoft YaHei"/>
      <charset val="134"/>
      <family val="2"/>
      <color rgb="FF333333"/>
      <sz val="11"/>
    </font>
    <font>
      <name val="Calibri"/>
      <charset val="134"/>
      <family val="2"/>
      <color rgb="FF333333"/>
      <sz val="11"/>
    </font>
    <font>
      <name val="Calibri"/>
      <charset val="134"/>
      <family val="2"/>
      <b val="1"/>
      <color rgb="FF999999"/>
      <sz val="10"/>
    </font>
    <font>
      <b val="1"/>
      <color rgb="00FFFFFF"/>
    </font>
    <font>
      <color rgb="00000000"/>
    </font>
    <font>
      <color rgb="000000FF"/>
    </font>
  </fonts>
  <fills count="12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AAAAAA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hair">
        <color rgb="FFE0E0E0"/>
      </top>
      <bottom style="hair">
        <color rgb="FFE0E0E0"/>
      </bottom>
      <diagonal/>
    </border>
    <border>
      <left/>
      <right/>
      <top style="hair">
        <color rgb="FFE0E0E0"/>
      </top>
      <bottom/>
      <diagonal/>
    </border>
    <border>
      <left/>
      <right/>
      <top style="thin">
        <color rgb="FF999999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17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  <xf numFmtId="14" fontId="0" fillId="0" borderId="0" pivotButton="0" quotePrefix="0" xfId="0"/>
    <xf numFmtId="14" fontId="1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12" fillId="0" borderId="0" pivotButton="0" quotePrefix="0" xfId="0"/>
    <xf numFmtId="0" fontId="12" fillId="0" borderId="0" pivotButton="0" quotePrefix="0" xfId="0"/>
    <xf numFmtId="165" fontId="0" fillId="0" borderId="0" pivotButton="0" quotePrefix="0" xfId="0"/>
    <xf numFmtId="0" fontId="15" fillId="2" borderId="0" applyAlignment="1" pivotButton="0" quotePrefix="0" xfId="0">
      <alignment horizontal="center"/>
    </xf>
    <xf numFmtId="0" fontId="21" fillId="3" borderId="0" pivotButton="0" quotePrefix="0" xfId="0"/>
    <xf numFmtId="0" fontId="21" fillId="3" borderId="0" applyAlignment="1" pivotButton="0" quotePrefix="0" xfId="0">
      <alignment horizontal="center"/>
    </xf>
    <xf numFmtId="10" fontId="21" fillId="3" borderId="0" applyAlignment="1" pivotButton="0" quotePrefix="0" xfId="0">
      <alignment horizontal="center"/>
    </xf>
    <xf numFmtId="0" fontId="24" fillId="3" borderId="0" applyAlignment="1" pivotButton="0" quotePrefix="0" xfId="0">
      <alignment vertical="center" wrapText="1"/>
    </xf>
    <xf numFmtId="0" fontId="21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23" fillId="3" borderId="0" pivotButton="0" quotePrefix="0" xfId="0"/>
    <xf numFmtId="0" fontId="27" fillId="3" borderId="0" pivotButton="0" quotePrefix="0" xfId="0"/>
    <xf numFmtId="166" fontId="21" fillId="3" borderId="0" applyAlignment="1" pivotButton="0" quotePrefix="0" xfId="0">
      <alignment horizontal="center"/>
    </xf>
    <xf numFmtId="0" fontId="30" fillId="3" borderId="0" pivotButton="0" quotePrefix="0" xfId="0"/>
    <xf numFmtId="0" fontId="32" fillId="3" borderId="0" pivotButton="0" quotePrefix="0" xfId="0"/>
    <xf numFmtId="0" fontId="34" fillId="3" borderId="0" pivotButton="0" quotePrefix="0" xfId="0"/>
    <xf numFmtId="0" fontId="28" fillId="3" borderId="2" applyAlignment="1" pivotButton="0" quotePrefix="0" xfId="0">
      <alignment vertical="center"/>
    </xf>
    <xf numFmtId="0" fontId="21" fillId="3" borderId="2" pivotButton="0" quotePrefix="0" xfId="0"/>
    <xf numFmtId="0" fontId="36" fillId="0" borderId="2" pivotButton="0" quotePrefix="0" xfId="0"/>
    <xf numFmtId="0" fontId="38" fillId="3" borderId="0" pivotButton="0" quotePrefix="0" xfId="0"/>
    <xf numFmtId="0" fontId="38" fillId="3" borderId="3" pivotButton="0" quotePrefix="0" xfId="0"/>
    <xf numFmtId="0" fontId="32" fillId="0" borderId="0" applyAlignment="1" pivotButton="0" quotePrefix="0" xfId="0">
      <alignment horizontal="left"/>
    </xf>
    <xf numFmtId="0" fontId="32" fillId="0" borderId="0" applyAlignment="1" pivotButton="0" quotePrefix="0" xfId="0">
      <alignment horizontal="center"/>
    </xf>
    <xf numFmtId="0" fontId="32" fillId="0" borderId="4" applyAlignment="1" pivotButton="0" quotePrefix="0" xfId="0">
      <alignment horizontal="center"/>
    </xf>
    <xf numFmtId="0" fontId="32" fillId="0" borderId="4" applyAlignment="1" pivotButton="0" quotePrefix="0" xfId="0">
      <alignment horizontal="left"/>
    </xf>
    <xf numFmtId="0" fontId="21" fillId="3" borderId="5" applyAlignment="1" pivotButton="0" quotePrefix="0" xfId="0">
      <alignment horizontal="center"/>
    </xf>
    <xf numFmtId="167" fontId="21" fillId="3" borderId="5" applyAlignment="1" pivotButton="0" quotePrefix="0" xfId="0">
      <alignment horizontal="center"/>
    </xf>
    <xf numFmtId="10" fontId="21" fillId="3" borderId="5" applyAlignment="1" pivotButton="0" quotePrefix="0" xfId="0">
      <alignment horizontal="center"/>
    </xf>
    <xf numFmtId="0" fontId="21" fillId="3" borderId="6" applyAlignment="1" pivotButton="0" quotePrefix="0" xfId="0">
      <alignment horizontal="center"/>
    </xf>
    <xf numFmtId="167" fontId="21" fillId="3" borderId="6" applyAlignment="1" pivotButton="0" quotePrefix="0" xfId="0">
      <alignment horizontal="center"/>
    </xf>
    <xf numFmtId="0" fontId="21" fillId="3" borderId="7" applyAlignment="1" pivotButton="0" quotePrefix="0" xfId="0">
      <alignment horizontal="center"/>
    </xf>
    <xf numFmtId="167" fontId="21" fillId="3" borderId="7" applyAlignment="1" pivotButton="0" quotePrefix="0" xfId="0">
      <alignment horizontal="center"/>
    </xf>
    <xf numFmtId="10" fontId="21" fillId="3" borderId="7" applyAlignment="1" pivotButton="0" quotePrefix="0" xfId="0">
      <alignment horizontal="center"/>
    </xf>
    <xf numFmtId="168" fontId="21" fillId="3" borderId="7" applyAlignment="1" pivotButton="0" quotePrefix="0" xfId="0">
      <alignment horizontal="center"/>
    </xf>
    <xf numFmtId="0" fontId="3" fillId="3" borderId="7" pivotButton="0" quotePrefix="0" xfId="0"/>
    <xf numFmtId="0" fontId="21" fillId="3" borderId="5" pivotButton="0" quotePrefix="0" xfId="0"/>
    <xf numFmtId="169" fontId="21" fillId="3" borderId="5" applyAlignment="1" pivotButton="0" quotePrefix="0" xfId="0">
      <alignment horizontal="center"/>
    </xf>
    <xf numFmtId="169" fontId="21" fillId="3" borderId="7" applyAlignment="1" pivotButton="0" quotePrefix="0" xfId="0">
      <alignment horizontal="center"/>
    </xf>
    <xf numFmtId="0" fontId="21" fillId="3" borderId="7" pivotButton="0" quotePrefix="0" xfId="0"/>
    <xf numFmtId="0" fontId="21" fillId="3" borderId="5" applyAlignment="1" pivotButton="0" quotePrefix="0" xfId="0">
      <alignment horizontal="left"/>
    </xf>
    <xf numFmtId="0" fontId="21" fillId="3" borderId="6" applyAlignment="1" pivotButton="0" quotePrefix="0" xfId="0">
      <alignment horizontal="left"/>
    </xf>
    <xf numFmtId="0" fontId="21" fillId="3" borderId="7" applyAlignment="1" pivotButton="0" quotePrefix="0" xfId="0">
      <alignment horizontal="left"/>
    </xf>
    <xf numFmtId="10" fontId="23" fillId="3" borderId="7" applyAlignment="1" pivotButton="0" quotePrefix="0" xfId="0">
      <alignment horizontal="center"/>
    </xf>
    <xf numFmtId="0" fontId="3" fillId="3" borderId="6" applyAlignment="1" pivotButton="0" quotePrefix="0" xfId="0">
      <alignment horizontal="left"/>
    </xf>
    <xf numFmtId="0" fontId="3" fillId="3" borderId="7" applyAlignment="1" pivotButton="0" quotePrefix="0" xfId="0">
      <alignment horizontal="left"/>
    </xf>
    <xf numFmtId="168" fontId="3" fillId="3" borderId="7" applyAlignment="1" pivotButton="0" quotePrefix="0" xfId="0">
      <alignment horizontal="center"/>
    </xf>
    <xf numFmtId="168" fontId="26" fillId="3" borderId="7" applyAlignment="1" pivotButton="0" quotePrefix="0" xfId="0">
      <alignment horizontal="center"/>
    </xf>
    <xf numFmtId="167" fontId="25" fillId="3" borderId="6" applyAlignment="1" pivotButton="0" quotePrefix="0" xfId="0">
      <alignment horizontal="center"/>
    </xf>
    <xf numFmtId="167" fontId="22" fillId="3" borderId="6" applyAlignment="1" pivotButton="0" quotePrefix="0" xfId="0">
      <alignment horizontal="center"/>
    </xf>
    <xf numFmtId="166" fontId="20" fillId="3" borderId="5" applyAlignment="1" pivotButton="0" quotePrefix="0" xfId="0">
      <alignment horizontal="center"/>
    </xf>
    <xf numFmtId="0" fontId="23" fillId="3" borderId="6" applyAlignment="1" pivotButton="0" quotePrefix="0" xfId="0">
      <alignment horizontal="left"/>
    </xf>
    <xf numFmtId="0" fontId="23" fillId="3" borderId="6" applyAlignment="1" pivotButton="0" quotePrefix="0" xfId="0">
      <alignment horizontal="center"/>
    </xf>
    <xf numFmtId="0" fontId="40" fillId="0" borderId="5" pivotButton="0" quotePrefix="0" xfId="0"/>
    <xf numFmtId="0" fontId="42" fillId="0" borderId="7" pivotButton="0" quotePrefix="0" xfId="0"/>
    <xf numFmtId="0" fontId="44" fillId="0" borderId="7" pivotButton="0" quotePrefix="0" xfId="0"/>
    <xf numFmtId="0" fontId="46" fillId="0" borderId="7" pivotButton="0" quotePrefix="0" xfId="0"/>
    <xf numFmtId="0" fontId="48" fillId="0" borderId="7" pivotButton="0" quotePrefix="0" xfId="0"/>
    <xf numFmtId="0" fontId="52" fillId="0" borderId="7" pivotButton="0" quotePrefix="0" xfId="0"/>
    <xf numFmtId="0" fontId="50" fillId="0" borderId="7" pivotButton="0" quotePrefix="0" xfId="0"/>
    <xf numFmtId="0" fontId="38" fillId="4" borderId="8" pivotButton="0" quotePrefix="0" xfId="0"/>
    <xf numFmtId="0" fontId="21" fillId="4" borderId="8" applyAlignment="1" pivotButton="0" quotePrefix="0" xfId="0">
      <alignment horizontal="center"/>
    </xf>
    <xf numFmtId="167" fontId="21" fillId="4" borderId="8" applyAlignment="1" pivotButton="0" quotePrefix="0" xfId="0">
      <alignment horizontal="center"/>
    </xf>
    <xf numFmtId="10" fontId="21" fillId="4" borderId="8" applyAlignment="1" pivotButton="0" quotePrefix="0" xfId="0">
      <alignment horizontal="center"/>
    </xf>
    <xf numFmtId="169" fontId="21" fillId="4" borderId="8" applyAlignment="1" pivotButton="0" quotePrefix="0" xfId="0">
      <alignment horizontal="center"/>
    </xf>
    <xf numFmtId="0" fontId="54" fillId="3" borderId="0" applyAlignment="1" pivotButton="0" quotePrefix="0" xfId="0">
      <alignment vertical="center" wrapText="1"/>
    </xf>
    <xf numFmtId="0" fontId="56" fillId="3" borderId="0" applyAlignment="1" pivotButton="0" quotePrefix="0" xfId="0">
      <alignment vertical="center" wrapText="1"/>
    </xf>
    <xf numFmtId="0" fontId="56" fillId="3" borderId="0" applyAlignment="1" pivotButton="0" quotePrefix="0" xfId="0">
      <alignment wrapText="1"/>
    </xf>
    <xf numFmtId="0" fontId="58" fillId="3" borderId="0" pivotButton="0" quotePrefix="0" xfId="0"/>
    <xf numFmtId="0" fontId="58" fillId="3" borderId="0" applyAlignment="1" pivotButton="0" quotePrefix="0" xfId="0">
      <alignment vertical="center" wrapText="1"/>
    </xf>
    <xf numFmtId="0" fontId="60" fillId="3" borderId="0" pivotButton="0" quotePrefix="0" xfId="0"/>
    <xf numFmtId="167" fontId="62" fillId="3" borderId="0" applyAlignment="1" pivotButton="0" quotePrefix="0" xfId="0">
      <alignment horizontal="center"/>
    </xf>
    <xf numFmtId="167" fontId="63" fillId="3" borderId="0" applyAlignment="1" pivotButton="0" quotePrefix="0" xfId="0">
      <alignment horizontal="center"/>
    </xf>
    <xf numFmtId="0" fontId="64" fillId="3" borderId="0" pivotButton="0" quotePrefix="0" xfId="0"/>
    <xf numFmtId="0" fontId="64" fillId="3" borderId="0" applyAlignment="1" pivotButton="0" quotePrefix="0" xfId="0">
      <alignment horizontal="center"/>
    </xf>
    <xf numFmtId="167" fontId="64" fillId="3" borderId="0" applyAlignment="1" pivotButton="0" quotePrefix="0" xfId="0">
      <alignment horizontal="center"/>
    </xf>
    <xf numFmtId="0" fontId="66" fillId="3" borderId="5" applyAlignment="1" pivotButton="0" quotePrefix="0" xfId="0">
      <alignment horizontal="center"/>
    </xf>
    <xf numFmtId="0" fontId="48" fillId="3" borderId="5" pivotButton="0" quotePrefix="0" xfId="0"/>
    <xf numFmtId="0" fontId="40" fillId="3" borderId="6" pivotButton="0" quotePrefix="0" xfId="0"/>
    <xf numFmtId="0" fontId="72" fillId="3" borderId="10" applyAlignment="1" pivotButton="0" quotePrefix="0" xfId="0">
      <alignment horizontal="center"/>
    </xf>
    <xf numFmtId="0" fontId="68" fillId="5" borderId="0" applyAlignment="1" pivotButton="0" quotePrefix="0" xfId="0">
      <alignment vertical="top" wrapText="1"/>
    </xf>
    <xf numFmtId="0" fontId="67" fillId="5" borderId="0" applyAlignment="1" pivotButton="0" quotePrefix="0" xfId="0">
      <alignment vertical="top" wrapText="1"/>
    </xf>
    <xf numFmtId="0" fontId="0" fillId="5" borderId="0" pivotButton="0" quotePrefix="0" xfId="0"/>
    <xf numFmtId="14" fontId="13" fillId="5" borderId="9" pivotButton="0" quotePrefix="0" xfId="0"/>
    <xf numFmtId="0" fontId="0" fillId="5" borderId="9" pivotButton="0" quotePrefix="0" xfId="0"/>
    <xf numFmtId="14" fontId="73" fillId="5" borderId="0" applyAlignment="1" pivotButton="0" quotePrefix="0" xfId="0">
      <alignment horizontal="center"/>
    </xf>
    <xf numFmtId="0" fontId="73" fillId="5" borderId="0" applyAlignment="1" pivotButton="0" quotePrefix="0" xfId="0">
      <alignment horizontal="center"/>
    </xf>
    <xf numFmtId="2" fontId="43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4" fontId="0" fillId="5" borderId="0" pivotButton="0" quotePrefix="0" xfId="0"/>
    <xf numFmtId="14" fontId="41" fillId="5" borderId="0" pivotButton="0" quotePrefix="0" xfId="0"/>
    <xf numFmtId="9" fontId="43" fillId="5" borderId="0" applyAlignment="1" pivotButton="0" quotePrefix="0" xfId="0">
      <alignment horizontal="center"/>
    </xf>
    <xf numFmtId="14" fontId="43" fillId="5" borderId="0" pivotButton="0" quotePrefix="0" xfId="0"/>
    <xf numFmtId="14" fontId="45" fillId="5" borderId="0" pivotButton="0" quotePrefix="0" xfId="0"/>
    <xf numFmtId="14" fontId="47" fillId="5" borderId="0" pivotButton="0" quotePrefix="0" xfId="0"/>
    <xf numFmtId="14" fontId="49" fillId="5" borderId="0" pivotButton="0" quotePrefix="0" xfId="0"/>
    <xf numFmtId="14" fontId="53" fillId="5" borderId="0" pivotButton="0" quotePrefix="0" xfId="0"/>
    <xf numFmtId="14" fontId="16" fillId="5" borderId="0" pivotButton="0" quotePrefix="0" xfId="0"/>
    <xf numFmtId="166" fontId="43" fillId="5" borderId="0" applyAlignment="1" pivotButton="0" quotePrefix="0" xfId="0">
      <alignment horizontal="center"/>
    </xf>
    <xf numFmtId="0" fontId="14" fillId="5" borderId="0" pivotButton="0" quotePrefix="0" xfId="0"/>
    <xf numFmtId="0" fontId="10" fillId="5" borderId="0" pivotButton="0" quotePrefix="0" xfId="0"/>
    <xf numFmtId="1" fontId="43" fillId="5" borderId="0" applyAlignment="1" pivotButton="0" quotePrefix="0" xfId="0">
      <alignment horizontal="center"/>
    </xf>
    <xf numFmtId="14" fontId="74" fillId="5" borderId="10" applyAlignment="1" pivotButton="0" quotePrefix="0" xfId="0">
      <alignment horizontal="center"/>
    </xf>
    <xf numFmtId="0" fontId="74" fillId="5" borderId="10" applyAlignment="1" pivotButton="0" quotePrefix="0" xfId="0">
      <alignment horizontal="center"/>
    </xf>
    <xf numFmtId="30" fontId="9" fillId="5" borderId="0" pivotButton="0" quotePrefix="0" xfId="0"/>
    <xf numFmtId="2" fontId="16" fillId="5" borderId="0" pivotButton="0" quotePrefix="0" xfId="0"/>
    <xf numFmtId="9" fontId="16" fillId="5" borderId="0" pivotButton="0" quotePrefix="0" xfId="0"/>
    <xf numFmtId="0" fontId="75" fillId="5" borderId="0" applyAlignment="1" pivotButton="0" quotePrefix="0" xfId="0">
      <alignment horizontal="center"/>
    </xf>
    <xf numFmtId="0" fontId="76" fillId="5" borderId="0" applyAlignment="1" pivotButton="0" quotePrefix="0" xfId="0">
      <alignment horizontal="center"/>
    </xf>
    <xf numFmtId="0" fontId="67" fillId="5" borderId="0" pivotButton="0" quotePrefix="0" xfId="0"/>
    <xf numFmtId="14" fontId="70" fillId="3" borderId="9" pivotButton="0" quotePrefix="0" xfId="0"/>
    <xf numFmtId="0" fontId="0" fillId="0" borderId="9" pivotButton="0" quotePrefix="0" xfId="0"/>
    <xf numFmtId="14" fontId="73" fillId="3" borderId="10" applyAlignment="1" pivotButton="0" quotePrefix="0" xfId="0">
      <alignment horizontal="center"/>
    </xf>
    <xf numFmtId="0" fontId="73" fillId="3" borderId="10" applyAlignment="1" pivotButton="0" quotePrefix="0" xfId="0">
      <alignment horizontal="center"/>
    </xf>
    <xf numFmtId="30" fontId="71" fillId="0" borderId="0" pivotButton="0" quotePrefix="0" xfId="0"/>
    <xf numFmtId="2" fontId="67" fillId="0" borderId="0" pivotButton="0" quotePrefix="0" xfId="0"/>
    <xf numFmtId="4" fontId="67" fillId="0" borderId="0" pivotButton="0" quotePrefix="0" xfId="0"/>
    <xf numFmtId="167" fontId="67" fillId="0" borderId="0" pivotButton="0" quotePrefix="0" xfId="0"/>
    <xf numFmtId="0" fontId="78" fillId="5" borderId="0" applyAlignment="1" pivotButton="0" quotePrefix="0" xfId="0">
      <alignment vertical="top" wrapText="1"/>
    </xf>
    <xf numFmtId="0" fontId="38" fillId="5" borderId="0" applyAlignment="1" pivotButton="0" quotePrefix="0" xfId="0">
      <alignment vertical="top" wrapText="1"/>
    </xf>
    <xf numFmtId="0" fontId="79" fillId="5" borderId="0" applyAlignment="1" pivotButton="0" quotePrefix="0" xfId="0">
      <alignment vertical="top" wrapText="1"/>
    </xf>
    <xf numFmtId="0" fontId="69" fillId="5" borderId="9" applyAlignment="1" pivotButton="0" quotePrefix="0" xfId="0">
      <alignment vertical="top" wrapText="1"/>
    </xf>
    <xf numFmtId="0" fontId="19" fillId="5" borderId="0" applyAlignment="1" pivotButton="0" quotePrefix="0" xfId="0">
      <alignment vertical="top" wrapText="1"/>
    </xf>
    <xf numFmtId="0" fontId="82" fillId="5" borderId="0" applyAlignment="1" pivotButton="0" quotePrefix="0" xfId="0">
      <alignment vertical="top" wrapText="1"/>
    </xf>
    <xf numFmtId="0" fontId="83" fillId="5" borderId="0" applyAlignment="1" pivotButton="0" quotePrefix="0" xfId="0">
      <alignment horizontal="center"/>
    </xf>
    <xf numFmtId="0" fontId="39" fillId="0" borderId="0" applyAlignment="1" pivotButton="0" quotePrefix="0" xfId="0">
      <alignment vertical="top" wrapText="1"/>
    </xf>
    <xf numFmtId="167" fontId="21" fillId="3" borderId="5" applyAlignment="1" pivotButton="0" quotePrefix="0" xfId="0">
      <alignment horizontal="center"/>
    </xf>
    <xf numFmtId="167" fontId="21" fillId="3" borderId="7" applyAlignment="1" pivotButton="0" quotePrefix="0" xfId="0">
      <alignment horizontal="center"/>
    </xf>
    <xf numFmtId="168" fontId="21" fillId="3" borderId="7" applyAlignment="1" pivotButton="0" quotePrefix="0" xfId="0">
      <alignment horizontal="center"/>
    </xf>
    <xf numFmtId="167" fontId="21" fillId="4" borderId="8" applyAlignment="1" pivotButton="0" quotePrefix="0" xfId="0">
      <alignment horizontal="center"/>
    </xf>
    <xf numFmtId="167" fontId="62" fillId="3" borderId="0" applyAlignment="1" pivotButton="0" quotePrefix="0" xfId="0">
      <alignment horizontal="center"/>
    </xf>
    <xf numFmtId="167" fontId="63" fillId="3" borderId="0" applyAlignment="1" pivotButton="0" quotePrefix="0" xfId="0">
      <alignment horizontal="center"/>
    </xf>
    <xf numFmtId="167" fontId="64" fillId="3" borderId="0" applyAlignment="1" pivotButton="0" quotePrefix="0" xfId="0">
      <alignment horizontal="center"/>
    </xf>
    <xf numFmtId="169" fontId="21" fillId="3" borderId="5" applyAlignment="1" pivotButton="0" quotePrefix="0" xfId="0">
      <alignment horizontal="center"/>
    </xf>
    <xf numFmtId="169" fontId="21" fillId="3" borderId="7" applyAlignment="1" pivotButton="0" quotePrefix="0" xfId="0">
      <alignment horizontal="center"/>
    </xf>
    <xf numFmtId="169" fontId="21" fillId="4" borderId="8" applyAlignment="1" pivotButton="0" quotePrefix="0" xfId="0">
      <alignment horizontal="center"/>
    </xf>
    <xf numFmtId="166" fontId="21" fillId="3" borderId="0" applyAlignment="1" pivotButton="0" quotePrefix="0" xfId="0">
      <alignment horizontal="center"/>
    </xf>
    <xf numFmtId="167" fontId="21" fillId="3" borderId="6" applyAlignment="1" pivotButton="0" quotePrefix="0" xfId="0">
      <alignment horizontal="center"/>
    </xf>
    <xf numFmtId="168" fontId="3" fillId="3" borderId="7" applyAlignment="1" pivotButton="0" quotePrefix="0" xfId="0">
      <alignment horizontal="center"/>
    </xf>
    <xf numFmtId="168" fontId="26" fillId="3" borderId="7" applyAlignment="1" pivotButton="0" quotePrefix="0" xfId="0">
      <alignment horizontal="center"/>
    </xf>
    <xf numFmtId="167" fontId="25" fillId="3" borderId="6" applyAlignment="1" pivotButton="0" quotePrefix="0" xfId="0">
      <alignment horizontal="center"/>
    </xf>
    <xf numFmtId="167" fontId="22" fillId="3" borderId="6" applyAlignment="1" pivotButton="0" quotePrefix="0" xfId="0">
      <alignment horizontal="center"/>
    </xf>
    <xf numFmtId="166" fontId="20" fillId="3" borderId="5" applyAlignment="1" pivotButton="0" quotePrefix="0" xfId="0">
      <alignment horizontal="center"/>
    </xf>
    <xf numFmtId="166" fontId="43" fillId="5" borderId="0" applyAlignment="1" pivotButton="0" quotePrefix="0" xfId="0">
      <alignment horizontal="center"/>
    </xf>
    <xf numFmtId="167" fontId="67" fillId="0" borderId="0" pivotButton="0" quotePrefix="0" xfId="0"/>
    <xf numFmtId="0" fontId="84" fillId="6" borderId="0" applyAlignment="1" pivotButton="0" quotePrefix="0" xfId="0">
      <alignment horizontal="center" wrapText="1"/>
    </xf>
    <xf numFmtId="10" fontId="85" fillId="7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0" fontId="84" fillId="8" borderId="0" applyAlignment="1" pivotButton="0" quotePrefix="0" xfId="0">
      <alignment horizontal="center"/>
    </xf>
    <xf numFmtId="0" fontId="85" fillId="0" borderId="0" pivotButton="0" quotePrefix="0" xfId="0"/>
    <xf numFmtId="2" fontId="85" fillId="0" borderId="0" pivotButton="0" quotePrefix="0" xfId="0"/>
    <xf numFmtId="0" fontId="84" fillId="10" borderId="0" pivotButton="0" quotePrefix="0" xfId="0"/>
    <xf numFmtId="2" fontId="86" fillId="9" borderId="0" applyAlignment="1" pivotButton="0" quotePrefix="0" xfId="0">
      <alignment horizontal="center"/>
    </xf>
    <xf numFmtId="2" fontId="86" fillId="9" borderId="0" pivotButton="0" quotePrefix="0" xfId="0"/>
    <xf numFmtId="10" fontId="86" fillId="9" borderId="0" pivotButton="0" quotePrefix="0" xfId="0"/>
    <xf numFmtId="2" fontId="85" fillId="5" borderId="0" pivotButton="0" quotePrefix="0" xfId="0"/>
    <xf numFmtId="10" fontId="85" fillId="11" borderId="0" pivotButton="0" quotePrefix="0" xfId="0"/>
  </cellXfs>
  <cellStyles count="1">
    <cellStyle name="常规" xfId="0" builtinId="0"/>
  </cellStyles>
  <dxfs count="9">
    <dxf>
      <font>
        <color rgb="FFFFFFFF"/>
      </font>
      <fill>
        <patternFill patternType="solid">
          <fgColor indexed="64"/>
          <bgColor rgb="FF7A0000"/>
        </patternFill>
      </fill>
    </dxf>
    <dxf>
      <font>
        <b val="1"/>
        <color rgb="FFFFFFFF"/>
      </font>
      <fill>
        <patternFill patternType="solid">
          <fgColor indexed="64"/>
          <bgColor rgb="FF006100"/>
        </patternFill>
      </fill>
    </dxf>
    <dxf>
      <font>
        <b val="1"/>
        <color rgb="FFFFFFFF"/>
      </font>
      <fill>
        <patternFill patternType="solid">
          <fgColor indexed="64"/>
          <bgColor rgb="FF7A0000"/>
        </patternFill>
      </fill>
    </dxf>
    <dxf>
      <font>
        <color rgb="FFFFFFFF"/>
      </font>
      <fill>
        <patternFill patternType="solid">
          <fgColor indexed="64"/>
          <bgColor rgb="FF7A0000"/>
        </patternFill>
      </fill>
    </dxf>
    <dxf>
      <font>
        <color rgb="FFFFFFFF"/>
      </font>
      <fill>
        <patternFill patternType="solid">
          <fgColor indexed="64"/>
          <bgColor rgb="FFC03030"/>
        </patternFill>
      </fill>
    </dxf>
    <dxf>
      <font>
        <color rgb="FFFFFFFF"/>
      </font>
      <fill>
        <patternFill patternType="solid">
          <fgColor indexed="64"/>
          <bgColor rgb="FFE07070"/>
        </patternFill>
      </fill>
    </dxf>
    <dxf>
      <font>
        <color rgb="FF6A0000"/>
      </font>
      <fill>
        <patternFill patternType="solid">
          <fgColor indexed="64"/>
          <bgColor rgb="FFF5B7B7"/>
        </patternFill>
      </fill>
    </dxf>
    <dxf>
      <font>
        <color rgb="FF4A0000"/>
      </font>
      <fill>
        <patternFill patternType="solid">
          <fgColor indexed="64"/>
          <bgColor rgb="FFFDE8E8"/>
        </patternFill>
      </fill>
    </dxf>
    <dxf>
      <font>
        <color rgb="FF006100"/>
      </font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externalLink" Target="/xl/externalLinks/externalLink1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altLang="zh-CN" sz="1400" b="0" i="0" strike="noStrike" kern="1200" spc="0" baseline="0">
                <a:solidFill>
                  <a:srgbClr val="1A366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SP500 × </a:t>
            </a:r>
            <a:r>
              <a:rPr lang="zh-CN"/>
              <a:t>操作难度信号（</a:t>
            </a:r>
            <a:r>
              <a:rPr lang="en-US"/>
              <a:t xml:space="preserve">2001-12 </a:t>
            </a:r>
            <a:r>
              <a:rPr lang="zh-CN"/>
              <a:t>至今）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altLang="zh-CN" sz="1400" b="0" i="0" strike="noStrike" kern="1200" spc="0" baseline="0">
              <a:solidFill>
                <a:srgbClr val="1A3668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areaChart>
        <grouping val="stacked"/>
        <varyColors val="0"/>
        <ser>
          <idx val="2"/>
          <order val="0"/>
          <tx>
            <strRef>
              <f>_图表数据!$C$1</f>
              <strCache>
                <ptCount val="1"/>
                <pt idx="0">
                  <v>简单模式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_图表数据!$A$2:$A$1269</f>
              <numCache>
                <formatCode>m/d/yy</formatCode>
                <ptCount val="1268"/>
                <pt idx="0">
                  <v>37253</v>
                </pt>
                <pt idx="1">
                  <v>37260</v>
                </pt>
                <pt idx="2">
                  <v>37267</v>
                </pt>
                <pt idx="3">
                  <v>37274</v>
                </pt>
                <pt idx="4">
                  <v>37281</v>
                </pt>
                <pt idx="5">
                  <v>37288</v>
                </pt>
                <pt idx="6">
                  <v>37295</v>
                </pt>
                <pt idx="7">
                  <v>37302</v>
                </pt>
                <pt idx="8">
                  <v>37309</v>
                </pt>
                <pt idx="9">
                  <v>37316</v>
                </pt>
                <pt idx="10">
                  <v>37323</v>
                </pt>
                <pt idx="11">
                  <v>37330</v>
                </pt>
                <pt idx="12">
                  <v>37337</v>
                </pt>
                <pt idx="13">
                  <v>37344</v>
                </pt>
                <pt idx="14">
                  <v>37351</v>
                </pt>
                <pt idx="15">
                  <v>37358</v>
                </pt>
                <pt idx="16">
                  <v>37365</v>
                </pt>
                <pt idx="17">
                  <v>37372</v>
                </pt>
                <pt idx="18">
                  <v>37379</v>
                </pt>
                <pt idx="19">
                  <v>37386</v>
                </pt>
                <pt idx="20">
                  <v>37393</v>
                </pt>
                <pt idx="21">
                  <v>37400</v>
                </pt>
                <pt idx="22">
                  <v>37407</v>
                </pt>
                <pt idx="23">
                  <v>37414</v>
                </pt>
                <pt idx="24">
                  <v>37421</v>
                </pt>
                <pt idx="25">
                  <v>37428</v>
                </pt>
                <pt idx="26">
                  <v>37435</v>
                </pt>
                <pt idx="27">
                  <v>37442</v>
                </pt>
                <pt idx="28">
                  <v>37449</v>
                </pt>
                <pt idx="29">
                  <v>37456</v>
                </pt>
                <pt idx="30">
                  <v>37463</v>
                </pt>
                <pt idx="31">
                  <v>37470</v>
                </pt>
                <pt idx="32">
                  <v>37477</v>
                </pt>
                <pt idx="33">
                  <v>37484</v>
                </pt>
                <pt idx="34">
                  <v>37491</v>
                </pt>
                <pt idx="35">
                  <v>37498</v>
                </pt>
                <pt idx="36">
                  <v>37505</v>
                </pt>
                <pt idx="37">
                  <v>37512</v>
                </pt>
                <pt idx="38">
                  <v>37519</v>
                </pt>
                <pt idx="39">
                  <v>37526</v>
                </pt>
                <pt idx="40">
                  <v>37533</v>
                </pt>
                <pt idx="41">
                  <v>37540</v>
                </pt>
                <pt idx="42">
                  <v>37547</v>
                </pt>
                <pt idx="43">
                  <v>37554</v>
                </pt>
                <pt idx="44">
                  <v>37561</v>
                </pt>
                <pt idx="45">
                  <v>37568</v>
                </pt>
                <pt idx="46">
                  <v>37575</v>
                </pt>
                <pt idx="47">
                  <v>37582</v>
                </pt>
                <pt idx="48">
                  <v>37589</v>
                </pt>
                <pt idx="49">
                  <v>37596</v>
                </pt>
                <pt idx="50">
                  <v>37603</v>
                </pt>
                <pt idx="51">
                  <v>37610</v>
                </pt>
                <pt idx="52">
                  <v>37617</v>
                </pt>
                <pt idx="53">
                  <v>37624</v>
                </pt>
                <pt idx="54">
                  <v>37631</v>
                </pt>
                <pt idx="55">
                  <v>37638</v>
                </pt>
                <pt idx="56">
                  <v>37645</v>
                </pt>
                <pt idx="57">
                  <v>37652</v>
                </pt>
                <pt idx="58">
                  <v>37659</v>
                </pt>
                <pt idx="59">
                  <v>37666</v>
                </pt>
                <pt idx="60">
                  <v>37673</v>
                </pt>
                <pt idx="61">
                  <v>37680</v>
                </pt>
                <pt idx="62">
                  <v>37687</v>
                </pt>
                <pt idx="63">
                  <v>37694</v>
                </pt>
                <pt idx="64">
                  <v>37701</v>
                </pt>
                <pt idx="65">
                  <v>37708</v>
                </pt>
                <pt idx="66">
                  <v>37715</v>
                </pt>
                <pt idx="67">
                  <v>37722</v>
                </pt>
                <pt idx="68">
                  <v>37729</v>
                </pt>
                <pt idx="69">
                  <v>37736</v>
                </pt>
                <pt idx="70">
                  <v>37743</v>
                </pt>
                <pt idx="71">
                  <v>37750</v>
                </pt>
                <pt idx="72">
                  <v>37757</v>
                </pt>
                <pt idx="73">
                  <v>37764</v>
                </pt>
                <pt idx="74">
                  <v>37771</v>
                </pt>
                <pt idx="75">
                  <v>37778</v>
                </pt>
                <pt idx="76">
                  <v>37785</v>
                </pt>
                <pt idx="77">
                  <v>37792</v>
                </pt>
                <pt idx="78">
                  <v>37799</v>
                </pt>
                <pt idx="79">
                  <v>37806</v>
                </pt>
                <pt idx="80">
                  <v>37813</v>
                </pt>
                <pt idx="81">
                  <v>37820</v>
                </pt>
                <pt idx="82">
                  <v>37827</v>
                </pt>
                <pt idx="83">
                  <v>37834</v>
                </pt>
                <pt idx="84">
                  <v>37841</v>
                </pt>
                <pt idx="85">
                  <v>37848</v>
                </pt>
                <pt idx="86">
                  <v>37855</v>
                </pt>
                <pt idx="87">
                  <v>37862</v>
                </pt>
                <pt idx="88">
                  <v>37869</v>
                </pt>
                <pt idx="89">
                  <v>37876</v>
                </pt>
                <pt idx="90">
                  <v>37883</v>
                </pt>
                <pt idx="91">
                  <v>37890</v>
                </pt>
                <pt idx="92">
                  <v>37897</v>
                </pt>
                <pt idx="93">
                  <v>37904</v>
                </pt>
                <pt idx="94">
                  <v>37911</v>
                </pt>
                <pt idx="95">
                  <v>37918</v>
                </pt>
                <pt idx="96">
                  <v>37925</v>
                </pt>
                <pt idx="97">
                  <v>37932</v>
                </pt>
                <pt idx="98">
                  <v>37939</v>
                </pt>
                <pt idx="99">
                  <v>37946</v>
                </pt>
                <pt idx="100">
                  <v>37953</v>
                </pt>
                <pt idx="101">
                  <v>37960</v>
                </pt>
                <pt idx="102">
                  <v>37967</v>
                </pt>
                <pt idx="103">
                  <v>37974</v>
                </pt>
                <pt idx="104">
                  <v>37981</v>
                </pt>
                <pt idx="105">
                  <v>37988</v>
                </pt>
                <pt idx="106">
                  <v>37995</v>
                </pt>
                <pt idx="107">
                  <v>38002</v>
                </pt>
                <pt idx="108">
                  <v>38009</v>
                </pt>
                <pt idx="109">
                  <v>38016</v>
                </pt>
                <pt idx="110">
                  <v>38023</v>
                </pt>
                <pt idx="111">
                  <v>38030</v>
                </pt>
                <pt idx="112">
                  <v>38037</v>
                </pt>
                <pt idx="113">
                  <v>38044</v>
                </pt>
                <pt idx="114">
                  <v>38051</v>
                </pt>
                <pt idx="115">
                  <v>38058</v>
                </pt>
                <pt idx="116">
                  <v>38065</v>
                </pt>
                <pt idx="117">
                  <v>38072</v>
                </pt>
                <pt idx="118">
                  <v>38079</v>
                </pt>
                <pt idx="119">
                  <v>38086</v>
                </pt>
                <pt idx="120">
                  <v>38093</v>
                </pt>
                <pt idx="121">
                  <v>38100</v>
                </pt>
                <pt idx="122">
                  <v>38107</v>
                </pt>
                <pt idx="123">
                  <v>38114</v>
                </pt>
                <pt idx="124">
                  <v>38121</v>
                </pt>
                <pt idx="125">
                  <v>38128</v>
                </pt>
                <pt idx="126">
                  <v>38135</v>
                </pt>
                <pt idx="127">
                  <v>38142</v>
                </pt>
                <pt idx="128">
                  <v>38149</v>
                </pt>
                <pt idx="129">
                  <v>38156</v>
                </pt>
                <pt idx="130">
                  <v>38163</v>
                </pt>
                <pt idx="131">
                  <v>38170</v>
                </pt>
                <pt idx="132">
                  <v>38177</v>
                </pt>
                <pt idx="133">
                  <v>38184</v>
                </pt>
                <pt idx="134">
                  <v>38191</v>
                </pt>
                <pt idx="135">
                  <v>38198</v>
                </pt>
                <pt idx="136">
                  <v>38205</v>
                </pt>
                <pt idx="137">
                  <v>38212</v>
                </pt>
                <pt idx="138">
                  <v>38219</v>
                </pt>
                <pt idx="139">
                  <v>38226</v>
                </pt>
                <pt idx="140">
                  <v>38233</v>
                </pt>
                <pt idx="141">
                  <v>38240</v>
                </pt>
                <pt idx="142">
                  <v>38247</v>
                </pt>
                <pt idx="143">
                  <v>38254</v>
                </pt>
                <pt idx="144">
                  <v>38261</v>
                </pt>
                <pt idx="145">
                  <v>38268</v>
                </pt>
                <pt idx="146">
                  <v>38275</v>
                </pt>
                <pt idx="147">
                  <v>38282</v>
                </pt>
                <pt idx="148">
                  <v>38289</v>
                </pt>
                <pt idx="149">
                  <v>38296</v>
                </pt>
                <pt idx="150">
                  <v>38303</v>
                </pt>
                <pt idx="151">
                  <v>38310</v>
                </pt>
                <pt idx="152">
                  <v>38317</v>
                </pt>
                <pt idx="153">
                  <v>38324</v>
                </pt>
                <pt idx="154">
                  <v>38331</v>
                </pt>
                <pt idx="155">
                  <v>38338</v>
                </pt>
                <pt idx="156">
                  <v>38345</v>
                </pt>
                <pt idx="157">
                  <v>38352</v>
                </pt>
                <pt idx="158">
                  <v>38359</v>
                </pt>
                <pt idx="159">
                  <v>38366</v>
                </pt>
                <pt idx="160">
                  <v>38373</v>
                </pt>
                <pt idx="161">
                  <v>38380</v>
                </pt>
                <pt idx="162">
                  <v>38387</v>
                </pt>
                <pt idx="163">
                  <v>38394</v>
                </pt>
                <pt idx="164">
                  <v>38401</v>
                </pt>
                <pt idx="165">
                  <v>38408</v>
                </pt>
                <pt idx="166">
                  <v>38415</v>
                </pt>
                <pt idx="167">
                  <v>38422</v>
                </pt>
                <pt idx="168">
                  <v>38429</v>
                </pt>
                <pt idx="169">
                  <v>38436</v>
                </pt>
                <pt idx="170">
                  <v>38443</v>
                </pt>
                <pt idx="171">
                  <v>38450</v>
                </pt>
                <pt idx="172">
                  <v>38457</v>
                </pt>
                <pt idx="173">
                  <v>38464</v>
                </pt>
                <pt idx="174">
                  <v>38471</v>
                </pt>
                <pt idx="175">
                  <v>38478</v>
                </pt>
                <pt idx="176">
                  <v>38485</v>
                </pt>
                <pt idx="177">
                  <v>38492</v>
                </pt>
                <pt idx="178">
                  <v>38499</v>
                </pt>
                <pt idx="179">
                  <v>38506</v>
                </pt>
                <pt idx="180">
                  <v>38513</v>
                </pt>
                <pt idx="181">
                  <v>38520</v>
                </pt>
                <pt idx="182">
                  <v>38527</v>
                </pt>
                <pt idx="183">
                  <v>38534</v>
                </pt>
                <pt idx="184">
                  <v>38541</v>
                </pt>
                <pt idx="185">
                  <v>38548</v>
                </pt>
                <pt idx="186">
                  <v>38555</v>
                </pt>
                <pt idx="187">
                  <v>38562</v>
                </pt>
                <pt idx="188">
                  <v>38569</v>
                </pt>
                <pt idx="189">
                  <v>38576</v>
                </pt>
                <pt idx="190">
                  <v>38583</v>
                </pt>
                <pt idx="191">
                  <v>38590</v>
                </pt>
                <pt idx="192">
                  <v>38597</v>
                </pt>
                <pt idx="193">
                  <v>38604</v>
                </pt>
                <pt idx="194">
                  <v>38611</v>
                </pt>
                <pt idx="195">
                  <v>38618</v>
                </pt>
                <pt idx="196">
                  <v>38625</v>
                </pt>
                <pt idx="197">
                  <v>38632</v>
                </pt>
                <pt idx="198">
                  <v>38639</v>
                </pt>
                <pt idx="199">
                  <v>38646</v>
                </pt>
                <pt idx="200">
                  <v>38653</v>
                </pt>
                <pt idx="201">
                  <v>38660</v>
                </pt>
                <pt idx="202">
                  <v>38667</v>
                </pt>
                <pt idx="203">
                  <v>38674</v>
                </pt>
                <pt idx="204">
                  <v>38681</v>
                </pt>
                <pt idx="205">
                  <v>38688</v>
                </pt>
                <pt idx="206">
                  <v>38695</v>
                </pt>
                <pt idx="207">
                  <v>38702</v>
                </pt>
                <pt idx="208">
                  <v>38709</v>
                </pt>
                <pt idx="209">
                  <v>38716</v>
                </pt>
                <pt idx="210">
                  <v>38723</v>
                </pt>
                <pt idx="211">
                  <v>38730</v>
                </pt>
                <pt idx="212">
                  <v>38737</v>
                </pt>
                <pt idx="213">
                  <v>38744</v>
                </pt>
                <pt idx="214">
                  <v>38751</v>
                </pt>
                <pt idx="215">
                  <v>38758</v>
                </pt>
                <pt idx="216">
                  <v>38765</v>
                </pt>
                <pt idx="217">
                  <v>38772</v>
                </pt>
                <pt idx="218">
                  <v>38779</v>
                </pt>
                <pt idx="219">
                  <v>38786</v>
                </pt>
                <pt idx="220">
                  <v>38793</v>
                </pt>
                <pt idx="221">
                  <v>38800</v>
                </pt>
                <pt idx="222">
                  <v>38807</v>
                </pt>
                <pt idx="223">
                  <v>38814</v>
                </pt>
                <pt idx="224">
                  <v>38821</v>
                </pt>
                <pt idx="225">
                  <v>38828</v>
                </pt>
                <pt idx="226">
                  <v>38835</v>
                </pt>
                <pt idx="227">
                  <v>38842</v>
                </pt>
                <pt idx="228">
                  <v>38849</v>
                </pt>
                <pt idx="229">
                  <v>38856</v>
                </pt>
                <pt idx="230">
                  <v>38863</v>
                </pt>
                <pt idx="231">
                  <v>38870</v>
                </pt>
                <pt idx="232">
                  <v>38877</v>
                </pt>
                <pt idx="233">
                  <v>38884</v>
                </pt>
                <pt idx="234">
                  <v>38891</v>
                </pt>
                <pt idx="235">
                  <v>38898</v>
                </pt>
                <pt idx="236">
                  <v>38905</v>
                </pt>
                <pt idx="237">
                  <v>38912</v>
                </pt>
                <pt idx="238">
                  <v>38919</v>
                </pt>
                <pt idx="239">
                  <v>38926</v>
                </pt>
                <pt idx="240">
                  <v>38933</v>
                </pt>
                <pt idx="241">
                  <v>38940</v>
                </pt>
                <pt idx="242">
                  <v>38947</v>
                </pt>
                <pt idx="243">
                  <v>38954</v>
                </pt>
                <pt idx="244">
                  <v>38961</v>
                </pt>
                <pt idx="245">
                  <v>38968</v>
                </pt>
                <pt idx="246">
                  <v>38975</v>
                </pt>
                <pt idx="247">
                  <v>38982</v>
                </pt>
                <pt idx="248">
                  <v>38989</v>
                </pt>
                <pt idx="249">
                  <v>38996</v>
                </pt>
                <pt idx="250">
                  <v>39003</v>
                </pt>
                <pt idx="251">
                  <v>39010</v>
                </pt>
                <pt idx="252">
                  <v>39017</v>
                </pt>
                <pt idx="253">
                  <v>39024</v>
                </pt>
                <pt idx="254">
                  <v>39031</v>
                </pt>
                <pt idx="255">
                  <v>39038</v>
                </pt>
                <pt idx="256">
                  <v>39045</v>
                </pt>
                <pt idx="257">
                  <v>39052</v>
                </pt>
                <pt idx="258">
                  <v>39059</v>
                </pt>
                <pt idx="259">
                  <v>39066</v>
                </pt>
                <pt idx="260">
                  <v>39073</v>
                </pt>
                <pt idx="261">
                  <v>39080</v>
                </pt>
                <pt idx="262">
                  <v>39087</v>
                </pt>
                <pt idx="263">
                  <v>39094</v>
                </pt>
                <pt idx="264">
                  <v>39101</v>
                </pt>
                <pt idx="265">
                  <v>39108</v>
                </pt>
                <pt idx="266">
                  <v>39115</v>
                </pt>
                <pt idx="267">
                  <v>39122</v>
                </pt>
                <pt idx="268">
                  <v>39129</v>
                </pt>
                <pt idx="269">
                  <v>39136</v>
                </pt>
                <pt idx="270">
                  <v>39143</v>
                </pt>
                <pt idx="271">
                  <v>39150</v>
                </pt>
                <pt idx="272">
                  <v>39157</v>
                </pt>
                <pt idx="273">
                  <v>39164</v>
                </pt>
                <pt idx="274">
                  <v>39171</v>
                </pt>
                <pt idx="275">
                  <v>39178</v>
                </pt>
                <pt idx="276">
                  <v>39185</v>
                </pt>
                <pt idx="277">
                  <v>39192</v>
                </pt>
                <pt idx="278">
                  <v>39199</v>
                </pt>
                <pt idx="279">
                  <v>39206</v>
                </pt>
                <pt idx="280">
                  <v>39213</v>
                </pt>
                <pt idx="281">
                  <v>39220</v>
                </pt>
                <pt idx="282">
                  <v>39227</v>
                </pt>
                <pt idx="283">
                  <v>39234</v>
                </pt>
                <pt idx="284">
                  <v>39241</v>
                </pt>
                <pt idx="285">
                  <v>39248</v>
                </pt>
                <pt idx="286">
                  <v>39255</v>
                </pt>
                <pt idx="287">
                  <v>39262</v>
                </pt>
                <pt idx="288">
                  <v>39269</v>
                </pt>
                <pt idx="289">
                  <v>39276</v>
                </pt>
                <pt idx="290">
                  <v>39283</v>
                </pt>
                <pt idx="291">
                  <v>39290</v>
                </pt>
                <pt idx="292">
                  <v>39297</v>
                </pt>
                <pt idx="293">
                  <v>39304</v>
                </pt>
                <pt idx="294">
                  <v>39311</v>
                </pt>
                <pt idx="295">
                  <v>39318</v>
                </pt>
                <pt idx="296">
                  <v>39325</v>
                </pt>
                <pt idx="297">
                  <v>39332</v>
                </pt>
                <pt idx="298">
                  <v>39339</v>
                </pt>
                <pt idx="299">
                  <v>39346</v>
                </pt>
                <pt idx="300">
                  <v>39353</v>
                </pt>
                <pt idx="301">
                  <v>39360</v>
                </pt>
                <pt idx="302">
                  <v>39367</v>
                </pt>
                <pt idx="303">
                  <v>39374</v>
                </pt>
                <pt idx="304">
                  <v>39381</v>
                </pt>
                <pt idx="305">
                  <v>39388</v>
                </pt>
                <pt idx="306">
                  <v>39395</v>
                </pt>
                <pt idx="307">
                  <v>39402</v>
                </pt>
                <pt idx="308">
                  <v>39409</v>
                </pt>
                <pt idx="309">
                  <v>39416</v>
                </pt>
                <pt idx="310">
                  <v>39423</v>
                </pt>
                <pt idx="311">
                  <v>39430</v>
                </pt>
                <pt idx="312">
                  <v>39437</v>
                </pt>
                <pt idx="313">
                  <v>39444</v>
                </pt>
                <pt idx="314">
                  <v>39451</v>
                </pt>
                <pt idx="315">
                  <v>39458</v>
                </pt>
                <pt idx="316">
                  <v>39465</v>
                </pt>
                <pt idx="317">
                  <v>39472</v>
                </pt>
                <pt idx="318">
                  <v>39479</v>
                </pt>
                <pt idx="319">
                  <v>39486</v>
                </pt>
                <pt idx="320">
                  <v>39493</v>
                </pt>
                <pt idx="321">
                  <v>39500</v>
                </pt>
                <pt idx="322">
                  <v>39507</v>
                </pt>
                <pt idx="323">
                  <v>39514</v>
                </pt>
                <pt idx="324">
                  <v>39521</v>
                </pt>
                <pt idx="325">
                  <v>39528</v>
                </pt>
                <pt idx="326">
                  <v>39535</v>
                </pt>
                <pt idx="327">
                  <v>39542</v>
                </pt>
                <pt idx="328">
                  <v>39549</v>
                </pt>
                <pt idx="329">
                  <v>39556</v>
                </pt>
                <pt idx="330">
                  <v>39563</v>
                </pt>
                <pt idx="331">
                  <v>39570</v>
                </pt>
                <pt idx="332">
                  <v>39577</v>
                </pt>
                <pt idx="333">
                  <v>39584</v>
                </pt>
                <pt idx="334">
                  <v>39591</v>
                </pt>
                <pt idx="335">
                  <v>39598</v>
                </pt>
                <pt idx="336">
                  <v>39605</v>
                </pt>
                <pt idx="337">
                  <v>39612</v>
                </pt>
                <pt idx="338">
                  <v>39619</v>
                </pt>
                <pt idx="339">
                  <v>39626</v>
                </pt>
                <pt idx="340">
                  <v>39633</v>
                </pt>
                <pt idx="341">
                  <v>39640</v>
                </pt>
                <pt idx="342">
                  <v>39647</v>
                </pt>
                <pt idx="343">
                  <v>39654</v>
                </pt>
                <pt idx="344">
                  <v>39661</v>
                </pt>
                <pt idx="345">
                  <v>39668</v>
                </pt>
                <pt idx="346">
                  <v>39675</v>
                </pt>
                <pt idx="347">
                  <v>39682</v>
                </pt>
                <pt idx="348">
                  <v>39689</v>
                </pt>
                <pt idx="349">
                  <v>39696</v>
                </pt>
                <pt idx="350">
                  <v>39703</v>
                </pt>
                <pt idx="351">
                  <v>39710</v>
                </pt>
                <pt idx="352">
                  <v>39717</v>
                </pt>
                <pt idx="353">
                  <v>39724</v>
                </pt>
                <pt idx="354">
                  <v>39731</v>
                </pt>
                <pt idx="355">
                  <v>39738</v>
                </pt>
                <pt idx="356">
                  <v>39745</v>
                </pt>
                <pt idx="357">
                  <v>39752</v>
                </pt>
                <pt idx="358">
                  <v>39759</v>
                </pt>
                <pt idx="359">
                  <v>39766</v>
                </pt>
                <pt idx="360">
                  <v>39773</v>
                </pt>
                <pt idx="361">
                  <v>39780</v>
                </pt>
                <pt idx="362">
                  <v>39787</v>
                </pt>
                <pt idx="363">
                  <v>39794</v>
                </pt>
                <pt idx="364">
                  <v>39801</v>
                </pt>
                <pt idx="365">
                  <v>39808</v>
                </pt>
                <pt idx="366">
                  <v>39815</v>
                </pt>
                <pt idx="367">
                  <v>39822</v>
                </pt>
                <pt idx="368">
                  <v>39829</v>
                </pt>
                <pt idx="369">
                  <v>39836</v>
                </pt>
                <pt idx="370">
                  <v>39843</v>
                </pt>
                <pt idx="371">
                  <v>39850</v>
                </pt>
                <pt idx="372">
                  <v>39857</v>
                </pt>
                <pt idx="373">
                  <v>39864</v>
                </pt>
                <pt idx="374">
                  <v>39871</v>
                </pt>
                <pt idx="375">
                  <v>39878</v>
                </pt>
                <pt idx="376">
                  <v>39885</v>
                </pt>
                <pt idx="377">
                  <v>39892</v>
                </pt>
                <pt idx="378">
                  <v>39899</v>
                </pt>
                <pt idx="379">
                  <v>39906</v>
                </pt>
                <pt idx="380">
                  <v>39913</v>
                </pt>
                <pt idx="381">
                  <v>39920</v>
                </pt>
                <pt idx="382">
                  <v>39927</v>
                </pt>
                <pt idx="383">
                  <v>39934</v>
                </pt>
                <pt idx="384">
                  <v>39941</v>
                </pt>
                <pt idx="385">
                  <v>39948</v>
                </pt>
                <pt idx="386">
                  <v>39955</v>
                </pt>
                <pt idx="387">
                  <v>39962</v>
                </pt>
                <pt idx="388">
                  <v>39969</v>
                </pt>
                <pt idx="389">
                  <v>39976</v>
                </pt>
                <pt idx="390">
                  <v>39983</v>
                </pt>
                <pt idx="391">
                  <v>39990</v>
                </pt>
                <pt idx="392">
                  <v>39997</v>
                </pt>
                <pt idx="393">
                  <v>40004</v>
                </pt>
                <pt idx="394">
                  <v>40011</v>
                </pt>
                <pt idx="395">
                  <v>40018</v>
                </pt>
                <pt idx="396">
                  <v>40025</v>
                </pt>
                <pt idx="397">
                  <v>40032</v>
                </pt>
                <pt idx="398">
                  <v>40039</v>
                </pt>
                <pt idx="399">
                  <v>40046</v>
                </pt>
                <pt idx="400">
                  <v>40053</v>
                </pt>
                <pt idx="401">
                  <v>40060</v>
                </pt>
                <pt idx="402">
                  <v>40067</v>
                </pt>
                <pt idx="403">
                  <v>40074</v>
                </pt>
                <pt idx="404">
                  <v>40081</v>
                </pt>
                <pt idx="405">
                  <v>40088</v>
                </pt>
                <pt idx="406">
                  <v>40095</v>
                </pt>
                <pt idx="407">
                  <v>40102</v>
                </pt>
                <pt idx="408">
                  <v>40109</v>
                </pt>
                <pt idx="409">
                  <v>40116</v>
                </pt>
                <pt idx="410">
                  <v>40123</v>
                </pt>
                <pt idx="411">
                  <v>40130</v>
                </pt>
                <pt idx="412">
                  <v>40137</v>
                </pt>
                <pt idx="413">
                  <v>40144</v>
                </pt>
                <pt idx="414">
                  <v>40151</v>
                </pt>
                <pt idx="415">
                  <v>40158</v>
                </pt>
                <pt idx="416">
                  <v>40165</v>
                </pt>
                <pt idx="417">
                  <v>40172</v>
                </pt>
                <pt idx="418">
                  <v>40179</v>
                </pt>
                <pt idx="419">
                  <v>40186</v>
                </pt>
                <pt idx="420">
                  <v>40193</v>
                </pt>
                <pt idx="421">
                  <v>40200</v>
                </pt>
                <pt idx="422">
                  <v>40207</v>
                </pt>
                <pt idx="423">
                  <v>40214</v>
                </pt>
                <pt idx="424">
                  <v>40221</v>
                </pt>
                <pt idx="425">
                  <v>40228</v>
                </pt>
                <pt idx="426">
                  <v>40235</v>
                </pt>
                <pt idx="427">
                  <v>40242</v>
                </pt>
                <pt idx="428">
                  <v>40249</v>
                </pt>
                <pt idx="429">
                  <v>40256</v>
                </pt>
                <pt idx="430">
                  <v>40263</v>
                </pt>
                <pt idx="431">
                  <v>40270</v>
                </pt>
                <pt idx="432">
                  <v>40277</v>
                </pt>
                <pt idx="433">
                  <v>40284</v>
                </pt>
                <pt idx="434">
                  <v>40291</v>
                </pt>
                <pt idx="435">
                  <v>40298</v>
                </pt>
                <pt idx="436">
                  <v>40305</v>
                </pt>
                <pt idx="437">
                  <v>40312</v>
                </pt>
                <pt idx="438">
                  <v>40319</v>
                </pt>
                <pt idx="439">
                  <v>40326</v>
                </pt>
                <pt idx="440">
                  <v>40333</v>
                </pt>
                <pt idx="441">
                  <v>40340</v>
                </pt>
                <pt idx="442">
                  <v>40347</v>
                </pt>
                <pt idx="443">
                  <v>40354</v>
                </pt>
                <pt idx="444">
                  <v>40361</v>
                </pt>
                <pt idx="445">
                  <v>40368</v>
                </pt>
                <pt idx="446">
                  <v>40375</v>
                </pt>
                <pt idx="447">
                  <v>40382</v>
                </pt>
                <pt idx="448">
                  <v>40389</v>
                </pt>
                <pt idx="449">
                  <v>40396</v>
                </pt>
                <pt idx="450">
                  <v>40403</v>
                </pt>
                <pt idx="451">
                  <v>40410</v>
                </pt>
                <pt idx="452">
                  <v>40417</v>
                </pt>
                <pt idx="453">
                  <v>40424</v>
                </pt>
                <pt idx="454">
                  <v>40431</v>
                </pt>
                <pt idx="455">
                  <v>40438</v>
                </pt>
                <pt idx="456">
                  <v>40445</v>
                </pt>
                <pt idx="457">
                  <v>40452</v>
                </pt>
                <pt idx="458">
                  <v>40459</v>
                </pt>
                <pt idx="459">
                  <v>40466</v>
                </pt>
                <pt idx="460">
                  <v>40473</v>
                </pt>
                <pt idx="461">
                  <v>40480</v>
                </pt>
                <pt idx="462">
                  <v>40487</v>
                </pt>
                <pt idx="463">
                  <v>40494</v>
                </pt>
                <pt idx="464">
                  <v>40501</v>
                </pt>
                <pt idx="465">
                  <v>40508</v>
                </pt>
                <pt idx="466">
                  <v>40515</v>
                </pt>
                <pt idx="467">
                  <v>40522</v>
                </pt>
                <pt idx="468">
                  <v>40529</v>
                </pt>
                <pt idx="469">
                  <v>40536</v>
                </pt>
                <pt idx="470">
                  <v>40543</v>
                </pt>
                <pt idx="471">
                  <v>40550</v>
                </pt>
                <pt idx="472">
                  <v>40557</v>
                </pt>
                <pt idx="473">
                  <v>40564</v>
                </pt>
                <pt idx="474">
                  <v>40571</v>
                </pt>
                <pt idx="475">
                  <v>40578</v>
                </pt>
                <pt idx="476">
                  <v>40585</v>
                </pt>
                <pt idx="477">
                  <v>40592</v>
                </pt>
                <pt idx="478">
                  <v>40599</v>
                </pt>
                <pt idx="479">
                  <v>40606</v>
                </pt>
                <pt idx="480">
                  <v>40613</v>
                </pt>
                <pt idx="481">
                  <v>40620</v>
                </pt>
                <pt idx="482">
                  <v>40627</v>
                </pt>
                <pt idx="483">
                  <v>40634</v>
                </pt>
                <pt idx="484">
                  <v>40641</v>
                </pt>
                <pt idx="485">
                  <v>40648</v>
                </pt>
                <pt idx="486">
                  <v>40655</v>
                </pt>
                <pt idx="487">
                  <v>40662</v>
                </pt>
                <pt idx="488">
                  <v>40669</v>
                </pt>
                <pt idx="489">
                  <v>40676</v>
                </pt>
                <pt idx="490">
                  <v>40683</v>
                </pt>
                <pt idx="491">
                  <v>40690</v>
                </pt>
                <pt idx="492">
                  <v>40697</v>
                </pt>
                <pt idx="493">
                  <v>40704</v>
                </pt>
                <pt idx="494">
                  <v>40711</v>
                </pt>
                <pt idx="495">
                  <v>40718</v>
                </pt>
                <pt idx="496">
                  <v>40725</v>
                </pt>
                <pt idx="497">
                  <v>40732</v>
                </pt>
                <pt idx="498">
                  <v>40739</v>
                </pt>
                <pt idx="499">
                  <v>40746</v>
                </pt>
                <pt idx="500">
                  <v>40753</v>
                </pt>
                <pt idx="501">
                  <v>40760</v>
                </pt>
                <pt idx="502">
                  <v>40767</v>
                </pt>
                <pt idx="503">
                  <v>40774</v>
                </pt>
                <pt idx="504">
                  <v>40781</v>
                </pt>
                <pt idx="505">
                  <v>40788</v>
                </pt>
                <pt idx="506">
                  <v>40795</v>
                </pt>
                <pt idx="507">
                  <v>40802</v>
                </pt>
                <pt idx="508">
                  <v>40809</v>
                </pt>
                <pt idx="509">
                  <v>40816</v>
                </pt>
                <pt idx="510">
                  <v>40823</v>
                </pt>
                <pt idx="511">
                  <v>40830</v>
                </pt>
                <pt idx="512">
                  <v>40837</v>
                </pt>
                <pt idx="513">
                  <v>40844</v>
                </pt>
                <pt idx="514">
                  <v>40851</v>
                </pt>
                <pt idx="515">
                  <v>40858</v>
                </pt>
                <pt idx="516">
                  <v>40865</v>
                </pt>
                <pt idx="517">
                  <v>40872</v>
                </pt>
                <pt idx="518">
                  <v>40879</v>
                </pt>
                <pt idx="519">
                  <v>40886</v>
                </pt>
                <pt idx="520">
                  <v>40893</v>
                </pt>
                <pt idx="521">
                  <v>40900</v>
                </pt>
                <pt idx="522">
                  <v>40907</v>
                </pt>
                <pt idx="523">
                  <v>40914</v>
                </pt>
                <pt idx="524">
                  <v>40921</v>
                </pt>
                <pt idx="525">
                  <v>40928</v>
                </pt>
                <pt idx="526">
                  <v>40935</v>
                </pt>
                <pt idx="527">
                  <v>40942</v>
                </pt>
                <pt idx="528">
                  <v>40949</v>
                </pt>
                <pt idx="529">
                  <v>40956</v>
                </pt>
                <pt idx="530">
                  <v>40963</v>
                </pt>
                <pt idx="531">
                  <v>40970</v>
                </pt>
                <pt idx="532">
                  <v>40977</v>
                </pt>
                <pt idx="533">
                  <v>40984</v>
                </pt>
                <pt idx="534">
                  <v>40991</v>
                </pt>
                <pt idx="535">
                  <v>40998</v>
                </pt>
                <pt idx="536">
                  <v>41005</v>
                </pt>
                <pt idx="537">
                  <v>41012</v>
                </pt>
                <pt idx="538">
                  <v>41019</v>
                </pt>
                <pt idx="539">
                  <v>41026</v>
                </pt>
                <pt idx="540">
                  <v>41033</v>
                </pt>
                <pt idx="541">
                  <v>41040</v>
                </pt>
                <pt idx="542">
                  <v>41047</v>
                </pt>
                <pt idx="543">
                  <v>41054</v>
                </pt>
                <pt idx="544">
                  <v>41061</v>
                </pt>
                <pt idx="545">
                  <v>41068</v>
                </pt>
                <pt idx="546">
                  <v>41075</v>
                </pt>
                <pt idx="547">
                  <v>41082</v>
                </pt>
                <pt idx="548">
                  <v>41089</v>
                </pt>
                <pt idx="549">
                  <v>41096</v>
                </pt>
                <pt idx="550">
                  <v>41103</v>
                </pt>
                <pt idx="551">
                  <v>41110</v>
                </pt>
                <pt idx="552">
                  <v>41117</v>
                </pt>
                <pt idx="553">
                  <v>41124</v>
                </pt>
                <pt idx="554">
                  <v>41131</v>
                </pt>
                <pt idx="555">
                  <v>41138</v>
                </pt>
                <pt idx="556">
                  <v>41145</v>
                </pt>
                <pt idx="557">
                  <v>41152</v>
                </pt>
                <pt idx="558">
                  <v>41159</v>
                </pt>
                <pt idx="559">
                  <v>41166</v>
                </pt>
                <pt idx="560">
                  <v>41173</v>
                </pt>
                <pt idx="561">
                  <v>41180</v>
                </pt>
                <pt idx="562">
                  <v>41187</v>
                </pt>
                <pt idx="563">
                  <v>41194</v>
                </pt>
                <pt idx="564">
                  <v>41201</v>
                </pt>
                <pt idx="565">
                  <v>41208</v>
                </pt>
                <pt idx="566">
                  <v>41215</v>
                </pt>
                <pt idx="567">
                  <v>41222</v>
                </pt>
                <pt idx="568">
                  <v>41229</v>
                </pt>
                <pt idx="569">
                  <v>41236</v>
                </pt>
                <pt idx="570">
                  <v>41243</v>
                </pt>
                <pt idx="571">
                  <v>41250</v>
                </pt>
                <pt idx="572">
                  <v>41257</v>
                </pt>
                <pt idx="573">
                  <v>41264</v>
                </pt>
                <pt idx="574">
                  <v>41271</v>
                </pt>
                <pt idx="575">
                  <v>41278</v>
                </pt>
                <pt idx="576">
                  <v>41285</v>
                </pt>
                <pt idx="577">
                  <v>41292</v>
                </pt>
                <pt idx="578">
                  <v>41299</v>
                </pt>
                <pt idx="579">
                  <v>41306</v>
                </pt>
                <pt idx="580">
                  <v>41313</v>
                </pt>
                <pt idx="581">
                  <v>41320</v>
                </pt>
                <pt idx="582">
                  <v>41327</v>
                </pt>
                <pt idx="583">
                  <v>41334</v>
                </pt>
                <pt idx="584">
                  <v>41341</v>
                </pt>
                <pt idx="585">
                  <v>41348</v>
                </pt>
                <pt idx="586">
                  <v>41355</v>
                </pt>
                <pt idx="587">
                  <v>41362</v>
                </pt>
                <pt idx="588">
                  <v>41369</v>
                </pt>
                <pt idx="589">
                  <v>41376</v>
                </pt>
                <pt idx="590">
                  <v>41383</v>
                </pt>
                <pt idx="591">
                  <v>41390</v>
                </pt>
                <pt idx="592">
                  <v>41397</v>
                </pt>
                <pt idx="593">
                  <v>41404</v>
                </pt>
                <pt idx="594">
                  <v>41411</v>
                </pt>
                <pt idx="595">
                  <v>41418</v>
                </pt>
                <pt idx="596">
                  <v>41425</v>
                </pt>
                <pt idx="597">
                  <v>41432</v>
                </pt>
                <pt idx="598">
                  <v>41439</v>
                </pt>
                <pt idx="599">
                  <v>41446</v>
                </pt>
                <pt idx="600">
                  <v>41453</v>
                </pt>
                <pt idx="601">
                  <v>41460</v>
                </pt>
                <pt idx="602">
                  <v>41467</v>
                </pt>
                <pt idx="603">
                  <v>41474</v>
                </pt>
                <pt idx="604">
                  <v>41481</v>
                </pt>
                <pt idx="605">
                  <v>41488</v>
                </pt>
                <pt idx="606">
                  <v>41495</v>
                </pt>
                <pt idx="607">
                  <v>41502</v>
                </pt>
                <pt idx="608">
                  <v>41509</v>
                </pt>
                <pt idx="609">
                  <v>41516</v>
                </pt>
                <pt idx="610">
                  <v>41523</v>
                </pt>
                <pt idx="611">
                  <v>41530</v>
                </pt>
                <pt idx="612">
                  <v>41537</v>
                </pt>
                <pt idx="613">
                  <v>41544</v>
                </pt>
                <pt idx="614">
                  <v>41551</v>
                </pt>
                <pt idx="615">
                  <v>41558</v>
                </pt>
                <pt idx="616">
                  <v>41565</v>
                </pt>
                <pt idx="617">
                  <v>41572</v>
                </pt>
                <pt idx="618">
                  <v>41579</v>
                </pt>
                <pt idx="619">
                  <v>41586</v>
                </pt>
                <pt idx="620">
                  <v>41593</v>
                </pt>
                <pt idx="621">
                  <v>41600</v>
                </pt>
                <pt idx="622">
                  <v>41607</v>
                </pt>
                <pt idx="623">
                  <v>41614</v>
                </pt>
                <pt idx="624">
                  <v>41621</v>
                </pt>
                <pt idx="625">
                  <v>41628</v>
                </pt>
                <pt idx="626">
                  <v>41635</v>
                </pt>
                <pt idx="627">
                  <v>41642</v>
                </pt>
                <pt idx="628">
                  <v>41649</v>
                </pt>
                <pt idx="629">
                  <v>41656</v>
                </pt>
                <pt idx="630">
                  <v>41663</v>
                </pt>
                <pt idx="631">
                  <v>41670</v>
                </pt>
                <pt idx="632">
                  <v>41677</v>
                </pt>
                <pt idx="633">
                  <v>41684</v>
                </pt>
                <pt idx="634">
                  <v>41691</v>
                </pt>
                <pt idx="635">
                  <v>41698</v>
                </pt>
                <pt idx="636">
                  <v>41705</v>
                </pt>
                <pt idx="637">
                  <v>41712</v>
                </pt>
                <pt idx="638">
                  <v>41719</v>
                </pt>
                <pt idx="639">
                  <v>41726</v>
                </pt>
                <pt idx="640">
                  <v>41733</v>
                </pt>
                <pt idx="641">
                  <v>41740</v>
                </pt>
                <pt idx="642">
                  <v>41747</v>
                </pt>
                <pt idx="643">
                  <v>41754</v>
                </pt>
                <pt idx="644">
                  <v>41761</v>
                </pt>
                <pt idx="645">
                  <v>41768</v>
                </pt>
                <pt idx="646">
                  <v>41775</v>
                </pt>
                <pt idx="647">
                  <v>41782</v>
                </pt>
                <pt idx="648">
                  <v>41789</v>
                </pt>
                <pt idx="649">
                  <v>41796</v>
                </pt>
                <pt idx="650">
                  <v>41803</v>
                </pt>
                <pt idx="651">
                  <v>41810</v>
                </pt>
                <pt idx="652">
                  <v>41817</v>
                </pt>
                <pt idx="653">
                  <v>41824</v>
                </pt>
                <pt idx="654">
                  <v>41831</v>
                </pt>
                <pt idx="655">
                  <v>41838</v>
                </pt>
                <pt idx="656">
                  <v>41845</v>
                </pt>
                <pt idx="657">
                  <v>41852</v>
                </pt>
                <pt idx="658">
                  <v>41859</v>
                </pt>
                <pt idx="659">
                  <v>41866</v>
                </pt>
                <pt idx="660">
                  <v>41873</v>
                </pt>
                <pt idx="661">
                  <v>41880</v>
                </pt>
                <pt idx="662">
                  <v>41887</v>
                </pt>
                <pt idx="663">
                  <v>41894</v>
                </pt>
                <pt idx="664">
                  <v>41901</v>
                </pt>
                <pt idx="665">
                  <v>41908</v>
                </pt>
                <pt idx="666">
                  <v>41915</v>
                </pt>
                <pt idx="667">
                  <v>41922</v>
                </pt>
                <pt idx="668">
                  <v>41929</v>
                </pt>
                <pt idx="669">
                  <v>41936</v>
                </pt>
                <pt idx="670">
                  <v>41943</v>
                </pt>
                <pt idx="671">
                  <v>41950</v>
                </pt>
                <pt idx="672">
                  <v>41957</v>
                </pt>
                <pt idx="673">
                  <v>41964</v>
                </pt>
                <pt idx="674">
                  <v>41971</v>
                </pt>
                <pt idx="675">
                  <v>41978</v>
                </pt>
                <pt idx="676">
                  <v>41985</v>
                </pt>
                <pt idx="677">
                  <v>41992</v>
                </pt>
                <pt idx="678">
                  <v>41999</v>
                </pt>
                <pt idx="679">
                  <v>42006</v>
                </pt>
                <pt idx="680">
                  <v>42013</v>
                </pt>
                <pt idx="681">
                  <v>42020</v>
                </pt>
                <pt idx="682">
                  <v>42027</v>
                </pt>
                <pt idx="683">
                  <v>42034</v>
                </pt>
                <pt idx="684">
                  <v>42041</v>
                </pt>
                <pt idx="685">
                  <v>42048</v>
                </pt>
                <pt idx="686">
                  <v>42055</v>
                </pt>
                <pt idx="687">
                  <v>42062</v>
                </pt>
                <pt idx="688">
                  <v>42069</v>
                </pt>
                <pt idx="689">
                  <v>42076</v>
                </pt>
                <pt idx="690">
                  <v>42083</v>
                </pt>
                <pt idx="691">
                  <v>42090</v>
                </pt>
                <pt idx="692">
                  <v>42097</v>
                </pt>
                <pt idx="693">
                  <v>42104</v>
                </pt>
                <pt idx="694">
                  <v>42111</v>
                </pt>
                <pt idx="695">
                  <v>42118</v>
                </pt>
                <pt idx="696">
                  <v>42125</v>
                </pt>
                <pt idx="697">
                  <v>42132</v>
                </pt>
                <pt idx="698">
                  <v>42139</v>
                </pt>
                <pt idx="699">
                  <v>42146</v>
                </pt>
                <pt idx="700">
                  <v>42153</v>
                </pt>
                <pt idx="701">
                  <v>42160</v>
                </pt>
                <pt idx="702">
                  <v>42167</v>
                </pt>
                <pt idx="703">
                  <v>42174</v>
                </pt>
                <pt idx="704">
                  <v>42181</v>
                </pt>
                <pt idx="705">
                  <v>42188</v>
                </pt>
                <pt idx="706">
                  <v>42195</v>
                </pt>
                <pt idx="707">
                  <v>42202</v>
                </pt>
                <pt idx="708">
                  <v>42209</v>
                </pt>
                <pt idx="709">
                  <v>42216</v>
                </pt>
                <pt idx="710">
                  <v>42223</v>
                </pt>
                <pt idx="711">
                  <v>42230</v>
                </pt>
                <pt idx="712">
                  <v>42237</v>
                </pt>
                <pt idx="713">
                  <v>42244</v>
                </pt>
                <pt idx="714">
                  <v>42251</v>
                </pt>
                <pt idx="715">
                  <v>42258</v>
                </pt>
                <pt idx="716">
                  <v>42265</v>
                </pt>
                <pt idx="717">
                  <v>42272</v>
                </pt>
                <pt idx="718">
                  <v>42279</v>
                </pt>
                <pt idx="719">
                  <v>42286</v>
                </pt>
                <pt idx="720">
                  <v>42293</v>
                </pt>
                <pt idx="721">
                  <v>42300</v>
                </pt>
                <pt idx="722">
                  <v>42307</v>
                </pt>
                <pt idx="723">
                  <v>42314</v>
                </pt>
                <pt idx="724">
                  <v>42321</v>
                </pt>
                <pt idx="725">
                  <v>42328</v>
                </pt>
                <pt idx="726">
                  <v>42335</v>
                </pt>
                <pt idx="727">
                  <v>42342</v>
                </pt>
                <pt idx="728">
                  <v>42349</v>
                </pt>
                <pt idx="729">
                  <v>42356</v>
                </pt>
                <pt idx="730">
                  <v>42363</v>
                </pt>
                <pt idx="731">
                  <v>42370</v>
                </pt>
                <pt idx="732">
                  <v>42377</v>
                </pt>
                <pt idx="733">
                  <v>42384</v>
                </pt>
                <pt idx="734">
                  <v>42391</v>
                </pt>
                <pt idx="735">
                  <v>42398</v>
                </pt>
                <pt idx="736">
                  <v>42405</v>
                </pt>
                <pt idx="737">
                  <v>42412</v>
                </pt>
                <pt idx="738">
                  <v>42419</v>
                </pt>
                <pt idx="739">
                  <v>42426</v>
                </pt>
                <pt idx="740">
                  <v>42433</v>
                </pt>
                <pt idx="741">
                  <v>42440</v>
                </pt>
                <pt idx="742">
                  <v>42447</v>
                </pt>
                <pt idx="743">
                  <v>42454</v>
                </pt>
                <pt idx="744">
                  <v>42461</v>
                </pt>
                <pt idx="745">
                  <v>42468</v>
                </pt>
                <pt idx="746">
                  <v>42475</v>
                </pt>
                <pt idx="747">
                  <v>42482</v>
                </pt>
                <pt idx="748">
                  <v>42489</v>
                </pt>
                <pt idx="749">
                  <v>42496</v>
                </pt>
                <pt idx="750">
                  <v>42503</v>
                </pt>
                <pt idx="751">
                  <v>42510</v>
                </pt>
                <pt idx="752">
                  <v>42517</v>
                </pt>
                <pt idx="753">
                  <v>42524</v>
                </pt>
                <pt idx="754">
                  <v>42531</v>
                </pt>
                <pt idx="755">
                  <v>42538</v>
                </pt>
                <pt idx="756">
                  <v>42545</v>
                </pt>
                <pt idx="757">
                  <v>42552</v>
                </pt>
                <pt idx="758">
                  <v>42559</v>
                </pt>
                <pt idx="759">
                  <v>42566</v>
                </pt>
                <pt idx="760">
                  <v>42573</v>
                </pt>
                <pt idx="761">
                  <v>42580</v>
                </pt>
                <pt idx="762">
                  <v>42587</v>
                </pt>
                <pt idx="763">
                  <v>42594</v>
                </pt>
                <pt idx="764">
                  <v>42601</v>
                </pt>
                <pt idx="765">
                  <v>42608</v>
                </pt>
                <pt idx="766">
                  <v>42615</v>
                </pt>
                <pt idx="767">
                  <v>42622</v>
                </pt>
                <pt idx="768">
                  <v>42629</v>
                </pt>
                <pt idx="769">
                  <v>42636</v>
                </pt>
                <pt idx="770">
                  <v>42643</v>
                </pt>
                <pt idx="771">
                  <v>42650</v>
                </pt>
                <pt idx="772">
                  <v>42657</v>
                </pt>
                <pt idx="773">
                  <v>42664</v>
                </pt>
                <pt idx="774">
                  <v>42671</v>
                </pt>
                <pt idx="775">
                  <v>42678</v>
                </pt>
                <pt idx="776">
                  <v>42685</v>
                </pt>
                <pt idx="777">
                  <v>42692</v>
                </pt>
                <pt idx="778">
                  <v>42699</v>
                </pt>
                <pt idx="779">
                  <v>42706</v>
                </pt>
                <pt idx="780">
                  <v>42713</v>
                </pt>
                <pt idx="781">
                  <v>42720</v>
                </pt>
                <pt idx="782">
                  <v>42727</v>
                </pt>
                <pt idx="783">
                  <v>42734</v>
                </pt>
                <pt idx="784">
                  <v>42741</v>
                </pt>
                <pt idx="785">
                  <v>42748</v>
                </pt>
                <pt idx="786">
                  <v>42755</v>
                </pt>
                <pt idx="787">
                  <v>42762</v>
                </pt>
                <pt idx="788">
                  <v>42769</v>
                </pt>
                <pt idx="789">
                  <v>42776</v>
                </pt>
                <pt idx="790">
                  <v>42783</v>
                </pt>
                <pt idx="791">
                  <v>42790</v>
                </pt>
                <pt idx="792">
                  <v>42797</v>
                </pt>
                <pt idx="793">
                  <v>42804</v>
                </pt>
                <pt idx="794">
                  <v>42811</v>
                </pt>
                <pt idx="795">
                  <v>42818</v>
                </pt>
                <pt idx="796">
                  <v>42825</v>
                </pt>
                <pt idx="797">
                  <v>42832</v>
                </pt>
                <pt idx="798">
                  <v>42839</v>
                </pt>
                <pt idx="799">
                  <v>42846</v>
                </pt>
                <pt idx="800">
                  <v>42853</v>
                </pt>
                <pt idx="801">
                  <v>42860</v>
                </pt>
                <pt idx="802">
                  <v>42867</v>
                </pt>
                <pt idx="803">
                  <v>42874</v>
                </pt>
                <pt idx="804">
                  <v>42881</v>
                </pt>
                <pt idx="805">
                  <v>42888</v>
                </pt>
                <pt idx="806">
                  <v>42895</v>
                </pt>
                <pt idx="807">
                  <v>42902</v>
                </pt>
                <pt idx="808">
                  <v>42909</v>
                </pt>
                <pt idx="809">
                  <v>42916</v>
                </pt>
                <pt idx="810">
                  <v>42923</v>
                </pt>
                <pt idx="811">
                  <v>42930</v>
                </pt>
                <pt idx="812">
                  <v>42937</v>
                </pt>
                <pt idx="813">
                  <v>42944</v>
                </pt>
                <pt idx="814">
                  <v>42951</v>
                </pt>
                <pt idx="815">
                  <v>42958</v>
                </pt>
                <pt idx="816">
                  <v>42965</v>
                </pt>
                <pt idx="817">
                  <v>42972</v>
                </pt>
                <pt idx="818">
                  <v>42979</v>
                </pt>
                <pt idx="819">
                  <v>42986</v>
                </pt>
                <pt idx="820">
                  <v>42993</v>
                </pt>
                <pt idx="821">
                  <v>43000</v>
                </pt>
                <pt idx="822">
                  <v>43007</v>
                </pt>
                <pt idx="823">
                  <v>43014</v>
                </pt>
                <pt idx="824">
                  <v>43021</v>
                </pt>
                <pt idx="825">
                  <v>43028</v>
                </pt>
                <pt idx="826">
                  <v>43035</v>
                </pt>
                <pt idx="827">
                  <v>43042</v>
                </pt>
                <pt idx="828">
                  <v>43049</v>
                </pt>
                <pt idx="829">
                  <v>43056</v>
                </pt>
                <pt idx="830">
                  <v>43063</v>
                </pt>
                <pt idx="831">
                  <v>43070</v>
                </pt>
                <pt idx="832">
                  <v>43077</v>
                </pt>
                <pt idx="833">
                  <v>43084</v>
                </pt>
                <pt idx="834">
                  <v>43091</v>
                </pt>
                <pt idx="835">
                  <v>43098</v>
                </pt>
                <pt idx="836">
                  <v>43105</v>
                </pt>
                <pt idx="837">
                  <v>43112</v>
                </pt>
                <pt idx="838">
                  <v>43119</v>
                </pt>
                <pt idx="839">
                  <v>43126</v>
                </pt>
                <pt idx="840">
                  <v>43133</v>
                </pt>
                <pt idx="841">
                  <v>43140</v>
                </pt>
                <pt idx="842">
                  <v>43147</v>
                </pt>
                <pt idx="843">
                  <v>43154</v>
                </pt>
                <pt idx="844">
                  <v>43161</v>
                </pt>
                <pt idx="845">
                  <v>43168</v>
                </pt>
                <pt idx="846">
                  <v>43175</v>
                </pt>
                <pt idx="847">
                  <v>43182</v>
                </pt>
                <pt idx="848">
                  <v>43189</v>
                </pt>
                <pt idx="849">
                  <v>43196</v>
                </pt>
                <pt idx="850">
                  <v>43203</v>
                </pt>
                <pt idx="851">
                  <v>43210</v>
                </pt>
                <pt idx="852">
                  <v>43217</v>
                </pt>
                <pt idx="853">
                  <v>43224</v>
                </pt>
                <pt idx="854">
                  <v>43231</v>
                </pt>
                <pt idx="855">
                  <v>43238</v>
                </pt>
                <pt idx="856">
                  <v>43245</v>
                </pt>
                <pt idx="857">
                  <v>43252</v>
                </pt>
                <pt idx="858">
                  <v>43259</v>
                </pt>
                <pt idx="859">
                  <v>43266</v>
                </pt>
                <pt idx="860">
                  <v>43273</v>
                </pt>
                <pt idx="861">
                  <v>43280</v>
                </pt>
                <pt idx="862">
                  <v>43287</v>
                </pt>
                <pt idx="863">
                  <v>43294</v>
                </pt>
                <pt idx="864">
                  <v>43301</v>
                </pt>
                <pt idx="865">
                  <v>43308</v>
                </pt>
                <pt idx="866">
                  <v>43315</v>
                </pt>
                <pt idx="867">
                  <v>43322</v>
                </pt>
                <pt idx="868">
                  <v>43329</v>
                </pt>
                <pt idx="869">
                  <v>43336</v>
                </pt>
                <pt idx="870">
                  <v>43343</v>
                </pt>
                <pt idx="871">
                  <v>43350</v>
                </pt>
                <pt idx="872">
                  <v>43357</v>
                </pt>
                <pt idx="873">
                  <v>43364</v>
                </pt>
                <pt idx="874">
                  <v>43371</v>
                </pt>
                <pt idx="875">
                  <v>43378</v>
                </pt>
                <pt idx="876">
                  <v>43385</v>
                </pt>
                <pt idx="877">
                  <v>43392</v>
                </pt>
                <pt idx="878">
                  <v>43399</v>
                </pt>
                <pt idx="879">
                  <v>43406</v>
                </pt>
                <pt idx="880">
                  <v>43413</v>
                </pt>
                <pt idx="881">
                  <v>43420</v>
                </pt>
                <pt idx="882">
                  <v>43427</v>
                </pt>
                <pt idx="883">
                  <v>43434</v>
                </pt>
                <pt idx="884">
                  <v>43441</v>
                </pt>
                <pt idx="885">
                  <v>43448</v>
                </pt>
                <pt idx="886">
                  <v>43455</v>
                </pt>
                <pt idx="887">
                  <v>43462</v>
                </pt>
                <pt idx="888">
                  <v>43469</v>
                </pt>
                <pt idx="889">
                  <v>43476</v>
                </pt>
                <pt idx="890">
                  <v>43483</v>
                </pt>
                <pt idx="891">
                  <v>43490</v>
                </pt>
                <pt idx="892">
                  <v>43497</v>
                </pt>
                <pt idx="893">
                  <v>43504</v>
                </pt>
                <pt idx="894">
                  <v>43511</v>
                </pt>
                <pt idx="895">
                  <v>43518</v>
                </pt>
                <pt idx="896">
                  <v>43525</v>
                </pt>
                <pt idx="897">
                  <v>43532</v>
                </pt>
                <pt idx="898">
                  <v>43539</v>
                </pt>
                <pt idx="899">
                  <v>43546</v>
                </pt>
                <pt idx="900">
                  <v>43553</v>
                </pt>
                <pt idx="901">
                  <v>43560</v>
                </pt>
                <pt idx="902">
                  <v>43567</v>
                </pt>
                <pt idx="903">
                  <v>43574</v>
                </pt>
                <pt idx="904">
                  <v>43581</v>
                </pt>
                <pt idx="905">
                  <v>43588</v>
                </pt>
                <pt idx="906">
                  <v>43595</v>
                </pt>
                <pt idx="907">
                  <v>43602</v>
                </pt>
                <pt idx="908">
                  <v>43609</v>
                </pt>
                <pt idx="909">
                  <v>43616</v>
                </pt>
                <pt idx="910">
                  <v>43623</v>
                </pt>
                <pt idx="911">
                  <v>43630</v>
                </pt>
                <pt idx="912">
                  <v>43637</v>
                </pt>
                <pt idx="913">
                  <v>43644</v>
                </pt>
                <pt idx="914">
                  <v>43651</v>
                </pt>
                <pt idx="915">
                  <v>43658</v>
                </pt>
                <pt idx="916">
                  <v>43665</v>
                </pt>
                <pt idx="917">
                  <v>43672</v>
                </pt>
                <pt idx="918">
                  <v>43679</v>
                </pt>
                <pt idx="919">
                  <v>43686</v>
                </pt>
                <pt idx="920">
                  <v>43693</v>
                </pt>
                <pt idx="921">
                  <v>43700</v>
                </pt>
                <pt idx="922">
                  <v>43707</v>
                </pt>
                <pt idx="923">
                  <v>43714</v>
                </pt>
                <pt idx="924">
                  <v>43721</v>
                </pt>
                <pt idx="925">
                  <v>43728</v>
                </pt>
                <pt idx="926">
                  <v>43735</v>
                </pt>
                <pt idx="927">
                  <v>43742</v>
                </pt>
                <pt idx="928">
                  <v>43749</v>
                </pt>
                <pt idx="929">
                  <v>43756</v>
                </pt>
                <pt idx="930">
                  <v>43763</v>
                </pt>
                <pt idx="931">
                  <v>43770</v>
                </pt>
                <pt idx="932">
                  <v>43777</v>
                </pt>
                <pt idx="933">
                  <v>43784</v>
                </pt>
                <pt idx="934">
                  <v>43791</v>
                </pt>
                <pt idx="935">
                  <v>43798</v>
                </pt>
                <pt idx="936">
                  <v>43805</v>
                </pt>
                <pt idx="937">
                  <v>43812</v>
                </pt>
                <pt idx="938">
                  <v>43819</v>
                </pt>
                <pt idx="939">
                  <v>43826</v>
                </pt>
                <pt idx="940">
                  <v>43833</v>
                </pt>
                <pt idx="941">
                  <v>43840</v>
                </pt>
                <pt idx="942">
                  <v>43847</v>
                </pt>
                <pt idx="943">
                  <v>43854</v>
                </pt>
                <pt idx="944">
                  <v>43861</v>
                </pt>
                <pt idx="945">
                  <v>43868</v>
                </pt>
                <pt idx="946">
                  <v>43875</v>
                </pt>
                <pt idx="947">
                  <v>43882</v>
                </pt>
                <pt idx="948">
                  <v>43889</v>
                </pt>
                <pt idx="949">
                  <v>43896</v>
                </pt>
                <pt idx="950">
                  <v>43903</v>
                </pt>
                <pt idx="951">
                  <v>43910</v>
                </pt>
                <pt idx="952">
                  <v>43917</v>
                </pt>
                <pt idx="953">
                  <v>43924</v>
                </pt>
                <pt idx="954">
                  <v>43931</v>
                </pt>
                <pt idx="955">
                  <v>43938</v>
                </pt>
                <pt idx="956">
                  <v>43945</v>
                </pt>
                <pt idx="957">
                  <v>43952</v>
                </pt>
                <pt idx="958">
                  <v>43959</v>
                </pt>
                <pt idx="959">
                  <v>43966</v>
                </pt>
                <pt idx="960">
                  <v>43973</v>
                </pt>
                <pt idx="961">
                  <v>43980</v>
                </pt>
                <pt idx="962">
                  <v>43987</v>
                </pt>
                <pt idx="963">
                  <v>43994</v>
                </pt>
                <pt idx="964">
                  <v>44001</v>
                </pt>
                <pt idx="965">
                  <v>44008</v>
                </pt>
                <pt idx="966">
                  <v>44015</v>
                </pt>
                <pt idx="967">
                  <v>44022</v>
                </pt>
                <pt idx="968">
                  <v>44029</v>
                </pt>
                <pt idx="969">
                  <v>44036</v>
                </pt>
                <pt idx="970">
                  <v>44043</v>
                </pt>
                <pt idx="971">
                  <v>44050</v>
                </pt>
                <pt idx="972">
                  <v>44057</v>
                </pt>
                <pt idx="973">
                  <v>44064</v>
                </pt>
                <pt idx="974">
                  <v>44071</v>
                </pt>
                <pt idx="975">
                  <v>44078</v>
                </pt>
                <pt idx="976">
                  <v>44085</v>
                </pt>
                <pt idx="977">
                  <v>44092</v>
                </pt>
                <pt idx="978">
                  <v>44099</v>
                </pt>
                <pt idx="979">
                  <v>44106</v>
                </pt>
                <pt idx="980">
                  <v>44113</v>
                </pt>
                <pt idx="981">
                  <v>44120</v>
                </pt>
                <pt idx="982">
                  <v>44127</v>
                </pt>
                <pt idx="983">
                  <v>44134</v>
                </pt>
                <pt idx="984">
                  <v>44141</v>
                </pt>
                <pt idx="985">
                  <v>44148</v>
                </pt>
                <pt idx="986">
                  <v>44155</v>
                </pt>
                <pt idx="987">
                  <v>44162</v>
                </pt>
                <pt idx="988">
                  <v>44169</v>
                </pt>
                <pt idx="989">
                  <v>44176</v>
                </pt>
                <pt idx="990">
                  <v>44183</v>
                </pt>
                <pt idx="991">
                  <v>44190</v>
                </pt>
                <pt idx="992">
                  <v>44197</v>
                </pt>
                <pt idx="993">
                  <v>44204</v>
                </pt>
                <pt idx="994">
                  <v>44211</v>
                </pt>
                <pt idx="995">
                  <v>44218</v>
                </pt>
                <pt idx="996">
                  <v>44225</v>
                </pt>
                <pt idx="997">
                  <v>44232</v>
                </pt>
                <pt idx="998">
                  <v>44239</v>
                </pt>
                <pt idx="999">
                  <v>44246</v>
                </pt>
                <pt idx="1000">
                  <v>44253</v>
                </pt>
                <pt idx="1001">
                  <v>44260</v>
                </pt>
                <pt idx="1002">
                  <v>44267</v>
                </pt>
                <pt idx="1003">
                  <v>44274</v>
                </pt>
                <pt idx="1004">
                  <v>44281</v>
                </pt>
                <pt idx="1005">
                  <v>44288</v>
                </pt>
                <pt idx="1006">
                  <v>44295</v>
                </pt>
                <pt idx="1007">
                  <v>44302</v>
                </pt>
                <pt idx="1008">
                  <v>44309</v>
                </pt>
                <pt idx="1009">
                  <v>44316</v>
                </pt>
                <pt idx="1010">
                  <v>44323</v>
                </pt>
                <pt idx="1011">
                  <v>44330</v>
                </pt>
                <pt idx="1012">
                  <v>44337</v>
                </pt>
                <pt idx="1013">
                  <v>44344</v>
                </pt>
                <pt idx="1014">
                  <v>44351</v>
                </pt>
                <pt idx="1015">
                  <v>44358</v>
                </pt>
                <pt idx="1016">
                  <v>44365</v>
                </pt>
                <pt idx="1017">
                  <v>44372</v>
                </pt>
                <pt idx="1018">
                  <v>44379</v>
                </pt>
                <pt idx="1019">
                  <v>44386</v>
                </pt>
                <pt idx="1020">
                  <v>44393</v>
                </pt>
                <pt idx="1021">
                  <v>44400</v>
                </pt>
                <pt idx="1022">
                  <v>44407</v>
                </pt>
                <pt idx="1023">
                  <v>44414</v>
                </pt>
                <pt idx="1024">
                  <v>44421</v>
                </pt>
                <pt idx="1025">
                  <v>44428</v>
                </pt>
                <pt idx="1026">
                  <v>44435</v>
                </pt>
                <pt idx="1027">
                  <v>44442</v>
                </pt>
                <pt idx="1028">
                  <v>44449</v>
                </pt>
                <pt idx="1029">
                  <v>44456</v>
                </pt>
                <pt idx="1030">
                  <v>44463</v>
                </pt>
                <pt idx="1031">
                  <v>44470</v>
                </pt>
                <pt idx="1032">
                  <v>44477</v>
                </pt>
                <pt idx="1033">
                  <v>44484</v>
                </pt>
                <pt idx="1034">
                  <v>44491</v>
                </pt>
                <pt idx="1035">
                  <v>44498</v>
                </pt>
                <pt idx="1036">
                  <v>44505</v>
                </pt>
                <pt idx="1037">
                  <v>44512</v>
                </pt>
                <pt idx="1038">
                  <v>44519</v>
                </pt>
                <pt idx="1039">
                  <v>44526</v>
                </pt>
                <pt idx="1040">
                  <v>44533</v>
                </pt>
                <pt idx="1041">
                  <v>44540</v>
                </pt>
                <pt idx="1042">
                  <v>44547</v>
                </pt>
                <pt idx="1043">
                  <v>44554</v>
                </pt>
                <pt idx="1044">
                  <v>44561</v>
                </pt>
                <pt idx="1045">
                  <v>44568</v>
                </pt>
                <pt idx="1046">
                  <v>44575</v>
                </pt>
                <pt idx="1047">
                  <v>44582</v>
                </pt>
                <pt idx="1048">
                  <v>44589</v>
                </pt>
                <pt idx="1049">
                  <v>44596</v>
                </pt>
                <pt idx="1050">
                  <v>44603</v>
                </pt>
                <pt idx="1051">
                  <v>44610</v>
                </pt>
                <pt idx="1052">
                  <v>44617</v>
                </pt>
                <pt idx="1053">
                  <v>44624</v>
                </pt>
                <pt idx="1054">
                  <v>44631</v>
                </pt>
                <pt idx="1055">
                  <v>44638</v>
                </pt>
                <pt idx="1056">
                  <v>44645</v>
                </pt>
                <pt idx="1057">
                  <v>44652</v>
                </pt>
                <pt idx="1058">
                  <v>44659</v>
                </pt>
                <pt idx="1059">
                  <v>44666</v>
                </pt>
                <pt idx="1060">
                  <v>44673</v>
                </pt>
                <pt idx="1061">
                  <v>44680</v>
                </pt>
                <pt idx="1062">
                  <v>44687</v>
                </pt>
                <pt idx="1063">
                  <v>44694</v>
                </pt>
                <pt idx="1064">
                  <v>44701</v>
                </pt>
                <pt idx="1065">
                  <v>44708</v>
                </pt>
                <pt idx="1066">
                  <v>44715</v>
                </pt>
                <pt idx="1067">
                  <v>44722</v>
                </pt>
                <pt idx="1068">
                  <v>44729</v>
                </pt>
                <pt idx="1069">
                  <v>44736</v>
                </pt>
                <pt idx="1070">
                  <v>44743</v>
                </pt>
                <pt idx="1071">
                  <v>44750</v>
                </pt>
                <pt idx="1072">
                  <v>44757</v>
                </pt>
                <pt idx="1073">
                  <v>44764</v>
                </pt>
                <pt idx="1074">
                  <v>44771</v>
                </pt>
                <pt idx="1075">
                  <v>44778</v>
                </pt>
                <pt idx="1076">
                  <v>44785</v>
                </pt>
                <pt idx="1077">
                  <v>44792</v>
                </pt>
                <pt idx="1078">
                  <v>44799</v>
                </pt>
                <pt idx="1079">
                  <v>44806</v>
                </pt>
                <pt idx="1080">
                  <v>44813</v>
                </pt>
                <pt idx="1081">
                  <v>44820</v>
                </pt>
                <pt idx="1082">
                  <v>44827</v>
                </pt>
                <pt idx="1083">
                  <v>44834</v>
                </pt>
                <pt idx="1084">
                  <v>44841</v>
                </pt>
                <pt idx="1085">
                  <v>44848</v>
                </pt>
                <pt idx="1086">
                  <v>44855</v>
                </pt>
                <pt idx="1087">
                  <v>44862</v>
                </pt>
                <pt idx="1088">
                  <v>44869</v>
                </pt>
                <pt idx="1089">
                  <v>44876</v>
                </pt>
                <pt idx="1090">
                  <v>44883</v>
                </pt>
                <pt idx="1091">
                  <v>44890</v>
                </pt>
                <pt idx="1092">
                  <v>44897</v>
                </pt>
                <pt idx="1093">
                  <v>44904</v>
                </pt>
                <pt idx="1094">
                  <v>44911</v>
                </pt>
                <pt idx="1095">
                  <v>44918</v>
                </pt>
                <pt idx="1096">
                  <v>44925</v>
                </pt>
                <pt idx="1097">
                  <v>44932</v>
                </pt>
                <pt idx="1098">
                  <v>44939</v>
                </pt>
                <pt idx="1099">
                  <v>44946</v>
                </pt>
                <pt idx="1100">
                  <v>44953</v>
                </pt>
                <pt idx="1101">
                  <v>44960</v>
                </pt>
                <pt idx="1102">
                  <v>44967</v>
                </pt>
                <pt idx="1103">
                  <v>44974</v>
                </pt>
                <pt idx="1104">
                  <v>44981</v>
                </pt>
                <pt idx="1105">
                  <v>44988</v>
                </pt>
                <pt idx="1106">
                  <v>44995</v>
                </pt>
                <pt idx="1107">
                  <v>45002</v>
                </pt>
                <pt idx="1108">
                  <v>45009</v>
                </pt>
                <pt idx="1109">
                  <v>45016</v>
                </pt>
                <pt idx="1110">
                  <v>45023</v>
                </pt>
                <pt idx="1111">
                  <v>45030</v>
                </pt>
                <pt idx="1112">
                  <v>45037</v>
                </pt>
                <pt idx="1113">
                  <v>45044</v>
                </pt>
                <pt idx="1114">
                  <v>45051</v>
                </pt>
                <pt idx="1115">
                  <v>45058</v>
                </pt>
                <pt idx="1116">
                  <v>45065</v>
                </pt>
                <pt idx="1117">
                  <v>45072</v>
                </pt>
                <pt idx="1118">
                  <v>45079</v>
                </pt>
                <pt idx="1119">
                  <v>45086</v>
                </pt>
                <pt idx="1120">
                  <v>45093</v>
                </pt>
                <pt idx="1121">
                  <v>45100</v>
                </pt>
                <pt idx="1122">
                  <v>45107</v>
                </pt>
                <pt idx="1123">
                  <v>45114</v>
                </pt>
                <pt idx="1124">
                  <v>45121</v>
                </pt>
                <pt idx="1125">
                  <v>45128</v>
                </pt>
                <pt idx="1126">
                  <v>45135</v>
                </pt>
                <pt idx="1127">
                  <v>45142</v>
                </pt>
                <pt idx="1128">
                  <v>45149</v>
                </pt>
                <pt idx="1129">
                  <v>45156</v>
                </pt>
                <pt idx="1130">
                  <v>45163</v>
                </pt>
                <pt idx="1131">
                  <v>45170</v>
                </pt>
                <pt idx="1132">
                  <v>45177</v>
                </pt>
                <pt idx="1133">
                  <v>45184</v>
                </pt>
                <pt idx="1134">
                  <v>45191</v>
                </pt>
                <pt idx="1135">
                  <v>45198</v>
                </pt>
                <pt idx="1136">
                  <v>45205</v>
                </pt>
                <pt idx="1137">
                  <v>45212</v>
                </pt>
                <pt idx="1138">
                  <v>45219</v>
                </pt>
                <pt idx="1139">
                  <v>45226</v>
                </pt>
                <pt idx="1140">
                  <v>45233</v>
                </pt>
                <pt idx="1141">
                  <v>45240</v>
                </pt>
                <pt idx="1142">
                  <v>45247</v>
                </pt>
                <pt idx="1143">
                  <v>45254</v>
                </pt>
                <pt idx="1144">
                  <v>45261</v>
                </pt>
                <pt idx="1145">
                  <v>45268</v>
                </pt>
                <pt idx="1146">
                  <v>45275</v>
                </pt>
                <pt idx="1147">
                  <v>45282</v>
                </pt>
                <pt idx="1148">
                  <v>45289</v>
                </pt>
                <pt idx="1149">
                  <v>45296</v>
                </pt>
                <pt idx="1150">
                  <v>45303</v>
                </pt>
                <pt idx="1151">
                  <v>45310</v>
                </pt>
                <pt idx="1152">
                  <v>45317</v>
                </pt>
                <pt idx="1153">
                  <v>45324</v>
                </pt>
                <pt idx="1154">
                  <v>45331</v>
                </pt>
                <pt idx="1155">
                  <v>45338</v>
                </pt>
                <pt idx="1156">
                  <v>45345</v>
                </pt>
                <pt idx="1157">
                  <v>45352</v>
                </pt>
                <pt idx="1158">
                  <v>45359</v>
                </pt>
                <pt idx="1159">
                  <v>45366</v>
                </pt>
                <pt idx="1160">
                  <v>45373</v>
                </pt>
                <pt idx="1161">
                  <v>45380</v>
                </pt>
                <pt idx="1162">
                  <v>45387</v>
                </pt>
                <pt idx="1163">
                  <v>45394</v>
                </pt>
                <pt idx="1164">
                  <v>45401</v>
                </pt>
                <pt idx="1165">
                  <v>45408</v>
                </pt>
                <pt idx="1166">
                  <v>45415</v>
                </pt>
                <pt idx="1167">
                  <v>45422</v>
                </pt>
                <pt idx="1168">
                  <v>45429</v>
                </pt>
                <pt idx="1169">
                  <v>45436</v>
                </pt>
                <pt idx="1170">
                  <v>45443</v>
                </pt>
                <pt idx="1171">
                  <v>45450</v>
                </pt>
                <pt idx="1172">
                  <v>45457</v>
                </pt>
                <pt idx="1173">
                  <v>45464</v>
                </pt>
                <pt idx="1174">
                  <v>45471</v>
                </pt>
                <pt idx="1175">
                  <v>45478</v>
                </pt>
                <pt idx="1176">
                  <v>45485</v>
                </pt>
                <pt idx="1177">
                  <v>45492</v>
                </pt>
                <pt idx="1178">
                  <v>45499</v>
                </pt>
                <pt idx="1179">
                  <v>45506</v>
                </pt>
                <pt idx="1180">
                  <v>45513</v>
                </pt>
                <pt idx="1181">
                  <v>45520</v>
                </pt>
                <pt idx="1182">
                  <v>45527</v>
                </pt>
                <pt idx="1183">
                  <v>45534</v>
                </pt>
                <pt idx="1184">
                  <v>45541</v>
                </pt>
                <pt idx="1185">
                  <v>45548</v>
                </pt>
                <pt idx="1186">
                  <v>45555</v>
                </pt>
                <pt idx="1187">
                  <v>45562</v>
                </pt>
                <pt idx="1188">
                  <v>45569</v>
                </pt>
                <pt idx="1189">
                  <v>45576</v>
                </pt>
                <pt idx="1190">
                  <v>45583</v>
                </pt>
                <pt idx="1191">
                  <v>45590</v>
                </pt>
                <pt idx="1192">
                  <v>45597</v>
                </pt>
                <pt idx="1193">
                  <v>45604</v>
                </pt>
                <pt idx="1194">
                  <v>45611</v>
                </pt>
                <pt idx="1195">
                  <v>45618</v>
                </pt>
                <pt idx="1196">
                  <v>45625</v>
                </pt>
                <pt idx="1197">
                  <v>45632</v>
                </pt>
                <pt idx="1198">
                  <v>45639</v>
                </pt>
                <pt idx="1199">
                  <v>45646</v>
                </pt>
                <pt idx="1200">
                  <v>45653</v>
                </pt>
                <pt idx="1201">
                  <v>45660</v>
                </pt>
                <pt idx="1202">
                  <v>45667</v>
                </pt>
                <pt idx="1203">
                  <v>45674</v>
                </pt>
                <pt idx="1204">
                  <v>45681</v>
                </pt>
                <pt idx="1205">
                  <v>45688</v>
                </pt>
                <pt idx="1206">
                  <v>45695</v>
                </pt>
                <pt idx="1207">
                  <v>45702</v>
                </pt>
                <pt idx="1208">
                  <v>45709</v>
                </pt>
                <pt idx="1209">
                  <v>45716</v>
                </pt>
                <pt idx="1210">
                  <v>45723</v>
                </pt>
                <pt idx="1211">
                  <v>45730</v>
                </pt>
                <pt idx="1212">
                  <v>45737</v>
                </pt>
                <pt idx="1213">
                  <v>45744</v>
                </pt>
                <pt idx="1214">
                  <v>45751</v>
                </pt>
                <pt idx="1215">
                  <v>45758</v>
                </pt>
                <pt idx="1216">
                  <v>45765</v>
                </pt>
                <pt idx="1217">
                  <v>45772</v>
                </pt>
                <pt idx="1218">
                  <v>45779</v>
                </pt>
                <pt idx="1219">
                  <v>45786</v>
                </pt>
                <pt idx="1220">
                  <v>45793</v>
                </pt>
                <pt idx="1221">
                  <v>45800</v>
                </pt>
                <pt idx="1222">
                  <v>45807</v>
                </pt>
                <pt idx="1223">
                  <v>45814</v>
                </pt>
                <pt idx="1224">
                  <v>45821</v>
                </pt>
                <pt idx="1225">
                  <v>45828</v>
                </pt>
                <pt idx="1226">
                  <v>45835</v>
                </pt>
                <pt idx="1227">
                  <v>45842</v>
                </pt>
                <pt idx="1228">
                  <v>45849</v>
                </pt>
                <pt idx="1229">
                  <v>45856</v>
                </pt>
                <pt idx="1230">
                  <v>45863</v>
                </pt>
                <pt idx="1231">
                  <v>45870</v>
                </pt>
                <pt idx="1232">
                  <v>45877</v>
                </pt>
                <pt idx="1233">
                  <v>45884</v>
                </pt>
                <pt idx="1234">
                  <v>45891</v>
                </pt>
                <pt idx="1235">
                  <v>45898</v>
                </pt>
                <pt idx="1236">
                  <v>45905</v>
                </pt>
                <pt idx="1237">
                  <v>45912</v>
                </pt>
                <pt idx="1238">
                  <v>45919</v>
                </pt>
                <pt idx="1239">
                  <v>45926</v>
                </pt>
                <pt idx="1240">
                  <v>45933</v>
                </pt>
                <pt idx="1241">
                  <v>45940</v>
                </pt>
                <pt idx="1242">
                  <v>45947</v>
                </pt>
                <pt idx="1243">
                  <v>45954</v>
                </pt>
                <pt idx="1244">
                  <v>45961</v>
                </pt>
                <pt idx="1245">
                  <v>45968</v>
                </pt>
                <pt idx="1246">
                  <v>45975</v>
                </pt>
                <pt idx="1247">
                  <v>45982</v>
                </pt>
                <pt idx="1248">
                  <v>45989</v>
                </pt>
                <pt idx="1249">
                  <v>45996</v>
                </pt>
                <pt idx="1250">
                  <v>46003</v>
                </pt>
                <pt idx="1251">
                  <v>46010</v>
                </pt>
                <pt idx="1252">
                  <v>46017</v>
                </pt>
                <pt idx="1253">
                  <v>46024</v>
                </pt>
                <pt idx="1254">
                  <v>46031</v>
                </pt>
                <pt idx="1255">
                  <v>46038</v>
                </pt>
                <pt idx="1256">
                  <v>46045</v>
                </pt>
                <pt idx="1257">
                  <v>46052</v>
                </pt>
                <pt idx="1258">
                  <v>46059</v>
                </pt>
                <pt idx="1259">
                  <v>46066</v>
                </pt>
                <pt idx="1260">
                  <v>46073</v>
                </pt>
                <pt idx="1261">
                  <v>46080</v>
                </pt>
                <pt idx="1262">
                  <v>46087</v>
                </pt>
                <pt idx="1263">
                  <v>46094</v>
                </pt>
                <pt idx="1264">
                  <v>46101</v>
                </pt>
                <pt idx="1265">
                  <v>46108</v>
                </pt>
                <pt idx="1266">
                  <v>46115</v>
                </pt>
                <pt idx="1267">
                  <v>46122</v>
                </pt>
              </numCache>
            </numRef>
          </cat>
          <val>
            <numRef>
              <f>_图表数据!$C$2:$C$1269</f>
              <numCache>
                <formatCode>General</formatCode>
                <ptCount val="126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8000</v>
                </pt>
                <pt idx="87">
                  <v>8000</v>
                </pt>
                <pt idx="88">
                  <v>8000</v>
                </pt>
                <pt idx="89">
                  <v>8000</v>
                </pt>
                <pt idx="90">
                  <v>8000</v>
                </pt>
                <pt idx="91">
                  <v>8000</v>
                </pt>
                <pt idx="92">
                  <v>8000</v>
                </pt>
                <pt idx="93">
                  <v>8000</v>
                </pt>
                <pt idx="94">
                  <v>8000</v>
                </pt>
                <pt idx="95">
                  <v>8000</v>
                </pt>
                <pt idx="96">
                  <v>8000</v>
                </pt>
                <pt idx="97">
                  <v>8000</v>
                </pt>
                <pt idx="98">
                  <v>8000</v>
                </pt>
                <pt idx="99">
                  <v>8000</v>
                </pt>
                <pt idx="100">
                  <v>8000</v>
                </pt>
                <pt idx="101">
                  <v>8000</v>
                </pt>
                <pt idx="102">
                  <v>8000</v>
                </pt>
                <pt idx="103">
                  <v>8000</v>
                </pt>
                <pt idx="104">
                  <v>8000</v>
                </pt>
                <pt idx="105">
                  <v>8000</v>
                </pt>
                <pt idx="106">
                  <v>8000</v>
                </pt>
                <pt idx="107">
                  <v>8000</v>
                </pt>
                <pt idx="108">
                  <v>8000</v>
                </pt>
                <pt idx="109">
                  <v>8000</v>
                </pt>
                <pt idx="110">
                  <v>8000</v>
                </pt>
                <pt idx="111">
                  <v>0</v>
                </pt>
                <pt idx="112">
                  <v>8000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8000</v>
                </pt>
                <pt idx="268">
                  <v>0</v>
                </pt>
                <pt idx="269">
                  <v>8000</v>
                </pt>
                <pt idx="270">
                  <v>8000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8000</v>
                </pt>
                <pt idx="283">
                  <v>0</v>
                </pt>
                <pt idx="284">
                  <v>8000</v>
                </pt>
                <pt idx="285">
                  <v>0</v>
                </pt>
                <pt idx="286">
                  <v>8000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8000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8000</v>
                </pt>
                <pt idx="400">
                  <v>8000</v>
                </pt>
                <pt idx="401">
                  <v>8000</v>
                </pt>
                <pt idx="402">
                  <v>8000</v>
                </pt>
                <pt idx="403">
                  <v>8000</v>
                </pt>
                <pt idx="404">
                  <v>8000</v>
                </pt>
                <pt idx="405">
                  <v>8000</v>
                </pt>
                <pt idx="406">
                  <v>8000</v>
                </pt>
                <pt idx="407">
                  <v>8000</v>
                </pt>
                <pt idx="408">
                  <v>8000</v>
                </pt>
                <pt idx="409">
                  <v>8000</v>
                </pt>
                <pt idx="410">
                  <v>8000</v>
                </pt>
                <pt idx="411">
                  <v>8000</v>
                </pt>
                <pt idx="412">
                  <v>8000</v>
                </pt>
                <pt idx="413">
                  <v>8000</v>
                </pt>
                <pt idx="414">
                  <v>8000</v>
                </pt>
                <pt idx="415">
                  <v>8000</v>
                </pt>
                <pt idx="416">
                  <v>8000</v>
                </pt>
                <pt idx="417">
                  <v>8000</v>
                </pt>
                <pt idx="418">
                  <v>0</v>
                </pt>
                <pt idx="419">
                  <v>0</v>
                </pt>
                <pt idx="420">
                  <v>8000</v>
                </pt>
                <pt idx="421">
                  <v>8000</v>
                </pt>
                <pt idx="422">
                  <v>8000</v>
                </pt>
                <pt idx="423">
                  <v>8000</v>
                </pt>
                <pt idx="424">
                  <v>8000</v>
                </pt>
                <pt idx="425">
                  <v>8000</v>
                </pt>
                <pt idx="426">
                  <v>8000</v>
                </pt>
                <pt idx="427">
                  <v>8000</v>
                </pt>
                <pt idx="428">
                  <v>8000</v>
                </pt>
                <pt idx="429">
                  <v>8000</v>
                </pt>
                <pt idx="430">
                  <v>8000</v>
                </pt>
                <pt idx="431">
                  <v>8000</v>
                </pt>
                <pt idx="432">
                  <v>8000</v>
                </pt>
                <pt idx="433">
                  <v>8000</v>
                </pt>
                <pt idx="434">
                  <v>8000</v>
                </pt>
                <pt idx="435">
                  <v>8000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8000</v>
                </pt>
                <pt idx="468">
                  <v>8000</v>
                </pt>
                <pt idx="469">
                  <v>8000</v>
                </pt>
                <pt idx="470">
                  <v>0</v>
                </pt>
                <pt idx="471">
                  <v>8000</v>
                </pt>
                <pt idx="472">
                  <v>8000</v>
                </pt>
                <pt idx="473">
                  <v>8000</v>
                </pt>
                <pt idx="474">
                  <v>8000</v>
                </pt>
                <pt idx="475">
                  <v>8000</v>
                </pt>
                <pt idx="476">
                  <v>8000</v>
                </pt>
                <pt idx="477">
                  <v>8000</v>
                </pt>
                <pt idx="478">
                  <v>8000</v>
                </pt>
                <pt idx="479">
                  <v>8000</v>
                </pt>
                <pt idx="480">
                  <v>8000</v>
                </pt>
                <pt idx="481">
                  <v>8000</v>
                </pt>
                <pt idx="482">
                  <v>0</v>
                </pt>
                <pt idx="483">
                  <v>8000</v>
                </pt>
                <pt idx="484">
                  <v>8000</v>
                </pt>
                <pt idx="485">
                  <v>8000</v>
                </pt>
                <pt idx="486">
                  <v>8000</v>
                </pt>
                <pt idx="487">
                  <v>0</v>
                </pt>
                <pt idx="488">
                  <v>8000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8000</v>
                </pt>
                <pt idx="594">
                  <v>8000</v>
                </pt>
                <pt idx="595">
                  <v>8000</v>
                </pt>
                <pt idx="596">
                  <v>8000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8000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8000</v>
                </pt>
                <pt idx="613">
                  <v>8000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8000</v>
                </pt>
                <pt idx="619">
                  <v>8000</v>
                </pt>
                <pt idx="620">
                  <v>8000</v>
                </pt>
                <pt idx="621">
                  <v>8000</v>
                </pt>
                <pt idx="622">
                  <v>8000</v>
                </pt>
                <pt idx="623">
                  <v>8000</v>
                </pt>
                <pt idx="624">
                  <v>8000</v>
                </pt>
                <pt idx="625">
                  <v>0</v>
                </pt>
                <pt idx="626">
                  <v>8000</v>
                </pt>
                <pt idx="627">
                  <v>8000</v>
                </pt>
                <pt idx="628">
                  <v>8000</v>
                </pt>
                <pt idx="629">
                  <v>8000</v>
                </pt>
                <pt idx="630">
                  <v>8000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8000</v>
                </pt>
                <pt idx="782">
                  <v>8000</v>
                </pt>
                <pt idx="783">
                  <v>8000</v>
                </pt>
                <pt idx="784">
                  <v>0</v>
                </pt>
                <pt idx="785">
                  <v>8000</v>
                </pt>
                <pt idx="786">
                  <v>8000</v>
                </pt>
                <pt idx="787">
                  <v>8000</v>
                </pt>
                <pt idx="788">
                  <v>8000</v>
                </pt>
                <pt idx="789">
                  <v>8000</v>
                </pt>
                <pt idx="790">
                  <v>8000</v>
                </pt>
                <pt idx="791">
                  <v>8000</v>
                </pt>
                <pt idx="792">
                  <v>8000</v>
                </pt>
                <pt idx="793">
                  <v>8000</v>
                </pt>
                <pt idx="794">
                  <v>8000</v>
                </pt>
                <pt idx="795">
                  <v>8000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8000</v>
                </pt>
                <pt idx="802">
                  <v>8000</v>
                </pt>
                <pt idx="803">
                  <v>8000</v>
                </pt>
                <pt idx="804">
                  <v>0</v>
                </pt>
                <pt idx="805">
                  <v>8000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8000</v>
                </pt>
                <pt idx="813">
                  <v>8000</v>
                </pt>
                <pt idx="814">
                  <v>8000</v>
                </pt>
                <pt idx="815">
                  <v>8000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8000</v>
                </pt>
                <pt idx="824">
                  <v>8000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8000</v>
                </pt>
                <pt idx="839">
                  <v>0</v>
                </pt>
                <pt idx="840">
                  <v>8000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8000</v>
                </pt>
                <pt idx="940">
                  <v>8000</v>
                </pt>
                <pt idx="941">
                  <v>8000</v>
                </pt>
                <pt idx="942">
                  <v>8000</v>
                </pt>
                <pt idx="943">
                  <v>8000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8000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8000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8000</v>
                </pt>
                <pt idx="987">
                  <v>8000</v>
                </pt>
                <pt idx="988">
                  <v>8000</v>
                </pt>
                <pt idx="989">
                  <v>8000</v>
                </pt>
                <pt idx="990">
                  <v>8000</v>
                </pt>
                <pt idx="991">
                  <v>8000</v>
                </pt>
                <pt idx="992">
                  <v>8000</v>
                </pt>
                <pt idx="993">
                  <v>8000</v>
                </pt>
                <pt idx="994">
                  <v>8000</v>
                </pt>
                <pt idx="995">
                  <v>8000</v>
                </pt>
                <pt idx="996">
                  <v>8000</v>
                </pt>
                <pt idx="997">
                  <v>8000</v>
                </pt>
                <pt idx="998">
                  <v>8000</v>
                </pt>
                <pt idx="999">
                  <v>8000</v>
                </pt>
                <pt idx="1000">
                  <v>8000</v>
                </pt>
                <pt idx="1001">
                  <v>8000</v>
                </pt>
                <pt idx="1002">
                  <v>8000</v>
                </pt>
                <pt idx="1003">
                  <v>8000</v>
                </pt>
                <pt idx="1004">
                  <v>8000</v>
                </pt>
                <pt idx="1005">
                  <v>8000</v>
                </pt>
                <pt idx="1006">
                  <v>8000</v>
                </pt>
                <pt idx="1007">
                  <v>8000</v>
                </pt>
                <pt idx="1008">
                  <v>8000</v>
                </pt>
                <pt idx="1009">
                  <v>8000</v>
                </pt>
                <pt idx="1010">
                  <v>8000</v>
                </pt>
                <pt idx="1011">
                  <v>8000</v>
                </pt>
                <pt idx="1012">
                  <v>8000</v>
                </pt>
                <pt idx="1013">
                  <v>8000</v>
                </pt>
                <pt idx="1014">
                  <v>8000</v>
                </pt>
                <pt idx="1015">
                  <v>8000</v>
                </pt>
                <pt idx="1016">
                  <v>8000</v>
                </pt>
                <pt idx="1017">
                  <v>8000</v>
                </pt>
                <pt idx="1018">
                  <v>8000</v>
                </pt>
                <pt idx="1019">
                  <v>8000</v>
                </pt>
                <pt idx="1020">
                  <v>8000</v>
                </pt>
                <pt idx="1021">
                  <v>8000</v>
                </pt>
                <pt idx="1022">
                  <v>8000</v>
                </pt>
                <pt idx="1023">
                  <v>8000</v>
                </pt>
                <pt idx="1024">
                  <v>8000</v>
                </pt>
                <pt idx="1025">
                  <v>8000</v>
                </pt>
                <pt idx="1026">
                  <v>8000</v>
                </pt>
                <pt idx="1027">
                  <v>8000</v>
                </pt>
                <pt idx="1028">
                  <v>8000</v>
                </pt>
                <pt idx="1029">
                  <v>8000</v>
                </pt>
                <pt idx="1030">
                  <v>0</v>
                </pt>
                <pt idx="1031">
                  <v>8000</v>
                </pt>
                <pt idx="1032">
                  <v>0</v>
                </pt>
                <pt idx="1033">
                  <v>0</v>
                </pt>
                <pt idx="1034">
                  <v>8000</v>
                </pt>
                <pt idx="1035">
                  <v>8000</v>
                </pt>
                <pt idx="1036">
                  <v>8000</v>
                </pt>
                <pt idx="1037">
                  <v>8000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</v>
                </pt>
                <pt idx="1043">
                  <v>0</v>
                </pt>
                <pt idx="1044">
                  <v>0</v>
                </pt>
                <pt idx="1045">
                  <v>0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0</v>
                </pt>
                <pt idx="1123">
                  <v>0</v>
                </pt>
                <pt idx="1124">
                  <v>0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8000</v>
                </pt>
                <pt idx="1149">
                  <v>8000</v>
                </pt>
                <pt idx="1150">
                  <v>8000</v>
                </pt>
                <pt idx="1151">
                  <v>8000</v>
                </pt>
                <pt idx="1152">
                  <v>8000</v>
                </pt>
                <pt idx="1153">
                  <v>8000</v>
                </pt>
                <pt idx="1154">
                  <v>8000</v>
                </pt>
                <pt idx="1155">
                  <v>8000</v>
                </pt>
                <pt idx="1156">
                  <v>8000</v>
                </pt>
                <pt idx="1157">
                  <v>8000</v>
                </pt>
                <pt idx="1158">
                  <v>8000</v>
                </pt>
                <pt idx="1159">
                  <v>8000</v>
                </pt>
                <pt idx="1160">
                  <v>8000</v>
                </pt>
                <pt idx="1161">
                  <v>8000</v>
                </pt>
                <pt idx="1162">
                  <v>8000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8000</v>
                </pt>
                <pt idx="1168">
                  <v>8000</v>
                </pt>
                <pt idx="1169">
                  <v>8000</v>
                </pt>
                <pt idx="1170">
                  <v>8000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8000</v>
                </pt>
                <pt idx="1188">
                  <v>8000</v>
                </pt>
                <pt idx="1189">
                  <v>8000</v>
                </pt>
                <pt idx="1190">
                  <v>0</v>
                </pt>
                <pt idx="1191">
                  <v>8000</v>
                </pt>
                <pt idx="1192">
                  <v>0</v>
                </pt>
                <pt idx="1193">
                  <v>8000</v>
                </pt>
                <pt idx="1194">
                  <v>8000</v>
                </pt>
                <pt idx="1195">
                  <v>8000</v>
                </pt>
                <pt idx="1196">
                  <v>8000</v>
                </pt>
                <pt idx="1197">
                  <v>8000</v>
                </pt>
                <pt idx="1198">
                  <v>8000</v>
                </pt>
                <pt idx="1199">
                  <v>8000</v>
                </pt>
                <pt idx="1200">
                  <v>0</v>
                </pt>
                <pt idx="1201">
                  <v>8000</v>
                </pt>
                <pt idx="1202">
                  <v>0</v>
                </pt>
                <pt idx="1203">
                  <v>0</v>
                </pt>
                <pt idx="1204">
                  <v>8000</v>
                </pt>
                <pt idx="1205">
                  <v>8000</v>
                </pt>
                <pt idx="1206">
                  <v>8000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</v>
                </pt>
                <pt idx="1218">
                  <v>0</v>
                </pt>
                <pt idx="1219">
                  <v>0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0</v>
                </pt>
                <pt idx="1228">
                  <v>8000</v>
                </pt>
                <pt idx="1229">
                  <v>8000</v>
                </pt>
                <pt idx="1230">
                  <v>8000</v>
                </pt>
                <pt idx="1231">
                  <v>8000</v>
                </pt>
                <pt idx="1232">
                  <v>0</v>
                </pt>
                <pt idx="1233">
                  <v>8000</v>
                </pt>
                <pt idx="1234">
                  <v>0</v>
                </pt>
                <pt idx="1235">
                  <v>8000</v>
                </pt>
                <pt idx="1236">
                  <v>8000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0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0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8000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</numCache>
            </numRef>
          </val>
        </ser>
        <ser>
          <idx val="3"/>
          <order val="1"/>
          <tx>
            <strRef>
              <f>_图表数据!$D$1</f>
              <strCache>
                <ptCount val="1"/>
                <pt idx="0">
                  <v>普通模式</v>
                </pt>
              </strCache>
            </strRef>
          </tx>
          <spPr>
            <a:solidFill xmlns:a="http://schemas.openxmlformats.org/drawingml/2006/main">
              <a:srgbClr val="FDE8E8"/>
            </a:solidFill>
            <a:ln xmlns:a="http://schemas.openxmlformats.org/drawingml/2006/main">
              <a:solidFill>
                <a:srgbClr val="FDE8E8"/>
              </a:solidFill>
              <a:prstDash val="solid"/>
            </a:ln>
          </spPr>
          <cat>
            <numRef>
              <f>_图表数据!$A$2:$A$1269</f>
              <numCache>
                <formatCode>m/d/yy</formatCode>
                <ptCount val="1268"/>
                <pt idx="0">
                  <v>37253</v>
                </pt>
                <pt idx="1">
                  <v>37260</v>
                </pt>
                <pt idx="2">
                  <v>37267</v>
                </pt>
                <pt idx="3">
                  <v>37274</v>
                </pt>
                <pt idx="4">
                  <v>37281</v>
                </pt>
                <pt idx="5">
                  <v>37288</v>
                </pt>
                <pt idx="6">
                  <v>37295</v>
                </pt>
                <pt idx="7">
                  <v>37302</v>
                </pt>
                <pt idx="8">
                  <v>37309</v>
                </pt>
                <pt idx="9">
                  <v>37316</v>
                </pt>
                <pt idx="10">
                  <v>37323</v>
                </pt>
                <pt idx="11">
                  <v>37330</v>
                </pt>
                <pt idx="12">
                  <v>37337</v>
                </pt>
                <pt idx="13">
                  <v>37344</v>
                </pt>
                <pt idx="14">
                  <v>37351</v>
                </pt>
                <pt idx="15">
                  <v>37358</v>
                </pt>
                <pt idx="16">
                  <v>37365</v>
                </pt>
                <pt idx="17">
                  <v>37372</v>
                </pt>
                <pt idx="18">
                  <v>37379</v>
                </pt>
                <pt idx="19">
                  <v>37386</v>
                </pt>
                <pt idx="20">
                  <v>37393</v>
                </pt>
                <pt idx="21">
                  <v>37400</v>
                </pt>
                <pt idx="22">
                  <v>37407</v>
                </pt>
                <pt idx="23">
                  <v>37414</v>
                </pt>
                <pt idx="24">
                  <v>37421</v>
                </pt>
                <pt idx="25">
                  <v>37428</v>
                </pt>
                <pt idx="26">
                  <v>37435</v>
                </pt>
                <pt idx="27">
                  <v>37442</v>
                </pt>
                <pt idx="28">
                  <v>37449</v>
                </pt>
                <pt idx="29">
                  <v>37456</v>
                </pt>
                <pt idx="30">
                  <v>37463</v>
                </pt>
                <pt idx="31">
                  <v>37470</v>
                </pt>
                <pt idx="32">
                  <v>37477</v>
                </pt>
                <pt idx="33">
                  <v>37484</v>
                </pt>
                <pt idx="34">
                  <v>37491</v>
                </pt>
                <pt idx="35">
                  <v>37498</v>
                </pt>
                <pt idx="36">
                  <v>37505</v>
                </pt>
                <pt idx="37">
                  <v>37512</v>
                </pt>
                <pt idx="38">
                  <v>37519</v>
                </pt>
                <pt idx="39">
                  <v>37526</v>
                </pt>
                <pt idx="40">
                  <v>37533</v>
                </pt>
                <pt idx="41">
                  <v>37540</v>
                </pt>
                <pt idx="42">
                  <v>37547</v>
                </pt>
                <pt idx="43">
                  <v>37554</v>
                </pt>
                <pt idx="44">
                  <v>37561</v>
                </pt>
                <pt idx="45">
                  <v>37568</v>
                </pt>
                <pt idx="46">
                  <v>37575</v>
                </pt>
                <pt idx="47">
                  <v>37582</v>
                </pt>
                <pt idx="48">
                  <v>37589</v>
                </pt>
                <pt idx="49">
                  <v>37596</v>
                </pt>
                <pt idx="50">
                  <v>37603</v>
                </pt>
                <pt idx="51">
                  <v>37610</v>
                </pt>
                <pt idx="52">
                  <v>37617</v>
                </pt>
                <pt idx="53">
                  <v>37624</v>
                </pt>
                <pt idx="54">
                  <v>37631</v>
                </pt>
                <pt idx="55">
                  <v>37638</v>
                </pt>
                <pt idx="56">
                  <v>37645</v>
                </pt>
                <pt idx="57">
                  <v>37652</v>
                </pt>
                <pt idx="58">
                  <v>37659</v>
                </pt>
                <pt idx="59">
                  <v>37666</v>
                </pt>
                <pt idx="60">
                  <v>37673</v>
                </pt>
                <pt idx="61">
                  <v>37680</v>
                </pt>
                <pt idx="62">
                  <v>37687</v>
                </pt>
                <pt idx="63">
                  <v>37694</v>
                </pt>
                <pt idx="64">
                  <v>37701</v>
                </pt>
                <pt idx="65">
                  <v>37708</v>
                </pt>
                <pt idx="66">
                  <v>37715</v>
                </pt>
                <pt idx="67">
                  <v>37722</v>
                </pt>
                <pt idx="68">
                  <v>37729</v>
                </pt>
                <pt idx="69">
                  <v>37736</v>
                </pt>
                <pt idx="70">
                  <v>37743</v>
                </pt>
                <pt idx="71">
                  <v>37750</v>
                </pt>
                <pt idx="72">
                  <v>37757</v>
                </pt>
                <pt idx="73">
                  <v>37764</v>
                </pt>
                <pt idx="74">
                  <v>37771</v>
                </pt>
                <pt idx="75">
                  <v>37778</v>
                </pt>
                <pt idx="76">
                  <v>37785</v>
                </pt>
                <pt idx="77">
                  <v>37792</v>
                </pt>
                <pt idx="78">
                  <v>37799</v>
                </pt>
                <pt idx="79">
                  <v>37806</v>
                </pt>
                <pt idx="80">
                  <v>37813</v>
                </pt>
                <pt idx="81">
                  <v>37820</v>
                </pt>
                <pt idx="82">
                  <v>37827</v>
                </pt>
                <pt idx="83">
                  <v>37834</v>
                </pt>
                <pt idx="84">
                  <v>37841</v>
                </pt>
                <pt idx="85">
                  <v>37848</v>
                </pt>
                <pt idx="86">
                  <v>37855</v>
                </pt>
                <pt idx="87">
                  <v>37862</v>
                </pt>
                <pt idx="88">
                  <v>37869</v>
                </pt>
                <pt idx="89">
                  <v>37876</v>
                </pt>
                <pt idx="90">
                  <v>37883</v>
                </pt>
                <pt idx="91">
                  <v>37890</v>
                </pt>
                <pt idx="92">
                  <v>37897</v>
                </pt>
                <pt idx="93">
                  <v>37904</v>
                </pt>
                <pt idx="94">
                  <v>37911</v>
                </pt>
                <pt idx="95">
                  <v>37918</v>
                </pt>
                <pt idx="96">
                  <v>37925</v>
                </pt>
                <pt idx="97">
                  <v>37932</v>
                </pt>
                <pt idx="98">
                  <v>37939</v>
                </pt>
                <pt idx="99">
                  <v>37946</v>
                </pt>
                <pt idx="100">
                  <v>37953</v>
                </pt>
                <pt idx="101">
                  <v>37960</v>
                </pt>
                <pt idx="102">
                  <v>37967</v>
                </pt>
                <pt idx="103">
                  <v>37974</v>
                </pt>
                <pt idx="104">
                  <v>37981</v>
                </pt>
                <pt idx="105">
                  <v>37988</v>
                </pt>
                <pt idx="106">
                  <v>37995</v>
                </pt>
                <pt idx="107">
                  <v>38002</v>
                </pt>
                <pt idx="108">
                  <v>38009</v>
                </pt>
                <pt idx="109">
                  <v>38016</v>
                </pt>
                <pt idx="110">
                  <v>38023</v>
                </pt>
                <pt idx="111">
                  <v>38030</v>
                </pt>
                <pt idx="112">
                  <v>38037</v>
                </pt>
                <pt idx="113">
                  <v>38044</v>
                </pt>
                <pt idx="114">
                  <v>38051</v>
                </pt>
                <pt idx="115">
                  <v>38058</v>
                </pt>
                <pt idx="116">
                  <v>38065</v>
                </pt>
                <pt idx="117">
                  <v>38072</v>
                </pt>
                <pt idx="118">
                  <v>38079</v>
                </pt>
                <pt idx="119">
                  <v>38086</v>
                </pt>
                <pt idx="120">
                  <v>38093</v>
                </pt>
                <pt idx="121">
                  <v>38100</v>
                </pt>
                <pt idx="122">
                  <v>38107</v>
                </pt>
                <pt idx="123">
                  <v>38114</v>
                </pt>
                <pt idx="124">
                  <v>38121</v>
                </pt>
                <pt idx="125">
                  <v>38128</v>
                </pt>
                <pt idx="126">
                  <v>38135</v>
                </pt>
                <pt idx="127">
                  <v>38142</v>
                </pt>
                <pt idx="128">
                  <v>38149</v>
                </pt>
                <pt idx="129">
                  <v>38156</v>
                </pt>
                <pt idx="130">
                  <v>38163</v>
                </pt>
                <pt idx="131">
                  <v>38170</v>
                </pt>
                <pt idx="132">
                  <v>38177</v>
                </pt>
                <pt idx="133">
                  <v>38184</v>
                </pt>
                <pt idx="134">
                  <v>38191</v>
                </pt>
                <pt idx="135">
                  <v>38198</v>
                </pt>
                <pt idx="136">
                  <v>38205</v>
                </pt>
                <pt idx="137">
                  <v>38212</v>
                </pt>
                <pt idx="138">
                  <v>38219</v>
                </pt>
                <pt idx="139">
                  <v>38226</v>
                </pt>
                <pt idx="140">
                  <v>38233</v>
                </pt>
                <pt idx="141">
                  <v>38240</v>
                </pt>
                <pt idx="142">
                  <v>38247</v>
                </pt>
                <pt idx="143">
                  <v>38254</v>
                </pt>
                <pt idx="144">
                  <v>38261</v>
                </pt>
                <pt idx="145">
                  <v>38268</v>
                </pt>
                <pt idx="146">
                  <v>38275</v>
                </pt>
                <pt idx="147">
                  <v>38282</v>
                </pt>
                <pt idx="148">
                  <v>38289</v>
                </pt>
                <pt idx="149">
                  <v>38296</v>
                </pt>
                <pt idx="150">
                  <v>38303</v>
                </pt>
                <pt idx="151">
                  <v>38310</v>
                </pt>
                <pt idx="152">
                  <v>38317</v>
                </pt>
                <pt idx="153">
                  <v>38324</v>
                </pt>
                <pt idx="154">
                  <v>38331</v>
                </pt>
                <pt idx="155">
                  <v>38338</v>
                </pt>
                <pt idx="156">
                  <v>38345</v>
                </pt>
                <pt idx="157">
                  <v>38352</v>
                </pt>
                <pt idx="158">
                  <v>38359</v>
                </pt>
                <pt idx="159">
                  <v>38366</v>
                </pt>
                <pt idx="160">
                  <v>38373</v>
                </pt>
                <pt idx="161">
                  <v>38380</v>
                </pt>
                <pt idx="162">
                  <v>38387</v>
                </pt>
                <pt idx="163">
                  <v>38394</v>
                </pt>
                <pt idx="164">
                  <v>38401</v>
                </pt>
                <pt idx="165">
                  <v>38408</v>
                </pt>
                <pt idx="166">
                  <v>38415</v>
                </pt>
                <pt idx="167">
                  <v>38422</v>
                </pt>
                <pt idx="168">
                  <v>38429</v>
                </pt>
                <pt idx="169">
                  <v>38436</v>
                </pt>
                <pt idx="170">
                  <v>38443</v>
                </pt>
                <pt idx="171">
                  <v>38450</v>
                </pt>
                <pt idx="172">
                  <v>38457</v>
                </pt>
                <pt idx="173">
                  <v>38464</v>
                </pt>
                <pt idx="174">
                  <v>38471</v>
                </pt>
                <pt idx="175">
                  <v>38478</v>
                </pt>
                <pt idx="176">
                  <v>38485</v>
                </pt>
                <pt idx="177">
                  <v>38492</v>
                </pt>
                <pt idx="178">
                  <v>38499</v>
                </pt>
                <pt idx="179">
                  <v>38506</v>
                </pt>
                <pt idx="180">
                  <v>38513</v>
                </pt>
                <pt idx="181">
                  <v>38520</v>
                </pt>
                <pt idx="182">
                  <v>38527</v>
                </pt>
                <pt idx="183">
                  <v>38534</v>
                </pt>
                <pt idx="184">
                  <v>38541</v>
                </pt>
                <pt idx="185">
                  <v>38548</v>
                </pt>
                <pt idx="186">
                  <v>38555</v>
                </pt>
                <pt idx="187">
                  <v>38562</v>
                </pt>
                <pt idx="188">
                  <v>38569</v>
                </pt>
                <pt idx="189">
                  <v>38576</v>
                </pt>
                <pt idx="190">
                  <v>38583</v>
                </pt>
                <pt idx="191">
                  <v>38590</v>
                </pt>
                <pt idx="192">
                  <v>38597</v>
                </pt>
                <pt idx="193">
                  <v>38604</v>
                </pt>
                <pt idx="194">
                  <v>38611</v>
                </pt>
                <pt idx="195">
                  <v>38618</v>
                </pt>
                <pt idx="196">
                  <v>38625</v>
                </pt>
                <pt idx="197">
                  <v>38632</v>
                </pt>
                <pt idx="198">
                  <v>38639</v>
                </pt>
                <pt idx="199">
                  <v>38646</v>
                </pt>
                <pt idx="200">
                  <v>38653</v>
                </pt>
                <pt idx="201">
                  <v>38660</v>
                </pt>
                <pt idx="202">
                  <v>38667</v>
                </pt>
                <pt idx="203">
                  <v>38674</v>
                </pt>
                <pt idx="204">
                  <v>38681</v>
                </pt>
                <pt idx="205">
                  <v>38688</v>
                </pt>
                <pt idx="206">
                  <v>38695</v>
                </pt>
                <pt idx="207">
                  <v>38702</v>
                </pt>
                <pt idx="208">
                  <v>38709</v>
                </pt>
                <pt idx="209">
                  <v>38716</v>
                </pt>
                <pt idx="210">
                  <v>38723</v>
                </pt>
                <pt idx="211">
                  <v>38730</v>
                </pt>
                <pt idx="212">
                  <v>38737</v>
                </pt>
                <pt idx="213">
                  <v>38744</v>
                </pt>
                <pt idx="214">
                  <v>38751</v>
                </pt>
                <pt idx="215">
                  <v>38758</v>
                </pt>
                <pt idx="216">
                  <v>38765</v>
                </pt>
                <pt idx="217">
                  <v>38772</v>
                </pt>
                <pt idx="218">
                  <v>38779</v>
                </pt>
                <pt idx="219">
                  <v>38786</v>
                </pt>
                <pt idx="220">
                  <v>38793</v>
                </pt>
                <pt idx="221">
                  <v>38800</v>
                </pt>
                <pt idx="222">
                  <v>38807</v>
                </pt>
                <pt idx="223">
                  <v>38814</v>
                </pt>
                <pt idx="224">
                  <v>38821</v>
                </pt>
                <pt idx="225">
                  <v>38828</v>
                </pt>
                <pt idx="226">
                  <v>38835</v>
                </pt>
                <pt idx="227">
                  <v>38842</v>
                </pt>
                <pt idx="228">
                  <v>38849</v>
                </pt>
                <pt idx="229">
                  <v>38856</v>
                </pt>
                <pt idx="230">
                  <v>38863</v>
                </pt>
                <pt idx="231">
                  <v>38870</v>
                </pt>
                <pt idx="232">
                  <v>38877</v>
                </pt>
                <pt idx="233">
                  <v>38884</v>
                </pt>
                <pt idx="234">
                  <v>38891</v>
                </pt>
                <pt idx="235">
                  <v>38898</v>
                </pt>
                <pt idx="236">
                  <v>38905</v>
                </pt>
                <pt idx="237">
                  <v>38912</v>
                </pt>
                <pt idx="238">
                  <v>38919</v>
                </pt>
                <pt idx="239">
                  <v>38926</v>
                </pt>
                <pt idx="240">
                  <v>38933</v>
                </pt>
                <pt idx="241">
                  <v>38940</v>
                </pt>
                <pt idx="242">
                  <v>38947</v>
                </pt>
                <pt idx="243">
                  <v>38954</v>
                </pt>
                <pt idx="244">
                  <v>38961</v>
                </pt>
                <pt idx="245">
                  <v>38968</v>
                </pt>
                <pt idx="246">
                  <v>38975</v>
                </pt>
                <pt idx="247">
                  <v>38982</v>
                </pt>
                <pt idx="248">
                  <v>38989</v>
                </pt>
                <pt idx="249">
                  <v>38996</v>
                </pt>
                <pt idx="250">
                  <v>39003</v>
                </pt>
                <pt idx="251">
                  <v>39010</v>
                </pt>
                <pt idx="252">
                  <v>39017</v>
                </pt>
                <pt idx="253">
                  <v>39024</v>
                </pt>
                <pt idx="254">
                  <v>39031</v>
                </pt>
                <pt idx="255">
                  <v>39038</v>
                </pt>
                <pt idx="256">
                  <v>39045</v>
                </pt>
                <pt idx="257">
                  <v>39052</v>
                </pt>
                <pt idx="258">
                  <v>39059</v>
                </pt>
                <pt idx="259">
                  <v>39066</v>
                </pt>
                <pt idx="260">
                  <v>39073</v>
                </pt>
                <pt idx="261">
                  <v>39080</v>
                </pt>
                <pt idx="262">
                  <v>39087</v>
                </pt>
                <pt idx="263">
                  <v>39094</v>
                </pt>
                <pt idx="264">
                  <v>39101</v>
                </pt>
                <pt idx="265">
                  <v>39108</v>
                </pt>
                <pt idx="266">
                  <v>39115</v>
                </pt>
                <pt idx="267">
                  <v>39122</v>
                </pt>
                <pt idx="268">
                  <v>39129</v>
                </pt>
                <pt idx="269">
                  <v>39136</v>
                </pt>
                <pt idx="270">
                  <v>39143</v>
                </pt>
                <pt idx="271">
                  <v>39150</v>
                </pt>
                <pt idx="272">
                  <v>39157</v>
                </pt>
                <pt idx="273">
                  <v>39164</v>
                </pt>
                <pt idx="274">
                  <v>39171</v>
                </pt>
                <pt idx="275">
                  <v>39178</v>
                </pt>
                <pt idx="276">
                  <v>39185</v>
                </pt>
                <pt idx="277">
                  <v>39192</v>
                </pt>
                <pt idx="278">
                  <v>39199</v>
                </pt>
                <pt idx="279">
                  <v>39206</v>
                </pt>
                <pt idx="280">
                  <v>39213</v>
                </pt>
                <pt idx="281">
                  <v>39220</v>
                </pt>
                <pt idx="282">
                  <v>39227</v>
                </pt>
                <pt idx="283">
                  <v>39234</v>
                </pt>
                <pt idx="284">
                  <v>39241</v>
                </pt>
                <pt idx="285">
                  <v>39248</v>
                </pt>
                <pt idx="286">
                  <v>39255</v>
                </pt>
                <pt idx="287">
                  <v>39262</v>
                </pt>
                <pt idx="288">
                  <v>39269</v>
                </pt>
                <pt idx="289">
                  <v>39276</v>
                </pt>
                <pt idx="290">
                  <v>39283</v>
                </pt>
                <pt idx="291">
                  <v>39290</v>
                </pt>
                <pt idx="292">
                  <v>39297</v>
                </pt>
                <pt idx="293">
                  <v>39304</v>
                </pt>
                <pt idx="294">
                  <v>39311</v>
                </pt>
                <pt idx="295">
                  <v>39318</v>
                </pt>
                <pt idx="296">
                  <v>39325</v>
                </pt>
                <pt idx="297">
                  <v>39332</v>
                </pt>
                <pt idx="298">
                  <v>39339</v>
                </pt>
                <pt idx="299">
                  <v>39346</v>
                </pt>
                <pt idx="300">
                  <v>39353</v>
                </pt>
                <pt idx="301">
                  <v>39360</v>
                </pt>
                <pt idx="302">
                  <v>39367</v>
                </pt>
                <pt idx="303">
                  <v>39374</v>
                </pt>
                <pt idx="304">
                  <v>39381</v>
                </pt>
                <pt idx="305">
                  <v>39388</v>
                </pt>
                <pt idx="306">
                  <v>39395</v>
                </pt>
                <pt idx="307">
                  <v>39402</v>
                </pt>
                <pt idx="308">
                  <v>39409</v>
                </pt>
                <pt idx="309">
                  <v>39416</v>
                </pt>
                <pt idx="310">
                  <v>39423</v>
                </pt>
                <pt idx="311">
                  <v>39430</v>
                </pt>
                <pt idx="312">
                  <v>39437</v>
                </pt>
                <pt idx="313">
                  <v>39444</v>
                </pt>
                <pt idx="314">
                  <v>39451</v>
                </pt>
                <pt idx="315">
                  <v>39458</v>
                </pt>
                <pt idx="316">
                  <v>39465</v>
                </pt>
                <pt idx="317">
                  <v>39472</v>
                </pt>
                <pt idx="318">
                  <v>39479</v>
                </pt>
                <pt idx="319">
                  <v>39486</v>
                </pt>
                <pt idx="320">
                  <v>39493</v>
                </pt>
                <pt idx="321">
                  <v>39500</v>
                </pt>
                <pt idx="322">
                  <v>39507</v>
                </pt>
                <pt idx="323">
                  <v>39514</v>
                </pt>
                <pt idx="324">
                  <v>39521</v>
                </pt>
                <pt idx="325">
                  <v>39528</v>
                </pt>
                <pt idx="326">
                  <v>39535</v>
                </pt>
                <pt idx="327">
                  <v>39542</v>
                </pt>
                <pt idx="328">
                  <v>39549</v>
                </pt>
                <pt idx="329">
                  <v>39556</v>
                </pt>
                <pt idx="330">
                  <v>39563</v>
                </pt>
                <pt idx="331">
                  <v>39570</v>
                </pt>
                <pt idx="332">
                  <v>39577</v>
                </pt>
                <pt idx="333">
                  <v>39584</v>
                </pt>
                <pt idx="334">
                  <v>39591</v>
                </pt>
                <pt idx="335">
                  <v>39598</v>
                </pt>
                <pt idx="336">
                  <v>39605</v>
                </pt>
                <pt idx="337">
                  <v>39612</v>
                </pt>
                <pt idx="338">
                  <v>39619</v>
                </pt>
                <pt idx="339">
                  <v>39626</v>
                </pt>
                <pt idx="340">
                  <v>39633</v>
                </pt>
                <pt idx="341">
                  <v>39640</v>
                </pt>
                <pt idx="342">
                  <v>39647</v>
                </pt>
                <pt idx="343">
                  <v>39654</v>
                </pt>
                <pt idx="344">
                  <v>39661</v>
                </pt>
                <pt idx="345">
                  <v>39668</v>
                </pt>
                <pt idx="346">
                  <v>39675</v>
                </pt>
                <pt idx="347">
                  <v>39682</v>
                </pt>
                <pt idx="348">
                  <v>39689</v>
                </pt>
                <pt idx="349">
                  <v>39696</v>
                </pt>
                <pt idx="350">
                  <v>39703</v>
                </pt>
                <pt idx="351">
                  <v>39710</v>
                </pt>
                <pt idx="352">
                  <v>39717</v>
                </pt>
                <pt idx="353">
                  <v>39724</v>
                </pt>
                <pt idx="354">
                  <v>39731</v>
                </pt>
                <pt idx="355">
                  <v>39738</v>
                </pt>
                <pt idx="356">
                  <v>39745</v>
                </pt>
                <pt idx="357">
                  <v>39752</v>
                </pt>
                <pt idx="358">
                  <v>39759</v>
                </pt>
                <pt idx="359">
                  <v>39766</v>
                </pt>
                <pt idx="360">
                  <v>39773</v>
                </pt>
                <pt idx="361">
                  <v>39780</v>
                </pt>
                <pt idx="362">
                  <v>39787</v>
                </pt>
                <pt idx="363">
                  <v>39794</v>
                </pt>
                <pt idx="364">
                  <v>39801</v>
                </pt>
                <pt idx="365">
                  <v>39808</v>
                </pt>
                <pt idx="366">
                  <v>39815</v>
                </pt>
                <pt idx="367">
                  <v>39822</v>
                </pt>
                <pt idx="368">
                  <v>39829</v>
                </pt>
                <pt idx="369">
                  <v>39836</v>
                </pt>
                <pt idx="370">
                  <v>39843</v>
                </pt>
                <pt idx="371">
                  <v>39850</v>
                </pt>
                <pt idx="372">
                  <v>39857</v>
                </pt>
                <pt idx="373">
                  <v>39864</v>
                </pt>
                <pt idx="374">
                  <v>39871</v>
                </pt>
                <pt idx="375">
                  <v>39878</v>
                </pt>
                <pt idx="376">
                  <v>39885</v>
                </pt>
                <pt idx="377">
                  <v>39892</v>
                </pt>
                <pt idx="378">
                  <v>39899</v>
                </pt>
                <pt idx="379">
                  <v>39906</v>
                </pt>
                <pt idx="380">
                  <v>39913</v>
                </pt>
                <pt idx="381">
                  <v>39920</v>
                </pt>
                <pt idx="382">
                  <v>39927</v>
                </pt>
                <pt idx="383">
                  <v>39934</v>
                </pt>
                <pt idx="384">
                  <v>39941</v>
                </pt>
                <pt idx="385">
                  <v>39948</v>
                </pt>
                <pt idx="386">
                  <v>39955</v>
                </pt>
                <pt idx="387">
                  <v>39962</v>
                </pt>
                <pt idx="388">
                  <v>39969</v>
                </pt>
                <pt idx="389">
                  <v>39976</v>
                </pt>
                <pt idx="390">
                  <v>39983</v>
                </pt>
                <pt idx="391">
                  <v>39990</v>
                </pt>
                <pt idx="392">
                  <v>39997</v>
                </pt>
                <pt idx="393">
                  <v>40004</v>
                </pt>
                <pt idx="394">
                  <v>40011</v>
                </pt>
                <pt idx="395">
                  <v>40018</v>
                </pt>
                <pt idx="396">
                  <v>40025</v>
                </pt>
                <pt idx="397">
                  <v>40032</v>
                </pt>
                <pt idx="398">
                  <v>40039</v>
                </pt>
                <pt idx="399">
                  <v>40046</v>
                </pt>
                <pt idx="400">
                  <v>40053</v>
                </pt>
                <pt idx="401">
                  <v>40060</v>
                </pt>
                <pt idx="402">
                  <v>40067</v>
                </pt>
                <pt idx="403">
                  <v>40074</v>
                </pt>
                <pt idx="404">
                  <v>40081</v>
                </pt>
                <pt idx="405">
                  <v>40088</v>
                </pt>
                <pt idx="406">
                  <v>40095</v>
                </pt>
                <pt idx="407">
                  <v>40102</v>
                </pt>
                <pt idx="408">
                  <v>40109</v>
                </pt>
                <pt idx="409">
                  <v>40116</v>
                </pt>
                <pt idx="410">
                  <v>40123</v>
                </pt>
                <pt idx="411">
                  <v>40130</v>
                </pt>
                <pt idx="412">
                  <v>40137</v>
                </pt>
                <pt idx="413">
                  <v>40144</v>
                </pt>
                <pt idx="414">
                  <v>40151</v>
                </pt>
                <pt idx="415">
                  <v>40158</v>
                </pt>
                <pt idx="416">
                  <v>40165</v>
                </pt>
                <pt idx="417">
                  <v>40172</v>
                </pt>
                <pt idx="418">
                  <v>40179</v>
                </pt>
                <pt idx="419">
                  <v>40186</v>
                </pt>
                <pt idx="420">
                  <v>40193</v>
                </pt>
                <pt idx="421">
                  <v>40200</v>
                </pt>
                <pt idx="422">
                  <v>40207</v>
                </pt>
                <pt idx="423">
                  <v>40214</v>
                </pt>
                <pt idx="424">
                  <v>40221</v>
                </pt>
                <pt idx="425">
                  <v>40228</v>
                </pt>
                <pt idx="426">
                  <v>40235</v>
                </pt>
                <pt idx="427">
                  <v>40242</v>
                </pt>
                <pt idx="428">
                  <v>40249</v>
                </pt>
                <pt idx="429">
                  <v>40256</v>
                </pt>
                <pt idx="430">
                  <v>40263</v>
                </pt>
                <pt idx="431">
                  <v>40270</v>
                </pt>
                <pt idx="432">
                  <v>40277</v>
                </pt>
                <pt idx="433">
                  <v>40284</v>
                </pt>
                <pt idx="434">
                  <v>40291</v>
                </pt>
                <pt idx="435">
                  <v>40298</v>
                </pt>
                <pt idx="436">
                  <v>40305</v>
                </pt>
                <pt idx="437">
                  <v>40312</v>
                </pt>
                <pt idx="438">
                  <v>40319</v>
                </pt>
                <pt idx="439">
                  <v>40326</v>
                </pt>
                <pt idx="440">
                  <v>40333</v>
                </pt>
                <pt idx="441">
                  <v>40340</v>
                </pt>
                <pt idx="442">
                  <v>40347</v>
                </pt>
                <pt idx="443">
                  <v>40354</v>
                </pt>
                <pt idx="444">
                  <v>40361</v>
                </pt>
                <pt idx="445">
                  <v>40368</v>
                </pt>
                <pt idx="446">
                  <v>40375</v>
                </pt>
                <pt idx="447">
                  <v>40382</v>
                </pt>
                <pt idx="448">
                  <v>40389</v>
                </pt>
                <pt idx="449">
                  <v>40396</v>
                </pt>
                <pt idx="450">
                  <v>40403</v>
                </pt>
                <pt idx="451">
                  <v>40410</v>
                </pt>
                <pt idx="452">
                  <v>40417</v>
                </pt>
                <pt idx="453">
                  <v>40424</v>
                </pt>
                <pt idx="454">
                  <v>40431</v>
                </pt>
                <pt idx="455">
                  <v>40438</v>
                </pt>
                <pt idx="456">
                  <v>40445</v>
                </pt>
                <pt idx="457">
                  <v>40452</v>
                </pt>
                <pt idx="458">
                  <v>40459</v>
                </pt>
                <pt idx="459">
                  <v>40466</v>
                </pt>
                <pt idx="460">
                  <v>40473</v>
                </pt>
                <pt idx="461">
                  <v>40480</v>
                </pt>
                <pt idx="462">
                  <v>40487</v>
                </pt>
                <pt idx="463">
                  <v>40494</v>
                </pt>
                <pt idx="464">
                  <v>40501</v>
                </pt>
                <pt idx="465">
                  <v>40508</v>
                </pt>
                <pt idx="466">
                  <v>40515</v>
                </pt>
                <pt idx="467">
                  <v>40522</v>
                </pt>
                <pt idx="468">
                  <v>40529</v>
                </pt>
                <pt idx="469">
                  <v>40536</v>
                </pt>
                <pt idx="470">
                  <v>40543</v>
                </pt>
                <pt idx="471">
                  <v>40550</v>
                </pt>
                <pt idx="472">
                  <v>40557</v>
                </pt>
                <pt idx="473">
                  <v>40564</v>
                </pt>
                <pt idx="474">
                  <v>40571</v>
                </pt>
                <pt idx="475">
                  <v>40578</v>
                </pt>
                <pt idx="476">
                  <v>40585</v>
                </pt>
                <pt idx="477">
                  <v>40592</v>
                </pt>
                <pt idx="478">
                  <v>40599</v>
                </pt>
                <pt idx="479">
                  <v>40606</v>
                </pt>
                <pt idx="480">
                  <v>40613</v>
                </pt>
                <pt idx="481">
                  <v>40620</v>
                </pt>
                <pt idx="482">
                  <v>40627</v>
                </pt>
                <pt idx="483">
                  <v>40634</v>
                </pt>
                <pt idx="484">
                  <v>40641</v>
                </pt>
                <pt idx="485">
                  <v>40648</v>
                </pt>
                <pt idx="486">
                  <v>40655</v>
                </pt>
                <pt idx="487">
                  <v>40662</v>
                </pt>
                <pt idx="488">
                  <v>40669</v>
                </pt>
                <pt idx="489">
                  <v>40676</v>
                </pt>
                <pt idx="490">
                  <v>40683</v>
                </pt>
                <pt idx="491">
                  <v>40690</v>
                </pt>
                <pt idx="492">
                  <v>40697</v>
                </pt>
                <pt idx="493">
                  <v>40704</v>
                </pt>
                <pt idx="494">
                  <v>40711</v>
                </pt>
                <pt idx="495">
                  <v>40718</v>
                </pt>
                <pt idx="496">
                  <v>40725</v>
                </pt>
                <pt idx="497">
                  <v>40732</v>
                </pt>
                <pt idx="498">
                  <v>40739</v>
                </pt>
                <pt idx="499">
                  <v>40746</v>
                </pt>
                <pt idx="500">
                  <v>40753</v>
                </pt>
                <pt idx="501">
                  <v>40760</v>
                </pt>
                <pt idx="502">
                  <v>40767</v>
                </pt>
                <pt idx="503">
                  <v>40774</v>
                </pt>
                <pt idx="504">
                  <v>40781</v>
                </pt>
                <pt idx="505">
                  <v>40788</v>
                </pt>
                <pt idx="506">
                  <v>40795</v>
                </pt>
                <pt idx="507">
                  <v>40802</v>
                </pt>
                <pt idx="508">
                  <v>40809</v>
                </pt>
                <pt idx="509">
                  <v>40816</v>
                </pt>
                <pt idx="510">
                  <v>40823</v>
                </pt>
                <pt idx="511">
                  <v>40830</v>
                </pt>
                <pt idx="512">
                  <v>40837</v>
                </pt>
                <pt idx="513">
                  <v>40844</v>
                </pt>
                <pt idx="514">
                  <v>40851</v>
                </pt>
                <pt idx="515">
                  <v>40858</v>
                </pt>
                <pt idx="516">
                  <v>40865</v>
                </pt>
                <pt idx="517">
                  <v>40872</v>
                </pt>
                <pt idx="518">
                  <v>40879</v>
                </pt>
                <pt idx="519">
                  <v>40886</v>
                </pt>
                <pt idx="520">
                  <v>40893</v>
                </pt>
                <pt idx="521">
                  <v>40900</v>
                </pt>
                <pt idx="522">
                  <v>40907</v>
                </pt>
                <pt idx="523">
                  <v>40914</v>
                </pt>
                <pt idx="524">
                  <v>40921</v>
                </pt>
                <pt idx="525">
                  <v>40928</v>
                </pt>
                <pt idx="526">
                  <v>40935</v>
                </pt>
                <pt idx="527">
                  <v>40942</v>
                </pt>
                <pt idx="528">
                  <v>40949</v>
                </pt>
                <pt idx="529">
                  <v>40956</v>
                </pt>
                <pt idx="530">
                  <v>40963</v>
                </pt>
                <pt idx="531">
                  <v>40970</v>
                </pt>
                <pt idx="532">
                  <v>40977</v>
                </pt>
                <pt idx="533">
                  <v>40984</v>
                </pt>
                <pt idx="534">
                  <v>40991</v>
                </pt>
                <pt idx="535">
                  <v>40998</v>
                </pt>
                <pt idx="536">
                  <v>41005</v>
                </pt>
                <pt idx="537">
                  <v>41012</v>
                </pt>
                <pt idx="538">
                  <v>41019</v>
                </pt>
                <pt idx="539">
                  <v>41026</v>
                </pt>
                <pt idx="540">
                  <v>41033</v>
                </pt>
                <pt idx="541">
                  <v>41040</v>
                </pt>
                <pt idx="542">
                  <v>41047</v>
                </pt>
                <pt idx="543">
                  <v>41054</v>
                </pt>
                <pt idx="544">
                  <v>41061</v>
                </pt>
                <pt idx="545">
                  <v>41068</v>
                </pt>
                <pt idx="546">
                  <v>41075</v>
                </pt>
                <pt idx="547">
                  <v>41082</v>
                </pt>
                <pt idx="548">
                  <v>41089</v>
                </pt>
                <pt idx="549">
                  <v>41096</v>
                </pt>
                <pt idx="550">
                  <v>41103</v>
                </pt>
                <pt idx="551">
                  <v>41110</v>
                </pt>
                <pt idx="552">
                  <v>41117</v>
                </pt>
                <pt idx="553">
                  <v>41124</v>
                </pt>
                <pt idx="554">
                  <v>41131</v>
                </pt>
                <pt idx="555">
                  <v>41138</v>
                </pt>
                <pt idx="556">
                  <v>41145</v>
                </pt>
                <pt idx="557">
                  <v>41152</v>
                </pt>
                <pt idx="558">
                  <v>41159</v>
                </pt>
                <pt idx="559">
                  <v>41166</v>
                </pt>
                <pt idx="560">
                  <v>41173</v>
                </pt>
                <pt idx="561">
                  <v>41180</v>
                </pt>
                <pt idx="562">
                  <v>41187</v>
                </pt>
                <pt idx="563">
                  <v>41194</v>
                </pt>
                <pt idx="564">
                  <v>41201</v>
                </pt>
                <pt idx="565">
                  <v>41208</v>
                </pt>
                <pt idx="566">
                  <v>41215</v>
                </pt>
                <pt idx="567">
                  <v>41222</v>
                </pt>
                <pt idx="568">
                  <v>41229</v>
                </pt>
                <pt idx="569">
                  <v>41236</v>
                </pt>
                <pt idx="570">
                  <v>41243</v>
                </pt>
                <pt idx="571">
                  <v>41250</v>
                </pt>
                <pt idx="572">
                  <v>41257</v>
                </pt>
                <pt idx="573">
                  <v>41264</v>
                </pt>
                <pt idx="574">
                  <v>41271</v>
                </pt>
                <pt idx="575">
                  <v>41278</v>
                </pt>
                <pt idx="576">
                  <v>41285</v>
                </pt>
                <pt idx="577">
                  <v>41292</v>
                </pt>
                <pt idx="578">
                  <v>41299</v>
                </pt>
                <pt idx="579">
                  <v>41306</v>
                </pt>
                <pt idx="580">
                  <v>41313</v>
                </pt>
                <pt idx="581">
                  <v>41320</v>
                </pt>
                <pt idx="582">
                  <v>41327</v>
                </pt>
                <pt idx="583">
                  <v>41334</v>
                </pt>
                <pt idx="584">
                  <v>41341</v>
                </pt>
                <pt idx="585">
                  <v>41348</v>
                </pt>
                <pt idx="586">
                  <v>41355</v>
                </pt>
                <pt idx="587">
                  <v>41362</v>
                </pt>
                <pt idx="588">
                  <v>41369</v>
                </pt>
                <pt idx="589">
                  <v>41376</v>
                </pt>
                <pt idx="590">
                  <v>41383</v>
                </pt>
                <pt idx="591">
                  <v>41390</v>
                </pt>
                <pt idx="592">
                  <v>41397</v>
                </pt>
                <pt idx="593">
                  <v>41404</v>
                </pt>
                <pt idx="594">
                  <v>41411</v>
                </pt>
                <pt idx="595">
                  <v>41418</v>
                </pt>
                <pt idx="596">
                  <v>41425</v>
                </pt>
                <pt idx="597">
                  <v>41432</v>
                </pt>
                <pt idx="598">
                  <v>41439</v>
                </pt>
                <pt idx="599">
                  <v>41446</v>
                </pt>
                <pt idx="600">
                  <v>41453</v>
                </pt>
                <pt idx="601">
                  <v>41460</v>
                </pt>
                <pt idx="602">
                  <v>41467</v>
                </pt>
                <pt idx="603">
                  <v>41474</v>
                </pt>
                <pt idx="604">
                  <v>41481</v>
                </pt>
                <pt idx="605">
                  <v>41488</v>
                </pt>
                <pt idx="606">
                  <v>41495</v>
                </pt>
                <pt idx="607">
                  <v>41502</v>
                </pt>
                <pt idx="608">
                  <v>41509</v>
                </pt>
                <pt idx="609">
                  <v>41516</v>
                </pt>
                <pt idx="610">
                  <v>41523</v>
                </pt>
                <pt idx="611">
                  <v>41530</v>
                </pt>
                <pt idx="612">
                  <v>41537</v>
                </pt>
                <pt idx="613">
                  <v>41544</v>
                </pt>
                <pt idx="614">
                  <v>41551</v>
                </pt>
                <pt idx="615">
                  <v>41558</v>
                </pt>
                <pt idx="616">
                  <v>41565</v>
                </pt>
                <pt idx="617">
                  <v>41572</v>
                </pt>
                <pt idx="618">
                  <v>41579</v>
                </pt>
                <pt idx="619">
                  <v>41586</v>
                </pt>
                <pt idx="620">
                  <v>41593</v>
                </pt>
                <pt idx="621">
                  <v>41600</v>
                </pt>
                <pt idx="622">
                  <v>41607</v>
                </pt>
                <pt idx="623">
                  <v>41614</v>
                </pt>
                <pt idx="624">
                  <v>41621</v>
                </pt>
                <pt idx="625">
                  <v>41628</v>
                </pt>
                <pt idx="626">
                  <v>41635</v>
                </pt>
                <pt idx="627">
                  <v>41642</v>
                </pt>
                <pt idx="628">
                  <v>41649</v>
                </pt>
                <pt idx="629">
                  <v>41656</v>
                </pt>
                <pt idx="630">
                  <v>41663</v>
                </pt>
                <pt idx="631">
                  <v>41670</v>
                </pt>
                <pt idx="632">
                  <v>41677</v>
                </pt>
                <pt idx="633">
                  <v>41684</v>
                </pt>
                <pt idx="634">
                  <v>41691</v>
                </pt>
                <pt idx="635">
                  <v>41698</v>
                </pt>
                <pt idx="636">
                  <v>41705</v>
                </pt>
                <pt idx="637">
                  <v>41712</v>
                </pt>
                <pt idx="638">
                  <v>41719</v>
                </pt>
                <pt idx="639">
                  <v>41726</v>
                </pt>
                <pt idx="640">
                  <v>41733</v>
                </pt>
                <pt idx="641">
                  <v>41740</v>
                </pt>
                <pt idx="642">
                  <v>41747</v>
                </pt>
                <pt idx="643">
                  <v>41754</v>
                </pt>
                <pt idx="644">
                  <v>41761</v>
                </pt>
                <pt idx="645">
                  <v>41768</v>
                </pt>
                <pt idx="646">
                  <v>41775</v>
                </pt>
                <pt idx="647">
                  <v>41782</v>
                </pt>
                <pt idx="648">
                  <v>41789</v>
                </pt>
                <pt idx="649">
                  <v>41796</v>
                </pt>
                <pt idx="650">
                  <v>41803</v>
                </pt>
                <pt idx="651">
                  <v>41810</v>
                </pt>
                <pt idx="652">
                  <v>41817</v>
                </pt>
                <pt idx="653">
                  <v>41824</v>
                </pt>
                <pt idx="654">
                  <v>41831</v>
                </pt>
                <pt idx="655">
                  <v>41838</v>
                </pt>
                <pt idx="656">
                  <v>41845</v>
                </pt>
                <pt idx="657">
                  <v>41852</v>
                </pt>
                <pt idx="658">
                  <v>41859</v>
                </pt>
                <pt idx="659">
                  <v>41866</v>
                </pt>
                <pt idx="660">
                  <v>41873</v>
                </pt>
                <pt idx="661">
                  <v>41880</v>
                </pt>
                <pt idx="662">
                  <v>41887</v>
                </pt>
                <pt idx="663">
                  <v>41894</v>
                </pt>
                <pt idx="664">
                  <v>41901</v>
                </pt>
                <pt idx="665">
                  <v>41908</v>
                </pt>
                <pt idx="666">
                  <v>41915</v>
                </pt>
                <pt idx="667">
                  <v>41922</v>
                </pt>
                <pt idx="668">
                  <v>41929</v>
                </pt>
                <pt idx="669">
                  <v>41936</v>
                </pt>
                <pt idx="670">
                  <v>41943</v>
                </pt>
                <pt idx="671">
                  <v>41950</v>
                </pt>
                <pt idx="672">
                  <v>41957</v>
                </pt>
                <pt idx="673">
                  <v>41964</v>
                </pt>
                <pt idx="674">
                  <v>41971</v>
                </pt>
                <pt idx="675">
                  <v>41978</v>
                </pt>
                <pt idx="676">
                  <v>41985</v>
                </pt>
                <pt idx="677">
                  <v>41992</v>
                </pt>
                <pt idx="678">
                  <v>41999</v>
                </pt>
                <pt idx="679">
                  <v>42006</v>
                </pt>
                <pt idx="680">
                  <v>42013</v>
                </pt>
                <pt idx="681">
                  <v>42020</v>
                </pt>
                <pt idx="682">
                  <v>42027</v>
                </pt>
                <pt idx="683">
                  <v>42034</v>
                </pt>
                <pt idx="684">
                  <v>42041</v>
                </pt>
                <pt idx="685">
                  <v>42048</v>
                </pt>
                <pt idx="686">
                  <v>42055</v>
                </pt>
                <pt idx="687">
                  <v>42062</v>
                </pt>
                <pt idx="688">
                  <v>42069</v>
                </pt>
                <pt idx="689">
                  <v>42076</v>
                </pt>
                <pt idx="690">
                  <v>42083</v>
                </pt>
                <pt idx="691">
                  <v>42090</v>
                </pt>
                <pt idx="692">
                  <v>42097</v>
                </pt>
                <pt idx="693">
                  <v>42104</v>
                </pt>
                <pt idx="694">
                  <v>42111</v>
                </pt>
                <pt idx="695">
                  <v>42118</v>
                </pt>
                <pt idx="696">
                  <v>42125</v>
                </pt>
                <pt idx="697">
                  <v>42132</v>
                </pt>
                <pt idx="698">
                  <v>42139</v>
                </pt>
                <pt idx="699">
                  <v>42146</v>
                </pt>
                <pt idx="700">
                  <v>42153</v>
                </pt>
                <pt idx="701">
                  <v>42160</v>
                </pt>
                <pt idx="702">
                  <v>42167</v>
                </pt>
                <pt idx="703">
                  <v>42174</v>
                </pt>
                <pt idx="704">
                  <v>42181</v>
                </pt>
                <pt idx="705">
                  <v>42188</v>
                </pt>
                <pt idx="706">
                  <v>42195</v>
                </pt>
                <pt idx="707">
                  <v>42202</v>
                </pt>
                <pt idx="708">
                  <v>42209</v>
                </pt>
                <pt idx="709">
                  <v>42216</v>
                </pt>
                <pt idx="710">
                  <v>42223</v>
                </pt>
                <pt idx="711">
                  <v>42230</v>
                </pt>
                <pt idx="712">
                  <v>42237</v>
                </pt>
                <pt idx="713">
                  <v>42244</v>
                </pt>
                <pt idx="714">
                  <v>42251</v>
                </pt>
                <pt idx="715">
                  <v>42258</v>
                </pt>
                <pt idx="716">
                  <v>42265</v>
                </pt>
                <pt idx="717">
                  <v>42272</v>
                </pt>
                <pt idx="718">
                  <v>42279</v>
                </pt>
                <pt idx="719">
                  <v>42286</v>
                </pt>
                <pt idx="720">
                  <v>42293</v>
                </pt>
                <pt idx="721">
                  <v>42300</v>
                </pt>
                <pt idx="722">
                  <v>42307</v>
                </pt>
                <pt idx="723">
                  <v>42314</v>
                </pt>
                <pt idx="724">
                  <v>42321</v>
                </pt>
                <pt idx="725">
                  <v>42328</v>
                </pt>
                <pt idx="726">
                  <v>42335</v>
                </pt>
                <pt idx="727">
                  <v>42342</v>
                </pt>
                <pt idx="728">
                  <v>42349</v>
                </pt>
                <pt idx="729">
                  <v>42356</v>
                </pt>
                <pt idx="730">
                  <v>42363</v>
                </pt>
                <pt idx="731">
                  <v>42370</v>
                </pt>
                <pt idx="732">
                  <v>42377</v>
                </pt>
                <pt idx="733">
                  <v>42384</v>
                </pt>
                <pt idx="734">
                  <v>42391</v>
                </pt>
                <pt idx="735">
                  <v>42398</v>
                </pt>
                <pt idx="736">
                  <v>42405</v>
                </pt>
                <pt idx="737">
                  <v>42412</v>
                </pt>
                <pt idx="738">
                  <v>42419</v>
                </pt>
                <pt idx="739">
                  <v>42426</v>
                </pt>
                <pt idx="740">
                  <v>42433</v>
                </pt>
                <pt idx="741">
                  <v>42440</v>
                </pt>
                <pt idx="742">
                  <v>42447</v>
                </pt>
                <pt idx="743">
                  <v>42454</v>
                </pt>
                <pt idx="744">
                  <v>42461</v>
                </pt>
                <pt idx="745">
                  <v>42468</v>
                </pt>
                <pt idx="746">
                  <v>42475</v>
                </pt>
                <pt idx="747">
                  <v>42482</v>
                </pt>
                <pt idx="748">
                  <v>42489</v>
                </pt>
                <pt idx="749">
                  <v>42496</v>
                </pt>
                <pt idx="750">
                  <v>42503</v>
                </pt>
                <pt idx="751">
                  <v>42510</v>
                </pt>
                <pt idx="752">
                  <v>42517</v>
                </pt>
                <pt idx="753">
                  <v>42524</v>
                </pt>
                <pt idx="754">
                  <v>42531</v>
                </pt>
                <pt idx="755">
                  <v>42538</v>
                </pt>
                <pt idx="756">
                  <v>42545</v>
                </pt>
                <pt idx="757">
                  <v>42552</v>
                </pt>
                <pt idx="758">
                  <v>42559</v>
                </pt>
                <pt idx="759">
                  <v>42566</v>
                </pt>
                <pt idx="760">
                  <v>42573</v>
                </pt>
                <pt idx="761">
                  <v>42580</v>
                </pt>
                <pt idx="762">
                  <v>42587</v>
                </pt>
                <pt idx="763">
                  <v>42594</v>
                </pt>
                <pt idx="764">
                  <v>42601</v>
                </pt>
                <pt idx="765">
                  <v>42608</v>
                </pt>
                <pt idx="766">
                  <v>42615</v>
                </pt>
                <pt idx="767">
                  <v>42622</v>
                </pt>
                <pt idx="768">
                  <v>42629</v>
                </pt>
                <pt idx="769">
                  <v>42636</v>
                </pt>
                <pt idx="770">
                  <v>42643</v>
                </pt>
                <pt idx="771">
                  <v>42650</v>
                </pt>
                <pt idx="772">
                  <v>42657</v>
                </pt>
                <pt idx="773">
                  <v>42664</v>
                </pt>
                <pt idx="774">
                  <v>42671</v>
                </pt>
                <pt idx="775">
                  <v>42678</v>
                </pt>
                <pt idx="776">
                  <v>42685</v>
                </pt>
                <pt idx="777">
                  <v>42692</v>
                </pt>
                <pt idx="778">
                  <v>42699</v>
                </pt>
                <pt idx="779">
                  <v>42706</v>
                </pt>
                <pt idx="780">
                  <v>42713</v>
                </pt>
                <pt idx="781">
                  <v>42720</v>
                </pt>
                <pt idx="782">
                  <v>42727</v>
                </pt>
                <pt idx="783">
                  <v>42734</v>
                </pt>
                <pt idx="784">
                  <v>42741</v>
                </pt>
                <pt idx="785">
                  <v>42748</v>
                </pt>
                <pt idx="786">
                  <v>42755</v>
                </pt>
                <pt idx="787">
                  <v>42762</v>
                </pt>
                <pt idx="788">
                  <v>42769</v>
                </pt>
                <pt idx="789">
                  <v>42776</v>
                </pt>
                <pt idx="790">
                  <v>42783</v>
                </pt>
                <pt idx="791">
                  <v>42790</v>
                </pt>
                <pt idx="792">
                  <v>42797</v>
                </pt>
                <pt idx="793">
                  <v>42804</v>
                </pt>
                <pt idx="794">
                  <v>42811</v>
                </pt>
                <pt idx="795">
                  <v>42818</v>
                </pt>
                <pt idx="796">
                  <v>42825</v>
                </pt>
                <pt idx="797">
                  <v>42832</v>
                </pt>
                <pt idx="798">
                  <v>42839</v>
                </pt>
                <pt idx="799">
                  <v>42846</v>
                </pt>
                <pt idx="800">
                  <v>42853</v>
                </pt>
                <pt idx="801">
                  <v>42860</v>
                </pt>
                <pt idx="802">
                  <v>42867</v>
                </pt>
                <pt idx="803">
                  <v>42874</v>
                </pt>
                <pt idx="804">
                  <v>42881</v>
                </pt>
                <pt idx="805">
                  <v>42888</v>
                </pt>
                <pt idx="806">
                  <v>42895</v>
                </pt>
                <pt idx="807">
                  <v>42902</v>
                </pt>
                <pt idx="808">
                  <v>42909</v>
                </pt>
                <pt idx="809">
                  <v>42916</v>
                </pt>
                <pt idx="810">
                  <v>42923</v>
                </pt>
                <pt idx="811">
                  <v>42930</v>
                </pt>
                <pt idx="812">
                  <v>42937</v>
                </pt>
                <pt idx="813">
                  <v>42944</v>
                </pt>
                <pt idx="814">
                  <v>42951</v>
                </pt>
                <pt idx="815">
                  <v>42958</v>
                </pt>
                <pt idx="816">
                  <v>42965</v>
                </pt>
                <pt idx="817">
                  <v>42972</v>
                </pt>
                <pt idx="818">
                  <v>42979</v>
                </pt>
                <pt idx="819">
                  <v>42986</v>
                </pt>
                <pt idx="820">
                  <v>42993</v>
                </pt>
                <pt idx="821">
                  <v>43000</v>
                </pt>
                <pt idx="822">
                  <v>43007</v>
                </pt>
                <pt idx="823">
                  <v>43014</v>
                </pt>
                <pt idx="824">
                  <v>43021</v>
                </pt>
                <pt idx="825">
                  <v>43028</v>
                </pt>
                <pt idx="826">
                  <v>43035</v>
                </pt>
                <pt idx="827">
                  <v>43042</v>
                </pt>
                <pt idx="828">
                  <v>43049</v>
                </pt>
                <pt idx="829">
                  <v>43056</v>
                </pt>
                <pt idx="830">
                  <v>43063</v>
                </pt>
                <pt idx="831">
                  <v>43070</v>
                </pt>
                <pt idx="832">
                  <v>43077</v>
                </pt>
                <pt idx="833">
                  <v>43084</v>
                </pt>
                <pt idx="834">
                  <v>43091</v>
                </pt>
                <pt idx="835">
                  <v>43098</v>
                </pt>
                <pt idx="836">
                  <v>43105</v>
                </pt>
                <pt idx="837">
                  <v>43112</v>
                </pt>
                <pt idx="838">
                  <v>43119</v>
                </pt>
                <pt idx="839">
                  <v>43126</v>
                </pt>
                <pt idx="840">
                  <v>43133</v>
                </pt>
                <pt idx="841">
                  <v>43140</v>
                </pt>
                <pt idx="842">
                  <v>43147</v>
                </pt>
                <pt idx="843">
                  <v>43154</v>
                </pt>
                <pt idx="844">
                  <v>43161</v>
                </pt>
                <pt idx="845">
                  <v>43168</v>
                </pt>
                <pt idx="846">
                  <v>43175</v>
                </pt>
                <pt idx="847">
                  <v>43182</v>
                </pt>
                <pt idx="848">
                  <v>43189</v>
                </pt>
                <pt idx="849">
                  <v>43196</v>
                </pt>
                <pt idx="850">
                  <v>43203</v>
                </pt>
                <pt idx="851">
                  <v>43210</v>
                </pt>
                <pt idx="852">
                  <v>43217</v>
                </pt>
                <pt idx="853">
                  <v>43224</v>
                </pt>
                <pt idx="854">
                  <v>43231</v>
                </pt>
                <pt idx="855">
                  <v>43238</v>
                </pt>
                <pt idx="856">
                  <v>43245</v>
                </pt>
                <pt idx="857">
                  <v>43252</v>
                </pt>
                <pt idx="858">
                  <v>43259</v>
                </pt>
                <pt idx="859">
                  <v>43266</v>
                </pt>
                <pt idx="860">
                  <v>43273</v>
                </pt>
                <pt idx="861">
                  <v>43280</v>
                </pt>
                <pt idx="862">
                  <v>43287</v>
                </pt>
                <pt idx="863">
                  <v>43294</v>
                </pt>
                <pt idx="864">
                  <v>43301</v>
                </pt>
                <pt idx="865">
                  <v>43308</v>
                </pt>
                <pt idx="866">
                  <v>43315</v>
                </pt>
                <pt idx="867">
                  <v>43322</v>
                </pt>
                <pt idx="868">
                  <v>43329</v>
                </pt>
                <pt idx="869">
                  <v>43336</v>
                </pt>
                <pt idx="870">
                  <v>43343</v>
                </pt>
                <pt idx="871">
                  <v>43350</v>
                </pt>
                <pt idx="872">
                  <v>43357</v>
                </pt>
                <pt idx="873">
                  <v>43364</v>
                </pt>
                <pt idx="874">
                  <v>43371</v>
                </pt>
                <pt idx="875">
                  <v>43378</v>
                </pt>
                <pt idx="876">
                  <v>43385</v>
                </pt>
                <pt idx="877">
                  <v>43392</v>
                </pt>
                <pt idx="878">
                  <v>43399</v>
                </pt>
                <pt idx="879">
                  <v>43406</v>
                </pt>
                <pt idx="880">
                  <v>43413</v>
                </pt>
                <pt idx="881">
                  <v>43420</v>
                </pt>
                <pt idx="882">
                  <v>43427</v>
                </pt>
                <pt idx="883">
                  <v>43434</v>
                </pt>
                <pt idx="884">
                  <v>43441</v>
                </pt>
                <pt idx="885">
                  <v>43448</v>
                </pt>
                <pt idx="886">
                  <v>43455</v>
                </pt>
                <pt idx="887">
                  <v>43462</v>
                </pt>
                <pt idx="888">
                  <v>43469</v>
                </pt>
                <pt idx="889">
                  <v>43476</v>
                </pt>
                <pt idx="890">
                  <v>43483</v>
                </pt>
                <pt idx="891">
                  <v>43490</v>
                </pt>
                <pt idx="892">
                  <v>43497</v>
                </pt>
                <pt idx="893">
                  <v>43504</v>
                </pt>
                <pt idx="894">
                  <v>43511</v>
                </pt>
                <pt idx="895">
                  <v>43518</v>
                </pt>
                <pt idx="896">
                  <v>43525</v>
                </pt>
                <pt idx="897">
                  <v>43532</v>
                </pt>
                <pt idx="898">
                  <v>43539</v>
                </pt>
                <pt idx="899">
                  <v>43546</v>
                </pt>
                <pt idx="900">
                  <v>43553</v>
                </pt>
                <pt idx="901">
                  <v>43560</v>
                </pt>
                <pt idx="902">
                  <v>43567</v>
                </pt>
                <pt idx="903">
                  <v>43574</v>
                </pt>
                <pt idx="904">
                  <v>43581</v>
                </pt>
                <pt idx="905">
                  <v>43588</v>
                </pt>
                <pt idx="906">
                  <v>43595</v>
                </pt>
                <pt idx="907">
                  <v>43602</v>
                </pt>
                <pt idx="908">
                  <v>43609</v>
                </pt>
                <pt idx="909">
                  <v>43616</v>
                </pt>
                <pt idx="910">
                  <v>43623</v>
                </pt>
                <pt idx="911">
                  <v>43630</v>
                </pt>
                <pt idx="912">
                  <v>43637</v>
                </pt>
                <pt idx="913">
                  <v>43644</v>
                </pt>
                <pt idx="914">
                  <v>43651</v>
                </pt>
                <pt idx="915">
                  <v>43658</v>
                </pt>
                <pt idx="916">
                  <v>43665</v>
                </pt>
                <pt idx="917">
                  <v>43672</v>
                </pt>
                <pt idx="918">
                  <v>43679</v>
                </pt>
                <pt idx="919">
                  <v>43686</v>
                </pt>
                <pt idx="920">
                  <v>43693</v>
                </pt>
                <pt idx="921">
                  <v>43700</v>
                </pt>
                <pt idx="922">
                  <v>43707</v>
                </pt>
                <pt idx="923">
                  <v>43714</v>
                </pt>
                <pt idx="924">
                  <v>43721</v>
                </pt>
                <pt idx="925">
                  <v>43728</v>
                </pt>
                <pt idx="926">
                  <v>43735</v>
                </pt>
                <pt idx="927">
                  <v>43742</v>
                </pt>
                <pt idx="928">
                  <v>43749</v>
                </pt>
                <pt idx="929">
                  <v>43756</v>
                </pt>
                <pt idx="930">
                  <v>43763</v>
                </pt>
                <pt idx="931">
                  <v>43770</v>
                </pt>
                <pt idx="932">
                  <v>43777</v>
                </pt>
                <pt idx="933">
                  <v>43784</v>
                </pt>
                <pt idx="934">
                  <v>43791</v>
                </pt>
                <pt idx="935">
                  <v>43798</v>
                </pt>
                <pt idx="936">
                  <v>43805</v>
                </pt>
                <pt idx="937">
                  <v>43812</v>
                </pt>
                <pt idx="938">
                  <v>43819</v>
                </pt>
                <pt idx="939">
                  <v>43826</v>
                </pt>
                <pt idx="940">
                  <v>43833</v>
                </pt>
                <pt idx="941">
                  <v>43840</v>
                </pt>
                <pt idx="942">
                  <v>43847</v>
                </pt>
                <pt idx="943">
                  <v>43854</v>
                </pt>
                <pt idx="944">
                  <v>43861</v>
                </pt>
                <pt idx="945">
                  <v>43868</v>
                </pt>
                <pt idx="946">
                  <v>43875</v>
                </pt>
                <pt idx="947">
                  <v>43882</v>
                </pt>
                <pt idx="948">
                  <v>43889</v>
                </pt>
                <pt idx="949">
                  <v>43896</v>
                </pt>
                <pt idx="950">
                  <v>43903</v>
                </pt>
                <pt idx="951">
                  <v>43910</v>
                </pt>
                <pt idx="952">
                  <v>43917</v>
                </pt>
                <pt idx="953">
                  <v>43924</v>
                </pt>
                <pt idx="954">
                  <v>43931</v>
                </pt>
                <pt idx="955">
                  <v>43938</v>
                </pt>
                <pt idx="956">
                  <v>43945</v>
                </pt>
                <pt idx="957">
                  <v>43952</v>
                </pt>
                <pt idx="958">
                  <v>43959</v>
                </pt>
                <pt idx="959">
                  <v>43966</v>
                </pt>
                <pt idx="960">
                  <v>43973</v>
                </pt>
                <pt idx="961">
                  <v>43980</v>
                </pt>
                <pt idx="962">
                  <v>43987</v>
                </pt>
                <pt idx="963">
                  <v>43994</v>
                </pt>
                <pt idx="964">
                  <v>44001</v>
                </pt>
                <pt idx="965">
                  <v>44008</v>
                </pt>
                <pt idx="966">
                  <v>44015</v>
                </pt>
                <pt idx="967">
                  <v>44022</v>
                </pt>
                <pt idx="968">
                  <v>44029</v>
                </pt>
                <pt idx="969">
                  <v>44036</v>
                </pt>
                <pt idx="970">
                  <v>44043</v>
                </pt>
                <pt idx="971">
                  <v>44050</v>
                </pt>
                <pt idx="972">
                  <v>44057</v>
                </pt>
                <pt idx="973">
                  <v>44064</v>
                </pt>
                <pt idx="974">
                  <v>44071</v>
                </pt>
                <pt idx="975">
                  <v>44078</v>
                </pt>
                <pt idx="976">
                  <v>44085</v>
                </pt>
                <pt idx="977">
                  <v>44092</v>
                </pt>
                <pt idx="978">
                  <v>44099</v>
                </pt>
                <pt idx="979">
                  <v>44106</v>
                </pt>
                <pt idx="980">
                  <v>44113</v>
                </pt>
                <pt idx="981">
                  <v>44120</v>
                </pt>
                <pt idx="982">
                  <v>44127</v>
                </pt>
                <pt idx="983">
                  <v>44134</v>
                </pt>
                <pt idx="984">
                  <v>44141</v>
                </pt>
                <pt idx="985">
                  <v>44148</v>
                </pt>
                <pt idx="986">
                  <v>44155</v>
                </pt>
                <pt idx="987">
                  <v>44162</v>
                </pt>
                <pt idx="988">
                  <v>44169</v>
                </pt>
                <pt idx="989">
                  <v>44176</v>
                </pt>
                <pt idx="990">
                  <v>44183</v>
                </pt>
                <pt idx="991">
                  <v>44190</v>
                </pt>
                <pt idx="992">
                  <v>44197</v>
                </pt>
                <pt idx="993">
                  <v>44204</v>
                </pt>
                <pt idx="994">
                  <v>44211</v>
                </pt>
                <pt idx="995">
                  <v>44218</v>
                </pt>
                <pt idx="996">
                  <v>44225</v>
                </pt>
                <pt idx="997">
                  <v>44232</v>
                </pt>
                <pt idx="998">
                  <v>44239</v>
                </pt>
                <pt idx="999">
                  <v>44246</v>
                </pt>
                <pt idx="1000">
                  <v>44253</v>
                </pt>
                <pt idx="1001">
                  <v>44260</v>
                </pt>
                <pt idx="1002">
                  <v>44267</v>
                </pt>
                <pt idx="1003">
                  <v>44274</v>
                </pt>
                <pt idx="1004">
                  <v>44281</v>
                </pt>
                <pt idx="1005">
                  <v>44288</v>
                </pt>
                <pt idx="1006">
                  <v>44295</v>
                </pt>
                <pt idx="1007">
                  <v>44302</v>
                </pt>
                <pt idx="1008">
                  <v>44309</v>
                </pt>
                <pt idx="1009">
                  <v>44316</v>
                </pt>
                <pt idx="1010">
                  <v>44323</v>
                </pt>
                <pt idx="1011">
                  <v>44330</v>
                </pt>
                <pt idx="1012">
                  <v>44337</v>
                </pt>
                <pt idx="1013">
                  <v>44344</v>
                </pt>
                <pt idx="1014">
                  <v>44351</v>
                </pt>
                <pt idx="1015">
                  <v>44358</v>
                </pt>
                <pt idx="1016">
                  <v>44365</v>
                </pt>
                <pt idx="1017">
                  <v>44372</v>
                </pt>
                <pt idx="1018">
                  <v>44379</v>
                </pt>
                <pt idx="1019">
                  <v>44386</v>
                </pt>
                <pt idx="1020">
                  <v>44393</v>
                </pt>
                <pt idx="1021">
                  <v>44400</v>
                </pt>
                <pt idx="1022">
                  <v>44407</v>
                </pt>
                <pt idx="1023">
                  <v>44414</v>
                </pt>
                <pt idx="1024">
                  <v>44421</v>
                </pt>
                <pt idx="1025">
                  <v>44428</v>
                </pt>
                <pt idx="1026">
                  <v>44435</v>
                </pt>
                <pt idx="1027">
                  <v>44442</v>
                </pt>
                <pt idx="1028">
                  <v>44449</v>
                </pt>
                <pt idx="1029">
                  <v>44456</v>
                </pt>
                <pt idx="1030">
                  <v>44463</v>
                </pt>
                <pt idx="1031">
                  <v>44470</v>
                </pt>
                <pt idx="1032">
                  <v>44477</v>
                </pt>
                <pt idx="1033">
                  <v>44484</v>
                </pt>
                <pt idx="1034">
                  <v>44491</v>
                </pt>
                <pt idx="1035">
                  <v>44498</v>
                </pt>
                <pt idx="1036">
                  <v>44505</v>
                </pt>
                <pt idx="1037">
                  <v>44512</v>
                </pt>
                <pt idx="1038">
                  <v>44519</v>
                </pt>
                <pt idx="1039">
                  <v>44526</v>
                </pt>
                <pt idx="1040">
                  <v>44533</v>
                </pt>
                <pt idx="1041">
                  <v>44540</v>
                </pt>
                <pt idx="1042">
                  <v>44547</v>
                </pt>
                <pt idx="1043">
                  <v>44554</v>
                </pt>
                <pt idx="1044">
                  <v>44561</v>
                </pt>
                <pt idx="1045">
                  <v>44568</v>
                </pt>
                <pt idx="1046">
                  <v>44575</v>
                </pt>
                <pt idx="1047">
                  <v>44582</v>
                </pt>
                <pt idx="1048">
                  <v>44589</v>
                </pt>
                <pt idx="1049">
                  <v>44596</v>
                </pt>
                <pt idx="1050">
                  <v>44603</v>
                </pt>
                <pt idx="1051">
                  <v>44610</v>
                </pt>
                <pt idx="1052">
                  <v>44617</v>
                </pt>
                <pt idx="1053">
                  <v>44624</v>
                </pt>
                <pt idx="1054">
                  <v>44631</v>
                </pt>
                <pt idx="1055">
                  <v>44638</v>
                </pt>
                <pt idx="1056">
                  <v>44645</v>
                </pt>
                <pt idx="1057">
                  <v>44652</v>
                </pt>
                <pt idx="1058">
                  <v>44659</v>
                </pt>
                <pt idx="1059">
                  <v>44666</v>
                </pt>
                <pt idx="1060">
                  <v>44673</v>
                </pt>
                <pt idx="1061">
                  <v>44680</v>
                </pt>
                <pt idx="1062">
                  <v>44687</v>
                </pt>
                <pt idx="1063">
                  <v>44694</v>
                </pt>
                <pt idx="1064">
                  <v>44701</v>
                </pt>
                <pt idx="1065">
                  <v>44708</v>
                </pt>
                <pt idx="1066">
                  <v>44715</v>
                </pt>
                <pt idx="1067">
                  <v>44722</v>
                </pt>
                <pt idx="1068">
                  <v>44729</v>
                </pt>
                <pt idx="1069">
                  <v>44736</v>
                </pt>
                <pt idx="1070">
                  <v>44743</v>
                </pt>
                <pt idx="1071">
                  <v>44750</v>
                </pt>
                <pt idx="1072">
                  <v>44757</v>
                </pt>
                <pt idx="1073">
                  <v>44764</v>
                </pt>
                <pt idx="1074">
                  <v>44771</v>
                </pt>
                <pt idx="1075">
                  <v>44778</v>
                </pt>
                <pt idx="1076">
                  <v>44785</v>
                </pt>
                <pt idx="1077">
                  <v>44792</v>
                </pt>
                <pt idx="1078">
                  <v>44799</v>
                </pt>
                <pt idx="1079">
                  <v>44806</v>
                </pt>
                <pt idx="1080">
                  <v>44813</v>
                </pt>
                <pt idx="1081">
                  <v>44820</v>
                </pt>
                <pt idx="1082">
                  <v>44827</v>
                </pt>
                <pt idx="1083">
                  <v>44834</v>
                </pt>
                <pt idx="1084">
                  <v>44841</v>
                </pt>
                <pt idx="1085">
                  <v>44848</v>
                </pt>
                <pt idx="1086">
                  <v>44855</v>
                </pt>
                <pt idx="1087">
                  <v>44862</v>
                </pt>
                <pt idx="1088">
                  <v>44869</v>
                </pt>
                <pt idx="1089">
                  <v>44876</v>
                </pt>
                <pt idx="1090">
                  <v>44883</v>
                </pt>
                <pt idx="1091">
                  <v>44890</v>
                </pt>
                <pt idx="1092">
                  <v>44897</v>
                </pt>
                <pt idx="1093">
                  <v>44904</v>
                </pt>
                <pt idx="1094">
                  <v>44911</v>
                </pt>
                <pt idx="1095">
                  <v>44918</v>
                </pt>
                <pt idx="1096">
                  <v>44925</v>
                </pt>
                <pt idx="1097">
                  <v>44932</v>
                </pt>
                <pt idx="1098">
                  <v>44939</v>
                </pt>
                <pt idx="1099">
                  <v>44946</v>
                </pt>
                <pt idx="1100">
                  <v>44953</v>
                </pt>
                <pt idx="1101">
                  <v>44960</v>
                </pt>
                <pt idx="1102">
                  <v>44967</v>
                </pt>
                <pt idx="1103">
                  <v>44974</v>
                </pt>
                <pt idx="1104">
                  <v>44981</v>
                </pt>
                <pt idx="1105">
                  <v>44988</v>
                </pt>
                <pt idx="1106">
                  <v>44995</v>
                </pt>
                <pt idx="1107">
                  <v>45002</v>
                </pt>
                <pt idx="1108">
                  <v>45009</v>
                </pt>
                <pt idx="1109">
                  <v>45016</v>
                </pt>
                <pt idx="1110">
                  <v>45023</v>
                </pt>
                <pt idx="1111">
                  <v>45030</v>
                </pt>
                <pt idx="1112">
                  <v>45037</v>
                </pt>
                <pt idx="1113">
                  <v>45044</v>
                </pt>
                <pt idx="1114">
                  <v>45051</v>
                </pt>
                <pt idx="1115">
                  <v>45058</v>
                </pt>
                <pt idx="1116">
                  <v>45065</v>
                </pt>
                <pt idx="1117">
                  <v>45072</v>
                </pt>
                <pt idx="1118">
                  <v>45079</v>
                </pt>
                <pt idx="1119">
                  <v>45086</v>
                </pt>
                <pt idx="1120">
                  <v>45093</v>
                </pt>
                <pt idx="1121">
                  <v>45100</v>
                </pt>
                <pt idx="1122">
                  <v>45107</v>
                </pt>
                <pt idx="1123">
                  <v>45114</v>
                </pt>
                <pt idx="1124">
                  <v>45121</v>
                </pt>
                <pt idx="1125">
                  <v>45128</v>
                </pt>
                <pt idx="1126">
                  <v>45135</v>
                </pt>
                <pt idx="1127">
                  <v>45142</v>
                </pt>
                <pt idx="1128">
                  <v>45149</v>
                </pt>
                <pt idx="1129">
                  <v>45156</v>
                </pt>
                <pt idx="1130">
                  <v>45163</v>
                </pt>
                <pt idx="1131">
                  <v>45170</v>
                </pt>
                <pt idx="1132">
                  <v>45177</v>
                </pt>
                <pt idx="1133">
                  <v>45184</v>
                </pt>
                <pt idx="1134">
                  <v>45191</v>
                </pt>
                <pt idx="1135">
                  <v>45198</v>
                </pt>
                <pt idx="1136">
                  <v>45205</v>
                </pt>
                <pt idx="1137">
                  <v>45212</v>
                </pt>
                <pt idx="1138">
                  <v>45219</v>
                </pt>
                <pt idx="1139">
                  <v>45226</v>
                </pt>
                <pt idx="1140">
                  <v>45233</v>
                </pt>
                <pt idx="1141">
                  <v>45240</v>
                </pt>
                <pt idx="1142">
                  <v>45247</v>
                </pt>
                <pt idx="1143">
                  <v>45254</v>
                </pt>
                <pt idx="1144">
                  <v>45261</v>
                </pt>
                <pt idx="1145">
                  <v>45268</v>
                </pt>
                <pt idx="1146">
                  <v>45275</v>
                </pt>
                <pt idx="1147">
                  <v>45282</v>
                </pt>
                <pt idx="1148">
                  <v>45289</v>
                </pt>
                <pt idx="1149">
                  <v>45296</v>
                </pt>
                <pt idx="1150">
                  <v>45303</v>
                </pt>
                <pt idx="1151">
                  <v>45310</v>
                </pt>
                <pt idx="1152">
                  <v>45317</v>
                </pt>
                <pt idx="1153">
                  <v>45324</v>
                </pt>
                <pt idx="1154">
                  <v>45331</v>
                </pt>
                <pt idx="1155">
                  <v>45338</v>
                </pt>
                <pt idx="1156">
                  <v>45345</v>
                </pt>
                <pt idx="1157">
                  <v>45352</v>
                </pt>
                <pt idx="1158">
                  <v>45359</v>
                </pt>
                <pt idx="1159">
                  <v>45366</v>
                </pt>
                <pt idx="1160">
                  <v>45373</v>
                </pt>
                <pt idx="1161">
                  <v>45380</v>
                </pt>
                <pt idx="1162">
                  <v>45387</v>
                </pt>
                <pt idx="1163">
                  <v>45394</v>
                </pt>
                <pt idx="1164">
                  <v>45401</v>
                </pt>
                <pt idx="1165">
                  <v>45408</v>
                </pt>
                <pt idx="1166">
                  <v>45415</v>
                </pt>
                <pt idx="1167">
                  <v>45422</v>
                </pt>
                <pt idx="1168">
                  <v>45429</v>
                </pt>
                <pt idx="1169">
                  <v>45436</v>
                </pt>
                <pt idx="1170">
                  <v>45443</v>
                </pt>
                <pt idx="1171">
                  <v>45450</v>
                </pt>
                <pt idx="1172">
                  <v>45457</v>
                </pt>
                <pt idx="1173">
                  <v>45464</v>
                </pt>
                <pt idx="1174">
                  <v>45471</v>
                </pt>
                <pt idx="1175">
                  <v>45478</v>
                </pt>
                <pt idx="1176">
                  <v>45485</v>
                </pt>
                <pt idx="1177">
                  <v>45492</v>
                </pt>
                <pt idx="1178">
                  <v>45499</v>
                </pt>
                <pt idx="1179">
                  <v>45506</v>
                </pt>
                <pt idx="1180">
                  <v>45513</v>
                </pt>
                <pt idx="1181">
                  <v>45520</v>
                </pt>
                <pt idx="1182">
                  <v>45527</v>
                </pt>
                <pt idx="1183">
                  <v>45534</v>
                </pt>
                <pt idx="1184">
                  <v>45541</v>
                </pt>
                <pt idx="1185">
                  <v>45548</v>
                </pt>
                <pt idx="1186">
                  <v>45555</v>
                </pt>
                <pt idx="1187">
                  <v>45562</v>
                </pt>
                <pt idx="1188">
                  <v>45569</v>
                </pt>
                <pt idx="1189">
                  <v>45576</v>
                </pt>
                <pt idx="1190">
                  <v>45583</v>
                </pt>
                <pt idx="1191">
                  <v>45590</v>
                </pt>
                <pt idx="1192">
                  <v>45597</v>
                </pt>
                <pt idx="1193">
                  <v>45604</v>
                </pt>
                <pt idx="1194">
                  <v>45611</v>
                </pt>
                <pt idx="1195">
                  <v>45618</v>
                </pt>
                <pt idx="1196">
                  <v>45625</v>
                </pt>
                <pt idx="1197">
                  <v>45632</v>
                </pt>
                <pt idx="1198">
                  <v>45639</v>
                </pt>
                <pt idx="1199">
                  <v>45646</v>
                </pt>
                <pt idx="1200">
                  <v>45653</v>
                </pt>
                <pt idx="1201">
                  <v>45660</v>
                </pt>
                <pt idx="1202">
                  <v>45667</v>
                </pt>
                <pt idx="1203">
                  <v>45674</v>
                </pt>
                <pt idx="1204">
                  <v>45681</v>
                </pt>
                <pt idx="1205">
                  <v>45688</v>
                </pt>
                <pt idx="1206">
                  <v>45695</v>
                </pt>
                <pt idx="1207">
                  <v>45702</v>
                </pt>
                <pt idx="1208">
                  <v>45709</v>
                </pt>
                <pt idx="1209">
                  <v>45716</v>
                </pt>
                <pt idx="1210">
                  <v>45723</v>
                </pt>
                <pt idx="1211">
                  <v>45730</v>
                </pt>
                <pt idx="1212">
                  <v>45737</v>
                </pt>
                <pt idx="1213">
                  <v>45744</v>
                </pt>
                <pt idx="1214">
                  <v>45751</v>
                </pt>
                <pt idx="1215">
                  <v>45758</v>
                </pt>
                <pt idx="1216">
                  <v>45765</v>
                </pt>
                <pt idx="1217">
                  <v>45772</v>
                </pt>
                <pt idx="1218">
                  <v>45779</v>
                </pt>
                <pt idx="1219">
                  <v>45786</v>
                </pt>
                <pt idx="1220">
                  <v>45793</v>
                </pt>
                <pt idx="1221">
                  <v>45800</v>
                </pt>
                <pt idx="1222">
                  <v>45807</v>
                </pt>
                <pt idx="1223">
                  <v>45814</v>
                </pt>
                <pt idx="1224">
                  <v>45821</v>
                </pt>
                <pt idx="1225">
                  <v>45828</v>
                </pt>
                <pt idx="1226">
                  <v>45835</v>
                </pt>
                <pt idx="1227">
                  <v>45842</v>
                </pt>
                <pt idx="1228">
                  <v>45849</v>
                </pt>
                <pt idx="1229">
                  <v>45856</v>
                </pt>
                <pt idx="1230">
                  <v>45863</v>
                </pt>
                <pt idx="1231">
                  <v>45870</v>
                </pt>
                <pt idx="1232">
                  <v>45877</v>
                </pt>
                <pt idx="1233">
                  <v>45884</v>
                </pt>
                <pt idx="1234">
                  <v>45891</v>
                </pt>
                <pt idx="1235">
                  <v>45898</v>
                </pt>
                <pt idx="1236">
                  <v>45905</v>
                </pt>
                <pt idx="1237">
                  <v>45912</v>
                </pt>
                <pt idx="1238">
                  <v>45919</v>
                </pt>
                <pt idx="1239">
                  <v>45926</v>
                </pt>
                <pt idx="1240">
                  <v>45933</v>
                </pt>
                <pt idx="1241">
                  <v>45940</v>
                </pt>
                <pt idx="1242">
                  <v>45947</v>
                </pt>
                <pt idx="1243">
                  <v>45954</v>
                </pt>
                <pt idx="1244">
                  <v>45961</v>
                </pt>
                <pt idx="1245">
                  <v>45968</v>
                </pt>
                <pt idx="1246">
                  <v>45975</v>
                </pt>
                <pt idx="1247">
                  <v>45982</v>
                </pt>
                <pt idx="1248">
                  <v>45989</v>
                </pt>
                <pt idx="1249">
                  <v>45996</v>
                </pt>
                <pt idx="1250">
                  <v>46003</v>
                </pt>
                <pt idx="1251">
                  <v>46010</v>
                </pt>
                <pt idx="1252">
                  <v>46017</v>
                </pt>
                <pt idx="1253">
                  <v>46024</v>
                </pt>
                <pt idx="1254">
                  <v>46031</v>
                </pt>
                <pt idx="1255">
                  <v>46038</v>
                </pt>
                <pt idx="1256">
                  <v>46045</v>
                </pt>
                <pt idx="1257">
                  <v>46052</v>
                </pt>
                <pt idx="1258">
                  <v>46059</v>
                </pt>
                <pt idx="1259">
                  <v>46066</v>
                </pt>
                <pt idx="1260">
                  <v>46073</v>
                </pt>
                <pt idx="1261">
                  <v>46080</v>
                </pt>
                <pt idx="1262">
                  <v>46087</v>
                </pt>
                <pt idx="1263">
                  <v>46094</v>
                </pt>
                <pt idx="1264">
                  <v>46101</v>
                </pt>
                <pt idx="1265">
                  <v>46108</v>
                </pt>
                <pt idx="1266">
                  <v>46115</v>
                </pt>
                <pt idx="1267">
                  <v>46122</v>
                </pt>
              </numCache>
            </numRef>
          </cat>
          <val>
            <numRef>
              <f>_图表数据!$D$2:$D$1269</f>
              <numCache>
                <formatCode>General</formatCode>
                <ptCount val="126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8000</v>
                </pt>
                <pt idx="112">
                  <v>0</v>
                </pt>
                <pt idx="113">
                  <v>8000</v>
                </pt>
                <pt idx="114">
                  <v>8000</v>
                </pt>
                <pt idx="115">
                  <v>8000</v>
                </pt>
                <pt idx="116">
                  <v>8000</v>
                </pt>
                <pt idx="117">
                  <v>8000</v>
                </pt>
                <pt idx="118">
                  <v>8000</v>
                </pt>
                <pt idx="119">
                  <v>8000</v>
                </pt>
                <pt idx="120">
                  <v>0</v>
                </pt>
                <pt idx="121">
                  <v>8000</v>
                </pt>
                <pt idx="122">
                  <v>8000</v>
                </pt>
                <pt idx="123">
                  <v>8000</v>
                </pt>
                <pt idx="124">
                  <v>8000</v>
                </pt>
                <pt idx="125">
                  <v>0</v>
                </pt>
                <pt idx="126">
                  <v>0</v>
                </pt>
                <pt idx="127">
                  <v>8000</v>
                </pt>
                <pt idx="128">
                  <v>0</v>
                </pt>
                <pt idx="129">
                  <v>0</v>
                </pt>
                <pt idx="130">
                  <v>8000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8000</v>
                </pt>
                <pt idx="252">
                  <v>8000</v>
                </pt>
                <pt idx="253">
                  <v>8000</v>
                </pt>
                <pt idx="254">
                  <v>8000</v>
                </pt>
                <pt idx="255">
                  <v>8000</v>
                </pt>
                <pt idx="256">
                  <v>8000</v>
                </pt>
                <pt idx="257">
                  <v>8000</v>
                </pt>
                <pt idx="258">
                  <v>8000</v>
                </pt>
                <pt idx="259">
                  <v>8000</v>
                </pt>
                <pt idx="260">
                  <v>8000</v>
                </pt>
                <pt idx="261">
                  <v>8000</v>
                </pt>
                <pt idx="262">
                  <v>8000</v>
                </pt>
                <pt idx="263">
                  <v>8000</v>
                </pt>
                <pt idx="264">
                  <v>8000</v>
                </pt>
                <pt idx="265">
                  <v>8000</v>
                </pt>
                <pt idx="266">
                  <v>8000</v>
                </pt>
                <pt idx="267">
                  <v>0</v>
                </pt>
                <pt idx="268">
                  <v>8000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8000</v>
                </pt>
                <pt idx="275">
                  <v>0</v>
                </pt>
                <pt idx="276">
                  <v>8000</v>
                </pt>
                <pt idx="277">
                  <v>8000</v>
                </pt>
                <pt idx="278">
                  <v>8000</v>
                </pt>
                <pt idx="279">
                  <v>8000</v>
                </pt>
                <pt idx="280">
                  <v>8000</v>
                </pt>
                <pt idx="281">
                  <v>8000</v>
                </pt>
                <pt idx="282">
                  <v>0</v>
                </pt>
                <pt idx="283">
                  <v>8000</v>
                </pt>
                <pt idx="284">
                  <v>0</v>
                </pt>
                <pt idx="285">
                  <v>8000</v>
                </pt>
                <pt idx="286">
                  <v>0</v>
                </pt>
                <pt idx="287">
                  <v>8000</v>
                </pt>
                <pt idx="288">
                  <v>0</v>
                </pt>
                <pt idx="289">
                  <v>8000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8000</v>
                </pt>
                <pt idx="388">
                  <v>8000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8000</v>
                </pt>
                <pt idx="419">
                  <v>8000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8000</v>
                </pt>
                <pt idx="437">
                  <v>0</v>
                </pt>
                <pt idx="438">
                  <v>8000</v>
                </pt>
                <pt idx="439">
                  <v>0</v>
                </pt>
                <pt idx="440">
                  <v>8000</v>
                </pt>
                <pt idx="441">
                  <v>0</v>
                </pt>
                <pt idx="442">
                  <v>8000</v>
                </pt>
                <pt idx="443">
                  <v>8000</v>
                </pt>
                <pt idx="444">
                  <v>0</v>
                </pt>
                <pt idx="445">
                  <v>0</v>
                </pt>
                <pt idx="446">
                  <v>8000</v>
                </pt>
                <pt idx="447">
                  <v>0</v>
                </pt>
                <pt idx="448">
                  <v>8000</v>
                </pt>
                <pt idx="449">
                  <v>8000</v>
                </pt>
                <pt idx="450">
                  <v>8000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8000</v>
                </pt>
                <pt idx="455">
                  <v>8000</v>
                </pt>
                <pt idx="456">
                  <v>8000</v>
                </pt>
                <pt idx="457">
                  <v>8000</v>
                </pt>
                <pt idx="458">
                  <v>8000</v>
                </pt>
                <pt idx="459">
                  <v>8000</v>
                </pt>
                <pt idx="460">
                  <v>8000</v>
                </pt>
                <pt idx="461">
                  <v>8000</v>
                </pt>
                <pt idx="462">
                  <v>8000</v>
                </pt>
                <pt idx="463">
                  <v>8000</v>
                </pt>
                <pt idx="464">
                  <v>8000</v>
                </pt>
                <pt idx="465">
                  <v>8000</v>
                </pt>
                <pt idx="466">
                  <v>8000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8000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8000</v>
                </pt>
                <pt idx="490">
                  <v>8000</v>
                </pt>
                <pt idx="491">
                  <v>8000</v>
                </pt>
                <pt idx="492">
                  <v>8000</v>
                </pt>
                <pt idx="493">
                  <v>8000</v>
                </pt>
                <pt idx="494">
                  <v>8000</v>
                </pt>
                <pt idx="495">
                  <v>8000</v>
                </pt>
                <pt idx="496">
                  <v>8000</v>
                </pt>
                <pt idx="497">
                  <v>8000</v>
                </pt>
                <pt idx="498">
                  <v>8000</v>
                </pt>
                <pt idx="499">
                  <v>8000</v>
                </pt>
                <pt idx="500">
                  <v>8000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8000</v>
                </pt>
                <pt idx="532">
                  <v>8000</v>
                </pt>
                <pt idx="533">
                  <v>8000</v>
                </pt>
                <pt idx="534">
                  <v>8000</v>
                </pt>
                <pt idx="535">
                  <v>8000</v>
                </pt>
                <pt idx="536">
                  <v>8000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8000</v>
                </pt>
                <pt idx="557">
                  <v>8000</v>
                </pt>
                <pt idx="558">
                  <v>0</v>
                </pt>
                <pt idx="559">
                  <v>8000</v>
                </pt>
                <pt idx="560">
                  <v>8000</v>
                </pt>
                <pt idx="561">
                  <v>8000</v>
                </pt>
                <pt idx="562">
                  <v>0</v>
                </pt>
                <pt idx="563">
                  <v>8000</v>
                </pt>
                <pt idx="564">
                  <v>0</v>
                </pt>
                <pt idx="565">
                  <v>8000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8000</v>
                </pt>
                <pt idx="578">
                  <v>8000</v>
                </pt>
                <pt idx="579">
                  <v>8000</v>
                </pt>
                <pt idx="580">
                  <v>8000</v>
                </pt>
                <pt idx="581">
                  <v>8000</v>
                </pt>
                <pt idx="582">
                  <v>8000</v>
                </pt>
                <pt idx="583">
                  <v>8000</v>
                </pt>
                <pt idx="584">
                  <v>8000</v>
                </pt>
                <pt idx="585">
                  <v>8000</v>
                </pt>
                <pt idx="586">
                  <v>8000</v>
                </pt>
                <pt idx="587">
                  <v>8000</v>
                </pt>
                <pt idx="588">
                  <v>0</v>
                </pt>
                <pt idx="589">
                  <v>8000</v>
                </pt>
                <pt idx="590">
                  <v>8000</v>
                </pt>
                <pt idx="591">
                  <v>8000</v>
                </pt>
                <pt idx="592">
                  <v>8000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8000</v>
                </pt>
                <pt idx="598">
                  <v>8000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8000</v>
                </pt>
                <pt idx="603">
                  <v>8000</v>
                </pt>
                <pt idx="604">
                  <v>0</v>
                </pt>
                <pt idx="605">
                  <v>8000</v>
                </pt>
                <pt idx="606">
                  <v>8000</v>
                </pt>
                <pt idx="607">
                  <v>8000</v>
                </pt>
                <pt idx="608">
                  <v>8000</v>
                </pt>
                <pt idx="609">
                  <v>8000</v>
                </pt>
                <pt idx="610">
                  <v>0</v>
                </pt>
                <pt idx="611">
                  <v>8000</v>
                </pt>
                <pt idx="612">
                  <v>0</v>
                </pt>
                <pt idx="613">
                  <v>0</v>
                </pt>
                <pt idx="614">
                  <v>8000</v>
                </pt>
                <pt idx="615">
                  <v>8000</v>
                </pt>
                <pt idx="616">
                  <v>8000</v>
                </pt>
                <pt idx="617">
                  <v>8000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8000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8000</v>
                </pt>
                <pt idx="634">
                  <v>8000</v>
                </pt>
                <pt idx="635">
                  <v>8000</v>
                </pt>
                <pt idx="636">
                  <v>8000</v>
                </pt>
                <pt idx="637">
                  <v>8000</v>
                </pt>
                <pt idx="638">
                  <v>0</v>
                </pt>
                <pt idx="639">
                  <v>8000</v>
                </pt>
                <pt idx="640">
                  <v>8000</v>
                </pt>
                <pt idx="641">
                  <v>8000</v>
                </pt>
                <pt idx="642">
                  <v>0</v>
                </pt>
                <pt idx="643">
                  <v>0</v>
                </pt>
                <pt idx="644">
                  <v>8000</v>
                </pt>
                <pt idx="645">
                  <v>8000</v>
                </pt>
                <pt idx="646">
                  <v>8000</v>
                </pt>
                <pt idx="647">
                  <v>8000</v>
                </pt>
                <pt idx="648">
                  <v>8000</v>
                </pt>
                <pt idx="649">
                  <v>8000</v>
                </pt>
                <pt idx="650">
                  <v>8000</v>
                </pt>
                <pt idx="651">
                  <v>8000</v>
                </pt>
                <pt idx="652">
                  <v>8000</v>
                </pt>
                <pt idx="653">
                  <v>8000</v>
                </pt>
                <pt idx="654">
                  <v>0</v>
                </pt>
                <pt idx="655">
                  <v>8000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8000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8000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8000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8000</v>
                </pt>
                <pt idx="797">
                  <v>8000</v>
                </pt>
                <pt idx="798">
                  <v>8000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8000</v>
                </pt>
                <pt idx="805">
                  <v>0</v>
                </pt>
                <pt idx="806">
                  <v>8000</v>
                </pt>
                <pt idx="807">
                  <v>8000</v>
                </pt>
                <pt idx="808">
                  <v>8000</v>
                </pt>
                <pt idx="809">
                  <v>8000</v>
                </pt>
                <pt idx="810">
                  <v>8000</v>
                </pt>
                <pt idx="811">
                  <v>8000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8000</v>
                </pt>
                <pt idx="820">
                  <v>0</v>
                </pt>
                <pt idx="821">
                  <v>8000</v>
                </pt>
                <pt idx="822">
                  <v>8000</v>
                </pt>
                <pt idx="823">
                  <v>0</v>
                </pt>
                <pt idx="824">
                  <v>0</v>
                </pt>
                <pt idx="825">
                  <v>8000</v>
                </pt>
                <pt idx="826">
                  <v>8000</v>
                </pt>
                <pt idx="827">
                  <v>8000</v>
                </pt>
                <pt idx="828">
                  <v>8000</v>
                </pt>
                <pt idx="829">
                  <v>8000</v>
                </pt>
                <pt idx="830">
                  <v>0</v>
                </pt>
                <pt idx="831">
                  <v>8000</v>
                </pt>
                <pt idx="832">
                  <v>0</v>
                </pt>
                <pt idx="833">
                  <v>8000</v>
                </pt>
                <pt idx="834">
                  <v>8000</v>
                </pt>
                <pt idx="835">
                  <v>8000</v>
                </pt>
                <pt idx="836">
                  <v>0</v>
                </pt>
                <pt idx="837">
                  <v>8000</v>
                </pt>
                <pt idx="838">
                  <v>0</v>
                </pt>
                <pt idx="839">
                  <v>8000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8000</v>
                </pt>
                <pt idx="934">
                  <v>8000</v>
                </pt>
                <pt idx="935">
                  <v>8000</v>
                </pt>
                <pt idx="936">
                  <v>8000</v>
                </pt>
                <pt idx="937">
                  <v>8000</v>
                </pt>
                <pt idx="938">
                  <v>8000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8000</v>
                </pt>
                <pt idx="945">
                  <v>0</v>
                </pt>
                <pt idx="946">
                  <v>8000</v>
                </pt>
                <pt idx="947">
                  <v>0</v>
                </pt>
                <pt idx="948">
                  <v>8000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8000</v>
                </pt>
                <pt idx="978">
                  <v>8000</v>
                </pt>
                <pt idx="979">
                  <v>8000</v>
                </pt>
                <pt idx="980">
                  <v>8000</v>
                </pt>
                <pt idx="981">
                  <v>0</v>
                </pt>
                <pt idx="982">
                  <v>8000</v>
                </pt>
                <pt idx="983">
                  <v>8000</v>
                </pt>
                <pt idx="984">
                  <v>0</v>
                </pt>
                <pt idx="985">
                  <v>8000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</v>
                </pt>
                <pt idx="1013">
                  <v>0</v>
                </pt>
                <pt idx="1014">
                  <v>0</v>
                </pt>
                <pt idx="1015">
                  <v>0</v>
                </pt>
                <pt idx="1016">
                  <v>0</v>
                </pt>
                <pt idx="1017">
                  <v>0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8000</v>
                </pt>
                <pt idx="1031">
                  <v>0</v>
                </pt>
                <pt idx="1032">
                  <v>8000</v>
                </pt>
                <pt idx="1033">
                  <v>8000</v>
                </pt>
                <pt idx="1034">
                  <v>0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8000</v>
                </pt>
                <pt idx="1039">
                  <v>8000</v>
                </pt>
                <pt idx="1040">
                  <v>0</v>
                </pt>
                <pt idx="1041">
                  <v>0</v>
                </pt>
                <pt idx="1042">
                  <v>0</v>
                </pt>
                <pt idx="1043">
                  <v>0</v>
                </pt>
                <pt idx="1044">
                  <v>0</v>
                </pt>
                <pt idx="1045">
                  <v>8000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8000</v>
                </pt>
                <pt idx="1122">
                  <v>8000</v>
                </pt>
                <pt idx="1123">
                  <v>8000</v>
                </pt>
                <pt idx="1124">
                  <v>8000</v>
                </pt>
                <pt idx="1125">
                  <v>8000</v>
                </pt>
                <pt idx="1126">
                  <v>8000</v>
                </pt>
                <pt idx="1127">
                  <v>8000</v>
                </pt>
                <pt idx="1128">
                  <v>8000</v>
                </pt>
                <pt idx="1129">
                  <v>8000</v>
                </pt>
                <pt idx="1130">
                  <v>8000</v>
                </pt>
                <pt idx="1131">
                  <v>8000</v>
                </pt>
                <pt idx="1132">
                  <v>8000</v>
                </pt>
                <pt idx="1133">
                  <v>8000</v>
                </pt>
                <pt idx="1134">
                  <v>8000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8000</v>
                </pt>
                <pt idx="1145">
                  <v>8000</v>
                </pt>
                <pt idx="1146">
                  <v>8000</v>
                </pt>
                <pt idx="1147">
                  <v>8000</v>
                </pt>
                <pt idx="1148">
                  <v>0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8000</v>
                </pt>
                <pt idx="1167">
                  <v>0</v>
                </pt>
                <pt idx="1168">
                  <v>0</v>
                </pt>
                <pt idx="1169">
                  <v>0</v>
                </pt>
                <pt idx="1170">
                  <v>0</v>
                </pt>
                <pt idx="1171">
                  <v>8000</v>
                </pt>
                <pt idx="1172">
                  <v>0</v>
                </pt>
                <pt idx="1173">
                  <v>8000</v>
                </pt>
                <pt idx="1174">
                  <v>8000</v>
                </pt>
                <pt idx="1175">
                  <v>8000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8000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8000</v>
                </pt>
                <pt idx="1191">
                  <v>0</v>
                </pt>
                <pt idx="1192">
                  <v>8000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0</v>
                </pt>
                <pt idx="1197">
                  <v>0</v>
                </pt>
                <pt idx="1198">
                  <v>0</v>
                </pt>
                <pt idx="1199">
                  <v>0</v>
                </pt>
                <pt idx="1200">
                  <v>8000</v>
                </pt>
                <pt idx="1201">
                  <v>0</v>
                </pt>
                <pt idx="1202">
                  <v>8000</v>
                </pt>
                <pt idx="1203">
                  <v>8000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8000</v>
                </pt>
                <pt idx="1208">
                  <v>8000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</v>
                </pt>
                <pt idx="1218">
                  <v>0</v>
                </pt>
                <pt idx="1219">
                  <v>0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8000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8000</v>
                </pt>
                <pt idx="1235">
                  <v>0</v>
                </pt>
                <pt idx="1236">
                  <v>0</v>
                </pt>
                <pt idx="1237">
                  <v>8000</v>
                </pt>
                <pt idx="1238">
                  <v>8000</v>
                </pt>
                <pt idx="1239">
                  <v>8000</v>
                </pt>
                <pt idx="1240">
                  <v>8000</v>
                </pt>
                <pt idx="1241">
                  <v>0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8000</v>
                </pt>
                <pt idx="1246">
                  <v>0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8000</v>
                </pt>
                <pt idx="1254">
                  <v>8000</v>
                </pt>
                <pt idx="1255">
                  <v>0</v>
                </pt>
                <pt idx="1256">
                  <v>8000</v>
                </pt>
                <pt idx="1257">
                  <v>8000</v>
                </pt>
                <pt idx="1258">
                  <v>0</v>
                </pt>
                <pt idx="1259">
                  <v>8000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</numCache>
            </numRef>
          </val>
        </ser>
        <ser>
          <idx val="4"/>
          <order val="2"/>
          <tx>
            <strRef>
              <f>_图表数据!$E$1</f>
              <strCache>
                <ptCount val="1"/>
                <pt idx="0">
                  <v>困难模式</v>
                </pt>
              </strCache>
            </strRef>
          </tx>
          <spPr>
            <a:solidFill xmlns:a="http://schemas.openxmlformats.org/drawingml/2006/main">
              <a:srgbClr val="F5B7B7"/>
            </a:solidFill>
            <a:ln xmlns:a="http://schemas.openxmlformats.org/drawingml/2006/main">
              <a:solidFill>
                <a:srgbClr val="F5B7B7"/>
              </a:solidFill>
              <a:prstDash val="solid"/>
            </a:ln>
          </spPr>
          <cat>
            <numRef>
              <f>_图表数据!$A$2:$A$1269</f>
              <numCache>
                <formatCode>m/d/yy</formatCode>
                <ptCount val="1268"/>
                <pt idx="0">
                  <v>37253</v>
                </pt>
                <pt idx="1">
                  <v>37260</v>
                </pt>
                <pt idx="2">
                  <v>37267</v>
                </pt>
                <pt idx="3">
                  <v>37274</v>
                </pt>
                <pt idx="4">
                  <v>37281</v>
                </pt>
                <pt idx="5">
                  <v>37288</v>
                </pt>
                <pt idx="6">
                  <v>37295</v>
                </pt>
                <pt idx="7">
                  <v>37302</v>
                </pt>
                <pt idx="8">
                  <v>37309</v>
                </pt>
                <pt idx="9">
                  <v>37316</v>
                </pt>
                <pt idx="10">
                  <v>37323</v>
                </pt>
                <pt idx="11">
                  <v>37330</v>
                </pt>
                <pt idx="12">
                  <v>37337</v>
                </pt>
                <pt idx="13">
                  <v>37344</v>
                </pt>
                <pt idx="14">
                  <v>37351</v>
                </pt>
                <pt idx="15">
                  <v>37358</v>
                </pt>
                <pt idx="16">
                  <v>37365</v>
                </pt>
                <pt idx="17">
                  <v>37372</v>
                </pt>
                <pt idx="18">
                  <v>37379</v>
                </pt>
                <pt idx="19">
                  <v>37386</v>
                </pt>
                <pt idx="20">
                  <v>37393</v>
                </pt>
                <pt idx="21">
                  <v>37400</v>
                </pt>
                <pt idx="22">
                  <v>37407</v>
                </pt>
                <pt idx="23">
                  <v>37414</v>
                </pt>
                <pt idx="24">
                  <v>37421</v>
                </pt>
                <pt idx="25">
                  <v>37428</v>
                </pt>
                <pt idx="26">
                  <v>37435</v>
                </pt>
                <pt idx="27">
                  <v>37442</v>
                </pt>
                <pt idx="28">
                  <v>37449</v>
                </pt>
                <pt idx="29">
                  <v>37456</v>
                </pt>
                <pt idx="30">
                  <v>37463</v>
                </pt>
                <pt idx="31">
                  <v>37470</v>
                </pt>
                <pt idx="32">
                  <v>37477</v>
                </pt>
                <pt idx="33">
                  <v>37484</v>
                </pt>
                <pt idx="34">
                  <v>37491</v>
                </pt>
                <pt idx="35">
                  <v>37498</v>
                </pt>
                <pt idx="36">
                  <v>37505</v>
                </pt>
                <pt idx="37">
                  <v>37512</v>
                </pt>
                <pt idx="38">
                  <v>37519</v>
                </pt>
                <pt idx="39">
                  <v>37526</v>
                </pt>
                <pt idx="40">
                  <v>37533</v>
                </pt>
                <pt idx="41">
                  <v>37540</v>
                </pt>
                <pt idx="42">
                  <v>37547</v>
                </pt>
                <pt idx="43">
                  <v>37554</v>
                </pt>
                <pt idx="44">
                  <v>37561</v>
                </pt>
                <pt idx="45">
                  <v>37568</v>
                </pt>
                <pt idx="46">
                  <v>37575</v>
                </pt>
                <pt idx="47">
                  <v>37582</v>
                </pt>
                <pt idx="48">
                  <v>37589</v>
                </pt>
                <pt idx="49">
                  <v>37596</v>
                </pt>
                <pt idx="50">
                  <v>37603</v>
                </pt>
                <pt idx="51">
                  <v>37610</v>
                </pt>
                <pt idx="52">
                  <v>37617</v>
                </pt>
                <pt idx="53">
                  <v>37624</v>
                </pt>
                <pt idx="54">
                  <v>37631</v>
                </pt>
                <pt idx="55">
                  <v>37638</v>
                </pt>
                <pt idx="56">
                  <v>37645</v>
                </pt>
                <pt idx="57">
                  <v>37652</v>
                </pt>
                <pt idx="58">
                  <v>37659</v>
                </pt>
                <pt idx="59">
                  <v>37666</v>
                </pt>
                <pt idx="60">
                  <v>37673</v>
                </pt>
                <pt idx="61">
                  <v>37680</v>
                </pt>
                <pt idx="62">
                  <v>37687</v>
                </pt>
                <pt idx="63">
                  <v>37694</v>
                </pt>
                <pt idx="64">
                  <v>37701</v>
                </pt>
                <pt idx="65">
                  <v>37708</v>
                </pt>
                <pt idx="66">
                  <v>37715</v>
                </pt>
                <pt idx="67">
                  <v>37722</v>
                </pt>
                <pt idx="68">
                  <v>37729</v>
                </pt>
                <pt idx="69">
                  <v>37736</v>
                </pt>
                <pt idx="70">
                  <v>37743</v>
                </pt>
                <pt idx="71">
                  <v>37750</v>
                </pt>
                <pt idx="72">
                  <v>37757</v>
                </pt>
                <pt idx="73">
                  <v>37764</v>
                </pt>
                <pt idx="74">
                  <v>37771</v>
                </pt>
                <pt idx="75">
                  <v>37778</v>
                </pt>
                <pt idx="76">
                  <v>37785</v>
                </pt>
                <pt idx="77">
                  <v>37792</v>
                </pt>
                <pt idx="78">
                  <v>37799</v>
                </pt>
                <pt idx="79">
                  <v>37806</v>
                </pt>
                <pt idx="80">
                  <v>37813</v>
                </pt>
                <pt idx="81">
                  <v>37820</v>
                </pt>
                <pt idx="82">
                  <v>37827</v>
                </pt>
                <pt idx="83">
                  <v>37834</v>
                </pt>
                <pt idx="84">
                  <v>37841</v>
                </pt>
                <pt idx="85">
                  <v>37848</v>
                </pt>
                <pt idx="86">
                  <v>37855</v>
                </pt>
                <pt idx="87">
                  <v>37862</v>
                </pt>
                <pt idx="88">
                  <v>37869</v>
                </pt>
                <pt idx="89">
                  <v>37876</v>
                </pt>
                <pt idx="90">
                  <v>37883</v>
                </pt>
                <pt idx="91">
                  <v>37890</v>
                </pt>
                <pt idx="92">
                  <v>37897</v>
                </pt>
                <pt idx="93">
                  <v>37904</v>
                </pt>
                <pt idx="94">
                  <v>37911</v>
                </pt>
                <pt idx="95">
                  <v>37918</v>
                </pt>
                <pt idx="96">
                  <v>37925</v>
                </pt>
                <pt idx="97">
                  <v>37932</v>
                </pt>
                <pt idx="98">
                  <v>37939</v>
                </pt>
                <pt idx="99">
                  <v>37946</v>
                </pt>
                <pt idx="100">
                  <v>37953</v>
                </pt>
                <pt idx="101">
                  <v>37960</v>
                </pt>
                <pt idx="102">
                  <v>37967</v>
                </pt>
                <pt idx="103">
                  <v>37974</v>
                </pt>
                <pt idx="104">
                  <v>37981</v>
                </pt>
                <pt idx="105">
                  <v>37988</v>
                </pt>
                <pt idx="106">
                  <v>37995</v>
                </pt>
                <pt idx="107">
                  <v>38002</v>
                </pt>
                <pt idx="108">
                  <v>38009</v>
                </pt>
                <pt idx="109">
                  <v>38016</v>
                </pt>
                <pt idx="110">
                  <v>38023</v>
                </pt>
                <pt idx="111">
                  <v>38030</v>
                </pt>
                <pt idx="112">
                  <v>38037</v>
                </pt>
                <pt idx="113">
                  <v>38044</v>
                </pt>
                <pt idx="114">
                  <v>38051</v>
                </pt>
                <pt idx="115">
                  <v>38058</v>
                </pt>
                <pt idx="116">
                  <v>38065</v>
                </pt>
                <pt idx="117">
                  <v>38072</v>
                </pt>
                <pt idx="118">
                  <v>38079</v>
                </pt>
                <pt idx="119">
                  <v>38086</v>
                </pt>
                <pt idx="120">
                  <v>38093</v>
                </pt>
                <pt idx="121">
                  <v>38100</v>
                </pt>
                <pt idx="122">
                  <v>38107</v>
                </pt>
                <pt idx="123">
                  <v>38114</v>
                </pt>
                <pt idx="124">
                  <v>38121</v>
                </pt>
                <pt idx="125">
                  <v>38128</v>
                </pt>
                <pt idx="126">
                  <v>38135</v>
                </pt>
                <pt idx="127">
                  <v>38142</v>
                </pt>
                <pt idx="128">
                  <v>38149</v>
                </pt>
                <pt idx="129">
                  <v>38156</v>
                </pt>
                <pt idx="130">
                  <v>38163</v>
                </pt>
                <pt idx="131">
                  <v>38170</v>
                </pt>
                <pt idx="132">
                  <v>38177</v>
                </pt>
                <pt idx="133">
                  <v>38184</v>
                </pt>
                <pt idx="134">
                  <v>38191</v>
                </pt>
                <pt idx="135">
                  <v>38198</v>
                </pt>
                <pt idx="136">
                  <v>38205</v>
                </pt>
                <pt idx="137">
                  <v>38212</v>
                </pt>
                <pt idx="138">
                  <v>38219</v>
                </pt>
                <pt idx="139">
                  <v>38226</v>
                </pt>
                <pt idx="140">
                  <v>38233</v>
                </pt>
                <pt idx="141">
                  <v>38240</v>
                </pt>
                <pt idx="142">
                  <v>38247</v>
                </pt>
                <pt idx="143">
                  <v>38254</v>
                </pt>
                <pt idx="144">
                  <v>38261</v>
                </pt>
                <pt idx="145">
                  <v>38268</v>
                </pt>
                <pt idx="146">
                  <v>38275</v>
                </pt>
                <pt idx="147">
                  <v>38282</v>
                </pt>
                <pt idx="148">
                  <v>38289</v>
                </pt>
                <pt idx="149">
                  <v>38296</v>
                </pt>
                <pt idx="150">
                  <v>38303</v>
                </pt>
                <pt idx="151">
                  <v>38310</v>
                </pt>
                <pt idx="152">
                  <v>38317</v>
                </pt>
                <pt idx="153">
                  <v>38324</v>
                </pt>
                <pt idx="154">
                  <v>38331</v>
                </pt>
                <pt idx="155">
                  <v>38338</v>
                </pt>
                <pt idx="156">
                  <v>38345</v>
                </pt>
                <pt idx="157">
                  <v>38352</v>
                </pt>
                <pt idx="158">
                  <v>38359</v>
                </pt>
                <pt idx="159">
                  <v>38366</v>
                </pt>
                <pt idx="160">
                  <v>38373</v>
                </pt>
                <pt idx="161">
                  <v>38380</v>
                </pt>
                <pt idx="162">
                  <v>38387</v>
                </pt>
                <pt idx="163">
                  <v>38394</v>
                </pt>
                <pt idx="164">
                  <v>38401</v>
                </pt>
                <pt idx="165">
                  <v>38408</v>
                </pt>
                <pt idx="166">
                  <v>38415</v>
                </pt>
                <pt idx="167">
                  <v>38422</v>
                </pt>
                <pt idx="168">
                  <v>38429</v>
                </pt>
                <pt idx="169">
                  <v>38436</v>
                </pt>
                <pt idx="170">
                  <v>38443</v>
                </pt>
                <pt idx="171">
                  <v>38450</v>
                </pt>
                <pt idx="172">
                  <v>38457</v>
                </pt>
                <pt idx="173">
                  <v>38464</v>
                </pt>
                <pt idx="174">
                  <v>38471</v>
                </pt>
                <pt idx="175">
                  <v>38478</v>
                </pt>
                <pt idx="176">
                  <v>38485</v>
                </pt>
                <pt idx="177">
                  <v>38492</v>
                </pt>
                <pt idx="178">
                  <v>38499</v>
                </pt>
                <pt idx="179">
                  <v>38506</v>
                </pt>
                <pt idx="180">
                  <v>38513</v>
                </pt>
                <pt idx="181">
                  <v>38520</v>
                </pt>
                <pt idx="182">
                  <v>38527</v>
                </pt>
                <pt idx="183">
                  <v>38534</v>
                </pt>
                <pt idx="184">
                  <v>38541</v>
                </pt>
                <pt idx="185">
                  <v>38548</v>
                </pt>
                <pt idx="186">
                  <v>38555</v>
                </pt>
                <pt idx="187">
                  <v>38562</v>
                </pt>
                <pt idx="188">
                  <v>38569</v>
                </pt>
                <pt idx="189">
                  <v>38576</v>
                </pt>
                <pt idx="190">
                  <v>38583</v>
                </pt>
                <pt idx="191">
                  <v>38590</v>
                </pt>
                <pt idx="192">
                  <v>38597</v>
                </pt>
                <pt idx="193">
                  <v>38604</v>
                </pt>
                <pt idx="194">
                  <v>38611</v>
                </pt>
                <pt idx="195">
                  <v>38618</v>
                </pt>
                <pt idx="196">
                  <v>38625</v>
                </pt>
                <pt idx="197">
                  <v>38632</v>
                </pt>
                <pt idx="198">
                  <v>38639</v>
                </pt>
                <pt idx="199">
                  <v>38646</v>
                </pt>
                <pt idx="200">
                  <v>38653</v>
                </pt>
                <pt idx="201">
                  <v>38660</v>
                </pt>
                <pt idx="202">
                  <v>38667</v>
                </pt>
                <pt idx="203">
                  <v>38674</v>
                </pt>
                <pt idx="204">
                  <v>38681</v>
                </pt>
                <pt idx="205">
                  <v>38688</v>
                </pt>
                <pt idx="206">
                  <v>38695</v>
                </pt>
                <pt idx="207">
                  <v>38702</v>
                </pt>
                <pt idx="208">
                  <v>38709</v>
                </pt>
                <pt idx="209">
                  <v>38716</v>
                </pt>
                <pt idx="210">
                  <v>38723</v>
                </pt>
                <pt idx="211">
                  <v>38730</v>
                </pt>
                <pt idx="212">
                  <v>38737</v>
                </pt>
                <pt idx="213">
                  <v>38744</v>
                </pt>
                <pt idx="214">
                  <v>38751</v>
                </pt>
                <pt idx="215">
                  <v>38758</v>
                </pt>
                <pt idx="216">
                  <v>38765</v>
                </pt>
                <pt idx="217">
                  <v>38772</v>
                </pt>
                <pt idx="218">
                  <v>38779</v>
                </pt>
                <pt idx="219">
                  <v>38786</v>
                </pt>
                <pt idx="220">
                  <v>38793</v>
                </pt>
                <pt idx="221">
                  <v>38800</v>
                </pt>
                <pt idx="222">
                  <v>38807</v>
                </pt>
                <pt idx="223">
                  <v>38814</v>
                </pt>
                <pt idx="224">
                  <v>38821</v>
                </pt>
                <pt idx="225">
                  <v>38828</v>
                </pt>
                <pt idx="226">
                  <v>38835</v>
                </pt>
                <pt idx="227">
                  <v>38842</v>
                </pt>
                <pt idx="228">
                  <v>38849</v>
                </pt>
                <pt idx="229">
                  <v>38856</v>
                </pt>
                <pt idx="230">
                  <v>38863</v>
                </pt>
                <pt idx="231">
                  <v>38870</v>
                </pt>
                <pt idx="232">
                  <v>38877</v>
                </pt>
                <pt idx="233">
                  <v>38884</v>
                </pt>
                <pt idx="234">
                  <v>38891</v>
                </pt>
                <pt idx="235">
                  <v>38898</v>
                </pt>
                <pt idx="236">
                  <v>38905</v>
                </pt>
                <pt idx="237">
                  <v>38912</v>
                </pt>
                <pt idx="238">
                  <v>38919</v>
                </pt>
                <pt idx="239">
                  <v>38926</v>
                </pt>
                <pt idx="240">
                  <v>38933</v>
                </pt>
                <pt idx="241">
                  <v>38940</v>
                </pt>
                <pt idx="242">
                  <v>38947</v>
                </pt>
                <pt idx="243">
                  <v>38954</v>
                </pt>
                <pt idx="244">
                  <v>38961</v>
                </pt>
                <pt idx="245">
                  <v>38968</v>
                </pt>
                <pt idx="246">
                  <v>38975</v>
                </pt>
                <pt idx="247">
                  <v>38982</v>
                </pt>
                <pt idx="248">
                  <v>38989</v>
                </pt>
                <pt idx="249">
                  <v>38996</v>
                </pt>
                <pt idx="250">
                  <v>39003</v>
                </pt>
                <pt idx="251">
                  <v>39010</v>
                </pt>
                <pt idx="252">
                  <v>39017</v>
                </pt>
                <pt idx="253">
                  <v>39024</v>
                </pt>
                <pt idx="254">
                  <v>39031</v>
                </pt>
                <pt idx="255">
                  <v>39038</v>
                </pt>
                <pt idx="256">
                  <v>39045</v>
                </pt>
                <pt idx="257">
                  <v>39052</v>
                </pt>
                <pt idx="258">
                  <v>39059</v>
                </pt>
                <pt idx="259">
                  <v>39066</v>
                </pt>
                <pt idx="260">
                  <v>39073</v>
                </pt>
                <pt idx="261">
                  <v>39080</v>
                </pt>
                <pt idx="262">
                  <v>39087</v>
                </pt>
                <pt idx="263">
                  <v>39094</v>
                </pt>
                <pt idx="264">
                  <v>39101</v>
                </pt>
                <pt idx="265">
                  <v>39108</v>
                </pt>
                <pt idx="266">
                  <v>39115</v>
                </pt>
                <pt idx="267">
                  <v>39122</v>
                </pt>
                <pt idx="268">
                  <v>39129</v>
                </pt>
                <pt idx="269">
                  <v>39136</v>
                </pt>
                <pt idx="270">
                  <v>39143</v>
                </pt>
                <pt idx="271">
                  <v>39150</v>
                </pt>
                <pt idx="272">
                  <v>39157</v>
                </pt>
                <pt idx="273">
                  <v>39164</v>
                </pt>
                <pt idx="274">
                  <v>39171</v>
                </pt>
                <pt idx="275">
                  <v>39178</v>
                </pt>
                <pt idx="276">
                  <v>39185</v>
                </pt>
                <pt idx="277">
                  <v>39192</v>
                </pt>
                <pt idx="278">
                  <v>39199</v>
                </pt>
                <pt idx="279">
                  <v>39206</v>
                </pt>
                <pt idx="280">
                  <v>39213</v>
                </pt>
                <pt idx="281">
                  <v>39220</v>
                </pt>
                <pt idx="282">
                  <v>39227</v>
                </pt>
                <pt idx="283">
                  <v>39234</v>
                </pt>
                <pt idx="284">
                  <v>39241</v>
                </pt>
                <pt idx="285">
                  <v>39248</v>
                </pt>
                <pt idx="286">
                  <v>39255</v>
                </pt>
                <pt idx="287">
                  <v>39262</v>
                </pt>
                <pt idx="288">
                  <v>39269</v>
                </pt>
                <pt idx="289">
                  <v>39276</v>
                </pt>
                <pt idx="290">
                  <v>39283</v>
                </pt>
                <pt idx="291">
                  <v>39290</v>
                </pt>
                <pt idx="292">
                  <v>39297</v>
                </pt>
                <pt idx="293">
                  <v>39304</v>
                </pt>
                <pt idx="294">
                  <v>39311</v>
                </pt>
                <pt idx="295">
                  <v>39318</v>
                </pt>
                <pt idx="296">
                  <v>39325</v>
                </pt>
                <pt idx="297">
                  <v>39332</v>
                </pt>
                <pt idx="298">
                  <v>39339</v>
                </pt>
                <pt idx="299">
                  <v>39346</v>
                </pt>
                <pt idx="300">
                  <v>39353</v>
                </pt>
                <pt idx="301">
                  <v>39360</v>
                </pt>
                <pt idx="302">
                  <v>39367</v>
                </pt>
                <pt idx="303">
                  <v>39374</v>
                </pt>
                <pt idx="304">
                  <v>39381</v>
                </pt>
                <pt idx="305">
                  <v>39388</v>
                </pt>
                <pt idx="306">
                  <v>39395</v>
                </pt>
                <pt idx="307">
                  <v>39402</v>
                </pt>
                <pt idx="308">
                  <v>39409</v>
                </pt>
                <pt idx="309">
                  <v>39416</v>
                </pt>
                <pt idx="310">
                  <v>39423</v>
                </pt>
                <pt idx="311">
                  <v>39430</v>
                </pt>
                <pt idx="312">
                  <v>39437</v>
                </pt>
                <pt idx="313">
                  <v>39444</v>
                </pt>
                <pt idx="314">
                  <v>39451</v>
                </pt>
                <pt idx="315">
                  <v>39458</v>
                </pt>
                <pt idx="316">
                  <v>39465</v>
                </pt>
                <pt idx="317">
                  <v>39472</v>
                </pt>
                <pt idx="318">
                  <v>39479</v>
                </pt>
                <pt idx="319">
                  <v>39486</v>
                </pt>
                <pt idx="320">
                  <v>39493</v>
                </pt>
                <pt idx="321">
                  <v>39500</v>
                </pt>
                <pt idx="322">
                  <v>39507</v>
                </pt>
                <pt idx="323">
                  <v>39514</v>
                </pt>
                <pt idx="324">
                  <v>39521</v>
                </pt>
                <pt idx="325">
                  <v>39528</v>
                </pt>
                <pt idx="326">
                  <v>39535</v>
                </pt>
                <pt idx="327">
                  <v>39542</v>
                </pt>
                <pt idx="328">
                  <v>39549</v>
                </pt>
                <pt idx="329">
                  <v>39556</v>
                </pt>
                <pt idx="330">
                  <v>39563</v>
                </pt>
                <pt idx="331">
                  <v>39570</v>
                </pt>
                <pt idx="332">
                  <v>39577</v>
                </pt>
                <pt idx="333">
                  <v>39584</v>
                </pt>
                <pt idx="334">
                  <v>39591</v>
                </pt>
                <pt idx="335">
                  <v>39598</v>
                </pt>
                <pt idx="336">
                  <v>39605</v>
                </pt>
                <pt idx="337">
                  <v>39612</v>
                </pt>
                <pt idx="338">
                  <v>39619</v>
                </pt>
                <pt idx="339">
                  <v>39626</v>
                </pt>
                <pt idx="340">
                  <v>39633</v>
                </pt>
                <pt idx="341">
                  <v>39640</v>
                </pt>
                <pt idx="342">
                  <v>39647</v>
                </pt>
                <pt idx="343">
                  <v>39654</v>
                </pt>
                <pt idx="344">
                  <v>39661</v>
                </pt>
                <pt idx="345">
                  <v>39668</v>
                </pt>
                <pt idx="346">
                  <v>39675</v>
                </pt>
                <pt idx="347">
                  <v>39682</v>
                </pt>
                <pt idx="348">
                  <v>39689</v>
                </pt>
                <pt idx="349">
                  <v>39696</v>
                </pt>
                <pt idx="350">
                  <v>39703</v>
                </pt>
                <pt idx="351">
                  <v>39710</v>
                </pt>
                <pt idx="352">
                  <v>39717</v>
                </pt>
                <pt idx="353">
                  <v>39724</v>
                </pt>
                <pt idx="354">
                  <v>39731</v>
                </pt>
                <pt idx="355">
                  <v>39738</v>
                </pt>
                <pt idx="356">
                  <v>39745</v>
                </pt>
                <pt idx="357">
                  <v>39752</v>
                </pt>
                <pt idx="358">
                  <v>39759</v>
                </pt>
                <pt idx="359">
                  <v>39766</v>
                </pt>
                <pt idx="360">
                  <v>39773</v>
                </pt>
                <pt idx="361">
                  <v>39780</v>
                </pt>
                <pt idx="362">
                  <v>39787</v>
                </pt>
                <pt idx="363">
                  <v>39794</v>
                </pt>
                <pt idx="364">
                  <v>39801</v>
                </pt>
                <pt idx="365">
                  <v>39808</v>
                </pt>
                <pt idx="366">
                  <v>39815</v>
                </pt>
                <pt idx="367">
                  <v>39822</v>
                </pt>
                <pt idx="368">
                  <v>39829</v>
                </pt>
                <pt idx="369">
                  <v>39836</v>
                </pt>
                <pt idx="370">
                  <v>39843</v>
                </pt>
                <pt idx="371">
                  <v>39850</v>
                </pt>
                <pt idx="372">
                  <v>39857</v>
                </pt>
                <pt idx="373">
                  <v>39864</v>
                </pt>
                <pt idx="374">
                  <v>39871</v>
                </pt>
                <pt idx="375">
                  <v>39878</v>
                </pt>
                <pt idx="376">
                  <v>39885</v>
                </pt>
                <pt idx="377">
                  <v>39892</v>
                </pt>
                <pt idx="378">
                  <v>39899</v>
                </pt>
                <pt idx="379">
                  <v>39906</v>
                </pt>
                <pt idx="380">
                  <v>39913</v>
                </pt>
                <pt idx="381">
                  <v>39920</v>
                </pt>
                <pt idx="382">
                  <v>39927</v>
                </pt>
                <pt idx="383">
                  <v>39934</v>
                </pt>
                <pt idx="384">
                  <v>39941</v>
                </pt>
                <pt idx="385">
                  <v>39948</v>
                </pt>
                <pt idx="386">
                  <v>39955</v>
                </pt>
                <pt idx="387">
                  <v>39962</v>
                </pt>
                <pt idx="388">
                  <v>39969</v>
                </pt>
                <pt idx="389">
                  <v>39976</v>
                </pt>
                <pt idx="390">
                  <v>39983</v>
                </pt>
                <pt idx="391">
                  <v>39990</v>
                </pt>
                <pt idx="392">
                  <v>39997</v>
                </pt>
                <pt idx="393">
                  <v>40004</v>
                </pt>
                <pt idx="394">
                  <v>40011</v>
                </pt>
                <pt idx="395">
                  <v>40018</v>
                </pt>
                <pt idx="396">
                  <v>40025</v>
                </pt>
                <pt idx="397">
                  <v>40032</v>
                </pt>
                <pt idx="398">
                  <v>40039</v>
                </pt>
                <pt idx="399">
                  <v>40046</v>
                </pt>
                <pt idx="400">
                  <v>40053</v>
                </pt>
                <pt idx="401">
                  <v>40060</v>
                </pt>
                <pt idx="402">
                  <v>40067</v>
                </pt>
                <pt idx="403">
                  <v>40074</v>
                </pt>
                <pt idx="404">
                  <v>40081</v>
                </pt>
                <pt idx="405">
                  <v>40088</v>
                </pt>
                <pt idx="406">
                  <v>40095</v>
                </pt>
                <pt idx="407">
                  <v>40102</v>
                </pt>
                <pt idx="408">
                  <v>40109</v>
                </pt>
                <pt idx="409">
                  <v>40116</v>
                </pt>
                <pt idx="410">
                  <v>40123</v>
                </pt>
                <pt idx="411">
                  <v>40130</v>
                </pt>
                <pt idx="412">
                  <v>40137</v>
                </pt>
                <pt idx="413">
                  <v>40144</v>
                </pt>
                <pt idx="414">
                  <v>40151</v>
                </pt>
                <pt idx="415">
                  <v>40158</v>
                </pt>
                <pt idx="416">
                  <v>40165</v>
                </pt>
                <pt idx="417">
                  <v>40172</v>
                </pt>
                <pt idx="418">
                  <v>40179</v>
                </pt>
                <pt idx="419">
                  <v>40186</v>
                </pt>
                <pt idx="420">
                  <v>40193</v>
                </pt>
                <pt idx="421">
                  <v>40200</v>
                </pt>
                <pt idx="422">
                  <v>40207</v>
                </pt>
                <pt idx="423">
                  <v>40214</v>
                </pt>
                <pt idx="424">
                  <v>40221</v>
                </pt>
                <pt idx="425">
                  <v>40228</v>
                </pt>
                <pt idx="426">
                  <v>40235</v>
                </pt>
                <pt idx="427">
                  <v>40242</v>
                </pt>
                <pt idx="428">
                  <v>40249</v>
                </pt>
                <pt idx="429">
                  <v>40256</v>
                </pt>
                <pt idx="430">
                  <v>40263</v>
                </pt>
                <pt idx="431">
                  <v>40270</v>
                </pt>
                <pt idx="432">
                  <v>40277</v>
                </pt>
                <pt idx="433">
                  <v>40284</v>
                </pt>
                <pt idx="434">
                  <v>40291</v>
                </pt>
                <pt idx="435">
                  <v>40298</v>
                </pt>
                <pt idx="436">
                  <v>40305</v>
                </pt>
                <pt idx="437">
                  <v>40312</v>
                </pt>
                <pt idx="438">
                  <v>40319</v>
                </pt>
                <pt idx="439">
                  <v>40326</v>
                </pt>
                <pt idx="440">
                  <v>40333</v>
                </pt>
                <pt idx="441">
                  <v>40340</v>
                </pt>
                <pt idx="442">
                  <v>40347</v>
                </pt>
                <pt idx="443">
                  <v>40354</v>
                </pt>
                <pt idx="444">
                  <v>40361</v>
                </pt>
                <pt idx="445">
                  <v>40368</v>
                </pt>
                <pt idx="446">
                  <v>40375</v>
                </pt>
                <pt idx="447">
                  <v>40382</v>
                </pt>
                <pt idx="448">
                  <v>40389</v>
                </pt>
                <pt idx="449">
                  <v>40396</v>
                </pt>
                <pt idx="450">
                  <v>40403</v>
                </pt>
                <pt idx="451">
                  <v>40410</v>
                </pt>
                <pt idx="452">
                  <v>40417</v>
                </pt>
                <pt idx="453">
                  <v>40424</v>
                </pt>
                <pt idx="454">
                  <v>40431</v>
                </pt>
                <pt idx="455">
                  <v>40438</v>
                </pt>
                <pt idx="456">
                  <v>40445</v>
                </pt>
                <pt idx="457">
                  <v>40452</v>
                </pt>
                <pt idx="458">
                  <v>40459</v>
                </pt>
                <pt idx="459">
                  <v>40466</v>
                </pt>
                <pt idx="460">
                  <v>40473</v>
                </pt>
                <pt idx="461">
                  <v>40480</v>
                </pt>
                <pt idx="462">
                  <v>40487</v>
                </pt>
                <pt idx="463">
                  <v>40494</v>
                </pt>
                <pt idx="464">
                  <v>40501</v>
                </pt>
                <pt idx="465">
                  <v>40508</v>
                </pt>
                <pt idx="466">
                  <v>40515</v>
                </pt>
                <pt idx="467">
                  <v>40522</v>
                </pt>
                <pt idx="468">
                  <v>40529</v>
                </pt>
                <pt idx="469">
                  <v>40536</v>
                </pt>
                <pt idx="470">
                  <v>40543</v>
                </pt>
                <pt idx="471">
                  <v>40550</v>
                </pt>
                <pt idx="472">
                  <v>40557</v>
                </pt>
                <pt idx="473">
                  <v>40564</v>
                </pt>
                <pt idx="474">
                  <v>40571</v>
                </pt>
                <pt idx="475">
                  <v>40578</v>
                </pt>
                <pt idx="476">
                  <v>40585</v>
                </pt>
                <pt idx="477">
                  <v>40592</v>
                </pt>
                <pt idx="478">
                  <v>40599</v>
                </pt>
                <pt idx="479">
                  <v>40606</v>
                </pt>
                <pt idx="480">
                  <v>40613</v>
                </pt>
                <pt idx="481">
                  <v>40620</v>
                </pt>
                <pt idx="482">
                  <v>40627</v>
                </pt>
                <pt idx="483">
                  <v>40634</v>
                </pt>
                <pt idx="484">
                  <v>40641</v>
                </pt>
                <pt idx="485">
                  <v>40648</v>
                </pt>
                <pt idx="486">
                  <v>40655</v>
                </pt>
                <pt idx="487">
                  <v>40662</v>
                </pt>
                <pt idx="488">
                  <v>40669</v>
                </pt>
                <pt idx="489">
                  <v>40676</v>
                </pt>
                <pt idx="490">
                  <v>40683</v>
                </pt>
                <pt idx="491">
                  <v>40690</v>
                </pt>
                <pt idx="492">
                  <v>40697</v>
                </pt>
                <pt idx="493">
                  <v>40704</v>
                </pt>
                <pt idx="494">
                  <v>40711</v>
                </pt>
                <pt idx="495">
                  <v>40718</v>
                </pt>
                <pt idx="496">
                  <v>40725</v>
                </pt>
                <pt idx="497">
                  <v>40732</v>
                </pt>
                <pt idx="498">
                  <v>40739</v>
                </pt>
                <pt idx="499">
                  <v>40746</v>
                </pt>
                <pt idx="500">
                  <v>40753</v>
                </pt>
                <pt idx="501">
                  <v>40760</v>
                </pt>
                <pt idx="502">
                  <v>40767</v>
                </pt>
                <pt idx="503">
                  <v>40774</v>
                </pt>
                <pt idx="504">
                  <v>40781</v>
                </pt>
                <pt idx="505">
                  <v>40788</v>
                </pt>
                <pt idx="506">
                  <v>40795</v>
                </pt>
                <pt idx="507">
                  <v>40802</v>
                </pt>
                <pt idx="508">
                  <v>40809</v>
                </pt>
                <pt idx="509">
                  <v>40816</v>
                </pt>
                <pt idx="510">
                  <v>40823</v>
                </pt>
                <pt idx="511">
                  <v>40830</v>
                </pt>
                <pt idx="512">
                  <v>40837</v>
                </pt>
                <pt idx="513">
                  <v>40844</v>
                </pt>
                <pt idx="514">
                  <v>40851</v>
                </pt>
                <pt idx="515">
                  <v>40858</v>
                </pt>
                <pt idx="516">
                  <v>40865</v>
                </pt>
                <pt idx="517">
                  <v>40872</v>
                </pt>
                <pt idx="518">
                  <v>40879</v>
                </pt>
                <pt idx="519">
                  <v>40886</v>
                </pt>
                <pt idx="520">
                  <v>40893</v>
                </pt>
                <pt idx="521">
                  <v>40900</v>
                </pt>
                <pt idx="522">
                  <v>40907</v>
                </pt>
                <pt idx="523">
                  <v>40914</v>
                </pt>
                <pt idx="524">
                  <v>40921</v>
                </pt>
                <pt idx="525">
                  <v>40928</v>
                </pt>
                <pt idx="526">
                  <v>40935</v>
                </pt>
                <pt idx="527">
                  <v>40942</v>
                </pt>
                <pt idx="528">
                  <v>40949</v>
                </pt>
                <pt idx="529">
                  <v>40956</v>
                </pt>
                <pt idx="530">
                  <v>40963</v>
                </pt>
                <pt idx="531">
                  <v>40970</v>
                </pt>
                <pt idx="532">
                  <v>40977</v>
                </pt>
                <pt idx="533">
                  <v>40984</v>
                </pt>
                <pt idx="534">
                  <v>40991</v>
                </pt>
                <pt idx="535">
                  <v>40998</v>
                </pt>
                <pt idx="536">
                  <v>41005</v>
                </pt>
                <pt idx="537">
                  <v>41012</v>
                </pt>
                <pt idx="538">
                  <v>41019</v>
                </pt>
                <pt idx="539">
                  <v>41026</v>
                </pt>
                <pt idx="540">
                  <v>41033</v>
                </pt>
                <pt idx="541">
                  <v>41040</v>
                </pt>
                <pt idx="542">
                  <v>41047</v>
                </pt>
                <pt idx="543">
                  <v>41054</v>
                </pt>
                <pt idx="544">
                  <v>41061</v>
                </pt>
                <pt idx="545">
                  <v>41068</v>
                </pt>
                <pt idx="546">
                  <v>41075</v>
                </pt>
                <pt idx="547">
                  <v>41082</v>
                </pt>
                <pt idx="548">
                  <v>41089</v>
                </pt>
                <pt idx="549">
                  <v>41096</v>
                </pt>
                <pt idx="550">
                  <v>41103</v>
                </pt>
                <pt idx="551">
                  <v>41110</v>
                </pt>
                <pt idx="552">
                  <v>41117</v>
                </pt>
                <pt idx="553">
                  <v>41124</v>
                </pt>
                <pt idx="554">
                  <v>41131</v>
                </pt>
                <pt idx="555">
                  <v>41138</v>
                </pt>
                <pt idx="556">
                  <v>41145</v>
                </pt>
                <pt idx="557">
                  <v>41152</v>
                </pt>
                <pt idx="558">
                  <v>41159</v>
                </pt>
                <pt idx="559">
                  <v>41166</v>
                </pt>
                <pt idx="560">
                  <v>41173</v>
                </pt>
                <pt idx="561">
                  <v>41180</v>
                </pt>
                <pt idx="562">
                  <v>41187</v>
                </pt>
                <pt idx="563">
                  <v>41194</v>
                </pt>
                <pt idx="564">
                  <v>41201</v>
                </pt>
                <pt idx="565">
                  <v>41208</v>
                </pt>
                <pt idx="566">
                  <v>41215</v>
                </pt>
                <pt idx="567">
                  <v>41222</v>
                </pt>
                <pt idx="568">
                  <v>41229</v>
                </pt>
                <pt idx="569">
                  <v>41236</v>
                </pt>
                <pt idx="570">
                  <v>41243</v>
                </pt>
                <pt idx="571">
                  <v>41250</v>
                </pt>
                <pt idx="572">
                  <v>41257</v>
                </pt>
                <pt idx="573">
                  <v>41264</v>
                </pt>
                <pt idx="574">
                  <v>41271</v>
                </pt>
                <pt idx="575">
                  <v>41278</v>
                </pt>
                <pt idx="576">
                  <v>41285</v>
                </pt>
                <pt idx="577">
                  <v>41292</v>
                </pt>
                <pt idx="578">
                  <v>41299</v>
                </pt>
                <pt idx="579">
                  <v>41306</v>
                </pt>
                <pt idx="580">
                  <v>41313</v>
                </pt>
                <pt idx="581">
                  <v>41320</v>
                </pt>
                <pt idx="582">
                  <v>41327</v>
                </pt>
                <pt idx="583">
                  <v>41334</v>
                </pt>
                <pt idx="584">
                  <v>41341</v>
                </pt>
                <pt idx="585">
                  <v>41348</v>
                </pt>
                <pt idx="586">
                  <v>41355</v>
                </pt>
                <pt idx="587">
                  <v>41362</v>
                </pt>
                <pt idx="588">
                  <v>41369</v>
                </pt>
                <pt idx="589">
                  <v>41376</v>
                </pt>
                <pt idx="590">
                  <v>41383</v>
                </pt>
                <pt idx="591">
                  <v>41390</v>
                </pt>
                <pt idx="592">
                  <v>41397</v>
                </pt>
                <pt idx="593">
                  <v>41404</v>
                </pt>
                <pt idx="594">
                  <v>41411</v>
                </pt>
                <pt idx="595">
                  <v>41418</v>
                </pt>
                <pt idx="596">
                  <v>41425</v>
                </pt>
                <pt idx="597">
                  <v>41432</v>
                </pt>
                <pt idx="598">
                  <v>41439</v>
                </pt>
                <pt idx="599">
                  <v>41446</v>
                </pt>
                <pt idx="600">
                  <v>41453</v>
                </pt>
                <pt idx="601">
                  <v>41460</v>
                </pt>
                <pt idx="602">
                  <v>41467</v>
                </pt>
                <pt idx="603">
                  <v>41474</v>
                </pt>
                <pt idx="604">
                  <v>41481</v>
                </pt>
                <pt idx="605">
                  <v>41488</v>
                </pt>
                <pt idx="606">
                  <v>41495</v>
                </pt>
                <pt idx="607">
                  <v>41502</v>
                </pt>
                <pt idx="608">
                  <v>41509</v>
                </pt>
                <pt idx="609">
                  <v>41516</v>
                </pt>
                <pt idx="610">
                  <v>41523</v>
                </pt>
                <pt idx="611">
                  <v>41530</v>
                </pt>
                <pt idx="612">
                  <v>41537</v>
                </pt>
                <pt idx="613">
                  <v>41544</v>
                </pt>
                <pt idx="614">
                  <v>41551</v>
                </pt>
                <pt idx="615">
                  <v>41558</v>
                </pt>
                <pt idx="616">
                  <v>41565</v>
                </pt>
                <pt idx="617">
                  <v>41572</v>
                </pt>
                <pt idx="618">
                  <v>41579</v>
                </pt>
                <pt idx="619">
                  <v>41586</v>
                </pt>
                <pt idx="620">
                  <v>41593</v>
                </pt>
                <pt idx="621">
                  <v>41600</v>
                </pt>
                <pt idx="622">
                  <v>41607</v>
                </pt>
                <pt idx="623">
                  <v>41614</v>
                </pt>
                <pt idx="624">
                  <v>41621</v>
                </pt>
                <pt idx="625">
                  <v>41628</v>
                </pt>
                <pt idx="626">
                  <v>41635</v>
                </pt>
                <pt idx="627">
                  <v>41642</v>
                </pt>
                <pt idx="628">
                  <v>41649</v>
                </pt>
                <pt idx="629">
                  <v>41656</v>
                </pt>
                <pt idx="630">
                  <v>41663</v>
                </pt>
                <pt idx="631">
                  <v>41670</v>
                </pt>
                <pt idx="632">
                  <v>41677</v>
                </pt>
                <pt idx="633">
                  <v>41684</v>
                </pt>
                <pt idx="634">
                  <v>41691</v>
                </pt>
                <pt idx="635">
                  <v>41698</v>
                </pt>
                <pt idx="636">
                  <v>41705</v>
                </pt>
                <pt idx="637">
                  <v>41712</v>
                </pt>
                <pt idx="638">
                  <v>41719</v>
                </pt>
                <pt idx="639">
                  <v>41726</v>
                </pt>
                <pt idx="640">
                  <v>41733</v>
                </pt>
                <pt idx="641">
                  <v>41740</v>
                </pt>
                <pt idx="642">
                  <v>41747</v>
                </pt>
                <pt idx="643">
                  <v>41754</v>
                </pt>
                <pt idx="644">
                  <v>41761</v>
                </pt>
                <pt idx="645">
                  <v>41768</v>
                </pt>
                <pt idx="646">
                  <v>41775</v>
                </pt>
                <pt idx="647">
                  <v>41782</v>
                </pt>
                <pt idx="648">
                  <v>41789</v>
                </pt>
                <pt idx="649">
                  <v>41796</v>
                </pt>
                <pt idx="650">
                  <v>41803</v>
                </pt>
                <pt idx="651">
                  <v>41810</v>
                </pt>
                <pt idx="652">
                  <v>41817</v>
                </pt>
                <pt idx="653">
                  <v>41824</v>
                </pt>
                <pt idx="654">
                  <v>41831</v>
                </pt>
                <pt idx="655">
                  <v>41838</v>
                </pt>
                <pt idx="656">
                  <v>41845</v>
                </pt>
                <pt idx="657">
                  <v>41852</v>
                </pt>
                <pt idx="658">
                  <v>41859</v>
                </pt>
                <pt idx="659">
                  <v>41866</v>
                </pt>
                <pt idx="660">
                  <v>41873</v>
                </pt>
                <pt idx="661">
                  <v>41880</v>
                </pt>
                <pt idx="662">
                  <v>41887</v>
                </pt>
                <pt idx="663">
                  <v>41894</v>
                </pt>
                <pt idx="664">
                  <v>41901</v>
                </pt>
                <pt idx="665">
                  <v>41908</v>
                </pt>
                <pt idx="666">
                  <v>41915</v>
                </pt>
                <pt idx="667">
                  <v>41922</v>
                </pt>
                <pt idx="668">
                  <v>41929</v>
                </pt>
                <pt idx="669">
                  <v>41936</v>
                </pt>
                <pt idx="670">
                  <v>41943</v>
                </pt>
                <pt idx="671">
                  <v>41950</v>
                </pt>
                <pt idx="672">
                  <v>41957</v>
                </pt>
                <pt idx="673">
                  <v>41964</v>
                </pt>
                <pt idx="674">
                  <v>41971</v>
                </pt>
                <pt idx="675">
                  <v>41978</v>
                </pt>
                <pt idx="676">
                  <v>41985</v>
                </pt>
                <pt idx="677">
                  <v>41992</v>
                </pt>
                <pt idx="678">
                  <v>41999</v>
                </pt>
                <pt idx="679">
                  <v>42006</v>
                </pt>
                <pt idx="680">
                  <v>42013</v>
                </pt>
                <pt idx="681">
                  <v>42020</v>
                </pt>
                <pt idx="682">
                  <v>42027</v>
                </pt>
                <pt idx="683">
                  <v>42034</v>
                </pt>
                <pt idx="684">
                  <v>42041</v>
                </pt>
                <pt idx="685">
                  <v>42048</v>
                </pt>
                <pt idx="686">
                  <v>42055</v>
                </pt>
                <pt idx="687">
                  <v>42062</v>
                </pt>
                <pt idx="688">
                  <v>42069</v>
                </pt>
                <pt idx="689">
                  <v>42076</v>
                </pt>
                <pt idx="690">
                  <v>42083</v>
                </pt>
                <pt idx="691">
                  <v>42090</v>
                </pt>
                <pt idx="692">
                  <v>42097</v>
                </pt>
                <pt idx="693">
                  <v>42104</v>
                </pt>
                <pt idx="694">
                  <v>42111</v>
                </pt>
                <pt idx="695">
                  <v>42118</v>
                </pt>
                <pt idx="696">
                  <v>42125</v>
                </pt>
                <pt idx="697">
                  <v>42132</v>
                </pt>
                <pt idx="698">
                  <v>42139</v>
                </pt>
                <pt idx="699">
                  <v>42146</v>
                </pt>
                <pt idx="700">
                  <v>42153</v>
                </pt>
                <pt idx="701">
                  <v>42160</v>
                </pt>
                <pt idx="702">
                  <v>42167</v>
                </pt>
                <pt idx="703">
                  <v>42174</v>
                </pt>
                <pt idx="704">
                  <v>42181</v>
                </pt>
                <pt idx="705">
                  <v>42188</v>
                </pt>
                <pt idx="706">
                  <v>42195</v>
                </pt>
                <pt idx="707">
                  <v>42202</v>
                </pt>
                <pt idx="708">
                  <v>42209</v>
                </pt>
                <pt idx="709">
                  <v>42216</v>
                </pt>
                <pt idx="710">
                  <v>42223</v>
                </pt>
                <pt idx="711">
                  <v>42230</v>
                </pt>
                <pt idx="712">
                  <v>42237</v>
                </pt>
                <pt idx="713">
                  <v>42244</v>
                </pt>
                <pt idx="714">
                  <v>42251</v>
                </pt>
                <pt idx="715">
                  <v>42258</v>
                </pt>
                <pt idx="716">
                  <v>42265</v>
                </pt>
                <pt idx="717">
                  <v>42272</v>
                </pt>
                <pt idx="718">
                  <v>42279</v>
                </pt>
                <pt idx="719">
                  <v>42286</v>
                </pt>
                <pt idx="720">
                  <v>42293</v>
                </pt>
                <pt idx="721">
                  <v>42300</v>
                </pt>
                <pt idx="722">
                  <v>42307</v>
                </pt>
                <pt idx="723">
                  <v>42314</v>
                </pt>
                <pt idx="724">
                  <v>42321</v>
                </pt>
                <pt idx="725">
                  <v>42328</v>
                </pt>
                <pt idx="726">
                  <v>42335</v>
                </pt>
                <pt idx="727">
                  <v>42342</v>
                </pt>
                <pt idx="728">
                  <v>42349</v>
                </pt>
                <pt idx="729">
                  <v>42356</v>
                </pt>
                <pt idx="730">
                  <v>42363</v>
                </pt>
                <pt idx="731">
                  <v>42370</v>
                </pt>
                <pt idx="732">
                  <v>42377</v>
                </pt>
                <pt idx="733">
                  <v>42384</v>
                </pt>
                <pt idx="734">
                  <v>42391</v>
                </pt>
                <pt idx="735">
                  <v>42398</v>
                </pt>
                <pt idx="736">
                  <v>42405</v>
                </pt>
                <pt idx="737">
                  <v>42412</v>
                </pt>
                <pt idx="738">
                  <v>42419</v>
                </pt>
                <pt idx="739">
                  <v>42426</v>
                </pt>
                <pt idx="740">
                  <v>42433</v>
                </pt>
                <pt idx="741">
                  <v>42440</v>
                </pt>
                <pt idx="742">
                  <v>42447</v>
                </pt>
                <pt idx="743">
                  <v>42454</v>
                </pt>
                <pt idx="744">
                  <v>42461</v>
                </pt>
                <pt idx="745">
                  <v>42468</v>
                </pt>
                <pt idx="746">
                  <v>42475</v>
                </pt>
                <pt idx="747">
                  <v>42482</v>
                </pt>
                <pt idx="748">
                  <v>42489</v>
                </pt>
                <pt idx="749">
                  <v>42496</v>
                </pt>
                <pt idx="750">
                  <v>42503</v>
                </pt>
                <pt idx="751">
                  <v>42510</v>
                </pt>
                <pt idx="752">
                  <v>42517</v>
                </pt>
                <pt idx="753">
                  <v>42524</v>
                </pt>
                <pt idx="754">
                  <v>42531</v>
                </pt>
                <pt idx="755">
                  <v>42538</v>
                </pt>
                <pt idx="756">
                  <v>42545</v>
                </pt>
                <pt idx="757">
                  <v>42552</v>
                </pt>
                <pt idx="758">
                  <v>42559</v>
                </pt>
                <pt idx="759">
                  <v>42566</v>
                </pt>
                <pt idx="760">
                  <v>42573</v>
                </pt>
                <pt idx="761">
                  <v>42580</v>
                </pt>
                <pt idx="762">
                  <v>42587</v>
                </pt>
                <pt idx="763">
                  <v>42594</v>
                </pt>
                <pt idx="764">
                  <v>42601</v>
                </pt>
                <pt idx="765">
                  <v>42608</v>
                </pt>
                <pt idx="766">
                  <v>42615</v>
                </pt>
                <pt idx="767">
                  <v>42622</v>
                </pt>
                <pt idx="768">
                  <v>42629</v>
                </pt>
                <pt idx="769">
                  <v>42636</v>
                </pt>
                <pt idx="770">
                  <v>42643</v>
                </pt>
                <pt idx="771">
                  <v>42650</v>
                </pt>
                <pt idx="772">
                  <v>42657</v>
                </pt>
                <pt idx="773">
                  <v>42664</v>
                </pt>
                <pt idx="774">
                  <v>42671</v>
                </pt>
                <pt idx="775">
                  <v>42678</v>
                </pt>
                <pt idx="776">
                  <v>42685</v>
                </pt>
                <pt idx="777">
                  <v>42692</v>
                </pt>
                <pt idx="778">
                  <v>42699</v>
                </pt>
                <pt idx="779">
                  <v>42706</v>
                </pt>
                <pt idx="780">
                  <v>42713</v>
                </pt>
                <pt idx="781">
                  <v>42720</v>
                </pt>
                <pt idx="782">
                  <v>42727</v>
                </pt>
                <pt idx="783">
                  <v>42734</v>
                </pt>
                <pt idx="784">
                  <v>42741</v>
                </pt>
                <pt idx="785">
                  <v>42748</v>
                </pt>
                <pt idx="786">
                  <v>42755</v>
                </pt>
                <pt idx="787">
                  <v>42762</v>
                </pt>
                <pt idx="788">
                  <v>42769</v>
                </pt>
                <pt idx="789">
                  <v>42776</v>
                </pt>
                <pt idx="790">
                  <v>42783</v>
                </pt>
                <pt idx="791">
                  <v>42790</v>
                </pt>
                <pt idx="792">
                  <v>42797</v>
                </pt>
                <pt idx="793">
                  <v>42804</v>
                </pt>
                <pt idx="794">
                  <v>42811</v>
                </pt>
                <pt idx="795">
                  <v>42818</v>
                </pt>
                <pt idx="796">
                  <v>42825</v>
                </pt>
                <pt idx="797">
                  <v>42832</v>
                </pt>
                <pt idx="798">
                  <v>42839</v>
                </pt>
                <pt idx="799">
                  <v>42846</v>
                </pt>
                <pt idx="800">
                  <v>42853</v>
                </pt>
                <pt idx="801">
                  <v>42860</v>
                </pt>
                <pt idx="802">
                  <v>42867</v>
                </pt>
                <pt idx="803">
                  <v>42874</v>
                </pt>
                <pt idx="804">
                  <v>42881</v>
                </pt>
                <pt idx="805">
                  <v>42888</v>
                </pt>
                <pt idx="806">
                  <v>42895</v>
                </pt>
                <pt idx="807">
                  <v>42902</v>
                </pt>
                <pt idx="808">
                  <v>42909</v>
                </pt>
                <pt idx="809">
                  <v>42916</v>
                </pt>
                <pt idx="810">
                  <v>42923</v>
                </pt>
                <pt idx="811">
                  <v>42930</v>
                </pt>
                <pt idx="812">
                  <v>42937</v>
                </pt>
                <pt idx="813">
                  <v>42944</v>
                </pt>
                <pt idx="814">
                  <v>42951</v>
                </pt>
                <pt idx="815">
                  <v>42958</v>
                </pt>
                <pt idx="816">
                  <v>42965</v>
                </pt>
                <pt idx="817">
                  <v>42972</v>
                </pt>
                <pt idx="818">
                  <v>42979</v>
                </pt>
                <pt idx="819">
                  <v>42986</v>
                </pt>
                <pt idx="820">
                  <v>42993</v>
                </pt>
                <pt idx="821">
                  <v>43000</v>
                </pt>
                <pt idx="822">
                  <v>43007</v>
                </pt>
                <pt idx="823">
                  <v>43014</v>
                </pt>
                <pt idx="824">
                  <v>43021</v>
                </pt>
                <pt idx="825">
                  <v>43028</v>
                </pt>
                <pt idx="826">
                  <v>43035</v>
                </pt>
                <pt idx="827">
                  <v>43042</v>
                </pt>
                <pt idx="828">
                  <v>43049</v>
                </pt>
                <pt idx="829">
                  <v>43056</v>
                </pt>
                <pt idx="830">
                  <v>43063</v>
                </pt>
                <pt idx="831">
                  <v>43070</v>
                </pt>
                <pt idx="832">
                  <v>43077</v>
                </pt>
                <pt idx="833">
                  <v>43084</v>
                </pt>
                <pt idx="834">
                  <v>43091</v>
                </pt>
                <pt idx="835">
                  <v>43098</v>
                </pt>
                <pt idx="836">
                  <v>43105</v>
                </pt>
                <pt idx="837">
                  <v>43112</v>
                </pt>
                <pt idx="838">
                  <v>43119</v>
                </pt>
                <pt idx="839">
                  <v>43126</v>
                </pt>
                <pt idx="840">
                  <v>43133</v>
                </pt>
                <pt idx="841">
                  <v>43140</v>
                </pt>
                <pt idx="842">
                  <v>43147</v>
                </pt>
                <pt idx="843">
                  <v>43154</v>
                </pt>
                <pt idx="844">
                  <v>43161</v>
                </pt>
                <pt idx="845">
                  <v>43168</v>
                </pt>
                <pt idx="846">
                  <v>43175</v>
                </pt>
                <pt idx="847">
                  <v>43182</v>
                </pt>
                <pt idx="848">
                  <v>43189</v>
                </pt>
                <pt idx="849">
                  <v>43196</v>
                </pt>
                <pt idx="850">
                  <v>43203</v>
                </pt>
                <pt idx="851">
                  <v>43210</v>
                </pt>
                <pt idx="852">
                  <v>43217</v>
                </pt>
                <pt idx="853">
                  <v>43224</v>
                </pt>
                <pt idx="854">
                  <v>43231</v>
                </pt>
                <pt idx="855">
                  <v>43238</v>
                </pt>
                <pt idx="856">
                  <v>43245</v>
                </pt>
                <pt idx="857">
                  <v>43252</v>
                </pt>
                <pt idx="858">
                  <v>43259</v>
                </pt>
                <pt idx="859">
                  <v>43266</v>
                </pt>
                <pt idx="860">
                  <v>43273</v>
                </pt>
                <pt idx="861">
                  <v>43280</v>
                </pt>
                <pt idx="862">
                  <v>43287</v>
                </pt>
                <pt idx="863">
                  <v>43294</v>
                </pt>
                <pt idx="864">
                  <v>43301</v>
                </pt>
                <pt idx="865">
                  <v>43308</v>
                </pt>
                <pt idx="866">
                  <v>43315</v>
                </pt>
                <pt idx="867">
                  <v>43322</v>
                </pt>
                <pt idx="868">
                  <v>43329</v>
                </pt>
                <pt idx="869">
                  <v>43336</v>
                </pt>
                <pt idx="870">
                  <v>43343</v>
                </pt>
                <pt idx="871">
                  <v>43350</v>
                </pt>
                <pt idx="872">
                  <v>43357</v>
                </pt>
                <pt idx="873">
                  <v>43364</v>
                </pt>
                <pt idx="874">
                  <v>43371</v>
                </pt>
                <pt idx="875">
                  <v>43378</v>
                </pt>
                <pt idx="876">
                  <v>43385</v>
                </pt>
                <pt idx="877">
                  <v>43392</v>
                </pt>
                <pt idx="878">
                  <v>43399</v>
                </pt>
                <pt idx="879">
                  <v>43406</v>
                </pt>
                <pt idx="880">
                  <v>43413</v>
                </pt>
                <pt idx="881">
                  <v>43420</v>
                </pt>
                <pt idx="882">
                  <v>43427</v>
                </pt>
                <pt idx="883">
                  <v>43434</v>
                </pt>
                <pt idx="884">
                  <v>43441</v>
                </pt>
                <pt idx="885">
                  <v>43448</v>
                </pt>
                <pt idx="886">
                  <v>43455</v>
                </pt>
                <pt idx="887">
                  <v>43462</v>
                </pt>
                <pt idx="888">
                  <v>43469</v>
                </pt>
                <pt idx="889">
                  <v>43476</v>
                </pt>
                <pt idx="890">
                  <v>43483</v>
                </pt>
                <pt idx="891">
                  <v>43490</v>
                </pt>
                <pt idx="892">
                  <v>43497</v>
                </pt>
                <pt idx="893">
                  <v>43504</v>
                </pt>
                <pt idx="894">
                  <v>43511</v>
                </pt>
                <pt idx="895">
                  <v>43518</v>
                </pt>
                <pt idx="896">
                  <v>43525</v>
                </pt>
                <pt idx="897">
                  <v>43532</v>
                </pt>
                <pt idx="898">
                  <v>43539</v>
                </pt>
                <pt idx="899">
                  <v>43546</v>
                </pt>
                <pt idx="900">
                  <v>43553</v>
                </pt>
                <pt idx="901">
                  <v>43560</v>
                </pt>
                <pt idx="902">
                  <v>43567</v>
                </pt>
                <pt idx="903">
                  <v>43574</v>
                </pt>
                <pt idx="904">
                  <v>43581</v>
                </pt>
                <pt idx="905">
                  <v>43588</v>
                </pt>
                <pt idx="906">
                  <v>43595</v>
                </pt>
                <pt idx="907">
                  <v>43602</v>
                </pt>
                <pt idx="908">
                  <v>43609</v>
                </pt>
                <pt idx="909">
                  <v>43616</v>
                </pt>
                <pt idx="910">
                  <v>43623</v>
                </pt>
                <pt idx="911">
                  <v>43630</v>
                </pt>
                <pt idx="912">
                  <v>43637</v>
                </pt>
                <pt idx="913">
                  <v>43644</v>
                </pt>
                <pt idx="914">
                  <v>43651</v>
                </pt>
                <pt idx="915">
                  <v>43658</v>
                </pt>
                <pt idx="916">
                  <v>43665</v>
                </pt>
                <pt idx="917">
                  <v>43672</v>
                </pt>
                <pt idx="918">
                  <v>43679</v>
                </pt>
                <pt idx="919">
                  <v>43686</v>
                </pt>
                <pt idx="920">
                  <v>43693</v>
                </pt>
                <pt idx="921">
                  <v>43700</v>
                </pt>
                <pt idx="922">
                  <v>43707</v>
                </pt>
                <pt idx="923">
                  <v>43714</v>
                </pt>
                <pt idx="924">
                  <v>43721</v>
                </pt>
                <pt idx="925">
                  <v>43728</v>
                </pt>
                <pt idx="926">
                  <v>43735</v>
                </pt>
                <pt idx="927">
                  <v>43742</v>
                </pt>
                <pt idx="928">
                  <v>43749</v>
                </pt>
                <pt idx="929">
                  <v>43756</v>
                </pt>
                <pt idx="930">
                  <v>43763</v>
                </pt>
                <pt idx="931">
                  <v>43770</v>
                </pt>
                <pt idx="932">
                  <v>43777</v>
                </pt>
                <pt idx="933">
                  <v>43784</v>
                </pt>
                <pt idx="934">
                  <v>43791</v>
                </pt>
                <pt idx="935">
                  <v>43798</v>
                </pt>
                <pt idx="936">
                  <v>43805</v>
                </pt>
                <pt idx="937">
                  <v>43812</v>
                </pt>
                <pt idx="938">
                  <v>43819</v>
                </pt>
                <pt idx="939">
                  <v>43826</v>
                </pt>
                <pt idx="940">
                  <v>43833</v>
                </pt>
                <pt idx="941">
                  <v>43840</v>
                </pt>
                <pt idx="942">
                  <v>43847</v>
                </pt>
                <pt idx="943">
                  <v>43854</v>
                </pt>
                <pt idx="944">
                  <v>43861</v>
                </pt>
                <pt idx="945">
                  <v>43868</v>
                </pt>
                <pt idx="946">
                  <v>43875</v>
                </pt>
                <pt idx="947">
                  <v>43882</v>
                </pt>
                <pt idx="948">
                  <v>43889</v>
                </pt>
                <pt idx="949">
                  <v>43896</v>
                </pt>
                <pt idx="950">
                  <v>43903</v>
                </pt>
                <pt idx="951">
                  <v>43910</v>
                </pt>
                <pt idx="952">
                  <v>43917</v>
                </pt>
                <pt idx="953">
                  <v>43924</v>
                </pt>
                <pt idx="954">
                  <v>43931</v>
                </pt>
                <pt idx="955">
                  <v>43938</v>
                </pt>
                <pt idx="956">
                  <v>43945</v>
                </pt>
                <pt idx="957">
                  <v>43952</v>
                </pt>
                <pt idx="958">
                  <v>43959</v>
                </pt>
                <pt idx="959">
                  <v>43966</v>
                </pt>
                <pt idx="960">
                  <v>43973</v>
                </pt>
                <pt idx="961">
                  <v>43980</v>
                </pt>
                <pt idx="962">
                  <v>43987</v>
                </pt>
                <pt idx="963">
                  <v>43994</v>
                </pt>
                <pt idx="964">
                  <v>44001</v>
                </pt>
                <pt idx="965">
                  <v>44008</v>
                </pt>
                <pt idx="966">
                  <v>44015</v>
                </pt>
                <pt idx="967">
                  <v>44022</v>
                </pt>
                <pt idx="968">
                  <v>44029</v>
                </pt>
                <pt idx="969">
                  <v>44036</v>
                </pt>
                <pt idx="970">
                  <v>44043</v>
                </pt>
                <pt idx="971">
                  <v>44050</v>
                </pt>
                <pt idx="972">
                  <v>44057</v>
                </pt>
                <pt idx="973">
                  <v>44064</v>
                </pt>
                <pt idx="974">
                  <v>44071</v>
                </pt>
                <pt idx="975">
                  <v>44078</v>
                </pt>
                <pt idx="976">
                  <v>44085</v>
                </pt>
                <pt idx="977">
                  <v>44092</v>
                </pt>
                <pt idx="978">
                  <v>44099</v>
                </pt>
                <pt idx="979">
                  <v>44106</v>
                </pt>
                <pt idx="980">
                  <v>44113</v>
                </pt>
                <pt idx="981">
                  <v>44120</v>
                </pt>
                <pt idx="982">
                  <v>44127</v>
                </pt>
                <pt idx="983">
                  <v>44134</v>
                </pt>
                <pt idx="984">
                  <v>44141</v>
                </pt>
                <pt idx="985">
                  <v>44148</v>
                </pt>
                <pt idx="986">
                  <v>44155</v>
                </pt>
                <pt idx="987">
                  <v>44162</v>
                </pt>
                <pt idx="988">
                  <v>44169</v>
                </pt>
                <pt idx="989">
                  <v>44176</v>
                </pt>
                <pt idx="990">
                  <v>44183</v>
                </pt>
                <pt idx="991">
                  <v>44190</v>
                </pt>
                <pt idx="992">
                  <v>44197</v>
                </pt>
                <pt idx="993">
                  <v>44204</v>
                </pt>
                <pt idx="994">
                  <v>44211</v>
                </pt>
                <pt idx="995">
                  <v>44218</v>
                </pt>
                <pt idx="996">
                  <v>44225</v>
                </pt>
                <pt idx="997">
                  <v>44232</v>
                </pt>
                <pt idx="998">
                  <v>44239</v>
                </pt>
                <pt idx="999">
                  <v>44246</v>
                </pt>
                <pt idx="1000">
                  <v>44253</v>
                </pt>
                <pt idx="1001">
                  <v>44260</v>
                </pt>
                <pt idx="1002">
                  <v>44267</v>
                </pt>
                <pt idx="1003">
                  <v>44274</v>
                </pt>
                <pt idx="1004">
                  <v>44281</v>
                </pt>
                <pt idx="1005">
                  <v>44288</v>
                </pt>
                <pt idx="1006">
                  <v>44295</v>
                </pt>
                <pt idx="1007">
                  <v>44302</v>
                </pt>
                <pt idx="1008">
                  <v>44309</v>
                </pt>
                <pt idx="1009">
                  <v>44316</v>
                </pt>
                <pt idx="1010">
                  <v>44323</v>
                </pt>
                <pt idx="1011">
                  <v>44330</v>
                </pt>
                <pt idx="1012">
                  <v>44337</v>
                </pt>
                <pt idx="1013">
                  <v>44344</v>
                </pt>
                <pt idx="1014">
                  <v>44351</v>
                </pt>
                <pt idx="1015">
                  <v>44358</v>
                </pt>
                <pt idx="1016">
                  <v>44365</v>
                </pt>
                <pt idx="1017">
                  <v>44372</v>
                </pt>
                <pt idx="1018">
                  <v>44379</v>
                </pt>
                <pt idx="1019">
                  <v>44386</v>
                </pt>
                <pt idx="1020">
                  <v>44393</v>
                </pt>
                <pt idx="1021">
                  <v>44400</v>
                </pt>
                <pt idx="1022">
                  <v>44407</v>
                </pt>
                <pt idx="1023">
                  <v>44414</v>
                </pt>
                <pt idx="1024">
                  <v>44421</v>
                </pt>
                <pt idx="1025">
                  <v>44428</v>
                </pt>
                <pt idx="1026">
                  <v>44435</v>
                </pt>
                <pt idx="1027">
                  <v>44442</v>
                </pt>
                <pt idx="1028">
                  <v>44449</v>
                </pt>
                <pt idx="1029">
                  <v>44456</v>
                </pt>
                <pt idx="1030">
                  <v>44463</v>
                </pt>
                <pt idx="1031">
                  <v>44470</v>
                </pt>
                <pt idx="1032">
                  <v>44477</v>
                </pt>
                <pt idx="1033">
                  <v>44484</v>
                </pt>
                <pt idx="1034">
                  <v>44491</v>
                </pt>
                <pt idx="1035">
                  <v>44498</v>
                </pt>
                <pt idx="1036">
                  <v>44505</v>
                </pt>
                <pt idx="1037">
                  <v>44512</v>
                </pt>
                <pt idx="1038">
                  <v>44519</v>
                </pt>
                <pt idx="1039">
                  <v>44526</v>
                </pt>
                <pt idx="1040">
                  <v>44533</v>
                </pt>
                <pt idx="1041">
                  <v>44540</v>
                </pt>
                <pt idx="1042">
                  <v>44547</v>
                </pt>
                <pt idx="1043">
                  <v>44554</v>
                </pt>
                <pt idx="1044">
                  <v>44561</v>
                </pt>
                <pt idx="1045">
                  <v>44568</v>
                </pt>
                <pt idx="1046">
                  <v>44575</v>
                </pt>
                <pt idx="1047">
                  <v>44582</v>
                </pt>
                <pt idx="1048">
                  <v>44589</v>
                </pt>
                <pt idx="1049">
                  <v>44596</v>
                </pt>
                <pt idx="1050">
                  <v>44603</v>
                </pt>
                <pt idx="1051">
                  <v>44610</v>
                </pt>
                <pt idx="1052">
                  <v>44617</v>
                </pt>
                <pt idx="1053">
                  <v>44624</v>
                </pt>
                <pt idx="1054">
                  <v>44631</v>
                </pt>
                <pt idx="1055">
                  <v>44638</v>
                </pt>
                <pt idx="1056">
                  <v>44645</v>
                </pt>
                <pt idx="1057">
                  <v>44652</v>
                </pt>
                <pt idx="1058">
                  <v>44659</v>
                </pt>
                <pt idx="1059">
                  <v>44666</v>
                </pt>
                <pt idx="1060">
                  <v>44673</v>
                </pt>
                <pt idx="1061">
                  <v>44680</v>
                </pt>
                <pt idx="1062">
                  <v>44687</v>
                </pt>
                <pt idx="1063">
                  <v>44694</v>
                </pt>
                <pt idx="1064">
                  <v>44701</v>
                </pt>
                <pt idx="1065">
                  <v>44708</v>
                </pt>
                <pt idx="1066">
                  <v>44715</v>
                </pt>
                <pt idx="1067">
                  <v>44722</v>
                </pt>
                <pt idx="1068">
                  <v>44729</v>
                </pt>
                <pt idx="1069">
                  <v>44736</v>
                </pt>
                <pt idx="1070">
                  <v>44743</v>
                </pt>
                <pt idx="1071">
                  <v>44750</v>
                </pt>
                <pt idx="1072">
                  <v>44757</v>
                </pt>
                <pt idx="1073">
                  <v>44764</v>
                </pt>
                <pt idx="1074">
                  <v>44771</v>
                </pt>
                <pt idx="1075">
                  <v>44778</v>
                </pt>
                <pt idx="1076">
                  <v>44785</v>
                </pt>
                <pt idx="1077">
                  <v>44792</v>
                </pt>
                <pt idx="1078">
                  <v>44799</v>
                </pt>
                <pt idx="1079">
                  <v>44806</v>
                </pt>
                <pt idx="1080">
                  <v>44813</v>
                </pt>
                <pt idx="1081">
                  <v>44820</v>
                </pt>
                <pt idx="1082">
                  <v>44827</v>
                </pt>
                <pt idx="1083">
                  <v>44834</v>
                </pt>
                <pt idx="1084">
                  <v>44841</v>
                </pt>
                <pt idx="1085">
                  <v>44848</v>
                </pt>
                <pt idx="1086">
                  <v>44855</v>
                </pt>
                <pt idx="1087">
                  <v>44862</v>
                </pt>
                <pt idx="1088">
                  <v>44869</v>
                </pt>
                <pt idx="1089">
                  <v>44876</v>
                </pt>
                <pt idx="1090">
                  <v>44883</v>
                </pt>
                <pt idx="1091">
                  <v>44890</v>
                </pt>
                <pt idx="1092">
                  <v>44897</v>
                </pt>
                <pt idx="1093">
                  <v>44904</v>
                </pt>
                <pt idx="1094">
                  <v>44911</v>
                </pt>
                <pt idx="1095">
                  <v>44918</v>
                </pt>
                <pt idx="1096">
                  <v>44925</v>
                </pt>
                <pt idx="1097">
                  <v>44932</v>
                </pt>
                <pt idx="1098">
                  <v>44939</v>
                </pt>
                <pt idx="1099">
                  <v>44946</v>
                </pt>
                <pt idx="1100">
                  <v>44953</v>
                </pt>
                <pt idx="1101">
                  <v>44960</v>
                </pt>
                <pt idx="1102">
                  <v>44967</v>
                </pt>
                <pt idx="1103">
                  <v>44974</v>
                </pt>
                <pt idx="1104">
                  <v>44981</v>
                </pt>
                <pt idx="1105">
                  <v>44988</v>
                </pt>
                <pt idx="1106">
                  <v>44995</v>
                </pt>
                <pt idx="1107">
                  <v>45002</v>
                </pt>
                <pt idx="1108">
                  <v>45009</v>
                </pt>
                <pt idx="1109">
                  <v>45016</v>
                </pt>
                <pt idx="1110">
                  <v>45023</v>
                </pt>
                <pt idx="1111">
                  <v>45030</v>
                </pt>
                <pt idx="1112">
                  <v>45037</v>
                </pt>
                <pt idx="1113">
                  <v>45044</v>
                </pt>
                <pt idx="1114">
                  <v>45051</v>
                </pt>
                <pt idx="1115">
                  <v>45058</v>
                </pt>
                <pt idx="1116">
                  <v>45065</v>
                </pt>
                <pt idx="1117">
                  <v>45072</v>
                </pt>
                <pt idx="1118">
                  <v>45079</v>
                </pt>
                <pt idx="1119">
                  <v>45086</v>
                </pt>
                <pt idx="1120">
                  <v>45093</v>
                </pt>
                <pt idx="1121">
                  <v>45100</v>
                </pt>
                <pt idx="1122">
                  <v>45107</v>
                </pt>
                <pt idx="1123">
                  <v>45114</v>
                </pt>
                <pt idx="1124">
                  <v>45121</v>
                </pt>
                <pt idx="1125">
                  <v>45128</v>
                </pt>
                <pt idx="1126">
                  <v>45135</v>
                </pt>
                <pt idx="1127">
                  <v>45142</v>
                </pt>
                <pt idx="1128">
                  <v>45149</v>
                </pt>
                <pt idx="1129">
                  <v>45156</v>
                </pt>
                <pt idx="1130">
                  <v>45163</v>
                </pt>
                <pt idx="1131">
                  <v>45170</v>
                </pt>
                <pt idx="1132">
                  <v>45177</v>
                </pt>
                <pt idx="1133">
                  <v>45184</v>
                </pt>
                <pt idx="1134">
                  <v>45191</v>
                </pt>
                <pt idx="1135">
                  <v>45198</v>
                </pt>
                <pt idx="1136">
                  <v>45205</v>
                </pt>
                <pt idx="1137">
                  <v>45212</v>
                </pt>
                <pt idx="1138">
                  <v>45219</v>
                </pt>
                <pt idx="1139">
                  <v>45226</v>
                </pt>
                <pt idx="1140">
                  <v>45233</v>
                </pt>
                <pt idx="1141">
                  <v>45240</v>
                </pt>
                <pt idx="1142">
                  <v>45247</v>
                </pt>
                <pt idx="1143">
                  <v>45254</v>
                </pt>
                <pt idx="1144">
                  <v>45261</v>
                </pt>
                <pt idx="1145">
                  <v>45268</v>
                </pt>
                <pt idx="1146">
                  <v>45275</v>
                </pt>
                <pt idx="1147">
                  <v>45282</v>
                </pt>
                <pt idx="1148">
                  <v>45289</v>
                </pt>
                <pt idx="1149">
                  <v>45296</v>
                </pt>
                <pt idx="1150">
                  <v>45303</v>
                </pt>
                <pt idx="1151">
                  <v>45310</v>
                </pt>
                <pt idx="1152">
                  <v>45317</v>
                </pt>
                <pt idx="1153">
                  <v>45324</v>
                </pt>
                <pt idx="1154">
                  <v>45331</v>
                </pt>
                <pt idx="1155">
                  <v>45338</v>
                </pt>
                <pt idx="1156">
                  <v>45345</v>
                </pt>
                <pt idx="1157">
                  <v>45352</v>
                </pt>
                <pt idx="1158">
                  <v>45359</v>
                </pt>
                <pt idx="1159">
                  <v>45366</v>
                </pt>
                <pt idx="1160">
                  <v>45373</v>
                </pt>
                <pt idx="1161">
                  <v>45380</v>
                </pt>
                <pt idx="1162">
                  <v>45387</v>
                </pt>
                <pt idx="1163">
                  <v>45394</v>
                </pt>
                <pt idx="1164">
                  <v>45401</v>
                </pt>
                <pt idx="1165">
                  <v>45408</v>
                </pt>
                <pt idx="1166">
                  <v>45415</v>
                </pt>
                <pt idx="1167">
                  <v>45422</v>
                </pt>
                <pt idx="1168">
                  <v>45429</v>
                </pt>
                <pt idx="1169">
                  <v>45436</v>
                </pt>
                <pt idx="1170">
                  <v>45443</v>
                </pt>
                <pt idx="1171">
                  <v>45450</v>
                </pt>
                <pt idx="1172">
                  <v>45457</v>
                </pt>
                <pt idx="1173">
                  <v>45464</v>
                </pt>
                <pt idx="1174">
                  <v>45471</v>
                </pt>
                <pt idx="1175">
                  <v>45478</v>
                </pt>
                <pt idx="1176">
                  <v>45485</v>
                </pt>
                <pt idx="1177">
                  <v>45492</v>
                </pt>
                <pt idx="1178">
                  <v>45499</v>
                </pt>
                <pt idx="1179">
                  <v>45506</v>
                </pt>
                <pt idx="1180">
                  <v>45513</v>
                </pt>
                <pt idx="1181">
                  <v>45520</v>
                </pt>
                <pt idx="1182">
                  <v>45527</v>
                </pt>
                <pt idx="1183">
                  <v>45534</v>
                </pt>
                <pt idx="1184">
                  <v>45541</v>
                </pt>
                <pt idx="1185">
                  <v>45548</v>
                </pt>
                <pt idx="1186">
                  <v>45555</v>
                </pt>
                <pt idx="1187">
                  <v>45562</v>
                </pt>
                <pt idx="1188">
                  <v>45569</v>
                </pt>
                <pt idx="1189">
                  <v>45576</v>
                </pt>
                <pt idx="1190">
                  <v>45583</v>
                </pt>
                <pt idx="1191">
                  <v>45590</v>
                </pt>
                <pt idx="1192">
                  <v>45597</v>
                </pt>
                <pt idx="1193">
                  <v>45604</v>
                </pt>
                <pt idx="1194">
                  <v>45611</v>
                </pt>
                <pt idx="1195">
                  <v>45618</v>
                </pt>
                <pt idx="1196">
                  <v>45625</v>
                </pt>
                <pt idx="1197">
                  <v>45632</v>
                </pt>
                <pt idx="1198">
                  <v>45639</v>
                </pt>
                <pt idx="1199">
                  <v>45646</v>
                </pt>
                <pt idx="1200">
                  <v>45653</v>
                </pt>
                <pt idx="1201">
                  <v>45660</v>
                </pt>
                <pt idx="1202">
                  <v>45667</v>
                </pt>
                <pt idx="1203">
                  <v>45674</v>
                </pt>
                <pt idx="1204">
                  <v>45681</v>
                </pt>
                <pt idx="1205">
                  <v>45688</v>
                </pt>
                <pt idx="1206">
                  <v>45695</v>
                </pt>
                <pt idx="1207">
                  <v>45702</v>
                </pt>
                <pt idx="1208">
                  <v>45709</v>
                </pt>
                <pt idx="1209">
                  <v>45716</v>
                </pt>
                <pt idx="1210">
                  <v>45723</v>
                </pt>
                <pt idx="1211">
                  <v>45730</v>
                </pt>
                <pt idx="1212">
                  <v>45737</v>
                </pt>
                <pt idx="1213">
                  <v>45744</v>
                </pt>
                <pt idx="1214">
                  <v>45751</v>
                </pt>
                <pt idx="1215">
                  <v>45758</v>
                </pt>
                <pt idx="1216">
                  <v>45765</v>
                </pt>
                <pt idx="1217">
                  <v>45772</v>
                </pt>
                <pt idx="1218">
                  <v>45779</v>
                </pt>
                <pt idx="1219">
                  <v>45786</v>
                </pt>
                <pt idx="1220">
                  <v>45793</v>
                </pt>
                <pt idx="1221">
                  <v>45800</v>
                </pt>
                <pt idx="1222">
                  <v>45807</v>
                </pt>
                <pt idx="1223">
                  <v>45814</v>
                </pt>
                <pt idx="1224">
                  <v>45821</v>
                </pt>
                <pt idx="1225">
                  <v>45828</v>
                </pt>
                <pt idx="1226">
                  <v>45835</v>
                </pt>
                <pt idx="1227">
                  <v>45842</v>
                </pt>
                <pt idx="1228">
                  <v>45849</v>
                </pt>
                <pt idx="1229">
                  <v>45856</v>
                </pt>
                <pt idx="1230">
                  <v>45863</v>
                </pt>
                <pt idx="1231">
                  <v>45870</v>
                </pt>
                <pt idx="1232">
                  <v>45877</v>
                </pt>
                <pt idx="1233">
                  <v>45884</v>
                </pt>
                <pt idx="1234">
                  <v>45891</v>
                </pt>
                <pt idx="1235">
                  <v>45898</v>
                </pt>
                <pt idx="1236">
                  <v>45905</v>
                </pt>
                <pt idx="1237">
                  <v>45912</v>
                </pt>
                <pt idx="1238">
                  <v>45919</v>
                </pt>
                <pt idx="1239">
                  <v>45926</v>
                </pt>
                <pt idx="1240">
                  <v>45933</v>
                </pt>
                <pt idx="1241">
                  <v>45940</v>
                </pt>
                <pt idx="1242">
                  <v>45947</v>
                </pt>
                <pt idx="1243">
                  <v>45954</v>
                </pt>
                <pt idx="1244">
                  <v>45961</v>
                </pt>
                <pt idx="1245">
                  <v>45968</v>
                </pt>
                <pt idx="1246">
                  <v>45975</v>
                </pt>
                <pt idx="1247">
                  <v>45982</v>
                </pt>
                <pt idx="1248">
                  <v>45989</v>
                </pt>
                <pt idx="1249">
                  <v>45996</v>
                </pt>
                <pt idx="1250">
                  <v>46003</v>
                </pt>
                <pt idx="1251">
                  <v>46010</v>
                </pt>
                <pt idx="1252">
                  <v>46017</v>
                </pt>
                <pt idx="1253">
                  <v>46024</v>
                </pt>
                <pt idx="1254">
                  <v>46031</v>
                </pt>
                <pt idx="1255">
                  <v>46038</v>
                </pt>
                <pt idx="1256">
                  <v>46045</v>
                </pt>
                <pt idx="1257">
                  <v>46052</v>
                </pt>
                <pt idx="1258">
                  <v>46059</v>
                </pt>
                <pt idx="1259">
                  <v>46066</v>
                </pt>
                <pt idx="1260">
                  <v>46073</v>
                </pt>
                <pt idx="1261">
                  <v>46080</v>
                </pt>
                <pt idx="1262">
                  <v>46087</v>
                </pt>
                <pt idx="1263">
                  <v>46094</v>
                </pt>
                <pt idx="1264">
                  <v>46101</v>
                </pt>
                <pt idx="1265">
                  <v>46108</v>
                </pt>
                <pt idx="1266">
                  <v>46115</v>
                </pt>
                <pt idx="1267">
                  <v>46122</v>
                </pt>
              </numCache>
            </numRef>
          </cat>
          <val>
            <numRef>
              <f>_图表数据!$E$2:$E$1269</f>
              <numCache>
                <formatCode>General</formatCode>
                <ptCount val="126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8000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8000</v>
                </pt>
                <pt idx="126">
                  <v>8000</v>
                </pt>
                <pt idx="127">
                  <v>0</v>
                </pt>
                <pt idx="128">
                  <v>8000</v>
                </pt>
                <pt idx="129">
                  <v>0</v>
                </pt>
                <pt idx="130">
                  <v>0</v>
                </pt>
                <pt idx="131">
                  <v>8000</v>
                </pt>
                <pt idx="132">
                  <v>8000</v>
                </pt>
                <pt idx="133">
                  <v>8000</v>
                </pt>
                <pt idx="134">
                  <v>8000</v>
                </pt>
                <pt idx="135">
                  <v>8000</v>
                </pt>
                <pt idx="136">
                  <v>8000</v>
                </pt>
                <pt idx="137">
                  <v>0</v>
                </pt>
                <pt idx="138">
                  <v>8000</v>
                </pt>
                <pt idx="139">
                  <v>8000</v>
                </pt>
                <pt idx="140">
                  <v>8000</v>
                </pt>
                <pt idx="141">
                  <v>8000</v>
                </pt>
                <pt idx="142">
                  <v>8000</v>
                </pt>
                <pt idx="143">
                  <v>8000</v>
                </pt>
                <pt idx="144">
                  <v>0</v>
                </pt>
                <pt idx="145">
                  <v>8000</v>
                </pt>
                <pt idx="146">
                  <v>8000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8000</v>
                </pt>
                <pt idx="151">
                  <v>8000</v>
                </pt>
                <pt idx="152">
                  <v>8000</v>
                </pt>
                <pt idx="153">
                  <v>8000</v>
                </pt>
                <pt idx="154">
                  <v>8000</v>
                </pt>
                <pt idx="155">
                  <v>8000</v>
                </pt>
                <pt idx="156">
                  <v>8000</v>
                </pt>
                <pt idx="157">
                  <v>0</v>
                </pt>
                <pt idx="158">
                  <v>8000</v>
                </pt>
                <pt idx="159">
                  <v>8000</v>
                </pt>
                <pt idx="160">
                  <v>8000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8000</v>
                </pt>
                <pt idx="166">
                  <v>0</v>
                </pt>
                <pt idx="167">
                  <v>8000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8000</v>
                </pt>
                <pt idx="187">
                  <v>8000</v>
                </pt>
                <pt idx="188">
                  <v>8000</v>
                </pt>
                <pt idx="189">
                  <v>8000</v>
                </pt>
                <pt idx="190">
                  <v>8000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8000</v>
                </pt>
                <pt idx="222">
                  <v>8000</v>
                </pt>
                <pt idx="223">
                  <v>8000</v>
                </pt>
                <pt idx="224">
                  <v>8000</v>
                </pt>
                <pt idx="225">
                  <v>0</v>
                </pt>
                <pt idx="226">
                  <v>8000</v>
                </pt>
                <pt idx="227">
                  <v>8000</v>
                </pt>
                <pt idx="228">
                  <v>8000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8000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8000</v>
                </pt>
                <pt idx="289">
                  <v>0</v>
                </pt>
                <pt idx="290">
                  <v>8000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8000</v>
                </pt>
                <pt idx="385">
                  <v>8000</v>
                </pt>
                <pt idx="386">
                  <v>8000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8000</v>
                </pt>
                <pt idx="438">
                  <v>0</v>
                </pt>
                <pt idx="439">
                  <v>8000</v>
                </pt>
                <pt idx="440">
                  <v>0</v>
                </pt>
                <pt idx="441">
                  <v>8000</v>
                </pt>
                <pt idx="442">
                  <v>0</v>
                </pt>
                <pt idx="443">
                  <v>0</v>
                </pt>
                <pt idx="444">
                  <v>8000</v>
                </pt>
                <pt idx="445">
                  <v>8000</v>
                </pt>
                <pt idx="446">
                  <v>0</v>
                </pt>
                <pt idx="447">
                  <v>8000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8000</v>
                </pt>
                <pt idx="452">
                  <v>8000</v>
                </pt>
                <pt idx="453">
                  <v>8000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8000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8000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8000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8000</v>
                </pt>
                <pt idx="523">
                  <v>0</v>
                </pt>
                <pt idx="524">
                  <v>8000</v>
                </pt>
                <pt idx="525">
                  <v>8000</v>
                </pt>
                <pt idx="526">
                  <v>8000</v>
                </pt>
                <pt idx="527">
                  <v>8000</v>
                </pt>
                <pt idx="528">
                  <v>8000</v>
                </pt>
                <pt idx="529">
                  <v>8000</v>
                </pt>
                <pt idx="530">
                  <v>8000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8000</v>
                </pt>
                <pt idx="538">
                  <v>8000</v>
                </pt>
                <pt idx="539">
                  <v>8000</v>
                </pt>
                <pt idx="540">
                  <v>8000</v>
                </pt>
                <pt idx="541">
                  <v>8000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8000</v>
                </pt>
                <pt idx="553">
                  <v>8000</v>
                </pt>
                <pt idx="554">
                  <v>8000</v>
                </pt>
                <pt idx="555">
                  <v>8000</v>
                </pt>
                <pt idx="556">
                  <v>0</v>
                </pt>
                <pt idx="557">
                  <v>0</v>
                </pt>
                <pt idx="558">
                  <v>8000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8000</v>
                </pt>
                <pt idx="563">
                  <v>0</v>
                </pt>
                <pt idx="564">
                  <v>8000</v>
                </pt>
                <pt idx="565">
                  <v>0</v>
                </pt>
                <pt idx="566">
                  <v>8000</v>
                </pt>
                <pt idx="567">
                  <v>8000</v>
                </pt>
                <pt idx="568">
                  <v>0</v>
                </pt>
                <pt idx="569">
                  <v>0</v>
                </pt>
                <pt idx="570">
                  <v>8000</v>
                </pt>
                <pt idx="571">
                  <v>8000</v>
                </pt>
                <pt idx="572">
                  <v>8000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8000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8000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8000</v>
                </pt>
                <pt idx="600">
                  <v>8000</v>
                </pt>
                <pt idx="601">
                  <v>8000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8000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8000</v>
                </pt>
                <pt idx="632">
                  <v>8000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8000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8000</v>
                </pt>
                <pt idx="657">
                  <v>8000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8000</v>
                </pt>
                <pt idx="662">
                  <v>8000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8000</v>
                </pt>
                <pt idx="752">
                  <v>0</v>
                </pt>
                <pt idx="753">
                  <v>8000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8000</v>
                </pt>
                <pt idx="760">
                  <v>0</v>
                </pt>
                <pt idx="761">
                  <v>8000</v>
                </pt>
                <pt idx="762">
                  <v>8000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8000</v>
                </pt>
                <pt idx="779">
                  <v>0</v>
                </pt>
                <pt idx="780">
                  <v>8000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8000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8000</v>
                </pt>
                <pt idx="819">
                  <v>0</v>
                </pt>
                <pt idx="820">
                  <v>8000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8000</v>
                </pt>
                <pt idx="831">
                  <v>0</v>
                </pt>
                <pt idx="832">
                  <v>8000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8000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8000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8000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8000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8000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8000</v>
                </pt>
                <pt idx="875">
                  <v>8000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8000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8000</v>
                </pt>
                <pt idx="932">
                  <v>8000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8000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</v>
                </pt>
                <pt idx="1013">
                  <v>0</v>
                </pt>
                <pt idx="1014">
                  <v>0</v>
                </pt>
                <pt idx="1015">
                  <v>0</v>
                </pt>
                <pt idx="1016">
                  <v>0</v>
                </pt>
                <pt idx="1017">
                  <v>0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</v>
                </pt>
                <pt idx="1034">
                  <v>0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8000</v>
                </pt>
                <pt idx="1041">
                  <v>0</v>
                </pt>
                <pt idx="1042">
                  <v>8000</v>
                </pt>
                <pt idx="1043">
                  <v>8000</v>
                </pt>
                <pt idx="1044">
                  <v>8000</v>
                </pt>
                <pt idx="1045">
                  <v>0</v>
                </pt>
                <pt idx="1046">
                  <v>8000</v>
                </pt>
                <pt idx="1047">
                  <v>8000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8000</v>
                </pt>
                <pt idx="1114">
                  <v>8000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8000</v>
                </pt>
                <pt idx="1120">
                  <v>8000</v>
                </pt>
                <pt idx="1121">
                  <v>0</v>
                </pt>
                <pt idx="1122">
                  <v>0</v>
                </pt>
                <pt idx="1123">
                  <v>0</v>
                </pt>
                <pt idx="1124">
                  <v>0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8000</v>
                </pt>
                <pt idx="1136">
                  <v>8000</v>
                </pt>
                <pt idx="1137">
                  <v>8000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8000</v>
                </pt>
                <pt idx="1142">
                  <v>8000</v>
                </pt>
                <pt idx="1143">
                  <v>8000</v>
                </pt>
                <pt idx="1144">
                  <v>0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0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8000</v>
                </pt>
                <pt idx="1166">
                  <v>0</v>
                </pt>
                <pt idx="1167">
                  <v>0</v>
                </pt>
                <pt idx="1168">
                  <v>0</v>
                </pt>
                <pt idx="1169">
                  <v>0</v>
                </pt>
                <pt idx="1170">
                  <v>0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8000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0</v>
                </pt>
                <pt idx="1197">
                  <v>0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8000</v>
                </pt>
                <pt idx="1210">
                  <v>8000</v>
                </pt>
                <pt idx="1211">
                  <v>0</v>
                </pt>
                <pt idx="1212">
                  <v>0</v>
                </pt>
                <pt idx="1213">
                  <v>8000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</v>
                </pt>
                <pt idx="1218">
                  <v>0</v>
                </pt>
                <pt idx="1219">
                  <v>0</v>
                </pt>
                <pt idx="1220">
                  <v>0</v>
                </pt>
                <pt idx="1221">
                  <v>8000</v>
                </pt>
                <pt idx="1222">
                  <v>0</v>
                </pt>
                <pt idx="1223">
                  <v>8000</v>
                </pt>
                <pt idx="1224">
                  <v>8000</v>
                </pt>
                <pt idx="1225">
                  <v>8000</v>
                </pt>
                <pt idx="1226">
                  <v>8000</v>
                </pt>
                <pt idx="1227">
                  <v>0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8000</v>
                </pt>
                <pt idx="1233">
                  <v>0</v>
                </pt>
                <pt idx="1234">
                  <v>0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8000</v>
                </pt>
                <pt idx="1242">
                  <v>0</v>
                </pt>
                <pt idx="1243">
                  <v>8000</v>
                </pt>
                <pt idx="1244">
                  <v>8000</v>
                </pt>
                <pt idx="1245">
                  <v>0</v>
                </pt>
                <pt idx="1246">
                  <v>8000</v>
                </pt>
                <pt idx="1247">
                  <v>0</v>
                </pt>
                <pt idx="1248">
                  <v>0</v>
                </pt>
                <pt idx="1249">
                  <v>8000</v>
                </pt>
                <pt idx="1250">
                  <v>8000</v>
                </pt>
                <pt idx="1251">
                  <v>8000</v>
                </pt>
                <pt idx="1252">
                  <v>8000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8000</v>
                </pt>
                <pt idx="1259">
                  <v>0</v>
                </pt>
                <pt idx="1260">
                  <v>0</v>
                </pt>
                <pt idx="1261">
                  <v>8000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</numCache>
            </numRef>
          </val>
        </ser>
        <ser>
          <idx val="5"/>
          <order val="3"/>
          <tx>
            <strRef>
              <f>_图表数据!$F$1</f>
              <strCache>
                <ptCount val="1"/>
                <pt idx="0">
                  <v>噩梦模式</v>
                </pt>
              </strCache>
            </strRef>
          </tx>
          <spPr>
            <a:solidFill xmlns:a="http://schemas.openxmlformats.org/drawingml/2006/main">
              <a:srgbClr val="E07070"/>
            </a:solidFill>
            <a:ln xmlns:a="http://schemas.openxmlformats.org/drawingml/2006/main">
              <a:solidFill>
                <a:srgbClr val="E07070"/>
              </a:solidFill>
              <a:prstDash val="solid"/>
            </a:ln>
          </spPr>
          <cat>
            <numRef>
              <f>_图表数据!$A$2:$A$1269</f>
              <numCache>
                <formatCode>m/d/yy</formatCode>
                <ptCount val="1268"/>
                <pt idx="0">
                  <v>37253</v>
                </pt>
                <pt idx="1">
                  <v>37260</v>
                </pt>
                <pt idx="2">
                  <v>37267</v>
                </pt>
                <pt idx="3">
                  <v>37274</v>
                </pt>
                <pt idx="4">
                  <v>37281</v>
                </pt>
                <pt idx="5">
                  <v>37288</v>
                </pt>
                <pt idx="6">
                  <v>37295</v>
                </pt>
                <pt idx="7">
                  <v>37302</v>
                </pt>
                <pt idx="8">
                  <v>37309</v>
                </pt>
                <pt idx="9">
                  <v>37316</v>
                </pt>
                <pt idx="10">
                  <v>37323</v>
                </pt>
                <pt idx="11">
                  <v>37330</v>
                </pt>
                <pt idx="12">
                  <v>37337</v>
                </pt>
                <pt idx="13">
                  <v>37344</v>
                </pt>
                <pt idx="14">
                  <v>37351</v>
                </pt>
                <pt idx="15">
                  <v>37358</v>
                </pt>
                <pt idx="16">
                  <v>37365</v>
                </pt>
                <pt idx="17">
                  <v>37372</v>
                </pt>
                <pt idx="18">
                  <v>37379</v>
                </pt>
                <pt idx="19">
                  <v>37386</v>
                </pt>
                <pt idx="20">
                  <v>37393</v>
                </pt>
                <pt idx="21">
                  <v>37400</v>
                </pt>
                <pt idx="22">
                  <v>37407</v>
                </pt>
                <pt idx="23">
                  <v>37414</v>
                </pt>
                <pt idx="24">
                  <v>37421</v>
                </pt>
                <pt idx="25">
                  <v>37428</v>
                </pt>
                <pt idx="26">
                  <v>37435</v>
                </pt>
                <pt idx="27">
                  <v>37442</v>
                </pt>
                <pt idx="28">
                  <v>37449</v>
                </pt>
                <pt idx="29">
                  <v>37456</v>
                </pt>
                <pt idx="30">
                  <v>37463</v>
                </pt>
                <pt idx="31">
                  <v>37470</v>
                </pt>
                <pt idx="32">
                  <v>37477</v>
                </pt>
                <pt idx="33">
                  <v>37484</v>
                </pt>
                <pt idx="34">
                  <v>37491</v>
                </pt>
                <pt idx="35">
                  <v>37498</v>
                </pt>
                <pt idx="36">
                  <v>37505</v>
                </pt>
                <pt idx="37">
                  <v>37512</v>
                </pt>
                <pt idx="38">
                  <v>37519</v>
                </pt>
                <pt idx="39">
                  <v>37526</v>
                </pt>
                <pt idx="40">
                  <v>37533</v>
                </pt>
                <pt idx="41">
                  <v>37540</v>
                </pt>
                <pt idx="42">
                  <v>37547</v>
                </pt>
                <pt idx="43">
                  <v>37554</v>
                </pt>
                <pt idx="44">
                  <v>37561</v>
                </pt>
                <pt idx="45">
                  <v>37568</v>
                </pt>
                <pt idx="46">
                  <v>37575</v>
                </pt>
                <pt idx="47">
                  <v>37582</v>
                </pt>
                <pt idx="48">
                  <v>37589</v>
                </pt>
                <pt idx="49">
                  <v>37596</v>
                </pt>
                <pt idx="50">
                  <v>37603</v>
                </pt>
                <pt idx="51">
                  <v>37610</v>
                </pt>
                <pt idx="52">
                  <v>37617</v>
                </pt>
                <pt idx="53">
                  <v>37624</v>
                </pt>
                <pt idx="54">
                  <v>37631</v>
                </pt>
                <pt idx="55">
                  <v>37638</v>
                </pt>
                <pt idx="56">
                  <v>37645</v>
                </pt>
                <pt idx="57">
                  <v>37652</v>
                </pt>
                <pt idx="58">
                  <v>37659</v>
                </pt>
                <pt idx="59">
                  <v>37666</v>
                </pt>
                <pt idx="60">
                  <v>37673</v>
                </pt>
                <pt idx="61">
                  <v>37680</v>
                </pt>
                <pt idx="62">
                  <v>37687</v>
                </pt>
                <pt idx="63">
                  <v>37694</v>
                </pt>
                <pt idx="64">
                  <v>37701</v>
                </pt>
                <pt idx="65">
                  <v>37708</v>
                </pt>
                <pt idx="66">
                  <v>37715</v>
                </pt>
                <pt idx="67">
                  <v>37722</v>
                </pt>
                <pt idx="68">
                  <v>37729</v>
                </pt>
                <pt idx="69">
                  <v>37736</v>
                </pt>
                <pt idx="70">
                  <v>37743</v>
                </pt>
                <pt idx="71">
                  <v>37750</v>
                </pt>
                <pt idx="72">
                  <v>37757</v>
                </pt>
                <pt idx="73">
                  <v>37764</v>
                </pt>
                <pt idx="74">
                  <v>37771</v>
                </pt>
                <pt idx="75">
                  <v>37778</v>
                </pt>
                <pt idx="76">
                  <v>37785</v>
                </pt>
                <pt idx="77">
                  <v>37792</v>
                </pt>
                <pt idx="78">
                  <v>37799</v>
                </pt>
                <pt idx="79">
                  <v>37806</v>
                </pt>
                <pt idx="80">
                  <v>37813</v>
                </pt>
                <pt idx="81">
                  <v>37820</v>
                </pt>
                <pt idx="82">
                  <v>37827</v>
                </pt>
                <pt idx="83">
                  <v>37834</v>
                </pt>
                <pt idx="84">
                  <v>37841</v>
                </pt>
                <pt idx="85">
                  <v>37848</v>
                </pt>
                <pt idx="86">
                  <v>37855</v>
                </pt>
                <pt idx="87">
                  <v>37862</v>
                </pt>
                <pt idx="88">
                  <v>37869</v>
                </pt>
                <pt idx="89">
                  <v>37876</v>
                </pt>
                <pt idx="90">
                  <v>37883</v>
                </pt>
                <pt idx="91">
                  <v>37890</v>
                </pt>
                <pt idx="92">
                  <v>37897</v>
                </pt>
                <pt idx="93">
                  <v>37904</v>
                </pt>
                <pt idx="94">
                  <v>37911</v>
                </pt>
                <pt idx="95">
                  <v>37918</v>
                </pt>
                <pt idx="96">
                  <v>37925</v>
                </pt>
                <pt idx="97">
                  <v>37932</v>
                </pt>
                <pt idx="98">
                  <v>37939</v>
                </pt>
                <pt idx="99">
                  <v>37946</v>
                </pt>
                <pt idx="100">
                  <v>37953</v>
                </pt>
                <pt idx="101">
                  <v>37960</v>
                </pt>
                <pt idx="102">
                  <v>37967</v>
                </pt>
                <pt idx="103">
                  <v>37974</v>
                </pt>
                <pt idx="104">
                  <v>37981</v>
                </pt>
                <pt idx="105">
                  <v>37988</v>
                </pt>
                <pt idx="106">
                  <v>37995</v>
                </pt>
                <pt idx="107">
                  <v>38002</v>
                </pt>
                <pt idx="108">
                  <v>38009</v>
                </pt>
                <pt idx="109">
                  <v>38016</v>
                </pt>
                <pt idx="110">
                  <v>38023</v>
                </pt>
                <pt idx="111">
                  <v>38030</v>
                </pt>
                <pt idx="112">
                  <v>38037</v>
                </pt>
                <pt idx="113">
                  <v>38044</v>
                </pt>
                <pt idx="114">
                  <v>38051</v>
                </pt>
                <pt idx="115">
                  <v>38058</v>
                </pt>
                <pt idx="116">
                  <v>38065</v>
                </pt>
                <pt idx="117">
                  <v>38072</v>
                </pt>
                <pt idx="118">
                  <v>38079</v>
                </pt>
                <pt idx="119">
                  <v>38086</v>
                </pt>
                <pt idx="120">
                  <v>38093</v>
                </pt>
                <pt idx="121">
                  <v>38100</v>
                </pt>
                <pt idx="122">
                  <v>38107</v>
                </pt>
                <pt idx="123">
                  <v>38114</v>
                </pt>
                <pt idx="124">
                  <v>38121</v>
                </pt>
                <pt idx="125">
                  <v>38128</v>
                </pt>
                <pt idx="126">
                  <v>38135</v>
                </pt>
                <pt idx="127">
                  <v>38142</v>
                </pt>
                <pt idx="128">
                  <v>38149</v>
                </pt>
                <pt idx="129">
                  <v>38156</v>
                </pt>
                <pt idx="130">
                  <v>38163</v>
                </pt>
                <pt idx="131">
                  <v>38170</v>
                </pt>
                <pt idx="132">
                  <v>38177</v>
                </pt>
                <pt idx="133">
                  <v>38184</v>
                </pt>
                <pt idx="134">
                  <v>38191</v>
                </pt>
                <pt idx="135">
                  <v>38198</v>
                </pt>
                <pt idx="136">
                  <v>38205</v>
                </pt>
                <pt idx="137">
                  <v>38212</v>
                </pt>
                <pt idx="138">
                  <v>38219</v>
                </pt>
                <pt idx="139">
                  <v>38226</v>
                </pt>
                <pt idx="140">
                  <v>38233</v>
                </pt>
                <pt idx="141">
                  <v>38240</v>
                </pt>
                <pt idx="142">
                  <v>38247</v>
                </pt>
                <pt idx="143">
                  <v>38254</v>
                </pt>
                <pt idx="144">
                  <v>38261</v>
                </pt>
                <pt idx="145">
                  <v>38268</v>
                </pt>
                <pt idx="146">
                  <v>38275</v>
                </pt>
                <pt idx="147">
                  <v>38282</v>
                </pt>
                <pt idx="148">
                  <v>38289</v>
                </pt>
                <pt idx="149">
                  <v>38296</v>
                </pt>
                <pt idx="150">
                  <v>38303</v>
                </pt>
                <pt idx="151">
                  <v>38310</v>
                </pt>
                <pt idx="152">
                  <v>38317</v>
                </pt>
                <pt idx="153">
                  <v>38324</v>
                </pt>
                <pt idx="154">
                  <v>38331</v>
                </pt>
                <pt idx="155">
                  <v>38338</v>
                </pt>
                <pt idx="156">
                  <v>38345</v>
                </pt>
                <pt idx="157">
                  <v>38352</v>
                </pt>
                <pt idx="158">
                  <v>38359</v>
                </pt>
                <pt idx="159">
                  <v>38366</v>
                </pt>
                <pt idx="160">
                  <v>38373</v>
                </pt>
                <pt idx="161">
                  <v>38380</v>
                </pt>
                <pt idx="162">
                  <v>38387</v>
                </pt>
                <pt idx="163">
                  <v>38394</v>
                </pt>
                <pt idx="164">
                  <v>38401</v>
                </pt>
                <pt idx="165">
                  <v>38408</v>
                </pt>
                <pt idx="166">
                  <v>38415</v>
                </pt>
                <pt idx="167">
                  <v>38422</v>
                </pt>
                <pt idx="168">
                  <v>38429</v>
                </pt>
                <pt idx="169">
                  <v>38436</v>
                </pt>
                <pt idx="170">
                  <v>38443</v>
                </pt>
                <pt idx="171">
                  <v>38450</v>
                </pt>
                <pt idx="172">
                  <v>38457</v>
                </pt>
                <pt idx="173">
                  <v>38464</v>
                </pt>
                <pt idx="174">
                  <v>38471</v>
                </pt>
                <pt idx="175">
                  <v>38478</v>
                </pt>
                <pt idx="176">
                  <v>38485</v>
                </pt>
                <pt idx="177">
                  <v>38492</v>
                </pt>
                <pt idx="178">
                  <v>38499</v>
                </pt>
                <pt idx="179">
                  <v>38506</v>
                </pt>
                <pt idx="180">
                  <v>38513</v>
                </pt>
                <pt idx="181">
                  <v>38520</v>
                </pt>
                <pt idx="182">
                  <v>38527</v>
                </pt>
                <pt idx="183">
                  <v>38534</v>
                </pt>
                <pt idx="184">
                  <v>38541</v>
                </pt>
                <pt idx="185">
                  <v>38548</v>
                </pt>
                <pt idx="186">
                  <v>38555</v>
                </pt>
                <pt idx="187">
                  <v>38562</v>
                </pt>
                <pt idx="188">
                  <v>38569</v>
                </pt>
                <pt idx="189">
                  <v>38576</v>
                </pt>
                <pt idx="190">
                  <v>38583</v>
                </pt>
                <pt idx="191">
                  <v>38590</v>
                </pt>
                <pt idx="192">
                  <v>38597</v>
                </pt>
                <pt idx="193">
                  <v>38604</v>
                </pt>
                <pt idx="194">
                  <v>38611</v>
                </pt>
                <pt idx="195">
                  <v>38618</v>
                </pt>
                <pt idx="196">
                  <v>38625</v>
                </pt>
                <pt idx="197">
                  <v>38632</v>
                </pt>
                <pt idx="198">
                  <v>38639</v>
                </pt>
                <pt idx="199">
                  <v>38646</v>
                </pt>
                <pt idx="200">
                  <v>38653</v>
                </pt>
                <pt idx="201">
                  <v>38660</v>
                </pt>
                <pt idx="202">
                  <v>38667</v>
                </pt>
                <pt idx="203">
                  <v>38674</v>
                </pt>
                <pt idx="204">
                  <v>38681</v>
                </pt>
                <pt idx="205">
                  <v>38688</v>
                </pt>
                <pt idx="206">
                  <v>38695</v>
                </pt>
                <pt idx="207">
                  <v>38702</v>
                </pt>
                <pt idx="208">
                  <v>38709</v>
                </pt>
                <pt idx="209">
                  <v>38716</v>
                </pt>
                <pt idx="210">
                  <v>38723</v>
                </pt>
                <pt idx="211">
                  <v>38730</v>
                </pt>
                <pt idx="212">
                  <v>38737</v>
                </pt>
                <pt idx="213">
                  <v>38744</v>
                </pt>
                <pt idx="214">
                  <v>38751</v>
                </pt>
                <pt idx="215">
                  <v>38758</v>
                </pt>
                <pt idx="216">
                  <v>38765</v>
                </pt>
                <pt idx="217">
                  <v>38772</v>
                </pt>
                <pt idx="218">
                  <v>38779</v>
                </pt>
                <pt idx="219">
                  <v>38786</v>
                </pt>
                <pt idx="220">
                  <v>38793</v>
                </pt>
                <pt idx="221">
                  <v>38800</v>
                </pt>
                <pt idx="222">
                  <v>38807</v>
                </pt>
                <pt idx="223">
                  <v>38814</v>
                </pt>
                <pt idx="224">
                  <v>38821</v>
                </pt>
                <pt idx="225">
                  <v>38828</v>
                </pt>
                <pt idx="226">
                  <v>38835</v>
                </pt>
                <pt idx="227">
                  <v>38842</v>
                </pt>
                <pt idx="228">
                  <v>38849</v>
                </pt>
                <pt idx="229">
                  <v>38856</v>
                </pt>
                <pt idx="230">
                  <v>38863</v>
                </pt>
                <pt idx="231">
                  <v>38870</v>
                </pt>
                <pt idx="232">
                  <v>38877</v>
                </pt>
                <pt idx="233">
                  <v>38884</v>
                </pt>
                <pt idx="234">
                  <v>38891</v>
                </pt>
                <pt idx="235">
                  <v>38898</v>
                </pt>
                <pt idx="236">
                  <v>38905</v>
                </pt>
                <pt idx="237">
                  <v>38912</v>
                </pt>
                <pt idx="238">
                  <v>38919</v>
                </pt>
                <pt idx="239">
                  <v>38926</v>
                </pt>
                <pt idx="240">
                  <v>38933</v>
                </pt>
                <pt idx="241">
                  <v>38940</v>
                </pt>
                <pt idx="242">
                  <v>38947</v>
                </pt>
                <pt idx="243">
                  <v>38954</v>
                </pt>
                <pt idx="244">
                  <v>38961</v>
                </pt>
                <pt idx="245">
                  <v>38968</v>
                </pt>
                <pt idx="246">
                  <v>38975</v>
                </pt>
                <pt idx="247">
                  <v>38982</v>
                </pt>
                <pt idx="248">
                  <v>38989</v>
                </pt>
                <pt idx="249">
                  <v>38996</v>
                </pt>
                <pt idx="250">
                  <v>39003</v>
                </pt>
                <pt idx="251">
                  <v>39010</v>
                </pt>
                <pt idx="252">
                  <v>39017</v>
                </pt>
                <pt idx="253">
                  <v>39024</v>
                </pt>
                <pt idx="254">
                  <v>39031</v>
                </pt>
                <pt idx="255">
                  <v>39038</v>
                </pt>
                <pt idx="256">
                  <v>39045</v>
                </pt>
                <pt idx="257">
                  <v>39052</v>
                </pt>
                <pt idx="258">
                  <v>39059</v>
                </pt>
                <pt idx="259">
                  <v>39066</v>
                </pt>
                <pt idx="260">
                  <v>39073</v>
                </pt>
                <pt idx="261">
                  <v>39080</v>
                </pt>
                <pt idx="262">
                  <v>39087</v>
                </pt>
                <pt idx="263">
                  <v>39094</v>
                </pt>
                <pt idx="264">
                  <v>39101</v>
                </pt>
                <pt idx="265">
                  <v>39108</v>
                </pt>
                <pt idx="266">
                  <v>39115</v>
                </pt>
                <pt idx="267">
                  <v>39122</v>
                </pt>
                <pt idx="268">
                  <v>39129</v>
                </pt>
                <pt idx="269">
                  <v>39136</v>
                </pt>
                <pt idx="270">
                  <v>39143</v>
                </pt>
                <pt idx="271">
                  <v>39150</v>
                </pt>
                <pt idx="272">
                  <v>39157</v>
                </pt>
                <pt idx="273">
                  <v>39164</v>
                </pt>
                <pt idx="274">
                  <v>39171</v>
                </pt>
                <pt idx="275">
                  <v>39178</v>
                </pt>
                <pt idx="276">
                  <v>39185</v>
                </pt>
                <pt idx="277">
                  <v>39192</v>
                </pt>
                <pt idx="278">
                  <v>39199</v>
                </pt>
                <pt idx="279">
                  <v>39206</v>
                </pt>
                <pt idx="280">
                  <v>39213</v>
                </pt>
                <pt idx="281">
                  <v>39220</v>
                </pt>
                <pt idx="282">
                  <v>39227</v>
                </pt>
                <pt idx="283">
                  <v>39234</v>
                </pt>
                <pt idx="284">
                  <v>39241</v>
                </pt>
                <pt idx="285">
                  <v>39248</v>
                </pt>
                <pt idx="286">
                  <v>39255</v>
                </pt>
                <pt idx="287">
                  <v>39262</v>
                </pt>
                <pt idx="288">
                  <v>39269</v>
                </pt>
                <pt idx="289">
                  <v>39276</v>
                </pt>
                <pt idx="290">
                  <v>39283</v>
                </pt>
                <pt idx="291">
                  <v>39290</v>
                </pt>
                <pt idx="292">
                  <v>39297</v>
                </pt>
                <pt idx="293">
                  <v>39304</v>
                </pt>
                <pt idx="294">
                  <v>39311</v>
                </pt>
                <pt idx="295">
                  <v>39318</v>
                </pt>
                <pt idx="296">
                  <v>39325</v>
                </pt>
                <pt idx="297">
                  <v>39332</v>
                </pt>
                <pt idx="298">
                  <v>39339</v>
                </pt>
                <pt idx="299">
                  <v>39346</v>
                </pt>
                <pt idx="300">
                  <v>39353</v>
                </pt>
                <pt idx="301">
                  <v>39360</v>
                </pt>
                <pt idx="302">
                  <v>39367</v>
                </pt>
                <pt idx="303">
                  <v>39374</v>
                </pt>
                <pt idx="304">
                  <v>39381</v>
                </pt>
                <pt idx="305">
                  <v>39388</v>
                </pt>
                <pt idx="306">
                  <v>39395</v>
                </pt>
                <pt idx="307">
                  <v>39402</v>
                </pt>
                <pt idx="308">
                  <v>39409</v>
                </pt>
                <pt idx="309">
                  <v>39416</v>
                </pt>
                <pt idx="310">
                  <v>39423</v>
                </pt>
                <pt idx="311">
                  <v>39430</v>
                </pt>
                <pt idx="312">
                  <v>39437</v>
                </pt>
                <pt idx="313">
                  <v>39444</v>
                </pt>
                <pt idx="314">
                  <v>39451</v>
                </pt>
                <pt idx="315">
                  <v>39458</v>
                </pt>
                <pt idx="316">
                  <v>39465</v>
                </pt>
                <pt idx="317">
                  <v>39472</v>
                </pt>
                <pt idx="318">
                  <v>39479</v>
                </pt>
                <pt idx="319">
                  <v>39486</v>
                </pt>
                <pt idx="320">
                  <v>39493</v>
                </pt>
                <pt idx="321">
                  <v>39500</v>
                </pt>
                <pt idx="322">
                  <v>39507</v>
                </pt>
                <pt idx="323">
                  <v>39514</v>
                </pt>
                <pt idx="324">
                  <v>39521</v>
                </pt>
                <pt idx="325">
                  <v>39528</v>
                </pt>
                <pt idx="326">
                  <v>39535</v>
                </pt>
                <pt idx="327">
                  <v>39542</v>
                </pt>
                <pt idx="328">
                  <v>39549</v>
                </pt>
                <pt idx="329">
                  <v>39556</v>
                </pt>
                <pt idx="330">
                  <v>39563</v>
                </pt>
                <pt idx="331">
                  <v>39570</v>
                </pt>
                <pt idx="332">
                  <v>39577</v>
                </pt>
                <pt idx="333">
                  <v>39584</v>
                </pt>
                <pt idx="334">
                  <v>39591</v>
                </pt>
                <pt idx="335">
                  <v>39598</v>
                </pt>
                <pt idx="336">
                  <v>39605</v>
                </pt>
                <pt idx="337">
                  <v>39612</v>
                </pt>
                <pt idx="338">
                  <v>39619</v>
                </pt>
                <pt idx="339">
                  <v>39626</v>
                </pt>
                <pt idx="340">
                  <v>39633</v>
                </pt>
                <pt idx="341">
                  <v>39640</v>
                </pt>
                <pt idx="342">
                  <v>39647</v>
                </pt>
                <pt idx="343">
                  <v>39654</v>
                </pt>
                <pt idx="344">
                  <v>39661</v>
                </pt>
                <pt idx="345">
                  <v>39668</v>
                </pt>
                <pt idx="346">
                  <v>39675</v>
                </pt>
                <pt idx="347">
                  <v>39682</v>
                </pt>
                <pt idx="348">
                  <v>39689</v>
                </pt>
                <pt idx="349">
                  <v>39696</v>
                </pt>
                <pt idx="350">
                  <v>39703</v>
                </pt>
                <pt idx="351">
                  <v>39710</v>
                </pt>
                <pt idx="352">
                  <v>39717</v>
                </pt>
                <pt idx="353">
                  <v>39724</v>
                </pt>
                <pt idx="354">
                  <v>39731</v>
                </pt>
                <pt idx="355">
                  <v>39738</v>
                </pt>
                <pt idx="356">
                  <v>39745</v>
                </pt>
                <pt idx="357">
                  <v>39752</v>
                </pt>
                <pt idx="358">
                  <v>39759</v>
                </pt>
                <pt idx="359">
                  <v>39766</v>
                </pt>
                <pt idx="360">
                  <v>39773</v>
                </pt>
                <pt idx="361">
                  <v>39780</v>
                </pt>
                <pt idx="362">
                  <v>39787</v>
                </pt>
                <pt idx="363">
                  <v>39794</v>
                </pt>
                <pt idx="364">
                  <v>39801</v>
                </pt>
                <pt idx="365">
                  <v>39808</v>
                </pt>
                <pt idx="366">
                  <v>39815</v>
                </pt>
                <pt idx="367">
                  <v>39822</v>
                </pt>
                <pt idx="368">
                  <v>39829</v>
                </pt>
                <pt idx="369">
                  <v>39836</v>
                </pt>
                <pt idx="370">
                  <v>39843</v>
                </pt>
                <pt idx="371">
                  <v>39850</v>
                </pt>
                <pt idx="372">
                  <v>39857</v>
                </pt>
                <pt idx="373">
                  <v>39864</v>
                </pt>
                <pt idx="374">
                  <v>39871</v>
                </pt>
                <pt idx="375">
                  <v>39878</v>
                </pt>
                <pt idx="376">
                  <v>39885</v>
                </pt>
                <pt idx="377">
                  <v>39892</v>
                </pt>
                <pt idx="378">
                  <v>39899</v>
                </pt>
                <pt idx="379">
                  <v>39906</v>
                </pt>
                <pt idx="380">
                  <v>39913</v>
                </pt>
                <pt idx="381">
                  <v>39920</v>
                </pt>
                <pt idx="382">
                  <v>39927</v>
                </pt>
                <pt idx="383">
                  <v>39934</v>
                </pt>
                <pt idx="384">
                  <v>39941</v>
                </pt>
                <pt idx="385">
                  <v>39948</v>
                </pt>
                <pt idx="386">
                  <v>39955</v>
                </pt>
                <pt idx="387">
                  <v>39962</v>
                </pt>
                <pt idx="388">
                  <v>39969</v>
                </pt>
                <pt idx="389">
                  <v>39976</v>
                </pt>
                <pt idx="390">
                  <v>39983</v>
                </pt>
                <pt idx="391">
                  <v>39990</v>
                </pt>
                <pt idx="392">
                  <v>39997</v>
                </pt>
                <pt idx="393">
                  <v>40004</v>
                </pt>
                <pt idx="394">
                  <v>40011</v>
                </pt>
                <pt idx="395">
                  <v>40018</v>
                </pt>
                <pt idx="396">
                  <v>40025</v>
                </pt>
                <pt idx="397">
                  <v>40032</v>
                </pt>
                <pt idx="398">
                  <v>40039</v>
                </pt>
                <pt idx="399">
                  <v>40046</v>
                </pt>
                <pt idx="400">
                  <v>40053</v>
                </pt>
                <pt idx="401">
                  <v>40060</v>
                </pt>
                <pt idx="402">
                  <v>40067</v>
                </pt>
                <pt idx="403">
                  <v>40074</v>
                </pt>
                <pt idx="404">
                  <v>40081</v>
                </pt>
                <pt idx="405">
                  <v>40088</v>
                </pt>
                <pt idx="406">
                  <v>40095</v>
                </pt>
                <pt idx="407">
                  <v>40102</v>
                </pt>
                <pt idx="408">
                  <v>40109</v>
                </pt>
                <pt idx="409">
                  <v>40116</v>
                </pt>
                <pt idx="410">
                  <v>40123</v>
                </pt>
                <pt idx="411">
                  <v>40130</v>
                </pt>
                <pt idx="412">
                  <v>40137</v>
                </pt>
                <pt idx="413">
                  <v>40144</v>
                </pt>
                <pt idx="414">
                  <v>40151</v>
                </pt>
                <pt idx="415">
                  <v>40158</v>
                </pt>
                <pt idx="416">
                  <v>40165</v>
                </pt>
                <pt idx="417">
                  <v>40172</v>
                </pt>
                <pt idx="418">
                  <v>40179</v>
                </pt>
                <pt idx="419">
                  <v>40186</v>
                </pt>
                <pt idx="420">
                  <v>40193</v>
                </pt>
                <pt idx="421">
                  <v>40200</v>
                </pt>
                <pt idx="422">
                  <v>40207</v>
                </pt>
                <pt idx="423">
                  <v>40214</v>
                </pt>
                <pt idx="424">
                  <v>40221</v>
                </pt>
                <pt idx="425">
                  <v>40228</v>
                </pt>
                <pt idx="426">
                  <v>40235</v>
                </pt>
                <pt idx="427">
                  <v>40242</v>
                </pt>
                <pt idx="428">
                  <v>40249</v>
                </pt>
                <pt idx="429">
                  <v>40256</v>
                </pt>
                <pt idx="430">
                  <v>40263</v>
                </pt>
                <pt idx="431">
                  <v>40270</v>
                </pt>
                <pt idx="432">
                  <v>40277</v>
                </pt>
                <pt idx="433">
                  <v>40284</v>
                </pt>
                <pt idx="434">
                  <v>40291</v>
                </pt>
                <pt idx="435">
                  <v>40298</v>
                </pt>
                <pt idx="436">
                  <v>40305</v>
                </pt>
                <pt idx="437">
                  <v>40312</v>
                </pt>
                <pt idx="438">
                  <v>40319</v>
                </pt>
                <pt idx="439">
                  <v>40326</v>
                </pt>
                <pt idx="440">
                  <v>40333</v>
                </pt>
                <pt idx="441">
                  <v>40340</v>
                </pt>
                <pt idx="442">
                  <v>40347</v>
                </pt>
                <pt idx="443">
                  <v>40354</v>
                </pt>
                <pt idx="444">
                  <v>40361</v>
                </pt>
                <pt idx="445">
                  <v>40368</v>
                </pt>
                <pt idx="446">
                  <v>40375</v>
                </pt>
                <pt idx="447">
                  <v>40382</v>
                </pt>
                <pt idx="448">
                  <v>40389</v>
                </pt>
                <pt idx="449">
                  <v>40396</v>
                </pt>
                <pt idx="450">
                  <v>40403</v>
                </pt>
                <pt idx="451">
                  <v>40410</v>
                </pt>
                <pt idx="452">
                  <v>40417</v>
                </pt>
                <pt idx="453">
                  <v>40424</v>
                </pt>
                <pt idx="454">
                  <v>40431</v>
                </pt>
                <pt idx="455">
                  <v>40438</v>
                </pt>
                <pt idx="456">
                  <v>40445</v>
                </pt>
                <pt idx="457">
                  <v>40452</v>
                </pt>
                <pt idx="458">
                  <v>40459</v>
                </pt>
                <pt idx="459">
                  <v>40466</v>
                </pt>
                <pt idx="460">
                  <v>40473</v>
                </pt>
                <pt idx="461">
                  <v>40480</v>
                </pt>
                <pt idx="462">
                  <v>40487</v>
                </pt>
                <pt idx="463">
                  <v>40494</v>
                </pt>
                <pt idx="464">
                  <v>40501</v>
                </pt>
                <pt idx="465">
                  <v>40508</v>
                </pt>
                <pt idx="466">
                  <v>40515</v>
                </pt>
                <pt idx="467">
                  <v>40522</v>
                </pt>
                <pt idx="468">
                  <v>40529</v>
                </pt>
                <pt idx="469">
                  <v>40536</v>
                </pt>
                <pt idx="470">
                  <v>40543</v>
                </pt>
                <pt idx="471">
                  <v>40550</v>
                </pt>
                <pt idx="472">
                  <v>40557</v>
                </pt>
                <pt idx="473">
                  <v>40564</v>
                </pt>
                <pt idx="474">
                  <v>40571</v>
                </pt>
                <pt idx="475">
                  <v>40578</v>
                </pt>
                <pt idx="476">
                  <v>40585</v>
                </pt>
                <pt idx="477">
                  <v>40592</v>
                </pt>
                <pt idx="478">
                  <v>40599</v>
                </pt>
                <pt idx="479">
                  <v>40606</v>
                </pt>
                <pt idx="480">
                  <v>40613</v>
                </pt>
                <pt idx="481">
                  <v>40620</v>
                </pt>
                <pt idx="482">
                  <v>40627</v>
                </pt>
                <pt idx="483">
                  <v>40634</v>
                </pt>
                <pt idx="484">
                  <v>40641</v>
                </pt>
                <pt idx="485">
                  <v>40648</v>
                </pt>
                <pt idx="486">
                  <v>40655</v>
                </pt>
                <pt idx="487">
                  <v>40662</v>
                </pt>
                <pt idx="488">
                  <v>40669</v>
                </pt>
                <pt idx="489">
                  <v>40676</v>
                </pt>
                <pt idx="490">
                  <v>40683</v>
                </pt>
                <pt idx="491">
                  <v>40690</v>
                </pt>
                <pt idx="492">
                  <v>40697</v>
                </pt>
                <pt idx="493">
                  <v>40704</v>
                </pt>
                <pt idx="494">
                  <v>40711</v>
                </pt>
                <pt idx="495">
                  <v>40718</v>
                </pt>
                <pt idx="496">
                  <v>40725</v>
                </pt>
                <pt idx="497">
                  <v>40732</v>
                </pt>
                <pt idx="498">
                  <v>40739</v>
                </pt>
                <pt idx="499">
                  <v>40746</v>
                </pt>
                <pt idx="500">
                  <v>40753</v>
                </pt>
                <pt idx="501">
                  <v>40760</v>
                </pt>
                <pt idx="502">
                  <v>40767</v>
                </pt>
                <pt idx="503">
                  <v>40774</v>
                </pt>
                <pt idx="504">
                  <v>40781</v>
                </pt>
                <pt idx="505">
                  <v>40788</v>
                </pt>
                <pt idx="506">
                  <v>40795</v>
                </pt>
                <pt idx="507">
                  <v>40802</v>
                </pt>
                <pt idx="508">
                  <v>40809</v>
                </pt>
                <pt idx="509">
                  <v>40816</v>
                </pt>
                <pt idx="510">
                  <v>40823</v>
                </pt>
                <pt idx="511">
                  <v>40830</v>
                </pt>
                <pt idx="512">
                  <v>40837</v>
                </pt>
                <pt idx="513">
                  <v>40844</v>
                </pt>
                <pt idx="514">
                  <v>40851</v>
                </pt>
                <pt idx="515">
                  <v>40858</v>
                </pt>
                <pt idx="516">
                  <v>40865</v>
                </pt>
                <pt idx="517">
                  <v>40872</v>
                </pt>
                <pt idx="518">
                  <v>40879</v>
                </pt>
                <pt idx="519">
                  <v>40886</v>
                </pt>
                <pt idx="520">
                  <v>40893</v>
                </pt>
                <pt idx="521">
                  <v>40900</v>
                </pt>
                <pt idx="522">
                  <v>40907</v>
                </pt>
                <pt idx="523">
                  <v>40914</v>
                </pt>
                <pt idx="524">
                  <v>40921</v>
                </pt>
                <pt idx="525">
                  <v>40928</v>
                </pt>
                <pt idx="526">
                  <v>40935</v>
                </pt>
                <pt idx="527">
                  <v>40942</v>
                </pt>
                <pt idx="528">
                  <v>40949</v>
                </pt>
                <pt idx="529">
                  <v>40956</v>
                </pt>
                <pt idx="530">
                  <v>40963</v>
                </pt>
                <pt idx="531">
                  <v>40970</v>
                </pt>
                <pt idx="532">
                  <v>40977</v>
                </pt>
                <pt idx="533">
                  <v>40984</v>
                </pt>
                <pt idx="534">
                  <v>40991</v>
                </pt>
                <pt idx="535">
                  <v>40998</v>
                </pt>
                <pt idx="536">
                  <v>41005</v>
                </pt>
                <pt idx="537">
                  <v>41012</v>
                </pt>
                <pt idx="538">
                  <v>41019</v>
                </pt>
                <pt idx="539">
                  <v>41026</v>
                </pt>
                <pt idx="540">
                  <v>41033</v>
                </pt>
                <pt idx="541">
                  <v>41040</v>
                </pt>
                <pt idx="542">
                  <v>41047</v>
                </pt>
                <pt idx="543">
                  <v>41054</v>
                </pt>
                <pt idx="544">
                  <v>41061</v>
                </pt>
                <pt idx="545">
                  <v>41068</v>
                </pt>
                <pt idx="546">
                  <v>41075</v>
                </pt>
                <pt idx="547">
                  <v>41082</v>
                </pt>
                <pt idx="548">
                  <v>41089</v>
                </pt>
                <pt idx="549">
                  <v>41096</v>
                </pt>
                <pt idx="550">
                  <v>41103</v>
                </pt>
                <pt idx="551">
                  <v>41110</v>
                </pt>
                <pt idx="552">
                  <v>41117</v>
                </pt>
                <pt idx="553">
                  <v>41124</v>
                </pt>
                <pt idx="554">
                  <v>41131</v>
                </pt>
                <pt idx="555">
                  <v>41138</v>
                </pt>
                <pt idx="556">
                  <v>41145</v>
                </pt>
                <pt idx="557">
                  <v>41152</v>
                </pt>
                <pt idx="558">
                  <v>41159</v>
                </pt>
                <pt idx="559">
                  <v>41166</v>
                </pt>
                <pt idx="560">
                  <v>41173</v>
                </pt>
                <pt idx="561">
                  <v>41180</v>
                </pt>
                <pt idx="562">
                  <v>41187</v>
                </pt>
                <pt idx="563">
                  <v>41194</v>
                </pt>
                <pt idx="564">
                  <v>41201</v>
                </pt>
                <pt idx="565">
                  <v>41208</v>
                </pt>
                <pt idx="566">
                  <v>41215</v>
                </pt>
                <pt idx="567">
                  <v>41222</v>
                </pt>
                <pt idx="568">
                  <v>41229</v>
                </pt>
                <pt idx="569">
                  <v>41236</v>
                </pt>
                <pt idx="570">
                  <v>41243</v>
                </pt>
                <pt idx="571">
                  <v>41250</v>
                </pt>
                <pt idx="572">
                  <v>41257</v>
                </pt>
                <pt idx="573">
                  <v>41264</v>
                </pt>
                <pt idx="574">
                  <v>41271</v>
                </pt>
                <pt idx="575">
                  <v>41278</v>
                </pt>
                <pt idx="576">
                  <v>41285</v>
                </pt>
                <pt idx="577">
                  <v>41292</v>
                </pt>
                <pt idx="578">
                  <v>41299</v>
                </pt>
                <pt idx="579">
                  <v>41306</v>
                </pt>
                <pt idx="580">
                  <v>41313</v>
                </pt>
                <pt idx="581">
                  <v>41320</v>
                </pt>
                <pt idx="582">
                  <v>41327</v>
                </pt>
                <pt idx="583">
                  <v>41334</v>
                </pt>
                <pt idx="584">
                  <v>41341</v>
                </pt>
                <pt idx="585">
                  <v>41348</v>
                </pt>
                <pt idx="586">
                  <v>41355</v>
                </pt>
                <pt idx="587">
                  <v>41362</v>
                </pt>
                <pt idx="588">
                  <v>41369</v>
                </pt>
                <pt idx="589">
                  <v>41376</v>
                </pt>
                <pt idx="590">
                  <v>41383</v>
                </pt>
                <pt idx="591">
                  <v>41390</v>
                </pt>
                <pt idx="592">
                  <v>41397</v>
                </pt>
                <pt idx="593">
                  <v>41404</v>
                </pt>
                <pt idx="594">
                  <v>41411</v>
                </pt>
                <pt idx="595">
                  <v>41418</v>
                </pt>
                <pt idx="596">
                  <v>41425</v>
                </pt>
                <pt idx="597">
                  <v>41432</v>
                </pt>
                <pt idx="598">
                  <v>41439</v>
                </pt>
                <pt idx="599">
                  <v>41446</v>
                </pt>
                <pt idx="600">
                  <v>41453</v>
                </pt>
                <pt idx="601">
                  <v>41460</v>
                </pt>
                <pt idx="602">
                  <v>41467</v>
                </pt>
                <pt idx="603">
                  <v>41474</v>
                </pt>
                <pt idx="604">
                  <v>41481</v>
                </pt>
                <pt idx="605">
                  <v>41488</v>
                </pt>
                <pt idx="606">
                  <v>41495</v>
                </pt>
                <pt idx="607">
                  <v>41502</v>
                </pt>
                <pt idx="608">
                  <v>41509</v>
                </pt>
                <pt idx="609">
                  <v>41516</v>
                </pt>
                <pt idx="610">
                  <v>41523</v>
                </pt>
                <pt idx="611">
                  <v>41530</v>
                </pt>
                <pt idx="612">
                  <v>41537</v>
                </pt>
                <pt idx="613">
                  <v>41544</v>
                </pt>
                <pt idx="614">
                  <v>41551</v>
                </pt>
                <pt idx="615">
                  <v>41558</v>
                </pt>
                <pt idx="616">
                  <v>41565</v>
                </pt>
                <pt idx="617">
                  <v>41572</v>
                </pt>
                <pt idx="618">
                  <v>41579</v>
                </pt>
                <pt idx="619">
                  <v>41586</v>
                </pt>
                <pt idx="620">
                  <v>41593</v>
                </pt>
                <pt idx="621">
                  <v>41600</v>
                </pt>
                <pt idx="622">
                  <v>41607</v>
                </pt>
                <pt idx="623">
                  <v>41614</v>
                </pt>
                <pt idx="624">
                  <v>41621</v>
                </pt>
                <pt idx="625">
                  <v>41628</v>
                </pt>
                <pt idx="626">
                  <v>41635</v>
                </pt>
                <pt idx="627">
                  <v>41642</v>
                </pt>
                <pt idx="628">
                  <v>41649</v>
                </pt>
                <pt idx="629">
                  <v>41656</v>
                </pt>
                <pt idx="630">
                  <v>41663</v>
                </pt>
                <pt idx="631">
                  <v>41670</v>
                </pt>
                <pt idx="632">
                  <v>41677</v>
                </pt>
                <pt idx="633">
                  <v>41684</v>
                </pt>
                <pt idx="634">
                  <v>41691</v>
                </pt>
                <pt idx="635">
                  <v>41698</v>
                </pt>
                <pt idx="636">
                  <v>41705</v>
                </pt>
                <pt idx="637">
                  <v>41712</v>
                </pt>
                <pt idx="638">
                  <v>41719</v>
                </pt>
                <pt idx="639">
                  <v>41726</v>
                </pt>
                <pt idx="640">
                  <v>41733</v>
                </pt>
                <pt idx="641">
                  <v>41740</v>
                </pt>
                <pt idx="642">
                  <v>41747</v>
                </pt>
                <pt idx="643">
                  <v>41754</v>
                </pt>
                <pt idx="644">
                  <v>41761</v>
                </pt>
                <pt idx="645">
                  <v>41768</v>
                </pt>
                <pt idx="646">
                  <v>41775</v>
                </pt>
                <pt idx="647">
                  <v>41782</v>
                </pt>
                <pt idx="648">
                  <v>41789</v>
                </pt>
                <pt idx="649">
                  <v>41796</v>
                </pt>
                <pt idx="650">
                  <v>41803</v>
                </pt>
                <pt idx="651">
                  <v>41810</v>
                </pt>
                <pt idx="652">
                  <v>41817</v>
                </pt>
                <pt idx="653">
                  <v>41824</v>
                </pt>
                <pt idx="654">
                  <v>41831</v>
                </pt>
                <pt idx="655">
                  <v>41838</v>
                </pt>
                <pt idx="656">
                  <v>41845</v>
                </pt>
                <pt idx="657">
                  <v>41852</v>
                </pt>
                <pt idx="658">
                  <v>41859</v>
                </pt>
                <pt idx="659">
                  <v>41866</v>
                </pt>
                <pt idx="660">
                  <v>41873</v>
                </pt>
                <pt idx="661">
                  <v>41880</v>
                </pt>
                <pt idx="662">
                  <v>41887</v>
                </pt>
                <pt idx="663">
                  <v>41894</v>
                </pt>
                <pt idx="664">
                  <v>41901</v>
                </pt>
                <pt idx="665">
                  <v>41908</v>
                </pt>
                <pt idx="666">
                  <v>41915</v>
                </pt>
                <pt idx="667">
                  <v>41922</v>
                </pt>
                <pt idx="668">
                  <v>41929</v>
                </pt>
                <pt idx="669">
                  <v>41936</v>
                </pt>
                <pt idx="670">
                  <v>41943</v>
                </pt>
                <pt idx="671">
                  <v>41950</v>
                </pt>
                <pt idx="672">
                  <v>41957</v>
                </pt>
                <pt idx="673">
                  <v>41964</v>
                </pt>
                <pt idx="674">
                  <v>41971</v>
                </pt>
                <pt idx="675">
                  <v>41978</v>
                </pt>
                <pt idx="676">
                  <v>41985</v>
                </pt>
                <pt idx="677">
                  <v>41992</v>
                </pt>
                <pt idx="678">
                  <v>41999</v>
                </pt>
                <pt idx="679">
                  <v>42006</v>
                </pt>
                <pt idx="680">
                  <v>42013</v>
                </pt>
                <pt idx="681">
                  <v>42020</v>
                </pt>
                <pt idx="682">
                  <v>42027</v>
                </pt>
                <pt idx="683">
                  <v>42034</v>
                </pt>
                <pt idx="684">
                  <v>42041</v>
                </pt>
                <pt idx="685">
                  <v>42048</v>
                </pt>
                <pt idx="686">
                  <v>42055</v>
                </pt>
                <pt idx="687">
                  <v>42062</v>
                </pt>
                <pt idx="688">
                  <v>42069</v>
                </pt>
                <pt idx="689">
                  <v>42076</v>
                </pt>
                <pt idx="690">
                  <v>42083</v>
                </pt>
                <pt idx="691">
                  <v>42090</v>
                </pt>
                <pt idx="692">
                  <v>42097</v>
                </pt>
                <pt idx="693">
                  <v>42104</v>
                </pt>
                <pt idx="694">
                  <v>42111</v>
                </pt>
                <pt idx="695">
                  <v>42118</v>
                </pt>
                <pt idx="696">
                  <v>42125</v>
                </pt>
                <pt idx="697">
                  <v>42132</v>
                </pt>
                <pt idx="698">
                  <v>42139</v>
                </pt>
                <pt idx="699">
                  <v>42146</v>
                </pt>
                <pt idx="700">
                  <v>42153</v>
                </pt>
                <pt idx="701">
                  <v>42160</v>
                </pt>
                <pt idx="702">
                  <v>42167</v>
                </pt>
                <pt idx="703">
                  <v>42174</v>
                </pt>
                <pt idx="704">
                  <v>42181</v>
                </pt>
                <pt idx="705">
                  <v>42188</v>
                </pt>
                <pt idx="706">
                  <v>42195</v>
                </pt>
                <pt idx="707">
                  <v>42202</v>
                </pt>
                <pt idx="708">
                  <v>42209</v>
                </pt>
                <pt idx="709">
                  <v>42216</v>
                </pt>
                <pt idx="710">
                  <v>42223</v>
                </pt>
                <pt idx="711">
                  <v>42230</v>
                </pt>
                <pt idx="712">
                  <v>42237</v>
                </pt>
                <pt idx="713">
                  <v>42244</v>
                </pt>
                <pt idx="714">
                  <v>42251</v>
                </pt>
                <pt idx="715">
                  <v>42258</v>
                </pt>
                <pt idx="716">
                  <v>42265</v>
                </pt>
                <pt idx="717">
                  <v>42272</v>
                </pt>
                <pt idx="718">
                  <v>42279</v>
                </pt>
                <pt idx="719">
                  <v>42286</v>
                </pt>
                <pt idx="720">
                  <v>42293</v>
                </pt>
                <pt idx="721">
                  <v>42300</v>
                </pt>
                <pt idx="722">
                  <v>42307</v>
                </pt>
                <pt idx="723">
                  <v>42314</v>
                </pt>
                <pt idx="724">
                  <v>42321</v>
                </pt>
                <pt idx="725">
                  <v>42328</v>
                </pt>
                <pt idx="726">
                  <v>42335</v>
                </pt>
                <pt idx="727">
                  <v>42342</v>
                </pt>
                <pt idx="728">
                  <v>42349</v>
                </pt>
                <pt idx="729">
                  <v>42356</v>
                </pt>
                <pt idx="730">
                  <v>42363</v>
                </pt>
                <pt idx="731">
                  <v>42370</v>
                </pt>
                <pt idx="732">
                  <v>42377</v>
                </pt>
                <pt idx="733">
                  <v>42384</v>
                </pt>
                <pt idx="734">
                  <v>42391</v>
                </pt>
                <pt idx="735">
                  <v>42398</v>
                </pt>
                <pt idx="736">
                  <v>42405</v>
                </pt>
                <pt idx="737">
                  <v>42412</v>
                </pt>
                <pt idx="738">
                  <v>42419</v>
                </pt>
                <pt idx="739">
                  <v>42426</v>
                </pt>
                <pt idx="740">
                  <v>42433</v>
                </pt>
                <pt idx="741">
                  <v>42440</v>
                </pt>
                <pt idx="742">
                  <v>42447</v>
                </pt>
                <pt idx="743">
                  <v>42454</v>
                </pt>
                <pt idx="744">
                  <v>42461</v>
                </pt>
                <pt idx="745">
                  <v>42468</v>
                </pt>
                <pt idx="746">
                  <v>42475</v>
                </pt>
                <pt idx="747">
                  <v>42482</v>
                </pt>
                <pt idx="748">
                  <v>42489</v>
                </pt>
                <pt idx="749">
                  <v>42496</v>
                </pt>
                <pt idx="750">
                  <v>42503</v>
                </pt>
                <pt idx="751">
                  <v>42510</v>
                </pt>
                <pt idx="752">
                  <v>42517</v>
                </pt>
                <pt idx="753">
                  <v>42524</v>
                </pt>
                <pt idx="754">
                  <v>42531</v>
                </pt>
                <pt idx="755">
                  <v>42538</v>
                </pt>
                <pt idx="756">
                  <v>42545</v>
                </pt>
                <pt idx="757">
                  <v>42552</v>
                </pt>
                <pt idx="758">
                  <v>42559</v>
                </pt>
                <pt idx="759">
                  <v>42566</v>
                </pt>
                <pt idx="760">
                  <v>42573</v>
                </pt>
                <pt idx="761">
                  <v>42580</v>
                </pt>
                <pt idx="762">
                  <v>42587</v>
                </pt>
                <pt idx="763">
                  <v>42594</v>
                </pt>
                <pt idx="764">
                  <v>42601</v>
                </pt>
                <pt idx="765">
                  <v>42608</v>
                </pt>
                <pt idx="766">
                  <v>42615</v>
                </pt>
                <pt idx="767">
                  <v>42622</v>
                </pt>
                <pt idx="768">
                  <v>42629</v>
                </pt>
                <pt idx="769">
                  <v>42636</v>
                </pt>
                <pt idx="770">
                  <v>42643</v>
                </pt>
                <pt idx="771">
                  <v>42650</v>
                </pt>
                <pt idx="772">
                  <v>42657</v>
                </pt>
                <pt idx="773">
                  <v>42664</v>
                </pt>
                <pt idx="774">
                  <v>42671</v>
                </pt>
                <pt idx="775">
                  <v>42678</v>
                </pt>
                <pt idx="776">
                  <v>42685</v>
                </pt>
                <pt idx="777">
                  <v>42692</v>
                </pt>
                <pt idx="778">
                  <v>42699</v>
                </pt>
                <pt idx="779">
                  <v>42706</v>
                </pt>
                <pt idx="780">
                  <v>42713</v>
                </pt>
                <pt idx="781">
                  <v>42720</v>
                </pt>
                <pt idx="782">
                  <v>42727</v>
                </pt>
                <pt idx="783">
                  <v>42734</v>
                </pt>
                <pt idx="784">
                  <v>42741</v>
                </pt>
                <pt idx="785">
                  <v>42748</v>
                </pt>
                <pt idx="786">
                  <v>42755</v>
                </pt>
                <pt idx="787">
                  <v>42762</v>
                </pt>
                <pt idx="788">
                  <v>42769</v>
                </pt>
                <pt idx="789">
                  <v>42776</v>
                </pt>
                <pt idx="790">
                  <v>42783</v>
                </pt>
                <pt idx="791">
                  <v>42790</v>
                </pt>
                <pt idx="792">
                  <v>42797</v>
                </pt>
                <pt idx="793">
                  <v>42804</v>
                </pt>
                <pt idx="794">
                  <v>42811</v>
                </pt>
                <pt idx="795">
                  <v>42818</v>
                </pt>
                <pt idx="796">
                  <v>42825</v>
                </pt>
                <pt idx="797">
                  <v>42832</v>
                </pt>
                <pt idx="798">
                  <v>42839</v>
                </pt>
                <pt idx="799">
                  <v>42846</v>
                </pt>
                <pt idx="800">
                  <v>42853</v>
                </pt>
                <pt idx="801">
                  <v>42860</v>
                </pt>
                <pt idx="802">
                  <v>42867</v>
                </pt>
                <pt idx="803">
                  <v>42874</v>
                </pt>
                <pt idx="804">
                  <v>42881</v>
                </pt>
                <pt idx="805">
                  <v>42888</v>
                </pt>
                <pt idx="806">
                  <v>42895</v>
                </pt>
                <pt idx="807">
                  <v>42902</v>
                </pt>
                <pt idx="808">
                  <v>42909</v>
                </pt>
                <pt idx="809">
                  <v>42916</v>
                </pt>
                <pt idx="810">
                  <v>42923</v>
                </pt>
                <pt idx="811">
                  <v>42930</v>
                </pt>
                <pt idx="812">
                  <v>42937</v>
                </pt>
                <pt idx="813">
                  <v>42944</v>
                </pt>
                <pt idx="814">
                  <v>42951</v>
                </pt>
                <pt idx="815">
                  <v>42958</v>
                </pt>
                <pt idx="816">
                  <v>42965</v>
                </pt>
                <pt idx="817">
                  <v>42972</v>
                </pt>
                <pt idx="818">
                  <v>42979</v>
                </pt>
                <pt idx="819">
                  <v>42986</v>
                </pt>
                <pt idx="820">
                  <v>42993</v>
                </pt>
                <pt idx="821">
                  <v>43000</v>
                </pt>
                <pt idx="822">
                  <v>43007</v>
                </pt>
                <pt idx="823">
                  <v>43014</v>
                </pt>
                <pt idx="824">
                  <v>43021</v>
                </pt>
                <pt idx="825">
                  <v>43028</v>
                </pt>
                <pt idx="826">
                  <v>43035</v>
                </pt>
                <pt idx="827">
                  <v>43042</v>
                </pt>
                <pt idx="828">
                  <v>43049</v>
                </pt>
                <pt idx="829">
                  <v>43056</v>
                </pt>
                <pt idx="830">
                  <v>43063</v>
                </pt>
                <pt idx="831">
                  <v>43070</v>
                </pt>
                <pt idx="832">
                  <v>43077</v>
                </pt>
                <pt idx="833">
                  <v>43084</v>
                </pt>
                <pt idx="834">
                  <v>43091</v>
                </pt>
                <pt idx="835">
                  <v>43098</v>
                </pt>
                <pt idx="836">
                  <v>43105</v>
                </pt>
                <pt idx="837">
                  <v>43112</v>
                </pt>
                <pt idx="838">
                  <v>43119</v>
                </pt>
                <pt idx="839">
                  <v>43126</v>
                </pt>
                <pt idx="840">
                  <v>43133</v>
                </pt>
                <pt idx="841">
                  <v>43140</v>
                </pt>
                <pt idx="842">
                  <v>43147</v>
                </pt>
                <pt idx="843">
                  <v>43154</v>
                </pt>
                <pt idx="844">
                  <v>43161</v>
                </pt>
                <pt idx="845">
                  <v>43168</v>
                </pt>
                <pt idx="846">
                  <v>43175</v>
                </pt>
                <pt idx="847">
                  <v>43182</v>
                </pt>
                <pt idx="848">
                  <v>43189</v>
                </pt>
                <pt idx="849">
                  <v>43196</v>
                </pt>
                <pt idx="850">
                  <v>43203</v>
                </pt>
                <pt idx="851">
                  <v>43210</v>
                </pt>
                <pt idx="852">
                  <v>43217</v>
                </pt>
                <pt idx="853">
                  <v>43224</v>
                </pt>
                <pt idx="854">
                  <v>43231</v>
                </pt>
                <pt idx="855">
                  <v>43238</v>
                </pt>
                <pt idx="856">
                  <v>43245</v>
                </pt>
                <pt idx="857">
                  <v>43252</v>
                </pt>
                <pt idx="858">
                  <v>43259</v>
                </pt>
                <pt idx="859">
                  <v>43266</v>
                </pt>
                <pt idx="860">
                  <v>43273</v>
                </pt>
                <pt idx="861">
                  <v>43280</v>
                </pt>
                <pt idx="862">
                  <v>43287</v>
                </pt>
                <pt idx="863">
                  <v>43294</v>
                </pt>
                <pt idx="864">
                  <v>43301</v>
                </pt>
                <pt idx="865">
                  <v>43308</v>
                </pt>
                <pt idx="866">
                  <v>43315</v>
                </pt>
                <pt idx="867">
                  <v>43322</v>
                </pt>
                <pt idx="868">
                  <v>43329</v>
                </pt>
                <pt idx="869">
                  <v>43336</v>
                </pt>
                <pt idx="870">
                  <v>43343</v>
                </pt>
                <pt idx="871">
                  <v>43350</v>
                </pt>
                <pt idx="872">
                  <v>43357</v>
                </pt>
                <pt idx="873">
                  <v>43364</v>
                </pt>
                <pt idx="874">
                  <v>43371</v>
                </pt>
                <pt idx="875">
                  <v>43378</v>
                </pt>
                <pt idx="876">
                  <v>43385</v>
                </pt>
                <pt idx="877">
                  <v>43392</v>
                </pt>
                <pt idx="878">
                  <v>43399</v>
                </pt>
                <pt idx="879">
                  <v>43406</v>
                </pt>
                <pt idx="880">
                  <v>43413</v>
                </pt>
                <pt idx="881">
                  <v>43420</v>
                </pt>
                <pt idx="882">
                  <v>43427</v>
                </pt>
                <pt idx="883">
                  <v>43434</v>
                </pt>
                <pt idx="884">
                  <v>43441</v>
                </pt>
                <pt idx="885">
                  <v>43448</v>
                </pt>
                <pt idx="886">
                  <v>43455</v>
                </pt>
                <pt idx="887">
                  <v>43462</v>
                </pt>
                <pt idx="888">
                  <v>43469</v>
                </pt>
                <pt idx="889">
                  <v>43476</v>
                </pt>
                <pt idx="890">
                  <v>43483</v>
                </pt>
                <pt idx="891">
                  <v>43490</v>
                </pt>
                <pt idx="892">
                  <v>43497</v>
                </pt>
                <pt idx="893">
                  <v>43504</v>
                </pt>
                <pt idx="894">
                  <v>43511</v>
                </pt>
                <pt idx="895">
                  <v>43518</v>
                </pt>
                <pt idx="896">
                  <v>43525</v>
                </pt>
                <pt idx="897">
                  <v>43532</v>
                </pt>
                <pt idx="898">
                  <v>43539</v>
                </pt>
                <pt idx="899">
                  <v>43546</v>
                </pt>
                <pt idx="900">
                  <v>43553</v>
                </pt>
                <pt idx="901">
                  <v>43560</v>
                </pt>
                <pt idx="902">
                  <v>43567</v>
                </pt>
                <pt idx="903">
                  <v>43574</v>
                </pt>
                <pt idx="904">
                  <v>43581</v>
                </pt>
                <pt idx="905">
                  <v>43588</v>
                </pt>
                <pt idx="906">
                  <v>43595</v>
                </pt>
                <pt idx="907">
                  <v>43602</v>
                </pt>
                <pt idx="908">
                  <v>43609</v>
                </pt>
                <pt idx="909">
                  <v>43616</v>
                </pt>
                <pt idx="910">
                  <v>43623</v>
                </pt>
                <pt idx="911">
                  <v>43630</v>
                </pt>
                <pt idx="912">
                  <v>43637</v>
                </pt>
                <pt idx="913">
                  <v>43644</v>
                </pt>
                <pt idx="914">
                  <v>43651</v>
                </pt>
                <pt idx="915">
                  <v>43658</v>
                </pt>
                <pt idx="916">
                  <v>43665</v>
                </pt>
                <pt idx="917">
                  <v>43672</v>
                </pt>
                <pt idx="918">
                  <v>43679</v>
                </pt>
                <pt idx="919">
                  <v>43686</v>
                </pt>
                <pt idx="920">
                  <v>43693</v>
                </pt>
                <pt idx="921">
                  <v>43700</v>
                </pt>
                <pt idx="922">
                  <v>43707</v>
                </pt>
                <pt idx="923">
                  <v>43714</v>
                </pt>
                <pt idx="924">
                  <v>43721</v>
                </pt>
                <pt idx="925">
                  <v>43728</v>
                </pt>
                <pt idx="926">
                  <v>43735</v>
                </pt>
                <pt idx="927">
                  <v>43742</v>
                </pt>
                <pt idx="928">
                  <v>43749</v>
                </pt>
                <pt idx="929">
                  <v>43756</v>
                </pt>
                <pt idx="930">
                  <v>43763</v>
                </pt>
                <pt idx="931">
                  <v>43770</v>
                </pt>
                <pt idx="932">
                  <v>43777</v>
                </pt>
                <pt idx="933">
                  <v>43784</v>
                </pt>
                <pt idx="934">
                  <v>43791</v>
                </pt>
                <pt idx="935">
                  <v>43798</v>
                </pt>
                <pt idx="936">
                  <v>43805</v>
                </pt>
                <pt idx="937">
                  <v>43812</v>
                </pt>
                <pt idx="938">
                  <v>43819</v>
                </pt>
                <pt idx="939">
                  <v>43826</v>
                </pt>
                <pt idx="940">
                  <v>43833</v>
                </pt>
                <pt idx="941">
                  <v>43840</v>
                </pt>
                <pt idx="942">
                  <v>43847</v>
                </pt>
                <pt idx="943">
                  <v>43854</v>
                </pt>
                <pt idx="944">
                  <v>43861</v>
                </pt>
                <pt idx="945">
                  <v>43868</v>
                </pt>
                <pt idx="946">
                  <v>43875</v>
                </pt>
                <pt idx="947">
                  <v>43882</v>
                </pt>
                <pt idx="948">
                  <v>43889</v>
                </pt>
                <pt idx="949">
                  <v>43896</v>
                </pt>
                <pt idx="950">
                  <v>43903</v>
                </pt>
                <pt idx="951">
                  <v>43910</v>
                </pt>
                <pt idx="952">
                  <v>43917</v>
                </pt>
                <pt idx="953">
                  <v>43924</v>
                </pt>
                <pt idx="954">
                  <v>43931</v>
                </pt>
                <pt idx="955">
                  <v>43938</v>
                </pt>
                <pt idx="956">
                  <v>43945</v>
                </pt>
                <pt idx="957">
                  <v>43952</v>
                </pt>
                <pt idx="958">
                  <v>43959</v>
                </pt>
                <pt idx="959">
                  <v>43966</v>
                </pt>
                <pt idx="960">
                  <v>43973</v>
                </pt>
                <pt idx="961">
                  <v>43980</v>
                </pt>
                <pt idx="962">
                  <v>43987</v>
                </pt>
                <pt idx="963">
                  <v>43994</v>
                </pt>
                <pt idx="964">
                  <v>44001</v>
                </pt>
                <pt idx="965">
                  <v>44008</v>
                </pt>
                <pt idx="966">
                  <v>44015</v>
                </pt>
                <pt idx="967">
                  <v>44022</v>
                </pt>
                <pt idx="968">
                  <v>44029</v>
                </pt>
                <pt idx="969">
                  <v>44036</v>
                </pt>
                <pt idx="970">
                  <v>44043</v>
                </pt>
                <pt idx="971">
                  <v>44050</v>
                </pt>
                <pt idx="972">
                  <v>44057</v>
                </pt>
                <pt idx="973">
                  <v>44064</v>
                </pt>
                <pt idx="974">
                  <v>44071</v>
                </pt>
                <pt idx="975">
                  <v>44078</v>
                </pt>
                <pt idx="976">
                  <v>44085</v>
                </pt>
                <pt idx="977">
                  <v>44092</v>
                </pt>
                <pt idx="978">
                  <v>44099</v>
                </pt>
                <pt idx="979">
                  <v>44106</v>
                </pt>
                <pt idx="980">
                  <v>44113</v>
                </pt>
                <pt idx="981">
                  <v>44120</v>
                </pt>
                <pt idx="982">
                  <v>44127</v>
                </pt>
                <pt idx="983">
                  <v>44134</v>
                </pt>
                <pt idx="984">
                  <v>44141</v>
                </pt>
                <pt idx="985">
                  <v>44148</v>
                </pt>
                <pt idx="986">
                  <v>44155</v>
                </pt>
                <pt idx="987">
                  <v>44162</v>
                </pt>
                <pt idx="988">
                  <v>44169</v>
                </pt>
                <pt idx="989">
                  <v>44176</v>
                </pt>
                <pt idx="990">
                  <v>44183</v>
                </pt>
                <pt idx="991">
                  <v>44190</v>
                </pt>
                <pt idx="992">
                  <v>44197</v>
                </pt>
                <pt idx="993">
                  <v>44204</v>
                </pt>
                <pt idx="994">
                  <v>44211</v>
                </pt>
                <pt idx="995">
                  <v>44218</v>
                </pt>
                <pt idx="996">
                  <v>44225</v>
                </pt>
                <pt idx="997">
                  <v>44232</v>
                </pt>
                <pt idx="998">
                  <v>44239</v>
                </pt>
                <pt idx="999">
                  <v>44246</v>
                </pt>
                <pt idx="1000">
                  <v>44253</v>
                </pt>
                <pt idx="1001">
                  <v>44260</v>
                </pt>
                <pt idx="1002">
                  <v>44267</v>
                </pt>
                <pt idx="1003">
                  <v>44274</v>
                </pt>
                <pt idx="1004">
                  <v>44281</v>
                </pt>
                <pt idx="1005">
                  <v>44288</v>
                </pt>
                <pt idx="1006">
                  <v>44295</v>
                </pt>
                <pt idx="1007">
                  <v>44302</v>
                </pt>
                <pt idx="1008">
                  <v>44309</v>
                </pt>
                <pt idx="1009">
                  <v>44316</v>
                </pt>
                <pt idx="1010">
                  <v>44323</v>
                </pt>
                <pt idx="1011">
                  <v>44330</v>
                </pt>
                <pt idx="1012">
                  <v>44337</v>
                </pt>
                <pt idx="1013">
                  <v>44344</v>
                </pt>
                <pt idx="1014">
                  <v>44351</v>
                </pt>
                <pt idx="1015">
                  <v>44358</v>
                </pt>
                <pt idx="1016">
                  <v>44365</v>
                </pt>
                <pt idx="1017">
                  <v>44372</v>
                </pt>
                <pt idx="1018">
                  <v>44379</v>
                </pt>
                <pt idx="1019">
                  <v>44386</v>
                </pt>
                <pt idx="1020">
                  <v>44393</v>
                </pt>
                <pt idx="1021">
                  <v>44400</v>
                </pt>
                <pt idx="1022">
                  <v>44407</v>
                </pt>
                <pt idx="1023">
                  <v>44414</v>
                </pt>
                <pt idx="1024">
                  <v>44421</v>
                </pt>
                <pt idx="1025">
                  <v>44428</v>
                </pt>
                <pt idx="1026">
                  <v>44435</v>
                </pt>
                <pt idx="1027">
                  <v>44442</v>
                </pt>
                <pt idx="1028">
                  <v>44449</v>
                </pt>
                <pt idx="1029">
                  <v>44456</v>
                </pt>
                <pt idx="1030">
                  <v>44463</v>
                </pt>
                <pt idx="1031">
                  <v>44470</v>
                </pt>
                <pt idx="1032">
                  <v>44477</v>
                </pt>
                <pt idx="1033">
                  <v>44484</v>
                </pt>
                <pt idx="1034">
                  <v>44491</v>
                </pt>
                <pt idx="1035">
                  <v>44498</v>
                </pt>
                <pt idx="1036">
                  <v>44505</v>
                </pt>
                <pt idx="1037">
                  <v>44512</v>
                </pt>
                <pt idx="1038">
                  <v>44519</v>
                </pt>
                <pt idx="1039">
                  <v>44526</v>
                </pt>
                <pt idx="1040">
                  <v>44533</v>
                </pt>
                <pt idx="1041">
                  <v>44540</v>
                </pt>
                <pt idx="1042">
                  <v>44547</v>
                </pt>
                <pt idx="1043">
                  <v>44554</v>
                </pt>
                <pt idx="1044">
                  <v>44561</v>
                </pt>
                <pt idx="1045">
                  <v>44568</v>
                </pt>
                <pt idx="1046">
                  <v>44575</v>
                </pt>
                <pt idx="1047">
                  <v>44582</v>
                </pt>
                <pt idx="1048">
                  <v>44589</v>
                </pt>
                <pt idx="1049">
                  <v>44596</v>
                </pt>
                <pt idx="1050">
                  <v>44603</v>
                </pt>
                <pt idx="1051">
                  <v>44610</v>
                </pt>
                <pt idx="1052">
                  <v>44617</v>
                </pt>
                <pt idx="1053">
                  <v>44624</v>
                </pt>
                <pt idx="1054">
                  <v>44631</v>
                </pt>
                <pt idx="1055">
                  <v>44638</v>
                </pt>
                <pt idx="1056">
                  <v>44645</v>
                </pt>
                <pt idx="1057">
                  <v>44652</v>
                </pt>
                <pt idx="1058">
                  <v>44659</v>
                </pt>
                <pt idx="1059">
                  <v>44666</v>
                </pt>
                <pt idx="1060">
                  <v>44673</v>
                </pt>
                <pt idx="1061">
                  <v>44680</v>
                </pt>
                <pt idx="1062">
                  <v>44687</v>
                </pt>
                <pt idx="1063">
                  <v>44694</v>
                </pt>
                <pt idx="1064">
                  <v>44701</v>
                </pt>
                <pt idx="1065">
                  <v>44708</v>
                </pt>
                <pt idx="1066">
                  <v>44715</v>
                </pt>
                <pt idx="1067">
                  <v>44722</v>
                </pt>
                <pt idx="1068">
                  <v>44729</v>
                </pt>
                <pt idx="1069">
                  <v>44736</v>
                </pt>
                <pt idx="1070">
                  <v>44743</v>
                </pt>
                <pt idx="1071">
                  <v>44750</v>
                </pt>
                <pt idx="1072">
                  <v>44757</v>
                </pt>
                <pt idx="1073">
                  <v>44764</v>
                </pt>
                <pt idx="1074">
                  <v>44771</v>
                </pt>
                <pt idx="1075">
                  <v>44778</v>
                </pt>
                <pt idx="1076">
                  <v>44785</v>
                </pt>
                <pt idx="1077">
                  <v>44792</v>
                </pt>
                <pt idx="1078">
                  <v>44799</v>
                </pt>
                <pt idx="1079">
                  <v>44806</v>
                </pt>
                <pt idx="1080">
                  <v>44813</v>
                </pt>
                <pt idx="1081">
                  <v>44820</v>
                </pt>
                <pt idx="1082">
                  <v>44827</v>
                </pt>
                <pt idx="1083">
                  <v>44834</v>
                </pt>
                <pt idx="1084">
                  <v>44841</v>
                </pt>
                <pt idx="1085">
                  <v>44848</v>
                </pt>
                <pt idx="1086">
                  <v>44855</v>
                </pt>
                <pt idx="1087">
                  <v>44862</v>
                </pt>
                <pt idx="1088">
                  <v>44869</v>
                </pt>
                <pt idx="1089">
                  <v>44876</v>
                </pt>
                <pt idx="1090">
                  <v>44883</v>
                </pt>
                <pt idx="1091">
                  <v>44890</v>
                </pt>
                <pt idx="1092">
                  <v>44897</v>
                </pt>
                <pt idx="1093">
                  <v>44904</v>
                </pt>
                <pt idx="1094">
                  <v>44911</v>
                </pt>
                <pt idx="1095">
                  <v>44918</v>
                </pt>
                <pt idx="1096">
                  <v>44925</v>
                </pt>
                <pt idx="1097">
                  <v>44932</v>
                </pt>
                <pt idx="1098">
                  <v>44939</v>
                </pt>
                <pt idx="1099">
                  <v>44946</v>
                </pt>
                <pt idx="1100">
                  <v>44953</v>
                </pt>
                <pt idx="1101">
                  <v>44960</v>
                </pt>
                <pt idx="1102">
                  <v>44967</v>
                </pt>
                <pt idx="1103">
                  <v>44974</v>
                </pt>
                <pt idx="1104">
                  <v>44981</v>
                </pt>
                <pt idx="1105">
                  <v>44988</v>
                </pt>
                <pt idx="1106">
                  <v>44995</v>
                </pt>
                <pt idx="1107">
                  <v>45002</v>
                </pt>
                <pt idx="1108">
                  <v>45009</v>
                </pt>
                <pt idx="1109">
                  <v>45016</v>
                </pt>
                <pt idx="1110">
                  <v>45023</v>
                </pt>
                <pt idx="1111">
                  <v>45030</v>
                </pt>
                <pt idx="1112">
                  <v>45037</v>
                </pt>
                <pt idx="1113">
                  <v>45044</v>
                </pt>
                <pt idx="1114">
                  <v>45051</v>
                </pt>
                <pt idx="1115">
                  <v>45058</v>
                </pt>
                <pt idx="1116">
                  <v>45065</v>
                </pt>
                <pt idx="1117">
                  <v>45072</v>
                </pt>
                <pt idx="1118">
                  <v>45079</v>
                </pt>
                <pt idx="1119">
                  <v>45086</v>
                </pt>
                <pt idx="1120">
                  <v>45093</v>
                </pt>
                <pt idx="1121">
                  <v>45100</v>
                </pt>
                <pt idx="1122">
                  <v>45107</v>
                </pt>
                <pt idx="1123">
                  <v>45114</v>
                </pt>
                <pt idx="1124">
                  <v>45121</v>
                </pt>
                <pt idx="1125">
                  <v>45128</v>
                </pt>
                <pt idx="1126">
                  <v>45135</v>
                </pt>
                <pt idx="1127">
                  <v>45142</v>
                </pt>
                <pt idx="1128">
                  <v>45149</v>
                </pt>
                <pt idx="1129">
                  <v>45156</v>
                </pt>
                <pt idx="1130">
                  <v>45163</v>
                </pt>
                <pt idx="1131">
                  <v>45170</v>
                </pt>
                <pt idx="1132">
                  <v>45177</v>
                </pt>
                <pt idx="1133">
                  <v>45184</v>
                </pt>
                <pt idx="1134">
                  <v>45191</v>
                </pt>
                <pt idx="1135">
                  <v>45198</v>
                </pt>
                <pt idx="1136">
                  <v>45205</v>
                </pt>
                <pt idx="1137">
                  <v>45212</v>
                </pt>
                <pt idx="1138">
                  <v>45219</v>
                </pt>
                <pt idx="1139">
                  <v>45226</v>
                </pt>
                <pt idx="1140">
                  <v>45233</v>
                </pt>
                <pt idx="1141">
                  <v>45240</v>
                </pt>
                <pt idx="1142">
                  <v>45247</v>
                </pt>
                <pt idx="1143">
                  <v>45254</v>
                </pt>
                <pt idx="1144">
                  <v>45261</v>
                </pt>
                <pt idx="1145">
                  <v>45268</v>
                </pt>
                <pt idx="1146">
                  <v>45275</v>
                </pt>
                <pt idx="1147">
                  <v>45282</v>
                </pt>
                <pt idx="1148">
                  <v>45289</v>
                </pt>
                <pt idx="1149">
                  <v>45296</v>
                </pt>
                <pt idx="1150">
                  <v>45303</v>
                </pt>
                <pt idx="1151">
                  <v>45310</v>
                </pt>
                <pt idx="1152">
                  <v>45317</v>
                </pt>
                <pt idx="1153">
                  <v>45324</v>
                </pt>
                <pt idx="1154">
                  <v>45331</v>
                </pt>
                <pt idx="1155">
                  <v>45338</v>
                </pt>
                <pt idx="1156">
                  <v>45345</v>
                </pt>
                <pt idx="1157">
                  <v>45352</v>
                </pt>
                <pt idx="1158">
                  <v>45359</v>
                </pt>
                <pt idx="1159">
                  <v>45366</v>
                </pt>
                <pt idx="1160">
                  <v>45373</v>
                </pt>
                <pt idx="1161">
                  <v>45380</v>
                </pt>
                <pt idx="1162">
                  <v>45387</v>
                </pt>
                <pt idx="1163">
                  <v>45394</v>
                </pt>
                <pt idx="1164">
                  <v>45401</v>
                </pt>
                <pt idx="1165">
                  <v>45408</v>
                </pt>
                <pt idx="1166">
                  <v>45415</v>
                </pt>
                <pt idx="1167">
                  <v>45422</v>
                </pt>
                <pt idx="1168">
                  <v>45429</v>
                </pt>
                <pt idx="1169">
                  <v>45436</v>
                </pt>
                <pt idx="1170">
                  <v>45443</v>
                </pt>
                <pt idx="1171">
                  <v>45450</v>
                </pt>
                <pt idx="1172">
                  <v>45457</v>
                </pt>
                <pt idx="1173">
                  <v>45464</v>
                </pt>
                <pt idx="1174">
                  <v>45471</v>
                </pt>
                <pt idx="1175">
                  <v>45478</v>
                </pt>
                <pt idx="1176">
                  <v>45485</v>
                </pt>
                <pt idx="1177">
                  <v>45492</v>
                </pt>
                <pt idx="1178">
                  <v>45499</v>
                </pt>
                <pt idx="1179">
                  <v>45506</v>
                </pt>
                <pt idx="1180">
                  <v>45513</v>
                </pt>
                <pt idx="1181">
                  <v>45520</v>
                </pt>
                <pt idx="1182">
                  <v>45527</v>
                </pt>
                <pt idx="1183">
                  <v>45534</v>
                </pt>
                <pt idx="1184">
                  <v>45541</v>
                </pt>
                <pt idx="1185">
                  <v>45548</v>
                </pt>
                <pt idx="1186">
                  <v>45555</v>
                </pt>
                <pt idx="1187">
                  <v>45562</v>
                </pt>
                <pt idx="1188">
                  <v>45569</v>
                </pt>
                <pt idx="1189">
                  <v>45576</v>
                </pt>
                <pt idx="1190">
                  <v>45583</v>
                </pt>
                <pt idx="1191">
                  <v>45590</v>
                </pt>
                <pt idx="1192">
                  <v>45597</v>
                </pt>
                <pt idx="1193">
                  <v>45604</v>
                </pt>
                <pt idx="1194">
                  <v>45611</v>
                </pt>
                <pt idx="1195">
                  <v>45618</v>
                </pt>
                <pt idx="1196">
                  <v>45625</v>
                </pt>
                <pt idx="1197">
                  <v>45632</v>
                </pt>
                <pt idx="1198">
                  <v>45639</v>
                </pt>
                <pt idx="1199">
                  <v>45646</v>
                </pt>
                <pt idx="1200">
                  <v>45653</v>
                </pt>
                <pt idx="1201">
                  <v>45660</v>
                </pt>
                <pt idx="1202">
                  <v>45667</v>
                </pt>
                <pt idx="1203">
                  <v>45674</v>
                </pt>
                <pt idx="1204">
                  <v>45681</v>
                </pt>
                <pt idx="1205">
                  <v>45688</v>
                </pt>
                <pt idx="1206">
                  <v>45695</v>
                </pt>
                <pt idx="1207">
                  <v>45702</v>
                </pt>
                <pt idx="1208">
                  <v>45709</v>
                </pt>
                <pt idx="1209">
                  <v>45716</v>
                </pt>
                <pt idx="1210">
                  <v>45723</v>
                </pt>
                <pt idx="1211">
                  <v>45730</v>
                </pt>
                <pt idx="1212">
                  <v>45737</v>
                </pt>
                <pt idx="1213">
                  <v>45744</v>
                </pt>
                <pt idx="1214">
                  <v>45751</v>
                </pt>
                <pt idx="1215">
                  <v>45758</v>
                </pt>
                <pt idx="1216">
                  <v>45765</v>
                </pt>
                <pt idx="1217">
                  <v>45772</v>
                </pt>
                <pt idx="1218">
                  <v>45779</v>
                </pt>
                <pt idx="1219">
                  <v>45786</v>
                </pt>
                <pt idx="1220">
                  <v>45793</v>
                </pt>
                <pt idx="1221">
                  <v>45800</v>
                </pt>
                <pt idx="1222">
                  <v>45807</v>
                </pt>
                <pt idx="1223">
                  <v>45814</v>
                </pt>
                <pt idx="1224">
                  <v>45821</v>
                </pt>
                <pt idx="1225">
                  <v>45828</v>
                </pt>
                <pt idx="1226">
                  <v>45835</v>
                </pt>
                <pt idx="1227">
                  <v>45842</v>
                </pt>
                <pt idx="1228">
                  <v>45849</v>
                </pt>
                <pt idx="1229">
                  <v>45856</v>
                </pt>
                <pt idx="1230">
                  <v>45863</v>
                </pt>
                <pt idx="1231">
                  <v>45870</v>
                </pt>
                <pt idx="1232">
                  <v>45877</v>
                </pt>
                <pt idx="1233">
                  <v>45884</v>
                </pt>
                <pt idx="1234">
                  <v>45891</v>
                </pt>
                <pt idx="1235">
                  <v>45898</v>
                </pt>
                <pt idx="1236">
                  <v>45905</v>
                </pt>
                <pt idx="1237">
                  <v>45912</v>
                </pt>
                <pt idx="1238">
                  <v>45919</v>
                </pt>
                <pt idx="1239">
                  <v>45926</v>
                </pt>
                <pt idx="1240">
                  <v>45933</v>
                </pt>
                <pt idx="1241">
                  <v>45940</v>
                </pt>
                <pt idx="1242">
                  <v>45947</v>
                </pt>
                <pt idx="1243">
                  <v>45954</v>
                </pt>
                <pt idx="1244">
                  <v>45961</v>
                </pt>
                <pt idx="1245">
                  <v>45968</v>
                </pt>
                <pt idx="1246">
                  <v>45975</v>
                </pt>
                <pt idx="1247">
                  <v>45982</v>
                </pt>
                <pt idx="1248">
                  <v>45989</v>
                </pt>
                <pt idx="1249">
                  <v>45996</v>
                </pt>
                <pt idx="1250">
                  <v>46003</v>
                </pt>
                <pt idx="1251">
                  <v>46010</v>
                </pt>
                <pt idx="1252">
                  <v>46017</v>
                </pt>
                <pt idx="1253">
                  <v>46024</v>
                </pt>
                <pt idx="1254">
                  <v>46031</v>
                </pt>
                <pt idx="1255">
                  <v>46038</v>
                </pt>
                <pt idx="1256">
                  <v>46045</v>
                </pt>
                <pt idx="1257">
                  <v>46052</v>
                </pt>
                <pt idx="1258">
                  <v>46059</v>
                </pt>
                <pt idx="1259">
                  <v>46066</v>
                </pt>
                <pt idx="1260">
                  <v>46073</v>
                </pt>
                <pt idx="1261">
                  <v>46080</v>
                </pt>
                <pt idx="1262">
                  <v>46087</v>
                </pt>
                <pt idx="1263">
                  <v>46094</v>
                </pt>
                <pt idx="1264">
                  <v>46101</v>
                </pt>
                <pt idx="1265">
                  <v>46108</v>
                </pt>
                <pt idx="1266">
                  <v>46115</v>
                </pt>
                <pt idx="1267">
                  <v>46122</v>
                </pt>
              </numCache>
            </numRef>
          </cat>
          <val>
            <numRef>
              <f>_图表数据!$F$2:$F$1269</f>
              <numCache>
                <formatCode>General</formatCode>
                <ptCount val="126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8000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8000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8000</v>
                </pt>
                <pt idx="145">
                  <v>0</v>
                </pt>
                <pt idx="146">
                  <v>0</v>
                </pt>
                <pt idx="147">
                  <v>8000</v>
                </pt>
                <pt idx="148">
                  <v>8000</v>
                </pt>
                <pt idx="149">
                  <v>8000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8000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8000</v>
                </pt>
                <pt idx="162">
                  <v>8000</v>
                </pt>
                <pt idx="163">
                  <v>8000</v>
                </pt>
                <pt idx="164">
                  <v>8000</v>
                </pt>
                <pt idx="165">
                  <v>0</v>
                </pt>
                <pt idx="166">
                  <v>8000</v>
                </pt>
                <pt idx="167">
                  <v>0</v>
                </pt>
                <pt idx="168">
                  <v>8000</v>
                </pt>
                <pt idx="169">
                  <v>8000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8000</v>
                </pt>
                <pt idx="185">
                  <v>8000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8000</v>
                </pt>
                <pt idx="192">
                  <v>8000</v>
                </pt>
                <pt idx="193">
                  <v>8000</v>
                </pt>
                <pt idx="194">
                  <v>8000</v>
                </pt>
                <pt idx="195">
                  <v>8000</v>
                </pt>
                <pt idx="196">
                  <v>0</v>
                </pt>
                <pt idx="197">
                  <v>8000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8000</v>
                </pt>
                <pt idx="207">
                  <v>0</v>
                </pt>
                <pt idx="208">
                  <v>8000</v>
                </pt>
                <pt idx="209">
                  <v>8000</v>
                </pt>
                <pt idx="210">
                  <v>0</v>
                </pt>
                <pt idx="211">
                  <v>8000</v>
                </pt>
                <pt idx="212">
                  <v>8000</v>
                </pt>
                <pt idx="213">
                  <v>0</v>
                </pt>
                <pt idx="214">
                  <v>8000</v>
                </pt>
                <pt idx="215">
                  <v>0</v>
                </pt>
                <pt idx="216">
                  <v>0</v>
                </pt>
                <pt idx="217">
                  <v>8000</v>
                </pt>
                <pt idx="218">
                  <v>8000</v>
                </pt>
                <pt idx="219">
                  <v>8000</v>
                </pt>
                <pt idx="220">
                  <v>8000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8000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8000</v>
                </pt>
                <pt idx="250">
                  <v>8000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8000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8000</v>
                </pt>
                <pt idx="380">
                  <v>0</v>
                </pt>
                <pt idx="381">
                  <v>0</v>
                </pt>
                <pt idx="382">
                  <v>8000</v>
                </pt>
                <pt idx="383">
                  <v>8000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8000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8000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8000</v>
                </pt>
                <pt idx="513">
                  <v>0</v>
                </pt>
                <pt idx="514">
                  <v>8000</v>
                </pt>
                <pt idx="515">
                  <v>8000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8000</v>
                </pt>
                <pt idx="520">
                  <v>8000</v>
                </pt>
                <pt idx="521">
                  <v>8000</v>
                </pt>
                <pt idx="522">
                  <v>0</v>
                </pt>
                <pt idx="523">
                  <v>8000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8000</v>
                </pt>
                <pt idx="543">
                  <v>0</v>
                </pt>
                <pt idx="544">
                  <v>8000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8000</v>
                </pt>
                <pt idx="549">
                  <v>8000</v>
                </pt>
                <pt idx="550">
                  <v>8000</v>
                </pt>
                <pt idx="551">
                  <v>8000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8000</v>
                </pt>
                <pt idx="569">
                  <v>8000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8000</v>
                </pt>
                <pt idx="574">
                  <v>8000</v>
                </pt>
                <pt idx="575">
                  <v>8000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8000</v>
                </pt>
                <pt idx="643">
                  <v>8000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8000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8000</v>
                </pt>
                <pt idx="659">
                  <v>8000</v>
                </pt>
                <pt idx="660">
                  <v>8000</v>
                </pt>
                <pt idx="661">
                  <v>0</v>
                </pt>
                <pt idx="662">
                  <v>0</v>
                </pt>
                <pt idx="663">
                  <v>8000</v>
                </pt>
                <pt idx="664">
                  <v>8000</v>
                </pt>
                <pt idx="665">
                  <v>8000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8000</v>
                </pt>
                <pt idx="672">
                  <v>8000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8000</v>
                </pt>
                <pt idx="689">
                  <v>0</v>
                </pt>
                <pt idx="690">
                  <v>0</v>
                </pt>
                <pt idx="691">
                  <v>8000</v>
                </pt>
                <pt idx="692">
                  <v>0</v>
                </pt>
                <pt idx="693">
                  <v>0</v>
                </pt>
                <pt idx="694">
                  <v>8000</v>
                </pt>
                <pt idx="695">
                  <v>0</v>
                </pt>
                <pt idx="696">
                  <v>8000</v>
                </pt>
                <pt idx="697">
                  <v>8000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8000</v>
                </pt>
                <pt idx="750">
                  <v>8000</v>
                </pt>
                <pt idx="751">
                  <v>0</v>
                </pt>
                <pt idx="752">
                  <v>8000</v>
                </pt>
                <pt idx="753">
                  <v>0</v>
                </pt>
                <pt idx="754">
                  <v>8000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8000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8000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8000</v>
                </pt>
                <pt idx="817">
                  <v>8000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8000</v>
                </pt>
                <pt idx="842">
                  <v>0</v>
                </pt>
                <pt idx="843">
                  <v>8000</v>
                </pt>
                <pt idx="844">
                  <v>8000</v>
                </pt>
                <pt idx="845">
                  <v>0</v>
                </pt>
                <pt idx="846">
                  <v>0</v>
                </pt>
                <pt idx="847">
                  <v>8000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8000</v>
                </pt>
                <pt idx="857">
                  <v>8000</v>
                </pt>
                <pt idx="858">
                  <v>8000</v>
                </pt>
                <pt idx="859">
                  <v>8000</v>
                </pt>
                <pt idx="860">
                  <v>0</v>
                </pt>
                <pt idx="861">
                  <v>8000</v>
                </pt>
                <pt idx="862">
                  <v>0</v>
                </pt>
                <pt idx="863">
                  <v>8000</v>
                </pt>
                <pt idx="864">
                  <v>8000</v>
                </pt>
                <pt idx="865">
                  <v>8000</v>
                </pt>
                <pt idx="866">
                  <v>8000</v>
                </pt>
                <pt idx="867">
                  <v>0</v>
                </pt>
                <pt idx="868">
                  <v>8000</v>
                </pt>
                <pt idx="869">
                  <v>8000</v>
                </pt>
                <pt idx="870">
                  <v>8000</v>
                </pt>
                <pt idx="871">
                  <v>8000</v>
                </pt>
                <pt idx="872">
                  <v>0</v>
                </pt>
                <pt idx="873">
                  <v>8000</v>
                </pt>
                <pt idx="874">
                  <v>0</v>
                </pt>
                <pt idx="875">
                  <v>0</v>
                </pt>
                <pt idx="876">
                  <v>8000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8000</v>
                </pt>
                <pt idx="902">
                  <v>8000</v>
                </pt>
                <pt idx="903">
                  <v>8000</v>
                </pt>
                <pt idx="904">
                  <v>8000</v>
                </pt>
                <pt idx="905">
                  <v>8000</v>
                </pt>
                <pt idx="906">
                  <v>8000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8000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8000</v>
                </pt>
                <pt idx="925">
                  <v>0</v>
                </pt>
                <pt idx="926">
                  <v>8000</v>
                </pt>
                <pt idx="927">
                  <v>8000</v>
                </pt>
                <pt idx="928">
                  <v>0</v>
                </pt>
                <pt idx="929">
                  <v>8000</v>
                </pt>
                <pt idx="930">
                  <v>8000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8000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8000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</v>
                </pt>
                <pt idx="1013">
                  <v>0</v>
                </pt>
                <pt idx="1014">
                  <v>0</v>
                </pt>
                <pt idx="1015">
                  <v>0</v>
                </pt>
                <pt idx="1016">
                  <v>0</v>
                </pt>
                <pt idx="1017">
                  <v>0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</v>
                </pt>
                <pt idx="1034">
                  <v>0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8000</v>
                </pt>
                <pt idx="1042">
                  <v>0</v>
                </pt>
                <pt idx="1043">
                  <v>0</v>
                </pt>
                <pt idx="1044">
                  <v>0</v>
                </pt>
                <pt idx="1045">
                  <v>0</v>
                </pt>
                <pt idx="1046">
                  <v>0</v>
                </pt>
                <pt idx="1047">
                  <v>0</v>
                </pt>
                <pt idx="1048">
                  <v>8000</v>
                </pt>
                <pt idx="1049">
                  <v>8000</v>
                </pt>
                <pt idx="1050">
                  <v>8000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8000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8000</v>
                </pt>
                <pt idx="1099">
                  <v>8000</v>
                </pt>
                <pt idx="1100">
                  <v>8000</v>
                </pt>
                <pt idx="1101">
                  <v>8000</v>
                </pt>
                <pt idx="1102">
                  <v>8000</v>
                </pt>
                <pt idx="1103">
                  <v>8000</v>
                </pt>
                <pt idx="1104">
                  <v>8000</v>
                </pt>
                <pt idx="1105">
                  <v>8000</v>
                </pt>
                <pt idx="1106">
                  <v>8000</v>
                </pt>
                <pt idx="1107">
                  <v>0</v>
                </pt>
                <pt idx="1108">
                  <v>0</v>
                </pt>
                <pt idx="1109">
                  <v>8000</v>
                </pt>
                <pt idx="1110">
                  <v>8000</v>
                </pt>
                <pt idx="1111">
                  <v>8000</v>
                </pt>
                <pt idx="1112">
                  <v>8000</v>
                </pt>
                <pt idx="1113">
                  <v>0</v>
                </pt>
                <pt idx="1114">
                  <v>0</v>
                </pt>
                <pt idx="1115">
                  <v>8000</v>
                </pt>
                <pt idx="1116">
                  <v>8000</v>
                </pt>
                <pt idx="1117">
                  <v>8000</v>
                </pt>
                <pt idx="1118">
                  <v>8000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0</v>
                </pt>
                <pt idx="1123">
                  <v>0</v>
                </pt>
                <pt idx="1124">
                  <v>0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8000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0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</v>
                </pt>
                <pt idx="1169">
                  <v>0</v>
                </pt>
                <pt idx="1170">
                  <v>0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0</v>
                </pt>
                <pt idx="1197">
                  <v>0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8000</v>
                </pt>
                <pt idx="1212">
                  <v>8000</v>
                </pt>
                <pt idx="1213">
                  <v>0</v>
                </pt>
                <pt idx="1214">
                  <v>8000</v>
                </pt>
                <pt idx="1215">
                  <v>0</v>
                </pt>
                <pt idx="1216">
                  <v>0</v>
                </pt>
                <pt idx="1217">
                  <v>0</v>
                </pt>
                <pt idx="1218">
                  <v>0</v>
                </pt>
                <pt idx="1219">
                  <v>8000</v>
                </pt>
                <pt idx="1220">
                  <v>8000</v>
                </pt>
                <pt idx="1221">
                  <v>0</v>
                </pt>
                <pt idx="1222">
                  <v>8000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0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0</v>
                </pt>
                <pt idx="1242">
                  <v>8000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0</v>
                </pt>
                <pt idx="1247">
                  <v>8000</v>
                </pt>
                <pt idx="1248">
                  <v>8000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8000</v>
                </pt>
                <pt idx="1261">
                  <v>0</v>
                </pt>
                <pt idx="1262">
                  <v>8000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</numCache>
            </numRef>
          </val>
        </ser>
        <ser>
          <idx val="6"/>
          <order val="4"/>
          <tx>
            <strRef>
              <f>_图表数据!$G$1</f>
              <strCache>
                <ptCount val="1"/>
                <pt idx="0">
                  <v>地狱模式</v>
                </pt>
              </strCache>
            </strRef>
          </tx>
          <spPr>
            <a:solidFill xmlns:a="http://schemas.openxmlformats.org/drawingml/2006/main">
              <a:srgbClr val="C03030"/>
            </a:solidFill>
            <a:ln xmlns:a="http://schemas.openxmlformats.org/drawingml/2006/main">
              <a:solidFill>
                <a:srgbClr val="C03030"/>
              </a:solidFill>
              <a:prstDash val="solid"/>
            </a:ln>
          </spPr>
          <cat>
            <numRef>
              <f>_图表数据!$A$2:$A$1269</f>
              <numCache>
                <formatCode>m/d/yy</formatCode>
                <ptCount val="1268"/>
                <pt idx="0">
                  <v>37253</v>
                </pt>
                <pt idx="1">
                  <v>37260</v>
                </pt>
                <pt idx="2">
                  <v>37267</v>
                </pt>
                <pt idx="3">
                  <v>37274</v>
                </pt>
                <pt idx="4">
                  <v>37281</v>
                </pt>
                <pt idx="5">
                  <v>37288</v>
                </pt>
                <pt idx="6">
                  <v>37295</v>
                </pt>
                <pt idx="7">
                  <v>37302</v>
                </pt>
                <pt idx="8">
                  <v>37309</v>
                </pt>
                <pt idx="9">
                  <v>37316</v>
                </pt>
                <pt idx="10">
                  <v>37323</v>
                </pt>
                <pt idx="11">
                  <v>37330</v>
                </pt>
                <pt idx="12">
                  <v>37337</v>
                </pt>
                <pt idx="13">
                  <v>37344</v>
                </pt>
                <pt idx="14">
                  <v>37351</v>
                </pt>
                <pt idx="15">
                  <v>37358</v>
                </pt>
                <pt idx="16">
                  <v>37365</v>
                </pt>
                <pt idx="17">
                  <v>37372</v>
                </pt>
                <pt idx="18">
                  <v>37379</v>
                </pt>
                <pt idx="19">
                  <v>37386</v>
                </pt>
                <pt idx="20">
                  <v>37393</v>
                </pt>
                <pt idx="21">
                  <v>37400</v>
                </pt>
                <pt idx="22">
                  <v>37407</v>
                </pt>
                <pt idx="23">
                  <v>37414</v>
                </pt>
                <pt idx="24">
                  <v>37421</v>
                </pt>
                <pt idx="25">
                  <v>37428</v>
                </pt>
                <pt idx="26">
                  <v>37435</v>
                </pt>
                <pt idx="27">
                  <v>37442</v>
                </pt>
                <pt idx="28">
                  <v>37449</v>
                </pt>
                <pt idx="29">
                  <v>37456</v>
                </pt>
                <pt idx="30">
                  <v>37463</v>
                </pt>
                <pt idx="31">
                  <v>37470</v>
                </pt>
                <pt idx="32">
                  <v>37477</v>
                </pt>
                <pt idx="33">
                  <v>37484</v>
                </pt>
                <pt idx="34">
                  <v>37491</v>
                </pt>
                <pt idx="35">
                  <v>37498</v>
                </pt>
                <pt idx="36">
                  <v>37505</v>
                </pt>
                <pt idx="37">
                  <v>37512</v>
                </pt>
                <pt idx="38">
                  <v>37519</v>
                </pt>
                <pt idx="39">
                  <v>37526</v>
                </pt>
                <pt idx="40">
                  <v>37533</v>
                </pt>
                <pt idx="41">
                  <v>37540</v>
                </pt>
                <pt idx="42">
                  <v>37547</v>
                </pt>
                <pt idx="43">
                  <v>37554</v>
                </pt>
                <pt idx="44">
                  <v>37561</v>
                </pt>
                <pt idx="45">
                  <v>37568</v>
                </pt>
                <pt idx="46">
                  <v>37575</v>
                </pt>
                <pt idx="47">
                  <v>37582</v>
                </pt>
                <pt idx="48">
                  <v>37589</v>
                </pt>
                <pt idx="49">
                  <v>37596</v>
                </pt>
                <pt idx="50">
                  <v>37603</v>
                </pt>
                <pt idx="51">
                  <v>37610</v>
                </pt>
                <pt idx="52">
                  <v>37617</v>
                </pt>
                <pt idx="53">
                  <v>37624</v>
                </pt>
                <pt idx="54">
                  <v>37631</v>
                </pt>
                <pt idx="55">
                  <v>37638</v>
                </pt>
                <pt idx="56">
                  <v>37645</v>
                </pt>
                <pt idx="57">
                  <v>37652</v>
                </pt>
                <pt idx="58">
                  <v>37659</v>
                </pt>
                <pt idx="59">
                  <v>37666</v>
                </pt>
                <pt idx="60">
                  <v>37673</v>
                </pt>
                <pt idx="61">
                  <v>37680</v>
                </pt>
                <pt idx="62">
                  <v>37687</v>
                </pt>
                <pt idx="63">
                  <v>37694</v>
                </pt>
                <pt idx="64">
                  <v>37701</v>
                </pt>
                <pt idx="65">
                  <v>37708</v>
                </pt>
                <pt idx="66">
                  <v>37715</v>
                </pt>
                <pt idx="67">
                  <v>37722</v>
                </pt>
                <pt idx="68">
                  <v>37729</v>
                </pt>
                <pt idx="69">
                  <v>37736</v>
                </pt>
                <pt idx="70">
                  <v>37743</v>
                </pt>
                <pt idx="71">
                  <v>37750</v>
                </pt>
                <pt idx="72">
                  <v>37757</v>
                </pt>
                <pt idx="73">
                  <v>37764</v>
                </pt>
                <pt idx="74">
                  <v>37771</v>
                </pt>
                <pt idx="75">
                  <v>37778</v>
                </pt>
                <pt idx="76">
                  <v>37785</v>
                </pt>
                <pt idx="77">
                  <v>37792</v>
                </pt>
                <pt idx="78">
                  <v>37799</v>
                </pt>
                <pt idx="79">
                  <v>37806</v>
                </pt>
                <pt idx="80">
                  <v>37813</v>
                </pt>
                <pt idx="81">
                  <v>37820</v>
                </pt>
                <pt idx="82">
                  <v>37827</v>
                </pt>
                <pt idx="83">
                  <v>37834</v>
                </pt>
                <pt idx="84">
                  <v>37841</v>
                </pt>
                <pt idx="85">
                  <v>37848</v>
                </pt>
                <pt idx="86">
                  <v>37855</v>
                </pt>
                <pt idx="87">
                  <v>37862</v>
                </pt>
                <pt idx="88">
                  <v>37869</v>
                </pt>
                <pt idx="89">
                  <v>37876</v>
                </pt>
                <pt idx="90">
                  <v>37883</v>
                </pt>
                <pt idx="91">
                  <v>37890</v>
                </pt>
                <pt idx="92">
                  <v>37897</v>
                </pt>
                <pt idx="93">
                  <v>37904</v>
                </pt>
                <pt idx="94">
                  <v>37911</v>
                </pt>
                <pt idx="95">
                  <v>37918</v>
                </pt>
                <pt idx="96">
                  <v>37925</v>
                </pt>
                <pt idx="97">
                  <v>37932</v>
                </pt>
                <pt idx="98">
                  <v>37939</v>
                </pt>
                <pt idx="99">
                  <v>37946</v>
                </pt>
                <pt idx="100">
                  <v>37953</v>
                </pt>
                <pt idx="101">
                  <v>37960</v>
                </pt>
                <pt idx="102">
                  <v>37967</v>
                </pt>
                <pt idx="103">
                  <v>37974</v>
                </pt>
                <pt idx="104">
                  <v>37981</v>
                </pt>
                <pt idx="105">
                  <v>37988</v>
                </pt>
                <pt idx="106">
                  <v>37995</v>
                </pt>
                <pt idx="107">
                  <v>38002</v>
                </pt>
                <pt idx="108">
                  <v>38009</v>
                </pt>
                <pt idx="109">
                  <v>38016</v>
                </pt>
                <pt idx="110">
                  <v>38023</v>
                </pt>
                <pt idx="111">
                  <v>38030</v>
                </pt>
                <pt idx="112">
                  <v>38037</v>
                </pt>
                <pt idx="113">
                  <v>38044</v>
                </pt>
                <pt idx="114">
                  <v>38051</v>
                </pt>
                <pt idx="115">
                  <v>38058</v>
                </pt>
                <pt idx="116">
                  <v>38065</v>
                </pt>
                <pt idx="117">
                  <v>38072</v>
                </pt>
                <pt idx="118">
                  <v>38079</v>
                </pt>
                <pt idx="119">
                  <v>38086</v>
                </pt>
                <pt idx="120">
                  <v>38093</v>
                </pt>
                <pt idx="121">
                  <v>38100</v>
                </pt>
                <pt idx="122">
                  <v>38107</v>
                </pt>
                <pt idx="123">
                  <v>38114</v>
                </pt>
                <pt idx="124">
                  <v>38121</v>
                </pt>
                <pt idx="125">
                  <v>38128</v>
                </pt>
                <pt idx="126">
                  <v>38135</v>
                </pt>
                <pt idx="127">
                  <v>38142</v>
                </pt>
                <pt idx="128">
                  <v>38149</v>
                </pt>
                <pt idx="129">
                  <v>38156</v>
                </pt>
                <pt idx="130">
                  <v>38163</v>
                </pt>
                <pt idx="131">
                  <v>38170</v>
                </pt>
                <pt idx="132">
                  <v>38177</v>
                </pt>
                <pt idx="133">
                  <v>38184</v>
                </pt>
                <pt idx="134">
                  <v>38191</v>
                </pt>
                <pt idx="135">
                  <v>38198</v>
                </pt>
                <pt idx="136">
                  <v>38205</v>
                </pt>
                <pt idx="137">
                  <v>38212</v>
                </pt>
                <pt idx="138">
                  <v>38219</v>
                </pt>
                <pt idx="139">
                  <v>38226</v>
                </pt>
                <pt idx="140">
                  <v>38233</v>
                </pt>
                <pt idx="141">
                  <v>38240</v>
                </pt>
                <pt idx="142">
                  <v>38247</v>
                </pt>
                <pt idx="143">
                  <v>38254</v>
                </pt>
                <pt idx="144">
                  <v>38261</v>
                </pt>
                <pt idx="145">
                  <v>38268</v>
                </pt>
                <pt idx="146">
                  <v>38275</v>
                </pt>
                <pt idx="147">
                  <v>38282</v>
                </pt>
                <pt idx="148">
                  <v>38289</v>
                </pt>
                <pt idx="149">
                  <v>38296</v>
                </pt>
                <pt idx="150">
                  <v>38303</v>
                </pt>
                <pt idx="151">
                  <v>38310</v>
                </pt>
                <pt idx="152">
                  <v>38317</v>
                </pt>
                <pt idx="153">
                  <v>38324</v>
                </pt>
                <pt idx="154">
                  <v>38331</v>
                </pt>
                <pt idx="155">
                  <v>38338</v>
                </pt>
                <pt idx="156">
                  <v>38345</v>
                </pt>
                <pt idx="157">
                  <v>38352</v>
                </pt>
                <pt idx="158">
                  <v>38359</v>
                </pt>
                <pt idx="159">
                  <v>38366</v>
                </pt>
                <pt idx="160">
                  <v>38373</v>
                </pt>
                <pt idx="161">
                  <v>38380</v>
                </pt>
                <pt idx="162">
                  <v>38387</v>
                </pt>
                <pt idx="163">
                  <v>38394</v>
                </pt>
                <pt idx="164">
                  <v>38401</v>
                </pt>
                <pt idx="165">
                  <v>38408</v>
                </pt>
                <pt idx="166">
                  <v>38415</v>
                </pt>
                <pt idx="167">
                  <v>38422</v>
                </pt>
                <pt idx="168">
                  <v>38429</v>
                </pt>
                <pt idx="169">
                  <v>38436</v>
                </pt>
                <pt idx="170">
                  <v>38443</v>
                </pt>
                <pt idx="171">
                  <v>38450</v>
                </pt>
                <pt idx="172">
                  <v>38457</v>
                </pt>
                <pt idx="173">
                  <v>38464</v>
                </pt>
                <pt idx="174">
                  <v>38471</v>
                </pt>
                <pt idx="175">
                  <v>38478</v>
                </pt>
                <pt idx="176">
                  <v>38485</v>
                </pt>
                <pt idx="177">
                  <v>38492</v>
                </pt>
                <pt idx="178">
                  <v>38499</v>
                </pt>
                <pt idx="179">
                  <v>38506</v>
                </pt>
                <pt idx="180">
                  <v>38513</v>
                </pt>
                <pt idx="181">
                  <v>38520</v>
                </pt>
                <pt idx="182">
                  <v>38527</v>
                </pt>
                <pt idx="183">
                  <v>38534</v>
                </pt>
                <pt idx="184">
                  <v>38541</v>
                </pt>
                <pt idx="185">
                  <v>38548</v>
                </pt>
                <pt idx="186">
                  <v>38555</v>
                </pt>
                <pt idx="187">
                  <v>38562</v>
                </pt>
                <pt idx="188">
                  <v>38569</v>
                </pt>
                <pt idx="189">
                  <v>38576</v>
                </pt>
                <pt idx="190">
                  <v>38583</v>
                </pt>
                <pt idx="191">
                  <v>38590</v>
                </pt>
                <pt idx="192">
                  <v>38597</v>
                </pt>
                <pt idx="193">
                  <v>38604</v>
                </pt>
                <pt idx="194">
                  <v>38611</v>
                </pt>
                <pt idx="195">
                  <v>38618</v>
                </pt>
                <pt idx="196">
                  <v>38625</v>
                </pt>
                <pt idx="197">
                  <v>38632</v>
                </pt>
                <pt idx="198">
                  <v>38639</v>
                </pt>
                <pt idx="199">
                  <v>38646</v>
                </pt>
                <pt idx="200">
                  <v>38653</v>
                </pt>
                <pt idx="201">
                  <v>38660</v>
                </pt>
                <pt idx="202">
                  <v>38667</v>
                </pt>
                <pt idx="203">
                  <v>38674</v>
                </pt>
                <pt idx="204">
                  <v>38681</v>
                </pt>
                <pt idx="205">
                  <v>38688</v>
                </pt>
                <pt idx="206">
                  <v>38695</v>
                </pt>
                <pt idx="207">
                  <v>38702</v>
                </pt>
                <pt idx="208">
                  <v>38709</v>
                </pt>
                <pt idx="209">
                  <v>38716</v>
                </pt>
                <pt idx="210">
                  <v>38723</v>
                </pt>
                <pt idx="211">
                  <v>38730</v>
                </pt>
                <pt idx="212">
                  <v>38737</v>
                </pt>
                <pt idx="213">
                  <v>38744</v>
                </pt>
                <pt idx="214">
                  <v>38751</v>
                </pt>
                <pt idx="215">
                  <v>38758</v>
                </pt>
                <pt idx="216">
                  <v>38765</v>
                </pt>
                <pt idx="217">
                  <v>38772</v>
                </pt>
                <pt idx="218">
                  <v>38779</v>
                </pt>
                <pt idx="219">
                  <v>38786</v>
                </pt>
                <pt idx="220">
                  <v>38793</v>
                </pt>
                <pt idx="221">
                  <v>38800</v>
                </pt>
                <pt idx="222">
                  <v>38807</v>
                </pt>
                <pt idx="223">
                  <v>38814</v>
                </pt>
                <pt idx="224">
                  <v>38821</v>
                </pt>
                <pt idx="225">
                  <v>38828</v>
                </pt>
                <pt idx="226">
                  <v>38835</v>
                </pt>
                <pt idx="227">
                  <v>38842</v>
                </pt>
                <pt idx="228">
                  <v>38849</v>
                </pt>
                <pt idx="229">
                  <v>38856</v>
                </pt>
                <pt idx="230">
                  <v>38863</v>
                </pt>
                <pt idx="231">
                  <v>38870</v>
                </pt>
                <pt idx="232">
                  <v>38877</v>
                </pt>
                <pt idx="233">
                  <v>38884</v>
                </pt>
                <pt idx="234">
                  <v>38891</v>
                </pt>
                <pt idx="235">
                  <v>38898</v>
                </pt>
                <pt idx="236">
                  <v>38905</v>
                </pt>
                <pt idx="237">
                  <v>38912</v>
                </pt>
                <pt idx="238">
                  <v>38919</v>
                </pt>
                <pt idx="239">
                  <v>38926</v>
                </pt>
                <pt idx="240">
                  <v>38933</v>
                </pt>
                <pt idx="241">
                  <v>38940</v>
                </pt>
                <pt idx="242">
                  <v>38947</v>
                </pt>
                <pt idx="243">
                  <v>38954</v>
                </pt>
                <pt idx="244">
                  <v>38961</v>
                </pt>
                <pt idx="245">
                  <v>38968</v>
                </pt>
                <pt idx="246">
                  <v>38975</v>
                </pt>
                <pt idx="247">
                  <v>38982</v>
                </pt>
                <pt idx="248">
                  <v>38989</v>
                </pt>
                <pt idx="249">
                  <v>38996</v>
                </pt>
                <pt idx="250">
                  <v>39003</v>
                </pt>
                <pt idx="251">
                  <v>39010</v>
                </pt>
                <pt idx="252">
                  <v>39017</v>
                </pt>
                <pt idx="253">
                  <v>39024</v>
                </pt>
                <pt idx="254">
                  <v>39031</v>
                </pt>
                <pt idx="255">
                  <v>39038</v>
                </pt>
                <pt idx="256">
                  <v>39045</v>
                </pt>
                <pt idx="257">
                  <v>39052</v>
                </pt>
                <pt idx="258">
                  <v>39059</v>
                </pt>
                <pt idx="259">
                  <v>39066</v>
                </pt>
                <pt idx="260">
                  <v>39073</v>
                </pt>
                <pt idx="261">
                  <v>39080</v>
                </pt>
                <pt idx="262">
                  <v>39087</v>
                </pt>
                <pt idx="263">
                  <v>39094</v>
                </pt>
                <pt idx="264">
                  <v>39101</v>
                </pt>
                <pt idx="265">
                  <v>39108</v>
                </pt>
                <pt idx="266">
                  <v>39115</v>
                </pt>
                <pt idx="267">
                  <v>39122</v>
                </pt>
                <pt idx="268">
                  <v>39129</v>
                </pt>
                <pt idx="269">
                  <v>39136</v>
                </pt>
                <pt idx="270">
                  <v>39143</v>
                </pt>
                <pt idx="271">
                  <v>39150</v>
                </pt>
                <pt idx="272">
                  <v>39157</v>
                </pt>
                <pt idx="273">
                  <v>39164</v>
                </pt>
                <pt idx="274">
                  <v>39171</v>
                </pt>
                <pt idx="275">
                  <v>39178</v>
                </pt>
                <pt idx="276">
                  <v>39185</v>
                </pt>
                <pt idx="277">
                  <v>39192</v>
                </pt>
                <pt idx="278">
                  <v>39199</v>
                </pt>
                <pt idx="279">
                  <v>39206</v>
                </pt>
                <pt idx="280">
                  <v>39213</v>
                </pt>
                <pt idx="281">
                  <v>39220</v>
                </pt>
                <pt idx="282">
                  <v>39227</v>
                </pt>
                <pt idx="283">
                  <v>39234</v>
                </pt>
                <pt idx="284">
                  <v>39241</v>
                </pt>
                <pt idx="285">
                  <v>39248</v>
                </pt>
                <pt idx="286">
                  <v>39255</v>
                </pt>
                <pt idx="287">
                  <v>39262</v>
                </pt>
                <pt idx="288">
                  <v>39269</v>
                </pt>
                <pt idx="289">
                  <v>39276</v>
                </pt>
                <pt idx="290">
                  <v>39283</v>
                </pt>
                <pt idx="291">
                  <v>39290</v>
                </pt>
                <pt idx="292">
                  <v>39297</v>
                </pt>
                <pt idx="293">
                  <v>39304</v>
                </pt>
                <pt idx="294">
                  <v>39311</v>
                </pt>
                <pt idx="295">
                  <v>39318</v>
                </pt>
                <pt idx="296">
                  <v>39325</v>
                </pt>
                <pt idx="297">
                  <v>39332</v>
                </pt>
                <pt idx="298">
                  <v>39339</v>
                </pt>
                <pt idx="299">
                  <v>39346</v>
                </pt>
                <pt idx="300">
                  <v>39353</v>
                </pt>
                <pt idx="301">
                  <v>39360</v>
                </pt>
                <pt idx="302">
                  <v>39367</v>
                </pt>
                <pt idx="303">
                  <v>39374</v>
                </pt>
                <pt idx="304">
                  <v>39381</v>
                </pt>
                <pt idx="305">
                  <v>39388</v>
                </pt>
                <pt idx="306">
                  <v>39395</v>
                </pt>
                <pt idx="307">
                  <v>39402</v>
                </pt>
                <pt idx="308">
                  <v>39409</v>
                </pt>
                <pt idx="309">
                  <v>39416</v>
                </pt>
                <pt idx="310">
                  <v>39423</v>
                </pt>
                <pt idx="311">
                  <v>39430</v>
                </pt>
                <pt idx="312">
                  <v>39437</v>
                </pt>
                <pt idx="313">
                  <v>39444</v>
                </pt>
                <pt idx="314">
                  <v>39451</v>
                </pt>
                <pt idx="315">
                  <v>39458</v>
                </pt>
                <pt idx="316">
                  <v>39465</v>
                </pt>
                <pt idx="317">
                  <v>39472</v>
                </pt>
                <pt idx="318">
                  <v>39479</v>
                </pt>
                <pt idx="319">
                  <v>39486</v>
                </pt>
                <pt idx="320">
                  <v>39493</v>
                </pt>
                <pt idx="321">
                  <v>39500</v>
                </pt>
                <pt idx="322">
                  <v>39507</v>
                </pt>
                <pt idx="323">
                  <v>39514</v>
                </pt>
                <pt idx="324">
                  <v>39521</v>
                </pt>
                <pt idx="325">
                  <v>39528</v>
                </pt>
                <pt idx="326">
                  <v>39535</v>
                </pt>
                <pt idx="327">
                  <v>39542</v>
                </pt>
                <pt idx="328">
                  <v>39549</v>
                </pt>
                <pt idx="329">
                  <v>39556</v>
                </pt>
                <pt idx="330">
                  <v>39563</v>
                </pt>
                <pt idx="331">
                  <v>39570</v>
                </pt>
                <pt idx="332">
                  <v>39577</v>
                </pt>
                <pt idx="333">
                  <v>39584</v>
                </pt>
                <pt idx="334">
                  <v>39591</v>
                </pt>
                <pt idx="335">
                  <v>39598</v>
                </pt>
                <pt idx="336">
                  <v>39605</v>
                </pt>
                <pt idx="337">
                  <v>39612</v>
                </pt>
                <pt idx="338">
                  <v>39619</v>
                </pt>
                <pt idx="339">
                  <v>39626</v>
                </pt>
                <pt idx="340">
                  <v>39633</v>
                </pt>
                <pt idx="341">
                  <v>39640</v>
                </pt>
                <pt idx="342">
                  <v>39647</v>
                </pt>
                <pt idx="343">
                  <v>39654</v>
                </pt>
                <pt idx="344">
                  <v>39661</v>
                </pt>
                <pt idx="345">
                  <v>39668</v>
                </pt>
                <pt idx="346">
                  <v>39675</v>
                </pt>
                <pt idx="347">
                  <v>39682</v>
                </pt>
                <pt idx="348">
                  <v>39689</v>
                </pt>
                <pt idx="349">
                  <v>39696</v>
                </pt>
                <pt idx="350">
                  <v>39703</v>
                </pt>
                <pt idx="351">
                  <v>39710</v>
                </pt>
                <pt idx="352">
                  <v>39717</v>
                </pt>
                <pt idx="353">
                  <v>39724</v>
                </pt>
                <pt idx="354">
                  <v>39731</v>
                </pt>
                <pt idx="355">
                  <v>39738</v>
                </pt>
                <pt idx="356">
                  <v>39745</v>
                </pt>
                <pt idx="357">
                  <v>39752</v>
                </pt>
                <pt idx="358">
                  <v>39759</v>
                </pt>
                <pt idx="359">
                  <v>39766</v>
                </pt>
                <pt idx="360">
                  <v>39773</v>
                </pt>
                <pt idx="361">
                  <v>39780</v>
                </pt>
                <pt idx="362">
                  <v>39787</v>
                </pt>
                <pt idx="363">
                  <v>39794</v>
                </pt>
                <pt idx="364">
                  <v>39801</v>
                </pt>
                <pt idx="365">
                  <v>39808</v>
                </pt>
                <pt idx="366">
                  <v>39815</v>
                </pt>
                <pt idx="367">
                  <v>39822</v>
                </pt>
                <pt idx="368">
                  <v>39829</v>
                </pt>
                <pt idx="369">
                  <v>39836</v>
                </pt>
                <pt idx="370">
                  <v>39843</v>
                </pt>
                <pt idx="371">
                  <v>39850</v>
                </pt>
                <pt idx="372">
                  <v>39857</v>
                </pt>
                <pt idx="373">
                  <v>39864</v>
                </pt>
                <pt idx="374">
                  <v>39871</v>
                </pt>
                <pt idx="375">
                  <v>39878</v>
                </pt>
                <pt idx="376">
                  <v>39885</v>
                </pt>
                <pt idx="377">
                  <v>39892</v>
                </pt>
                <pt idx="378">
                  <v>39899</v>
                </pt>
                <pt idx="379">
                  <v>39906</v>
                </pt>
                <pt idx="380">
                  <v>39913</v>
                </pt>
                <pt idx="381">
                  <v>39920</v>
                </pt>
                <pt idx="382">
                  <v>39927</v>
                </pt>
                <pt idx="383">
                  <v>39934</v>
                </pt>
                <pt idx="384">
                  <v>39941</v>
                </pt>
                <pt idx="385">
                  <v>39948</v>
                </pt>
                <pt idx="386">
                  <v>39955</v>
                </pt>
                <pt idx="387">
                  <v>39962</v>
                </pt>
                <pt idx="388">
                  <v>39969</v>
                </pt>
                <pt idx="389">
                  <v>39976</v>
                </pt>
                <pt idx="390">
                  <v>39983</v>
                </pt>
                <pt idx="391">
                  <v>39990</v>
                </pt>
                <pt idx="392">
                  <v>39997</v>
                </pt>
                <pt idx="393">
                  <v>40004</v>
                </pt>
                <pt idx="394">
                  <v>40011</v>
                </pt>
                <pt idx="395">
                  <v>40018</v>
                </pt>
                <pt idx="396">
                  <v>40025</v>
                </pt>
                <pt idx="397">
                  <v>40032</v>
                </pt>
                <pt idx="398">
                  <v>40039</v>
                </pt>
                <pt idx="399">
                  <v>40046</v>
                </pt>
                <pt idx="400">
                  <v>40053</v>
                </pt>
                <pt idx="401">
                  <v>40060</v>
                </pt>
                <pt idx="402">
                  <v>40067</v>
                </pt>
                <pt idx="403">
                  <v>40074</v>
                </pt>
                <pt idx="404">
                  <v>40081</v>
                </pt>
                <pt idx="405">
                  <v>40088</v>
                </pt>
                <pt idx="406">
                  <v>40095</v>
                </pt>
                <pt idx="407">
                  <v>40102</v>
                </pt>
                <pt idx="408">
                  <v>40109</v>
                </pt>
                <pt idx="409">
                  <v>40116</v>
                </pt>
                <pt idx="410">
                  <v>40123</v>
                </pt>
                <pt idx="411">
                  <v>40130</v>
                </pt>
                <pt idx="412">
                  <v>40137</v>
                </pt>
                <pt idx="413">
                  <v>40144</v>
                </pt>
                <pt idx="414">
                  <v>40151</v>
                </pt>
                <pt idx="415">
                  <v>40158</v>
                </pt>
                <pt idx="416">
                  <v>40165</v>
                </pt>
                <pt idx="417">
                  <v>40172</v>
                </pt>
                <pt idx="418">
                  <v>40179</v>
                </pt>
                <pt idx="419">
                  <v>40186</v>
                </pt>
                <pt idx="420">
                  <v>40193</v>
                </pt>
                <pt idx="421">
                  <v>40200</v>
                </pt>
                <pt idx="422">
                  <v>40207</v>
                </pt>
                <pt idx="423">
                  <v>40214</v>
                </pt>
                <pt idx="424">
                  <v>40221</v>
                </pt>
                <pt idx="425">
                  <v>40228</v>
                </pt>
                <pt idx="426">
                  <v>40235</v>
                </pt>
                <pt idx="427">
                  <v>40242</v>
                </pt>
                <pt idx="428">
                  <v>40249</v>
                </pt>
                <pt idx="429">
                  <v>40256</v>
                </pt>
                <pt idx="430">
                  <v>40263</v>
                </pt>
                <pt idx="431">
                  <v>40270</v>
                </pt>
                <pt idx="432">
                  <v>40277</v>
                </pt>
                <pt idx="433">
                  <v>40284</v>
                </pt>
                <pt idx="434">
                  <v>40291</v>
                </pt>
                <pt idx="435">
                  <v>40298</v>
                </pt>
                <pt idx="436">
                  <v>40305</v>
                </pt>
                <pt idx="437">
                  <v>40312</v>
                </pt>
                <pt idx="438">
                  <v>40319</v>
                </pt>
                <pt idx="439">
                  <v>40326</v>
                </pt>
                <pt idx="440">
                  <v>40333</v>
                </pt>
                <pt idx="441">
                  <v>40340</v>
                </pt>
                <pt idx="442">
                  <v>40347</v>
                </pt>
                <pt idx="443">
                  <v>40354</v>
                </pt>
                <pt idx="444">
                  <v>40361</v>
                </pt>
                <pt idx="445">
                  <v>40368</v>
                </pt>
                <pt idx="446">
                  <v>40375</v>
                </pt>
                <pt idx="447">
                  <v>40382</v>
                </pt>
                <pt idx="448">
                  <v>40389</v>
                </pt>
                <pt idx="449">
                  <v>40396</v>
                </pt>
                <pt idx="450">
                  <v>40403</v>
                </pt>
                <pt idx="451">
                  <v>40410</v>
                </pt>
                <pt idx="452">
                  <v>40417</v>
                </pt>
                <pt idx="453">
                  <v>40424</v>
                </pt>
                <pt idx="454">
                  <v>40431</v>
                </pt>
                <pt idx="455">
                  <v>40438</v>
                </pt>
                <pt idx="456">
                  <v>40445</v>
                </pt>
                <pt idx="457">
                  <v>40452</v>
                </pt>
                <pt idx="458">
                  <v>40459</v>
                </pt>
                <pt idx="459">
                  <v>40466</v>
                </pt>
                <pt idx="460">
                  <v>40473</v>
                </pt>
                <pt idx="461">
                  <v>40480</v>
                </pt>
                <pt idx="462">
                  <v>40487</v>
                </pt>
                <pt idx="463">
                  <v>40494</v>
                </pt>
                <pt idx="464">
                  <v>40501</v>
                </pt>
                <pt idx="465">
                  <v>40508</v>
                </pt>
                <pt idx="466">
                  <v>40515</v>
                </pt>
                <pt idx="467">
                  <v>40522</v>
                </pt>
                <pt idx="468">
                  <v>40529</v>
                </pt>
                <pt idx="469">
                  <v>40536</v>
                </pt>
                <pt idx="470">
                  <v>40543</v>
                </pt>
                <pt idx="471">
                  <v>40550</v>
                </pt>
                <pt idx="472">
                  <v>40557</v>
                </pt>
                <pt idx="473">
                  <v>40564</v>
                </pt>
                <pt idx="474">
                  <v>40571</v>
                </pt>
                <pt idx="475">
                  <v>40578</v>
                </pt>
                <pt idx="476">
                  <v>40585</v>
                </pt>
                <pt idx="477">
                  <v>40592</v>
                </pt>
                <pt idx="478">
                  <v>40599</v>
                </pt>
                <pt idx="479">
                  <v>40606</v>
                </pt>
                <pt idx="480">
                  <v>40613</v>
                </pt>
                <pt idx="481">
                  <v>40620</v>
                </pt>
                <pt idx="482">
                  <v>40627</v>
                </pt>
                <pt idx="483">
                  <v>40634</v>
                </pt>
                <pt idx="484">
                  <v>40641</v>
                </pt>
                <pt idx="485">
                  <v>40648</v>
                </pt>
                <pt idx="486">
                  <v>40655</v>
                </pt>
                <pt idx="487">
                  <v>40662</v>
                </pt>
                <pt idx="488">
                  <v>40669</v>
                </pt>
                <pt idx="489">
                  <v>40676</v>
                </pt>
                <pt idx="490">
                  <v>40683</v>
                </pt>
                <pt idx="491">
                  <v>40690</v>
                </pt>
                <pt idx="492">
                  <v>40697</v>
                </pt>
                <pt idx="493">
                  <v>40704</v>
                </pt>
                <pt idx="494">
                  <v>40711</v>
                </pt>
                <pt idx="495">
                  <v>40718</v>
                </pt>
                <pt idx="496">
                  <v>40725</v>
                </pt>
                <pt idx="497">
                  <v>40732</v>
                </pt>
                <pt idx="498">
                  <v>40739</v>
                </pt>
                <pt idx="499">
                  <v>40746</v>
                </pt>
                <pt idx="500">
                  <v>40753</v>
                </pt>
                <pt idx="501">
                  <v>40760</v>
                </pt>
                <pt idx="502">
                  <v>40767</v>
                </pt>
                <pt idx="503">
                  <v>40774</v>
                </pt>
                <pt idx="504">
                  <v>40781</v>
                </pt>
                <pt idx="505">
                  <v>40788</v>
                </pt>
                <pt idx="506">
                  <v>40795</v>
                </pt>
                <pt idx="507">
                  <v>40802</v>
                </pt>
                <pt idx="508">
                  <v>40809</v>
                </pt>
                <pt idx="509">
                  <v>40816</v>
                </pt>
                <pt idx="510">
                  <v>40823</v>
                </pt>
                <pt idx="511">
                  <v>40830</v>
                </pt>
                <pt idx="512">
                  <v>40837</v>
                </pt>
                <pt idx="513">
                  <v>40844</v>
                </pt>
                <pt idx="514">
                  <v>40851</v>
                </pt>
                <pt idx="515">
                  <v>40858</v>
                </pt>
                <pt idx="516">
                  <v>40865</v>
                </pt>
                <pt idx="517">
                  <v>40872</v>
                </pt>
                <pt idx="518">
                  <v>40879</v>
                </pt>
                <pt idx="519">
                  <v>40886</v>
                </pt>
                <pt idx="520">
                  <v>40893</v>
                </pt>
                <pt idx="521">
                  <v>40900</v>
                </pt>
                <pt idx="522">
                  <v>40907</v>
                </pt>
                <pt idx="523">
                  <v>40914</v>
                </pt>
                <pt idx="524">
                  <v>40921</v>
                </pt>
                <pt idx="525">
                  <v>40928</v>
                </pt>
                <pt idx="526">
                  <v>40935</v>
                </pt>
                <pt idx="527">
                  <v>40942</v>
                </pt>
                <pt idx="528">
                  <v>40949</v>
                </pt>
                <pt idx="529">
                  <v>40956</v>
                </pt>
                <pt idx="530">
                  <v>40963</v>
                </pt>
                <pt idx="531">
                  <v>40970</v>
                </pt>
                <pt idx="532">
                  <v>40977</v>
                </pt>
                <pt idx="533">
                  <v>40984</v>
                </pt>
                <pt idx="534">
                  <v>40991</v>
                </pt>
                <pt idx="535">
                  <v>40998</v>
                </pt>
                <pt idx="536">
                  <v>41005</v>
                </pt>
                <pt idx="537">
                  <v>41012</v>
                </pt>
                <pt idx="538">
                  <v>41019</v>
                </pt>
                <pt idx="539">
                  <v>41026</v>
                </pt>
                <pt idx="540">
                  <v>41033</v>
                </pt>
                <pt idx="541">
                  <v>41040</v>
                </pt>
                <pt idx="542">
                  <v>41047</v>
                </pt>
                <pt idx="543">
                  <v>41054</v>
                </pt>
                <pt idx="544">
                  <v>41061</v>
                </pt>
                <pt idx="545">
                  <v>41068</v>
                </pt>
                <pt idx="546">
                  <v>41075</v>
                </pt>
                <pt idx="547">
                  <v>41082</v>
                </pt>
                <pt idx="548">
                  <v>41089</v>
                </pt>
                <pt idx="549">
                  <v>41096</v>
                </pt>
                <pt idx="550">
                  <v>41103</v>
                </pt>
                <pt idx="551">
                  <v>41110</v>
                </pt>
                <pt idx="552">
                  <v>41117</v>
                </pt>
                <pt idx="553">
                  <v>41124</v>
                </pt>
                <pt idx="554">
                  <v>41131</v>
                </pt>
                <pt idx="555">
                  <v>41138</v>
                </pt>
                <pt idx="556">
                  <v>41145</v>
                </pt>
                <pt idx="557">
                  <v>41152</v>
                </pt>
                <pt idx="558">
                  <v>41159</v>
                </pt>
                <pt idx="559">
                  <v>41166</v>
                </pt>
                <pt idx="560">
                  <v>41173</v>
                </pt>
                <pt idx="561">
                  <v>41180</v>
                </pt>
                <pt idx="562">
                  <v>41187</v>
                </pt>
                <pt idx="563">
                  <v>41194</v>
                </pt>
                <pt idx="564">
                  <v>41201</v>
                </pt>
                <pt idx="565">
                  <v>41208</v>
                </pt>
                <pt idx="566">
                  <v>41215</v>
                </pt>
                <pt idx="567">
                  <v>41222</v>
                </pt>
                <pt idx="568">
                  <v>41229</v>
                </pt>
                <pt idx="569">
                  <v>41236</v>
                </pt>
                <pt idx="570">
                  <v>41243</v>
                </pt>
                <pt idx="571">
                  <v>41250</v>
                </pt>
                <pt idx="572">
                  <v>41257</v>
                </pt>
                <pt idx="573">
                  <v>41264</v>
                </pt>
                <pt idx="574">
                  <v>41271</v>
                </pt>
                <pt idx="575">
                  <v>41278</v>
                </pt>
                <pt idx="576">
                  <v>41285</v>
                </pt>
                <pt idx="577">
                  <v>41292</v>
                </pt>
                <pt idx="578">
                  <v>41299</v>
                </pt>
                <pt idx="579">
                  <v>41306</v>
                </pt>
                <pt idx="580">
                  <v>41313</v>
                </pt>
                <pt idx="581">
                  <v>41320</v>
                </pt>
                <pt idx="582">
                  <v>41327</v>
                </pt>
                <pt idx="583">
                  <v>41334</v>
                </pt>
                <pt idx="584">
                  <v>41341</v>
                </pt>
                <pt idx="585">
                  <v>41348</v>
                </pt>
                <pt idx="586">
                  <v>41355</v>
                </pt>
                <pt idx="587">
                  <v>41362</v>
                </pt>
                <pt idx="588">
                  <v>41369</v>
                </pt>
                <pt idx="589">
                  <v>41376</v>
                </pt>
                <pt idx="590">
                  <v>41383</v>
                </pt>
                <pt idx="591">
                  <v>41390</v>
                </pt>
                <pt idx="592">
                  <v>41397</v>
                </pt>
                <pt idx="593">
                  <v>41404</v>
                </pt>
                <pt idx="594">
                  <v>41411</v>
                </pt>
                <pt idx="595">
                  <v>41418</v>
                </pt>
                <pt idx="596">
                  <v>41425</v>
                </pt>
                <pt idx="597">
                  <v>41432</v>
                </pt>
                <pt idx="598">
                  <v>41439</v>
                </pt>
                <pt idx="599">
                  <v>41446</v>
                </pt>
                <pt idx="600">
                  <v>41453</v>
                </pt>
                <pt idx="601">
                  <v>41460</v>
                </pt>
                <pt idx="602">
                  <v>41467</v>
                </pt>
                <pt idx="603">
                  <v>41474</v>
                </pt>
                <pt idx="604">
                  <v>41481</v>
                </pt>
                <pt idx="605">
                  <v>41488</v>
                </pt>
                <pt idx="606">
                  <v>41495</v>
                </pt>
                <pt idx="607">
                  <v>41502</v>
                </pt>
                <pt idx="608">
                  <v>41509</v>
                </pt>
                <pt idx="609">
                  <v>41516</v>
                </pt>
                <pt idx="610">
                  <v>41523</v>
                </pt>
                <pt idx="611">
                  <v>41530</v>
                </pt>
                <pt idx="612">
                  <v>41537</v>
                </pt>
                <pt idx="613">
                  <v>41544</v>
                </pt>
                <pt idx="614">
                  <v>41551</v>
                </pt>
                <pt idx="615">
                  <v>41558</v>
                </pt>
                <pt idx="616">
                  <v>41565</v>
                </pt>
                <pt idx="617">
                  <v>41572</v>
                </pt>
                <pt idx="618">
                  <v>41579</v>
                </pt>
                <pt idx="619">
                  <v>41586</v>
                </pt>
                <pt idx="620">
                  <v>41593</v>
                </pt>
                <pt idx="621">
                  <v>41600</v>
                </pt>
                <pt idx="622">
                  <v>41607</v>
                </pt>
                <pt idx="623">
                  <v>41614</v>
                </pt>
                <pt idx="624">
                  <v>41621</v>
                </pt>
                <pt idx="625">
                  <v>41628</v>
                </pt>
                <pt idx="626">
                  <v>41635</v>
                </pt>
                <pt idx="627">
                  <v>41642</v>
                </pt>
                <pt idx="628">
                  <v>41649</v>
                </pt>
                <pt idx="629">
                  <v>41656</v>
                </pt>
                <pt idx="630">
                  <v>41663</v>
                </pt>
                <pt idx="631">
                  <v>41670</v>
                </pt>
                <pt idx="632">
                  <v>41677</v>
                </pt>
                <pt idx="633">
                  <v>41684</v>
                </pt>
                <pt idx="634">
                  <v>41691</v>
                </pt>
                <pt idx="635">
                  <v>41698</v>
                </pt>
                <pt idx="636">
                  <v>41705</v>
                </pt>
                <pt idx="637">
                  <v>41712</v>
                </pt>
                <pt idx="638">
                  <v>41719</v>
                </pt>
                <pt idx="639">
                  <v>41726</v>
                </pt>
                <pt idx="640">
                  <v>41733</v>
                </pt>
                <pt idx="641">
                  <v>41740</v>
                </pt>
                <pt idx="642">
                  <v>41747</v>
                </pt>
                <pt idx="643">
                  <v>41754</v>
                </pt>
                <pt idx="644">
                  <v>41761</v>
                </pt>
                <pt idx="645">
                  <v>41768</v>
                </pt>
                <pt idx="646">
                  <v>41775</v>
                </pt>
                <pt idx="647">
                  <v>41782</v>
                </pt>
                <pt idx="648">
                  <v>41789</v>
                </pt>
                <pt idx="649">
                  <v>41796</v>
                </pt>
                <pt idx="650">
                  <v>41803</v>
                </pt>
                <pt idx="651">
                  <v>41810</v>
                </pt>
                <pt idx="652">
                  <v>41817</v>
                </pt>
                <pt idx="653">
                  <v>41824</v>
                </pt>
                <pt idx="654">
                  <v>41831</v>
                </pt>
                <pt idx="655">
                  <v>41838</v>
                </pt>
                <pt idx="656">
                  <v>41845</v>
                </pt>
                <pt idx="657">
                  <v>41852</v>
                </pt>
                <pt idx="658">
                  <v>41859</v>
                </pt>
                <pt idx="659">
                  <v>41866</v>
                </pt>
                <pt idx="660">
                  <v>41873</v>
                </pt>
                <pt idx="661">
                  <v>41880</v>
                </pt>
                <pt idx="662">
                  <v>41887</v>
                </pt>
                <pt idx="663">
                  <v>41894</v>
                </pt>
                <pt idx="664">
                  <v>41901</v>
                </pt>
                <pt idx="665">
                  <v>41908</v>
                </pt>
                <pt idx="666">
                  <v>41915</v>
                </pt>
                <pt idx="667">
                  <v>41922</v>
                </pt>
                <pt idx="668">
                  <v>41929</v>
                </pt>
                <pt idx="669">
                  <v>41936</v>
                </pt>
                <pt idx="670">
                  <v>41943</v>
                </pt>
                <pt idx="671">
                  <v>41950</v>
                </pt>
                <pt idx="672">
                  <v>41957</v>
                </pt>
                <pt idx="673">
                  <v>41964</v>
                </pt>
                <pt idx="674">
                  <v>41971</v>
                </pt>
                <pt idx="675">
                  <v>41978</v>
                </pt>
                <pt idx="676">
                  <v>41985</v>
                </pt>
                <pt idx="677">
                  <v>41992</v>
                </pt>
                <pt idx="678">
                  <v>41999</v>
                </pt>
                <pt idx="679">
                  <v>42006</v>
                </pt>
                <pt idx="680">
                  <v>42013</v>
                </pt>
                <pt idx="681">
                  <v>42020</v>
                </pt>
                <pt idx="682">
                  <v>42027</v>
                </pt>
                <pt idx="683">
                  <v>42034</v>
                </pt>
                <pt idx="684">
                  <v>42041</v>
                </pt>
                <pt idx="685">
                  <v>42048</v>
                </pt>
                <pt idx="686">
                  <v>42055</v>
                </pt>
                <pt idx="687">
                  <v>42062</v>
                </pt>
                <pt idx="688">
                  <v>42069</v>
                </pt>
                <pt idx="689">
                  <v>42076</v>
                </pt>
                <pt idx="690">
                  <v>42083</v>
                </pt>
                <pt idx="691">
                  <v>42090</v>
                </pt>
                <pt idx="692">
                  <v>42097</v>
                </pt>
                <pt idx="693">
                  <v>42104</v>
                </pt>
                <pt idx="694">
                  <v>42111</v>
                </pt>
                <pt idx="695">
                  <v>42118</v>
                </pt>
                <pt idx="696">
                  <v>42125</v>
                </pt>
                <pt idx="697">
                  <v>42132</v>
                </pt>
                <pt idx="698">
                  <v>42139</v>
                </pt>
                <pt idx="699">
                  <v>42146</v>
                </pt>
                <pt idx="700">
                  <v>42153</v>
                </pt>
                <pt idx="701">
                  <v>42160</v>
                </pt>
                <pt idx="702">
                  <v>42167</v>
                </pt>
                <pt idx="703">
                  <v>42174</v>
                </pt>
                <pt idx="704">
                  <v>42181</v>
                </pt>
                <pt idx="705">
                  <v>42188</v>
                </pt>
                <pt idx="706">
                  <v>42195</v>
                </pt>
                <pt idx="707">
                  <v>42202</v>
                </pt>
                <pt idx="708">
                  <v>42209</v>
                </pt>
                <pt idx="709">
                  <v>42216</v>
                </pt>
                <pt idx="710">
                  <v>42223</v>
                </pt>
                <pt idx="711">
                  <v>42230</v>
                </pt>
                <pt idx="712">
                  <v>42237</v>
                </pt>
                <pt idx="713">
                  <v>42244</v>
                </pt>
                <pt idx="714">
                  <v>42251</v>
                </pt>
                <pt idx="715">
                  <v>42258</v>
                </pt>
                <pt idx="716">
                  <v>42265</v>
                </pt>
                <pt idx="717">
                  <v>42272</v>
                </pt>
                <pt idx="718">
                  <v>42279</v>
                </pt>
                <pt idx="719">
                  <v>42286</v>
                </pt>
                <pt idx="720">
                  <v>42293</v>
                </pt>
                <pt idx="721">
                  <v>42300</v>
                </pt>
                <pt idx="722">
                  <v>42307</v>
                </pt>
                <pt idx="723">
                  <v>42314</v>
                </pt>
                <pt idx="724">
                  <v>42321</v>
                </pt>
                <pt idx="725">
                  <v>42328</v>
                </pt>
                <pt idx="726">
                  <v>42335</v>
                </pt>
                <pt idx="727">
                  <v>42342</v>
                </pt>
                <pt idx="728">
                  <v>42349</v>
                </pt>
                <pt idx="729">
                  <v>42356</v>
                </pt>
                <pt idx="730">
                  <v>42363</v>
                </pt>
                <pt idx="731">
                  <v>42370</v>
                </pt>
                <pt idx="732">
                  <v>42377</v>
                </pt>
                <pt idx="733">
                  <v>42384</v>
                </pt>
                <pt idx="734">
                  <v>42391</v>
                </pt>
                <pt idx="735">
                  <v>42398</v>
                </pt>
                <pt idx="736">
                  <v>42405</v>
                </pt>
                <pt idx="737">
                  <v>42412</v>
                </pt>
                <pt idx="738">
                  <v>42419</v>
                </pt>
                <pt idx="739">
                  <v>42426</v>
                </pt>
                <pt idx="740">
                  <v>42433</v>
                </pt>
                <pt idx="741">
                  <v>42440</v>
                </pt>
                <pt idx="742">
                  <v>42447</v>
                </pt>
                <pt idx="743">
                  <v>42454</v>
                </pt>
                <pt idx="744">
                  <v>42461</v>
                </pt>
                <pt idx="745">
                  <v>42468</v>
                </pt>
                <pt idx="746">
                  <v>42475</v>
                </pt>
                <pt idx="747">
                  <v>42482</v>
                </pt>
                <pt idx="748">
                  <v>42489</v>
                </pt>
                <pt idx="749">
                  <v>42496</v>
                </pt>
                <pt idx="750">
                  <v>42503</v>
                </pt>
                <pt idx="751">
                  <v>42510</v>
                </pt>
                <pt idx="752">
                  <v>42517</v>
                </pt>
                <pt idx="753">
                  <v>42524</v>
                </pt>
                <pt idx="754">
                  <v>42531</v>
                </pt>
                <pt idx="755">
                  <v>42538</v>
                </pt>
                <pt idx="756">
                  <v>42545</v>
                </pt>
                <pt idx="757">
                  <v>42552</v>
                </pt>
                <pt idx="758">
                  <v>42559</v>
                </pt>
                <pt idx="759">
                  <v>42566</v>
                </pt>
                <pt idx="760">
                  <v>42573</v>
                </pt>
                <pt idx="761">
                  <v>42580</v>
                </pt>
                <pt idx="762">
                  <v>42587</v>
                </pt>
                <pt idx="763">
                  <v>42594</v>
                </pt>
                <pt idx="764">
                  <v>42601</v>
                </pt>
                <pt idx="765">
                  <v>42608</v>
                </pt>
                <pt idx="766">
                  <v>42615</v>
                </pt>
                <pt idx="767">
                  <v>42622</v>
                </pt>
                <pt idx="768">
                  <v>42629</v>
                </pt>
                <pt idx="769">
                  <v>42636</v>
                </pt>
                <pt idx="770">
                  <v>42643</v>
                </pt>
                <pt idx="771">
                  <v>42650</v>
                </pt>
                <pt idx="772">
                  <v>42657</v>
                </pt>
                <pt idx="773">
                  <v>42664</v>
                </pt>
                <pt idx="774">
                  <v>42671</v>
                </pt>
                <pt idx="775">
                  <v>42678</v>
                </pt>
                <pt idx="776">
                  <v>42685</v>
                </pt>
                <pt idx="777">
                  <v>42692</v>
                </pt>
                <pt idx="778">
                  <v>42699</v>
                </pt>
                <pt idx="779">
                  <v>42706</v>
                </pt>
                <pt idx="780">
                  <v>42713</v>
                </pt>
                <pt idx="781">
                  <v>42720</v>
                </pt>
                <pt idx="782">
                  <v>42727</v>
                </pt>
                <pt idx="783">
                  <v>42734</v>
                </pt>
                <pt idx="784">
                  <v>42741</v>
                </pt>
                <pt idx="785">
                  <v>42748</v>
                </pt>
                <pt idx="786">
                  <v>42755</v>
                </pt>
                <pt idx="787">
                  <v>42762</v>
                </pt>
                <pt idx="788">
                  <v>42769</v>
                </pt>
                <pt idx="789">
                  <v>42776</v>
                </pt>
                <pt idx="790">
                  <v>42783</v>
                </pt>
                <pt idx="791">
                  <v>42790</v>
                </pt>
                <pt idx="792">
                  <v>42797</v>
                </pt>
                <pt idx="793">
                  <v>42804</v>
                </pt>
                <pt idx="794">
                  <v>42811</v>
                </pt>
                <pt idx="795">
                  <v>42818</v>
                </pt>
                <pt idx="796">
                  <v>42825</v>
                </pt>
                <pt idx="797">
                  <v>42832</v>
                </pt>
                <pt idx="798">
                  <v>42839</v>
                </pt>
                <pt idx="799">
                  <v>42846</v>
                </pt>
                <pt idx="800">
                  <v>42853</v>
                </pt>
                <pt idx="801">
                  <v>42860</v>
                </pt>
                <pt idx="802">
                  <v>42867</v>
                </pt>
                <pt idx="803">
                  <v>42874</v>
                </pt>
                <pt idx="804">
                  <v>42881</v>
                </pt>
                <pt idx="805">
                  <v>42888</v>
                </pt>
                <pt idx="806">
                  <v>42895</v>
                </pt>
                <pt idx="807">
                  <v>42902</v>
                </pt>
                <pt idx="808">
                  <v>42909</v>
                </pt>
                <pt idx="809">
                  <v>42916</v>
                </pt>
                <pt idx="810">
                  <v>42923</v>
                </pt>
                <pt idx="811">
                  <v>42930</v>
                </pt>
                <pt idx="812">
                  <v>42937</v>
                </pt>
                <pt idx="813">
                  <v>42944</v>
                </pt>
                <pt idx="814">
                  <v>42951</v>
                </pt>
                <pt idx="815">
                  <v>42958</v>
                </pt>
                <pt idx="816">
                  <v>42965</v>
                </pt>
                <pt idx="817">
                  <v>42972</v>
                </pt>
                <pt idx="818">
                  <v>42979</v>
                </pt>
                <pt idx="819">
                  <v>42986</v>
                </pt>
                <pt idx="820">
                  <v>42993</v>
                </pt>
                <pt idx="821">
                  <v>43000</v>
                </pt>
                <pt idx="822">
                  <v>43007</v>
                </pt>
                <pt idx="823">
                  <v>43014</v>
                </pt>
                <pt idx="824">
                  <v>43021</v>
                </pt>
                <pt idx="825">
                  <v>43028</v>
                </pt>
                <pt idx="826">
                  <v>43035</v>
                </pt>
                <pt idx="827">
                  <v>43042</v>
                </pt>
                <pt idx="828">
                  <v>43049</v>
                </pt>
                <pt idx="829">
                  <v>43056</v>
                </pt>
                <pt idx="830">
                  <v>43063</v>
                </pt>
                <pt idx="831">
                  <v>43070</v>
                </pt>
                <pt idx="832">
                  <v>43077</v>
                </pt>
                <pt idx="833">
                  <v>43084</v>
                </pt>
                <pt idx="834">
                  <v>43091</v>
                </pt>
                <pt idx="835">
                  <v>43098</v>
                </pt>
                <pt idx="836">
                  <v>43105</v>
                </pt>
                <pt idx="837">
                  <v>43112</v>
                </pt>
                <pt idx="838">
                  <v>43119</v>
                </pt>
                <pt idx="839">
                  <v>43126</v>
                </pt>
                <pt idx="840">
                  <v>43133</v>
                </pt>
                <pt idx="841">
                  <v>43140</v>
                </pt>
                <pt idx="842">
                  <v>43147</v>
                </pt>
                <pt idx="843">
                  <v>43154</v>
                </pt>
                <pt idx="844">
                  <v>43161</v>
                </pt>
                <pt idx="845">
                  <v>43168</v>
                </pt>
                <pt idx="846">
                  <v>43175</v>
                </pt>
                <pt idx="847">
                  <v>43182</v>
                </pt>
                <pt idx="848">
                  <v>43189</v>
                </pt>
                <pt idx="849">
                  <v>43196</v>
                </pt>
                <pt idx="850">
                  <v>43203</v>
                </pt>
                <pt idx="851">
                  <v>43210</v>
                </pt>
                <pt idx="852">
                  <v>43217</v>
                </pt>
                <pt idx="853">
                  <v>43224</v>
                </pt>
                <pt idx="854">
                  <v>43231</v>
                </pt>
                <pt idx="855">
                  <v>43238</v>
                </pt>
                <pt idx="856">
                  <v>43245</v>
                </pt>
                <pt idx="857">
                  <v>43252</v>
                </pt>
                <pt idx="858">
                  <v>43259</v>
                </pt>
                <pt idx="859">
                  <v>43266</v>
                </pt>
                <pt idx="860">
                  <v>43273</v>
                </pt>
                <pt idx="861">
                  <v>43280</v>
                </pt>
                <pt idx="862">
                  <v>43287</v>
                </pt>
                <pt idx="863">
                  <v>43294</v>
                </pt>
                <pt idx="864">
                  <v>43301</v>
                </pt>
                <pt idx="865">
                  <v>43308</v>
                </pt>
                <pt idx="866">
                  <v>43315</v>
                </pt>
                <pt idx="867">
                  <v>43322</v>
                </pt>
                <pt idx="868">
                  <v>43329</v>
                </pt>
                <pt idx="869">
                  <v>43336</v>
                </pt>
                <pt idx="870">
                  <v>43343</v>
                </pt>
                <pt idx="871">
                  <v>43350</v>
                </pt>
                <pt idx="872">
                  <v>43357</v>
                </pt>
                <pt idx="873">
                  <v>43364</v>
                </pt>
                <pt idx="874">
                  <v>43371</v>
                </pt>
                <pt idx="875">
                  <v>43378</v>
                </pt>
                <pt idx="876">
                  <v>43385</v>
                </pt>
                <pt idx="877">
                  <v>43392</v>
                </pt>
                <pt idx="878">
                  <v>43399</v>
                </pt>
                <pt idx="879">
                  <v>43406</v>
                </pt>
                <pt idx="880">
                  <v>43413</v>
                </pt>
                <pt idx="881">
                  <v>43420</v>
                </pt>
                <pt idx="882">
                  <v>43427</v>
                </pt>
                <pt idx="883">
                  <v>43434</v>
                </pt>
                <pt idx="884">
                  <v>43441</v>
                </pt>
                <pt idx="885">
                  <v>43448</v>
                </pt>
                <pt idx="886">
                  <v>43455</v>
                </pt>
                <pt idx="887">
                  <v>43462</v>
                </pt>
                <pt idx="888">
                  <v>43469</v>
                </pt>
                <pt idx="889">
                  <v>43476</v>
                </pt>
                <pt idx="890">
                  <v>43483</v>
                </pt>
                <pt idx="891">
                  <v>43490</v>
                </pt>
                <pt idx="892">
                  <v>43497</v>
                </pt>
                <pt idx="893">
                  <v>43504</v>
                </pt>
                <pt idx="894">
                  <v>43511</v>
                </pt>
                <pt idx="895">
                  <v>43518</v>
                </pt>
                <pt idx="896">
                  <v>43525</v>
                </pt>
                <pt idx="897">
                  <v>43532</v>
                </pt>
                <pt idx="898">
                  <v>43539</v>
                </pt>
                <pt idx="899">
                  <v>43546</v>
                </pt>
                <pt idx="900">
                  <v>43553</v>
                </pt>
                <pt idx="901">
                  <v>43560</v>
                </pt>
                <pt idx="902">
                  <v>43567</v>
                </pt>
                <pt idx="903">
                  <v>43574</v>
                </pt>
                <pt idx="904">
                  <v>43581</v>
                </pt>
                <pt idx="905">
                  <v>43588</v>
                </pt>
                <pt idx="906">
                  <v>43595</v>
                </pt>
                <pt idx="907">
                  <v>43602</v>
                </pt>
                <pt idx="908">
                  <v>43609</v>
                </pt>
                <pt idx="909">
                  <v>43616</v>
                </pt>
                <pt idx="910">
                  <v>43623</v>
                </pt>
                <pt idx="911">
                  <v>43630</v>
                </pt>
                <pt idx="912">
                  <v>43637</v>
                </pt>
                <pt idx="913">
                  <v>43644</v>
                </pt>
                <pt idx="914">
                  <v>43651</v>
                </pt>
                <pt idx="915">
                  <v>43658</v>
                </pt>
                <pt idx="916">
                  <v>43665</v>
                </pt>
                <pt idx="917">
                  <v>43672</v>
                </pt>
                <pt idx="918">
                  <v>43679</v>
                </pt>
                <pt idx="919">
                  <v>43686</v>
                </pt>
                <pt idx="920">
                  <v>43693</v>
                </pt>
                <pt idx="921">
                  <v>43700</v>
                </pt>
                <pt idx="922">
                  <v>43707</v>
                </pt>
                <pt idx="923">
                  <v>43714</v>
                </pt>
                <pt idx="924">
                  <v>43721</v>
                </pt>
                <pt idx="925">
                  <v>43728</v>
                </pt>
                <pt idx="926">
                  <v>43735</v>
                </pt>
                <pt idx="927">
                  <v>43742</v>
                </pt>
                <pt idx="928">
                  <v>43749</v>
                </pt>
                <pt idx="929">
                  <v>43756</v>
                </pt>
                <pt idx="930">
                  <v>43763</v>
                </pt>
                <pt idx="931">
                  <v>43770</v>
                </pt>
                <pt idx="932">
                  <v>43777</v>
                </pt>
                <pt idx="933">
                  <v>43784</v>
                </pt>
                <pt idx="934">
                  <v>43791</v>
                </pt>
                <pt idx="935">
                  <v>43798</v>
                </pt>
                <pt idx="936">
                  <v>43805</v>
                </pt>
                <pt idx="937">
                  <v>43812</v>
                </pt>
                <pt idx="938">
                  <v>43819</v>
                </pt>
                <pt idx="939">
                  <v>43826</v>
                </pt>
                <pt idx="940">
                  <v>43833</v>
                </pt>
                <pt idx="941">
                  <v>43840</v>
                </pt>
                <pt idx="942">
                  <v>43847</v>
                </pt>
                <pt idx="943">
                  <v>43854</v>
                </pt>
                <pt idx="944">
                  <v>43861</v>
                </pt>
                <pt idx="945">
                  <v>43868</v>
                </pt>
                <pt idx="946">
                  <v>43875</v>
                </pt>
                <pt idx="947">
                  <v>43882</v>
                </pt>
                <pt idx="948">
                  <v>43889</v>
                </pt>
                <pt idx="949">
                  <v>43896</v>
                </pt>
                <pt idx="950">
                  <v>43903</v>
                </pt>
                <pt idx="951">
                  <v>43910</v>
                </pt>
                <pt idx="952">
                  <v>43917</v>
                </pt>
                <pt idx="953">
                  <v>43924</v>
                </pt>
                <pt idx="954">
                  <v>43931</v>
                </pt>
                <pt idx="955">
                  <v>43938</v>
                </pt>
                <pt idx="956">
                  <v>43945</v>
                </pt>
                <pt idx="957">
                  <v>43952</v>
                </pt>
                <pt idx="958">
                  <v>43959</v>
                </pt>
                <pt idx="959">
                  <v>43966</v>
                </pt>
                <pt idx="960">
                  <v>43973</v>
                </pt>
                <pt idx="961">
                  <v>43980</v>
                </pt>
                <pt idx="962">
                  <v>43987</v>
                </pt>
                <pt idx="963">
                  <v>43994</v>
                </pt>
                <pt idx="964">
                  <v>44001</v>
                </pt>
                <pt idx="965">
                  <v>44008</v>
                </pt>
                <pt idx="966">
                  <v>44015</v>
                </pt>
                <pt idx="967">
                  <v>44022</v>
                </pt>
                <pt idx="968">
                  <v>44029</v>
                </pt>
                <pt idx="969">
                  <v>44036</v>
                </pt>
                <pt idx="970">
                  <v>44043</v>
                </pt>
                <pt idx="971">
                  <v>44050</v>
                </pt>
                <pt idx="972">
                  <v>44057</v>
                </pt>
                <pt idx="973">
                  <v>44064</v>
                </pt>
                <pt idx="974">
                  <v>44071</v>
                </pt>
                <pt idx="975">
                  <v>44078</v>
                </pt>
                <pt idx="976">
                  <v>44085</v>
                </pt>
                <pt idx="977">
                  <v>44092</v>
                </pt>
                <pt idx="978">
                  <v>44099</v>
                </pt>
                <pt idx="979">
                  <v>44106</v>
                </pt>
                <pt idx="980">
                  <v>44113</v>
                </pt>
                <pt idx="981">
                  <v>44120</v>
                </pt>
                <pt idx="982">
                  <v>44127</v>
                </pt>
                <pt idx="983">
                  <v>44134</v>
                </pt>
                <pt idx="984">
                  <v>44141</v>
                </pt>
                <pt idx="985">
                  <v>44148</v>
                </pt>
                <pt idx="986">
                  <v>44155</v>
                </pt>
                <pt idx="987">
                  <v>44162</v>
                </pt>
                <pt idx="988">
                  <v>44169</v>
                </pt>
                <pt idx="989">
                  <v>44176</v>
                </pt>
                <pt idx="990">
                  <v>44183</v>
                </pt>
                <pt idx="991">
                  <v>44190</v>
                </pt>
                <pt idx="992">
                  <v>44197</v>
                </pt>
                <pt idx="993">
                  <v>44204</v>
                </pt>
                <pt idx="994">
                  <v>44211</v>
                </pt>
                <pt idx="995">
                  <v>44218</v>
                </pt>
                <pt idx="996">
                  <v>44225</v>
                </pt>
                <pt idx="997">
                  <v>44232</v>
                </pt>
                <pt idx="998">
                  <v>44239</v>
                </pt>
                <pt idx="999">
                  <v>44246</v>
                </pt>
                <pt idx="1000">
                  <v>44253</v>
                </pt>
                <pt idx="1001">
                  <v>44260</v>
                </pt>
                <pt idx="1002">
                  <v>44267</v>
                </pt>
                <pt idx="1003">
                  <v>44274</v>
                </pt>
                <pt idx="1004">
                  <v>44281</v>
                </pt>
                <pt idx="1005">
                  <v>44288</v>
                </pt>
                <pt idx="1006">
                  <v>44295</v>
                </pt>
                <pt idx="1007">
                  <v>44302</v>
                </pt>
                <pt idx="1008">
                  <v>44309</v>
                </pt>
                <pt idx="1009">
                  <v>44316</v>
                </pt>
                <pt idx="1010">
                  <v>44323</v>
                </pt>
                <pt idx="1011">
                  <v>44330</v>
                </pt>
                <pt idx="1012">
                  <v>44337</v>
                </pt>
                <pt idx="1013">
                  <v>44344</v>
                </pt>
                <pt idx="1014">
                  <v>44351</v>
                </pt>
                <pt idx="1015">
                  <v>44358</v>
                </pt>
                <pt idx="1016">
                  <v>44365</v>
                </pt>
                <pt idx="1017">
                  <v>44372</v>
                </pt>
                <pt idx="1018">
                  <v>44379</v>
                </pt>
                <pt idx="1019">
                  <v>44386</v>
                </pt>
                <pt idx="1020">
                  <v>44393</v>
                </pt>
                <pt idx="1021">
                  <v>44400</v>
                </pt>
                <pt idx="1022">
                  <v>44407</v>
                </pt>
                <pt idx="1023">
                  <v>44414</v>
                </pt>
                <pt idx="1024">
                  <v>44421</v>
                </pt>
                <pt idx="1025">
                  <v>44428</v>
                </pt>
                <pt idx="1026">
                  <v>44435</v>
                </pt>
                <pt idx="1027">
                  <v>44442</v>
                </pt>
                <pt idx="1028">
                  <v>44449</v>
                </pt>
                <pt idx="1029">
                  <v>44456</v>
                </pt>
                <pt idx="1030">
                  <v>44463</v>
                </pt>
                <pt idx="1031">
                  <v>44470</v>
                </pt>
                <pt idx="1032">
                  <v>44477</v>
                </pt>
                <pt idx="1033">
                  <v>44484</v>
                </pt>
                <pt idx="1034">
                  <v>44491</v>
                </pt>
                <pt idx="1035">
                  <v>44498</v>
                </pt>
                <pt idx="1036">
                  <v>44505</v>
                </pt>
                <pt idx="1037">
                  <v>44512</v>
                </pt>
                <pt idx="1038">
                  <v>44519</v>
                </pt>
                <pt idx="1039">
                  <v>44526</v>
                </pt>
                <pt idx="1040">
                  <v>44533</v>
                </pt>
                <pt idx="1041">
                  <v>44540</v>
                </pt>
                <pt idx="1042">
                  <v>44547</v>
                </pt>
                <pt idx="1043">
                  <v>44554</v>
                </pt>
                <pt idx="1044">
                  <v>44561</v>
                </pt>
                <pt idx="1045">
                  <v>44568</v>
                </pt>
                <pt idx="1046">
                  <v>44575</v>
                </pt>
                <pt idx="1047">
                  <v>44582</v>
                </pt>
                <pt idx="1048">
                  <v>44589</v>
                </pt>
                <pt idx="1049">
                  <v>44596</v>
                </pt>
                <pt idx="1050">
                  <v>44603</v>
                </pt>
                <pt idx="1051">
                  <v>44610</v>
                </pt>
                <pt idx="1052">
                  <v>44617</v>
                </pt>
                <pt idx="1053">
                  <v>44624</v>
                </pt>
                <pt idx="1054">
                  <v>44631</v>
                </pt>
                <pt idx="1055">
                  <v>44638</v>
                </pt>
                <pt idx="1056">
                  <v>44645</v>
                </pt>
                <pt idx="1057">
                  <v>44652</v>
                </pt>
                <pt idx="1058">
                  <v>44659</v>
                </pt>
                <pt idx="1059">
                  <v>44666</v>
                </pt>
                <pt idx="1060">
                  <v>44673</v>
                </pt>
                <pt idx="1061">
                  <v>44680</v>
                </pt>
                <pt idx="1062">
                  <v>44687</v>
                </pt>
                <pt idx="1063">
                  <v>44694</v>
                </pt>
                <pt idx="1064">
                  <v>44701</v>
                </pt>
                <pt idx="1065">
                  <v>44708</v>
                </pt>
                <pt idx="1066">
                  <v>44715</v>
                </pt>
                <pt idx="1067">
                  <v>44722</v>
                </pt>
                <pt idx="1068">
                  <v>44729</v>
                </pt>
                <pt idx="1069">
                  <v>44736</v>
                </pt>
                <pt idx="1070">
                  <v>44743</v>
                </pt>
                <pt idx="1071">
                  <v>44750</v>
                </pt>
                <pt idx="1072">
                  <v>44757</v>
                </pt>
                <pt idx="1073">
                  <v>44764</v>
                </pt>
                <pt idx="1074">
                  <v>44771</v>
                </pt>
                <pt idx="1075">
                  <v>44778</v>
                </pt>
                <pt idx="1076">
                  <v>44785</v>
                </pt>
                <pt idx="1077">
                  <v>44792</v>
                </pt>
                <pt idx="1078">
                  <v>44799</v>
                </pt>
                <pt idx="1079">
                  <v>44806</v>
                </pt>
                <pt idx="1080">
                  <v>44813</v>
                </pt>
                <pt idx="1081">
                  <v>44820</v>
                </pt>
                <pt idx="1082">
                  <v>44827</v>
                </pt>
                <pt idx="1083">
                  <v>44834</v>
                </pt>
                <pt idx="1084">
                  <v>44841</v>
                </pt>
                <pt idx="1085">
                  <v>44848</v>
                </pt>
                <pt idx="1086">
                  <v>44855</v>
                </pt>
                <pt idx="1087">
                  <v>44862</v>
                </pt>
                <pt idx="1088">
                  <v>44869</v>
                </pt>
                <pt idx="1089">
                  <v>44876</v>
                </pt>
                <pt idx="1090">
                  <v>44883</v>
                </pt>
                <pt idx="1091">
                  <v>44890</v>
                </pt>
                <pt idx="1092">
                  <v>44897</v>
                </pt>
                <pt idx="1093">
                  <v>44904</v>
                </pt>
                <pt idx="1094">
                  <v>44911</v>
                </pt>
                <pt idx="1095">
                  <v>44918</v>
                </pt>
                <pt idx="1096">
                  <v>44925</v>
                </pt>
                <pt idx="1097">
                  <v>44932</v>
                </pt>
                <pt idx="1098">
                  <v>44939</v>
                </pt>
                <pt idx="1099">
                  <v>44946</v>
                </pt>
                <pt idx="1100">
                  <v>44953</v>
                </pt>
                <pt idx="1101">
                  <v>44960</v>
                </pt>
                <pt idx="1102">
                  <v>44967</v>
                </pt>
                <pt idx="1103">
                  <v>44974</v>
                </pt>
                <pt idx="1104">
                  <v>44981</v>
                </pt>
                <pt idx="1105">
                  <v>44988</v>
                </pt>
                <pt idx="1106">
                  <v>44995</v>
                </pt>
                <pt idx="1107">
                  <v>45002</v>
                </pt>
                <pt idx="1108">
                  <v>45009</v>
                </pt>
                <pt idx="1109">
                  <v>45016</v>
                </pt>
                <pt idx="1110">
                  <v>45023</v>
                </pt>
                <pt idx="1111">
                  <v>45030</v>
                </pt>
                <pt idx="1112">
                  <v>45037</v>
                </pt>
                <pt idx="1113">
                  <v>45044</v>
                </pt>
                <pt idx="1114">
                  <v>45051</v>
                </pt>
                <pt idx="1115">
                  <v>45058</v>
                </pt>
                <pt idx="1116">
                  <v>45065</v>
                </pt>
                <pt idx="1117">
                  <v>45072</v>
                </pt>
                <pt idx="1118">
                  <v>45079</v>
                </pt>
                <pt idx="1119">
                  <v>45086</v>
                </pt>
                <pt idx="1120">
                  <v>45093</v>
                </pt>
                <pt idx="1121">
                  <v>45100</v>
                </pt>
                <pt idx="1122">
                  <v>45107</v>
                </pt>
                <pt idx="1123">
                  <v>45114</v>
                </pt>
                <pt idx="1124">
                  <v>45121</v>
                </pt>
                <pt idx="1125">
                  <v>45128</v>
                </pt>
                <pt idx="1126">
                  <v>45135</v>
                </pt>
                <pt idx="1127">
                  <v>45142</v>
                </pt>
                <pt idx="1128">
                  <v>45149</v>
                </pt>
                <pt idx="1129">
                  <v>45156</v>
                </pt>
                <pt idx="1130">
                  <v>45163</v>
                </pt>
                <pt idx="1131">
                  <v>45170</v>
                </pt>
                <pt idx="1132">
                  <v>45177</v>
                </pt>
                <pt idx="1133">
                  <v>45184</v>
                </pt>
                <pt idx="1134">
                  <v>45191</v>
                </pt>
                <pt idx="1135">
                  <v>45198</v>
                </pt>
                <pt idx="1136">
                  <v>45205</v>
                </pt>
                <pt idx="1137">
                  <v>45212</v>
                </pt>
                <pt idx="1138">
                  <v>45219</v>
                </pt>
                <pt idx="1139">
                  <v>45226</v>
                </pt>
                <pt idx="1140">
                  <v>45233</v>
                </pt>
                <pt idx="1141">
                  <v>45240</v>
                </pt>
                <pt idx="1142">
                  <v>45247</v>
                </pt>
                <pt idx="1143">
                  <v>45254</v>
                </pt>
                <pt idx="1144">
                  <v>45261</v>
                </pt>
                <pt idx="1145">
                  <v>45268</v>
                </pt>
                <pt idx="1146">
                  <v>45275</v>
                </pt>
                <pt idx="1147">
                  <v>45282</v>
                </pt>
                <pt idx="1148">
                  <v>45289</v>
                </pt>
                <pt idx="1149">
                  <v>45296</v>
                </pt>
                <pt idx="1150">
                  <v>45303</v>
                </pt>
                <pt idx="1151">
                  <v>45310</v>
                </pt>
                <pt idx="1152">
                  <v>45317</v>
                </pt>
                <pt idx="1153">
                  <v>45324</v>
                </pt>
                <pt idx="1154">
                  <v>45331</v>
                </pt>
                <pt idx="1155">
                  <v>45338</v>
                </pt>
                <pt idx="1156">
                  <v>45345</v>
                </pt>
                <pt idx="1157">
                  <v>45352</v>
                </pt>
                <pt idx="1158">
                  <v>45359</v>
                </pt>
                <pt idx="1159">
                  <v>45366</v>
                </pt>
                <pt idx="1160">
                  <v>45373</v>
                </pt>
                <pt idx="1161">
                  <v>45380</v>
                </pt>
                <pt idx="1162">
                  <v>45387</v>
                </pt>
                <pt idx="1163">
                  <v>45394</v>
                </pt>
                <pt idx="1164">
                  <v>45401</v>
                </pt>
                <pt idx="1165">
                  <v>45408</v>
                </pt>
                <pt idx="1166">
                  <v>45415</v>
                </pt>
                <pt idx="1167">
                  <v>45422</v>
                </pt>
                <pt idx="1168">
                  <v>45429</v>
                </pt>
                <pt idx="1169">
                  <v>45436</v>
                </pt>
                <pt idx="1170">
                  <v>45443</v>
                </pt>
                <pt idx="1171">
                  <v>45450</v>
                </pt>
                <pt idx="1172">
                  <v>45457</v>
                </pt>
                <pt idx="1173">
                  <v>45464</v>
                </pt>
                <pt idx="1174">
                  <v>45471</v>
                </pt>
                <pt idx="1175">
                  <v>45478</v>
                </pt>
                <pt idx="1176">
                  <v>45485</v>
                </pt>
                <pt idx="1177">
                  <v>45492</v>
                </pt>
                <pt idx="1178">
                  <v>45499</v>
                </pt>
                <pt idx="1179">
                  <v>45506</v>
                </pt>
                <pt idx="1180">
                  <v>45513</v>
                </pt>
                <pt idx="1181">
                  <v>45520</v>
                </pt>
                <pt idx="1182">
                  <v>45527</v>
                </pt>
                <pt idx="1183">
                  <v>45534</v>
                </pt>
                <pt idx="1184">
                  <v>45541</v>
                </pt>
                <pt idx="1185">
                  <v>45548</v>
                </pt>
                <pt idx="1186">
                  <v>45555</v>
                </pt>
                <pt idx="1187">
                  <v>45562</v>
                </pt>
                <pt idx="1188">
                  <v>45569</v>
                </pt>
                <pt idx="1189">
                  <v>45576</v>
                </pt>
                <pt idx="1190">
                  <v>45583</v>
                </pt>
                <pt idx="1191">
                  <v>45590</v>
                </pt>
                <pt idx="1192">
                  <v>45597</v>
                </pt>
                <pt idx="1193">
                  <v>45604</v>
                </pt>
                <pt idx="1194">
                  <v>45611</v>
                </pt>
                <pt idx="1195">
                  <v>45618</v>
                </pt>
                <pt idx="1196">
                  <v>45625</v>
                </pt>
                <pt idx="1197">
                  <v>45632</v>
                </pt>
                <pt idx="1198">
                  <v>45639</v>
                </pt>
                <pt idx="1199">
                  <v>45646</v>
                </pt>
                <pt idx="1200">
                  <v>45653</v>
                </pt>
                <pt idx="1201">
                  <v>45660</v>
                </pt>
                <pt idx="1202">
                  <v>45667</v>
                </pt>
                <pt idx="1203">
                  <v>45674</v>
                </pt>
                <pt idx="1204">
                  <v>45681</v>
                </pt>
                <pt idx="1205">
                  <v>45688</v>
                </pt>
                <pt idx="1206">
                  <v>45695</v>
                </pt>
                <pt idx="1207">
                  <v>45702</v>
                </pt>
                <pt idx="1208">
                  <v>45709</v>
                </pt>
                <pt idx="1209">
                  <v>45716</v>
                </pt>
                <pt idx="1210">
                  <v>45723</v>
                </pt>
                <pt idx="1211">
                  <v>45730</v>
                </pt>
                <pt idx="1212">
                  <v>45737</v>
                </pt>
                <pt idx="1213">
                  <v>45744</v>
                </pt>
                <pt idx="1214">
                  <v>45751</v>
                </pt>
                <pt idx="1215">
                  <v>45758</v>
                </pt>
                <pt idx="1216">
                  <v>45765</v>
                </pt>
                <pt idx="1217">
                  <v>45772</v>
                </pt>
                <pt idx="1218">
                  <v>45779</v>
                </pt>
                <pt idx="1219">
                  <v>45786</v>
                </pt>
                <pt idx="1220">
                  <v>45793</v>
                </pt>
                <pt idx="1221">
                  <v>45800</v>
                </pt>
                <pt idx="1222">
                  <v>45807</v>
                </pt>
                <pt idx="1223">
                  <v>45814</v>
                </pt>
                <pt idx="1224">
                  <v>45821</v>
                </pt>
                <pt idx="1225">
                  <v>45828</v>
                </pt>
                <pt idx="1226">
                  <v>45835</v>
                </pt>
                <pt idx="1227">
                  <v>45842</v>
                </pt>
                <pt idx="1228">
                  <v>45849</v>
                </pt>
                <pt idx="1229">
                  <v>45856</v>
                </pt>
                <pt idx="1230">
                  <v>45863</v>
                </pt>
                <pt idx="1231">
                  <v>45870</v>
                </pt>
                <pt idx="1232">
                  <v>45877</v>
                </pt>
                <pt idx="1233">
                  <v>45884</v>
                </pt>
                <pt idx="1234">
                  <v>45891</v>
                </pt>
                <pt idx="1235">
                  <v>45898</v>
                </pt>
                <pt idx="1236">
                  <v>45905</v>
                </pt>
                <pt idx="1237">
                  <v>45912</v>
                </pt>
                <pt idx="1238">
                  <v>45919</v>
                </pt>
                <pt idx="1239">
                  <v>45926</v>
                </pt>
                <pt idx="1240">
                  <v>45933</v>
                </pt>
                <pt idx="1241">
                  <v>45940</v>
                </pt>
                <pt idx="1242">
                  <v>45947</v>
                </pt>
                <pt idx="1243">
                  <v>45954</v>
                </pt>
                <pt idx="1244">
                  <v>45961</v>
                </pt>
                <pt idx="1245">
                  <v>45968</v>
                </pt>
                <pt idx="1246">
                  <v>45975</v>
                </pt>
                <pt idx="1247">
                  <v>45982</v>
                </pt>
                <pt idx="1248">
                  <v>45989</v>
                </pt>
                <pt idx="1249">
                  <v>45996</v>
                </pt>
                <pt idx="1250">
                  <v>46003</v>
                </pt>
                <pt idx="1251">
                  <v>46010</v>
                </pt>
                <pt idx="1252">
                  <v>46017</v>
                </pt>
                <pt idx="1253">
                  <v>46024</v>
                </pt>
                <pt idx="1254">
                  <v>46031</v>
                </pt>
                <pt idx="1255">
                  <v>46038</v>
                </pt>
                <pt idx="1256">
                  <v>46045</v>
                </pt>
                <pt idx="1257">
                  <v>46052</v>
                </pt>
                <pt idx="1258">
                  <v>46059</v>
                </pt>
                <pt idx="1259">
                  <v>46066</v>
                </pt>
                <pt idx="1260">
                  <v>46073</v>
                </pt>
                <pt idx="1261">
                  <v>46080</v>
                </pt>
                <pt idx="1262">
                  <v>46087</v>
                </pt>
                <pt idx="1263">
                  <v>46094</v>
                </pt>
                <pt idx="1264">
                  <v>46101</v>
                </pt>
                <pt idx="1265">
                  <v>46108</v>
                </pt>
                <pt idx="1266">
                  <v>46115</v>
                </pt>
                <pt idx="1267">
                  <v>46122</v>
                </pt>
              </numCache>
            </numRef>
          </cat>
          <val>
            <numRef>
              <f>_图表数据!$G$2:$G$1269</f>
              <numCache>
                <formatCode>General</formatCode>
                <ptCount val="126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8000</v>
                </pt>
                <pt idx="171">
                  <v>8000</v>
                </pt>
                <pt idx="172">
                  <v>8000</v>
                </pt>
                <pt idx="173">
                  <v>8000</v>
                </pt>
                <pt idx="174">
                  <v>8000</v>
                </pt>
                <pt idx="175">
                  <v>8000</v>
                </pt>
                <pt idx="176">
                  <v>8000</v>
                </pt>
                <pt idx="177">
                  <v>8000</v>
                </pt>
                <pt idx="178">
                  <v>8000</v>
                </pt>
                <pt idx="179">
                  <v>8000</v>
                </pt>
                <pt idx="180">
                  <v>8000</v>
                </pt>
                <pt idx="181">
                  <v>8000</v>
                </pt>
                <pt idx="182">
                  <v>8000</v>
                </pt>
                <pt idx="183">
                  <v>8000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8000</v>
                </pt>
                <pt idx="197">
                  <v>0</v>
                </pt>
                <pt idx="198">
                  <v>8000</v>
                </pt>
                <pt idx="199">
                  <v>0</v>
                </pt>
                <pt idx="200">
                  <v>0</v>
                </pt>
                <pt idx="201">
                  <v>8000</v>
                </pt>
                <pt idx="202">
                  <v>8000</v>
                </pt>
                <pt idx="203">
                  <v>8000</v>
                </pt>
                <pt idx="204">
                  <v>8000</v>
                </pt>
                <pt idx="205">
                  <v>8000</v>
                </pt>
                <pt idx="206">
                  <v>0</v>
                </pt>
                <pt idx="207">
                  <v>8000</v>
                </pt>
                <pt idx="208">
                  <v>0</v>
                </pt>
                <pt idx="209">
                  <v>0</v>
                </pt>
                <pt idx="210">
                  <v>8000</v>
                </pt>
                <pt idx="211">
                  <v>0</v>
                </pt>
                <pt idx="212">
                  <v>0</v>
                </pt>
                <pt idx="213">
                  <v>8000</v>
                </pt>
                <pt idx="214">
                  <v>0</v>
                </pt>
                <pt idx="215">
                  <v>8000</v>
                </pt>
                <pt idx="216">
                  <v>8000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8000</v>
                </pt>
                <pt idx="230">
                  <v>0</v>
                </pt>
                <pt idx="231">
                  <v>8000</v>
                </pt>
                <pt idx="232">
                  <v>8000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8000</v>
                </pt>
                <pt idx="244">
                  <v>8000</v>
                </pt>
                <pt idx="245">
                  <v>8000</v>
                </pt>
                <pt idx="246">
                  <v>8000</v>
                </pt>
                <pt idx="247">
                  <v>8000</v>
                </pt>
                <pt idx="248">
                  <v>8000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8000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8000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8000</v>
                </pt>
                <pt idx="331">
                  <v>8000</v>
                </pt>
                <pt idx="332">
                  <v>8000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8000</v>
                </pt>
                <pt idx="344">
                  <v>0</v>
                </pt>
                <pt idx="345">
                  <v>0</v>
                </pt>
                <pt idx="346">
                  <v>8000</v>
                </pt>
                <pt idx="347">
                  <v>8000</v>
                </pt>
                <pt idx="348">
                  <v>8000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8000</v>
                </pt>
                <pt idx="369">
                  <v>8000</v>
                </pt>
                <pt idx="370">
                  <v>8000</v>
                </pt>
                <pt idx="371">
                  <v>8000</v>
                </pt>
                <pt idx="372">
                  <v>8000</v>
                </pt>
                <pt idx="373">
                  <v>8000</v>
                </pt>
                <pt idx="374">
                  <v>8000</v>
                </pt>
                <pt idx="375">
                  <v>8000</v>
                </pt>
                <pt idx="376">
                  <v>8000</v>
                </pt>
                <pt idx="377">
                  <v>8000</v>
                </pt>
                <pt idx="378">
                  <v>8000</v>
                </pt>
                <pt idx="379">
                  <v>0</v>
                </pt>
                <pt idx="380">
                  <v>8000</v>
                </pt>
                <pt idx="381">
                  <v>8000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8000</v>
                </pt>
                <pt idx="504">
                  <v>8000</v>
                </pt>
                <pt idx="505">
                  <v>8000</v>
                </pt>
                <pt idx="506">
                  <v>8000</v>
                </pt>
                <pt idx="507">
                  <v>8000</v>
                </pt>
                <pt idx="508">
                  <v>0</v>
                </pt>
                <pt idx="509">
                  <v>8000</v>
                </pt>
                <pt idx="510">
                  <v>8000</v>
                </pt>
                <pt idx="511">
                  <v>8000</v>
                </pt>
                <pt idx="512">
                  <v>0</v>
                </pt>
                <pt idx="513">
                  <v>8000</v>
                </pt>
                <pt idx="514">
                  <v>0</v>
                </pt>
                <pt idx="515">
                  <v>0</v>
                </pt>
                <pt idx="516">
                  <v>8000</v>
                </pt>
                <pt idx="517">
                  <v>8000</v>
                </pt>
                <pt idx="518">
                  <v>8000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8000</v>
                </pt>
                <pt idx="544">
                  <v>0</v>
                </pt>
                <pt idx="545">
                  <v>8000</v>
                </pt>
                <pt idx="546">
                  <v>8000</v>
                </pt>
                <pt idx="547">
                  <v>8000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8000</v>
                </pt>
                <pt idx="667">
                  <v>8000</v>
                </pt>
                <pt idx="668">
                  <v>0</v>
                </pt>
                <pt idx="669">
                  <v>0</v>
                </pt>
                <pt idx="670">
                  <v>8000</v>
                </pt>
                <pt idx="671">
                  <v>0</v>
                </pt>
                <pt idx="672">
                  <v>0</v>
                </pt>
                <pt idx="673">
                  <v>8000</v>
                </pt>
                <pt idx="674">
                  <v>8000</v>
                </pt>
                <pt idx="675">
                  <v>8000</v>
                </pt>
                <pt idx="676">
                  <v>8000</v>
                </pt>
                <pt idx="677">
                  <v>0</v>
                </pt>
                <pt idx="678">
                  <v>0</v>
                </pt>
                <pt idx="679">
                  <v>8000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8000</v>
                </pt>
                <pt idx="687">
                  <v>8000</v>
                </pt>
                <pt idx="688">
                  <v>0</v>
                </pt>
                <pt idx="689">
                  <v>8000</v>
                </pt>
                <pt idx="690">
                  <v>8000</v>
                </pt>
                <pt idx="691">
                  <v>0</v>
                </pt>
                <pt idx="692">
                  <v>8000</v>
                </pt>
                <pt idx="693">
                  <v>8000</v>
                </pt>
                <pt idx="694">
                  <v>0</v>
                </pt>
                <pt idx="695">
                  <v>8000</v>
                </pt>
                <pt idx="696">
                  <v>0</v>
                </pt>
                <pt idx="697">
                  <v>0</v>
                </pt>
                <pt idx="698">
                  <v>8000</v>
                </pt>
                <pt idx="699">
                  <v>8000</v>
                </pt>
                <pt idx="700">
                  <v>8000</v>
                </pt>
                <pt idx="701">
                  <v>8000</v>
                </pt>
                <pt idx="702">
                  <v>0</v>
                </pt>
                <pt idx="703">
                  <v>8000</v>
                </pt>
                <pt idx="704">
                  <v>8000</v>
                </pt>
                <pt idx="705">
                  <v>8000</v>
                </pt>
                <pt idx="706">
                  <v>0</v>
                </pt>
                <pt idx="707">
                  <v>0</v>
                </pt>
                <pt idx="708">
                  <v>8000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8000</v>
                </pt>
                <pt idx="756">
                  <v>8000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8000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8000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8000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8000</v>
                </pt>
                <pt idx="850">
                  <v>8000</v>
                </pt>
                <pt idx="851">
                  <v>8000</v>
                </pt>
                <pt idx="852">
                  <v>8000</v>
                </pt>
                <pt idx="853">
                  <v>8000</v>
                </pt>
                <pt idx="854">
                  <v>8000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8000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8000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8000</v>
                </pt>
                <pt idx="900">
                  <v>8000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8000</v>
                </pt>
                <pt idx="908">
                  <v>8000</v>
                </pt>
                <pt idx="909">
                  <v>8000</v>
                </pt>
                <pt idx="910">
                  <v>0</v>
                </pt>
                <pt idx="911">
                  <v>8000</v>
                </pt>
                <pt idx="912">
                  <v>8000</v>
                </pt>
                <pt idx="913">
                  <v>8000</v>
                </pt>
                <pt idx="914">
                  <v>8000</v>
                </pt>
                <pt idx="915">
                  <v>8000</v>
                </pt>
                <pt idx="916">
                  <v>8000</v>
                </pt>
                <pt idx="917">
                  <v>8000</v>
                </pt>
                <pt idx="918">
                  <v>0</v>
                </pt>
                <pt idx="919">
                  <v>8000</v>
                </pt>
                <pt idx="920">
                  <v>8000</v>
                </pt>
                <pt idx="921">
                  <v>0</v>
                </pt>
                <pt idx="922">
                  <v>0</v>
                </pt>
                <pt idx="923">
                  <v>8000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8000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</v>
                </pt>
                <pt idx="1013">
                  <v>0</v>
                </pt>
                <pt idx="1014">
                  <v>0</v>
                </pt>
                <pt idx="1015">
                  <v>0</v>
                </pt>
                <pt idx="1016">
                  <v>0</v>
                </pt>
                <pt idx="1017">
                  <v>0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</v>
                </pt>
                <pt idx="1034">
                  <v>0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</v>
                </pt>
                <pt idx="1043">
                  <v>0</v>
                </pt>
                <pt idx="1044">
                  <v>0</v>
                </pt>
                <pt idx="1045">
                  <v>0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8000</v>
                </pt>
                <pt idx="1052">
                  <v>8000</v>
                </pt>
                <pt idx="1053">
                  <v>8000</v>
                </pt>
                <pt idx="1054">
                  <v>8000</v>
                </pt>
                <pt idx="1055">
                  <v>8000</v>
                </pt>
                <pt idx="1056">
                  <v>8000</v>
                </pt>
                <pt idx="1057">
                  <v>0</v>
                </pt>
                <pt idx="1058">
                  <v>8000</v>
                </pt>
                <pt idx="1059">
                  <v>8000</v>
                </pt>
                <pt idx="1060">
                  <v>8000</v>
                </pt>
                <pt idx="1061">
                  <v>8000</v>
                </pt>
                <pt idx="1062">
                  <v>0</v>
                </pt>
                <pt idx="1063">
                  <v>0</v>
                </pt>
                <pt idx="1064">
                  <v>8000</v>
                </pt>
                <pt idx="1065">
                  <v>0</v>
                </pt>
                <pt idx="1066">
                  <v>8000</v>
                </pt>
                <pt idx="1067">
                  <v>8000</v>
                </pt>
                <pt idx="1068">
                  <v>8000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8000</v>
                </pt>
                <pt idx="1076">
                  <v>8000</v>
                </pt>
                <pt idx="1077">
                  <v>8000</v>
                </pt>
                <pt idx="1078">
                  <v>8000</v>
                </pt>
                <pt idx="1079">
                  <v>8000</v>
                </pt>
                <pt idx="1080">
                  <v>8000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8000</v>
                </pt>
                <pt idx="1088">
                  <v>8000</v>
                </pt>
                <pt idx="1089">
                  <v>8000</v>
                </pt>
                <pt idx="1090">
                  <v>8000</v>
                </pt>
                <pt idx="1091">
                  <v>8000</v>
                </pt>
                <pt idx="1092">
                  <v>8000</v>
                </pt>
                <pt idx="1093">
                  <v>8000</v>
                </pt>
                <pt idx="1094">
                  <v>8000</v>
                </pt>
                <pt idx="1095">
                  <v>8000</v>
                </pt>
                <pt idx="1096">
                  <v>8000</v>
                </pt>
                <pt idx="1097">
                  <v>8000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8000</v>
                </pt>
                <pt idx="1108">
                  <v>8000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0</v>
                </pt>
                <pt idx="1123">
                  <v>0</v>
                </pt>
                <pt idx="1124">
                  <v>0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8000</v>
                </pt>
                <pt idx="1140">
                  <v>8000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0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</v>
                </pt>
                <pt idx="1169">
                  <v>0</v>
                </pt>
                <pt idx="1170">
                  <v>0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0</v>
                </pt>
                <pt idx="1197">
                  <v>0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</v>
                </pt>
                <pt idx="1218">
                  <v>8000</v>
                </pt>
                <pt idx="1219">
                  <v>0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0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0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0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8000</v>
                </pt>
              </numCache>
            </numRef>
          </val>
        </ser>
        <ser>
          <idx val="7"/>
          <order val="5"/>
          <tx>
            <strRef>
              <f>_图表数据!$H$1</f>
              <strCache>
                <ptCount val="1"/>
                <pt idx="0">
                  <v>炼狱模式</v>
                </pt>
              </strCache>
            </strRef>
          </tx>
          <spPr>
            <a:solidFill xmlns:a="http://schemas.openxmlformats.org/drawingml/2006/main">
              <a:srgbClr val="7A0000"/>
            </a:solidFill>
            <a:ln xmlns:a="http://schemas.openxmlformats.org/drawingml/2006/main">
              <a:solidFill>
                <a:srgbClr val="7A0000"/>
              </a:solidFill>
              <a:prstDash val="solid"/>
            </a:ln>
          </spPr>
          <cat>
            <numRef>
              <f>_图表数据!$A$2:$A$1269</f>
              <numCache>
                <formatCode>m/d/yy</formatCode>
                <ptCount val="1268"/>
                <pt idx="0">
                  <v>37253</v>
                </pt>
                <pt idx="1">
                  <v>37260</v>
                </pt>
                <pt idx="2">
                  <v>37267</v>
                </pt>
                <pt idx="3">
                  <v>37274</v>
                </pt>
                <pt idx="4">
                  <v>37281</v>
                </pt>
                <pt idx="5">
                  <v>37288</v>
                </pt>
                <pt idx="6">
                  <v>37295</v>
                </pt>
                <pt idx="7">
                  <v>37302</v>
                </pt>
                <pt idx="8">
                  <v>37309</v>
                </pt>
                <pt idx="9">
                  <v>37316</v>
                </pt>
                <pt idx="10">
                  <v>37323</v>
                </pt>
                <pt idx="11">
                  <v>37330</v>
                </pt>
                <pt idx="12">
                  <v>37337</v>
                </pt>
                <pt idx="13">
                  <v>37344</v>
                </pt>
                <pt idx="14">
                  <v>37351</v>
                </pt>
                <pt idx="15">
                  <v>37358</v>
                </pt>
                <pt idx="16">
                  <v>37365</v>
                </pt>
                <pt idx="17">
                  <v>37372</v>
                </pt>
                <pt idx="18">
                  <v>37379</v>
                </pt>
                <pt idx="19">
                  <v>37386</v>
                </pt>
                <pt idx="20">
                  <v>37393</v>
                </pt>
                <pt idx="21">
                  <v>37400</v>
                </pt>
                <pt idx="22">
                  <v>37407</v>
                </pt>
                <pt idx="23">
                  <v>37414</v>
                </pt>
                <pt idx="24">
                  <v>37421</v>
                </pt>
                <pt idx="25">
                  <v>37428</v>
                </pt>
                <pt idx="26">
                  <v>37435</v>
                </pt>
                <pt idx="27">
                  <v>37442</v>
                </pt>
                <pt idx="28">
                  <v>37449</v>
                </pt>
                <pt idx="29">
                  <v>37456</v>
                </pt>
                <pt idx="30">
                  <v>37463</v>
                </pt>
                <pt idx="31">
                  <v>37470</v>
                </pt>
                <pt idx="32">
                  <v>37477</v>
                </pt>
                <pt idx="33">
                  <v>37484</v>
                </pt>
                <pt idx="34">
                  <v>37491</v>
                </pt>
                <pt idx="35">
                  <v>37498</v>
                </pt>
                <pt idx="36">
                  <v>37505</v>
                </pt>
                <pt idx="37">
                  <v>37512</v>
                </pt>
                <pt idx="38">
                  <v>37519</v>
                </pt>
                <pt idx="39">
                  <v>37526</v>
                </pt>
                <pt idx="40">
                  <v>37533</v>
                </pt>
                <pt idx="41">
                  <v>37540</v>
                </pt>
                <pt idx="42">
                  <v>37547</v>
                </pt>
                <pt idx="43">
                  <v>37554</v>
                </pt>
                <pt idx="44">
                  <v>37561</v>
                </pt>
                <pt idx="45">
                  <v>37568</v>
                </pt>
                <pt idx="46">
                  <v>37575</v>
                </pt>
                <pt idx="47">
                  <v>37582</v>
                </pt>
                <pt idx="48">
                  <v>37589</v>
                </pt>
                <pt idx="49">
                  <v>37596</v>
                </pt>
                <pt idx="50">
                  <v>37603</v>
                </pt>
                <pt idx="51">
                  <v>37610</v>
                </pt>
                <pt idx="52">
                  <v>37617</v>
                </pt>
                <pt idx="53">
                  <v>37624</v>
                </pt>
                <pt idx="54">
                  <v>37631</v>
                </pt>
                <pt idx="55">
                  <v>37638</v>
                </pt>
                <pt idx="56">
                  <v>37645</v>
                </pt>
                <pt idx="57">
                  <v>37652</v>
                </pt>
                <pt idx="58">
                  <v>37659</v>
                </pt>
                <pt idx="59">
                  <v>37666</v>
                </pt>
                <pt idx="60">
                  <v>37673</v>
                </pt>
                <pt idx="61">
                  <v>37680</v>
                </pt>
                <pt idx="62">
                  <v>37687</v>
                </pt>
                <pt idx="63">
                  <v>37694</v>
                </pt>
                <pt idx="64">
                  <v>37701</v>
                </pt>
                <pt idx="65">
                  <v>37708</v>
                </pt>
                <pt idx="66">
                  <v>37715</v>
                </pt>
                <pt idx="67">
                  <v>37722</v>
                </pt>
                <pt idx="68">
                  <v>37729</v>
                </pt>
                <pt idx="69">
                  <v>37736</v>
                </pt>
                <pt idx="70">
                  <v>37743</v>
                </pt>
                <pt idx="71">
                  <v>37750</v>
                </pt>
                <pt idx="72">
                  <v>37757</v>
                </pt>
                <pt idx="73">
                  <v>37764</v>
                </pt>
                <pt idx="74">
                  <v>37771</v>
                </pt>
                <pt idx="75">
                  <v>37778</v>
                </pt>
                <pt idx="76">
                  <v>37785</v>
                </pt>
                <pt idx="77">
                  <v>37792</v>
                </pt>
                <pt idx="78">
                  <v>37799</v>
                </pt>
                <pt idx="79">
                  <v>37806</v>
                </pt>
                <pt idx="80">
                  <v>37813</v>
                </pt>
                <pt idx="81">
                  <v>37820</v>
                </pt>
                <pt idx="82">
                  <v>37827</v>
                </pt>
                <pt idx="83">
                  <v>37834</v>
                </pt>
                <pt idx="84">
                  <v>37841</v>
                </pt>
                <pt idx="85">
                  <v>37848</v>
                </pt>
                <pt idx="86">
                  <v>37855</v>
                </pt>
                <pt idx="87">
                  <v>37862</v>
                </pt>
                <pt idx="88">
                  <v>37869</v>
                </pt>
                <pt idx="89">
                  <v>37876</v>
                </pt>
                <pt idx="90">
                  <v>37883</v>
                </pt>
                <pt idx="91">
                  <v>37890</v>
                </pt>
                <pt idx="92">
                  <v>37897</v>
                </pt>
                <pt idx="93">
                  <v>37904</v>
                </pt>
                <pt idx="94">
                  <v>37911</v>
                </pt>
                <pt idx="95">
                  <v>37918</v>
                </pt>
                <pt idx="96">
                  <v>37925</v>
                </pt>
                <pt idx="97">
                  <v>37932</v>
                </pt>
                <pt idx="98">
                  <v>37939</v>
                </pt>
                <pt idx="99">
                  <v>37946</v>
                </pt>
                <pt idx="100">
                  <v>37953</v>
                </pt>
                <pt idx="101">
                  <v>37960</v>
                </pt>
                <pt idx="102">
                  <v>37967</v>
                </pt>
                <pt idx="103">
                  <v>37974</v>
                </pt>
                <pt idx="104">
                  <v>37981</v>
                </pt>
                <pt idx="105">
                  <v>37988</v>
                </pt>
                <pt idx="106">
                  <v>37995</v>
                </pt>
                <pt idx="107">
                  <v>38002</v>
                </pt>
                <pt idx="108">
                  <v>38009</v>
                </pt>
                <pt idx="109">
                  <v>38016</v>
                </pt>
                <pt idx="110">
                  <v>38023</v>
                </pt>
                <pt idx="111">
                  <v>38030</v>
                </pt>
                <pt idx="112">
                  <v>38037</v>
                </pt>
                <pt idx="113">
                  <v>38044</v>
                </pt>
                <pt idx="114">
                  <v>38051</v>
                </pt>
                <pt idx="115">
                  <v>38058</v>
                </pt>
                <pt idx="116">
                  <v>38065</v>
                </pt>
                <pt idx="117">
                  <v>38072</v>
                </pt>
                <pt idx="118">
                  <v>38079</v>
                </pt>
                <pt idx="119">
                  <v>38086</v>
                </pt>
                <pt idx="120">
                  <v>38093</v>
                </pt>
                <pt idx="121">
                  <v>38100</v>
                </pt>
                <pt idx="122">
                  <v>38107</v>
                </pt>
                <pt idx="123">
                  <v>38114</v>
                </pt>
                <pt idx="124">
                  <v>38121</v>
                </pt>
                <pt idx="125">
                  <v>38128</v>
                </pt>
                <pt idx="126">
                  <v>38135</v>
                </pt>
                <pt idx="127">
                  <v>38142</v>
                </pt>
                <pt idx="128">
                  <v>38149</v>
                </pt>
                <pt idx="129">
                  <v>38156</v>
                </pt>
                <pt idx="130">
                  <v>38163</v>
                </pt>
                <pt idx="131">
                  <v>38170</v>
                </pt>
                <pt idx="132">
                  <v>38177</v>
                </pt>
                <pt idx="133">
                  <v>38184</v>
                </pt>
                <pt idx="134">
                  <v>38191</v>
                </pt>
                <pt idx="135">
                  <v>38198</v>
                </pt>
                <pt idx="136">
                  <v>38205</v>
                </pt>
                <pt idx="137">
                  <v>38212</v>
                </pt>
                <pt idx="138">
                  <v>38219</v>
                </pt>
                <pt idx="139">
                  <v>38226</v>
                </pt>
                <pt idx="140">
                  <v>38233</v>
                </pt>
                <pt idx="141">
                  <v>38240</v>
                </pt>
                <pt idx="142">
                  <v>38247</v>
                </pt>
                <pt idx="143">
                  <v>38254</v>
                </pt>
                <pt idx="144">
                  <v>38261</v>
                </pt>
                <pt idx="145">
                  <v>38268</v>
                </pt>
                <pt idx="146">
                  <v>38275</v>
                </pt>
                <pt idx="147">
                  <v>38282</v>
                </pt>
                <pt idx="148">
                  <v>38289</v>
                </pt>
                <pt idx="149">
                  <v>38296</v>
                </pt>
                <pt idx="150">
                  <v>38303</v>
                </pt>
                <pt idx="151">
                  <v>38310</v>
                </pt>
                <pt idx="152">
                  <v>38317</v>
                </pt>
                <pt idx="153">
                  <v>38324</v>
                </pt>
                <pt idx="154">
                  <v>38331</v>
                </pt>
                <pt idx="155">
                  <v>38338</v>
                </pt>
                <pt idx="156">
                  <v>38345</v>
                </pt>
                <pt idx="157">
                  <v>38352</v>
                </pt>
                <pt idx="158">
                  <v>38359</v>
                </pt>
                <pt idx="159">
                  <v>38366</v>
                </pt>
                <pt idx="160">
                  <v>38373</v>
                </pt>
                <pt idx="161">
                  <v>38380</v>
                </pt>
                <pt idx="162">
                  <v>38387</v>
                </pt>
                <pt idx="163">
                  <v>38394</v>
                </pt>
                <pt idx="164">
                  <v>38401</v>
                </pt>
                <pt idx="165">
                  <v>38408</v>
                </pt>
                <pt idx="166">
                  <v>38415</v>
                </pt>
                <pt idx="167">
                  <v>38422</v>
                </pt>
                <pt idx="168">
                  <v>38429</v>
                </pt>
                <pt idx="169">
                  <v>38436</v>
                </pt>
                <pt idx="170">
                  <v>38443</v>
                </pt>
                <pt idx="171">
                  <v>38450</v>
                </pt>
                <pt idx="172">
                  <v>38457</v>
                </pt>
                <pt idx="173">
                  <v>38464</v>
                </pt>
                <pt idx="174">
                  <v>38471</v>
                </pt>
                <pt idx="175">
                  <v>38478</v>
                </pt>
                <pt idx="176">
                  <v>38485</v>
                </pt>
                <pt idx="177">
                  <v>38492</v>
                </pt>
                <pt idx="178">
                  <v>38499</v>
                </pt>
                <pt idx="179">
                  <v>38506</v>
                </pt>
                <pt idx="180">
                  <v>38513</v>
                </pt>
                <pt idx="181">
                  <v>38520</v>
                </pt>
                <pt idx="182">
                  <v>38527</v>
                </pt>
                <pt idx="183">
                  <v>38534</v>
                </pt>
                <pt idx="184">
                  <v>38541</v>
                </pt>
                <pt idx="185">
                  <v>38548</v>
                </pt>
                <pt idx="186">
                  <v>38555</v>
                </pt>
                <pt idx="187">
                  <v>38562</v>
                </pt>
                <pt idx="188">
                  <v>38569</v>
                </pt>
                <pt idx="189">
                  <v>38576</v>
                </pt>
                <pt idx="190">
                  <v>38583</v>
                </pt>
                <pt idx="191">
                  <v>38590</v>
                </pt>
                <pt idx="192">
                  <v>38597</v>
                </pt>
                <pt idx="193">
                  <v>38604</v>
                </pt>
                <pt idx="194">
                  <v>38611</v>
                </pt>
                <pt idx="195">
                  <v>38618</v>
                </pt>
                <pt idx="196">
                  <v>38625</v>
                </pt>
                <pt idx="197">
                  <v>38632</v>
                </pt>
                <pt idx="198">
                  <v>38639</v>
                </pt>
                <pt idx="199">
                  <v>38646</v>
                </pt>
                <pt idx="200">
                  <v>38653</v>
                </pt>
                <pt idx="201">
                  <v>38660</v>
                </pt>
                <pt idx="202">
                  <v>38667</v>
                </pt>
                <pt idx="203">
                  <v>38674</v>
                </pt>
                <pt idx="204">
                  <v>38681</v>
                </pt>
                <pt idx="205">
                  <v>38688</v>
                </pt>
                <pt idx="206">
                  <v>38695</v>
                </pt>
                <pt idx="207">
                  <v>38702</v>
                </pt>
                <pt idx="208">
                  <v>38709</v>
                </pt>
                <pt idx="209">
                  <v>38716</v>
                </pt>
                <pt idx="210">
                  <v>38723</v>
                </pt>
                <pt idx="211">
                  <v>38730</v>
                </pt>
                <pt idx="212">
                  <v>38737</v>
                </pt>
                <pt idx="213">
                  <v>38744</v>
                </pt>
                <pt idx="214">
                  <v>38751</v>
                </pt>
                <pt idx="215">
                  <v>38758</v>
                </pt>
                <pt idx="216">
                  <v>38765</v>
                </pt>
                <pt idx="217">
                  <v>38772</v>
                </pt>
                <pt idx="218">
                  <v>38779</v>
                </pt>
                <pt idx="219">
                  <v>38786</v>
                </pt>
                <pt idx="220">
                  <v>38793</v>
                </pt>
                <pt idx="221">
                  <v>38800</v>
                </pt>
                <pt idx="222">
                  <v>38807</v>
                </pt>
                <pt idx="223">
                  <v>38814</v>
                </pt>
                <pt idx="224">
                  <v>38821</v>
                </pt>
                <pt idx="225">
                  <v>38828</v>
                </pt>
                <pt idx="226">
                  <v>38835</v>
                </pt>
                <pt idx="227">
                  <v>38842</v>
                </pt>
                <pt idx="228">
                  <v>38849</v>
                </pt>
                <pt idx="229">
                  <v>38856</v>
                </pt>
                <pt idx="230">
                  <v>38863</v>
                </pt>
                <pt idx="231">
                  <v>38870</v>
                </pt>
                <pt idx="232">
                  <v>38877</v>
                </pt>
                <pt idx="233">
                  <v>38884</v>
                </pt>
                <pt idx="234">
                  <v>38891</v>
                </pt>
                <pt idx="235">
                  <v>38898</v>
                </pt>
                <pt idx="236">
                  <v>38905</v>
                </pt>
                <pt idx="237">
                  <v>38912</v>
                </pt>
                <pt idx="238">
                  <v>38919</v>
                </pt>
                <pt idx="239">
                  <v>38926</v>
                </pt>
                <pt idx="240">
                  <v>38933</v>
                </pt>
                <pt idx="241">
                  <v>38940</v>
                </pt>
                <pt idx="242">
                  <v>38947</v>
                </pt>
                <pt idx="243">
                  <v>38954</v>
                </pt>
                <pt idx="244">
                  <v>38961</v>
                </pt>
                <pt idx="245">
                  <v>38968</v>
                </pt>
                <pt idx="246">
                  <v>38975</v>
                </pt>
                <pt idx="247">
                  <v>38982</v>
                </pt>
                <pt idx="248">
                  <v>38989</v>
                </pt>
                <pt idx="249">
                  <v>38996</v>
                </pt>
                <pt idx="250">
                  <v>39003</v>
                </pt>
                <pt idx="251">
                  <v>39010</v>
                </pt>
                <pt idx="252">
                  <v>39017</v>
                </pt>
                <pt idx="253">
                  <v>39024</v>
                </pt>
                <pt idx="254">
                  <v>39031</v>
                </pt>
                <pt idx="255">
                  <v>39038</v>
                </pt>
                <pt idx="256">
                  <v>39045</v>
                </pt>
                <pt idx="257">
                  <v>39052</v>
                </pt>
                <pt idx="258">
                  <v>39059</v>
                </pt>
                <pt idx="259">
                  <v>39066</v>
                </pt>
                <pt idx="260">
                  <v>39073</v>
                </pt>
                <pt idx="261">
                  <v>39080</v>
                </pt>
                <pt idx="262">
                  <v>39087</v>
                </pt>
                <pt idx="263">
                  <v>39094</v>
                </pt>
                <pt idx="264">
                  <v>39101</v>
                </pt>
                <pt idx="265">
                  <v>39108</v>
                </pt>
                <pt idx="266">
                  <v>39115</v>
                </pt>
                <pt idx="267">
                  <v>39122</v>
                </pt>
                <pt idx="268">
                  <v>39129</v>
                </pt>
                <pt idx="269">
                  <v>39136</v>
                </pt>
                <pt idx="270">
                  <v>39143</v>
                </pt>
                <pt idx="271">
                  <v>39150</v>
                </pt>
                <pt idx="272">
                  <v>39157</v>
                </pt>
                <pt idx="273">
                  <v>39164</v>
                </pt>
                <pt idx="274">
                  <v>39171</v>
                </pt>
                <pt idx="275">
                  <v>39178</v>
                </pt>
                <pt idx="276">
                  <v>39185</v>
                </pt>
                <pt idx="277">
                  <v>39192</v>
                </pt>
                <pt idx="278">
                  <v>39199</v>
                </pt>
                <pt idx="279">
                  <v>39206</v>
                </pt>
                <pt idx="280">
                  <v>39213</v>
                </pt>
                <pt idx="281">
                  <v>39220</v>
                </pt>
                <pt idx="282">
                  <v>39227</v>
                </pt>
                <pt idx="283">
                  <v>39234</v>
                </pt>
                <pt idx="284">
                  <v>39241</v>
                </pt>
                <pt idx="285">
                  <v>39248</v>
                </pt>
                <pt idx="286">
                  <v>39255</v>
                </pt>
                <pt idx="287">
                  <v>39262</v>
                </pt>
                <pt idx="288">
                  <v>39269</v>
                </pt>
                <pt idx="289">
                  <v>39276</v>
                </pt>
                <pt idx="290">
                  <v>39283</v>
                </pt>
                <pt idx="291">
                  <v>39290</v>
                </pt>
                <pt idx="292">
                  <v>39297</v>
                </pt>
                <pt idx="293">
                  <v>39304</v>
                </pt>
                <pt idx="294">
                  <v>39311</v>
                </pt>
                <pt idx="295">
                  <v>39318</v>
                </pt>
                <pt idx="296">
                  <v>39325</v>
                </pt>
                <pt idx="297">
                  <v>39332</v>
                </pt>
                <pt idx="298">
                  <v>39339</v>
                </pt>
                <pt idx="299">
                  <v>39346</v>
                </pt>
                <pt idx="300">
                  <v>39353</v>
                </pt>
                <pt idx="301">
                  <v>39360</v>
                </pt>
                <pt idx="302">
                  <v>39367</v>
                </pt>
                <pt idx="303">
                  <v>39374</v>
                </pt>
                <pt idx="304">
                  <v>39381</v>
                </pt>
                <pt idx="305">
                  <v>39388</v>
                </pt>
                <pt idx="306">
                  <v>39395</v>
                </pt>
                <pt idx="307">
                  <v>39402</v>
                </pt>
                <pt idx="308">
                  <v>39409</v>
                </pt>
                <pt idx="309">
                  <v>39416</v>
                </pt>
                <pt idx="310">
                  <v>39423</v>
                </pt>
                <pt idx="311">
                  <v>39430</v>
                </pt>
                <pt idx="312">
                  <v>39437</v>
                </pt>
                <pt idx="313">
                  <v>39444</v>
                </pt>
                <pt idx="314">
                  <v>39451</v>
                </pt>
                <pt idx="315">
                  <v>39458</v>
                </pt>
                <pt idx="316">
                  <v>39465</v>
                </pt>
                <pt idx="317">
                  <v>39472</v>
                </pt>
                <pt idx="318">
                  <v>39479</v>
                </pt>
                <pt idx="319">
                  <v>39486</v>
                </pt>
                <pt idx="320">
                  <v>39493</v>
                </pt>
                <pt idx="321">
                  <v>39500</v>
                </pt>
                <pt idx="322">
                  <v>39507</v>
                </pt>
                <pt idx="323">
                  <v>39514</v>
                </pt>
                <pt idx="324">
                  <v>39521</v>
                </pt>
                <pt idx="325">
                  <v>39528</v>
                </pt>
                <pt idx="326">
                  <v>39535</v>
                </pt>
                <pt idx="327">
                  <v>39542</v>
                </pt>
                <pt idx="328">
                  <v>39549</v>
                </pt>
                <pt idx="329">
                  <v>39556</v>
                </pt>
                <pt idx="330">
                  <v>39563</v>
                </pt>
                <pt idx="331">
                  <v>39570</v>
                </pt>
                <pt idx="332">
                  <v>39577</v>
                </pt>
                <pt idx="333">
                  <v>39584</v>
                </pt>
                <pt idx="334">
                  <v>39591</v>
                </pt>
                <pt idx="335">
                  <v>39598</v>
                </pt>
                <pt idx="336">
                  <v>39605</v>
                </pt>
                <pt idx="337">
                  <v>39612</v>
                </pt>
                <pt idx="338">
                  <v>39619</v>
                </pt>
                <pt idx="339">
                  <v>39626</v>
                </pt>
                <pt idx="340">
                  <v>39633</v>
                </pt>
                <pt idx="341">
                  <v>39640</v>
                </pt>
                <pt idx="342">
                  <v>39647</v>
                </pt>
                <pt idx="343">
                  <v>39654</v>
                </pt>
                <pt idx="344">
                  <v>39661</v>
                </pt>
                <pt idx="345">
                  <v>39668</v>
                </pt>
                <pt idx="346">
                  <v>39675</v>
                </pt>
                <pt idx="347">
                  <v>39682</v>
                </pt>
                <pt idx="348">
                  <v>39689</v>
                </pt>
                <pt idx="349">
                  <v>39696</v>
                </pt>
                <pt idx="350">
                  <v>39703</v>
                </pt>
                <pt idx="351">
                  <v>39710</v>
                </pt>
                <pt idx="352">
                  <v>39717</v>
                </pt>
                <pt idx="353">
                  <v>39724</v>
                </pt>
                <pt idx="354">
                  <v>39731</v>
                </pt>
                <pt idx="355">
                  <v>39738</v>
                </pt>
                <pt idx="356">
                  <v>39745</v>
                </pt>
                <pt idx="357">
                  <v>39752</v>
                </pt>
                <pt idx="358">
                  <v>39759</v>
                </pt>
                <pt idx="359">
                  <v>39766</v>
                </pt>
                <pt idx="360">
                  <v>39773</v>
                </pt>
                <pt idx="361">
                  <v>39780</v>
                </pt>
                <pt idx="362">
                  <v>39787</v>
                </pt>
                <pt idx="363">
                  <v>39794</v>
                </pt>
                <pt idx="364">
                  <v>39801</v>
                </pt>
                <pt idx="365">
                  <v>39808</v>
                </pt>
                <pt idx="366">
                  <v>39815</v>
                </pt>
                <pt idx="367">
                  <v>39822</v>
                </pt>
                <pt idx="368">
                  <v>39829</v>
                </pt>
                <pt idx="369">
                  <v>39836</v>
                </pt>
                <pt idx="370">
                  <v>39843</v>
                </pt>
                <pt idx="371">
                  <v>39850</v>
                </pt>
                <pt idx="372">
                  <v>39857</v>
                </pt>
                <pt idx="373">
                  <v>39864</v>
                </pt>
                <pt idx="374">
                  <v>39871</v>
                </pt>
                <pt idx="375">
                  <v>39878</v>
                </pt>
                <pt idx="376">
                  <v>39885</v>
                </pt>
                <pt idx="377">
                  <v>39892</v>
                </pt>
                <pt idx="378">
                  <v>39899</v>
                </pt>
                <pt idx="379">
                  <v>39906</v>
                </pt>
                <pt idx="380">
                  <v>39913</v>
                </pt>
                <pt idx="381">
                  <v>39920</v>
                </pt>
                <pt idx="382">
                  <v>39927</v>
                </pt>
                <pt idx="383">
                  <v>39934</v>
                </pt>
                <pt idx="384">
                  <v>39941</v>
                </pt>
                <pt idx="385">
                  <v>39948</v>
                </pt>
                <pt idx="386">
                  <v>39955</v>
                </pt>
                <pt idx="387">
                  <v>39962</v>
                </pt>
                <pt idx="388">
                  <v>39969</v>
                </pt>
                <pt idx="389">
                  <v>39976</v>
                </pt>
                <pt idx="390">
                  <v>39983</v>
                </pt>
                <pt idx="391">
                  <v>39990</v>
                </pt>
                <pt idx="392">
                  <v>39997</v>
                </pt>
                <pt idx="393">
                  <v>40004</v>
                </pt>
                <pt idx="394">
                  <v>40011</v>
                </pt>
                <pt idx="395">
                  <v>40018</v>
                </pt>
                <pt idx="396">
                  <v>40025</v>
                </pt>
                <pt idx="397">
                  <v>40032</v>
                </pt>
                <pt idx="398">
                  <v>40039</v>
                </pt>
                <pt idx="399">
                  <v>40046</v>
                </pt>
                <pt idx="400">
                  <v>40053</v>
                </pt>
                <pt idx="401">
                  <v>40060</v>
                </pt>
                <pt idx="402">
                  <v>40067</v>
                </pt>
                <pt idx="403">
                  <v>40074</v>
                </pt>
                <pt idx="404">
                  <v>40081</v>
                </pt>
                <pt idx="405">
                  <v>40088</v>
                </pt>
                <pt idx="406">
                  <v>40095</v>
                </pt>
                <pt idx="407">
                  <v>40102</v>
                </pt>
                <pt idx="408">
                  <v>40109</v>
                </pt>
                <pt idx="409">
                  <v>40116</v>
                </pt>
                <pt idx="410">
                  <v>40123</v>
                </pt>
                <pt idx="411">
                  <v>40130</v>
                </pt>
                <pt idx="412">
                  <v>40137</v>
                </pt>
                <pt idx="413">
                  <v>40144</v>
                </pt>
                <pt idx="414">
                  <v>40151</v>
                </pt>
                <pt idx="415">
                  <v>40158</v>
                </pt>
                <pt idx="416">
                  <v>40165</v>
                </pt>
                <pt idx="417">
                  <v>40172</v>
                </pt>
                <pt idx="418">
                  <v>40179</v>
                </pt>
                <pt idx="419">
                  <v>40186</v>
                </pt>
                <pt idx="420">
                  <v>40193</v>
                </pt>
                <pt idx="421">
                  <v>40200</v>
                </pt>
                <pt idx="422">
                  <v>40207</v>
                </pt>
                <pt idx="423">
                  <v>40214</v>
                </pt>
                <pt idx="424">
                  <v>40221</v>
                </pt>
                <pt idx="425">
                  <v>40228</v>
                </pt>
                <pt idx="426">
                  <v>40235</v>
                </pt>
                <pt idx="427">
                  <v>40242</v>
                </pt>
                <pt idx="428">
                  <v>40249</v>
                </pt>
                <pt idx="429">
                  <v>40256</v>
                </pt>
                <pt idx="430">
                  <v>40263</v>
                </pt>
                <pt idx="431">
                  <v>40270</v>
                </pt>
                <pt idx="432">
                  <v>40277</v>
                </pt>
                <pt idx="433">
                  <v>40284</v>
                </pt>
                <pt idx="434">
                  <v>40291</v>
                </pt>
                <pt idx="435">
                  <v>40298</v>
                </pt>
                <pt idx="436">
                  <v>40305</v>
                </pt>
                <pt idx="437">
                  <v>40312</v>
                </pt>
                <pt idx="438">
                  <v>40319</v>
                </pt>
                <pt idx="439">
                  <v>40326</v>
                </pt>
                <pt idx="440">
                  <v>40333</v>
                </pt>
                <pt idx="441">
                  <v>40340</v>
                </pt>
                <pt idx="442">
                  <v>40347</v>
                </pt>
                <pt idx="443">
                  <v>40354</v>
                </pt>
                <pt idx="444">
                  <v>40361</v>
                </pt>
                <pt idx="445">
                  <v>40368</v>
                </pt>
                <pt idx="446">
                  <v>40375</v>
                </pt>
                <pt idx="447">
                  <v>40382</v>
                </pt>
                <pt idx="448">
                  <v>40389</v>
                </pt>
                <pt idx="449">
                  <v>40396</v>
                </pt>
                <pt idx="450">
                  <v>40403</v>
                </pt>
                <pt idx="451">
                  <v>40410</v>
                </pt>
                <pt idx="452">
                  <v>40417</v>
                </pt>
                <pt idx="453">
                  <v>40424</v>
                </pt>
                <pt idx="454">
                  <v>40431</v>
                </pt>
                <pt idx="455">
                  <v>40438</v>
                </pt>
                <pt idx="456">
                  <v>40445</v>
                </pt>
                <pt idx="457">
                  <v>40452</v>
                </pt>
                <pt idx="458">
                  <v>40459</v>
                </pt>
                <pt idx="459">
                  <v>40466</v>
                </pt>
                <pt idx="460">
                  <v>40473</v>
                </pt>
                <pt idx="461">
                  <v>40480</v>
                </pt>
                <pt idx="462">
                  <v>40487</v>
                </pt>
                <pt idx="463">
                  <v>40494</v>
                </pt>
                <pt idx="464">
                  <v>40501</v>
                </pt>
                <pt idx="465">
                  <v>40508</v>
                </pt>
                <pt idx="466">
                  <v>40515</v>
                </pt>
                <pt idx="467">
                  <v>40522</v>
                </pt>
                <pt idx="468">
                  <v>40529</v>
                </pt>
                <pt idx="469">
                  <v>40536</v>
                </pt>
                <pt idx="470">
                  <v>40543</v>
                </pt>
                <pt idx="471">
                  <v>40550</v>
                </pt>
                <pt idx="472">
                  <v>40557</v>
                </pt>
                <pt idx="473">
                  <v>40564</v>
                </pt>
                <pt idx="474">
                  <v>40571</v>
                </pt>
                <pt idx="475">
                  <v>40578</v>
                </pt>
                <pt idx="476">
                  <v>40585</v>
                </pt>
                <pt idx="477">
                  <v>40592</v>
                </pt>
                <pt idx="478">
                  <v>40599</v>
                </pt>
                <pt idx="479">
                  <v>40606</v>
                </pt>
                <pt idx="480">
                  <v>40613</v>
                </pt>
                <pt idx="481">
                  <v>40620</v>
                </pt>
                <pt idx="482">
                  <v>40627</v>
                </pt>
                <pt idx="483">
                  <v>40634</v>
                </pt>
                <pt idx="484">
                  <v>40641</v>
                </pt>
                <pt idx="485">
                  <v>40648</v>
                </pt>
                <pt idx="486">
                  <v>40655</v>
                </pt>
                <pt idx="487">
                  <v>40662</v>
                </pt>
                <pt idx="488">
                  <v>40669</v>
                </pt>
                <pt idx="489">
                  <v>40676</v>
                </pt>
                <pt idx="490">
                  <v>40683</v>
                </pt>
                <pt idx="491">
                  <v>40690</v>
                </pt>
                <pt idx="492">
                  <v>40697</v>
                </pt>
                <pt idx="493">
                  <v>40704</v>
                </pt>
                <pt idx="494">
                  <v>40711</v>
                </pt>
                <pt idx="495">
                  <v>40718</v>
                </pt>
                <pt idx="496">
                  <v>40725</v>
                </pt>
                <pt idx="497">
                  <v>40732</v>
                </pt>
                <pt idx="498">
                  <v>40739</v>
                </pt>
                <pt idx="499">
                  <v>40746</v>
                </pt>
                <pt idx="500">
                  <v>40753</v>
                </pt>
                <pt idx="501">
                  <v>40760</v>
                </pt>
                <pt idx="502">
                  <v>40767</v>
                </pt>
                <pt idx="503">
                  <v>40774</v>
                </pt>
                <pt idx="504">
                  <v>40781</v>
                </pt>
                <pt idx="505">
                  <v>40788</v>
                </pt>
                <pt idx="506">
                  <v>40795</v>
                </pt>
                <pt idx="507">
                  <v>40802</v>
                </pt>
                <pt idx="508">
                  <v>40809</v>
                </pt>
                <pt idx="509">
                  <v>40816</v>
                </pt>
                <pt idx="510">
                  <v>40823</v>
                </pt>
                <pt idx="511">
                  <v>40830</v>
                </pt>
                <pt idx="512">
                  <v>40837</v>
                </pt>
                <pt idx="513">
                  <v>40844</v>
                </pt>
                <pt idx="514">
                  <v>40851</v>
                </pt>
                <pt idx="515">
                  <v>40858</v>
                </pt>
                <pt idx="516">
                  <v>40865</v>
                </pt>
                <pt idx="517">
                  <v>40872</v>
                </pt>
                <pt idx="518">
                  <v>40879</v>
                </pt>
                <pt idx="519">
                  <v>40886</v>
                </pt>
                <pt idx="520">
                  <v>40893</v>
                </pt>
                <pt idx="521">
                  <v>40900</v>
                </pt>
                <pt idx="522">
                  <v>40907</v>
                </pt>
                <pt idx="523">
                  <v>40914</v>
                </pt>
                <pt idx="524">
                  <v>40921</v>
                </pt>
                <pt idx="525">
                  <v>40928</v>
                </pt>
                <pt idx="526">
                  <v>40935</v>
                </pt>
                <pt idx="527">
                  <v>40942</v>
                </pt>
                <pt idx="528">
                  <v>40949</v>
                </pt>
                <pt idx="529">
                  <v>40956</v>
                </pt>
                <pt idx="530">
                  <v>40963</v>
                </pt>
                <pt idx="531">
                  <v>40970</v>
                </pt>
                <pt idx="532">
                  <v>40977</v>
                </pt>
                <pt idx="533">
                  <v>40984</v>
                </pt>
                <pt idx="534">
                  <v>40991</v>
                </pt>
                <pt idx="535">
                  <v>40998</v>
                </pt>
                <pt idx="536">
                  <v>41005</v>
                </pt>
                <pt idx="537">
                  <v>41012</v>
                </pt>
                <pt idx="538">
                  <v>41019</v>
                </pt>
                <pt idx="539">
                  <v>41026</v>
                </pt>
                <pt idx="540">
                  <v>41033</v>
                </pt>
                <pt idx="541">
                  <v>41040</v>
                </pt>
                <pt idx="542">
                  <v>41047</v>
                </pt>
                <pt idx="543">
                  <v>41054</v>
                </pt>
                <pt idx="544">
                  <v>41061</v>
                </pt>
                <pt idx="545">
                  <v>41068</v>
                </pt>
                <pt idx="546">
                  <v>41075</v>
                </pt>
                <pt idx="547">
                  <v>41082</v>
                </pt>
                <pt idx="548">
                  <v>41089</v>
                </pt>
                <pt idx="549">
                  <v>41096</v>
                </pt>
                <pt idx="550">
                  <v>41103</v>
                </pt>
                <pt idx="551">
                  <v>41110</v>
                </pt>
                <pt idx="552">
                  <v>41117</v>
                </pt>
                <pt idx="553">
                  <v>41124</v>
                </pt>
                <pt idx="554">
                  <v>41131</v>
                </pt>
                <pt idx="555">
                  <v>41138</v>
                </pt>
                <pt idx="556">
                  <v>41145</v>
                </pt>
                <pt idx="557">
                  <v>41152</v>
                </pt>
                <pt idx="558">
                  <v>41159</v>
                </pt>
                <pt idx="559">
                  <v>41166</v>
                </pt>
                <pt idx="560">
                  <v>41173</v>
                </pt>
                <pt idx="561">
                  <v>41180</v>
                </pt>
                <pt idx="562">
                  <v>41187</v>
                </pt>
                <pt idx="563">
                  <v>41194</v>
                </pt>
                <pt idx="564">
                  <v>41201</v>
                </pt>
                <pt idx="565">
                  <v>41208</v>
                </pt>
                <pt idx="566">
                  <v>41215</v>
                </pt>
                <pt idx="567">
                  <v>41222</v>
                </pt>
                <pt idx="568">
                  <v>41229</v>
                </pt>
                <pt idx="569">
                  <v>41236</v>
                </pt>
                <pt idx="570">
                  <v>41243</v>
                </pt>
                <pt idx="571">
                  <v>41250</v>
                </pt>
                <pt idx="572">
                  <v>41257</v>
                </pt>
                <pt idx="573">
                  <v>41264</v>
                </pt>
                <pt idx="574">
                  <v>41271</v>
                </pt>
                <pt idx="575">
                  <v>41278</v>
                </pt>
                <pt idx="576">
                  <v>41285</v>
                </pt>
                <pt idx="577">
                  <v>41292</v>
                </pt>
                <pt idx="578">
                  <v>41299</v>
                </pt>
                <pt idx="579">
                  <v>41306</v>
                </pt>
                <pt idx="580">
                  <v>41313</v>
                </pt>
                <pt idx="581">
                  <v>41320</v>
                </pt>
                <pt idx="582">
                  <v>41327</v>
                </pt>
                <pt idx="583">
                  <v>41334</v>
                </pt>
                <pt idx="584">
                  <v>41341</v>
                </pt>
                <pt idx="585">
                  <v>41348</v>
                </pt>
                <pt idx="586">
                  <v>41355</v>
                </pt>
                <pt idx="587">
                  <v>41362</v>
                </pt>
                <pt idx="588">
                  <v>41369</v>
                </pt>
                <pt idx="589">
                  <v>41376</v>
                </pt>
                <pt idx="590">
                  <v>41383</v>
                </pt>
                <pt idx="591">
                  <v>41390</v>
                </pt>
                <pt idx="592">
                  <v>41397</v>
                </pt>
                <pt idx="593">
                  <v>41404</v>
                </pt>
                <pt idx="594">
                  <v>41411</v>
                </pt>
                <pt idx="595">
                  <v>41418</v>
                </pt>
                <pt idx="596">
                  <v>41425</v>
                </pt>
                <pt idx="597">
                  <v>41432</v>
                </pt>
                <pt idx="598">
                  <v>41439</v>
                </pt>
                <pt idx="599">
                  <v>41446</v>
                </pt>
                <pt idx="600">
                  <v>41453</v>
                </pt>
                <pt idx="601">
                  <v>41460</v>
                </pt>
                <pt idx="602">
                  <v>41467</v>
                </pt>
                <pt idx="603">
                  <v>41474</v>
                </pt>
                <pt idx="604">
                  <v>41481</v>
                </pt>
                <pt idx="605">
                  <v>41488</v>
                </pt>
                <pt idx="606">
                  <v>41495</v>
                </pt>
                <pt idx="607">
                  <v>41502</v>
                </pt>
                <pt idx="608">
                  <v>41509</v>
                </pt>
                <pt idx="609">
                  <v>41516</v>
                </pt>
                <pt idx="610">
                  <v>41523</v>
                </pt>
                <pt idx="611">
                  <v>41530</v>
                </pt>
                <pt idx="612">
                  <v>41537</v>
                </pt>
                <pt idx="613">
                  <v>41544</v>
                </pt>
                <pt idx="614">
                  <v>41551</v>
                </pt>
                <pt idx="615">
                  <v>41558</v>
                </pt>
                <pt idx="616">
                  <v>41565</v>
                </pt>
                <pt idx="617">
                  <v>41572</v>
                </pt>
                <pt idx="618">
                  <v>41579</v>
                </pt>
                <pt idx="619">
                  <v>41586</v>
                </pt>
                <pt idx="620">
                  <v>41593</v>
                </pt>
                <pt idx="621">
                  <v>41600</v>
                </pt>
                <pt idx="622">
                  <v>41607</v>
                </pt>
                <pt idx="623">
                  <v>41614</v>
                </pt>
                <pt idx="624">
                  <v>41621</v>
                </pt>
                <pt idx="625">
                  <v>41628</v>
                </pt>
                <pt idx="626">
                  <v>41635</v>
                </pt>
                <pt idx="627">
                  <v>41642</v>
                </pt>
                <pt idx="628">
                  <v>41649</v>
                </pt>
                <pt idx="629">
                  <v>41656</v>
                </pt>
                <pt idx="630">
                  <v>41663</v>
                </pt>
                <pt idx="631">
                  <v>41670</v>
                </pt>
                <pt idx="632">
                  <v>41677</v>
                </pt>
                <pt idx="633">
                  <v>41684</v>
                </pt>
                <pt idx="634">
                  <v>41691</v>
                </pt>
                <pt idx="635">
                  <v>41698</v>
                </pt>
                <pt idx="636">
                  <v>41705</v>
                </pt>
                <pt idx="637">
                  <v>41712</v>
                </pt>
                <pt idx="638">
                  <v>41719</v>
                </pt>
                <pt idx="639">
                  <v>41726</v>
                </pt>
                <pt idx="640">
                  <v>41733</v>
                </pt>
                <pt idx="641">
                  <v>41740</v>
                </pt>
                <pt idx="642">
                  <v>41747</v>
                </pt>
                <pt idx="643">
                  <v>41754</v>
                </pt>
                <pt idx="644">
                  <v>41761</v>
                </pt>
                <pt idx="645">
                  <v>41768</v>
                </pt>
                <pt idx="646">
                  <v>41775</v>
                </pt>
                <pt idx="647">
                  <v>41782</v>
                </pt>
                <pt idx="648">
                  <v>41789</v>
                </pt>
                <pt idx="649">
                  <v>41796</v>
                </pt>
                <pt idx="650">
                  <v>41803</v>
                </pt>
                <pt idx="651">
                  <v>41810</v>
                </pt>
                <pt idx="652">
                  <v>41817</v>
                </pt>
                <pt idx="653">
                  <v>41824</v>
                </pt>
                <pt idx="654">
                  <v>41831</v>
                </pt>
                <pt idx="655">
                  <v>41838</v>
                </pt>
                <pt idx="656">
                  <v>41845</v>
                </pt>
                <pt idx="657">
                  <v>41852</v>
                </pt>
                <pt idx="658">
                  <v>41859</v>
                </pt>
                <pt idx="659">
                  <v>41866</v>
                </pt>
                <pt idx="660">
                  <v>41873</v>
                </pt>
                <pt idx="661">
                  <v>41880</v>
                </pt>
                <pt idx="662">
                  <v>41887</v>
                </pt>
                <pt idx="663">
                  <v>41894</v>
                </pt>
                <pt idx="664">
                  <v>41901</v>
                </pt>
                <pt idx="665">
                  <v>41908</v>
                </pt>
                <pt idx="666">
                  <v>41915</v>
                </pt>
                <pt idx="667">
                  <v>41922</v>
                </pt>
                <pt idx="668">
                  <v>41929</v>
                </pt>
                <pt idx="669">
                  <v>41936</v>
                </pt>
                <pt idx="670">
                  <v>41943</v>
                </pt>
                <pt idx="671">
                  <v>41950</v>
                </pt>
                <pt idx="672">
                  <v>41957</v>
                </pt>
                <pt idx="673">
                  <v>41964</v>
                </pt>
                <pt idx="674">
                  <v>41971</v>
                </pt>
                <pt idx="675">
                  <v>41978</v>
                </pt>
                <pt idx="676">
                  <v>41985</v>
                </pt>
                <pt idx="677">
                  <v>41992</v>
                </pt>
                <pt idx="678">
                  <v>41999</v>
                </pt>
                <pt idx="679">
                  <v>42006</v>
                </pt>
                <pt idx="680">
                  <v>42013</v>
                </pt>
                <pt idx="681">
                  <v>42020</v>
                </pt>
                <pt idx="682">
                  <v>42027</v>
                </pt>
                <pt idx="683">
                  <v>42034</v>
                </pt>
                <pt idx="684">
                  <v>42041</v>
                </pt>
                <pt idx="685">
                  <v>42048</v>
                </pt>
                <pt idx="686">
                  <v>42055</v>
                </pt>
                <pt idx="687">
                  <v>42062</v>
                </pt>
                <pt idx="688">
                  <v>42069</v>
                </pt>
                <pt idx="689">
                  <v>42076</v>
                </pt>
                <pt idx="690">
                  <v>42083</v>
                </pt>
                <pt idx="691">
                  <v>42090</v>
                </pt>
                <pt idx="692">
                  <v>42097</v>
                </pt>
                <pt idx="693">
                  <v>42104</v>
                </pt>
                <pt idx="694">
                  <v>42111</v>
                </pt>
                <pt idx="695">
                  <v>42118</v>
                </pt>
                <pt idx="696">
                  <v>42125</v>
                </pt>
                <pt idx="697">
                  <v>42132</v>
                </pt>
                <pt idx="698">
                  <v>42139</v>
                </pt>
                <pt idx="699">
                  <v>42146</v>
                </pt>
                <pt idx="700">
                  <v>42153</v>
                </pt>
                <pt idx="701">
                  <v>42160</v>
                </pt>
                <pt idx="702">
                  <v>42167</v>
                </pt>
                <pt idx="703">
                  <v>42174</v>
                </pt>
                <pt idx="704">
                  <v>42181</v>
                </pt>
                <pt idx="705">
                  <v>42188</v>
                </pt>
                <pt idx="706">
                  <v>42195</v>
                </pt>
                <pt idx="707">
                  <v>42202</v>
                </pt>
                <pt idx="708">
                  <v>42209</v>
                </pt>
                <pt idx="709">
                  <v>42216</v>
                </pt>
                <pt idx="710">
                  <v>42223</v>
                </pt>
                <pt idx="711">
                  <v>42230</v>
                </pt>
                <pt idx="712">
                  <v>42237</v>
                </pt>
                <pt idx="713">
                  <v>42244</v>
                </pt>
                <pt idx="714">
                  <v>42251</v>
                </pt>
                <pt idx="715">
                  <v>42258</v>
                </pt>
                <pt idx="716">
                  <v>42265</v>
                </pt>
                <pt idx="717">
                  <v>42272</v>
                </pt>
                <pt idx="718">
                  <v>42279</v>
                </pt>
                <pt idx="719">
                  <v>42286</v>
                </pt>
                <pt idx="720">
                  <v>42293</v>
                </pt>
                <pt idx="721">
                  <v>42300</v>
                </pt>
                <pt idx="722">
                  <v>42307</v>
                </pt>
                <pt idx="723">
                  <v>42314</v>
                </pt>
                <pt idx="724">
                  <v>42321</v>
                </pt>
                <pt idx="725">
                  <v>42328</v>
                </pt>
                <pt idx="726">
                  <v>42335</v>
                </pt>
                <pt idx="727">
                  <v>42342</v>
                </pt>
                <pt idx="728">
                  <v>42349</v>
                </pt>
                <pt idx="729">
                  <v>42356</v>
                </pt>
                <pt idx="730">
                  <v>42363</v>
                </pt>
                <pt idx="731">
                  <v>42370</v>
                </pt>
                <pt idx="732">
                  <v>42377</v>
                </pt>
                <pt idx="733">
                  <v>42384</v>
                </pt>
                <pt idx="734">
                  <v>42391</v>
                </pt>
                <pt idx="735">
                  <v>42398</v>
                </pt>
                <pt idx="736">
                  <v>42405</v>
                </pt>
                <pt idx="737">
                  <v>42412</v>
                </pt>
                <pt idx="738">
                  <v>42419</v>
                </pt>
                <pt idx="739">
                  <v>42426</v>
                </pt>
                <pt idx="740">
                  <v>42433</v>
                </pt>
                <pt idx="741">
                  <v>42440</v>
                </pt>
                <pt idx="742">
                  <v>42447</v>
                </pt>
                <pt idx="743">
                  <v>42454</v>
                </pt>
                <pt idx="744">
                  <v>42461</v>
                </pt>
                <pt idx="745">
                  <v>42468</v>
                </pt>
                <pt idx="746">
                  <v>42475</v>
                </pt>
                <pt idx="747">
                  <v>42482</v>
                </pt>
                <pt idx="748">
                  <v>42489</v>
                </pt>
                <pt idx="749">
                  <v>42496</v>
                </pt>
                <pt idx="750">
                  <v>42503</v>
                </pt>
                <pt idx="751">
                  <v>42510</v>
                </pt>
                <pt idx="752">
                  <v>42517</v>
                </pt>
                <pt idx="753">
                  <v>42524</v>
                </pt>
                <pt idx="754">
                  <v>42531</v>
                </pt>
                <pt idx="755">
                  <v>42538</v>
                </pt>
                <pt idx="756">
                  <v>42545</v>
                </pt>
                <pt idx="757">
                  <v>42552</v>
                </pt>
                <pt idx="758">
                  <v>42559</v>
                </pt>
                <pt idx="759">
                  <v>42566</v>
                </pt>
                <pt idx="760">
                  <v>42573</v>
                </pt>
                <pt idx="761">
                  <v>42580</v>
                </pt>
                <pt idx="762">
                  <v>42587</v>
                </pt>
                <pt idx="763">
                  <v>42594</v>
                </pt>
                <pt idx="764">
                  <v>42601</v>
                </pt>
                <pt idx="765">
                  <v>42608</v>
                </pt>
                <pt idx="766">
                  <v>42615</v>
                </pt>
                <pt idx="767">
                  <v>42622</v>
                </pt>
                <pt idx="768">
                  <v>42629</v>
                </pt>
                <pt idx="769">
                  <v>42636</v>
                </pt>
                <pt idx="770">
                  <v>42643</v>
                </pt>
                <pt idx="771">
                  <v>42650</v>
                </pt>
                <pt idx="772">
                  <v>42657</v>
                </pt>
                <pt idx="773">
                  <v>42664</v>
                </pt>
                <pt idx="774">
                  <v>42671</v>
                </pt>
                <pt idx="775">
                  <v>42678</v>
                </pt>
                <pt idx="776">
                  <v>42685</v>
                </pt>
                <pt idx="777">
                  <v>42692</v>
                </pt>
                <pt idx="778">
                  <v>42699</v>
                </pt>
                <pt idx="779">
                  <v>42706</v>
                </pt>
                <pt idx="780">
                  <v>42713</v>
                </pt>
                <pt idx="781">
                  <v>42720</v>
                </pt>
                <pt idx="782">
                  <v>42727</v>
                </pt>
                <pt idx="783">
                  <v>42734</v>
                </pt>
                <pt idx="784">
                  <v>42741</v>
                </pt>
                <pt idx="785">
                  <v>42748</v>
                </pt>
                <pt idx="786">
                  <v>42755</v>
                </pt>
                <pt idx="787">
                  <v>42762</v>
                </pt>
                <pt idx="788">
                  <v>42769</v>
                </pt>
                <pt idx="789">
                  <v>42776</v>
                </pt>
                <pt idx="790">
                  <v>42783</v>
                </pt>
                <pt idx="791">
                  <v>42790</v>
                </pt>
                <pt idx="792">
                  <v>42797</v>
                </pt>
                <pt idx="793">
                  <v>42804</v>
                </pt>
                <pt idx="794">
                  <v>42811</v>
                </pt>
                <pt idx="795">
                  <v>42818</v>
                </pt>
                <pt idx="796">
                  <v>42825</v>
                </pt>
                <pt idx="797">
                  <v>42832</v>
                </pt>
                <pt idx="798">
                  <v>42839</v>
                </pt>
                <pt idx="799">
                  <v>42846</v>
                </pt>
                <pt idx="800">
                  <v>42853</v>
                </pt>
                <pt idx="801">
                  <v>42860</v>
                </pt>
                <pt idx="802">
                  <v>42867</v>
                </pt>
                <pt idx="803">
                  <v>42874</v>
                </pt>
                <pt idx="804">
                  <v>42881</v>
                </pt>
                <pt idx="805">
                  <v>42888</v>
                </pt>
                <pt idx="806">
                  <v>42895</v>
                </pt>
                <pt idx="807">
                  <v>42902</v>
                </pt>
                <pt idx="808">
                  <v>42909</v>
                </pt>
                <pt idx="809">
                  <v>42916</v>
                </pt>
                <pt idx="810">
                  <v>42923</v>
                </pt>
                <pt idx="811">
                  <v>42930</v>
                </pt>
                <pt idx="812">
                  <v>42937</v>
                </pt>
                <pt idx="813">
                  <v>42944</v>
                </pt>
                <pt idx="814">
                  <v>42951</v>
                </pt>
                <pt idx="815">
                  <v>42958</v>
                </pt>
                <pt idx="816">
                  <v>42965</v>
                </pt>
                <pt idx="817">
                  <v>42972</v>
                </pt>
                <pt idx="818">
                  <v>42979</v>
                </pt>
                <pt idx="819">
                  <v>42986</v>
                </pt>
                <pt idx="820">
                  <v>42993</v>
                </pt>
                <pt idx="821">
                  <v>43000</v>
                </pt>
                <pt idx="822">
                  <v>43007</v>
                </pt>
                <pt idx="823">
                  <v>43014</v>
                </pt>
                <pt idx="824">
                  <v>43021</v>
                </pt>
                <pt idx="825">
                  <v>43028</v>
                </pt>
                <pt idx="826">
                  <v>43035</v>
                </pt>
                <pt idx="827">
                  <v>43042</v>
                </pt>
                <pt idx="828">
                  <v>43049</v>
                </pt>
                <pt idx="829">
                  <v>43056</v>
                </pt>
                <pt idx="830">
                  <v>43063</v>
                </pt>
                <pt idx="831">
                  <v>43070</v>
                </pt>
                <pt idx="832">
                  <v>43077</v>
                </pt>
                <pt idx="833">
                  <v>43084</v>
                </pt>
                <pt idx="834">
                  <v>43091</v>
                </pt>
                <pt idx="835">
                  <v>43098</v>
                </pt>
                <pt idx="836">
                  <v>43105</v>
                </pt>
                <pt idx="837">
                  <v>43112</v>
                </pt>
                <pt idx="838">
                  <v>43119</v>
                </pt>
                <pt idx="839">
                  <v>43126</v>
                </pt>
                <pt idx="840">
                  <v>43133</v>
                </pt>
                <pt idx="841">
                  <v>43140</v>
                </pt>
                <pt idx="842">
                  <v>43147</v>
                </pt>
                <pt idx="843">
                  <v>43154</v>
                </pt>
                <pt idx="844">
                  <v>43161</v>
                </pt>
                <pt idx="845">
                  <v>43168</v>
                </pt>
                <pt idx="846">
                  <v>43175</v>
                </pt>
                <pt idx="847">
                  <v>43182</v>
                </pt>
                <pt idx="848">
                  <v>43189</v>
                </pt>
                <pt idx="849">
                  <v>43196</v>
                </pt>
                <pt idx="850">
                  <v>43203</v>
                </pt>
                <pt idx="851">
                  <v>43210</v>
                </pt>
                <pt idx="852">
                  <v>43217</v>
                </pt>
                <pt idx="853">
                  <v>43224</v>
                </pt>
                <pt idx="854">
                  <v>43231</v>
                </pt>
                <pt idx="855">
                  <v>43238</v>
                </pt>
                <pt idx="856">
                  <v>43245</v>
                </pt>
                <pt idx="857">
                  <v>43252</v>
                </pt>
                <pt idx="858">
                  <v>43259</v>
                </pt>
                <pt idx="859">
                  <v>43266</v>
                </pt>
                <pt idx="860">
                  <v>43273</v>
                </pt>
                <pt idx="861">
                  <v>43280</v>
                </pt>
                <pt idx="862">
                  <v>43287</v>
                </pt>
                <pt idx="863">
                  <v>43294</v>
                </pt>
                <pt idx="864">
                  <v>43301</v>
                </pt>
                <pt idx="865">
                  <v>43308</v>
                </pt>
                <pt idx="866">
                  <v>43315</v>
                </pt>
                <pt idx="867">
                  <v>43322</v>
                </pt>
                <pt idx="868">
                  <v>43329</v>
                </pt>
                <pt idx="869">
                  <v>43336</v>
                </pt>
                <pt idx="870">
                  <v>43343</v>
                </pt>
                <pt idx="871">
                  <v>43350</v>
                </pt>
                <pt idx="872">
                  <v>43357</v>
                </pt>
                <pt idx="873">
                  <v>43364</v>
                </pt>
                <pt idx="874">
                  <v>43371</v>
                </pt>
                <pt idx="875">
                  <v>43378</v>
                </pt>
                <pt idx="876">
                  <v>43385</v>
                </pt>
                <pt idx="877">
                  <v>43392</v>
                </pt>
                <pt idx="878">
                  <v>43399</v>
                </pt>
                <pt idx="879">
                  <v>43406</v>
                </pt>
                <pt idx="880">
                  <v>43413</v>
                </pt>
                <pt idx="881">
                  <v>43420</v>
                </pt>
                <pt idx="882">
                  <v>43427</v>
                </pt>
                <pt idx="883">
                  <v>43434</v>
                </pt>
                <pt idx="884">
                  <v>43441</v>
                </pt>
                <pt idx="885">
                  <v>43448</v>
                </pt>
                <pt idx="886">
                  <v>43455</v>
                </pt>
                <pt idx="887">
                  <v>43462</v>
                </pt>
                <pt idx="888">
                  <v>43469</v>
                </pt>
                <pt idx="889">
                  <v>43476</v>
                </pt>
                <pt idx="890">
                  <v>43483</v>
                </pt>
                <pt idx="891">
                  <v>43490</v>
                </pt>
                <pt idx="892">
                  <v>43497</v>
                </pt>
                <pt idx="893">
                  <v>43504</v>
                </pt>
                <pt idx="894">
                  <v>43511</v>
                </pt>
                <pt idx="895">
                  <v>43518</v>
                </pt>
                <pt idx="896">
                  <v>43525</v>
                </pt>
                <pt idx="897">
                  <v>43532</v>
                </pt>
                <pt idx="898">
                  <v>43539</v>
                </pt>
                <pt idx="899">
                  <v>43546</v>
                </pt>
                <pt idx="900">
                  <v>43553</v>
                </pt>
                <pt idx="901">
                  <v>43560</v>
                </pt>
                <pt idx="902">
                  <v>43567</v>
                </pt>
                <pt idx="903">
                  <v>43574</v>
                </pt>
                <pt idx="904">
                  <v>43581</v>
                </pt>
                <pt idx="905">
                  <v>43588</v>
                </pt>
                <pt idx="906">
                  <v>43595</v>
                </pt>
                <pt idx="907">
                  <v>43602</v>
                </pt>
                <pt idx="908">
                  <v>43609</v>
                </pt>
                <pt idx="909">
                  <v>43616</v>
                </pt>
                <pt idx="910">
                  <v>43623</v>
                </pt>
                <pt idx="911">
                  <v>43630</v>
                </pt>
                <pt idx="912">
                  <v>43637</v>
                </pt>
                <pt idx="913">
                  <v>43644</v>
                </pt>
                <pt idx="914">
                  <v>43651</v>
                </pt>
                <pt idx="915">
                  <v>43658</v>
                </pt>
                <pt idx="916">
                  <v>43665</v>
                </pt>
                <pt idx="917">
                  <v>43672</v>
                </pt>
                <pt idx="918">
                  <v>43679</v>
                </pt>
                <pt idx="919">
                  <v>43686</v>
                </pt>
                <pt idx="920">
                  <v>43693</v>
                </pt>
                <pt idx="921">
                  <v>43700</v>
                </pt>
                <pt idx="922">
                  <v>43707</v>
                </pt>
                <pt idx="923">
                  <v>43714</v>
                </pt>
                <pt idx="924">
                  <v>43721</v>
                </pt>
                <pt idx="925">
                  <v>43728</v>
                </pt>
                <pt idx="926">
                  <v>43735</v>
                </pt>
                <pt idx="927">
                  <v>43742</v>
                </pt>
                <pt idx="928">
                  <v>43749</v>
                </pt>
                <pt idx="929">
                  <v>43756</v>
                </pt>
                <pt idx="930">
                  <v>43763</v>
                </pt>
                <pt idx="931">
                  <v>43770</v>
                </pt>
                <pt idx="932">
                  <v>43777</v>
                </pt>
                <pt idx="933">
                  <v>43784</v>
                </pt>
                <pt idx="934">
                  <v>43791</v>
                </pt>
                <pt idx="935">
                  <v>43798</v>
                </pt>
                <pt idx="936">
                  <v>43805</v>
                </pt>
                <pt idx="937">
                  <v>43812</v>
                </pt>
                <pt idx="938">
                  <v>43819</v>
                </pt>
                <pt idx="939">
                  <v>43826</v>
                </pt>
                <pt idx="940">
                  <v>43833</v>
                </pt>
                <pt idx="941">
                  <v>43840</v>
                </pt>
                <pt idx="942">
                  <v>43847</v>
                </pt>
                <pt idx="943">
                  <v>43854</v>
                </pt>
                <pt idx="944">
                  <v>43861</v>
                </pt>
                <pt idx="945">
                  <v>43868</v>
                </pt>
                <pt idx="946">
                  <v>43875</v>
                </pt>
                <pt idx="947">
                  <v>43882</v>
                </pt>
                <pt idx="948">
                  <v>43889</v>
                </pt>
                <pt idx="949">
                  <v>43896</v>
                </pt>
                <pt idx="950">
                  <v>43903</v>
                </pt>
                <pt idx="951">
                  <v>43910</v>
                </pt>
                <pt idx="952">
                  <v>43917</v>
                </pt>
                <pt idx="953">
                  <v>43924</v>
                </pt>
                <pt idx="954">
                  <v>43931</v>
                </pt>
                <pt idx="955">
                  <v>43938</v>
                </pt>
                <pt idx="956">
                  <v>43945</v>
                </pt>
                <pt idx="957">
                  <v>43952</v>
                </pt>
                <pt idx="958">
                  <v>43959</v>
                </pt>
                <pt idx="959">
                  <v>43966</v>
                </pt>
                <pt idx="960">
                  <v>43973</v>
                </pt>
                <pt idx="961">
                  <v>43980</v>
                </pt>
                <pt idx="962">
                  <v>43987</v>
                </pt>
                <pt idx="963">
                  <v>43994</v>
                </pt>
                <pt idx="964">
                  <v>44001</v>
                </pt>
                <pt idx="965">
                  <v>44008</v>
                </pt>
                <pt idx="966">
                  <v>44015</v>
                </pt>
                <pt idx="967">
                  <v>44022</v>
                </pt>
                <pt idx="968">
                  <v>44029</v>
                </pt>
                <pt idx="969">
                  <v>44036</v>
                </pt>
                <pt idx="970">
                  <v>44043</v>
                </pt>
                <pt idx="971">
                  <v>44050</v>
                </pt>
                <pt idx="972">
                  <v>44057</v>
                </pt>
                <pt idx="973">
                  <v>44064</v>
                </pt>
                <pt idx="974">
                  <v>44071</v>
                </pt>
                <pt idx="975">
                  <v>44078</v>
                </pt>
                <pt idx="976">
                  <v>44085</v>
                </pt>
                <pt idx="977">
                  <v>44092</v>
                </pt>
                <pt idx="978">
                  <v>44099</v>
                </pt>
                <pt idx="979">
                  <v>44106</v>
                </pt>
                <pt idx="980">
                  <v>44113</v>
                </pt>
                <pt idx="981">
                  <v>44120</v>
                </pt>
                <pt idx="982">
                  <v>44127</v>
                </pt>
                <pt idx="983">
                  <v>44134</v>
                </pt>
                <pt idx="984">
                  <v>44141</v>
                </pt>
                <pt idx="985">
                  <v>44148</v>
                </pt>
                <pt idx="986">
                  <v>44155</v>
                </pt>
                <pt idx="987">
                  <v>44162</v>
                </pt>
                <pt idx="988">
                  <v>44169</v>
                </pt>
                <pt idx="989">
                  <v>44176</v>
                </pt>
                <pt idx="990">
                  <v>44183</v>
                </pt>
                <pt idx="991">
                  <v>44190</v>
                </pt>
                <pt idx="992">
                  <v>44197</v>
                </pt>
                <pt idx="993">
                  <v>44204</v>
                </pt>
                <pt idx="994">
                  <v>44211</v>
                </pt>
                <pt idx="995">
                  <v>44218</v>
                </pt>
                <pt idx="996">
                  <v>44225</v>
                </pt>
                <pt idx="997">
                  <v>44232</v>
                </pt>
                <pt idx="998">
                  <v>44239</v>
                </pt>
                <pt idx="999">
                  <v>44246</v>
                </pt>
                <pt idx="1000">
                  <v>44253</v>
                </pt>
                <pt idx="1001">
                  <v>44260</v>
                </pt>
                <pt idx="1002">
                  <v>44267</v>
                </pt>
                <pt idx="1003">
                  <v>44274</v>
                </pt>
                <pt idx="1004">
                  <v>44281</v>
                </pt>
                <pt idx="1005">
                  <v>44288</v>
                </pt>
                <pt idx="1006">
                  <v>44295</v>
                </pt>
                <pt idx="1007">
                  <v>44302</v>
                </pt>
                <pt idx="1008">
                  <v>44309</v>
                </pt>
                <pt idx="1009">
                  <v>44316</v>
                </pt>
                <pt idx="1010">
                  <v>44323</v>
                </pt>
                <pt idx="1011">
                  <v>44330</v>
                </pt>
                <pt idx="1012">
                  <v>44337</v>
                </pt>
                <pt idx="1013">
                  <v>44344</v>
                </pt>
                <pt idx="1014">
                  <v>44351</v>
                </pt>
                <pt idx="1015">
                  <v>44358</v>
                </pt>
                <pt idx="1016">
                  <v>44365</v>
                </pt>
                <pt idx="1017">
                  <v>44372</v>
                </pt>
                <pt idx="1018">
                  <v>44379</v>
                </pt>
                <pt idx="1019">
                  <v>44386</v>
                </pt>
                <pt idx="1020">
                  <v>44393</v>
                </pt>
                <pt idx="1021">
                  <v>44400</v>
                </pt>
                <pt idx="1022">
                  <v>44407</v>
                </pt>
                <pt idx="1023">
                  <v>44414</v>
                </pt>
                <pt idx="1024">
                  <v>44421</v>
                </pt>
                <pt idx="1025">
                  <v>44428</v>
                </pt>
                <pt idx="1026">
                  <v>44435</v>
                </pt>
                <pt idx="1027">
                  <v>44442</v>
                </pt>
                <pt idx="1028">
                  <v>44449</v>
                </pt>
                <pt idx="1029">
                  <v>44456</v>
                </pt>
                <pt idx="1030">
                  <v>44463</v>
                </pt>
                <pt idx="1031">
                  <v>44470</v>
                </pt>
                <pt idx="1032">
                  <v>44477</v>
                </pt>
                <pt idx="1033">
                  <v>44484</v>
                </pt>
                <pt idx="1034">
                  <v>44491</v>
                </pt>
                <pt idx="1035">
                  <v>44498</v>
                </pt>
                <pt idx="1036">
                  <v>44505</v>
                </pt>
                <pt idx="1037">
                  <v>44512</v>
                </pt>
                <pt idx="1038">
                  <v>44519</v>
                </pt>
                <pt idx="1039">
                  <v>44526</v>
                </pt>
                <pt idx="1040">
                  <v>44533</v>
                </pt>
                <pt idx="1041">
                  <v>44540</v>
                </pt>
                <pt idx="1042">
                  <v>44547</v>
                </pt>
                <pt idx="1043">
                  <v>44554</v>
                </pt>
                <pt idx="1044">
                  <v>44561</v>
                </pt>
                <pt idx="1045">
                  <v>44568</v>
                </pt>
                <pt idx="1046">
                  <v>44575</v>
                </pt>
                <pt idx="1047">
                  <v>44582</v>
                </pt>
                <pt idx="1048">
                  <v>44589</v>
                </pt>
                <pt idx="1049">
                  <v>44596</v>
                </pt>
                <pt idx="1050">
                  <v>44603</v>
                </pt>
                <pt idx="1051">
                  <v>44610</v>
                </pt>
                <pt idx="1052">
                  <v>44617</v>
                </pt>
                <pt idx="1053">
                  <v>44624</v>
                </pt>
                <pt idx="1054">
                  <v>44631</v>
                </pt>
                <pt idx="1055">
                  <v>44638</v>
                </pt>
                <pt idx="1056">
                  <v>44645</v>
                </pt>
                <pt idx="1057">
                  <v>44652</v>
                </pt>
                <pt idx="1058">
                  <v>44659</v>
                </pt>
                <pt idx="1059">
                  <v>44666</v>
                </pt>
                <pt idx="1060">
                  <v>44673</v>
                </pt>
                <pt idx="1061">
                  <v>44680</v>
                </pt>
                <pt idx="1062">
                  <v>44687</v>
                </pt>
                <pt idx="1063">
                  <v>44694</v>
                </pt>
                <pt idx="1064">
                  <v>44701</v>
                </pt>
                <pt idx="1065">
                  <v>44708</v>
                </pt>
                <pt idx="1066">
                  <v>44715</v>
                </pt>
                <pt idx="1067">
                  <v>44722</v>
                </pt>
                <pt idx="1068">
                  <v>44729</v>
                </pt>
                <pt idx="1069">
                  <v>44736</v>
                </pt>
                <pt idx="1070">
                  <v>44743</v>
                </pt>
                <pt idx="1071">
                  <v>44750</v>
                </pt>
                <pt idx="1072">
                  <v>44757</v>
                </pt>
                <pt idx="1073">
                  <v>44764</v>
                </pt>
                <pt idx="1074">
                  <v>44771</v>
                </pt>
                <pt idx="1075">
                  <v>44778</v>
                </pt>
                <pt idx="1076">
                  <v>44785</v>
                </pt>
                <pt idx="1077">
                  <v>44792</v>
                </pt>
                <pt idx="1078">
                  <v>44799</v>
                </pt>
                <pt idx="1079">
                  <v>44806</v>
                </pt>
                <pt idx="1080">
                  <v>44813</v>
                </pt>
                <pt idx="1081">
                  <v>44820</v>
                </pt>
                <pt idx="1082">
                  <v>44827</v>
                </pt>
                <pt idx="1083">
                  <v>44834</v>
                </pt>
                <pt idx="1084">
                  <v>44841</v>
                </pt>
                <pt idx="1085">
                  <v>44848</v>
                </pt>
                <pt idx="1086">
                  <v>44855</v>
                </pt>
                <pt idx="1087">
                  <v>44862</v>
                </pt>
                <pt idx="1088">
                  <v>44869</v>
                </pt>
                <pt idx="1089">
                  <v>44876</v>
                </pt>
                <pt idx="1090">
                  <v>44883</v>
                </pt>
                <pt idx="1091">
                  <v>44890</v>
                </pt>
                <pt idx="1092">
                  <v>44897</v>
                </pt>
                <pt idx="1093">
                  <v>44904</v>
                </pt>
                <pt idx="1094">
                  <v>44911</v>
                </pt>
                <pt idx="1095">
                  <v>44918</v>
                </pt>
                <pt idx="1096">
                  <v>44925</v>
                </pt>
                <pt idx="1097">
                  <v>44932</v>
                </pt>
                <pt idx="1098">
                  <v>44939</v>
                </pt>
                <pt idx="1099">
                  <v>44946</v>
                </pt>
                <pt idx="1100">
                  <v>44953</v>
                </pt>
                <pt idx="1101">
                  <v>44960</v>
                </pt>
                <pt idx="1102">
                  <v>44967</v>
                </pt>
                <pt idx="1103">
                  <v>44974</v>
                </pt>
                <pt idx="1104">
                  <v>44981</v>
                </pt>
                <pt idx="1105">
                  <v>44988</v>
                </pt>
                <pt idx="1106">
                  <v>44995</v>
                </pt>
                <pt idx="1107">
                  <v>45002</v>
                </pt>
                <pt idx="1108">
                  <v>45009</v>
                </pt>
                <pt idx="1109">
                  <v>45016</v>
                </pt>
                <pt idx="1110">
                  <v>45023</v>
                </pt>
                <pt idx="1111">
                  <v>45030</v>
                </pt>
                <pt idx="1112">
                  <v>45037</v>
                </pt>
                <pt idx="1113">
                  <v>45044</v>
                </pt>
                <pt idx="1114">
                  <v>45051</v>
                </pt>
                <pt idx="1115">
                  <v>45058</v>
                </pt>
                <pt idx="1116">
                  <v>45065</v>
                </pt>
                <pt idx="1117">
                  <v>45072</v>
                </pt>
                <pt idx="1118">
                  <v>45079</v>
                </pt>
                <pt idx="1119">
                  <v>45086</v>
                </pt>
                <pt idx="1120">
                  <v>45093</v>
                </pt>
                <pt idx="1121">
                  <v>45100</v>
                </pt>
                <pt idx="1122">
                  <v>45107</v>
                </pt>
                <pt idx="1123">
                  <v>45114</v>
                </pt>
                <pt idx="1124">
                  <v>45121</v>
                </pt>
                <pt idx="1125">
                  <v>45128</v>
                </pt>
                <pt idx="1126">
                  <v>45135</v>
                </pt>
                <pt idx="1127">
                  <v>45142</v>
                </pt>
                <pt idx="1128">
                  <v>45149</v>
                </pt>
                <pt idx="1129">
                  <v>45156</v>
                </pt>
                <pt idx="1130">
                  <v>45163</v>
                </pt>
                <pt idx="1131">
                  <v>45170</v>
                </pt>
                <pt idx="1132">
                  <v>45177</v>
                </pt>
                <pt idx="1133">
                  <v>45184</v>
                </pt>
                <pt idx="1134">
                  <v>45191</v>
                </pt>
                <pt idx="1135">
                  <v>45198</v>
                </pt>
                <pt idx="1136">
                  <v>45205</v>
                </pt>
                <pt idx="1137">
                  <v>45212</v>
                </pt>
                <pt idx="1138">
                  <v>45219</v>
                </pt>
                <pt idx="1139">
                  <v>45226</v>
                </pt>
                <pt idx="1140">
                  <v>45233</v>
                </pt>
                <pt idx="1141">
                  <v>45240</v>
                </pt>
                <pt idx="1142">
                  <v>45247</v>
                </pt>
                <pt idx="1143">
                  <v>45254</v>
                </pt>
                <pt idx="1144">
                  <v>45261</v>
                </pt>
                <pt idx="1145">
                  <v>45268</v>
                </pt>
                <pt idx="1146">
                  <v>45275</v>
                </pt>
                <pt idx="1147">
                  <v>45282</v>
                </pt>
                <pt idx="1148">
                  <v>45289</v>
                </pt>
                <pt idx="1149">
                  <v>45296</v>
                </pt>
                <pt idx="1150">
                  <v>45303</v>
                </pt>
                <pt idx="1151">
                  <v>45310</v>
                </pt>
                <pt idx="1152">
                  <v>45317</v>
                </pt>
                <pt idx="1153">
                  <v>45324</v>
                </pt>
                <pt idx="1154">
                  <v>45331</v>
                </pt>
                <pt idx="1155">
                  <v>45338</v>
                </pt>
                <pt idx="1156">
                  <v>45345</v>
                </pt>
                <pt idx="1157">
                  <v>45352</v>
                </pt>
                <pt idx="1158">
                  <v>45359</v>
                </pt>
                <pt idx="1159">
                  <v>45366</v>
                </pt>
                <pt idx="1160">
                  <v>45373</v>
                </pt>
                <pt idx="1161">
                  <v>45380</v>
                </pt>
                <pt idx="1162">
                  <v>45387</v>
                </pt>
                <pt idx="1163">
                  <v>45394</v>
                </pt>
                <pt idx="1164">
                  <v>45401</v>
                </pt>
                <pt idx="1165">
                  <v>45408</v>
                </pt>
                <pt idx="1166">
                  <v>45415</v>
                </pt>
                <pt idx="1167">
                  <v>45422</v>
                </pt>
                <pt idx="1168">
                  <v>45429</v>
                </pt>
                <pt idx="1169">
                  <v>45436</v>
                </pt>
                <pt idx="1170">
                  <v>45443</v>
                </pt>
                <pt idx="1171">
                  <v>45450</v>
                </pt>
                <pt idx="1172">
                  <v>45457</v>
                </pt>
                <pt idx="1173">
                  <v>45464</v>
                </pt>
                <pt idx="1174">
                  <v>45471</v>
                </pt>
                <pt idx="1175">
                  <v>45478</v>
                </pt>
                <pt idx="1176">
                  <v>45485</v>
                </pt>
                <pt idx="1177">
                  <v>45492</v>
                </pt>
                <pt idx="1178">
                  <v>45499</v>
                </pt>
                <pt idx="1179">
                  <v>45506</v>
                </pt>
                <pt idx="1180">
                  <v>45513</v>
                </pt>
                <pt idx="1181">
                  <v>45520</v>
                </pt>
                <pt idx="1182">
                  <v>45527</v>
                </pt>
                <pt idx="1183">
                  <v>45534</v>
                </pt>
                <pt idx="1184">
                  <v>45541</v>
                </pt>
                <pt idx="1185">
                  <v>45548</v>
                </pt>
                <pt idx="1186">
                  <v>45555</v>
                </pt>
                <pt idx="1187">
                  <v>45562</v>
                </pt>
                <pt idx="1188">
                  <v>45569</v>
                </pt>
                <pt idx="1189">
                  <v>45576</v>
                </pt>
                <pt idx="1190">
                  <v>45583</v>
                </pt>
                <pt idx="1191">
                  <v>45590</v>
                </pt>
                <pt idx="1192">
                  <v>45597</v>
                </pt>
                <pt idx="1193">
                  <v>45604</v>
                </pt>
                <pt idx="1194">
                  <v>45611</v>
                </pt>
                <pt idx="1195">
                  <v>45618</v>
                </pt>
                <pt idx="1196">
                  <v>45625</v>
                </pt>
                <pt idx="1197">
                  <v>45632</v>
                </pt>
                <pt idx="1198">
                  <v>45639</v>
                </pt>
                <pt idx="1199">
                  <v>45646</v>
                </pt>
                <pt idx="1200">
                  <v>45653</v>
                </pt>
                <pt idx="1201">
                  <v>45660</v>
                </pt>
                <pt idx="1202">
                  <v>45667</v>
                </pt>
                <pt idx="1203">
                  <v>45674</v>
                </pt>
                <pt idx="1204">
                  <v>45681</v>
                </pt>
                <pt idx="1205">
                  <v>45688</v>
                </pt>
                <pt idx="1206">
                  <v>45695</v>
                </pt>
                <pt idx="1207">
                  <v>45702</v>
                </pt>
                <pt idx="1208">
                  <v>45709</v>
                </pt>
                <pt idx="1209">
                  <v>45716</v>
                </pt>
                <pt idx="1210">
                  <v>45723</v>
                </pt>
                <pt idx="1211">
                  <v>45730</v>
                </pt>
                <pt idx="1212">
                  <v>45737</v>
                </pt>
                <pt idx="1213">
                  <v>45744</v>
                </pt>
                <pt idx="1214">
                  <v>45751</v>
                </pt>
                <pt idx="1215">
                  <v>45758</v>
                </pt>
                <pt idx="1216">
                  <v>45765</v>
                </pt>
                <pt idx="1217">
                  <v>45772</v>
                </pt>
                <pt idx="1218">
                  <v>45779</v>
                </pt>
                <pt idx="1219">
                  <v>45786</v>
                </pt>
                <pt idx="1220">
                  <v>45793</v>
                </pt>
                <pt idx="1221">
                  <v>45800</v>
                </pt>
                <pt idx="1222">
                  <v>45807</v>
                </pt>
                <pt idx="1223">
                  <v>45814</v>
                </pt>
                <pt idx="1224">
                  <v>45821</v>
                </pt>
                <pt idx="1225">
                  <v>45828</v>
                </pt>
                <pt idx="1226">
                  <v>45835</v>
                </pt>
                <pt idx="1227">
                  <v>45842</v>
                </pt>
                <pt idx="1228">
                  <v>45849</v>
                </pt>
                <pt idx="1229">
                  <v>45856</v>
                </pt>
                <pt idx="1230">
                  <v>45863</v>
                </pt>
                <pt idx="1231">
                  <v>45870</v>
                </pt>
                <pt idx="1232">
                  <v>45877</v>
                </pt>
                <pt idx="1233">
                  <v>45884</v>
                </pt>
                <pt idx="1234">
                  <v>45891</v>
                </pt>
                <pt idx="1235">
                  <v>45898</v>
                </pt>
                <pt idx="1236">
                  <v>45905</v>
                </pt>
                <pt idx="1237">
                  <v>45912</v>
                </pt>
                <pt idx="1238">
                  <v>45919</v>
                </pt>
                <pt idx="1239">
                  <v>45926</v>
                </pt>
                <pt idx="1240">
                  <v>45933</v>
                </pt>
                <pt idx="1241">
                  <v>45940</v>
                </pt>
                <pt idx="1242">
                  <v>45947</v>
                </pt>
                <pt idx="1243">
                  <v>45954</v>
                </pt>
                <pt idx="1244">
                  <v>45961</v>
                </pt>
                <pt idx="1245">
                  <v>45968</v>
                </pt>
                <pt idx="1246">
                  <v>45975</v>
                </pt>
                <pt idx="1247">
                  <v>45982</v>
                </pt>
                <pt idx="1248">
                  <v>45989</v>
                </pt>
                <pt idx="1249">
                  <v>45996</v>
                </pt>
                <pt idx="1250">
                  <v>46003</v>
                </pt>
                <pt idx="1251">
                  <v>46010</v>
                </pt>
                <pt idx="1252">
                  <v>46017</v>
                </pt>
                <pt idx="1253">
                  <v>46024</v>
                </pt>
                <pt idx="1254">
                  <v>46031</v>
                </pt>
                <pt idx="1255">
                  <v>46038</v>
                </pt>
                <pt idx="1256">
                  <v>46045</v>
                </pt>
                <pt idx="1257">
                  <v>46052</v>
                </pt>
                <pt idx="1258">
                  <v>46059</v>
                </pt>
                <pt idx="1259">
                  <v>46066</v>
                </pt>
                <pt idx="1260">
                  <v>46073</v>
                </pt>
                <pt idx="1261">
                  <v>46080</v>
                </pt>
                <pt idx="1262">
                  <v>46087</v>
                </pt>
                <pt idx="1263">
                  <v>46094</v>
                </pt>
                <pt idx="1264">
                  <v>46101</v>
                </pt>
                <pt idx="1265">
                  <v>46108</v>
                </pt>
                <pt idx="1266">
                  <v>46115</v>
                </pt>
                <pt idx="1267">
                  <v>46122</v>
                </pt>
              </numCache>
            </numRef>
          </cat>
          <val>
            <numRef>
              <f>_图表数据!$H$2:$H$1269</f>
              <numCache>
                <formatCode>General</formatCode>
                <ptCount val="126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8000</v>
                </pt>
                <pt idx="200">
                  <v>8000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8000</v>
                </pt>
                <pt idx="231">
                  <v>0</v>
                </pt>
                <pt idx="232">
                  <v>0</v>
                </pt>
                <pt idx="233">
                  <v>8000</v>
                </pt>
                <pt idx="234">
                  <v>8000</v>
                </pt>
                <pt idx="235">
                  <v>8000</v>
                </pt>
                <pt idx="236">
                  <v>8000</v>
                </pt>
                <pt idx="237">
                  <v>8000</v>
                </pt>
                <pt idx="238">
                  <v>8000</v>
                </pt>
                <pt idx="239">
                  <v>8000</v>
                </pt>
                <pt idx="240">
                  <v>8000</v>
                </pt>
                <pt idx="241">
                  <v>8000</v>
                </pt>
                <pt idx="242">
                  <v>8000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8000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8000</v>
                </pt>
                <pt idx="293">
                  <v>8000</v>
                </pt>
                <pt idx="294">
                  <v>8000</v>
                </pt>
                <pt idx="295">
                  <v>8000</v>
                </pt>
                <pt idx="296">
                  <v>8000</v>
                </pt>
                <pt idx="297">
                  <v>8000</v>
                </pt>
                <pt idx="298">
                  <v>8000</v>
                </pt>
                <pt idx="299">
                  <v>8000</v>
                </pt>
                <pt idx="300">
                  <v>8000</v>
                </pt>
                <pt idx="301">
                  <v>8000</v>
                </pt>
                <pt idx="302">
                  <v>8000</v>
                </pt>
                <pt idx="303">
                  <v>8000</v>
                </pt>
                <pt idx="304">
                  <v>8000</v>
                </pt>
                <pt idx="305">
                  <v>8000</v>
                </pt>
                <pt idx="306">
                  <v>8000</v>
                </pt>
                <pt idx="307">
                  <v>8000</v>
                </pt>
                <pt idx="308">
                  <v>8000</v>
                </pt>
                <pt idx="309">
                  <v>8000</v>
                </pt>
                <pt idx="310">
                  <v>8000</v>
                </pt>
                <pt idx="311">
                  <v>8000</v>
                </pt>
                <pt idx="312">
                  <v>8000</v>
                </pt>
                <pt idx="313">
                  <v>8000</v>
                </pt>
                <pt idx="314">
                  <v>8000</v>
                </pt>
                <pt idx="315">
                  <v>8000</v>
                </pt>
                <pt idx="316">
                  <v>8000</v>
                </pt>
                <pt idx="317">
                  <v>8000</v>
                </pt>
                <pt idx="318">
                  <v>8000</v>
                </pt>
                <pt idx="319">
                  <v>8000</v>
                </pt>
                <pt idx="320">
                  <v>8000</v>
                </pt>
                <pt idx="321">
                  <v>8000</v>
                </pt>
                <pt idx="322">
                  <v>8000</v>
                </pt>
                <pt idx="323">
                  <v>8000</v>
                </pt>
                <pt idx="324">
                  <v>8000</v>
                </pt>
                <pt idx="325">
                  <v>8000</v>
                </pt>
                <pt idx="326">
                  <v>8000</v>
                </pt>
                <pt idx="327">
                  <v>8000</v>
                </pt>
                <pt idx="328">
                  <v>8000</v>
                </pt>
                <pt idx="329">
                  <v>8000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8000</v>
                </pt>
                <pt idx="334">
                  <v>8000</v>
                </pt>
                <pt idx="335">
                  <v>8000</v>
                </pt>
                <pt idx="336">
                  <v>8000</v>
                </pt>
                <pt idx="337">
                  <v>8000</v>
                </pt>
                <pt idx="338">
                  <v>8000</v>
                </pt>
                <pt idx="339">
                  <v>8000</v>
                </pt>
                <pt idx="340">
                  <v>8000</v>
                </pt>
                <pt idx="341">
                  <v>8000</v>
                </pt>
                <pt idx="342">
                  <v>8000</v>
                </pt>
                <pt idx="343">
                  <v>0</v>
                </pt>
                <pt idx="344">
                  <v>8000</v>
                </pt>
                <pt idx="345">
                  <v>8000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8000</v>
                </pt>
                <pt idx="350">
                  <v>8000</v>
                </pt>
                <pt idx="351">
                  <v>8000</v>
                </pt>
                <pt idx="352">
                  <v>8000</v>
                </pt>
                <pt idx="353">
                  <v>8000</v>
                </pt>
                <pt idx="354">
                  <v>8000</v>
                </pt>
                <pt idx="355">
                  <v>8000</v>
                </pt>
                <pt idx="356">
                  <v>8000</v>
                </pt>
                <pt idx="357">
                  <v>8000</v>
                </pt>
                <pt idx="358">
                  <v>8000</v>
                </pt>
                <pt idx="359">
                  <v>8000</v>
                </pt>
                <pt idx="360">
                  <v>8000</v>
                </pt>
                <pt idx="361">
                  <v>8000</v>
                </pt>
                <pt idx="362">
                  <v>8000</v>
                </pt>
                <pt idx="363">
                  <v>8000</v>
                </pt>
                <pt idx="364">
                  <v>8000</v>
                </pt>
                <pt idx="365">
                  <v>8000</v>
                </pt>
                <pt idx="366">
                  <v>8000</v>
                </pt>
                <pt idx="367">
                  <v>8000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8000</v>
                </pt>
                <pt idx="391">
                  <v>8000</v>
                </pt>
                <pt idx="392">
                  <v>8000</v>
                </pt>
                <pt idx="393">
                  <v>8000</v>
                </pt>
                <pt idx="394">
                  <v>8000</v>
                </pt>
                <pt idx="395">
                  <v>8000</v>
                </pt>
                <pt idx="396">
                  <v>8000</v>
                </pt>
                <pt idx="397">
                  <v>8000</v>
                </pt>
                <pt idx="398">
                  <v>8000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8000</v>
                </pt>
                <pt idx="669">
                  <v>8000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8000</v>
                </pt>
                <pt idx="678">
                  <v>8000</v>
                </pt>
                <pt idx="679">
                  <v>0</v>
                </pt>
                <pt idx="680">
                  <v>8000</v>
                </pt>
                <pt idx="681">
                  <v>8000</v>
                </pt>
                <pt idx="682">
                  <v>8000</v>
                </pt>
                <pt idx="683">
                  <v>8000</v>
                </pt>
                <pt idx="684">
                  <v>8000</v>
                </pt>
                <pt idx="685">
                  <v>8000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8000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8000</v>
                </pt>
                <pt idx="707">
                  <v>8000</v>
                </pt>
                <pt idx="708">
                  <v>0</v>
                </pt>
                <pt idx="709">
                  <v>8000</v>
                </pt>
                <pt idx="710">
                  <v>8000</v>
                </pt>
                <pt idx="711">
                  <v>8000</v>
                </pt>
                <pt idx="712">
                  <v>8000</v>
                </pt>
                <pt idx="713">
                  <v>8000</v>
                </pt>
                <pt idx="714">
                  <v>8000</v>
                </pt>
                <pt idx="715">
                  <v>8000</v>
                </pt>
                <pt idx="716">
                  <v>8000</v>
                </pt>
                <pt idx="717">
                  <v>8000</v>
                </pt>
                <pt idx="718">
                  <v>8000</v>
                </pt>
                <pt idx="719">
                  <v>8000</v>
                </pt>
                <pt idx="720">
                  <v>8000</v>
                </pt>
                <pt idx="721">
                  <v>8000</v>
                </pt>
                <pt idx="722">
                  <v>8000</v>
                </pt>
                <pt idx="723">
                  <v>8000</v>
                </pt>
                <pt idx="724">
                  <v>8000</v>
                </pt>
                <pt idx="725">
                  <v>8000</v>
                </pt>
                <pt idx="726">
                  <v>8000</v>
                </pt>
                <pt idx="727">
                  <v>8000</v>
                </pt>
                <pt idx="728">
                  <v>8000</v>
                </pt>
                <pt idx="729">
                  <v>8000</v>
                </pt>
                <pt idx="730">
                  <v>8000</v>
                </pt>
                <pt idx="731">
                  <v>8000</v>
                </pt>
                <pt idx="732">
                  <v>8000</v>
                </pt>
                <pt idx="733">
                  <v>8000</v>
                </pt>
                <pt idx="734">
                  <v>8000</v>
                </pt>
                <pt idx="735">
                  <v>8000</v>
                </pt>
                <pt idx="736">
                  <v>8000</v>
                </pt>
                <pt idx="737">
                  <v>8000</v>
                </pt>
                <pt idx="738">
                  <v>8000</v>
                </pt>
                <pt idx="739">
                  <v>8000</v>
                </pt>
                <pt idx="740">
                  <v>8000</v>
                </pt>
                <pt idx="741">
                  <v>8000</v>
                </pt>
                <pt idx="742">
                  <v>8000</v>
                </pt>
                <pt idx="743">
                  <v>8000</v>
                </pt>
                <pt idx="744">
                  <v>8000</v>
                </pt>
                <pt idx="745">
                  <v>8000</v>
                </pt>
                <pt idx="746">
                  <v>8000</v>
                </pt>
                <pt idx="747">
                  <v>8000</v>
                </pt>
                <pt idx="748">
                  <v>8000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8000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8000</v>
                </pt>
                <pt idx="764">
                  <v>8000</v>
                </pt>
                <pt idx="765">
                  <v>8000</v>
                </pt>
                <pt idx="766">
                  <v>8000</v>
                </pt>
                <pt idx="767">
                  <v>8000</v>
                </pt>
                <pt idx="768">
                  <v>8000</v>
                </pt>
                <pt idx="769">
                  <v>8000</v>
                </pt>
                <pt idx="770">
                  <v>8000</v>
                </pt>
                <pt idx="771">
                  <v>8000</v>
                </pt>
                <pt idx="772">
                  <v>8000</v>
                </pt>
                <pt idx="773">
                  <v>8000</v>
                </pt>
                <pt idx="774">
                  <v>8000</v>
                </pt>
                <pt idx="775">
                  <v>8000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8000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8000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8000</v>
                </pt>
                <pt idx="878">
                  <v>8000</v>
                </pt>
                <pt idx="879">
                  <v>8000</v>
                </pt>
                <pt idx="880">
                  <v>8000</v>
                </pt>
                <pt idx="881">
                  <v>8000</v>
                </pt>
                <pt idx="882">
                  <v>8000</v>
                </pt>
                <pt idx="883">
                  <v>8000</v>
                </pt>
                <pt idx="884">
                  <v>8000</v>
                </pt>
                <pt idx="885">
                  <v>8000</v>
                </pt>
                <pt idx="886">
                  <v>8000</v>
                </pt>
                <pt idx="887">
                  <v>8000</v>
                </pt>
                <pt idx="888">
                  <v>8000</v>
                </pt>
                <pt idx="889">
                  <v>8000</v>
                </pt>
                <pt idx="890">
                  <v>8000</v>
                </pt>
                <pt idx="891">
                  <v>8000</v>
                </pt>
                <pt idx="892">
                  <v>8000</v>
                </pt>
                <pt idx="893">
                  <v>8000</v>
                </pt>
                <pt idx="894">
                  <v>8000</v>
                </pt>
                <pt idx="895">
                  <v>8000</v>
                </pt>
                <pt idx="896">
                  <v>8000</v>
                </pt>
                <pt idx="897">
                  <v>8000</v>
                </pt>
                <pt idx="898">
                  <v>8000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8000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8000</v>
                </pt>
                <pt idx="922">
                  <v>8000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8000</v>
                </pt>
                <pt idx="950">
                  <v>8000</v>
                </pt>
                <pt idx="951">
                  <v>8000</v>
                </pt>
                <pt idx="952">
                  <v>8000</v>
                </pt>
                <pt idx="953">
                  <v>8000</v>
                </pt>
                <pt idx="954">
                  <v>8000</v>
                </pt>
                <pt idx="955">
                  <v>8000</v>
                </pt>
                <pt idx="956">
                  <v>8000</v>
                </pt>
                <pt idx="957">
                  <v>8000</v>
                </pt>
                <pt idx="958">
                  <v>8000</v>
                </pt>
                <pt idx="959">
                  <v>8000</v>
                </pt>
                <pt idx="960">
                  <v>8000</v>
                </pt>
                <pt idx="961">
                  <v>8000</v>
                </pt>
                <pt idx="962">
                  <v>8000</v>
                </pt>
                <pt idx="963">
                  <v>8000</v>
                </pt>
                <pt idx="964">
                  <v>8000</v>
                </pt>
                <pt idx="965">
                  <v>8000</v>
                </pt>
                <pt idx="966">
                  <v>8000</v>
                </pt>
                <pt idx="967">
                  <v>8000</v>
                </pt>
                <pt idx="968">
                  <v>8000</v>
                </pt>
                <pt idx="969">
                  <v>8000</v>
                </pt>
                <pt idx="970">
                  <v>8000</v>
                </pt>
                <pt idx="971">
                  <v>8000</v>
                </pt>
                <pt idx="972">
                  <v>8000</v>
                </pt>
                <pt idx="973">
                  <v>8000</v>
                </pt>
                <pt idx="974">
                  <v>8000</v>
                </pt>
                <pt idx="975">
                  <v>8000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</v>
                </pt>
                <pt idx="1013">
                  <v>0</v>
                </pt>
                <pt idx="1014">
                  <v>0</v>
                </pt>
                <pt idx="1015">
                  <v>0</v>
                </pt>
                <pt idx="1016">
                  <v>0</v>
                </pt>
                <pt idx="1017">
                  <v>0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</v>
                </pt>
                <pt idx="1034">
                  <v>0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</v>
                </pt>
                <pt idx="1043">
                  <v>0</v>
                </pt>
                <pt idx="1044">
                  <v>0</v>
                </pt>
                <pt idx="1045">
                  <v>0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8000</v>
                </pt>
                <pt idx="1063">
                  <v>8000</v>
                </pt>
                <pt idx="1064">
                  <v>0</v>
                </pt>
                <pt idx="1065">
                  <v>8000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8000</v>
                </pt>
                <pt idx="1070">
                  <v>8000</v>
                </pt>
                <pt idx="1071">
                  <v>8000</v>
                </pt>
                <pt idx="1072">
                  <v>8000</v>
                </pt>
                <pt idx="1073">
                  <v>8000</v>
                </pt>
                <pt idx="1074">
                  <v>8000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8000</v>
                </pt>
                <pt idx="1082">
                  <v>8000</v>
                </pt>
                <pt idx="1083">
                  <v>8000</v>
                </pt>
                <pt idx="1084">
                  <v>8000</v>
                </pt>
                <pt idx="1085">
                  <v>8000</v>
                </pt>
                <pt idx="1086">
                  <v>8000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0</v>
                </pt>
                <pt idx="1123">
                  <v>0</v>
                </pt>
                <pt idx="1124">
                  <v>0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0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8000</v>
                </pt>
                <pt idx="1164">
                  <v>8000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</v>
                </pt>
                <pt idx="1169">
                  <v>0</v>
                </pt>
                <pt idx="1170">
                  <v>0</v>
                </pt>
                <pt idx="1171">
                  <v>0</v>
                </pt>
                <pt idx="1172">
                  <v>8000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8000</v>
                </pt>
                <pt idx="1177">
                  <v>8000</v>
                </pt>
                <pt idx="1178">
                  <v>8000</v>
                </pt>
                <pt idx="1179">
                  <v>8000</v>
                </pt>
                <pt idx="1180">
                  <v>8000</v>
                </pt>
                <pt idx="1181">
                  <v>8000</v>
                </pt>
                <pt idx="1182">
                  <v>8000</v>
                </pt>
                <pt idx="1183">
                  <v>8000</v>
                </pt>
                <pt idx="1184">
                  <v>8000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0</v>
                </pt>
                <pt idx="1197">
                  <v>0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8000</v>
                </pt>
                <pt idx="1216">
                  <v>8000</v>
                </pt>
                <pt idx="1217">
                  <v>8000</v>
                </pt>
                <pt idx="1218">
                  <v>0</v>
                </pt>
                <pt idx="1219">
                  <v>0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0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0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0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8000</v>
                </pt>
                <pt idx="1264">
                  <v>8000</v>
                </pt>
                <pt idx="1265">
                  <v>8000</v>
                </pt>
                <pt idx="1266">
                  <v>8000</v>
                </pt>
                <pt idx="126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8"/>
          <order val="0"/>
          <tx>
            <strRef>
              <f>_图表数据!$B$1</f>
              <strCache>
                <ptCount val="1"/>
                <pt idx="0">
                  <v>SP500</v>
                </pt>
              </strCache>
            </strRef>
          </tx>
          <spPr>
            <a:ln xmlns:a="http://schemas.openxmlformats.org/drawingml/2006/main" w="28575" cap="rnd">
              <a:solidFill>
                <a:srgbClr val="1A366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_图表数据!$A$2:$A$1269</f>
              <numCache>
                <formatCode>m/d/yy</formatCode>
                <ptCount val="1268"/>
                <pt idx="0">
                  <v>37253</v>
                </pt>
                <pt idx="1">
                  <v>37260</v>
                </pt>
                <pt idx="2">
                  <v>37267</v>
                </pt>
                <pt idx="3">
                  <v>37274</v>
                </pt>
                <pt idx="4">
                  <v>37281</v>
                </pt>
                <pt idx="5">
                  <v>37288</v>
                </pt>
                <pt idx="6">
                  <v>37295</v>
                </pt>
                <pt idx="7">
                  <v>37302</v>
                </pt>
                <pt idx="8">
                  <v>37309</v>
                </pt>
                <pt idx="9">
                  <v>37316</v>
                </pt>
                <pt idx="10">
                  <v>37323</v>
                </pt>
                <pt idx="11">
                  <v>37330</v>
                </pt>
                <pt idx="12">
                  <v>37337</v>
                </pt>
                <pt idx="13">
                  <v>37344</v>
                </pt>
                <pt idx="14">
                  <v>37351</v>
                </pt>
                <pt idx="15">
                  <v>37358</v>
                </pt>
                <pt idx="16">
                  <v>37365</v>
                </pt>
                <pt idx="17">
                  <v>37372</v>
                </pt>
                <pt idx="18">
                  <v>37379</v>
                </pt>
                <pt idx="19">
                  <v>37386</v>
                </pt>
                <pt idx="20">
                  <v>37393</v>
                </pt>
                <pt idx="21">
                  <v>37400</v>
                </pt>
                <pt idx="22">
                  <v>37407</v>
                </pt>
                <pt idx="23">
                  <v>37414</v>
                </pt>
                <pt idx="24">
                  <v>37421</v>
                </pt>
                <pt idx="25">
                  <v>37428</v>
                </pt>
                <pt idx="26">
                  <v>37435</v>
                </pt>
                <pt idx="27">
                  <v>37442</v>
                </pt>
                <pt idx="28">
                  <v>37449</v>
                </pt>
                <pt idx="29">
                  <v>37456</v>
                </pt>
                <pt idx="30">
                  <v>37463</v>
                </pt>
                <pt idx="31">
                  <v>37470</v>
                </pt>
                <pt idx="32">
                  <v>37477</v>
                </pt>
                <pt idx="33">
                  <v>37484</v>
                </pt>
                <pt idx="34">
                  <v>37491</v>
                </pt>
                <pt idx="35">
                  <v>37498</v>
                </pt>
                <pt idx="36">
                  <v>37505</v>
                </pt>
                <pt idx="37">
                  <v>37512</v>
                </pt>
                <pt idx="38">
                  <v>37519</v>
                </pt>
                <pt idx="39">
                  <v>37526</v>
                </pt>
                <pt idx="40">
                  <v>37533</v>
                </pt>
                <pt idx="41">
                  <v>37540</v>
                </pt>
                <pt idx="42">
                  <v>37547</v>
                </pt>
                <pt idx="43">
                  <v>37554</v>
                </pt>
                <pt idx="44">
                  <v>37561</v>
                </pt>
                <pt idx="45">
                  <v>37568</v>
                </pt>
                <pt idx="46">
                  <v>37575</v>
                </pt>
                <pt idx="47">
                  <v>37582</v>
                </pt>
                <pt idx="48">
                  <v>37589</v>
                </pt>
                <pt idx="49">
                  <v>37596</v>
                </pt>
                <pt idx="50">
                  <v>37603</v>
                </pt>
                <pt idx="51">
                  <v>37610</v>
                </pt>
                <pt idx="52">
                  <v>37617</v>
                </pt>
                <pt idx="53">
                  <v>37624</v>
                </pt>
                <pt idx="54">
                  <v>37631</v>
                </pt>
                <pt idx="55">
                  <v>37638</v>
                </pt>
                <pt idx="56">
                  <v>37645</v>
                </pt>
                <pt idx="57">
                  <v>37652</v>
                </pt>
                <pt idx="58">
                  <v>37659</v>
                </pt>
                <pt idx="59">
                  <v>37666</v>
                </pt>
                <pt idx="60">
                  <v>37673</v>
                </pt>
                <pt idx="61">
                  <v>37680</v>
                </pt>
                <pt idx="62">
                  <v>37687</v>
                </pt>
                <pt idx="63">
                  <v>37694</v>
                </pt>
                <pt idx="64">
                  <v>37701</v>
                </pt>
                <pt idx="65">
                  <v>37708</v>
                </pt>
                <pt idx="66">
                  <v>37715</v>
                </pt>
                <pt idx="67">
                  <v>37722</v>
                </pt>
                <pt idx="68">
                  <v>37729</v>
                </pt>
                <pt idx="69">
                  <v>37736</v>
                </pt>
                <pt idx="70">
                  <v>37743</v>
                </pt>
                <pt idx="71">
                  <v>37750</v>
                </pt>
                <pt idx="72">
                  <v>37757</v>
                </pt>
                <pt idx="73">
                  <v>37764</v>
                </pt>
                <pt idx="74">
                  <v>37771</v>
                </pt>
                <pt idx="75">
                  <v>37778</v>
                </pt>
                <pt idx="76">
                  <v>37785</v>
                </pt>
                <pt idx="77">
                  <v>37792</v>
                </pt>
                <pt idx="78">
                  <v>37799</v>
                </pt>
                <pt idx="79">
                  <v>37806</v>
                </pt>
                <pt idx="80">
                  <v>37813</v>
                </pt>
                <pt idx="81">
                  <v>37820</v>
                </pt>
                <pt idx="82">
                  <v>37827</v>
                </pt>
                <pt idx="83">
                  <v>37834</v>
                </pt>
                <pt idx="84">
                  <v>37841</v>
                </pt>
                <pt idx="85">
                  <v>37848</v>
                </pt>
                <pt idx="86">
                  <v>37855</v>
                </pt>
                <pt idx="87">
                  <v>37862</v>
                </pt>
                <pt idx="88">
                  <v>37869</v>
                </pt>
                <pt idx="89">
                  <v>37876</v>
                </pt>
                <pt idx="90">
                  <v>37883</v>
                </pt>
                <pt idx="91">
                  <v>37890</v>
                </pt>
                <pt idx="92">
                  <v>37897</v>
                </pt>
                <pt idx="93">
                  <v>37904</v>
                </pt>
                <pt idx="94">
                  <v>37911</v>
                </pt>
                <pt idx="95">
                  <v>37918</v>
                </pt>
                <pt idx="96">
                  <v>37925</v>
                </pt>
                <pt idx="97">
                  <v>37932</v>
                </pt>
                <pt idx="98">
                  <v>37939</v>
                </pt>
                <pt idx="99">
                  <v>37946</v>
                </pt>
                <pt idx="100">
                  <v>37953</v>
                </pt>
                <pt idx="101">
                  <v>37960</v>
                </pt>
                <pt idx="102">
                  <v>37967</v>
                </pt>
                <pt idx="103">
                  <v>37974</v>
                </pt>
                <pt idx="104">
                  <v>37981</v>
                </pt>
                <pt idx="105">
                  <v>37988</v>
                </pt>
                <pt idx="106">
                  <v>37995</v>
                </pt>
                <pt idx="107">
                  <v>38002</v>
                </pt>
                <pt idx="108">
                  <v>38009</v>
                </pt>
                <pt idx="109">
                  <v>38016</v>
                </pt>
                <pt idx="110">
                  <v>38023</v>
                </pt>
                <pt idx="111">
                  <v>38030</v>
                </pt>
                <pt idx="112">
                  <v>38037</v>
                </pt>
                <pt idx="113">
                  <v>38044</v>
                </pt>
                <pt idx="114">
                  <v>38051</v>
                </pt>
                <pt idx="115">
                  <v>38058</v>
                </pt>
                <pt idx="116">
                  <v>38065</v>
                </pt>
                <pt idx="117">
                  <v>38072</v>
                </pt>
                <pt idx="118">
                  <v>38079</v>
                </pt>
                <pt idx="119">
                  <v>38086</v>
                </pt>
                <pt idx="120">
                  <v>38093</v>
                </pt>
                <pt idx="121">
                  <v>38100</v>
                </pt>
                <pt idx="122">
                  <v>38107</v>
                </pt>
                <pt idx="123">
                  <v>38114</v>
                </pt>
                <pt idx="124">
                  <v>38121</v>
                </pt>
                <pt idx="125">
                  <v>38128</v>
                </pt>
                <pt idx="126">
                  <v>38135</v>
                </pt>
                <pt idx="127">
                  <v>38142</v>
                </pt>
                <pt idx="128">
                  <v>38149</v>
                </pt>
                <pt idx="129">
                  <v>38156</v>
                </pt>
                <pt idx="130">
                  <v>38163</v>
                </pt>
                <pt idx="131">
                  <v>38170</v>
                </pt>
                <pt idx="132">
                  <v>38177</v>
                </pt>
                <pt idx="133">
                  <v>38184</v>
                </pt>
                <pt idx="134">
                  <v>38191</v>
                </pt>
                <pt idx="135">
                  <v>38198</v>
                </pt>
                <pt idx="136">
                  <v>38205</v>
                </pt>
                <pt idx="137">
                  <v>38212</v>
                </pt>
                <pt idx="138">
                  <v>38219</v>
                </pt>
                <pt idx="139">
                  <v>38226</v>
                </pt>
                <pt idx="140">
                  <v>38233</v>
                </pt>
                <pt idx="141">
                  <v>38240</v>
                </pt>
                <pt idx="142">
                  <v>38247</v>
                </pt>
                <pt idx="143">
                  <v>38254</v>
                </pt>
                <pt idx="144">
                  <v>38261</v>
                </pt>
                <pt idx="145">
                  <v>38268</v>
                </pt>
                <pt idx="146">
                  <v>38275</v>
                </pt>
                <pt idx="147">
                  <v>38282</v>
                </pt>
                <pt idx="148">
                  <v>38289</v>
                </pt>
                <pt idx="149">
                  <v>38296</v>
                </pt>
                <pt idx="150">
                  <v>38303</v>
                </pt>
                <pt idx="151">
                  <v>38310</v>
                </pt>
                <pt idx="152">
                  <v>38317</v>
                </pt>
                <pt idx="153">
                  <v>38324</v>
                </pt>
                <pt idx="154">
                  <v>38331</v>
                </pt>
                <pt idx="155">
                  <v>38338</v>
                </pt>
                <pt idx="156">
                  <v>38345</v>
                </pt>
                <pt idx="157">
                  <v>38352</v>
                </pt>
                <pt idx="158">
                  <v>38359</v>
                </pt>
                <pt idx="159">
                  <v>38366</v>
                </pt>
                <pt idx="160">
                  <v>38373</v>
                </pt>
                <pt idx="161">
                  <v>38380</v>
                </pt>
                <pt idx="162">
                  <v>38387</v>
                </pt>
                <pt idx="163">
                  <v>38394</v>
                </pt>
                <pt idx="164">
                  <v>38401</v>
                </pt>
                <pt idx="165">
                  <v>38408</v>
                </pt>
                <pt idx="166">
                  <v>38415</v>
                </pt>
                <pt idx="167">
                  <v>38422</v>
                </pt>
                <pt idx="168">
                  <v>38429</v>
                </pt>
                <pt idx="169">
                  <v>38436</v>
                </pt>
                <pt idx="170">
                  <v>38443</v>
                </pt>
                <pt idx="171">
                  <v>38450</v>
                </pt>
                <pt idx="172">
                  <v>38457</v>
                </pt>
                <pt idx="173">
                  <v>38464</v>
                </pt>
                <pt idx="174">
                  <v>38471</v>
                </pt>
                <pt idx="175">
                  <v>38478</v>
                </pt>
                <pt idx="176">
                  <v>38485</v>
                </pt>
                <pt idx="177">
                  <v>38492</v>
                </pt>
                <pt idx="178">
                  <v>38499</v>
                </pt>
                <pt idx="179">
                  <v>38506</v>
                </pt>
                <pt idx="180">
                  <v>38513</v>
                </pt>
                <pt idx="181">
                  <v>38520</v>
                </pt>
                <pt idx="182">
                  <v>38527</v>
                </pt>
                <pt idx="183">
                  <v>38534</v>
                </pt>
                <pt idx="184">
                  <v>38541</v>
                </pt>
                <pt idx="185">
                  <v>38548</v>
                </pt>
                <pt idx="186">
                  <v>38555</v>
                </pt>
                <pt idx="187">
                  <v>38562</v>
                </pt>
                <pt idx="188">
                  <v>38569</v>
                </pt>
                <pt idx="189">
                  <v>38576</v>
                </pt>
                <pt idx="190">
                  <v>38583</v>
                </pt>
                <pt idx="191">
                  <v>38590</v>
                </pt>
                <pt idx="192">
                  <v>38597</v>
                </pt>
                <pt idx="193">
                  <v>38604</v>
                </pt>
                <pt idx="194">
                  <v>38611</v>
                </pt>
                <pt idx="195">
                  <v>38618</v>
                </pt>
                <pt idx="196">
                  <v>38625</v>
                </pt>
                <pt idx="197">
                  <v>38632</v>
                </pt>
                <pt idx="198">
                  <v>38639</v>
                </pt>
                <pt idx="199">
                  <v>38646</v>
                </pt>
                <pt idx="200">
                  <v>38653</v>
                </pt>
                <pt idx="201">
                  <v>38660</v>
                </pt>
                <pt idx="202">
                  <v>38667</v>
                </pt>
                <pt idx="203">
                  <v>38674</v>
                </pt>
                <pt idx="204">
                  <v>38681</v>
                </pt>
                <pt idx="205">
                  <v>38688</v>
                </pt>
                <pt idx="206">
                  <v>38695</v>
                </pt>
                <pt idx="207">
                  <v>38702</v>
                </pt>
                <pt idx="208">
                  <v>38709</v>
                </pt>
                <pt idx="209">
                  <v>38716</v>
                </pt>
                <pt idx="210">
                  <v>38723</v>
                </pt>
                <pt idx="211">
                  <v>38730</v>
                </pt>
                <pt idx="212">
                  <v>38737</v>
                </pt>
                <pt idx="213">
                  <v>38744</v>
                </pt>
                <pt idx="214">
                  <v>38751</v>
                </pt>
                <pt idx="215">
                  <v>38758</v>
                </pt>
                <pt idx="216">
                  <v>38765</v>
                </pt>
                <pt idx="217">
                  <v>38772</v>
                </pt>
                <pt idx="218">
                  <v>38779</v>
                </pt>
                <pt idx="219">
                  <v>38786</v>
                </pt>
                <pt idx="220">
                  <v>38793</v>
                </pt>
                <pt idx="221">
                  <v>38800</v>
                </pt>
                <pt idx="222">
                  <v>38807</v>
                </pt>
                <pt idx="223">
                  <v>38814</v>
                </pt>
                <pt idx="224">
                  <v>38821</v>
                </pt>
                <pt idx="225">
                  <v>38828</v>
                </pt>
                <pt idx="226">
                  <v>38835</v>
                </pt>
                <pt idx="227">
                  <v>38842</v>
                </pt>
                <pt idx="228">
                  <v>38849</v>
                </pt>
                <pt idx="229">
                  <v>38856</v>
                </pt>
                <pt idx="230">
                  <v>38863</v>
                </pt>
                <pt idx="231">
                  <v>38870</v>
                </pt>
                <pt idx="232">
                  <v>38877</v>
                </pt>
                <pt idx="233">
                  <v>38884</v>
                </pt>
                <pt idx="234">
                  <v>38891</v>
                </pt>
                <pt idx="235">
                  <v>38898</v>
                </pt>
                <pt idx="236">
                  <v>38905</v>
                </pt>
                <pt idx="237">
                  <v>38912</v>
                </pt>
                <pt idx="238">
                  <v>38919</v>
                </pt>
                <pt idx="239">
                  <v>38926</v>
                </pt>
                <pt idx="240">
                  <v>38933</v>
                </pt>
                <pt idx="241">
                  <v>38940</v>
                </pt>
                <pt idx="242">
                  <v>38947</v>
                </pt>
                <pt idx="243">
                  <v>38954</v>
                </pt>
                <pt idx="244">
                  <v>38961</v>
                </pt>
                <pt idx="245">
                  <v>38968</v>
                </pt>
                <pt idx="246">
                  <v>38975</v>
                </pt>
                <pt idx="247">
                  <v>38982</v>
                </pt>
                <pt idx="248">
                  <v>38989</v>
                </pt>
                <pt idx="249">
                  <v>38996</v>
                </pt>
                <pt idx="250">
                  <v>39003</v>
                </pt>
                <pt idx="251">
                  <v>39010</v>
                </pt>
                <pt idx="252">
                  <v>39017</v>
                </pt>
                <pt idx="253">
                  <v>39024</v>
                </pt>
                <pt idx="254">
                  <v>39031</v>
                </pt>
                <pt idx="255">
                  <v>39038</v>
                </pt>
                <pt idx="256">
                  <v>39045</v>
                </pt>
                <pt idx="257">
                  <v>39052</v>
                </pt>
                <pt idx="258">
                  <v>39059</v>
                </pt>
                <pt idx="259">
                  <v>39066</v>
                </pt>
                <pt idx="260">
                  <v>39073</v>
                </pt>
                <pt idx="261">
                  <v>39080</v>
                </pt>
                <pt idx="262">
                  <v>39087</v>
                </pt>
                <pt idx="263">
                  <v>39094</v>
                </pt>
                <pt idx="264">
                  <v>39101</v>
                </pt>
                <pt idx="265">
                  <v>39108</v>
                </pt>
                <pt idx="266">
                  <v>39115</v>
                </pt>
                <pt idx="267">
                  <v>39122</v>
                </pt>
                <pt idx="268">
                  <v>39129</v>
                </pt>
                <pt idx="269">
                  <v>39136</v>
                </pt>
                <pt idx="270">
                  <v>39143</v>
                </pt>
                <pt idx="271">
                  <v>39150</v>
                </pt>
                <pt idx="272">
                  <v>39157</v>
                </pt>
                <pt idx="273">
                  <v>39164</v>
                </pt>
                <pt idx="274">
                  <v>39171</v>
                </pt>
                <pt idx="275">
                  <v>39178</v>
                </pt>
                <pt idx="276">
                  <v>39185</v>
                </pt>
                <pt idx="277">
                  <v>39192</v>
                </pt>
                <pt idx="278">
                  <v>39199</v>
                </pt>
                <pt idx="279">
                  <v>39206</v>
                </pt>
                <pt idx="280">
                  <v>39213</v>
                </pt>
                <pt idx="281">
                  <v>39220</v>
                </pt>
                <pt idx="282">
                  <v>39227</v>
                </pt>
                <pt idx="283">
                  <v>39234</v>
                </pt>
                <pt idx="284">
                  <v>39241</v>
                </pt>
                <pt idx="285">
                  <v>39248</v>
                </pt>
                <pt idx="286">
                  <v>39255</v>
                </pt>
                <pt idx="287">
                  <v>39262</v>
                </pt>
                <pt idx="288">
                  <v>39269</v>
                </pt>
                <pt idx="289">
                  <v>39276</v>
                </pt>
                <pt idx="290">
                  <v>39283</v>
                </pt>
                <pt idx="291">
                  <v>39290</v>
                </pt>
                <pt idx="292">
                  <v>39297</v>
                </pt>
                <pt idx="293">
                  <v>39304</v>
                </pt>
                <pt idx="294">
                  <v>39311</v>
                </pt>
                <pt idx="295">
                  <v>39318</v>
                </pt>
                <pt idx="296">
                  <v>39325</v>
                </pt>
                <pt idx="297">
                  <v>39332</v>
                </pt>
                <pt idx="298">
                  <v>39339</v>
                </pt>
                <pt idx="299">
                  <v>39346</v>
                </pt>
                <pt idx="300">
                  <v>39353</v>
                </pt>
                <pt idx="301">
                  <v>39360</v>
                </pt>
                <pt idx="302">
                  <v>39367</v>
                </pt>
                <pt idx="303">
                  <v>39374</v>
                </pt>
                <pt idx="304">
                  <v>39381</v>
                </pt>
                <pt idx="305">
                  <v>39388</v>
                </pt>
                <pt idx="306">
                  <v>39395</v>
                </pt>
                <pt idx="307">
                  <v>39402</v>
                </pt>
                <pt idx="308">
                  <v>39409</v>
                </pt>
                <pt idx="309">
                  <v>39416</v>
                </pt>
                <pt idx="310">
                  <v>39423</v>
                </pt>
                <pt idx="311">
                  <v>39430</v>
                </pt>
                <pt idx="312">
                  <v>39437</v>
                </pt>
                <pt idx="313">
                  <v>39444</v>
                </pt>
                <pt idx="314">
                  <v>39451</v>
                </pt>
                <pt idx="315">
                  <v>39458</v>
                </pt>
                <pt idx="316">
                  <v>39465</v>
                </pt>
                <pt idx="317">
                  <v>39472</v>
                </pt>
                <pt idx="318">
                  <v>39479</v>
                </pt>
                <pt idx="319">
                  <v>39486</v>
                </pt>
                <pt idx="320">
                  <v>39493</v>
                </pt>
                <pt idx="321">
                  <v>39500</v>
                </pt>
                <pt idx="322">
                  <v>39507</v>
                </pt>
                <pt idx="323">
                  <v>39514</v>
                </pt>
                <pt idx="324">
                  <v>39521</v>
                </pt>
                <pt idx="325">
                  <v>39528</v>
                </pt>
                <pt idx="326">
                  <v>39535</v>
                </pt>
                <pt idx="327">
                  <v>39542</v>
                </pt>
                <pt idx="328">
                  <v>39549</v>
                </pt>
                <pt idx="329">
                  <v>39556</v>
                </pt>
                <pt idx="330">
                  <v>39563</v>
                </pt>
                <pt idx="331">
                  <v>39570</v>
                </pt>
                <pt idx="332">
                  <v>39577</v>
                </pt>
                <pt idx="333">
                  <v>39584</v>
                </pt>
                <pt idx="334">
                  <v>39591</v>
                </pt>
                <pt idx="335">
                  <v>39598</v>
                </pt>
                <pt idx="336">
                  <v>39605</v>
                </pt>
                <pt idx="337">
                  <v>39612</v>
                </pt>
                <pt idx="338">
                  <v>39619</v>
                </pt>
                <pt idx="339">
                  <v>39626</v>
                </pt>
                <pt idx="340">
                  <v>39633</v>
                </pt>
                <pt idx="341">
                  <v>39640</v>
                </pt>
                <pt idx="342">
                  <v>39647</v>
                </pt>
                <pt idx="343">
                  <v>39654</v>
                </pt>
                <pt idx="344">
                  <v>39661</v>
                </pt>
                <pt idx="345">
                  <v>39668</v>
                </pt>
                <pt idx="346">
                  <v>39675</v>
                </pt>
                <pt idx="347">
                  <v>39682</v>
                </pt>
                <pt idx="348">
                  <v>39689</v>
                </pt>
                <pt idx="349">
                  <v>39696</v>
                </pt>
                <pt idx="350">
                  <v>39703</v>
                </pt>
                <pt idx="351">
                  <v>39710</v>
                </pt>
                <pt idx="352">
                  <v>39717</v>
                </pt>
                <pt idx="353">
                  <v>39724</v>
                </pt>
                <pt idx="354">
                  <v>39731</v>
                </pt>
                <pt idx="355">
                  <v>39738</v>
                </pt>
                <pt idx="356">
                  <v>39745</v>
                </pt>
                <pt idx="357">
                  <v>39752</v>
                </pt>
                <pt idx="358">
                  <v>39759</v>
                </pt>
                <pt idx="359">
                  <v>39766</v>
                </pt>
                <pt idx="360">
                  <v>39773</v>
                </pt>
                <pt idx="361">
                  <v>39780</v>
                </pt>
                <pt idx="362">
                  <v>39787</v>
                </pt>
                <pt idx="363">
                  <v>39794</v>
                </pt>
                <pt idx="364">
                  <v>39801</v>
                </pt>
                <pt idx="365">
                  <v>39808</v>
                </pt>
                <pt idx="366">
                  <v>39815</v>
                </pt>
                <pt idx="367">
                  <v>39822</v>
                </pt>
                <pt idx="368">
                  <v>39829</v>
                </pt>
                <pt idx="369">
                  <v>39836</v>
                </pt>
                <pt idx="370">
                  <v>39843</v>
                </pt>
                <pt idx="371">
                  <v>39850</v>
                </pt>
                <pt idx="372">
                  <v>39857</v>
                </pt>
                <pt idx="373">
                  <v>39864</v>
                </pt>
                <pt idx="374">
                  <v>39871</v>
                </pt>
                <pt idx="375">
                  <v>39878</v>
                </pt>
                <pt idx="376">
                  <v>39885</v>
                </pt>
                <pt idx="377">
                  <v>39892</v>
                </pt>
                <pt idx="378">
                  <v>39899</v>
                </pt>
                <pt idx="379">
                  <v>39906</v>
                </pt>
                <pt idx="380">
                  <v>39913</v>
                </pt>
                <pt idx="381">
                  <v>39920</v>
                </pt>
                <pt idx="382">
                  <v>39927</v>
                </pt>
                <pt idx="383">
                  <v>39934</v>
                </pt>
                <pt idx="384">
                  <v>39941</v>
                </pt>
                <pt idx="385">
                  <v>39948</v>
                </pt>
                <pt idx="386">
                  <v>39955</v>
                </pt>
                <pt idx="387">
                  <v>39962</v>
                </pt>
                <pt idx="388">
                  <v>39969</v>
                </pt>
                <pt idx="389">
                  <v>39976</v>
                </pt>
                <pt idx="390">
                  <v>39983</v>
                </pt>
                <pt idx="391">
                  <v>39990</v>
                </pt>
                <pt idx="392">
                  <v>39997</v>
                </pt>
                <pt idx="393">
                  <v>40004</v>
                </pt>
                <pt idx="394">
                  <v>40011</v>
                </pt>
                <pt idx="395">
                  <v>40018</v>
                </pt>
                <pt idx="396">
                  <v>40025</v>
                </pt>
                <pt idx="397">
                  <v>40032</v>
                </pt>
                <pt idx="398">
                  <v>40039</v>
                </pt>
                <pt idx="399">
                  <v>40046</v>
                </pt>
                <pt idx="400">
                  <v>40053</v>
                </pt>
                <pt idx="401">
                  <v>40060</v>
                </pt>
                <pt idx="402">
                  <v>40067</v>
                </pt>
                <pt idx="403">
                  <v>40074</v>
                </pt>
                <pt idx="404">
                  <v>40081</v>
                </pt>
                <pt idx="405">
                  <v>40088</v>
                </pt>
                <pt idx="406">
                  <v>40095</v>
                </pt>
                <pt idx="407">
                  <v>40102</v>
                </pt>
                <pt idx="408">
                  <v>40109</v>
                </pt>
                <pt idx="409">
                  <v>40116</v>
                </pt>
                <pt idx="410">
                  <v>40123</v>
                </pt>
                <pt idx="411">
                  <v>40130</v>
                </pt>
                <pt idx="412">
                  <v>40137</v>
                </pt>
                <pt idx="413">
                  <v>40144</v>
                </pt>
                <pt idx="414">
                  <v>40151</v>
                </pt>
                <pt idx="415">
                  <v>40158</v>
                </pt>
                <pt idx="416">
                  <v>40165</v>
                </pt>
                <pt idx="417">
                  <v>40172</v>
                </pt>
                <pt idx="418">
                  <v>40179</v>
                </pt>
                <pt idx="419">
                  <v>40186</v>
                </pt>
                <pt idx="420">
                  <v>40193</v>
                </pt>
                <pt idx="421">
                  <v>40200</v>
                </pt>
                <pt idx="422">
                  <v>40207</v>
                </pt>
                <pt idx="423">
                  <v>40214</v>
                </pt>
                <pt idx="424">
                  <v>40221</v>
                </pt>
                <pt idx="425">
                  <v>40228</v>
                </pt>
                <pt idx="426">
                  <v>40235</v>
                </pt>
                <pt idx="427">
                  <v>40242</v>
                </pt>
                <pt idx="428">
                  <v>40249</v>
                </pt>
                <pt idx="429">
                  <v>40256</v>
                </pt>
                <pt idx="430">
                  <v>40263</v>
                </pt>
                <pt idx="431">
                  <v>40270</v>
                </pt>
                <pt idx="432">
                  <v>40277</v>
                </pt>
                <pt idx="433">
                  <v>40284</v>
                </pt>
                <pt idx="434">
                  <v>40291</v>
                </pt>
                <pt idx="435">
                  <v>40298</v>
                </pt>
                <pt idx="436">
                  <v>40305</v>
                </pt>
                <pt idx="437">
                  <v>40312</v>
                </pt>
                <pt idx="438">
                  <v>40319</v>
                </pt>
                <pt idx="439">
                  <v>40326</v>
                </pt>
                <pt idx="440">
                  <v>40333</v>
                </pt>
                <pt idx="441">
                  <v>40340</v>
                </pt>
                <pt idx="442">
                  <v>40347</v>
                </pt>
                <pt idx="443">
                  <v>40354</v>
                </pt>
                <pt idx="444">
                  <v>40361</v>
                </pt>
                <pt idx="445">
                  <v>40368</v>
                </pt>
                <pt idx="446">
                  <v>40375</v>
                </pt>
                <pt idx="447">
                  <v>40382</v>
                </pt>
                <pt idx="448">
                  <v>40389</v>
                </pt>
                <pt idx="449">
                  <v>40396</v>
                </pt>
                <pt idx="450">
                  <v>40403</v>
                </pt>
                <pt idx="451">
                  <v>40410</v>
                </pt>
                <pt idx="452">
                  <v>40417</v>
                </pt>
                <pt idx="453">
                  <v>40424</v>
                </pt>
                <pt idx="454">
                  <v>40431</v>
                </pt>
                <pt idx="455">
                  <v>40438</v>
                </pt>
                <pt idx="456">
                  <v>40445</v>
                </pt>
                <pt idx="457">
                  <v>40452</v>
                </pt>
                <pt idx="458">
                  <v>40459</v>
                </pt>
                <pt idx="459">
                  <v>40466</v>
                </pt>
                <pt idx="460">
                  <v>40473</v>
                </pt>
                <pt idx="461">
                  <v>40480</v>
                </pt>
                <pt idx="462">
                  <v>40487</v>
                </pt>
                <pt idx="463">
                  <v>40494</v>
                </pt>
                <pt idx="464">
                  <v>40501</v>
                </pt>
                <pt idx="465">
                  <v>40508</v>
                </pt>
                <pt idx="466">
                  <v>40515</v>
                </pt>
                <pt idx="467">
                  <v>40522</v>
                </pt>
                <pt idx="468">
                  <v>40529</v>
                </pt>
                <pt idx="469">
                  <v>40536</v>
                </pt>
                <pt idx="470">
                  <v>40543</v>
                </pt>
                <pt idx="471">
                  <v>40550</v>
                </pt>
                <pt idx="472">
                  <v>40557</v>
                </pt>
                <pt idx="473">
                  <v>40564</v>
                </pt>
                <pt idx="474">
                  <v>40571</v>
                </pt>
                <pt idx="475">
                  <v>40578</v>
                </pt>
                <pt idx="476">
                  <v>40585</v>
                </pt>
                <pt idx="477">
                  <v>40592</v>
                </pt>
                <pt idx="478">
                  <v>40599</v>
                </pt>
                <pt idx="479">
                  <v>40606</v>
                </pt>
                <pt idx="480">
                  <v>40613</v>
                </pt>
                <pt idx="481">
                  <v>40620</v>
                </pt>
                <pt idx="482">
                  <v>40627</v>
                </pt>
                <pt idx="483">
                  <v>40634</v>
                </pt>
                <pt idx="484">
                  <v>40641</v>
                </pt>
                <pt idx="485">
                  <v>40648</v>
                </pt>
                <pt idx="486">
                  <v>40655</v>
                </pt>
                <pt idx="487">
                  <v>40662</v>
                </pt>
                <pt idx="488">
                  <v>40669</v>
                </pt>
                <pt idx="489">
                  <v>40676</v>
                </pt>
                <pt idx="490">
                  <v>40683</v>
                </pt>
                <pt idx="491">
                  <v>40690</v>
                </pt>
                <pt idx="492">
                  <v>40697</v>
                </pt>
                <pt idx="493">
                  <v>40704</v>
                </pt>
                <pt idx="494">
                  <v>40711</v>
                </pt>
                <pt idx="495">
                  <v>40718</v>
                </pt>
                <pt idx="496">
                  <v>40725</v>
                </pt>
                <pt idx="497">
                  <v>40732</v>
                </pt>
                <pt idx="498">
                  <v>40739</v>
                </pt>
                <pt idx="499">
                  <v>40746</v>
                </pt>
                <pt idx="500">
                  <v>40753</v>
                </pt>
                <pt idx="501">
                  <v>40760</v>
                </pt>
                <pt idx="502">
                  <v>40767</v>
                </pt>
                <pt idx="503">
                  <v>40774</v>
                </pt>
                <pt idx="504">
                  <v>40781</v>
                </pt>
                <pt idx="505">
                  <v>40788</v>
                </pt>
                <pt idx="506">
                  <v>40795</v>
                </pt>
                <pt idx="507">
                  <v>40802</v>
                </pt>
                <pt idx="508">
                  <v>40809</v>
                </pt>
                <pt idx="509">
                  <v>40816</v>
                </pt>
                <pt idx="510">
                  <v>40823</v>
                </pt>
                <pt idx="511">
                  <v>40830</v>
                </pt>
                <pt idx="512">
                  <v>40837</v>
                </pt>
                <pt idx="513">
                  <v>40844</v>
                </pt>
                <pt idx="514">
                  <v>40851</v>
                </pt>
                <pt idx="515">
                  <v>40858</v>
                </pt>
                <pt idx="516">
                  <v>40865</v>
                </pt>
                <pt idx="517">
                  <v>40872</v>
                </pt>
                <pt idx="518">
                  <v>40879</v>
                </pt>
                <pt idx="519">
                  <v>40886</v>
                </pt>
                <pt idx="520">
                  <v>40893</v>
                </pt>
                <pt idx="521">
                  <v>40900</v>
                </pt>
                <pt idx="522">
                  <v>40907</v>
                </pt>
                <pt idx="523">
                  <v>40914</v>
                </pt>
                <pt idx="524">
                  <v>40921</v>
                </pt>
                <pt idx="525">
                  <v>40928</v>
                </pt>
                <pt idx="526">
                  <v>40935</v>
                </pt>
                <pt idx="527">
                  <v>40942</v>
                </pt>
                <pt idx="528">
                  <v>40949</v>
                </pt>
                <pt idx="529">
                  <v>40956</v>
                </pt>
                <pt idx="530">
                  <v>40963</v>
                </pt>
                <pt idx="531">
                  <v>40970</v>
                </pt>
                <pt idx="532">
                  <v>40977</v>
                </pt>
                <pt idx="533">
                  <v>40984</v>
                </pt>
                <pt idx="534">
                  <v>40991</v>
                </pt>
                <pt idx="535">
                  <v>40998</v>
                </pt>
                <pt idx="536">
                  <v>41005</v>
                </pt>
                <pt idx="537">
                  <v>41012</v>
                </pt>
                <pt idx="538">
                  <v>41019</v>
                </pt>
                <pt idx="539">
                  <v>41026</v>
                </pt>
                <pt idx="540">
                  <v>41033</v>
                </pt>
                <pt idx="541">
                  <v>41040</v>
                </pt>
                <pt idx="542">
                  <v>41047</v>
                </pt>
                <pt idx="543">
                  <v>41054</v>
                </pt>
                <pt idx="544">
                  <v>41061</v>
                </pt>
                <pt idx="545">
                  <v>41068</v>
                </pt>
                <pt idx="546">
                  <v>41075</v>
                </pt>
                <pt idx="547">
                  <v>41082</v>
                </pt>
                <pt idx="548">
                  <v>41089</v>
                </pt>
                <pt idx="549">
                  <v>41096</v>
                </pt>
                <pt idx="550">
                  <v>41103</v>
                </pt>
                <pt idx="551">
                  <v>41110</v>
                </pt>
                <pt idx="552">
                  <v>41117</v>
                </pt>
                <pt idx="553">
                  <v>41124</v>
                </pt>
                <pt idx="554">
                  <v>41131</v>
                </pt>
                <pt idx="555">
                  <v>41138</v>
                </pt>
                <pt idx="556">
                  <v>41145</v>
                </pt>
                <pt idx="557">
                  <v>41152</v>
                </pt>
                <pt idx="558">
                  <v>41159</v>
                </pt>
                <pt idx="559">
                  <v>41166</v>
                </pt>
                <pt idx="560">
                  <v>41173</v>
                </pt>
                <pt idx="561">
                  <v>41180</v>
                </pt>
                <pt idx="562">
                  <v>41187</v>
                </pt>
                <pt idx="563">
                  <v>41194</v>
                </pt>
                <pt idx="564">
                  <v>41201</v>
                </pt>
                <pt idx="565">
                  <v>41208</v>
                </pt>
                <pt idx="566">
                  <v>41215</v>
                </pt>
                <pt idx="567">
                  <v>41222</v>
                </pt>
                <pt idx="568">
                  <v>41229</v>
                </pt>
                <pt idx="569">
                  <v>41236</v>
                </pt>
                <pt idx="570">
                  <v>41243</v>
                </pt>
                <pt idx="571">
                  <v>41250</v>
                </pt>
                <pt idx="572">
                  <v>41257</v>
                </pt>
                <pt idx="573">
                  <v>41264</v>
                </pt>
                <pt idx="574">
                  <v>41271</v>
                </pt>
                <pt idx="575">
                  <v>41278</v>
                </pt>
                <pt idx="576">
                  <v>41285</v>
                </pt>
                <pt idx="577">
                  <v>41292</v>
                </pt>
                <pt idx="578">
                  <v>41299</v>
                </pt>
                <pt idx="579">
                  <v>41306</v>
                </pt>
                <pt idx="580">
                  <v>41313</v>
                </pt>
                <pt idx="581">
                  <v>41320</v>
                </pt>
                <pt idx="582">
                  <v>41327</v>
                </pt>
                <pt idx="583">
                  <v>41334</v>
                </pt>
                <pt idx="584">
                  <v>41341</v>
                </pt>
                <pt idx="585">
                  <v>41348</v>
                </pt>
                <pt idx="586">
                  <v>41355</v>
                </pt>
                <pt idx="587">
                  <v>41362</v>
                </pt>
                <pt idx="588">
                  <v>41369</v>
                </pt>
                <pt idx="589">
                  <v>41376</v>
                </pt>
                <pt idx="590">
                  <v>41383</v>
                </pt>
                <pt idx="591">
                  <v>41390</v>
                </pt>
                <pt idx="592">
                  <v>41397</v>
                </pt>
                <pt idx="593">
                  <v>41404</v>
                </pt>
                <pt idx="594">
                  <v>41411</v>
                </pt>
                <pt idx="595">
                  <v>41418</v>
                </pt>
                <pt idx="596">
                  <v>41425</v>
                </pt>
                <pt idx="597">
                  <v>41432</v>
                </pt>
                <pt idx="598">
                  <v>41439</v>
                </pt>
                <pt idx="599">
                  <v>41446</v>
                </pt>
                <pt idx="600">
                  <v>41453</v>
                </pt>
                <pt idx="601">
                  <v>41460</v>
                </pt>
                <pt idx="602">
                  <v>41467</v>
                </pt>
                <pt idx="603">
                  <v>41474</v>
                </pt>
                <pt idx="604">
                  <v>41481</v>
                </pt>
                <pt idx="605">
                  <v>41488</v>
                </pt>
                <pt idx="606">
                  <v>41495</v>
                </pt>
                <pt idx="607">
                  <v>41502</v>
                </pt>
                <pt idx="608">
                  <v>41509</v>
                </pt>
                <pt idx="609">
                  <v>41516</v>
                </pt>
                <pt idx="610">
                  <v>41523</v>
                </pt>
                <pt idx="611">
                  <v>41530</v>
                </pt>
                <pt idx="612">
                  <v>41537</v>
                </pt>
                <pt idx="613">
                  <v>41544</v>
                </pt>
                <pt idx="614">
                  <v>41551</v>
                </pt>
                <pt idx="615">
                  <v>41558</v>
                </pt>
                <pt idx="616">
                  <v>41565</v>
                </pt>
                <pt idx="617">
                  <v>41572</v>
                </pt>
                <pt idx="618">
                  <v>41579</v>
                </pt>
                <pt idx="619">
                  <v>41586</v>
                </pt>
                <pt idx="620">
                  <v>41593</v>
                </pt>
                <pt idx="621">
                  <v>41600</v>
                </pt>
                <pt idx="622">
                  <v>41607</v>
                </pt>
                <pt idx="623">
                  <v>41614</v>
                </pt>
                <pt idx="624">
                  <v>41621</v>
                </pt>
                <pt idx="625">
                  <v>41628</v>
                </pt>
                <pt idx="626">
                  <v>41635</v>
                </pt>
                <pt idx="627">
                  <v>41642</v>
                </pt>
                <pt idx="628">
                  <v>41649</v>
                </pt>
                <pt idx="629">
                  <v>41656</v>
                </pt>
                <pt idx="630">
                  <v>41663</v>
                </pt>
                <pt idx="631">
                  <v>41670</v>
                </pt>
                <pt idx="632">
                  <v>41677</v>
                </pt>
                <pt idx="633">
                  <v>41684</v>
                </pt>
                <pt idx="634">
                  <v>41691</v>
                </pt>
                <pt idx="635">
                  <v>41698</v>
                </pt>
                <pt idx="636">
                  <v>41705</v>
                </pt>
                <pt idx="637">
                  <v>41712</v>
                </pt>
                <pt idx="638">
                  <v>41719</v>
                </pt>
                <pt idx="639">
                  <v>41726</v>
                </pt>
                <pt idx="640">
                  <v>41733</v>
                </pt>
                <pt idx="641">
                  <v>41740</v>
                </pt>
                <pt idx="642">
                  <v>41747</v>
                </pt>
                <pt idx="643">
                  <v>41754</v>
                </pt>
                <pt idx="644">
                  <v>41761</v>
                </pt>
                <pt idx="645">
                  <v>41768</v>
                </pt>
                <pt idx="646">
                  <v>41775</v>
                </pt>
                <pt idx="647">
                  <v>41782</v>
                </pt>
                <pt idx="648">
                  <v>41789</v>
                </pt>
                <pt idx="649">
                  <v>41796</v>
                </pt>
                <pt idx="650">
                  <v>41803</v>
                </pt>
                <pt idx="651">
                  <v>41810</v>
                </pt>
                <pt idx="652">
                  <v>41817</v>
                </pt>
                <pt idx="653">
                  <v>41824</v>
                </pt>
                <pt idx="654">
                  <v>41831</v>
                </pt>
                <pt idx="655">
                  <v>41838</v>
                </pt>
                <pt idx="656">
                  <v>41845</v>
                </pt>
                <pt idx="657">
                  <v>41852</v>
                </pt>
                <pt idx="658">
                  <v>41859</v>
                </pt>
                <pt idx="659">
                  <v>41866</v>
                </pt>
                <pt idx="660">
                  <v>41873</v>
                </pt>
                <pt idx="661">
                  <v>41880</v>
                </pt>
                <pt idx="662">
                  <v>41887</v>
                </pt>
                <pt idx="663">
                  <v>41894</v>
                </pt>
                <pt idx="664">
                  <v>41901</v>
                </pt>
                <pt idx="665">
                  <v>41908</v>
                </pt>
                <pt idx="666">
                  <v>41915</v>
                </pt>
                <pt idx="667">
                  <v>41922</v>
                </pt>
                <pt idx="668">
                  <v>41929</v>
                </pt>
                <pt idx="669">
                  <v>41936</v>
                </pt>
                <pt idx="670">
                  <v>41943</v>
                </pt>
                <pt idx="671">
                  <v>41950</v>
                </pt>
                <pt idx="672">
                  <v>41957</v>
                </pt>
                <pt idx="673">
                  <v>41964</v>
                </pt>
                <pt idx="674">
                  <v>41971</v>
                </pt>
                <pt idx="675">
                  <v>41978</v>
                </pt>
                <pt idx="676">
                  <v>41985</v>
                </pt>
                <pt idx="677">
                  <v>41992</v>
                </pt>
                <pt idx="678">
                  <v>41999</v>
                </pt>
                <pt idx="679">
                  <v>42006</v>
                </pt>
                <pt idx="680">
                  <v>42013</v>
                </pt>
                <pt idx="681">
                  <v>42020</v>
                </pt>
                <pt idx="682">
                  <v>42027</v>
                </pt>
                <pt idx="683">
                  <v>42034</v>
                </pt>
                <pt idx="684">
                  <v>42041</v>
                </pt>
                <pt idx="685">
                  <v>42048</v>
                </pt>
                <pt idx="686">
                  <v>42055</v>
                </pt>
                <pt idx="687">
                  <v>42062</v>
                </pt>
                <pt idx="688">
                  <v>42069</v>
                </pt>
                <pt idx="689">
                  <v>42076</v>
                </pt>
                <pt idx="690">
                  <v>42083</v>
                </pt>
                <pt idx="691">
                  <v>42090</v>
                </pt>
                <pt idx="692">
                  <v>42097</v>
                </pt>
                <pt idx="693">
                  <v>42104</v>
                </pt>
                <pt idx="694">
                  <v>42111</v>
                </pt>
                <pt idx="695">
                  <v>42118</v>
                </pt>
                <pt idx="696">
                  <v>42125</v>
                </pt>
                <pt idx="697">
                  <v>42132</v>
                </pt>
                <pt idx="698">
                  <v>42139</v>
                </pt>
                <pt idx="699">
                  <v>42146</v>
                </pt>
                <pt idx="700">
                  <v>42153</v>
                </pt>
                <pt idx="701">
                  <v>42160</v>
                </pt>
                <pt idx="702">
                  <v>42167</v>
                </pt>
                <pt idx="703">
                  <v>42174</v>
                </pt>
                <pt idx="704">
                  <v>42181</v>
                </pt>
                <pt idx="705">
                  <v>42188</v>
                </pt>
                <pt idx="706">
                  <v>42195</v>
                </pt>
                <pt idx="707">
                  <v>42202</v>
                </pt>
                <pt idx="708">
                  <v>42209</v>
                </pt>
                <pt idx="709">
                  <v>42216</v>
                </pt>
                <pt idx="710">
                  <v>42223</v>
                </pt>
                <pt idx="711">
                  <v>42230</v>
                </pt>
                <pt idx="712">
                  <v>42237</v>
                </pt>
                <pt idx="713">
                  <v>42244</v>
                </pt>
                <pt idx="714">
                  <v>42251</v>
                </pt>
                <pt idx="715">
                  <v>42258</v>
                </pt>
                <pt idx="716">
                  <v>42265</v>
                </pt>
                <pt idx="717">
                  <v>42272</v>
                </pt>
                <pt idx="718">
                  <v>42279</v>
                </pt>
                <pt idx="719">
                  <v>42286</v>
                </pt>
                <pt idx="720">
                  <v>42293</v>
                </pt>
                <pt idx="721">
                  <v>42300</v>
                </pt>
                <pt idx="722">
                  <v>42307</v>
                </pt>
                <pt idx="723">
                  <v>42314</v>
                </pt>
                <pt idx="724">
                  <v>42321</v>
                </pt>
                <pt idx="725">
                  <v>42328</v>
                </pt>
                <pt idx="726">
                  <v>42335</v>
                </pt>
                <pt idx="727">
                  <v>42342</v>
                </pt>
                <pt idx="728">
                  <v>42349</v>
                </pt>
                <pt idx="729">
                  <v>42356</v>
                </pt>
                <pt idx="730">
                  <v>42363</v>
                </pt>
                <pt idx="731">
                  <v>42370</v>
                </pt>
                <pt idx="732">
                  <v>42377</v>
                </pt>
                <pt idx="733">
                  <v>42384</v>
                </pt>
                <pt idx="734">
                  <v>42391</v>
                </pt>
                <pt idx="735">
                  <v>42398</v>
                </pt>
                <pt idx="736">
                  <v>42405</v>
                </pt>
                <pt idx="737">
                  <v>42412</v>
                </pt>
                <pt idx="738">
                  <v>42419</v>
                </pt>
                <pt idx="739">
                  <v>42426</v>
                </pt>
                <pt idx="740">
                  <v>42433</v>
                </pt>
                <pt idx="741">
                  <v>42440</v>
                </pt>
                <pt idx="742">
                  <v>42447</v>
                </pt>
                <pt idx="743">
                  <v>42454</v>
                </pt>
                <pt idx="744">
                  <v>42461</v>
                </pt>
                <pt idx="745">
                  <v>42468</v>
                </pt>
                <pt idx="746">
                  <v>42475</v>
                </pt>
                <pt idx="747">
                  <v>42482</v>
                </pt>
                <pt idx="748">
                  <v>42489</v>
                </pt>
                <pt idx="749">
                  <v>42496</v>
                </pt>
                <pt idx="750">
                  <v>42503</v>
                </pt>
                <pt idx="751">
                  <v>42510</v>
                </pt>
                <pt idx="752">
                  <v>42517</v>
                </pt>
                <pt idx="753">
                  <v>42524</v>
                </pt>
                <pt idx="754">
                  <v>42531</v>
                </pt>
                <pt idx="755">
                  <v>42538</v>
                </pt>
                <pt idx="756">
                  <v>42545</v>
                </pt>
                <pt idx="757">
                  <v>42552</v>
                </pt>
                <pt idx="758">
                  <v>42559</v>
                </pt>
                <pt idx="759">
                  <v>42566</v>
                </pt>
                <pt idx="760">
                  <v>42573</v>
                </pt>
                <pt idx="761">
                  <v>42580</v>
                </pt>
                <pt idx="762">
                  <v>42587</v>
                </pt>
                <pt idx="763">
                  <v>42594</v>
                </pt>
                <pt idx="764">
                  <v>42601</v>
                </pt>
                <pt idx="765">
                  <v>42608</v>
                </pt>
                <pt idx="766">
                  <v>42615</v>
                </pt>
                <pt idx="767">
                  <v>42622</v>
                </pt>
                <pt idx="768">
                  <v>42629</v>
                </pt>
                <pt idx="769">
                  <v>42636</v>
                </pt>
                <pt idx="770">
                  <v>42643</v>
                </pt>
                <pt idx="771">
                  <v>42650</v>
                </pt>
                <pt idx="772">
                  <v>42657</v>
                </pt>
                <pt idx="773">
                  <v>42664</v>
                </pt>
                <pt idx="774">
                  <v>42671</v>
                </pt>
                <pt idx="775">
                  <v>42678</v>
                </pt>
                <pt idx="776">
                  <v>42685</v>
                </pt>
                <pt idx="777">
                  <v>42692</v>
                </pt>
                <pt idx="778">
                  <v>42699</v>
                </pt>
                <pt idx="779">
                  <v>42706</v>
                </pt>
                <pt idx="780">
                  <v>42713</v>
                </pt>
                <pt idx="781">
                  <v>42720</v>
                </pt>
                <pt idx="782">
                  <v>42727</v>
                </pt>
                <pt idx="783">
                  <v>42734</v>
                </pt>
                <pt idx="784">
                  <v>42741</v>
                </pt>
                <pt idx="785">
                  <v>42748</v>
                </pt>
                <pt idx="786">
                  <v>42755</v>
                </pt>
                <pt idx="787">
                  <v>42762</v>
                </pt>
                <pt idx="788">
                  <v>42769</v>
                </pt>
                <pt idx="789">
                  <v>42776</v>
                </pt>
                <pt idx="790">
                  <v>42783</v>
                </pt>
                <pt idx="791">
                  <v>42790</v>
                </pt>
                <pt idx="792">
                  <v>42797</v>
                </pt>
                <pt idx="793">
                  <v>42804</v>
                </pt>
                <pt idx="794">
                  <v>42811</v>
                </pt>
                <pt idx="795">
                  <v>42818</v>
                </pt>
                <pt idx="796">
                  <v>42825</v>
                </pt>
                <pt idx="797">
                  <v>42832</v>
                </pt>
                <pt idx="798">
                  <v>42839</v>
                </pt>
                <pt idx="799">
                  <v>42846</v>
                </pt>
                <pt idx="800">
                  <v>42853</v>
                </pt>
                <pt idx="801">
                  <v>42860</v>
                </pt>
                <pt idx="802">
                  <v>42867</v>
                </pt>
                <pt idx="803">
                  <v>42874</v>
                </pt>
                <pt idx="804">
                  <v>42881</v>
                </pt>
                <pt idx="805">
                  <v>42888</v>
                </pt>
                <pt idx="806">
                  <v>42895</v>
                </pt>
                <pt idx="807">
                  <v>42902</v>
                </pt>
                <pt idx="808">
                  <v>42909</v>
                </pt>
                <pt idx="809">
                  <v>42916</v>
                </pt>
                <pt idx="810">
                  <v>42923</v>
                </pt>
                <pt idx="811">
                  <v>42930</v>
                </pt>
                <pt idx="812">
                  <v>42937</v>
                </pt>
                <pt idx="813">
                  <v>42944</v>
                </pt>
                <pt idx="814">
                  <v>42951</v>
                </pt>
                <pt idx="815">
                  <v>42958</v>
                </pt>
                <pt idx="816">
                  <v>42965</v>
                </pt>
                <pt idx="817">
                  <v>42972</v>
                </pt>
                <pt idx="818">
                  <v>42979</v>
                </pt>
                <pt idx="819">
                  <v>42986</v>
                </pt>
                <pt idx="820">
                  <v>42993</v>
                </pt>
                <pt idx="821">
                  <v>43000</v>
                </pt>
                <pt idx="822">
                  <v>43007</v>
                </pt>
                <pt idx="823">
                  <v>43014</v>
                </pt>
                <pt idx="824">
                  <v>43021</v>
                </pt>
                <pt idx="825">
                  <v>43028</v>
                </pt>
                <pt idx="826">
                  <v>43035</v>
                </pt>
                <pt idx="827">
                  <v>43042</v>
                </pt>
                <pt idx="828">
                  <v>43049</v>
                </pt>
                <pt idx="829">
                  <v>43056</v>
                </pt>
                <pt idx="830">
                  <v>43063</v>
                </pt>
                <pt idx="831">
                  <v>43070</v>
                </pt>
                <pt idx="832">
                  <v>43077</v>
                </pt>
                <pt idx="833">
                  <v>43084</v>
                </pt>
                <pt idx="834">
                  <v>43091</v>
                </pt>
                <pt idx="835">
                  <v>43098</v>
                </pt>
                <pt idx="836">
                  <v>43105</v>
                </pt>
                <pt idx="837">
                  <v>43112</v>
                </pt>
                <pt idx="838">
                  <v>43119</v>
                </pt>
                <pt idx="839">
                  <v>43126</v>
                </pt>
                <pt idx="840">
                  <v>43133</v>
                </pt>
                <pt idx="841">
                  <v>43140</v>
                </pt>
                <pt idx="842">
                  <v>43147</v>
                </pt>
                <pt idx="843">
                  <v>43154</v>
                </pt>
                <pt idx="844">
                  <v>43161</v>
                </pt>
                <pt idx="845">
                  <v>43168</v>
                </pt>
                <pt idx="846">
                  <v>43175</v>
                </pt>
                <pt idx="847">
                  <v>43182</v>
                </pt>
                <pt idx="848">
                  <v>43189</v>
                </pt>
                <pt idx="849">
                  <v>43196</v>
                </pt>
                <pt idx="850">
                  <v>43203</v>
                </pt>
                <pt idx="851">
                  <v>43210</v>
                </pt>
                <pt idx="852">
                  <v>43217</v>
                </pt>
                <pt idx="853">
                  <v>43224</v>
                </pt>
                <pt idx="854">
                  <v>43231</v>
                </pt>
                <pt idx="855">
                  <v>43238</v>
                </pt>
                <pt idx="856">
                  <v>43245</v>
                </pt>
                <pt idx="857">
                  <v>43252</v>
                </pt>
                <pt idx="858">
                  <v>43259</v>
                </pt>
                <pt idx="859">
                  <v>43266</v>
                </pt>
                <pt idx="860">
                  <v>43273</v>
                </pt>
                <pt idx="861">
                  <v>43280</v>
                </pt>
                <pt idx="862">
                  <v>43287</v>
                </pt>
                <pt idx="863">
                  <v>43294</v>
                </pt>
                <pt idx="864">
                  <v>43301</v>
                </pt>
                <pt idx="865">
                  <v>43308</v>
                </pt>
                <pt idx="866">
                  <v>43315</v>
                </pt>
                <pt idx="867">
                  <v>43322</v>
                </pt>
                <pt idx="868">
                  <v>43329</v>
                </pt>
                <pt idx="869">
                  <v>43336</v>
                </pt>
                <pt idx="870">
                  <v>43343</v>
                </pt>
                <pt idx="871">
                  <v>43350</v>
                </pt>
                <pt idx="872">
                  <v>43357</v>
                </pt>
                <pt idx="873">
                  <v>43364</v>
                </pt>
                <pt idx="874">
                  <v>43371</v>
                </pt>
                <pt idx="875">
                  <v>43378</v>
                </pt>
                <pt idx="876">
                  <v>43385</v>
                </pt>
                <pt idx="877">
                  <v>43392</v>
                </pt>
                <pt idx="878">
                  <v>43399</v>
                </pt>
                <pt idx="879">
                  <v>43406</v>
                </pt>
                <pt idx="880">
                  <v>43413</v>
                </pt>
                <pt idx="881">
                  <v>43420</v>
                </pt>
                <pt idx="882">
                  <v>43427</v>
                </pt>
                <pt idx="883">
                  <v>43434</v>
                </pt>
                <pt idx="884">
                  <v>43441</v>
                </pt>
                <pt idx="885">
                  <v>43448</v>
                </pt>
                <pt idx="886">
                  <v>43455</v>
                </pt>
                <pt idx="887">
                  <v>43462</v>
                </pt>
                <pt idx="888">
                  <v>43469</v>
                </pt>
                <pt idx="889">
                  <v>43476</v>
                </pt>
                <pt idx="890">
                  <v>43483</v>
                </pt>
                <pt idx="891">
                  <v>43490</v>
                </pt>
                <pt idx="892">
                  <v>43497</v>
                </pt>
                <pt idx="893">
                  <v>43504</v>
                </pt>
                <pt idx="894">
                  <v>43511</v>
                </pt>
                <pt idx="895">
                  <v>43518</v>
                </pt>
                <pt idx="896">
                  <v>43525</v>
                </pt>
                <pt idx="897">
                  <v>43532</v>
                </pt>
                <pt idx="898">
                  <v>43539</v>
                </pt>
                <pt idx="899">
                  <v>43546</v>
                </pt>
                <pt idx="900">
                  <v>43553</v>
                </pt>
                <pt idx="901">
                  <v>43560</v>
                </pt>
                <pt idx="902">
                  <v>43567</v>
                </pt>
                <pt idx="903">
                  <v>43574</v>
                </pt>
                <pt idx="904">
                  <v>43581</v>
                </pt>
                <pt idx="905">
                  <v>43588</v>
                </pt>
                <pt idx="906">
                  <v>43595</v>
                </pt>
                <pt idx="907">
                  <v>43602</v>
                </pt>
                <pt idx="908">
                  <v>43609</v>
                </pt>
                <pt idx="909">
                  <v>43616</v>
                </pt>
                <pt idx="910">
                  <v>43623</v>
                </pt>
                <pt idx="911">
                  <v>43630</v>
                </pt>
                <pt idx="912">
                  <v>43637</v>
                </pt>
                <pt idx="913">
                  <v>43644</v>
                </pt>
                <pt idx="914">
                  <v>43651</v>
                </pt>
                <pt idx="915">
                  <v>43658</v>
                </pt>
                <pt idx="916">
                  <v>43665</v>
                </pt>
                <pt idx="917">
                  <v>43672</v>
                </pt>
                <pt idx="918">
                  <v>43679</v>
                </pt>
                <pt idx="919">
                  <v>43686</v>
                </pt>
                <pt idx="920">
                  <v>43693</v>
                </pt>
                <pt idx="921">
                  <v>43700</v>
                </pt>
                <pt idx="922">
                  <v>43707</v>
                </pt>
                <pt idx="923">
                  <v>43714</v>
                </pt>
                <pt idx="924">
                  <v>43721</v>
                </pt>
                <pt idx="925">
                  <v>43728</v>
                </pt>
                <pt idx="926">
                  <v>43735</v>
                </pt>
                <pt idx="927">
                  <v>43742</v>
                </pt>
                <pt idx="928">
                  <v>43749</v>
                </pt>
                <pt idx="929">
                  <v>43756</v>
                </pt>
                <pt idx="930">
                  <v>43763</v>
                </pt>
                <pt idx="931">
                  <v>43770</v>
                </pt>
                <pt idx="932">
                  <v>43777</v>
                </pt>
                <pt idx="933">
                  <v>43784</v>
                </pt>
                <pt idx="934">
                  <v>43791</v>
                </pt>
                <pt idx="935">
                  <v>43798</v>
                </pt>
                <pt idx="936">
                  <v>43805</v>
                </pt>
                <pt idx="937">
                  <v>43812</v>
                </pt>
                <pt idx="938">
                  <v>43819</v>
                </pt>
                <pt idx="939">
                  <v>43826</v>
                </pt>
                <pt idx="940">
                  <v>43833</v>
                </pt>
                <pt idx="941">
                  <v>43840</v>
                </pt>
                <pt idx="942">
                  <v>43847</v>
                </pt>
                <pt idx="943">
                  <v>43854</v>
                </pt>
                <pt idx="944">
                  <v>43861</v>
                </pt>
                <pt idx="945">
                  <v>43868</v>
                </pt>
                <pt idx="946">
                  <v>43875</v>
                </pt>
                <pt idx="947">
                  <v>43882</v>
                </pt>
                <pt idx="948">
                  <v>43889</v>
                </pt>
                <pt idx="949">
                  <v>43896</v>
                </pt>
                <pt idx="950">
                  <v>43903</v>
                </pt>
                <pt idx="951">
                  <v>43910</v>
                </pt>
                <pt idx="952">
                  <v>43917</v>
                </pt>
                <pt idx="953">
                  <v>43924</v>
                </pt>
                <pt idx="954">
                  <v>43931</v>
                </pt>
                <pt idx="955">
                  <v>43938</v>
                </pt>
                <pt idx="956">
                  <v>43945</v>
                </pt>
                <pt idx="957">
                  <v>43952</v>
                </pt>
                <pt idx="958">
                  <v>43959</v>
                </pt>
                <pt idx="959">
                  <v>43966</v>
                </pt>
                <pt idx="960">
                  <v>43973</v>
                </pt>
                <pt idx="961">
                  <v>43980</v>
                </pt>
                <pt idx="962">
                  <v>43987</v>
                </pt>
                <pt idx="963">
                  <v>43994</v>
                </pt>
                <pt idx="964">
                  <v>44001</v>
                </pt>
                <pt idx="965">
                  <v>44008</v>
                </pt>
                <pt idx="966">
                  <v>44015</v>
                </pt>
                <pt idx="967">
                  <v>44022</v>
                </pt>
                <pt idx="968">
                  <v>44029</v>
                </pt>
                <pt idx="969">
                  <v>44036</v>
                </pt>
                <pt idx="970">
                  <v>44043</v>
                </pt>
                <pt idx="971">
                  <v>44050</v>
                </pt>
                <pt idx="972">
                  <v>44057</v>
                </pt>
                <pt idx="973">
                  <v>44064</v>
                </pt>
                <pt idx="974">
                  <v>44071</v>
                </pt>
                <pt idx="975">
                  <v>44078</v>
                </pt>
                <pt idx="976">
                  <v>44085</v>
                </pt>
                <pt idx="977">
                  <v>44092</v>
                </pt>
                <pt idx="978">
                  <v>44099</v>
                </pt>
                <pt idx="979">
                  <v>44106</v>
                </pt>
                <pt idx="980">
                  <v>44113</v>
                </pt>
                <pt idx="981">
                  <v>44120</v>
                </pt>
                <pt idx="982">
                  <v>44127</v>
                </pt>
                <pt idx="983">
                  <v>44134</v>
                </pt>
                <pt idx="984">
                  <v>44141</v>
                </pt>
                <pt idx="985">
                  <v>44148</v>
                </pt>
                <pt idx="986">
                  <v>44155</v>
                </pt>
                <pt idx="987">
                  <v>44162</v>
                </pt>
                <pt idx="988">
                  <v>44169</v>
                </pt>
                <pt idx="989">
                  <v>44176</v>
                </pt>
                <pt idx="990">
                  <v>44183</v>
                </pt>
                <pt idx="991">
                  <v>44190</v>
                </pt>
                <pt idx="992">
                  <v>44197</v>
                </pt>
                <pt idx="993">
                  <v>44204</v>
                </pt>
                <pt idx="994">
                  <v>44211</v>
                </pt>
                <pt idx="995">
                  <v>44218</v>
                </pt>
                <pt idx="996">
                  <v>44225</v>
                </pt>
                <pt idx="997">
                  <v>44232</v>
                </pt>
                <pt idx="998">
                  <v>44239</v>
                </pt>
                <pt idx="999">
                  <v>44246</v>
                </pt>
                <pt idx="1000">
                  <v>44253</v>
                </pt>
                <pt idx="1001">
                  <v>44260</v>
                </pt>
                <pt idx="1002">
                  <v>44267</v>
                </pt>
                <pt idx="1003">
                  <v>44274</v>
                </pt>
                <pt idx="1004">
                  <v>44281</v>
                </pt>
                <pt idx="1005">
                  <v>44288</v>
                </pt>
                <pt idx="1006">
                  <v>44295</v>
                </pt>
                <pt idx="1007">
                  <v>44302</v>
                </pt>
                <pt idx="1008">
                  <v>44309</v>
                </pt>
                <pt idx="1009">
                  <v>44316</v>
                </pt>
                <pt idx="1010">
                  <v>44323</v>
                </pt>
                <pt idx="1011">
                  <v>44330</v>
                </pt>
                <pt idx="1012">
                  <v>44337</v>
                </pt>
                <pt idx="1013">
                  <v>44344</v>
                </pt>
                <pt idx="1014">
                  <v>44351</v>
                </pt>
                <pt idx="1015">
                  <v>44358</v>
                </pt>
                <pt idx="1016">
                  <v>44365</v>
                </pt>
                <pt idx="1017">
                  <v>44372</v>
                </pt>
                <pt idx="1018">
                  <v>44379</v>
                </pt>
                <pt idx="1019">
                  <v>44386</v>
                </pt>
                <pt idx="1020">
                  <v>44393</v>
                </pt>
                <pt idx="1021">
                  <v>44400</v>
                </pt>
                <pt idx="1022">
                  <v>44407</v>
                </pt>
                <pt idx="1023">
                  <v>44414</v>
                </pt>
                <pt idx="1024">
                  <v>44421</v>
                </pt>
                <pt idx="1025">
                  <v>44428</v>
                </pt>
                <pt idx="1026">
                  <v>44435</v>
                </pt>
                <pt idx="1027">
                  <v>44442</v>
                </pt>
                <pt idx="1028">
                  <v>44449</v>
                </pt>
                <pt idx="1029">
                  <v>44456</v>
                </pt>
                <pt idx="1030">
                  <v>44463</v>
                </pt>
                <pt idx="1031">
                  <v>44470</v>
                </pt>
                <pt idx="1032">
                  <v>44477</v>
                </pt>
                <pt idx="1033">
                  <v>44484</v>
                </pt>
                <pt idx="1034">
                  <v>44491</v>
                </pt>
                <pt idx="1035">
                  <v>44498</v>
                </pt>
                <pt idx="1036">
                  <v>44505</v>
                </pt>
                <pt idx="1037">
                  <v>44512</v>
                </pt>
                <pt idx="1038">
                  <v>44519</v>
                </pt>
                <pt idx="1039">
                  <v>44526</v>
                </pt>
                <pt idx="1040">
                  <v>44533</v>
                </pt>
                <pt idx="1041">
                  <v>44540</v>
                </pt>
                <pt idx="1042">
                  <v>44547</v>
                </pt>
                <pt idx="1043">
                  <v>44554</v>
                </pt>
                <pt idx="1044">
                  <v>44561</v>
                </pt>
                <pt idx="1045">
                  <v>44568</v>
                </pt>
                <pt idx="1046">
                  <v>44575</v>
                </pt>
                <pt idx="1047">
                  <v>44582</v>
                </pt>
                <pt idx="1048">
                  <v>44589</v>
                </pt>
                <pt idx="1049">
                  <v>44596</v>
                </pt>
                <pt idx="1050">
                  <v>44603</v>
                </pt>
                <pt idx="1051">
                  <v>44610</v>
                </pt>
                <pt idx="1052">
                  <v>44617</v>
                </pt>
                <pt idx="1053">
                  <v>44624</v>
                </pt>
                <pt idx="1054">
                  <v>44631</v>
                </pt>
                <pt idx="1055">
                  <v>44638</v>
                </pt>
                <pt idx="1056">
                  <v>44645</v>
                </pt>
                <pt idx="1057">
                  <v>44652</v>
                </pt>
                <pt idx="1058">
                  <v>44659</v>
                </pt>
                <pt idx="1059">
                  <v>44666</v>
                </pt>
                <pt idx="1060">
                  <v>44673</v>
                </pt>
                <pt idx="1061">
                  <v>44680</v>
                </pt>
                <pt idx="1062">
                  <v>44687</v>
                </pt>
                <pt idx="1063">
                  <v>44694</v>
                </pt>
                <pt idx="1064">
                  <v>44701</v>
                </pt>
                <pt idx="1065">
                  <v>44708</v>
                </pt>
                <pt idx="1066">
                  <v>44715</v>
                </pt>
                <pt idx="1067">
                  <v>44722</v>
                </pt>
                <pt idx="1068">
                  <v>44729</v>
                </pt>
                <pt idx="1069">
                  <v>44736</v>
                </pt>
                <pt idx="1070">
                  <v>44743</v>
                </pt>
                <pt idx="1071">
                  <v>44750</v>
                </pt>
                <pt idx="1072">
                  <v>44757</v>
                </pt>
                <pt idx="1073">
                  <v>44764</v>
                </pt>
                <pt idx="1074">
                  <v>44771</v>
                </pt>
                <pt idx="1075">
                  <v>44778</v>
                </pt>
                <pt idx="1076">
                  <v>44785</v>
                </pt>
                <pt idx="1077">
                  <v>44792</v>
                </pt>
                <pt idx="1078">
                  <v>44799</v>
                </pt>
                <pt idx="1079">
                  <v>44806</v>
                </pt>
                <pt idx="1080">
                  <v>44813</v>
                </pt>
                <pt idx="1081">
                  <v>44820</v>
                </pt>
                <pt idx="1082">
                  <v>44827</v>
                </pt>
                <pt idx="1083">
                  <v>44834</v>
                </pt>
                <pt idx="1084">
                  <v>44841</v>
                </pt>
                <pt idx="1085">
                  <v>44848</v>
                </pt>
                <pt idx="1086">
                  <v>44855</v>
                </pt>
                <pt idx="1087">
                  <v>44862</v>
                </pt>
                <pt idx="1088">
                  <v>44869</v>
                </pt>
                <pt idx="1089">
                  <v>44876</v>
                </pt>
                <pt idx="1090">
                  <v>44883</v>
                </pt>
                <pt idx="1091">
                  <v>44890</v>
                </pt>
                <pt idx="1092">
                  <v>44897</v>
                </pt>
                <pt idx="1093">
                  <v>44904</v>
                </pt>
                <pt idx="1094">
                  <v>44911</v>
                </pt>
                <pt idx="1095">
                  <v>44918</v>
                </pt>
                <pt idx="1096">
                  <v>44925</v>
                </pt>
                <pt idx="1097">
                  <v>44932</v>
                </pt>
                <pt idx="1098">
                  <v>44939</v>
                </pt>
                <pt idx="1099">
                  <v>44946</v>
                </pt>
                <pt idx="1100">
                  <v>44953</v>
                </pt>
                <pt idx="1101">
                  <v>44960</v>
                </pt>
                <pt idx="1102">
                  <v>44967</v>
                </pt>
                <pt idx="1103">
                  <v>44974</v>
                </pt>
                <pt idx="1104">
                  <v>44981</v>
                </pt>
                <pt idx="1105">
                  <v>44988</v>
                </pt>
                <pt idx="1106">
                  <v>44995</v>
                </pt>
                <pt idx="1107">
                  <v>45002</v>
                </pt>
                <pt idx="1108">
                  <v>45009</v>
                </pt>
                <pt idx="1109">
                  <v>45016</v>
                </pt>
                <pt idx="1110">
                  <v>45023</v>
                </pt>
                <pt idx="1111">
                  <v>45030</v>
                </pt>
                <pt idx="1112">
                  <v>45037</v>
                </pt>
                <pt idx="1113">
                  <v>45044</v>
                </pt>
                <pt idx="1114">
                  <v>45051</v>
                </pt>
                <pt idx="1115">
                  <v>45058</v>
                </pt>
                <pt idx="1116">
                  <v>45065</v>
                </pt>
                <pt idx="1117">
                  <v>45072</v>
                </pt>
                <pt idx="1118">
                  <v>45079</v>
                </pt>
                <pt idx="1119">
                  <v>45086</v>
                </pt>
                <pt idx="1120">
                  <v>45093</v>
                </pt>
                <pt idx="1121">
                  <v>45100</v>
                </pt>
                <pt idx="1122">
                  <v>45107</v>
                </pt>
                <pt idx="1123">
                  <v>45114</v>
                </pt>
                <pt idx="1124">
                  <v>45121</v>
                </pt>
                <pt idx="1125">
                  <v>45128</v>
                </pt>
                <pt idx="1126">
                  <v>45135</v>
                </pt>
                <pt idx="1127">
                  <v>45142</v>
                </pt>
                <pt idx="1128">
                  <v>45149</v>
                </pt>
                <pt idx="1129">
                  <v>45156</v>
                </pt>
                <pt idx="1130">
                  <v>45163</v>
                </pt>
                <pt idx="1131">
                  <v>45170</v>
                </pt>
                <pt idx="1132">
                  <v>45177</v>
                </pt>
                <pt idx="1133">
                  <v>45184</v>
                </pt>
                <pt idx="1134">
                  <v>45191</v>
                </pt>
                <pt idx="1135">
                  <v>45198</v>
                </pt>
                <pt idx="1136">
                  <v>45205</v>
                </pt>
                <pt idx="1137">
                  <v>45212</v>
                </pt>
                <pt idx="1138">
                  <v>45219</v>
                </pt>
                <pt idx="1139">
                  <v>45226</v>
                </pt>
                <pt idx="1140">
                  <v>45233</v>
                </pt>
                <pt idx="1141">
                  <v>45240</v>
                </pt>
                <pt idx="1142">
                  <v>45247</v>
                </pt>
                <pt idx="1143">
                  <v>45254</v>
                </pt>
                <pt idx="1144">
                  <v>45261</v>
                </pt>
                <pt idx="1145">
                  <v>45268</v>
                </pt>
                <pt idx="1146">
                  <v>45275</v>
                </pt>
                <pt idx="1147">
                  <v>45282</v>
                </pt>
                <pt idx="1148">
                  <v>45289</v>
                </pt>
                <pt idx="1149">
                  <v>45296</v>
                </pt>
                <pt idx="1150">
                  <v>45303</v>
                </pt>
                <pt idx="1151">
                  <v>45310</v>
                </pt>
                <pt idx="1152">
                  <v>45317</v>
                </pt>
                <pt idx="1153">
                  <v>45324</v>
                </pt>
                <pt idx="1154">
                  <v>45331</v>
                </pt>
                <pt idx="1155">
                  <v>45338</v>
                </pt>
                <pt idx="1156">
                  <v>45345</v>
                </pt>
                <pt idx="1157">
                  <v>45352</v>
                </pt>
                <pt idx="1158">
                  <v>45359</v>
                </pt>
                <pt idx="1159">
                  <v>45366</v>
                </pt>
                <pt idx="1160">
                  <v>45373</v>
                </pt>
                <pt idx="1161">
                  <v>45380</v>
                </pt>
                <pt idx="1162">
                  <v>45387</v>
                </pt>
                <pt idx="1163">
                  <v>45394</v>
                </pt>
                <pt idx="1164">
                  <v>45401</v>
                </pt>
                <pt idx="1165">
                  <v>45408</v>
                </pt>
                <pt idx="1166">
                  <v>45415</v>
                </pt>
                <pt idx="1167">
                  <v>45422</v>
                </pt>
                <pt idx="1168">
                  <v>45429</v>
                </pt>
                <pt idx="1169">
                  <v>45436</v>
                </pt>
                <pt idx="1170">
                  <v>45443</v>
                </pt>
                <pt idx="1171">
                  <v>45450</v>
                </pt>
                <pt idx="1172">
                  <v>45457</v>
                </pt>
                <pt idx="1173">
                  <v>45464</v>
                </pt>
                <pt idx="1174">
                  <v>45471</v>
                </pt>
                <pt idx="1175">
                  <v>45478</v>
                </pt>
                <pt idx="1176">
                  <v>45485</v>
                </pt>
                <pt idx="1177">
                  <v>45492</v>
                </pt>
                <pt idx="1178">
                  <v>45499</v>
                </pt>
                <pt idx="1179">
                  <v>45506</v>
                </pt>
                <pt idx="1180">
                  <v>45513</v>
                </pt>
                <pt idx="1181">
                  <v>45520</v>
                </pt>
                <pt idx="1182">
                  <v>45527</v>
                </pt>
                <pt idx="1183">
                  <v>45534</v>
                </pt>
                <pt idx="1184">
                  <v>45541</v>
                </pt>
                <pt idx="1185">
                  <v>45548</v>
                </pt>
                <pt idx="1186">
                  <v>45555</v>
                </pt>
                <pt idx="1187">
                  <v>45562</v>
                </pt>
                <pt idx="1188">
                  <v>45569</v>
                </pt>
                <pt idx="1189">
                  <v>45576</v>
                </pt>
                <pt idx="1190">
                  <v>45583</v>
                </pt>
                <pt idx="1191">
                  <v>45590</v>
                </pt>
                <pt idx="1192">
                  <v>45597</v>
                </pt>
                <pt idx="1193">
                  <v>45604</v>
                </pt>
                <pt idx="1194">
                  <v>45611</v>
                </pt>
                <pt idx="1195">
                  <v>45618</v>
                </pt>
                <pt idx="1196">
                  <v>45625</v>
                </pt>
                <pt idx="1197">
                  <v>45632</v>
                </pt>
                <pt idx="1198">
                  <v>45639</v>
                </pt>
                <pt idx="1199">
                  <v>45646</v>
                </pt>
                <pt idx="1200">
                  <v>45653</v>
                </pt>
                <pt idx="1201">
                  <v>45660</v>
                </pt>
                <pt idx="1202">
                  <v>45667</v>
                </pt>
                <pt idx="1203">
                  <v>45674</v>
                </pt>
                <pt idx="1204">
                  <v>45681</v>
                </pt>
                <pt idx="1205">
                  <v>45688</v>
                </pt>
                <pt idx="1206">
                  <v>45695</v>
                </pt>
                <pt idx="1207">
                  <v>45702</v>
                </pt>
                <pt idx="1208">
                  <v>45709</v>
                </pt>
                <pt idx="1209">
                  <v>45716</v>
                </pt>
                <pt idx="1210">
                  <v>45723</v>
                </pt>
                <pt idx="1211">
                  <v>45730</v>
                </pt>
                <pt idx="1212">
                  <v>45737</v>
                </pt>
                <pt idx="1213">
                  <v>45744</v>
                </pt>
                <pt idx="1214">
                  <v>45751</v>
                </pt>
                <pt idx="1215">
                  <v>45758</v>
                </pt>
                <pt idx="1216">
                  <v>45765</v>
                </pt>
                <pt idx="1217">
                  <v>45772</v>
                </pt>
                <pt idx="1218">
                  <v>45779</v>
                </pt>
                <pt idx="1219">
                  <v>45786</v>
                </pt>
                <pt idx="1220">
                  <v>45793</v>
                </pt>
                <pt idx="1221">
                  <v>45800</v>
                </pt>
                <pt idx="1222">
                  <v>45807</v>
                </pt>
                <pt idx="1223">
                  <v>45814</v>
                </pt>
                <pt idx="1224">
                  <v>45821</v>
                </pt>
                <pt idx="1225">
                  <v>45828</v>
                </pt>
                <pt idx="1226">
                  <v>45835</v>
                </pt>
                <pt idx="1227">
                  <v>45842</v>
                </pt>
                <pt idx="1228">
                  <v>45849</v>
                </pt>
                <pt idx="1229">
                  <v>45856</v>
                </pt>
                <pt idx="1230">
                  <v>45863</v>
                </pt>
                <pt idx="1231">
                  <v>45870</v>
                </pt>
                <pt idx="1232">
                  <v>45877</v>
                </pt>
                <pt idx="1233">
                  <v>45884</v>
                </pt>
                <pt idx="1234">
                  <v>45891</v>
                </pt>
                <pt idx="1235">
                  <v>45898</v>
                </pt>
                <pt idx="1236">
                  <v>45905</v>
                </pt>
                <pt idx="1237">
                  <v>45912</v>
                </pt>
                <pt idx="1238">
                  <v>45919</v>
                </pt>
                <pt idx="1239">
                  <v>45926</v>
                </pt>
                <pt idx="1240">
                  <v>45933</v>
                </pt>
                <pt idx="1241">
                  <v>45940</v>
                </pt>
                <pt idx="1242">
                  <v>45947</v>
                </pt>
                <pt idx="1243">
                  <v>45954</v>
                </pt>
                <pt idx="1244">
                  <v>45961</v>
                </pt>
                <pt idx="1245">
                  <v>45968</v>
                </pt>
                <pt idx="1246">
                  <v>45975</v>
                </pt>
                <pt idx="1247">
                  <v>45982</v>
                </pt>
                <pt idx="1248">
                  <v>45989</v>
                </pt>
                <pt idx="1249">
                  <v>45996</v>
                </pt>
                <pt idx="1250">
                  <v>46003</v>
                </pt>
                <pt idx="1251">
                  <v>46010</v>
                </pt>
                <pt idx="1252">
                  <v>46017</v>
                </pt>
                <pt idx="1253">
                  <v>46024</v>
                </pt>
                <pt idx="1254">
                  <v>46031</v>
                </pt>
                <pt idx="1255">
                  <v>46038</v>
                </pt>
                <pt idx="1256">
                  <v>46045</v>
                </pt>
                <pt idx="1257">
                  <v>46052</v>
                </pt>
                <pt idx="1258">
                  <v>46059</v>
                </pt>
                <pt idx="1259">
                  <v>46066</v>
                </pt>
                <pt idx="1260">
                  <v>46073</v>
                </pt>
                <pt idx="1261">
                  <v>46080</v>
                </pt>
                <pt idx="1262">
                  <v>46087</v>
                </pt>
                <pt idx="1263">
                  <v>46094</v>
                </pt>
                <pt idx="1264">
                  <v>46101</v>
                </pt>
                <pt idx="1265">
                  <v>46108</v>
                </pt>
                <pt idx="1266">
                  <v>46115</v>
                </pt>
                <pt idx="1267">
                  <v>46122</v>
                </pt>
              </numCache>
            </numRef>
          </cat>
          <val>
            <numRef>
              <f>_图表数据!$B$2:$B$1269</f>
              <numCache>
                <formatCode>General</formatCode>
                <ptCount val="1268"/>
                <pt idx="0">
                  <v>1161.02</v>
                </pt>
                <pt idx="1">
                  <v>1172.51</v>
                </pt>
                <pt idx="2">
                  <v>1145.6</v>
                </pt>
                <pt idx="3">
                  <v>1127.58</v>
                </pt>
                <pt idx="4">
                  <v>1133.28</v>
                </pt>
                <pt idx="5">
                  <v>1122.2</v>
                </pt>
                <pt idx="6">
                  <v>1096.22</v>
                </pt>
                <pt idx="7">
                  <v>1104.18</v>
                </pt>
                <pt idx="8">
                  <v>1089.84</v>
                </pt>
                <pt idx="9">
                  <v>1131.78</v>
                </pt>
                <pt idx="10">
                  <v>1164.31</v>
                </pt>
                <pt idx="11">
                  <v>1166.16</v>
                </pt>
                <pt idx="12">
                  <v>1148.7</v>
                </pt>
                <pt idx="13">
                  <v>1147.39</v>
                </pt>
                <pt idx="14">
                  <v>1122.73</v>
                </pt>
                <pt idx="15">
                  <v>1111.01</v>
                </pt>
                <pt idx="16">
                  <v>1125.17</v>
                </pt>
                <pt idx="17">
                  <v>1076.32</v>
                </pt>
                <pt idx="18">
                  <v>1073.43</v>
                </pt>
                <pt idx="19">
                  <v>1054.99</v>
                </pt>
                <pt idx="20">
                  <v>1106.59</v>
                </pt>
                <pt idx="21">
                  <v>1083.82</v>
                </pt>
                <pt idx="22">
                  <v>1067.14</v>
                </pt>
                <pt idx="23">
                  <v>1027.53</v>
                </pt>
                <pt idx="24">
                  <v>1007.27</v>
                </pt>
                <pt idx="25">
                  <v>989.14</v>
                </pt>
                <pt idx="26">
                  <v>989.8099999999999</v>
                </pt>
                <pt idx="27">
                  <v>989.03</v>
                </pt>
                <pt idx="28">
                  <v>921.39</v>
                </pt>
                <pt idx="29">
                  <v>847.76</v>
                </pt>
                <pt idx="30">
                  <v>852.84</v>
                </pt>
                <pt idx="31">
                  <v>864.24</v>
                </pt>
                <pt idx="32">
                  <v>908.64</v>
                </pt>
                <pt idx="33">
                  <v>928.77</v>
                </pt>
                <pt idx="34">
                  <v>940.86</v>
                </pt>
                <pt idx="35">
                  <v>916.0700000000001</v>
                </pt>
                <pt idx="36">
                  <v>893.92</v>
                </pt>
                <pt idx="37">
                  <v>889.8099999999999</v>
                </pt>
                <pt idx="38">
                  <v>845.39</v>
                </pt>
                <pt idx="39">
                  <v>827.37</v>
                </pt>
                <pt idx="40">
                  <v>800.58</v>
                </pt>
                <pt idx="41">
                  <v>835.3200000000001</v>
                </pt>
                <pt idx="42">
                  <v>884.39</v>
                </pt>
                <pt idx="43">
                  <v>897.65</v>
                </pt>
                <pt idx="44">
                  <v>900.96</v>
                </pt>
                <pt idx="45">
                  <v>894.74</v>
                </pt>
                <pt idx="46">
                  <v>909.83</v>
                </pt>
                <pt idx="47">
                  <v>930.55</v>
                </pt>
                <pt idx="48">
                  <v>936.3099999999999</v>
                </pt>
                <pt idx="49">
                  <v>912.23</v>
                </pt>
                <pt idx="50">
                  <v>889.48</v>
                </pt>
                <pt idx="51">
                  <v>895.75</v>
                </pt>
                <pt idx="52">
                  <v>875.4</v>
                </pt>
                <pt idx="53">
                  <v>908.59</v>
                </pt>
                <pt idx="54">
                  <v>927.5700000000001</v>
                </pt>
                <pt idx="55">
                  <v>901.78</v>
                </pt>
                <pt idx="56">
                  <v>861.4</v>
                </pt>
                <pt idx="57">
                  <v>855.7</v>
                </pt>
                <pt idx="58">
                  <v>829.6900000000001</v>
                </pt>
                <pt idx="59">
                  <v>834.89</v>
                </pt>
                <pt idx="60">
                  <v>848.17</v>
                </pt>
                <pt idx="61">
                  <v>841.15</v>
                </pt>
                <pt idx="62">
                  <v>828.89</v>
                </pt>
                <pt idx="63">
                  <v>833.27</v>
                </pt>
                <pt idx="64">
                  <v>895.79</v>
                </pt>
                <pt idx="65">
                  <v>863.5</v>
                </pt>
                <pt idx="66">
                  <v>878.85</v>
                </pt>
                <pt idx="67">
                  <v>868.3</v>
                </pt>
                <pt idx="68">
                  <v>893.58</v>
                </pt>
                <pt idx="69">
                  <v>898.8099999999999</v>
                </pt>
                <pt idx="70">
                  <v>930.08</v>
                </pt>
                <pt idx="71">
                  <v>933.41</v>
                </pt>
                <pt idx="72">
                  <v>944.3</v>
                </pt>
                <pt idx="73">
                  <v>933.22</v>
                </pt>
                <pt idx="74">
                  <v>963.59</v>
                </pt>
                <pt idx="75">
                  <v>987.76</v>
                </pt>
                <pt idx="76">
                  <v>988.61</v>
                </pt>
                <pt idx="77">
                  <v>995.6900000000001</v>
                </pt>
                <pt idx="78">
                  <v>976.22</v>
                </pt>
                <pt idx="79">
                  <v>985.7</v>
                </pt>
                <pt idx="80">
                  <v>998.14</v>
                </pt>
                <pt idx="81">
                  <v>993.3200000000001</v>
                </pt>
                <pt idx="82">
                  <v>998.6799999999999</v>
                </pt>
                <pt idx="83">
                  <v>980.15</v>
                </pt>
                <pt idx="84">
                  <v>977.59</v>
                </pt>
                <pt idx="85">
                  <v>990.67</v>
                </pt>
                <pt idx="86">
                  <v>993.0599999999999</v>
                </pt>
                <pt idx="87">
                  <v>1008.01</v>
                </pt>
                <pt idx="88">
                  <v>1021.39</v>
                </pt>
                <pt idx="89">
                  <v>1018.63</v>
                </pt>
                <pt idx="90">
                  <v>1036.3</v>
                </pt>
                <pt idx="91">
                  <v>996.85</v>
                </pt>
                <pt idx="92">
                  <v>1029.85</v>
                </pt>
                <pt idx="93">
                  <v>1038.06</v>
                </pt>
                <pt idx="94">
                  <v>1039.32</v>
                </pt>
                <pt idx="95">
                  <v>1028.91</v>
                </pt>
                <pt idx="96">
                  <v>1050.71</v>
                </pt>
                <pt idx="97">
                  <v>1053.21</v>
                </pt>
                <pt idx="98">
                  <v>1050.35</v>
                </pt>
                <pt idx="99">
                  <v>1035.28</v>
                </pt>
                <pt idx="100">
                  <v>1058.2</v>
                </pt>
                <pt idx="101">
                  <v>1061.5</v>
                </pt>
                <pt idx="102">
                  <v>1074.14</v>
                </pt>
                <pt idx="103">
                  <v>1088.67</v>
                </pt>
                <pt idx="104">
                  <v>1095.89</v>
                </pt>
                <pt idx="105">
                  <v>1108.48</v>
                </pt>
                <pt idx="106">
                  <v>1121.86</v>
                </pt>
                <pt idx="107">
                  <v>1139.83</v>
                </pt>
                <pt idx="108">
                  <v>1141.55</v>
                </pt>
                <pt idx="109">
                  <v>1131.13</v>
                </pt>
                <pt idx="110">
                  <v>1142.76</v>
                </pt>
                <pt idx="111">
                  <v>1145.81</v>
                </pt>
                <pt idx="112">
                  <v>1144.11</v>
                </pt>
                <pt idx="113">
                  <v>1144.94</v>
                </pt>
                <pt idx="114">
                  <v>1156.87</v>
                </pt>
                <pt idx="115">
                  <v>1120.57</v>
                </pt>
                <pt idx="116">
                  <v>1109.78</v>
                </pt>
                <pt idx="117">
                  <v>1108.06</v>
                </pt>
                <pt idx="118">
                  <v>1141.81</v>
                </pt>
                <pt idx="119">
                  <v>1139.32</v>
                </pt>
                <pt idx="120">
                  <v>1134.61</v>
                </pt>
                <pt idx="121">
                  <v>1140.6</v>
                </pt>
                <pt idx="122">
                  <v>1107.3</v>
                </pt>
                <pt idx="123">
                  <v>1098.7</v>
                </pt>
                <pt idx="124">
                  <v>1095.7</v>
                </pt>
                <pt idx="125">
                  <v>1093.56</v>
                </pt>
                <pt idx="126">
                  <v>1120.68</v>
                </pt>
                <pt idx="127">
                  <v>1122.5</v>
                </pt>
                <pt idx="128">
                  <v>1136.47</v>
                </pt>
                <pt idx="129">
                  <v>1135.02</v>
                </pt>
                <pt idx="130">
                  <v>1134.43</v>
                </pt>
                <pt idx="131">
                  <v>1125.38</v>
                </pt>
                <pt idx="132">
                  <v>1112.81</v>
                </pt>
                <pt idx="133">
                  <v>1101.39</v>
                </pt>
                <pt idx="134">
                  <v>1086.2</v>
                </pt>
                <pt idx="135">
                  <v>1101.72</v>
                </pt>
                <pt idx="136">
                  <v>1063.97</v>
                </pt>
                <pt idx="137">
                  <v>1064.8</v>
                </pt>
                <pt idx="138">
                  <v>1098.35</v>
                </pt>
                <pt idx="139">
                  <v>1107.77</v>
                </pt>
                <pt idx="140">
                  <v>1113.63</v>
                </pt>
                <pt idx="141">
                  <v>1123.92</v>
                </pt>
                <pt idx="142">
                  <v>1128.55</v>
                </pt>
                <pt idx="143">
                  <v>1110.11</v>
                </pt>
                <pt idx="144">
                  <v>1131.5</v>
                </pt>
                <pt idx="145">
                  <v>1122.14</v>
                </pt>
                <pt idx="146">
                  <v>1108.2</v>
                </pt>
                <pt idx="147">
                  <v>1095.74</v>
                </pt>
                <pt idx="148">
                  <v>1130.2</v>
                </pt>
                <pt idx="149">
                  <v>1166.17</v>
                </pt>
                <pt idx="150">
                  <v>1184.17</v>
                </pt>
                <pt idx="151">
                  <v>1170.34</v>
                </pt>
                <pt idx="152">
                  <v>1182.65</v>
                </pt>
                <pt idx="153">
                  <v>1191.17</v>
                </pt>
                <pt idx="154">
                  <v>1188</v>
                </pt>
                <pt idx="155">
                  <v>1194.22</v>
                </pt>
                <pt idx="156">
                  <v>1210.13</v>
                </pt>
                <pt idx="157">
                  <v>1211.92</v>
                </pt>
                <pt idx="158">
                  <v>1186.19</v>
                </pt>
                <pt idx="159">
                  <v>1184.52</v>
                </pt>
                <pt idx="160">
                  <v>1167.87</v>
                </pt>
                <pt idx="161">
                  <v>1171.36</v>
                </pt>
                <pt idx="162">
                  <v>1203.03</v>
                </pt>
                <pt idx="163">
                  <v>1205.3</v>
                </pt>
                <pt idx="164">
                  <v>1201.59</v>
                </pt>
                <pt idx="165">
                  <v>1211.37</v>
                </pt>
                <pt idx="166">
                  <v>1222.12</v>
                </pt>
                <pt idx="167">
                  <v>1200.08</v>
                </pt>
                <pt idx="168">
                  <v>1189.65</v>
                </pt>
                <pt idx="169">
                  <v>1171.42</v>
                </pt>
                <pt idx="170">
                  <v>1172.92</v>
                </pt>
                <pt idx="171">
                  <v>1181.2</v>
                </pt>
                <pt idx="172">
                  <v>1142.62</v>
                </pt>
                <pt idx="173">
                  <v>1152.12</v>
                </pt>
                <pt idx="174">
                  <v>1156.85</v>
                </pt>
                <pt idx="175">
                  <v>1171.35</v>
                </pt>
                <pt idx="176">
                  <v>1154.05</v>
                </pt>
                <pt idx="177">
                  <v>1189.28</v>
                </pt>
                <pt idx="178">
                  <v>1198.78</v>
                </pt>
                <pt idx="179">
                  <v>1196.02</v>
                </pt>
                <pt idx="180">
                  <v>1198.11</v>
                </pt>
                <pt idx="181">
                  <v>1216.96</v>
                </pt>
                <pt idx="182">
                  <v>1191.57</v>
                </pt>
                <pt idx="183">
                  <v>1194.44</v>
                </pt>
                <pt idx="184">
                  <v>1211.86</v>
                </pt>
                <pt idx="185">
                  <v>1227.92</v>
                </pt>
                <pt idx="186">
                  <v>1233.68</v>
                </pt>
                <pt idx="187">
                  <v>1234.18</v>
                </pt>
                <pt idx="188">
                  <v>1226.42</v>
                </pt>
                <pt idx="189">
                  <v>1230.39</v>
                </pt>
                <pt idx="190">
                  <v>1219.71</v>
                </pt>
                <pt idx="191">
                  <v>1205.1</v>
                </pt>
                <pt idx="192">
                  <v>1218.02</v>
                </pt>
                <pt idx="193">
                  <v>1241.48</v>
                </pt>
                <pt idx="194">
                  <v>1237.91</v>
                </pt>
                <pt idx="195">
                  <v>1215.29</v>
                </pt>
                <pt idx="196">
                  <v>1228.81</v>
                </pt>
                <pt idx="197">
                  <v>1195.9</v>
                </pt>
                <pt idx="198">
                  <v>1186.57</v>
                </pt>
                <pt idx="199">
                  <v>1179.59</v>
                </pt>
                <pt idx="200">
                  <v>1198.41</v>
                </pt>
                <pt idx="201">
                  <v>1220.14</v>
                </pt>
                <pt idx="202">
                  <v>1234.72</v>
                </pt>
                <pt idx="203">
                  <v>1248.27</v>
                </pt>
                <pt idx="204">
                  <v>1268.25</v>
                </pt>
                <pt idx="205">
                  <v>1265.08</v>
                </pt>
                <pt idx="206">
                  <v>1259.37</v>
                </pt>
                <pt idx="207">
                  <v>1267.32</v>
                </pt>
                <pt idx="208">
                  <v>1268.66</v>
                </pt>
                <pt idx="209">
                  <v>1248.29</v>
                </pt>
                <pt idx="210">
                  <v>1285.45</v>
                </pt>
                <pt idx="211">
                  <v>1287.61</v>
                </pt>
                <pt idx="212">
                  <v>1261.49</v>
                </pt>
                <pt idx="213">
                  <v>1283.72</v>
                </pt>
                <pt idx="214">
                  <v>1264.03</v>
                </pt>
                <pt idx="215">
                  <v>1266.99</v>
                </pt>
                <pt idx="216">
                  <v>1287.24</v>
                </pt>
                <pt idx="217">
                  <v>1289.43</v>
                </pt>
                <pt idx="218">
                  <v>1287.23</v>
                </pt>
                <pt idx="219">
                  <v>1281.58</v>
                </pt>
                <pt idx="220">
                  <v>1307.25</v>
                </pt>
                <pt idx="221">
                  <v>1302.95</v>
                </pt>
                <pt idx="222">
                  <v>1294.83</v>
                </pt>
                <pt idx="223">
                  <v>1295.5</v>
                </pt>
                <pt idx="224">
                  <v>1289.12</v>
                </pt>
                <pt idx="225">
                  <v>1311.28</v>
                </pt>
                <pt idx="226">
                  <v>1310.61</v>
                </pt>
                <pt idx="227">
                  <v>1325.76</v>
                </pt>
                <pt idx="228">
                  <v>1291.24</v>
                </pt>
                <pt idx="229">
                  <v>1267.03</v>
                </pt>
                <pt idx="230">
                  <v>1280.16</v>
                </pt>
                <pt idx="231">
                  <v>1288.22</v>
                </pt>
                <pt idx="232">
                  <v>1252.3</v>
                </pt>
                <pt idx="233">
                  <v>1251.54</v>
                </pt>
                <pt idx="234">
                  <v>1244.5</v>
                </pt>
                <pt idx="235">
                  <v>1270.2</v>
                </pt>
                <pt idx="236">
                  <v>1265.48</v>
                </pt>
                <pt idx="237">
                  <v>1236.2</v>
                </pt>
                <pt idx="238">
                  <v>1240.29</v>
                </pt>
                <pt idx="239">
                  <v>1278.55</v>
                </pt>
                <pt idx="240">
                  <v>1279.36</v>
                </pt>
                <pt idx="241">
                  <v>1266.74</v>
                </pt>
                <pt idx="242">
                  <v>1302.3</v>
                </pt>
                <pt idx="243">
                  <v>1295.09</v>
                </pt>
                <pt idx="244">
                  <v>1311.01</v>
                </pt>
                <pt idx="245">
                  <v>1298.92</v>
                </pt>
                <pt idx="246">
                  <v>1319.87</v>
                </pt>
                <pt idx="247">
                  <v>1314.78</v>
                </pt>
                <pt idx="248">
                  <v>1335.85</v>
                </pt>
                <pt idx="249">
                  <v>1349.58</v>
                </pt>
                <pt idx="250">
                  <v>1365.62</v>
                </pt>
                <pt idx="251">
                  <v>1368.6</v>
                </pt>
                <pt idx="252">
                  <v>1377.34</v>
                </pt>
                <pt idx="253">
                  <v>1364.3</v>
                </pt>
                <pt idx="254">
                  <v>1380.9</v>
                </pt>
                <pt idx="255">
                  <v>1401.2</v>
                </pt>
                <pt idx="256">
                  <v>1400.95</v>
                </pt>
                <pt idx="257">
                  <v>1396.71</v>
                </pt>
                <pt idx="258">
                  <v>1409.84</v>
                </pt>
                <pt idx="259">
                  <v>1427.09</v>
                </pt>
                <pt idx="260">
                  <v>1410.76</v>
                </pt>
                <pt idx="261">
                  <v>1418.3</v>
                </pt>
                <pt idx="262">
                  <v>1409.71</v>
                </pt>
                <pt idx="263">
                  <v>1430.73</v>
                </pt>
                <pt idx="264">
                  <v>1430.5</v>
                </pt>
                <pt idx="265">
                  <v>1422.18</v>
                </pt>
                <pt idx="266">
                  <v>1448.39</v>
                </pt>
                <pt idx="267">
                  <v>1438.06</v>
                </pt>
                <pt idx="268">
                  <v>1455.54</v>
                </pt>
                <pt idx="269">
                  <v>1451.19</v>
                </pt>
                <pt idx="270">
                  <v>1387.17</v>
                </pt>
                <pt idx="271">
                  <v>1402.85</v>
                </pt>
                <pt idx="272">
                  <v>1386.95</v>
                </pt>
                <pt idx="273">
                  <v>1436.11</v>
                </pt>
                <pt idx="274">
                  <v>1420.86</v>
                </pt>
                <pt idx="275">
                  <v>1443.76</v>
                </pt>
                <pt idx="276">
                  <v>1452.85</v>
                </pt>
                <pt idx="277">
                  <v>1484.35</v>
                </pt>
                <pt idx="278">
                  <v>1494.07</v>
                </pt>
                <pt idx="279">
                  <v>1505.62</v>
                </pt>
                <pt idx="280">
                  <v>1505.85</v>
                </pt>
                <pt idx="281">
                  <v>1522.75</v>
                </pt>
                <pt idx="282">
                  <v>1515.73</v>
                </pt>
                <pt idx="283">
                  <v>1536.34</v>
                </pt>
                <pt idx="284">
                  <v>1507.67</v>
                </pt>
                <pt idx="285">
                  <v>1532.91</v>
                </pt>
                <pt idx="286">
                  <v>1502.56</v>
                </pt>
                <pt idx="287">
                  <v>1503.35</v>
                </pt>
                <pt idx="288">
                  <v>1530.44</v>
                </pt>
                <pt idx="289">
                  <v>1552.5</v>
                </pt>
                <pt idx="290">
                  <v>1534.1</v>
                </pt>
                <pt idx="291">
                  <v>1458.95</v>
                </pt>
                <pt idx="292">
                  <v>1433.06</v>
                </pt>
                <pt idx="293">
                  <v>1453.64</v>
                </pt>
                <pt idx="294">
                  <v>1445.94</v>
                </pt>
                <pt idx="295">
                  <v>1479.37</v>
                </pt>
                <pt idx="296">
                  <v>1473.99</v>
                </pt>
                <pt idx="297">
                  <v>1453.55</v>
                </pt>
                <pt idx="298">
                  <v>1484.25</v>
                </pt>
                <pt idx="299">
                  <v>1525.75</v>
                </pt>
                <pt idx="300">
                  <v>1526.75</v>
                </pt>
                <pt idx="301">
                  <v>1557.59</v>
                </pt>
                <pt idx="302">
                  <v>1561.8</v>
                </pt>
                <pt idx="303">
                  <v>1500.63</v>
                </pt>
                <pt idx="304">
                  <v>1535.28</v>
                </pt>
                <pt idx="305">
                  <v>1509.65</v>
                </pt>
                <pt idx="306">
                  <v>1453.7</v>
                </pt>
                <pt idx="307">
                  <v>1458.74</v>
                </pt>
                <pt idx="308">
                  <v>1440.7</v>
                </pt>
                <pt idx="309">
                  <v>1481.14</v>
                </pt>
                <pt idx="310">
                  <v>1504.66</v>
                </pt>
                <pt idx="311">
                  <v>1467.95</v>
                </pt>
                <pt idx="312">
                  <v>1484.46</v>
                </pt>
                <pt idx="313">
                  <v>1478.49</v>
                </pt>
                <pt idx="314">
                  <v>1411.63</v>
                </pt>
                <pt idx="315">
                  <v>1401.02</v>
                </pt>
                <pt idx="316">
                  <v>1325.19</v>
                </pt>
                <pt idx="317">
                  <v>1330.61</v>
                </pt>
                <pt idx="318">
                  <v>1395.42</v>
                </pt>
                <pt idx="319">
                  <v>1331.29</v>
                </pt>
                <pt idx="320">
                  <v>1349.99</v>
                </pt>
                <pt idx="321">
                  <v>1353.11</v>
                </pt>
                <pt idx="322">
                  <v>1330.63</v>
                </pt>
                <pt idx="323">
                  <v>1293.37</v>
                </pt>
                <pt idx="324">
                  <v>1288.14</v>
                </pt>
                <pt idx="325">
                  <v>1329.51</v>
                </pt>
                <pt idx="326">
                  <v>1315.22</v>
                </pt>
                <pt idx="327">
                  <v>1370.4</v>
                </pt>
                <pt idx="328">
                  <v>1332.83</v>
                </pt>
                <pt idx="329">
                  <v>1390.33</v>
                </pt>
                <pt idx="330">
                  <v>1397.84</v>
                </pt>
                <pt idx="331">
                  <v>1413.9</v>
                </pt>
                <pt idx="332">
                  <v>1388.28</v>
                </pt>
                <pt idx="333">
                  <v>1425.35</v>
                </pt>
                <pt idx="334">
                  <v>1375.93</v>
                </pt>
                <pt idx="335">
                  <v>1400.38</v>
                </pt>
                <pt idx="336">
                  <v>1360.68</v>
                </pt>
                <pt idx="337">
                  <v>1360.03</v>
                </pt>
                <pt idx="338">
                  <v>1317.93</v>
                </pt>
                <pt idx="339">
                  <v>1278.38</v>
                </pt>
                <pt idx="340">
                  <v>1262.9</v>
                </pt>
                <pt idx="341">
                  <v>1239.49</v>
                </pt>
                <pt idx="342">
                  <v>1260.68</v>
                </pt>
                <pt idx="343">
                  <v>1257.76</v>
                </pt>
                <pt idx="344">
                  <v>1260.31</v>
                </pt>
                <pt idx="345">
                  <v>1296.32</v>
                </pt>
                <pt idx="346">
                  <v>1298.2</v>
                </pt>
                <pt idx="347">
                  <v>1292.2</v>
                </pt>
                <pt idx="348">
                  <v>1282.83</v>
                </pt>
                <pt idx="349">
                  <v>1242.31</v>
                </pt>
                <pt idx="350">
                  <v>1251.7</v>
                </pt>
                <pt idx="351">
                  <v>1255.08</v>
                </pt>
                <pt idx="352">
                  <v>1213.01</v>
                </pt>
                <pt idx="353">
                  <v>1099.23</v>
                </pt>
                <pt idx="354">
                  <v>899.22</v>
                </pt>
                <pt idx="355">
                  <v>940.55</v>
                </pt>
                <pt idx="356">
                  <v>876.77</v>
                </pt>
                <pt idx="357">
                  <v>968.75</v>
                </pt>
                <pt idx="358">
                  <v>930.99</v>
                </pt>
                <pt idx="359">
                  <v>873.29</v>
                </pt>
                <pt idx="360">
                  <v>800.03</v>
                </pt>
                <pt idx="361">
                  <v>896.24</v>
                </pt>
                <pt idx="362">
                  <v>876.0700000000001</v>
                </pt>
                <pt idx="363">
                  <v>879.73</v>
                </pt>
                <pt idx="364">
                  <v>887.88</v>
                </pt>
                <pt idx="365">
                  <v>872.8</v>
                </pt>
                <pt idx="366">
                  <v>931.8</v>
                </pt>
                <pt idx="367">
                  <v>890.35</v>
                </pt>
                <pt idx="368">
                  <v>850.12</v>
                </pt>
                <pt idx="369">
                  <v>831.95</v>
                </pt>
                <pt idx="370">
                  <v>825.88</v>
                </pt>
                <pt idx="371">
                  <v>868.6</v>
                </pt>
                <pt idx="372">
                  <v>826.84</v>
                </pt>
                <pt idx="373">
                  <v>770.05</v>
                </pt>
                <pt idx="374">
                  <v>735.09</v>
                </pt>
                <pt idx="375">
                  <v>683.38</v>
                </pt>
                <pt idx="376">
                  <v>756.55</v>
                </pt>
                <pt idx="377">
                  <v>768.54</v>
                </pt>
                <pt idx="378">
                  <v>815.9400000000001</v>
                </pt>
                <pt idx="379">
                  <v>842.5</v>
                </pt>
                <pt idx="380">
                  <v>856.5599999999999</v>
                </pt>
                <pt idx="381">
                  <v>869.6</v>
                </pt>
                <pt idx="382">
                  <v>866.23</v>
                </pt>
                <pt idx="383">
                  <v>877.52</v>
                </pt>
                <pt idx="384">
                  <v>929.23</v>
                </pt>
                <pt idx="385">
                  <v>882.88</v>
                </pt>
                <pt idx="386">
                  <v>887</v>
                </pt>
                <pt idx="387">
                  <v>919.14</v>
                </pt>
                <pt idx="388">
                  <v>940.09</v>
                </pt>
                <pt idx="389">
                  <v>946.21</v>
                </pt>
                <pt idx="390">
                  <v>921.23</v>
                </pt>
                <pt idx="391">
                  <v>918.9</v>
                </pt>
                <pt idx="392">
                  <v>896.42</v>
                </pt>
                <pt idx="393">
                  <v>879.13</v>
                </pt>
                <pt idx="394">
                  <v>940.38</v>
                </pt>
                <pt idx="395">
                  <v>979.26</v>
                </pt>
                <pt idx="396">
                  <v>987.48</v>
                </pt>
                <pt idx="397">
                  <v>1010.48</v>
                </pt>
                <pt idx="398">
                  <v>1004.09</v>
                </pt>
                <pt idx="399">
                  <v>1026.13</v>
                </pt>
                <pt idx="400">
                  <v>1028.93</v>
                </pt>
                <pt idx="401">
                  <v>1016.4</v>
                </pt>
                <pt idx="402">
                  <v>1042.73</v>
                </pt>
                <pt idx="403">
                  <v>1068.3</v>
                </pt>
                <pt idx="404">
                  <v>1044.38</v>
                </pt>
                <pt idx="405">
                  <v>1025.21</v>
                </pt>
                <pt idx="406">
                  <v>1071.49</v>
                </pt>
                <pt idx="407">
                  <v>1087.68</v>
                </pt>
                <pt idx="408">
                  <v>1079.6</v>
                </pt>
                <pt idx="409">
                  <v>1036.19</v>
                </pt>
                <pt idx="410">
                  <v>1069.3</v>
                </pt>
                <pt idx="411">
                  <v>1093.48</v>
                </pt>
                <pt idx="412">
                  <v>1091.38</v>
                </pt>
                <pt idx="413">
                  <v>1091.49</v>
                </pt>
                <pt idx="414">
                  <v>1105.98</v>
                </pt>
                <pt idx="415">
                  <v>1106.41</v>
                </pt>
                <pt idx="416">
                  <v>1102.47</v>
                </pt>
                <pt idx="417">
                  <v>1126.48</v>
                </pt>
                <pt idx="418">
                  <v>1115.1</v>
                </pt>
                <pt idx="419">
                  <v>1144.98</v>
                </pt>
                <pt idx="420">
                  <v>1136.03</v>
                </pt>
                <pt idx="421">
                  <v>1091.76</v>
                </pt>
                <pt idx="422">
                  <v>1073.87</v>
                </pt>
                <pt idx="423">
                  <v>1066.19</v>
                </pt>
                <pt idx="424">
                  <v>1075.51</v>
                </pt>
                <pt idx="425">
                  <v>1109.17</v>
                </pt>
                <pt idx="426">
                  <v>1104.49</v>
                </pt>
                <pt idx="427">
                  <v>1138.7</v>
                </pt>
                <pt idx="428">
                  <v>1149.99</v>
                </pt>
                <pt idx="429">
                  <v>1159.9</v>
                </pt>
                <pt idx="430">
                  <v>1166.59</v>
                </pt>
                <pt idx="431">
                  <v>1178.1</v>
                </pt>
                <pt idx="432">
                  <v>1194.37</v>
                </pt>
                <pt idx="433">
                  <v>1192.13</v>
                </pt>
                <pt idx="434">
                  <v>1217.28</v>
                </pt>
                <pt idx="435">
                  <v>1186.69</v>
                </pt>
                <pt idx="436">
                  <v>1110.88</v>
                </pt>
                <pt idx="437">
                  <v>1135.68</v>
                </pt>
                <pt idx="438">
                  <v>1087.69</v>
                </pt>
                <pt idx="439">
                  <v>1089.41</v>
                </pt>
                <pt idx="440">
                  <v>1064.88</v>
                </pt>
                <pt idx="441">
                  <v>1091.6</v>
                </pt>
                <pt idx="442">
                  <v>1117.51</v>
                </pt>
                <pt idx="443">
                  <v>1076.76</v>
                </pt>
                <pt idx="444">
                  <v>1022.58</v>
                </pt>
                <pt idx="445">
                  <v>1077.96</v>
                </pt>
                <pt idx="446">
                  <v>1064.88</v>
                </pt>
                <pt idx="447">
                  <v>1102.66</v>
                </pt>
                <pt idx="448">
                  <v>1101.6</v>
                </pt>
                <pt idx="449">
                  <v>1121.64</v>
                </pt>
                <pt idx="450">
                  <v>1079.25</v>
                </pt>
                <pt idx="451">
                  <v>1071.69</v>
                </pt>
                <pt idx="452">
                  <v>1064.59</v>
                </pt>
                <pt idx="453">
                  <v>1104.51</v>
                </pt>
                <pt idx="454">
                  <v>1109.55</v>
                </pt>
                <pt idx="455">
                  <v>1125.59</v>
                </pt>
                <pt idx="456">
                  <v>1148.67</v>
                </pt>
                <pt idx="457">
                  <v>1146.24</v>
                </pt>
                <pt idx="458">
                  <v>1165.15</v>
                </pt>
                <pt idx="459">
                  <v>1176.19</v>
                </pt>
                <pt idx="460">
                  <v>1183.08</v>
                </pt>
                <pt idx="461">
                  <v>1183.26</v>
                </pt>
                <pt idx="462">
                  <v>1225.85</v>
                </pt>
                <pt idx="463">
                  <v>1199.21</v>
                </pt>
                <pt idx="464">
                  <v>1199.73</v>
                </pt>
                <pt idx="465">
                  <v>1189.4</v>
                </pt>
                <pt idx="466">
                  <v>1224.71</v>
                </pt>
                <pt idx="467">
                  <v>1240.4</v>
                </pt>
                <pt idx="468">
                  <v>1243.91</v>
                </pt>
                <pt idx="469">
                  <v>1256.77</v>
                </pt>
                <pt idx="470">
                  <v>1257.64</v>
                </pt>
                <pt idx="471">
                  <v>1271.5</v>
                </pt>
                <pt idx="472">
                  <v>1293.24</v>
                </pt>
                <pt idx="473">
                  <v>1283.35</v>
                </pt>
                <pt idx="474">
                  <v>1276.34</v>
                </pt>
                <pt idx="475">
                  <v>1310.87</v>
                </pt>
                <pt idx="476">
                  <v>1329.15</v>
                </pt>
                <pt idx="477">
                  <v>1343.01</v>
                </pt>
                <pt idx="478">
                  <v>1319.88</v>
                </pt>
                <pt idx="479">
                  <v>1321.15</v>
                </pt>
                <pt idx="480">
                  <v>1304.28</v>
                </pt>
                <pt idx="481">
                  <v>1279.2</v>
                </pt>
                <pt idx="482">
                  <v>1313.8</v>
                </pt>
                <pt idx="483">
                  <v>1332.41</v>
                </pt>
                <pt idx="484">
                  <v>1328.17</v>
                </pt>
                <pt idx="485">
                  <v>1319.68</v>
                </pt>
                <pt idx="486">
                  <v>1337.38</v>
                </pt>
                <pt idx="487">
                  <v>1363.61</v>
                </pt>
                <pt idx="488">
                  <v>1340.2</v>
                </pt>
                <pt idx="489">
                  <v>1337.77</v>
                </pt>
                <pt idx="490">
                  <v>1333.27</v>
                </pt>
                <pt idx="491">
                  <v>1331.1</v>
                </pt>
                <pt idx="492">
                  <v>1300.16</v>
                </pt>
                <pt idx="493">
                  <v>1270.98</v>
                </pt>
                <pt idx="494">
                  <v>1271.5</v>
                </pt>
                <pt idx="495">
                  <v>1268.45</v>
                </pt>
                <pt idx="496">
                  <v>1339.67</v>
                </pt>
                <pt idx="497">
                  <v>1343.8</v>
                </pt>
                <pt idx="498">
                  <v>1316.14</v>
                </pt>
                <pt idx="499">
                  <v>1345.02</v>
                </pt>
                <pt idx="500">
                  <v>1292.28</v>
                </pt>
                <pt idx="501">
                  <v>1199.38</v>
                </pt>
                <pt idx="502">
                  <v>1178.81</v>
                </pt>
                <pt idx="503">
                  <v>1123.53</v>
                </pt>
                <pt idx="504">
                  <v>1176.8</v>
                </pt>
                <pt idx="505">
                  <v>1173.97</v>
                </pt>
                <pt idx="506">
                  <v>1154.23</v>
                </pt>
                <pt idx="507">
                  <v>1216.01</v>
                </pt>
                <pt idx="508">
                  <v>1136.43</v>
                </pt>
                <pt idx="509">
                  <v>1131.42</v>
                </pt>
                <pt idx="510">
                  <v>1155.46</v>
                </pt>
                <pt idx="511">
                  <v>1224.58</v>
                </pt>
                <pt idx="512">
                  <v>1238.25</v>
                </pt>
                <pt idx="513">
                  <v>1285.09</v>
                </pt>
                <pt idx="514">
                  <v>1253.23</v>
                </pt>
                <pt idx="515">
                  <v>1263.85</v>
                </pt>
                <pt idx="516">
                  <v>1215.65</v>
                </pt>
                <pt idx="517">
                  <v>1158.67</v>
                </pt>
                <pt idx="518">
                  <v>1244.28</v>
                </pt>
                <pt idx="519">
                  <v>1255.19</v>
                </pt>
                <pt idx="520">
                  <v>1219.66</v>
                </pt>
                <pt idx="521">
                  <v>1265.33</v>
                </pt>
                <pt idx="522">
                  <v>1257.6</v>
                </pt>
                <pt idx="523">
                  <v>1277.81</v>
                </pt>
                <pt idx="524">
                  <v>1289.09</v>
                </pt>
                <pt idx="525">
                  <v>1315.38</v>
                </pt>
                <pt idx="526">
                  <v>1316.33</v>
                </pt>
                <pt idx="527">
                  <v>1344.9</v>
                </pt>
                <pt idx="528">
                  <v>1342.64</v>
                </pt>
                <pt idx="529">
                  <v>1361.23</v>
                </pt>
                <pt idx="530">
                  <v>1365.74</v>
                </pt>
                <pt idx="531">
                  <v>1369.63</v>
                </pt>
                <pt idx="532">
                  <v>1370.87</v>
                </pt>
                <pt idx="533">
                  <v>1404.17</v>
                </pt>
                <pt idx="534">
                  <v>1397.11</v>
                </pt>
                <pt idx="535">
                  <v>1408.47</v>
                </pt>
                <pt idx="536">
                  <v>1398.08</v>
                </pt>
                <pt idx="537">
                  <v>1370.26</v>
                </pt>
                <pt idx="538">
                  <v>1378.53</v>
                </pt>
                <pt idx="539">
                  <v>1403.36</v>
                </pt>
                <pt idx="540">
                  <v>1369.1</v>
                </pt>
                <pt idx="541">
                  <v>1353.39</v>
                </pt>
                <pt idx="542">
                  <v>1295.22</v>
                </pt>
                <pt idx="543">
                  <v>1317.82</v>
                </pt>
                <pt idx="544">
                  <v>1278.04</v>
                </pt>
                <pt idx="545">
                  <v>1325.66</v>
                </pt>
                <pt idx="546">
                  <v>1342.84</v>
                </pt>
                <pt idx="547">
                  <v>1335.02</v>
                </pt>
                <pt idx="548">
                  <v>1362.16</v>
                </pt>
                <pt idx="549">
                  <v>1354.68</v>
                </pt>
                <pt idx="550">
                  <v>1356.78</v>
                </pt>
                <pt idx="551">
                  <v>1362.66</v>
                </pt>
                <pt idx="552">
                  <v>1385.97</v>
                </pt>
                <pt idx="553">
                  <v>1390.99</v>
                </pt>
                <pt idx="554">
                  <v>1405.87</v>
                </pt>
                <pt idx="555">
                  <v>1418.16</v>
                </pt>
                <pt idx="556">
                  <v>1411.13</v>
                </pt>
                <pt idx="557">
                  <v>1406.58</v>
                </pt>
                <pt idx="558">
                  <v>1437.92</v>
                </pt>
                <pt idx="559">
                  <v>1465.77</v>
                </pt>
                <pt idx="560">
                  <v>1460.15</v>
                </pt>
                <pt idx="561">
                  <v>1440.67</v>
                </pt>
                <pt idx="562">
                  <v>1460.93</v>
                </pt>
                <pt idx="563">
                  <v>1428.59</v>
                </pt>
                <pt idx="564">
                  <v>1433.19</v>
                </pt>
                <pt idx="565">
                  <v>1411.94</v>
                </pt>
                <pt idx="566">
                  <v>1414.2</v>
                </pt>
                <pt idx="567">
                  <v>1379.85</v>
                </pt>
                <pt idx="568">
                  <v>1359.88</v>
                </pt>
                <pt idx="569">
                  <v>1409.15</v>
                </pt>
                <pt idx="570">
                  <v>1416.18</v>
                </pt>
                <pt idx="571">
                  <v>1418.07</v>
                </pt>
                <pt idx="572">
                  <v>1413.58</v>
                </pt>
                <pt idx="573">
                  <v>1430.15</v>
                </pt>
                <pt idx="574">
                  <v>1402.43</v>
                </pt>
                <pt idx="575">
                  <v>1466.47</v>
                </pt>
                <pt idx="576">
                  <v>1472.05</v>
                </pt>
                <pt idx="577">
                  <v>1485.98</v>
                </pt>
                <pt idx="578">
                  <v>1502.96</v>
                </pt>
                <pt idx="579">
                  <v>1513.17</v>
                </pt>
                <pt idx="580">
                  <v>1517.93</v>
                </pt>
                <pt idx="581">
                  <v>1519.79</v>
                </pt>
                <pt idx="582">
                  <v>1515.6</v>
                </pt>
                <pt idx="583">
                  <v>1518.2</v>
                </pt>
                <pt idx="584">
                  <v>1551.18</v>
                </pt>
                <pt idx="585">
                  <v>1560.7</v>
                </pt>
                <pt idx="586">
                  <v>1556.89</v>
                </pt>
                <pt idx="587">
                  <v>1569.19</v>
                </pt>
                <pt idx="588">
                  <v>1553.28</v>
                </pt>
                <pt idx="589">
                  <v>1588.85</v>
                </pt>
                <pt idx="590">
                  <v>1555.25</v>
                </pt>
                <pt idx="591">
                  <v>1582.24</v>
                </pt>
                <pt idx="592">
                  <v>1614.42</v>
                </pt>
                <pt idx="593">
                  <v>1633.7</v>
                </pt>
                <pt idx="594">
                  <v>1667.47</v>
                </pt>
                <pt idx="595">
                  <v>1649.6</v>
                </pt>
                <pt idx="596">
                  <v>1630.74</v>
                </pt>
                <pt idx="597">
                  <v>1643.38</v>
                </pt>
                <pt idx="598">
                  <v>1626.73</v>
                </pt>
                <pt idx="599">
                  <v>1592.43</v>
                </pt>
                <pt idx="600">
                  <v>1606.28</v>
                </pt>
                <pt idx="601">
                  <v>1631.89</v>
                </pt>
                <pt idx="602">
                  <v>1680.19</v>
                </pt>
                <pt idx="603">
                  <v>1692.09</v>
                </pt>
                <pt idx="604">
                  <v>1691.65</v>
                </pt>
                <pt idx="605">
                  <v>1709.67</v>
                </pt>
                <pt idx="606">
                  <v>1691.42</v>
                </pt>
                <pt idx="607">
                  <v>1655.83</v>
                </pt>
                <pt idx="608">
                  <v>1663.5</v>
                </pt>
                <pt idx="609">
                  <v>1632.97</v>
                </pt>
                <pt idx="610">
                  <v>1655.17</v>
                </pt>
                <pt idx="611">
                  <v>1687.99</v>
                </pt>
                <pt idx="612">
                  <v>1709.91</v>
                </pt>
                <pt idx="613">
                  <v>1691.75</v>
                </pt>
                <pt idx="614">
                  <v>1690.5</v>
                </pt>
                <pt idx="615">
                  <v>1703.2</v>
                </pt>
                <pt idx="616">
                  <v>1744.5</v>
                </pt>
                <pt idx="617">
                  <v>1759.77</v>
                </pt>
                <pt idx="618">
                  <v>1761.64</v>
                </pt>
                <pt idx="619">
                  <v>1770.61</v>
                </pt>
                <pt idx="620">
                  <v>1798.18</v>
                </pt>
                <pt idx="621">
                  <v>1804.76</v>
                </pt>
                <pt idx="622">
                  <v>1805.81</v>
                </pt>
                <pt idx="623">
                  <v>1805.09</v>
                </pt>
                <pt idx="624">
                  <v>1775.32</v>
                </pt>
                <pt idx="625">
                  <v>1818.32</v>
                </pt>
                <pt idx="626">
                  <v>1841.4</v>
                </pt>
                <pt idx="627">
                  <v>1831.37</v>
                </pt>
                <pt idx="628">
                  <v>1842.37</v>
                </pt>
                <pt idx="629">
                  <v>1838.7</v>
                </pt>
                <pt idx="630">
                  <v>1790.29</v>
                </pt>
                <pt idx="631">
                  <v>1782.59</v>
                </pt>
                <pt idx="632">
                  <v>1797.02</v>
                </pt>
                <pt idx="633">
                  <v>1838.63</v>
                </pt>
                <pt idx="634">
                  <v>1836.25</v>
                </pt>
                <pt idx="635">
                  <v>1859.45</v>
                </pt>
                <pt idx="636">
                  <v>1878.04</v>
                </pt>
                <pt idx="637">
                  <v>1841.13</v>
                </pt>
                <pt idx="638">
                  <v>1866.52</v>
                </pt>
                <pt idx="639">
                  <v>1857.62</v>
                </pt>
                <pt idx="640">
                  <v>1865.09</v>
                </pt>
                <pt idx="641">
                  <v>1815.69</v>
                </pt>
                <pt idx="642">
                  <v>1864.85</v>
                </pt>
                <pt idx="643">
                  <v>1863.4</v>
                </pt>
                <pt idx="644">
                  <v>1881.14</v>
                </pt>
                <pt idx="645">
                  <v>1878.48</v>
                </pt>
                <pt idx="646">
                  <v>1877.86</v>
                </pt>
                <pt idx="647">
                  <v>1900.53</v>
                </pt>
                <pt idx="648">
                  <v>1923.57</v>
                </pt>
                <pt idx="649">
                  <v>1949.44</v>
                </pt>
                <pt idx="650">
                  <v>1936.16</v>
                </pt>
                <pt idx="651">
                  <v>1962.87</v>
                </pt>
                <pt idx="652">
                  <v>1960.96</v>
                </pt>
                <pt idx="653">
                  <v>1985.44</v>
                </pt>
                <pt idx="654">
                  <v>1967.57</v>
                </pt>
                <pt idx="655">
                  <v>1978.22</v>
                </pt>
                <pt idx="656">
                  <v>1978.34</v>
                </pt>
                <pt idx="657">
                  <v>1925.15</v>
                </pt>
                <pt idx="658">
                  <v>1931.59</v>
                </pt>
                <pt idx="659">
                  <v>1955.06</v>
                </pt>
                <pt idx="660">
                  <v>1988.4</v>
                </pt>
                <pt idx="661">
                  <v>2003.37</v>
                </pt>
                <pt idx="662">
                  <v>2007.71</v>
                </pt>
                <pt idx="663">
                  <v>1985.54</v>
                </pt>
                <pt idx="664">
                  <v>2010.4</v>
                </pt>
                <pt idx="665">
                  <v>1982.85</v>
                </pt>
                <pt idx="666">
                  <v>1967.9</v>
                </pt>
                <pt idx="667">
                  <v>1906.13</v>
                </pt>
                <pt idx="668">
                  <v>1886.76</v>
                </pt>
                <pt idx="669">
                  <v>1964.58</v>
                </pt>
                <pt idx="670">
                  <v>2018.05</v>
                </pt>
                <pt idx="671">
                  <v>2031.92</v>
                </pt>
                <pt idx="672">
                  <v>2039.82</v>
                </pt>
                <pt idx="673">
                  <v>2063.5</v>
                </pt>
                <pt idx="674">
                  <v>2067.56</v>
                </pt>
                <pt idx="675">
                  <v>2075.37</v>
                </pt>
                <pt idx="676">
                  <v>2002.33</v>
                </pt>
                <pt idx="677">
                  <v>2070.65</v>
                </pt>
                <pt idx="678">
                  <v>2088.77</v>
                </pt>
                <pt idx="679">
                  <v>2058.2</v>
                </pt>
                <pt idx="680">
                  <v>2044.81</v>
                </pt>
                <pt idx="681">
                  <v>2019.42</v>
                </pt>
                <pt idx="682">
                  <v>2051.82</v>
                </pt>
                <pt idx="683">
                  <v>1994.99</v>
                </pt>
                <pt idx="684">
                  <v>2055.47</v>
                </pt>
                <pt idx="685">
                  <v>2096.99</v>
                </pt>
                <pt idx="686">
                  <v>2110.3</v>
                </pt>
                <pt idx="687">
                  <v>2104.5</v>
                </pt>
                <pt idx="688">
                  <v>2071.26</v>
                </pt>
                <pt idx="689">
                  <v>2053.4</v>
                </pt>
                <pt idx="690">
                  <v>2108.1</v>
                </pt>
                <pt idx="691">
                  <v>2061.02</v>
                </pt>
                <pt idx="692">
                  <v>2066.96</v>
                </pt>
                <pt idx="693">
                  <v>2102.06</v>
                </pt>
                <pt idx="694">
                  <v>2081.18</v>
                </pt>
                <pt idx="695">
                  <v>2117.69</v>
                </pt>
                <pt idx="696">
                  <v>2108.29</v>
                </pt>
                <pt idx="697">
                  <v>2116.1</v>
                </pt>
                <pt idx="698">
                  <v>2122.73</v>
                </pt>
                <pt idx="699">
                  <v>2126.06</v>
                </pt>
                <pt idx="700">
                  <v>2107.39</v>
                </pt>
                <pt idx="701">
                  <v>2092.83</v>
                </pt>
                <pt idx="702">
                  <v>2094.11</v>
                </pt>
                <pt idx="703">
                  <v>2109.99</v>
                </pt>
                <pt idx="704">
                  <v>2101.49</v>
                </pt>
                <pt idx="705">
                  <v>2076.78</v>
                </pt>
                <pt idx="706">
                  <v>2076.62</v>
                </pt>
                <pt idx="707">
                  <v>2126.64</v>
                </pt>
                <pt idx="708">
                  <v>2079.65</v>
                </pt>
                <pt idx="709">
                  <v>2103.84</v>
                </pt>
                <pt idx="710">
                  <v>2077.57</v>
                </pt>
                <pt idx="711">
                  <v>2091.54</v>
                </pt>
                <pt idx="712">
                  <v>1970.89</v>
                </pt>
                <pt idx="713">
                  <v>1988.87</v>
                </pt>
                <pt idx="714">
                  <v>1921.22</v>
                </pt>
                <pt idx="715">
                  <v>1961.05</v>
                </pt>
                <pt idx="716">
                  <v>1958.03</v>
                </pt>
                <pt idx="717">
                  <v>1931.34</v>
                </pt>
                <pt idx="718">
                  <v>1951.36</v>
                </pt>
                <pt idx="719">
                  <v>2014.89</v>
                </pt>
                <pt idx="720">
                  <v>2033.11</v>
                </pt>
                <pt idx="721">
                  <v>2075.15</v>
                </pt>
                <pt idx="722">
                  <v>2079.36</v>
                </pt>
                <pt idx="723">
                  <v>2099.2</v>
                </pt>
                <pt idx="724">
                  <v>2023.04</v>
                </pt>
                <pt idx="725">
                  <v>2089.17</v>
                </pt>
                <pt idx="726">
                  <v>2090.11</v>
                </pt>
                <pt idx="727">
                  <v>2091.69</v>
                </pt>
                <pt idx="728">
                  <v>2012.37</v>
                </pt>
                <pt idx="729">
                  <v>2005.55</v>
                </pt>
                <pt idx="730">
                  <v>2060.99</v>
                </pt>
                <pt idx="731">
                  <v>2043.94</v>
                </pt>
                <pt idx="732">
                  <v>1922.03</v>
                </pt>
                <pt idx="733">
                  <v>1880.33</v>
                </pt>
                <pt idx="734">
                  <v>1906.9</v>
                </pt>
                <pt idx="735">
                  <v>1940.24</v>
                </pt>
                <pt idx="736">
                  <v>1880.05</v>
                </pt>
                <pt idx="737">
                  <v>1864.78</v>
                </pt>
                <pt idx="738">
                  <v>1917.78</v>
                </pt>
                <pt idx="739">
                  <v>1948.05</v>
                </pt>
                <pt idx="740">
                  <v>1999.99</v>
                </pt>
                <pt idx="741">
                  <v>2022.19</v>
                </pt>
                <pt idx="742">
                  <v>2049.58</v>
                </pt>
                <pt idx="743">
                  <v>2035.94</v>
                </pt>
                <pt idx="744">
                  <v>2072.78</v>
                </pt>
                <pt idx="745">
                  <v>2047.6</v>
                </pt>
                <pt idx="746">
                  <v>2080.73</v>
                </pt>
                <pt idx="747">
                  <v>2091.58</v>
                </pt>
                <pt idx="748">
                  <v>2065.3</v>
                </pt>
                <pt idx="749">
                  <v>2057.14</v>
                </pt>
                <pt idx="750">
                  <v>2046.61</v>
                </pt>
                <pt idx="751">
                  <v>2052.32</v>
                </pt>
                <pt idx="752">
                  <v>2099.06</v>
                </pt>
                <pt idx="753">
                  <v>2099.13</v>
                </pt>
                <pt idx="754">
                  <v>2096.07</v>
                </pt>
                <pt idx="755">
                  <v>2071.22</v>
                </pt>
                <pt idx="756">
                  <v>2037.41</v>
                </pt>
                <pt idx="757">
                  <v>2102.95</v>
                </pt>
                <pt idx="758">
                  <v>2129.9</v>
                </pt>
                <pt idx="759">
                  <v>2161.74</v>
                </pt>
                <pt idx="760">
                  <v>2175.03</v>
                </pt>
                <pt idx="761">
                  <v>2173.6</v>
                </pt>
                <pt idx="762">
                  <v>2182.87</v>
                </pt>
                <pt idx="763">
                  <v>2184.05</v>
                </pt>
                <pt idx="764">
                  <v>2183.87</v>
                </pt>
                <pt idx="765">
                  <v>2169.04</v>
                </pt>
                <pt idx="766">
                  <v>2179.98</v>
                </pt>
                <pt idx="767">
                  <v>2127.81</v>
                </pt>
                <pt idx="768">
                  <v>2139.16</v>
                </pt>
                <pt idx="769">
                  <v>2164.69</v>
                </pt>
                <pt idx="770">
                  <v>2168.27</v>
                </pt>
                <pt idx="771">
                  <v>2153.74</v>
                </pt>
                <pt idx="772">
                  <v>2132.98</v>
                </pt>
                <pt idx="773">
                  <v>2141.16</v>
                </pt>
                <pt idx="774">
                  <v>2126.41</v>
                </pt>
                <pt idx="775">
                  <v>2085.18</v>
                </pt>
                <pt idx="776">
                  <v>2164.45</v>
                </pt>
                <pt idx="777">
                  <v>2181.9</v>
                </pt>
                <pt idx="778">
                  <v>2213.35</v>
                </pt>
                <pt idx="779">
                  <v>2191.95</v>
                </pt>
                <pt idx="780">
                  <v>2259.53</v>
                </pt>
                <pt idx="781">
                  <v>2258.07</v>
                </pt>
                <pt idx="782">
                  <v>2263.79</v>
                </pt>
                <pt idx="783">
                  <v>2238.83</v>
                </pt>
                <pt idx="784">
                  <v>2276.98</v>
                </pt>
                <pt idx="785">
                  <v>2274.64</v>
                </pt>
                <pt idx="786">
                  <v>2271.31</v>
                </pt>
                <pt idx="787">
                  <v>2294.69</v>
                </pt>
                <pt idx="788">
                  <v>2297.42</v>
                </pt>
                <pt idx="789">
                  <v>2316.1</v>
                </pt>
                <pt idx="790">
                  <v>2351.16</v>
                </pt>
                <pt idx="791">
                  <v>2367.34</v>
                </pt>
                <pt idx="792">
                  <v>2383.12</v>
                </pt>
                <pt idx="793">
                  <v>2372.6</v>
                </pt>
                <pt idx="794">
                  <v>2378.25</v>
                </pt>
                <pt idx="795">
                  <v>2343.98</v>
                </pt>
                <pt idx="796">
                  <v>2362.72</v>
                </pt>
                <pt idx="797">
                  <v>2355.54</v>
                </pt>
                <pt idx="798">
                  <v>2328.95</v>
                </pt>
                <pt idx="799">
                  <v>2348.69</v>
                </pt>
                <pt idx="800">
                  <v>2384.2</v>
                </pt>
                <pt idx="801">
                  <v>2399.29</v>
                </pt>
                <pt idx="802">
                  <v>2390.9</v>
                </pt>
                <pt idx="803">
                  <v>2381.73</v>
                </pt>
                <pt idx="804">
                  <v>2415.82</v>
                </pt>
                <pt idx="805">
                  <v>2439.07</v>
                </pt>
                <pt idx="806">
                  <v>2431.77</v>
                </pt>
                <pt idx="807">
                  <v>2433.15</v>
                </pt>
                <pt idx="808">
                  <v>2438.3</v>
                </pt>
                <pt idx="809">
                  <v>2423.41</v>
                </pt>
                <pt idx="810">
                  <v>2425.18</v>
                </pt>
                <pt idx="811">
                  <v>2459.27</v>
                </pt>
                <pt idx="812">
                  <v>2472.54</v>
                </pt>
                <pt idx="813">
                  <v>2472.1</v>
                </pt>
                <pt idx="814">
                  <v>2476.83</v>
                </pt>
                <pt idx="815">
                  <v>2441.32</v>
                </pt>
                <pt idx="816">
                  <v>2425.55</v>
                </pt>
                <pt idx="817">
                  <v>2443.05</v>
                </pt>
                <pt idx="818">
                  <v>2476.55</v>
                </pt>
                <pt idx="819">
                  <v>2461.43</v>
                </pt>
                <pt idx="820">
                  <v>2500.23</v>
                </pt>
                <pt idx="821">
                  <v>2502.22</v>
                </pt>
                <pt idx="822">
                  <v>2519.36</v>
                </pt>
                <pt idx="823">
                  <v>2549.33</v>
                </pt>
                <pt idx="824">
                  <v>2553.17</v>
                </pt>
                <pt idx="825">
                  <v>2575.21</v>
                </pt>
                <pt idx="826">
                  <v>2581.07</v>
                </pt>
                <pt idx="827">
                  <v>2587.84</v>
                </pt>
                <pt idx="828">
                  <v>2582.3</v>
                </pt>
                <pt idx="829">
                  <v>2578.85</v>
                </pt>
                <pt idx="830">
                  <v>2602.42</v>
                </pt>
                <pt idx="831">
                  <v>2642.22</v>
                </pt>
                <pt idx="832">
                  <v>2651.5</v>
                </pt>
                <pt idx="833">
                  <v>2675.81</v>
                </pt>
                <pt idx="834">
                  <v>2683.34</v>
                </pt>
                <pt idx="835">
                  <v>2673.61</v>
                </pt>
                <pt idx="836">
                  <v>2743.15</v>
                </pt>
                <pt idx="837">
                  <v>2786.24</v>
                </pt>
                <pt idx="838">
                  <v>2810.3</v>
                </pt>
                <pt idx="839">
                  <v>2872.87</v>
                </pt>
                <pt idx="840">
                  <v>2762.13</v>
                </pt>
                <pt idx="841">
                  <v>2619.55</v>
                </pt>
                <pt idx="842">
                  <v>2732.22</v>
                </pt>
                <pt idx="843">
                  <v>2747.3</v>
                </pt>
                <pt idx="844">
                  <v>2691.25</v>
                </pt>
                <pt idx="845">
                  <v>2786.57</v>
                </pt>
                <pt idx="846">
                  <v>2752.01</v>
                </pt>
                <pt idx="847">
                  <v>2588.26</v>
                </pt>
                <pt idx="848">
                  <v>2640.87</v>
                </pt>
                <pt idx="849">
                  <v>2604.47</v>
                </pt>
                <pt idx="850">
                  <v>2656.3</v>
                </pt>
                <pt idx="851">
                  <v>2670.14</v>
                </pt>
                <pt idx="852">
                  <v>2669.91</v>
                </pt>
                <pt idx="853">
                  <v>2663.42</v>
                </pt>
                <pt idx="854">
                  <v>2727.72</v>
                </pt>
                <pt idx="855">
                  <v>2712.97</v>
                </pt>
                <pt idx="856">
                  <v>2721.33</v>
                </pt>
                <pt idx="857">
                  <v>2734.62</v>
                </pt>
                <pt idx="858">
                  <v>2779.03</v>
                </pt>
                <pt idx="859">
                  <v>2779.66</v>
                </pt>
                <pt idx="860">
                  <v>2754.88</v>
                </pt>
                <pt idx="861">
                  <v>2718.37</v>
                </pt>
                <pt idx="862">
                  <v>2759.82</v>
                </pt>
                <pt idx="863">
                  <v>2801.31</v>
                </pt>
                <pt idx="864">
                  <v>2801.83</v>
                </pt>
                <pt idx="865">
                  <v>2818.82</v>
                </pt>
                <pt idx="866">
                  <v>2840.35</v>
                </pt>
                <pt idx="867">
                  <v>2833.28</v>
                </pt>
                <pt idx="868">
                  <v>2850.13</v>
                </pt>
                <pt idx="869">
                  <v>2874.69</v>
                </pt>
                <pt idx="870">
                  <v>2901.52</v>
                </pt>
                <pt idx="871">
                  <v>2871.68</v>
                </pt>
                <pt idx="872">
                  <v>2904.98</v>
                </pt>
                <pt idx="873">
                  <v>2929.67</v>
                </pt>
                <pt idx="874">
                  <v>2913.98</v>
                </pt>
                <pt idx="875">
                  <v>2885.57</v>
                </pt>
                <pt idx="876">
                  <v>2767.13</v>
                </pt>
                <pt idx="877">
                  <v>2767.78</v>
                </pt>
                <pt idx="878">
                  <v>2658.69</v>
                </pt>
                <pt idx="879">
                  <v>2723.06</v>
                </pt>
                <pt idx="880">
                  <v>2781.01</v>
                </pt>
                <pt idx="881">
                  <v>2736.27</v>
                </pt>
                <pt idx="882">
                  <v>2632.56</v>
                </pt>
                <pt idx="883">
                  <v>2760.17</v>
                </pt>
                <pt idx="884">
                  <v>2633.08</v>
                </pt>
                <pt idx="885">
                  <v>2599.95</v>
                </pt>
                <pt idx="886">
                  <v>2416.62</v>
                </pt>
                <pt idx="887">
                  <v>2485.74</v>
                </pt>
                <pt idx="888">
                  <v>2531.94</v>
                </pt>
                <pt idx="889">
                  <v>2596.26</v>
                </pt>
                <pt idx="890">
                  <v>2670.71</v>
                </pt>
                <pt idx="891">
                  <v>2664.76</v>
                </pt>
                <pt idx="892">
                  <v>2706.53</v>
                </pt>
                <pt idx="893">
                  <v>2707.88</v>
                </pt>
                <pt idx="894">
                  <v>2775.6</v>
                </pt>
                <pt idx="895">
                  <v>2792.67</v>
                </pt>
                <pt idx="896">
                  <v>2803.69</v>
                </pt>
                <pt idx="897">
                  <v>2743.07</v>
                </pt>
                <pt idx="898">
                  <v>2822.48</v>
                </pt>
                <pt idx="899">
                  <v>2800.71</v>
                </pt>
                <pt idx="900">
                  <v>2834.4</v>
                </pt>
                <pt idx="901">
                  <v>2892.74</v>
                </pt>
                <pt idx="902">
                  <v>2907.41</v>
                </pt>
                <pt idx="903">
                  <v>2905.03</v>
                </pt>
                <pt idx="904">
                  <v>2939.88</v>
                </pt>
                <pt idx="905">
                  <v>2945.64</v>
                </pt>
                <pt idx="906">
                  <v>2881.4</v>
                </pt>
                <pt idx="907">
                  <v>2859.53</v>
                </pt>
                <pt idx="908">
                  <v>2826.06</v>
                </pt>
                <pt idx="909">
                  <v>2752.06</v>
                </pt>
                <pt idx="910">
                  <v>2873.34</v>
                </pt>
                <pt idx="911">
                  <v>2886.98</v>
                </pt>
                <pt idx="912">
                  <v>2950.46</v>
                </pt>
                <pt idx="913">
                  <v>2941.76</v>
                </pt>
                <pt idx="914">
                  <v>2990.41</v>
                </pt>
                <pt idx="915">
                  <v>3013.77</v>
                </pt>
                <pt idx="916">
                  <v>2976.61</v>
                </pt>
                <pt idx="917">
                  <v>3025.86</v>
                </pt>
                <pt idx="918">
                  <v>2932.05</v>
                </pt>
                <pt idx="919">
                  <v>2918.65</v>
                </pt>
                <pt idx="920">
                  <v>2888.68</v>
                </pt>
                <pt idx="921">
                  <v>2847.11</v>
                </pt>
                <pt idx="922">
                  <v>2926.46</v>
                </pt>
                <pt idx="923">
                  <v>2978.71</v>
                </pt>
                <pt idx="924">
                  <v>3007.39</v>
                </pt>
                <pt idx="925">
                  <v>2992.07</v>
                </pt>
                <pt idx="926">
                  <v>2961.79</v>
                </pt>
                <pt idx="927">
                  <v>2952.01</v>
                </pt>
                <pt idx="928">
                  <v>2970.27</v>
                </pt>
                <pt idx="929">
                  <v>2986.2</v>
                </pt>
                <pt idx="930">
                  <v>3022.55</v>
                </pt>
                <pt idx="931">
                  <v>3066.91</v>
                </pt>
                <pt idx="932">
                  <v>3093.08</v>
                </pt>
                <pt idx="933">
                  <v>3120.46</v>
                </pt>
                <pt idx="934">
                  <v>3110.29</v>
                </pt>
                <pt idx="935">
                  <v>3140.98</v>
                </pt>
                <pt idx="936">
                  <v>3145.91</v>
                </pt>
                <pt idx="937">
                  <v>3168.8</v>
                </pt>
                <pt idx="938">
                  <v>3221.22</v>
                </pt>
                <pt idx="939">
                  <v>3240.02</v>
                </pt>
                <pt idx="940">
                  <v>3234.85</v>
                </pt>
                <pt idx="941">
                  <v>3265.35</v>
                </pt>
                <pt idx="942">
                  <v>3329.62</v>
                </pt>
                <pt idx="943">
                  <v>3295.47</v>
                </pt>
                <pt idx="944">
                  <v>3225.52</v>
                </pt>
                <pt idx="945">
                  <v>3327.71</v>
                </pt>
                <pt idx="946">
                  <v>3380.16</v>
                </pt>
                <pt idx="947">
                  <v>3337.75</v>
                </pt>
                <pt idx="948">
                  <v>2954.22</v>
                </pt>
                <pt idx="949">
                  <v>2972.37</v>
                </pt>
                <pt idx="950">
                  <v>2711.02</v>
                </pt>
                <pt idx="951">
                  <v>2304.92</v>
                </pt>
                <pt idx="952">
                  <v>2541.47</v>
                </pt>
                <pt idx="953">
                  <v>2488.65</v>
                </pt>
                <pt idx="954">
                  <v>2789.82</v>
                </pt>
                <pt idx="955">
                  <v>2874.56</v>
                </pt>
                <pt idx="956">
                  <v>2836.74</v>
                </pt>
                <pt idx="957">
                  <v>2830.71</v>
                </pt>
                <pt idx="958">
                  <v>2929.8</v>
                </pt>
                <pt idx="959">
                  <v>2863.7</v>
                </pt>
                <pt idx="960">
                  <v>2955.45</v>
                </pt>
                <pt idx="961">
                  <v>3044.31</v>
                </pt>
                <pt idx="962">
                  <v>3193.93</v>
                </pt>
                <pt idx="963">
                  <v>3041.31</v>
                </pt>
                <pt idx="964">
                  <v>3097.74</v>
                </pt>
                <pt idx="965">
                  <v>3009.05</v>
                </pt>
                <pt idx="966">
                  <v>3130.01</v>
                </pt>
                <pt idx="967">
                  <v>3185.04</v>
                </pt>
                <pt idx="968">
                  <v>3224.73</v>
                </pt>
                <pt idx="969">
                  <v>3215.63</v>
                </pt>
                <pt idx="970">
                  <v>3271.12</v>
                </pt>
                <pt idx="971">
                  <v>3351.28</v>
                </pt>
                <pt idx="972">
                  <v>3372.85</v>
                </pt>
                <pt idx="973">
                  <v>3397.16</v>
                </pt>
                <pt idx="974">
                  <v>3508.01</v>
                </pt>
                <pt idx="975">
                  <v>3426.96</v>
                </pt>
                <pt idx="976">
                  <v>3340.97</v>
                </pt>
                <pt idx="977">
                  <v>3319.47</v>
                </pt>
                <pt idx="978">
                  <v>3298.46</v>
                </pt>
                <pt idx="979">
                  <v>3348.44</v>
                </pt>
                <pt idx="980">
                  <v>3477.13</v>
                </pt>
                <pt idx="981">
                  <v>3483.81</v>
                </pt>
                <pt idx="982">
                  <v>3465.39</v>
                </pt>
                <pt idx="983">
                  <v>3269.96</v>
                </pt>
                <pt idx="984">
                  <v>3509.44</v>
                </pt>
                <pt idx="985">
                  <v>3585.15</v>
                </pt>
                <pt idx="986">
                  <v>3557.54</v>
                </pt>
                <pt idx="987">
                  <v>3638.35</v>
                </pt>
                <pt idx="988">
                  <v>3699.12</v>
                </pt>
                <pt idx="989">
                  <v>3663.46</v>
                </pt>
                <pt idx="990">
                  <v>3709.41</v>
                </pt>
                <pt idx="991">
                  <v>3703.06</v>
                </pt>
                <pt idx="992">
                  <v>3756.07</v>
                </pt>
                <pt idx="993">
                  <v>3824.68</v>
                </pt>
                <pt idx="994">
                  <v>3768.25</v>
                </pt>
                <pt idx="995">
                  <v>3841.47</v>
                </pt>
                <pt idx="996">
                  <v>3714.24</v>
                </pt>
                <pt idx="997">
                  <v>3886.83</v>
                </pt>
                <pt idx="998">
                  <v>3934.83</v>
                </pt>
                <pt idx="999">
                  <v>3906.71</v>
                </pt>
                <pt idx="1000">
                  <v>3811.15</v>
                </pt>
                <pt idx="1001">
                  <v>3841.94</v>
                </pt>
                <pt idx="1002">
                  <v>3943.34</v>
                </pt>
                <pt idx="1003">
                  <v>3913.1</v>
                </pt>
                <pt idx="1004">
                  <v>3974.54</v>
                </pt>
                <pt idx="1005">
                  <v>4019.87</v>
                </pt>
                <pt idx="1006">
                  <v>4128.8</v>
                </pt>
                <pt idx="1007">
                  <v>4185.47</v>
                </pt>
                <pt idx="1008">
                  <v>4180.17</v>
                </pt>
                <pt idx="1009">
                  <v>4181.17</v>
                </pt>
                <pt idx="1010">
                  <v>4232.6</v>
                </pt>
                <pt idx="1011">
                  <v>4173.85</v>
                </pt>
                <pt idx="1012">
                  <v>4155.86</v>
                </pt>
                <pt idx="1013">
                  <v>4204.11</v>
                </pt>
                <pt idx="1014">
                  <v>4229.89</v>
                </pt>
                <pt idx="1015">
                  <v>4247.44</v>
                </pt>
                <pt idx="1016">
                  <v>4166.45</v>
                </pt>
                <pt idx="1017">
                  <v>4280.7</v>
                </pt>
                <pt idx="1018">
                  <v>4352.34</v>
                </pt>
                <pt idx="1019">
                  <v>4369.55</v>
                </pt>
                <pt idx="1020">
                  <v>4327.16</v>
                </pt>
                <pt idx="1021">
                  <v>4411.79</v>
                </pt>
                <pt idx="1022">
                  <v>4395.26</v>
                </pt>
                <pt idx="1023">
                  <v>4436.52</v>
                </pt>
                <pt idx="1024">
                  <v>4468</v>
                </pt>
                <pt idx="1025">
                  <v>4441.67</v>
                </pt>
                <pt idx="1026">
                  <v>4509.37</v>
                </pt>
                <pt idx="1027">
                  <v>4535.43</v>
                </pt>
                <pt idx="1028">
                  <v>4458.58</v>
                </pt>
                <pt idx="1029">
                  <v>4432.99</v>
                </pt>
                <pt idx="1030">
                  <v>4455.48</v>
                </pt>
                <pt idx="1031">
                  <v>4357.04</v>
                </pt>
                <pt idx="1032">
                  <v>4391.34</v>
                </pt>
                <pt idx="1033">
                  <v>4471.37</v>
                </pt>
                <pt idx="1034">
                  <v>4544.9</v>
                </pt>
                <pt idx="1035">
                  <v>4605.38</v>
                </pt>
                <pt idx="1036">
                  <v>4697.53</v>
                </pt>
                <pt idx="1037">
                  <v>4682.85</v>
                </pt>
                <pt idx="1038">
                  <v>4697.96</v>
                </pt>
                <pt idx="1039">
                  <v>4594.62</v>
                </pt>
                <pt idx="1040">
                  <v>4538.43</v>
                </pt>
                <pt idx="1041">
                  <v>4712.02</v>
                </pt>
                <pt idx="1042">
                  <v>4620.64</v>
                </pt>
                <pt idx="1043">
                  <v>4725.79</v>
                </pt>
                <pt idx="1044">
                  <v>4766.18</v>
                </pt>
                <pt idx="1045">
                  <v>4677.03</v>
                </pt>
                <pt idx="1046">
                  <v>4662.85</v>
                </pt>
                <pt idx="1047">
                  <v>4397.94</v>
                </pt>
                <pt idx="1048">
                  <v>4431.85</v>
                </pt>
                <pt idx="1049">
                  <v>4500.53</v>
                </pt>
                <pt idx="1050">
                  <v>4418.64</v>
                </pt>
                <pt idx="1051">
                  <v>4348.87</v>
                </pt>
                <pt idx="1052">
                  <v>4384.65</v>
                </pt>
                <pt idx="1053">
                  <v>4328.87</v>
                </pt>
                <pt idx="1054">
                  <v>4204.31</v>
                </pt>
                <pt idx="1055">
                  <v>4463.12</v>
                </pt>
                <pt idx="1056">
                  <v>4543.06</v>
                </pt>
                <pt idx="1057">
                  <v>4545.86</v>
                </pt>
                <pt idx="1058">
                  <v>4488.28</v>
                </pt>
                <pt idx="1059">
                  <v>4392.59</v>
                </pt>
                <pt idx="1060">
                  <v>4271.78</v>
                </pt>
                <pt idx="1061">
                  <v>4131.93</v>
                </pt>
                <pt idx="1062">
                  <v>4123.34</v>
                </pt>
                <pt idx="1063">
                  <v>4023.89</v>
                </pt>
                <pt idx="1064">
                  <v>3901.36</v>
                </pt>
                <pt idx="1065">
                  <v>4158.24</v>
                </pt>
                <pt idx="1066">
                  <v>4108.54</v>
                </pt>
                <pt idx="1067">
                  <v>3900.86</v>
                </pt>
                <pt idx="1068">
                  <v>3674.84</v>
                </pt>
                <pt idx="1069">
                  <v>3911.74</v>
                </pt>
                <pt idx="1070">
                  <v>3825.33</v>
                </pt>
                <pt idx="1071">
                  <v>3899.38</v>
                </pt>
                <pt idx="1072">
                  <v>3863.16</v>
                </pt>
                <pt idx="1073">
                  <v>3961.63</v>
                </pt>
                <pt idx="1074">
                  <v>4130.29</v>
                </pt>
                <pt idx="1075">
                  <v>4145.19</v>
                </pt>
                <pt idx="1076">
                  <v>4280.15</v>
                </pt>
                <pt idx="1077">
                  <v>4228.48</v>
                </pt>
                <pt idx="1078">
                  <v>4057.66</v>
                </pt>
                <pt idx="1079">
                  <v>3924.26</v>
                </pt>
                <pt idx="1080">
                  <v>4067.36</v>
                </pt>
                <pt idx="1081">
                  <v>3873.33</v>
                </pt>
                <pt idx="1082">
                  <v>3693.23</v>
                </pt>
                <pt idx="1083">
                  <v>3585.62</v>
                </pt>
                <pt idx="1084">
                  <v>3639.66</v>
                </pt>
                <pt idx="1085">
                  <v>3583.07</v>
                </pt>
                <pt idx="1086">
                  <v>3752.75</v>
                </pt>
                <pt idx="1087">
                  <v>3901.06</v>
                </pt>
                <pt idx="1088">
                  <v>3770.55</v>
                </pt>
                <pt idx="1089">
                  <v>3992.93</v>
                </pt>
                <pt idx="1090">
                  <v>3965.34</v>
                </pt>
                <pt idx="1091">
                  <v>4026.12</v>
                </pt>
                <pt idx="1092">
                  <v>4071.7</v>
                </pt>
                <pt idx="1093">
                  <v>3934.38</v>
                </pt>
                <pt idx="1094">
                  <v>3852.36</v>
                </pt>
                <pt idx="1095">
                  <v>3844.82</v>
                </pt>
                <pt idx="1096">
                  <v>3839.5</v>
                </pt>
                <pt idx="1097">
                  <v>3895.08</v>
                </pt>
                <pt idx="1098">
                  <v>3999.09</v>
                </pt>
                <pt idx="1099">
                  <v>3972.61</v>
                </pt>
                <pt idx="1100">
                  <v>4070.56</v>
                </pt>
                <pt idx="1101">
                  <v>4136.48</v>
                </pt>
                <pt idx="1102">
                  <v>4090.46</v>
                </pt>
                <pt idx="1103">
                  <v>4079.09</v>
                </pt>
                <pt idx="1104">
                  <v>3970.04</v>
                </pt>
                <pt idx="1105">
                  <v>4045.64</v>
                </pt>
                <pt idx="1106">
                  <v>3861.59</v>
                </pt>
                <pt idx="1107">
                  <v>3916.64</v>
                </pt>
                <pt idx="1108">
                  <v>3970.99</v>
                </pt>
                <pt idx="1109">
                  <v>4109.31</v>
                </pt>
                <pt idx="1110">
                  <v>4105.02</v>
                </pt>
                <pt idx="1111">
                  <v>4137.64</v>
                </pt>
                <pt idx="1112">
                  <v>4133.52</v>
                </pt>
                <pt idx="1113">
                  <v>4169.48</v>
                </pt>
                <pt idx="1114">
                  <v>4136.25</v>
                </pt>
                <pt idx="1115">
                  <v>4124.08</v>
                </pt>
                <pt idx="1116">
                  <v>4191.98</v>
                </pt>
                <pt idx="1117">
                  <v>4205.45</v>
                </pt>
                <pt idx="1118">
                  <v>4282.37</v>
                </pt>
                <pt idx="1119">
                  <v>4298.86</v>
                </pt>
                <pt idx="1120">
                  <v>4409.59</v>
                </pt>
                <pt idx="1121">
                  <v>4348.33</v>
                </pt>
                <pt idx="1122">
                  <v>4450.38</v>
                </pt>
                <pt idx="1123">
                  <v>4398.95</v>
                </pt>
                <pt idx="1124">
                  <v>4505.42</v>
                </pt>
                <pt idx="1125">
                  <v>4536.34</v>
                </pt>
                <pt idx="1126">
                  <v>4582.23</v>
                </pt>
                <pt idx="1127">
                  <v>4478.03</v>
                </pt>
                <pt idx="1128">
                  <v>4464.05</v>
                </pt>
                <pt idx="1129">
                  <v>4369.71</v>
                </pt>
                <pt idx="1130">
                  <v>4405.71</v>
                </pt>
                <pt idx="1131">
                  <v>4515.77</v>
                </pt>
                <pt idx="1132">
                  <v>4457.49</v>
                </pt>
                <pt idx="1133">
                  <v>4450.32</v>
                </pt>
                <pt idx="1134">
                  <v>4320.06</v>
                </pt>
                <pt idx="1135">
                  <v>4288.05</v>
                </pt>
                <pt idx="1136">
                  <v>4308.5</v>
                </pt>
                <pt idx="1137">
                  <v>4327.78</v>
                </pt>
                <pt idx="1138">
                  <v>4224.16</v>
                </pt>
                <pt idx="1139">
                  <v>4117.37</v>
                </pt>
                <pt idx="1140">
                  <v>4358.34</v>
                </pt>
                <pt idx="1141">
                  <v>4415.24</v>
                </pt>
                <pt idx="1142">
                  <v>4514.02</v>
                </pt>
                <pt idx="1143">
                  <v>4559.34</v>
                </pt>
                <pt idx="1144">
                  <v>4594.63</v>
                </pt>
                <pt idx="1145">
                  <v>4604.37</v>
                </pt>
                <pt idx="1146">
                  <v>4719.19</v>
                </pt>
                <pt idx="1147">
                  <v>4754.63</v>
                </pt>
                <pt idx="1148">
                  <v>4769.83</v>
                </pt>
                <pt idx="1149">
                  <v>4697.24</v>
                </pt>
                <pt idx="1150">
                  <v>4783.83</v>
                </pt>
                <pt idx="1151">
                  <v>4839.81</v>
                </pt>
                <pt idx="1152">
                  <v>4890.97</v>
                </pt>
                <pt idx="1153">
                  <v>4958.61</v>
                </pt>
                <pt idx="1154">
                  <v>5026.61</v>
                </pt>
                <pt idx="1155">
                  <v>5005.57</v>
                </pt>
                <pt idx="1156">
                  <v>5088.8</v>
                </pt>
                <pt idx="1157">
                  <v>5137.08</v>
                </pt>
                <pt idx="1158">
                  <v>5123.69</v>
                </pt>
                <pt idx="1159">
                  <v>5117.09</v>
                </pt>
                <pt idx="1160">
                  <v>5234.18</v>
                </pt>
                <pt idx="1161">
                  <v>5254.35</v>
                </pt>
                <pt idx="1162">
                  <v>5204.34</v>
                </pt>
                <pt idx="1163">
                  <v>5123.41</v>
                </pt>
                <pt idx="1164">
                  <v>4967.23</v>
                </pt>
                <pt idx="1165">
                  <v>5099.96</v>
                </pt>
                <pt idx="1166">
                  <v>5127.79</v>
                </pt>
                <pt idx="1167">
                  <v>5222.68</v>
                </pt>
                <pt idx="1168">
                  <v>5303.27</v>
                </pt>
                <pt idx="1169">
                  <v>5304.72</v>
                </pt>
                <pt idx="1170">
                  <v>5277.51</v>
                </pt>
                <pt idx="1171">
                  <v>5346.99</v>
                </pt>
                <pt idx="1172">
                  <v>5431.6</v>
                </pt>
                <pt idx="1173">
                  <v>5464.62</v>
                </pt>
                <pt idx="1174">
                  <v>5460.48</v>
                </pt>
                <pt idx="1175">
                  <v>5567.19</v>
                </pt>
                <pt idx="1176">
                  <v>5615.35</v>
                </pt>
                <pt idx="1177">
                  <v>5505</v>
                </pt>
                <pt idx="1178">
                  <v>5459.1</v>
                </pt>
                <pt idx="1179">
                  <v>5346.56</v>
                </pt>
                <pt idx="1180">
                  <v>5344.16</v>
                </pt>
                <pt idx="1181">
                  <v>5554.25</v>
                </pt>
                <pt idx="1182">
                  <v>5634.61</v>
                </pt>
                <pt idx="1183">
                  <v>5648.4</v>
                </pt>
                <pt idx="1184">
                  <v>5408.42</v>
                </pt>
                <pt idx="1185">
                  <v>5626.02</v>
                </pt>
                <pt idx="1186">
                  <v>5702.55</v>
                </pt>
                <pt idx="1187">
                  <v>5738.17</v>
                </pt>
                <pt idx="1188">
                  <v>5751.07</v>
                </pt>
                <pt idx="1189">
                  <v>5815.03</v>
                </pt>
                <pt idx="1190">
                  <v>5864.67</v>
                </pt>
                <pt idx="1191">
                  <v>5808.12</v>
                </pt>
                <pt idx="1192">
                  <v>5728.8</v>
                </pt>
                <pt idx="1193">
                  <v>5995.54</v>
                </pt>
                <pt idx="1194">
                  <v>5870.62</v>
                </pt>
                <pt idx="1195">
                  <v>5969.34</v>
                </pt>
                <pt idx="1196">
                  <v>6032.38</v>
                </pt>
                <pt idx="1197">
                  <v>6090.27</v>
                </pt>
                <pt idx="1198">
                  <v>6051.09</v>
                </pt>
                <pt idx="1199">
                  <v>5930.85</v>
                </pt>
                <pt idx="1200">
                  <v>5970.84</v>
                </pt>
                <pt idx="1201">
                  <v>5942.47</v>
                </pt>
                <pt idx="1202">
                  <v>5827.04</v>
                </pt>
                <pt idx="1203">
                  <v>5996.66</v>
                </pt>
                <pt idx="1204">
                  <v>6101.24</v>
                </pt>
                <pt idx="1205">
                  <v>6040.53</v>
                </pt>
                <pt idx="1206">
                  <v>6025.99</v>
                </pt>
                <pt idx="1207">
                  <v>6114.63</v>
                </pt>
                <pt idx="1208">
                  <v>6013.13</v>
                </pt>
                <pt idx="1209">
                  <v>5954.5</v>
                </pt>
                <pt idx="1210">
                  <v>5770.2</v>
                </pt>
                <pt idx="1211">
                  <v>5638.94</v>
                </pt>
                <pt idx="1212">
                  <v>5667.56</v>
                </pt>
                <pt idx="1213">
                  <v>5580.94</v>
                </pt>
                <pt idx="1214">
                  <v>5074.08</v>
                </pt>
                <pt idx="1215">
                  <v>5363.36</v>
                </pt>
                <pt idx="1216">
                  <v>5282.7</v>
                </pt>
                <pt idx="1217">
                  <v>5525.21</v>
                </pt>
                <pt idx="1218">
                  <v>5686.67</v>
                </pt>
                <pt idx="1219">
                  <v>5659.91</v>
                </pt>
                <pt idx="1220">
                  <v>5958.38</v>
                </pt>
                <pt idx="1221">
                  <v>5802.82</v>
                </pt>
                <pt idx="1222">
                  <v>5911.69</v>
                </pt>
                <pt idx="1223">
                  <v>6000.36</v>
                </pt>
                <pt idx="1224">
                  <v>5976.97</v>
                </pt>
                <pt idx="1225">
                  <v>5967.84</v>
                </pt>
                <pt idx="1226">
                  <v>6173.07</v>
                </pt>
                <pt idx="1227">
                  <v>6279.35</v>
                </pt>
                <pt idx="1228">
                  <v>6259.75</v>
                </pt>
                <pt idx="1229">
                  <v>6296.79</v>
                </pt>
                <pt idx="1230">
                  <v>6388.64</v>
                </pt>
                <pt idx="1231">
                  <v>6238.01</v>
                </pt>
                <pt idx="1232">
                  <v>6389.45</v>
                </pt>
                <pt idx="1233">
                  <v>6449.8</v>
                </pt>
                <pt idx="1234">
                  <v>6466.91</v>
                </pt>
                <pt idx="1235">
                  <v>6460.26</v>
                </pt>
                <pt idx="1236">
                  <v>6481.5</v>
                </pt>
                <pt idx="1237">
                  <v>6584.29</v>
                </pt>
                <pt idx="1238">
                  <v>6664.36</v>
                </pt>
                <pt idx="1239">
                  <v>6643.7</v>
                </pt>
                <pt idx="1240">
                  <v>6715.79</v>
                </pt>
                <pt idx="1241">
                  <v>6552.51</v>
                </pt>
                <pt idx="1242">
                  <v>6664.01</v>
                </pt>
                <pt idx="1243">
                  <v>6791.69</v>
                </pt>
                <pt idx="1244">
                  <v>6840.2</v>
                </pt>
                <pt idx="1245">
                  <v>6728.8</v>
                </pt>
                <pt idx="1246">
                  <v>6734.11</v>
                </pt>
                <pt idx="1247">
                  <v>6602.99</v>
                </pt>
                <pt idx="1248">
                  <v>6849.09</v>
                </pt>
                <pt idx="1249">
                  <v>6870.4</v>
                </pt>
                <pt idx="1250">
                  <v>6827.41</v>
                </pt>
                <pt idx="1251">
                  <v>6834.5</v>
                </pt>
                <pt idx="1252">
                  <v>6929.94</v>
                </pt>
                <pt idx="1253">
                  <v>6858.47</v>
                </pt>
                <pt idx="1254">
                  <v>6966.28</v>
                </pt>
                <pt idx="1255">
                  <v>6940.01</v>
                </pt>
                <pt idx="1256">
                  <v>6915.61</v>
                </pt>
                <pt idx="1257">
                  <v>6939.03</v>
                </pt>
                <pt idx="1258">
                  <v>6932.3</v>
                </pt>
                <pt idx="1259">
                  <v>6836.17</v>
                </pt>
                <pt idx="1260">
                  <v>6909.51</v>
                </pt>
                <pt idx="1261">
                  <v>6878.88</v>
                </pt>
                <pt idx="1262">
                  <v>6740.02</v>
                </pt>
                <pt idx="1263">
                  <v>6632.19</v>
                </pt>
                <pt idx="1264">
                  <v>6506.48</v>
                </pt>
                <pt idx="1265">
                  <v>6368.85</v>
                </pt>
                <pt idx="1266">
                  <v>6582.69</v>
                </pt>
                <pt idx="1267">
                  <v>6782.81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86553983"/>
        <axId val="686545023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686553983"/>
        <scaling>
          <orientation val="minMax"/>
        </scaling>
        <delete val="0"/>
        <axPos val="b"/>
        <numFmt formatCode="yyyy\-mm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686545023"/>
        <crosses val="autoZero"/>
        <lblOffset val="100"/>
        <baseTimeUnit val="days"/>
        <majorUnit val="130"/>
      </dateAx>
      <valAx>
        <axId val="6865450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6865539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altLang="en-US" sz="1400" b="1" i="0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市场风险总览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altLang="en-US" sz="1400" b="1" i="0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areaChart>
        <grouping val="standard"/>
        <varyColors val="0"/>
        <ser>
          <idx val="2"/>
          <order val="0"/>
          <tx>
            <v>SP500回撤</v>
          </tx>
          <spPr>
            <a:solidFill xmlns:a="http://schemas.openxmlformats.org/drawingml/2006/main">
              <a:srgbClr val="FFD6D6"/>
            </a:solidFill>
            <a:ln xmlns:a="http://schemas.openxmlformats.org/drawingml/2006/main" w="12700">
              <a:solidFill>
                <a:srgbClr val="E57373"/>
              </a:solidFill>
              <a:prstDash val="solid"/>
            </a:ln>
          </spPr>
          <cat>
            <numRef>
              <f>市场状态总览!$A$159:$A$1531</f>
              <numCache>
                <formatCode>m/d/yy</formatCode>
                <ptCount val="1373"/>
                <pt idx="0">
                  <v>36518</v>
                </pt>
                <pt idx="1">
                  <v>36525</v>
                </pt>
                <pt idx="2">
                  <v>36532</v>
                </pt>
                <pt idx="3">
                  <v>36539</v>
                </pt>
                <pt idx="4">
                  <v>36546</v>
                </pt>
                <pt idx="5">
                  <v>36553</v>
                </pt>
                <pt idx="6">
                  <v>36560</v>
                </pt>
                <pt idx="7">
                  <v>36567</v>
                </pt>
                <pt idx="8">
                  <v>36574</v>
                </pt>
                <pt idx="9">
                  <v>36581</v>
                </pt>
                <pt idx="10">
                  <v>36588</v>
                </pt>
                <pt idx="11">
                  <v>36595</v>
                </pt>
                <pt idx="12">
                  <v>36602</v>
                </pt>
                <pt idx="13">
                  <v>36609</v>
                </pt>
                <pt idx="14">
                  <v>36616</v>
                </pt>
                <pt idx="15">
                  <v>36623</v>
                </pt>
                <pt idx="16">
                  <v>36630</v>
                </pt>
                <pt idx="17">
                  <v>36637</v>
                </pt>
                <pt idx="18">
                  <v>36644</v>
                </pt>
                <pt idx="19">
                  <v>36651</v>
                </pt>
                <pt idx="20">
                  <v>36658</v>
                </pt>
                <pt idx="21">
                  <v>36665</v>
                </pt>
                <pt idx="22">
                  <v>36672</v>
                </pt>
                <pt idx="23">
                  <v>36679</v>
                </pt>
                <pt idx="24">
                  <v>36686</v>
                </pt>
                <pt idx="25">
                  <v>36693</v>
                </pt>
                <pt idx="26">
                  <v>36700</v>
                </pt>
                <pt idx="27">
                  <v>36707</v>
                </pt>
                <pt idx="28">
                  <v>36714</v>
                </pt>
                <pt idx="29">
                  <v>36721</v>
                </pt>
                <pt idx="30">
                  <v>36728</v>
                </pt>
                <pt idx="31">
                  <v>36735</v>
                </pt>
                <pt idx="32">
                  <v>36742</v>
                </pt>
                <pt idx="33">
                  <v>36749</v>
                </pt>
                <pt idx="34">
                  <v>36756</v>
                </pt>
                <pt idx="35">
                  <v>36763</v>
                </pt>
                <pt idx="36">
                  <v>36770</v>
                </pt>
                <pt idx="37">
                  <v>36777</v>
                </pt>
                <pt idx="38">
                  <v>36784</v>
                </pt>
                <pt idx="39">
                  <v>36791</v>
                </pt>
                <pt idx="40">
                  <v>36798</v>
                </pt>
                <pt idx="41">
                  <v>36805</v>
                </pt>
                <pt idx="42">
                  <v>36812</v>
                </pt>
                <pt idx="43">
                  <v>36819</v>
                </pt>
                <pt idx="44">
                  <v>36826</v>
                </pt>
                <pt idx="45">
                  <v>36833</v>
                </pt>
                <pt idx="46">
                  <v>36840</v>
                </pt>
                <pt idx="47">
                  <v>36847</v>
                </pt>
                <pt idx="48">
                  <v>36854</v>
                </pt>
                <pt idx="49">
                  <v>36861</v>
                </pt>
                <pt idx="50">
                  <v>36868</v>
                </pt>
                <pt idx="51">
                  <v>36875</v>
                </pt>
                <pt idx="52">
                  <v>36882</v>
                </pt>
                <pt idx="53">
                  <v>36889</v>
                </pt>
                <pt idx="54">
                  <v>36896</v>
                </pt>
                <pt idx="55">
                  <v>36903</v>
                </pt>
                <pt idx="56">
                  <v>36910</v>
                </pt>
                <pt idx="57">
                  <v>36917</v>
                </pt>
                <pt idx="58">
                  <v>36924</v>
                </pt>
                <pt idx="59">
                  <v>36931</v>
                </pt>
                <pt idx="60">
                  <v>36938</v>
                </pt>
                <pt idx="61">
                  <v>36945</v>
                </pt>
                <pt idx="62">
                  <v>36952</v>
                </pt>
                <pt idx="63">
                  <v>36959</v>
                </pt>
                <pt idx="64">
                  <v>36966</v>
                </pt>
                <pt idx="65">
                  <v>36973</v>
                </pt>
                <pt idx="66">
                  <v>36980</v>
                </pt>
                <pt idx="67">
                  <v>36987</v>
                </pt>
                <pt idx="68">
                  <v>36994</v>
                </pt>
                <pt idx="69">
                  <v>37001</v>
                </pt>
                <pt idx="70">
                  <v>37008</v>
                </pt>
                <pt idx="71">
                  <v>37015</v>
                </pt>
                <pt idx="72">
                  <v>37022</v>
                </pt>
                <pt idx="73">
                  <v>37029</v>
                </pt>
                <pt idx="74">
                  <v>37036</v>
                </pt>
                <pt idx="75">
                  <v>37043</v>
                </pt>
                <pt idx="76">
                  <v>37050</v>
                </pt>
                <pt idx="77">
                  <v>37057</v>
                </pt>
                <pt idx="78">
                  <v>37064</v>
                </pt>
                <pt idx="79">
                  <v>37071</v>
                </pt>
                <pt idx="80">
                  <v>37078</v>
                </pt>
                <pt idx="81">
                  <v>37085</v>
                </pt>
                <pt idx="82">
                  <v>37092</v>
                </pt>
                <pt idx="83">
                  <v>37099</v>
                </pt>
                <pt idx="84">
                  <v>37106</v>
                </pt>
                <pt idx="85">
                  <v>37113</v>
                </pt>
                <pt idx="86">
                  <v>37120</v>
                </pt>
                <pt idx="87">
                  <v>37127</v>
                </pt>
                <pt idx="88">
                  <v>37134</v>
                </pt>
                <pt idx="89">
                  <v>37141</v>
                </pt>
                <pt idx="90">
                  <v>37148</v>
                </pt>
                <pt idx="91">
                  <v>37155</v>
                </pt>
                <pt idx="92">
                  <v>37162</v>
                </pt>
                <pt idx="93">
                  <v>37169</v>
                </pt>
                <pt idx="94">
                  <v>37176</v>
                </pt>
                <pt idx="95">
                  <v>37183</v>
                </pt>
                <pt idx="96">
                  <v>37190</v>
                </pt>
                <pt idx="97">
                  <v>37197</v>
                </pt>
                <pt idx="98">
                  <v>37204</v>
                </pt>
                <pt idx="99">
                  <v>37211</v>
                </pt>
                <pt idx="100">
                  <v>37218</v>
                </pt>
                <pt idx="101">
                  <v>37225</v>
                </pt>
                <pt idx="102">
                  <v>37232</v>
                </pt>
                <pt idx="103">
                  <v>37239</v>
                </pt>
                <pt idx="104">
                  <v>37246</v>
                </pt>
                <pt idx="105">
                  <v>37253</v>
                </pt>
                <pt idx="106">
                  <v>37260</v>
                </pt>
                <pt idx="107">
                  <v>37267</v>
                </pt>
                <pt idx="108">
                  <v>37274</v>
                </pt>
                <pt idx="109">
                  <v>37281</v>
                </pt>
                <pt idx="110">
                  <v>37288</v>
                </pt>
                <pt idx="111">
                  <v>37295</v>
                </pt>
                <pt idx="112">
                  <v>37302</v>
                </pt>
                <pt idx="113">
                  <v>37309</v>
                </pt>
                <pt idx="114">
                  <v>37316</v>
                </pt>
                <pt idx="115">
                  <v>37323</v>
                </pt>
                <pt idx="116">
                  <v>37330</v>
                </pt>
                <pt idx="117">
                  <v>37337</v>
                </pt>
                <pt idx="118">
                  <v>37344</v>
                </pt>
                <pt idx="119">
                  <v>37351</v>
                </pt>
                <pt idx="120">
                  <v>37358</v>
                </pt>
                <pt idx="121">
                  <v>37365</v>
                </pt>
                <pt idx="122">
                  <v>37372</v>
                </pt>
                <pt idx="123">
                  <v>37379</v>
                </pt>
                <pt idx="124">
                  <v>37386</v>
                </pt>
                <pt idx="125">
                  <v>37393</v>
                </pt>
                <pt idx="126">
                  <v>37400</v>
                </pt>
                <pt idx="127">
                  <v>37407</v>
                </pt>
                <pt idx="128">
                  <v>37414</v>
                </pt>
                <pt idx="129">
                  <v>37421</v>
                </pt>
                <pt idx="130">
                  <v>37428</v>
                </pt>
                <pt idx="131">
                  <v>37435</v>
                </pt>
                <pt idx="132">
                  <v>37442</v>
                </pt>
                <pt idx="133">
                  <v>37449</v>
                </pt>
                <pt idx="134">
                  <v>37456</v>
                </pt>
                <pt idx="135">
                  <v>37463</v>
                </pt>
                <pt idx="136">
                  <v>37470</v>
                </pt>
                <pt idx="137">
                  <v>37477</v>
                </pt>
                <pt idx="138">
                  <v>37484</v>
                </pt>
                <pt idx="139">
                  <v>37491</v>
                </pt>
                <pt idx="140">
                  <v>37498</v>
                </pt>
                <pt idx="141">
                  <v>37505</v>
                </pt>
                <pt idx="142">
                  <v>37512</v>
                </pt>
                <pt idx="143">
                  <v>37519</v>
                </pt>
                <pt idx="144">
                  <v>37526</v>
                </pt>
                <pt idx="145">
                  <v>37533</v>
                </pt>
                <pt idx="146">
                  <v>37540</v>
                </pt>
                <pt idx="147">
                  <v>37547</v>
                </pt>
                <pt idx="148">
                  <v>37554</v>
                </pt>
                <pt idx="149">
                  <v>37561</v>
                </pt>
                <pt idx="150">
                  <v>37568</v>
                </pt>
                <pt idx="151">
                  <v>37575</v>
                </pt>
                <pt idx="152">
                  <v>37582</v>
                </pt>
                <pt idx="153">
                  <v>37589</v>
                </pt>
                <pt idx="154">
                  <v>37596</v>
                </pt>
                <pt idx="155">
                  <v>37603</v>
                </pt>
                <pt idx="156">
                  <v>37610</v>
                </pt>
                <pt idx="157">
                  <v>37617</v>
                </pt>
                <pt idx="158">
                  <v>37624</v>
                </pt>
                <pt idx="159">
                  <v>37631</v>
                </pt>
                <pt idx="160">
                  <v>37638</v>
                </pt>
                <pt idx="161">
                  <v>37645</v>
                </pt>
                <pt idx="162">
                  <v>37652</v>
                </pt>
                <pt idx="163">
                  <v>37659</v>
                </pt>
                <pt idx="164">
                  <v>37666</v>
                </pt>
                <pt idx="165">
                  <v>37673</v>
                </pt>
                <pt idx="166">
                  <v>37680</v>
                </pt>
                <pt idx="167">
                  <v>37687</v>
                </pt>
                <pt idx="168">
                  <v>37694</v>
                </pt>
                <pt idx="169">
                  <v>37701</v>
                </pt>
                <pt idx="170">
                  <v>37708</v>
                </pt>
                <pt idx="171">
                  <v>37715</v>
                </pt>
                <pt idx="172">
                  <v>37722</v>
                </pt>
                <pt idx="173">
                  <v>37729</v>
                </pt>
                <pt idx="174">
                  <v>37736</v>
                </pt>
                <pt idx="175">
                  <v>37743</v>
                </pt>
                <pt idx="176">
                  <v>37750</v>
                </pt>
                <pt idx="177">
                  <v>37757</v>
                </pt>
                <pt idx="178">
                  <v>37764</v>
                </pt>
                <pt idx="179">
                  <v>37771</v>
                </pt>
                <pt idx="180">
                  <v>37778</v>
                </pt>
                <pt idx="181">
                  <v>37785</v>
                </pt>
                <pt idx="182">
                  <v>37792</v>
                </pt>
                <pt idx="183">
                  <v>37799</v>
                </pt>
                <pt idx="184">
                  <v>37806</v>
                </pt>
                <pt idx="185">
                  <v>37813</v>
                </pt>
                <pt idx="186">
                  <v>37820</v>
                </pt>
                <pt idx="187">
                  <v>37827</v>
                </pt>
                <pt idx="188">
                  <v>37834</v>
                </pt>
                <pt idx="189">
                  <v>37841</v>
                </pt>
                <pt idx="190">
                  <v>37848</v>
                </pt>
                <pt idx="191">
                  <v>37855</v>
                </pt>
                <pt idx="192">
                  <v>37862</v>
                </pt>
                <pt idx="193">
                  <v>37869</v>
                </pt>
                <pt idx="194">
                  <v>37876</v>
                </pt>
                <pt idx="195">
                  <v>37883</v>
                </pt>
                <pt idx="196">
                  <v>37890</v>
                </pt>
                <pt idx="197">
                  <v>37897</v>
                </pt>
                <pt idx="198">
                  <v>37904</v>
                </pt>
                <pt idx="199">
                  <v>37911</v>
                </pt>
                <pt idx="200">
                  <v>37918</v>
                </pt>
                <pt idx="201">
                  <v>37925</v>
                </pt>
                <pt idx="202">
                  <v>37932</v>
                </pt>
                <pt idx="203">
                  <v>37939</v>
                </pt>
                <pt idx="204">
                  <v>37946</v>
                </pt>
                <pt idx="205">
                  <v>37953</v>
                </pt>
                <pt idx="206">
                  <v>37960</v>
                </pt>
                <pt idx="207">
                  <v>37967</v>
                </pt>
                <pt idx="208">
                  <v>37974</v>
                </pt>
                <pt idx="209">
                  <v>37981</v>
                </pt>
                <pt idx="210">
                  <v>37988</v>
                </pt>
                <pt idx="211">
                  <v>37995</v>
                </pt>
                <pt idx="212">
                  <v>38002</v>
                </pt>
                <pt idx="213">
                  <v>38009</v>
                </pt>
                <pt idx="214">
                  <v>38016</v>
                </pt>
                <pt idx="215">
                  <v>38023</v>
                </pt>
                <pt idx="216">
                  <v>38030</v>
                </pt>
                <pt idx="217">
                  <v>38037</v>
                </pt>
                <pt idx="218">
                  <v>38044</v>
                </pt>
                <pt idx="219">
                  <v>38051</v>
                </pt>
                <pt idx="220">
                  <v>38058</v>
                </pt>
                <pt idx="221">
                  <v>38065</v>
                </pt>
                <pt idx="222">
                  <v>38072</v>
                </pt>
                <pt idx="223">
                  <v>38079</v>
                </pt>
                <pt idx="224">
                  <v>38086</v>
                </pt>
                <pt idx="225">
                  <v>38093</v>
                </pt>
                <pt idx="226">
                  <v>38100</v>
                </pt>
                <pt idx="227">
                  <v>38107</v>
                </pt>
                <pt idx="228">
                  <v>38114</v>
                </pt>
                <pt idx="229">
                  <v>38121</v>
                </pt>
                <pt idx="230">
                  <v>38128</v>
                </pt>
                <pt idx="231">
                  <v>38135</v>
                </pt>
                <pt idx="232">
                  <v>38142</v>
                </pt>
                <pt idx="233">
                  <v>38149</v>
                </pt>
                <pt idx="234">
                  <v>38156</v>
                </pt>
                <pt idx="235">
                  <v>38163</v>
                </pt>
                <pt idx="236">
                  <v>38170</v>
                </pt>
                <pt idx="237">
                  <v>38177</v>
                </pt>
                <pt idx="238">
                  <v>38184</v>
                </pt>
                <pt idx="239">
                  <v>38191</v>
                </pt>
                <pt idx="240">
                  <v>38198</v>
                </pt>
                <pt idx="241">
                  <v>38205</v>
                </pt>
                <pt idx="242">
                  <v>38212</v>
                </pt>
                <pt idx="243">
                  <v>38219</v>
                </pt>
                <pt idx="244">
                  <v>38226</v>
                </pt>
                <pt idx="245">
                  <v>38233</v>
                </pt>
                <pt idx="246">
                  <v>38240</v>
                </pt>
                <pt idx="247">
                  <v>38247</v>
                </pt>
                <pt idx="248">
                  <v>38254</v>
                </pt>
                <pt idx="249">
                  <v>38261</v>
                </pt>
                <pt idx="250">
                  <v>38268</v>
                </pt>
                <pt idx="251">
                  <v>38275</v>
                </pt>
                <pt idx="252">
                  <v>38282</v>
                </pt>
                <pt idx="253">
                  <v>38289</v>
                </pt>
                <pt idx="254">
                  <v>38296</v>
                </pt>
                <pt idx="255">
                  <v>38303</v>
                </pt>
                <pt idx="256">
                  <v>38310</v>
                </pt>
                <pt idx="257">
                  <v>38317</v>
                </pt>
                <pt idx="258">
                  <v>38324</v>
                </pt>
                <pt idx="259">
                  <v>38331</v>
                </pt>
                <pt idx="260">
                  <v>38338</v>
                </pt>
                <pt idx="261">
                  <v>38345</v>
                </pt>
                <pt idx="262">
                  <v>38352</v>
                </pt>
                <pt idx="263">
                  <v>38359</v>
                </pt>
                <pt idx="264">
                  <v>38366</v>
                </pt>
                <pt idx="265">
                  <v>38373</v>
                </pt>
                <pt idx="266">
                  <v>38380</v>
                </pt>
                <pt idx="267">
                  <v>38387</v>
                </pt>
                <pt idx="268">
                  <v>38394</v>
                </pt>
                <pt idx="269">
                  <v>38401</v>
                </pt>
                <pt idx="270">
                  <v>38408</v>
                </pt>
                <pt idx="271">
                  <v>38415</v>
                </pt>
                <pt idx="272">
                  <v>38422</v>
                </pt>
                <pt idx="273">
                  <v>38429</v>
                </pt>
                <pt idx="274">
                  <v>38436</v>
                </pt>
                <pt idx="275">
                  <v>38443</v>
                </pt>
                <pt idx="276">
                  <v>38450</v>
                </pt>
                <pt idx="277">
                  <v>38457</v>
                </pt>
                <pt idx="278">
                  <v>38464</v>
                </pt>
                <pt idx="279">
                  <v>38471</v>
                </pt>
                <pt idx="280">
                  <v>38478</v>
                </pt>
                <pt idx="281">
                  <v>38485</v>
                </pt>
                <pt idx="282">
                  <v>38492</v>
                </pt>
                <pt idx="283">
                  <v>38499</v>
                </pt>
                <pt idx="284">
                  <v>38506</v>
                </pt>
                <pt idx="285">
                  <v>38513</v>
                </pt>
                <pt idx="286">
                  <v>38520</v>
                </pt>
                <pt idx="287">
                  <v>38527</v>
                </pt>
                <pt idx="288">
                  <v>38534</v>
                </pt>
                <pt idx="289">
                  <v>38541</v>
                </pt>
                <pt idx="290">
                  <v>38548</v>
                </pt>
                <pt idx="291">
                  <v>38555</v>
                </pt>
                <pt idx="292">
                  <v>38562</v>
                </pt>
                <pt idx="293">
                  <v>38569</v>
                </pt>
                <pt idx="294">
                  <v>38576</v>
                </pt>
                <pt idx="295">
                  <v>38583</v>
                </pt>
                <pt idx="296">
                  <v>38590</v>
                </pt>
                <pt idx="297">
                  <v>38597</v>
                </pt>
                <pt idx="298">
                  <v>38604</v>
                </pt>
                <pt idx="299">
                  <v>38611</v>
                </pt>
                <pt idx="300">
                  <v>38618</v>
                </pt>
                <pt idx="301">
                  <v>38625</v>
                </pt>
                <pt idx="302">
                  <v>38632</v>
                </pt>
                <pt idx="303">
                  <v>38639</v>
                </pt>
                <pt idx="304">
                  <v>38646</v>
                </pt>
                <pt idx="305">
                  <v>38653</v>
                </pt>
                <pt idx="306">
                  <v>38660</v>
                </pt>
                <pt idx="307">
                  <v>38667</v>
                </pt>
                <pt idx="308">
                  <v>38674</v>
                </pt>
                <pt idx="309">
                  <v>38681</v>
                </pt>
                <pt idx="310">
                  <v>38688</v>
                </pt>
                <pt idx="311">
                  <v>38695</v>
                </pt>
                <pt idx="312">
                  <v>38702</v>
                </pt>
                <pt idx="313">
                  <v>38709</v>
                </pt>
                <pt idx="314">
                  <v>38716</v>
                </pt>
                <pt idx="315">
                  <v>38723</v>
                </pt>
                <pt idx="316">
                  <v>38730</v>
                </pt>
                <pt idx="317">
                  <v>38737</v>
                </pt>
                <pt idx="318">
                  <v>38744</v>
                </pt>
                <pt idx="319">
                  <v>38751</v>
                </pt>
                <pt idx="320">
                  <v>38758</v>
                </pt>
                <pt idx="321">
                  <v>38765</v>
                </pt>
                <pt idx="322">
                  <v>38772</v>
                </pt>
                <pt idx="323">
                  <v>38779</v>
                </pt>
                <pt idx="324">
                  <v>38786</v>
                </pt>
                <pt idx="325">
                  <v>38793</v>
                </pt>
                <pt idx="326">
                  <v>38800</v>
                </pt>
                <pt idx="327">
                  <v>38807</v>
                </pt>
                <pt idx="328">
                  <v>38814</v>
                </pt>
                <pt idx="329">
                  <v>38821</v>
                </pt>
                <pt idx="330">
                  <v>38828</v>
                </pt>
                <pt idx="331">
                  <v>38835</v>
                </pt>
                <pt idx="332">
                  <v>38842</v>
                </pt>
                <pt idx="333">
                  <v>38849</v>
                </pt>
                <pt idx="334">
                  <v>38856</v>
                </pt>
                <pt idx="335">
                  <v>38863</v>
                </pt>
                <pt idx="336">
                  <v>38870</v>
                </pt>
                <pt idx="337">
                  <v>38877</v>
                </pt>
                <pt idx="338">
                  <v>38884</v>
                </pt>
                <pt idx="339">
                  <v>38891</v>
                </pt>
                <pt idx="340">
                  <v>38898</v>
                </pt>
                <pt idx="341">
                  <v>38905</v>
                </pt>
                <pt idx="342">
                  <v>38912</v>
                </pt>
                <pt idx="343">
                  <v>38919</v>
                </pt>
                <pt idx="344">
                  <v>38926</v>
                </pt>
                <pt idx="345">
                  <v>38933</v>
                </pt>
                <pt idx="346">
                  <v>38940</v>
                </pt>
                <pt idx="347">
                  <v>38947</v>
                </pt>
                <pt idx="348">
                  <v>38954</v>
                </pt>
                <pt idx="349">
                  <v>38961</v>
                </pt>
                <pt idx="350">
                  <v>38968</v>
                </pt>
                <pt idx="351">
                  <v>38975</v>
                </pt>
                <pt idx="352">
                  <v>38982</v>
                </pt>
                <pt idx="353">
                  <v>38989</v>
                </pt>
                <pt idx="354">
                  <v>38996</v>
                </pt>
                <pt idx="355">
                  <v>39003</v>
                </pt>
                <pt idx="356">
                  <v>39010</v>
                </pt>
                <pt idx="357">
                  <v>39017</v>
                </pt>
                <pt idx="358">
                  <v>39024</v>
                </pt>
                <pt idx="359">
                  <v>39031</v>
                </pt>
                <pt idx="360">
                  <v>39038</v>
                </pt>
                <pt idx="361">
                  <v>39045</v>
                </pt>
                <pt idx="362">
                  <v>39052</v>
                </pt>
                <pt idx="363">
                  <v>39059</v>
                </pt>
                <pt idx="364">
                  <v>39066</v>
                </pt>
                <pt idx="365">
                  <v>39073</v>
                </pt>
                <pt idx="366">
                  <v>39080</v>
                </pt>
                <pt idx="367">
                  <v>39087</v>
                </pt>
                <pt idx="368">
                  <v>39094</v>
                </pt>
                <pt idx="369">
                  <v>39101</v>
                </pt>
                <pt idx="370">
                  <v>39108</v>
                </pt>
                <pt idx="371">
                  <v>39115</v>
                </pt>
                <pt idx="372">
                  <v>39122</v>
                </pt>
                <pt idx="373">
                  <v>39129</v>
                </pt>
                <pt idx="374">
                  <v>39136</v>
                </pt>
                <pt idx="375">
                  <v>39143</v>
                </pt>
                <pt idx="376">
                  <v>39150</v>
                </pt>
                <pt idx="377">
                  <v>39157</v>
                </pt>
                <pt idx="378">
                  <v>39164</v>
                </pt>
                <pt idx="379">
                  <v>39171</v>
                </pt>
                <pt idx="380">
                  <v>39178</v>
                </pt>
                <pt idx="381">
                  <v>39185</v>
                </pt>
                <pt idx="382">
                  <v>39192</v>
                </pt>
                <pt idx="383">
                  <v>39199</v>
                </pt>
                <pt idx="384">
                  <v>39206</v>
                </pt>
                <pt idx="385">
                  <v>39213</v>
                </pt>
                <pt idx="386">
                  <v>39220</v>
                </pt>
                <pt idx="387">
                  <v>39227</v>
                </pt>
                <pt idx="388">
                  <v>39234</v>
                </pt>
                <pt idx="389">
                  <v>39241</v>
                </pt>
                <pt idx="390">
                  <v>39248</v>
                </pt>
                <pt idx="391">
                  <v>39255</v>
                </pt>
                <pt idx="392">
                  <v>39262</v>
                </pt>
                <pt idx="393">
                  <v>39269</v>
                </pt>
                <pt idx="394">
                  <v>39276</v>
                </pt>
                <pt idx="395">
                  <v>39283</v>
                </pt>
                <pt idx="396">
                  <v>39290</v>
                </pt>
                <pt idx="397">
                  <v>39297</v>
                </pt>
                <pt idx="398">
                  <v>39304</v>
                </pt>
                <pt idx="399">
                  <v>39311</v>
                </pt>
                <pt idx="400">
                  <v>39318</v>
                </pt>
                <pt idx="401">
                  <v>39325</v>
                </pt>
                <pt idx="402">
                  <v>39332</v>
                </pt>
                <pt idx="403">
                  <v>39339</v>
                </pt>
                <pt idx="404">
                  <v>39346</v>
                </pt>
                <pt idx="405">
                  <v>39353</v>
                </pt>
                <pt idx="406">
                  <v>39360</v>
                </pt>
                <pt idx="407">
                  <v>39367</v>
                </pt>
                <pt idx="408">
                  <v>39374</v>
                </pt>
                <pt idx="409">
                  <v>39381</v>
                </pt>
                <pt idx="410">
                  <v>39388</v>
                </pt>
                <pt idx="411">
                  <v>39395</v>
                </pt>
                <pt idx="412">
                  <v>39402</v>
                </pt>
                <pt idx="413">
                  <v>39409</v>
                </pt>
                <pt idx="414">
                  <v>39416</v>
                </pt>
                <pt idx="415">
                  <v>39423</v>
                </pt>
                <pt idx="416">
                  <v>39430</v>
                </pt>
                <pt idx="417">
                  <v>39437</v>
                </pt>
                <pt idx="418">
                  <v>39444</v>
                </pt>
                <pt idx="419">
                  <v>39451</v>
                </pt>
                <pt idx="420">
                  <v>39458</v>
                </pt>
                <pt idx="421">
                  <v>39465</v>
                </pt>
                <pt idx="422">
                  <v>39472</v>
                </pt>
                <pt idx="423">
                  <v>39479</v>
                </pt>
                <pt idx="424">
                  <v>39486</v>
                </pt>
                <pt idx="425">
                  <v>39493</v>
                </pt>
                <pt idx="426">
                  <v>39500</v>
                </pt>
                <pt idx="427">
                  <v>39507</v>
                </pt>
                <pt idx="428">
                  <v>39514</v>
                </pt>
                <pt idx="429">
                  <v>39521</v>
                </pt>
                <pt idx="430">
                  <v>39528</v>
                </pt>
                <pt idx="431">
                  <v>39535</v>
                </pt>
                <pt idx="432">
                  <v>39542</v>
                </pt>
                <pt idx="433">
                  <v>39549</v>
                </pt>
                <pt idx="434">
                  <v>39556</v>
                </pt>
                <pt idx="435">
                  <v>39563</v>
                </pt>
                <pt idx="436">
                  <v>39570</v>
                </pt>
                <pt idx="437">
                  <v>39577</v>
                </pt>
                <pt idx="438">
                  <v>39584</v>
                </pt>
                <pt idx="439">
                  <v>39591</v>
                </pt>
                <pt idx="440">
                  <v>39598</v>
                </pt>
                <pt idx="441">
                  <v>39605</v>
                </pt>
                <pt idx="442">
                  <v>39612</v>
                </pt>
                <pt idx="443">
                  <v>39619</v>
                </pt>
                <pt idx="444">
                  <v>39626</v>
                </pt>
                <pt idx="445">
                  <v>39633</v>
                </pt>
                <pt idx="446">
                  <v>39640</v>
                </pt>
                <pt idx="447">
                  <v>39647</v>
                </pt>
                <pt idx="448">
                  <v>39654</v>
                </pt>
                <pt idx="449">
                  <v>39661</v>
                </pt>
                <pt idx="450">
                  <v>39668</v>
                </pt>
                <pt idx="451">
                  <v>39675</v>
                </pt>
                <pt idx="452">
                  <v>39682</v>
                </pt>
                <pt idx="453">
                  <v>39689</v>
                </pt>
                <pt idx="454">
                  <v>39696</v>
                </pt>
                <pt idx="455">
                  <v>39703</v>
                </pt>
                <pt idx="456">
                  <v>39710</v>
                </pt>
                <pt idx="457">
                  <v>39717</v>
                </pt>
                <pt idx="458">
                  <v>39724</v>
                </pt>
                <pt idx="459">
                  <v>39731</v>
                </pt>
                <pt idx="460">
                  <v>39738</v>
                </pt>
                <pt idx="461">
                  <v>39745</v>
                </pt>
                <pt idx="462">
                  <v>39752</v>
                </pt>
                <pt idx="463">
                  <v>39759</v>
                </pt>
                <pt idx="464">
                  <v>39766</v>
                </pt>
                <pt idx="465">
                  <v>39773</v>
                </pt>
                <pt idx="466">
                  <v>39780</v>
                </pt>
                <pt idx="467">
                  <v>39787</v>
                </pt>
                <pt idx="468">
                  <v>39794</v>
                </pt>
                <pt idx="469">
                  <v>39801</v>
                </pt>
                <pt idx="470">
                  <v>39808</v>
                </pt>
                <pt idx="471">
                  <v>39815</v>
                </pt>
                <pt idx="472">
                  <v>39822</v>
                </pt>
                <pt idx="473">
                  <v>39829</v>
                </pt>
                <pt idx="474">
                  <v>39836</v>
                </pt>
                <pt idx="475">
                  <v>39843</v>
                </pt>
                <pt idx="476">
                  <v>39850</v>
                </pt>
                <pt idx="477">
                  <v>39857</v>
                </pt>
                <pt idx="478">
                  <v>39864</v>
                </pt>
                <pt idx="479">
                  <v>39871</v>
                </pt>
                <pt idx="480">
                  <v>39878</v>
                </pt>
                <pt idx="481">
                  <v>39885</v>
                </pt>
                <pt idx="482">
                  <v>39892</v>
                </pt>
                <pt idx="483">
                  <v>39899</v>
                </pt>
                <pt idx="484">
                  <v>39906</v>
                </pt>
                <pt idx="485">
                  <v>39913</v>
                </pt>
                <pt idx="486">
                  <v>39920</v>
                </pt>
                <pt idx="487">
                  <v>39927</v>
                </pt>
                <pt idx="488">
                  <v>39934</v>
                </pt>
                <pt idx="489">
                  <v>39941</v>
                </pt>
                <pt idx="490">
                  <v>39948</v>
                </pt>
                <pt idx="491">
                  <v>39955</v>
                </pt>
                <pt idx="492">
                  <v>39962</v>
                </pt>
                <pt idx="493">
                  <v>39969</v>
                </pt>
                <pt idx="494">
                  <v>39976</v>
                </pt>
                <pt idx="495">
                  <v>39983</v>
                </pt>
                <pt idx="496">
                  <v>39990</v>
                </pt>
                <pt idx="497">
                  <v>39997</v>
                </pt>
                <pt idx="498">
                  <v>40004</v>
                </pt>
                <pt idx="499">
                  <v>40011</v>
                </pt>
                <pt idx="500">
                  <v>40018</v>
                </pt>
                <pt idx="501">
                  <v>40025</v>
                </pt>
                <pt idx="502">
                  <v>40032</v>
                </pt>
                <pt idx="503">
                  <v>40039</v>
                </pt>
                <pt idx="504">
                  <v>40046</v>
                </pt>
                <pt idx="505">
                  <v>40053</v>
                </pt>
                <pt idx="506">
                  <v>40060</v>
                </pt>
                <pt idx="507">
                  <v>40067</v>
                </pt>
                <pt idx="508">
                  <v>40074</v>
                </pt>
                <pt idx="509">
                  <v>40081</v>
                </pt>
                <pt idx="510">
                  <v>40088</v>
                </pt>
                <pt idx="511">
                  <v>40095</v>
                </pt>
                <pt idx="512">
                  <v>40102</v>
                </pt>
                <pt idx="513">
                  <v>40109</v>
                </pt>
                <pt idx="514">
                  <v>40116</v>
                </pt>
                <pt idx="515">
                  <v>40123</v>
                </pt>
                <pt idx="516">
                  <v>40130</v>
                </pt>
                <pt idx="517">
                  <v>40137</v>
                </pt>
                <pt idx="518">
                  <v>40144</v>
                </pt>
                <pt idx="519">
                  <v>40151</v>
                </pt>
                <pt idx="520">
                  <v>40158</v>
                </pt>
                <pt idx="521">
                  <v>40165</v>
                </pt>
                <pt idx="522">
                  <v>40172</v>
                </pt>
                <pt idx="523">
                  <v>40179</v>
                </pt>
                <pt idx="524">
                  <v>40186</v>
                </pt>
                <pt idx="525">
                  <v>40193</v>
                </pt>
                <pt idx="526">
                  <v>40200</v>
                </pt>
                <pt idx="527">
                  <v>40207</v>
                </pt>
                <pt idx="528">
                  <v>40214</v>
                </pt>
                <pt idx="529">
                  <v>40221</v>
                </pt>
                <pt idx="530">
                  <v>40228</v>
                </pt>
                <pt idx="531">
                  <v>40235</v>
                </pt>
                <pt idx="532">
                  <v>40242</v>
                </pt>
                <pt idx="533">
                  <v>40249</v>
                </pt>
                <pt idx="534">
                  <v>40256</v>
                </pt>
                <pt idx="535">
                  <v>40263</v>
                </pt>
                <pt idx="536">
                  <v>40270</v>
                </pt>
                <pt idx="537">
                  <v>40277</v>
                </pt>
                <pt idx="538">
                  <v>40284</v>
                </pt>
                <pt idx="539">
                  <v>40291</v>
                </pt>
                <pt idx="540">
                  <v>40298</v>
                </pt>
                <pt idx="541">
                  <v>40305</v>
                </pt>
                <pt idx="542">
                  <v>40312</v>
                </pt>
                <pt idx="543">
                  <v>40319</v>
                </pt>
                <pt idx="544">
                  <v>40326</v>
                </pt>
                <pt idx="545">
                  <v>40333</v>
                </pt>
                <pt idx="546">
                  <v>40340</v>
                </pt>
                <pt idx="547">
                  <v>40347</v>
                </pt>
                <pt idx="548">
                  <v>40354</v>
                </pt>
                <pt idx="549">
                  <v>40361</v>
                </pt>
                <pt idx="550">
                  <v>40368</v>
                </pt>
                <pt idx="551">
                  <v>40375</v>
                </pt>
                <pt idx="552">
                  <v>40382</v>
                </pt>
                <pt idx="553">
                  <v>40389</v>
                </pt>
                <pt idx="554">
                  <v>40396</v>
                </pt>
                <pt idx="555">
                  <v>40403</v>
                </pt>
                <pt idx="556">
                  <v>40410</v>
                </pt>
                <pt idx="557">
                  <v>40417</v>
                </pt>
                <pt idx="558">
                  <v>40424</v>
                </pt>
                <pt idx="559">
                  <v>40431</v>
                </pt>
                <pt idx="560">
                  <v>40438</v>
                </pt>
                <pt idx="561">
                  <v>40445</v>
                </pt>
                <pt idx="562">
                  <v>40452</v>
                </pt>
                <pt idx="563">
                  <v>40459</v>
                </pt>
                <pt idx="564">
                  <v>40466</v>
                </pt>
                <pt idx="565">
                  <v>40473</v>
                </pt>
                <pt idx="566">
                  <v>40480</v>
                </pt>
                <pt idx="567">
                  <v>40487</v>
                </pt>
                <pt idx="568">
                  <v>40494</v>
                </pt>
                <pt idx="569">
                  <v>40501</v>
                </pt>
                <pt idx="570">
                  <v>40508</v>
                </pt>
                <pt idx="571">
                  <v>40515</v>
                </pt>
                <pt idx="572">
                  <v>40522</v>
                </pt>
                <pt idx="573">
                  <v>40529</v>
                </pt>
                <pt idx="574">
                  <v>40536</v>
                </pt>
                <pt idx="575">
                  <v>40543</v>
                </pt>
                <pt idx="576">
                  <v>40550</v>
                </pt>
                <pt idx="577">
                  <v>40557</v>
                </pt>
                <pt idx="578">
                  <v>40564</v>
                </pt>
                <pt idx="579">
                  <v>40571</v>
                </pt>
                <pt idx="580">
                  <v>40578</v>
                </pt>
                <pt idx="581">
                  <v>40585</v>
                </pt>
                <pt idx="582">
                  <v>40592</v>
                </pt>
                <pt idx="583">
                  <v>40599</v>
                </pt>
                <pt idx="584">
                  <v>40606</v>
                </pt>
                <pt idx="585">
                  <v>40613</v>
                </pt>
                <pt idx="586">
                  <v>40620</v>
                </pt>
                <pt idx="587">
                  <v>40627</v>
                </pt>
                <pt idx="588">
                  <v>40634</v>
                </pt>
                <pt idx="589">
                  <v>40641</v>
                </pt>
                <pt idx="590">
                  <v>40648</v>
                </pt>
                <pt idx="591">
                  <v>40655</v>
                </pt>
                <pt idx="592">
                  <v>40662</v>
                </pt>
                <pt idx="593">
                  <v>40669</v>
                </pt>
                <pt idx="594">
                  <v>40676</v>
                </pt>
                <pt idx="595">
                  <v>40683</v>
                </pt>
                <pt idx="596">
                  <v>40690</v>
                </pt>
                <pt idx="597">
                  <v>40697</v>
                </pt>
                <pt idx="598">
                  <v>40704</v>
                </pt>
                <pt idx="599">
                  <v>40711</v>
                </pt>
                <pt idx="600">
                  <v>40718</v>
                </pt>
                <pt idx="601">
                  <v>40725</v>
                </pt>
                <pt idx="602">
                  <v>40732</v>
                </pt>
                <pt idx="603">
                  <v>40739</v>
                </pt>
                <pt idx="604">
                  <v>40746</v>
                </pt>
                <pt idx="605">
                  <v>40753</v>
                </pt>
                <pt idx="606">
                  <v>40760</v>
                </pt>
                <pt idx="607">
                  <v>40767</v>
                </pt>
                <pt idx="608">
                  <v>40774</v>
                </pt>
                <pt idx="609">
                  <v>40781</v>
                </pt>
                <pt idx="610">
                  <v>40788</v>
                </pt>
                <pt idx="611">
                  <v>40795</v>
                </pt>
                <pt idx="612">
                  <v>40802</v>
                </pt>
                <pt idx="613">
                  <v>40809</v>
                </pt>
                <pt idx="614">
                  <v>40816</v>
                </pt>
                <pt idx="615">
                  <v>40823</v>
                </pt>
                <pt idx="616">
                  <v>40830</v>
                </pt>
                <pt idx="617">
                  <v>40837</v>
                </pt>
                <pt idx="618">
                  <v>40844</v>
                </pt>
                <pt idx="619">
                  <v>40851</v>
                </pt>
                <pt idx="620">
                  <v>40858</v>
                </pt>
                <pt idx="621">
                  <v>40865</v>
                </pt>
                <pt idx="622">
                  <v>40872</v>
                </pt>
                <pt idx="623">
                  <v>40879</v>
                </pt>
                <pt idx="624">
                  <v>40886</v>
                </pt>
                <pt idx="625">
                  <v>40893</v>
                </pt>
                <pt idx="626">
                  <v>40900</v>
                </pt>
                <pt idx="627">
                  <v>40907</v>
                </pt>
                <pt idx="628">
                  <v>40914</v>
                </pt>
                <pt idx="629">
                  <v>40921</v>
                </pt>
                <pt idx="630">
                  <v>40928</v>
                </pt>
                <pt idx="631">
                  <v>40935</v>
                </pt>
                <pt idx="632">
                  <v>40942</v>
                </pt>
                <pt idx="633">
                  <v>40949</v>
                </pt>
                <pt idx="634">
                  <v>40956</v>
                </pt>
                <pt idx="635">
                  <v>40963</v>
                </pt>
                <pt idx="636">
                  <v>40970</v>
                </pt>
                <pt idx="637">
                  <v>40977</v>
                </pt>
                <pt idx="638">
                  <v>40984</v>
                </pt>
                <pt idx="639">
                  <v>40991</v>
                </pt>
                <pt idx="640">
                  <v>40998</v>
                </pt>
                <pt idx="641">
                  <v>41005</v>
                </pt>
                <pt idx="642">
                  <v>41012</v>
                </pt>
                <pt idx="643">
                  <v>41019</v>
                </pt>
                <pt idx="644">
                  <v>41026</v>
                </pt>
                <pt idx="645">
                  <v>41033</v>
                </pt>
                <pt idx="646">
                  <v>41040</v>
                </pt>
                <pt idx="647">
                  <v>41047</v>
                </pt>
                <pt idx="648">
                  <v>41054</v>
                </pt>
                <pt idx="649">
                  <v>41061</v>
                </pt>
                <pt idx="650">
                  <v>41068</v>
                </pt>
                <pt idx="651">
                  <v>41075</v>
                </pt>
                <pt idx="652">
                  <v>41082</v>
                </pt>
                <pt idx="653">
                  <v>41089</v>
                </pt>
                <pt idx="654">
                  <v>41096</v>
                </pt>
                <pt idx="655">
                  <v>41103</v>
                </pt>
                <pt idx="656">
                  <v>41110</v>
                </pt>
                <pt idx="657">
                  <v>41117</v>
                </pt>
                <pt idx="658">
                  <v>41124</v>
                </pt>
                <pt idx="659">
                  <v>41131</v>
                </pt>
                <pt idx="660">
                  <v>41138</v>
                </pt>
                <pt idx="661">
                  <v>41145</v>
                </pt>
                <pt idx="662">
                  <v>41152</v>
                </pt>
                <pt idx="663">
                  <v>41159</v>
                </pt>
                <pt idx="664">
                  <v>41166</v>
                </pt>
                <pt idx="665">
                  <v>41173</v>
                </pt>
                <pt idx="666">
                  <v>41180</v>
                </pt>
                <pt idx="667">
                  <v>41187</v>
                </pt>
                <pt idx="668">
                  <v>41194</v>
                </pt>
                <pt idx="669">
                  <v>41201</v>
                </pt>
                <pt idx="670">
                  <v>41208</v>
                </pt>
                <pt idx="671">
                  <v>41215</v>
                </pt>
                <pt idx="672">
                  <v>41222</v>
                </pt>
                <pt idx="673">
                  <v>41229</v>
                </pt>
                <pt idx="674">
                  <v>41236</v>
                </pt>
                <pt idx="675">
                  <v>41243</v>
                </pt>
                <pt idx="676">
                  <v>41250</v>
                </pt>
                <pt idx="677">
                  <v>41257</v>
                </pt>
                <pt idx="678">
                  <v>41264</v>
                </pt>
                <pt idx="679">
                  <v>41271</v>
                </pt>
                <pt idx="680">
                  <v>41278</v>
                </pt>
                <pt idx="681">
                  <v>41285</v>
                </pt>
                <pt idx="682">
                  <v>41292</v>
                </pt>
                <pt idx="683">
                  <v>41299</v>
                </pt>
                <pt idx="684">
                  <v>41306</v>
                </pt>
                <pt idx="685">
                  <v>41313</v>
                </pt>
                <pt idx="686">
                  <v>41320</v>
                </pt>
                <pt idx="687">
                  <v>41327</v>
                </pt>
                <pt idx="688">
                  <v>41334</v>
                </pt>
                <pt idx="689">
                  <v>41341</v>
                </pt>
                <pt idx="690">
                  <v>41348</v>
                </pt>
                <pt idx="691">
                  <v>41355</v>
                </pt>
                <pt idx="692">
                  <v>41362</v>
                </pt>
                <pt idx="693">
                  <v>41369</v>
                </pt>
                <pt idx="694">
                  <v>41376</v>
                </pt>
                <pt idx="695">
                  <v>41383</v>
                </pt>
                <pt idx="696">
                  <v>41390</v>
                </pt>
                <pt idx="697">
                  <v>41397</v>
                </pt>
                <pt idx="698">
                  <v>41404</v>
                </pt>
                <pt idx="699">
                  <v>41411</v>
                </pt>
                <pt idx="700">
                  <v>41418</v>
                </pt>
                <pt idx="701">
                  <v>41425</v>
                </pt>
                <pt idx="702">
                  <v>41432</v>
                </pt>
                <pt idx="703">
                  <v>41439</v>
                </pt>
                <pt idx="704">
                  <v>41446</v>
                </pt>
                <pt idx="705">
                  <v>41453</v>
                </pt>
                <pt idx="706">
                  <v>41460</v>
                </pt>
                <pt idx="707">
                  <v>41467</v>
                </pt>
                <pt idx="708">
                  <v>41474</v>
                </pt>
                <pt idx="709">
                  <v>41481</v>
                </pt>
                <pt idx="710">
                  <v>41488</v>
                </pt>
                <pt idx="711">
                  <v>41495</v>
                </pt>
                <pt idx="712">
                  <v>41502</v>
                </pt>
                <pt idx="713">
                  <v>41509</v>
                </pt>
                <pt idx="714">
                  <v>41516</v>
                </pt>
                <pt idx="715">
                  <v>41523</v>
                </pt>
                <pt idx="716">
                  <v>41530</v>
                </pt>
                <pt idx="717">
                  <v>41537</v>
                </pt>
                <pt idx="718">
                  <v>41544</v>
                </pt>
                <pt idx="719">
                  <v>41551</v>
                </pt>
                <pt idx="720">
                  <v>41558</v>
                </pt>
                <pt idx="721">
                  <v>41565</v>
                </pt>
                <pt idx="722">
                  <v>41572</v>
                </pt>
                <pt idx="723">
                  <v>41579</v>
                </pt>
                <pt idx="724">
                  <v>41586</v>
                </pt>
                <pt idx="725">
                  <v>41593</v>
                </pt>
                <pt idx="726">
                  <v>41600</v>
                </pt>
                <pt idx="727">
                  <v>41607</v>
                </pt>
                <pt idx="728">
                  <v>41614</v>
                </pt>
                <pt idx="729">
                  <v>41621</v>
                </pt>
                <pt idx="730">
                  <v>41628</v>
                </pt>
                <pt idx="731">
                  <v>41635</v>
                </pt>
                <pt idx="732">
                  <v>41642</v>
                </pt>
                <pt idx="733">
                  <v>41649</v>
                </pt>
                <pt idx="734">
                  <v>41656</v>
                </pt>
                <pt idx="735">
                  <v>41663</v>
                </pt>
                <pt idx="736">
                  <v>41670</v>
                </pt>
                <pt idx="737">
                  <v>41677</v>
                </pt>
                <pt idx="738">
                  <v>41684</v>
                </pt>
                <pt idx="739">
                  <v>41691</v>
                </pt>
                <pt idx="740">
                  <v>41698</v>
                </pt>
                <pt idx="741">
                  <v>41705</v>
                </pt>
                <pt idx="742">
                  <v>41712</v>
                </pt>
                <pt idx="743">
                  <v>41719</v>
                </pt>
                <pt idx="744">
                  <v>41726</v>
                </pt>
                <pt idx="745">
                  <v>41733</v>
                </pt>
                <pt idx="746">
                  <v>41740</v>
                </pt>
                <pt idx="747">
                  <v>41747</v>
                </pt>
                <pt idx="748">
                  <v>41754</v>
                </pt>
                <pt idx="749">
                  <v>41761</v>
                </pt>
                <pt idx="750">
                  <v>41768</v>
                </pt>
                <pt idx="751">
                  <v>41775</v>
                </pt>
                <pt idx="752">
                  <v>41782</v>
                </pt>
                <pt idx="753">
                  <v>41789</v>
                </pt>
                <pt idx="754">
                  <v>41796</v>
                </pt>
                <pt idx="755">
                  <v>41803</v>
                </pt>
                <pt idx="756">
                  <v>41810</v>
                </pt>
                <pt idx="757">
                  <v>41817</v>
                </pt>
                <pt idx="758">
                  <v>41824</v>
                </pt>
                <pt idx="759">
                  <v>41831</v>
                </pt>
                <pt idx="760">
                  <v>41838</v>
                </pt>
                <pt idx="761">
                  <v>41845</v>
                </pt>
                <pt idx="762">
                  <v>41852</v>
                </pt>
                <pt idx="763">
                  <v>41859</v>
                </pt>
                <pt idx="764">
                  <v>41866</v>
                </pt>
                <pt idx="765">
                  <v>41873</v>
                </pt>
                <pt idx="766">
                  <v>41880</v>
                </pt>
                <pt idx="767">
                  <v>41887</v>
                </pt>
                <pt idx="768">
                  <v>41894</v>
                </pt>
                <pt idx="769">
                  <v>41901</v>
                </pt>
                <pt idx="770">
                  <v>41908</v>
                </pt>
                <pt idx="771">
                  <v>41915</v>
                </pt>
                <pt idx="772">
                  <v>41922</v>
                </pt>
                <pt idx="773">
                  <v>41929</v>
                </pt>
                <pt idx="774">
                  <v>41936</v>
                </pt>
                <pt idx="775">
                  <v>41943</v>
                </pt>
                <pt idx="776">
                  <v>41950</v>
                </pt>
                <pt idx="777">
                  <v>41957</v>
                </pt>
                <pt idx="778">
                  <v>41964</v>
                </pt>
                <pt idx="779">
                  <v>41971</v>
                </pt>
                <pt idx="780">
                  <v>41978</v>
                </pt>
                <pt idx="781">
                  <v>41985</v>
                </pt>
                <pt idx="782">
                  <v>41992</v>
                </pt>
                <pt idx="783">
                  <v>41999</v>
                </pt>
                <pt idx="784">
                  <v>42006</v>
                </pt>
                <pt idx="785">
                  <v>42013</v>
                </pt>
                <pt idx="786">
                  <v>42020</v>
                </pt>
                <pt idx="787">
                  <v>42027</v>
                </pt>
                <pt idx="788">
                  <v>42034</v>
                </pt>
                <pt idx="789">
                  <v>42041</v>
                </pt>
                <pt idx="790">
                  <v>42048</v>
                </pt>
                <pt idx="791">
                  <v>42055</v>
                </pt>
                <pt idx="792">
                  <v>42062</v>
                </pt>
                <pt idx="793">
                  <v>42069</v>
                </pt>
                <pt idx="794">
                  <v>42076</v>
                </pt>
                <pt idx="795">
                  <v>42083</v>
                </pt>
                <pt idx="796">
                  <v>42090</v>
                </pt>
                <pt idx="797">
                  <v>42097</v>
                </pt>
                <pt idx="798">
                  <v>42104</v>
                </pt>
                <pt idx="799">
                  <v>42111</v>
                </pt>
                <pt idx="800">
                  <v>42118</v>
                </pt>
                <pt idx="801">
                  <v>42125</v>
                </pt>
                <pt idx="802">
                  <v>42132</v>
                </pt>
                <pt idx="803">
                  <v>42139</v>
                </pt>
                <pt idx="804">
                  <v>42146</v>
                </pt>
                <pt idx="805">
                  <v>42153</v>
                </pt>
                <pt idx="806">
                  <v>42160</v>
                </pt>
                <pt idx="807">
                  <v>42167</v>
                </pt>
                <pt idx="808">
                  <v>42174</v>
                </pt>
                <pt idx="809">
                  <v>42181</v>
                </pt>
                <pt idx="810">
                  <v>42188</v>
                </pt>
                <pt idx="811">
                  <v>42195</v>
                </pt>
                <pt idx="812">
                  <v>42202</v>
                </pt>
                <pt idx="813">
                  <v>42209</v>
                </pt>
                <pt idx="814">
                  <v>42216</v>
                </pt>
                <pt idx="815">
                  <v>42223</v>
                </pt>
                <pt idx="816">
                  <v>42230</v>
                </pt>
                <pt idx="817">
                  <v>42237</v>
                </pt>
                <pt idx="818">
                  <v>42244</v>
                </pt>
                <pt idx="819">
                  <v>42251</v>
                </pt>
                <pt idx="820">
                  <v>42258</v>
                </pt>
                <pt idx="821">
                  <v>42265</v>
                </pt>
                <pt idx="822">
                  <v>42272</v>
                </pt>
                <pt idx="823">
                  <v>42279</v>
                </pt>
                <pt idx="824">
                  <v>42286</v>
                </pt>
                <pt idx="825">
                  <v>42293</v>
                </pt>
                <pt idx="826">
                  <v>42300</v>
                </pt>
                <pt idx="827">
                  <v>42307</v>
                </pt>
                <pt idx="828">
                  <v>42314</v>
                </pt>
                <pt idx="829">
                  <v>42321</v>
                </pt>
                <pt idx="830">
                  <v>42328</v>
                </pt>
                <pt idx="831">
                  <v>42335</v>
                </pt>
                <pt idx="832">
                  <v>42342</v>
                </pt>
                <pt idx="833">
                  <v>42349</v>
                </pt>
                <pt idx="834">
                  <v>42356</v>
                </pt>
                <pt idx="835">
                  <v>42363</v>
                </pt>
                <pt idx="836">
                  <v>42370</v>
                </pt>
                <pt idx="837">
                  <v>42377</v>
                </pt>
                <pt idx="838">
                  <v>42384</v>
                </pt>
                <pt idx="839">
                  <v>42391</v>
                </pt>
                <pt idx="840">
                  <v>42398</v>
                </pt>
                <pt idx="841">
                  <v>42405</v>
                </pt>
                <pt idx="842">
                  <v>42412</v>
                </pt>
                <pt idx="843">
                  <v>42419</v>
                </pt>
                <pt idx="844">
                  <v>42426</v>
                </pt>
                <pt idx="845">
                  <v>42433</v>
                </pt>
                <pt idx="846">
                  <v>42440</v>
                </pt>
                <pt idx="847">
                  <v>42447</v>
                </pt>
                <pt idx="848">
                  <v>42454</v>
                </pt>
                <pt idx="849">
                  <v>42461</v>
                </pt>
                <pt idx="850">
                  <v>42468</v>
                </pt>
                <pt idx="851">
                  <v>42475</v>
                </pt>
                <pt idx="852">
                  <v>42482</v>
                </pt>
                <pt idx="853">
                  <v>42489</v>
                </pt>
                <pt idx="854">
                  <v>42496</v>
                </pt>
                <pt idx="855">
                  <v>42503</v>
                </pt>
                <pt idx="856">
                  <v>42510</v>
                </pt>
                <pt idx="857">
                  <v>42517</v>
                </pt>
                <pt idx="858">
                  <v>42524</v>
                </pt>
                <pt idx="859">
                  <v>42531</v>
                </pt>
                <pt idx="860">
                  <v>42538</v>
                </pt>
                <pt idx="861">
                  <v>42545</v>
                </pt>
                <pt idx="862">
                  <v>42552</v>
                </pt>
                <pt idx="863">
                  <v>42559</v>
                </pt>
                <pt idx="864">
                  <v>42566</v>
                </pt>
                <pt idx="865">
                  <v>42573</v>
                </pt>
                <pt idx="866">
                  <v>42580</v>
                </pt>
                <pt idx="867">
                  <v>42587</v>
                </pt>
                <pt idx="868">
                  <v>42594</v>
                </pt>
                <pt idx="869">
                  <v>42601</v>
                </pt>
                <pt idx="870">
                  <v>42608</v>
                </pt>
                <pt idx="871">
                  <v>42615</v>
                </pt>
                <pt idx="872">
                  <v>42622</v>
                </pt>
                <pt idx="873">
                  <v>42629</v>
                </pt>
                <pt idx="874">
                  <v>42636</v>
                </pt>
                <pt idx="875">
                  <v>42643</v>
                </pt>
                <pt idx="876">
                  <v>42650</v>
                </pt>
                <pt idx="877">
                  <v>42657</v>
                </pt>
                <pt idx="878">
                  <v>42664</v>
                </pt>
                <pt idx="879">
                  <v>42671</v>
                </pt>
                <pt idx="880">
                  <v>42678</v>
                </pt>
                <pt idx="881">
                  <v>42685</v>
                </pt>
                <pt idx="882">
                  <v>42692</v>
                </pt>
                <pt idx="883">
                  <v>42699</v>
                </pt>
                <pt idx="884">
                  <v>42706</v>
                </pt>
                <pt idx="885">
                  <v>42713</v>
                </pt>
                <pt idx="886">
                  <v>42720</v>
                </pt>
                <pt idx="887">
                  <v>42727</v>
                </pt>
                <pt idx="888">
                  <v>42734</v>
                </pt>
                <pt idx="889">
                  <v>42741</v>
                </pt>
                <pt idx="890">
                  <v>42748</v>
                </pt>
                <pt idx="891">
                  <v>42755</v>
                </pt>
                <pt idx="892">
                  <v>42762</v>
                </pt>
                <pt idx="893">
                  <v>42769</v>
                </pt>
                <pt idx="894">
                  <v>42776</v>
                </pt>
                <pt idx="895">
                  <v>42783</v>
                </pt>
                <pt idx="896">
                  <v>42790</v>
                </pt>
                <pt idx="897">
                  <v>42797</v>
                </pt>
                <pt idx="898">
                  <v>42804</v>
                </pt>
                <pt idx="899">
                  <v>42811</v>
                </pt>
                <pt idx="900">
                  <v>42818</v>
                </pt>
                <pt idx="901">
                  <v>42825</v>
                </pt>
                <pt idx="902">
                  <v>42832</v>
                </pt>
                <pt idx="903">
                  <v>42839</v>
                </pt>
                <pt idx="904">
                  <v>42846</v>
                </pt>
                <pt idx="905">
                  <v>42853</v>
                </pt>
                <pt idx="906">
                  <v>42860</v>
                </pt>
                <pt idx="907">
                  <v>42867</v>
                </pt>
                <pt idx="908">
                  <v>42874</v>
                </pt>
                <pt idx="909">
                  <v>42881</v>
                </pt>
                <pt idx="910">
                  <v>42888</v>
                </pt>
                <pt idx="911">
                  <v>42895</v>
                </pt>
                <pt idx="912">
                  <v>42902</v>
                </pt>
                <pt idx="913">
                  <v>42909</v>
                </pt>
                <pt idx="914">
                  <v>42916</v>
                </pt>
                <pt idx="915">
                  <v>42923</v>
                </pt>
                <pt idx="916">
                  <v>42930</v>
                </pt>
                <pt idx="917">
                  <v>42937</v>
                </pt>
                <pt idx="918">
                  <v>42944</v>
                </pt>
                <pt idx="919">
                  <v>42951</v>
                </pt>
                <pt idx="920">
                  <v>42958</v>
                </pt>
                <pt idx="921">
                  <v>42965</v>
                </pt>
                <pt idx="922">
                  <v>42972</v>
                </pt>
                <pt idx="923">
                  <v>42979</v>
                </pt>
                <pt idx="924">
                  <v>42986</v>
                </pt>
                <pt idx="925">
                  <v>42993</v>
                </pt>
                <pt idx="926">
                  <v>43000</v>
                </pt>
                <pt idx="927">
                  <v>43007</v>
                </pt>
                <pt idx="928">
                  <v>43014</v>
                </pt>
                <pt idx="929">
                  <v>43021</v>
                </pt>
                <pt idx="930">
                  <v>43028</v>
                </pt>
                <pt idx="931">
                  <v>43035</v>
                </pt>
                <pt idx="932">
                  <v>43042</v>
                </pt>
                <pt idx="933">
                  <v>43049</v>
                </pt>
                <pt idx="934">
                  <v>43056</v>
                </pt>
                <pt idx="935">
                  <v>43063</v>
                </pt>
                <pt idx="936">
                  <v>43070</v>
                </pt>
                <pt idx="937">
                  <v>43077</v>
                </pt>
                <pt idx="938">
                  <v>43084</v>
                </pt>
                <pt idx="939">
                  <v>43091</v>
                </pt>
                <pt idx="940">
                  <v>43098</v>
                </pt>
                <pt idx="941">
                  <v>43105</v>
                </pt>
                <pt idx="942">
                  <v>43112</v>
                </pt>
                <pt idx="943">
                  <v>43119</v>
                </pt>
                <pt idx="944">
                  <v>43126</v>
                </pt>
                <pt idx="945">
                  <v>43133</v>
                </pt>
                <pt idx="946">
                  <v>43140</v>
                </pt>
                <pt idx="947">
                  <v>43147</v>
                </pt>
                <pt idx="948">
                  <v>43154</v>
                </pt>
                <pt idx="949">
                  <v>43161</v>
                </pt>
                <pt idx="950">
                  <v>43168</v>
                </pt>
                <pt idx="951">
                  <v>43175</v>
                </pt>
                <pt idx="952">
                  <v>43182</v>
                </pt>
                <pt idx="953">
                  <v>43189</v>
                </pt>
                <pt idx="954">
                  <v>43196</v>
                </pt>
                <pt idx="955">
                  <v>43203</v>
                </pt>
                <pt idx="956">
                  <v>43210</v>
                </pt>
                <pt idx="957">
                  <v>43217</v>
                </pt>
                <pt idx="958">
                  <v>43224</v>
                </pt>
                <pt idx="959">
                  <v>43231</v>
                </pt>
                <pt idx="960">
                  <v>43238</v>
                </pt>
                <pt idx="961">
                  <v>43245</v>
                </pt>
                <pt idx="962">
                  <v>43252</v>
                </pt>
                <pt idx="963">
                  <v>43259</v>
                </pt>
                <pt idx="964">
                  <v>43266</v>
                </pt>
                <pt idx="965">
                  <v>43273</v>
                </pt>
                <pt idx="966">
                  <v>43280</v>
                </pt>
                <pt idx="967">
                  <v>43287</v>
                </pt>
                <pt idx="968">
                  <v>43294</v>
                </pt>
                <pt idx="969">
                  <v>43301</v>
                </pt>
                <pt idx="970">
                  <v>43308</v>
                </pt>
                <pt idx="971">
                  <v>43315</v>
                </pt>
                <pt idx="972">
                  <v>43322</v>
                </pt>
                <pt idx="973">
                  <v>43329</v>
                </pt>
                <pt idx="974">
                  <v>43336</v>
                </pt>
                <pt idx="975">
                  <v>43343</v>
                </pt>
                <pt idx="976">
                  <v>43350</v>
                </pt>
                <pt idx="977">
                  <v>43357</v>
                </pt>
                <pt idx="978">
                  <v>43364</v>
                </pt>
                <pt idx="979">
                  <v>43371</v>
                </pt>
                <pt idx="980">
                  <v>43378</v>
                </pt>
                <pt idx="981">
                  <v>43385</v>
                </pt>
                <pt idx="982">
                  <v>43392</v>
                </pt>
                <pt idx="983">
                  <v>43399</v>
                </pt>
                <pt idx="984">
                  <v>43406</v>
                </pt>
                <pt idx="985">
                  <v>43413</v>
                </pt>
                <pt idx="986">
                  <v>43420</v>
                </pt>
                <pt idx="987">
                  <v>43427</v>
                </pt>
                <pt idx="988">
                  <v>43434</v>
                </pt>
                <pt idx="989">
                  <v>43441</v>
                </pt>
                <pt idx="990">
                  <v>43448</v>
                </pt>
                <pt idx="991">
                  <v>43455</v>
                </pt>
                <pt idx="992">
                  <v>43462</v>
                </pt>
                <pt idx="993">
                  <v>43469</v>
                </pt>
                <pt idx="994">
                  <v>43476</v>
                </pt>
                <pt idx="995">
                  <v>43483</v>
                </pt>
                <pt idx="996">
                  <v>43490</v>
                </pt>
                <pt idx="997">
                  <v>43497</v>
                </pt>
                <pt idx="998">
                  <v>43504</v>
                </pt>
                <pt idx="999">
                  <v>43511</v>
                </pt>
                <pt idx="1000">
                  <v>43518</v>
                </pt>
                <pt idx="1001">
                  <v>43525</v>
                </pt>
                <pt idx="1002">
                  <v>43532</v>
                </pt>
                <pt idx="1003">
                  <v>43539</v>
                </pt>
                <pt idx="1004">
                  <v>43546</v>
                </pt>
                <pt idx="1005">
                  <v>43553</v>
                </pt>
                <pt idx="1006">
                  <v>43560</v>
                </pt>
                <pt idx="1007">
                  <v>43567</v>
                </pt>
                <pt idx="1008">
                  <v>43574</v>
                </pt>
                <pt idx="1009">
                  <v>43581</v>
                </pt>
                <pt idx="1010">
                  <v>43588</v>
                </pt>
                <pt idx="1011">
                  <v>43595</v>
                </pt>
                <pt idx="1012">
                  <v>43602</v>
                </pt>
                <pt idx="1013">
                  <v>43609</v>
                </pt>
                <pt idx="1014">
                  <v>43616</v>
                </pt>
                <pt idx="1015">
                  <v>43623</v>
                </pt>
                <pt idx="1016">
                  <v>43630</v>
                </pt>
                <pt idx="1017">
                  <v>43637</v>
                </pt>
                <pt idx="1018">
                  <v>43644</v>
                </pt>
                <pt idx="1019">
                  <v>43651</v>
                </pt>
                <pt idx="1020">
                  <v>43658</v>
                </pt>
                <pt idx="1021">
                  <v>43665</v>
                </pt>
                <pt idx="1022">
                  <v>43672</v>
                </pt>
                <pt idx="1023">
                  <v>43679</v>
                </pt>
                <pt idx="1024">
                  <v>43686</v>
                </pt>
                <pt idx="1025">
                  <v>43693</v>
                </pt>
                <pt idx="1026">
                  <v>43700</v>
                </pt>
                <pt idx="1027">
                  <v>43707</v>
                </pt>
                <pt idx="1028">
                  <v>43714</v>
                </pt>
                <pt idx="1029">
                  <v>43721</v>
                </pt>
                <pt idx="1030">
                  <v>43728</v>
                </pt>
                <pt idx="1031">
                  <v>43735</v>
                </pt>
                <pt idx="1032">
                  <v>43742</v>
                </pt>
                <pt idx="1033">
                  <v>43749</v>
                </pt>
                <pt idx="1034">
                  <v>43756</v>
                </pt>
                <pt idx="1035">
                  <v>43763</v>
                </pt>
                <pt idx="1036">
                  <v>43770</v>
                </pt>
                <pt idx="1037">
                  <v>43777</v>
                </pt>
                <pt idx="1038">
                  <v>43784</v>
                </pt>
                <pt idx="1039">
                  <v>43791</v>
                </pt>
                <pt idx="1040">
                  <v>43798</v>
                </pt>
                <pt idx="1041">
                  <v>43805</v>
                </pt>
                <pt idx="1042">
                  <v>43812</v>
                </pt>
                <pt idx="1043">
                  <v>43819</v>
                </pt>
                <pt idx="1044">
                  <v>43826</v>
                </pt>
                <pt idx="1045">
                  <v>43833</v>
                </pt>
                <pt idx="1046">
                  <v>43840</v>
                </pt>
                <pt idx="1047">
                  <v>43847</v>
                </pt>
                <pt idx="1048">
                  <v>43854</v>
                </pt>
                <pt idx="1049">
                  <v>43861</v>
                </pt>
                <pt idx="1050">
                  <v>43868</v>
                </pt>
                <pt idx="1051">
                  <v>43875</v>
                </pt>
                <pt idx="1052">
                  <v>43882</v>
                </pt>
                <pt idx="1053">
                  <v>43889</v>
                </pt>
                <pt idx="1054">
                  <v>43896</v>
                </pt>
                <pt idx="1055">
                  <v>43903</v>
                </pt>
                <pt idx="1056">
                  <v>43910</v>
                </pt>
                <pt idx="1057">
                  <v>43917</v>
                </pt>
                <pt idx="1058">
                  <v>43924</v>
                </pt>
                <pt idx="1059">
                  <v>43931</v>
                </pt>
                <pt idx="1060">
                  <v>43938</v>
                </pt>
                <pt idx="1061">
                  <v>43945</v>
                </pt>
                <pt idx="1062">
                  <v>43952</v>
                </pt>
                <pt idx="1063">
                  <v>43959</v>
                </pt>
                <pt idx="1064">
                  <v>43966</v>
                </pt>
                <pt idx="1065">
                  <v>43973</v>
                </pt>
                <pt idx="1066">
                  <v>43980</v>
                </pt>
                <pt idx="1067">
                  <v>43987</v>
                </pt>
                <pt idx="1068">
                  <v>43994</v>
                </pt>
                <pt idx="1069">
                  <v>44001</v>
                </pt>
                <pt idx="1070">
                  <v>44008</v>
                </pt>
                <pt idx="1071">
                  <v>44015</v>
                </pt>
                <pt idx="1072">
                  <v>44022</v>
                </pt>
                <pt idx="1073">
                  <v>44029</v>
                </pt>
                <pt idx="1074">
                  <v>44036</v>
                </pt>
                <pt idx="1075">
                  <v>44043</v>
                </pt>
                <pt idx="1076">
                  <v>44050</v>
                </pt>
                <pt idx="1077">
                  <v>44057</v>
                </pt>
                <pt idx="1078">
                  <v>44064</v>
                </pt>
                <pt idx="1079">
                  <v>44071</v>
                </pt>
                <pt idx="1080">
                  <v>44078</v>
                </pt>
                <pt idx="1081">
                  <v>44085</v>
                </pt>
                <pt idx="1082">
                  <v>44092</v>
                </pt>
                <pt idx="1083">
                  <v>44099</v>
                </pt>
                <pt idx="1084">
                  <v>44106</v>
                </pt>
                <pt idx="1085">
                  <v>44113</v>
                </pt>
                <pt idx="1086">
                  <v>44120</v>
                </pt>
                <pt idx="1087">
                  <v>44127</v>
                </pt>
                <pt idx="1088">
                  <v>44134</v>
                </pt>
                <pt idx="1089">
                  <v>44141</v>
                </pt>
                <pt idx="1090">
                  <v>44148</v>
                </pt>
                <pt idx="1091">
                  <v>44155</v>
                </pt>
                <pt idx="1092">
                  <v>44162</v>
                </pt>
                <pt idx="1093">
                  <v>44169</v>
                </pt>
                <pt idx="1094">
                  <v>44176</v>
                </pt>
                <pt idx="1095">
                  <v>44183</v>
                </pt>
                <pt idx="1096">
                  <v>44190</v>
                </pt>
                <pt idx="1097">
                  <v>44197</v>
                </pt>
                <pt idx="1098">
                  <v>44204</v>
                </pt>
                <pt idx="1099">
                  <v>44211</v>
                </pt>
                <pt idx="1100">
                  <v>44218</v>
                </pt>
                <pt idx="1101">
                  <v>44225</v>
                </pt>
                <pt idx="1102">
                  <v>44232</v>
                </pt>
                <pt idx="1103">
                  <v>44239</v>
                </pt>
                <pt idx="1104">
                  <v>44246</v>
                </pt>
                <pt idx="1105">
                  <v>44253</v>
                </pt>
                <pt idx="1106">
                  <v>44260</v>
                </pt>
                <pt idx="1107">
                  <v>44267</v>
                </pt>
                <pt idx="1108">
                  <v>44274</v>
                </pt>
                <pt idx="1109">
                  <v>44281</v>
                </pt>
                <pt idx="1110">
                  <v>44288</v>
                </pt>
                <pt idx="1111">
                  <v>44295</v>
                </pt>
                <pt idx="1112">
                  <v>44302</v>
                </pt>
                <pt idx="1113">
                  <v>44309</v>
                </pt>
                <pt idx="1114">
                  <v>44316</v>
                </pt>
                <pt idx="1115">
                  <v>44323</v>
                </pt>
                <pt idx="1116">
                  <v>44330</v>
                </pt>
                <pt idx="1117">
                  <v>44337</v>
                </pt>
                <pt idx="1118">
                  <v>44344</v>
                </pt>
                <pt idx="1119">
                  <v>44351</v>
                </pt>
                <pt idx="1120">
                  <v>44358</v>
                </pt>
                <pt idx="1121">
                  <v>44365</v>
                </pt>
                <pt idx="1122">
                  <v>44372</v>
                </pt>
                <pt idx="1123">
                  <v>44379</v>
                </pt>
                <pt idx="1124">
                  <v>44386</v>
                </pt>
                <pt idx="1125">
                  <v>44393</v>
                </pt>
                <pt idx="1126">
                  <v>44400</v>
                </pt>
                <pt idx="1127">
                  <v>44407</v>
                </pt>
                <pt idx="1128">
                  <v>44414</v>
                </pt>
                <pt idx="1129">
                  <v>44421</v>
                </pt>
                <pt idx="1130">
                  <v>44428</v>
                </pt>
                <pt idx="1131">
                  <v>44435</v>
                </pt>
                <pt idx="1132">
                  <v>44442</v>
                </pt>
                <pt idx="1133">
                  <v>44449</v>
                </pt>
                <pt idx="1134">
                  <v>44456</v>
                </pt>
                <pt idx="1135">
                  <v>44463</v>
                </pt>
                <pt idx="1136">
                  <v>44470</v>
                </pt>
                <pt idx="1137">
                  <v>44477</v>
                </pt>
                <pt idx="1138">
                  <v>44484</v>
                </pt>
                <pt idx="1139">
                  <v>44491</v>
                </pt>
                <pt idx="1140">
                  <v>44498</v>
                </pt>
                <pt idx="1141">
                  <v>44505</v>
                </pt>
                <pt idx="1142">
                  <v>44512</v>
                </pt>
                <pt idx="1143">
                  <v>44519</v>
                </pt>
                <pt idx="1144">
                  <v>44526</v>
                </pt>
                <pt idx="1145">
                  <v>44533</v>
                </pt>
                <pt idx="1146">
                  <v>44540</v>
                </pt>
                <pt idx="1147">
                  <v>44547</v>
                </pt>
                <pt idx="1148">
                  <v>44554</v>
                </pt>
                <pt idx="1149">
                  <v>44561</v>
                </pt>
                <pt idx="1150">
                  <v>44568</v>
                </pt>
                <pt idx="1151">
                  <v>44575</v>
                </pt>
                <pt idx="1152">
                  <v>44582</v>
                </pt>
                <pt idx="1153">
                  <v>44589</v>
                </pt>
                <pt idx="1154">
                  <v>44596</v>
                </pt>
                <pt idx="1155">
                  <v>44603</v>
                </pt>
                <pt idx="1156">
                  <v>44610</v>
                </pt>
                <pt idx="1157">
                  <v>44617</v>
                </pt>
                <pt idx="1158">
                  <v>44624</v>
                </pt>
                <pt idx="1159">
                  <v>44631</v>
                </pt>
                <pt idx="1160">
                  <v>44638</v>
                </pt>
                <pt idx="1161">
                  <v>44645</v>
                </pt>
                <pt idx="1162">
                  <v>44652</v>
                </pt>
                <pt idx="1163">
                  <v>44659</v>
                </pt>
                <pt idx="1164">
                  <v>44666</v>
                </pt>
                <pt idx="1165">
                  <v>44673</v>
                </pt>
                <pt idx="1166">
                  <v>44680</v>
                </pt>
                <pt idx="1167">
                  <v>44687</v>
                </pt>
                <pt idx="1168">
                  <v>44694</v>
                </pt>
                <pt idx="1169">
                  <v>44701</v>
                </pt>
                <pt idx="1170">
                  <v>44708</v>
                </pt>
                <pt idx="1171">
                  <v>44715</v>
                </pt>
                <pt idx="1172">
                  <v>44722</v>
                </pt>
                <pt idx="1173">
                  <v>44729</v>
                </pt>
                <pt idx="1174">
                  <v>44736</v>
                </pt>
                <pt idx="1175">
                  <v>44743</v>
                </pt>
                <pt idx="1176">
                  <v>44750</v>
                </pt>
                <pt idx="1177">
                  <v>44757</v>
                </pt>
                <pt idx="1178">
                  <v>44764</v>
                </pt>
                <pt idx="1179">
                  <v>44771</v>
                </pt>
                <pt idx="1180">
                  <v>44778</v>
                </pt>
                <pt idx="1181">
                  <v>44785</v>
                </pt>
                <pt idx="1182">
                  <v>44792</v>
                </pt>
                <pt idx="1183">
                  <v>44799</v>
                </pt>
                <pt idx="1184">
                  <v>44806</v>
                </pt>
                <pt idx="1185">
                  <v>44813</v>
                </pt>
                <pt idx="1186">
                  <v>44820</v>
                </pt>
                <pt idx="1187">
                  <v>44827</v>
                </pt>
                <pt idx="1188">
                  <v>44834</v>
                </pt>
                <pt idx="1189">
                  <v>44841</v>
                </pt>
                <pt idx="1190">
                  <v>44848</v>
                </pt>
                <pt idx="1191">
                  <v>44855</v>
                </pt>
                <pt idx="1192">
                  <v>44862</v>
                </pt>
                <pt idx="1193">
                  <v>44869</v>
                </pt>
                <pt idx="1194">
                  <v>44876</v>
                </pt>
                <pt idx="1195">
                  <v>44883</v>
                </pt>
                <pt idx="1196">
                  <v>44890</v>
                </pt>
                <pt idx="1197">
                  <v>44897</v>
                </pt>
                <pt idx="1198">
                  <v>44904</v>
                </pt>
                <pt idx="1199">
                  <v>44911</v>
                </pt>
                <pt idx="1200">
                  <v>44918</v>
                </pt>
                <pt idx="1201">
                  <v>44925</v>
                </pt>
                <pt idx="1202">
                  <v>44932</v>
                </pt>
                <pt idx="1203">
                  <v>44939</v>
                </pt>
                <pt idx="1204">
                  <v>44946</v>
                </pt>
                <pt idx="1205">
                  <v>44953</v>
                </pt>
                <pt idx="1206">
                  <v>44960</v>
                </pt>
                <pt idx="1207">
                  <v>44967</v>
                </pt>
                <pt idx="1208">
                  <v>44974</v>
                </pt>
                <pt idx="1209">
                  <v>44981</v>
                </pt>
                <pt idx="1210">
                  <v>44988</v>
                </pt>
                <pt idx="1211">
                  <v>44995</v>
                </pt>
                <pt idx="1212">
                  <v>45002</v>
                </pt>
                <pt idx="1213">
                  <v>45009</v>
                </pt>
                <pt idx="1214">
                  <v>45016</v>
                </pt>
                <pt idx="1215">
                  <v>45023</v>
                </pt>
                <pt idx="1216">
                  <v>45030</v>
                </pt>
                <pt idx="1217">
                  <v>45037</v>
                </pt>
                <pt idx="1218">
                  <v>45044</v>
                </pt>
                <pt idx="1219">
                  <v>45051</v>
                </pt>
                <pt idx="1220">
                  <v>45058</v>
                </pt>
                <pt idx="1221">
                  <v>45065</v>
                </pt>
                <pt idx="1222">
                  <v>45072</v>
                </pt>
                <pt idx="1223">
                  <v>45079</v>
                </pt>
                <pt idx="1224">
                  <v>45086</v>
                </pt>
                <pt idx="1225">
                  <v>45093</v>
                </pt>
                <pt idx="1226">
                  <v>45100</v>
                </pt>
                <pt idx="1227">
                  <v>45107</v>
                </pt>
                <pt idx="1228">
                  <v>45114</v>
                </pt>
                <pt idx="1229">
                  <v>45121</v>
                </pt>
                <pt idx="1230">
                  <v>45128</v>
                </pt>
                <pt idx="1231">
                  <v>45135</v>
                </pt>
                <pt idx="1232">
                  <v>45142</v>
                </pt>
                <pt idx="1233">
                  <v>45149</v>
                </pt>
                <pt idx="1234">
                  <v>45156</v>
                </pt>
                <pt idx="1235">
                  <v>45163</v>
                </pt>
                <pt idx="1236">
                  <v>45170</v>
                </pt>
                <pt idx="1237">
                  <v>45177</v>
                </pt>
                <pt idx="1238">
                  <v>45184</v>
                </pt>
                <pt idx="1239">
                  <v>45191</v>
                </pt>
                <pt idx="1240">
                  <v>45198</v>
                </pt>
                <pt idx="1241">
                  <v>45205</v>
                </pt>
                <pt idx="1242">
                  <v>45212</v>
                </pt>
                <pt idx="1243">
                  <v>45219</v>
                </pt>
                <pt idx="1244">
                  <v>45226</v>
                </pt>
                <pt idx="1245">
                  <v>45233</v>
                </pt>
                <pt idx="1246">
                  <v>45240</v>
                </pt>
                <pt idx="1247">
                  <v>45247</v>
                </pt>
                <pt idx="1248">
                  <v>45254</v>
                </pt>
                <pt idx="1249">
                  <v>45261</v>
                </pt>
                <pt idx="1250">
                  <v>45268</v>
                </pt>
                <pt idx="1251">
                  <v>45275</v>
                </pt>
                <pt idx="1252">
                  <v>45282</v>
                </pt>
                <pt idx="1253">
                  <v>45289</v>
                </pt>
                <pt idx="1254">
                  <v>45296</v>
                </pt>
                <pt idx="1255">
                  <v>45303</v>
                </pt>
                <pt idx="1256">
                  <v>45310</v>
                </pt>
                <pt idx="1257">
                  <v>45317</v>
                </pt>
                <pt idx="1258">
                  <v>45324</v>
                </pt>
                <pt idx="1259">
                  <v>45331</v>
                </pt>
                <pt idx="1260">
                  <v>45338</v>
                </pt>
                <pt idx="1261">
                  <v>45345</v>
                </pt>
                <pt idx="1262">
                  <v>45352</v>
                </pt>
                <pt idx="1263">
                  <v>45359</v>
                </pt>
                <pt idx="1264">
                  <v>45366</v>
                </pt>
                <pt idx="1265">
                  <v>45373</v>
                </pt>
                <pt idx="1266">
                  <v>45380</v>
                </pt>
                <pt idx="1267">
                  <v>45387</v>
                </pt>
                <pt idx="1268">
                  <v>45394</v>
                </pt>
                <pt idx="1269">
                  <v>45401</v>
                </pt>
                <pt idx="1270">
                  <v>45408</v>
                </pt>
                <pt idx="1271">
                  <v>45415</v>
                </pt>
                <pt idx="1272">
                  <v>45422</v>
                </pt>
                <pt idx="1273">
                  <v>45429</v>
                </pt>
                <pt idx="1274">
                  <v>45436</v>
                </pt>
                <pt idx="1275">
                  <v>45443</v>
                </pt>
                <pt idx="1276">
                  <v>45450</v>
                </pt>
                <pt idx="1277">
                  <v>45457</v>
                </pt>
                <pt idx="1278">
                  <v>45464</v>
                </pt>
                <pt idx="1279">
                  <v>45471</v>
                </pt>
                <pt idx="1280">
                  <v>45478</v>
                </pt>
                <pt idx="1281">
                  <v>45485</v>
                </pt>
                <pt idx="1282">
                  <v>45492</v>
                </pt>
                <pt idx="1283">
                  <v>45499</v>
                </pt>
                <pt idx="1284">
                  <v>45506</v>
                </pt>
                <pt idx="1285">
                  <v>45513</v>
                </pt>
                <pt idx="1286">
                  <v>45520</v>
                </pt>
                <pt idx="1287">
                  <v>45527</v>
                </pt>
                <pt idx="1288">
                  <v>45534</v>
                </pt>
                <pt idx="1289">
                  <v>45541</v>
                </pt>
                <pt idx="1290">
                  <v>45548</v>
                </pt>
                <pt idx="1291">
                  <v>45555</v>
                </pt>
                <pt idx="1292">
                  <v>45562</v>
                </pt>
                <pt idx="1293">
                  <v>45569</v>
                </pt>
                <pt idx="1294">
                  <v>45576</v>
                </pt>
                <pt idx="1295">
                  <v>45583</v>
                </pt>
                <pt idx="1296">
                  <v>45590</v>
                </pt>
                <pt idx="1297">
                  <v>45597</v>
                </pt>
                <pt idx="1298">
                  <v>45604</v>
                </pt>
                <pt idx="1299">
                  <v>45611</v>
                </pt>
                <pt idx="1300">
                  <v>45618</v>
                </pt>
                <pt idx="1301">
                  <v>45625</v>
                </pt>
                <pt idx="1302">
                  <v>45632</v>
                </pt>
                <pt idx="1303">
                  <v>45639</v>
                </pt>
                <pt idx="1304">
                  <v>45646</v>
                </pt>
                <pt idx="1305">
                  <v>45653</v>
                </pt>
                <pt idx="1306">
                  <v>45660</v>
                </pt>
                <pt idx="1307">
                  <v>45667</v>
                </pt>
                <pt idx="1308">
                  <v>45674</v>
                </pt>
                <pt idx="1309">
                  <v>45681</v>
                </pt>
                <pt idx="1310">
                  <v>45688</v>
                </pt>
                <pt idx="1311">
                  <v>45695</v>
                </pt>
                <pt idx="1312">
                  <v>45702</v>
                </pt>
                <pt idx="1313">
                  <v>45709</v>
                </pt>
                <pt idx="1314">
                  <v>45716</v>
                </pt>
                <pt idx="1315">
                  <v>45723</v>
                </pt>
                <pt idx="1316">
                  <v>45730</v>
                </pt>
                <pt idx="1317">
                  <v>45737</v>
                </pt>
                <pt idx="1318">
                  <v>45744</v>
                </pt>
                <pt idx="1319">
                  <v>45751</v>
                </pt>
                <pt idx="1320">
                  <v>45758</v>
                </pt>
                <pt idx="1321">
                  <v>45765</v>
                </pt>
                <pt idx="1322">
                  <v>45772</v>
                </pt>
                <pt idx="1323">
                  <v>45779</v>
                </pt>
                <pt idx="1324">
                  <v>45786</v>
                </pt>
                <pt idx="1325">
                  <v>45793</v>
                </pt>
                <pt idx="1326">
                  <v>45800</v>
                </pt>
                <pt idx="1327">
                  <v>45807</v>
                </pt>
                <pt idx="1328">
                  <v>45814</v>
                </pt>
                <pt idx="1329">
                  <v>45821</v>
                </pt>
                <pt idx="1330">
                  <v>45828</v>
                </pt>
                <pt idx="1331">
                  <v>45835</v>
                </pt>
                <pt idx="1332">
                  <v>45842</v>
                </pt>
                <pt idx="1333">
                  <v>45849</v>
                </pt>
                <pt idx="1334">
                  <v>45856</v>
                </pt>
                <pt idx="1335">
                  <v>45863</v>
                </pt>
                <pt idx="1336">
                  <v>45870</v>
                </pt>
                <pt idx="1337">
                  <v>45877</v>
                </pt>
                <pt idx="1338">
                  <v>45884</v>
                </pt>
                <pt idx="1339">
                  <v>45891</v>
                </pt>
                <pt idx="1340">
                  <v>45898</v>
                </pt>
                <pt idx="1341">
                  <v>45905</v>
                </pt>
                <pt idx="1342">
                  <v>45912</v>
                </pt>
                <pt idx="1343">
                  <v>45919</v>
                </pt>
                <pt idx="1344">
                  <v>45926</v>
                </pt>
                <pt idx="1345">
                  <v>45933</v>
                </pt>
                <pt idx="1346">
                  <v>45940</v>
                </pt>
                <pt idx="1347">
                  <v>45947</v>
                </pt>
                <pt idx="1348">
                  <v>45954</v>
                </pt>
                <pt idx="1349">
                  <v>45961</v>
                </pt>
                <pt idx="1350">
                  <v>45968</v>
                </pt>
                <pt idx="1351">
                  <v>45975</v>
                </pt>
                <pt idx="1352">
                  <v>45982</v>
                </pt>
                <pt idx="1353">
                  <v>45989</v>
                </pt>
                <pt idx="1354">
                  <v>45996</v>
                </pt>
                <pt idx="1355">
                  <v>46003</v>
                </pt>
                <pt idx="1356">
                  <v>46010</v>
                </pt>
                <pt idx="1357">
                  <v>46017</v>
                </pt>
                <pt idx="1358">
                  <v>46024</v>
                </pt>
                <pt idx="1359">
                  <v>46031</v>
                </pt>
                <pt idx="1360">
                  <v>46038</v>
                </pt>
                <pt idx="1361">
                  <v>46045</v>
                </pt>
                <pt idx="1362">
                  <v>46052</v>
                </pt>
                <pt idx="1363">
                  <v>46059</v>
                </pt>
                <pt idx="1364">
                  <v>46066</v>
                </pt>
                <pt idx="1365">
                  <v>46073</v>
                </pt>
                <pt idx="1366">
                  <v>46080</v>
                </pt>
                <pt idx="1367">
                  <v>46087</v>
                </pt>
                <pt idx="1368">
                  <v>46094</v>
                </pt>
                <pt idx="1369">
                  <v>46101</v>
                </pt>
                <pt idx="1370">
                  <v>46108</v>
                </pt>
                <pt idx="1371">
                  <v>46115</v>
                </pt>
                <pt idx="1372">
                  <v>46122</v>
                </pt>
              </numCache>
            </numRef>
          </cat>
          <val>
            <numRef>
              <f>市场状态总览!$E$159:$E$1531</f>
              <numCache>
                <formatCode>0.0%</formatCode>
                <ptCount val="1373"/>
                <pt idx="0">
                  <v>0</v>
                </pt>
                <pt idx="1">
                  <v>0</v>
                </pt>
                <pt idx="2">
                  <v>-0.0189076059213884</v>
                </pt>
                <pt idx="3">
                  <v>-0.002790539390845614</v>
                </pt>
                <pt idx="4">
                  <v>-0.01898247405138687</v>
                </pt>
                <pt idx="5">
                  <v>-0.07424876637740341</v>
                </pt>
                <pt idx="6">
                  <v>-0.03054619703930583</v>
                </pt>
                <pt idx="7">
                  <v>-0.05589926833418413</v>
                </pt>
                <pt idx="8">
                  <v>-0.08382508082354945</v>
                </pt>
                <pt idx="9">
                  <v>-0.09248936532244345</v>
                </pt>
                <pt idx="10">
                  <v>-0.04089161136634334</v>
                </pt>
                <pt idx="11">
                  <v>-0.050488344393398</v>
                </pt>
                <pt idx="12">
                  <v>-0.003253360558107876</v>
                </pt>
                <pt idx="13">
                  <v>0</v>
                </pt>
                <pt idx="14">
                  <v>-0.01890720542600144</v>
                </pt>
                <pt idx="15">
                  <v>-0.007273512890681344</v>
                </pt>
                <pt idx="16">
                  <v>-0.1118850902805966</v>
                </pt>
                <pt idx="17">
                  <v>-0.06083301690387966</v>
                </pt>
                <pt idx="18">
                  <v>-0.04912076257316067</v>
                </pt>
                <pt idx="19">
                  <v>-0.0620834588139787</v>
                </pt>
                <pt idx="20">
                  <v>-0.06972359341652157</v>
                </pt>
                <pt idx="21">
                  <v>-0.0788956830293428</v>
                </pt>
                <pt idx="22">
                  <v>-0.09783562253676037</v>
                </pt>
                <pt idx="23">
                  <v>-0.03286501774187212</v>
                </pt>
                <pt idx="24">
                  <v>-0.04616160161313554</v>
                </pt>
                <pt idx="25">
                  <v>-0.04124494258442124</v>
                </pt>
                <pt idx="26">
                  <v>-0.05628952640331009</v>
                </pt>
                <pt idx="27">
                  <v>-0.04770010343969733</v>
                </pt>
                <pt idx="28">
                  <v>-0.03179133987142047</v>
                </pt>
                <pt idx="29">
                  <v>-0.01144383486310607</v>
                </pt>
                <pt idx="30">
                  <v>-0.03094680057088239</v>
                </pt>
                <pt idx="31">
                  <v>-0.07042410275882838</v>
                </pt>
                <pt idx="32">
                  <v>-0.04224660547575709</v>
                </pt>
                <pt idx="33">
                  <v>-0.03641339216738904</v>
                </pt>
                <pt idx="34">
                  <v>-0.02339832139630493</v>
                </pt>
                <pt idx="35">
                  <v>-0.01375486101109025</v>
                </pt>
                <pt idx="36">
                  <v>-0.004379820093488584</v>
                </pt>
                <pt idx="37">
                  <v>-0.02157830646956382</v>
                </pt>
                <pt idx="38">
                  <v>-0.04036112238618361</v>
                </pt>
                <pt idx="39">
                  <v>-0.05154963141424329</v>
                </pt>
                <pt idx="40">
                  <v>-0.05954329409608106</v>
                </pt>
                <pt idx="41">
                  <v>-0.07756013250756155</v>
                </pt>
                <pt idx="42">
                  <v>-0.1003561468058083</v>
                </pt>
                <pt idx="43">
                  <v>-0.0854555929451507</v>
                </pt>
                <pt idx="44">
                  <v>-0.09681431919657479</v>
                </pt>
                <pt idx="45">
                  <v>-0.06597226768622422</v>
                </pt>
                <pt idx="46">
                  <v>-0.1057179893417831</v>
                </pt>
                <pt idx="47">
                  <v>-0.1045788433084991</v>
                </pt>
                <pt idx="48">
                  <v>-0.1215678315635107</v>
                </pt>
                <pt idx="49">
                  <v>-0.1389430819792336</v>
                </pt>
                <pt idx="50">
                  <v>-0.1031581841750356</v>
                </pt>
                <pt idx="51">
                  <v>-0.1409595013944718</v>
                </pt>
                <pt idx="52">
                  <v>-0.1450054338575151</v>
                </pt>
                <pt idx="53">
                  <v>-0.1356369397561966</v>
                </pt>
                <pt idx="54">
                  <v>-0.1499941078653452</v>
                </pt>
                <pt idx="55">
                  <v>-0.1369201157477119</v>
                </pt>
                <pt idx="56">
                  <v>-0.1210637267097011</v>
                </pt>
                <pt idx="57">
                  <v>-0.1129391277021984</v>
                </pt>
                <pt idx="58">
                  <v>-0.1165267830254147</v>
                </pt>
                <pt idx="59">
                  <v>-0.1392507823445459</v>
                </pt>
                <pt idx="60">
                  <v>-0.1479122202872744</v>
                </pt>
                <pt idx="61">
                  <v>-0.1843583465360796</v>
                </pt>
                <pt idx="62">
                  <v>-0.1920050279549055</v>
                </pt>
                <pt idx="63">
                  <v>-0.1925025859924319</v>
                </pt>
                <pt idx="64">
                  <v>-0.2467691461642204</v>
                </pt>
                <pt idx="65">
                  <v>-0.2537742395872887</v>
                </pt>
                <pt idx="66">
                  <v>-0.2403532662066438</v>
                </pt>
                <pt idx="67">
                  <v>-0.261237610150184</v>
                </pt>
                <pt idx="68">
                  <v>-0.2251842928783733</v>
                </pt>
                <pt idx="69">
                  <v>-0.186243829625653</v>
                </pt>
                <pt idx="70">
                  <v>-0.179651185628429</v>
                </pt>
                <pt idx="71">
                  <v>-0.1707737027483536</v>
                </pt>
                <pt idx="72">
                  <v>-0.1844827360454611</v>
                </pt>
                <pt idx="73">
                  <v>-0.1541775234703364</v>
                </pt>
                <pt idx="74">
                  <v>-0.1633888939808571</v>
                </pt>
                <pt idx="75">
                  <v>-0.1746625116205989</v>
                </pt>
                <pt idx="76">
                  <v>-0.1718539274350883</v>
                </pt>
                <pt idx="77">
                  <v>-0.2049808178282901</v>
                </pt>
                <pt idx="78">
                  <v>-0.1977858667330078</v>
                </pt>
                <pt idx="79">
                  <v>-0.1983947206473492</v>
                </pt>
                <pt idx="80">
                  <v>-0.2205426001335551</v>
                </pt>
                <pt idx="81">
                  <v>-0.2041166380789022</v>
                </pt>
                <pt idx="82">
                  <v>-0.2072787503437079</v>
                </pt>
                <pt idx="83">
                  <v>-0.2105717989341783</v>
                </pt>
                <pt idx="84">
                  <v>-0.2049873646445735</v>
                </pt>
                <pt idx="85">
                  <v>-0.2208241132337344</v>
                </pt>
                <pt idx="86">
                  <v>-0.2392795883361921</v>
                </pt>
                <pt idx="87">
                  <v>-0.2242480981498697</v>
                </pt>
                <pt idx="88">
                  <v>-0.2578659997643147</v>
                </pt>
                <pt idx="89">
                  <v>-0.2891597815982089</v>
                </pt>
                <pt idx="90">
                  <v>-0.2847341337907376</v>
                </pt>
                <pt idx="91">
                  <v>-0.3677084833645399</v>
                </pt>
                <pt idx="92">
                  <v>-0.3185157058122635</v>
                </pt>
                <pt idx="93">
                  <v>-0.2985871970460764</v>
                </pt>
                <pt idx="94">
                  <v>-0.285316800439946</v>
                </pt>
                <pt idx="95">
                  <v>-0.2972123656265958</v>
                </pt>
                <pt idx="96">
                  <v>-0.2768321265368652</v>
                </pt>
                <pt idx="97">
                  <v>-0.2882301336859885</v>
                </pt>
                <pt idx="98">
                  <v>-0.2665536249721761</v>
                </pt>
                <pt idx="99">
                  <v>-0.2545467639087111</v>
                </pt>
                <pt idx="100">
                  <v>-0.2468935356736019</v>
                </pt>
                <pt idx="101">
                  <v>-0.2540230186060519</v>
                </pt>
                <pt idx="102">
                  <v>-0.2416757230958585</v>
                </pt>
                <pt idx="103">
                  <v>-0.2647336100454349</v>
                </pt>
                <pt idx="104">
                  <v>-0.2504615505479685</v>
                </pt>
                <pt idx="105">
                  <v>-0.2399015358831</v>
                </pt>
                <pt idx="106">
                  <v>-0.2323792439736556</v>
                </pt>
                <pt idx="107">
                  <v>-0.2499967265918585</v>
                </pt>
                <pt idx="108">
                  <v>-0.2617940895342595</v>
                </pt>
                <pt idx="109">
                  <v>-0.2580624042528119</v>
                </pt>
                <pt idx="110">
                  <v>-0.2653162766946434</v>
                </pt>
                <pt idx="111">
                  <v>-0.2823249053985047</v>
                </pt>
                <pt idx="112">
                  <v>-0.2771136396370445</v>
                </pt>
                <pt idx="113">
                  <v>-0.2865017741872128</v>
                </pt>
                <pt idx="114">
                  <v>-0.2590444266952981</v>
                </pt>
                <pt idx="115">
                  <v>-0.2377476333259136</v>
                </pt>
                <pt idx="116">
                  <v>-0.2365364723135139</v>
                </pt>
                <pt idx="117">
                  <v>-0.2479672135440535</v>
                </pt>
                <pt idx="118">
                  <v>-0.2488248464771581</v>
                </pt>
                <pt idx="119">
                  <v>-0.2649692954316316</v>
                </pt>
                <pt idx="120">
                  <v>-0.2726421641155906</v>
                </pt>
                <pt idx="121">
                  <v>-0.2633718722585207</v>
                </pt>
                <pt idx="122">
                  <v>-0.2953530698021553</v>
                </pt>
                <pt idx="123">
                  <v>-0.2972450997080119</v>
                </pt>
                <pt idx="124">
                  <v>-0.3093174289343092</v>
                </pt>
                <pt idx="125">
                  <v>-0.2755358569127834</v>
                </pt>
                <pt idx="126">
                  <v>-0.2904429575897242</v>
                </pt>
                <pt idx="127">
                  <v>-0.3013630471501708</v>
                </pt>
                <pt idx="128">
                  <v>-0.3272949864480903</v>
                </pt>
                <pt idx="129">
                  <v>-0.3405588362379375</v>
                </pt>
                <pt idx="130">
                  <v>-0.3524282141594542</v>
                </pt>
                <pt idx="131">
                  <v>-0.3519895774684771</v>
                </pt>
                <pt idx="132">
                  <v>-0.3525002291385699</v>
                </pt>
                <pt idx="133">
                  <v>-0.3967828944784152</v>
                </pt>
                <pt idx="134">
                  <v>-0.444987102771922</v>
                </pt>
                <pt idx="135">
                  <v>-0.4416613201000353</v>
                </pt>
                <pt idx="136">
                  <v>-0.4341979495371401</v>
                </pt>
                <pt idx="137">
                  <v>-0.4051300852395481</v>
                </pt>
                <pt idx="138">
                  <v>-0.391951344061383</v>
                </pt>
                <pt idx="139">
                  <v>-0.384036243174944</v>
                </pt>
                <pt idx="140">
                  <v>-0.4002658007410996</v>
                </pt>
                <pt idx="141">
                  <v>-0.4147669988084794</v>
                </pt>
                <pt idx="142">
                  <v>-0.4174577403008918</v>
                </pt>
                <pt idx="143">
                  <v>-0.4465386982310503</v>
                </pt>
                <pt idx="144">
                  <v>-0.4583360611734514</v>
                </pt>
                <pt idx="145">
                  <v>-0.4758749819962552</v>
                </pt>
                <pt idx="146">
                  <v>-0.4531313422282743</v>
                </pt>
                <pt idx="147">
                  <v>-0.4210061147264086</v>
                </pt>
                <pt idx="148">
                  <v>-0.4123250363348304</v>
                </pt>
                <pt idx="149">
                  <v>-0.4101580401450774</v>
                </pt>
                <pt idx="150">
                  <v>-0.4142301598732536</v>
                </pt>
                <pt idx="151">
                  <v>-0.4043510141018423</v>
                </pt>
                <pt idx="152">
                  <v>-0.390786010762966</v>
                </pt>
                <pt idx="153">
                  <v>-0.387015044583819</v>
                </pt>
                <pt idx="154">
                  <v>-0.4027797781938643</v>
                </pt>
                <pt idx="155">
                  <v>-0.4176737852382386</v>
                </pt>
                <pt idx="156">
                  <v>-0.4135689314286463</v>
                </pt>
                <pt idx="157">
                  <v>-0.4268917025650426</v>
                </pt>
                <pt idx="158">
                  <v>-0.4051628193209642</v>
                </pt>
                <pt idx="159">
                  <v>-0.3927369620153719</v>
                </pt>
                <pt idx="160">
                  <v>-0.4096212012098517</v>
                </pt>
                <pt idx="161">
                  <v>-0.4360572453615806</v>
                </pt>
                <pt idx="162">
                  <v>-0.4397889306430283</v>
                </pt>
                <pt idx="163">
                  <v>-0.4568171997957393</v>
                </pt>
                <pt idx="164">
                  <v>-0.4534128553284538</v>
                </pt>
                <pt idx="165">
                  <v>-0.4447186833043092</v>
                </pt>
                <pt idx="166">
                  <v>-0.4493145483351446</v>
                </pt>
                <pt idx="167">
                  <v>-0.4573409450983986</v>
                </pt>
                <pt idx="168">
                  <v>-0.4544734395663389</v>
                </pt>
                <pt idx="169">
                  <v>-0.4135427441635133</v>
                </pt>
                <pt idx="170">
                  <v>-0.4346824139420999</v>
                </pt>
                <pt idx="171">
                  <v>-0.4246330509473243</v>
                </pt>
                <pt idx="172">
                  <v>-0.4315399421261441</v>
                </pt>
                <pt idx="173">
                  <v>-0.4149895905621096</v>
                </pt>
                <pt idx="174">
                  <v>-0.4115656056459744</v>
                </pt>
                <pt idx="175">
                  <v>-0.3910937111282783</v>
                </pt>
                <pt idx="176">
                  <v>-0.388913621305959</v>
                </pt>
                <pt idx="177">
                  <v>-0.381784138373509</v>
                </pt>
                <pt idx="178">
                  <v>-0.3890380108153405</v>
                </pt>
                <pt idx="179">
                  <v>-0.3691553297631361</v>
                </pt>
                <pt idx="180">
                  <v>-0.3533316748065416</v>
                </pt>
                <pt idx="181">
                  <v>-0.352775195422466</v>
                </pt>
                <pt idx="182">
                  <v>-0.3481400494939311</v>
                </pt>
                <pt idx="183">
                  <v>-0.3608867007974023</v>
                </pt>
                <pt idx="184">
                  <v>-0.3546803189608893</v>
                </pt>
                <pt idx="185">
                  <v>-0.346536079504537</v>
                </pt>
                <pt idx="186">
                  <v>-0.3496916449530593</v>
                </pt>
                <pt idx="187">
                  <v>-0.3461825514252419</v>
                </pt>
                <pt idx="188">
                  <v>-0.3583138019980884</v>
                </pt>
                <pt idx="189">
                  <v>-0.3599897869665981</v>
                </pt>
                <pt idx="190">
                  <v>-0.3514265512681184</v>
                </pt>
                <pt idx="191">
                  <v>-0.3498618621764237</v>
                </pt>
                <pt idx="192">
                  <v>-0.3400743718329776</v>
                </pt>
                <pt idx="193">
                  <v>-0.3313147316460006</v>
                </pt>
                <pt idx="194">
                  <v>-0.3331216529401753</v>
                </pt>
                <pt idx="195">
                  <v>-0.3215534285676875</v>
                </pt>
                <pt idx="196">
                  <v>-0.3473806188050751</v>
                </pt>
                <pt idx="197">
                  <v>-0.3257761250703783</v>
                </pt>
                <pt idx="198">
                  <v>-0.3204011889018371</v>
                </pt>
                <pt idx="199">
                  <v>-0.3195762900501486</v>
                </pt>
                <pt idx="200">
                  <v>-0.3263915258010029</v>
                </pt>
                <pt idx="201">
                  <v>-0.3121194663035366</v>
                </pt>
                <pt idx="202">
                  <v>-0.3104827622327262</v>
                </pt>
                <pt idx="203">
                  <v>-0.3123551516897334</v>
                </pt>
                <pt idx="204">
                  <v>-0.3222212038285782</v>
                </pt>
                <pt idx="205">
                  <v>-0.3072159009073887</v>
                </pt>
                <pt idx="206">
                  <v>-0.3050554515339191</v>
                </pt>
                <pt idx="207">
                  <v>-0.2967802757519018</v>
                </pt>
                <pt idx="208">
                  <v>-0.287267751692352</v>
                </pt>
                <pt idx="209">
                  <v>-0.2825409503358516</v>
                </pt>
                <pt idx="210">
                  <v>-0.2742985086352507</v>
                </pt>
                <pt idx="211">
                  <v>-0.2655388684482737</v>
                </pt>
                <pt idx="212">
                  <v>-0.2537742395872887</v>
                </pt>
                <pt idx="213">
                  <v>-0.2526481871865712</v>
                </pt>
                <pt idx="214">
                  <v>-0.2594699697537087</v>
                </pt>
                <pt idx="215">
                  <v>-0.251856022416299</v>
                </pt>
                <pt idx="216">
                  <v>-0.2498592434499104</v>
                </pt>
                <pt idx="217">
                  <v>-0.2509722022180615</v>
                </pt>
                <pt idx="218">
                  <v>-0.2504288164665524</v>
                </pt>
                <pt idx="219">
                  <v>-0.2426184646406453</v>
                </pt>
                <pt idx="220">
                  <v>-0.2663834077488119</v>
                </pt>
                <pt idx="221">
                  <v>-0.2734474225184294</v>
                </pt>
                <pt idx="222">
                  <v>-0.2745734749191469</v>
                </pt>
                <pt idx="223">
                  <v>-0.2524779699632069</v>
                </pt>
                <pt idx="224">
                  <v>-0.2541081272177341</v>
                </pt>
                <pt idx="225">
                  <v>-0.2571916776871408</v>
                </pt>
                <pt idx="226">
                  <v>-0.2532701347334791</v>
                </pt>
                <pt idx="227">
                  <v>-0.2750710329566732</v>
                </pt>
                <pt idx="228">
                  <v>-0.2807012949602609</v>
                </pt>
                <pt idx="229">
                  <v>-0.2826653398452332</v>
                </pt>
                <pt idx="230">
                  <v>-0.284066358529847</v>
                </pt>
                <pt idx="231">
                  <v>-0.2663113927696961</v>
                </pt>
                <pt idx="232">
                  <v>-0.2651198722061462</v>
                </pt>
                <pt idx="233">
                  <v>-0.2559739698584579</v>
                </pt>
                <pt idx="234">
                  <v>-0.2569232582195279</v>
                </pt>
                <pt idx="235">
                  <v>-0.257309520380239</v>
                </pt>
                <pt idx="236">
                  <v>-0.2632343891165726</v>
                </pt>
                <pt idx="237">
                  <v>-0.2714637371846071</v>
                </pt>
                <pt idx="238">
                  <v>-0.2789402013800688</v>
                </pt>
                <pt idx="239">
                  <v>-0.2888848153143126</v>
                </pt>
                <pt idx="240">
                  <v>-0.2787241564427219</v>
                </pt>
                <pt idx="241">
                  <v>-0.3034383879119584</v>
                </pt>
                <pt idx="242">
                  <v>-0.3028950021604494</v>
                </pt>
                <pt idx="243">
                  <v>-0.2809304335301743</v>
                </pt>
                <pt idx="244">
                  <v>-0.2747633325913609</v>
                </pt>
                <pt idx="245">
                  <v>-0.2709268982493813</v>
                </pt>
                <pt idx="246">
                  <v>-0.2641902242939258</v>
                </pt>
                <pt idx="247">
                  <v>-0.2611590483547851</v>
                </pt>
                <pt idx="248">
                  <v>-0.2732313775810824</v>
                </pt>
                <pt idx="249">
                  <v>-0.2592277375512289</v>
                </pt>
                <pt idx="250">
                  <v>-0.2653555575923428</v>
                </pt>
                <pt idx="251">
                  <v>-0.2744818194911814</v>
                </pt>
                <pt idx="252">
                  <v>-0.2826391525801003</v>
                </pt>
                <pt idx="253">
                  <v>-0.2600788236680502</v>
                </pt>
                <pt idx="254">
                  <v>-0.2365299254972306</v>
                </pt>
                <pt idx="255">
                  <v>-0.2247456561873961</v>
                </pt>
                <pt idx="256">
                  <v>-0.2337999031071191</v>
                </pt>
                <pt idx="257">
                  <v>-0.2257407722624487</v>
                </pt>
                <pt idx="258">
                  <v>-0.220162884789127</v>
                </pt>
                <pt idx="259">
                  <v>-0.2222382255509147</v>
                </pt>
                <pt idx="260">
                  <v>-0.2181661058227384</v>
                </pt>
                <pt idx="261">
                  <v>-0.2077501211161011</v>
                </pt>
                <pt idx="262">
                  <v>-0.206578241001401</v>
                </pt>
                <pt idx="263">
                  <v>-0.2234231992981813</v>
                </pt>
                <pt idx="264">
                  <v>-0.2245165176174827</v>
                </pt>
                <pt idx="265">
                  <v>-0.2354169667290797</v>
                </pt>
                <pt idx="266">
                  <v>-0.2331321278462285</v>
                </pt>
                <pt idx="267">
                  <v>-0.2123983606772027</v>
                </pt>
                <pt idx="268">
                  <v>-0.2109122333809069</v>
                </pt>
                <pt idx="269">
                  <v>-0.2133411022219895</v>
                </pt>
                <pt idx="270">
                  <v>-0.2069383158969794</v>
                </pt>
                <pt idx="271">
                  <v>-0.1999004883924949</v>
                </pt>
                <pt idx="272">
                  <v>-0.214329671480759</v>
                </pt>
                <pt idx="273">
                  <v>-0.2211580008641797</v>
                </pt>
                <pt idx="274">
                  <v>-0.2330928469485289</v>
                </pt>
                <pt idx="275">
                  <v>-0.2321108245060427</v>
                </pt>
                <pt idx="276">
                  <v>-0.2266900606235188</v>
                </pt>
                <pt idx="277">
                  <v>-0.2519476778442644</v>
                </pt>
                <pt idx="278">
                  <v>-0.245728202375185</v>
                </pt>
                <pt idx="279">
                  <v>-0.2426315582732118</v>
                </pt>
                <pt idx="280">
                  <v>-0.2331386746625117</v>
                </pt>
                <pt idx="281">
                  <v>-0.2444646668325194</v>
                </pt>
                <pt idx="282">
                  <v>-0.2214002330666597</v>
                </pt>
                <pt idx="283">
                  <v>-0.2151807575975804</v>
                </pt>
                <pt idx="284">
                  <v>-0.216987678891755</v>
                </pt>
                <pt idx="285">
                  <v>-0.2156193942885576</v>
                </pt>
                <pt idx="286">
                  <v>-0.2032786455946474</v>
                </pt>
                <pt idx="287">
                  <v>-0.2199010121377974</v>
                </pt>
                <pt idx="288">
                  <v>-0.2180220758645071</v>
                </pt>
                <pt idx="289">
                  <v>-0.2066175218991005</v>
                </pt>
                <pt idx="290">
                  <v>-0.1961033349482146</v>
                </pt>
                <pt idx="291">
                  <v>-0.1923323687690676</v>
                </pt>
                <pt idx="292">
                  <v>-0.1920050279549055</v>
                </pt>
                <pt idx="293">
                  <v>-0.1970853573907009</v>
                </pt>
                <pt idx="294">
                  <v>-0.194486271326254</v>
                </pt>
                <pt idx="295">
                  <v>-0.2014782711167559</v>
                </pt>
                <pt idx="296">
                  <v>-0.2110431697065718</v>
                </pt>
                <pt idx="297">
                  <v>-0.2025846830686238</v>
                </pt>
                <pt idx="298">
                  <v>-0.1872258520681392</v>
                </pt>
                <pt idx="299">
                  <v>-0.1895630654812565</v>
                </pt>
                <pt idx="300">
                  <v>-0.2043719639139487</v>
                </pt>
                <pt idx="301">
                  <v>-0.1955206682990063</v>
                </pt>
                <pt idx="302">
                  <v>-0.2170662406871537</v>
                </pt>
                <pt idx="303">
                  <v>-0.2231744202794181</v>
                </pt>
                <pt idx="304">
                  <v>-0.2277440980451207</v>
                </pt>
                <pt idx="305">
                  <v>-0.2154229898000602</v>
                </pt>
                <pt idx="306">
                  <v>-0.2011967580165764</v>
                </pt>
                <pt idx="307">
                  <v>-0.1916514998756105</v>
                </pt>
                <pt idx="308">
                  <v>-0.1827805638118184</v>
                </pt>
                <pt idx="309">
                  <v>-0.1697000248779019</v>
                </pt>
                <pt idx="310">
                  <v>-0.1717753656396895</v>
                </pt>
                <pt idx="311">
                  <v>-0.1755135977374204</v>
                </pt>
                <pt idx="312">
                  <v>-0.1703088787922434</v>
                </pt>
                <pt idx="313">
                  <v>-0.1694316054102889</v>
                </pt>
                <pt idx="314">
                  <v>-0.1827674701792519</v>
                </pt>
                <pt idx="315">
                  <v>-0.1584395008707266</v>
                </pt>
                <pt idx="316">
                  <v>-0.1570253885535465</v>
                </pt>
                <pt idx="317">
                  <v>-0.1741256726853732</v>
                </pt>
                <pt idx="318">
                  <v>-0.1595721000877274</v>
                </pt>
                <pt idx="319">
                  <v>-0.1724627813494298</v>
                </pt>
                <pt idx="320">
                  <v>-0.1705249237295903</v>
                </pt>
                <pt idx="321">
                  <v>-0.1572676207560264</v>
                </pt>
                <pt idx="322">
                  <v>-0.1558338679899964</v>
                </pt>
                <pt idx="323">
                  <v>-0.1572741675723096</v>
                </pt>
                <pt idx="324">
                  <v>-0.1609731187723411</v>
                </pt>
                <pt idx="325">
                  <v>-0.1441674413732602</v>
                </pt>
                <pt idx="326">
                  <v>-0.146982572375054</v>
                </pt>
                <pt idx="327">
                  <v>-0.1522985871970461</v>
                </pt>
                <pt idx="328">
                  <v>-0.1518599505060689</v>
                </pt>
                <pt idx="329">
                  <v>-0.1560368192947771</v>
                </pt>
                <pt idx="330">
                  <v>-0.141529074411114</v>
                </pt>
                <pt idx="331">
                  <v>-0.1419677111020912</v>
                </pt>
                <pt idx="332">
                  <v>-0.1320492844329803</v>
                </pt>
                <pt idx="333">
                  <v>-0.1546488942427298</v>
                </pt>
                <pt idx="334">
                  <v>-0.1704987364644573</v>
                </pt>
                <pt idx="335">
                  <v>-0.1619027666845613</v>
                </pt>
                <pt idx="336">
                  <v>-0.1566260327602687</v>
                </pt>
                <pt idx="337">
                  <v>-0.180142196849672</v>
                </pt>
                <pt idx="338">
                  <v>-0.1806397548871984</v>
                </pt>
                <pt idx="339">
                  <v>-0.1852487135506004</v>
                </pt>
                <pt idx="340">
                  <v>-0.1684233957026697</v>
                </pt>
                <pt idx="341">
                  <v>-0.1715134929883597</v>
                </pt>
                <pt idx="342">
                  <v>-0.1906825710656908</v>
                </pt>
                <pt idx="343">
                  <v>-0.1880049232058451</v>
                </pt>
                <pt idx="344">
                  <v>-0.1629568041061632</v>
                </pt>
                <pt idx="345">
                  <v>-0.1624265119872207</v>
                </pt>
                <pt idx="346">
                  <v>-0.1706885941366714</v>
                </pt>
                <pt idx="347">
                  <v>-0.1474081154334648</v>
                </pt>
                <pt idx="348">
                  <v>-0.1521283699736818</v>
                </pt>
                <pt idx="349">
                  <v>-0.1417058384507615</v>
                </pt>
                <pt idx="350">
                  <v>-0.1496209393372003</v>
                </pt>
                <pt idx="351">
                  <v>-0.1359053592238095</v>
                </pt>
                <pt idx="352">
                  <v>-0.1392376887119794</v>
                </pt>
                <pt idx="353">
                  <v>-0.1254435468031897</v>
                </pt>
                <pt idx="354">
                  <v>-0.1164547680462992</v>
                </pt>
                <pt idx="355">
                  <v>-0.1059536747279799</v>
                </pt>
                <pt idx="356">
                  <v>-0.1040027234755739</v>
                </pt>
                <pt idx="357">
                  <v>-0.0982808060440209</v>
                </pt>
                <pt idx="358">
                  <v>-0.1068178544773677</v>
                </pt>
                <pt idx="359">
                  <v>-0.09595013944718678</v>
                </pt>
                <pt idx="360">
                  <v>-0.08266010239220667</v>
                </pt>
                <pt idx="361">
                  <v>-0.08282377279928765</v>
                </pt>
                <pt idx="362">
                  <v>-0.08559962290338208</v>
                </pt>
                <pt idx="363">
                  <v>-0.07700365312348612</v>
                </pt>
                <pt idx="364">
                  <v>-0.06571039503489462</v>
                </pt>
                <pt idx="365">
                  <v>-0.07640134602542781</v>
                </pt>
                <pt idx="366">
                  <v>-0.07146504654786379</v>
                </pt>
                <pt idx="367">
                  <v>-0.07708876173516821</v>
                </pt>
                <pt idx="368">
                  <v>-0.06332735390779465</v>
                </pt>
                <pt idx="369">
                  <v>-0.06347793068230922</v>
                </pt>
                <pt idx="370">
                  <v>-0.06892488182996603</v>
                </pt>
                <pt idx="371">
                  <v>-0.05176567635159013</v>
                </pt>
                <pt idx="372">
                  <v>-0.05852853757217868</v>
                </pt>
                <pt idx="373">
                  <v>-0.04708470270907261</v>
                </pt>
                <pt idx="374">
                  <v>-0.04993256779228261</v>
                </pt>
                <pt idx="375">
                  <v>-0.09184528563759442</v>
                </pt>
                <pt idx="376">
                  <v>-0.08157987770547193</v>
                </pt>
                <pt idx="377">
                  <v>-0.09198931559582579</v>
                </pt>
                <pt idx="378">
                  <v>-0.05980516674741088</v>
                </pt>
                <pt idx="379">
                  <v>-0.06978906157935405</v>
                </pt>
                <pt idx="380">
                  <v>-0.05479685229073106</v>
                </pt>
                <pt idx="381">
                  <v>-0.04884579628926466</v>
                </pt>
                <pt idx="382">
                  <v>-0.02822332499705404</v>
                </pt>
                <pt idx="383">
                  <v>-0.02185981956974326</v>
                </pt>
                <pt idx="384">
                  <v>-0.0142982467625995</v>
                </pt>
                <pt idx="385">
                  <v>-0.01414766998808492</v>
                </pt>
                <pt idx="386">
                  <v>-0.003083550469406782</v>
                </pt>
                <pt idx="387">
                  <v>-0.007679415500242204</v>
                </pt>
                <pt idx="388">
                  <v>0</v>
                </pt>
                <pt idx="389">
                  <v>-0.01866123384146723</v>
                </pt>
                <pt idx="390">
                  <v>-0.002232578726063084</v>
                </pt>
                <pt idx="391">
                  <v>-0.02198732051499019</v>
                </pt>
                <pt idx="392">
                  <v>-0.02147311142064912</v>
                </pt>
                <pt idx="393">
                  <v>-0.003840295767863822</v>
                </pt>
                <pt idx="394">
                  <v>0</v>
                </pt>
                <pt idx="395">
                  <v>-0.01185185185185189</v>
                </pt>
                <pt idx="396">
                  <v>-0.0602576489533011</v>
                </pt>
                <pt idx="397">
                  <v>-0.07693397745571662</v>
                </pt>
                <pt idx="398">
                  <v>-0.06367793880837358</v>
                </pt>
                <pt idx="399">
                  <v>-0.06863768115942026</v>
                </pt>
                <pt idx="400">
                  <v>-0.04710466988727868</v>
                </pt>
                <pt idx="401">
                  <v>-0.05057004830917877</v>
                </pt>
                <pt idx="402">
                  <v>-0.06373590982286637</v>
                </pt>
                <pt idx="403">
                  <v>-0.04396135265700485</v>
                </pt>
                <pt idx="404">
                  <v>-0.01723027375201291</v>
                </pt>
                <pt idx="405">
                  <v>-0.01658615136876007</v>
                </pt>
                <pt idx="406">
                  <v>0</v>
                </pt>
                <pt idx="407">
                  <v>0</v>
                </pt>
                <pt idx="408">
                  <v>-0.03916634652324236</v>
                </pt>
                <pt idx="409">
                  <v>-0.01698040722243566</v>
                </pt>
                <pt idx="410">
                  <v>-0.03339095914969903</v>
                </pt>
                <pt idx="411">
                  <v>-0.06921500832372895</v>
                </pt>
                <pt idx="412">
                  <v>-0.06598796260724804</v>
                </pt>
                <pt idx="413">
                  <v>-0.0775387373543347</v>
                </pt>
                <pt idx="414">
                  <v>-0.05164553720066578</v>
                </pt>
                <pt idx="415">
                  <v>-0.03658599052375455</v>
                </pt>
                <pt idx="416">
                  <v>-0.06009092073248812</v>
                </pt>
                <pt idx="417">
                  <v>-0.04951978486361885</v>
                </pt>
                <pt idx="418">
                  <v>-0.05334229734921236</v>
                </pt>
                <pt idx="419">
                  <v>-0.09615187604046604</v>
                </pt>
                <pt idx="420">
                  <v>-0.1029453195031373</v>
                </pt>
                <pt idx="421">
                  <v>-0.151498271225509</v>
                </pt>
                <pt idx="422">
                  <v>-0.148027916506595</v>
                </pt>
                <pt idx="423">
                  <v>-0.1065309258547829</v>
                </pt>
                <pt idx="424">
                  <v>-0.1475925214496094</v>
                </pt>
                <pt idx="425">
                  <v>-0.1356191573825073</v>
                </pt>
                <pt idx="426">
                  <v>-0.133621462415162</v>
                </pt>
                <pt idx="427">
                  <v>-0.1480151107696247</v>
                </pt>
                <pt idx="428">
                  <v>-0.1718721987450378</v>
                </pt>
                <pt idx="429">
                  <v>-0.1752208989627352</v>
                </pt>
                <pt idx="430">
                  <v>-0.1487322320399539</v>
                </pt>
                <pt idx="431">
                  <v>-0.157881931105135</v>
                </pt>
                <pt idx="432">
                  <v>-0.1225509028044564</v>
                </pt>
                <pt idx="433">
                  <v>-0.146606479702907</v>
                </pt>
                <pt idx="434">
                  <v>-0.1097899859136894</v>
                </pt>
                <pt idx="435">
                  <v>-0.1049814316813933</v>
                </pt>
                <pt idx="436">
                  <v>-0.09469842489435254</v>
                </pt>
                <pt idx="437">
                  <v>-0.1111025739531309</v>
                </pt>
                <pt idx="438">
                  <v>-0.08736714047893457</v>
                </pt>
                <pt idx="439">
                  <v>-0.1190101165322064</v>
                </pt>
                <pt idx="440">
                  <v>-0.1033551030861826</v>
                </pt>
                <pt idx="441">
                  <v>-0.1287744909719554</v>
                </pt>
                <pt idx="442">
                  <v>-0.1291906774234857</v>
                </pt>
                <pt idx="443">
                  <v>-0.156146753745678</v>
                </pt>
                <pt idx="444">
                  <v>-0.1814700986041746</v>
                </pt>
                <pt idx="445">
                  <v>-0.1913817390190805</v>
                </pt>
                <pt idx="446">
                  <v>-0.2063708541426559</v>
                </pt>
                <pt idx="447">
                  <v>-0.1928031758227685</v>
                </pt>
                <pt idx="448">
                  <v>-0.1946728134204123</v>
                </pt>
                <pt idx="449">
                  <v>-0.1930400819567166</v>
                </pt>
                <pt idx="450">
                  <v>-0.1699833525419389</v>
                </pt>
                <pt idx="451">
                  <v>-0.1687796132667434</v>
                </pt>
                <pt idx="452">
                  <v>-0.1726213343577923</v>
                </pt>
                <pt idx="453">
                  <v>-0.1786208221283135</v>
                </pt>
                <pt idx="454">
                  <v>-0.204565245229863</v>
                </pt>
                <pt idx="455">
                  <v>-0.1985529517223715</v>
                </pt>
                <pt idx="456">
                  <v>-0.1963887821744141</v>
                </pt>
                <pt idx="457">
                  <v>-0.2233256498911512</v>
                </pt>
                <pt idx="458">
                  <v>-0.2961774875144064</v>
                </pt>
                <pt idx="459">
                  <v>-0.4242412600845178</v>
                </pt>
                <pt idx="460">
                  <v>-0.3977782046356768</v>
                </pt>
                <pt idx="461">
                  <v>-0.4386156998335254</v>
                </pt>
                <pt idx="462">
                  <v>-0.3797221155077475</v>
                </pt>
                <pt idx="463">
                  <v>-0.4038993469074145</v>
                </pt>
                <pt idx="464">
                  <v>-0.4408438980663337</v>
                </pt>
                <pt idx="465">
                  <v>-0.4877513125880395</v>
                </pt>
                <pt idx="466">
                  <v>-0.4261493148930721</v>
                </pt>
                <pt idx="467">
                  <v>-0.439063900627481</v>
                </pt>
                <pt idx="468">
                  <v>-0.4367204507619413</v>
                </pt>
                <pt idx="469">
                  <v>-0.4315021129466</v>
                </pt>
                <pt idx="470">
                  <v>-0.4411576386221027</v>
                </pt>
                <pt idx="471">
                  <v>-0.4033807145601229</v>
                </pt>
                <pt idx="472">
                  <v>-0.4299206044307849</v>
                </pt>
                <pt idx="473">
                  <v>-0.4556793443462671</v>
                </pt>
                <pt idx="474">
                  <v>-0.4673133563836598</v>
                </pt>
                <pt idx="475">
                  <v>-0.4711998975541042</v>
                </pt>
                <pt idx="476">
                  <v>-0.4438468433858368</v>
                </pt>
                <pt idx="477">
                  <v>-0.4705852221795364</v>
                </pt>
                <pt idx="478">
                  <v>-0.5069471123063132</v>
                </pt>
                <pt idx="479">
                  <v>-0.5293315405301575</v>
                </pt>
                <pt idx="480">
                  <v>-0.562440773466513</v>
                </pt>
                <pt idx="481">
                  <v>-0.515590984761173</v>
                </pt>
                <pt idx="482">
                  <v>-0.5079139454475605</v>
                </pt>
                <pt idx="483">
                  <v>-0.477564348828275</v>
                </pt>
                <pt idx="484">
                  <v>-0.4605583301318991</v>
                </pt>
                <pt idx="485">
                  <v>-0.4515558970418748</v>
                </pt>
                <pt idx="486">
                  <v>-0.4432065565373287</v>
                </pt>
                <pt idx="487">
                  <v>-0.4453643232168011</v>
                </pt>
                <pt idx="488">
                  <v>-0.4381354846971444</v>
                </pt>
                <pt idx="489">
                  <v>-0.4050262517607888</v>
                </pt>
                <pt idx="490">
                  <v>-0.4347035471891407</v>
                </pt>
                <pt idx="491">
                  <v>-0.4320655653732872</v>
                </pt>
                <pt idx="492">
                  <v>-0.4114867460622359</v>
                </pt>
                <pt idx="493">
                  <v>-0.3980727365859905</v>
                </pt>
                <pt idx="494">
                  <v>-0.3941541810731207</v>
                </pt>
                <pt idx="495">
                  <v>-0.4101485465488539</v>
                </pt>
                <pt idx="496">
                  <v>-0.4116404149058779</v>
                </pt>
                <pt idx="497">
                  <v>-0.4260340632603407</v>
                </pt>
                <pt idx="498">
                  <v>-0.4371046228710462</v>
                </pt>
                <pt idx="499">
                  <v>-0.3978870533999231</v>
                </pt>
                <pt idx="500">
                  <v>-0.372992700729927</v>
                </pt>
                <pt idx="501">
                  <v>-0.3677295428351901</v>
                </pt>
                <pt idx="502">
                  <v>-0.3530029453195032</v>
                </pt>
                <pt idx="503">
                  <v>-0.3570943782814701</v>
                </pt>
                <pt idx="504">
                  <v>-0.3429824561403508</v>
                </pt>
                <pt idx="505">
                  <v>-0.3411896529645281</v>
                </pt>
                <pt idx="506">
                  <v>-0.349212447176335</v>
                </pt>
                <pt idx="507">
                  <v>-0.3323536944551159</v>
                </pt>
                <pt idx="508">
                  <v>-0.315981559738763</v>
                </pt>
                <pt idx="509">
                  <v>-0.3312972211550774</v>
                </pt>
                <pt idx="510">
                  <v>-0.3435715200409784</v>
                </pt>
                <pt idx="511">
                  <v>-0.3139390446920221</v>
                </pt>
                <pt idx="512">
                  <v>-0.3035728006146753</v>
                </pt>
                <pt idx="513">
                  <v>-0.3087463183506212</v>
                </pt>
                <pt idx="514">
                  <v>-0.3365411704443591</v>
                </pt>
                <pt idx="515">
                  <v>-0.3153412728902548</v>
                </pt>
                <pt idx="516">
                  <v>-0.2998591368933282</v>
                </pt>
                <pt idx="517">
                  <v>-0.3012037392751952</v>
                </pt>
                <pt idx="518">
                  <v>-0.3011333077218594</v>
                </pt>
                <pt idx="519">
                  <v>-0.2918555512869765</v>
                </pt>
                <pt idx="520">
                  <v>-0.291580227942118</v>
                </pt>
                <pt idx="521">
                  <v>-0.2941029581252401</v>
                </pt>
                <pt idx="522">
                  <v>-0.2787296708925598</v>
                </pt>
                <pt idx="523">
                  <v>-0.2860161352285825</v>
                </pt>
                <pt idx="524">
                  <v>-0.2668843641951594</v>
                </pt>
                <pt idx="525">
                  <v>-0.2726149314893072</v>
                </pt>
                <pt idx="526">
                  <v>-0.3009604302727622</v>
                </pt>
                <pt idx="527">
                  <v>-0.3124151619925727</v>
                </pt>
                <pt idx="528">
                  <v>-0.3173325649891151</v>
                </pt>
                <pt idx="529">
                  <v>-0.3113650915610193</v>
                </pt>
                <pt idx="530">
                  <v>-0.2898130362402356</v>
                </pt>
                <pt idx="531">
                  <v>-0.2928095786912537</v>
                </pt>
                <pt idx="532">
                  <v>-0.2709053656037904</v>
                </pt>
                <pt idx="533">
                  <v>-0.2636765270841337</v>
                </pt>
                <pt idx="534">
                  <v>-0.2573312844154181</v>
                </pt>
                <pt idx="535">
                  <v>-0.2530477653988987</v>
                </pt>
                <pt idx="536">
                  <v>-0.2456780637725702</v>
                </pt>
                <pt idx="537">
                  <v>-0.2352605967473429</v>
                </pt>
                <pt idx="538">
                  <v>-0.2366948392880009</v>
                </pt>
                <pt idx="539">
                  <v>-0.2205916250480215</v>
                </pt>
                <pt idx="540">
                  <v>-0.2401779997438852</v>
                </pt>
                <pt idx="541">
                  <v>-0.2887181457292867</v>
                </pt>
                <pt idx="542">
                  <v>-0.272839031886285</v>
                </pt>
                <pt idx="543">
                  <v>-0.3035663977461902</v>
                </pt>
                <pt idx="544">
                  <v>-0.3024651043667562</v>
                </pt>
                <pt idx="545">
                  <v>-0.3181713407606607</v>
                </pt>
                <pt idx="546">
                  <v>-0.3010628761685236</v>
                </pt>
                <pt idx="547">
                  <v>-0.2844730439236778</v>
                </pt>
                <pt idx="548">
                  <v>-0.3105647330003841</v>
                </pt>
                <pt idx="549">
                  <v>-0.3452554744525547</v>
                </pt>
                <pt idx="550">
                  <v>-0.3097963887821744</v>
                </pt>
                <pt idx="551">
                  <v>-0.3181713407606607</v>
                </pt>
                <pt idx="552">
                  <v>-0.2939813036240235</v>
                </pt>
                <pt idx="553">
                  <v>-0.2946600076834422</v>
                </pt>
                <pt idx="554">
                  <v>-0.2818286592393391</v>
                </pt>
                <pt idx="555">
                  <v>-0.3089704187475989</v>
                </pt>
                <pt idx="556">
                  <v>-0.3138109873223204</v>
                </pt>
                <pt idx="557">
                  <v>-0.3183570239467282</v>
                </pt>
                <pt idx="558">
                  <v>-0.2927967729542835</v>
                </pt>
                <pt idx="559">
                  <v>-0.2895697272378025</v>
                </pt>
                <pt idx="560">
                  <v>-0.2792995261877321</v>
                </pt>
                <pt idx="561">
                  <v>-0.2645217057241643</v>
                </pt>
                <pt idx="562">
                  <v>-0.2660776027660392</v>
                </pt>
                <pt idx="563">
                  <v>-0.2539697784607503</v>
                </pt>
                <pt idx="564">
                  <v>-0.2469010116532205</v>
                </pt>
                <pt idx="565">
                  <v>-0.2424894352669996</v>
                </pt>
                <pt idx="566">
                  <v>-0.2423741836342681</v>
                </pt>
                <pt idx="567">
                  <v>-0.2151043667563068</v>
                </pt>
                <pt idx="568">
                  <v>-0.2321616084005634</v>
                </pt>
                <pt idx="569">
                  <v>-0.2318286592393392</v>
                </pt>
                <pt idx="570">
                  <v>-0.2384428223844282</v>
                </pt>
                <pt idx="571">
                  <v>-0.2158342937636061</v>
                </pt>
                <pt idx="572">
                  <v>-0.2057881931105134</v>
                </pt>
                <pt idx="573">
                  <v>-0.2035407862722499</v>
                </pt>
                <pt idx="574">
                  <v>-0.1953066974004354</v>
                </pt>
                <pt idx="575">
                  <v>-0.1947496478422333</v>
                </pt>
                <pt idx="576">
                  <v>-0.1858752721219106</v>
                </pt>
                <pt idx="577">
                  <v>-0.1719554360353438</v>
                </pt>
                <pt idx="578">
                  <v>-0.1782878729670893</v>
                </pt>
                <pt idx="579">
                  <v>-0.1827762837751313</v>
                </pt>
                <pt idx="580">
                  <v>-0.1606671788961456</v>
                </pt>
                <pt idx="581">
                  <v>-0.1489627353054167</v>
                </pt>
                <pt idx="582">
                  <v>-0.1400883595850941</v>
                </pt>
                <pt idx="583">
                  <v>-0.1548981943910871</v>
                </pt>
                <pt idx="584">
                  <v>-0.1540850300934818</v>
                </pt>
                <pt idx="585">
                  <v>-0.164886669227814</v>
                </pt>
                <pt idx="586">
                  <v>-0.180945063388398</v>
                </pt>
                <pt idx="587">
                  <v>-0.1587911384300167</v>
                </pt>
                <pt idx="588">
                  <v>-0.1468754001792802</v>
                </pt>
                <pt idx="589">
                  <v>-0.1495902164169547</v>
                </pt>
                <pt idx="590">
                  <v>-0.1550262517607888</v>
                </pt>
                <pt idx="591">
                  <v>-0.1436931745421948</v>
                </pt>
                <pt idx="592">
                  <v>-0.1268984505058266</v>
                </pt>
                <pt idx="593">
                  <v>-0.141887565629402</v>
                </pt>
                <pt idx="594">
                  <v>-0.1434434626712767</v>
                </pt>
                <pt idx="595">
                  <v>-0.1463247534895633</v>
                </pt>
                <pt idx="596">
                  <v>-0.147714175950826</v>
                </pt>
                <pt idx="597">
                  <v>-0.1675246510436675</v>
                </pt>
                <pt idx="598">
                  <v>-0.1862082212831349</v>
                </pt>
                <pt idx="599">
                  <v>-0.1858752721219106</v>
                </pt>
                <pt idx="600">
                  <v>-0.1878281470098604</v>
                </pt>
                <pt idx="601">
                  <v>-0.1422269176591112</v>
                </pt>
                <pt idx="602">
                  <v>-0.1395825329747727</v>
                </pt>
                <pt idx="603">
                  <v>-0.1572928672045075</v>
                </pt>
                <pt idx="604">
                  <v>-0.1388013830195928</v>
                </pt>
                <pt idx="605">
                  <v>-0.1725701114099116</v>
                </pt>
                <pt idx="606">
                  <v>-0.232052759636317</v>
                </pt>
                <pt idx="607">
                  <v>-0.2452234601101293</v>
                </pt>
                <pt idx="608">
                  <v>-0.2806185170956589</v>
                </pt>
                <pt idx="609">
                  <v>-0.2465104366756307</v>
                </pt>
                <pt idx="610">
                  <v>-0.2483224484569087</v>
                </pt>
                <pt idx="611">
                  <v>-0.2609617108464591</v>
                </pt>
                <pt idx="612">
                  <v>-0.2214047893456268</v>
                </pt>
                <pt idx="613">
                  <v>-0.2723588167499039</v>
                </pt>
                <pt idx="614">
                  <v>-0.2755666538609296</v>
                </pt>
                <pt idx="615">
                  <v>-0.2601741580227942</v>
                </pt>
                <pt idx="616">
                  <v>-0.2159175310539122</v>
                </pt>
                <pt idx="617">
                  <v>-0.207164809834806</v>
                </pt>
                <pt idx="618">
                  <v>-0.1771737738506851</v>
                </pt>
                <pt idx="619">
                  <v>-0.1975733128441541</v>
                </pt>
                <pt idx="620">
                  <v>-0.1907734665129979</v>
                </pt>
                <pt idx="621">
                  <v>-0.2216352926110897</v>
                </pt>
                <pt idx="622">
                  <v>-0.258118837239083</v>
                </pt>
                <pt idx="623">
                  <v>-0.2033038801383019</v>
                </pt>
                <pt idx="624">
                  <v>-0.1963183506210782</v>
                </pt>
                <pt idx="625">
                  <v>-0.2190677423485721</v>
                </pt>
                <pt idx="626">
                  <v>-0.1898258419772058</v>
                </pt>
                <pt idx="627">
                  <v>-0.1947752593161737</v>
                </pt>
                <pt idx="628">
                  <v>-0.1818350621078243</v>
                </pt>
                <pt idx="629">
                  <v>-0.1746126264566527</v>
                </pt>
                <pt idx="630">
                  <v>-0.1577794852093737</v>
                </pt>
                <pt idx="631">
                  <v>-0.157171212703291</v>
                </pt>
                <pt idx="632">
                  <v>-0.1388782174414137</v>
                </pt>
                <pt idx="633">
                  <v>-0.140325265719042</v>
                </pt>
                <pt idx="634">
                  <v>-0.128422333205276</v>
                </pt>
                <pt idx="635">
                  <v>-0.1255346395185043</v>
                </pt>
                <pt idx="636">
                  <v>-0.1230439236778076</v>
                </pt>
                <pt idx="637">
                  <v>-0.1222499679856576</v>
                </pt>
                <pt idx="638">
                  <v>-0.1009284159303367</v>
                </pt>
                <pt idx="639">
                  <v>-0.1054488410808042</v>
                </pt>
                <pt idx="640">
                  <v>-0.09817518248175183</v>
                </pt>
                <pt idx="641">
                  <v>-0.1048277628377513</v>
                </pt>
                <pt idx="642">
                  <v>-0.1226405429632476</v>
                </pt>
                <pt idx="643">
                  <v>-0.1173453707260853</v>
                </pt>
                <pt idx="644">
                  <v>-0.1014470482776284</v>
                </pt>
                <pt idx="645">
                  <v>-0.1233832757075169</v>
                </pt>
                <pt idx="646">
                  <v>-0.1334421820975796</v>
                </pt>
                <pt idx="647">
                  <v>-0.1706876680752977</v>
                </pt>
                <pt idx="648">
                  <v>-0.156217185299014</v>
                </pt>
                <pt idx="649">
                  <v>-0.1816877961326674</v>
                </pt>
                <pt idx="650">
                  <v>-0.1511973364067102</v>
                </pt>
                <pt idx="651">
                  <v>-0.1401972083493406</v>
                </pt>
                <pt idx="652">
                  <v>-0.1452042515046741</v>
                </pt>
                <pt idx="653">
                  <v>-0.1278268664361634</v>
                </pt>
                <pt idx="654">
                  <v>-0.1326162120630041</v>
                </pt>
                <pt idx="655">
                  <v>-0.1312716096811372</v>
                </pt>
                <pt idx="656">
                  <v>-0.1275067230119092</v>
                </pt>
                <pt idx="657">
                  <v>-0.1125816365731848</v>
                </pt>
                <pt idx="658">
                  <v>-0.1093673965936739</v>
                </pt>
                <pt idx="659">
                  <v>-0.09983992828787303</v>
                </pt>
                <pt idx="660">
                  <v>-0.09197080291970794</v>
                </pt>
                <pt idx="661">
                  <v>-0.09647201946472006</v>
                </pt>
                <pt idx="662">
                  <v>-0.09938532462543226</v>
                </pt>
                <pt idx="663">
                  <v>-0.0793187347931873</v>
                </pt>
                <pt idx="664">
                  <v>-0.06148674606223592</v>
                </pt>
                <pt idx="665">
                  <v>-0.06508515815085147</v>
                </pt>
                <pt idx="666">
                  <v>-0.07755794595978993</v>
                </pt>
                <pt idx="667">
                  <v>-0.06458573440901516</v>
                </pt>
                <pt idx="668">
                  <v>-0.08529261108976827</v>
                </pt>
                <pt idx="669">
                  <v>-0.08234729158663079</v>
                </pt>
                <pt idx="670">
                  <v>-0.09595338711742851</v>
                </pt>
                <pt idx="671">
                  <v>-0.0945063388398002</v>
                </pt>
                <pt idx="672">
                  <v>-0.1165001920860546</v>
                </pt>
                <pt idx="673">
                  <v>-0.1292867204507618</v>
                </pt>
                <pt idx="674">
                  <v>-0.09773978742476619</v>
                </pt>
                <pt idx="675">
                  <v>-0.09323857087975407</v>
                </pt>
                <pt idx="676">
                  <v>-0.09202842873607375</v>
                </pt>
                <pt idx="677">
                  <v>-0.09490331668587526</v>
                </pt>
                <pt idx="678">
                  <v>-0.08429376360609542</v>
                </pt>
                <pt idx="679">
                  <v>-0.1020425150467409</v>
                </pt>
                <pt idx="680">
                  <v>-0.06103854526828012</v>
                </pt>
                <pt idx="681">
                  <v>-0.05746574465360477</v>
                </pt>
                <pt idx="682">
                  <v>-0.04854654885388654</v>
                </pt>
                <pt idx="683">
                  <v>-0.03767447816621838</v>
                </pt>
                <pt idx="684">
                  <v>-0.03113714944295032</v>
                </pt>
                <pt idx="685">
                  <v>-0.0280893840440517</v>
                </pt>
                <pt idx="686">
                  <v>-0.02689845050582662</v>
                </pt>
                <pt idx="687">
                  <v>-0.02958125240107567</v>
                </pt>
                <pt idx="688">
                  <v>-0.02791650659495448</v>
                </pt>
                <pt idx="689">
                  <v>-0.006799846331156267</v>
                </pt>
                <pt idx="690">
                  <v>-0.0007043155333589235</v>
                </pt>
                <pt idx="691">
                  <v>-0.003143808426174788</v>
                </pt>
                <pt idx="692">
                  <v>0</v>
                </pt>
                <pt idx="693">
                  <v>-0.01013898890510401</v>
                </pt>
                <pt idx="694">
                  <v>0</v>
                </pt>
                <pt idx="695">
                  <v>-0.02114737073984319</v>
                </pt>
                <pt idx="696">
                  <v>-0.004160241684237009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-0.01071683448577787</v>
                </pt>
                <pt idx="701">
                  <v>-0.02202738280148975</v>
                </pt>
                <pt idx="702">
                  <v>-0.0144470365283933</v>
                </pt>
                <pt idx="703">
                  <v>-0.02443222366819198</v>
                </pt>
                <pt idx="704">
                  <v>-0.04500230888711643</v>
                </pt>
                <pt idx="705">
                  <v>-0.03669631237743409</v>
                </pt>
                <pt idx="706">
                  <v>-0.02133771522126326</v>
                </pt>
                <pt idx="707">
                  <v>0</v>
                </pt>
                <pt idx="708">
                  <v>0</v>
                </pt>
                <pt idx="709">
                  <v>-0.0002600334497573353</v>
                </pt>
                <pt idx="710">
                  <v>0</v>
                </pt>
                <pt idx="711">
                  <v>-0.01067457462551258</v>
                </pt>
                <pt idx="712">
                  <v>-0.03149145741575865</v>
                </pt>
                <pt idx="713">
                  <v>-0.02700521153205004</v>
                </pt>
                <pt idx="714">
                  <v>-0.04486245883708551</v>
                </pt>
                <pt idx="715">
                  <v>-0.03187749682687302</v>
                </pt>
                <pt idx="716">
                  <v>-0.01268080974691022</v>
                </pt>
                <pt idx="717">
                  <v>0</v>
                </pt>
                <pt idx="718">
                  <v>-0.01062044201156787</v>
                </pt>
                <pt idx="719">
                  <v>-0.01135147463901609</v>
                </pt>
                <pt idx="720">
                  <v>-0.003924183144142113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-0.0003987130429004004</v>
                </pt>
                <pt idx="729">
                  <v>-0.01688438983060236</v>
                </pt>
                <pt idx="730">
                  <v>0</v>
                </pt>
                <pt idx="731">
                  <v>0</v>
                </pt>
                <pt idx="732">
                  <v>-0.005446942543716804</v>
                </pt>
                <pt idx="733">
                  <v>0</v>
                </pt>
                <pt idx="734">
                  <v>-0.00199199943550965</v>
                </pt>
                <pt idx="735">
                  <v>-0.0282679374935545</v>
                </pt>
                <pt idx="736">
                  <v>-0.03244733685416068</v>
                </pt>
                <pt idx="737">
                  <v>-0.02461503389655706</v>
                </pt>
                <pt idx="738">
                  <v>-0.002029993975151467</v>
                </pt>
                <pt idx="739">
                  <v>-0.003321808322975239</v>
                </pt>
                <pt idx="740">
                  <v>0</v>
                </pt>
                <pt idx="741">
                  <v>0</v>
                </pt>
                <pt idx="742">
                  <v>-0.01965346850972283</v>
                </pt>
                <pt idx="743">
                  <v>-0.006134054652722987</v>
                </pt>
                <pt idx="744">
                  <v>-0.01087303784796922</v>
                </pt>
                <pt idx="745">
                  <v>-0.006895486784094129</v>
                </pt>
                <pt idx="746">
                  <v>-0.03319950586781961</v>
                </pt>
                <pt idx="747">
                  <v>-0.00702327958935911</v>
                </pt>
                <pt idx="748">
                  <v>-0.007795361121168853</v>
                </pt>
                <pt idx="749">
                  <v>0</v>
                </pt>
                <pt idx="750">
                  <v>-0.00141403616955682</v>
                </pt>
                <pt idx="751">
                  <v>-0.001743623547423523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-0.006812212738017021</v>
                </pt>
                <pt idx="756">
                  <v>0</v>
                </pt>
                <pt idx="757">
                  <v>-0.0009730649508117306</v>
                </pt>
                <pt idx="758">
                  <v>0</v>
                </pt>
                <pt idx="759">
                  <v>-0.009000523813361361</v>
                </pt>
                <pt idx="760">
                  <v>-0.003636473527278583</v>
                </pt>
                <pt idx="761">
                  <v>-0.003576033524055222</v>
                </pt>
                <pt idx="762">
                  <v>-0.03036606495285676</v>
                </pt>
                <pt idx="763">
                  <v>-0.0271224514465308</v>
                </pt>
                <pt idx="764">
                  <v>-0.01530139414940779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-0.01104243142684957</v>
                </pt>
                <pt idx="769">
                  <v>0</v>
                </pt>
                <pt idx="770">
                  <v>-0.01370374054914458</v>
                </pt>
                <pt idx="771">
                  <v>-0.02114007162753684</v>
                </pt>
                <pt idx="772">
                  <v>-0.05186530043772386</v>
                </pt>
                <pt idx="773">
                  <v>-0.06150019896538006</v>
                </pt>
                <pt idx="774">
                  <v>-0.02279148428173505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-0.03519372449250013</v>
                </pt>
                <pt idx="782">
                  <v>-0.002274293258551441</v>
                </pt>
                <pt idx="783">
                  <v>0</v>
                </pt>
                <pt idx="784">
                  <v>-0.01463540744074276</v>
                </pt>
                <pt idx="785">
                  <v>-0.02104587867500973</v>
                </pt>
                <pt idx="786">
                  <v>-0.03320135773684985</v>
                </pt>
                <pt idx="787">
                  <v>-0.01768983660240231</v>
                </pt>
                <pt idx="788">
                  <v>-0.04489723617248431</v>
                </pt>
                <pt idx="789">
                  <v>-0.01594239672151565</v>
                </pt>
                <pt idx="790">
                  <v>0</v>
                </pt>
                <pt idx="791">
                  <v>0</v>
                </pt>
                <pt idx="792">
                  <v>-0.002748424394635962</v>
                </pt>
                <pt idx="793">
                  <v>-0.01849973937354876</v>
                </pt>
                <pt idx="794">
                  <v>-0.02696299104392741</v>
                </pt>
                <pt idx="795">
                  <v>-0.001042505804861982</v>
                </pt>
                <pt idx="796">
                  <v>-0.0233521300289059</v>
                </pt>
                <pt idx="797">
                  <v>-0.02053736435577891</v>
                </pt>
                <pt idx="798">
                  <v>-0.003904658105482794</v>
                </pt>
                <pt idx="799">
                  <v>-0.01379898592617179</v>
                </pt>
                <pt idx="800">
                  <v>0</v>
                </pt>
                <pt idx="801">
                  <v>-0.00443879887991161</v>
                </pt>
                <pt idx="802">
                  <v>-0.0007508181084106003</v>
                </pt>
                <pt idx="803">
                  <v>0</v>
                </pt>
                <pt idx="804">
                  <v>0</v>
                </pt>
                <pt idx="805">
                  <v>-0.008781501933153413</v>
                </pt>
                <pt idx="806">
                  <v>-0.01562985052162214</v>
                </pt>
                <pt idx="807">
                  <v>-0.01502779789845998</v>
                </pt>
                <pt idx="808">
                  <v>-0.007558582542355419</v>
                </pt>
                <pt idx="809">
                  <v>-0.01155658824304118</v>
                </pt>
                <pt idx="810">
                  <v>-0.02317902599174049</v>
                </pt>
                <pt idx="811">
                  <v>-0.02325428256963591</v>
                </pt>
                <pt idx="812">
                  <v>0</v>
                </pt>
                <pt idx="813">
                  <v>-0.02209588834969711</v>
                </pt>
                <pt idx="814">
                  <v>-0.01072113756912296</v>
                </pt>
                <pt idx="815">
                  <v>-0.02307395704021353</v>
                </pt>
                <pt idx="816">
                  <v>-0.01650490915246583</v>
                </pt>
                <pt idx="817">
                  <v>-0.07323759545574227</v>
                </pt>
                <pt idx="818">
                  <v>-0.06478294398675843</v>
                </pt>
                <pt idx="819">
                  <v>-0.09659368769514343</v>
                </pt>
                <pt idx="820">
                  <v>-0.07786461272241652</v>
                </pt>
                <pt idx="821">
                  <v>-0.07928469322499343</v>
                </pt>
                <pt idx="822">
                  <v>-0.0918350073355152</v>
                </pt>
                <pt idx="823">
                  <v>-0.08242109618929394</v>
                </pt>
                <pt idx="824">
                  <v>-0.05254768084866257</v>
                </pt>
                <pt idx="825">
                  <v>-0.04398017530000375</v>
                </pt>
                <pt idx="826">
                  <v>-0.02421190234360293</v>
                </pt>
                <pt idx="827">
                  <v>-0.02223225369597104</v>
                </pt>
                <pt idx="828">
                  <v>-0.01290298310950611</v>
                </pt>
                <pt idx="829">
                  <v>-0.04871534439303316</v>
                </pt>
                <pt idx="830">
                  <v>-0.01761934318925618</v>
                </pt>
                <pt idx="831">
                  <v>-0.01717733137719579</v>
                </pt>
                <pt idx="832">
                  <v>-0.0164343753526689</v>
                </pt>
                <pt idx="833">
                  <v>-0.05373264868524996</v>
                </pt>
                <pt idx="834">
                  <v>-0.0569395854493473</v>
                </pt>
                <pt idx="835">
                  <v>-0.0308702930444269</v>
                </pt>
                <pt idx="836">
                  <v>-0.03888763495467018</v>
                </pt>
                <pt idx="837">
                  <v>-0.09621280517624042</v>
                </pt>
                <pt idx="838">
                  <v>-0.1158212015197683</v>
                </pt>
                <pt idx="839">
                  <v>-0.1033273144490839</v>
                </pt>
                <pt idx="840">
                  <v>-0.08765000188090122</v>
                </pt>
                <pt idx="841">
                  <v>-0.1159528646127224</v>
                </pt>
                <pt idx="842">
                  <v>-0.123133205432043</v>
                </pt>
                <pt idx="843">
                  <v>-0.09821126283715154</v>
                </pt>
                <pt idx="844">
                  <v>-0.08397754203814467</v>
                </pt>
                <pt idx="845">
                  <v>-0.05955403829515094</v>
                </pt>
                <pt idx="846">
                  <v>-0.04911503592521527</v>
                </pt>
                <pt idx="847">
                  <v>-0.03623556408230821</v>
                </pt>
                <pt idx="848">
                  <v>-0.04264943761050288</v>
                </pt>
                <pt idx="849">
                  <v>-0.02532633638039328</v>
                </pt>
                <pt idx="850">
                  <v>-0.03716661023962686</v>
                </pt>
                <pt idx="851">
                  <v>-0.02158804499115974</v>
                </pt>
                <pt idx="852">
                  <v>-0.01648610013918672</v>
                </pt>
                <pt idx="853">
                  <v>-0.0288436218635969</v>
                </pt>
                <pt idx="854">
                  <v>-0.03268066057254637</v>
                </pt>
                <pt idx="855">
                  <v>-0.03763213331828608</v>
                </pt>
                <pt idx="856">
                  <v>-0.03494714667268539</v>
                </pt>
                <pt idx="857">
                  <v>-0.0129688146559831</v>
                </pt>
                <pt idx="858">
                  <v>-0.01293589888274449</v>
                </pt>
                <pt idx="859">
                  <v>-0.01437478839860051</v>
                </pt>
                <pt idx="860">
                  <v>-0.02605988789828084</v>
                </pt>
                <pt idx="861">
                  <v>-0.04195820637249359</v>
                </pt>
                <pt idx="862">
                  <v>-0.01113963811458452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-0.0006574621959238858</v>
                </pt>
                <pt idx="867">
                  <v>0</v>
                </pt>
                <pt idx="868">
                  <v>0</v>
                </pt>
                <pt idx="869">
                  <v>-8.241569561151518e-05</v>
                </pt>
                <pt idx="870">
                  <v>-0.006872553284036687</v>
                </pt>
                <pt idx="871">
                  <v>-0.001863510450768158</v>
                </pt>
                <pt idx="872">
                  <v>-0.02575032622879525</v>
                </pt>
                <pt idx="873">
                  <v>-0.02055355875552312</v>
                </pt>
                <pt idx="874">
                  <v>-0.008864265927977844</v>
                </pt>
                <pt idx="875">
                  <v>-0.00722510931526299</v>
                </pt>
                <pt idx="876">
                  <v>-0.01387788741100271</v>
                </pt>
                <pt idx="877">
                  <v>-0.02338316430484655</v>
                </pt>
                <pt idx="878">
                  <v>-0.01963782880428577</v>
                </pt>
                <pt idx="879">
                  <v>-0.02639133719466147</v>
                </pt>
                <pt idx="880">
                  <v>-0.04526911013942003</v>
                </pt>
                <pt idx="881">
                  <v>-0.008974153522126493</v>
                </pt>
                <pt idx="882">
                  <v>-0.0009844096975801797</v>
                </pt>
                <pt idx="883">
                  <v>0</v>
                </pt>
                <pt idx="884">
                  <v>-0.009668601893058071</v>
                </pt>
                <pt idx="885">
                  <v>0</v>
                </pt>
                <pt idx="886">
                  <v>-0.0006461520758741512</v>
                </pt>
                <pt idx="887">
                  <v>0</v>
                </pt>
                <pt idx="888">
                  <v>-0.0110257576895384</v>
                </pt>
                <pt idx="889">
                  <v>0</v>
                </pt>
                <pt idx="890">
                  <v>-0.00102767701077755</v>
                </pt>
                <pt idx="891">
                  <v>-0.002490140449191491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-0.004414381147403446</v>
                </pt>
                <pt idx="899">
                  <v>-0.002043539561583096</v>
                </pt>
                <pt idx="900">
                  <v>-0.01642384772902739</v>
                </pt>
                <pt idx="901">
                  <v>-0.008560206787740499</v>
                </pt>
                <pt idx="902">
                  <v>-0.01157306388264123</v>
                </pt>
                <pt idx="903">
                  <v>-0.02273070596528926</v>
                </pt>
                <pt idx="904">
                  <v>-0.01444744704421086</v>
                </pt>
                <pt idx="905">
                  <v>0</v>
                </pt>
                <pt idx="906">
                  <v>0</v>
                </pt>
                <pt idx="907">
                  <v>-0.003496867823397753</v>
                </pt>
                <pt idx="908">
                  <v>-0.007318831821080396</v>
                </pt>
                <pt idx="909">
                  <v>0</v>
                </pt>
                <pt idx="910">
                  <v>0</v>
                </pt>
                <pt idx="911">
                  <v>-0.00299294403194672</v>
                </pt>
                <pt idx="912">
                  <v>-0.002427154612208771</v>
                </pt>
                <pt idx="913">
                  <v>-0.0003156940965204358</v>
                </pt>
                <pt idx="914">
                  <v>-0.006420479937025325</v>
                </pt>
                <pt idx="915">
                  <v>-0.005694793507361573</v>
                </pt>
                <pt idx="916">
                  <v>0</v>
                </pt>
                <pt idx="917">
                  <v>0</v>
                </pt>
                <pt idx="918">
                  <v>-0.0001779546539186772</v>
                </pt>
                <pt idx="919">
                  <v>0</v>
                </pt>
                <pt idx="920">
                  <v>-0.01433687414961859</v>
                </pt>
                <pt idx="921">
                  <v>-0.02070388359314113</v>
                </pt>
                <pt idx="922">
                  <v>-0.01363840069766586</v>
                </pt>
                <pt idx="923">
                  <v>-0.0001130477263274754</v>
                </pt>
                <pt idx="924">
                  <v>-0.006217624948018252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-0.002140781501174693</v>
                </pt>
                <pt idx="934">
                  <v>-0.003473939656238545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-0.003626077947632478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-0.03854681903462387</v>
                </pt>
                <pt idx="946">
                  <v>-0.08817663173063861</v>
                </pt>
                <pt idx="947">
                  <v>-0.04895801063048455</v>
                </pt>
                <pt idx="948">
                  <v>-0.04370890433608199</v>
                </pt>
                <pt idx="949">
                  <v>-0.06321901095420257</v>
                </pt>
                <pt idx="950">
                  <v>-0.03003964676438531</v>
                </pt>
                <pt idx="951">
                  <v>-0.04206942882901055</v>
                </pt>
                <pt idx="952">
                  <v>-0.09906817920755195</v>
                </pt>
                <pt idx="953">
                  <v>-0.08075548145234557</v>
                </pt>
                <pt idx="954">
                  <v>-0.09342573802504117</v>
                </pt>
                <pt idx="955">
                  <v>-0.07538454576782094</v>
                </pt>
                <pt idx="956">
                  <v>-0.07056706359842246</v>
                </pt>
                <pt idx="957">
                  <v>-0.07064712291193131</v>
                </pt>
                <pt idx="958">
                  <v>-0.07290618788876624</v>
                </pt>
                <pt idx="959">
                  <v>-0.05052438850348262</v>
                </pt>
                <pt idx="960">
                  <v>-0.0556586270871986</v>
                </pt>
                <pt idx="961">
                  <v>-0.05274864508313981</v>
                </pt>
                <pt idx="962">
                  <v>-0.04812260909821886</v>
                </pt>
                <pt idx="963">
                  <v>-0.03266419991158653</v>
                </pt>
                <pt idx="964">
                  <v>-0.03244490700936697</v>
                </pt>
                <pt idx="965">
                  <v>-0.04107042783000969</v>
                </pt>
                <pt idx="966">
                  <v>-0.05377897363960082</v>
                </pt>
                <pt idx="967">
                  <v>-0.03935089300942951</v>
                </pt>
                <pt idx="968">
                  <v>-0.02490888902038724</v>
                </pt>
                <pt idx="969">
                  <v>-0.0247278853550631</v>
                </pt>
                <pt idx="970">
                  <v>-0.01881393867456571</v>
                </pt>
                <pt idx="971">
                  <v>-0.01131969076219952</v>
                </pt>
                <pt idx="972">
                  <v>-0.01378064444266525</v>
                </pt>
                <pt idx="973">
                  <v>-0.007915429518216888</v>
                </pt>
                <pt idx="974">
                  <v>0</v>
                </pt>
                <pt idx="975">
                  <v>0</v>
                </pt>
                <pt idx="976">
                  <v>-0.0102842647991398</v>
                </pt>
                <pt idx="977">
                  <v>0</v>
                </pt>
                <pt idx="978">
                  <v>0</v>
                </pt>
                <pt idx="979">
                  <v>-0.005355551990497198</v>
                </pt>
                <pt idx="980">
                  <v>-0.01505288991592901</v>
                </pt>
                <pt idx="981">
                  <v>-0.05548065140442437</v>
                </pt>
                <pt idx="982">
                  <v>-0.05525878341246615</v>
                </pt>
                <pt idx="983">
                  <v>-0.09249505917048684</v>
                </pt>
                <pt idx="984">
                  <v>-0.07052330125918627</v>
                </pt>
                <pt idx="985">
                  <v>-0.05074291643768747</v>
                </pt>
                <pt idx="986">
                  <v>-0.06601426099185237</v>
                </pt>
                <pt idx="987">
                  <v>-0.101414152447204</v>
                </pt>
                <pt idx="988">
                  <v>-0.05785634559523767</v>
                </pt>
                <pt idx="989">
                  <v>-0.1012366580536375</v>
                </pt>
                <pt idx="990">
                  <v>-0.1125450989360577</v>
                </pt>
                <pt idx="991">
                  <v>-0.1751221127294201</v>
                </pt>
                <pt idx="992">
                  <v>-0.1515290117999639</v>
                </pt>
                <pt idx="993">
                  <v>-0.1357593176023238</v>
                </pt>
                <pt idx="994">
                  <v>-0.1138046264596353</v>
                </pt>
                <pt idx="995">
                  <v>-0.08839220799612246</v>
                </pt>
                <pt idx="996">
                  <v>-0.09042315346096996</v>
                </pt>
                <pt idx="997">
                  <v>-0.07616557496236775</v>
                </pt>
                <pt idx="998">
                  <v>-0.07570477220983929</v>
                </pt>
                <pt idx="999">
                  <v>-0.05258954080152378</v>
                </pt>
                <pt idx="1000">
                  <v>-0.04676294599733077</v>
                </pt>
                <pt idx="1001">
                  <v>-0.04300143019520974</v>
                </pt>
                <pt idx="1002">
                  <v>-0.06369318046059791</v>
                </pt>
                <pt idx="1003">
                  <v>-0.03658773855075825</v>
                </pt>
                <pt idx="1004">
                  <v>-0.04401860960449466</v>
                </pt>
                <pt idx="1005">
                  <v>-0.03251902091361825</v>
                </pt>
                <pt idx="1006">
                  <v>-0.01260551529694476</v>
                </pt>
                <pt idx="1007">
                  <v>-0.00759812538613569</v>
                </pt>
                <pt idx="1008">
                  <v>-0.008410503572074624</v>
                </pt>
                <pt idx="1009">
                  <v>0</v>
                </pt>
                <pt idx="1010">
                  <v>0</v>
                </pt>
                <pt idx="1011">
                  <v>-0.02180850341521701</v>
                </pt>
                <pt idx="1012">
                  <v>-0.02923303594465032</v>
                </pt>
                <pt idx="1013">
                  <v>-0.04059559212938446</v>
                </pt>
                <pt idx="1014">
                  <v>-0.06571746717182003</v>
                </pt>
                <pt idx="1015">
                  <v>-0.02454475088605523</v>
                </pt>
                <pt idx="1016">
                  <v>-0.01991417824309827</v>
                </pt>
                <pt idx="1017">
                  <v>0</v>
                </pt>
                <pt idx="1018">
                  <v>-0.002948692746215786</v>
                </pt>
                <pt idx="1019">
                  <v>0</v>
                </pt>
                <pt idx="1020">
                  <v>0</v>
                </pt>
                <pt idx="1021">
                  <v>-0.01233007163784894</v>
                </pt>
                <pt idx="1022">
                  <v>0</v>
                </pt>
                <pt idx="1023">
                  <v>-0.03100275624120086</v>
                </pt>
                <pt idx="1024">
                  <v>-0.03543124929772035</v>
                </pt>
                <pt idx="1025">
                  <v>-0.04533587145472706</v>
                </pt>
                <pt idx="1026">
                  <v>-0.05907411446663102</v>
                </pt>
                <pt idx="1027">
                  <v>-0.03285016491179371</v>
                </pt>
                <pt idx="1028">
                  <v>-0.01558234683693238</v>
                </pt>
                <pt idx="1029">
                  <v>-0.006104049757754915</v>
                </pt>
                <pt idx="1030">
                  <v>-0.01116707316267107</v>
                </pt>
                <pt idx="1031">
                  <v>-0.02117414553217933</v>
                </pt>
                <pt idx="1032">
                  <v>-0.02440628449432558</v>
                </pt>
                <pt idx="1033">
                  <v>-0.01837163649342666</v>
                </pt>
                <pt idx="1034">
                  <v>-0.01310701750907195</v>
                </pt>
                <pt idx="1035">
                  <v>-0.001093903881871583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-0.003259134871140823</v>
                </pt>
                <pt idx="1040">
                  <v>0</v>
                </pt>
                <pt idx="1041">
                  <v>0</v>
                </pt>
                <pt idx="1042">
                  <v>0</v>
                </pt>
                <pt idx="1043">
                  <v>0</v>
                </pt>
                <pt idx="1044">
                  <v>0</v>
                </pt>
                <pt idx="1045">
                  <v>-0.001595669162536062</v>
                </pt>
                <pt idx="1046">
                  <v>0</v>
                </pt>
                <pt idx="1047">
                  <v>0</v>
                </pt>
                <pt idx="1048">
                  <v>-0.0102564256581833</v>
                </pt>
                <pt idx="1049">
                  <v>-0.03126482901952776</v>
                </pt>
                <pt idx="1050">
                  <v>-0.0005736390338837438</v>
                </pt>
                <pt idx="1051">
                  <v>0</v>
                </pt>
                <pt idx="1052">
                  <v>-0.01254674334942718</v>
                </pt>
                <pt idx="1053">
                  <v>-0.1260117864243113</v>
                </pt>
                <pt idx="1054">
                  <v>-0.1206422181198523</v>
                </pt>
                <pt idx="1055">
                  <v>-0.1979610432642241</v>
                </pt>
                <pt idx="1056">
                  <v>-0.3181032850515951</v>
                </pt>
                <pt idx="1057">
                  <v>-0.2481213907033987</v>
                </pt>
                <pt idx="1058">
                  <v>-0.2637478699233172</v>
                </pt>
                <pt idx="1059">
                  <v>-0.1746485373473444</v>
                </pt>
                <pt idx="1060">
                  <v>-0.1495787181671874</v>
                </pt>
                <pt idx="1061">
                  <v>-0.1607675376313548</v>
                </pt>
                <pt idx="1062">
                  <v>-0.1625514768531666</v>
                </pt>
                <pt idx="1063">
                  <v>-0.1332362965066741</v>
                </pt>
                <pt idx="1064">
                  <v>-0.1527915838303513</v>
                </pt>
                <pt idx="1065">
                  <v>-0.1256478983243396</v>
                </pt>
                <pt idx="1066">
                  <v>-0.09935920193126946</v>
                </pt>
                <pt idx="1067">
                  <v>-0.0550950250875698</v>
                </pt>
                <pt idx="1068">
                  <v>-0.1002467338824198</v>
                </pt>
                <pt idx="1069">
                  <v>-0.08355225788128373</v>
                </pt>
                <pt idx="1070">
                  <v>-0.109790660797122</v>
                </pt>
                <pt idx="1071">
                  <v>-0.07400537252674422</v>
                </pt>
                <pt idx="1072">
                  <v>-0.05772507810281169</v>
                </pt>
                <pt idx="1073">
                  <v>-0.04598303038909402</v>
                </pt>
                <pt idx="1074">
                  <v>-0.04867521064091629</v>
                </pt>
                <pt idx="1075">
                  <v>-0.0322588279844741</v>
                </pt>
                <pt idx="1076">
                  <v>-0.008543974249739517</v>
                </pt>
                <pt idx="1077">
                  <v>-0.002162619520969411</v>
                </pt>
                <pt idx="1078">
                  <v>0</v>
                </pt>
                <pt idx="1079">
                  <v>0</v>
                </pt>
                <pt idx="1080">
                  <v>-0.02310426709159896</v>
                </pt>
                <pt idx="1081">
                  <v>-0.04761673997508575</v>
                </pt>
                <pt idx="1082">
                  <v>-0.0537455708507103</v>
                </pt>
                <pt idx="1083">
                  <v>-0.05973472139475089</v>
                </pt>
                <pt idx="1084">
                  <v>-0.04548732757318252</v>
                </pt>
                <pt idx="1085">
                  <v>-0.008802711508804184</v>
                </pt>
                <pt idx="1086">
                  <v>-0.006898498008842679</v>
                </pt>
                <pt idx="1087">
                  <v>-0.01214933822879649</v>
                </pt>
                <pt idx="1088">
                  <v>-0.0678589855787185</v>
                </pt>
                <pt idx="1089">
                  <v>0</v>
                </pt>
                <pt idx="1090">
                  <v>0</v>
                </pt>
                <pt idx="1091">
                  <v>-0.007701211943712316</v>
                </pt>
                <pt idx="1092">
                  <v>0</v>
                </pt>
                <pt idx="1093">
                  <v>0</v>
                </pt>
                <pt idx="1094">
                  <v>-0.009640130625662269</v>
                </pt>
                <pt idx="1095">
                  <v>0</v>
                </pt>
                <pt idx="1096">
                  <v>-0.001711862533394726</v>
                </pt>
                <pt idx="1097">
                  <v>0</v>
                </pt>
                <pt idx="1098">
                  <v>0</v>
                </pt>
                <pt idx="1099">
                  <v>-0.01475417551272262</v>
                </pt>
                <pt idx="1100">
                  <v>0</v>
                </pt>
                <pt idx="1101">
                  <v>-0.03312013369881839</v>
                </pt>
                <pt idx="1102">
                  <v>0</v>
                </pt>
                <pt idx="1103">
                  <v>0</v>
                </pt>
                <pt idx="1104">
                  <v>-0.007146433263952923</v>
                </pt>
                <pt idx="1105">
                  <v>-0.03143210761328952</v>
                </pt>
                <pt idx="1106">
                  <v>-0.0236071189860807</v>
                </pt>
                <pt idx="1107">
                  <v>0</v>
                </pt>
                <pt idx="1108">
                  <v>-0.007668626088544239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-0.001266285506765108</v>
                </pt>
                <pt idx="1114">
                  <v>-0.0010273637130358</v>
                </pt>
                <pt idx="1115">
                  <v>0</v>
                </pt>
                <pt idx="1116">
                  <v>-0.01388035722723624</v>
                </pt>
                <pt idx="1117">
                  <v>-0.0181306998062658</v>
                </pt>
                <pt idx="1118">
                  <v>-0.006731087274961189</v>
                </pt>
                <pt idx="1119">
                  <v>-0.0006402683929499497</v>
                </pt>
                <pt idx="1120">
                  <v>0</v>
                </pt>
                <pt idx="1121">
                  <v>-0.01906795622775126</v>
                </pt>
                <pt idx="1122">
                  <v>0</v>
                </pt>
                <pt idx="1123">
                  <v>0</v>
                </pt>
                <pt idx="1124">
                  <v>0</v>
                </pt>
                <pt idx="1125">
                  <v>-0.009701227815221314</v>
                </pt>
                <pt idx="1126">
                  <v>0</v>
                </pt>
                <pt idx="1127">
                  <v>-0.003746778518469718</v>
                </pt>
                <pt idx="1128">
                  <v>0</v>
                </pt>
                <pt idx="1129">
                  <v>0</v>
                </pt>
                <pt idx="1130">
                  <v>-0.00589301700984779</v>
                </pt>
                <pt idx="1131">
                  <v>0</v>
                </pt>
                <pt idx="1132">
                  <v>0</v>
                </pt>
                <pt idx="1133">
                  <v>-0.01694436911163888</v>
                </pt>
                <pt idx="1134">
                  <v>-0.02258661251524119</v>
                </pt>
                <pt idx="1135">
                  <v>-0.01762787651887487</v>
                </pt>
                <pt idx="1136">
                  <v>-0.03933254399252117</v>
                </pt>
                <pt idx="1137">
                  <v>-0.03176986526084635</v>
                </pt>
                <pt idx="1138">
                  <v>-0.01412434984113975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-0.003125046567025502</v>
                </pt>
                <pt idx="1143">
                  <v>0</v>
                </pt>
                <pt idx="1144">
                  <v>-0.02199678158179297</v>
                </pt>
                <pt idx="1145">
                  <v>-0.03395729210125242</v>
                </pt>
                <pt idx="1146">
                  <v>0</v>
                </pt>
                <pt idx="1147">
                  <v>-0.01939295673617691</v>
                </pt>
                <pt idx="1148">
                  <v>0</v>
                </pt>
                <pt idx="1149">
                  <v>0</v>
                </pt>
                <pt idx="1150">
                  <v>-0.01870470691413262</v>
                </pt>
                <pt idx="1151">
                  <v>-0.02167983584337985</v>
                </pt>
                <pt idx="1152">
                  <v>-0.07726103504273873</v>
                </pt>
                <pt idx="1153">
                  <v>-0.07014632263154141</v>
                </pt>
                <pt idx="1154">
                  <v>-0.05573645980638597</v>
                </pt>
                <pt idx="1155">
                  <v>-0.0729179342786046</v>
                </pt>
                <pt idx="1156">
                  <v>-0.08755649178167846</v>
                </pt>
                <pt idx="1157">
                  <v>-0.08004943162029143</v>
                </pt>
                <pt idx="1158">
                  <v>-0.09175272440403015</v>
                </pt>
                <pt idx="1159">
                  <v>-0.1178868611760361</v>
                </pt>
                <pt idx="1160">
                  <v>-0.06358551292649472</v>
                </pt>
                <pt idx="1161">
                  <v>-0.04681317113495498</v>
                </pt>
                <pt idx="1162">
                  <v>-0.04622569856782588</v>
                </pt>
                <pt idx="1163">
                  <v>-0.05830665228757637</v>
                </pt>
                <pt idx="1164">
                  <v>-0.07838352726921771</v>
                </pt>
                <pt idx="1165">
                  <v>-0.103730870424533</v>
                </pt>
                <pt idx="1166">
                  <v>-0.1330730270363267</v>
                </pt>
                <pt idx="1167">
                  <v>-0.1348753089476269</v>
                </pt>
                <pt idx="1168">
                  <v>-0.1557410756622705</v>
                </pt>
                <pt idx="1169">
                  <v>-0.1814492948231078</v>
                </pt>
                <pt idx="1170">
                  <v>-0.1275528830216233</v>
                </pt>
                <pt idx="1171">
                  <v>-0.1379805210881671</v>
                </pt>
                <pt idx="1172">
                  <v>-0.1815542006386667</v>
                </pt>
                <pt idx="1173">
                  <v>-0.2289758255038626</v>
                </pt>
                <pt idx="1174">
                  <v>-0.1792714500921074</v>
                </pt>
                <pt idx="1175">
                  <v>-0.1974012731369776</v>
                </pt>
                <pt idx="1176">
                  <v>-0.1818647218527206</v>
                </pt>
                <pt idx="1177">
                  <v>-0.1894640991317995</v>
                </pt>
                <pt idx="1178">
                  <v>-0.1688039478156511</v>
                </pt>
                <pt idx="1179">
                  <v>-0.1334171181113597</v>
                </pt>
                <pt idx="1180">
                  <v>-0.1302909248077078</v>
                </pt>
                <pt idx="1181">
                  <v>-0.1019747470720788</v>
                </pt>
                <pt idx="1182">
                  <v>-0.1128157140519244</v>
                </pt>
                <pt idx="1183">
                  <v>-0.1486557368794297</v>
                </pt>
                <pt idx="1184">
                  <v>-0.1766446084705152</v>
                </pt>
                <pt idx="1185">
                  <v>-0.1466205640575892</v>
                </pt>
                <pt idx="1186">
                  <v>-0.1873303148433337</v>
                </pt>
                <pt idx="1187">
                  <v>-0.2251173896076103</v>
                </pt>
                <pt idx="1188">
                  <v>-0.2476952192321734</v>
                </pt>
                <pt idx="1189">
                  <v>-0.2363569986865792</v>
                </pt>
                <pt idx="1190">
                  <v>-0.2482302388915232</v>
                </pt>
                <pt idx="1191">
                  <v>-0.2126294013234918</v>
                </pt>
                <pt idx="1192">
                  <v>-0.1815122383124431</v>
                </pt>
                <pt idx="1193">
                  <v>-0.2088947542895988</v>
                </pt>
                <pt idx="1194">
                  <v>-0.1622368437616709</v>
                </pt>
                <pt idx="1195">
                  <v>-0.1680255466642049</v>
                </pt>
                <pt idx="1196">
                  <v>-0.1552731957248783</v>
                </pt>
                <pt idx="1197">
                  <v>-0.1457099815785389</v>
                </pt>
                <pt idx="1198">
                  <v>-0.1745213147636052</v>
                </pt>
                <pt idx="1199">
                  <v>-0.1917300647478694</v>
                </pt>
                <pt idx="1200">
                  <v>-0.193312044446496</v>
                </pt>
                <pt idx="1201">
                  <v>-0.1944282423240415</v>
                </pt>
                <pt idx="1202">
                  <v>-0.1827669118665263</v>
                </pt>
                <pt idx="1203">
                  <v>-0.1609444041139865</v>
                </pt>
                <pt idx="1204">
                  <v>-0.1665002161059801</v>
                </pt>
                <pt idx="1205">
                  <v>-0.1459491668380128</v>
                </pt>
                <pt idx="1206">
                  <v>-0.132118384114742</v>
                </pt>
                <pt idx="1207">
                  <v>-0.1417739153787729</v>
                </pt>
                <pt idx="1208">
                  <v>-0.1441594736245799</v>
                </pt>
                <pt idx="1209">
                  <v>-0.1670394319979523</v>
                </pt>
                <pt idx="1210">
                  <v>-0.1511776726854631</v>
                </pt>
                <pt idx="1211">
                  <v>-0.1897935033926541</v>
                </pt>
                <pt idx="1212">
                  <v>-0.1782433730996312</v>
                </pt>
                <pt idx="1213">
                  <v>-0.1668401109483907</v>
                </pt>
                <pt idx="1214">
                  <v>-0.1378189661322065</v>
                </pt>
                <pt idx="1215">
                  <v>-0.1387190580297009</v>
                </pt>
                <pt idx="1216">
                  <v>-0.1318750026226454</v>
                </pt>
                <pt idx="1217">
                  <v>-0.1327394265428498</v>
                </pt>
                <pt idx="1218">
                  <v>-0.1251946002878617</v>
                </pt>
                <pt idx="1219">
                  <v>-0.1321666407898989</v>
                </pt>
                <pt idx="1220">
                  <v>-0.1347200483405999</v>
                </pt>
                <pt idx="1221">
                  <v>-0.1204738385877161</v>
                </pt>
                <pt idx="1222">
                  <v>-0.1176476759165622</v>
                </pt>
                <pt idx="1223">
                  <v>-0.1015089652509977</v>
                </pt>
                <pt idx="1224">
                  <v>-0.09804917145386882</v>
                </pt>
                <pt idx="1225">
                  <v>-0.07481672954021878</v>
                </pt>
                <pt idx="1226">
                  <v>-0.08766979006248199</v>
                </pt>
                <pt idx="1227">
                  <v>-0.06625851310693265</v>
                </pt>
                <pt idx="1228">
                  <v>-0.07704912529530994</v>
                </pt>
                <pt idx="1229">
                  <v>-0.05471048093022091</v>
                </pt>
                <pt idx="1230">
                  <v>-0.04822310529606522</v>
                </pt>
                <pt idx="1231">
                  <v>-0.03859484954407943</v>
                </pt>
                <pt idx="1232">
                  <v>-0.06045722150653154</v>
                </pt>
                <pt idx="1233">
                  <v>-0.06339038810955522</v>
                </pt>
                <pt idx="1234">
                  <v>-0.08318401738918801</v>
                </pt>
                <pt idx="1235">
                  <v>-0.07563079866895506</v>
                </pt>
                <pt idx="1236">
                  <v>-0.05253893054815384</v>
                </pt>
                <pt idx="1237">
                  <v>-0.06476675240968666</v>
                </pt>
                <pt idx="1238">
                  <v>-0.06627110180479978</v>
                </pt>
                <pt idx="1239">
                  <v>-0.09360116487417591</v>
                </pt>
                <pt idx="1240">
                  <v>-0.1003172351862498</v>
                </pt>
                <pt idx="1241">
                  <v>-0.09602658732989533</v>
                </pt>
                <pt idx="1242">
                  <v>-0.09198141908194835</v>
                </pt>
                <pt idx="1243">
                  <v>-0.1137221002983522</v>
                </pt>
                <pt idx="1244">
                  <v>-0.1361278843853989</v>
                </pt>
                <pt idx="1245">
                  <v>-0.0855695756349949</v>
                </pt>
                <pt idx="1246">
                  <v>-0.07363129382440459</v>
                </pt>
                <pt idx="1247">
                  <v>-0.05290610090260961</v>
                </pt>
                <pt idx="1248">
                  <v>-0.04339743778036087</v>
                </pt>
                <pt idx="1249">
                  <v>-0.03599318531822138</v>
                </pt>
                <pt idx="1250">
                  <v>-0.03394962003113611</v>
                </pt>
                <pt idx="1251">
                  <v>-0.009859048546215332</v>
                </pt>
                <pt idx="1252">
                  <v>-0.002423324339408173</v>
                </pt>
                <pt idx="1253">
                  <v>0</v>
                </pt>
                <pt idx="1254">
                  <v>-0.015218571731068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-0.004185723579111955</v>
                </pt>
                <pt idx="1261">
                  <v>0</v>
                </pt>
                <pt idx="1262">
                  <v>0</v>
                </pt>
                <pt idx="1263">
                  <v>-0.002606539123393148</v>
                </pt>
                <pt idx="1264">
                  <v>-0.00389131568906842</v>
                </pt>
                <pt idx="1265">
                  <v>0</v>
                </pt>
                <pt idx="1266">
                  <v>0</v>
                </pt>
                <pt idx="1267">
                  <v>-0.009517828085300772</v>
                </pt>
                <pt idx="1268">
                  <v>-0.02492030412895996</v>
                </pt>
                <pt idx="1269">
                  <v>-0.05464424714760163</v>
                </pt>
                <pt idx="1270">
                  <v>-0.02938327290721032</v>
                </pt>
                <pt idx="1271">
                  <v>-0.02408670910769184</v>
                </pt>
                <pt idx="1272">
                  <v>-0.006027386831863102</v>
                </pt>
                <pt idx="1273">
                  <v>0</v>
                </pt>
                <pt idx="1274">
                  <v>0</v>
                </pt>
                <pt idx="1275">
                  <v>-0.005129394199882342</v>
                </pt>
                <pt idx="1276">
                  <v>0</v>
                </pt>
                <pt idx="1277">
                  <v>0</v>
                </pt>
                <pt idx="1278">
                  <v>0</v>
                </pt>
                <pt idx="1279">
                  <v>-0.0007576007114858951</v>
                </pt>
                <pt idx="1280">
                  <v>0</v>
                </pt>
                <pt idx="1281">
                  <v>0</v>
                </pt>
                <pt idx="1282">
                  <v>-0.01965149100234187</v>
                </pt>
                <pt idx="1283">
                  <v>-0.02782551399289446</v>
                </pt>
                <pt idx="1284">
                  <v>-0.04786700739936067</v>
                </pt>
                <pt idx="1285">
                  <v>-0.04829440729429157</v>
                </pt>
                <pt idx="1286">
                  <v>-0.01088088899178152</v>
                </pt>
                <pt idx="1287">
                  <v>0</v>
                </pt>
                <pt idx="1288">
                  <v>0</v>
                </pt>
                <pt idx="1289">
                  <v>-0.04248636782097581</v>
                </pt>
                <pt idx="1290">
                  <v>-0.003962183981304324</v>
                </pt>
                <pt idx="1291">
                  <v>0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-0.009642486278000351</v>
                </pt>
                <pt idx="1297">
                  <v>-0.02316754395387977</v>
                </pt>
                <pt idx="1298">
                  <v>0</v>
                </pt>
                <pt idx="1299">
                  <v>-0.02083548771253296</v>
                </pt>
                <pt idx="1300">
                  <v>-0.004369914970127731</v>
                </pt>
                <pt idx="1301">
                  <v>0</v>
                </pt>
                <pt idx="1302">
                  <v>0</v>
                </pt>
                <pt idx="1303">
                  <v>-0.006433212320636095</v>
                </pt>
                <pt idx="1304">
                  <v>-0.02617617938120975</v>
                </pt>
                <pt idx="1305">
                  <v>-0.01960996803097403</v>
                </pt>
                <pt idx="1306">
                  <v>-0.02426821799361933</v>
                </pt>
                <pt idx="1307">
                  <v>-0.04322140069323699</v>
                </pt>
                <pt idx="1308">
                  <v>-0.01537041871706846</v>
                </pt>
                <pt idx="1309">
                  <v>0</v>
                </pt>
                <pt idx="1310">
                  <v>-0.00995043630475112</v>
                </pt>
                <pt idx="1311">
                  <v>-0.01233355842418915</v>
                </pt>
                <pt idx="1312">
                  <v>0</v>
                </pt>
                <pt idx="1313">
                  <v>-0.01659953259641223</v>
                </pt>
                <pt idx="1314">
                  <v>-0.02618801137599491</v>
                </pt>
                <pt idx="1315">
                  <v>-0.05632883755844598</v>
                </pt>
                <pt idx="1316">
                  <v>-0.07779538582056489</v>
                </pt>
                <pt idx="1317">
                  <v>-0.07311480825495564</v>
                </pt>
                <pt idx="1318">
                  <v>-0.08728083301851475</v>
                </pt>
                <pt idx="1319">
                  <v>-0.1701738289970121</v>
                </pt>
                <pt idx="1320">
                  <v>-0.1228643433862721</v>
                </pt>
                <pt idx="1321">
                  <v>-0.136055656679145</v>
                </pt>
                <pt idx="1322">
                  <v>-0.09639503943819983</v>
                </pt>
                <pt idx="1323">
                  <v>-0.06998951694542432</v>
                </pt>
                <pt idx="1324">
                  <v>-0.07436590603192672</v>
                </pt>
                <pt idx="1325">
                  <v>-0.02555346766689071</v>
                </pt>
                <pt idx="1326">
                  <v>-0.05099409122056453</v>
                </pt>
                <pt idx="1327">
                  <v>-0.0331892526612404</v>
                </pt>
                <pt idx="1328">
                  <v>-0.01868796640189196</v>
                </pt>
                <pt idx="1329">
                  <v>-0.02251321829775466</v>
                </pt>
                <pt idx="1330">
                  <v>-0.02400635852046651</v>
                </pt>
                <pt idx="1331">
                  <v>0</v>
                </pt>
                <pt idx="1332">
                  <v>0</v>
                </pt>
                <pt idx="1333">
                  <v>-0.003121342177136222</v>
                </pt>
                <pt idx="1334">
                  <v>0</v>
                </pt>
                <pt idx="1335">
                  <v>0</v>
                </pt>
                <pt idx="1336">
                  <v>-0.02357778807383104</v>
                </pt>
                <pt idx="1337">
                  <v>0</v>
                </pt>
                <pt idx="1338">
                  <v>0</v>
                </pt>
                <pt idx="1339">
                  <v>0</v>
                </pt>
                <pt idx="1340">
                  <v>-0.001028311821256178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-0.003100072625128236</v>
                </pt>
                <pt idx="1345">
                  <v>0</v>
                </pt>
                <pt idx="1346">
                  <v>-0.02431285075918088</v>
                </pt>
                <pt idx="1347">
                  <v>-0.007710187483527586</v>
                </pt>
                <pt idx="1348">
                  <v>0</v>
                </pt>
                <pt idx="1349">
                  <v>0</v>
                </pt>
                <pt idx="1350">
                  <v>-0.01628607350662259</v>
                </pt>
                <pt idx="1351">
                  <v>-0.01550978041577733</v>
                </pt>
                <pt idx="1352">
                  <v>-0.03467881056109468</v>
                </pt>
                <pt idx="1353">
                  <v>0</v>
                </pt>
                <pt idx="1354">
                  <v>0</v>
                </pt>
                <pt idx="1355">
                  <v>-0.006257277596646404</v>
                </pt>
                <pt idx="1356">
                  <v>-0.005225314392175107</v>
                </pt>
                <pt idx="1357">
                  <v>0</v>
                </pt>
                <pt idx="1358">
                  <v>-0.01031322060508455</v>
                </pt>
                <pt idx="1359">
                  <v>0</v>
                </pt>
                <pt idx="1360">
                  <v>-0.003771022697910409</v>
                </pt>
                <pt idx="1361">
                  <v>-0.007273609444351958</v>
                </pt>
                <pt idx="1362">
                  <v>-0.003911700362316806</v>
                </pt>
                <pt idx="1363">
                  <v>-0.004877782690331123</v>
                </pt>
                <pt idx="1364">
                  <v>-0.01867711317948739</v>
                </pt>
                <pt idx="1365">
                  <v>-0.008149256130962179</v>
                </pt>
                <pt idx="1366">
                  <v>-0.01254615088684341</v>
                </pt>
                <pt idx="1367">
                  <v>-0.03247931464138665</v>
                </pt>
                <pt idx="1368">
                  <v>-0.04795816418518928</v>
                </pt>
                <pt idx="1369">
                  <v>-0.0660036633612201</v>
                </pt>
                <pt idx="1370">
                  <v>-0.08576026229206968</v>
                </pt>
                <pt idx="1371">
                  <v>-0.05506382172407653</v>
                </pt>
                <pt idx="1372">
                  <v>-0.02633686845777072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3"/>
          <order val="3"/>
          <tx>
            <v>纯综合评分</v>
          </tx>
          <spPr>
            <a:ln xmlns:a="http://schemas.openxmlformats.org/drawingml/2006/main" w="12700" cap="rnd">
              <a:solidFill>
                <a:srgbClr val="4A90D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市场状态总览!$A$159:$A$1531</f>
              <numCache>
                <formatCode>m/d/yy</formatCode>
                <ptCount val="1373"/>
                <pt idx="0">
                  <v>36518</v>
                </pt>
                <pt idx="1">
                  <v>36525</v>
                </pt>
                <pt idx="2">
                  <v>36532</v>
                </pt>
                <pt idx="3">
                  <v>36539</v>
                </pt>
                <pt idx="4">
                  <v>36546</v>
                </pt>
                <pt idx="5">
                  <v>36553</v>
                </pt>
                <pt idx="6">
                  <v>36560</v>
                </pt>
                <pt idx="7">
                  <v>36567</v>
                </pt>
                <pt idx="8">
                  <v>36574</v>
                </pt>
                <pt idx="9">
                  <v>36581</v>
                </pt>
                <pt idx="10">
                  <v>36588</v>
                </pt>
                <pt idx="11">
                  <v>36595</v>
                </pt>
                <pt idx="12">
                  <v>36602</v>
                </pt>
                <pt idx="13">
                  <v>36609</v>
                </pt>
                <pt idx="14">
                  <v>36616</v>
                </pt>
                <pt idx="15">
                  <v>36623</v>
                </pt>
                <pt idx="16">
                  <v>36630</v>
                </pt>
                <pt idx="17">
                  <v>36637</v>
                </pt>
                <pt idx="18">
                  <v>36644</v>
                </pt>
                <pt idx="19">
                  <v>36651</v>
                </pt>
                <pt idx="20">
                  <v>36658</v>
                </pt>
                <pt idx="21">
                  <v>36665</v>
                </pt>
                <pt idx="22">
                  <v>36672</v>
                </pt>
                <pt idx="23">
                  <v>36679</v>
                </pt>
                <pt idx="24">
                  <v>36686</v>
                </pt>
                <pt idx="25">
                  <v>36693</v>
                </pt>
                <pt idx="26">
                  <v>36700</v>
                </pt>
                <pt idx="27">
                  <v>36707</v>
                </pt>
                <pt idx="28">
                  <v>36714</v>
                </pt>
                <pt idx="29">
                  <v>36721</v>
                </pt>
                <pt idx="30">
                  <v>36728</v>
                </pt>
                <pt idx="31">
                  <v>36735</v>
                </pt>
                <pt idx="32">
                  <v>36742</v>
                </pt>
                <pt idx="33">
                  <v>36749</v>
                </pt>
                <pt idx="34">
                  <v>36756</v>
                </pt>
                <pt idx="35">
                  <v>36763</v>
                </pt>
                <pt idx="36">
                  <v>36770</v>
                </pt>
                <pt idx="37">
                  <v>36777</v>
                </pt>
                <pt idx="38">
                  <v>36784</v>
                </pt>
                <pt idx="39">
                  <v>36791</v>
                </pt>
                <pt idx="40">
                  <v>36798</v>
                </pt>
                <pt idx="41">
                  <v>36805</v>
                </pt>
                <pt idx="42">
                  <v>36812</v>
                </pt>
                <pt idx="43">
                  <v>36819</v>
                </pt>
                <pt idx="44">
                  <v>36826</v>
                </pt>
                <pt idx="45">
                  <v>36833</v>
                </pt>
                <pt idx="46">
                  <v>36840</v>
                </pt>
                <pt idx="47">
                  <v>36847</v>
                </pt>
                <pt idx="48">
                  <v>36854</v>
                </pt>
                <pt idx="49">
                  <v>36861</v>
                </pt>
                <pt idx="50">
                  <v>36868</v>
                </pt>
                <pt idx="51">
                  <v>36875</v>
                </pt>
                <pt idx="52">
                  <v>36882</v>
                </pt>
                <pt idx="53">
                  <v>36889</v>
                </pt>
                <pt idx="54">
                  <v>36896</v>
                </pt>
                <pt idx="55">
                  <v>36903</v>
                </pt>
                <pt idx="56">
                  <v>36910</v>
                </pt>
                <pt idx="57">
                  <v>36917</v>
                </pt>
                <pt idx="58">
                  <v>36924</v>
                </pt>
                <pt idx="59">
                  <v>36931</v>
                </pt>
                <pt idx="60">
                  <v>36938</v>
                </pt>
                <pt idx="61">
                  <v>36945</v>
                </pt>
                <pt idx="62">
                  <v>36952</v>
                </pt>
                <pt idx="63">
                  <v>36959</v>
                </pt>
                <pt idx="64">
                  <v>36966</v>
                </pt>
                <pt idx="65">
                  <v>36973</v>
                </pt>
                <pt idx="66">
                  <v>36980</v>
                </pt>
                <pt idx="67">
                  <v>36987</v>
                </pt>
                <pt idx="68">
                  <v>36994</v>
                </pt>
                <pt idx="69">
                  <v>37001</v>
                </pt>
                <pt idx="70">
                  <v>37008</v>
                </pt>
                <pt idx="71">
                  <v>37015</v>
                </pt>
                <pt idx="72">
                  <v>37022</v>
                </pt>
                <pt idx="73">
                  <v>37029</v>
                </pt>
                <pt idx="74">
                  <v>37036</v>
                </pt>
                <pt idx="75">
                  <v>37043</v>
                </pt>
                <pt idx="76">
                  <v>37050</v>
                </pt>
                <pt idx="77">
                  <v>37057</v>
                </pt>
                <pt idx="78">
                  <v>37064</v>
                </pt>
                <pt idx="79">
                  <v>37071</v>
                </pt>
                <pt idx="80">
                  <v>37078</v>
                </pt>
                <pt idx="81">
                  <v>37085</v>
                </pt>
                <pt idx="82">
                  <v>37092</v>
                </pt>
                <pt idx="83">
                  <v>37099</v>
                </pt>
                <pt idx="84">
                  <v>37106</v>
                </pt>
                <pt idx="85">
                  <v>37113</v>
                </pt>
                <pt idx="86">
                  <v>37120</v>
                </pt>
                <pt idx="87">
                  <v>37127</v>
                </pt>
                <pt idx="88">
                  <v>37134</v>
                </pt>
                <pt idx="89">
                  <v>37141</v>
                </pt>
                <pt idx="90">
                  <v>37148</v>
                </pt>
                <pt idx="91">
                  <v>37155</v>
                </pt>
                <pt idx="92">
                  <v>37162</v>
                </pt>
                <pt idx="93">
                  <v>37169</v>
                </pt>
                <pt idx="94">
                  <v>37176</v>
                </pt>
                <pt idx="95">
                  <v>37183</v>
                </pt>
                <pt idx="96">
                  <v>37190</v>
                </pt>
                <pt idx="97">
                  <v>37197</v>
                </pt>
                <pt idx="98">
                  <v>37204</v>
                </pt>
                <pt idx="99">
                  <v>37211</v>
                </pt>
                <pt idx="100">
                  <v>37218</v>
                </pt>
                <pt idx="101">
                  <v>37225</v>
                </pt>
                <pt idx="102">
                  <v>37232</v>
                </pt>
                <pt idx="103">
                  <v>37239</v>
                </pt>
                <pt idx="104">
                  <v>37246</v>
                </pt>
                <pt idx="105">
                  <v>37253</v>
                </pt>
                <pt idx="106">
                  <v>37260</v>
                </pt>
                <pt idx="107">
                  <v>37267</v>
                </pt>
                <pt idx="108">
                  <v>37274</v>
                </pt>
                <pt idx="109">
                  <v>37281</v>
                </pt>
                <pt idx="110">
                  <v>37288</v>
                </pt>
                <pt idx="111">
                  <v>37295</v>
                </pt>
                <pt idx="112">
                  <v>37302</v>
                </pt>
                <pt idx="113">
                  <v>37309</v>
                </pt>
                <pt idx="114">
                  <v>37316</v>
                </pt>
                <pt idx="115">
                  <v>37323</v>
                </pt>
                <pt idx="116">
                  <v>37330</v>
                </pt>
                <pt idx="117">
                  <v>37337</v>
                </pt>
                <pt idx="118">
                  <v>37344</v>
                </pt>
                <pt idx="119">
                  <v>37351</v>
                </pt>
                <pt idx="120">
                  <v>37358</v>
                </pt>
                <pt idx="121">
                  <v>37365</v>
                </pt>
                <pt idx="122">
                  <v>37372</v>
                </pt>
                <pt idx="123">
                  <v>37379</v>
                </pt>
                <pt idx="124">
                  <v>37386</v>
                </pt>
                <pt idx="125">
                  <v>37393</v>
                </pt>
                <pt idx="126">
                  <v>37400</v>
                </pt>
                <pt idx="127">
                  <v>37407</v>
                </pt>
                <pt idx="128">
                  <v>37414</v>
                </pt>
                <pt idx="129">
                  <v>37421</v>
                </pt>
                <pt idx="130">
                  <v>37428</v>
                </pt>
                <pt idx="131">
                  <v>37435</v>
                </pt>
                <pt idx="132">
                  <v>37442</v>
                </pt>
                <pt idx="133">
                  <v>37449</v>
                </pt>
                <pt idx="134">
                  <v>37456</v>
                </pt>
                <pt idx="135">
                  <v>37463</v>
                </pt>
                <pt idx="136">
                  <v>37470</v>
                </pt>
                <pt idx="137">
                  <v>37477</v>
                </pt>
                <pt idx="138">
                  <v>37484</v>
                </pt>
                <pt idx="139">
                  <v>37491</v>
                </pt>
                <pt idx="140">
                  <v>37498</v>
                </pt>
                <pt idx="141">
                  <v>37505</v>
                </pt>
                <pt idx="142">
                  <v>37512</v>
                </pt>
                <pt idx="143">
                  <v>37519</v>
                </pt>
                <pt idx="144">
                  <v>37526</v>
                </pt>
                <pt idx="145">
                  <v>37533</v>
                </pt>
                <pt idx="146">
                  <v>37540</v>
                </pt>
                <pt idx="147">
                  <v>37547</v>
                </pt>
                <pt idx="148">
                  <v>37554</v>
                </pt>
                <pt idx="149">
                  <v>37561</v>
                </pt>
                <pt idx="150">
                  <v>37568</v>
                </pt>
                <pt idx="151">
                  <v>37575</v>
                </pt>
                <pt idx="152">
                  <v>37582</v>
                </pt>
                <pt idx="153">
                  <v>37589</v>
                </pt>
                <pt idx="154">
                  <v>37596</v>
                </pt>
                <pt idx="155">
                  <v>37603</v>
                </pt>
                <pt idx="156">
                  <v>37610</v>
                </pt>
                <pt idx="157">
                  <v>37617</v>
                </pt>
                <pt idx="158">
                  <v>37624</v>
                </pt>
                <pt idx="159">
                  <v>37631</v>
                </pt>
                <pt idx="160">
                  <v>37638</v>
                </pt>
                <pt idx="161">
                  <v>37645</v>
                </pt>
                <pt idx="162">
                  <v>37652</v>
                </pt>
                <pt idx="163">
                  <v>37659</v>
                </pt>
                <pt idx="164">
                  <v>37666</v>
                </pt>
                <pt idx="165">
                  <v>37673</v>
                </pt>
                <pt idx="166">
                  <v>37680</v>
                </pt>
                <pt idx="167">
                  <v>37687</v>
                </pt>
                <pt idx="168">
                  <v>37694</v>
                </pt>
                <pt idx="169">
                  <v>37701</v>
                </pt>
                <pt idx="170">
                  <v>37708</v>
                </pt>
                <pt idx="171">
                  <v>37715</v>
                </pt>
                <pt idx="172">
                  <v>37722</v>
                </pt>
                <pt idx="173">
                  <v>37729</v>
                </pt>
                <pt idx="174">
                  <v>37736</v>
                </pt>
                <pt idx="175">
                  <v>37743</v>
                </pt>
                <pt idx="176">
                  <v>37750</v>
                </pt>
                <pt idx="177">
                  <v>37757</v>
                </pt>
                <pt idx="178">
                  <v>37764</v>
                </pt>
                <pt idx="179">
                  <v>37771</v>
                </pt>
                <pt idx="180">
                  <v>37778</v>
                </pt>
                <pt idx="181">
                  <v>37785</v>
                </pt>
                <pt idx="182">
                  <v>37792</v>
                </pt>
                <pt idx="183">
                  <v>37799</v>
                </pt>
                <pt idx="184">
                  <v>37806</v>
                </pt>
                <pt idx="185">
                  <v>37813</v>
                </pt>
                <pt idx="186">
                  <v>37820</v>
                </pt>
                <pt idx="187">
                  <v>37827</v>
                </pt>
                <pt idx="188">
                  <v>37834</v>
                </pt>
                <pt idx="189">
                  <v>37841</v>
                </pt>
                <pt idx="190">
                  <v>37848</v>
                </pt>
                <pt idx="191">
                  <v>37855</v>
                </pt>
                <pt idx="192">
                  <v>37862</v>
                </pt>
                <pt idx="193">
                  <v>37869</v>
                </pt>
                <pt idx="194">
                  <v>37876</v>
                </pt>
                <pt idx="195">
                  <v>37883</v>
                </pt>
                <pt idx="196">
                  <v>37890</v>
                </pt>
                <pt idx="197">
                  <v>37897</v>
                </pt>
                <pt idx="198">
                  <v>37904</v>
                </pt>
                <pt idx="199">
                  <v>37911</v>
                </pt>
                <pt idx="200">
                  <v>37918</v>
                </pt>
                <pt idx="201">
                  <v>37925</v>
                </pt>
                <pt idx="202">
                  <v>37932</v>
                </pt>
                <pt idx="203">
                  <v>37939</v>
                </pt>
                <pt idx="204">
                  <v>37946</v>
                </pt>
                <pt idx="205">
                  <v>37953</v>
                </pt>
                <pt idx="206">
                  <v>37960</v>
                </pt>
                <pt idx="207">
                  <v>37967</v>
                </pt>
                <pt idx="208">
                  <v>37974</v>
                </pt>
                <pt idx="209">
                  <v>37981</v>
                </pt>
                <pt idx="210">
                  <v>37988</v>
                </pt>
                <pt idx="211">
                  <v>37995</v>
                </pt>
                <pt idx="212">
                  <v>38002</v>
                </pt>
                <pt idx="213">
                  <v>38009</v>
                </pt>
                <pt idx="214">
                  <v>38016</v>
                </pt>
                <pt idx="215">
                  <v>38023</v>
                </pt>
                <pt idx="216">
                  <v>38030</v>
                </pt>
                <pt idx="217">
                  <v>38037</v>
                </pt>
                <pt idx="218">
                  <v>38044</v>
                </pt>
                <pt idx="219">
                  <v>38051</v>
                </pt>
                <pt idx="220">
                  <v>38058</v>
                </pt>
                <pt idx="221">
                  <v>38065</v>
                </pt>
                <pt idx="222">
                  <v>38072</v>
                </pt>
                <pt idx="223">
                  <v>38079</v>
                </pt>
                <pt idx="224">
                  <v>38086</v>
                </pt>
                <pt idx="225">
                  <v>38093</v>
                </pt>
                <pt idx="226">
                  <v>38100</v>
                </pt>
                <pt idx="227">
                  <v>38107</v>
                </pt>
                <pt idx="228">
                  <v>38114</v>
                </pt>
                <pt idx="229">
                  <v>38121</v>
                </pt>
                <pt idx="230">
                  <v>38128</v>
                </pt>
                <pt idx="231">
                  <v>38135</v>
                </pt>
                <pt idx="232">
                  <v>38142</v>
                </pt>
                <pt idx="233">
                  <v>38149</v>
                </pt>
                <pt idx="234">
                  <v>38156</v>
                </pt>
                <pt idx="235">
                  <v>38163</v>
                </pt>
                <pt idx="236">
                  <v>38170</v>
                </pt>
                <pt idx="237">
                  <v>38177</v>
                </pt>
                <pt idx="238">
                  <v>38184</v>
                </pt>
                <pt idx="239">
                  <v>38191</v>
                </pt>
                <pt idx="240">
                  <v>38198</v>
                </pt>
                <pt idx="241">
                  <v>38205</v>
                </pt>
                <pt idx="242">
                  <v>38212</v>
                </pt>
                <pt idx="243">
                  <v>38219</v>
                </pt>
                <pt idx="244">
                  <v>38226</v>
                </pt>
                <pt idx="245">
                  <v>38233</v>
                </pt>
                <pt idx="246">
                  <v>38240</v>
                </pt>
                <pt idx="247">
                  <v>38247</v>
                </pt>
                <pt idx="248">
                  <v>38254</v>
                </pt>
                <pt idx="249">
                  <v>38261</v>
                </pt>
                <pt idx="250">
                  <v>38268</v>
                </pt>
                <pt idx="251">
                  <v>38275</v>
                </pt>
                <pt idx="252">
                  <v>38282</v>
                </pt>
                <pt idx="253">
                  <v>38289</v>
                </pt>
                <pt idx="254">
                  <v>38296</v>
                </pt>
                <pt idx="255">
                  <v>38303</v>
                </pt>
                <pt idx="256">
                  <v>38310</v>
                </pt>
                <pt idx="257">
                  <v>38317</v>
                </pt>
                <pt idx="258">
                  <v>38324</v>
                </pt>
                <pt idx="259">
                  <v>38331</v>
                </pt>
                <pt idx="260">
                  <v>38338</v>
                </pt>
                <pt idx="261">
                  <v>38345</v>
                </pt>
                <pt idx="262">
                  <v>38352</v>
                </pt>
                <pt idx="263">
                  <v>38359</v>
                </pt>
                <pt idx="264">
                  <v>38366</v>
                </pt>
                <pt idx="265">
                  <v>38373</v>
                </pt>
                <pt idx="266">
                  <v>38380</v>
                </pt>
                <pt idx="267">
                  <v>38387</v>
                </pt>
                <pt idx="268">
                  <v>38394</v>
                </pt>
                <pt idx="269">
                  <v>38401</v>
                </pt>
                <pt idx="270">
                  <v>38408</v>
                </pt>
                <pt idx="271">
                  <v>38415</v>
                </pt>
                <pt idx="272">
                  <v>38422</v>
                </pt>
                <pt idx="273">
                  <v>38429</v>
                </pt>
                <pt idx="274">
                  <v>38436</v>
                </pt>
                <pt idx="275">
                  <v>38443</v>
                </pt>
                <pt idx="276">
                  <v>38450</v>
                </pt>
                <pt idx="277">
                  <v>38457</v>
                </pt>
                <pt idx="278">
                  <v>38464</v>
                </pt>
                <pt idx="279">
                  <v>38471</v>
                </pt>
                <pt idx="280">
                  <v>38478</v>
                </pt>
                <pt idx="281">
                  <v>38485</v>
                </pt>
                <pt idx="282">
                  <v>38492</v>
                </pt>
                <pt idx="283">
                  <v>38499</v>
                </pt>
                <pt idx="284">
                  <v>38506</v>
                </pt>
                <pt idx="285">
                  <v>38513</v>
                </pt>
                <pt idx="286">
                  <v>38520</v>
                </pt>
                <pt idx="287">
                  <v>38527</v>
                </pt>
                <pt idx="288">
                  <v>38534</v>
                </pt>
                <pt idx="289">
                  <v>38541</v>
                </pt>
                <pt idx="290">
                  <v>38548</v>
                </pt>
                <pt idx="291">
                  <v>38555</v>
                </pt>
                <pt idx="292">
                  <v>38562</v>
                </pt>
                <pt idx="293">
                  <v>38569</v>
                </pt>
                <pt idx="294">
                  <v>38576</v>
                </pt>
                <pt idx="295">
                  <v>38583</v>
                </pt>
                <pt idx="296">
                  <v>38590</v>
                </pt>
                <pt idx="297">
                  <v>38597</v>
                </pt>
                <pt idx="298">
                  <v>38604</v>
                </pt>
                <pt idx="299">
                  <v>38611</v>
                </pt>
                <pt idx="300">
                  <v>38618</v>
                </pt>
                <pt idx="301">
                  <v>38625</v>
                </pt>
                <pt idx="302">
                  <v>38632</v>
                </pt>
                <pt idx="303">
                  <v>38639</v>
                </pt>
                <pt idx="304">
                  <v>38646</v>
                </pt>
                <pt idx="305">
                  <v>38653</v>
                </pt>
                <pt idx="306">
                  <v>38660</v>
                </pt>
                <pt idx="307">
                  <v>38667</v>
                </pt>
                <pt idx="308">
                  <v>38674</v>
                </pt>
                <pt idx="309">
                  <v>38681</v>
                </pt>
                <pt idx="310">
                  <v>38688</v>
                </pt>
                <pt idx="311">
                  <v>38695</v>
                </pt>
                <pt idx="312">
                  <v>38702</v>
                </pt>
                <pt idx="313">
                  <v>38709</v>
                </pt>
                <pt idx="314">
                  <v>38716</v>
                </pt>
                <pt idx="315">
                  <v>38723</v>
                </pt>
                <pt idx="316">
                  <v>38730</v>
                </pt>
                <pt idx="317">
                  <v>38737</v>
                </pt>
                <pt idx="318">
                  <v>38744</v>
                </pt>
                <pt idx="319">
                  <v>38751</v>
                </pt>
                <pt idx="320">
                  <v>38758</v>
                </pt>
                <pt idx="321">
                  <v>38765</v>
                </pt>
                <pt idx="322">
                  <v>38772</v>
                </pt>
                <pt idx="323">
                  <v>38779</v>
                </pt>
                <pt idx="324">
                  <v>38786</v>
                </pt>
                <pt idx="325">
                  <v>38793</v>
                </pt>
                <pt idx="326">
                  <v>38800</v>
                </pt>
                <pt idx="327">
                  <v>38807</v>
                </pt>
                <pt idx="328">
                  <v>38814</v>
                </pt>
                <pt idx="329">
                  <v>38821</v>
                </pt>
                <pt idx="330">
                  <v>38828</v>
                </pt>
                <pt idx="331">
                  <v>38835</v>
                </pt>
                <pt idx="332">
                  <v>38842</v>
                </pt>
                <pt idx="333">
                  <v>38849</v>
                </pt>
                <pt idx="334">
                  <v>38856</v>
                </pt>
                <pt idx="335">
                  <v>38863</v>
                </pt>
                <pt idx="336">
                  <v>38870</v>
                </pt>
                <pt idx="337">
                  <v>38877</v>
                </pt>
                <pt idx="338">
                  <v>38884</v>
                </pt>
                <pt idx="339">
                  <v>38891</v>
                </pt>
                <pt idx="340">
                  <v>38898</v>
                </pt>
                <pt idx="341">
                  <v>38905</v>
                </pt>
                <pt idx="342">
                  <v>38912</v>
                </pt>
                <pt idx="343">
                  <v>38919</v>
                </pt>
                <pt idx="344">
                  <v>38926</v>
                </pt>
                <pt idx="345">
                  <v>38933</v>
                </pt>
                <pt idx="346">
                  <v>38940</v>
                </pt>
                <pt idx="347">
                  <v>38947</v>
                </pt>
                <pt idx="348">
                  <v>38954</v>
                </pt>
                <pt idx="349">
                  <v>38961</v>
                </pt>
                <pt idx="350">
                  <v>38968</v>
                </pt>
                <pt idx="351">
                  <v>38975</v>
                </pt>
                <pt idx="352">
                  <v>38982</v>
                </pt>
                <pt idx="353">
                  <v>38989</v>
                </pt>
                <pt idx="354">
                  <v>38996</v>
                </pt>
                <pt idx="355">
                  <v>39003</v>
                </pt>
                <pt idx="356">
                  <v>39010</v>
                </pt>
                <pt idx="357">
                  <v>39017</v>
                </pt>
                <pt idx="358">
                  <v>39024</v>
                </pt>
                <pt idx="359">
                  <v>39031</v>
                </pt>
                <pt idx="360">
                  <v>39038</v>
                </pt>
                <pt idx="361">
                  <v>39045</v>
                </pt>
                <pt idx="362">
                  <v>39052</v>
                </pt>
                <pt idx="363">
                  <v>39059</v>
                </pt>
                <pt idx="364">
                  <v>39066</v>
                </pt>
                <pt idx="365">
                  <v>39073</v>
                </pt>
                <pt idx="366">
                  <v>39080</v>
                </pt>
                <pt idx="367">
                  <v>39087</v>
                </pt>
                <pt idx="368">
                  <v>39094</v>
                </pt>
                <pt idx="369">
                  <v>39101</v>
                </pt>
                <pt idx="370">
                  <v>39108</v>
                </pt>
                <pt idx="371">
                  <v>39115</v>
                </pt>
                <pt idx="372">
                  <v>39122</v>
                </pt>
                <pt idx="373">
                  <v>39129</v>
                </pt>
                <pt idx="374">
                  <v>39136</v>
                </pt>
                <pt idx="375">
                  <v>39143</v>
                </pt>
                <pt idx="376">
                  <v>39150</v>
                </pt>
                <pt idx="377">
                  <v>39157</v>
                </pt>
                <pt idx="378">
                  <v>39164</v>
                </pt>
                <pt idx="379">
                  <v>39171</v>
                </pt>
                <pt idx="380">
                  <v>39178</v>
                </pt>
                <pt idx="381">
                  <v>39185</v>
                </pt>
                <pt idx="382">
                  <v>39192</v>
                </pt>
                <pt idx="383">
                  <v>39199</v>
                </pt>
                <pt idx="384">
                  <v>39206</v>
                </pt>
                <pt idx="385">
                  <v>39213</v>
                </pt>
                <pt idx="386">
                  <v>39220</v>
                </pt>
                <pt idx="387">
                  <v>39227</v>
                </pt>
                <pt idx="388">
                  <v>39234</v>
                </pt>
                <pt idx="389">
                  <v>39241</v>
                </pt>
                <pt idx="390">
                  <v>39248</v>
                </pt>
                <pt idx="391">
                  <v>39255</v>
                </pt>
                <pt idx="392">
                  <v>39262</v>
                </pt>
                <pt idx="393">
                  <v>39269</v>
                </pt>
                <pt idx="394">
                  <v>39276</v>
                </pt>
                <pt idx="395">
                  <v>39283</v>
                </pt>
                <pt idx="396">
                  <v>39290</v>
                </pt>
                <pt idx="397">
                  <v>39297</v>
                </pt>
                <pt idx="398">
                  <v>39304</v>
                </pt>
                <pt idx="399">
                  <v>39311</v>
                </pt>
                <pt idx="400">
                  <v>39318</v>
                </pt>
                <pt idx="401">
                  <v>39325</v>
                </pt>
                <pt idx="402">
                  <v>39332</v>
                </pt>
                <pt idx="403">
                  <v>39339</v>
                </pt>
                <pt idx="404">
                  <v>39346</v>
                </pt>
                <pt idx="405">
                  <v>39353</v>
                </pt>
                <pt idx="406">
                  <v>39360</v>
                </pt>
                <pt idx="407">
                  <v>39367</v>
                </pt>
                <pt idx="408">
                  <v>39374</v>
                </pt>
                <pt idx="409">
                  <v>39381</v>
                </pt>
                <pt idx="410">
                  <v>39388</v>
                </pt>
                <pt idx="411">
                  <v>39395</v>
                </pt>
                <pt idx="412">
                  <v>39402</v>
                </pt>
                <pt idx="413">
                  <v>39409</v>
                </pt>
                <pt idx="414">
                  <v>39416</v>
                </pt>
                <pt idx="415">
                  <v>39423</v>
                </pt>
                <pt idx="416">
                  <v>39430</v>
                </pt>
                <pt idx="417">
                  <v>39437</v>
                </pt>
                <pt idx="418">
                  <v>39444</v>
                </pt>
                <pt idx="419">
                  <v>39451</v>
                </pt>
                <pt idx="420">
                  <v>39458</v>
                </pt>
                <pt idx="421">
                  <v>39465</v>
                </pt>
                <pt idx="422">
                  <v>39472</v>
                </pt>
                <pt idx="423">
                  <v>39479</v>
                </pt>
                <pt idx="424">
                  <v>39486</v>
                </pt>
                <pt idx="425">
                  <v>39493</v>
                </pt>
                <pt idx="426">
                  <v>39500</v>
                </pt>
                <pt idx="427">
                  <v>39507</v>
                </pt>
                <pt idx="428">
                  <v>39514</v>
                </pt>
                <pt idx="429">
                  <v>39521</v>
                </pt>
                <pt idx="430">
                  <v>39528</v>
                </pt>
                <pt idx="431">
                  <v>39535</v>
                </pt>
                <pt idx="432">
                  <v>39542</v>
                </pt>
                <pt idx="433">
                  <v>39549</v>
                </pt>
                <pt idx="434">
                  <v>39556</v>
                </pt>
                <pt idx="435">
                  <v>39563</v>
                </pt>
                <pt idx="436">
                  <v>39570</v>
                </pt>
                <pt idx="437">
                  <v>39577</v>
                </pt>
                <pt idx="438">
                  <v>39584</v>
                </pt>
                <pt idx="439">
                  <v>39591</v>
                </pt>
                <pt idx="440">
                  <v>39598</v>
                </pt>
                <pt idx="441">
                  <v>39605</v>
                </pt>
                <pt idx="442">
                  <v>39612</v>
                </pt>
                <pt idx="443">
                  <v>39619</v>
                </pt>
                <pt idx="444">
                  <v>39626</v>
                </pt>
                <pt idx="445">
                  <v>39633</v>
                </pt>
                <pt idx="446">
                  <v>39640</v>
                </pt>
                <pt idx="447">
                  <v>39647</v>
                </pt>
                <pt idx="448">
                  <v>39654</v>
                </pt>
                <pt idx="449">
                  <v>39661</v>
                </pt>
                <pt idx="450">
                  <v>39668</v>
                </pt>
                <pt idx="451">
                  <v>39675</v>
                </pt>
                <pt idx="452">
                  <v>39682</v>
                </pt>
                <pt idx="453">
                  <v>39689</v>
                </pt>
                <pt idx="454">
                  <v>39696</v>
                </pt>
                <pt idx="455">
                  <v>39703</v>
                </pt>
                <pt idx="456">
                  <v>39710</v>
                </pt>
                <pt idx="457">
                  <v>39717</v>
                </pt>
                <pt idx="458">
                  <v>39724</v>
                </pt>
                <pt idx="459">
                  <v>39731</v>
                </pt>
                <pt idx="460">
                  <v>39738</v>
                </pt>
                <pt idx="461">
                  <v>39745</v>
                </pt>
                <pt idx="462">
                  <v>39752</v>
                </pt>
                <pt idx="463">
                  <v>39759</v>
                </pt>
                <pt idx="464">
                  <v>39766</v>
                </pt>
                <pt idx="465">
                  <v>39773</v>
                </pt>
                <pt idx="466">
                  <v>39780</v>
                </pt>
                <pt idx="467">
                  <v>39787</v>
                </pt>
                <pt idx="468">
                  <v>39794</v>
                </pt>
                <pt idx="469">
                  <v>39801</v>
                </pt>
                <pt idx="470">
                  <v>39808</v>
                </pt>
                <pt idx="471">
                  <v>39815</v>
                </pt>
                <pt idx="472">
                  <v>39822</v>
                </pt>
                <pt idx="473">
                  <v>39829</v>
                </pt>
                <pt idx="474">
                  <v>39836</v>
                </pt>
                <pt idx="475">
                  <v>39843</v>
                </pt>
                <pt idx="476">
                  <v>39850</v>
                </pt>
                <pt idx="477">
                  <v>39857</v>
                </pt>
                <pt idx="478">
                  <v>39864</v>
                </pt>
                <pt idx="479">
                  <v>39871</v>
                </pt>
                <pt idx="480">
                  <v>39878</v>
                </pt>
                <pt idx="481">
                  <v>39885</v>
                </pt>
                <pt idx="482">
                  <v>39892</v>
                </pt>
                <pt idx="483">
                  <v>39899</v>
                </pt>
                <pt idx="484">
                  <v>39906</v>
                </pt>
                <pt idx="485">
                  <v>39913</v>
                </pt>
                <pt idx="486">
                  <v>39920</v>
                </pt>
                <pt idx="487">
                  <v>39927</v>
                </pt>
                <pt idx="488">
                  <v>39934</v>
                </pt>
                <pt idx="489">
                  <v>39941</v>
                </pt>
                <pt idx="490">
                  <v>39948</v>
                </pt>
                <pt idx="491">
                  <v>39955</v>
                </pt>
                <pt idx="492">
                  <v>39962</v>
                </pt>
                <pt idx="493">
                  <v>39969</v>
                </pt>
                <pt idx="494">
                  <v>39976</v>
                </pt>
                <pt idx="495">
                  <v>39983</v>
                </pt>
                <pt idx="496">
                  <v>39990</v>
                </pt>
                <pt idx="497">
                  <v>39997</v>
                </pt>
                <pt idx="498">
                  <v>40004</v>
                </pt>
                <pt idx="499">
                  <v>40011</v>
                </pt>
                <pt idx="500">
                  <v>40018</v>
                </pt>
                <pt idx="501">
                  <v>40025</v>
                </pt>
                <pt idx="502">
                  <v>40032</v>
                </pt>
                <pt idx="503">
                  <v>40039</v>
                </pt>
                <pt idx="504">
                  <v>40046</v>
                </pt>
                <pt idx="505">
                  <v>40053</v>
                </pt>
                <pt idx="506">
                  <v>40060</v>
                </pt>
                <pt idx="507">
                  <v>40067</v>
                </pt>
                <pt idx="508">
                  <v>40074</v>
                </pt>
                <pt idx="509">
                  <v>40081</v>
                </pt>
                <pt idx="510">
                  <v>40088</v>
                </pt>
                <pt idx="511">
                  <v>40095</v>
                </pt>
                <pt idx="512">
                  <v>40102</v>
                </pt>
                <pt idx="513">
                  <v>40109</v>
                </pt>
                <pt idx="514">
                  <v>40116</v>
                </pt>
                <pt idx="515">
                  <v>40123</v>
                </pt>
                <pt idx="516">
                  <v>40130</v>
                </pt>
                <pt idx="517">
                  <v>40137</v>
                </pt>
                <pt idx="518">
                  <v>40144</v>
                </pt>
                <pt idx="519">
                  <v>40151</v>
                </pt>
                <pt idx="520">
                  <v>40158</v>
                </pt>
                <pt idx="521">
                  <v>40165</v>
                </pt>
                <pt idx="522">
                  <v>40172</v>
                </pt>
                <pt idx="523">
                  <v>40179</v>
                </pt>
                <pt idx="524">
                  <v>40186</v>
                </pt>
                <pt idx="525">
                  <v>40193</v>
                </pt>
                <pt idx="526">
                  <v>40200</v>
                </pt>
                <pt idx="527">
                  <v>40207</v>
                </pt>
                <pt idx="528">
                  <v>40214</v>
                </pt>
                <pt idx="529">
                  <v>40221</v>
                </pt>
                <pt idx="530">
                  <v>40228</v>
                </pt>
                <pt idx="531">
                  <v>40235</v>
                </pt>
                <pt idx="532">
                  <v>40242</v>
                </pt>
                <pt idx="533">
                  <v>40249</v>
                </pt>
                <pt idx="534">
                  <v>40256</v>
                </pt>
                <pt idx="535">
                  <v>40263</v>
                </pt>
                <pt idx="536">
                  <v>40270</v>
                </pt>
                <pt idx="537">
                  <v>40277</v>
                </pt>
                <pt idx="538">
                  <v>40284</v>
                </pt>
                <pt idx="539">
                  <v>40291</v>
                </pt>
                <pt idx="540">
                  <v>40298</v>
                </pt>
                <pt idx="541">
                  <v>40305</v>
                </pt>
                <pt idx="542">
                  <v>40312</v>
                </pt>
                <pt idx="543">
                  <v>40319</v>
                </pt>
                <pt idx="544">
                  <v>40326</v>
                </pt>
                <pt idx="545">
                  <v>40333</v>
                </pt>
                <pt idx="546">
                  <v>40340</v>
                </pt>
                <pt idx="547">
                  <v>40347</v>
                </pt>
                <pt idx="548">
                  <v>40354</v>
                </pt>
                <pt idx="549">
                  <v>40361</v>
                </pt>
                <pt idx="550">
                  <v>40368</v>
                </pt>
                <pt idx="551">
                  <v>40375</v>
                </pt>
                <pt idx="552">
                  <v>40382</v>
                </pt>
                <pt idx="553">
                  <v>40389</v>
                </pt>
                <pt idx="554">
                  <v>40396</v>
                </pt>
                <pt idx="555">
                  <v>40403</v>
                </pt>
                <pt idx="556">
                  <v>40410</v>
                </pt>
                <pt idx="557">
                  <v>40417</v>
                </pt>
                <pt idx="558">
                  <v>40424</v>
                </pt>
                <pt idx="559">
                  <v>40431</v>
                </pt>
                <pt idx="560">
                  <v>40438</v>
                </pt>
                <pt idx="561">
                  <v>40445</v>
                </pt>
                <pt idx="562">
                  <v>40452</v>
                </pt>
                <pt idx="563">
                  <v>40459</v>
                </pt>
                <pt idx="564">
                  <v>40466</v>
                </pt>
                <pt idx="565">
                  <v>40473</v>
                </pt>
                <pt idx="566">
                  <v>40480</v>
                </pt>
                <pt idx="567">
                  <v>40487</v>
                </pt>
                <pt idx="568">
                  <v>40494</v>
                </pt>
                <pt idx="569">
                  <v>40501</v>
                </pt>
                <pt idx="570">
                  <v>40508</v>
                </pt>
                <pt idx="571">
                  <v>40515</v>
                </pt>
                <pt idx="572">
                  <v>40522</v>
                </pt>
                <pt idx="573">
                  <v>40529</v>
                </pt>
                <pt idx="574">
                  <v>40536</v>
                </pt>
                <pt idx="575">
                  <v>40543</v>
                </pt>
                <pt idx="576">
                  <v>40550</v>
                </pt>
                <pt idx="577">
                  <v>40557</v>
                </pt>
                <pt idx="578">
                  <v>40564</v>
                </pt>
                <pt idx="579">
                  <v>40571</v>
                </pt>
                <pt idx="580">
                  <v>40578</v>
                </pt>
                <pt idx="581">
                  <v>40585</v>
                </pt>
                <pt idx="582">
                  <v>40592</v>
                </pt>
                <pt idx="583">
                  <v>40599</v>
                </pt>
                <pt idx="584">
                  <v>40606</v>
                </pt>
                <pt idx="585">
                  <v>40613</v>
                </pt>
                <pt idx="586">
                  <v>40620</v>
                </pt>
                <pt idx="587">
                  <v>40627</v>
                </pt>
                <pt idx="588">
                  <v>40634</v>
                </pt>
                <pt idx="589">
                  <v>40641</v>
                </pt>
                <pt idx="590">
                  <v>40648</v>
                </pt>
                <pt idx="591">
                  <v>40655</v>
                </pt>
                <pt idx="592">
                  <v>40662</v>
                </pt>
                <pt idx="593">
                  <v>40669</v>
                </pt>
                <pt idx="594">
                  <v>40676</v>
                </pt>
                <pt idx="595">
                  <v>40683</v>
                </pt>
                <pt idx="596">
                  <v>40690</v>
                </pt>
                <pt idx="597">
                  <v>40697</v>
                </pt>
                <pt idx="598">
                  <v>40704</v>
                </pt>
                <pt idx="599">
                  <v>40711</v>
                </pt>
                <pt idx="600">
                  <v>40718</v>
                </pt>
                <pt idx="601">
                  <v>40725</v>
                </pt>
                <pt idx="602">
                  <v>40732</v>
                </pt>
                <pt idx="603">
                  <v>40739</v>
                </pt>
                <pt idx="604">
                  <v>40746</v>
                </pt>
                <pt idx="605">
                  <v>40753</v>
                </pt>
                <pt idx="606">
                  <v>40760</v>
                </pt>
                <pt idx="607">
                  <v>40767</v>
                </pt>
                <pt idx="608">
                  <v>40774</v>
                </pt>
                <pt idx="609">
                  <v>40781</v>
                </pt>
                <pt idx="610">
                  <v>40788</v>
                </pt>
                <pt idx="611">
                  <v>40795</v>
                </pt>
                <pt idx="612">
                  <v>40802</v>
                </pt>
                <pt idx="613">
                  <v>40809</v>
                </pt>
                <pt idx="614">
                  <v>40816</v>
                </pt>
                <pt idx="615">
                  <v>40823</v>
                </pt>
                <pt idx="616">
                  <v>40830</v>
                </pt>
                <pt idx="617">
                  <v>40837</v>
                </pt>
                <pt idx="618">
                  <v>40844</v>
                </pt>
                <pt idx="619">
                  <v>40851</v>
                </pt>
                <pt idx="620">
                  <v>40858</v>
                </pt>
                <pt idx="621">
                  <v>40865</v>
                </pt>
                <pt idx="622">
                  <v>40872</v>
                </pt>
                <pt idx="623">
                  <v>40879</v>
                </pt>
                <pt idx="624">
                  <v>40886</v>
                </pt>
                <pt idx="625">
                  <v>40893</v>
                </pt>
                <pt idx="626">
                  <v>40900</v>
                </pt>
                <pt idx="627">
                  <v>40907</v>
                </pt>
                <pt idx="628">
                  <v>40914</v>
                </pt>
                <pt idx="629">
                  <v>40921</v>
                </pt>
                <pt idx="630">
                  <v>40928</v>
                </pt>
                <pt idx="631">
                  <v>40935</v>
                </pt>
                <pt idx="632">
                  <v>40942</v>
                </pt>
                <pt idx="633">
                  <v>40949</v>
                </pt>
                <pt idx="634">
                  <v>40956</v>
                </pt>
                <pt idx="635">
                  <v>40963</v>
                </pt>
                <pt idx="636">
                  <v>40970</v>
                </pt>
                <pt idx="637">
                  <v>40977</v>
                </pt>
                <pt idx="638">
                  <v>40984</v>
                </pt>
                <pt idx="639">
                  <v>40991</v>
                </pt>
                <pt idx="640">
                  <v>40998</v>
                </pt>
                <pt idx="641">
                  <v>41005</v>
                </pt>
                <pt idx="642">
                  <v>41012</v>
                </pt>
                <pt idx="643">
                  <v>41019</v>
                </pt>
                <pt idx="644">
                  <v>41026</v>
                </pt>
                <pt idx="645">
                  <v>41033</v>
                </pt>
                <pt idx="646">
                  <v>41040</v>
                </pt>
                <pt idx="647">
                  <v>41047</v>
                </pt>
                <pt idx="648">
                  <v>41054</v>
                </pt>
                <pt idx="649">
                  <v>41061</v>
                </pt>
                <pt idx="650">
                  <v>41068</v>
                </pt>
                <pt idx="651">
                  <v>41075</v>
                </pt>
                <pt idx="652">
                  <v>41082</v>
                </pt>
                <pt idx="653">
                  <v>41089</v>
                </pt>
                <pt idx="654">
                  <v>41096</v>
                </pt>
                <pt idx="655">
                  <v>41103</v>
                </pt>
                <pt idx="656">
                  <v>41110</v>
                </pt>
                <pt idx="657">
                  <v>41117</v>
                </pt>
                <pt idx="658">
                  <v>41124</v>
                </pt>
                <pt idx="659">
                  <v>41131</v>
                </pt>
                <pt idx="660">
                  <v>41138</v>
                </pt>
                <pt idx="661">
                  <v>41145</v>
                </pt>
                <pt idx="662">
                  <v>41152</v>
                </pt>
                <pt idx="663">
                  <v>41159</v>
                </pt>
                <pt idx="664">
                  <v>41166</v>
                </pt>
                <pt idx="665">
                  <v>41173</v>
                </pt>
                <pt idx="666">
                  <v>41180</v>
                </pt>
                <pt idx="667">
                  <v>41187</v>
                </pt>
                <pt idx="668">
                  <v>41194</v>
                </pt>
                <pt idx="669">
                  <v>41201</v>
                </pt>
                <pt idx="670">
                  <v>41208</v>
                </pt>
                <pt idx="671">
                  <v>41215</v>
                </pt>
                <pt idx="672">
                  <v>41222</v>
                </pt>
                <pt idx="673">
                  <v>41229</v>
                </pt>
                <pt idx="674">
                  <v>41236</v>
                </pt>
                <pt idx="675">
                  <v>41243</v>
                </pt>
                <pt idx="676">
                  <v>41250</v>
                </pt>
                <pt idx="677">
                  <v>41257</v>
                </pt>
                <pt idx="678">
                  <v>41264</v>
                </pt>
                <pt idx="679">
                  <v>41271</v>
                </pt>
                <pt idx="680">
                  <v>41278</v>
                </pt>
                <pt idx="681">
                  <v>41285</v>
                </pt>
                <pt idx="682">
                  <v>41292</v>
                </pt>
                <pt idx="683">
                  <v>41299</v>
                </pt>
                <pt idx="684">
                  <v>41306</v>
                </pt>
                <pt idx="685">
                  <v>41313</v>
                </pt>
                <pt idx="686">
                  <v>41320</v>
                </pt>
                <pt idx="687">
                  <v>41327</v>
                </pt>
                <pt idx="688">
                  <v>41334</v>
                </pt>
                <pt idx="689">
                  <v>41341</v>
                </pt>
                <pt idx="690">
                  <v>41348</v>
                </pt>
                <pt idx="691">
                  <v>41355</v>
                </pt>
                <pt idx="692">
                  <v>41362</v>
                </pt>
                <pt idx="693">
                  <v>41369</v>
                </pt>
                <pt idx="694">
                  <v>41376</v>
                </pt>
                <pt idx="695">
                  <v>41383</v>
                </pt>
                <pt idx="696">
                  <v>41390</v>
                </pt>
                <pt idx="697">
                  <v>41397</v>
                </pt>
                <pt idx="698">
                  <v>41404</v>
                </pt>
                <pt idx="699">
                  <v>41411</v>
                </pt>
                <pt idx="700">
                  <v>41418</v>
                </pt>
                <pt idx="701">
                  <v>41425</v>
                </pt>
                <pt idx="702">
                  <v>41432</v>
                </pt>
                <pt idx="703">
                  <v>41439</v>
                </pt>
                <pt idx="704">
                  <v>41446</v>
                </pt>
                <pt idx="705">
                  <v>41453</v>
                </pt>
                <pt idx="706">
                  <v>41460</v>
                </pt>
                <pt idx="707">
                  <v>41467</v>
                </pt>
                <pt idx="708">
                  <v>41474</v>
                </pt>
                <pt idx="709">
                  <v>41481</v>
                </pt>
                <pt idx="710">
                  <v>41488</v>
                </pt>
                <pt idx="711">
                  <v>41495</v>
                </pt>
                <pt idx="712">
                  <v>41502</v>
                </pt>
                <pt idx="713">
                  <v>41509</v>
                </pt>
                <pt idx="714">
                  <v>41516</v>
                </pt>
                <pt idx="715">
                  <v>41523</v>
                </pt>
                <pt idx="716">
                  <v>41530</v>
                </pt>
                <pt idx="717">
                  <v>41537</v>
                </pt>
                <pt idx="718">
                  <v>41544</v>
                </pt>
                <pt idx="719">
                  <v>41551</v>
                </pt>
                <pt idx="720">
                  <v>41558</v>
                </pt>
                <pt idx="721">
                  <v>41565</v>
                </pt>
                <pt idx="722">
                  <v>41572</v>
                </pt>
                <pt idx="723">
                  <v>41579</v>
                </pt>
                <pt idx="724">
                  <v>41586</v>
                </pt>
                <pt idx="725">
                  <v>41593</v>
                </pt>
                <pt idx="726">
                  <v>41600</v>
                </pt>
                <pt idx="727">
                  <v>41607</v>
                </pt>
                <pt idx="728">
                  <v>41614</v>
                </pt>
                <pt idx="729">
                  <v>41621</v>
                </pt>
                <pt idx="730">
                  <v>41628</v>
                </pt>
                <pt idx="731">
                  <v>41635</v>
                </pt>
                <pt idx="732">
                  <v>41642</v>
                </pt>
                <pt idx="733">
                  <v>41649</v>
                </pt>
                <pt idx="734">
                  <v>41656</v>
                </pt>
                <pt idx="735">
                  <v>41663</v>
                </pt>
                <pt idx="736">
                  <v>41670</v>
                </pt>
                <pt idx="737">
                  <v>41677</v>
                </pt>
                <pt idx="738">
                  <v>41684</v>
                </pt>
                <pt idx="739">
                  <v>41691</v>
                </pt>
                <pt idx="740">
                  <v>41698</v>
                </pt>
                <pt idx="741">
                  <v>41705</v>
                </pt>
                <pt idx="742">
                  <v>41712</v>
                </pt>
                <pt idx="743">
                  <v>41719</v>
                </pt>
                <pt idx="744">
                  <v>41726</v>
                </pt>
                <pt idx="745">
                  <v>41733</v>
                </pt>
                <pt idx="746">
                  <v>41740</v>
                </pt>
                <pt idx="747">
                  <v>41747</v>
                </pt>
                <pt idx="748">
                  <v>41754</v>
                </pt>
                <pt idx="749">
                  <v>41761</v>
                </pt>
                <pt idx="750">
                  <v>41768</v>
                </pt>
                <pt idx="751">
                  <v>41775</v>
                </pt>
                <pt idx="752">
                  <v>41782</v>
                </pt>
                <pt idx="753">
                  <v>41789</v>
                </pt>
                <pt idx="754">
                  <v>41796</v>
                </pt>
                <pt idx="755">
                  <v>41803</v>
                </pt>
                <pt idx="756">
                  <v>41810</v>
                </pt>
                <pt idx="757">
                  <v>41817</v>
                </pt>
                <pt idx="758">
                  <v>41824</v>
                </pt>
                <pt idx="759">
                  <v>41831</v>
                </pt>
                <pt idx="760">
                  <v>41838</v>
                </pt>
                <pt idx="761">
                  <v>41845</v>
                </pt>
                <pt idx="762">
                  <v>41852</v>
                </pt>
                <pt idx="763">
                  <v>41859</v>
                </pt>
                <pt idx="764">
                  <v>41866</v>
                </pt>
                <pt idx="765">
                  <v>41873</v>
                </pt>
                <pt idx="766">
                  <v>41880</v>
                </pt>
                <pt idx="767">
                  <v>41887</v>
                </pt>
                <pt idx="768">
                  <v>41894</v>
                </pt>
                <pt idx="769">
                  <v>41901</v>
                </pt>
                <pt idx="770">
                  <v>41908</v>
                </pt>
                <pt idx="771">
                  <v>41915</v>
                </pt>
                <pt idx="772">
                  <v>41922</v>
                </pt>
                <pt idx="773">
                  <v>41929</v>
                </pt>
                <pt idx="774">
                  <v>41936</v>
                </pt>
                <pt idx="775">
                  <v>41943</v>
                </pt>
                <pt idx="776">
                  <v>41950</v>
                </pt>
                <pt idx="777">
                  <v>41957</v>
                </pt>
                <pt idx="778">
                  <v>41964</v>
                </pt>
                <pt idx="779">
                  <v>41971</v>
                </pt>
                <pt idx="780">
                  <v>41978</v>
                </pt>
                <pt idx="781">
                  <v>41985</v>
                </pt>
                <pt idx="782">
                  <v>41992</v>
                </pt>
                <pt idx="783">
                  <v>41999</v>
                </pt>
                <pt idx="784">
                  <v>42006</v>
                </pt>
                <pt idx="785">
                  <v>42013</v>
                </pt>
                <pt idx="786">
                  <v>42020</v>
                </pt>
                <pt idx="787">
                  <v>42027</v>
                </pt>
                <pt idx="788">
                  <v>42034</v>
                </pt>
                <pt idx="789">
                  <v>42041</v>
                </pt>
                <pt idx="790">
                  <v>42048</v>
                </pt>
                <pt idx="791">
                  <v>42055</v>
                </pt>
                <pt idx="792">
                  <v>42062</v>
                </pt>
                <pt idx="793">
                  <v>42069</v>
                </pt>
                <pt idx="794">
                  <v>42076</v>
                </pt>
                <pt idx="795">
                  <v>42083</v>
                </pt>
                <pt idx="796">
                  <v>42090</v>
                </pt>
                <pt idx="797">
                  <v>42097</v>
                </pt>
                <pt idx="798">
                  <v>42104</v>
                </pt>
                <pt idx="799">
                  <v>42111</v>
                </pt>
                <pt idx="800">
                  <v>42118</v>
                </pt>
                <pt idx="801">
                  <v>42125</v>
                </pt>
                <pt idx="802">
                  <v>42132</v>
                </pt>
                <pt idx="803">
                  <v>42139</v>
                </pt>
                <pt idx="804">
                  <v>42146</v>
                </pt>
                <pt idx="805">
                  <v>42153</v>
                </pt>
                <pt idx="806">
                  <v>42160</v>
                </pt>
                <pt idx="807">
                  <v>42167</v>
                </pt>
                <pt idx="808">
                  <v>42174</v>
                </pt>
                <pt idx="809">
                  <v>42181</v>
                </pt>
                <pt idx="810">
                  <v>42188</v>
                </pt>
                <pt idx="811">
                  <v>42195</v>
                </pt>
                <pt idx="812">
                  <v>42202</v>
                </pt>
                <pt idx="813">
                  <v>42209</v>
                </pt>
                <pt idx="814">
                  <v>42216</v>
                </pt>
                <pt idx="815">
                  <v>42223</v>
                </pt>
                <pt idx="816">
                  <v>42230</v>
                </pt>
                <pt idx="817">
                  <v>42237</v>
                </pt>
                <pt idx="818">
                  <v>42244</v>
                </pt>
                <pt idx="819">
                  <v>42251</v>
                </pt>
                <pt idx="820">
                  <v>42258</v>
                </pt>
                <pt idx="821">
                  <v>42265</v>
                </pt>
                <pt idx="822">
                  <v>42272</v>
                </pt>
                <pt idx="823">
                  <v>42279</v>
                </pt>
                <pt idx="824">
                  <v>42286</v>
                </pt>
                <pt idx="825">
                  <v>42293</v>
                </pt>
                <pt idx="826">
                  <v>42300</v>
                </pt>
                <pt idx="827">
                  <v>42307</v>
                </pt>
                <pt idx="828">
                  <v>42314</v>
                </pt>
                <pt idx="829">
                  <v>42321</v>
                </pt>
                <pt idx="830">
                  <v>42328</v>
                </pt>
                <pt idx="831">
                  <v>42335</v>
                </pt>
                <pt idx="832">
                  <v>42342</v>
                </pt>
                <pt idx="833">
                  <v>42349</v>
                </pt>
                <pt idx="834">
                  <v>42356</v>
                </pt>
                <pt idx="835">
                  <v>42363</v>
                </pt>
                <pt idx="836">
                  <v>42370</v>
                </pt>
                <pt idx="837">
                  <v>42377</v>
                </pt>
                <pt idx="838">
                  <v>42384</v>
                </pt>
                <pt idx="839">
                  <v>42391</v>
                </pt>
                <pt idx="840">
                  <v>42398</v>
                </pt>
                <pt idx="841">
                  <v>42405</v>
                </pt>
                <pt idx="842">
                  <v>42412</v>
                </pt>
                <pt idx="843">
                  <v>42419</v>
                </pt>
                <pt idx="844">
                  <v>42426</v>
                </pt>
                <pt idx="845">
                  <v>42433</v>
                </pt>
                <pt idx="846">
                  <v>42440</v>
                </pt>
                <pt idx="847">
                  <v>42447</v>
                </pt>
                <pt idx="848">
                  <v>42454</v>
                </pt>
                <pt idx="849">
                  <v>42461</v>
                </pt>
                <pt idx="850">
                  <v>42468</v>
                </pt>
                <pt idx="851">
                  <v>42475</v>
                </pt>
                <pt idx="852">
                  <v>42482</v>
                </pt>
                <pt idx="853">
                  <v>42489</v>
                </pt>
                <pt idx="854">
                  <v>42496</v>
                </pt>
                <pt idx="855">
                  <v>42503</v>
                </pt>
                <pt idx="856">
                  <v>42510</v>
                </pt>
                <pt idx="857">
                  <v>42517</v>
                </pt>
                <pt idx="858">
                  <v>42524</v>
                </pt>
                <pt idx="859">
                  <v>42531</v>
                </pt>
                <pt idx="860">
                  <v>42538</v>
                </pt>
                <pt idx="861">
                  <v>42545</v>
                </pt>
                <pt idx="862">
                  <v>42552</v>
                </pt>
                <pt idx="863">
                  <v>42559</v>
                </pt>
                <pt idx="864">
                  <v>42566</v>
                </pt>
                <pt idx="865">
                  <v>42573</v>
                </pt>
                <pt idx="866">
                  <v>42580</v>
                </pt>
                <pt idx="867">
                  <v>42587</v>
                </pt>
                <pt idx="868">
                  <v>42594</v>
                </pt>
                <pt idx="869">
                  <v>42601</v>
                </pt>
                <pt idx="870">
                  <v>42608</v>
                </pt>
                <pt idx="871">
                  <v>42615</v>
                </pt>
                <pt idx="872">
                  <v>42622</v>
                </pt>
                <pt idx="873">
                  <v>42629</v>
                </pt>
                <pt idx="874">
                  <v>42636</v>
                </pt>
                <pt idx="875">
                  <v>42643</v>
                </pt>
                <pt idx="876">
                  <v>42650</v>
                </pt>
                <pt idx="877">
                  <v>42657</v>
                </pt>
                <pt idx="878">
                  <v>42664</v>
                </pt>
                <pt idx="879">
                  <v>42671</v>
                </pt>
                <pt idx="880">
                  <v>42678</v>
                </pt>
                <pt idx="881">
                  <v>42685</v>
                </pt>
                <pt idx="882">
                  <v>42692</v>
                </pt>
                <pt idx="883">
                  <v>42699</v>
                </pt>
                <pt idx="884">
                  <v>42706</v>
                </pt>
                <pt idx="885">
                  <v>42713</v>
                </pt>
                <pt idx="886">
                  <v>42720</v>
                </pt>
                <pt idx="887">
                  <v>42727</v>
                </pt>
                <pt idx="888">
                  <v>42734</v>
                </pt>
                <pt idx="889">
                  <v>42741</v>
                </pt>
                <pt idx="890">
                  <v>42748</v>
                </pt>
                <pt idx="891">
                  <v>42755</v>
                </pt>
                <pt idx="892">
                  <v>42762</v>
                </pt>
                <pt idx="893">
                  <v>42769</v>
                </pt>
                <pt idx="894">
                  <v>42776</v>
                </pt>
                <pt idx="895">
                  <v>42783</v>
                </pt>
                <pt idx="896">
                  <v>42790</v>
                </pt>
                <pt idx="897">
                  <v>42797</v>
                </pt>
                <pt idx="898">
                  <v>42804</v>
                </pt>
                <pt idx="899">
                  <v>42811</v>
                </pt>
                <pt idx="900">
                  <v>42818</v>
                </pt>
                <pt idx="901">
                  <v>42825</v>
                </pt>
                <pt idx="902">
                  <v>42832</v>
                </pt>
                <pt idx="903">
                  <v>42839</v>
                </pt>
                <pt idx="904">
                  <v>42846</v>
                </pt>
                <pt idx="905">
                  <v>42853</v>
                </pt>
                <pt idx="906">
                  <v>42860</v>
                </pt>
                <pt idx="907">
                  <v>42867</v>
                </pt>
                <pt idx="908">
                  <v>42874</v>
                </pt>
                <pt idx="909">
                  <v>42881</v>
                </pt>
                <pt idx="910">
                  <v>42888</v>
                </pt>
                <pt idx="911">
                  <v>42895</v>
                </pt>
                <pt idx="912">
                  <v>42902</v>
                </pt>
                <pt idx="913">
                  <v>42909</v>
                </pt>
                <pt idx="914">
                  <v>42916</v>
                </pt>
                <pt idx="915">
                  <v>42923</v>
                </pt>
                <pt idx="916">
                  <v>42930</v>
                </pt>
                <pt idx="917">
                  <v>42937</v>
                </pt>
                <pt idx="918">
                  <v>42944</v>
                </pt>
                <pt idx="919">
                  <v>42951</v>
                </pt>
                <pt idx="920">
                  <v>42958</v>
                </pt>
                <pt idx="921">
                  <v>42965</v>
                </pt>
                <pt idx="922">
                  <v>42972</v>
                </pt>
                <pt idx="923">
                  <v>42979</v>
                </pt>
                <pt idx="924">
                  <v>42986</v>
                </pt>
                <pt idx="925">
                  <v>42993</v>
                </pt>
                <pt idx="926">
                  <v>43000</v>
                </pt>
                <pt idx="927">
                  <v>43007</v>
                </pt>
                <pt idx="928">
                  <v>43014</v>
                </pt>
                <pt idx="929">
                  <v>43021</v>
                </pt>
                <pt idx="930">
                  <v>43028</v>
                </pt>
                <pt idx="931">
                  <v>43035</v>
                </pt>
                <pt idx="932">
                  <v>43042</v>
                </pt>
                <pt idx="933">
                  <v>43049</v>
                </pt>
                <pt idx="934">
                  <v>43056</v>
                </pt>
                <pt idx="935">
                  <v>43063</v>
                </pt>
                <pt idx="936">
                  <v>43070</v>
                </pt>
                <pt idx="937">
                  <v>43077</v>
                </pt>
                <pt idx="938">
                  <v>43084</v>
                </pt>
                <pt idx="939">
                  <v>43091</v>
                </pt>
                <pt idx="940">
                  <v>43098</v>
                </pt>
                <pt idx="941">
                  <v>43105</v>
                </pt>
                <pt idx="942">
                  <v>43112</v>
                </pt>
                <pt idx="943">
                  <v>43119</v>
                </pt>
                <pt idx="944">
                  <v>43126</v>
                </pt>
                <pt idx="945">
                  <v>43133</v>
                </pt>
                <pt idx="946">
                  <v>43140</v>
                </pt>
                <pt idx="947">
                  <v>43147</v>
                </pt>
                <pt idx="948">
                  <v>43154</v>
                </pt>
                <pt idx="949">
                  <v>43161</v>
                </pt>
                <pt idx="950">
                  <v>43168</v>
                </pt>
                <pt idx="951">
                  <v>43175</v>
                </pt>
                <pt idx="952">
                  <v>43182</v>
                </pt>
                <pt idx="953">
                  <v>43189</v>
                </pt>
                <pt idx="954">
                  <v>43196</v>
                </pt>
                <pt idx="955">
                  <v>43203</v>
                </pt>
                <pt idx="956">
                  <v>43210</v>
                </pt>
                <pt idx="957">
                  <v>43217</v>
                </pt>
                <pt idx="958">
                  <v>43224</v>
                </pt>
                <pt idx="959">
                  <v>43231</v>
                </pt>
                <pt idx="960">
                  <v>43238</v>
                </pt>
                <pt idx="961">
                  <v>43245</v>
                </pt>
                <pt idx="962">
                  <v>43252</v>
                </pt>
                <pt idx="963">
                  <v>43259</v>
                </pt>
                <pt idx="964">
                  <v>43266</v>
                </pt>
                <pt idx="965">
                  <v>43273</v>
                </pt>
                <pt idx="966">
                  <v>43280</v>
                </pt>
                <pt idx="967">
                  <v>43287</v>
                </pt>
                <pt idx="968">
                  <v>43294</v>
                </pt>
                <pt idx="969">
                  <v>43301</v>
                </pt>
                <pt idx="970">
                  <v>43308</v>
                </pt>
                <pt idx="971">
                  <v>43315</v>
                </pt>
                <pt idx="972">
                  <v>43322</v>
                </pt>
                <pt idx="973">
                  <v>43329</v>
                </pt>
                <pt idx="974">
                  <v>43336</v>
                </pt>
                <pt idx="975">
                  <v>43343</v>
                </pt>
                <pt idx="976">
                  <v>43350</v>
                </pt>
                <pt idx="977">
                  <v>43357</v>
                </pt>
                <pt idx="978">
                  <v>43364</v>
                </pt>
                <pt idx="979">
                  <v>43371</v>
                </pt>
                <pt idx="980">
                  <v>43378</v>
                </pt>
                <pt idx="981">
                  <v>43385</v>
                </pt>
                <pt idx="982">
                  <v>43392</v>
                </pt>
                <pt idx="983">
                  <v>43399</v>
                </pt>
                <pt idx="984">
                  <v>43406</v>
                </pt>
                <pt idx="985">
                  <v>43413</v>
                </pt>
                <pt idx="986">
                  <v>43420</v>
                </pt>
                <pt idx="987">
                  <v>43427</v>
                </pt>
                <pt idx="988">
                  <v>43434</v>
                </pt>
                <pt idx="989">
                  <v>43441</v>
                </pt>
                <pt idx="990">
                  <v>43448</v>
                </pt>
                <pt idx="991">
                  <v>43455</v>
                </pt>
                <pt idx="992">
                  <v>43462</v>
                </pt>
                <pt idx="993">
                  <v>43469</v>
                </pt>
                <pt idx="994">
                  <v>43476</v>
                </pt>
                <pt idx="995">
                  <v>43483</v>
                </pt>
                <pt idx="996">
                  <v>43490</v>
                </pt>
                <pt idx="997">
                  <v>43497</v>
                </pt>
                <pt idx="998">
                  <v>43504</v>
                </pt>
                <pt idx="999">
                  <v>43511</v>
                </pt>
                <pt idx="1000">
                  <v>43518</v>
                </pt>
                <pt idx="1001">
                  <v>43525</v>
                </pt>
                <pt idx="1002">
                  <v>43532</v>
                </pt>
                <pt idx="1003">
                  <v>43539</v>
                </pt>
                <pt idx="1004">
                  <v>43546</v>
                </pt>
                <pt idx="1005">
                  <v>43553</v>
                </pt>
                <pt idx="1006">
                  <v>43560</v>
                </pt>
                <pt idx="1007">
                  <v>43567</v>
                </pt>
                <pt idx="1008">
                  <v>43574</v>
                </pt>
                <pt idx="1009">
                  <v>43581</v>
                </pt>
                <pt idx="1010">
                  <v>43588</v>
                </pt>
                <pt idx="1011">
                  <v>43595</v>
                </pt>
                <pt idx="1012">
                  <v>43602</v>
                </pt>
                <pt idx="1013">
                  <v>43609</v>
                </pt>
                <pt idx="1014">
                  <v>43616</v>
                </pt>
                <pt idx="1015">
                  <v>43623</v>
                </pt>
                <pt idx="1016">
                  <v>43630</v>
                </pt>
                <pt idx="1017">
                  <v>43637</v>
                </pt>
                <pt idx="1018">
                  <v>43644</v>
                </pt>
                <pt idx="1019">
                  <v>43651</v>
                </pt>
                <pt idx="1020">
                  <v>43658</v>
                </pt>
                <pt idx="1021">
                  <v>43665</v>
                </pt>
                <pt idx="1022">
                  <v>43672</v>
                </pt>
                <pt idx="1023">
                  <v>43679</v>
                </pt>
                <pt idx="1024">
                  <v>43686</v>
                </pt>
                <pt idx="1025">
                  <v>43693</v>
                </pt>
                <pt idx="1026">
                  <v>43700</v>
                </pt>
                <pt idx="1027">
                  <v>43707</v>
                </pt>
                <pt idx="1028">
                  <v>43714</v>
                </pt>
                <pt idx="1029">
                  <v>43721</v>
                </pt>
                <pt idx="1030">
                  <v>43728</v>
                </pt>
                <pt idx="1031">
                  <v>43735</v>
                </pt>
                <pt idx="1032">
                  <v>43742</v>
                </pt>
                <pt idx="1033">
                  <v>43749</v>
                </pt>
                <pt idx="1034">
                  <v>43756</v>
                </pt>
                <pt idx="1035">
                  <v>43763</v>
                </pt>
                <pt idx="1036">
                  <v>43770</v>
                </pt>
                <pt idx="1037">
                  <v>43777</v>
                </pt>
                <pt idx="1038">
                  <v>43784</v>
                </pt>
                <pt idx="1039">
                  <v>43791</v>
                </pt>
                <pt idx="1040">
                  <v>43798</v>
                </pt>
                <pt idx="1041">
                  <v>43805</v>
                </pt>
                <pt idx="1042">
                  <v>43812</v>
                </pt>
                <pt idx="1043">
                  <v>43819</v>
                </pt>
                <pt idx="1044">
                  <v>43826</v>
                </pt>
                <pt idx="1045">
                  <v>43833</v>
                </pt>
                <pt idx="1046">
                  <v>43840</v>
                </pt>
                <pt idx="1047">
                  <v>43847</v>
                </pt>
                <pt idx="1048">
                  <v>43854</v>
                </pt>
                <pt idx="1049">
                  <v>43861</v>
                </pt>
                <pt idx="1050">
                  <v>43868</v>
                </pt>
                <pt idx="1051">
                  <v>43875</v>
                </pt>
                <pt idx="1052">
                  <v>43882</v>
                </pt>
                <pt idx="1053">
                  <v>43889</v>
                </pt>
                <pt idx="1054">
                  <v>43896</v>
                </pt>
                <pt idx="1055">
                  <v>43903</v>
                </pt>
                <pt idx="1056">
                  <v>43910</v>
                </pt>
                <pt idx="1057">
                  <v>43917</v>
                </pt>
                <pt idx="1058">
                  <v>43924</v>
                </pt>
                <pt idx="1059">
                  <v>43931</v>
                </pt>
                <pt idx="1060">
                  <v>43938</v>
                </pt>
                <pt idx="1061">
                  <v>43945</v>
                </pt>
                <pt idx="1062">
                  <v>43952</v>
                </pt>
                <pt idx="1063">
                  <v>43959</v>
                </pt>
                <pt idx="1064">
                  <v>43966</v>
                </pt>
                <pt idx="1065">
                  <v>43973</v>
                </pt>
                <pt idx="1066">
                  <v>43980</v>
                </pt>
                <pt idx="1067">
                  <v>43987</v>
                </pt>
                <pt idx="1068">
                  <v>43994</v>
                </pt>
                <pt idx="1069">
                  <v>44001</v>
                </pt>
                <pt idx="1070">
                  <v>44008</v>
                </pt>
                <pt idx="1071">
                  <v>44015</v>
                </pt>
                <pt idx="1072">
                  <v>44022</v>
                </pt>
                <pt idx="1073">
                  <v>44029</v>
                </pt>
                <pt idx="1074">
                  <v>44036</v>
                </pt>
                <pt idx="1075">
                  <v>44043</v>
                </pt>
                <pt idx="1076">
                  <v>44050</v>
                </pt>
                <pt idx="1077">
                  <v>44057</v>
                </pt>
                <pt idx="1078">
                  <v>44064</v>
                </pt>
                <pt idx="1079">
                  <v>44071</v>
                </pt>
                <pt idx="1080">
                  <v>44078</v>
                </pt>
                <pt idx="1081">
                  <v>44085</v>
                </pt>
                <pt idx="1082">
                  <v>44092</v>
                </pt>
                <pt idx="1083">
                  <v>44099</v>
                </pt>
                <pt idx="1084">
                  <v>44106</v>
                </pt>
                <pt idx="1085">
                  <v>44113</v>
                </pt>
                <pt idx="1086">
                  <v>44120</v>
                </pt>
                <pt idx="1087">
                  <v>44127</v>
                </pt>
                <pt idx="1088">
                  <v>44134</v>
                </pt>
                <pt idx="1089">
                  <v>44141</v>
                </pt>
                <pt idx="1090">
                  <v>44148</v>
                </pt>
                <pt idx="1091">
                  <v>44155</v>
                </pt>
                <pt idx="1092">
                  <v>44162</v>
                </pt>
                <pt idx="1093">
                  <v>44169</v>
                </pt>
                <pt idx="1094">
                  <v>44176</v>
                </pt>
                <pt idx="1095">
                  <v>44183</v>
                </pt>
                <pt idx="1096">
                  <v>44190</v>
                </pt>
                <pt idx="1097">
                  <v>44197</v>
                </pt>
                <pt idx="1098">
                  <v>44204</v>
                </pt>
                <pt idx="1099">
                  <v>44211</v>
                </pt>
                <pt idx="1100">
                  <v>44218</v>
                </pt>
                <pt idx="1101">
                  <v>44225</v>
                </pt>
                <pt idx="1102">
                  <v>44232</v>
                </pt>
                <pt idx="1103">
                  <v>44239</v>
                </pt>
                <pt idx="1104">
                  <v>44246</v>
                </pt>
                <pt idx="1105">
                  <v>44253</v>
                </pt>
                <pt idx="1106">
                  <v>44260</v>
                </pt>
                <pt idx="1107">
                  <v>44267</v>
                </pt>
                <pt idx="1108">
                  <v>44274</v>
                </pt>
                <pt idx="1109">
                  <v>44281</v>
                </pt>
                <pt idx="1110">
                  <v>44288</v>
                </pt>
                <pt idx="1111">
                  <v>44295</v>
                </pt>
                <pt idx="1112">
                  <v>44302</v>
                </pt>
                <pt idx="1113">
                  <v>44309</v>
                </pt>
                <pt idx="1114">
                  <v>44316</v>
                </pt>
                <pt idx="1115">
                  <v>44323</v>
                </pt>
                <pt idx="1116">
                  <v>44330</v>
                </pt>
                <pt idx="1117">
                  <v>44337</v>
                </pt>
                <pt idx="1118">
                  <v>44344</v>
                </pt>
                <pt idx="1119">
                  <v>44351</v>
                </pt>
                <pt idx="1120">
                  <v>44358</v>
                </pt>
                <pt idx="1121">
                  <v>44365</v>
                </pt>
                <pt idx="1122">
                  <v>44372</v>
                </pt>
                <pt idx="1123">
                  <v>44379</v>
                </pt>
                <pt idx="1124">
                  <v>44386</v>
                </pt>
                <pt idx="1125">
                  <v>44393</v>
                </pt>
                <pt idx="1126">
                  <v>44400</v>
                </pt>
                <pt idx="1127">
                  <v>44407</v>
                </pt>
                <pt idx="1128">
                  <v>44414</v>
                </pt>
                <pt idx="1129">
                  <v>44421</v>
                </pt>
                <pt idx="1130">
                  <v>44428</v>
                </pt>
                <pt idx="1131">
                  <v>44435</v>
                </pt>
                <pt idx="1132">
                  <v>44442</v>
                </pt>
                <pt idx="1133">
                  <v>44449</v>
                </pt>
                <pt idx="1134">
                  <v>44456</v>
                </pt>
                <pt idx="1135">
                  <v>44463</v>
                </pt>
                <pt idx="1136">
                  <v>44470</v>
                </pt>
                <pt idx="1137">
                  <v>44477</v>
                </pt>
                <pt idx="1138">
                  <v>44484</v>
                </pt>
                <pt idx="1139">
                  <v>44491</v>
                </pt>
                <pt idx="1140">
                  <v>44498</v>
                </pt>
                <pt idx="1141">
                  <v>44505</v>
                </pt>
                <pt idx="1142">
                  <v>44512</v>
                </pt>
                <pt idx="1143">
                  <v>44519</v>
                </pt>
                <pt idx="1144">
                  <v>44526</v>
                </pt>
                <pt idx="1145">
                  <v>44533</v>
                </pt>
                <pt idx="1146">
                  <v>44540</v>
                </pt>
                <pt idx="1147">
                  <v>44547</v>
                </pt>
                <pt idx="1148">
                  <v>44554</v>
                </pt>
                <pt idx="1149">
                  <v>44561</v>
                </pt>
                <pt idx="1150">
                  <v>44568</v>
                </pt>
                <pt idx="1151">
                  <v>44575</v>
                </pt>
                <pt idx="1152">
                  <v>44582</v>
                </pt>
                <pt idx="1153">
                  <v>44589</v>
                </pt>
                <pt idx="1154">
                  <v>44596</v>
                </pt>
                <pt idx="1155">
                  <v>44603</v>
                </pt>
                <pt idx="1156">
                  <v>44610</v>
                </pt>
                <pt idx="1157">
                  <v>44617</v>
                </pt>
                <pt idx="1158">
                  <v>44624</v>
                </pt>
                <pt idx="1159">
                  <v>44631</v>
                </pt>
                <pt idx="1160">
                  <v>44638</v>
                </pt>
                <pt idx="1161">
                  <v>44645</v>
                </pt>
                <pt idx="1162">
                  <v>44652</v>
                </pt>
                <pt idx="1163">
                  <v>44659</v>
                </pt>
                <pt idx="1164">
                  <v>44666</v>
                </pt>
                <pt idx="1165">
                  <v>44673</v>
                </pt>
                <pt idx="1166">
                  <v>44680</v>
                </pt>
                <pt idx="1167">
                  <v>44687</v>
                </pt>
                <pt idx="1168">
                  <v>44694</v>
                </pt>
                <pt idx="1169">
                  <v>44701</v>
                </pt>
                <pt idx="1170">
                  <v>44708</v>
                </pt>
                <pt idx="1171">
                  <v>44715</v>
                </pt>
                <pt idx="1172">
                  <v>44722</v>
                </pt>
                <pt idx="1173">
                  <v>44729</v>
                </pt>
                <pt idx="1174">
                  <v>44736</v>
                </pt>
                <pt idx="1175">
                  <v>44743</v>
                </pt>
                <pt idx="1176">
                  <v>44750</v>
                </pt>
                <pt idx="1177">
                  <v>44757</v>
                </pt>
                <pt idx="1178">
                  <v>44764</v>
                </pt>
                <pt idx="1179">
                  <v>44771</v>
                </pt>
                <pt idx="1180">
                  <v>44778</v>
                </pt>
                <pt idx="1181">
                  <v>44785</v>
                </pt>
                <pt idx="1182">
                  <v>44792</v>
                </pt>
                <pt idx="1183">
                  <v>44799</v>
                </pt>
                <pt idx="1184">
                  <v>44806</v>
                </pt>
                <pt idx="1185">
                  <v>44813</v>
                </pt>
                <pt idx="1186">
                  <v>44820</v>
                </pt>
                <pt idx="1187">
                  <v>44827</v>
                </pt>
                <pt idx="1188">
                  <v>44834</v>
                </pt>
                <pt idx="1189">
                  <v>44841</v>
                </pt>
                <pt idx="1190">
                  <v>44848</v>
                </pt>
                <pt idx="1191">
                  <v>44855</v>
                </pt>
                <pt idx="1192">
                  <v>44862</v>
                </pt>
                <pt idx="1193">
                  <v>44869</v>
                </pt>
                <pt idx="1194">
                  <v>44876</v>
                </pt>
                <pt idx="1195">
                  <v>44883</v>
                </pt>
                <pt idx="1196">
                  <v>44890</v>
                </pt>
                <pt idx="1197">
                  <v>44897</v>
                </pt>
                <pt idx="1198">
                  <v>44904</v>
                </pt>
                <pt idx="1199">
                  <v>44911</v>
                </pt>
                <pt idx="1200">
                  <v>44918</v>
                </pt>
                <pt idx="1201">
                  <v>44925</v>
                </pt>
                <pt idx="1202">
                  <v>44932</v>
                </pt>
                <pt idx="1203">
                  <v>44939</v>
                </pt>
                <pt idx="1204">
                  <v>44946</v>
                </pt>
                <pt idx="1205">
                  <v>44953</v>
                </pt>
                <pt idx="1206">
                  <v>44960</v>
                </pt>
                <pt idx="1207">
                  <v>44967</v>
                </pt>
                <pt idx="1208">
                  <v>44974</v>
                </pt>
                <pt idx="1209">
                  <v>44981</v>
                </pt>
                <pt idx="1210">
                  <v>44988</v>
                </pt>
                <pt idx="1211">
                  <v>44995</v>
                </pt>
                <pt idx="1212">
                  <v>45002</v>
                </pt>
                <pt idx="1213">
                  <v>45009</v>
                </pt>
                <pt idx="1214">
                  <v>45016</v>
                </pt>
                <pt idx="1215">
                  <v>45023</v>
                </pt>
                <pt idx="1216">
                  <v>45030</v>
                </pt>
                <pt idx="1217">
                  <v>45037</v>
                </pt>
                <pt idx="1218">
                  <v>45044</v>
                </pt>
                <pt idx="1219">
                  <v>45051</v>
                </pt>
                <pt idx="1220">
                  <v>45058</v>
                </pt>
                <pt idx="1221">
                  <v>45065</v>
                </pt>
                <pt idx="1222">
                  <v>45072</v>
                </pt>
                <pt idx="1223">
                  <v>45079</v>
                </pt>
                <pt idx="1224">
                  <v>45086</v>
                </pt>
                <pt idx="1225">
                  <v>45093</v>
                </pt>
                <pt idx="1226">
                  <v>45100</v>
                </pt>
                <pt idx="1227">
                  <v>45107</v>
                </pt>
                <pt idx="1228">
                  <v>45114</v>
                </pt>
                <pt idx="1229">
                  <v>45121</v>
                </pt>
                <pt idx="1230">
                  <v>45128</v>
                </pt>
                <pt idx="1231">
                  <v>45135</v>
                </pt>
                <pt idx="1232">
                  <v>45142</v>
                </pt>
                <pt idx="1233">
                  <v>45149</v>
                </pt>
                <pt idx="1234">
                  <v>45156</v>
                </pt>
                <pt idx="1235">
                  <v>45163</v>
                </pt>
                <pt idx="1236">
                  <v>45170</v>
                </pt>
                <pt idx="1237">
                  <v>45177</v>
                </pt>
                <pt idx="1238">
                  <v>45184</v>
                </pt>
                <pt idx="1239">
                  <v>45191</v>
                </pt>
                <pt idx="1240">
                  <v>45198</v>
                </pt>
                <pt idx="1241">
                  <v>45205</v>
                </pt>
                <pt idx="1242">
                  <v>45212</v>
                </pt>
                <pt idx="1243">
                  <v>45219</v>
                </pt>
                <pt idx="1244">
                  <v>45226</v>
                </pt>
                <pt idx="1245">
                  <v>45233</v>
                </pt>
                <pt idx="1246">
                  <v>45240</v>
                </pt>
                <pt idx="1247">
                  <v>45247</v>
                </pt>
                <pt idx="1248">
                  <v>45254</v>
                </pt>
                <pt idx="1249">
                  <v>45261</v>
                </pt>
                <pt idx="1250">
                  <v>45268</v>
                </pt>
                <pt idx="1251">
                  <v>45275</v>
                </pt>
                <pt idx="1252">
                  <v>45282</v>
                </pt>
                <pt idx="1253">
                  <v>45289</v>
                </pt>
                <pt idx="1254">
                  <v>45296</v>
                </pt>
                <pt idx="1255">
                  <v>45303</v>
                </pt>
                <pt idx="1256">
                  <v>45310</v>
                </pt>
                <pt idx="1257">
                  <v>45317</v>
                </pt>
                <pt idx="1258">
                  <v>45324</v>
                </pt>
                <pt idx="1259">
                  <v>45331</v>
                </pt>
                <pt idx="1260">
                  <v>45338</v>
                </pt>
                <pt idx="1261">
                  <v>45345</v>
                </pt>
                <pt idx="1262">
                  <v>45352</v>
                </pt>
                <pt idx="1263">
                  <v>45359</v>
                </pt>
                <pt idx="1264">
                  <v>45366</v>
                </pt>
                <pt idx="1265">
                  <v>45373</v>
                </pt>
                <pt idx="1266">
                  <v>45380</v>
                </pt>
                <pt idx="1267">
                  <v>45387</v>
                </pt>
                <pt idx="1268">
                  <v>45394</v>
                </pt>
                <pt idx="1269">
                  <v>45401</v>
                </pt>
                <pt idx="1270">
                  <v>45408</v>
                </pt>
                <pt idx="1271">
                  <v>45415</v>
                </pt>
                <pt idx="1272">
                  <v>45422</v>
                </pt>
                <pt idx="1273">
                  <v>45429</v>
                </pt>
                <pt idx="1274">
                  <v>45436</v>
                </pt>
                <pt idx="1275">
                  <v>45443</v>
                </pt>
                <pt idx="1276">
                  <v>45450</v>
                </pt>
                <pt idx="1277">
                  <v>45457</v>
                </pt>
                <pt idx="1278">
                  <v>45464</v>
                </pt>
                <pt idx="1279">
                  <v>45471</v>
                </pt>
                <pt idx="1280">
                  <v>45478</v>
                </pt>
                <pt idx="1281">
                  <v>45485</v>
                </pt>
                <pt idx="1282">
                  <v>45492</v>
                </pt>
                <pt idx="1283">
                  <v>45499</v>
                </pt>
                <pt idx="1284">
                  <v>45506</v>
                </pt>
                <pt idx="1285">
                  <v>45513</v>
                </pt>
                <pt idx="1286">
                  <v>45520</v>
                </pt>
                <pt idx="1287">
                  <v>45527</v>
                </pt>
                <pt idx="1288">
                  <v>45534</v>
                </pt>
                <pt idx="1289">
                  <v>45541</v>
                </pt>
                <pt idx="1290">
                  <v>45548</v>
                </pt>
                <pt idx="1291">
                  <v>45555</v>
                </pt>
                <pt idx="1292">
                  <v>45562</v>
                </pt>
                <pt idx="1293">
                  <v>45569</v>
                </pt>
                <pt idx="1294">
                  <v>45576</v>
                </pt>
                <pt idx="1295">
                  <v>45583</v>
                </pt>
                <pt idx="1296">
                  <v>45590</v>
                </pt>
                <pt idx="1297">
                  <v>45597</v>
                </pt>
                <pt idx="1298">
                  <v>45604</v>
                </pt>
                <pt idx="1299">
                  <v>45611</v>
                </pt>
                <pt idx="1300">
                  <v>45618</v>
                </pt>
                <pt idx="1301">
                  <v>45625</v>
                </pt>
                <pt idx="1302">
                  <v>45632</v>
                </pt>
                <pt idx="1303">
                  <v>45639</v>
                </pt>
                <pt idx="1304">
                  <v>45646</v>
                </pt>
                <pt idx="1305">
                  <v>45653</v>
                </pt>
                <pt idx="1306">
                  <v>45660</v>
                </pt>
                <pt idx="1307">
                  <v>45667</v>
                </pt>
                <pt idx="1308">
                  <v>45674</v>
                </pt>
                <pt idx="1309">
                  <v>45681</v>
                </pt>
                <pt idx="1310">
                  <v>45688</v>
                </pt>
                <pt idx="1311">
                  <v>45695</v>
                </pt>
                <pt idx="1312">
                  <v>45702</v>
                </pt>
                <pt idx="1313">
                  <v>45709</v>
                </pt>
                <pt idx="1314">
                  <v>45716</v>
                </pt>
                <pt idx="1315">
                  <v>45723</v>
                </pt>
                <pt idx="1316">
                  <v>45730</v>
                </pt>
                <pt idx="1317">
                  <v>45737</v>
                </pt>
                <pt idx="1318">
                  <v>45744</v>
                </pt>
                <pt idx="1319">
                  <v>45751</v>
                </pt>
                <pt idx="1320">
                  <v>45758</v>
                </pt>
                <pt idx="1321">
                  <v>45765</v>
                </pt>
                <pt idx="1322">
                  <v>45772</v>
                </pt>
                <pt idx="1323">
                  <v>45779</v>
                </pt>
                <pt idx="1324">
                  <v>45786</v>
                </pt>
                <pt idx="1325">
                  <v>45793</v>
                </pt>
                <pt idx="1326">
                  <v>45800</v>
                </pt>
                <pt idx="1327">
                  <v>45807</v>
                </pt>
                <pt idx="1328">
                  <v>45814</v>
                </pt>
                <pt idx="1329">
                  <v>45821</v>
                </pt>
                <pt idx="1330">
                  <v>45828</v>
                </pt>
                <pt idx="1331">
                  <v>45835</v>
                </pt>
                <pt idx="1332">
                  <v>45842</v>
                </pt>
                <pt idx="1333">
                  <v>45849</v>
                </pt>
                <pt idx="1334">
                  <v>45856</v>
                </pt>
                <pt idx="1335">
                  <v>45863</v>
                </pt>
                <pt idx="1336">
                  <v>45870</v>
                </pt>
                <pt idx="1337">
                  <v>45877</v>
                </pt>
                <pt idx="1338">
                  <v>45884</v>
                </pt>
                <pt idx="1339">
                  <v>45891</v>
                </pt>
                <pt idx="1340">
                  <v>45898</v>
                </pt>
                <pt idx="1341">
                  <v>45905</v>
                </pt>
                <pt idx="1342">
                  <v>45912</v>
                </pt>
                <pt idx="1343">
                  <v>45919</v>
                </pt>
                <pt idx="1344">
                  <v>45926</v>
                </pt>
                <pt idx="1345">
                  <v>45933</v>
                </pt>
                <pt idx="1346">
                  <v>45940</v>
                </pt>
                <pt idx="1347">
                  <v>45947</v>
                </pt>
                <pt idx="1348">
                  <v>45954</v>
                </pt>
                <pt idx="1349">
                  <v>45961</v>
                </pt>
                <pt idx="1350">
                  <v>45968</v>
                </pt>
                <pt idx="1351">
                  <v>45975</v>
                </pt>
                <pt idx="1352">
                  <v>45982</v>
                </pt>
                <pt idx="1353">
                  <v>45989</v>
                </pt>
                <pt idx="1354">
                  <v>45996</v>
                </pt>
                <pt idx="1355">
                  <v>46003</v>
                </pt>
                <pt idx="1356">
                  <v>46010</v>
                </pt>
                <pt idx="1357">
                  <v>46017</v>
                </pt>
                <pt idx="1358">
                  <v>46024</v>
                </pt>
                <pt idx="1359">
                  <v>46031</v>
                </pt>
                <pt idx="1360">
                  <v>46038</v>
                </pt>
                <pt idx="1361">
                  <v>46045</v>
                </pt>
                <pt idx="1362">
                  <v>46052</v>
                </pt>
                <pt idx="1363">
                  <v>46059</v>
                </pt>
                <pt idx="1364">
                  <v>46066</v>
                </pt>
                <pt idx="1365">
                  <v>46073</v>
                </pt>
                <pt idx="1366">
                  <v>46080</v>
                </pt>
                <pt idx="1367">
                  <v>46087</v>
                </pt>
                <pt idx="1368">
                  <v>46094</v>
                </pt>
                <pt idx="1369">
                  <v>46101</v>
                </pt>
                <pt idx="1370">
                  <v>46108</v>
                </pt>
                <pt idx="1371">
                  <v>46115</v>
                </pt>
                <pt idx="1372">
                  <v>46122</v>
                </pt>
              </numCache>
            </numRef>
          </cat>
          <val>
            <numRef>
              <f>市场状态总览!$B$159:$B$1531</f>
              <numCache>
                <formatCode>0.00</formatCode>
                <ptCount val="1373"/>
                <pt idx="0">
                  <v>0.09029432342186229</v>
                </pt>
                <pt idx="1">
                  <v>0.05372434323192686</v>
                </pt>
                <pt idx="2">
                  <v>-0.08495632981710535</v>
                </pt>
                <pt idx="3">
                  <v>-0.222445744829054</v>
                </pt>
                <pt idx="4">
                  <v>-0.2307653277675517</v>
                </pt>
                <pt idx="5">
                  <v>0.2440981810287025</v>
                </pt>
                <pt idx="6">
                  <v>0.2069662595029346</v>
                </pt>
                <pt idx="7">
                  <v>0.2567172890517</v>
                </pt>
                <pt idx="8">
                  <v>0.4752031954192494</v>
                </pt>
                <pt idx="9">
                  <v>0.3510439528419037</v>
                </pt>
                <pt idx="10">
                  <v>0.08435970938710519</v>
                </pt>
                <pt idx="11">
                  <v>0.2245291077599496</v>
                </pt>
                <pt idx="12">
                  <v>0.4007887200543616</v>
                </pt>
                <pt idx="13">
                  <v>0.7480953968722887</v>
                </pt>
                <pt idx="14">
                  <v>0.8354271673382003</v>
                </pt>
                <pt idx="15">
                  <v>0.8711882409547389</v>
                </pt>
                <pt idx="16">
                  <v>1.221469130943219</v>
                </pt>
                <pt idx="17">
                  <v>0.4948377770585176</v>
                </pt>
                <pt idx="18">
                  <v>0.7987117426382152</v>
                </pt>
                <pt idx="19">
                  <v>0.7349088704732543</v>
                </pt>
                <pt idx="20">
                  <v>0.7366008764529539</v>
                </pt>
                <pt idx="21">
                  <v>0.6612260585067508</v>
                </pt>
                <pt idx="22">
                  <v>0.6452946917684921</v>
                </pt>
                <pt idx="23">
                  <v>0.4866942386197601</v>
                </pt>
                <pt idx="24">
                  <v>0.5115779906839257</v>
                </pt>
                <pt idx="25">
                  <v>0.3370927663297743</v>
                </pt>
                <pt idx="26">
                  <v>0.3168285383672627</v>
                </pt>
                <pt idx="27">
                  <v>0.1357330336026513</v>
                </pt>
                <pt idx="28">
                  <v>0.02877459170664556</v>
                </pt>
                <pt idx="29">
                  <v>0.001545947642651258</v>
                </pt>
                <pt idx="30">
                  <v>0.01455572543468175</v>
                </pt>
                <pt idx="31">
                  <v>0.1212623320115831</v>
                </pt>
                <pt idx="32">
                  <v>0.06161145081409197</v>
                </pt>
                <pt idx="33">
                  <v>0.1706486174111666</v>
                </pt>
                <pt idx="34">
                  <v>0.1007374641955088</v>
                </pt>
                <pt idx="35">
                  <v>-0.02977354041995933</v>
                </pt>
                <pt idx="36">
                  <v>-0.009382041650983886</v>
                </pt>
                <pt idx="37">
                  <v>-0.009222551499787457</v>
                </pt>
                <pt idx="38">
                  <v>-0.1311714832297075</v>
                </pt>
                <pt idx="39">
                  <v>0.09721972425787992</v>
                </pt>
                <pt idx="40">
                  <v>0.06015868671691063</v>
                </pt>
                <pt idx="41">
                  <v>0.1788306706191384</v>
                </pt>
                <pt idx="42">
                  <v>0.5445641109494059</v>
                </pt>
                <pt idx="43">
                  <v>0.5086786020459118</v>
                </pt>
                <pt idx="44">
                  <v>0.6197460037992295</v>
                </pt>
                <pt idx="45">
                  <v>0.3863731112032692</v>
                </pt>
                <pt idx="46">
                  <v>0.6556731160599911</v>
                </pt>
                <pt idx="47">
                  <v>0.5355149983464308</v>
                </pt>
                <pt idx="48">
                  <v>0.7250195963435173</v>
                </pt>
                <pt idx="49">
                  <v>0.8595465238309279</v>
                </pt>
                <pt idx="50">
                  <v>0.7036496350169346</v>
                </pt>
                <pt idx="51">
                  <v>1.207456983416635</v>
                </pt>
                <pt idx="52">
                  <v>1.169910674903282</v>
                </pt>
                <pt idx="53">
                  <v>1.455417364937225</v>
                </pt>
                <pt idx="54">
                  <v>1.333024460085965</v>
                </pt>
                <pt idx="55">
                  <v>0.7926163099517318</v>
                </pt>
                <pt idx="56">
                  <v>0.4895798941098276</v>
                </pt>
                <pt idx="57">
                  <v>0.3302740928944199</v>
                </pt>
                <pt idx="58">
                  <v>0.1922739040669162</v>
                </pt>
                <pt idx="59">
                  <v>0.2863453078694105</v>
                </pt>
                <pt idx="60">
                  <v>0.2327252260719616</v>
                </pt>
                <pt idx="61">
                  <v>0.3966479179497805</v>
                </pt>
                <pt idx="62">
                  <v>0.3137220995078008</v>
                </pt>
                <pt idx="63">
                  <v>0.1714782283808414</v>
                </pt>
                <pt idx="64">
                  <v>0.6582663149758599</v>
                </pt>
                <pt idx="65">
                  <v>0.6950412779647174</v>
                </pt>
                <pt idx="66">
                  <v>0.4446632749145643</v>
                </pt>
                <pt idx="67">
                  <v>0.6996368486012292</v>
                </pt>
                <pt idx="68">
                  <v>0.8818567244901344</v>
                </pt>
                <pt idx="69">
                  <v>0.3131933082733456</v>
                </pt>
                <pt idx="70">
                  <v>0.1490095279216858</v>
                </pt>
                <pt idx="71">
                  <v>0.1224360053296696</v>
                </pt>
                <pt idx="72">
                  <v>0.06370345280849721</v>
                </pt>
                <pt idx="73">
                  <v>-0.02696958675016825</v>
                </pt>
                <pt idx="74">
                  <v>-0.1807014903789455</v>
                </pt>
                <pt idx="75">
                  <v>-0.04635516755394808</v>
                </pt>
                <pt idx="76">
                  <v>-0.1228641263581622</v>
                </pt>
                <pt idx="77">
                  <v>0.04268458892963933</v>
                </pt>
                <pt idx="78">
                  <v>-0.07402496001600345</v>
                </pt>
                <pt idx="79">
                  <v>-0.1708835600409673</v>
                </pt>
                <pt idx="80">
                  <v>-0.1817323342940067</v>
                </pt>
                <pt idx="81">
                  <v>-0.1137535291739349</v>
                </pt>
                <pt idx="82">
                  <v>-0.0877544301410213</v>
                </pt>
                <pt idx="83">
                  <v>-0.04581170256327705</v>
                </pt>
                <pt idx="84">
                  <v>-0.1864029298495777</v>
                </pt>
                <pt idx="85">
                  <v>-0.02355943197982197</v>
                </pt>
                <pt idx="86">
                  <v>0.2380346131664707</v>
                </pt>
                <pt idx="87">
                  <v>0.01371277278421795</v>
                </pt>
                <pt idx="88">
                  <v>0.306444569230748</v>
                </pt>
                <pt idx="89">
                  <v>0.7563672918186797</v>
                </pt>
                <pt idx="90">
                  <v>0.8901119417064773</v>
                </pt>
                <pt idx="91">
                  <v>1.682921254876373</v>
                </pt>
                <pt idx="92">
                  <v>1.16652838536277</v>
                </pt>
                <pt idx="93">
                  <v>1.192104259504315</v>
                </pt>
                <pt idx="94">
                  <v>1.147761388565464</v>
                </pt>
                <pt idx="95">
                  <v>1.035357963087985</v>
                </pt>
                <pt idx="96">
                  <v>0.6742368376978113</v>
                </pt>
                <pt idx="97">
                  <v>0.9123327640736754</v>
                </pt>
                <pt idx="98">
                  <v>0.5884595837506654</v>
                </pt>
                <pt idx="99">
                  <v>0.1129434916036949</v>
                </pt>
                <pt idx="100">
                  <v>-0.1038801883612585</v>
                </pt>
                <pt idx="101">
                  <v>0.01584473291949751</v>
                </pt>
                <pt idx="102">
                  <v>-0.2296685750663277</v>
                </pt>
                <pt idx="103">
                  <v>-0.3813368861897767</v>
                </pt>
                <pt idx="104">
                  <v>-0.6965551228697229</v>
                </pt>
                <pt idx="105">
                  <v>-0.9079813291540952</v>
                </pt>
                <pt idx="106">
                  <v>-1.04359162847945</v>
                </pt>
                <pt idx="107">
                  <v>-0.7631790073037305</v>
                </pt>
                <pt idx="108">
                  <v>-0.6393510721328872</v>
                </pt>
                <pt idx="109">
                  <v>-0.7744030509717452</v>
                </pt>
                <pt idx="110">
                  <v>-0.8030933130556035</v>
                </pt>
                <pt idx="111">
                  <v>-0.5060088974301729</v>
                </pt>
                <pt idx="112">
                  <v>-0.3068083191656753</v>
                </pt>
                <pt idx="113">
                  <v>-0.1355611644323554</v>
                </pt>
                <pt idx="114">
                  <v>-0.5260697892474597</v>
                </pt>
                <pt idx="115">
                  <v>-0.6858498014377088</v>
                </pt>
                <pt idx="116">
                  <v>-0.8749884823220504</v>
                </pt>
                <pt idx="117">
                  <v>-0.8774499246297276</v>
                </pt>
                <pt idx="118">
                  <v>-0.572609695612187</v>
                </pt>
                <pt idx="119">
                  <v>-0.6189298954174085</v>
                </pt>
                <pt idx="120">
                  <v>-0.6127085356588127</v>
                </pt>
                <pt idx="121">
                  <v>-0.7818431070680314</v>
                </pt>
                <pt idx="122">
                  <v>-0.3892021901754346</v>
                </pt>
                <pt idx="123">
                  <v>-0.507673053984976</v>
                </pt>
                <pt idx="124">
                  <v>-0.4110425405740226</v>
                </pt>
                <pt idx="125">
                  <v>-0.788609880664922</v>
                </pt>
                <pt idx="126">
                  <v>-0.7074646315147672</v>
                </pt>
                <pt idx="127">
                  <v>-0.4794398899322416</v>
                </pt>
                <pt idx="128">
                  <v>0.00770961768894185</v>
                </pt>
                <pt idx="129">
                  <v>0.3688164167707002</v>
                </pt>
                <pt idx="130">
                  <v>0.5677598137929509</v>
                </pt>
                <pt idx="131">
                  <v>0.7060899350338954</v>
                </pt>
                <pt idx="132">
                  <v>0.6919208614110707</v>
                </pt>
                <pt idx="133">
                  <v>1.229494661226073</v>
                </pt>
                <pt idx="134">
                  <v>1.70034186070883</v>
                </pt>
                <pt idx="135">
                  <v>1.634511294430554</v>
                </pt>
                <pt idx="136">
                  <v>1.830283484046556</v>
                </pt>
                <pt idx="137">
                  <v>1.431562799071324</v>
                </pt>
                <pt idx="138">
                  <v>1.039928343751972</v>
                </pt>
                <pt idx="139">
                  <v>0.940561421139934</v>
                </pt>
                <pt idx="140">
                  <v>1.090818982970905</v>
                </pt>
                <pt idx="141">
                  <v>1.328587734772886</v>
                </pt>
                <pt idx="142">
                  <v>1.200662784422456</v>
                </pt>
                <pt idx="143">
                  <v>1.437684980909548</v>
                </pt>
                <pt idx="144">
                  <v>1.218394276288422</v>
                </pt>
                <pt idx="145">
                  <v>1.4925597453759</v>
                </pt>
                <pt idx="146">
                  <v>1.276413225039396</v>
                </pt>
                <pt idx="147">
                  <v>0.9277999426483599</v>
                </pt>
                <pt idx="148">
                  <v>0.5232543955732245</v>
                </pt>
                <pt idx="149">
                  <v>0.5115485852705399</v>
                </pt>
                <pt idx="150">
                  <v>0.4581835062190722</v>
                </pt>
                <pt idx="151">
                  <v>0.1758997772461398</v>
                </pt>
                <pt idx="152">
                  <v>-0.1266914505771796</v>
                </pt>
                <pt idx="153">
                  <v>0.05099248469568041</v>
                </pt>
                <pt idx="154">
                  <v>0.09674053181385414</v>
                </pt>
                <pt idx="155">
                  <v>0.1059573747966114</v>
                </pt>
                <pt idx="156">
                  <v>-0.05225767910035384</v>
                </pt>
                <pt idx="157">
                  <v>0.04583436002533059</v>
                </pt>
                <pt idx="158">
                  <v>-0.4517990586477351</v>
                </pt>
                <pt idx="159">
                  <v>-0.7873453546084881</v>
                </pt>
                <pt idx="160">
                  <v>-0.5389663949050273</v>
                </pt>
                <pt idx="161">
                  <v>-0.1242406888779393</v>
                </pt>
                <pt idx="162">
                  <v>-0.09759371709681797</v>
                </pt>
                <pt idx="163">
                  <v>0.1598975948024485</v>
                </pt>
                <pt idx="164">
                  <v>0.1968648249230492</v>
                </pt>
                <pt idx="165">
                  <v>0.1698506903339107</v>
                </pt>
                <pt idx="166">
                  <v>0.1676917406544201</v>
                </pt>
                <pt idx="167">
                  <v>0.2365093162660981</v>
                </pt>
                <pt idx="168">
                  <v>0.1771343522405192</v>
                </pt>
                <pt idx="169">
                  <v>-0.2362745156477449</v>
                </pt>
                <pt idx="170">
                  <v>-0.2403025389197404</v>
                </pt>
                <pt idx="171">
                  <v>-0.2467458894708885</v>
                </pt>
                <pt idx="172">
                  <v>-0.3134996359174049</v>
                </pt>
                <pt idx="173">
                  <v>-0.2642206778180297</v>
                </pt>
                <pt idx="174">
                  <v>-0.7857616738465418</v>
                </pt>
                <pt idx="175">
                  <v>-1.011968832241257</v>
                </pt>
                <pt idx="176">
                  <v>-1.043844846894718</v>
                </pt>
                <pt idx="177">
                  <v>-1.157263638064669</v>
                </pt>
                <pt idx="178">
                  <v>-1.025399964777794</v>
                </pt>
                <pt idx="179">
                  <v>-1.145815871851857</v>
                </pt>
                <pt idx="180">
                  <v>-1.231684738124772</v>
                </pt>
                <pt idx="181">
                  <v>-1.256266811855663</v>
                </pt>
                <pt idx="182">
                  <v>-1.368772950418581</v>
                </pt>
                <pt idx="183">
                  <v>-1.370673463868301</v>
                </pt>
                <pt idx="184">
                  <v>-0.9460051533687723</v>
                </pt>
                <pt idx="185">
                  <v>-1.452792196471774</v>
                </pt>
                <pt idx="186">
                  <v>-1.45773308994445</v>
                </pt>
                <pt idx="187">
                  <v>-1.509447114680802</v>
                </pt>
                <pt idx="188">
                  <v>-1.220735866584218</v>
                </pt>
                <pt idx="189">
                  <v>-1.233946871661667</v>
                </pt>
                <pt idx="190">
                  <v>-1.376326623128053</v>
                </pt>
                <pt idx="191">
                  <v>-1.465243884155347</v>
                </pt>
                <pt idx="192">
                  <v>-1.513885294093812</v>
                </pt>
                <pt idx="193">
                  <v>-1.515298413108949</v>
                </pt>
                <pt idx="194">
                  <v>-1.463214867629908</v>
                </pt>
                <pt idx="195">
                  <v>-1.46800930787876</v>
                </pt>
                <pt idx="196">
                  <v>-1.107044671795745</v>
                </pt>
                <pt idx="197">
                  <v>-1.357873143401764</v>
                </pt>
                <pt idx="198">
                  <v>-1.415522417913037</v>
                </pt>
                <pt idx="199">
                  <v>-1.406181372154818</v>
                </pt>
                <pt idx="200">
                  <v>-1.30909030726376</v>
                </pt>
                <pt idx="201">
                  <v>-1.446108691755374</v>
                </pt>
                <pt idx="202">
                  <v>-1.497213704117792</v>
                </pt>
                <pt idx="203">
                  <v>-1.415016952936282</v>
                </pt>
                <pt idx="204">
                  <v>-1.189479099580225</v>
                </pt>
                <pt idx="205">
                  <v>-1.344584757256265</v>
                </pt>
                <pt idx="206">
                  <v>-1.331782840559599</v>
                </pt>
                <pt idx="207">
                  <v>-1.392087856967526</v>
                </pt>
                <pt idx="208">
                  <v>-1.346179051055714</v>
                </pt>
                <pt idx="209">
                  <v>-1.346471709586498</v>
                </pt>
                <pt idx="210">
                  <v>-1.318430437046873</v>
                </pt>
                <pt idx="211">
                  <v>-1.359826919142483</v>
                </pt>
                <pt idx="212">
                  <v>-1.367796574271121</v>
                </pt>
                <pt idx="213">
                  <v>-1.434948883823044</v>
                </pt>
                <pt idx="214">
                  <v>-1.221453673126377</v>
                </pt>
                <pt idx="215">
                  <v>-1.139252732604656</v>
                </pt>
                <pt idx="216">
                  <v>-1.190686861443407</v>
                </pt>
                <pt idx="217">
                  <v>-1.147375479577653</v>
                </pt>
                <pt idx="218">
                  <v>-1.091522381873504</v>
                </pt>
                <pt idx="219">
                  <v>-1.052918619816835</v>
                </pt>
                <pt idx="220">
                  <v>-0.7841949757878813</v>
                </pt>
                <pt idx="221">
                  <v>-0.6908160555820182</v>
                </pt>
                <pt idx="222">
                  <v>-0.7304007374815231</v>
                </pt>
                <pt idx="223">
                  <v>-0.8408727785751561</v>
                </pt>
                <pt idx="224">
                  <v>-0.1245504183890543</v>
                </pt>
                <pt idx="225">
                  <v>-0.8212883256818334</v>
                </pt>
                <pt idx="226">
                  <v>-0.7925616260023363</v>
                </pt>
                <pt idx="227">
                  <v>-0.6279653090187145</v>
                </pt>
                <pt idx="228">
                  <v>-0.5805672233913873</v>
                </pt>
                <pt idx="229">
                  <v>-0.4403761323420665</v>
                </pt>
                <pt idx="230">
                  <v>-0.4306389132868734</v>
                </pt>
                <pt idx="231">
                  <v>-0.5928509658006084</v>
                </pt>
                <pt idx="232">
                  <v>-0.5329124216796503</v>
                </pt>
                <pt idx="233">
                  <v>-0.01493387607964575</v>
                </pt>
                <pt idx="234">
                  <v>-0.5865249323139234</v>
                </pt>
                <pt idx="235">
                  <v>-0.5697760419384739</v>
                </pt>
                <pt idx="236">
                  <v>-0.4635165955606845</v>
                </pt>
                <pt idx="237">
                  <v>-0.3992499242992051</v>
                </pt>
                <pt idx="238">
                  <v>-0.3791811908147319</v>
                </pt>
                <pt idx="239">
                  <v>-0.2175323667586221</v>
                </pt>
                <pt idx="240">
                  <v>-0.3033178460257979</v>
                </pt>
                <pt idx="241">
                  <v>-0.06560242928680793</v>
                </pt>
                <pt idx="242">
                  <v>-0.1673578830937002</v>
                </pt>
                <pt idx="243">
                  <v>-0.2805102977550892</v>
                </pt>
                <pt idx="244">
                  <v>-0.3190158925306679</v>
                </pt>
                <pt idx="245">
                  <v>-0.3194964888211612</v>
                </pt>
                <pt idx="246">
                  <v>-0.3038462629102505</v>
                </pt>
                <pt idx="247">
                  <v>-0.2660022033625122</v>
                </pt>
                <pt idx="248">
                  <v>-0.1546407683019032</v>
                </pt>
                <pt idx="249">
                  <v>-0.3145523498984648</v>
                </pt>
                <pt idx="250">
                  <v>-0.1788536292411874</v>
                </pt>
                <pt idx="251">
                  <v>-0.1297344081190502</v>
                </pt>
                <pt idx="252">
                  <v>-0.03551386406721663</v>
                </pt>
                <pt idx="253">
                  <v>-0.107975241118229</v>
                </pt>
                <pt idx="254">
                  <v>-0.3277705658559643</v>
                </pt>
                <pt idx="255">
                  <v>-0.3458964747284103</v>
                </pt>
                <pt idx="256">
                  <v>-0.2748362326201879</v>
                </pt>
                <pt idx="257">
                  <v>-0.2908457559995527</v>
                </pt>
                <pt idx="258">
                  <v>-0.2996849000989916</v>
                </pt>
                <pt idx="259">
                  <v>-0.2624553594387604</v>
                </pt>
                <pt idx="260">
                  <v>-0.3031580645744632</v>
                </pt>
                <pt idx="261">
                  <v>-0.01604218003349727</v>
                </pt>
                <pt idx="262">
                  <v>-0.2730217848516183</v>
                </pt>
                <pt idx="263">
                  <v>-0.2027012984336786</v>
                </pt>
                <pt idx="264">
                  <v>-0.1828057891095298</v>
                </pt>
                <pt idx="265">
                  <v>-0.07323980841545374</v>
                </pt>
                <pt idx="266">
                  <v>-0.07233501704985162</v>
                </pt>
                <pt idx="267">
                  <v>-0.1239876659171124</v>
                </pt>
                <pt idx="268">
                  <v>-0.1309007373764969</v>
                </pt>
                <pt idx="269">
                  <v>-0.1717937314369999</v>
                </pt>
                <pt idx="270">
                  <v>-0.1597348236454974</v>
                </pt>
                <pt idx="271">
                  <v>-0.1766581831011033</v>
                </pt>
                <pt idx="272">
                  <v>-0.1589876305612673</v>
                </pt>
                <pt idx="273">
                  <v>-0.03833218053166722</v>
                </pt>
                <pt idx="274">
                  <v>0.2542160543699534</v>
                </pt>
                <pt idx="275">
                  <v>0.1718942729167627</v>
                </pt>
                <pt idx="276">
                  <v>0.07242625728116228</v>
                </pt>
                <pt idx="277">
                  <v>0.3825420008497657</v>
                </pt>
                <pt idx="278">
                  <v>0.263723475404686</v>
                </pt>
                <pt idx="279">
                  <v>0.3558478235279775</v>
                </pt>
                <pt idx="280">
                  <v>0.2900725019537442</v>
                </pt>
                <pt idx="281">
                  <v>0.4860229659789428</v>
                </pt>
                <pt idx="282">
                  <v>0.3630195787388089</v>
                </pt>
                <pt idx="283">
                  <v>0.2631884521341515</v>
                </pt>
                <pt idx="284">
                  <v>0.2463200924642455</v>
                </pt>
                <pt idx="285">
                  <v>0.282912421071116</v>
                </pt>
                <pt idx="286">
                  <v>0.1555058203919152</v>
                </pt>
                <pt idx="287">
                  <v>0.212778440632739</v>
                </pt>
                <pt idx="288">
                  <v>0.06827402485569294</v>
                </pt>
                <pt idx="289">
                  <v>0.06016743597557422</v>
                </pt>
                <pt idx="290">
                  <v>-0.1697806260648173</v>
                </pt>
                <pt idx="291">
                  <v>-0.1702805339177324</v>
                </pt>
                <pt idx="292">
                  <v>-0.2283804075686751</v>
                </pt>
                <pt idx="293">
                  <v>-0.1549144742334019</v>
                </pt>
                <pt idx="294">
                  <v>-0.1744711268015456</v>
                </pt>
                <pt idx="295">
                  <v>-0.109725784796579</v>
                </pt>
                <pt idx="296">
                  <v>0.01685407951869361</v>
                </pt>
                <pt idx="297">
                  <v>0.1113843116821143</v>
                </pt>
                <pt idx="298">
                  <v>-0.01158188585803711</v>
                </pt>
                <pt idx="299">
                  <v>-0.01413643179000282</v>
                </pt>
                <pt idx="300">
                  <v>0.1353546383552734</v>
                </pt>
                <pt idx="301">
                  <v>0.09391602325340284</v>
                </pt>
                <pt idx="302">
                  <v>0.3368478929531129</v>
                </pt>
                <pt idx="303">
                  <v>0.5023845558169751</v>
                </pt>
                <pt idx="304">
                  <v>0.5702341277719832</v>
                </pt>
                <pt idx="305">
                  <v>0.5010979583696777</v>
                </pt>
                <pt idx="306">
                  <v>0.3648478559362812</v>
                </pt>
                <pt idx="307">
                  <v>0.2819073776013483</v>
                </pt>
                <pt idx="308">
                  <v>0.2644146764785947</v>
                </pt>
                <pt idx="309">
                  <v>0.2324531999289587</v>
                </pt>
                <pt idx="310">
                  <v>0.1040527460550948</v>
                </pt>
                <pt idx="311">
                  <v>0.1792609945915848</v>
                </pt>
                <pt idx="312">
                  <v>0.1522594868685874</v>
                </pt>
                <pt idx="313">
                  <v>0.1039620441637491</v>
                </pt>
                <pt idx="314">
                  <v>0.2869814730133549</v>
                </pt>
                <pt idx="315">
                  <v>0.08218585636267382</v>
                </pt>
                <pt idx="316">
                  <v>0.06146945236227278</v>
                </pt>
                <pt idx="317">
                  <v>0.337679144382142</v>
                </pt>
                <pt idx="318">
                  <v>0.06976850328817007</v>
                </pt>
                <pt idx="319">
                  <v>0.2158811930587401</v>
                </pt>
                <pt idx="320">
                  <v>0.1694498554099291</v>
                </pt>
                <pt idx="321">
                  <v>-0.00402662612689478</v>
                </pt>
                <pt idx="322">
                  <v>-0.05349787605499604</v>
                </pt>
                <pt idx="323">
                  <v>0.01094931011438185</v>
                </pt>
                <pt idx="324">
                  <v>0.01769604882964342</v>
                </pt>
                <pt idx="325">
                  <v>-0.05925858331459734</v>
                </pt>
                <pt idx="326">
                  <v>-0.1537073846405531</v>
                </pt>
                <pt idx="327">
                  <v>-0.1456987852723019</v>
                </pt>
                <pt idx="328">
                  <v>-0.06125763980052118</v>
                </pt>
                <pt idx="329">
                  <v>-0.02803225479388773</v>
                </pt>
                <pt idx="330">
                  <v>-0.1633559969833439</v>
                </pt>
                <pt idx="331">
                  <v>-0.09565733143376305</v>
                </pt>
                <pt idx="332">
                  <v>-0.1329300625219279</v>
                </pt>
                <pt idx="333">
                  <v>0.1940502625413933</v>
                </pt>
                <pt idx="334">
                  <v>0.675513774798888</v>
                </pt>
                <pt idx="335">
                  <v>0.4094877284286899</v>
                </pt>
                <pt idx="336">
                  <v>0.4390183044914254</v>
                </pt>
                <pt idx="337">
                  <v>0.9502812524892841</v>
                </pt>
                <pt idx="338">
                  <v>0.8820242980392146</v>
                </pt>
                <pt idx="339">
                  <v>0.8496061714617862</v>
                </pt>
                <pt idx="340">
                  <v>0.5734924605649747</v>
                </pt>
                <pt idx="341">
                  <v>0.7099597382375197</v>
                </pt>
                <pt idx="342">
                  <v>1.249287227843144</v>
                </pt>
                <pt idx="343">
                  <v>1.167373405744036</v>
                </pt>
                <pt idx="344">
                  <v>0.7537362805956642</v>
                </pt>
                <pt idx="345">
                  <v>0.7939700354152086</v>
                </pt>
                <pt idx="346">
                  <v>0.8409062122323838</v>
                </pt>
                <pt idx="347">
                  <v>0.3806768782661343</v>
                </pt>
                <pt idx="348">
                  <v>0.4743884119174667</v>
                </pt>
                <pt idx="349">
                  <v>0.3672663976623263</v>
                </pt>
                <pt idx="350">
                  <v>0.4676004748418141</v>
                </pt>
                <pt idx="351">
                  <v>0.215967026131232</v>
                </pt>
                <pt idx="352">
                  <v>0.377870623623995</v>
                </pt>
                <pt idx="353">
                  <v>0.1707784915834668</v>
                </pt>
                <pt idx="354">
                  <v>0.02309341605531202</v>
                </pt>
                <pt idx="355">
                  <v>-0.2301279160778766</v>
                </pt>
                <pt idx="356">
                  <v>-0.2455862793140377</v>
                </pt>
                <pt idx="357">
                  <v>-0.2188550421159849</v>
                </pt>
                <pt idx="358">
                  <v>-0.2050414901861386</v>
                </pt>
                <pt idx="359">
                  <v>-0.264844260814992</v>
                </pt>
                <pt idx="360">
                  <v>-0.4739329059363137</v>
                </pt>
                <pt idx="361">
                  <v>-0.3681182957013671</v>
                </pt>
                <pt idx="362">
                  <v>-0.2689939469442686</v>
                </pt>
                <pt idx="363">
                  <v>-0.3502238852082958</v>
                </pt>
                <pt idx="364">
                  <v>-0.6032217575847849</v>
                </pt>
                <pt idx="365">
                  <v>-0.5539354179000677</v>
                </pt>
                <pt idx="366">
                  <v>-0.5622664476404906</v>
                </pt>
                <pt idx="367">
                  <v>-0.3485807263418223</v>
                </pt>
                <pt idx="368">
                  <v>-0.6627934752177576</v>
                </pt>
                <pt idx="369">
                  <v>-0.6828559775122081</v>
                </pt>
                <pt idx="370">
                  <v>-0.6681204942461491</v>
                </pt>
                <pt idx="371">
                  <v>-0.7835489880372508</v>
                </pt>
                <pt idx="372">
                  <v>-0.6836784107665109</v>
                </pt>
                <pt idx="373">
                  <v>-0.8285275484309597</v>
                </pt>
                <pt idx="374">
                  <v>-0.8174366031886181</v>
                </pt>
                <pt idx="375">
                  <v>0.4603609961225356</v>
                </pt>
                <pt idx="376">
                  <v>-0.05773852172857914</v>
                </pt>
                <pt idx="377">
                  <v>0.3943641212257536</v>
                </pt>
                <pt idx="378">
                  <v>-0.2829866146678838</v>
                </pt>
                <pt idx="379">
                  <v>0.009873254597627085</v>
                </pt>
                <pt idx="380">
                  <v>-0.2833966309250979</v>
                </pt>
                <pt idx="381">
                  <v>-0.4467309021028075</v>
                </pt>
                <pt idx="382">
                  <v>-0.5788096903420783</v>
                </pt>
                <pt idx="383">
                  <v>-0.5730318899438261</v>
                </pt>
                <pt idx="384">
                  <v>-0.5655295644154759</v>
                </pt>
                <pt idx="385">
                  <v>-0.5702884345014758</v>
                </pt>
                <pt idx="386">
                  <v>-0.7178269585849679</v>
                </pt>
                <pt idx="387">
                  <v>-0.6249631990177478</v>
                </pt>
                <pt idx="388">
                  <v>-0.9972303297652406</v>
                </pt>
                <pt idx="389">
                  <v>-0.5165888891454946</v>
                </pt>
                <pt idx="390">
                  <v>-0.7889978224661069</v>
                </pt>
                <pt idx="391">
                  <v>-0.2953225151982027</v>
                </pt>
                <pt idx="392">
                  <v>-0.08881627697974159</v>
                </pt>
                <pt idx="393">
                  <v>-0.3702036991921851</v>
                </pt>
                <pt idx="394">
                  <v>-0.1927830643969924</v>
                </pt>
                <pt idx="395">
                  <v>0.3402860698253517</v>
                </pt>
                <pt idx="396">
                  <v>1.924699397242707</v>
                </pt>
                <pt idx="397">
                  <v>2.012122401260783</v>
                </pt>
                <pt idx="398">
                  <v>2.080251640168641</v>
                </pt>
                <pt idx="399">
                  <v>2.290300303733062</v>
                </pt>
                <pt idx="400">
                  <v>1.361128846824925</v>
                </pt>
                <pt idx="401">
                  <v>1.694629156431866</v>
                </pt>
                <pt idx="402">
                  <v>1.94210140759951</v>
                </pt>
                <pt idx="403">
                  <v>1.667895714256725</v>
                </pt>
                <pt idx="404">
                  <v>0.8009867286654192</v>
                </pt>
                <pt idx="405">
                  <v>0.6490290380320793</v>
                </pt>
                <pt idx="406">
                  <v>0.4364483682451037</v>
                </pt>
                <pt idx="407">
                  <v>0.4068401845157666</v>
                </pt>
                <pt idx="408">
                  <v>1.055396017946159</v>
                </pt>
                <pt idx="409">
                  <v>0.3357016995700868</v>
                </pt>
                <pt idx="410">
                  <v>0.7566290930763613</v>
                </pt>
                <pt idx="411">
                  <v>1.419058128553981</v>
                </pt>
                <pt idx="412">
                  <v>1.170585568677102</v>
                </pt>
                <pt idx="413">
                  <v>1.409606794774335</v>
                </pt>
                <pt idx="414">
                  <v>0.9714999008993147</v>
                </pt>
                <pt idx="415">
                  <v>0.5973504484699186</v>
                </pt>
                <pt idx="416">
                  <v>0.9143366901864934</v>
                </pt>
                <pt idx="417">
                  <v>0.7568176552484944</v>
                </pt>
                <pt idx="418">
                  <v>0.9379734149938267</v>
                </pt>
                <pt idx="419">
                  <v>1.568921830495983</v>
                </pt>
                <pt idx="420">
                  <v>1.720178231067934</v>
                </pt>
                <pt idx="421">
                  <v>2.033300514315269</v>
                </pt>
                <pt idx="422">
                  <v>2.042171661898208</v>
                </pt>
                <pt idx="423">
                  <v>1.442114066711344</v>
                </pt>
                <pt idx="424">
                  <v>1.738145332580857</v>
                </pt>
                <pt idx="425">
                  <v>1.403269005550966</v>
                </pt>
                <pt idx="426">
                  <v>1.260488645207944</v>
                </pt>
                <pt idx="427">
                  <v>1.550315369619476</v>
                </pt>
                <pt idx="428">
                  <v>1.786151264906843</v>
                </pt>
                <pt idx="429">
                  <v>2.140064091903152</v>
                </pt>
                <pt idx="430">
                  <v>2.39736924182394</v>
                </pt>
                <pt idx="431">
                  <v>1.674204486142246</v>
                </pt>
                <pt idx="432">
                  <v>1.174702971665831</v>
                </pt>
                <pt idx="433">
                  <v>1.188875150783055</v>
                </pt>
                <pt idx="434">
                  <v>0.6481806263272747</v>
                </pt>
                <pt idx="435">
                  <v>0.53086062874332</v>
                </pt>
                <pt idx="436">
                  <v>0.3631775349680943</v>
                </pt>
                <pt idx="437">
                  <v>0.4025010558828317</v>
                </pt>
                <pt idx="438">
                  <v>0.09701018026584024</v>
                </pt>
                <pt idx="439">
                  <v>0.3233104245884849</v>
                </pt>
                <pt idx="440">
                  <v>0.03396369928791543</v>
                </pt>
                <pt idx="441">
                  <v>0.2797495691969751</v>
                </pt>
                <pt idx="442">
                  <v>0.03218511524301942</v>
                </pt>
                <pt idx="443">
                  <v>0.2484486029802627</v>
                </pt>
                <pt idx="444">
                  <v>0.6269540859444345</v>
                </pt>
                <pt idx="445">
                  <v>1.169421009920362</v>
                </pt>
                <pt idx="446">
                  <v>1.034931295487592</v>
                </pt>
                <pt idx="447">
                  <v>0.909661671259111</v>
                </pt>
                <pt idx="448">
                  <v>0.9203751790241367</v>
                </pt>
                <pt idx="449">
                  <v>1.088063814546341</v>
                </pt>
                <pt idx="450">
                  <v>0.8662237546682059</v>
                </pt>
                <pt idx="451">
                  <v>0.8724392699308241</v>
                </pt>
                <pt idx="452">
                  <v>0.8534203488782744</v>
                </pt>
                <pt idx="453">
                  <v>0.9769753703242744</v>
                </pt>
                <pt idx="454">
                  <v>1.203265068877217</v>
                </pt>
                <pt idx="455">
                  <v>1.33492633837473</v>
                </pt>
                <pt idx="456">
                  <v>1.630825422648005</v>
                </pt>
                <pt idx="457">
                  <v>1.827045659300849</v>
                </pt>
                <pt idx="458">
                  <v>2.710886429877124</v>
                </pt>
                <pt idx="459">
                  <v>4.080538233783586</v>
                </pt>
                <pt idx="460">
                  <v>3.7059315140425</v>
                </pt>
                <pt idx="461">
                  <v>3.789073862854267</v>
                </pt>
                <pt idx="462">
                  <v>2.749405497031268</v>
                </pt>
                <pt idx="463">
                  <v>2.599519998503048</v>
                </pt>
                <pt idx="464">
                  <v>2.88039791654979</v>
                </pt>
                <pt idx="465">
                  <v>3.309214960956813</v>
                </pt>
                <pt idx="466">
                  <v>2.689577018178646</v>
                </pt>
                <pt idx="467">
                  <v>2.772134261891481</v>
                </pt>
                <pt idx="468">
                  <v>2.567676032280044</v>
                </pt>
                <pt idx="469">
                  <v>2.232110256351968</v>
                </pt>
                <pt idx="470">
                  <v>2.013237974527122</v>
                </pt>
                <pt idx="471">
                  <v>1.423991314893651</v>
                </pt>
                <pt idx="472">
                  <v>1.100302454312647</v>
                </pt>
                <pt idx="473">
                  <v>1.144171908000314</v>
                </pt>
                <pt idx="474">
                  <v>1.050238731914549</v>
                </pt>
                <pt idx="475">
                  <v>0.9739501125900574</v>
                </pt>
                <pt idx="476">
                  <v>0.814494876892223</v>
                </pt>
                <pt idx="477">
                  <v>0.7999130159001075</v>
                </pt>
                <pt idx="478">
                  <v>0.7789918720089224</v>
                </pt>
                <pt idx="479">
                  <v>0.7821382565116579</v>
                </pt>
                <pt idx="480">
                  <v>0.9242448623057621</v>
                </pt>
                <pt idx="481">
                  <v>0.5932435881259963</v>
                </pt>
                <pt idx="482">
                  <v>0.698132707134737</v>
                </pt>
                <pt idx="483">
                  <v>0.4999764567361983</v>
                </pt>
                <pt idx="484">
                  <v>0.5371073209459263</v>
                </pt>
                <pt idx="485">
                  <v>0.8586216637836921</v>
                </pt>
                <pt idx="486">
                  <v>0.2987800595019289</v>
                </pt>
                <pt idx="487">
                  <v>0.3023785571904047</v>
                </pt>
                <pt idx="488">
                  <v>0.1004512429343413</v>
                </pt>
                <pt idx="489">
                  <v>-0.1165535119077425</v>
                </pt>
                <pt idx="490">
                  <v>-0.02274751141649978</v>
                </pt>
                <pt idx="491">
                  <v>-0.2200996343467843</v>
                </pt>
                <pt idx="492">
                  <v>-0.436003279130399</v>
                </pt>
                <pt idx="493">
                  <v>-0.654062170718207</v>
                </pt>
                <pt idx="494">
                  <v>-0.6710343760083779</v>
                </pt>
                <pt idx="495">
                  <v>-0.6057975058645522</v>
                </pt>
                <pt idx="496">
                  <v>-0.5292380323963435</v>
                </pt>
                <pt idx="497">
                  <v>-0.09645837138342184</v>
                </pt>
                <pt idx="498">
                  <v>-0.4153233845815937</v>
                </pt>
                <pt idx="499">
                  <v>-0.5990777922363861</v>
                </pt>
                <pt idx="500">
                  <v>-0.7306684710390304</v>
                </pt>
                <pt idx="501">
                  <v>-0.6080420851418835</v>
                </pt>
                <pt idx="502">
                  <v>-0.6893717442774882</v>
                </pt>
                <pt idx="503">
                  <v>-0.711283473295843</v>
                </pt>
                <pt idx="504">
                  <v>-0.6850811035310812</v>
                </pt>
                <pt idx="505">
                  <v>-0.7111534170639598</v>
                </pt>
                <pt idx="506">
                  <v>-0.6450258844695269</v>
                </pt>
                <pt idx="507">
                  <v>-0.719073431129602</v>
                </pt>
                <pt idx="508">
                  <v>-0.8725119581074025</v>
                </pt>
                <pt idx="509">
                  <v>-0.8567777967307744</v>
                </pt>
                <pt idx="510">
                  <v>-0.747357074536558</v>
                </pt>
                <pt idx="511">
                  <v>-0.9866426622114945</v>
                </pt>
                <pt idx="512">
                  <v>-1.021980033371616</v>
                </pt>
                <pt idx="513">
                  <v>-0.9738528760832927</v>
                </pt>
                <pt idx="514">
                  <v>-0.7147748661471762</v>
                </pt>
                <pt idx="515">
                  <v>-0.8628156105660564</v>
                </pt>
                <pt idx="516">
                  <v>-0.9269178423149571</v>
                </pt>
                <pt idx="517">
                  <v>-0.950907374030955</v>
                </pt>
                <pt idx="518">
                  <v>-0.8682183568502708</v>
                </pt>
                <pt idx="519">
                  <v>-0.9996942017436343</v>
                </pt>
                <pt idx="520">
                  <v>-0.9954554072186421</v>
                </pt>
                <pt idx="521">
                  <v>-0.9466374838620212</v>
                </pt>
                <pt idx="522">
                  <v>-0.5903090632905208</v>
                </pt>
                <pt idx="523">
                  <v>-0.5643193514137077</v>
                </pt>
                <pt idx="524">
                  <v>-1.123073378843674</v>
                </pt>
                <pt idx="525">
                  <v>-1.078207192912532</v>
                </pt>
                <pt idx="526">
                  <v>-0.7981700244020254</v>
                </pt>
                <pt idx="527">
                  <v>-0.8293929830465527</v>
                </pt>
                <pt idx="528">
                  <v>-0.7499899001280412</v>
                </pt>
                <pt idx="529">
                  <v>-0.7933133193821622</v>
                </pt>
                <pt idx="530">
                  <v>-0.8972155679234208</v>
                </pt>
                <pt idx="531">
                  <v>-0.8752617133402565</v>
                </pt>
                <pt idx="532">
                  <v>-0.9166274877689975</v>
                </pt>
                <pt idx="533">
                  <v>-0.8975691551359881</v>
                </pt>
                <pt idx="534">
                  <v>-0.8805757569548822</v>
                </pt>
                <pt idx="535">
                  <v>-0.8658672939504246</v>
                </pt>
                <pt idx="536">
                  <v>-0.8616112563116118</v>
                </pt>
                <pt idx="537">
                  <v>-0.8697884530645136</v>
                </pt>
                <pt idx="538">
                  <v>-0.8250358398883482</v>
                </pt>
                <pt idx="539">
                  <v>-0.8914225219821095</v>
                </pt>
                <pt idx="540">
                  <v>-0.7373515865414813</v>
                </pt>
                <pt idx="541">
                  <v>-0.2296614039373531</v>
                </pt>
                <pt idx="542">
                  <v>-0.4703982655550092</v>
                </pt>
                <pt idx="543">
                  <v>-0.1201835949739086</v>
                </pt>
                <pt idx="544">
                  <v>-0.3045705940802246</v>
                </pt>
                <pt idx="545">
                  <v>-0.1514869822629745</v>
                </pt>
                <pt idx="546">
                  <v>-0.2776994387409264</v>
                </pt>
                <pt idx="547">
                  <v>-0.4142692821762376</v>
                </pt>
                <pt idx="548">
                  <v>-0.2434988491515465</v>
                </pt>
                <pt idx="549">
                  <v>-0.1091222414106534</v>
                </pt>
                <pt idx="550">
                  <v>-0.2746953267203283</v>
                </pt>
                <pt idx="551">
                  <v>-0.2006434459168668</v>
                </pt>
                <pt idx="552">
                  <v>-0.2946834696684115</v>
                </pt>
                <pt idx="553">
                  <v>-0.2871577824386733</v>
                </pt>
                <pt idx="554">
                  <v>-0.3897791581551486</v>
                </pt>
                <pt idx="555">
                  <v>-0.1728346838676224</v>
                </pt>
                <pt idx="556">
                  <v>-0.2243150256411021</v>
                </pt>
                <pt idx="557">
                  <v>-0.2170905693109588</v>
                </pt>
                <pt idx="558">
                  <v>-0.3666522505655663</v>
                </pt>
                <pt idx="559">
                  <v>-0.3831143093017806</v>
                </pt>
                <pt idx="560">
                  <v>-0.3799802282823388</v>
                </pt>
                <pt idx="561">
                  <v>-0.3883158014399639</v>
                </pt>
                <pt idx="562">
                  <v>-0.3830606052928743</v>
                </pt>
                <pt idx="563">
                  <v>-0.4126298705883941</v>
                </pt>
                <pt idx="564">
                  <v>-0.4952507822425122</v>
                </pt>
                <pt idx="565">
                  <v>-0.497171617914515</v>
                </pt>
                <pt idx="566">
                  <v>-0.4663941541414133</v>
                </pt>
                <pt idx="567">
                  <v>-0.5456814892803423</v>
                </pt>
                <pt idx="568">
                  <v>-0.5059618866849135</v>
                </pt>
                <pt idx="569">
                  <v>-0.5757945498447604</v>
                </pt>
                <pt idx="570">
                  <v>-0.473555554558423</v>
                </pt>
                <pt idx="571">
                  <v>-0.6237557185941595</v>
                </pt>
                <pt idx="572">
                  <v>-0.6874297800662101</v>
                </pt>
                <pt idx="573">
                  <v>-0.7192048059195774</v>
                </pt>
                <pt idx="574">
                  <v>-0.1053129189757427</v>
                </pt>
                <pt idx="575">
                  <v>-0.6902075584694642</v>
                </pt>
                <pt idx="576">
                  <v>-0.726136390933714</v>
                </pt>
                <pt idx="577">
                  <v>-0.774026032571577</v>
                </pt>
                <pt idx="578">
                  <v>-0.7136693753608825</v>
                </pt>
                <pt idx="579">
                  <v>-0.6595530479400753</v>
                </pt>
                <pt idx="580">
                  <v>-0.8033199224868552</v>
                </pt>
                <pt idx="581">
                  <v>-0.7915803775328747</v>
                </pt>
                <pt idx="582">
                  <v>-0.7938873852180268</v>
                </pt>
                <pt idx="583">
                  <v>-0.6833214266643419</v>
                </pt>
                <pt idx="584">
                  <v>-0.7063429078460179</v>
                </pt>
                <pt idx="585">
                  <v>-0.6135720773943516</v>
                </pt>
                <pt idx="586">
                  <v>-0.4707831638971319</v>
                </pt>
                <pt idx="587">
                  <v>-0.6284478500831198</v>
                </pt>
                <pt idx="588">
                  <v>-0.6568442442047957</v>
                </pt>
                <pt idx="589">
                  <v>-0.6656814805468699</v>
                </pt>
                <pt idx="590">
                  <v>-0.6763895281545149</v>
                </pt>
                <pt idx="591">
                  <v>-0.07638354931201335</v>
                </pt>
                <pt idx="592">
                  <v>-0.7112195326323301</v>
                </pt>
                <pt idx="593">
                  <v>-0.5631077999284647</v>
                </pt>
                <pt idx="594">
                  <v>-0.5692408242940012</v>
                </pt>
                <pt idx="595">
                  <v>-0.5419695813773163</v>
                </pt>
                <pt idx="596">
                  <v>-0.5568326053890449</v>
                </pt>
                <pt idx="597">
                  <v>-0.4593493529841813</v>
                </pt>
                <pt idx="598">
                  <v>-0.4080058300873927</v>
                </pt>
                <pt idx="599">
                  <v>-0.3323322469830329</v>
                </pt>
                <pt idx="600">
                  <v>-0.2997289881243324</v>
                </pt>
                <pt idx="601">
                  <v>-0.5212254678149371</v>
                </pt>
                <pt idx="602">
                  <v>-0.4670758704616241</v>
                </pt>
                <pt idx="603">
                  <v>-0.3490736908643711</v>
                </pt>
                <pt idx="604">
                  <v>-0.4112995122579992</v>
                </pt>
                <pt idx="605">
                  <v>-0.1648447917050952</v>
                </pt>
                <pt idx="606">
                  <v>0.1404601751516261</v>
                </pt>
                <pt idx="607">
                  <v>0.3956967442903699</v>
                </pt>
                <pt idx="608">
                  <v>0.6254507559950778</v>
                </pt>
                <pt idx="609">
                  <v>0.421730746210966</v>
                </pt>
                <pt idx="610">
                  <v>0.4211354509149988</v>
                </pt>
                <pt idx="611">
                  <v>0.5511112478388011</v>
                </pt>
                <pt idx="612">
                  <v>0.3118340669733766</v>
                </pt>
                <pt idx="613">
                  <v>0.6878506090454729</v>
                </pt>
                <pt idx="614">
                  <v>0.7855142284501067</v>
                </pt>
                <pt idx="615">
                  <v>0.6382066738922632</v>
                </pt>
                <pt idx="616">
                  <v>0.3422098325844052</v>
                </pt>
                <pt idx="617">
                  <v>0.4182473925902462</v>
                </pt>
                <pt idx="618">
                  <v>0.1540676495159218</v>
                </pt>
                <pt idx="619">
                  <v>0.3555009601990324</v>
                </pt>
                <pt idx="620">
                  <v>0.7379956835669903</v>
                </pt>
                <pt idx="621">
                  <v>0.4441065878466329</v>
                </pt>
                <pt idx="622">
                  <v>0.6118541922935506</v>
                </pt>
                <pt idx="623">
                  <v>0.3298979214961127</v>
                </pt>
                <pt idx="624">
                  <v>0.269329899671119</v>
                </pt>
                <pt idx="625">
                  <v>0.3465036616074139</v>
                </pt>
                <pt idx="626">
                  <v>0.08421932078505899</v>
                </pt>
                <pt idx="627">
                  <v>0.1552468701400625</v>
                </pt>
                <pt idx="628">
                  <v>-0.02998097061116194</v>
                </pt>
                <pt idx="629">
                  <v>0.07959228105089494</v>
                </pt>
                <pt idx="630">
                  <v>-0.04662011138725513</v>
                </pt>
                <pt idx="631">
                  <v>0.04913177608918985</v>
                </pt>
                <pt idx="632">
                  <v>-0.102348304996461</v>
                </pt>
                <pt idx="633">
                  <v>-0.001897023566707567</v>
                </pt>
                <pt idx="634">
                  <v>-0.1714304850928592</v>
                </pt>
                <pt idx="635">
                  <v>-0.2630263880414199</v>
                </pt>
                <pt idx="636">
                  <v>-0.2431815766198741</v>
                </pt>
                <pt idx="637">
                  <v>-0.2225698580923156</v>
                </pt>
                <pt idx="638">
                  <v>-0.4724318861723295</v>
                </pt>
                <pt idx="639">
                  <v>-0.3880955396387491</v>
                </pt>
                <pt idx="640">
                  <v>-0.3834954862260137</v>
                </pt>
                <pt idx="641">
                  <v>-0.2112476937773952</v>
                </pt>
                <pt idx="642">
                  <v>-0.03172693322948847</v>
                </pt>
                <pt idx="643">
                  <v>-0.08114857636610207</v>
                </pt>
                <pt idx="644">
                  <v>-0.1618675579647723</v>
                </pt>
                <pt idx="645">
                  <v>0.02845228265930594</v>
                </pt>
                <pt idx="646">
                  <v>0.1193053739076518</v>
                </pt>
                <pt idx="647">
                  <v>0.5499381818389066</v>
                </pt>
                <pt idx="648">
                  <v>0.4030963839462453</v>
                </pt>
                <pt idx="649">
                  <v>0.8015008227405487</v>
                </pt>
                <pt idx="650">
                  <v>0.4291197828093899</v>
                </pt>
                <pt idx="651">
                  <v>0.4388536451565646</v>
                </pt>
                <pt idx="652">
                  <v>0.2610608666505803</v>
                </pt>
                <pt idx="653">
                  <v>0.1759468715181454</v>
                </pt>
                <pt idx="654">
                  <v>0.1916392989513065</v>
                </pt>
                <pt idx="655">
                  <v>0.1293780277231157</v>
                </pt>
                <pt idx="656">
                  <v>0.09644807203882125</v>
                </pt>
                <pt idx="657">
                  <v>0.06941545702856999</v>
                </pt>
                <pt idx="658">
                  <v>-0.01265090489898631</v>
                </pt>
                <pt idx="659">
                  <v>-0.09213993036664506</v>
                </pt>
                <pt idx="660">
                  <v>-0.3141738188853775</v>
                </pt>
                <pt idx="661">
                  <v>-0.2260366055286654</v>
                </pt>
                <pt idx="662">
                  <v>-0.2121008844859862</v>
                </pt>
                <pt idx="663">
                  <v>-0.4014639021351341</v>
                </pt>
                <pt idx="664">
                  <v>-0.5523956814265237</v>
                </pt>
                <pt idx="665">
                  <v>-0.4513774295269282</v>
                </pt>
                <pt idx="666">
                  <v>-0.2216892542952959</v>
                </pt>
                <pt idx="667">
                  <v>-0.3717499288218297</v>
                </pt>
                <pt idx="668">
                  <v>-0.2195166392430438</v>
                </pt>
                <pt idx="669">
                  <v>-0.235777824631304</v>
                </pt>
                <pt idx="670">
                  <v>-0.1244144423200777</v>
                </pt>
                <pt idx="671">
                  <v>-0.05407049598378304</v>
                </pt>
                <pt idx="672">
                  <v>0.1442609471852484</v>
                </pt>
                <pt idx="673">
                  <v>0.1750769200725157</v>
                </pt>
                <pt idx="674">
                  <v>-0.0177611999572462</v>
                </pt>
                <pt idx="675">
                  <v>-0.01287928667503386</v>
                </pt>
                <pt idx="676">
                  <v>-0.003867875174393916</v>
                </pt>
                <pt idx="677">
                  <v>0.1122586134867436</v>
                </pt>
                <pt idx="678">
                  <v>0.1024264483899452</v>
                </pt>
                <pt idx="679">
                  <v>0.3095249713580887</v>
                </pt>
                <pt idx="680">
                  <v>-0.2012583110491539</v>
                </pt>
                <pt idx="681">
                  <v>-0.2423339482818452</v>
                </pt>
                <pt idx="682">
                  <v>-0.2366198801777943</v>
                </pt>
                <pt idx="683">
                  <v>-0.3346482096711183</v>
                </pt>
                <pt idx="684">
                  <v>-0.3456541795338721</v>
                </pt>
                <pt idx="685">
                  <v>-0.3700359312233935</v>
                </pt>
                <pt idx="686">
                  <v>-0.4809540178471578</v>
                </pt>
                <pt idx="687">
                  <v>-0.3511189822624914</v>
                </pt>
                <pt idx="688">
                  <v>-0.2817042128618668</v>
                </pt>
                <pt idx="689">
                  <v>-0.5123294236796123</v>
                </pt>
                <pt idx="690">
                  <v>-0.5614818310672729</v>
                </pt>
                <pt idx="691">
                  <v>-0.4484509560963021</v>
                </pt>
                <pt idx="692">
                  <v>-0.1106807027075977</v>
                </pt>
                <pt idx="693">
                  <v>-0.329982671802504</v>
                </pt>
                <pt idx="694">
                  <v>-0.5097306180957947</v>
                </pt>
                <pt idx="695">
                  <v>-0.3265770531884502</v>
                </pt>
                <pt idx="696">
                  <v>-0.432077014198158</v>
                </pt>
                <pt idx="697">
                  <v>-0.6638933012802559</v>
                </pt>
                <pt idx="698">
                  <v>-0.7873487935650187</v>
                </pt>
                <pt idx="699">
                  <v>-0.799876703299768</v>
                </pt>
                <pt idx="700">
                  <v>-0.6947824186988523</v>
                </pt>
                <pt idx="701">
                  <v>-0.5562061924778742</v>
                </pt>
                <pt idx="702">
                  <v>-0.4705328347606826</v>
                </pt>
                <pt idx="703">
                  <v>-0.2964249919746796</v>
                </pt>
                <pt idx="704">
                  <v>-0.2239397042790244</v>
                </pt>
                <pt idx="705">
                  <v>-0.2918847098561103</v>
                </pt>
                <pt idx="706">
                  <v>-0.509923943879961</v>
                </pt>
                <pt idx="707">
                  <v>-0.598662426700985</v>
                </pt>
                <pt idx="708">
                  <v>-0.7095058593336492</v>
                </pt>
                <pt idx="709">
                  <v>-0.6244155462587009</v>
                </pt>
                <pt idx="710">
                  <v>-0.6105600594146168</v>
                </pt>
                <pt idx="711">
                  <v>-0.4441266895427324</v>
                </pt>
                <pt idx="712">
                  <v>-0.4501242653702568</v>
                </pt>
                <pt idx="713">
                  <v>-0.4582390045264484</v>
                </pt>
                <pt idx="714">
                  <v>-0.3051338113731955</v>
                </pt>
                <pt idx="715">
                  <v>-0.498375809248091</v>
                </pt>
                <pt idx="716">
                  <v>-0.6509809867816934</v>
                </pt>
                <pt idx="717">
                  <v>-0.7493616502583337</v>
                </pt>
                <pt idx="718">
                  <v>-0.5605606465997527</v>
                </pt>
                <pt idx="719">
                  <v>-0.4933864857854691</v>
                </pt>
                <pt idx="720">
                  <v>-0.5053978399710517</v>
                </pt>
                <pt idx="721">
                  <v>-0.6197273900360151</v>
                </pt>
                <pt idx="722">
                  <v>-0.659106673862546</v>
                </pt>
                <pt idx="723">
                  <v>-0.6967056003523395</v>
                </pt>
                <pt idx="724">
                  <v>-0.7368530516857608</v>
                </pt>
                <pt idx="725">
                  <v>-0.7520529886088611</v>
                </pt>
                <pt idx="726">
                  <v>-0.7811196547184703</v>
                </pt>
                <pt idx="727">
                  <v>-0.7470281176671771</v>
                </pt>
                <pt idx="728">
                  <v>-0.7530051766919722</v>
                </pt>
                <pt idx="729">
                  <v>-0.5952904103636463</v>
                </pt>
                <pt idx="730">
                  <v>-0.7212276491834639</v>
                </pt>
                <pt idx="731">
                  <v>-0.897696090529454</v>
                </pt>
                <pt idx="732">
                  <v>-0.7902340194035179</v>
                </pt>
                <pt idx="733">
                  <v>-0.8181188399813276</v>
                </pt>
                <pt idx="734">
                  <v>-0.7471966209197765</v>
                </pt>
                <pt idx="735">
                  <v>-0.3588936592369341</v>
                </pt>
                <pt idx="736">
                  <v>-0.2461900618164387</v>
                </pt>
                <pt idx="737">
                  <v>-0.4160276820273977</v>
                </pt>
                <pt idx="738">
                  <v>-0.5829906686494704</v>
                </pt>
                <pt idx="739">
                  <v>-0.5208392251955972</v>
                </pt>
                <pt idx="740">
                  <v>-0.5520941391739149</v>
                </pt>
                <pt idx="741">
                  <v>-0.5664274104082038</v>
                </pt>
                <pt idx="742">
                  <v>-0.2674475422317728</v>
                </pt>
                <pt idx="743">
                  <v>-0.438772094710901</v>
                </pt>
                <pt idx="744">
                  <v>-0.4144932739439203</v>
                </pt>
                <pt idx="745">
                  <v>-0.4612975644874731</v>
                </pt>
                <pt idx="746">
                  <v>-0.1865290818929143</v>
                </pt>
                <pt idx="747">
                  <v>0.2663974937090391</v>
                </pt>
                <pt idx="748">
                  <v>-0.4168641909328083</v>
                </pt>
                <pt idx="749">
                  <v>-0.483053593671621</v>
                </pt>
                <pt idx="750">
                  <v>-0.4763188640650268</v>
                </pt>
                <pt idx="751">
                  <v>-0.4048046039550295</v>
                </pt>
                <pt idx="752">
                  <v>-0.4524263803212739</v>
                </pt>
                <pt idx="753">
                  <v>-0.4468785321128811</v>
                </pt>
                <pt idx="754">
                  <v>-0.5837940395392197</v>
                </pt>
                <pt idx="755">
                  <v>-0.5531383761171322</v>
                </pt>
                <pt idx="756">
                  <v>-0.6023375456412445</v>
                </pt>
                <pt idx="757">
                  <v>-0.5165578310277226</v>
                </pt>
                <pt idx="758">
                  <v>0.06260250194305728</v>
                </pt>
                <pt idx="759">
                  <v>-0.4597903010057692</v>
                </pt>
                <pt idx="760">
                  <v>-0.3711355223863713</v>
                </pt>
                <pt idx="761">
                  <v>-0.3403758380192117</v>
                </pt>
                <pt idx="762">
                  <v>0.01798631139136631</v>
                </pt>
                <pt idx="763">
                  <v>-0.01391415061593697</v>
                </pt>
                <pt idx="764">
                  <v>-0.1840368915100046</v>
                </pt>
                <pt idx="765">
                  <v>-0.3225416010493634</v>
                </pt>
                <pt idx="766">
                  <v>-0.2873922498914096</v>
                </pt>
                <pt idx="767">
                  <v>-0.1672515329384262</v>
                </pt>
                <pt idx="768">
                  <v>-0.01556785797587165</v>
                </pt>
                <pt idx="769">
                  <v>-0.05800179101913391</v>
                </pt>
                <pt idx="770">
                  <v>0.3097409044342627</v>
                </pt>
                <pt idx="771">
                  <v>0.4004254053694778</v>
                </pt>
                <pt idx="772">
                  <v>1.067561903608441</v>
                </pt>
                <pt idx="773">
                  <v>1.177043848927418</v>
                </pt>
                <pt idx="774">
                  <v>0.5587126892046647</v>
                </pt>
                <pt idx="775">
                  <v>0.09262470294955168</v>
                </pt>
                <pt idx="776">
                  <v>0.07892631531276656</v>
                </pt>
                <pt idx="777">
                  <v>0.224025182134685</v>
                </pt>
                <pt idx="778">
                  <v>0.2691811327986867</v>
                </pt>
                <pt idx="779">
                  <v>0.3654299175663575</v>
                </pt>
                <pt idx="780">
                  <v>0.2525458002334717</v>
                </pt>
                <pt idx="781">
                  <v>1.512140395447086</v>
                </pt>
                <pt idx="782">
                  <v>0.8401798349769393</v>
                </pt>
                <pt idx="783">
                  <v>0.3932161838613205</v>
                </pt>
                <pt idx="784">
                  <v>0.8963982282092647</v>
                </pt>
                <pt idx="785">
                  <v>0.8376935228419674</v>
                </pt>
                <pt idx="786">
                  <v>1.283179346673953</v>
                </pt>
                <pt idx="787">
                  <v>0.9096297657428726</v>
                </pt>
                <pt idx="788">
                  <v>1.535711268097476</v>
                </pt>
                <pt idx="789">
                  <v>0.7971645682974162</v>
                </pt>
                <pt idx="790">
                  <v>0.407530081969503</v>
                </pt>
                <pt idx="791">
                  <v>0.2084143896785897</v>
                </pt>
                <pt idx="792">
                  <v>0.1105866139087444</v>
                </pt>
                <pt idx="793">
                  <v>0.2876526527671726</v>
                </pt>
                <pt idx="794">
                  <v>0.2432902903441874</v>
                </pt>
                <pt idx="795">
                  <v>0.1184348707281952</v>
                </pt>
                <pt idx="796">
                  <v>0.498154063749182</v>
                </pt>
                <pt idx="797">
                  <v>0.4386622267609621</v>
                </pt>
                <pt idx="798">
                  <v>0.02074268124376222</v>
                </pt>
                <pt idx="799">
                  <v>0.1643376249638069</v>
                </pt>
                <pt idx="800">
                  <v>-0.05179085465276584</v>
                </pt>
                <pt idx="801">
                  <v>-0.05841916233460281</v>
                </pt>
                <pt idx="802">
                  <v>0.199579695285897</v>
                </pt>
                <pt idx="803">
                  <v>0.1969798278151012</v>
                </pt>
                <pt idx="804">
                  <v>0.2478674338467244</v>
                </pt>
                <pt idx="805">
                  <v>0.5895120145089525</v>
                </pt>
                <pt idx="806">
                  <v>0.6642213447453259</v>
                </pt>
                <pt idx="807">
                  <v>0.5502346557562036</v>
                </pt>
                <pt idx="808">
                  <v>0.5451966181104029</v>
                </pt>
                <pt idx="809">
                  <v>0.5186669157104138</v>
                </pt>
                <pt idx="810">
                  <v>1.522282126207621</v>
                </pt>
                <pt idx="811">
                  <v>1.124780224818773</v>
                </pt>
                <pt idx="812">
                  <v>0.4492828677109155</v>
                </pt>
                <pt idx="813">
                  <v>1.015411494238162</v>
                </pt>
                <pt idx="814">
                  <v>0.8186017813757808</v>
                </pt>
                <pt idx="815">
                  <v>1.137943562884123</v>
                </pt>
                <pt idx="816">
                  <v>1.037519718338583</v>
                </pt>
                <pt idx="817">
                  <v>3.038825106861005</v>
                </pt>
                <pt idx="818">
                  <v>2.627250250362227</v>
                </pt>
                <pt idx="819">
                  <v>2.850445452385191</v>
                </pt>
                <pt idx="820">
                  <v>2.234167498273475</v>
                </pt>
                <pt idx="821">
                  <v>2.190470933027806</v>
                </pt>
                <pt idx="822">
                  <v>2.498974222159456</v>
                </pt>
                <pt idx="823">
                  <v>2.409303000764845</v>
                </pt>
                <pt idx="824">
                  <v>1.624910501825479</v>
                </pt>
                <pt idx="825">
                  <v>1.479757955015783</v>
                </pt>
                <pt idx="826">
                  <v>1.106973518354291</v>
                </pt>
                <pt idx="827">
                  <v>1.095116108423103</v>
                </pt>
                <pt idx="828">
                  <v>0.876745591227273</v>
                </pt>
                <pt idx="829">
                  <v>1.656408113257971</v>
                </pt>
                <pt idx="830">
                  <v>1.052126121129649</v>
                </pt>
                <pt idx="831">
                  <v>1.090402483767634</v>
                </pt>
                <pt idx="832">
                  <v>1.009756346975784</v>
                </pt>
                <pt idx="833">
                  <v>2.237026068577937</v>
                </pt>
                <pt idx="834">
                  <v>1.909998931131842</v>
                </pt>
                <pt idx="835">
                  <v>1.547371115630875</v>
                </pt>
                <pt idx="836">
                  <v>1.402796114476311</v>
                </pt>
                <pt idx="837">
                  <v>2.313710987361205</v>
                </pt>
                <pt idx="838">
                  <v>2.576205762204885</v>
                </pt>
                <pt idx="839">
                  <v>2.236540528353803</v>
                </pt>
                <pt idx="840">
                  <v>1.991297571869074</v>
                </pt>
                <pt idx="841">
                  <v>2.460838348749911</v>
                </pt>
                <pt idx="842">
                  <v>2.634802971591339</v>
                </pt>
                <pt idx="843">
                  <v>2.020677379894438</v>
                </pt>
                <pt idx="844">
                  <v>1.737653265855828</v>
                </pt>
                <pt idx="845">
                  <v>1.17398812510625</v>
                </pt>
                <pt idx="846">
                  <v>0.7340545057664947</v>
                </pt>
                <pt idx="847">
                  <v>0.4192904394041694</v>
                </pt>
                <pt idx="848">
                  <v>0.8832416791299595</v>
                </pt>
                <pt idx="849">
                  <v>0.4997584224644599</v>
                </pt>
                <pt idx="850">
                  <v>0.5595383748825927</v>
                </pt>
                <pt idx="851">
                  <v>-0.02145670888452428</v>
                </pt>
                <pt idx="852">
                  <v>-0.1950452785876666</v>
                </pt>
                <pt idx="853">
                  <v>0.02239852534180792</v>
                </pt>
                <pt idx="854">
                  <v>-0.08949104141162589</v>
                </pt>
                <pt idx="855">
                  <v>-0.2364566958191874</v>
                </pt>
                <pt idx="856">
                  <v>-0.1743767571703697</v>
                </pt>
                <pt idx="857">
                  <v>-0.3206358774899265</v>
                </pt>
                <pt idx="858">
                  <v>-0.08163281100388473</v>
                </pt>
                <pt idx="859">
                  <v>0.1959930753886115</v>
                </pt>
                <pt idx="860">
                  <v>0.4884448777753972</v>
                </pt>
                <pt idx="861">
                  <v>0.9069957829149514</v>
                </pt>
                <pt idx="862">
                  <v>-0.03476646980284689</v>
                </pt>
                <pt idx="863">
                  <v>-0.2405517075941664</v>
                </pt>
                <pt idx="864">
                  <v>-0.3891985333223482</v>
                </pt>
                <pt idx="865">
                  <v>-0.3712114154643858</v>
                </pt>
                <pt idx="866">
                  <v>-0.2908354309229966</v>
                </pt>
                <pt idx="867">
                  <v>-0.486141303882198</v>
                </pt>
                <pt idx="868">
                  <v>-0.480723023871295</v>
                </pt>
                <pt idx="869">
                  <v>-0.5098332768798206</v>
                </pt>
                <pt idx="870">
                  <v>-0.3025048283777695</v>
                </pt>
                <pt idx="871">
                  <v>-0.416063747664178</v>
                </pt>
                <pt idx="872">
                  <v>0.06480715706641117</v>
                </pt>
                <pt idx="873">
                  <v>-0.1236513026573623</v>
                </pt>
                <pt idx="874">
                  <v>-0.4343301491910294</v>
                </pt>
                <pt idx="875">
                  <v>-0.3346997764017068</v>
                </pt>
                <pt idx="876">
                  <v>-0.2915785835306747</v>
                </pt>
                <pt idx="877">
                  <v>0.02085489397979148</v>
                </pt>
                <pt idx="878">
                  <v>-0.1837870464807053</v>
                </pt>
                <pt idx="879">
                  <v>-0.02760417032357333</v>
                </pt>
                <pt idx="880">
                  <v>0.6166564060172628</v>
                </pt>
                <pt idx="881">
                  <v>0.1325564522481436</v>
                </pt>
                <pt idx="882">
                  <v>-0.2923197529771981</v>
                </pt>
                <pt idx="883">
                  <v>-0.4157460898961635</v>
                </pt>
                <pt idx="884">
                  <v>-0.2995339900031186</v>
                </pt>
                <pt idx="885">
                  <v>-0.7036923014285984</v>
                </pt>
                <pt idx="886">
                  <v>-0.7425335126306036</v>
                </pt>
                <pt idx="887">
                  <v>-0.7700014348980772</v>
                </pt>
                <pt idx="888">
                  <v>-0.4908282265760863</v>
                </pt>
                <pt idx="889">
                  <v>-0.7328628174814075</v>
                </pt>
                <pt idx="890">
                  <v>-0.7019346518348524</v>
                </pt>
                <pt idx="891">
                  <v>-0.6532055381115658</v>
                </pt>
                <pt idx="892">
                  <v>-0.8036644539501636</v>
                </pt>
                <pt idx="893">
                  <v>-0.9235456581197659</v>
                </pt>
                <pt idx="894">
                  <v>-0.8519260319341462</v>
                </pt>
                <pt idx="895">
                  <v>-0.8311807990941105</v>
                </pt>
                <pt idx="896">
                  <v>-0.7910573566413994</v>
                </pt>
                <pt idx="897">
                  <v>-0.8995121743843899</v>
                </pt>
                <pt idx="898">
                  <v>-0.6576493045043934</v>
                </pt>
                <pt idx="899">
                  <v>-0.6419651243304767</v>
                </pt>
                <pt idx="900">
                  <v>-0.4039344937549321</v>
                </pt>
                <pt idx="901">
                  <v>-0.5254146756839613</v>
                </pt>
                <pt idx="902">
                  <v>-0.4143864638343582</v>
                </pt>
                <pt idx="903">
                  <v>0.216227355724688</v>
                </pt>
                <pt idx="904">
                  <v>-0.2384740704745704</v>
                </pt>
                <pt idx="905">
                  <v>-0.5541774610416355</v>
                </pt>
                <pt idx="906">
                  <v>-0.5545221557724603</v>
                </pt>
                <pt idx="907">
                  <v>-0.5579421783663385</v>
                </pt>
                <pt idx="908">
                  <v>-0.3768873933738242</v>
                </pt>
                <pt idx="909">
                  <v>-0.576849013307575</v>
                </pt>
                <pt idx="910">
                  <v>-0.5085962285861846</v>
                </pt>
                <pt idx="911">
                  <v>-0.4896143960111688</v>
                </pt>
                <pt idx="912">
                  <v>-0.4923657239457673</v>
                </pt>
                <pt idx="913">
                  <v>-0.5193167461439051</v>
                </pt>
                <pt idx="914">
                  <v>-0.4251112988069665</v>
                </pt>
                <pt idx="915">
                  <v>-0.4064797973766983</v>
                </pt>
                <pt idx="916">
                  <v>-0.6361738143223564</v>
                </pt>
                <pt idx="917">
                  <v>-0.6402746225043165</v>
                </pt>
                <pt idx="918">
                  <v>-0.5607161760395294</v>
                </pt>
                <pt idx="919">
                  <v>-0.5686659840539644</v>
                </pt>
                <pt idx="920">
                  <v>-0.05989272215777852</v>
                </pt>
                <pt idx="921">
                  <v>-0.1046353945439596</v>
                </pt>
                <pt idx="922">
                  <v>-0.2859356501914428</v>
                </pt>
                <pt idx="923">
                  <v>-0.4187197114013501</v>
                </pt>
                <pt idx="924">
                  <v>-0.2385290124194576</v>
                </pt>
                <pt idx="925">
                  <v>-0.4683076217054637</v>
                </pt>
                <pt idx="926">
                  <v>-0.5318240784692915</v>
                </pt>
                <pt idx="927">
                  <v>-0.5739754396973051</v>
                </pt>
                <pt idx="928">
                  <v>-0.6099259933039594</v>
                </pt>
                <pt idx="929">
                  <v>-0.5202052501975641</v>
                </pt>
                <pt idx="930">
                  <v>-0.5433254518989105</v>
                </pt>
                <pt idx="931">
                  <v>-0.538836787876849</v>
                </pt>
                <pt idx="932">
                  <v>-0.5031458579410926</v>
                </pt>
                <pt idx="933">
                  <v>-0.3896922094271307</v>
                </pt>
                <pt idx="934">
                  <v>-0.31054442452515</v>
                </pt>
                <pt idx="935">
                  <v>-0.4237363145056922</v>
                </pt>
                <pt idx="936">
                  <v>-0.3648731252010111</v>
                </pt>
                <pt idx="937">
                  <v>-0.4932140317633292</v>
                </pt>
                <pt idx="938">
                  <v>-0.4421581064411514</v>
                </pt>
                <pt idx="939">
                  <v>-0.4385620111260637</v>
                </pt>
                <pt idx="940">
                  <v>-0.2870316624581094</v>
                </pt>
                <pt idx="941">
                  <v>-0.5433948851648829</v>
                </pt>
                <pt idx="942">
                  <v>-0.5854229255340254</v>
                </pt>
                <pt idx="943">
                  <v>-0.5079133012629161</v>
                </pt>
                <pt idx="944">
                  <v>-0.6181801095319102</v>
                </pt>
                <pt idx="945">
                  <v>-0.1332384739174697</v>
                </pt>
                <pt idx="946">
                  <v>0.766841407465491</v>
                </pt>
                <pt idx="947">
                  <v>0.02262222295299687</v>
                </pt>
                <pt idx="948">
                  <v>-0.1000046255183263</v>
                </pt>
                <pt idx="949">
                  <v>0.2028930323890653</v>
                </pt>
                <pt idx="950">
                  <v>-0.244823958246534</v>
                </pt>
                <pt idx="951">
                  <v>-0.06576477093039318</v>
                </pt>
                <pt idx="952">
                  <v>0.7424819675516076</v>
                </pt>
                <pt idx="953">
                  <v>0.6371701572935241</v>
                </pt>
                <pt idx="954">
                  <v>0.6083365184104426</v>
                </pt>
                <pt idx="955">
                  <v>0.2791722163346104</v>
                </pt>
                <pt idx="956">
                  <v>0.2325344706349438</v>
                </pt>
                <pt idx="957">
                  <v>0.2685697604116497</v>
                </pt>
                <pt idx="958">
                  <v>0.2524974301958987</v>
                </pt>
                <pt idx="959">
                  <v>-0.1062773714728965</v>
                </pt>
                <pt idx="960">
                  <v>0.0371858795605045</v>
                </pt>
                <pt idx="961">
                  <v>0.06745775894414993</v>
                </pt>
                <pt idx="962">
                  <v>0.06851848821571586</v>
                </pt>
                <pt idx="963">
                  <v>-0.04391788739163537</v>
                </pt>
                <pt idx="964">
                  <v>-0.07987848930066815</v>
                </pt>
                <pt idx="965">
                  <v>0.04310392310857243</v>
                </pt>
                <pt idx="966">
                  <v>0.2854235629419775</v>
                </pt>
                <pt idx="967">
                  <v>0.1866328562788425</v>
                </pt>
                <pt idx="968">
                  <v>0.1342661845170615</v>
                </pt>
                <pt idx="969">
                  <v>0.149346175534243</v>
                </pt>
                <pt idx="970">
                  <v>0.06826857760873913</v>
                </pt>
                <pt idx="971">
                  <v>-0.05562108538876118</v>
                </pt>
                <pt idx="972">
                  <v>0.1198703227568321</v>
                </pt>
                <pt idx="973">
                  <v>0.07837489096555143</v>
                </pt>
                <pt idx="974">
                  <v>0.006965690936303712</v>
                </pt>
                <pt idx="975">
                  <v>0.01719093798027407</v>
                </pt>
                <pt idx="976">
                  <v>0.2316575448821175</v>
                </pt>
                <pt idx="977">
                  <v>0.0238721635843074</v>
                </pt>
                <pt idx="978">
                  <v>-0.07198783900075678</v>
                </pt>
                <pt idx="979">
                  <v>-0.07349863515898591</v>
                </pt>
                <pt idx="980">
                  <v>0.0895880826391106</v>
                </pt>
                <pt idx="981">
                  <v>0.8229222028521292</v>
                </pt>
                <pt idx="982">
                  <v>0.7773251940948843</v>
                </pt>
                <pt idx="983">
                  <v>1.376070723040912</v>
                </pt>
                <pt idx="984">
                  <v>0.9641746084572307</v>
                </pt>
                <pt idx="985">
                  <v>0.7750818328940489</v>
                </pt>
                <pt idx="986">
                  <v>1.05726568724079</v>
                </pt>
                <pt idx="987">
                  <v>1.491378287818025</v>
                </pt>
                <pt idx="988">
                  <v>1.125184376075978</v>
                </pt>
                <pt idx="989">
                  <v>1.749621210026615</v>
                </pt>
                <pt idx="990">
                  <v>1.769986592244041</v>
                </pt>
                <pt idx="991">
                  <v>2.757264413769151</v>
                </pt>
                <pt idx="992">
                  <v>2.535692959664128</v>
                </pt>
                <pt idx="993">
                  <v>2.01725512491843</v>
                </pt>
                <pt idx="994">
                  <v>1.543133370698911</v>
                </pt>
                <pt idx="995">
                  <v>1.344573036278886</v>
                </pt>
                <pt idx="996">
                  <v>1.241095930555892</v>
                </pt>
                <pt idx="997">
                  <v>1.134196620628071</v>
                </pt>
                <pt idx="998">
                  <v>1.149374598973731</v>
                </pt>
                <pt idx="999">
                  <v>0.7953157218728695</v>
                </pt>
                <pt idx="1000">
                  <v>0.6010770780667094</v>
                </pt>
                <pt idx="1001">
                  <v>0.5017527528333756</v>
                </pt>
                <pt idx="1002">
                  <v>0.7989283970321733</v>
                </pt>
                <pt idx="1003">
                  <v>0.4003322630244893</v>
                </pt>
                <pt idx="1004">
                  <v>0.377336456199537</v>
                </pt>
                <pt idx="1005">
                  <v>0.1020526994811253</v>
                </pt>
                <pt idx="1006">
                  <v>-0.009889168391627956</v>
                </pt>
                <pt idx="1007">
                  <v>0.02845401844634185</v>
                </pt>
                <pt idx="1008">
                  <v>0.221440706201319</v>
                </pt>
                <pt idx="1009">
                  <v>0.09095275206589894</v>
                </pt>
                <pt idx="1010">
                  <v>0.09815424465750226</v>
                </pt>
                <pt idx="1011">
                  <v>0.4879458301344543</v>
                </pt>
                <pt idx="1012">
                  <v>0.6325943948196582</v>
                </pt>
                <pt idx="1013">
                  <v>0.7629961752906618</v>
                </pt>
                <pt idx="1014">
                  <v>1.30944323467439</v>
                </pt>
                <pt idx="1015">
                  <v>0.7332176466765793</v>
                </pt>
                <pt idx="1016">
                  <v>0.6890640600257967</v>
                </pt>
                <pt idx="1017">
                  <v>0.4319172872304142</v>
                </pt>
                <pt idx="1018">
                  <v>0.5184656514365447</v>
                </pt>
                <pt idx="1019">
                  <v>0.3938284750967007</v>
                </pt>
                <pt idx="1020">
                  <v>0.3592575662823514</v>
                </pt>
                <pt idx="1021">
                  <v>0.5429839659980237</v>
                </pt>
                <pt idx="1022">
                  <v>0.2393946476940116</v>
                </pt>
                <pt idx="1023">
                  <v>0.8810422140290861</v>
                </pt>
                <pt idx="1024">
                  <v>0.8389014804353639</v>
                </pt>
                <pt idx="1025">
                  <v>0.95707690517213</v>
                </pt>
                <pt idx="1026">
                  <v>0.9644011500119061</v>
                </pt>
                <pt idx="1027">
                  <v>0.4840273677089663</v>
                </pt>
                <pt idx="1028">
                  <v>0.2143630575864905</v>
                </pt>
                <pt idx="1029">
                  <v>-0.005752470715838939</v>
                </pt>
                <pt idx="1030">
                  <v>0.2252226764864255</v>
                </pt>
                <pt idx="1031">
                  <v>0.3622842504774744</v>
                </pt>
                <pt idx="1032">
                  <v>0.5368709380814721</v>
                </pt>
                <pt idx="1033">
                  <v>0.2431676275094181</v>
                </pt>
                <pt idx="1034">
                  <v>0.04924005364306788</v>
                </pt>
                <pt idx="1035">
                  <v>-0.06978112073907081</v>
                </pt>
                <pt idx="1036">
                  <v>-0.197613225884655</v>
                </pt>
                <pt idx="1037">
                  <v>-0.3872723103828563</v>
                </pt>
                <pt idx="1038">
                  <v>-0.4800339644925746</v>
                </pt>
                <pt idx="1039">
                  <v>-0.2918315336584406</v>
                </pt>
                <pt idx="1040">
                  <v>-0.2918929357284685</v>
                </pt>
                <pt idx="1041">
                  <v>-0.3016374596193501</v>
                </pt>
                <pt idx="1042">
                  <v>-0.357758820664667</v>
                </pt>
                <pt idx="1043">
                  <v>-0.5350048308721436</v>
                </pt>
                <pt idx="1044">
                  <v>-0.5478390918896608</v>
                </pt>
                <pt idx="1045">
                  <v>-0.6437519572800247</v>
                </pt>
                <pt idx="1046">
                  <v>-0.6777443894100774</v>
                </pt>
                <pt idx="1047">
                  <v>-0.7755184696937563</v>
                </pt>
                <pt idx="1048">
                  <v>-0.3341702798944952</v>
                </pt>
                <pt idx="1049">
                  <v>0.1308083043393294</v>
                </pt>
                <pt idx="1050">
                  <v>-0.3004776199499196</v>
                </pt>
                <pt idx="1051">
                  <v>-0.5996793160156162</v>
                </pt>
                <pt idx="1052">
                  <v>-0.2936706679082088</v>
                </pt>
                <pt idx="1053">
                  <v>2.196237434587029</v>
                </pt>
                <pt idx="1054">
                  <v>2.47444542997019</v>
                </pt>
                <pt idx="1055">
                  <v>3.80641361858271</v>
                </pt>
                <pt idx="1056">
                  <v>4.679261701128223</v>
                </pt>
                <pt idx="1057">
                  <v>3.672509242774865</v>
                </pt>
                <pt idx="1058">
                  <v>3.111510960586678</v>
                </pt>
                <pt idx="1059">
                  <v>2.502205889384522</v>
                </pt>
                <pt idx="1060">
                  <v>1.940843448433892</v>
                </pt>
                <pt idx="1061">
                  <v>2.029736689689982</v>
                </pt>
                <pt idx="1062">
                  <v>1.878191083879469</v>
                </pt>
                <pt idx="1063">
                  <v>1.507168560445721</v>
                </pt>
                <pt idx="1064">
                  <v>1.789589112388112</v>
                </pt>
                <pt idx="1065">
                  <v>1.441787321450327</v>
                </pt>
                <pt idx="1066">
                  <v>0.9824169252591057</v>
                </pt>
                <pt idx="1067">
                  <v>0.2837032471338558</v>
                </pt>
                <pt idx="1068">
                  <v>0.6138663108215655</v>
                </pt>
                <pt idx="1069">
                  <v>-0.08775404254136598</v>
                </pt>
                <pt idx="1070">
                  <v>0.2439911340484837</v>
                </pt>
                <pt idx="1071">
                  <v>0.07997500313429387</v>
                </pt>
                <pt idx="1072">
                  <v>-0.06332068701298907</v>
                </pt>
                <pt idx="1073">
                  <v>-0.1343734348114407</v>
                </pt>
                <pt idx="1074">
                  <v>-0.3241065629327126</v>
                </pt>
                <pt idx="1075">
                  <v>-0.3981642574180689</v>
                </pt>
                <pt idx="1076">
                  <v>-0.52702039720356</v>
                </pt>
                <pt idx="1077">
                  <v>-0.6692300709249859</v>
                </pt>
                <pt idx="1078">
                  <v>-0.5048610046495344</v>
                </pt>
                <pt idx="1079">
                  <v>-0.664567628612774</v>
                </pt>
                <pt idx="1080">
                  <v>-0.154937504521232</v>
                </pt>
                <pt idx="1081">
                  <v>-0.2818179275120696</v>
                </pt>
                <pt idx="1082">
                  <v>-0.2766792424865853</v>
                </pt>
                <pt idx="1083">
                  <v>-0.2256410663774321</v>
                </pt>
                <pt idx="1084">
                  <v>-0.2611910860769112</v>
                </pt>
                <pt idx="1085">
                  <v>-0.5521396363838585</v>
                </pt>
                <pt idx="1086">
                  <v>-0.4134318275356876</v>
                </pt>
                <pt idx="1087">
                  <v>-0.3643999029533285</v>
                </pt>
                <pt idx="1088">
                  <v>0.1089805152320949</v>
                </pt>
                <pt idx="1089">
                  <v>-0.4414862581015885</v>
                </pt>
                <pt idx="1090">
                  <v>-0.6152404711520437</v>
                </pt>
                <pt idx="1091">
                  <v>-0.5437428811392189</v>
                </pt>
                <pt idx="1092">
                  <v>-0.6498744722201711</v>
                </pt>
                <pt idx="1093">
                  <v>-0.8894280455178432</v>
                </pt>
                <pt idx="1094">
                  <v>-0.7984331391026346</v>
                </pt>
                <pt idx="1095">
                  <v>-0.953730262668915</v>
                </pt>
                <pt idx="1096">
                  <v>-0.4957264481438381</v>
                </pt>
                <pt idx="1097">
                  <v>-0.5629094840631792</v>
                </pt>
                <pt idx="1098">
                  <v>-1.364890608602491</v>
                </pt>
                <pt idx="1099">
                  <v>-1.273648540597762</v>
                </pt>
                <pt idx="1100">
                  <v>-1.393171976365676</v>
                </pt>
                <pt idx="1101">
                  <v>-1.12009928483423</v>
                </pt>
                <pt idx="1102">
                  <v>-1.561857068811105</v>
                </pt>
                <pt idx="1103">
                  <v>-1.61241481769185</v>
                </pt>
                <pt idx="1104">
                  <v>-1.6042089500745</v>
                </pt>
                <pt idx="1105">
                  <v>-1.351596571958115</v>
                </pt>
                <pt idx="1106">
                  <v>-1.385457991117253</v>
                </pt>
                <pt idx="1107">
                  <v>-1.545334495648663</v>
                </pt>
                <pt idx="1108">
                  <v>-1.432076896712354</v>
                </pt>
                <pt idx="1109">
                  <v>-1.429518301665779</v>
                </pt>
                <pt idx="1110">
                  <v>-1.410257557119325</v>
                </pt>
                <pt idx="1111">
                  <v>-1.401384665682409</v>
                </pt>
                <pt idx="1112">
                  <v>-1.358775495604832</v>
                </pt>
                <pt idx="1113">
                  <v>-1.262582204807456</v>
                </pt>
                <pt idx="1114">
                  <v>-1.222468417472082</v>
                </pt>
                <pt idx="1115">
                  <v>-1.207727401073382</v>
                </pt>
                <pt idx="1116">
                  <v>-1.043478371069558</v>
                </pt>
                <pt idx="1117">
                  <v>-0.9302331343764593</v>
                </pt>
                <pt idx="1118">
                  <v>-1.033461982601465</v>
                </pt>
                <pt idx="1119">
                  <v>-1.029721398834495</v>
                </pt>
                <pt idx="1120">
                  <v>-0.9971743313786079</v>
                </pt>
                <pt idx="1121">
                  <v>-0.7707783021865999</v>
                </pt>
                <pt idx="1122">
                  <v>-0.9591934585781361</v>
                </pt>
                <pt idx="1123">
                  <v>-0.9385081201280638</v>
                </pt>
                <pt idx="1124">
                  <v>-0.8501894792352871</v>
                </pt>
                <pt idx="1125">
                  <v>-0.6875328528328353</v>
                </pt>
                <pt idx="1126">
                  <v>-0.7521813598441242</v>
                </pt>
                <pt idx="1127">
                  <v>-0.6724721102019603</v>
                </pt>
                <pt idx="1128">
                  <v>-0.7369733533430942</v>
                </pt>
                <pt idx="1129">
                  <v>-0.7470253961513635</v>
                </pt>
                <pt idx="1130">
                  <v>-0.623877402142722</v>
                </pt>
                <pt idx="1131">
                  <v>-0.7399767031872375</v>
                </pt>
                <pt idx="1132">
                  <v>-0.7504139620647508</v>
                </pt>
                <pt idx="1133">
                  <v>-0.5611989861471469</v>
                </pt>
                <pt idx="1134">
                  <v>-0.5448466207397336</v>
                </pt>
                <pt idx="1135">
                  <v>-0.6018486126225431</v>
                </pt>
                <pt idx="1136">
                  <v>-0.4140315085420174</v>
                </pt>
                <pt idx="1137">
                  <v>-0.4940267167790349</v>
                </pt>
                <pt idx="1138">
                  <v>-0.5709018203367897</v>
                </pt>
                <pt idx="1139">
                  <v>-0.6187387718900623</v>
                </pt>
                <pt idx="1140">
                  <v>-0.5703068451912179</v>
                </pt>
                <pt idx="1141">
                  <v>-0.5813093567490365</v>
                </pt>
                <pt idx="1142">
                  <v>-0.5617901335421649</v>
                </pt>
                <pt idx="1143">
                  <v>-0.4705197646212919</v>
                </pt>
                <pt idx="1144">
                  <v>0.001439543221176731</v>
                </pt>
                <pt idx="1145">
                  <v>0.174071446799291</v>
                </pt>
                <pt idx="1146">
                  <v>-0.2782161344849561</v>
                </pt>
                <pt idx="1147">
                  <v>-0.08962765391051319</v>
                </pt>
                <pt idx="1148">
                  <v>-0.02274951270773021</v>
                </pt>
                <pt idx="1149">
                  <v>-0.3305409271436924</v>
                </pt>
                <pt idx="1150">
                  <v>-0.2423056627574687</v>
                </pt>
                <pt idx="1151">
                  <v>-0.1781522366851847</v>
                </pt>
                <pt idx="1152">
                  <v>0.3066939388803982</v>
                </pt>
                <pt idx="1153">
                  <v>0.3676805872040713</v>
                </pt>
                <pt idx="1154">
                  <v>0.2316878383475137</v>
                </pt>
                <pt idx="1155">
                  <v>0.4981583977349706</v>
                </pt>
                <pt idx="1156">
                  <v>0.5525235529078306</v>
                </pt>
                <pt idx="1157">
                  <v>0.4683249873540391</v>
                </pt>
                <pt idx="1158">
                  <v>0.7522925243979872</v>
                </pt>
                <pt idx="1159">
                  <v>0.8754671858029474</v>
                </pt>
                <pt idx="1160">
                  <v>0.5502131128973153</v>
                </pt>
                <pt idx="1161">
                  <v>0.4326873949744015</v>
                </pt>
                <pt idx="1162">
                  <v>0.4791431028364761</v>
                </pt>
                <pt idx="1163">
                  <v>0.5000852942623819</v>
                </pt>
                <pt idx="1164">
                  <v>0.7036059309450987</v>
                </pt>
                <pt idx="1165">
                  <v>0.8192958335317752</v>
                </pt>
                <pt idx="1166">
                  <v>1.02538804718075</v>
                </pt>
                <pt idx="1167">
                  <v>0.931265424963555</v>
                </pt>
                <pt idx="1168">
                  <v>1.033206828086155</v>
                </pt>
                <pt idx="1169">
                  <v>1.185107031404032</v>
                </pt>
                <pt idx="1170">
                  <v>0.8506286572501722</v>
                </pt>
                <pt idx="1171">
                  <v>0.8019002322929542</v>
                </pt>
                <pt idx="1172">
                  <v>1.074259738729713</v>
                </pt>
                <pt idx="1173">
                  <v>1.421995591336548</v>
                </pt>
                <pt idx="1174">
                  <v>1.270116667755233</v>
                </pt>
                <pt idx="1175">
                  <v>1.452229654771345</v>
                </pt>
                <pt idx="1176">
                  <v>1.264060587851389</v>
                </pt>
                <pt idx="1177">
                  <v>1.303911900532957</v>
                </pt>
                <pt idx="1178">
                  <v>1.159087399682099</v>
                </pt>
                <pt idx="1179">
                  <v>0.9549583399439343</v>
                </pt>
                <pt idx="1180">
                  <v>0.8974967095204383</v>
                </pt>
                <pt idx="1181">
                  <v>0.676373163657821</v>
                </pt>
                <pt idx="1182">
                  <v>0.6546219945327563</v>
                </pt>
                <pt idx="1183">
                  <v>1.02345626837735</v>
                </pt>
                <pt idx="1184">
                  <v>1.08695121707783</v>
                </pt>
                <pt idx="1185">
                  <v>0.810299408381274</v>
                </pt>
                <pt idx="1186">
                  <v>0.9863708477662507</v>
                </pt>
                <pt idx="1187">
                  <v>1.194800460511684</v>
                </pt>
                <pt idx="1188">
                  <v>1.16683259673906</v>
                </pt>
                <pt idx="1189">
                  <v>1.156758515967606</v>
                </pt>
                <pt idx="1190">
                  <v>1.219649321471842</v>
                </pt>
                <pt idx="1191">
                  <v>1.056435187689428</v>
                </pt>
                <pt idx="1192">
                  <v>0.8553485763930992</v>
                </pt>
                <pt idx="1193">
                  <v>0.9737688885165257</v>
                </pt>
                <pt idx="1194">
                  <v>0.7081182708158658</v>
                </pt>
                <pt idx="1195">
                  <v>0.8487540394416333</v>
                </pt>
                <pt idx="1196">
                  <v>0.679133992979837</v>
                </pt>
                <pt idx="1197">
                  <v>0.5282933528130012</v>
                </pt>
                <pt idx="1198">
                  <v>0.7420100254065787</v>
                </pt>
                <pt idx="1199">
                  <v>0.6842390332127826</v>
                </pt>
                <pt idx="1200">
                  <v>0.5429045768657151</v>
                </pt>
                <pt idx="1201">
                  <v>0.5137262887670406</v>
                </pt>
                <pt idx="1202">
                  <v>0.498247378365269</v>
                </pt>
                <pt idx="1203">
                  <v>0.2860053041702146</v>
                </pt>
                <pt idx="1204">
                  <v>0.3469340795015123</v>
                </pt>
                <pt idx="1205">
                  <v>0.303457838321595</v>
                </pt>
                <pt idx="1206">
                  <v>0.1863006385762551</v>
                </pt>
                <pt idx="1207">
                  <v>0.2877100301992311</v>
                </pt>
                <pt idx="1208">
                  <v>0.3087221308238386</v>
                </pt>
                <pt idx="1209">
                  <v>0.4090681022540935</v>
                </pt>
                <pt idx="1210">
                  <v>0.2490102771477282</v>
                </pt>
                <pt idx="1211">
                  <v>0.6234133597878997</v>
                </pt>
                <pt idx="1212">
                  <v>0.5916733557420111</v>
                </pt>
                <pt idx="1213">
                  <v>0.4312674122124278</v>
                </pt>
                <pt idx="1214">
                  <v>0.1079827546587532</v>
                </pt>
                <pt idx="1215">
                  <v>0.19743398332084</v>
                </pt>
                <pt idx="1216">
                  <v>0.07488749226875382</v>
                </pt>
                <pt idx="1217">
                  <v>0.04155810756781184</v>
                </pt>
                <pt idx="1218">
                  <v>0.01262117671867356</v>
                </pt>
                <pt idx="1219">
                  <v>0.2181690379671558</v>
                </pt>
                <pt idx="1220">
                  <v>0.1705121590964698</v>
                </pt>
                <pt idx="1221">
                  <v>0.08482326274260554</v>
                </pt>
                <pt idx="1222">
                  <v>0.1787943610234775</v>
                </pt>
                <pt idx="1223">
                  <v>0.006710387858120434</v>
                </pt>
                <pt idx="1224">
                  <v>-0.2235368230719907</v>
                </pt>
                <pt idx="1225">
                  <v>-0.4879159372048616</v>
                </pt>
                <pt idx="1226">
                  <v>-0.4046310431550718</v>
                </pt>
                <pt idx="1227">
                  <v>-0.3492773799827554</v>
                </pt>
                <pt idx="1228">
                  <v>-0.3764285818363304</v>
                </pt>
                <pt idx="1229">
                  <v>-0.4248852907809754</v>
                </pt>
                <pt idx="1230">
                  <v>-0.4356057715897736</v>
                </pt>
                <pt idx="1231">
                  <v>-0.5301440631550931</v>
                </pt>
                <pt idx="1232">
                  <v>-0.377721157156918</v>
                </pt>
                <pt idx="1233">
                  <v>-0.5643923894957656</v>
                </pt>
                <pt idx="1234">
                  <v>-0.308778980326917</v>
                </pt>
                <pt idx="1235">
                  <v>-0.4044283538227805</v>
                </pt>
                <pt idx="1236">
                  <v>-0.5668992304584662</v>
                </pt>
                <pt idx="1237">
                  <v>-0.4474445648497409</v>
                </pt>
                <pt idx="1238">
                  <v>-0.4175994780120213</v>
                </pt>
                <pt idx="1239">
                  <v>-0.2370133592016048</v>
                </pt>
                <pt idx="1240">
                  <v>-0.06291757020495364</v>
                </pt>
                <pt idx="1241">
                  <v>0.01567455882889048</v>
                </pt>
                <pt idx="1242">
                  <v>0.1908580526970171</v>
                </pt>
                <pt idx="1243">
                  <v>0.4105178731092615</v>
                </pt>
                <pt idx="1244">
                  <v>0.4889566232998379</v>
                </pt>
                <pt idx="1245">
                  <v>-0.1684403653904099</v>
                </pt>
                <pt idx="1246">
                  <v>-0.119578447267496</v>
                </pt>
                <pt idx="1247">
                  <v>-0.2632345739611805</v>
                </pt>
                <pt idx="1248">
                  <v>-0.3490389682399326</v>
                </pt>
                <pt idx="1249">
                  <v>-0.3288963640534897</v>
                </pt>
                <pt idx="1250">
                  <v>-0.3798668765914504</v>
                </pt>
                <pt idx="1251">
                  <v>-0.4935461950361284</v>
                </pt>
                <pt idx="1252">
                  <v>-0.6000787222954178</v>
                </pt>
                <pt idx="1253">
                  <v>-0.7076878850512192</v>
                </pt>
                <pt idx="1254">
                  <v>-0.6138098011707047</v>
                </pt>
                <pt idx="1255">
                  <v>-0.7506964323828185</v>
                </pt>
                <pt idx="1256">
                  <v>-0.8398073487453283</v>
                </pt>
                <pt idx="1257">
                  <v>-0.9516116358392541</v>
                </pt>
                <pt idx="1258">
                  <v>-0.6932616086652688</v>
                </pt>
                <pt idx="1259">
                  <v>-0.8331763066529216</v>
                </pt>
                <pt idx="1260">
                  <v>-0.7386548892483757</v>
                </pt>
                <pt idx="1261">
                  <v>-0.7721041707879837</v>
                </pt>
                <pt idx="1262">
                  <v>-0.7980934001940662</v>
                </pt>
                <pt idx="1263">
                  <v>-0.6797874207689641</v>
                </pt>
                <pt idx="1264">
                  <v>-0.6168279095791478</v>
                </pt>
                <pt idx="1265">
                  <v>-0.7103832205204137</v>
                </pt>
                <pt idx="1266">
                  <v>-0.747849911525421</v>
                </pt>
                <pt idx="1267">
                  <v>-0.6378804156984493</v>
                </pt>
                <pt idx="1268">
                  <v>-0.4508515369577283</v>
                </pt>
                <pt idx="1269">
                  <v>-0.2578017568779373</v>
                </pt>
                <pt idx="1270">
                  <v>-0.5157398107673183</v>
                </pt>
                <pt idx="1271">
                  <v>-0.6534100744726964</v>
                </pt>
                <pt idx="1272">
                  <v>-0.6326982837749354</v>
                </pt>
                <pt idx="1273">
                  <v>-0.6873173825110248</v>
                </pt>
                <pt idx="1274">
                  <v>-0.6097316659370632</v>
                </pt>
                <pt idx="1275">
                  <v>-0.5620921000474157</v>
                </pt>
                <pt idx="1276">
                  <v>-0.5959224896286588</v>
                </pt>
                <pt idx="1277">
                  <v>-0.4917167202280935</v>
                </pt>
                <pt idx="1278">
                  <v>-0.4805256251371819</v>
                </pt>
                <pt idx="1279">
                  <v>-0.5608148266983559</v>
                </pt>
                <pt idx="1280">
                  <v>-0.5959853973241382</v>
                </pt>
                <pt idx="1281">
                  <v>-0.6916976036884346</v>
                </pt>
                <pt idx="1282">
                  <v>-0.5769801065817607</v>
                </pt>
                <pt idx="1283">
                  <v>-0.4920490486589441</v>
                </pt>
                <pt idx="1284">
                  <v>0.137810384071451</v>
                </pt>
                <pt idx="1285">
                  <v>-0.1050423925484866</v>
                </pt>
                <pt idx="1286">
                  <v>-0.4903804852734026</v>
                </pt>
                <pt idx="1287">
                  <v>-0.5430345692268311</v>
                </pt>
                <pt idx="1288">
                  <v>-0.6705796769126511</v>
                </pt>
                <pt idx="1289">
                  <v>-0.1255468302586559</v>
                </pt>
                <pt idx="1290">
                  <v>-0.5377496253652218</v>
                </pt>
                <pt idx="1291">
                  <v>-0.6619995526530584</v>
                </pt>
                <pt idx="1292">
                  <v>-0.6227487770493887</v>
                </pt>
                <pt idx="1293">
                  <v>-0.6156671379191921</v>
                </pt>
                <pt idx="1294">
                  <v>-0.5214050924436011</v>
                </pt>
                <pt idx="1295">
                  <v>-0.6367441775577352</v>
                </pt>
                <pt idx="1296">
                  <v>-0.5039279404758034</v>
                </pt>
                <pt idx="1297">
                  <v>-0.6896381520900505</v>
                </pt>
                <pt idx="1298">
                  <v>-1.033793004863349</v>
                </pt>
                <pt idx="1299">
                  <v>-0.8214170767020408</v>
                </pt>
                <pt idx="1300">
                  <v>-0.8583335818521963</v>
                </pt>
                <pt idx="1301">
                  <v>-0.872696542720683</v>
                </pt>
                <pt idx="1302">
                  <v>-1.048974976370537</v>
                </pt>
                <pt idx="1303">
                  <v>-0.9957808499035481</v>
                </pt>
                <pt idx="1304">
                  <v>-0.5900978968656718</v>
                </pt>
                <pt idx="1305">
                  <v>-0.7392557903672546</v>
                </pt>
                <pt idx="1306">
                  <v>-0.6218627841560187</v>
                </pt>
                <pt idx="1307">
                  <v>-0.472095303720342</v>
                </pt>
                <pt idx="1308">
                  <v>-0.6960649796473097</v>
                </pt>
                <pt idx="1309">
                  <v>-0.8023247856809005</v>
                </pt>
                <pt idx="1310">
                  <v>-0.6406985820100993</v>
                </pt>
                <pt idx="1311">
                  <v>-0.4684724218145506</v>
                </pt>
                <pt idx="1312">
                  <v>-0.6323465815662819</v>
                </pt>
                <pt idx="1313">
                  <v>-0.3158262055173113</v>
                </pt>
                <pt idx="1314">
                  <v>-0.2257222201979045</v>
                </pt>
                <pt idx="1315">
                  <v>0.07346564906347741</v>
                </pt>
                <pt idx="1316">
                  <v>0.1958959584275803</v>
                </pt>
                <pt idx="1317">
                  <v>-0.01929596545026388</v>
                </pt>
                <pt idx="1318">
                  <v>0.2328508083556361</v>
                </pt>
                <pt idx="1319">
                  <v>1.892801127611645</v>
                </pt>
                <pt idx="1320">
                  <v>1.268579617849887</v>
                </pt>
                <pt idx="1321">
                  <v>1.144476927685357</v>
                </pt>
                <pt idx="1322">
                  <v>0.5395237129564071</v>
                </pt>
                <pt idx="1323">
                  <v>0.3707475052038037</v>
                </pt>
                <pt idx="1324">
                  <v>0.3498131337656831</v>
                </pt>
                <pt idx="1325">
                  <v>-0.05248082888953653</v>
                </pt>
                <pt idx="1326">
                  <v>0.2574810219260446</v>
                </pt>
                <pt idx="1327">
                  <v>-0.009900316027923101</v>
                </pt>
                <pt idx="1328">
                  <v>-0.2174929282530702</v>
                </pt>
                <pt idx="1329">
                  <v>-0.07735829866265387</v>
                </pt>
                <pt idx="1330">
                  <v>-0.08322305061291768</v>
                </pt>
                <pt idx="1331">
                  <v>-0.5444029118166506</v>
                </pt>
                <pt idx="1332">
                  <v>-0.8710209197213159</v>
                </pt>
                <pt idx="1333">
                  <v>-0.9482600689008731</v>
                </pt>
                <pt idx="1334">
                  <v>-0.8808388835961837</v>
                </pt>
                <pt idx="1335">
                  <v>-0.8334442301221597</v>
                </pt>
                <pt idx="1336">
                  <v>-0.347449659990678</v>
                </pt>
                <pt idx="1337">
                  <v>-0.6958037189838695</v>
                </pt>
                <pt idx="1338">
                  <v>-0.5826768334520754</v>
                </pt>
                <pt idx="1339">
                  <v>-0.7319899698040696</v>
                </pt>
                <pt idx="1340">
                  <v>-0.6660280085232961</v>
                </pt>
                <pt idx="1341">
                  <v>-0.5418076182055591</v>
                </pt>
                <pt idx="1342">
                  <v>-0.6194637868172183</v>
                </pt>
                <pt idx="1343">
                  <v>-0.6410631001747278</v>
                </pt>
                <pt idx="1344">
                  <v>-0.5619673652468617</v>
                </pt>
                <pt idx="1345">
                  <v>-0.3756956170744152</v>
                </pt>
                <pt idx="1346">
                  <v>0.08988298024514543</v>
                </pt>
                <pt idx="1347">
                  <v>-0.05167993922059193</v>
                </pt>
                <pt idx="1348">
                  <v>-0.3691357008061825</v>
                </pt>
                <pt idx="1349">
                  <v>-0.4207863328469164</v>
                </pt>
                <pt idx="1350">
                  <v>-0.07648443653986864</v>
                </pt>
                <pt idx="1351">
                  <v>-0.02098500449076313</v>
                </pt>
                <pt idx="1352">
                  <v>0.3101108806562839</v>
                </pt>
                <pt idx="1353">
                  <v>-0.2894890870109665</v>
                </pt>
                <pt idx="1354">
                  <v>-0.4055253388079228</v>
                </pt>
                <pt idx="1355">
                  <v>-0.3368511142733313</v>
                </pt>
                <pt idx="1356">
                  <v>-0.3534460141900888</v>
                </pt>
                <pt idx="1357">
                  <v>-0.5005318513486849</v>
                </pt>
                <pt idx="1358">
                  <v>-0.4512528560556703</v>
                </pt>
                <pt idx="1359">
                  <v>-0.7190557872257715</v>
                </pt>
                <pt idx="1360">
                  <v>-0.6000297315954771</v>
                </pt>
                <pt idx="1361">
                  <v>-0.4767842670149476</v>
                </pt>
                <pt idx="1362">
                  <v>-0.4120350466117432</v>
                </pt>
                <pt idx="1363">
                  <v>-0.4495281551938823</v>
                </pt>
                <pt idx="1364">
                  <v>-0.1314532712040253</v>
                </pt>
                <pt idx="1365">
                  <v>-0.344348396438934</v>
                </pt>
                <pt idx="1366">
                  <v>-0.03794432293336267</v>
                </pt>
                <pt idx="1367">
                  <v>0.6558522131915797</v>
                </pt>
                <pt idx="1368">
                  <v>0.6650244883259797</v>
                </pt>
                <pt idx="1369">
                  <v>0.7333357108555606</v>
                </pt>
                <pt idx="1370">
                  <v>1.138863174289439</v>
                </pt>
                <pt idx="1371">
                  <v>0.5716720794857358</v>
                </pt>
                <pt idx="1372">
                  <v>0.342746813952526</v>
                </pt>
              </numCache>
            </numRef>
          </val>
          <smooth val="0"/>
        </ser>
        <ser>
          <idx val="4"/>
          <order val="4"/>
          <tx>
            <v>否决权评分</v>
          </tx>
          <spPr>
            <a:ln xmlns:a="http://schemas.openxmlformats.org/drawingml/2006/main" w="25400" cap="rnd">
              <a:solidFill>
                <a:srgbClr val="C6282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市场状态总览!$A$159:$A$1531</f>
              <numCache>
                <formatCode>m/d/yy</formatCode>
                <ptCount val="1373"/>
                <pt idx="0">
                  <v>36518</v>
                </pt>
                <pt idx="1">
                  <v>36525</v>
                </pt>
                <pt idx="2">
                  <v>36532</v>
                </pt>
                <pt idx="3">
                  <v>36539</v>
                </pt>
                <pt idx="4">
                  <v>36546</v>
                </pt>
                <pt idx="5">
                  <v>36553</v>
                </pt>
                <pt idx="6">
                  <v>36560</v>
                </pt>
                <pt idx="7">
                  <v>36567</v>
                </pt>
                <pt idx="8">
                  <v>36574</v>
                </pt>
                <pt idx="9">
                  <v>36581</v>
                </pt>
                <pt idx="10">
                  <v>36588</v>
                </pt>
                <pt idx="11">
                  <v>36595</v>
                </pt>
                <pt idx="12">
                  <v>36602</v>
                </pt>
                <pt idx="13">
                  <v>36609</v>
                </pt>
                <pt idx="14">
                  <v>36616</v>
                </pt>
                <pt idx="15">
                  <v>36623</v>
                </pt>
                <pt idx="16">
                  <v>36630</v>
                </pt>
                <pt idx="17">
                  <v>36637</v>
                </pt>
                <pt idx="18">
                  <v>36644</v>
                </pt>
                <pt idx="19">
                  <v>36651</v>
                </pt>
                <pt idx="20">
                  <v>36658</v>
                </pt>
                <pt idx="21">
                  <v>36665</v>
                </pt>
                <pt idx="22">
                  <v>36672</v>
                </pt>
                <pt idx="23">
                  <v>36679</v>
                </pt>
                <pt idx="24">
                  <v>36686</v>
                </pt>
                <pt idx="25">
                  <v>36693</v>
                </pt>
                <pt idx="26">
                  <v>36700</v>
                </pt>
                <pt idx="27">
                  <v>36707</v>
                </pt>
                <pt idx="28">
                  <v>36714</v>
                </pt>
                <pt idx="29">
                  <v>36721</v>
                </pt>
                <pt idx="30">
                  <v>36728</v>
                </pt>
                <pt idx="31">
                  <v>36735</v>
                </pt>
                <pt idx="32">
                  <v>36742</v>
                </pt>
                <pt idx="33">
                  <v>36749</v>
                </pt>
                <pt idx="34">
                  <v>36756</v>
                </pt>
                <pt idx="35">
                  <v>36763</v>
                </pt>
                <pt idx="36">
                  <v>36770</v>
                </pt>
                <pt idx="37">
                  <v>36777</v>
                </pt>
                <pt idx="38">
                  <v>36784</v>
                </pt>
                <pt idx="39">
                  <v>36791</v>
                </pt>
                <pt idx="40">
                  <v>36798</v>
                </pt>
                <pt idx="41">
                  <v>36805</v>
                </pt>
                <pt idx="42">
                  <v>36812</v>
                </pt>
                <pt idx="43">
                  <v>36819</v>
                </pt>
                <pt idx="44">
                  <v>36826</v>
                </pt>
                <pt idx="45">
                  <v>36833</v>
                </pt>
                <pt idx="46">
                  <v>36840</v>
                </pt>
                <pt idx="47">
                  <v>36847</v>
                </pt>
                <pt idx="48">
                  <v>36854</v>
                </pt>
                <pt idx="49">
                  <v>36861</v>
                </pt>
                <pt idx="50">
                  <v>36868</v>
                </pt>
                <pt idx="51">
                  <v>36875</v>
                </pt>
                <pt idx="52">
                  <v>36882</v>
                </pt>
                <pt idx="53">
                  <v>36889</v>
                </pt>
                <pt idx="54">
                  <v>36896</v>
                </pt>
                <pt idx="55">
                  <v>36903</v>
                </pt>
                <pt idx="56">
                  <v>36910</v>
                </pt>
                <pt idx="57">
                  <v>36917</v>
                </pt>
                <pt idx="58">
                  <v>36924</v>
                </pt>
                <pt idx="59">
                  <v>36931</v>
                </pt>
                <pt idx="60">
                  <v>36938</v>
                </pt>
                <pt idx="61">
                  <v>36945</v>
                </pt>
                <pt idx="62">
                  <v>36952</v>
                </pt>
                <pt idx="63">
                  <v>36959</v>
                </pt>
                <pt idx="64">
                  <v>36966</v>
                </pt>
                <pt idx="65">
                  <v>36973</v>
                </pt>
                <pt idx="66">
                  <v>36980</v>
                </pt>
                <pt idx="67">
                  <v>36987</v>
                </pt>
                <pt idx="68">
                  <v>36994</v>
                </pt>
                <pt idx="69">
                  <v>37001</v>
                </pt>
                <pt idx="70">
                  <v>37008</v>
                </pt>
                <pt idx="71">
                  <v>37015</v>
                </pt>
                <pt idx="72">
                  <v>37022</v>
                </pt>
                <pt idx="73">
                  <v>37029</v>
                </pt>
                <pt idx="74">
                  <v>37036</v>
                </pt>
                <pt idx="75">
                  <v>37043</v>
                </pt>
                <pt idx="76">
                  <v>37050</v>
                </pt>
                <pt idx="77">
                  <v>37057</v>
                </pt>
                <pt idx="78">
                  <v>37064</v>
                </pt>
                <pt idx="79">
                  <v>37071</v>
                </pt>
                <pt idx="80">
                  <v>37078</v>
                </pt>
                <pt idx="81">
                  <v>37085</v>
                </pt>
                <pt idx="82">
                  <v>37092</v>
                </pt>
                <pt idx="83">
                  <v>37099</v>
                </pt>
                <pt idx="84">
                  <v>37106</v>
                </pt>
                <pt idx="85">
                  <v>37113</v>
                </pt>
                <pt idx="86">
                  <v>37120</v>
                </pt>
                <pt idx="87">
                  <v>37127</v>
                </pt>
                <pt idx="88">
                  <v>37134</v>
                </pt>
                <pt idx="89">
                  <v>37141</v>
                </pt>
                <pt idx="90">
                  <v>37148</v>
                </pt>
                <pt idx="91">
                  <v>37155</v>
                </pt>
                <pt idx="92">
                  <v>37162</v>
                </pt>
                <pt idx="93">
                  <v>37169</v>
                </pt>
                <pt idx="94">
                  <v>37176</v>
                </pt>
                <pt idx="95">
                  <v>37183</v>
                </pt>
                <pt idx="96">
                  <v>37190</v>
                </pt>
                <pt idx="97">
                  <v>37197</v>
                </pt>
                <pt idx="98">
                  <v>37204</v>
                </pt>
                <pt idx="99">
                  <v>37211</v>
                </pt>
                <pt idx="100">
                  <v>37218</v>
                </pt>
                <pt idx="101">
                  <v>37225</v>
                </pt>
                <pt idx="102">
                  <v>37232</v>
                </pt>
                <pt idx="103">
                  <v>37239</v>
                </pt>
                <pt idx="104">
                  <v>37246</v>
                </pt>
                <pt idx="105">
                  <v>37253</v>
                </pt>
                <pt idx="106">
                  <v>37260</v>
                </pt>
                <pt idx="107">
                  <v>37267</v>
                </pt>
                <pt idx="108">
                  <v>37274</v>
                </pt>
                <pt idx="109">
                  <v>37281</v>
                </pt>
                <pt idx="110">
                  <v>37288</v>
                </pt>
                <pt idx="111">
                  <v>37295</v>
                </pt>
                <pt idx="112">
                  <v>37302</v>
                </pt>
                <pt idx="113">
                  <v>37309</v>
                </pt>
                <pt idx="114">
                  <v>37316</v>
                </pt>
                <pt idx="115">
                  <v>37323</v>
                </pt>
                <pt idx="116">
                  <v>37330</v>
                </pt>
                <pt idx="117">
                  <v>37337</v>
                </pt>
                <pt idx="118">
                  <v>37344</v>
                </pt>
                <pt idx="119">
                  <v>37351</v>
                </pt>
                <pt idx="120">
                  <v>37358</v>
                </pt>
                <pt idx="121">
                  <v>37365</v>
                </pt>
                <pt idx="122">
                  <v>37372</v>
                </pt>
                <pt idx="123">
                  <v>37379</v>
                </pt>
                <pt idx="124">
                  <v>37386</v>
                </pt>
                <pt idx="125">
                  <v>37393</v>
                </pt>
                <pt idx="126">
                  <v>37400</v>
                </pt>
                <pt idx="127">
                  <v>37407</v>
                </pt>
                <pt idx="128">
                  <v>37414</v>
                </pt>
                <pt idx="129">
                  <v>37421</v>
                </pt>
                <pt idx="130">
                  <v>37428</v>
                </pt>
                <pt idx="131">
                  <v>37435</v>
                </pt>
                <pt idx="132">
                  <v>37442</v>
                </pt>
                <pt idx="133">
                  <v>37449</v>
                </pt>
                <pt idx="134">
                  <v>37456</v>
                </pt>
                <pt idx="135">
                  <v>37463</v>
                </pt>
                <pt idx="136">
                  <v>37470</v>
                </pt>
                <pt idx="137">
                  <v>37477</v>
                </pt>
                <pt idx="138">
                  <v>37484</v>
                </pt>
                <pt idx="139">
                  <v>37491</v>
                </pt>
                <pt idx="140">
                  <v>37498</v>
                </pt>
                <pt idx="141">
                  <v>37505</v>
                </pt>
                <pt idx="142">
                  <v>37512</v>
                </pt>
                <pt idx="143">
                  <v>37519</v>
                </pt>
                <pt idx="144">
                  <v>37526</v>
                </pt>
                <pt idx="145">
                  <v>37533</v>
                </pt>
                <pt idx="146">
                  <v>37540</v>
                </pt>
                <pt idx="147">
                  <v>37547</v>
                </pt>
                <pt idx="148">
                  <v>37554</v>
                </pt>
                <pt idx="149">
                  <v>37561</v>
                </pt>
                <pt idx="150">
                  <v>37568</v>
                </pt>
                <pt idx="151">
                  <v>37575</v>
                </pt>
                <pt idx="152">
                  <v>37582</v>
                </pt>
                <pt idx="153">
                  <v>37589</v>
                </pt>
                <pt idx="154">
                  <v>37596</v>
                </pt>
                <pt idx="155">
                  <v>37603</v>
                </pt>
                <pt idx="156">
                  <v>37610</v>
                </pt>
                <pt idx="157">
                  <v>37617</v>
                </pt>
                <pt idx="158">
                  <v>37624</v>
                </pt>
                <pt idx="159">
                  <v>37631</v>
                </pt>
                <pt idx="160">
                  <v>37638</v>
                </pt>
                <pt idx="161">
                  <v>37645</v>
                </pt>
                <pt idx="162">
                  <v>37652</v>
                </pt>
                <pt idx="163">
                  <v>37659</v>
                </pt>
                <pt idx="164">
                  <v>37666</v>
                </pt>
                <pt idx="165">
                  <v>37673</v>
                </pt>
                <pt idx="166">
                  <v>37680</v>
                </pt>
                <pt idx="167">
                  <v>37687</v>
                </pt>
                <pt idx="168">
                  <v>37694</v>
                </pt>
                <pt idx="169">
                  <v>37701</v>
                </pt>
                <pt idx="170">
                  <v>37708</v>
                </pt>
                <pt idx="171">
                  <v>37715</v>
                </pt>
                <pt idx="172">
                  <v>37722</v>
                </pt>
                <pt idx="173">
                  <v>37729</v>
                </pt>
                <pt idx="174">
                  <v>37736</v>
                </pt>
                <pt idx="175">
                  <v>37743</v>
                </pt>
                <pt idx="176">
                  <v>37750</v>
                </pt>
                <pt idx="177">
                  <v>37757</v>
                </pt>
                <pt idx="178">
                  <v>37764</v>
                </pt>
                <pt idx="179">
                  <v>37771</v>
                </pt>
                <pt idx="180">
                  <v>37778</v>
                </pt>
                <pt idx="181">
                  <v>37785</v>
                </pt>
                <pt idx="182">
                  <v>37792</v>
                </pt>
                <pt idx="183">
                  <v>37799</v>
                </pt>
                <pt idx="184">
                  <v>37806</v>
                </pt>
                <pt idx="185">
                  <v>37813</v>
                </pt>
                <pt idx="186">
                  <v>37820</v>
                </pt>
                <pt idx="187">
                  <v>37827</v>
                </pt>
                <pt idx="188">
                  <v>37834</v>
                </pt>
                <pt idx="189">
                  <v>37841</v>
                </pt>
                <pt idx="190">
                  <v>37848</v>
                </pt>
                <pt idx="191">
                  <v>37855</v>
                </pt>
                <pt idx="192">
                  <v>37862</v>
                </pt>
                <pt idx="193">
                  <v>37869</v>
                </pt>
                <pt idx="194">
                  <v>37876</v>
                </pt>
                <pt idx="195">
                  <v>37883</v>
                </pt>
                <pt idx="196">
                  <v>37890</v>
                </pt>
                <pt idx="197">
                  <v>37897</v>
                </pt>
                <pt idx="198">
                  <v>37904</v>
                </pt>
                <pt idx="199">
                  <v>37911</v>
                </pt>
                <pt idx="200">
                  <v>37918</v>
                </pt>
                <pt idx="201">
                  <v>37925</v>
                </pt>
                <pt idx="202">
                  <v>37932</v>
                </pt>
                <pt idx="203">
                  <v>37939</v>
                </pt>
                <pt idx="204">
                  <v>37946</v>
                </pt>
                <pt idx="205">
                  <v>37953</v>
                </pt>
                <pt idx="206">
                  <v>37960</v>
                </pt>
                <pt idx="207">
                  <v>37967</v>
                </pt>
                <pt idx="208">
                  <v>37974</v>
                </pt>
                <pt idx="209">
                  <v>37981</v>
                </pt>
                <pt idx="210">
                  <v>37988</v>
                </pt>
                <pt idx="211">
                  <v>37995</v>
                </pt>
                <pt idx="212">
                  <v>38002</v>
                </pt>
                <pt idx="213">
                  <v>38009</v>
                </pt>
                <pt idx="214">
                  <v>38016</v>
                </pt>
                <pt idx="215">
                  <v>38023</v>
                </pt>
                <pt idx="216">
                  <v>38030</v>
                </pt>
                <pt idx="217">
                  <v>38037</v>
                </pt>
                <pt idx="218">
                  <v>38044</v>
                </pt>
                <pt idx="219">
                  <v>38051</v>
                </pt>
                <pt idx="220">
                  <v>38058</v>
                </pt>
                <pt idx="221">
                  <v>38065</v>
                </pt>
                <pt idx="222">
                  <v>38072</v>
                </pt>
                <pt idx="223">
                  <v>38079</v>
                </pt>
                <pt idx="224">
                  <v>38086</v>
                </pt>
                <pt idx="225">
                  <v>38093</v>
                </pt>
                <pt idx="226">
                  <v>38100</v>
                </pt>
                <pt idx="227">
                  <v>38107</v>
                </pt>
                <pt idx="228">
                  <v>38114</v>
                </pt>
                <pt idx="229">
                  <v>38121</v>
                </pt>
                <pt idx="230">
                  <v>38128</v>
                </pt>
                <pt idx="231">
                  <v>38135</v>
                </pt>
                <pt idx="232">
                  <v>38142</v>
                </pt>
                <pt idx="233">
                  <v>38149</v>
                </pt>
                <pt idx="234">
                  <v>38156</v>
                </pt>
                <pt idx="235">
                  <v>38163</v>
                </pt>
                <pt idx="236">
                  <v>38170</v>
                </pt>
                <pt idx="237">
                  <v>38177</v>
                </pt>
                <pt idx="238">
                  <v>38184</v>
                </pt>
                <pt idx="239">
                  <v>38191</v>
                </pt>
                <pt idx="240">
                  <v>38198</v>
                </pt>
                <pt idx="241">
                  <v>38205</v>
                </pt>
                <pt idx="242">
                  <v>38212</v>
                </pt>
                <pt idx="243">
                  <v>38219</v>
                </pt>
                <pt idx="244">
                  <v>38226</v>
                </pt>
                <pt idx="245">
                  <v>38233</v>
                </pt>
                <pt idx="246">
                  <v>38240</v>
                </pt>
                <pt idx="247">
                  <v>38247</v>
                </pt>
                <pt idx="248">
                  <v>38254</v>
                </pt>
                <pt idx="249">
                  <v>38261</v>
                </pt>
                <pt idx="250">
                  <v>38268</v>
                </pt>
                <pt idx="251">
                  <v>38275</v>
                </pt>
                <pt idx="252">
                  <v>38282</v>
                </pt>
                <pt idx="253">
                  <v>38289</v>
                </pt>
                <pt idx="254">
                  <v>38296</v>
                </pt>
                <pt idx="255">
                  <v>38303</v>
                </pt>
                <pt idx="256">
                  <v>38310</v>
                </pt>
                <pt idx="257">
                  <v>38317</v>
                </pt>
                <pt idx="258">
                  <v>38324</v>
                </pt>
                <pt idx="259">
                  <v>38331</v>
                </pt>
                <pt idx="260">
                  <v>38338</v>
                </pt>
                <pt idx="261">
                  <v>38345</v>
                </pt>
                <pt idx="262">
                  <v>38352</v>
                </pt>
                <pt idx="263">
                  <v>38359</v>
                </pt>
                <pt idx="264">
                  <v>38366</v>
                </pt>
                <pt idx="265">
                  <v>38373</v>
                </pt>
                <pt idx="266">
                  <v>38380</v>
                </pt>
                <pt idx="267">
                  <v>38387</v>
                </pt>
                <pt idx="268">
                  <v>38394</v>
                </pt>
                <pt idx="269">
                  <v>38401</v>
                </pt>
                <pt idx="270">
                  <v>38408</v>
                </pt>
                <pt idx="271">
                  <v>38415</v>
                </pt>
                <pt idx="272">
                  <v>38422</v>
                </pt>
                <pt idx="273">
                  <v>38429</v>
                </pt>
                <pt idx="274">
                  <v>38436</v>
                </pt>
                <pt idx="275">
                  <v>38443</v>
                </pt>
                <pt idx="276">
                  <v>38450</v>
                </pt>
                <pt idx="277">
                  <v>38457</v>
                </pt>
                <pt idx="278">
                  <v>38464</v>
                </pt>
                <pt idx="279">
                  <v>38471</v>
                </pt>
                <pt idx="280">
                  <v>38478</v>
                </pt>
                <pt idx="281">
                  <v>38485</v>
                </pt>
                <pt idx="282">
                  <v>38492</v>
                </pt>
                <pt idx="283">
                  <v>38499</v>
                </pt>
                <pt idx="284">
                  <v>38506</v>
                </pt>
                <pt idx="285">
                  <v>38513</v>
                </pt>
                <pt idx="286">
                  <v>38520</v>
                </pt>
                <pt idx="287">
                  <v>38527</v>
                </pt>
                <pt idx="288">
                  <v>38534</v>
                </pt>
                <pt idx="289">
                  <v>38541</v>
                </pt>
                <pt idx="290">
                  <v>38548</v>
                </pt>
                <pt idx="291">
                  <v>38555</v>
                </pt>
                <pt idx="292">
                  <v>38562</v>
                </pt>
                <pt idx="293">
                  <v>38569</v>
                </pt>
                <pt idx="294">
                  <v>38576</v>
                </pt>
                <pt idx="295">
                  <v>38583</v>
                </pt>
                <pt idx="296">
                  <v>38590</v>
                </pt>
                <pt idx="297">
                  <v>38597</v>
                </pt>
                <pt idx="298">
                  <v>38604</v>
                </pt>
                <pt idx="299">
                  <v>38611</v>
                </pt>
                <pt idx="300">
                  <v>38618</v>
                </pt>
                <pt idx="301">
                  <v>38625</v>
                </pt>
                <pt idx="302">
                  <v>38632</v>
                </pt>
                <pt idx="303">
                  <v>38639</v>
                </pt>
                <pt idx="304">
                  <v>38646</v>
                </pt>
                <pt idx="305">
                  <v>38653</v>
                </pt>
                <pt idx="306">
                  <v>38660</v>
                </pt>
                <pt idx="307">
                  <v>38667</v>
                </pt>
                <pt idx="308">
                  <v>38674</v>
                </pt>
                <pt idx="309">
                  <v>38681</v>
                </pt>
                <pt idx="310">
                  <v>38688</v>
                </pt>
                <pt idx="311">
                  <v>38695</v>
                </pt>
                <pt idx="312">
                  <v>38702</v>
                </pt>
                <pt idx="313">
                  <v>38709</v>
                </pt>
                <pt idx="314">
                  <v>38716</v>
                </pt>
                <pt idx="315">
                  <v>38723</v>
                </pt>
                <pt idx="316">
                  <v>38730</v>
                </pt>
                <pt idx="317">
                  <v>38737</v>
                </pt>
                <pt idx="318">
                  <v>38744</v>
                </pt>
                <pt idx="319">
                  <v>38751</v>
                </pt>
                <pt idx="320">
                  <v>38758</v>
                </pt>
                <pt idx="321">
                  <v>38765</v>
                </pt>
                <pt idx="322">
                  <v>38772</v>
                </pt>
                <pt idx="323">
                  <v>38779</v>
                </pt>
                <pt idx="324">
                  <v>38786</v>
                </pt>
                <pt idx="325">
                  <v>38793</v>
                </pt>
                <pt idx="326">
                  <v>38800</v>
                </pt>
                <pt idx="327">
                  <v>38807</v>
                </pt>
                <pt idx="328">
                  <v>38814</v>
                </pt>
                <pt idx="329">
                  <v>38821</v>
                </pt>
                <pt idx="330">
                  <v>38828</v>
                </pt>
                <pt idx="331">
                  <v>38835</v>
                </pt>
                <pt idx="332">
                  <v>38842</v>
                </pt>
                <pt idx="333">
                  <v>38849</v>
                </pt>
                <pt idx="334">
                  <v>38856</v>
                </pt>
                <pt idx="335">
                  <v>38863</v>
                </pt>
                <pt idx="336">
                  <v>38870</v>
                </pt>
                <pt idx="337">
                  <v>38877</v>
                </pt>
                <pt idx="338">
                  <v>38884</v>
                </pt>
                <pt idx="339">
                  <v>38891</v>
                </pt>
                <pt idx="340">
                  <v>38898</v>
                </pt>
                <pt idx="341">
                  <v>38905</v>
                </pt>
                <pt idx="342">
                  <v>38912</v>
                </pt>
                <pt idx="343">
                  <v>38919</v>
                </pt>
                <pt idx="344">
                  <v>38926</v>
                </pt>
                <pt idx="345">
                  <v>38933</v>
                </pt>
                <pt idx="346">
                  <v>38940</v>
                </pt>
                <pt idx="347">
                  <v>38947</v>
                </pt>
                <pt idx="348">
                  <v>38954</v>
                </pt>
                <pt idx="349">
                  <v>38961</v>
                </pt>
                <pt idx="350">
                  <v>38968</v>
                </pt>
                <pt idx="351">
                  <v>38975</v>
                </pt>
                <pt idx="352">
                  <v>38982</v>
                </pt>
                <pt idx="353">
                  <v>38989</v>
                </pt>
                <pt idx="354">
                  <v>38996</v>
                </pt>
                <pt idx="355">
                  <v>39003</v>
                </pt>
                <pt idx="356">
                  <v>39010</v>
                </pt>
                <pt idx="357">
                  <v>39017</v>
                </pt>
                <pt idx="358">
                  <v>39024</v>
                </pt>
                <pt idx="359">
                  <v>39031</v>
                </pt>
                <pt idx="360">
                  <v>39038</v>
                </pt>
                <pt idx="361">
                  <v>39045</v>
                </pt>
                <pt idx="362">
                  <v>39052</v>
                </pt>
                <pt idx="363">
                  <v>39059</v>
                </pt>
                <pt idx="364">
                  <v>39066</v>
                </pt>
                <pt idx="365">
                  <v>39073</v>
                </pt>
                <pt idx="366">
                  <v>39080</v>
                </pt>
                <pt idx="367">
                  <v>39087</v>
                </pt>
                <pt idx="368">
                  <v>39094</v>
                </pt>
                <pt idx="369">
                  <v>39101</v>
                </pt>
                <pt idx="370">
                  <v>39108</v>
                </pt>
                <pt idx="371">
                  <v>39115</v>
                </pt>
                <pt idx="372">
                  <v>39122</v>
                </pt>
                <pt idx="373">
                  <v>39129</v>
                </pt>
                <pt idx="374">
                  <v>39136</v>
                </pt>
                <pt idx="375">
                  <v>39143</v>
                </pt>
                <pt idx="376">
                  <v>39150</v>
                </pt>
                <pt idx="377">
                  <v>39157</v>
                </pt>
                <pt idx="378">
                  <v>39164</v>
                </pt>
                <pt idx="379">
                  <v>39171</v>
                </pt>
                <pt idx="380">
                  <v>39178</v>
                </pt>
                <pt idx="381">
                  <v>39185</v>
                </pt>
                <pt idx="382">
                  <v>39192</v>
                </pt>
                <pt idx="383">
                  <v>39199</v>
                </pt>
                <pt idx="384">
                  <v>39206</v>
                </pt>
                <pt idx="385">
                  <v>39213</v>
                </pt>
                <pt idx="386">
                  <v>39220</v>
                </pt>
                <pt idx="387">
                  <v>39227</v>
                </pt>
                <pt idx="388">
                  <v>39234</v>
                </pt>
                <pt idx="389">
                  <v>39241</v>
                </pt>
                <pt idx="390">
                  <v>39248</v>
                </pt>
                <pt idx="391">
                  <v>39255</v>
                </pt>
                <pt idx="392">
                  <v>39262</v>
                </pt>
                <pt idx="393">
                  <v>39269</v>
                </pt>
                <pt idx="394">
                  <v>39276</v>
                </pt>
                <pt idx="395">
                  <v>39283</v>
                </pt>
                <pt idx="396">
                  <v>39290</v>
                </pt>
                <pt idx="397">
                  <v>39297</v>
                </pt>
                <pt idx="398">
                  <v>39304</v>
                </pt>
                <pt idx="399">
                  <v>39311</v>
                </pt>
                <pt idx="400">
                  <v>39318</v>
                </pt>
                <pt idx="401">
                  <v>39325</v>
                </pt>
                <pt idx="402">
                  <v>39332</v>
                </pt>
                <pt idx="403">
                  <v>39339</v>
                </pt>
                <pt idx="404">
                  <v>39346</v>
                </pt>
                <pt idx="405">
                  <v>39353</v>
                </pt>
                <pt idx="406">
                  <v>39360</v>
                </pt>
                <pt idx="407">
                  <v>39367</v>
                </pt>
                <pt idx="408">
                  <v>39374</v>
                </pt>
                <pt idx="409">
                  <v>39381</v>
                </pt>
                <pt idx="410">
                  <v>39388</v>
                </pt>
                <pt idx="411">
                  <v>39395</v>
                </pt>
                <pt idx="412">
                  <v>39402</v>
                </pt>
                <pt idx="413">
                  <v>39409</v>
                </pt>
                <pt idx="414">
                  <v>39416</v>
                </pt>
                <pt idx="415">
                  <v>39423</v>
                </pt>
                <pt idx="416">
                  <v>39430</v>
                </pt>
                <pt idx="417">
                  <v>39437</v>
                </pt>
                <pt idx="418">
                  <v>39444</v>
                </pt>
                <pt idx="419">
                  <v>39451</v>
                </pt>
                <pt idx="420">
                  <v>39458</v>
                </pt>
                <pt idx="421">
                  <v>39465</v>
                </pt>
                <pt idx="422">
                  <v>39472</v>
                </pt>
                <pt idx="423">
                  <v>39479</v>
                </pt>
                <pt idx="424">
                  <v>39486</v>
                </pt>
                <pt idx="425">
                  <v>39493</v>
                </pt>
                <pt idx="426">
                  <v>39500</v>
                </pt>
                <pt idx="427">
                  <v>39507</v>
                </pt>
                <pt idx="428">
                  <v>39514</v>
                </pt>
                <pt idx="429">
                  <v>39521</v>
                </pt>
                <pt idx="430">
                  <v>39528</v>
                </pt>
                <pt idx="431">
                  <v>39535</v>
                </pt>
                <pt idx="432">
                  <v>39542</v>
                </pt>
                <pt idx="433">
                  <v>39549</v>
                </pt>
                <pt idx="434">
                  <v>39556</v>
                </pt>
                <pt idx="435">
                  <v>39563</v>
                </pt>
                <pt idx="436">
                  <v>39570</v>
                </pt>
                <pt idx="437">
                  <v>39577</v>
                </pt>
                <pt idx="438">
                  <v>39584</v>
                </pt>
                <pt idx="439">
                  <v>39591</v>
                </pt>
                <pt idx="440">
                  <v>39598</v>
                </pt>
                <pt idx="441">
                  <v>39605</v>
                </pt>
                <pt idx="442">
                  <v>39612</v>
                </pt>
                <pt idx="443">
                  <v>39619</v>
                </pt>
                <pt idx="444">
                  <v>39626</v>
                </pt>
                <pt idx="445">
                  <v>39633</v>
                </pt>
                <pt idx="446">
                  <v>39640</v>
                </pt>
                <pt idx="447">
                  <v>39647</v>
                </pt>
                <pt idx="448">
                  <v>39654</v>
                </pt>
                <pt idx="449">
                  <v>39661</v>
                </pt>
                <pt idx="450">
                  <v>39668</v>
                </pt>
                <pt idx="451">
                  <v>39675</v>
                </pt>
                <pt idx="452">
                  <v>39682</v>
                </pt>
                <pt idx="453">
                  <v>39689</v>
                </pt>
                <pt idx="454">
                  <v>39696</v>
                </pt>
                <pt idx="455">
                  <v>39703</v>
                </pt>
                <pt idx="456">
                  <v>39710</v>
                </pt>
                <pt idx="457">
                  <v>39717</v>
                </pt>
                <pt idx="458">
                  <v>39724</v>
                </pt>
                <pt idx="459">
                  <v>39731</v>
                </pt>
                <pt idx="460">
                  <v>39738</v>
                </pt>
                <pt idx="461">
                  <v>39745</v>
                </pt>
                <pt idx="462">
                  <v>39752</v>
                </pt>
                <pt idx="463">
                  <v>39759</v>
                </pt>
                <pt idx="464">
                  <v>39766</v>
                </pt>
                <pt idx="465">
                  <v>39773</v>
                </pt>
                <pt idx="466">
                  <v>39780</v>
                </pt>
                <pt idx="467">
                  <v>39787</v>
                </pt>
                <pt idx="468">
                  <v>39794</v>
                </pt>
                <pt idx="469">
                  <v>39801</v>
                </pt>
                <pt idx="470">
                  <v>39808</v>
                </pt>
                <pt idx="471">
                  <v>39815</v>
                </pt>
                <pt idx="472">
                  <v>39822</v>
                </pt>
                <pt idx="473">
                  <v>39829</v>
                </pt>
                <pt idx="474">
                  <v>39836</v>
                </pt>
                <pt idx="475">
                  <v>39843</v>
                </pt>
                <pt idx="476">
                  <v>39850</v>
                </pt>
                <pt idx="477">
                  <v>39857</v>
                </pt>
                <pt idx="478">
                  <v>39864</v>
                </pt>
                <pt idx="479">
                  <v>39871</v>
                </pt>
                <pt idx="480">
                  <v>39878</v>
                </pt>
                <pt idx="481">
                  <v>39885</v>
                </pt>
                <pt idx="482">
                  <v>39892</v>
                </pt>
                <pt idx="483">
                  <v>39899</v>
                </pt>
                <pt idx="484">
                  <v>39906</v>
                </pt>
                <pt idx="485">
                  <v>39913</v>
                </pt>
                <pt idx="486">
                  <v>39920</v>
                </pt>
                <pt idx="487">
                  <v>39927</v>
                </pt>
                <pt idx="488">
                  <v>39934</v>
                </pt>
                <pt idx="489">
                  <v>39941</v>
                </pt>
                <pt idx="490">
                  <v>39948</v>
                </pt>
                <pt idx="491">
                  <v>39955</v>
                </pt>
                <pt idx="492">
                  <v>39962</v>
                </pt>
                <pt idx="493">
                  <v>39969</v>
                </pt>
                <pt idx="494">
                  <v>39976</v>
                </pt>
                <pt idx="495">
                  <v>39983</v>
                </pt>
                <pt idx="496">
                  <v>39990</v>
                </pt>
                <pt idx="497">
                  <v>39997</v>
                </pt>
                <pt idx="498">
                  <v>40004</v>
                </pt>
                <pt idx="499">
                  <v>40011</v>
                </pt>
                <pt idx="500">
                  <v>40018</v>
                </pt>
                <pt idx="501">
                  <v>40025</v>
                </pt>
                <pt idx="502">
                  <v>40032</v>
                </pt>
                <pt idx="503">
                  <v>40039</v>
                </pt>
                <pt idx="504">
                  <v>40046</v>
                </pt>
                <pt idx="505">
                  <v>40053</v>
                </pt>
                <pt idx="506">
                  <v>40060</v>
                </pt>
                <pt idx="507">
                  <v>40067</v>
                </pt>
                <pt idx="508">
                  <v>40074</v>
                </pt>
                <pt idx="509">
                  <v>40081</v>
                </pt>
                <pt idx="510">
                  <v>40088</v>
                </pt>
                <pt idx="511">
                  <v>40095</v>
                </pt>
                <pt idx="512">
                  <v>40102</v>
                </pt>
                <pt idx="513">
                  <v>40109</v>
                </pt>
                <pt idx="514">
                  <v>40116</v>
                </pt>
                <pt idx="515">
                  <v>40123</v>
                </pt>
                <pt idx="516">
                  <v>40130</v>
                </pt>
                <pt idx="517">
                  <v>40137</v>
                </pt>
                <pt idx="518">
                  <v>40144</v>
                </pt>
                <pt idx="519">
                  <v>40151</v>
                </pt>
                <pt idx="520">
                  <v>40158</v>
                </pt>
                <pt idx="521">
                  <v>40165</v>
                </pt>
                <pt idx="522">
                  <v>40172</v>
                </pt>
                <pt idx="523">
                  <v>40179</v>
                </pt>
                <pt idx="524">
                  <v>40186</v>
                </pt>
                <pt idx="525">
                  <v>40193</v>
                </pt>
                <pt idx="526">
                  <v>40200</v>
                </pt>
                <pt idx="527">
                  <v>40207</v>
                </pt>
                <pt idx="528">
                  <v>40214</v>
                </pt>
                <pt idx="529">
                  <v>40221</v>
                </pt>
                <pt idx="530">
                  <v>40228</v>
                </pt>
                <pt idx="531">
                  <v>40235</v>
                </pt>
                <pt idx="532">
                  <v>40242</v>
                </pt>
                <pt idx="533">
                  <v>40249</v>
                </pt>
                <pt idx="534">
                  <v>40256</v>
                </pt>
                <pt idx="535">
                  <v>40263</v>
                </pt>
                <pt idx="536">
                  <v>40270</v>
                </pt>
                <pt idx="537">
                  <v>40277</v>
                </pt>
                <pt idx="538">
                  <v>40284</v>
                </pt>
                <pt idx="539">
                  <v>40291</v>
                </pt>
                <pt idx="540">
                  <v>40298</v>
                </pt>
                <pt idx="541">
                  <v>40305</v>
                </pt>
                <pt idx="542">
                  <v>40312</v>
                </pt>
                <pt idx="543">
                  <v>40319</v>
                </pt>
                <pt idx="544">
                  <v>40326</v>
                </pt>
                <pt idx="545">
                  <v>40333</v>
                </pt>
                <pt idx="546">
                  <v>40340</v>
                </pt>
                <pt idx="547">
                  <v>40347</v>
                </pt>
                <pt idx="548">
                  <v>40354</v>
                </pt>
                <pt idx="549">
                  <v>40361</v>
                </pt>
                <pt idx="550">
                  <v>40368</v>
                </pt>
                <pt idx="551">
                  <v>40375</v>
                </pt>
                <pt idx="552">
                  <v>40382</v>
                </pt>
                <pt idx="553">
                  <v>40389</v>
                </pt>
                <pt idx="554">
                  <v>40396</v>
                </pt>
                <pt idx="555">
                  <v>40403</v>
                </pt>
                <pt idx="556">
                  <v>40410</v>
                </pt>
                <pt idx="557">
                  <v>40417</v>
                </pt>
                <pt idx="558">
                  <v>40424</v>
                </pt>
                <pt idx="559">
                  <v>40431</v>
                </pt>
                <pt idx="560">
                  <v>40438</v>
                </pt>
                <pt idx="561">
                  <v>40445</v>
                </pt>
                <pt idx="562">
                  <v>40452</v>
                </pt>
                <pt idx="563">
                  <v>40459</v>
                </pt>
                <pt idx="564">
                  <v>40466</v>
                </pt>
                <pt idx="565">
                  <v>40473</v>
                </pt>
                <pt idx="566">
                  <v>40480</v>
                </pt>
                <pt idx="567">
                  <v>40487</v>
                </pt>
                <pt idx="568">
                  <v>40494</v>
                </pt>
                <pt idx="569">
                  <v>40501</v>
                </pt>
                <pt idx="570">
                  <v>40508</v>
                </pt>
                <pt idx="571">
                  <v>40515</v>
                </pt>
                <pt idx="572">
                  <v>40522</v>
                </pt>
                <pt idx="573">
                  <v>40529</v>
                </pt>
                <pt idx="574">
                  <v>40536</v>
                </pt>
                <pt idx="575">
                  <v>40543</v>
                </pt>
                <pt idx="576">
                  <v>40550</v>
                </pt>
                <pt idx="577">
                  <v>40557</v>
                </pt>
                <pt idx="578">
                  <v>40564</v>
                </pt>
                <pt idx="579">
                  <v>40571</v>
                </pt>
                <pt idx="580">
                  <v>40578</v>
                </pt>
                <pt idx="581">
                  <v>40585</v>
                </pt>
                <pt idx="582">
                  <v>40592</v>
                </pt>
                <pt idx="583">
                  <v>40599</v>
                </pt>
                <pt idx="584">
                  <v>40606</v>
                </pt>
                <pt idx="585">
                  <v>40613</v>
                </pt>
                <pt idx="586">
                  <v>40620</v>
                </pt>
                <pt idx="587">
                  <v>40627</v>
                </pt>
                <pt idx="588">
                  <v>40634</v>
                </pt>
                <pt idx="589">
                  <v>40641</v>
                </pt>
                <pt idx="590">
                  <v>40648</v>
                </pt>
                <pt idx="591">
                  <v>40655</v>
                </pt>
                <pt idx="592">
                  <v>40662</v>
                </pt>
                <pt idx="593">
                  <v>40669</v>
                </pt>
                <pt idx="594">
                  <v>40676</v>
                </pt>
                <pt idx="595">
                  <v>40683</v>
                </pt>
                <pt idx="596">
                  <v>40690</v>
                </pt>
                <pt idx="597">
                  <v>40697</v>
                </pt>
                <pt idx="598">
                  <v>40704</v>
                </pt>
                <pt idx="599">
                  <v>40711</v>
                </pt>
                <pt idx="600">
                  <v>40718</v>
                </pt>
                <pt idx="601">
                  <v>40725</v>
                </pt>
                <pt idx="602">
                  <v>40732</v>
                </pt>
                <pt idx="603">
                  <v>40739</v>
                </pt>
                <pt idx="604">
                  <v>40746</v>
                </pt>
                <pt idx="605">
                  <v>40753</v>
                </pt>
                <pt idx="606">
                  <v>40760</v>
                </pt>
                <pt idx="607">
                  <v>40767</v>
                </pt>
                <pt idx="608">
                  <v>40774</v>
                </pt>
                <pt idx="609">
                  <v>40781</v>
                </pt>
                <pt idx="610">
                  <v>40788</v>
                </pt>
                <pt idx="611">
                  <v>40795</v>
                </pt>
                <pt idx="612">
                  <v>40802</v>
                </pt>
                <pt idx="613">
                  <v>40809</v>
                </pt>
                <pt idx="614">
                  <v>40816</v>
                </pt>
                <pt idx="615">
                  <v>40823</v>
                </pt>
                <pt idx="616">
                  <v>40830</v>
                </pt>
                <pt idx="617">
                  <v>40837</v>
                </pt>
                <pt idx="618">
                  <v>40844</v>
                </pt>
                <pt idx="619">
                  <v>40851</v>
                </pt>
                <pt idx="620">
                  <v>40858</v>
                </pt>
                <pt idx="621">
                  <v>40865</v>
                </pt>
                <pt idx="622">
                  <v>40872</v>
                </pt>
                <pt idx="623">
                  <v>40879</v>
                </pt>
                <pt idx="624">
                  <v>40886</v>
                </pt>
                <pt idx="625">
                  <v>40893</v>
                </pt>
                <pt idx="626">
                  <v>40900</v>
                </pt>
                <pt idx="627">
                  <v>40907</v>
                </pt>
                <pt idx="628">
                  <v>40914</v>
                </pt>
                <pt idx="629">
                  <v>40921</v>
                </pt>
                <pt idx="630">
                  <v>40928</v>
                </pt>
                <pt idx="631">
                  <v>40935</v>
                </pt>
                <pt idx="632">
                  <v>40942</v>
                </pt>
                <pt idx="633">
                  <v>40949</v>
                </pt>
                <pt idx="634">
                  <v>40956</v>
                </pt>
                <pt idx="635">
                  <v>40963</v>
                </pt>
                <pt idx="636">
                  <v>40970</v>
                </pt>
                <pt idx="637">
                  <v>40977</v>
                </pt>
                <pt idx="638">
                  <v>40984</v>
                </pt>
                <pt idx="639">
                  <v>40991</v>
                </pt>
                <pt idx="640">
                  <v>40998</v>
                </pt>
                <pt idx="641">
                  <v>41005</v>
                </pt>
                <pt idx="642">
                  <v>41012</v>
                </pt>
                <pt idx="643">
                  <v>41019</v>
                </pt>
                <pt idx="644">
                  <v>41026</v>
                </pt>
                <pt idx="645">
                  <v>41033</v>
                </pt>
                <pt idx="646">
                  <v>41040</v>
                </pt>
                <pt idx="647">
                  <v>41047</v>
                </pt>
                <pt idx="648">
                  <v>41054</v>
                </pt>
                <pt idx="649">
                  <v>41061</v>
                </pt>
                <pt idx="650">
                  <v>41068</v>
                </pt>
                <pt idx="651">
                  <v>41075</v>
                </pt>
                <pt idx="652">
                  <v>41082</v>
                </pt>
                <pt idx="653">
                  <v>41089</v>
                </pt>
                <pt idx="654">
                  <v>41096</v>
                </pt>
                <pt idx="655">
                  <v>41103</v>
                </pt>
                <pt idx="656">
                  <v>41110</v>
                </pt>
                <pt idx="657">
                  <v>41117</v>
                </pt>
                <pt idx="658">
                  <v>41124</v>
                </pt>
                <pt idx="659">
                  <v>41131</v>
                </pt>
                <pt idx="660">
                  <v>41138</v>
                </pt>
                <pt idx="661">
                  <v>41145</v>
                </pt>
                <pt idx="662">
                  <v>41152</v>
                </pt>
                <pt idx="663">
                  <v>41159</v>
                </pt>
                <pt idx="664">
                  <v>41166</v>
                </pt>
                <pt idx="665">
                  <v>41173</v>
                </pt>
                <pt idx="666">
                  <v>41180</v>
                </pt>
                <pt idx="667">
                  <v>41187</v>
                </pt>
                <pt idx="668">
                  <v>41194</v>
                </pt>
                <pt idx="669">
                  <v>41201</v>
                </pt>
                <pt idx="670">
                  <v>41208</v>
                </pt>
                <pt idx="671">
                  <v>41215</v>
                </pt>
                <pt idx="672">
                  <v>41222</v>
                </pt>
                <pt idx="673">
                  <v>41229</v>
                </pt>
                <pt idx="674">
                  <v>41236</v>
                </pt>
                <pt idx="675">
                  <v>41243</v>
                </pt>
                <pt idx="676">
                  <v>41250</v>
                </pt>
                <pt idx="677">
                  <v>41257</v>
                </pt>
                <pt idx="678">
                  <v>41264</v>
                </pt>
                <pt idx="679">
                  <v>41271</v>
                </pt>
                <pt idx="680">
                  <v>41278</v>
                </pt>
                <pt idx="681">
                  <v>41285</v>
                </pt>
                <pt idx="682">
                  <v>41292</v>
                </pt>
                <pt idx="683">
                  <v>41299</v>
                </pt>
                <pt idx="684">
                  <v>41306</v>
                </pt>
                <pt idx="685">
                  <v>41313</v>
                </pt>
                <pt idx="686">
                  <v>41320</v>
                </pt>
                <pt idx="687">
                  <v>41327</v>
                </pt>
                <pt idx="688">
                  <v>41334</v>
                </pt>
                <pt idx="689">
                  <v>41341</v>
                </pt>
                <pt idx="690">
                  <v>41348</v>
                </pt>
                <pt idx="691">
                  <v>41355</v>
                </pt>
                <pt idx="692">
                  <v>41362</v>
                </pt>
                <pt idx="693">
                  <v>41369</v>
                </pt>
                <pt idx="694">
                  <v>41376</v>
                </pt>
                <pt idx="695">
                  <v>41383</v>
                </pt>
                <pt idx="696">
                  <v>41390</v>
                </pt>
                <pt idx="697">
                  <v>41397</v>
                </pt>
                <pt idx="698">
                  <v>41404</v>
                </pt>
                <pt idx="699">
                  <v>41411</v>
                </pt>
                <pt idx="700">
                  <v>41418</v>
                </pt>
                <pt idx="701">
                  <v>41425</v>
                </pt>
                <pt idx="702">
                  <v>41432</v>
                </pt>
                <pt idx="703">
                  <v>41439</v>
                </pt>
                <pt idx="704">
                  <v>41446</v>
                </pt>
                <pt idx="705">
                  <v>41453</v>
                </pt>
                <pt idx="706">
                  <v>41460</v>
                </pt>
                <pt idx="707">
                  <v>41467</v>
                </pt>
                <pt idx="708">
                  <v>41474</v>
                </pt>
                <pt idx="709">
                  <v>41481</v>
                </pt>
                <pt idx="710">
                  <v>41488</v>
                </pt>
                <pt idx="711">
                  <v>41495</v>
                </pt>
                <pt idx="712">
                  <v>41502</v>
                </pt>
                <pt idx="713">
                  <v>41509</v>
                </pt>
                <pt idx="714">
                  <v>41516</v>
                </pt>
                <pt idx="715">
                  <v>41523</v>
                </pt>
                <pt idx="716">
                  <v>41530</v>
                </pt>
                <pt idx="717">
                  <v>41537</v>
                </pt>
                <pt idx="718">
                  <v>41544</v>
                </pt>
                <pt idx="719">
                  <v>41551</v>
                </pt>
                <pt idx="720">
                  <v>41558</v>
                </pt>
                <pt idx="721">
                  <v>41565</v>
                </pt>
                <pt idx="722">
                  <v>41572</v>
                </pt>
                <pt idx="723">
                  <v>41579</v>
                </pt>
                <pt idx="724">
                  <v>41586</v>
                </pt>
                <pt idx="725">
                  <v>41593</v>
                </pt>
                <pt idx="726">
                  <v>41600</v>
                </pt>
                <pt idx="727">
                  <v>41607</v>
                </pt>
                <pt idx="728">
                  <v>41614</v>
                </pt>
                <pt idx="729">
                  <v>41621</v>
                </pt>
                <pt idx="730">
                  <v>41628</v>
                </pt>
                <pt idx="731">
                  <v>41635</v>
                </pt>
                <pt idx="732">
                  <v>41642</v>
                </pt>
                <pt idx="733">
                  <v>41649</v>
                </pt>
                <pt idx="734">
                  <v>41656</v>
                </pt>
                <pt idx="735">
                  <v>41663</v>
                </pt>
                <pt idx="736">
                  <v>41670</v>
                </pt>
                <pt idx="737">
                  <v>41677</v>
                </pt>
                <pt idx="738">
                  <v>41684</v>
                </pt>
                <pt idx="739">
                  <v>41691</v>
                </pt>
                <pt idx="740">
                  <v>41698</v>
                </pt>
                <pt idx="741">
                  <v>41705</v>
                </pt>
                <pt idx="742">
                  <v>41712</v>
                </pt>
                <pt idx="743">
                  <v>41719</v>
                </pt>
                <pt idx="744">
                  <v>41726</v>
                </pt>
                <pt idx="745">
                  <v>41733</v>
                </pt>
                <pt idx="746">
                  <v>41740</v>
                </pt>
                <pt idx="747">
                  <v>41747</v>
                </pt>
                <pt idx="748">
                  <v>41754</v>
                </pt>
                <pt idx="749">
                  <v>41761</v>
                </pt>
                <pt idx="750">
                  <v>41768</v>
                </pt>
                <pt idx="751">
                  <v>41775</v>
                </pt>
                <pt idx="752">
                  <v>41782</v>
                </pt>
                <pt idx="753">
                  <v>41789</v>
                </pt>
                <pt idx="754">
                  <v>41796</v>
                </pt>
                <pt idx="755">
                  <v>41803</v>
                </pt>
                <pt idx="756">
                  <v>41810</v>
                </pt>
                <pt idx="757">
                  <v>41817</v>
                </pt>
                <pt idx="758">
                  <v>41824</v>
                </pt>
                <pt idx="759">
                  <v>41831</v>
                </pt>
                <pt idx="760">
                  <v>41838</v>
                </pt>
                <pt idx="761">
                  <v>41845</v>
                </pt>
                <pt idx="762">
                  <v>41852</v>
                </pt>
                <pt idx="763">
                  <v>41859</v>
                </pt>
                <pt idx="764">
                  <v>41866</v>
                </pt>
                <pt idx="765">
                  <v>41873</v>
                </pt>
                <pt idx="766">
                  <v>41880</v>
                </pt>
                <pt idx="767">
                  <v>41887</v>
                </pt>
                <pt idx="768">
                  <v>41894</v>
                </pt>
                <pt idx="769">
                  <v>41901</v>
                </pt>
                <pt idx="770">
                  <v>41908</v>
                </pt>
                <pt idx="771">
                  <v>41915</v>
                </pt>
                <pt idx="772">
                  <v>41922</v>
                </pt>
                <pt idx="773">
                  <v>41929</v>
                </pt>
                <pt idx="774">
                  <v>41936</v>
                </pt>
                <pt idx="775">
                  <v>41943</v>
                </pt>
                <pt idx="776">
                  <v>41950</v>
                </pt>
                <pt idx="777">
                  <v>41957</v>
                </pt>
                <pt idx="778">
                  <v>41964</v>
                </pt>
                <pt idx="779">
                  <v>41971</v>
                </pt>
                <pt idx="780">
                  <v>41978</v>
                </pt>
                <pt idx="781">
                  <v>41985</v>
                </pt>
                <pt idx="782">
                  <v>41992</v>
                </pt>
                <pt idx="783">
                  <v>41999</v>
                </pt>
                <pt idx="784">
                  <v>42006</v>
                </pt>
                <pt idx="785">
                  <v>42013</v>
                </pt>
                <pt idx="786">
                  <v>42020</v>
                </pt>
                <pt idx="787">
                  <v>42027</v>
                </pt>
                <pt idx="788">
                  <v>42034</v>
                </pt>
                <pt idx="789">
                  <v>42041</v>
                </pt>
                <pt idx="790">
                  <v>42048</v>
                </pt>
                <pt idx="791">
                  <v>42055</v>
                </pt>
                <pt idx="792">
                  <v>42062</v>
                </pt>
                <pt idx="793">
                  <v>42069</v>
                </pt>
                <pt idx="794">
                  <v>42076</v>
                </pt>
                <pt idx="795">
                  <v>42083</v>
                </pt>
                <pt idx="796">
                  <v>42090</v>
                </pt>
                <pt idx="797">
                  <v>42097</v>
                </pt>
                <pt idx="798">
                  <v>42104</v>
                </pt>
                <pt idx="799">
                  <v>42111</v>
                </pt>
                <pt idx="800">
                  <v>42118</v>
                </pt>
                <pt idx="801">
                  <v>42125</v>
                </pt>
                <pt idx="802">
                  <v>42132</v>
                </pt>
                <pt idx="803">
                  <v>42139</v>
                </pt>
                <pt idx="804">
                  <v>42146</v>
                </pt>
                <pt idx="805">
                  <v>42153</v>
                </pt>
                <pt idx="806">
                  <v>42160</v>
                </pt>
                <pt idx="807">
                  <v>42167</v>
                </pt>
                <pt idx="808">
                  <v>42174</v>
                </pt>
                <pt idx="809">
                  <v>42181</v>
                </pt>
                <pt idx="810">
                  <v>42188</v>
                </pt>
                <pt idx="811">
                  <v>42195</v>
                </pt>
                <pt idx="812">
                  <v>42202</v>
                </pt>
                <pt idx="813">
                  <v>42209</v>
                </pt>
                <pt idx="814">
                  <v>42216</v>
                </pt>
                <pt idx="815">
                  <v>42223</v>
                </pt>
                <pt idx="816">
                  <v>42230</v>
                </pt>
                <pt idx="817">
                  <v>42237</v>
                </pt>
                <pt idx="818">
                  <v>42244</v>
                </pt>
                <pt idx="819">
                  <v>42251</v>
                </pt>
                <pt idx="820">
                  <v>42258</v>
                </pt>
                <pt idx="821">
                  <v>42265</v>
                </pt>
                <pt idx="822">
                  <v>42272</v>
                </pt>
                <pt idx="823">
                  <v>42279</v>
                </pt>
                <pt idx="824">
                  <v>42286</v>
                </pt>
                <pt idx="825">
                  <v>42293</v>
                </pt>
                <pt idx="826">
                  <v>42300</v>
                </pt>
                <pt idx="827">
                  <v>42307</v>
                </pt>
                <pt idx="828">
                  <v>42314</v>
                </pt>
                <pt idx="829">
                  <v>42321</v>
                </pt>
                <pt idx="830">
                  <v>42328</v>
                </pt>
                <pt idx="831">
                  <v>42335</v>
                </pt>
                <pt idx="832">
                  <v>42342</v>
                </pt>
                <pt idx="833">
                  <v>42349</v>
                </pt>
                <pt idx="834">
                  <v>42356</v>
                </pt>
                <pt idx="835">
                  <v>42363</v>
                </pt>
                <pt idx="836">
                  <v>42370</v>
                </pt>
                <pt idx="837">
                  <v>42377</v>
                </pt>
                <pt idx="838">
                  <v>42384</v>
                </pt>
                <pt idx="839">
                  <v>42391</v>
                </pt>
                <pt idx="840">
                  <v>42398</v>
                </pt>
                <pt idx="841">
                  <v>42405</v>
                </pt>
                <pt idx="842">
                  <v>42412</v>
                </pt>
                <pt idx="843">
                  <v>42419</v>
                </pt>
                <pt idx="844">
                  <v>42426</v>
                </pt>
                <pt idx="845">
                  <v>42433</v>
                </pt>
                <pt idx="846">
                  <v>42440</v>
                </pt>
                <pt idx="847">
                  <v>42447</v>
                </pt>
                <pt idx="848">
                  <v>42454</v>
                </pt>
                <pt idx="849">
                  <v>42461</v>
                </pt>
                <pt idx="850">
                  <v>42468</v>
                </pt>
                <pt idx="851">
                  <v>42475</v>
                </pt>
                <pt idx="852">
                  <v>42482</v>
                </pt>
                <pt idx="853">
                  <v>42489</v>
                </pt>
                <pt idx="854">
                  <v>42496</v>
                </pt>
                <pt idx="855">
                  <v>42503</v>
                </pt>
                <pt idx="856">
                  <v>42510</v>
                </pt>
                <pt idx="857">
                  <v>42517</v>
                </pt>
                <pt idx="858">
                  <v>42524</v>
                </pt>
                <pt idx="859">
                  <v>42531</v>
                </pt>
                <pt idx="860">
                  <v>42538</v>
                </pt>
                <pt idx="861">
                  <v>42545</v>
                </pt>
                <pt idx="862">
                  <v>42552</v>
                </pt>
                <pt idx="863">
                  <v>42559</v>
                </pt>
                <pt idx="864">
                  <v>42566</v>
                </pt>
                <pt idx="865">
                  <v>42573</v>
                </pt>
                <pt idx="866">
                  <v>42580</v>
                </pt>
                <pt idx="867">
                  <v>42587</v>
                </pt>
                <pt idx="868">
                  <v>42594</v>
                </pt>
                <pt idx="869">
                  <v>42601</v>
                </pt>
                <pt idx="870">
                  <v>42608</v>
                </pt>
                <pt idx="871">
                  <v>42615</v>
                </pt>
                <pt idx="872">
                  <v>42622</v>
                </pt>
                <pt idx="873">
                  <v>42629</v>
                </pt>
                <pt idx="874">
                  <v>42636</v>
                </pt>
                <pt idx="875">
                  <v>42643</v>
                </pt>
                <pt idx="876">
                  <v>42650</v>
                </pt>
                <pt idx="877">
                  <v>42657</v>
                </pt>
                <pt idx="878">
                  <v>42664</v>
                </pt>
                <pt idx="879">
                  <v>42671</v>
                </pt>
                <pt idx="880">
                  <v>42678</v>
                </pt>
                <pt idx="881">
                  <v>42685</v>
                </pt>
                <pt idx="882">
                  <v>42692</v>
                </pt>
                <pt idx="883">
                  <v>42699</v>
                </pt>
                <pt idx="884">
                  <v>42706</v>
                </pt>
                <pt idx="885">
                  <v>42713</v>
                </pt>
                <pt idx="886">
                  <v>42720</v>
                </pt>
                <pt idx="887">
                  <v>42727</v>
                </pt>
                <pt idx="888">
                  <v>42734</v>
                </pt>
                <pt idx="889">
                  <v>42741</v>
                </pt>
                <pt idx="890">
                  <v>42748</v>
                </pt>
                <pt idx="891">
                  <v>42755</v>
                </pt>
                <pt idx="892">
                  <v>42762</v>
                </pt>
                <pt idx="893">
                  <v>42769</v>
                </pt>
                <pt idx="894">
                  <v>42776</v>
                </pt>
                <pt idx="895">
                  <v>42783</v>
                </pt>
                <pt idx="896">
                  <v>42790</v>
                </pt>
                <pt idx="897">
                  <v>42797</v>
                </pt>
                <pt idx="898">
                  <v>42804</v>
                </pt>
                <pt idx="899">
                  <v>42811</v>
                </pt>
                <pt idx="900">
                  <v>42818</v>
                </pt>
                <pt idx="901">
                  <v>42825</v>
                </pt>
                <pt idx="902">
                  <v>42832</v>
                </pt>
                <pt idx="903">
                  <v>42839</v>
                </pt>
                <pt idx="904">
                  <v>42846</v>
                </pt>
                <pt idx="905">
                  <v>42853</v>
                </pt>
                <pt idx="906">
                  <v>42860</v>
                </pt>
                <pt idx="907">
                  <v>42867</v>
                </pt>
                <pt idx="908">
                  <v>42874</v>
                </pt>
                <pt idx="909">
                  <v>42881</v>
                </pt>
                <pt idx="910">
                  <v>42888</v>
                </pt>
                <pt idx="911">
                  <v>42895</v>
                </pt>
                <pt idx="912">
                  <v>42902</v>
                </pt>
                <pt idx="913">
                  <v>42909</v>
                </pt>
                <pt idx="914">
                  <v>42916</v>
                </pt>
                <pt idx="915">
                  <v>42923</v>
                </pt>
                <pt idx="916">
                  <v>42930</v>
                </pt>
                <pt idx="917">
                  <v>42937</v>
                </pt>
                <pt idx="918">
                  <v>42944</v>
                </pt>
                <pt idx="919">
                  <v>42951</v>
                </pt>
                <pt idx="920">
                  <v>42958</v>
                </pt>
                <pt idx="921">
                  <v>42965</v>
                </pt>
                <pt idx="922">
                  <v>42972</v>
                </pt>
                <pt idx="923">
                  <v>42979</v>
                </pt>
                <pt idx="924">
                  <v>42986</v>
                </pt>
                <pt idx="925">
                  <v>42993</v>
                </pt>
                <pt idx="926">
                  <v>43000</v>
                </pt>
                <pt idx="927">
                  <v>43007</v>
                </pt>
                <pt idx="928">
                  <v>43014</v>
                </pt>
                <pt idx="929">
                  <v>43021</v>
                </pt>
                <pt idx="930">
                  <v>43028</v>
                </pt>
                <pt idx="931">
                  <v>43035</v>
                </pt>
                <pt idx="932">
                  <v>43042</v>
                </pt>
                <pt idx="933">
                  <v>43049</v>
                </pt>
                <pt idx="934">
                  <v>43056</v>
                </pt>
                <pt idx="935">
                  <v>43063</v>
                </pt>
                <pt idx="936">
                  <v>43070</v>
                </pt>
                <pt idx="937">
                  <v>43077</v>
                </pt>
                <pt idx="938">
                  <v>43084</v>
                </pt>
                <pt idx="939">
                  <v>43091</v>
                </pt>
                <pt idx="940">
                  <v>43098</v>
                </pt>
                <pt idx="941">
                  <v>43105</v>
                </pt>
                <pt idx="942">
                  <v>43112</v>
                </pt>
                <pt idx="943">
                  <v>43119</v>
                </pt>
                <pt idx="944">
                  <v>43126</v>
                </pt>
                <pt idx="945">
                  <v>43133</v>
                </pt>
                <pt idx="946">
                  <v>43140</v>
                </pt>
                <pt idx="947">
                  <v>43147</v>
                </pt>
                <pt idx="948">
                  <v>43154</v>
                </pt>
                <pt idx="949">
                  <v>43161</v>
                </pt>
                <pt idx="950">
                  <v>43168</v>
                </pt>
                <pt idx="951">
                  <v>43175</v>
                </pt>
                <pt idx="952">
                  <v>43182</v>
                </pt>
                <pt idx="953">
                  <v>43189</v>
                </pt>
                <pt idx="954">
                  <v>43196</v>
                </pt>
                <pt idx="955">
                  <v>43203</v>
                </pt>
                <pt idx="956">
                  <v>43210</v>
                </pt>
                <pt idx="957">
                  <v>43217</v>
                </pt>
                <pt idx="958">
                  <v>43224</v>
                </pt>
                <pt idx="959">
                  <v>43231</v>
                </pt>
                <pt idx="960">
                  <v>43238</v>
                </pt>
                <pt idx="961">
                  <v>43245</v>
                </pt>
                <pt idx="962">
                  <v>43252</v>
                </pt>
                <pt idx="963">
                  <v>43259</v>
                </pt>
                <pt idx="964">
                  <v>43266</v>
                </pt>
                <pt idx="965">
                  <v>43273</v>
                </pt>
                <pt idx="966">
                  <v>43280</v>
                </pt>
                <pt idx="967">
                  <v>43287</v>
                </pt>
                <pt idx="968">
                  <v>43294</v>
                </pt>
                <pt idx="969">
                  <v>43301</v>
                </pt>
                <pt idx="970">
                  <v>43308</v>
                </pt>
                <pt idx="971">
                  <v>43315</v>
                </pt>
                <pt idx="972">
                  <v>43322</v>
                </pt>
                <pt idx="973">
                  <v>43329</v>
                </pt>
                <pt idx="974">
                  <v>43336</v>
                </pt>
                <pt idx="975">
                  <v>43343</v>
                </pt>
                <pt idx="976">
                  <v>43350</v>
                </pt>
                <pt idx="977">
                  <v>43357</v>
                </pt>
                <pt idx="978">
                  <v>43364</v>
                </pt>
                <pt idx="979">
                  <v>43371</v>
                </pt>
                <pt idx="980">
                  <v>43378</v>
                </pt>
                <pt idx="981">
                  <v>43385</v>
                </pt>
                <pt idx="982">
                  <v>43392</v>
                </pt>
                <pt idx="983">
                  <v>43399</v>
                </pt>
                <pt idx="984">
                  <v>43406</v>
                </pt>
                <pt idx="985">
                  <v>43413</v>
                </pt>
                <pt idx="986">
                  <v>43420</v>
                </pt>
                <pt idx="987">
                  <v>43427</v>
                </pt>
                <pt idx="988">
                  <v>43434</v>
                </pt>
                <pt idx="989">
                  <v>43441</v>
                </pt>
                <pt idx="990">
                  <v>43448</v>
                </pt>
                <pt idx="991">
                  <v>43455</v>
                </pt>
                <pt idx="992">
                  <v>43462</v>
                </pt>
                <pt idx="993">
                  <v>43469</v>
                </pt>
                <pt idx="994">
                  <v>43476</v>
                </pt>
                <pt idx="995">
                  <v>43483</v>
                </pt>
                <pt idx="996">
                  <v>43490</v>
                </pt>
                <pt idx="997">
                  <v>43497</v>
                </pt>
                <pt idx="998">
                  <v>43504</v>
                </pt>
                <pt idx="999">
                  <v>43511</v>
                </pt>
                <pt idx="1000">
                  <v>43518</v>
                </pt>
                <pt idx="1001">
                  <v>43525</v>
                </pt>
                <pt idx="1002">
                  <v>43532</v>
                </pt>
                <pt idx="1003">
                  <v>43539</v>
                </pt>
                <pt idx="1004">
                  <v>43546</v>
                </pt>
                <pt idx="1005">
                  <v>43553</v>
                </pt>
                <pt idx="1006">
                  <v>43560</v>
                </pt>
                <pt idx="1007">
                  <v>43567</v>
                </pt>
                <pt idx="1008">
                  <v>43574</v>
                </pt>
                <pt idx="1009">
                  <v>43581</v>
                </pt>
                <pt idx="1010">
                  <v>43588</v>
                </pt>
                <pt idx="1011">
                  <v>43595</v>
                </pt>
                <pt idx="1012">
                  <v>43602</v>
                </pt>
                <pt idx="1013">
                  <v>43609</v>
                </pt>
                <pt idx="1014">
                  <v>43616</v>
                </pt>
                <pt idx="1015">
                  <v>43623</v>
                </pt>
                <pt idx="1016">
                  <v>43630</v>
                </pt>
                <pt idx="1017">
                  <v>43637</v>
                </pt>
                <pt idx="1018">
                  <v>43644</v>
                </pt>
                <pt idx="1019">
                  <v>43651</v>
                </pt>
                <pt idx="1020">
                  <v>43658</v>
                </pt>
                <pt idx="1021">
                  <v>43665</v>
                </pt>
                <pt idx="1022">
                  <v>43672</v>
                </pt>
                <pt idx="1023">
                  <v>43679</v>
                </pt>
                <pt idx="1024">
                  <v>43686</v>
                </pt>
                <pt idx="1025">
                  <v>43693</v>
                </pt>
                <pt idx="1026">
                  <v>43700</v>
                </pt>
                <pt idx="1027">
                  <v>43707</v>
                </pt>
                <pt idx="1028">
                  <v>43714</v>
                </pt>
                <pt idx="1029">
                  <v>43721</v>
                </pt>
                <pt idx="1030">
                  <v>43728</v>
                </pt>
                <pt idx="1031">
                  <v>43735</v>
                </pt>
                <pt idx="1032">
                  <v>43742</v>
                </pt>
                <pt idx="1033">
                  <v>43749</v>
                </pt>
                <pt idx="1034">
                  <v>43756</v>
                </pt>
                <pt idx="1035">
                  <v>43763</v>
                </pt>
                <pt idx="1036">
                  <v>43770</v>
                </pt>
                <pt idx="1037">
                  <v>43777</v>
                </pt>
                <pt idx="1038">
                  <v>43784</v>
                </pt>
                <pt idx="1039">
                  <v>43791</v>
                </pt>
                <pt idx="1040">
                  <v>43798</v>
                </pt>
                <pt idx="1041">
                  <v>43805</v>
                </pt>
                <pt idx="1042">
                  <v>43812</v>
                </pt>
                <pt idx="1043">
                  <v>43819</v>
                </pt>
                <pt idx="1044">
                  <v>43826</v>
                </pt>
                <pt idx="1045">
                  <v>43833</v>
                </pt>
                <pt idx="1046">
                  <v>43840</v>
                </pt>
                <pt idx="1047">
                  <v>43847</v>
                </pt>
                <pt idx="1048">
                  <v>43854</v>
                </pt>
                <pt idx="1049">
                  <v>43861</v>
                </pt>
                <pt idx="1050">
                  <v>43868</v>
                </pt>
                <pt idx="1051">
                  <v>43875</v>
                </pt>
                <pt idx="1052">
                  <v>43882</v>
                </pt>
                <pt idx="1053">
                  <v>43889</v>
                </pt>
                <pt idx="1054">
                  <v>43896</v>
                </pt>
                <pt idx="1055">
                  <v>43903</v>
                </pt>
                <pt idx="1056">
                  <v>43910</v>
                </pt>
                <pt idx="1057">
                  <v>43917</v>
                </pt>
                <pt idx="1058">
                  <v>43924</v>
                </pt>
                <pt idx="1059">
                  <v>43931</v>
                </pt>
                <pt idx="1060">
                  <v>43938</v>
                </pt>
                <pt idx="1061">
                  <v>43945</v>
                </pt>
                <pt idx="1062">
                  <v>43952</v>
                </pt>
                <pt idx="1063">
                  <v>43959</v>
                </pt>
                <pt idx="1064">
                  <v>43966</v>
                </pt>
                <pt idx="1065">
                  <v>43973</v>
                </pt>
                <pt idx="1066">
                  <v>43980</v>
                </pt>
                <pt idx="1067">
                  <v>43987</v>
                </pt>
                <pt idx="1068">
                  <v>43994</v>
                </pt>
                <pt idx="1069">
                  <v>44001</v>
                </pt>
                <pt idx="1070">
                  <v>44008</v>
                </pt>
                <pt idx="1071">
                  <v>44015</v>
                </pt>
                <pt idx="1072">
                  <v>44022</v>
                </pt>
                <pt idx="1073">
                  <v>44029</v>
                </pt>
                <pt idx="1074">
                  <v>44036</v>
                </pt>
                <pt idx="1075">
                  <v>44043</v>
                </pt>
                <pt idx="1076">
                  <v>44050</v>
                </pt>
                <pt idx="1077">
                  <v>44057</v>
                </pt>
                <pt idx="1078">
                  <v>44064</v>
                </pt>
                <pt idx="1079">
                  <v>44071</v>
                </pt>
                <pt idx="1080">
                  <v>44078</v>
                </pt>
                <pt idx="1081">
                  <v>44085</v>
                </pt>
                <pt idx="1082">
                  <v>44092</v>
                </pt>
                <pt idx="1083">
                  <v>44099</v>
                </pt>
                <pt idx="1084">
                  <v>44106</v>
                </pt>
                <pt idx="1085">
                  <v>44113</v>
                </pt>
                <pt idx="1086">
                  <v>44120</v>
                </pt>
                <pt idx="1087">
                  <v>44127</v>
                </pt>
                <pt idx="1088">
                  <v>44134</v>
                </pt>
                <pt idx="1089">
                  <v>44141</v>
                </pt>
                <pt idx="1090">
                  <v>44148</v>
                </pt>
                <pt idx="1091">
                  <v>44155</v>
                </pt>
                <pt idx="1092">
                  <v>44162</v>
                </pt>
                <pt idx="1093">
                  <v>44169</v>
                </pt>
                <pt idx="1094">
                  <v>44176</v>
                </pt>
                <pt idx="1095">
                  <v>44183</v>
                </pt>
                <pt idx="1096">
                  <v>44190</v>
                </pt>
                <pt idx="1097">
                  <v>44197</v>
                </pt>
                <pt idx="1098">
                  <v>44204</v>
                </pt>
                <pt idx="1099">
                  <v>44211</v>
                </pt>
                <pt idx="1100">
                  <v>44218</v>
                </pt>
                <pt idx="1101">
                  <v>44225</v>
                </pt>
                <pt idx="1102">
                  <v>44232</v>
                </pt>
                <pt idx="1103">
                  <v>44239</v>
                </pt>
                <pt idx="1104">
                  <v>44246</v>
                </pt>
                <pt idx="1105">
                  <v>44253</v>
                </pt>
                <pt idx="1106">
                  <v>44260</v>
                </pt>
                <pt idx="1107">
                  <v>44267</v>
                </pt>
                <pt idx="1108">
                  <v>44274</v>
                </pt>
                <pt idx="1109">
                  <v>44281</v>
                </pt>
                <pt idx="1110">
                  <v>44288</v>
                </pt>
                <pt idx="1111">
                  <v>44295</v>
                </pt>
                <pt idx="1112">
                  <v>44302</v>
                </pt>
                <pt idx="1113">
                  <v>44309</v>
                </pt>
                <pt idx="1114">
                  <v>44316</v>
                </pt>
                <pt idx="1115">
                  <v>44323</v>
                </pt>
                <pt idx="1116">
                  <v>44330</v>
                </pt>
                <pt idx="1117">
                  <v>44337</v>
                </pt>
                <pt idx="1118">
                  <v>44344</v>
                </pt>
                <pt idx="1119">
                  <v>44351</v>
                </pt>
                <pt idx="1120">
                  <v>44358</v>
                </pt>
                <pt idx="1121">
                  <v>44365</v>
                </pt>
                <pt idx="1122">
                  <v>44372</v>
                </pt>
                <pt idx="1123">
                  <v>44379</v>
                </pt>
                <pt idx="1124">
                  <v>44386</v>
                </pt>
                <pt idx="1125">
                  <v>44393</v>
                </pt>
                <pt idx="1126">
                  <v>44400</v>
                </pt>
                <pt idx="1127">
                  <v>44407</v>
                </pt>
                <pt idx="1128">
                  <v>44414</v>
                </pt>
                <pt idx="1129">
                  <v>44421</v>
                </pt>
                <pt idx="1130">
                  <v>44428</v>
                </pt>
                <pt idx="1131">
                  <v>44435</v>
                </pt>
                <pt idx="1132">
                  <v>44442</v>
                </pt>
                <pt idx="1133">
                  <v>44449</v>
                </pt>
                <pt idx="1134">
                  <v>44456</v>
                </pt>
                <pt idx="1135">
                  <v>44463</v>
                </pt>
                <pt idx="1136">
                  <v>44470</v>
                </pt>
                <pt idx="1137">
                  <v>44477</v>
                </pt>
                <pt idx="1138">
                  <v>44484</v>
                </pt>
                <pt idx="1139">
                  <v>44491</v>
                </pt>
                <pt idx="1140">
                  <v>44498</v>
                </pt>
                <pt idx="1141">
                  <v>44505</v>
                </pt>
                <pt idx="1142">
                  <v>44512</v>
                </pt>
                <pt idx="1143">
                  <v>44519</v>
                </pt>
                <pt idx="1144">
                  <v>44526</v>
                </pt>
                <pt idx="1145">
                  <v>44533</v>
                </pt>
                <pt idx="1146">
                  <v>44540</v>
                </pt>
                <pt idx="1147">
                  <v>44547</v>
                </pt>
                <pt idx="1148">
                  <v>44554</v>
                </pt>
                <pt idx="1149">
                  <v>44561</v>
                </pt>
                <pt idx="1150">
                  <v>44568</v>
                </pt>
                <pt idx="1151">
                  <v>44575</v>
                </pt>
                <pt idx="1152">
                  <v>44582</v>
                </pt>
                <pt idx="1153">
                  <v>44589</v>
                </pt>
                <pt idx="1154">
                  <v>44596</v>
                </pt>
                <pt idx="1155">
                  <v>44603</v>
                </pt>
                <pt idx="1156">
                  <v>44610</v>
                </pt>
                <pt idx="1157">
                  <v>44617</v>
                </pt>
                <pt idx="1158">
                  <v>44624</v>
                </pt>
                <pt idx="1159">
                  <v>44631</v>
                </pt>
                <pt idx="1160">
                  <v>44638</v>
                </pt>
                <pt idx="1161">
                  <v>44645</v>
                </pt>
                <pt idx="1162">
                  <v>44652</v>
                </pt>
                <pt idx="1163">
                  <v>44659</v>
                </pt>
                <pt idx="1164">
                  <v>44666</v>
                </pt>
                <pt idx="1165">
                  <v>44673</v>
                </pt>
                <pt idx="1166">
                  <v>44680</v>
                </pt>
                <pt idx="1167">
                  <v>44687</v>
                </pt>
                <pt idx="1168">
                  <v>44694</v>
                </pt>
                <pt idx="1169">
                  <v>44701</v>
                </pt>
                <pt idx="1170">
                  <v>44708</v>
                </pt>
                <pt idx="1171">
                  <v>44715</v>
                </pt>
                <pt idx="1172">
                  <v>44722</v>
                </pt>
                <pt idx="1173">
                  <v>44729</v>
                </pt>
                <pt idx="1174">
                  <v>44736</v>
                </pt>
                <pt idx="1175">
                  <v>44743</v>
                </pt>
                <pt idx="1176">
                  <v>44750</v>
                </pt>
                <pt idx="1177">
                  <v>44757</v>
                </pt>
                <pt idx="1178">
                  <v>44764</v>
                </pt>
                <pt idx="1179">
                  <v>44771</v>
                </pt>
                <pt idx="1180">
                  <v>44778</v>
                </pt>
                <pt idx="1181">
                  <v>44785</v>
                </pt>
                <pt idx="1182">
                  <v>44792</v>
                </pt>
                <pt idx="1183">
                  <v>44799</v>
                </pt>
                <pt idx="1184">
                  <v>44806</v>
                </pt>
                <pt idx="1185">
                  <v>44813</v>
                </pt>
                <pt idx="1186">
                  <v>44820</v>
                </pt>
                <pt idx="1187">
                  <v>44827</v>
                </pt>
                <pt idx="1188">
                  <v>44834</v>
                </pt>
                <pt idx="1189">
                  <v>44841</v>
                </pt>
                <pt idx="1190">
                  <v>44848</v>
                </pt>
                <pt idx="1191">
                  <v>44855</v>
                </pt>
                <pt idx="1192">
                  <v>44862</v>
                </pt>
                <pt idx="1193">
                  <v>44869</v>
                </pt>
                <pt idx="1194">
                  <v>44876</v>
                </pt>
                <pt idx="1195">
                  <v>44883</v>
                </pt>
                <pt idx="1196">
                  <v>44890</v>
                </pt>
                <pt idx="1197">
                  <v>44897</v>
                </pt>
                <pt idx="1198">
                  <v>44904</v>
                </pt>
                <pt idx="1199">
                  <v>44911</v>
                </pt>
                <pt idx="1200">
                  <v>44918</v>
                </pt>
                <pt idx="1201">
                  <v>44925</v>
                </pt>
                <pt idx="1202">
                  <v>44932</v>
                </pt>
                <pt idx="1203">
                  <v>44939</v>
                </pt>
                <pt idx="1204">
                  <v>44946</v>
                </pt>
                <pt idx="1205">
                  <v>44953</v>
                </pt>
                <pt idx="1206">
                  <v>44960</v>
                </pt>
                <pt idx="1207">
                  <v>44967</v>
                </pt>
                <pt idx="1208">
                  <v>44974</v>
                </pt>
                <pt idx="1209">
                  <v>44981</v>
                </pt>
                <pt idx="1210">
                  <v>44988</v>
                </pt>
                <pt idx="1211">
                  <v>44995</v>
                </pt>
                <pt idx="1212">
                  <v>45002</v>
                </pt>
                <pt idx="1213">
                  <v>45009</v>
                </pt>
                <pt idx="1214">
                  <v>45016</v>
                </pt>
                <pt idx="1215">
                  <v>45023</v>
                </pt>
                <pt idx="1216">
                  <v>45030</v>
                </pt>
                <pt idx="1217">
                  <v>45037</v>
                </pt>
                <pt idx="1218">
                  <v>45044</v>
                </pt>
                <pt idx="1219">
                  <v>45051</v>
                </pt>
                <pt idx="1220">
                  <v>45058</v>
                </pt>
                <pt idx="1221">
                  <v>45065</v>
                </pt>
                <pt idx="1222">
                  <v>45072</v>
                </pt>
                <pt idx="1223">
                  <v>45079</v>
                </pt>
                <pt idx="1224">
                  <v>45086</v>
                </pt>
                <pt idx="1225">
                  <v>45093</v>
                </pt>
                <pt idx="1226">
                  <v>45100</v>
                </pt>
                <pt idx="1227">
                  <v>45107</v>
                </pt>
                <pt idx="1228">
                  <v>45114</v>
                </pt>
                <pt idx="1229">
                  <v>45121</v>
                </pt>
                <pt idx="1230">
                  <v>45128</v>
                </pt>
                <pt idx="1231">
                  <v>45135</v>
                </pt>
                <pt idx="1232">
                  <v>45142</v>
                </pt>
                <pt idx="1233">
                  <v>45149</v>
                </pt>
                <pt idx="1234">
                  <v>45156</v>
                </pt>
                <pt idx="1235">
                  <v>45163</v>
                </pt>
                <pt idx="1236">
                  <v>45170</v>
                </pt>
                <pt idx="1237">
                  <v>45177</v>
                </pt>
                <pt idx="1238">
                  <v>45184</v>
                </pt>
                <pt idx="1239">
                  <v>45191</v>
                </pt>
                <pt idx="1240">
                  <v>45198</v>
                </pt>
                <pt idx="1241">
                  <v>45205</v>
                </pt>
                <pt idx="1242">
                  <v>45212</v>
                </pt>
                <pt idx="1243">
                  <v>45219</v>
                </pt>
                <pt idx="1244">
                  <v>45226</v>
                </pt>
                <pt idx="1245">
                  <v>45233</v>
                </pt>
                <pt idx="1246">
                  <v>45240</v>
                </pt>
                <pt idx="1247">
                  <v>45247</v>
                </pt>
                <pt idx="1248">
                  <v>45254</v>
                </pt>
                <pt idx="1249">
                  <v>45261</v>
                </pt>
                <pt idx="1250">
                  <v>45268</v>
                </pt>
                <pt idx="1251">
                  <v>45275</v>
                </pt>
                <pt idx="1252">
                  <v>45282</v>
                </pt>
                <pt idx="1253">
                  <v>45289</v>
                </pt>
                <pt idx="1254">
                  <v>45296</v>
                </pt>
                <pt idx="1255">
                  <v>45303</v>
                </pt>
                <pt idx="1256">
                  <v>45310</v>
                </pt>
                <pt idx="1257">
                  <v>45317</v>
                </pt>
                <pt idx="1258">
                  <v>45324</v>
                </pt>
                <pt idx="1259">
                  <v>45331</v>
                </pt>
                <pt idx="1260">
                  <v>45338</v>
                </pt>
                <pt idx="1261">
                  <v>45345</v>
                </pt>
                <pt idx="1262">
                  <v>45352</v>
                </pt>
                <pt idx="1263">
                  <v>45359</v>
                </pt>
                <pt idx="1264">
                  <v>45366</v>
                </pt>
                <pt idx="1265">
                  <v>45373</v>
                </pt>
                <pt idx="1266">
                  <v>45380</v>
                </pt>
                <pt idx="1267">
                  <v>45387</v>
                </pt>
                <pt idx="1268">
                  <v>45394</v>
                </pt>
                <pt idx="1269">
                  <v>45401</v>
                </pt>
                <pt idx="1270">
                  <v>45408</v>
                </pt>
                <pt idx="1271">
                  <v>45415</v>
                </pt>
                <pt idx="1272">
                  <v>45422</v>
                </pt>
                <pt idx="1273">
                  <v>45429</v>
                </pt>
                <pt idx="1274">
                  <v>45436</v>
                </pt>
                <pt idx="1275">
                  <v>45443</v>
                </pt>
                <pt idx="1276">
                  <v>45450</v>
                </pt>
                <pt idx="1277">
                  <v>45457</v>
                </pt>
                <pt idx="1278">
                  <v>45464</v>
                </pt>
                <pt idx="1279">
                  <v>45471</v>
                </pt>
                <pt idx="1280">
                  <v>45478</v>
                </pt>
                <pt idx="1281">
                  <v>45485</v>
                </pt>
                <pt idx="1282">
                  <v>45492</v>
                </pt>
                <pt idx="1283">
                  <v>45499</v>
                </pt>
                <pt idx="1284">
                  <v>45506</v>
                </pt>
                <pt idx="1285">
                  <v>45513</v>
                </pt>
                <pt idx="1286">
                  <v>45520</v>
                </pt>
                <pt idx="1287">
                  <v>45527</v>
                </pt>
                <pt idx="1288">
                  <v>45534</v>
                </pt>
                <pt idx="1289">
                  <v>45541</v>
                </pt>
                <pt idx="1290">
                  <v>45548</v>
                </pt>
                <pt idx="1291">
                  <v>45555</v>
                </pt>
                <pt idx="1292">
                  <v>45562</v>
                </pt>
                <pt idx="1293">
                  <v>45569</v>
                </pt>
                <pt idx="1294">
                  <v>45576</v>
                </pt>
                <pt idx="1295">
                  <v>45583</v>
                </pt>
                <pt idx="1296">
                  <v>45590</v>
                </pt>
                <pt idx="1297">
                  <v>45597</v>
                </pt>
                <pt idx="1298">
                  <v>45604</v>
                </pt>
                <pt idx="1299">
                  <v>45611</v>
                </pt>
                <pt idx="1300">
                  <v>45618</v>
                </pt>
                <pt idx="1301">
                  <v>45625</v>
                </pt>
                <pt idx="1302">
                  <v>45632</v>
                </pt>
                <pt idx="1303">
                  <v>45639</v>
                </pt>
                <pt idx="1304">
                  <v>45646</v>
                </pt>
                <pt idx="1305">
                  <v>45653</v>
                </pt>
                <pt idx="1306">
                  <v>45660</v>
                </pt>
                <pt idx="1307">
                  <v>45667</v>
                </pt>
                <pt idx="1308">
                  <v>45674</v>
                </pt>
                <pt idx="1309">
                  <v>45681</v>
                </pt>
                <pt idx="1310">
                  <v>45688</v>
                </pt>
                <pt idx="1311">
                  <v>45695</v>
                </pt>
                <pt idx="1312">
                  <v>45702</v>
                </pt>
                <pt idx="1313">
                  <v>45709</v>
                </pt>
                <pt idx="1314">
                  <v>45716</v>
                </pt>
                <pt idx="1315">
                  <v>45723</v>
                </pt>
                <pt idx="1316">
                  <v>45730</v>
                </pt>
                <pt idx="1317">
                  <v>45737</v>
                </pt>
                <pt idx="1318">
                  <v>45744</v>
                </pt>
                <pt idx="1319">
                  <v>45751</v>
                </pt>
                <pt idx="1320">
                  <v>45758</v>
                </pt>
                <pt idx="1321">
                  <v>45765</v>
                </pt>
                <pt idx="1322">
                  <v>45772</v>
                </pt>
                <pt idx="1323">
                  <v>45779</v>
                </pt>
                <pt idx="1324">
                  <v>45786</v>
                </pt>
                <pt idx="1325">
                  <v>45793</v>
                </pt>
                <pt idx="1326">
                  <v>45800</v>
                </pt>
                <pt idx="1327">
                  <v>45807</v>
                </pt>
                <pt idx="1328">
                  <v>45814</v>
                </pt>
                <pt idx="1329">
                  <v>45821</v>
                </pt>
                <pt idx="1330">
                  <v>45828</v>
                </pt>
                <pt idx="1331">
                  <v>45835</v>
                </pt>
                <pt idx="1332">
                  <v>45842</v>
                </pt>
                <pt idx="1333">
                  <v>45849</v>
                </pt>
                <pt idx="1334">
                  <v>45856</v>
                </pt>
                <pt idx="1335">
                  <v>45863</v>
                </pt>
                <pt idx="1336">
                  <v>45870</v>
                </pt>
                <pt idx="1337">
                  <v>45877</v>
                </pt>
                <pt idx="1338">
                  <v>45884</v>
                </pt>
                <pt idx="1339">
                  <v>45891</v>
                </pt>
                <pt idx="1340">
                  <v>45898</v>
                </pt>
                <pt idx="1341">
                  <v>45905</v>
                </pt>
                <pt idx="1342">
                  <v>45912</v>
                </pt>
                <pt idx="1343">
                  <v>45919</v>
                </pt>
                <pt idx="1344">
                  <v>45926</v>
                </pt>
                <pt idx="1345">
                  <v>45933</v>
                </pt>
                <pt idx="1346">
                  <v>45940</v>
                </pt>
                <pt idx="1347">
                  <v>45947</v>
                </pt>
                <pt idx="1348">
                  <v>45954</v>
                </pt>
                <pt idx="1349">
                  <v>45961</v>
                </pt>
                <pt idx="1350">
                  <v>45968</v>
                </pt>
                <pt idx="1351">
                  <v>45975</v>
                </pt>
                <pt idx="1352">
                  <v>45982</v>
                </pt>
                <pt idx="1353">
                  <v>45989</v>
                </pt>
                <pt idx="1354">
                  <v>45996</v>
                </pt>
                <pt idx="1355">
                  <v>46003</v>
                </pt>
                <pt idx="1356">
                  <v>46010</v>
                </pt>
                <pt idx="1357">
                  <v>46017</v>
                </pt>
                <pt idx="1358">
                  <v>46024</v>
                </pt>
                <pt idx="1359">
                  <v>46031</v>
                </pt>
                <pt idx="1360">
                  <v>46038</v>
                </pt>
                <pt idx="1361">
                  <v>46045</v>
                </pt>
                <pt idx="1362">
                  <v>46052</v>
                </pt>
                <pt idx="1363">
                  <v>46059</v>
                </pt>
                <pt idx="1364">
                  <v>46066</v>
                </pt>
                <pt idx="1365">
                  <v>46073</v>
                </pt>
                <pt idx="1366">
                  <v>46080</v>
                </pt>
                <pt idx="1367">
                  <v>46087</v>
                </pt>
                <pt idx="1368">
                  <v>46094</v>
                </pt>
                <pt idx="1369">
                  <v>46101</v>
                </pt>
                <pt idx="1370">
                  <v>46108</v>
                </pt>
                <pt idx="1371">
                  <v>46115</v>
                </pt>
                <pt idx="1372">
                  <v>46122</v>
                </pt>
              </numCache>
            </numRef>
          </cat>
          <val>
            <numRef>
              <f>市场状态总览!$C$159:$C$1531</f>
              <numCache>
                <formatCode>0.00</formatCode>
                <ptCount val="1373"/>
                <pt idx="0">
                  <v>0.09029432342186229</v>
                </pt>
                <pt idx="1">
                  <v>0.05372434323192686</v>
                </pt>
                <pt idx="2">
                  <v>-0.08495632981710535</v>
                </pt>
                <pt idx="3">
                  <v>-0.222445744829054</v>
                </pt>
                <pt idx="4">
                  <v>-0.2307653277675517</v>
                </pt>
                <pt idx="5">
                  <v>0.2440981810287025</v>
                </pt>
                <pt idx="6">
                  <v>0.2069662595029346</v>
                </pt>
                <pt idx="7">
                  <v>0.2567172890517</v>
                </pt>
                <pt idx="8">
                  <v>0.4752031954192494</v>
                </pt>
                <pt idx="9">
                  <v>0.3510439528419037</v>
                </pt>
                <pt idx="10">
                  <v>0.08435970938710519</v>
                </pt>
                <pt idx="11">
                  <v>0.2245291077599496</v>
                </pt>
                <pt idx="12">
                  <v>0.4007887200543616</v>
                </pt>
                <pt idx="13">
                  <v>0.7480953968722887</v>
                </pt>
                <pt idx="14">
                  <v>0.8354271673382003</v>
                </pt>
                <pt idx="15">
                  <v>0.8711882409547389</v>
                </pt>
                <pt idx="16">
                  <v>1.221469130943219</v>
                </pt>
                <pt idx="17">
                  <v>0.4948377770585176</v>
                </pt>
                <pt idx="18">
                  <v>0.7987117426382152</v>
                </pt>
                <pt idx="19">
                  <v>0.7349088704732543</v>
                </pt>
                <pt idx="20">
                  <v>0.7366008764529539</v>
                </pt>
                <pt idx="21">
                  <v>0.6612260585067508</v>
                </pt>
                <pt idx="22">
                  <v>0.6452946917684921</v>
                </pt>
                <pt idx="23">
                  <v>0.4866942386197601</v>
                </pt>
                <pt idx="24">
                  <v>0.5115779906839257</v>
                </pt>
                <pt idx="25">
                  <v>0.3370927663297743</v>
                </pt>
                <pt idx="26">
                  <v>0.3168285383672627</v>
                </pt>
                <pt idx="27">
                  <v>0.1357330336026513</v>
                </pt>
                <pt idx="28">
                  <v>0.02877459170664556</v>
                </pt>
                <pt idx="29">
                  <v>0.001545947642651258</v>
                </pt>
                <pt idx="30">
                  <v>0.01455572543468175</v>
                </pt>
                <pt idx="31">
                  <v>0.1212623320115831</v>
                </pt>
                <pt idx="32">
                  <v>0.06161145081409197</v>
                </pt>
                <pt idx="33">
                  <v>0.1706486174111666</v>
                </pt>
                <pt idx="34">
                  <v>0.1007374641955088</v>
                </pt>
                <pt idx="35">
                  <v>-0.02977354041995933</v>
                </pt>
                <pt idx="36">
                  <v>-0.009382041650983886</v>
                </pt>
                <pt idx="37">
                  <v>-0.009222551499787457</v>
                </pt>
                <pt idx="38">
                  <v>-0.1311714832297075</v>
                </pt>
                <pt idx="39">
                  <v>0.09721972425787992</v>
                </pt>
                <pt idx="40">
                  <v>0.06015868671691063</v>
                </pt>
                <pt idx="41">
                  <v>0.1788306706191384</v>
                </pt>
                <pt idx="42">
                  <v>0.5445641109494059</v>
                </pt>
                <pt idx="43">
                  <v>0.5086786020459118</v>
                </pt>
                <pt idx="44">
                  <v>0.6197460037992295</v>
                </pt>
                <pt idx="45">
                  <v>0.3863731112032692</v>
                </pt>
                <pt idx="46">
                  <v>0.6556731160599911</v>
                </pt>
                <pt idx="47">
                  <v>0.5355149983464308</v>
                </pt>
                <pt idx="48">
                  <v>0.7250195963435173</v>
                </pt>
                <pt idx="49">
                  <v>2.421001587025165</v>
                </pt>
                <pt idx="50">
                  <v>2.65037585859793</v>
                </pt>
                <pt idx="51">
                  <v>2.376431909900906</v>
                </pt>
                <pt idx="52">
                  <v>2.327948598267331</v>
                </pt>
                <pt idx="53">
                  <v>2.511696069952186</v>
                </pt>
                <pt idx="54">
                  <v>2.549808743676001</v>
                </pt>
                <pt idx="55">
                  <v>2.577472283010684</v>
                </pt>
                <pt idx="56">
                  <v>2.471995544727118</v>
                </pt>
                <pt idx="57">
                  <v>2.424158587683092</v>
                </pt>
                <pt idx="58">
                  <v>2.536143598707448</v>
                </pt>
                <pt idx="59">
                  <v>2.46887003030078</v>
                </pt>
                <pt idx="60">
                  <v>2.470325270064232</v>
                </pt>
                <pt idx="61">
                  <v>2.514236240255995</v>
                </pt>
                <pt idx="62">
                  <v>3.437559940486844</v>
                </pt>
                <pt idx="63">
                  <v>3.292364938529994</v>
                </pt>
                <pt idx="64">
                  <v>3.162440453871046</v>
                </pt>
                <pt idx="65">
                  <v>3.045226396420651</v>
                </pt>
                <pt idx="66">
                  <v>2.954490357777358</v>
                </pt>
                <pt idx="67">
                  <v>3.825929366820437</v>
                </pt>
                <pt idx="68">
                  <v>3.653861473797273</v>
                </pt>
                <pt idx="69">
                  <v>3.501798385170544</v>
                </pt>
                <pt idx="70">
                  <v>3.359407196995146</v>
                </pt>
                <pt idx="71">
                  <v>3.80195886458885</v>
                </pt>
                <pt idx="72">
                  <v>3.623586124496542</v>
                </pt>
                <pt idx="73">
                  <v>3.466473793159734</v>
                </pt>
                <pt idx="74">
                  <v>3.326650682286768</v>
                </pt>
                <pt idx="75">
                  <v>3.619883298961252</v>
                </pt>
                <pt idx="76">
                  <v>3.458566278471307</v>
                </pt>
                <pt idx="77">
                  <v>3.315340922262942</v>
                </pt>
                <pt idx="78">
                  <v>3.187000686904992</v>
                </pt>
                <pt idx="79">
                  <v>3.068391200528099</v>
                </pt>
                <pt idx="80">
                  <v>2.960695592342187</v>
                </pt>
                <pt idx="81">
                  <v>2.862293476696985</v>
                </pt>
                <pt idx="82">
                  <v>2.771883058907535</v>
                </pt>
                <pt idx="83">
                  <v>2.688404797234933</v>
                </pt>
                <pt idx="84">
                  <v>3.534097619354374</v>
                </pt>
                <pt idx="85">
                  <v>3.380930377439143</v>
                </pt>
                <pt idx="86">
                  <v>3.244378302702516</v>
                </pt>
                <pt idx="87">
                  <v>3.121579601232356</v>
                </pt>
                <pt idx="88">
                  <v>3.012588804977983</v>
                </pt>
                <pt idx="89">
                  <v>3.497395566504506</v>
                </pt>
                <pt idx="90">
                  <v>3.349110828598358</v>
                </pt>
                <pt idx="91">
                  <v>4.266555038388947</v>
                </pt>
                <pt idx="92">
                  <v>3.098704146743163</v>
                </pt>
                <pt idx="93">
                  <v>4.128032896188905</v>
                </pt>
                <pt idx="94">
                  <v>3.89728306370372</v>
                </pt>
                <pt idx="95">
                  <v>3.698933498584708</v>
                </pt>
                <pt idx="96">
                  <v>3.525943702592097</v>
                </pt>
                <pt idx="97">
                  <v>4.197030278479017</v>
                </pt>
                <pt idx="98">
                  <v>3.953381520372908</v>
                </pt>
                <pt idx="99">
                  <v>3.745189473334988</v>
                </pt>
                <pt idx="100">
                  <v>3.564496594050939</v>
                </pt>
                <pt idx="101">
                  <v>3.405371440460899</v>
                </pt>
                <pt idx="102">
                  <v>3.825975458127536</v>
                </pt>
                <pt idx="103">
                  <v>3.634682248549668</v>
                </pt>
                <pt idx="104">
                  <v>3.467362871438634</v>
                </pt>
                <pt idx="105">
                  <v>3.3204025935483</v>
                </pt>
                <pt idx="106">
                  <v>3.125276783037576</v>
                </pt>
                <pt idx="107">
                  <v>3.012749865066672</v>
                </pt>
                <pt idx="108">
                  <v>2.910224858818681</v>
                </pt>
                <pt idx="109">
                  <v>2.81626348074559</v>
                </pt>
                <pt idx="110">
                  <v>2.533059067963565</v>
                </pt>
                <pt idx="111">
                  <v>2.465664887166197</v>
                </pt>
                <pt idx="112">
                  <v>2.402485576789096</v>
                </pt>
                <pt idx="113">
                  <v>2.343079554618505</v>
                </pt>
                <pt idx="114">
                  <v>2.045295528836283</v>
                </pt>
                <pt idx="115">
                  <v>2.004179135139136</v>
                </pt>
                <pt idx="116">
                  <v>-0.8749884823220504</v>
                </pt>
                <pt idx="117">
                  <v>-0.8774499246297276</v>
                </pt>
                <pt idx="118">
                  <v>-0.572609695612187</v>
                </pt>
                <pt idx="119">
                  <v>-0.6189298954174085</v>
                </pt>
                <pt idx="120">
                  <v>-0.6127085356588127</v>
                </pt>
                <pt idx="121">
                  <v>-0.7818431070680314</v>
                </pt>
                <pt idx="122">
                  <v>-0.3892021901754346</v>
                </pt>
                <pt idx="123">
                  <v>-0.507673053984976</v>
                </pt>
                <pt idx="124">
                  <v>-0.4110425405740226</v>
                </pt>
                <pt idx="125">
                  <v>-0.788609880664922</v>
                </pt>
                <pt idx="126">
                  <v>-0.7074646315147672</v>
                </pt>
                <pt idx="127">
                  <v>-0.4794398899322416</v>
                </pt>
                <pt idx="128">
                  <v>0.00770961768894185</v>
                </pt>
                <pt idx="129">
                  <v>0.3688164167707002</v>
                </pt>
                <pt idx="130">
                  <v>0.5677598137929509</v>
                </pt>
                <pt idx="131">
                  <v>0.7060899350338954</v>
                </pt>
                <pt idx="132">
                  <v>0.6919208614110707</v>
                </pt>
                <pt idx="133">
                  <v>2.287252899497715</v>
                </pt>
                <pt idx="134">
                  <v>3.401039605334494</v>
                </pt>
                <pt idx="135">
                  <v>2.892477881809567</v>
                </pt>
                <pt idx="136">
                  <v>3.808211475377715</v>
                </pt>
                <pt idx="137">
                  <v>2.519642163610642</v>
                </pt>
                <pt idx="138">
                  <v>2.426262765063315</v>
                </pt>
                <pt idx="139">
                  <v>2.027609851810544</v>
                </pt>
                <pt idx="140">
                  <v>1.090818982970905</v>
                </pt>
                <pt idx="141">
                  <v>2.510470108993984</v>
                </pt>
                <pt idx="142">
                  <v>2.346128114366697</v>
                </pt>
                <pt idx="143">
                  <v>2.89339855070145</v>
                </pt>
                <pt idx="144">
                  <v>2.434353173033815</v>
                </pt>
                <pt idx="145">
                  <v>2.821047630345532</v>
                </pt>
                <pt idx="146">
                  <v>2.079040256575459</v>
                </pt>
                <pt idx="147">
                  <v>0.9277999426483599</v>
                </pt>
                <pt idx="148">
                  <v>0.5232543955732245</v>
                </pt>
                <pt idx="149">
                  <v>0.5115485852705399</v>
                </pt>
                <pt idx="150">
                  <v>0.4581835062190722</v>
                </pt>
                <pt idx="151">
                  <v>0.1758997772461398</v>
                </pt>
                <pt idx="152">
                  <v>-0.1266914505771796</v>
                </pt>
                <pt idx="153">
                  <v>0.05099248469568041</v>
                </pt>
                <pt idx="154">
                  <v>0.09674053181385414</v>
                </pt>
                <pt idx="155">
                  <v>0.1059573747966114</v>
                </pt>
                <pt idx="156">
                  <v>-0.05225767910035384</v>
                </pt>
                <pt idx="157">
                  <v>0.04583436002533059</v>
                </pt>
                <pt idx="158">
                  <v>-0.4517990586477351</v>
                </pt>
                <pt idx="159">
                  <v>-0.7873453546084881</v>
                </pt>
                <pt idx="160">
                  <v>-0.5389663949050273</v>
                </pt>
                <pt idx="161">
                  <v>-0.1242406888779393</v>
                </pt>
                <pt idx="162">
                  <v>-0.09759371709681797</v>
                </pt>
                <pt idx="163">
                  <v>0.1598975948024485</v>
                </pt>
                <pt idx="164">
                  <v>0.1968648249230492</v>
                </pt>
                <pt idx="165">
                  <v>0.1698506903339107</v>
                </pt>
                <pt idx="166">
                  <v>0.1676917406544201</v>
                </pt>
                <pt idx="167">
                  <v>0.2365093162660981</v>
                </pt>
                <pt idx="168">
                  <v>0.1771343522405192</v>
                </pt>
                <pt idx="169">
                  <v>-0.2362745156477449</v>
                </pt>
                <pt idx="170">
                  <v>-0.2403025389197404</v>
                </pt>
                <pt idx="171">
                  <v>-0.2467458894708885</v>
                </pt>
                <pt idx="172">
                  <v>-0.3134996359174049</v>
                </pt>
                <pt idx="173">
                  <v>-0.2642206778180297</v>
                </pt>
                <pt idx="174">
                  <v>-0.7857616738465418</v>
                </pt>
                <pt idx="175">
                  <v>-1.011968832241257</v>
                </pt>
                <pt idx="176">
                  <v>-1.043844846894718</v>
                </pt>
                <pt idx="177">
                  <v>-1.157263638064669</v>
                </pt>
                <pt idx="178">
                  <v>-1.025399964777794</v>
                </pt>
                <pt idx="179">
                  <v>-1.145815871851857</v>
                </pt>
                <pt idx="180">
                  <v>-1.231684738124772</v>
                </pt>
                <pt idx="181">
                  <v>-1.256266811855663</v>
                </pt>
                <pt idx="182">
                  <v>-1.368772950418581</v>
                </pt>
                <pt idx="183">
                  <v>-1.370673463868301</v>
                </pt>
                <pt idx="184">
                  <v>-0.9460051533687723</v>
                </pt>
                <pt idx="185">
                  <v>-1.452792196471774</v>
                </pt>
                <pt idx="186">
                  <v>-1.45773308994445</v>
                </pt>
                <pt idx="187">
                  <v>-1.509447114680802</v>
                </pt>
                <pt idx="188">
                  <v>-1.220735866584218</v>
                </pt>
                <pt idx="189">
                  <v>-1.233946871661667</v>
                </pt>
                <pt idx="190">
                  <v>-1.376326623128053</v>
                </pt>
                <pt idx="191">
                  <v>-1.465243884155347</v>
                </pt>
                <pt idx="192">
                  <v>-1.513885294093812</v>
                </pt>
                <pt idx="193">
                  <v>-1.515298413108949</v>
                </pt>
                <pt idx="194">
                  <v>-1.463214867629908</v>
                </pt>
                <pt idx="195">
                  <v>-1.46800930787876</v>
                </pt>
                <pt idx="196">
                  <v>-1.107044671795745</v>
                </pt>
                <pt idx="197">
                  <v>-1.357873143401764</v>
                </pt>
                <pt idx="198">
                  <v>-1.415522417913037</v>
                </pt>
                <pt idx="199">
                  <v>-1.406181372154818</v>
                </pt>
                <pt idx="200">
                  <v>-1.30909030726376</v>
                </pt>
                <pt idx="201">
                  <v>-1.446108691755374</v>
                </pt>
                <pt idx="202">
                  <v>-1.497213704117792</v>
                </pt>
                <pt idx="203">
                  <v>-1.415016952936282</v>
                </pt>
                <pt idx="204">
                  <v>-1.189479099580225</v>
                </pt>
                <pt idx="205">
                  <v>-1.344584757256265</v>
                </pt>
                <pt idx="206">
                  <v>-1.331782840559599</v>
                </pt>
                <pt idx="207">
                  <v>-1.392087856967526</v>
                </pt>
                <pt idx="208">
                  <v>-1.346179051055714</v>
                </pt>
                <pt idx="209">
                  <v>-1.346471709586498</v>
                </pt>
                <pt idx="210">
                  <v>-1.318430437046873</v>
                </pt>
                <pt idx="211">
                  <v>-1.359826919142483</v>
                </pt>
                <pt idx="212">
                  <v>-1.367796574271121</v>
                </pt>
                <pt idx="213">
                  <v>-1.434948883823044</v>
                </pt>
                <pt idx="214">
                  <v>-1.221453673126377</v>
                </pt>
                <pt idx="215">
                  <v>-1.139252732604656</v>
                </pt>
                <pt idx="216">
                  <v>-1.190686861443407</v>
                </pt>
                <pt idx="217">
                  <v>-1.147375479577653</v>
                </pt>
                <pt idx="218">
                  <v>-1.091522381873504</v>
                </pt>
                <pt idx="219">
                  <v>-1.052918619816835</v>
                </pt>
                <pt idx="220">
                  <v>-0.7841949757878813</v>
                </pt>
                <pt idx="221">
                  <v>-0.6908160555820182</v>
                </pt>
                <pt idx="222">
                  <v>-0.7304007374815231</v>
                </pt>
                <pt idx="223">
                  <v>-0.8408727785751561</v>
                </pt>
                <pt idx="224">
                  <v>-0.1245504183890543</v>
                </pt>
                <pt idx="225">
                  <v>-0.8212883256818334</v>
                </pt>
                <pt idx="226">
                  <v>-0.7925616260023363</v>
                </pt>
                <pt idx="227">
                  <v>-0.6279653090187145</v>
                </pt>
                <pt idx="228">
                  <v>-0.5805672233913873</v>
                </pt>
                <pt idx="229">
                  <v>-0.4403761323420665</v>
                </pt>
                <pt idx="230">
                  <v>-0.4306389132868734</v>
                </pt>
                <pt idx="231">
                  <v>-0.5928509658006084</v>
                </pt>
                <pt idx="232">
                  <v>-0.5329124216796503</v>
                </pt>
                <pt idx="233">
                  <v>-0.01493387607964575</v>
                </pt>
                <pt idx="234">
                  <v>-0.5865249323139234</v>
                </pt>
                <pt idx="235">
                  <v>-0.5697760419384739</v>
                </pt>
                <pt idx="236">
                  <v>-0.4635165955606845</v>
                </pt>
                <pt idx="237">
                  <v>-0.3992499242992051</v>
                </pt>
                <pt idx="238">
                  <v>-0.3791811908147319</v>
                </pt>
                <pt idx="239">
                  <v>-0.2175323667586221</v>
                </pt>
                <pt idx="240">
                  <v>-0.3033178460257979</v>
                </pt>
                <pt idx="241">
                  <v>-0.06560242928680793</v>
                </pt>
                <pt idx="242">
                  <v>-0.1673578830937002</v>
                </pt>
                <pt idx="243">
                  <v>-0.2805102977550892</v>
                </pt>
                <pt idx="244">
                  <v>-0.3190158925306679</v>
                </pt>
                <pt idx="245">
                  <v>-0.3194964888211612</v>
                </pt>
                <pt idx="246">
                  <v>-0.3038462629102505</v>
                </pt>
                <pt idx="247">
                  <v>-0.2660022033625122</v>
                </pt>
                <pt idx="248">
                  <v>-0.1546407683019032</v>
                </pt>
                <pt idx="249">
                  <v>-0.3145523498984648</v>
                </pt>
                <pt idx="250">
                  <v>-0.1788536292411874</v>
                </pt>
                <pt idx="251">
                  <v>-0.1297344081190502</v>
                </pt>
                <pt idx="252">
                  <v>-0.03551386406721663</v>
                </pt>
                <pt idx="253">
                  <v>-0.107975241118229</v>
                </pt>
                <pt idx="254">
                  <v>-0.3277705658559643</v>
                </pt>
                <pt idx="255">
                  <v>-0.3458964747284103</v>
                </pt>
                <pt idx="256">
                  <v>-0.2748362326201879</v>
                </pt>
                <pt idx="257">
                  <v>-0.2908457559995527</v>
                </pt>
                <pt idx="258">
                  <v>-0.2996849000989916</v>
                </pt>
                <pt idx="259">
                  <v>-0.2624553594387604</v>
                </pt>
                <pt idx="260">
                  <v>-0.3031580645744632</v>
                </pt>
                <pt idx="261">
                  <v>-0.01604218003349727</v>
                </pt>
                <pt idx="262">
                  <v>-0.2730217848516183</v>
                </pt>
                <pt idx="263">
                  <v>-0.2027012984336786</v>
                </pt>
                <pt idx="264">
                  <v>-0.1828057891095298</v>
                </pt>
                <pt idx="265">
                  <v>-0.07323980841545374</v>
                </pt>
                <pt idx="266">
                  <v>-0.07233501704985162</v>
                </pt>
                <pt idx="267">
                  <v>-0.1239876659171124</v>
                </pt>
                <pt idx="268">
                  <v>-0.1309007373764969</v>
                </pt>
                <pt idx="269">
                  <v>-0.1717937314369999</v>
                </pt>
                <pt idx="270">
                  <v>-0.1597348236454974</v>
                </pt>
                <pt idx="271">
                  <v>-0.1766581831011033</v>
                </pt>
                <pt idx="272">
                  <v>-0.1589876305612673</v>
                </pt>
                <pt idx="273">
                  <v>-0.03833218053166722</v>
                </pt>
                <pt idx="274">
                  <v>0.2542160543699534</v>
                </pt>
                <pt idx="275">
                  <v>0.1718942729167627</v>
                </pt>
                <pt idx="276">
                  <v>0.07242625728116228</v>
                </pt>
                <pt idx="277">
                  <v>0.3825420008497657</v>
                </pt>
                <pt idx="278">
                  <v>0.263723475404686</v>
                </pt>
                <pt idx="279">
                  <v>0.3558478235279775</v>
                </pt>
                <pt idx="280">
                  <v>0.2900725019537442</v>
                </pt>
                <pt idx="281">
                  <v>0.4860229659789428</v>
                </pt>
                <pt idx="282">
                  <v>0.3630195787388089</v>
                </pt>
                <pt idx="283">
                  <v>0.2631884521341515</v>
                </pt>
                <pt idx="284">
                  <v>0.2463200924642455</v>
                </pt>
                <pt idx="285">
                  <v>0.282912421071116</v>
                </pt>
                <pt idx="286">
                  <v>0.1555058203919152</v>
                </pt>
                <pt idx="287">
                  <v>0.212778440632739</v>
                </pt>
                <pt idx="288">
                  <v>0.06827402485569294</v>
                </pt>
                <pt idx="289">
                  <v>0.06016743597557422</v>
                </pt>
                <pt idx="290">
                  <v>-0.1697806260648173</v>
                </pt>
                <pt idx="291">
                  <v>-0.1702805339177324</v>
                </pt>
                <pt idx="292">
                  <v>-0.2283804075686751</v>
                </pt>
                <pt idx="293">
                  <v>-0.1549144742334019</v>
                </pt>
                <pt idx="294">
                  <v>-0.1744711268015456</v>
                </pt>
                <pt idx="295">
                  <v>-0.109725784796579</v>
                </pt>
                <pt idx="296">
                  <v>0.01685407951869361</v>
                </pt>
                <pt idx="297">
                  <v>0.1113843116821143</v>
                </pt>
                <pt idx="298">
                  <v>-0.01158188585803711</v>
                </pt>
                <pt idx="299">
                  <v>-0.01413643179000282</v>
                </pt>
                <pt idx="300">
                  <v>0.1353546383552734</v>
                </pt>
                <pt idx="301">
                  <v>0.09391602325340284</v>
                </pt>
                <pt idx="302">
                  <v>0.3368478929531129</v>
                </pt>
                <pt idx="303">
                  <v>0.5023845558169751</v>
                </pt>
                <pt idx="304">
                  <v>0.5702341277719832</v>
                </pt>
                <pt idx="305">
                  <v>0.5010979583696777</v>
                </pt>
                <pt idx="306">
                  <v>0.3648478559362812</v>
                </pt>
                <pt idx="307">
                  <v>0.2819073776013483</v>
                </pt>
                <pt idx="308">
                  <v>0.2644146764785947</v>
                </pt>
                <pt idx="309">
                  <v>0.2324531999289587</v>
                </pt>
                <pt idx="310">
                  <v>0.1040527460550948</v>
                </pt>
                <pt idx="311">
                  <v>0.1792609945915848</v>
                </pt>
                <pt idx="312">
                  <v>0.1522594868685874</v>
                </pt>
                <pt idx="313">
                  <v>0.1039620441637491</v>
                </pt>
                <pt idx="314">
                  <v>0.2869814730133549</v>
                </pt>
                <pt idx="315">
                  <v>0.08218585636267382</v>
                </pt>
                <pt idx="316">
                  <v>0.06146945236227278</v>
                </pt>
                <pt idx="317">
                  <v>0.337679144382142</v>
                </pt>
                <pt idx="318">
                  <v>0.06976850328817007</v>
                </pt>
                <pt idx="319">
                  <v>0.2158811930587401</v>
                </pt>
                <pt idx="320">
                  <v>0.1694498554099291</v>
                </pt>
                <pt idx="321">
                  <v>-0.00402662612689478</v>
                </pt>
                <pt idx="322">
                  <v>-0.05349787605499604</v>
                </pt>
                <pt idx="323">
                  <v>0.01094931011438185</v>
                </pt>
                <pt idx="324">
                  <v>0.01769604882964342</v>
                </pt>
                <pt idx="325">
                  <v>-0.05925858331459734</v>
                </pt>
                <pt idx="326">
                  <v>-0.1537073846405531</v>
                </pt>
                <pt idx="327">
                  <v>-0.1456987852723019</v>
                </pt>
                <pt idx="328">
                  <v>-0.06125763980052118</v>
                </pt>
                <pt idx="329">
                  <v>-0.02803225479388773</v>
                </pt>
                <pt idx="330">
                  <v>-0.1633559969833439</v>
                </pt>
                <pt idx="331">
                  <v>-0.09565733143376305</v>
                </pt>
                <pt idx="332">
                  <v>-0.1329300625219279</v>
                </pt>
                <pt idx="333">
                  <v>0.1940502625413933</v>
                </pt>
                <pt idx="334">
                  <v>0.675513774798888</v>
                </pt>
                <pt idx="335">
                  <v>0.4094877284286899</v>
                </pt>
                <pt idx="336">
                  <v>0.4390183044914254</v>
                </pt>
                <pt idx="337">
                  <v>0.9502812524892841</v>
                </pt>
                <pt idx="338">
                  <v>0.8820242980392146</v>
                </pt>
                <pt idx="339">
                  <v>0.8496061714617862</v>
                </pt>
                <pt idx="340">
                  <v>0.5734924605649747</v>
                </pt>
                <pt idx="341">
                  <v>0.7099597382375197</v>
                </pt>
                <pt idx="342">
                  <v>1.249287227843144</v>
                </pt>
                <pt idx="343">
                  <v>1.167373405744036</v>
                </pt>
                <pt idx="344">
                  <v>0.7537362805956642</v>
                </pt>
                <pt idx="345">
                  <v>0.7939700354152086</v>
                </pt>
                <pt idx="346">
                  <v>0.8409062122323838</v>
                </pt>
                <pt idx="347">
                  <v>0.3806768782661343</v>
                </pt>
                <pt idx="348">
                  <v>0.4743884119174667</v>
                </pt>
                <pt idx="349">
                  <v>0.3672663976623263</v>
                </pt>
                <pt idx="350">
                  <v>0.4676004748418141</v>
                </pt>
                <pt idx="351">
                  <v>0.215967026131232</v>
                </pt>
                <pt idx="352">
                  <v>0.377870623623995</v>
                </pt>
                <pt idx="353">
                  <v>0.1707784915834668</v>
                </pt>
                <pt idx="354">
                  <v>0.02309341605531202</v>
                </pt>
                <pt idx="355">
                  <v>-0.2301279160778766</v>
                </pt>
                <pt idx="356">
                  <v>-0.2455862793140377</v>
                </pt>
                <pt idx="357">
                  <v>-0.2188550421159849</v>
                </pt>
                <pt idx="358">
                  <v>-0.2050414901861386</v>
                </pt>
                <pt idx="359">
                  <v>-0.264844260814992</v>
                </pt>
                <pt idx="360">
                  <v>-0.4739329059363137</v>
                </pt>
                <pt idx="361">
                  <v>-0.3681182957013671</v>
                </pt>
                <pt idx="362">
                  <v>-0.2689939469442686</v>
                </pt>
                <pt idx="363">
                  <v>-0.3502238852082958</v>
                </pt>
                <pt idx="364">
                  <v>-0.6032217575847849</v>
                </pt>
                <pt idx="365">
                  <v>-0.5539354179000677</v>
                </pt>
                <pt idx="366">
                  <v>-0.5622664476404906</v>
                </pt>
                <pt idx="367">
                  <v>-0.3485807263418223</v>
                </pt>
                <pt idx="368">
                  <v>-0.6627934752177576</v>
                </pt>
                <pt idx="369">
                  <v>-0.6828559775122081</v>
                </pt>
                <pt idx="370">
                  <v>-0.6681204942461491</v>
                </pt>
                <pt idx="371">
                  <v>-0.7835489880372508</v>
                </pt>
                <pt idx="372">
                  <v>-0.6836784107665109</v>
                </pt>
                <pt idx="373">
                  <v>-0.8285275484309597</v>
                </pt>
                <pt idx="374">
                  <v>-0.8174366031886181</v>
                </pt>
                <pt idx="375">
                  <v>2.309878990920835</v>
                </pt>
                <pt idx="376">
                  <v>-0.05773852172857914</v>
                </pt>
                <pt idx="377">
                  <v>0.3943641212257536</v>
                </pt>
                <pt idx="378">
                  <v>-0.2829866146678838</v>
                </pt>
                <pt idx="379">
                  <v>0.009873254597627085</v>
                </pt>
                <pt idx="380">
                  <v>-0.2833966309250979</v>
                </pt>
                <pt idx="381">
                  <v>-0.4467309021028075</v>
                </pt>
                <pt idx="382">
                  <v>-0.5788096903420783</v>
                </pt>
                <pt idx="383">
                  <v>-0.5730318899438261</v>
                </pt>
                <pt idx="384">
                  <v>-0.5655295644154759</v>
                </pt>
                <pt idx="385">
                  <v>-0.5702884345014758</v>
                </pt>
                <pt idx="386">
                  <v>-0.7178269585849679</v>
                </pt>
                <pt idx="387">
                  <v>-0.6249631990177478</v>
                </pt>
                <pt idx="388">
                  <v>-0.9972303297652406</v>
                </pt>
                <pt idx="389">
                  <v>-0.5165888891454946</v>
                </pt>
                <pt idx="390">
                  <v>-0.7889978224661069</v>
                </pt>
                <pt idx="391">
                  <v>-0.2953225151982027</v>
                </pt>
                <pt idx="392">
                  <v>-0.08881627697974159</v>
                </pt>
                <pt idx="393">
                  <v>-0.3702036991921851</v>
                </pt>
                <pt idx="394">
                  <v>-0.1927830643969924</v>
                </pt>
                <pt idx="395">
                  <v>0.3402860698253517</v>
                </pt>
                <pt idx="396">
                  <v>5.076340792136674</v>
                </pt>
                <pt idx="397">
                  <v>5.154217440751338</v>
                </pt>
                <pt idx="398">
                  <v>5.803140795129236</v>
                </pt>
                <pt idx="399">
                  <v>5.718060122409337</v>
                </pt>
                <pt idx="400">
                  <v>3.433600932568574</v>
                </pt>
                <pt idx="401">
                  <v>3.764043186312998</v>
                </pt>
                <pt idx="402">
                  <v>3.923775295482982</v>
                </pt>
                <pt idx="403">
                  <v>3.36812516035291</v>
                </pt>
                <pt idx="404">
                  <v>2.867298160796684</v>
                </pt>
                <pt idx="405">
                  <v>2.777203743102297</v>
                </pt>
                <pt idx="406">
                  <v>3.131764167784358</v>
                </pt>
                <pt idx="407">
                  <v>3.018481098581981</v>
                </pt>
                <pt idx="408">
                  <v>2.915306749441513</v>
                </pt>
                <pt idx="409">
                  <v>2.820781595523787</v>
                </pt>
                <pt idx="410">
                  <v>3.122319089087592</v>
                </pt>
                <pt idx="411">
                  <v>3.839838318510749</v>
                </pt>
                <pt idx="412">
                  <v>2.943349238551558</v>
                </pt>
                <pt idx="413">
                  <v>2.873545700326506</v>
                </pt>
                <pt idx="414">
                  <v>2.725691863848955</v>
                </pt>
                <pt idx="415">
                  <v>4.468273005758567</v>
                </pt>
                <pt idx="416">
                  <v>4.179688857517076</v>
                </pt>
                <pt idx="417">
                  <v>3.93766911256287</v>
                </pt>
                <pt idx="418">
                  <v>3.730757165981034</v>
                </pt>
                <pt idx="419">
                  <v>3.559672981279776</v>
                </pt>
                <pt idx="420">
                  <v>3.674398095812439</v>
                </pt>
                <pt idx="421">
                  <v>4.35289299171966</v>
                </pt>
                <pt idx="422">
                  <v>3.929395233574596</v>
                </pt>
                <pt idx="423">
                  <v>3.266730969738733</v>
                </pt>
                <pt idx="424">
                  <v>3.528054963940904</v>
                </pt>
                <pt idx="425">
                  <v>3.024146504381592</v>
                </pt>
                <pt idx="426">
                  <v>2.919412406794365</v>
                </pt>
                <pt idx="427">
                  <v>3.00003766787729</v>
                </pt>
                <pt idx="428">
                  <v>3.39530986012833</v>
                </pt>
                <pt idx="429">
                  <v>3.539445094368882</v>
                </pt>
                <pt idx="430">
                  <v>3.71862486372001</v>
                </pt>
                <pt idx="431">
                  <v>3.784408255008299</v>
                </pt>
                <pt idx="432">
                  <v>3.724534652077946</v>
                </pt>
                <pt idx="433">
                  <v>3.698194201681893</v>
                </pt>
                <pt idx="434">
                  <v>3.560208760007985</v>
                </pt>
                <pt idx="435">
                  <v>3.39129549976361</v>
                </pt>
                <pt idx="436">
                  <v>3.769194159444616</v>
                </pt>
                <pt idx="437">
                  <v>3.590841325944254</v>
                </pt>
                <pt idx="438">
                  <v>3.43378974208855</v>
                </pt>
                <pt idx="439">
                  <v>3.294044517435754</v>
                </pt>
                <pt idx="440">
                  <v>3.166713862996183</v>
                </pt>
                <pt idx="441">
                  <v>3.366866169573203</v>
                </pt>
                <pt idx="442">
                  <v>3.232093041583678</v>
                </pt>
                <pt idx="443">
                  <v>3.110795581256466</v>
                </pt>
                <pt idx="444">
                  <v>3.000819878540619</v>
                </pt>
                <pt idx="445">
                  <v>3.573377666142786</v>
                </pt>
                <pt idx="446">
                  <v>3.415961221775998</v>
                </pt>
                <pt idx="447">
                  <v>3.275942168846365</v>
                </pt>
                <pt idx="448">
                  <v>3.150275080880299</v>
                </pt>
                <pt idx="449">
                  <v>3.482082680579063</v>
                </pt>
                <pt idx="450">
                  <v>3.334847012322388</v>
                </pt>
                <pt idx="451">
                  <v>3.203201274240764</v>
                </pt>
                <pt idx="452">
                  <v>3.084520241006512</v>
                </pt>
                <pt idx="453">
                  <v>2.974683716775651</v>
                </pt>
                <pt idx="454">
                  <v>3.372305819214749</v>
                </pt>
                <pt idx="455">
                  <v>3.234451685371424</v>
                </pt>
                <pt idx="456">
                  <v>3.110611463258715</v>
                </pt>
                <pt idx="457">
                  <v>2.998507297404299</v>
                </pt>
                <pt idx="458">
                  <v>4.376038387003161</v>
                </pt>
                <pt idx="459">
                  <v>6.852215115138632</v>
                </pt>
                <pt idx="460">
                  <v>6.001974328069855</v>
                </pt>
                <pt idx="461">
                  <v>6.075084473002712</v>
                </pt>
                <pt idx="462">
                  <v>4.56072620911743</v>
                </pt>
                <pt idx="463">
                  <v>4.321892436541895</v>
                </pt>
                <pt idx="464">
                  <v>4.471088525220813</v>
                </pt>
                <pt idx="465">
                  <v>5.291933407914373</v>
                </pt>
                <pt idx="466">
                  <v>4.777150278738326</v>
                </pt>
                <pt idx="467">
                  <v>4.681768118081454</v>
                </pt>
                <pt idx="468">
                  <v>4.547792029722411</v>
                </pt>
                <pt idx="469">
                  <v>3.741264616797201</v>
                </pt>
                <pt idx="470">
                  <v>3.133053115093294</v>
                </pt>
                <pt idx="471">
                  <v>3.51164220066158</v>
                </pt>
                <pt idx="472">
                  <v>3.360632663433937</v>
                </pt>
                <pt idx="473">
                  <v>3.225880613702767</v>
                </pt>
                <pt idx="474">
                  <v>3.10460599146556</v>
                </pt>
                <pt idx="475">
                  <v>2.994652993461233</v>
                </pt>
                <pt idx="476">
                  <v>3.451793646002713</v>
                </pt>
                <pt idx="477">
                  <v>3.307390444384419</v>
                </pt>
                <pt idx="478">
                  <v>3.178091851496504</v>
                </pt>
                <pt idx="479">
                  <v>3.061381566827921</v>
                </pt>
                <pt idx="480">
                  <v>3.393942968747443</v>
                </pt>
                <pt idx="481">
                  <v>3.255733494551702</v>
                </pt>
                <pt idx="482">
                  <v>3.131576360210787</v>
                </pt>
                <pt idx="483">
                  <v>3.019190053821736</v>
                </pt>
                <pt idx="484">
                  <v>3.345242660269975</v>
                </pt>
                <pt idx="485">
                  <v>3.211410753761069</v>
                </pt>
                <pt idx="486">
                  <v>3.090910860580006</v>
                </pt>
                <pt idx="487">
                  <v>2.981617089840163</v>
                </pt>
                <pt idx="488">
                  <v>3.073186139153216</v>
                </pt>
                <pt idx="489">
                  <v>2.966091320797305</v>
                </pt>
                <pt idx="490">
                  <v>2.868203934777818</v>
                </pt>
                <pt idx="491">
                  <v>2.778240482752479</v>
                </pt>
                <pt idx="492">
                  <v>2.694886899256894</v>
                </pt>
                <pt idx="493">
                  <v>2.76262476888289</v>
                </pt>
                <pt idx="494">
                  <v>2.680492314489996</v>
                </pt>
                <pt idx="495">
                  <v>2.604260125353279</v>
                </pt>
                <pt idx="496">
                  <v>2.533229429543644</v>
                </pt>
                <pt idx="497">
                  <v>2.387100460019751</v>
                </pt>
                <pt idx="498">
                  <v>2.329175189668353</v>
                </pt>
                <pt idx="499">
                  <v>2.274502829872549</v>
                </pt>
                <pt idx="500">
                  <v>2.222774656420252</v>
                </pt>
                <pt idx="501">
                  <v>2.173586231645269</v>
                </pt>
                <pt idx="502">
                  <v>2.029688507806489</v>
                </pt>
                <pt idx="503">
                  <v>-0.711283473295843</v>
                </pt>
                <pt idx="504">
                  <v>-0.6850811035310812</v>
                </pt>
                <pt idx="505">
                  <v>-0.7111534170639598</v>
                </pt>
                <pt idx="506">
                  <v>-0.6450258844695269</v>
                </pt>
                <pt idx="507">
                  <v>-0.719073431129602</v>
                </pt>
                <pt idx="508">
                  <v>-0.8725119581074025</v>
                </pt>
                <pt idx="509">
                  <v>-0.8567777967307744</v>
                </pt>
                <pt idx="510">
                  <v>-0.747357074536558</v>
                </pt>
                <pt idx="511">
                  <v>-0.9866426622114945</v>
                </pt>
                <pt idx="512">
                  <v>-1.021980033371616</v>
                </pt>
                <pt idx="513">
                  <v>-0.9738528760832927</v>
                </pt>
                <pt idx="514">
                  <v>-0.7147748661471762</v>
                </pt>
                <pt idx="515">
                  <v>-0.8628156105660564</v>
                </pt>
                <pt idx="516">
                  <v>-0.9269178423149571</v>
                </pt>
                <pt idx="517">
                  <v>-0.950907374030955</v>
                </pt>
                <pt idx="518">
                  <v>-0.8682183568502708</v>
                </pt>
                <pt idx="519">
                  <v>-0.9996942017436343</v>
                </pt>
                <pt idx="520">
                  <v>-0.9954554072186421</v>
                </pt>
                <pt idx="521">
                  <v>-0.9466374838620212</v>
                </pt>
                <pt idx="522">
                  <v>-0.5903090632905208</v>
                </pt>
                <pt idx="523">
                  <v>-0.5643193514137077</v>
                </pt>
                <pt idx="524">
                  <v>-1.123073378843674</v>
                </pt>
                <pt idx="525">
                  <v>-1.078207192912532</v>
                </pt>
                <pt idx="526">
                  <v>-0.7981700244020254</v>
                </pt>
                <pt idx="527">
                  <v>-0.8293929830465527</v>
                </pt>
                <pt idx="528">
                  <v>-0.7499899001280412</v>
                </pt>
                <pt idx="529">
                  <v>-0.7933133193821622</v>
                </pt>
                <pt idx="530">
                  <v>-0.8972155679234208</v>
                </pt>
                <pt idx="531">
                  <v>-0.8752617133402565</v>
                </pt>
                <pt idx="532">
                  <v>-0.9166274877689975</v>
                </pt>
                <pt idx="533">
                  <v>-0.8975691551359881</v>
                </pt>
                <pt idx="534">
                  <v>-0.8805757569548822</v>
                </pt>
                <pt idx="535">
                  <v>-0.8658672939504246</v>
                </pt>
                <pt idx="536">
                  <v>-0.8616112563116118</v>
                </pt>
                <pt idx="537">
                  <v>-0.8697884530645136</v>
                </pt>
                <pt idx="538">
                  <v>-0.8250358398883482</v>
                </pt>
                <pt idx="539">
                  <v>-0.8914225219821095</v>
                </pt>
                <pt idx="540">
                  <v>-0.7373515865414813</v>
                </pt>
                <pt idx="541">
                  <v>-0.2296614039373531</v>
                </pt>
                <pt idx="542">
                  <v>-0.4703982655550092</v>
                </pt>
                <pt idx="543">
                  <v>-0.1201835949739086</v>
                </pt>
                <pt idx="544">
                  <v>-0.3045705940802246</v>
                </pt>
                <pt idx="545">
                  <v>-0.1514869822629745</v>
                </pt>
                <pt idx="546">
                  <v>-0.2776994387409264</v>
                </pt>
                <pt idx="547">
                  <v>-0.4142692821762376</v>
                </pt>
                <pt idx="548">
                  <v>-0.2434988491515465</v>
                </pt>
                <pt idx="549">
                  <v>-0.1091222414106534</v>
                </pt>
                <pt idx="550">
                  <v>-0.2746953267203283</v>
                </pt>
                <pt idx="551">
                  <v>-0.2006434459168668</v>
                </pt>
                <pt idx="552">
                  <v>-0.2946834696684115</v>
                </pt>
                <pt idx="553">
                  <v>-0.2871577824386733</v>
                </pt>
                <pt idx="554">
                  <v>-0.3897791581551486</v>
                </pt>
                <pt idx="555">
                  <v>-0.1728346838676224</v>
                </pt>
                <pt idx="556">
                  <v>-0.2243150256411021</v>
                </pt>
                <pt idx="557">
                  <v>-0.2170905693109588</v>
                </pt>
                <pt idx="558">
                  <v>-0.3666522505655663</v>
                </pt>
                <pt idx="559">
                  <v>-0.3831143093017806</v>
                </pt>
                <pt idx="560">
                  <v>-0.3799802282823388</v>
                </pt>
                <pt idx="561">
                  <v>-0.3883158014399639</v>
                </pt>
                <pt idx="562">
                  <v>-0.3830606052928743</v>
                </pt>
                <pt idx="563">
                  <v>-0.4126298705883941</v>
                </pt>
                <pt idx="564">
                  <v>-0.4952507822425122</v>
                </pt>
                <pt idx="565">
                  <v>-0.497171617914515</v>
                </pt>
                <pt idx="566">
                  <v>-0.4663941541414133</v>
                </pt>
                <pt idx="567">
                  <v>-0.5456814892803423</v>
                </pt>
                <pt idx="568">
                  <v>-0.5059618866849135</v>
                </pt>
                <pt idx="569">
                  <v>-0.5757945498447604</v>
                </pt>
                <pt idx="570">
                  <v>-0.473555554558423</v>
                </pt>
                <pt idx="571">
                  <v>-0.6237557185941595</v>
                </pt>
                <pt idx="572">
                  <v>-0.6874297800662101</v>
                </pt>
                <pt idx="573">
                  <v>-0.7192048059195774</v>
                </pt>
                <pt idx="574">
                  <v>-0.1053129189757427</v>
                </pt>
                <pt idx="575">
                  <v>-0.6902075584694642</v>
                </pt>
                <pt idx="576">
                  <v>-0.726136390933714</v>
                </pt>
                <pt idx="577">
                  <v>-0.774026032571577</v>
                </pt>
                <pt idx="578">
                  <v>-0.7136693753608825</v>
                </pt>
                <pt idx="579">
                  <v>-0.6595530479400753</v>
                </pt>
                <pt idx="580">
                  <v>-0.8033199224868552</v>
                </pt>
                <pt idx="581">
                  <v>-0.7915803775328747</v>
                </pt>
                <pt idx="582">
                  <v>-0.7938873852180268</v>
                </pt>
                <pt idx="583">
                  <v>-0.6833214266643419</v>
                </pt>
                <pt idx="584">
                  <v>-0.7063429078460179</v>
                </pt>
                <pt idx="585">
                  <v>-0.6135720773943516</v>
                </pt>
                <pt idx="586">
                  <v>-0.4707831638971319</v>
                </pt>
                <pt idx="587">
                  <v>-0.6284478500831198</v>
                </pt>
                <pt idx="588">
                  <v>-0.6568442442047957</v>
                </pt>
                <pt idx="589">
                  <v>-0.6656814805468699</v>
                </pt>
                <pt idx="590">
                  <v>-0.6763895281545149</v>
                </pt>
                <pt idx="591">
                  <v>-0.07638354931201335</v>
                </pt>
                <pt idx="592">
                  <v>-0.7112195326323301</v>
                </pt>
                <pt idx="593">
                  <v>-0.5631077999284647</v>
                </pt>
                <pt idx="594">
                  <v>-0.5692408242940012</v>
                </pt>
                <pt idx="595">
                  <v>-0.5419695813773163</v>
                </pt>
                <pt idx="596">
                  <v>-0.5568326053890449</v>
                </pt>
                <pt idx="597">
                  <v>-0.4593493529841813</v>
                </pt>
                <pt idx="598">
                  <v>-0.4080058300873927</v>
                </pt>
                <pt idx="599">
                  <v>-0.3323322469830329</v>
                </pt>
                <pt idx="600">
                  <v>-0.2997289881243324</v>
                </pt>
                <pt idx="601">
                  <v>-0.5212254678149371</v>
                </pt>
                <pt idx="602">
                  <v>-0.4670758704616241</v>
                </pt>
                <pt idx="603">
                  <v>-0.3490736908643711</v>
                </pt>
                <pt idx="604">
                  <v>-0.4112995122579992</v>
                </pt>
                <pt idx="605">
                  <v>-0.1648447917050952</v>
                </pt>
                <pt idx="606">
                  <v>0.1404601751516261</v>
                </pt>
                <pt idx="607">
                  <v>0.3956967442903699</v>
                </pt>
                <pt idx="608">
                  <v>0.6254507559950778</v>
                </pt>
                <pt idx="609">
                  <v>0.421730746210966</v>
                </pt>
                <pt idx="610">
                  <v>0.4211354509149988</v>
                </pt>
                <pt idx="611">
                  <v>0.5511112478388011</v>
                </pt>
                <pt idx="612">
                  <v>0.3118340669733766</v>
                </pt>
                <pt idx="613">
                  <v>0.6878506090454729</v>
                </pt>
                <pt idx="614">
                  <v>0.7855142284501067</v>
                </pt>
                <pt idx="615">
                  <v>0.6382066738922632</v>
                </pt>
                <pt idx="616">
                  <v>0.3422098325844052</v>
                </pt>
                <pt idx="617">
                  <v>0.4182473925902462</v>
                </pt>
                <pt idx="618">
                  <v>0.1540676495159218</v>
                </pt>
                <pt idx="619">
                  <v>0.3555009601990324</v>
                </pt>
                <pt idx="620">
                  <v>0.7379956835669903</v>
                </pt>
                <pt idx="621">
                  <v>0.4441065878466329</v>
                </pt>
                <pt idx="622">
                  <v>0.6118541922935506</v>
                </pt>
                <pt idx="623">
                  <v>0.3298979214961127</v>
                </pt>
                <pt idx="624">
                  <v>0.269329899671119</v>
                </pt>
                <pt idx="625">
                  <v>0.3465036616074139</v>
                </pt>
                <pt idx="626">
                  <v>0.08421932078505899</v>
                </pt>
                <pt idx="627">
                  <v>0.1552468701400625</v>
                </pt>
                <pt idx="628">
                  <v>-0.02998097061116194</v>
                </pt>
                <pt idx="629">
                  <v>0.07959228105089494</v>
                </pt>
                <pt idx="630">
                  <v>-0.04662011138725513</v>
                </pt>
                <pt idx="631">
                  <v>0.04913177608918985</v>
                </pt>
                <pt idx="632">
                  <v>-0.102348304996461</v>
                </pt>
                <pt idx="633">
                  <v>-0.001897023566707567</v>
                </pt>
                <pt idx="634">
                  <v>-0.1714304850928592</v>
                </pt>
                <pt idx="635">
                  <v>-0.2630263880414199</v>
                </pt>
                <pt idx="636">
                  <v>-0.2431815766198741</v>
                </pt>
                <pt idx="637">
                  <v>-0.2225698580923156</v>
                </pt>
                <pt idx="638">
                  <v>-0.4724318861723295</v>
                </pt>
                <pt idx="639">
                  <v>-0.3880955396387491</v>
                </pt>
                <pt idx="640">
                  <v>-0.3834954862260137</v>
                </pt>
                <pt idx="641">
                  <v>-0.2112476937773952</v>
                </pt>
                <pt idx="642">
                  <v>-0.03172693322948847</v>
                </pt>
                <pt idx="643">
                  <v>-0.08114857636610207</v>
                </pt>
                <pt idx="644">
                  <v>-0.1618675579647723</v>
                </pt>
                <pt idx="645">
                  <v>0.02845228265930594</v>
                </pt>
                <pt idx="646">
                  <v>0.1193053739076518</v>
                </pt>
                <pt idx="647">
                  <v>0.5499381818389066</v>
                </pt>
                <pt idx="648">
                  <v>0.4030963839462453</v>
                </pt>
                <pt idx="649">
                  <v>0.8015008227405487</v>
                </pt>
                <pt idx="650">
                  <v>0.4291197828093899</v>
                </pt>
                <pt idx="651">
                  <v>0.4388536451565646</v>
                </pt>
                <pt idx="652">
                  <v>0.2610608666505803</v>
                </pt>
                <pt idx="653">
                  <v>0.1759468715181454</v>
                </pt>
                <pt idx="654">
                  <v>0.1916392989513065</v>
                </pt>
                <pt idx="655">
                  <v>0.1293780277231157</v>
                </pt>
                <pt idx="656">
                  <v>0.09644807203882125</v>
                </pt>
                <pt idx="657">
                  <v>0.06941545702856999</v>
                </pt>
                <pt idx="658">
                  <v>-0.01265090489898631</v>
                </pt>
                <pt idx="659">
                  <v>-0.09213993036664506</v>
                </pt>
                <pt idx="660">
                  <v>-0.3141738188853775</v>
                </pt>
                <pt idx="661">
                  <v>-0.2260366055286654</v>
                </pt>
                <pt idx="662">
                  <v>-0.2121008844859862</v>
                </pt>
                <pt idx="663">
                  <v>-0.4014639021351341</v>
                </pt>
                <pt idx="664">
                  <v>-0.5523956814265237</v>
                </pt>
                <pt idx="665">
                  <v>-0.4513774295269282</v>
                </pt>
                <pt idx="666">
                  <v>-0.2216892542952959</v>
                </pt>
                <pt idx="667">
                  <v>-0.3717499288218297</v>
                </pt>
                <pt idx="668">
                  <v>-0.2195166392430438</v>
                </pt>
                <pt idx="669">
                  <v>-0.235777824631304</v>
                </pt>
                <pt idx="670">
                  <v>-0.1244144423200777</v>
                </pt>
                <pt idx="671">
                  <v>-0.05407049598378304</v>
                </pt>
                <pt idx="672">
                  <v>0.1442609471852484</v>
                </pt>
                <pt idx="673">
                  <v>0.1750769200725157</v>
                </pt>
                <pt idx="674">
                  <v>-0.0177611999572462</v>
                </pt>
                <pt idx="675">
                  <v>-0.01287928667503386</v>
                </pt>
                <pt idx="676">
                  <v>-0.003867875174393916</v>
                </pt>
                <pt idx="677">
                  <v>0.1122586134867436</v>
                </pt>
                <pt idx="678">
                  <v>0.1024264483899452</v>
                </pt>
                <pt idx="679">
                  <v>0.3095249713580887</v>
                </pt>
                <pt idx="680">
                  <v>-0.2012583110491539</v>
                </pt>
                <pt idx="681">
                  <v>-0.2423339482818452</v>
                </pt>
                <pt idx="682">
                  <v>-0.2366198801777943</v>
                </pt>
                <pt idx="683">
                  <v>-0.3346482096711183</v>
                </pt>
                <pt idx="684">
                  <v>-0.3456541795338721</v>
                </pt>
                <pt idx="685">
                  <v>-0.3700359312233935</v>
                </pt>
                <pt idx="686">
                  <v>-0.4809540178471578</v>
                </pt>
                <pt idx="687">
                  <v>-0.3511189822624914</v>
                </pt>
                <pt idx="688">
                  <v>-0.2817042128618668</v>
                </pt>
                <pt idx="689">
                  <v>-0.5123294236796123</v>
                </pt>
                <pt idx="690">
                  <v>-0.5614818310672729</v>
                </pt>
                <pt idx="691">
                  <v>-0.4484509560963021</v>
                </pt>
                <pt idx="692">
                  <v>-0.1106807027075977</v>
                </pt>
                <pt idx="693">
                  <v>-0.329982671802504</v>
                </pt>
                <pt idx="694">
                  <v>-0.5097306180957947</v>
                </pt>
                <pt idx="695">
                  <v>-0.3265770531884502</v>
                </pt>
                <pt idx="696">
                  <v>-0.432077014198158</v>
                </pt>
                <pt idx="697">
                  <v>-0.6638933012802559</v>
                </pt>
                <pt idx="698">
                  <v>-0.7873487935650187</v>
                </pt>
                <pt idx="699">
                  <v>-0.799876703299768</v>
                </pt>
                <pt idx="700">
                  <v>-0.6947824186988523</v>
                </pt>
                <pt idx="701">
                  <v>-0.5562061924778742</v>
                </pt>
                <pt idx="702">
                  <v>-0.4705328347606826</v>
                </pt>
                <pt idx="703">
                  <v>-0.2964249919746796</v>
                </pt>
                <pt idx="704">
                  <v>-0.2239397042790244</v>
                </pt>
                <pt idx="705">
                  <v>-0.2918847098561103</v>
                </pt>
                <pt idx="706">
                  <v>-0.509923943879961</v>
                </pt>
                <pt idx="707">
                  <v>-0.598662426700985</v>
                </pt>
                <pt idx="708">
                  <v>-0.7095058593336492</v>
                </pt>
                <pt idx="709">
                  <v>-0.6244155462587009</v>
                </pt>
                <pt idx="710">
                  <v>-0.6105600594146168</v>
                </pt>
                <pt idx="711">
                  <v>-0.4441266895427324</v>
                </pt>
                <pt idx="712">
                  <v>-0.4501242653702568</v>
                </pt>
                <pt idx="713">
                  <v>-0.4582390045264484</v>
                </pt>
                <pt idx="714">
                  <v>-0.3051338113731955</v>
                </pt>
                <pt idx="715">
                  <v>-0.498375809248091</v>
                </pt>
                <pt idx="716">
                  <v>-0.6509809867816934</v>
                </pt>
                <pt idx="717">
                  <v>-0.7493616502583337</v>
                </pt>
                <pt idx="718">
                  <v>-0.5605606465997527</v>
                </pt>
                <pt idx="719">
                  <v>-0.4933864857854691</v>
                </pt>
                <pt idx="720">
                  <v>-0.5053978399710517</v>
                </pt>
                <pt idx="721">
                  <v>-0.6197273900360151</v>
                </pt>
                <pt idx="722">
                  <v>-0.659106673862546</v>
                </pt>
                <pt idx="723">
                  <v>-0.6967056003523395</v>
                </pt>
                <pt idx="724">
                  <v>-0.7368530516857608</v>
                </pt>
                <pt idx="725">
                  <v>-0.7520529886088611</v>
                </pt>
                <pt idx="726">
                  <v>-0.7811196547184703</v>
                </pt>
                <pt idx="727">
                  <v>-0.7470281176671771</v>
                </pt>
                <pt idx="728">
                  <v>-0.7530051766919722</v>
                </pt>
                <pt idx="729">
                  <v>-0.5952904103636463</v>
                </pt>
                <pt idx="730">
                  <v>-0.7212276491834639</v>
                </pt>
                <pt idx="731">
                  <v>-0.897696090529454</v>
                </pt>
                <pt idx="732">
                  <v>-0.7902340194035179</v>
                </pt>
                <pt idx="733">
                  <v>-0.8181188399813276</v>
                </pt>
                <pt idx="734">
                  <v>-0.7471966209197765</v>
                </pt>
                <pt idx="735">
                  <v>-0.3588936592369341</v>
                </pt>
                <pt idx="736">
                  <v>-0.2461900618164387</v>
                </pt>
                <pt idx="737">
                  <v>-0.4160276820273977</v>
                </pt>
                <pt idx="738">
                  <v>-0.5829906686494704</v>
                </pt>
                <pt idx="739">
                  <v>-0.5208392251955972</v>
                </pt>
                <pt idx="740">
                  <v>-0.5520941391739149</v>
                </pt>
                <pt idx="741">
                  <v>-0.5664274104082038</v>
                </pt>
                <pt idx="742">
                  <v>-0.2674475422317728</v>
                </pt>
                <pt idx="743">
                  <v>-0.438772094710901</v>
                </pt>
                <pt idx="744">
                  <v>-0.4144932739439203</v>
                </pt>
                <pt idx="745">
                  <v>-0.4612975644874731</v>
                </pt>
                <pt idx="746">
                  <v>-0.1865290818929143</v>
                </pt>
                <pt idx="747">
                  <v>0.2663974937090391</v>
                </pt>
                <pt idx="748">
                  <v>-0.4168641909328083</v>
                </pt>
                <pt idx="749">
                  <v>-0.483053593671621</v>
                </pt>
                <pt idx="750">
                  <v>-0.4763188640650268</v>
                </pt>
                <pt idx="751">
                  <v>-0.4048046039550295</v>
                </pt>
                <pt idx="752">
                  <v>-0.4524263803212739</v>
                </pt>
                <pt idx="753">
                  <v>-0.4468785321128811</v>
                </pt>
                <pt idx="754">
                  <v>-0.5837940395392197</v>
                </pt>
                <pt idx="755">
                  <v>-0.5531383761171322</v>
                </pt>
                <pt idx="756">
                  <v>-0.6023375456412445</v>
                </pt>
                <pt idx="757">
                  <v>-0.5165578310277226</v>
                </pt>
                <pt idx="758">
                  <v>0.06260250194305728</v>
                </pt>
                <pt idx="759">
                  <v>-0.4597903010057692</v>
                </pt>
                <pt idx="760">
                  <v>-0.3711355223863713</v>
                </pt>
                <pt idx="761">
                  <v>-0.3403758380192117</v>
                </pt>
                <pt idx="762">
                  <v>0.01798631139136631</v>
                </pt>
                <pt idx="763">
                  <v>-0.01391415061593697</v>
                </pt>
                <pt idx="764">
                  <v>-0.1840368915100046</v>
                </pt>
                <pt idx="765">
                  <v>-0.3225416010493634</v>
                </pt>
                <pt idx="766">
                  <v>-0.2873922498914096</v>
                </pt>
                <pt idx="767">
                  <v>-0.1672515329384262</v>
                </pt>
                <pt idx="768">
                  <v>-0.01556785797587165</v>
                </pt>
                <pt idx="769">
                  <v>-0.05800179101913391</v>
                </pt>
                <pt idx="770">
                  <v>0.3097409044342627</v>
                </pt>
                <pt idx="771">
                  <v>0.4004254053694778</v>
                </pt>
                <pt idx="772">
                  <v>2.115936992386013</v>
                </pt>
                <pt idx="773">
                  <v>2.004284944785471</v>
                </pt>
                <pt idx="774">
                  <v>0.5587126892046647</v>
                </pt>
                <pt idx="775">
                  <v>0.09262470294955168</v>
                </pt>
                <pt idx="776">
                  <v>0.07892631531276656</v>
                </pt>
                <pt idx="777">
                  <v>0.224025182134685</v>
                </pt>
                <pt idx="778">
                  <v>0.2691811327986867</v>
                </pt>
                <pt idx="779">
                  <v>0.3654299175663575</v>
                </pt>
                <pt idx="780">
                  <v>0.2525458002334717</v>
                </pt>
                <pt idx="781">
                  <v>2.794792439405582</v>
                </pt>
                <pt idx="782">
                  <v>2.218405821106518</v>
                </pt>
                <pt idx="783">
                  <v>0.3932161838613205</v>
                </pt>
                <pt idx="784">
                  <v>0.8963982282092647</v>
                </pt>
                <pt idx="785">
                  <v>0.8376935228419674</v>
                </pt>
                <pt idx="786">
                  <v>2.000128993140794</v>
                </pt>
                <pt idx="787">
                  <v>0.9096297657428726</v>
                </pt>
                <pt idx="788">
                  <v>2.015613589173328</v>
                </pt>
                <pt idx="789">
                  <v>0.7971645682974162</v>
                </pt>
                <pt idx="790">
                  <v>0.407530081969503</v>
                </pt>
                <pt idx="791">
                  <v>0.2084143896785897</v>
                </pt>
                <pt idx="792">
                  <v>0.1105866139087444</v>
                </pt>
                <pt idx="793">
                  <v>0.2876526527671726</v>
                </pt>
                <pt idx="794">
                  <v>0.2432902903441874</v>
                </pt>
                <pt idx="795">
                  <v>0.1184348707281952</v>
                </pt>
                <pt idx="796">
                  <v>0.498154063749182</v>
                </pt>
                <pt idx="797">
                  <v>0.4386622267609621</v>
                </pt>
                <pt idx="798">
                  <v>0.02074268124376222</v>
                </pt>
                <pt idx="799">
                  <v>0.1643376249638069</v>
                </pt>
                <pt idx="800">
                  <v>-0.05179085465276584</v>
                </pt>
                <pt idx="801">
                  <v>-0.05841916233460281</v>
                </pt>
                <pt idx="802">
                  <v>0.199579695285897</v>
                </pt>
                <pt idx="803">
                  <v>0.1969798278151012</v>
                </pt>
                <pt idx="804">
                  <v>0.2478674338467244</v>
                </pt>
                <pt idx="805">
                  <v>0.5895120145089525</v>
                </pt>
                <pt idx="806">
                  <v>0.6642213447453259</v>
                </pt>
                <pt idx="807">
                  <v>0.5502346557562036</v>
                </pt>
                <pt idx="808">
                  <v>0.5451966181104029</v>
                </pt>
                <pt idx="809">
                  <v>0.5186669157104138</v>
                </pt>
                <pt idx="810">
                  <v>1.522282126207621</v>
                </pt>
                <pt idx="811">
                  <v>1.124780224818773</v>
                </pt>
                <pt idx="812">
                  <v>0.4492828677109155</v>
                </pt>
                <pt idx="813">
                  <v>2.003170494379809</v>
                </pt>
                <pt idx="814">
                  <v>0.8186017813757808</v>
                </pt>
                <pt idx="815">
                  <v>2.096554332572941</v>
                </pt>
                <pt idx="816">
                  <v>2.018595605313937</v>
                </pt>
                <pt idx="817">
                  <v>5.244732466345082</v>
                </pt>
                <pt idx="818">
                  <v>4.20858803708059</v>
                </pt>
                <pt idx="819">
                  <v>4.492225709175162</v>
                </pt>
                <pt idx="820">
                  <v>3.227552399864539</v>
                </pt>
                <pt idx="821">
                  <v>3.13139764858425</v>
                </pt>
                <pt idx="822">
                  <v>3.320984277357417</v>
                </pt>
                <pt idx="823">
                  <v>3.327100192063109</v>
                </pt>
                <pt idx="824">
                  <v>2.75509103382757</v>
                </pt>
                <pt idx="825">
                  <v>2.860247206481767</v>
                </pt>
                <pt idx="826">
                  <v>2.876286036647224</v>
                </pt>
                <pt idx="827">
                  <v>2.868593817656012</v>
                </pt>
                <pt idx="828">
                  <v>2.743304728644791</v>
                </pt>
                <pt idx="829">
                  <v>2.728299283683585</v>
                </pt>
                <pt idx="830">
                  <v>2.605312006833651</v>
                </pt>
                <pt idx="831">
                  <v>2.498188133600181</v>
                </pt>
                <pt idx="832">
                  <v>2.345607696187519</v>
                </pt>
                <pt idx="833">
                  <v>2.926182589049321</v>
                </pt>
                <pt idx="834">
                  <v>2.220184272971541</v>
                </pt>
                <pt idx="835">
                  <v>2.122449450791473</v>
                </pt>
                <pt idx="836">
                  <v>2.01345962814655</v>
                </pt>
                <pt idx="837">
                  <v>3.576096577752546</v>
                </pt>
                <pt idx="838">
                  <v>3.41990286339037</v>
                </pt>
                <pt idx="839">
                  <v>2.768258926911998</v>
                </pt>
                <pt idx="840">
                  <v>2.631286850560638</v>
                </pt>
                <pt idx="841">
                  <v>3.153245856159854</v>
                </pt>
                <pt idx="842">
                  <v>3.217916623851695</v>
                </pt>
                <pt idx="843">
                  <v>2.669054817610415</v>
                </pt>
                <pt idx="844">
                  <v>2.688524077816672</v>
                </pt>
                <pt idx="845">
                  <v>2.666374264826056</v>
                </pt>
                <pt idx="846">
                  <v>2.598228130140943</v>
                </pt>
                <pt idx="847">
                  <v>2.52550787016977</v>
                </pt>
                <pt idx="848">
                  <v>2.473239375393321</v>
                </pt>
                <pt idx="849">
                  <v>2.415692884407878</v>
                </pt>
                <pt idx="850">
                  <v>2.297598357545083</v>
                </pt>
                <pt idx="851">
                  <v>2.131063427174748</v>
                </pt>
                <pt idx="852">
                  <v>2.017111027918971</v>
                </pt>
                <pt idx="853">
                  <v>0.02239852534180792</v>
                </pt>
                <pt idx="854">
                  <v>-0.08949104141162589</v>
                </pt>
                <pt idx="855">
                  <v>-0.2364566958191874</v>
                </pt>
                <pt idx="856">
                  <v>-0.1743767571703697</v>
                </pt>
                <pt idx="857">
                  <v>-0.3206358774899265</v>
                </pt>
                <pt idx="858">
                  <v>-0.08163281100388473</v>
                </pt>
                <pt idx="859">
                  <v>0.1959930753886115</v>
                </pt>
                <pt idx="860">
                  <v>0.4884448777753972</v>
                </pt>
                <pt idx="861">
                  <v>2.695844330526699</v>
                </pt>
                <pt idx="862">
                  <v>-0.03476646980284689</v>
                </pt>
                <pt idx="863">
                  <v>-0.2405517075941664</v>
                </pt>
                <pt idx="864">
                  <v>-0.3891985333223482</v>
                </pt>
                <pt idx="865">
                  <v>-0.3712114154643858</v>
                </pt>
                <pt idx="866">
                  <v>-0.2908354309229966</v>
                </pt>
                <pt idx="867">
                  <v>2.407482802697336</v>
                </pt>
                <pt idx="868">
                  <v>2.34764445752072</v>
                </pt>
                <pt idx="869">
                  <v>2.291242289331827</v>
                </pt>
                <pt idx="870">
                  <v>2.23794262003778</v>
                </pt>
                <pt idx="871">
                  <v>2.652081914915366</v>
                </pt>
                <pt idx="872">
                  <v>2.580078890854077</v>
                </pt>
                <pt idx="873">
                  <v>2.512813033250495</v>
                </pt>
                <pt idx="874">
                  <v>2.449770291727791</v>
                </pt>
                <pt idx="875">
                  <v>2.393030455879879</v>
                </pt>
                <pt idx="876">
                  <v>2.339395410552981</v>
                </pt>
                <pt idx="877">
                  <v>2.288579405426782</v>
                </pt>
                <pt idx="878">
                  <v>2.240332285190346</v>
                </pt>
                <pt idx="879">
                  <v>2.189832362200489</v>
                </pt>
                <pt idx="880">
                  <v>0.6166564060172628</v>
                </pt>
                <pt idx="881">
                  <v>0.1325564522481436</v>
                </pt>
                <pt idx="882">
                  <v>-0.2923197529771981</v>
                </pt>
                <pt idx="883">
                  <v>-0.4157460898961635</v>
                </pt>
                <pt idx="884">
                  <v>-0.2995339900031186</v>
                </pt>
                <pt idx="885">
                  <v>-0.7036923014285984</v>
                </pt>
                <pt idx="886">
                  <v>-0.7425335126306036</v>
                </pt>
                <pt idx="887">
                  <v>-0.7700014348980772</v>
                </pt>
                <pt idx="888">
                  <v>-0.4908282265760863</v>
                </pt>
                <pt idx="889">
                  <v>-0.7328628174814075</v>
                </pt>
                <pt idx="890">
                  <v>-0.7019346518348524</v>
                </pt>
                <pt idx="891">
                  <v>-0.6532055381115658</v>
                </pt>
                <pt idx="892">
                  <v>-0.8036644539501636</v>
                </pt>
                <pt idx="893">
                  <v>-0.9235456581197659</v>
                </pt>
                <pt idx="894">
                  <v>-0.8519260319341462</v>
                </pt>
                <pt idx="895">
                  <v>-0.8311807990941105</v>
                </pt>
                <pt idx="896">
                  <v>-0.7910573566413994</v>
                </pt>
                <pt idx="897">
                  <v>-0.8995121743843899</v>
                </pt>
                <pt idx="898">
                  <v>-0.6576493045043934</v>
                </pt>
                <pt idx="899">
                  <v>-0.6419651243304767</v>
                </pt>
                <pt idx="900">
                  <v>-0.4039344937549321</v>
                </pt>
                <pt idx="901">
                  <v>-0.5254146756839613</v>
                </pt>
                <pt idx="902">
                  <v>-0.4143864638343582</v>
                </pt>
                <pt idx="903">
                  <v>0.216227355724688</v>
                </pt>
                <pt idx="904">
                  <v>-0.2384740704745704</v>
                </pt>
                <pt idx="905">
                  <v>-0.5541774610416355</v>
                </pt>
                <pt idx="906">
                  <v>-0.5545221557724603</v>
                </pt>
                <pt idx="907">
                  <v>-0.5579421783663385</v>
                </pt>
                <pt idx="908">
                  <v>-0.3768873933738242</v>
                </pt>
                <pt idx="909">
                  <v>-0.576849013307575</v>
                </pt>
                <pt idx="910">
                  <v>-0.5085962285861846</v>
                </pt>
                <pt idx="911">
                  <v>-0.4896143960111688</v>
                </pt>
                <pt idx="912">
                  <v>-0.4923657239457673</v>
                </pt>
                <pt idx="913">
                  <v>-0.5193167461439051</v>
                </pt>
                <pt idx="914">
                  <v>-0.4251112988069665</v>
                </pt>
                <pt idx="915">
                  <v>-0.4064797973766983</v>
                </pt>
                <pt idx="916">
                  <v>-0.6361738143223564</v>
                </pt>
                <pt idx="917">
                  <v>-0.6402746225043165</v>
                </pt>
                <pt idx="918">
                  <v>-0.5607161760395294</v>
                </pt>
                <pt idx="919">
                  <v>-0.5686659840539644</v>
                </pt>
                <pt idx="920">
                  <v>-0.05989272215777852</v>
                </pt>
                <pt idx="921">
                  <v>-0.1046353945439596</v>
                </pt>
                <pt idx="922">
                  <v>-0.2859356501914428</v>
                </pt>
                <pt idx="923">
                  <v>-0.4187197114013501</v>
                </pt>
                <pt idx="924">
                  <v>-0.2385290124194576</v>
                </pt>
                <pt idx="925">
                  <v>-0.4683076217054637</v>
                </pt>
                <pt idx="926">
                  <v>-0.5318240784692915</v>
                </pt>
                <pt idx="927">
                  <v>-0.5739754396973051</v>
                </pt>
                <pt idx="928">
                  <v>-0.6099259933039594</v>
                </pt>
                <pt idx="929">
                  <v>-0.5202052501975641</v>
                </pt>
                <pt idx="930">
                  <v>-0.5433254518989105</v>
                </pt>
                <pt idx="931">
                  <v>-0.538836787876849</v>
                </pt>
                <pt idx="932">
                  <v>-0.5031458579410926</v>
                </pt>
                <pt idx="933">
                  <v>-0.3896922094271307</v>
                </pt>
                <pt idx="934">
                  <v>-0.31054442452515</v>
                </pt>
                <pt idx="935">
                  <v>-0.4237363145056922</v>
                </pt>
                <pt idx="936">
                  <v>-0.3648731252010111</v>
                </pt>
                <pt idx="937">
                  <v>-0.4932140317633292</v>
                </pt>
                <pt idx="938">
                  <v>-0.4421581064411514</v>
                </pt>
                <pt idx="939">
                  <v>-0.4385620111260637</v>
                </pt>
                <pt idx="940">
                  <v>-0.2870316624581094</v>
                </pt>
                <pt idx="941">
                  <v>-0.5433948851648829</v>
                </pt>
                <pt idx="942">
                  <v>-0.5854229255340254</v>
                </pt>
                <pt idx="943">
                  <v>-0.5079133012629161</v>
                </pt>
                <pt idx="944">
                  <v>-0.6181801095319102</v>
                </pt>
                <pt idx="945">
                  <v>-0.1332384739174697</v>
                </pt>
                <pt idx="946">
                  <v>3.323361329312296</v>
                </pt>
                <pt idx="947">
                  <v>0.02262222295299687</v>
                </pt>
                <pt idx="948">
                  <v>-0.1000046255183263</v>
                </pt>
                <pt idx="949">
                  <v>0.2028930323890653</v>
                </pt>
                <pt idx="950">
                  <v>-0.244823958246534</v>
                </pt>
                <pt idx="951">
                  <v>-0.06576477093039318</v>
                </pt>
                <pt idx="952">
                  <v>2.285187434983502</v>
                </pt>
                <pt idx="953">
                  <v>0.6371701572935241</v>
                </pt>
                <pt idx="954">
                  <v>0.6083365184104426</v>
                </pt>
                <pt idx="955">
                  <v>0.2791722163346104</v>
                </pt>
                <pt idx="956">
                  <v>0.2325344706349438</v>
                </pt>
                <pt idx="957">
                  <v>0.2685697604116497</v>
                </pt>
                <pt idx="958">
                  <v>0.2524974301958987</v>
                </pt>
                <pt idx="959">
                  <v>-0.1062773714728965</v>
                </pt>
                <pt idx="960">
                  <v>0.0371858795605045</v>
                </pt>
                <pt idx="961">
                  <v>0.06745775894414993</v>
                </pt>
                <pt idx="962">
                  <v>0.06851848821571586</v>
                </pt>
                <pt idx="963">
                  <v>-0.04391788739163537</v>
                </pt>
                <pt idx="964">
                  <v>-0.07987848930066815</v>
                </pt>
                <pt idx="965">
                  <v>0.04310392310857243</v>
                </pt>
                <pt idx="966">
                  <v>0.2854235629419775</v>
                </pt>
                <pt idx="967">
                  <v>0.1866328562788425</v>
                </pt>
                <pt idx="968">
                  <v>0.1342661845170615</v>
                </pt>
                <pt idx="969">
                  <v>0.149346175534243</v>
                </pt>
                <pt idx="970">
                  <v>0.06826857760873913</v>
                </pt>
                <pt idx="971">
                  <v>-0.05562108538876118</v>
                </pt>
                <pt idx="972">
                  <v>0.1198703227568321</v>
                </pt>
                <pt idx="973">
                  <v>0.07837489096555143</v>
                </pt>
                <pt idx="974">
                  <v>0.006965690936303712</v>
                </pt>
                <pt idx="975">
                  <v>0.01719093798027407</v>
                </pt>
                <pt idx="976">
                  <v>0.2316575448821175</v>
                </pt>
                <pt idx="977">
                  <v>0.0238721635843074</v>
                </pt>
                <pt idx="978">
                  <v>-0.07198783900075678</v>
                </pt>
                <pt idx="979">
                  <v>-0.07349863515898591</v>
                </pt>
                <pt idx="980">
                  <v>0.0895880826391106</v>
                </pt>
                <pt idx="981">
                  <v>0.8229222028521292</v>
                </pt>
                <pt idx="982">
                  <v>0.7773251940948843</v>
                </pt>
                <pt idx="983">
                  <v>2.387191240896267</v>
                </pt>
                <pt idx="984">
                  <v>0.9641746084572307</v>
                </pt>
                <pt idx="985">
                  <v>0.7750818328940489</v>
                </pt>
                <pt idx="986">
                  <v>1.05726568724079</v>
                </pt>
                <pt idx="987">
                  <v>2.32692997484351</v>
                </pt>
                <pt idx="988">
                  <v>1.125184376075978</v>
                </pt>
                <pt idx="989">
                  <v>2.282549152819089</v>
                </pt>
                <pt idx="990">
                  <v>2.529430352450799</v>
                </pt>
                <pt idx="991">
                  <v>3.996128638345938</v>
                </pt>
                <pt idx="992">
                  <v>3.22479277429058</v>
                </pt>
                <pt idx="993">
                  <v>2.77492304321194</v>
                </pt>
                <pt idx="994">
                  <v>2.575399061358497</v>
                </pt>
                <pt idx="995">
                  <v>2.505260526929703</v>
                </pt>
                <pt idx="996">
                  <v>2.439633399672396</v>
                </pt>
                <pt idx="997">
                  <v>2.99521152893968</v>
                </pt>
                <pt idx="998">
                  <v>2.893050071299822</v>
                </pt>
                <pt idx="999">
                  <v>2.799407724334208</v>
                </pt>
                <pt idx="1000">
                  <v>2.713126859849853</v>
                </pt>
                <pt idx="1001">
                  <v>2.071831331146364</v>
                </pt>
                <pt idx="1002">
                  <v>2.03187295772817</v>
                </pt>
                <pt idx="1003">
                  <v>0.4003322630244893</v>
                </pt>
                <pt idx="1004">
                  <v>0.377336456199537</v>
                </pt>
                <pt idx="1005">
                  <v>0.1020526994811253</v>
                </pt>
                <pt idx="1006">
                  <v>-0.009889168391627956</v>
                </pt>
                <pt idx="1007">
                  <v>0.02845401844634185</v>
                </pt>
                <pt idx="1008">
                  <v>0.221440706201319</v>
                </pt>
                <pt idx="1009">
                  <v>0.09095275206589894</v>
                </pt>
                <pt idx="1010">
                  <v>0.09815424465750226</v>
                </pt>
                <pt idx="1011">
                  <v>0.4879458301344543</v>
                </pt>
                <pt idx="1012">
                  <v>0.6325943948196582</v>
                </pt>
                <pt idx="1013">
                  <v>0.7629961752906618</v>
                </pt>
                <pt idx="1014">
                  <v>1.30944323467439</v>
                </pt>
                <pt idx="1015">
                  <v>0.7332176466765793</v>
                </pt>
                <pt idx="1016">
                  <v>0.6890640600257967</v>
                </pt>
                <pt idx="1017">
                  <v>0.4319172872304142</v>
                </pt>
                <pt idx="1018">
                  <v>0.5184656514365447</v>
                </pt>
                <pt idx="1019">
                  <v>0.3938284750967007</v>
                </pt>
                <pt idx="1020">
                  <v>0.3592575662823514</v>
                </pt>
                <pt idx="1021">
                  <v>0.5429839659980237</v>
                </pt>
                <pt idx="1022">
                  <v>0.2393946476940116</v>
                </pt>
                <pt idx="1023">
                  <v>0.8810422140290861</v>
                </pt>
                <pt idx="1024">
                  <v>0.8389014804353639</v>
                </pt>
                <pt idx="1025">
                  <v>0.95707690517213</v>
                </pt>
                <pt idx="1026">
                  <v>0.9644011500119061</v>
                </pt>
                <pt idx="1027">
                  <v>0.4840273677089663</v>
                </pt>
                <pt idx="1028">
                  <v>0.2143630575864905</v>
                </pt>
                <pt idx="1029">
                  <v>-0.005752470715838939</v>
                </pt>
                <pt idx="1030">
                  <v>0.2252226764864255</v>
                </pt>
                <pt idx="1031">
                  <v>0.3622842504774744</v>
                </pt>
                <pt idx="1032">
                  <v>0.5368709380814721</v>
                </pt>
                <pt idx="1033">
                  <v>0.2431676275094181</v>
                </pt>
                <pt idx="1034">
                  <v>0.04924005364306788</v>
                </pt>
                <pt idx="1035">
                  <v>-0.06978112073907081</v>
                </pt>
                <pt idx="1036">
                  <v>-0.197613225884655</v>
                </pt>
                <pt idx="1037">
                  <v>-0.3872723103828563</v>
                </pt>
                <pt idx="1038">
                  <v>-0.4800339644925746</v>
                </pt>
                <pt idx="1039">
                  <v>-0.2918315336584406</v>
                </pt>
                <pt idx="1040">
                  <v>-0.2918929357284685</v>
                </pt>
                <pt idx="1041">
                  <v>-0.3016374596193501</v>
                </pt>
                <pt idx="1042">
                  <v>-0.357758820664667</v>
                </pt>
                <pt idx="1043">
                  <v>-0.5350048308721436</v>
                </pt>
                <pt idx="1044">
                  <v>-0.5478390918896608</v>
                </pt>
                <pt idx="1045">
                  <v>-0.6437519572800247</v>
                </pt>
                <pt idx="1046">
                  <v>-0.6777443894100774</v>
                </pt>
                <pt idx="1047">
                  <v>-0.7755184696937563</v>
                </pt>
                <pt idx="1048">
                  <v>-0.3341702798944952</v>
                </pt>
                <pt idx="1049">
                  <v>0.1308083043393294</v>
                </pt>
                <pt idx="1050">
                  <v>-0.3004776199499196</v>
                </pt>
                <pt idx="1051">
                  <v>-0.5996793160156162</v>
                </pt>
                <pt idx="1052">
                  <v>-0.2936706679082088</v>
                </pt>
                <pt idx="1053">
                  <v>5.724894768769628</v>
                </pt>
                <pt idx="1054">
                  <v>5.473499213146221</v>
                </pt>
                <pt idx="1055">
                  <v>7.07967574296364</v>
                </pt>
                <pt idx="1056">
                  <v>8.430950454833198</v>
                </pt>
                <pt idx="1057">
                  <v>6.045119265870444</v>
                </pt>
                <pt idx="1058">
                  <v>12.01720401046093</v>
                </pt>
                <pt idx="1059">
                  <v>8.606170880994393</v>
                </pt>
                <pt idx="1060">
                  <v>7.042228975156917</v>
                </pt>
                <pt idx="1061">
                  <v>6.095479908254543</v>
                </pt>
                <pt idx="1062">
                  <v>8.288669840590108</v>
                </pt>
                <pt idx="1063">
                  <v>6.862416567485427</v>
                </pt>
                <pt idx="1064">
                  <v>5.975964861122665</v>
                </pt>
                <pt idx="1065">
                  <v>5.356077783884834</v>
                </pt>
                <pt idx="1066">
                  <v>4.890584121386058</v>
                </pt>
                <pt idx="1067">
                  <v>5.703466152027289</v>
                </pt>
                <pt idx="1068">
                  <v>5.154581907490043</v>
                </pt>
                <pt idx="1069">
                  <v>4.733829484546733</v>
                </pt>
                <pt idx="1070">
                  <v>4.397714517036878</v>
                </pt>
                <pt idx="1071">
                  <v>3.487365230867587</v>
                </pt>
                <pt idx="1072">
                  <v>3.336553834051108</v>
                </pt>
                <pt idx="1073">
                  <v>3.201999349422527</v>
                </pt>
                <pt idx="1074">
                  <v>3.080914823442869</v>
                </pt>
                <pt idx="1075">
                  <v>2.971134125903864</v>
                </pt>
                <pt idx="1076">
                  <v>2.241424660239606</v>
                </pt>
                <pt idx="1077">
                  <v>2.190748445774983</v>
                </pt>
                <pt idx="1078">
                  <v>2.14264796924569</v>
                </pt>
                <pt idx="1079">
                  <v>2.096872427574981</v>
                </pt>
                <pt idx="1080">
                  <v>-0.154937504521232</v>
                </pt>
                <pt idx="1081">
                  <v>-0.2818179275120696</v>
                </pt>
                <pt idx="1082">
                  <v>-0.2766792424865853</v>
                </pt>
                <pt idx="1083">
                  <v>-0.2256410663774321</v>
                </pt>
                <pt idx="1084">
                  <v>-0.2611910860769112</v>
                </pt>
                <pt idx="1085">
                  <v>-0.5521396363838585</v>
                </pt>
                <pt idx="1086">
                  <v>-0.4134318275356876</v>
                </pt>
                <pt idx="1087">
                  <v>-0.3643999029533285</v>
                </pt>
                <pt idx="1088">
                  <v>0.1089805152320949</v>
                </pt>
                <pt idx="1089">
                  <v>-0.4414862581015885</v>
                </pt>
                <pt idx="1090">
                  <v>-0.6152404711520437</v>
                </pt>
                <pt idx="1091">
                  <v>-0.5437428811392189</v>
                </pt>
                <pt idx="1092">
                  <v>-0.6498744722201711</v>
                </pt>
                <pt idx="1093">
                  <v>-0.8894280455178432</v>
                </pt>
                <pt idx="1094">
                  <v>-0.7984331391026346</v>
                </pt>
                <pt idx="1095">
                  <v>-0.953730262668915</v>
                </pt>
                <pt idx="1096">
                  <v>-0.4957264481438381</v>
                </pt>
                <pt idx="1097">
                  <v>-0.5629094840631792</v>
                </pt>
                <pt idx="1098">
                  <v>-1.364890608602491</v>
                </pt>
                <pt idx="1099">
                  <v>-1.273648540597762</v>
                </pt>
                <pt idx="1100">
                  <v>-1.393171976365676</v>
                </pt>
                <pt idx="1101">
                  <v>-1.12009928483423</v>
                </pt>
                <pt idx="1102">
                  <v>-1.561857068811105</v>
                </pt>
                <pt idx="1103">
                  <v>-1.61241481769185</v>
                </pt>
                <pt idx="1104">
                  <v>-1.6042089500745</v>
                </pt>
                <pt idx="1105">
                  <v>-1.351596571958115</v>
                </pt>
                <pt idx="1106">
                  <v>-1.385457991117253</v>
                </pt>
                <pt idx="1107">
                  <v>-1.545334495648663</v>
                </pt>
                <pt idx="1108">
                  <v>-1.432076896712354</v>
                </pt>
                <pt idx="1109">
                  <v>-1.429518301665779</v>
                </pt>
                <pt idx="1110">
                  <v>-1.410257557119325</v>
                </pt>
                <pt idx="1111">
                  <v>-1.401384665682409</v>
                </pt>
                <pt idx="1112">
                  <v>-1.358775495604832</v>
                </pt>
                <pt idx="1113">
                  <v>-1.262582204807456</v>
                </pt>
                <pt idx="1114">
                  <v>-1.222468417472082</v>
                </pt>
                <pt idx="1115">
                  <v>-1.207727401073382</v>
                </pt>
                <pt idx="1116">
                  <v>-1.043478371069558</v>
                </pt>
                <pt idx="1117">
                  <v>-0.9302331343764593</v>
                </pt>
                <pt idx="1118">
                  <v>-1.033461982601465</v>
                </pt>
                <pt idx="1119">
                  <v>-1.029721398834495</v>
                </pt>
                <pt idx="1120">
                  <v>-0.9971743313786079</v>
                </pt>
                <pt idx="1121">
                  <v>-0.7707783021865999</v>
                </pt>
                <pt idx="1122">
                  <v>-0.9591934585781361</v>
                </pt>
                <pt idx="1123">
                  <v>-0.9385081201280638</v>
                </pt>
                <pt idx="1124">
                  <v>-0.8501894792352871</v>
                </pt>
                <pt idx="1125">
                  <v>-0.6875328528328353</v>
                </pt>
                <pt idx="1126">
                  <v>-0.7521813598441242</v>
                </pt>
                <pt idx="1127">
                  <v>-0.6724721102019603</v>
                </pt>
                <pt idx="1128">
                  <v>-0.7369733533430942</v>
                </pt>
                <pt idx="1129">
                  <v>-0.7470253961513635</v>
                </pt>
                <pt idx="1130">
                  <v>-0.623877402142722</v>
                </pt>
                <pt idx="1131">
                  <v>-0.7399767031872375</v>
                </pt>
                <pt idx="1132">
                  <v>-0.7504139620647508</v>
                </pt>
                <pt idx="1133">
                  <v>-0.5611989861471469</v>
                </pt>
                <pt idx="1134">
                  <v>-0.5448466207397336</v>
                </pt>
                <pt idx="1135">
                  <v>-0.6018486126225431</v>
                </pt>
                <pt idx="1136">
                  <v>-0.4140315085420174</v>
                </pt>
                <pt idx="1137">
                  <v>-0.4940267167790349</v>
                </pt>
                <pt idx="1138">
                  <v>-0.5709018203367897</v>
                </pt>
                <pt idx="1139">
                  <v>-0.6187387718900623</v>
                </pt>
                <pt idx="1140">
                  <v>-0.5703068451912179</v>
                </pt>
                <pt idx="1141">
                  <v>-0.5813093567490365</v>
                </pt>
                <pt idx="1142">
                  <v>-0.5617901335421649</v>
                </pt>
                <pt idx="1143">
                  <v>-0.4705197646212919</v>
                </pt>
                <pt idx="1144">
                  <v>0.001439543221176731</v>
                </pt>
                <pt idx="1145">
                  <v>0.174071446799291</v>
                </pt>
                <pt idx="1146">
                  <v>-0.2782161344849561</v>
                </pt>
                <pt idx="1147">
                  <v>-0.08962765391051319</v>
                </pt>
                <pt idx="1148">
                  <v>-0.02274951270773021</v>
                </pt>
                <pt idx="1149">
                  <v>-0.3305409271436924</v>
                </pt>
                <pt idx="1150">
                  <v>-0.2423056627574687</v>
                </pt>
                <pt idx="1151">
                  <v>-0.1781522366851847</v>
                </pt>
                <pt idx="1152">
                  <v>0.3066939388803982</v>
                </pt>
                <pt idx="1153">
                  <v>0.3676805872040713</v>
                </pt>
                <pt idx="1154">
                  <v>0.2316878383475137</v>
                </pt>
                <pt idx="1155">
                  <v>0.4981583977349706</v>
                </pt>
                <pt idx="1156">
                  <v>0.5525235529078306</v>
                </pt>
                <pt idx="1157">
                  <v>0.4683249873540391</v>
                </pt>
                <pt idx="1158">
                  <v>0.7522925243979872</v>
                </pt>
                <pt idx="1159">
                  <v>0.8754671858029474</v>
                </pt>
                <pt idx="1160">
                  <v>0.5502131128973153</v>
                </pt>
                <pt idx="1161">
                  <v>0.4326873949744015</v>
                </pt>
                <pt idx="1162">
                  <v>0.4791431028364761</v>
                </pt>
                <pt idx="1163">
                  <v>0.5000852942623819</v>
                </pt>
                <pt idx="1164">
                  <v>0.7036059309450987</v>
                </pt>
                <pt idx="1165">
                  <v>0.8192958335317752</v>
                </pt>
                <pt idx="1166">
                  <v>2.092310885092318</v>
                </pt>
                <pt idx="1167">
                  <v>2.06032846957936</v>
                </pt>
                <pt idx="1168">
                  <v>2.300236014279204</v>
                </pt>
                <pt idx="1169">
                  <v>2.582768822768453</v>
                </pt>
                <pt idx="1170">
                  <v>0.8506286572501722</v>
                </pt>
                <pt idx="1171">
                  <v>0.8019002322929542</v>
                </pt>
                <pt idx="1172">
                  <v>2.374947696602309</v>
                </pt>
                <pt idx="1173">
                  <v>2.908816600023465</v>
                </pt>
                <pt idx="1174">
                  <v>2.125246485519393</v>
                </pt>
                <pt idx="1175">
                  <v>2.282391146613467</v>
                </pt>
                <pt idx="1176">
                  <v>2.113619945023332</v>
                </pt>
                <pt idx="1177">
                  <v>2.172374965802334</v>
                </pt>
                <pt idx="1178">
                  <v>2.211300080595123</v>
                </pt>
                <pt idx="1179">
                  <v>2.197829311122093</v>
                </pt>
                <pt idx="1180">
                  <v>2.191853181585191</v>
                </pt>
                <pt idx="1181">
                  <v>2.15800883614297</v>
                </pt>
                <pt idx="1182">
                  <v>2.108044068379216</v>
                </pt>
                <pt idx="1183">
                  <v>2.127105203650891</v>
                </pt>
                <pt idx="1184">
                  <v>2.131337779002575</v>
                </pt>
                <pt idx="1185">
                  <v>2.071744250426225</v>
                </pt>
                <pt idx="1186">
                  <v>2.046381791230631</v>
                </pt>
                <pt idx="1187">
                  <v>2.069571449305842</v>
                </pt>
                <pt idx="1188">
                  <v>2.135619585748454</v>
                </pt>
                <pt idx="1189">
                  <v>2.159815984127133</v>
                </pt>
                <pt idx="1190">
                  <v>2.196153124602759</v>
                </pt>
                <pt idx="1191">
                  <v>2.20695824131562</v>
                </pt>
                <pt idx="1192">
                  <v>2.172999950117312</v>
                </pt>
                <pt idx="1193">
                  <v>2.156485942225787</v>
                </pt>
                <pt idx="1194">
                  <v>2.125363461890747</v>
                </pt>
                <pt idx="1195">
                  <v>2.08388799082177</v>
                </pt>
                <pt idx="1196">
                  <v>2.004927614486414</v>
                </pt>
                <pt idx="1197">
                  <v>0.5282933528130012</v>
                </pt>
                <pt idx="1198">
                  <v>0.7420100254065787</v>
                </pt>
                <pt idx="1199">
                  <v>0.6842390332127826</v>
                </pt>
                <pt idx="1200">
                  <v>0.5429045768657151</v>
                </pt>
                <pt idx="1201">
                  <v>0.5137262887670406</v>
                </pt>
                <pt idx="1202">
                  <v>0.498247378365269</v>
                </pt>
                <pt idx="1203">
                  <v>0.2860053041702146</v>
                </pt>
                <pt idx="1204">
                  <v>0.3469340795015123</v>
                </pt>
                <pt idx="1205">
                  <v>0.303457838321595</v>
                </pt>
                <pt idx="1206">
                  <v>0.1863006385762551</v>
                </pt>
                <pt idx="1207">
                  <v>0.2877100301992311</v>
                </pt>
                <pt idx="1208">
                  <v>0.3087221308238386</v>
                </pt>
                <pt idx="1209">
                  <v>0.4090681022540935</v>
                </pt>
                <pt idx="1210">
                  <v>0.2490102771477282</v>
                </pt>
                <pt idx="1211">
                  <v>0.6234133597878997</v>
                </pt>
                <pt idx="1212">
                  <v>0.5916733557420111</v>
                </pt>
                <pt idx="1213">
                  <v>0.4312674122124278</v>
                </pt>
                <pt idx="1214">
                  <v>0.1079827546587532</v>
                </pt>
                <pt idx="1215">
                  <v>0.19743398332084</v>
                </pt>
                <pt idx="1216">
                  <v>0.07488749226875382</v>
                </pt>
                <pt idx="1217">
                  <v>0.04155810756781184</v>
                </pt>
                <pt idx="1218">
                  <v>0.01262117671867356</v>
                </pt>
                <pt idx="1219">
                  <v>0.2181690379671558</v>
                </pt>
                <pt idx="1220">
                  <v>0.1705121590964698</v>
                </pt>
                <pt idx="1221">
                  <v>0.08482326274260554</v>
                </pt>
                <pt idx="1222">
                  <v>0.1787943610234775</v>
                </pt>
                <pt idx="1223">
                  <v>0.006710387858120434</v>
                </pt>
                <pt idx="1224">
                  <v>-0.2235368230719907</v>
                </pt>
                <pt idx="1225">
                  <v>-0.4879159372048616</v>
                </pt>
                <pt idx="1226">
                  <v>-0.4046310431550718</v>
                </pt>
                <pt idx="1227">
                  <v>-0.3492773799827554</v>
                </pt>
                <pt idx="1228">
                  <v>-0.3764285818363304</v>
                </pt>
                <pt idx="1229">
                  <v>-0.4248852907809754</v>
                </pt>
                <pt idx="1230">
                  <v>-0.4356057715897736</v>
                </pt>
                <pt idx="1231">
                  <v>-0.5301440631550931</v>
                </pt>
                <pt idx="1232">
                  <v>-0.377721157156918</v>
                </pt>
                <pt idx="1233">
                  <v>-0.5643923894957656</v>
                </pt>
                <pt idx="1234">
                  <v>-0.308778980326917</v>
                </pt>
                <pt idx="1235">
                  <v>-0.4044283538227805</v>
                </pt>
                <pt idx="1236">
                  <v>-0.5668992304584662</v>
                </pt>
                <pt idx="1237">
                  <v>-0.4474445648497409</v>
                </pt>
                <pt idx="1238">
                  <v>-0.4175994780120213</v>
                </pt>
                <pt idx="1239">
                  <v>-0.2370133592016048</v>
                </pt>
                <pt idx="1240">
                  <v>-0.06291757020495364</v>
                </pt>
                <pt idx="1241">
                  <v>0.01567455882889048</v>
                </pt>
                <pt idx="1242">
                  <v>0.1908580526970171</v>
                </pt>
                <pt idx="1243">
                  <v>0.4105178731092615</v>
                </pt>
                <pt idx="1244">
                  <v>0.4889566232998379</v>
                </pt>
                <pt idx="1245">
                  <v>-0.1684403653904099</v>
                </pt>
                <pt idx="1246">
                  <v>-0.119578447267496</v>
                </pt>
                <pt idx="1247">
                  <v>-0.2632345739611805</v>
                </pt>
                <pt idx="1248">
                  <v>-0.3490389682399326</v>
                </pt>
                <pt idx="1249">
                  <v>-0.3288963640534897</v>
                </pt>
                <pt idx="1250">
                  <v>-0.3798668765914504</v>
                </pt>
                <pt idx="1251">
                  <v>-0.4935461950361284</v>
                </pt>
                <pt idx="1252">
                  <v>-0.6000787222954178</v>
                </pt>
                <pt idx="1253">
                  <v>-0.7076878850512192</v>
                </pt>
                <pt idx="1254">
                  <v>-0.6138098011707047</v>
                </pt>
                <pt idx="1255">
                  <v>-0.7506964323828185</v>
                </pt>
                <pt idx="1256">
                  <v>-0.8398073487453283</v>
                </pt>
                <pt idx="1257">
                  <v>-0.9516116358392541</v>
                </pt>
                <pt idx="1258">
                  <v>-0.6932616086652688</v>
                </pt>
                <pt idx="1259">
                  <v>-0.8331763066529216</v>
                </pt>
                <pt idx="1260">
                  <v>-0.7386548892483757</v>
                </pt>
                <pt idx="1261">
                  <v>-0.7721041707879837</v>
                </pt>
                <pt idx="1262">
                  <v>-0.7980934001940662</v>
                </pt>
                <pt idx="1263">
                  <v>-0.6797874207689641</v>
                </pt>
                <pt idx="1264">
                  <v>-0.6168279095791478</v>
                </pt>
                <pt idx="1265">
                  <v>-0.7103832205204137</v>
                </pt>
                <pt idx="1266">
                  <v>-0.747849911525421</v>
                </pt>
                <pt idx="1267">
                  <v>2.066638351293362</v>
                </pt>
                <pt idx="1268">
                  <v>2.024459314967441</v>
                </pt>
                <pt idx="1269">
                  <v>-0.2578017568779373</v>
                </pt>
                <pt idx="1270">
                  <v>-0.5157398107673183</v>
                </pt>
                <pt idx="1271">
                  <v>-0.6534100744726964</v>
                </pt>
                <pt idx="1272">
                  <v>-0.6326982837749354</v>
                </pt>
                <pt idx="1273">
                  <v>-0.6873173825110248</v>
                </pt>
                <pt idx="1274">
                  <v>-0.6097316659370632</v>
                </pt>
                <pt idx="1275">
                  <v>-0.5620921000474157</v>
                </pt>
                <pt idx="1276">
                  <v>2.036438113226896</v>
                </pt>
                <pt idx="1277">
                  <v>-0.4917167202280935</v>
                </pt>
                <pt idx="1278">
                  <v>-0.4805256251371819</v>
                </pt>
                <pt idx="1279">
                  <v>-0.5608148266983559</v>
                </pt>
                <pt idx="1280">
                  <v>2.351792613552915</v>
                </pt>
                <pt idx="1281">
                  <v>2.300351202801045</v>
                </pt>
                <pt idx="1282">
                  <v>2.251629976287843</v>
                </pt>
                <pt idx="1283">
                  <v>2.205393397180675</v>
                </pt>
                <pt idx="1284">
                  <v>2.335010289568989</v>
                </pt>
                <pt idx="1285">
                  <v>2.28320363157131</v>
                </pt>
                <pt idx="1286">
                  <v>2.234124445632336</v>
                </pt>
                <pt idx="1287">
                  <v>2.187534374817597</v>
                </pt>
                <pt idx="1288">
                  <v>2.154673266284486</v>
                </pt>
                <pt idx="1289">
                  <v>-0.1255468302586559</v>
                </pt>
                <pt idx="1290">
                  <v>-0.5377496253652218</v>
                </pt>
                <pt idx="1291">
                  <v>-0.6619995526530584</v>
                </pt>
                <pt idx="1292">
                  <v>-0.6227487770493887</v>
                </pt>
                <pt idx="1293">
                  <v>-0.6156671379191921</v>
                </pt>
                <pt idx="1294">
                  <v>-0.5214050924436011</v>
                </pt>
                <pt idx="1295">
                  <v>-0.6367441775577352</v>
                </pt>
                <pt idx="1296">
                  <v>-0.5039279404758034</v>
                </pt>
                <pt idx="1297">
                  <v>-0.6896381520900505</v>
                </pt>
                <pt idx="1298">
                  <v>-1.033793004863349</v>
                </pt>
                <pt idx="1299">
                  <v>-0.8214170767020408</v>
                </pt>
                <pt idx="1300">
                  <v>-0.8583335818521963</v>
                </pt>
                <pt idx="1301">
                  <v>-0.872696542720683</v>
                </pt>
                <pt idx="1302">
                  <v>-1.048974976370537</v>
                </pt>
                <pt idx="1303">
                  <v>-0.9957808499035481</v>
                </pt>
                <pt idx="1304">
                  <v>-0.5900978968656718</v>
                </pt>
                <pt idx="1305">
                  <v>-0.7392557903672546</v>
                </pt>
                <pt idx="1306">
                  <v>-0.6218627841560187</v>
                </pt>
                <pt idx="1307">
                  <v>-0.472095303720342</v>
                </pt>
                <pt idx="1308">
                  <v>-0.6960649796473097</v>
                </pt>
                <pt idx="1309">
                  <v>-0.8023247856809005</v>
                </pt>
                <pt idx="1310">
                  <v>-0.6406985820100993</v>
                </pt>
                <pt idx="1311">
                  <v>-0.4684724218145506</v>
                </pt>
                <pt idx="1312">
                  <v>-0.6323465815662819</v>
                </pt>
                <pt idx="1313">
                  <v>-0.3158262055173113</v>
                </pt>
                <pt idx="1314">
                  <v>-0.2257222201979045</v>
                </pt>
                <pt idx="1315">
                  <v>0.07346564906347741</v>
                </pt>
                <pt idx="1316">
                  <v>0.1958959584275803</v>
                </pt>
                <pt idx="1317">
                  <v>-0.01929596545026388</v>
                </pt>
                <pt idx="1318">
                  <v>0.2328508083556361</v>
                </pt>
                <pt idx="1319">
                  <v>4.718941954605143</v>
                </pt>
                <pt idx="1320">
                  <v>3.219629753834471</v>
                </pt>
                <pt idx="1321">
                  <v>2.299768031256049</v>
                </pt>
                <pt idx="1322">
                  <v>0.5395237129564071</v>
                </pt>
                <pt idx="1323">
                  <v>0.3707475052038037</v>
                </pt>
                <pt idx="1324">
                  <v>0.3498131337656831</v>
                </pt>
                <pt idx="1325">
                  <v>-0.05248082888953653</v>
                </pt>
                <pt idx="1326">
                  <v>0.2574810219260446</v>
                </pt>
                <pt idx="1327">
                  <v>-0.009900316027923101</v>
                </pt>
                <pt idx="1328">
                  <v>-0.2174929282530702</v>
                </pt>
                <pt idx="1329">
                  <v>-0.07735829866265387</v>
                </pt>
                <pt idx="1330">
                  <v>-0.08322305061291768</v>
                </pt>
                <pt idx="1331">
                  <v>-0.5444029118166506</v>
                </pt>
                <pt idx="1332">
                  <v>-0.8710209197213159</v>
                </pt>
                <pt idx="1333">
                  <v>-0.9482600689008731</v>
                </pt>
                <pt idx="1334">
                  <v>-0.8808388835961837</v>
                </pt>
                <pt idx="1335">
                  <v>-0.8334442301221597</v>
                </pt>
                <pt idx="1336">
                  <v>-0.347449659990678</v>
                </pt>
                <pt idx="1337">
                  <v>-0.6958037189838695</v>
                </pt>
                <pt idx="1338">
                  <v>-0.5826768334520754</v>
                </pt>
                <pt idx="1339">
                  <v>-0.7319899698040696</v>
                </pt>
                <pt idx="1340">
                  <v>-0.6660280085232961</v>
                </pt>
                <pt idx="1341">
                  <v>-0.5418076182055591</v>
                </pt>
                <pt idx="1342">
                  <v>-0.6194637868172183</v>
                </pt>
                <pt idx="1343">
                  <v>-0.6410631001747278</v>
                </pt>
                <pt idx="1344">
                  <v>-0.5619673652468617</v>
                </pt>
                <pt idx="1345">
                  <v>-0.3756956170744152</v>
                </pt>
                <pt idx="1346">
                  <v>0.08988298024514543</v>
                </pt>
                <pt idx="1347">
                  <v>-0.05167993922059193</v>
                </pt>
                <pt idx="1348">
                  <v>-0.3691357008061825</v>
                </pt>
                <pt idx="1349">
                  <v>-0.4207863328469164</v>
                </pt>
                <pt idx="1350">
                  <v>-0.07648443653986864</v>
                </pt>
                <pt idx="1351">
                  <v>-0.02098500449076313</v>
                </pt>
                <pt idx="1352">
                  <v>0.3101108806562839</v>
                </pt>
                <pt idx="1353">
                  <v>-0.2894890870109665</v>
                </pt>
                <pt idx="1354">
                  <v>-0.4055253388079228</v>
                </pt>
                <pt idx="1355">
                  <v>-0.3368511142733313</v>
                </pt>
                <pt idx="1356">
                  <v>-0.3534460141900888</v>
                </pt>
                <pt idx="1357">
                  <v>-0.5005318513486849</v>
                </pt>
                <pt idx="1358">
                  <v>-0.4512528560556703</v>
                </pt>
                <pt idx="1359">
                  <v>-0.7190557872257715</v>
                </pt>
                <pt idx="1360">
                  <v>-0.6000297315954771</v>
                </pt>
                <pt idx="1361">
                  <v>-0.4767842670149476</v>
                </pt>
                <pt idx="1362">
                  <v>-0.4120350466117432</v>
                </pt>
                <pt idx="1363">
                  <v>-0.4495281551938823</v>
                </pt>
                <pt idx="1364">
                  <v>-0.1314532712040253</v>
                </pt>
                <pt idx="1365">
                  <v>-0.344348396438934</v>
                </pt>
                <pt idx="1366">
                  <v>-0.03794432293336267</v>
                </pt>
                <pt idx="1367">
                  <v>2.840181459847867</v>
                </pt>
                <pt idx="1368">
                  <v>2.306845872960404</v>
                </pt>
                <pt idx="1369">
                  <v>2.181525395584384</v>
                </pt>
                <pt idx="1370">
                  <v>3.019080391932679</v>
                </pt>
                <pt idx="1371">
                  <v>0.5716720794857358</v>
                </pt>
                <pt idx="1372">
                  <v>0.342746813952526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61251200"/>
        <axId val="20882976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561251200"/>
        <scaling>
          <orientation val="minMax"/>
        </scaling>
        <delete val="0"/>
        <axPos val="b"/>
        <numFmt formatCode="m/d/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0E0E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8829760"/>
        <crosses val="autoZero"/>
        <lblOffset val="100"/>
        <baseTimeUnit val="days"/>
      </dateAx>
      <valAx>
        <axId val="2088297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0F0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altLang="en-US" sz="900" b="0" i="0" strike="noStrike" kern="1200" baseline="0">
                    <a:solidFill>
                      <a:srgbClr val="99999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综合评分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altLang="en-US" sz="900" b="0" i="0" strike="noStrike" kern="1200" baseline="0">
                  <a:solidFill>
                    <a:srgbClr val="999999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zh-CN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0E0E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5612512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666666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altLang="en-US" sz="1200" b="1" i="0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纯综合评分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altLang="en-US" sz="1200" b="1" i="0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areaChart>
        <grouping val="standard"/>
        <varyColors val="0"/>
        <ser>
          <idx val="0"/>
          <order val="0"/>
          <tx>
            <v>纯综合评分</v>
          </tx>
          <spPr>
            <a:solidFill xmlns:a="http://schemas.openxmlformats.org/drawingml/2006/main">
              <a:srgbClr val="DAE8FC"/>
            </a:solidFill>
            <a:ln xmlns:a="http://schemas.openxmlformats.org/drawingml/2006/main" w="12700">
              <a:solidFill>
                <a:srgbClr val="4A90D9"/>
              </a:solidFill>
              <a:prstDash val="solid"/>
            </a:ln>
          </spPr>
          <cat>
            <numRef>
              <f>市场状态总览!$A$159:$A$1531</f>
              <numCache>
                <formatCode>m/d/yy</formatCode>
                <ptCount val="1373"/>
                <pt idx="0">
                  <v>36518</v>
                </pt>
                <pt idx="1">
                  <v>36525</v>
                </pt>
                <pt idx="2">
                  <v>36532</v>
                </pt>
                <pt idx="3">
                  <v>36539</v>
                </pt>
                <pt idx="4">
                  <v>36546</v>
                </pt>
                <pt idx="5">
                  <v>36553</v>
                </pt>
                <pt idx="6">
                  <v>36560</v>
                </pt>
                <pt idx="7">
                  <v>36567</v>
                </pt>
                <pt idx="8">
                  <v>36574</v>
                </pt>
                <pt idx="9">
                  <v>36581</v>
                </pt>
                <pt idx="10">
                  <v>36588</v>
                </pt>
                <pt idx="11">
                  <v>36595</v>
                </pt>
                <pt idx="12">
                  <v>36602</v>
                </pt>
                <pt idx="13">
                  <v>36609</v>
                </pt>
                <pt idx="14">
                  <v>36616</v>
                </pt>
                <pt idx="15">
                  <v>36623</v>
                </pt>
                <pt idx="16">
                  <v>36630</v>
                </pt>
                <pt idx="17">
                  <v>36637</v>
                </pt>
                <pt idx="18">
                  <v>36644</v>
                </pt>
                <pt idx="19">
                  <v>36651</v>
                </pt>
                <pt idx="20">
                  <v>36658</v>
                </pt>
                <pt idx="21">
                  <v>36665</v>
                </pt>
                <pt idx="22">
                  <v>36672</v>
                </pt>
                <pt idx="23">
                  <v>36679</v>
                </pt>
                <pt idx="24">
                  <v>36686</v>
                </pt>
                <pt idx="25">
                  <v>36693</v>
                </pt>
                <pt idx="26">
                  <v>36700</v>
                </pt>
                <pt idx="27">
                  <v>36707</v>
                </pt>
                <pt idx="28">
                  <v>36714</v>
                </pt>
                <pt idx="29">
                  <v>36721</v>
                </pt>
                <pt idx="30">
                  <v>36728</v>
                </pt>
                <pt idx="31">
                  <v>36735</v>
                </pt>
                <pt idx="32">
                  <v>36742</v>
                </pt>
                <pt idx="33">
                  <v>36749</v>
                </pt>
                <pt idx="34">
                  <v>36756</v>
                </pt>
                <pt idx="35">
                  <v>36763</v>
                </pt>
                <pt idx="36">
                  <v>36770</v>
                </pt>
                <pt idx="37">
                  <v>36777</v>
                </pt>
                <pt idx="38">
                  <v>36784</v>
                </pt>
                <pt idx="39">
                  <v>36791</v>
                </pt>
                <pt idx="40">
                  <v>36798</v>
                </pt>
                <pt idx="41">
                  <v>36805</v>
                </pt>
                <pt idx="42">
                  <v>36812</v>
                </pt>
                <pt idx="43">
                  <v>36819</v>
                </pt>
                <pt idx="44">
                  <v>36826</v>
                </pt>
                <pt idx="45">
                  <v>36833</v>
                </pt>
                <pt idx="46">
                  <v>36840</v>
                </pt>
                <pt idx="47">
                  <v>36847</v>
                </pt>
                <pt idx="48">
                  <v>36854</v>
                </pt>
                <pt idx="49">
                  <v>36861</v>
                </pt>
                <pt idx="50">
                  <v>36868</v>
                </pt>
                <pt idx="51">
                  <v>36875</v>
                </pt>
                <pt idx="52">
                  <v>36882</v>
                </pt>
                <pt idx="53">
                  <v>36889</v>
                </pt>
                <pt idx="54">
                  <v>36896</v>
                </pt>
                <pt idx="55">
                  <v>36903</v>
                </pt>
                <pt idx="56">
                  <v>36910</v>
                </pt>
                <pt idx="57">
                  <v>36917</v>
                </pt>
                <pt idx="58">
                  <v>36924</v>
                </pt>
                <pt idx="59">
                  <v>36931</v>
                </pt>
                <pt idx="60">
                  <v>36938</v>
                </pt>
                <pt idx="61">
                  <v>36945</v>
                </pt>
                <pt idx="62">
                  <v>36952</v>
                </pt>
                <pt idx="63">
                  <v>36959</v>
                </pt>
                <pt idx="64">
                  <v>36966</v>
                </pt>
                <pt idx="65">
                  <v>36973</v>
                </pt>
                <pt idx="66">
                  <v>36980</v>
                </pt>
                <pt idx="67">
                  <v>36987</v>
                </pt>
                <pt idx="68">
                  <v>36994</v>
                </pt>
                <pt idx="69">
                  <v>37001</v>
                </pt>
                <pt idx="70">
                  <v>37008</v>
                </pt>
                <pt idx="71">
                  <v>37015</v>
                </pt>
                <pt idx="72">
                  <v>37022</v>
                </pt>
                <pt idx="73">
                  <v>37029</v>
                </pt>
                <pt idx="74">
                  <v>37036</v>
                </pt>
                <pt idx="75">
                  <v>37043</v>
                </pt>
                <pt idx="76">
                  <v>37050</v>
                </pt>
                <pt idx="77">
                  <v>37057</v>
                </pt>
                <pt idx="78">
                  <v>37064</v>
                </pt>
                <pt idx="79">
                  <v>37071</v>
                </pt>
                <pt idx="80">
                  <v>37078</v>
                </pt>
                <pt idx="81">
                  <v>37085</v>
                </pt>
                <pt idx="82">
                  <v>37092</v>
                </pt>
                <pt idx="83">
                  <v>37099</v>
                </pt>
                <pt idx="84">
                  <v>37106</v>
                </pt>
                <pt idx="85">
                  <v>37113</v>
                </pt>
                <pt idx="86">
                  <v>37120</v>
                </pt>
                <pt idx="87">
                  <v>37127</v>
                </pt>
                <pt idx="88">
                  <v>37134</v>
                </pt>
                <pt idx="89">
                  <v>37141</v>
                </pt>
                <pt idx="90">
                  <v>37148</v>
                </pt>
                <pt idx="91">
                  <v>37155</v>
                </pt>
                <pt idx="92">
                  <v>37162</v>
                </pt>
                <pt idx="93">
                  <v>37169</v>
                </pt>
                <pt idx="94">
                  <v>37176</v>
                </pt>
                <pt idx="95">
                  <v>37183</v>
                </pt>
                <pt idx="96">
                  <v>37190</v>
                </pt>
                <pt idx="97">
                  <v>37197</v>
                </pt>
                <pt idx="98">
                  <v>37204</v>
                </pt>
                <pt idx="99">
                  <v>37211</v>
                </pt>
                <pt idx="100">
                  <v>37218</v>
                </pt>
                <pt idx="101">
                  <v>37225</v>
                </pt>
                <pt idx="102">
                  <v>37232</v>
                </pt>
                <pt idx="103">
                  <v>37239</v>
                </pt>
                <pt idx="104">
                  <v>37246</v>
                </pt>
                <pt idx="105">
                  <v>37253</v>
                </pt>
                <pt idx="106">
                  <v>37260</v>
                </pt>
                <pt idx="107">
                  <v>37267</v>
                </pt>
                <pt idx="108">
                  <v>37274</v>
                </pt>
                <pt idx="109">
                  <v>37281</v>
                </pt>
                <pt idx="110">
                  <v>37288</v>
                </pt>
                <pt idx="111">
                  <v>37295</v>
                </pt>
                <pt idx="112">
                  <v>37302</v>
                </pt>
                <pt idx="113">
                  <v>37309</v>
                </pt>
                <pt idx="114">
                  <v>37316</v>
                </pt>
                <pt idx="115">
                  <v>37323</v>
                </pt>
                <pt idx="116">
                  <v>37330</v>
                </pt>
                <pt idx="117">
                  <v>37337</v>
                </pt>
                <pt idx="118">
                  <v>37344</v>
                </pt>
                <pt idx="119">
                  <v>37351</v>
                </pt>
                <pt idx="120">
                  <v>37358</v>
                </pt>
                <pt idx="121">
                  <v>37365</v>
                </pt>
                <pt idx="122">
                  <v>37372</v>
                </pt>
                <pt idx="123">
                  <v>37379</v>
                </pt>
                <pt idx="124">
                  <v>37386</v>
                </pt>
                <pt idx="125">
                  <v>37393</v>
                </pt>
                <pt idx="126">
                  <v>37400</v>
                </pt>
                <pt idx="127">
                  <v>37407</v>
                </pt>
                <pt idx="128">
                  <v>37414</v>
                </pt>
                <pt idx="129">
                  <v>37421</v>
                </pt>
                <pt idx="130">
                  <v>37428</v>
                </pt>
                <pt idx="131">
                  <v>37435</v>
                </pt>
                <pt idx="132">
                  <v>37442</v>
                </pt>
                <pt idx="133">
                  <v>37449</v>
                </pt>
                <pt idx="134">
                  <v>37456</v>
                </pt>
                <pt idx="135">
                  <v>37463</v>
                </pt>
                <pt idx="136">
                  <v>37470</v>
                </pt>
                <pt idx="137">
                  <v>37477</v>
                </pt>
                <pt idx="138">
                  <v>37484</v>
                </pt>
                <pt idx="139">
                  <v>37491</v>
                </pt>
                <pt idx="140">
                  <v>37498</v>
                </pt>
                <pt idx="141">
                  <v>37505</v>
                </pt>
                <pt idx="142">
                  <v>37512</v>
                </pt>
                <pt idx="143">
                  <v>37519</v>
                </pt>
                <pt idx="144">
                  <v>37526</v>
                </pt>
                <pt idx="145">
                  <v>37533</v>
                </pt>
                <pt idx="146">
                  <v>37540</v>
                </pt>
                <pt idx="147">
                  <v>37547</v>
                </pt>
                <pt idx="148">
                  <v>37554</v>
                </pt>
                <pt idx="149">
                  <v>37561</v>
                </pt>
                <pt idx="150">
                  <v>37568</v>
                </pt>
                <pt idx="151">
                  <v>37575</v>
                </pt>
                <pt idx="152">
                  <v>37582</v>
                </pt>
                <pt idx="153">
                  <v>37589</v>
                </pt>
                <pt idx="154">
                  <v>37596</v>
                </pt>
                <pt idx="155">
                  <v>37603</v>
                </pt>
                <pt idx="156">
                  <v>37610</v>
                </pt>
                <pt idx="157">
                  <v>37617</v>
                </pt>
                <pt idx="158">
                  <v>37624</v>
                </pt>
                <pt idx="159">
                  <v>37631</v>
                </pt>
                <pt idx="160">
                  <v>37638</v>
                </pt>
                <pt idx="161">
                  <v>37645</v>
                </pt>
                <pt idx="162">
                  <v>37652</v>
                </pt>
                <pt idx="163">
                  <v>37659</v>
                </pt>
                <pt idx="164">
                  <v>37666</v>
                </pt>
                <pt idx="165">
                  <v>37673</v>
                </pt>
                <pt idx="166">
                  <v>37680</v>
                </pt>
                <pt idx="167">
                  <v>37687</v>
                </pt>
                <pt idx="168">
                  <v>37694</v>
                </pt>
                <pt idx="169">
                  <v>37701</v>
                </pt>
                <pt idx="170">
                  <v>37708</v>
                </pt>
                <pt idx="171">
                  <v>37715</v>
                </pt>
                <pt idx="172">
                  <v>37722</v>
                </pt>
                <pt idx="173">
                  <v>37729</v>
                </pt>
                <pt idx="174">
                  <v>37736</v>
                </pt>
                <pt idx="175">
                  <v>37743</v>
                </pt>
                <pt idx="176">
                  <v>37750</v>
                </pt>
                <pt idx="177">
                  <v>37757</v>
                </pt>
                <pt idx="178">
                  <v>37764</v>
                </pt>
                <pt idx="179">
                  <v>37771</v>
                </pt>
                <pt idx="180">
                  <v>37778</v>
                </pt>
                <pt idx="181">
                  <v>37785</v>
                </pt>
                <pt idx="182">
                  <v>37792</v>
                </pt>
                <pt idx="183">
                  <v>37799</v>
                </pt>
                <pt idx="184">
                  <v>37806</v>
                </pt>
                <pt idx="185">
                  <v>37813</v>
                </pt>
                <pt idx="186">
                  <v>37820</v>
                </pt>
                <pt idx="187">
                  <v>37827</v>
                </pt>
                <pt idx="188">
                  <v>37834</v>
                </pt>
                <pt idx="189">
                  <v>37841</v>
                </pt>
                <pt idx="190">
                  <v>37848</v>
                </pt>
                <pt idx="191">
                  <v>37855</v>
                </pt>
                <pt idx="192">
                  <v>37862</v>
                </pt>
                <pt idx="193">
                  <v>37869</v>
                </pt>
                <pt idx="194">
                  <v>37876</v>
                </pt>
                <pt idx="195">
                  <v>37883</v>
                </pt>
                <pt idx="196">
                  <v>37890</v>
                </pt>
                <pt idx="197">
                  <v>37897</v>
                </pt>
                <pt idx="198">
                  <v>37904</v>
                </pt>
                <pt idx="199">
                  <v>37911</v>
                </pt>
                <pt idx="200">
                  <v>37918</v>
                </pt>
                <pt idx="201">
                  <v>37925</v>
                </pt>
                <pt idx="202">
                  <v>37932</v>
                </pt>
                <pt idx="203">
                  <v>37939</v>
                </pt>
                <pt idx="204">
                  <v>37946</v>
                </pt>
                <pt idx="205">
                  <v>37953</v>
                </pt>
                <pt idx="206">
                  <v>37960</v>
                </pt>
                <pt idx="207">
                  <v>37967</v>
                </pt>
                <pt idx="208">
                  <v>37974</v>
                </pt>
                <pt idx="209">
                  <v>37981</v>
                </pt>
                <pt idx="210">
                  <v>37988</v>
                </pt>
                <pt idx="211">
                  <v>37995</v>
                </pt>
                <pt idx="212">
                  <v>38002</v>
                </pt>
                <pt idx="213">
                  <v>38009</v>
                </pt>
                <pt idx="214">
                  <v>38016</v>
                </pt>
                <pt idx="215">
                  <v>38023</v>
                </pt>
                <pt idx="216">
                  <v>38030</v>
                </pt>
                <pt idx="217">
                  <v>38037</v>
                </pt>
                <pt idx="218">
                  <v>38044</v>
                </pt>
                <pt idx="219">
                  <v>38051</v>
                </pt>
                <pt idx="220">
                  <v>38058</v>
                </pt>
                <pt idx="221">
                  <v>38065</v>
                </pt>
                <pt idx="222">
                  <v>38072</v>
                </pt>
                <pt idx="223">
                  <v>38079</v>
                </pt>
                <pt idx="224">
                  <v>38086</v>
                </pt>
                <pt idx="225">
                  <v>38093</v>
                </pt>
                <pt idx="226">
                  <v>38100</v>
                </pt>
                <pt idx="227">
                  <v>38107</v>
                </pt>
                <pt idx="228">
                  <v>38114</v>
                </pt>
                <pt idx="229">
                  <v>38121</v>
                </pt>
                <pt idx="230">
                  <v>38128</v>
                </pt>
                <pt idx="231">
                  <v>38135</v>
                </pt>
                <pt idx="232">
                  <v>38142</v>
                </pt>
                <pt idx="233">
                  <v>38149</v>
                </pt>
                <pt idx="234">
                  <v>38156</v>
                </pt>
                <pt idx="235">
                  <v>38163</v>
                </pt>
                <pt idx="236">
                  <v>38170</v>
                </pt>
                <pt idx="237">
                  <v>38177</v>
                </pt>
                <pt idx="238">
                  <v>38184</v>
                </pt>
                <pt idx="239">
                  <v>38191</v>
                </pt>
                <pt idx="240">
                  <v>38198</v>
                </pt>
                <pt idx="241">
                  <v>38205</v>
                </pt>
                <pt idx="242">
                  <v>38212</v>
                </pt>
                <pt idx="243">
                  <v>38219</v>
                </pt>
                <pt idx="244">
                  <v>38226</v>
                </pt>
                <pt idx="245">
                  <v>38233</v>
                </pt>
                <pt idx="246">
                  <v>38240</v>
                </pt>
                <pt idx="247">
                  <v>38247</v>
                </pt>
                <pt idx="248">
                  <v>38254</v>
                </pt>
                <pt idx="249">
                  <v>38261</v>
                </pt>
                <pt idx="250">
                  <v>38268</v>
                </pt>
                <pt idx="251">
                  <v>38275</v>
                </pt>
                <pt idx="252">
                  <v>38282</v>
                </pt>
                <pt idx="253">
                  <v>38289</v>
                </pt>
                <pt idx="254">
                  <v>38296</v>
                </pt>
                <pt idx="255">
                  <v>38303</v>
                </pt>
                <pt idx="256">
                  <v>38310</v>
                </pt>
                <pt idx="257">
                  <v>38317</v>
                </pt>
                <pt idx="258">
                  <v>38324</v>
                </pt>
                <pt idx="259">
                  <v>38331</v>
                </pt>
                <pt idx="260">
                  <v>38338</v>
                </pt>
                <pt idx="261">
                  <v>38345</v>
                </pt>
                <pt idx="262">
                  <v>38352</v>
                </pt>
                <pt idx="263">
                  <v>38359</v>
                </pt>
                <pt idx="264">
                  <v>38366</v>
                </pt>
                <pt idx="265">
                  <v>38373</v>
                </pt>
                <pt idx="266">
                  <v>38380</v>
                </pt>
                <pt idx="267">
                  <v>38387</v>
                </pt>
                <pt idx="268">
                  <v>38394</v>
                </pt>
                <pt idx="269">
                  <v>38401</v>
                </pt>
                <pt idx="270">
                  <v>38408</v>
                </pt>
                <pt idx="271">
                  <v>38415</v>
                </pt>
                <pt idx="272">
                  <v>38422</v>
                </pt>
                <pt idx="273">
                  <v>38429</v>
                </pt>
                <pt idx="274">
                  <v>38436</v>
                </pt>
                <pt idx="275">
                  <v>38443</v>
                </pt>
                <pt idx="276">
                  <v>38450</v>
                </pt>
                <pt idx="277">
                  <v>38457</v>
                </pt>
                <pt idx="278">
                  <v>38464</v>
                </pt>
                <pt idx="279">
                  <v>38471</v>
                </pt>
                <pt idx="280">
                  <v>38478</v>
                </pt>
                <pt idx="281">
                  <v>38485</v>
                </pt>
                <pt idx="282">
                  <v>38492</v>
                </pt>
                <pt idx="283">
                  <v>38499</v>
                </pt>
                <pt idx="284">
                  <v>38506</v>
                </pt>
                <pt idx="285">
                  <v>38513</v>
                </pt>
                <pt idx="286">
                  <v>38520</v>
                </pt>
                <pt idx="287">
                  <v>38527</v>
                </pt>
                <pt idx="288">
                  <v>38534</v>
                </pt>
                <pt idx="289">
                  <v>38541</v>
                </pt>
                <pt idx="290">
                  <v>38548</v>
                </pt>
                <pt idx="291">
                  <v>38555</v>
                </pt>
                <pt idx="292">
                  <v>38562</v>
                </pt>
                <pt idx="293">
                  <v>38569</v>
                </pt>
                <pt idx="294">
                  <v>38576</v>
                </pt>
                <pt idx="295">
                  <v>38583</v>
                </pt>
                <pt idx="296">
                  <v>38590</v>
                </pt>
                <pt idx="297">
                  <v>38597</v>
                </pt>
                <pt idx="298">
                  <v>38604</v>
                </pt>
                <pt idx="299">
                  <v>38611</v>
                </pt>
                <pt idx="300">
                  <v>38618</v>
                </pt>
                <pt idx="301">
                  <v>38625</v>
                </pt>
                <pt idx="302">
                  <v>38632</v>
                </pt>
                <pt idx="303">
                  <v>38639</v>
                </pt>
                <pt idx="304">
                  <v>38646</v>
                </pt>
                <pt idx="305">
                  <v>38653</v>
                </pt>
                <pt idx="306">
                  <v>38660</v>
                </pt>
                <pt idx="307">
                  <v>38667</v>
                </pt>
                <pt idx="308">
                  <v>38674</v>
                </pt>
                <pt idx="309">
                  <v>38681</v>
                </pt>
                <pt idx="310">
                  <v>38688</v>
                </pt>
                <pt idx="311">
                  <v>38695</v>
                </pt>
                <pt idx="312">
                  <v>38702</v>
                </pt>
                <pt idx="313">
                  <v>38709</v>
                </pt>
                <pt idx="314">
                  <v>38716</v>
                </pt>
                <pt idx="315">
                  <v>38723</v>
                </pt>
                <pt idx="316">
                  <v>38730</v>
                </pt>
                <pt idx="317">
                  <v>38737</v>
                </pt>
                <pt idx="318">
                  <v>38744</v>
                </pt>
                <pt idx="319">
                  <v>38751</v>
                </pt>
                <pt idx="320">
                  <v>38758</v>
                </pt>
                <pt idx="321">
                  <v>38765</v>
                </pt>
                <pt idx="322">
                  <v>38772</v>
                </pt>
                <pt idx="323">
                  <v>38779</v>
                </pt>
                <pt idx="324">
                  <v>38786</v>
                </pt>
                <pt idx="325">
                  <v>38793</v>
                </pt>
                <pt idx="326">
                  <v>38800</v>
                </pt>
                <pt idx="327">
                  <v>38807</v>
                </pt>
                <pt idx="328">
                  <v>38814</v>
                </pt>
                <pt idx="329">
                  <v>38821</v>
                </pt>
                <pt idx="330">
                  <v>38828</v>
                </pt>
                <pt idx="331">
                  <v>38835</v>
                </pt>
                <pt idx="332">
                  <v>38842</v>
                </pt>
                <pt idx="333">
                  <v>38849</v>
                </pt>
                <pt idx="334">
                  <v>38856</v>
                </pt>
                <pt idx="335">
                  <v>38863</v>
                </pt>
                <pt idx="336">
                  <v>38870</v>
                </pt>
                <pt idx="337">
                  <v>38877</v>
                </pt>
                <pt idx="338">
                  <v>38884</v>
                </pt>
                <pt idx="339">
                  <v>38891</v>
                </pt>
                <pt idx="340">
                  <v>38898</v>
                </pt>
                <pt idx="341">
                  <v>38905</v>
                </pt>
                <pt idx="342">
                  <v>38912</v>
                </pt>
                <pt idx="343">
                  <v>38919</v>
                </pt>
                <pt idx="344">
                  <v>38926</v>
                </pt>
                <pt idx="345">
                  <v>38933</v>
                </pt>
                <pt idx="346">
                  <v>38940</v>
                </pt>
                <pt idx="347">
                  <v>38947</v>
                </pt>
                <pt idx="348">
                  <v>38954</v>
                </pt>
                <pt idx="349">
                  <v>38961</v>
                </pt>
                <pt idx="350">
                  <v>38968</v>
                </pt>
                <pt idx="351">
                  <v>38975</v>
                </pt>
                <pt idx="352">
                  <v>38982</v>
                </pt>
                <pt idx="353">
                  <v>38989</v>
                </pt>
                <pt idx="354">
                  <v>38996</v>
                </pt>
                <pt idx="355">
                  <v>39003</v>
                </pt>
                <pt idx="356">
                  <v>39010</v>
                </pt>
                <pt idx="357">
                  <v>39017</v>
                </pt>
                <pt idx="358">
                  <v>39024</v>
                </pt>
                <pt idx="359">
                  <v>39031</v>
                </pt>
                <pt idx="360">
                  <v>39038</v>
                </pt>
                <pt idx="361">
                  <v>39045</v>
                </pt>
                <pt idx="362">
                  <v>39052</v>
                </pt>
                <pt idx="363">
                  <v>39059</v>
                </pt>
                <pt idx="364">
                  <v>39066</v>
                </pt>
                <pt idx="365">
                  <v>39073</v>
                </pt>
                <pt idx="366">
                  <v>39080</v>
                </pt>
                <pt idx="367">
                  <v>39087</v>
                </pt>
                <pt idx="368">
                  <v>39094</v>
                </pt>
                <pt idx="369">
                  <v>39101</v>
                </pt>
                <pt idx="370">
                  <v>39108</v>
                </pt>
                <pt idx="371">
                  <v>39115</v>
                </pt>
                <pt idx="372">
                  <v>39122</v>
                </pt>
                <pt idx="373">
                  <v>39129</v>
                </pt>
                <pt idx="374">
                  <v>39136</v>
                </pt>
                <pt idx="375">
                  <v>39143</v>
                </pt>
                <pt idx="376">
                  <v>39150</v>
                </pt>
                <pt idx="377">
                  <v>39157</v>
                </pt>
                <pt idx="378">
                  <v>39164</v>
                </pt>
                <pt idx="379">
                  <v>39171</v>
                </pt>
                <pt idx="380">
                  <v>39178</v>
                </pt>
                <pt idx="381">
                  <v>39185</v>
                </pt>
                <pt idx="382">
                  <v>39192</v>
                </pt>
                <pt idx="383">
                  <v>39199</v>
                </pt>
                <pt idx="384">
                  <v>39206</v>
                </pt>
                <pt idx="385">
                  <v>39213</v>
                </pt>
                <pt idx="386">
                  <v>39220</v>
                </pt>
                <pt idx="387">
                  <v>39227</v>
                </pt>
                <pt idx="388">
                  <v>39234</v>
                </pt>
                <pt idx="389">
                  <v>39241</v>
                </pt>
                <pt idx="390">
                  <v>39248</v>
                </pt>
                <pt idx="391">
                  <v>39255</v>
                </pt>
                <pt idx="392">
                  <v>39262</v>
                </pt>
                <pt idx="393">
                  <v>39269</v>
                </pt>
                <pt idx="394">
                  <v>39276</v>
                </pt>
                <pt idx="395">
                  <v>39283</v>
                </pt>
                <pt idx="396">
                  <v>39290</v>
                </pt>
                <pt idx="397">
                  <v>39297</v>
                </pt>
                <pt idx="398">
                  <v>39304</v>
                </pt>
                <pt idx="399">
                  <v>39311</v>
                </pt>
                <pt idx="400">
                  <v>39318</v>
                </pt>
                <pt idx="401">
                  <v>39325</v>
                </pt>
                <pt idx="402">
                  <v>39332</v>
                </pt>
                <pt idx="403">
                  <v>39339</v>
                </pt>
                <pt idx="404">
                  <v>39346</v>
                </pt>
                <pt idx="405">
                  <v>39353</v>
                </pt>
                <pt idx="406">
                  <v>39360</v>
                </pt>
                <pt idx="407">
                  <v>39367</v>
                </pt>
                <pt idx="408">
                  <v>39374</v>
                </pt>
                <pt idx="409">
                  <v>39381</v>
                </pt>
                <pt idx="410">
                  <v>39388</v>
                </pt>
                <pt idx="411">
                  <v>39395</v>
                </pt>
                <pt idx="412">
                  <v>39402</v>
                </pt>
                <pt idx="413">
                  <v>39409</v>
                </pt>
                <pt idx="414">
                  <v>39416</v>
                </pt>
                <pt idx="415">
                  <v>39423</v>
                </pt>
                <pt idx="416">
                  <v>39430</v>
                </pt>
                <pt idx="417">
                  <v>39437</v>
                </pt>
                <pt idx="418">
                  <v>39444</v>
                </pt>
                <pt idx="419">
                  <v>39451</v>
                </pt>
                <pt idx="420">
                  <v>39458</v>
                </pt>
                <pt idx="421">
                  <v>39465</v>
                </pt>
                <pt idx="422">
                  <v>39472</v>
                </pt>
                <pt idx="423">
                  <v>39479</v>
                </pt>
                <pt idx="424">
                  <v>39486</v>
                </pt>
                <pt idx="425">
                  <v>39493</v>
                </pt>
                <pt idx="426">
                  <v>39500</v>
                </pt>
                <pt idx="427">
                  <v>39507</v>
                </pt>
                <pt idx="428">
                  <v>39514</v>
                </pt>
                <pt idx="429">
                  <v>39521</v>
                </pt>
                <pt idx="430">
                  <v>39528</v>
                </pt>
                <pt idx="431">
                  <v>39535</v>
                </pt>
                <pt idx="432">
                  <v>39542</v>
                </pt>
                <pt idx="433">
                  <v>39549</v>
                </pt>
                <pt idx="434">
                  <v>39556</v>
                </pt>
                <pt idx="435">
                  <v>39563</v>
                </pt>
                <pt idx="436">
                  <v>39570</v>
                </pt>
                <pt idx="437">
                  <v>39577</v>
                </pt>
                <pt idx="438">
                  <v>39584</v>
                </pt>
                <pt idx="439">
                  <v>39591</v>
                </pt>
                <pt idx="440">
                  <v>39598</v>
                </pt>
                <pt idx="441">
                  <v>39605</v>
                </pt>
                <pt idx="442">
                  <v>39612</v>
                </pt>
                <pt idx="443">
                  <v>39619</v>
                </pt>
                <pt idx="444">
                  <v>39626</v>
                </pt>
                <pt idx="445">
                  <v>39633</v>
                </pt>
                <pt idx="446">
                  <v>39640</v>
                </pt>
                <pt idx="447">
                  <v>39647</v>
                </pt>
                <pt idx="448">
                  <v>39654</v>
                </pt>
                <pt idx="449">
                  <v>39661</v>
                </pt>
                <pt idx="450">
                  <v>39668</v>
                </pt>
                <pt idx="451">
                  <v>39675</v>
                </pt>
                <pt idx="452">
                  <v>39682</v>
                </pt>
                <pt idx="453">
                  <v>39689</v>
                </pt>
                <pt idx="454">
                  <v>39696</v>
                </pt>
                <pt idx="455">
                  <v>39703</v>
                </pt>
                <pt idx="456">
                  <v>39710</v>
                </pt>
                <pt idx="457">
                  <v>39717</v>
                </pt>
                <pt idx="458">
                  <v>39724</v>
                </pt>
                <pt idx="459">
                  <v>39731</v>
                </pt>
                <pt idx="460">
                  <v>39738</v>
                </pt>
                <pt idx="461">
                  <v>39745</v>
                </pt>
                <pt idx="462">
                  <v>39752</v>
                </pt>
                <pt idx="463">
                  <v>39759</v>
                </pt>
                <pt idx="464">
                  <v>39766</v>
                </pt>
                <pt idx="465">
                  <v>39773</v>
                </pt>
                <pt idx="466">
                  <v>39780</v>
                </pt>
                <pt idx="467">
                  <v>39787</v>
                </pt>
                <pt idx="468">
                  <v>39794</v>
                </pt>
                <pt idx="469">
                  <v>39801</v>
                </pt>
                <pt idx="470">
                  <v>39808</v>
                </pt>
                <pt idx="471">
                  <v>39815</v>
                </pt>
                <pt idx="472">
                  <v>39822</v>
                </pt>
                <pt idx="473">
                  <v>39829</v>
                </pt>
                <pt idx="474">
                  <v>39836</v>
                </pt>
                <pt idx="475">
                  <v>39843</v>
                </pt>
                <pt idx="476">
                  <v>39850</v>
                </pt>
                <pt idx="477">
                  <v>39857</v>
                </pt>
                <pt idx="478">
                  <v>39864</v>
                </pt>
                <pt idx="479">
                  <v>39871</v>
                </pt>
                <pt idx="480">
                  <v>39878</v>
                </pt>
                <pt idx="481">
                  <v>39885</v>
                </pt>
                <pt idx="482">
                  <v>39892</v>
                </pt>
                <pt idx="483">
                  <v>39899</v>
                </pt>
                <pt idx="484">
                  <v>39906</v>
                </pt>
                <pt idx="485">
                  <v>39913</v>
                </pt>
                <pt idx="486">
                  <v>39920</v>
                </pt>
                <pt idx="487">
                  <v>39927</v>
                </pt>
                <pt idx="488">
                  <v>39934</v>
                </pt>
                <pt idx="489">
                  <v>39941</v>
                </pt>
                <pt idx="490">
                  <v>39948</v>
                </pt>
                <pt idx="491">
                  <v>39955</v>
                </pt>
                <pt idx="492">
                  <v>39962</v>
                </pt>
                <pt idx="493">
                  <v>39969</v>
                </pt>
                <pt idx="494">
                  <v>39976</v>
                </pt>
                <pt idx="495">
                  <v>39983</v>
                </pt>
                <pt idx="496">
                  <v>39990</v>
                </pt>
                <pt idx="497">
                  <v>39997</v>
                </pt>
                <pt idx="498">
                  <v>40004</v>
                </pt>
                <pt idx="499">
                  <v>40011</v>
                </pt>
                <pt idx="500">
                  <v>40018</v>
                </pt>
                <pt idx="501">
                  <v>40025</v>
                </pt>
                <pt idx="502">
                  <v>40032</v>
                </pt>
                <pt idx="503">
                  <v>40039</v>
                </pt>
                <pt idx="504">
                  <v>40046</v>
                </pt>
                <pt idx="505">
                  <v>40053</v>
                </pt>
                <pt idx="506">
                  <v>40060</v>
                </pt>
                <pt idx="507">
                  <v>40067</v>
                </pt>
                <pt idx="508">
                  <v>40074</v>
                </pt>
                <pt idx="509">
                  <v>40081</v>
                </pt>
                <pt idx="510">
                  <v>40088</v>
                </pt>
                <pt idx="511">
                  <v>40095</v>
                </pt>
                <pt idx="512">
                  <v>40102</v>
                </pt>
                <pt idx="513">
                  <v>40109</v>
                </pt>
                <pt idx="514">
                  <v>40116</v>
                </pt>
                <pt idx="515">
                  <v>40123</v>
                </pt>
                <pt idx="516">
                  <v>40130</v>
                </pt>
                <pt idx="517">
                  <v>40137</v>
                </pt>
                <pt idx="518">
                  <v>40144</v>
                </pt>
                <pt idx="519">
                  <v>40151</v>
                </pt>
                <pt idx="520">
                  <v>40158</v>
                </pt>
                <pt idx="521">
                  <v>40165</v>
                </pt>
                <pt idx="522">
                  <v>40172</v>
                </pt>
                <pt idx="523">
                  <v>40179</v>
                </pt>
                <pt idx="524">
                  <v>40186</v>
                </pt>
                <pt idx="525">
                  <v>40193</v>
                </pt>
                <pt idx="526">
                  <v>40200</v>
                </pt>
                <pt idx="527">
                  <v>40207</v>
                </pt>
                <pt idx="528">
                  <v>40214</v>
                </pt>
                <pt idx="529">
                  <v>40221</v>
                </pt>
                <pt idx="530">
                  <v>40228</v>
                </pt>
                <pt idx="531">
                  <v>40235</v>
                </pt>
                <pt idx="532">
                  <v>40242</v>
                </pt>
                <pt idx="533">
                  <v>40249</v>
                </pt>
                <pt idx="534">
                  <v>40256</v>
                </pt>
                <pt idx="535">
                  <v>40263</v>
                </pt>
                <pt idx="536">
                  <v>40270</v>
                </pt>
                <pt idx="537">
                  <v>40277</v>
                </pt>
                <pt idx="538">
                  <v>40284</v>
                </pt>
                <pt idx="539">
                  <v>40291</v>
                </pt>
                <pt idx="540">
                  <v>40298</v>
                </pt>
                <pt idx="541">
                  <v>40305</v>
                </pt>
                <pt idx="542">
                  <v>40312</v>
                </pt>
                <pt idx="543">
                  <v>40319</v>
                </pt>
                <pt idx="544">
                  <v>40326</v>
                </pt>
                <pt idx="545">
                  <v>40333</v>
                </pt>
                <pt idx="546">
                  <v>40340</v>
                </pt>
                <pt idx="547">
                  <v>40347</v>
                </pt>
                <pt idx="548">
                  <v>40354</v>
                </pt>
                <pt idx="549">
                  <v>40361</v>
                </pt>
                <pt idx="550">
                  <v>40368</v>
                </pt>
                <pt idx="551">
                  <v>40375</v>
                </pt>
                <pt idx="552">
                  <v>40382</v>
                </pt>
                <pt idx="553">
                  <v>40389</v>
                </pt>
                <pt idx="554">
                  <v>40396</v>
                </pt>
                <pt idx="555">
                  <v>40403</v>
                </pt>
                <pt idx="556">
                  <v>40410</v>
                </pt>
                <pt idx="557">
                  <v>40417</v>
                </pt>
                <pt idx="558">
                  <v>40424</v>
                </pt>
                <pt idx="559">
                  <v>40431</v>
                </pt>
                <pt idx="560">
                  <v>40438</v>
                </pt>
                <pt idx="561">
                  <v>40445</v>
                </pt>
                <pt idx="562">
                  <v>40452</v>
                </pt>
                <pt idx="563">
                  <v>40459</v>
                </pt>
                <pt idx="564">
                  <v>40466</v>
                </pt>
                <pt idx="565">
                  <v>40473</v>
                </pt>
                <pt idx="566">
                  <v>40480</v>
                </pt>
                <pt idx="567">
                  <v>40487</v>
                </pt>
                <pt idx="568">
                  <v>40494</v>
                </pt>
                <pt idx="569">
                  <v>40501</v>
                </pt>
                <pt idx="570">
                  <v>40508</v>
                </pt>
                <pt idx="571">
                  <v>40515</v>
                </pt>
                <pt idx="572">
                  <v>40522</v>
                </pt>
                <pt idx="573">
                  <v>40529</v>
                </pt>
                <pt idx="574">
                  <v>40536</v>
                </pt>
                <pt idx="575">
                  <v>40543</v>
                </pt>
                <pt idx="576">
                  <v>40550</v>
                </pt>
                <pt idx="577">
                  <v>40557</v>
                </pt>
                <pt idx="578">
                  <v>40564</v>
                </pt>
                <pt idx="579">
                  <v>40571</v>
                </pt>
                <pt idx="580">
                  <v>40578</v>
                </pt>
                <pt idx="581">
                  <v>40585</v>
                </pt>
                <pt idx="582">
                  <v>40592</v>
                </pt>
                <pt idx="583">
                  <v>40599</v>
                </pt>
                <pt idx="584">
                  <v>40606</v>
                </pt>
                <pt idx="585">
                  <v>40613</v>
                </pt>
                <pt idx="586">
                  <v>40620</v>
                </pt>
                <pt idx="587">
                  <v>40627</v>
                </pt>
                <pt idx="588">
                  <v>40634</v>
                </pt>
                <pt idx="589">
                  <v>40641</v>
                </pt>
                <pt idx="590">
                  <v>40648</v>
                </pt>
                <pt idx="591">
                  <v>40655</v>
                </pt>
                <pt idx="592">
                  <v>40662</v>
                </pt>
                <pt idx="593">
                  <v>40669</v>
                </pt>
                <pt idx="594">
                  <v>40676</v>
                </pt>
                <pt idx="595">
                  <v>40683</v>
                </pt>
                <pt idx="596">
                  <v>40690</v>
                </pt>
                <pt idx="597">
                  <v>40697</v>
                </pt>
                <pt idx="598">
                  <v>40704</v>
                </pt>
                <pt idx="599">
                  <v>40711</v>
                </pt>
                <pt idx="600">
                  <v>40718</v>
                </pt>
                <pt idx="601">
                  <v>40725</v>
                </pt>
                <pt idx="602">
                  <v>40732</v>
                </pt>
                <pt idx="603">
                  <v>40739</v>
                </pt>
                <pt idx="604">
                  <v>40746</v>
                </pt>
                <pt idx="605">
                  <v>40753</v>
                </pt>
                <pt idx="606">
                  <v>40760</v>
                </pt>
                <pt idx="607">
                  <v>40767</v>
                </pt>
                <pt idx="608">
                  <v>40774</v>
                </pt>
                <pt idx="609">
                  <v>40781</v>
                </pt>
                <pt idx="610">
                  <v>40788</v>
                </pt>
                <pt idx="611">
                  <v>40795</v>
                </pt>
                <pt idx="612">
                  <v>40802</v>
                </pt>
                <pt idx="613">
                  <v>40809</v>
                </pt>
                <pt idx="614">
                  <v>40816</v>
                </pt>
                <pt idx="615">
                  <v>40823</v>
                </pt>
                <pt idx="616">
                  <v>40830</v>
                </pt>
                <pt idx="617">
                  <v>40837</v>
                </pt>
                <pt idx="618">
                  <v>40844</v>
                </pt>
                <pt idx="619">
                  <v>40851</v>
                </pt>
                <pt idx="620">
                  <v>40858</v>
                </pt>
                <pt idx="621">
                  <v>40865</v>
                </pt>
                <pt idx="622">
                  <v>40872</v>
                </pt>
                <pt idx="623">
                  <v>40879</v>
                </pt>
                <pt idx="624">
                  <v>40886</v>
                </pt>
                <pt idx="625">
                  <v>40893</v>
                </pt>
                <pt idx="626">
                  <v>40900</v>
                </pt>
                <pt idx="627">
                  <v>40907</v>
                </pt>
                <pt idx="628">
                  <v>40914</v>
                </pt>
                <pt idx="629">
                  <v>40921</v>
                </pt>
                <pt idx="630">
                  <v>40928</v>
                </pt>
                <pt idx="631">
                  <v>40935</v>
                </pt>
                <pt idx="632">
                  <v>40942</v>
                </pt>
                <pt idx="633">
                  <v>40949</v>
                </pt>
                <pt idx="634">
                  <v>40956</v>
                </pt>
                <pt idx="635">
                  <v>40963</v>
                </pt>
                <pt idx="636">
                  <v>40970</v>
                </pt>
                <pt idx="637">
                  <v>40977</v>
                </pt>
                <pt idx="638">
                  <v>40984</v>
                </pt>
                <pt idx="639">
                  <v>40991</v>
                </pt>
                <pt idx="640">
                  <v>40998</v>
                </pt>
                <pt idx="641">
                  <v>41005</v>
                </pt>
                <pt idx="642">
                  <v>41012</v>
                </pt>
                <pt idx="643">
                  <v>41019</v>
                </pt>
                <pt idx="644">
                  <v>41026</v>
                </pt>
                <pt idx="645">
                  <v>41033</v>
                </pt>
                <pt idx="646">
                  <v>41040</v>
                </pt>
                <pt idx="647">
                  <v>41047</v>
                </pt>
                <pt idx="648">
                  <v>41054</v>
                </pt>
                <pt idx="649">
                  <v>41061</v>
                </pt>
                <pt idx="650">
                  <v>41068</v>
                </pt>
                <pt idx="651">
                  <v>41075</v>
                </pt>
                <pt idx="652">
                  <v>41082</v>
                </pt>
                <pt idx="653">
                  <v>41089</v>
                </pt>
                <pt idx="654">
                  <v>41096</v>
                </pt>
                <pt idx="655">
                  <v>41103</v>
                </pt>
                <pt idx="656">
                  <v>41110</v>
                </pt>
                <pt idx="657">
                  <v>41117</v>
                </pt>
                <pt idx="658">
                  <v>41124</v>
                </pt>
                <pt idx="659">
                  <v>41131</v>
                </pt>
                <pt idx="660">
                  <v>41138</v>
                </pt>
                <pt idx="661">
                  <v>41145</v>
                </pt>
                <pt idx="662">
                  <v>41152</v>
                </pt>
                <pt idx="663">
                  <v>41159</v>
                </pt>
                <pt idx="664">
                  <v>41166</v>
                </pt>
                <pt idx="665">
                  <v>41173</v>
                </pt>
                <pt idx="666">
                  <v>41180</v>
                </pt>
                <pt idx="667">
                  <v>41187</v>
                </pt>
                <pt idx="668">
                  <v>41194</v>
                </pt>
                <pt idx="669">
                  <v>41201</v>
                </pt>
                <pt idx="670">
                  <v>41208</v>
                </pt>
                <pt idx="671">
                  <v>41215</v>
                </pt>
                <pt idx="672">
                  <v>41222</v>
                </pt>
                <pt idx="673">
                  <v>41229</v>
                </pt>
                <pt idx="674">
                  <v>41236</v>
                </pt>
                <pt idx="675">
                  <v>41243</v>
                </pt>
                <pt idx="676">
                  <v>41250</v>
                </pt>
                <pt idx="677">
                  <v>41257</v>
                </pt>
                <pt idx="678">
                  <v>41264</v>
                </pt>
                <pt idx="679">
                  <v>41271</v>
                </pt>
                <pt idx="680">
                  <v>41278</v>
                </pt>
                <pt idx="681">
                  <v>41285</v>
                </pt>
                <pt idx="682">
                  <v>41292</v>
                </pt>
                <pt idx="683">
                  <v>41299</v>
                </pt>
                <pt idx="684">
                  <v>41306</v>
                </pt>
                <pt idx="685">
                  <v>41313</v>
                </pt>
                <pt idx="686">
                  <v>41320</v>
                </pt>
                <pt idx="687">
                  <v>41327</v>
                </pt>
                <pt idx="688">
                  <v>41334</v>
                </pt>
                <pt idx="689">
                  <v>41341</v>
                </pt>
                <pt idx="690">
                  <v>41348</v>
                </pt>
                <pt idx="691">
                  <v>41355</v>
                </pt>
                <pt idx="692">
                  <v>41362</v>
                </pt>
                <pt idx="693">
                  <v>41369</v>
                </pt>
                <pt idx="694">
                  <v>41376</v>
                </pt>
                <pt idx="695">
                  <v>41383</v>
                </pt>
                <pt idx="696">
                  <v>41390</v>
                </pt>
                <pt idx="697">
                  <v>41397</v>
                </pt>
                <pt idx="698">
                  <v>41404</v>
                </pt>
                <pt idx="699">
                  <v>41411</v>
                </pt>
                <pt idx="700">
                  <v>41418</v>
                </pt>
                <pt idx="701">
                  <v>41425</v>
                </pt>
                <pt idx="702">
                  <v>41432</v>
                </pt>
                <pt idx="703">
                  <v>41439</v>
                </pt>
                <pt idx="704">
                  <v>41446</v>
                </pt>
                <pt idx="705">
                  <v>41453</v>
                </pt>
                <pt idx="706">
                  <v>41460</v>
                </pt>
                <pt idx="707">
                  <v>41467</v>
                </pt>
                <pt idx="708">
                  <v>41474</v>
                </pt>
                <pt idx="709">
                  <v>41481</v>
                </pt>
                <pt idx="710">
                  <v>41488</v>
                </pt>
                <pt idx="711">
                  <v>41495</v>
                </pt>
                <pt idx="712">
                  <v>41502</v>
                </pt>
                <pt idx="713">
                  <v>41509</v>
                </pt>
                <pt idx="714">
                  <v>41516</v>
                </pt>
                <pt idx="715">
                  <v>41523</v>
                </pt>
                <pt idx="716">
                  <v>41530</v>
                </pt>
                <pt idx="717">
                  <v>41537</v>
                </pt>
                <pt idx="718">
                  <v>41544</v>
                </pt>
                <pt idx="719">
                  <v>41551</v>
                </pt>
                <pt idx="720">
                  <v>41558</v>
                </pt>
                <pt idx="721">
                  <v>41565</v>
                </pt>
                <pt idx="722">
                  <v>41572</v>
                </pt>
                <pt idx="723">
                  <v>41579</v>
                </pt>
                <pt idx="724">
                  <v>41586</v>
                </pt>
                <pt idx="725">
                  <v>41593</v>
                </pt>
                <pt idx="726">
                  <v>41600</v>
                </pt>
                <pt idx="727">
                  <v>41607</v>
                </pt>
                <pt idx="728">
                  <v>41614</v>
                </pt>
                <pt idx="729">
                  <v>41621</v>
                </pt>
                <pt idx="730">
                  <v>41628</v>
                </pt>
                <pt idx="731">
                  <v>41635</v>
                </pt>
                <pt idx="732">
                  <v>41642</v>
                </pt>
                <pt idx="733">
                  <v>41649</v>
                </pt>
                <pt idx="734">
                  <v>41656</v>
                </pt>
                <pt idx="735">
                  <v>41663</v>
                </pt>
                <pt idx="736">
                  <v>41670</v>
                </pt>
                <pt idx="737">
                  <v>41677</v>
                </pt>
                <pt idx="738">
                  <v>41684</v>
                </pt>
                <pt idx="739">
                  <v>41691</v>
                </pt>
                <pt idx="740">
                  <v>41698</v>
                </pt>
                <pt idx="741">
                  <v>41705</v>
                </pt>
                <pt idx="742">
                  <v>41712</v>
                </pt>
                <pt idx="743">
                  <v>41719</v>
                </pt>
                <pt idx="744">
                  <v>41726</v>
                </pt>
                <pt idx="745">
                  <v>41733</v>
                </pt>
                <pt idx="746">
                  <v>41740</v>
                </pt>
                <pt idx="747">
                  <v>41747</v>
                </pt>
                <pt idx="748">
                  <v>41754</v>
                </pt>
                <pt idx="749">
                  <v>41761</v>
                </pt>
                <pt idx="750">
                  <v>41768</v>
                </pt>
                <pt idx="751">
                  <v>41775</v>
                </pt>
                <pt idx="752">
                  <v>41782</v>
                </pt>
                <pt idx="753">
                  <v>41789</v>
                </pt>
                <pt idx="754">
                  <v>41796</v>
                </pt>
                <pt idx="755">
                  <v>41803</v>
                </pt>
                <pt idx="756">
                  <v>41810</v>
                </pt>
                <pt idx="757">
                  <v>41817</v>
                </pt>
                <pt idx="758">
                  <v>41824</v>
                </pt>
                <pt idx="759">
                  <v>41831</v>
                </pt>
                <pt idx="760">
                  <v>41838</v>
                </pt>
                <pt idx="761">
                  <v>41845</v>
                </pt>
                <pt idx="762">
                  <v>41852</v>
                </pt>
                <pt idx="763">
                  <v>41859</v>
                </pt>
                <pt idx="764">
                  <v>41866</v>
                </pt>
                <pt idx="765">
                  <v>41873</v>
                </pt>
                <pt idx="766">
                  <v>41880</v>
                </pt>
                <pt idx="767">
                  <v>41887</v>
                </pt>
                <pt idx="768">
                  <v>41894</v>
                </pt>
                <pt idx="769">
                  <v>41901</v>
                </pt>
                <pt idx="770">
                  <v>41908</v>
                </pt>
                <pt idx="771">
                  <v>41915</v>
                </pt>
                <pt idx="772">
                  <v>41922</v>
                </pt>
                <pt idx="773">
                  <v>41929</v>
                </pt>
                <pt idx="774">
                  <v>41936</v>
                </pt>
                <pt idx="775">
                  <v>41943</v>
                </pt>
                <pt idx="776">
                  <v>41950</v>
                </pt>
                <pt idx="777">
                  <v>41957</v>
                </pt>
                <pt idx="778">
                  <v>41964</v>
                </pt>
                <pt idx="779">
                  <v>41971</v>
                </pt>
                <pt idx="780">
                  <v>41978</v>
                </pt>
                <pt idx="781">
                  <v>41985</v>
                </pt>
                <pt idx="782">
                  <v>41992</v>
                </pt>
                <pt idx="783">
                  <v>41999</v>
                </pt>
                <pt idx="784">
                  <v>42006</v>
                </pt>
                <pt idx="785">
                  <v>42013</v>
                </pt>
                <pt idx="786">
                  <v>42020</v>
                </pt>
                <pt idx="787">
                  <v>42027</v>
                </pt>
                <pt idx="788">
                  <v>42034</v>
                </pt>
                <pt idx="789">
                  <v>42041</v>
                </pt>
                <pt idx="790">
                  <v>42048</v>
                </pt>
                <pt idx="791">
                  <v>42055</v>
                </pt>
                <pt idx="792">
                  <v>42062</v>
                </pt>
                <pt idx="793">
                  <v>42069</v>
                </pt>
                <pt idx="794">
                  <v>42076</v>
                </pt>
                <pt idx="795">
                  <v>42083</v>
                </pt>
                <pt idx="796">
                  <v>42090</v>
                </pt>
                <pt idx="797">
                  <v>42097</v>
                </pt>
                <pt idx="798">
                  <v>42104</v>
                </pt>
                <pt idx="799">
                  <v>42111</v>
                </pt>
                <pt idx="800">
                  <v>42118</v>
                </pt>
                <pt idx="801">
                  <v>42125</v>
                </pt>
                <pt idx="802">
                  <v>42132</v>
                </pt>
                <pt idx="803">
                  <v>42139</v>
                </pt>
                <pt idx="804">
                  <v>42146</v>
                </pt>
                <pt idx="805">
                  <v>42153</v>
                </pt>
                <pt idx="806">
                  <v>42160</v>
                </pt>
                <pt idx="807">
                  <v>42167</v>
                </pt>
                <pt idx="808">
                  <v>42174</v>
                </pt>
                <pt idx="809">
                  <v>42181</v>
                </pt>
                <pt idx="810">
                  <v>42188</v>
                </pt>
                <pt idx="811">
                  <v>42195</v>
                </pt>
                <pt idx="812">
                  <v>42202</v>
                </pt>
                <pt idx="813">
                  <v>42209</v>
                </pt>
                <pt idx="814">
                  <v>42216</v>
                </pt>
                <pt idx="815">
                  <v>42223</v>
                </pt>
                <pt idx="816">
                  <v>42230</v>
                </pt>
                <pt idx="817">
                  <v>42237</v>
                </pt>
                <pt idx="818">
                  <v>42244</v>
                </pt>
                <pt idx="819">
                  <v>42251</v>
                </pt>
                <pt idx="820">
                  <v>42258</v>
                </pt>
                <pt idx="821">
                  <v>42265</v>
                </pt>
                <pt idx="822">
                  <v>42272</v>
                </pt>
                <pt idx="823">
                  <v>42279</v>
                </pt>
                <pt idx="824">
                  <v>42286</v>
                </pt>
                <pt idx="825">
                  <v>42293</v>
                </pt>
                <pt idx="826">
                  <v>42300</v>
                </pt>
                <pt idx="827">
                  <v>42307</v>
                </pt>
                <pt idx="828">
                  <v>42314</v>
                </pt>
                <pt idx="829">
                  <v>42321</v>
                </pt>
                <pt idx="830">
                  <v>42328</v>
                </pt>
                <pt idx="831">
                  <v>42335</v>
                </pt>
                <pt idx="832">
                  <v>42342</v>
                </pt>
                <pt idx="833">
                  <v>42349</v>
                </pt>
                <pt idx="834">
                  <v>42356</v>
                </pt>
                <pt idx="835">
                  <v>42363</v>
                </pt>
                <pt idx="836">
                  <v>42370</v>
                </pt>
                <pt idx="837">
                  <v>42377</v>
                </pt>
                <pt idx="838">
                  <v>42384</v>
                </pt>
                <pt idx="839">
                  <v>42391</v>
                </pt>
                <pt idx="840">
                  <v>42398</v>
                </pt>
                <pt idx="841">
                  <v>42405</v>
                </pt>
                <pt idx="842">
                  <v>42412</v>
                </pt>
                <pt idx="843">
                  <v>42419</v>
                </pt>
                <pt idx="844">
                  <v>42426</v>
                </pt>
                <pt idx="845">
                  <v>42433</v>
                </pt>
                <pt idx="846">
                  <v>42440</v>
                </pt>
                <pt idx="847">
                  <v>42447</v>
                </pt>
                <pt idx="848">
                  <v>42454</v>
                </pt>
                <pt idx="849">
                  <v>42461</v>
                </pt>
                <pt idx="850">
                  <v>42468</v>
                </pt>
                <pt idx="851">
                  <v>42475</v>
                </pt>
                <pt idx="852">
                  <v>42482</v>
                </pt>
                <pt idx="853">
                  <v>42489</v>
                </pt>
                <pt idx="854">
                  <v>42496</v>
                </pt>
                <pt idx="855">
                  <v>42503</v>
                </pt>
                <pt idx="856">
                  <v>42510</v>
                </pt>
                <pt idx="857">
                  <v>42517</v>
                </pt>
                <pt idx="858">
                  <v>42524</v>
                </pt>
                <pt idx="859">
                  <v>42531</v>
                </pt>
                <pt idx="860">
                  <v>42538</v>
                </pt>
                <pt idx="861">
                  <v>42545</v>
                </pt>
                <pt idx="862">
                  <v>42552</v>
                </pt>
                <pt idx="863">
                  <v>42559</v>
                </pt>
                <pt idx="864">
                  <v>42566</v>
                </pt>
                <pt idx="865">
                  <v>42573</v>
                </pt>
                <pt idx="866">
                  <v>42580</v>
                </pt>
                <pt idx="867">
                  <v>42587</v>
                </pt>
                <pt idx="868">
                  <v>42594</v>
                </pt>
                <pt idx="869">
                  <v>42601</v>
                </pt>
                <pt idx="870">
                  <v>42608</v>
                </pt>
                <pt idx="871">
                  <v>42615</v>
                </pt>
                <pt idx="872">
                  <v>42622</v>
                </pt>
                <pt idx="873">
                  <v>42629</v>
                </pt>
                <pt idx="874">
                  <v>42636</v>
                </pt>
                <pt idx="875">
                  <v>42643</v>
                </pt>
                <pt idx="876">
                  <v>42650</v>
                </pt>
                <pt idx="877">
                  <v>42657</v>
                </pt>
                <pt idx="878">
                  <v>42664</v>
                </pt>
                <pt idx="879">
                  <v>42671</v>
                </pt>
                <pt idx="880">
                  <v>42678</v>
                </pt>
                <pt idx="881">
                  <v>42685</v>
                </pt>
                <pt idx="882">
                  <v>42692</v>
                </pt>
                <pt idx="883">
                  <v>42699</v>
                </pt>
                <pt idx="884">
                  <v>42706</v>
                </pt>
                <pt idx="885">
                  <v>42713</v>
                </pt>
                <pt idx="886">
                  <v>42720</v>
                </pt>
                <pt idx="887">
                  <v>42727</v>
                </pt>
                <pt idx="888">
                  <v>42734</v>
                </pt>
                <pt idx="889">
                  <v>42741</v>
                </pt>
                <pt idx="890">
                  <v>42748</v>
                </pt>
                <pt idx="891">
                  <v>42755</v>
                </pt>
                <pt idx="892">
                  <v>42762</v>
                </pt>
                <pt idx="893">
                  <v>42769</v>
                </pt>
                <pt idx="894">
                  <v>42776</v>
                </pt>
                <pt idx="895">
                  <v>42783</v>
                </pt>
                <pt idx="896">
                  <v>42790</v>
                </pt>
                <pt idx="897">
                  <v>42797</v>
                </pt>
                <pt idx="898">
                  <v>42804</v>
                </pt>
                <pt idx="899">
                  <v>42811</v>
                </pt>
                <pt idx="900">
                  <v>42818</v>
                </pt>
                <pt idx="901">
                  <v>42825</v>
                </pt>
                <pt idx="902">
                  <v>42832</v>
                </pt>
                <pt idx="903">
                  <v>42839</v>
                </pt>
                <pt idx="904">
                  <v>42846</v>
                </pt>
                <pt idx="905">
                  <v>42853</v>
                </pt>
                <pt idx="906">
                  <v>42860</v>
                </pt>
                <pt idx="907">
                  <v>42867</v>
                </pt>
                <pt idx="908">
                  <v>42874</v>
                </pt>
                <pt idx="909">
                  <v>42881</v>
                </pt>
                <pt idx="910">
                  <v>42888</v>
                </pt>
                <pt idx="911">
                  <v>42895</v>
                </pt>
                <pt idx="912">
                  <v>42902</v>
                </pt>
                <pt idx="913">
                  <v>42909</v>
                </pt>
                <pt idx="914">
                  <v>42916</v>
                </pt>
                <pt idx="915">
                  <v>42923</v>
                </pt>
                <pt idx="916">
                  <v>42930</v>
                </pt>
                <pt idx="917">
                  <v>42937</v>
                </pt>
                <pt idx="918">
                  <v>42944</v>
                </pt>
                <pt idx="919">
                  <v>42951</v>
                </pt>
                <pt idx="920">
                  <v>42958</v>
                </pt>
                <pt idx="921">
                  <v>42965</v>
                </pt>
                <pt idx="922">
                  <v>42972</v>
                </pt>
                <pt idx="923">
                  <v>42979</v>
                </pt>
                <pt idx="924">
                  <v>42986</v>
                </pt>
                <pt idx="925">
                  <v>42993</v>
                </pt>
                <pt idx="926">
                  <v>43000</v>
                </pt>
                <pt idx="927">
                  <v>43007</v>
                </pt>
                <pt idx="928">
                  <v>43014</v>
                </pt>
                <pt idx="929">
                  <v>43021</v>
                </pt>
                <pt idx="930">
                  <v>43028</v>
                </pt>
                <pt idx="931">
                  <v>43035</v>
                </pt>
                <pt idx="932">
                  <v>43042</v>
                </pt>
                <pt idx="933">
                  <v>43049</v>
                </pt>
                <pt idx="934">
                  <v>43056</v>
                </pt>
                <pt idx="935">
                  <v>43063</v>
                </pt>
                <pt idx="936">
                  <v>43070</v>
                </pt>
                <pt idx="937">
                  <v>43077</v>
                </pt>
                <pt idx="938">
                  <v>43084</v>
                </pt>
                <pt idx="939">
                  <v>43091</v>
                </pt>
                <pt idx="940">
                  <v>43098</v>
                </pt>
                <pt idx="941">
                  <v>43105</v>
                </pt>
                <pt idx="942">
                  <v>43112</v>
                </pt>
                <pt idx="943">
                  <v>43119</v>
                </pt>
                <pt idx="944">
                  <v>43126</v>
                </pt>
                <pt idx="945">
                  <v>43133</v>
                </pt>
                <pt idx="946">
                  <v>43140</v>
                </pt>
                <pt idx="947">
                  <v>43147</v>
                </pt>
                <pt idx="948">
                  <v>43154</v>
                </pt>
                <pt idx="949">
                  <v>43161</v>
                </pt>
                <pt idx="950">
                  <v>43168</v>
                </pt>
                <pt idx="951">
                  <v>43175</v>
                </pt>
                <pt idx="952">
                  <v>43182</v>
                </pt>
                <pt idx="953">
                  <v>43189</v>
                </pt>
                <pt idx="954">
                  <v>43196</v>
                </pt>
                <pt idx="955">
                  <v>43203</v>
                </pt>
                <pt idx="956">
                  <v>43210</v>
                </pt>
                <pt idx="957">
                  <v>43217</v>
                </pt>
                <pt idx="958">
                  <v>43224</v>
                </pt>
                <pt idx="959">
                  <v>43231</v>
                </pt>
                <pt idx="960">
                  <v>43238</v>
                </pt>
                <pt idx="961">
                  <v>43245</v>
                </pt>
                <pt idx="962">
                  <v>43252</v>
                </pt>
                <pt idx="963">
                  <v>43259</v>
                </pt>
                <pt idx="964">
                  <v>43266</v>
                </pt>
                <pt idx="965">
                  <v>43273</v>
                </pt>
                <pt idx="966">
                  <v>43280</v>
                </pt>
                <pt idx="967">
                  <v>43287</v>
                </pt>
                <pt idx="968">
                  <v>43294</v>
                </pt>
                <pt idx="969">
                  <v>43301</v>
                </pt>
                <pt idx="970">
                  <v>43308</v>
                </pt>
                <pt idx="971">
                  <v>43315</v>
                </pt>
                <pt idx="972">
                  <v>43322</v>
                </pt>
                <pt idx="973">
                  <v>43329</v>
                </pt>
                <pt idx="974">
                  <v>43336</v>
                </pt>
                <pt idx="975">
                  <v>43343</v>
                </pt>
                <pt idx="976">
                  <v>43350</v>
                </pt>
                <pt idx="977">
                  <v>43357</v>
                </pt>
                <pt idx="978">
                  <v>43364</v>
                </pt>
                <pt idx="979">
                  <v>43371</v>
                </pt>
                <pt idx="980">
                  <v>43378</v>
                </pt>
                <pt idx="981">
                  <v>43385</v>
                </pt>
                <pt idx="982">
                  <v>43392</v>
                </pt>
                <pt idx="983">
                  <v>43399</v>
                </pt>
                <pt idx="984">
                  <v>43406</v>
                </pt>
                <pt idx="985">
                  <v>43413</v>
                </pt>
                <pt idx="986">
                  <v>43420</v>
                </pt>
                <pt idx="987">
                  <v>43427</v>
                </pt>
                <pt idx="988">
                  <v>43434</v>
                </pt>
                <pt idx="989">
                  <v>43441</v>
                </pt>
                <pt idx="990">
                  <v>43448</v>
                </pt>
                <pt idx="991">
                  <v>43455</v>
                </pt>
                <pt idx="992">
                  <v>43462</v>
                </pt>
                <pt idx="993">
                  <v>43469</v>
                </pt>
                <pt idx="994">
                  <v>43476</v>
                </pt>
                <pt idx="995">
                  <v>43483</v>
                </pt>
                <pt idx="996">
                  <v>43490</v>
                </pt>
                <pt idx="997">
                  <v>43497</v>
                </pt>
                <pt idx="998">
                  <v>43504</v>
                </pt>
                <pt idx="999">
                  <v>43511</v>
                </pt>
                <pt idx="1000">
                  <v>43518</v>
                </pt>
                <pt idx="1001">
                  <v>43525</v>
                </pt>
                <pt idx="1002">
                  <v>43532</v>
                </pt>
                <pt idx="1003">
                  <v>43539</v>
                </pt>
                <pt idx="1004">
                  <v>43546</v>
                </pt>
                <pt idx="1005">
                  <v>43553</v>
                </pt>
                <pt idx="1006">
                  <v>43560</v>
                </pt>
                <pt idx="1007">
                  <v>43567</v>
                </pt>
                <pt idx="1008">
                  <v>43574</v>
                </pt>
                <pt idx="1009">
                  <v>43581</v>
                </pt>
                <pt idx="1010">
                  <v>43588</v>
                </pt>
                <pt idx="1011">
                  <v>43595</v>
                </pt>
                <pt idx="1012">
                  <v>43602</v>
                </pt>
                <pt idx="1013">
                  <v>43609</v>
                </pt>
                <pt idx="1014">
                  <v>43616</v>
                </pt>
                <pt idx="1015">
                  <v>43623</v>
                </pt>
                <pt idx="1016">
                  <v>43630</v>
                </pt>
                <pt idx="1017">
                  <v>43637</v>
                </pt>
                <pt idx="1018">
                  <v>43644</v>
                </pt>
                <pt idx="1019">
                  <v>43651</v>
                </pt>
                <pt idx="1020">
                  <v>43658</v>
                </pt>
                <pt idx="1021">
                  <v>43665</v>
                </pt>
                <pt idx="1022">
                  <v>43672</v>
                </pt>
                <pt idx="1023">
                  <v>43679</v>
                </pt>
                <pt idx="1024">
                  <v>43686</v>
                </pt>
                <pt idx="1025">
                  <v>43693</v>
                </pt>
                <pt idx="1026">
                  <v>43700</v>
                </pt>
                <pt idx="1027">
                  <v>43707</v>
                </pt>
                <pt idx="1028">
                  <v>43714</v>
                </pt>
                <pt idx="1029">
                  <v>43721</v>
                </pt>
                <pt idx="1030">
                  <v>43728</v>
                </pt>
                <pt idx="1031">
                  <v>43735</v>
                </pt>
                <pt idx="1032">
                  <v>43742</v>
                </pt>
                <pt idx="1033">
                  <v>43749</v>
                </pt>
                <pt idx="1034">
                  <v>43756</v>
                </pt>
                <pt idx="1035">
                  <v>43763</v>
                </pt>
                <pt idx="1036">
                  <v>43770</v>
                </pt>
                <pt idx="1037">
                  <v>43777</v>
                </pt>
                <pt idx="1038">
                  <v>43784</v>
                </pt>
                <pt idx="1039">
                  <v>43791</v>
                </pt>
                <pt idx="1040">
                  <v>43798</v>
                </pt>
                <pt idx="1041">
                  <v>43805</v>
                </pt>
                <pt idx="1042">
                  <v>43812</v>
                </pt>
                <pt idx="1043">
                  <v>43819</v>
                </pt>
                <pt idx="1044">
                  <v>43826</v>
                </pt>
                <pt idx="1045">
                  <v>43833</v>
                </pt>
                <pt idx="1046">
                  <v>43840</v>
                </pt>
                <pt idx="1047">
                  <v>43847</v>
                </pt>
                <pt idx="1048">
                  <v>43854</v>
                </pt>
                <pt idx="1049">
                  <v>43861</v>
                </pt>
                <pt idx="1050">
                  <v>43868</v>
                </pt>
                <pt idx="1051">
                  <v>43875</v>
                </pt>
                <pt idx="1052">
                  <v>43882</v>
                </pt>
                <pt idx="1053">
                  <v>43889</v>
                </pt>
                <pt idx="1054">
                  <v>43896</v>
                </pt>
                <pt idx="1055">
                  <v>43903</v>
                </pt>
                <pt idx="1056">
                  <v>43910</v>
                </pt>
                <pt idx="1057">
                  <v>43917</v>
                </pt>
                <pt idx="1058">
                  <v>43924</v>
                </pt>
                <pt idx="1059">
                  <v>43931</v>
                </pt>
                <pt idx="1060">
                  <v>43938</v>
                </pt>
                <pt idx="1061">
                  <v>43945</v>
                </pt>
                <pt idx="1062">
                  <v>43952</v>
                </pt>
                <pt idx="1063">
                  <v>43959</v>
                </pt>
                <pt idx="1064">
                  <v>43966</v>
                </pt>
                <pt idx="1065">
                  <v>43973</v>
                </pt>
                <pt idx="1066">
                  <v>43980</v>
                </pt>
                <pt idx="1067">
                  <v>43987</v>
                </pt>
                <pt idx="1068">
                  <v>43994</v>
                </pt>
                <pt idx="1069">
                  <v>44001</v>
                </pt>
                <pt idx="1070">
                  <v>44008</v>
                </pt>
                <pt idx="1071">
                  <v>44015</v>
                </pt>
                <pt idx="1072">
                  <v>44022</v>
                </pt>
                <pt idx="1073">
                  <v>44029</v>
                </pt>
                <pt idx="1074">
                  <v>44036</v>
                </pt>
                <pt idx="1075">
                  <v>44043</v>
                </pt>
                <pt idx="1076">
                  <v>44050</v>
                </pt>
                <pt idx="1077">
                  <v>44057</v>
                </pt>
                <pt idx="1078">
                  <v>44064</v>
                </pt>
                <pt idx="1079">
                  <v>44071</v>
                </pt>
                <pt idx="1080">
                  <v>44078</v>
                </pt>
                <pt idx="1081">
                  <v>44085</v>
                </pt>
                <pt idx="1082">
                  <v>44092</v>
                </pt>
                <pt idx="1083">
                  <v>44099</v>
                </pt>
                <pt idx="1084">
                  <v>44106</v>
                </pt>
                <pt idx="1085">
                  <v>44113</v>
                </pt>
                <pt idx="1086">
                  <v>44120</v>
                </pt>
                <pt idx="1087">
                  <v>44127</v>
                </pt>
                <pt idx="1088">
                  <v>44134</v>
                </pt>
                <pt idx="1089">
                  <v>44141</v>
                </pt>
                <pt idx="1090">
                  <v>44148</v>
                </pt>
                <pt idx="1091">
                  <v>44155</v>
                </pt>
                <pt idx="1092">
                  <v>44162</v>
                </pt>
                <pt idx="1093">
                  <v>44169</v>
                </pt>
                <pt idx="1094">
                  <v>44176</v>
                </pt>
                <pt idx="1095">
                  <v>44183</v>
                </pt>
                <pt idx="1096">
                  <v>44190</v>
                </pt>
                <pt idx="1097">
                  <v>44197</v>
                </pt>
                <pt idx="1098">
                  <v>44204</v>
                </pt>
                <pt idx="1099">
                  <v>44211</v>
                </pt>
                <pt idx="1100">
                  <v>44218</v>
                </pt>
                <pt idx="1101">
                  <v>44225</v>
                </pt>
                <pt idx="1102">
                  <v>44232</v>
                </pt>
                <pt idx="1103">
                  <v>44239</v>
                </pt>
                <pt idx="1104">
                  <v>44246</v>
                </pt>
                <pt idx="1105">
                  <v>44253</v>
                </pt>
                <pt idx="1106">
                  <v>44260</v>
                </pt>
                <pt idx="1107">
                  <v>44267</v>
                </pt>
                <pt idx="1108">
                  <v>44274</v>
                </pt>
                <pt idx="1109">
                  <v>44281</v>
                </pt>
                <pt idx="1110">
                  <v>44288</v>
                </pt>
                <pt idx="1111">
                  <v>44295</v>
                </pt>
                <pt idx="1112">
                  <v>44302</v>
                </pt>
                <pt idx="1113">
                  <v>44309</v>
                </pt>
                <pt idx="1114">
                  <v>44316</v>
                </pt>
                <pt idx="1115">
                  <v>44323</v>
                </pt>
                <pt idx="1116">
                  <v>44330</v>
                </pt>
                <pt idx="1117">
                  <v>44337</v>
                </pt>
                <pt idx="1118">
                  <v>44344</v>
                </pt>
                <pt idx="1119">
                  <v>44351</v>
                </pt>
                <pt idx="1120">
                  <v>44358</v>
                </pt>
                <pt idx="1121">
                  <v>44365</v>
                </pt>
                <pt idx="1122">
                  <v>44372</v>
                </pt>
                <pt idx="1123">
                  <v>44379</v>
                </pt>
                <pt idx="1124">
                  <v>44386</v>
                </pt>
                <pt idx="1125">
                  <v>44393</v>
                </pt>
                <pt idx="1126">
                  <v>44400</v>
                </pt>
                <pt idx="1127">
                  <v>44407</v>
                </pt>
                <pt idx="1128">
                  <v>44414</v>
                </pt>
                <pt idx="1129">
                  <v>44421</v>
                </pt>
                <pt idx="1130">
                  <v>44428</v>
                </pt>
                <pt idx="1131">
                  <v>44435</v>
                </pt>
                <pt idx="1132">
                  <v>44442</v>
                </pt>
                <pt idx="1133">
                  <v>44449</v>
                </pt>
                <pt idx="1134">
                  <v>44456</v>
                </pt>
                <pt idx="1135">
                  <v>44463</v>
                </pt>
                <pt idx="1136">
                  <v>44470</v>
                </pt>
                <pt idx="1137">
                  <v>44477</v>
                </pt>
                <pt idx="1138">
                  <v>44484</v>
                </pt>
                <pt idx="1139">
                  <v>44491</v>
                </pt>
                <pt idx="1140">
                  <v>44498</v>
                </pt>
                <pt idx="1141">
                  <v>44505</v>
                </pt>
                <pt idx="1142">
                  <v>44512</v>
                </pt>
                <pt idx="1143">
                  <v>44519</v>
                </pt>
                <pt idx="1144">
                  <v>44526</v>
                </pt>
                <pt idx="1145">
                  <v>44533</v>
                </pt>
                <pt idx="1146">
                  <v>44540</v>
                </pt>
                <pt idx="1147">
                  <v>44547</v>
                </pt>
                <pt idx="1148">
                  <v>44554</v>
                </pt>
                <pt idx="1149">
                  <v>44561</v>
                </pt>
                <pt idx="1150">
                  <v>44568</v>
                </pt>
                <pt idx="1151">
                  <v>44575</v>
                </pt>
                <pt idx="1152">
                  <v>44582</v>
                </pt>
                <pt idx="1153">
                  <v>44589</v>
                </pt>
                <pt idx="1154">
                  <v>44596</v>
                </pt>
                <pt idx="1155">
                  <v>44603</v>
                </pt>
                <pt idx="1156">
                  <v>44610</v>
                </pt>
                <pt idx="1157">
                  <v>44617</v>
                </pt>
                <pt idx="1158">
                  <v>44624</v>
                </pt>
                <pt idx="1159">
                  <v>44631</v>
                </pt>
                <pt idx="1160">
                  <v>44638</v>
                </pt>
                <pt idx="1161">
                  <v>44645</v>
                </pt>
                <pt idx="1162">
                  <v>44652</v>
                </pt>
                <pt idx="1163">
                  <v>44659</v>
                </pt>
                <pt idx="1164">
                  <v>44666</v>
                </pt>
                <pt idx="1165">
                  <v>44673</v>
                </pt>
                <pt idx="1166">
                  <v>44680</v>
                </pt>
                <pt idx="1167">
                  <v>44687</v>
                </pt>
                <pt idx="1168">
                  <v>44694</v>
                </pt>
                <pt idx="1169">
                  <v>44701</v>
                </pt>
                <pt idx="1170">
                  <v>44708</v>
                </pt>
                <pt idx="1171">
                  <v>44715</v>
                </pt>
                <pt idx="1172">
                  <v>44722</v>
                </pt>
                <pt idx="1173">
                  <v>44729</v>
                </pt>
                <pt idx="1174">
                  <v>44736</v>
                </pt>
                <pt idx="1175">
                  <v>44743</v>
                </pt>
                <pt idx="1176">
                  <v>44750</v>
                </pt>
                <pt idx="1177">
                  <v>44757</v>
                </pt>
                <pt idx="1178">
                  <v>44764</v>
                </pt>
                <pt idx="1179">
                  <v>44771</v>
                </pt>
                <pt idx="1180">
                  <v>44778</v>
                </pt>
                <pt idx="1181">
                  <v>44785</v>
                </pt>
                <pt idx="1182">
                  <v>44792</v>
                </pt>
                <pt idx="1183">
                  <v>44799</v>
                </pt>
                <pt idx="1184">
                  <v>44806</v>
                </pt>
                <pt idx="1185">
                  <v>44813</v>
                </pt>
                <pt idx="1186">
                  <v>44820</v>
                </pt>
                <pt idx="1187">
                  <v>44827</v>
                </pt>
                <pt idx="1188">
                  <v>44834</v>
                </pt>
                <pt idx="1189">
                  <v>44841</v>
                </pt>
                <pt idx="1190">
                  <v>44848</v>
                </pt>
                <pt idx="1191">
                  <v>44855</v>
                </pt>
                <pt idx="1192">
                  <v>44862</v>
                </pt>
                <pt idx="1193">
                  <v>44869</v>
                </pt>
                <pt idx="1194">
                  <v>44876</v>
                </pt>
                <pt idx="1195">
                  <v>44883</v>
                </pt>
                <pt idx="1196">
                  <v>44890</v>
                </pt>
                <pt idx="1197">
                  <v>44897</v>
                </pt>
                <pt idx="1198">
                  <v>44904</v>
                </pt>
                <pt idx="1199">
                  <v>44911</v>
                </pt>
                <pt idx="1200">
                  <v>44918</v>
                </pt>
                <pt idx="1201">
                  <v>44925</v>
                </pt>
                <pt idx="1202">
                  <v>44932</v>
                </pt>
                <pt idx="1203">
                  <v>44939</v>
                </pt>
                <pt idx="1204">
                  <v>44946</v>
                </pt>
                <pt idx="1205">
                  <v>44953</v>
                </pt>
                <pt idx="1206">
                  <v>44960</v>
                </pt>
                <pt idx="1207">
                  <v>44967</v>
                </pt>
                <pt idx="1208">
                  <v>44974</v>
                </pt>
                <pt idx="1209">
                  <v>44981</v>
                </pt>
                <pt idx="1210">
                  <v>44988</v>
                </pt>
                <pt idx="1211">
                  <v>44995</v>
                </pt>
                <pt idx="1212">
                  <v>45002</v>
                </pt>
                <pt idx="1213">
                  <v>45009</v>
                </pt>
                <pt idx="1214">
                  <v>45016</v>
                </pt>
                <pt idx="1215">
                  <v>45023</v>
                </pt>
                <pt idx="1216">
                  <v>45030</v>
                </pt>
                <pt idx="1217">
                  <v>45037</v>
                </pt>
                <pt idx="1218">
                  <v>45044</v>
                </pt>
                <pt idx="1219">
                  <v>45051</v>
                </pt>
                <pt idx="1220">
                  <v>45058</v>
                </pt>
                <pt idx="1221">
                  <v>45065</v>
                </pt>
                <pt idx="1222">
                  <v>45072</v>
                </pt>
                <pt idx="1223">
                  <v>45079</v>
                </pt>
                <pt idx="1224">
                  <v>45086</v>
                </pt>
                <pt idx="1225">
                  <v>45093</v>
                </pt>
                <pt idx="1226">
                  <v>45100</v>
                </pt>
                <pt idx="1227">
                  <v>45107</v>
                </pt>
                <pt idx="1228">
                  <v>45114</v>
                </pt>
                <pt idx="1229">
                  <v>45121</v>
                </pt>
                <pt idx="1230">
                  <v>45128</v>
                </pt>
                <pt idx="1231">
                  <v>45135</v>
                </pt>
                <pt idx="1232">
                  <v>45142</v>
                </pt>
                <pt idx="1233">
                  <v>45149</v>
                </pt>
                <pt idx="1234">
                  <v>45156</v>
                </pt>
                <pt idx="1235">
                  <v>45163</v>
                </pt>
                <pt idx="1236">
                  <v>45170</v>
                </pt>
                <pt idx="1237">
                  <v>45177</v>
                </pt>
                <pt idx="1238">
                  <v>45184</v>
                </pt>
                <pt idx="1239">
                  <v>45191</v>
                </pt>
                <pt idx="1240">
                  <v>45198</v>
                </pt>
                <pt idx="1241">
                  <v>45205</v>
                </pt>
                <pt idx="1242">
                  <v>45212</v>
                </pt>
                <pt idx="1243">
                  <v>45219</v>
                </pt>
                <pt idx="1244">
                  <v>45226</v>
                </pt>
                <pt idx="1245">
                  <v>45233</v>
                </pt>
                <pt idx="1246">
                  <v>45240</v>
                </pt>
                <pt idx="1247">
                  <v>45247</v>
                </pt>
                <pt idx="1248">
                  <v>45254</v>
                </pt>
                <pt idx="1249">
                  <v>45261</v>
                </pt>
                <pt idx="1250">
                  <v>45268</v>
                </pt>
                <pt idx="1251">
                  <v>45275</v>
                </pt>
                <pt idx="1252">
                  <v>45282</v>
                </pt>
                <pt idx="1253">
                  <v>45289</v>
                </pt>
                <pt idx="1254">
                  <v>45296</v>
                </pt>
                <pt idx="1255">
                  <v>45303</v>
                </pt>
                <pt idx="1256">
                  <v>45310</v>
                </pt>
                <pt idx="1257">
                  <v>45317</v>
                </pt>
                <pt idx="1258">
                  <v>45324</v>
                </pt>
                <pt idx="1259">
                  <v>45331</v>
                </pt>
                <pt idx="1260">
                  <v>45338</v>
                </pt>
                <pt idx="1261">
                  <v>45345</v>
                </pt>
                <pt idx="1262">
                  <v>45352</v>
                </pt>
                <pt idx="1263">
                  <v>45359</v>
                </pt>
                <pt idx="1264">
                  <v>45366</v>
                </pt>
                <pt idx="1265">
                  <v>45373</v>
                </pt>
                <pt idx="1266">
                  <v>45380</v>
                </pt>
                <pt idx="1267">
                  <v>45387</v>
                </pt>
                <pt idx="1268">
                  <v>45394</v>
                </pt>
                <pt idx="1269">
                  <v>45401</v>
                </pt>
                <pt idx="1270">
                  <v>45408</v>
                </pt>
                <pt idx="1271">
                  <v>45415</v>
                </pt>
                <pt idx="1272">
                  <v>45422</v>
                </pt>
                <pt idx="1273">
                  <v>45429</v>
                </pt>
                <pt idx="1274">
                  <v>45436</v>
                </pt>
                <pt idx="1275">
                  <v>45443</v>
                </pt>
                <pt idx="1276">
                  <v>45450</v>
                </pt>
                <pt idx="1277">
                  <v>45457</v>
                </pt>
                <pt idx="1278">
                  <v>45464</v>
                </pt>
                <pt idx="1279">
                  <v>45471</v>
                </pt>
                <pt idx="1280">
                  <v>45478</v>
                </pt>
                <pt idx="1281">
                  <v>45485</v>
                </pt>
                <pt idx="1282">
                  <v>45492</v>
                </pt>
                <pt idx="1283">
                  <v>45499</v>
                </pt>
                <pt idx="1284">
                  <v>45506</v>
                </pt>
                <pt idx="1285">
                  <v>45513</v>
                </pt>
                <pt idx="1286">
                  <v>45520</v>
                </pt>
                <pt idx="1287">
                  <v>45527</v>
                </pt>
                <pt idx="1288">
                  <v>45534</v>
                </pt>
                <pt idx="1289">
                  <v>45541</v>
                </pt>
                <pt idx="1290">
                  <v>45548</v>
                </pt>
                <pt idx="1291">
                  <v>45555</v>
                </pt>
                <pt idx="1292">
                  <v>45562</v>
                </pt>
                <pt idx="1293">
                  <v>45569</v>
                </pt>
                <pt idx="1294">
                  <v>45576</v>
                </pt>
                <pt idx="1295">
                  <v>45583</v>
                </pt>
                <pt idx="1296">
                  <v>45590</v>
                </pt>
                <pt idx="1297">
                  <v>45597</v>
                </pt>
                <pt idx="1298">
                  <v>45604</v>
                </pt>
                <pt idx="1299">
                  <v>45611</v>
                </pt>
                <pt idx="1300">
                  <v>45618</v>
                </pt>
                <pt idx="1301">
                  <v>45625</v>
                </pt>
                <pt idx="1302">
                  <v>45632</v>
                </pt>
                <pt idx="1303">
                  <v>45639</v>
                </pt>
                <pt idx="1304">
                  <v>45646</v>
                </pt>
                <pt idx="1305">
                  <v>45653</v>
                </pt>
                <pt idx="1306">
                  <v>45660</v>
                </pt>
                <pt idx="1307">
                  <v>45667</v>
                </pt>
                <pt idx="1308">
                  <v>45674</v>
                </pt>
                <pt idx="1309">
                  <v>45681</v>
                </pt>
                <pt idx="1310">
                  <v>45688</v>
                </pt>
                <pt idx="1311">
                  <v>45695</v>
                </pt>
                <pt idx="1312">
                  <v>45702</v>
                </pt>
                <pt idx="1313">
                  <v>45709</v>
                </pt>
                <pt idx="1314">
                  <v>45716</v>
                </pt>
                <pt idx="1315">
                  <v>45723</v>
                </pt>
                <pt idx="1316">
                  <v>45730</v>
                </pt>
                <pt idx="1317">
                  <v>45737</v>
                </pt>
                <pt idx="1318">
                  <v>45744</v>
                </pt>
                <pt idx="1319">
                  <v>45751</v>
                </pt>
                <pt idx="1320">
                  <v>45758</v>
                </pt>
                <pt idx="1321">
                  <v>45765</v>
                </pt>
                <pt idx="1322">
                  <v>45772</v>
                </pt>
                <pt idx="1323">
                  <v>45779</v>
                </pt>
                <pt idx="1324">
                  <v>45786</v>
                </pt>
                <pt idx="1325">
                  <v>45793</v>
                </pt>
                <pt idx="1326">
                  <v>45800</v>
                </pt>
                <pt idx="1327">
                  <v>45807</v>
                </pt>
                <pt idx="1328">
                  <v>45814</v>
                </pt>
                <pt idx="1329">
                  <v>45821</v>
                </pt>
                <pt idx="1330">
                  <v>45828</v>
                </pt>
                <pt idx="1331">
                  <v>45835</v>
                </pt>
                <pt idx="1332">
                  <v>45842</v>
                </pt>
                <pt idx="1333">
                  <v>45849</v>
                </pt>
                <pt idx="1334">
                  <v>45856</v>
                </pt>
                <pt idx="1335">
                  <v>45863</v>
                </pt>
                <pt idx="1336">
                  <v>45870</v>
                </pt>
                <pt idx="1337">
                  <v>45877</v>
                </pt>
                <pt idx="1338">
                  <v>45884</v>
                </pt>
                <pt idx="1339">
                  <v>45891</v>
                </pt>
                <pt idx="1340">
                  <v>45898</v>
                </pt>
                <pt idx="1341">
                  <v>45905</v>
                </pt>
                <pt idx="1342">
                  <v>45912</v>
                </pt>
                <pt idx="1343">
                  <v>45919</v>
                </pt>
                <pt idx="1344">
                  <v>45926</v>
                </pt>
                <pt idx="1345">
                  <v>45933</v>
                </pt>
                <pt idx="1346">
                  <v>45940</v>
                </pt>
                <pt idx="1347">
                  <v>45947</v>
                </pt>
                <pt idx="1348">
                  <v>45954</v>
                </pt>
                <pt idx="1349">
                  <v>45961</v>
                </pt>
                <pt idx="1350">
                  <v>45968</v>
                </pt>
                <pt idx="1351">
                  <v>45975</v>
                </pt>
                <pt idx="1352">
                  <v>45982</v>
                </pt>
                <pt idx="1353">
                  <v>45989</v>
                </pt>
                <pt idx="1354">
                  <v>45996</v>
                </pt>
                <pt idx="1355">
                  <v>46003</v>
                </pt>
                <pt idx="1356">
                  <v>46010</v>
                </pt>
                <pt idx="1357">
                  <v>46017</v>
                </pt>
                <pt idx="1358">
                  <v>46024</v>
                </pt>
                <pt idx="1359">
                  <v>46031</v>
                </pt>
                <pt idx="1360">
                  <v>46038</v>
                </pt>
                <pt idx="1361">
                  <v>46045</v>
                </pt>
                <pt idx="1362">
                  <v>46052</v>
                </pt>
                <pt idx="1363">
                  <v>46059</v>
                </pt>
                <pt idx="1364">
                  <v>46066</v>
                </pt>
                <pt idx="1365">
                  <v>46073</v>
                </pt>
                <pt idx="1366">
                  <v>46080</v>
                </pt>
                <pt idx="1367">
                  <v>46087</v>
                </pt>
                <pt idx="1368">
                  <v>46094</v>
                </pt>
                <pt idx="1369">
                  <v>46101</v>
                </pt>
                <pt idx="1370">
                  <v>46108</v>
                </pt>
                <pt idx="1371">
                  <v>46115</v>
                </pt>
                <pt idx="1372">
                  <v>46122</v>
                </pt>
              </numCache>
            </numRef>
          </cat>
          <val>
            <numRef>
              <f>市场状态总览!$B$159:$B$1531</f>
              <numCache>
                <formatCode>0.00</formatCode>
                <ptCount val="1373"/>
                <pt idx="0">
                  <v>0.09029432342186229</v>
                </pt>
                <pt idx="1">
                  <v>0.05372434323192686</v>
                </pt>
                <pt idx="2">
                  <v>-0.08495632981710535</v>
                </pt>
                <pt idx="3">
                  <v>-0.222445744829054</v>
                </pt>
                <pt idx="4">
                  <v>-0.2307653277675517</v>
                </pt>
                <pt idx="5">
                  <v>0.2440981810287025</v>
                </pt>
                <pt idx="6">
                  <v>0.2069662595029346</v>
                </pt>
                <pt idx="7">
                  <v>0.2567172890517</v>
                </pt>
                <pt idx="8">
                  <v>0.4752031954192494</v>
                </pt>
                <pt idx="9">
                  <v>0.3510439528419037</v>
                </pt>
                <pt idx="10">
                  <v>0.08435970938710519</v>
                </pt>
                <pt idx="11">
                  <v>0.2245291077599496</v>
                </pt>
                <pt idx="12">
                  <v>0.4007887200543616</v>
                </pt>
                <pt idx="13">
                  <v>0.7480953968722887</v>
                </pt>
                <pt idx="14">
                  <v>0.8354271673382003</v>
                </pt>
                <pt idx="15">
                  <v>0.8711882409547389</v>
                </pt>
                <pt idx="16">
                  <v>1.221469130943219</v>
                </pt>
                <pt idx="17">
                  <v>0.4948377770585176</v>
                </pt>
                <pt idx="18">
                  <v>0.7987117426382152</v>
                </pt>
                <pt idx="19">
                  <v>0.7349088704732543</v>
                </pt>
                <pt idx="20">
                  <v>0.7366008764529539</v>
                </pt>
                <pt idx="21">
                  <v>0.6612260585067508</v>
                </pt>
                <pt idx="22">
                  <v>0.6452946917684921</v>
                </pt>
                <pt idx="23">
                  <v>0.4866942386197601</v>
                </pt>
                <pt idx="24">
                  <v>0.5115779906839257</v>
                </pt>
                <pt idx="25">
                  <v>0.3370927663297743</v>
                </pt>
                <pt idx="26">
                  <v>0.3168285383672627</v>
                </pt>
                <pt idx="27">
                  <v>0.1357330336026513</v>
                </pt>
                <pt idx="28">
                  <v>0.02877459170664556</v>
                </pt>
                <pt idx="29">
                  <v>0.001545947642651258</v>
                </pt>
                <pt idx="30">
                  <v>0.01455572543468175</v>
                </pt>
                <pt idx="31">
                  <v>0.1212623320115831</v>
                </pt>
                <pt idx="32">
                  <v>0.06161145081409197</v>
                </pt>
                <pt idx="33">
                  <v>0.1706486174111666</v>
                </pt>
                <pt idx="34">
                  <v>0.1007374641955088</v>
                </pt>
                <pt idx="35">
                  <v>-0.02977354041995933</v>
                </pt>
                <pt idx="36">
                  <v>-0.009382041650983886</v>
                </pt>
                <pt idx="37">
                  <v>-0.009222551499787457</v>
                </pt>
                <pt idx="38">
                  <v>-0.1311714832297075</v>
                </pt>
                <pt idx="39">
                  <v>0.09721972425787992</v>
                </pt>
                <pt idx="40">
                  <v>0.06015868671691063</v>
                </pt>
                <pt idx="41">
                  <v>0.1788306706191384</v>
                </pt>
                <pt idx="42">
                  <v>0.5445641109494059</v>
                </pt>
                <pt idx="43">
                  <v>0.5086786020459118</v>
                </pt>
                <pt idx="44">
                  <v>0.6197460037992295</v>
                </pt>
                <pt idx="45">
                  <v>0.3863731112032692</v>
                </pt>
                <pt idx="46">
                  <v>0.6556731160599911</v>
                </pt>
                <pt idx="47">
                  <v>0.5355149983464308</v>
                </pt>
                <pt idx="48">
                  <v>0.7250195963435173</v>
                </pt>
                <pt idx="49">
                  <v>0.8595465238309279</v>
                </pt>
                <pt idx="50">
                  <v>0.7036496350169346</v>
                </pt>
                <pt idx="51">
                  <v>1.207456983416635</v>
                </pt>
                <pt idx="52">
                  <v>1.169910674903282</v>
                </pt>
                <pt idx="53">
                  <v>1.455417364937225</v>
                </pt>
                <pt idx="54">
                  <v>1.333024460085965</v>
                </pt>
                <pt idx="55">
                  <v>0.7926163099517318</v>
                </pt>
                <pt idx="56">
                  <v>0.4895798941098276</v>
                </pt>
                <pt idx="57">
                  <v>0.3302740928944199</v>
                </pt>
                <pt idx="58">
                  <v>0.1922739040669162</v>
                </pt>
                <pt idx="59">
                  <v>0.2863453078694105</v>
                </pt>
                <pt idx="60">
                  <v>0.2327252260719616</v>
                </pt>
                <pt idx="61">
                  <v>0.3966479179497805</v>
                </pt>
                <pt idx="62">
                  <v>0.3137220995078008</v>
                </pt>
                <pt idx="63">
                  <v>0.1714782283808414</v>
                </pt>
                <pt idx="64">
                  <v>0.6582663149758599</v>
                </pt>
                <pt idx="65">
                  <v>0.6950412779647174</v>
                </pt>
                <pt idx="66">
                  <v>0.4446632749145643</v>
                </pt>
                <pt idx="67">
                  <v>0.6996368486012292</v>
                </pt>
                <pt idx="68">
                  <v>0.8818567244901344</v>
                </pt>
                <pt idx="69">
                  <v>0.3131933082733456</v>
                </pt>
                <pt idx="70">
                  <v>0.1490095279216858</v>
                </pt>
                <pt idx="71">
                  <v>0.1224360053296696</v>
                </pt>
                <pt idx="72">
                  <v>0.06370345280849721</v>
                </pt>
                <pt idx="73">
                  <v>-0.02696958675016825</v>
                </pt>
                <pt idx="74">
                  <v>-0.1807014903789455</v>
                </pt>
                <pt idx="75">
                  <v>-0.04635516755394808</v>
                </pt>
                <pt idx="76">
                  <v>-0.1228641263581622</v>
                </pt>
                <pt idx="77">
                  <v>0.04268458892963933</v>
                </pt>
                <pt idx="78">
                  <v>-0.07402496001600345</v>
                </pt>
                <pt idx="79">
                  <v>-0.1708835600409673</v>
                </pt>
                <pt idx="80">
                  <v>-0.1817323342940067</v>
                </pt>
                <pt idx="81">
                  <v>-0.1137535291739349</v>
                </pt>
                <pt idx="82">
                  <v>-0.0877544301410213</v>
                </pt>
                <pt idx="83">
                  <v>-0.04581170256327705</v>
                </pt>
                <pt idx="84">
                  <v>-0.1864029298495777</v>
                </pt>
                <pt idx="85">
                  <v>-0.02355943197982197</v>
                </pt>
                <pt idx="86">
                  <v>0.2380346131664707</v>
                </pt>
                <pt idx="87">
                  <v>0.01371277278421795</v>
                </pt>
                <pt idx="88">
                  <v>0.306444569230748</v>
                </pt>
                <pt idx="89">
                  <v>0.7563672918186797</v>
                </pt>
                <pt idx="90">
                  <v>0.8901119417064773</v>
                </pt>
                <pt idx="91">
                  <v>1.682921254876373</v>
                </pt>
                <pt idx="92">
                  <v>1.16652838536277</v>
                </pt>
                <pt idx="93">
                  <v>1.192104259504315</v>
                </pt>
                <pt idx="94">
                  <v>1.147761388565464</v>
                </pt>
                <pt idx="95">
                  <v>1.035357963087985</v>
                </pt>
                <pt idx="96">
                  <v>0.6742368376978113</v>
                </pt>
                <pt idx="97">
                  <v>0.9123327640736754</v>
                </pt>
                <pt idx="98">
                  <v>0.5884595837506654</v>
                </pt>
                <pt idx="99">
                  <v>0.1129434916036949</v>
                </pt>
                <pt idx="100">
                  <v>-0.1038801883612585</v>
                </pt>
                <pt idx="101">
                  <v>0.01584473291949751</v>
                </pt>
                <pt idx="102">
                  <v>-0.2296685750663277</v>
                </pt>
                <pt idx="103">
                  <v>-0.3813368861897767</v>
                </pt>
                <pt idx="104">
                  <v>-0.6965551228697229</v>
                </pt>
                <pt idx="105">
                  <v>-0.9079813291540952</v>
                </pt>
                <pt idx="106">
                  <v>-1.04359162847945</v>
                </pt>
                <pt idx="107">
                  <v>-0.7631790073037305</v>
                </pt>
                <pt idx="108">
                  <v>-0.6393510721328872</v>
                </pt>
                <pt idx="109">
                  <v>-0.7744030509717452</v>
                </pt>
                <pt idx="110">
                  <v>-0.8030933130556035</v>
                </pt>
                <pt idx="111">
                  <v>-0.5060088974301729</v>
                </pt>
                <pt idx="112">
                  <v>-0.3068083191656753</v>
                </pt>
                <pt idx="113">
                  <v>-0.1355611644323554</v>
                </pt>
                <pt idx="114">
                  <v>-0.5260697892474597</v>
                </pt>
                <pt idx="115">
                  <v>-0.6858498014377088</v>
                </pt>
                <pt idx="116">
                  <v>-0.8749884823220504</v>
                </pt>
                <pt idx="117">
                  <v>-0.8774499246297276</v>
                </pt>
                <pt idx="118">
                  <v>-0.572609695612187</v>
                </pt>
                <pt idx="119">
                  <v>-0.6189298954174085</v>
                </pt>
                <pt idx="120">
                  <v>-0.6127085356588127</v>
                </pt>
                <pt idx="121">
                  <v>-0.7818431070680314</v>
                </pt>
                <pt idx="122">
                  <v>-0.3892021901754346</v>
                </pt>
                <pt idx="123">
                  <v>-0.507673053984976</v>
                </pt>
                <pt idx="124">
                  <v>-0.4110425405740226</v>
                </pt>
                <pt idx="125">
                  <v>-0.788609880664922</v>
                </pt>
                <pt idx="126">
                  <v>-0.7074646315147672</v>
                </pt>
                <pt idx="127">
                  <v>-0.4794398899322416</v>
                </pt>
                <pt idx="128">
                  <v>0.00770961768894185</v>
                </pt>
                <pt idx="129">
                  <v>0.3688164167707002</v>
                </pt>
                <pt idx="130">
                  <v>0.5677598137929509</v>
                </pt>
                <pt idx="131">
                  <v>0.7060899350338954</v>
                </pt>
                <pt idx="132">
                  <v>0.6919208614110707</v>
                </pt>
                <pt idx="133">
                  <v>1.229494661226073</v>
                </pt>
                <pt idx="134">
                  <v>1.70034186070883</v>
                </pt>
                <pt idx="135">
                  <v>1.634511294430554</v>
                </pt>
                <pt idx="136">
                  <v>1.830283484046556</v>
                </pt>
                <pt idx="137">
                  <v>1.431562799071324</v>
                </pt>
                <pt idx="138">
                  <v>1.039928343751972</v>
                </pt>
                <pt idx="139">
                  <v>0.940561421139934</v>
                </pt>
                <pt idx="140">
                  <v>1.090818982970905</v>
                </pt>
                <pt idx="141">
                  <v>1.328587734772886</v>
                </pt>
                <pt idx="142">
                  <v>1.200662784422456</v>
                </pt>
                <pt idx="143">
                  <v>1.437684980909548</v>
                </pt>
                <pt idx="144">
                  <v>1.218394276288422</v>
                </pt>
                <pt idx="145">
                  <v>1.4925597453759</v>
                </pt>
                <pt idx="146">
                  <v>1.276413225039396</v>
                </pt>
                <pt idx="147">
                  <v>0.9277999426483599</v>
                </pt>
                <pt idx="148">
                  <v>0.5232543955732245</v>
                </pt>
                <pt idx="149">
                  <v>0.5115485852705399</v>
                </pt>
                <pt idx="150">
                  <v>0.4581835062190722</v>
                </pt>
                <pt idx="151">
                  <v>0.1758997772461398</v>
                </pt>
                <pt idx="152">
                  <v>-0.1266914505771796</v>
                </pt>
                <pt idx="153">
                  <v>0.05099248469568041</v>
                </pt>
                <pt idx="154">
                  <v>0.09674053181385414</v>
                </pt>
                <pt idx="155">
                  <v>0.1059573747966114</v>
                </pt>
                <pt idx="156">
                  <v>-0.05225767910035384</v>
                </pt>
                <pt idx="157">
                  <v>0.04583436002533059</v>
                </pt>
                <pt idx="158">
                  <v>-0.4517990586477351</v>
                </pt>
                <pt idx="159">
                  <v>-0.7873453546084881</v>
                </pt>
                <pt idx="160">
                  <v>-0.5389663949050273</v>
                </pt>
                <pt idx="161">
                  <v>-0.1242406888779393</v>
                </pt>
                <pt idx="162">
                  <v>-0.09759371709681797</v>
                </pt>
                <pt idx="163">
                  <v>0.1598975948024485</v>
                </pt>
                <pt idx="164">
                  <v>0.1968648249230492</v>
                </pt>
                <pt idx="165">
                  <v>0.1698506903339107</v>
                </pt>
                <pt idx="166">
                  <v>0.1676917406544201</v>
                </pt>
                <pt idx="167">
                  <v>0.2365093162660981</v>
                </pt>
                <pt idx="168">
                  <v>0.1771343522405192</v>
                </pt>
                <pt idx="169">
                  <v>-0.2362745156477449</v>
                </pt>
                <pt idx="170">
                  <v>-0.2403025389197404</v>
                </pt>
                <pt idx="171">
                  <v>-0.2467458894708885</v>
                </pt>
                <pt idx="172">
                  <v>-0.3134996359174049</v>
                </pt>
                <pt idx="173">
                  <v>-0.2642206778180297</v>
                </pt>
                <pt idx="174">
                  <v>-0.7857616738465418</v>
                </pt>
                <pt idx="175">
                  <v>-1.011968832241257</v>
                </pt>
                <pt idx="176">
                  <v>-1.043844846894718</v>
                </pt>
                <pt idx="177">
                  <v>-1.157263638064669</v>
                </pt>
                <pt idx="178">
                  <v>-1.025399964777794</v>
                </pt>
                <pt idx="179">
                  <v>-1.145815871851857</v>
                </pt>
                <pt idx="180">
                  <v>-1.231684738124772</v>
                </pt>
                <pt idx="181">
                  <v>-1.256266811855663</v>
                </pt>
                <pt idx="182">
                  <v>-1.368772950418581</v>
                </pt>
                <pt idx="183">
                  <v>-1.370673463868301</v>
                </pt>
                <pt idx="184">
                  <v>-0.9460051533687723</v>
                </pt>
                <pt idx="185">
                  <v>-1.452792196471774</v>
                </pt>
                <pt idx="186">
                  <v>-1.45773308994445</v>
                </pt>
                <pt idx="187">
                  <v>-1.509447114680802</v>
                </pt>
                <pt idx="188">
                  <v>-1.220735866584218</v>
                </pt>
                <pt idx="189">
                  <v>-1.233946871661667</v>
                </pt>
                <pt idx="190">
                  <v>-1.376326623128053</v>
                </pt>
                <pt idx="191">
                  <v>-1.465243884155347</v>
                </pt>
                <pt idx="192">
                  <v>-1.513885294093812</v>
                </pt>
                <pt idx="193">
                  <v>-1.515298413108949</v>
                </pt>
                <pt idx="194">
                  <v>-1.463214867629908</v>
                </pt>
                <pt idx="195">
                  <v>-1.46800930787876</v>
                </pt>
                <pt idx="196">
                  <v>-1.107044671795745</v>
                </pt>
                <pt idx="197">
                  <v>-1.357873143401764</v>
                </pt>
                <pt idx="198">
                  <v>-1.415522417913037</v>
                </pt>
                <pt idx="199">
                  <v>-1.406181372154818</v>
                </pt>
                <pt idx="200">
                  <v>-1.30909030726376</v>
                </pt>
                <pt idx="201">
                  <v>-1.446108691755374</v>
                </pt>
                <pt idx="202">
                  <v>-1.497213704117792</v>
                </pt>
                <pt idx="203">
                  <v>-1.415016952936282</v>
                </pt>
                <pt idx="204">
                  <v>-1.189479099580225</v>
                </pt>
                <pt idx="205">
                  <v>-1.344584757256265</v>
                </pt>
                <pt idx="206">
                  <v>-1.331782840559599</v>
                </pt>
                <pt idx="207">
                  <v>-1.392087856967526</v>
                </pt>
                <pt idx="208">
                  <v>-1.346179051055714</v>
                </pt>
                <pt idx="209">
                  <v>-1.346471709586498</v>
                </pt>
                <pt idx="210">
                  <v>-1.318430437046873</v>
                </pt>
                <pt idx="211">
                  <v>-1.359826919142483</v>
                </pt>
                <pt idx="212">
                  <v>-1.367796574271121</v>
                </pt>
                <pt idx="213">
                  <v>-1.434948883823044</v>
                </pt>
                <pt idx="214">
                  <v>-1.221453673126377</v>
                </pt>
                <pt idx="215">
                  <v>-1.139252732604656</v>
                </pt>
                <pt idx="216">
                  <v>-1.190686861443407</v>
                </pt>
                <pt idx="217">
                  <v>-1.147375479577653</v>
                </pt>
                <pt idx="218">
                  <v>-1.091522381873504</v>
                </pt>
                <pt idx="219">
                  <v>-1.052918619816835</v>
                </pt>
                <pt idx="220">
                  <v>-0.7841949757878813</v>
                </pt>
                <pt idx="221">
                  <v>-0.6908160555820182</v>
                </pt>
                <pt idx="222">
                  <v>-0.7304007374815231</v>
                </pt>
                <pt idx="223">
                  <v>-0.8408727785751561</v>
                </pt>
                <pt idx="224">
                  <v>-0.1245504183890543</v>
                </pt>
                <pt idx="225">
                  <v>-0.8212883256818334</v>
                </pt>
                <pt idx="226">
                  <v>-0.7925616260023363</v>
                </pt>
                <pt idx="227">
                  <v>-0.6279653090187145</v>
                </pt>
                <pt idx="228">
                  <v>-0.5805672233913873</v>
                </pt>
                <pt idx="229">
                  <v>-0.4403761323420665</v>
                </pt>
                <pt idx="230">
                  <v>-0.4306389132868734</v>
                </pt>
                <pt idx="231">
                  <v>-0.5928509658006084</v>
                </pt>
                <pt idx="232">
                  <v>-0.5329124216796503</v>
                </pt>
                <pt idx="233">
                  <v>-0.01493387607964575</v>
                </pt>
                <pt idx="234">
                  <v>-0.5865249323139234</v>
                </pt>
                <pt idx="235">
                  <v>-0.5697760419384739</v>
                </pt>
                <pt idx="236">
                  <v>-0.4635165955606845</v>
                </pt>
                <pt idx="237">
                  <v>-0.3992499242992051</v>
                </pt>
                <pt idx="238">
                  <v>-0.3791811908147319</v>
                </pt>
                <pt idx="239">
                  <v>-0.2175323667586221</v>
                </pt>
                <pt idx="240">
                  <v>-0.3033178460257979</v>
                </pt>
                <pt idx="241">
                  <v>-0.06560242928680793</v>
                </pt>
                <pt idx="242">
                  <v>-0.1673578830937002</v>
                </pt>
                <pt idx="243">
                  <v>-0.2805102977550892</v>
                </pt>
                <pt idx="244">
                  <v>-0.3190158925306679</v>
                </pt>
                <pt idx="245">
                  <v>-0.3194964888211612</v>
                </pt>
                <pt idx="246">
                  <v>-0.3038462629102505</v>
                </pt>
                <pt idx="247">
                  <v>-0.2660022033625122</v>
                </pt>
                <pt idx="248">
                  <v>-0.1546407683019032</v>
                </pt>
                <pt idx="249">
                  <v>-0.3145523498984648</v>
                </pt>
                <pt idx="250">
                  <v>-0.1788536292411874</v>
                </pt>
                <pt idx="251">
                  <v>-0.1297344081190502</v>
                </pt>
                <pt idx="252">
                  <v>-0.03551386406721663</v>
                </pt>
                <pt idx="253">
                  <v>-0.107975241118229</v>
                </pt>
                <pt idx="254">
                  <v>-0.3277705658559643</v>
                </pt>
                <pt idx="255">
                  <v>-0.3458964747284103</v>
                </pt>
                <pt idx="256">
                  <v>-0.2748362326201879</v>
                </pt>
                <pt idx="257">
                  <v>-0.2908457559995527</v>
                </pt>
                <pt idx="258">
                  <v>-0.2996849000989916</v>
                </pt>
                <pt idx="259">
                  <v>-0.2624553594387604</v>
                </pt>
                <pt idx="260">
                  <v>-0.3031580645744632</v>
                </pt>
                <pt idx="261">
                  <v>-0.01604218003349727</v>
                </pt>
                <pt idx="262">
                  <v>-0.2730217848516183</v>
                </pt>
                <pt idx="263">
                  <v>-0.2027012984336786</v>
                </pt>
                <pt idx="264">
                  <v>-0.1828057891095298</v>
                </pt>
                <pt idx="265">
                  <v>-0.07323980841545374</v>
                </pt>
                <pt idx="266">
                  <v>-0.07233501704985162</v>
                </pt>
                <pt idx="267">
                  <v>-0.1239876659171124</v>
                </pt>
                <pt idx="268">
                  <v>-0.1309007373764969</v>
                </pt>
                <pt idx="269">
                  <v>-0.1717937314369999</v>
                </pt>
                <pt idx="270">
                  <v>-0.1597348236454974</v>
                </pt>
                <pt idx="271">
                  <v>-0.1766581831011033</v>
                </pt>
                <pt idx="272">
                  <v>-0.1589876305612673</v>
                </pt>
                <pt idx="273">
                  <v>-0.03833218053166722</v>
                </pt>
                <pt idx="274">
                  <v>0.2542160543699534</v>
                </pt>
                <pt idx="275">
                  <v>0.1718942729167627</v>
                </pt>
                <pt idx="276">
                  <v>0.07242625728116228</v>
                </pt>
                <pt idx="277">
                  <v>0.3825420008497657</v>
                </pt>
                <pt idx="278">
                  <v>0.263723475404686</v>
                </pt>
                <pt idx="279">
                  <v>0.3558478235279775</v>
                </pt>
                <pt idx="280">
                  <v>0.2900725019537442</v>
                </pt>
                <pt idx="281">
                  <v>0.4860229659789428</v>
                </pt>
                <pt idx="282">
                  <v>0.3630195787388089</v>
                </pt>
                <pt idx="283">
                  <v>0.2631884521341515</v>
                </pt>
                <pt idx="284">
                  <v>0.2463200924642455</v>
                </pt>
                <pt idx="285">
                  <v>0.282912421071116</v>
                </pt>
                <pt idx="286">
                  <v>0.1555058203919152</v>
                </pt>
                <pt idx="287">
                  <v>0.212778440632739</v>
                </pt>
                <pt idx="288">
                  <v>0.06827402485569294</v>
                </pt>
                <pt idx="289">
                  <v>0.06016743597557422</v>
                </pt>
                <pt idx="290">
                  <v>-0.1697806260648173</v>
                </pt>
                <pt idx="291">
                  <v>-0.1702805339177324</v>
                </pt>
                <pt idx="292">
                  <v>-0.2283804075686751</v>
                </pt>
                <pt idx="293">
                  <v>-0.1549144742334019</v>
                </pt>
                <pt idx="294">
                  <v>-0.1744711268015456</v>
                </pt>
                <pt idx="295">
                  <v>-0.109725784796579</v>
                </pt>
                <pt idx="296">
                  <v>0.01685407951869361</v>
                </pt>
                <pt idx="297">
                  <v>0.1113843116821143</v>
                </pt>
                <pt idx="298">
                  <v>-0.01158188585803711</v>
                </pt>
                <pt idx="299">
                  <v>-0.01413643179000282</v>
                </pt>
                <pt idx="300">
                  <v>0.1353546383552734</v>
                </pt>
                <pt idx="301">
                  <v>0.09391602325340284</v>
                </pt>
                <pt idx="302">
                  <v>0.3368478929531129</v>
                </pt>
                <pt idx="303">
                  <v>0.5023845558169751</v>
                </pt>
                <pt idx="304">
                  <v>0.5702341277719832</v>
                </pt>
                <pt idx="305">
                  <v>0.5010979583696777</v>
                </pt>
                <pt idx="306">
                  <v>0.3648478559362812</v>
                </pt>
                <pt idx="307">
                  <v>0.2819073776013483</v>
                </pt>
                <pt idx="308">
                  <v>0.2644146764785947</v>
                </pt>
                <pt idx="309">
                  <v>0.2324531999289587</v>
                </pt>
                <pt idx="310">
                  <v>0.1040527460550948</v>
                </pt>
                <pt idx="311">
                  <v>0.1792609945915848</v>
                </pt>
                <pt idx="312">
                  <v>0.1522594868685874</v>
                </pt>
                <pt idx="313">
                  <v>0.1039620441637491</v>
                </pt>
                <pt idx="314">
                  <v>0.2869814730133549</v>
                </pt>
                <pt idx="315">
                  <v>0.08218585636267382</v>
                </pt>
                <pt idx="316">
                  <v>0.06146945236227278</v>
                </pt>
                <pt idx="317">
                  <v>0.337679144382142</v>
                </pt>
                <pt idx="318">
                  <v>0.06976850328817007</v>
                </pt>
                <pt idx="319">
                  <v>0.2158811930587401</v>
                </pt>
                <pt idx="320">
                  <v>0.1694498554099291</v>
                </pt>
                <pt idx="321">
                  <v>-0.00402662612689478</v>
                </pt>
                <pt idx="322">
                  <v>-0.05349787605499604</v>
                </pt>
                <pt idx="323">
                  <v>0.01094931011438185</v>
                </pt>
                <pt idx="324">
                  <v>0.01769604882964342</v>
                </pt>
                <pt idx="325">
                  <v>-0.05925858331459734</v>
                </pt>
                <pt idx="326">
                  <v>-0.1537073846405531</v>
                </pt>
                <pt idx="327">
                  <v>-0.1456987852723019</v>
                </pt>
                <pt idx="328">
                  <v>-0.06125763980052118</v>
                </pt>
                <pt idx="329">
                  <v>-0.02803225479388773</v>
                </pt>
                <pt idx="330">
                  <v>-0.1633559969833439</v>
                </pt>
                <pt idx="331">
                  <v>-0.09565733143376305</v>
                </pt>
                <pt idx="332">
                  <v>-0.1329300625219279</v>
                </pt>
                <pt idx="333">
                  <v>0.1940502625413933</v>
                </pt>
                <pt idx="334">
                  <v>0.675513774798888</v>
                </pt>
                <pt idx="335">
                  <v>0.4094877284286899</v>
                </pt>
                <pt idx="336">
                  <v>0.4390183044914254</v>
                </pt>
                <pt idx="337">
                  <v>0.9502812524892841</v>
                </pt>
                <pt idx="338">
                  <v>0.8820242980392146</v>
                </pt>
                <pt idx="339">
                  <v>0.8496061714617862</v>
                </pt>
                <pt idx="340">
                  <v>0.5734924605649747</v>
                </pt>
                <pt idx="341">
                  <v>0.7099597382375197</v>
                </pt>
                <pt idx="342">
                  <v>1.249287227843144</v>
                </pt>
                <pt idx="343">
                  <v>1.167373405744036</v>
                </pt>
                <pt idx="344">
                  <v>0.7537362805956642</v>
                </pt>
                <pt idx="345">
                  <v>0.7939700354152086</v>
                </pt>
                <pt idx="346">
                  <v>0.8409062122323838</v>
                </pt>
                <pt idx="347">
                  <v>0.3806768782661343</v>
                </pt>
                <pt idx="348">
                  <v>0.4743884119174667</v>
                </pt>
                <pt idx="349">
                  <v>0.3672663976623263</v>
                </pt>
                <pt idx="350">
                  <v>0.4676004748418141</v>
                </pt>
                <pt idx="351">
                  <v>0.215967026131232</v>
                </pt>
                <pt idx="352">
                  <v>0.377870623623995</v>
                </pt>
                <pt idx="353">
                  <v>0.1707784915834668</v>
                </pt>
                <pt idx="354">
                  <v>0.02309341605531202</v>
                </pt>
                <pt idx="355">
                  <v>-0.2301279160778766</v>
                </pt>
                <pt idx="356">
                  <v>-0.2455862793140377</v>
                </pt>
                <pt idx="357">
                  <v>-0.2188550421159849</v>
                </pt>
                <pt idx="358">
                  <v>-0.2050414901861386</v>
                </pt>
                <pt idx="359">
                  <v>-0.264844260814992</v>
                </pt>
                <pt idx="360">
                  <v>-0.4739329059363137</v>
                </pt>
                <pt idx="361">
                  <v>-0.3681182957013671</v>
                </pt>
                <pt idx="362">
                  <v>-0.2689939469442686</v>
                </pt>
                <pt idx="363">
                  <v>-0.3502238852082958</v>
                </pt>
                <pt idx="364">
                  <v>-0.6032217575847849</v>
                </pt>
                <pt idx="365">
                  <v>-0.5539354179000677</v>
                </pt>
                <pt idx="366">
                  <v>-0.5622664476404906</v>
                </pt>
                <pt idx="367">
                  <v>-0.3485807263418223</v>
                </pt>
                <pt idx="368">
                  <v>-0.6627934752177576</v>
                </pt>
                <pt idx="369">
                  <v>-0.6828559775122081</v>
                </pt>
                <pt idx="370">
                  <v>-0.6681204942461491</v>
                </pt>
                <pt idx="371">
                  <v>-0.7835489880372508</v>
                </pt>
                <pt idx="372">
                  <v>-0.6836784107665109</v>
                </pt>
                <pt idx="373">
                  <v>-0.8285275484309597</v>
                </pt>
                <pt idx="374">
                  <v>-0.8174366031886181</v>
                </pt>
                <pt idx="375">
                  <v>0.4603609961225356</v>
                </pt>
                <pt idx="376">
                  <v>-0.05773852172857914</v>
                </pt>
                <pt idx="377">
                  <v>0.3943641212257536</v>
                </pt>
                <pt idx="378">
                  <v>-0.2829866146678838</v>
                </pt>
                <pt idx="379">
                  <v>0.009873254597627085</v>
                </pt>
                <pt idx="380">
                  <v>-0.2833966309250979</v>
                </pt>
                <pt idx="381">
                  <v>-0.4467309021028075</v>
                </pt>
                <pt idx="382">
                  <v>-0.5788096903420783</v>
                </pt>
                <pt idx="383">
                  <v>-0.5730318899438261</v>
                </pt>
                <pt idx="384">
                  <v>-0.5655295644154759</v>
                </pt>
                <pt idx="385">
                  <v>-0.5702884345014758</v>
                </pt>
                <pt idx="386">
                  <v>-0.7178269585849679</v>
                </pt>
                <pt idx="387">
                  <v>-0.6249631990177478</v>
                </pt>
                <pt idx="388">
                  <v>-0.9972303297652406</v>
                </pt>
                <pt idx="389">
                  <v>-0.5165888891454946</v>
                </pt>
                <pt idx="390">
                  <v>-0.7889978224661069</v>
                </pt>
                <pt idx="391">
                  <v>-0.2953225151982027</v>
                </pt>
                <pt idx="392">
                  <v>-0.08881627697974159</v>
                </pt>
                <pt idx="393">
                  <v>-0.3702036991921851</v>
                </pt>
                <pt idx="394">
                  <v>-0.1927830643969924</v>
                </pt>
                <pt idx="395">
                  <v>0.3402860698253517</v>
                </pt>
                <pt idx="396">
                  <v>1.924699397242707</v>
                </pt>
                <pt idx="397">
                  <v>2.012122401260783</v>
                </pt>
                <pt idx="398">
                  <v>2.080251640168641</v>
                </pt>
                <pt idx="399">
                  <v>2.290300303733062</v>
                </pt>
                <pt idx="400">
                  <v>1.361128846824925</v>
                </pt>
                <pt idx="401">
                  <v>1.694629156431866</v>
                </pt>
                <pt idx="402">
                  <v>1.94210140759951</v>
                </pt>
                <pt idx="403">
                  <v>1.667895714256725</v>
                </pt>
                <pt idx="404">
                  <v>0.8009867286654192</v>
                </pt>
                <pt idx="405">
                  <v>0.6490290380320793</v>
                </pt>
                <pt idx="406">
                  <v>0.4364483682451037</v>
                </pt>
                <pt idx="407">
                  <v>0.4068401845157666</v>
                </pt>
                <pt idx="408">
                  <v>1.055396017946159</v>
                </pt>
                <pt idx="409">
                  <v>0.3357016995700868</v>
                </pt>
                <pt idx="410">
                  <v>0.7566290930763613</v>
                </pt>
                <pt idx="411">
                  <v>1.419058128553981</v>
                </pt>
                <pt idx="412">
                  <v>1.170585568677102</v>
                </pt>
                <pt idx="413">
                  <v>1.409606794774335</v>
                </pt>
                <pt idx="414">
                  <v>0.9714999008993147</v>
                </pt>
                <pt idx="415">
                  <v>0.5973504484699186</v>
                </pt>
                <pt idx="416">
                  <v>0.9143366901864934</v>
                </pt>
                <pt idx="417">
                  <v>0.7568176552484944</v>
                </pt>
                <pt idx="418">
                  <v>0.9379734149938267</v>
                </pt>
                <pt idx="419">
                  <v>1.568921830495983</v>
                </pt>
                <pt idx="420">
                  <v>1.720178231067934</v>
                </pt>
                <pt idx="421">
                  <v>2.033300514315269</v>
                </pt>
                <pt idx="422">
                  <v>2.042171661898208</v>
                </pt>
                <pt idx="423">
                  <v>1.442114066711344</v>
                </pt>
                <pt idx="424">
                  <v>1.738145332580857</v>
                </pt>
                <pt idx="425">
                  <v>1.403269005550966</v>
                </pt>
                <pt idx="426">
                  <v>1.260488645207944</v>
                </pt>
                <pt idx="427">
                  <v>1.550315369619476</v>
                </pt>
                <pt idx="428">
                  <v>1.786151264906843</v>
                </pt>
                <pt idx="429">
                  <v>2.140064091903152</v>
                </pt>
                <pt idx="430">
                  <v>2.39736924182394</v>
                </pt>
                <pt idx="431">
                  <v>1.674204486142246</v>
                </pt>
                <pt idx="432">
                  <v>1.174702971665831</v>
                </pt>
                <pt idx="433">
                  <v>1.188875150783055</v>
                </pt>
                <pt idx="434">
                  <v>0.6481806263272747</v>
                </pt>
                <pt idx="435">
                  <v>0.53086062874332</v>
                </pt>
                <pt idx="436">
                  <v>0.3631775349680943</v>
                </pt>
                <pt idx="437">
                  <v>0.4025010558828317</v>
                </pt>
                <pt idx="438">
                  <v>0.09701018026584024</v>
                </pt>
                <pt idx="439">
                  <v>0.3233104245884849</v>
                </pt>
                <pt idx="440">
                  <v>0.03396369928791543</v>
                </pt>
                <pt idx="441">
                  <v>0.2797495691969751</v>
                </pt>
                <pt idx="442">
                  <v>0.03218511524301942</v>
                </pt>
                <pt idx="443">
                  <v>0.2484486029802627</v>
                </pt>
                <pt idx="444">
                  <v>0.6269540859444345</v>
                </pt>
                <pt idx="445">
                  <v>1.169421009920362</v>
                </pt>
                <pt idx="446">
                  <v>1.034931295487592</v>
                </pt>
                <pt idx="447">
                  <v>0.909661671259111</v>
                </pt>
                <pt idx="448">
                  <v>0.9203751790241367</v>
                </pt>
                <pt idx="449">
                  <v>1.088063814546341</v>
                </pt>
                <pt idx="450">
                  <v>0.8662237546682059</v>
                </pt>
                <pt idx="451">
                  <v>0.8724392699308241</v>
                </pt>
                <pt idx="452">
                  <v>0.8534203488782744</v>
                </pt>
                <pt idx="453">
                  <v>0.9769753703242744</v>
                </pt>
                <pt idx="454">
                  <v>1.203265068877217</v>
                </pt>
                <pt idx="455">
                  <v>1.33492633837473</v>
                </pt>
                <pt idx="456">
                  <v>1.630825422648005</v>
                </pt>
                <pt idx="457">
                  <v>1.827045659300849</v>
                </pt>
                <pt idx="458">
                  <v>2.710886429877124</v>
                </pt>
                <pt idx="459">
                  <v>4.080538233783586</v>
                </pt>
                <pt idx="460">
                  <v>3.7059315140425</v>
                </pt>
                <pt idx="461">
                  <v>3.789073862854267</v>
                </pt>
                <pt idx="462">
                  <v>2.749405497031268</v>
                </pt>
                <pt idx="463">
                  <v>2.599519998503048</v>
                </pt>
                <pt idx="464">
                  <v>2.88039791654979</v>
                </pt>
                <pt idx="465">
                  <v>3.309214960956813</v>
                </pt>
                <pt idx="466">
                  <v>2.689577018178646</v>
                </pt>
                <pt idx="467">
                  <v>2.772134261891481</v>
                </pt>
                <pt idx="468">
                  <v>2.567676032280044</v>
                </pt>
                <pt idx="469">
                  <v>2.232110256351968</v>
                </pt>
                <pt idx="470">
                  <v>2.013237974527122</v>
                </pt>
                <pt idx="471">
                  <v>1.423991314893651</v>
                </pt>
                <pt idx="472">
                  <v>1.100302454312647</v>
                </pt>
                <pt idx="473">
                  <v>1.144171908000314</v>
                </pt>
                <pt idx="474">
                  <v>1.050238731914549</v>
                </pt>
                <pt idx="475">
                  <v>0.9739501125900574</v>
                </pt>
                <pt idx="476">
                  <v>0.814494876892223</v>
                </pt>
                <pt idx="477">
                  <v>0.7999130159001075</v>
                </pt>
                <pt idx="478">
                  <v>0.7789918720089224</v>
                </pt>
                <pt idx="479">
                  <v>0.7821382565116579</v>
                </pt>
                <pt idx="480">
                  <v>0.9242448623057621</v>
                </pt>
                <pt idx="481">
                  <v>0.5932435881259963</v>
                </pt>
                <pt idx="482">
                  <v>0.698132707134737</v>
                </pt>
                <pt idx="483">
                  <v>0.4999764567361983</v>
                </pt>
                <pt idx="484">
                  <v>0.5371073209459263</v>
                </pt>
                <pt idx="485">
                  <v>0.8586216637836921</v>
                </pt>
                <pt idx="486">
                  <v>0.2987800595019289</v>
                </pt>
                <pt idx="487">
                  <v>0.3023785571904047</v>
                </pt>
                <pt idx="488">
                  <v>0.1004512429343413</v>
                </pt>
                <pt idx="489">
                  <v>-0.1165535119077425</v>
                </pt>
                <pt idx="490">
                  <v>-0.02274751141649978</v>
                </pt>
                <pt idx="491">
                  <v>-0.2200996343467843</v>
                </pt>
                <pt idx="492">
                  <v>-0.436003279130399</v>
                </pt>
                <pt idx="493">
                  <v>-0.654062170718207</v>
                </pt>
                <pt idx="494">
                  <v>-0.6710343760083779</v>
                </pt>
                <pt idx="495">
                  <v>-0.6057975058645522</v>
                </pt>
                <pt idx="496">
                  <v>-0.5292380323963435</v>
                </pt>
                <pt idx="497">
                  <v>-0.09645837138342184</v>
                </pt>
                <pt idx="498">
                  <v>-0.4153233845815937</v>
                </pt>
                <pt idx="499">
                  <v>-0.5990777922363861</v>
                </pt>
                <pt idx="500">
                  <v>-0.7306684710390304</v>
                </pt>
                <pt idx="501">
                  <v>-0.6080420851418835</v>
                </pt>
                <pt idx="502">
                  <v>-0.6893717442774882</v>
                </pt>
                <pt idx="503">
                  <v>-0.711283473295843</v>
                </pt>
                <pt idx="504">
                  <v>-0.6850811035310812</v>
                </pt>
                <pt idx="505">
                  <v>-0.7111534170639598</v>
                </pt>
                <pt idx="506">
                  <v>-0.6450258844695269</v>
                </pt>
                <pt idx="507">
                  <v>-0.719073431129602</v>
                </pt>
                <pt idx="508">
                  <v>-0.8725119581074025</v>
                </pt>
                <pt idx="509">
                  <v>-0.8567777967307744</v>
                </pt>
                <pt idx="510">
                  <v>-0.747357074536558</v>
                </pt>
                <pt idx="511">
                  <v>-0.9866426622114945</v>
                </pt>
                <pt idx="512">
                  <v>-1.021980033371616</v>
                </pt>
                <pt idx="513">
                  <v>-0.9738528760832927</v>
                </pt>
                <pt idx="514">
                  <v>-0.7147748661471762</v>
                </pt>
                <pt idx="515">
                  <v>-0.8628156105660564</v>
                </pt>
                <pt idx="516">
                  <v>-0.9269178423149571</v>
                </pt>
                <pt idx="517">
                  <v>-0.950907374030955</v>
                </pt>
                <pt idx="518">
                  <v>-0.8682183568502708</v>
                </pt>
                <pt idx="519">
                  <v>-0.9996942017436343</v>
                </pt>
                <pt idx="520">
                  <v>-0.9954554072186421</v>
                </pt>
                <pt idx="521">
                  <v>-0.9466374838620212</v>
                </pt>
                <pt idx="522">
                  <v>-0.5903090632905208</v>
                </pt>
                <pt idx="523">
                  <v>-0.5643193514137077</v>
                </pt>
                <pt idx="524">
                  <v>-1.123073378843674</v>
                </pt>
                <pt idx="525">
                  <v>-1.078207192912532</v>
                </pt>
                <pt idx="526">
                  <v>-0.7981700244020254</v>
                </pt>
                <pt idx="527">
                  <v>-0.8293929830465527</v>
                </pt>
                <pt idx="528">
                  <v>-0.7499899001280412</v>
                </pt>
                <pt idx="529">
                  <v>-0.7933133193821622</v>
                </pt>
                <pt idx="530">
                  <v>-0.8972155679234208</v>
                </pt>
                <pt idx="531">
                  <v>-0.8752617133402565</v>
                </pt>
                <pt idx="532">
                  <v>-0.9166274877689975</v>
                </pt>
                <pt idx="533">
                  <v>-0.8975691551359881</v>
                </pt>
                <pt idx="534">
                  <v>-0.8805757569548822</v>
                </pt>
                <pt idx="535">
                  <v>-0.8658672939504246</v>
                </pt>
                <pt idx="536">
                  <v>-0.8616112563116118</v>
                </pt>
                <pt idx="537">
                  <v>-0.8697884530645136</v>
                </pt>
                <pt idx="538">
                  <v>-0.8250358398883482</v>
                </pt>
                <pt idx="539">
                  <v>-0.8914225219821095</v>
                </pt>
                <pt idx="540">
                  <v>-0.7373515865414813</v>
                </pt>
                <pt idx="541">
                  <v>-0.2296614039373531</v>
                </pt>
                <pt idx="542">
                  <v>-0.4703982655550092</v>
                </pt>
                <pt idx="543">
                  <v>-0.1201835949739086</v>
                </pt>
                <pt idx="544">
                  <v>-0.3045705940802246</v>
                </pt>
                <pt idx="545">
                  <v>-0.1514869822629745</v>
                </pt>
                <pt idx="546">
                  <v>-0.2776994387409264</v>
                </pt>
                <pt idx="547">
                  <v>-0.4142692821762376</v>
                </pt>
                <pt idx="548">
                  <v>-0.2434988491515465</v>
                </pt>
                <pt idx="549">
                  <v>-0.1091222414106534</v>
                </pt>
                <pt idx="550">
                  <v>-0.2746953267203283</v>
                </pt>
                <pt idx="551">
                  <v>-0.2006434459168668</v>
                </pt>
                <pt idx="552">
                  <v>-0.2946834696684115</v>
                </pt>
                <pt idx="553">
                  <v>-0.2871577824386733</v>
                </pt>
                <pt idx="554">
                  <v>-0.3897791581551486</v>
                </pt>
                <pt idx="555">
                  <v>-0.1728346838676224</v>
                </pt>
                <pt idx="556">
                  <v>-0.2243150256411021</v>
                </pt>
                <pt idx="557">
                  <v>-0.2170905693109588</v>
                </pt>
                <pt idx="558">
                  <v>-0.3666522505655663</v>
                </pt>
                <pt idx="559">
                  <v>-0.3831143093017806</v>
                </pt>
                <pt idx="560">
                  <v>-0.3799802282823388</v>
                </pt>
                <pt idx="561">
                  <v>-0.3883158014399639</v>
                </pt>
                <pt idx="562">
                  <v>-0.3830606052928743</v>
                </pt>
                <pt idx="563">
                  <v>-0.4126298705883941</v>
                </pt>
                <pt idx="564">
                  <v>-0.4952507822425122</v>
                </pt>
                <pt idx="565">
                  <v>-0.497171617914515</v>
                </pt>
                <pt idx="566">
                  <v>-0.4663941541414133</v>
                </pt>
                <pt idx="567">
                  <v>-0.5456814892803423</v>
                </pt>
                <pt idx="568">
                  <v>-0.5059618866849135</v>
                </pt>
                <pt idx="569">
                  <v>-0.5757945498447604</v>
                </pt>
                <pt idx="570">
                  <v>-0.473555554558423</v>
                </pt>
                <pt idx="571">
                  <v>-0.6237557185941595</v>
                </pt>
                <pt idx="572">
                  <v>-0.6874297800662101</v>
                </pt>
                <pt idx="573">
                  <v>-0.7192048059195774</v>
                </pt>
                <pt idx="574">
                  <v>-0.1053129189757427</v>
                </pt>
                <pt idx="575">
                  <v>-0.6902075584694642</v>
                </pt>
                <pt idx="576">
                  <v>-0.726136390933714</v>
                </pt>
                <pt idx="577">
                  <v>-0.774026032571577</v>
                </pt>
                <pt idx="578">
                  <v>-0.7136693753608825</v>
                </pt>
                <pt idx="579">
                  <v>-0.6595530479400753</v>
                </pt>
                <pt idx="580">
                  <v>-0.8033199224868552</v>
                </pt>
                <pt idx="581">
                  <v>-0.7915803775328747</v>
                </pt>
                <pt idx="582">
                  <v>-0.7938873852180268</v>
                </pt>
                <pt idx="583">
                  <v>-0.6833214266643419</v>
                </pt>
                <pt idx="584">
                  <v>-0.7063429078460179</v>
                </pt>
                <pt idx="585">
                  <v>-0.6135720773943516</v>
                </pt>
                <pt idx="586">
                  <v>-0.4707831638971319</v>
                </pt>
                <pt idx="587">
                  <v>-0.6284478500831198</v>
                </pt>
                <pt idx="588">
                  <v>-0.6568442442047957</v>
                </pt>
                <pt idx="589">
                  <v>-0.6656814805468699</v>
                </pt>
                <pt idx="590">
                  <v>-0.6763895281545149</v>
                </pt>
                <pt idx="591">
                  <v>-0.07638354931201335</v>
                </pt>
                <pt idx="592">
                  <v>-0.7112195326323301</v>
                </pt>
                <pt idx="593">
                  <v>-0.5631077999284647</v>
                </pt>
                <pt idx="594">
                  <v>-0.5692408242940012</v>
                </pt>
                <pt idx="595">
                  <v>-0.5419695813773163</v>
                </pt>
                <pt idx="596">
                  <v>-0.5568326053890449</v>
                </pt>
                <pt idx="597">
                  <v>-0.4593493529841813</v>
                </pt>
                <pt idx="598">
                  <v>-0.4080058300873927</v>
                </pt>
                <pt idx="599">
                  <v>-0.3323322469830329</v>
                </pt>
                <pt idx="600">
                  <v>-0.2997289881243324</v>
                </pt>
                <pt idx="601">
                  <v>-0.5212254678149371</v>
                </pt>
                <pt idx="602">
                  <v>-0.4670758704616241</v>
                </pt>
                <pt idx="603">
                  <v>-0.3490736908643711</v>
                </pt>
                <pt idx="604">
                  <v>-0.4112995122579992</v>
                </pt>
                <pt idx="605">
                  <v>-0.1648447917050952</v>
                </pt>
                <pt idx="606">
                  <v>0.1404601751516261</v>
                </pt>
                <pt idx="607">
                  <v>0.3956967442903699</v>
                </pt>
                <pt idx="608">
                  <v>0.6254507559950778</v>
                </pt>
                <pt idx="609">
                  <v>0.421730746210966</v>
                </pt>
                <pt idx="610">
                  <v>0.4211354509149988</v>
                </pt>
                <pt idx="611">
                  <v>0.5511112478388011</v>
                </pt>
                <pt idx="612">
                  <v>0.3118340669733766</v>
                </pt>
                <pt idx="613">
                  <v>0.6878506090454729</v>
                </pt>
                <pt idx="614">
                  <v>0.7855142284501067</v>
                </pt>
                <pt idx="615">
                  <v>0.6382066738922632</v>
                </pt>
                <pt idx="616">
                  <v>0.3422098325844052</v>
                </pt>
                <pt idx="617">
                  <v>0.4182473925902462</v>
                </pt>
                <pt idx="618">
                  <v>0.1540676495159218</v>
                </pt>
                <pt idx="619">
                  <v>0.3555009601990324</v>
                </pt>
                <pt idx="620">
                  <v>0.7379956835669903</v>
                </pt>
                <pt idx="621">
                  <v>0.4441065878466329</v>
                </pt>
                <pt idx="622">
                  <v>0.6118541922935506</v>
                </pt>
                <pt idx="623">
                  <v>0.3298979214961127</v>
                </pt>
                <pt idx="624">
                  <v>0.269329899671119</v>
                </pt>
                <pt idx="625">
                  <v>0.3465036616074139</v>
                </pt>
                <pt idx="626">
                  <v>0.08421932078505899</v>
                </pt>
                <pt idx="627">
                  <v>0.1552468701400625</v>
                </pt>
                <pt idx="628">
                  <v>-0.02998097061116194</v>
                </pt>
                <pt idx="629">
                  <v>0.07959228105089494</v>
                </pt>
                <pt idx="630">
                  <v>-0.04662011138725513</v>
                </pt>
                <pt idx="631">
                  <v>0.04913177608918985</v>
                </pt>
                <pt idx="632">
                  <v>-0.102348304996461</v>
                </pt>
                <pt idx="633">
                  <v>-0.001897023566707567</v>
                </pt>
                <pt idx="634">
                  <v>-0.1714304850928592</v>
                </pt>
                <pt idx="635">
                  <v>-0.2630263880414199</v>
                </pt>
                <pt idx="636">
                  <v>-0.2431815766198741</v>
                </pt>
                <pt idx="637">
                  <v>-0.2225698580923156</v>
                </pt>
                <pt idx="638">
                  <v>-0.4724318861723295</v>
                </pt>
                <pt idx="639">
                  <v>-0.3880955396387491</v>
                </pt>
                <pt idx="640">
                  <v>-0.3834954862260137</v>
                </pt>
                <pt idx="641">
                  <v>-0.2112476937773952</v>
                </pt>
                <pt idx="642">
                  <v>-0.03172693322948847</v>
                </pt>
                <pt idx="643">
                  <v>-0.08114857636610207</v>
                </pt>
                <pt idx="644">
                  <v>-0.1618675579647723</v>
                </pt>
                <pt idx="645">
                  <v>0.02845228265930594</v>
                </pt>
                <pt idx="646">
                  <v>0.1193053739076518</v>
                </pt>
                <pt idx="647">
                  <v>0.5499381818389066</v>
                </pt>
                <pt idx="648">
                  <v>0.4030963839462453</v>
                </pt>
                <pt idx="649">
                  <v>0.8015008227405487</v>
                </pt>
                <pt idx="650">
                  <v>0.4291197828093899</v>
                </pt>
                <pt idx="651">
                  <v>0.4388536451565646</v>
                </pt>
                <pt idx="652">
                  <v>0.2610608666505803</v>
                </pt>
                <pt idx="653">
                  <v>0.1759468715181454</v>
                </pt>
                <pt idx="654">
                  <v>0.1916392989513065</v>
                </pt>
                <pt idx="655">
                  <v>0.1293780277231157</v>
                </pt>
                <pt idx="656">
                  <v>0.09644807203882125</v>
                </pt>
                <pt idx="657">
                  <v>0.06941545702856999</v>
                </pt>
                <pt idx="658">
                  <v>-0.01265090489898631</v>
                </pt>
                <pt idx="659">
                  <v>-0.09213993036664506</v>
                </pt>
                <pt idx="660">
                  <v>-0.3141738188853775</v>
                </pt>
                <pt idx="661">
                  <v>-0.2260366055286654</v>
                </pt>
                <pt idx="662">
                  <v>-0.2121008844859862</v>
                </pt>
                <pt idx="663">
                  <v>-0.4014639021351341</v>
                </pt>
                <pt idx="664">
                  <v>-0.5523956814265237</v>
                </pt>
                <pt idx="665">
                  <v>-0.4513774295269282</v>
                </pt>
                <pt idx="666">
                  <v>-0.2216892542952959</v>
                </pt>
                <pt idx="667">
                  <v>-0.3717499288218297</v>
                </pt>
                <pt idx="668">
                  <v>-0.2195166392430438</v>
                </pt>
                <pt idx="669">
                  <v>-0.235777824631304</v>
                </pt>
                <pt idx="670">
                  <v>-0.1244144423200777</v>
                </pt>
                <pt idx="671">
                  <v>-0.05407049598378304</v>
                </pt>
                <pt idx="672">
                  <v>0.1442609471852484</v>
                </pt>
                <pt idx="673">
                  <v>0.1750769200725157</v>
                </pt>
                <pt idx="674">
                  <v>-0.0177611999572462</v>
                </pt>
                <pt idx="675">
                  <v>-0.01287928667503386</v>
                </pt>
                <pt idx="676">
                  <v>-0.003867875174393916</v>
                </pt>
                <pt idx="677">
                  <v>0.1122586134867436</v>
                </pt>
                <pt idx="678">
                  <v>0.1024264483899452</v>
                </pt>
                <pt idx="679">
                  <v>0.3095249713580887</v>
                </pt>
                <pt idx="680">
                  <v>-0.2012583110491539</v>
                </pt>
                <pt idx="681">
                  <v>-0.2423339482818452</v>
                </pt>
                <pt idx="682">
                  <v>-0.2366198801777943</v>
                </pt>
                <pt idx="683">
                  <v>-0.3346482096711183</v>
                </pt>
                <pt idx="684">
                  <v>-0.3456541795338721</v>
                </pt>
                <pt idx="685">
                  <v>-0.3700359312233935</v>
                </pt>
                <pt idx="686">
                  <v>-0.4809540178471578</v>
                </pt>
                <pt idx="687">
                  <v>-0.3511189822624914</v>
                </pt>
                <pt idx="688">
                  <v>-0.2817042128618668</v>
                </pt>
                <pt idx="689">
                  <v>-0.5123294236796123</v>
                </pt>
                <pt idx="690">
                  <v>-0.5614818310672729</v>
                </pt>
                <pt idx="691">
                  <v>-0.4484509560963021</v>
                </pt>
                <pt idx="692">
                  <v>-0.1106807027075977</v>
                </pt>
                <pt idx="693">
                  <v>-0.329982671802504</v>
                </pt>
                <pt idx="694">
                  <v>-0.5097306180957947</v>
                </pt>
                <pt idx="695">
                  <v>-0.3265770531884502</v>
                </pt>
                <pt idx="696">
                  <v>-0.432077014198158</v>
                </pt>
                <pt idx="697">
                  <v>-0.6638933012802559</v>
                </pt>
                <pt idx="698">
                  <v>-0.7873487935650187</v>
                </pt>
                <pt idx="699">
                  <v>-0.799876703299768</v>
                </pt>
                <pt idx="700">
                  <v>-0.6947824186988523</v>
                </pt>
                <pt idx="701">
                  <v>-0.5562061924778742</v>
                </pt>
                <pt idx="702">
                  <v>-0.4705328347606826</v>
                </pt>
                <pt idx="703">
                  <v>-0.2964249919746796</v>
                </pt>
                <pt idx="704">
                  <v>-0.2239397042790244</v>
                </pt>
                <pt idx="705">
                  <v>-0.2918847098561103</v>
                </pt>
                <pt idx="706">
                  <v>-0.509923943879961</v>
                </pt>
                <pt idx="707">
                  <v>-0.598662426700985</v>
                </pt>
                <pt idx="708">
                  <v>-0.7095058593336492</v>
                </pt>
                <pt idx="709">
                  <v>-0.6244155462587009</v>
                </pt>
                <pt idx="710">
                  <v>-0.6105600594146168</v>
                </pt>
                <pt idx="711">
                  <v>-0.4441266895427324</v>
                </pt>
                <pt idx="712">
                  <v>-0.4501242653702568</v>
                </pt>
                <pt idx="713">
                  <v>-0.4582390045264484</v>
                </pt>
                <pt idx="714">
                  <v>-0.3051338113731955</v>
                </pt>
                <pt idx="715">
                  <v>-0.498375809248091</v>
                </pt>
                <pt idx="716">
                  <v>-0.6509809867816934</v>
                </pt>
                <pt idx="717">
                  <v>-0.7493616502583337</v>
                </pt>
                <pt idx="718">
                  <v>-0.5605606465997527</v>
                </pt>
                <pt idx="719">
                  <v>-0.4933864857854691</v>
                </pt>
                <pt idx="720">
                  <v>-0.5053978399710517</v>
                </pt>
                <pt idx="721">
                  <v>-0.6197273900360151</v>
                </pt>
                <pt idx="722">
                  <v>-0.659106673862546</v>
                </pt>
                <pt idx="723">
                  <v>-0.6967056003523395</v>
                </pt>
                <pt idx="724">
                  <v>-0.7368530516857608</v>
                </pt>
                <pt idx="725">
                  <v>-0.7520529886088611</v>
                </pt>
                <pt idx="726">
                  <v>-0.7811196547184703</v>
                </pt>
                <pt idx="727">
                  <v>-0.7470281176671771</v>
                </pt>
                <pt idx="728">
                  <v>-0.7530051766919722</v>
                </pt>
                <pt idx="729">
                  <v>-0.5952904103636463</v>
                </pt>
                <pt idx="730">
                  <v>-0.7212276491834639</v>
                </pt>
                <pt idx="731">
                  <v>-0.897696090529454</v>
                </pt>
                <pt idx="732">
                  <v>-0.7902340194035179</v>
                </pt>
                <pt idx="733">
                  <v>-0.8181188399813276</v>
                </pt>
                <pt idx="734">
                  <v>-0.7471966209197765</v>
                </pt>
                <pt idx="735">
                  <v>-0.3588936592369341</v>
                </pt>
                <pt idx="736">
                  <v>-0.2461900618164387</v>
                </pt>
                <pt idx="737">
                  <v>-0.4160276820273977</v>
                </pt>
                <pt idx="738">
                  <v>-0.5829906686494704</v>
                </pt>
                <pt idx="739">
                  <v>-0.5208392251955972</v>
                </pt>
                <pt idx="740">
                  <v>-0.5520941391739149</v>
                </pt>
                <pt idx="741">
                  <v>-0.5664274104082038</v>
                </pt>
                <pt idx="742">
                  <v>-0.2674475422317728</v>
                </pt>
                <pt idx="743">
                  <v>-0.438772094710901</v>
                </pt>
                <pt idx="744">
                  <v>-0.4144932739439203</v>
                </pt>
                <pt idx="745">
                  <v>-0.4612975644874731</v>
                </pt>
                <pt idx="746">
                  <v>-0.1865290818929143</v>
                </pt>
                <pt idx="747">
                  <v>0.2663974937090391</v>
                </pt>
                <pt idx="748">
                  <v>-0.4168641909328083</v>
                </pt>
                <pt idx="749">
                  <v>-0.483053593671621</v>
                </pt>
                <pt idx="750">
                  <v>-0.4763188640650268</v>
                </pt>
                <pt idx="751">
                  <v>-0.4048046039550295</v>
                </pt>
                <pt idx="752">
                  <v>-0.4524263803212739</v>
                </pt>
                <pt idx="753">
                  <v>-0.4468785321128811</v>
                </pt>
                <pt idx="754">
                  <v>-0.5837940395392197</v>
                </pt>
                <pt idx="755">
                  <v>-0.5531383761171322</v>
                </pt>
                <pt idx="756">
                  <v>-0.6023375456412445</v>
                </pt>
                <pt idx="757">
                  <v>-0.5165578310277226</v>
                </pt>
                <pt idx="758">
                  <v>0.06260250194305728</v>
                </pt>
                <pt idx="759">
                  <v>-0.4597903010057692</v>
                </pt>
                <pt idx="760">
                  <v>-0.3711355223863713</v>
                </pt>
                <pt idx="761">
                  <v>-0.3403758380192117</v>
                </pt>
                <pt idx="762">
                  <v>0.01798631139136631</v>
                </pt>
                <pt idx="763">
                  <v>-0.01391415061593697</v>
                </pt>
                <pt idx="764">
                  <v>-0.1840368915100046</v>
                </pt>
                <pt idx="765">
                  <v>-0.3225416010493634</v>
                </pt>
                <pt idx="766">
                  <v>-0.2873922498914096</v>
                </pt>
                <pt idx="767">
                  <v>-0.1672515329384262</v>
                </pt>
                <pt idx="768">
                  <v>-0.01556785797587165</v>
                </pt>
                <pt idx="769">
                  <v>-0.05800179101913391</v>
                </pt>
                <pt idx="770">
                  <v>0.3097409044342627</v>
                </pt>
                <pt idx="771">
                  <v>0.4004254053694778</v>
                </pt>
                <pt idx="772">
                  <v>1.067561903608441</v>
                </pt>
                <pt idx="773">
                  <v>1.177043848927418</v>
                </pt>
                <pt idx="774">
                  <v>0.5587126892046647</v>
                </pt>
                <pt idx="775">
                  <v>0.09262470294955168</v>
                </pt>
                <pt idx="776">
                  <v>0.07892631531276656</v>
                </pt>
                <pt idx="777">
                  <v>0.224025182134685</v>
                </pt>
                <pt idx="778">
                  <v>0.2691811327986867</v>
                </pt>
                <pt idx="779">
                  <v>0.3654299175663575</v>
                </pt>
                <pt idx="780">
                  <v>0.2525458002334717</v>
                </pt>
                <pt idx="781">
                  <v>1.512140395447086</v>
                </pt>
                <pt idx="782">
                  <v>0.8401798349769393</v>
                </pt>
                <pt idx="783">
                  <v>0.3932161838613205</v>
                </pt>
                <pt idx="784">
                  <v>0.8963982282092647</v>
                </pt>
                <pt idx="785">
                  <v>0.8376935228419674</v>
                </pt>
                <pt idx="786">
                  <v>1.283179346673953</v>
                </pt>
                <pt idx="787">
                  <v>0.9096297657428726</v>
                </pt>
                <pt idx="788">
                  <v>1.535711268097476</v>
                </pt>
                <pt idx="789">
                  <v>0.7971645682974162</v>
                </pt>
                <pt idx="790">
                  <v>0.407530081969503</v>
                </pt>
                <pt idx="791">
                  <v>0.2084143896785897</v>
                </pt>
                <pt idx="792">
                  <v>0.1105866139087444</v>
                </pt>
                <pt idx="793">
                  <v>0.2876526527671726</v>
                </pt>
                <pt idx="794">
                  <v>0.2432902903441874</v>
                </pt>
                <pt idx="795">
                  <v>0.1184348707281952</v>
                </pt>
                <pt idx="796">
                  <v>0.498154063749182</v>
                </pt>
                <pt idx="797">
                  <v>0.4386622267609621</v>
                </pt>
                <pt idx="798">
                  <v>0.02074268124376222</v>
                </pt>
                <pt idx="799">
                  <v>0.1643376249638069</v>
                </pt>
                <pt idx="800">
                  <v>-0.05179085465276584</v>
                </pt>
                <pt idx="801">
                  <v>-0.05841916233460281</v>
                </pt>
                <pt idx="802">
                  <v>0.199579695285897</v>
                </pt>
                <pt idx="803">
                  <v>0.1969798278151012</v>
                </pt>
                <pt idx="804">
                  <v>0.2478674338467244</v>
                </pt>
                <pt idx="805">
                  <v>0.5895120145089525</v>
                </pt>
                <pt idx="806">
                  <v>0.6642213447453259</v>
                </pt>
                <pt idx="807">
                  <v>0.5502346557562036</v>
                </pt>
                <pt idx="808">
                  <v>0.5451966181104029</v>
                </pt>
                <pt idx="809">
                  <v>0.5186669157104138</v>
                </pt>
                <pt idx="810">
                  <v>1.522282126207621</v>
                </pt>
                <pt idx="811">
                  <v>1.124780224818773</v>
                </pt>
                <pt idx="812">
                  <v>0.4492828677109155</v>
                </pt>
                <pt idx="813">
                  <v>1.015411494238162</v>
                </pt>
                <pt idx="814">
                  <v>0.8186017813757808</v>
                </pt>
                <pt idx="815">
                  <v>1.137943562884123</v>
                </pt>
                <pt idx="816">
                  <v>1.037519718338583</v>
                </pt>
                <pt idx="817">
                  <v>3.038825106861005</v>
                </pt>
                <pt idx="818">
                  <v>2.627250250362227</v>
                </pt>
                <pt idx="819">
                  <v>2.850445452385191</v>
                </pt>
                <pt idx="820">
                  <v>2.234167498273475</v>
                </pt>
                <pt idx="821">
                  <v>2.190470933027806</v>
                </pt>
                <pt idx="822">
                  <v>2.498974222159456</v>
                </pt>
                <pt idx="823">
                  <v>2.409303000764845</v>
                </pt>
                <pt idx="824">
                  <v>1.624910501825479</v>
                </pt>
                <pt idx="825">
                  <v>1.479757955015783</v>
                </pt>
                <pt idx="826">
                  <v>1.106973518354291</v>
                </pt>
                <pt idx="827">
                  <v>1.095116108423103</v>
                </pt>
                <pt idx="828">
                  <v>0.876745591227273</v>
                </pt>
                <pt idx="829">
                  <v>1.656408113257971</v>
                </pt>
                <pt idx="830">
                  <v>1.052126121129649</v>
                </pt>
                <pt idx="831">
                  <v>1.090402483767634</v>
                </pt>
                <pt idx="832">
                  <v>1.009756346975784</v>
                </pt>
                <pt idx="833">
                  <v>2.237026068577937</v>
                </pt>
                <pt idx="834">
                  <v>1.909998931131842</v>
                </pt>
                <pt idx="835">
                  <v>1.547371115630875</v>
                </pt>
                <pt idx="836">
                  <v>1.402796114476311</v>
                </pt>
                <pt idx="837">
                  <v>2.313710987361205</v>
                </pt>
                <pt idx="838">
                  <v>2.576205762204885</v>
                </pt>
                <pt idx="839">
                  <v>2.236540528353803</v>
                </pt>
                <pt idx="840">
                  <v>1.991297571869074</v>
                </pt>
                <pt idx="841">
                  <v>2.460838348749911</v>
                </pt>
                <pt idx="842">
                  <v>2.634802971591339</v>
                </pt>
                <pt idx="843">
                  <v>2.020677379894438</v>
                </pt>
                <pt idx="844">
                  <v>1.737653265855828</v>
                </pt>
                <pt idx="845">
                  <v>1.17398812510625</v>
                </pt>
                <pt idx="846">
                  <v>0.7340545057664947</v>
                </pt>
                <pt idx="847">
                  <v>0.4192904394041694</v>
                </pt>
                <pt idx="848">
                  <v>0.8832416791299595</v>
                </pt>
                <pt idx="849">
                  <v>0.4997584224644599</v>
                </pt>
                <pt idx="850">
                  <v>0.5595383748825927</v>
                </pt>
                <pt idx="851">
                  <v>-0.02145670888452428</v>
                </pt>
                <pt idx="852">
                  <v>-0.1950452785876666</v>
                </pt>
                <pt idx="853">
                  <v>0.02239852534180792</v>
                </pt>
                <pt idx="854">
                  <v>-0.08949104141162589</v>
                </pt>
                <pt idx="855">
                  <v>-0.2364566958191874</v>
                </pt>
                <pt idx="856">
                  <v>-0.1743767571703697</v>
                </pt>
                <pt idx="857">
                  <v>-0.3206358774899265</v>
                </pt>
                <pt idx="858">
                  <v>-0.08163281100388473</v>
                </pt>
                <pt idx="859">
                  <v>0.1959930753886115</v>
                </pt>
                <pt idx="860">
                  <v>0.4884448777753972</v>
                </pt>
                <pt idx="861">
                  <v>0.9069957829149514</v>
                </pt>
                <pt idx="862">
                  <v>-0.03476646980284689</v>
                </pt>
                <pt idx="863">
                  <v>-0.2405517075941664</v>
                </pt>
                <pt idx="864">
                  <v>-0.3891985333223482</v>
                </pt>
                <pt idx="865">
                  <v>-0.3712114154643858</v>
                </pt>
                <pt idx="866">
                  <v>-0.2908354309229966</v>
                </pt>
                <pt idx="867">
                  <v>-0.486141303882198</v>
                </pt>
                <pt idx="868">
                  <v>-0.480723023871295</v>
                </pt>
                <pt idx="869">
                  <v>-0.5098332768798206</v>
                </pt>
                <pt idx="870">
                  <v>-0.3025048283777695</v>
                </pt>
                <pt idx="871">
                  <v>-0.416063747664178</v>
                </pt>
                <pt idx="872">
                  <v>0.06480715706641117</v>
                </pt>
                <pt idx="873">
                  <v>-0.1236513026573623</v>
                </pt>
                <pt idx="874">
                  <v>-0.4343301491910294</v>
                </pt>
                <pt idx="875">
                  <v>-0.3346997764017068</v>
                </pt>
                <pt idx="876">
                  <v>-0.2915785835306747</v>
                </pt>
                <pt idx="877">
                  <v>0.02085489397979148</v>
                </pt>
                <pt idx="878">
                  <v>-0.1837870464807053</v>
                </pt>
                <pt idx="879">
                  <v>-0.02760417032357333</v>
                </pt>
                <pt idx="880">
                  <v>0.6166564060172628</v>
                </pt>
                <pt idx="881">
                  <v>0.1325564522481436</v>
                </pt>
                <pt idx="882">
                  <v>-0.2923197529771981</v>
                </pt>
                <pt idx="883">
                  <v>-0.4157460898961635</v>
                </pt>
                <pt idx="884">
                  <v>-0.2995339900031186</v>
                </pt>
                <pt idx="885">
                  <v>-0.7036923014285984</v>
                </pt>
                <pt idx="886">
                  <v>-0.7425335126306036</v>
                </pt>
                <pt idx="887">
                  <v>-0.7700014348980772</v>
                </pt>
                <pt idx="888">
                  <v>-0.4908282265760863</v>
                </pt>
                <pt idx="889">
                  <v>-0.7328628174814075</v>
                </pt>
                <pt idx="890">
                  <v>-0.7019346518348524</v>
                </pt>
                <pt idx="891">
                  <v>-0.6532055381115658</v>
                </pt>
                <pt idx="892">
                  <v>-0.8036644539501636</v>
                </pt>
                <pt idx="893">
                  <v>-0.9235456581197659</v>
                </pt>
                <pt idx="894">
                  <v>-0.8519260319341462</v>
                </pt>
                <pt idx="895">
                  <v>-0.8311807990941105</v>
                </pt>
                <pt idx="896">
                  <v>-0.7910573566413994</v>
                </pt>
                <pt idx="897">
                  <v>-0.8995121743843899</v>
                </pt>
                <pt idx="898">
                  <v>-0.6576493045043934</v>
                </pt>
                <pt idx="899">
                  <v>-0.6419651243304767</v>
                </pt>
                <pt idx="900">
                  <v>-0.4039344937549321</v>
                </pt>
                <pt idx="901">
                  <v>-0.5254146756839613</v>
                </pt>
                <pt idx="902">
                  <v>-0.4143864638343582</v>
                </pt>
                <pt idx="903">
                  <v>0.216227355724688</v>
                </pt>
                <pt idx="904">
                  <v>-0.2384740704745704</v>
                </pt>
                <pt idx="905">
                  <v>-0.5541774610416355</v>
                </pt>
                <pt idx="906">
                  <v>-0.5545221557724603</v>
                </pt>
                <pt idx="907">
                  <v>-0.5579421783663385</v>
                </pt>
                <pt idx="908">
                  <v>-0.3768873933738242</v>
                </pt>
                <pt idx="909">
                  <v>-0.576849013307575</v>
                </pt>
                <pt idx="910">
                  <v>-0.5085962285861846</v>
                </pt>
                <pt idx="911">
                  <v>-0.4896143960111688</v>
                </pt>
                <pt idx="912">
                  <v>-0.4923657239457673</v>
                </pt>
                <pt idx="913">
                  <v>-0.5193167461439051</v>
                </pt>
                <pt idx="914">
                  <v>-0.4251112988069665</v>
                </pt>
                <pt idx="915">
                  <v>-0.4064797973766983</v>
                </pt>
                <pt idx="916">
                  <v>-0.6361738143223564</v>
                </pt>
                <pt idx="917">
                  <v>-0.6402746225043165</v>
                </pt>
                <pt idx="918">
                  <v>-0.5607161760395294</v>
                </pt>
                <pt idx="919">
                  <v>-0.5686659840539644</v>
                </pt>
                <pt idx="920">
                  <v>-0.05989272215777852</v>
                </pt>
                <pt idx="921">
                  <v>-0.1046353945439596</v>
                </pt>
                <pt idx="922">
                  <v>-0.2859356501914428</v>
                </pt>
                <pt idx="923">
                  <v>-0.4187197114013501</v>
                </pt>
                <pt idx="924">
                  <v>-0.2385290124194576</v>
                </pt>
                <pt idx="925">
                  <v>-0.4683076217054637</v>
                </pt>
                <pt idx="926">
                  <v>-0.5318240784692915</v>
                </pt>
                <pt idx="927">
                  <v>-0.5739754396973051</v>
                </pt>
                <pt idx="928">
                  <v>-0.6099259933039594</v>
                </pt>
                <pt idx="929">
                  <v>-0.5202052501975641</v>
                </pt>
                <pt idx="930">
                  <v>-0.5433254518989105</v>
                </pt>
                <pt idx="931">
                  <v>-0.538836787876849</v>
                </pt>
                <pt idx="932">
                  <v>-0.5031458579410926</v>
                </pt>
                <pt idx="933">
                  <v>-0.3896922094271307</v>
                </pt>
                <pt idx="934">
                  <v>-0.31054442452515</v>
                </pt>
                <pt idx="935">
                  <v>-0.4237363145056922</v>
                </pt>
                <pt idx="936">
                  <v>-0.3648731252010111</v>
                </pt>
                <pt idx="937">
                  <v>-0.4932140317633292</v>
                </pt>
                <pt idx="938">
                  <v>-0.4421581064411514</v>
                </pt>
                <pt idx="939">
                  <v>-0.4385620111260637</v>
                </pt>
                <pt idx="940">
                  <v>-0.2870316624581094</v>
                </pt>
                <pt idx="941">
                  <v>-0.5433948851648829</v>
                </pt>
                <pt idx="942">
                  <v>-0.5854229255340254</v>
                </pt>
                <pt idx="943">
                  <v>-0.5079133012629161</v>
                </pt>
                <pt idx="944">
                  <v>-0.6181801095319102</v>
                </pt>
                <pt idx="945">
                  <v>-0.1332384739174697</v>
                </pt>
                <pt idx="946">
                  <v>0.766841407465491</v>
                </pt>
                <pt idx="947">
                  <v>0.02262222295299687</v>
                </pt>
                <pt idx="948">
                  <v>-0.1000046255183263</v>
                </pt>
                <pt idx="949">
                  <v>0.2028930323890653</v>
                </pt>
                <pt idx="950">
                  <v>-0.244823958246534</v>
                </pt>
                <pt idx="951">
                  <v>-0.06576477093039318</v>
                </pt>
                <pt idx="952">
                  <v>0.7424819675516076</v>
                </pt>
                <pt idx="953">
                  <v>0.6371701572935241</v>
                </pt>
                <pt idx="954">
                  <v>0.6083365184104426</v>
                </pt>
                <pt idx="955">
                  <v>0.2791722163346104</v>
                </pt>
                <pt idx="956">
                  <v>0.2325344706349438</v>
                </pt>
                <pt idx="957">
                  <v>0.2685697604116497</v>
                </pt>
                <pt idx="958">
                  <v>0.2524974301958987</v>
                </pt>
                <pt idx="959">
                  <v>-0.1062773714728965</v>
                </pt>
                <pt idx="960">
                  <v>0.0371858795605045</v>
                </pt>
                <pt idx="961">
                  <v>0.06745775894414993</v>
                </pt>
                <pt idx="962">
                  <v>0.06851848821571586</v>
                </pt>
                <pt idx="963">
                  <v>-0.04391788739163537</v>
                </pt>
                <pt idx="964">
                  <v>-0.07987848930066815</v>
                </pt>
                <pt idx="965">
                  <v>0.04310392310857243</v>
                </pt>
                <pt idx="966">
                  <v>0.2854235629419775</v>
                </pt>
                <pt idx="967">
                  <v>0.1866328562788425</v>
                </pt>
                <pt idx="968">
                  <v>0.1342661845170615</v>
                </pt>
                <pt idx="969">
                  <v>0.149346175534243</v>
                </pt>
                <pt idx="970">
                  <v>0.06826857760873913</v>
                </pt>
                <pt idx="971">
                  <v>-0.05562108538876118</v>
                </pt>
                <pt idx="972">
                  <v>0.1198703227568321</v>
                </pt>
                <pt idx="973">
                  <v>0.07837489096555143</v>
                </pt>
                <pt idx="974">
                  <v>0.006965690936303712</v>
                </pt>
                <pt idx="975">
                  <v>0.01719093798027407</v>
                </pt>
                <pt idx="976">
                  <v>0.2316575448821175</v>
                </pt>
                <pt idx="977">
                  <v>0.0238721635843074</v>
                </pt>
                <pt idx="978">
                  <v>-0.07198783900075678</v>
                </pt>
                <pt idx="979">
                  <v>-0.07349863515898591</v>
                </pt>
                <pt idx="980">
                  <v>0.0895880826391106</v>
                </pt>
                <pt idx="981">
                  <v>0.8229222028521292</v>
                </pt>
                <pt idx="982">
                  <v>0.7773251940948843</v>
                </pt>
                <pt idx="983">
                  <v>1.376070723040912</v>
                </pt>
                <pt idx="984">
                  <v>0.9641746084572307</v>
                </pt>
                <pt idx="985">
                  <v>0.7750818328940489</v>
                </pt>
                <pt idx="986">
                  <v>1.05726568724079</v>
                </pt>
                <pt idx="987">
                  <v>1.491378287818025</v>
                </pt>
                <pt idx="988">
                  <v>1.125184376075978</v>
                </pt>
                <pt idx="989">
                  <v>1.749621210026615</v>
                </pt>
                <pt idx="990">
                  <v>1.769986592244041</v>
                </pt>
                <pt idx="991">
                  <v>2.757264413769151</v>
                </pt>
                <pt idx="992">
                  <v>2.535692959664128</v>
                </pt>
                <pt idx="993">
                  <v>2.01725512491843</v>
                </pt>
                <pt idx="994">
                  <v>1.543133370698911</v>
                </pt>
                <pt idx="995">
                  <v>1.344573036278886</v>
                </pt>
                <pt idx="996">
                  <v>1.241095930555892</v>
                </pt>
                <pt idx="997">
                  <v>1.134196620628071</v>
                </pt>
                <pt idx="998">
                  <v>1.149374598973731</v>
                </pt>
                <pt idx="999">
                  <v>0.7953157218728695</v>
                </pt>
                <pt idx="1000">
                  <v>0.6010770780667094</v>
                </pt>
                <pt idx="1001">
                  <v>0.5017527528333756</v>
                </pt>
                <pt idx="1002">
                  <v>0.7989283970321733</v>
                </pt>
                <pt idx="1003">
                  <v>0.4003322630244893</v>
                </pt>
                <pt idx="1004">
                  <v>0.377336456199537</v>
                </pt>
                <pt idx="1005">
                  <v>0.1020526994811253</v>
                </pt>
                <pt idx="1006">
                  <v>-0.009889168391627956</v>
                </pt>
                <pt idx="1007">
                  <v>0.02845401844634185</v>
                </pt>
                <pt idx="1008">
                  <v>0.221440706201319</v>
                </pt>
                <pt idx="1009">
                  <v>0.09095275206589894</v>
                </pt>
                <pt idx="1010">
                  <v>0.09815424465750226</v>
                </pt>
                <pt idx="1011">
                  <v>0.4879458301344543</v>
                </pt>
                <pt idx="1012">
                  <v>0.6325943948196582</v>
                </pt>
                <pt idx="1013">
                  <v>0.7629961752906618</v>
                </pt>
                <pt idx="1014">
                  <v>1.30944323467439</v>
                </pt>
                <pt idx="1015">
                  <v>0.7332176466765793</v>
                </pt>
                <pt idx="1016">
                  <v>0.6890640600257967</v>
                </pt>
                <pt idx="1017">
                  <v>0.4319172872304142</v>
                </pt>
                <pt idx="1018">
                  <v>0.5184656514365447</v>
                </pt>
                <pt idx="1019">
                  <v>0.3938284750967007</v>
                </pt>
                <pt idx="1020">
                  <v>0.3592575662823514</v>
                </pt>
                <pt idx="1021">
                  <v>0.5429839659980237</v>
                </pt>
                <pt idx="1022">
                  <v>0.2393946476940116</v>
                </pt>
                <pt idx="1023">
                  <v>0.8810422140290861</v>
                </pt>
                <pt idx="1024">
                  <v>0.8389014804353639</v>
                </pt>
                <pt idx="1025">
                  <v>0.95707690517213</v>
                </pt>
                <pt idx="1026">
                  <v>0.9644011500119061</v>
                </pt>
                <pt idx="1027">
                  <v>0.4840273677089663</v>
                </pt>
                <pt idx="1028">
                  <v>0.2143630575864905</v>
                </pt>
                <pt idx="1029">
                  <v>-0.005752470715838939</v>
                </pt>
                <pt idx="1030">
                  <v>0.2252226764864255</v>
                </pt>
                <pt idx="1031">
                  <v>0.3622842504774744</v>
                </pt>
                <pt idx="1032">
                  <v>0.5368709380814721</v>
                </pt>
                <pt idx="1033">
                  <v>0.2431676275094181</v>
                </pt>
                <pt idx="1034">
                  <v>0.04924005364306788</v>
                </pt>
                <pt idx="1035">
                  <v>-0.06978112073907081</v>
                </pt>
                <pt idx="1036">
                  <v>-0.197613225884655</v>
                </pt>
                <pt idx="1037">
                  <v>-0.3872723103828563</v>
                </pt>
                <pt idx="1038">
                  <v>-0.4800339644925746</v>
                </pt>
                <pt idx="1039">
                  <v>-0.2918315336584406</v>
                </pt>
                <pt idx="1040">
                  <v>-0.2918929357284685</v>
                </pt>
                <pt idx="1041">
                  <v>-0.3016374596193501</v>
                </pt>
                <pt idx="1042">
                  <v>-0.357758820664667</v>
                </pt>
                <pt idx="1043">
                  <v>-0.5350048308721436</v>
                </pt>
                <pt idx="1044">
                  <v>-0.5478390918896608</v>
                </pt>
                <pt idx="1045">
                  <v>-0.6437519572800247</v>
                </pt>
                <pt idx="1046">
                  <v>-0.6777443894100774</v>
                </pt>
                <pt idx="1047">
                  <v>-0.7755184696937563</v>
                </pt>
                <pt idx="1048">
                  <v>-0.3341702798944952</v>
                </pt>
                <pt idx="1049">
                  <v>0.1308083043393294</v>
                </pt>
                <pt idx="1050">
                  <v>-0.3004776199499196</v>
                </pt>
                <pt idx="1051">
                  <v>-0.5996793160156162</v>
                </pt>
                <pt idx="1052">
                  <v>-0.2936706679082088</v>
                </pt>
                <pt idx="1053">
                  <v>2.196237434587029</v>
                </pt>
                <pt idx="1054">
                  <v>2.47444542997019</v>
                </pt>
                <pt idx="1055">
                  <v>3.80641361858271</v>
                </pt>
                <pt idx="1056">
                  <v>4.679261701128223</v>
                </pt>
                <pt idx="1057">
                  <v>3.672509242774865</v>
                </pt>
                <pt idx="1058">
                  <v>3.111510960586678</v>
                </pt>
                <pt idx="1059">
                  <v>2.502205889384522</v>
                </pt>
                <pt idx="1060">
                  <v>1.940843448433892</v>
                </pt>
                <pt idx="1061">
                  <v>2.029736689689982</v>
                </pt>
                <pt idx="1062">
                  <v>1.878191083879469</v>
                </pt>
                <pt idx="1063">
                  <v>1.507168560445721</v>
                </pt>
                <pt idx="1064">
                  <v>1.789589112388112</v>
                </pt>
                <pt idx="1065">
                  <v>1.441787321450327</v>
                </pt>
                <pt idx="1066">
                  <v>0.9824169252591057</v>
                </pt>
                <pt idx="1067">
                  <v>0.2837032471338558</v>
                </pt>
                <pt idx="1068">
                  <v>0.6138663108215655</v>
                </pt>
                <pt idx="1069">
                  <v>-0.08775404254136598</v>
                </pt>
                <pt idx="1070">
                  <v>0.2439911340484837</v>
                </pt>
                <pt idx="1071">
                  <v>0.07997500313429387</v>
                </pt>
                <pt idx="1072">
                  <v>-0.06332068701298907</v>
                </pt>
                <pt idx="1073">
                  <v>-0.1343734348114407</v>
                </pt>
                <pt idx="1074">
                  <v>-0.3241065629327126</v>
                </pt>
                <pt idx="1075">
                  <v>-0.3981642574180689</v>
                </pt>
                <pt idx="1076">
                  <v>-0.52702039720356</v>
                </pt>
                <pt idx="1077">
                  <v>-0.6692300709249859</v>
                </pt>
                <pt idx="1078">
                  <v>-0.5048610046495344</v>
                </pt>
                <pt idx="1079">
                  <v>-0.664567628612774</v>
                </pt>
                <pt idx="1080">
                  <v>-0.154937504521232</v>
                </pt>
                <pt idx="1081">
                  <v>-0.2818179275120696</v>
                </pt>
                <pt idx="1082">
                  <v>-0.2766792424865853</v>
                </pt>
                <pt idx="1083">
                  <v>-0.2256410663774321</v>
                </pt>
                <pt idx="1084">
                  <v>-0.2611910860769112</v>
                </pt>
                <pt idx="1085">
                  <v>-0.5521396363838585</v>
                </pt>
                <pt idx="1086">
                  <v>-0.4134318275356876</v>
                </pt>
                <pt idx="1087">
                  <v>-0.3643999029533285</v>
                </pt>
                <pt idx="1088">
                  <v>0.1089805152320949</v>
                </pt>
                <pt idx="1089">
                  <v>-0.4414862581015885</v>
                </pt>
                <pt idx="1090">
                  <v>-0.6152404711520437</v>
                </pt>
                <pt idx="1091">
                  <v>-0.5437428811392189</v>
                </pt>
                <pt idx="1092">
                  <v>-0.6498744722201711</v>
                </pt>
                <pt idx="1093">
                  <v>-0.8894280455178432</v>
                </pt>
                <pt idx="1094">
                  <v>-0.7984331391026346</v>
                </pt>
                <pt idx="1095">
                  <v>-0.953730262668915</v>
                </pt>
                <pt idx="1096">
                  <v>-0.4957264481438381</v>
                </pt>
                <pt idx="1097">
                  <v>-0.5629094840631792</v>
                </pt>
                <pt idx="1098">
                  <v>-1.364890608602491</v>
                </pt>
                <pt idx="1099">
                  <v>-1.273648540597762</v>
                </pt>
                <pt idx="1100">
                  <v>-1.393171976365676</v>
                </pt>
                <pt idx="1101">
                  <v>-1.12009928483423</v>
                </pt>
                <pt idx="1102">
                  <v>-1.561857068811105</v>
                </pt>
                <pt idx="1103">
                  <v>-1.61241481769185</v>
                </pt>
                <pt idx="1104">
                  <v>-1.6042089500745</v>
                </pt>
                <pt idx="1105">
                  <v>-1.351596571958115</v>
                </pt>
                <pt idx="1106">
                  <v>-1.385457991117253</v>
                </pt>
                <pt idx="1107">
                  <v>-1.545334495648663</v>
                </pt>
                <pt idx="1108">
                  <v>-1.432076896712354</v>
                </pt>
                <pt idx="1109">
                  <v>-1.429518301665779</v>
                </pt>
                <pt idx="1110">
                  <v>-1.410257557119325</v>
                </pt>
                <pt idx="1111">
                  <v>-1.401384665682409</v>
                </pt>
                <pt idx="1112">
                  <v>-1.358775495604832</v>
                </pt>
                <pt idx="1113">
                  <v>-1.262582204807456</v>
                </pt>
                <pt idx="1114">
                  <v>-1.222468417472082</v>
                </pt>
                <pt idx="1115">
                  <v>-1.207727401073382</v>
                </pt>
                <pt idx="1116">
                  <v>-1.043478371069558</v>
                </pt>
                <pt idx="1117">
                  <v>-0.9302331343764593</v>
                </pt>
                <pt idx="1118">
                  <v>-1.033461982601465</v>
                </pt>
                <pt idx="1119">
                  <v>-1.029721398834495</v>
                </pt>
                <pt idx="1120">
                  <v>-0.9971743313786079</v>
                </pt>
                <pt idx="1121">
                  <v>-0.7707783021865999</v>
                </pt>
                <pt idx="1122">
                  <v>-0.9591934585781361</v>
                </pt>
                <pt idx="1123">
                  <v>-0.9385081201280638</v>
                </pt>
                <pt idx="1124">
                  <v>-0.8501894792352871</v>
                </pt>
                <pt idx="1125">
                  <v>-0.6875328528328353</v>
                </pt>
                <pt idx="1126">
                  <v>-0.7521813598441242</v>
                </pt>
                <pt idx="1127">
                  <v>-0.6724721102019603</v>
                </pt>
                <pt idx="1128">
                  <v>-0.7369733533430942</v>
                </pt>
                <pt idx="1129">
                  <v>-0.7470253961513635</v>
                </pt>
                <pt idx="1130">
                  <v>-0.623877402142722</v>
                </pt>
                <pt idx="1131">
                  <v>-0.7399767031872375</v>
                </pt>
                <pt idx="1132">
                  <v>-0.7504139620647508</v>
                </pt>
                <pt idx="1133">
                  <v>-0.5611989861471469</v>
                </pt>
                <pt idx="1134">
                  <v>-0.5448466207397336</v>
                </pt>
                <pt idx="1135">
                  <v>-0.6018486126225431</v>
                </pt>
                <pt idx="1136">
                  <v>-0.4140315085420174</v>
                </pt>
                <pt idx="1137">
                  <v>-0.4940267167790349</v>
                </pt>
                <pt idx="1138">
                  <v>-0.5709018203367897</v>
                </pt>
                <pt idx="1139">
                  <v>-0.6187387718900623</v>
                </pt>
                <pt idx="1140">
                  <v>-0.5703068451912179</v>
                </pt>
                <pt idx="1141">
                  <v>-0.5813093567490365</v>
                </pt>
                <pt idx="1142">
                  <v>-0.5617901335421649</v>
                </pt>
                <pt idx="1143">
                  <v>-0.4705197646212919</v>
                </pt>
                <pt idx="1144">
                  <v>0.001439543221176731</v>
                </pt>
                <pt idx="1145">
                  <v>0.174071446799291</v>
                </pt>
                <pt idx="1146">
                  <v>-0.2782161344849561</v>
                </pt>
                <pt idx="1147">
                  <v>-0.08962765391051319</v>
                </pt>
                <pt idx="1148">
                  <v>-0.02274951270773021</v>
                </pt>
                <pt idx="1149">
                  <v>-0.3305409271436924</v>
                </pt>
                <pt idx="1150">
                  <v>-0.2423056627574687</v>
                </pt>
                <pt idx="1151">
                  <v>-0.1781522366851847</v>
                </pt>
                <pt idx="1152">
                  <v>0.3066939388803982</v>
                </pt>
                <pt idx="1153">
                  <v>0.3676805872040713</v>
                </pt>
                <pt idx="1154">
                  <v>0.2316878383475137</v>
                </pt>
                <pt idx="1155">
                  <v>0.4981583977349706</v>
                </pt>
                <pt idx="1156">
                  <v>0.5525235529078306</v>
                </pt>
                <pt idx="1157">
                  <v>0.4683249873540391</v>
                </pt>
                <pt idx="1158">
                  <v>0.7522925243979872</v>
                </pt>
                <pt idx="1159">
                  <v>0.8754671858029474</v>
                </pt>
                <pt idx="1160">
                  <v>0.5502131128973153</v>
                </pt>
                <pt idx="1161">
                  <v>0.4326873949744015</v>
                </pt>
                <pt idx="1162">
                  <v>0.4791431028364761</v>
                </pt>
                <pt idx="1163">
                  <v>0.5000852942623819</v>
                </pt>
                <pt idx="1164">
                  <v>0.7036059309450987</v>
                </pt>
                <pt idx="1165">
                  <v>0.8192958335317752</v>
                </pt>
                <pt idx="1166">
                  <v>1.02538804718075</v>
                </pt>
                <pt idx="1167">
                  <v>0.931265424963555</v>
                </pt>
                <pt idx="1168">
                  <v>1.033206828086155</v>
                </pt>
                <pt idx="1169">
                  <v>1.185107031404032</v>
                </pt>
                <pt idx="1170">
                  <v>0.8506286572501722</v>
                </pt>
                <pt idx="1171">
                  <v>0.8019002322929542</v>
                </pt>
                <pt idx="1172">
                  <v>1.074259738729713</v>
                </pt>
                <pt idx="1173">
                  <v>1.421995591336548</v>
                </pt>
                <pt idx="1174">
                  <v>1.270116667755233</v>
                </pt>
                <pt idx="1175">
                  <v>1.452229654771345</v>
                </pt>
                <pt idx="1176">
                  <v>1.264060587851389</v>
                </pt>
                <pt idx="1177">
                  <v>1.303911900532957</v>
                </pt>
                <pt idx="1178">
                  <v>1.159087399682099</v>
                </pt>
                <pt idx="1179">
                  <v>0.9549583399439343</v>
                </pt>
                <pt idx="1180">
                  <v>0.8974967095204383</v>
                </pt>
                <pt idx="1181">
                  <v>0.676373163657821</v>
                </pt>
                <pt idx="1182">
                  <v>0.6546219945327563</v>
                </pt>
                <pt idx="1183">
                  <v>1.02345626837735</v>
                </pt>
                <pt idx="1184">
                  <v>1.08695121707783</v>
                </pt>
                <pt idx="1185">
                  <v>0.810299408381274</v>
                </pt>
                <pt idx="1186">
                  <v>0.9863708477662507</v>
                </pt>
                <pt idx="1187">
                  <v>1.194800460511684</v>
                </pt>
                <pt idx="1188">
                  <v>1.16683259673906</v>
                </pt>
                <pt idx="1189">
                  <v>1.156758515967606</v>
                </pt>
                <pt idx="1190">
                  <v>1.219649321471842</v>
                </pt>
                <pt idx="1191">
                  <v>1.056435187689428</v>
                </pt>
                <pt idx="1192">
                  <v>0.8553485763930992</v>
                </pt>
                <pt idx="1193">
                  <v>0.9737688885165257</v>
                </pt>
                <pt idx="1194">
                  <v>0.7081182708158658</v>
                </pt>
                <pt idx="1195">
                  <v>0.8487540394416333</v>
                </pt>
                <pt idx="1196">
                  <v>0.679133992979837</v>
                </pt>
                <pt idx="1197">
                  <v>0.5282933528130012</v>
                </pt>
                <pt idx="1198">
                  <v>0.7420100254065787</v>
                </pt>
                <pt idx="1199">
                  <v>0.6842390332127826</v>
                </pt>
                <pt idx="1200">
                  <v>0.5429045768657151</v>
                </pt>
                <pt idx="1201">
                  <v>0.5137262887670406</v>
                </pt>
                <pt idx="1202">
                  <v>0.498247378365269</v>
                </pt>
                <pt idx="1203">
                  <v>0.2860053041702146</v>
                </pt>
                <pt idx="1204">
                  <v>0.3469340795015123</v>
                </pt>
                <pt idx="1205">
                  <v>0.303457838321595</v>
                </pt>
                <pt idx="1206">
                  <v>0.1863006385762551</v>
                </pt>
                <pt idx="1207">
                  <v>0.2877100301992311</v>
                </pt>
                <pt idx="1208">
                  <v>0.3087221308238386</v>
                </pt>
                <pt idx="1209">
                  <v>0.4090681022540935</v>
                </pt>
                <pt idx="1210">
                  <v>0.2490102771477282</v>
                </pt>
                <pt idx="1211">
                  <v>0.6234133597878997</v>
                </pt>
                <pt idx="1212">
                  <v>0.5916733557420111</v>
                </pt>
                <pt idx="1213">
                  <v>0.4312674122124278</v>
                </pt>
                <pt idx="1214">
                  <v>0.1079827546587532</v>
                </pt>
                <pt idx="1215">
                  <v>0.19743398332084</v>
                </pt>
                <pt idx="1216">
                  <v>0.07488749226875382</v>
                </pt>
                <pt idx="1217">
                  <v>0.04155810756781184</v>
                </pt>
                <pt idx="1218">
                  <v>0.01262117671867356</v>
                </pt>
                <pt idx="1219">
                  <v>0.2181690379671558</v>
                </pt>
                <pt idx="1220">
                  <v>0.1705121590964698</v>
                </pt>
                <pt idx="1221">
                  <v>0.08482326274260554</v>
                </pt>
                <pt idx="1222">
                  <v>0.1787943610234775</v>
                </pt>
                <pt idx="1223">
                  <v>0.006710387858120434</v>
                </pt>
                <pt idx="1224">
                  <v>-0.2235368230719907</v>
                </pt>
                <pt idx="1225">
                  <v>-0.4879159372048616</v>
                </pt>
                <pt idx="1226">
                  <v>-0.4046310431550718</v>
                </pt>
                <pt idx="1227">
                  <v>-0.3492773799827554</v>
                </pt>
                <pt idx="1228">
                  <v>-0.3764285818363304</v>
                </pt>
                <pt idx="1229">
                  <v>-0.4248852907809754</v>
                </pt>
                <pt idx="1230">
                  <v>-0.4356057715897736</v>
                </pt>
                <pt idx="1231">
                  <v>-0.5301440631550931</v>
                </pt>
                <pt idx="1232">
                  <v>-0.377721157156918</v>
                </pt>
                <pt idx="1233">
                  <v>-0.5643923894957656</v>
                </pt>
                <pt idx="1234">
                  <v>-0.308778980326917</v>
                </pt>
                <pt idx="1235">
                  <v>-0.4044283538227805</v>
                </pt>
                <pt idx="1236">
                  <v>-0.5668992304584662</v>
                </pt>
                <pt idx="1237">
                  <v>-0.4474445648497409</v>
                </pt>
                <pt idx="1238">
                  <v>-0.4175994780120213</v>
                </pt>
                <pt idx="1239">
                  <v>-0.2370133592016048</v>
                </pt>
                <pt idx="1240">
                  <v>-0.06291757020495364</v>
                </pt>
                <pt idx="1241">
                  <v>0.01567455882889048</v>
                </pt>
                <pt idx="1242">
                  <v>0.1908580526970171</v>
                </pt>
                <pt idx="1243">
                  <v>0.4105178731092615</v>
                </pt>
                <pt idx="1244">
                  <v>0.4889566232998379</v>
                </pt>
                <pt idx="1245">
                  <v>-0.1684403653904099</v>
                </pt>
                <pt idx="1246">
                  <v>-0.119578447267496</v>
                </pt>
                <pt idx="1247">
                  <v>-0.2632345739611805</v>
                </pt>
                <pt idx="1248">
                  <v>-0.3490389682399326</v>
                </pt>
                <pt idx="1249">
                  <v>-0.3288963640534897</v>
                </pt>
                <pt idx="1250">
                  <v>-0.3798668765914504</v>
                </pt>
                <pt idx="1251">
                  <v>-0.4935461950361284</v>
                </pt>
                <pt idx="1252">
                  <v>-0.6000787222954178</v>
                </pt>
                <pt idx="1253">
                  <v>-0.7076878850512192</v>
                </pt>
                <pt idx="1254">
                  <v>-0.6138098011707047</v>
                </pt>
                <pt idx="1255">
                  <v>-0.7506964323828185</v>
                </pt>
                <pt idx="1256">
                  <v>-0.8398073487453283</v>
                </pt>
                <pt idx="1257">
                  <v>-0.9516116358392541</v>
                </pt>
                <pt idx="1258">
                  <v>-0.6932616086652688</v>
                </pt>
                <pt idx="1259">
                  <v>-0.8331763066529216</v>
                </pt>
                <pt idx="1260">
                  <v>-0.7386548892483757</v>
                </pt>
                <pt idx="1261">
                  <v>-0.7721041707879837</v>
                </pt>
                <pt idx="1262">
                  <v>-0.7980934001940662</v>
                </pt>
                <pt idx="1263">
                  <v>-0.6797874207689641</v>
                </pt>
                <pt idx="1264">
                  <v>-0.6168279095791478</v>
                </pt>
                <pt idx="1265">
                  <v>-0.7103832205204137</v>
                </pt>
                <pt idx="1266">
                  <v>-0.747849911525421</v>
                </pt>
                <pt idx="1267">
                  <v>-0.6378804156984493</v>
                </pt>
                <pt idx="1268">
                  <v>-0.4508515369577283</v>
                </pt>
                <pt idx="1269">
                  <v>-0.2578017568779373</v>
                </pt>
                <pt idx="1270">
                  <v>-0.5157398107673183</v>
                </pt>
                <pt idx="1271">
                  <v>-0.6534100744726964</v>
                </pt>
                <pt idx="1272">
                  <v>-0.6326982837749354</v>
                </pt>
                <pt idx="1273">
                  <v>-0.6873173825110248</v>
                </pt>
                <pt idx="1274">
                  <v>-0.6097316659370632</v>
                </pt>
                <pt idx="1275">
                  <v>-0.5620921000474157</v>
                </pt>
                <pt idx="1276">
                  <v>-0.5959224896286588</v>
                </pt>
                <pt idx="1277">
                  <v>-0.4917167202280935</v>
                </pt>
                <pt idx="1278">
                  <v>-0.4805256251371819</v>
                </pt>
                <pt idx="1279">
                  <v>-0.5608148266983559</v>
                </pt>
                <pt idx="1280">
                  <v>-0.5959853973241382</v>
                </pt>
                <pt idx="1281">
                  <v>-0.6916976036884346</v>
                </pt>
                <pt idx="1282">
                  <v>-0.5769801065817607</v>
                </pt>
                <pt idx="1283">
                  <v>-0.4920490486589441</v>
                </pt>
                <pt idx="1284">
                  <v>0.137810384071451</v>
                </pt>
                <pt idx="1285">
                  <v>-0.1050423925484866</v>
                </pt>
                <pt idx="1286">
                  <v>-0.4903804852734026</v>
                </pt>
                <pt idx="1287">
                  <v>-0.5430345692268311</v>
                </pt>
                <pt idx="1288">
                  <v>-0.6705796769126511</v>
                </pt>
                <pt idx="1289">
                  <v>-0.1255468302586559</v>
                </pt>
                <pt idx="1290">
                  <v>-0.5377496253652218</v>
                </pt>
                <pt idx="1291">
                  <v>-0.6619995526530584</v>
                </pt>
                <pt idx="1292">
                  <v>-0.6227487770493887</v>
                </pt>
                <pt idx="1293">
                  <v>-0.6156671379191921</v>
                </pt>
                <pt idx="1294">
                  <v>-0.5214050924436011</v>
                </pt>
                <pt idx="1295">
                  <v>-0.6367441775577352</v>
                </pt>
                <pt idx="1296">
                  <v>-0.5039279404758034</v>
                </pt>
                <pt idx="1297">
                  <v>-0.6896381520900505</v>
                </pt>
                <pt idx="1298">
                  <v>-1.033793004863349</v>
                </pt>
                <pt idx="1299">
                  <v>-0.8214170767020408</v>
                </pt>
                <pt idx="1300">
                  <v>-0.8583335818521963</v>
                </pt>
                <pt idx="1301">
                  <v>-0.872696542720683</v>
                </pt>
                <pt idx="1302">
                  <v>-1.048974976370537</v>
                </pt>
                <pt idx="1303">
                  <v>-0.9957808499035481</v>
                </pt>
                <pt idx="1304">
                  <v>-0.5900978968656718</v>
                </pt>
                <pt idx="1305">
                  <v>-0.7392557903672546</v>
                </pt>
                <pt idx="1306">
                  <v>-0.6218627841560187</v>
                </pt>
                <pt idx="1307">
                  <v>-0.472095303720342</v>
                </pt>
                <pt idx="1308">
                  <v>-0.6960649796473097</v>
                </pt>
                <pt idx="1309">
                  <v>-0.8023247856809005</v>
                </pt>
                <pt idx="1310">
                  <v>-0.6406985820100993</v>
                </pt>
                <pt idx="1311">
                  <v>-0.4684724218145506</v>
                </pt>
                <pt idx="1312">
                  <v>-0.6323465815662819</v>
                </pt>
                <pt idx="1313">
                  <v>-0.3158262055173113</v>
                </pt>
                <pt idx="1314">
                  <v>-0.2257222201979045</v>
                </pt>
                <pt idx="1315">
                  <v>0.07346564906347741</v>
                </pt>
                <pt idx="1316">
                  <v>0.1958959584275803</v>
                </pt>
                <pt idx="1317">
                  <v>-0.01929596545026388</v>
                </pt>
                <pt idx="1318">
                  <v>0.2328508083556361</v>
                </pt>
                <pt idx="1319">
                  <v>1.892801127611645</v>
                </pt>
                <pt idx="1320">
                  <v>1.268579617849887</v>
                </pt>
                <pt idx="1321">
                  <v>1.144476927685357</v>
                </pt>
                <pt idx="1322">
                  <v>0.5395237129564071</v>
                </pt>
                <pt idx="1323">
                  <v>0.3707475052038037</v>
                </pt>
                <pt idx="1324">
                  <v>0.3498131337656831</v>
                </pt>
                <pt idx="1325">
                  <v>-0.05248082888953653</v>
                </pt>
                <pt idx="1326">
                  <v>0.2574810219260446</v>
                </pt>
                <pt idx="1327">
                  <v>-0.009900316027923101</v>
                </pt>
                <pt idx="1328">
                  <v>-0.2174929282530702</v>
                </pt>
                <pt idx="1329">
                  <v>-0.07735829866265387</v>
                </pt>
                <pt idx="1330">
                  <v>-0.08322305061291768</v>
                </pt>
                <pt idx="1331">
                  <v>-0.5444029118166506</v>
                </pt>
                <pt idx="1332">
                  <v>-0.8710209197213159</v>
                </pt>
                <pt idx="1333">
                  <v>-0.9482600689008731</v>
                </pt>
                <pt idx="1334">
                  <v>-0.8808388835961837</v>
                </pt>
                <pt idx="1335">
                  <v>-0.8334442301221597</v>
                </pt>
                <pt idx="1336">
                  <v>-0.347449659990678</v>
                </pt>
                <pt idx="1337">
                  <v>-0.6958037189838695</v>
                </pt>
                <pt idx="1338">
                  <v>-0.5826768334520754</v>
                </pt>
                <pt idx="1339">
                  <v>-0.7319899698040696</v>
                </pt>
                <pt idx="1340">
                  <v>-0.6660280085232961</v>
                </pt>
                <pt idx="1341">
                  <v>-0.5418076182055591</v>
                </pt>
                <pt idx="1342">
                  <v>-0.6194637868172183</v>
                </pt>
                <pt idx="1343">
                  <v>-0.6410631001747278</v>
                </pt>
                <pt idx="1344">
                  <v>-0.5619673652468617</v>
                </pt>
                <pt idx="1345">
                  <v>-0.3756956170744152</v>
                </pt>
                <pt idx="1346">
                  <v>0.08988298024514543</v>
                </pt>
                <pt idx="1347">
                  <v>-0.05167993922059193</v>
                </pt>
                <pt idx="1348">
                  <v>-0.3691357008061825</v>
                </pt>
                <pt idx="1349">
                  <v>-0.4207863328469164</v>
                </pt>
                <pt idx="1350">
                  <v>-0.07648443653986864</v>
                </pt>
                <pt idx="1351">
                  <v>-0.02098500449076313</v>
                </pt>
                <pt idx="1352">
                  <v>0.3101108806562839</v>
                </pt>
                <pt idx="1353">
                  <v>-0.2894890870109665</v>
                </pt>
                <pt idx="1354">
                  <v>-0.4055253388079228</v>
                </pt>
                <pt idx="1355">
                  <v>-0.3368511142733313</v>
                </pt>
                <pt idx="1356">
                  <v>-0.3534460141900888</v>
                </pt>
                <pt idx="1357">
                  <v>-0.5005318513486849</v>
                </pt>
                <pt idx="1358">
                  <v>-0.4512528560556703</v>
                </pt>
                <pt idx="1359">
                  <v>-0.7190557872257715</v>
                </pt>
                <pt idx="1360">
                  <v>-0.6000297315954771</v>
                </pt>
                <pt idx="1361">
                  <v>-0.4767842670149476</v>
                </pt>
                <pt idx="1362">
                  <v>-0.4120350466117432</v>
                </pt>
                <pt idx="1363">
                  <v>-0.4495281551938823</v>
                </pt>
                <pt idx="1364">
                  <v>-0.1314532712040253</v>
                </pt>
                <pt idx="1365">
                  <v>-0.344348396438934</v>
                </pt>
                <pt idx="1366">
                  <v>-0.03794432293336267</v>
                </pt>
                <pt idx="1367">
                  <v>0.6558522131915797</v>
                </pt>
                <pt idx="1368">
                  <v>0.6650244883259797</v>
                </pt>
                <pt idx="1369">
                  <v>0.7333357108555606</v>
                </pt>
                <pt idx="1370">
                  <v>1.138863174289439</v>
                </pt>
                <pt idx="1371">
                  <v>0.5716720794857358</v>
                </pt>
                <pt idx="1372">
                  <v>0.342746813952526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altLang="en-US" sz="1200" b="1" i="0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综合评分（含否决权）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altLang="en-US" sz="1200" b="1" i="0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areaChart>
        <grouping val="standard"/>
        <varyColors val="0"/>
        <ser>
          <idx val="0"/>
          <order val="0"/>
          <tx>
            <v>纯综合评分</v>
          </tx>
          <spPr>
            <a:solidFill xmlns:a="http://schemas.openxmlformats.org/drawingml/2006/main">
              <a:srgbClr val="E8E8E8"/>
            </a:solidFill>
            <a:ln xmlns:a="http://schemas.openxmlformats.org/drawingml/2006/main" w="12700">
              <a:solidFill>
                <a:srgbClr val="CCCCCC"/>
              </a:solidFill>
              <a:prstDash val="solid"/>
            </a:ln>
          </spPr>
          <cat>
            <numRef>
              <f>市场状态总览!$A$159:$A$1531</f>
              <numCache>
                <formatCode>m/d/yy</formatCode>
                <ptCount val="1373"/>
                <pt idx="0">
                  <v>36518</v>
                </pt>
                <pt idx="1">
                  <v>36525</v>
                </pt>
                <pt idx="2">
                  <v>36532</v>
                </pt>
                <pt idx="3">
                  <v>36539</v>
                </pt>
                <pt idx="4">
                  <v>36546</v>
                </pt>
                <pt idx="5">
                  <v>36553</v>
                </pt>
                <pt idx="6">
                  <v>36560</v>
                </pt>
                <pt idx="7">
                  <v>36567</v>
                </pt>
                <pt idx="8">
                  <v>36574</v>
                </pt>
                <pt idx="9">
                  <v>36581</v>
                </pt>
                <pt idx="10">
                  <v>36588</v>
                </pt>
                <pt idx="11">
                  <v>36595</v>
                </pt>
                <pt idx="12">
                  <v>36602</v>
                </pt>
                <pt idx="13">
                  <v>36609</v>
                </pt>
                <pt idx="14">
                  <v>36616</v>
                </pt>
                <pt idx="15">
                  <v>36623</v>
                </pt>
                <pt idx="16">
                  <v>36630</v>
                </pt>
                <pt idx="17">
                  <v>36637</v>
                </pt>
                <pt idx="18">
                  <v>36644</v>
                </pt>
                <pt idx="19">
                  <v>36651</v>
                </pt>
                <pt idx="20">
                  <v>36658</v>
                </pt>
                <pt idx="21">
                  <v>36665</v>
                </pt>
                <pt idx="22">
                  <v>36672</v>
                </pt>
                <pt idx="23">
                  <v>36679</v>
                </pt>
                <pt idx="24">
                  <v>36686</v>
                </pt>
                <pt idx="25">
                  <v>36693</v>
                </pt>
                <pt idx="26">
                  <v>36700</v>
                </pt>
                <pt idx="27">
                  <v>36707</v>
                </pt>
                <pt idx="28">
                  <v>36714</v>
                </pt>
                <pt idx="29">
                  <v>36721</v>
                </pt>
                <pt idx="30">
                  <v>36728</v>
                </pt>
                <pt idx="31">
                  <v>36735</v>
                </pt>
                <pt idx="32">
                  <v>36742</v>
                </pt>
                <pt idx="33">
                  <v>36749</v>
                </pt>
                <pt idx="34">
                  <v>36756</v>
                </pt>
                <pt idx="35">
                  <v>36763</v>
                </pt>
                <pt idx="36">
                  <v>36770</v>
                </pt>
                <pt idx="37">
                  <v>36777</v>
                </pt>
                <pt idx="38">
                  <v>36784</v>
                </pt>
                <pt idx="39">
                  <v>36791</v>
                </pt>
                <pt idx="40">
                  <v>36798</v>
                </pt>
                <pt idx="41">
                  <v>36805</v>
                </pt>
                <pt idx="42">
                  <v>36812</v>
                </pt>
                <pt idx="43">
                  <v>36819</v>
                </pt>
                <pt idx="44">
                  <v>36826</v>
                </pt>
                <pt idx="45">
                  <v>36833</v>
                </pt>
                <pt idx="46">
                  <v>36840</v>
                </pt>
                <pt idx="47">
                  <v>36847</v>
                </pt>
                <pt idx="48">
                  <v>36854</v>
                </pt>
                <pt idx="49">
                  <v>36861</v>
                </pt>
                <pt idx="50">
                  <v>36868</v>
                </pt>
                <pt idx="51">
                  <v>36875</v>
                </pt>
                <pt idx="52">
                  <v>36882</v>
                </pt>
                <pt idx="53">
                  <v>36889</v>
                </pt>
                <pt idx="54">
                  <v>36896</v>
                </pt>
                <pt idx="55">
                  <v>36903</v>
                </pt>
                <pt idx="56">
                  <v>36910</v>
                </pt>
                <pt idx="57">
                  <v>36917</v>
                </pt>
                <pt idx="58">
                  <v>36924</v>
                </pt>
                <pt idx="59">
                  <v>36931</v>
                </pt>
                <pt idx="60">
                  <v>36938</v>
                </pt>
                <pt idx="61">
                  <v>36945</v>
                </pt>
                <pt idx="62">
                  <v>36952</v>
                </pt>
                <pt idx="63">
                  <v>36959</v>
                </pt>
                <pt idx="64">
                  <v>36966</v>
                </pt>
                <pt idx="65">
                  <v>36973</v>
                </pt>
                <pt idx="66">
                  <v>36980</v>
                </pt>
                <pt idx="67">
                  <v>36987</v>
                </pt>
                <pt idx="68">
                  <v>36994</v>
                </pt>
                <pt idx="69">
                  <v>37001</v>
                </pt>
                <pt idx="70">
                  <v>37008</v>
                </pt>
                <pt idx="71">
                  <v>37015</v>
                </pt>
                <pt idx="72">
                  <v>37022</v>
                </pt>
                <pt idx="73">
                  <v>37029</v>
                </pt>
                <pt idx="74">
                  <v>37036</v>
                </pt>
                <pt idx="75">
                  <v>37043</v>
                </pt>
                <pt idx="76">
                  <v>37050</v>
                </pt>
                <pt idx="77">
                  <v>37057</v>
                </pt>
                <pt idx="78">
                  <v>37064</v>
                </pt>
                <pt idx="79">
                  <v>37071</v>
                </pt>
                <pt idx="80">
                  <v>37078</v>
                </pt>
                <pt idx="81">
                  <v>37085</v>
                </pt>
                <pt idx="82">
                  <v>37092</v>
                </pt>
                <pt idx="83">
                  <v>37099</v>
                </pt>
                <pt idx="84">
                  <v>37106</v>
                </pt>
                <pt idx="85">
                  <v>37113</v>
                </pt>
                <pt idx="86">
                  <v>37120</v>
                </pt>
                <pt idx="87">
                  <v>37127</v>
                </pt>
                <pt idx="88">
                  <v>37134</v>
                </pt>
                <pt idx="89">
                  <v>37141</v>
                </pt>
                <pt idx="90">
                  <v>37148</v>
                </pt>
                <pt idx="91">
                  <v>37155</v>
                </pt>
                <pt idx="92">
                  <v>37162</v>
                </pt>
                <pt idx="93">
                  <v>37169</v>
                </pt>
                <pt idx="94">
                  <v>37176</v>
                </pt>
                <pt idx="95">
                  <v>37183</v>
                </pt>
                <pt idx="96">
                  <v>37190</v>
                </pt>
                <pt idx="97">
                  <v>37197</v>
                </pt>
                <pt idx="98">
                  <v>37204</v>
                </pt>
                <pt idx="99">
                  <v>37211</v>
                </pt>
                <pt idx="100">
                  <v>37218</v>
                </pt>
                <pt idx="101">
                  <v>37225</v>
                </pt>
                <pt idx="102">
                  <v>37232</v>
                </pt>
                <pt idx="103">
                  <v>37239</v>
                </pt>
                <pt idx="104">
                  <v>37246</v>
                </pt>
                <pt idx="105">
                  <v>37253</v>
                </pt>
                <pt idx="106">
                  <v>37260</v>
                </pt>
                <pt idx="107">
                  <v>37267</v>
                </pt>
                <pt idx="108">
                  <v>37274</v>
                </pt>
                <pt idx="109">
                  <v>37281</v>
                </pt>
                <pt idx="110">
                  <v>37288</v>
                </pt>
                <pt idx="111">
                  <v>37295</v>
                </pt>
                <pt idx="112">
                  <v>37302</v>
                </pt>
                <pt idx="113">
                  <v>37309</v>
                </pt>
                <pt idx="114">
                  <v>37316</v>
                </pt>
                <pt idx="115">
                  <v>37323</v>
                </pt>
                <pt idx="116">
                  <v>37330</v>
                </pt>
                <pt idx="117">
                  <v>37337</v>
                </pt>
                <pt idx="118">
                  <v>37344</v>
                </pt>
                <pt idx="119">
                  <v>37351</v>
                </pt>
                <pt idx="120">
                  <v>37358</v>
                </pt>
                <pt idx="121">
                  <v>37365</v>
                </pt>
                <pt idx="122">
                  <v>37372</v>
                </pt>
                <pt idx="123">
                  <v>37379</v>
                </pt>
                <pt idx="124">
                  <v>37386</v>
                </pt>
                <pt idx="125">
                  <v>37393</v>
                </pt>
                <pt idx="126">
                  <v>37400</v>
                </pt>
                <pt idx="127">
                  <v>37407</v>
                </pt>
                <pt idx="128">
                  <v>37414</v>
                </pt>
                <pt idx="129">
                  <v>37421</v>
                </pt>
                <pt idx="130">
                  <v>37428</v>
                </pt>
                <pt idx="131">
                  <v>37435</v>
                </pt>
                <pt idx="132">
                  <v>37442</v>
                </pt>
                <pt idx="133">
                  <v>37449</v>
                </pt>
                <pt idx="134">
                  <v>37456</v>
                </pt>
                <pt idx="135">
                  <v>37463</v>
                </pt>
                <pt idx="136">
                  <v>37470</v>
                </pt>
                <pt idx="137">
                  <v>37477</v>
                </pt>
                <pt idx="138">
                  <v>37484</v>
                </pt>
                <pt idx="139">
                  <v>37491</v>
                </pt>
                <pt idx="140">
                  <v>37498</v>
                </pt>
                <pt idx="141">
                  <v>37505</v>
                </pt>
                <pt idx="142">
                  <v>37512</v>
                </pt>
                <pt idx="143">
                  <v>37519</v>
                </pt>
                <pt idx="144">
                  <v>37526</v>
                </pt>
                <pt idx="145">
                  <v>37533</v>
                </pt>
                <pt idx="146">
                  <v>37540</v>
                </pt>
                <pt idx="147">
                  <v>37547</v>
                </pt>
                <pt idx="148">
                  <v>37554</v>
                </pt>
                <pt idx="149">
                  <v>37561</v>
                </pt>
                <pt idx="150">
                  <v>37568</v>
                </pt>
                <pt idx="151">
                  <v>37575</v>
                </pt>
                <pt idx="152">
                  <v>37582</v>
                </pt>
                <pt idx="153">
                  <v>37589</v>
                </pt>
                <pt idx="154">
                  <v>37596</v>
                </pt>
                <pt idx="155">
                  <v>37603</v>
                </pt>
                <pt idx="156">
                  <v>37610</v>
                </pt>
                <pt idx="157">
                  <v>37617</v>
                </pt>
                <pt idx="158">
                  <v>37624</v>
                </pt>
                <pt idx="159">
                  <v>37631</v>
                </pt>
                <pt idx="160">
                  <v>37638</v>
                </pt>
                <pt idx="161">
                  <v>37645</v>
                </pt>
                <pt idx="162">
                  <v>37652</v>
                </pt>
                <pt idx="163">
                  <v>37659</v>
                </pt>
                <pt idx="164">
                  <v>37666</v>
                </pt>
                <pt idx="165">
                  <v>37673</v>
                </pt>
                <pt idx="166">
                  <v>37680</v>
                </pt>
                <pt idx="167">
                  <v>37687</v>
                </pt>
                <pt idx="168">
                  <v>37694</v>
                </pt>
                <pt idx="169">
                  <v>37701</v>
                </pt>
                <pt idx="170">
                  <v>37708</v>
                </pt>
                <pt idx="171">
                  <v>37715</v>
                </pt>
                <pt idx="172">
                  <v>37722</v>
                </pt>
                <pt idx="173">
                  <v>37729</v>
                </pt>
                <pt idx="174">
                  <v>37736</v>
                </pt>
                <pt idx="175">
                  <v>37743</v>
                </pt>
                <pt idx="176">
                  <v>37750</v>
                </pt>
                <pt idx="177">
                  <v>37757</v>
                </pt>
                <pt idx="178">
                  <v>37764</v>
                </pt>
                <pt idx="179">
                  <v>37771</v>
                </pt>
                <pt idx="180">
                  <v>37778</v>
                </pt>
                <pt idx="181">
                  <v>37785</v>
                </pt>
                <pt idx="182">
                  <v>37792</v>
                </pt>
                <pt idx="183">
                  <v>37799</v>
                </pt>
                <pt idx="184">
                  <v>37806</v>
                </pt>
                <pt idx="185">
                  <v>37813</v>
                </pt>
                <pt idx="186">
                  <v>37820</v>
                </pt>
                <pt idx="187">
                  <v>37827</v>
                </pt>
                <pt idx="188">
                  <v>37834</v>
                </pt>
                <pt idx="189">
                  <v>37841</v>
                </pt>
                <pt idx="190">
                  <v>37848</v>
                </pt>
                <pt idx="191">
                  <v>37855</v>
                </pt>
                <pt idx="192">
                  <v>37862</v>
                </pt>
                <pt idx="193">
                  <v>37869</v>
                </pt>
                <pt idx="194">
                  <v>37876</v>
                </pt>
                <pt idx="195">
                  <v>37883</v>
                </pt>
                <pt idx="196">
                  <v>37890</v>
                </pt>
                <pt idx="197">
                  <v>37897</v>
                </pt>
                <pt idx="198">
                  <v>37904</v>
                </pt>
                <pt idx="199">
                  <v>37911</v>
                </pt>
                <pt idx="200">
                  <v>37918</v>
                </pt>
                <pt idx="201">
                  <v>37925</v>
                </pt>
                <pt idx="202">
                  <v>37932</v>
                </pt>
                <pt idx="203">
                  <v>37939</v>
                </pt>
                <pt idx="204">
                  <v>37946</v>
                </pt>
                <pt idx="205">
                  <v>37953</v>
                </pt>
                <pt idx="206">
                  <v>37960</v>
                </pt>
                <pt idx="207">
                  <v>37967</v>
                </pt>
                <pt idx="208">
                  <v>37974</v>
                </pt>
                <pt idx="209">
                  <v>37981</v>
                </pt>
                <pt idx="210">
                  <v>37988</v>
                </pt>
                <pt idx="211">
                  <v>37995</v>
                </pt>
                <pt idx="212">
                  <v>38002</v>
                </pt>
                <pt idx="213">
                  <v>38009</v>
                </pt>
                <pt idx="214">
                  <v>38016</v>
                </pt>
                <pt idx="215">
                  <v>38023</v>
                </pt>
                <pt idx="216">
                  <v>38030</v>
                </pt>
                <pt idx="217">
                  <v>38037</v>
                </pt>
                <pt idx="218">
                  <v>38044</v>
                </pt>
                <pt idx="219">
                  <v>38051</v>
                </pt>
                <pt idx="220">
                  <v>38058</v>
                </pt>
                <pt idx="221">
                  <v>38065</v>
                </pt>
                <pt idx="222">
                  <v>38072</v>
                </pt>
                <pt idx="223">
                  <v>38079</v>
                </pt>
                <pt idx="224">
                  <v>38086</v>
                </pt>
                <pt idx="225">
                  <v>38093</v>
                </pt>
                <pt idx="226">
                  <v>38100</v>
                </pt>
                <pt idx="227">
                  <v>38107</v>
                </pt>
                <pt idx="228">
                  <v>38114</v>
                </pt>
                <pt idx="229">
                  <v>38121</v>
                </pt>
                <pt idx="230">
                  <v>38128</v>
                </pt>
                <pt idx="231">
                  <v>38135</v>
                </pt>
                <pt idx="232">
                  <v>38142</v>
                </pt>
                <pt idx="233">
                  <v>38149</v>
                </pt>
                <pt idx="234">
                  <v>38156</v>
                </pt>
                <pt idx="235">
                  <v>38163</v>
                </pt>
                <pt idx="236">
                  <v>38170</v>
                </pt>
                <pt idx="237">
                  <v>38177</v>
                </pt>
                <pt idx="238">
                  <v>38184</v>
                </pt>
                <pt idx="239">
                  <v>38191</v>
                </pt>
                <pt idx="240">
                  <v>38198</v>
                </pt>
                <pt idx="241">
                  <v>38205</v>
                </pt>
                <pt idx="242">
                  <v>38212</v>
                </pt>
                <pt idx="243">
                  <v>38219</v>
                </pt>
                <pt idx="244">
                  <v>38226</v>
                </pt>
                <pt idx="245">
                  <v>38233</v>
                </pt>
                <pt idx="246">
                  <v>38240</v>
                </pt>
                <pt idx="247">
                  <v>38247</v>
                </pt>
                <pt idx="248">
                  <v>38254</v>
                </pt>
                <pt idx="249">
                  <v>38261</v>
                </pt>
                <pt idx="250">
                  <v>38268</v>
                </pt>
                <pt idx="251">
                  <v>38275</v>
                </pt>
                <pt idx="252">
                  <v>38282</v>
                </pt>
                <pt idx="253">
                  <v>38289</v>
                </pt>
                <pt idx="254">
                  <v>38296</v>
                </pt>
                <pt idx="255">
                  <v>38303</v>
                </pt>
                <pt idx="256">
                  <v>38310</v>
                </pt>
                <pt idx="257">
                  <v>38317</v>
                </pt>
                <pt idx="258">
                  <v>38324</v>
                </pt>
                <pt idx="259">
                  <v>38331</v>
                </pt>
                <pt idx="260">
                  <v>38338</v>
                </pt>
                <pt idx="261">
                  <v>38345</v>
                </pt>
                <pt idx="262">
                  <v>38352</v>
                </pt>
                <pt idx="263">
                  <v>38359</v>
                </pt>
                <pt idx="264">
                  <v>38366</v>
                </pt>
                <pt idx="265">
                  <v>38373</v>
                </pt>
                <pt idx="266">
                  <v>38380</v>
                </pt>
                <pt idx="267">
                  <v>38387</v>
                </pt>
                <pt idx="268">
                  <v>38394</v>
                </pt>
                <pt idx="269">
                  <v>38401</v>
                </pt>
                <pt idx="270">
                  <v>38408</v>
                </pt>
                <pt idx="271">
                  <v>38415</v>
                </pt>
                <pt idx="272">
                  <v>38422</v>
                </pt>
                <pt idx="273">
                  <v>38429</v>
                </pt>
                <pt idx="274">
                  <v>38436</v>
                </pt>
                <pt idx="275">
                  <v>38443</v>
                </pt>
                <pt idx="276">
                  <v>38450</v>
                </pt>
                <pt idx="277">
                  <v>38457</v>
                </pt>
                <pt idx="278">
                  <v>38464</v>
                </pt>
                <pt idx="279">
                  <v>38471</v>
                </pt>
                <pt idx="280">
                  <v>38478</v>
                </pt>
                <pt idx="281">
                  <v>38485</v>
                </pt>
                <pt idx="282">
                  <v>38492</v>
                </pt>
                <pt idx="283">
                  <v>38499</v>
                </pt>
                <pt idx="284">
                  <v>38506</v>
                </pt>
                <pt idx="285">
                  <v>38513</v>
                </pt>
                <pt idx="286">
                  <v>38520</v>
                </pt>
                <pt idx="287">
                  <v>38527</v>
                </pt>
                <pt idx="288">
                  <v>38534</v>
                </pt>
                <pt idx="289">
                  <v>38541</v>
                </pt>
                <pt idx="290">
                  <v>38548</v>
                </pt>
                <pt idx="291">
                  <v>38555</v>
                </pt>
                <pt idx="292">
                  <v>38562</v>
                </pt>
                <pt idx="293">
                  <v>38569</v>
                </pt>
                <pt idx="294">
                  <v>38576</v>
                </pt>
                <pt idx="295">
                  <v>38583</v>
                </pt>
                <pt idx="296">
                  <v>38590</v>
                </pt>
                <pt idx="297">
                  <v>38597</v>
                </pt>
                <pt idx="298">
                  <v>38604</v>
                </pt>
                <pt idx="299">
                  <v>38611</v>
                </pt>
                <pt idx="300">
                  <v>38618</v>
                </pt>
                <pt idx="301">
                  <v>38625</v>
                </pt>
                <pt idx="302">
                  <v>38632</v>
                </pt>
                <pt idx="303">
                  <v>38639</v>
                </pt>
                <pt idx="304">
                  <v>38646</v>
                </pt>
                <pt idx="305">
                  <v>38653</v>
                </pt>
                <pt idx="306">
                  <v>38660</v>
                </pt>
                <pt idx="307">
                  <v>38667</v>
                </pt>
                <pt idx="308">
                  <v>38674</v>
                </pt>
                <pt idx="309">
                  <v>38681</v>
                </pt>
                <pt idx="310">
                  <v>38688</v>
                </pt>
                <pt idx="311">
                  <v>38695</v>
                </pt>
                <pt idx="312">
                  <v>38702</v>
                </pt>
                <pt idx="313">
                  <v>38709</v>
                </pt>
                <pt idx="314">
                  <v>38716</v>
                </pt>
                <pt idx="315">
                  <v>38723</v>
                </pt>
                <pt idx="316">
                  <v>38730</v>
                </pt>
                <pt idx="317">
                  <v>38737</v>
                </pt>
                <pt idx="318">
                  <v>38744</v>
                </pt>
                <pt idx="319">
                  <v>38751</v>
                </pt>
                <pt idx="320">
                  <v>38758</v>
                </pt>
                <pt idx="321">
                  <v>38765</v>
                </pt>
                <pt idx="322">
                  <v>38772</v>
                </pt>
                <pt idx="323">
                  <v>38779</v>
                </pt>
                <pt idx="324">
                  <v>38786</v>
                </pt>
                <pt idx="325">
                  <v>38793</v>
                </pt>
                <pt idx="326">
                  <v>38800</v>
                </pt>
                <pt idx="327">
                  <v>38807</v>
                </pt>
                <pt idx="328">
                  <v>38814</v>
                </pt>
                <pt idx="329">
                  <v>38821</v>
                </pt>
                <pt idx="330">
                  <v>38828</v>
                </pt>
                <pt idx="331">
                  <v>38835</v>
                </pt>
                <pt idx="332">
                  <v>38842</v>
                </pt>
                <pt idx="333">
                  <v>38849</v>
                </pt>
                <pt idx="334">
                  <v>38856</v>
                </pt>
                <pt idx="335">
                  <v>38863</v>
                </pt>
                <pt idx="336">
                  <v>38870</v>
                </pt>
                <pt idx="337">
                  <v>38877</v>
                </pt>
                <pt idx="338">
                  <v>38884</v>
                </pt>
                <pt idx="339">
                  <v>38891</v>
                </pt>
                <pt idx="340">
                  <v>38898</v>
                </pt>
                <pt idx="341">
                  <v>38905</v>
                </pt>
                <pt idx="342">
                  <v>38912</v>
                </pt>
                <pt idx="343">
                  <v>38919</v>
                </pt>
                <pt idx="344">
                  <v>38926</v>
                </pt>
                <pt idx="345">
                  <v>38933</v>
                </pt>
                <pt idx="346">
                  <v>38940</v>
                </pt>
                <pt idx="347">
                  <v>38947</v>
                </pt>
                <pt idx="348">
                  <v>38954</v>
                </pt>
                <pt idx="349">
                  <v>38961</v>
                </pt>
                <pt idx="350">
                  <v>38968</v>
                </pt>
                <pt idx="351">
                  <v>38975</v>
                </pt>
                <pt idx="352">
                  <v>38982</v>
                </pt>
                <pt idx="353">
                  <v>38989</v>
                </pt>
                <pt idx="354">
                  <v>38996</v>
                </pt>
                <pt idx="355">
                  <v>39003</v>
                </pt>
                <pt idx="356">
                  <v>39010</v>
                </pt>
                <pt idx="357">
                  <v>39017</v>
                </pt>
                <pt idx="358">
                  <v>39024</v>
                </pt>
                <pt idx="359">
                  <v>39031</v>
                </pt>
                <pt idx="360">
                  <v>39038</v>
                </pt>
                <pt idx="361">
                  <v>39045</v>
                </pt>
                <pt idx="362">
                  <v>39052</v>
                </pt>
                <pt idx="363">
                  <v>39059</v>
                </pt>
                <pt idx="364">
                  <v>39066</v>
                </pt>
                <pt idx="365">
                  <v>39073</v>
                </pt>
                <pt idx="366">
                  <v>39080</v>
                </pt>
                <pt idx="367">
                  <v>39087</v>
                </pt>
                <pt idx="368">
                  <v>39094</v>
                </pt>
                <pt idx="369">
                  <v>39101</v>
                </pt>
                <pt idx="370">
                  <v>39108</v>
                </pt>
                <pt idx="371">
                  <v>39115</v>
                </pt>
                <pt idx="372">
                  <v>39122</v>
                </pt>
                <pt idx="373">
                  <v>39129</v>
                </pt>
                <pt idx="374">
                  <v>39136</v>
                </pt>
                <pt idx="375">
                  <v>39143</v>
                </pt>
                <pt idx="376">
                  <v>39150</v>
                </pt>
                <pt idx="377">
                  <v>39157</v>
                </pt>
                <pt idx="378">
                  <v>39164</v>
                </pt>
                <pt idx="379">
                  <v>39171</v>
                </pt>
                <pt idx="380">
                  <v>39178</v>
                </pt>
                <pt idx="381">
                  <v>39185</v>
                </pt>
                <pt idx="382">
                  <v>39192</v>
                </pt>
                <pt idx="383">
                  <v>39199</v>
                </pt>
                <pt idx="384">
                  <v>39206</v>
                </pt>
                <pt idx="385">
                  <v>39213</v>
                </pt>
                <pt idx="386">
                  <v>39220</v>
                </pt>
                <pt idx="387">
                  <v>39227</v>
                </pt>
                <pt idx="388">
                  <v>39234</v>
                </pt>
                <pt idx="389">
                  <v>39241</v>
                </pt>
                <pt idx="390">
                  <v>39248</v>
                </pt>
                <pt idx="391">
                  <v>39255</v>
                </pt>
                <pt idx="392">
                  <v>39262</v>
                </pt>
                <pt idx="393">
                  <v>39269</v>
                </pt>
                <pt idx="394">
                  <v>39276</v>
                </pt>
                <pt idx="395">
                  <v>39283</v>
                </pt>
                <pt idx="396">
                  <v>39290</v>
                </pt>
                <pt idx="397">
                  <v>39297</v>
                </pt>
                <pt idx="398">
                  <v>39304</v>
                </pt>
                <pt idx="399">
                  <v>39311</v>
                </pt>
                <pt idx="400">
                  <v>39318</v>
                </pt>
                <pt idx="401">
                  <v>39325</v>
                </pt>
                <pt idx="402">
                  <v>39332</v>
                </pt>
                <pt idx="403">
                  <v>39339</v>
                </pt>
                <pt idx="404">
                  <v>39346</v>
                </pt>
                <pt idx="405">
                  <v>39353</v>
                </pt>
                <pt idx="406">
                  <v>39360</v>
                </pt>
                <pt idx="407">
                  <v>39367</v>
                </pt>
                <pt idx="408">
                  <v>39374</v>
                </pt>
                <pt idx="409">
                  <v>39381</v>
                </pt>
                <pt idx="410">
                  <v>39388</v>
                </pt>
                <pt idx="411">
                  <v>39395</v>
                </pt>
                <pt idx="412">
                  <v>39402</v>
                </pt>
                <pt idx="413">
                  <v>39409</v>
                </pt>
                <pt idx="414">
                  <v>39416</v>
                </pt>
                <pt idx="415">
                  <v>39423</v>
                </pt>
                <pt idx="416">
                  <v>39430</v>
                </pt>
                <pt idx="417">
                  <v>39437</v>
                </pt>
                <pt idx="418">
                  <v>39444</v>
                </pt>
                <pt idx="419">
                  <v>39451</v>
                </pt>
                <pt idx="420">
                  <v>39458</v>
                </pt>
                <pt idx="421">
                  <v>39465</v>
                </pt>
                <pt idx="422">
                  <v>39472</v>
                </pt>
                <pt idx="423">
                  <v>39479</v>
                </pt>
                <pt idx="424">
                  <v>39486</v>
                </pt>
                <pt idx="425">
                  <v>39493</v>
                </pt>
                <pt idx="426">
                  <v>39500</v>
                </pt>
                <pt idx="427">
                  <v>39507</v>
                </pt>
                <pt idx="428">
                  <v>39514</v>
                </pt>
                <pt idx="429">
                  <v>39521</v>
                </pt>
                <pt idx="430">
                  <v>39528</v>
                </pt>
                <pt idx="431">
                  <v>39535</v>
                </pt>
                <pt idx="432">
                  <v>39542</v>
                </pt>
                <pt idx="433">
                  <v>39549</v>
                </pt>
                <pt idx="434">
                  <v>39556</v>
                </pt>
                <pt idx="435">
                  <v>39563</v>
                </pt>
                <pt idx="436">
                  <v>39570</v>
                </pt>
                <pt idx="437">
                  <v>39577</v>
                </pt>
                <pt idx="438">
                  <v>39584</v>
                </pt>
                <pt idx="439">
                  <v>39591</v>
                </pt>
                <pt idx="440">
                  <v>39598</v>
                </pt>
                <pt idx="441">
                  <v>39605</v>
                </pt>
                <pt idx="442">
                  <v>39612</v>
                </pt>
                <pt idx="443">
                  <v>39619</v>
                </pt>
                <pt idx="444">
                  <v>39626</v>
                </pt>
                <pt idx="445">
                  <v>39633</v>
                </pt>
                <pt idx="446">
                  <v>39640</v>
                </pt>
                <pt idx="447">
                  <v>39647</v>
                </pt>
                <pt idx="448">
                  <v>39654</v>
                </pt>
                <pt idx="449">
                  <v>39661</v>
                </pt>
                <pt idx="450">
                  <v>39668</v>
                </pt>
                <pt idx="451">
                  <v>39675</v>
                </pt>
                <pt idx="452">
                  <v>39682</v>
                </pt>
                <pt idx="453">
                  <v>39689</v>
                </pt>
                <pt idx="454">
                  <v>39696</v>
                </pt>
                <pt idx="455">
                  <v>39703</v>
                </pt>
                <pt idx="456">
                  <v>39710</v>
                </pt>
                <pt idx="457">
                  <v>39717</v>
                </pt>
                <pt idx="458">
                  <v>39724</v>
                </pt>
                <pt idx="459">
                  <v>39731</v>
                </pt>
                <pt idx="460">
                  <v>39738</v>
                </pt>
                <pt idx="461">
                  <v>39745</v>
                </pt>
                <pt idx="462">
                  <v>39752</v>
                </pt>
                <pt idx="463">
                  <v>39759</v>
                </pt>
                <pt idx="464">
                  <v>39766</v>
                </pt>
                <pt idx="465">
                  <v>39773</v>
                </pt>
                <pt idx="466">
                  <v>39780</v>
                </pt>
                <pt idx="467">
                  <v>39787</v>
                </pt>
                <pt idx="468">
                  <v>39794</v>
                </pt>
                <pt idx="469">
                  <v>39801</v>
                </pt>
                <pt idx="470">
                  <v>39808</v>
                </pt>
                <pt idx="471">
                  <v>39815</v>
                </pt>
                <pt idx="472">
                  <v>39822</v>
                </pt>
                <pt idx="473">
                  <v>39829</v>
                </pt>
                <pt idx="474">
                  <v>39836</v>
                </pt>
                <pt idx="475">
                  <v>39843</v>
                </pt>
                <pt idx="476">
                  <v>39850</v>
                </pt>
                <pt idx="477">
                  <v>39857</v>
                </pt>
                <pt idx="478">
                  <v>39864</v>
                </pt>
                <pt idx="479">
                  <v>39871</v>
                </pt>
                <pt idx="480">
                  <v>39878</v>
                </pt>
                <pt idx="481">
                  <v>39885</v>
                </pt>
                <pt idx="482">
                  <v>39892</v>
                </pt>
                <pt idx="483">
                  <v>39899</v>
                </pt>
                <pt idx="484">
                  <v>39906</v>
                </pt>
                <pt idx="485">
                  <v>39913</v>
                </pt>
                <pt idx="486">
                  <v>39920</v>
                </pt>
                <pt idx="487">
                  <v>39927</v>
                </pt>
                <pt idx="488">
                  <v>39934</v>
                </pt>
                <pt idx="489">
                  <v>39941</v>
                </pt>
                <pt idx="490">
                  <v>39948</v>
                </pt>
                <pt idx="491">
                  <v>39955</v>
                </pt>
                <pt idx="492">
                  <v>39962</v>
                </pt>
                <pt idx="493">
                  <v>39969</v>
                </pt>
                <pt idx="494">
                  <v>39976</v>
                </pt>
                <pt idx="495">
                  <v>39983</v>
                </pt>
                <pt idx="496">
                  <v>39990</v>
                </pt>
                <pt idx="497">
                  <v>39997</v>
                </pt>
                <pt idx="498">
                  <v>40004</v>
                </pt>
                <pt idx="499">
                  <v>40011</v>
                </pt>
                <pt idx="500">
                  <v>40018</v>
                </pt>
                <pt idx="501">
                  <v>40025</v>
                </pt>
                <pt idx="502">
                  <v>40032</v>
                </pt>
                <pt idx="503">
                  <v>40039</v>
                </pt>
                <pt idx="504">
                  <v>40046</v>
                </pt>
                <pt idx="505">
                  <v>40053</v>
                </pt>
                <pt idx="506">
                  <v>40060</v>
                </pt>
                <pt idx="507">
                  <v>40067</v>
                </pt>
                <pt idx="508">
                  <v>40074</v>
                </pt>
                <pt idx="509">
                  <v>40081</v>
                </pt>
                <pt idx="510">
                  <v>40088</v>
                </pt>
                <pt idx="511">
                  <v>40095</v>
                </pt>
                <pt idx="512">
                  <v>40102</v>
                </pt>
                <pt idx="513">
                  <v>40109</v>
                </pt>
                <pt idx="514">
                  <v>40116</v>
                </pt>
                <pt idx="515">
                  <v>40123</v>
                </pt>
                <pt idx="516">
                  <v>40130</v>
                </pt>
                <pt idx="517">
                  <v>40137</v>
                </pt>
                <pt idx="518">
                  <v>40144</v>
                </pt>
                <pt idx="519">
                  <v>40151</v>
                </pt>
                <pt idx="520">
                  <v>40158</v>
                </pt>
                <pt idx="521">
                  <v>40165</v>
                </pt>
                <pt idx="522">
                  <v>40172</v>
                </pt>
                <pt idx="523">
                  <v>40179</v>
                </pt>
                <pt idx="524">
                  <v>40186</v>
                </pt>
                <pt idx="525">
                  <v>40193</v>
                </pt>
                <pt idx="526">
                  <v>40200</v>
                </pt>
                <pt idx="527">
                  <v>40207</v>
                </pt>
                <pt idx="528">
                  <v>40214</v>
                </pt>
                <pt idx="529">
                  <v>40221</v>
                </pt>
                <pt idx="530">
                  <v>40228</v>
                </pt>
                <pt idx="531">
                  <v>40235</v>
                </pt>
                <pt idx="532">
                  <v>40242</v>
                </pt>
                <pt idx="533">
                  <v>40249</v>
                </pt>
                <pt idx="534">
                  <v>40256</v>
                </pt>
                <pt idx="535">
                  <v>40263</v>
                </pt>
                <pt idx="536">
                  <v>40270</v>
                </pt>
                <pt idx="537">
                  <v>40277</v>
                </pt>
                <pt idx="538">
                  <v>40284</v>
                </pt>
                <pt idx="539">
                  <v>40291</v>
                </pt>
                <pt idx="540">
                  <v>40298</v>
                </pt>
                <pt idx="541">
                  <v>40305</v>
                </pt>
                <pt idx="542">
                  <v>40312</v>
                </pt>
                <pt idx="543">
                  <v>40319</v>
                </pt>
                <pt idx="544">
                  <v>40326</v>
                </pt>
                <pt idx="545">
                  <v>40333</v>
                </pt>
                <pt idx="546">
                  <v>40340</v>
                </pt>
                <pt idx="547">
                  <v>40347</v>
                </pt>
                <pt idx="548">
                  <v>40354</v>
                </pt>
                <pt idx="549">
                  <v>40361</v>
                </pt>
                <pt idx="550">
                  <v>40368</v>
                </pt>
                <pt idx="551">
                  <v>40375</v>
                </pt>
                <pt idx="552">
                  <v>40382</v>
                </pt>
                <pt idx="553">
                  <v>40389</v>
                </pt>
                <pt idx="554">
                  <v>40396</v>
                </pt>
                <pt idx="555">
                  <v>40403</v>
                </pt>
                <pt idx="556">
                  <v>40410</v>
                </pt>
                <pt idx="557">
                  <v>40417</v>
                </pt>
                <pt idx="558">
                  <v>40424</v>
                </pt>
                <pt idx="559">
                  <v>40431</v>
                </pt>
                <pt idx="560">
                  <v>40438</v>
                </pt>
                <pt idx="561">
                  <v>40445</v>
                </pt>
                <pt idx="562">
                  <v>40452</v>
                </pt>
                <pt idx="563">
                  <v>40459</v>
                </pt>
                <pt idx="564">
                  <v>40466</v>
                </pt>
                <pt idx="565">
                  <v>40473</v>
                </pt>
                <pt idx="566">
                  <v>40480</v>
                </pt>
                <pt idx="567">
                  <v>40487</v>
                </pt>
                <pt idx="568">
                  <v>40494</v>
                </pt>
                <pt idx="569">
                  <v>40501</v>
                </pt>
                <pt idx="570">
                  <v>40508</v>
                </pt>
                <pt idx="571">
                  <v>40515</v>
                </pt>
                <pt idx="572">
                  <v>40522</v>
                </pt>
                <pt idx="573">
                  <v>40529</v>
                </pt>
                <pt idx="574">
                  <v>40536</v>
                </pt>
                <pt idx="575">
                  <v>40543</v>
                </pt>
                <pt idx="576">
                  <v>40550</v>
                </pt>
                <pt idx="577">
                  <v>40557</v>
                </pt>
                <pt idx="578">
                  <v>40564</v>
                </pt>
                <pt idx="579">
                  <v>40571</v>
                </pt>
                <pt idx="580">
                  <v>40578</v>
                </pt>
                <pt idx="581">
                  <v>40585</v>
                </pt>
                <pt idx="582">
                  <v>40592</v>
                </pt>
                <pt idx="583">
                  <v>40599</v>
                </pt>
                <pt idx="584">
                  <v>40606</v>
                </pt>
                <pt idx="585">
                  <v>40613</v>
                </pt>
                <pt idx="586">
                  <v>40620</v>
                </pt>
                <pt idx="587">
                  <v>40627</v>
                </pt>
                <pt idx="588">
                  <v>40634</v>
                </pt>
                <pt idx="589">
                  <v>40641</v>
                </pt>
                <pt idx="590">
                  <v>40648</v>
                </pt>
                <pt idx="591">
                  <v>40655</v>
                </pt>
                <pt idx="592">
                  <v>40662</v>
                </pt>
                <pt idx="593">
                  <v>40669</v>
                </pt>
                <pt idx="594">
                  <v>40676</v>
                </pt>
                <pt idx="595">
                  <v>40683</v>
                </pt>
                <pt idx="596">
                  <v>40690</v>
                </pt>
                <pt idx="597">
                  <v>40697</v>
                </pt>
                <pt idx="598">
                  <v>40704</v>
                </pt>
                <pt idx="599">
                  <v>40711</v>
                </pt>
                <pt idx="600">
                  <v>40718</v>
                </pt>
                <pt idx="601">
                  <v>40725</v>
                </pt>
                <pt idx="602">
                  <v>40732</v>
                </pt>
                <pt idx="603">
                  <v>40739</v>
                </pt>
                <pt idx="604">
                  <v>40746</v>
                </pt>
                <pt idx="605">
                  <v>40753</v>
                </pt>
                <pt idx="606">
                  <v>40760</v>
                </pt>
                <pt idx="607">
                  <v>40767</v>
                </pt>
                <pt idx="608">
                  <v>40774</v>
                </pt>
                <pt idx="609">
                  <v>40781</v>
                </pt>
                <pt idx="610">
                  <v>40788</v>
                </pt>
                <pt idx="611">
                  <v>40795</v>
                </pt>
                <pt idx="612">
                  <v>40802</v>
                </pt>
                <pt idx="613">
                  <v>40809</v>
                </pt>
                <pt idx="614">
                  <v>40816</v>
                </pt>
                <pt idx="615">
                  <v>40823</v>
                </pt>
                <pt idx="616">
                  <v>40830</v>
                </pt>
                <pt idx="617">
                  <v>40837</v>
                </pt>
                <pt idx="618">
                  <v>40844</v>
                </pt>
                <pt idx="619">
                  <v>40851</v>
                </pt>
                <pt idx="620">
                  <v>40858</v>
                </pt>
                <pt idx="621">
                  <v>40865</v>
                </pt>
                <pt idx="622">
                  <v>40872</v>
                </pt>
                <pt idx="623">
                  <v>40879</v>
                </pt>
                <pt idx="624">
                  <v>40886</v>
                </pt>
                <pt idx="625">
                  <v>40893</v>
                </pt>
                <pt idx="626">
                  <v>40900</v>
                </pt>
                <pt idx="627">
                  <v>40907</v>
                </pt>
                <pt idx="628">
                  <v>40914</v>
                </pt>
                <pt idx="629">
                  <v>40921</v>
                </pt>
                <pt idx="630">
                  <v>40928</v>
                </pt>
                <pt idx="631">
                  <v>40935</v>
                </pt>
                <pt idx="632">
                  <v>40942</v>
                </pt>
                <pt idx="633">
                  <v>40949</v>
                </pt>
                <pt idx="634">
                  <v>40956</v>
                </pt>
                <pt idx="635">
                  <v>40963</v>
                </pt>
                <pt idx="636">
                  <v>40970</v>
                </pt>
                <pt idx="637">
                  <v>40977</v>
                </pt>
                <pt idx="638">
                  <v>40984</v>
                </pt>
                <pt idx="639">
                  <v>40991</v>
                </pt>
                <pt idx="640">
                  <v>40998</v>
                </pt>
                <pt idx="641">
                  <v>41005</v>
                </pt>
                <pt idx="642">
                  <v>41012</v>
                </pt>
                <pt idx="643">
                  <v>41019</v>
                </pt>
                <pt idx="644">
                  <v>41026</v>
                </pt>
                <pt idx="645">
                  <v>41033</v>
                </pt>
                <pt idx="646">
                  <v>41040</v>
                </pt>
                <pt idx="647">
                  <v>41047</v>
                </pt>
                <pt idx="648">
                  <v>41054</v>
                </pt>
                <pt idx="649">
                  <v>41061</v>
                </pt>
                <pt idx="650">
                  <v>41068</v>
                </pt>
                <pt idx="651">
                  <v>41075</v>
                </pt>
                <pt idx="652">
                  <v>41082</v>
                </pt>
                <pt idx="653">
                  <v>41089</v>
                </pt>
                <pt idx="654">
                  <v>41096</v>
                </pt>
                <pt idx="655">
                  <v>41103</v>
                </pt>
                <pt idx="656">
                  <v>41110</v>
                </pt>
                <pt idx="657">
                  <v>41117</v>
                </pt>
                <pt idx="658">
                  <v>41124</v>
                </pt>
                <pt idx="659">
                  <v>41131</v>
                </pt>
                <pt idx="660">
                  <v>41138</v>
                </pt>
                <pt idx="661">
                  <v>41145</v>
                </pt>
                <pt idx="662">
                  <v>41152</v>
                </pt>
                <pt idx="663">
                  <v>41159</v>
                </pt>
                <pt idx="664">
                  <v>41166</v>
                </pt>
                <pt idx="665">
                  <v>41173</v>
                </pt>
                <pt idx="666">
                  <v>41180</v>
                </pt>
                <pt idx="667">
                  <v>41187</v>
                </pt>
                <pt idx="668">
                  <v>41194</v>
                </pt>
                <pt idx="669">
                  <v>41201</v>
                </pt>
                <pt idx="670">
                  <v>41208</v>
                </pt>
                <pt idx="671">
                  <v>41215</v>
                </pt>
                <pt idx="672">
                  <v>41222</v>
                </pt>
                <pt idx="673">
                  <v>41229</v>
                </pt>
                <pt idx="674">
                  <v>41236</v>
                </pt>
                <pt idx="675">
                  <v>41243</v>
                </pt>
                <pt idx="676">
                  <v>41250</v>
                </pt>
                <pt idx="677">
                  <v>41257</v>
                </pt>
                <pt idx="678">
                  <v>41264</v>
                </pt>
                <pt idx="679">
                  <v>41271</v>
                </pt>
                <pt idx="680">
                  <v>41278</v>
                </pt>
                <pt idx="681">
                  <v>41285</v>
                </pt>
                <pt idx="682">
                  <v>41292</v>
                </pt>
                <pt idx="683">
                  <v>41299</v>
                </pt>
                <pt idx="684">
                  <v>41306</v>
                </pt>
                <pt idx="685">
                  <v>41313</v>
                </pt>
                <pt idx="686">
                  <v>41320</v>
                </pt>
                <pt idx="687">
                  <v>41327</v>
                </pt>
                <pt idx="688">
                  <v>41334</v>
                </pt>
                <pt idx="689">
                  <v>41341</v>
                </pt>
                <pt idx="690">
                  <v>41348</v>
                </pt>
                <pt idx="691">
                  <v>41355</v>
                </pt>
                <pt idx="692">
                  <v>41362</v>
                </pt>
                <pt idx="693">
                  <v>41369</v>
                </pt>
                <pt idx="694">
                  <v>41376</v>
                </pt>
                <pt idx="695">
                  <v>41383</v>
                </pt>
                <pt idx="696">
                  <v>41390</v>
                </pt>
                <pt idx="697">
                  <v>41397</v>
                </pt>
                <pt idx="698">
                  <v>41404</v>
                </pt>
                <pt idx="699">
                  <v>41411</v>
                </pt>
                <pt idx="700">
                  <v>41418</v>
                </pt>
                <pt idx="701">
                  <v>41425</v>
                </pt>
                <pt idx="702">
                  <v>41432</v>
                </pt>
                <pt idx="703">
                  <v>41439</v>
                </pt>
                <pt idx="704">
                  <v>41446</v>
                </pt>
                <pt idx="705">
                  <v>41453</v>
                </pt>
                <pt idx="706">
                  <v>41460</v>
                </pt>
                <pt idx="707">
                  <v>41467</v>
                </pt>
                <pt idx="708">
                  <v>41474</v>
                </pt>
                <pt idx="709">
                  <v>41481</v>
                </pt>
                <pt idx="710">
                  <v>41488</v>
                </pt>
                <pt idx="711">
                  <v>41495</v>
                </pt>
                <pt idx="712">
                  <v>41502</v>
                </pt>
                <pt idx="713">
                  <v>41509</v>
                </pt>
                <pt idx="714">
                  <v>41516</v>
                </pt>
                <pt idx="715">
                  <v>41523</v>
                </pt>
                <pt idx="716">
                  <v>41530</v>
                </pt>
                <pt idx="717">
                  <v>41537</v>
                </pt>
                <pt idx="718">
                  <v>41544</v>
                </pt>
                <pt idx="719">
                  <v>41551</v>
                </pt>
                <pt idx="720">
                  <v>41558</v>
                </pt>
                <pt idx="721">
                  <v>41565</v>
                </pt>
                <pt idx="722">
                  <v>41572</v>
                </pt>
                <pt idx="723">
                  <v>41579</v>
                </pt>
                <pt idx="724">
                  <v>41586</v>
                </pt>
                <pt idx="725">
                  <v>41593</v>
                </pt>
                <pt idx="726">
                  <v>41600</v>
                </pt>
                <pt idx="727">
                  <v>41607</v>
                </pt>
                <pt idx="728">
                  <v>41614</v>
                </pt>
                <pt idx="729">
                  <v>41621</v>
                </pt>
                <pt idx="730">
                  <v>41628</v>
                </pt>
                <pt idx="731">
                  <v>41635</v>
                </pt>
                <pt idx="732">
                  <v>41642</v>
                </pt>
                <pt idx="733">
                  <v>41649</v>
                </pt>
                <pt idx="734">
                  <v>41656</v>
                </pt>
                <pt idx="735">
                  <v>41663</v>
                </pt>
                <pt idx="736">
                  <v>41670</v>
                </pt>
                <pt idx="737">
                  <v>41677</v>
                </pt>
                <pt idx="738">
                  <v>41684</v>
                </pt>
                <pt idx="739">
                  <v>41691</v>
                </pt>
                <pt idx="740">
                  <v>41698</v>
                </pt>
                <pt idx="741">
                  <v>41705</v>
                </pt>
                <pt idx="742">
                  <v>41712</v>
                </pt>
                <pt idx="743">
                  <v>41719</v>
                </pt>
                <pt idx="744">
                  <v>41726</v>
                </pt>
                <pt idx="745">
                  <v>41733</v>
                </pt>
                <pt idx="746">
                  <v>41740</v>
                </pt>
                <pt idx="747">
                  <v>41747</v>
                </pt>
                <pt idx="748">
                  <v>41754</v>
                </pt>
                <pt idx="749">
                  <v>41761</v>
                </pt>
                <pt idx="750">
                  <v>41768</v>
                </pt>
                <pt idx="751">
                  <v>41775</v>
                </pt>
                <pt idx="752">
                  <v>41782</v>
                </pt>
                <pt idx="753">
                  <v>41789</v>
                </pt>
                <pt idx="754">
                  <v>41796</v>
                </pt>
                <pt idx="755">
                  <v>41803</v>
                </pt>
                <pt idx="756">
                  <v>41810</v>
                </pt>
                <pt idx="757">
                  <v>41817</v>
                </pt>
                <pt idx="758">
                  <v>41824</v>
                </pt>
                <pt idx="759">
                  <v>41831</v>
                </pt>
                <pt idx="760">
                  <v>41838</v>
                </pt>
                <pt idx="761">
                  <v>41845</v>
                </pt>
                <pt idx="762">
                  <v>41852</v>
                </pt>
                <pt idx="763">
                  <v>41859</v>
                </pt>
                <pt idx="764">
                  <v>41866</v>
                </pt>
                <pt idx="765">
                  <v>41873</v>
                </pt>
                <pt idx="766">
                  <v>41880</v>
                </pt>
                <pt idx="767">
                  <v>41887</v>
                </pt>
                <pt idx="768">
                  <v>41894</v>
                </pt>
                <pt idx="769">
                  <v>41901</v>
                </pt>
                <pt idx="770">
                  <v>41908</v>
                </pt>
                <pt idx="771">
                  <v>41915</v>
                </pt>
                <pt idx="772">
                  <v>41922</v>
                </pt>
                <pt idx="773">
                  <v>41929</v>
                </pt>
                <pt idx="774">
                  <v>41936</v>
                </pt>
                <pt idx="775">
                  <v>41943</v>
                </pt>
                <pt idx="776">
                  <v>41950</v>
                </pt>
                <pt idx="777">
                  <v>41957</v>
                </pt>
                <pt idx="778">
                  <v>41964</v>
                </pt>
                <pt idx="779">
                  <v>41971</v>
                </pt>
                <pt idx="780">
                  <v>41978</v>
                </pt>
                <pt idx="781">
                  <v>41985</v>
                </pt>
                <pt idx="782">
                  <v>41992</v>
                </pt>
                <pt idx="783">
                  <v>41999</v>
                </pt>
                <pt idx="784">
                  <v>42006</v>
                </pt>
                <pt idx="785">
                  <v>42013</v>
                </pt>
                <pt idx="786">
                  <v>42020</v>
                </pt>
                <pt idx="787">
                  <v>42027</v>
                </pt>
                <pt idx="788">
                  <v>42034</v>
                </pt>
                <pt idx="789">
                  <v>42041</v>
                </pt>
                <pt idx="790">
                  <v>42048</v>
                </pt>
                <pt idx="791">
                  <v>42055</v>
                </pt>
                <pt idx="792">
                  <v>42062</v>
                </pt>
                <pt idx="793">
                  <v>42069</v>
                </pt>
                <pt idx="794">
                  <v>42076</v>
                </pt>
                <pt idx="795">
                  <v>42083</v>
                </pt>
                <pt idx="796">
                  <v>42090</v>
                </pt>
                <pt idx="797">
                  <v>42097</v>
                </pt>
                <pt idx="798">
                  <v>42104</v>
                </pt>
                <pt idx="799">
                  <v>42111</v>
                </pt>
                <pt idx="800">
                  <v>42118</v>
                </pt>
                <pt idx="801">
                  <v>42125</v>
                </pt>
                <pt idx="802">
                  <v>42132</v>
                </pt>
                <pt idx="803">
                  <v>42139</v>
                </pt>
                <pt idx="804">
                  <v>42146</v>
                </pt>
                <pt idx="805">
                  <v>42153</v>
                </pt>
                <pt idx="806">
                  <v>42160</v>
                </pt>
                <pt idx="807">
                  <v>42167</v>
                </pt>
                <pt idx="808">
                  <v>42174</v>
                </pt>
                <pt idx="809">
                  <v>42181</v>
                </pt>
                <pt idx="810">
                  <v>42188</v>
                </pt>
                <pt idx="811">
                  <v>42195</v>
                </pt>
                <pt idx="812">
                  <v>42202</v>
                </pt>
                <pt idx="813">
                  <v>42209</v>
                </pt>
                <pt idx="814">
                  <v>42216</v>
                </pt>
                <pt idx="815">
                  <v>42223</v>
                </pt>
                <pt idx="816">
                  <v>42230</v>
                </pt>
                <pt idx="817">
                  <v>42237</v>
                </pt>
                <pt idx="818">
                  <v>42244</v>
                </pt>
                <pt idx="819">
                  <v>42251</v>
                </pt>
                <pt idx="820">
                  <v>42258</v>
                </pt>
                <pt idx="821">
                  <v>42265</v>
                </pt>
                <pt idx="822">
                  <v>42272</v>
                </pt>
                <pt idx="823">
                  <v>42279</v>
                </pt>
                <pt idx="824">
                  <v>42286</v>
                </pt>
                <pt idx="825">
                  <v>42293</v>
                </pt>
                <pt idx="826">
                  <v>42300</v>
                </pt>
                <pt idx="827">
                  <v>42307</v>
                </pt>
                <pt idx="828">
                  <v>42314</v>
                </pt>
                <pt idx="829">
                  <v>42321</v>
                </pt>
                <pt idx="830">
                  <v>42328</v>
                </pt>
                <pt idx="831">
                  <v>42335</v>
                </pt>
                <pt idx="832">
                  <v>42342</v>
                </pt>
                <pt idx="833">
                  <v>42349</v>
                </pt>
                <pt idx="834">
                  <v>42356</v>
                </pt>
                <pt idx="835">
                  <v>42363</v>
                </pt>
                <pt idx="836">
                  <v>42370</v>
                </pt>
                <pt idx="837">
                  <v>42377</v>
                </pt>
                <pt idx="838">
                  <v>42384</v>
                </pt>
                <pt idx="839">
                  <v>42391</v>
                </pt>
                <pt idx="840">
                  <v>42398</v>
                </pt>
                <pt idx="841">
                  <v>42405</v>
                </pt>
                <pt idx="842">
                  <v>42412</v>
                </pt>
                <pt idx="843">
                  <v>42419</v>
                </pt>
                <pt idx="844">
                  <v>42426</v>
                </pt>
                <pt idx="845">
                  <v>42433</v>
                </pt>
                <pt idx="846">
                  <v>42440</v>
                </pt>
                <pt idx="847">
                  <v>42447</v>
                </pt>
                <pt idx="848">
                  <v>42454</v>
                </pt>
                <pt idx="849">
                  <v>42461</v>
                </pt>
                <pt idx="850">
                  <v>42468</v>
                </pt>
                <pt idx="851">
                  <v>42475</v>
                </pt>
                <pt idx="852">
                  <v>42482</v>
                </pt>
                <pt idx="853">
                  <v>42489</v>
                </pt>
                <pt idx="854">
                  <v>42496</v>
                </pt>
                <pt idx="855">
                  <v>42503</v>
                </pt>
                <pt idx="856">
                  <v>42510</v>
                </pt>
                <pt idx="857">
                  <v>42517</v>
                </pt>
                <pt idx="858">
                  <v>42524</v>
                </pt>
                <pt idx="859">
                  <v>42531</v>
                </pt>
                <pt idx="860">
                  <v>42538</v>
                </pt>
                <pt idx="861">
                  <v>42545</v>
                </pt>
                <pt idx="862">
                  <v>42552</v>
                </pt>
                <pt idx="863">
                  <v>42559</v>
                </pt>
                <pt idx="864">
                  <v>42566</v>
                </pt>
                <pt idx="865">
                  <v>42573</v>
                </pt>
                <pt idx="866">
                  <v>42580</v>
                </pt>
                <pt idx="867">
                  <v>42587</v>
                </pt>
                <pt idx="868">
                  <v>42594</v>
                </pt>
                <pt idx="869">
                  <v>42601</v>
                </pt>
                <pt idx="870">
                  <v>42608</v>
                </pt>
                <pt idx="871">
                  <v>42615</v>
                </pt>
                <pt idx="872">
                  <v>42622</v>
                </pt>
                <pt idx="873">
                  <v>42629</v>
                </pt>
                <pt idx="874">
                  <v>42636</v>
                </pt>
                <pt idx="875">
                  <v>42643</v>
                </pt>
                <pt idx="876">
                  <v>42650</v>
                </pt>
                <pt idx="877">
                  <v>42657</v>
                </pt>
                <pt idx="878">
                  <v>42664</v>
                </pt>
                <pt idx="879">
                  <v>42671</v>
                </pt>
                <pt idx="880">
                  <v>42678</v>
                </pt>
                <pt idx="881">
                  <v>42685</v>
                </pt>
                <pt idx="882">
                  <v>42692</v>
                </pt>
                <pt idx="883">
                  <v>42699</v>
                </pt>
                <pt idx="884">
                  <v>42706</v>
                </pt>
                <pt idx="885">
                  <v>42713</v>
                </pt>
                <pt idx="886">
                  <v>42720</v>
                </pt>
                <pt idx="887">
                  <v>42727</v>
                </pt>
                <pt idx="888">
                  <v>42734</v>
                </pt>
                <pt idx="889">
                  <v>42741</v>
                </pt>
                <pt idx="890">
                  <v>42748</v>
                </pt>
                <pt idx="891">
                  <v>42755</v>
                </pt>
                <pt idx="892">
                  <v>42762</v>
                </pt>
                <pt idx="893">
                  <v>42769</v>
                </pt>
                <pt idx="894">
                  <v>42776</v>
                </pt>
                <pt idx="895">
                  <v>42783</v>
                </pt>
                <pt idx="896">
                  <v>42790</v>
                </pt>
                <pt idx="897">
                  <v>42797</v>
                </pt>
                <pt idx="898">
                  <v>42804</v>
                </pt>
                <pt idx="899">
                  <v>42811</v>
                </pt>
                <pt idx="900">
                  <v>42818</v>
                </pt>
                <pt idx="901">
                  <v>42825</v>
                </pt>
                <pt idx="902">
                  <v>42832</v>
                </pt>
                <pt idx="903">
                  <v>42839</v>
                </pt>
                <pt idx="904">
                  <v>42846</v>
                </pt>
                <pt idx="905">
                  <v>42853</v>
                </pt>
                <pt idx="906">
                  <v>42860</v>
                </pt>
                <pt idx="907">
                  <v>42867</v>
                </pt>
                <pt idx="908">
                  <v>42874</v>
                </pt>
                <pt idx="909">
                  <v>42881</v>
                </pt>
                <pt idx="910">
                  <v>42888</v>
                </pt>
                <pt idx="911">
                  <v>42895</v>
                </pt>
                <pt idx="912">
                  <v>42902</v>
                </pt>
                <pt idx="913">
                  <v>42909</v>
                </pt>
                <pt idx="914">
                  <v>42916</v>
                </pt>
                <pt idx="915">
                  <v>42923</v>
                </pt>
                <pt idx="916">
                  <v>42930</v>
                </pt>
                <pt idx="917">
                  <v>42937</v>
                </pt>
                <pt idx="918">
                  <v>42944</v>
                </pt>
                <pt idx="919">
                  <v>42951</v>
                </pt>
                <pt idx="920">
                  <v>42958</v>
                </pt>
                <pt idx="921">
                  <v>42965</v>
                </pt>
                <pt idx="922">
                  <v>42972</v>
                </pt>
                <pt idx="923">
                  <v>42979</v>
                </pt>
                <pt idx="924">
                  <v>42986</v>
                </pt>
                <pt idx="925">
                  <v>42993</v>
                </pt>
                <pt idx="926">
                  <v>43000</v>
                </pt>
                <pt idx="927">
                  <v>43007</v>
                </pt>
                <pt idx="928">
                  <v>43014</v>
                </pt>
                <pt idx="929">
                  <v>43021</v>
                </pt>
                <pt idx="930">
                  <v>43028</v>
                </pt>
                <pt idx="931">
                  <v>43035</v>
                </pt>
                <pt idx="932">
                  <v>43042</v>
                </pt>
                <pt idx="933">
                  <v>43049</v>
                </pt>
                <pt idx="934">
                  <v>43056</v>
                </pt>
                <pt idx="935">
                  <v>43063</v>
                </pt>
                <pt idx="936">
                  <v>43070</v>
                </pt>
                <pt idx="937">
                  <v>43077</v>
                </pt>
                <pt idx="938">
                  <v>43084</v>
                </pt>
                <pt idx="939">
                  <v>43091</v>
                </pt>
                <pt idx="940">
                  <v>43098</v>
                </pt>
                <pt idx="941">
                  <v>43105</v>
                </pt>
                <pt idx="942">
                  <v>43112</v>
                </pt>
                <pt idx="943">
                  <v>43119</v>
                </pt>
                <pt idx="944">
                  <v>43126</v>
                </pt>
                <pt idx="945">
                  <v>43133</v>
                </pt>
                <pt idx="946">
                  <v>43140</v>
                </pt>
                <pt idx="947">
                  <v>43147</v>
                </pt>
                <pt idx="948">
                  <v>43154</v>
                </pt>
                <pt idx="949">
                  <v>43161</v>
                </pt>
                <pt idx="950">
                  <v>43168</v>
                </pt>
                <pt idx="951">
                  <v>43175</v>
                </pt>
                <pt idx="952">
                  <v>43182</v>
                </pt>
                <pt idx="953">
                  <v>43189</v>
                </pt>
                <pt idx="954">
                  <v>43196</v>
                </pt>
                <pt idx="955">
                  <v>43203</v>
                </pt>
                <pt idx="956">
                  <v>43210</v>
                </pt>
                <pt idx="957">
                  <v>43217</v>
                </pt>
                <pt idx="958">
                  <v>43224</v>
                </pt>
                <pt idx="959">
                  <v>43231</v>
                </pt>
                <pt idx="960">
                  <v>43238</v>
                </pt>
                <pt idx="961">
                  <v>43245</v>
                </pt>
                <pt idx="962">
                  <v>43252</v>
                </pt>
                <pt idx="963">
                  <v>43259</v>
                </pt>
                <pt idx="964">
                  <v>43266</v>
                </pt>
                <pt idx="965">
                  <v>43273</v>
                </pt>
                <pt idx="966">
                  <v>43280</v>
                </pt>
                <pt idx="967">
                  <v>43287</v>
                </pt>
                <pt idx="968">
                  <v>43294</v>
                </pt>
                <pt idx="969">
                  <v>43301</v>
                </pt>
                <pt idx="970">
                  <v>43308</v>
                </pt>
                <pt idx="971">
                  <v>43315</v>
                </pt>
                <pt idx="972">
                  <v>43322</v>
                </pt>
                <pt idx="973">
                  <v>43329</v>
                </pt>
                <pt idx="974">
                  <v>43336</v>
                </pt>
                <pt idx="975">
                  <v>43343</v>
                </pt>
                <pt idx="976">
                  <v>43350</v>
                </pt>
                <pt idx="977">
                  <v>43357</v>
                </pt>
                <pt idx="978">
                  <v>43364</v>
                </pt>
                <pt idx="979">
                  <v>43371</v>
                </pt>
                <pt idx="980">
                  <v>43378</v>
                </pt>
                <pt idx="981">
                  <v>43385</v>
                </pt>
                <pt idx="982">
                  <v>43392</v>
                </pt>
                <pt idx="983">
                  <v>43399</v>
                </pt>
                <pt idx="984">
                  <v>43406</v>
                </pt>
                <pt idx="985">
                  <v>43413</v>
                </pt>
                <pt idx="986">
                  <v>43420</v>
                </pt>
                <pt idx="987">
                  <v>43427</v>
                </pt>
                <pt idx="988">
                  <v>43434</v>
                </pt>
                <pt idx="989">
                  <v>43441</v>
                </pt>
                <pt idx="990">
                  <v>43448</v>
                </pt>
                <pt idx="991">
                  <v>43455</v>
                </pt>
                <pt idx="992">
                  <v>43462</v>
                </pt>
                <pt idx="993">
                  <v>43469</v>
                </pt>
                <pt idx="994">
                  <v>43476</v>
                </pt>
                <pt idx="995">
                  <v>43483</v>
                </pt>
                <pt idx="996">
                  <v>43490</v>
                </pt>
                <pt idx="997">
                  <v>43497</v>
                </pt>
                <pt idx="998">
                  <v>43504</v>
                </pt>
                <pt idx="999">
                  <v>43511</v>
                </pt>
                <pt idx="1000">
                  <v>43518</v>
                </pt>
                <pt idx="1001">
                  <v>43525</v>
                </pt>
                <pt idx="1002">
                  <v>43532</v>
                </pt>
                <pt idx="1003">
                  <v>43539</v>
                </pt>
                <pt idx="1004">
                  <v>43546</v>
                </pt>
                <pt idx="1005">
                  <v>43553</v>
                </pt>
                <pt idx="1006">
                  <v>43560</v>
                </pt>
                <pt idx="1007">
                  <v>43567</v>
                </pt>
                <pt idx="1008">
                  <v>43574</v>
                </pt>
                <pt idx="1009">
                  <v>43581</v>
                </pt>
                <pt idx="1010">
                  <v>43588</v>
                </pt>
                <pt idx="1011">
                  <v>43595</v>
                </pt>
                <pt idx="1012">
                  <v>43602</v>
                </pt>
                <pt idx="1013">
                  <v>43609</v>
                </pt>
                <pt idx="1014">
                  <v>43616</v>
                </pt>
                <pt idx="1015">
                  <v>43623</v>
                </pt>
                <pt idx="1016">
                  <v>43630</v>
                </pt>
                <pt idx="1017">
                  <v>43637</v>
                </pt>
                <pt idx="1018">
                  <v>43644</v>
                </pt>
                <pt idx="1019">
                  <v>43651</v>
                </pt>
                <pt idx="1020">
                  <v>43658</v>
                </pt>
                <pt idx="1021">
                  <v>43665</v>
                </pt>
                <pt idx="1022">
                  <v>43672</v>
                </pt>
                <pt idx="1023">
                  <v>43679</v>
                </pt>
                <pt idx="1024">
                  <v>43686</v>
                </pt>
                <pt idx="1025">
                  <v>43693</v>
                </pt>
                <pt idx="1026">
                  <v>43700</v>
                </pt>
                <pt idx="1027">
                  <v>43707</v>
                </pt>
                <pt idx="1028">
                  <v>43714</v>
                </pt>
                <pt idx="1029">
                  <v>43721</v>
                </pt>
                <pt idx="1030">
                  <v>43728</v>
                </pt>
                <pt idx="1031">
                  <v>43735</v>
                </pt>
                <pt idx="1032">
                  <v>43742</v>
                </pt>
                <pt idx="1033">
                  <v>43749</v>
                </pt>
                <pt idx="1034">
                  <v>43756</v>
                </pt>
                <pt idx="1035">
                  <v>43763</v>
                </pt>
                <pt idx="1036">
                  <v>43770</v>
                </pt>
                <pt idx="1037">
                  <v>43777</v>
                </pt>
                <pt idx="1038">
                  <v>43784</v>
                </pt>
                <pt idx="1039">
                  <v>43791</v>
                </pt>
                <pt idx="1040">
                  <v>43798</v>
                </pt>
                <pt idx="1041">
                  <v>43805</v>
                </pt>
                <pt idx="1042">
                  <v>43812</v>
                </pt>
                <pt idx="1043">
                  <v>43819</v>
                </pt>
                <pt idx="1044">
                  <v>43826</v>
                </pt>
                <pt idx="1045">
                  <v>43833</v>
                </pt>
                <pt idx="1046">
                  <v>43840</v>
                </pt>
                <pt idx="1047">
                  <v>43847</v>
                </pt>
                <pt idx="1048">
                  <v>43854</v>
                </pt>
                <pt idx="1049">
                  <v>43861</v>
                </pt>
                <pt idx="1050">
                  <v>43868</v>
                </pt>
                <pt idx="1051">
                  <v>43875</v>
                </pt>
                <pt idx="1052">
                  <v>43882</v>
                </pt>
                <pt idx="1053">
                  <v>43889</v>
                </pt>
                <pt idx="1054">
                  <v>43896</v>
                </pt>
                <pt idx="1055">
                  <v>43903</v>
                </pt>
                <pt idx="1056">
                  <v>43910</v>
                </pt>
                <pt idx="1057">
                  <v>43917</v>
                </pt>
                <pt idx="1058">
                  <v>43924</v>
                </pt>
                <pt idx="1059">
                  <v>43931</v>
                </pt>
                <pt idx="1060">
                  <v>43938</v>
                </pt>
                <pt idx="1061">
                  <v>43945</v>
                </pt>
                <pt idx="1062">
                  <v>43952</v>
                </pt>
                <pt idx="1063">
                  <v>43959</v>
                </pt>
                <pt idx="1064">
                  <v>43966</v>
                </pt>
                <pt idx="1065">
                  <v>43973</v>
                </pt>
                <pt idx="1066">
                  <v>43980</v>
                </pt>
                <pt idx="1067">
                  <v>43987</v>
                </pt>
                <pt idx="1068">
                  <v>43994</v>
                </pt>
                <pt idx="1069">
                  <v>44001</v>
                </pt>
                <pt idx="1070">
                  <v>44008</v>
                </pt>
                <pt idx="1071">
                  <v>44015</v>
                </pt>
                <pt idx="1072">
                  <v>44022</v>
                </pt>
                <pt idx="1073">
                  <v>44029</v>
                </pt>
                <pt idx="1074">
                  <v>44036</v>
                </pt>
                <pt idx="1075">
                  <v>44043</v>
                </pt>
                <pt idx="1076">
                  <v>44050</v>
                </pt>
                <pt idx="1077">
                  <v>44057</v>
                </pt>
                <pt idx="1078">
                  <v>44064</v>
                </pt>
                <pt idx="1079">
                  <v>44071</v>
                </pt>
                <pt idx="1080">
                  <v>44078</v>
                </pt>
                <pt idx="1081">
                  <v>44085</v>
                </pt>
                <pt idx="1082">
                  <v>44092</v>
                </pt>
                <pt idx="1083">
                  <v>44099</v>
                </pt>
                <pt idx="1084">
                  <v>44106</v>
                </pt>
                <pt idx="1085">
                  <v>44113</v>
                </pt>
                <pt idx="1086">
                  <v>44120</v>
                </pt>
                <pt idx="1087">
                  <v>44127</v>
                </pt>
                <pt idx="1088">
                  <v>44134</v>
                </pt>
                <pt idx="1089">
                  <v>44141</v>
                </pt>
                <pt idx="1090">
                  <v>44148</v>
                </pt>
                <pt idx="1091">
                  <v>44155</v>
                </pt>
                <pt idx="1092">
                  <v>44162</v>
                </pt>
                <pt idx="1093">
                  <v>44169</v>
                </pt>
                <pt idx="1094">
                  <v>44176</v>
                </pt>
                <pt idx="1095">
                  <v>44183</v>
                </pt>
                <pt idx="1096">
                  <v>44190</v>
                </pt>
                <pt idx="1097">
                  <v>44197</v>
                </pt>
                <pt idx="1098">
                  <v>44204</v>
                </pt>
                <pt idx="1099">
                  <v>44211</v>
                </pt>
                <pt idx="1100">
                  <v>44218</v>
                </pt>
                <pt idx="1101">
                  <v>44225</v>
                </pt>
                <pt idx="1102">
                  <v>44232</v>
                </pt>
                <pt idx="1103">
                  <v>44239</v>
                </pt>
                <pt idx="1104">
                  <v>44246</v>
                </pt>
                <pt idx="1105">
                  <v>44253</v>
                </pt>
                <pt idx="1106">
                  <v>44260</v>
                </pt>
                <pt idx="1107">
                  <v>44267</v>
                </pt>
                <pt idx="1108">
                  <v>44274</v>
                </pt>
                <pt idx="1109">
                  <v>44281</v>
                </pt>
                <pt idx="1110">
                  <v>44288</v>
                </pt>
                <pt idx="1111">
                  <v>44295</v>
                </pt>
                <pt idx="1112">
                  <v>44302</v>
                </pt>
                <pt idx="1113">
                  <v>44309</v>
                </pt>
                <pt idx="1114">
                  <v>44316</v>
                </pt>
                <pt idx="1115">
                  <v>44323</v>
                </pt>
                <pt idx="1116">
                  <v>44330</v>
                </pt>
                <pt idx="1117">
                  <v>44337</v>
                </pt>
                <pt idx="1118">
                  <v>44344</v>
                </pt>
                <pt idx="1119">
                  <v>44351</v>
                </pt>
                <pt idx="1120">
                  <v>44358</v>
                </pt>
                <pt idx="1121">
                  <v>44365</v>
                </pt>
                <pt idx="1122">
                  <v>44372</v>
                </pt>
                <pt idx="1123">
                  <v>44379</v>
                </pt>
                <pt idx="1124">
                  <v>44386</v>
                </pt>
                <pt idx="1125">
                  <v>44393</v>
                </pt>
                <pt idx="1126">
                  <v>44400</v>
                </pt>
                <pt idx="1127">
                  <v>44407</v>
                </pt>
                <pt idx="1128">
                  <v>44414</v>
                </pt>
                <pt idx="1129">
                  <v>44421</v>
                </pt>
                <pt idx="1130">
                  <v>44428</v>
                </pt>
                <pt idx="1131">
                  <v>44435</v>
                </pt>
                <pt idx="1132">
                  <v>44442</v>
                </pt>
                <pt idx="1133">
                  <v>44449</v>
                </pt>
                <pt idx="1134">
                  <v>44456</v>
                </pt>
                <pt idx="1135">
                  <v>44463</v>
                </pt>
                <pt idx="1136">
                  <v>44470</v>
                </pt>
                <pt idx="1137">
                  <v>44477</v>
                </pt>
                <pt idx="1138">
                  <v>44484</v>
                </pt>
                <pt idx="1139">
                  <v>44491</v>
                </pt>
                <pt idx="1140">
                  <v>44498</v>
                </pt>
                <pt idx="1141">
                  <v>44505</v>
                </pt>
                <pt idx="1142">
                  <v>44512</v>
                </pt>
                <pt idx="1143">
                  <v>44519</v>
                </pt>
                <pt idx="1144">
                  <v>44526</v>
                </pt>
                <pt idx="1145">
                  <v>44533</v>
                </pt>
                <pt idx="1146">
                  <v>44540</v>
                </pt>
                <pt idx="1147">
                  <v>44547</v>
                </pt>
                <pt idx="1148">
                  <v>44554</v>
                </pt>
                <pt idx="1149">
                  <v>44561</v>
                </pt>
                <pt idx="1150">
                  <v>44568</v>
                </pt>
                <pt idx="1151">
                  <v>44575</v>
                </pt>
                <pt idx="1152">
                  <v>44582</v>
                </pt>
                <pt idx="1153">
                  <v>44589</v>
                </pt>
                <pt idx="1154">
                  <v>44596</v>
                </pt>
                <pt idx="1155">
                  <v>44603</v>
                </pt>
                <pt idx="1156">
                  <v>44610</v>
                </pt>
                <pt idx="1157">
                  <v>44617</v>
                </pt>
                <pt idx="1158">
                  <v>44624</v>
                </pt>
                <pt idx="1159">
                  <v>44631</v>
                </pt>
                <pt idx="1160">
                  <v>44638</v>
                </pt>
                <pt idx="1161">
                  <v>44645</v>
                </pt>
                <pt idx="1162">
                  <v>44652</v>
                </pt>
                <pt idx="1163">
                  <v>44659</v>
                </pt>
                <pt idx="1164">
                  <v>44666</v>
                </pt>
                <pt idx="1165">
                  <v>44673</v>
                </pt>
                <pt idx="1166">
                  <v>44680</v>
                </pt>
                <pt idx="1167">
                  <v>44687</v>
                </pt>
                <pt idx="1168">
                  <v>44694</v>
                </pt>
                <pt idx="1169">
                  <v>44701</v>
                </pt>
                <pt idx="1170">
                  <v>44708</v>
                </pt>
                <pt idx="1171">
                  <v>44715</v>
                </pt>
                <pt idx="1172">
                  <v>44722</v>
                </pt>
                <pt idx="1173">
                  <v>44729</v>
                </pt>
                <pt idx="1174">
                  <v>44736</v>
                </pt>
                <pt idx="1175">
                  <v>44743</v>
                </pt>
                <pt idx="1176">
                  <v>44750</v>
                </pt>
                <pt idx="1177">
                  <v>44757</v>
                </pt>
                <pt idx="1178">
                  <v>44764</v>
                </pt>
                <pt idx="1179">
                  <v>44771</v>
                </pt>
                <pt idx="1180">
                  <v>44778</v>
                </pt>
                <pt idx="1181">
                  <v>44785</v>
                </pt>
                <pt idx="1182">
                  <v>44792</v>
                </pt>
                <pt idx="1183">
                  <v>44799</v>
                </pt>
                <pt idx="1184">
                  <v>44806</v>
                </pt>
                <pt idx="1185">
                  <v>44813</v>
                </pt>
                <pt idx="1186">
                  <v>44820</v>
                </pt>
                <pt idx="1187">
                  <v>44827</v>
                </pt>
                <pt idx="1188">
                  <v>44834</v>
                </pt>
                <pt idx="1189">
                  <v>44841</v>
                </pt>
                <pt idx="1190">
                  <v>44848</v>
                </pt>
                <pt idx="1191">
                  <v>44855</v>
                </pt>
                <pt idx="1192">
                  <v>44862</v>
                </pt>
                <pt idx="1193">
                  <v>44869</v>
                </pt>
                <pt idx="1194">
                  <v>44876</v>
                </pt>
                <pt idx="1195">
                  <v>44883</v>
                </pt>
                <pt idx="1196">
                  <v>44890</v>
                </pt>
                <pt idx="1197">
                  <v>44897</v>
                </pt>
                <pt idx="1198">
                  <v>44904</v>
                </pt>
                <pt idx="1199">
                  <v>44911</v>
                </pt>
                <pt idx="1200">
                  <v>44918</v>
                </pt>
                <pt idx="1201">
                  <v>44925</v>
                </pt>
                <pt idx="1202">
                  <v>44932</v>
                </pt>
                <pt idx="1203">
                  <v>44939</v>
                </pt>
                <pt idx="1204">
                  <v>44946</v>
                </pt>
                <pt idx="1205">
                  <v>44953</v>
                </pt>
                <pt idx="1206">
                  <v>44960</v>
                </pt>
                <pt idx="1207">
                  <v>44967</v>
                </pt>
                <pt idx="1208">
                  <v>44974</v>
                </pt>
                <pt idx="1209">
                  <v>44981</v>
                </pt>
                <pt idx="1210">
                  <v>44988</v>
                </pt>
                <pt idx="1211">
                  <v>44995</v>
                </pt>
                <pt idx="1212">
                  <v>45002</v>
                </pt>
                <pt idx="1213">
                  <v>45009</v>
                </pt>
                <pt idx="1214">
                  <v>45016</v>
                </pt>
                <pt idx="1215">
                  <v>45023</v>
                </pt>
                <pt idx="1216">
                  <v>45030</v>
                </pt>
                <pt idx="1217">
                  <v>45037</v>
                </pt>
                <pt idx="1218">
                  <v>45044</v>
                </pt>
                <pt idx="1219">
                  <v>45051</v>
                </pt>
                <pt idx="1220">
                  <v>45058</v>
                </pt>
                <pt idx="1221">
                  <v>45065</v>
                </pt>
                <pt idx="1222">
                  <v>45072</v>
                </pt>
                <pt idx="1223">
                  <v>45079</v>
                </pt>
                <pt idx="1224">
                  <v>45086</v>
                </pt>
                <pt idx="1225">
                  <v>45093</v>
                </pt>
                <pt idx="1226">
                  <v>45100</v>
                </pt>
                <pt idx="1227">
                  <v>45107</v>
                </pt>
                <pt idx="1228">
                  <v>45114</v>
                </pt>
                <pt idx="1229">
                  <v>45121</v>
                </pt>
                <pt idx="1230">
                  <v>45128</v>
                </pt>
                <pt idx="1231">
                  <v>45135</v>
                </pt>
                <pt idx="1232">
                  <v>45142</v>
                </pt>
                <pt idx="1233">
                  <v>45149</v>
                </pt>
                <pt idx="1234">
                  <v>45156</v>
                </pt>
                <pt idx="1235">
                  <v>45163</v>
                </pt>
                <pt idx="1236">
                  <v>45170</v>
                </pt>
                <pt idx="1237">
                  <v>45177</v>
                </pt>
                <pt idx="1238">
                  <v>45184</v>
                </pt>
                <pt idx="1239">
                  <v>45191</v>
                </pt>
                <pt idx="1240">
                  <v>45198</v>
                </pt>
                <pt idx="1241">
                  <v>45205</v>
                </pt>
                <pt idx="1242">
                  <v>45212</v>
                </pt>
                <pt idx="1243">
                  <v>45219</v>
                </pt>
                <pt idx="1244">
                  <v>45226</v>
                </pt>
                <pt idx="1245">
                  <v>45233</v>
                </pt>
                <pt idx="1246">
                  <v>45240</v>
                </pt>
                <pt idx="1247">
                  <v>45247</v>
                </pt>
                <pt idx="1248">
                  <v>45254</v>
                </pt>
                <pt idx="1249">
                  <v>45261</v>
                </pt>
                <pt idx="1250">
                  <v>45268</v>
                </pt>
                <pt idx="1251">
                  <v>45275</v>
                </pt>
                <pt idx="1252">
                  <v>45282</v>
                </pt>
                <pt idx="1253">
                  <v>45289</v>
                </pt>
                <pt idx="1254">
                  <v>45296</v>
                </pt>
                <pt idx="1255">
                  <v>45303</v>
                </pt>
                <pt idx="1256">
                  <v>45310</v>
                </pt>
                <pt idx="1257">
                  <v>45317</v>
                </pt>
                <pt idx="1258">
                  <v>45324</v>
                </pt>
                <pt idx="1259">
                  <v>45331</v>
                </pt>
                <pt idx="1260">
                  <v>45338</v>
                </pt>
                <pt idx="1261">
                  <v>45345</v>
                </pt>
                <pt idx="1262">
                  <v>45352</v>
                </pt>
                <pt idx="1263">
                  <v>45359</v>
                </pt>
                <pt idx="1264">
                  <v>45366</v>
                </pt>
                <pt idx="1265">
                  <v>45373</v>
                </pt>
                <pt idx="1266">
                  <v>45380</v>
                </pt>
                <pt idx="1267">
                  <v>45387</v>
                </pt>
                <pt idx="1268">
                  <v>45394</v>
                </pt>
                <pt idx="1269">
                  <v>45401</v>
                </pt>
                <pt idx="1270">
                  <v>45408</v>
                </pt>
                <pt idx="1271">
                  <v>45415</v>
                </pt>
                <pt idx="1272">
                  <v>45422</v>
                </pt>
                <pt idx="1273">
                  <v>45429</v>
                </pt>
                <pt idx="1274">
                  <v>45436</v>
                </pt>
                <pt idx="1275">
                  <v>45443</v>
                </pt>
                <pt idx="1276">
                  <v>45450</v>
                </pt>
                <pt idx="1277">
                  <v>45457</v>
                </pt>
                <pt idx="1278">
                  <v>45464</v>
                </pt>
                <pt idx="1279">
                  <v>45471</v>
                </pt>
                <pt idx="1280">
                  <v>45478</v>
                </pt>
                <pt idx="1281">
                  <v>45485</v>
                </pt>
                <pt idx="1282">
                  <v>45492</v>
                </pt>
                <pt idx="1283">
                  <v>45499</v>
                </pt>
                <pt idx="1284">
                  <v>45506</v>
                </pt>
                <pt idx="1285">
                  <v>45513</v>
                </pt>
                <pt idx="1286">
                  <v>45520</v>
                </pt>
                <pt idx="1287">
                  <v>45527</v>
                </pt>
                <pt idx="1288">
                  <v>45534</v>
                </pt>
                <pt idx="1289">
                  <v>45541</v>
                </pt>
                <pt idx="1290">
                  <v>45548</v>
                </pt>
                <pt idx="1291">
                  <v>45555</v>
                </pt>
                <pt idx="1292">
                  <v>45562</v>
                </pt>
                <pt idx="1293">
                  <v>45569</v>
                </pt>
                <pt idx="1294">
                  <v>45576</v>
                </pt>
                <pt idx="1295">
                  <v>45583</v>
                </pt>
                <pt idx="1296">
                  <v>45590</v>
                </pt>
                <pt idx="1297">
                  <v>45597</v>
                </pt>
                <pt idx="1298">
                  <v>45604</v>
                </pt>
                <pt idx="1299">
                  <v>45611</v>
                </pt>
                <pt idx="1300">
                  <v>45618</v>
                </pt>
                <pt idx="1301">
                  <v>45625</v>
                </pt>
                <pt idx="1302">
                  <v>45632</v>
                </pt>
                <pt idx="1303">
                  <v>45639</v>
                </pt>
                <pt idx="1304">
                  <v>45646</v>
                </pt>
                <pt idx="1305">
                  <v>45653</v>
                </pt>
                <pt idx="1306">
                  <v>45660</v>
                </pt>
                <pt idx="1307">
                  <v>45667</v>
                </pt>
                <pt idx="1308">
                  <v>45674</v>
                </pt>
                <pt idx="1309">
                  <v>45681</v>
                </pt>
                <pt idx="1310">
                  <v>45688</v>
                </pt>
                <pt idx="1311">
                  <v>45695</v>
                </pt>
                <pt idx="1312">
                  <v>45702</v>
                </pt>
                <pt idx="1313">
                  <v>45709</v>
                </pt>
                <pt idx="1314">
                  <v>45716</v>
                </pt>
                <pt idx="1315">
                  <v>45723</v>
                </pt>
                <pt idx="1316">
                  <v>45730</v>
                </pt>
                <pt idx="1317">
                  <v>45737</v>
                </pt>
                <pt idx="1318">
                  <v>45744</v>
                </pt>
                <pt idx="1319">
                  <v>45751</v>
                </pt>
                <pt idx="1320">
                  <v>45758</v>
                </pt>
                <pt idx="1321">
                  <v>45765</v>
                </pt>
                <pt idx="1322">
                  <v>45772</v>
                </pt>
                <pt idx="1323">
                  <v>45779</v>
                </pt>
                <pt idx="1324">
                  <v>45786</v>
                </pt>
                <pt idx="1325">
                  <v>45793</v>
                </pt>
                <pt idx="1326">
                  <v>45800</v>
                </pt>
                <pt idx="1327">
                  <v>45807</v>
                </pt>
                <pt idx="1328">
                  <v>45814</v>
                </pt>
                <pt idx="1329">
                  <v>45821</v>
                </pt>
                <pt idx="1330">
                  <v>45828</v>
                </pt>
                <pt idx="1331">
                  <v>45835</v>
                </pt>
                <pt idx="1332">
                  <v>45842</v>
                </pt>
                <pt idx="1333">
                  <v>45849</v>
                </pt>
                <pt idx="1334">
                  <v>45856</v>
                </pt>
                <pt idx="1335">
                  <v>45863</v>
                </pt>
                <pt idx="1336">
                  <v>45870</v>
                </pt>
                <pt idx="1337">
                  <v>45877</v>
                </pt>
                <pt idx="1338">
                  <v>45884</v>
                </pt>
                <pt idx="1339">
                  <v>45891</v>
                </pt>
                <pt idx="1340">
                  <v>45898</v>
                </pt>
                <pt idx="1341">
                  <v>45905</v>
                </pt>
                <pt idx="1342">
                  <v>45912</v>
                </pt>
                <pt idx="1343">
                  <v>45919</v>
                </pt>
                <pt idx="1344">
                  <v>45926</v>
                </pt>
                <pt idx="1345">
                  <v>45933</v>
                </pt>
                <pt idx="1346">
                  <v>45940</v>
                </pt>
                <pt idx="1347">
                  <v>45947</v>
                </pt>
                <pt idx="1348">
                  <v>45954</v>
                </pt>
                <pt idx="1349">
                  <v>45961</v>
                </pt>
                <pt idx="1350">
                  <v>45968</v>
                </pt>
                <pt idx="1351">
                  <v>45975</v>
                </pt>
                <pt idx="1352">
                  <v>45982</v>
                </pt>
                <pt idx="1353">
                  <v>45989</v>
                </pt>
                <pt idx="1354">
                  <v>45996</v>
                </pt>
                <pt idx="1355">
                  <v>46003</v>
                </pt>
                <pt idx="1356">
                  <v>46010</v>
                </pt>
                <pt idx="1357">
                  <v>46017</v>
                </pt>
                <pt idx="1358">
                  <v>46024</v>
                </pt>
                <pt idx="1359">
                  <v>46031</v>
                </pt>
                <pt idx="1360">
                  <v>46038</v>
                </pt>
                <pt idx="1361">
                  <v>46045</v>
                </pt>
                <pt idx="1362">
                  <v>46052</v>
                </pt>
                <pt idx="1363">
                  <v>46059</v>
                </pt>
                <pt idx="1364">
                  <v>46066</v>
                </pt>
                <pt idx="1365">
                  <v>46073</v>
                </pt>
                <pt idx="1366">
                  <v>46080</v>
                </pt>
                <pt idx="1367">
                  <v>46087</v>
                </pt>
                <pt idx="1368">
                  <v>46094</v>
                </pt>
                <pt idx="1369">
                  <v>46101</v>
                </pt>
                <pt idx="1370">
                  <v>46108</v>
                </pt>
                <pt idx="1371">
                  <v>46115</v>
                </pt>
                <pt idx="1372">
                  <v>46122</v>
                </pt>
              </numCache>
            </numRef>
          </cat>
          <val>
            <numRef>
              <f>市场状态总览!$B$159:$B$1531</f>
              <numCache>
                <formatCode>0.00</formatCode>
                <ptCount val="1373"/>
                <pt idx="0">
                  <v>0.09029432342186229</v>
                </pt>
                <pt idx="1">
                  <v>0.05372434323192686</v>
                </pt>
                <pt idx="2">
                  <v>-0.08495632981710535</v>
                </pt>
                <pt idx="3">
                  <v>-0.222445744829054</v>
                </pt>
                <pt idx="4">
                  <v>-0.2307653277675517</v>
                </pt>
                <pt idx="5">
                  <v>0.2440981810287025</v>
                </pt>
                <pt idx="6">
                  <v>0.2069662595029346</v>
                </pt>
                <pt idx="7">
                  <v>0.2567172890517</v>
                </pt>
                <pt idx="8">
                  <v>0.4752031954192494</v>
                </pt>
                <pt idx="9">
                  <v>0.3510439528419037</v>
                </pt>
                <pt idx="10">
                  <v>0.08435970938710519</v>
                </pt>
                <pt idx="11">
                  <v>0.2245291077599496</v>
                </pt>
                <pt idx="12">
                  <v>0.4007887200543616</v>
                </pt>
                <pt idx="13">
                  <v>0.7480953968722887</v>
                </pt>
                <pt idx="14">
                  <v>0.8354271673382003</v>
                </pt>
                <pt idx="15">
                  <v>0.8711882409547389</v>
                </pt>
                <pt idx="16">
                  <v>1.221469130943219</v>
                </pt>
                <pt idx="17">
                  <v>0.4948377770585176</v>
                </pt>
                <pt idx="18">
                  <v>0.7987117426382152</v>
                </pt>
                <pt idx="19">
                  <v>0.7349088704732543</v>
                </pt>
                <pt idx="20">
                  <v>0.7366008764529539</v>
                </pt>
                <pt idx="21">
                  <v>0.6612260585067508</v>
                </pt>
                <pt idx="22">
                  <v>0.6452946917684921</v>
                </pt>
                <pt idx="23">
                  <v>0.4866942386197601</v>
                </pt>
                <pt idx="24">
                  <v>0.5115779906839257</v>
                </pt>
                <pt idx="25">
                  <v>0.3370927663297743</v>
                </pt>
                <pt idx="26">
                  <v>0.3168285383672627</v>
                </pt>
                <pt idx="27">
                  <v>0.1357330336026513</v>
                </pt>
                <pt idx="28">
                  <v>0.02877459170664556</v>
                </pt>
                <pt idx="29">
                  <v>0.001545947642651258</v>
                </pt>
                <pt idx="30">
                  <v>0.01455572543468175</v>
                </pt>
                <pt idx="31">
                  <v>0.1212623320115831</v>
                </pt>
                <pt idx="32">
                  <v>0.06161145081409197</v>
                </pt>
                <pt idx="33">
                  <v>0.1706486174111666</v>
                </pt>
                <pt idx="34">
                  <v>0.1007374641955088</v>
                </pt>
                <pt idx="35">
                  <v>-0.02977354041995933</v>
                </pt>
                <pt idx="36">
                  <v>-0.009382041650983886</v>
                </pt>
                <pt idx="37">
                  <v>-0.009222551499787457</v>
                </pt>
                <pt idx="38">
                  <v>-0.1311714832297075</v>
                </pt>
                <pt idx="39">
                  <v>0.09721972425787992</v>
                </pt>
                <pt idx="40">
                  <v>0.06015868671691063</v>
                </pt>
                <pt idx="41">
                  <v>0.1788306706191384</v>
                </pt>
                <pt idx="42">
                  <v>0.5445641109494059</v>
                </pt>
                <pt idx="43">
                  <v>0.5086786020459118</v>
                </pt>
                <pt idx="44">
                  <v>0.6197460037992295</v>
                </pt>
                <pt idx="45">
                  <v>0.3863731112032692</v>
                </pt>
                <pt idx="46">
                  <v>0.6556731160599911</v>
                </pt>
                <pt idx="47">
                  <v>0.5355149983464308</v>
                </pt>
                <pt idx="48">
                  <v>0.7250195963435173</v>
                </pt>
                <pt idx="49">
                  <v>0.8595465238309279</v>
                </pt>
                <pt idx="50">
                  <v>0.7036496350169346</v>
                </pt>
                <pt idx="51">
                  <v>1.207456983416635</v>
                </pt>
                <pt idx="52">
                  <v>1.169910674903282</v>
                </pt>
                <pt idx="53">
                  <v>1.455417364937225</v>
                </pt>
                <pt idx="54">
                  <v>1.333024460085965</v>
                </pt>
                <pt idx="55">
                  <v>0.7926163099517318</v>
                </pt>
                <pt idx="56">
                  <v>0.4895798941098276</v>
                </pt>
                <pt idx="57">
                  <v>0.3302740928944199</v>
                </pt>
                <pt idx="58">
                  <v>0.1922739040669162</v>
                </pt>
                <pt idx="59">
                  <v>0.2863453078694105</v>
                </pt>
                <pt idx="60">
                  <v>0.2327252260719616</v>
                </pt>
                <pt idx="61">
                  <v>0.3966479179497805</v>
                </pt>
                <pt idx="62">
                  <v>0.3137220995078008</v>
                </pt>
                <pt idx="63">
                  <v>0.1714782283808414</v>
                </pt>
                <pt idx="64">
                  <v>0.6582663149758599</v>
                </pt>
                <pt idx="65">
                  <v>0.6950412779647174</v>
                </pt>
                <pt idx="66">
                  <v>0.4446632749145643</v>
                </pt>
                <pt idx="67">
                  <v>0.6996368486012292</v>
                </pt>
                <pt idx="68">
                  <v>0.8818567244901344</v>
                </pt>
                <pt idx="69">
                  <v>0.3131933082733456</v>
                </pt>
                <pt idx="70">
                  <v>0.1490095279216858</v>
                </pt>
                <pt idx="71">
                  <v>0.1224360053296696</v>
                </pt>
                <pt idx="72">
                  <v>0.06370345280849721</v>
                </pt>
                <pt idx="73">
                  <v>-0.02696958675016825</v>
                </pt>
                <pt idx="74">
                  <v>-0.1807014903789455</v>
                </pt>
                <pt idx="75">
                  <v>-0.04635516755394808</v>
                </pt>
                <pt idx="76">
                  <v>-0.1228641263581622</v>
                </pt>
                <pt idx="77">
                  <v>0.04268458892963933</v>
                </pt>
                <pt idx="78">
                  <v>-0.07402496001600345</v>
                </pt>
                <pt idx="79">
                  <v>-0.1708835600409673</v>
                </pt>
                <pt idx="80">
                  <v>-0.1817323342940067</v>
                </pt>
                <pt idx="81">
                  <v>-0.1137535291739349</v>
                </pt>
                <pt idx="82">
                  <v>-0.0877544301410213</v>
                </pt>
                <pt idx="83">
                  <v>-0.04581170256327705</v>
                </pt>
                <pt idx="84">
                  <v>-0.1864029298495777</v>
                </pt>
                <pt idx="85">
                  <v>-0.02355943197982197</v>
                </pt>
                <pt idx="86">
                  <v>0.2380346131664707</v>
                </pt>
                <pt idx="87">
                  <v>0.01371277278421795</v>
                </pt>
                <pt idx="88">
                  <v>0.306444569230748</v>
                </pt>
                <pt idx="89">
                  <v>0.7563672918186797</v>
                </pt>
                <pt idx="90">
                  <v>0.8901119417064773</v>
                </pt>
                <pt idx="91">
                  <v>1.682921254876373</v>
                </pt>
                <pt idx="92">
                  <v>1.16652838536277</v>
                </pt>
                <pt idx="93">
                  <v>1.192104259504315</v>
                </pt>
                <pt idx="94">
                  <v>1.147761388565464</v>
                </pt>
                <pt idx="95">
                  <v>1.035357963087985</v>
                </pt>
                <pt idx="96">
                  <v>0.6742368376978113</v>
                </pt>
                <pt idx="97">
                  <v>0.9123327640736754</v>
                </pt>
                <pt idx="98">
                  <v>0.5884595837506654</v>
                </pt>
                <pt idx="99">
                  <v>0.1129434916036949</v>
                </pt>
                <pt idx="100">
                  <v>-0.1038801883612585</v>
                </pt>
                <pt idx="101">
                  <v>0.01584473291949751</v>
                </pt>
                <pt idx="102">
                  <v>-0.2296685750663277</v>
                </pt>
                <pt idx="103">
                  <v>-0.3813368861897767</v>
                </pt>
                <pt idx="104">
                  <v>-0.6965551228697229</v>
                </pt>
                <pt idx="105">
                  <v>-0.9079813291540952</v>
                </pt>
                <pt idx="106">
                  <v>-1.04359162847945</v>
                </pt>
                <pt idx="107">
                  <v>-0.7631790073037305</v>
                </pt>
                <pt idx="108">
                  <v>-0.6393510721328872</v>
                </pt>
                <pt idx="109">
                  <v>-0.7744030509717452</v>
                </pt>
                <pt idx="110">
                  <v>-0.8030933130556035</v>
                </pt>
                <pt idx="111">
                  <v>-0.5060088974301729</v>
                </pt>
                <pt idx="112">
                  <v>-0.3068083191656753</v>
                </pt>
                <pt idx="113">
                  <v>-0.1355611644323554</v>
                </pt>
                <pt idx="114">
                  <v>-0.5260697892474597</v>
                </pt>
                <pt idx="115">
                  <v>-0.6858498014377088</v>
                </pt>
                <pt idx="116">
                  <v>-0.8749884823220504</v>
                </pt>
                <pt idx="117">
                  <v>-0.8774499246297276</v>
                </pt>
                <pt idx="118">
                  <v>-0.572609695612187</v>
                </pt>
                <pt idx="119">
                  <v>-0.6189298954174085</v>
                </pt>
                <pt idx="120">
                  <v>-0.6127085356588127</v>
                </pt>
                <pt idx="121">
                  <v>-0.7818431070680314</v>
                </pt>
                <pt idx="122">
                  <v>-0.3892021901754346</v>
                </pt>
                <pt idx="123">
                  <v>-0.507673053984976</v>
                </pt>
                <pt idx="124">
                  <v>-0.4110425405740226</v>
                </pt>
                <pt idx="125">
                  <v>-0.788609880664922</v>
                </pt>
                <pt idx="126">
                  <v>-0.7074646315147672</v>
                </pt>
                <pt idx="127">
                  <v>-0.4794398899322416</v>
                </pt>
                <pt idx="128">
                  <v>0.00770961768894185</v>
                </pt>
                <pt idx="129">
                  <v>0.3688164167707002</v>
                </pt>
                <pt idx="130">
                  <v>0.5677598137929509</v>
                </pt>
                <pt idx="131">
                  <v>0.7060899350338954</v>
                </pt>
                <pt idx="132">
                  <v>0.6919208614110707</v>
                </pt>
                <pt idx="133">
                  <v>1.229494661226073</v>
                </pt>
                <pt idx="134">
                  <v>1.70034186070883</v>
                </pt>
                <pt idx="135">
                  <v>1.634511294430554</v>
                </pt>
                <pt idx="136">
                  <v>1.830283484046556</v>
                </pt>
                <pt idx="137">
                  <v>1.431562799071324</v>
                </pt>
                <pt idx="138">
                  <v>1.039928343751972</v>
                </pt>
                <pt idx="139">
                  <v>0.940561421139934</v>
                </pt>
                <pt idx="140">
                  <v>1.090818982970905</v>
                </pt>
                <pt idx="141">
                  <v>1.328587734772886</v>
                </pt>
                <pt idx="142">
                  <v>1.200662784422456</v>
                </pt>
                <pt idx="143">
                  <v>1.437684980909548</v>
                </pt>
                <pt idx="144">
                  <v>1.218394276288422</v>
                </pt>
                <pt idx="145">
                  <v>1.4925597453759</v>
                </pt>
                <pt idx="146">
                  <v>1.276413225039396</v>
                </pt>
                <pt idx="147">
                  <v>0.9277999426483599</v>
                </pt>
                <pt idx="148">
                  <v>0.5232543955732245</v>
                </pt>
                <pt idx="149">
                  <v>0.5115485852705399</v>
                </pt>
                <pt idx="150">
                  <v>0.4581835062190722</v>
                </pt>
                <pt idx="151">
                  <v>0.1758997772461398</v>
                </pt>
                <pt idx="152">
                  <v>-0.1266914505771796</v>
                </pt>
                <pt idx="153">
                  <v>0.05099248469568041</v>
                </pt>
                <pt idx="154">
                  <v>0.09674053181385414</v>
                </pt>
                <pt idx="155">
                  <v>0.1059573747966114</v>
                </pt>
                <pt idx="156">
                  <v>-0.05225767910035384</v>
                </pt>
                <pt idx="157">
                  <v>0.04583436002533059</v>
                </pt>
                <pt idx="158">
                  <v>-0.4517990586477351</v>
                </pt>
                <pt idx="159">
                  <v>-0.7873453546084881</v>
                </pt>
                <pt idx="160">
                  <v>-0.5389663949050273</v>
                </pt>
                <pt idx="161">
                  <v>-0.1242406888779393</v>
                </pt>
                <pt idx="162">
                  <v>-0.09759371709681797</v>
                </pt>
                <pt idx="163">
                  <v>0.1598975948024485</v>
                </pt>
                <pt idx="164">
                  <v>0.1968648249230492</v>
                </pt>
                <pt idx="165">
                  <v>0.1698506903339107</v>
                </pt>
                <pt idx="166">
                  <v>0.1676917406544201</v>
                </pt>
                <pt idx="167">
                  <v>0.2365093162660981</v>
                </pt>
                <pt idx="168">
                  <v>0.1771343522405192</v>
                </pt>
                <pt idx="169">
                  <v>-0.2362745156477449</v>
                </pt>
                <pt idx="170">
                  <v>-0.2403025389197404</v>
                </pt>
                <pt idx="171">
                  <v>-0.2467458894708885</v>
                </pt>
                <pt idx="172">
                  <v>-0.3134996359174049</v>
                </pt>
                <pt idx="173">
                  <v>-0.2642206778180297</v>
                </pt>
                <pt idx="174">
                  <v>-0.7857616738465418</v>
                </pt>
                <pt idx="175">
                  <v>-1.011968832241257</v>
                </pt>
                <pt idx="176">
                  <v>-1.043844846894718</v>
                </pt>
                <pt idx="177">
                  <v>-1.157263638064669</v>
                </pt>
                <pt idx="178">
                  <v>-1.025399964777794</v>
                </pt>
                <pt idx="179">
                  <v>-1.145815871851857</v>
                </pt>
                <pt idx="180">
                  <v>-1.231684738124772</v>
                </pt>
                <pt idx="181">
                  <v>-1.256266811855663</v>
                </pt>
                <pt idx="182">
                  <v>-1.368772950418581</v>
                </pt>
                <pt idx="183">
                  <v>-1.370673463868301</v>
                </pt>
                <pt idx="184">
                  <v>-0.9460051533687723</v>
                </pt>
                <pt idx="185">
                  <v>-1.452792196471774</v>
                </pt>
                <pt idx="186">
                  <v>-1.45773308994445</v>
                </pt>
                <pt idx="187">
                  <v>-1.509447114680802</v>
                </pt>
                <pt idx="188">
                  <v>-1.220735866584218</v>
                </pt>
                <pt idx="189">
                  <v>-1.233946871661667</v>
                </pt>
                <pt idx="190">
                  <v>-1.376326623128053</v>
                </pt>
                <pt idx="191">
                  <v>-1.465243884155347</v>
                </pt>
                <pt idx="192">
                  <v>-1.513885294093812</v>
                </pt>
                <pt idx="193">
                  <v>-1.515298413108949</v>
                </pt>
                <pt idx="194">
                  <v>-1.463214867629908</v>
                </pt>
                <pt idx="195">
                  <v>-1.46800930787876</v>
                </pt>
                <pt idx="196">
                  <v>-1.107044671795745</v>
                </pt>
                <pt idx="197">
                  <v>-1.357873143401764</v>
                </pt>
                <pt idx="198">
                  <v>-1.415522417913037</v>
                </pt>
                <pt idx="199">
                  <v>-1.406181372154818</v>
                </pt>
                <pt idx="200">
                  <v>-1.30909030726376</v>
                </pt>
                <pt idx="201">
                  <v>-1.446108691755374</v>
                </pt>
                <pt idx="202">
                  <v>-1.497213704117792</v>
                </pt>
                <pt idx="203">
                  <v>-1.415016952936282</v>
                </pt>
                <pt idx="204">
                  <v>-1.189479099580225</v>
                </pt>
                <pt idx="205">
                  <v>-1.344584757256265</v>
                </pt>
                <pt idx="206">
                  <v>-1.331782840559599</v>
                </pt>
                <pt idx="207">
                  <v>-1.392087856967526</v>
                </pt>
                <pt idx="208">
                  <v>-1.346179051055714</v>
                </pt>
                <pt idx="209">
                  <v>-1.346471709586498</v>
                </pt>
                <pt idx="210">
                  <v>-1.318430437046873</v>
                </pt>
                <pt idx="211">
                  <v>-1.359826919142483</v>
                </pt>
                <pt idx="212">
                  <v>-1.367796574271121</v>
                </pt>
                <pt idx="213">
                  <v>-1.434948883823044</v>
                </pt>
                <pt idx="214">
                  <v>-1.221453673126377</v>
                </pt>
                <pt idx="215">
                  <v>-1.139252732604656</v>
                </pt>
                <pt idx="216">
                  <v>-1.190686861443407</v>
                </pt>
                <pt idx="217">
                  <v>-1.147375479577653</v>
                </pt>
                <pt idx="218">
                  <v>-1.091522381873504</v>
                </pt>
                <pt idx="219">
                  <v>-1.052918619816835</v>
                </pt>
                <pt idx="220">
                  <v>-0.7841949757878813</v>
                </pt>
                <pt idx="221">
                  <v>-0.6908160555820182</v>
                </pt>
                <pt idx="222">
                  <v>-0.7304007374815231</v>
                </pt>
                <pt idx="223">
                  <v>-0.8408727785751561</v>
                </pt>
                <pt idx="224">
                  <v>-0.1245504183890543</v>
                </pt>
                <pt idx="225">
                  <v>-0.8212883256818334</v>
                </pt>
                <pt idx="226">
                  <v>-0.7925616260023363</v>
                </pt>
                <pt idx="227">
                  <v>-0.6279653090187145</v>
                </pt>
                <pt idx="228">
                  <v>-0.5805672233913873</v>
                </pt>
                <pt idx="229">
                  <v>-0.4403761323420665</v>
                </pt>
                <pt idx="230">
                  <v>-0.4306389132868734</v>
                </pt>
                <pt idx="231">
                  <v>-0.5928509658006084</v>
                </pt>
                <pt idx="232">
                  <v>-0.5329124216796503</v>
                </pt>
                <pt idx="233">
                  <v>-0.01493387607964575</v>
                </pt>
                <pt idx="234">
                  <v>-0.5865249323139234</v>
                </pt>
                <pt idx="235">
                  <v>-0.5697760419384739</v>
                </pt>
                <pt idx="236">
                  <v>-0.4635165955606845</v>
                </pt>
                <pt idx="237">
                  <v>-0.3992499242992051</v>
                </pt>
                <pt idx="238">
                  <v>-0.3791811908147319</v>
                </pt>
                <pt idx="239">
                  <v>-0.2175323667586221</v>
                </pt>
                <pt idx="240">
                  <v>-0.3033178460257979</v>
                </pt>
                <pt idx="241">
                  <v>-0.06560242928680793</v>
                </pt>
                <pt idx="242">
                  <v>-0.1673578830937002</v>
                </pt>
                <pt idx="243">
                  <v>-0.2805102977550892</v>
                </pt>
                <pt idx="244">
                  <v>-0.3190158925306679</v>
                </pt>
                <pt idx="245">
                  <v>-0.3194964888211612</v>
                </pt>
                <pt idx="246">
                  <v>-0.3038462629102505</v>
                </pt>
                <pt idx="247">
                  <v>-0.2660022033625122</v>
                </pt>
                <pt idx="248">
                  <v>-0.1546407683019032</v>
                </pt>
                <pt idx="249">
                  <v>-0.3145523498984648</v>
                </pt>
                <pt idx="250">
                  <v>-0.1788536292411874</v>
                </pt>
                <pt idx="251">
                  <v>-0.1297344081190502</v>
                </pt>
                <pt idx="252">
                  <v>-0.03551386406721663</v>
                </pt>
                <pt idx="253">
                  <v>-0.107975241118229</v>
                </pt>
                <pt idx="254">
                  <v>-0.3277705658559643</v>
                </pt>
                <pt idx="255">
                  <v>-0.3458964747284103</v>
                </pt>
                <pt idx="256">
                  <v>-0.2748362326201879</v>
                </pt>
                <pt idx="257">
                  <v>-0.2908457559995527</v>
                </pt>
                <pt idx="258">
                  <v>-0.2996849000989916</v>
                </pt>
                <pt idx="259">
                  <v>-0.2624553594387604</v>
                </pt>
                <pt idx="260">
                  <v>-0.3031580645744632</v>
                </pt>
                <pt idx="261">
                  <v>-0.01604218003349727</v>
                </pt>
                <pt idx="262">
                  <v>-0.2730217848516183</v>
                </pt>
                <pt idx="263">
                  <v>-0.2027012984336786</v>
                </pt>
                <pt idx="264">
                  <v>-0.1828057891095298</v>
                </pt>
                <pt idx="265">
                  <v>-0.07323980841545374</v>
                </pt>
                <pt idx="266">
                  <v>-0.07233501704985162</v>
                </pt>
                <pt idx="267">
                  <v>-0.1239876659171124</v>
                </pt>
                <pt idx="268">
                  <v>-0.1309007373764969</v>
                </pt>
                <pt idx="269">
                  <v>-0.1717937314369999</v>
                </pt>
                <pt idx="270">
                  <v>-0.1597348236454974</v>
                </pt>
                <pt idx="271">
                  <v>-0.1766581831011033</v>
                </pt>
                <pt idx="272">
                  <v>-0.1589876305612673</v>
                </pt>
                <pt idx="273">
                  <v>-0.03833218053166722</v>
                </pt>
                <pt idx="274">
                  <v>0.2542160543699534</v>
                </pt>
                <pt idx="275">
                  <v>0.1718942729167627</v>
                </pt>
                <pt idx="276">
                  <v>0.07242625728116228</v>
                </pt>
                <pt idx="277">
                  <v>0.3825420008497657</v>
                </pt>
                <pt idx="278">
                  <v>0.263723475404686</v>
                </pt>
                <pt idx="279">
                  <v>0.3558478235279775</v>
                </pt>
                <pt idx="280">
                  <v>0.2900725019537442</v>
                </pt>
                <pt idx="281">
                  <v>0.4860229659789428</v>
                </pt>
                <pt idx="282">
                  <v>0.3630195787388089</v>
                </pt>
                <pt idx="283">
                  <v>0.2631884521341515</v>
                </pt>
                <pt idx="284">
                  <v>0.2463200924642455</v>
                </pt>
                <pt idx="285">
                  <v>0.282912421071116</v>
                </pt>
                <pt idx="286">
                  <v>0.1555058203919152</v>
                </pt>
                <pt idx="287">
                  <v>0.212778440632739</v>
                </pt>
                <pt idx="288">
                  <v>0.06827402485569294</v>
                </pt>
                <pt idx="289">
                  <v>0.06016743597557422</v>
                </pt>
                <pt idx="290">
                  <v>-0.1697806260648173</v>
                </pt>
                <pt idx="291">
                  <v>-0.1702805339177324</v>
                </pt>
                <pt idx="292">
                  <v>-0.2283804075686751</v>
                </pt>
                <pt idx="293">
                  <v>-0.1549144742334019</v>
                </pt>
                <pt idx="294">
                  <v>-0.1744711268015456</v>
                </pt>
                <pt idx="295">
                  <v>-0.109725784796579</v>
                </pt>
                <pt idx="296">
                  <v>0.01685407951869361</v>
                </pt>
                <pt idx="297">
                  <v>0.1113843116821143</v>
                </pt>
                <pt idx="298">
                  <v>-0.01158188585803711</v>
                </pt>
                <pt idx="299">
                  <v>-0.01413643179000282</v>
                </pt>
                <pt idx="300">
                  <v>0.1353546383552734</v>
                </pt>
                <pt idx="301">
                  <v>0.09391602325340284</v>
                </pt>
                <pt idx="302">
                  <v>0.3368478929531129</v>
                </pt>
                <pt idx="303">
                  <v>0.5023845558169751</v>
                </pt>
                <pt idx="304">
                  <v>0.5702341277719832</v>
                </pt>
                <pt idx="305">
                  <v>0.5010979583696777</v>
                </pt>
                <pt idx="306">
                  <v>0.3648478559362812</v>
                </pt>
                <pt idx="307">
                  <v>0.2819073776013483</v>
                </pt>
                <pt idx="308">
                  <v>0.2644146764785947</v>
                </pt>
                <pt idx="309">
                  <v>0.2324531999289587</v>
                </pt>
                <pt idx="310">
                  <v>0.1040527460550948</v>
                </pt>
                <pt idx="311">
                  <v>0.1792609945915848</v>
                </pt>
                <pt idx="312">
                  <v>0.1522594868685874</v>
                </pt>
                <pt idx="313">
                  <v>0.1039620441637491</v>
                </pt>
                <pt idx="314">
                  <v>0.2869814730133549</v>
                </pt>
                <pt idx="315">
                  <v>0.08218585636267382</v>
                </pt>
                <pt idx="316">
                  <v>0.06146945236227278</v>
                </pt>
                <pt idx="317">
                  <v>0.337679144382142</v>
                </pt>
                <pt idx="318">
                  <v>0.06976850328817007</v>
                </pt>
                <pt idx="319">
                  <v>0.2158811930587401</v>
                </pt>
                <pt idx="320">
                  <v>0.1694498554099291</v>
                </pt>
                <pt idx="321">
                  <v>-0.00402662612689478</v>
                </pt>
                <pt idx="322">
                  <v>-0.05349787605499604</v>
                </pt>
                <pt idx="323">
                  <v>0.01094931011438185</v>
                </pt>
                <pt idx="324">
                  <v>0.01769604882964342</v>
                </pt>
                <pt idx="325">
                  <v>-0.05925858331459734</v>
                </pt>
                <pt idx="326">
                  <v>-0.1537073846405531</v>
                </pt>
                <pt idx="327">
                  <v>-0.1456987852723019</v>
                </pt>
                <pt idx="328">
                  <v>-0.06125763980052118</v>
                </pt>
                <pt idx="329">
                  <v>-0.02803225479388773</v>
                </pt>
                <pt idx="330">
                  <v>-0.1633559969833439</v>
                </pt>
                <pt idx="331">
                  <v>-0.09565733143376305</v>
                </pt>
                <pt idx="332">
                  <v>-0.1329300625219279</v>
                </pt>
                <pt idx="333">
                  <v>0.1940502625413933</v>
                </pt>
                <pt idx="334">
                  <v>0.675513774798888</v>
                </pt>
                <pt idx="335">
                  <v>0.4094877284286899</v>
                </pt>
                <pt idx="336">
                  <v>0.4390183044914254</v>
                </pt>
                <pt idx="337">
                  <v>0.9502812524892841</v>
                </pt>
                <pt idx="338">
                  <v>0.8820242980392146</v>
                </pt>
                <pt idx="339">
                  <v>0.8496061714617862</v>
                </pt>
                <pt idx="340">
                  <v>0.5734924605649747</v>
                </pt>
                <pt idx="341">
                  <v>0.7099597382375197</v>
                </pt>
                <pt idx="342">
                  <v>1.249287227843144</v>
                </pt>
                <pt idx="343">
                  <v>1.167373405744036</v>
                </pt>
                <pt idx="344">
                  <v>0.7537362805956642</v>
                </pt>
                <pt idx="345">
                  <v>0.7939700354152086</v>
                </pt>
                <pt idx="346">
                  <v>0.8409062122323838</v>
                </pt>
                <pt idx="347">
                  <v>0.3806768782661343</v>
                </pt>
                <pt idx="348">
                  <v>0.4743884119174667</v>
                </pt>
                <pt idx="349">
                  <v>0.3672663976623263</v>
                </pt>
                <pt idx="350">
                  <v>0.4676004748418141</v>
                </pt>
                <pt idx="351">
                  <v>0.215967026131232</v>
                </pt>
                <pt idx="352">
                  <v>0.377870623623995</v>
                </pt>
                <pt idx="353">
                  <v>0.1707784915834668</v>
                </pt>
                <pt idx="354">
                  <v>0.02309341605531202</v>
                </pt>
                <pt idx="355">
                  <v>-0.2301279160778766</v>
                </pt>
                <pt idx="356">
                  <v>-0.2455862793140377</v>
                </pt>
                <pt idx="357">
                  <v>-0.2188550421159849</v>
                </pt>
                <pt idx="358">
                  <v>-0.2050414901861386</v>
                </pt>
                <pt idx="359">
                  <v>-0.264844260814992</v>
                </pt>
                <pt idx="360">
                  <v>-0.4739329059363137</v>
                </pt>
                <pt idx="361">
                  <v>-0.3681182957013671</v>
                </pt>
                <pt idx="362">
                  <v>-0.2689939469442686</v>
                </pt>
                <pt idx="363">
                  <v>-0.3502238852082958</v>
                </pt>
                <pt idx="364">
                  <v>-0.6032217575847849</v>
                </pt>
                <pt idx="365">
                  <v>-0.5539354179000677</v>
                </pt>
                <pt idx="366">
                  <v>-0.5622664476404906</v>
                </pt>
                <pt idx="367">
                  <v>-0.3485807263418223</v>
                </pt>
                <pt idx="368">
                  <v>-0.6627934752177576</v>
                </pt>
                <pt idx="369">
                  <v>-0.6828559775122081</v>
                </pt>
                <pt idx="370">
                  <v>-0.6681204942461491</v>
                </pt>
                <pt idx="371">
                  <v>-0.7835489880372508</v>
                </pt>
                <pt idx="372">
                  <v>-0.6836784107665109</v>
                </pt>
                <pt idx="373">
                  <v>-0.8285275484309597</v>
                </pt>
                <pt idx="374">
                  <v>-0.8174366031886181</v>
                </pt>
                <pt idx="375">
                  <v>0.4603609961225356</v>
                </pt>
                <pt idx="376">
                  <v>-0.05773852172857914</v>
                </pt>
                <pt idx="377">
                  <v>0.3943641212257536</v>
                </pt>
                <pt idx="378">
                  <v>-0.2829866146678838</v>
                </pt>
                <pt idx="379">
                  <v>0.009873254597627085</v>
                </pt>
                <pt idx="380">
                  <v>-0.2833966309250979</v>
                </pt>
                <pt idx="381">
                  <v>-0.4467309021028075</v>
                </pt>
                <pt idx="382">
                  <v>-0.5788096903420783</v>
                </pt>
                <pt idx="383">
                  <v>-0.5730318899438261</v>
                </pt>
                <pt idx="384">
                  <v>-0.5655295644154759</v>
                </pt>
                <pt idx="385">
                  <v>-0.5702884345014758</v>
                </pt>
                <pt idx="386">
                  <v>-0.7178269585849679</v>
                </pt>
                <pt idx="387">
                  <v>-0.6249631990177478</v>
                </pt>
                <pt idx="388">
                  <v>-0.9972303297652406</v>
                </pt>
                <pt idx="389">
                  <v>-0.5165888891454946</v>
                </pt>
                <pt idx="390">
                  <v>-0.7889978224661069</v>
                </pt>
                <pt idx="391">
                  <v>-0.2953225151982027</v>
                </pt>
                <pt idx="392">
                  <v>-0.08881627697974159</v>
                </pt>
                <pt idx="393">
                  <v>-0.3702036991921851</v>
                </pt>
                <pt idx="394">
                  <v>-0.1927830643969924</v>
                </pt>
                <pt idx="395">
                  <v>0.3402860698253517</v>
                </pt>
                <pt idx="396">
                  <v>1.924699397242707</v>
                </pt>
                <pt idx="397">
                  <v>2.012122401260783</v>
                </pt>
                <pt idx="398">
                  <v>2.080251640168641</v>
                </pt>
                <pt idx="399">
                  <v>2.290300303733062</v>
                </pt>
                <pt idx="400">
                  <v>1.361128846824925</v>
                </pt>
                <pt idx="401">
                  <v>1.694629156431866</v>
                </pt>
                <pt idx="402">
                  <v>1.94210140759951</v>
                </pt>
                <pt idx="403">
                  <v>1.667895714256725</v>
                </pt>
                <pt idx="404">
                  <v>0.8009867286654192</v>
                </pt>
                <pt idx="405">
                  <v>0.6490290380320793</v>
                </pt>
                <pt idx="406">
                  <v>0.4364483682451037</v>
                </pt>
                <pt idx="407">
                  <v>0.4068401845157666</v>
                </pt>
                <pt idx="408">
                  <v>1.055396017946159</v>
                </pt>
                <pt idx="409">
                  <v>0.3357016995700868</v>
                </pt>
                <pt idx="410">
                  <v>0.7566290930763613</v>
                </pt>
                <pt idx="411">
                  <v>1.419058128553981</v>
                </pt>
                <pt idx="412">
                  <v>1.170585568677102</v>
                </pt>
                <pt idx="413">
                  <v>1.409606794774335</v>
                </pt>
                <pt idx="414">
                  <v>0.9714999008993147</v>
                </pt>
                <pt idx="415">
                  <v>0.5973504484699186</v>
                </pt>
                <pt idx="416">
                  <v>0.9143366901864934</v>
                </pt>
                <pt idx="417">
                  <v>0.7568176552484944</v>
                </pt>
                <pt idx="418">
                  <v>0.9379734149938267</v>
                </pt>
                <pt idx="419">
                  <v>1.568921830495983</v>
                </pt>
                <pt idx="420">
                  <v>1.720178231067934</v>
                </pt>
                <pt idx="421">
                  <v>2.033300514315269</v>
                </pt>
                <pt idx="422">
                  <v>2.042171661898208</v>
                </pt>
                <pt idx="423">
                  <v>1.442114066711344</v>
                </pt>
                <pt idx="424">
                  <v>1.738145332580857</v>
                </pt>
                <pt idx="425">
                  <v>1.403269005550966</v>
                </pt>
                <pt idx="426">
                  <v>1.260488645207944</v>
                </pt>
                <pt idx="427">
                  <v>1.550315369619476</v>
                </pt>
                <pt idx="428">
                  <v>1.786151264906843</v>
                </pt>
                <pt idx="429">
                  <v>2.140064091903152</v>
                </pt>
                <pt idx="430">
                  <v>2.39736924182394</v>
                </pt>
                <pt idx="431">
                  <v>1.674204486142246</v>
                </pt>
                <pt idx="432">
                  <v>1.174702971665831</v>
                </pt>
                <pt idx="433">
                  <v>1.188875150783055</v>
                </pt>
                <pt idx="434">
                  <v>0.6481806263272747</v>
                </pt>
                <pt idx="435">
                  <v>0.53086062874332</v>
                </pt>
                <pt idx="436">
                  <v>0.3631775349680943</v>
                </pt>
                <pt idx="437">
                  <v>0.4025010558828317</v>
                </pt>
                <pt idx="438">
                  <v>0.09701018026584024</v>
                </pt>
                <pt idx="439">
                  <v>0.3233104245884849</v>
                </pt>
                <pt idx="440">
                  <v>0.03396369928791543</v>
                </pt>
                <pt idx="441">
                  <v>0.2797495691969751</v>
                </pt>
                <pt idx="442">
                  <v>0.03218511524301942</v>
                </pt>
                <pt idx="443">
                  <v>0.2484486029802627</v>
                </pt>
                <pt idx="444">
                  <v>0.6269540859444345</v>
                </pt>
                <pt idx="445">
                  <v>1.169421009920362</v>
                </pt>
                <pt idx="446">
                  <v>1.034931295487592</v>
                </pt>
                <pt idx="447">
                  <v>0.909661671259111</v>
                </pt>
                <pt idx="448">
                  <v>0.9203751790241367</v>
                </pt>
                <pt idx="449">
                  <v>1.088063814546341</v>
                </pt>
                <pt idx="450">
                  <v>0.8662237546682059</v>
                </pt>
                <pt idx="451">
                  <v>0.8724392699308241</v>
                </pt>
                <pt idx="452">
                  <v>0.8534203488782744</v>
                </pt>
                <pt idx="453">
                  <v>0.9769753703242744</v>
                </pt>
                <pt idx="454">
                  <v>1.203265068877217</v>
                </pt>
                <pt idx="455">
                  <v>1.33492633837473</v>
                </pt>
                <pt idx="456">
                  <v>1.630825422648005</v>
                </pt>
                <pt idx="457">
                  <v>1.827045659300849</v>
                </pt>
                <pt idx="458">
                  <v>2.710886429877124</v>
                </pt>
                <pt idx="459">
                  <v>4.080538233783586</v>
                </pt>
                <pt idx="460">
                  <v>3.7059315140425</v>
                </pt>
                <pt idx="461">
                  <v>3.789073862854267</v>
                </pt>
                <pt idx="462">
                  <v>2.749405497031268</v>
                </pt>
                <pt idx="463">
                  <v>2.599519998503048</v>
                </pt>
                <pt idx="464">
                  <v>2.88039791654979</v>
                </pt>
                <pt idx="465">
                  <v>3.309214960956813</v>
                </pt>
                <pt idx="466">
                  <v>2.689577018178646</v>
                </pt>
                <pt idx="467">
                  <v>2.772134261891481</v>
                </pt>
                <pt idx="468">
                  <v>2.567676032280044</v>
                </pt>
                <pt idx="469">
                  <v>2.232110256351968</v>
                </pt>
                <pt idx="470">
                  <v>2.013237974527122</v>
                </pt>
                <pt idx="471">
                  <v>1.423991314893651</v>
                </pt>
                <pt idx="472">
                  <v>1.100302454312647</v>
                </pt>
                <pt idx="473">
                  <v>1.144171908000314</v>
                </pt>
                <pt idx="474">
                  <v>1.050238731914549</v>
                </pt>
                <pt idx="475">
                  <v>0.9739501125900574</v>
                </pt>
                <pt idx="476">
                  <v>0.814494876892223</v>
                </pt>
                <pt idx="477">
                  <v>0.7999130159001075</v>
                </pt>
                <pt idx="478">
                  <v>0.7789918720089224</v>
                </pt>
                <pt idx="479">
                  <v>0.7821382565116579</v>
                </pt>
                <pt idx="480">
                  <v>0.9242448623057621</v>
                </pt>
                <pt idx="481">
                  <v>0.5932435881259963</v>
                </pt>
                <pt idx="482">
                  <v>0.698132707134737</v>
                </pt>
                <pt idx="483">
                  <v>0.4999764567361983</v>
                </pt>
                <pt idx="484">
                  <v>0.5371073209459263</v>
                </pt>
                <pt idx="485">
                  <v>0.8586216637836921</v>
                </pt>
                <pt idx="486">
                  <v>0.2987800595019289</v>
                </pt>
                <pt idx="487">
                  <v>0.3023785571904047</v>
                </pt>
                <pt idx="488">
                  <v>0.1004512429343413</v>
                </pt>
                <pt idx="489">
                  <v>-0.1165535119077425</v>
                </pt>
                <pt idx="490">
                  <v>-0.02274751141649978</v>
                </pt>
                <pt idx="491">
                  <v>-0.2200996343467843</v>
                </pt>
                <pt idx="492">
                  <v>-0.436003279130399</v>
                </pt>
                <pt idx="493">
                  <v>-0.654062170718207</v>
                </pt>
                <pt idx="494">
                  <v>-0.6710343760083779</v>
                </pt>
                <pt idx="495">
                  <v>-0.6057975058645522</v>
                </pt>
                <pt idx="496">
                  <v>-0.5292380323963435</v>
                </pt>
                <pt idx="497">
                  <v>-0.09645837138342184</v>
                </pt>
                <pt idx="498">
                  <v>-0.4153233845815937</v>
                </pt>
                <pt idx="499">
                  <v>-0.5990777922363861</v>
                </pt>
                <pt idx="500">
                  <v>-0.7306684710390304</v>
                </pt>
                <pt idx="501">
                  <v>-0.6080420851418835</v>
                </pt>
                <pt idx="502">
                  <v>-0.6893717442774882</v>
                </pt>
                <pt idx="503">
                  <v>-0.711283473295843</v>
                </pt>
                <pt idx="504">
                  <v>-0.6850811035310812</v>
                </pt>
                <pt idx="505">
                  <v>-0.7111534170639598</v>
                </pt>
                <pt idx="506">
                  <v>-0.6450258844695269</v>
                </pt>
                <pt idx="507">
                  <v>-0.719073431129602</v>
                </pt>
                <pt idx="508">
                  <v>-0.8725119581074025</v>
                </pt>
                <pt idx="509">
                  <v>-0.8567777967307744</v>
                </pt>
                <pt idx="510">
                  <v>-0.747357074536558</v>
                </pt>
                <pt idx="511">
                  <v>-0.9866426622114945</v>
                </pt>
                <pt idx="512">
                  <v>-1.021980033371616</v>
                </pt>
                <pt idx="513">
                  <v>-0.9738528760832927</v>
                </pt>
                <pt idx="514">
                  <v>-0.7147748661471762</v>
                </pt>
                <pt idx="515">
                  <v>-0.8628156105660564</v>
                </pt>
                <pt idx="516">
                  <v>-0.9269178423149571</v>
                </pt>
                <pt idx="517">
                  <v>-0.950907374030955</v>
                </pt>
                <pt idx="518">
                  <v>-0.8682183568502708</v>
                </pt>
                <pt idx="519">
                  <v>-0.9996942017436343</v>
                </pt>
                <pt idx="520">
                  <v>-0.9954554072186421</v>
                </pt>
                <pt idx="521">
                  <v>-0.9466374838620212</v>
                </pt>
                <pt idx="522">
                  <v>-0.5903090632905208</v>
                </pt>
                <pt idx="523">
                  <v>-0.5643193514137077</v>
                </pt>
                <pt idx="524">
                  <v>-1.123073378843674</v>
                </pt>
                <pt idx="525">
                  <v>-1.078207192912532</v>
                </pt>
                <pt idx="526">
                  <v>-0.7981700244020254</v>
                </pt>
                <pt idx="527">
                  <v>-0.8293929830465527</v>
                </pt>
                <pt idx="528">
                  <v>-0.7499899001280412</v>
                </pt>
                <pt idx="529">
                  <v>-0.7933133193821622</v>
                </pt>
                <pt idx="530">
                  <v>-0.8972155679234208</v>
                </pt>
                <pt idx="531">
                  <v>-0.8752617133402565</v>
                </pt>
                <pt idx="532">
                  <v>-0.9166274877689975</v>
                </pt>
                <pt idx="533">
                  <v>-0.8975691551359881</v>
                </pt>
                <pt idx="534">
                  <v>-0.8805757569548822</v>
                </pt>
                <pt idx="535">
                  <v>-0.8658672939504246</v>
                </pt>
                <pt idx="536">
                  <v>-0.8616112563116118</v>
                </pt>
                <pt idx="537">
                  <v>-0.8697884530645136</v>
                </pt>
                <pt idx="538">
                  <v>-0.8250358398883482</v>
                </pt>
                <pt idx="539">
                  <v>-0.8914225219821095</v>
                </pt>
                <pt idx="540">
                  <v>-0.7373515865414813</v>
                </pt>
                <pt idx="541">
                  <v>-0.2296614039373531</v>
                </pt>
                <pt idx="542">
                  <v>-0.4703982655550092</v>
                </pt>
                <pt idx="543">
                  <v>-0.1201835949739086</v>
                </pt>
                <pt idx="544">
                  <v>-0.3045705940802246</v>
                </pt>
                <pt idx="545">
                  <v>-0.1514869822629745</v>
                </pt>
                <pt idx="546">
                  <v>-0.2776994387409264</v>
                </pt>
                <pt idx="547">
                  <v>-0.4142692821762376</v>
                </pt>
                <pt idx="548">
                  <v>-0.2434988491515465</v>
                </pt>
                <pt idx="549">
                  <v>-0.1091222414106534</v>
                </pt>
                <pt idx="550">
                  <v>-0.2746953267203283</v>
                </pt>
                <pt idx="551">
                  <v>-0.2006434459168668</v>
                </pt>
                <pt idx="552">
                  <v>-0.2946834696684115</v>
                </pt>
                <pt idx="553">
                  <v>-0.2871577824386733</v>
                </pt>
                <pt idx="554">
                  <v>-0.3897791581551486</v>
                </pt>
                <pt idx="555">
                  <v>-0.1728346838676224</v>
                </pt>
                <pt idx="556">
                  <v>-0.2243150256411021</v>
                </pt>
                <pt idx="557">
                  <v>-0.2170905693109588</v>
                </pt>
                <pt idx="558">
                  <v>-0.3666522505655663</v>
                </pt>
                <pt idx="559">
                  <v>-0.3831143093017806</v>
                </pt>
                <pt idx="560">
                  <v>-0.3799802282823388</v>
                </pt>
                <pt idx="561">
                  <v>-0.3883158014399639</v>
                </pt>
                <pt idx="562">
                  <v>-0.3830606052928743</v>
                </pt>
                <pt idx="563">
                  <v>-0.4126298705883941</v>
                </pt>
                <pt idx="564">
                  <v>-0.4952507822425122</v>
                </pt>
                <pt idx="565">
                  <v>-0.497171617914515</v>
                </pt>
                <pt idx="566">
                  <v>-0.4663941541414133</v>
                </pt>
                <pt idx="567">
                  <v>-0.5456814892803423</v>
                </pt>
                <pt idx="568">
                  <v>-0.5059618866849135</v>
                </pt>
                <pt idx="569">
                  <v>-0.5757945498447604</v>
                </pt>
                <pt idx="570">
                  <v>-0.473555554558423</v>
                </pt>
                <pt idx="571">
                  <v>-0.6237557185941595</v>
                </pt>
                <pt idx="572">
                  <v>-0.6874297800662101</v>
                </pt>
                <pt idx="573">
                  <v>-0.7192048059195774</v>
                </pt>
                <pt idx="574">
                  <v>-0.1053129189757427</v>
                </pt>
                <pt idx="575">
                  <v>-0.6902075584694642</v>
                </pt>
                <pt idx="576">
                  <v>-0.726136390933714</v>
                </pt>
                <pt idx="577">
                  <v>-0.774026032571577</v>
                </pt>
                <pt idx="578">
                  <v>-0.7136693753608825</v>
                </pt>
                <pt idx="579">
                  <v>-0.6595530479400753</v>
                </pt>
                <pt idx="580">
                  <v>-0.8033199224868552</v>
                </pt>
                <pt idx="581">
                  <v>-0.7915803775328747</v>
                </pt>
                <pt idx="582">
                  <v>-0.7938873852180268</v>
                </pt>
                <pt idx="583">
                  <v>-0.6833214266643419</v>
                </pt>
                <pt idx="584">
                  <v>-0.7063429078460179</v>
                </pt>
                <pt idx="585">
                  <v>-0.6135720773943516</v>
                </pt>
                <pt idx="586">
                  <v>-0.4707831638971319</v>
                </pt>
                <pt idx="587">
                  <v>-0.6284478500831198</v>
                </pt>
                <pt idx="588">
                  <v>-0.6568442442047957</v>
                </pt>
                <pt idx="589">
                  <v>-0.6656814805468699</v>
                </pt>
                <pt idx="590">
                  <v>-0.6763895281545149</v>
                </pt>
                <pt idx="591">
                  <v>-0.07638354931201335</v>
                </pt>
                <pt idx="592">
                  <v>-0.7112195326323301</v>
                </pt>
                <pt idx="593">
                  <v>-0.5631077999284647</v>
                </pt>
                <pt idx="594">
                  <v>-0.5692408242940012</v>
                </pt>
                <pt idx="595">
                  <v>-0.5419695813773163</v>
                </pt>
                <pt idx="596">
                  <v>-0.5568326053890449</v>
                </pt>
                <pt idx="597">
                  <v>-0.4593493529841813</v>
                </pt>
                <pt idx="598">
                  <v>-0.4080058300873927</v>
                </pt>
                <pt idx="599">
                  <v>-0.3323322469830329</v>
                </pt>
                <pt idx="600">
                  <v>-0.2997289881243324</v>
                </pt>
                <pt idx="601">
                  <v>-0.5212254678149371</v>
                </pt>
                <pt idx="602">
                  <v>-0.4670758704616241</v>
                </pt>
                <pt idx="603">
                  <v>-0.3490736908643711</v>
                </pt>
                <pt idx="604">
                  <v>-0.4112995122579992</v>
                </pt>
                <pt idx="605">
                  <v>-0.1648447917050952</v>
                </pt>
                <pt idx="606">
                  <v>0.1404601751516261</v>
                </pt>
                <pt idx="607">
                  <v>0.3956967442903699</v>
                </pt>
                <pt idx="608">
                  <v>0.6254507559950778</v>
                </pt>
                <pt idx="609">
                  <v>0.421730746210966</v>
                </pt>
                <pt idx="610">
                  <v>0.4211354509149988</v>
                </pt>
                <pt idx="611">
                  <v>0.5511112478388011</v>
                </pt>
                <pt idx="612">
                  <v>0.3118340669733766</v>
                </pt>
                <pt idx="613">
                  <v>0.6878506090454729</v>
                </pt>
                <pt idx="614">
                  <v>0.7855142284501067</v>
                </pt>
                <pt idx="615">
                  <v>0.6382066738922632</v>
                </pt>
                <pt idx="616">
                  <v>0.3422098325844052</v>
                </pt>
                <pt idx="617">
                  <v>0.4182473925902462</v>
                </pt>
                <pt idx="618">
                  <v>0.1540676495159218</v>
                </pt>
                <pt idx="619">
                  <v>0.3555009601990324</v>
                </pt>
                <pt idx="620">
                  <v>0.7379956835669903</v>
                </pt>
                <pt idx="621">
                  <v>0.4441065878466329</v>
                </pt>
                <pt idx="622">
                  <v>0.6118541922935506</v>
                </pt>
                <pt idx="623">
                  <v>0.3298979214961127</v>
                </pt>
                <pt idx="624">
                  <v>0.269329899671119</v>
                </pt>
                <pt idx="625">
                  <v>0.3465036616074139</v>
                </pt>
                <pt idx="626">
                  <v>0.08421932078505899</v>
                </pt>
                <pt idx="627">
                  <v>0.1552468701400625</v>
                </pt>
                <pt idx="628">
                  <v>-0.02998097061116194</v>
                </pt>
                <pt idx="629">
                  <v>0.07959228105089494</v>
                </pt>
                <pt idx="630">
                  <v>-0.04662011138725513</v>
                </pt>
                <pt idx="631">
                  <v>0.04913177608918985</v>
                </pt>
                <pt idx="632">
                  <v>-0.102348304996461</v>
                </pt>
                <pt idx="633">
                  <v>-0.001897023566707567</v>
                </pt>
                <pt idx="634">
                  <v>-0.1714304850928592</v>
                </pt>
                <pt idx="635">
                  <v>-0.2630263880414199</v>
                </pt>
                <pt idx="636">
                  <v>-0.2431815766198741</v>
                </pt>
                <pt idx="637">
                  <v>-0.2225698580923156</v>
                </pt>
                <pt idx="638">
                  <v>-0.4724318861723295</v>
                </pt>
                <pt idx="639">
                  <v>-0.3880955396387491</v>
                </pt>
                <pt idx="640">
                  <v>-0.3834954862260137</v>
                </pt>
                <pt idx="641">
                  <v>-0.2112476937773952</v>
                </pt>
                <pt idx="642">
                  <v>-0.03172693322948847</v>
                </pt>
                <pt idx="643">
                  <v>-0.08114857636610207</v>
                </pt>
                <pt idx="644">
                  <v>-0.1618675579647723</v>
                </pt>
                <pt idx="645">
                  <v>0.02845228265930594</v>
                </pt>
                <pt idx="646">
                  <v>0.1193053739076518</v>
                </pt>
                <pt idx="647">
                  <v>0.5499381818389066</v>
                </pt>
                <pt idx="648">
                  <v>0.4030963839462453</v>
                </pt>
                <pt idx="649">
                  <v>0.8015008227405487</v>
                </pt>
                <pt idx="650">
                  <v>0.4291197828093899</v>
                </pt>
                <pt idx="651">
                  <v>0.4388536451565646</v>
                </pt>
                <pt idx="652">
                  <v>0.2610608666505803</v>
                </pt>
                <pt idx="653">
                  <v>0.1759468715181454</v>
                </pt>
                <pt idx="654">
                  <v>0.1916392989513065</v>
                </pt>
                <pt idx="655">
                  <v>0.1293780277231157</v>
                </pt>
                <pt idx="656">
                  <v>0.09644807203882125</v>
                </pt>
                <pt idx="657">
                  <v>0.06941545702856999</v>
                </pt>
                <pt idx="658">
                  <v>-0.01265090489898631</v>
                </pt>
                <pt idx="659">
                  <v>-0.09213993036664506</v>
                </pt>
                <pt idx="660">
                  <v>-0.3141738188853775</v>
                </pt>
                <pt idx="661">
                  <v>-0.2260366055286654</v>
                </pt>
                <pt idx="662">
                  <v>-0.2121008844859862</v>
                </pt>
                <pt idx="663">
                  <v>-0.4014639021351341</v>
                </pt>
                <pt idx="664">
                  <v>-0.5523956814265237</v>
                </pt>
                <pt idx="665">
                  <v>-0.4513774295269282</v>
                </pt>
                <pt idx="666">
                  <v>-0.2216892542952959</v>
                </pt>
                <pt idx="667">
                  <v>-0.3717499288218297</v>
                </pt>
                <pt idx="668">
                  <v>-0.2195166392430438</v>
                </pt>
                <pt idx="669">
                  <v>-0.235777824631304</v>
                </pt>
                <pt idx="670">
                  <v>-0.1244144423200777</v>
                </pt>
                <pt idx="671">
                  <v>-0.05407049598378304</v>
                </pt>
                <pt idx="672">
                  <v>0.1442609471852484</v>
                </pt>
                <pt idx="673">
                  <v>0.1750769200725157</v>
                </pt>
                <pt idx="674">
                  <v>-0.0177611999572462</v>
                </pt>
                <pt idx="675">
                  <v>-0.01287928667503386</v>
                </pt>
                <pt idx="676">
                  <v>-0.003867875174393916</v>
                </pt>
                <pt idx="677">
                  <v>0.1122586134867436</v>
                </pt>
                <pt idx="678">
                  <v>0.1024264483899452</v>
                </pt>
                <pt idx="679">
                  <v>0.3095249713580887</v>
                </pt>
                <pt idx="680">
                  <v>-0.2012583110491539</v>
                </pt>
                <pt idx="681">
                  <v>-0.2423339482818452</v>
                </pt>
                <pt idx="682">
                  <v>-0.2366198801777943</v>
                </pt>
                <pt idx="683">
                  <v>-0.3346482096711183</v>
                </pt>
                <pt idx="684">
                  <v>-0.3456541795338721</v>
                </pt>
                <pt idx="685">
                  <v>-0.3700359312233935</v>
                </pt>
                <pt idx="686">
                  <v>-0.4809540178471578</v>
                </pt>
                <pt idx="687">
                  <v>-0.3511189822624914</v>
                </pt>
                <pt idx="688">
                  <v>-0.2817042128618668</v>
                </pt>
                <pt idx="689">
                  <v>-0.5123294236796123</v>
                </pt>
                <pt idx="690">
                  <v>-0.5614818310672729</v>
                </pt>
                <pt idx="691">
                  <v>-0.4484509560963021</v>
                </pt>
                <pt idx="692">
                  <v>-0.1106807027075977</v>
                </pt>
                <pt idx="693">
                  <v>-0.329982671802504</v>
                </pt>
                <pt idx="694">
                  <v>-0.5097306180957947</v>
                </pt>
                <pt idx="695">
                  <v>-0.3265770531884502</v>
                </pt>
                <pt idx="696">
                  <v>-0.432077014198158</v>
                </pt>
                <pt idx="697">
                  <v>-0.6638933012802559</v>
                </pt>
                <pt idx="698">
                  <v>-0.7873487935650187</v>
                </pt>
                <pt idx="699">
                  <v>-0.799876703299768</v>
                </pt>
                <pt idx="700">
                  <v>-0.6947824186988523</v>
                </pt>
                <pt idx="701">
                  <v>-0.5562061924778742</v>
                </pt>
                <pt idx="702">
                  <v>-0.4705328347606826</v>
                </pt>
                <pt idx="703">
                  <v>-0.2964249919746796</v>
                </pt>
                <pt idx="704">
                  <v>-0.2239397042790244</v>
                </pt>
                <pt idx="705">
                  <v>-0.2918847098561103</v>
                </pt>
                <pt idx="706">
                  <v>-0.509923943879961</v>
                </pt>
                <pt idx="707">
                  <v>-0.598662426700985</v>
                </pt>
                <pt idx="708">
                  <v>-0.7095058593336492</v>
                </pt>
                <pt idx="709">
                  <v>-0.6244155462587009</v>
                </pt>
                <pt idx="710">
                  <v>-0.6105600594146168</v>
                </pt>
                <pt idx="711">
                  <v>-0.4441266895427324</v>
                </pt>
                <pt idx="712">
                  <v>-0.4501242653702568</v>
                </pt>
                <pt idx="713">
                  <v>-0.4582390045264484</v>
                </pt>
                <pt idx="714">
                  <v>-0.3051338113731955</v>
                </pt>
                <pt idx="715">
                  <v>-0.498375809248091</v>
                </pt>
                <pt idx="716">
                  <v>-0.6509809867816934</v>
                </pt>
                <pt idx="717">
                  <v>-0.7493616502583337</v>
                </pt>
                <pt idx="718">
                  <v>-0.5605606465997527</v>
                </pt>
                <pt idx="719">
                  <v>-0.4933864857854691</v>
                </pt>
                <pt idx="720">
                  <v>-0.5053978399710517</v>
                </pt>
                <pt idx="721">
                  <v>-0.6197273900360151</v>
                </pt>
                <pt idx="722">
                  <v>-0.659106673862546</v>
                </pt>
                <pt idx="723">
                  <v>-0.6967056003523395</v>
                </pt>
                <pt idx="724">
                  <v>-0.7368530516857608</v>
                </pt>
                <pt idx="725">
                  <v>-0.7520529886088611</v>
                </pt>
                <pt idx="726">
                  <v>-0.7811196547184703</v>
                </pt>
                <pt idx="727">
                  <v>-0.7470281176671771</v>
                </pt>
                <pt idx="728">
                  <v>-0.7530051766919722</v>
                </pt>
                <pt idx="729">
                  <v>-0.5952904103636463</v>
                </pt>
                <pt idx="730">
                  <v>-0.7212276491834639</v>
                </pt>
                <pt idx="731">
                  <v>-0.897696090529454</v>
                </pt>
                <pt idx="732">
                  <v>-0.7902340194035179</v>
                </pt>
                <pt idx="733">
                  <v>-0.8181188399813276</v>
                </pt>
                <pt idx="734">
                  <v>-0.7471966209197765</v>
                </pt>
                <pt idx="735">
                  <v>-0.3588936592369341</v>
                </pt>
                <pt idx="736">
                  <v>-0.2461900618164387</v>
                </pt>
                <pt idx="737">
                  <v>-0.4160276820273977</v>
                </pt>
                <pt idx="738">
                  <v>-0.5829906686494704</v>
                </pt>
                <pt idx="739">
                  <v>-0.5208392251955972</v>
                </pt>
                <pt idx="740">
                  <v>-0.5520941391739149</v>
                </pt>
                <pt idx="741">
                  <v>-0.5664274104082038</v>
                </pt>
                <pt idx="742">
                  <v>-0.2674475422317728</v>
                </pt>
                <pt idx="743">
                  <v>-0.438772094710901</v>
                </pt>
                <pt idx="744">
                  <v>-0.4144932739439203</v>
                </pt>
                <pt idx="745">
                  <v>-0.4612975644874731</v>
                </pt>
                <pt idx="746">
                  <v>-0.1865290818929143</v>
                </pt>
                <pt idx="747">
                  <v>0.2663974937090391</v>
                </pt>
                <pt idx="748">
                  <v>-0.4168641909328083</v>
                </pt>
                <pt idx="749">
                  <v>-0.483053593671621</v>
                </pt>
                <pt idx="750">
                  <v>-0.4763188640650268</v>
                </pt>
                <pt idx="751">
                  <v>-0.4048046039550295</v>
                </pt>
                <pt idx="752">
                  <v>-0.4524263803212739</v>
                </pt>
                <pt idx="753">
                  <v>-0.4468785321128811</v>
                </pt>
                <pt idx="754">
                  <v>-0.5837940395392197</v>
                </pt>
                <pt idx="755">
                  <v>-0.5531383761171322</v>
                </pt>
                <pt idx="756">
                  <v>-0.6023375456412445</v>
                </pt>
                <pt idx="757">
                  <v>-0.5165578310277226</v>
                </pt>
                <pt idx="758">
                  <v>0.06260250194305728</v>
                </pt>
                <pt idx="759">
                  <v>-0.4597903010057692</v>
                </pt>
                <pt idx="760">
                  <v>-0.3711355223863713</v>
                </pt>
                <pt idx="761">
                  <v>-0.3403758380192117</v>
                </pt>
                <pt idx="762">
                  <v>0.01798631139136631</v>
                </pt>
                <pt idx="763">
                  <v>-0.01391415061593697</v>
                </pt>
                <pt idx="764">
                  <v>-0.1840368915100046</v>
                </pt>
                <pt idx="765">
                  <v>-0.3225416010493634</v>
                </pt>
                <pt idx="766">
                  <v>-0.2873922498914096</v>
                </pt>
                <pt idx="767">
                  <v>-0.1672515329384262</v>
                </pt>
                <pt idx="768">
                  <v>-0.01556785797587165</v>
                </pt>
                <pt idx="769">
                  <v>-0.05800179101913391</v>
                </pt>
                <pt idx="770">
                  <v>0.3097409044342627</v>
                </pt>
                <pt idx="771">
                  <v>0.4004254053694778</v>
                </pt>
                <pt idx="772">
                  <v>1.067561903608441</v>
                </pt>
                <pt idx="773">
                  <v>1.177043848927418</v>
                </pt>
                <pt idx="774">
                  <v>0.5587126892046647</v>
                </pt>
                <pt idx="775">
                  <v>0.09262470294955168</v>
                </pt>
                <pt idx="776">
                  <v>0.07892631531276656</v>
                </pt>
                <pt idx="777">
                  <v>0.224025182134685</v>
                </pt>
                <pt idx="778">
                  <v>0.2691811327986867</v>
                </pt>
                <pt idx="779">
                  <v>0.3654299175663575</v>
                </pt>
                <pt idx="780">
                  <v>0.2525458002334717</v>
                </pt>
                <pt idx="781">
                  <v>1.512140395447086</v>
                </pt>
                <pt idx="782">
                  <v>0.8401798349769393</v>
                </pt>
                <pt idx="783">
                  <v>0.3932161838613205</v>
                </pt>
                <pt idx="784">
                  <v>0.8963982282092647</v>
                </pt>
                <pt idx="785">
                  <v>0.8376935228419674</v>
                </pt>
                <pt idx="786">
                  <v>1.283179346673953</v>
                </pt>
                <pt idx="787">
                  <v>0.9096297657428726</v>
                </pt>
                <pt idx="788">
                  <v>1.535711268097476</v>
                </pt>
                <pt idx="789">
                  <v>0.7971645682974162</v>
                </pt>
                <pt idx="790">
                  <v>0.407530081969503</v>
                </pt>
                <pt idx="791">
                  <v>0.2084143896785897</v>
                </pt>
                <pt idx="792">
                  <v>0.1105866139087444</v>
                </pt>
                <pt idx="793">
                  <v>0.2876526527671726</v>
                </pt>
                <pt idx="794">
                  <v>0.2432902903441874</v>
                </pt>
                <pt idx="795">
                  <v>0.1184348707281952</v>
                </pt>
                <pt idx="796">
                  <v>0.498154063749182</v>
                </pt>
                <pt idx="797">
                  <v>0.4386622267609621</v>
                </pt>
                <pt idx="798">
                  <v>0.02074268124376222</v>
                </pt>
                <pt idx="799">
                  <v>0.1643376249638069</v>
                </pt>
                <pt idx="800">
                  <v>-0.05179085465276584</v>
                </pt>
                <pt idx="801">
                  <v>-0.05841916233460281</v>
                </pt>
                <pt idx="802">
                  <v>0.199579695285897</v>
                </pt>
                <pt idx="803">
                  <v>0.1969798278151012</v>
                </pt>
                <pt idx="804">
                  <v>0.2478674338467244</v>
                </pt>
                <pt idx="805">
                  <v>0.5895120145089525</v>
                </pt>
                <pt idx="806">
                  <v>0.6642213447453259</v>
                </pt>
                <pt idx="807">
                  <v>0.5502346557562036</v>
                </pt>
                <pt idx="808">
                  <v>0.5451966181104029</v>
                </pt>
                <pt idx="809">
                  <v>0.5186669157104138</v>
                </pt>
                <pt idx="810">
                  <v>1.522282126207621</v>
                </pt>
                <pt idx="811">
                  <v>1.124780224818773</v>
                </pt>
                <pt idx="812">
                  <v>0.4492828677109155</v>
                </pt>
                <pt idx="813">
                  <v>1.015411494238162</v>
                </pt>
                <pt idx="814">
                  <v>0.8186017813757808</v>
                </pt>
                <pt idx="815">
                  <v>1.137943562884123</v>
                </pt>
                <pt idx="816">
                  <v>1.037519718338583</v>
                </pt>
                <pt idx="817">
                  <v>3.038825106861005</v>
                </pt>
                <pt idx="818">
                  <v>2.627250250362227</v>
                </pt>
                <pt idx="819">
                  <v>2.850445452385191</v>
                </pt>
                <pt idx="820">
                  <v>2.234167498273475</v>
                </pt>
                <pt idx="821">
                  <v>2.190470933027806</v>
                </pt>
                <pt idx="822">
                  <v>2.498974222159456</v>
                </pt>
                <pt idx="823">
                  <v>2.409303000764845</v>
                </pt>
                <pt idx="824">
                  <v>1.624910501825479</v>
                </pt>
                <pt idx="825">
                  <v>1.479757955015783</v>
                </pt>
                <pt idx="826">
                  <v>1.106973518354291</v>
                </pt>
                <pt idx="827">
                  <v>1.095116108423103</v>
                </pt>
                <pt idx="828">
                  <v>0.876745591227273</v>
                </pt>
                <pt idx="829">
                  <v>1.656408113257971</v>
                </pt>
                <pt idx="830">
                  <v>1.052126121129649</v>
                </pt>
                <pt idx="831">
                  <v>1.090402483767634</v>
                </pt>
                <pt idx="832">
                  <v>1.009756346975784</v>
                </pt>
                <pt idx="833">
                  <v>2.237026068577937</v>
                </pt>
                <pt idx="834">
                  <v>1.909998931131842</v>
                </pt>
                <pt idx="835">
                  <v>1.547371115630875</v>
                </pt>
                <pt idx="836">
                  <v>1.402796114476311</v>
                </pt>
                <pt idx="837">
                  <v>2.313710987361205</v>
                </pt>
                <pt idx="838">
                  <v>2.576205762204885</v>
                </pt>
                <pt idx="839">
                  <v>2.236540528353803</v>
                </pt>
                <pt idx="840">
                  <v>1.991297571869074</v>
                </pt>
                <pt idx="841">
                  <v>2.460838348749911</v>
                </pt>
                <pt idx="842">
                  <v>2.634802971591339</v>
                </pt>
                <pt idx="843">
                  <v>2.020677379894438</v>
                </pt>
                <pt idx="844">
                  <v>1.737653265855828</v>
                </pt>
                <pt idx="845">
                  <v>1.17398812510625</v>
                </pt>
                <pt idx="846">
                  <v>0.7340545057664947</v>
                </pt>
                <pt idx="847">
                  <v>0.4192904394041694</v>
                </pt>
                <pt idx="848">
                  <v>0.8832416791299595</v>
                </pt>
                <pt idx="849">
                  <v>0.4997584224644599</v>
                </pt>
                <pt idx="850">
                  <v>0.5595383748825927</v>
                </pt>
                <pt idx="851">
                  <v>-0.02145670888452428</v>
                </pt>
                <pt idx="852">
                  <v>-0.1950452785876666</v>
                </pt>
                <pt idx="853">
                  <v>0.02239852534180792</v>
                </pt>
                <pt idx="854">
                  <v>-0.08949104141162589</v>
                </pt>
                <pt idx="855">
                  <v>-0.2364566958191874</v>
                </pt>
                <pt idx="856">
                  <v>-0.1743767571703697</v>
                </pt>
                <pt idx="857">
                  <v>-0.3206358774899265</v>
                </pt>
                <pt idx="858">
                  <v>-0.08163281100388473</v>
                </pt>
                <pt idx="859">
                  <v>0.1959930753886115</v>
                </pt>
                <pt idx="860">
                  <v>0.4884448777753972</v>
                </pt>
                <pt idx="861">
                  <v>0.9069957829149514</v>
                </pt>
                <pt idx="862">
                  <v>-0.03476646980284689</v>
                </pt>
                <pt idx="863">
                  <v>-0.2405517075941664</v>
                </pt>
                <pt idx="864">
                  <v>-0.3891985333223482</v>
                </pt>
                <pt idx="865">
                  <v>-0.3712114154643858</v>
                </pt>
                <pt idx="866">
                  <v>-0.2908354309229966</v>
                </pt>
                <pt idx="867">
                  <v>-0.486141303882198</v>
                </pt>
                <pt idx="868">
                  <v>-0.480723023871295</v>
                </pt>
                <pt idx="869">
                  <v>-0.5098332768798206</v>
                </pt>
                <pt idx="870">
                  <v>-0.3025048283777695</v>
                </pt>
                <pt idx="871">
                  <v>-0.416063747664178</v>
                </pt>
                <pt idx="872">
                  <v>0.06480715706641117</v>
                </pt>
                <pt idx="873">
                  <v>-0.1236513026573623</v>
                </pt>
                <pt idx="874">
                  <v>-0.4343301491910294</v>
                </pt>
                <pt idx="875">
                  <v>-0.3346997764017068</v>
                </pt>
                <pt idx="876">
                  <v>-0.2915785835306747</v>
                </pt>
                <pt idx="877">
                  <v>0.02085489397979148</v>
                </pt>
                <pt idx="878">
                  <v>-0.1837870464807053</v>
                </pt>
                <pt idx="879">
                  <v>-0.02760417032357333</v>
                </pt>
                <pt idx="880">
                  <v>0.6166564060172628</v>
                </pt>
                <pt idx="881">
                  <v>0.1325564522481436</v>
                </pt>
                <pt idx="882">
                  <v>-0.2923197529771981</v>
                </pt>
                <pt idx="883">
                  <v>-0.4157460898961635</v>
                </pt>
                <pt idx="884">
                  <v>-0.2995339900031186</v>
                </pt>
                <pt idx="885">
                  <v>-0.7036923014285984</v>
                </pt>
                <pt idx="886">
                  <v>-0.7425335126306036</v>
                </pt>
                <pt idx="887">
                  <v>-0.7700014348980772</v>
                </pt>
                <pt idx="888">
                  <v>-0.4908282265760863</v>
                </pt>
                <pt idx="889">
                  <v>-0.7328628174814075</v>
                </pt>
                <pt idx="890">
                  <v>-0.7019346518348524</v>
                </pt>
                <pt idx="891">
                  <v>-0.6532055381115658</v>
                </pt>
                <pt idx="892">
                  <v>-0.8036644539501636</v>
                </pt>
                <pt idx="893">
                  <v>-0.9235456581197659</v>
                </pt>
                <pt idx="894">
                  <v>-0.8519260319341462</v>
                </pt>
                <pt idx="895">
                  <v>-0.8311807990941105</v>
                </pt>
                <pt idx="896">
                  <v>-0.7910573566413994</v>
                </pt>
                <pt idx="897">
                  <v>-0.8995121743843899</v>
                </pt>
                <pt idx="898">
                  <v>-0.6576493045043934</v>
                </pt>
                <pt idx="899">
                  <v>-0.6419651243304767</v>
                </pt>
                <pt idx="900">
                  <v>-0.4039344937549321</v>
                </pt>
                <pt idx="901">
                  <v>-0.5254146756839613</v>
                </pt>
                <pt idx="902">
                  <v>-0.4143864638343582</v>
                </pt>
                <pt idx="903">
                  <v>0.216227355724688</v>
                </pt>
                <pt idx="904">
                  <v>-0.2384740704745704</v>
                </pt>
                <pt idx="905">
                  <v>-0.5541774610416355</v>
                </pt>
                <pt idx="906">
                  <v>-0.5545221557724603</v>
                </pt>
                <pt idx="907">
                  <v>-0.5579421783663385</v>
                </pt>
                <pt idx="908">
                  <v>-0.3768873933738242</v>
                </pt>
                <pt idx="909">
                  <v>-0.576849013307575</v>
                </pt>
                <pt idx="910">
                  <v>-0.5085962285861846</v>
                </pt>
                <pt idx="911">
                  <v>-0.4896143960111688</v>
                </pt>
                <pt idx="912">
                  <v>-0.4923657239457673</v>
                </pt>
                <pt idx="913">
                  <v>-0.5193167461439051</v>
                </pt>
                <pt idx="914">
                  <v>-0.4251112988069665</v>
                </pt>
                <pt idx="915">
                  <v>-0.4064797973766983</v>
                </pt>
                <pt idx="916">
                  <v>-0.6361738143223564</v>
                </pt>
                <pt idx="917">
                  <v>-0.6402746225043165</v>
                </pt>
                <pt idx="918">
                  <v>-0.5607161760395294</v>
                </pt>
                <pt idx="919">
                  <v>-0.5686659840539644</v>
                </pt>
                <pt idx="920">
                  <v>-0.05989272215777852</v>
                </pt>
                <pt idx="921">
                  <v>-0.1046353945439596</v>
                </pt>
                <pt idx="922">
                  <v>-0.2859356501914428</v>
                </pt>
                <pt idx="923">
                  <v>-0.4187197114013501</v>
                </pt>
                <pt idx="924">
                  <v>-0.2385290124194576</v>
                </pt>
                <pt idx="925">
                  <v>-0.4683076217054637</v>
                </pt>
                <pt idx="926">
                  <v>-0.5318240784692915</v>
                </pt>
                <pt idx="927">
                  <v>-0.5739754396973051</v>
                </pt>
                <pt idx="928">
                  <v>-0.6099259933039594</v>
                </pt>
                <pt idx="929">
                  <v>-0.5202052501975641</v>
                </pt>
                <pt idx="930">
                  <v>-0.5433254518989105</v>
                </pt>
                <pt idx="931">
                  <v>-0.538836787876849</v>
                </pt>
                <pt idx="932">
                  <v>-0.5031458579410926</v>
                </pt>
                <pt idx="933">
                  <v>-0.3896922094271307</v>
                </pt>
                <pt idx="934">
                  <v>-0.31054442452515</v>
                </pt>
                <pt idx="935">
                  <v>-0.4237363145056922</v>
                </pt>
                <pt idx="936">
                  <v>-0.3648731252010111</v>
                </pt>
                <pt idx="937">
                  <v>-0.4932140317633292</v>
                </pt>
                <pt idx="938">
                  <v>-0.4421581064411514</v>
                </pt>
                <pt idx="939">
                  <v>-0.4385620111260637</v>
                </pt>
                <pt idx="940">
                  <v>-0.2870316624581094</v>
                </pt>
                <pt idx="941">
                  <v>-0.5433948851648829</v>
                </pt>
                <pt idx="942">
                  <v>-0.5854229255340254</v>
                </pt>
                <pt idx="943">
                  <v>-0.5079133012629161</v>
                </pt>
                <pt idx="944">
                  <v>-0.6181801095319102</v>
                </pt>
                <pt idx="945">
                  <v>-0.1332384739174697</v>
                </pt>
                <pt idx="946">
                  <v>0.766841407465491</v>
                </pt>
                <pt idx="947">
                  <v>0.02262222295299687</v>
                </pt>
                <pt idx="948">
                  <v>-0.1000046255183263</v>
                </pt>
                <pt idx="949">
                  <v>0.2028930323890653</v>
                </pt>
                <pt idx="950">
                  <v>-0.244823958246534</v>
                </pt>
                <pt idx="951">
                  <v>-0.06576477093039318</v>
                </pt>
                <pt idx="952">
                  <v>0.7424819675516076</v>
                </pt>
                <pt idx="953">
                  <v>0.6371701572935241</v>
                </pt>
                <pt idx="954">
                  <v>0.6083365184104426</v>
                </pt>
                <pt idx="955">
                  <v>0.2791722163346104</v>
                </pt>
                <pt idx="956">
                  <v>0.2325344706349438</v>
                </pt>
                <pt idx="957">
                  <v>0.2685697604116497</v>
                </pt>
                <pt idx="958">
                  <v>0.2524974301958987</v>
                </pt>
                <pt idx="959">
                  <v>-0.1062773714728965</v>
                </pt>
                <pt idx="960">
                  <v>0.0371858795605045</v>
                </pt>
                <pt idx="961">
                  <v>0.06745775894414993</v>
                </pt>
                <pt idx="962">
                  <v>0.06851848821571586</v>
                </pt>
                <pt idx="963">
                  <v>-0.04391788739163537</v>
                </pt>
                <pt idx="964">
                  <v>-0.07987848930066815</v>
                </pt>
                <pt idx="965">
                  <v>0.04310392310857243</v>
                </pt>
                <pt idx="966">
                  <v>0.2854235629419775</v>
                </pt>
                <pt idx="967">
                  <v>0.1866328562788425</v>
                </pt>
                <pt idx="968">
                  <v>0.1342661845170615</v>
                </pt>
                <pt idx="969">
                  <v>0.149346175534243</v>
                </pt>
                <pt idx="970">
                  <v>0.06826857760873913</v>
                </pt>
                <pt idx="971">
                  <v>-0.05562108538876118</v>
                </pt>
                <pt idx="972">
                  <v>0.1198703227568321</v>
                </pt>
                <pt idx="973">
                  <v>0.07837489096555143</v>
                </pt>
                <pt idx="974">
                  <v>0.006965690936303712</v>
                </pt>
                <pt idx="975">
                  <v>0.01719093798027407</v>
                </pt>
                <pt idx="976">
                  <v>0.2316575448821175</v>
                </pt>
                <pt idx="977">
                  <v>0.0238721635843074</v>
                </pt>
                <pt idx="978">
                  <v>-0.07198783900075678</v>
                </pt>
                <pt idx="979">
                  <v>-0.07349863515898591</v>
                </pt>
                <pt idx="980">
                  <v>0.0895880826391106</v>
                </pt>
                <pt idx="981">
                  <v>0.8229222028521292</v>
                </pt>
                <pt idx="982">
                  <v>0.7773251940948843</v>
                </pt>
                <pt idx="983">
                  <v>1.376070723040912</v>
                </pt>
                <pt idx="984">
                  <v>0.9641746084572307</v>
                </pt>
                <pt idx="985">
                  <v>0.7750818328940489</v>
                </pt>
                <pt idx="986">
                  <v>1.05726568724079</v>
                </pt>
                <pt idx="987">
                  <v>1.491378287818025</v>
                </pt>
                <pt idx="988">
                  <v>1.125184376075978</v>
                </pt>
                <pt idx="989">
                  <v>1.749621210026615</v>
                </pt>
                <pt idx="990">
                  <v>1.769986592244041</v>
                </pt>
                <pt idx="991">
                  <v>2.757264413769151</v>
                </pt>
                <pt idx="992">
                  <v>2.535692959664128</v>
                </pt>
                <pt idx="993">
                  <v>2.01725512491843</v>
                </pt>
                <pt idx="994">
                  <v>1.543133370698911</v>
                </pt>
                <pt idx="995">
                  <v>1.344573036278886</v>
                </pt>
                <pt idx="996">
                  <v>1.241095930555892</v>
                </pt>
                <pt idx="997">
                  <v>1.134196620628071</v>
                </pt>
                <pt idx="998">
                  <v>1.149374598973731</v>
                </pt>
                <pt idx="999">
                  <v>0.7953157218728695</v>
                </pt>
                <pt idx="1000">
                  <v>0.6010770780667094</v>
                </pt>
                <pt idx="1001">
                  <v>0.5017527528333756</v>
                </pt>
                <pt idx="1002">
                  <v>0.7989283970321733</v>
                </pt>
                <pt idx="1003">
                  <v>0.4003322630244893</v>
                </pt>
                <pt idx="1004">
                  <v>0.377336456199537</v>
                </pt>
                <pt idx="1005">
                  <v>0.1020526994811253</v>
                </pt>
                <pt idx="1006">
                  <v>-0.009889168391627956</v>
                </pt>
                <pt idx="1007">
                  <v>0.02845401844634185</v>
                </pt>
                <pt idx="1008">
                  <v>0.221440706201319</v>
                </pt>
                <pt idx="1009">
                  <v>0.09095275206589894</v>
                </pt>
                <pt idx="1010">
                  <v>0.09815424465750226</v>
                </pt>
                <pt idx="1011">
                  <v>0.4879458301344543</v>
                </pt>
                <pt idx="1012">
                  <v>0.6325943948196582</v>
                </pt>
                <pt idx="1013">
                  <v>0.7629961752906618</v>
                </pt>
                <pt idx="1014">
                  <v>1.30944323467439</v>
                </pt>
                <pt idx="1015">
                  <v>0.7332176466765793</v>
                </pt>
                <pt idx="1016">
                  <v>0.6890640600257967</v>
                </pt>
                <pt idx="1017">
                  <v>0.4319172872304142</v>
                </pt>
                <pt idx="1018">
                  <v>0.5184656514365447</v>
                </pt>
                <pt idx="1019">
                  <v>0.3938284750967007</v>
                </pt>
                <pt idx="1020">
                  <v>0.3592575662823514</v>
                </pt>
                <pt idx="1021">
                  <v>0.5429839659980237</v>
                </pt>
                <pt idx="1022">
                  <v>0.2393946476940116</v>
                </pt>
                <pt idx="1023">
                  <v>0.8810422140290861</v>
                </pt>
                <pt idx="1024">
                  <v>0.8389014804353639</v>
                </pt>
                <pt idx="1025">
                  <v>0.95707690517213</v>
                </pt>
                <pt idx="1026">
                  <v>0.9644011500119061</v>
                </pt>
                <pt idx="1027">
                  <v>0.4840273677089663</v>
                </pt>
                <pt idx="1028">
                  <v>0.2143630575864905</v>
                </pt>
                <pt idx="1029">
                  <v>-0.005752470715838939</v>
                </pt>
                <pt idx="1030">
                  <v>0.2252226764864255</v>
                </pt>
                <pt idx="1031">
                  <v>0.3622842504774744</v>
                </pt>
                <pt idx="1032">
                  <v>0.5368709380814721</v>
                </pt>
                <pt idx="1033">
                  <v>0.2431676275094181</v>
                </pt>
                <pt idx="1034">
                  <v>0.04924005364306788</v>
                </pt>
                <pt idx="1035">
                  <v>-0.06978112073907081</v>
                </pt>
                <pt idx="1036">
                  <v>-0.197613225884655</v>
                </pt>
                <pt idx="1037">
                  <v>-0.3872723103828563</v>
                </pt>
                <pt idx="1038">
                  <v>-0.4800339644925746</v>
                </pt>
                <pt idx="1039">
                  <v>-0.2918315336584406</v>
                </pt>
                <pt idx="1040">
                  <v>-0.2918929357284685</v>
                </pt>
                <pt idx="1041">
                  <v>-0.3016374596193501</v>
                </pt>
                <pt idx="1042">
                  <v>-0.357758820664667</v>
                </pt>
                <pt idx="1043">
                  <v>-0.5350048308721436</v>
                </pt>
                <pt idx="1044">
                  <v>-0.5478390918896608</v>
                </pt>
                <pt idx="1045">
                  <v>-0.6437519572800247</v>
                </pt>
                <pt idx="1046">
                  <v>-0.6777443894100774</v>
                </pt>
                <pt idx="1047">
                  <v>-0.7755184696937563</v>
                </pt>
                <pt idx="1048">
                  <v>-0.3341702798944952</v>
                </pt>
                <pt idx="1049">
                  <v>0.1308083043393294</v>
                </pt>
                <pt idx="1050">
                  <v>-0.3004776199499196</v>
                </pt>
                <pt idx="1051">
                  <v>-0.5996793160156162</v>
                </pt>
                <pt idx="1052">
                  <v>-0.2936706679082088</v>
                </pt>
                <pt idx="1053">
                  <v>2.196237434587029</v>
                </pt>
                <pt idx="1054">
                  <v>2.47444542997019</v>
                </pt>
                <pt idx="1055">
                  <v>3.80641361858271</v>
                </pt>
                <pt idx="1056">
                  <v>4.679261701128223</v>
                </pt>
                <pt idx="1057">
                  <v>3.672509242774865</v>
                </pt>
                <pt idx="1058">
                  <v>3.111510960586678</v>
                </pt>
                <pt idx="1059">
                  <v>2.502205889384522</v>
                </pt>
                <pt idx="1060">
                  <v>1.940843448433892</v>
                </pt>
                <pt idx="1061">
                  <v>2.029736689689982</v>
                </pt>
                <pt idx="1062">
                  <v>1.878191083879469</v>
                </pt>
                <pt idx="1063">
                  <v>1.507168560445721</v>
                </pt>
                <pt idx="1064">
                  <v>1.789589112388112</v>
                </pt>
                <pt idx="1065">
                  <v>1.441787321450327</v>
                </pt>
                <pt idx="1066">
                  <v>0.9824169252591057</v>
                </pt>
                <pt idx="1067">
                  <v>0.2837032471338558</v>
                </pt>
                <pt idx="1068">
                  <v>0.6138663108215655</v>
                </pt>
                <pt idx="1069">
                  <v>-0.08775404254136598</v>
                </pt>
                <pt idx="1070">
                  <v>0.2439911340484837</v>
                </pt>
                <pt idx="1071">
                  <v>0.07997500313429387</v>
                </pt>
                <pt idx="1072">
                  <v>-0.06332068701298907</v>
                </pt>
                <pt idx="1073">
                  <v>-0.1343734348114407</v>
                </pt>
                <pt idx="1074">
                  <v>-0.3241065629327126</v>
                </pt>
                <pt idx="1075">
                  <v>-0.3981642574180689</v>
                </pt>
                <pt idx="1076">
                  <v>-0.52702039720356</v>
                </pt>
                <pt idx="1077">
                  <v>-0.6692300709249859</v>
                </pt>
                <pt idx="1078">
                  <v>-0.5048610046495344</v>
                </pt>
                <pt idx="1079">
                  <v>-0.664567628612774</v>
                </pt>
                <pt idx="1080">
                  <v>-0.154937504521232</v>
                </pt>
                <pt idx="1081">
                  <v>-0.2818179275120696</v>
                </pt>
                <pt idx="1082">
                  <v>-0.2766792424865853</v>
                </pt>
                <pt idx="1083">
                  <v>-0.2256410663774321</v>
                </pt>
                <pt idx="1084">
                  <v>-0.2611910860769112</v>
                </pt>
                <pt idx="1085">
                  <v>-0.5521396363838585</v>
                </pt>
                <pt idx="1086">
                  <v>-0.4134318275356876</v>
                </pt>
                <pt idx="1087">
                  <v>-0.3643999029533285</v>
                </pt>
                <pt idx="1088">
                  <v>0.1089805152320949</v>
                </pt>
                <pt idx="1089">
                  <v>-0.4414862581015885</v>
                </pt>
                <pt idx="1090">
                  <v>-0.6152404711520437</v>
                </pt>
                <pt idx="1091">
                  <v>-0.5437428811392189</v>
                </pt>
                <pt idx="1092">
                  <v>-0.6498744722201711</v>
                </pt>
                <pt idx="1093">
                  <v>-0.8894280455178432</v>
                </pt>
                <pt idx="1094">
                  <v>-0.7984331391026346</v>
                </pt>
                <pt idx="1095">
                  <v>-0.953730262668915</v>
                </pt>
                <pt idx="1096">
                  <v>-0.4957264481438381</v>
                </pt>
                <pt idx="1097">
                  <v>-0.5629094840631792</v>
                </pt>
                <pt idx="1098">
                  <v>-1.364890608602491</v>
                </pt>
                <pt idx="1099">
                  <v>-1.273648540597762</v>
                </pt>
                <pt idx="1100">
                  <v>-1.393171976365676</v>
                </pt>
                <pt idx="1101">
                  <v>-1.12009928483423</v>
                </pt>
                <pt idx="1102">
                  <v>-1.561857068811105</v>
                </pt>
                <pt idx="1103">
                  <v>-1.61241481769185</v>
                </pt>
                <pt idx="1104">
                  <v>-1.6042089500745</v>
                </pt>
                <pt idx="1105">
                  <v>-1.351596571958115</v>
                </pt>
                <pt idx="1106">
                  <v>-1.385457991117253</v>
                </pt>
                <pt idx="1107">
                  <v>-1.545334495648663</v>
                </pt>
                <pt idx="1108">
                  <v>-1.432076896712354</v>
                </pt>
                <pt idx="1109">
                  <v>-1.429518301665779</v>
                </pt>
                <pt idx="1110">
                  <v>-1.410257557119325</v>
                </pt>
                <pt idx="1111">
                  <v>-1.401384665682409</v>
                </pt>
                <pt idx="1112">
                  <v>-1.358775495604832</v>
                </pt>
                <pt idx="1113">
                  <v>-1.262582204807456</v>
                </pt>
                <pt idx="1114">
                  <v>-1.222468417472082</v>
                </pt>
                <pt idx="1115">
                  <v>-1.207727401073382</v>
                </pt>
                <pt idx="1116">
                  <v>-1.043478371069558</v>
                </pt>
                <pt idx="1117">
                  <v>-0.9302331343764593</v>
                </pt>
                <pt idx="1118">
                  <v>-1.033461982601465</v>
                </pt>
                <pt idx="1119">
                  <v>-1.029721398834495</v>
                </pt>
                <pt idx="1120">
                  <v>-0.9971743313786079</v>
                </pt>
                <pt idx="1121">
                  <v>-0.7707783021865999</v>
                </pt>
                <pt idx="1122">
                  <v>-0.9591934585781361</v>
                </pt>
                <pt idx="1123">
                  <v>-0.9385081201280638</v>
                </pt>
                <pt idx="1124">
                  <v>-0.8501894792352871</v>
                </pt>
                <pt idx="1125">
                  <v>-0.6875328528328353</v>
                </pt>
                <pt idx="1126">
                  <v>-0.7521813598441242</v>
                </pt>
                <pt idx="1127">
                  <v>-0.6724721102019603</v>
                </pt>
                <pt idx="1128">
                  <v>-0.7369733533430942</v>
                </pt>
                <pt idx="1129">
                  <v>-0.7470253961513635</v>
                </pt>
                <pt idx="1130">
                  <v>-0.623877402142722</v>
                </pt>
                <pt idx="1131">
                  <v>-0.7399767031872375</v>
                </pt>
                <pt idx="1132">
                  <v>-0.7504139620647508</v>
                </pt>
                <pt idx="1133">
                  <v>-0.5611989861471469</v>
                </pt>
                <pt idx="1134">
                  <v>-0.5448466207397336</v>
                </pt>
                <pt idx="1135">
                  <v>-0.6018486126225431</v>
                </pt>
                <pt idx="1136">
                  <v>-0.4140315085420174</v>
                </pt>
                <pt idx="1137">
                  <v>-0.4940267167790349</v>
                </pt>
                <pt idx="1138">
                  <v>-0.5709018203367897</v>
                </pt>
                <pt idx="1139">
                  <v>-0.6187387718900623</v>
                </pt>
                <pt idx="1140">
                  <v>-0.5703068451912179</v>
                </pt>
                <pt idx="1141">
                  <v>-0.5813093567490365</v>
                </pt>
                <pt idx="1142">
                  <v>-0.5617901335421649</v>
                </pt>
                <pt idx="1143">
                  <v>-0.4705197646212919</v>
                </pt>
                <pt idx="1144">
                  <v>0.001439543221176731</v>
                </pt>
                <pt idx="1145">
                  <v>0.174071446799291</v>
                </pt>
                <pt idx="1146">
                  <v>-0.2782161344849561</v>
                </pt>
                <pt idx="1147">
                  <v>-0.08962765391051319</v>
                </pt>
                <pt idx="1148">
                  <v>-0.02274951270773021</v>
                </pt>
                <pt idx="1149">
                  <v>-0.3305409271436924</v>
                </pt>
                <pt idx="1150">
                  <v>-0.2423056627574687</v>
                </pt>
                <pt idx="1151">
                  <v>-0.1781522366851847</v>
                </pt>
                <pt idx="1152">
                  <v>0.3066939388803982</v>
                </pt>
                <pt idx="1153">
                  <v>0.3676805872040713</v>
                </pt>
                <pt idx="1154">
                  <v>0.2316878383475137</v>
                </pt>
                <pt idx="1155">
                  <v>0.4981583977349706</v>
                </pt>
                <pt idx="1156">
                  <v>0.5525235529078306</v>
                </pt>
                <pt idx="1157">
                  <v>0.4683249873540391</v>
                </pt>
                <pt idx="1158">
                  <v>0.7522925243979872</v>
                </pt>
                <pt idx="1159">
                  <v>0.8754671858029474</v>
                </pt>
                <pt idx="1160">
                  <v>0.5502131128973153</v>
                </pt>
                <pt idx="1161">
                  <v>0.4326873949744015</v>
                </pt>
                <pt idx="1162">
                  <v>0.4791431028364761</v>
                </pt>
                <pt idx="1163">
                  <v>0.5000852942623819</v>
                </pt>
                <pt idx="1164">
                  <v>0.7036059309450987</v>
                </pt>
                <pt idx="1165">
                  <v>0.8192958335317752</v>
                </pt>
                <pt idx="1166">
                  <v>1.02538804718075</v>
                </pt>
                <pt idx="1167">
                  <v>0.931265424963555</v>
                </pt>
                <pt idx="1168">
                  <v>1.033206828086155</v>
                </pt>
                <pt idx="1169">
                  <v>1.185107031404032</v>
                </pt>
                <pt idx="1170">
                  <v>0.8506286572501722</v>
                </pt>
                <pt idx="1171">
                  <v>0.8019002322929542</v>
                </pt>
                <pt idx="1172">
                  <v>1.074259738729713</v>
                </pt>
                <pt idx="1173">
                  <v>1.421995591336548</v>
                </pt>
                <pt idx="1174">
                  <v>1.270116667755233</v>
                </pt>
                <pt idx="1175">
                  <v>1.452229654771345</v>
                </pt>
                <pt idx="1176">
                  <v>1.264060587851389</v>
                </pt>
                <pt idx="1177">
                  <v>1.303911900532957</v>
                </pt>
                <pt idx="1178">
                  <v>1.159087399682099</v>
                </pt>
                <pt idx="1179">
                  <v>0.9549583399439343</v>
                </pt>
                <pt idx="1180">
                  <v>0.8974967095204383</v>
                </pt>
                <pt idx="1181">
                  <v>0.676373163657821</v>
                </pt>
                <pt idx="1182">
                  <v>0.6546219945327563</v>
                </pt>
                <pt idx="1183">
                  <v>1.02345626837735</v>
                </pt>
                <pt idx="1184">
                  <v>1.08695121707783</v>
                </pt>
                <pt idx="1185">
                  <v>0.810299408381274</v>
                </pt>
                <pt idx="1186">
                  <v>0.9863708477662507</v>
                </pt>
                <pt idx="1187">
                  <v>1.194800460511684</v>
                </pt>
                <pt idx="1188">
                  <v>1.16683259673906</v>
                </pt>
                <pt idx="1189">
                  <v>1.156758515967606</v>
                </pt>
                <pt idx="1190">
                  <v>1.219649321471842</v>
                </pt>
                <pt idx="1191">
                  <v>1.056435187689428</v>
                </pt>
                <pt idx="1192">
                  <v>0.8553485763930992</v>
                </pt>
                <pt idx="1193">
                  <v>0.9737688885165257</v>
                </pt>
                <pt idx="1194">
                  <v>0.7081182708158658</v>
                </pt>
                <pt idx="1195">
                  <v>0.8487540394416333</v>
                </pt>
                <pt idx="1196">
                  <v>0.679133992979837</v>
                </pt>
                <pt idx="1197">
                  <v>0.5282933528130012</v>
                </pt>
                <pt idx="1198">
                  <v>0.7420100254065787</v>
                </pt>
                <pt idx="1199">
                  <v>0.6842390332127826</v>
                </pt>
                <pt idx="1200">
                  <v>0.5429045768657151</v>
                </pt>
                <pt idx="1201">
                  <v>0.5137262887670406</v>
                </pt>
                <pt idx="1202">
                  <v>0.498247378365269</v>
                </pt>
                <pt idx="1203">
                  <v>0.2860053041702146</v>
                </pt>
                <pt idx="1204">
                  <v>0.3469340795015123</v>
                </pt>
                <pt idx="1205">
                  <v>0.303457838321595</v>
                </pt>
                <pt idx="1206">
                  <v>0.1863006385762551</v>
                </pt>
                <pt idx="1207">
                  <v>0.2877100301992311</v>
                </pt>
                <pt idx="1208">
                  <v>0.3087221308238386</v>
                </pt>
                <pt idx="1209">
                  <v>0.4090681022540935</v>
                </pt>
                <pt idx="1210">
                  <v>0.2490102771477282</v>
                </pt>
                <pt idx="1211">
                  <v>0.6234133597878997</v>
                </pt>
                <pt idx="1212">
                  <v>0.5916733557420111</v>
                </pt>
                <pt idx="1213">
                  <v>0.4312674122124278</v>
                </pt>
                <pt idx="1214">
                  <v>0.1079827546587532</v>
                </pt>
                <pt idx="1215">
                  <v>0.19743398332084</v>
                </pt>
                <pt idx="1216">
                  <v>0.07488749226875382</v>
                </pt>
                <pt idx="1217">
                  <v>0.04155810756781184</v>
                </pt>
                <pt idx="1218">
                  <v>0.01262117671867356</v>
                </pt>
                <pt idx="1219">
                  <v>0.2181690379671558</v>
                </pt>
                <pt idx="1220">
                  <v>0.1705121590964698</v>
                </pt>
                <pt idx="1221">
                  <v>0.08482326274260554</v>
                </pt>
                <pt idx="1222">
                  <v>0.1787943610234775</v>
                </pt>
                <pt idx="1223">
                  <v>0.006710387858120434</v>
                </pt>
                <pt idx="1224">
                  <v>-0.2235368230719907</v>
                </pt>
                <pt idx="1225">
                  <v>-0.4879159372048616</v>
                </pt>
                <pt idx="1226">
                  <v>-0.4046310431550718</v>
                </pt>
                <pt idx="1227">
                  <v>-0.3492773799827554</v>
                </pt>
                <pt idx="1228">
                  <v>-0.3764285818363304</v>
                </pt>
                <pt idx="1229">
                  <v>-0.4248852907809754</v>
                </pt>
                <pt idx="1230">
                  <v>-0.4356057715897736</v>
                </pt>
                <pt idx="1231">
                  <v>-0.5301440631550931</v>
                </pt>
                <pt idx="1232">
                  <v>-0.377721157156918</v>
                </pt>
                <pt idx="1233">
                  <v>-0.5643923894957656</v>
                </pt>
                <pt idx="1234">
                  <v>-0.308778980326917</v>
                </pt>
                <pt idx="1235">
                  <v>-0.4044283538227805</v>
                </pt>
                <pt idx="1236">
                  <v>-0.5668992304584662</v>
                </pt>
                <pt idx="1237">
                  <v>-0.4474445648497409</v>
                </pt>
                <pt idx="1238">
                  <v>-0.4175994780120213</v>
                </pt>
                <pt idx="1239">
                  <v>-0.2370133592016048</v>
                </pt>
                <pt idx="1240">
                  <v>-0.06291757020495364</v>
                </pt>
                <pt idx="1241">
                  <v>0.01567455882889048</v>
                </pt>
                <pt idx="1242">
                  <v>0.1908580526970171</v>
                </pt>
                <pt idx="1243">
                  <v>0.4105178731092615</v>
                </pt>
                <pt idx="1244">
                  <v>0.4889566232998379</v>
                </pt>
                <pt idx="1245">
                  <v>-0.1684403653904099</v>
                </pt>
                <pt idx="1246">
                  <v>-0.119578447267496</v>
                </pt>
                <pt idx="1247">
                  <v>-0.2632345739611805</v>
                </pt>
                <pt idx="1248">
                  <v>-0.3490389682399326</v>
                </pt>
                <pt idx="1249">
                  <v>-0.3288963640534897</v>
                </pt>
                <pt idx="1250">
                  <v>-0.3798668765914504</v>
                </pt>
                <pt idx="1251">
                  <v>-0.4935461950361284</v>
                </pt>
                <pt idx="1252">
                  <v>-0.6000787222954178</v>
                </pt>
                <pt idx="1253">
                  <v>-0.7076878850512192</v>
                </pt>
                <pt idx="1254">
                  <v>-0.6138098011707047</v>
                </pt>
                <pt idx="1255">
                  <v>-0.7506964323828185</v>
                </pt>
                <pt idx="1256">
                  <v>-0.8398073487453283</v>
                </pt>
                <pt idx="1257">
                  <v>-0.9516116358392541</v>
                </pt>
                <pt idx="1258">
                  <v>-0.6932616086652688</v>
                </pt>
                <pt idx="1259">
                  <v>-0.8331763066529216</v>
                </pt>
                <pt idx="1260">
                  <v>-0.7386548892483757</v>
                </pt>
                <pt idx="1261">
                  <v>-0.7721041707879837</v>
                </pt>
                <pt idx="1262">
                  <v>-0.7980934001940662</v>
                </pt>
                <pt idx="1263">
                  <v>-0.6797874207689641</v>
                </pt>
                <pt idx="1264">
                  <v>-0.6168279095791478</v>
                </pt>
                <pt idx="1265">
                  <v>-0.7103832205204137</v>
                </pt>
                <pt idx="1266">
                  <v>-0.747849911525421</v>
                </pt>
                <pt idx="1267">
                  <v>-0.6378804156984493</v>
                </pt>
                <pt idx="1268">
                  <v>-0.4508515369577283</v>
                </pt>
                <pt idx="1269">
                  <v>-0.2578017568779373</v>
                </pt>
                <pt idx="1270">
                  <v>-0.5157398107673183</v>
                </pt>
                <pt idx="1271">
                  <v>-0.6534100744726964</v>
                </pt>
                <pt idx="1272">
                  <v>-0.6326982837749354</v>
                </pt>
                <pt idx="1273">
                  <v>-0.6873173825110248</v>
                </pt>
                <pt idx="1274">
                  <v>-0.6097316659370632</v>
                </pt>
                <pt idx="1275">
                  <v>-0.5620921000474157</v>
                </pt>
                <pt idx="1276">
                  <v>-0.5959224896286588</v>
                </pt>
                <pt idx="1277">
                  <v>-0.4917167202280935</v>
                </pt>
                <pt idx="1278">
                  <v>-0.4805256251371819</v>
                </pt>
                <pt idx="1279">
                  <v>-0.5608148266983559</v>
                </pt>
                <pt idx="1280">
                  <v>-0.5959853973241382</v>
                </pt>
                <pt idx="1281">
                  <v>-0.6916976036884346</v>
                </pt>
                <pt idx="1282">
                  <v>-0.5769801065817607</v>
                </pt>
                <pt idx="1283">
                  <v>-0.4920490486589441</v>
                </pt>
                <pt idx="1284">
                  <v>0.137810384071451</v>
                </pt>
                <pt idx="1285">
                  <v>-0.1050423925484866</v>
                </pt>
                <pt idx="1286">
                  <v>-0.4903804852734026</v>
                </pt>
                <pt idx="1287">
                  <v>-0.5430345692268311</v>
                </pt>
                <pt idx="1288">
                  <v>-0.6705796769126511</v>
                </pt>
                <pt idx="1289">
                  <v>-0.1255468302586559</v>
                </pt>
                <pt idx="1290">
                  <v>-0.5377496253652218</v>
                </pt>
                <pt idx="1291">
                  <v>-0.6619995526530584</v>
                </pt>
                <pt idx="1292">
                  <v>-0.6227487770493887</v>
                </pt>
                <pt idx="1293">
                  <v>-0.6156671379191921</v>
                </pt>
                <pt idx="1294">
                  <v>-0.5214050924436011</v>
                </pt>
                <pt idx="1295">
                  <v>-0.6367441775577352</v>
                </pt>
                <pt idx="1296">
                  <v>-0.5039279404758034</v>
                </pt>
                <pt idx="1297">
                  <v>-0.6896381520900505</v>
                </pt>
                <pt idx="1298">
                  <v>-1.033793004863349</v>
                </pt>
                <pt idx="1299">
                  <v>-0.8214170767020408</v>
                </pt>
                <pt idx="1300">
                  <v>-0.8583335818521963</v>
                </pt>
                <pt idx="1301">
                  <v>-0.872696542720683</v>
                </pt>
                <pt idx="1302">
                  <v>-1.048974976370537</v>
                </pt>
                <pt idx="1303">
                  <v>-0.9957808499035481</v>
                </pt>
                <pt idx="1304">
                  <v>-0.5900978968656718</v>
                </pt>
                <pt idx="1305">
                  <v>-0.7392557903672546</v>
                </pt>
                <pt idx="1306">
                  <v>-0.6218627841560187</v>
                </pt>
                <pt idx="1307">
                  <v>-0.472095303720342</v>
                </pt>
                <pt idx="1308">
                  <v>-0.6960649796473097</v>
                </pt>
                <pt idx="1309">
                  <v>-0.8023247856809005</v>
                </pt>
                <pt idx="1310">
                  <v>-0.6406985820100993</v>
                </pt>
                <pt idx="1311">
                  <v>-0.4684724218145506</v>
                </pt>
                <pt idx="1312">
                  <v>-0.6323465815662819</v>
                </pt>
                <pt idx="1313">
                  <v>-0.3158262055173113</v>
                </pt>
                <pt idx="1314">
                  <v>-0.2257222201979045</v>
                </pt>
                <pt idx="1315">
                  <v>0.07346564906347741</v>
                </pt>
                <pt idx="1316">
                  <v>0.1958959584275803</v>
                </pt>
                <pt idx="1317">
                  <v>-0.01929596545026388</v>
                </pt>
                <pt idx="1318">
                  <v>0.2328508083556361</v>
                </pt>
                <pt idx="1319">
                  <v>1.892801127611645</v>
                </pt>
                <pt idx="1320">
                  <v>1.268579617849887</v>
                </pt>
                <pt idx="1321">
                  <v>1.144476927685357</v>
                </pt>
                <pt idx="1322">
                  <v>0.5395237129564071</v>
                </pt>
                <pt idx="1323">
                  <v>0.3707475052038037</v>
                </pt>
                <pt idx="1324">
                  <v>0.3498131337656831</v>
                </pt>
                <pt idx="1325">
                  <v>-0.05248082888953653</v>
                </pt>
                <pt idx="1326">
                  <v>0.2574810219260446</v>
                </pt>
                <pt idx="1327">
                  <v>-0.009900316027923101</v>
                </pt>
                <pt idx="1328">
                  <v>-0.2174929282530702</v>
                </pt>
                <pt idx="1329">
                  <v>-0.07735829866265387</v>
                </pt>
                <pt idx="1330">
                  <v>-0.08322305061291768</v>
                </pt>
                <pt idx="1331">
                  <v>-0.5444029118166506</v>
                </pt>
                <pt idx="1332">
                  <v>-0.8710209197213159</v>
                </pt>
                <pt idx="1333">
                  <v>-0.9482600689008731</v>
                </pt>
                <pt idx="1334">
                  <v>-0.8808388835961837</v>
                </pt>
                <pt idx="1335">
                  <v>-0.8334442301221597</v>
                </pt>
                <pt idx="1336">
                  <v>-0.347449659990678</v>
                </pt>
                <pt idx="1337">
                  <v>-0.6958037189838695</v>
                </pt>
                <pt idx="1338">
                  <v>-0.5826768334520754</v>
                </pt>
                <pt idx="1339">
                  <v>-0.7319899698040696</v>
                </pt>
                <pt idx="1340">
                  <v>-0.6660280085232961</v>
                </pt>
                <pt idx="1341">
                  <v>-0.5418076182055591</v>
                </pt>
                <pt idx="1342">
                  <v>-0.6194637868172183</v>
                </pt>
                <pt idx="1343">
                  <v>-0.6410631001747278</v>
                </pt>
                <pt idx="1344">
                  <v>-0.5619673652468617</v>
                </pt>
                <pt idx="1345">
                  <v>-0.3756956170744152</v>
                </pt>
                <pt idx="1346">
                  <v>0.08988298024514543</v>
                </pt>
                <pt idx="1347">
                  <v>-0.05167993922059193</v>
                </pt>
                <pt idx="1348">
                  <v>-0.3691357008061825</v>
                </pt>
                <pt idx="1349">
                  <v>-0.4207863328469164</v>
                </pt>
                <pt idx="1350">
                  <v>-0.07648443653986864</v>
                </pt>
                <pt idx="1351">
                  <v>-0.02098500449076313</v>
                </pt>
                <pt idx="1352">
                  <v>0.3101108806562839</v>
                </pt>
                <pt idx="1353">
                  <v>-0.2894890870109665</v>
                </pt>
                <pt idx="1354">
                  <v>-0.4055253388079228</v>
                </pt>
                <pt idx="1355">
                  <v>-0.3368511142733313</v>
                </pt>
                <pt idx="1356">
                  <v>-0.3534460141900888</v>
                </pt>
                <pt idx="1357">
                  <v>-0.5005318513486849</v>
                </pt>
                <pt idx="1358">
                  <v>-0.4512528560556703</v>
                </pt>
                <pt idx="1359">
                  <v>-0.7190557872257715</v>
                </pt>
                <pt idx="1360">
                  <v>-0.6000297315954771</v>
                </pt>
                <pt idx="1361">
                  <v>-0.4767842670149476</v>
                </pt>
                <pt idx="1362">
                  <v>-0.4120350466117432</v>
                </pt>
                <pt idx="1363">
                  <v>-0.4495281551938823</v>
                </pt>
                <pt idx="1364">
                  <v>-0.1314532712040253</v>
                </pt>
                <pt idx="1365">
                  <v>-0.344348396438934</v>
                </pt>
                <pt idx="1366">
                  <v>-0.03794432293336267</v>
                </pt>
                <pt idx="1367">
                  <v>0.6558522131915797</v>
                </pt>
                <pt idx="1368">
                  <v>0.6650244883259797</v>
                </pt>
                <pt idx="1369">
                  <v>0.7333357108555606</v>
                </pt>
                <pt idx="1370">
                  <v>1.138863174289439</v>
                </pt>
                <pt idx="1371">
                  <v>0.5716720794857358</v>
                </pt>
                <pt idx="1372">
                  <v>0.342746813952526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1"/>
          <order val="1"/>
          <tx>
            <v>否决权评分</v>
          </tx>
          <spPr>
            <a:ln xmlns:a="http://schemas.openxmlformats.org/drawingml/2006/main" w="12700" cap="rnd">
              <a:solidFill>
                <a:srgbClr val="C62828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市场状态总览!$A$159:$A$1531</f>
              <numCache>
                <formatCode>m/d/yy</formatCode>
                <ptCount val="1373"/>
                <pt idx="0">
                  <v>36518</v>
                </pt>
                <pt idx="1">
                  <v>36525</v>
                </pt>
                <pt idx="2">
                  <v>36532</v>
                </pt>
                <pt idx="3">
                  <v>36539</v>
                </pt>
                <pt idx="4">
                  <v>36546</v>
                </pt>
                <pt idx="5">
                  <v>36553</v>
                </pt>
                <pt idx="6">
                  <v>36560</v>
                </pt>
                <pt idx="7">
                  <v>36567</v>
                </pt>
                <pt idx="8">
                  <v>36574</v>
                </pt>
                <pt idx="9">
                  <v>36581</v>
                </pt>
                <pt idx="10">
                  <v>36588</v>
                </pt>
                <pt idx="11">
                  <v>36595</v>
                </pt>
                <pt idx="12">
                  <v>36602</v>
                </pt>
                <pt idx="13">
                  <v>36609</v>
                </pt>
                <pt idx="14">
                  <v>36616</v>
                </pt>
                <pt idx="15">
                  <v>36623</v>
                </pt>
                <pt idx="16">
                  <v>36630</v>
                </pt>
                <pt idx="17">
                  <v>36637</v>
                </pt>
                <pt idx="18">
                  <v>36644</v>
                </pt>
                <pt idx="19">
                  <v>36651</v>
                </pt>
                <pt idx="20">
                  <v>36658</v>
                </pt>
                <pt idx="21">
                  <v>36665</v>
                </pt>
                <pt idx="22">
                  <v>36672</v>
                </pt>
                <pt idx="23">
                  <v>36679</v>
                </pt>
                <pt idx="24">
                  <v>36686</v>
                </pt>
                <pt idx="25">
                  <v>36693</v>
                </pt>
                <pt idx="26">
                  <v>36700</v>
                </pt>
                <pt idx="27">
                  <v>36707</v>
                </pt>
                <pt idx="28">
                  <v>36714</v>
                </pt>
                <pt idx="29">
                  <v>36721</v>
                </pt>
                <pt idx="30">
                  <v>36728</v>
                </pt>
                <pt idx="31">
                  <v>36735</v>
                </pt>
                <pt idx="32">
                  <v>36742</v>
                </pt>
                <pt idx="33">
                  <v>36749</v>
                </pt>
                <pt idx="34">
                  <v>36756</v>
                </pt>
                <pt idx="35">
                  <v>36763</v>
                </pt>
                <pt idx="36">
                  <v>36770</v>
                </pt>
                <pt idx="37">
                  <v>36777</v>
                </pt>
                <pt idx="38">
                  <v>36784</v>
                </pt>
                <pt idx="39">
                  <v>36791</v>
                </pt>
                <pt idx="40">
                  <v>36798</v>
                </pt>
                <pt idx="41">
                  <v>36805</v>
                </pt>
                <pt idx="42">
                  <v>36812</v>
                </pt>
                <pt idx="43">
                  <v>36819</v>
                </pt>
                <pt idx="44">
                  <v>36826</v>
                </pt>
                <pt idx="45">
                  <v>36833</v>
                </pt>
                <pt idx="46">
                  <v>36840</v>
                </pt>
                <pt idx="47">
                  <v>36847</v>
                </pt>
                <pt idx="48">
                  <v>36854</v>
                </pt>
                <pt idx="49">
                  <v>36861</v>
                </pt>
                <pt idx="50">
                  <v>36868</v>
                </pt>
                <pt idx="51">
                  <v>36875</v>
                </pt>
                <pt idx="52">
                  <v>36882</v>
                </pt>
                <pt idx="53">
                  <v>36889</v>
                </pt>
                <pt idx="54">
                  <v>36896</v>
                </pt>
                <pt idx="55">
                  <v>36903</v>
                </pt>
                <pt idx="56">
                  <v>36910</v>
                </pt>
                <pt idx="57">
                  <v>36917</v>
                </pt>
                <pt idx="58">
                  <v>36924</v>
                </pt>
                <pt idx="59">
                  <v>36931</v>
                </pt>
                <pt idx="60">
                  <v>36938</v>
                </pt>
                <pt idx="61">
                  <v>36945</v>
                </pt>
                <pt idx="62">
                  <v>36952</v>
                </pt>
                <pt idx="63">
                  <v>36959</v>
                </pt>
                <pt idx="64">
                  <v>36966</v>
                </pt>
                <pt idx="65">
                  <v>36973</v>
                </pt>
                <pt idx="66">
                  <v>36980</v>
                </pt>
                <pt idx="67">
                  <v>36987</v>
                </pt>
                <pt idx="68">
                  <v>36994</v>
                </pt>
                <pt idx="69">
                  <v>37001</v>
                </pt>
                <pt idx="70">
                  <v>37008</v>
                </pt>
                <pt idx="71">
                  <v>37015</v>
                </pt>
                <pt idx="72">
                  <v>37022</v>
                </pt>
                <pt idx="73">
                  <v>37029</v>
                </pt>
                <pt idx="74">
                  <v>37036</v>
                </pt>
                <pt idx="75">
                  <v>37043</v>
                </pt>
                <pt idx="76">
                  <v>37050</v>
                </pt>
                <pt idx="77">
                  <v>37057</v>
                </pt>
                <pt idx="78">
                  <v>37064</v>
                </pt>
                <pt idx="79">
                  <v>37071</v>
                </pt>
                <pt idx="80">
                  <v>37078</v>
                </pt>
                <pt idx="81">
                  <v>37085</v>
                </pt>
                <pt idx="82">
                  <v>37092</v>
                </pt>
                <pt idx="83">
                  <v>37099</v>
                </pt>
                <pt idx="84">
                  <v>37106</v>
                </pt>
                <pt idx="85">
                  <v>37113</v>
                </pt>
                <pt idx="86">
                  <v>37120</v>
                </pt>
                <pt idx="87">
                  <v>37127</v>
                </pt>
                <pt idx="88">
                  <v>37134</v>
                </pt>
                <pt idx="89">
                  <v>37141</v>
                </pt>
                <pt idx="90">
                  <v>37148</v>
                </pt>
                <pt idx="91">
                  <v>37155</v>
                </pt>
                <pt idx="92">
                  <v>37162</v>
                </pt>
                <pt idx="93">
                  <v>37169</v>
                </pt>
                <pt idx="94">
                  <v>37176</v>
                </pt>
                <pt idx="95">
                  <v>37183</v>
                </pt>
                <pt idx="96">
                  <v>37190</v>
                </pt>
                <pt idx="97">
                  <v>37197</v>
                </pt>
                <pt idx="98">
                  <v>37204</v>
                </pt>
                <pt idx="99">
                  <v>37211</v>
                </pt>
                <pt idx="100">
                  <v>37218</v>
                </pt>
                <pt idx="101">
                  <v>37225</v>
                </pt>
                <pt idx="102">
                  <v>37232</v>
                </pt>
                <pt idx="103">
                  <v>37239</v>
                </pt>
                <pt idx="104">
                  <v>37246</v>
                </pt>
                <pt idx="105">
                  <v>37253</v>
                </pt>
                <pt idx="106">
                  <v>37260</v>
                </pt>
                <pt idx="107">
                  <v>37267</v>
                </pt>
                <pt idx="108">
                  <v>37274</v>
                </pt>
                <pt idx="109">
                  <v>37281</v>
                </pt>
                <pt idx="110">
                  <v>37288</v>
                </pt>
                <pt idx="111">
                  <v>37295</v>
                </pt>
                <pt idx="112">
                  <v>37302</v>
                </pt>
                <pt idx="113">
                  <v>37309</v>
                </pt>
                <pt idx="114">
                  <v>37316</v>
                </pt>
                <pt idx="115">
                  <v>37323</v>
                </pt>
                <pt idx="116">
                  <v>37330</v>
                </pt>
                <pt idx="117">
                  <v>37337</v>
                </pt>
                <pt idx="118">
                  <v>37344</v>
                </pt>
                <pt idx="119">
                  <v>37351</v>
                </pt>
                <pt idx="120">
                  <v>37358</v>
                </pt>
                <pt idx="121">
                  <v>37365</v>
                </pt>
                <pt idx="122">
                  <v>37372</v>
                </pt>
                <pt idx="123">
                  <v>37379</v>
                </pt>
                <pt idx="124">
                  <v>37386</v>
                </pt>
                <pt idx="125">
                  <v>37393</v>
                </pt>
                <pt idx="126">
                  <v>37400</v>
                </pt>
                <pt idx="127">
                  <v>37407</v>
                </pt>
                <pt idx="128">
                  <v>37414</v>
                </pt>
                <pt idx="129">
                  <v>37421</v>
                </pt>
                <pt idx="130">
                  <v>37428</v>
                </pt>
                <pt idx="131">
                  <v>37435</v>
                </pt>
                <pt idx="132">
                  <v>37442</v>
                </pt>
                <pt idx="133">
                  <v>37449</v>
                </pt>
                <pt idx="134">
                  <v>37456</v>
                </pt>
                <pt idx="135">
                  <v>37463</v>
                </pt>
                <pt idx="136">
                  <v>37470</v>
                </pt>
                <pt idx="137">
                  <v>37477</v>
                </pt>
                <pt idx="138">
                  <v>37484</v>
                </pt>
                <pt idx="139">
                  <v>37491</v>
                </pt>
                <pt idx="140">
                  <v>37498</v>
                </pt>
                <pt idx="141">
                  <v>37505</v>
                </pt>
                <pt idx="142">
                  <v>37512</v>
                </pt>
                <pt idx="143">
                  <v>37519</v>
                </pt>
                <pt idx="144">
                  <v>37526</v>
                </pt>
                <pt idx="145">
                  <v>37533</v>
                </pt>
                <pt idx="146">
                  <v>37540</v>
                </pt>
                <pt idx="147">
                  <v>37547</v>
                </pt>
                <pt idx="148">
                  <v>37554</v>
                </pt>
                <pt idx="149">
                  <v>37561</v>
                </pt>
                <pt idx="150">
                  <v>37568</v>
                </pt>
                <pt idx="151">
                  <v>37575</v>
                </pt>
                <pt idx="152">
                  <v>37582</v>
                </pt>
                <pt idx="153">
                  <v>37589</v>
                </pt>
                <pt idx="154">
                  <v>37596</v>
                </pt>
                <pt idx="155">
                  <v>37603</v>
                </pt>
                <pt idx="156">
                  <v>37610</v>
                </pt>
                <pt idx="157">
                  <v>37617</v>
                </pt>
                <pt idx="158">
                  <v>37624</v>
                </pt>
                <pt idx="159">
                  <v>37631</v>
                </pt>
                <pt idx="160">
                  <v>37638</v>
                </pt>
                <pt idx="161">
                  <v>37645</v>
                </pt>
                <pt idx="162">
                  <v>37652</v>
                </pt>
                <pt idx="163">
                  <v>37659</v>
                </pt>
                <pt idx="164">
                  <v>37666</v>
                </pt>
                <pt idx="165">
                  <v>37673</v>
                </pt>
                <pt idx="166">
                  <v>37680</v>
                </pt>
                <pt idx="167">
                  <v>37687</v>
                </pt>
                <pt idx="168">
                  <v>37694</v>
                </pt>
                <pt idx="169">
                  <v>37701</v>
                </pt>
                <pt idx="170">
                  <v>37708</v>
                </pt>
                <pt idx="171">
                  <v>37715</v>
                </pt>
                <pt idx="172">
                  <v>37722</v>
                </pt>
                <pt idx="173">
                  <v>37729</v>
                </pt>
                <pt idx="174">
                  <v>37736</v>
                </pt>
                <pt idx="175">
                  <v>37743</v>
                </pt>
                <pt idx="176">
                  <v>37750</v>
                </pt>
                <pt idx="177">
                  <v>37757</v>
                </pt>
                <pt idx="178">
                  <v>37764</v>
                </pt>
                <pt idx="179">
                  <v>37771</v>
                </pt>
                <pt idx="180">
                  <v>37778</v>
                </pt>
                <pt idx="181">
                  <v>37785</v>
                </pt>
                <pt idx="182">
                  <v>37792</v>
                </pt>
                <pt idx="183">
                  <v>37799</v>
                </pt>
                <pt idx="184">
                  <v>37806</v>
                </pt>
                <pt idx="185">
                  <v>37813</v>
                </pt>
                <pt idx="186">
                  <v>37820</v>
                </pt>
                <pt idx="187">
                  <v>37827</v>
                </pt>
                <pt idx="188">
                  <v>37834</v>
                </pt>
                <pt idx="189">
                  <v>37841</v>
                </pt>
                <pt idx="190">
                  <v>37848</v>
                </pt>
                <pt idx="191">
                  <v>37855</v>
                </pt>
                <pt idx="192">
                  <v>37862</v>
                </pt>
                <pt idx="193">
                  <v>37869</v>
                </pt>
                <pt idx="194">
                  <v>37876</v>
                </pt>
                <pt idx="195">
                  <v>37883</v>
                </pt>
                <pt idx="196">
                  <v>37890</v>
                </pt>
                <pt idx="197">
                  <v>37897</v>
                </pt>
                <pt idx="198">
                  <v>37904</v>
                </pt>
                <pt idx="199">
                  <v>37911</v>
                </pt>
                <pt idx="200">
                  <v>37918</v>
                </pt>
                <pt idx="201">
                  <v>37925</v>
                </pt>
                <pt idx="202">
                  <v>37932</v>
                </pt>
                <pt idx="203">
                  <v>37939</v>
                </pt>
                <pt idx="204">
                  <v>37946</v>
                </pt>
                <pt idx="205">
                  <v>37953</v>
                </pt>
                <pt idx="206">
                  <v>37960</v>
                </pt>
                <pt idx="207">
                  <v>37967</v>
                </pt>
                <pt idx="208">
                  <v>37974</v>
                </pt>
                <pt idx="209">
                  <v>37981</v>
                </pt>
                <pt idx="210">
                  <v>37988</v>
                </pt>
                <pt idx="211">
                  <v>37995</v>
                </pt>
                <pt idx="212">
                  <v>38002</v>
                </pt>
                <pt idx="213">
                  <v>38009</v>
                </pt>
                <pt idx="214">
                  <v>38016</v>
                </pt>
                <pt idx="215">
                  <v>38023</v>
                </pt>
                <pt idx="216">
                  <v>38030</v>
                </pt>
                <pt idx="217">
                  <v>38037</v>
                </pt>
                <pt idx="218">
                  <v>38044</v>
                </pt>
                <pt idx="219">
                  <v>38051</v>
                </pt>
                <pt idx="220">
                  <v>38058</v>
                </pt>
                <pt idx="221">
                  <v>38065</v>
                </pt>
                <pt idx="222">
                  <v>38072</v>
                </pt>
                <pt idx="223">
                  <v>38079</v>
                </pt>
                <pt idx="224">
                  <v>38086</v>
                </pt>
                <pt idx="225">
                  <v>38093</v>
                </pt>
                <pt idx="226">
                  <v>38100</v>
                </pt>
                <pt idx="227">
                  <v>38107</v>
                </pt>
                <pt idx="228">
                  <v>38114</v>
                </pt>
                <pt idx="229">
                  <v>38121</v>
                </pt>
                <pt idx="230">
                  <v>38128</v>
                </pt>
                <pt idx="231">
                  <v>38135</v>
                </pt>
                <pt idx="232">
                  <v>38142</v>
                </pt>
                <pt idx="233">
                  <v>38149</v>
                </pt>
                <pt idx="234">
                  <v>38156</v>
                </pt>
                <pt idx="235">
                  <v>38163</v>
                </pt>
                <pt idx="236">
                  <v>38170</v>
                </pt>
                <pt idx="237">
                  <v>38177</v>
                </pt>
                <pt idx="238">
                  <v>38184</v>
                </pt>
                <pt idx="239">
                  <v>38191</v>
                </pt>
                <pt idx="240">
                  <v>38198</v>
                </pt>
                <pt idx="241">
                  <v>38205</v>
                </pt>
                <pt idx="242">
                  <v>38212</v>
                </pt>
                <pt idx="243">
                  <v>38219</v>
                </pt>
                <pt idx="244">
                  <v>38226</v>
                </pt>
                <pt idx="245">
                  <v>38233</v>
                </pt>
                <pt idx="246">
                  <v>38240</v>
                </pt>
                <pt idx="247">
                  <v>38247</v>
                </pt>
                <pt idx="248">
                  <v>38254</v>
                </pt>
                <pt idx="249">
                  <v>38261</v>
                </pt>
                <pt idx="250">
                  <v>38268</v>
                </pt>
                <pt idx="251">
                  <v>38275</v>
                </pt>
                <pt idx="252">
                  <v>38282</v>
                </pt>
                <pt idx="253">
                  <v>38289</v>
                </pt>
                <pt idx="254">
                  <v>38296</v>
                </pt>
                <pt idx="255">
                  <v>38303</v>
                </pt>
                <pt idx="256">
                  <v>38310</v>
                </pt>
                <pt idx="257">
                  <v>38317</v>
                </pt>
                <pt idx="258">
                  <v>38324</v>
                </pt>
                <pt idx="259">
                  <v>38331</v>
                </pt>
                <pt idx="260">
                  <v>38338</v>
                </pt>
                <pt idx="261">
                  <v>38345</v>
                </pt>
                <pt idx="262">
                  <v>38352</v>
                </pt>
                <pt idx="263">
                  <v>38359</v>
                </pt>
                <pt idx="264">
                  <v>38366</v>
                </pt>
                <pt idx="265">
                  <v>38373</v>
                </pt>
                <pt idx="266">
                  <v>38380</v>
                </pt>
                <pt idx="267">
                  <v>38387</v>
                </pt>
                <pt idx="268">
                  <v>38394</v>
                </pt>
                <pt idx="269">
                  <v>38401</v>
                </pt>
                <pt idx="270">
                  <v>38408</v>
                </pt>
                <pt idx="271">
                  <v>38415</v>
                </pt>
                <pt idx="272">
                  <v>38422</v>
                </pt>
                <pt idx="273">
                  <v>38429</v>
                </pt>
                <pt idx="274">
                  <v>38436</v>
                </pt>
                <pt idx="275">
                  <v>38443</v>
                </pt>
                <pt idx="276">
                  <v>38450</v>
                </pt>
                <pt idx="277">
                  <v>38457</v>
                </pt>
                <pt idx="278">
                  <v>38464</v>
                </pt>
                <pt idx="279">
                  <v>38471</v>
                </pt>
                <pt idx="280">
                  <v>38478</v>
                </pt>
                <pt idx="281">
                  <v>38485</v>
                </pt>
                <pt idx="282">
                  <v>38492</v>
                </pt>
                <pt idx="283">
                  <v>38499</v>
                </pt>
                <pt idx="284">
                  <v>38506</v>
                </pt>
                <pt idx="285">
                  <v>38513</v>
                </pt>
                <pt idx="286">
                  <v>38520</v>
                </pt>
                <pt idx="287">
                  <v>38527</v>
                </pt>
                <pt idx="288">
                  <v>38534</v>
                </pt>
                <pt idx="289">
                  <v>38541</v>
                </pt>
                <pt idx="290">
                  <v>38548</v>
                </pt>
                <pt idx="291">
                  <v>38555</v>
                </pt>
                <pt idx="292">
                  <v>38562</v>
                </pt>
                <pt idx="293">
                  <v>38569</v>
                </pt>
                <pt idx="294">
                  <v>38576</v>
                </pt>
                <pt idx="295">
                  <v>38583</v>
                </pt>
                <pt idx="296">
                  <v>38590</v>
                </pt>
                <pt idx="297">
                  <v>38597</v>
                </pt>
                <pt idx="298">
                  <v>38604</v>
                </pt>
                <pt idx="299">
                  <v>38611</v>
                </pt>
                <pt idx="300">
                  <v>38618</v>
                </pt>
                <pt idx="301">
                  <v>38625</v>
                </pt>
                <pt idx="302">
                  <v>38632</v>
                </pt>
                <pt idx="303">
                  <v>38639</v>
                </pt>
                <pt idx="304">
                  <v>38646</v>
                </pt>
                <pt idx="305">
                  <v>38653</v>
                </pt>
                <pt idx="306">
                  <v>38660</v>
                </pt>
                <pt idx="307">
                  <v>38667</v>
                </pt>
                <pt idx="308">
                  <v>38674</v>
                </pt>
                <pt idx="309">
                  <v>38681</v>
                </pt>
                <pt idx="310">
                  <v>38688</v>
                </pt>
                <pt idx="311">
                  <v>38695</v>
                </pt>
                <pt idx="312">
                  <v>38702</v>
                </pt>
                <pt idx="313">
                  <v>38709</v>
                </pt>
                <pt idx="314">
                  <v>38716</v>
                </pt>
                <pt idx="315">
                  <v>38723</v>
                </pt>
                <pt idx="316">
                  <v>38730</v>
                </pt>
                <pt idx="317">
                  <v>38737</v>
                </pt>
                <pt idx="318">
                  <v>38744</v>
                </pt>
                <pt idx="319">
                  <v>38751</v>
                </pt>
                <pt idx="320">
                  <v>38758</v>
                </pt>
                <pt idx="321">
                  <v>38765</v>
                </pt>
                <pt idx="322">
                  <v>38772</v>
                </pt>
                <pt idx="323">
                  <v>38779</v>
                </pt>
                <pt idx="324">
                  <v>38786</v>
                </pt>
                <pt idx="325">
                  <v>38793</v>
                </pt>
                <pt idx="326">
                  <v>38800</v>
                </pt>
                <pt idx="327">
                  <v>38807</v>
                </pt>
                <pt idx="328">
                  <v>38814</v>
                </pt>
                <pt idx="329">
                  <v>38821</v>
                </pt>
                <pt idx="330">
                  <v>38828</v>
                </pt>
                <pt idx="331">
                  <v>38835</v>
                </pt>
                <pt idx="332">
                  <v>38842</v>
                </pt>
                <pt idx="333">
                  <v>38849</v>
                </pt>
                <pt idx="334">
                  <v>38856</v>
                </pt>
                <pt idx="335">
                  <v>38863</v>
                </pt>
                <pt idx="336">
                  <v>38870</v>
                </pt>
                <pt idx="337">
                  <v>38877</v>
                </pt>
                <pt idx="338">
                  <v>38884</v>
                </pt>
                <pt idx="339">
                  <v>38891</v>
                </pt>
                <pt idx="340">
                  <v>38898</v>
                </pt>
                <pt idx="341">
                  <v>38905</v>
                </pt>
                <pt idx="342">
                  <v>38912</v>
                </pt>
                <pt idx="343">
                  <v>38919</v>
                </pt>
                <pt idx="344">
                  <v>38926</v>
                </pt>
                <pt idx="345">
                  <v>38933</v>
                </pt>
                <pt idx="346">
                  <v>38940</v>
                </pt>
                <pt idx="347">
                  <v>38947</v>
                </pt>
                <pt idx="348">
                  <v>38954</v>
                </pt>
                <pt idx="349">
                  <v>38961</v>
                </pt>
                <pt idx="350">
                  <v>38968</v>
                </pt>
                <pt idx="351">
                  <v>38975</v>
                </pt>
                <pt idx="352">
                  <v>38982</v>
                </pt>
                <pt idx="353">
                  <v>38989</v>
                </pt>
                <pt idx="354">
                  <v>38996</v>
                </pt>
                <pt idx="355">
                  <v>39003</v>
                </pt>
                <pt idx="356">
                  <v>39010</v>
                </pt>
                <pt idx="357">
                  <v>39017</v>
                </pt>
                <pt idx="358">
                  <v>39024</v>
                </pt>
                <pt idx="359">
                  <v>39031</v>
                </pt>
                <pt idx="360">
                  <v>39038</v>
                </pt>
                <pt idx="361">
                  <v>39045</v>
                </pt>
                <pt idx="362">
                  <v>39052</v>
                </pt>
                <pt idx="363">
                  <v>39059</v>
                </pt>
                <pt idx="364">
                  <v>39066</v>
                </pt>
                <pt idx="365">
                  <v>39073</v>
                </pt>
                <pt idx="366">
                  <v>39080</v>
                </pt>
                <pt idx="367">
                  <v>39087</v>
                </pt>
                <pt idx="368">
                  <v>39094</v>
                </pt>
                <pt idx="369">
                  <v>39101</v>
                </pt>
                <pt idx="370">
                  <v>39108</v>
                </pt>
                <pt idx="371">
                  <v>39115</v>
                </pt>
                <pt idx="372">
                  <v>39122</v>
                </pt>
                <pt idx="373">
                  <v>39129</v>
                </pt>
                <pt idx="374">
                  <v>39136</v>
                </pt>
                <pt idx="375">
                  <v>39143</v>
                </pt>
                <pt idx="376">
                  <v>39150</v>
                </pt>
                <pt idx="377">
                  <v>39157</v>
                </pt>
                <pt idx="378">
                  <v>39164</v>
                </pt>
                <pt idx="379">
                  <v>39171</v>
                </pt>
                <pt idx="380">
                  <v>39178</v>
                </pt>
                <pt idx="381">
                  <v>39185</v>
                </pt>
                <pt idx="382">
                  <v>39192</v>
                </pt>
                <pt idx="383">
                  <v>39199</v>
                </pt>
                <pt idx="384">
                  <v>39206</v>
                </pt>
                <pt idx="385">
                  <v>39213</v>
                </pt>
                <pt idx="386">
                  <v>39220</v>
                </pt>
                <pt idx="387">
                  <v>39227</v>
                </pt>
                <pt idx="388">
                  <v>39234</v>
                </pt>
                <pt idx="389">
                  <v>39241</v>
                </pt>
                <pt idx="390">
                  <v>39248</v>
                </pt>
                <pt idx="391">
                  <v>39255</v>
                </pt>
                <pt idx="392">
                  <v>39262</v>
                </pt>
                <pt idx="393">
                  <v>39269</v>
                </pt>
                <pt idx="394">
                  <v>39276</v>
                </pt>
                <pt idx="395">
                  <v>39283</v>
                </pt>
                <pt idx="396">
                  <v>39290</v>
                </pt>
                <pt idx="397">
                  <v>39297</v>
                </pt>
                <pt idx="398">
                  <v>39304</v>
                </pt>
                <pt idx="399">
                  <v>39311</v>
                </pt>
                <pt idx="400">
                  <v>39318</v>
                </pt>
                <pt idx="401">
                  <v>39325</v>
                </pt>
                <pt idx="402">
                  <v>39332</v>
                </pt>
                <pt idx="403">
                  <v>39339</v>
                </pt>
                <pt idx="404">
                  <v>39346</v>
                </pt>
                <pt idx="405">
                  <v>39353</v>
                </pt>
                <pt idx="406">
                  <v>39360</v>
                </pt>
                <pt idx="407">
                  <v>39367</v>
                </pt>
                <pt idx="408">
                  <v>39374</v>
                </pt>
                <pt idx="409">
                  <v>39381</v>
                </pt>
                <pt idx="410">
                  <v>39388</v>
                </pt>
                <pt idx="411">
                  <v>39395</v>
                </pt>
                <pt idx="412">
                  <v>39402</v>
                </pt>
                <pt idx="413">
                  <v>39409</v>
                </pt>
                <pt idx="414">
                  <v>39416</v>
                </pt>
                <pt idx="415">
                  <v>39423</v>
                </pt>
                <pt idx="416">
                  <v>39430</v>
                </pt>
                <pt idx="417">
                  <v>39437</v>
                </pt>
                <pt idx="418">
                  <v>39444</v>
                </pt>
                <pt idx="419">
                  <v>39451</v>
                </pt>
                <pt idx="420">
                  <v>39458</v>
                </pt>
                <pt idx="421">
                  <v>39465</v>
                </pt>
                <pt idx="422">
                  <v>39472</v>
                </pt>
                <pt idx="423">
                  <v>39479</v>
                </pt>
                <pt idx="424">
                  <v>39486</v>
                </pt>
                <pt idx="425">
                  <v>39493</v>
                </pt>
                <pt idx="426">
                  <v>39500</v>
                </pt>
                <pt idx="427">
                  <v>39507</v>
                </pt>
                <pt idx="428">
                  <v>39514</v>
                </pt>
                <pt idx="429">
                  <v>39521</v>
                </pt>
                <pt idx="430">
                  <v>39528</v>
                </pt>
                <pt idx="431">
                  <v>39535</v>
                </pt>
                <pt idx="432">
                  <v>39542</v>
                </pt>
                <pt idx="433">
                  <v>39549</v>
                </pt>
                <pt idx="434">
                  <v>39556</v>
                </pt>
                <pt idx="435">
                  <v>39563</v>
                </pt>
                <pt idx="436">
                  <v>39570</v>
                </pt>
                <pt idx="437">
                  <v>39577</v>
                </pt>
                <pt idx="438">
                  <v>39584</v>
                </pt>
                <pt idx="439">
                  <v>39591</v>
                </pt>
                <pt idx="440">
                  <v>39598</v>
                </pt>
                <pt idx="441">
                  <v>39605</v>
                </pt>
                <pt idx="442">
                  <v>39612</v>
                </pt>
                <pt idx="443">
                  <v>39619</v>
                </pt>
                <pt idx="444">
                  <v>39626</v>
                </pt>
                <pt idx="445">
                  <v>39633</v>
                </pt>
                <pt idx="446">
                  <v>39640</v>
                </pt>
                <pt idx="447">
                  <v>39647</v>
                </pt>
                <pt idx="448">
                  <v>39654</v>
                </pt>
                <pt idx="449">
                  <v>39661</v>
                </pt>
                <pt idx="450">
                  <v>39668</v>
                </pt>
                <pt idx="451">
                  <v>39675</v>
                </pt>
                <pt idx="452">
                  <v>39682</v>
                </pt>
                <pt idx="453">
                  <v>39689</v>
                </pt>
                <pt idx="454">
                  <v>39696</v>
                </pt>
                <pt idx="455">
                  <v>39703</v>
                </pt>
                <pt idx="456">
                  <v>39710</v>
                </pt>
                <pt idx="457">
                  <v>39717</v>
                </pt>
                <pt idx="458">
                  <v>39724</v>
                </pt>
                <pt idx="459">
                  <v>39731</v>
                </pt>
                <pt idx="460">
                  <v>39738</v>
                </pt>
                <pt idx="461">
                  <v>39745</v>
                </pt>
                <pt idx="462">
                  <v>39752</v>
                </pt>
                <pt idx="463">
                  <v>39759</v>
                </pt>
                <pt idx="464">
                  <v>39766</v>
                </pt>
                <pt idx="465">
                  <v>39773</v>
                </pt>
                <pt idx="466">
                  <v>39780</v>
                </pt>
                <pt idx="467">
                  <v>39787</v>
                </pt>
                <pt idx="468">
                  <v>39794</v>
                </pt>
                <pt idx="469">
                  <v>39801</v>
                </pt>
                <pt idx="470">
                  <v>39808</v>
                </pt>
                <pt idx="471">
                  <v>39815</v>
                </pt>
                <pt idx="472">
                  <v>39822</v>
                </pt>
                <pt idx="473">
                  <v>39829</v>
                </pt>
                <pt idx="474">
                  <v>39836</v>
                </pt>
                <pt idx="475">
                  <v>39843</v>
                </pt>
                <pt idx="476">
                  <v>39850</v>
                </pt>
                <pt idx="477">
                  <v>39857</v>
                </pt>
                <pt idx="478">
                  <v>39864</v>
                </pt>
                <pt idx="479">
                  <v>39871</v>
                </pt>
                <pt idx="480">
                  <v>39878</v>
                </pt>
                <pt idx="481">
                  <v>39885</v>
                </pt>
                <pt idx="482">
                  <v>39892</v>
                </pt>
                <pt idx="483">
                  <v>39899</v>
                </pt>
                <pt idx="484">
                  <v>39906</v>
                </pt>
                <pt idx="485">
                  <v>39913</v>
                </pt>
                <pt idx="486">
                  <v>39920</v>
                </pt>
                <pt idx="487">
                  <v>39927</v>
                </pt>
                <pt idx="488">
                  <v>39934</v>
                </pt>
                <pt idx="489">
                  <v>39941</v>
                </pt>
                <pt idx="490">
                  <v>39948</v>
                </pt>
                <pt idx="491">
                  <v>39955</v>
                </pt>
                <pt idx="492">
                  <v>39962</v>
                </pt>
                <pt idx="493">
                  <v>39969</v>
                </pt>
                <pt idx="494">
                  <v>39976</v>
                </pt>
                <pt idx="495">
                  <v>39983</v>
                </pt>
                <pt idx="496">
                  <v>39990</v>
                </pt>
                <pt idx="497">
                  <v>39997</v>
                </pt>
                <pt idx="498">
                  <v>40004</v>
                </pt>
                <pt idx="499">
                  <v>40011</v>
                </pt>
                <pt idx="500">
                  <v>40018</v>
                </pt>
                <pt idx="501">
                  <v>40025</v>
                </pt>
                <pt idx="502">
                  <v>40032</v>
                </pt>
                <pt idx="503">
                  <v>40039</v>
                </pt>
                <pt idx="504">
                  <v>40046</v>
                </pt>
                <pt idx="505">
                  <v>40053</v>
                </pt>
                <pt idx="506">
                  <v>40060</v>
                </pt>
                <pt idx="507">
                  <v>40067</v>
                </pt>
                <pt idx="508">
                  <v>40074</v>
                </pt>
                <pt idx="509">
                  <v>40081</v>
                </pt>
                <pt idx="510">
                  <v>40088</v>
                </pt>
                <pt idx="511">
                  <v>40095</v>
                </pt>
                <pt idx="512">
                  <v>40102</v>
                </pt>
                <pt idx="513">
                  <v>40109</v>
                </pt>
                <pt idx="514">
                  <v>40116</v>
                </pt>
                <pt idx="515">
                  <v>40123</v>
                </pt>
                <pt idx="516">
                  <v>40130</v>
                </pt>
                <pt idx="517">
                  <v>40137</v>
                </pt>
                <pt idx="518">
                  <v>40144</v>
                </pt>
                <pt idx="519">
                  <v>40151</v>
                </pt>
                <pt idx="520">
                  <v>40158</v>
                </pt>
                <pt idx="521">
                  <v>40165</v>
                </pt>
                <pt idx="522">
                  <v>40172</v>
                </pt>
                <pt idx="523">
                  <v>40179</v>
                </pt>
                <pt idx="524">
                  <v>40186</v>
                </pt>
                <pt idx="525">
                  <v>40193</v>
                </pt>
                <pt idx="526">
                  <v>40200</v>
                </pt>
                <pt idx="527">
                  <v>40207</v>
                </pt>
                <pt idx="528">
                  <v>40214</v>
                </pt>
                <pt idx="529">
                  <v>40221</v>
                </pt>
                <pt idx="530">
                  <v>40228</v>
                </pt>
                <pt idx="531">
                  <v>40235</v>
                </pt>
                <pt idx="532">
                  <v>40242</v>
                </pt>
                <pt idx="533">
                  <v>40249</v>
                </pt>
                <pt idx="534">
                  <v>40256</v>
                </pt>
                <pt idx="535">
                  <v>40263</v>
                </pt>
                <pt idx="536">
                  <v>40270</v>
                </pt>
                <pt idx="537">
                  <v>40277</v>
                </pt>
                <pt idx="538">
                  <v>40284</v>
                </pt>
                <pt idx="539">
                  <v>40291</v>
                </pt>
                <pt idx="540">
                  <v>40298</v>
                </pt>
                <pt idx="541">
                  <v>40305</v>
                </pt>
                <pt idx="542">
                  <v>40312</v>
                </pt>
                <pt idx="543">
                  <v>40319</v>
                </pt>
                <pt idx="544">
                  <v>40326</v>
                </pt>
                <pt idx="545">
                  <v>40333</v>
                </pt>
                <pt idx="546">
                  <v>40340</v>
                </pt>
                <pt idx="547">
                  <v>40347</v>
                </pt>
                <pt idx="548">
                  <v>40354</v>
                </pt>
                <pt idx="549">
                  <v>40361</v>
                </pt>
                <pt idx="550">
                  <v>40368</v>
                </pt>
                <pt idx="551">
                  <v>40375</v>
                </pt>
                <pt idx="552">
                  <v>40382</v>
                </pt>
                <pt idx="553">
                  <v>40389</v>
                </pt>
                <pt idx="554">
                  <v>40396</v>
                </pt>
                <pt idx="555">
                  <v>40403</v>
                </pt>
                <pt idx="556">
                  <v>40410</v>
                </pt>
                <pt idx="557">
                  <v>40417</v>
                </pt>
                <pt idx="558">
                  <v>40424</v>
                </pt>
                <pt idx="559">
                  <v>40431</v>
                </pt>
                <pt idx="560">
                  <v>40438</v>
                </pt>
                <pt idx="561">
                  <v>40445</v>
                </pt>
                <pt idx="562">
                  <v>40452</v>
                </pt>
                <pt idx="563">
                  <v>40459</v>
                </pt>
                <pt idx="564">
                  <v>40466</v>
                </pt>
                <pt idx="565">
                  <v>40473</v>
                </pt>
                <pt idx="566">
                  <v>40480</v>
                </pt>
                <pt idx="567">
                  <v>40487</v>
                </pt>
                <pt idx="568">
                  <v>40494</v>
                </pt>
                <pt idx="569">
                  <v>40501</v>
                </pt>
                <pt idx="570">
                  <v>40508</v>
                </pt>
                <pt idx="571">
                  <v>40515</v>
                </pt>
                <pt idx="572">
                  <v>40522</v>
                </pt>
                <pt idx="573">
                  <v>40529</v>
                </pt>
                <pt idx="574">
                  <v>40536</v>
                </pt>
                <pt idx="575">
                  <v>40543</v>
                </pt>
                <pt idx="576">
                  <v>40550</v>
                </pt>
                <pt idx="577">
                  <v>40557</v>
                </pt>
                <pt idx="578">
                  <v>40564</v>
                </pt>
                <pt idx="579">
                  <v>40571</v>
                </pt>
                <pt idx="580">
                  <v>40578</v>
                </pt>
                <pt idx="581">
                  <v>40585</v>
                </pt>
                <pt idx="582">
                  <v>40592</v>
                </pt>
                <pt idx="583">
                  <v>40599</v>
                </pt>
                <pt idx="584">
                  <v>40606</v>
                </pt>
                <pt idx="585">
                  <v>40613</v>
                </pt>
                <pt idx="586">
                  <v>40620</v>
                </pt>
                <pt idx="587">
                  <v>40627</v>
                </pt>
                <pt idx="588">
                  <v>40634</v>
                </pt>
                <pt idx="589">
                  <v>40641</v>
                </pt>
                <pt idx="590">
                  <v>40648</v>
                </pt>
                <pt idx="591">
                  <v>40655</v>
                </pt>
                <pt idx="592">
                  <v>40662</v>
                </pt>
                <pt idx="593">
                  <v>40669</v>
                </pt>
                <pt idx="594">
                  <v>40676</v>
                </pt>
                <pt idx="595">
                  <v>40683</v>
                </pt>
                <pt idx="596">
                  <v>40690</v>
                </pt>
                <pt idx="597">
                  <v>40697</v>
                </pt>
                <pt idx="598">
                  <v>40704</v>
                </pt>
                <pt idx="599">
                  <v>40711</v>
                </pt>
                <pt idx="600">
                  <v>40718</v>
                </pt>
                <pt idx="601">
                  <v>40725</v>
                </pt>
                <pt idx="602">
                  <v>40732</v>
                </pt>
                <pt idx="603">
                  <v>40739</v>
                </pt>
                <pt idx="604">
                  <v>40746</v>
                </pt>
                <pt idx="605">
                  <v>40753</v>
                </pt>
                <pt idx="606">
                  <v>40760</v>
                </pt>
                <pt idx="607">
                  <v>40767</v>
                </pt>
                <pt idx="608">
                  <v>40774</v>
                </pt>
                <pt idx="609">
                  <v>40781</v>
                </pt>
                <pt idx="610">
                  <v>40788</v>
                </pt>
                <pt idx="611">
                  <v>40795</v>
                </pt>
                <pt idx="612">
                  <v>40802</v>
                </pt>
                <pt idx="613">
                  <v>40809</v>
                </pt>
                <pt idx="614">
                  <v>40816</v>
                </pt>
                <pt idx="615">
                  <v>40823</v>
                </pt>
                <pt idx="616">
                  <v>40830</v>
                </pt>
                <pt idx="617">
                  <v>40837</v>
                </pt>
                <pt idx="618">
                  <v>40844</v>
                </pt>
                <pt idx="619">
                  <v>40851</v>
                </pt>
                <pt idx="620">
                  <v>40858</v>
                </pt>
                <pt idx="621">
                  <v>40865</v>
                </pt>
                <pt idx="622">
                  <v>40872</v>
                </pt>
                <pt idx="623">
                  <v>40879</v>
                </pt>
                <pt idx="624">
                  <v>40886</v>
                </pt>
                <pt idx="625">
                  <v>40893</v>
                </pt>
                <pt idx="626">
                  <v>40900</v>
                </pt>
                <pt idx="627">
                  <v>40907</v>
                </pt>
                <pt idx="628">
                  <v>40914</v>
                </pt>
                <pt idx="629">
                  <v>40921</v>
                </pt>
                <pt idx="630">
                  <v>40928</v>
                </pt>
                <pt idx="631">
                  <v>40935</v>
                </pt>
                <pt idx="632">
                  <v>40942</v>
                </pt>
                <pt idx="633">
                  <v>40949</v>
                </pt>
                <pt idx="634">
                  <v>40956</v>
                </pt>
                <pt idx="635">
                  <v>40963</v>
                </pt>
                <pt idx="636">
                  <v>40970</v>
                </pt>
                <pt idx="637">
                  <v>40977</v>
                </pt>
                <pt idx="638">
                  <v>40984</v>
                </pt>
                <pt idx="639">
                  <v>40991</v>
                </pt>
                <pt idx="640">
                  <v>40998</v>
                </pt>
                <pt idx="641">
                  <v>41005</v>
                </pt>
                <pt idx="642">
                  <v>41012</v>
                </pt>
                <pt idx="643">
                  <v>41019</v>
                </pt>
                <pt idx="644">
                  <v>41026</v>
                </pt>
                <pt idx="645">
                  <v>41033</v>
                </pt>
                <pt idx="646">
                  <v>41040</v>
                </pt>
                <pt idx="647">
                  <v>41047</v>
                </pt>
                <pt idx="648">
                  <v>41054</v>
                </pt>
                <pt idx="649">
                  <v>41061</v>
                </pt>
                <pt idx="650">
                  <v>41068</v>
                </pt>
                <pt idx="651">
                  <v>41075</v>
                </pt>
                <pt idx="652">
                  <v>41082</v>
                </pt>
                <pt idx="653">
                  <v>41089</v>
                </pt>
                <pt idx="654">
                  <v>41096</v>
                </pt>
                <pt idx="655">
                  <v>41103</v>
                </pt>
                <pt idx="656">
                  <v>41110</v>
                </pt>
                <pt idx="657">
                  <v>41117</v>
                </pt>
                <pt idx="658">
                  <v>41124</v>
                </pt>
                <pt idx="659">
                  <v>41131</v>
                </pt>
                <pt idx="660">
                  <v>41138</v>
                </pt>
                <pt idx="661">
                  <v>41145</v>
                </pt>
                <pt idx="662">
                  <v>41152</v>
                </pt>
                <pt idx="663">
                  <v>41159</v>
                </pt>
                <pt idx="664">
                  <v>41166</v>
                </pt>
                <pt idx="665">
                  <v>41173</v>
                </pt>
                <pt idx="666">
                  <v>41180</v>
                </pt>
                <pt idx="667">
                  <v>41187</v>
                </pt>
                <pt idx="668">
                  <v>41194</v>
                </pt>
                <pt idx="669">
                  <v>41201</v>
                </pt>
                <pt idx="670">
                  <v>41208</v>
                </pt>
                <pt idx="671">
                  <v>41215</v>
                </pt>
                <pt idx="672">
                  <v>41222</v>
                </pt>
                <pt idx="673">
                  <v>41229</v>
                </pt>
                <pt idx="674">
                  <v>41236</v>
                </pt>
                <pt idx="675">
                  <v>41243</v>
                </pt>
                <pt idx="676">
                  <v>41250</v>
                </pt>
                <pt idx="677">
                  <v>41257</v>
                </pt>
                <pt idx="678">
                  <v>41264</v>
                </pt>
                <pt idx="679">
                  <v>41271</v>
                </pt>
                <pt idx="680">
                  <v>41278</v>
                </pt>
                <pt idx="681">
                  <v>41285</v>
                </pt>
                <pt idx="682">
                  <v>41292</v>
                </pt>
                <pt idx="683">
                  <v>41299</v>
                </pt>
                <pt idx="684">
                  <v>41306</v>
                </pt>
                <pt idx="685">
                  <v>41313</v>
                </pt>
                <pt idx="686">
                  <v>41320</v>
                </pt>
                <pt idx="687">
                  <v>41327</v>
                </pt>
                <pt idx="688">
                  <v>41334</v>
                </pt>
                <pt idx="689">
                  <v>41341</v>
                </pt>
                <pt idx="690">
                  <v>41348</v>
                </pt>
                <pt idx="691">
                  <v>41355</v>
                </pt>
                <pt idx="692">
                  <v>41362</v>
                </pt>
                <pt idx="693">
                  <v>41369</v>
                </pt>
                <pt idx="694">
                  <v>41376</v>
                </pt>
                <pt idx="695">
                  <v>41383</v>
                </pt>
                <pt idx="696">
                  <v>41390</v>
                </pt>
                <pt idx="697">
                  <v>41397</v>
                </pt>
                <pt idx="698">
                  <v>41404</v>
                </pt>
                <pt idx="699">
                  <v>41411</v>
                </pt>
                <pt idx="700">
                  <v>41418</v>
                </pt>
                <pt idx="701">
                  <v>41425</v>
                </pt>
                <pt idx="702">
                  <v>41432</v>
                </pt>
                <pt idx="703">
                  <v>41439</v>
                </pt>
                <pt idx="704">
                  <v>41446</v>
                </pt>
                <pt idx="705">
                  <v>41453</v>
                </pt>
                <pt idx="706">
                  <v>41460</v>
                </pt>
                <pt idx="707">
                  <v>41467</v>
                </pt>
                <pt idx="708">
                  <v>41474</v>
                </pt>
                <pt idx="709">
                  <v>41481</v>
                </pt>
                <pt idx="710">
                  <v>41488</v>
                </pt>
                <pt idx="711">
                  <v>41495</v>
                </pt>
                <pt idx="712">
                  <v>41502</v>
                </pt>
                <pt idx="713">
                  <v>41509</v>
                </pt>
                <pt idx="714">
                  <v>41516</v>
                </pt>
                <pt idx="715">
                  <v>41523</v>
                </pt>
                <pt idx="716">
                  <v>41530</v>
                </pt>
                <pt idx="717">
                  <v>41537</v>
                </pt>
                <pt idx="718">
                  <v>41544</v>
                </pt>
                <pt idx="719">
                  <v>41551</v>
                </pt>
                <pt idx="720">
                  <v>41558</v>
                </pt>
                <pt idx="721">
                  <v>41565</v>
                </pt>
                <pt idx="722">
                  <v>41572</v>
                </pt>
                <pt idx="723">
                  <v>41579</v>
                </pt>
                <pt idx="724">
                  <v>41586</v>
                </pt>
                <pt idx="725">
                  <v>41593</v>
                </pt>
                <pt idx="726">
                  <v>41600</v>
                </pt>
                <pt idx="727">
                  <v>41607</v>
                </pt>
                <pt idx="728">
                  <v>41614</v>
                </pt>
                <pt idx="729">
                  <v>41621</v>
                </pt>
                <pt idx="730">
                  <v>41628</v>
                </pt>
                <pt idx="731">
                  <v>41635</v>
                </pt>
                <pt idx="732">
                  <v>41642</v>
                </pt>
                <pt idx="733">
                  <v>41649</v>
                </pt>
                <pt idx="734">
                  <v>41656</v>
                </pt>
                <pt idx="735">
                  <v>41663</v>
                </pt>
                <pt idx="736">
                  <v>41670</v>
                </pt>
                <pt idx="737">
                  <v>41677</v>
                </pt>
                <pt idx="738">
                  <v>41684</v>
                </pt>
                <pt idx="739">
                  <v>41691</v>
                </pt>
                <pt idx="740">
                  <v>41698</v>
                </pt>
                <pt idx="741">
                  <v>41705</v>
                </pt>
                <pt idx="742">
                  <v>41712</v>
                </pt>
                <pt idx="743">
                  <v>41719</v>
                </pt>
                <pt idx="744">
                  <v>41726</v>
                </pt>
                <pt idx="745">
                  <v>41733</v>
                </pt>
                <pt idx="746">
                  <v>41740</v>
                </pt>
                <pt idx="747">
                  <v>41747</v>
                </pt>
                <pt idx="748">
                  <v>41754</v>
                </pt>
                <pt idx="749">
                  <v>41761</v>
                </pt>
                <pt idx="750">
                  <v>41768</v>
                </pt>
                <pt idx="751">
                  <v>41775</v>
                </pt>
                <pt idx="752">
                  <v>41782</v>
                </pt>
                <pt idx="753">
                  <v>41789</v>
                </pt>
                <pt idx="754">
                  <v>41796</v>
                </pt>
                <pt idx="755">
                  <v>41803</v>
                </pt>
                <pt idx="756">
                  <v>41810</v>
                </pt>
                <pt idx="757">
                  <v>41817</v>
                </pt>
                <pt idx="758">
                  <v>41824</v>
                </pt>
                <pt idx="759">
                  <v>41831</v>
                </pt>
                <pt idx="760">
                  <v>41838</v>
                </pt>
                <pt idx="761">
                  <v>41845</v>
                </pt>
                <pt idx="762">
                  <v>41852</v>
                </pt>
                <pt idx="763">
                  <v>41859</v>
                </pt>
                <pt idx="764">
                  <v>41866</v>
                </pt>
                <pt idx="765">
                  <v>41873</v>
                </pt>
                <pt idx="766">
                  <v>41880</v>
                </pt>
                <pt idx="767">
                  <v>41887</v>
                </pt>
                <pt idx="768">
                  <v>41894</v>
                </pt>
                <pt idx="769">
                  <v>41901</v>
                </pt>
                <pt idx="770">
                  <v>41908</v>
                </pt>
                <pt idx="771">
                  <v>41915</v>
                </pt>
                <pt idx="772">
                  <v>41922</v>
                </pt>
                <pt idx="773">
                  <v>41929</v>
                </pt>
                <pt idx="774">
                  <v>41936</v>
                </pt>
                <pt idx="775">
                  <v>41943</v>
                </pt>
                <pt idx="776">
                  <v>41950</v>
                </pt>
                <pt idx="777">
                  <v>41957</v>
                </pt>
                <pt idx="778">
                  <v>41964</v>
                </pt>
                <pt idx="779">
                  <v>41971</v>
                </pt>
                <pt idx="780">
                  <v>41978</v>
                </pt>
                <pt idx="781">
                  <v>41985</v>
                </pt>
                <pt idx="782">
                  <v>41992</v>
                </pt>
                <pt idx="783">
                  <v>41999</v>
                </pt>
                <pt idx="784">
                  <v>42006</v>
                </pt>
                <pt idx="785">
                  <v>42013</v>
                </pt>
                <pt idx="786">
                  <v>42020</v>
                </pt>
                <pt idx="787">
                  <v>42027</v>
                </pt>
                <pt idx="788">
                  <v>42034</v>
                </pt>
                <pt idx="789">
                  <v>42041</v>
                </pt>
                <pt idx="790">
                  <v>42048</v>
                </pt>
                <pt idx="791">
                  <v>42055</v>
                </pt>
                <pt idx="792">
                  <v>42062</v>
                </pt>
                <pt idx="793">
                  <v>42069</v>
                </pt>
                <pt idx="794">
                  <v>42076</v>
                </pt>
                <pt idx="795">
                  <v>42083</v>
                </pt>
                <pt idx="796">
                  <v>42090</v>
                </pt>
                <pt idx="797">
                  <v>42097</v>
                </pt>
                <pt idx="798">
                  <v>42104</v>
                </pt>
                <pt idx="799">
                  <v>42111</v>
                </pt>
                <pt idx="800">
                  <v>42118</v>
                </pt>
                <pt idx="801">
                  <v>42125</v>
                </pt>
                <pt idx="802">
                  <v>42132</v>
                </pt>
                <pt idx="803">
                  <v>42139</v>
                </pt>
                <pt idx="804">
                  <v>42146</v>
                </pt>
                <pt idx="805">
                  <v>42153</v>
                </pt>
                <pt idx="806">
                  <v>42160</v>
                </pt>
                <pt idx="807">
                  <v>42167</v>
                </pt>
                <pt idx="808">
                  <v>42174</v>
                </pt>
                <pt idx="809">
                  <v>42181</v>
                </pt>
                <pt idx="810">
                  <v>42188</v>
                </pt>
                <pt idx="811">
                  <v>42195</v>
                </pt>
                <pt idx="812">
                  <v>42202</v>
                </pt>
                <pt idx="813">
                  <v>42209</v>
                </pt>
                <pt idx="814">
                  <v>42216</v>
                </pt>
                <pt idx="815">
                  <v>42223</v>
                </pt>
                <pt idx="816">
                  <v>42230</v>
                </pt>
                <pt idx="817">
                  <v>42237</v>
                </pt>
                <pt idx="818">
                  <v>42244</v>
                </pt>
                <pt idx="819">
                  <v>42251</v>
                </pt>
                <pt idx="820">
                  <v>42258</v>
                </pt>
                <pt idx="821">
                  <v>42265</v>
                </pt>
                <pt idx="822">
                  <v>42272</v>
                </pt>
                <pt idx="823">
                  <v>42279</v>
                </pt>
                <pt idx="824">
                  <v>42286</v>
                </pt>
                <pt idx="825">
                  <v>42293</v>
                </pt>
                <pt idx="826">
                  <v>42300</v>
                </pt>
                <pt idx="827">
                  <v>42307</v>
                </pt>
                <pt idx="828">
                  <v>42314</v>
                </pt>
                <pt idx="829">
                  <v>42321</v>
                </pt>
                <pt idx="830">
                  <v>42328</v>
                </pt>
                <pt idx="831">
                  <v>42335</v>
                </pt>
                <pt idx="832">
                  <v>42342</v>
                </pt>
                <pt idx="833">
                  <v>42349</v>
                </pt>
                <pt idx="834">
                  <v>42356</v>
                </pt>
                <pt idx="835">
                  <v>42363</v>
                </pt>
                <pt idx="836">
                  <v>42370</v>
                </pt>
                <pt idx="837">
                  <v>42377</v>
                </pt>
                <pt idx="838">
                  <v>42384</v>
                </pt>
                <pt idx="839">
                  <v>42391</v>
                </pt>
                <pt idx="840">
                  <v>42398</v>
                </pt>
                <pt idx="841">
                  <v>42405</v>
                </pt>
                <pt idx="842">
                  <v>42412</v>
                </pt>
                <pt idx="843">
                  <v>42419</v>
                </pt>
                <pt idx="844">
                  <v>42426</v>
                </pt>
                <pt idx="845">
                  <v>42433</v>
                </pt>
                <pt idx="846">
                  <v>42440</v>
                </pt>
                <pt idx="847">
                  <v>42447</v>
                </pt>
                <pt idx="848">
                  <v>42454</v>
                </pt>
                <pt idx="849">
                  <v>42461</v>
                </pt>
                <pt idx="850">
                  <v>42468</v>
                </pt>
                <pt idx="851">
                  <v>42475</v>
                </pt>
                <pt idx="852">
                  <v>42482</v>
                </pt>
                <pt idx="853">
                  <v>42489</v>
                </pt>
                <pt idx="854">
                  <v>42496</v>
                </pt>
                <pt idx="855">
                  <v>42503</v>
                </pt>
                <pt idx="856">
                  <v>42510</v>
                </pt>
                <pt idx="857">
                  <v>42517</v>
                </pt>
                <pt idx="858">
                  <v>42524</v>
                </pt>
                <pt idx="859">
                  <v>42531</v>
                </pt>
                <pt idx="860">
                  <v>42538</v>
                </pt>
                <pt idx="861">
                  <v>42545</v>
                </pt>
                <pt idx="862">
                  <v>42552</v>
                </pt>
                <pt idx="863">
                  <v>42559</v>
                </pt>
                <pt idx="864">
                  <v>42566</v>
                </pt>
                <pt idx="865">
                  <v>42573</v>
                </pt>
                <pt idx="866">
                  <v>42580</v>
                </pt>
                <pt idx="867">
                  <v>42587</v>
                </pt>
                <pt idx="868">
                  <v>42594</v>
                </pt>
                <pt idx="869">
                  <v>42601</v>
                </pt>
                <pt idx="870">
                  <v>42608</v>
                </pt>
                <pt idx="871">
                  <v>42615</v>
                </pt>
                <pt idx="872">
                  <v>42622</v>
                </pt>
                <pt idx="873">
                  <v>42629</v>
                </pt>
                <pt idx="874">
                  <v>42636</v>
                </pt>
                <pt idx="875">
                  <v>42643</v>
                </pt>
                <pt idx="876">
                  <v>42650</v>
                </pt>
                <pt idx="877">
                  <v>42657</v>
                </pt>
                <pt idx="878">
                  <v>42664</v>
                </pt>
                <pt idx="879">
                  <v>42671</v>
                </pt>
                <pt idx="880">
                  <v>42678</v>
                </pt>
                <pt idx="881">
                  <v>42685</v>
                </pt>
                <pt idx="882">
                  <v>42692</v>
                </pt>
                <pt idx="883">
                  <v>42699</v>
                </pt>
                <pt idx="884">
                  <v>42706</v>
                </pt>
                <pt idx="885">
                  <v>42713</v>
                </pt>
                <pt idx="886">
                  <v>42720</v>
                </pt>
                <pt idx="887">
                  <v>42727</v>
                </pt>
                <pt idx="888">
                  <v>42734</v>
                </pt>
                <pt idx="889">
                  <v>42741</v>
                </pt>
                <pt idx="890">
                  <v>42748</v>
                </pt>
                <pt idx="891">
                  <v>42755</v>
                </pt>
                <pt idx="892">
                  <v>42762</v>
                </pt>
                <pt idx="893">
                  <v>42769</v>
                </pt>
                <pt idx="894">
                  <v>42776</v>
                </pt>
                <pt idx="895">
                  <v>42783</v>
                </pt>
                <pt idx="896">
                  <v>42790</v>
                </pt>
                <pt idx="897">
                  <v>42797</v>
                </pt>
                <pt idx="898">
                  <v>42804</v>
                </pt>
                <pt idx="899">
                  <v>42811</v>
                </pt>
                <pt idx="900">
                  <v>42818</v>
                </pt>
                <pt idx="901">
                  <v>42825</v>
                </pt>
                <pt idx="902">
                  <v>42832</v>
                </pt>
                <pt idx="903">
                  <v>42839</v>
                </pt>
                <pt idx="904">
                  <v>42846</v>
                </pt>
                <pt idx="905">
                  <v>42853</v>
                </pt>
                <pt idx="906">
                  <v>42860</v>
                </pt>
                <pt idx="907">
                  <v>42867</v>
                </pt>
                <pt idx="908">
                  <v>42874</v>
                </pt>
                <pt idx="909">
                  <v>42881</v>
                </pt>
                <pt idx="910">
                  <v>42888</v>
                </pt>
                <pt idx="911">
                  <v>42895</v>
                </pt>
                <pt idx="912">
                  <v>42902</v>
                </pt>
                <pt idx="913">
                  <v>42909</v>
                </pt>
                <pt idx="914">
                  <v>42916</v>
                </pt>
                <pt idx="915">
                  <v>42923</v>
                </pt>
                <pt idx="916">
                  <v>42930</v>
                </pt>
                <pt idx="917">
                  <v>42937</v>
                </pt>
                <pt idx="918">
                  <v>42944</v>
                </pt>
                <pt idx="919">
                  <v>42951</v>
                </pt>
                <pt idx="920">
                  <v>42958</v>
                </pt>
                <pt idx="921">
                  <v>42965</v>
                </pt>
                <pt idx="922">
                  <v>42972</v>
                </pt>
                <pt idx="923">
                  <v>42979</v>
                </pt>
                <pt idx="924">
                  <v>42986</v>
                </pt>
                <pt idx="925">
                  <v>42993</v>
                </pt>
                <pt idx="926">
                  <v>43000</v>
                </pt>
                <pt idx="927">
                  <v>43007</v>
                </pt>
                <pt idx="928">
                  <v>43014</v>
                </pt>
                <pt idx="929">
                  <v>43021</v>
                </pt>
                <pt idx="930">
                  <v>43028</v>
                </pt>
                <pt idx="931">
                  <v>43035</v>
                </pt>
                <pt idx="932">
                  <v>43042</v>
                </pt>
                <pt idx="933">
                  <v>43049</v>
                </pt>
                <pt idx="934">
                  <v>43056</v>
                </pt>
                <pt idx="935">
                  <v>43063</v>
                </pt>
                <pt idx="936">
                  <v>43070</v>
                </pt>
                <pt idx="937">
                  <v>43077</v>
                </pt>
                <pt idx="938">
                  <v>43084</v>
                </pt>
                <pt idx="939">
                  <v>43091</v>
                </pt>
                <pt idx="940">
                  <v>43098</v>
                </pt>
                <pt idx="941">
                  <v>43105</v>
                </pt>
                <pt idx="942">
                  <v>43112</v>
                </pt>
                <pt idx="943">
                  <v>43119</v>
                </pt>
                <pt idx="944">
                  <v>43126</v>
                </pt>
                <pt idx="945">
                  <v>43133</v>
                </pt>
                <pt idx="946">
                  <v>43140</v>
                </pt>
                <pt idx="947">
                  <v>43147</v>
                </pt>
                <pt idx="948">
                  <v>43154</v>
                </pt>
                <pt idx="949">
                  <v>43161</v>
                </pt>
                <pt idx="950">
                  <v>43168</v>
                </pt>
                <pt idx="951">
                  <v>43175</v>
                </pt>
                <pt idx="952">
                  <v>43182</v>
                </pt>
                <pt idx="953">
                  <v>43189</v>
                </pt>
                <pt idx="954">
                  <v>43196</v>
                </pt>
                <pt idx="955">
                  <v>43203</v>
                </pt>
                <pt idx="956">
                  <v>43210</v>
                </pt>
                <pt idx="957">
                  <v>43217</v>
                </pt>
                <pt idx="958">
                  <v>43224</v>
                </pt>
                <pt idx="959">
                  <v>43231</v>
                </pt>
                <pt idx="960">
                  <v>43238</v>
                </pt>
                <pt idx="961">
                  <v>43245</v>
                </pt>
                <pt idx="962">
                  <v>43252</v>
                </pt>
                <pt idx="963">
                  <v>43259</v>
                </pt>
                <pt idx="964">
                  <v>43266</v>
                </pt>
                <pt idx="965">
                  <v>43273</v>
                </pt>
                <pt idx="966">
                  <v>43280</v>
                </pt>
                <pt idx="967">
                  <v>43287</v>
                </pt>
                <pt idx="968">
                  <v>43294</v>
                </pt>
                <pt idx="969">
                  <v>43301</v>
                </pt>
                <pt idx="970">
                  <v>43308</v>
                </pt>
                <pt idx="971">
                  <v>43315</v>
                </pt>
                <pt idx="972">
                  <v>43322</v>
                </pt>
                <pt idx="973">
                  <v>43329</v>
                </pt>
                <pt idx="974">
                  <v>43336</v>
                </pt>
                <pt idx="975">
                  <v>43343</v>
                </pt>
                <pt idx="976">
                  <v>43350</v>
                </pt>
                <pt idx="977">
                  <v>43357</v>
                </pt>
                <pt idx="978">
                  <v>43364</v>
                </pt>
                <pt idx="979">
                  <v>43371</v>
                </pt>
                <pt idx="980">
                  <v>43378</v>
                </pt>
                <pt idx="981">
                  <v>43385</v>
                </pt>
                <pt idx="982">
                  <v>43392</v>
                </pt>
                <pt idx="983">
                  <v>43399</v>
                </pt>
                <pt idx="984">
                  <v>43406</v>
                </pt>
                <pt idx="985">
                  <v>43413</v>
                </pt>
                <pt idx="986">
                  <v>43420</v>
                </pt>
                <pt idx="987">
                  <v>43427</v>
                </pt>
                <pt idx="988">
                  <v>43434</v>
                </pt>
                <pt idx="989">
                  <v>43441</v>
                </pt>
                <pt idx="990">
                  <v>43448</v>
                </pt>
                <pt idx="991">
                  <v>43455</v>
                </pt>
                <pt idx="992">
                  <v>43462</v>
                </pt>
                <pt idx="993">
                  <v>43469</v>
                </pt>
                <pt idx="994">
                  <v>43476</v>
                </pt>
                <pt idx="995">
                  <v>43483</v>
                </pt>
                <pt idx="996">
                  <v>43490</v>
                </pt>
                <pt idx="997">
                  <v>43497</v>
                </pt>
                <pt idx="998">
                  <v>43504</v>
                </pt>
                <pt idx="999">
                  <v>43511</v>
                </pt>
                <pt idx="1000">
                  <v>43518</v>
                </pt>
                <pt idx="1001">
                  <v>43525</v>
                </pt>
                <pt idx="1002">
                  <v>43532</v>
                </pt>
                <pt idx="1003">
                  <v>43539</v>
                </pt>
                <pt idx="1004">
                  <v>43546</v>
                </pt>
                <pt idx="1005">
                  <v>43553</v>
                </pt>
                <pt idx="1006">
                  <v>43560</v>
                </pt>
                <pt idx="1007">
                  <v>43567</v>
                </pt>
                <pt idx="1008">
                  <v>43574</v>
                </pt>
                <pt idx="1009">
                  <v>43581</v>
                </pt>
                <pt idx="1010">
                  <v>43588</v>
                </pt>
                <pt idx="1011">
                  <v>43595</v>
                </pt>
                <pt idx="1012">
                  <v>43602</v>
                </pt>
                <pt idx="1013">
                  <v>43609</v>
                </pt>
                <pt idx="1014">
                  <v>43616</v>
                </pt>
                <pt idx="1015">
                  <v>43623</v>
                </pt>
                <pt idx="1016">
                  <v>43630</v>
                </pt>
                <pt idx="1017">
                  <v>43637</v>
                </pt>
                <pt idx="1018">
                  <v>43644</v>
                </pt>
                <pt idx="1019">
                  <v>43651</v>
                </pt>
                <pt idx="1020">
                  <v>43658</v>
                </pt>
                <pt idx="1021">
                  <v>43665</v>
                </pt>
                <pt idx="1022">
                  <v>43672</v>
                </pt>
                <pt idx="1023">
                  <v>43679</v>
                </pt>
                <pt idx="1024">
                  <v>43686</v>
                </pt>
                <pt idx="1025">
                  <v>43693</v>
                </pt>
                <pt idx="1026">
                  <v>43700</v>
                </pt>
                <pt idx="1027">
                  <v>43707</v>
                </pt>
                <pt idx="1028">
                  <v>43714</v>
                </pt>
                <pt idx="1029">
                  <v>43721</v>
                </pt>
                <pt idx="1030">
                  <v>43728</v>
                </pt>
                <pt idx="1031">
                  <v>43735</v>
                </pt>
                <pt idx="1032">
                  <v>43742</v>
                </pt>
                <pt idx="1033">
                  <v>43749</v>
                </pt>
                <pt idx="1034">
                  <v>43756</v>
                </pt>
                <pt idx="1035">
                  <v>43763</v>
                </pt>
                <pt idx="1036">
                  <v>43770</v>
                </pt>
                <pt idx="1037">
                  <v>43777</v>
                </pt>
                <pt idx="1038">
                  <v>43784</v>
                </pt>
                <pt idx="1039">
                  <v>43791</v>
                </pt>
                <pt idx="1040">
                  <v>43798</v>
                </pt>
                <pt idx="1041">
                  <v>43805</v>
                </pt>
                <pt idx="1042">
                  <v>43812</v>
                </pt>
                <pt idx="1043">
                  <v>43819</v>
                </pt>
                <pt idx="1044">
                  <v>43826</v>
                </pt>
                <pt idx="1045">
                  <v>43833</v>
                </pt>
                <pt idx="1046">
                  <v>43840</v>
                </pt>
                <pt idx="1047">
                  <v>43847</v>
                </pt>
                <pt idx="1048">
                  <v>43854</v>
                </pt>
                <pt idx="1049">
                  <v>43861</v>
                </pt>
                <pt idx="1050">
                  <v>43868</v>
                </pt>
                <pt idx="1051">
                  <v>43875</v>
                </pt>
                <pt idx="1052">
                  <v>43882</v>
                </pt>
                <pt idx="1053">
                  <v>43889</v>
                </pt>
                <pt idx="1054">
                  <v>43896</v>
                </pt>
                <pt idx="1055">
                  <v>43903</v>
                </pt>
                <pt idx="1056">
                  <v>43910</v>
                </pt>
                <pt idx="1057">
                  <v>43917</v>
                </pt>
                <pt idx="1058">
                  <v>43924</v>
                </pt>
                <pt idx="1059">
                  <v>43931</v>
                </pt>
                <pt idx="1060">
                  <v>43938</v>
                </pt>
                <pt idx="1061">
                  <v>43945</v>
                </pt>
                <pt idx="1062">
                  <v>43952</v>
                </pt>
                <pt idx="1063">
                  <v>43959</v>
                </pt>
                <pt idx="1064">
                  <v>43966</v>
                </pt>
                <pt idx="1065">
                  <v>43973</v>
                </pt>
                <pt idx="1066">
                  <v>43980</v>
                </pt>
                <pt idx="1067">
                  <v>43987</v>
                </pt>
                <pt idx="1068">
                  <v>43994</v>
                </pt>
                <pt idx="1069">
                  <v>44001</v>
                </pt>
                <pt idx="1070">
                  <v>44008</v>
                </pt>
                <pt idx="1071">
                  <v>44015</v>
                </pt>
                <pt idx="1072">
                  <v>44022</v>
                </pt>
                <pt idx="1073">
                  <v>44029</v>
                </pt>
                <pt idx="1074">
                  <v>44036</v>
                </pt>
                <pt idx="1075">
                  <v>44043</v>
                </pt>
                <pt idx="1076">
                  <v>44050</v>
                </pt>
                <pt idx="1077">
                  <v>44057</v>
                </pt>
                <pt idx="1078">
                  <v>44064</v>
                </pt>
                <pt idx="1079">
                  <v>44071</v>
                </pt>
                <pt idx="1080">
                  <v>44078</v>
                </pt>
                <pt idx="1081">
                  <v>44085</v>
                </pt>
                <pt idx="1082">
                  <v>44092</v>
                </pt>
                <pt idx="1083">
                  <v>44099</v>
                </pt>
                <pt idx="1084">
                  <v>44106</v>
                </pt>
                <pt idx="1085">
                  <v>44113</v>
                </pt>
                <pt idx="1086">
                  <v>44120</v>
                </pt>
                <pt idx="1087">
                  <v>44127</v>
                </pt>
                <pt idx="1088">
                  <v>44134</v>
                </pt>
                <pt idx="1089">
                  <v>44141</v>
                </pt>
                <pt idx="1090">
                  <v>44148</v>
                </pt>
                <pt idx="1091">
                  <v>44155</v>
                </pt>
                <pt idx="1092">
                  <v>44162</v>
                </pt>
                <pt idx="1093">
                  <v>44169</v>
                </pt>
                <pt idx="1094">
                  <v>44176</v>
                </pt>
                <pt idx="1095">
                  <v>44183</v>
                </pt>
                <pt idx="1096">
                  <v>44190</v>
                </pt>
                <pt idx="1097">
                  <v>44197</v>
                </pt>
                <pt idx="1098">
                  <v>44204</v>
                </pt>
                <pt idx="1099">
                  <v>44211</v>
                </pt>
                <pt idx="1100">
                  <v>44218</v>
                </pt>
                <pt idx="1101">
                  <v>44225</v>
                </pt>
                <pt idx="1102">
                  <v>44232</v>
                </pt>
                <pt idx="1103">
                  <v>44239</v>
                </pt>
                <pt idx="1104">
                  <v>44246</v>
                </pt>
                <pt idx="1105">
                  <v>44253</v>
                </pt>
                <pt idx="1106">
                  <v>44260</v>
                </pt>
                <pt idx="1107">
                  <v>44267</v>
                </pt>
                <pt idx="1108">
                  <v>44274</v>
                </pt>
                <pt idx="1109">
                  <v>44281</v>
                </pt>
                <pt idx="1110">
                  <v>44288</v>
                </pt>
                <pt idx="1111">
                  <v>44295</v>
                </pt>
                <pt idx="1112">
                  <v>44302</v>
                </pt>
                <pt idx="1113">
                  <v>44309</v>
                </pt>
                <pt idx="1114">
                  <v>44316</v>
                </pt>
                <pt idx="1115">
                  <v>44323</v>
                </pt>
                <pt idx="1116">
                  <v>44330</v>
                </pt>
                <pt idx="1117">
                  <v>44337</v>
                </pt>
                <pt idx="1118">
                  <v>44344</v>
                </pt>
                <pt idx="1119">
                  <v>44351</v>
                </pt>
                <pt idx="1120">
                  <v>44358</v>
                </pt>
                <pt idx="1121">
                  <v>44365</v>
                </pt>
                <pt idx="1122">
                  <v>44372</v>
                </pt>
                <pt idx="1123">
                  <v>44379</v>
                </pt>
                <pt idx="1124">
                  <v>44386</v>
                </pt>
                <pt idx="1125">
                  <v>44393</v>
                </pt>
                <pt idx="1126">
                  <v>44400</v>
                </pt>
                <pt idx="1127">
                  <v>44407</v>
                </pt>
                <pt idx="1128">
                  <v>44414</v>
                </pt>
                <pt idx="1129">
                  <v>44421</v>
                </pt>
                <pt idx="1130">
                  <v>44428</v>
                </pt>
                <pt idx="1131">
                  <v>44435</v>
                </pt>
                <pt idx="1132">
                  <v>44442</v>
                </pt>
                <pt idx="1133">
                  <v>44449</v>
                </pt>
                <pt idx="1134">
                  <v>44456</v>
                </pt>
                <pt idx="1135">
                  <v>44463</v>
                </pt>
                <pt idx="1136">
                  <v>44470</v>
                </pt>
                <pt idx="1137">
                  <v>44477</v>
                </pt>
                <pt idx="1138">
                  <v>44484</v>
                </pt>
                <pt idx="1139">
                  <v>44491</v>
                </pt>
                <pt idx="1140">
                  <v>44498</v>
                </pt>
                <pt idx="1141">
                  <v>44505</v>
                </pt>
                <pt idx="1142">
                  <v>44512</v>
                </pt>
                <pt idx="1143">
                  <v>44519</v>
                </pt>
                <pt idx="1144">
                  <v>44526</v>
                </pt>
                <pt idx="1145">
                  <v>44533</v>
                </pt>
                <pt idx="1146">
                  <v>44540</v>
                </pt>
                <pt idx="1147">
                  <v>44547</v>
                </pt>
                <pt idx="1148">
                  <v>44554</v>
                </pt>
                <pt idx="1149">
                  <v>44561</v>
                </pt>
                <pt idx="1150">
                  <v>44568</v>
                </pt>
                <pt idx="1151">
                  <v>44575</v>
                </pt>
                <pt idx="1152">
                  <v>44582</v>
                </pt>
                <pt idx="1153">
                  <v>44589</v>
                </pt>
                <pt idx="1154">
                  <v>44596</v>
                </pt>
                <pt idx="1155">
                  <v>44603</v>
                </pt>
                <pt idx="1156">
                  <v>44610</v>
                </pt>
                <pt idx="1157">
                  <v>44617</v>
                </pt>
                <pt idx="1158">
                  <v>44624</v>
                </pt>
                <pt idx="1159">
                  <v>44631</v>
                </pt>
                <pt idx="1160">
                  <v>44638</v>
                </pt>
                <pt idx="1161">
                  <v>44645</v>
                </pt>
                <pt idx="1162">
                  <v>44652</v>
                </pt>
                <pt idx="1163">
                  <v>44659</v>
                </pt>
                <pt idx="1164">
                  <v>44666</v>
                </pt>
                <pt idx="1165">
                  <v>44673</v>
                </pt>
                <pt idx="1166">
                  <v>44680</v>
                </pt>
                <pt idx="1167">
                  <v>44687</v>
                </pt>
                <pt idx="1168">
                  <v>44694</v>
                </pt>
                <pt idx="1169">
                  <v>44701</v>
                </pt>
                <pt idx="1170">
                  <v>44708</v>
                </pt>
                <pt idx="1171">
                  <v>44715</v>
                </pt>
                <pt idx="1172">
                  <v>44722</v>
                </pt>
                <pt idx="1173">
                  <v>44729</v>
                </pt>
                <pt idx="1174">
                  <v>44736</v>
                </pt>
                <pt idx="1175">
                  <v>44743</v>
                </pt>
                <pt idx="1176">
                  <v>44750</v>
                </pt>
                <pt idx="1177">
                  <v>44757</v>
                </pt>
                <pt idx="1178">
                  <v>44764</v>
                </pt>
                <pt idx="1179">
                  <v>44771</v>
                </pt>
                <pt idx="1180">
                  <v>44778</v>
                </pt>
                <pt idx="1181">
                  <v>44785</v>
                </pt>
                <pt idx="1182">
                  <v>44792</v>
                </pt>
                <pt idx="1183">
                  <v>44799</v>
                </pt>
                <pt idx="1184">
                  <v>44806</v>
                </pt>
                <pt idx="1185">
                  <v>44813</v>
                </pt>
                <pt idx="1186">
                  <v>44820</v>
                </pt>
                <pt idx="1187">
                  <v>44827</v>
                </pt>
                <pt idx="1188">
                  <v>44834</v>
                </pt>
                <pt idx="1189">
                  <v>44841</v>
                </pt>
                <pt idx="1190">
                  <v>44848</v>
                </pt>
                <pt idx="1191">
                  <v>44855</v>
                </pt>
                <pt idx="1192">
                  <v>44862</v>
                </pt>
                <pt idx="1193">
                  <v>44869</v>
                </pt>
                <pt idx="1194">
                  <v>44876</v>
                </pt>
                <pt idx="1195">
                  <v>44883</v>
                </pt>
                <pt idx="1196">
                  <v>44890</v>
                </pt>
                <pt idx="1197">
                  <v>44897</v>
                </pt>
                <pt idx="1198">
                  <v>44904</v>
                </pt>
                <pt idx="1199">
                  <v>44911</v>
                </pt>
                <pt idx="1200">
                  <v>44918</v>
                </pt>
                <pt idx="1201">
                  <v>44925</v>
                </pt>
                <pt idx="1202">
                  <v>44932</v>
                </pt>
                <pt idx="1203">
                  <v>44939</v>
                </pt>
                <pt idx="1204">
                  <v>44946</v>
                </pt>
                <pt idx="1205">
                  <v>44953</v>
                </pt>
                <pt idx="1206">
                  <v>44960</v>
                </pt>
                <pt idx="1207">
                  <v>44967</v>
                </pt>
                <pt idx="1208">
                  <v>44974</v>
                </pt>
                <pt idx="1209">
                  <v>44981</v>
                </pt>
                <pt idx="1210">
                  <v>44988</v>
                </pt>
                <pt idx="1211">
                  <v>44995</v>
                </pt>
                <pt idx="1212">
                  <v>45002</v>
                </pt>
                <pt idx="1213">
                  <v>45009</v>
                </pt>
                <pt idx="1214">
                  <v>45016</v>
                </pt>
                <pt idx="1215">
                  <v>45023</v>
                </pt>
                <pt idx="1216">
                  <v>45030</v>
                </pt>
                <pt idx="1217">
                  <v>45037</v>
                </pt>
                <pt idx="1218">
                  <v>45044</v>
                </pt>
                <pt idx="1219">
                  <v>45051</v>
                </pt>
                <pt idx="1220">
                  <v>45058</v>
                </pt>
                <pt idx="1221">
                  <v>45065</v>
                </pt>
                <pt idx="1222">
                  <v>45072</v>
                </pt>
                <pt idx="1223">
                  <v>45079</v>
                </pt>
                <pt idx="1224">
                  <v>45086</v>
                </pt>
                <pt idx="1225">
                  <v>45093</v>
                </pt>
                <pt idx="1226">
                  <v>45100</v>
                </pt>
                <pt idx="1227">
                  <v>45107</v>
                </pt>
                <pt idx="1228">
                  <v>45114</v>
                </pt>
                <pt idx="1229">
                  <v>45121</v>
                </pt>
                <pt idx="1230">
                  <v>45128</v>
                </pt>
                <pt idx="1231">
                  <v>45135</v>
                </pt>
                <pt idx="1232">
                  <v>45142</v>
                </pt>
                <pt idx="1233">
                  <v>45149</v>
                </pt>
                <pt idx="1234">
                  <v>45156</v>
                </pt>
                <pt idx="1235">
                  <v>45163</v>
                </pt>
                <pt idx="1236">
                  <v>45170</v>
                </pt>
                <pt idx="1237">
                  <v>45177</v>
                </pt>
                <pt idx="1238">
                  <v>45184</v>
                </pt>
                <pt idx="1239">
                  <v>45191</v>
                </pt>
                <pt idx="1240">
                  <v>45198</v>
                </pt>
                <pt idx="1241">
                  <v>45205</v>
                </pt>
                <pt idx="1242">
                  <v>45212</v>
                </pt>
                <pt idx="1243">
                  <v>45219</v>
                </pt>
                <pt idx="1244">
                  <v>45226</v>
                </pt>
                <pt idx="1245">
                  <v>45233</v>
                </pt>
                <pt idx="1246">
                  <v>45240</v>
                </pt>
                <pt idx="1247">
                  <v>45247</v>
                </pt>
                <pt idx="1248">
                  <v>45254</v>
                </pt>
                <pt idx="1249">
                  <v>45261</v>
                </pt>
                <pt idx="1250">
                  <v>45268</v>
                </pt>
                <pt idx="1251">
                  <v>45275</v>
                </pt>
                <pt idx="1252">
                  <v>45282</v>
                </pt>
                <pt idx="1253">
                  <v>45289</v>
                </pt>
                <pt idx="1254">
                  <v>45296</v>
                </pt>
                <pt idx="1255">
                  <v>45303</v>
                </pt>
                <pt idx="1256">
                  <v>45310</v>
                </pt>
                <pt idx="1257">
                  <v>45317</v>
                </pt>
                <pt idx="1258">
                  <v>45324</v>
                </pt>
                <pt idx="1259">
                  <v>45331</v>
                </pt>
                <pt idx="1260">
                  <v>45338</v>
                </pt>
                <pt idx="1261">
                  <v>45345</v>
                </pt>
                <pt idx="1262">
                  <v>45352</v>
                </pt>
                <pt idx="1263">
                  <v>45359</v>
                </pt>
                <pt idx="1264">
                  <v>45366</v>
                </pt>
                <pt idx="1265">
                  <v>45373</v>
                </pt>
                <pt idx="1266">
                  <v>45380</v>
                </pt>
                <pt idx="1267">
                  <v>45387</v>
                </pt>
                <pt idx="1268">
                  <v>45394</v>
                </pt>
                <pt idx="1269">
                  <v>45401</v>
                </pt>
                <pt idx="1270">
                  <v>45408</v>
                </pt>
                <pt idx="1271">
                  <v>45415</v>
                </pt>
                <pt idx="1272">
                  <v>45422</v>
                </pt>
                <pt idx="1273">
                  <v>45429</v>
                </pt>
                <pt idx="1274">
                  <v>45436</v>
                </pt>
                <pt idx="1275">
                  <v>45443</v>
                </pt>
                <pt idx="1276">
                  <v>45450</v>
                </pt>
                <pt idx="1277">
                  <v>45457</v>
                </pt>
                <pt idx="1278">
                  <v>45464</v>
                </pt>
                <pt idx="1279">
                  <v>45471</v>
                </pt>
                <pt idx="1280">
                  <v>45478</v>
                </pt>
                <pt idx="1281">
                  <v>45485</v>
                </pt>
                <pt idx="1282">
                  <v>45492</v>
                </pt>
                <pt idx="1283">
                  <v>45499</v>
                </pt>
                <pt idx="1284">
                  <v>45506</v>
                </pt>
                <pt idx="1285">
                  <v>45513</v>
                </pt>
                <pt idx="1286">
                  <v>45520</v>
                </pt>
                <pt idx="1287">
                  <v>45527</v>
                </pt>
                <pt idx="1288">
                  <v>45534</v>
                </pt>
                <pt idx="1289">
                  <v>45541</v>
                </pt>
                <pt idx="1290">
                  <v>45548</v>
                </pt>
                <pt idx="1291">
                  <v>45555</v>
                </pt>
                <pt idx="1292">
                  <v>45562</v>
                </pt>
                <pt idx="1293">
                  <v>45569</v>
                </pt>
                <pt idx="1294">
                  <v>45576</v>
                </pt>
                <pt idx="1295">
                  <v>45583</v>
                </pt>
                <pt idx="1296">
                  <v>45590</v>
                </pt>
                <pt idx="1297">
                  <v>45597</v>
                </pt>
                <pt idx="1298">
                  <v>45604</v>
                </pt>
                <pt idx="1299">
                  <v>45611</v>
                </pt>
                <pt idx="1300">
                  <v>45618</v>
                </pt>
                <pt idx="1301">
                  <v>45625</v>
                </pt>
                <pt idx="1302">
                  <v>45632</v>
                </pt>
                <pt idx="1303">
                  <v>45639</v>
                </pt>
                <pt idx="1304">
                  <v>45646</v>
                </pt>
                <pt idx="1305">
                  <v>45653</v>
                </pt>
                <pt idx="1306">
                  <v>45660</v>
                </pt>
                <pt idx="1307">
                  <v>45667</v>
                </pt>
                <pt idx="1308">
                  <v>45674</v>
                </pt>
                <pt idx="1309">
                  <v>45681</v>
                </pt>
                <pt idx="1310">
                  <v>45688</v>
                </pt>
                <pt idx="1311">
                  <v>45695</v>
                </pt>
                <pt idx="1312">
                  <v>45702</v>
                </pt>
                <pt idx="1313">
                  <v>45709</v>
                </pt>
                <pt idx="1314">
                  <v>45716</v>
                </pt>
                <pt idx="1315">
                  <v>45723</v>
                </pt>
                <pt idx="1316">
                  <v>45730</v>
                </pt>
                <pt idx="1317">
                  <v>45737</v>
                </pt>
                <pt idx="1318">
                  <v>45744</v>
                </pt>
                <pt idx="1319">
                  <v>45751</v>
                </pt>
                <pt idx="1320">
                  <v>45758</v>
                </pt>
                <pt idx="1321">
                  <v>45765</v>
                </pt>
                <pt idx="1322">
                  <v>45772</v>
                </pt>
                <pt idx="1323">
                  <v>45779</v>
                </pt>
                <pt idx="1324">
                  <v>45786</v>
                </pt>
                <pt idx="1325">
                  <v>45793</v>
                </pt>
                <pt idx="1326">
                  <v>45800</v>
                </pt>
                <pt idx="1327">
                  <v>45807</v>
                </pt>
                <pt idx="1328">
                  <v>45814</v>
                </pt>
                <pt idx="1329">
                  <v>45821</v>
                </pt>
                <pt idx="1330">
                  <v>45828</v>
                </pt>
                <pt idx="1331">
                  <v>45835</v>
                </pt>
                <pt idx="1332">
                  <v>45842</v>
                </pt>
                <pt idx="1333">
                  <v>45849</v>
                </pt>
                <pt idx="1334">
                  <v>45856</v>
                </pt>
                <pt idx="1335">
                  <v>45863</v>
                </pt>
                <pt idx="1336">
                  <v>45870</v>
                </pt>
                <pt idx="1337">
                  <v>45877</v>
                </pt>
                <pt idx="1338">
                  <v>45884</v>
                </pt>
                <pt idx="1339">
                  <v>45891</v>
                </pt>
                <pt idx="1340">
                  <v>45898</v>
                </pt>
                <pt idx="1341">
                  <v>45905</v>
                </pt>
                <pt idx="1342">
                  <v>45912</v>
                </pt>
                <pt idx="1343">
                  <v>45919</v>
                </pt>
                <pt idx="1344">
                  <v>45926</v>
                </pt>
                <pt idx="1345">
                  <v>45933</v>
                </pt>
                <pt idx="1346">
                  <v>45940</v>
                </pt>
                <pt idx="1347">
                  <v>45947</v>
                </pt>
                <pt idx="1348">
                  <v>45954</v>
                </pt>
                <pt idx="1349">
                  <v>45961</v>
                </pt>
                <pt idx="1350">
                  <v>45968</v>
                </pt>
                <pt idx="1351">
                  <v>45975</v>
                </pt>
                <pt idx="1352">
                  <v>45982</v>
                </pt>
                <pt idx="1353">
                  <v>45989</v>
                </pt>
                <pt idx="1354">
                  <v>45996</v>
                </pt>
                <pt idx="1355">
                  <v>46003</v>
                </pt>
                <pt idx="1356">
                  <v>46010</v>
                </pt>
                <pt idx="1357">
                  <v>46017</v>
                </pt>
                <pt idx="1358">
                  <v>46024</v>
                </pt>
                <pt idx="1359">
                  <v>46031</v>
                </pt>
                <pt idx="1360">
                  <v>46038</v>
                </pt>
                <pt idx="1361">
                  <v>46045</v>
                </pt>
                <pt idx="1362">
                  <v>46052</v>
                </pt>
                <pt idx="1363">
                  <v>46059</v>
                </pt>
                <pt idx="1364">
                  <v>46066</v>
                </pt>
                <pt idx="1365">
                  <v>46073</v>
                </pt>
                <pt idx="1366">
                  <v>46080</v>
                </pt>
                <pt idx="1367">
                  <v>46087</v>
                </pt>
                <pt idx="1368">
                  <v>46094</v>
                </pt>
                <pt idx="1369">
                  <v>46101</v>
                </pt>
                <pt idx="1370">
                  <v>46108</v>
                </pt>
                <pt idx="1371">
                  <v>46115</v>
                </pt>
                <pt idx="1372">
                  <v>46122</v>
                </pt>
              </numCache>
            </numRef>
          </cat>
          <val>
            <numRef>
              <f>市场状态总览!$C$159:$C$1531</f>
              <numCache>
                <formatCode>0.00</formatCode>
                <ptCount val="1373"/>
                <pt idx="0">
                  <v>0.09029432342186229</v>
                </pt>
                <pt idx="1">
                  <v>0.05372434323192686</v>
                </pt>
                <pt idx="2">
                  <v>-0.08495632981710535</v>
                </pt>
                <pt idx="3">
                  <v>-0.222445744829054</v>
                </pt>
                <pt idx="4">
                  <v>-0.2307653277675517</v>
                </pt>
                <pt idx="5">
                  <v>0.2440981810287025</v>
                </pt>
                <pt idx="6">
                  <v>0.2069662595029346</v>
                </pt>
                <pt idx="7">
                  <v>0.2567172890517</v>
                </pt>
                <pt idx="8">
                  <v>0.4752031954192494</v>
                </pt>
                <pt idx="9">
                  <v>0.3510439528419037</v>
                </pt>
                <pt idx="10">
                  <v>0.08435970938710519</v>
                </pt>
                <pt idx="11">
                  <v>0.2245291077599496</v>
                </pt>
                <pt idx="12">
                  <v>0.4007887200543616</v>
                </pt>
                <pt idx="13">
                  <v>0.7480953968722887</v>
                </pt>
                <pt idx="14">
                  <v>0.8354271673382003</v>
                </pt>
                <pt idx="15">
                  <v>0.8711882409547389</v>
                </pt>
                <pt idx="16">
                  <v>1.221469130943219</v>
                </pt>
                <pt idx="17">
                  <v>0.4948377770585176</v>
                </pt>
                <pt idx="18">
                  <v>0.7987117426382152</v>
                </pt>
                <pt idx="19">
                  <v>0.7349088704732543</v>
                </pt>
                <pt idx="20">
                  <v>0.7366008764529539</v>
                </pt>
                <pt idx="21">
                  <v>0.6612260585067508</v>
                </pt>
                <pt idx="22">
                  <v>0.6452946917684921</v>
                </pt>
                <pt idx="23">
                  <v>0.4866942386197601</v>
                </pt>
                <pt idx="24">
                  <v>0.5115779906839257</v>
                </pt>
                <pt idx="25">
                  <v>0.3370927663297743</v>
                </pt>
                <pt idx="26">
                  <v>0.3168285383672627</v>
                </pt>
                <pt idx="27">
                  <v>0.1357330336026513</v>
                </pt>
                <pt idx="28">
                  <v>0.02877459170664556</v>
                </pt>
                <pt idx="29">
                  <v>0.001545947642651258</v>
                </pt>
                <pt idx="30">
                  <v>0.01455572543468175</v>
                </pt>
                <pt idx="31">
                  <v>0.1212623320115831</v>
                </pt>
                <pt idx="32">
                  <v>0.06161145081409197</v>
                </pt>
                <pt idx="33">
                  <v>0.1706486174111666</v>
                </pt>
                <pt idx="34">
                  <v>0.1007374641955088</v>
                </pt>
                <pt idx="35">
                  <v>-0.02977354041995933</v>
                </pt>
                <pt idx="36">
                  <v>-0.009382041650983886</v>
                </pt>
                <pt idx="37">
                  <v>-0.009222551499787457</v>
                </pt>
                <pt idx="38">
                  <v>-0.1311714832297075</v>
                </pt>
                <pt idx="39">
                  <v>0.09721972425787992</v>
                </pt>
                <pt idx="40">
                  <v>0.06015868671691063</v>
                </pt>
                <pt idx="41">
                  <v>0.1788306706191384</v>
                </pt>
                <pt idx="42">
                  <v>0.5445641109494059</v>
                </pt>
                <pt idx="43">
                  <v>0.5086786020459118</v>
                </pt>
                <pt idx="44">
                  <v>0.6197460037992295</v>
                </pt>
                <pt idx="45">
                  <v>0.3863731112032692</v>
                </pt>
                <pt idx="46">
                  <v>0.6556731160599911</v>
                </pt>
                <pt idx="47">
                  <v>0.5355149983464308</v>
                </pt>
                <pt idx="48">
                  <v>0.7250195963435173</v>
                </pt>
                <pt idx="49">
                  <v>2.421001587025165</v>
                </pt>
                <pt idx="50">
                  <v>2.65037585859793</v>
                </pt>
                <pt idx="51">
                  <v>2.376431909900906</v>
                </pt>
                <pt idx="52">
                  <v>2.327948598267331</v>
                </pt>
                <pt idx="53">
                  <v>2.511696069952186</v>
                </pt>
                <pt idx="54">
                  <v>2.549808743676001</v>
                </pt>
                <pt idx="55">
                  <v>2.577472283010684</v>
                </pt>
                <pt idx="56">
                  <v>2.471995544727118</v>
                </pt>
                <pt idx="57">
                  <v>2.424158587683092</v>
                </pt>
                <pt idx="58">
                  <v>2.536143598707448</v>
                </pt>
                <pt idx="59">
                  <v>2.46887003030078</v>
                </pt>
                <pt idx="60">
                  <v>2.470325270064232</v>
                </pt>
                <pt idx="61">
                  <v>2.514236240255995</v>
                </pt>
                <pt idx="62">
                  <v>3.437559940486844</v>
                </pt>
                <pt idx="63">
                  <v>3.292364938529994</v>
                </pt>
                <pt idx="64">
                  <v>3.162440453871046</v>
                </pt>
                <pt idx="65">
                  <v>3.045226396420651</v>
                </pt>
                <pt idx="66">
                  <v>2.954490357777358</v>
                </pt>
                <pt idx="67">
                  <v>3.825929366820437</v>
                </pt>
                <pt idx="68">
                  <v>3.653861473797273</v>
                </pt>
                <pt idx="69">
                  <v>3.501798385170544</v>
                </pt>
                <pt idx="70">
                  <v>3.359407196995146</v>
                </pt>
                <pt idx="71">
                  <v>3.80195886458885</v>
                </pt>
                <pt idx="72">
                  <v>3.623586124496542</v>
                </pt>
                <pt idx="73">
                  <v>3.466473793159734</v>
                </pt>
                <pt idx="74">
                  <v>3.326650682286768</v>
                </pt>
                <pt idx="75">
                  <v>3.619883298961252</v>
                </pt>
                <pt idx="76">
                  <v>3.458566278471307</v>
                </pt>
                <pt idx="77">
                  <v>3.315340922262942</v>
                </pt>
                <pt idx="78">
                  <v>3.187000686904992</v>
                </pt>
                <pt idx="79">
                  <v>3.068391200528099</v>
                </pt>
                <pt idx="80">
                  <v>2.960695592342187</v>
                </pt>
                <pt idx="81">
                  <v>2.862293476696985</v>
                </pt>
                <pt idx="82">
                  <v>2.771883058907535</v>
                </pt>
                <pt idx="83">
                  <v>2.688404797234933</v>
                </pt>
                <pt idx="84">
                  <v>3.534097619354374</v>
                </pt>
                <pt idx="85">
                  <v>3.380930377439143</v>
                </pt>
                <pt idx="86">
                  <v>3.244378302702516</v>
                </pt>
                <pt idx="87">
                  <v>3.121579601232356</v>
                </pt>
                <pt idx="88">
                  <v>3.012588804977983</v>
                </pt>
                <pt idx="89">
                  <v>3.497395566504506</v>
                </pt>
                <pt idx="90">
                  <v>3.349110828598358</v>
                </pt>
                <pt idx="91">
                  <v>4.266555038388947</v>
                </pt>
                <pt idx="92">
                  <v>3.098704146743163</v>
                </pt>
                <pt idx="93">
                  <v>4.128032896188905</v>
                </pt>
                <pt idx="94">
                  <v>3.89728306370372</v>
                </pt>
                <pt idx="95">
                  <v>3.698933498584708</v>
                </pt>
                <pt idx="96">
                  <v>3.525943702592097</v>
                </pt>
                <pt idx="97">
                  <v>4.197030278479017</v>
                </pt>
                <pt idx="98">
                  <v>3.953381520372908</v>
                </pt>
                <pt idx="99">
                  <v>3.745189473334988</v>
                </pt>
                <pt idx="100">
                  <v>3.564496594050939</v>
                </pt>
                <pt idx="101">
                  <v>3.405371440460899</v>
                </pt>
                <pt idx="102">
                  <v>3.825975458127536</v>
                </pt>
                <pt idx="103">
                  <v>3.634682248549668</v>
                </pt>
                <pt idx="104">
                  <v>3.467362871438634</v>
                </pt>
                <pt idx="105">
                  <v>3.3204025935483</v>
                </pt>
                <pt idx="106">
                  <v>3.125276783037576</v>
                </pt>
                <pt idx="107">
                  <v>3.012749865066672</v>
                </pt>
                <pt idx="108">
                  <v>2.910224858818681</v>
                </pt>
                <pt idx="109">
                  <v>2.81626348074559</v>
                </pt>
                <pt idx="110">
                  <v>2.533059067963565</v>
                </pt>
                <pt idx="111">
                  <v>2.465664887166197</v>
                </pt>
                <pt idx="112">
                  <v>2.402485576789096</v>
                </pt>
                <pt idx="113">
                  <v>2.343079554618505</v>
                </pt>
                <pt idx="114">
                  <v>2.045295528836283</v>
                </pt>
                <pt idx="115">
                  <v>2.004179135139136</v>
                </pt>
                <pt idx="116">
                  <v>-0.8749884823220504</v>
                </pt>
                <pt idx="117">
                  <v>-0.8774499246297276</v>
                </pt>
                <pt idx="118">
                  <v>-0.572609695612187</v>
                </pt>
                <pt idx="119">
                  <v>-0.6189298954174085</v>
                </pt>
                <pt idx="120">
                  <v>-0.6127085356588127</v>
                </pt>
                <pt idx="121">
                  <v>-0.7818431070680314</v>
                </pt>
                <pt idx="122">
                  <v>-0.3892021901754346</v>
                </pt>
                <pt idx="123">
                  <v>-0.507673053984976</v>
                </pt>
                <pt idx="124">
                  <v>-0.4110425405740226</v>
                </pt>
                <pt idx="125">
                  <v>-0.788609880664922</v>
                </pt>
                <pt idx="126">
                  <v>-0.7074646315147672</v>
                </pt>
                <pt idx="127">
                  <v>-0.4794398899322416</v>
                </pt>
                <pt idx="128">
                  <v>0.00770961768894185</v>
                </pt>
                <pt idx="129">
                  <v>0.3688164167707002</v>
                </pt>
                <pt idx="130">
                  <v>0.5677598137929509</v>
                </pt>
                <pt idx="131">
                  <v>0.7060899350338954</v>
                </pt>
                <pt idx="132">
                  <v>0.6919208614110707</v>
                </pt>
                <pt idx="133">
                  <v>2.287252899497715</v>
                </pt>
                <pt idx="134">
                  <v>3.401039605334494</v>
                </pt>
                <pt idx="135">
                  <v>2.892477881809567</v>
                </pt>
                <pt idx="136">
                  <v>3.808211475377715</v>
                </pt>
                <pt idx="137">
                  <v>2.519642163610642</v>
                </pt>
                <pt idx="138">
                  <v>2.426262765063315</v>
                </pt>
                <pt idx="139">
                  <v>2.027609851810544</v>
                </pt>
                <pt idx="140">
                  <v>1.090818982970905</v>
                </pt>
                <pt idx="141">
                  <v>2.510470108993984</v>
                </pt>
                <pt idx="142">
                  <v>2.346128114366697</v>
                </pt>
                <pt idx="143">
                  <v>2.89339855070145</v>
                </pt>
                <pt idx="144">
                  <v>2.434353173033815</v>
                </pt>
                <pt idx="145">
                  <v>2.821047630345532</v>
                </pt>
                <pt idx="146">
                  <v>2.079040256575459</v>
                </pt>
                <pt idx="147">
                  <v>0.9277999426483599</v>
                </pt>
                <pt idx="148">
                  <v>0.5232543955732245</v>
                </pt>
                <pt idx="149">
                  <v>0.5115485852705399</v>
                </pt>
                <pt idx="150">
                  <v>0.4581835062190722</v>
                </pt>
                <pt idx="151">
                  <v>0.1758997772461398</v>
                </pt>
                <pt idx="152">
                  <v>-0.1266914505771796</v>
                </pt>
                <pt idx="153">
                  <v>0.05099248469568041</v>
                </pt>
                <pt idx="154">
                  <v>0.09674053181385414</v>
                </pt>
                <pt idx="155">
                  <v>0.1059573747966114</v>
                </pt>
                <pt idx="156">
                  <v>-0.05225767910035384</v>
                </pt>
                <pt idx="157">
                  <v>0.04583436002533059</v>
                </pt>
                <pt idx="158">
                  <v>-0.4517990586477351</v>
                </pt>
                <pt idx="159">
                  <v>-0.7873453546084881</v>
                </pt>
                <pt idx="160">
                  <v>-0.5389663949050273</v>
                </pt>
                <pt idx="161">
                  <v>-0.1242406888779393</v>
                </pt>
                <pt idx="162">
                  <v>-0.09759371709681797</v>
                </pt>
                <pt idx="163">
                  <v>0.1598975948024485</v>
                </pt>
                <pt idx="164">
                  <v>0.1968648249230492</v>
                </pt>
                <pt idx="165">
                  <v>0.1698506903339107</v>
                </pt>
                <pt idx="166">
                  <v>0.1676917406544201</v>
                </pt>
                <pt idx="167">
                  <v>0.2365093162660981</v>
                </pt>
                <pt idx="168">
                  <v>0.1771343522405192</v>
                </pt>
                <pt idx="169">
                  <v>-0.2362745156477449</v>
                </pt>
                <pt idx="170">
                  <v>-0.2403025389197404</v>
                </pt>
                <pt idx="171">
                  <v>-0.2467458894708885</v>
                </pt>
                <pt idx="172">
                  <v>-0.3134996359174049</v>
                </pt>
                <pt idx="173">
                  <v>-0.2642206778180297</v>
                </pt>
                <pt idx="174">
                  <v>-0.7857616738465418</v>
                </pt>
                <pt idx="175">
                  <v>-1.011968832241257</v>
                </pt>
                <pt idx="176">
                  <v>-1.043844846894718</v>
                </pt>
                <pt idx="177">
                  <v>-1.157263638064669</v>
                </pt>
                <pt idx="178">
                  <v>-1.025399964777794</v>
                </pt>
                <pt idx="179">
                  <v>-1.145815871851857</v>
                </pt>
                <pt idx="180">
                  <v>-1.231684738124772</v>
                </pt>
                <pt idx="181">
                  <v>-1.256266811855663</v>
                </pt>
                <pt idx="182">
                  <v>-1.368772950418581</v>
                </pt>
                <pt idx="183">
                  <v>-1.370673463868301</v>
                </pt>
                <pt idx="184">
                  <v>-0.9460051533687723</v>
                </pt>
                <pt idx="185">
                  <v>-1.452792196471774</v>
                </pt>
                <pt idx="186">
                  <v>-1.45773308994445</v>
                </pt>
                <pt idx="187">
                  <v>-1.509447114680802</v>
                </pt>
                <pt idx="188">
                  <v>-1.220735866584218</v>
                </pt>
                <pt idx="189">
                  <v>-1.233946871661667</v>
                </pt>
                <pt idx="190">
                  <v>-1.376326623128053</v>
                </pt>
                <pt idx="191">
                  <v>-1.465243884155347</v>
                </pt>
                <pt idx="192">
                  <v>-1.513885294093812</v>
                </pt>
                <pt idx="193">
                  <v>-1.515298413108949</v>
                </pt>
                <pt idx="194">
                  <v>-1.463214867629908</v>
                </pt>
                <pt idx="195">
                  <v>-1.46800930787876</v>
                </pt>
                <pt idx="196">
                  <v>-1.107044671795745</v>
                </pt>
                <pt idx="197">
                  <v>-1.357873143401764</v>
                </pt>
                <pt idx="198">
                  <v>-1.415522417913037</v>
                </pt>
                <pt idx="199">
                  <v>-1.406181372154818</v>
                </pt>
                <pt idx="200">
                  <v>-1.30909030726376</v>
                </pt>
                <pt idx="201">
                  <v>-1.446108691755374</v>
                </pt>
                <pt idx="202">
                  <v>-1.497213704117792</v>
                </pt>
                <pt idx="203">
                  <v>-1.415016952936282</v>
                </pt>
                <pt idx="204">
                  <v>-1.189479099580225</v>
                </pt>
                <pt idx="205">
                  <v>-1.344584757256265</v>
                </pt>
                <pt idx="206">
                  <v>-1.331782840559599</v>
                </pt>
                <pt idx="207">
                  <v>-1.392087856967526</v>
                </pt>
                <pt idx="208">
                  <v>-1.346179051055714</v>
                </pt>
                <pt idx="209">
                  <v>-1.346471709586498</v>
                </pt>
                <pt idx="210">
                  <v>-1.318430437046873</v>
                </pt>
                <pt idx="211">
                  <v>-1.359826919142483</v>
                </pt>
                <pt idx="212">
                  <v>-1.367796574271121</v>
                </pt>
                <pt idx="213">
                  <v>-1.434948883823044</v>
                </pt>
                <pt idx="214">
                  <v>-1.221453673126377</v>
                </pt>
                <pt idx="215">
                  <v>-1.139252732604656</v>
                </pt>
                <pt idx="216">
                  <v>-1.190686861443407</v>
                </pt>
                <pt idx="217">
                  <v>-1.147375479577653</v>
                </pt>
                <pt idx="218">
                  <v>-1.091522381873504</v>
                </pt>
                <pt idx="219">
                  <v>-1.052918619816835</v>
                </pt>
                <pt idx="220">
                  <v>-0.7841949757878813</v>
                </pt>
                <pt idx="221">
                  <v>-0.6908160555820182</v>
                </pt>
                <pt idx="222">
                  <v>-0.7304007374815231</v>
                </pt>
                <pt idx="223">
                  <v>-0.8408727785751561</v>
                </pt>
                <pt idx="224">
                  <v>-0.1245504183890543</v>
                </pt>
                <pt idx="225">
                  <v>-0.8212883256818334</v>
                </pt>
                <pt idx="226">
                  <v>-0.7925616260023363</v>
                </pt>
                <pt idx="227">
                  <v>-0.6279653090187145</v>
                </pt>
                <pt idx="228">
                  <v>-0.5805672233913873</v>
                </pt>
                <pt idx="229">
                  <v>-0.4403761323420665</v>
                </pt>
                <pt idx="230">
                  <v>-0.4306389132868734</v>
                </pt>
                <pt idx="231">
                  <v>-0.5928509658006084</v>
                </pt>
                <pt idx="232">
                  <v>-0.5329124216796503</v>
                </pt>
                <pt idx="233">
                  <v>-0.01493387607964575</v>
                </pt>
                <pt idx="234">
                  <v>-0.5865249323139234</v>
                </pt>
                <pt idx="235">
                  <v>-0.5697760419384739</v>
                </pt>
                <pt idx="236">
                  <v>-0.4635165955606845</v>
                </pt>
                <pt idx="237">
                  <v>-0.3992499242992051</v>
                </pt>
                <pt idx="238">
                  <v>-0.3791811908147319</v>
                </pt>
                <pt idx="239">
                  <v>-0.2175323667586221</v>
                </pt>
                <pt idx="240">
                  <v>-0.3033178460257979</v>
                </pt>
                <pt idx="241">
                  <v>-0.06560242928680793</v>
                </pt>
                <pt idx="242">
                  <v>-0.1673578830937002</v>
                </pt>
                <pt idx="243">
                  <v>-0.2805102977550892</v>
                </pt>
                <pt idx="244">
                  <v>-0.3190158925306679</v>
                </pt>
                <pt idx="245">
                  <v>-0.3194964888211612</v>
                </pt>
                <pt idx="246">
                  <v>-0.3038462629102505</v>
                </pt>
                <pt idx="247">
                  <v>-0.2660022033625122</v>
                </pt>
                <pt idx="248">
                  <v>-0.1546407683019032</v>
                </pt>
                <pt idx="249">
                  <v>-0.3145523498984648</v>
                </pt>
                <pt idx="250">
                  <v>-0.1788536292411874</v>
                </pt>
                <pt idx="251">
                  <v>-0.1297344081190502</v>
                </pt>
                <pt idx="252">
                  <v>-0.03551386406721663</v>
                </pt>
                <pt idx="253">
                  <v>-0.107975241118229</v>
                </pt>
                <pt idx="254">
                  <v>-0.3277705658559643</v>
                </pt>
                <pt idx="255">
                  <v>-0.3458964747284103</v>
                </pt>
                <pt idx="256">
                  <v>-0.2748362326201879</v>
                </pt>
                <pt idx="257">
                  <v>-0.2908457559995527</v>
                </pt>
                <pt idx="258">
                  <v>-0.2996849000989916</v>
                </pt>
                <pt idx="259">
                  <v>-0.2624553594387604</v>
                </pt>
                <pt idx="260">
                  <v>-0.3031580645744632</v>
                </pt>
                <pt idx="261">
                  <v>-0.01604218003349727</v>
                </pt>
                <pt idx="262">
                  <v>-0.2730217848516183</v>
                </pt>
                <pt idx="263">
                  <v>-0.2027012984336786</v>
                </pt>
                <pt idx="264">
                  <v>-0.1828057891095298</v>
                </pt>
                <pt idx="265">
                  <v>-0.07323980841545374</v>
                </pt>
                <pt idx="266">
                  <v>-0.07233501704985162</v>
                </pt>
                <pt idx="267">
                  <v>-0.1239876659171124</v>
                </pt>
                <pt idx="268">
                  <v>-0.1309007373764969</v>
                </pt>
                <pt idx="269">
                  <v>-0.1717937314369999</v>
                </pt>
                <pt idx="270">
                  <v>-0.1597348236454974</v>
                </pt>
                <pt idx="271">
                  <v>-0.1766581831011033</v>
                </pt>
                <pt idx="272">
                  <v>-0.1589876305612673</v>
                </pt>
                <pt idx="273">
                  <v>-0.03833218053166722</v>
                </pt>
                <pt idx="274">
                  <v>0.2542160543699534</v>
                </pt>
                <pt idx="275">
                  <v>0.1718942729167627</v>
                </pt>
                <pt idx="276">
                  <v>0.07242625728116228</v>
                </pt>
                <pt idx="277">
                  <v>0.3825420008497657</v>
                </pt>
                <pt idx="278">
                  <v>0.263723475404686</v>
                </pt>
                <pt idx="279">
                  <v>0.3558478235279775</v>
                </pt>
                <pt idx="280">
                  <v>0.2900725019537442</v>
                </pt>
                <pt idx="281">
                  <v>0.4860229659789428</v>
                </pt>
                <pt idx="282">
                  <v>0.3630195787388089</v>
                </pt>
                <pt idx="283">
                  <v>0.2631884521341515</v>
                </pt>
                <pt idx="284">
                  <v>0.2463200924642455</v>
                </pt>
                <pt idx="285">
                  <v>0.282912421071116</v>
                </pt>
                <pt idx="286">
                  <v>0.1555058203919152</v>
                </pt>
                <pt idx="287">
                  <v>0.212778440632739</v>
                </pt>
                <pt idx="288">
                  <v>0.06827402485569294</v>
                </pt>
                <pt idx="289">
                  <v>0.06016743597557422</v>
                </pt>
                <pt idx="290">
                  <v>-0.1697806260648173</v>
                </pt>
                <pt idx="291">
                  <v>-0.1702805339177324</v>
                </pt>
                <pt idx="292">
                  <v>-0.2283804075686751</v>
                </pt>
                <pt idx="293">
                  <v>-0.1549144742334019</v>
                </pt>
                <pt idx="294">
                  <v>-0.1744711268015456</v>
                </pt>
                <pt idx="295">
                  <v>-0.109725784796579</v>
                </pt>
                <pt idx="296">
                  <v>0.01685407951869361</v>
                </pt>
                <pt idx="297">
                  <v>0.1113843116821143</v>
                </pt>
                <pt idx="298">
                  <v>-0.01158188585803711</v>
                </pt>
                <pt idx="299">
                  <v>-0.01413643179000282</v>
                </pt>
                <pt idx="300">
                  <v>0.1353546383552734</v>
                </pt>
                <pt idx="301">
                  <v>0.09391602325340284</v>
                </pt>
                <pt idx="302">
                  <v>0.3368478929531129</v>
                </pt>
                <pt idx="303">
                  <v>0.5023845558169751</v>
                </pt>
                <pt idx="304">
                  <v>0.5702341277719832</v>
                </pt>
                <pt idx="305">
                  <v>0.5010979583696777</v>
                </pt>
                <pt idx="306">
                  <v>0.3648478559362812</v>
                </pt>
                <pt idx="307">
                  <v>0.2819073776013483</v>
                </pt>
                <pt idx="308">
                  <v>0.2644146764785947</v>
                </pt>
                <pt idx="309">
                  <v>0.2324531999289587</v>
                </pt>
                <pt idx="310">
                  <v>0.1040527460550948</v>
                </pt>
                <pt idx="311">
                  <v>0.1792609945915848</v>
                </pt>
                <pt idx="312">
                  <v>0.1522594868685874</v>
                </pt>
                <pt idx="313">
                  <v>0.1039620441637491</v>
                </pt>
                <pt idx="314">
                  <v>0.2869814730133549</v>
                </pt>
                <pt idx="315">
                  <v>0.08218585636267382</v>
                </pt>
                <pt idx="316">
                  <v>0.06146945236227278</v>
                </pt>
                <pt idx="317">
                  <v>0.337679144382142</v>
                </pt>
                <pt idx="318">
                  <v>0.06976850328817007</v>
                </pt>
                <pt idx="319">
                  <v>0.2158811930587401</v>
                </pt>
                <pt idx="320">
                  <v>0.1694498554099291</v>
                </pt>
                <pt idx="321">
                  <v>-0.00402662612689478</v>
                </pt>
                <pt idx="322">
                  <v>-0.05349787605499604</v>
                </pt>
                <pt idx="323">
                  <v>0.01094931011438185</v>
                </pt>
                <pt idx="324">
                  <v>0.01769604882964342</v>
                </pt>
                <pt idx="325">
                  <v>-0.05925858331459734</v>
                </pt>
                <pt idx="326">
                  <v>-0.1537073846405531</v>
                </pt>
                <pt idx="327">
                  <v>-0.1456987852723019</v>
                </pt>
                <pt idx="328">
                  <v>-0.06125763980052118</v>
                </pt>
                <pt idx="329">
                  <v>-0.02803225479388773</v>
                </pt>
                <pt idx="330">
                  <v>-0.1633559969833439</v>
                </pt>
                <pt idx="331">
                  <v>-0.09565733143376305</v>
                </pt>
                <pt idx="332">
                  <v>-0.1329300625219279</v>
                </pt>
                <pt idx="333">
                  <v>0.1940502625413933</v>
                </pt>
                <pt idx="334">
                  <v>0.675513774798888</v>
                </pt>
                <pt idx="335">
                  <v>0.4094877284286899</v>
                </pt>
                <pt idx="336">
                  <v>0.4390183044914254</v>
                </pt>
                <pt idx="337">
                  <v>0.9502812524892841</v>
                </pt>
                <pt idx="338">
                  <v>0.8820242980392146</v>
                </pt>
                <pt idx="339">
                  <v>0.8496061714617862</v>
                </pt>
                <pt idx="340">
                  <v>0.5734924605649747</v>
                </pt>
                <pt idx="341">
                  <v>0.7099597382375197</v>
                </pt>
                <pt idx="342">
                  <v>1.249287227843144</v>
                </pt>
                <pt idx="343">
                  <v>1.167373405744036</v>
                </pt>
                <pt idx="344">
                  <v>0.7537362805956642</v>
                </pt>
                <pt idx="345">
                  <v>0.7939700354152086</v>
                </pt>
                <pt idx="346">
                  <v>0.8409062122323838</v>
                </pt>
                <pt idx="347">
                  <v>0.3806768782661343</v>
                </pt>
                <pt idx="348">
                  <v>0.4743884119174667</v>
                </pt>
                <pt idx="349">
                  <v>0.3672663976623263</v>
                </pt>
                <pt idx="350">
                  <v>0.4676004748418141</v>
                </pt>
                <pt idx="351">
                  <v>0.215967026131232</v>
                </pt>
                <pt idx="352">
                  <v>0.377870623623995</v>
                </pt>
                <pt idx="353">
                  <v>0.1707784915834668</v>
                </pt>
                <pt idx="354">
                  <v>0.02309341605531202</v>
                </pt>
                <pt idx="355">
                  <v>-0.2301279160778766</v>
                </pt>
                <pt idx="356">
                  <v>-0.2455862793140377</v>
                </pt>
                <pt idx="357">
                  <v>-0.2188550421159849</v>
                </pt>
                <pt idx="358">
                  <v>-0.2050414901861386</v>
                </pt>
                <pt idx="359">
                  <v>-0.264844260814992</v>
                </pt>
                <pt idx="360">
                  <v>-0.4739329059363137</v>
                </pt>
                <pt idx="361">
                  <v>-0.3681182957013671</v>
                </pt>
                <pt idx="362">
                  <v>-0.2689939469442686</v>
                </pt>
                <pt idx="363">
                  <v>-0.3502238852082958</v>
                </pt>
                <pt idx="364">
                  <v>-0.6032217575847849</v>
                </pt>
                <pt idx="365">
                  <v>-0.5539354179000677</v>
                </pt>
                <pt idx="366">
                  <v>-0.5622664476404906</v>
                </pt>
                <pt idx="367">
                  <v>-0.3485807263418223</v>
                </pt>
                <pt idx="368">
                  <v>-0.6627934752177576</v>
                </pt>
                <pt idx="369">
                  <v>-0.6828559775122081</v>
                </pt>
                <pt idx="370">
                  <v>-0.6681204942461491</v>
                </pt>
                <pt idx="371">
                  <v>-0.7835489880372508</v>
                </pt>
                <pt idx="372">
                  <v>-0.6836784107665109</v>
                </pt>
                <pt idx="373">
                  <v>-0.8285275484309597</v>
                </pt>
                <pt idx="374">
                  <v>-0.8174366031886181</v>
                </pt>
                <pt idx="375">
                  <v>2.309878990920835</v>
                </pt>
                <pt idx="376">
                  <v>-0.05773852172857914</v>
                </pt>
                <pt idx="377">
                  <v>0.3943641212257536</v>
                </pt>
                <pt idx="378">
                  <v>-0.2829866146678838</v>
                </pt>
                <pt idx="379">
                  <v>0.009873254597627085</v>
                </pt>
                <pt idx="380">
                  <v>-0.2833966309250979</v>
                </pt>
                <pt idx="381">
                  <v>-0.4467309021028075</v>
                </pt>
                <pt idx="382">
                  <v>-0.5788096903420783</v>
                </pt>
                <pt idx="383">
                  <v>-0.5730318899438261</v>
                </pt>
                <pt idx="384">
                  <v>-0.5655295644154759</v>
                </pt>
                <pt idx="385">
                  <v>-0.5702884345014758</v>
                </pt>
                <pt idx="386">
                  <v>-0.7178269585849679</v>
                </pt>
                <pt idx="387">
                  <v>-0.6249631990177478</v>
                </pt>
                <pt idx="388">
                  <v>-0.9972303297652406</v>
                </pt>
                <pt idx="389">
                  <v>-0.5165888891454946</v>
                </pt>
                <pt idx="390">
                  <v>-0.7889978224661069</v>
                </pt>
                <pt idx="391">
                  <v>-0.2953225151982027</v>
                </pt>
                <pt idx="392">
                  <v>-0.08881627697974159</v>
                </pt>
                <pt idx="393">
                  <v>-0.3702036991921851</v>
                </pt>
                <pt idx="394">
                  <v>-0.1927830643969924</v>
                </pt>
                <pt idx="395">
                  <v>0.3402860698253517</v>
                </pt>
                <pt idx="396">
                  <v>5.076340792136674</v>
                </pt>
                <pt idx="397">
                  <v>5.154217440751338</v>
                </pt>
                <pt idx="398">
                  <v>5.803140795129236</v>
                </pt>
                <pt idx="399">
                  <v>5.718060122409337</v>
                </pt>
                <pt idx="400">
                  <v>3.433600932568574</v>
                </pt>
                <pt idx="401">
                  <v>3.764043186312998</v>
                </pt>
                <pt idx="402">
                  <v>3.923775295482982</v>
                </pt>
                <pt idx="403">
                  <v>3.36812516035291</v>
                </pt>
                <pt idx="404">
                  <v>2.867298160796684</v>
                </pt>
                <pt idx="405">
                  <v>2.777203743102297</v>
                </pt>
                <pt idx="406">
                  <v>3.131764167784358</v>
                </pt>
                <pt idx="407">
                  <v>3.018481098581981</v>
                </pt>
                <pt idx="408">
                  <v>2.915306749441513</v>
                </pt>
                <pt idx="409">
                  <v>2.820781595523787</v>
                </pt>
                <pt idx="410">
                  <v>3.122319089087592</v>
                </pt>
                <pt idx="411">
                  <v>3.839838318510749</v>
                </pt>
                <pt idx="412">
                  <v>2.943349238551558</v>
                </pt>
                <pt idx="413">
                  <v>2.873545700326506</v>
                </pt>
                <pt idx="414">
                  <v>2.725691863848955</v>
                </pt>
                <pt idx="415">
                  <v>4.468273005758567</v>
                </pt>
                <pt idx="416">
                  <v>4.179688857517076</v>
                </pt>
                <pt idx="417">
                  <v>3.93766911256287</v>
                </pt>
                <pt idx="418">
                  <v>3.730757165981034</v>
                </pt>
                <pt idx="419">
                  <v>3.559672981279776</v>
                </pt>
                <pt idx="420">
                  <v>3.674398095812439</v>
                </pt>
                <pt idx="421">
                  <v>4.35289299171966</v>
                </pt>
                <pt idx="422">
                  <v>3.929395233574596</v>
                </pt>
                <pt idx="423">
                  <v>3.266730969738733</v>
                </pt>
                <pt idx="424">
                  <v>3.528054963940904</v>
                </pt>
                <pt idx="425">
                  <v>3.024146504381592</v>
                </pt>
                <pt idx="426">
                  <v>2.919412406794365</v>
                </pt>
                <pt idx="427">
                  <v>3.00003766787729</v>
                </pt>
                <pt idx="428">
                  <v>3.39530986012833</v>
                </pt>
                <pt idx="429">
                  <v>3.539445094368882</v>
                </pt>
                <pt idx="430">
                  <v>3.71862486372001</v>
                </pt>
                <pt idx="431">
                  <v>3.784408255008299</v>
                </pt>
                <pt idx="432">
                  <v>3.724534652077946</v>
                </pt>
                <pt idx="433">
                  <v>3.698194201681893</v>
                </pt>
                <pt idx="434">
                  <v>3.560208760007985</v>
                </pt>
                <pt idx="435">
                  <v>3.39129549976361</v>
                </pt>
                <pt idx="436">
                  <v>3.769194159444616</v>
                </pt>
                <pt idx="437">
                  <v>3.590841325944254</v>
                </pt>
                <pt idx="438">
                  <v>3.43378974208855</v>
                </pt>
                <pt idx="439">
                  <v>3.294044517435754</v>
                </pt>
                <pt idx="440">
                  <v>3.166713862996183</v>
                </pt>
                <pt idx="441">
                  <v>3.366866169573203</v>
                </pt>
                <pt idx="442">
                  <v>3.232093041583678</v>
                </pt>
                <pt idx="443">
                  <v>3.110795581256466</v>
                </pt>
                <pt idx="444">
                  <v>3.000819878540619</v>
                </pt>
                <pt idx="445">
                  <v>3.573377666142786</v>
                </pt>
                <pt idx="446">
                  <v>3.415961221775998</v>
                </pt>
                <pt idx="447">
                  <v>3.275942168846365</v>
                </pt>
                <pt idx="448">
                  <v>3.150275080880299</v>
                </pt>
                <pt idx="449">
                  <v>3.482082680579063</v>
                </pt>
                <pt idx="450">
                  <v>3.334847012322388</v>
                </pt>
                <pt idx="451">
                  <v>3.203201274240764</v>
                </pt>
                <pt idx="452">
                  <v>3.084520241006512</v>
                </pt>
                <pt idx="453">
                  <v>2.974683716775651</v>
                </pt>
                <pt idx="454">
                  <v>3.372305819214749</v>
                </pt>
                <pt idx="455">
                  <v>3.234451685371424</v>
                </pt>
                <pt idx="456">
                  <v>3.110611463258715</v>
                </pt>
                <pt idx="457">
                  <v>2.998507297404299</v>
                </pt>
                <pt idx="458">
                  <v>4.376038387003161</v>
                </pt>
                <pt idx="459">
                  <v>6.852215115138632</v>
                </pt>
                <pt idx="460">
                  <v>6.001974328069855</v>
                </pt>
                <pt idx="461">
                  <v>6.075084473002712</v>
                </pt>
                <pt idx="462">
                  <v>4.56072620911743</v>
                </pt>
                <pt idx="463">
                  <v>4.321892436541895</v>
                </pt>
                <pt idx="464">
                  <v>4.471088525220813</v>
                </pt>
                <pt idx="465">
                  <v>5.291933407914373</v>
                </pt>
                <pt idx="466">
                  <v>4.777150278738326</v>
                </pt>
                <pt idx="467">
                  <v>4.681768118081454</v>
                </pt>
                <pt idx="468">
                  <v>4.547792029722411</v>
                </pt>
                <pt idx="469">
                  <v>3.741264616797201</v>
                </pt>
                <pt idx="470">
                  <v>3.133053115093294</v>
                </pt>
                <pt idx="471">
                  <v>3.51164220066158</v>
                </pt>
                <pt idx="472">
                  <v>3.360632663433937</v>
                </pt>
                <pt idx="473">
                  <v>3.225880613702767</v>
                </pt>
                <pt idx="474">
                  <v>3.10460599146556</v>
                </pt>
                <pt idx="475">
                  <v>2.994652993461233</v>
                </pt>
                <pt idx="476">
                  <v>3.451793646002713</v>
                </pt>
                <pt idx="477">
                  <v>3.307390444384419</v>
                </pt>
                <pt idx="478">
                  <v>3.178091851496504</v>
                </pt>
                <pt idx="479">
                  <v>3.061381566827921</v>
                </pt>
                <pt idx="480">
                  <v>3.393942968747443</v>
                </pt>
                <pt idx="481">
                  <v>3.255733494551702</v>
                </pt>
                <pt idx="482">
                  <v>3.131576360210787</v>
                </pt>
                <pt idx="483">
                  <v>3.019190053821736</v>
                </pt>
                <pt idx="484">
                  <v>3.345242660269975</v>
                </pt>
                <pt idx="485">
                  <v>3.211410753761069</v>
                </pt>
                <pt idx="486">
                  <v>3.090910860580006</v>
                </pt>
                <pt idx="487">
                  <v>2.981617089840163</v>
                </pt>
                <pt idx="488">
                  <v>3.073186139153216</v>
                </pt>
                <pt idx="489">
                  <v>2.966091320797305</v>
                </pt>
                <pt idx="490">
                  <v>2.868203934777818</v>
                </pt>
                <pt idx="491">
                  <v>2.778240482752479</v>
                </pt>
                <pt idx="492">
                  <v>2.694886899256894</v>
                </pt>
                <pt idx="493">
                  <v>2.76262476888289</v>
                </pt>
                <pt idx="494">
                  <v>2.680492314489996</v>
                </pt>
                <pt idx="495">
                  <v>2.604260125353279</v>
                </pt>
                <pt idx="496">
                  <v>2.533229429543644</v>
                </pt>
                <pt idx="497">
                  <v>2.387100460019751</v>
                </pt>
                <pt idx="498">
                  <v>2.329175189668353</v>
                </pt>
                <pt idx="499">
                  <v>2.274502829872549</v>
                </pt>
                <pt idx="500">
                  <v>2.222774656420252</v>
                </pt>
                <pt idx="501">
                  <v>2.173586231645269</v>
                </pt>
                <pt idx="502">
                  <v>2.029688507806489</v>
                </pt>
                <pt idx="503">
                  <v>-0.711283473295843</v>
                </pt>
                <pt idx="504">
                  <v>-0.6850811035310812</v>
                </pt>
                <pt idx="505">
                  <v>-0.7111534170639598</v>
                </pt>
                <pt idx="506">
                  <v>-0.6450258844695269</v>
                </pt>
                <pt idx="507">
                  <v>-0.719073431129602</v>
                </pt>
                <pt idx="508">
                  <v>-0.8725119581074025</v>
                </pt>
                <pt idx="509">
                  <v>-0.8567777967307744</v>
                </pt>
                <pt idx="510">
                  <v>-0.747357074536558</v>
                </pt>
                <pt idx="511">
                  <v>-0.9866426622114945</v>
                </pt>
                <pt idx="512">
                  <v>-1.021980033371616</v>
                </pt>
                <pt idx="513">
                  <v>-0.9738528760832927</v>
                </pt>
                <pt idx="514">
                  <v>-0.7147748661471762</v>
                </pt>
                <pt idx="515">
                  <v>-0.8628156105660564</v>
                </pt>
                <pt idx="516">
                  <v>-0.9269178423149571</v>
                </pt>
                <pt idx="517">
                  <v>-0.950907374030955</v>
                </pt>
                <pt idx="518">
                  <v>-0.8682183568502708</v>
                </pt>
                <pt idx="519">
                  <v>-0.9996942017436343</v>
                </pt>
                <pt idx="520">
                  <v>-0.9954554072186421</v>
                </pt>
                <pt idx="521">
                  <v>-0.9466374838620212</v>
                </pt>
                <pt idx="522">
                  <v>-0.5903090632905208</v>
                </pt>
                <pt idx="523">
                  <v>-0.5643193514137077</v>
                </pt>
                <pt idx="524">
                  <v>-1.123073378843674</v>
                </pt>
                <pt idx="525">
                  <v>-1.078207192912532</v>
                </pt>
                <pt idx="526">
                  <v>-0.7981700244020254</v>
                </pt>
                <pt idx="527">
                  <v>-0.8293929830465527</v>
                </pt>
                <pt idx="528">
                  <v>-0.7499899001280412</v>
                </pt>
                <pt idx="529">
                  <v>-0.7933133193821622</v>
                </pt>
                <pt idx="530">
                  <v>-0.8972155679234208</v>
                </pt>
                <pt idx="531">
                  <v>-0.8752617133402565</v>
                </pt>
                <pt idx="532">
                  <v>-0.9166274877689975</v>
                </pt>
                <pt idx="533">
                  <v>-0.8975691551359881</v>
                </pt>
                <pt idx="534">
                  <v>-0.8805757569548822</v>
                </pt>
                <pt idx="535">
                  <v>-0.8658672939504246</v>
                </pt>
                <pt idx="536">
                  <v>-0.8616112563116118</v>
                </pt>
                <pt idx="537">
                  <v>-0.8697884530645136</v>
                </pt>
                <pt idx="538">
                  <v>-0.8250358398883482</v>
                </pt>
                <pt idx="539">
                  <v>-0.8914225219821095</v>
                </pt>
                <pt idx="540">
                  <v>-0.7373515865414813</v>
                </pt>
                <pt idx="541">
                  <v>-0.2296614039373531</v>
                </pt>
                <pt idx="542">
                  <v>-0.4703982655550092</v>
                </pt>
                <pt idx="543">
                  <v>-0.1201835949739086</v>
                </pt>
                <pt idx="544">
                  <v>-0.3045705940802246</v>
                </pt>
                <pt idx="545">
                  <v>-0.1514869822629745</v>
                </pt>
                <pt idx="546">
                  <v>-0.2776994387409264</v>
                </pt>
                <pt idx="547">
                  <v>-0.4142692821762376</v>
                </pt>
                <pt idx="548">
                  <v>-0.2434988491515465</v>
                </pt>
                <pt idx="549">
                  <v>-0.1091222414106534</v>
                </pt>
                <pt idx="550">
                  <v>-0.2746953267203283</v>
                </pt>
                <pt idx="551">
                  <v>-0.2006434459168668</v>
                </pt>
                <pt idx="552">
                  <v>-0.2946834696684115</v>
                </pt>
                <pt idx="553">
                  <v>-0.2871577824386733</v>
                </pt>
                <pt idx="554">
                  <v>-0.3897791581551486</v>
                </pt>
                <pt idx="555">
                  <v>-0.1728346838676224</v>
                </pt>
                <pt idx="556">
                  <v>-0.2243150256411021</v>
                </pt>
                <pt idx="557">
                  <v>-0.2170905693109588</v>
                </pt>
                <pt idx="558">
                  <v>-0.3666522505655663</v>
                </pt>
                <pt idx="559">
                  <v>-0.3831143093017806</v>
                </pt>
                <pt idx="560">
                  <v>-0.3799802282823388</v>
                </pt>
                <pt idx="561">
                  <v>-0.3883158014399639</v>
                </pt>
                <pt idx="562">
                  <v>-0.3830606052928743</v>
                </pt>
                <pt idx="563">
                  <v>-0.4126298705883941</v>
                </pt>
                <pt idx="564">
                  <v>-0.4952507822425122</v>
                </pt>
                <pt idx="565">
                  <v>-0.497171617914515</v>
                </pt>
                <pt idx="566">
                  <v>-0.4663941541414133</v>
                </pt>
                <pt idx="567">
                  <v>-0.5456814892803423</v>
                </pt>
                <pt idx="568">
                  <v>-0.5059618866849135</v>
                </pt>
                <pt idx="569">
                  <v>-0.5757945498447604</v>
                </pt>
                <pt idx="570">
                  <v>-0.473555554558423</v>
                </pt>
                <pt idx="571">
                  <v>-0.6237557185941595</v>
                </pt>
                <pt idx="572">
                  <v>-0.6874297800662101</v>
                </pt>
                <pt idx="573">
                  <v>-0.7192048059195774</v>
                </pt>
                <pt idx="574">
                  <v>-0.1053129189757427</v>
                </pt>
                <pt idx="575">
                  <v>-0.6902075584694642</v>
                </pt>
                <pt idx="576">
                  <v>-0.726136390933714</v>
                </pt>
                <pt idx="577">
                  <v>-0.774026032571577</v>
                </pt>
                <pt idx="578">
                  <v>-0.7136693753608825</v>
                </pt>
                <pt idx="579">
                  <v>-0.6595530479400753</v>
                </pt>
                <pt idx="580">
                  <v>-0.8033199224868552</v>
                </pt>
                <pt idx="581">
                  <v>-0.7915803775328747</v>
                </pt>
                <pt idx="582">
                  <v>-0.7938873852180268</v>
                </pt>
                <pt idx="583">
                  <v>-0.6833214266643419</v>
                </pt>
                <pt idx="584">
                  <v>-0.7063429078460179</v>
                </pt>
                <pt idx="585">
                  <v>-0.6135720773943516</v>
                </pt>
                <pt idx="586">
                  <v>-0.4707831638971319</v>
                </pt>
                <pt idx="587">
                  <v>-0.6284478500831198</v>
                </pt>
                <pt idx="588">
                  <v>-0.6568442442047957</v>
                </pt>
                <pt idx="589">
                  <v>-0.6656814805468699</v>
                </pt>
                <pt idx="590">
                  <v>-0.6763895281545149</v>
                </pt>
                <pt idx="591">
                  <v>-0.07638354931201335</v>
                </pt>
                <pt idx="592">
                  <v>-0.7112195326323301</v>
                </pt>
                <pt idx="593">
                  <v>-0.5631077999284647</v>
                </pt>
                <pt idx="594">
                  <v>-0.5692408242940012</v>
                </pt>
                <pt idx="595">
                  <v>-0.5419695813773163</v>
                </pt>
                <pt idx="596">
                  <v>-0.5568326053890449</v>
                </pt>
                <pt idx="597">
                  <v>-0.4593493529841813</v>
                </pt>
                <pt idx="598">
                  <v>-0.4080058300873927</v>
                </pt>
                <pt idx="599">
                  <v>-0.3323322469830329</v>
                </pt>
                <pt idx="600">
                  <v>-0.2997289881243324</v>
                </pt>
                <pt idx="601">
                  <v>-0.5212254678149371</v>
                </pt>
                <pt idx="602">
                  <v>-0.4670758704616241</v>
                </pt>
                <pt idx="603">
                  <v>-0.3490736908643711</v>
                </pt>
                <pt idx="604">
                  <v>-0.4112995122579992</v>
                </pt>
                <pt idx="605">
                  <v>-0.1648447917050952</v>
                </pt>
                <pt idx="606">
                  <v>0.1404601751516261</v>
                </pt>
                <pt idx="607">
                  <v>0.3956967442903699</v>
                </pt>
                <pt idx="608">
                  <v>0.6254507559950778</v>
                </pt>
                <pt idx="609">
                  <v>0.421730746210966</v>
                </pt>
                <pt idx="610">
                  <v>0.4211354509149988</v>
                </pt>
                <pt idx="611">
                  <v>0.5511112478388011</v>
                </pt>
                <pt idx="612">
                  <v>0.3118340669733766</v>
                </pt>
                <pt idx="613">
                  <v>0.6878506090454729</v>
                </pt>
                <pt idx="614">
                  <v>0.7855142284501067</v>
                </pt>
                <pt idx="615">
                  <v>0.6382066738922632</v>
                </pt>
                <pt idx="616">
                  <v>0.3422098325844052</v>
                </pt>
                <pt idx="617">
                  <v>0.4182473925902462</v>
                </pt>
                <pt idx="618">
                  <v>0.1540676495159218</v>
                </pt>
                <pt idx="619">
                  <v>0.3555009601990324</v>
                </pt>
                <pt idx="620">
                  <v>0.7379956835669903</v>
                </pt>
                <pt idx="621">
                  <v>0.4441065878466329</v>
                </pt>
                <pt idx="622">
                  <v>0.6118541922935506</v>
                </pt>
                <pt idx="623">
                  <v>0.3298979214961127</v>
                </pt>
                <pt idx="624">
                  <v>0.269329899671119</v>
                </pt>
                <pt idx="625">
                  <v>0.3465036616074139</v>
                </pt>
                <pt idx="626">
                  <v>0.08421932078505899</v>
                </pt>
                <pt idx="627">
                  <v>0.1552468701400625</v>
                </pt>
                <pt idx="628">
                  <v>-0.02998097061116194</v>
                </pt>
                <pt idx="629">
                  <v>0.07959228105089494</v>
                </pt>
                <pt idx="630">
                  <v>-0.04662011138725513</v>
                </pt>
                <pt idx="631">
                  <v>0.04913177608918985</v>
                </pt>
                <pt idx="632">
                  <v>-0.102348304996461</v>
                </pt>
                <pt idx="633">
                  <v>-0.001897023566707567</v>
                </pt>
                <pt idx="634">
                  <v>-0.1714304850928592</v>
                </pt>
                <pt idx="635">
                  <v>-0.2630263880414199</v>
                </pt>
                <pt idx="636">
                  <v>-0.2431815766198741</v>
                </pt>
                <pt idx="637">
                  <v>-0.2225698580923156</v>
                </pt>
                <pt idx="638">
                  <v>-0.4724318861723295</v>
                </pt>
                <pt idx="639">
                  <v>-0.3880955396387491</v>
                </pt>
                <pt idx="640">
                  <v>-0.3834954862260137</v>
                </pt>
                <pt idx="641">
                  <v>-0.2112476937773952</v>
                </pt>
                <pt idx="642">
                  <v>-0.03172693322948847</v>
                </pt>
                <pt idx="643">
                  <v>-0.08114857636610207</v>
                </pt>
                <pt idx="644">
                  <v>-0.1618675579647723</v>
                </pt>
                <pt idx="645">
                  <v>0.02845228265930594</v>
                </pt>
                <pt idx="646">
                  <v>0.1193053739076518</v>
                </pt>
                <pt idx="647">
                  <v>0.5499381818389066</v>
                </pt>
                <pt idx="648">
                  <v>0.4030963839462453</v>
                </pt>
                <pt idx="649">
                  <v>0.8015008227405487</v>
                </pt>
                <pt idx="650">
                  <v>0.4291197828093899</v>
                </pt>
                <pt idx="651">
                  <v>0.4388536451565646</v>
                </pt>
                <pt idx="652">
                  <v>0.2610608666505803</v>
                </pt>
                <pt idx="653">
                  <v>0.1759468715181454</v>
                </pt>
                <pt idx="654">
                  <v>0.1916392989513065</v>
                </pt>
                <pt idx="655">
                  <v>0.1293780277231157</v>
                </pt>
                <pt idx="656">
                  <v>0.09644807203882125</v>
                </pt>
                <pt idx="657">
                  <v>0.06941545702856999</v>
                </pt>
                <pt idx="658">
                  <v>-0.01265090489898631</v>
                </pt>
                <pt idx="659">
                  <v>-0.09213993036664506</v>
                </pt>
                <pt idx="660">
                  <v>-0.3141738188853775</v>
                </pt>
                <pt idx="661">
                  <v>-0.2260366055286654</v>
                </pt>
                <pt idx="662">
                  <v>-0.2121008844859862</v>
                </pt>
                <pt idx="663">
                  <v>-0.4014639021351341</v>
                </pt>
                <pt idx="664">
                  <v>-0.5523956814265237</v>
                </pt>
                <pt idx="665">
                  <v>-0.4513774295269282</v>
                </pt>
                <pt idx="666">
                  <v>-0.2216892542952959</v>
                </pt>
                <pt idx="667">
                  <v>-0.3717499288218297</v>
                </pt>
                <pt idx="668">
                  <v>-0.2195166392430438</v>
                </pt>
                <pt idx="669">
                  <v>-0.235777824631304</v>
                </pt>
                <pt idx="670">
                  <v>-0.1244144423200777</v>
                </pt>
                <pt idx="671">
                  <v>-0.05407049598378304</v>
                </pt>
                <pt idx="672">
                  <v>0.1442609471852484</v>
                </pt>
                <pt idx="673">
                  <v>0.1750769200725157</v>
                </pt>
                <pt idx="674">
                  <v>-0.0177611999572462</v>
                </pt>
                <pt idx="675">
                  <v>-0.01287928667503386</v>
                </pt>
                <pt idx="676">
                  <v>-0.003867875174393916</v>
                </pt>
                <pt idx="677">
                  <v>0.1122586134867436</v>
                </pt>
                <pt idx="678">
                  <v>0.1024264483899452</v>
                </pt>
                <pt idx="679">
                  <v>0.3095249713580887</v>
                </pt>
                <pt idx="680">
                  <v>-0.2012583110491539</v>
                </pt>
                <pt idx="681">
                  <v>-0.2423339482818452</v>
                </pt>
                <pt idx="682">
                  <v>-0.2366198801777943</v>
                </pt>
                <pt idx="683">
                  <v>-0.3346482096711183</v>
                </pt>
                <pt idx="684">
                  <v>-0.3456541795338721</v>
                </pt>
                <pt idx="685">
                  <v>-0.3700359312233935</v>
                </pt>
                <pt idx="686">
                  <v>-0.4809540178471578</v>
                </pt>
                <pt idx="687">
                  <v>-0.3511189822624914</v>
                </pt>
                <pt idx="688">
                  <v>-0.2817042128618668</v>
                </pt>
                <pt idx="689">
                  <v>-0.5123294236796123</v>
                </pt>
                <pt idx="690">
                  <v>-0.5614818310672729</v>
                </pt>
                <pt idx="691">
                  <v>-0.4484509560963021</v>
                </pt>
                <pt idx="692">
                  <v>-0.1106807027075977</v>
                </pt>
                <pt idx="693">
                  <v>-0.329982671802504</v>
                </pt>
                <pt idx="694">
                  <v>-0.5097306180957947</v>
                </pt>
                <pt idx="695">
                  <v>-0.3265770531884502</v>
                </pt>
                <pt idx="696">
                  <v>-0.432077014198158</v>
                </pt>
                <pt idx="697">
                  <v>-0.6638933012802559</v>
                </pt>
                <pt idx="698">
                  <v>-0.7873487935650187</v>
                </pt>
                <pt idx="699">
                  <v>-0.799876703299768</v>
                </pt>
                <pt idx="700">
                  <v>-0.6947824186988523</v>
                </pt>
                <pt idx="701">
                  <v>-0.5562061924778742</v>
                </pt>
                <pt idx="702">
                  <v>-0.4705328347606826</v>
                </pt>
                <pt idx="703">
                  <v>-0.2964249919746796</v>
                </pt>
                <pt idx="704">
                  <v>-0.2239397042790244</v>
                </pt>
                <pt idx="705">
                  <v>-0.2918847098561103</v>
                </pt>
                <pt idx="706">
                  <v>-0.509923943879961</v>
                </pt>
                <pt idx="707">
                  <v>-0.598662426700985</v>
                </pt>
                <pt idx="708">
                  <v>-0.7095058593336492</v>
                </pt>
                <pt idx="709">
                  <v>-0.6244155462587009</v>
                </pt>
                <pt idx="710">
                  <v>-0.6105600594146168</v>
                </pt>
                <pt idx="711">
                  <v>-0.4441266895427324</v>
                </pt>
                <pt idx="712">
                  <v>-0.4501242653702568</v>
                </pt>
                <pt idx="713">
                  <v>-0.4582390045264484</v>
                </pt>
                <pt idx="714">
                  <v>-0.3051338113731955</v>
                </pt>
                <pt idx="715">
                  <v>-0.498375809248091</v>
                </pt>
                <pt idx="716">
                  <v>-0.6509809867816934</v>
                </pt>
                <pt idx="717">
                  <v>-0.7493616502583337</v>
                </pt>
                <pt idx="718">
                  <v>-0.5605606465997527</v>
                </pt>
                <pt idx="719">
                  <v>-0.4933864857854691</v>
                </pt>
                <pt idx="720">
                  <v>-0.5053978399710517</v>
                </pt>
                <pt idx="721">
                  <v>-0.6197273900360151</v>
                </pt>
                <pt idx="722">
                  <v>-0.659106673862546</v>
                </pt>
                <pt idx="723">
                  <v>-0.6967056003523395</v>
                </pt>
                <pt idx="724">
                  <v>-0.7368530516857608</v>
                </pt>
                <pt idx="725">
                  <v>-0.7520529886088611</v>
                </pt>
                <pt idx="726">
                  <v>-0.7811196547184703</v>
                </pt>
                <pt idx="727">
                  <v>-0.7470281176671771</v>
                </pt>
                <pt idx="728">
                  <v>-0.7530051766919722</v>
                </pt>
                <pt idx="729">
                  <v>-0.5952904103636463</v>
                </pt>
                <pt idx="730">
                  <v>-0.7212276491834639</v>
                </pt>
                <pt idx="731">
                  <v>-0.897696090529454</v>
                </pt>
                <pt idx="732">
                  <v>-0.7902340194035179</v>
                </pt>
                <pt idx="733">
                  <v>-0.8181188399813276</v>
                </pt>
                <pt idx="734">
                  <v>-0.7471966209197765</v>
                </pt>
                <pt idx="735">
                  <v>-0.3588936592369341</v>
                </pt>
                <pt idx="736">
                  <v>-0.2461900618164387</v>
                </pt>
                <pt idx="737">
                  <v>-0.4160276820273977</v>
                </pt>
                <pt idx="738">
                  <v>-0.5829906686494704</v>
                </pt>
                <pt idx="739">
                  <v>-0.5208392251955972</v>
                </pt>
                <pt idx="740">
                  <v>-0.5520941391739149</v>
                </pt>
                <pt idx="741">
                  <v>-0.5664274104082038</v>
                </pt>
                <pt idx="742">
                  <v>-0.2674475422317728</v>
                </pt>
                <pt idx="743">
                  <v>-0.438772094710901</v>
                </pt>
                <pt idx="744">
                  <v>-0.4144932739439203</v>
                </pt>
                <pt idx="745">
                  <v>-0.4612975644874731</v>
                </pt>
                <pt idx="746">
                  <v>-0.1865290818929143</v>
                </pt>
                <pt idx="747">
                  <v>0.2663974937090391</v>
                </pt>
                <pt idx="748">
                  <v>-0.4168641909328083</v>
                </pt>
                <pt idx="749">
                  <v>-0.483053593671621</v>
                </pt>
                <pt idx="750">
                  <v>-0.4763188640650268</v>
                </pt>
                <pt idx="751">
                  <v>-0.4048046039550295</v>
                </pt>
                <pt idx="752">
                  <v>-0.4524263803212739</v>
                </pt>
                <pt idx="753">
                  <v>-0.4468785321128811</v>
                </pt>
                <pt idx="754">
                  <v>-0.5837940395392197</v>
                </pt>
                <pt idx="755">
                  <v>-0.5531383761171322</v>
                </pt>
                <pt idx="756">
                  <v>-0.6023375456412445</v>
                </pt>
                <pt idx="757">
                  <v>-0.5165578310277226</v>
                </pt>
                <pt idx="758">
                  <v>0.06260250194305728</v>
                </pt>
                <pt idx="759">
                  <v>-0.4597903010057692</v>
                </pt>
                <pt idx="760">
                  <v>-0.3711355223863713</v>
                </pt>
                <pt idx="761">
                  <v>-0.3403758380192117</v>
                </pt>
                <pt idx="762">
                  <v>0.01798631139136631</v>
                </pt>
                <pt idx="763">
                  <v>-0.01391415061593697</v>
                </pt>
                <pt idx="764">
                  <v>-0.1840368915100046</v>
                </pt>
                <pt idx="765">
                  <v>-0.3225416010493634</v>
                </pt>
                <pt idx="766">
                  <v>-0.2873922498914096</v>
                </pt>
                <pt idx="767">
                  <v>-0.1672515329384262</v>
                </pt>
                <pt idx="768">
                  <v>-0.01556785797587165</v>
                </pt>
                <pt idx="769">
                  <v>-0.05800179101913391</v>
                </pt>
                <pt idx="770">
                  <v>0.3097409044342627</v>
                </pt>
                <pt idx="771">
                  <v>0.4004254053694778</v>
                </pt>
                <pt idx="772">
                  <v>2.115936992386013</v>
                </pt>
                <pt idx="773">
                  <v>2.004284944785471</v>
                </pt>
                <pt idx="774">
                  <v>0.5587126892046647</v>
                </pt>
                <pt idx="775">
                  <v>0.09262470294955168</v>
                </pt>
                <pt idx="776">
                  <v>0.07892631531276656</v>
                </pt>
                <pt idx="777">
                  <v>0.224025182134685</v>
                </pt>
                <pt idx="778">
                  <v>0.2691811327986867</v>
                </pt>
                <pt idx="779">
                  <v>0.3654299175663575</v>
                </pt>
                <pt idx="780">
                  <v>0.2525458002334717</v>
                </pt>
                <pt idx="781">
                  <v>2.794792439405582</v>
                </pt>
                <pt idx="782">
                  <v>2.218405821106518</v>
                </pt>
                <pt idx="783">
                  <v>0.3932161838613205</v>
                </pt>
                <pt idx="784">
                  <v>0.8963982282092647</v>
                </pt>
                <pt idx="785">
                  <v>0.8376935228419674</v>
                </pt>
                <pt idx="786">
                  <v>2.000128993140794</v>
                </pt>
                <pt idx="787">
                  <v>0.9096297657428726</v>
                </pt>
                <pt idx="788">
                  <v>2.015613589173328</v>
                </pt>
                <pt idx="789">
                  <v>0.7971645682974162</v>
                </pt>
                <pt idx="790">
                  <v>0.407530081969503</v>
                </pt>
                <pt idx="791">
                  <v>0.2084143896785897</v>
                </pt>
                <pt idx="792">
                  <v>0.1105866139087444</v>
                </pt>
                <pt idx="793">
                  <v>0.2876526527671726</v>
                </pt>
                <pt idx="794">
                  <v>0.2432902903441874</v>
                </pt>
                <pt idx="795">
                  <v>0.1184348707281952</v>
                </pt>
                <pt idx="796">
                  <v>0.498154063749182</v>
                </pt>
                <pt idx="797">
                  <v>0.4386622267609621</v>
                </pt>
                <pt idx="798">
                  <v>0.02074268124376222</v>
                </pt>
                <pt idx="799">
                  <v>0.1643376249638069</v>
                </pt>
                <pt idx="800">
                  <v>-0.05179085465276584</v>
                </pt>
                <pt idx="801">
                  <v>-0.05841916233460281</v>
                </pt>
                <pt idx="802">
                  <v>0.199579695285897</v>
                </pt>
                <pt idx="803">
                  <v>0.1969798278151012</v>
                </pt>
                <pt idx="804">
                  <v>0.2478674338467244</v>
                </pt>
                <pt idx="805">
                  <v>0.5895120145089525</v>
                </pt>
                <pt idx="806">
                  <v>0.6642213447453259</v>
                </pt>
                <pt idx="807">
                  <v>0.5502346557562036</v>
                </pt>
                <pt idx="808">
                  <v>0.5451966181104029</v>
                </pt>
                <pt idx="809">
                  <v>0.5186669157104138</v>
                </pt>
                <pt idx="810">
                  <v>1.522282126207621</v>
                </pt>
                <pt idx="811">
                  <v>1.124780224818773</v>
                </pt>
                <pt idx="812">
                  <v>0.4492828677109155</v>
                </pt>
                <pt idx="813">
                  <v>2.003170494379809</v>
                </pt>
                <pt idx="814">
                  <v>0.8186017813757808</v>
                </pt>
                <pt idx="815">
                  <v>2.096554332572941</v>
                </pt>
                <pt idx="816">
                  <v>2.018595605313937</v>
                </pt>
                <pt idx="817">
                  <v>5.244732466345082</v>
                </pt>
                <pt idx="818">
                  <v>4.20858803708059</v>
                </pt>
                <pt idx="819">
                  <v>4.492225709175162</v>
                </pt>
                <pt idx="820">
                  <v>3.227552399864539</v>
                </pt>
                <pt idx="821">
                  <v>3.13139764858425</v>
                </pt>
                <pt idx="822">
                  <v>3.320984277357417</v>
                </pt>
                <pt idx="823">
                  <v>3.327100192063109</v>
                </pt>
                <pt idx="824">
                  <v>2.75509103382757</v>
                </pt>
                <pt idx="825">
                  <v>2.860247206481767</v>
                </pt>
                <pt idx="826">
                  <v>2.876286036647224</v>
                </pt>
                <pt idx="827">
                  <v>2.868593817656012</v>
                </pt>
                <pt idx="828">
                  <v>2.743304728644791</v>
                </pt>
                <pt idx="829">
                  <v>2.728299283683585</v>
                </pt>
                <pt idx="830">
                  <v>2.605312006833651</v>
                </pt>
                <pt idx="831">
                  <v>2.498188133600181</v>
                </pt>
                <pt idx="832">
                  <v>2.345607696187519</v>
                </pt>
                <pt idx="833">
                  <v>2.926182589049321</v>
                </pt>
                <pt idx="834">
                  <v>2.220184272971541</v>
                </pt>
                <pt idx="835">
                  <v>2.122449450791473</v>
                </pt>
                <pt idx="836">
                  <v>2.01345962814655</v>
                </pt>
                <pt idx="837">
                  <v>3.576096577752546</v>
                </pt>
                <pt idx="838">
                  <v>3.41990286339037</v>
                </pt>
                <pt idx="839">
                  <v>2.768258926911998</v>
                </pt>
                <pt idx="840">
                  <v>2.631286850560638</v>
                </pt>
                <pt idx="841">
                  <v>3.153245856159854</v>
                </pt>
                <pt idx="842">
                  <v>3.217916623851695</v>
                </pt>
                <pt idx="843">
                  <v>2.669054817610415</v>
                </pt>
                <pt idx="844">
                  <v>2.688524077816672</v>
                </pt>
                <pt idx="845">
                  <v>2.666374264826056</v>
                </pt>
                <pt idx="846">
                  <v>2.598228130140943</v>
                </pt>
                <pt idx="847">
                  <v>2.52550787016977</v>
                </pt>
                <pt idx="848">
                  <v>2.473239375393321</v>
                </pt>
                <pt idx="849">
                  <v>2.415692884407878</v>
                </pt>
                <pt idx="850">
                  <v>2.297598357545083</v>
                </pt>
                <pt idx="851">
                  <v>2.131063427174748</v>
                </pt>
                <pt idx="852">
                  <v>2.017111027918971</v>
                </pt>
                <pt idx="853">
                  <v>0.02239852534180792</v>
                </pt>
                <pt idx="854">
                  <v>-0.08949104141162589</v>
                </pt>
                <pt idx="855">
                  <v>-0.2364566958191874</v>
                </pt>
                <pt idx="856">
                  <v>-0.1743767571703697</v>
                </pt>
                <pt idx="857">
                  <v>-0.3206358774899265</v>
                </pt>
                <pt idx="858">
                  <v>-0.08163281100388473</v>
                </pt>
                <pt idx="859">
                  <v>0.1959930753886115</v>
                </pt>
                <pt idx="860">
                  <v>0.4884448777753972</v>
                </pt>
                <pt idx="861">
                  <v>2.695844330526699</v>
                </pt>
                <pt idx="862">
                  <v>-0.03476646980284689</v>
                </pt>
                <pt idx="863">
                  <v>-0.2405517075941664</v>
                </pt>
                <pt idx="864">
                  <v>-0.3891985333223482</v>
                </pt>
                <pt idx="865">
                  <v>-0.3712114154643858</v>
                </pt>
                <pt idx="866">
                  <v>-0.2908354309229966</v>
                </pt>
                <pt idx="867">
                  <v>2.407482802697336</v>
                </pt>
                <pt idx="868">
                  <v>2.34764445752072</v>
                </pt>
                <pt idx="869">
                  <v>2.291242289331827</v>
                </pt>
                <pt idx="870">
                  <v>2.23794262003778</v>
                </pt>
                <pt idx="871">
                  <v>2.652081914915366</v>
                </pt>
                <pt idx="872">
                  <v>2.580078890854077</v>
                </pt>
                <pt idx="873">
                  <v>2.512813033250495</v>
                </pt>
                <pt idx="874">
                  <v>2.449770291727791</v>
                </pt>
                <pt idx="875">
                  <v>2.393030455879879</v>
                </pt>
                <pt idx="876">
                  <v>2.339395410552981</v>
                </pt>
                <pt idx="877">
                  <v>2.288579405426782</v>
                </pt>
                <pt idx="878">
                  <v>2.240332285190346</v>
                </pt>
                <pt idx="879">
                  <v>2.189832362200489</v>
                </pt>
                <pt idx="880">
                  <v>0.6166564060172628</v>
                </pt>
                <pt idx="881">
                  <v>0.1325564522481436</v>
                </pt>
                <pt idx="882">
                  <v>-0.2923197529771981</v>
                </pt>
                <pt idx="883">
                  <v>-0.4157460898961635</v>
                </pt>
                <pt idx="884">
                  <v>-0.2995339900031186</v>
                </pt>
                <pt idx="885">
                  <v>-0.7036923014285984</v>
                </pt>
                <pt idx="886">
                  <v>-0.7425335126306036</v>
                </pt>
                <pt idx="887">
                  <v>-0.7700014348980772</v>
                </pt>
                <pt idx="888">
                  <v>-0.4908282265760863</v>
                </pt>
                <pt idx="889">
                  <v>-0.7328628174814075</v>
                </pt>
                <pt idx="890">
                  <v>-0.7019346518348524</v>
                </pt>
                <pt idx="891">
                  <v>-0.6532055381115658</v>
                </pt>
                <pt idx="892">
                  <v>-0.8036644539501636</v>
                </pt>
                <pt idx="893">
                  <v>-0.9235456581197659</v>
                </pt>
                <pt idx="894">
                  <v>-0.8519260319341462</v>
                </pt>
                <pt idx="895">
                  <v>-0.8311807990941105</v>
                </pt>
                <pt idx="896">
                  <v>-0.7910573566413994</v>
                </pt>
                <pt idx="897">
                  <v>-0.8995121743843899</v>
                </pt>
                <pt idx="898">
                  <v>-0.6576493045043934</v>
                </pt>
                <pt idx="899">
                  <v>-0.6419651243304767</v>
                </pt>
                <pt idx="900">
                  <v>-0.4039344937549321</v>
                </pt>
                <pt idx="901">
                  <v>-0.5254146756839613</v>
                </pt>
                <pt idx="902">
                  <v>-0.4143864638343582</v>
                </pt>
                <pt idx="903">
                  <v>0.216227355724688</v>
                </pt>
                <pt idx="904">
                  <v>-0.2384740704745704</v>
                </pt>
                <pt idx="905">
                  <v>-0.5541774610416355</v>
                </pt>
                <pt idx="906">
                  <v>-0.5545221557724603</v>
                </pt>
                <pt idx="907">
                  <v>-0.5579421783663385</v>
                </pt>
                <pt idx="908">
                  <v>-0.3768873933738242</v>
                </pt>
                <pt idx="909">
                  <v>-0.576849013307575</v>
                </pt>
                <pt idx="910">
                  <v>-0.5085962285861846</v>
                </pt>
                <pt idx="911">
                  <v>-0.4896143960111688</v>
                </pt>
                <pt idx="912">
                  <v>-0.4923657239457673</v>
                </pt>
                <pt idx="913">
                  <v>-0.5193167461439051</v>
                </pt>
                <pt idx="914">
                  <v>-0.4251112988069665</v>
                </pt>
                <pt idx="915">
                  <v>-0.4064797973766983</v>
                </pt>
                <pt idx="916">
                  <v>-0.6361738143223564</v>
                </pt>
                <pt idx="917">
                  <v>-0.6402746225043165</v>
                </pt>
                <pt idx="918">
                  <v>-0.5607161760395294</v>
                </pt>
                <pt idx="919">
                  <v>-0.5686659840539644</v>
                </pt>
                <pt idx="920">
                  <v>-0.05989272215777852</v>
                </pt>
                <pt idx="921">
                  <v>-0.1046353945439596</v>
                </pt>
                <pt idx="922">
                  <v>-0.2859356501914428</v>
                </pt>
                <pt idx="923">
                  <v>-0.4187197114013501</v>
                </pt>
                <pt idx="924">
                  <v>-0.2385290124194576</v>
                </pt>
                <pt idx="925">
                  <v>-0.4683076217054637</v>
                </pt>
                <pt idx="926">
                  <v>-0.5318240784692915</v>
                </pt>
                <pt idx="927">
                  <v>-0.5739754396973051</v>
                </pt>
                <pt idx="928">
                  <v>-0.6099259933039594</v>
                </pt>
                <pt idx="929">
                  <v>-0.5202052501975641</v>
                </pt>
                <pt idx="930">
                  <v>-0.5433254518989105</v>
                </pt>
                <pt idx="931">
                  <v>-0.538836787876849</v>
                </pt>
                <pt idx="932">
                  <v>-0.5031458579410926</v>
                </pt>
                <pt idx="933">
                  <v>-0.3896922094271307</v>
                </pt>
                <pt idx="934">
                  <v>-0.31054442452515</v>
                </pt>
                <pt idx="935">
                  <v>-0.4237363145056922</v>
                </pt>
                <pt idx="936">
                  <v>-0.3648731252010111</v>
                </pt>
                <pt idx="937">
                  <v>-0.4932140317633292</v>
                </pt>
                <pt idx="938">
                  <v>-0.4421581064411514</v>
                </pt>
                <pt idx="939">
                  <v>-0.4385620111260637</v>
                </pt>
                <pt idx="940">
                  <v>-0.2870316624581094</v>
                </pt>
                <pt idx="941">
                  <v>-0.5433948851648829</v>
                </pt>
                <pt idx="942">
                  <v>-0.5854229255340254</v>
                </pt>
                <pt idx="943">
                  <v>-0.5079133012629161</v>
                </pt>
                <pt idx="944">
                  <v>-0.6181801095319102</v>
                </pt>
                <pt idx="945">
                  <v>-0.1332384739174697</v>
                </pt>
                <pt idx="946">
                  <v>3.323361329312296</v>
                </pt>
                <pt idx="947">
                  <v>0.02262222295299687</v>
                </pt>
                <pt idx="948">
                  <v>-0.1000046255183263</v>
                </pt>
                <pt idx="949">
                  <v>0.2028930323890653</v>
                </pt>
                <pt idx="950">
                  <v>-0.244823958246534</v>
                </pt>
                <pt idx="951">
                  <v>-0.06576477093039318</v>
                </pt>
                <pt idx="952">
                  <v>2.285187434983502</v>
                </pt>
                <pt idx="953">
                  <v>0.6371701572935241</v>
                </pt>
                <pt idx="954">
                  <v>0.6083365184104426</v>
                </pt>
                <pt idx="955">
                  <v>0.2791722163346104</v>
                </pt>
                <pt idx="956">
                  <v>0.2325344706349438</v>
                </pt>
                <pt idx="957">
                  <v>0.2685697604116497</v>
                </pt>
                <pt idx="958">
                  <v>0.2524974301958987</v>
                </pt>
                <pt idx="959">
                  <v>-0.1062773714728965</v>
                </pt>
                <pt idx="960">
                  <v>0.0371858795605045</v>
                </pt>
                <pt idx="961">
                  <v>0.06745775894414993</v>
                </pt>
                <pt idx="962">
                  <v>0.06851848821571586</v>
                </pt>
                <pt idx="963">
                  <v>-0.04391788739163537</v>
                </pt>
                <pt idx="964">
                  <v>-0.07987848930066815</v>
                </pt>
                <pt idx="965">
                  <v>0.04310392310857243</v>
                </pt>
                <pt idx="966">
                  <v>0.2854235629419775</v>
                </pt>
                <pt idx="967">
                  <v>0.1866328562788425</v>
                </pt>
                <pt idx="968">
                  <v>0.1342661845170615</v>
                </pt>
                <pt idx="969">
                  <v>0.149346175534243</v>
                </pt>
                <pt idx="970">
                  <v>0.06826857760873913</v>
                </pt>
                <pt idx="971">
                  <v>-0.05562108538876118</v>
                </pt>
                <pt idx="972">
                  <v>0.1198703227568321</v>
                </pt>
                <pt idx="973">
                  <v>0.07837489096555143</v>
                </pt>
                <pt idx="974">
                  <v>0.006965690936303712</v>
                </pt>
                <pt idx="975">
                  <v>0.01719093798027407</v>
                </pt>
                <pt idx="976">
                  <v>0.2316575448821175</v>
                </pt>
                <pt idx="977">
                  <v>0.0238721635843074</v>
                </pt>
                <pt idx="978">
                  <v>-0.07198783900075678</v>
                </pt>
                <pt idx="979">
                  <v>-0.07349863515898591</v>
                </pt>
                <pt idx="980">
                  <v>0.0895880826391106</v>
                </pt>
                <pt idx="981">
                  <v>0.8229222028521292</v>
                </pt>
                <pt idx="982">
                  <v>0.7773251940948843</v>
                </pt>
                <pt idx="983">
                  <v>2.387191240896267</v>
                </pt>
                <pt idx="984">
                  <v>0.9641746084572307</v>
                </pt>
                <pt idx="985">
                  <v>0.7750818328940489</v>
                </pt>
                <pt idx="986">
                  <v>1.05726568724079</v>
                </pt>
                <pt idx="987">
                  <v>2.32692997484351</v>
                </pt>
                <pt idx="988">
                  <v>1.125184376075978</v>
                </pt>
                <pt idx="989">
                  <v>2.282549152819089</v>
                </pt>
                <pt idx="990">
                  <v>2.529430352450799</v>
                </pt>
                <pt idx="991">
                  <v>3.996128638345938</v>
                </pt>
                <pt idx="992">
                  <v>3.22479277429058</v>
                </pt>
                <pt idx="993">
                  <v>2.77492304321194</v>
                </pt>
                <pt idx="994">
                  <v>2.575399061358497</v>
                </pt>
                <pt idx="995">
                  <v>2.505260526929703</v>
                </pt>
                <pt idx="996">
                  <v>2.439633399672396</v>
                </pt>
                <pt idx="997">
                  <v>2.99521152893968</v>
                </pt>
                <pt idx="998">
                  <v>2.893050071299822</v>
                </pt>
                <pt idx="999">
                  <v>2.799407724334208</v>
                </pt>
                <pt idx="1000">
                  <v>2.713126859849853</v>
                </pt>
                <pt idx="1001">
                  <v>2.071831331146364</v>
                </pt>
                <pt idx="1002">
                  <v>2.03187295772817</v>
                </pt>
                <pt idx="1003">
                  <v>0.4003322630244893</v>
                </pt>
                <pt idx="1004">
                  <v>0.377336456199537</v>
                </pt>
                <pt idx="1005">
                  <v>0.1020526994811253</v>
                </pt>
                <pt idx="1006">
                  <v>-0.009889168391627956</v>
                </pt>
                <pt idx="1007">
                  <v>0.02845401844634185</v>
                </pt>
                <pt idx="1008">
                  <v>0.221440706201319</v>
                </pt>
                <pt idx="1009">
                  <v>0.09095275206589894</v>
                </pt>
                <pt idx="1010">
                  <v>0.09815424465750226</v>
                </pt>
                <pt idx="1011">
                  <v>0.4879458301344543</v>
                </pt>
                <pt idx="1012">
                  <v>0.6325943948196582</v>
                </pt>
                <pt idx="1013">
                  <v>0.7629961752906618</v>
                </pt>
                <pt idx="1014">
                  <v>1.30944323467439</v>
                </pt>
                <pt idx="1015">
                  <v>0.7332176466765793</v>
                </pt>
                <pt idx="1016">
                  <v>0.6890640600257967</v>
                </pt>
                <pt idx="1017">
                  <v>0.4319172872304142</v>
                </pt>
                <pt idx="1018">
                  <v>0.5184656514365447</v>
                </pt>
                <pt idx="1019">
                  <v>0.3938284750967007</v>
                </pt>
                <pt idx="1020">
                  <v>0.3592575662823514</v>
                </pt>
                <pt idx="1021">
                  <v>0.5429839659980237</v>
                </pt>
                <pt idx="1022">
                  <v>0.2393946476940116</v>
                </pt>
                <pt idx="1023">
                  <v>0.8810422140290861</v>
                </pt>
                <pt idx="1024">
                  <v>0.8389014804353639</v>
                </pt>
                <pt idx="1025">
                  <v>0.95707690517213</v>
                </pt>
                <pt idx="1026">
                  <v>0.9644011500119061</v>
                </pt>
                <pt idx="1027">
                  <v>0.4840273677089663</v>
                </pt>
                <pt idx="1028">
                  <v>0.2143630575864905</v>
                </pt>
                <pt idx="1029">
                  <v>-0.005752470715838939</v>
                </pt>
                <pt idx="1030">
                  <v>0.2252226764864255</v>
                </pt>
                <pt idx="1031">
                  <v>0.3622842504774744</v>
                </pt>
                <pt idx="1032">
                  <v>0.5368709380814721</v>
                </pt>
                <pt idx="1033">
                  <v>0.2431676275094181</v>
                </pt>
                <pt idx="1034">
                  <v>0.04924005364306788</v>
                </pt>
                <pt idx="1035">
                  <v>-0.06978112073907081</v>
                </pt>
                <pt idx="1036">
                  <v>-0.197613225884655</v>
                </pt>
                <pt idx="1037">
                  <v>-0.3872723103828563</v>
                </pt>
                <pt idx="1038">
                  <v>-0.4800339644925746</v>
                </pt>
                <pt idx="1039">
                  <v>-0.2918315336584406</v>
                </pt>
                <pt idx="1040">
                  <v>-0.2918929357284685</v>
                </pt>
                <pt idx="1041">
                  <v>-0.3016374596193501</v>
                </pt>
                <pt idx="1042">
                  <v>-0.357758820664667</v>
                </pt>
                <pt idx="1043">
                  <v>-0.5350048308721436</v>
                </pt>
                <pt idx="1044">
                  <v>-0.5478390918896608</v>
                </pt>
                <pt idx="1045">
                  <v>-0.6437519572800247</v>
                </pt>
                <pt idx="1046">
                  <v>-0.6777443894100774</v>
                </pt>
                <pt idx="1047">
                  <v>-0.7755184696937563</v>
                </pt>
                <pt idx="1048">
                  <v>-0.3341702798944952</v>
                </pt>
                <pt idx="1049">
                  <v>0.1308083043393294</v>
                </pt>
                <pt idx="1050">
                  <v>-0.3004776199499196</v>
                </pt>
                <pt idx="1051">
                  <v>-0.5996793160156162</v>
                </pt>
                <pt idx="1052">
                  <v>-0.2936706679082088</v>
                </pt>
                <pt idx="1053">
                  <v>5.724894768769628</v>
                </pt>
                <pt idx="1054">
                  <v>5.473499213146221</v>
                </pt>
                <pt idx="1055">
                  <v>7.07967574296364</v>
                </pt>
                <pt idx="1056">
                  <v>8.430950454833198</v>
                </pt>
                <pt idx="1057">
                  <v>6.045119265870444</v>
                </pt>
                <pt idx="1058">
                  <v>12.01720401046093</v>
                </pt>
                <pt idx="1059">
                  <v>8.606170880994393</v>
                </pt>
                <pt idx="1060">
                  <v>7.042228975156917</v>
                </pt>
                <pt idx="1061">
                  <v>6.095479908254543</v>
                </pt>
                <pt idx="1062">
                  <v>8.288669840590108</v>
                </pt>
                <pt idx="1063">
                  <v>6.862416567485427</v>
                </pt>
                <pt idx="1064">
                  <v>5.975964861122665</v>
                </pt>
                <pt idx="1065">
                  <v>5.356077783884834</v>
                </pt>
                <pt idx="1066">
                  <v>4.890584121386058</v>
                </pt>
                <pt idx="1067">
                  <v>5.703466152027289</v>
                </pt>
                <pt idx="1068">
                  <v>5.154581907490043</v>
                </pt>
                <pt idx="1069">
                  <v>4.733829484546733</v>
                </pt>
                <pt idx="1070">
                  <v>4.397714517036878</v>
                </pt>
                <pt idx="1071">
                  <v>3.487365230867587</v>
                </pt>
                <pt idx="1072">
                  <v>3.336553834051108</v>
                </pt>
                <pt idx="1073">
                  <v>3.201999349422527</v>
                </pt>
                <pt idx="1074">
                  <v>3.080914823442869</v>
                </pt>
                <pt idx="1075">
                  <v>2.971134125903864</v>
                </pt>
                <pt idx="1076">
                  <v>2.241424660239606</v>
                </pt>
                <pt idx="1077">
                  <v>2.190748445774983</v>
                </pt>
                <pt idx="1078">
                  <v>2.14264796924569</v>
                </pt>
                <pt idx="1079">
                  <v>2.096872427574981</v>
                </pt>
                <pt idx="1080">
                  <v>-0.154937504521232</v>
                </pt>
                <pt idx="1081">
                  <v>-0.2818179275120696</v>
                </pt>
                <pt idx="1082">
                  <v>-0.2766792424865853</v>
                </pt>
                <pt idx="1083">
                  <v>-0.2256410663774321</v>
                </pt>
                <pt idx="1084">
                  <v>-0.2611910860769112</v>
                </pt>
                <pt idx="1085">
                  <v>-0.5521396363838585</v>
                </pt>
                <pt idx="1086">
                  <v>-0.4134318275356876</v>
                </pt>
                <pt idx="1087">
                  <v>-0.3643999029533285</v>
                </pt>
                <pt idx="1088">
                  <v>0.1089805152320949</v>
                </pt>
                <pt idx="1089">
                  <v>-0.4414862581015885</v>
                </pt>
                <pt idx="1090">
                  <v>-0.6152404711520437</v>
                </pt>
                <pt idx="1091">
                  <v>-0.5437428811392189</v>
                </pt>
                <pt idx="1092">
                  <v>-0.6498744722201711</v>
                </pt>
                <pt idx="1093">
                  <v>-0.8894280455178432</v>
                </pt>
                <pt idx="1094">
                  <v>-0.7984331391026346</v>
                </pt>
                <pt idx="1095">
                  <v>-0.953730262668915</v>
                </pt>
                <pt idx="1096">
                  <v>-0.4957264481438381</v>
                </pt>
                <pt idx="1097">
                  <v>-0.5629094840631792</v>
                </pt>
                <pt idx="1098">
                  <v>-1.364890608602491</v>
                </pt>
                <pt idx="1099">
                  <v>-1.273648540597762</v>
                </pt>
                <pt idx="1100">
                  <v>-1.393171976365676</v>
                </pt>
                <pt idx="1101">
                  <v>-1.12009928483423</v>
                </pt>
                <pt idx="1102">
                  <v>-1.561857068811105</v>
                </pt>
                <pt idx="1103">
                  <v>-1.61241481769185</v>
                </pt>
                <pt idx="1104">
                  <v>-1.6042089500745</v>
                </pt>
                <pt idx="1105">
                  <v>-1.351596571958115</v>
                </pt>
                <pt idx="1106">
                  <v>-1.385457991117253</v>
                </pt>
                <pt idx="1107">
                  <v>-1.545334495648663</v>
                </pt>
                <pt idx="1108">
                  <v>-1.432076896712354</v>
                </pt>
                <pt idx="1109">
                  <v>-1.429518301665779</v>
                </pt>
                <pt idx="1110">
                  <v>-1.410257557119325</v>
                </pt>
                <pt idx="1111">
                  <v>-1.401384665682409</v>
                </pt>
                <pt idx="1112">
                  <v>-1.358775495604832</v>
                </pt>
                <pt idx="1113">
                  <v>-1.262582204807456</v>
                </pt>
                <pt idx="1114">
                  <v>-1.222468417472082</v>
                </pt>
                <pt idx="1115">
                  <v>-1.207727401073382</v>
                </pt>
                <pt idx="1116">
                  <v>-1.043478371069558</v>
                </pt>
                <pt idx="1117">
                  <v>-0.9302331343764593</v>
                </pt>
                <pt idx="1118">
                  <v>-1.033461982601465</v>
                </pt>
                <pt idx="1119">
                  <v>-1.029721398834495</v>
                </pt>
                <pt idx="1120">
                  <v>-0.9971743313786079</v>
                </pt>
                <pt idx="1121">
                  <v>-0.7707783021865999</v>
                </pt>
                <pt idx="1122">
                  <v>-0.9591934585781361</v>
                </pt>
                <pt idx="1123">
                  <v>-0.9385081201280638</v>
                </pt>
                <pt idx="1124">
                  <v>-0.8501894792352871</v>
                </pt>
                <pt idx="1125">
                  <v>-0.6875328528328353</v>
                </pt>
                <pt idx="1126">
                  <v>-0.7521813598441242</v>
                </pt>
                <pt idx="1127">
                  <v>-0.6724721102019603</v>
                </pt>
                <pt idx="1128">
                  <v>-0.7369733533430942</v>
                </pt>
                <pt idx="1129">
                  <v>-0.7470253961513635</v>
                </pt>
                <pt idx="1130">
                  <v>-0.623877402142722</v>
                </pt>
                <pt idx="1131">
                  <v>-0.7399767031872375</v>
                </pt>
                <pt idx="1132">
                  <v>-0.7504139620647508</v>
                </pt>
                <pt idx="1133">
                  <v>-0.5611989861471469</v>
                </pt>
                <pt idx="1134">
                  <v>-0.5448466207397336</v>
                </pt>
                <pt idx="1135">
                  <v>-0.6018486126225431</v>
                </pt>
                <pt idx="1136">
                  <v>-0.4140315085420174</v>
                </pt>
                <pt idx="1137">
                  <v>-0.4940267167790349</v>
                </pt>
                <pt idx="1138">
                  <v>-0.5709018203367897</v>
                </pt>
                <pt idx="1139">
                  <v>-0.6187387718900623</v>
                </pt>
                <pt idx="1140">
                  <v>-0.5703068451912179</v>
                </pt>
                <pt idx="1141">
                  <v>-0.5813093567490365</v>
                </pt>
                <pt idx="1142">
                  <v>-0.5617901335421649</v>
                </pt>
                <pt idx="1143">
                  <v>-0.4705197646212919</v>
                </pt>
                <pt idx="1144">
                  <v>0.001439543221176731</v>
                </pt>
                <pt idx="1145">
                  <v>0.174071446799291</v>
                </pt>
                <pt idx="1146">
                  <v>-0.2782161344849561</v>
                </pt>
                <pt idx="1147">
                  <v>-0.08962765391051319</v>
                </pt>
                <pt idx="1148">
                  <v>-0.02274951270773021</v>
                </pt>
                <pt idx="1149">
                  <v>-0.3305409271436924</v>
                </pt>
                <pt idx="1150">
                  <v>-0.2423056627574687</v>
                </pt>
                <pt idx="1151">
                  <v>-0.1781522366851847</v>
                </pt>
                <pt idx="1152">
                  <v>0.3066939388803982</v>
                </pt>
                <pt idx="1153">
                  <v>0.3676805872040713</v>
                </pt>
                <pt idx="1154">
                  <v>0.2316878383475137</v>
                </pt>
                <pt idx="1155">
                  <v>0.4981583977349706</v>
                </pt>
                <pt idx="1156">
                  <v>0.5525235529078306</v>
                </pt>
                <pt idx="1157">
                  <v>0.4683249873540391</v>
                </pt>
                <pt idx="1158">
                  <v>0.7522925243979872</v>
                </pt>
                <pt idx="1159">
                  <v>0.8754671858029474</v>
                </pt>
                <pt idx="1160">
                  <v>0.5502131128973153</v>
                </pt>
                <pt idx="1161">
                  <v>0.4326873949744015</v>
                </pt>
                <pt idx="1162">
                  <v>0.4791431028364761</v>
                </pt>
                <pt idx="1163">
                  <v>0.5000852942623819</v>
                </pt>
                <pt idx="1164">
                  <v>0.7036059309450987</v>
                </pt>
                <pt idx="1165">
                  <v>0.8192958335317752</v>
                </pt>
                <pt idx="1166">
                  <v>2.092310885092318</v>
                </pt>
                <pt idx="1167">
                  <v>2.06032846957936</v>
                </pt>
                <pt idx="1168">
                  <v>2.300236014279204</v>
                </pt>
                <pt idx="1169">
                  <v>2.582768822768453</v>
                </pt>
                <pt idx="1170">
                  <v>0.8506286572501722</v>
                </pt>
                <pt idx="1171">
                  <v>0.8019002322929542</v>
                </pt>
                <pt idx="1172">
                  <v>2.374947696602309</v>
                </pt>
                <pt idx="1173">
                  <v>2.908816600023465</v>
                </pt>
                <pt idx="1174">
                  <v>2.125246485519393</v>
                </pt>
                <pt idx="1175">
                  <v>2.282391146613467</v>
                </pt>
                <pt idx="1176">
                  <v>2.113619945023332</v>
                </pt>
                <pt idx="1177">
                  <v>2.172374965802334</v>
                </pt>
                <pt idx="1178">
                  <v>2.211300080595123</v>
                </pt>
                <pt idx="1179">
                  <v>2.197829311122093</v>
                </pt>
                <pt idx="1180">
                  <v>2.191853181585191</v>
                </pt>
                <pt idx="1181">
                  <v>2.15800883614297</v>
                </pt>
                <pt idx="1182">
                  <v>2.108044068379216</v>
                </pt>
                <pt idx="1183">
                  <v>2.127105203650891</v>
                </pt>
                <pt idx="1184">
                  <v>2.131337779002575</v>
                </pt>
                <pt idx="1185">
                  <v>2.071744250426225</v>
                </pt>
                <pt idx="1186">
                  <v>2.046381791230631</v>
                </pt>
                <pt idx="1187">
                  <v>2.069571449305842</v>
                </pt>
                <pt idx="1188">
                  <v>2.135619585748454</v>
                </pt>
                <pt idx="1189">
                  <v>2.159815984127133</v>
                </pt>
                <pt idx="1190">
                  <v>2.196153124602759</v>
                </pt>
                <pt idx="1191">
                  <v>2.20695824131562</v>
                </pt>
                <pt idx="1192">
                  <v>2.172999950117312</v>
                </pt>
                <pt idx="1193">
                  <v>2.156485942225787</v>
                </pt>
                <pt idx="1194">
                  <v>2.125363461890747</v>
                </pt>
                <pt idx="1195">
                  <v>2.08388799082177</v>
                </pt>
                <pt idx="1196">
                  <v>2.004927614486414</v>
                </pt>
                <pt idx="1197">
                  <v>0.5282933528130012</v>
                </pt>
                <pt idx="1198">
                  <v>0.7420100254065787</v>
                </pt>
                <pt idx="1199">
                  <v>0.6842390332127826</v>
                </pt>
                <pt idx="1200">
                  <v>0.5429045768657151</v>
                </pt>
                <pt idx="1201">
                  <v>0.5137262887670406</v>
                </pt>
                <pt idx="1202">
                  <v>0.498247378365269</v>
                </pt>
                <pt idx="1203">
                  <v>0.2860053041702146</v>
                </pt>
                <pt idx="1204">
                  <v>0.3469340795015123</v>
                </pt>
                <pt idx="1205">
                  <v>0.303457838321595</v>
                </pt>
                <pt idx="1206">
                  <v>0.1863006385762551</v>
                </pt>
                <pt idx="1207">
                  <v>0.2877100301992311</v>
                </pt>
                <pt idx="1208">
                  <v>0.3087221308238386</v>
                </pt>
                <pt idx="1209">
                  <v>0.4090681022540935</v>
                </pt>
                <pt idx="1210">
                  <v>0.2490102771477282</v>
                </pt>
                <pt idx="1211">
                  <v>0.6234133597878997</v>
                </pt>
                <pt idx="1212">
                  <v>0.5916733557420111</v>
                </pt>
                <pt idx="1213">
                  <v>0.4312674122124278</v>
                </pt>
                <pt idx="1214">
                  <v>0.1079827546587532</v>
                </pt>
                <pt idx="1215">
                  <v>0.19743398332084</v>
                </pt>
                <pt idx="1216">
                  <v>0.07488749226875382</v>
                </pt>
                <pt idx="1217">
                  <v>0.04155810756781184</v>
                </pt>
                <pt idx="1218">
                  <v>0.01262117671867356</v>
                </pt>
                <pt idx="1219">
                  <v>0.2181690379671558</v>
                </pt>
                <pt idx="1220">
                  <v>0.1705121590964698</v>
                </pt>
                <pt idx="1221">
                  <v>0.08482326274260554</v>
                </pt>
                <pt idx="1222">
                  <v>0.1787943610234775</v>
                </pt>
                <pt idx="1223">
                  <v>0.006710387858120434</v>
                </pt>
                <pt idx="1224">
                  <v>-0.2235368230719907</v>
                </pt>
                <pt idx="1225">
                  <v>-0.4879159372048616</v>
                </pt>
                <pt idx="1226">
                  <v>-0.4046310431550718</v>
                </pt>
                <pt idx="1227">
                  <v>-0.3492773799827554</v>
                </pt>
                <pt idx="1228">
                  <v>-0.3764285818363304</v>
                </pt>
                <pt idx="1229">
                  <v>-0.4248852907809754</v>
                </pt>
                <pt idx="1230">
                  <v>-0.4356057715897736</v>
                </pt>
                <pt idx="1231">
                  <v>-0.5301440631550931</v>
                </pt>
                <pt idx="1232">
                  <v>-0.377721157156918</v>
                </pt>
                <pt idx="1233">
                  <v>-0.5643923894957656</v>
                </pt>
                <pt idx="1234">
                  <v>-0.308778980326917</v>
                </pt>
                <pt idx="1235">
                  <v>-0.4044283538227805</v>
                </pt>
                <pt idx="1236">
                  <v>-0.5668992304584662</v>
                </pt>
                <pt idx="1237">
                  <v>-0.4474445648497409</v>
                </pt>
                <pt idx="1238">
                  <v>-0.4175994780120213</v>
                </pt>
                <pt idx="1239">
                  <v>-0.2370133592016048</v>
                </pt>
                <pt idx="1240">
                  <v>-0.06291757020495364</v>
                </pt>
                <pt idx="1241">
                  <v>0.01567455882889048</v>
                </pt>
                <pt idx="1242">
                  <v>0.1908580526970171</v>
                </pt>
                <pt idx="1243">
                  <v>0.4105178731092615</v>
                </pt>
                <pt idx="1244">
                  <v>0.4889566232998379</v>
                </pt>
                <pt idx="1245">
                  <v>-0.1684403653904099</v>
                </pt>
                <pt idx="1246">
                  <v>-0.119578447267496</v>
                </pt>
                <pt idx="1247">
                  <v>-0.2632345739611805</v>
                </pt>
                <pt idx="1248">
                  <v>-0.3490389682399326</v>
                </pt>
                <pt idx="1249">
                  <v>-0.3288963640534897</v>
                </pt>
                <pt idx="1250">
                  <v>-0.3798668765914504</v>
                </pt>
                <pt idx="1251">
                  <v>-0.4935461950361284</v>
                </pt>
                <pt idx="1252">
                  <v>-0.6000787222954178</v>
                </pt>
                <pt idx="1253">
                  <v>-0.7076878850512192</v>
                </pt>
                <pt idx="1254">
                  <v>-0.6138098011707047</v>
                </pt>
                <pt idx="1255">
                  <v>-0.7506964323828185</v>
                </pt>
                <pt idx="1256">
                  <v>-0.8398073487453283</v>
                </pt>
                <pt idx="1257">
                  <v>-0.9516116358392541</v>
                </pt>
                <pt idx="1258">
                  <v>-0.6932616086652688</v>
                </pt>
                <pt idx="1259">
                  <v>-0.8331763066529216</v>
                </pt>
                <pt idx="1260">
                  <v>-0.7386548892483757</v>
                </pt>
                <pt idx="1261">
                  <v>-0.7721041707879837</v>
                </pt>
                <pt idx="1262">
                  <v>-0.7980934001940662</v>
                </pt>
                <pt idx="1263">
                  <v>-0.6797874207689641</v>
                </pt>
                <pt idx="1264">
                  <v>-0.6168279095791478</v>
                </pt>
                <pt idx="1265">
                  <v>-0.7103832205204137</v>
                </pt>
                <pt idx="1266">
                  <v>-0.747849911525421</v>
                </pt>
                <pt idx="1267">
                  <v>2.066638351293362</v>
                </pt>
                <pt idx="1268">
                  <v>2.024459314967441</v>
                </pt>
                <pt idx="1269">
                  <v>-0.2578017568779373</v>
                </pt>
                <pt idx="1270">
                  <v>-0.5157398107673183</v>
                </pt>
                <pt idx="1271">
                  <v>-0.6534100744726964</v>
                </pt>
                <pt idx="1272">
                  <v>-0.6326982837749354</v>
                </pt>
                <pt idx="1273">
                  <v>-0.6873173825110248</v>
                </pt>
                <pt idx="1274">
                  <v>-0.6097316659370632</v>
                </pt>
                <pt idx="1275">
                  <v>-0.5620921000474157</v>
                </pt>
                <pt idx="1276">
                  <v>2.036438113226896</v>
                </pt>
                <pt idx="1277">
                  <v>-0.4917167202280935</v>
                </pt>
                <pt idx="1278">
                  <v>-0.4805256251371819</v>
                </pt>
                <pt idx="1279">
                  <v>-0.5608148266983559</v>
                </pt>
                <pt idx="1280">
                  <v>2.351792613552915</v>
                </pt>
                <pt idx="1281">
                  <v>2.300351202801045</v>
                </pt>
                <pt idx="1282">
                  <v>2.251629976287843</v>
                </pt>
                <pt idx="1283">
                  <v>2.205393397180675</v>
                </pt>
                <pt idx="1284">
                  <v>2.335010289568989</v>
                </pt>
                <pt idx="1285">
                  <v>2.28320363157131</v>
                </pt>
                <pt idx="1286">
                  <v>2.234124445632336</v>
                </pt>
                <pt idx="1287">
                  <v>2.187534374817597</v>
                </pt>
                <pt idx="1288">
                  <v>2.154673266284486</v>
                </pt>
                <pt idx="1289">
                  <v>-0.1255468302586559</v>
                </pt>
                <pt idx="1290">
                  <v>-0.5377496253652218</v>
                </pt>
                <pt idx="1291">
                  <v>-0.6619995526530584</v>
                </pt>
                <pt idx="1292">
                  <v>-0.6227487770493887</v>
                </pt>
                <pt idx="1293">
                  <v>-0.6156671379191921</v>
                </pt>
                <pt idx="1294">
                  <v>-0.5214050924436011</v>
                </pt>
                <pt idx="1295">
                  <v>-0.6367441775577352</v>
                </pt>
                <pt idx="1296">
                  <v>-0.5039279404758034</v>
                </pt>
                <pt idx="1297">
                  <v>-0.6896381520900505</v>
                </pt>
                <pt idx="1298">
                  <v>-1.033793004863349</v>
                </pt>
                <pt idx="1299">
                  <v>-0.8214170767020408</v>
                </pt>
                <pt idx="1300">
                  <v>-0.8583335818521963</v>
                </pt>
                <pt idx="1301">
                  <v>-0.872696542720683</v>
                </pt>
                <pt idx="1302">
                  <v>-1.048974976370537</v>
                </pt>
                <pt idx="1303">
                  <v>-0.9957808499035481</v>
                </pt>
                <pt idx="1304">
                  <v>-0.5900978968656718</v>
                </pt>
                <pt idx="1305">
                  <v>-0.7392557903672546</v>
                </pt>
                <pt idx="1306">
                  <v>-0.6218627841560187</v>
                </pt>
                <pt idx="1307">
                  <v>-0.472095303720342</v>
                </pt>
                <pt idx="1308">
                  <v>-0.6960649796473097</v>
                </pt>
                <pt idx="1309">
                  <v>-0.8023247856809005</v>
                </pt>
                <pt idx="1310">
                  <v>-0.6406985820100993</v>
                </pt>
                <pt idx="1311">
                  <v>-0.4684724218145506</v>
                </pt>
                <pt idx="1312">
                  <v>-0.6323465815662819</v>
                </pt>
                <pt idx="1313">
                  <v>-0.3158262055173113</v>
                </pt>
                <pt idx="1314">
                  <v>-0.2257222201979045</v>
                </pt>
                <pt idx="1315">
                  <v>0.07346564906347741</v>
                </pt>
                <pt idx="1316">
                  <v>0.1958959584275803</v>
                </pt>
                <pt idx="1317">
                  <v>-0.01929596545026388</v>
                </pt>
                <pt idx="1318">
                  <v>0.2328508083556361</v>
                </pt>
                <pt idx="1319">
                  <v>4.718941954605143</v>
                </pt>
                <pt idx="1320">
                  <v>3.219629753834471</v>
                </pt>
                <pt idx="1321">
                  <v>2.299768031256049</v>
                </pt>
                <pt idx="1322">
                  <v>0.5395237129564071</v>
                </pt>
                <pt idx="1323">
                  <v>0.3707475052038037</v>
                </pt>
                <pt idx="1324">
                  <v>0.3498131337656831</v>
                </pt>
                <pt idx="1325">
                  <v>-0.05248082888953653</v>
                </pt>
                <pt idx="1326">
                  <v>0.2574810219260446</v>
                </pt>
                <pt idx="1327">
                  <v>-0.009900316027923101</v>
                </pt>
                <pt idx="1328">
                  <v>-0.2174929282530702</v>
                </pt>
                <pt idx="1329">
                  <v>-0.07735829866265387</v>
                </pt>
                <pt idx="1330">
                  <v>-0.08322305061291768</v>
                </pt>
                <pt idx="1331">
                  <v>-0.5444029118166506</v>
                </pt>
                <pt idx="1332">
                  <v>-0.8710209197213159</v>
                </pt>
                <pt idx="1333">
                  <v>-0.9482600689008731</v>
                </pt>
                <pt idx="1334">
                  <v>-0.8808388835961837</v>
                </pt>
                <pt idx="1335">
                  <v>-0.8334442301221597</v>
                </pt>
                <pt idx="1336">
                  <v>-0.347449659990678</v>
                </pt>
                <pt idx="1337">
                  <v>-0.6958037189838695</v>
                </pt>
                <pt idx="1338">
                  <v>-0.5826768334520754</v>
                </pt>
                <pt idx="1339">
                  <v>-0.7319899698040696</v>
                </pt>
                <pt idx="1340">
                  <v>-0.6660280085232961</v>
                </pt>
                <pt idx="1341">
                  <v>-0.5418076182055591</v>
                </pt>
                <pt idx="1342">
                  <v>-0.6194637868172183</v>
                </pt>
                <pt idx="1343">
                  <v>-0.6410631001747278</v>
                </pt>
                <pt idx="1344">
                  <v>-0.5619673652468617</v>
                </pt>
                <pt idx="1345">
                  <v>-0.3756956170744152</v>
                </pt>
                <pt idx="1346">
                  <v>0.08988298024514543</v>
                </pt>
                <pt idx="1347">
                  <v>-0.05167993922059193</v>
                </pt>
                <pt idx="1348">
                  <v>-0.3691357008061825</v>
                </pt>
                <pt idx="1349">
                  <v>-0.4207863328469164</v>
                </pt>
                <pt idx="1350">
                  <v>-0.07648443653986864</v>
                </pt>
                <pt idx="1351">
                  <v>-0.02098500449076313</v>
                </pt>
                <pt idx="1352">
                  <v>0.3101108806562839</v>
                </pt>
                <pt idx="1353">
                  <v>-0.2894890870109665</v>
                </pt>
                <pt idx="1354">
                  <v>-0.4055253388079228</v>
                </pt>
                <pt idx="1355">
                  <v>-0.3368511142733313</v>
                </pt>
                <pt idx="1356">
                  <v>-0.3534460141900888</v>
                </pt>
                <pt idx="1357">
                  <v>-0.5005318513486849</v>
                </pt>
                <pt idx="1358">
                  <v>-0.4512528560556703</v>
                </pt>
                <pt idx="1359">
                  <v>-0.7190557872257715</v>
                </pt>
                <pt idx="1360">
                  <v>-0.6000297315954771</v>
                </pt>
                <pt idx="1361">
                  <v>-0.4767842670149476</v>
                </pt>
                <pt idx="1362">
                  <v>-0.4120350466117432</v>
                </pt>
                <pt idx="1363">
                  <v>-0.4495281551938823</v>
                </pt>
                <pt idx="1364">
                  <v>-0.1314532712040253</v>
                </pt>
                <pt idx="1365">
                  <v>-0.344348396438934</v>
                </pt>
                <pt idx="1366">
                  <v>-0.03794432293336267</v>
                </pt>
                <pt idx="1367">
                  <v>2.840181459847867</v>
                </pt>
                <pt idx="1368">
                  <v>2.306845872960404</v>
                </pt>
                <pt idx="1369">
                  <v>2.181525395584384</v>
                </pt>
                <pt idx="1370">
                  <v>3.019080391932679</v>
                </pt>
                <pt idx="1371">
                  <v>0.5716720794857358</v>
                </pt>
                <pt idx="1372">
                  <v>0.342746813952526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22342976"/>
        <axId val="222331776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222342976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0E0E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22331776"/>
        <crosses val="autoZero"/>
        <lblOffset val="100"/>
        <baseTimeUnit val="days"/>
      </dateAx>
      <valAx>
        <axId val="222331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0F0"/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0E0E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999999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2234297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666666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altLang="zh-CN" sz="1200" b="1" i="0" strike="noStrike" kern="1200" spc="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SP500 </a:t>
            </a:r>
            <a:r>
              <a:rPr lang="zh-CN"/>
              <a:t>回撤深度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altLang="zh-CN" sz="1200" b="1" i="0" strike="noStrike" kern="1200" spc="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areaChart>
        <grouping val="standard"/>
        <varyColors val="0"/>
        <ser>
          <idx val="0"/>
          <order val="0"/>
          <tx>
            <v>SP500回撤</v>
          </tx>
          <spPr>
            <a:solidFill xmlns:a="http://schemas.openxmlformats.org/drawingml/2006/main">
              <a:srgbClr val="FFCDD2"/>
            </a:solidFill>
            <a:ln xmlns:a="http://schemas.openxmlformats.org/drawingml/2006/main" w="12700">
              <a:solidFill>
                <a:srgbClr val="C62828"/>
              </a:solidFill>
              <a:prstDash val="solid"/>
            </a:ln>
          </spPr>
          <cat>
            <numRef>
              <f>市场状态总览!$A$4:$A$1531</f>
              <numCache>
                <formatCode>m/d/yy</formatCode>
                <ptCount val="1528"/>
                <pt idx="0">
                  <v>35433</v>
                </pt>
                <pt idx="1">
                  <v>35440</v>
                </pt>
                <pt idx="2">
                  <v>35447</v>
                </pt>
                <pt idx="3">
                  <v>35454</v>
                </pt>
                <pt idx="4">
                  <v>35461</v>
                </pt>
                <pt idx="5">
                  <v>35468</v>
                </pt>
                <pt idx="6">
                  <v>35475</v>
                </pt>
                <pt idx="7">
                  <v>35482</v>
                </pt>
                <pt idx="8">
                  <v>35489</v>
                </pt>
                <pt idx="9">
                  <v>35496</v>
                </pt>
                <pt idx="10">
                  <v>35503</v>
                </pt>
                <pt idx="11">
                  <v>35510</v>
                </pt>
                <pt idx="12">
                  <v>35517</v>
                </pt>
                <pt idx="13">
                  <v>35524</v>
                </pt>
                <pt idx="14">
                  <v>35531</v>
                </pt>
                <pt idx="15">
                  <v>35538</v>
                </pt>
                <pt idx="16">
                  <v>35545</v>
                </pt>
                <pt idx="17">
                  <v>35552</v>
                </pt>
                <pt idx="18">
                  <v>35559</v>
                </pt>
                <pt idx="19">
                  <v>35566</v>
                </pt>
                <pt idx="20">
                  <v>35573</v>
                </pt>
                <pt idx="21">
                  <v>35580</v>
                </pt>
                <pt idx="22">
                  <v>35587</v>
                </pt>
                <pt idx="23">
                  <v>35594</v>
                </pt>
                <pt idx="24">
                  <v>35601</v>
                </pt>
                <pt idx="25">
                  <v>35608</v>
                </pt>
                <pt idx="26">
                  <v>35615</v>
                </pt>
                <pt idx="27">
                  <v>35622</v>
                </pt>
                <pt idx="28">
                  <v>35629</v>
                </pt>
                <pt idx="29">
                  <v>35636</v>
                </pt>
                <pt idx="30">
                  <v>35643</v>
                </pt>
                <pt idx="31">
                  <v>35650</v>
                </pt>
                <pt idx="32">
                  <v>35657</v>
                </pt>
                <pt idx="33">
                  <v>35664</v>
                </pt>
                <pt idx="34">
                  <v>35671</v>
                </pt>
                <pt idx="35">
                  <v>35678</v>
                </pt>
                <pt idx="36">
                  <v>35685</v>
                </pt>
                <pt idx="37">
                  <v>35692</v>
                </pt>
                <pt idx="38">
                  <v>35699</v>
                </pt>
                <pt idx="39">
                  <v>35706</v>
                </pt>
                <pt idx="40">
                  <v>35713</v>
                </pt>
                <pt idx="41">
                  <v>35720</v>
                </pt>
                <pt idx="42">
                  <v>35727</v>
                </pt>
                <pt idx="43">
                  <v>35734</v>
                </pt>
                <pt idx="44">
                  <v>35741</v>
                </pt>
                <pt idx="45">
                  <v>35748</v>
                </pt>
                <pt idx="46">
                  <v>35755</v>
                </pt>
                <pt idx="47">
                  <v>35762</v>
                </pt>
                <pt idx="48">
                  <v>35769</v>
                </pt>
                <pt idx="49">
                  <v>35776</v>
                </pt>
                <pt idx="50">
                  <v>35783</v>
                </pt>
                <pt idx="51">
                  <v>35790</v>
                </pt>
                <pt idx="52">
                  <v>35797</v>
                </pt>
                <pt idx="53">
                  <v>35804</v>
                </pt>
                <pt idx="54">
                  <v>35811</v>
                </pt>
                <pt idx="55">
                  <v>35818</v>
                </pt>
                <pt idx="56">
                  <v>35825</v>
                </pt>
                <pt idx="57">
                  <v>35832</v>
                </pt>
                <pt idx="58">
                  <v>35839</v>
                </pt>
                <pt idx="59">
                  <v>35846</v>
                </pt>
                <pt idx="60">
                  <v>35853</v>
                </pt>
                <pt idx="61">
                  <v>35860</v>
                </pt>
                <pt idx="62">
                  <v>35867</v>
                </pt>
                <pt idx="63">
                  <v>35874</v>
                </pt>
                <pt idx="64">
                  <v>35881</v>
                </pt>
                <pt idx="65">
                  <v>35888</v>
                </pt>
                <pt idx="66">
                  <v>35895</v>
                </pt>
                <pt idx="67">
                  <v>35902</v>
                </pt>
                <pt idx="68">
                  <v>35909</v>
                </pt>
                <pt idx="69">
                  <v>35916</v>
                </pt>
                <pt idx="70">
                  <v>35923</v>
                </pt>
                <pt idx="71">
                  <v>35930</v>
                </pt>
                <pt idx="72">
                  <v>35937</v>
                </pt>
                <pt idx="73">
                  <v>35944</v>
                </pt>
                <pt idx="74">
                  <v>35951</v>
                </pt>
                <pt idx="75">
                  <v>35958</v>
                </pt>
                <pt idx="76">
                  <v>35965</v>
                </pt>
                <pt idx="77">
                  <v>35972</v>
                </pt>
                <pt idx="78">
                  <v>35979</v>
                </pt>
                <pt idx="79">
                  <v>35986</v>
                </pt>
                <pt idx="80">
                  <v>35993</v>
                </pt>
                <pt idx="81">
                  <v>36000</v>
                </pt>
                <pt idx="82">
                  <v>36007</v>
                </pt>
                <pt idx="83">
                  <v>36014</v>
                </pt>
                <pt idx="84">
                  <v>36021</v>
                </pt>
                <pt idx="85">
                  <v>36028</v>
                </pt>
                <pt idx="86">
                  <v>36035</v>
                </pt>
                <pt idx="87">
                  <v>36042</v>
                </pt>
                <pt idx="88">
                  <v>36049</v>
                </pt>
                <pt idx="89">
                  <v>36056</v>
                </pt>
                <pt idx="90">
                  <v>36063</v>
                </pt>
                <pt idx="91">
                  <v>36070</v>
                </pt>
                <pt idx="92">
                  <v>36077</v>
                </pt>
                <pt idx="93">
                  <v>36084</v>
                </pt>
                <pt idx="94">
                  <v>36091</v>
                </pt>
                <pt idx="95">
                  <v>36098</v>
                </pt>
                <pt idx="96">
                  <v>36105</v>
                </pt>
                <pt idx="97">
                  <v>36112</v>
                </pt>
                <pt idx="98">
                  <v>36119</v>
                </pt>
                <pt idx="99">
                  <v>36126</v>
                </pt>
                <pt idx="100">
                  <v>36133</v>
                </pt>
                <pt idx="101">
                  <v>36140</v>
                </pt>
                <pt idx="102">
                  <v>36147</v>
                </pt>
                <pt idx="103">
                  <v>36154</v>
                </pt>
                <pt idx="104">
                  <v>36161</v>
                </pt>
                <pt idx="105">
                  <v>36168</v>
                </pt>
                <pt idx="106">
                  <v>36175</v>
                </pt>
                <pt idx="107">
                  <v>36182</v>
                </pt>
                <pt idx="108">
                  <v>36189</v>
                </pt>
                <pt idx="109">
                  <v>36196</v>
                </pt>
                <pt idx="110">
                  <v>36203</v>
                </pt>
                <pt idx="111">
                  <v>36210</v>
                </pt>
                <pt idx="112">
                  <v>36217</v>
                </pt>
                <pt idx="113">
                  <v>36224</v>
                </pt>
                <pt idx="114">
                  <v>36231</v>
                </pt>
                <pt idx="115">
                  <v>36238</v>
                </pt>
                <pt idx="116">
                  <v>36245</v>
                </pt>
                <pt idx="117">
                  <v>36252</v>
                </pt>
                <pt idx="118">
                  <v>36259</v>
                </pt>
                <pt idx="119">
                  <v>36266</v>
                </pt>
                <pt idx="120">
                  <v>36273</v>
                </pt>
                <pt idx="121">
                  <v>36280</v>
                </pt>
                <pt idx="122">
                  <v>36287</v>
                </pt>
                <pt idx="123">
                  <v>36294</v>
                </pt>
                <pt idx="124">
                  <v>36301</v>
                </pt>
                <pt idx="125">
                  <v>36308</v>
                </pt>
                <pt idx="126">
                  <v>36315</v>
                </pt>
                <pt idx="127">
                  <v>36322</v>
                </pt>
                <pt idx="128">
                  <v>36329</v>
                </pt>
                <pt idx="129">
                  <v>36336</v>
                </pt>
                <pt idx="130">
                  <v>36343</v>
                </pt>
                <pt idx="131">
                  <v>36350</v>
                </pt>
                <pt idx="132">
                  <v>36357</v>
                </pt>
                <pt idx="133">
                  <v>36364</v>
                </pt>
                <pt idx="134">
                  <v>36371</v>
                </pt>
                <pt idx="135">
                  <v>36378</v>
                </pt>
                <pt idx="136">
                  <v>36385</v>
                </pt>
                <pt idx="137">
                  <v>36392</v>
                </pt>
                <pt idx="138">
                  <v>36399</v>
                </pt>
                <pt idx="139">
                  <v>36406</v>
                </pt>
                <pt idx="140">
                  <v>36413</v>
                </pt>
                <pt idx="141">
                  <v>36420</v>
                </pt>
                <pt idx="142">
                  <v>36427</v>
                </pt>
                <pt idx="143">
                  <v>36434</v>
                </pt>
                <pt idx="144">
                  <v>36441</v>
                </pt>
                <pt idx="145">
                  <v>36448</v>
                </pt>
                <pt idx="146">
                  <v>36455</v>
                </pt>
                <pt idx="147">
                  <v>36462</v>
                </pt>
                <pt idx="148">
                  <v>36469</v>
                </pt>
                <pt idx="149">
                  <v>36476</v>
                </pt>
                <pt idx="150">
                  <v>36483</v>
                </pt>
                <pt idx="151">
                  <v>36490</v>
                </pt>
                <pt idx="152">
                  <v>36497</v>
                </pt>
                <pt idx="153">
                  <v>36504</v>
                </pt>
                <pt idx="154">
                  <v>36511</v>
                </pt>
                <pt idx="155">
                  <v>36518</v>
                </pt>
                <pt idx="156">
                  <v>36525</v>
                </pt>
                <pt idx="157">
                  <v>36532</v>
                </pt>
                <pt idx="158">
                  <v>36539</v>
                </pt>
                <pt idx="159">
                  <v>36546</v>
                </pt>
                <pt idx="160">
                  <v>36553</v>
                </pt>
                <pt idx="161">
                  <v>36560</v>
                </pt>
                <pt idx="162">
                  <v>36567</v>
                </pt>
                <pt idx="163">
                  <v>36574</v>
                </pt>
                <pt idx="164">
                  <v>36581</v>
                </pt>
                <pt idx="165">
                  <v>36588</v>
                </pt>
                <pt idx="166">
                  <v>36595</v>
                </pt>
                <pt idx="167">
                  <v>36602</v>
                </pt>
                <pt idx="168">
                  <v>36609</v>
                </pt>
                <pt idx="169">
                  <v>36616</v>
                </pt>
                <pt idx="170">
                  <v>36623</v>
                </pt>
                <pt idx="171">
                  <v>36630</v>
                </pt>
                <pt idx="172">
                  <v>36637</v>
                </pt>
                <pt idx="173">
                  <v>36644</v>
                </pt>
                <pt idx="174">
                  <v>36651</v>
                </pt>
                <pt idx="175">
                  <v>36658</v>
                </pt>
                <pt idx="176">
                  <v>36665</v>
                </pt>
                <pt idx="177">
                  <v>36672</v>
                </pt>
                <pt idx="178">
                  <v>36679</v>
                </pt>
                <pt idx="179">
                  <v>36686</v>
                </pt>
                <pt idx="180">
                  <v>36693</v>
                </pt>
                <pt idx="181">
                  <v>36700</v>
                </pt>
                <pt idx="182">
                  <v>36707</v>
                </pt>
                <pt idx="183">
                  <v>36714</v>
                </pt>
                <pt idx="184">
                  <v>36721</v>
                </pt>
                <pt idx="185">
                  <v>36728</v>
                </pt>
                <pt idx="186">
                  <v>36735</v>
                </pt>
                <pt idx="187">
                  <v>36742</v>
                </pt>
                <pt idx="188">
                  <v>36749</v>
                </pt>
                <pt idx="189">
                  <v>36756</v>
                </pt>
                <pt idx="190">
                  <v>36763</v>
                </pt>
                <pt idx="191">
                  <v>36770</v>
                </pt>
                <pt idx="192">
                  <v>36777</v>
                </pt>
                <pt idx="193">
                  <v>36784</v>
                </pt>
                <pt idx="194">
                  <v>36791</v>
                </pt>
                <pt idx="195">
                  <v>36798</v>
                </pt>
                <pt idx="196">
                  <v>36805</v>
                </pt>
                <pt idx="197">
                  <v>36812</v>
                </pt>
                <pt idx="198">
                  <v>36819</v>
                </pt>
                <pt idx="199">
                  <v>36826</v>
                </pt>
                <pt idx="200">
                  <v>36833</v>
                </pt>
                <pt idx="201">
                  <v>36840</v>
                </pt>
                <pt idx="202">
                  <v>36847</v>
                </pt>
                <pt idx="203">
                  <v>36854</v>
                </pt>
                <pt idx="204">
                  <v>36861</v>
                </pt>
                <pt idx="205">
                  <v>36868</v>
                </pt>
                <pt idx="206">
                  <v>36875</v>
                </pt>
                <pt idx="207">
                  <v>36882</v>
                </pt>
                <pt idx="208">
                  <v>36889</v>
                </pt>
                <pt idx="209">
                  <v>36896</v>
                </pt>
                <pt idx="210">
                  <v>36903</v>
                </pt>
                <pt idx="211">
                  <v>36910</v>
                </pt>
                <pt idx="212">
                  <v>36917</v>
                </pt>
                <pt idx="213">
                  <v>36924</v>
                </pt>
                <pt idx="214">
                  <v>36931</v>
                </pt>
                <pt idx="215">
                  <v>36938</v>
                </pt>
                <pt idx="216">
                  <v>36945</v>
                </pt>
                <pt idx="217">
                  <v>36952</v>
                </pt>
                <pt idx="218">
                  <v>36959</v>
                </pt>
                <pt idx="219">
                  <v>36966</v>
                </pt>
                <pt idx="220">
                  <v>36973</v>
                </pt>
                <pt idx="221">
                  <v>36980</v>
                </pt>
                <pt idx="222">
                  <v>36987</v>
                </pt>
                <pt idx="223">
                  <v>36994</v>
                </pt>
                <pt idx="224">
                  <v>37001</v>
                </pt>
                <pt idx="225">
                  <v>37008</v>
                </pt>
                <pt idx="226">
                  <v>37015</v>
                </pt>
                <pt idx="227">
                  <v>37022</v>
                </pt>
                <pt idx="228">
                  <v>37029</v>
                </pt>
                <pt idx="229">
                  <v>37036</v>
                </pt>
                <pt idx="230">
                  <v>37043</v>
                </pt>
                <pt idx="231">
                  <v>37050</v>
                </pt>
                <pt idx="232">
                  <v>37057</v>
                </pt>
                <pt idx="233">
                  <v>37064</v>
                </pt>
                <pt idx="234">
                  <v>37071</v>
                </pt>
                <pt idx="235">
                  <v>37078</v>
                </pt>
                <pt idx="236">
                  <v>37085</v>
                </pt>
                <pt idx="237">
                  <v>37092</v>
                </pt>
                <pt idx="238">
                  <v>37099</v>
                </pt>
                <pt idx="239">
                  <v>37106</v>
                </pt>
                <pt idx="240">
                  <v>37113</v>
                </pt>
                <pt idx="241">
                  <v>37120</v>
                </pt>
                <pt idx="242">
                  <v>37127</v>
                </pt>
                <pt idx="243">
                  <v>37134</v>
                </pt>
                <pt idx="244">
                  <v>37141</v>
                </pt>
                <pt idx="245">
                  <v>37148</v>
                </pt>
                <pt idx="246">
                  <v>37155</v>
                </pt>
                <pt idx="247">
                  <v>37162</v>
                </pt>
                <pt idx="248">
                  <v>37169</v>
                </pt>
                <pt idx="249">
                  <v>37176</v>
                </pt>
                <pt idx="250">
                  <v>37183</v>
                </pt>
                <pt idx="251">
                  <v>37190</v>
                </pt>
                <pt idx="252">
                  <v>37197</v>
                </pt>
                <pt idx="253">
                  <v>37204</v>
                </pt>
                <pt idx="254">
                  <v>37211</v>
                </pt>
                <pt idx="255">
                  <v>37218</v>
                </pt>
                <pt idx="256">
                  <v>37225</v>
                </pt>
                <pt idx="257">
                  <v>37232</v>
                </pt>
                <pt idx="258">
                  <v>37239</v>
                </pt>
                <pt idx="259">
                  <v>37246</v>
                </pt>
                <pt idx="260">
                  <v>37253</v>
                </pt>
                <pt idx="261">
                  <v>37260</v>
                </pt>
                <pt idx="262">
                  <v>37267</v>
                </pt>
                <pt idx="263">
                  <v>37274</v>
                </pt>
                <pt idx="264">
                  <v>37281</v>
                </pt>
                <pt idx="265">
                  <v>37288</v>
                </pt>
                <pt idx="266">
                  <v>37295</v>
                </pt>
                <pt idx="267">
                  <v>37302</v>
                </pt>
                <pt idx="268">
                  <v>37309</v>
                </pt>
                <pt idx="269">
                  <v>37316</v>
                </pt>
                <pt idx="270">
                  <v>37323</v>
                </pt>
                <pt idx="271">
                  <v>37330</v>
                </pt>
                <pt idx="272">
                  <v>37337</v>
                </pt>
                <pt idx="273">
                  <v>37344</v>
                </pt>
                <pt idx="274">
                  <v>37351</v>
                </pt>
                <pt idx="275">
                  <v>37358</v>
                </pt>
                <pt idx="276">
                  <v>37365</v>
                </pt>
                <pt idx="277">
                  <v>37372</v>
                </pt>
                <pt idx="278">
                  <v>37379</v>
                </pt>
                <pt idx="279">
                  <v>37386</v>
                </pt>
                <pt idx="280">
                  <v>37393</v>
                </pt>
                <pt idx="281">
                  <v>37400</v>
                </pt>
                <pt idx="282">
                  <v>37407</v>
                </pt>
                <pt idx="283">
                  <v>37414</v>
                </pt>
                <pt idx="284">
                  <v>37421</v>
                </pt>
                <pt idx="285">
                  <v>37428</v>
                </pt>
                <pt idx="286">
                  <v>37435</v>
                </pt>
                <pt idx="287">
                  <v>37442</v>
                </pt>
                <pt idx="288">
                  <v>37449</v>
                </pt>
                <pt idx="289">
                  <v>37456</v>
                </pt>
                <pt idx="290">
                  <v>37463</v>
                </pt>
                <pt idx="291">
                  <v>37470</v>
                </pt>
                <pt idx="292">
                  <v>37477</v>
                </pt>
                <pt idx="293">
                  <v>37484</v>
                </pt>
                <pt idx="294">
                  <v>37491</v>
                </pt>
                <pt idx="295">
                  <v>37498</v>
                </pt>
                <pt idx="296">
                  <v>37505</v>
                </pt>
                <pt idx="297">
                  <v>37512</v>
                </pt>
                <pt idx="298">
                  <v>37519</v>
                </pt>
                <pt idx="299">
                  <v>37526</v>
                </pt>
                <pt idx="300">
                  <v>37533</v>
                </pt>
                <pt idx="301">
                  <v>37540</v>
                </pt>
                <pt idx="302">
                  <v>37547</v>
                </pt>
                <pt idx="303">
                  <v>37554</v>
                </pt>
                <pt idx="304">
                  <v>37561</v>
                </pt>
                <pt idx="305">
                  <v>37568</v>
                </pt>
                <pt idx="306">
                  <v>37575</v>
                </pt>
                <pt idx="307">
                  <v>37582</v>
                </pt>
                <pt idx="308">
                  <v>37589</v>
                </pt>
                <pt idx="309">
                  <v>37596</v>
                </pt>
                <pt idx="310">
                  <v>37603</v>
                </pt>
                <pt idx="311">
                  <v>37610</v>
                </pt>
                <pt idx="312">
                  <v>37617</v>
                </pt>
                <pt idx="313">
                  <v>37624</v>
                </pt>
                <pt idx="314">
                  <v>37631</v>
                </pt>
                <pt idx="315">
                  <v>37638</v>
                </pt>
                <pt idx="316">
                  <v>37645</v>
                </pt>
                <pt idx="317">
                  <v>37652</v>
                </pt>
                <pt idx="318">
                  <v>37659</v>
                </pt>
                <pt idx="319">
                  <v>37666</v>
                </pt>
                <pt idx="320">
                  <v>37673</v>
                </pt>
                <pt idx="321">
                  <v>37680</v>
                </pt>
                <pt idx="322">
                  <v>37687</v>
                </pt>
                <pt idx="323">
                  <v>37694</v>
                </pt>
                <pt idx="324">
                  <v>37701</v>
                </pt>
                <pt idx="325">
                  <v>37708</v>
                </pt>
                <pt idx="326">
                  <v>37715</v>
                </pt>
                <pt idx="327">
                  <v>37722</v>
                </pt>
                <pt idx="328">
                  <v>37729</v>
                </pt>
                <pt idx="329">
                  <v>37736</v>
                </pt>
                <pt idx="330">
                  <v>37743</v>
                </pt>
                <pt idx="331">
                  <v>37750</v>
                </pt>
                <pt idx="332">
                  <v>37757</v>
                </pt>
                <pt idx="333">
                  <v>37764</v>
                </pt>
                <pt idx="334">
                  <v>37771</v>
                </pt>
                <pt idx="335">
                  <v>37778</v>
                </pt>
                <pt idx="336">
                  <v>37785</v>
                </pt>
                <pt idx="337">
                  <v>37792</v>
                </pt>
                <pt idx="338">
                  <v>37799</v>
                </pt>
                <pt idx="339">
                  <v>37806</v>
                </pt>
                <pt idx="340">
                  <v>37813</v>
                </pt>
                <pt idx="341">
                  <v>37820</v>
                </pt>
                <pt idx="342">
                  <v>37827</v>
                </pt>
                <pt idx="343">
                  <v>37834</v>
                </pt>
                <pt idx="344">
                  <v>37841</v>
                </pt>
                <pt idx="345">
                  <v>37848</v>
                </pt>
                <pt idx="346">
                  <v>37855</v>
                </pt>
                <pt idx="347">
                  <v>37862</v>
                </pt>
                <pt idx="348">
                  <v>37869</v>
                </pt>
                <pt idx="349">
                  <v>37876</v>
                </pt>
                <pt idx="350">
                  <v>37883</v>
                </pt>
                <pt idx="351">
                  <v>37890</v>
                </pt>
                <pt idx="352">
                  <v>37897</v>
                </pt>
                <pt idx="353">
                  <v>37904</v>
                </pt>
                <pt idx="354">
                  <v>37911</v>
                </pt>
                <pt idx="355">
                  <v>37918</v>
                </pt>
                <pt idx="356">
                  <v>37925</v>
                </pt>
                <pt idx="357">
                  <v>37932</v>
                </pt>
                <pt idx="358">
                  <v>37939</v>
                </pt>
                <pt idx="359">
                  <v>37946</v>
                </pt>
                <pt idx="360">
                  <v>37953</v>
                </pt>
                <pt idx="361">
                  <v>37960</v>
                </pt>
                <pt idx="362">
                  <v>37967</v>
                </pt>
                <pt idx="363">
                  <v>37974</v>
                </pt>
                <pt idx="364">
                  <v>37981</v>
                </pt>
                <pt idx="365">
                  <v>37988</v>
                </pt>
                <pt idx="366">
                  <v>37995</v>
                </pt>
                <pt idx="367">
                  <v>38002</v>
                </pt>
                <pt idx="368">
                  <v>38009</v>
                </pt>
                <pt idx="369">
                  <v>38016</v>
                </pt>
                <pt idx="370">
                  <v>38023</v>
                </pt>
                <pt idx="371">
                  <v>38030</v>
                </pt>
                <pt idx="372">
                  <v>38037</v>
                </pt>
                <pt idx="373">
                  <v>38044</v>
                </pt>
                <pt idx="374">
                  <v>38051</v>
                </pt>
                <pt idx="375">
                  <v>38058</v>
                </pt>
                <pt idx="376">
                  <v>38065</v>
                </pt>
                <pt idx="377">
                  <v>38072</v>
                </pt>
                <pt idx="378">
                  <v>38079</v>
                </pt>
                <pt idx="379">
                  <v>38086</v>
                </pt>
                <pt idx="380">
                  <v>38093</v>
                </pt>
                <pt idx="381">
                  <v>38100</v>
                </pt>
                <pt idx="382">
                  <v>38107</v>
                </pt>
                <pt idx="383">
                  <v>38114</v>
                </pt>
                <pt idx="384">
                  <v>38121</v>
                </pt>
                <pt idx="385">
                  <v>38128</v>
                </pt>
                <pt idx="386">
                  <v>38135</v>
                </pt>
                <pt idx="387">
                  <v>38142</v>
                </pt>
                <pt idx="388">
                  <v>38149</v>
                </pt>
                <pt idx="389">
                  <v>38156</v>
                </pt>
                <pt idx="390">
                  <v>38163</v>
                </pt>
                <pt idx="391">
                  <v>38170</v>
                </pt>
                <pt idx="392">
                  <v>38177</v>
                </pt>
                <pt idx="393">
                  <v>38184</v>
                </pt>
                <pt idx="394">
                  <v>38191</v>
                </pt>
                <pt idx="395">
                  <v>38198</v>
                </pt>
                <pt idx="396">
                  <v>38205</v>
                </pt>
                <pt idx="397">
                  <v>38212</v>
                </pt>
                <pt idx="398">
                  <v>38219</v>
                </pt>
                <pt idx="399">
                  <v>38226</v>
                </pt>
                <pt idx="400">
                  <v>38233</v>
                </pt>
                <pt idx="401">
                  <v>38240</v>
                </pt>
                <pt idx="402">
                  <v>38247</v>
                </pt>
                <pt idx="403">
                  <v>38254</v>
                </pt>
                <pt idx="404">
                  <v>38261</v>
                </pt>
                <pt idx="405">
                  <v>38268</v>
                </pt>
                <pt idx="406">
                  <v>38275</v>
                </pt>
                <pt idx="407">
                  <v>38282</v>
                </pt>
                <pt idx="408">
                  <v>38289</v>
                </pt>
                <pt idx="409">
                  <v>38296</v>
                </pt>
                <pt idx="410">
                  <v>38303</v>
                </pt>
                <pt idx="411">
                  <v>38310</v>
                </pt>
                <pt idx="412">
                  <v>38317</v>
                </pt>
                <pt idx="413">
                  <v>38324</v>
                </pt>
                <pt idx="414">
                  <v>38331</v>
                </pt>
                <pt idx="415">
                  <v>38338</v>
                </pt>
                <pt idx="416">
                  <v>38345</v>
                </pt>
                <pt idx="417">
                  <v>38352</v>
                </pt>
                <pt idx="418">
                  <v>38359</v>
                </pt>
                <pt idx="419">
                  <v>38366</v>
                </pt>
                <pt idx="420">
                  <v>38373</v>
                </pt>
                <pt idx="421">
                  <v>38380</v>
                </pt>
                <pt idx="422">
                  <v>38387</v>
                </pt>
                <pt idx="423">
                  <v>38394</v>
                </pt>
                <pt idx="424">
                  <v>38401</v>
                </pt>
                <pt idx="425">
                  <v>38408</v>
                </pt>
                <pt idx="426">
                  <v>38415</v>
                </pt>
                <pt idx="427">
                  <v>38422</v>
                </pt>
                <pt idx="428">
                  <v>38429</v>
                </pt>
                <pt idx="429">
                  <v>38436</v>
                </pt>
                <pt idx="430">
                  <v>38443</v>
                </pt>
                <pt idx="431">
                  <v>38450</v>
                </pt>
                <pt idx="432">
                  <v>38457</v>
                </pt>
                <pt idx="433">
                  <v>38464</v>
                </pt>
                <pt idx="434">
                  <v>38471</v>
                </pt>
                <pt idx="435">
                  <v>38478</v>
                </pt>
                <pt idx="436">
                  <v>38485</v>
                </pt>
                <pt idx="437">
                  <v>38492</v>
                </pt>
                <pt idx="438">
                  <v>38499</v>
                </pt>
                <pt idx="439">
                  <v>38506</v>
                </pt>
                <pt idx="440">
                  <v>38513</v>
                </pt>
                <pt idx="441">
                  <v>38520</v>
                </pt>
                <pt idx="442">
                  <v>38527</v>
                </pt>
                <pt idx="443">
                  <v>38534</v>
                </pt>
                <pt idx="444">
                  <v>38541</v>
                </pt>
                <pt idx="445">
                  <v>38548</v>
                </pt>
                <pt idx="446">
                  <v>38555</v>
                </pt>
                <pt idx="447">
                  <v>38562</v>
                </pt>
                <pt idx="448">
                  <v>38569</v>
                </pt>
                <pt idx="449">
                  <v>38576</v>
                </pt>
                <pt idx="450">
                  <v>38583</v>
                </pt>
                <pt idx="451">
                  <v>38590</v>
                </pt>
                <pt idx="452">
                  <v>38597</v>
                </pt>
                <pt idx="453">
                  <v>38604</v>
                </pt>
                <pt idx="454">
                  <v>38611</v>
                </pt>
                <pt idx="455">
                  <v>38618</v>
                </pt>
                <pt idx="456">
                  <v>38625</v>
                </pt>
                <pt idx="457">
                  <v>38632</v>
                </pt>
                <pt idx="458">
                  <v>38639</v>
                </pt>
                <pt idx="459">
                  <v>38646</v>
                </pt>
                <pt idx="460">
                  <v>38653</v>
                </pt>
                <pt idx="461">
                  <v>38660</v>
                </pt>
                <pt idx="462">
                  <v>38667</v>
                </pt>
                <pt idx="463">
                  <v>38674</v>
                </pt>
                <pt idx="464">
                  <v>38681</v>
                </pt>
                <pt idx="465">
                  <v>38688</v>
                </pt>
                <pt idx="466">
                  <v>38695</v>
                </pt>
                <pt idx="467">
                  <v>38702</v>
                </pt>
                <pt idx="468">
                  <v>38709</v>
                </pt>
                <pt idx="469">
                  <v>38716</v>
                </pt>
                <pt idx="470">
                  <v>38723</v>
                </pt>
                <pt idx="471">
                  <v>38730</v>
                </pt>
                <pt idx="472">
                  <v>38737</v>
                </pt>
                <pt idx="473">
                  <v>38744</v>
                </pt>
                <pt idx="474">
                  <v>38751</v>
                </pt>
                <pt idx="475">
                  <v>38758</v>
                </pt>
                <pt idx="476">
                  <v>38765</v>
                </pt>
                <pt idx="477">
                  <v>38772</v>
                </pt>
                <pt idx="478">
                  <v>38779</v>
                </pt>
                <pt idx="479">
                  <v>38786</v>
                </pt>
                <pt idx="480">
                  <v>38793</v>
                </pt>
                <pt idx="481">
                  <v>38800</v>
                </pt>
                <pt idx="482">
                  <v>38807</v>
                </pt>
                <pt idx="483">
                  <v>38814</v>
                </pt>
                <pt idx="484">
                  <v>38821</v>
                </pt>
                <pt idx="485">
                  <v>38828</v>
                </pt>
                <pt idx="486">
                  <v>38835</v>
                </pt>
                <pt idx="487">
                  <v>38842</v>
                </pt>
                <pt idx="488">
                  <v>38849</v>
                </pt>
                <pt idx="489">
                  <v>38856</v>
                </pt>
                <pt idx="490">
                  <v>38863</v>
                </pt>
                <pt idx="491">
                  <v>38870</v>
                </pt>
                <pt idx="492">
                  <v>38877</v>
                </pt>
                <pt idx="493">
                  <v>38884</v>
                </pt>
                <pt idx="494">
                  <v>38891</v>
                </pt>
                <pt idx="495">
                  <v>38898</v>
                </pt>
                <pt idx="496">
                  <v>38905</v>
                </pt>
                <pt idx="497">
                  <v>38912</v>
                </pt>
                <pt idx="498">
                  <v>38919</v>
                </pt>
                <pt idx="499">
                  <v>38926</v>
                </pt>
                <pt idx="500">
                  <v>38933</v>
                </pt>
                <pt idx="501">
                  <v>38940</v>
                </pt>
                <pt idx="502">
                  <v>38947</v>
                </pt>
                <pt idx="503">
                  <v>38954</v>
                </pt>
                <pt idx="504">
                  <v>38961</v>
                </pt>
                <pt idx="505">
                  <v>38968</v>
                </pt>
                <pt idx="506">
                  <v>38975</v>
                </pt>
                <pt idx="507">
                  <v>38982</v>
                </pt>
                <pt idx="508">
                  <v>38989</v>
                </pt>
                <pt idx="509">
                  <v>38996</v>
                </pt>
                <pt idx="510">
                  <v>39003</v>
                </pt>
                <pt idx="511">
                  <v>39010</v>
                </pt>
                <pt idx="512">
                  <v>39017</v>
                </pt>
                <pt idx="513">
                  <v>39024</v>
                </pt>
                <pt idx="514">
                  <v>39031</v>
                </pt>
                <pt idx="515">
                  <v>39038</v>
                </pt>
                <pt idx="516">
                  <v>39045</v>
                </pt>
                <pt idx="517">
                  <v>39052</v>
                </pt>
                <pt idx="518">
                  <v>39059</v>
                </pt>
                <pt idx="519">
                  <v>39066</v>
                </pt>
                <pt idx="520">
                  <v>39073</v>
                </pt>
                <pt idx="521">
                  <v>39080</v>
                </pt>
                <pt idx="522">
                  <v>39087</v>
                </pt>
                <pt idx="523">
                  <v>39094</v>
                </pt>
                <pt idx="524">
                  <v>39101</v>
                </pt>
                <pt idx="525">
                  <v>39108</v>
                </pt>
                <pt idx="526">
                  <v>39115</v>
                </pt>
                <pt idx="527">
                  <v>39122</v>
                </pt>
                <pt idx="528">
                  <v>39129</v>
                </pt>
                <pt idx="529">
                  <v>39136</v>
                </pt>
                <pt idx="530">
                  <v>39143</v>
                </pt>
                <pt idx="531">
                  <v>39150</v>
                </pt>
                <pt idx="532">
                  <v>39157</v>
                </pt>
                <pt idx="533">
                  <v>39164</v>
                </pt>
                <pt idx="534">
                  <v>39171</v>
                </pt>
                <pt idx="535">
                  <v>39178</v>
                </pt>
                <pt idx="536">
                  <v>39185</v>
                </pt>
                <pt idx="537">
                  <v>39192</v>
                </pt>
                <pt idx="538">
                  <v>39199</v>
                </pt>
                <pt idx="539">
                  <v>39206</v>
                </pt>
                <pt idx="540">
                  <v>39213</v>
                </pt>
                <pt idx="541">
                  <v>39220</v>
                </pt>
                <pt idx="542">
                  <v>39227</v>
                </pt>
                <pt idx="543">
                  <v>39234</v>
                </pt>
                <pt idx="544">
                  <v>39241</v>
                </pt>
                <pt idx="545">
                  <v>39248</v>
                </pt>
                <pt idx="546">
                  <v>39255</v>
                </pt>
                <pt idx="547">
                  <v>39262</v>
                </pt>
                <pt idx="548">
                  <v>39269</v>
                </pt>
                <pt idx="549">
                  <v>39276</v>
                </pt>
                <pt idx="550">
                  <v>39283</v>
                </pt>
                <pt idx="551">
                  <v>39290</v>
                </pt>
                <pt idx="552">
                  <v>39297</v>
                </pt>
                <pt idx="553">
                  <v>39304</v>
                </pt>
                <pt idx="554">
                  <v>39311</v>
                </pt>
                <pt idx="555">
                  <v>39318</v>
                </pt>
                <pt idx="556">
                  <v>39325</v>
                </pt>
                <pt idx="557">
                  <v>39332</v>
                </pt>
                <pt idx="558">
                  <v>39339</v>
                </pt>
                <pt idx="559">
                  <v>39346</v>
                </pt>
                <pt idx="560">
                  <v>39353</v>
                </pt>
                <pt idx="561">
                  <v>39360</v>
                </pt>
                <pt idx="562">
                  <v>39367</v>
                </pt>
                <pt idx="563">
                  <v>39374</v>
                </pt>
                <pt idx="564">
                  <v>39381</v>
                </pt>
                <pt idx="565">
                  <v>39388</v>
                </pt>
                <pt idx="566">
                  <v>39395</v>
                </pt>
                <pt idx="567">
                  <v>39402</v>
                </pt>
                <pt idx="568">
                  <v>39409</v>
                </pt>
                <pt idx="569">
                  <v>39416</v>
                </pt>
                <pt idx="570">
                  <v>39423</v>
                </pt>
                <pt idx="571">
                  <v>39430</v>
                </pt>
                <pt idx="572">
                  <v>39437</v>
                </pt>
                <pt idx="573">
                  <v>39444</v>
                </pt>
                <pt idx="574">
                  <v>39451</v>
                </pt>
                <pt idx="575">
                  <v>39458</v>
                </pt>
                <pt idx="576">
                  <v>39465</v>
                </pt>
                <pt idx="577">
                  <v>39472</v>
                </pt>
                <pt idx="578">
                  <v>39479</v>
                </pt>
                <pt idx="579">
                  <v>39486</v>
                </pt>
                <pt idx="580">
                  <v>39493</v>
                </pt>
                <pt idx="581">
                  <v>39500</v>
                </pt>
                <pt idx="582">
                  <v>39507</v>
                </pt>
                <pt idx="583">
                  <v>39514</v>
                </pt>
                <pt idx="584">
                  <v>39521</v>
                </pt>
                <pt idx="585">
                  <v>39528</v>
                </pt>
                <pt idx="586">
                  <v>39535</v>
                </pt>
                <pt idx="587">
                  <v>39542</v>
                </pt>
                <pt idx="588">
                  <v>39549</v>
                </pt>
                <pt idx="589">
                  <v>39556</v>
                </pt>
                <pt idx="590">
                  <v>39563</v>
                </pt>
                <pt idx="591">
                  <v>39570</v>
                </pt>
                <pt idx="592">
                  <v>39577</v>
                </pt>
                <pt idx="593">
                  <v>39584</v>
                </pt>
                <pt idx="594">
                  <v>39591</v>
                </pt>
                <pt idx="595">
                  <v>39598</v>
                </pt>
                <pt idx="596">
                  <v>39605</v>
                </pt>
                <pt idx="597">
                  <v>39612</v>
                </pt>
                <pt idx="598">
                  <v>39619</v>
                </pt>
                <pt idx="599">
                  <v>39626</v>
                </pt>
                <pt idx="600">
                  <v>39633</v>
                </pt>
                <pt idx="601">
                  <v>39640</v>
                </pt>
                <pt idx="602">
                  <v>39647</v>
                </pt>
                <pt idx="603">
                  <v>39654</v>
                </pt>
                <pt idx="604">
                  <v>39661</v>
                </pt>
                <pt idx="605">
                  <v>39668</v>
                </pt>
                <pt idx="606">
                  <v>39675</v>
                </pt>
                <pt idx="607">
                  <v>39682</v>
                </pt>
                <pt idx="608">
                  <v>39689</v>
                </pt>
                <pt idx="609">
                  <v>39696</v>
                </pt>
                <pt idx="610">
                  <v>39703</v>
                </pt>
                <pt idx="611">
                  <v>39710</v>
                </pt>
                <pt idx="612">
                  <v>39717</v>
                </pt>
                <pt idx="613">
                  <v>39724</v>
                </pt>
                <pt idx="614">
                  <v>39731</v>
                </pt>
                <pt idx="615">
                  <v>39738</v>
                </pt>
                <pt idx="616">
                  <v>39745</v>
                </pt>
                <pt idx="617">
                  <v>39752</v>
                </pt>
                <pt idx="618">
                  <v>39759</v>
                </pt>
                <pt idx="619">
                  <v>39766</v>
                </pt>
                <pt idx="620">
                  <v>39773</v>
                </pt>
                <pt idx="621">
                  <v>39780</v>
                </pt>
                <pt idx="622">
                  <v>39787</v>
                </pt>
                <pt idx="623">
                  <v>39794</v>
                </pt>
                <pt idx="624">
                  <v>39801</v>
                </pt>
                <pt idx="625">
                  <v>39808</v>
                </pt>
                <pt idx="626">
                  <v>39815</v>
                </pt>
                <pt idx="627">
                  <v>39822</v>
                </pt>
                <pt idx="628">
                  <v>39829</v>
                </pt>
                <pt idx="629">
                  <v>39836</v>
                </pt>
                <pt idx="630">
                  <v>39843</v>
                </pt>
                <pt idx="631">
                  <v>39850</v>
                </pt>
                <pt idx="632">
                  <v>39857</v>
                </pt>
                <pt idx="633">
                  <v>39864</v>
                </pt>
                <pt idx="634">
                  <v>39871</v>
                </pt>
                <pt idx="635">
                  <v>39878</v>
                </pt>
                <pt idx="636">
                  <v>39885</v>
                </pt>
                <pt idx="637">
                  <v>39892</v>
                </pt>
                <pt idx="638">
                  <v>39899</v>
                </pt>
                <pt idx="639">
                  <v>39906</v>
                </pt>
                <pt idx="640">
                  <v>39913</v>
                </pt>
                <pt idx="641">
                  <v>39920</v>
                </pt>
                <pt idx="642">
                  <v>39927</v>
                </pt>
                <pt idx="643">
                  <v>39934</v>
                </pt>
                <pt idx="644">
                  <v>39941</v>
                </pt>
                <pt idx="645">
                  <v>39948</v>
                </pt>
                <pt idx="646">
                  <v>39955</v>
                </pt>
                <pt idx="647">
                  <v>39962</v>
                </pt>
                <pt idx="648">
                  <v>39969</v>
                </pt>
                <pt idx="649">
                  <v>39976</v>
                </pt>
                <pt idx="650">
                  <v>39983</v>
                </pt>
                <pt idx="651">
                  <v>39990</v>
                </pt>
                <pt idx="652">
                  <v>39997</v>
                </pt>
                <pt idx="653">
                  <v>40004</v>
                </pt>
                <pt idx="654">
                  <v>40011</v>
                </pt>
                <pt idx="655">
                  <v>40018</v>
                </pt>
                <pt idx="656">
                  <v>40025</v>
                </pt>
                <pt idx="657">
                  <v>40032</v>
                </pt>
                <pt idx="658">
                  <v>40039</v>
                </pt>
                <pt idx="659">
                  <v>40046</v>
                </pt>
                <pt idx="660">
                  <v>40053</v>
                </pt>
                <pt idx="661">
                  <v>40060</v>
                </pt>
                <pt idx="662">
                  <v>40067</v>
                </pt>
                <pt idx="663">
                  <v>40074</v>
                </pt>
                <pt idx="664">
                  <v>40081</v>
                </pt>
                <pt idx="665">
                  <v>40088</v>
                </pt>
                <pt idx="666">
                  <v>40095</v>
                </pt>
                <pt idx="667">
                  <v>40102</v>
                </pt>
                <pt idx="668">
                  <v>40109</v>
                </pt>
                <pt idx="669">
                  <v>40116</v>
                </pt>
                <pt idx="670">
                  <v>40123</v>
                </pt>
                <pt idx="671">
                  <v>40130</v>
                </pt>
                <pt idx="672">
                  <v>40137</v>
                </pt>
                <pt idx="673">
                  <v>40144</v>
                </pt>
                <pt idx="674">
                  <v>40151</v>
                </pt>
                <pt idx="675">
                  <v>40158</v>
                </pt>
                <pt idx="676">
                  <v>40165</v>
                </pt>
                <pt idx="677">
                  <v>40172</v>
                </pt>
                <pt idx="678">
                  <v>40179</v>
                </pt>
                <pt idx="679">
                  <v>40186</v>
                </pt>
                <pt idx="680">
                  <v>40193</v>
                </pt>
                <pt idx="681">
                  <v>40200</v>
                </pt>
                <pt idx="682">
                  <v>40207</v>
                </pt>
                <pt idx="683">
                  <v>40214</v>
                </pt>
                <pt idx="684">
                  <v>40221</v>
                </pt>
                <pt idx="685">
                  <v>40228</v>
                </pt>
                <pt idx="686">
                  <v>40235</v>
                </pt>
                <pt idx="687">
                  <v>40242</v>
                </pt>
                <pt idx="688">
                  <v>40249</v>
                </pt>
                <pt idx="689">
                  <v>40256</v>
                </pt>
                <pt idx="690">
                  <v>40263</v>
                </pt>
                <pt idx="691">
                  <v>40270</v>
                </pt>
                <pt idx="692">
                  <v>40277</v>
                </pt>
                <pt idx="693">
                  <v>40284</v>
                </pt>
                <pt idx="694">
                  <v>40291</v>
                </pt>
                <pt idx="695">
                  <v>40298</v>
                </pt>
                <pt idx="696">
                  <v>40305</v>
                </pt>
                <pt idx="697">
                  <v>40312</v>
                </pt>
                <pt idx="698">
                  <v>40319</v>
                </pt>
                <pt idx="699">
                  <v>40326</v>
                </pt>
                <pt idx="700">
                  <v>40333</v>
                </pt>
                <pt idx="701">
                  <v>40340</v>
                </pt>
                <pt idx="702">
                  <v>40347</v>
                </pt>
                <pt idx="703">
                  <v>40354</v>
                </pt>
                <pt idx="704">
                  <v>40361</v>
                </pt>
                <pt idx="705">
                  <v>40368</v>
                </pt>
                <pt idx="706">
                  <v>40375</v>
                </pt>
                <pt idx="707">
                  <v>40382</v>
                </pt>
                <pt idx="708">
                  <v>40389</v>
                </pt>
                <pt idx="709">
                  <v>40396</v>
                </pt>
                <pt idx="710">
                  <v>40403</v>
                </pt>
                <pt idx="711">
                  <v>40410</v>
                </pt>
                <pt idx="712">
                  <v>40417</v>
                </pt>
                <pt idx="713">
                  <v>40424</v>
                </pt>
                <pt idx="714">
                  <v>40431</v>
                </pt>
                <pt idx="715">
                  <v>40438</v>
                </pt>
                <pt idx="716">
                  <v>40445</v>
                </pt>
                <pt idx="717">
                  <v>40452</v>
                </pt>
                <pt idx="718">
                  <v>40459</v>
                </pt>
                <pt idx="719">
                  <v>40466</v>
                </pt>
                <pt idx="720">
                  <v>40473</v>
                </pt>
                <pt idx="721">
                  <v>40480</v>
                </pt>
                <pt idx="722">
                  <v>40487</v>
                </pt>
                <pt idx="723">
                  <v>40494</v>
                </pt>
                <pt idx="724">
                  <v>40501</v>
                </pt>
                <pt idx="725">
                  <v>40508</v>
                </pt>
                <pt idx="726">
                  <v>40515</v>
                </pt>
                <pt idx="727">
                  <v>40522</v>
                </pt>
                <pt idx="728">
                  <v>40529</v>
                </pt>
                <pt idx="729">
                  <v>40536</v>
                </pt>
                <pt idx="730">
                  <v>40543</v>
                </pt>
                <pt idx="731">
                  <v>40550</v>
                </pt>
                <pt idx="732">
                  <v>40557</v>
                </pt>
                <pt idx="733">
                  <v>40564</v>
                </pt>
                <pt idx="734">
                  <v>40571</v>
                </pt>
                <pt idx="735">
                  <v>40578</v>
                </pt>
                <pt idx="736">
                  <v>40585</v>
                </pt>
                <pt idx="737">
                  <v>40592</v>
                </pt>
                <pt idx="738">
                  <v>40599</v>
                </pt>
                <pt idx="739">
                  <v>40606</v>
                </pt>
                <pt idx="740">
                  <v>40613</v>
                </pt>
                <pt idx="741">
                  <v>40620</v>
                </pt>
                <pt idx="742">
                  <v>40627</v>
                </pt>
                <pt idx="743">
                  <v>40634</v>
                </pt>
                <pt idx="744">
                  <v>40641</v>
                </pt>
                <pt idx="745">
                  <v>40648</v>
                </pt>
                <pt idx="746">
                  <v>40655</v>
                </pt>
                <pt idx="747">
                  <v>40662</v>
                </pt>
                <pt idx="748">
                  <v>40669</v>
                </pt>
                <pt idx="749">
                  <v>40676</v>
                </pt>
                <pt idx="750">
                  <v>40683</v>
                </pt>
                <pt idx="751">
                  <v>40690</v>
                </pt>
                <pt idx="752">
                  <v>40697</v>
                </pt>
                <pt idx="753">
                  <v>40704</v>
                </pt>
                <pt idx="754">
                  <v>40711</v>
                </pt>
                <pt idx="755">
                  <v>40718</v>
                </pt>
                <pt idx="756">
                  <v>40725</v>
                </pt>
                <pt idx="757">
                  <v>40732</v>
                </pt>
                <pt idx="758">
                  <v>40739</v>
                </pt>
                <pt idx="759">
                  <v>40746</v>
                </pt>
                <pt idx="760">
                  <v>40753</v>
                </pt>
                <pt idx="761">
                  <v>40760</v>
                </pt>
                <pt idx="762">
                  <v>40767</v>
                </pt>
                <pt idx="763">
                  <v>40774</v>
                </pt>
                <pt idx="764">
                  <v>40781</v>
                </pt>
                <pt idx="765">
                  <v>40788</v>
                </pt>
                <pt idx="766">
                  <v>40795</v>
                </pt>
                <pt idx="767">
                  <v>40802</v>
                </pt>
                <pt idx="768">
                  <v>40809</v>
                </pt>
                <pt idx="769">
                  <v>40816</v>
                </pt>
                <pt idx="770">
                  <v>40823</v>
                </pt>
                <pt idx="771">
                  <v>40830</v>
                </pt>
                <pt idx="772">
                  <v>40837</v>
                </pt>
                <pt idx="773">
                  <v>40844</v>
                </pt>
                <pt idx="774">
                  <v>40851</v>
                </pt>
                <pt idx="775">
                  <v>40858</v>
                </pt>
                <pt idx="776">
                  <v>40865</v>
                </pt>
                <pt idx="777">
                  <v>40872</v>
                </pt>
                <pt idx="778">
                  <v>40879</v>
                </pt>
                <pt idx="779">
                  <v>40886</v>
                </pt>
                <pt idx="780">
                  <v>40893</v>
                </pt>
                <pt idx="781">
                  <v>40900</v>
                </pt>
                <pt idx="782">
                  <v>40907</v>
                </pt>
                <pt idx="783">
                  <v>40914</v>
                </pt>
                <pt idx="784">
                  <v>40921</v>
                </pt>
                <pt idx="785">
                  <v>40928</v>
                </pt>
                <pt idx="786">
                  <v>40935</v>
                </pt>
                <pt idx="787">
                  <v>40942</v>
                </pt>
                <pt idx="788">
                  <v>40949</v>
                </pt>
                <pt idx="789">
                  <v>40956</v>
                </pt>
                <pt idx="790">
                  <v>40963</v>
                </pt>
                <pt idx="791">
                  <v>40970</v>
                </pt>
                <pt idx="792">
                  <v>40977</v>
                </pt>
                <pt idx="793">
                  <v>40984</v>
                </pt>
                <pt idx="794">
                  <v>40991</v>
                </pt>
                <pt idx="795">
                  <v>40998</v>
                </pt>
                <pt idx="796">
                  <v>41005</v>
                </pt>
                <pt idx="797">
                  <v>41012</v>
                </pt>
                <pt idx="798">
                  <v>41019</v>
                </pt>
                <pt idx="799">
                  <v>41026</v>
                </pt>
                <pt idx="800">
                  <v>41033</v>
                </pt>
                <pt idx="801">
                  <v>41040</v>
                </pt>
                <pt idx="802">
                  <v>41047</v>
                </pt>
                <pt idx="803">
                  <v>41054</v>
                </pt>
                <pt idx="804">
                  <v>41061</v>
                </pt>
                <pt idx="805">
                  <v>41068</v>
                </pt>
                <pt idx="806">
                  <v>41075</v>
                </pt>
                <pt idx="807">
                  <v>41082</v>
                </pt>
                <pt idx="808">
                  <v>41089</v>
                </pt>
                <pt idx="809">
                  <v>41096</v>
                </pt>
                <pt idx="810">
                  <v>41103</v>
                </pt>
                <pt idx="811">
                  <v>41110</v>
                </pt>
                <pt idx="812">
                  <v>41117</v>
                </pt>
                <pt idx="813">
                  <v>41124</v>
                </pt>
                <pt idx="814">
                  <v>41131</v>
                </pt>
                <pt idx="815">
                  <v>41138</v>
                </pt>
                <pt idx="816">
                  <v>41145</v>
                </pt>
                <pt idx="817">
                  <v>41152</v>
                </pt>
                <pt idx="818">
                  <v>41159</v>
                </pt>
                <pt idx="819">
                  <v>41166</v>
                </pt>
                <pt idx="820">
                  <v>41173</v>
                </pt>
                <pt idx="821">
                  <v>41180</v>
                </pt>
                <pt idx="822">
                  <v>41187</v>
                </pt>
                <pt idx="823">
                  <v>41194</v>
                </pt>
                <pt idx="824">
                  <v>41201</v>
                </pt>
                <pt idx="825">
                  <v>41208</v>
                </pt>
                <pt idx="826">
                  <v>41215</v>
                </pt>
                <pt idx="827">
                  <v>41222</v>
                </pt>
                <pt idx="828">
                  <v>41229</v>
                </pt>
                <pt idx="829">
                  <v>41236</v>
                </pt>
                <pt idx="830">
                  <v>41243</v>
                </pt>
                <pt idx="831">
                  <v>41250</v>
                </pt>
                <pt idx="832">
                  <v>41257</v>
                </pt>
                <pt idx="833">
                  <v>41264</v>
                </pt>
                <pt idx="834">
                  <v>41271</v>
                </pt>
                <pt idx="835">
                  <v>41278</v>
                </pt>
                <pt idx="836">
                  <v>41285</v>
                </pt>
                <pt idx="837">
                  <v>41292</v>
                </pt>
                <pt idx="838">
                  <v>41299</v>
                </pt>
                <pt idx="839">
                  <v>41306</v>
                </pt>
                <pt idx="840">
                  <v>41313</v>
                </pt>
                <pt idx="841">
                  <v>41320</v>
                </pt>
                <pt idx="842">
                  <v>41327</v>
                </pt>
                <pt idx="843">
                  <v>41334</v>
                </pt>
                <pt idx="844">
                  <v>41341</v>
                </pt>
                <pt idx="845">
                  <v>41348</v>
                </pt>
                <pt idx="846">
                  <v>41355</v>
                </pt>
                <pt idx="847">
                  <v>41362</v>
                </pt>
                <pt idx="848">
                  <v>41369</v>
                </pt>
                <pt idx="849">
                  <v>41376</v>
                </pt>
                <pt idx="850">
                  <v>41383</v>
                </pt>
                <pt idx="851">
                  <v>41390</v>
                </pt>
                <pt idx="852">
                  <v>41397</v>
                </pt>
                <pt idx="853">
                  <v>41404</v>
                </pt>
                <pt idx="854">
                  <v>41411</v>
                </pt>
                <pt idx="855">
                  <v>41418</v>
                </pt>
                <pt idx="856">
                  <v>41425</v>
                </pt>
                <pt idx="857">
                  <v>41432</v>
                </pt>
                <pt idx="858">
                  <v>41439</v>
                </pt>
                <pt idx="859">
                  <v>41446</v>
                </pt>
                <pt idx="860">
                  <v>41453</v>
                </pt>
                <pt idx="861">
                  <v>41460</v>
                </pt>
                <pt idx="862">
                  <v>41467</v>
                </pt>
                <pt idx="863">
                  <v>41474</v>
                </pt>
                <pt idx="864">
                  <v>41481</v>
                </pt>
                <pt idx="865">
                  <v>41488</v>
                </pt>
                <pt idx="866">
                  <v>41495</v>
                </pt>
                <pt idx="867">
                  <v>41502</v>
                </pt>
                <pt idx="868">
                  <v>41509</v>
                </pt>
                <pt idx="869">
                  <v>41516</v>
                </pt>
                <pt idx="870">
                  <v>41523</v>
                </pt>
                <pt idx="871">
                  <v>41530</v>
                </pt>
                <pt idx="872">
                  <v>41537</v>
                </pt>
                <pt idx="873">
                  <v>41544</v>
                </pt>
                <pt idx="874">
                  <v>41551</v>
                </pt>
                <pt idx="875">
                  <v>41558</v>
                </pt>
                <pt idx="876">
                  <v>41565</v>
                </pt>
                <pt idx="877">
                  <v>41572</v>
                </pt>
                <pt idx="878">
                  <v>41579</v>
                </pt>
                <pt idx="879">
                  <v>41586</v>
                </pt>
                <pt idx="880">
                  <v>41593</v>
                </pt>
                <pt idx="881">
                  <v>41600</v>
                </pt>
                <pt idx="882">
                  <v>41607</v>
                </pt>
                <pt idx="883">
                  <v>41614</v>
                </pt>
                <pt idx="884">
                  <v>41621</v>
                </pt>
                <pt idx="885">
                  <v>41628</v>
                </pt>
                <pt idx="886">
                  <v>41635</v>
                </pt>
                <pt idx="887">
                  <v>41642</v>
                </pt>
                <pt idx="888">
                  <v>41649</v>
                </pt>
                <pt idx="889">
                  <v>41656</v>
                </pt>
                <pt idx="890">
                  <v>41663</v>
                </pt>
                <pt idx="891">
                  <v>41670</v>
                </pt>
                <pt idx="892">
                  <v>41677</v>
                </pt>
                <pt idx="893">
                  <v>41684</v>
                </pt>
                <pt idx="894">
                  <v>41691</v>
                </pt>
                <pt idx="895">
                  <v>41698</v>
                </pt>
                <pt idx="896">
                  <v>41705</v>
                </pt>
                <pt idx="897">
                  <v>41712</v>
                </pt>
                <pt idx="898">
                  <v>41719</v>
                </pt>
                <pt idx="899">
                  <v>41726</v>
                </pt>
                <pt idx="900">
                  <v>41733</v>
                </pt>
                <pt idx="901">
                  <v>41740</v>
                </pt>
                <pt idx="902">
                  <v>41747</v>
                </pt>
                <pt idx="903">
                  <v>41754</v>
                </pt>
                <pt idx="904">
                  <v>41761</v>
                </pt>
                <pt idx="905">
                  <v>41768</v>
                </pt>
                <pt idx="906">
                  <v>41775</v>
                </pt>
                <pt idx="907">
                  <v>41782</v>
                </pt>
                <pt idx="908">
                  <v>41789</v>
                </pt>
                <pt idx="909">
                  <v>41796</v>
                </pt>
                <pt idx="910">
                  <v>41803</v>
                </pt>
                <pt idx="911">
                  <v>41810</v>
                </pt>
                <pt idx="912">
                  <v>41817</v>
                </pt>
                <pt idx="913">
                  <v>41824</v>
                </pt>
                <pt idx="914">
                  <v>41831</v>
                </pt>
                <pt idx="915">
                  <v>41838</v>
                </pt>
                <pt idx="916">
                  <v>41845</v>
                </pt>
                <pt idx="917">
                  <v>41852</v>
                </pt>
                <pt idx="918">
                  <v>41859</v>
                </pt>
                <pt idx="919">
                  <v>41866</v>
                </pt>
                <pt idx="920">
                  <v>41873</v>
                </pt>
                <pt idx="921">
                  <v>41880</v>
                </pt>
                <pt idx="922">
                  <v>41887</v>
                </pt>
                <pt idx="923">
                  <v>41894</v>
                </pt>
                <pt idx="924">
                  <v>41901</v>
                </pt>
                <pt idx="925">
                  <v>41908</v>
                </pt>
                <pt idx="926">
                  <v>41915</v>
                </pt>
                <pt idx="927">
                  <v>41922</v>
                </pt>
                <pt idx="928">
                  <v>41929</v>
                </pt>
                <pt idx="929">
                  <v>41936</v>
                </pt>
                <pt idx="930">
                  <v>41943</v>
                </pt>
                <pt idx="931">
                  <v>41950</v>
                </pt>
                <pt idx="932">
                  <v>41957</v>
                </pt>
                <pt idx="933">
                  <v>41964</v>
                </pt>
                <pt idx="934">
                  <v>41971</v>
                </pt>
                <pt idx="935">
                  <v>41978</v>
                </pt>
                <pt idx="936">
                  <v>41985</v>
                </pt>
                <pt idx="937">
                  <v>41992</v>
                </pt>
                <pt idx="938">
                  <v>41999</v>
                </pt>
                <pt idx="939">
                  <v>42006</v>
                </pt>
                <pt idx="940">
                  <v>42013</v>
                </pt>
                <pt idx="941">
                  <v>42020</v>
                </pt>
                <pt idx="942">
                  <v>42027</v>
                </pt>
                <pt idx="943">
                  <v>42034</v>
                </pt>
                <pt idx="944">
                  <v>42041</v>
                </pt>
                <pt idx="945">
                  <v>42048</v>
                </pt>
                <pt idx="946">
                  <v>42055</v>
                </pt>
                <pt idx="947">
                  <v>42062</v>
                </pt>
                <pt idx="948">
                  <v>42069</v>
                </pt>
                <pt idx="949">
                  <v>42076</v>
                </pt>
                <pt idx="950">
                  <v>42083</v>
                </pt>
                <pt idx="951">
                  <v>42090</v>
                </pt>
                <pt idx="952">
                  <v>42097</v>
                </pt>
                <pt idx="953">
                  <v>42104</v>
                </pt>
                <pt idx="954">
                  <v>42111</v>
                </pt>
                <pt idx="955">
                  <v>42118</v>
                </pt>
                <pt idx="956">
                  <v>42125</v>
                </pt>
                <pt idx="957">
                  <v>42132</v>
                </pt>
                <pt idx="958">
                  <v>42139</v>
                </pt>
                <pt idx="959">
                  <v>42146</v>
                </pt>
                <pt idx="960">
                  <v>42153</v>
                </pt>
                <pt idx="961">
                  <v>42160</v>
                </pt>
                <pt idx="962">
                  <v>42167</v>
                </pt>
                <pt idx="963">
                  <v>42174</v>
                </pt>
                <pt idx="964">
                  <v>42181</v>
                </pt>
                <pt idx="965">
                  <v>42188</v>
                </pt>
                <pt idx="966">
                  <v>42195</v>
                </pt>
                <pt idx="967">
                  <v>42202</v>
                </pt>
                <pt idx="968">
                  <v>42209</v>
                </pt>
                <pt idx="969">
                  <v>42216</v>
                </pt>
                <pt idx="970">
                  <v>42223</v>
                </pt>
                <pt idx="971">
                  <v>42230</v>
                </pt>
                <pt idx="972">
                  <v>42237</v>
                </pt>
                <pt idx="973">
                  <v>42244</v>
                </pt>
                <pt idx="974">
                  <v>42251</v>
                </pt>
                <pt idx="975">
                  <v>42258</v>
                </pt>
                <pt idx="976">
                  <v>42265</v>
                </pt>
                <pt idx="977">
                  <v>42272</v>
                </pt>
                <pt idx="978">
                  <v>42279</v>
                </pt>
                <pt idx="979">
                  <v>42286</v>
                </pt>
                <pt idx="980">
                  <v>42293</v>
                </pt>
                <pt idx="981">
                  <v>42300</v>
                </pt>
                <pt idx="982">
                  <v>42307</v>
                </pt>
                <pt idx="983">
                  <v>42314</v>
                </pt>
                <pt idx="984">
                  <v>42321</v>
                </pt>
                <pt idx="985">
                  <v>42328</v>
                </pt>
                <pt idx="986">
                  <v>42335</v>
                </pt>
                <pt idx="987">
                  <v>42342</v>
                </pt>
                <pt idx="988">
                  <v>42349</v>
                </pt>
                <pt idx="989">
                  <v>42356</v>
                </pt>
                <pt idx="990">
                  <v>42363</v>
                </pt>
                <pt idx="991">
                  <v>42370</v>
                </pt>
                <pt idx="992">
                  <v>42377</v>
                </pt>
                <pt idx="993">
                  <v>42384</v>
                </pt>
                <pt idx="994">
                  <v>42391</v>
                </pt>
                <pt idx="995">
                  <v>42398</v>
                </pt>
                <pt idx="996">
                  <v>42405</v>
                </pt>
                <pt idx="997">
                  <v>42412</v>
                </pt>
                <pt idx="998">
                  <v>42419</v>
                </pt>
                <pt idx="999">
                  <v>42426</v>
                </pt>
                <pt idx="1000">
                  <v>42433</v>
                </pt>
                <pt idx="1001">
                  <v>42440</v>
                </pt>
                <pt idx="1002">
                  <v>42447</v>
                </pt>
                <pt idx="1003">
                  <v>42454</v>
                </pt>
                <pt idx="1004">
                  <v>42461</v>
                </pt>
                <pt idx="1005">
                  <v>42468</v>
                </pt>
                <pt idx="1006">
                  <v>42475</v>
                </pt>
                <pt idx="1007">
                  <v>42482</v>
                </pt>
                <pt idx="1008">
                  <v>42489</v>
                </pt>
                <pt idx="1009">
                  <v>42496</v>
                </pt>
                <pt idx="1010">
                  <v>42503</v>
                </pt>
                <pt idx="1011">
                  <v>42510</v>
                </pt>
                <pt idx="1012">
                  <v>42517</v>
                </pt>
                <pt idx="1013">
                  <v>42524</v>
                </pt>
                <pt idx="1014">
                  <v>42531</v>
                </pt>
                <pt idx="1015">
                  <v>42538</v>
                </pt>
                <pt idx="1016">
                  <v>42545</v>
                </pt>
                <pt idx="1017">
                  <v>42552</v>
                </pt>
                <pt idx="1018">
                  <v>42559</v>
                </pt>
                <pt idx="1019">
                  <v>42566</v>
                </pt>
                <pt idx="1020">
                  <v>42573</v>
                </pt>
                <pt idx="1021">
                  <v>42580</v>
                </pt>
                <pt idx="1022">
                  <v>42587</v>
                </pt>
                <pt idx="1023">
                  <v>42594</v>
                </pt>
                <pt idx="1024">
                  <v>42601</v>
                </pt>
                <pt idx="1025">
                  <v>42608</v>
                </pt>
                <pt idx="1026">
                  <v>42615</v>
                </pt>
                <pt idx="1027">
                  <v>42622</v>
                </pt>
                <pt idx="1028">
                  <v>42629</v>
                </pt>
                <pt idx="1029">
                  <v>42636</v>
                </pt>
                <pt idx="1030">
                  <v>42643</v>
                </pt>
                <pt idx="1031">
                  <v>42650</v>
                </pt>
                <pt idx="1032">
                  <v>42657</v>
                </pt>
                <pt idx="1033">
                  <v>42664</v>
                </pt>
                <pt idx="1034">
                  <v>42671</v>
                </pt>
                <pt idx="1035">
                  <v>42678</v>
                </pt>
                <pt idx="1036">
                  <v>42685</v>
                </pt>
                <pt idx="1037">
                  <v>42692</v>
                </pt>
                <pt idx="1038">
                  <v>42699</v>
                </pt>
                <pt idx="1039">
                  <v>42706</v>
                </pt>
                <pt idx="1040">
                  <v>42713</v>
                </pt>
                <pt idx="1041">
                  <v>42720</v>
                </pt>
                <pt idx="1042">
                  <v>42727</v>
                </pt>
                <pt idx="1043">
                  <v>42734</v>
                </pt>
                <pt idx="1044">
                  <v>42741</v>
                </pt>
                <pt idx="1045">
                  <v>42748</v>
                </pt>
                <pt idx="1046">
                  <v>42755</v>
                </pt>
                <pt idx="1047">
                  <v>42762</v>
                </pt>
                <pt idx="1048">
                  <v>42769</v>
                </pt>
                <pt idx="1049">
                  <v>42776</v>
                </pt>
                <pt idx="1050">
                  <v>42783</v>
                </pt>
                <pt idx="1051">
                  <v>42790</v>
                </pt>
                <pt idx="1052">
                  <v>42797</v>
                </pt>
                <pt idx="1053">
                  <v>42804</v>
                </pt>
                <pt idx="1054">
                  <v>42811</v>
                </pt>
                <pt idx="1055">
                  <v>42818</v>
                </pt>
                <pt idx="1056">
                  <v>42825</v>
                </pt>
                <pt idx="1057">
                  <v>42832</v>
                </pt>
                <pt idx="1058">
                  <v>42839</v>
                </pt>
                <pt idx="1059">
                  <v>42846</v>
                </pt>
                <pt idx="1060">
                  <v>42853</v>
                </pt>
                <pt idx="1061">
                  <v>42860</v>
                </pt>
                <pt idx="1062">
                  <v>42867</v>
                </pt>
                <pt idx="1063">
                  <v>42874</v>
                </pt>
                <pt idx="1064">
                  <v>42881</v>
                </pt>
                <pt idx="1065">
                  <v>42888</v>
                </pt>
                <pt idx="1066">
                  <v>42895</v>
                </pt>
                <pt idx="1067">
                  <v>42902</v>
                </pt>
                <pt idx="1068">
                  <v>42909</v>
                </pt>
                <pt idx="1069">
                  <v>42916</v>
                </pt>
                <pt idx="1070">
                  <v>42923</v>
                </pt>
                <pt idx="1071">
                  <v>42930</v>
                </pt>
                <pt idx="1072">
                  <v>42937</v>
                </pt>
                <pt idx="1073">
                  <v>42944</v>
                </pt>
                <pt idx="1074">
                  <v>42951</v>
                </pt>
                <pt idx="1075">
                  <v>42958</v>
                </pt>
                <pt idx="1076">
                  <v>42965</v>
                </pt>
                <pt idx="1077">
                  <v>42972</v>
                </pt>
                <pt idx="1078">
                  <v>42979</v>
                </pt>
                <pt idx="1079">
                  <v>42986</v>
                </pt>
                <pt idx="1080">
                  <v>42993</v>
                </pt>
                <pt idx="1081">
                  <v>43000</v>
                </pt>
                <pt idx="1082">
                  <v>43007</v>
                </pt>
                <pt idx="1083">
                  <v>43014</v>
                </pt>
                <pt idx="1084">
                  <v>43021</v>
                </pt>
                <pt idx="1085">
                  <v>43028</v>
                </pt>
                <pt idx="1086">
                  <v>43035</v>
                </pt>
                <pt idx="1087">
                  <v>43042</v>
                </pt>
                <pt idx="1088">
                  <v>43049</v>
                </pt>
                <pt idx="1089">
                  <v>43056</v>
                </pt>
                <pt idx="1090">
                  <v>43063</v>
                </pt>
                <pt idx="1091">
                  <v>43070</v>
                </pt>
                <pt idx="1092">
                  <v>43077</v>
                </pt>
                <pt idx="1093">
                  <v>43084</v>
                </pt>
                <pt idx="1094">
                  <v>43091</v>
                </pt>
                <pt idx="1095">
                  <v>43098</v>
                </pt>
                <pt idx="1096">
                  <v>43105</v>
                </pt>
                <pt idx="1097">
                  <v>43112</v>
                </pt>
                <pt idx="1098">
                  <v>43119</v>
                </pt>
                <pt idx="1099">
                  <v>43126</v>
                </pt>
                <pt idx="1100">
                  <v>43133</v>
                </pt>
                <pt idx="1101">
                  <v>43140</v>
                </pt>
                <pt idx="1102">
                  <v>43147</v>
                </pt>
                <pt idx="1103">
                  <v>43154</v>
                </pt>
                <pt idx="1104">
                  <v>43161</v>
                </pt>
                <pt idx="1105">
                  <v>43168</v>
                </pt>
                <pt idx="1106">
                  <v>43175</v>
                </pt>
                <pt idx="1107">
                  <v>43182</v>
                </pt>
                <pt idx="1108">
                  <v>43189</v>
                </pt>
                <pt idx="1109">
                  <v>43196</v>
                </pt>
                <pt idx="1110">
                  <v>43203</v>
                </pt>
                <pt idx="1111">
                  <v>43210</v>
                </pt>
                <pt idx="1112">
                  <v>43217</v>
                </pt>
                <pt idx="1113">
                  <v>43224</v>
                </pt>
                <pt idx="1114">
                  <v>43231</v>
                </pt>
                <pt idx="1115">
                  <v>43238</v>
                </pt>
                <pt idx="1116">
                  <v>43245</v>
                </pt>
                <pt idx="1117">
                  <v>43252</v>
                </pt>
                <pt idx="1118">
                  <v>43259</v>
                </pt>
                <pt idx="1119">
                  <v>43266</v>
                </pt>
                <pt idx="1120">
                  <v>43273</v>
                </pt>
                <pt idx="1121">
                  <v>43280</v>
                </pt>
                <pt idx="1122">
                  <v>43287</v>
                </pt>
                <pt idx="1123">
                  <v>43294</v>
                </pt>
                <pt idx="1124">
                  <v>43301</v>
                </pt>
                <pt idx="1125">
                  <v>43308</v>
                </pt>
                <pt idx="1126">
                  <v>43315</v>
                </pt>
                <pt idx="1127">
                  <v>43322</v>
                </pt>
                <pt idx="1128">
                  <v>43329</v>
                </pt>
                <pt idx="1129">
                  <v>43336</v>
                </pt>
                <pt idx="1130">
                  <v>43343</v>
                </pt>
                <pt idx="1131">
                  <v>43350</v>
                </pt>
                <pt idx="1132">
                  <v>43357</v>
                </pt>
                <pt idx="1133">
                  <v>43364</v>
                </pt>
                <pt idx="1134">
                  <v>43371</v>
                </pt>
                <pt idx="1135">
                  <v>43378</v>
                </pt>
                <pt idx="1136">
                  <v>43385</v>
                </pt>
                <pt idx="1137">
                  <v>43392</v>
                </pt>
                <pt idx="1138">
                  <v>43399</v>
                </pt>
                <pt idx="1139">
                  <v>43406</v>
                </pt>
                <pt idx="1140">
                  <v>43413</v>
                </pt>
                <pt idx="1141">
                  <v>43420</v>
                </pt>
                <pt idx="1142">
                  <v>43427</v>
                </pt>
                <pt idx="1143">
                  <v>43434</v>
                </pt>
                <pt idx="1144">
                  <v>43441</v>
                </pt>
                <pt idx="1145">
                  <v>43448</v>
                </pt>
                <pt idx="1146">
                  <v>43455</v>
                </pt>
                <pt idx="1147">
                  <v>43462</v>
                </pt>
                <pt idx="1148">
                  <v>43469</v>
                </pt>
                <pt idx="1149">
                  <v>43476</v>
                </pt>
                <pt idx="1150">
                  <v>43483</v>
                </pt>
                <pt idx="1151">
                  <v>43490</v>
                </pt>
                <pt idx="1152">
                  <v>43497</v>
                </pt>
                <pt idx="1153">
                  <v>43504</v>
                </pt>
                <pt idx="1154">
                  <v>43511</v>
                </pt>
                <pt idx="1155">
                  <v>43518</v>
                </pt>
                <pt idx="1156">
                  <v>43525</v>
                </pt>
                <pt idx="1157">
                  <v>43532</v>
                </pt>
                <pt idx="1158">
                  <v>43539</v>
                </pt>
                <pt idx="1159">
                  <v>43546</v>
                </pt>
                <pt idx="1160">
                  <v>43553</v>
                </pt>
                <pt idx="1161">
                  <v>43560</v>
                </pt>
                <pt idx="1162">
                  <v>43567</v>
                </pt>
                <pt idx="1163">
                  <v>43574</v>
                </pt>
                <pt idx="1164">
                  <v>43581</v>
                </pt>
                <pt idx="1165">
                  <v>43588</v>
                </pt>
                <pt idx="1166">
                  <v>43595</v>
                </pt>
                <pt idx="1167">
                  <v>43602</v>
                </pt>
                <pt idx="1168">
                  <v>43609</v>
                </pt>
                <pt idx="1169">
                  <v>43616</v>
                </pt>
                <pt idx="1170">
                  <v>43623</v>
                </pt>
                <pt idx="1171">
                  <v>43630</v>
                </pt>
                <pt idx="1172">
                  <v>43637</v>
                </pt>
                <pt idx="1173">
                  <v>43644</v>
                </pt>
                <pt idx="1174">
                  <v>43651</v>
                </pt>
                <pt idx="1175">
                  <v>43658</v>
                </pt>
                <pt idx="1176">
                  <v>43665</v>
                </pt>
                <pt idx="1177">
                  <v>43672</v>
                </pt>
                <pt idx="1178">
                  <v>43679</v>
                </pt>
                <pt idx="1179">
                  <v>43686</v>
                </pt>
                <pt idx="1180">
                  <v>43693</v>
                </pt>
                <pt idx="1181">
                  <v>43700</v>
                </pt>
                <pt idx="1182">
                  <v>43707</v>
                </pt>
                <pt idx="1183">
                  <v>43714</v>
                </pt>
                <pt idx="1184">
                  <v>43721</v>
                </pt>
                <pt idx="1185">
                  <v>43728</v>
                </pt>
                <pt idx="1186">
                  <v>43735</v>
                </pt>
                <pt idx="1187">
                  <v>43742</v>
                </pt>
                <pt idx="1188">
                  <v>43749</v>
                </pt>
                <pt idx="1189">
                  <v>43756</v>
                </pt>
                <pt idx="1190">
                  <v>43763</v>
                </pt>
                <pt idx="1191">
                  <v>43770</v>
                </pt>
                <pt idx="1192">
                  <v>43777</v>
                </pt>
                <pt idx="1193">
                  <v>43784</v>
                </pt>
                <pt idx="1194">
                  <v>43791</v>
                </pt>
                <pt idx="1195">
                  <v>43798</v>
                </pt>
                <pt idx="1196">
                  <v>43805</v>
                </pt>
                <pt idx="1197">
                  <v>43812</v>
                </pt>
                <pt idx="1198">
                  <v>43819</v>
                </pt>
                <pt idx="1199">
                  <v>43826</v>
                </pt>
                <pt idx="1200">
                  <v>43833</v>
                </pt>
                <pt idx="1201">
                  <v>43840</v>
                </pt>
                <pt idx="1202">
                  <v>43847</v>
                </pt>
                <pt idx="1203">
                  <v>43854</v>
                </pt>
                <pt idx="1204">
                  <v>43861</v>
                </pt>
                <pt idx="1205">
                  <v>43868</v>
                </pt>
                <pt idx="1206">
                  <v>43875</v>
                </pt>
                <pt idx="1207">
                  <v>43882</v>
                </pt>
                <pt idx="1208">
                  <v>43889</v>
                </pt>
                <pt idx="1209">
                  <v>43896</v>
                </pt>
                <pt idx="1210">
                  <v>43903</v>
                </pt>
                <pt idx="1211">
                  <v>43910</v>
                </pt>
                <pt idx="1212">
                  <v>43917</v>
                </pt>
                <pt idx="1213">
                  <v>43924</v>
                </pt>
                <pt idx="1214">
                  <v>43931</v>
                </pt>
                <pt idx="1215">
                  <v>43938</v>
                </pt>
                <pt idx="1216">
                  <v>43945</v>
                </pt>
                <pt idx="1217">
                  <v>43952</v>
                </pt>
                <pt idx="1218">
                  <v>43959</v>
                </pt>
                <pt idx="1219">
                  <v>43966</v>
                </pt>
                <pt idx="1220">
                  <v>43973</v>
                </pt>
                <pt idx="1221">
                  <v>43980</v>
                </pt>
                <pt idx="1222">
                  <v>43987</v>
                </pt>
                <pt idx="1223">
                  <v>43994</v>
                </pt>
                <pt idx="1224">
                  <v>44001</v>
                </pt>
                <pt idx="1225">
                  <v>44008</v>
                </pt>
                <pt idx="1226">
                  <v>44015</v>
                </pt>
                <pt idx="1227">
                  <v>44022</v>
                </pt>
                <pt idx="1228">
                  <v>44029</v>
                </pt>
                <pt idx="1229">
                  <v>44036</v>
                </pt>
                <pt idx="1230">
                  <v>44043</v>
                </pt>
                <pt idx="1231">
                  <v>44050</v>
                </pt>
                <pt idx="1232">
                  <v>44057</v>
                </pt>
                <pt idx="1233">
                  <v>44064</v>
                </pt>
                <pt idx="1234">
                  <v>44071</v>
                </pt>
                <pt idx="1235">
                  <v>44078</v>
                </pt>
                <pt idx="1236">
                  <v>44085</v>
                </pt>
                <pt idx="1237">
                  <v>44092</v>
                </pt>
                <pt idx="1238">
                  <v>44099</v>
                </pt>
                <pt idx="1239">
                  <v>44106</v>
                </pt>
                <pt idx="1240">
                  <v>44113</v>
                </pt>
                <pt idx="1241">
                  <v>44120</v>
                </pt>
                <pt idx="1242">
                  <v>44127</v>
                </pt>
                <pt idx="1243">
                  <v>44134</v>
                </pt>
                <pt idx="1244">
                  <v>44141</v>
                </pt>
                <pt idx="1245">
                  <v>44148</v>
                </pt>
                <pt idx="1246">
                  <v>44155</v>
                </pt>
                <pt idx="1247">
                  <v>44162</v>
                </pt>
                <pt idx="1248">
                  <v>44169</v>
                </pt>
                <pt idx="1249">
                  <v>44176</v>
                </pt>
                <pt idx="1250">
                  <v>44183</v>
                </pt>
                <pt idx="1251">
                  <v>44190</v>
                </pt>
                <pt idx="1252">
                  <v>44197</v>
                </pt>
                <pt idx="1253">
                  <v>44204</v>
                </pt>
                <pt idx="1254">
                  <v>44211</v>
                </pt>
                <pt idx="1255">
                  <v>44218</v>
                </pt>
                <pt idx="1256">
                  <v>44225</v>
                </pt>
                <pt idx="1257">
                  <v>44232</v>
                </pt>
                <pt idx="1258">
                  <v>44239</v>
                </pt>
                <pt idx="1259">
                  <v>44246</v>
                </pt>
                <pt idx="1260">
                  <v>44253</v>
                </pt>
                <pt idx="1261">
                  <v>44260</v>
                </pt>
                <pt idx="1262">
                  <v>44267</v>
                </pt>
                <pt idx="1263">
                  <v>44274</v>
                </pt>
                <pt idx="1264">
                  <v>44281</v>
                </pt>
                <pt idx="1265">
                  <v>44288</v>
                </pt>
                <pt idx="1266">
                  <v>44295</v>
                </pt>
                <pt idx="1267">
                  <v>44302</v>
                </pt>
                <pt idx="1268">
                  <v>44309</v>
                </pt>
                <pt idx="1269">
                  <v>44316</v>
                </pt>
                <pt idx="1270">
                  <v>44323</v>
                </pt>
                <pt idx="1271">
                  <v>44330</v>
                </pt>
                <pt idx="1272">
                  <v>44337</v>
                </pt>
                <pt idx="1273">
                  <v>44344</v>
                </pt>
                <pt idx="1274">
                  <v>44351</v>
                </pt>
                <pt idx="1275">
                  <v>44358</v>
                </pt>
                <pt idx="1276">
                  <v>44365</v>
                </pt>
                <pt idx="1277">
                  <v>44372</v>
                </pt>
                <pt idx="1278">
                  <v>44379</v>
                </pt>
                <pt idx="1279">
                  <v>44386</v>
                </pt>
                <pt idx="1280">
                  <v>44393</v>
                </pt>
                <pt idx="1281">
                  <v>44400</v>
                </pt>
                <pt idx="1282">
                  <v>44407</v>
                </pt>
                <pt idx="1283">
                  <v>44414</v>
                </pt>
                <pt idx="1284">
                  <v>44421</v>
                </pt>
                <pt idx="1285">
                  <v>44428</v>
                </pt>
                <pt idx="1286">
                  <v>44435</v>
                </pt>
                <pt idx="1287">
                  <v>44442</v>
                </pt>
                <pt idx="1288">
                  <v>44449</v>
                </pt>
                <pt idx="1289">
                  <v>44456</v>
                </pt>
                <pt idx="1290">
                  <v>44463</v>
                </pt>
                <pt idx="1291">
                  <v>44470</v>
                </pt>
                <pt idx="1292">
                  <v>44477</v>
                </pt>
                <pt idx="1293">
                  <v>44484</v>
                </pt>
                <pt idx="1294">
                  <v>44491</v>
                </pt>
                <pt idx="1295">
                  <v>44498</v>
                </pt>
                <pt idx="1296">
                  <v>44505</v>
                </pt>
                <pt idx="1297">
                  <v>44512</v>
                </pt>
                <pt idx="1298">
                  <v>44519</v>
                </pt>
                <pt idx="1299">
                  <v>44526</v>
                </pt>
                <pt idx="1300">
                  <v>44533</v>
                </pt>
                <pt idx="1301">
                  <v>44540</v>
                </pt>
                <pt idx="1302">
                  <v>44547</v>
                </pt>
                <pt idx="1303">
                  <v>44554</v>
                </pt>
                <pt idx="1304">
                  <v>44561</v>
                </pt>
                <pt idx="1305">
                  <v>44568</v>
                </pt>
                <pt idx="1306">
                  <v>44575</v>
                </pt>
                <pt idx="1307">
                  <v>44582</v>
                </pt>
                <pt idx="1308">
                  <v>44589</v>
                </pt>
                <pt idx="1309">
                  <v>44596</v>
                </pt>
                <pt idx="1310">
                  <v>44603</v>
                </pt>
                <pt idx="1311">
                  <v>44610</v>
                </pt>
                <pt idx="1312">
                  <v>44617</v>
                </pt>
                <pt idx="1313">
                  <v>44624</v>
                </pt>
                <pt idx="1314">
                  <v>44631</v>
                </pt>
                <pt idx="1315">
                  <v>44638</v>
                </pt>
                <pt idx="1316">
                  <v>44645</v>
                </pt>
                <pt idx="1317">
                  <v>44652</v>
                </pt>
                <pt idx="1318">
                  <v>44659</v>
                </pt>
                <pt idx="1319">
                  <v>44666</v>
                </pt>
                <pt idx="1320">
                  <v>44673</v>
                </pt>
                <pt idx="1321">
                  <v>44680</v>
                </pt>
                <pt idx="1322">
                  <v>44687</v>
                </pt>
                <pt idx="1323">
                  <v>44694</v>
                </pt>
                <pt idx="1324">
                  <v>44701</v>
                </pt>
                <pt idx="1325">
                  <v>44708</v>
                </pt>
                <pt idx="1326">
                  <v>44715</v>
                </pt>
                <pt idx="1327">
                  <v>44722</v>
                </pt>
                <pt idx="1328">
                  <v>44729</v>
                </pt>
                <pt idx="1329">
                  <v>44736</v>
                </pt>
                <pt idx="1330">
                  <v>44743</v>
                </pt>
                <pt idx="1331">
                  <v>44750</v>
                </pt>
                <pt idx="1332">
                  <v>44757</v>
                </pt>
                <pt idx="1333">
                  <v>44764</v>
                </pt>
                <pt idx="1334">
                  <v>44771</v>
                </pt>
                <pt idx="1335">
                  <v>44778</v>
                </pt>
                <pt idx="1336">
                  <v>44785</v>
                </pt>
                <pt idx="1337">
                  <v>44792</v>
                </pt>
                <pt idx="1338">
                  <v>44799</v>
                </pt>
                <pt idx="1339">
                  <v>44806</v>
                </pt>
                <pt idx="1340">
                  <v>44813</v>
                </pt>
                <pt idx="1341">
                  <v>44820</v>
                </pt>
                <pt idx="1342">
                  <v>44827</v>
                </pt>
                <pt idx="1343">
                  <v>44834</v>
                </pt>
                <pt idx="1344">
                  <v>44841</v>
                </pt>
                <pt idx="1345">
                  <v>44848</v>
                </pt>
                <pt idx="1346">
                  <v>44855</v>
                </pt>
                <pt idx="1347">
                  <v>44862</v>
                </pt>
                <pt idx="1348">
                  <v>44869</v>
                </pt>
                <pt idx="1349">
                  <v>44876</v>
                </pt>
                <pt idx="1350">
                  <v>44883</v>
                </pt>
                <pt idx="1351">
                  <v>44890</v>
                </pt>
                <pt idx="1352">
                  <v>44897</v>
                </pt>
                <pt idx="1353">
                  <v>44904</v>
                </pt>
                <pt idx="1354">
                  <v>44911</v>
                </pt>
                <pt idx="1355">
                  <v>44918</v>
                </pt>
                <pt idx="1356">
                  <v>44925</v>
                </pt>
                <pt idx="1357">
                  <v>44932</v>
                </pt>
                <pt idx="1358">
                  <v>44939</v>
                </pt>
                <pt idx="1359">
                  <v>44946</v>
                </pt>
                <pt idx="1360">
                  <v>44953</v>
                </pt>
                <pt idx="1361">
                  <v>44960</v>
                </pt>
                <pt idx="1362">
                  <v>44967</v>
                </pt>
                <pt idx="1363">
                  <v>44974</v>
                </pt>
                <pt idx="1364">
                  <v>44981</v>
                </pt>
                <pt idx="1365">
                  <v>44988</v>
                </pt>
                <pt idx="1366">
                  <v>44995</v>
                </pt>
                <pt idx="1367">
                  <v>45002</v>
                </pt>
                <pt idx="1368">
                  <v>45009</v>
                </pt>
                <pt idx="1369">
                  <v>45016</v>
                </pt>
                <pt idx="1370">
                  <v>45023</v>
                </pt>
                <pt idx="1371">
                  <v>45030</v>
                </pt>
                <pt idx="1372">
                  <v>45037</v>
                </pt>
                <pt idx="1373">
                  <v>45044</v>
                </pt>
                <pt idx="1374">
                  <v>45051</v>
                </pt>
                <pt idx="1375">
                  <v>45058</v>
                </pt>
                <pt idx="1376">
                  <v>45065</v>
                </pt>
                <pt idx="1377">
                  <v>45072</v>
                </pt>
                <pt idx="1378">
                  <v>45079</v>
                </pt>
                <pt idx="1379">
                  <v>45086</v>
                </pt>
                <pt idx="1380">
                  <v>45093</v>
                </pt>
                <pt idx="1381">
                  <v>45100</v>
                </pt>
                <pt idx="1382">
                  <v>45107</v>
                </pt>
                <pt idx="1383">
                  <v>45114</v>
                </pt>
                <pt idx="1384">
                  <v>45121</v>
                </pt>
                <pt idx="1385">
                  <v>45128</v>
                </pt>
                <pt idx="1386">
                  <v>45135</v>
                </pt>
                <pt idx="1387">
                  <v>45142</v>
                </pt>
                <pt idx="1388">
                  <v>45149</v>
                </pt>
                <pt idx="1389">
                  <v>45156</v>
                </pt>
                <pt idx="1390">
                  <v>45163</v>
                </pt>
                <pt idx="1391">
                  <v>45170</v>
                </pt>
                <pt idx="1392">
                  <v>45177</v>
                </pt>
                <pt idx="1393">
                  <v>45184</v>
                </pt>
                <pt idx="1394">
                  <v>45191</v>
                </pt>
                <pt idx="1395">
                  <v>45198</v>
                </pt>
                <pt idx="1396">
                  <v>45205</v>
                </pt>
                <pt idx="1397">
                  <v>45212</v>
                </pt>
                <pt idx="1398">
                  <v>45219</v>
                </pt>
                <pt idx="1399">
                  <v>45226</v>
                </pt>
                <pt idx="1400">
                  <v>45233</v>
                </pt>
                <pt idx="1401">
                  <v>45240</v>
                </pt>
                <pt idx="1402">
                  <v>45247</v>
                </pt>
                <pt idx="1403">
                  <v>45254</v>
                </pt>
                <pt idx="1404">
                  <v>45261</v>
                </pt>
                <pt idx="1405">
                  <v>45268</v>
                </pt>
                <pt idx="1406">
                  <v>45275</v>
                </pt>
                <pt idx="1407">
                  <v>45282</v>
                </pt>
                <pt idx="1408">
                  <v>45289</v>
                </pt>
                <pt idx="1409">
                  <v>45296</v>
                </pt>
                <pt idx="1410">
                  <v>45303</v>
                </pt>
                <pt idx="1411">
                  <v>45310</v>
                </pt>
                <pt idx="1412">
                  <v>45317</v>
                </pt>
                <pt idx="1413">
                  <v>45324</v>
                </pt>
                <pt idx="1414">
                  <v>45331</v>
                </pt>
                <pt idx="1415">
                  <v>45338</v>
                </pt>
                <pt idx="1416">
                  <v>45345</v>
                </pt>
                <pt idx="1417">
                  <v>45352</v>
                </pt>
                <pt idx="1418">
                  <v>45359</v>
                </pt>
                <pt idx="1419">
                  <v>45366</v>
                </pt>
                <pt idx="1420">
                  <v>45373</v>
                </pt>
                <pt idx="1421">
                  <v>45380</v>
                </pt>
                <pt idx="1422">
                  <v>45387</v>
                </pt>
                <pt idx="1423">
                  <v>45394</v>
                </pt>
                <pt idx="1424">
                  <v>45401</v>
                </pt>
                <pt idx="1425">
                  <v>45408</v>
                </pt>
                <pt idx="1426">
                  <v>45415</v>
                </pt>
                <pt idx="1427">
                  <v>45422</v>
                </pt>
                <pt idx="1428">
                  <v>45429</v>
                </pt>
                <pt idx="1429">
                  <v>45436</v>
                </pt>
                <pt idx="1430">
                  <v>45443</v>
                </pt>
                <pt idx="1431">
                  <v>45450</v>
                </pt>
                <pt idx="1432">
                  <v>45457</v>
                </pt>
                <pt idx="1433">
                  <v>45464</v>
                </pt>
                <pt idx="1434">
                  <v>45471</v>
                </pt>
                <pt idx="1435">
                  <v>45478</v>
                </pt>
                <pt idx="1436">
                  <v>45485</v>
                </pt>
                <pt idx="1437">
                  <v>45492</v>
                </pt>
                <pt idx="1438">
                  <v>45499</v>
                </pt>
                <pt idx="1439">
                  <v>45506</v>
                </pt>
                <pt idx="1440">
                  <v>45513</v>
                </pt>
                <pt idx="1441">
                  <v>45520</v>
                </pt>
                <pt idx="1442">
                  <v>45527</v>
                </pt>
                <pt idx="1443">
                  <v>45534</v>
                </pt>
                <pt idx="1444">
                  <v>45541</v>
                </pt>
                <pt idx="1445">
                  <v>45548</v>
                </pt>
                <pt idx="1446">
                  <v>45555</v>
                </pt>
                <pt idx="1447">
                  <v>45562</v>
                </pt>
                <pt idx="1448">
                  <v>45569</v>
                </pt>
                <pt idx="1449">
                  <v>45576</v>
                </pt>
                <pt idx="1450">
                  <v>45583</v>
                </pt>
                <pt idx="1451">
                  <v>45590</v>
                </pt>
                <pt idx="1452">
                  <v>45597</v>
                </pt>
                <pt idx="1453">
                  <v>45604</v>
                </pt>
                <pt idx="1454">
                  <v>45611</v>
                </pt>
                <pt idx="1455">
                  <v>45618</v>
                </pt>
                <pt idx="1456">
                  <v>45625</v>
                </pt>
                <pt idx="1457">
                  <v>45632</v>
                </pt>
                <pt idx="1458">
                  <v>45639</v>
                </pt>
                <pt idx="1459">
                  <v>45646</v>
                </pt>
                <pt idx="1460">
                  <v>45653</v>
                </pt>
                <pt idx="1461">
                  <v>45660</v>
                </pt>
                <pt idx="1462">
                  <v>45667</v>
                </pt>
                <pt idx="1463">
                  <v>45674</v>
                </pt>
                <pt idx="1464">
                  <v>45681</v>
                </pt>
                <pt idx="1465">
                  <v>45688</v>
                </pt>
                <pt idx="1466">
                  <v>45695</v>
                </pt>
                <pt idx="1467">
                  <v>45702</v>
                </pt>
                <pt idx="1468">
                  <v>45709</v>
                </pt>
                <pt idx="1469">
                  <v>45716</v>
                </pt>
                <pt idx="1470">
                  <v>45723</v>
                </pt>
                <pt idx="1471">
                  <v>45730</v>
                </pt>
                <pt idx="1472">
                  <v>45737</v>
                </pt>
                <pt idx="1473">
                  <v>45744</v>
                </pt>
                <pt idx="1474">
                  <v>45751</v>
                </pt>
                <pt idx="1475">
                  <v>45758</v>
                </pt>
                <pt idx="1476">
                  <v>45765</v>
                </pt>
                <pt idx="1477">
                  <v>45772</v>
                </pt>
                <pt idx="1478">
                  <v>45779</v>
                </pt>
                <pt idx="1479">
                  <v>45786</v>
                </pt>
                <pt idx="1480">
                  <v>45793</v>
                </pt>
                <pt idx="1481">
                  <v>45800</v>
                </pt>
                <pt idx="1482">
                  <v>45807</v>
                </pt>
                <pt idx="1483">
                  <v>45814</v>
                </pt>
                <pt idx="1484">
                  <v>45821</v>
                </pt>
                <pt idx="1485">
                  <v>45828</v>
                </pt>
                <pt idx="1486">
                  <v>45835</v>
                </pt>
                <pt idx="1487">
                  <v>45842</v>
                </pt>
                <pt idx="1488">
                  <v>45849</v>
                </pt>
                <pt idx="1489">
                  <v>45856</v>
                </pt>
                <pt idx="1490">
                  <v>45863</v>
                </pt>
                <pt idx="1491">
                  <v>45870</v>
                </pt>
                <pt idx="1492">
                  <v>45877</v>
                </pt>
                <pt idx="1493">
                  <v>45884</v>
                </pt>
                <pt idx="1494">
                  <v>45891</v>
                </pt>
                <pt idx="1495">
                  <v>45898</v>
                </pt>
                <pt idx="1496">
                  <v>45905</v>
                </pt>
                <pt idx="1497">
                  <v>45912</v>
                </pt>
                <pt idx="1498">
                  <v>45919</v>
                </pt>
                <pt idx="1499">
                  <v>45926</v>
                </pt>
                <pt idx="1500">
                  <v>45933</v>
                </pt>
                <pt idx="1501">
                  <v>45940</v>
                </pt>
                <pt idx="1502">
                  <v>45947</v>
                </pt>
                <pt idx="1503">
                  <v>45954</v>
                </pt>
                <pt idx="1504">
                  <v>45961</v>
                </pt>
                <pt idx="1505">
                  <v>45968</v>
                </pt>
                <pt idx="1506">
                  <v>45975</v>
                </pt>
                <pt idx="1507">
                  <v>45982</v>
                </pt>
                <pt idx="1508">
                  <v>45989</v>
                </pt>
                <pt idx="1509">
                  <v>45996</v>
                </pt>
                <pt idx="1510">
                  <v>46003</v>
                </pt>
                <pt idx="1511">
                  <v>46010</v>
                </pt>
                <pt idx="1512">
                  <v>46017</v>
                </pt>
                <pt idx="1513">
                  <v>46024</v>
                </pt>
                <pt idx="1514">
                  <v>46031</v>
                </pt>
                <pt idx="1515">
                  <v>46038</v>
                </pt>
                <pt idx="1516">
                  <v>46045</v>
                </pt>
                <pt idx="1517">
                  <v>46052</v>
                </pt>
                <pt idx="1518">
                  <v>46059</v>
                </pt>
                <pt idx="1519">
                  <v>46066</v>
                </pt>
                <pt idx="1520">
                  <v>46073</v>
                </pt>
                <pt idx="1521">
                  <v>46080</v>
                </pt>
                <pt idx="1522">
                  <v>46087</v>
                </pt>
                <pt idx="1523">
                  <v>46094</v>
                </pt>
                <pt idx="1524">
                  <v>46101</v>
                </pt>
                <pt idx="1525">
                  <v>46108</v>
                </pt>
                <pt idx="1526">
                  <v>46115</v>
                </pt>
                <pt idx="1527">
                  <v>46122</v>
                </pt>
              </numCache>
            </numRef>
          </cat>
          <val>
            <numRef>
              <f>市场状态总览!$E$4:$E$1531</f>
              <numCache>
                <formatCode>0.0%</formatCode>
                <ptCount val="152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-0.007279333135782107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-0.008299525034632937</v>
                </pt>
                <pt idx="8">
                  <v>-0.02184345933109044</v>
                </pt>
                <pt idx="9">
                  <v>-0.004341480308727497</v>
                </pt>
                <pt idx="10">
                  <v>-0.01893677023550377</v>
                </pt>
                <pt idx="11">
                  <v>-0.03015535325549179</v>
                </pt>
                <pt idx="12">
                  <v>-0.04279635859885222</v>
                </pt>
                <pt idx="13">
                  <v>-0.06256184444884227</v>
                </pt>
                <pt idx="14">
                  <v>-0.08760884622996246</v>
                </pt>
                <pt idx="15">
                  <v>-0.05212250148426678</v>
                </pt>
                <pt idx="16">
                  <v>-0.05332228379180681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-0.01268498942917562</v>
                </pt>
                <pt idx="26">
                  <v>0</v>
                </pt>
                <pt idx="27">
                  <v>-0.0002617458447847776</v>
                </pt>
                <pt idx="28">
                  <v>-0.001766784452296832</v>
                </pt>
                <pt idx="29">
                  <v>0</v>
                </pt>
                <pt idx="30">
                  <v>0</v>
                </pt>
                <pt idx="31">
                  <v>-0.01435901767426151</v>
                </pt>
                <pt idx="32">
                  <v>-0.04891568300356863</v>
                </pt>
                <pt idx="33">
                  <v>-0.02490656080410503</v>
                </pt>
                <pt idx="34">
                  <v>-0.05033046856853263</v>
                </pt>
                <pt idx="35">
                  <v>-0.01909960512701403</v>
                </pt>
                <pt idx="36">
                  <v>-0.02452646915978629</v>
                </pt>
                <pt idx="37">
                  <v>0</v>
                </pt>
                <pt idx="38">
                  <v>-0.005565433293705402</v>
                </pt>
                <pt idx="39">
                  <v>0</v>
                </pt>
                <pt idx="40">
                  <v>0</v>
                </pt>
                <pt idx="41">
                  <v>-0.02359924714058204</v>
                </pt>
                <pt idx="42">
                  <v>-0.02620529897205737</v>
                </pt>
                <pt idx="43">
                  <v>-0.05414796583176484</v>
                </pt>
                <pt idx="44">
                  <v>-0.04081780388425826</v>
                </pt>
                <pt idx="45">
                  <v>-0.03994911994043304</v>
                </pt>
                <pt idx="46">
                  <v>-0.004022833977952001</v>
                </pt>
                <pt idx="47">
                  <v>-0.01197542865416046</v>
                </pt>
                <pt idx="48">
                  <v>0</v>
                </pt>
                <pt idx="49">
                  <v>-0.03090090364813625</v>
                </pt>
                <pt idx="50">
                  <v>-0.03761981723741858</v>
                </pt>
                <pt idx="51">
                  <v>-0.04810986084428581</v>
                </pt>
                <pt idx="52">
                  <v>-0.008894174569776037</v>
                </pt>
                <pt idx="53">
                  <v>-0.05702436495593566</v>
                </pt>
                <pt idx="54">
                  <v>-0.02264710964738403</v>
                </pt>
                <pt idx="55">
                  <v>-0.02663169985464375</v>
                </pt>
                <pt idx="56">
                  <v>-0.003567834598847353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-0.00338440263473927</v>
                </pt>
                <pt idx="65">
                  <v>0</v>
                </pt>
                <pt idx="66">
                  <v>-0.01071524004631685</v>
                </pt>
                <pt idx="67">
                  <v>0</v>
                </pt>
                <pt idx="68">
                  <v>-0.01320008550662666</v>
                </pt>
                <pt idx="69">
                  <v>-0.00153199372951407</v>
                </pt>
                <pt idx="70">
                  <v>-0.0129863189397178</v>
                </pt>
                <pt idx="71">
                  <v>-0.01246080946273342</v>
                </pt>
                <pt idx="72">
                  <v>-0.0109110018526436</v>
                </pt>
                <pt idx="73">
                  <v>-0.0284131395183127</v>
                </pt>
                <pt idx="74">
                  <v>-0.007891549095054962</v>
                </pt>
                <pt idx="75">
                  <v>-0.02126977340743919</v>
                </pt>
                <pt idx="76">
                  <v>-0.0196576172153341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-0.038719191068043</v>
                </pt>
                <pt idx="82">
                  <v>-0.05568148304192111</v>
                </pt>
                <pt idx="83">
                  <v>-0.08198862439435428</v>
                </pt>
                <pt idx="84">
                  <v>-0.1044870444491257</v>
                </pt>
                <pt idx="85">
                  <v>-0.08890667790183271</v>
                </pt>
                <pt idx="86">
                  <v>-0.13449336423004</v>
                </pt>
                <pt idx="87">
                  <v>-0.1793638087212976</v>
                </pt>
                <pt idx="88">
                  <v>-0.1497282494206867</v>
                </pt>
                <pt idx="89">
                  <v>-0.1404339582894459</v>
                </pt>
                <pt idx="90">
                  <v>-0.1196545186433537</v>
                </pt>
                <pt idx="91">
                  <v>-0.1551716873815041</v>
                </pt>
                <pt idx="92">
                  <v>-0.1705161154413314</v>
                </pt>
                <pt idx="93">
                  <v>-0.1098209395407626</v>
                </pt>
                <pt idx="94">
                  <v>-0.09781335580366546</v>
                </pt>
                <pt idx="95">
                  <v>-0.07421950705708857</v>
                </pt>
                <pt idx="96">
                  <v>-0.03854223720244365</v>
                </pt>
                <pt idx="97">
                  <v>-0.05142616389298504</v>
                </pt>
                <pt idx="98">
                  <v>-0.01954918896144942</v>
                </pt>
                <pt idx="99">
                  <v>0</v>
                </pt>
                <pt idx="100">
                  <v>-0.01307523923745935</v>
                </pt>
                <pt idx="101">
                  <v>-0.02169701341071673</v>
                </pt>
                <pt idx="102">
                  <v>-0.003606384138619356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-0.02496294379220287</v>
                </pt>
                <pt idx="107">
                  <v>-0.03913449246719825</v>
                </pt>
                <pt idx="108">
                  <v>0</v>
                </pt>
                <pt idx="109">
                  <v>-0.03144634428433002</v>
                </pt>
                <pt idx="110">
                  <v>-0.03869056922259384</v>
                </pt>
                <pt idx="111">
                  <v>-0.03158700884623811</v>
                </pt>
                <pt idx="112">
                  <v>-0.03228251695789452</v>
                </pt>
                <pt idx="113">
                  <v>-0.00325872901753621</v>
                </pt>
                <pt idx="114">
                  <v>0</v>
                </pt>
                <pt idx="115">
                  <v>0</v>
                </pt>
                <pt idx="116">
                  <v>-0.01269154692178032</v>
                </pt>
                <pt idx="117">
                  <v>-0.004286956722517665</v>
                </pt>
                <pt idx="118">
                  <v>0</v>
                </pt>
                <pt idx="119">
                  <v>-0.02176734527385316</v>
                </pt>
                <pt idx="120">
                  <v>0</v>
                </pt>
                <pt idx="121">
                  <v>-0.01597081475476281</v>
                </pt>
                <pt idx="122">
                  <v>-0.008733463536868435</v>
                </pt>
                <pt idx="123">
                  <v>-0.01403987176180121</v>
                </pt>
                <pt idx="124">
                  <v>-0.01957475034086298</v>
                </pt>
                <pt idx="125">
                  <v>-0.04054243284077086</v>
                </pt>
                <pt idx="126">
                  <v>-0.02144673324243651</v>
                </pt>
                <pt idx="127">
                  <v>-0.04658584220805528</v>
                </pt>
                <pt idx="128">
                  <v>-0.01032538600434829</v>
                </pt>
                <pt idx="129">
                  <v>-0.03061502745329248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-0.04358674354022463</v>
                </pt>
                <pt idx="134">
                  <v>-0.06347707185046303</v>
                </pt>
                <pt idx="135">
                  <v>-0.08351541465202494</v>
                </pt>
                <pt idx="136">
                  <v>-0.06421009599797001</v>
                </pt>
                <pt idx="137">
                  <v>-0.0579159559621647</v>
                </pt>
                <pt idx="138">
                  <v>-0.0496976275391533</v>
                </pt>
                <pt idx="139">
                  <v>-0.04337529426690534</v>
                </pt>
                <pt idx="140">
                  <v>-0.04730825075064482</v>
                </pt>
                <pt idx="141">
                  <v>-0.05875470474633127</v>
                </pt>
                <pt idx="142">
                  <v>-0.09967718744273257</v>
                </pt>
                <pt idx="143">
                  <v>-0.0958358589774313</v>
                </pt>
                <pt idx="144">
                  <v>-0.05833180619969269</v>
                </pt>
                <pt idx="145">
                  <v>-0.1207868732291123</v>
                </pt>
                <pt idx="146">
                  <v>-0.0825568446129773</v>
                </pt>
                <pt idx="147">
                  <v>-0.0393648063829487</v>
                </pt>
                <pt idx="148">
                  <v>-0.03421954073217837</v>
                </pt>
                <pt idx="149">
                  <v>-0.01601375829938401</v>
                </pt>
                <pt idx="150">
                  <v>0</v>
                </pt>
                <pt idx="151">
                  <v>-0.003783403656821505</v>
                </pt>
                <pt idx="152">
                  <v>0</v>
                </pt>
                <pt idx="153">
                  <v>-0.0113444498709272</v>
                </pt>
                <pt idx="154">
                  <v>-0.00856066420149304</v>
                </pt>
                <pt idx="155">
                  <v>0</v>
                </pt>
                <pt idx="156">
                  <v>0</v>
                </pt>
                <pt idx="157">
                  <v>-0.0189076059213884</v>
                </pt>
                <pt idx="158">
                  <v>-0.002790539390845614</v>
                </pt>
                <pt idx="159">
                  <v>-0.01898247405138687</v>
                </pt>
                <pt idx="160">
                  <v>-0.07424876637740341</v>
                </pt>
                <pt idx="161">
                  <v>-0.03054619703930583</v>
                </pt>
                <pt idx="162">
                  <v>-0.05589926833418413</v>
                </pt>
                <pt idx="163">
                  <v>-0.08382508082354945</v>
                </pt>
                <pt idx="164">
                  <v>-0.09248936532244345</v>
                </pt>
                <pt idx="165">
                  <v>-0.04089161136634334</v>
                </pt>
                <pt idx="166">
                  <v>-0.050488344393398</v>
                </pt>
                <pt idx="167">
                  <v>-0.003253360558107876</v>
                </pt>
                <pt idx="168">
                  <v>0</v>
                </pt>
                <pt idx="169">
                  <v>-0.01890720542600144</v>
                </pt>
                <pt idx="170">
                  <v>-0.007273512890681344</v>
                </pt>
                <pt idx="171">
                  <v>-0.1118850902805966</v>
                </pt>
                <pt idx="172">
                  <v>-0.06083301690387966</v>
                </pt>
                <pt idx="173">
                  <v>-0.04912076257316067</v>
                </pt>
                <pt idx="174">
                  <v>-0.0620834588139787</v>
                </pt>
                <pt idx="175">
                  <v>-0.06972359341652157</v>
                </pt>
                <pt idx="176">
                  <v>-0.0788956830293428</v>
                </pt>
                <pt idx="177">
                  <v>-0.09783562253676037</v>
                </pt>
                <pt idx="178">
                  <v>-0.03286501774187212</v>
                </pt>
                <pt idx="179">
                  <v>-0.04616160161313554</v>
                </pt>
                <pt idx="180">
                  <v>-0.04124494258442124</v>
                </pt>
                <pt idx="181">
                  <v>-0.05628952640331009</v>
                </pt>
                <pt idx="182">
                  <v>-0.04770010343969733</v>
                </pt>
                <pt idx="183">
                  <v>-0.03179133987142047</v>
                </pt>
                <pt idx="184">
                  <v>-0.01144383486310607</v>
                </pt>
                <pt idx="185">
                  <v>-0.03094680057088239</v>
                </pt>
                <pt idx="186">
                  <v>-0.07042410275882838</v>
                </pt>
                <pt idx="187">
                  <v>-0.04224660547575709</v>
                </pt>
                <pt idx="188">
                  <v>-0.03641339216738904</v>
                </pt>
                <pt idx="189">
                  <v>-0.02339832139630493</v>
                </pt>
                <pt idx="190">
                  <v>-0.01375486101109025</v>
                </pt>
                <pt idx="191">
                  <v>-0.004379820093488584</v>
                </pt>
                <pt idx="192">
                  <v>-0.02157830646956382</v>
                </pt>
                <pt idx="193">
                  <v>-0.04036112238618361</v>
                </pt>
                <pt idx="194">
                  <v>-0.05154963141424329</v>
                </pt>
                <pt idx="195">
                  <v>-0.05954329409608106</v>
                </pt>
                <pt idx="196">
                  <v>-0.07756013250756155</v>
                </pt>
                <pt idx="197">
                  <v>-0.1003561468058083</v>
                </pt>
                <pt idx="198">
                  <v>-0.0854555929451507</v>
                </pt>
                <pt idx="199">
                  <v>-0.09681431919657479</v>
                </pt>
                <pt idx="200">
                  <v>-0.06597226768622422</v>
                </pt>
                <pt idx="201">
                  <v>-0.1057179893417831</v>
                </pt>
                <pt idx="202">
                  <v>-0.1045788433084991</v>
                </pt>
                <pt idx="203">
                  <v>-0.1215678315635107</v>
                </pt>
                <pt idx="204">
                  <v>-0.1389430819792336</v>
                </pt>
                <pt idx="205">
                  <v>-0.1031581841750356</v>
                </pt>
                <pt idx="206">
                  <v>-0.1409595013944718</v>
                </pt>
                <pt idx="207">
                  <v>-0.1450054338575151</v>
                </pt>
                <pt idx="208">
                  <v>-0.1356369397561966</v>
                </pt>
                <pt idx="209">
                  <v>-0.1499941078653452</v>
                </pt>
                <pt idx="210">
                  <v>-0.1369201157477119</v>
                </pt>
                <pt idx="211">
                  <v>-0.1210637267097011</v>
                </pt>
                <pt idx="212">
                  <v>-0.1129391277021984</v>
                </pt>
                <pt idx="213">
                  <v>-0.1165267830254147</v>
                </pt>
                <pt idx="214">
                  <v>-0.1392507823445459</v>
                </pt>
                <pt idx="215">
                  <v>-0.1479122202872744</v>
                </pt>
                <pt idx="216">
                  <v>-0.1843583465360796</v>
                </pt>
                <pt idx="217">
                  <v>-0.1920050279549055</v>
                </pt>
                <pt idx="218">
                  <v>-0.1925025859924319</v>
                </pt>
                <pt idx="219">
                  <v>-0.2467691461642204</v>
                </pt>
                <pt idx="220">
                  <v>-0.2537742395872887</v>
                </pt>
                <pt idx="221">
                  <v>-0.2403532662066438</v>
                </pt>
                <pt idx="222">
                  <v>-0.261237610150184</v>
                </pt>
                <pt idx="223">
                  <v>-0.2251842928783733</v>
                </pt>
                <pt idx="224">
                  <v>-0.186243829625653</v>
                </pt>
                <pt idx="225">
                  <v>-0.179651185628429</v>
                </pt>
                <pt idx="226">
                  <v>-0.1707737027483536</v>
                </pt>
                <pt idx="227">
                  <v>-0.1844827360454611</v>
                </pt>
                <pt idx="228">
                  <v>-0.1541775234703364</v>
                </pt>
                <pt idx="229">
                  <v>-0.1633888939808571</v>
                </pt>
                <pt idx="230">
                  <v>-0.1746625116205989</v>
                </pt>
                <pt idx="231">
                  <v>-0.1718539274350883</v>
                </pt>
                <pt idx="232">
                  <v>-0.2049808178282901</v>
                </pt>
                <pt idx="233">
                  <v>-0.1977858667330078</v>
                </pt>
                <pt idx="234">
                  <v>-0.1983947206473492</v>
                </pt>
                <pt idx="235">
                  <v>-0.2205426001335551</v>
                </pt>
                <pt idx="236">
                  <v>-0.2041166380789022</v>
                </pt>
                <pt idx="237">
                  <v>-0.2072787503437079</v>
                </pt>
                <pt idx="238">
                  <v>-0.2105717989341783</v>
                </pt>
                <pt idx="239">
                  <v>-0.2049873646445735</v>
                </pt>
                <pt idx="240">
                  <v>-0.2208241132337344</v>
                </pt>
                <pt idx="241">
                  <v>-0.2392795883361921</v>
                </pt>
                <pt idx="242">
                  <v>-0.2242480981498697</v>
                </pt>
                <pt idx="243">
                  <v>-0.2578659997643147</v>
                </pt>
                <pt idx="244">
                  <v>-0.2891597815982089</v>
                </pt>
                <pt idx="245">
                  <v>-0.2847341337907376</v>
                </pt>
                <pt idx="246">
                  <v>-0.3677084833645399</v>
                </pt>
                <pt idx="247">
                  <v>-0.3185157058122635</v>
                </pt>
                <pt idx="248">
                  <v>-0.2985871970460764</v>
                </pt>
                <pt idx="249">
                  <v>-0.285316800439946</v>
                </pt>
                <pt idx="250">
                  <v>-0.2972123656265958</v>
                </pt>
                <pt idx="251">
                  <v>-0.2768321265368652</v>
                </pt>
                <pt idx="252">
                  <v>-0.2882301336859885</v>
                </pt>
                <pt idx="253">
                  <v>-0.2665536249721761</v>
                </pt>
                <pt idx="254">
                  <v>-0.2545467639087111</v>
                </pt>
                <pt idx="255">
                  <v>-0.2468935356736019</v>
                </pt>
                <pt idx="256">
                  <v>-0.2540230186060519</v>
                </pt>
                <pt idx="257">
                  <v>-0.2416757230958585</v>
                </pt>
                <pt idx="258">
                  <v>-0.2647336100454349</v>
                </pt>
                <pt idx="259">
                  <v>-0.2504615505479685</v>
                </pt>
                <pt idx="260">
                  <v>-0.2399015358831</v>
                </pt>
                <pt idx="261">
                  <v>-0.2323792439736556</v>
                </pt>
                <pt idx="262">
                  <v>-0.2499967265918585</v>
                </pt>
                <pt idx="263">
                  <v>-0.2617940895342595</v>
                </pt>
                <pt idx="264">
                  <v>-0.2580624042528119</v>
                </pt>
                <pt idx="265">
                  <v>-0.2653162766946434</v>
                </pt>
                <pt idx="266">
                  <v>-0.2823249053985047</v>
                </pt>
                <pt idx="267">
                  <v>-0.2771136396370445</v>
                </pt>
                <pt idx="268">
                  <v>-0.2865017741872128</v>
                </pt>
                <pt idx="269">
                  <v>-0.2590444266952981</v>
                </pt>
                <pt idx="270">
                  <v>-0.2377476333259136</v>
                </pt>
                <pt idx="271">
                  <v>-0.2365364723135139</v>
                </pt>
                <pt idx="272">
                  <v>-0.2479672135440535</v>
                </pt>
                <pt idx="273">
                  <v>-0.2488248464771581</v>
                </pt>
                <pt idx="274">
                  <v>-0.2649692954316316</v>
                </pt>
                <pt idx="275">
                  <v>-0.2726421641155906</v>
                </pt>
                <pt idx="276">
                  <v>-0.2633718722585207</v>
                </pt>
                <pt idx="277">
                  <v>-0.2953530698021553</v>
                </pt>
                <pt idx="278">
                  <v>-0.2972450997080119</v>
                </pt>
                <pt idx="279">
                  <v>-0.3093174289343092</v>
                </pt>
                <pt idx="280">
                  <v>-0.2755358569127834</v>
                </pt>
                <pt idx="281">
                  <v>-0.2904429575897242</v>
                </pt>
                <pt idx="282">
                  <v>-0.3013630471501708</v>
                </pt>
                <pt idx="283">
                  <v>-0.3272949864480903</v>
                </pt>
                <pt idx="284">
                  <v>-0.3405588362379375</v>
                </pt>
                <pt idx="285">
                  <v>-0.3524282141594542</v>
                </pt>
                <pt idx="286">
                  <v>-0.3519895774684771</v>
                </pt>
                <pt idx="287">
                  <v>-0.3525002291385699</v>
                </pt>
                <pt idx="288">
                  <v>-0.3967828944784152</v>
                </pt>
                <pt idx="289">
                  <v>-0.444987102771922</v>
                </pt>
                <pt idx="290">
                  <v>-0.4416613201000353</v>
                </pt>
                <pt idx="291">
                  <v>-0.4341979495371401</v>
                </pt>
                <pt idx="292">
                  <v>-0.4051300852395481</v>
                </pt>
                <pt idx="293">
                  <v>-0.391951344061383</v>
                </pt>
                <pt idx="294">
                  <v>-0.384036243174944</v>
                </pt>
                <pt idx="295">
                  <v>-0.4002658007410996</v>
                </pt>
                <pt idx="296">
                  <v>-0.4147669988084794</v>
                </pt>
                <pt idx="297">
                  <v>-0.4174577403008918</v>
                </pt>
                <pt idx="298">
                  <v>-0.4465386982310503</v>
                </pt>
                <pt idx="299">
                  <v>-0.4583360611734514</v>
                </pt>
                <pt idx="300">
                  <v>-0.4758749819962552</v>
                </pt>
                <pt idx="301">
                  <v>-0.4531313422282743</v>
                </pt>
                <pt idx="302">
                  <v>-0.4210061147264086</v>
                </pt>
                <pt idx="303">
                  <v>-0.4123250363348304</v>
                </pt>
                <pt idx="304">
                  <v>-0.4101580401450774</v>
                </pt>
                <pt idx="305">
                  <v>-0.4142301598732536</v>
                </pt>
                <pt idx="306">
                  <v>-0.4043510141018423</v>
                </pt>
                <pt idx="307">
                  <v>-0.390786010762966</v>
                </pt>
                <pt idx="308">
                  <v>-0.387015044583819</v>
                </pt>
                <pt idx="309">
                  <v>-0.4027797781938643</v>
                </pt>
                <pt idx="310">
                  <v>-0.4176737852382386</v>
                </pt>
                <pt idx="311">
                  <v>-0.4135689314286463</v>
                </pt>
                <pt idx="312">
                  <v>-0.4268917025650426</v>
                </pt>
                <pt idx="313">
                  <v>-0.4051628193209642</v>
                </pt>
                <pt idx="314">
                  <v>-0.3927369620153719</v>
                </pt>
                <pt idx="315">
                  <v>-0.4096212012098517</v>
                </pt>
                <pt idx="316">
                  <v>-0.4360572453615806</v>
                </pt>
                <pt idx="317">
                  <v>-0.4397889306430283</v>
                </pt>
                <pt idx="318">
                  <v>-0.4568171997957393</v>
                </pt>
                <pt idx="319">
                  <v>-0.4534128553284538</v>
                </pt>
                <pt idx="320">
                  <v>-0.4447186833043092</v>
                </pt>
                <pt idx="321">
                  <v>-0.4493145483351446</v>
                </pt>
                <pt idx="322">
                  <v>-0.4573409450983986</v>
                </pt>
                <pt idx="323">
                  <v>-0.4544734395663389</v>
                </pt>
                <pt idx="324">
                  <v>-0.4135427441635133</v>
                </pt>
                <pt idx="325">
                  <v>-0.4346824139420999</v>
                </pt>
                <pt idx="326">
                  <v>-0.4246330509473243</v>
                </pt>
                <pt idx="327">
                  <v>-0.4315399421261441</v>
                </pt>
                <pt idx="328">
                  <v>-0.4149895905621096</v>
                </pt>
                <pt idx="329">
                  <v>-0.4115656056459744</v>
                </pt>
                <pt idx="330">
                  <v>-0.3910937111282783</v>
                </pt>
                <pt idx="331">
                  <v>-0.388913621305959</v>
                </pt>
                <pt idx="332">
                  <v>-0.381784138373509</v>
                </pt>
                <pt idx="333">
                  <v>-0.3890380108153405</v>
                </pt>
                <pt idx="334">
                  <v>-0.3691553297631361</v>
                </pt>
                <pt idx="335">
                  <v>-0.3533316748065416</v>
                </pt>
                <pt idx="336">
                  <v>-0.352775195422466</v>
                </pt>
                <pt idx="337">
                  <v>-0.3481400494939311</v>
                </pt>
                <pt idx="338">
                  <v>-0.3608867007974023</v>
                </pt>
                <pt idx="339">
                  <v>-0.3546803189608893</v>
                </pt>
                <pt idx="340">
                  <v>-0.346536079504537</v>
                </pt>
                <pt idx="341">
                  <v>-0.3496916449530593</v>
                </pt>
                <pt idx="342">
                  <v>-0.3461825514252419</v>
                </pt>
                <pt idx="343">
                  <v>-0.3583138019980884</v>
                </pt>
                <pt idx="344">
                  <v>-0.3599897869665981</v>
                </pt>
                <pt idx="345">
                  <v>-0.3514265512681184</v>
                </pt>
                <pt idx="346">
                  <v>-0.3498618621764237</v>
                </pt>
                <pt idx="347">
                  <v>-0.3400743718329776</v>
                </pt>
                <pt idx="348">
                  <v>-0.3313147316460006</v>
                </pt>
                <pt idx="349">
                  <v>-0.3331216529401753</v>
                </pt>
                <pt idx="350">
                  <v>-0.3215534285676875</v>
                </pt>
                <pt idx="351">
                  <v>-0.3473806188050751</v>
                </pt>
                <pt idx="352">
                  <v>-0.3257761250703783</v>
                </pt>
                <pt idx="353">
                  <v>-0.3204011889018371</v>
                </pt>
                <pt idx="354">
                  <v>-0.3195762900501486</v>
                </pt>
                <pt idx="355">
                  <v>-0.3263915258010029</v>
                </pt>
                <pt idx="356">
                  <v>-0.3121194663035366</v>
                </pt>
                <pt idx="357">
                  <v>-0.3104827622327262</v>
                </pt>
                <pt idx="358">
                  <v>-0.3123551516897334</v>
                </pt>
                <pt idx="359">
                  <v>-0.3222212038285782</v>
                </pt>
                <pt idx="360">
                  <v>-0.3072159009073887</v>
                </pt>
                <pt idx="361">
                  <v>-0.3050554515339191</v>
                </pt>
                <pt idx="362">
                  <v>-0.2967802757519018</v>
                </pt>
                <pt idx="363">
                  <v>-0.287267751692352</v>
                </pt>
                <pt idx="364">
                  <v>-0.2825409503358516</v>
                </pt>
                <pt idx="365">
                  <v>-0.2742985086352507</v>
                </pt>
                <pt idx="366">
                  <v>-0.2655388684482737</v>
                </pt>
                <pt idx="367">
                  <v>-0.2537742395872887</v>
                </pt>
                <pt idx="368">
                  <v>-0.2526481871865712</v>
                </pt>
                <pt idx="369">
                  <v>-0.2594699697537087</v>
                </pt>
                <pt idx="370">
                  <v>-0.251856022416299</v>
                </pt>
                <pt idx="371">
                  <v>-0.2498592434499104</v>
                </pt>
                <pt idx="372">
                  <v>-0.2509722022180615</v>
                </pt>
                <pt idx="373">
                  <v>-0.2504288164665524</v>
                </pt>
                <pt idx="374">
                  <v>-0.2426184646406453</v>
                </pt>
                <pt idx="375">
                  <v>-0.2663834077488119</v>
                </pt>
                <pt idx="376">
                  <v>-0.2734474225184294</v>
                </pt>
                <pt idx="377">
                  <v>-0.2745734749191469</v>
                </pt>
                <pt idx="378">
                  <v>-0.2524779699632069</v>
                </pt>
                <pt idx="379">
                  <v>-0.2541081272177341</v>
                </pt>
                <pt idx="380">
                  <v>-0.2571916776871408</v>
                </pt>
                <pt idx="381">
                  <v>-0.2532701347334791</v>
                </pt>
                <pt idx="382">
                  <v>-0.2750710329566732</v>
                </pt>
                <pt idx="383">
                  <v>-0.2807012949602609</v>
                </pt>
                <pt idx="384">
                  <v>-0.2826653398452332</v>
                </pt>
                <pt idx="385">
                  <v>-0.284066358529847</v>
                </pt>
                <pt idx="386">
                  <v>-0.2663113927696961</v>
                </pt>
                <pt idx="387">
                  <v>-0.2651198722061462</v>
                </pt>
                <pt idx="388">
                  <v>-0.2559739698584579</v>
                </pt>
                <pt idx="389">
                  <v>-0.2569232582195279</v>
                </pt>
                <pt idx="390">
                  <v>-0.257309520380239</v>
                </pt>
                <pt idx="391">
                  <v>-0.2632343891165726</v>
                </pt>
                <pt idx="392">
                  <v>-0.2714637371846071</v>
                </pt>
                <pt idx="393">
                  <v>-0.2789402013800688</v>
                </pt>
                <pt idx="394">
                  <v>-0.2888848153143126</v>
                </pt>
                <pt idx="395">
                  <v>-0.2787241564427219</v>
                </pt>
                <pt idx="396">
                  <v>-0.3034383879119584</v>
                </pt>
                <pt idx="397">
                  <v>-0.3028950021604494</v>
                </pt>
                <pt idx="398">
                  <v>-0.2809304335301743</v>
                </pt>
                <pt idx="399">
                  <v>-0.2747633325913609</v>
                </pt>
                <pt idx="400">
                  <v>-0.2709268982493813</v>
                </pt>
                <pt idx="401">
                  <v>-0.2641902242939258</v>
                </pt>
                <pt idx="402">
                  <v>-0.2611590483547851</v>
                </pt>
                <pt idx="403">
                  <v>-0.2732313775810824</v>
                </pt>
                <pt idx="404">
                  <v>-0.2592277375512289</v>
                </pt>
                <pt idx="405">
                  <v>-0.2653555575923428</v>
                </pt>
                <pt idx="406">
                  <v>-0.2744818194911814</v>
                </pt>
                <pt idx="407">
                  <v>-0.2826391525801003</v>
                </pt>
                <pt idx="408">
                  <v>-0.2600788236680502</v>
                </pt>
                <pt idx="409">
                  <v>-0.2365299254972306</v>
                </pt>
                <pt idx="410">
                  <v>-0.2247456561873961</v>
                </pt>
                <pt idx="411">
                  <v>-0.2337999031071191</v>
                </pt>
                <pt idx="412">
                  <v>-0.2257407722624487</v>
                </pt>
                <pt idx="413">
                  <v>-0.220162884789127</v>
                </pt>
                <pt idx="414">
                  <v>-0.2222382255509147</v>
                </pt>
                <pt idx="415">
                  <v>-0.2181661058227384</v>
                </pt>
                <pt idx="416">
                  <v>-0.2077501211161011</v>
                </pt>
                <pt idx="417">
                  <v>-0.206578241001401</v>
                </pt>
                <pt idx="418">
                  <v>-0.2234231992981813</v>
                </pt>
                <pt idx="419">
                  <v>-0.2245165176174827</v>
                </pt>
                <pt idx="420">
                  <v>-0.2354169667290797</v>
                </pt>
                <pt idx="421">
                  <v>-0.2331321278462285</v>
                </pt>
                <pt idx="422">
                  <v>-0.2123983606772027</v>
                </pt>
                <pt idx="423">
                  <v>-0.2109122333809069</v>
                </pt>
                <pt idx="424">
                  <v>-0.2133411022219895</v>
                </pt>
                <pt idx="425">
                  <v>-0.2069383158969794</v>
                </pt>
                <pt idx="426">
                  <v>-0.1999004883924949</v>
                </pt>
                <pt idx="427">
                  <v>-0.214329671480759</v>
                </pt>
                <pt idx="428">
                  <v>-0.2211580008641797</v>
                </pt>
                <pt idx="429">
                  <v>-0.2330928469485289</v>
                </pt>
                <pt idx="430">
                  <v>-0.2321108245060427</v>
                </pt>
                <pt idx="431">
                  <v>-0.2266900606235188</v>
                </pt>
                <pt idx="432">
                  <v>-0.2519476778442644</v>
                </pt>
                <pt idx="433">
                  <v>-0.245728202375185</v>
                </pt>
                <pt idx="434">
                  <v>-0.2426315582732118</v>
                </pt>
                <pt idx="435">
                  <v>-0.2331386746625117</v>
                </pt>
                <pt idx="436">
                  <v>-0.2444646668325194</v>
                </pt>
                <pt idx="437">
                  <v>-0.2214002330666597</v>
                </pt>
                <pt idx="438">
                  <v>-0.2151807575975804</v>
                </pt>
                <pt idx="439">
                  <v>-0.216987678891755</v>
                </pt>
                <pt idx="440">
                  <v>-0.2156193942885576</v>
                </pt>
                <pt idx="441">
                  <v>-0.2032786455946474</v>
                </pt>
                <pt idx="442">
                  <v>-0.2199010121377974</v>
                </pt>
                <pt idx="443">
                  <v>-0.2180220758645071</v>
                </pt>
                <pt idx="444">
                  <v>-0.2066175218991005</v>
                </pt>
                <pt idx="445">
                  <v>-0.1961033349482146</v>
                </pt>
                <pt idx="446">
                  <v>-0.1923323687690676</v>
                </pt>
                <pt idx="447">
                  <v>-0.1920050279549055</v>
                </pt>
                <pt idx="448">
                  <v>-0.1970853573907009</v>
                </pt>
                <pt idx="449">
                  <v>-0.194486271326254</v>
                </pt>
                <pt idx="450">
                  <v>-0.2014782711167559</v>
                </pt>
                <pt idx="451">
                  <v>-0.2110431697065718</v>
                </pt>
                <pt idx="452">
                  <v>-0.2025846830686238</v>
                </pt>
                <pt idx="453">
                  <v>-0.1872258520681392</v>
                </pt>
                <pt idx="454">
                  <v>-0.1895630654812565</v>
                </pt>
                <pt idx="455">
                  <v>-0.2043719639139487</v>
                </pt>
                <pt idx="456">
                  <v>-0.1955206682990063</v>
                </pt>
                <pt idx="457">
                  <v>-0.2170662406871537</v>
                </pt>
                <pt idx="458">
                  <v>-0.2231744202794181</v>
                </pt>
                <pt idx="459">
                  <v>-0.2277440980451207</v>
                </pt>
                <pt idx="460">
                  <v>-0.2154229898000602</v>
                </pt>
                <pt idx="461">
                  <v>-0.2011967580165764</v>
                </pt>
                <pt idx="462">
                  <v>-0.1916514998756105</v>
                </pt>
                <pt idx="463">
                  <v>-0.1827805638118184</v>
                </pt>
                <pt idx="464">
                  <v>-0.1697000248779019</v>
                </pt>
                <pt idx="465">
                  <v>-0.1717753656396895</v>
                </pt>
                <pt idx="466">
                  <v>-0.1755135977374204</v>
                </pt>
                <pt idx="467">
                  <v>-0.1703088787922434</v>
                </pt>
                <pt idx="468">
                  <v>-0.1694316054102889</v>
                </pt>
                <pt idx="469">
                  <v>-0.1827674701792519</v>
                </pt>
                <pt idx="470">
                  <v>-0.1584395008707266</v>
                </pt>
                <pt idx="471">
                  <v>-0.1570253885535465</v>
                </pt>
                <pt idx="472">
                  <v>-0.1741256726853732</v>
                </pt>
                <pt idx="473">
                  <v>-0.1595721000877274</v>
                </pt>
                <pt idx="474">
                  <v>-0.1724627813494298</v>
                </pt>
                <pt idx="475">
                  <v>-0.1705249237295903</v>
                </pt>
                <pt idx="476">
                  <v>-0.1572676207560264</v>
                </pt>
                <pt idx="477">
                  <v>-0.1558338679899964</v>
                </pt>
                <pt idx="478">
                  <v>-0.1572741675723096</v>
                </pt>
                <pt idx="479">
                  <v>-0.1609731187723411</v>
                </pt>
                <pt idx="480">
                  <v>-0.1441674413732602</v>
                </pt>
                <pt idx="481">
                  <v>-0.146982572375054</v>
                </pt>
                <pt idx="482">
                  <v>-0.1522985871970461</v>
                </pt>
                <pt idx="483">
                  <v>-0.1518599505060689</v>
                </pt>
                <pt idx="484">
                  <v>-0.1560368192947771</v>
                </pt>
                <pt idx="485">
                  <v>-0.141529074411114</v>
                </pt>
                <pt idx="486">
                  <v>-0.1419677111020912</v>
                </pt>
                <pt idx="487">
                  <v>-0.1320492844329803</v>
                </pt>
                <pt idx="488">
                  <v>-0.1546488942427298</v>
                </pt>
                <pt idx="489">
                  <v>-0.1704987364644573</v>
                </pt>
                <pt idx="490">
                  <v>-0.1619027666845613</v>
                </pt>
                <pt idx="491">
                  <v>-0.1566260327602687</v>
                </pt>
                <pt idx="492">
                  <v>-0.180142196849672</v>
                </pt>
                <pt idx="493">
                  <v>-0.1806397548871984</v>
                </pt>
                <pt idx="494">
                  <v>-0.1852487135506004</v>
                </pt>
                <pt idx="495">
                  <v>-0.1684233957026697</v>
                </pt>
                <pt idx="496">
                  <v>-0.1715134929883597</v>
                </pt>
                <pt idx="497">
                  <v>-0.1906825710656908</v>
                </pt>
                <pt idx="498">
                  <v>-0.1880049232058451</v>
                </pt>
                <pt idx="499">
                  <v>-0.1629568041061632</v>
                </pt>
                <pt idx="500">
                  <v>-0.1624265119872207</v>
                </pt>
                <pt idx="501">
                  <v>-0.1706885941366714</v>
                </pt>
                <pt idx="502">
                  <v>-0.1474081154334648</v>
                </pt>
                <pt idx="503">
                  <v>-0.1521283699736818</v>
                </pt>
                <pt idx="504">
                  <v>-0.1417058384507615</v>
                </pt>
                <pt idx="505">
                  <v>-0.1496209393372003</v>
                </pt>
                <pt idx="506">
                  <v>-0.1359053592238095</v>
                </pt>
                <pt idx="507">
                  <v>-0.1392376887119794</v>
                </pt>
                <pt idx="508">
                  <v>-0.1254435468031897</v>
                </pt>
                <pt idx="509">
                  <v>-0.1164547680462992</v>
                </pt>
                <pt idx="510">
                  <v>-0.1059536747279799</v>
                </pt>
                <pt idx="511">
                  <v>-0.1040027234755739</v>
                </pt>
                <pt idx="512">
                  <v>-0.0982808060440209</v>
                </pt>
                <pt idx="513">
                  <v>-0.1068178544773677</v>
                </pt>
                <pt idx="514">
                  <v>-0.09595013944718678</v>
                </pt>
                <pt idx="515">
                  <v>-0.08266010239220667</v>
                </pt>
                <pt idx="516">
                  <v>-0.08282377279928765</v>
                </pt>
                <pt idx="517">
                  <v>-0.08559962290338208</v>
                </pt>
                <pt idx="518">
                  <v>-0.07700365312348612</v>
                </pt>
                <pt idx="519">
                  <v>-0.06571039503489462</v>
                </pt>
                <pt idx="520">
                  <v>-0.07640134602542781</v>
                </pt>
                <pt idx="521">
                  <v>-0.07146504654786379</v>
                </pt>
                <pt idx="522">
                  <v>-0.07708876173516821</v>
                </pt>
                <pt idx="523">
                  <v>-0.06332735390779465</v>
                </pt>
                <pt idx="524">
                  <v>-0.06347793068230922</v>
                </pt>
                <pt idx="525">
                  <v>-0.06892488182996603</v>
                </pt>
                <pt idx="526">
                  <v>-0.05176567635159013</v>
                </pt>
                <pt idx="527">
                  <v>-0.05852853757217868</v>
                </pt>
                <pt idx="528">
                  <v>-0.04708470270907261</v>
                </pt>
                <pt idx="529">
                  <v>-0.04993256779228261</v>
                </pt>
                <pt idx="530">
                  <v>-0.09184528563759442</v>
                </pt>
                <pt idx="531">
                  <v>-0.08157987770547193</v>
                </pt>
                <pt idx="532">
                  <v>-0.09198931559582579</v>
                </pt>
                <pt idx="533">
                  <v>-0.05980516674741088</v>
                </pt>
                <pt idx="534">
                  <v>-0.06978906157935405</v>
                </pt>
                <pt idx="535">
                  <v>-0.05479685229073106</v>
                </pt>
                <pt idx="536">
                  <v>-0.04884579628926466</v>
                </pt>
                <pt idx="537">
                  <v>-0.02822332499705404</v>
                </pt>
                <pt idx="538">
                  <v>-0.02185981956974326</v>
                </pt>
                <pt idx="539">
                  <v>-0.0142982467625995</v>
                </pt>
                <pt idx="540">
                  <v>-0.01414766998808492</v>
                </pt>
                <pt idx="541">
                  <v>-0.003083550469406782</v>
                </pt>
                <pt idx="542">
                  <v>-0.007679415500242204</v>
                </pt>
                <pt idx="543">
                  <v>0</v>
                </pt>
                <pt idx="544">
                  <v>-0.01866123384146723</v>
                </pt>
                <pt idx="545">
                  <v>-0.002232578726063084</v>
                </pt>
                <pt idx="546">
                  <v>-0.02198732051499019</v>
                </pt>
                <pt idx="547">
                  <v>-0.02147311142064912</v>
                </pt>
                <pt idx="548">
                  <v>-0.003840295767863822</v>
                </pt>
                <pt idx="549">
                  <v>0</v>
                </pt>
                <pt idx="550">
                  <v>-0.01185185185185189</v>
                </pt>
                <pt idx="551">
                  <v>-0.0602576489533011</v>
                </pt>
                <pt idx="552">
                  <v>-0.07693397745571662</v>
                </pt>
                <pt idx="553">
                  <v>-0.06367793880837358</v>
                </pt>
                <pt idx="554">
                  <v>-0.06863768115942026</v>
                </pt>
                <pt idx="555">
                  <v>-0.04710466988727868</v>
                </pt>
                <pt idx="556">
                  <v>-0.05057004830917877</v>
                </pt>
                <pt idx="557">
                  <v>-0.06373590982286637</v>
                </pt>
                <pt idx="558">
                  <v>-0.04396135265700485</v>
                </pt>
                <pt idx="559">
                  <v>-0.01723027375201291</v>
                </pt>
                <pt idx="560">
                  <v>-0.01658615136876007</v>
                </pt>
                <pt idx="561">
                  <v>0</v>
                </pt>
                <pt idx="562">
                  <v>0</v>
                </pt>
                <pt idx="563">
                  <v>-0.03916634652324236</v>
                </pt>
                <pt idx="564">
                  <v>-0.01698040722243566</v>
                </pt>
                <pt idx="565">
                  <v>-0.03339095914969903</v>
                </pt>
                <pt idx="566">
                  <v>-0.06921500832372895</v>
                </pt>
                <pt idx="567">
                  <v>-0.06598796260724804</v>
                </pt>
                <pt idx="568">
                  <v>-0.0775387373543347</v>
                </pt>
                <pt idx="569">
                  <v>-0.05164553720066578</v>
                </pt>
                <pt idx="570">
                  <v>-0.03658599052375455</v>
                </pt>
                <pt idx="571">
                  <v>-0.06009092073248812</v>
                </pt>
                <pt idx="572">
                  <v>-0.04951978486361885</v>
                </pt>
                <pt idx="573">
                  <v>-0.05334229734921236</v>
                </pt>
                <pt idx="574">
                  <v>-0.09615187604046604</v>
                </pt>
                <pt idx="575">
                  <v>-0.1029453195031373</v>
                </pt>
                <pt idx="576">
                  <v>-0.151498271225509</v>
                </pt>
                <pt idx="577">
                  <v>-0.148027916506595</v>
                </pt>
                <pt idx="578">
                  <v>-0.1065309258547829</v>
                </pt>
                <pt idx="579">
                  <v>-0.1475925214496094</v>
                </pt>
                <pt idx="580">
                  <v>-0.1356191573825073</v>
                </pt>
                <pt idx="581">
                  <v>-0.133621462415162</v>
                </pt>
                <pt idx="582">
                  <v>-0.1480151107696247</v>
                </pt>
                <pt idx="583">
                  <v>-0.1718721987450378</v>
                </pt>
                <pt idx="584">
                  <v>-0.1752208989627352</v>
                </pt>
                <pt idx="585">
                  <v>-0.1487322320399539</v>
                </pt>
                <pt idx="586">
                  <v>-0.157881931105135</v>
                </pt>
                <pt idx="587">
                  <v>-0.1225509028044564</v>
                </pt>
                <pt idx="588">
                  <v>-0.146606479702907</v>
                </pt>
                <pt idx="589">
                  <v>-0.1097899859136894</v>
                </pt>
                <pt idx="590">
                  <v>-0.1049814316813933</v>
                </pt>
                <pt idx="591">
                  <v>-0.09469842489435254</v>
                </pt>
                <pt idx="592">
                  <v>-0.1111025739531309</v>
                </pt>
                <pt idx="593">
                  <v>-0.08736714047893457</v>
                </pt>
                <pt idx="594">
                  <v>-0.1190101165322064</v>
                </pt>
                <pt idx="595">
                  <v>-0.1033551030861826</v>
                </pt>
                <pt idx="596">
                  <v>-0.1287744909719554</v>
                </pt>
                <pt idx="597">
                  <v>-0.1291906774234857</v>
                </pt>
                <pt idx="598">
                  <v>-0.156146753745678</v>
                </pt>
                <pt idx="599">
                  <v>-0.1814700986041746</v>
                </pt>
                <pt idx="600">
                  <v>-0.1913817390190805</v>
                </pt>
                <pt idx="601">
                  <v>-0.2063708541426559</v>
                </pt>
                <pt idx="602">
                  <v>-0.1928031758227685</v>
                </pt>
                <pt idx="603">
                  <v>-0.1946728134204123</v>
                </pt>
                <pt idx="604">
                  <v>-0.1930400819567166</v>
                </pt>
                <pt idx="605">
                  <v>-0.1699833525419389</v>
                </pt>
                <pt idx="606">
                  <v>-0.1687796132667434</v>
                </pt>
                <pt idx="607">
                  <v>-0.1726213343577923</v>
                </pt>
                <pt idx="608">
                  <v>-0.1786208221283135</v>
                </pt>
                <pt idx="609">
                  <v>-0.204565245229863</v>
                </pt>
                <pt idx="610">
                  <v>-0.1985529517223715</v>
                </pt>
                <pt idx="611">
                  <v>-0.1963887821744141</v>
                </pt>
                <pt idx="612">
                  <v>-0.2233256498911512</v>
                </pt>
                <pt idx="613">
                  <v>-0.2961774875144064</v>
                </pt>
                <pt idx="614">
                  <v>-0.4242412600845178</v>
                </pt>
                <pt idx="615">
                  <v>-0.3977782046356768</v>
                </pt>
                <pt idx="616">
                  <v>-0.4386156998335254</v>
                </pt>
                <pt idx="617">
                  <v>-0.3797221155077475</v>
                </pt>
                <pt idx="618">
                  <v>-0.4038993469074145</v>
                </pt>
                <pt idx="619">
                  <v>-0.4408438980663337</v>
                </pt>
                <pt idx="620">
                  <v>-0.4877513125880395</v>
                </pt>
                <pt idx="621">
                  <v>-0.4261493148930721</v>
                </pt>
                <pt idx="622">
                  <v>-0.439063900627481</v>
                </pt>
                <pt idx="623">
                  <v>-0.4367204507619413</v>
                </pt>
                <pt idx="624">
                  <v>-0.4315021129466</v>
                </pt>
                <pt idx="625">
                  <v>-0.4411576386221027</v>
                </pt>
                <pt idx="626">
                  <v>-0.4033807145601229</v>
                </pt>
                <pt idx="627">
                  <v>-0.4299206044307849</v>
                </pt>
                <pt idx="628">
                  <v>-0.4556793443462671</v>
                </pt>
                <pt idx="629">
                  <v>-0.4673133563836598</v>
                </pt>
                <pt idx="630">
                  <v>-0.4711998975541042</v>
                </pt>
                <pt idx="631">
                  <v>-0.4438468433858368</v>
                </pt>
                <pt idx="632">
                  <v>-0.4705852221795364</v>
                </pt>
                <pt idx="633">
                  <v>-0.5069471123063132</v>
                </pt>
                <pt idx="634">
                  <v>-0.5293315405301575</v>
                </pt>
                <pt idx="635">
                  <v>-0.562440773466513</v>
                </pt>
                <pt idx="636">
                  <v>-0.515590984761173</v>
                </pt>
                <pt idx="637">
                  <v>-0.5079139454475605</v>
                </pt>
                <pt idx="638">
                  <v>-0.477564348828275</v>
                </pt>
                <pt idx="639">
                  <v>-0.4605583301318991</v>
                </pt>
                <pt idx="640">
                  <v>-0.4515558970418748</v>
                </pt>
                <pt idx="641">
                  <v>-0.4432065565373287</v>
                </pt>
                <pt idx="642">
                  <v>-0.4453643232168011</v>
                </pt>
                <pt idx="643">
                  <v>-0.4381354846971444</v>
                </pt>
                <pt idx="644">
                  <v>-0.4050262517607888</v>
                </pt>
                <pt idx="645">
                  <v>-0.4347035471891407</v>
                </pt>
                <pt idx="646">
                  <v>-0.4320655653732872</v>
                </pt>
                <pt idx="647">
                  <v>-0.4114867460622359</v>
                </pt>
                <pt idx="648">
                  <v>-0.3980727365859905</v>
                </pt>
                <pt idx="649">
                  <v>-0.3941541810731207</v>
                </pt>
                <pt idx="650">
                  <v>-0.4101485465488539</v>
                </pt>
                <pt idx="651">
                  <v>-0.4116404149058779</v>
                </pt>
                <pt idx="652">
                  <v>-0.4260340632603407</v>
                </pt>
                <pt idx="653">
                  <v>-0.4371046228710462</v>
                </pt>
                <pt idx="654">
                  <v>-0.3978870533999231</v>
                </pt>
                <pt idx="655">
                  <v>-0.372992700729927</v>
                </pt>
                <pt idx="656">
                  <v>-0.3677295428351901</v>
                </pt>
                <pt idx="657">
                  <v>-0.3530029453195032</v>
                </pt>
                <pt idx="658">
                  <v>-0.3570943782814701</v>
                </pt>
                <pt idx="659">
                  <v>-0.3429824561403508</v>
                </pt>
                <pt idx="660">
                  <v>-0.3411896529645281</v>
                </pt>
                <pt idx="661">
                  <v>-0.349212447176335</v>
                </pt>
                <pt idx="662">
                  <v>-0.3323536944551159</v>
                </pt>
                <pt idx="663">
                  <v>-0.315981559738763</v>
                </pt>
                <pt idx="664">
                  <v>-0.3312972211550774</v>
                </pt>
                <pt idx="665">
                  <v>-0.3435715200409784</v>
                </pt>
                <pt idx="666">
                  <v>-0.3139390446920221</v>
                </pt>
                <pt idx="667">
                  <v>-0.3035728006146753</v>
                </pt>
                <pt idx="668">
                  <v>-0.3087463183506212</v>
                </pt>
                <pt idx="669">
                  <v>-0.3365411704443591</v>
                </pt>
                <pt idx="670">
                  <v>-0.3153412728902548</v>
                </pt>
                <pt idx="671">
                  <v>-0.2998591368933282</v>
                </pt>
                <pt idx="672">
                  <v>-0.3012037392751952</v>
                </pt>
                <pt idx="673">
                  <v>-0.3011333077218594</v>
                </pt>
                <pt idx="674">
                  <v>-0.2918555512869765</v>
                </pt>
                <pt idx="675">
                  <v>-0.291580227942118</v>
                </pt>
                <pt idx="676">
                  <v>-0.2941029581252401</v>
                </pt>
                <pt idx="677">
                  <v>-0.2787296708925598</v>
                </pt>
                <pt idx="678">
                  <v>-0.2860161352285825</v>
                </pt>
                <pt idx="679">
                  <v>-0.2668843641951594</v>
                </pt>
                <pt idx="680">
                  <v>-0.2726149314893072</v>
                </pt>
                <pt idx="681">
                  <v>-0.3009604302727622</v>
                </pt>
                <pt idx="682">
                  <v>-0.3124151619925727</v>
                </pt>
                <pt idx="683">
                  <v>-0.3173325649891151</v>
                </pt>
                <pt idx="684">
                  <v>-0.3113650915610193</v>
                </pt>
                <pt idx="685">
                  <v>-0.2898130362402356</v>
                </pt>
                <pt idx="686">
                  <v>-0.2928095786912537</v>
                </pt>
                <pt idx="687">
                  <v>-0.2709053656037904</v>
                </pt>
                <pt idx="688">
                  <v>-0.2636765270841337</v>
                </pt>
                <pt idx="689">
                  <v>-0.2573312844154181</v>
                </pt>
                <pt idx="690">
                  <v>-0.2530477653988987</v>
                </pt>
                <pt idx="691">
                  <v>-0.2456780637725702</v>
                </pt>
                <pt idx="692">
                  <v>-0.2352605967473429</v>
                </pt>
                <pt idx="693">
                  <v>-0.2366948392880009</v>
                </pt>
                <pt idx="694">
                  <v>-0.2205916250480215</v>
                </pt>
                <pt idx="695">
                  <v>-0.2401779997438852</v>
                </pt>
                <pt idx="696">
                  <v>-0.2887181457292867</v>
                </pt>
                <pt idx="697">
                  <v>-0.272839031886285</v>
                </pt>
                <pt idx="698">
                  <v>-0.3035663977461902</v>
                </pt>
                <pt idx="699">
                  <v>-0.3024651043667562</v>
                </pt>
                <pt idx="700">
                  <v>-0.3181713407606607</v>
                </pt>
                <pt idx="701">
                  <v>-0.3010628761685236</v>
                </pt>
                <pt idx="702">
                  <v>-0.2844730439236778</v>
                </pt>
                <pt idx="703">
                  <v>-0.3105647330003841</v>
                </pt>
                <pt idx="704">
                  <v>-0.3452554744525547</v>
                </pt>
                <pt idx="705">
                  <v>-0.3097963887821744</v>
                </pt>
                <pt idx="706">
                  <v>-0.3181713407606607</v>
                </pt>
                <pt idx="707">
                  <v>-0.2939813036240235</v>
                </pt>
                <pt idx="708">
                  <v>-0.2946600076834422</v>
                </pt>
                <pt idx="709">
                  <v>-0.2818286592393391</v>
                </pt>
                <pt idx="710">
                  <v>-0.3089704187475989</v>
                </pt>
                <pt idx="711">
                  <v>-0.3138109873223204</v>
                </pt>
                <pt idx="712">
                  <v>-0.3183570239467282</v>
                </pt>
                <pt idx="713">
                  <v>-0.2927967729542835</v>
                </pt>
                <pt idx="714">
                  <v>-0.2895697272378025</v>
                </pt>
                <pt idx="715">
                  <v>-0.2792995261877321</v>
                </pt>
                <pt idx="716">
                  <v>-0.2645217057241643</v>
                </pt>
                <pt idx="717">
                  <v>-0.2660776027660392</v>
                </pt>
                <pt idx="718">
                  <v>-0.2539697784607503</v>
                </pt>
                <pt idx="719">
                  <v>-0.2469010116532205</v>
                </pt>
                <pt idx="720">
                  <v>-0.2424894352669996</v>
                </pt>
                <pt idx="721">
                  <v>-0.2423741836342681</v>
                </pt>
                <pt idx="722">
                  <v>-0.2151043667563068</v>
                </pt>
                <pt idx="723">
                  <v>-0.2321616084005634</v>
                </pt>
                <pt idx="724">
                  <v>-0.2318286592393392</v>
                </pt>
                <pt idx="725">
                  <v>-0.2384428223844282</v>
                </pt>
                <pt idx="726">
                  <v>-0.2158342937636061</v>
                </pt>
                <pt idx="727">
                  <v>-0.2057881931105134</v>
                </pt>
                <pt idx="728">
                  <v>-0.2035407862722499</v>
                </pt>
                <pt idx="729">
                  <v>-0.1953066974004354</v>
                </pt>
                <pt idx="730">
                  <v>-0.1947496478422333</v>
                </pt>
                <pt idx="731">
                  <v>-0.1858752721219106</v>
                </pt>
                <pt idx="732">
                  <v>-0.1719554360353438</v>
                </pt>
                <pt idx="733">
                  <v>-0.1782878729670893</v>
                </pt>
                <pt idx="734">
                  <v>-0.1827762837751313</v>
                </pt>
                <pt idx="735">
                  <v>-0.1606671788961456</v>
                </pt>
                <pt idx="736">
                  <v>-0.1489627353054167</v>
                </pt>
                <pt idx="737">
                  <v>-0.1400883595850941</v>
                </pt>
                <pt idx="738">
                  <v>-0.1548981943910871</v>
                </pt>
                <pt idx="739">
                  <v>-0.1540850300934818</v>
                </pt>
                <pt idx="740">
                  <v>-0.164886669227814</v>
                </pt>
                <pt idx="741">
                  <v>-0.180945063388398</v>
                </pt>
                <pt idx="742">
                  <v>-0.1587911384300167</v>
                </pt>
                <pt idx="743">
                  <v>-0.1468754001792802</v>
                </pt>
                <pt idx="744">
                  <v>-0.1495902164169547</v>
                </pt>
                <pt idx="745">
                  <v>-0.1550262517607888</v>
                </pt>
                <pt idx="746">
                  <v>-0.1436931745421948</v>
                </pt>
                <pt idx="747">
                  <v>-0.1268984505058266</v>
                </pt>
                <pt idx="748">
                  <v>-0.141887565629402</v>
                </pt>
                <pt idx="749">
                  <v>-0.1434434626712767</v>
                </pt>
                <pt idx="750">
                  <v>-0.1463247534895633</v>
                </pt>
                <pt idx="751">
                  <v>-0.147714175950826</v>
                </pt>
                <pt idx="752">
                  <v>-0.1675246510436675</v>
                </pt>
                <pt idx="753">
                  <v>-0.1862082212831349</v>
                </pt>
                <pt idx="754">
                  <v>-0.1858752721219106</v>
                </pt>
                <pt idx="755">
                  <v>-0.1878281470098604</v>
                </pt>
                <pt idx="756">
                  <v>-0.1422269176591112</v>
                </pt>
                <pt idx="757">
                  <v>-0.1395825329747727</v>
                </pt>
                <pt idx="758">
                  <v>-0.1572928672045075</v>
                </pt>
                <pt idx="759">
                  <v>-0.1388013830195928</v>
                </pt>
                <pt idx="760">
                  <v>-0.1725701114099116</v>
                </pt>
                <pt idx="761">
                  <v>-0.232052759636317</v>
                </pt>
                <pt idx="762">
                  <v>-0.2452234601101293</v>
                </pt>
                <pt idx="763">
                  <v>-0.2806185170956589</v>
                </pt>
                <pt idx="764">
                  <v>-0.2465104366756307</v>
                </pt>
                <pt idx="765">
                  <v>-0.2483224484569087</v>
                </pt>
                <pt idx="766">
                  <v>-0.2609617108464591</v>
                </pt>
                <pt idx="767">
                  <v>-0.2214047893456268</v>
                </pt>
                <pt idx="768">
                  <v>-0.2723588167499039</v>
                </pt>
                <pt idx="769">
                  <v>-0.2755666538609296</v>
                </pt>
                <pt idx="770">
                  <v>-0.2601741580227942</v>
                </pt>
                <pt idx="771">
                  <v>-0.2159175310539122</v>
                </pt>
                <pt idx="772">
                  <v>-0.207164809834806</v>
                </pt>
                <pt idx="773">
                  <v>-0.1771737738506851</v>
                </pt>
                <pt idx="774">
                  <v>-0.1975733128441541</v>
                </pt>
                <pt idx="775">
                  <v>-0.1907734665129979</v>
                </pt>
                <pt idx="776">
                  <v>-0.2216352926110897</v>
                </pt>
                <pt idx="777">
                  <v>-0.258118837239083</v>
                </pt>
                <pt idx="778">
                  <v>-0.2033038801383019</v>
                </pt>
                <pt idx="779">
                  <v>-0.1963183506210782</v>
                </pt>
                <pt idx="780">
                  <v>-0.2190677423485721</v>
                </pt>
                <pt idx="781">
                  <v>-0.1898258419772058</v>
                </pt>
                <pt idx="782">
                  <v>-0.1947752593161737</v>
                </pt>
                <pt idx="783">
                  <v>-0.1818350621078243</v>
                </pt>
                <pt idx="784">
                  <v>-0.1746126264566527</v>
                </pt>
                <pt idx="785">
                  <v>-0.1577794852093737</v>
                </pt>
                <pt idx="786">
                  <v>-0.157171212703291</v>
                </pt>
                <pt idx="787">
                  <v>-0.1388782174414137</v>
                </pt>
                <pt idx="788">
                  <v>-0.140325265719042</v>
                </pt>
                <pt idx="789">
                  <v>-0.128422333205276</v>
                </pt>
                <pt idx="790">
                  <v>-0.1255346395185043</v>
                </pt>
                <pt idx="791">
                  <v>-0.1230439236778076</v>
                </pt>
                <pt idx="792">
                  <v>-0.1222499679856576</v>
                </pt>
                <pt idx="793">
                  <v>-0.1009284159303367</v>
                </pt>
                <pt idx="794">
                  <v>-0.1054488410808042</v>
                </pt>
                <pt idx="795">
                  <v>-0.09817518248175183</v>
                </pt>
                <pt idx="796">
                  <v>-0.1048277628377513</v>
                </pt>
                <pt idx="797">
                  <v>-0.1226405429632476</v>
                </pt>
                <pt idx="798">
                  <v>-0.1173453707260853</v>
                </pt>
                <pt idx="799">
                  <v>-0.1014470482776284</v>
                </pt>
                <pt idx="800">
                  <v>-0.1233832757075169</v>
                </pt>
                <pt idx="801">
                  <v>-0.1334421820975796</v>
                </pt>
                <pt idx="802">
                  <v>-0.1706876680752977</v>
                </pt>
                <pt idx="803">
                  <v>-0.156217185299014</v>
                </pt>
                <pt idx="804">
                  <v>-0.1816877961326674</v>
                </pt>
                <pt idx="805">
                  <v>-0.1511973364067102</v>
                </pt>
                <pt idx="806">
                  <v>-0.1401972083493406</v>
                </pt>
                <pt idx="807">
                  <v>-0.1452042515046741</v>
                </pt>
                <pt idx="808">
                  <v>-0.1278268664361634</v>
                </pt>
                <pt idx="809">
                  <v>-0.1326162120630041</v>
                </pt>
                <pt idx="810">
                  <v>-0.1312716096811372</v>
                </pt>
                <pt idx="811">
                  <v>-0.1275067230119092</v>
                </pt>
                <pt idx="812">
                  <v>-0.1125816365731848</v>
                </pt>
                <pt idx="813">
                  <v>-0.1093673965936739</v>
                </pt>
                <pt idx="814">
                  <v>-0.09983992828787303</v>
                </pt>
                <pt idx="815">
                  <v>-0.09197080291970794</v>
                </pt>
                <pt idx="816">
                  <v>-0.09647201946472006</v>
                </pt>
                <pt idx="817">
                  <v>-0.09938532462543226</v>
                </pt>
                <pt idx="818">
                  <v>-0.0793187347931873</v>
                </pt>
                <pt idx="819">
                  <v>-0.06148674606223592</v>
                </pt>
                <pt idx="820">
                  <v>-0.06508515815085147</v>
                </pt>
                <pt idx="821">
                  <v>-0.07755794595978993</v>
                </pt>
                <pt idx="822">
                  <v>-0.06458573440901516</v>
                </pt>
                <pt idx="823">
                  <v>-0.08529261108976827</v>
                </pt>
                <pt idx="824">
                  <v>-0.08234729158663079</v>
                </pt>
                <pt idx="825">
                  <v>-0.09595338711742851</v>
                </pt>
                <pt idx="826">
                  <v>-0.0945063388398002</v>
                </pt>
                <pt idx="827">
                  <v>-0.1165001920860546</v>
                </pt>
                <pt idx="828">
                  <v>-0.1292867204507618</v>
                </pt>
                <pt idx="829">
                  <v>-0.09773978742476619</v>
                </pt>
                <pt idx="830">
                  <v>-0.09323857087975407</v>
                </pt>
                <pt idx="831">
                  <v>-0.09202842873607375</v>
                </pt>
                <pt idx="832">
                  <v>-0.09490331668587526</v>
                </pt>
                <pt idx="833">
                  <v>-0.08429376360609542</v>
                </pt>
                <pt idx="834">
                  <v>-0.1020425150467409</v>
                </pt>
                <pt idx="835">
                  <v>-0.06103854526828012</v>
                </pt>
                <pt idx="836">
                  <v>-0.05746574465360477</v>
                </pt>
                <pt idx="837">
                  <v>-0.04854654885388654</v>
                </pt>
                <pt idx="838">
                  <v>-0.03767447816621838</v>
                </pt>
                <pt idx="839">
                  <v>-0.03113714944295032</v>
                </pt>
                <pt idx="840">
                  <v>-0.0280893840440517</v>
                </pt>
                <pt idx="841">
                  <v>-0.02689845050582662</v>
                </pt>
                <pt idx="842">
                  <v>-0.02958125240107567</v>
                </pt>
                <pt idx="843">
                  <v>-0.02791650659495448</v>
                </pt>
                <pt idx="844">
                  <v>-0.006799846331156267</v>
                </pt>
                <pt idx="845">
                  <v>-0.0007043155333589235</v>
                </pt>
                <pt idx="846">
                  <v>-0.003143808426174788</v>
                </pt>
                <pt idx="847">
                  <v>0</v>
                </pt>
                <pt idx="848">
                  <v>-0.01013898890510401</v>
                </pt>
                <pt idx="849">
                  <v>0</v>
                </pt>
                <pt idx="850">
                  <v>-0.02114737073984319</v>
                </pt>
                <pt idx="851">
                  <v>-0.004160241684237009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-0.01071683448577787</v>
                </pt>
                <pt idx="856">
                  <v>-0.02202738280148975</v>
                </pt>
                <pt idx="857">
                  <v>-0.0144470365283933</v>
                </pt>
                <pt idx="858">
                  <v>-0.02443222366819198</v>
                </pt>
                <pt idx="859">
                  <v>-0.04500230888711643</v>
                </pt>
                <pt idx="860">
                  <v>-0.03669631237743409</v>
                </pt>
                <pt idx="861">
                  <v>-0.02133771522126326</v>
                </pt>
                <pt idx="862">
                  <v>0</v>
                </pt>
                <pt idx="863">
                  <v>0</v>
                </pt>
                <pt idx="864">
                  <v>-0.0002600334497573353</v>
                </pt>
                <pt idx="865">
                  <v>0</v>
                </pt>
                <pt idx="866">
                  <v>-0.01067457462551258</v>
                </pt>
                <pt idx="867">
                  <v>-0.03149145741575865</v>
                </pt>
                <pt idx="868">
                  <v>-0.02700521153205004</v>
                </pt>
                <pt idx="869">
                  <v>-0.04486245883708551</v>
                </pt>
                <pt idx="870">
                  <v>-0.03187749682687302</v>
                </pt>
                <pt idx="871">
                  <v>-0.01268080974691022</v>
                </pt>
                <pt idx="872">
                  <v>0</v>
                </pt>
                <pt idx="873">
                  <v>-0.01062044201156787</v>
                </pt>
                <pt idx="874">
                  <v>-0.01135147463901609</v>
                </pt>
                <pt idx="875">
                  <v>-0.003924183144142113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-0.0003987130429004004</v>
                </pt>
                <pt idx="884">
                  <v>-0.01688438983060236</v>
                </pt>
                <pt idx="885">
                  <v>0</v>
                </pt>
                <pt idx="886">
                  <v>0</v>
                </pt>
                <pt idx="887">
                  <v>-0.005446942543716804</v>
                </pt>
                <pt idx="888">
                  <v>0</v>
                </pt>
                <pt idx="889">
                  <v>-0.00199199943550965</v>
                </pt>
                <pt idx="890">
                  <v>-0.0282679374935545</v>
                </pt>
                <pt idx="891">
                  <v>-0.03244733685416068</v>
                </pt>
                <pt idx="892">
                  <v>-0.02461503389655706</v>
                </pt>
                <pt idx="893">
                  <v>-0.002029993975151467</v>
                </pt>
                <pt idx="894">
                  <v>-0.003321808322975239</v>
                </pt>
                <pt idx="895">
                  <v>0</v>
                </pt>
                <pt idx="896">
                  <v>0</v>
                </pt>
                <pt idx="897">
                  <v>-0.01965346850972283</v>
                </pt>
                <pt idx="898">
                  <v>-0.006134054652722987</v>
                </pt>
                <pt idx="899">
                  <v>-0.01087303784796922</v>
                </pt>
                <pt idx="900">
                  <v>-0.006895486784094129</v>
                </pt>
                <pt idx="901">
                  <v>-0.03319950586781961</v>
                </pt>
                <pt idx="902">
                  <v>-0.00702327958935911</v>
                </pt>
                <pt idx="903">
                  <v>-0.007795361121168853</v>
                </pt>
                <pt idx="904">
                  <v>0</v>
                </pt>
                <pt idx="905">
                  <v>-0.00141403616955682</v>
                </pt>
                <pt idx="906">
                  <v>-0.001743623547423523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-0.006812212738017021</v>
                </pt>
                <pt idx="911">
                  <v>0</v>
                </pt>
                <pt idx="912">
                  <v>-0.0009730649508117306</v>
                </pt>
                <pt idx="913">
                  <v>0</v>
                </pt>
                <pt idx="914">
                  <v>-0.009000523813361361</v>
                </pt>
                <pt idx="915">
                  <v>-0.003636473527278583</v>
                </pt>
                <pt idx="916">
                  <v>-0.003576033524055222</v>
                </pt>
                <pt idx="917">
                  <v>-0.03036606495285676</v>
                </pt>
                <pt idx="918">
                  <v>-0.0271224514465308</v>
                </pt>
                <pt idx="919">
                  <v>-0.01530139414940779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-0.01104243142684957</v>
                </pt>
                <pt idx="924">
                  <v>0</v>
                </pt>
                <pt idx="925">
                  <v>-0.01370374054914458</v>
                </pt>
                <pt idx="926">
                  <v>-0.02114007162753684</v>
                </pt>
                <pt idx="927">
                  <v>-0.05186530043772386</v>
                </pt>
                <pt idx="928">
                  <v>-0.06150019896538006</v>
                </pt>
                <pt idx="929">
                  <v>-0.02279148428173505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-0.03519372449250013</v>
                </pt>
                <pt idx="937">
                  <v>-0.002274293258551441</v>
                </pt>
                <pt idx="938">
                  <v>0</v>
                </pt>
                <pt idx="939">
                  <v>-0.01463540744074276</v>
                </pt>
                <pt idx="940">
                  <v>-0.02104587867500973</v>
                </pt>
                <pt idx="941">
                  <v>-0.03320135773684985</v>
                </pt>
                <pt idx="942">
                  <v>-0.01768983660240231</v>
                </pt>
                <pt idx="943">
                  <v>-0.04489723617248431</v>
                </pt>
                <pt idx="944">
                  <v>-0.01594239672151565</v>
                </pt>
                <pt idx="945">
                  <v>0</v>
                </pt>
                <pt idx="946">
                  <v>0</v>
                </pt>
                <pt idx="947">
                  <v>-0.002748424394635962</v>
                </pt>
                <pt idx="948">
                  <v>-0.01849973937354876</v>
                </pt>
                <pt idx="949">
                  <v>-0.02696299104392741</v>
                </pt>
                <pt idx="950">
                  <v>-0.001042505804861982</v>
                </pt>
                <pt idx="951">
                  <v>-0.0233521300289059</v>
                </pt>
                <pt idx="952">
                  <v>-0.02053736435577891</v>
                </pt>
                <pt idx="953">
                  <v>-0.003904658105482794</v>
                </pt>
                <pt idx="954">
                  <v>-0.01379898592617179</v>
                </pt>
                <pt idx="955">
                  <v>0</v>
                </pt>
                <pt idx="956">
                  <v>-0.00443879887991161</v>
                </pt>
                <pt idx="957">
                  <v>-0.0007508181084106003</v>
                </pt>
                <pt idx="958">
                  <v>0</v>
                </pt>
                <pt idx="959">
                  <v>0</v>
                </pt>
                <pt idx="960">
                  <v>-0.008781501933153413</v>
                </pt>
                <pt idx="961">
                  <v>-0.01562985052162214</v>
                </pt>
                <pt idx="962">
                  <v>-0.01502779789845998</v>
                </pt>
                <pt idx="963">
                  <v>-0.007558582542355419</v>
                </pt>
                <pt idx="964">
                  <v>-0.01155658824304118</v>
                </pt>
                <pt idx="965">
                  <v>-0.02317902599174049</v>
                </pt>
                <pt idx="966">
                  <v>-0.02325428256963591</v>
                </pt>
                <pt idx="967">
                  <v>0</v>
                </pt>
                <pt idx="968">
                  <v>-0.02209588834969711</v>
                </pt>
                <pt idx="969">
                  <v>-0.01072113756912296</v>
                </pt>
                <pt idx="970">
                  <v>-0.02307395704021353</v>
                </pt>
                <pt idx="971">
                  <v>-0.01650490915246583</v>
                </pt>
                <pt idx="972">
                  <v>-0.07323759545574227</v>
                </pt>
                <pt idx="973">
                  <v>-0.06478294398675843</v>
                </pt>
                <pt idx="974">
                  <v>-0.09659368769514343</v>
                </pt>
                <pt idx="975">
                  <v>-0.07786461272241652</v>
                </pt>
                <pt idx="976">
                  <v>-0.07928469322499343</v>
                </pt>
                <pt idx="977">
                  <v>-0.0918350073355152</v>
                </pt>
                <pt idx="978">
                  <v>-0.08242109618929394</v>
                </pt>
                <pt idx="979">
                  <v>-0.05254768084866257</v>
                </pt>
                <pt idx="980">
                  <v>-0.04398017530000375</v>
                </pt>
                <pt idx="981">
                  <v>-0.02421190234360293</v>
                </pt>
                <pt idx="982">
                  <v>-0.02223225369597104</v>
                </pt>
                <pt idx="983">
                  <v>-0.01290298310950611</v>
                </pt>
                <pt idx="984">
                  <v>-0.04871534439303316</v>
                </pt>
                <pt idx="985">
                  <v>-0.01761934318925618</v>
                </pt>
                <pt idx="986">
                  <v>-0.01717733137719579</v>
                </pt>
                <pt idx="987">
                  <v>-0.0164343753526689</v>
                </pt>
                <pt idx="988">
                  <v>-0.05373264868524996</v>
                </pt>
                <pt idx="989">
                  <v>-0.0569395854493473</v>
                </pt>
                <pt idx="990">
                  <v>-0.0308702930444269</v>
                </pt>
                <pt idx="991">
                  <v>-0.03888763495467018</v>
                </pt>
                <pt idx="992">
                  <v>-0.09621280517624042</v>
                </pt>
                <pt idx="993">
                  <v>-0.1158212015197683</v>
                </pt>
                <pt idx="994">
                  <v>-0.1033273144490839</v>
                </pt>
                <pt idx="995">
                  <v>-0.08765000188090122</v>
                </pt>
                <pt idx="996">
                  <v>-0.1159528646127224</v>
                </pt>
                <pt idx="997">
                  <v>-0.123133205432043</v>
                </pt>
                <pt idx="998">
                  <v>-0.09821126283715154</v>
                </pt>
                <pt idx="999">
                  <v>-0.08397754203814467</v>
                </pt>
                <pt idx="1000">
                  <v>-0.05955403829515094</v>
                </pt>
                <pt idx="1001">
                  <v>-0.04911503592521527</v>
                </pt>
                <pt idx="1002">
                  <v>-0.03623556408230821</v>
                </pt>
                <pt idx="1003">
                  <v>-0.04264943761050288</v>
                </pt>
                <pt idx="1004">
                  <v>-0.02532633638039328</v>
                </pt>
                <pt idx="1005">
                  <v>-0.03716661023962686</v>
                </pt>
                <pt idx="1006">
                  <v>-0.02158804499115974</v>
                </pt>
                <pt idx="1007">
                  <v>-0.01648610013918672</v>
                </pt>
                <pt idx="1008">
                  <v>-0.0288436218635969</v>
                </pt>
                <pt idx="1009">
                  <v>-0.03268066057254637</v>
                </pt>
                <pt idx="1010">
                  <v>-0.03763213331828608</v>
                </pt>
                <pt idx="1011">
                  <v>-0.03494714667268539</v>
                </pt>
                <pt idx="1012">
                  <v>-0.0129688146559831</v>
                </pt>
                <pt idx="1013">
                  <v>-0.01293589888274449</v>
                </pt>
                <pt idx="1014">
                  <v>-0.01437478839860051</v>
                </pt>
                <pt idx="1015">
                  <v>-0.02605988789828084</v>
                </pt>
                <pt idx="1016">
                  <v>-0.04195820637249359</v>
                </pt>
                <pt idx="1017">
                  <v>-0.01113963811458452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-0.0006574621959238858</v>
                </pt>
                <pt idx="1022">
                  <v>0</v>
                </pt>
                <pt idx="1023">
                  <v>0</v>
                </pt>
                <pt idx="1024">
                  <v>-8.241569561151518e-05</v>
                </pt>
                <pt idx="1025">
                  <v>-0.006872553284036687</v>
                </pt>
                <pt idx="1026">
                  <v>-0.001863510450768158</v>
                </pt>
                <pt idx="1027">
                  <v>-0.02575032622879525</v>
                </pt>
                <pt idx="1028">
                  <v>-0.02055355875552312</v>
                </pt>
                <pt idx="1029">
                  <v>-0.008864265927977844</v>
                </pt>
                <pt idx="1030">
                  <v>-0.00722510931526299</v>
                </pt>
                <pt idx="1031">
                  <v>-0.01387788741100271</v>
                </pt>
                <pt idx="1032">
                  <v>-0.02338316430484655</v>
                </pt>
                <pt idx="1033">
                  <v>-0.01963782880428577</v>
                </pt>
                <pt idx="1034">
                  <v>-0.02639133719466147</v>
                </pt>
                <pt idx="1035">
                  <v>-0.04526911013942003</v>
                </pt>
                <pt idx="1036">
                  <v>-0.008974153522126493</v>
                </pt>
                <pt idx="1037">
                  <v>-0.0009844096975801797</v>
                </pt>
                <pt idx="1038">
                  <v>0</v>
                </pt>
                <pt idx="1039">
                  <v>-0.009668601893058071</v>
                </pt>
                <pt idx="1040">
                  <v>0</v>
                </pt>
                <pt idx="1041">
                  <v>-0.0006461520758741512</v>
                </pt>
                <pt idx="1042">
                  <v>0</v>
                </pt>
                <pt idx="1043">
                  <v>-0.0110257576895384</v>
                </pt>
                <pt idx="1044">
                  <v>0</v>
                </pt>
                <pt idx="1045">
                  <v>-0.00102767701077755</v>
                </pt>
                <pt idx="1046">
                  <v>-0.002490140449191491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-0.004414381147403446</v>
                </pt>
                <pt idx="1054">
                  <v>-0.002043539561583096</v>
                </pt>
                <pt idx="1055">
                  <v>-0.01642384772902739</v>
                </pt>
                <pt idx="1056">
                  <v>-0.008560206787740499</v>
                </pt>
                <pt idx="1057">
                  <v>-0.01157306388264123</v>
                </pt>
                <pt idx="1058">
                  <v>-0.02273070596528926</v>
                </pt>
                <pt idx="1059">
                  <v>-0.01444744704421086</v>
                </pt>
                <pt idx="1060">
                  <v>0</v>
                </pt>
                <pt idx="1061">
                  <v>0</v>
                </pt>
                <pt idx="1062">
                  <v>-0.003496867823397753</v>
                </pt>
                <pt idx="1063">
                  <v>-0.007318831821080396</v>
                </pt>
                <pt idx="1064">
                  <v>0</v>
                </pt>
                <pt idx="1065">
                  <v>0</v>
                </pt>
                <pt idx="1066">
                  <v>-0.00299294403194672</v>
                </pt>
                <pt idx="1067">
                  <v>-0.002427154612208771</v>
                </pt>
                <pt idx="1068">
                  <v>-0.0003156940965204358</v>
                </pt>
                <pt idx="1069">
                  <v>-0.006420479937025325</v>
                </pt>
                <pt idx="1070">
                  <v>-0.005694793507361573</v>
                </pt>
                <pt idx="1071">
                  <v>0</v>
                </pt>
                <pt idx="1072">
                  <v>0</v>
                </pt>
                <pt idx="1073">
                  <v>-0.0001779546539186772</v>
                </pt>
                <pt idx="1074">
                  <v>0</v>
                </pt>
                <pt idx="1075">
                  <v>-0.01433687414961859</v>
                </pt>
                <pt idx="1076">
                  <v>-0.02070388359314113</v>
                </pt>
                <pt idx="1077">
                  <v>-0.01363840069766586</v>
                </pt>
                <pt idx="1078">
                  <v>-0.0001130477263274754</v>
                </pt>
                <pt idx="1079">
                  <v>-0.006217624948018252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-0.002140781501174693</v>
                </pt>
                <pt idx="1089">
                  <v>-0.003473939656238545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-0.003626077947632478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-0.03854681903462387</v>
                </pt>
                <pt idx="1101">
                  <v>-0.08817663173063861</v>
                </pt>
                <pt idx="1102">
                  <v>-0.04895801063048455</v>
                </pt>
                <pt idx="1103">
                  <v>-0.04370890433608199</v>
                </pt>
                <pt idx="1104">
                  <v>-0.06321901095420257</v>
                </pt>
                <pt idx="1105">
                  <v>-0.03003964676438531</v>
                </pt>
                <pt idx="1106">
                  <v>-0.04206942882901055</v>
                </pt>
                <pt idx="1107">
                  <v>-0.09906817920755195</v>
                </pt>
                <pt idx="1108">
                  <v>-0.08075548145234557</v>
                </pt>
                <pt idx="1109">
                  <v>-0.09342573802504117</v>
                </pt>
                <pt idx="1110">
                  <v>-0.07538454576782094</v>
                </pt>
                <pt idx="1111">
                  <v>-0.07056706359842246</v>
                </pt>
                <pt idx="1112">
                  <v>-0.07064712291193131</v>
                </pt>
                <pt idx="1113">
                  <v>-0.07290618788876624</v>
                </pt>
                <pt idx="1114">
                  <v>-0.05052438850348262</v>
                </pt>
                <pt idx="1115">
                  <v>-0.0556586270871986</v>
                </pt>
                <pt idx="1116">
                  <v>-0.05274864508313981</v>
                </pt>
                <pt idx="1117">
                  <v>-0.04812260909821886</v>
                </pt>
                <pt idx="1118">
                  <v>-0.03266419991158653</v>
                </pt>
                <pt idx="1119">
                  <v>-0.03244490700936697</v>
                </pt>
                <pt idx="1120">
                  <v>-0.04107042783000969</v>
                </pt>
                <pt idx="1121">
                  <v>-0.05377897363960082</v>
                </pt>
                <pt idx="1122">
                  <v>-0.03935089300942951</v>
                </pt>
                <pt idx="1123">
                  <v>-0.02490888902038724</v>
                </pt>
                <pt idx="1124">
                  <v>-0.0247278853550631</v>
                </pt>
                <pt idx="1125">
                  <v>-0.01881393867456571</v>
                </pt>
                <pt idx="1126">
                  <v>-0.01131969076219952</v>
                </pt>
                <pt idx="1127">
                  <v>-0.01378064444266525</v>
                </pt>
                <pt idx="1128">
                  <v>-0.007915429518216888</v>
                </pt>
                <pt idx="1129">
                  <v>0</v>
                </pt>
                <pt idx="1130">
                  <v>0</v>
                </pt>
                <pt idx="1131">
                  <v>-0.0102842647991398</v>
                </pt>
                <pt idx="1132">
                  <v>0</v>
                </pt>
                <pt idx="1133">
                  <v>0</v>
                </pt>
                <pt idx="1134">
                  <v>-0.005355551990497198</v>
                </pt>
                <pt idx="1135">
                  <v>-0.01505288991592901</v>
                </pt>
                <pt idx="1136">
                  <v>-0.05548065140442437</v>
                </pt>
                <pt idx="1137">
                  <v>-0.05525878341246615</v>
                </pt>
                <pt idx="1138">
                  <v>-0.09249505917048684</v>
                </pt>
                <pt idx="1139">
                  <v>-0.07052330125918627</v>
                </pt>
                <pt idx="1140">
                  <v>-0.05074291643768747</v>
                </pt>
                <pt idx="1141">
                  <v>-0.06601426099185237</v>
                </pt>
                <pt idx="1142">
                  <v>-0.101414152447204</v>
                </pt>
                <pt idx="1143">
                  <v>-0.05785634559523767</v>
                </pt>
                <pt idx="1144">
                  <v>-0.1012366580536375</v>
                </pt>
                <pt idx="1145">
                  <v>-0.1125450989360577</v>
                </pt>
                <pt idx="1146">
                  <v>-0.1751221127294201</v>
                </pt>
                <pt idx="1147">
                  <v>-0.1515290117999639</v>
                </pt>
                <pt idx="1148">
                  <v>-0.1357593176023238</v>
                </pt>
                <pt idx="1149">
                  <v>-0.1138046264596353</v>
                </pt>
                <pt idx="1150">
                  <v>-0.08839220799612246</v>
                </pt>
                <pt idx="1151">
                  <v>-0.09042315346096996</v>
                </pt>
                <pt idx="1152">
                  <v>-0.07616557496236775</v>
                </pt>
                <pt idx="1153">
                  <v>-0.07570477220983929</v>
                </pt>
                <pt idx="1154">
                  <v>-0.05258954080152378</v>
                </pt>
                <pt idx="1155">
                  <v>-0.04676294599733077</v>
                </pt>
                <pt idx="1156">
                  <v>-0.04300143019520974</v>
                </pt>
                <pt idx="1157">
                  <v>-0.06369318046059791</v>
                </pt>
                <pt idx="1158">
                  <v>-0.03658773855075825</v>
                </pt>
                <pt idx="1159">
                  <v>-0.04401860960449466</v>
                </pt>
                <pt idx="1160">
                  <v>-0.03251902091361825</v>
                </pt>
                <pt idx="1161">
                  <v>-0.01260551529694476</v>
                </pt>
                <pt idx="1162">
                  <v>-0.00759812538613569</v>
                </pt>
                <pt idx="1163">
                  <v>-0.008410503572074624</v>
                </pt>
                <pt idx="1164">
                  <v>0</v>
                </pt>
                <pt idx="1165">
                  <v>0</v>
                </pt>
                <pt idx="1166">
                  <v>-0.02180850341521701</v>
                </pt>
                <pt idx="1167">
                  <v>-0.02923303594465032</v>
                </pt>
                <pt idx="1168">
                  <v>-0.04059559212938446</v>
                </pt>
                <pt idx="1169">
                  <v>-0.06571746717182003</v>
                </pt>
                <pt idx="1170">
                  <v>-0.02454475088605523</v>
                </pt>
                <pt idx="1171">
                  <v>-0.01991417824309827</v>
                </pt>
                <pt idx="1172">
                  <v>0</v>
                </pt>
                <pt idx="1173">
                  <v>-0.002948692746215786</v>
                </pt>
                <pt idx="1174">
                  <v>0</v>
                </pt>
                <pt idx="1175">
                  <v>0</v>
                </pt>
                <pt idx="1176">
                  <v>-0.01233007163784894</v>
                </pt>
                <pt idx="1177">
                  <v>0</v>
                </pt>
                <pt idx="1178">
                  <v>-0.03100275624120086</v>
                </pt>
                <pt idx="1179">
                  <v>-0.03543124929772035</v>
                </pt>
                <pt idx="1180">
                  <v>-0.04533587145472706</v>
                </pt>
                <pt idx="1181">
                  <v>-0.05907411446663102</v>
                </pt>
                <pt idx="1182">
                  <v>-0.03285016491179371</v>
                </pt>
                <pt idx="1183">
                  <v>-0.01558234683693238</v>
                </pt>
                <pt idx="1184">
                  <v>-0.006104049757754915</v>
                </pt>
                <pt idx="1185">
                  <v>-0.01116707316267107</v>
                </pt>
                <pt idx="1186">
                  <v>-0.02117414553217933</v>
                </pt>
                <pt idx="1187">
                  <v>-0.02440628449432558</v>
                </pt>
                <pt idx="1188">
                  <v>-0.01837163649342666</v>
                </pt>
                <pt idx="1189">
                  <v>-0.01310701750907195</v>
                </pt>
                <pt idx="1190">
                  <v>-0.001093903881871583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-0.003259134871140823</v>
                </pt>
                <pt idx="1195">
                  <v>0</v>
                </pt>
                <pt idx="1196">
                  <v>0</v>
                </pt>
                <pt idx="1197">
                  <v>0</v>
                </pt>
                <pt idx="1198">
                  <v>0</v>
                </pt>
                <pt idx="1199">
                  <v>0</v>
                </pt>
                <pt idx="1200">
                  <v>-0.001595669162536062</v>
                </pt>
                <pt idx="1201">
                  <v>0</v>
                </pt>
                <pt idx="1202">
                  <v>0</v>
                </pt>
                <pt idx="1203">
                  <v>-0.0102564256581833</v>
                </pt>
                <pt idx="1204">
                  <v>-0.03126482901952776</v>
                </pt>
                <pt idx="1205">
                  <v>-0.0005736390338837438</v>
                </pt>
                <pt idx="1206">
                  <v>0</v>
                </pt>
                <pt idx="1207">
                  <v>-0.01254674334942718</v>
                </pt>
                <pt idx="1208">
                  <v>-0.1260117864243113</v>
                </pt>
                <pt idx="1209">
                  <v>-0.1206422181198523</v>
                </pt>
                <pt idx="1210">
                  <v>-0.1979610432642241</v>
                </pt>
                <pt idx="1211">
                  <v>-0.3181032850515951</v>
                </pt>
                <pt idx="1212">
                  <v>-0.2481213907033987</v>
                </pt>
                <pt idx="1213">
                  <v>-0.2637478699233172</v>
                </pt>
                <pt idx="1214">
                  <v>-0.1746485373473444</v>
                </pt>
                <pt idx="1215">
                  <v>-0.1495787181671874</v>
                </pt>
                <pt idx="1216">
                  <v>-0.1607675376313548</v>
                </pt>
                <pt idx="1217">
                  <v>-0.1625514768531666</v>
                </pt>
                <pt idx="1218">
                  <v>-0.1332362965066741</v>
                </pt>
                <pt idx="1219">
                  <v>-0.1527915838303513</v>
                </pt>
                <pt idx="1220">
                  <v>-0.1256478983243396</v>
                </pt>
                <pt idx="1221">
                  <v>-0.09935920193126946</v>
                </pt>
                <pt idx="1222">
                  <v>-0.0550950250875698</v>
                </pt>
                <pt idx="1223">
                  <v>-0.1002467338824198</v>
                </pt>
                <pt idx="1224">
                  <v>-0.08355225788128373</v>
                </pt>
                <pt idx="1225">
                  <v>-0.109790660797122</v>
                </pt>
                <pt idx="1226">
                  <v>-0.07400537252674422</v>
                </pt>
                <pt idx="1227">
                  <v>-0.05772507810281169</v>
                </pt>
                <pt idx="1228">
                  <v>-0.04598303038909402</v>
                </pt>
                <pt idx="1229">
                  <v>-0.04867521064091629</v>
                </pt>
                <pt idx="1230">
                  <v>-0.0322588279844741</v>
                </pt>
                <pt idx="1231">
                  <v>-0.008543974249739517</v>
                </pt>
                <pt idx="1232">
                  <v>-0.002162619520969411</v>
                </pt>
                <pt idx="1233">
                  <v>0</v>
                </pt>
                <pt idx="1234">
                  <v>0</v>
                </pt>
                <pt idx="1235">
                  <v>-0.02310426709159896</v>
                </pt>
                <pt idx="1236">
                  <v>-0.04761673997508575</v>
                </pt>
                <pt idx="1237">
                  <v>-0.0537455708507103</v>
                </pt>
                <pt idx="1238">
                  <v>-0.05973472139475089</v>
                </pt>
                <pt idx="1239">
                  <v>-0.04548732757318252</v>
                </pt>
                <pt idx="1240">
                  <v>-0.008802711508804184</v>
                </pt>
                <pt idx="1241">
                  <v>-0.006898498008842679</v>
                </pt>
                <pt idx="1242">
                  <v>-0.01214933822879649</v>
                </pt>
                <pt idx="1243">
                  <v>-0.0678589855787185</v>
                </pt>
                <pt idx="1244">
                  <v>0</v>
                </pt>
                <pt idx="1245">
                  <v>0</v>
                </pt>
                <pt idx="1246">
                  <v>-0.007701211943712316</v>
                </pt>
                <pt idx="1247">
                  <v>0</v>
                </pt>
                <pt idx="1248">
                  <v>0</v>
                </pt>
                <pt idx="1249">
                  <v>-0.009640130625662269</v>
                </pt>
                <pt idx="1250">
                  <v>0</v>
                </pt>
                <pt idx="1251">
                  <v>-0.001711862533394726</v>
                </pt>
                <pt idx="1252">
                  <v>0</v>
                </pt>
                <pt idx="1253">
                  <v>0</v>
                </pt>
                <pt idx="1254">
                  <v>-0.01475417551272262</v>
                </pt>
                <pt idx="1255">
                  <v>0</v>
                </pt>
                <pt idx="1256">
                  <v>-0.03312013369881839</v>
                </pt>
                <pt idx="1257">
                  <v>0</v>
                </pt>
                <pt idx="1258">
                  <v>0</v>
                </pt>
                <pt idx="1259">
                  <v>-0.007146433263952923</v>
                </pt>
                <pt idx="1260">
                  <v>-0.03143210761328952</v>
                </pt>
                <pt idx="1261">
                  <v>-0.0236071189860807</v>
                </pt>
                <pt idx="1262">
                  <v>0</v>
                </pt>
                <pt idx="1263">
                  <v>-0.007668626088544239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  <pt idx="1268">
                  <v>-0.001266285506765108</v>
                </pt>
                <pt idx="1269">
                  <v>-0.0010273637130358</v>
                </pt>
                <pt idx="1270">
                  <v>0</v>
                </pt>
                <pt idx="1271">
                  <v>-0.01388035722723624</v>
                </pt>
                <pt idx="1272">
                  <v>-0.0181306998062658</v>
                </pt>
                <pt idx="1273">
                  <v>-0.006731087274961189</v>
                </pt>
                <pt idx="1274">
                  <v>-0.0006402683929499497</v>
                </pt>
                <pt idx="1275">
                  <v>0</v>
                </pt>
                <pt idx="1276">
                  <v>-0.01906795622775126</v>
                </pt>
                <pt idx="1277">
                  <v>0</v>
                </pt>
                <pt idx="1278">
                  <v>0</v>
                </pt>
                <pt idx="1279">
                  <v>0</v>
                </pt>
                <pt idx="1280">
                  <v>-0.009701227815221314</v>
                </pt>
                <pt idx="1281">
                  <v>0</v>
                </pt>
                <pt idx="1282">
                  <v>-0.003746778518469718</v>
                </pt>
                <pt idx="1283">
                  <v>0</v>
                </pt>
                <pt idx="1284">
                  <v>0</v>
                </pt>
                <pt idx="1285">
                  <v>-0.00589301700984779</v>
                </pt>
                <pt idx="1286">
                  <v>0</v>
                </pt>
                <pt idx="1287">
                  <v>0</v>
                </pt>
                <pt idx="1288">
                  <v>-0.01694436911163888</v>
                </pt>
                <pt idx="1289">
                  <v>-0.02258661251524119</v>
                </pt>
                <pt idx="1290">
                  <v>-0.01762787651887487</v>
                </pt>
                <pt idx="1291">
                  <v>-0.03933254399252117</v>
                </pt>
                <pt idx="1292">
                  <v>-0.03176986526084635</v>
                </pt>
                <pt idx="1293">
                  <v>-0.01412434984113975</v>
                </pt>
                <pt idx="1294">
                  <v>0</v>
                </pt>
                <pt idx="1295">
                  <v>0</v>
                </pt>
                <pt idx="1296">
                  <v>0</v>
                </pt>
                <pt idx="1297">
                  <v>-0.003125046567025502</v>
                </pt>
                <pt idx="1298">
                  <v>0</v>
                </pt>
                <pt idx="1299">
                  <v>-0.02199678158179297</v>
                </pt>
                <pt idx="1300">
                  <v>-0.03395729210125242</v>
                </pt>
                <pt idx="1301">
                  <v>0</v>
                </pt>
                <pt idx="1302">
                  <v>-0.01939295673617691</v>
                </pt>
                <pt idx="1303">
                  <v>0</v>
                </pt>
                <pt idx="1304">
                  <v>0</v>
                </pt>
                <pt idx="1305">
                  <v>-0.01870470691413262</v>
                </pt>
                <pt idx="1306">
                  <v>-0.02167983584337985</v>
                </pt>
                <pt idx="1307">
                  <v>-0.07726103504273873</v>
                </pt>
                <pt idx="1308">
                  <v>-0.07014632263154141</v>
                </pt>
                <pt idx="1309">
                  <v>-0.05573645980638597</v>
                </pt>
                <pt idx="1310">
                  <v>-0.0729179342786046</v>
                </pt>
                <pt idx="1311">
                  <v>-0.08755649178167846</v>
                </pt>
                <pt idx="1312">
                  <v>-0.08004943162029143</v>
                </pt>
                <pt idx="1313">
                  <v>-0.09175272440403015</v>
                </pt>
                <pt idx="1314">
                  <v>-0.1178868611760361</v>
                </pt>
                <pt idx="1315">
                  <v>-0.06358551292649472</v>
                </pt>
                <pt idx="1316">
                  <v>-0.04681317113495498</v>
                </pt>
                <pt idx="1317">
                  <v>-0.04622569856782588</v>
                </pt>
                <pt idx="1318">
                  <v>-0.05830665228757637</v>
                </pt>
                <pt idx="1319">
                  <v>-0.07838352726921771</v>
                </pt>
                <pt idx="1320">
                  <v>-0.103730870424533</v>
                </pt>
                <pt idx="1321">
                  <v>-0.1330730270363267</v>
                </pt>
                <pt idx="1322">
                  <v>-0.1348753089476269</v>
                </pt>
                <pt idx="1323">
                  <v>-0.1557410756622705</v>
                </pt>
                <pt idx="1324">
                  <v>-0.1814492948231078</v>
                </pt>
                <pt idx="1325">
                  <v>-0.1275528830216233</v>
                </pt>
                <pt idx="1326">
                  <v>-0.1379805210881671</v>
                </pt>
                <pt idx="1327">
                  <v>-0.1815542006386667</v>
                </pt>
                <pt idx="1328">
                  <v>-0.2289758255038626</v>
                </pt>
                <pt idx="1329">
                  <v>-0.1792714500921074</v>
                </pt>
                <pt idx="1330">
                  <v>-0.1974012731369776</v>
                </pt>
                <pt idx="1331">
                  <v>-0.1818647218527206</v>
                </pt>
                <pt idx="1332">
                  <v>-0.1894640991317995</v>
                </pt>
                <pt idx="1333">
                  <v>-0.1688039478156511</v>
                </pt>
                <pt idx="1334">
                  <v>-0.1334171181113597</v>
                </pt>
                <pt idx="1335">
                  <v>-0.1302909248077078</v>
                </pt>
                <pt idx="1336">
                  <v>-0.1019747470720788</v>
                </pt>
                <pt idx="1337">
                  <v>-0.1128157140519244</v>
                </pt>
                <pt idx="1338">
                  <v>-0.1486557368794297</v>
                </pt>
                <pt idx="1339">
                  <v>-0.1766446084705152</v>
                </pt>
                <pt idx="1340">
                  <v>-0.1466205640575892</v>
                </pt>
                <pt idx="1341">
                  <v>-0.1873303148433337</v>
                </pt>
                <pt idx="1342">
                  <v>-0.2251173896076103</v>
                </pt>
                <pt idx="1343">
                  <v>-0.2476952192321734</v>
                </pt>
                <pt idx="1344">
                  <v>-0.2363569986865792</v>
                </pt>
                <pt idx="1345">
                  <v>-0.2482302388915232</v>
                </pt>
                <pt idx="1346">
                  <v>-0.2126294013234918</v>
                </pt>
                <pt idx="1347">
                  <v>-0.1815122383124431</v>
                </pt>
                <pt idx="1348">
                  <v>-0.2088947542895988</v>
                </pt>
                <pt idx="1349">
                  <v>-0.1622368437616709</v>
                </pt>
                <pt idx="1350">
                  <v>-0.1680255466642049</v>
                </pt>
                <pt idx="1351">
                  <v>-0.1552731957248783</v>
                </pt>
                <pt idx="1352">
                  <v>-0.1457099815785389</v>
                </pt>
                <pt idx="1353">
                  <v>-0.1745213147636052</v>
                </pt>
                <pt idx="1354">
                  <v>-0.1917300647478694</v>
                </pt>
                <pt idx="1355">
                  <v>-0.193312044446496</v>
                </pt>
                <pt idx="1356">
                  <v>-0.1944282423240415</v>
                </pt>
                <pt idx="1357">
                  <v>-0.1827669118665263</v>
                </pt>
                <pt idx="1358">
                  <v>-0.1609444041139865</v>
                </pt>
                <pt idx="1359">
                  <v>-0.1665002161059801</v>
                </pt>
                <pt idx="1360">
                  <v>-0.1459491668380128</v>
                </pt>
                <pt idx="1361">
                  <v>-0.132118384114742</v>
                </pt>
                <pt idx="1362">
                  <v>-0.1417739153787729</v>
                </pt>
                <pt idx="1363">
                  <v>-0.1441594736245799</v>
                </pt>
                <pt idx="1364">
                  <v>-0.1670394319979523</v>
                </pt>
                <pt idx="1365">
                  <v>-0.1511776726854631</v>
                </pt>
                <pt idx="1366">
                  <v>-0.1897935033926541</v>
                </pt>
                <pt idx="1367">
                  <v>-0.1782433730996312</v>
                </pt>
                <pt idx="1368">
                  <v>-0.1668401109483907</v>
                </pt>
                <pt idx="1369">
                  <v>-0.1378189661322065</v>
                </pt>
                <pt idx="1370">
                  <v>-0.1387190580297009</v>
                </pt>
                <pt idx="1371">
                  <v>-0.1318750026226454</v>
                </pt>
                <pt idx="1372">
                  <v>-0.1327394265428498</v>
                </pt>
                <pt idx="1373">
                  <v>-0.1251946002878617</v>
                </pt>
                <pt idx="1374">
                  <v>-0.1321666407898989</v>
                </pt>
                <pt idx="1375">
                  <v>-0.1347200483405999</v>
                </pt>
                <pt idx="1376">
                  <v>-0.1204738385877161</v>
                </pt>
                <pt idx="1377">
                  <v>-0.1176476759165622</v>
                </pt>
                <pt idx="1378">
                  <v>-0.1015089652509977</v>
                </pt>
                <pt idx="1379">
                  <v>-0.09804917145386882</v>
                </pt>
                <pt idx="1380">
                  <v>-0.07481672954021878</v>
                </pt>
                <pt idx="1381">
                  <v>-0.08766979006248199</v>
                </pt>
                <pt idx="1382">
                  <v>-0.06625851310693265</v>
                </pt>
                <pt idx="1383">
                  <v>-0.07704912529530994</v>
                </pt>
                <pt idx="1384">
                  <v>-0.05471048093022091</v>
                </pt>
                <pt idx="1385">
                  <v>-0.04822310529606522</v>
                </pt>
                <pt idx="1386">
                  <v>-0.03859484954407943</v>
                </pt>
                <pt idx="1387">
                  <v>-0.06045722150653154</v>
                </pt>
                <pt idx="1388">
                  <v>-0.06339038810955522</v>
                </pt>
                <pt idx="1389">
                  <v>-0.08318401738918801</v>
                </pt>
                <pt idx="1390">
                  <v>-0.07563079866895506</v>
                </pt>
                <pt idx="1391">
                  <v>-0.05253893054815384</v>
                </pt>
                <pt idx="1392">
                  <v>-0.06476675240968666</v>
                </pt>
                <pt idx="1393">
                  <v>-0.06627110180479978</v>
                </pt>
                <pt idx="1394">
                  <v>-0.09360116487417591</v>
                </pt>
                <pt idx="1395">
                  <v>-0.1003172351862498</v>
                </pt>
                <pt idx="1396">
                  <v>-0.09602658732989533</v>
                </pt>
                <pt idx="1397">
                  <v>-0.09198141908194835</v>
                </pt>
                <pt idx="1398">
                  <v>-0.1137221002983522</v>
                </pt>
                <pt idx="1399">
                  <v>-0.1361278843853989</v>
                </pt>
                <pt idx="1400">
                  <v>-0.0855695756349949</v>
                </pt>
                <pt idx="1401">
                  <v>-0.07363129382440459</v>
                </pt>
                <pt idx="1402">
                  <v>-0.05290610090260961</v>
                </pt>
                <pt idx="1403">
                  <v>-0.04339743778036087</v>
                </pt>
                <pt idx="1404">
                  <v>-0.03599318531822138</v>
                </pt>
                <pt idx="1405">
                  <v>-0.03394962003113611</v>
                </pt>
                <pt idx="1406">
                  <v>-0.009859048546215332</v>
                </pt>
                <pt idx="1407">
                  <v>-0.002423324339408173</v>
                </pt>
                <pt idx="1408">
                  <v>0</v>
                </pt>
                <pt idx="1409">
                  <v>-0.015218571731068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0</v>
                </pt>
                <pt idx="1415">
                  <v>-0.004185723579111955</v>
                </pt>
                <pt idx="1416">
                  <v>0</v>
                </pt>
                <pt idx="1417">
                  <v>0</v>
                </pt>
                <pt idx="1418">
                  <v>-0.002606539123393148</v>
                </pt>
                <pt idx="1419">
                  <v>-0.00389131568906842</v>
                </pt>
                <pt idx="1420">
                  <v>0</v>
                </pt>
                <pt idx="1421">
                  <v>0</v>
                </pt>
                <pt idx="1422">
                  <v>-0.009517828085300772</v>
                </pt>
                <pt idx="1423">
                  <v>-0.02492030412895996</v>
                </pt>
                <pt idx="1424">
                  <v>-0.05464424714760163</v>
                </pt>
                <pt idx="1425">
                  <v>-0.02938327290721032</v>
                </pt>
                <pt idx="1426">
                  <v>-0.02408670910769184</v>
                </pt>
                <pt idx="1427">
                  <v>-0.006027386831863102</v>
                </pt>
                <pt idx="1428">
                  <v>0</v>
                </pt>
                <pt idx="1429">
                  <v>0</v>
                </pt>
                <pt idx="1430">
                  <v>-0.005129394199882342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-0.0007576007114858951</v>
                </pt>
                <pt idx="1435">
                  <v>0</v>
                </pt>
                <pt idx="1436">
                  <v>0</v>
                </pt>
                <pt idx="1437">
                  <v>-0.01965149100234187</v>
                </pt>
                <pt idx="1438">
                  <v>-0.02782551399289446</v>
                </pt>
                <pt idx="1439">
                  <v>-0.04786700739936067</v>
                </pt>
                <pt idx="1440">
                  <v>-0.04829440729429157</v>
                </pt>
                <pt idx="1441">
                  <v>-0.01088088899178152</v>
                </pt>
                <pt idx="1442">
                  <v>0</v>
                </pt>
                <pt idx="1443">
                  <v>0</v>
                </pt>
                <pt idx="1444">
                  <v>-0.04248636782097581</v>
                </pt>
                <pt idx="1445">
                  <v>-0.003962183981304324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-0.009642486278000351</v>
                </pt>
                <pt idx="1452">
                  <v>-0.02316754395387977</v>
                </pt>
                <pt idx="1453">
                  <v>0</v>
                </pt>
                <pt idx="1454">
                  <v>-0.02083548771253296</v>
                </pt>
                <pt idx="1455">
                  <v>-0.004369914970127731</v>
                </pt>
                <pt idx="1456">
                  <v>0</v>
                </pt>
                <pt idx="1457">
                  <v>0</v>
                </pt>
                <pt idx="1458">
                  <v>-0.006433212320636095</v>
                </pt>
                <pt idx="1459">
                  <v>-0.02617617938120975</v>
                </pt>
                <pt idx="1460">
                  <v>-0.01960996803097403</v>
                </pt>
                <pt idx="1461">
                  <v>-0.02426821799361933</v>
                </pt>
                <pt idx="1462">
                  <v>-0.04322140069323699</v>
                </pt>
                <pt idx="1463">
                  <v>-0.01537041871706846</v>
                </pt>
                <pt idx="1464">
                  <v>0</v>
                </pt>
                <pt idx="1465">
                  <v>-0.00995043630475112</v>
                </pt>
                <pt idx="1466">
                  <v>-0.01233355842418915</v>
                </pt>
                <pt idx="1467">
                  <v>0</v>
                </pt>
                <pt idx="1468">
                  <v>-0.01659953259641223</v>
                </pt>
                <pt idx="1469">
                  <v>-0.02618801137599491</v>
                </pt>
                <pt idx="1470">
                  <v>-0.05632883755844598</v>
                </pt>
                <pt idx="1471">
                  <v>-0.07779538582056489</v>
                </pt>
                <pt idx="1472">
                  <v>-0.07311480825495564</v>
                </pt>
                <pt idx="1473">
                  <v>-0.08728083301851475</v>
                </pt>
                <pt idx="1474">
                  <v>-0.1701738289970121</v>
                </pt>
                <pt idx="1475">
                  <v>-0.1228643433862721</v>
                </pt>
                <pt idx="1476">
                  <v>-0.136055656679145</v>
                </pt>
                <pt idx="1477">
                  <v>-0.09639503943819983</v>
                </pt>
                <pt idx="1478">
                  <v>-0.06998951694542432</v>
                </pt>
                <pt idx="1479">
                  <v>-0.07436590603192672</v>
                </pt>
                <pt idx="1480">
                  <v>-0.02555346766689071</v>
                </pt>
                <pt idx="1481">
                  <v>-0.05099409122056453</v>
                </pt>
                <pt idx="1482">
                  <v>-0.0331892526612404</v>
                </pt>
                <pt idx="1483">
                  <v>-0.01868796640189196</v>
                </pt>
                <pt idx="1484">
                  <v>-0.02251321829775466</v>
                </pt>
                <pt idx="1485">
                  <v>-0.02400635852046651</v>
                </pt>
                <pt idx="1486">
                  <v>0</v>
                </pt>
                <pt idx="1487">
                  <v>0</v>
                </pt>
                <pt idx="1488">
                  <v>-0.003121342177136222</v>
                </pt>
                <pt idx="1489">
                  <v>0</v>
                </pt>
                <pt idx="1490">
                  <v>0</v>
                </pt>
                <pt idx="1491">
                  <v>-0.02357778807383104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-0.001028311821256178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-0.003100072625128236</v>
                </pt>
                <pt idx="1500">
                  <v>0</v>
                </pt>
                <pt idx="1501">
                  <v>-0.02431285075918088</v>
                </pt>
                <pt idx="1502">
                  <v>-0.007710187483527586</v>
                </pt>
                <pt idx="1503">
                  <v>0</v>
                </pt>
                <pt idx="1504">
                  <v>0</v>
                </pt>
                <pt idx="1505">
                  <v>-0.01628607350662259</v>
                </pt>
                <pt idx="1506">
                  <v>-0.01550978041577733</v>
                </pt>
                <pt idx="1507">
                  <v>-0.03467881056109468</v>
                </pt>
                <pt idx="1508">
                  <v>0</v>
                </pt>
                <pt idx="1509">
                  <v>0</v>
                </pt>
                <pt idx="1510">
                  <v>-0.006257277596646404</v>
                </pt>
                <pt idx="1511">
                  <v>-0.005225314392175107</v>
                </pt>
                <pt idx="1512">
                  <v>0</v>
                </pt>
                <pt idx="1513">
                  <v>-0.01031322060508455</v>
                </pt>
                <pt idx="1514">
                  <v>0</v>
                </pt>
                <pt idx="1515">
                  <v>-0.003771022697910409</v>
                </pt>
                <pt idx="1516">
                  <v>-0.007273609444351958</v>
                </pt>
                <pt idx="1517">
                  <v>-0.003911700362316806</v>
                </pt>
                <pt idx="1518">
                  <v>-0.004877782690331123</v>
                </pt>
                <pt idx="1519">
                  <v>-0.01867711317948739</v>
                </pt>
                <pt idx="1520">
                  <v>-0.008149256130962179</v>
                </pt>
                <pt idx="1521">
                  <v>-0.01254615088684341</v>
                </pt>
                <pt idx="1522">
                  <v>-0.03247931464138665</v>
                </pt>
                <pt idx="1523">
                  <v>-0.04795816418518928</v>
                </pt>
                <pt idx="1524">
                  <v>-0.0660036633612201</v>
                </pt>
                <pt idx="1525">
                  <v>-0.08576026229206968</v>
                </pt>
                <pt idx="1526">
                  <v>-0.05506382172407653</v>
                </pt>
                <pt idx="1527">
                  <v>-0.02633686845777072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JCW</author>
  </authors>
  <commentList>
    <comment ref="B2" authorId="0" shapeId="0">
      <text>
        <t>UEsDBBQACAgIAKdLiVwAAAAAAAAAAAAAAAABAAAAMLVWS2sjRxD2Ob/C9CEkoIF5aR66ee2xV1iWjF5ksxjR09MjNzuamfT07NoYH5LDGpawuSSEEAIhkCWnsJBTNiT5NbL/Rqq7R7KME3YJyUXSfF1d9VV9VTWK9h5svbe1tXWB6FlZcLFb5Cmbo84FijOcPxkXqGO19O8pzmqKOshELZTQFNeZ6OF8XuO5REkuYVaVGT4/KhIJJYtunjCCBSvkIcvT4pDSclImWMC5CVC1UxHUEbym8uEhS+gDGWoF1RXt1TnmqJPirKKXrYblmImMDkrlGKjiLFNIlNEFzUXVmLcQKepc8POVu4RWhLPmmoZSTj+paU7WNkAhFyxllK+QCi/KjK6faEaJoIkKeEjPe6wSqPN4HaqFOK1EwWkfLyjSAeCrzplAklAiQVUA8FXUnMgftSrJnkRP1nATUOA4085WWUlf1bpEt1cVAjVaUMEZlPXxBZrBId5jc3XBBiHpnOXaGFmhHZiW6UhapyAkHVJS8ATunTREO+jANE3L822wobkmgSajzvbo/ePttmlug8D0TB1OZIIddFywXCYKOmE4S9ak6ZngmIgxnm+WXnXXnBd1qQ4a2ycU5EBp2ydemNgGxaFruDR1jCBNfSO1fMfzHddx4wAi5ZrVzR8vl9/+3rn+/mp59fz6m5+Xr78EgtefX11/9RqsSsxB126i2q5RaB2Pi3v1lR4/+xVdtt5eQ8u0/Ps1vIASLhZQA9mgDcdeH11Kj0VJOQYG8mihje8J49tyzgjOI9Xxq6LpKCMqufxtjKPBdLYzPdApAyQor+TxUbTTn40fHUfNBPcnvd5sPJh9HA0HDXQcDbuDvdFsdzDpjwGzTYl2D/qDYTST9pIbIEeD/vhh75G6dakS+odUT2RjJE1WzSzoPrFWXSoV2ewyjU5qJnHHCbBnOdiwXDswXFg6RoDj1HAsgqEJLJuoaXrGcQkV3dUtW9lIBi5KWYxufzK6V4ruSGWzmfowmkbDUbRK6XYAKnez9aG7oLWgr5affnHz6jco0PXXPy6/u7p586dGlm9e/U/TYLrE9kPcNnDbo4YbmMQIYjMwPMe20tBpux5ObqfhHYnenQr8bPfe1AN4qKfRtC0ax4nhmV5ouCQOjNB1TcNxEowdJwQ1ErQxWjqr1WQ1u0pX5R2mKgQCpv22zeQE4Z3NtNpK0yKDl07GxLleUNsfTLsffbgpzH+jiRenth3aieE6PnyEbcsIfC8xfGJS37QJSVUOt5rcWU2//LB88dPNyyu9o1YU/8WiUv3OKbCtTsfnpX61Crag+7LrYVcIlqtXOjmlRL7G2W3SGa7EIJYSuPpBO0CZRCl/ql7eFfAq4mqfFwu1FmwQW2UG4EhgLnaEUs2Vqlkal/8cpGm7MYUBZUXSeC/Ffp1lxwqCefsLUEsHCI6zPaccBAAAhQgAAA==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>
    <from>
      <col>30</col>
      <colOff>409222</colOff>
      <row>23</row>
      <rowOff>127001</rowOff>
    </from>
    <to>
      <col>109</col>
      <colOff>674686</colOff>
      <row>168</row>
      <rowOff>8820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696784</colOff>
      <row>34</row>
      <rowOff>137297</rowOff>
    </from>
    <to>
      <col>17</col>
      <colOff>5638800</colOff>
      <row>64</row>
      <rowOff>12701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62</row>
      <rowOff>188096</rowOff>
    </from>
    <to>
      <col>18</col>
      <colOff>0</colOff>
      <row>85</row>
      <rowOff>-1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0</colOff>
      <row>84</row>
      <rowOff>58352</rowOff>
    </from>
    <to>
      <col>17</col>
      <colOff>5594865</colOff>
      <row>105</row>
      <rowOff>137298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0</colOff>
      <row>105</row>
      <rowOff>137298</rowOff>
    </from>
    <to>
      <col>18</col>
      <colOff>36286</colOff>
      <row>128</row>
      <rowOff>145143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jcw/Documents/&#27169;&#22411;/SP200&#26085;/&#25220;&#24213;&#20449;&#2149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美国_标准普尔500指数"/>
      <sheetName val="SP 500乖离率深度分析报告"/>
      <sheetName val="恒生指数"/>
      <sheetName val="恒生乖离率深度分析报告"/>
      <sheetName val="创业板"/>
      <sheetName val="创业板乖离率深度分析报告"/>
      <sheetName val="深度SP500"/>
      <sheetName val="深度SP500乖离率分析报告"/>
    </sheetNames>
    <sheetDataSet>
      <sheetData sheetId="0"/>
      <sheetData sheetId="1">
        <row r="128">
          <cell r="B128" t="str">
            <v>≤ -3%</v>
          </cell>
          <cell r="C128" t="str">
            <v>≤ -5%</v>
          </cell>
          <cell r="D128" t="str">
            <v>≤ -8%</v>
          </cell>
          <cell r="E128" t="str">
            <v>≤ -10%</v>
          </cell>
          <cell r="F128" t="str">
            <v>≤ -15%</v>
          </cell>
        </row>
        <row r="129">
          <cell r="A129" t="str">
            <v>5日</v>
          </cell>
          <cell r="B129">
            <v>0.60899999999999999</v>
          </cell>
          <cell r="C129">
            <v>0.5</v>
          </cell>
          <cell r="D129">
            <v>0.64300000000000002</v>
          </cell>
          <cell r="E129">
            <v>0.63600000000000001</v>
          </cell>
          <cell r="F129">
            <v>0.75</v>
          </cell>
        </row>
        <row r="130">
          <cell r="A130" t="str">
            <v>10日</v>
          </cell>
          <cell r="B130">
            <v>0.60899999999999999</v>
          </cell>
          <cell r="C130">
            <v>0.61099999999999999</v>
          </cell>
          <cell r="D130">
            <v>0.64300000000000002</v>
          </cell>
          <cell r="E130">
            <v>0.63600000000000001</v>
          </cell>
          <cell r="F130">
            <v>0.75</v>
          </cell>
        </row>
        <row r="131">
          <cell r="A131" t="str">
            <v>20日</v>
          </cell>
          <cell r="B131">
            <v>0.52200000000000002</v>
          </cell>
          <cell r="C131">
            <v>0.66700000000000004</v>
          </cell>
          <cell r="D131">
            <v>0.71399999999999997</v>
          </cell>
          <cell r="E131">
            <v>0.72699999999999998</v>
          </cell>
          <cell r="F131">
            <v>1</v>
          </cell>
        </row>
        <row r="132">
          <cell r="A132" t="str">
            <v>60日</v>
          </cell>
          <cell r="B132">
            <v>0.78300000000000003</v>
          </cell>
          <cell r="C132">
            <v>0.77800000000000002</v>
          </cell>
          <cell r="D132">
            <v>0.78600000000000003</v>
          </cell>
          <cell r="E132">
            <v>0.81799999999999995</v>
          </cell>
          <cell r="F132">
            <v>1</v>
          </cell>
        </row>
        <row r="133">
          <cell r="A133" t="str">
            <v>120日</v>
          </cell>
          <cell r="B133">
            <v>0.78300000000000003</v>
          </cell>
          <cell r="C133">
            <v>0.83299999999999996</v>
          </cell>
          <cell r="D133">
            <v>0.85699999999999998</v>
          </cell>
          <cell r="E133">
            <v>0.81799999999999995</v>
          </cell>
          <cell r="F133">
            <v>1</v>
          </cell>
        </row>
        <row r="134">
          <cell r="A134" t="str">
            <v>250日</v>
          </cell>
          <cell r="B134">
            <v>0.90900000000000003</v>
          </cell>
          <cell r="C134">
            <v>0.88200000000000001</v>
          </cell>
          <cell r="D134">
            <v>1</v>
          </cell>
          <cell r="E134">
            <v>1</v>
          </cell>
          <cell r="F134">
            <v>1</v>
          </cell>
        </row>
        <row r="138">
          <cell r="B138" t="str">
            <v>≤ -3%</v>
          </cell>
          <cell r="C138" t="str">
            <v>≤ -5%</v>
          </cell>
          <cell r="D138" t="str">
            <v>≤ -8%</v>
          </cell>
          <cell r="E138" t="str">
            <v>≤ -10%</v>
          </cell>
          <cell r="F138" t="str">
            <v>≤ -15%</v>
          </cell>
        </row>
        <row r="139">
          <cell r="A139" t="str">
            <v>5日</v>
          </cell>
          <cell r="B139">
            <v>8.0000000000000004E-4</v>
          </cell>
          <cell r="C139">
            <v>-6.7999999999999996E-3</v>
          </cell>
          <cell r="D139">
            <v>8.8000000000000005E-3</v>
          </cell>
          <cell r="E139">
            <v>2.9999999999999997E-4</v>
          </cell>
          <cell r="F139">
            <v>1.4500000000000001E-2</v>
          </cell>
        </row>
        <row r="140">
          <cell r="A140" t="str">
            <v>10日</v>
          </cell>
          <cell r="B140">
            <v>0.01</v>
          </cell>
          <cell r="C140">
            <v>-2.8999999999999998E-3</v>
          </cell>
          <cell r="D140">
            <v>-8.0000000000000004E-4</v>
          </cell>
          <cell r="E140">
            <v>1E-3</v>
          </cell>
          <cell r="F140">
            <v>4.4499999999999998E-2</v>
          </cell>
        </row>
        <row r="141">
          <cell r="A141" t="str">
            <v>20日</v>
          </cell>
          <cell r="B141">
            <v>7.6E-3</v>
          </cell>
          <cell r="C141">
            <v>1.8100000000000002E-2</v>
          </cell>
          <cell r="D141">
            <v>3.2800000000000003E-2</v>
          </cell>
          <cell r="E141">
            <v>4.48E-2</v>
          </cell>
          <cell r="F141">
            <v>8.7599999999999997E-2</v>
          </cell>
        </row>
        <row r="142">
          <cell r="A142" t="str">
            <v>60日</v>
          </cell>
          <cell r="B142">
            <v>5.3900000000000003E-2</v>
          </cell>
          <cell r="C142">
            <v>5.0799999999999998E-2</v>
          </cell>
          <cell r="D142">
            <v>7.8700000000000006E-2</v>
          </cell>
          <cell r="E142">
            <v>9.3100000000000002E-2</v>
          </cell>
          <cell r="F142">
            <v>0.15770000000000001</v>
          </cell>
        </row>
        <row r="143">
          <cell r="A143" t="str">
            <v>120日</v>
          </cell>
          <cell r="B143">
            <v>8.4900000000000003E-2</v>
          </cell>
          <cell r="C143">
            <v>8.2199999999999995E-2</v>
          </cell>
          <cell r="D143">
            <v>9.9599999999999994E-2</v>
          </cell>
          <cell r="E143">
            <v>0.122</v>
          </cell>
          <cell r="F143">
            <v>0.214</v>
          </cell>
        </row>
        <row r="144">
          <cell r="A144" t="str">
            <v>250日</v>
          </cell>
          <cell r="B144">
            <v>0.1797</v>
          </cell>
          <cell r="C144">
            <v>0.1835</v>
          </cell>
          <cell r="D144">
            <v>0.19789999999999999</v>
          </cell>
          <cell r="E144">
            <v>0.2225</v>
          </cell>
          <cell r="F144">
            <v>0.32369999999999999</v>
          </cell>
        </row>
        <row r="148">
          <cell r="B148" t="str">
            <v>占比</v>
          </cell>
        </row>
        <row r="149">
          <cell r="A149" t="str">
            <v>&lt; -20%</v>
          </cell>
          <cell r="B149">
            <v>3.2000000000000002E-3</v>
          </cell>
        </row>
        <row r="150">
          <cell r="A150" t="str">
            <v>-20%~-15%</v>
          </cell>
          <cell r="B150">
            <v>5.7000000000000002E-3</v>
          </cell>
        </row>
        <row r="151">
          <cell r="A151" t="str">
            <v>-15%~-10%</v>
          </cell>
          <cell r="B151">
            <v>2.4799999999999999E-2</v>
          </cell>
        </row>
        <row r="152">
          <cell r="A152" t="str">
            <v>-10%~-8%</v>
          </cell>
          <cell r="B152">
            <v>1.7999999999999999E-2</v>
          </cell>
        </row>
        <row r="153">
          <cell r="A153" t="str">
            <v>-8%~-5%</v>
          </cell>
          <cell r="B153">
            <v>3.8899999999999997E-2</v>
          </cell>
        </row>
        <row r="154">
          <cell r="A154" t="str">
            <v>-5%~-3%</v>
          </cell>
          <cell r="B154">
            <v>3.04E-2</v>
          </cell>
        </row>
        <row r="155">
          <cell r="A155" t="str">
            <v>-3%~0%</v>
          </cell>
          <cell r="B155">
            <v>7.1099999999999997E-2</v>
          </cell>
        </row>
        <row r="156">
          <cell r="A156" t="str">
            <v>0%~3%</v>
          </cell>
          <cell r="B156">
            <v>0.1366</v>
          </cell>
        </row>
        <row r="157">
          <cell r="A157" t="str">
            <v>3%~5%</v>
          </cell>
          <cell r="B157">
            <v>0.15459999999999999</v>
          </cell>
        </row>
        <row r="158">
          <cell r="A158" t="str">
            <v>5%~8%</v>
          </cell>
          <cell r="B158">
            <v>0.24629999999999999</v>
          </cell>
        </row>
        <row r="159">
          <cell r="A159" t="str">
            <v>8%~10%</v>
          </cell>
          <cell r="B159">
            <v>0.11890000000000001</v>
          </cell>
        </row>
        <row r="160">
          <cell r="A160" t="str">
            <v>10%~12%</v>
          </cell>
          <cell r="B160">
            <v>9.4500000000000001E-2</v>
          </cell>
        </row>
        <row r="161">
          <cell r="A161" t="str">
            <v>12%~14%</v>
          </cell>
          <cell r="B161">
            <v>3.6799999999999999E-2</v>
          </cell>
        </row>
        <row r="162">
          <cell r="A162" t="str">
            <v>&gt; 14%</v>
          </cell>
          <cell r="B162">
            <v>2.0199999999999999E-2</v>
          </cell>
        </row>
      </sheetData>
      <sheetData sheetId="2"/>
      <sheetData sheetId="3"/>
      <sheetData sheetId="4"/>
      <sheetData sheetId="5"/>
      <sheetData sheetId="6"/>
      <sheetData sheetId="7">
        <row r="125">
          <cell r="B125" t="str">
            <v>≤ -3%</v>
          </cell>
          <cell r="C125" t="str">
            <v>≤ -5%</v>
          </cell>
          <cell r="D125" t="str">
            <v>≤ -8%</v>
          </cell>
          <cell r="E125" t="str">
            <v>≤ -10%</v>
          </cell>
          <cell r="F125" t="str">
            <v>≤ -15%</v>
          </cell>
          <cell r="G125" t="str">
            <v>≤ -20%</v>
          </cell>
          <cell r="H125" t="str">
            <v>≤ -25%</v>
          </cell>
          <cell r="I125" t="str">
            <v>≤ -30%</v>
          </cell>
        </row>
        <row r="126">
          <cell r="A126" t="str">
            <v>5日</v>
          </cell>
          <cell r="B126">
            <v>0.49099999999999999</v>
          </cell>
          <cell r="C126">
            <v>0.51600000000000001</v>
          </cell>
          <cell r="D126">
            <v>0.61699999999999999</v>
          </cell>
          <cell r="E126">
            <v>0.61199999999999999</v>
          </cell>
          <cell r="F126">
            <v>0.60399999999999998</v>
          </cell>
          <cell r="G126">
            <v>0.66700000000000004</v>
          </cell>
          <cell r="H126">
            <v>0.68799999999999994</v>
          </cell>
          <cell r="I126">
            <v>0.75</v>
          </cell>
        </row>
        <row r="127">
          <cell r="A127" t="str">
            <v>10日</v>
          </cell>
          <cell r="B127">
            <v>0.53100000000000003</v>
          </cell>
          <cell r="C127">
            <v>0.56599999999999995</v>
          </cell>
          <cell r="D127">
            <v>0.61699999999999999</v>
          </cell>
          <cell r="E127">
            <v>0.56299999999999994</v>
          </cell>
          <cell r="F127">
            <v>0.64200000000000002</v>
          </cell>
          <cell r="G127">
            <v>0.63</v>
          </cell>
          <cell r="H127">
            <v>0.625</v>
          </cell>
          <cell r="I127">
            <v>0.5</v>
          </cell>
        </row>
        <row r="128">
          <cell r="A128" t="str">
            <v>20日</v>
          </cell>
          <cell r="B128">
            <v>0.56699999999999995</v>
          </cell>
          <cell r="C128">
            <v>0.56599999999999995</v>
          </cell>
          <cell r="D128">
            <v>0.624</v>
          </cell>
          <cell r="E128">
            <v>0.66</v>
          </cell>
          <cell r="F128">
            <v>0.60399999999999998</v>
          </cell>
          <cell r="G128">
            <v>0.70399999999999996</v>
          </cell>
          <cell r="H128">
            <v>0.75</v>
          </cell>
          <cell r="I128">
            <v>0.5</v>
          </cell>
        </row>
        <row r="129">
          <cell r="A129" t="str">
            <v>60日</v>
          </cell>
          <cell r="B129">
            <v>0.54200000000000004</v>
          </cell>
          <cell r="C129">
            <v>0.56999999999999995</v>
          </cell>
          <cell r="D129">
            <v>0.63800000000000001</v>
          </cell>
          <cell r="E129">
            <v>0.72799999999999998</v>
          </cell>
          <cell r="F129">
            <v>0.73599999999999999</v>
          </cell>
          <cell r="G129">
            <v>0.77800000000000002</v>
          </cell>
          <cell r="H129">
            <v>0.625</v>
          </cell>
          <cell r="I129">
            <v>0.75</v>
          </cell>
        </row>
        <row r="130">
          <cell r="A130" t="str">
            <v>120日</v>
          </cell>
          <cell r="B130">
            <v>0.57799999999999996</v>
          </cell>
          <cell r="C130">
            <v>0.59299999999999997</v>
          </cell>
          <cell r="D130">
            <v>0.63800000000000001</v>
          </cell>
          <cell r="E130">
            <v>0.63100000000000001</v>
          </cell>
          <cell r="F130">
            <v>0.79200000000000004</v>
          </cell>
          <cell r="G130">
            <v>0.81499999999999995</v>
          </cell>
          <cell r="H130">
            <v>0.875</v>
          </cell>
          <cell r="I130">
            <v>0.75</v>
          </cell>
        </row>
        <row r="131">
          <cell r="A131" t="str">
            <v>250日</v>
          </cell>
          <cell r="B131">
            <v>0.68799999999999994</v>
          </cell>
          <cell r="C131">
            <v>0.69499999999999995</v>
          </cell>
          <cell r="D131">
            <v>0.73</v>
          </cell>
          <cell r="E131">
            <v>0.81399999999999995</v>
          </cell>
          <cell r="F131">
            <v>0.86799999999999999</v>
          </cell>
          <cell r="G131">
            <v>0.88900000000000001</v>
          </cell>
          <cell r="H131">
            <v>1</v>
          </cell>
          <cell r="I131">
            <v>1</v>
          </cell>
        </row>
        <row r="135">
          <cell r="B135" t="str">
            <v>≤ -3%</v>
          </cell>
          <cell r="C135" t="str">
            <v>≤ -5%</v>
          </cell>
          <cell r="D135" t="str">
            <v>≤ -8%</v>
          </cell>
          <cell r="E135" t="str">
            <v>≤ -10%</v>
          </cell>
          <cell r="F135" t="str">
            <v>≤ -15%</v>
          </cell>
          <cell r="G135" t="str">
            <v>≤ -20%</v>
          </cell>
          <cell r="H135" t="str">
            <v>≤ -25%</v>
          </cell>
          <cell r="I135" t="str">
            <v>≤ -30%</v>
          </cell>
        </row>
        <row r="136">
          <cell r="A136" t="str">
            <v>5日</v>
          </cell>
          <cell r="B136">
            <v>0</v>
          </cell>
          <cell r="C136">
            <v>-3.0000000000000001E-3</v>
          </cell>
          <cell r="D136">
            <v>4.0000000000000001E-3</v>
          </cell>
          <cell r="E136">
            <v>5.0000000000000001E-3</v>
          </cell>
          <cell r="F136">
            <v>0.01</v>
          </cell>
          <cell r="G136">
            <v>8.9999999999999993E-3</v>
          </cell>
          <cell r="H136">
            <v>1.4E-2</v>
          </cell>
          <cell r="I136">
            <v>4.9000000000000002E-2</v>
          </cell>
        </row>
        <row r="137">
          <cell r="A137" t="str">
            <v>10日</v>
          </cell>
          <cell r="B137">
            <v>1E-3</v>
          </cell>
          <cell r="C137">
            <v>1E-3</v>
          </cell>
          <cell r="D137">
            <v>5.0000000000000001E-3</v>
          </cell>
          <cell r="E137">
            <v>2E-3</v>
          </cell>
          <cell r="F137">
            <v>2.1999999999999999E-2</v>
          </cell>
          <cell r="G137">
            <v>1.2E-2</v>
          </cell>
          <cell r="H137">
            <v>2.1999999999999999E-2</v>
          </cell>
          <cell r="I137">
            <v>-1E-3</v>
          </cell>
        </row>
        <row r="138">
          <cell r="A138" t="str">
            <v>20日</v>
          </cell>
          <cell r="B138">
            <v>2E-3</v>
          </cell>
          <cell r="C138">
            <v>4.0000000000000001E-3</v>
          </cell>
          <cell r="D138">
            <v>0.01</v>
          </cell>
          <cell r="E138">
            <v>1.4999999999999999E-2</v>
          </cell>
          <cell r="F138">
            <v>1.7999999999999999E-2</v>
          </cell>
          <cell r="G138">
            <v>2.3E-2</v>
          </cell>
          <cell r="H138">
            <v>5.7000000000000002E-2</v>
          </cell>
          <cell r="I138">
            <v>6.2E-2</v>
          </cell>
        </row>
        <row r="139">
          <cell r="A139" t="str">
            <v>60日</v>
          </cell>
          <cell r="B139">
            <v>1.2999999999999999E-2</v>
          </cell>
          <cell r="C139">
            <v>1.6E-2</v>
          </cell>
          <cell r="D139">
            <v>3.1E-2</v>
          </cell>
          <cell r="E139">
            <v>0.04</v>
          </cell>
          <cell r="F139">
            <v>5.2999999999999999E-2</v>
          </cell>
          <cell r="G139">
            <v>5.3999999999999999E-2</v>
          </cell>
          <cell r="H139">
            <v>6.6000000000000003E-2</v>
          </cell>
          <cell r="I139">
            <v>4.2999999999999997E-2</v>
          </cell>
        </row>
        <row r="140">
          <cell r="A140" t="str">
            <v>120日</v>
          </cell>
          <cell r="B140">
            <v>3.1E-2</v>
          </cell>
          <cell r="C140">
            <v>3.7999999999999999E-2</v>
          </cell>
          <cell r="D140">
            <v>5.3999999999999999E-2</v>
          </cell>
          <cell r="E140">
            <v>6.7000000000000004E-2</v>
          </cell>
          <cell r="F140">
            <v>0.10299999999999999</v>
          </cell>
          <cell r="G140">
            <v>0.13200000000000001</v>
          </cell>
          <cell r="H140">
            <v>0.154</v>
          </cell>
          <cell r="I140">
            <v>0.153</v>
          </cell>
        </row>
        <row r="141">
          <cell r="A141" t="str">
            <v>250日</v>
          </cell>
          <cell r="B141">
            <v>8.5000000000000006E-2</v>
          </cell>
          <cell r="C141">
            <v>9.5000000000000001E-2</v>
          </cell>
          <cell r="D141">
            <v>0.114</v>
          </cell>
          <cell r="E141">
            <v>0.14299999999999999</v>
          </cell>
          <cell r="F141">
            <v>0.21099999999999999</v>
          </cell>
          <cell r="G141">
            <v>0.224</v>
          </cell>
          <cell r="H141">
            <v>0.28100000000000003</v>
          </cell>
          <cell r="I141">
            <v>0.318</v>
          </cell>
        </row>
        <row r="145">
          <cell r="B145" t="str">
            <v>占比</v>
          </cell>
        </row>
        <row r="146">
          <cell r="A146" t="str">
            <v>&lt; -30%</v>
          </cell>
          <cell r="B146">
            <v>4.0000000000000001E-3</v>
          </cell>
        </row>
        <row r="147">
          <cell r="A147" t="str">
            <v>-30%~-25%</v>
          </cell>
          <cell r="B147">
            <v>3.7000000000000002E-3</v>
          </cell>
        </row>
        <row r="148">
          <cell r="A148" t="str">
            <v>-25%~-20%</v>
          </cell>
          <cell r="B148">
            <v>5.4000000000000003E-3</v>
          </cell>
        </row>
        <row r="149">
          <cell r="A149" t="str">
            <v>-20%~-15%</v>
          </cell>
          <cell r="B149">
            <v>1.6299999999999999E-2</v>
          </cell>
        </row>
        <row r="150">
          <cell r="A150" t="str">
            <v>-15%~-10%</v>
          </cell>
          <cell r="B150">
            <v>3.2000000000000001E-2</v>
          </cell>
        </row>
        <row r="151">
          <cell r="A151" t="str">
            <v>-10%~-5%</v>
          </cell>
          <cell r="B151">
            <v>8.6599999999999996E-2</v>
          </cell>
        </row>
        <row r="152">
          <cell r="A152" t="str">
            <v>-5%~0%</v>
          </cell>
          <cell r="B152">
            <v>0.151</v>
          </cell>
        </row>
        <row r="153">
          <cell r="A153" t="str">
            <v>0%~5%</v>
          </cell>
          <cell r="B153">
            <v>0.27410000000000001</v>
          </cell>
        </row>
        <row r="154">
          <cell r="A154" t="str">
            <v>5%~10%</v>
          </cell>
          <cell r="B154">
            <v>0.26769999999999999</v>
          </cell>
        </row>
        <row r="155">
          <cell r="A155" t="str">
            <v>10%~15%</v>
          </cell>
          <cell r="B155">
            <v>0.13270000000000001</v>
          </cell>
        </row>
        <row r="156">
          <cell r="A156" t="str">
            <v>15%~20%</v>
          </cell>
          <cell r="B156">
            <v>2.6100000000000002E-2</v>
          </cell>
        </row>
        <row r="157">
          <cell r="A157" t="str">
            <v>20%~25%</v>
          </cell>
          <cell r="B157">
            <v>4.0000000000000002E-4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4"/>
  <sheetViews>
    <sheetView topLeftCell="A62" zoomScale="218" workbookViewId="0">
      <selection activeCell="A37" sqref="A37"/>
    </sheetView>
  </sheetViews>
  <sheetFormatPr baseColWidth="10" defaultRowHeight="15"/>
  <cols>
    <col width="103.33203125" customWidth="1" style="94" min="1" max="1"/>
    <col width="10.83203125" customWidth="1" style="95" min="2" max="16384"/>
  </cols>
  <sheetData>
    <row r="1" ht="24" customHeight="1">
      <c r="A1" s="93" t="inlineStr">
        <is>
          <t>SP500风控模型 — 技术文档</t>
        </is>
      </c>
    </row>
    <row r="2" ht="8" customHeight="1"/>
    <row r="3" ht="19" customHeight="1" thickBot="1">
      <c r="A3" s="134" t="inlineStr">
        <is>
          <t>1. 模型概述</t>
        </is>
      </c>
    </row>
    <row r="4" ht="8" customHeight="1"/>
    <row r="5" ht="16" customHeight="1">
      <c r="A5" s="135" t="inlineStr">
        <is>
          <t>● 是什么</t>
        </is>
      </c>
    </row>
    <row r="6" ht="32" customHeight="1">
      <c r="A6" s="94" t="inlineStr">
        <is>
          <t>一个基于多维度市场压力指标的风控仓位管理模型。它不预测市场方向，而是衡量当前市场环境的“操作难度”——即在当前条件下持有股票仓位的风险水平。当多个压力指标同时升高时，模型建议降低仓位；压力消退时恢复仓位。</t>
        </is>
      </c>
    </row>
    <row r="7" ht="8" customHeight="1"/>
    <row r="8" ht="16" customHeight="1">
      <c r="A8" s="135" t="inlineStr">
        <is>
          <t>● 设计哲学</t>
        </is>
      </c>
    </row>
    <row r="9" ht="32" customHeight="1">
      <c r="A9" s="94" t="inlineStr">
        <is>
          <t>模型的核心理念是“宁可踏空，不可被套”。它不试图择时（判断涨跌），而是在危险环境中主动降低暴露。代价是在牛市中因不满仓而跟不上基准（年化Alpha约-2%），收益是在熊市和危机中大幅减少损失（最大回撤从-56.2%压缩至-15.2%）。</t>
        </is>
      </c>
    </row>
    <row r="10" ht="8" customHeight="1"/>
    <row r="11" ht="16" customHeight="1">
      <c r="A11" s="135" t="inlineStr">
        <is>
          <t>● 不是什么</t>
        </is>
      </c>
    </row>
    <row r="12" ht="16" customHeight="1">
      <c r="A12" s="94" t="inlineStr">
        <is>
          <t>• 不是择时模型：不会说“现在买”或“现在卖”，只调节仓位比例。</t>
        </is>
      </c>
    </row>
    <row r="13" ht="16" customHeight="1">
      <c r="A13" s="94" t="inlineStr">
        <is>
          <t>• 不是预测模型：不预测未来收益率，只评估当前风险环境。</t>
        </is>
      </c>
    </row>
    <row r="14" ht="16" customHeight="1">
      <c r="A14" s="94" t="inlineStr">
        <is>
          <t>• 不是交易策略：不包含个股选择、行业轮动、入场/出场时机等细节。</t>
        </is>
      </c>
    </row>
    <row r="15" ht="16" customHeight="1">
      <c r="A15" s="94" t="inlineStr">
        <is>
          <t>• 不是实时系统：每周更新一次，下周一开盘执行，不做盘中调仓。</t>
        </is>
      </c>
    </row>
    <row r="16" ht="8" customHeight="1"/>
    <row r="17" ht="16" customHeight="1">
      <c r="A17" s="135" t="inlineStr">
        <is>
          <t>● 核心流程一句话</t>
        </is>
      </c>
    </row>
    <row r="18" ht="16" customHeight="1">
      <c r="A18" s="94" t="inlineStr">
        <is>
          <t>4个数据源 → 9列原始指标 → 5个特征z-score → 加权综合评分 → 滚动百分位排名 → 6级风险状态 → 目标仓位</t>
        </is>
      </c>
    </row>
    <row r="19" ht="8" customHeight="1"/>
    <row r="20" ht="16" customHeight="1">
      <c r="A20" s="135" t="inlineStr">
        <is>
          <t>● 覆盖范围</t>
        </is>
      </c>
    </row>
    <row r="21" ht="32" customHeight="1">
      <c r="A21" s="94" t="inlineStr">
        <is>
          <t>数据起始：1997年1月（SP500周度）。特征有效期：约2000年起（需要3年热身期计算z-score）。评分有效期：约2004年起（需要364周滚动窗口计算百分位）。回测期间：级1268周（约24年）。</t>
        </is>
      </c>
    </row>
    <row r="22" ht="8" customHeight="1"/>
    <row r="23" ht="19" customHeight="1" thickBot="1">
      <c r="A23" s="134" t="inlineStr">
        <is>
          <t>2. 数据源</t>
        </is>
      </c>
    </row>
    <row r="25" ht="16" customHeight="1">
      <c r="A25" s="94" t="inlineStr">
        <is>
          <t>模型使用4个外部数据源，分属3个维度：股市、信用市场、宏观经济。所有数据均为公开可得的免费数据，无需付费终端。</t>
        </is>
      </c>
    </row>
    <row r="26" ht="8" customHeight="1"/>
    <row r="27" ht="16" customHeight="1">
      <c r="A27" s="135" t="inlineStr">
        <is>
          <t>① SP500相关数据 — 股市维度</t>
        </is>
      </c>
    </row>
    <row r="28" ht="32" customHeight="1">
      <c r="A28" s="94" t="inlineStr">
        <is>
          <t>来源：Wind / Yahoo Finance / FRED（SP500和VIXCLS）。频率：日度。包含：标普500指数收盘价、VIX波动率指数。SP500提供价格趋势和偏离度信息，VIX提供隐含波动率（市场恐惧程度）信息。两者共同驱动5个特征中的3个。</t>
        </is>
      </c>
    </row>
    <row r="29" ht="8" customHeight="1"/>
    <row r="30" ht="16" customHeight="1">
      <c r="A30" s="135" t="inlineStr">
        <is>
          <t>② 高收益利差 — 信用市场维度</t>
        </is>
      </c>
    </row>
    <row r="31" ht="48" customHeight="1">
      <c r="A31" s="94" t="inlineStr">
        <is>
          <t>来源：FRED（BAMLH0A0HYM2）。频率：日度。内容：ICE BofA美国高收益债券期权调整利差。本指标反映信用市场的风险偏好——利差扩大意味着投资者要求更高的风险补偿，通常领先于股市下跌。模型使用其13周变化量而非绝对水平，因为变化速率比绝对值更能捕捉风险快速恶化。</t>
        </is>
      </c>
    </row>
    <row r="32" ht="8" customHeight="1"/>
    <row r="33" ht="16" customHeight="1">
      <c r="A33" s="135" t="inlineStr">
        <is>
          <t>③ 10Y-2Y期限利差 — 宏观经济维度</t>
        </is>
      </c>
    </row>
    <row r="34" ht="48" customHeight="1">
      <c r="A34" s="94" t="inlineStr">
        <is>
          <t>来源：FRED（T10Y2Y）。频率：日度。内容：10年期国債收益率减去2年期国債收益率。期限利差倒挂（变为负值）是最经典的衰退预警信号之一。模型对其取反向z-score（利差越低/倒挂越深 → z-score越高 → 风险越大），捕捉收益率曲线形态变化中的宏观风险信号。</t>
        </is>
      </c>
    </row>
    <row r="35" ht="8" customHeight="1"/>
    <row r="36" ht="16" customHeight="1">
      <c r="A36" s="135" t="inlineStr">
        <is>
          <t>④ Sahm Rule — 宏观经济维度（否决权专用）</t>
        </is>
      </c>
    </row>
    <row r="37" ht="64" customHeight="1">
      <c r="A37" s="94" t="inlineStr">
        <is>
          <t>来源：FRED（SAHMREALTIME）。频率：月度。内容：Sahm实时衰退指标（失业率3个月均值与过12个月最低值的差）。该指标不参与加权评分，仅作为否决权特征：当其z-score超过2时，无论综合评分如何，直接将模型拉至最高风险等级。之所以用否决权而非加权，是因为Sahm Rule是月度数据，频率远低于其他日度指标，如果加权会导致信号“粘滞”；但它触发时通常意味着实质性衰退，严重性足以一票否决。</t>
        </is>
      </c>
    </row>
    <row r="39" ht="16" customHeight="1">
      <c r="A39" s="135" t="inlineStr">
        <is>
          <t>● 为什么是这四个？</t>
        </is>
      </c>
    </row>
    <row r="40" ht="36" customHeight="1">
      <c r="A40" s="136" t="inlineStr">
        <is>
          <t>四个数据源覆盖了三个不同的风险维度：①股市波动性和趋势（VIX+SP500）②信用风险偏好（高收益利差）③宏观经济状态（10Y2Y+Sahm）。这种多维度设计确保模型不依赖单一信号源，当某一维度失效时其他维度可以补位。</t>
        </is>
      </c>
    </row>
    <row r="41" ht="8" customHeight="1"/>
    <row r="42" ht="19" customHeight="1" thickBot="1">
      <c r="A42" s="134" t="inlineStr">
        <is>
          <t>3. 特征工程</t>
        </is>
      </c>
    </row>
    <row r="44" ht="32" customHeight="1">
      <c r="A44" s="94" t="inlineStr">
        <is>
          <t>模型从4个数据源中构造5+1个特征（5个参与加权评分，1个否决权专用）。所有特征都被转换为z-score形式，目的是将不同量纲的指标统一到同一尺度，使得加权求和有意义。</t>
        </is>
      </c>
    </row>
    <row r="45" ht="8" customHeight="1"/>
    <row r="46" ht="16" customHeight="1">
      <c r="A46" s="135" t="inlineStr">
        <is>
          <t>● z-score的计算方法</t>
        </is>
      </c>
    </row>
    <row r="47" ht="80" customHeight="1">
      <c r="A47" s="94" t="inlineStr">
        <is>
          <t>z = (X_current - Mean_historical) / StdDev_historical
关键设计：使用“扩展窗口”而非固定窗口。起始点固定为第55行（约2000年，约3年热身期），终止点随时间推进。这意味着每周的z-score都是基于“截至当周的全部历史”计算的，不会因为新数据而修改旧的z值（消除前视偏差）。但零点的含义会随时间变化——例如，同样的VIX=30，在2008年和2024年的z-score不同，因为历史均值和标准差不同。</t>
        </is>
      </c>
    </row>
    <row r="48" ht="8" customHeight="1"/>
    <row r="49" ht="16" customHeight="1">
      <c r="A49" s="135" t="inlineStr">
        <is>
          <t>● 特征1：VIX z-score（权重25%）</t>
        </is>
      </c>
    </row>
    <row r="50" ht="80" customHeight="1">
      <c r="A50" s="94" t="inlineStr">
        <is>
          <t>原始指标：VIX收盘价（原始数据_周度 C列）
计算：z = (VIX_current - AVERAGE(VIX_history)) / STDEV(VIX_history)
方向：正向（VIX越高→z越大→风险越高）
逻辑：VIX是市场恐惧的直接度量，当VIX远高于历史均值时（z&gt;2），通常意味着危机或恐慌。VIX是最快的风险指标之一，但也有假阳性（短暂飙升后快速回落）。</t>
        </is>
      </c>
    </row>
    <row r="51" ht="8" customHeight="1"/>
    <row r="52" ht="16" customHeight="1">
      <c r="A52" s="135" t="inlineStr">
        <is>
          <t>● 特征2：高收益利差变化 z-score（权重25%）</t>
        </is>
      </c>
    </row>
    <row r="53" ht="80" customHeight="1">
      <c r="A53" s="94" t="inlineStr">
        <is>
          <t>原始指标：高收益利差的13周变化量（原始数据_周度 F列 = D[n] - D[n-13]）
计算：z = (HY_change_13w - AVERAGE(history)) / STDEV(history)
方向：正向（利差扩大越快→z越大→风险越高）
逻辑：使用变化量而非绝对值，因为利差的绝对水平受货币政策周期影响很大，但“13周内快速扩大”是更稳定的风险信号。为什么13周？约一个季度，足以过滤周度噪声，又不会太慢导致信号滞后。</t>
        </is>
      </c>
    </row>
    <row r="54" ht="8" customHeight="1"/>
    <row r="55" ht="16" customHeight="1">
      <c r="A55" s="135" t="inlineStr">
        <is>
          <t>● 特征3：期限利差反转 z-score（权重15%）</t>
        </is>
      </c>
    </row>
    <row r="56" ht="80" customHeight="1">
      <c r="A56" s="94" t="inlineStr">
        <is>
          <t>原始指标：10Y-2Y期限利差（原始数据_周度 E列）
计算：z = -1 × (spread_current - AVERAGE(history)) / STDEV(history)
方向：反向（利差越低/倒挂越深→z越大→风险越高）
逻辑：期限利差倒挂是经典的衰退预警信号。乘以-1是因为利差下降（危险方向）对应的是负值，取反后统一为“数值越大=风险越高”的方向。权重较低（15%），因为期限利差是慢变量，信号滞后明显。</t>
        </is>
      </c>
    </row>
    <row r="57" ht="8" customHeight="1"/>
    <row r="58" ht="16" customHeight="1">
      <c r="A58" s="135" t="inlineStr">
        <is>
          <t>● 特征4：标普趋势反转 z-score（权重15%）</t>
        </is>
      </c>
    </row>
    <row r="59" ht="80" customHeight="1">
      <c r="A59" s="94" t="inlineStr">
        <is>
          <t>原始指标：SP500偏离40周均线的程度（原始数据_周度 G列 = SP500 / AVERAGE(SP500_past_40w) - 1）
计算：z = -1 × (deviation - AVERAGE(history)) / STDEV(history)
方向：反向（SP500越低于均线→z越大→风险越高）
逻辑：当SP500跌穿40周均线时，偏离度变负，取反后变正。这是一个“价格位置”指标，捕捉的是市场是否已经进入下行趋势。为什么40周？约等于200个交易日，200日均线是技术分析中最广泛使用的长期趋势线。</t>
        </is>
      </c>
    </row>
    <row r="60" ht="8" customHeight="1"/>
    <row r="61" ht="16" customHeight="1">
      <c r="A61" s="135" t="inlineStr">
        <is>
          <t>● 特征5：均线斜率反转 z-score（权重20%）</t>
        </is>
      </c>
    </row>
    <row r="62" ht="80" customHeight="1">
      <c r="A62" s="94" t="inlineStr">
        <is>
          <t>原始指标：200日均线的13周斜率（原始数据_周度 H列 = AVERAGE(SP500_recent_40w) / AVERAGE(SP500_prior_40w) - 1）
计算：z = -1 × (slope - AVERAGE(history)) / STDEV(history)
方向：反向（均线斜率越低/向下转→z越大→风险越高）
逻辑：与特征4不同，这个指标捕捉的是均线本身的方向变化（“加速度”），而非价格相对于均线的位置。当均线从上升转为下降时，即使SP500仍在均线上方，这个特征就会发出预警。权重较高（20%），因为它的预警通常比价格穿越均线更早。</t>
        </is>
      </c>
    </row>
    <row r="63" ht="8" customHeight="1"/>
    <row r="64" ht="16" customHeight="1">
      <c r="A64" s="135" t="inlineStr">
        <is>
          <t>● 特征6：Sahm z-score（否决权专用，不参与加权）</t>
        </is>
      </c>
    </row>
    <row r="65" ht="90" customHeight="1">
      <c r="A65" s="136" t="inlineStr">
        <is>
          <t>原始指标：Sahm Rule实时值（原始数据_周度 I列）
计算：z = (Sahm_current - AVERAGE(history)) / STDEV(history)
方向：正向（Sahm越高→z越大→衰退风险越大）
触发条件：当z-score &gt; 2时，触发否决权，直接将模型设为最高风险等级
逻辑：用否决权而非加权的原因见2.2节数据源④的说明。</t>
        </is>
      </c>
    </row>
    <row r="66" ht="8" customHeight="1"/>
    <row r="67" ht="16" customHeight="1">
      <c r="A67" s="135" t="inlineStr">
        <is>
          <t>● 特征间的相关性</t>
        </is>
      </c>
    </row>
    <row r="68" ht="96" customHeight="1">
      <c r="A68" s="94" t="inlineStr">
        <is>
          <t>相关性分析表显示，5个特征之间存在中等程度的相关性：
• 标普趋势_z vs 均线斜率_z：r=0.71（严重共线性，两者都基于SP500价格构造）
• VIX_z vs 标普趋势_z：r=0.71（波动率与价格下跌高度相关）
• VIX_z vs HY变化_z：r=0.60（股市恐惧与信用风险同步）
• Sahm_z 与其他特征相关性较低（|r|&lt;0.26），证明它提供了独立的信息维度
这意味着模型的有效独立特征数可能只有3-4个而非5个。未来可考虑合并SP500趋势和均线斜率为一个综合趋势特征。</t>
        </is>
      </c>
    </row>
    <row r="69" ht="8" customHeight="1"/>
    <row r="70" ht="19" customHeight="1" thickBot="1">
      <c r="A70" s="134" t="inlineStr">
        <is>
          <t>4. 评分与状态判定</t>
        </is>
      </c>
    </row>
    <row r="71" ht="8" customHeight="1"/>
    <row r="72" ht="16" customHeight="1">
      <c r="A72" s="135" t="inlineStr">
        <is>
          <t>● 第一步：加权综合评分</t>
        </is>
      </c>
    </row>
    <row r="73" ht="96" customHeight="1">
      <c r="A73" s="94" t="inlineStr">
        <is>
          <t>将状态_周度 B列公式：评分 = 0.25×VIX_z + 0.25×HY变化_z + 0.15×期限利差反转_z + 0.15×标普趋势反转_z + 0.20×均线斜率反转_z
权重为用户可编辑参数（存储在评分与状态_周度 A3:E3）。当前权重分配的考虑：
VIX和HY各享25%——它们是最快的风险指标，且来自不同市场（股市vs信用）
均线斜率享20%——它的前瞻性最强（比价格穿越均线更早发出警告）
期限利差和SP500趋势各享15%——期限利差是慢变量，SP500趋势与均线斜率存在共线性，所以权重降低</t>
        </is>
      </c>
    </row>
    <row r="74" ht="8" customHeight="1"/>
    <row r="75" ht="16" customHeight="1">
      <c r="A75" s="135" t="inlineStr">
        <is>
          <t>● 第二步：滚动百分位排名</t>
        </is>
      </c>
    </row>
    <row r="76" ht="80" customHeight="1">
      <c r="A76" s="94" t="inlineStr">
        <is>
          <t>评分与状态_周度 C列/D列：P20 = PERCENTILE(past_364_weeks, 20%)  |  P85 = PERCENTILE(past_364_weeks, 85%)
为什么用滚动百分位而不是固定阈值？因为市场的“正常”压力水平会随时代变化。例如，2020-2022年的市场压力均值可能远高于2015-2017年。固定阈值会导致模型在高波动期永远报警、低波动期永远安全。滚动364周（约7年）窗口确保模型始终相对于“近年的市场环境”做判断。</t>
        </is>
      </c>
    </row>
    <row r="77" ht="8" customHeight="1"/>
    <row r="78" ht="16" customHeight="1">
      <c r="A78" s="135" t="inlineStr">
        <is>
          <t>● 第三步：6级风险状态判定</t>
        </is>
      </c>
    </row>
    <row r="79" ht="160" customHeight="1">
      <c r="A79" s="94" t="inlineStr">
        <is>
          <t>评分与状态_周度 E列 LET公式：将评分与滚动百分位比较，落入哪个区间就判定为哪个等级：
🟢 简单模式   0-20百分位   目标仓位 100%   含义：市场压力处于近年最低水平，环境极为安全
🟢 普通模式   20-40百分位   目标仓位 85%    含义：压力偏低，正常市场环境
🟡 困难模式   40-55百分位   目标仓位 70%    含义：压力中等偏高，应开始警觉
🟠 噩梦模式   55-70百分位   目标仓位 50%    含义：压力显著偏高，应大幅减仓
🔴 地狱模式   70-85百分位   目标仓位 35%    含义：压力极高，仅保留底仓
💀 炼狱模式   85-100百分位  目标仓位 15%    含义：压力达到近年极端水平，接近清仓
状态名称、百分位阈值和目标仓位均为用户可编辑参数（存储在评分与状态_周度 A7:D12）。</t>
        </is>
      </c>
    </row>
    <row r="80" ht="8" customHeight="1"/>
    <row r="81" ht="19" customHeight="1" thickBot="1">
      <c r="A81" s="134" t="inlineStr">
        <is>
          <t>5. 特殊机制</t>
        </is>
      </c>
    </row>
    <row r="82" ht="8" customHeight="1"/>
    <row r="83" ht="16" customHeight="1">
      <c r="A83" s="135" t="inlineStr">
        <is>
          <t>● 5.1 否决权规则</t>
        </is>
      </c>
    </row>
    <row r="84" ht="176" customHeight="1">
      <c r="A84" s="94" t="inlineStr">
        <is>
          <t>评分与状态_周度 E列LET公式的第一层判断：
触发条件：任一特征的z-score &gt; 2（参数存储在B15）
检查范围：VIX_z、HY变化_z、Sahm_z、标普趋势_z、均线斜率_z（包含否决权专用的Sahm）
触发效果：直接将状态设为「💀 炼狱模式」，无视综合评分的百分位排名
设计意图：综合评分是加权平均，会被其他特征的低值“稀释”。但在某些情境下，单个特征的极端值就足以构成威胁——例如VIX飙升但信用市场尚未反应，或Sahm Rule触发但股市尚未下跌。否决权规则确保这类“单点突破”不会被漏掉。
市场状态总览表中，C列显示否决权评分（触发时为单特征最大z值，未触发时=B列综合评分）。评分与状态_周度 G列显示触发否决权的具体特征名称。</t>
        </is>
      </c>
    </row>
    <row r="85" ht="8" customHeight="1"/>
    <row r="86" ht="16" customHeight="1">
      <c r="A86" s="135" t="inlineStr">
        <is>
          <t>● 5.2 超跌拐头减免</t>
        </is>
      </c>
    </row>
    <row r="87" ht="224" customHeight="1">
      <c r="A87" s="94" t="inlineStr">
        <is>
          <t>评分与状态_周度 E列LET公式的第二层判断（只在否决权触发或高风险状态时生效）：
触发条件（必须同时满足）：
① 当前状态为噩梦/地狱/炼狱之一
② SP500偏离40周均线的程度（原始数据_周度 G列）在过去8周内曾低于-10%（参数：偏离度阈值=-0.1，回看窗口=8周）
③ 当前偏离度已从最低点反弹超过2%（参数：反弹确认=0.02）
触发效果：无视否决权，回退到纯百分位状态（通常会从炼狱降级为困难或普通）
设计意图：危机后市场反弹的初期，许多风险指标仍然很高（特别是VIX和信用利差），导致模型持续报高风险。但如果市场已经“超跌”（偏离均线超过10%）且已出现反弹确认，说明最坏时刻可能已过。这时继续保持极低仓位会错失反弹。减免机制允许模型在确认反弹后提前加仓。
可编辑参数（存储在评分与状态_周度 B17:F17）：偏离度阈值(-0.1)、回看窗口(8周)、反弹确认(2%)。</t>
        </is>
      </c>
    </row>
    <row r="88" ht="8" customHeight="1"/>
    <row r="89" ht="19" customHeight="1" thickBot="1">
      <c r="A89" s="134" t="inlineStr">
        <is>
          <t>6. 回测方法论</t>
        </is>
      </c>
    </row>
    <row r="90" ht="8" customHeight="1"/>
    <row r="91" ht="16" customHeight="1">
      <c r="A91" s="135" t="inlineStr">
        <is>
          <t>● 6.1 回测逻辑</t>
        </is>
      </c>
    </row>
    <row r="92" ht="96" customHeight="1">
      <c r="A92" s="94" t="inlineStr">
        <is>
          <t>回测_周度表的核心逻辑：
• 滴后仓位（D列）：使用上周的目标仓位，即上周五生成的信号在本周一开盘执行。这消除了“当周信号当周交易”的前视偏差。
• 策略收益（E列）：滴后仓位 × 当周标普500周收益率。假设非股票部分为现金（零收益），不考虑交易费用和滑点。
• 策略NAV（F列）：从NAV=1开始累计复利。
• 买入持有NAV（G列）：同期100%满仓基准。</t>
        </is>
      </c>
    </row>
    <row r="93" ht="8" customHeight="1"/>
    <row r="94" ht="16" customHeight="1">
      <c r="A94" s="135" t="inlineStr">
        <is>
          <t>● 6.2 回测假设与局限</t>
        </is>
      </c>
    </row>
    <row r="95" ht="96" customHeight="1">
      <c r="A95" s="94" t="inlineStr">
        <is>
          <t>• 仅周度调仓：不在周内做任何操作，周五生成信号、下周一开盘执行
• 滴后一周：信号与执行之间有一周延迟，消除前视偏差
• 无交易费用：未扣除任何交易成本。实际中每次调仓会产生滑点和佣金
• 全额执行：假设能瞬间将仓位调整至目标比例，不考虑流动性影响
• 现金零收益：减仓部分计为现金（0收益），实际中可配置到货币基金或国債
• 无取巧化：参数不是通过过拟合选择的，但仍然存在在样本内选择的风险（见第7章）</t>
        </is>
      </c>
    </row>
    <row r="96" ht="8" customHeight="1"/>
    <row r="97" ht="16" customHeight="1">
      <c r="A97" s="135" t="inlineStr">
        <is>
          <t>● 6.3 关键绩效指标（基于约24年回测期）</t>
        </is>
      </c>
    </row>
    <row r="98" ht="144" customHeight="1">
      <c r="A98" s="94" t="inlineStr">
        <is>
          <t>策略 vs 买入持有：
• 年化收益：6.8% vs 8.8%（策略牺牲2%为代价）
• 年化波动率：8.6% vs 17.7%（波动压缩比位48.5%）
• 夹普比率：0.79 vs 0.50（风险调整后收益远优于基准）
• 最大回撤：-15.2% vs -56.2%（回撤压缩比位27.1%）
• 卡尔玛比率：0.45 vs 0.16（收益/最大回撤远优）
模型的价值主张不是“多赚”，而是“同等风险下多赚”或“同等收益下少冒风险”。-2%的Alpha是为大幅降低尾部风险而支付的“保险费”。</t>
        </is>
      </c>
    </row>
    <row r="99" ht="8" customHeight="1"/>
    <row r="100" ht="19" customHeight="1" thickBot="1">
      <c r="A100" s="134" t="inlineStr">
        <is>
          <t>7. 已知局限性与注意事项</t>
        </is>
      </c>
    </row>
    <row r="101" ht="8" customHeight="1"/>
    <row r="102" ht="16" customHeight="1">
      <c r="A102" s="135" t="inlineStr">
        <is>
          <t>● 7.1 参数选择风险</t>
        </is>
      </c>
    </row>
    <row r="103" ht="64" customHeight="1">
      <c r="A103" s="94" t="inlineStr">
        <is>
          <t>虽然模型参数（权重、阈值、窗口长度等）不是通过优化算法自动过拟合的，但它们仍然是在回看历史数据的基础上人工选择的。这意味着存在一定程度的“线下过拟合”风险——参数在历史数据上表现良好，不代表未来同样有效。尤其是：13周变化窗口、40周均线、364周滚动窗口、-10%超跌阈值、各百分位分割点等，这些都是可以调整的参数，不同的选择会产生不同的回测结果。</t>
        </is>
      </c>
    </row>
    <row r="104" ht="8" customHeight="1"/>
    <row r="105" ht="16" customHeight="1">
      <c r="A105" s="135" t="inlineStr">
        <is>
          <t>● 7.2 共线性问题</t>
        </is>
      </c>
    </row>
    <row r="106" ht="48" customHeight="1">
      <c r="A106" s="94" t="inlineStr">
        <is>
          <t>如第3章所述，标普趋势_z和均线斜率_z之间相关性达0.71，意味着它们共享约50%的信息量。当两者同时参与加权时，SP500价格趋势的实际权重被放大至约35%（15%+20%），远高于单独看任一特征的名义权重。这可能不是问题（如果价格趋势确实是最重要的风险因子），但应当意识到这个隐含的权重偏移。</t>
        </is>
      </c>
    </row>
    <row r="107" ht="8" customHeight="1"/>
    <row r="108" ht="16" customHeight="1">
      <c r="A108" s="135" t="inlineStr">
        <is>
          <t>● 7.3 误报率较高</t>
        </is>
      </c>
    </row>
    <row r="109" ht="48" customHeight="1">
      <c r="A109" s="94" t="inlineStr">
        <is>
          <t>模型评价表显示，当模型处于地狱/炼狱模式时，级42.8%的时间市场实际表现平稳（周收益绝对值&lt;1.5%）。这意味着模型有明显的“警报疑病”倾向——宁可多报警也不漏报。这是由设计决定的（否决权规则和较低的高风险阈值），代价是在平静市场中不必要地降低仓位，损失一些上涨收益。</t>
        </is>
      </c>
    </row>
    <row r="110" ht="8" customHeight="1"/>
    <row r="111" ht="16" customHeight="1">
      <c r="A111" s="135" t="inlineStr">
        <is>
          <t>● 7.4 市场结构变化风险</t>
        </is>
      </c>
    </row>
    <row r="112" ht="48" customHeight="1">
      <c r="A112" s="94" t="inlineStr">
        <is>
          <t>模型基于过去约30年的市场结构（低利率、全球化、量化交易主导）。如果未来市场结构发生质变（例如持续高通胀环境、VIX结构性改变、信用市场裂变），模型的有效性可能下降。扩展窗口的z-score设计会部分缓解这个问题（因为均值和标准差会随时间更新），但滚动百分位的364周窗口意味着模型的“记忆”只有7年。</t>
        </is>
      </c>
    </row>
    <row r="113" ht="8" customHeight="1"/>
    <row r="114" ht="16" customHeight="1">
      <c r="A114" s="135" t="inlineStr">
        <is>
          <t>● 7.5 生存者偏差</t>
        </is>
      </c>
    </row>
    <row r="115" ht="32" customHeight="1">
      <c r="A115" s="94" t="inlineStr">
        <is>
          <t>模型仅基于SP500指数回测，而SP500本身具有生存者偏差（只包含存活公司）。此外，模型在美股上设计和测试，未在其他市场（日股、欧股、A股等）验证，不能直接迁移。</t>
        </is>
      </c>
    </row>
    <row r="116" ht="8" customHeight="1"/>
    <row r="117" ht="16" customHeight="1">
      <c r="A117" s="135" t="inlineStr">
        <is>
          <t>● 7.6 执行层面</t>
        </is>
      </c>
    </row>
    <row r="118" ht="32" customHeight="1">
      <c r="A118" s="94" t="inlineStr">
        <is>
          <t>回测假设滴后一周执行，但实际中可能因为各种原因未能执行（遗忘更新、无法交易、情绪干扰等）。模型输出是“目标仓位”而非“必须执行的交易指令”，执行的质量和一致性完全取决于使用者。</t>
        </is>
      </c>
    </row>
    <row r="119" ht="8" customHeight="1"/>
    <row r="120" ht="19" customHeight="1" thickBot="1">
      <c r="A120" s="134" t="inlineStr">
        <is>
          <t>8. 工作表架构</t>
        </is>
      </c>
    </row>
    <row r="121" ht="8" customHeight="1"/>
    <row r="122" ht="16" customHeight="1">
      <c r="A122" s="94" t="inlineStr">
        <is>
          <t>数据流向：源数据表（手动更新）→ 原始数据_周度 → 特征计算_周度 → 评分与状态_周度 → 回测_周度 / 市场状态总览</t>
        </is>
      </c>
    </row>
    <row r="123" ht="8" customHeight="1"/>
    <row r="124" ht="16" customHeight="1">
      <c r="A124" s="135" t="inlineStr">
        <is>
          <t>① 源数据层（手动更新）</t>
        </is>
      </c>
    </row>
    <row r="125" ht="64" customHeight="1">
      <c r="A125" s="94" t="inlineStr">
        <is>
          <t>• SP500相关数据：SP500日线 + VIX日线 + 偏离度（24,730行）
• 高收益利差：ICE BofA HY OAS日度数据（7,740行）
• 10Y2Y：10年-2年国債期限利差日度数据（13,011行）
• Sahm Rule：Sahm实时衰退指标月度数据（797行）</t>
        </is>
      </c>
    </row>
    <row r="126" ht="8" customHeight="1"/>
    <row r="127" ht="16" customHeight="1">
      <c r="A127" s="135" t="inlineStr">
        <is>
          <t>② 计算层（全自动公式驱动）</t>
        </is>
      </c>
    </row>
    <row r="128" ht="80" customHeight="1">
      <c r="A128" s="94" t="inlineStr">
        <is>
          <t>• 原始数据_周度：将日度源数据聚合为周度（9列×1,529行）
• 特征计算_周度：构造5+1个z-score特征（7列×1,529行）
• 评分与状态_周度：加权评分+百分位+状态判定（8列×1,546行，含18行参数区）
• 回测_周度：滴后仓位回测+NAV+回撤（11列×1,529行）
• 市场状态总览：综合评分+否决权评分+SP500+回撤（5列×1,531行）</t>
        </is>
      </c>
    </row>
    <row r="129" ht="8" customHeight="1"/>
    <row r="130" ht="16" customHeight="1">
      <c r="A130" s="135" t="inlineStr">
        <is>
          <t>③ 分析层</t>
        </is>
      </c>
    </row>
    <row r="131" ht="64" customHeight="1">
      <c r="A131" s="94" t="inlineStr">
        <is>
          <t>• 模型评价：风控有效性多维度评价（6节：区分度/误报/漏报/响应速度/信号稳定性/领先预警）
• 绩效统计_周度：18个绩效指标（收益风险/风险调整比率/胜率盈亏/策略特征）
• 相关性分析：5个特征间的Pearson相关矩阵
• 偏离度统计（长期/短期）：SP500乖离率分布分析</t>
        </is>
      </c>
    </row>
    <row r="132" ht="8" customHeight="1"/>
    <row r="133" ht="16" customHeight="1">
      <c r="A133" s="135" t="inlineStr">
        <is>
          <t>④ 可视化层</t>
        </is>
      </c>
    </row>
    <row r="134" ht="32" customHeight="1">
      <c r="A134" s="94" t="inlineStr">
        <is>
          <t>• 信号可视化：5张图表（SP500×风险信号、市场风险总览、纯评分、否决权评分、回撤深度）
• _图表数据：信号可视化图表的源数据（8列×1,269行）</t>
        </is>
      </c>
    </row>
    <row r="135" ht="8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/>
  </sheetPr>
  <dimension ref="A1:H130"/>
  <sheetViews>
    <sheetView showGridLines="0" zoomScale="156" workbookViewId="0">
      <pane ySplit="2" topLeftCell="A108" activePane="bottomLeft" state="frozen"/>
      <selection pane="bottomLeft" activeCell="E115" sqref="E115"/>
    </sheetView>
  </sheetViews>
  <sheetFormatPr baseColWidth="10" defaultRowHeight="15"/>
  <cols>
    <col width="46.6640625" customWidth="1" min="1" max="1"/>
    <col width="15.83203125" customWidth="1" min="2" max="6"/>
    <col width="14.1640625" customWidth="1" min="7" max="7"/>
    <col width="17.5" customWidth="1" min="8" max="8"/>
  </cols>
  <sheetData>
    <row r="1" ht="30" customHeight="1" thickBot="1">
      <c r="A1" s="30" t="inlineStr">
        <is>
          <t>操作难度模型 — 风控有效性评价</t>
        </is>
      </c>
      <c r="B1" s="31" t="n"/>
      <c r="C1" s="31" t="n"/>
      <c r="D1" s="31" t="n"/>
      <c r="E1" s="31" t="n"/>
      <c r="F1" s="31" t="n"/>
      <c r="G1" s="31" t="n"/>
      <c r="H1" s="31" t="n"/>
    </row>
    <row r="2" ht="18" customHeight="1">
      <c r="A2" s="27" t="inlineStr">
        <is>
          <t>评价视角：模型是否准确识别了不同操作难度的市场环境（非择时/收益评价）</t>
        </is>
      </c>
      <c r="B2" s="18" t="n"/>
      <c r="C2" s="18" t="n"/>
      <c r="D2" s="18" t="n"/>
      <c r="E2" s="18" t="n"/>
      <c r="F2" s="18" t="n"/>
      <c r="G2" s="18" t="n"/>
      <c r="H2" s="18" t="n"/>
    </row>
    <row r="3" ht="18" customHeight="1">
      <c r="A3" s="28" t="inlineStr">
        <is>
          <t>数据范围</t>
        </is>
      </c>
      <c r="B3" s="29" t="inlineStr">
        <is>
          <t>评分与状态_周度 行275-1546  |  回测_周度 行262-1529</t>
        </is>
      </c>
      <c r="C3" s="18" t="n"/>
      <c r="D3" s="18" t="n"/>
      <c r="E3" s="18" t="n"/>
      <c r="F3" s="18" t="n"/>
      <c r="G3" s="18" t="n"/>
      <c r="H3" s="18" t="n"/>
    </row>
    <row r="4" ht="18" customHeight="1">
      <c r="A4" s="28" t="inlineStr">
        <is>
          <t>有效观测周数</t>
        </is>
      </c>
      <c r="B4" s="29">
        <f>COUNTA(回测_周度!D262:D1529)</f>
        <v/>
      </c>
      <c r="C4" s="18" t="n"/>
      <c r="D4" s="18" t="n"/>
      <c r="E4" s="18" t="n"/>
      <c r="F4" s="18" t="n"/>
      <c r="G4" s="18" t="n"/>
      <c r="H4" s="18" t="n"/>
    </row>
    <row r="5" ht="20" customHeight="1">
      <c r="A5" s="18" t="n"/>
      <c r="B5" s="18" t="n"/>
      <c r="C5" s="18" t="n"/>
      <c r="D5" s="18" t="n"/>
      <c r="E5" s="18" t="n"/>
      <c r="F5" s="18" t="n"/>
      <c r="G5" s="18" t="n"/>
      <c r="H5" s="18" t="n"/>
    </row>
    <row r="6" ht="26" customHeight="1" thickBot="1">
      <c r="A6" s="32" t="inlineStr">
        <is>
          <t>一、区分度分析 — 模型说“难”时，市场是否真的更难？</t>
        </is>
      </c>
      <c r="B6" s="32" t="n"/>
      <c r="C6" s="32" t="n"/>
      <c r="D6" s="32" t="n"/>
      <c r="E6" s="32" t="n"/>
      <c r="F6" s="32" t="n"/>
      <c r="G6" s="32" t="n"/>
      <c r="H6" s="32" t="n"/>
    </row>
    <row r="7" ht="55" customHeight="1">
      <c r="A7" s="138" t="inlineStr">
        <is>
          <t>核心逻辑：如果模型的风险分级是准确的，那么被标为"高风险"的时期，市场应该确实波动更大、极端下跌更频繁。下表将1182周数据按6个风险等级分组，分别统计年化波动率、平均|周收益|、周跌&gt;3%频率、最差单周等指标。如果这些指标从🟢简单到💀炼狱单调递增，说明模型的分类是有效的。"波动倍数"列以简单模式为基准=1.00x，显示各等级相对于最安全时期的波动放大程度。</t>
        </is>
      </c>
    </row>
    <row r="8" ht="10" customHeight="1">
      <c r="A8" s="18" t="n"/>
      <c r="B8" s="18" t="n"/>
      <c r="C8" s="18" t="n"/>
      <c r="D8" s="18" t="n"/>
      <c r="E8" s="18" t="n"/>
      <c r="F8" s="18" t="n"/>
      <c r="G8" s="18" t="n"/>
      <c r="H8" s="18" t="n"/>
    </row>
    <row r="9" ht="18" customHeight="1">
      <c r="A9" s="35" t="inlineStr">
        <is>
          <t>风险状态</t>
        </is>
      </c>
      <c r="B9" s="36" t="inlineStr">
        <is>
          <t>周数</t>
        </is>
      </c>
      <c r="C9" s="36" t="inlineStr">
        <is>
          <t>占比</t>
        </is>
      </c>
      <c r="D9" s="36" t="inlineStr">
        <is>
          <t>年化波动率</t>
        </is>
      </c>
      <c r="E9" s="36" t="inlineStr">
        <is>
          <t>平均|周收益|</t>
        </is>
      </c>
      <c r="F9" s="36" t="inlineStr">
        <is>
          <t>周跌&gt;3%占比</t>
        </is>
      </c>
      <c r="G9" s="36" t="inlineStr">
        <is>
          <t>最差单周</t>
        </is>
      </c>
      <c r="H9" s="36" t="inlineStr">
        <is>
          <t>波动倍数vs简单</t>
        </is>
      </c>
    </row>
    <row r="10" ht="19" customHeight="1">
      <c r="A10" s="66" t="inlineStr">
        <is>
          <t>🟢 简单模式</t>
        </is>
      </c>
      <c r="B10" s="39">
        <f>COUNTIF(评分与状态_周度!E278:E1545,评分与状态_周度!$A$7)</f>
        <v/>
      </c>
      <c r="C10" s="139">
        <f>B10/$B$4</f>
        <v/>
      </c>
      <c r="D10" s="139">
        <f t="array" ref="D10">IFERROR(SQRT((B10*SUMPRODUCT((评分与状态_周度!E278:E1545=评分与状态_周度!$A$7)*回测_周度!C262:C1529*回测_周度!C262:C1529)-SUMPRODUCT((评分与状态_周度!E278:E1545=评分与状态_周度!$A$7)*回测_周度!C262:C1529)^2)/(B10*(B10-1))*52),"")</f>
        <v/>
      </c>
      <c r="E10" s="41">
        <f t="array" ref="E10">IFERROR(SUMPRODUCT((评分与状态_周度!E278:E1545=评分与状态_周度!$A$7)*ABS(回测_周度!C262:C1529))/B10,"")</f>
        <v/>
      </c>
      <c r="F10" s="139">
        <f>IFERROR(COUNTIFS(评分与状态_周度!E278:E1545,评分与状态_周度!$A$7,回测_周度!C262:C1529,"&lt;-0.03")/B10,"")</f>
        <v/>
      </c>
      <c r="G10" s="139">
        <f>IFERROR(_xlfn.MINIFS(回测_周度!C262:C1529,评分与状态_周度!E278:E1545,评分与状态_周度!$A$7),"")</f>
        <v/>
      </c>
      <c r="H10" s="89" t="inlineStr">
        <is>
          <t>—</t>
        </is>
      </c>
    </row>
    <row r="11" ht="19" customHeight="1">
      <c r="A11" s="67" t="inlineStr">
        <is>
          <t>🟢 普通模式</t>
        </is>
      </c>
      <c r="B11" s="44">
        <f>COUNTIF(评分与状态_周度!E278:E1545,评分与状态_周度!$A$8)</f>
        <v/>
      </c>
      <c r="C11" s="140">
        <f>B11/$B$4</f>
        <v/>
      </c>
      <c r="D11" s="140">
        <f t="array" ref="D11">IFERROR(SQRT((B11*SUMPRODUCT((评分与状态_周度!E278:E1545=评分与状态_周度!$A$8)*回测_周度!C262:C1529*回测_周度!C262:C1529)-SUMPRODUCT((评分与状态_周度!E278:E1545=评分与状态_周度!$A$8)*回测_周度!C262:C1529)^2)/(B11*(B11-1))*52),"")</f>
        <v/>
      </c>
      <c r="E11" s="46">
        <f t="array" ref="E11">IFERROR(SUMPRODUCT((评分与状态_周度!E278:E1545=评分与状态_周度!$A$8)*ABS(回测_周度!C262:C1529))/B11,"")</f>
        <v/>
      </c>
      <c r="F11" s="140">
        <f>IFERROR(COUNTIFS(评分与状态_周度!E278:E1545,评分与状态_周度!$A$8,回测_周度!C262:C1529,"&lt;-0.03")/B11,"")</f>
        <v/>
      </c>
      <c r="G11" s="140">
        <f>IFERROR(_xlfn.MINIFS(回测_周度!C262:C1529,评分与状态_周度!E278:E1545,评分与状态_周度!$A$8),"")</f>
        <v/>
      </c>
      <c r="H11" s="141">
        <f>IFERROR(D11/D$10,"")</f>
        <v/>
      </c>
    </row>
    <row r="12" ht="19" customHeight="1">
      <c r="A12" s="68" t="inlineStr">
        <is>
          <t>🟡 困难模式</t>
        </is>
      </c>
      <c r="B12" s="44">
        <f>COUNTIF(评分与状态_周度!E278:E1545,评分与状态_周度!$A$9)</f>
        <v/>
      </c>
      <c r="C12" s="140">
        <f>B12/$B$4</f>
        <v/>
      </c>
      <c r="D12" s="140">
        <f t="array" ref="D12">IFERROR(SQRT((B12*SUMPRODUCT((评分与状态_周度!E278:E1545=评分与状态_周度!$A$9)*回测_周度!C262:C1529*回测_周度!C262:C1529)-SUMPRODUCT((评分与状态_周度!E278:E1545=评分与状态_周度!$A$9)*回测_周度!C262:C1529)^2)/(B12*(B12-1))*52),"")</f>
        <v/>
      </c>
      <c r="E12" s="46">
        <f t="array" ref="E12">IFERROR(SUMPRODUCT((评分与状态_周度!E278:E1545=评分与状态_周度!$A$9)*ABS(回测_周度!C262:C1529))/B12,"")</f>
        <v/>
      </c>
      <c r="F12" s="140">
        <f>IFERROR(COUNTIFS(评分与状态_周度!E278:E1545,评分与状态_周度!$A$9,回测_周度!C262:C1529,"&lt;-0.03")/B12,"")</f>
        <v/>
      </c>
      <c r="G12" s="140">
        <f>IFERROR(_xlfn.MINIFS(回测_周度!C262:C1529,评分与状态_周度!E278:E1545,评分与状态_周度!$A$9),"")</f>
        <v/>
      </c>
      <c r="H12" s="141">
        <f>IFERROR(D12/D$10,"")</f>
        <v/>
      </c>
    </row>
    <row r="13" ht="19" customHeight="1">
      <c r="A13" s="69" t="inlineStr">
        <is>
          <t>🟠 噩梦模式</t>
        </is>
      </c>
      <c r="B13" s="44">
        <f>COUNTIF(评分与状态_周度!E278:E1545,评分与状态_周度!$A$10)</f>
        <v/>
      </c>
      <c r="C13" s="140">
        <f>B13/$B$4</f>
        <v/>
      </c>
      <c r="D13" s="140">
        <f t="array" ref="D13">IFERROR(SQRT((B13*SUMPRODUCT((评分与状态_周度!E278:E1545=评分与状态_周度!$A$10)*回测_周度!C262:C1529*回测_周度!C262:C1529)-SUMPRODUCT((评分与状态_周度!E278:E1545=评分与状态_周度!$A$10)*回测_周度!C262:C1529)^2)/(B13*(B13-1))*52),"")</f>
        <v/>
      </c>
      <c r="E13" s="46">
        <f t="array" ref="E13">IFERROR(SUMPRODUCT((评分与状态_周度!E278:E1545=评分与状态_周度!$A$10)*ABS(回测_周度!C262:C1529))/B13,"")</f>
        <v/>
      </c>
      <c r="F13" s="140">
        <f>IFERROR(COUNTIFS(评分与状态_周度!E278:E1545,评分与状态_周度!$A$10,回测_周度!C262:C1529,"&lt;-0.03")/B13,"")</f>
        <v/>
      </c>
      <c r="G13" s="140">
        <f>IFERROR(_xlfn.MINIFS(回测_周度!C262:C1529,评分与状态_周度!E278:E1545,评分与状态_周度!$A$10),"")</f>
        <v/>
      </c>
      <c r="H13" s="141">
        <f>IFERROR(D13/D$10,"")</f>
        <v/>
      </c>
    </row>
    <row r="14" ht="19" customHeight="1">
      <c r="A14" s="70" t="inlineStr">
        <is>
          <t>🔴 地狱模式</t>
        </is>
      </c>
      <c r="B14" s="44">
        <f>COUNTIF(评分与状态_周度!E278:E1545,评分与状态_周度!$A$11)</f>
        <v/>
      </c>
      <c r="C14" s="140">
        <f>B14/$B$4</f>
        <v/>
      </c>
      <c r="D14" s="140">
        <f t="array" ref="D14">IFERROR(SQRT((B14*SUMPRODUCT((评分与状态_周度!E278:E1545=评分与状态_周度!$A$11)*回测_周度!C262:C1529*回测_周度!C262:C1529)-SUMPRODUCT((评分与状态_周度!E278:E1545=评分与状态_周度!$A$11)*回测_周度!C262:C1529)^2)/(B14*(B14-1))*52),"")</f>
        <v/>
      </c>
      <c r="E14" s="46">
        <f t="array" ref="E14">IFERROR(SUMPRODUCT((评分与状态_周度!E278:E1545=评分与状态_周度!$A$11)*ABS(回测_周度!C262:C1529))/B14,"")</f>
        <v/>
      </c>
      <c r="F14" s="140">
        <f>IFERROR(COUNTIFS(评分与状态_周度!E278:E1545,评分与状态_周度!$A$11,回测_周度!C262:C1529,"&lt;-0.03")/B14,"")</f>
        <v/>
      </c>
      <c r="G14" s="140">
        <f>IFERROR(_xlfn.MINIFS(回测_周度!C262:C1529,评分与状态_周度!E278:E1545,评分与状态_周度!$A$11),"")</f>
        <v/>
      </c>
      <c r="H14" s="141">
        <f>IFERROR(D14/D$10,"")</f>
        <v/>
      </c>
    </row>
    <row r="15" ht="19" customHeight="1">
      <c r="A15" s="71" t="inlineStr">
        <is>
          <t>💀 炼狱模式</t>
        </is>
      </c>
      <c r="B15" s="44">
        <f>COUNTIF(评分与状态_周度!E278:E1545,评分与状态_周度!$A$12)</f>
        <v/>
      </c>
      <c r="C15" s="140">
        <f>B15/$B$4</f>
        <v/>
      </c>
      <c r="D15" s="140">
        <f t="array" ref="D15">IFERROR(SQRT((B15*SUMPRODUCT((评分与状态_周度!E278:E1545=评分与状态_周度!$A$12)*回测_周度!C262:C1529*回测_周度!C262:C1529)-SUMPRODUCT((评分与状态_周度!E278:E1545=评分与状态_周度!$A$12)*回测_周度!C262:C1529)^2)/(B15*(B15-1))*52),"")</f>
        <v/>
      </c>
      <c r="E15" s="46">
        <f t="array" ref="E15">IFERROR(SUMPRODUCT((评分与状态_周度!E278:E1545=评分与状态_周度!$A$12)*ABS(回测_周度!C262:C1529))/B15,"")</f>
        <v/>
      </c>
      <c r="F15" s="140">
        <f>IFERROR(COUNTIFS(评分与状态_周度!E278:E1545,评分与状态_周度!$A$12,回测_周度!C262:C1529,"&lt;-0.03")/B15,"")</f>
        <v/>
      </c>
      <c r="G15" s="140">
        <f>IFERROR(_xlfn.MINIFS(回测_周度!C262:C1529,评分与状态_周度!E278:E1545,评分与状态_周度!$A$12),"")</f>
        <v/>
      </c>
      <c r="H15" s="141">
        <f>IFERROR(D15/D$10,"")</f>
        <v/>
      </c>
    </row>
    <row r="16" ht="19" customHeight="1">
      <c r="A16" s="73" t="inlineStr">
        <is>
          <t>全部</t>
        </is>
      </c>
      <c r="B16" s="74">
        <f>SUM(B10:B15)</f>
        <v/>
      </c>
      <c r="C16" s="142">
        <f>B16/$B$4</f>
        <v/>
      </c>
      <c r="D16" s="142">
        <f>STDEV(回测_周度!C262:C1529)*SQRT(52)</f>
        <v/>
      </c>
      <c r="E16" s="76">
        <f t="array" ref="E16">AVERAGE(ABS(回测_周度!C262:C1529))</f>
        <v/>
      </c>
      <c r="F16" s="142">
        <f>COUNTIF(回测_周度!C262:C1529,"&lt;-0.03")/B16</f>
        <v/>
      </c>
      <c r="G16" s="142">
        <f>MIN(回测_周度!C262:C1529)</f>
        <v/>
      </c>
      <c r="H16" s="74" t="n"/>
    </row>
    <row r="17" ht="10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 ht="55" customHeight="1">
      <c r="A18" s="78" t="inlineStr">
        <is>
          <t>✅ 单调性检验：波动率从简单模式的10.8%递增至炼狱模式的25.8%（2.38倍），周跌&gt;3%频率从2.6%升至14.9%。模型准确区分了不同操作难度的市场环境。</t>
        </is>
      </c>
      <c r="B18" s="18" t="n"/>
      <c r="C18" s="18" t="n"/>
      <c r="D18" s="18" t="n"/>
      <c r="E18" s="18" t="n"/>
      <c r="F18" s="18" t="n"/>
      <c r="G18" s="18" t="n"/>
      <c r="H18" s="18" t="n"/>
    </row>
    <row r="19" ht="20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 ht="26" customHeight="1" thickBot="1">
      <c r="A20" s="32" t="inlineStr">
        <is>
          <t>二、误报分析 — 模型说“难”但市场其实很平静的情况有多少？</t>
        </is>
      </c>
      <c r="B20" s="32" t="n"/>
      <c r="C20" s="32" t="n"/>
      <c r="D20" s="32" t="n"/>
      <c r="E20" s="32" t="n"/>
      <c r="F20" s="32" t="n"/>
      <c r="G20" s="32" t="n"/>
      <c r="H20" s="32" t="n"/>
    </row>
    <row r="21" ht="55" customHeight="1">
      <c r="A21" s="138" t="inlineStr">
        <is>
          <t>误报的定义：模型判定为"地狱模式"或"炼狱模式"（目标仓位仅15%-35%），但当周市场实际表现平稳（周收益绝对值&lt;1.5%，即无明显方向性波动）。误报的代价是"踏空"——模型让你减仓了，但市场并没有出事，你错过了本可以满仓享受的温和收益。误报率越低越好，但需要与漏报率权衡：过度降低误报往往会增加漏报。</t>
        </is>
      </c>
    </row>
    <row r="22" ht="10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 ht="18" customHeight="1">
      <c r="A23" s="38" t="inlineStr">
        <is>
          <t>指标</t>
        </is>
      </c>
      <c r="B23" s="37" t="inlineStr">
        <is>
          <t>数值</t>
        </is>
      </c>
      <c r="C23" s="37" t="n"/>
      <c r="D23" s="18" t="n"/>
      <c r="E23" s="18" t="n"/>
      <c r="F23" s="18" t="n"/>
      <c r="G23" s="18" t="n"/>
      <c r="H23" s="18" t="n"/>
    </row>
    <row r="24" ht="19" customHeight="1">
      <c r="A24" s="22" t="inlineStr">
        <is>
          <t>高风险总周数（地狱+炼狱）</t>
        </is>
      </c>
      <c r="B24" s="19">
        <f>B14+B15</f>
        <v/>
      </c>
      <c r="C24" s="18" t="n"/>
      <c r="D24" s="18" t="n"/>
      <c r="E24" s="18" t="n"/>
      <c r="F24" s="18" t="n"/>
      <c r="G24" s="18" t="n"/>
      <c r="H24" s="18" t="n"/>
    </row>
    <row r="25" ht="19" customHeight="1">
      <c r="A25" s="22" t="inlineStr">
        <is>
          <t>其中市场实际平稳的周数</t>
        </is>
      </c>
      <c r="B25" s="19">
        <f t="array" ref="B25">SUMPRODUCT(((评分与状态_周度!E278:E1545=评分与状态_周度!$A$11)+(评分与状态_周度!E278:E1545=评分与状态_周度!$A$12))*(ABS(回测_周度!C262:C1529)&lt;0.015))</f>
        <v/>
      </c>
      <c r="C25" s="18" t="n"/>
      <c r="D25" s="18" t="n"/>
      <c r="E25" s="18" t="n"/>
      <c r="F25" s="18" t="n"/>
      <c r="G25" s="18" t="n"/>
      <c r="H25" s="18" t="n"/>
    </row>
    <row r="26" ht="19" customHeight="1">
      <c r="A26" s="23" t="inlineStr">
        <is>
          <t>误报率（平稳周/高风险总周）</t>
        </is>
      </c>
      <c r="B26" s="143">
        <f>IFERROR(B25/B24,"")</f>
        <v/>
      </c>
      <c r="C26" s="18" t="n"/>
      <c r="D26" s="18" t="n"/>
      <c r="E26" s="18" t="n"/>
      <c r="F26" s="18" t="n"/>
      <c r="G26" s="18" t="n"/>
      <c r="H26" s="18" t="n"/>
    </row>
    <row r="27" ht="19" customHeight="1">
      <c r="A27" s="18" t="n"/>
      <c r="B27" s="19" t="n"/>
      <c r="C27" s="18" t="n"/>
      <c r="D27" s="18" t="n"/>
      <c r="E27" s="18" t="n"/>
      <c r="F27" s="18" t="n"/>
      <c r="G27" s="18" t="n"/>
      <c r="H27" s="18" t="n"/>
    </row>
    <row r="28" ht="19" customHeight="1">
      <c r="A28" s="23" t="inlineStr">
        <is>
          <t>误报的代价：高风险期平稳周的平均周收益</t>
        </is>
      </c>
      <c r="B28" s="20">
        <f t="array" ref="B28">IFERROR(SUMPRODUCT(((评分与状态_周度!E278:E1545=评分与状态_周度!$A$11)+(评分与状态_周度!E278:E1545=评分与状态_周度!$A$12))*(ABS(回测_周度!C262:C1529)&lt;0.015)*回测_周度!C262:C1529)/B25,"")</f>
        <v/>
      </c>
      <c r="C28" s="83" t="inlineStr">
        <is>
          <t>← 踏空代价：这些周本可满仓享受的平均收益</t>
        </is>
      </c>
      <c r="D28" s="18" t="n"/>
      <c r="E28" s="18" t="n"/>
      <c r="F28" s="18" t="n"/>
      <c r="G28" s="18" t="n"/>
      <c r="H28" s="18" t="n"/>
    </row>
    <row r="29" ht="20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 ht="26" customHeight="1" thickBot="1">
      <c r="A30" s="32" t="inlineStr">
        <is>
          <t>三、漏报分析 — 市场真的出事时，模型是否提前预警了？</t>
        </is>
      </c>
      <c r="B30" s="32" t="n"/>
      <c r="C30" s="32" t="n"/>
      <c r="D30" s="32" t="n"/>
      <c r="E30" s="32" t="n"/>
      <c r="F30" s="32" t="n"/>
      <c r="G30" s="32" t="n"/>
      <c r="H30" s="32" t="n"/>
    </row>
    <row r="31" ht="68" customHeight="1">
      <c r="A31" s="138" t="inlineStr">
        <is>
          <t>漏报的定义：市场出现了极端下跌（周跌&gt;3%或&gt;5%），但模型仍停留在低风险状态（🟢简单或🟢普通模式，仓位≥85%），未能提前预警。漏报的代价是"重仓挨打"——市场暴跌时你几乎满仓承受了全部损失。下方分两个阈值统计：&gt;3%覆盖所有显著下跌（约占总周数的7%），&gt;5%聚焦严重冲击事件。同时展示大跌在6个风险等级中的分布，理想情况下大跌应集中在高风险等级（说明模型在大跌时已经减仓）。</t>
        </is>
      </c>
    </row>
    <row r="32" ht="10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 ht="18" customHeight="1">
      <c r="A33" s="33" t="inlineStr">
        <is>
          <t>阈值：周跌幅 &gt; 3%</t>
        </is>
      </c>
      <c r="B33" s="18" t="n"/>
      <c r="C33" s="18" t="n"/>
      <c r="D33" s="18" t="n"/>
      <c r="E33" s="18" t="n"/>
      <c r="F33" s="18" t="n"/>
      <c r="G33" s="18" t="n"/>
      <c r="H33" s="18" t="n"/>
    </row>
    <row r="34" ht="18" customHeight="1">
      <c r="A34" s="38" t="inlineStr">
        <is>
          <t>指标</t>
        </is>
      </c>
      <c r="B34" s="37" t="inlineStr">
        <is>
          <t>数值</t>
        </is>
      </c>
      <c r="C34" s="37" t="n"/>
      <c r="D34" s="18" t="n"/>
      <c r="E34" s="18" t="n"/>
      <c r="F34" s="18" t="n"/>
      <c r="G34" s="18" t="n"/>
      <c r="H34" s="18" t="n"/>
    </row>
    <row r="35" ht="19" customHeight="1">
      <c r="A35" s="22" t="inlineStr">
        <is>
          <t>周跌&gt;3%总次数</t>
        </is>
      </c>
      <c r="B35" s="19">
        <f>COUNTIF(回测_周度!C262:C1529,"&lt;-0.03")</f>
        <v/>
      </c>
      <c r="C35" s="18" t="n"/>
      <c r="D35" s="18" t="n"/>
      <c r="E35" s="18" t="n"/>
      <c r="F35" s="18" t="n"/>
      <c r="G35" s="18" t="n"/>
      <c r="H35" s="18" t="n"/>
    </row>
    <row r="36" ht="19" customHeight="1">
      <c r="A36" s="22" t="inlineStr">
        <is>
          <t>其中模型处于低风险（简单+普通）</t>
        </is>
      </c>
      <c r="B36" s="19">
        <f>COUNTIFS(回测_周度!C262:C1529,"&lt;-0.03",评分与状态_周度!E278:E1545,评分与状态_周度!$A$7)+COUNTIFS(回测_周度!C262:C1529,"&lt;-0.03",评分与状态_周度!E278:E1545,评分与状态_周度!$A$8)</f>
        <v/>
      </c>
      <c r="C36" s="18" t="n"/>
      <c r="D36" s="18" t="n"/>
      <c r="E36" s="18" t="n"/>
      <c r="F36" s="18" t="n"/>
      <c r="G36" s="18" t="n"/>
      <c r="H36" s="18" t="n"/>
    </row>
    <row r="37" ht="19" customHeight="1">
      <c r="A37" s="23" t="inlineStr">
        <is>
          <t>漏报率</t>
        </is>
      </c>
      <c r="B37" s="144">
        <f>IFERROR(B36/B35,"")</f>
        <v/>
      </c>
      <c r="C37" s="83" t="inlineStr">
        <is>
          <t>← 越低越好：极端下跌时模型未预警的比例</t>
        </is>
      </c>
      <c r="D37" s="18" t="n"/>
      <c r="E37" s="18" t="n"/>
      <c r="F37" s="18" t="n"/>
      <c r="G37" s="18" t="n"/>
      <c r="H37" s="18" t="n"/>
    </row>
    <row r="38" ht="10" customHeight="1">
      <c r="A38" s="18" t="n"/>
      <c r="B38" s="19" t="n"/>
      <c r="C38" s="18" t="n"/>
      <c r="D38" s="18" t="n"/>
      <c r="E38" s="18" t="n"/>
      <c r="F38" s="18" t="n"/>
      <c r="G38" s="18" t="n"/>
      <c r="H38" s="18" t="n"/>
    </row>
    <row r="39" ht="18" customHeight="1">
      <c r="A39" s="33" t="inlineStr">
        <is>
          <t>阈值：周跌幅 &gt; 5%（严重冲击）</t>
        </is>
      </c>
      <c r="B39" s="19" t="n"/>
      <c r="C39" s="18" t="n"/>
      <c r="D39" s="18" t="n"/>
      <c r="E39" s="18" t="n"/>
      <c r="F39" s="18" t="n"/>
      <c r="G39" s="18" t="n"/>
      <c r="H39" s="18" t="n"/>
    </row>
    <row r="40" ht="18" customHeight="1">
      <c r="A40" s="38" t="inlineStr">
        <is>
          <t>指标</t>
        </is>
      </c>
      <c r="B40" s="37" t="inlineStr">
        <is>
          <t>数值</t>
        </is>
      </c>
      <c r="C40" s="37" t="n"/>
      <c r="D40" s="18" t="n"/>
      <c r="E40" s="18" t="n"/>
      <c r="F40" s="18" t="n"/>
      <c r="G40" s="18" t="n"/>
      <c r="H40" s="18" t="n"/>
    </row>
    <row r="41" ht="19" customHeight="1">
      <c r="A41" s="22" t="inlineStr">
        <is>
          <t>周跌&gt;5%总次数</t>
        </is>
      </c>
      <c r="B41" s="19">
        <f>COUNTIF(回测_周度!C262:C1529,"&lt;-0.05")</f>
        <v/>
      </c>
      <c r="C41" s="18" t="n"/>
      <c r="D41" s="18" t="n"/>
      <c r="E41" s="18" t="n"/>
      <c r="F41" s="18" t="n"/>
      <c r="G41" s="18" t="n"/>
      <c r="H41" s="18" t="n"/>
    </row>
    <row r="42" ht="19" customHeight="1">
      <c r="A42" s="22" t="inlineStr">
        <is>
          <t>其中模型处于低风险（简单+普通）</t>
        </is>
      </c>
      <c r="B42" s="19">
        <f>COUNTIFS(回测_周度!C262:C1529,"&lt;-0.05",评分与状态_周度!E278:E1545,评分与状态_周度!$A$7)+COUNTIFS(回测_周度!C262:C1529,"&lt;-0.05",评分与状态_周度!E278:E1545,评分与状态_周度!$A$8)</f>
        <v/>
      </c>
      <c r="C42" s="18" t="n"/>
      <c r="D42" s="18" t="n"/>
      <c r="E42" s="18" t="n"/>
      <c r="F42" s="18" t="n"/>
      <c r="G42" s="18" t="n"/>
      <c r="H42" s="18" t="n"/>
    </row>
    <row r="43" ht="19" customHeight="1">
      <c r="A43" s="23" t="inlineStr">
        <is>
          <t>漏报率</t>
        </is>
      </c>
      <c r="B43" s="144">
        <f>IFERROR(B42/B41,"")</f>
        <v/>
      </c>
      <c r="C43" s="18" t="n"/>
      <c r="D43" s="18" t="n"/>
      <c r="E43" s="18" t="n"/>
      <c r="F43" s="18" t="n"/>
      <c r="G43" s="18" t="n"/>
      <c r="H43" s="18" t="n"/>
    </row>
    <row r="44" ht="10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</row>
    <row r="45" ht="18" customHeight="1">
      <c r="A45" s="33" t="inlineStr">
        <is>
          <t>大跌时各风险状态分布（周跌&gt;3%）</t>
        </is>
      </c>
      <c r="B45" s="18" t="n"/>
      <c r="C45" s="18" t="n"/>
      <c r="D45" s="18" t="n"/>
      <c r="E45" s="18" t="n"/>
      <c r="F45" s="18" t="n"/>
      <c r="G45" s="18" t="n"/>
      <c r="H45" s="18" t="n"/>
    </row>
    <row r="46" ht="18" customHeight="1">
      <c r="A46" s="35" t="inlineStr">
        <is>
          <t>风险状态</t>
        </is>
      </c>
      <c r="B46" s="36" t="inlineStr">
        <is>
          <t>大跌次数</t>
        </is>
      </c>
      <c r="C46" s="36" t="inlineStr">
        <is>
          <t>占比</t>
        </is>
      </c>
      <c r="D46" s="18" t="n"/>
      <c r="E46" s="18" t="n"/>
      <c r="F46" s="18" t="n"/>
      <c r="G46" s="18" t="n"/>
      <c r="H46" s="18" t="n"/>
    </row>
    <row r="47" ht="19" customHeight="1">
      <c r="A47" s="66" t="inlineStr">
        <is>
          <t>🟢 简单模式</t>
        </is>
      </c>
      <c r="B47" s="39">
        <f>COUNTIFS(回测_周度!C262:C1529,"&lt;-0.03",评分与状态_周度!E278:E1545,评分与状态_周度!$A$7)</f>
        <v/>
      </c>
      <c r="C47" s="139">
        <f>IFERROR(B47/$B$35,"")</f>
        <v/>
      </c>
      <c r="D47" s="18" t="n"/>
      <c r="E47" s="18" t="n"/>
      <c r="F47" s="18" t="n"/>
      <c r="G47" s="18" t="n"/>
      <c r="H47" s="18" t="n"/>
    </row>
    <row r="48" ht="19" customHeight="1">
      <c r="A48" s="67" t="inlineStr">
        <is>
          <t>🟢 普通模式</t>
        </is>
      </c>
      <c r="B48" s="44">
        <f>COUNTIFS(回测_周度!C262:C1529,"&lt;-0.03",评分与状态_周度!E278:E1545,评分与状态_周度!$A$8)</f>
        <v/>
      </c>
      <c r="C48" s="140">
        <f>IFERROR(B48/$B$35,"")</f>
        <v/>
      </c>
      <c r="D48" s="18" t="n"/>
      <c r="E48" s="18" t="n"/>
      <c r="F48" s="18" t="n"/>
      <c r="G48" s="18" t="n"/>
      <c r="H48" s="18" t="n"/>
    </row>
    <row r="49" ht="19" customHeight="1">
      <c r="A49" s="68" t="inlineStr">
        <is>
          <t>🟡 困难模式</t>
        </is>
      </c>
      <c r="B49" s="44">
        <f>COUNTIFS(回测_周度!C262:C1529,"&lt;-0.03",评分与状态_周度!E278:E1545,评分与状态_周度!$A$9)</f>
        <v/>
      </c>
      <c r="C49" s="140">
        <f>IFERROR(B49/$B$35,"")</f>
        <v/>
      </c>
      <c r="D49" s="18" t="n"/>
      <c r="E49" s="18" t="n"/>
      <c r="F49" s="18" t="n"/>
      <c r="G49" s="18" t="n"/>
      <c r="H49" s="18" t="n"/>
    </row>
    <row r="50" ht="19" customHeight="1">
      <c r="A50" s="69" t="inlineStr">
        <is>
          <t>🟠 噩梦模式</t>
        </is>
      </c>
      <c r="B50" s="44">
        <f>COUNTIFS(回测_周度!C262:C1529,"&lt;-0.03",评分与状态_周度!E278:E1545,评分与状态_周度!$A$10)</f>
        <v/>
      </c>
      <c r="C50" s="140">
        <f>IFERROR(B50/$B$35,"")</f>
        <v/>
      </c>
      <c r="D50" s="18" t="n"/>
      <c r="E50" s="18" t="n"/>
      <c r="F50" s="18" t="n"/>
      <c r="G50" s="18" t="n"/>
      <c r="H50" s="18" t="n"/>
    </row>
    <row r="51" ht="19" customHeight="1">
      <c r="A51" s="70" t="inlineStr">
        <is>
          <t>🔴 地狱模式</t>
        </is>
      </c>
      <c r="B51" s="44">
        <f>COUNTIFS(回测_周度!C262:C1529,"&lt;-0.03",评分与状态_周度!E278:E1545,评分与状态_周度!$A$11)</f>
        <v/>
      </c>
      <c r="C51" s="140">
        <f>IFERROR(B51/$B$35,"")</f>
        <v/>
      </c>
      <c r="D51" s="18" t="n"/>
      <c r="E51" s="18" t="n"/>
      <c r="F51" s="18" t="n"/>
      <c r="G51" s="18" t="n"/>
      <c r="H51" s="18" t="n"/>
    </row>
    <row r="52" ht="19" customHeight="1">
      <c r="A52" s="72" t="inlineStr">
        <is>
          <t>💀 炼狱模式</t>
        </is>
      </c>
      <c r="B52" s="44">
        <f>COUNTIFS(回测_周度!C262:C1529,"&lt;-0.03",评分与状态_周度!E278:E1545,评分与状态_周度!$A$12)</f>
        <v/>
      </c>
      <c r="C52" s="140">
        <f>IFERROR(B52/$B$35,"")</f>
        <v/>
      </c>
      <c r="D52" s="18" t="n"/>
      <c r="E52" s="18" t="n"/>
      <c r="F52" s="18" t="n"/>
      <c r="G52" s="18" t="n"/>
      <c r="H52" s="18" t="n"/>
    </row>
    <row r="53" ht="19" customHeight="1">
      <c r="A53" s="73" t="inlineStr">
        <is>
          <t>合计</t>
        </is>
      </c>
      <c r="B53" s="74">
        <f>SUM(B47:B52)</f>
        <v/>
      </c>
      <c r="C53" s="142">
        <f>SUM(C47:C52)</f>
        <v/>
      </c>
      <c r="D53" s="18" t="n"/>
      <c r="E53" s="18" t="n"/>
      <c r="F53" s="18" t="n"/>
      <c r="G53" s="18" t="n"/>
      <c r="H53" s="18" t="n"/>
    </row>
    <row r="54" ht="19" customHeight="1">
      <c r="A54" s="86" t="inlineStr">
        <is>
          <t>未评分周（前期数据不足）</t>
        </is>
      </c>
      <c r="B54" s="87">
        <f>B35-B53</f>
        <v/>
      </c>
      <c r="C54" s="145">
        <f>IFERROR(B54/$B$35,"")</f>
        <v/>
      </c>
      <c r="D54" s="18" t="n"/>
      <c r="E54" s="18" t="n"/>
      <c r="F54" s="18" t="n"/>
      <c r="G54" s="18" t="n"/>
      <c r="H54" s="18" t="n"/>
    </row>
    <row r="55" ht="10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</row>
    <row r="56" ht="10" customHeight="1">
      <c r="A56" s="21" t="inlineStr">
        <is>
          <t>✅ 漏报控制：92次周跌&gt;3%中，仅有14次（15.2%）发生在低风险状态；周跌&gt;5%的严重冲击中，漏报率仅为11.1%。大跌更多集中在高风险状态（炼狱模式占比41.3%），模型对极端风险的识别能力强。</t>
        </is>
      </c>
      <c r="B56" s="18" t="n"/>
      <c r="C56" s="18" t="n"/>
      <c r="D56" s="18" t="n"/>
      <c r="E56" s="18" t="n"/>
      <c r="F56" s="18" t="n"/>
      <c r="G56" s="18" t="n"/>
      <c r="H56" s="18" t="n"/>
    </row>
    <row r="57" ht="20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</row>
    <row r="58" ht="26" customHeight="1" thickBot="1">
      <c r="A58" s="32" t="inlineStr">
        <is>
          <t>四、响应速度 — 环境恶化后，模型多快反应？</t>
        </is>
      </c>
      <c r="B58" s="32" t="n"/>
      <c r="C58" s="32" t="n"/>
      <c r="D58" s="32" t="n"/>
      <c r="E58" s="32" t="n"/>
      <c r="F58" s="32" t="n"/>
      <c r="G58" s="32" t="n"/>
      <c r="H58" s="32" t="n"/>
    </row>
    <row r="59" ht="68" customHeight="1">
      <c r="A59" s="138" t="inlineStr">
        <is>
          <t>核心问题：模型升级风险等级后，未来市场是否真的变差了？如果升级后波动率确实升高，说明模型"反应及时"；如果升级后波动率反而不变或下降，说明模型可能"慢了半拍"，信号在风险高峰过后才发出。下表统计三类升级事件：低→中（从简单/普通跳到困难/噩梦）、低→高（直接跳到地狱/炼狱）、中→高（从困难/噩梦升到地狱/炼狱），分别比较升级前4周vs后4周的年化波动率变化。</t>
        </is>
      </c>
    </row>
    <row r="60" ht="10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</row>
    <row r="61" ht="18" customHeight="1">
      <c r="A61" s="35" t="inlineStr">
        <is>
          <t>升级类型</t>
        </is>
      </c>
      <c r="B61" s="36" t="inlineStr">
        <is>
          <t>事件数</t>
        </is>
      </c>
      <c r="C61" s="36" t="inlineStr">
        <is>
          <t>升级前4周波动率</t>
        </is>
      </c>
      <c r="D61" s="36" t="inlineStr">
        <is>
          <t>升级后4周波动率</t>
        </is>
      </c>
      <c r="E61" s="36" t="inlineStr">
        <is>
          <t>波动率变化</t>
        </is>
      </c>
      <c r="F61" s="36" t="inlineStr">
        <is>
          <t>升级后波动率升高率</t>
        </is>
      </c>
      <c r="G61" s="18" t="n"/>
      <c r="H61" s="18" t="n"/>
    </row>
    <row r="62" ht="19" customHeight="1">
      <c r="A62" s="49" t="inlineStr">
        <is>
          <t>低→中（简单/普通 → 困难/噩梦）</t>
        </is>
      </c>
      <c r="B62" s="39" t="n">
        <v>48</v>
      </c>
      <c r="C62" s="139" t="n">
        <v>0.123</v>
      </c>
      <c r="D62" s="139" t="n">
        <v>0.144</v>
      </c>
      <c r="E62" s="146" t="n">
        <v>0.021</v>
      </c>
      <c r="F62" s="139" t="n">
        <v>0.5625</v>
      </c>
      <c r="G62" s="18" t="n"/>
      <c r="H62" s="18" t="n"/>
    </row>
    <row r="63" ht="19" customHeight="1">
      <c r="A63" s="48" t="inlineStr">
        <is>
          <t>低→高（简单/普通 → 地狱/炼狱）</t>
        </is>
      </c>
      <c r="B63" s="44" t="n">
        <v>7</v>
      </c>
      <c r="C63" s="140" t="n">
        <v>0.152</v>
      </c>
      <c r="D63" s="140" t="n">
        <v>0.205</v>
      </c>
      <c r="E63" s="147" t="n">
        <v>0.053</v>
      </c>
      <c r="F63" s="140" t="n">
        <v>0.4286</v>
      </c>
      <c r="G63" s="18" t="n"/>
      <c r="H63" s="18" t="n"/>
    </row>
    <row r="64" ht="19" customHeight="1">
      <c r="A64" s="52" t="inlineStr">
        <is>
          <t>中→高（困难/噩梦 → 地狱/炼狱）</t>
        </is>
      </c>
      <c r="B64" s="44" t="n">
        <v>40</v>
      </c>
      <c r="C64" s="140" t="n">
        <v>0.158</v>
      </c>
      <c r="D64" s="140" t="n">
        <v>0.151</v>
      </c>
      <c r="E64" s="147" t="n">
        <v>-0.007</v>
      </c>
      <c r="F64" s="140" t="n">
        <v>0.425</v>
      </c>
      <c r="G64" s="18" t="n"/>
      <c r="H64" s="18" t="n"/>
    </row>
    <row r="65" ht="19" customHeight="1">
      <c r="A65" s="73" t="inlineStr">
        <is>
          <t>全部升级</t>
        </is>
      </c>
      <c r="B65" s="74" t="n">
        <v>95</v>
      </c>
      <c r="C65" s="142" t="n">
        <v>0.14</v>
      </c>
      <c r="D65" s="142" t="n">
        <v>0.151</v>
      </c>
      <c r="E65" s="148" t="n">
        <v>0.011</v>
      </c>
      <c r="F65" s="142" t="n">
        <v>0.495</v>
      </c>
      <c r="G65" s="18" t="n"/>
      <c r="H65" s="18" t="n"/>
    </row>
    <row r="66" ht="10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</row>
    <row r="67" ht="36" customHeight="1">
      <c r="A67" s="79" t="inlineStr">
        <is>
          <t>⚠️ 响应速度评价：低→中升级后波动率平均升高2.1%（56.3%升高率）；低→高升级后波动率升高5.3%，但仅有7次样本，统计显著性有限。中→高升级的后4周波动率反而略降（-0.7%），可能说明地狱/炼狱信号有时滞后于波动高峰。</t>
        </is>
      </c>
      <c r="B67" s="18" t="n"/>
      <c r="C67" s="18" t="n"/>
      <c r="D67" s="18" t="n"/>
      <c r="E67" s="18" t="n"/>
      <c r="F67" s="18" t="n"/>
      <c r="G67" s="18" t="n"/>
      <c r="H67" s="18" t="n"/>
    </row>
    <row r="68" ht="30" customHeight="1">
      <c r="A68" s="81" t="inlineStr">
        <is>
          <t>ℹ️ 以上数据通过计算引擎生成（逐行扫描状态变化，统计前后4周年化波动率），非单元格公式。</t>
        </is>
      </c>
      <c r="B68" s="18" t="n"/>
      <c r="C68" s="18" t="n"/>
      <c r="D68" s="18" t="n"/>
      <c r="E68" s="18" t="n"/>
      <c r="F68" s="18" t="n"/>
      <c r="G68" s="18" t="n"/>
      <c r="H68" s="18" t="n"/>
    </row>
    <row r="69" ht="20" customHeight="1">
      <c r="A69" s="18" t="n"/>
      <c r="B69" s="18" t="n"/>
      <c r="C69" s="18" t="n"/>
      <c r="D69" s="18" t="n"/>
      <c r="E69" s="18" t="n"/>
      <c r="F69" s="18" t="n"/>
      <c r="G69" s="18" t="n"/>
      <c r="H69" s="18" t="n"/>
    </row>
    <row r="70" ht="26" customHeight="1" thickBot="1">
      <c r="A70" s="32" t="inlineStr">
        <is>
          <t>五、信号稳定性 — 信号是否可执行，还是频繁抖动？</t>
        </is>
      </c>
      <c r="B70" s="32" t="n"/>
      <c r="C70" s="32" t="n"/>
      <c r="D70" s="32" t="n"/>
      <c r="E70" s="32" t="n"/>
      <c r="F70" s="32" t="n"/>
      <c r="G70" s="32" t="n"/>
      <c r="H70" s="32" t="n"/>
    </row>
    <row r="71" ht="55" customHeight="1">
      <c r="A71" s="138" t="inlineStr">
        <is>
          <t>实操问题：信号每周都在变，你跟还是不跟？如果模型频繁在不同风险等级间跳动（比如这周炼狱、下周普通、再下周又地狱），实际操作中很难执行——调仓有交易成本，而且频繁反转会让投资者失去信心。下表统计信号的"持续时长"（同一状态连续维持多少周）、方向反转频率、跨级跳变次数。理想的模型应该信号持续较长时间（&gt;4周），而不是每1-2周就翻转一次。</t>
        </is>
      </c>
    </row>
    <row r="72" ht="10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</row>
    <row r="73" ht="18" customHeight="1">
      <c r="A73" s="38" t="inlineStr">
        <is>
          <t>基本统计</t>
        </is>
      </c>
      <c r="B73" s="37" t="n"/>
      <c r="C73" s="37" t="n"/>
      <c r="D73" s="18" t="n"/>
      <c r="E73" s="18" t="n"/>
      <c r="F73" s="18" t="n"/>
      <c r="G73" s="18" t="n"/>
      <c r="H73" s="18" t="n"/>
    </row>
    <row r="74" ht="19" customHeight="1">
      <c r="A74" s="22" t="inlineStr">
        <is>
          <t>观测周数</t>
        </is>
      </c>
      <c r="B74" s="19" t="n">
        <v>1182</v>
      </c>
      <c r="C74" s="18" t="n"/>
      <c r="D74" s="18" t="n"/>
      <c r="E74" s="18" t="n"/>
      <c r="F74" s="18" t="n"/>
      <c r="G74" s="18" t="n"/>
      <c r="H74" s="18" t="n"/>
    </row>
    <row r="75" ht="19" customHeight="1">
      <c r="A75" s="22" t="inlineStr">
        <is>
          <t>状态切换总次数</t>
        </is>
      </c>
      <c r="B75" s="19" t="n">
        <v>379</v>
      </c>
      <c r="C75" s="18" t="n"/>
      <c r="D75" s="18" t="n"/>
      <c r="E75" s="18" t="n"/>
      <c r="F75" s="18" t="n"/>
      <c r="G75" s="18" t="n"/>
      <c r="H75" s="18" t="n"/>
    </row>
    <row r="76" ht="19" customHeight="1">
      <c r="A76" s="22" t="inlineStr">
        <is>
          <t>平均持续周数（每次信号）</t>
        </is>
      </c>
      <c r="B76" s="149" t="n">
        <v>3.1</v>
      </c>
      <c r="C76" s="24" t="inlineStr">
        <is>
          <t>周</t>
        </is>
      </c>
      <c r="D76" s="18" t="n"/>
      <c r="E76" s="18" t="n"/>
      <c r="F76" s="18" t="n"/>
      <c r="G76" s="18" t="n"/>
      <c r="H76" s="18" t="n"/>
    </row>
    <row r="77" ht="19" customHeight="1">
      <c r="A77" s="22" t="inlineStr">
        <is>
          <t>中位持续周数</t>
        </is>
      </c>
      <c r="B77" s="19" t="n">
        <v>2</v>
      </c>
      <c r="C77" s="24" t="inlineStr">
        <is>
          <t>周</t>
        </is>
      </c>
      <c r="D77" s="18" t="n"/>
      <c r="E77" s="18" t="n"/>
      <c r="F77" s="18" t="n"/>
      <c r="G77" s="18" t="n"/>
      <c r="H77" s="18" t="n"/>
    </row>
    <row r="78" ht="19" customHeight="1">
      <c r="A78" s="22" t="inlineStr">
        <is>
          <t>升级次数 / 降级次数</t>
        </is>
      </c>
      <c r="B78" s="19" t="inlineStr">
        <is>
          <t>186 / 193</t>
        </is>
      </c>
      <c r="C78" s="18" t="n"/>
      <c r="D78" s="18" t="n"/>
      <c r="E78" s="18" t="n"/>
      <c r="F78" s="18" t="n"/>
      <c r="G78" s="18" t="n"/>
      <c r="H78" s="18" t="n"/>
    </row>
    <row r="79" ht="10" customHeight="1">
      <c r="A79" s="18" t="n"/>
      <c r="B79" s="18" t="n"/>
      <c r="C79" s="18" t="n"/>
      <c r="D79" s="18" t="n"/>
      <c r="E79" s="18" t="n"/>
      <c r="F79" s="18" t="n"/>
      <c r="G79" s="18" t="n"/>
      <c r="H79" s="18" t="n"/>
    </row>
    <row r="80" ht="18" customHeight="1">
      <c r="A80" s="35" t="inlineStr">
        <is>
          <t>持续时长分布</t>
        </is>
      </c>
      <c r="B80" s="36" t="inlineStr">
        <is>
          <t>次数</t>
        </is>
      </c>
      <c r="C80" s="36" t="inlineStr">
        <is>
          <t>占比</t>
        </is>
      </c>
      <c r="D80" s="36" t="n"/>
      <c r="E80" s="18" t="n"/>
      <c r="F80" s="18" t="n"/>
      <c r="G80" s="18" t="n"/>
      <c r="H80" s="18" t="n"/>
    </row>
    <row r="81" ht="19" customHeight="1">
      <c r="A81" s="90" t="inlineStr">
        <is>
          <t>1-2周（过短，执行困难）</t>
        </is>
      </c>
      <c r="B81" s="39" t="n">
        <v>259</v>
      </c>
      <c r="C81" s="139" t="n">
        <v>0.6816</v>
      </c>
      <c r="D81" s="39" t="n"/>
      <c r="E81" s="18" t="n"/>
      <c r="F81" s="18" t="n"/>
      <c r="G81" s="18" t="n"/>
      <c r="H81" s="18" t="n"/>
    </row>
    <row r="82" ht="19" customHeight="1">
      <c r="A82" s="52" t="inlineStr">
        <is>
          <t>3-4周</t>
        </is>
      </c>
      <c r="B82" s="44" t="n">
        <v>65</v>
      </c>
      <c r="C82" s="140" t="n">
        <v>0.1711</v>
      </c>
      <c r="D82" s="44" t="n"/>
      <c r="E82" s="18" t="n"/>
      <c r="F82" s="18" t="n"/>
      <c r="G82" s="18" t="n"/>
      <c r="H82" s="18" t="n"/>
    </row>
    <row r="83" ht="19" customHeight="1">
      <c r="A83" s="52" t="inlineStr">
        <is>
          <t>5-8周</t>
        </is>
      </c>
      <c r="B83" s="44" t="n">
        <v>30</v>
      </c>
      <c r="C83" s="140" t="n">
        <v>0.0789</v>
      </c>
      <c r="D83" s="44" t="n"/>
      <c r="E83" s="18" t="n"/>
      <c r="F83" s="18" t="n"/>
      <c r="G83" s="18" t="n"/>
      <c r="H83" s="18" t="n"/>
    </row>
    <row r="84" ht="19" customHeight="1">
      <c r="A84" s="91" t="inlineStr">
        <is>
          <t>9+周（稳定信号）</t>
        </is>
      </c>
      <c r="B84" s="42" t="n">
        <v>26</v>
      </c>
      <c r="C84" s="150" t="n">
        <v>0.0684</v>
      </c>
      <c r="D84" s="42" t="n"/>
      <c r="E84" s="18" t="n"/>
      <c r="F84" s="18" t="n"/>
      <c r="G84" s="18" t="n"/>
      <c r="H84" s="18" t="n"/>
    </row>
    <row r="85" ht="10" customHeight="1">
      <c r="A85" s="18" t="n"/>
      <c r="B85" s="18" t="n"/>
      <c r="C85" s="18" t="n"/>
      <c r="D85" s="18" t="n"/>
      <c r="E85" s="18" t="n"/>
      <c r="F85" s="18" t="n"/>
      <c r="G85" s="18" t="n"/>
      <c r="H85" s="18" t="n"/>
    </row>
    <row r="86" ht="18" customHeight="1">
      <c r="A86" s="38" t="inlineStr">
        <is>
          <t>抽动分析</t>
        </is>
      </c>
      <c r="B86" s="37" t="n"/>
      <c r="C86" s="37" t="n"/>
      <c r="D86" s="18" t="n"/>
      <c r="E86" s="18" t="n"/>
      <c r="F86" s="18" t="n"/>
      <c r="G86" s="18" t="n"/>
      <c r="H86" s="18" t="n"/>
    </row>
    <row r="87" ht="19" customHeight="1">
      <c r="A87" s="18" t="inlineStr">
        <is>
          <t>跨级跳变（一周跣2级以上）</t>
        </is>
      </c>
      <c r="B87" s="19" t="n">
        <v>54</v>
      </c>
      <c r="C87" s="25" t="inlineStr">
        <is>
          <t>占全部切换的14.2%</t>
        </is>
      </c>
      <c r="D87" s="18" t="n"/>
      <c r="E87" s="18" t="n"/>
      <c r="F87" s="18" t="n"/>
      <c r="G87" s="18" t="n"/>
      <c r="H87" s="18" t="n"/>
    </row>
    <row r="88" ht="19" customHeight="1">
      <c r="A88" s="18" t="inlineStr">
        <is>
          <t>方向反转（连续两周反向移动）</t>
        </is>
      </c>
      <c r="B88" s="19" t="n">
        <v>137</v>
      </c>
      <c r="C88" s="25" t="inlineStr">
        <is>
          <t>占全部切换的36.1%</t>
        </is>
      </c>
      <c r="D88" s="18" t="n"/>
      <c r="E88" s="18" t="n"/>
      <c r="F88" s="18" t="n"/>
      <c r="G88" s="18" t="n"/>
      <c r="H88" s="18" t="n"/>
    </row>
    <row r="89" ht="10" customHeight="1">
      <c r="A89" s="18" t="n"/>
      <c r="B89" s="18" t="n"/>
      <c r="C89" s="18" t="n"/>
      <c r="D89" s="18" t="n"/>
      <c r="E89" s="18" t="n"/>
      <c r="F89" s="18" t="n"/>
      <c r="G89" s="18" t="n"/>
      <c r="H89" s="18" t="n"/>
    </row>
    <row r="90" ht="54" customHeight="1">
      <c r="A90" s="79" t="inlineStr">
        <is>
          <t>⚠️ 信号稳定性评价：平均持续3.1周、中位数2周，68.2%的信号仅维持1-2周，信号抽动明显。建议：① 考虑增加信号“缓冲期”（如连续2周确认后才切换）；② 或将评分平滑（如3周均线）减少高频跳变。</t>
        </is>
      </c>
      <c r="B90" s="18" t="n"/>
      <c r="C90" s="18" t="n"/>
      <c r="D90" s="18" t="n"/>
      <c r="E90" s="18" t="n"/>
      <c r="F90" s="18" t="n"/>
      <c r="G90" s="18" t="n"/>
      <c r="H90" s="18" t="n"/>
    </row>
    <row r="91" ht="30" customHeight="1">
      <c r="A91" s="81" t="inlineStr">
        <is>
          <t>ℹ️ 以上数据通过计算引擎生成（逐行扫描状态序列统计持续时间与跳变频率），非单元格公式。</t>
        </is>
      </c>
      <c r="B91" s="18" t="n"/>
      <c r="C91" s="18" t="n"/>
      <c r="D91" s="18" t="n"/>
      <c r="E91" s="18" t="n"/>
      <c r="F91" s="18" t="n"/>
      <c r="G91" s="18" t="n"/>
      <c r="H91" s="18" t="n"/>
    </row>
    <row r="92" ht="20" customHeight="1">
      <c r="A92" s="18" t="n"/>
      <c r="B92" s="18" t="n"/>
      <c r="C92" s="18" t="n"/>
      <c r="D92" s="18" t="n"/>
      <c r="E92" s="18" t="n"/>
      <c r="F92" s="18" t="n"/>
      <c r="G92" s="18" t="n"/>
      <c r="H92" s="18" t="n"/>
    </row>
    <row r="93" ht="26" customHeight="1" thickBot="1">
      <c r="A93" s="32" t="inlineStr">
        <is>
          <t>六、领先预警效应 — 模型是提前预警还是事后确认？</t>
        </is>
      </c>
      <c r="B93" s="32" t="n"/>
      <c r="C93" s="32" t="n"/>
      <c r="D93" s="32" t="n"/>
      <c r="E93" s="32" t="n"/>
      <c r="F93" s="32" t="n"/>
      <c r="G93" s="32" t="n"/>
      <c r="H93" s="32" t="n"/>
    </row>
    <row r="94" ht="55" customHeight="1">
      <c r="A94" s="138" t="inlineStr">
        <is>
          <t>终极检验：模型到底是"提前预警"还是"事后确认"？只有领先于市场的信号才有实际执行价值——如果信号总是在暴跌发生后才升级，那对投资者来说已经太迟了。本节从两个角度验证前瞻性：(1) 升级信号发出后，未来1-4周的市场波动是否高于正常水平？(2) 历史上每次大跌发生前，模型是否已经处于警戒状态？</t>
        </is>
      </c>
    </row>
    <row r="95" ht="10" customHeight="1">
      <c r="A95" s="18" t="n"/>
      <c r="B95" s="18" t="n"/>
      <c r="C95" s="18" t="n"/>
      <c r="D95" s="18" t="n"/>
      <c r="E95" s="18" t="n"/>
      <c r="F95" s="18" t="n"/>
      <c r="G95" s="18" t="n"/>
      <c r="H95" s="18" t="n"/>
    </row>
    <row r="96" ht="22" customHeight="1">
      <c r="A96" s="34" t="inlineStr">
        <is>
          <t>6.1 前瞻波动率 — 升级信号后的市场波动是否高于基准？</t>
        </is>
      </c>
      <c r="B96" s="34" t="n"/>
      <c r="C96" s="34" t="n"/>
      <c r="D96" s="34" t="n"/>
      <c r="E96" s="34" t="n"/>
      <c r="F96" s="34" t="n"/>
      <c r="G96" s="34" t="n"/>
      <c r="H96" s="34" t="n"/>
    </row>
    <row r="97" ht="44" customHeight="1">
      <c r="A97" s="138" t="inlineStr">
        <is>
          <t>方法：每次风险等级上调后，计算后续1/2/3/4周的平均|周收益|（波动幅度的代理变量），与全样本长期平均水平对比。"波动倍数"&gt;1说明升级后市场波动确实更大，模型具有前瞻性。"超越基准的比例"表示有多少比例的升级事件后波动率高于正常水平。分两组统计："全部风险上调"（任何等级升高，186次）和"升入高风险"（跳入地狱/炼狱模式的47次更极端事件）。</t>
        </is>
      </c>
    </row>
    <row r="98" ht="6" customHeight="1">
      <c r="A98" s="18" t="n"/>
      <c r="B98" s="18" t="n"/>
      <c r="C98" s="18" t="n"/>
      <c r="D98" s="18" t="n"/>
      <c r="E98" s="18" t="n"/>
      <c r="F98" s="18" t="n"/>
      <c r="G98" s="18" t="n"/>
      <c r="H98" s="18" t="n"/>
    </row>
    <row r="99" ht="18" customHeight="1">
      <c r="A99" s="35" t="inlineStr">
        <is>
          <t>全部风险上调（186次）</t>
        </is>
      </c>
      <c r="B99" s="36" t="inlineStr">
        <is>
          <t>后1周</t>
        </is>
      </c>
      <c r="C99" s="36" t="inlineStr">
        <is>
          <t>后2周</t>
        </is>
      </c>
      <c r="D99" s="36" t="inlineStr">
        <is>
          <t>后3周</t>
        </is>
      </c>
      <c r="E99" s="36" t="inlineStr">
        <is>
          <t>后4周</t>
        </is>
      </c>
      <c r="F99" s="18" t="n"/>
      <c r="G99" s="18" t="n"/>
      <c r="H99" s="18" t="n"/>
    </row>
    <row r="100" ht="19" customHeight="1">
      <c r="A100" s="53" t="inlineStr">
        <is>
          <t>平均|周收益|</t>
        </is>
      </c>
      <c r="B100" s="41" t="n">
        <v>0.01717</v>
      </c>
      <c r="C100" s="41" t="n">
        <v>0.0174</v>
      </c>
      <c r="D100" s="41" t="n">
        <v>0.01752</v>
      </c>
      <c r="E100" s="41" t="n">
        <v>0.01772</v>
      </c>
      <c r="F100" s="18" t="n"/>
      <c r="G100" s="18" t="n"/>
      <c r="H100" s="18" t="n"/>
    </row>
    <row r="101" ht="19" customHeight="1">
      <c r="A101" s="55" t="inlineStr">
        <is>
          <t>全样本基准</t>
        </is>
      </c>
      <c r="B101" s="56" t="n">
        <v>0.01685</v>
      </c>
      <c r="C101" s="56" t="n">
        <v>0.01685</v>
      </c>
      <c r="D101" s="56" t="n">
        <v>0.01685</v>
      </c>
      <c r="E101" s="56" t="n">
        <v>0.01684</v>
      </c>
      <c r="F101" s="18" t="n"/>
      <c r="G101" s="18" t="n"/>
      <c r="H101" s="18" t="n"/>
    </row>
    <row r="102" ht="19" customHeight="1">
      <c r="A102" s="58" t="inlineStr">
        <is>
          <t>波动倍数（vs基准）</t>
        </is>
      </c>
      <c r="B102" s="151" t="n">
        <v>1.02</v>
      </c>
      <c r="C102" s="151" t="n">
        <v>1.03</v>
      </c>
      <c r="D102" s="151" t="n">
        <v>1.04</v>
      </c>
      <c r="E102" s="151" t="n">
        <v>1.05</v>
      </c>
      <c r="F102" s="18" t="n"/>
      <c r="G102" s="18" t="n"/>
      <c r="H102" s="18" t="n"/>
    </row>
    <row r="103" ht="19" customHeight="1">
      <c r="A103" s="54" t="inlineStr">
        <is>
          <t>超越基准的比例</t>
        </is>
      </c>
      <c r="B103" s="150" t="n">
        <v>0.366</v>
      </c>
      <c r="C103" s="150" t="n">
        <v>0.387</v>
      </c>
      <c r="D103" s="150" t="n">
        <v>0.382</v>
      </c>
      <c r="E103" s="150" t="n">
        <v>0.419</v>
      </c>
      <c r="F103" s="18" t="n"/>
      <c r="G103" s="18" t="n"/>
      <c r="H103" s="18" t="n"/>
    </row>
    <row r="104" ht="6" customHeight="1">
      <c r="A104" s="18" t="n"/>
      <c r="B104" s="18" t="n"/>
      <c r="C104" s="18" t="n"/>
      <c r="D104" s="18" t="n"/>
      <c r="E104" s="18" t="n"/>
      <c r="F104" s="18" t="n"/>
      <c r="G104" s="18" t="n"/>
      <c r="H104" s="18" t="n"/>
    </row>
    <row r="105" ht="18" customHeight="1">
      <c r="A105" s="35" t="inlineStr">
        <is>
          <t>升入高风险（47次）</t>
        </is>
      </c>
      <c r="B105" s="36" t="inlineStr">
        <is>
          <t>后1周</t>
        </is>
      </c>
      <c r="C105" s="36" t="inlineStr">
        <is>
          <t>后2周</t>
        </is>
      </c>
      <c r="D105" s="36" t="inlineStr">
        <is>
          <t>后3周</t>
        </is>
      </c>
      <c r="E105" s="36" t="inlineStr">
        <is>
          <t>后4周</t>
        </is>
      </c>
      <c r="F105" s="18" t="n"/>
      <c r="G105" s="18" t="n"/>
      <c r="H105" s="18" t="n"/>
    </row>
    <row r="106" ht="19" customHeight="1">
      <c r="A106" s="53" t="inlineStr">
        <is>
          <t>平均|周收益|</t>
        </is>
      </c>
      <c r="B106" s="41" t="n">
        <v>0.01743</v>
      </c>
      <c r="C106" s="41" t="n">
        <v>0.01767</v>
      </c>
      <c r="D106" s="41" t="n">
        <v>0.01896</v>
      </c>
      <c r="E106" s="41" t="n">
        <v>0.01899</v>
      </c>
      <c r="F106" s="18" t="n"/>
      <c r="G106" s="18" t="n"/>
      <c r="H106" s="18" t="n"/>
    </row>
    <row r="107" ht="19" customHeight="1">
      <c r="A107" s="55" t="inlineStr">
        <is>
          <t>全样本基准</t>
        </is>
      </c>
      <c r="B107" s="56" t="n">
        <v>0.01685</v>
      </c>
      <c r="C107" s="56" t="n">
        <v>0.01685</v>
      </c>
      <c r="D107" s="56" t="n">
        <v>0.01685</v>
      </c>
      <c r="E107" s="56" t="n">
        <v>0.01684</v>
      </c>
      <c r="F107" s="18" t="n"/>
      <c r="G107" s="18" t="n"/>
      <c r="H107" s="18" t="n"/>
    </row>
    <row r="108" ht="19" customHeight="1">
      <c r="A108" s="58" t="inlineStr">
        <is>
          <t>波动倍数（vs基准）</t>
        </is>
      </c>
      <c r="B108" s="151" t="n">
        <v>1.03</v>
      </c>
      <c r="C108" s="151" t="n">
        <v>1.05</v>
      </c>
      <c r="D108" s="152" t="n">
        <v>1.13</v>
      </c>
      <c r="E108" s="152" t="n">
        <v>1.13</v>
      </c>
      <c r="F108" s="18" t="n"/>
      <c r="G108" s="18" t="n"/>
      <c r="H108" s="18" t="n"/>
    </row>
    <row r="109" ht="19" customHeight="1">
      <c r="A109" s="54" t="inlineStr">
        <is>
          <t>超越基准的比例</t>
        </is>
      </c>
      <c r="B109" s="150" t="n">
        <v>0.362</v>
      </c>
      <c r="C109" s="150" t="n">
        <v>0.426</v>
      </c>
      <c r="D109" s="150" t="n">
        <v>0.511</v>
      </c>
      <c r="E109" s="150" t="n">
        <v>0.489</v>
      </c>
      <c r="F109" s="18" t="n"/>
      <c r="G109" s="18" t="n"/>
      <c r="H109" s="18" t="n"/>
    </row>
    <row r="110" ht="10" customHeight="1">
      <c r="A110" s="18" t="n"/>
      <c r="B110" s="18" t="n"/>
      <c r="C110" s="18" t="n"/>
      <c r="D110" s="18" t="n"/>
      <c r="E110" s="18" t="n"/>
      <c r="F110" s="18" t="n"/>
      <c r="G110" s="18" t="n"/>
      <c r="H110" s="18" t="n"/>
    </row>
    <row r="111" ht="22" customHeight="1">
      <c r="A111" s="34" t="inlineStr">
        <is>
          <t>6.2 大跌预警提前量 — 大跌前模型是否已处于高警觉？</t>
        </is>
      </c>
      <c r="B111" s="34" t="n"/>
      <c r="C111" s="34" t="n"/>
      <c r="D111" s="34" t="n"/>
      <c r="E111" s="34" t="n"/>
      <c r="F111" s="34" t="n"/>
      <c r="G111" s="34" t="n"/>
      <c r="H111" s="34" t="n"/>
    </row>
    <row r="112" ht="38" customHeight="1">
      <c r="A112" s="138" t="inlineStr">
        <is>
          <t>方法：对历史上每一次大跌（周跌&gt;3%或&gt;5%），回看大跌前1/2/3/4周该时点的模型状态。如果模型当时已处于困难模式及以上（仓位≤70%），则计为"已预警"。命中率越高、越稳定（各窗口差异小），说明模型预警越持续、越可靠。"平均预警提前量"统计已预警的大跌中，模型在大跌前多少周就首次进入中风险以上状态（最远回看8周）。</t>
        </is>
      </c>
    </row>
    <row r="113" ht="6" customHeight="1">
      <c r="A113" s="18" t="n"/>
      <c r="B113" s="18" t="n"/>
      <c r="C113" s="18" t="n"/>
      <c r="D113" s="18" t="n"/>
      <c r="E113" s="18" t="n"/>
      <c r="F113" s="18" t="n"/>
      <c r="G113" s="18" t="n"/>
      <c r="H113" s="18" t="n"/>
    </row>
    <row r="114" ht="18" customHeight="1">
      <c r="A114" s="35" t="inlineStr">
        <is>
          <t>周跌 &gt; 3%（83次有效）</t>
        </is>
      </c>
      <c r="B114" s="36" t="inlineStr">
        <is>
          <t>前1周</t>
        </is>
      </c>
      <c r="C114" s="36" t="inlineStr">
        <is>
          <t>前2周</t>
        </is>
      </c>
      <c r="D114" s="36" t="inlineStr">
        <is>
          <t>前3周</t>
        </is>
      </c>
      <c r="E114" s="36" t="inlineStr">
        <is>
          <t>前4周</t>
        </is>
      </c>
      <c r="F114" s="18" t="n"/>
      <c r="G114" s="18" t="n"/>
      <c r="H114" s="18" t="n"/>
    </row>
    <row r="115" ht="19" customHeight="1">
      <c r="A115" s="53" t="inlineStr">
        <is>
          <t>已处于困难模式及以上的次数</t>
        </is>
      </c>
      <c r="B115" s="39" t="n">
        <v>67</v>
      </c>
      <c r="C115" s="39" t="n">
        <v>62</v>
      </c>
      <c r="D115" s="39" t="n">
        <v>64</v>
      </c>
      <c r="E115" s="39" t="n">
        <v>62</v>
      </c>
      <c r="F115" s="18" t="n"/>
      <c r="G115" s="18" t="n"/>
      <c r="H115" s="18" t="n"/>
    </row>
    <row r="116" ht="19" customHeight="1">
      <c r="A116" s="57" t="inlineStr">
        <is>
          <t>预警命中率</t>
        </is>
      </c>
      <c r="B116" s="153" t="n">
        <v>0.8070000000000001</v>
      </c>
      <c r="C116" s="154" t="n">
        <v>0.747</v>
      </c>
      <c r="D116" s="154" t="n">
        <v>0.771</v>
      </c>
      <c r="E116" s="154" t="n">
        <v>0.747</v>
      </c>
      <c r="F116" s="18" t="n"/>
      <c r="G116" s="18" t="n"/>
      <c r="H116" s="18" t="n"/>
    </row>
    <row r="117" ht="6" customHeight="1">
      <c r="A117" s="18" t="n"/>
      <c r="B117" s="18" t="n"/>
      <c r="C117" s="18" t="n"/>
      <c r="D117" s="18" t="n"/>
      <c r="E117" s="18" t="n"/>
      <c r="F117" s="18" t="n"/>
      <c r="G117" s="18" t="n"/>
      <c r="H117" s="18" t="n"/>
    </row>
    <row r="118" ht="18" customHeight="1">
      <c r="A118" s="35" t="inlineStr">
        <is>
          <t>周跌 &gt; 5%（25次有效）</t>
        </is>
      </c>
      <c r="B118" s="36" t="inlineStr">
        <is>
          <t>前1周</t>
        </is>
      </c>
      <c r="C118" s="36" t="inlineStr">
        <is>
          <t>前2周</t>
        </is>
      </c>
      <c r="D118" s="36" t="inlineStr">
        <is>
          <t>前3周</t>
        </is>
      </c>
      <c r="E118" s="36" t="inlineStr">
        <is>
          <t>前4周</t>
        </is>
      </c>
      <c r="F118" s="18" t="n"/>
      <c r="G118" s="18" t="n"/>
      <c r="H118" s="18" t="n"/>
    </row>
    <row r="119" ht="19" customHeight="1">
      <c r="A119" s="53" t="inlineStr">
        <is>
          <t>已处于困难模式及以上的次数</t>
        </is>
      </c>
      <c r="B119" s="39" t="n">
        <v>19</v>
      </c>
      <c r="C119" s="39" t="n">
        <v>17</v>
      </c>
      <c r="D119" s="39" t="n">
        <v>19</v>
      </c>
      <c r="E119" s="39" t="n">
        <v>17</v>
      </c>
      <c r="F119" s="18" t="n"/>
      <c r="G119" s="18" t="n"/>
      <c r="H119" s="18" t="n"/>
    </row>
    <row r="120" ht="19" customHeight="1">
      <c r="A120" s="57" t="inlineStr">
        <is>
          <t>预警命中率</t>
        </is>
      </c>
      <c r="B120" s="153" t="n">
        <v>0.76</v>
      </c>
      <c r="C120" s="154" t="n">
        <v>0.68</v>
      </c>
      <c r="D120" s="154" t="n">
        <v>0.76</v>
      </c>
      <c r="E120" s="154" t="n">
        <v>0.68</v>
      </c>
      <c r="F120" s="18" t="n"/>
      <c r="G120" s="18" t="n"/>
      <c r="H120" s="18" t="n"/>
    </row>
    <row r="121" ht="10" customHeight="1">
      <c r="A121" s="18" t="n"/>
      <c r="B121" s="18" t="n"/>
      <c r="C121" s="18" t="n"/>
      <c r="D121" s="18" t="n"/>
      <c r="E121" s="18" t="n"/>
      <c r="F121" s="18" t="n"/>
      <c r="G121" s="18" t="n"/>
      <c r="H121" s="18" t="n"/>
    </row>
    <row r="122" ht="18" customHeight="1">
      <c r="A122" s="35" t="inlineStr">
        <is>
          <t>平均预警提前量</t>
        </is>
      </c>
      <c r="B122" s="36" t="inlineStr">
        <is>
          <t>周跌&gt;3%</t>
        </is>
      </c>
      <c r="C122" s="36" t="inlineStr">
        <is>
          <t>周跌&gt;5%</t>
        </is>
      </c>
      <c r="D122" s="18" t="n"/>
      <c r="E122" s="18" t="n"/>
      <c r="F122" s="18" t="n"/>
      <c r="G122" s="18" t="n"/>
      <c r="H122" s="18" t="n"/>
    </row>
    <row r="123" ht="19" customHeight="1">
      <c r="A123" s="53" t="inlineStr">
        <is>
          <t>已预警的大跌中，平均提前周数</t>
        </is>
      </c>
      <c r="B123" s="155" t="n">
        <v>6.8</v>
      </c>
      <c r="C123" s="155" t="n">
        <v>5.7</v>
      </c>
      <c r="D123" s="18" t="n"/>
      <c r="E123" s="18" t="n"/>
      <c r="F123" s="18" t="n"/>
      <c r="G123" s="18" t="n"/>
      <c r="H123" s="18" t="n"/>
    </row>
    <row r="124" ht="19" customHeight="1">
      <c r="A124" s="64" t="inlineStr">
        <is>
          <t>样本数（已预警的大跌次数）</t>
        </is>
      </c>
      <c r="B124" s="65" t="n">
        <v>69</v>
      </c>
      <c r="C124" s="65" t="n">
        <v>22</v>
      </c>
      <c r="D124" s="18" t="n"/>
      <c r="E124" s="18" t="n"/>
      <c r="F124" s="18" t="n"/>
      <c r="G124" s="18" t="n"/>
      <c r="H124" s="18" t="n"/>
    </row>
    <row r="125" ht="10" customHeight="1">
      <c r="A125" s="18" t="n"/>
      <c r="B125" s="18" t="n"/>
      <c r="C125" s="18" t="n"/>
      <c r="D125" s="18" t="n"/>
      <c r="E125" s="18" t="n"/>
      <c r="F125" s="18" t="n"/>
      <c r="G125" s="18" t="n"/>
      <c r="H125" s="18" t="n"/>
    </row>
    <row r="126" ht="36" customHeight="1">
      <c r="A126" s="80" t="inlineStr">
        <is>
          <t>✅ 领先预警评价：</t>
        </is>
      </c>
      <c r="B126" s="18" t="n"/>
      <c r="C126" s="18" t="n"/>
      <c r="D126" s="18" t="n"/>
      <c r="E126" s="18" t="n"/>
      <c r="F126" s="18" t="n"/>
      <c r="G126" s="18" t="n"/>
      <c r="H126" s="18" t="n"/>
    </row>
    <row r="127" ht="32" customHeight="1">
      <c r="A127" s="82" t="inlineStr">
        <is>
          <t>• 前瞻波动率：升入高风险后3-4周波动率达基准的1.13倍，超半数事件波动超越基准（51.1%），信号具有前瞻性。</t>
        </is>
      </c>
      <c r="B127" s="18" t="n"/>
      <c r="C127" s="18" t="n"/>
      <c r="D127" s="18" t="n"/>
      <c r="E127" s="18" t="n"/>
      <c r="F127" s="18" t="n"/>
      <c r="G127" s="18" t="n"/>
      <c r="H127" s="18" t="n"/>
    </row>
    <row r="128" ht="32" customHeight="1">
      <c r="A128" s="82" t="inlineStr">
        <is>
          <t>• 大跌预警：83次周跌&gt;3%中，80.7%提前1周已处于困难模式及以上，平均提前6.8周发出预警。模型是“领先指标”，而非事后确认。</t>
        </is>
      </c>
      <c r="B128" s="18" t="n"/>
      <c r="C128" s="18" t="n"/>
      <c r="D128" s="18" t="n"/>
      <c r="E128" s="18" t="n"/>
      <c r="F128" s="18" t="n"/>
      <c r="G128" s="18" t="n"/>
      <c r="H128" s="18" t="n"/>
    </row>
    <row r="129" ht="24" customHeight="1">
      <c r="A129" s="82" t="inlineStr">
        <is>
          <t>• 严重冲击：25次周跌&gt;5%中76%提前1周已预警，平均提前5.7周。对极端事件同样有效。</t>
        </is>
      </c>
      <c r="B129" s="18" t="n"/>
      <c r="C129" s="18" t="n"/>
      <c r="D129" s="18" t="n"/>
      <c r="E129" s="18" t="n"/>
      <c r="F129" s="18" t="n"/>
      <c r="G129" s="18" t="n"/>
      <c r="H129" s="18" t="n"/>
    </row>
    <row r="130" ht="20" customHeight="1">
      <c r="A130" s="81" t="inlineStr">
        <is>
          <t>ℹ️ 以上数据通过计算引擎生成（逐事件扫描升级后波动率、大跌前状态回看），非单元格公式。</t>
        </is>
      </c>
      <c r="B130" s="18" t="n"/>
      <c r="C130" s="18" t="n"/>
      <c r="D130" s="18" t="n"/>
      <c r="E130" s="18" t="n"/>
      <c r="F130" s="18" t="n"/>
      <c r="G130" s="18" t="n"/>
      <c r="H130" s="18" t="n"/>
    </row>
  </sheetData>
  <mergeCells count="8">
    <mergeCell ref="A21:H21"/>
    <mergeCell ref="A7:H7"/>
    <mergeCell ref="A59:H59"/>
    <mergeCell ref="A71:H71"/>
    <mergeCell ref="A112:H112"/>
    <mergeCell ref="A94:H94"/>
    <mergeCell ref="A31:H31"/>
    <mergeCell ref="A97:H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S2:S117"/>
  <sheetViews>
    <sheetView topLeftCell="AH29" zoomScale="31" zoomScaleNormal="42" workbookViewId="0">
      <selection activeCell="AC39" sqref="AC39"/>
    </sheetView>
  </sheetViews>
  <sheetFormatPr baseColWidth="10" defaultRowHeight="15"/>
  <cols>
    <col width="10.83203125" customWidth="1" style="95" min="1" max="17"/>
    <col width="75.83203125" customWidth="1" style="95" min="18" max="18"/>
    <col width="53.33203125" customWidth="1" style="131" min="19" max="19"/>
    <col width="10.83203125" customWidth="1" style="95" min="20" max="16384"/>
  </cols>
  <sheetData>
    <row r="2" ht="16" customHeight="1">
      <c r="S2" s="132" t="inlineStr">
        <is>
          <t>📊 SP500 × 操作难度信号</t>
        </is>
      </c>
    </row>
    <row r="3" ht="30" customHeight="1">
      <c r="S3" s="131" t="inlineStr">
        <is>
          <t>“彩色色带 = 模型判定的风险等级。看色带和SP500走势的配合度：红色区间是否对应跌市，绿色区间是否对应涨市。”</t>
        </is>
      </c>
    </row>
    <row r="5">
      <c r="S5" s="131" t="inlineStr">
        <is>
          <t>• 绿/蓝色带：简单/普通模式，市场平稳，可满仓操作</t>
        </is>
      </c>
    </row>
    <row r="6">
      <c r="S6" s="131" t="inlineStr">
        <is>
          <t>• 黄/橙色带：困难/噩梦模式，波动加剧，应减仓</t>
        </is>
      </c>
    </row>
    <row r="7">
      <c r="S7" s="131" t="inlineStr">
        <is>
          <t>• 红/暗红色带：地狱/炼狱模式，危机环境，仅保留底仓</t>
        </is>
      </c>
    </row>
    <row r="39" ht="16" customHeight="1">
      <c r="S39" s="132" t="inlineStr">
        <is>
          <t>📊 市场风险总览</t>
        </is>
      </c>
    </row>
    <row r="40">
      <c r="S40" s="131" t="inlineStr">
        <is>
          <t>“蓝线和红线重叠 = 正常；红线飙升 = 否决权触发。”</t>
        </is>
      </c>
    </row>
    <row r="42">
      <c r="S42" s="131" t="inlineStr">
        <is>
          <t>• 蓝线（纯评分）：5个特征的加权平均，反映市场“底噪”水平</t>
        </is>
      </c>
    </row>
    <row r="43" ht="30" customHeight="1">
      <c r="S43" s="131" t="inlineStr">
        <is>
          <t>• 红线（否决权评分）：任一特征z&gt;2时被拉高至该特征值，类似“紧急拉闸”</t>
        </is>
      </c>
    </row>
    <row r="44" ht="30" customHeight="1">
      <c r="S44" s="131" t="inlineStr">
        <is>
          <t>• 粉色面积（回撤）：红线尖峰与回撤深度是否同步，是检验模型的核心视角</t>
        </is>
      </c>
    </row>
    <row r="46">
      <c r="S46" s="133" t="inlineStr">
        <is>
          <t>关注点：2008、2020、2025三次危机中红线是否领先于粉色回撤出现？</t>
        </is>
      </c>
    </row>
    <row r="67" ht="16" customHeight="1">
      <c r="S67" s="132" t="inlineStr">
        <is>
          <t>📊 纯综合评分</t>
        </is>
      </c>
    </row>
    <row r="68">
      <c r="S68" s="131" t="inlineStr">
        <is>
          <t>“蓝色越深 = 市场越难操作。”</t>
        </is>
      </c>
    </row>
    <row r="70">
      <c r="S70" s="131" t="inlineStr">
        <is>
          <t>• 横轴：时间（周度），纵轴：5个特征的加权综合z-score</t>
        </is>
      </c>
    </row>
    <row r="71">
      <c r="S71" s="131" t="inlineStr">
        <is>
          <t>• 基线零轴：历史平均水平。正值=危险偏高，负值=市场平静</t>
        </is>
      </c>
    </row>
    <row r="72">
      <c r="S72" s="131" t="inlineStr">
        <is>
          <t>• 尖峰对应危机时刻：2008(~4.0)、2020(~4.6)、2025(~1.1)</t>
        </is>
      </c>
    </row>
    <row r="73">
      <c r="S73" s="131" t="inlineStr">
        <is>
          <t>• 该图不包含否决权，仅反映“市场压力”的综合衡量</t>
        </is>
      </c>
    </row>
    <row r="75">
      <c r="S75" s="133" t="inlineStr">
        <is>
          <t>如果纯评分长期在零以下，说明市场处于“简单模式”，可积极操作。</t>
        </is>
      </c>
    </row>
    <row r="86" ht="16" customHeight="1">
      <c r="S86" s="132" t="inlineStr">
        <is>
          <t>📊 综合评分（含否决权）</t>
        </is>
      </c>
    </row>
    <row r="87">
      <c r="S87" s="131" t="inlineStr">
        <is>
          <t>“灰色底层 = 市场常规压力，红色突起 = 紧急拉闸。”</t>
        </is>
      </c>
    </row>
    <row r="89">
      <c r="S89" s="131" t="inlineStr">
        <is>
          <t>• 灰色面积：纯综合评分（同上一张图）</t>
        </is>
      </c>
    </row>
    <row r="90">
      <c r="S90" s="131" t="inlineStr">
        <is>
          <t>• 红色线：否决权评分，大部分时间与灰色重叠</t>
        </is>
      </c>
    </row>
    <row r="91">
      <c r="S91" s="131" t="inlineStr">
        <is>
          <t>• 红线远离灰色的瞬间 = 否决权触发，某个单特征z&gt;2</t>
        </is>
      </c>
    </row>
    <row r="92">
      <c r="S92" s="131" t="inlineStr">
        <is>
          <t>• 峰值越高，触发否决权的特征越极端（2020峰值~12）</t>
        </is>
      </c>
    </row>
    <row r="94" ht="26" customHeight="1">
      <c r="S94" s="133" t="inlineStr">
        <is>
          <t>关注“红线突起”的频率和持续时间——短暂尖峰=快速冲击，持续红色=系统性危机。</t>
        </is>
      </c>
    </row>
    <row r="109" ht="16" customHeight="1">
      <c r="S109" s="132" t="inlineStr">
        <is>
          <t>📊 SP500 回撤深度</t>
        </is>
      </c>
    </row>
    <row r="110">
      <c r="S110" s="131" t="inlineStr">
        <is>
          <t>“红色越深 = 距离历史高点越远，熟市越痛苦。”</t>
        </is>
      </c>
    </row>
    <row r="112">
      <c r="S112" s="131" t="inlineStr">
        <is>
          <t>• 纵轴：从历史最高点的距离（0%=新高，-50%=腰斩）</t>
        </is>
      </c>
    </row>
    <row r="113">
      <c r="S113" s="131" t="inlineStr">
        <is>
          <t>• 2001年互联网泡沫：-30% | 2008年GFC：-56% | 2020年COVID：-34%</t>
        </is>
      </c>
    </row>
    <row r="114">
      <c r="S114" s="131" t="inlineStr">
        <is>
          <t>• 模型的价值：在回撤加深之前已经减仓，而不是跌到底才反应</t>
        </is>
      </c>
    </row>
    <row r="115">
      <c r="S115" s="131" t="inlineStr">
        <is>
          <t>• 将此图与上方评分图对比：回撤加深前，评分是否已升高？</t>
        </is>
      </c>
    </row>
    <row r="117">
      <c r="S117" s="133" t="inlineStr">
        <is>
          <t>理想情况：评分飙升→减仓→回撤来临时已轻仓。这是模型的核心价值。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A1:K1529"/>
  <sheetViews>
    <sheetView workbookViewId="0">
      <pane ySplit="1" topLeftCell="A1341" activePane="bottomLeft" state="frozen"/>
      <selection pane="bottomLeft" activeCell="B6" sqref="B6"/>
    </sheetView>
  </sheetViews>
  <sheetFormatPr baseColWidth="10" defaultRowHeight="15"/>
  <cols>
    <col width="12.5" customWidth="1" style="10" min="1" max="1"/>
    <col width="10.83203125" customWidth="1" min="2" max="2"/>
    <col width="10" customWidth="1" min="3" max="11"/>
  </cols>
  <sheetData>
    <row r="1">
      <c r="A1" s="11" t="inlineStr">
        <is>
          <t>日期</t>
        </is>
      </c>
      <c r="B1" s="1" t="inlineStr">
        <is>
          <t>标普500</t>
        </is>
      </c>
      <c r="C1" s="1" t="inlineStr">
        <is>
          <t>标普周收益率</t>
        </is>
      </c>
      <c r="D1" s="1" t="inlineStr">
        <is>
          <t>滞后仓位</t>
        </is>
      </c>
      <c r="E1" s="1" t="inlineStr">
        <is>
          <t>策略收益</t>
        </is>
      </c>
      <c r="F1" s="1" t="inlineStr">
        <is>
          <t>策略NAV</t>
        </is>
      </c>
      <c r="G1" s="1" t="inlineStr">
        <is>
          <t>买入持有NAV</t>
        </is>
      </c>
      <c r="H1" s="1" t="inlineStr">
        <is>
          <t>策略滚动最高</t>
        </is>
      </c>
      <c r="I1" s="1" t="inlineStr">
        <is>
          <t>策略回撤</t>
        </is>
      </c>
      <c r="J1" s="1" t="inlineStr">
        <is>
          <t>持有滚动最高</t>
        </is>
      </c>
      <c r="K1" s="1" t="inlineStr">
        <is>
          <t>持有回撤</t>
        </is>
      </c>
    </row>
    <row r="2">
      <c r="A2" s="14">
        <f>原始数据_周度!A2</f>
        <v/>
      </c>
      <c r="B2" s="15">
        <f>原始数据_周度!B2</f>
        <v/>
      </c>
      <c r="C2" s="15">
        <f>""</f>
        <v/>
      </c>
      <c r="D2" s="15">
        <f>""</f>
        <v/>
      </c>
      <c r="E2" s="15">
        <f>IF(OR(D2="",C2=""),"",D2*C2)</f>
        <v/>
      </c>
      <c r="F2" s="15">
        <f>""</f>
        <v/>
      </c>
      <c r="G2" s="15">
        <f>""</f>
        <v/>
      </c>
      <c r="H2" s="15">
        <f>IF(F2="","",F2)</f>
        <v/>
      </c>
      <c r="I2">
        <f>IF(OR(F2="",H2=""),"",F2/H2-1)</f>
        <v/>
      </c>
      <c r="J2">
        <f>IF(G2="","",G2)</f>
        <v/>
      </c>
      <c r="K2">
        <f>IF(OR(G2="",J2=""),"",G2/J2-1)</f>
        <v/>
      </c>
    </row>
    <row r="3">
      <c r="A3" s="14">
        <f>原始数据_周度!A3</f>
        <v/>
      </c>
      <c r="B3" s="15">
        <f>原始数据_周度!B3</f>
        <v/>
      </c>
      <c r="C3" s="15">
        <f>IFERROR(B3/B2-1,"")</f>
        <v/>
      </c>
      <c r="D3" s="15">
        <f>IFERROR(评分与状态_周度!F19,"")</f>
        <v/>
      </c>
      <c r="E3" s="15">
        <f>IF(OR(D3="",C3=""),"",D3*C3)</f>
        <v/>
      </c>
      <c r="F3" s="15">
        <f>IF(E3="","",IF(F2="",1,F2*(1+E3)))</f>
        <v/>
      </c>
      <c r="G3" s="15">
        <f>IF(E3="","",IF(G2="",1,G2*(1+C3)))</f>
        <v/>
      </c>
      <c r="H3" s="15">
        <f>IF(F3="","",IF(H2="",F3,MAX(H2,F3)))</f>
        <v/>
      </c>
      <c r="I3">
        <f>IF(OR(F3="",H3=""),"",F3/H3-1)</f>
        <v/>
      </c>
      <c r="J3">
        <f>IF(G3="","",G3)</f>
        <v/>
      </c>
      <c r="K3">
        <f>IF(OR(G3="",J3=""),"",G3/J3-1)</f>
        <v/>
      </c>
    </row>
    <row r="4">
      <c r="A4" s="14">
        <f>原始数据_周度!A4</f>
        <v/>
      </c>
      <c r="B4" s="15">
        <f>原始数据_周度!B4</f>
        <v/>
      </c>
      <c r="C4" s="15">
        <f>IFERROR(B4/B3-1,"")</f>
        <v/>
      </c>
      <c r="D4" s="15">
        <f>IFERROR(评分与状态_周度!F20,"")</f>
        <v/>
      </c>
      <c r="E4" s="15">
        <f>IF(OR(D4="",C4=""),"",D4*C4)</f>
        <v/>
      </c>
      <c r="F4" s="15">
        <f>IF(E4="","",IF(F3="",1,F3*(1+E4)))</f>
        <v/>
      </c>
      <c r="G4" s="15">
        <f>IF(E4="","",IF(G3="",1,G3*(1+C4)))</f>
        <v/>
      </c>
      <c r="H4" s="15">
        <f>IF(F4="","",IF(H3="",F4,MAX(H3,F4)))</f>
        <v/>
      </c>
      <c r="I4">
        <f>IF(OR(F4="",H4=""),"",F4/H4-1)</f>
        <v/>
      </c>
      <c r="J4">
        <f>IF(G4="","",IF(J3="",G4,MAX(J3,G4)))</f>
        <v/>
      </c>
      <c r="K4">
        <f>IF(OR(G4="",J4=""),"",G4/J4-1)</f>
        <v/>
      </c>
    </row>
    <row r="5">
      <c r="A5" s="14">
        <f>原始数据_周度!A5</f>
        <v/>
      </c>
      <c r="B5" s="15">
        <f>原始数据_周度!B5</f>
        <v/>
      </c>
      <c r="C5" s="15">
        <f>IFERROR(B5/B4-1,"")</f>
        <v/>
      </c>
      <c r="D5" s="15">
        <f>IFERROR(评分与状态_周度!F21,"")</f>
        <v/>
      </c>
      <c r="E5" s="15">
        <f>IF(OR(D5="",C5=""),"",D5*C5)</f>
        <v/>
      </c>
      <c r="F5" s="15">
        <f>IF(E5="","",IF(F4="",1,F4*(1+E5)))</f>
        <v/>
      </c>
      <c r="G5" s="15">
        <f>IF(E5="","",IF(G4="",1,G4*(1+C5)))</f>
        <v/>
      </c>
      <c r="H5" s="15">
        <f>IF(F5="","",IF(H4="",F5,MAX(H4,F5)))</f>
        <v/>
      </c>
      <c r="I5">
        <f>IF(OR(F5="",H5=""),"",F5/H5-1)</f>
        <v/>
      </c>
    </row>
    <row r="6">
      <c r="A6" s="14">
        <f>原始数据_周度!A6</f>
        <v/>
      </c>
      <c r="B6" s="15">
        <f>原始数据_周度!B6</f>
        <v/>
      </c>
      <c r="C6" s="15">
        <f>IFERROR(B6/B5-1,"")</f>
        <v/>
      </c>
      <c r="D6" s="15">
        <f>IFERROR(评分与状态_周度!F22,"")</f>
        <v/>
      </c>
      <c r="E6" s="15">
        <f>IF(OR(D6="",C6=""),"",D6*C6)</f>
        <v/>
      </c>
      <c r="F6" s="15">
        <f>IF(E6="","",IF(F5="",1,F5*(1+E6)))</f>
        <v/>
      </c>
      <c r="G6" s="15">
        <f>IF(E6="","",IF(G5="",1,G5*(1+C6)))</f>
        <v/>
      </c>
      <c r="H6" s="15">
        <f>IF(F6="","",IF(H5="",F6,MAX(H5,F6)))</f>
        <v/>
      </c>
      <c r="I6">
        <f>IF(OR(F6="",H6=""),"",F6/H6-1)</f>
        <v/>
      </c>
    </row>
    <row r="7">
      <c r="A7" s="14">
        <f>原始数据_周度!A7</f>
        <v/>
      </c>
      <c r="B7" s="15">
        <f>原始数据_周度!B7</f>
        <v/>
      </c>
      <c r="C7" s="15">
        <f>IFERROR(B7/B6-1,"")</f>
        <v/>
      </c>
      <c r="D7" s="15">
        <f>IFERROR(评分与状态_周度!F23,"")</f>
        <v/>
      </c>
      <c r="E7" s="15">
        <f>IF(OR(D7="",C7=""),"",D7*C7)</f>
        <v/>
      </c>
      <c r="F7" s="15">
        <f>IF(E7="","",IF(F6="",1,F6*(1+E7)))</f>
        <v/>
      </c>
      <c r="G7" s="15">
        <f>IF(E7="","",IF(G6="",1,G6*(1+C7)))</f>
        <v/>
      </c>
      <c r="H7" s="15">
        <f>IF(F7="","",IF(H6="",F7,MAX(H6,F7)))</f>
        <v/>
      </c>
      <c r="I7">
        <f>IF(OR(F7="",H7=""),"",F7/H7-1)</f>
        <v/>
      </c>
    </row>
    <row r="8">
      <c r="A8" s="14">
        <f>原始数据_周度!A8</f>
        <v/>
      </c>
      <c r="B8" s="15">
        <f>原始数据_周度!B8</f>
        <v/>
      </c>
      <c r="C8" s="15">
        <f>IFERROR(B8/B7-1,"")</f>
        <v/>
      </c>
      <c r="D8" s="15">
        <f>IFERROR(评分与状态_周度!F24,"")</f>
        <v/>
      </c>
      <c r="E8" s="15">
        <f>IF(OR(D8="",C8=""),"",D8*C8)</f>
        <v/>
      </c>
      <c r="F8" s="15">
        <f>IF(E8="","",IF(F7="",1,F7*(1+E8)))</f>
        <v/>
      </c>
      <c r="G8" s="15">
        <f>IF(E8="","",IF(G7="",1,G7*(1+C8)))</f>
        <v/>
      </c>
      <c r="H8" s="15">
        <f>IF(F8="","",IF(H7="",F8,MAX(H7,F8)))</f>
        <v/>
      </c>
      <c r="I8">
        <f>IF(OR(F8="",H8=""),"",F8/H8-1)</f>
        <v/>
      </c>
    </row>
    <row r="9">
      <c r="A9" s="14">
        <f>原始数据_周度!A9</f>
        <v/>
      </c>
      <c r="B9" s="15">
        <f>原始数据_周度!B9</f>
        <v/>
      </c>
      <c r="C9" s="15">
        <f>IFERROR(B9/B8-1,"")</f>
        <v/>
      </c>
      <c r="D9" s="15">
        <f>IFERROR(评分与状态_周度!F25,"")</f>
        <v/>
      </c>
      <c r="E9" s="15">
        <f>IF(OR(D9="",C9=""),"",D9*C9)</f>
        <v/>
      </c>
      <c r="F9" s="15">
        <f>IF(E9="","",IF(F8="",1,F8*(1+E9)))</f>
        <v/>
      </c>
      <c r="G9" s="15">
        <f>IF(E9="","",IF(G8="",1,G8*(1+C9)))</f>
        <v/>
      </c>
      <c r="H9" s="15">
        <f>IF(F9="","",IF(H8="",F9,MAX(H8,F9)))</f>
        <v/>
      </c>
      <c r="I9">
        <f>IF(OR(F9="",H9=""),"",F9/H9-1)</f>
        <v/>
      </c>
    </row>
    <row r="10">
      <c r="A10" s="14">
        <f>原始数据_周度!A10</f>
        <v/>
      </c>
      <c r="B10" s="15">
        <f>原始数据_周度!B10</f>
        <v/>
      </c>
      <c r="C10" s="15">
        <f>IFERROR(B10/B9-1,"")</f>
        <v/>
      </c>
      <c r="D10" s="15">
        <f>IFERROR(评分与状态_周度!F26,"")</f>
        <v/>
      </c>
      <c r="E10" s="15">
        <f>IF(OR(D10="",C10=""),"",D10*C10)</f>
        <v/>
      </c>
      <c r="F10" s="15">
        <f>IF(E10="","",IF(F9="",1,F9*(1+E10)))</f>
        <v/>
      </c>
      <c r="G10" s="15">
        <f>IF(E10="","",IF(G9="",1,G9*(1+C10)))</f>
        <v/>
      </c>
      <c r="H10" s="15">
        <f>IF(F10="","",IF(H9="",F10,MAX(H9,F10)))</f>
        <v/>
      </c>
      <c r="I10">
        <f>IF(OR(F10="",H10=""),"",F10/H10-1)</f>
        <v/>
      </c>
    </row>
    <row r="11">
      <c r="A11" s="14">
        <f>原始数据_周度!A11</f>
        <v/>
      </c>
      <c r="B11" s="15">
        <f>原始数据_周度!B11</f>
        <v/>
      </c>
      <c r="C11" s="15">
        <f>IFERROR(B11/B10-1,"")</f>
        <v/>
      </c>
      <c r="D11" s="15">
        <f>IFERROR(评分与状态_周度!F27,"")</f>
        <v/>
      </c>
      <c r="E11" s="15">
        <f>IF(OR(D11="",C11=""),"",D11*C11)</f>
        <v/>
      </c>
      <c r="F11" s="15">
        <f>IF(E11="","",IF(F10="",1,F10*(1+E11)))</f>
        <v/>
      </c>
      <c r="G11" s="15">
        <f>IF(E11="","",IF(G10="",1,G10*(1+C11)))</f>
        <v/>
      </c>
      <c r="H11" s="15">
        <f>IF(F11="","",IF(H10="",F11,MAX(H10,F11)))</f>
        <v/>
      </c>
      <c r="I11">
        <f>IF(OR(F11="",H11=""),"",F11/H11-1)</f>
        <v/>
      </c>
    </row>
    <row r="12">
      <c r="A12" s="14">
        <f>原始数据_周度!A12</f>
        <v/>
      </c>
      <c r="B12" s="15">
        <f>原始数据_周度!B12</f>
        <v/>
      </c>
      <c r="C12" s="15">
        <f>IFERROR(B12/B11-1,"")</f>
        <v/>
      </c>
      <c r="D12" s="15">
        <f>IFERROR(评分与状态_周度!F28,"")</f>
        <v/>
      </c>
      <c r="E12" s="15">
        <f>IF(OR(D12="",C12=""),"",D12*C12)</f>
        <v/>
      </c>
      <c r="F12" s="15">
        <f>IF(E12="","",IF(F11="",1,F11*(1+E12)))</f>
        <v/>
      </c>
      <c r="G12" s="15">
        <f>IF(E12="","",IF(G11="",1,G11*(1+C12)))</f>
        <v/>
      </c>
      <c r="H12" s="15">
        <f>IF(F12="","",IF(H11="",F12,MAX(H11,F12)))</f>
        <v/>
      </c>
      <c r="I12">
        <f>IF(OR(F12="",H12=""),"",F12/H12-1)</f>
        <v/>
      </c>
    </row>
    <row r="13">
      <c r="A13" s="14">
        <f>原始数据_周度!A13</f>
        <v/>
      </c>
      <c r="B13" s="15">
        <f>原始数据_周度!B13</f>
        <v/>
      </c>
      <c r="C13" s="15">
        <f>IFERROR(B13/B12-1,"")</f>
        <v/>
      </c>
      <c r="D13" s="15">
        <f>IFERROR(评分与状态_周度!F29,"")</f>
        <v/>
      </c>
      <c r="E13" s="15">
        <f>IF(OR(D13="",C13=""),"",D13*C13)</f>
        <v/>
      </c>
      <c r="F13" s="15">
        <f>IF(E13="","",IF(F12="",1,F12*(1+E13)))</f>
        <v/>
      </c>
      <c r="G13" s="15">
        <f>IF(E13="","",IF(G12="",1,G12*(1+C13)))</f>
        <v/>
      </c>
      <c r="H13" s="15">
        <f>IF(F13="","",IF(H12="",F13,MAX(H12,F13)))</f>
        <v/>
      </c>
      <c r="I13">
        <f>IF(OR(F13="",H13=""),"",F13/H13-1)</f>
        <v/>
      </c>
    </row>
    <row r="14">
      <c r="A14" s="14">
        <f>原始数据_周度!A14</f>
        <v/>
      </c>
      <c r="B14" s="15">
        <f>原始数据_周度!B14</f>
        <v/>
      </c>
      <c r="C14" s="15">
        <f>IFERROR(B14/B13-1,"")</f>
        <v/>
      </c>
      <c r="D14" s="15">
        <f>IFERROR(评分与状态_周度!F30,"")</f>
        <v/>
      </c>
      <c r="E14" s="15">
        <f>IF(OR(D14="",C14=""),"",D14*C14)</f>
        <v/>
      </c>
      <c r="F14" s="15">
        <f>IF(E14="","",IF(F13="",1,F13*(1+E14)))</f>
        <v/>
      </c>
      <c r="G14" s="15">
        <f>IF(E14="","",IF(G13="",1,G13*(1+C14)))</f>
        <v/>
      </c>
      <c r="H14" s="15">
        <f>IF(F14="","",IF(H13="",F14,MAX(H13,F14)))</f>
        <v/>
      </c>
      <c r="I14">
        <f>IF(OR(F14="",H14=""),"",F14/H14-1)</f>
        <v/>
      </c>
    </row>
    <row r="15">
      <c r="A15" s="14">
        <f>原始数据_周度!A15</f>
        <v/>
      </c>
      <c r="B15" s="15">
        <f>原始数据_周度!B15</f>
        <v/>
      </c>
      <c r="C15" s="15">
        <f>IFERROR(B15/B14-1,"")</f>
        <v/>
      </c>
      <c r="D15" s="15">
        <f>IFERROR(评分与状态_周度!F31,"")</f>
        <v/>
      </c>
      <c r="E15" s="15">
        <f>IF(OR(D15="",C15=""),"",D15*C15)</f>
        <v/>
      </c>
      <c r="F15" s="15">
        <f>IF(E15="","",IF(F14="",1,F14*(1+E15)))</f>
        <v/>
      </c>
      <c r="G15" s="15">
        <f>IF(E15="","",IF(G14="",1,G14*(1+C15)))</f>
        <v/>
      </c>
      <c r="H15" s="15">
        <f>IF(F15="","",IF(H14="",F15,MAX(H14,F15)))</f>
        <v/>
      </c>
      <c r="I15">
        <f>IF(OR(F15="",H15=""),"",F15/H15-1)</f>
        <v/>
      </c>
    </row>
    <row r="16">
      <c r="A16" s="14">
        <f>原始数据_周度!A16</f>
        <v/>
      </c>
      <c r="B16" s="15">
        <f>原始数据_周度!B16</f>
        <v/>
      </c>
      <c r="C16" s="15">
        <f>IFERROR(B16/B15-1,"")</f>
        <v/>
      </c>
      <c r="D16" s="15">
        <f>IFERROR(评分与状态_周度!F32,"")</f>
        <v/>
      </c>
      <c r="E16" s="15">
        <f>IF(OR(D16="",C16=""),"",D16*C16)</f>
        <v/>
      </c>
      <c r="F16" s="15">
        <f>IF(E16="","",IF(F15="",1,F15*(1+E16)))</f>
        <v/>
      </c>
      <c r="G16" s="15">
        <f>IF(E16="","",IF(G15="",1,G15*(1+C16)))</f>
        <v/>
      </c>
      <c r="H16" s="15">
        <f>IF(F16="","",IF(H15="",F16,MAX(H15,F16)))</f>
        <v/>
      </c>
      <c r="I16">
        <f>IF(OR(F16="",H16=""),"",F16/H16-1)</f>
        <v/>
      </c>
    </row>
    <row r="17">
      <c r="A17" s="14">
        <f>原始数据_周度!A17</f>
        <v/>
      </c>
      <c r="B17" s="15">
        <f>原始数据_周度!B17</f>
        <v/>
      </c>
      <c r="C17" s="15">
        <f>IFERROR(B17/B16-1,"")</f>
        <v/>
      </c>
      <c r="D17" s="15">
        <f>IFERROR(评分与状态_周度!F33,"")</f>
        <v/>
      </c>
      <c r="E17" s="15">
        <f>IF(OR(D17="",C17=""),"",D17*C17)</f>
        <v/>
      </c>
      <c r="F17" s="15">
        <f>IF(E17="","",IF(F16="",1,F16*(1+E17)))</f>
        <v/>
      </c>
      <c r="G17" s="15">
        <f>IF(E17="","",IF(G16="",1,G16*(1+C17)))</f>
        <v/>
      </c>
      <c r="H17" s="15">
        <f>IF(F17="","",IF(H16="",F17,MAX(H16,F17)))</f>
        <v/>
      </c>
      <c r="I17">
        <f>IF(OR(F17="",H17=""),"",F17/H17-1)</f>
        <v/>
      </c>
    </row>
    <row r="18">
      <c r="A18" s="14">
        <f>原始数据_周度!A18</f>
        <v/>
      </c>
      <c r="B18" s="15">
        <f>原始数据_周度!B18</f>
        <v/>
      </c>
      <c r="C18" s="15">
        <f>IFERROR(B18/B17-1,"")</f>
        <v/>
      </c>
      <c r="D18" s="15">
        <f>IFERROR(评分与状态_周度!F34,"")</f>
        <v/>
      </c>
      <c r="E18" s="15">
        <f>IF(OR(D18="",C18=""),"",D18*C18)</f>
        <v/>
      </c>
      <c r="F18" s="15">
        <f>IF(E18="","",IF(F17="",1,F17*(1+E18)))</f>
        <v/>
      </c>
      <c r="G18" s="15">
        <f>IF(E18="","",IF(G17="",1,G17*(1+C18)))</f>
        <v/>
      </c>
      <c r="H18" s="15">
        <f>IF(F18="","",IF(H17="",F18,MAX(H17,F18)))</f>
        <v/>
      </c>
      <c r="I18">
        <f>IF(OR(F18="",H18=""),"",F18/H18-1)</f>
        <v/>
      </c>
    </row>
    <row r="19">
      <c r="A19" s="14">
        <f>原始数据_周度!A19</f>
        <v/>
      </c>
      <c r="B19" s="15">
        <f>原始数据_周度!B19</f>
        <v/>
      </c>
      <c r="C19" s="15">
        <f>IFERROR(B19/B18-1,"")</f>
        <v/>
      </c>
      <c r="D19" s="15">
        <f>IFERROR(评分与状态_周度!F35,"")</f>
        <v/>
      </c>
      <c r="E19" s="15">
        <f>IF(OR(D19="",C19=""),"",D19*C19)</f>
        <v/>
      </c>
      <c r="F19" s="15">
        <f>IF(E19="","",IF(F18="",1,F18*(1+E19)))</f>
        <v/>
      </c>
      <c r="G19" s="15">
        <f>IF(E19="","",IF(G18="",1,G18*(1+C19)))</f>
        <v/>
      </c>
      <c r="H19" s="15">
        <f>IF(F19="","",IF(H18="",F19,MAX(H18,F19)))</f>
        <v/>
      </c>
      <c r="I19">
        <f>IF(OR(F19="",H19=""),"",F19/H19-1)</f>
        <v/>
      </c>
    </row>
    <row r="20">
      <c r="A20" s="14">
        <f>原始数据_周度!A20</f>
        <v/>
      </c>
      <c r="B20" s="15">
        <f>原始数据_周度!B20</f>
        <v/>
      </c>
      <c r="C20" s="15">
        <f>IFERROR(B20/B19-1,"")</f>
        <v/>
      </c>
      <c r="D20" s="15">
        <f>IFERROR(评分与状态_周度!F36,"")</f>
        <v/>
      </c>
      <c r="E20" s="15">
        <f>IF(OR(D20="",C20=""),"",D20*C20)</f>
        <v/>
      </c>
      <c r="F20" s="15">
        <f>IF(E20="","",IF(F19="",1,F19*(1+E20)))</f>
        <v/>
      </c>
      <c r="G20" s="15">
        <f>IF(E20="","",IF(G19="",1,G19*(1+C20)))</f>
        <v/>
      </c>
      <c r="H20" s="15">
        <f>IF(F20="","",IF(H19="",F20,MAX(H19,F20)))</f>
        <v/>
      </c>
      <c r="I20">
        <f>IF(OR(F20="",H20=""),"",F20/H20-1)</f>
        <v/>
      </c>
    </row>
    <row r="21">
      <c r="A21" s="14">
        <f>原始数据_周度!A21</f>
        <v/>
      </c>
      <c r="B21" s="15">
        <f>原始数据_周度!B21</f>
        <v/>
      </c>
      <c r="C21" s="15">
        <f>IFERROR(B21/B20-1,"")</f>
        <v/>
      </c>
      <c r="D21" s="15">
        <f>IFERROR(评分与状态_周度!F37,"")</f>
        <v/>
      </c>
      <c r="E21" s="15">
        <f>IF(OR(D21="",C21=""),"",D21*C21)</f>
        <v/>
      </c>
      <c r="F21" s="15">
        <f>IF(E21="","",IF(F20="",1,F20*(1+E21)))</f>
        <v/>
      </c>
      <c r="G21" s="15">
        <f>IF(E21="","",IF(G20="",1,G20*(1+C21)))</f>
        <v/>
      </c>
      <c r="H21" s="15">
        <f>IF(F21="","",IF(H20="",F21,MAX(H20,F21)))</f>
        <v/>
      </c>
      <c r="I21">
        <f>IF(OR(F21="",H21=""),"",F21/H21-1)</f>
        <v/>
      </c>
    </row>
    <row r="22">
      <c r="A22" s="14">
        <f>原始数据_周度!A22</f>
        <v/>
      </c>
      <c r="B22" s="15">
        <f>原始数据_周度!B22</f>
        <v/>
      </c>
      <c r="C22" s="15">
        <f>IFERROR(B22/B21-1,"")</f>
        <v/>
      </c>
      <c r="D22" s="15">
        <f>IFERROR(评分与状态_周度!F38,"")</f>
        <v/>
      </c>
      <c r="E22" s="15">
        <f>IF(OR(D22="",C22=""),"",D22*C22)</f>
        <v/>
      </c>
      <c r="F22" s="15">
        <f>IF(E22="","",IF(F21="",1,F21*(1+E22)))</f>
        <v/>
      </c>
      <c r="G22" s="15">
        <f>IF(E22="","",IF(G21="",1,G21*(1+C22)))</f>
        <v/>
      </c>
      <c r="H22" s="15">
        <f>IF(F22="","",IF(H21="",F22,MAX(H21,F22)))</f>
        <v/>
      </c>
      <c r="I22">
        <f>IF(OR(F22="",H22=""),"",F22/H22-1)</f>
        <v/>
      </c>
    </row>
    <row r="23">
      <c r="A23" s="14">
        <f>原始数据_周度!A23</f>
        <v/>
      </c>
      <c r="B23" s="15">
        <f>原始数据_周度!B23</f>
        <v/>
      </c>
      <c r="C23" s="15">
        <f>IFERROR(B23/B22-1,"")</f>
        <v/>
      </c>
      <c r="D23" s="15">
        <f>IFERROR(评分与状态_周度!F39,"")</f>
        <v/>
      </c>
      <c r="E23" s="15">
        <f>IF(OR(D23="",C23=""),"",D23*C23)</f>
        <v/>
      </c>
      <c r="F23" s="15">
        <f>IF(E23="","",IF(F22="",1,F22*(1+E23)))</f>
        <v/>
      </c>
      <c r="G23" s="15">
        <f>IF(E23="","",IF(G22="",1,G22*(1+C23)))</f>
        <v/>
      </c>
      <c r="H23" s="15">
        <f>IF(F23="","",IF(H22="",F23,MAX(H22,F23)))</f>
        <v/>
      </c>
      <c r="I23">
        <f>IF(OR(F23="",H23=""),"",F23/H23-1)</f>
        <v/>
      </c>
    </row>
    <row r="24">
      <c r="A24" s="14">
        <f>原始数据_周度!A24</f>
        <v/>
      </c>
      <c r="B24" s="15">
        <f>原始数据_周度!B24</f>
        <v/>
      </c>
      <c r="C24" s="15">
        <f>IFERROR(B24/B23-1,"")</f>
        <v/>
      </c>
      <c r="D24" s="15">
        <f>IFERROR(评分与状态_周度!F40,"")</f>
        <v/>
      </c>
      <c r="E24" s="15">
        <f>IF(OR(D24="",C24=""),"",D24*C24)</f>
        <v/>
      </c>
      <c r="F24" s="15">
        <f>IF(E24="","",IF(F23="",1,F23*(1+E24)))</f>
        <v/>
      </c>
      <c r="G24" s="15">
        <f>IF(E24="","",IF(G23="",1,G23*(1+C24)))</f>
        <v/>
      </c>
      <c r="H24" s="15">
        <f>IF(F24="","",IF(H23="",F24,MAX(H23,F24)))</f>
        <v/>
      </c>
      <c r="I24">
        <f>IF(OR(F24="",H24=""),"",F24/H24-1)</f>
        <v/>
      </c>
    </row>
    <row r="25">
      <c r="A25" s="14">
        <f>原始数据_周度!A25</f>
        <v/>
      </c>
      <c r="B25" s="15">
        <f>原始数据_周度!B25</f>
        <v/>
      </c>
      <c r="C25" s="15">
        <f>IFERROR(B25/B24-1,"")</f>
        <v/>
      </c>
      <c r="D25" s="15">
        <f>IFERROR(评分与状态_周度!F41,"")</f>
        <v/>
      </c>
      <c r="E25" s="15">
        <f>IF(OR(D25="",C25=""),"",D25*C25)</f>
        <v/>
      </c>
      <c r="F25" s="15">
        <f>IF(E25="","",IF(F24="",1,F24*(1+E25)))</f>
        <v/>
      </c>
      <c r="G25" s="15">
        <f>IF(E25="","",IF(G24="",1,G24*(1+C25)))</f>
        <v/>
      </c>
      <c r="H25" s="15">
        <f>IF(F25="","",IF(H24="",F25,MAX(H24,F25)))</f>
        <v/>
      </c>
      <c r="I25">
        <f>IF(OR(F25="",H25=""),"",F25/H25-1)</f>
        <v/>
      </c>
    </row>
    <row r="26">
      <c r="A26" s="14">
        <f>原始数据_周度!A26</f>
        <v/>
      </c>
      <c r="B26" s="15">
        <f>原始数据_周度!B26</f>
        <v/>
      </c>
      <c r="C26" s="15">
        <f>IFERROR(B26/B25-1,"")</f>
        <v/>
      </c>
      <c r="D26" s="15">
        <f>IFERROR(评分与状态_周度!F42,"")</f>
        <v/>
      </c>
      <c r="E26" s="15">
        <f>IF(OR(D26="",C26=""),"",D26*C26)</f>
        <v/>
      </c>
      <c r="F26" s="15">
        <f>IF(E26="","",IF(F25="",1,F25*(1+E26)))</f>
        <v/>
      </c>
      <c r="G26" s="15">
        <f>IF(E26="","",IF(G25="",1,G25*(1+C26)))</f>
        <v/>
      </c>
      <c r="H26" s="15">
        <f>IF(F26="","",IF(H25="",F26,MAX(H25,F26)))</f>
        <v/>
      </c>
      <c r="I26">
        <f>IF(OR(F26="",H26=""),"",F26/H26-1)</f>
        <v/>
      </c>
    </row>
    <row r="27">
      <c r="A27" s="14">
        <f>原始数据_周度!A27</f>
        <v/>
      </c>
      <c r="B27" s="15">
        <f>原始数据_周度!B27</f>
        <v/>
      </c>
      <c r="C27" s="15">
        <f>IFERROR(B27/B26-1,"")</f>
        <v/>
      </c>
      <c r="D27" s="15">
        <f>IFERROR(评分与状态_周度!F43,"")</f>
        <v/>
      </c>
      <c r="E27" s="15">
        <f>IF(OR(D27="",C27=""),"",D27*C27)</f>
        <v/>
      </c>
      <c r="F27" s="15">
        <f>IF(E27="","",IF(F26="",1,F26*(1+E27)))</f>
        <v/>
      </c>
      <c r="G27" s="15">
        <f>IF(E27="","",IF(G26="",1,G26*(1+C27)))</f>
        <v/>
      </c>
      <c r="H27" s="15">
        <f>IF(F27="","",IF(H26="",F27,MAX(H26,F27)))</f>
        <v/>
      </c>
      <c r="I27">
        <f>IF(OR(F27="",H27=""),"",F27/H27-1)</f>
        <v/>
      </c>
    </row>
    <row r="28">
      <c r="A28" s="14">
        <f>原始数据_周度!A28</f>
        <v/>
      </c>
      <c r="B28" s="15">
        <f>原始数据_周度!B28</f>
        <v/>
      </c>
      <c r="C28" s="15">
        <f>IFERROR(B28/B27-1,"")</f>
        <v/>
      </c>
      <c r="D28" s="15">
        <f>IFERROR(评分与状态_周度!F44,"")</f>
        <v/>
      </c>
      <c r="E28" s="15">
        <f>IF(OR(D28="",C28=""),"",D28*C28)</f>
        <v/>
      </c>
      <c r="F28" s="15">
        <f>IF(E28="","",IF(F27="",1,F27*(1+E28)))</f>
        <v/>
      </c>
      <c r="G28" s="15">
        <f>IF(E28="","",IF(G27="",1,G27*(1+C28)))</f>
        <v/>
      </c>
      <c r="H28" s="15">
        <f>IF(F28="","",IF(H27="",F28,MAX(H27,F28)))</f>
        <v/>
      </c>
      <c r="I28">
        <f>IF(OR(F28="",H28=""),"",F28/H28-1)</f>
        <v/>
      </c>
    </row>
    <row r="29">
      <c r="A29" s="14">
        <f>原始数据_周度!A29</f>
        <v/>
      </c>
      <c r="B29" s="15">
        <f>原始数据_周度!B29</f>
        <v/>
      </c>
      <c r="C29" s="15">
        <f>IFERROR(B29/B28-1,"")</f>
        <v/>
      </c>
      <c r="D29" s="15">
        <f>IFERROR(评分与状态_周度!F45,"")</f>
        <v/>
      </c>
      <c r="E29" s="15">
        <f>IF(OR(D29="",C29=""),"",D29*C29)</f>
        <v/>
      </c>
      <c r="F29" s="15">
        <f>IF(E29="","",IF(F28="",1,F28*(1+E29)))</f>
        <v/>
      </c>
      <c r="G29" s="15">
        <f>IF(E29="","",IF(G28="",1,G28*(1+C29)))</f>
        <v/>
      </c>
      <c r="H29" s="15">
        <f>IF(F29="","",IF(H28="",F29,MAX(H28,F29)))</f>
        <v/>
      </c>
      <c r="I29">
        <f>IF(OR(F29="",H29=""),"",F29/H29-1)</f>
        <v/>
      </c>
    </row>
    <row r="30">
      <c r="A30" s="14">
        <f>原始数据_周度!A30</f>
        <v/>
      </c>
      <c r="B30" s="15">
        <f>原始数据_周度!B30</f>
        <v/>
      </c>
      <c r="C30" s="15">
        <f>IFERROR(B30/B29-1,"")</f>
        <v/>
      </c>
      <c r="D30" s="15">
        <f>IFERROR(评分与状态_周度!F46,"")</f>
        <v/>
      </c>
      <c r="E30" s="15">
        <f>IF(OR(D30="",C30=""),"",D30*C30)</f>
        <v/>
      </c>
      <c r="F30" s="15">
        <f>IF(E30="","",IF(F29="",1,F29*(1+E30)))</f>
        <v/>
      </c>
      <c r="G30" s="15">
        <f>IF(E30="","",IF(G29="",1,G29*(1+C30)))</f>
        <v/>
      </c>
      <c r="H30" s="15">
        <f>IF(F30="","",IF(H29="",F30,MAX(H29,F30)))</f>
        <v/>
      </c>
      <c r="I30">
        <f>IF(OR(F30="",H30=""),"",F30/H30-1)</f>
        <v/>
      </c>
    </row>
    <row r="31">
      <c r="A31" s="14">
        <f>原始数据_周度!A31</f>
        <v/>
      </c>
      <c r="B31" s="15">
        <f>原始数据_周度!B31</f>
        <v/>
      </c>
      <c r="C31" s="15">
        <f>IFERROR(B31/B30-1,"")</f>
        <v/>
      </c>
      <c r="D31" s="15">
        <f>IFERROR(评分与状态_周度!F47,"")</f>
        <v/>
      </c>
      <c r="E31" s="15">
        <f>IF(OR(D31="",C31=""),"",D31*C31)</f>
        <v/>
      </c>
      <c r="F31" s="15">
        <f>IF(E31="","",IF(F30="",1,F30*(1+E31)))</f>
        <v/>
      </c>
      <c r="G31" s="15">
        <f>IF(E31="","",IF(G30="",1,G30*(1+C31)))</f>
        <v/>
      </c>
      <c r="H31" s="15">
        <f>IF(F31="","",IF(H30="",F31,MAX(H30,F31)))</f>
        <v/>
      </c>
      <c r="I31">
        <f>IF(OR(F31="",H31=""),"",F31/H31-1)</f>
        <v/>
      </c>
    </row>
    <row r="32">
      <c r="A32" s="14">
        <f>原始数据_周度!A32</f>
        <v/>
      </c>
      <c r="B32" s="15">
        <f>原始数据_周度!B32</f>
        <v/>
      </c>
      <c r="C32" s="15">
        <f>IFERROR(B32/B31-1,"")</f>
        <v/>
      </c>
      <c r="D32" s="15">
        <f>IFERROR(评分与状态_周度!F48,"")</f>
        <v/>
      </c>
      <c r="E32" s="15">
        <f>IF(OR(D32="",C32=""),"",D32*C32)</f>
        <v/>
      </c>
      <c r="F32" s="15">
        <f>IF(E32="","",IF(F31="",1,F31*(1+E32)))</f>
        <v/>
      </c>
      <c r="G32" s="15">
        <f>IF(E32="","",IF(G31="",1,G31*(1+C32)))</f>
        <v/>
      </c>
      <c r="H32" s="15">
        <f>IF(F32="","",IF(H31="",F32,MAX(H31,F32)))</f>
        <v/>
      </c>
      <c r="I32">
        <f>IF(OR(F32="",H32=""),"",F32/H32-1)</f>
        <v/>
      </c>
    </row>
    <row r="33">
      <c r="A33" s="14">
        <f>原始数据_周度!A33</f>
        <v/>
      </c>
      <c r="B33" s="15">
        <f>原始数据_周度!B33</f>
        <v/>
      </c>
      <c r="C33" s="15">
        <f>IFERROR(B33/B32-1,"")</f>
        <v/>
      </c>
      <c r="D33" s="15">
        <f>IFERROR(评分与状态_周度!F49,"")</f>
        <v/>
      </c>
      <c r="E33" s="15">
        <f>IF(OR(D33="",C33=""),"",D33*C33)</f>
        <v/>
      </c>
      <c r="F33" s="15">
        <f>IF(E33="","",IF(F32="",1,F32*(1+E33)))</f>
        <v/>
      </c>
      <c r="G33" s="15">
        <f>IF(E33="","",IF(G32="",1,G32*(1+C33)))</f>
        <v/>
      </c>
      <c r="H33" s="15">
        <f>IF(F33="","",IF(H32="",F33,MAX(H32,F33)))</f>
        <v/>
      </c>
      <c r="I33">
        <f>IF(OR(F33="",H33=""),"",F33/H33-1)</f>
        <v/>
      </c>
    </row>
    <row r="34">
      <c r="A34" s="14">
        <f>原始数据_周度!A34</f>
        <v/>
      </c>
      <c r="B34" s="15">
        <f>原始数据_周度!B34</f>
        <v/>
      </c>
      <c r="C34" s="15">
        <f>IFERROR(B34/B33-1,"")</f>
        <v/>
      </c>
      <c r="D34" s="15">
        <f>IFERROR(评分与状态_周度!F50,"")</f>
        <v/>
      </c>
      <c r="E34" s="15">
        <f>IF(OR(D34="",C34=""),"",D34*C34)</f>
        <v/>
      </c>
      <c r="F34" s="15">
        <f>IF(E34="","",IF(F33="",1,F33*(1+E34)))</f>
        <v/>
      </c>
      <c r="G34" s="15">
        <f>IF(E34="","",IF(G33="",1,G33*(1+C34)))</f>
        <v/>
      </c>
      <c r="H34" s="15">
        <f>IF(F34="","",IF(H33="",F34,MAX(H33,F34)))</f>
        <v/>
      </c>
      <c r="I34">
        <f>IF(OR(F34="",H34=""),"",F34/H34-1)</f>
        <v/>
      </c>
    </row>
    <row r="35">
      <c r="A35" s="14">
        <f>原始数据_周度!A35</f>
        <v/>
      </c>
      <c r="B35" s="15">
        <f>原始数据_周度!B35</f>
        <v/>
      </c>
      <c r="C35" s="15">
        <f>IFERROR(B35/B34-1,"")</f>
        <v/>
      </c>
      <c r="D35" s="15">
        <f>IFERROR(评分与状态_周度!F51,"")</f>
        <v/>
      </c>
      <c r="E35" s="15">
        <f>IF(OR(D35="",C35=""),"",D35*C35)</f>
        <v/>
      </c>
      <c r="F35" s="15">
        <f>IF(E35="","",IF(F34="",1,F34*(1+E35)))</f>
        <v/>
      </c>
      <c r="G35" s="15">
        <f>IF(E35="","",IF(G34="",1,G34*(1+C35)))</f>
        <v/>
      </c>
      <c r="H35" s="15">
        <f>IF(F35="","",IF(H34="",F35,MAX(H34,F35)))</f>
        <v/>
      </c>
      <c r="I35">
        <f>IF(OR(F35="",H35=""),"",F35/H35-1)</f>
        <v/>
      </c>
    </row>
    <row r="36">
      <c r="A36" s="14">
        <f>原始数据_周度!A36</f>
        <v/>
      </c>
      <c r="B36" s="15">
        <f>原始数据_周度!B36</f>
        <v/>
      </c>
      <c r="C36" s="15">
        <f>IFERROR(B36/B35-1,"")</f>
        <v/>
      </c>
      <c r="D36" s="15">
        <f>IFERROR(评分与状态_周度!F52,"")</f>
        <v/>
      </c>
      <c r="E36" s="15">
        <f>IF(OR(D36="",C36=""),"",D36*C36)</f>
        <v/>
      </c>
      <c r="F36" s="15">
        <f>IF(E36="","",IF(F35="",1,F35*(1+E36)))</f>
        <v/>
      </c>
      <c r="G36" s="15">
        <f>IF(E36="","",IF(G35="",1,G35*(1+C36)))</f>
        <v/>
      </c>
      <c r="H36" s="15">
        <f>IF(F36="","",IF(H35="",F36,MAX(H35,F36)))</f>
        <v/>
      </c>
      <c r="I36">
        <f>IF(OR(F36="",H36=""),"",F36/H36-1)</f>
        <v/>
      </c>
    </row>
    <row r="37">
      <c r="A37" s="14">
        <f>原始数据_周度!A37</f>
        <v/>
      </c>
      <c r="B37" s="15">
        <f>原始数据_周度!B37</f>
        <v/>
      </c>
      <c r="C37" s="15">
        <f>IFERROR(B37/B36-1,"")</f>
        <v/>
      </c>
      <c r="D37" s="15">
        <f>IFERROR(评分与状态_周度!F53,"")</f>
        <v/>
      </c>
      <c r="E37" s="15">
        <f>IF(OR(D37="",C37=""),"",D37*C37)</f>
        <v/>
      </c>
      <c r="F37" s="15">
        <f>IF(E37="","",IF(F36="",1,F36*(1+E37)))</f>
        <v/>
      </c>
      <c r="G37" s="15">
        <f>IF(E37="","",IF(G36="",1,G36*(1+C37)))</f>
        <v/>
      </c>
      <c r="H37" s="15">
        <f>IF(F37="","",IF(H36="",F37,MAX(H36,F37)))</f>
        <v/>
      </c>
      <c r="I37">
        <f>IF(OR(F37="",H37=""),"",F37/H37-1)</f>
        <v/>
      </c>
    </row>
    <row r="38">
      <c r="A38" s="14">
        <f>原始数据_周度!A38</f>
        <v/>
      </c>
      <c r="B38" s="15">
        <f>原始数据_周度!B38</f>
        <v/>
      </c>
      <c r="C38" s="15">
        <f>IFERROR(B38/B37-1,"")</f>
        <v/>
      </c>
      <c r="D38" s="15">
        <f>IFERROR(评分与状态_周度!F54,"")</f>
        <v/>
      </c>
      <c r="E38" s="15">
        <f>IF(OR(D38="",C38=""),"",D38*C38)</f>
        <v/>
      </c>
      <c r="F38" s="15">
        <f>IF(E38="","",IF(F37="",1,F37*(1+E38)))</f>
        <v/>
      </c>
      <c r="G38" s="15">
        <f>IF(E38="","",IF(G37="",1,G37*(1+C38)))</f>
        <v/>
      </c>
      <c r="H38" s="15">
        <f>IF(F38="","",IF(H37="",F38,MAX(H37,F38)))</f>
        <v/>
      </c>
      <c r="I38">
        <f>IF(OR(F38="",H38=""),"",F38/H38-1)</f>
        <v/>
      </c>
    </row>
    <row r="39">
      <c r="A39" s="14">
        <f>原始数据_周度!A39</f>
        <v/>
      </c>
      <c r="B39" s="15">
        <f>原始数据_周度!B39</f>
        <v/>
      </c>
      <c r="C39" s="15">
        <f>IFERROR(B39/B38-1,"")</f>
        <v/>
      </c>
      <c r="D39" s="15">
        <f>IFERROR(评分与状态_周度!F55,"")</f>
        <v/>
      </c>
      <c r="E39" s="15">
        <f>IF(OR(D39="",C39=""),"",D39*C39)</f>
        <v/>
      </c>
      <c r="F39" s="15">
        <f>IF(E39="","",IF(F38="",1,F38*(1+E39)))</f>
        <v/>
      </c>
      <c r="G39" s="15">
        <f>IF(E39="","",IF(G38="",1,G38*(1+C39)))</f>
        <v/>
      </c>
      <c r="H39" s="15">
        <f>IF(F39="","",IF(H38="",F39,MAX(H38,F39)))</f>
        <v/>
      </c>
      <c r="I39">
        <f>IF(OR(F39="",H39=""),"",F39/H39-1)</f>
        <v/>
      </c>
    </row>
    <row r="40">
      <c r="A40" s="14">
        <f>原始数据_周度!A40</f>
        <v/>
      </c>
      <c r="B40" s="15">
        <f>原始数据_周度!B40</f>
        <v/>
      </c>
      <c r="C40" s="15">
        <f>IFERROR(B40/B39-1,"")</f>
        <v/>
      </c>
      <c r="D40" s="15">
        <f>IFERROR(评分与状态_周度!F56,"")</f>
        <v/>
      </c>
      <c r="E40" s="15">
        <f>IF(OR(D40="",C40=""),"",D40*C40)</f>
        <v/>
      </c>
      <c r="F40" s="15">
        <f>IF(E40="","",IF(F39="",1,F39*(1+E40)))</f>
        <v/>
      </c>
      <c r="G40" s="15">
        <f>IF(E40="","",IF(G39="",1,G39*(1+C40)))</f>
        <v/>
      </c>
      <c r="H40" s="15">
        <f>IF(F40="","",IF(H39="",F40,MAX(H39,F40)))</f>
        <v/>
      </c>
      <c r="I40">
        <f>IF(OR(F40="",H40=""),"",F40/H40-1)</f>
        <v/>
      </c>
    </row>
    <row r="41">
      <c r="A41" s="14">
        <f>原始数据_周度!A41</f>
        <v/>
      </c>
      <c r="B41" s="15">
        <f>原始数据_周度!B41</f>
        <v/>
      </c>
      <c r="C41" s="15">
        <f>IFERROR(B41/B40-1,"")</f>
        <v/>
      </c>
      <c r="D41" s="15">
        <f>IFERROR(评分与状态_周度!F57,"")</f>
        <v/>
      </c>
      <c r="E41" s="15">
        <f>IF(OR(D41="",C41=""),"",D41*C41)</f>
        <v/>
      </c>
      <c r="F41" s="15">
        <f>IF(E41="","",IF(F40="",1,F40*(1+E41)))</f>
        <v/>
      </c>
      <c r="G41" s="15">
        <f>IF(E41="","",IF(G40="",1,G40*(1+C41)))</f>
        <v/>
      </c>
      <c r="H41" s="15">
        <f>IF(F41="","",IF(H40="",F41,MAX(H40,F41)))</f>
        <v/>
      </c>
      <c r="I41">
        <f>IF(OR(F41="",H41=""),"",F41/H41-1)</f>
        <v/>
      </c>
    </row>
    <row r="42">
      <c r="A42" s="14">
        <f>原始数据_周度!A42</f>
        <v/>
      </c>
      <c r="B42" s="15">
        <f>原始数据_周度!B42</f>
        <v/>
      </c>
      <c r="C42" s="15">
        <f>IFERROR(B42/B41-1,"")</f>
        <v/>
      </c>
      <c r="D42" s="15">
        <f>IFERROR(评分与状态_周度!F58,"")</f>
        <v/>
      </c>
      <c r="E42" s="15">
        <f>IF(OR(D42="",C42=""),"",D42*C42)</f>
        <v/>
      </c>
      <c r="F42" s="15">
        <f>IF(E42="","",IF(F41="",1,F41*(1+E42)))</f>
        <v/>
      </c>
      <c r="G42" s="15">
        <f>IF(E42="","",IF(G41="",1,G41*(1+C42)))</f>
        <v/>
      </c>
      <c r="H42" s="15">
        <f>IF(F42="","",IF(H41="",F42,MAX(H41,F42)))</f>
        <v/>
      </c>
      <c r="I42">
        <f>IF(OR(F42="",H42=""),"",F42/H42-1)</f>
        <v/>
      </c>
    </row>
    <row r="43">
      <c r="A43" s="14">
        <f>原始数据_周度!A43</f>
        <v/>
      </c>
      <c r="B43" s="15">
        <f>原始数据_周度!B43</f>
        <v/>
      </c>
      <c r="C43" s="15">
        <f>IFERROR(B43/B42-1,"")</f>
        <v/>
      </c>
      <c r="D43" s="15">
        <f>IFERROR(评分与状态_周度!F59,"")</f>
        <v/>
      </c>
      <c r="E43" s="15">
        <f>IF(OR(D43="",C43=""),"",D43*C43)</f>
        <v/>
      </c>
      <c r="F43" s="15">
        <f>IF(E43="","",IF(F42="",1,F42*(1+E43)))</f>
        <v/>
      </c>
      <c r="G43" s="15">
        <f>IF(E43="","",IF(G42="",1,G42*(1+C43)))</f>
        <v/>
      </c>
      <c r="H43" s="15">
        <f>IF(F43="","",IF(H42="",F43,MAX(H42,F43)))</f>
        <v/>
      </c>
      <c r="I43">
        <f>IF(OR(F43="",H43=""),"",F43/H43-1)</f>
        <v/>
      </c>
    </row>
    <row r="44">
      <c r="A44" s="14">
        <f>原始数据_周度!A44</f>
        <v/>
      </c>
      <c r="B44" s="15">
        <f>原始数据_周度!B44</f>
        <v/>
      </c>
      <c r="C44" s="15">
        <f>IFERROR(B44/B43-1,"")</f>
        <v/>
      </c>
      <c r="D44" s="15">
        <f>IFERROR(评分与状态_周度!F60,"")</f>
        <v/>
      </c>
      <c r="E44" s="15">
        <f>IF(OR(D44="",C44=""),"",D44*C44)</f>
        <v/>
      </c>
      <c r="F44" s="15">
        <f>IF(E44="","",IF(F43="",1,F43*(1+E44)))</f>
        <v/>
      </c>
      <c r="G44" s="15">
        <f>IF(E44="","",IF(G43="",1,G43*(1+C44)))</f>
        <v/>
      </c>
      <c r="H44" s="15">
        <f>IF(F44="","",IF(H43="",F44,MAX(H43,F44)))</f>
        <v/>
      </c>
      <c r="I44">
        <f>IF(OR(F44="",H44=""),"",F44/H44-1)</f>
        <v/>
      </c>
    </row>
    <row r="45">
      <c r="A45" s="14">
        <f>原始数据_周度!A45</f>
        <v/>
      </c>
      <c r="B45" s="15">
        <f>原始数据_周度!B45</f>
        <v/>
      </c>
      <c r="C45" s="15">
        <f>IFERROR(B45/B44-1,"")</f>
        <v/>
      </c>
      <c r="D45" s="15">
        <f>IFERROR(评分与状态_周度!F61,"")</f>
        <v/>
      </c>
      <c r="E45" s="15">
        <f>IF(OR(D45="",C45=""),"",D45*C45)</f>
        <v/>
      </c>
      <c r="F45" s="15">
        <f>IF(E45="","",IF(F44="",1,F44*(1+E45)))</f>
        <v/>
      </c>
      <c r="G45" s="15">
        <f>IF(E45="","",IF(G44="",1,G44*(1+C45)))</f>
        <v/>
      </c>
      <c r="H45" s="15">
        <f>IF(F45="","",IF(H44="",F45,MAX(H44,F45)))</f>
        <v/>
      </c>
      <c r="I45">
        <f>IF(OR(F45="",H45=""),"",F45/H45-1)</f>
        <v/>
      </c>
    </row>
    <row r="46">
      <c r="A46" s="14">
        <f>原始数据_周度!A46</f>
        <v/>
      </c>
      <c r="B46" s="15">
        <f>原始数据_周度!B46</f>
        <v/>
      </c>
      <c r="C46" s="15">
        <f>IFERROR(B46/B45-1,"")</f>
        <v/>
      </c>
      <c r="D46" s="15">
        <f>IFERROR(评分与状态_周度!F62,"")</f>
        <v/>
      </c>
      <c r="E46" s="15">
        <f>IF(OR(D46="",C46=""),"",D46*C46)</f>
        <v/>
      </c>
      <c r="F46" s="15">
        <f>IF(E46="","",IF(F45="",1,F45*(1+E46)))</f>
        <v/>
      </c>
      <c r="G46" s="15">
        <f>IF(E46="","",IF(G45="",1,G45*(1+C46)))</f>
        <v/>
      </c>
      <c r="H46" s="15">
        <f>IF(F46="","",IF(H45="",F46,MAX(H45,F46)))</f>
        <v/>
      </c>
      <c r="I46">
        <f>IF(OR(F46="",H46=""),"",F46/H46-1)</f>
        <v/>
      </c>
    </row>
    <row r="47">
      <c r="A47" s="14">
        <f>原始数据_周度!A47</f>
        <v/>
      </c>
      <c r="B47" s="15">
        <f>原始数据_周度!B47</f>
        <v/>
      </c>
      <c r="C47" s="15">
        <f>IFERROR(B47/B46-1,"")</f>
        <v/>
      </c>
      <c r="D47" s="15">
        <f>IFERROR(评分与状态_周度!F63,"")</f>
        <v/>
      </c>
      <c r="E47" s="15">
        <f>IF(OR(D47="",C47=""),"",D47*C47)</f>
        <v/>
      </c>
      <c r="F47" s="15">
        <f>IF(E47="","",IF(F46="",1,F46*(1+E47)))</f>
        <v/>
      </c>
      <c r="G47" s="15">
        <f>IF(E47="","",IF(G46="",1,G46*(1+C47)))</f>
        <v/>
      </c>
      <c r="H47" s="15">
        <f>IF(F47="","",IF(H46="",F47,MAX(H46,F47)))</f>
        <v/>
      </c>
      <c r="I47">
        <f>IF(OR(F47="",H47=""),"",F47/H47-1)</f>
        <v/>
      </c>
    </row>
    <row r="48">
      <c r="A48" s="14">
        <f>原始数据_周度!A48</f>
        <v/>
      </c>
      <c r="B48" s="15">
        <f>原始数据_周度!B48</f>
        <v/>
      </c>
      <c r="C48" s="15">
        <f>IFERROR(B48/B47-1,"")</f>
        <v/>
      </c>
      <c r="D48" s="15">
        <f>IFERROR(评分与状态_周度!F64,"")</f>
        <v/>
      </c>
      <c r="E48" s="15">
        <f>IF(OR(D48="",C48=""),"",D48*C48)</f>
        <v/>
      </c>
      <c r="F48" s="15">
        <f>IF(E48="","",IF(F47="",1,F47*(1+E48)))</f>
        <v/>
      </c>
      <c r="G48" s="15">
        <f>IF(E48="","",IF(G47="",1,G47*(1+C48)))</f>
        <v/>
      </c>
      <c r="H48" s="15">
        <f>IF(F48="","",IF(H47="",F48,MAX(H47,F48)))</f>
        <v/>
      </c>
      <c r="I48">
        <f>IF(OR(F48="",H48=""),"",F48/H48-1)</f>
        <v/>
      </c>
    </row>
    <row r="49">
      <c r="A49" s="14">
        <f>原始数据_周度!A49</f>
        <v/>
      </c>
      <c r="B49" s="15">
        <f>原始数据_周度!B49</f>
        <v/>
      </c>
      <c r="C49" s="15">
        <f>IFERROR(B49/B48-1,"")</f>
        <v/>
      </c>
      <c r="D49" s="15">
        <f>IFERROR(评分与状态_周度!F65,"")</f>
        <v/>
      </c>
      <c r="E49" s="15">
        <f>IF(OR(D49="",C49=""),"",D49*C49)</f>
        <v/>
      </c>
      <c r="F49" s="15">
        <f>IF(E49="","",IF(F48="",1,F48*(1+E49)))</f>
        <v/>
      </c>
      <c r="G49" s="15">
        <f>IF(E49="","",IF(G48="",1,G48*(1+C49)))</f>
        <v/>
      </c>
      <c r="H49" s="15">
        <f>IF(F49="","",IF(H48="",F49,MAX(H48,F49)))</f>
        <v/>
      </c>
      <c r="I49">
        <f>IF(OR(F49="",H49=""),"",F49/H49-1)</f>
        <v/>
      </c>
    </row>
    <row r="50">
      <c r="A50" s="14">
        <f>原始数据_周度!A50</f>
        <v/>
      </c>
      <c r="B50" s="15">
        <f>原始数据_周度!B50</f>
        <v/>
      </c>
      <c r="C50" s="15">
        <f>IFERROR(B50/B49-1,"")</f>
        <v/>
      </c>
      <c r="D50" s="15">
        <f>IFERROR(评分与状态_周度!F66,"")</f>
        <v/>
      </c>
      <c r="E50" s="15">
        <f>IF(OR(D50="",C50=""),"",D50*C50)</f>
        <v/>
      </c>
      <c r="F50" s="15">
        <f>IF(E50="","",IF(F49="",1,F49*(1+E50)))</f>
        <v/>
      </c>
      <c r="G50" s="15">
        <f>IF(E50="","",IF(G49="",1,G49*(1+C50)))</f>
        <v/>
      </c>
      <c r="H50" s="15">
        <f>IF(F50="","",IF(H49="",F50,MAX(H49,F50)))</f>
        <v/>
      </c>
      <c r="I50">
        <f>IF(OR(F50="",H50=""),"",F50/H50-1)</f>
        <v/>
      </c>
    </row>
    <row r="51">
      <c r="A51" s="14">
        <f>原始数据_周度!A51</f>
        <v/>
      </c>
      <c r="B51" s="15">
        <f>原始数据_周度!B51</f>
        <v/>
      </c>
      <c r="C51" s="15">
        <f>IFERROR(B51/B50-1,"")</f>
        <v/>
      </c>
      <c r="D51" s="15">
        <f>IFERROR(评分与状态_周度!F67,"")</f>
        <v/>
      </c>
      <c r="E51" s="15">
        <f>IF(OR(D51="",C51=""),"",D51*C51)</f>
        <v/>
      </c>
      <c r="F51" s="15">
        <f>IF(E51="","",IF(F50="",1,F50*(1+E51)))</f>
        <v/>
      </c>
      <c r="G51" s="15">
        <f>IF(E51="","",IF(G50="",1,G50*(1+C51)))</f>
        <v/>
      </c>
      <c r="H51" s="15">
        <f>IF(F51="","",IF(H50="",F51,MAX(H50,F51)))</f>
        <v/>
      </c>
      <c r="I51">
        <f>IF(OR(F51="",H51=""),"",F51/H51-1)</f>
        <v/>
      </c>
    </row>
    <row r="52">
      <c r="A52" s="14">
        <f>原始数据_周度!A52</f>
        <v/>
      </c>
      <c r="B52" s="15">
        <f>原始数据_周度!B52</f>
        <v/>
      </c>
      <c r="C52" s="15">
        <f>IFERROR(B52/B51-1,"")</f>
        <v/>
      </c>
      <c r="D52" s="15">
        <f>IFERROR(评分与状态_周度!F68,"")</f>
        <v/>
      </c>
      <c r="E52" s="15">
        <f>IF(OR(D52="",C52=""),"",D52*C52)</f>
        <v/>
      </c>
      <c r="F52" s="15">
        <f>IF(E52="","",IF(F51="",1,F51*(1+E52)))</f>
        <v/>
      </c>
      <c r="G52" s="15">
        <f>IF(E52="","",IF(G51="",1,G51*(1+C52)))</f>
        <v/>
      </c>
      <c r="H52" s="15">
        <f>IF(F52="","",IF(H51="",F52,MAX(H51,F52)))</f>
        <v/>
      </c>
      <c r="I52">
        <f>IF(OR(F52="",H52=""),"",F52/H52-1)</f>
        <v/>
      </c>
    </row>
    <row r="53">
      <c r="A53" s="14">
        <f>原始数据_周度!A53</f>
        <v/>
      </c>
      <c r="B53" s="15">
        <f>原始数据_周度!B53</f>
        <v/>
      </c>
      <c r="C53" s="15">
        <f>IFERROR(B53/B52-1,"")</f>
        <v/>
      </c>
      <c r="D53" s="15">
        <f>IFERROR(评分与状态_周度!F69,"")</f>
        <v/>
      </c>
      <c r="E53" s="15">
        <f>IF(OR(D53="",C53=""),"",D53*C53)</f>
        <v/>
      </c>
      <c r="F53" s="15">
        <f>IF(E53="","",IF(F52="",1,F52*(1+E53)))</f>
        <v/>
      </c>
      <c r="G53" s="15">
        <f>IF(E53="","",IF(G52="",1,G52*(1+C53)))</f>
        <v/>
      </c>
      <c r="H53" s="15">
        <f>IF(F53="","",IF(H52="",F53,MAX(H52,F53)))</f>
        <v/>
      </c>
      <c r="I53">
        <f>IF(OR(F53="",H53=""),"",F53/H53-1)</f>
        <v/>
      </c>
    </row>
    <row r="54">
      <c r="A54" s="14">
        <f>原始数据_周度!A54</f>
        <v/>
      </c>
      <c r="B54" s="15">
        <f>原始数据_周度!B54</f>
        <v/>
      </c>
      <c r="C54" s="15">
        <f>IFERROR(B54/B53-1,"")</f>
        <v/>
      </c>
      <c r="D54" s="15">
        <f>IFERROR(评分与状态_周度!F70,"")</f>
        <v/>
      </c>
      <c r="E54" s="15">
        <f>IF(OR(D54="",C54=""),"",D54*C54)</f>
        <v/>
      </c>
      <c r="F54" s="15">
        <f>IF(E54="","",IF(F53="",1,F53*(1+E54)))</f>
        <v/>
      </c>
      <c r="G54" s="15">
        <f>IF(E54="","",IF(G53="",1,G53*(1+C54)))</f>
        <v/>
      </c>
      <c r="H54" s="15">
        <f>IF(F54="","",IF(H53="",F54,MAX(H53,F54)))</f>
        <v/>
      </c>
      <c r="I54">
        <f>IF(OR(F54="",H54=""),"",F54/H54-1)</f>
        <v/>
      </c>
    </row>
    <row r="55">
      <c r="A55" s="14">
        <f>原始数据_周度!A55</f>
        <v/>
      </c>
      <c r="B55" s="15">
        <f>原始数据_周度!B55</f>
        <v/>
      </c>
      <c r="C55" s="15">
        <f>IFERROR(B55/B54-1,"")</f>
        <v/>
      </c>
      <c r="D55" s="15">
        <f>IFERROR(评分与状态_周度!F71,"")</f>
        <v/>
      </c>
      <c r="E55" s="15">
        <f>IF(OR(D55="",C55=""),"",D55*C55)</f>
        <v/>
      </c>
      <c r="F55" s="15">
        <f>IF(E55="","",IF(F54="",1,F54*(1+E55)))</f>
        <v/>
      </c>
      <c r="G55" s="15">
        <f>IF(E55="","",IF(G54="",1,G54*(1+C55)))</f>
        <v/>
      </c>
      <c r="H55" s="15">
        <f>IF(F55="","",IF(H54="",F55,MAX(H54,F55)))</f>
        <v/>
      </c>
      <c r="I55">
        <f>IF(OR(F55="",H55=""),"",F55/H55-1)</f>
        <v/>
      </c>
    </row>
    <row r="56">
      <c r="A56" s="14">
        <f>原始数据_周度!A56</f>
        <v/>
      </c>
      <c r="B56" s="15">
        <f>原始数据_周度!B56</f>
        <v/>
      </c>
      <c r="C56" s="15">
        <f>IFERROR(B56/B55-1,"")</f>
        <v/>
      </c>
      <c r="D56" s="15">
        <f>IFERROR(评分与状态_周度!F72,"")</f>
        <v/>
      </c>
      <c r="E56" s="15">
        <f>IF(OR(D56="",C56=""),"",D56*C56)</f>
        <v/>
      </c>
      <c r="F56" s="15">
        <f>IF(E56="","",IF(F55="",1,F55*(1+E56)))</f>
        <v/>
      </c>
      <c r="G56" s="15">
        <f>IF(E56="","",IF(G55="",1,G55*(1+C56)))</f>
        <v/>
      </c>
      <c r="H56" s="15">
        <f>IF(F56="","",IF(H55="",F56,MAX(H55,F56)))</f>
        <v/>
      </c>
      <c r="I56">
        <f>IF(OR(F56="",H56=""),"",F56/H56-1)</f>
        <v/>
      </c>
    </row>
    <row r="57">
      <c r="A57" s="14">
        <f>原始数据_周度!A57</f>
        <v/>
      </c>
      <c r="B57" s="15">
        <f>原始数据_周度!B57</f>
        <v/>
      </c>
      <c r="C57" s="15">
        <f>IFERROR(B57/B56-1,"")</f>
        <v/>
      </c>
      <c r="D57" s="15">
        <f>IFERROR(评分与状态_周度!F73,"")</f>
        <v/>
      </c>
      <c r="E57" s="15">
        <f>IF(OR(D57="",C57=""),"",D57*C57)</f>
        <v/>
      </c>
      <c r="F57" s="15">
        <f>IF(E57="","",IF(F56="",1,F56*(1+E57)))</f>
        <v/>
      </c>
      <c r="G57" s="15">
        <f>IF(E57="","",IF(G56="",1,G56*(1+C57)))</f>
        <v/>
      </c>
      <c r="H57" s="15">
        <f>IF(F57="","",IF(H56="",F57,MAX(H56,F57)))</f>
        <v/>
      </c>
      <c r="I57">
        <f>IF(OR(F57="",H57=""),"",F57/H57-1)</f>
        <v/>
      </c>
    </row>
    <row r="58">
      <c r="A58" s="14">
        <f>原始数据_周度!A58</f>
        <v/>
      </c>
      <c r="B58" s="15">
        <f>原始数据_周度!B58</f>
        <v/>
      </c>
      <c r="C58" s="15">
        <f>IFERROR(B58/B57-1,"")</f>
        <v/>
      </c>
      <c r="D58" s="15">
        <f>IFERROR(评分与状态_周度!F74,"")</f>
        <v/>
      </c>
      <c r="E58" s="15">
        <f>IF(OR(D58="",C58=""),"",D58*C58)</f>
        <v/>
      </c>
      <c r="F58" s="15">
        <f>IF(E58="","",IF(F57="",1,F57*(1+E58)))</f>
        <v/>
      </c>
      <c r="G58" s="15">
        <f>IF(E58="","",IF(G57="",1,G57*(1+C58)))</f>
        <v/>
      </c>
      <c r="H58" s="15">
        <f>IF(F58="","",IF(H57="",F58,MAX(H57,F58)))</f>
        <v/>
      </c>
      <c r="I58">
        <f>IF(OR(F58="",H58=""),"",F58/H58-1)</f>
        <v/>
      </c>
    </row>
    <row r="59">
      <c r="A59" s="14">
        <f>原始数据_周度!A59</f>
        <v/>
      </c>
      <c r="B59" s="15">
        <f>原始数据_周度!B59</f>
        <v/>
      </c>
      <c r="C59" s="15">
        <f>IFERROR(B59/B58-1,"")</f>
        <v/>
      </c>
      <c r="D59" s="15">
        <f>IFERROR(评分与状态_周度!F75,"")</f>
        <v/>
      </c>
      <c r="E59" s="15">
        <f>IF(OR(D59="",C59=""),"",D59*C59)</f>
        <v/>
      </c>
      <c r="F59" s="15">
        <f>IF(E59="","",IF(F58="",1,F58*(1+E59)))</f>
        <v/>
      </c>
      <c r="G59" s="15">
        <f>IF(E59="","",IF(G58="",1,G58*(1+C59)))</f>
        <v/>
      </c>
      <c r="H59" s="15">
        <f>IF(F59="","",IF(H58="",F59,MAX(H58,F59)))</f>
        <v/>
      </c>
      <c r="I59">
        <f>IF(OR(F59="",H59=""),"",F59/H59-1)</f>
        <v/>
      </c>
    </row>
    <row r="60">
      <c r="A60" s="14">
        <f>原始数据_周度!A60</f>
        <v/>
      </c>
      <c r="B60" s="15">
        <f>原始数据_周度!B60</f>
        <v/>
      </c>
      <c r="C60" s="15">
        <f>IFERROR(B60/B59-1,"")</f>
        <v/>
      </c>
      <c r="D60" s="15">
        <f>IFERROR(评分与状态_周度!F76,"")</f>
        <v/>
      </c>
      <c r="E60" s="15">
        <f>IF(OR(D60="",C60=""),"",D60*C60)</f>
        <v/>
      </c>
      <c r="F60" s="15">
        <f>IF(E60="","",IF(F59="",1,F59*(1+E60)))</f>
        <v/>
      </c>
      <c r="G60" s="15">
        <f>IF(E60="","",IF(G59="",1,G59*(1+C60)))</f>
        <v/>
      </c>
      <c r="H60" s="15">
        <f>IF(F60="","",IF(H59="",F60,MAX(H59,F60)))</f>
        <v/>
      </c>
      <c r="I60">
        <f>IF(OR(F60="",H60=""),"",F60/H60-1)</f>
        <v/>
      </c>
    </row>
    <row r="61">
      <c r="A61" s="14">
        <f>原始数据_周度!A61</f>
        <v/>
      </c>
      <c r="B61" s="15">
        <f>原始数据_周度!B61</f>
        <v/>
      </c>
      <c r="C61" s="15">
        <f>IFERROR(B61/B60-1,"")</f>
        <v/>
      </c>
      <c r="D61" s="15">
        <f>IFERROR(评分与状态_周度!F77,"")</f>
        <v/>
      </c>
      <c r="E61" s="15">
        <f>IF(OR(D61="",C61=""),"",D61*C61)</f>
        <v/>
      </c>
      <c r="F61" s="15">
        <f>IF(E61="","",IF(F60="",1,F60*(1+E61)))</f>
        <v/>
      </c>
      <c r="G61" s="15">
        <f>IF(E61="","",IF(G60="",1,G60*(1+C61)))</f>
        <v/>
      </c>
      <c r="H61" s="15">
        <f>IF(F61="","",IF(H60="",F61,MAX(H60,F61)))</f>
        <v/>
      </c>
      <c r="I61">
        <f>IF(OR(F61="",H61=""),"",F61/H61-1)</f>
        <v/>
      </c>
    </row>
    <row r="62">
      <c r="A62" s="14">
        <f>原始数据_周度!A62</f>
        <v/>
      </c>
      <c r="B62" s="15">
        <f>原始数据_周度!B62</f>
        <v/>
      </c>
      <c r="C62" s="15">
        <f>IFERROR(B62/B61-1,"")</f>
        <v/>
      </c>
      <c r="D62" s="15">
        <f>IFERROR(评分与状态_周度!F78,"")</f>
        <v/>
      </c>
      <c r="E62" s="15">
        <f>IF(OR(D62="",C62=""),"",D62*C62)</f>
        <v/>
      </c>
      <c r="F62" s="15">
        <f>IF(E62="","",IF(F61="",1,F61*(1+E62)))</f>
        <v/>
      </c>
      <c r="G62" s="15">
        <f>IF(E62="","",IF(G61="",1,G61*(1+C62)))</f>
        <v/>
      </c>
      <c r="H62" s="15">
        <f>IF(F62="","",IF(H61="",F62,MAX(H61,F62)))</f>
        <v/>
      </c>
      <c r="I62">
        <f>IF(OR(F62="",H62=""),"",F62/H62-1)</f>
        <v/>
      </c>
    </row>
    <row r="63">
      <c r="A63" s="14">
        <f>原始数据_周度!A63</f>
        <v/>
      </c>
      <c r="B63" s="15">
        <f>原始数据_周度!B63</f>
        <v/>
      </c>
      <c r="C63" s="15">
        <f>IFERROR(B63/B62-1,"")</f>
        <v/>
      </c>
      <c r="D63" s="15">
        <f>IFERROR(评分与状态_周度!F79,"")</f>
        <v/>
      </c>
      <c r="E63" s="15">
        <f>IF(OR(D63="",C63=""),"",D63*C63)</f>
        <v/>
      </c>
      <c r="F63" s="15">
        <f>IF(E63="","",IF(F62="",1,F62*(1+E63)))</f>
        <v/>
      </c>
      <c r="G63" s="15">
        <f>IF(E63="","",IF(G62="",1,G62*(1+C63)))</f>
        <v/>
      </c>
      <c r="H63" s="15">
        <f>IF(F63="","",IF(H62="",F63,MAX(H62,F63)))</f>
        <v/>
      </c>
      <c r="I63">
        <f>IF(OR(F63="",H63=""),"",F63/H63-1)</f>
        <v/>
      </c>
    </row>
    <row r="64">
      <c r="A64" s="14">
        <f>原始数据_周度!A64</f>
        <v/>
      </c>
      <c r="B64" s="15">
        <f>原始数据_周度!B64</f>
        <v/>
      </c>
      <c r="C64" s="15">
        <f>IFERROR(B64/B63-1,"")</f>
        <v/>
      </c>
      <c r="D64" s="15">
        <f>IFERROR(评分与状态_周度!F80,"")</f>
        <v/>
      </c>
      <c r="E64" s="15">
        <f>IF(OR(D64="",C64=""),"",D64*C64)</f>
        <v/>
      </c>
      <c r="F64" s="15">
        <f>IF(E64="","",IF(F63="",1,F63*(1+E64)))</f>
        <v/>
      </c>
      <c r="G64" s="15">
        <f>IF(E64="","",IF(G63="",1,G63*(1+C64)))</f>
        <v/>
      </c>
      <c r="H64" s="15">
        <f>IF(F64="","",IF(H63="",F64,MAX(H63,F64)))</f>
        <v/>
      </c>
      <c r="I64">
        <f>IF(OR(F64="",H64=""),"",F64/H64-1)</f>
        <v/>
      </c>
    </row>
    <row r="65">
      <c r="A65" s="14">
        <f>原始数据_周度!A65</f>
        <v/>
      </c>
      <c r="B65" s="15">
        <f>原始数据_周度!B65</f>
        <v/>
      </c>
      <c r="C65" s="15">
        <f>IFERROR(B65/B64-1,"")</f>
        <v/>
      </c>
      <c r="D65" s="15">
        <f>IFERROR(评分与状态_周度!F81,"")</f>
        <v/>
      </c>
      <c r="E65" s="15">
        <f>IF(OR(D65="",C65=""),"",D65*C65)</f>
        <v/>
      </c>
      <c r="F65" s="15">
        <f>IF(E65="","",IF(F64="",1,F64*(1+E65)))</f>
        <v/>
      </c>
      <c r="G65" s="15">
        <f>IF(E65="","",IF(G64="",1,G64*(1+C65)))</f>
        <v/>
      </c>
      <c r="H65" s="15">
        <f>IF(F65="","",IF(H64="",F65,MAX(H64,F65)))</f>
        <v/>
      </c>
      <c r="I65">
        <f>IF(OR(F65="",H65=""),"",F65/H65-1)</f>
        <v/>
      </c>
    </row>
    <row r="66">
      <c r="A66" s="14">
        <f>原始数据_周度!A66</f>
        <v/>
      </c>
      <c r="B66" s="15">
        <f>原始数据_周度!B66</f>
        <v/>
      </c>
      <c r="C66" s="15">
        <f>IFERROR(B66/B65-1,"")</f>
        <v/>
      </c>
      <c r="D66" s="15">
        <f>IFERROR(评分与状态_周度!F82,"")</f>
        <v/>
      </c>
      <c r="E66" s="15">
        <f>IF(OR(D66="",C66=""),"",D66*C66)</f>
        <v/>
      </c>
      <c r="F66" s="15">
        <f>IF(E66="","",IF(F65="",1,F65*(1+E66)))</f>
        <v/>
      </c>
      <c r="G66" s="15">
        <f>IF(E66="","",IF(G65="",1,G65*(1+C66)))</f>
        <v/>
      </c>
      <c r="H66" s="15">
        <f>IF(F66="","",IF(H65="",F66,MAX(H65,F66)))</f>
        <v/>
      </c>
      <c r="I66">
        <f>IF(OR(F66="",H66=""),"",F66/H66-1)</f>
        <v/>
      </c>
    </row>
    <row r="67">
      <c r="A67" s="14">
        <f>原始数据_周度!A67</f>
        <v/>
      </c>
      <c r="B67" s="15">
        <f>原始数据_周度!B67</f>
        <v/>
      </c>
      <c r="C67" s="15">
        <f>IFERROR(B67/B66-1,"")</f>
        <v/>
      </c>
      <c r="D67" s="15">
        <f>IFERROR(评分与状态_周度!F83,"")</f>
        <v/>
      </c>
      <c r="E67" s="15">
        <f>IF(OR(D67="",C67=""),"",D67*C67)</f>
        <v/>
      </c>
      <c r="F67" s="15">
        <f>IF(E67="","",IF(F66="",1,F66*(1+E67)))</f>
        <v/>
      </c>
      <c r="G67" s="15">
        <f>IF(E67="","",IF(G66="",1,G66*(1+C67)))</f>
        <v/>
      </c>
      <c r="H67" s="15">
        <f>IF(F67="","",IF(H66="",F67,MAX(H66,F67)))</f>
        <v/>
      </c>
      <c r="I67">
        <f>IF(OR(F67="",H67=""),"",F67/H67-1)</f>
        <v/>
      </c>
    </row>
    <row r="68">
      <c r="A68" s="14">
        <f>原始数据_周度!A68</f>
        <v/>
      </c>
      <c r="B68" s="15">
        <f>原始数据_周度!B68</f>
        <v/>
      </c>
      <c r="C68" s="15">
        <f>IFERROR(B68/B67-1,"")</f>
        <v/>
      </c>
      <c r="D68" s="15">
        <f>IFERROR(评分与状态_周度!F84,"")</f>
        <v/>
      </c>
      <c r="E68" s="15">
        <f>IF(OR(D68="",C68=""),"",D68*C68)</f>
        <v/>
      </c>
      <c r="F68" s="15">
        <f>IF(E68="","",IF(F67="",1,F67*(1+E68)))</f>
        <v/>
      </c>
      <c r="G68" s="15">
        <f>IF(E68="","",IF(G67="",1,G67*(1+C68)))</f>
        <v/>
      </c>
      <c r="H68" s="15">
        <f>IF(F68="","",IF(H67="",F68,MAX(H67,F68)))</f>
        <v/>
      </c>
      <c r="I68">
        <f>IF(OR(F68="",H68=""),"",F68/H68-1)</f>
        <v/>
      </c>
    </row>
    <row r="69">
      <c r="A69" s="14">
        <f>原始数据_周度!A69</f>
        <v/>
      </c>
      <c r="B69" s="15">
        <f>原始数据_周度!B69</f>
        <v/>
      </c>
      <c r="C69" s="15">
        <f>IFERROR(B69/B68-1,"")</f>
        <v/>
      </c>
      <c r="D69" s="15">
        <f>IFERROR(评分与状态_周度!F85,"")</f>
        <v/>
      </c>
      <c r="E69" s="15">
        <f>IF(OR(D69="",C69=""),"",D69*C69)</f>
        <v/>
      </c>
      <c r="F69" s="15">
        <f>IF(E69="","",IF(F68="",1,F68*(1+E69)))</f>
        <v/>
      </c>
      <c r="G69" s="15">
        <f>IF(E69="","",IF(G68="",1,G68*(1+C69)))</f>
        <v/>
      </c>
      <c r="H69" s="15">
        <f>IF(F69="","",IF(H68="",F69,MAX(H68,F69)))</f>
        <v/>
      </c>
      <c r="I69">
        <f>IF(OR(F69="",H69=""),"",F69/H69-1)</f>
        <v/>
      </c>
    </row>
    <row r="70">
      <c r="A70" s="14">
        <f>原始数据_周度!A70</f>
        <v/>
      </c>
      <c r="B70" s="15">
        <f>原始数据_周度!B70</f>
        <v/>
      </c>
      <c r="C70" s="15">
        <f>IFERROR(B70/B69-1,"")</f>
        <v/>
      </c>
      <c r="D70" s="15">
        <f>IFERROR(评分与状态_周度!F86,"")</f>
        <v/>
      </c>
      <c r="E70" s="15">
        <f>IF(OR(D70="",C70=""),"",D70*C70)</f>
        <v/>
      </c>
      <c r="F70" s="15">
        <f>IF(E70="","",IF(F69="",1,F69*(1+E70)))</f>
        <v/>
      </c>
      <c r="G70" s="15">
        <f>IF(E70="","",IF(G69="",1,G69*(1+C70)))</f>
        <v/>
      </c>
      <c r="H70" s="15">
        <f>IF(F70="","",IF(H69="",F70,MAX(H69,F70)))</f>
        <v/>
      </c>
      <c r="I70">
        <f>IF(OR(F70="",H70=""),"",F70/H70-1)</f>
        <v/>
      </c>
    </row>
    <row r="71">
      <c r="A71" s="14">
        <f>原始数据_周度!A71</f>
        <v/>
      </c>
      <c r="B71" s="15">
        <f>原始数据_周度!B71</f>
        <v/>
      </c>
      <c r="C71" s="15">
        <f>IFERROR(B71/B70-1,"")</f>
        <v/>
      </c>
      <c r="D71" s="15">
        <f>IFERROR(评分与状态_周度!F87,"")</f>
        <v/>
      </c>
      <c r="E71" s="15">
        <f>IF(OR(D71="",C71=""),"",D71*C71)</f>
        <v/>
      </c>
      <c r="F71" s="15">
        <f>IF(E71="","",IF(F70="",1,F70*(1+E71)))</f>
        <v/>
      </c>
      <c r="G71" s="15">
        <f>IF(E71="","",IF(G70="",1,G70*(1+C71)))</f>
        <v/>
      </c>
      <c r="H71" s="15">
        <f>IF(F71="","",IF(H70="",F71,MAX(H70,F71)))</f>
        <v/>
      </c>
      <c r="I71">
        <f>IF(OR(F71="",H71=""),"",F71/H71-1)</f>
        <v/>
      </c>
    </row>
    <row r="72">
      <c r="A72" s="14">
        <f>原始数据_周度!A72</f>
        <v/>
      </c>
      <c r="B72" s="15">
        <f>原始数据_周度!B72</f>
        <v/>
      </c>
      <c r="C72" s="15">
        <f>IFERROR(B72/B71-1,"")</f>
        <v/>
      </c>
      <c r="D72" s="15">
        <f>IFERROR(评分与状态_周度!F88,"")</f>
        <v/>
      </c>
      <c r="E72" s="15">
        <f>IF(OR(D72="",C72=""),"",D72*C72)</f>
        <v/>
      </c>
      <c r="F72" s="15">
        <f>IF(E72="","",IF(F71="",1,F71*(1+E72)))</f>
        <v/>
      </c>
      <c r="G72" s="15">
        <f>IF(E72="","",IF(G71="",1,G71*(1+C72)))</f>
        <v/>
      </c>
      <c r="H72" s="15">
        <f>IF(F72="","",IF(H71="",F72,MAX(H71,F72)))</f>
        <v/>
      </c>
      <c r="I72">
        <f>IF(OR(F72="",H72=""),"",F72/H72-1)</f>
        <v/>
      </c>
    </row>
    <row r="73">
      <c r="A73" s="14">
        <f>原始数据_周度!A73</f>
        <v/>
      </c>
      <c r="B73" s="15">
        <f>原始数据_周度!B73</f>
        <v/>
      </c>
      <c r="C73" s="15">
        <f>IFERROR(B73/B72-1,"")</f>
        <v/>
      </c>
      <c r="D73" s="15">
        <f>IFERROR(评分与状态_周度!F89,"")</f>
        <v/>
      </c>
      <c r="E73" s="15">
        <f>IF(OR(D73="",C73=""),"",D73*C73)</f>
        <v/>
      </c>
      <c r="F73" s="15">
        <f>IF(E73="","",IF(F72="",1,F72*(1+E73)))</f>
        <v/>
      </c>
      <c r="G73" s="15">
        <f>IF(E73="","",IF(G72="",1,G72*(1+C73)))</f>
        <v/>
      </c>
      <c r="H73" s="15">
        <f>IF(F73="","",IF(H72="",F73,MAX(H72,F73)))</f>
        <v/>
      </c>
      <c r="I73">
        <f>IF(OR(F73="",H73=""),"",F73/H73-1)</f>
        <v/>
      </c>
    </row>
    <row r="74">
      <c r="A74" s="14">
        <f>原始数据_周度!A74</f>
        <v/>
      </c>
      <c r="B74" s="15">
        <f>原始数据_周度!B74</f>
        <v/>
      </c>
      <c r="C74" s="15">
        <f>IFERROR(B74/B73-1,"")</f>
        <v/>
      </c>
      <c r="D74" s="15">
        <f>IFERROR(评分与状态_周度!F90,"")</f>
        <v/>
      </c>
      <c r="E74" s="15">
        <f>IF(OR(D74="",C74=""),"",D74*C74)</f>
        <v/>
      </c>
      <c r="F74" s="15">
        <f>IF(E74="","",IF(F73="",1,F73*(1+E74)))</f>
        <v/>
      </c>
      <c r="G74" s="15">
        <f>IF(E74="","",IF(G73="",1,G73*(1+C74)))</f>
        <v/>
      </c>
      <c r="H74" s="15">
        <f>IF(F74="","",IF(H73="",F74,MAX(H73,F74)))</f>
        <v/>
      </c>
      <c r="I74">
        <f>IF(OR(F74="",H74=""),"",F74/H74-1)</f>
        <v/>
      </c>
    </row>
    <row r="75">
      <c r="A75" s="14">
        <f>原始数据_周度!A75</f>
        <v/>
      </c>
      <c r="B75" s="15">
        <f>原始数据_周度!B75</f>
        <v/>
      </c>
      <c r="C75" s="15">
        <f>IFERROR(B75/B74-1,"")</f>
        <v/>
      </c>
      <c r="D75" s="15">
        <f>IFERROR(评分与状态_周度!F91,"")</f>
        <v/>
      </c>
      <c r="E75" s="15">
        <f>IF(OR(D75="",C75=""),"",D75*C75)</f>
        <v/>
      </c>
      <c r="F75" s="15">
        <f>IF(E75="","",IF(F74="",1,F74*(1+E75)))</f>
        <v/>
      </c>
      <c r="G75" s="15">
        <f>IF(E75="","",IF(G74="",1,G74*(1+C75)))</f>
        <v/>
      </c>
      <c r="H75" s="15">
        <f>IF(F75="","",IF(H74="",F75,MAX(H74,F75)))</f>
        <v/>
      </c>
      <c r="I75">
        <f>IF(OR(F75="",H75=""),"",F75/H75-1)</f>
        <v/>
      </c>
    </row>
    <row r="76">
      <c r="A76" s="14">
        <f>原始数据_周度!A76</f>
        <v/>
      </c>
      <c r="B76" s="15">
        <f>原始数据_周度!B76</f>
        <v/>
      </c>
      <c r="C76" s="15">
        <f>IFERROR(B76/B75-1,"")</f>
        <v/>
      </c>
      <c r="D76" s="15">
        <f>IFERROR(评分与状态_周度!F92,"")</f>
        <v/>
      </c>
      <c r="E76" s="15">
        <f>IF(OR(D76="",C76=""),"",D76*C76)</f>
        <v/>
      </c>
      <c r="F76" s="15">
        <f>IF(E76="","",IF(F75="",1,F75*(1+E76)))</f>
        <v/>
      </c>
      <c r="G76" s="15">
        <f>IF(E76="","",IF(G75="",1,G75*(1+C76)))</f>
        <v/>
      </c>
      <c r="H76" s="15">
        <f>IF(F76="","",IF(H75="",F76,MAX(H75,F76)))</f>
        <v/>
      </c>
      <c r="I76">
        <f>IF(OR(F76="",H76=""),"",F76/H76-1)</f>
        <v/>
      </c>
    </row>
    <row r="77">
      <c r="A77" s="14">
        <f>原始数据_周度!A77</f>
        <v/>
      </c>
      <c r="B77" s="15">
        <f>原始数据_周度!B77</f>
        <v/>
      </c>
      <c r="C77" s="15">
        <f>IFERROR(B77/B76-1,"")</f>
        <v/>
      </c>
      <c r="D77" s="15">
        <f>IFERROR(评分与状态_周度!F93,"")</f>
        <v/>
      </c>
      <c r="E77" s="15">
        <f>IF(OR(D77="",C77=""),"",D77*C77)</f>
        <v/>
      </c>
      <c r="F77" s="15">
        <f>IF(E77="","",IF(F76="",1,F76*(1+E77)))</f>
        <v/>
      </c>
      <c r="G77" s="15">
        <f>IF(E77="","",IF(G76="",1,G76*(1+C77)))</f>
        <v/>
      </c>
      <c r="H77" s="15">
        <f>IF(F77="","",IF(H76="",F77,MAX(H76,F77)))</f>
        <v/>
      </c>
      <c r="I77">
        <f>IF(OR(F77="",H77=""),"",F77/H77-1)</f>
        <v/>
      </c>
    </row>
    <row r="78">
      <c r="A78" s="14">
        <f>原始数据_周度!A78</f>
        <v/>
      </c>
      <c r="B78" s="15">
        <f>原始数据_周度!B78</f>
        <v/>
      </c>
      <c r="C78" s="15">
        <f>IFERROR(B78/B77-1,"")</f>
        <v/>
      </c>
      <c r="D78" s="15">
        <f>IFERROR(评分与状态_周度!F94,"")</f>
        <v/>
      </c>
      <c r="E78" s="15">
        <f>IF(OR(D78="",C78=""),"",D78*C78)</f>
        <v/>
      </c>
      <c r="F78" s="15">
        <f>IF(E78="","",IF(F77="",1,F77*(1+E78)))</f>
        <v/>
      </c>
      <c r="G78" s="15">
        <f>IF(E78="","",IF(G77="",1,G77*(1+C78)))</f>
        <v/>
      </c>
      <c r="H78" s="15">
        <f>IF(F78="","",IF(H77="",F78,MAX(H77,F78)))</f>
        <v/>
      </c>
      <c r="I78">
        <f>IF(OR(F78="",H78=""),"",F78/H78-1)</f>
        <v/>
      </c>
    </row>
    <row r="79">
      <c r="A79" s="14">
        <f>原始数据_周度!A79</f>
        <v/>
      </c>
      <c r="B79" s="15">
        <f>原始数据_周度!B79</f>
        <v/>
      </c>
      <c r="C79" s="15">
        <f>IFERROR(B79/B78-1,"")</f>
        <v/>
      </c>
      <c r="D79" s="15">
        <f>IFERROR(评分与状态_周度!F95,"")</f>
        <v/>
      </c>
      <c r="E79" s="15">
        <f>IF(OR(D79="",C79=""),"",D79*C79)</f>
        <v/>
      </c>
      <c r="F79" s="15">
        <f>IF(E79="","",IF(F78="",1,F78*(1+E79)))</f>
        <v/>
      </c>
      <c r="G79" s="15">
        <f>IF(E79="","",IF(G78="",1,G78*(1+C79)))</f>
        <v/>
      </c>
      <c r="H79" s="15">
        <f>IF(F79="","",IF(H78="",F79,MAX(H78,F79)))</f>
        <v/>
      </c>
      <c r="I79">
        <f>IF(OR(F79="",H79=""),"",F79/H79-1)</f>
        <v/>
      </c>
    </row>
    <row r="80">
      <c r="A80" s="14">
        <f>原始数据_周度!A80</f>
        <v/>
      </c>
      <c r="B80" s="15">
        <f>原始数据_周度!B80</f>
        <v/>
      </c>
      <c r="C80" s="15">
        <f>IFERROR(B80/B79-1,"")</f>
        <v/>
      </c>
      <c r="D80" s="15">
        <f>IFERROR(评分与状态_周度!F96,"")</f>
        <v/>
      </c>
      <c r="E80" s="15">
        <f>IF(OR(D80="",C80=""),"",D80*C80)</f>
        <v/>
      </c>
      <c r="F80" s="15">
        <f>IF(E80="","",IF(F79="",1,F79*(1+E80)))</f>
        <v/>
      </c>
      <c r="G80" s="15">
        <f>IF(E80="","",IF(G79="",1,G79*(1+C80)))</f>
        <v/>
      </c>
      <c r="H80" s="15">
        <f>IF(F80="","",IF(H79="",F80,MAX(H79,F80)))</f>
        <v/>
      </c>
      <c r="I80">
        <f>IF(OR(F80="",H80=""),"",F80/H80-1)</f>
        <v/>
      </c>
    </row>
    <row r="81">
      <c r="A81" s="14">
        <f>原始数据_周度!A81</f>
        <v/>
      </c>
      <c r="B81" s="15">
        <f>原始数据_周度!B81</f>
        <v/>
      </c>
      <c r="C81" s="15">
        <f>IFERROR(B81/B80-1,"")</f>
        <v/>
      </c>
      <c r="D81" s="15">
        <f>IFERROR(评分与状态_周度!F97,"")</f>
        <v/>
      </c>
      <c r="E81" s="15">
        <f>IF(OR(D81="",C81=""),"",D81*C81)</f>
        <v/>
      </c>
      <c r="F81" s="15">
        <f>IF(E81="","",IF(F80="",1,F80*(1+E81)))</f>
        <v/>
      </c>
      <c r="G81" s="15">
        <f>IF(E81="","",IF(G80="",1,G80*(1+C81)))</f>
        <v/>
      </c>
      <c r="H81" s="15">
        <f>IF(F81="","",IF(H80="",F81,MAX(H80,F81)))</f>
        <v/>
      </c>
      <c r="I81">
        <f>IF(OR(F81="",H81=""),"",F81/H81-1)</f>
        <v/>
      </c>
    </row>
    <row r="82">
      <c r="A82" s="14">
        <f>原始数据_周度!A82</f>
        <v/>
      </c>
      <c r="B82" s="15">
        <f>原始数据_周度!B82</f>
        <v/>
      </c>
      <c r="C82" s="15">
        <f>IFERROR(B82/B81-1,"")</f>
        <v/>
      </c>
      <c r="D82" s="15">
        <f>IFERROR(评分与状态_周度!F98,"")</f>
        <v/>
      </c>
      <c r="E82" s="15">
        <f>IF(OR(D82="",C82=""),"",D82*C82)</f>
        <v/>
      </c>
      <c r="F82" s="15">
        <f>IF(E82="","",IF(F81="",1,F81*(1+E82)))</f>
        <v/>
      </c>
      <c r="G82" s="15">
        <f>IF(E82="","",IF(G81="",1,G81*(1+C82)))</f>
        <v/>
      </c>
      <c r="H82" s="15">
        <f>IF(F82="","",IF(H81="",F82,MAX(H81,F82)))</f>
        <v/>
      </c>
      <c r="I82">
        <f>IF(OR(F82="",H82=""),"",F82/H82-1)</f>
        <v/>
      </c>
    </row>
    <row r="83">
      <c r="A83" s="14">
        <f>原始数据_周度!A83</f>
        <v/>
      </c>
      <c r="B83" s="15">
        <f>原始数据_周度!B83</f>
        <v/>
      </c>
      <c r="C83" s="15">
        <f>IFERROR(B83/B82-1,"")</f>
        <v/>
      </c>
      <c r="D83" s="15">
        <f>IFERROR(评分与状态_周度!F99,"")</f>
        <v/>
      </c>
      <c r="E83" s="15">
        <f>IF(OR(D83="",C83=""),"",D83*C83)</f>
        <v/>
      </c>
      <c r="F83" s="15">
        <f>IF(E83="","",IF(F82="",1,F82*(1+E83)))</f>
        <v/>
      </c>
      <c r="G83" s="15">
        <f>IF(E83="","",IF(G82="",1,G82*(1+C83)))</f>
        <v/>
      </c>
      <c r="H83" s="15">
        <f>IF(F83="","",IF(H82="",F83,MAX(H82,F83)))</f>
        <v/>
      </c>
      <c r="I83">
        <f>IF(OR(F83="",H83=""),"",F83/H83-1)</f>
        <v/>
      </c>
    </row>
    <row r="84">
      <c r="A84" s="14">
        <f>原始数据_周度!A84</f>
        <v/>
      </c>
      <c r="B84" s="15">
        <f>原始数据_周度!B84</f>
        <v/>
      </c>
      <c r="C84" s="15">
        <f>IFERROR(B84/B83-1,"")</f>
        <v/>
      </c>
      <c r="D84" s="15">
        <f>IFERROR(评分与状态_周度!F100,"")</f>
        <v/>
      </c>
      <c r="E84" s="15">
        <f>IF(OR(D84="",C84=""),"",D84*C84)</f>
        <v/>
      </c>
      <c r="F84" s="15">
        <f>IF(E84="","",IF(F83="",1,F83*(1+E84)))</f>
        <v/>
      </c>
      <c r="G84" s="15">
        <f>IF(E84="","",IF(G83="",1,G83*(1+C84)))</f>
        <v/>
      </c>
      <c r="H84" s="15">
        <f>IF(F84="","",IF(H83="",F84,MAX(H83,F84)))</f>
        <v/>
      </c>
      <c r="I84">
        <f>IF(OR(F84="",H84=""),"",F84/H84-1)</f>
        <v/>
      </c>
    </row>
    <row r="85">
      <c r="A85" s="14">
        <f>原始数据_周度!A85</f>
        <v/>
      </c>
      <c r="B85" s="15">
        <f>原始数据_周度!B85</f>
        <v/>
      </c>
      <c r="C85" s="15">
        <f>IFERROR(B85/B84-1,"")</f>
        <v/>
      </c>
      <c r="D85" s="15">
        <f>IFERROR(评分与状态_周度!F101,"")</f>
        <v/>
      </c>
      <c r="E85" s="15">
        <f>IF(OR(D85="",C85=""),"",D85*C85)</f>
        <v/>
      </c>
      <c r="F85" s="15">
        <f>IF(E85="","",IF(F84="",1,F84*(1+E85)))</f>
        <v/>
      </c>
      <c r="G85" s="15">
        <f>IF(E85="","",IF(G84="",1,G84*(1+C85)))</f>
        <v/>
      </c>
      <c r="H85" s="15">
        <f>IF(F85="","",IF(H84="",F85,MAX(H84,F85)))</f>
        <v/>
      </c>
      <c r="I85">
        <f>IF(OR(F85="",H85=""),"",F85/H85-1)</f>
        <v/>
      </c>
    </row>
    <row r="86">
      <c r="A86" s="14">
        <f>原始数据_周度!A86</f>
        <v/>
      </c>
      <c r="B86" s="15">
        <f>原始数据_周度!B86</f>
        <v/>
      </c>
      <c r="C86" s="15">
        <f>IFERROR(B86/B85-1,"")</f>
        <v/>
      </c>
      <c r="D86" s="15">
        <f>IFERROR(评分与状态_周度!F102,"")</f>
        <v/>
      </c>
      <c r="E86" s="15">
        <f>IF(OR(D86="",C86=""),"",D86*C86)</f>
        <v/>
      </c>
      <c r="F86" s="15">
        <f>IF(E86="","",IF(F85="",1,F85*(1+E86)))</f>
        <v/>
      </c>
      <c r="G86" s="15">
        <f>IF(E86="","",IF(G85="",1,G85*(1+C86)))</f>
        <v/>
      </c>
      <c r="H86" s="15">
        <f>IF(F86="","",IF(H85="",F86,MAX(H85,F86)))</f>
        <v/>
      </c>
      <c r="I86">
        <f>IF(OR(F86="",H86=""),"",F86/H86-1)</f>
        <v/>
      </c>
    </row>
    <row r="87">
      <c r="A87" s="14">
        <f>原始数据_周度!A87</f>
        <v/>
      </c>
      <c r="B87" s="15">
        <f>原始数据_周度!B87</f>
        <v/>
      </c>
      <c r="C87" s="15">
        <f>IFERROR(B87/B86-1,"")</f>
        <v/>
      </c>
      <c r="D87" s="15">
        <f>IFERROR(评分与状态_周度!F103,"")</f>
        <v/>
      </c>
      <c r="E87" s="15">
        <f>IF(OR(D87="",C87=""),"",D87*C87)</f>
        <v/>
      </c>
      <c r="F87" s="15">
        <f>IF(E87="","",IF(F86="",1,F86*(1+E87)))</f>
        <v/>
      </c>
      <c r="G87" s="15">
        <f>IF(E87="","",IF(G86="",1,G86*(1+C87)))</f>
        <v/>
      </c>
      <c r="H87" s="15">
        <f>IF(F87="","",IF(H86="",F87,MAX(H86,F87)))</f>
        <v/>
      </c>
      <c r="I87">
        <f>IF(OR(F87="",H87=""),"",F87/H87-1)</f>
        <v/>
      </c>
    </row>
    <row r="88">
      <c r="A88" s="14">
        <f>原始数据_周度!A88</f>
        <v/>
      </c>
      <c r="B88" s="15">
        <f>原始数据_周度!B88</f>
        <v/>
      </c>
      <c r="C88" s="15">
        <f>IFERROR(B88/B87-1,"")</f>
        <v/>
      </c>
      <c r="D88" s="15">
        <f>IFERROR(评分与状态_周度!F104,"")</f>
        <v/>
      </c>
      <c r="E88" s="15">
        <f>IF(OR(D88="",C88=""),"",D88*C88)</f>
        <v/>
      </c>
      <c r="F88" s="15">
        <f>IF(E88="","",IF(F87="",1,F87*(1+E88)))</f>
        <v/>
      </c>
      <c r="G88" s="15">
        <f>IF(E88="","",IF(G87="",1,G87*(1+C88)))</f>
        <v/>
      </c>
      <c r="H88" s="15">
        <f>IF(F88="","",IF(H87="",F88,MAX(H87,F88)))</f>
        <v/>
      </c>
      <c r="I88">
        <f>IF(OR(F88="",H88=""),"",F88/H88-1)</f>
        <v/>
      </c>
    </row>
    <row r="89">
      <c r="A89" s="14">
        <f>原始数据_周度!A89</f>
        <v/>
      </c>
      <c r="B89" s="15">
        <f>原始数据_周度!B89</f>
        <v/>
      </c>
      <c r="C89" s="15">
        <f>IFERROR(B89/B88-1,"")</f>
        <v/>
      </c>
      <c r="D89" s="15">
        <f>IFERROR(评分与状态_周度!F105,"")</f>
        <v/>
      </c>
      <c r="E89" s="15">
        <f>IF(OR(D89="",C89=""),"",D89*C89)</f>
        <v/>
      </c>
      <c r="F89" s="15">
        <f>IF(E89="","",IF(F88="",1,F88*(1+E89)))</f>
        <v/>
      </c>
      <c r="G89" s="15">
        <f>IF(E89="","",IF(G88="",1,G88*(1+C89)))</f>
        <v/>
      </c>
      <c r="H89" s="15">
        <f>IF(F89="","",IF(H88="",F89,MAX(H88,F89)))</f>
        <v/>
      </c>
      <c r="I89">
        <f>IF(OR(F89="",H89=""),"",F89/H89-1)</f>
        <v/>
      </c>
    </row>
    <row r="90">
      <c r="A90" s="14">
        <f>原始数据_周度!A90</f>
        <v/>
      </c>
      <c r="B90" s="15">
        <f>原始数据_周度!B90</f>
        <v/>
      </c>
      <c r="C90" s="15">
        <f>IFERROR(B90/B89-1,"")</f>
        <v/>
      </c>
      <c r="D90" s="15">
        <f>IFERROR(评分与状态_周度!F106,"")</f>
        <v/>
      </c>
      <c r="E90" s="15">
        <f>IF(OR(D90="",C90=""),"",D90*C90)</f>
        <v/>
      </c>
      <c r="F90" s="15">
        <f>IF(E90="","",IF(F89="",1,F89*(1+E90)))</f>
        <v/>
      </c>
      <c r="G90" s="15">
        <f>IF(E90="","",IF(G89="",1,G89*(1+C90)))</f>
        <v/>
      </c>
      <c r="H90" s="15">
        <f>IF(F90="","",IF(H89="",F90,MAX(H89,F90)))</f>
        <v/>
      </c>
      <c r="I90">
        <f>IF(OR(F90="",H90=""),"",F90/H90-1)</f>
        <v/>
      </c>
    </row>
    <row r="91">
      <c r="A91" s="14">
        <f>原始数据_周度!A91</f>
        <v/>
      </c>
      <c r="B91" s="15">
        <f>原始数据_周度!B91</f>
        <v/>
      </c>
      <c r="C91" s="15">
        <f>IFERROR(B91/B90-1,"")</f>
        <v/>
      </c>
      <c r="D91" s="15">
        <f>IFERROR(评分与状态_周度!F107,"")</f>
        <v/>
      </c>
      <c r="E91" s="15">
        <f>IF(OR(D91="",C91=""),"",D91*C91)</f>
        <v/>
      </c>
      <c r="F91" s="15">
        <f>IF(E91="","",IF(F90="",1,F90*(1+E91)))</f>
        <v/>
      </c>
      <c r="G91" s="15">
        <f>IF(E91="","",IF(G90="",1,G90*(1+C91)))</f>
        <v/>
      </c>
      <c r="H91" s="15">
        <f>IF(F91="","",IF(H90="",F91,MAX(H90,F91)))</f>
        <v/>
      </c>
      <c r="I91">
        <f>IF(OR(F91="",H91=""),"",F91/H91-1)</f>
        <v/>
      </c>
    </row>
    <row r="92">
      <c r="A92" s="14">
        <f>原始数据_周度!A92</f>
        <v/>
      </c>
      <c r="B92" s="15">
        <f>原始数据_周度!B92</f>
        <v/>
      </c>
      <c r="C92" s="15">
        <f>IFERROR(B92/B91-1,"")</f>
        <v/>
      </c>
      <c r="D92" s="15">
        <f>IFERROR(评分与状态_周度!F108,"")</f>
        <v/>
      </c>
      <c r="E92" s="15">
        <f>IF(OR(D92="",C92=""),"",D92*C92)</f>
        <v/>
      </c>
      <c r="F92" s="15">
        <f>IF(E92="","",IF(F91="",1,F91*(1+E92)))</f>
        <v/>
      </c>
      <c r="G92" s="15">
        <f>IF(E92="","",IF(G91="",1,G91*(1+C92)))</f>
        <v/>
      </c>
      <c r="H92" s="15">
        <f>IF(F92="","",IF(H91="",F92,MAX(H91,F92)))</f>
        <v/>
      </c>
      <c r="I92">
        <f>IF(OR(F92="",H92=""),"",F92/H92-1)</f>
        <v/>
      </c>
    </row>
    <row r="93">
      <c r="A93" s="14">
        <f>原始数据_周度!A93</f>
        <v/>
      </c>
      <c r="B93" s="15">
        <f>原始数据_周度!B93</f>
        <v/>
      </c>
      <c r="C93" s="15">
        <f>IFERROR(B93/B92-1,"")</f>
        <v/>
      </c>
      <c r="D93" s="15">
        <f>IFERROR(评分与状态_周度!F109,"")</f>
        <v/>
      </c>
      <c r="E93" s="15">
        <f>IF(OR(D93="",C93=""),"",D93*C93)</f>
        <v/>
      </c>
      <c r="F93" s="15">
        <f>IF(E93="","",IF(F92="",1,F92*(1+E93)))</f>
        <v/>
      </c>
      <c r="G93" s="15">
        <f>IF(E93="","",IF(G92="",1,G92*(1+C93)))</f>
        <v/>
      </c>
      <c r="H93" s="15">
        <f>IF(F93="","",IF(H92="",F93,MAX(H92,F93)))</f>
        <v/>
      </c>
      <c r="I93">
        <f>IF(OR(F93="",H93=""),"",F93/H93-1)</f>
        <v/>
      </c>
    </row>
    <row r="94">
      <c r="A94" s="14">
        <f>原始数据_周度!A94</f>
        <v/>
      </c>
      <c r="B94" s="15">
        <f>原始数据_周度!B94</f>
        <v/>
      </c>
      <c r="C94" s="15">
        <f>IFERROR(B94/B93-1,"")</f>
        <v/>
      </c>
      <c r="D94" s="15">
        <f>IFERROR(评分与状态_周度!F110,"")</f>
        <v/>
      </c>
      <c r="E94" s="15">
        <f>IF(OR(D94="",C94=""),"",D94*C94)</f>
        <v/>
      </c>
      <c r="F94" s="15">
        <f>IF(E94="","",IF(F93="",1,F93*(1+E94)))</f>
        <v/>
      </c>
      <c r="G94" s="15">
        <f>IF(E94="","",IF(G93="",1,G93*(1+C94)))</f>
        <v/>
      </c>
      <c r="H94" s="15">
        <f>IF(F94="","",IF(H93="",F94,MAX(H93,F94)))</f>
        <v/>
      </c>
      <c r="I94">
        <f>IF(OR(F94="",H94=""),"",F94/H94-1)</f>
        <v/>
      </c>
    </row>
    <row r="95">
      <c r="A95" s="14">
        <f>原始数据_周度!A95</f>
        <v/>
      </c>
      <c r="B95" s="15">
        <f>原始数据_周度!B95</f>
        <v/>
      </c>
      <c r="C95" s="15">
        <f>IFERROR(B95/B94-1,"")</f>
        <v/>
      </c>
      <c r="D95" s="15">
        <f>IFERROR(评分与状态_周度!F111,"")</f>
        <v/>
      </c>
      <c r="E95" s="15">
        <f>IF(OR(D95="",C95=""),"",D95*C95)</f>
        <v/>
      </c>
      <c r="F95" s="15">
        <f>IF(E95="","",IF(F94="",1,F94*(1+E95)))</f>
        <v/>
      </c>
      <c r="G95" s="15">
        <f>IF(E95="","",IF(G94="",1,G94*(1+C95)))</f>
        <v/>
      </c>
      <c r="H95" s="15">
        <f>IF(F95="","",IF(H94="",F95,MAX(H94,F95)))</f>
        <v/>
      </c>
      <c r="I95">
        <f>IF(OR(F95="",H95=""),"",F95/H95-1)</f>
        <v/>
      </c>
    </row>
    <row r="96">
      <c r="A96" s="14">
        <f>原始数据_周度!A96</f>
        <v/>
      </c>
      <c r="B96" s="15">
        <f>原始数据_周度!B96</f>
        <v/>
      </c>
      <c r="C96" s="15">
        <f>IFERROR(B96/B95-1,"")</f>
        <v/>
      </c>
      <c r="D96" s="15">
        <f>IFERROR(评分与状态_周度!F112,"")</f>
        <v/>
      </c>
      <c r="E96" s="15">
        <f>IF(OR(D96="",C96=""),"",D96*C96)</f>
        <v/>
      </c>
      <c r="F96" s="15">
        <f>IF(E96="","",IF(F95="",1,F95*(1+E96)))</f>
        <v/>
      </c>
      <c r="G96" s="15">
        <f>IF(E96="","",IF(G95="",1,G95*(1+C96)))</f>
        <v/>
      </c>
      <c r="H96" s="15">
        <f>IF(F96="","",IF(H95="",F96,MAX(H95,F96)))</f>
        <v/>
      </c>
      <c r="I96">
        <f>IF(OR(F96="",H96=""),"",F96/H96-1)</f>
        <v/>
      </c>
    </row>
    <row r="97">
      <c r="A97" s="14">
        <f>原始数据_周度!A97</f>
        <v/>
      </c>
      <c r="B97" s="15">
        <f>原始数据_周度!B97</f>
        <v/>
      </c>
      <c r="C97" s="15">
        <f>IFERROR(B97/B96-1,"")</f>
        <v/>
      </c>
      <c r="D97" s="15">
        <f>IFERROR(评分与状态_周度!F113,"")</f>
        <v/>
      </c>
      <c r="E97" s="15">
        <f>IF(OR(D97="",C97=""),"",D97*C97)</f>
        <v/>
      </c>
      <c r="F97" s="15">
        <f>IF(E97="","",IF(F96="",1,F96*(1+E97)))</f>
        <v/>
      </c>
      <c r="G97" s="15">
        <f>IF(E97="","",IF(G96="",1,G96*(1+C97)))</f>
        <v/>
      </c>
      <c r="H97" s="15">
        <f>IF(F97="","",IF(H96="",F97,MAX(H96,F97)))</f>
        <v/>
      </c>
      <c r="I97">
        <f>IF(OR(F97="",H97=""),"",F97/H97-1)</f>
        <v/>
      </c>
    </row>
    <row r="98">
      <c r="A98" s="14">
        <f>原始数据_周度!A98</f>
        <v/>
      </c>
      <c r="B98" s="15">
        <f>原始数据_周度!B98</f>
        <v/>
      </c>
      <c r="C98" s="15">
        <f>IFERROR(B98/B97-1,"")</f>
        <v/>
      </c>
      <c r="D98" s="15">
        <f>IFERROR(评分与状态_周度!F114,"")</f>
        <v/>
      </c>
      <c r="E98" s="15">
        <f>IF(OR(D98="",C98=""),"",D98*C98)</f>
        <v/>
      </c>
      <c r="F98" s="15">
        <f>IF(E98="","",IF(F97="",1,F97*(1+E98)))</f>
        <v/>
      </c>
      <c r="G98" s="15">
        <f>IF(E98="","",IF(G97="",1,G97*(1+C98)))</f>
        <v/>
      </c>
      <c r="H98" s="15">
        <f>IF(F98="","",IF(H97="",F98,MAX(H97,F98)))</f>
        <v/>
      </c>
      <c r="I98">
        <f>IF(OR(F98="",H98=""),"",F98/H98-1)</f>
        <v/>
      </c>
    </row>
    <row r="99">
      <c r="A99" s="14">
        <f>原始数据_周度!A99</f>
        <v/>
      </c>
      <c r="B99" s="15">
        <f>原始数据_周度!B99</f>
        <v/>
      </c>
      <c r="C99" s="15">
        <f>IFERROR(B99/B98-1,"")</f>
        <v/>
      </c>
      <c r="D99" s="15">
        <f>IFERROR(评分与状态_周度!F115,"")</f>
        <v/>
      </c>
      <c r="E99" s="15">
        <f>IF(OR(D99="",C99=""),"",D99*C99)</f>
        <v/>
      </c>
      <c r="F99" s="15">
        <f>IF(E99="","",IF(F98="",1,F98*(1+E99)))</f>
        <v/>
      </c>
      <c r="G99" s="15">
        <f>IF(E99="","",IF(G98="",1,G98*(1+C99)))</f>
        <v/>
      </c>
      <c r="H99" s="15">
        <f>IF(F99="","",IF(H98="",F99,MAX(H98,F99)))</f>
        <v/>
      </c>
      <c r="I99">
        <f>IF(OR(F99="",H99=""),"",F99/H99-1)</f>
        <v/>
      </c>
    </row>
    <row r="100">
      <c r="A100" s="14">
        <f>原始数据_周度!A100</f>
        <v/>
      </c>
      <c r="B100" s="15">
        <f>原始数据_周度!B100</f>
        <v/>
      </c>
      <c r="C100" s="15">
        <f>IFERROR(B100/B99-1,"")</f>
        <v/>
      </c>
      <c r="D100" s="15">
        <f>IFERROR(评分与状态_周度!F116,"")</f>
        <v/>
      </c>
      <c r="E100" s="15">
        <f>IF(OR(D100="",C100=""),"",D100*C100)</f>
        <v/>
      </c>
      <c r="F100" s="15">
        <f>IF(E100="","",IF(F99="",1,F99*(1+E100)))</f>
        <v/>
      </c>
      <c r="G100" s="15">
        <f>IF(E100="","",IF(G99="",1,G99*(1+C100)))</f>
        <v/>
      </c>
      <c r="H100" s="15">
        <f>IF(F100="","",IF(H99="",F100,MAX(H99,F100)))</f>
        <v/>
      </c>
      <c r="I100">
        <f>IF(OR(F100="",H100=""),"",F100/H100-1)</f>
        <v/>
      </c>
    </row>
    <row r="101">
      <c r="A101" s="14">
        <f>原始数据_周度!A101</f>
        <v/>
      </c>
      <c r="B101" s="15">
        <f>原始数据_周度!B101</f>
        <v/>
      </c>
      <c r="C101" s="15">
        <f>IFERROR(B101/B100-1,"")</f>
        <v/>
      </c>
      <c r="D101" s="15">
        <f>IFERROR(评分与状态_周度!F117,"")</f>
        <v/>
      </c>
      <c r="E101" s="15">
        <f>IF(OR(D101="",C101=""),"",D101*C101)</f>
        <v/>
      </c>
      <c r="F101" s="15">
        <f>IF(E101="","",IF(F100="",1,F100*(1+E101)))</f>
        <v/>
      </c>
      <c r="G101" s="15">
        <f>IF(E101="","",IF(G100="",1,G100*(1+C101)))</f>
        <v/>
      </c>
      <c r="H101" s="15">
        <f>IF(F101="","",IF(H100="",F101,MAX(H100,F101)))</f>
        <v/>
      </c>
      <c r="I101">
        <f>IF(OR(F101="",H101=""),"",F101/H101-1)</f>
        <v/>
      </c>
    </row>
    <row r="102">
      <c r="A102" s="14">
        <f>原始数据_周度!A102</f>
        <v/>
      </c>
      <c r="B102" s="15">
        <f>原始数据_周度!B102</f>
        <v/>
      </c>
      <c r="C102" s="15">
        <f>IFERROR(B102/B101-1,"")</f>
        <v/>
      </c>
      <c r="D102" s="15">
        <f>IFERROR(评分与状态_周度!F118,"")</f>
        <v/>
      </c>
      <c r="E102" s="15">
        <f>IF(OR(D102="",C102=""),"",D102*C102)</f>
        <v/>
      </c>
      <c r="F102" s="15">
        <f>IF(E102="","",IF(F101="",1,F101*(1+E102)))</f>
        <v/>
      </c>
      <c r="G102" s="15">
        <f>IF(E102="","",IF(G101="",1,G101*(1+C102)))</f>
        <v/>
      </c>
      <c r="H102" s="15">
        <f>IF(F102="","",IF(H101="",F102,MAX(H101,F102)))</f>
        <v/>
      </c>
      <c r="I102">
        <f>IF(OR(F102="",H102=""),"",F102/H102-1)</f>
        <v/>
      </c>
    </row>
    <row r="103">
      <c r="A103" s="14">
        <f>原始数据_周度!A103</f>
        <v/>
      </c>
      <c r="B103" s="15">
        <f>原始数据_周度!B103</f>
        <v/>
      </c>
      <c r="C103" s="15">
        <f>IFERROR(B103/B102-1,"")</f>
        <v/>
      </c>
      <c r="D103" s="15">
        <f>IFERROR(评分与状态_周度!F119,"")</f>
        <v/>
      </c>
      <c r="E103" s="15">
        <f>IF(OR(D103="",C103=""),"",D103*C103)</f>
        <v/>
      </c>
      <c r="F103" s="15">
        <f>IF(E103="","",IF(F102="",1,F102*(1+E103)))</f>
        <v/>
      </c>
      <c r="G103" s="15">
        <f>IF(E103="","",IF(G102="",1,G102*(1+C103)))</f>
        <v/>
      </c>
      <c r="H103" s="15">
        <f>IF(F103="","",IF(H102="",F103,MAX(H102,F103)))</f>
        <v/>
      </c>
      <c r="I103">
        <f>IF(OR(F103="",H103=""),"",F103/H103-1)</f>
        <v/>
      </c>
    </row>
    <row r="104">
      <c r="A104" s="14">
        <f>原始数据_周度!A104</f>
        <v/>
      </c>
      <c r="B104" s="15">
        <f>原始数据_周度!B104</f>
        <v/>
      </c>
      <c r="C104" s="15">
        <f>IFERROR(B104/B103-1,"")</f>
        <v/>
      </c>
      <c r="D104" s="15">
        <f>IFERROR(评分与状态_周度!F120,"")</f>
        <v/>
      </c>
      <c r="E104" s="15">
        <f>IF(OR(D104="",C104=""),"",D104*C104)</f>
        <v/>
      </c>
      <c r="F104" s="15">
        <f>IF(E104="","",IF(F103="",1,F103*(1+E104)))</f>
        <v/>
      </c>
      <c r="G104" s="15">
        <f>IF(E104="","",IF(G103="",1,G103*(1+C104)))</f>
        <v/>
      </c>
      <c r="H104" s="15">
        <f>IF(F104="","",IF(H103="",F104,MAX(H103,F104)))</f>
        <v/>
      </c>
      <c r="I104">
        <f>IF(OR(F104="",H104=""),"",F104/H104-1)</f>
        <v/>
      </c>
    </row>
    <row r="105">
      <c r="A105" s="14">
        <f>原始数据_周度!A105</f>
        <v/>
      </c>
      <c r="B105" s="15">
        <f>原始数据_周度!B105</f>
        <v/>
      </c>
      <c r="C105" s="15">
        <f>IFERROR(B105/B104-1,"")</f>
        <v/>
      </c>
      <c r="D105" s="15">
        <f>IFERROR(评分与状态_周度!F121,"")</f>
        <v/>
      </c>
      <c r="E105" s="15">
        <f>IF(OR(D105="",C105=""),"",D105*C105)</f>
        <v/>
      </c>
      <c r="F105" s="15">
        <f>IF(E105="","",IF(F104="",1,F104*(1+E105)))</f>
        <v/>
      </c>
      <c r="G105" s="15">
        <f>IF(E105="","",IF(G104="",1,G104*(1+C105)))</f>
        <v/>
      </c>
      <c r="H105" s="15">
        <f>IF(F105="","",IF(H104="",F105,MAX(H104,F105)))</f>
        <v/>
      </c>
      <c r="I105">
        <f>IF(OR(F105="",H105=""),"",F105/H105-1)</f>
        <v/>
      </c>
    </row>
    <row r="106">
      <c r="A106" s="14">
        <f>原始数据_周度!A106</f>
        <v/>
      </c>
      <c r="B106" s="15">
        <f>原始数据_周度!B106</f>
        <v/>
      </c>
      <c r="C106" s="15">
        <f>IFERROR(B106/B105-1,"")</f>
        <v/>
      </c>
      <c r="D106" s="15">
        <f>IFERROR(评分与状态_周度!F122,"")</f>
        <v/>
      </c>
      <c r="E106" s="15">
        <f>IF(OR(D106="",C106=""),"",D106*C106)</f>
        <v/>
      </c>
      <c r="F106" s="15">
        <f>IF(E106="","",IF(F105="",1,F105*(1+E106)))</f>
        <v/>
      </c>
      <c r="G106" s="15">
        <f>IF(E106="","",IF(G105="",1,G105*(1+C106)))</f>
        <v/>
      </c>
      <c r="H106" s="15">
        <f>IF(F106="","",IF(H105="",F106,MAX(H105,F106)))</f>
        <v/>
      </c>
      <c r="I106">
        <f>IF(OR(F106="",H106=""),"",F106/H106-1)</f>
        <v/>
      </c>
    </row>
    <row r="107">
      <c r="A107" s="14">
        <f>原始数据_周度!A107</f>
        <v/>
      </c>
      <c r="B107" s="15">
        <f>原始数据_周度!B107</f>
        <v/>
      </c>
      <c r="C107" s="15">
        <f>IFERROR(B107/B106-1,"")</f>
        <v/>
      </c>
      <c r="D107" s="15">
        <f>IFERROR(评分与状态_周度!F123,"")</f>
        <v/>
      </c>
      <c r="E107" s="15">
        <f>IF(OR(D107="",C107=""),"",D107*C107)</f>
        <v/>
      </c>
      <c r="F107" s="15">
        <f>IF(E107="","",IF(F106="",1,F106*(1+E107)))</f>
        <v/>
      </c>
      <c r="G107" s="15">
        <f>IF(E107="","",IF(G106="",1,G106*(1+C107)))</f>
        <v/>
      </c>
      <c r="H107" s="15">
        <f>IF(F107="","",IF(H106="",F107,MAX(H106,F107)))</f>
        <v/>
      </c>
      <c r="I107">
        <f>IF(OR(F107="",H107=""),"",F107/H107-1)</f>
        <v/>
      </c>
    </row>
    <row r="108">
      <c r="A108" s="14">
        <f>原始数据_周度!A108</f>
        <v/>
      </c>
      <c r="B108" s="15">
        <f>原始数据_周度!B108</f>
        <v/>
      </c>
      <c r="C108" s="15">
        <f>IFERROR(B108/B107-1,"")</f>
        <v/>
      </c>
      <c r="D108" s="15">
        <f>IFERROR(评分与状态_周度!F124,"")</f>
        <v/>
      </c>
      <c r="E108" s="15">
        <f>IF(OR(D108="",C108=""),"",D108*C108)</f>
        <v/>
      </c>
      <c r="F108" s="15">
        <f>IF(E108="","",IF(F107="",1,F107*(1+E108)))</f>
        <v/>
      </c>
      <c r="G108" s="15">
        <f>IF(E108="","",IF(G107="",1,G107*(1+C108)))</f>
        <v/>
      </c>
      <c r="H108" s="15">
        <f>IF(F108="","",IF(H107="",F108,MAX(H107,F108)))</f>
        <v/>
      </c>
      <c r="I108">
        <f>IF(OR(F108="",H108=""),"",F108/H108-1)</f>
        <v/>
      </c>
    </row>
    <row r="109">
      <c r="A109" s="14">
        <f>原始数据_周度!A109</f>
        <v/>
      </c>
      <c r="B109" s="15">
        <f>原始数据_周度!B109</f>
        <v/>
      </c>
      <c r="C109" s="15">
        <f>IFERROR(B109/B108-1,"")</f>
        <v/>
      </c>
      <c r="D109" s="15">
        <f>IFERROR(评分与状态_周度!F125,"")</f>
        <v/>
      </c>
      <c r="E109" s="15">
        <f>IF(OR(D109="",C109=""),"",D109*C109)</f>
        <v/>
      </c>
      <c r="F109" s="15">
        <f>IF(E109="","",IF(F108="",1,F108*(1+E109)))</f>
        <v/>
      </c>
      <c r="G109" s="15">
        <f>IF(E109="","",IF(G108="",1,G108*(1+C109)))</f>
        <v/>
      </c>
      <c r="H109" s="15">
        <f>IF(F109="","",IF(H108="",F109,MAX(H108,F109)))</f>
        <v/>
      </c>
      <c r="I109">
        <f>IF(OR(F109="",H109=""),"",F109/H109-1)</f>
        <v/>
      </c>
    </row>
    <row r="110">
      <c r="A110" s="14">
        <f>原始数据_周度!A110</f>
        <v/>
      </c>
      <c r="B110" s="15">
        <f>原始数据_周度!B110</f>
        <v/>
      </c>
      <c r="C110" s="15">
        <f>IFERROR(B110/B109-1,"")</f>
        <v/>
      </c>
      <c r="D110" s="15">
        <f>IFERROR(评分与状态_周度!F126,"")</f>
        <v/>
      </c>
      <c r="E110" s="15">
        <f>IF(OR(D110="",C110=""),"",D110*C110)</f>
        <v/>
      </c>
      <c r="F110" s="15">
        <f>IF(E110="","",IF(F109="",1,F109*(1+E110)))</f>
        <v/>
      </c>
      <c r="G110" s="15">
        <f>IF(E110="","",IF(G109="",1,G109*(1+C110)))</f>
        <v/>
      </c>
      <c r="H110" s="15">
        <f>IF(F110="","",IF(H109="",F110,MAX(H109,F110)))</f>
        <v/>
      </c>
      <c r="I110">
        <f>IF(OR(F110="",H110=""),"",F110/H110-1)</f>
        <v/>
      </c>
    </row>
    <row r="111">
      <c r="A111" s="14">
        <f>原始数据_周度!A111</f>
        <v/>
      </c>
      <c r="B111" s="15">
        <f>原始数据_周度!B111</f>
        <v/>
      </c>
      <c r="C111" s="15">
        <f>IFERROR(B111/B110-1,"")</f>
        <v/>
      </c>
      <c r="D111" s="15">
        <f>IFERROR(评分与状态_周度!F127,"")</f>
        <v/>
      </c>
      <c r="E111" s="15">
        <f>IF(OR(D111="",C111=""),"",D111*C111)</f>
        <v/>
      </c>
      <c r="F111" s="15">
        <f>IF(E111="","",IF(F110="",1,F110*(1+E111)))</f>
        <v/>
      </c>
      <c r="G111" s="15">
        <f>IF(E111="","",IF(G110="",1,G110*(1+C111)))</f>
        <v/>
      </c>
      <c r="H111" s="15">
        <f>IF(F111="","",IF(H110="",F111,MAX(H110,F111)))</f>
        <v/>
      </c>
      <c r="I111">
        <f>IF(OR(F111="",H111=""),"",F111/H111-1)</f>
        <v/>
      </c>
    </row>
    <row r="112">
      <c r="A112" s="14">
        <f>原始数据_周度!A112</f>
        <v/>
      </c>
      <c r="B112" s="15">
        <f>原始数据_周度!B112</f>
        <v/>
      </c>
      <c r="C112" s="15">
        <f>IFERROR(B112/B111-1,"")</f>
        <v/>
      </c>
      <c r="D112" s="15">
        <f>IFERROR(评分与状态_周度!F128,"")</f>
        <v/>
      </c>
      <c r="E112" s="15">
        <f>IF(OR(D112="",C112=""),"",D112*C112)</f>
        <v/>
      </c>
      <c r="F112" s="15">
        <f>IF(E112="","",IF(F111="",1,F111*(1+E112)))</f>
        <v/>
      </c>
      <c r="G112" s="15">
        <f>IF(E112="","",IF(G111="",1,G111*(1+C112)))</f>
        <v/>
      </c>
      <c r="H112" s="15">
        <f>IF(F112="","",IF(H111="",F112,MAX(H111,F112)))</f>
        <v/>
      </c>
      <c r="I112">
        <f>IF(OR(F112="",H112=""),"",F112/H112-1)</f>
        <v/>
      </c>
    </row>
    <row r="113">
      <c r="A113" s="14">
        <f>原始数据_周度!A113</f>
        <v/>
      </c>
      <c r="B113" s="15">
        <f>原始数据_周度!B113</f>
        <v/>
      </c>
      <c r="C113" s="15">
        <f>IFERROR(B113/B112-1,"")</f>
        <v/>
      </c>
      <c r="D113" s="15">
        <f>IFERROR(评分与状态_周度!F129,"")</f>
        <v/>
      </c>
      <c r="E113" s="15">
        <f>IF(OR(D113="",C113=""),"",D113*C113)</f>
        <v/>
      </c>
      <c r="F113" s="15">
        <f>IF(E113="","",IF(F112="",1,F112*(1+E113)))</f>
        <v/>
      </c>
      <c r="G113" s="15">
        <f>IF(E113="","",IF(G112="",1,G112*(1+C113)))</f>
        <v/>
      </c>
      <c r="H113" s="15">
        <f>IF(F113="","",IF(H112="",F113,MAX(H112,F113)))</f>
        <v/>
      </c>
      <c r="I113">
        <f>IF(OR(F113="",H113=""),"",F113/H113-1)</f>
        <v/>
      </c>
    </row>
    <row r="114">
      <c r="A114" s="14">
        <f>原始数据_周度!A114</f>
        <v/>
      </c>
      <c r="B114" s="15">
        <f>原始数据_周度!B114</f>
        <v/>
      </c>
      <c r="C114" s="15">
        <f>IFERROR(B114/B113-1,"")</f>
        <v/>
      </c>
      <c r="D114" s="15">
        <f>IFERROR(评分与状态_周度!F130,"")</f>
        <v/>
      </c>
      <c r="E114" s="15">
        <f>IF(OR(D114="",C114=""),"",D114*C114)</f>
        <v/>
      </c>
      <c r="F114" s="15">
        <f>IF(E114="","",IF(F113="",1,F113*(1+E114)))</f>
        <v/>
      </c>
      <c r="G114" s="15">
        <f>IF(E114="","",IF(G113="",1,G113*(1+C114)))</f>
        <v/>
      </c>
      <c r="H114" s="15">
        <f>IF(F114="","",IF(H113="",F114,MAX(H113,F114)))</f>
        <v/>
      </c>
      <c r="I114">
        <f>IF(OR(F114="",H114=""),"",F114/H114-1)</f>
        <v/>
      </c>
    </row>
    <row r="115">
      <c r="A115" s="14">
        <f>原始数据_周度!A115</f>
        <v/>
      </c>
      <c r="B115" s="15">
        <f>原始数据_周度!B115</f>
        <v/>
      </c>
      <c r="C115" s="15">
        <f>IFERROR(B115/B114-1,"")</f>
        <v/>
      </c>
      <c r="D115" s="15">
        <f>IFERROR(评分与状态_周度!F131,"")</f>
        <v/>
      </c>
      <c r="E115" s="15">
        <f>IF(OR(D115="",C115=""),"",D115*C115)</f>
        <v/>
      </c>
      <c r="F115" s="15">
        <f>IF(E115="","",IF(F114="",1,F114*(1+E115)))</f>
        <v/>
      </c>
      <c r="G115" s="15">
        <f>IF(E115="","",IF(G114="",1,G114*(1+C115)))</f>
        <v/>
      </c>
      <c r="H115" s="15">
        <f>IF(F115="","",IF(H114="",F115,MAX(H114,F115)))</f>
        <v/>
      </c>
      <c r="I115">
        <f>IF(OR(F115="",H115=""),"",F115/H115-1)</f>
        <v/>
      </c>
    </row>
    <row r="116">
      <c r="A116" s="14">
        <f>原始数据_周度!A116</f>
        <v/>
      </c>
      <c r="B116" s="15">
        <f>原始数据_周度!B116</f>
        <v/>
      </c>
      <c r="C116" s="15">
        <f>IFERROR(B116/B115-1,"")</f>
        <v/>
      </c>
      <c r="D116" s="15">
        <f>IFERROR(评分与状态_周度!F132,"")</f>
        <v/>
      </c>
      <c r="E116" s="15">
        <f>IF(OR(D116="",C116=""),"",D116*C116)</f>
        <v/>
      </c>
      <c r="F116" s="15">
        <f>IF(E116="","",IF(F115="",1,F115*(1+E116)))</f>
        <v/>
      </c>
      <c r="G116" s="15">
        <f>IF(E116="","",IF(G115="",1,G115*(1+C116)))</f>
        <v/>
      </c>
      <c r="H116" s="15">
        <f>IF(F116="","",IF(H115="",F116,MAX(H115,F116)))</f>
        <v/>
      </c>
      <c r="I116">
        <f>IF(OR(F116="",H116=""),"",F116/H116-1)</f>
        <v/>
      </c>
    </row>
    <row r="117">
      <c r="A117" s="14">
        <f>原始数据_周度!A117</f>
        <v/>
      </c>
      <c r="B117" s="15">
        <f>原始数据_周度!B117</f>
        <v/>
      </c>
      <c r="C117" s="15">
        <f>IFERROR(B117/B116-1,"")</f>
        <v/>
      </c>
      <c r="D117" s="15">
        <f>IFERROR(评分与状态_周度!F133,"")</f>
        <v/>
      </c>
      <c r="E117" s="15">
        <f>IF(OR(D117="",C117=""),"",D117*C117)</f>
        <v/>
      </c>
      <c r="F117" s="15">
        <f>IF(E117="","",IF(F116="",1,F116*(1+E117)))</f>
        <v/>
      </c>
      <c r="G117" s="15">
        <f>IF(E117="","",IF(G116="",1,G116*(1+C117)))</f>
        <v/>
      </c>
      <c r="H117" s="15">
        <f>IF(F117="","",IF(H116="",F117,MAX(H116,F117)))</f>
        <v/>
      </c>
      <c r="I117">
        <f>IF(OR(F117="",H117=""),"",F117/H117-1)</f>
        <v/>
      </c>
    </row>
    <row r="118">
      <c r="A118" s="14">
        <f>原始数据_周度!A118</f>
        <v/>
      </c>
      <c r="B118" s="15">
        <f>原始数据_周度!B118</f>
        <v/>
      </c>
      <c r="C118" s="15">
        <f>IFERROR(B118/B117-1,"")</f>
        <v/>
      </c>
      <c r="D118" s="15">
        <f>IFERROR(评分与状态_周度!F134,"")</f>
        <v/>
      </c>
      <c r="E118" s="15">
        <f>IF(OR(D118="",C118=""),"",D118*C118)</f>
        <v/>
      </c>
      <c r="F118" s="15">
        <f>IF(E118="","",IF(F117="",1,F117*(1+E118)))</f>
        <v/>
      </c>
      <c r="G118" s="15">
        <f>IF(E118="","",IF(G117="",1,G117*(1+C118)))</f>
        <v/>
      </c>
      <c r="H118" s="15">
        <f>IF(F118="","",IF(H117="",F118,MAX(H117,F118)))</f>
        <v/>
      </c>
      <c r="I118">
        <f>IF(OR(F118="",H118=""),"",F118/H118-1)</f>
        <v/>
      </c>
    </row>
    <row r="119">
      <c r="A119" s="14">
        <f>原始数据_周度!A119</f>
        <v/>
      </c>
      <c r="B119" s="15">
        <f>原始数据_周度!B119</f>
        <v/>
      </c>
      <c r="C119" s="15">
        <f>IFERROR(B119/B118-1,"")</f>
        <v/>
      </c>
      <c r="D119" s="15">
        <f>IFERROR(评分与状态_周度!F135,"")</f>
        <v/>
      </c>
      <c r="E119" s="15">
        <f>IF(OR(D119="",C119=""),"",D119*C119)</f>
        <v/>
      </c>
      <c r="F119" s="15">
        <f>IF(E119="","",IF(F118="",1,F118*(1+E119)))</f>
        <v/>
      </c>
      <c r="G119" s="15">
        <f>IF(E119="","",IF(G118="",1,G118*(1+C119)))</f>
        <v/>
      </c>
      <c r="H119" s="15">
        <f>IF(F119="","",IF(H118="",F119,MAX(H118,F119)))</f>
        <v/>
      </c>
      <c r="I119">
        <f>IF(OR(F119="",H119=""),"",F119/H119-1)</f>
        <v/>
      </c>
    </row>
    <row r="120">
      <c r="A120" s="14">
        <f>原始数据_周度!A120</f>
        <v/>
      </c>
      <c r="B120" s="15">
        <f>原始数据_周度!B120</f>
        <v/>
      </c>
      <c r="C120" s="15">
        <f>IFERROR(B120/B119-1,"")</f>
        <v/>
      </c>
      <c r="D120" s="15">
        <f>IFERROR(评分与状态_周度!F136,"")</f>
        <v/>
      </c>
      <c r="E120" s="15">
        <f>IF(OR(D120="",C120=""),"",D120*C120)</f>
        <v/>
      </c>
      <c r="F120" s="15">
        <f>IF(E120="","",IF(F119="",1,F119*(1+E120)))</f>
        <v/>
      </c>
      <c r="G120" s="15">
        <f>IF(E120="","",IF(G119="",1,G119*(1+C120)))</f>
        <v/>
      </c>
      <c r="H120" s="15">
        <f>IF(F120="","",IF(H119="",F120,MAX(H119,F120)))</f>
        <v/>
      </c>
      <c r="I120">
        <f>IF(OR(F120="",H120=""),"",F120/H120-1)</f>
        <v/>
      </c>
    </row>
    <row r="121">
      <c r="A121" s="14">
        <f>原始数据_周度!A121</f>
        <v/>
      </c>
      <c r="B121" s="15">
        <f>原始数据_周度!B121</f>
        <v/>
      </c>
      <c r="C121" s="15">
        <f>IFERROR(B121/B120-1,"")</f>
        <v/>
      </c>
      <c r="D121" s="15">
        <f>IFERROR(评分与状态_周度!F137,"")</f>
        <v/>
      </c>
      <c r="E121" s="15">
        <f>IF(OR(D121="",C121=""),"",D121*C121)</f>
        <v/>
      </c>
      <c r="F121" s="15">
        <f>IF(E121="","",IF(F120="",1,F120*(1+E121)))</f>
        <v/>
      </c>
      <c r="G121" s="15">
        <f>IF(E121="","",IF(G120="",1,G120*(1+C121)))</f>
        <v/>
      </c>
      <c r="H121" s="15">
        <f>IF(F121="","",IF(H120="",F121,MAX(H120,F121)))</f>
        <v/>
      </c>
      <c r="I121">
        <f>IF(OR(F121="",H121=""),"",F121/H121-1)</f>
        <v/>
      </c>
    </row>
    <row r="122">
      <c r="A122" s="14">
        <f>原始数据_周度!A122</f>
        <v/>
      </c>
      <c r="B122" s="15">
        <f>原始数据_周度!B122</f>
        <v/>
      </c>
      <c r="C122" s="15">
        <f>IFERROR(B122/B121-1,"")</f>
        <v/>
      </c>
      <c r="D122" s="15">
        <f>IFERROR(评分与状态_周度!F138,"")</f>
        <v/>
      </c>
      <c r="E122" s="15">
        <f>IF(OR(D122="",C122=""),"",D122*C122)</f>
        <v/>
      </c>
      <c r="F122" s="15">
        <f>IF(E122="","",IF(F121="",1,F121*(1+E122)))</f>
        <v/>
      </c>
      <c r="G122" s="15">
        <f>IF(E122="","",IF(G121="",1,G121*(1+C122)))</f>
        <v/>
      </c>
      <c r="H122" s="15">
        <f>IF(F122="","",IF(H121="",F122,MAX(H121,F122)))</f>
        <v/>
      </c>
      <c r="I122">
        <f>IF(OR(F122="",H122=""),"",F122/H122-1)</f>
        <v/>
      </c>
    </row>
    <row r="123">
      <c r="A123" s="14">
        <f>原始数据_周度!A123</f>
        <v/>
      </c>
      <c r="B123" s="15">
        <f>原始数据_周度!B123</f>
        <v/>
      </c>
      <c r="C123" s="15">
        <f>IFERROR(B123/B122-1,"")</f>
        <v/>
      </c>
      <c r="D123" s="15">
        <f>IFERROR(评分与状态_周度!F139,"")</f>
        <v/>
      </c>
      <c r="E123" s="15">
        <f>IF(OR(D123="",C123=""),"",D123*C123)</f>
        <v/>
      </c>
      <c r="F123" s="15">
        <f>IF(E123="","",IF(F122="",1,F122*(1+E123)))</f>
        <v/>
      </c>
      <c r="G123" s="15">
        <f>IF(E123="","",IF(G122="",1,G122*(1+C123)))</f>
        <v/>
      </c>
      <c r="H123" s="15">
        <f>IF(F123="","",IF(H122="",F123,MAX(H122,F123)))</f>
        <v/>
      </c>
      <c r="I123">
        <f>IF(OR(F123="",H123=""),"",F123/H123-1)</f>
        <v/>
      </c>
    </row>
    <row r="124">
      <c r="A124" s="14">
        <f>原始数据_周度!A124</f>
        <v/>
      </c>
      <c r="B124" s="15">
        <f>原始数据_周度!B124</f>
        <v/>
      </c>
      <c r="C124" s="15">
        <f>IFERROR(B124/B123-1,"")</f>
        <v/>
      </c>
      <c r="D124" s="15">
        <f>IFERROR(评分与状态_周度!F140,"")</f>
        <v/>
      </c>
      <c r="E124" s="15">
        <f>IF(OR(D124="",C124=""),"",D124*C124)</f>
        <v/>
      </c>
      <c r="F124" s="15">
        <f>IF(E124="","",IF(F123="",1,F123*(1+E124)))</f>
        <v/>
      </c>
      <c r="G124" s="15">
        <f>IF(E124="","",IF(G123="",1,G123*(1+C124)))</f>
        <v/>
      </c>
      <c r="H124" s="15">
        <f>IF(F124="","",IF(H123="",F124,MAX(H123,F124)))</f>
        <v/>
      </c>
      <c r="I124">
        <f>IF(OR(F124="",H124=""),"",F124/H124-1)</f>
        <v/>
      </c>
    </row>
    <row r="125">
      <c r="A125" s="14">
        <f>原始数据_周度!A125</f>
        <v/>
      </c>
      <c r="B125" s="15">
        <f>原始数据_周度!B125</f>
        <v/>
      </c>
      <c r="C125" s="15">
        <f>IFERROR(B125/B124-1,"")</f>
        <v/>
      </c>
      <c r="D125" s="15">
        <f>IFERROR(评分与状态_周度!F141,"")</f>
        <v/>
      </c>
      <c r="E125" s="15">
        <f>IF(OR(D125="",C125=""),"",D125*C125)</f>
        <v/>
      </c>
      <c r="F125" s="15">
        <f>IF(E125="","",IF(F124="",1,F124*(1+E125)))</f>
        <v/>
      </c>
      <c r="G125" s="15">
        <f>IF(E125="","",IF(G124="",1,G124*(1+C125)))</f>
        <v/>
      </c>
      <c r="H125" s="15">
        <f>IF(F125="","",IF(H124="",F125,MAX(H124,F125)))</f>
        <v/>
      </c>
      <c r="I125">
        <f>IF(OR(F125="",H125=""),"",F125/H125-1)</f>
        <v/>
      </c>
    </row>
    <row r="126">
      <c r="A126" s="14">
        <f>原始数据_周度!A126</f>
        <v/>
      </c>
      <c r="B126" s="15">
        <f>原始数据_周度!B126</f>
        <v/>
      </c>
      <c r="C126" s="15">
        <f>IFERROR(B126/B125-1,"")</f>
        <v/>
      </c>
      <c r="D126" s="15">
        <f>IFERROR(评分与状态_周度!F142,"")</f>
        <v/>
      </c>
      <c r="E126" s="15">
        <f>IF(OR(D126="",C126=""),"",D126*C126)</f>
        <v/>
      </c>
      <c r="F126" s="15">
        <f>IF(E126="","",IF(F125="",1,F125*(1+E126)))</f>
        <v/>
      </c>
      <c r="G126" s="15">
        <f>IF(E126="","",IF(G125="",1,G125*(1+C126)))</f>
        <v/>
      </c>
      <c r="H126" s="15">
        <f>IF(F126="","",IF(H125="",F126,MAX(H125,F126)))</f>
        <v/>
      </c>
      <c r="I126">
        <f>IF(OR(F126="",H126=""),"",F126/H126-1)</f>
        <v/>
      </c>
    </row>
    <row r="127">
      <c r="A127" s="14">
        <f>原始数据_周度!A127</f>
        <v/>
      </c>
      <c r="B127" s="15">
        <f>原始数据_周度!B127</f>
        <v/>
      </c>
      <c r="C127" s="15">
        <f>IFERROR(B127/B126-1,"")</f>
        <v/>
      </c>
      <c r="D127" s="15">
        <f>IFERROR(评分与状态_周度!F143,"")</f>
        <v/>
      </c>
      <c r="E127" s="15">
        <f>IF(OR(D127="",C127=""),"",D127*C127)</f>
        <v/>
      </c>
      <c r="F127" s="15">
        <f>IF(E127="","",IF(F126="",1,F126*(1+E127)))</f>
        <v/>
      </c>
      <c r="G127" s="15">
        <f>IF(E127="","",IF(G126="",1,G126*(1+C127)))</f>
        <v/>
      </c>
      <c r="H127" s="15">
        <f>IF(F127="","",IF(H126="",F127,MAX(H126,F127)))</f>
        <v/>
      </c>
      <c r="I127">
        <f>IF(OR(F127="",H127=""),"",F127/H127-1)</f>
        <v/>
      </c>
    </row>
    <row r="128">
      <c r="A128" s="14">
        <f>原始数据_周度!A128</f>
        <v/>
      </c>
      <c r="B128" s="15">
        <f>原始数据_周度!B128</f>
        <v/>
      </c>
      <c r="C128" s="15">
        <f>IFERROR(B128/B127-1,"")</f>
        <v/>
      </c>
      <c r="D128" s="15">
        <f>IFERROR(评分与状态_周度!F144,"")</f>
        <v/>
      </c>
      <c r="E128" s="15">
        <f>IF(OR(D128="",C128=""),"",D128*C128)</f>
        <v/>
      </c>
      <c r="F128" s="15">
        <f>IF(E128="","",IF(F127="",1,F127*(1+E128)))</f>
        <v/>
      </c>
      <c r="G128" s="15">
        <f>IF(E128="","",IF(G127="",1,G127*(1+C128)))</f>
        <v/>
      </c>
      <c r="H128" s="15">
        <f>IF(F128="","",IF(H127="",F128,MAX(H127,F128)))</f>
        <v/>
      </c>
      <c r="I128">
        <f>IF(OR(F128="",H128=""),"",F128/H128-1)</f>
        <v/>
      </c>
    </row>
    <row r="129">
      <c r="A129" s="14">
        <f>原始数据_周度!A129</f>
        <v/>
      </c>
      <c r="B129" s="15">
        <f>原始数据_周度!B129</f>
        <v/>
      </c>
      <c r="C129" s="15">
        <f>IFERROR(B129/B128-1,"")</f>
        <v/>
      </c>
      <c r="D129" s="15">
        <f>IFERROR(评分与状态_周度!F145,"")</f>
        <v/>
      </c>
      <c r="E129" s="15">
        <f>IF(OR(D129="",C129=""),"",D129*C129)</f>
        <v/>
      </c>
      <c r="F129" s="15">
        <f>IF(E129="","",IF(F128="",1,F128*(1+E129)))</f>
        <v/>
      </c>
      <c r="G129" s="15">
        <f>IF(E129="","",IF(G128="",1,G128*(1+C129)))</f>
        <v/>
      </c>
      <c r="H129" s="15">
        <f>IF(F129="","",IF(H128="",F129,MAX(H128,F129)))</f>
        <v/>
      </c>
      <c r="I129">
        <f>IF(OR(F129="",H129=""),"",F129/H129-1)</f>
        <v/>
      </c>
    </row>
    <row r="130">
      <c r="A130" s="14">
        <f>原始数据_周度!A130</f>
        <v/>
      </c>
      <c r="B130" s="15">
        <f>原始数据_周度!B130</f>
        <v/>
      </c>
      <c r="C130" s="15">
        <f>IFERROR(B130/B129-1,"")</f>
        <v/>
      </c>
      <c r="D130" s="15">
        <f>IFERROR(评分与状态_周度!F146,"")</f>
        <v/>
      </c>
      <c r="E130" s="15">
        <f>IF(OR(D130="",C130=""),"",D130*C130)</f>
        <v/>
      </c>
      <c r="F130" s="15">
        <f>IF(E130="","",IF(F129="",1,F129*(1+E130)))</f>
        <v/>
      </c>
      <c r="G130" s="15">
        <f>IF(E130="","",IF(G129="",1,G129*(1+C130)))</f>
        <v/>
      </c>
      <c r="H130" s="15">
        <f>IF(F130="","",IF(H129="",F130,MAX(H129,F130)))</f>
        <v/>
      </c>
      <c r="I130">
        <f>IF(OR(F130="",H130=""),"",F130/H130-1)</f>
        <v/>
      </c>
    </row>
    <row r="131">
      <c r="A131" s="14">
        <f>原始数据_周度!A131</f>
        <v/>
      </c>
      <c r="B131" s="15">
        <f>原始数据_周度!B131</f>
        <v/>
      </c>
      <c r="C131" s="15">
        <f>IFERROR(B131/B130-1,"")</f>
        <v/>
      </c>
      <c r="D131" s="15">
        <f>IFERROR(评分与状态_周度!F147,"")</f>
        <v/>
      </c>
      <c r="E131" s="15">
        <f>IF(OR(D131="",C131=""),"",D131*C131)</f>
        <v/>
      </c>
      <c r="F131" s="15">
        <f>IF(E131="","",IF(F130="",1,F130*(1+E131)))</f>
        <v/>
      </c>
      <c r="G131" s="15">
        <f>IF(E131="","",IF(G130="",1,G130*(1+C131)))</f>
        <v/>
      </c>
      <c r="H131" s="15">
        <f>IF(F131="","",IF(H130="",F131,MAX(H130,F131)))</f>
        <v/>
      </c>
      <c r="I131">
        <f>IF(OR(F131="",H131=""),"",F131/H131-1)</f>
        <v/>
      </c>
    </row>
    <row r="132">
      <c r="A132" s="14">
        <f>原始数据_周度!A132</f>
        <v/>
      </c>
      <c r="B132" s="15">
        <f>原始数据_周度!B132</f>
        <v/>
      </c>
      <c r="C132" s="15">
        <f>IFERROR(B132/B131-1,"")</f>
        <v/>
      </c>
      <c r="D132" s="15">
        <f>IFERROR(评分与状态_周度!F148,"")</f>
        <v/>
      </c>
      <c r="E132" s="15">
        <f>IF(OR(D132="",C132=""),"",D132*C132)</f>
        <v/>
      </c>
      <c r="F132" s="15">
        <f>IF(E132="","",IF(F131="",1,F131*(1+E132)))</f>
        <v/>
      </c>
      <c r="G132" s="15">
        <f>IF(E132="","",IF(G131="",1,G131*(1+C132)))</f>
        <v/>
      </c>
      <c r="H132" s="15">
        <f>IF(F132="","",IF(H131="",F132,MAX(H131,F132)))</f>
        <v/>
      </c>
      <c r="I132">
        <f>IF(OR(F132="",H132=""),"",F132/H132-1)</f>
        <v/>
      </c>
    </row>
    <row r="133">
      <c r="A133" s="14">
        <f>原始数据_周度!A133</f>
        <v/>
      </c>
      <c r="B133" s="15">
        <f>原始数据_周度!B133</f>
        <v/>
      </c>
      <c r="C133" s="15">
        <f>IFERROR(B133/B132-1,"")</f>
        <v/>
      </c>
      <c r="D133" s="15">
        <f>IFERROR(评分与状态_周度!F149,"")</f>
        <v/>
      </c>
      <c r="E133" s="15">
        <f>IF(OR(D133="",C133=""),"",D133*C133)</f>
        <v/>
      </c>
      <c r="F133" s="15">
        <f>IF(E133="","",IF(F132="",1,F132*(1+E133)))</f>
        <v/>
      </c>
      <c r="G133" s="15">
        <f>IF(E133="","",IF(G132="",1,G132*(1+C133)))</f>
        <v/>
      </c>
      <c r="H133" s="15">
        <f>IF(F133="","",IF(H132="",F133,MAX(H132,F133)))</f>
        <v/>
      </c>
      <c r="I133">
        <f>IF(OR(F133="",H133=""),"",F133/H133-1)</f>
        <v/>
      </c>
    </row>
    <row r="134">
      <c r="A134" s="14">
        <f>原始数据_周度!A134</f>
        <v/>
      </c>
      <c r="B134" s="15">
        <f>原始数据_周度!B134</f>
        <v/>
      </c>
      <c r="C134" s="15">
        <f>IFERROR(B134/B133-1,"")</f>
        <v/>
      </c>
      <c r="D134" s="15">
        <f>IFERROR(评分与状态_周度!F150,"")</f>
        <v/>
      </c>
      <c r="E134" s="15">
        <f>IF(OR(D134="",C134=""),"",D134*C134)</f>
        <v/>
      </c>
      <c r="F134" s="15">
        <f>IF(E134="","",IF(F133="",1,F133*(1+E134)))</f>
        <v/>
      </c>
      <c r="G134" s="15">
        <f>IF(E134="","",IF(G133="",1,G133*(1+C134)))</f>
        <v/>
      </c>
      <c r="H134" s="15">
        <f>IF(F134="","",IF(H133="",F134,MAX(H133,F134)))</f>
        <v/>
      </c>
      <c r="I134">
        <f>IF(OR(F134="",H134=""),"",F134/H134-1)</f>
        <v/>
      </c>
    </row>
    <row r="135">
      <c r="A135" s="14">
        <f>原始数据_周度!A135</f>
        <v/>
      </c>
      <c r="B135" s="15">
        <f>原始数据_周度!B135</f>
        <v/>
      </c>
      <c r="C135" s="15">
        <f>IFERROR(B135/B134-1,"")</f>
        <v/>
      </c>
      <c r="D135" s="15">
        <f>IFERROR(评分与状态_周度!F151,"")</f>
        <v/>
      </c>
      <c r="E135" s="15">
        <f>IF(OR(D135="",C135=""),"",D135*C135)</f>
        <v/>
      </c>
      <c r="F135" s="15">
        <f>IF(E135="","",IF(F134="",1,F134*(1+E135)))</f>
        <v/>
      </c>
      <c r="G135" s="15">
        <f>IF(E135="","",IF(G134="",1,G134*(1+C135)))</f>
        <v/>
      </c>
      <c r="H135" s="15">
        <f>IF(F135="","",IF(H134="",F135,MAX(H134,F135)))</f>
        <v/>
      </c>
      <c r="I135">
        <f>IF(OR(F135="",H135=""),"",F135/H135-1)</f>
        <v/>
      </c>
    </row>
    <row r="136">
      <c r="A136" s="14">
        <f>原始数据_周度!A136</f>
        <v/>
      </c>
      <c r="B136" s="15">
        <f>原始数据_周度!B136</f>
        <v/>
      </c>
      <c r="C136" s="15">
        <f>IFERROR(B136/B135-1,"")</f>
        <v/>
      </c>
      <c r="D136" s="15">
        <f>IFERROR(评分与状态_周度!F152,"")</f>
        <v/>
      </c>
      <c r="E136" s="15">
        <f>IF(OR(D136="",C136=""),"",D136*C136)</f>
        <v/>
      </c>
      <c r="F136" s="15">
        <f>IF(E136="","",IF(F135="",1,F135*(1+E136)))</f>
        <v/>
      </c>
      <c r="G136" s="15">
        <f>IF(E136="","",IF(G135="",1,G135*(1+C136)))</f>
        <v/>
      </c>
      <c r="H136" s="15">
        <f>IF(F136="","",IF(H135="",F136,MAX(H135,F136)))</f>
        <v/>
      </c>
      <c r="I136">
        <f>IF(OR(F136="",H136=""),"",F136/H136-1)</f>
        <v/>
      </c>
    </row>
    <row r="137">
      <c r="A137" s="14">
        <f>原始数据_周度!A137</f>
        <v/>
      </c>
      <c r="B137" s="15">
        <f>原始数据_周度!B137</f>
        <v/>
      </c>
      <c r="C137" s="15">
        <f>IFERROR(B137/B136-1,"")</f>
        <v/>
      </c>
      <c r="D137" s="15">
        <f>IFERROR(评分与状态_周度!F153,"")</f>
        <v/>
      </c>
      <c r="E137" s="15">
        <f>IF(OR(D137="",C137=""),"",D137*C137)</f>
        <v/>
      </c>
      <c r="F137" s="15">
        <f>IF(E137="","",IF(F136="",1,F136*(1+E137)))</f>
        <v/>
      </c>
      <c r="G137" s="15">
        <f>IF(E137="","",IF(G136="",1,G136*(1+C137)))</f>
        <v/>
      </c>
      <c r="H137" s="15">
        <f>IF(F137="","",IF(H136="",F137,MAX(H136,F137)))</f>
        <v/>
      </c>
      <c r="I137">
        <f>IF(OR(F137="",H137=""),"",F137/H137-1)</f>
        <v/>
      </c>
    </row>
    <row r="138">
      <c r="A138" s="14">
        <f>原始数据_周度!A138</f>
        <v/>
      </c>
      <c r="B138" s="15">
        <f>原始数据_周度!B138</f>
        <v/>
      </c>
      <c r="C138" s="15">
        <f>IFERROR(B138/B137-1,"")</f>
        <v/>
      </c>
      <c r="D138" s="15">
        <f>IFERROR(评分与状态_周度!F154,"")</f>
        <v/>
      </c>
      <c r="E138" s="15">
        <f>IF(OR(D138="",C138=""),"",D138*C138)</f>
        <v/>
      </c>
      <c r="F138" s="15">
        <f>IF(E138="","",IF(F137="",1,F137*(1+E138)))</f>
        <v/>
      </c>
      <c r="G138" s="15">
        <f>IF(E138="","",IF(G137="",1,G137*(1+C138)))</f>
        <v/>
      </c>
      <c r="H138" s="15">
        <f>IF(F138="","",IF(H137="",F138,MAX(H137,F138)))</f>
        <v/>
      </c>
      <c r="I138">
        <f>IF(OR(F138="",H138=""),"",F138/H138-1)</f>
        <v/>
      </c>
    </row>
    <row r="139">
      <c r="A139" s="14">
        <f>原始数据_周度!A139</f>
        <v/>
      </c>
      <c r="B139" s="15">
        <f>原始数据_周度!B139</f>
        <v/>
      </c>
      <c r="C139" s="15">
        <f>IFERROR(B139/B138-1,"")</f>
        <v/>
      </c>
      <c r="D139" s="15">
        <f>IFERROR(评分与状态_周度!F155,"")</f>
        <v/>
      </c>
      <c r="E139" s="15">
        <f>IF(OR(D139="",C139=""),"",D139*C139)</f>
        <v/>
      </c>
      <c r="F139" s="15">
        <f>IF(E139="","",IF(F138="",1,F138*(1+E139)))</f>
        <v/>
      </c>
      <c r="G139" s="15">
        <f>IF(E139="","",IF(G138="",1,G138*(1+C139)))</f>
        <v/>
      </c>
      <c r="H139" s="15">
        <f>IF(F139="","",IF(H138="",F139,MAX(H138,F139)))</f>
        <v/>
      </c>
      <c r="I139">
        <f>IF(OR(F139="",H139=""),"",F139/H139-1)</f>
        <v/>
      </c>
    </row>
    <row r="140">
      <c r="A140" s="14">
        <f>原始数据_周度!A140</f>
        <v/>
      </c>
      <c r="B140" s="15">
        <f>原始数据_周度!B140</f>
        <v/>
      </c>
      <c r="C140" s="15">
        <f>IFERROR(B140/B139-1,"")</f>
        <v/>
      </c>
      <c r="D140" s="15">
        <f>IFERROR(评分与状态_周度!F156,"")</f>
        <v/>
      </c>
      <c r="E140" s="15">
        <f>IF(OR(D140="",C140=""),"",D140*C140)</f>
        <v/>
      </c>
      <c r="F140" s="15">
        <f>IF(E140="","",IF(F139="",1,F139*(1+E140)))</f>
        <v/>
      </c>
      <c r="G140" s="15">
        <f>IF(E140="","",IF(G139="",1,G139*(1+C140)))</f>
        <v/>
      </c>
      <c r="H140" s="15">
        <f>IF(F140="","",IF(H139="",F140,MAX(H139,F140)))</f>
        <v/>
      </c>
      <c r="I140">
        <f>IF(OR(F140="",H140=""),"",F140/H140-1)</f>
        <v/>
      </c>
    </row>
    <row r="141">
      <c r="A141" s="14">
        <f>原始数据_周度!A141</f>
        <v/>
      </c>
      <c r="B141" s="15">
        <f>原始数据_周度!B141</f>
        <v/>
      </c>
      <c r="C141" s="15">
        <f>IFERROR(B141/B140-1,"")</f>
        <v/>
      </c>
      <c r="D141" s="15">
        <f>IFERROR(评分与状态_周度!F157,"")</f>
        <v/>
      </c>
      <c r="E141" s="15">
        <f>IF(OR(D141="",C141=""),"",D141*C141)</f>
        <v/>
      </c>
      <c r="F141" s="15">
        <f>IF(E141="","",IF(F140="",1,F140*(1+E141)))</f>
        <v/>
      </c>
      <c r="G141" s="15">
        <f>IF(E141="","",IF(G140="",1,G140*(1+C141)))</f>
        <v/>
      </c>
      <c r="H141" s="15">
        <f>IF(F141="","",IF(H140="",F141,MAX(H140,F141)))</f>
        <v/>
      </c>
      <c r="I141">
        <f>IF(OR(F141="",H141=""),"",F141/H141-1)</f>
        <v/>
      </c>
    </row>
    <row r="142">
      <c r="A142" s="14">
        <f>原始数据_周度!A142</f>
        <v/>
      </c>
      <c r="B142" s="15">
        <f>原始数据_周度!B142</f>
        <v/>
      </c>
      <c r="C142" s="15">
        <f>IFERROR(B142/B141-1,"")</f>
        <v/>
      </c>
      <c r="D142" s="15">
        <f>IFERROR(评分与状态_周度!F158,"")</f>
        <v/>
      </c>
      <c r="E142" s="15">
        <f>IF(OR(D142="",C142=""),"",D142*C142)</f>
        <v/>
      </c>
      <c r="F142" s="15">
        <f>IF(E142="","",IF(F141="",1,F141*(1+E142)))</f>
        <v/>
      </c>
      <c r="G142" s="15">
        <f>IF(E142="","",IF(G141="",1,G141*(1+C142)))</f>
        <v/>
      </c>
      <c r="H142" s="15">
        <f>IF(F142="","",IF(H141="",F142,MAX(H141,F142)))</f>
        <v/>
      </c>
      <c r="I142">
        <f>IF(OR(F142="",H142=""),"",F142/H142-1)</f>
        <v/>
      </c>
    </row>
    <row r="143">
      <c r="A143" s="14">
        <f>原始数据_周度!A143</f>
        <v/>
      </c>
      <c r="B143" s="15">
        <f>原始数据_周度!B143</f>
        <v/>
      </c>
      <c r="C143" s="15">
        <f>IFERROR(B143/B142-1,"")</f>
        <v/>
      </c>
      <c r="D143" s="15">
        <f>IFERROR(评分与状态_周度!F159,"")</f>
        <v/>
      </c>
      <c r="E143" s="15">
        <f>IF(OR(D143="",C143=""),"",D143*C143)</f>
        <v/>
      </c>
      <c r="F143" s="15">
        <f>IF(E143="","",IF(F142="",1,F142*(1+E143)))</f>
        <v/>
      </c>
      <c r="G143" s="15">
        <f>IF(E143="","",IF(G142="",1,G142*(1+C143)))</f>
        <v/>
      </c>
      <c r="H143" s="15">
        <f>IF(F143="","",IF(H142="",F143,MAX(H142,F143)))</f>
        <v/>
      </c>
      <c r="I143">
        <f>IF(OR(F143="",H143=""),"",F143/H143-1)</f>
        <v/>
      </c>
    </row>
    <row r="144">
      <c r="A144" s="14">
        <f>原始数据_周度!A144</f>
        <v/>
      </c>
      <c r="B144" s="15">
        <f>原始数据_周度!B144</f>
        <v/>
      </c>
      <c r="C144" s="15">
        <f>IFERROR(B144/B143-1,"")</f>
        <v/>
      </c>
      <c r="D144" s="15">
        <f>IFERROR(评分与状态_周度!F160,"")</f>
        <v/>
      </c>
      <c r="E144" s="15">
        <f>IF(OR(D144="",C144=""),"",D144*C144)</f>
        <v/>
      </c>
      <c r="F144" s="15">
        <f>IF(E144="","",IF(F143="",1,F143*(1+E144)))</f>
        <v/>
      </c>
      <c r="G144" s="15">
        <f>IF(E144="","",IF(G143="",1,G143*(1+C144)))</f>
        <v/>
      </c>
      <c r="H144" s="15">
        <f>IF(F144="","",IF(H143="",F144,MAX(H143,F144)))</f>
        <v/>
      </c>
      <c r="I144">
        <f>IF(OR(F144="",H144=""),"",F144/H144-1)</f>
        <v/>
      </c>
    </row>
    <row r="145">
      <c r="A145" s="14">
        <f>原始数据_周度!A145</f>
        <v/>
      </c>
      <c r="B145" s="15">
        <f>原始数据_周度!B145</f>
        <v/>
      </c>
      <c r="C145" s="15">
        <f>IFERROR(B145/B144-1,"")</f>
        <v/>
      </c>
      <c r="D145" s="15">
        <f>IFERROR(评分与状态_周度!F161,"")</f>
        <v/>
      </c>
      <c r="E145" s="15">
        <f>IF(OR(D145="",C145=""),"",D145*C145)</f>
        <v/>
      </c>
      <c r="F145" s="15">
        <f>IF(E145="","",IF(F144="",1,F144*(1+E145)))</f>
        <v/>
      </c>
      <c r="G145" s="15">
        <f>IF(E145="","",IF(G144="",1,G144*(1+C145)))</f>
        <v/>
      </c>
      <c r="H145" s="15">
        <f>IF(F145="","",IF(H144="",F145,MAX(H144,F145)))</f>
        <v/>
      </c>
      <c r="I145">
        <f>IF(OR(F145="",H145=""),"",F145/H145-1)</f>
        <v/>
      </c>
    </row>
    <row r="146">
      <c r="A146" s="14">
        <f>原始数据_周度!A146</f>
        <v/>
      </c>
      <c r="B146" s="15">
        <f>原始数据_周度!B146</f>
        <v/>
      </c>
      <c r="C146" s="15">
        <f>IFERROR(B146/B145-1,"")</f>
        <v/>
      </c>
      <c r="D146" s="15">
        <f>IFERROR(评分与状态_周度!F162,"")</f>
        <v/>
      </c>
      <c r="E146" s="15">
        <f>IF(OR(D146="",C146=""),"",D146*C146)</f>
        <v/>
      </c>
      <c r="F146" s="15">
        <f>IF(E146="","",IF(F145="",1,F145*(1+E146)))</f>
        <v/>
      </c>
      <c r="G146" s="15">
        <f>IF(E146="","",IF(G145="",1,G145*(1+C146)))</f>
        <v/>
      </c>
      <c r="H146" s="15">
        <f>IF(F146="","",IF(H145="",F146,MAX(H145,F146)))</f>
        <v/>
      </c>
      <c r="I146">
        <f>IF(OR(F146="",H146=""),"",F146/H146-1)</f>
        <v/>
      </c>
    </row>
    <row r="147">
      <c r="A147" s="14">
        <f>原始数据_周度!A147</f>
        <v/>
      </c>
      <c r="B147" s="15">
        <f>原始数据_周度!B147</f>
        <v/>
      </c>
      <c r="C147" s="15">
        <f>IFERROR(B147/B146-1,"")</f>
        <v/>
      </c>
      <c r="D147" s="15">
        <f>IFERROR(评分与状态_周度!F163,"")</f>
        <v/>
      </c>
      <c r="E147" s="15">
        <f>IF(OR(D147="",C147=""),"",D147*C147)</f>
        <v/>
      </c>
      <c r="F147" s="15">
        <f>IF(E147="","",IF(F146="",1,F146*(1+E147)))</f>
        <v/>
      </c>
      <c r="G147" s="15">
        <f>IF(E147="","",IF(G146="",1,G146*(1+C147)))</f>
        <v/>
      </c>
      <c r="H147" s="15">
        <f>IF(F147="","",IF(H146="",F147,MAX(H146,F147)))</f>
        <v/>
      </c>
      <c r="I147">
        <f>IF(OR(F147="",H147=""),"",F147/H147-1)</f>
        <v/>
      </c>
    </row>
    <row r="148">
      <c r="A148" s="14">
        <f>原始数据_周度!A148</f>
        <v/>
      </c>
      <c r="B148" s="15">
        <f>原始数据_周度!B148</f>
        <v/>
      </c>
      <c r="C148" s="15">
        <f>IFERROR(B148/B147-1,"")</f>
        <v/>
      </c>
      <c r="D148" s="15">
        <f>IFERROR(评分与状态_周度!F164,"")</f>
        <v/>
      </c>
      <c r="E148" s="15">
        <f>IF(OR(D148="",C148=""),"",D148*C148)</f>
        <v/>
      </c>
      <c r="F148" s="15">
        <f>IF(E148="","",IF(F147="",1,F147*(1+E148)))</f>
        <v/>
      </c>
      <c r="G148" s="15">
        <f>IF(E148="","",IF(G147="",1,G147*(1+C148)))</f>
        <v/>
      </c>
      <c r="H148" s="15">
        <f>IF(F148="","",IF(H147="",F148,MAX(H147,F148)))</f>
        <v/>
      </c>
      <c r="I148">
        <f>IF(OR(F148="",H148=""),"",F148/H148-1)</f>
        <v/>
      </c>
    </row>
    <row r="149">
      <c r="A149" s="14">
        <f>原始数据_周度!A149</f>
        <v/>
      </c>
      <c r="B149" s="15">
        <f>原始数据_周度!B149</f>
        <v/>
      </c>
      <c r="C149" s="15">
        <f>IFERROR(B149/B148-1,"")</f>
        <v/>
      </c>
      <c r="D149" s="15">
        <f>IFERROR(评分与状态_周度!F165,"")</f>
        <v/>
      </c>
      <c r="E149" s="15">
        <f>IF(OR(D149="",C149=""),"",D149*C149)</f>
        <v/>
      </c>
      <c r="F149" s="15">
        <f>IF(E149="","",IF(F148="",1,F148*(1+E149)))</f>
        <v/>
      </c>
      <c r="G149" s="15">
        <f>IF(E149="","",IF(G148="",1,G148*(1+C149)))</f>
        <v/>
      </c>
      <c r="H149" s="15">
        <f>IF(F149="","",IF(H148="",F149,MAX(H148,F149)))</f>
        <v/>
      </c>
      <c r="I149">
        <f>IF(OR(F149="",H149=""),"",F149/H149-1)</f>
        <v/>
      </c>
    </row>
    <row r="150">
      <c r="A150" s="14">
        <f>原始数据_周度!A150</f>
        <v/>
      </c>
      <c r="B150" s="15">
        <f>原始数据_周度!B150</f>
        <v/>
      </c>
      <c r="C150" s="15">
        <f>IFERROR(B150/B149-1,"")</f>
        <v/>
      </c>
      <c r="D150" s="15">
        <f>IFERROR(评分与状态_周度!F166,"")</f>
        <v/>
      </c>
      <c r="E150" s="15">
        <f>IF(OR(D150="",C150=""),"",D150*C150)</f>
        <v/>
      </c>
      <c r="F150" s="15">
        <f>IF(E150="","",IF(F149="",1,F149*(1+E150)))</f>
        <v/>
      </c>
      <c r="G150" s="15">
        <f>IF(E150="","",IF(G149="",1,G149*(1+C150)))</f>
        <v/>
      </c>
      <c r="H150" s="15">
        <f>IF(F150="","",IF(H149="",F150,MAX(H149,F150)))</f>
        <v/>
      </c>
      <c r="I150">
        <f>IF(OR(F150="",H150=""),"",F150/H150-1)</f>
        <v/>
      </c>
    </row>
    <row r="151">
      <c r="A151" s="14">
        <f>原始数据_周度!A151</f>
        <v/>
      </c>
      <c r="B151" s="15">
        <f>原始数据_周度!B151</f>
        <v/>
      </c>
      <c r="C151" s="15">
        <f>IFERROR(B151/B150-1,"")</f>
        <v/>
      </c>
      <c r="D151" s="15">
        <f>IFERROR(评分与状态_周度!F167,"")</f>
        <v/>
      </c>
      <c r="E151" s="15">
        <f>IF(OR(D151="",C151=""),"",D151*C151)</f>
        <v/>
      </c>
      <c r="F151" s="15">
        <f>IF(E151="","",IF(F150="",1,F150*(1+E151)))</f>
        <v/>
      </c>
      <c r="G151" s="15">
        <f>IF(E151="","",IF(G150="",1,G150*(1+C151)))</f>
        <v/>
      </c>
      <c r="H151" s="15">
        <f>IF(F151="","",IF(H150="",F151,MAX(H150,F151)))</f>
        <v/>
      </c>
      <c r="I151">
        <f>IF(OR(F151="",H151=""),"",F151/H151-1)</f>
        <v/>
      </c>
    </row>
    <row r="152">
      <c r="A152" s="14">
        <f>原始数据_周度!A152</f>
        <v/>
      </c>
      <c r="B152" s="15">
        <f>原始数据_周度!B152</f>
        <v/>
      </c>
      <c r="C152" s="15">
        <f>IFERROR(B152/B151-1,"")</f>
        <v/>
      </c>
      <c r="D152" s="15">
        <f>IFERROR(评分与状态_周度!F168,"")</f>
        <v/>
      </c>
      <c r="E152" s="15">
        <f>IF(OR(D152="",C152=""),"",D152*C152)</f>
        <v/>
      </c>
      <c r="F152" s="15">
        <f>IF(E152="","",IF(F151="",1,F151*(1+E152)))</f>
        <v/>
      </c>
      <c r="G152" s="15">
        <f>IF(E152="","",IF(G151="",1,G151*(1+C152)))</f>
        <v/>
      </c>
      <c r="H152" s="15">
        <f>IF(F152="","",IF(H151="",F152,MAX(H151,F152)))</f>
        <v/>
      </c>
      <c r="I152">
        <f>IF(OR(F152="",H152=""),"",F152/H152-1)</f>
        <v/>
      </c>
    </row>
    <row r="153">
      <c r="A153" s="14">
        <f>原始数据_周度!A153</f>
        <v/>
      </c>
      <c r="B153" s="15">
        <f>原始数据_周度!B153</f>
        <v/>
      </c>
      <c r="C153" s="15">
        <f>IFERROR(B153/B152-1,"")</f>
        <v/>
      </c>
      <c r="D153" s="15">
        <f>IFERROR(评分与状态_周度!F169,"")</f>
        <v/>
      </c>
      <c r="E153" s="15">
        <f>IF(OR(D153="",C153=""),"",D153*C153)</f>
        <v/>
      </c>
      <c r="F153" s="15">
        <f>IF(E153="","",IF(F152="",1,F152*(1+E153)))</f>
        <v/>
      </c>
      <c r="G153" s="15">
        <f>IF(E153="","",IF(G152="",1,G152*(1+C153)))</f>
        <v/>
      </c>
      <c r="H153" s="15">
        <f>IF(F153="","",IF(H152="",F153,MAX(H152,F153)))</f>
        <v/>
      </c>
      <c r="I153">
        <f>IF(OR(F153="",H153=""),"",F153/H153-1)</f>
        <v/>
      </c>
    </row>
    <row r="154">
      <c r="A154" s="14">
        <f>原始数据_周度!A154</f>
        <v/>
      </c>
      <c r="B154" s="15">
        <f>原始数据_周度!B154</f>
        <v/>
      </c>
      <c r="C154" s="15">
        <f>IFERROR(B154/B153-1,"")</f>
        <v/>
      </c>
      <c r="D154" s="15">
        <f>IFERROR(评分与状态_周度!F170,"")</f>
        <v/>
      </c>
      <c r="E154" s="15">
        <f>IF(OR(D154="",C154=""),"",D154*C154)</f>
        <v/>
      </c>
      <c r="F154" s="15">
        <f>IF(E154="","",IF(F153="",1,F153*(1+E154)))</f>
        <v/>
      </c>
      <c r="G154" s="15">
        <f>IF(E154="","",IF(G153="",1,G153*(1+C154)))</f>
        <v/>
      </c>
      <c r="H154" s="15">
        <f>IF(F154="","",IF(H153="",F154,MAX(H153,F154)))</f>
        <v/>
      </c>
      <c r="I154">
        <f>IF(OR(F154="",H154=""),"",F154/H154-1)</f>
        <v/>
      </c>
    </row>
    <row r="155">
      <c r="A155" s="14">
        <f>原始数据_周度!A155</f>
        <v/>
      </c>
      <c r="B155" s="15">
        <f>原始数据_周度!B155</f>
        <v/>
      </c>
      <c r="C155" s="15">
        <f>IFERROR(B155/B154-1,"")</f>
        <v/>
      </c>
      <c r="D155" s="15">
        <f>IFERROR(评分与状态_周度!F171,"")</f>
        <v/>
      </c>
      <c r="E155" s="15">
        <f>IF(OR(D155="",C155=""),"",D155*C155)</f>
        <v/>
      </c>
      <c r="F155" s="15">
        <f>IF(E155="","",IF(F154="",1,F154*(1+E155)))</f>
        <v/>
      </c>
      <c r="G155" s="15">
        <f>IF(E155="","",IF(G154="",1,G154*(1+C155)))</f>
        <v/>
      </c>
      <c r="H155" s="15">
        <f>IF(F155="","",IF(H154="",F155,MAX(H154,F155)))</f>
        <v/>
      </c>
      <c r="I155">
        <f>IF(OR(F155="",H155=""),"",F155/H155-1)</f>
        <v/>
      </c>
    </row>
    <row r="156">
      <c r="A156" s="14">
        <f>原始数据_周度!A156</f>
        <v/>
      </c>
      <c r="B156" s="15">
        <f>原始数据_周度!B156</f>
        <v/>
      </c>
      <c r="C156" s="15">
        <f>IFERROR(B156/B155-1,"")</f>
        <v/>
      </c>
      <c r="D156" s="15">
        <f>IFERROR(评分与状态_周度!F172,"")</f>
        <v/>
      </c>
      <c r="E156" s="15">
        <f>IF(OR(D156="",C156=""),"",D156*C156)</f>
        <v/>
      </c>
      <c r="F156" s="15">
        <f>IF(E156="","",IF(F155="",1,F155*(1+E156)))</f>
        <v/>
      </c>
      <c r="G156" s="15">
        <f>IF(E156="","",IF(G155="",1,G155*(1+C156)))</f>
        <v/>
      </c>
      <c r="H156" s="15">
        <f>IF(F156="","",IF(H155="",F156,MAX(H155,F156)))</f>
        <v/>
      </c>
      <c r="I156">
        <f>IF(OR(F156="",H156=""),"",F156/H156-1)</f>
        <v/>
      </c>
    </row>
    <row r="157">
      <c r="A157" s="14">
        <f>原始数据_周度!A157</f>
        <v/>
      </c>
      <c r="B157" s="15">
        <f>原始数据_周度!B157</f>
        <v/>
      </c>
      <c r="C157" s="15">
        <f>IFERROR(B157/B156-1,"")</f>
        <v/>
      </c>
      <c r="D157" s="15">
        <f>IFERROR(评分与状态_周度!F173,"")</f>
        <v/>
      </c>
      <c r="E157" s="15">
        <f>IF(OR(D157="",C157=""),"",D157*C157)</f>
        <v/>
      </c>
      <c r="F157" s="15">
        <f>IF(E157="","",IF(F156="",1,F156*(1+E157)))</f>
        <v/>
      </c>
      <c r="G157" s="15">
        <f>IF(E157="","",IF(G156="",1,G156*(1+C157)))</f>
        <v/>
      </c>
      <c r="H157" s="15">
        <f>IF(F157="","",IF(H156="",F157,MAX(H156,F157)))</f>
        <v/>
      </c>
      <c r="I157">
        <f>IF(OR(F157="",H157=""),"",F157/H157-1)</f>
        <v/>
      </c>
    </row>
    <row r="158">
      <c r="A158" s="14">
        <f>原始数据_周度!A158</f>
        <v/>
      </c>
      <c r="B158" s="15">
        <f>原始数据_周度!B158</f>
        <v/>
      </c>
      <c r="C158" s="15">
        <f>IFERROR(B158/B157-1,"")</f>
        <v/>
      </c>
      <c r="D158" s="15">
        <f>IFERROR(评分与状态_周度!F174,"")</f>
        <v/>
      </c>
      <c r="E158" s="15">
        <f>IF(OR(D158="",C158=""),"",D158*C158)</f>
        <v/>
      </c>
      <c r="F158" s="15">
        <f>IF(E158="","",IF(F157="",1,F157*(1+E158)))</f>
        <v/>
      </c>
      <c r="G158" s="15">
        <f>IF(E158="","",IF(G157="",1,G157*(1+C158)))</f>
        <v/>
      </c>
      <c r="H158" s="15">
        <f>IF(F158="","",IF(H157="",F158,MAX(H157,F158)))</f>
        <v/>
      </c>
      <c r="I158">
        <f>IF(OR(F158="",H158=""),"",F158/H158-1)</f>
        <v/>
      </c>
    </row>
    <row r="159">
      <c r="A159" s="14">
        <f>原始数据_周度!A159</f>
        <v/>
      </c>
      <c r="B159" s="15">
        <f>原始数据_周度!B159</f>
        <v/>
      </c>
      <c r="C159" s="15">
        <f>IFERROR(B159/B158-1,"")</f>
        <v/>
      </c>
      <c r="D159" s="15">
        <f>IFERROR(评分与状态_周度!F175,"")</f>
        <v/>
      </c>
      <c r="E159" s="15">
        <f>IF(OR(D159="",C159=""),"",D159*C159)</f>
        <v/>
      </c>
      <c r="F159" s="15">
        <f>IF(E159="","",IF(F158="",1,F158*(1+E159)))</f>
        <v/>
      </c>
      <c r="G159" s="15">
        <f>IF(E159="","",IF(G158="",1,G158*(1+C159)))</f>
        <v/>
      </c>
      <c r="H159" s="15">
        <f>IF(F159="","",IF(H158="",F159,MAX(H158,F159)))</f>
        <v/>
      </c>
      <c r="I159">
        <f>IF(OR(F159="",H159=""),"",F159/H159-1)</f>
        <v/>
      </c>
    </row>
    <row r="160">
      <c r="A160" s="14">
        <f>原始数据_周度!A160</f>
        <v/>
      </c>
      <c r="B160" s="15">
        <f>原始数据_周度!B160</f>
        <v/>
      </c>
      <c r="C160" s="15">
        <f>IFERROR(B160/B159-1,"")</f>
        <v/>
      </c>
      <c r="D160" s="15">
        <f>IFERROR(评分与状态_周度!F176,"")</f>
        <v/>
      </c>
      <c r="E160" s="15">
        <f>IF(OR(D160="",C160=""),"",D160*C160)</f>
        <v/>
      </c>
      <c r="F160" s="15">
        <f>IF(E160="","",IF(F159="",1,F159*(1+E160)))</f>
        <v/>
      </c>
      <c r="G160" s="15">
        <f>IF(E160="","",IF(G159="",1,G159*(1+C160)))</f>
        <v/>
      </c>
      <c r="H160" s="15">
        <f>IF(F160="","",IF(H159="",F160,MAX(H159,F160)))</f>
        <v/>
      </c>
      <c r="I160">
        <f>IF(OR(F160="",H160=""),"",F160/H160-1)</f>
        <v/>
      </c>
    </row>
    <row r="161">
      <c r="A161" s="14">
        <f>原始数据_周度!A161</f>
        <v/>
      </c>
      <c r="B161" s="15">
        <f>原始数据_周度!B161</f>
        <v/>
      </c>
      <c r="C161" s="15">
        <f>IFERROR(B161/B160-1,"")</f>
        <v/>
      </c>
      <c r="D161" s="15">
        <f>IFERROR(评分与状态_周度!F177,"")</f>
        <v/>
      </c>
      <c r="E161" s="15">
        <f>IF(OR(D161="",C161=""),"",D161*C161)</f>
        <v/>
      </c>
      <c r="F161" s="15">
        <f>IF(E161="","",IF(F160="",1,F160*(1+E161)))</f>
        <v/>
      </c>
      <c r="G161" s="15">
        <f>IF(E161="","",IF(G160="",1,G160*(1+C161)))</f>
        <v/>
      </c>
      <c r="H161" s="15">
        <f>IF(F161="","",IF(H160="",F161,MAX(H160,F161)))</f>
        <v/>
      </c>
      <c r="I161">
        <f>IF(OR(F161="",H161=""),"",F161/H161-1)</f>
        <v/>
      </c>
    </row>
    <row r="162">
      <c r="A162" s="14">
        <f>原始数据_周度!A162</f>
        <v/>
      </c>
      <c r="B162" s="15">
        <f>原始数据_周度!B162</f>
        <v/>
      </c>
      <c r="C162" s="15">
        <f>IFERROR(B162/B161-1,"")</f>
        <v/>
      </c>
      <c r="D162" s="15">
        <f>IFERROR(评分与状态_周度!F178,"")</f>
        <v/>
      </c>
      <c r="E162" s="15">
        <f>IF(OR(D162="",C162=""),"",D162*C162)</f>
        <v/>
      </c>
      <c r="F162" s="15">
        <f>IF(E162="","",IF(F161="",1,F161*(1+E162)))</f>
        <v/>
      </c>
      <c r="G162" s="15">
        <f>IF(E162="","",IF(G161="",1,G161*(1+C162)))</f>
        <v/>
      </c>
      <c r="H162" s="15">
        <f>IF(F162="","",IF(H161="",F162,MAX(H161,F162)))</f>
        <v/>
      </c>
      <c r="I162">
        <f>IF(OR(F162="",H162=""),"",F162/H162-1)</f>
        <v/>
      </c>
    </row>
    <row r="163">
      <c r="A163" s="14">
        <f>原始数据_周度!A163</f>
        <v/>
      </c>
      <c r="B163" s="15">
        <f>原始数据_周度!B163</f>
        <v/>
      </c>
      <c r="C163" s="15">
        <f>IFERROR(B163/B162-1,"")</f>
        <v/>
      </c>
      <c r="D163" s="15">
        <f>IFERROR(评分与状态_周度!F179,"")</f>
        <v/>
      </c>
      <c r="E163" s="15">
        <f>IF(OR(D163="",C163=""),"",D163*C163)</f>
        <v/>
      </c>
      <c r="F163" s="15">
        <f>IF(E163="","",IF(F162="",1,F162*(1+E163)))</f>
        <v/>
      </c>
      <c r="G163" s="15">
        <f>IF(E163="","",IF(G162="",1,G162*(1+C163)))</f>
        <v/>
      </c>
      <c r="H163" s="15">
        <f>IF(F163="","",IF(H162="",F163,MAX(H162,F163)))</f>
        <v/>
      </c>
      <c r="I163">
        <f>IF(OR(F163="",H163=""),"",F163/H163-1)</f>
        <v/>
      </c>
    </row>
    <row r="164">
      <c r="A164" s="14">
        <f>原始数据_周度!A164</f>
        <v/>
      </c>
      <c r="B164" s="15">
        <f>原始数据_周度!B164</f>
        <v/>
      </c>
      <c r="C164" s="15">
        <f>IFERROR(B164/B163-1,"")</f>
        <v/>
      </c>
      <c r="D164" s="15">
        <f>IFERROR(评分与状态_周度!F180,"")</f>
        <v/>
      </c>
      <c r="E164" s="15">
        <f>IF(OR(D164="",C164=""),"",D164*C164)</f>
        <v/>
      </c>
      <c r="F164" s="15">
        <f>IF(E164="","",IF(F163="",1,F163*(1+E164)))</f>
        <v/>
      </c>
      <c r="G164" s="15">
        <f>IF(E164="","",IF(G163="",1,G163*(1+C164)))</f>
        <v/>
      </c>
      <c r="H164" s="15">
        <f>IF(F164="","",IF(H163="",F164,MAX(H163,F164)))</f>
        <v/>
      </c>
      <c r="I164">
        <f>IF(OR(F164="",H164=""),"",F164/H164-1)</f>
        <v/>
      </c>
    </row>
    <row r="165">
      <c r="A165" s="14">
        <f>原始数据_周度!A165</f>
        <v/>
      </c>
      <c r="B165" s="15">
        <f>原始数据_周度!B165</f>
        <v/>
      </c>
      <c r="C165" s="15">
        <f>IFERROR(B165/B164-1,"")</f>
        <v/>
      </c>
      <c r="D165" s="15">
        <f>IFERROR(评分与状态_周度!F181,"")</f>
        <v/>
      </c>
      <c r="E165" s="15">
        <f>IF(OR(D165="",C165=""),"",D165*C165)</f>
        <v/>
      </c>
      <c r="F165" s="15">
        <f>IF(E165="","",IF(F164="",1,F164*(1+E165)))</f>
        <v/>
      </c>
      <c r="G165" s="15">
        <f>IF(E165="","",IF(G164="",1,G164*(1+C165)))</f>
        <v/>
      </c>
      <c r="H165" s="15">
        <f>IF(F165="","",IF(H164="",F165,MAX(H164,F165)))</f>
        <v/>
      </c>
      <c r="I165">
        <f>IF(OR(F165="",H165=""),"",F165/H165-1)</f>
        <v/>
      </c>
    </row>
    <row r="166">
      <c r="A166" s="14">
        <f>原始数据_周度!A166</f>
        <v/>
      </c>
      <c r="B166" s="15">
        <f>原始数据_周度!B166</f>
        <v/>
      </c>
      <c r="C166" s="15">
        <f>IFERROR(B166/B165-1,"")</f>
        <v/>
      </c>
      <c r="D166" s="15">
        <f>IFERROR(评分与状态_周度!F182,"")</f>
        <v/>
      </c>
      <c r="E166" s="15">
        <f>IF(OR(D166="",C166=""),"",D166*C166)</f>
        <v/>
      </c>
      <c r="F166" s="15">
        <f>IF(E166="","",IF(F165="",1,F165*(1+E166)))</f>
        <v/>
      </c>
      <c r="G166" s="15">
        <f>IF(E166="","",IF(G165="",1,G165*(1+C166)))</f>
        <v/>
      </c>
      <c r="H166" s="15">
        <f>IF(F166="","",IF(H165="",F166,MAX(H165,F166)))</f>
        <v/>
      </c>
      <c r="I166">
        <f>IF(OR(F166="",H166=""),"",F166/H166-1)</f>
        <v/>
      </c>
    </row>
    <row r="167">
      <c r="A167" s="14">
        <f>原始数据_周度!A167</f>
        <v/>
      </c>
      <c r="B167" s="15">
        <f>原始数据_周度!B167</f>
        <v/>
      </c>
      <c r="C167" s="15">
        <f>IFERROR(B167/B166-1,"")</f>
        <v/>
      </c>
      <c r="D167" s="15">
        <f>IFERROR(评分与状态_周度!F183,"")</f>
        <v/>
      </c>
      <c r="E167" s="15">
        <f>IF(OR(D167="",C167=""),"",D167*C167)</f>
        <v/>
      </c>
      <c r="F167" s="15">
        <f>IF(E167="","",IF(F166="",1,F166*(1+E167)))</f>
        <v/>
      </c>
      <c r="G167" s="15">
        <f>IF(E167="","",IF(G166="",1,G166*(1+C167)))</f>
        <v/>
      </c>
      <c r="H167" s="15">
        <f>IF(F167="","",IF(H166="",F167,MAX(H166,F167)))</f>
        <v/>
      </c>
      <c r="I167">
        <f>IF(OR(F167="",H167=""),"",F167/H167-1)</f>
        <v/>
      </c>
    </row>
    <row r="168">
      <c r="A168" s="14">
        <f>原始数据_周度!A168</f>
        <v/>
      </c>
      <c r="B168" s="15">
        <f>原始数据_周度!B168</f>
        <v/>
      </c>
      <c r="C168" s="15">
        <f>IFERROR(B168/B167-1,"")</f>
        <v/>
      </c>
      <c r="D168" s="15">
        <f>IFERROR(评分与状态_周度!F184,"")</f>
        <v/>
      </c>
      <c r="E168" s="15">
        <f>IF(OR(D168="",C168=""),"",D168*C168)</f>
        <v/>
      </c>
      <c r="F168" s="15">
        <f>IF(E168="","",IF(F167="",1,F167*(1+E168)))</f>
        <v/>
      </c>
      <c r="G168" s="15">
        <f>IF(E168="","",IF(G167="",1,G167*(1+C168)))</f>
        <v/>
      </c>
      <c r="H168" s="15">
        <f>IF(F168="","",IF(H167="",F168,MAX(H167,F168)))</f>
        <v/>
      </c>
      <c r="I168">
        <f>IF(OR(F168="",H168=""),"",F168/H168-1)</f>
        <v/>
      </c>
    </row>
    <row r="169">
      <c r="A169" s="14">
        <f>原始数据_周度!A169</f>
        <v/>
      </c>
      <c r="B169" s="15">
        <f>原始数据_周度!B169</f>
        <v/>
      </c>
      <c r="C169" s="15">
        <f>IFERROR(B169/B168-1,"")</f>
        <v/>
      </c>
      <c r="D169" s="15">
        <f>IFERROR(评分与状态_周度!F185,"")</f>
        <v/>
      </c>
      <c r="E169" s="15">
        <f>IF(OR(D169="",C169=""),"",D169*C169)</f>
        <v/>
      </c>
      <c r="F169" s="15">
        <f>IF(E169="","",IF(F168="",1,F168*(1+E169)))</f>
        <v/>
      </c>
      <c r="G169" s="15">
        <f>IF(E169="","",IF(G168="",1,G168*(1+C169)))</f>
        <v/>
      </c>
      <c r="H169" s="15">
        <f>IF(F169="","",IF(H168="",F169,MAX(H168,F169)))</f>
        <v/>
      </c>
      <c r="I169">
        <f>IF(OR(F169="",H169=""),"",F169/H169-1)</f>
        <v/>
      </c>
    </row>
    <row r="170">
      <c r="A170" s="14">
        <f>原始数据_周度!A170</f>
        <v/>
      </c>
      <c r="B170" s="15">
        <f>原始数据_周度!B170</f>
        <v/>
      </c>
      <c r="C170" s="15">
        <f>IFERROR(B170/B169-1,"")</f>
        <v/>
      </c>
      <c r="D170" s="15">
        <f>IFERROR(评分与状态_周度!F186,"")</f>
        <v/>
      </c>
      <c r="E170" s="15">
        <f>IF(OR(D170="",C170=""),"",D170*C170)</f>
        <v/>
      </c>
      <c r="F170" s="15">
        <f>IF(E170="","",IF(F169="",1,F169*(1+E170)))</f>
        <v/>
      </c>
      <c r="G170" s="15">
        <f>IF(E170="","",IF(G169="",1,G169*(1+C170)))</f>
        <v/>
      </c>
      <c r="H170" s="15">
        <f>IF(F170="","",IF(H169="",F170,MAX(H169,F170)))</f>
        <v/>
      </c>
      <c r="I170">
        <f>IF(OR(F170="",H170=""),"",F170/H170-1)</f>
        <v/>
      </c>
    </row>
    <row r="171">
      <c r="A171" s="14">
        <f>原始数据_周度!A171</f>
        <v/>
      </c>
      <c r="B171" s="15">
        <f>原始数据_周度!B171</f>
        <v/>
      </c>
      <c r="C171" s="15">
        <f>IFERROR(B171/B170-1,"")</f>
        <v/>
      </c>
      <c r="D171" s="15">
        <f>IFERROR(评分与状态_周度!F187,"")</f>
        <v/>
      </c>
      <c r="E171" s="15">
        <f>IF(OR(D171="",C171=""),"",D171*C171)</f>
        <v/>
      </c>
      <c r="F171" s="15">
        <f>IF(E171="","",IF(F170="",1,F170*(1+E171)))</f>
        <v/>
      </c>
      <c r="G171" s="15">
        <f>IF(E171="","",IF(G170="",1,G170*(1+C171)))</f>
        <v/>
      </c>
      <c r="H171" s="15">
        <f>IF(F171="","",IF(H170="",F171,MAX(H170,F171)))</f>
        <v/>
      </c>
      <c r="I171">
        <f>IF(OR(F171="",H171=""),"",F171/H171-1)</f>
        <v/>
      </c>
    </row>
    <row r="172">
      <c r="A172" s="14">
        <f>原始数据_周度!A172</f>
        <v/>
      </c>
      <c r="B172" s="15">
        <f>原始数据_周度!B172</f>
        <v/>
      </c>
      <c r="C172" s="15">
        <f>IFERROR(B172/B171-1,"")</f>
        <v/>
      </c>
      <c r="D172" s="15">
        <f>IFERROR(评分与状态_周度!F188,"")</f>
        <v/>
      </c>
      <c r="E172" s="15">
        <f>IF(OR(D172="",C172=""),"",D172*C172)</f>
        <v/>
      </c>
      <c r="F172" s="15">
        <f>IF(E172="","",IF(F171="",1,F171*(1+E172)))</f>
        <v/>
      </c>
      <c r="G172" s="15">
        <f>IF(E172="","",IF(G171="",1,G171*(1+C172)))</f>
        <v/>
      </c>
      <c r="H172" s="15">
        <f>IF(F172="","",IF(H171="",F172,MAX(H171,F172)))</f>
        <v/>
      </c>
      <c r="I172">
        <f>IF(OR(F172="",H172=""),"",F172/H172-1)</f>
        <v/>
      </c>
    </row>
    <row r="173">
      <c r="A173" s="14">
        <f>原始数据_周度!A173</f>
        <v/>
      </c>
      <c r="B173" s="15">
        <f>原始数据_周度!B173</f>
        <v/>
      </c>
      <c r="C173" s="15">
        <f>IFERROR(B173/B172-1,"")</f>
        <v/>
      </c>
      <c r="D173" s="15">
        <f>IFERROR(评分与状态_周度!F189,"")</f>
        <v/>
      </c>
      <c r="E173" s="15">
        <f>IF(OR(D173="",C173=""),"",D173*C173)</f>
        <v/>
      </c>
      <c r="F173" s="15">
        <f>IF(E173="","",IF(F172="",1,F172*(1+E173)))</f>
        <v/>
      </c>
      <c r="G173" s="15">
        <f>IF(E173="","",IF(G172="",1,G172*(1+C173)))</f>
        <v/>
      </c>
      <c r="H173" s="15">
        <f>IF(F173="","",IF(H172="",F173,MAX(H172,F173)))</f>
        <v/>
      </c>
      <c r="I173">
        <f>IF(OR(F173="",H173=""),"",F173/H173-1)</f>
        <v/>
      </c>
    </row>
    <row r="174">
      <c r="A174" s="14">
        <f>原始数据_周度!A174</f>
        <v/>
      </c>
      <c r="B174" s="15">
        <f>原始数据_周度!B174</f>
        <v/>
      </c>
      <c r="C174" s="15">
        <f>IFERROR(B174/B173-1,"")</f>
        <v/>
      </c>
      <c r="D174" s="15">
        <f>IFERROR(评分与状态_周度!F190,"")</f>
        <v/>
      </c>
      <c r="E174" s="15">
        <f>IF(OR(D174="",C174=""),"",D174*C174)</f>
        <v/>
      </c>
      <c r="F174" s="15">
        <f>IF(E174="","",IF(F173="",1,F173*(1+E174)))</f>
        <v/>
      </c>
      <c r="G174" s="15">
        <f>IF(E174="","",IF(G173="",1,G173*(1+C174)))</f>
        <v/>
      </c>
      <c r="H174" s="15">
        <f>IF(F174="","",IF(H173="",F174,MAX(H173,F174)))</f>
        <v/>
      </c>
      <c r="I174">
        <f>IF(OR(F174="",H174=""),"",F174/H174-1)</f>
        <v/>
      </c>
    </row>
    <row r="175">
      <c r="A175" s="14">
        <f>原始数据_周度!A175</f>
        <v/>
      </c>
      <c r="B175" s="15">
        <f>原始数据_周度!B175</f>
        <v/>
      </c>
      <c r="C175" s="15">
        <f>IFERROR(B175/B174-1,"")</f>
        <v/>
      </c>
      <c r="D175" s="15">
        <f>IFERROR(评分与状态_周度!F191,"")</f>
        <v/>
      </c>
      <c r="E175" s="15">
        <f>IF(OR(D175="",C175=""),"",D175*C175)</f>
        <v/>
      </c>
      <c r="F175" s="15">
        <f>IF(E175="","",IF(F174="",1,F174*(1+E175)))</f>
        <v/>
      </c>
      <c r="G175" s="15">
        <f>IF(E175="","",IF(G174="",1,G174*(1+C175)))</f>
        <v/>
      </c>
      <c r="H175" s="15">
        <f>IF(F175="","",IF(H174="",F175,MAX(H174,F175)))</f>
        <v/>
      </c>
      <c r="I175">
        <f>IF(OR(F175="",H175=""),"",F175/H175-1)</f>
        <v/>
      </c>
    </row>
    <row r="176">
      <c r="A176" s="14">
        <f>原始数据_周度!A176</f>
        <v/>
      </c>
      <c r="B176" s="15">
        <f>原始数据_周度!B176</f>
        <v/>
      </c>
      <c r="C176" s="15">
        <f>IFERROR(B176/B175-1,"")</f>
        <v/>
      </c>
      <c r="D176" s="15">
        <f>IFERROR(评分与状态_周度!F192,"")</f>
        <v/>
      </c>
      <c r="E176" s="15">
        <f>IF(OR(D176="",C176=""),"",D176*C176)</f>
        <v/>
      </c>
      <c r="F176" s="15">
        <f>IF(E176="","",IF(F175="",1,F175*(1+E176)))</f>
        <v/>
      </c>
      <c r="G176" s="15">
        <f>IF(E176="","",IF(G175="",1,G175*(1+C176)))</f>
        <v/>
      </c>
      <c r="H176" s="15">
        <f>IF(F176="","",IF(H175="",F176,MAX(H175,F176)))</f>
        <v/>
      </c>
      <c r="I176">
        <f>IF(OR(F176="",H176=""),"",F176/H176-1)</f>
        <v/>
      </c>
    </row>
    <row r="177">
      <c r="A177" s="14">
        <f>原始数据_周度!A177</f>
        <v/>
      </c>
      <c r="B177" s="15">
        <f>原始数据_周度!B177</f>
        <v/>
      </c>
      <c r="C177" s="15">
        <f>IFERROR(B177/B176-1,"")</f>
        <v/>
      </c>
      <c r="D177" s="15">
        <f>IFERROR(评分与状态_周度!F193,"")</f>
        <v/>
      </c>
      <c r="E177" s="15">
        <f>IF(OR(D177="",C177=""),"",D177*C177)</f>
        <v/>
      </c>
      <c r="F177" s="15">
        <f>IF(E177="","",IF(F176="",1,F176*(1+E177)))</f>
        <v/>
      </c>
      <c r="G177" s="15">
        <f>IF(E177="","",IF(G176="",1,G176*(1+C177)))</f>
        <v/>
      </c>
      <c r="H177" s="15">
        <f>IF(F177="","",IF(H176="",F177,MAX(H176,F177)))</f>
        <v/>
      </c>
      <c r="I177">
        <f>IF(OR(F177="",H177=""),"",F177/H177-1)</f>
        <v/>
      </c>
    </row>
    <row r="178">
      <c r="A178" s="14">
        <f>原始数据_周度!A178</f>
        <v/>
      </c>
      <c r="B178" s="15">
        <f>原始数据_周度!B178</f>
        <v/>
      </c>
      <c r="C178" s="15">
        <f>IFERROR(B178/B177-1,"")</f>
        <v/>
      </c>
      <c r="D178" s="15">
        <f>IFERROR(评分与状态_周度!F194,"")</f>
        <v/>
      </c>
      <c r="E178" s="15">
        <f>IF(OR(D178="",C178=""),"",D178*C178)</f>
        <v/>
      </c>
      <c r="F178" s="15">
        <f>IF(E178="","",IF(F177="",1,F177*(1+E178)))</f>
        <v/>
      </c>
      <c r="G178" s="15">
        <f>IF(E178="","",IF(G177="",1,G177*(1+C178)))</f>
        <v/>
      </c>
      <c r="H178" s="15">
        <f>IF(F178="","",IF(H177="",F178,MAX(H177,F178)))</f>
        <v/>
      </c>
      <c r="I178">
        <f>IF(OR(F178="",H178=""),"",F178/H178-1)</f>
        <v/>
      </c>
    </row>
    <row r="179">
      <c r="A179" s="14">
        <f>原始数据_周度!A179</f>
        <v/>
      </c>
      <c r="B179" s="15">
        <f>原始数据_周度!B179</f>
        <v/>
      </c>
      <c r="C179" s="15">
        <f>IFERROR(B179/B178-1,"")</f>
        <v/>
      </c>
      <c r="D179" s="15">
        <f>IFERROR(评分与状态_周度!F195,"")</f>
        <v/>
      </c>
      <c r="E179" s="15">
        <f>IF(OR(D179="",C179=""),"",D179*C179)</f>
        <v/>
      </c>
      <c r="F179" s="15">
        <f>IF(E179="","",IF(F178="",1,F178*(1+E179)))</f>
        <v/>
      </c>
      <c r="G179" s="15">
        <f>IF(E179="","",IF(G178="",1,G178*(1+C179)))</f>
        <v/>
      </c>
      <c r="H179" s="15">
        <f>IF(F179="","",IF(H178="",F179,MAX(H178,F179)))</f>
        <v/>
      </c>
      <c r="I179">
        <f>IF(OR(F179="",H179=""),"",F179/H179-1)</f>
        <v/>
      </c>
    </row>
    <row r="180">
      <c r="A180" s="14">
        <f>原始数据_周度!A180</f>
        <v/>
      </c>
      <c r="B180" s="15">
        <f>原始数据_周度!B180</f>
        <v/>
      </c>
      <c r="C180" s="15">
        <f>IFERROR(B180/B179-1,"")</f>
        <v/>
      </c>
      <c r="D180" s="15">
        <f>IFERROR(评分与状态_周度!F196,"")</f>
        <v/>
      </c>
      <c r="E180" s="15">
        <f>IF(OR(D180="",C180=""),"",D180*C180)</f>
        <v/>
      </c>
      <c r="F180" s="15">
        <f>IF(E180="","",IF(F179="",1,F179*(1+E180)))</f>
        <v/>
      </c>
      <c r="G180" s="15">
        <f>IF(E180="","",IF(G179="",1,G179*(1+C180)))</f>
        <v/>
      </c>
      <c r="H180" s="15">
        <f>IF(F180="","",IF(H179="",F180,MAX(H179,F180)))</f>
        <v/>
      </c>
      <c r="I180">
        <f>IF(OR(F180="",H180=""),"",F180/H180-1)</f>
        <v/>
      </c>
    </row>
    <row r="181">
      <c r="A181" s="14">
        <f>原始数据_周度!A181</f>
        <v/>
      </c>
      <c r="B181" s="15">
        <f>原始数据_周度!B181</f>
        <v/>
      </c>
      <c r="C181" s="15">
        <f>IFERROR(B181/B180-1,"")</f>
        <v/>
      </c>
      <c r="D181" s="15">
        <f>IFERROR(评分与状态_周度!F197,"")</f>
        <v/>
      </c>
      <c r="E181" s="15">
        <f>IF(OR(D181="",C181=""),"",D181*C181)</f>
        <v/>
      </c>
      <c r="F181" s="15">
        <f>IF(E181="","",IF(F180="",1,F180*(1+E181)))</f>
        <v/>
      </c>
      <c r="G181" s="15">
        <f>IF(E181="","",IF(G180="",1,G180*(1+C181)))</f>
        <v/>
      </c>
      <c r="H181" s="15">
        <f>IF(F181="","",IF(H180="",F181,MAX(H180,F181)))</f>
        <v/>
      </c>
      <c r="I181">
        <f>IF(OR(F181="",H181=""),"",F181/H181-1)</f>
        <v/>
      </c>
    </row>
    <row r="182">
      <c r="A182" s="14">
        <f>原始数据_周度!A182</f>
        <v/>
      </c>
      <c r="B182" s="15">
        <f>原始数据_周度!B182</f>
        <v/>
      </c>
      <c r="C182" s="15">
        <f>IFERROR(B182/B181-1,"")</f>
        <v/>
      </c>
      <c r="D182" s="15">
        <f>IFERROR(评分与状态_周度!F198,"")</f>
        <v/>
      </c>
      <c r="E182" s="15">
        <f>IF(OR(D182="",C182=""),"",D182*C182)</f>
        <v/>
      </c>
      <c r="F182" s="15">
        <f>IF(E182="","",IF(F181="",1,F181*(1+E182)))</f>
        <v/>
      </c>
      <c r="G182" s="15">
        <f>IF(E182="","",IF(G181="",1,G181*(1+C182)))</f>
        <v/>
      </c>
      <c r="H182" s="15">
        <f>IF(F182="","",IF(H181="",F182,MAX(H181,F182)))</f>
        <v/>
      </c>
      <c r="I182">
        <f>IF(OR(F182="",H182=""),"",F182/H182-1)</f>
        <v/>
      </c>
    </row>
    <row r="183">
      <c r="A183" s="14">
        <f>原始数据_周度!A183</f>
        <v/>
      </c>
      <c r="B183" s="15">
        <f>原始数据_周度!B183</f>
        <v/>
      </c>
      <c r="C183" s="15">
        <f>IFERROR(B183/B182-1,"")</f>
        <v/>
      </c>
      <c r="D183" s="15">
        <f>IFERROR(评分与状态_周度!F199,"")</f>
        <v/>
      </c>
      <c r="E183" s="15">
        <f>IF(OR(D183="",C183=""),"",D183*C183)</f>
        <v/>
      </c>
      <c r="F183" s="15">
        <f>IF(E183="","",IF(F182="",1,F182*(1+E183)))</f>
        <v/>
      </c>
      <c r="G183" s="15">
        <f>IF(E183="","",IF(G182="",1,G182*(1+C183)))</f>
        <v/>
      </c>
      <c r="H183" s="15">
        <f>IF(F183="","",IF(H182="",F183,MAX(H182,F183)))</f>
        <v/>
      </c>
      <c r="I183">
        <f>IF(OR(F183="",H183=""),"",F183/H183-1)</f>
        <v/>
      </c>
    </row>
    <row r="184">
      <c r="A184" s="14">
        <f>原始数据_周度!A184</f>
        <v/>
      </c>
      <c r="B184" s="15">
        <f>原始数据_周度!B184</f>
        <v/>
      </c>
      <c r="C184" s="15">
        <f>IFERROR(B184/B183-1,"")</f>
        <v/>
      </c>
      <c r="D184" s="15">
        <f>IFERROR(评分与状态_周度!F200,"")</f>
        <v/>
      </c>
      <c r="E184" s="15">
        <f>IF(OR(D184="",C184=""),"",D184*C184)</f>
        <v/>
      </c>
      <c r="F184" s="15">
        <f>IF(E184="","",IF(F183="",1,F183*(1+E184)))</f>
        <v/>
      </c>
      <c r="G184" s="15">
        <f>IF(E184="","",IF(G183="",1,G183*(1+C184)))</f>
        <v/>
      </c>
      <c r="H184" s="15">
        <f>IF(F184="","",IF(H183="",F184,MAX(H183,F184)))</f>
        <v/>
      </c>
      <c r="I184">
        <f>IF(OR(F184="",H184=""),"",F184/H184-1)</f>
        <v/>
      </c>
    </row>
    <row r="185">
      <c r="A185" s="14">
        <f>原始数据_周度!A185</f>
        <v/>
      </c>
      <c r="B185" s="15">
        <f>原始数据_周度!B185</f>
        <v/>
      </c>
      <c r="C185" s="15">
        <f>IFERROR(B185/B184-1,"")</f>
        <v/>
      </c>
      <c r="D185" s="15">
        <f>IFERROR(评分与状态_周度!F201,"")</f>
        <v/>
      </c>
      <c r="E185" s="15">
        <f>IF(OR(D185="",C185=""),"",D185*C185)</f>
        <v/>
      </c>
      <c r="F185" s="15">
        <f>IF(E185="","",IF(F184="",1,F184*(1+E185)))</f>
        <v/>
      </c>
      <c r="G185" s="15">
        <f>IF(E185="","",IF(G184="",1,G184*(1+C185)))</f>
        <v/>
      </c>
      <c r="H185" s="15">
        <f>IF(F185="","",IF(H184="",F185,MAX(H184,F185)))</f>
        <v/>
      </c>
      <c r="I185">
        <f>IF(OR(F185="",H185=""),"",F185/H185-1)</f>
        <v/>
      </c>
    </row>
    <row r="186">
      <c r="A186" s="14">
        <f>原始数据_周度!A186</f>
        <v/>
      </c>
      <c r="B186" s="15">
        <f>原始数据_周度!B186</f>
        <v/>
      </c>
      <c r="C186" s="15">
        <f>IFERROR(B186/B185-1,"")</f>
        <v/>
      </c>
      <c r="D186" s="15">
        <f>IFERROR(评分与状态_周度!F202,"")</f>
        <v/>
      </c>
      <c r="E186" s="15">
        <f>IF(OR(D186="",C186=""),"",D186*C186)</f>
        <v/>
      </c>
      <c r="F186" s="15">
        <f>IF(E186="","",IF(F185="",1,F185*(1+E186)))</f>
        <v/>
      </c>
      <c r="G186" s="15">
        <f>IF(E186="","",IF(G185="",1,G185*(1+C186)))</f>
        <v/>
      </c>
      <c r="H186" s="15">
        <f>IF(F186="","",IF(H185="",F186,MAX(H185,F186)))</f>
        <v/>
      </c>
      <c r="I186">
        <f>IF(OR(F186="",H186=""),"",F186/H186-1)</f>
        <v/>
      </c>
    </row>
    <row r="187">
      <c r="A187" s="14">
        <f>原始数据_周度!A187</f>
        <v/>
      </c>
      <c r="B187" s="15">
        <f>原始数据_周度!B187</f>
        <v/>
      </c>
      <c r="C187" s="15">
        <f>IFERROR(B187/B186-1,"")</f>
        <v/>
      </c>
      <c r="D187" s="15">
        <f>IFERROR(评分与状态_周度!F203,"")</f>
        <v/>
      </c>
      <c r="E187" s="15">
        <f>IF(OR(D187="",C187=""),"",D187*C187)</f>
        <v/>
      </c>
      <c r="F187" s="15">
        <f>IF(E187="","",IF(F186="",1,F186*(1+E187)))</f>
        <v/>
      </c>
      <c r="G187" s="15">
        <f>IF(E187="","",IF(G186="",1,G186*(1+C187)))</f>
        <v/>
      </c>
      <c r="H187" s="15">
        <f>IF(F187="","",IF(H186="",F187,MAX(H186,F187)))</f>
        <v/>
      </c>
      <c r="I187">
        <f>IF(OR(F187="",H187=""),"",F187/H187-1)</f>
        <v/>
      </c>
    </row>
    <row r="188">
      <c r="A188" s="14">
        <f>原始数据_周度!A188</f>
        <v/>
      </c>
      <c r="B188" s="15">
        <f>原始数据_周度!B188</f>
        <v/>
      </c>
      <c r="C188" s="15">
        <f>IFERROR(B188/B187-1,"")</f>
        <v/>
      </c>
      <c r="D188" s="15">
        <f>IFERROR(评分与状态_周度!F204,"")</f>
        <v/>
      </c>
      <c r="E188" s="15">
        <f>IF(OR(D188="",C188=""),"",D188*C188)</f>
        <v/>
      </c>
      <c r="F188" s="15">
        <f>IF(E188="","",IF(F187="",1,F187*(1+E188)))</f>
        <v/>
      </c>
      <c r="G188" s="15">
        <f>IF(E188="","",IF(G187="",1,G187*(1+C188)))</f>
        <v/>
      </c>
      <c r="H188" s="15">
        <f>IF(F188="","",IF(H187="",F188,MAX(H187,F188)))</f>
        <v/>
      </c>
      <c r="I188">
        <f>IF(OR(F188="",H188=""),"",F188/H188-1)</f>
        <v/>
      </c>
    </row>
    <row r="189">
      <c r="A189" s="14">
        <f>原始数据_周度!A189</f>
        <v/>
      </c>
      <c r="B189" s="15">
        <f>原始数据_周度!B189</f>
        <v/>
      </c>
      <c r="C189" s="15">
        <f>IFERROR(B189/B188-1,"")</f>
        <v/>
      </c>
      <c r="D189" s="15">
        <f>IFERROR(评分与状态_周度!F205,"")</f>
        <v/>
      </c>
      <c r="E189" s="15">
        <f>IF(OR(D189="",C189=""),"",D189*C189)</f>
        <v/>
      </c>
      <c r="F189" s="15">
        <f>IF(E189="","",IF(F188="",1,F188*(1+E189)))</f>
        <v/>
      </c>
      <c r="G189" s="15">
        <f>IF(E189="","",IF(G188="",1,G188*(1+C189)))</f>
        <v/>
      </c>
      <c r="H189" s="15">
        <f>IF(F189="","",IF(H188="",F189,MAX(H188,F189)))</f>
        <v/>
      </c>
      <c r="I189">
        <f>IF(OR(F189="",H189=""),"",F189/H189-1)</f>
        <v/>
      </c>
    </row>
    <row r="190">
      <c r="A190" s="14">
        <f>原始数据_周度!A190</f>
        <v/>
      </c>
      <c r="B190" s="15">
        <f>原始数据_周度!B190</f>
        <v/>
      </c>
      <c r="C190" s="15">
        <f>IFERROR(B190/B189-1,"")</f>
        <v/>
      </c>
      <c r="D190" s="15">
        <f>IFERROR(评分与状态_周度!F206,"")</f>
        <v/>
      </c>
      <c r="E190" s="15">
        <f>IF(OR(D190="",C190=""),"",D190*C190)</f>
        <v/>
      </c>
      <c r="F190" s="15">
        <f>IF(E190="","",IF(F189="",1,F189*(1+E190)))</f>
        <v/>
      </c>
      <c r="G190" s="15">
        <f>IF(E190="","",IF(G189="",1,G189*(1+C190)))</f>
        <v/>
      </c>
      <c r="H190" s="15">
        <f>IF(F190="","",IF(H189="",F190,MAX(H189,F190)))</f>
        <v/>
      </c>
      <c r="I190">
        <f>IF(OR(F190="",H190=""),"",F190/H190-1)</f>
        <v/>
      </c>
    </row>
    <row r="191">
      <c r="A191" s="14">
        <f>原始数据_周度!A191</f>
        <v/>
      </c>
      <c r="B191" s="15">
        <f>原始数据_周度!B191</f>
        <v/>
      </c>
      <c r="C191" s="15">
        <f>IFERROR(B191/B190-1,"")</f>
        <v/>
      </c>
      <c r="D191" s="15">
        <f>IFERROR(评分与状态_周度!F207,"")</f>
        <v/>
      </c>
      <c r="E191" s="15">
        <f>IF(OR(D191="",C191=""),"",D191*C191)</f>
        <v/>
      </c>
      <c r="F191" s="15">
        <f>IF(E191="","",IF(F190="",1,F190*(1+E191)))</f>
        <v/>
      </c>
      <c r="G191" s="15">
        <f>IF(E191="","",IF(G190="",1,G190*(1+C191)))</f>
        <v/>
      </c>
      <c r="H191" s="15">
        <f>IF(F191="","",IF(H190="",F191,MAX(H190,F191)))</f>
        <v/>
      </c>
      <c r="I191">
        <f>IF(OR(F191="",H191=""),"",F191/H191-1)</f>
        <v/>
      </c>
    </row>
    <row r="192">
      <c r="A192" s="14">
        <f>原始数据_周度!A192</f>
        <v/>
      </c>
      <c r="B192" s="15">
        <f>原始数据_周度!B192</f>
        <v/>
      </c>
      <c r="C192" s="15">
        <f>IFERROR(B192/B191-1,"")</f>
        <v/>
      </c>
      <c r="D192" s="15">
        <f>IFERROR(评分与状态_周度!F208,"")</f>
        <v/>
      </c>
      <c r="E192" s="15">
        <f>IF(OR(D192="",C192=""),"",D192*C192)</f>
        <v/>
      </c>
      <c r="F192" s="15">
        <f>IF(E192="","",IF(F191="",1,F191*(1+E192)))</f>
        <v/>
      </c>
      <c r="G192" s="15">
        <f>IF(E192="","",IF(G191="",1,G191*(1+C192)))</f>
        <v/>
      </c>
      <c r="H192" s="15">
        <f>IF(F192="","",IF(H191="",F192,MAX(H191,F192)))</f>
        <v/>
      </c>
      <c r="I192">
        <f>IF(OR(F192="",H192=""),"",F192/H192-1)</f>
        <v/>
      </c>
    </row>
    <row r="193">
      <c r="A193" s="14">
        <f>原始数据_周度!A193</f>
        <v/>
      </c>
      <c r="B193" s="15">
        <f>原始数据_周度!B193</f>
        <v/>
      </c>
      <c r="C193" s="15">
        <f>IFERROR(B193/B192-1,"")</f>
        <v/>
      </c>
      <c r="D193" s="15">
        <f>IFERROR(评分与状态_周度!F209,"")</f>
        <v/>
      </c>
      <c r="E193" s="15">
        <f>IF(OR(D193="",C193=""),"",D193*C193)</f>
        <v/>
      </c>
      <c r="F193" s="15">
        <f>IF(E193="","",IF(F192="",1,F192*(1+E193)))</f>
        <v/>
      </c>
      <c r="G193" s="15">
        <f>IF(E193="","",IF(G192="",1,G192*(1+C193)))</f>
        <v/>
      </c>
      <c r="H193" s="15">
        <f>IF(F193="","",IF(H192="",F193,MAX(H192,F193)))</f>
        <v/>
      </c>
      <c r="I193">
        <f>IF(OR(F193="",H193=""),"",F193/H193-1)</f>
        <v/>
      </c>
    </row>
    <row r="194">
      <c r="A194" s="14">
        <f>原始数据_周度!A194</f>
        <v/>
      </c>
      <c r="B194" s="15">
        <f>原始数据_周度!B194</f>
        <v/>
      </c>
      <c r="C194" s="15">
        <f>IFERROR(B194/B193-1,"")</f>
        <v/>
      </c>
      <c r="D194" s="15">
        <f>IFERROR(评分与状态_周度!F210,"")</f>
        <v/>
      </c>
      <c r="E194" s="15">
        <f>IF(OR(D194="",C194=""),"",D194*C194)</f>
        <v/>
      </c>
      <c r="F194" s="15">
        <f>IF(E194="","",IF(F193="",1,F193*(1+E194)))</f>
        <v/>
      </c>
      <c r="G194" s="15">
        <f>IF(E194="","",IF(G193="",1,G193*(1+C194)))</f>
        <v/>
      </c>
      <c r="H194" s="15">
        <f>IF(F194="","",IF(H193="",F194,MAX(H193,F194)))</f>
        <v/>
      </c>
      <c r="I194">
        <f>IF(OR(F194="",H194=""),"",F194/H194-1)</f>
        <v/>
      </c>
    </row>
    <row r="195">
      <c r="A195" s="14">
        <f>原始数据_周度!A195</f>
        <v/>
      </c>
      <c r="B195" s="15">
        <f>原始数据_周度!B195</f>
        <v/>
      </c>
      <c r="C195" s="15">
        <f>IFERROR(B195/B194-1,"")</f>
        <v/>
      </c>
      <c r="D195" s="15">
        <f>IFERROR(评分与状态_周度!F211,"")</f>
        <v/>
      </c>
      <c r="E195" s="15">
        <f>IF(OR(D195="",C195=""),"",D195*C195)</f>
        <v/>
      </c>
      <c r="F195" s="15">
        <f>IF(E195="","",IF(F194="",1,F194*(1+E195)))</f>
        <v/>
      </c>
      <c r="G195" s="15">
        <f>IF(E195="","",IF(G194="",1,G194*(1+C195)))</f>
        <v/>
      </c>
      <c r="H195" s="15">
        <f>IF(F195="","",IF(H194="",F195,MAX(H194,F195)))</f>
        <v/>
      </c>
      <c r="I195">
        <f>IF(OR(F195="",H195=""),"",F195/H195-1)</f>
        <v/>
      </c>
    </row>
    <row r="196">
      <c r="A196" s="14">
        <f>原始数据_周度!A196</f>
        <v/>
      </c>
      <c r="B196" s="15">
        <f>原始数据_周度!B196</f>
        <v/>
      </c>
      <c r="C196" s="15">
        <f>IFERROR(B196/B195-1,"")</f>
        <v/>
      </c>
      <c r="D196" s="15">
        <f>IFERROR(评分与状态_周度!F212,"")</f>
        <v/>
      </c>
      <c r="E196" s="15">
        <f>IF(OR(D196="",C196=""),"",D196*C196)</f>
        <v/>
      </c>
      <c r="F196" s="15">
        <f>IF(E196="","",IF(F195="",1,F195*(1+E196)))</f>
        <v/>
      </c>
      <c r="G196" s="15">
        <f>IF(E196="","",IF(G195="",1,G195*(1+C196)))</f>
        <v/>
      </c>
      <c r="H196" s="15">
        <f>IF(F196="","",IF(H195="",F196,MAX(H195,F196)))</f>
        <v/>
      </c>
      <c r="I196">
        <f>IF(OR(F196="",H196=""),"",F196/H196-1)</f>
        <v/>
      </c>
    </row>
    <row r="197">
      <c r="A197" s="14">
        <f>原始数据_周度!A197</f>
        <v/>
      </c>
      <c r="B197" s="15">
        <f>原始数据_周度!B197</f>
        <v/>
      </c>
      <c r="C197" s="15">
        <f>IFERROR(B197/B196-1,"")</f>
        <v/>
      </c>
      <c r="D197" s="15">
        <f>IFERROR(评分与状态_周度!F213,"")</f>
        <v/>
      </c>
      <c r="E197" s="15">
        <f>IF(OR(D197="",C197=""),"",D197*C197)</f>
        <v/>
      </c>
      <c r="F197" s="15">
        <f>IF(E197="","",IF(F196="",1,F196*(1+E197)))</f>
        <v/>
      </c>
      <c r="G197" s="15">
        <f>IF(E197="","",IF(G196="",1,G196*(1+C197)))</f>
        <v/>
      </c>
      <c r="H197" s="15">
        <f>IF(F197="","",IF(H196="",F197,MAX(H196,F197)))</f>
        <v/>
      </c>
      <c r="I197">
        <f>IF(OR(F197="",H197=""),"",F197/H197-1)</f>
        <v/>
      </c>
    </row>
    <row r="198">
      <c r="A198" s="14">
        <f>原始数据_周度!A198</f>
        <v/>
      </c>
      <c r="B198" s="15">
        <f>原始数据_周度!B198</f>
        <v/>
      </c>
      <c r="C198" s="15">
        <f>IFERROR(B198/B197-1,"")</f>
        <v/>
      </c>
      <c r="D198" s="15">
        <f>IFERROR(评分与状态_周度!F214,"")</f>
        <v/>
      </c>
      <c r="E198" s="15">
        <f>IF(OR(D198="",C198=""),"",D198*C198)</f>
        <v/>
      </c>
      <c r="F198" s="15">
        <f>IF(E198="","",IF(F197="",1,F197*(1+E198)))</f>
        <v/>
      </c>
      <c r="G198" s="15">
        <f>IF(E198="","",IF(G197="",1,G197*(1+C198)))</f>
        <v/>
      </c>
      <c r="H198" s="15">
        <f>IF(F198="","",IF(H197="",F198,MAX(H197,F198)))</f>
        <v/>
      </c>
      <c r="I198">
        <f>IF(OR(F198="",H198=""),"",F198/H198-1)</f>
        <v/>
      </c>
    </row>
    <row r="199">
      <c r="A199" s="14">
        <f>原始数据_周度!A199</f>
        <v/>
      </c>
      <c r="B199" s="15">
        <f>原始数据_周度!B199</f>
        <v/>
      </c>
      <c r="C199" s="15">
        <f>IFERROR(B199/B198-1,"")</f>
        <v/>
      </c>
      <c r="D199" s="15">
        <f>IFERROR(评分与状态_周度!F215,"")</f>
        <v/>
      </c>
      <c r="E199" s="15">
        <f>IF(OR(D199="",C199=""),"",D199*C199)</f>
        <v/>
      </c>
      <c r="F199" s="15">
        <f>IF(E199="","",IF(F198="",1,F198*(1+E199)))</f>
        <v/>
      </c>
      <c r="G199" s="15">
        <f>IF(E199="","",IF(G198="",1,G198*(1+C199)))</f>
        <v/>
      </c>
      <c r="H199" s="15">
        <f>IF(F199="","",IF(H198="",F199,MAX(H198,F199)))</f>
        <v/>
      </c>
      <c r="I199">
        <f>IF(OR(F199="",H199=""),"",F199/H199-1)</f>
        <v/>
      </c>
    </row>
    <row r="200">
      <c r="A200" s="14">
        <f>原始数据_周度!A200</f>
        <v/>
      </c>
      <c r="B200" s="15">
        <f>原始数据_周度!B200</f>
        <v/>
      </c>
      <c r="C200" s="15">
        <f>IFERROR(B200/B199-1,"")</f>
        <v/>
      </c>
      <c r="D200" s="15">
        <f>IFERROR(评分与状态_周度!F216,"")</f>
        <v/>
      </c>
      <c r="E200" s="15">
        <f>IF(OR(D200="",C200=""),"",D200*C200)</f>
        <v/>
      </c>
      <c r="F200" s="15">
        <f>IF(E200="","",IF(F199="",1,F199*(1+E200)))</f>
        <v/>
      </c>
      <c r="G200" s="15">
        <f>IF(E200="","",IF(G199="",1,G199*(1+C200)))</f>
        <v/>
      </c>
      <c r="H200" s="15">
        <f>IF(F200="","",IF(H199="",F200,MAX(H199,F200)))</f>
        <v/>
      </c>
      <c r="I200">
        <f>IF(OR(F200="",H200=""),"",F200/H200-1)</f>
        <v/>
      </c>
    </row>
    <row r="201">
      <c r="A201" s="14">
        <f>原始数据_周度!A201</f>
        <v/>
      </c>
      <c r="B201" s="15">
        <f>原始数据_周度!B201</f>
        <v/>
      </c>
      <c r="C201" s="15">
        <f>IFERROR(B201/B200-1,"")</f>
        <v/>
      </c>
      <c r="D201" s="15">
        <f>IFERROR(评分与状态_周度!F217,"")</f>
        <v/>
      </c>
      <c r="E201" s="15">
        <f>IF(OR(D201="",C201=""),"",D201*C201)</f>
        <v/>
      </c>
      <c r="F201" s="15">
        <f>IF(E201="","",IF(F200="",1,F200*(1+E201)))</f>
        <v/>
      </c>
      <c r="G201" s="15">
        <f>IF(E201="","",IF(G200="",1,G200*(1+C201)))</f>
        <v/>
      </c>
      <c r="H201" s="15">
        <f>IF(F201="","",IF(H200="",F201,MAX(H200,F201)))</f>
        <v/>
      </c>
      <c r="I201">
        <f>IF(OR(F201="",H201=""),"",F201/H201-1)</f>
        <v/>
      </c>
    </row>
    <row r="202">
      <c r="A202" s="14">
        <f>原始数据_周度!A202</f>
        <v/>
      </c>
      <c r="B202" s="15">
        <f>原始数据_周度!B202</f>
        <v/>
      </c>
      <c r="C202" s="15">
        <f>IFERROR(B202/B201-1,"")</f>
        <v/>
      </c>
      <c r="D202" s="15">
        <f>IFERROR(评分与状态_周度!F218,"")</f>
        <v/>
      </c>
      <c r="E202" s="15">
        <f>IF(OR(D202="",C202=""),"",D202*C202)</f>
        <v/>
      </c>
      <c r="F202" s="15">
        <f>IF(E202="","",IF(F201="",1,F201*(1+E202)))</f>
        <v/>
      </c>
      <c r="G202" s="15">
        <f>IF(E202="","",IF(G201="",1,G201*(1+C202)))</f>
        <v/>
      </c>
      <c r="H202" s="15">
        <f>IF(F202="","",IF(H201="",F202,MAX(H201,F202)))</f>
        <v/>
      </c>
      <c r="I202">
        <f>IF(OR(F202="",H202=""),"",F202/H202-1)</f>
        <v/>
      </c>
    </row>
    <row r="203">
      <c r="A203" s="14">
        <f>原始数据_周度!A203</f>
        <v/>
      </c>
      <c r="B203" s="15">
        <f>原始数据_周度!B203</f>
        <v/>
      </c>
      <c r="C203" s="15">
        <f>IFERROR(B203/B202-1,"")</f>
        <v/>
      </c>
      <c r="D203" s="15">
        <f>IFERROR(评分与状态_周度!F219,"")</f>
        <v/>
      </c>
      <c r="E203" s="15">
        <f>IF(OR(D203="",C203=""),"",D203*C203)</f>
        <v/>
      </c>
      <c r="F203" s="15">
        <f>IF(E203="","",IF(F202="",1,F202*(1+E203)))</f>
        <v/>
      </c>
      <c r="G203" s="15">
        <f>IF(E203="","",IF(G202="",1,G202*(1+C203)))</f>
        <v/>
      </c>
      <c r="H203" s="15">
        <f>IF(F203="","",IF(H202="",F203,MAX(H202,F203)))</f>
        <v/>
      </c>
      <c r="I203">
        <f>IF(OR(F203="",H203=""),"",F203/H203-1)</f>
        <v/>
      </c>
    </row>
    <row r="204">
      <c r="A204" s="14">
        <f>原始数据_周度!A204</f>
        <v/>
      </c>
      <c r="B204" s="15">
        <f>原始数据_周度!B204</f>
        <v/>
      </c>
      <c r="C204" s="15">
        <f>IFERROR(B204/B203-1,"")</f>
        <v/>
      </c>
      <c r="D204" s="15">
        <f>IFERROR(评分与状态_周度!F220,"")</f>
        <v/>
      </c>
      <c r="E204" s="15">
        <f>IF(OR(D204="",C204=""),"",D204*C204)</f>
        <v/>
      </c>
      <c r="F204" s="15">
        <f>IF(E204="","",IF(F203="",1,F203*(1+E204)))</f>
        <v/>
      </c>
      <c r="G204" s="15">
        <f>IF(E204="","",IF(G203="",1,G203*(1+C204)))</f>
        <v/>
      </c>
      <c r="H204" s="15">
        <f>IF(F204="","",IF(H203="",F204,MAX(H203,F204)))</f>
        <v/>
      </c>
      <c r="I204">
        <f>IF(OR(F204="",H204=""),"",F204/H204-1)</f>
        <v/>
      </c>
    </row>
    <row r="205">
      <c r="A205" s="14">
        <f>原始数据_周度!A205</f>
        <v/>
      </c>
      <c r="B205" s="15">
        <f>原始数据_周度!B205</f>
        <v/>
      </c>
      <c r="C205" s="15">
        <f>IFERROR(B205/B204-1,"")</f>
        <v/>
      </c>
      <c r="D205" s="15">
        <f>IFERROR(评分与状态_周度!F221,"")</f>
        <v/>
      </c>
      <c r="E205" s="15">
        <f>IF(OR(D205="",C205=""),"",D205*C205)</f>
        <v/>
      </c>
      <c r="F205" s="15">
        <f>IF(E205="","",IF(F204="",1,F204*(1+E205)))</f>
        <v/>
      </c>
      <c r="G205" s="15">
        <f>IF(E205="","",IF(G204="",1,G204*(1+C205)))</f>
        <v/>
      </c>
      <c r="H205" s="15">
        <f>IF(F205="","",IF(H204="",F205,MAX(H204,F205)))</f>
        <v/>
      </c>
      <c r="I205">
        <f>IF(OR(F205="",H205=""),"",F205/H205-1)</f>
        <v/>
      </c>
    </row>
    <row r="206">
      <c r="A206" s="14">
        <f>原始数据_周度!A206</f>
        <v/>
      </c>
      <c r="B206" s="15">
        <f>原始数据_周度!B206</f>
        <v/>
      </c>
      <c r="C206" s="15">
        <f>IFERROR(B206/B205-1,"")</f>
        <v/>
      </c>
      <c r="D206" s="15">
        <f>IFERROR(评分与状态_周度!F222,"")</f>
        <v/>
      </c>
      <c r="E206" s="15">
        <f>IF(OR(D206="",C206=""),"",D206*C206)</f>
        <v/>
      </c>
      <c r="F206" s="15">
        <f>IF(E206="","",IF(F205="",1,F205*(1+E206)))</f>
        <v/>
      </c>
      <c r="G206" s="15">
        <f>IF(E206="","",IF(G205="",1,G205*(1+C206)))</f>
        <v/>
      </c>
      <c r="H206" s="15">
        <f>IF(F206="","",IF(H205="",F206,MAX(H205,F206)))</f>
        <v/>
      </c>
      <c r="I206">
        <f>IF(OR(F206="",H206=""),"",F206/H206-1)</f>
        <v/>
      </c>
    </row>
    <row r="207">
      <c r="A207" s="14">
        <f>原始数据_周度!A207</f>
        <v/>
      </c>
      <c r="B207" s="15">
        <f>原始数据_周度!B207</f>
        <v/>
      </c>
      <c r="C207" s="15">
        <f>IFERROR(B207/B206-1,"")</f>
        <v/>
      </c>
      <c r="D207" s="15">
        <f>IFERROR(评分与状态_周度!F223,"")</f>
        <v/>
      </c>
      <c r="E207" s="15">
        <f>IF(OR(D207="",C207=""),"",D207*C207)</f>
        <v/>
      </c>
      <c r="F207" s="15">
        <f>IF(E207="","",IF(F206="",1,F206*(1+E207)))</f>
        <v/>
      </c>
      <c r="G207" s="15">
        <f>IF(E207="","",IF(G206="",1,G206*(1+C207)))</f>
        <v/>
      </c>
      <c r="H207" s="15">
        <f>IF(F207="","",IF(H206="",F207,MAX(H206,F207)))</f>
        <v/>
      </c>
      <c r="I207">
        <f>IF(OR(F207="",H207=""),"",F207/H207-1)</f>
        <v/>
      </c>
    </row>
    <row r="208">
      <c r="A208" s="14">
        <f>原始数据_周度!A208</f>
        <v/>
      </c>
      <c r="B208" s="15">
        <f>原始数据_周度!B208</f>
        <v/>
      </c>
      <c r="C208" s="15">
        <f>IFERROR(B208/B207-1,"")</f>
        <v/>
      </c>
      <c r="D208" s="15">
        <f>IFERROR(评分与状态_周度!F224,"")</f>
        <v/>
      </c>
      <c r="E208" s="15">
        <f>IF(OR(D208="",C208=""),"",D208*C208)</f>
        <v/>
      </c>
      <c r="F208" s="15">
        <f>IF(E208="","",IF(F207="",1,F207*(1+E208)))</f>
        <v/>
      </c>
      <c r="G208" s="15">
        <f>IF(E208="","",IF(G207="",1,G207*(1+C208)))</f>
        <v/>
      </c>
      <c r="H208" s="15">
        <f>IF(F208="","",IF(H207="",F208,MAX(H207,F208)))</f>
        <v/>
      </c>
      <c r="I208">
        <f>IF(OR(F208="",H208=""),"",F208/H208-1)</f>
        <v/>
      </c>
    </row>
    <row r="209">
      <c r="A209" s="14">
        <f>原始数据_周度!A209</f>
        <v/>
      </c>
      <c r="B209" s="15">
        <f>原始数据_周度!B209</f>
        <v/>
      </c>
      <c r="C209" s="15">
        <f>IFERROR(B209/B208-1,"")</f>
        <v/>
      </c>
      <c r="D209" s="15">
        <f>IFERROR(评分与状态_周度!F225,"")</f>
        <v/>
      </c>
      <c r="E209" s="15">
        <f>IF(OR(D209="",C209=""),"",D209*C209)</f>
        <v/>
      </c>
      <c r="F209" s="15">
        <f>IF(E209="","",IF(F208="",1,F208*(1+E209)))</f>
        <v/>
      </c>
      <c r="G209" s="15">
        <f>IF(E209="","",IF(G208="",1,G208*(1+C209)))</f>
        <v/>
      </c>
      <c r="H209" s="15">
        <f>IF(F209="","",IF(H208="",F209,MAX(H208,F209)))</f>
        <v/>
      </c>
      <c r="I209">
        <f>IF(OR(F209="",H209=""),"",F209/H209-1)</f>
        <v/>
      </c>
    </row>
    <row r="210">
      <c r="A210" s="14">
        <f>原始数据_周度!A210</f>
        <v/>
      </c>
      <c r="B210" s="15">
        <f>原始数据_周度!B210</f>
        <v/>
      </c>
      <c r="C210" s="15">
        <f>IFERROR(B210/B209-1,"")</f>
        <v/>
      </c>
      <c r="D210" s="15">
        <f>IFERROR(评分与状态_周度!F226,"")</f>
        <v/>
      </c>
      <c r="E210" s="15">
        <f>IF(OR(D210="",C210=""),"",D210*C210)</f>
        <v/>
      </c>
      <c r="F210" s="15">
        <f>IF(E210="","",IF(F209="",1,F209*(1+E210)))</f>
        <v/>
      </c>
      <c r="G210" s="15">
        <f>IF(E210="","",IF(G209="",1,G209*(1+C210)))</f>
        <v/>
      </c>
      <c r="H210" s="15">
        <f>IF(F210="","",IF(H209="",F210,MAX(H209,F210)))</f>
        <v/>
      </c>
      <c r="I210">
        <f>IF(OR(F210="",H210=""),"",F210/H210-1)</f>
        <v/>
      </c>
    </row>
    <row r="211">
      <c r="A211" s="14">
        <f>原始数据_周度!A211</f>
        <v/>
      </c>
      <c r="B211" s="15">
        <f>原始数据_周度!B211</f>
        <v/>
      </c>
      <c r="C211" s="15">
        <f>IFERROR(B211/B210-1,"")</f>
        <v/>
      </c>
      <c r="D211" s="15">
        <f>IFERROR(评分与状态_周度!F227,"")</f>
        <v/>
      </c>
      <c r="E211" s="15">
        <f>IF(OR(D211="",C211=""),"",D211*C211)</f>
        <v/>
      </c>
      <c r="F211" s="15">
        <f>IF(E211="","",IF(F210="",1,F210*(1+E211)))</f>
        <v/>
      </c>
      <c r="G211" s="15">
        <f>IF(E211="","",IF(G210="",1,G210*(1+C211)))</f>
        <v/>
      </c>
      <c r="H211" s="15">
        <f>IF(F211="","",IF(H210="",F211,MAX(H210,F211)))</f>
        <v/>
      </c>
      <c r="I211">
        <f>IF(OR(F211="",H211=""),"",F211/H211-1)</f>
        <v/>
      </c>
    </row>
    <row r="212">
      <c r="A212" s="14">
        <f>原始数据_周度!A212</f>
        <v/>
      </c>
      <c r="B212" s="15">
        <f>原始数据_周度!B212</f>
        <v/>
      </c>
      <c r="C212" s="15">
        <f>IFERROR(B212/B211-1,"")</f>
        <v/>
      </c>
      <c r="D212" s="15">
        <f>IFERROR(评分与状态_周度!F228,"")</f>
        <v/>
      </c>
      <c r="E212" s="15">
        <f>IF(OR(D212="",C212=""),"",D212*C212)</f>
        <v/>
      </c>
      <c r="F212" s="15">
        <f>IF(E212="","",IF(F211="",1,F211*(1+E212)))</f>
        <v/>
      </c>
      <c r="G212" s="15">
        <f>IF(E212="","",IF(G211="",1,G211*(1+C212)))</f>
        <v/>
      </c>
      <c r="H212" s="15">
        <f>IF(F212="","",IF(H211="",F212,MAX(H211,F212)))</f>
        <v/>
      </c>
      <c r="I212">
        <f>IF(OR(F212="",H212=""),"",F212/H212-1)</f>
        <v/>
      </c>
    </row>
    <row r="213">
      <c r="A213" s="14">
        <f>原始数据_周度!A213</f>
        <v/>
      </c>
      <c r="B213" s="15">
        <f>原始数据_周度!B213</f>
        <v/>
      </c>
      <c r="C213" s="15">
        <f>IFERROR(B213/B212-1,"")</f>
        <v/>
      </c>
      <c r="D213" s="15">
        <f>IFERROR(评分与状态_周度!F229,"")</f>
        <v/>
      </c>
      <c r="E213" s="15">
        <f>IF(OR(D213="",C213=""),"",D213*C213)</f>
        <v/>
      </c>
      <c r="F213" s="15">
        <f>IF(E213="","",IF(F212="",1,F212*(1+E213)))</f>
        <v/>
      </c>
      <c r="G213" s="15">
        <f>IF(E213="","",IF(G212="",1,G212*(1+C213)))</f>
        <v/>
      </c>
      <c r="H213" s="15">
        <f>IF(F213="","",IF(H212="",F213,MAX(H212,F213)))</f>
        <v/>
      </c>
      <c r="I213">
        <f>IF(OR(F213="",H213=""),"",F213/H213-1)</f>
        <v/>
      </c>
    </row>
    <row r="214">
      <c r="A214" s="14">
        <f>原始数据_周度!A214</f>
        <v/>
      </c>
      <c r="B214" s="15">
        <f>原始数据_周度!B214</f>
        <v/>
      </c>
      <c r="C214" s="15">
        <f>IFERROR(B214/B213-1,"")</f>
        <v/>
      </c>
      <c r="D214" s="15">
        <f>IFERROR(评分与状态_周度!F230,"")</f>
        <v/>
      </c>
      <c r="E214" s="15">
        <f>IF(OR(D214="",C214=""),"",D214*C214)</f>
        <v/>
      </c>
      <c r="F214" s="15">
        <f>IF(E214="","",IF(F213="",1,F213*(1+E214)))</f>
        <v/>
      </c>
      <c r="G214" s="15">
        <f>IF(E214="","",IF(G213="",1,G213*(1+C214)))</f>
        <v/>
      </c>
      <c r="H214" s="15">
        <f>IF(F214="","",IF(H213="",F214,MAX(H213,F214)))</f>
        <v/>
      </c>
      <c r="I214">
        <f>IF(OR(F214="",H214=""),"",F214/H214-1)</f>
        <v/>
      </c>
    </row>
    <row r="215">
      <c r="A215" s="14">
        <f>原始数据_周度!A215</f>
        <v/>
      </c>
      <c r="B215" s="15">
        <f>原始数据_周度!B215</f>
        <v/>
      </c>
      <c r="C215" s="15">
        <f>IFERROR(B215/B214-1,"")</f>
        <v/>
      </c>
      <c r="D215" s="15">
        <f>IFERROR(评分与状态_周度!F231,"")</f>
        <v/>
      </c>
      <c r="E215" s="15">
        <f>IF(OR(D215="",C215=""),"",D215*C215)</f>
        <v/>
      </c>
      <c r="F215" s="15">
        <f>IF(E215="","",IF(F214="",1,F214*(1+E215)))</f>
        <v/>
      </c>
      <c r="G215" s="15">
        <f>IF(E215="","",IF(G214="",1,G214*(1+C215)))</f>
        <v/>
      </c>
      <c r="H215" s="15">
        <f>IF(F215="","",IF(H214="",F215,MAX(H214,F215)))</f>
        <v/>
      </c>
      <c r="I215">
        <f>IF(OR(F215="",H215=""),"",F215/H215-1)</f>
        <v/>
      </c>
    </row>
    <row r="216">
      <c r="A216" s="14">
        <f>原始数据_周度!A216</f>
        <v/>
      </c>
      <c r="B216" s="15">
        <f>原始数据_周度!B216</f>
        <v/>
      </c>
      <c r="C216" s="15">
        <f>IFERROR(B216/B215-1,"")</f>
        <v/>
      </c>
      <c r="D216" s="15">
        <f>IFERROR(评分与状态_周度!F232,"")</f>
        <v/>
      </c>
      <c r="E216" s="15">
        <f>IF(OR(D216="",C216=""),"",D216*C216)</f>
        <v/>
      </c>
      <c r="F216" s="15">
        <f>IF(E216="","",IF(F215="",1,F215*(1+E216)))</f>
        <v/>
      </c>
      <c r="G216" s="15">
        <f>IF(E216="","",IF(G215="",1,G215*(1+C216)))</f>
        <v/>
      </c>
      <c r="H216" s="15">
        <f>IF(F216="","",IF(H215="",F216,MAX(H215,F216)))</f>
        <v/>
      </c>
      <c r="I216">
        <f>IF(OR(F216="",H216=""),"",F216/H216-1)</f>
        <v/>
      </c>
    </row>
    <row r="217">
      <c r="A217" s="14">
        <f>原始数据_周度!A217</f>
        <v/>
      </c>
      <c r="B217" s="15">
        <f>原始数据_周度!B217</f>
        <v/>
      </c>
      <c r="C217" s="15">
        <f>IFERROR(B217/B216-1,"")</f>
        <v/>
      </c>
      <c r="D217" s="15">
        <f>IFERROR(评分与状态_周度!F233,"")</f>
        <v/>
      </c>
      <c r="E217" s="15">
        <f>IF(OR(D217="",C217=""),"",D217*C217)</f>
        <v/>
      </c>
      <c r="F217" s="15">
        <f>IF(E217="","",IF(F216="",1,F216*(1+E217)))</f>
        <v/>
      </c>
      <c r="G217" s="15">
        <f>IF(E217="","",IF(G216="",1,G216*(1+C217)))</f>
        <v/>
      </c>
      <c r="H217" s="15">
        <f>IF(F217="","",IF(H216="",F217,MAX(H216,F217)))</f>
        <v/>
      </c>
      <c r="I217">
        <f>IF(OR(F217="",H217=""),"",F217/H217-1)</f>
        <v/>
      </c>
    </row>
    <row r="218">
      <c r="A218" s="14">
        <f>原始数据_周度!A218</f>
        <v/>
      </c>
      <c r="B218" s="15">
        <f>原始数据_周度!B218</f>
        <v/>
      </c>
      <c r="C218" s="15">
        <f>IFERROR(B218/B217-1,"")</f>
        <v/>
      </c>
      <c r="D218" s="15">
        <f>IFERROR(评分与状态_周度!F234,"")</f>
        <v/>
      </c>
      <c r="E218" s="15">
        <f>IF(OR(D218="",C218=""),"",D218*C218)</f>
        <v/>
      </c>
      <c r="F218" s="15">
        <f>IF(E218="","",IF(F217="",1,F217*(1+E218)))</f>
        <v/>
      </c>
      <c r="G218" s="15">
        <f>IF(E218="","",IF(G217="",1,G217*(1+C218)))</f>
        <v/>
      </c>
      <c r="H218" s="15">
        <f>IF(F218="","",IF(H217="",F218,MAX(H217,F218)))</f>
        <v/>
      </c>
      <c r="I218">
        <f>IF(OR(F218="",H218=""),"",F218/H218-1)</f>
        <v/>
      </c>
    </row>
    <row r="219">
      <c r="A219" s="14">
        <f>原始数据_周度!A219</f>
        <v/>
      </c>
      <c r="B219" s="15">
        <f>原始数据_周度!B219</f>
        <v/>
      </c>
      <c r="C219" s="15">
        <f>IFERROR(B219/B218-1,"")</f>
        <v/>
      </c>
      <c r="D219" s="15">
        <f>IFERROR(评分与状态_周度!F235,"")</f>
        <v/>
      </c>
      <c r="E219" s="15">
        <f>IF(OR(D219="",C219=""),"",D219*C219)</f>
        <v/>
      </c>
      <c r="F219" s="15">
        <f>IF(E219="","",IF(F218="",1,F218*(1+E219)))</f>
        <v/>
      </c>
      <c r="G219" s="15">
        <f>IF(E219="","",IF(G218="",1,G218*(1+C219)))</f>
        <v/>
      </c>
      <c r="H219" s="15">
        <f>IF(F219="","",IF(H218="",F219,MAX(H218,F219)))</f>
        <v/>
      </c>
      <c r="I219">
        <f>IF(OR(F219="",H219=""),"",F219/H219-1)</f>
        <v/>
      </c>
    </row>
    <row r="220">
      <c r="A220" s="14">
        <f>原始数据_周度!A220</f>
        <v/>
      </c>
      <c r="B220" s="15">
        <f>原始数据_周度!B220</f>
        <v/>
      </c>
      <c r="C220" s="15">
        <f>IFERROR(B220/B219-1,"")</f>
        <v/>
      </c>
      <c r="D220" s="15">
        <f>IFERROR(评分与状态_周度!F236,"")</f>
        <v/>
      </c>
      <c r="E220" s="15">
        <f>IF(OR(D220="",C220=""),"",D220*C220)</f>
        <v/>
      </c>
      <c r="F220" s="15">
        <f>IF(E220="","",IF(F219="",1,F219*(1+E220)))</f>
        <v/>
      </c>
      <c r="G220" s="15">
        <f>IF(E220="","",IF(G219="",1,G219*(1+C220)))</f>
        <v/>
      </c>
      <c r="H220" s="15">
        <f>IF(F220="","",IF(H219="",F220,MAX(H219,F220)))</f>
        <v/>
      </c>
      <c r="I220">
        <f>IF(OR(F220="",H220=""),"",F220/H220-1)</f>
        <v/>
      </c>
    </row>
    <row r="221">
      <c r="A221" s="14">
        <f>原始数据_周度!A221</f>
        <v/>
      </c>
      <c r="B221" s="15">
        <f>原始数据_周度!B221</f>
        <v/>
      </c>
      <c r="C221" s="15">
        <f>IFERROR(B221/B220-1,"")</f>
        <v/>
      </c>
      <c r="D221" s="15">
        <f>IFERROR(评分与状态_周度!F237,"")</f>
        <v/>
      </c>
      <c r="E221" s="15">
        <f>IF(OR(D221="",C221=""),"",D221*C221)</f>
        <v/>
      </c>
      <c r="F221" s="15">
        <f>IF(E221="","",IF(F220="",1,F220*(1+E221)))</f>
        <v/>
      </c>
      <c r="G221" s="15">
        <f>IF(E221="","",IF(G220="",1,G220*(1+C221)))</f>
        <v/>
      </c>
      <c r="H221" s="15">
        <f>IF(F221="","",IF(H220="",F221,MAX(H220,F221)))</f>
        <v/>
      </c>
      <c r="I221">
        <f>IF(OR(F221="",H221=""),"",F221/H221-1)</f>
        <v/>
      </c>
    </row>
    <row r="222">
      <c r="A222" s="14">
        <f>原始数据_周度!A222</f>
        <v/>
      </c>
      <c r="B222" s="15">
        <f>原始数据_周度!B222</f>
        <v/>
      </c>
      <c r="C222" s="15">
        <f>IFERROR(B222/B221-1,"")</f>
        <v/>
      </c>
      <c r="D222" s="15">
        <f>IFERROR(评分与状态_周度!F238,"")</f>
        <v/>
      </c>
      <c r="E222" s="15">
        <f>IF(OR(D222="",C222=""),"",D222*C222)</f>
        <v/>
      </c>
      <c r="F222" s="15">
        <f>IF(E222="","",IF(F221="",1,F221*(1+E222)))</f>
        <v/>
      </c>
      <c r="G222" s="15">
        <f>IF(E222="","",IF(G221="",1,G221*(1+C222)))</f>
        <v/>
      </c>
      <c r="H222" s="15">
        <f>IF(F222="","",IF(H221="",F222,MAX(H221,F222)))</f>
        <v/>
      </c>
      <c r="I222">
        <f>IF(OR(F222="",H222=""),"",F222/H222-1)</f>
        <v/>
      </c>
    </row>
    <row r="223">
      <c r="A223" s="14">
        <f>原始数据_周度!A223</f>
        <v/>
      </c>
      <c r="B223" s="15">
        <f>原始数据_周度!B223</f>
        <v/>
      </c>
      <c r="C223" s="15">
        <f>IFERROR(B223/B222-1,"")</f>
        <v/>
      </c>
      <c r="D223" s="15">
        <f>IFERROR(评分与状态_周度!F239,"")</f>
        <v/>
      </c>
      <c r="E223" s="15">
        <f>IF(OR(D223="",C223=""),"",D223*C223)</f>
        <v/>
      </c>
      <c r="F223" s="15">
        <f>IF(E223="","",IF(F222="",1,F222*(1+E223)))</f>
        <v/>
      </c>
      <c r="G223" s="15">
        <f>IF(E223="","",IF(G222="",1,G222*(1+C223)))</f>
        <v/>
      </c>
      <c r="H223" s="15">
        <f>IF(F223="","",IF(H222="",F223,MAX(H222,F223)))</f>
        <v/>
      </c>
      <c r="I223">
        <f>IF(OR(F223="",H223=""),"",F223/H223-1)</f>
        <v/>
      </c>
    </row>
    <row r="224">
      <c r="A224" s="14">
        <f>原始数据_周度!A224</f>
        <v/>
      </c>
      <c r="B224" s="15">
        <f>原始数据_周度!B224</f>
        <v/>
      </c>
      <c r="C224" s="15">
        <f>IFERROR(B224/B223-1,"")</f>
        <v/>
      </c>
      <c r="D224" s="15">
        <f>IFERROR(评分与状态_周度!F240,"")</f>
        <v/>
      </c>
      <c r="E224" s="15">
        <f>IF(OR(D224="",C224=""),"",D224*C224)</f>
        <v/>
      </c>
      <c r="F224" s="15">
        <f>IF(E224="","",IF(F223="",1,F223*(1+E224)))</f>
        <v/>
      </c>
      <c r="G224" s="15">
        <f>IF(E224="","",IF(G223="",1,G223*(1+C224)))</f>
        <v/>
      </c>
      <c r="H224" s="15">
        <f>IF(F224="","",IF(H223="",F224,MAX(H223,F224)))</f>
        <v/>
      </c>
      <c r="I224">
        <f>IF(OR(F224="",H224=""),"",F224/H224-1)</f>
        <v/>
      </c>
    </row>
    <row r="225">
      <c r="A225" s="14">
        <f>原始数据_周度!A225</f>
        <v/>
      </c>
      <c r="B225" s="15">
        <f>原始数据_周度!B225</f>
        <v/>
      </c>
      <c r="C225" s="15">
        <f>IFERROR(B225/B224-1,"")</f>
        <v/>
      </c>
      <c r="D225" s="15">
        <f>IFERROR(评分与状态_周度!F241,"")</f>
        <v/>
      </c>
      <c r="E225" s="15">
        <f>IF(OR(D225="",C225=""),"",D225*C225)</f>
        <v/>
      </c>
      <c r="F225" s="15">
        <f>IF(E225="","",IF(F224="",1,F224*(1+E225)))</f>
        <v/>
      </c>
      <c r="G225" s="15">
        <f>IF(E225="","",IF(G224="",1,G224*(1+C225)))</f>
        <v/>
      </c>
      <c r="H225" s="15">
        <f>IF(F225="","",IF(H224="",F225,MAX(H224,F225)))</f>
        <v/>
      </c>
      <c r="I225">
        <f>IF(OR(F225="",H225=""),"",F225/H225-1)</f>
        <v/>
      </c>
    </row>
    <row r="226">
      <c r="A226" s="14">
        <f>原始数据_周度!A226</f>
        <v/>
      </c>
      <c r="B226" s="15">
        <f>原始数据_周度!B226</f>
        <v/>
      </c>
      <c r="C226" s="15">
        <f>IFERROR(B226/B225-1,"")</f>
        <v/>
      </c>
      <c r="D226" s="15">
        <f>IFERROR(评分与状态_周度!F242,"")</f>
        <v/>
      </c>
      <c r="E226" s="15">
        <f>IF(OR(D226="",C226=""),"",D226*C226)</f>
        <v/>
      </c>
      <c r="F226" s="15">
        <f>IF(E226="","",IF(F225="",1,F225*(1+E226)))</f>
        <v/>
      </c>
      <c r="G226" s="15">
        <f>IF(E226="","",IF(G225="",1,G225*(1+C226)))</f>
        <v/>
      </c>
      <c r="H226" s="15">
        <f>IF(F226="","",IF(H225="",F226,MAX(H225,F226)))</f>
        <v/>
      </c>
      <c r="I226">
        <f>IF(OR(F226="",H226=""),"",F226/H226-1)</f>
        <v/>
      </c>
    </row>
    <row r="227">
      <c r="A227" s="14">
        <f>原始数据_周度!A227</f>
        <v/>
      </c>
      <c r="B227" s="15">
        <f>原始数据_周度!B227</f>
        <v/>
      </c>
      <c r="C227" s="15">
        <f>IFERROR(B227/B226-1,"")</f>
        <v/>
      </c>
      <c r="D227" s="15">
        <f>IFERROR(评分与状态_周度!F243,"")</f>
        <v/>
      </c>
      <c r="E227" s="15">
        <f>IF(OR(D227="",C227=""),"",D227*C227)</f>
        <v/>
      </c>
      <c r="F227" s="15">
        <f>IF(E227="","",IF(F226="",1,F226*(1+E227)))</f>
        <v/>
      </c>
      <c r="G227" s="15">
        <f>IF(E227="","",IF(G226="",1,G226*(1+C227)))</f>
        <v/>
      </c>
      <c r="H227" s="15">
        <f>IF(F227="","",IF(H226="",F227,MAX(H226,F227)))</f>
        <v/>
      </c>
      <c r="I227">
        <f>IF(OR(F227="",H227=""),"",F227/H227-1)</f>
        <v/>
      </c>
    </row>
    <row r="228">
      <c r="A228" s="14">
        <f>原始数据_周度!A228</f>
        <v/>
      </c>
      <c r="B228" s="15">
        <f>原始数据_周度!B228</f>
        <v/>
      </c>
      <c r="C228" s="15">
        <f>IFERROR(B228/B227-1,"")</f>
        <v/>
      </c>
      <c r="D228" s="15">
        <f>IFERROR(评分与状态_周度!F244,"")</f>
        <v/>
      </c>
      <c r="E228" s="15">
        <f>IF(OR(D228="",C228=""),"",D228*C228)</f>
        <v/>
      </c>
      <c r="F228" s="15">
        <f>IF(E228="","",IF(F227="",1,F227*(1+E228)))</f>
        <v/>
      </c>
      <c r="G228" s="15">
        <f>IF(E228="","",IF(G227="",1,G227*(1+C228)))</f>
        <v/>
      </c>
      <c r="H228" s="15">
        <f>IF(F228="","",IF(H227="",F228,MAX(H227,F228)))</f>
        <v/>
      </c>
      <c r="I228">
        <f>IF(OR(F228="",H228=""),"",F228/H228-1)</f>
        <v/>
      </c>
    </row>
    <row r="229">
      <c r="A229" s="14">
        <f>原始数据_周度!A229</f>
        <v/>
      </c>
      <c r="B229" s="15">
        <f>原始数据_周度!B229</f>
        <v/>
      </c>
      <c r="C229" s="15">
        <f>IFERROR(B229/B228-1,"")</f>
        <v/>
      </c>
      <c r="D229" s="15">
        <f>IFERROR(评分与状态_周度!F245,"")</f>
        <v/>
      </c>
      <c r="E229" s="15">
        <f>IF(OR(D229="",C229=""),"",D229*C229)</f>
        <v/>
      </c>
      <c r="F229" s="15">
        <f>IF(E229="","",IF(F228="",1,F228*(1+E229)))</f>
        <v/>
      </c>
      <c r="G229" s="15">
        <f>IF(E229="","",IF(G228="",1,G228*(1+C229)))</f>
        <v/>
      </c>
      <c r="H229" s="15">
        <f>IF(F229="","",IF(H228="",F229,MAX(H228,F229)))</f>
        <v/>
      </c>
      <c r="I229">
        <f>IF(OR(F229="",H229=""),"",F229/H229-1)</f>
        <v/>
      </c>
    </row>
    <row r="230">
      <c r="A230" s="14">
        <f>原始数据_周度!A230</f>
        <v/>
      </c>
      <c r="B230" s="15">
        <f>原始数据_周度!B230</f>
        <v/>
      </c>
      <c r="C230" s="15">
        <f>IFERROR(B230/B229-1,"")</f>
        <v/>
      </c>
      <c r="D230" s="15">
        <f>IFERROR(评分与状态_周度!F246,"")</f>
        <v/>
      </c>
      <c r="E230" s="15">
        <f>IF(OR(D230="",C230=""),"",D230*C230)</f>
        <v/>
      </c>
      <c r="F230" s="15">
        <f>IF(E230="","",IF(F229="",1,F229*(1+E230)))</f>
        <v/>
      </c>
      <c r="G230" s="15">
        <f>IF(E230="","",IF(G229="",1,G229*(1+C230)))</f>
        <v/>
      </c>
      <c r="H230" s="15">
        <f>IF(F230="","",IF(H229="",F230,MAX(H229,F230)))</f>
        <v/>
      </c>
      <c r="I230">
        <f>IF(OR(F230="",H230=""),"",F230/H230-1)</f>
        <v/>
      </c>
    </row>
    <row r="231">
      <c r="A231" s="14">
        <f>原始数据_周度!A231</f>
        <v/>
      </c>
      <c r="B231" s="15">
        <f>原始数据_周度!B231</f>
        <v/>
      </c>
      <c r="C231" s="15">
        <f>IFERROR(B231/B230-1,"")</f>
        <v/>
      </c>
      <c r="D231" s="15">
        <f>IFERROR(评分与状态_周度!F247,"")</f>
        <v/>
      </c>
      <c r="E231" s="15">
        <f>IF(OR(D231="",C231=""),"",D231*C231)</f>
        <v/>
      </c>
      <c r="F231" s="15">
        <f>IF(E231="","",IF(F230="",1,F230*(1+E231)))</f>
        <v/>
      </c>
      <c r="G231" s="15">
        <f>IF(E231="","",IF(G230="",1,G230*(1+C231)))</f>
        <v/>
      </c>
      <c r="H231" s="15">
        <f>IF(F231="","",IF(H230="",F231,MAX(H230,F231)))</f>
        <v/>
      </c>
      <c r="I231">
        <f>IF(OR(F231="",H231=""),"",F231/H231-1)</f>
        <v/>
      </c>
    </row>
    <row r="232">
      <c r="A232" s="14">
        <f>原始数据_周度!A232</f>
        <v/>
      </c>
      <c r="B232" s="15">
        <f>原始数据_周度!B232</f>
        <v/>
      </c>
      <c r="C232" s="15">
        <f>IFERROR(B232/B231-1,"")</f>
        <v/>
      </c>
      <c r="D232" s="15">
        <f>IFERROR(评分与状态_周度!F248,"")</f>
        <v/>
      </c>
      <c r="E232" s="15">
        <f>IF(OR(D232="",C232=""),"",D232*C232)</f>
        <v/>
      </c>
      <c r="F232" s="15">
        <f>IF(E232="","",IF(F231="",1,F231*(1+E232)))</f>
        <v/>
      </c>
      <c r="G232" s="15">
        <f>IF(E232="","",IF(G231="",1,G231*(1+C232)))</f>
        <v/>
      </c>
      <c r="H232" s="15">
        <f>IF(F232="","",IF(H231="",F232,MAX(H231,F232)))</f>
        <v/>
      </c>
      <c r="I232">
        <f>IF(OR(F232="",H232=""),"",F232/H232-1)</f>
        <v/>
      </c>
    </row>
    <row r="233">
      <c r="A233" s="14">
        <f>原始数据_周度!A233</f>
        <v/>
      </c>
      <c r="B233" s="15">
        <f>原始数据_周度!B233</f>
        <v/>
      </c>
      <c r="C233" s="15">
        <f>IFERROR(B233/B232-1,"")</f>
        <v/>
      </c>
      <c r="D233" s="15">
        <f>IFERROR(评分与状态_周度!F249,"")</f>
        <v/>
      </c>
      <c r="E233" s="15">
        <f>IF(OR(D233="",C233=""),"",D233*C233)</f>
        <v/>
      </c>
      <c r="F233" s="15">
        <f>IF(E233="","",IF(F232="",1,F232*(1+E233)))</f>
        <v/>
      </c>
      <c r="G233" s="15">
        <f>IF(E233="","",IF(G232="",1,G232*(1+C233)))</f>
        <v/>
      </c>
      <c r="H233" s="15">
        <f>IF(F233="","",IF(H232="",F233,MAX(H232,F233)))</f>
        <v/>
      </c>
      <c r="I233">
        <f>IF(OR(F233="",H233=""),"",F233/H233-1)</f>
        <v/>
      </c>
    </row>
    <row r="234">
      <c r="A234" s="14">
        <f>原始数据_周度!A234</f>
        <v/>
      </c>
      <c r="B234" s="15">
        <f>原始数据_周度!B234</f>
        <v/>
      </c>
      <c r="C234" s="15">
        <f>IFERROR(B234/B233-1,"")</f>
        <v/>
      </c>
      <c r="D234" s="15">
        <f>IFERROR(评分与状态_周度!F250,"")</f>
        <v/>
      </c>
      <c r="E234" s="15">
        <f>IF(OR(D234="",C234=""),"",D234*C234)</f>
        <v/>
      </c>
      <c r="F234" s="15">
        <f>IF(E234="","",IF(F233="",1,F233*(1+E234)))</f>
        <v/>
      </c>
      <c r="G234" s="15">
        <f>IF(E234="","",IF(G233="",1,G233*(1+C234)))</f>
        <v/>
      </c>
      <c r="H234" s="15">
        <f>IF(F234="","",IF(H233="",F234,MAX(H233,F234)))</f>
        <v/>
      </c>
      <c r="I234">
        <f>IF(OR(F234="",H234=""),"",F234/H234-1)</f>
        <v/>
      </c>
    </row>
    <row r="235">
      <c r="A235" s="14">
        <f>原始数据_周度!A235</f>
        <v/>
      </c>
      <c r="B235" s="15">
        <f>原始数据_周度!B235</f>
        <v/>
      </c>
      <c r="C235" s="15">
        <f>IFERROR(B235/B234-1,"")</f>
        <v/>
      </c>
      <c r="D235" s="15">
        <f>IFERROR(评分与状态_周度!F251,"")</f>
        <v/>
      </c>
      <c r="E235" s="15">
        <f>IF(OR(D235="",C235=""),"",D235*C235)</f>
        <v/>
      </c>
      <c r="F235" s="15">
        <f>IF(E235="","",IF(F234="",1,F234*(1+E235)))</f>
        <v/>
      </c>
      <c r="G235" s="15">
        <f>IF(E235="","",IF(G234="",1,G234*(1+C235)))</f>
        <v/>
      </c>
      <c r="H235" s="15">
        <f>IF(F235="","",IF(H234="",F235,MAX(H234,F235)))</f>
        <v/>
      </c>
      <c r="I235">
        <f>IF(OR(F235="",H235=""),"",F235/H235-1)</f>
        <v/>
      </c>
    </row>
    <row r="236">
      <c r="A236" s="14">
        <f>原始数据_周度!A236</f>
        <v/>
      </c>
      <c r="B236" s="15">
        <f>原始数据_周度!B236</f>
        <v/>
      </c>
      <c r="C236" s="15">
        <f>IFERROR(B236/B235-1,"")</f>
        <v/>
      </c>
      <c r="D236" s="15">
        <f>IFERROR(评分与状态_周度!F252,"")</f>
        <v/>
      </c>
      <c r="E236" s="15">
        <f>IF(OR(D236="",C236=""),"",D236*C236)</f>
        <v/>
      </c>
      <c r="F236" s="15">
        <f>IF(E236="","",IF(F235="",1,F235*(1+E236)))</f>
        <v/>
      </c>
      <c r="G236" s="15">
        <f>IF(E236="","",IF(G235="",1,G235*(1+C236)))</f>
        <v/>
      </c>
      <c r="H236" s="15">
        <f>IF(F236="","",IF(H235="",F236,MAX(H235,F236)))</f>
        <v/>
      </c>
      <c r="I236">
        <f>IF(OR(F236="",H236=""),"",F236/H236-1)</f>
        <v/>
      </c>
    </row>
    <row r="237">
      <c r="A237" s="14">
        <f>原始数据_周度!A237</f>
        <v/>
      </c>
      <c r="B237" s="15">
        <f>原始数据_周度!B237</f>
        <v/>
      </c>
      <c r="C237" s="15">
        <f>IFERROR(B237/B236-1,"")</f>
        <v/>
      </c>
      <c r="D237" s="15">
        <f>IFERROR(评分与状态_周度!F253,"")</f>
        <v/>
      </c>
      <c r="E237" s="15">
        <f>IF(OR(D237="",C237=""),"",D237*C237)</f>
        <v/>
      </c>
      <c r="F237" s="15">
        <f>IF(E237="","",IF(F236="",1,F236*(1+E237)))</f>
        <v/>
      </c>
      <c r="G237" s="15">
        <f>IF(E237="","",IF(G236="",1,G236*(1+C237)))</f>
        <v/>
      </c>
      <c r="H237" s="15">
        <f>IF(F237="","",IF(H236="",F237,MAX(H236,F237)))</f>
        <v/>
      </c>
      <c r="I237">
        <f>IF(OR(F237="",H237=""),"",F237/H237-1)</f>
        <v/>
      </c>
    </row>
    <row r="238">
      <c r="A238" s="14">
        <f>原始数据_周度!A238</f>
        <v/>
      </c>
      <c r="B238" s="15">
        <f>原始数据_周度!B238</f>
        <v/>
      </c>
      <c r="C238" s="15">
        <f>IFERROR(B238/B237-1,"")</f>
        <v/>
      </c>
      <c r="D238" s="15">
        <f>IFERROR(评分与状态_周度!F254,"")</f>
        <v/>
      </c>
      <c r="E238" s="15">
        <f>IF(OR(D238="",C238=""),"",D238*C238)</f>
        <v/>
      </c>
      <c r="F238" s="15">
        <f>IF(E238="","",IF(F237="",1,F237*(1+E238)))</f>
        <v/>
      </c>
      <c r="G238" s="15">
        <f>IF(E238="","",IF(G237="",1,G237*(1+C238)))</f>
        <v/>
      </c>
      <c r="H238" s="15">
        <f>IF(F238="","",IF(H237="",F238,MAX(H237,F238)))</f>
        <v/>
      </c>
      <c r="I238">
        <f>IF(OR(F238="",H238=""),"",F238/H238-1)</f>
        <v/>
      </c>
    </row>
    <row r="239">
      <c r="A239" s="14">
        <f>原始数据_周度!A239</f>
        <v/>
      </c>
      <c r="B239" s="15">
        <f>原始数据_周度!B239</f>
        <v/>
      </c>
      <c r="C239" s="15">
        <f>IFERROR(B239/B238-1,"")</f>
        <v/>
      </c>
      <c r="D239" s="15">
        <f>IFERROR(评分与状态_周度!F255,"")</f>
        <v/>
      </c>
      <c r="E239" s="15">
        <f>IF(OR(D239="",C239=""),"",D239*C239)</f>
        <v/>
      </c>
      <c r="F239" s="15">
        <f>IF(E239="","",IF(F238="",1,F238*(1+E239)))</f>
        <v/>
      </c>
      <c r="G239" s="15">
        <f>IF(E239="","",IF(G238="",1,G238*(1+C239)))</f>
        <v/>
      </c>
      <c r="H239" s="15">
        <f>IF(F239="","",IF(H238="",F239,MAX(H238,F239)))</f>
        <v/>
      </c>
      <c r="I239">
        <f>IF(OR(F239="",H239=""),"",F239/H239-1)</f>
        <v/>
      </c>
    </row>
    <row r="240">
      <c r="A240" s="14">
        <f>原始数据_周度!A240</f>
        <v/>
      </c>
      <c r="B240" s="15">
        <f>原始数据_周度!B240</f>
        <v/>
      </c>
      <c r="C240" s="15">
        <f>IFERROR(B240/B239-1,"")</f>
        <v/>
      </c>
      <c r="D240" s="15">
        <f>IFERROR(评分与状态_周度!F256,"")</f>
        <v/>
      </c>
      <c r="E240" s="15">
        <f>IF(OR(D240="",C240=""),"",D240*C240)</f>
        <v/>
      </c>
      <c r="F240" s="15">
        <f>IF(E240="","",IF(F239="",1,F239*(1+E240)))</f>
        <v/>
      </c>
      <c r="G240" s="15">
        <f>IF(E240="","",IF(G239="",1,G239*(1+C240)))</f>
        <v/>
      </c>
      <c r="H240" s="15">
        <f>IF(F240="","",IF(H239="",F240,MAX(H239,F240)))</f>
        <v/>
      </c>
      <c r="I240">
        <f>IF(OR(F240="",H240=""),"",F240/H240-1)</f>
        <v/>
      </c>
    </row>
    <row r="241">
      <c r="A241" s="14">
        <f>原始数据_周度!A241</f>
        <v/>
      </c>
      <c r="B241" s="15">
        <f>原始数据_周度!B241</f>
        <v/>
      </c>
      <c r="C241" s="15">
        <f>IFERROR(B241/B240-1,"")</f>
        <v/>
      </c>
      <c r="D241" s="15">
        <f>IFERROR(评分与状态_周度!F257,"")</f>
        <v/>
      </c>
      <c r="E241" s="15">
        <f>IF(OR(D241="",C241=""),"",D241*C241)</f>
        <v/>
      </c>
      <c r="F241" s="15">
        <f>IF(E241="","",IF(F240="",1,F240*(1+E241)))</f>
        <v/>
      </c>
      <c r="G241" s="15">
        <f>IF(E241="","",IF(G240="",1,G240*(1+C241)))</f>
        <v/>
      </c>
      <c r="H241" s="15">
        <f>IF(F241="","",IF(H240="",F241,MAX(H240,F241)))</f>
        <v/>
      </c>
      <c r="I241">
        <f>IF(OR(F241="",H241=""),"",F241/H241-1)</f>
        <v/>
      </c>
    </row>
    <row r="242">
      <c r="A242" s="14">
        <f>原始数据_周度!A242</f>
        <v/>
      </c>
      <c r="B242" s="15">
        <f>原始数据_周度!B242</f>
        <v/>
      </c>
      <c r="C242" s="15">
        <f>IFERROR(B242/B241-1,"")</f>
        <v/>
      </c>
      <c r="D242" s="15">
        <f>IFERROR(评分与状态_周度!F258,"")</f>
        <v/>
      </c>
      <c r="E242" s="15">
        <f>IF(OR(D242="",C242=""),"",D242*C242)</f>
        <v/>
      </c>
      <c r="F242" s="15">
        <f>IF(E242="","",IF(F241="",1,F241*(1+E242)))</f>
        <v/>
      </c>
      <c r="G242" s="15">
        <f>IF(E242="","",IF(G241="",1,G241*(1+C242)))</f>
        <v/>
      </c>
      <c r="H242" s="15">
        <f>IF(F242="","",IF(H241="",F242,MAX(H241,F242)))</f>
        <v/>
      </c>
      <c r="I242">
        <f>IF(OR(F242="",H242=""),"",F242/H242-1)</f>
        <v/>
      </c>
    </row>
    <row r="243">
      <c r="A243" s="14">
        <f>原始数据_周度!A243</f>
        <v/>
      </c>
      <c r="B243" s="15">
        <f>原始数据_周度!B243</f>
        <v/>
      </c>
      <c r="C243" s="15">
        <f>IFERROR(B243/B242-1,"")</f>
        <v/>
      </c>
      <c r="D243" s="15">
        <f>IFERROR(评分与状态_周度!F259,"")</f>
        <v/>
      </c>
      <c r="E243" s="15">
        <f>IF(OR(D243="",C243=""),"",D243*C243)</f>
        <v/>
      </c>
      <c r="F243" s="15">
        <f>IF(E243="","",IF(F242="",1,F242*(1+E243)))</f>
        <v/>
      </c>
      <c r="G243" s="15">
        <f>IF(E243="","",IF(G242="",1,G242*(1+C243)))</f>
        <v/>
      </c>
      <c r="H243" s="15">
        <f>IF(F243="","",IF(H242="",F243,MAX(H242,F243)))</f>
        <v/>
      </c>
      <c r="I243">
        <f>IF(OR(F243="",H243=""),"",F243/H243-1)</f>
        <v/>
      </c>
    </row>
    <row r="244">
      <c r="A244" s="14">
        <f>原始数据_周度!A244</f>
        <v/>
      </c>
      <c r="B244" s="15">
        <f>原始数据_周度!B244</f>
        <v/>
      </c>
      <c r="C244" s="15">
        <f>IFERROR(B244/B243-1,"")</f>
        <v/>
      </c>
      <c r="D244" s="15">
        <f>IFERROR(评分与状态_周度!F260,"")</f>
        <v/>
      </c>
      <c r="E244" s="15">
        <f>IF(OR(D244="",C244=""),"",D244*C244)</f>
        <v/>
      </c>
      <c r="F244" s="15">
        <f>IF(E244="","",IF(F243="",1,F243*(1+E244)))</f>
        <v/>
      </c>
      <c r="G244" s="15">
        <f>IF(E244="","",IF(G243="",1,G243*(1+C244)))</f>
        <v/>
      </c>
      <c r="H244" s="15">
        <f>IF(F244="","",IF(H243="",F244,MAX(H243,F244)))</f>
        <v/>
      </c>
      <c r="I244">
        <f>IF(OR(F244="",H244=""),"",F244/H244-1)</f>
        <v/>
      </c>
    </row>
    <row r="245">
      <c r="A245" s="14">
        <f>原始数据_周度!A245</f>
        <v/>
      </c>
      <c r="B245" s="15">
        <f>原始数据_周度!B245</f>
        <v/>
      </c>
      <c r="C245" s="15">
        <f>IFERROR(B245/B244-1,"")</f>
        <v/>
      </c>
      <c r="D245" s="15">
        <f>IFERROR(评分与状态_周度!F261,"")</f>
        <v/>
      </c>
      <c r="E245" s="15">
        <f>IF(OR(D245="",C245=""),"",D245*C245)</f>
        <v/>
      </c>
      <c r="F245" s="15">
        <f>IF(E245="","",IF(F244="",1,F244*(1+E245)))</f>
        <v/>
      </c>
      <c r="G245" s="15">
        <f>IF(E245="","",IF(G244="",1,G244*(1+C245)))</f>
        <v/>
      </c>
      <c r="H245" s="15">
        <f>IF(F245="","",IF(H244="",F245,MAX(H244,F245)))</f>
        <v/>
      </c>
      <c r="I245">
        <f>IF(OR(F245="",H245=""),"",F245/H245-1)</f>
        <v/>
      </c>
    </row>
    <row r="246">
      <c r="A246" s="14">
        <f>原始数据_周度!A246</f>
        <v/>
      </c>
      <c r="B246" s="15">
        <f>原始数据_周度!B246</f>
        <v/>
      </c>
      <c r="C246" s="15">
        <f>IFERROR(B246/B245-1,"")</f>
        <v/>
      </c>
      <c r="D246" s="15">
        <f>IFERROR(评分与状态_周度!F262,"")</f>
        <v/>
      </c>
      <c r="E246" s="15">
        <f>IF(OR(D246="",C246=""),"",D246*C246)</f>
        <v/>
      </c>
      <c r="F246" s="15">
        <f>IF(E246="","",IF(F245="",1,F245*(1+E246)))</f>
        <v/>
      </c>
      <c r="G246" s="15">
        <f>IF(E246="","",IF(G245="",1,G245*(1+C246)))</f>
        <v/>
      </c>
      <c r="H246" s="15">
        <f>IF(F246="","",IF(H245="",F246,MAX(H245,F246)))</f>
        <v/>
      </c>
      <c r="I246">
        <f>IF(OR(F246="",H246=""),"",F246/H246-1)</f>
        <v/>
      </c>
    </row>
    <row r="247">
      <c r="A247" s="14">
        <f>原始数据_周度!A247</f>
        <v/>
      </c>
      <c r="B247" s="15">
        <f>原始数据_周度!B247</f>
        <v/>
      </c>
      <c r="C247" s="15">
        <f>IFERROR(B247/B246-1,"")</f>
        <v/>
      </c>
      <c r="D247" s="15">
        <f>IFERROR(评分与状态_周度!F263,"")</f>
        <v/>
      </c>
      <c r="E247" s="15">
        <f>IF(OR(D247="",C247=""),"",D247*C247)</f>
        <v/>
      </c>
      <c r="F247" s="15">
        <f>IF(E247="","",IF(F246="",1,F246*(1+E247)))</f>
        <v/>
      </c>
      <c r="G247" s="15">
        <f>IF(E247="","",IF(G246="",1,G246*(1+C247)))</f>
        <v/>
      </c>
      <c r="H247" s="15">
        <f>IF(F247="","",IF(H246="",F247,MAX(H246,F247)))</f>
        <v/>
      </c>
      <c r="I247">
        <f>IF(OR(F247="",H247=""),"",F247/H247-1)</f>
        <v/>
      </c>
    </row>
    <row r="248">
      <c r="A248" s="14">
        <f>原始数据_周度!A248</f>
        <v/>
      </c>
      <c r="B248" s="15">
        <f>原始数据_周度!B248</f>
        <v/>
      </c>
      <c r="C248" s="15">
        <f>IFERROR(B248/B247-1,"")</f>
        <v/>
      </c>
      <c r="D248" s="15">
        <f>IFERROR(评分与状态_周度!F264,"")</f>
        <v/>
      </c>
      <c r="E248" s="15">
        <f>IF(OR(D248="",C248=""),"",D248*C248)</f>
        <v/>
      </c>
      <c r="F248" s="15">
        <f>IF(E248="","",IF(F247="",1,F247*(1+E248)))</f>
        <v/>
      </c>
      <c r="G248" s="15">
        <f>IF(E248="","",IF(G247="",1,G247*(1+C248)))</f>
        <v/>
      </c>
      <c r="H248" s="15">
        <f>IF(F248="","",IF(H247="",F248,MAX(H247,F248)))</f>
        <v/>
      </c>
      <c r="I248">
        <f>IF(OR(F248="",H248=""),"",F248/H248-1)</f>
        <v/>
      </c>
    </row>
    <row r="249">
      <c r="A249" s="14">
        <f>原始数据_周度!A249</f>
        <v/>
      </c>
      <c r="B249" s="15">
        <f>原始数据_周度!B249</f>
        <v/>
      </c>
      <c r="C249" s="15">
        <f>IFERROR(B249/B248-1,"")</f>
        <v/>
      </c>
      <c r="D249" s="15">
        <f>IFERROR(评分与状态_周度!F265,"")</f>
        <v/>
      </c>
      <c r="E249" s="15">
        <f>IF(OR(D249="",C249=""),"",D249*C249)</f>
        <v/>
      </c>
      <c r="F249" s="15">
        <f>IF(E249="","",IF(F248="",1,F248*(1+E249)))</f>
        <v/>
      </c>
      <c r="G249" s="15">
        <f>IF(E249="","",IF(G248="",1,G248*(1+C249)))</f>
        <v/>
      </c>
      <c r="H249" s="15">
        <f>IF(F249="","",IF(H248="",F249,MAX(H248,F249)))</f>
        <v/>
      </c>
      <c r="I249">
        <f>IF(OR(F249="",H249=""),"",F249/H249-1)</f>
        <v/>
      </c>
    </row>
    <row r="250">
      <c r="A250" s="14">
        <f>原始数据_周度!A250</f>
        <v/>
      </c>
      <c r="B250" s="15">
        <f>原始数据_周度!B250</f>
        <v/>
      </c>
      <c r="C250" s="15">
        <f>IFERROR(B250/B249-1,"")</f>
        <v/>
      </c>
      <c r="D250" s="15">
        <f>IFERROR(评分与状态_周度!F266,"")</f>
        <v/>
      </c>
      <c r="E250" s="15">
        <f>IF(OR(D250="",C250=""),"",D250*C250)</f>
        <v/>
      </c>
      <c r="F250" s="15">
        <f>IF(E250="","",IF(F249="",1,F249*(1+E250)))</f>
        <v/>
      </c>
      <c r="G250" s="15">
        <f>IF(E250="","",IF(G249="",1,G249*(1+C250)))</f>
        <v/>
      </c>
      <c r="H250" s="15">
        <f>IF(F250="","",IF(H249="",F250,MAX(H249,F250)))</f>
        <v/>
      </c>
      <c r="I250">
        <f>IF(OR(F250="",H250=""),"",F250/H250-1)</f>
        <v/>
      </c>
    </row>
    <row r="251">
      <c r="A251" s="14">
        <f>原始数据_周度!A251</f>
        <v/>
      </c>
      <c r="B251" s="15">
        <f>原始数据_周度!B251</f>
        <v/>
      </c>
      <c r="C251" s="15">
        <f>IFERROR(B251/B250-1,"")</f>
        <v/>
      </c>
      <c r="D251" s="15">
        <f>IFERROR(评分与状态_周度!F267,"")</f>
        <v/>
      </c>
      <c r="E251" s="15">
        <f>IF(OR(D251="",C251=""),"",D251*C251)</f>
        <v/>
      </c>
      <c r="F251" s="15">
        <f>IF(E251="","",IF(F250="",1,F250*(1+E251)))</f>
        <v/>
      </c>
      <c r="G251" s="15">
        <f>IF(E251="","",IF(G250="",1,G250*(1+C251)))</f>
        <v/>
      </c>
      <c r="H251" s="15">
        <f>IF(F251="","",IF(H250="",F251,MAX(H250,F251)))</f>
        <v/>
      </c>
      <c r="I251">
        <f>IF(OR(F251="",H251=""),"",F251/H251-1)</f>
        <v/>
      </c>
    </row>
    <row r="252">
      <c r="A252" s="14">
        <f>原始数据_周度!A252</f>
        <v/>
      </c>
      <c r="B252" s="15">
        <f>原始数据_周度!B252</f>
        <v/>
      </c>
      <c r="C252" s="15">
        <f>IFERROR(B252/B251-1,"")</f>
        <v/>
      </c>
      <c r="D252" s="15">
        <f>IFERROR(评分与状态_周度!F268,"")</f>
        <v/>
      </c>
      <c r="E252" s="15">
        <f>IF(OR(D252="",C252=""),"",D252*C252)</f>
        <v/>
      </c>
      <c r="F252" s="15">
        <f>IF(E252="","",IF(F251="",1,F251*(1+E252)))</f>
        <v/>
      </c>
      <c r="G252" s="15">
        <f>IF(E252="","",IF(G251="",1,G251*(1+C252)))</f>
        <v/>
      </c>
      <c r="H252" s="15">
        <f>IF(F252="","",IF(H251="",F252,MAX(H251,F252)))</f>
        <v/>
      </c>
      <c r="I252">
        <f>IF(OR(F252="",H252=""),"",F252/H252-1)</f>
        <v/>
      </c>
    </row>
    <row r="253">
      <c r="A253" s="14">
        <f>原始数据_周度!A253</f>
        <v/>
      </c>
      <c r="B253" s="15">
        <f>原始数据_周度!B253</f>
        <v/>
      </c>
      <c r="C253" s="15">
        <f>IFERROR(B253/B252-1,"")</f>
        <v/>
      </c>
      <c r="D253" s="15">
        <f>IFERROR(评分与状态_周度!F269,"")</f>
        <v/>
      </c>
      <c r="E253" s="15">
        <f>IF(OR(D253="",C253=""),"",D253*C253)</f>
        <v/>
      </c>
      <c r="F253" s="15">
        <f>IF(E253="","",IF(F252="",1,F252*(1+E253)))</f>
        <v/>
      </c>
      <c r="G253" s="15">
        <f>IF(E253="","",IF(G252="",1,G252*(1+C253)))</f>
        <v/>
      </c>
      <c r="H253" s="15">
        <f>IF(F253="","",IF(H252="",F253,MAX(H252,F253)))</f>
        <v/>
      </c>
      <c r="I253">
        <f>IF(OR(F253="",H253=""),"",F253/H253-1)</f>
        <v/>
      </c>
    </row>
    <row r="254">
      <c r="A254" s="14">
        <f>原始数据_周度!A254</f>
        <v/>
      </c>
      <c r="B254" s="15">
        <f>原始数据_周度!B254</f>
        <v/>
      </c>
      <c r="C254" s="15">
        <f>IFERROR(B254/B253-1,"")</f>
        <v/>
      </c>
      <c r="D254" s="15">
        <f>IFERROR(评分与状态_周度!F270,"")</f>
        <v/>
      </c>
      <c r="E254" s="15">
        <f>IF(OR(D254="",C254=""),"",D254*C254)</f>
        <v/>
      </c>
      <c r="F254" s="15">
        <f>IF(E254="","",IF(F253="",1,F253*(1+E254)))</f>
        <v/>
      </c>
      <c r="G254" s="15">
        <f>IF(E254="","",IF(G253="",1,G253*(1+C254)))</f>
        <v/>
      </c>
      <c r="H254" s="15">
        <f>IF(F254="","",IF(H253="",F254,MAX(H253,F254)))</f>
        <v/>
      </c>
      <c r="I254">
        <f>IF(OR(F254="",H254=""),"",F254/H254-1)</f>
        <v/>
      </c>
    </row>
    <row r="255">
      <c r="A255" s="14">
        <f>原始数据_周度!A255</f>
        <v/>
      </c>
      <c r="B255" s="15">
        <f>原始数据_周度!B255</f>
        <v/>
      </c>
      <c r="C255" s="15">
        <f>IFERROR(B255/B254-1,"")</f>
        <v/>
      </c>
      <c r="D255" s="15">
        <f>IFERROR(评分与状态_周度!F271,"")</f>
        <v/>
      </c>
      <c r="E255" s="15">
        <f>IF(OR(D255="",C255=""),"",D255*C255)</f>
        <v/>
      </c>
      <c r="F255" s="15">
        <f>IF(E255="","",IF(F254="",1,F254*(1+E255)))</f>
        <v/>
      </c>
      <c r="G255" s="15">
        <f>IF(E255="","",IF(G254="",1,G254*(1+C255)))</f>
        <v/>
      </c>
      <c r="H255" s="15">
        <f>IF(F255="","",IF(H254="",F255,MAX(H254,F255)))</f>
        <v/>
      </c>
      <c r="I255">
        <f>IF(OR(F255="",H255=""),"",F255/H255-1)</f>
        <v/>
      </c>
    </row>
    <row r="256">
      <c r="A256" s="14">
        <f>原始数据_周度!A256</f>
        <v/>
      </c>
      <c r="B256" s="15">
        <f>原始数据_周度!B256</f>
        <v/>
      </c>
      <c r="C256" s="15">
        <f>IFERROR(B256/B255-1,"")</f>
        <v/>
      </c>
      <c r="D256" s="15">
        <f>IFERROR(评分与状态_周度!F272,"")</f>
        <v/>
      </c>
      <c r="E256" s="15">
        <f>IF(OR(D256="",C256=""),"",D256*C256)</f>
        <v/>
      </c>
      <c r="F256" s="15">
        <f>IF(E256="","",IF(F255="",1,F255*(1+E256)))</f>
        <v/>
      </c>
      <c r="G256" s="15">
        <f>IF(E256="","",IF(G255="",1,G255*(1+C256)))</f>
        <v/>
      </c>
      <c r="H256" s="15">
        <f>IF(F256="","",IF(H255="",F256,MAX(H255,F256)))</f>
        <v/>
      </c>
      <c r="I256">
        <f>IF(OR(F256="",H256=""),"",F256/H256-1)</f>
        <v/>
      </c>
    </row>
    <row r="257">
      <c r="A257" s="14">
        <f>原始数据_周度!A257</f>
        <v/>
      </c>
      <c r="B257" s="15">
        <f>原始数据_周度!B257</f>
        <v/>
      </c>
      <c r="C257" s="15">
        <f>IFERROR(B257/B256-1,"")</f>
        <v/>
      </c>
      <c r="D257" s="15">
        <f>IFERROR(评分与状态_周度!F273,"")</f>
        <v/>
      </c>
      <c r="E257" s="15">
        <f>IF(OR(D257="",C257=""),"",D257*C257)</f>
        <v/>
      </c>
      <c r="F257" s="15">
        <f>IF(E257="","",IF(F256="",1,F256*(1+E257)))</f>
        <v/>
      </c>
      <c r="G257" s="15">
        <f>IF(E257="","",IF(G256="",1,G256*(1+C257)))</f>
        <v/>
      </c>
      <c r="H257" s="15">
        <f>IF(F257="","",IF(H256="",F257,MAX(H256,F257)))</f>
        <v/>
      </c>
      <c r="I257">
        <f>IF(OR(F257="",H257=""),"",F257/H257-1)</f>
        <v/>
      </c>
    </row>
    <row r="258">
      <c r="A258" s="14">
        <f>原始数据_周度!A258</f>
        <v/>
      </c>
      <c r="B258" s="15">
        <f>原始数据_周度!B258</f>
        <v/>
      </c>
      <c r="C258" s="15">
        <f>IFERROR(B258/B257-1,"")</f>
        <v/>
      </c>
      <c r="D258" s="15">
        <f>IFERROR(评分与状态_周度!F274,"")</f>
        <v/>
      </c>
      <c r="E258" s="15">
        <f>IF(OR(D258="",C258=""),"",D258*C258)</f>
        <v/>
      </c>
      <c r="F258" s="15">
        <f>IF(E258="","",IF(F257="",1,F257*(1+E258)))</f>
        <v/>
      </c>
      <c r="G258" s="15">
        <f>IF(E258="","",IF(G257="",1,G257*(1+C258)))</f>
        <v/>
      </c>
      <c r="H258" s="15">
        <f>IF(F258="","",IF(H257="",F258,MAX(H257,F258)))</f>
        <v/>
      </c>
      <c r="I258">
        <f>IF(OR(F258="",H258=""),"",F258/H258-1)</f>
        <v/>
      </c>
    </row>
    <row r="259">
      <c r="A259" s="14">
        <f>原始数据_周度!A259</f>
        <v/>
      </c>
      <c r="B259" s="15">
        <f>原始数据_周度!B259</f>
        <v/>
      </c>
      <c r="C259" s="15">
        <f>IFERROR(B259/B258-1,"")</f>
        <v/>
      </c>
      <c r="D259" s="15">
        <f>IFERROR(评分与状态_周度!F275,"")</f>
        <v/>
      </c>
      <c r="E259" s="15">
        <f>IF(OR(D259="",C259=""),"",D259*C259)</f>
        <v/>
      </c>
      <c r="F259" s="15">
        <f>IF(E259="","",IF(F258="",1,F258*(1+E259)))</f>
        <v/>
      </c>
      <c r="G259" s="15">
        <f>IF(E259="","",IF(G258="",1,G258*(1+C259)))</f>
        <v/>
      </c>
      <c r="H259" s="15">
        <f>IF(F259="","",IF(H258="",F259,MAX(H258,F259)))</f>
        <v/>
      </c>
      <c r="I259">
        <f>IF(OR(F259="",H259=""),"",F259/H259-1)</f>
        <v/>
      </c>
    </row>
    <row r="260">
      <c r="A260" s="14">
        <f>原始数据_周度!A260</f>
        <v/>
      </c>
      <c r="B260" s="15">
        <f>原始数据_周度!B260</f>
        <v/>
      </c>
      <c r="C260" s="15">
        <f>IFERROR(B260/B259-1,"")</f>
        <v/>
      </c>
      <c r="D260" s="15">
        <f>IFERROR(评分与状态_周度!F276,"")</f>
        <v/>
      </c>
      <c r="E260" s="15">
        <f>IF(OR(D260="",C260=""),"",D260*C260)</f>
        <v/>
      </c>
      <c r="F260" s="15">
        <f>IF(E260="","",IF(F259="",1,F259*(1+E260)))</f>
        <v/>
      </c>
      <c r="G260" s="15">
        <f>IF(E260="","",IF(G259="",1,G259*(1+C260)))</f>
        <v/>
      </c>
      <c r="H260" s="15">
        <f>IF(F260="","",IF(H259="",F260,MAX(H259,F260)))</f>
        <v/>
      </c>
      <c r="I260">
        <f>IF(OR(F260="",H260=""),"",F260/H260-1)</f>
        <v/>
      </c>
    </row>
    <row r="261">
      <c r="A261" s="14">
        <f>原始数据_周度!A261</f>
        <v/>
      </c>
      <c r="B261" s="15">
        <f>原始数据_周度!B261</f>
        <v/>
      </c>
      <c r="C261" s="15">
        <f>IFERROR(B261/B260-1,"")</f>
        <v/>
      </c>
      <c r="D261" s="15">
        <f>IFERROR(评分与状态_周度!F277,"")</f>
        <v/>
      </c>
      <c r="E261" s="15">
        <f>IF(OR(D261="",C261=""),"",D261*C261)</f>
        <v/>
      </c>
      <c r="F261" s="15">
        <f>IF(E261="","",IF(F260="",1,F260*(1+E261)))</f>
        <v/>
      </c>
      <c r="G261" s="15">
        <f>IF(E261="","",IF(G260="",1,G260*(1+C261)))</f>
        <v/>
      </c>
      <c r="H261" s="15">
        <f>IF(F261="","",IF(H260="",F261,MAX(H260,F261)))</f>
        <v/>
      </c>
      <c r="I261">
        <f>IF(OR(F261="",H261=""),"",F261/H261-1)</f>
        <v/>
      </c>
    </row>
    <row r="262">
      <c r="A262" s="14">
        <f>原始数据_周度!A262</f>
        <v/>
      </c>
      <c r="B262" s="15">
        <f>原始数据_周度!B262</f>
        <v/>
      </c>
      <c r="C262" s="15">
        <f>IFERROR(B262/B261-1,"")</f>
        <v/>
      </c>
      <c r="D262" s="15">
        <f>IFERROR(评分与状态_周度!F278,"")</f>
        <v/>
      </c>
      <c r="E262" s="15">
        <f>IF(OR(D262="",C262=""),"",D262*C262)</f>
        <v/>
      </c>
      <c r="F262" s="15">
        <f>IF(E262="","",IF(F261="",1,F261*(1+E262)))</f>
        <v/>
      </c>
      <c r="G262" s="15">
        <f>IF(E262="","",IF(G261="",1,G261*(1+C262)))</f>
        <v/>
      </c>
      <c r="H262" s="15">
        <f>IF(F262="","",IF(H261="",F262,MAX(H261,F262)))</f>
        <v/>
      </c>
      <c r="I262">
        <f>IF(OR(F262="",H262=""),"",F262/H262-1)</f>
        <v/>
      </c>
    </row>
    <row r="263">
      <c r="A263" s="14">
        <f>原始数据_周度!A263</f>
        <v/>
      </c>
      <c r="B263" s="15">
        <f>原始数据_周度!B263</f>
        <v/>
      </c>
      <c r="C263" s="15">
        <f>IFERROR(B263/B262-1,"")</f>
        <v/>
      </c>
      <c r="D263" s="15">
        <f>IFERROR(评分与状态_周度!F279,"")</f>
        <v/>
      </c>
      <c r="E263" s="15">
        <f>IF(OR(D263="",C263=""),"",D263*C263)</f>
        <v/>
      </c>
      <c r="F263" s="15">
        <f>IF(E263="","",IF(F262="",1,F262*(1+E263)))</f>
        <v/>
      </c>
      <c r="G263" s="15">
        <f>IF(E263="","",IF(G262="",1,G262*(1+C263)))</f>
        <v/>
      </c>
      <c r="H263" s="15">
        <f>IF(F263="","",IF(H262="",F263,MAX(H262,F263)))</f>
        <v/>
      </c>
      <c r="I263">
        <f>IF(OR(F263="",H263=""),"",F263/H263-1)</f>
        <v/>
      </c>
    </row>
    <row r="264">
      <c r="A264" s="14">
        <f>原始数据_周度!A264</f>
        <v/>
      </c>
      <c r="B264" s="15">
        <f>原始数据_周度!B264</f>
        <v/>
      </c>
      <c r="C264" s="15">
        <f>IFERROR(B264/B263-1,"")</f>
        <v/>
      </c>
      <c r="D264" s="15">
        <f>IFERROR(评分与状态_周度!F280,"")</f>
        <v/>
      </c>
      <c r="E264" s="15">
        <f>IF(OR(D264="",C264=""),"",D264*C264)</f>
        <v/>
      </c>
      <c r="F264" s="15">
        <f>IF(E264="","",IF(F263="",1,F263*(1+E264)))</f>
        <v/>
      </c>
      <c r="G264" s="15">
        <f>IF(E264="","",IF(G263="",1,G263*(1+C264)))</f>
        <v/>
      </c>
      <c r="H264" s="15">
        <f>IF(F264="","",IF(H263="",F264,MAX(H263,F264)))</f>
        <v/>
      </c>
      <c r="I264">
        <f>IF(OR(F264="",H264=""),"",F264/H264-1)</f>
        <v/>
      </c>
    </row>
    <row r="265">
      <c r="A265" s="14">
        <f>原始数据_周度!A265</f>
        <v/>
      </c>
      <c r="B265" s="15">
        <f>原始数据_周度!B265</f>
        <v/>
      </c>
      <c r="C265" s="15">
        <f>IFERROR(B265/B264-1,"")</f>
        <v/>
      </c>
      <c r="D265" s="15">
        <f>IFERROR(评分与状态_周度!F281,"")</f>
        <v/>
      </c>
      <c r="E265" s="15">
        <f>IF(OR(D265="",C265=""),"",D265*C265)</f>
        <v/>
      </c>
      <c r="F265" s="15">
        <f>IF(E265="","",IF(F264="",1,F264*(1+E265)))</f>
        <v/>
      </c>
      <c r="G265" s="15">
        <f>IF(E265="","",IF(G264="",1,G264*(1+C265)))</f>
        <v/>
      </c>
      <c r="H265" s="15">
        <f>IF(F265="","",IF(H264="",F265,MAX(H264,F265)))</f>
        <v/>
      </c>
      <c r="I265">
        <f>IF(OR(F265="",H265=""),"",F265/H265-1)</f>
        <v/>
      </c>
    </row>
    <row r="266">
      <c r="A266" s="14">
        <f>原始数据_周度!A266</f>
        <v/>
      </c>
      <c r="B266" s="15">
        <f>原始数据_周度!B266</f>
        <v/>
      </c>
      <c r="C266" s="15">
        <f>IFERROR(B266/B265-1,"")</f>
        <v/>
      </c>
      <c r="D266" s="15">
        <f>IFERROR(评分与状态_周度!F282,"")</f>
        <v/>
      </c>
      <c r="E266" s="15">
        <f>IF(OR(D266="",C266=""),"",D266*C266)</f>
        <v/>
      </c>
      <c r="F266" s="15">
        <f>IF(E266="","",IF(F265="",1,F265*(1+E266)))</f>
        <v/>
      </c>
      <c r="G266" s="15">
        <f>IF(E266="","",IF(G265="",1,G265*(1+C266)))</f>
        <v/>
      </c>
      <c r="H266" s="15">
        <f>IF(F266="","",IF(H265="",F266,MAX(H265,F266)))</f>
        <v/>
      </c>
      <c r="I266">
        <f>IF(OR(F266="",H266=""),"",F266/H266-1)</f>
        <v/>
      </c>
    </row>
    <row r="267">
      <c r="A267" s="14">
        <f>原始数据_周度!A267</f>
        <v/>
      </c>
      <c r="B267" s="15">
        <f>原始数据_周度!B267</f>
        <v/>
      </c>
      <c r="C267" s="15">
        <f>IFERROR(B267/B266-1,"")</f>
        <v/>
      </c>
      <c r="D267" s="15">
        <f>IFERROR(评分与状态_周度!F283,"")</f>
        <v/>
      </c>
      <c r="E267" s="15">
        <f>IF(OR(D267="",C267=""),"",D267*C267)</f>
        <v/>
      </c>
      <c r="F267" s="15">
        <f>IF(E267="","",IF(F266="",1,F266*(1+E267)))</f>
        <v/>
      </c>
      <c r="G267" s="15">
        <f>IF(E267="","",IF(G266="",1,G266*(1+C267)))</f>
        <v/>
      </c>
      <c r="H267" s="15">
        <f>IF(F267="","",IF(H266="",F267,MAX(H266,F267)))</f>
        <v/>
      </c>
      <c r="I267">
        <f>IF(OR(F267="",H267=""),"",F267/H267-1)</f>
        <v/>
      </c>
    </row>
    <row r="268">
      <c r="A268" s="14">
        <f>原始数据_周度!A268</f>
        <v/>
      </c>
      <c r="B268" s="15">
        <f>原始数据_周度!B268</f>
        <v/>
      </c>
      <c r="C268" s="15">
        <f>IFERROR(B268/B267-1,"")</f>
        <v/>
      </c>
      <c r="D268" s="15">
        <f>IFERROR(评分与状态_周度!F284,"")</f>
        <v/>
      </c>
      <c r="E268" s="15">
        <f>IF(OR(D268="",C268=""),"",D268*C268)</f>
        <v/>
      </c>
      <c r="F268" s="15">
        <f>IF(E268="","",IF(F267="",1,F267*(1+E268)))</f>
        <v/>
      </c>
      <c r="G268" s="15">
        <f>IF(E268="","",IF(G267="",1,G267*(1+C268)))</f>
        <v/>
      </c>
      <c r="H268" s="15">
        <f>IF(F268="","",IF(H267="",F268,MAX(H267,F268)))</f>
        <v/>
      </c>
      <c r="I268">
        <f>IF(OR(F268="",H268=""),"",F268/H268-1)</f>
        <v/>
      </c>
    </row>
    <row r="269">
      <c r="A269" s="14">
        <f>原始数据_周度!A269</f>
        <v/>
      </c>
      <c r="B269" s="15">
        <f>原始数据_周度!B269</f>
        <v/>
      </c>
      <c r="C269" s="15">
        <f>IFERROR(B269/B268-1,"")</f>
        <v/>
      </c>
      <c r="D269" s="15">
        <f>IFERROR(评分与状态_周度!F285,"")</f>
        <v/>
      </c>
      <c r="E269" s="15">
        <f>IF(OR(D269="",C269=""),"",D269*C269)</f>
        <v/>
      </c>
      <c r="F269" s="15">
        <f>IF(E269="","",IF(F268="",1,F268*(1+E269)))</f>
        <v/>
      </c>
      <c r="G269" s="15">
        <f>IF(E269="","",IF(G268="",1,G268*(1+C269)))</f>
        <v/>
      </c>
      <c r="H269" s="15">
        <f>IF(F269="","",IF(H268="",F269,MAX(H268,F269)))</f>
        <v/>
      </c>
      <c r="I269">
        <f>IF(OR(F269="",H269=""),"",F269/H269-1)</f>
        <v/>
      </c>
    </row>
    <row r="270">
      <c r="A270" s="14">
        <f>原始数据_周度!A270</f>
        <v/>
      </c>
      <c r="B270" s="15">
        <f>原始数据_周度!B270</f>
        <v/>
      </c>
      <c r="C270" s="15">
        <f>IFERROR(B270/B269-1,"")</f>
        <v/>
      </c>
      <c r="D270" s="15">
        <f>IFERROR(评分与状态_周度!F286,"")</f>
        <v/>
      </c>
      <c r="E270" s="15">
        <f>IF(OR(D270="",C270=""),"",D270*C270)</f>
        <v/>
      </c>
      <c r="F270" s="15">
        <f>IF(E270="","",IF(F269="",1,F269*(1+E270)))</f>
        <v/>
      </c>
      <c r="G270" s="15">
        <f>IF(E270="","",IF(G269="",1,G269*(1+C270)))</f>
        <v/>
      </c>
      <c r="H270" s="15">
        <f>IF(F270="","",IF(H269="",F270,MAX(H269,F270)))</f>
        <v/>
      </c>
      <c r="I270">
        <f>IF(OR(F270="",H270=""),"",F270/H270-1)</f>
        <v/>
      </c>
    </row>
    <row r="271">
      <c r="A271" s="14">
        <f>原始数据_周度!A271</f>
        <v/>
      </c>
      <c r="B271" s="15">
        <f>原始数据_周度!B271</f>
        <v/>
      </c>
      <c r="C271" s="15">
        <f>IFERROR(B271/B270-1,"")</f>
        <v/>
      </c>
      <c r="D271" s="15">
        <f>IFERROR(评分与状态_周度!F287,"")</f>
        <v/>
      </c>
      <c r="E271" s="15">
        <f>IF(OR(D271="",C271=""),"",D271*C271)</f>
        <v/>
      </c>
      <c r="F271" s="15">
        <f>IF(E271="","",IF(F270="",1,F270*(1+E271)))</f>
        <v/>
      </c>
      <c r="G271" s="15">
        <f>IF(E271="","",IF(G270="",1,G270*(1+C271)))</f>
        <v/>
      </c>
      <c r="H271" s="15">
        <f>IF(F271="","",IF(H270="",F271,MAX(H270,F271)))</f>
        <v/>
      </c>
      <c r="I271">
        <f>IF(OR(F271="",H271=""),"",F271/H271-1)</f>
        <v/>
      </c>
    </row>
    <row r="272">
      <c r="A272" s="14">
        <f>原始数据_周度!A272</f>
        <v/>
      </c>
      <c r="B272" s="15">
        <f>原始数据_周度!B272</f>
        <v/>
      </c>
      <c r="C272" s="15">
        <f>IFERROR(B272/B271-1,"")</f>
        <v/>
      </c>
      <c r="D272" s="15">
        <f>IFERROR(评分与状态_周度!F288,"")</f>
        <v/>
      </c>
      <c r="E272" s="15">
        <f>IF(OR(D272="",C272=""),"",D272*C272)</f>
        <v/>
      </c>
      <c r="F272" s="15">
        <f>IF(E272="","",IF(F271="",1,F271*(1+E272)))</f>
        <v/>
      </c>
      <c r="G272" s="15">
        <f>IF(E272="","",IF(G271="",1,G271*(1+C272)))</f>
        <v/>
      </c>
      <c r="H272" s="15">
        <f>IF(F272="","",IF(H271="",F272,MAX(H271,F272)))</f>
        <v/>
      </c>
      <c r="I272">
        <f>IF(OR(F272="",H272=""),"",F272/H272-1)</f>
        <v/>
      </c>
    </row>
    <row r="273">
      <c r="A273" s="14">
        <f>原始数据_周度!A273</f>
        <v/>
      </c>
      <c r="B273" s="15">
        <f>原始数据_周度!B273</f>
        <v/>
      </c>
      <c r="C273" s="15">
        <f>IFERROR(B273/B272-1,"")</f>
        <v/>
      </c>
      <c r="D273" s="15">
        <f>IFERROR(评分与状态_周度!F289,"")</f>
        <v/>
      </c>
      <c r="E273" s="15">
        <f>IF(OR(D273="",C273=""),"",D273*C273)</f>
        <v/>
      </c>
      <c r="F273" s="15">
        <f>IF(E273="","",IF(F272="",1,F272*(1+E273)))</f>
        <v/>
      </c>
      <c r="G273" s="15">
        <f>IF(E273="","",IF(G272="",1,G272*(1+C273)))</f>
        <v/>
      </c>
      <c r="H273" s="15">
        <f>IF(F273="","",IF(H272="",F273,MAX(H272,F273)))</f>
        <v/>
      </c>
      <c r="I273">
        <f>IF(OR(F273="",H273=""),"",F273/H273-1)</f>
        <v/>
      </c>
    </row>
    <row r="274">
      <c r="A274" s="14">
        <f>原始数据_周度!A274</f>
        <v/>
      </c>
      <c r="B274" s="15">
        <f>原始数据_周度!B274</f>
        <v/>
      </c>
      <c r="C274" s="15">
        <f>IFERROR(B274/B273-1,"")</f>
        <v/>
      </c>
      <c r="D274" s="15">
        <f>IFERROR(评分与状态_周度!F290,"")</f>
        <v/>
      </c>
      <c r="E274" s="15">
        <f>IF(OR(D274="",C274=""),"",D274*C274)</f>
        <v/>
      </c>
      <c r="F274" s="15">
        <f>IF(E274="","",IF(F273="",1,F273*(1+E274)))</f>
        <v/>
      </c>
      <c r="G274" s="15">
        <f>IF(E274="","",IF(G273="",1,G273*(1+C274)))</f>
        <v/>
      </c>
      <c r="H274" s="15">
        <f>IF(F274="","",IF(H273="",F274,MAX(H273,F274)))</f>
        <v/>
      </c>
      <c r="I274">
        <f>IF(OR(F274="",H274=""),"",F274/H274-1)</f>
        <v/>
      </c>
    </row>
    <row r="275">
      <c r="A275" s="14">
        <f>原始数据_周度!A275</f>
        <v/>
      </c>
      <c r="B275" s="15">
        <f>原始数据_周度!B275</f>
        <v/>
      </c>
      <c r="C275" s="15">
        <f>IFERROR(B275/B274-1,"")</f>
        <v/>
      </c>
      <c r="D275" s="15">
        <f>IFERROR(评分与状态_周度!F291,"")</f>
        <v/>
      </c>
      <c r="E275" s="15">
        <f>IF(OR(D275="",C275=""),"",D275*C275)</f>
        <v/>
      </c>
      <c r="F275" s="15">
        <f>IF(E275="","",IF(F274="",1,F274*(1+E275)))</f>
        <v/>
      </c>
      <c r="G275" s="15">
        <f>IF(E275="","",IF(G274="",1,G274*(1+C275)))</f>
        <v/>
      </c>
      <c r="H275" s="15">
        <f>IF(F275="","",IF(H274="",F275,MAX(H274,F275)))</f>
        <v/>
      </c>
      <c r="I275">
        <f>IF(OR(F275="",H275=""),"",F275/H275-1)</f>
        <v/>
      </c>
    </row>
    <row r="276">
      <c r="A276" s="14">
        <f>原始数据_周度!A276</f>
        <v/>
      </c>
      <c r="B276" s="15">
        <f>原始数据_周度!B276</f>
        <v/>
      </c>
      <c r="C276" s="15">
        <f>IFERROR(B276/B275-1,"")</f>
        <v/>
      </c>
      <c r="D276" s="15">
        <f>IFERROR(评分与状态_周度!F292,"")</f>
        <v/>
      </c>
      <c r="E276" s="15">
        <f>IF(OR(D276="",C276=""),"",D276*C276)</f>
        <v/>
      </c>
      <c r="F276" s="15">
        <f>IF(E276="","",IF(F275="",1,F275*(1+E276)))</f>
        <v/>
      </c>
      <c r="G276" s="15">
        <f>IF(E276="","",IF(G275="",1,G275*(1+C276)))</f>
        <v/>
      </c>
      <c r="H276" s="15">
        <f>IF(F276="","",IF(H275="",F276,MAX(H275,F276)))</f>
        <v/>
      </c>
      <c r="I276">
        <f>IF(OR(F276="",H276=""),"",F276/H276-1)</f>
        <v/>
      </c>
    </row>
    <row r="277">
      <c r="A277" s="14">
        <f>原始数据_周度!A277</f>
        <v/>
      </c>
      <c r="B277" s="15">
        <f>原始数据_周度!B277</f>
        <v/>
      </c>
      <c r="C277" s="15">
        <f>IFERROR(B277/B276-1,"")</f>
        <v/>
      </c>
      <c r="D277" s="15">
        <f>IFERROR(评分与状态_周度!F293,"")</f>
        <v/>
      </c>
      <c r="E277" s="15">
        <f>IF(OR(D277="",C277=""),"",D277*C277)</f>
        <v/>
      </c>
      <c r="F277" s="15">
        <f>IF(E277="","",IF(F276="",1,F276*(1+E277)))</f>
        <v/>
      </c>
      <c r="G277" s="15">
        <f>IF(E277="","",IF(G276="",1,G276*(1+C277)))</f>
        <v/>
      </c>
      <c r="H277" s="15">
        <f>IF(F277="","",IF(H276="",F277,MAX(H276,F277)))</f>
        <v/>
      </c>
      <c r="I277">
        <f>IF(OR(F277="",H277=""),"",F277/H277-1)</f>
        <v/>
      </c>
    </row>
    <row r="278">
      <c r="A278" s="14">
        <f>原始数据_周度!A278</f>
        <v/>
      </c>
      <c r="B278" s="15">
        <f>原始数据_周度!B278</f>
        <v/>
      </c>
      <c r="C278" s="15">
        <f>IFERROR(B278/B277-1,"")</f>
        <v/>
      </c>
      <c r="D278" s="15">
        <f>IFERROR(评分与状态_周度!F294,"")</f>
        <v/>
      </c>
      <c r="E278" s="15">
        <f>IF(OR(D278="",C278=""),"",D278*C278)</f>
        <v/>
      </c>
      <c r="F278" s="15">
        <f>IF(E278="","",IF(F277="",1,F277*(1+E278)))</f>
        <v/>
      </c>
      <c r="G278" s="15">
        <f>IF(E278="","",IF(G277="",1,G277*(1+C278)))</f>
        <v/>
      </c>
      <c r="H278" s="15">
        <f>IF(F278="","",IF(H277="",F278,MAX(H277,F278)))</f>
        <v/>
      </c>
      <c r="I278">
        <f>IF(OR(F278="",H278=""),"",F278/H278-1)</f>
        <v/>
      </c>
    </row>
    <row r="279">
      <c r="A279" s="14">
        <f>原始数据_周度!A279</f>
        <v/>
      </c>
      <c r="B279" s="15">
        <f>原始数据_周度!B279</f>
        <v/>
      </c>
      <c r="C279" s="15">
        <f>IFERROR(B279/B278-1,"")</f>
        <v/>
      </c>
      <c r="D279" s="15">
        <f>IFERROR(评分与状态_周度!F295,"")</f>
        <v/>
      </c>
      <c r="E279" s="15">
        <f>IF(OR(D279="",C279=""),"",D279*C279)</f>
        <v/>
      </c>
      <c r="F279" s="15">
        <f>IF(E279="","",IF(F278="",1,F278*(1+E279)))</f>
        <v/>
      </c>
      <c r="G279" s="15">
        <f>IF(E279="","",IF(G278="",1,G278*(1+C279)))</f>
        <v/>
      </c>
      <c r="H279" s="15">
        <f>IF(F279="","",IF(H278="",F279,MAX(H278,F279)))</f>
        <v/>
      </c>
      <c r="I279">
        <f>IF(OR(F279="",H279=""),"",F279/H279-1)</f>
        <v/>
      </c>
    </row>
    <row r="280">
      <c r="A280" s="14">
        <f>原始数据_周度!A280</f>
        <v/>
      </c>
      <c r="B280" s="15">
        <f>原始数据_周度!B280</f>
        <v/>
      </c>
      <c r="C280" s="15">
        <f>IFERROR(B280/B279-1,"")</f>
        <v/>
      </c>
      <c r="D280" s="15">
        <f>IFERROR(评分与状态_周度!F296,"")</f>
        <v/>
      </c>
      <c r="E280" s="15">
        <f>IF(OR(D280="",C280=""),"",D280*C280)</f>
        <v/>
      </c>
      <c r="F280" s="15">
        <f>IF(E280="","",IF(F279="",1,F279*(1+E280)))</f>
        <v/>
      </c>
      <c r="G280" s="15">
        <f>IF(E280="","",IF(G279="",1,G279*(1+C280)))</f>
        <v/>
      </c>
      <c r="H280" s="15">
        <f>IF(F280="","",IF(H279="",F280,MAX(H279,F280)))</f>
        <v/>
      </c>
      <c r="I280">
        <f>IF(OR(F280="",H280=""),"",F280/H280-1)</f>
        <v/>
      </c>
    </row>
    <row r="281">
      <c r="A281" s="14">
        <f>原始数据_周度!A281</f>
        <v/>
      </c>
      <c r="B281" s="15">
        <f>原始数据_周度!B281</f>
        <v/>
      </c>
      <c r="C281" s="15">
        <f>IFERROR(B281/B280-1,"")</f>
        <v/>
      </c>
      <c r="D281" s="15">
        <f>IFERROR(评分与状态_周度!F297,"")</f>
        <v/>
      </c>
      <c r="E281" s="15">
        <f>IF(OR(D281="",C281=""),"",D281*C281)</f>
        <v/>
      </c>
      <c r="F281" s="15">
        <f>IF(E281="","",IF(F280="",1,F280*(1+E281)))</f>
        <v/>
      </c>
      <c r="G281" s="15">
        <f>IF(E281="","",IF(G280="",1,G280*(1+C281)))</f>
        <v/>
      </c>
      <c r="H281" s="15">
        <f>IF(F281="","",IF(H280="",F281,MAX(H280,F281)))</f>
        <v/>
      </c>
      <c r="I281">
        <f>IF(OR(F281="",H281=""),"",F281/H281-1)</f>
        <v/>
      </c>
    </row>
    <row r="282">
      <c r="A282" s="14">
        <f>原始数据_周度!A282</f>
        <v/>
      </c>
      <c r="B282" s="15">
        <f>原始数据_周度!B282</f>
        <v/>
      </c>
      <c r="C282" s="15">
        <f>IFERROR(B282/B281-1,"")</f>
        <v/>
      </c>
      <c r="D282" s="15">
        <f>IFERROR(评分与状态_周度!F298,"")</f>
        <v/>
      </c>
      <c r="E282" s="15">
        <f>IF(OR(D282="",C282=""),"",D282*C282)</f>
        <v/>
      </c>
      <c r="F282" s="15">
        <f>IF(E282="","",IF(F281="",1,F281*(1+E282)))</f>
        <v/>
      </c>
      <c r="G282" s="15">
        <f>IF(E282="","",IF(G281="",1,G281*(1+C282)))</f>
        <v/>
      </c>
      <c r="H282" s="15">
        <f>IF(F282="","",IF(H281="",F282,MAX(H281,F282)))</f>
        <v/>
      </c>
      <c r="I282">
        <f>IF(OR(F282="",H282=""),"",F282/H282-1)</f>
        <v/>
      </c>
    </row>
    <row r="283">
      <c r="A283" s="14">
        <f>原始数据_周度!A283</f>
        <v/>
      </c>
      <c r="B283" s="15">
        <f>原始数据_周度!B283</f>
        <v/>
      </c>
      <c r="C283" s="15">
        <f>IFERROR(B283/B282-1,"")</f>
        <v/>
      </c>
      <c r="D283" s="15">
        <f>IFERROR(评分与状态_周度!F299,"")</f>
        <v/>
      </c>
      <c r="E283" s="15">
        <f>IF(OR(D283="",C283=""),"",D283*C283)</f>
        <v/>
      </c>
      <c r="F283" s="15">
        <f>IF(E283="","",IF(F282="",1,F282*(1+E283)))</f>
        <v/>
      </c>
      <c r="G283" s="15">
        <f>IF(E283="","",IF(G282="",1,G282*(1+C283)))</f>
        <v/>
      </c>
      <c r="H283" s="15">
        <f>IF(F283="","",IF(H282="",F283,MAX(H282,F283)))</f>
        <v/>
      </c>
      <c r="I283">
        <f>IF(OR(F283="",H283=""),"",F283/H283-1)</f>
        <v/>
      </c>
    </row>
    <row r="284">
      <c r="A284" s="14">
        <f>原始数据_周度!A284</f>
        <v/>
      </c>
      <c r="B284" s="15">
        <f>原始数据_周度!B284</f>
        <v/>
      </c>
      <c r="C284" s="15">
        <f>IFERROR(B284/B283-1,"")</f>
        <v/>
      </c>
      <c r="D284" s="15">
        <f>IFERROR(评分与状态_周度!F300,"")</f>
        <v/>
      </c>
      <c r="E284" s="15">
        <f>IF(OR(D284="",C284=""),"",D284*C284)</f>
        <v/>
      </c>
      <c r="F284" s="15">
        <f>IF(E284="","",IF(F283="",1,F283*(1+E284)))</f>
        <v/>
      </c>
      <c r="G284" s="15">
        <f>IF(E284="","",IF(G283="",1,G283*(1+C284)))</f>
        <v/>
      </c>
      <c r="H284" s="15">
        <f>IF(F284="","",IF(H283="",F284,MAX(H283,F284)))</f>
        <v/>
      </c>
      <c r="I284">
        <f>IF(OR(F284="",H284=""),"",F284/H284-1)</f>
        <v/>
      </c>
    </row>
    <row r="285">
      <c r="A285" s="14">
        <f>原始数据_周度!A285</f>
        <v/>
      </c>
      <c r="B285" s="15">
        <f>原始数据_周度!B285</f>
        <v/>
      </c>
      <c r="C285" s="15">
        <f>IFERROR(B285/B284-1,"")</f>
        <v/>
      </c>
      <c r="D285" s="15">
        <f>IFERROR(评分与状态_周度!F301,"")</f>
        <v/>
      </c>
      <c r="E285" s="15">
        <f>IF(OR(D285="",C285=""),"",D285*C285)</f>
        <v/>
      </c>
      <c r="F285" s="15">
        <f>IF(E285="","",IF(F284="",1,F284*(1+E285)))</f>
        <v/>
      </c>
      <c r="G285" s="15">
        <f>IF(E285="","",IF(G284="",1,G284*(1+C285)))</f>
        <v/>
      </c>
      <c r="H285" s="15">
        <f>IF(F285="","",IF(H284="",F285,MAX(H284,F285)))</f>
        <v/>
      </c>
      <c r="I285">
        <f>IF(OR(F285="",H285=""),"",F285/H285-1)</f>
        <v/>
      </c>
    </row>
    <row r="286">
      <c r="A286" s="14">
        <f>原始数据_周度!A286</f>
        <v/>
      </c>
      <c r="B286" s="15">
        <f>原始数据_周度!B286</f>
        <v/>
      </c>
      <c r="C286" s="15">
        <f>IFERROR(B286/B285-1,"")</f>
        <v/>
      </c>
      <c r="D286" s="15">
        <f>IFERROR(评分与状态_周度!F302,"")</f>
        <v/>
      </c>
      <c r="E286" s="15">
        <f>IF(OR(D286="",C286=""),"",D286*C286)</f>
        <v/>
      </c>
      <c r="F286" s="15">
        <f>IF(E286="","",IF(F285="",1,F285*(1+E286)))</f>
        <v/>
      </c>
      <c r="G286" s="15">
        <f>IF(E286="","",IF(G285="",1,G285*(1+C286)))</f>
        <v/>
      </c>
      <c r="H286" s="15">
        <f>IF(F286="","",IF(H285="",F286,MAX(H285,F286)))</f>
        <v/>
      </c>
      <c r="I286">
        <f>IF(OR(F286="",H286=""),"",F286/H286-1)</f>
        <v/>
      </c>
    </row>
    <row r="287">
      <c r="A287" s="14">
        <f>原始数据_周度!A287</f>
        <v/>
      </c>
      <c r="B287" s="15">
        <f>原始数据_周度!B287</f>
        <v/>
      </c>
      <c r="C287" s="15">
        <f>IFERROR(B287/B286-1,"")</f>
        <v/>
      </c>
      <c r="D287" s="15">
        <f>IFERROR(评分与状态_周度!F303,"")</f>
        <v/>
      </c>
      <c r="E287" s="15">
        <f>IF(OR(D287="",C287=""),"",D287*C287)</f>
        <v/>
      </c>
      <c r="F287" s="15">
        <f>IF(E287="","",IF(F286="",1,F286*(1+E287)))</f>
        <v/>
      </c>
      <c r="G287" s="15">
        <f>IF(E287="","",IF(G286="",1,G286*(1+C287)))</f>
        <v/>
      </c>
      <c r="H287" s="15">
        <f>IF(F287="","",IF(H286="",F287,MAX(H286,F287)))</f>
        <v/>
      </c>
      <c r="I287">
        <f>IF(OR(F287="",H287=""),"",F287/H287-1)</f>
        <v/>
      </c>
    </row>
    <row r="288">
      <c r="A288" s="14">
        <f>原始数据_周度!A288</f>
        <v/>
      </c>
      <c r="B288" s="15">
        <f>原始数据_周度!B288</f>
        <v/>
      </c>
      <c r="C288" s="15">
        <f>IFERROR(B288/B287-1,"")</f>
        <v/>
      </c>
      <c r="D288" s="15">
        <f>IFERROR(评分与状态_周度!F304,"")</f>
        <v/>
      </c>
      <c r="E288" s="15">
        <f>IF(OR(D288="",C288=""),"",D288*C288)</f>
        <v/>
      </c>
      <c r="F288" s="15">
        <f>IF(E288="","",IF(F287="",1,F287*(1+E288)))</f>
        <v/>
      </c>
      <c r="G288" s="15">
        <f>IF(E288="","",IF(G287="",1,G287*(1+C288)))</f>
        <v/>
      </c>
      <c r="H288" s="15">
        <f>IF(F288="","",IF(H287="",F288,MAX(H287,F288)))</f>
        <v/>
      </c>
      <c r="I288">
        <f>IF(OR(F288="",H288=""),"",F288/H288-1)</f>
        <v/>
      </c>
    </row>
    <row r="289">
      <c r="A289" s="14">
        <f>原始数据_周度!A289</f>
        <v/>
      </c>
      <c r="B289" s="15">
        <f>原始数据_周度!B289</f>
        <v/>
      </c>
      <c r="C289" s="15">
        <f>IFERROR(B289/B288-1,"")</f>
        <v/>
      </c>
      <c r="D289" s="15">
        <f>IFERROR(评分与状态_周度!F305,"")</f>
        <v/>
      </c>
      <c r="E289" s="15">
        <f>IF(OR(D289="",C289=""),"",D289*C289)</f>
        <v/>
      </c>
      <c r="F289" s="15">
        <f>IF(E289="","",IF(F288="",1,F288*(1+E289)))</f>
        <v/>
      </c>
      <c r="G289" s="15">
        <f>IF(E289="","",IF(G288="",1,G288*(1+C289)))</f>
        <v/>
      </c>
      <c r="H289" s="15">
        <f>IF(F289="","",IF(H288="",F289,MAX(H288,F289)))</f>
        <v/>
      </c>
      <c r="I289">
        <f>IF(OR(F289="",H289=""),"",F289/H289-1)</f>
        <v/>
      </c>
    </row>
    <row r="290">
      <c r="A290" s="14">
        <f>原始数据_周度!A290</f>
        <v/>
      </c>
      <c r="B290" s="15">
        <f>原始数据_周度!B290</f>
        <v/>
      </c>
      <c r="C290" s="15">
        <f>IFERROR(B290/B289-1,"")</f>
        <v/>
      </c>
      <c r="D290" s="15">
        <f>IFERROR(评分与状态_周度!F306,"")</f>
        <v/>
      </c>
      <c r="E290" s="15">
        <f>IF(OR(D290="",C290=""),"",D290*C290)</f>
        <v/>
      </c>
      <c r="F290" s="15">
        <f>IF(E290="","",IF(F289="",1,F289*(1+E290)))</f>
        <v/>
      </c>
      <c r="G290" s="15">
        <f>IF(E290="","",IF(G289="",1,G289*(1+C290)))</f>
        <v/>
      </c>
      <c r="H290" s="15">
        <f>IF(F290="","",IF(H289="",F290,MAX(H289,F290)))</f>
        <v/>
      </c>
      <c r="I290">
        <f>IF(OR(F290="",H290=""),"",F290/H290-1)</f>
        <v/>
      </c>
    </row>
    <row r="291">
      <c r="A291" s="14">
        <f>原始数据_周度!A291</f>
        <v/>
      </c>
      <c r="B291" s="15">
        <f>原始数据_周度!B291</f>
        <v/>
      </c>
      <c r="C291" s="15">
        <f>IFERROR(B291/B290-1,"")</f>
        <v/>
      </c>
      <c r="D291" s="15">
        <f>IFERROR(评分与状态_周度!F307,"")</f>
        <v/>
      </c>
      <c r="E291" s="15">
        <f>IF(OR(D291="",C291=""),"",D291*C291)</f>
        <v/>
      </c>
      <c r="F291" s="15">
        <f>IF(E291="","",IF(F290="",1,F290*(1+E291)))</f>
        <v/>
      </c>
      <c r="G291" s="15">
        <f>IF(E291="","",IF(G290="",1,G290*(1+C291)))</f>
        <v/>
      </c>
      <c r="H291" s="15">
        <f>IF(F291="","",IF(H290="",F291,MAX(H290,F291)))</f>
        <v/>
      </c>
      <c r="I291">
        <f>IF(OR(F291="",H291=""),"",F291/H291-1)</f>
        <v/>
      </c>
    </row>
    <row r="292">
      <c r="A292" s="14">
        <f>原始数据_周度!A292</f>
        <v/>
      </c>
      <c r="B292" s="15">
        <f>原始数据_周度!B292</f>
        <v/>
      </c>
      <c r="C292" s="15">
        <f>IFERROR(B292/B291-1,"")</f>
        <v/>
      </c>
      <c r="D292" s="15">
        <f>IFERROR(评分与状态_周度!F308,"")</f>
        <v/>
      </c>
      <c r="E292" s="15">
        <f>IF(OR(D292="",C292=""),"",D292*C292)</f>
        <v/>
      </c>
      <c r="F292" s="15">
        <f>IF(E292="","",IF(F291="",1,F291*(1+E292)))</f>
        <v/>
      </c>
      <c r="G292" s="15">
        <f>IF(E292="","",IF(G291="",1,G291*(1+C292)))</f>
        <v/>
      </c>
      <c r="H292" s="15">
        <f>IF(F292="","",IF(H291="",F292,MAX(H291,F292)))</f>
        <v/>
      </c>
      <c r="I292">
        <f>IF(OR(F292="",H292=""),"",F292/H292-1)</f>
        <v/>
      </c>
    </row>
    <row r="293">
      <c r="A293" s="14">
        <f>原始数据_周度!A293</f>
        <v/>
      </c>
      <c r="B293" s="15">
        <f>原始数据_周度!B293</f>
        <v/>
      </c>
      <c r="C293" s="15">
        <f>IFERROR(B293/B292-1,"")</f>
        <v/>
      </c>
      <c r="D293" s="15">
        <f>IFERROR(评分与状态_周度!F309,"")</f>
        <v/>
      </c>
      <c r="E293" s="15">
        <f>IF(OR(D293="",C293=""),"",D293*C293)</f>
        <v/>
      </c>
      <c r="F293" s="15">
        <f>IF(E293="","",IF(F292="",1,F292*(1+E293)))</f>
        <v/>
      </c>
      <c r="G293" s="15">
        <f>IF(E293="","",IF(G292="",1,G292*(1+C293)))</f>
        <v/>
      </c>
      <c r="H293" s="15">
        <f>IF(F293="","",IF(H292="",F293,MAX(H292,F293)))</f>
        <v/>
      </c>
      <c r="I293">
        <f>IF(OR(F293="",H293=""),"",F293/H293-1)</f>
        <v/>
      </c>
    </row>
    <row r="294">
      <c r="A294" s="14">
        <f>原始数据_周度!A294</f>
        <v/>
      </c>
      <c r="B294" s="15">
        <f>原始数据_周度!B294</f>
        <v/>
      </c>
      <c r="C294" s="15">
        <f>IFERROR(B294/B293-1,"")</f>
        <v/>
      </c>
      <c r="D294" s="15">
        <f>IFERROR(评分与状态_周度!F310,"")</f>
        <v/>
      </c>
      <c r="E294" s="15">
        <f>IF(OR(D294="",C294=""),"",D294*C294)</f>
        <v/>
      </c>
      <c r="F294" s="15">
        <f>IF(E294="","",IF(F293="",1,F293*(1+E294)))</f>
        <v/>
      </c>
      <c r="G294" s="15">
        <f>IF(E294="","",IF(G293="",1,G293*(1+C294)))</f>
        <v/>
      </c>
      <c r="H294" s="15">
        <f>IF(F294="","",IF(H293="",F294,MAX(H293,F294)))</f>
        <v/>
      </c>
      <c r="I294">
        <f>IF(OR(F294="",H294=""),"",F294/H294-1)</f>
        <v/>
      </c>
    </row>
    <row r="295">
      <c r="A295" s="14">
        <f>原始数据_周度!A295</f>
        <v/>
      </c>
      <c r="B295" s="15">
        <f>原始数据_周度!B295</f>
        <v/>
      </c>
      <c r="C295" s="15">
        <f>IFERROR(B295/B294-1,"")</f>
        <v/>
      </c>
      <c r="D295" s="15">
        <f>IFERROR(评分与状态_周度!F311,"")</f>
        <v/>
      </c>
      <c r="E295" s="15">
        <f>IF(OR(D295="",C295=""),"",D295*C295)</f>
        <v/>
      </c>
      <c r="F295" s="15">
        <f>IF(E295="","",IF(F294="",1,F294*(1+E295)))</f>
        <v/>
      </c>
      <c r="G295" s="15">
        <f>IF(E295="","",IF(G294="",1,G294*(1+C295)))</f>
        <v/>
      </c>
      <c r="H295" s="15">
        <f>IF(F295="","",IF(H294="",F295,MAX(H294,F295)))</f>
        <v/>
      </c>
      <c r="I295">
        <f>IF(OR(F295="",H295=""),"",F295/H295-1)</f>
        <v/>
      </c>
    </row>
    <row r="296">
      <c r="A296" s="14">
        <f>原始数据_周度!A296</f>
        <v/>
      </c>
      <c r="B296" s="15">
        <f>原始数据_周度!B296</f>
        <v/>
      </c>
      <c r="C296" s="15">
        <f>IFERROR(B296/B295-1,"")</f>
        <v/>
      </c>
      <c r="D296" s="15">
        <f>IFERROR(评分与状态_周度!F312,"")</f>
        <v/>
      </c>
      <c r="E296" s="15">
        <f>IF(OR(D296="",C296=""),"",D296*C296)</f>
        <v/>
      </c>
      <c r="F296" s="15">
        <f>IF(E296="","",IF(F295="",1,F295*(1+E296)))</f>
        <v/>
      </c>
      <c r="G296" s="15">
        <f>IF(E296="","",IF(G295="",1,G295*(1+C296)))</f>
        <v/>
      </c>
      <c r="H296" s="15">
        <f>IF(F296="","",IF(H295="",F296,MAX(H295,F296)))</f>
        <v/>
      </c>
      <c r="I296">
        <f>IF(OR(F296="",H296=""),"",F296/H296-1)</f>
        <v/>
      </c>
    </row>
    <row r="297">
      <c r="A297" s="14">
        <f>原始数据_周度!A297</f>
        <v/>
      </c>
      <c r="B297" s="15">
        <f>原始数据_周度!B297</f>
        <v/>
      </c>
      <c r="C297" s="15">
        <f>IFERROR(B297/B296-1,"")</f>
        <v/>
      </c>
      <c r="D297" s="15">
        <f>IFERROR(评分与状态_周度!F313,"")</f>
        <v/>
      </c>
      <c r="E297" s="15">
        <f>IF(OR(D297="",C297=""),"",D297*C297)</f>
        <v/>
      </c>
      <c r="F297" s="15">
        <f>IF(E297="","",IF(F296="",1,F296*(1+E297)))</f>
        <v/>
      </c>
      <c r="G297" s="15">
        <f>IF(E297="","",IF(G296="",1,G296*(1+C297)))</f>
        <v/>
      </c>
      <c r="H297" s="15">
        <f>IF(F297="","",IF(H296="",F297,MAX(H296,F297)))</f>
        <v/>
      </c>
      <c r="I297">
        <f>IF(OR(F297="",H297=""),"",F297/H297-1)</f>
        <v/>
      </c>
    </row>
    <row r="298">
      <c r="A298" s="14">
        <f>原始数据_周度!A298</f>
        <v/>
      </c>
      <c r="B298" s="15">
        <f>原始数据_周度!B298</f>
        <v/>
      </c>
      <c r="C298" s="15">
        <f>IFERROR(B298/B297-1,"")</f>
        <v/>
      </c>
      <c r="D298" s="15">
        <f>IFERROR(评分与状态_周度!F314,"")</f>
        <v/>
      </c>
      <c r="E298" s="15">
        <f>IF(OR(D298="",C298=""),"",D298*C298)</f>
        <v/>
      </c>
      <c r="F298" s="15">
        <f>IF(E298="","",IF(F297="",1,F297*(1+E298)))</f>
        <v/>
      </c>
      <c r="G298" s="15">
        <f>IF(E298="","",IF(G297="",1,G297*(1+C298)))</f>
        <v/>
      </c>
      <c r="H298" s="15">
        <f>IF(F298="","",IF(H297="",F298,MAX(H297,F298)))</f>
        <v/>
      </c>
      <c r="I298">
        <f>IF(OR(F298="",H298=""),"",F298/H298-1)</f>
        <v/>
      </c>
    </row>
    <row r="299">
      <c r="A299" s="14">
        <f>原始数据_周度!A299</f>
        <v/>
      </c>
      <c r="B299" s="15">
        <f>原始数据_周度!B299</f>
        <v/>
      </c>
      <c r="C299" s="15">
        <f>IFERROR(B299/B298-1,"")</f>
        <v/>
      </c>
      <c r="D299" s="15">
        <f>IFERROR(评分与状态_周度!F315,"")</f>
        <v/>
      </c>
      <c r="E299" s="15">
        <f>IF(OR(D299="",C299=""),"",D299*C299)</f>
        <v/>
      </c>
      <c r="F299" s="15">
        <f>IF(E299="","",IF(F298="",1,F298*(1+E299)))</f>
        <v/>
      </c>
      <c r="G299" s="15">
        <f>IF(E299="","",IF(G298="",1,G298*(1+C299)))</f>
        <v/>
      </c>
      <c r="H299" s="15">
        <f>IF(F299="","",IF(H298="",F299,MAX(H298,F299)))</f>
        <v/>
      </c>
      <c r="I299">
        <f>IF(OR(F299="",H299=""),"",F299/H299-1)</f>
        <v/>
      </c>
    </row>
    <row r="300">
      <c r="A300" s="14">
        <f>原始数据_周度!A300</f>
        <v/>
      </c>
      <c r="B300" s="15">
        <f>原始数据_周度!B300</f>
        <v/>
      </c>
      <c r="C300" s="15">
        <f>IFERROR(B300/B299-1,"")</f>
        <v/>
      </c>
      <c r="D300" s="15">
        <f>IFERROR(评分与状态_周度!F316,"")</f>
        <v/>
      </c>
      <c r="E300" s="15">
        <f>IF(OR(D300="",C300=""),"",D300*C300)</f>
        <v/>
      </c>
      <c r="F300" s="15">
        <f>IF(E300="","",IF(F299="",1,F299*(1+E300)))</f>
        <v/>
      </c>
      <c r="G300" s="15">
        <f>IF(E300="","",IF(G299="",1,G299*(1+C300)))</f>
        <v/>
      </c>
      <c r="H300" s="15">
        <f>IF(F300="","",IF(H299="",F300,MAX(H299,F300)))</f>
        <v/>
      </c>
      <c r="I300">
        <f>IF(OR(F300="",H300=""),"",F300/H300-1)</f>
        <v/>
      </c>
    </row>
    <row r="301">
      <c r="A301" s="14">
        <f>原始数据_周度!A301</f>
        <v/>
      </c>
      <c r="B301" s="15">
        <f>原始数据_周度!B301</f>
        <v/>
      </c>
      <c r="C301" s="15">
        <f>IFERROR(B301/B300-1,"")</f>
        <v/>
      </c>
      <c r="D301" s="15">
        <f>IFERROR(评分与状态_周度!F317,"")</f>
        <v/>
      </c>
      <c r="E301" s="15">
        <f>IF(OR(D301="",C301=""),"",D301*C301)</f>
        <v/>
      </c>
      <c r="F301" s="15">
        <f>IF(E301="","",IF(F300="",1,F300*(1+E301)))</f>
        <v/>
      </c>
      <c r="G301" s="15">
        <f>IF(E301="","",IF(G300="",1,G300*(1+C301)))</f>
        <v/>
      </c>
      <c r="H301" s="15">
        <f>IF(F301="","",IF(H300="",F301,MAX(H300,F301)))</f>
        <v/>
      </c>
      <c r="I301">
        <f>IF(OR(F301="",H301=""),"",F301/H301-1)</f>
        <v/>
      </c>
    </row>
    <row r="302">
      <c r="A302" s="14">
        <f>原始数据_周度!A302</f>
        <v/>
      </c>
      <c r="B302" s="15">
        <f>原始数据_周度!B302</f>
        <v/>
      </c>
      <c r="C302" s="15">
        <f>IFERROR(B302/B301-1,"")</f>
        <v/>
      </c>
      <c r="D302" s="15">
        <f>IFERROR(评分与状态_周度!F318,"")</f>
        <v/>
      </c>
      <c r="E302" s="15">
        <f>IF(OR(D302="",C302=""),"",D302*C302)</f>
        <v/>
      </c>
      <c r="F302" s="15">
        <f>IF(E302="","",IF(F301="",1,F301*(1+E302)))</f>
        <v/>
      </c>
      <c r="G302" s="15">
        <f>IF(E302="","",IF(G301="",1,G301*(1+C302)))</f>
        <v/>
      </c>
      <c r="H302" s="15">
        <f>IF(F302="","",IF(H301="",F302,MAX(H301,F302)))</f>
        <v/>
      </c>
      <c r="I302">
        <f>IF(OR(F302="",H302=""),"",F302/H302-1)</f>
        <v/>
      </c>
    </row>
    <row r="303">
      <c r="A303" s="14">
        <f>原始数据_周度!A303</f>
        <v/>
      </c>
      <c r="B303" s="15">
        <f>原始数据_周度!B303</f>
        <v/>
      </c>
      <c r="C303" s="15">
        <f>IFERROR(B303/B302-1,"")</f>
        <v/>
      </c>
      <c r="D303" s="15">
        <f>IFERROR(评分与状态_周度!F319,"")</f>
        <v/>
      </c>
      <c r="E303" s="15">
        <f>IF(OR(D303="",C303=""),"",D303*C303)</f>
        <v/>
      </c>
      <c r="F303" s="15">
        <f>IF(E303="","",IF(F302="",1,F302*(1+E303)))</f>
        <v/>
      </c>
      <c r="G303" s="15">
        <f>IF(E303="","",IF(G302="",1,G302*(1+C303)))</f>
        <v/>
      </c>
      <c r="H303" s="15">
        <f>IF(F303="","",IF(H302="",F303,MAX(H302,F303)))</f>
        <v/>
      </c>
      <c r="I303">
        <f>IF(OR(F303="",H303=""),"",F303/H303-1)</f>
        <v/>
      </c>
    </row>
    <row r="304">
      <c r="A304" s="14">
        <f>原始数据_周度!A304</f>
        <v/>
      </c>
      <c r="B304" s="15">
        <f>原始数据_周度!B304</f>
        <v/>
      </c>
      <c r="C304" s="15">
        <f>IFERROR(B304/B303-1,"")</f>
        <v/>
      </c>
      <c r="D304" s="15">
        <f>IFERROR(评分与状态_周度!F320,"")</f>
        <v/>
      </c>
      <c r="E304" s="15">
        <f>IF(OR(D304="",C304=""),"",D304*C304)</f>
        <v/>
      </c>
      <c r="F304" s="15">
        <f>IF(E304="","",IF(F303="",1,F303*(1+E304)))</f>
        <v/>
      </c>
      <c r="G304" s="15">
        <f>IF(E304="","",IF(G303="",1,G303*(1+C304)))</f>
        <v/>
      </c>
      <c r="H304" s="15">
        <f>IF(F304="","",IF(H303="",F304,MAX(H303,F304)))</f>
        <v/>
      </c>
      <c r="I304">
        <f>IF(OR(F304="",H304=""),"",F304/H304-1)</f>
        <v/>
      </c>
    </row>
    <row r="305">
      <c r="A305" s="14">
        <f>原始数据_周度!A305</f>
        <v/>
      </c>
      <c r="B305" s="15">
        <f>原始数据_周度!B305</f>
        <v/>
      </c>
      <c r="C305" s="15">
        <f>IFERROR(B305/B304-1,"")</f>
        <v/>
      </c>
      <c r="D305" s="15">
        <f>IFERROR(评分与状态_周度!F321,"")</f>
        <v/>
      </c>
      <c r="E305" s="15">
        <f>IF(OR(D305="",C305=""),"",D305*C305)</f>
        <v/>
      </c>
      <c r="F305" s="15">
        <f>IF(E305="","",IF(F304="",1,F304*(1+E305)))</f>
        <v/>
      </c>
      <c r="G305" s="15">
        <f>IF(E305="","",IF(G304="",1,G304*(1+C305)))</f>
        <v/>
      </c>
      <c r="H305" s="15">
        <f>IF(F305="","",IF(H304="",F305,MAX(H304,F305)))</f>
        <v/>
      </c>
      <c r="I305">
        <f>IF(OR(F305="",H305=""),"",F305/H305-1)</f>
        <v/>
      </c>
    </row>
    <row r="306">
      <c r="A306" s="14">
        <f>原始数据_周度!A306</f>
        <v/>
      </c>
      <c r="B306" s="15">
        <f>原始数据_周度!B306</f>
        <v/>
      </c>
      <c r="C306" s="15">
        <f>IFERROR(B306/B305-1,"")</f>
        <v/>
      </c>
      <c r="D306" s="15">
        <f>IFERROR(评分与状态_周度!F322,"")</f>
        <v/>
      </c>
      <c r="E306" s="15">
        <f>IF(OR(D306="",C306=""),"",D306*C306)</f>
        <v/>
      </c>
      <c r="F306" s="15">
        <f>IF(E306="","",IF(F305="",1,F305*(1+E306)))</f>
        <v/>
      </c>
      <c r="G306" s="15">
        <f>IF(E306="","",IF(G305="",1,G305*(1+C306)))</f>
        <v/>
      </c>
      <c r="H306" s="15">
        <f>IF(F306="","",IF(H305="",F306,MAX(H305,F306)))</f>
        <v/>
      </c>
      <c r="I306">
        <f>IF(OR(F306="",H306=""),"",F306/H306-1)</f>
        <v/>
      </c>
    </row>
    <row r="307">
      <c r="A307" s="14">
        <f>原始数据_周度!A307</f>
        <v/>
      </c>
      <c r="B307" s="15">
        <f>原始数据_周度!B307</f>
        <v/>
      </c>
      <c r="C307" s="15">
        <f>IFERROR(B307/B306-1,"")</f>
        <v/>
      </c>
      <c r="D307" s="15">
        <f>IFERROR(评分与状态_周度!F323,"")</f>
        <v/>
      </c>
      <c r="E307" s="15">
        <f>IF(OR(D307="",C307=""),"",D307*C307)</f>
        <v/>
      </c>
      <c r="F307" s="15">
        <f>IF(E307="","",IF(F306="",1,F306*(1+E307)))</f>
        <v/>
      </c>
      <c r="G307" s="15">
        <f>IF(E307="","",IF(G306="",1,G306*(1+C307)))</f>
        <v/>
      </c>
      <c r="H307" s="15">
        <f>IF(F307="","",IF(H306="",F307,MAX(H306,F307)))</f>
        <v/>
      </c>
      <c r="I307">
        <f>IF(OR(F307="",H307=""),"",F307/H307-1)</f>
        <v/>
      </c>
    </row>
    <row r="308">
      <c r="A308" s="14">
        <f>原始数据_周度!A308</f>
        <v/>
      </c>
      <c r="B308" s="15">
        <f>原始数据_周度!B308</f>
        <v/>
      </c>
      <c r="C308" s="15">
        <f>IFERROR(B308/B307-1,"")</f>
        <v/>
      </c>
      <c r="D308" s="15">
        <f>IFERROR(评分与状态_周度!F324,"")</f>
        <v/>
      </c>
      <c r="E308" s="15">
        <f>IF(OR(D308="",C308=""),"",D308*C308)</f>
        <v/>
      </c>
      <c r="F308" s="15">
        <f>IF(E308="","",IF(F307="",1,F307*(1+E308)))</f>
        <v/>
      </c>
      <c r="G308" s="15">
        <f>IF(E308="","",IF(G307="",1,G307*(1+C308)))</f>
        <v/>
      </c>
      <c r="H308" s="15">
        <f>IF(F308="","",IF(H307="",F308,MAX(H307,F308)))</f>
        <v/>
      </c>
      <c r="I308">
        <f>IF(OR(F308="",H308=""),"",F308/H308-1)</f>
        <v/>
      </c>
    </row>
    <row r="309">
      <c r="A309" s="14">
        <f>原始数据_周度!A309</f>
        <v/>
      </c>
      <c r="B309" s="15">
        <f>原始数据_周度!B309</f>
        <v/>
      </c>
      <c r="C309" s="15">
        <f>IFERROR(B309/B308-1,"")</f>
        <v/>
      </c>
      <c r="D309" s="15">
        <f>IFERROR(评分与状态_周度!F325,"")</f>
        <v/>
      </c>
      <c r="E309" s="15">
        <f>IF(OR(D309="",C309=""),"",D309*C309)</f>
        <v/>
      </c>
      <c r="F309" s="15">
        <f>IF(E309="","",IF(F308="",1,F308*(1+E309)))</f>
        <v/>
      </c>
      <c r="G309" s="15">
        <f>IF(E309="","",IF(G308="",1,G308*(1+C309)))</f>
        <v/>
      </c>
      <c r="H309" s="15">
        <f>IF(F309="","",IF(H308="",F309,MAX(H308,F309)))</f>
        <v/>
      </c>
      <c r="I309">
        <f>IF(OR(F309="",H309=""),"",F309/H309-1)</f>
        <v/>
      </c>
    </row>
    <row r="310">
      <c r="A310" s="14">
        <f>原始数据_周度!A310</f>
        <v/>
      </c>
      <c r="B310" s="15">
        <f>原始数据_周度!B310</f>
        <v/>
      </c>
      <c r="C310" s="15">
        <f>IFERROR(B310/B309-1,"")</f>
        <v/>
      </c>
      <c r="D310" s="15">
        <f>IFERROR(评分与状态_周度!F326,"")</f>
        <v/>
      </c>
      <c r="E310" s="15">
        <f>IF(OR(D310="",C310=""),"",D310*C310)</f>
        <v/>
      </c>
      <c r="F310" s="15">
        <f>IF(E310="","",IF(F309="",1,F309*(1+E310)))</f>
        <v/>
      </c>
      <c r="G310" s="15">
        <f>IF(E310="","",IF(G309="",1,G309*(1+C310)))</f>
        <v/>
      </c>
      <c r="H310" s="15">
        <f>IF(F310="","",IF(H309="",F310,MAX(H309,F310)))</f>
        <v/>
      </c>
      <c r="I310">
        <f>IF(OR(F310="",H310=""),"",F310/H310-1)</f>
        <v/>
      </c>
    </row>
    <row r="311">
      <c r="A311" s="14">
        <f>原始数据_周度!A311</f>
        <v/>
      </c>
      <c r="B311" s="15">
        <f>原始数据_周度!B311</f>
        <v/>
      </c>
      <c r="C311" s="15">
        <f>IFERROR(B311/B310-1,"")</f>
        <v/>
      </c>
      <c r="D311" s="15">
        <f>IFERROR(评分与状态_周度!F327,"")</f>
        <v/>
      </c>
      <c r="E311" s="15">
        <f>IF(OR(D311="",C311=""),"",D311*C311)</f>
        <v/>
      </c>
      <c r="F311" s="15">
        <f>IF(E311="","",IF(F310="",1,F310*(1+E311)))</f>
        <v/>
      </c>
      <c r="G311" s="15">
        <f>IF(E311="","",IF(G310="",1,G310*(1+C311)))</f>
        <v/>
      </c>
      <c r="H311" s="15">
        <f>IF(F311="","",IF(H310="",F311,MAX(H310,F311)))</f>
        <v/>
      </c>
      <c r="I311">
        <f>IF(OR(F311="",H311=""),"",F311/H311-1)</f>
        <v/>
      </c>
    </row>
    <row r="312">
      <c r="A312" s="14">
        <f>原始数据_周度!A312</f>
        <v/>
      </c>
      <c r="B312" s="15">
        <f>原始数据_周度!B312</f>
        <v/>
      </c>
      <c r="C312" s="15">
        <f>IFERROR(B312/B311-1,"")</f>
        <v/>
      </c>
      <c r="D312" s="15">
        <f>IFERROR(评分与状态_周度!F328,"")</f>
        <v/>
      </c>
      <c r="E312" s="15">
        <f>IF(OR(D312="",C312=""),"",D312*C312)</f>
        <v/>
      </c>
      <c r="F312" s="15">
        <f>IF(E312="","",IF(F311="",1,F311*(1+E312)))</f>
        <v/>
      </c>
      <c r="G312" s="15">
        <f>IF(E312="","",IF(G311="",1,G311*(1+C312)))</f>
        <v/>
      </c>
      <c r="H312" s="15">
        <f>IF(F312="","",IF(H311="",F312,MAX(H311,F312)))</f>
        <v/>
      </c>
      <c r="I312">
        <f>IF(OR(F312="",H312=""),"",F312/H312-1)</f>
        <v/>
      </c>
    </row>
    <row r="313">
      <c r="A313" s="14">
        <f>原始数据_周度!A313</f>
        <v/>
      </c>
      <c r="B313" s="15">
        <f>原始数据_周度!B313</f>
        <v/>
      </c>
      <c r="C313" s="15">
        <f>IFERROR(B313/B312-1,"")</f>
        <v/>
      </c>
      <c r="D313" s="15">
        <f>IFERROR(评分与状态_周度!F329,"")</f>
        <v/>
      </c>
      <c r="E313" s="15">
        <f>IF(OR(D313="",C313=""),"",D313*C313)</f>
        <v/>
      </c>
      <c r="F313" s="15">
        <f>IF(E313="","",IF(F312="",1,F312*(1+E313)))</f>
        <v/>
      </c>
      <c r="G313" s="15">
        <f>IF(E313="","",IF(G312="",1,G312*(1+C313)))</f>
        <v/>
      </c>
      <c r="H313" s="15">
        <f>IF(F313="","",IF(H312="",F313,MAX(H312,F313)))</f>
        <v/>
      </c>
      <c r="I313">
        <f>IF(OR(F313="",H313=""),"",F313/H313-1)</f>
        <v/>
      </c>
    </row>
    <row r="314">
      <c r="A314" s="14">
        <f>原始数据_周度!A314</f>
        <v/>
      </c>
      <c r="B314" s="15">
        <f>原始数据_周度!B314</f>
        <v/>
      </c>
      <c r="C314" s="15">
        <f>IFERROR(B314/B313-1,"")</f>
        <v/>
      </c>
      <c r="D314" s="15">
        <f>IFERROR(评分与状态_周度!F330,"")</f>
        <v/>
      </c>
      <c r="E314" s="15">
        <f>IF(OR(D314="",C314=""),"",D314*C314)</f>
        <v/>
      </c>
      <c r="F314" s="15">
        <f>IF(E314="","",IF(F313="",1,F313*(1+E314)))</f>
        <v/>
      </c>
      <c r="G314" s="15">
        <f>IF(E314="","",IF(G313="",1,G313*(1+C314)))</f>
        <v/>
      </c>
      <c r="H314" s="15">
        <f>IF(F314="","",IF(H313="",F314,MAX(H313,F314)))</f>
        <v/>
      </c>
      <c r="I314">
        <f>IF(OR(F314="",H314=""),"",F314/H314-1)</f>
        <v/>
      </c>
    </row>
    <row r="315">
      <c r="A315" s="14">
        <f>原始数据_周度!A315</f>
        <v/>
      </c>
      <c r="B315" s="15">
        <f>原始数据_周度!B315</f>
        <v/>
      </c>
      <c r="C315" s="15">
        <f>IFERROR(B315/B314-1,"")</f>
        <v/>
      </c>
      <c r="D315" s="15">
        <f>IFERROR(评分与状态_周度!F331,"")</f>
        <v/>
      </c>
      <c r="E315" s="15">
        <f>IF(OR(D315="",C315=""),"",D315*C315)</f>
        <v/>
      </c>
      <c r="F315" s="15">
        <f>IF(E315="","",IF(F314="",1,F314*(1+E315)))</f>
        <v/>
      </c>
      <c r="G315" s="15">
        <f>IF(E315="","",IF(G314="",1,G314*(1+C315)))</f>
        <v/>
      </c>
      <c r="H315" s="15">
        <f>IF(F315="","",IF(H314="",F315,MAX(H314,F315)))</f>
        <v/>
      </c>
      <c r="I315">
        <f>IF(OR(F315="",H315=""),"",F315/H315-1)</f>
        <v/>
      </c>
    </row>
    <row r="316">
      <c r="A316" s="14">
        <f>原始数据_周度!A316</f>
        <v/>
      </c>
      <c r="B316" s="15">
        <f>原始数据_周度!B316</f>
        <v/>
      </c>
      <c r="C316" s="15">
        <f>IFERROR(B316/B315-1,"")</f>
        <v/>
      </c>
      <c r="D316" s="15">
        <f>IFERROR(评分与状态_周度!F332,"")</f>
        <v/>
      </c>
      <c r="E316" s="15">
        <f>IF(OR(D316="",C316=""),"",D316*C316)</f>
        <v/>
      </c>
      <c r="F316" s="15">
        <f>IF(E316="","",IF(F315="",1,F315*(1+E316)))</f>
        <v/>
      </c>
      <c r="G316" s="15">
        <f>IF(E316="","",IF(G315="",1,G315*(1+C316)))</f>
        <v/>
      </c>
      <c r="H316" s="15">
        <f>IF(F316="","",IF(H315="",F316,MAX(H315,F316)))</f>
        <v/>
      </c>
      <c r="I316">
        <f>IF(OR(F316="",H316=""),"",F316/H316-1)</f>
        <v/>
      </c>
    </row>
    <row r="317">
      <c r="A317" s="14">
        <f>原始数据_周度!A317</f>
        <v/>
      </c>
      <c r="B317" s="15">
        <f>原始数据_周度!B317</f>
        <v/>
      </c>
      <c r="C317" s="15">
        <f>IFERROR(B317/B316-1,"")</f>
        <v/>
      </c>
      <c r="D317" s="15">
        <f>IFERROR(评分与状态_周度!F333,"")</f>
        <v/>
      </c>
      <c r="E317" s="15">
        <f>IF(OR(D317="",C317=""),"",D317*C317)</f>
        <v/>
      </c>
      <c r="F317" s="15">
        <f>IF(E317="","",IF(F316="",1,F316*(1+E317)))</f>
        <v/>
      </c>
      <c r="G317" s="15">
        <f>IF(E317="","",IF(G316="",1,G316*(1+C317)))</f>
        <v/>
      </c>
      <c r="H317" s="15">
        <f>IF(F317="","",IF(H316="",F317,MAX(H316,F317)))</f>
        <v/>
      </c>
      <c r="I317">
        <f>IF(OR(F317="",H317=""),"",F317/H317-1)</f>
        <v/>
      </c>
    </row>
    <row r="318">
      <c r="A318" s="14">
        <f>原始数据_周度!A318</f>
        <v/>
      </c>
      <c r="B318" s="15">
        <f>原始数据_周度!B318</f>
        <v/>
      </c>
      <c r="C318" s="15">
        <f>IFERROR(B318/B317-1,"")</f>
        <v/>
      </c>
      <c r="D318" s="15">
        <f>IFERROR(评分与状态_周度!F334,"")</f>
        <v/>
      </c>
      <c r="E318" s="15">
        <f>IF(OR(D318="",C318=""),"",D318*C318)</f>
        <v/>
      </c>
      <c r="F318" s="15">
        <f>IF(E318="","",IF(F317="",1,F317*(1+E318)))</f>
        <v/>
      </c>
      <c r="G318" s="15">
        <f>IF(E318="","",IF(G317="",1,G317*(1+C318)))</f>
        <v/>
      </c>
      <c r="H318" s="15">
        <f>IF(F318="","",IF(H317="",F318,MAX(H317,F318)))</f>
        <v/>
      </c>
      <c r="I318">
        <f>IF(OR(F318="",H318=""),"",F318/H318-1)</f>
        <v/>
      </c>
    </row>
    <row r="319">
      <c r="A319" s="14">
        <f>原始数据_周度!A319</f>
        <v/>
      </c>
      <c r="B319" s="15">
        <f>原始数据_周度!B319</f>
        <v/>
      </c>
      <c r="C319" s="15">
        <f>IFERROR(B319/B318-1,"")</f>
        <v/>
      </c>
      <c r="D319" s="15">
        <f>IFERROR(评分与状态_周度!F335,"")</f>
        <v/>
      </c>
      <c r="E319" s="15">
        <f>IF(OR(D319="",C319=""),"",D319*C319)</f>
        <v/>
      </c>
      <c r="F319" s="15">
        <f>IF(E319="","",IF(F318="",1,F318*(1+E319)))</f>
        <v/>
      </c>
      <c r="G319" s="15">
        <f>IF(E319="","",IF(G318="",1,G318*(1+C319)))</f>
        <v/>
      </c>
      <c r="H319" s="15">
        <f>IF(F319="","",IF(H318="",F319,MAX(H318,F319)))</f>
        <v/>
      </c>
      <c r="I319">
        <f>IF(OR(F319="",H319=""),"",F319/H319-1)</f>
        <v/>
      </c>
    </row>
    <row r="320">
      <c r="A320" s="14">
        <f>原始数据_周度!A320</f>
        <v/>
      </c>
      <c r="B320" s="15">
        <f>原始数据_周度!B320</f>
        <v/>
      </c>
      <c r="C320" s="15">
        <f>IFERROR(B320/B319-1,"")</f>
        <v/>
      </c>
      <c r="D320" s="15">
        <f>IFERROR(评分与状态_周度!F336,"")</f>
        <v/>
      </c>
      <c r="E320" s="15">
        <f>IF(OR(D320="",C320=""),"",D320*C320)</f>
        <v/>
      </c>
      <c r="F320" s="15">
        <f>IF(E320="","",IF(F319="",1,F319*(1+E320)))</f>
        <v/>
      </c>
      <c r="G320" s="15">
        <f>IF(E320="","",IF(G319="",1,G319*(1+C320)))</f>
        <v/>
      </c>
      <c r="H320" s="15">
        <f>IF(F320="","",IF(H319="",F320,MAX(H319,F320)))</f>
        <v/>
      </c>
      <c r="I320">
        <f>IF(OR(F320="",H320=""),"",F320/H320-1)</f>
        <v/>
      </c>
    </row>
    <row r="321">
      <c r="A321" s="14">
        <f>原始数据_周度!A321</f>
        <v/>
      </c>
      <c r="B321" s="15">
        <f>原始数据_周度!B321</f>
        <v/>
      </c>
      <c r="C321" s="15">
        <f>IFERROR(B321/B320-1,"")</f>
        <v/>
      </c>
      <c r="D321" s="15">
        <f>IFERROR(评分与状态_周度!F337,"")</f>
        <v/>
      </c>
      <c r="E321" s="15">
        <f>IF(OR(D321="",C321=""),"",D321*C321)</f>
        <v/>
      </c>
      <c r="F321" s="15">
        <f>IF(E321="","",IF(F320="",1,F320*(1+E321)))</f>
        <v/>
      </c>
      <c r="G321" s="15">
        <f>IF(E321="","",IF(G320="",1,G320*(1+C321)))</f>
        <v/>
      </c>
      <c r="H321" s="15">
        <f>IF(F321="","",IF(H320="",F321,MAX(H320,F321)))</f>
        <v/>
      </c>
      <c r="I321">
        <f>IF(OR(F321="",H321=""),"",F321/H321-1)</f>
        <v/>
      </c>
    </row>
    <row r="322">
      <c r="A322" s="14">
        <f>原始数据_周度!A322</f>
        <v/>
      </c>
      <c r="B322" s="15">
        <f>原始数据_周度!B322</f>
        <v/>
      </c>
      <c r="C322" s="15">
        <f>IFERROR(B322/B321-1,"")</f>
        <v/>
      </c>
      <c r="D322" s="15">
        <f>IFERROR(评分与状态_周度!F338,"")</f>
        <v/>
      </c>
      <c r="E322" s="15">
        <f>IF(OR(D322="",C322=""),"",D322*C322)</f>
        <v/>
      </c>
      <c r="F322" s="15">
        <f>IF(E322="","",IF(F321="",1,F321*(1+E322)))</f>
        <v/>
      </c>
      <c r="G322" s="15">
        <f>IF(E322="","",IF(G321="",1,G321*(1+C322)))</f>
        <v/>
      </c>
      <c r="H322" s="15">
        <f>IF(F322="","",IF(H321="",F322,MAX(H321,F322)))</f>
        <v/>
      </c>
      <c r="I322">
        <f>IF(OR(F322="",H322=""),"",F322/H322-1)</f>
        <v/>
      </c>
    </row>
    <row r="323">
      <c r="A323" s="14">
        <f>原始数据_周度!A323</f>
        <v/>
      </c>
      <c r="B323" s="15">
        <f>原始数据_周度!B323</f>
        <v/>
      </c>
      <c r="C323" s="15">
        <f>IFERROR(B323/B322-1,"")</f>
        <v/>
      </c>
      <c r="D323" s="15">
        <f>IFERROR(评分与状态_周度!F339,"")</f>
        <v/>
      </c>
      <c r="E323" s="15">
        <f>IF(OR(D323="",C323=""),"",D323*C323)</f>
        <v/>
      </c>
      <c r="F323" s="15">
        <f>IF(E323="","",IF(F322="",1,F322*(1+E323)))</f>
        <v/>
      </c>
      <c r="G323" s="15">
        <f>IF(E323="","",IF(G322="",1,G322*(1+C323)))</f>
        <v/>
      </c>
      <c r="H323" s="15">
        <f>IF(F323="","",IF(H322="",F323,MAX(H322,F323)))</f>
        <v/>
      </c>
      <c r="I323">
        <f>IF(OR(F323="",H323=""),"",F323/H323-1)</f>
        <v/>
      </c>
    </row>
    <row r="324">
      <c r="A324" s="14">
        <f>原始数据_周度!A324</f>
        <v/>
      </c>
      <c r="B324" s="15">
        <f>原始数据_周度!B324</f>
        <v/>
      </c>
      <c r="C324" s="15">
        <f>IFERROR(B324/B323-1,"")</f>
        <v/>
      </c>
      <c r="D324" s="15">
        <f>IFERROR(评分与状态_周度!F340,"")</f>
        <v/>
      </c>
      <c r="E324" s="15">
        <f>IF(OR(D324="",C324=""),"",D324*C324)</f>
        <v/>
      </c>
      <c r="F324" s="15">
        <f>IF(E324="","",IF(F323="",1,F323*(1+E324)))</f>
        <v/>
      </c>
      <c r="G324" s="15">
        <f>IF(E324="","",IF(G323="",1,G323*(1+C324)))</f>
        <v/>
      </c>
      <c r="H324" s="15">
        <f>IF(F324="","",IF(H323="",F324,MAX(H323,F324)))</f>
        <v/>
      </c>
      <c r="I324">
        <f>IF(OR(F324="",H324=""),"",F324/H324-1)</f>
        <v/>
      </c>
    </row>
    <row r="325">
      <c r="A325" s="14">
        <f>原始数据_周度!A325</f>
        <v/>
      </c>
      <c r="B325" s="15">
        <f>原始数据_周度!B325</f>
        <v/>
      </c>
      <c r="C325" s="15">
        <f>IFERROR(B325/B324-1,"")</f>
        <v/>
      </c>
      <c r="D325" s="15">
        <f>IFERROR(评分与状态_周度!F341,"")</f>
        <v/>
      </c>
      <c r="E325" s="15">
        <f>IF(OR(D325="",C325=""),"",D325*C325)</f>
        <v/>
      </c>
      <c r="F325" s="15">
        <f>IF(E325="","",IF(F324="",1,F324*(1+E325)))</f>
        <v/>
      </c>
      <c r="G325" s="15">
        <f>IF(E325="","",IF(G324="",1,G324*(1+C325)))</f>
        <v/>
      </c>
      <c r="H325" s="15">
        <f>IF(F325="","",IF(H324="",F325,MAX(H324,F325)))</f>
        <v/>
      </c>
      <c r="I325">
        <f>IF(OR(F325="",H325=""),"",F325/H325-1)</f>
        <v/>
      </c>
    </row>
    <row r="326">
      <c r="A326" s="14">
        <f>原始数据_周度!A326</f>
        <v/>
      </c>
      <c r="B326" s="15">
        <f>原始数据_周度!B326</f>
        <v/>
      </c>
      <c r="C326" s="15">
        <f>IFERROR(B326/B325-1,"")</f>
        <v/>
      </c>
      <c r="D326" s="15">
        <f>IFERROR(评分与状态_周度!F342,"")</f>
        <v/>
      </c>
      <c r="E326" s="15">
        <f>IF(OR(D326="",C326=""),"",D326*C326)</f>
        <v/>
      </c>
      <c r="F326" s="15">
        <f>IF(E326="","",IF(F325="",1,F325*(1+E326)))</f>
        <v/>
      </c>
      <c r="G326" s="15">
        <f>IF(E326="","",IF(G325="",1,G325*(1+C326)))</f>
        <v/>
      </c>
      <c r="H326" s="15">
        <f>IF(F326="","",IF(H325="",F326,MAX(H325,F326)))</f>
        <v/>
      </c>
      <c r="I326">
        <f>IF(OR(F326="",H326=""),"",F326/H326-1)</f>
        <v/>
      </c>
    </row>
    <row r="327">
      <c r="A327" s="14">
        <f>原始数据_周度!A327</f>
        <v/>
      </c>
      <c r="B327" s="15">
        <f>原始数据_周度!B327</f>
        <v/>
      </c>
      <c r="C327" s="15">
        <f>IFERROR(B327/B326-1,"")</f>
        <v/>
      </c>
      <c r="D327" s="15">
        <f>IFERROR(评分与状态_周度!F343,"")</f>
        <v/>
      </c>
      <c r="E327" s="15">
        <f>IF(OR(D327="",C327=""),"",D327*C327)</f>
        <v/>
      </c>
      <c r="F327" s="15">
        <f>IF(E327="","",IF(F326="",1,F326*(1+E327)))</f>
        <v/>
      </c>
      <c r="G327" s="15">
        <f>IF(E327="","",IF(G326="",1,G326*(1+C327)))</f>
        <v/>
      </c>
      <c r="H327" s="15">
        <f>IF(F327="","",IF(H326="",F327,MAX(H326,F327)))</f>
        <v/>
      </c>
      <c r="I327">
        <f>IF(OR(F327="",H327=""),"",F327/H327-1)</f>
        <v/>
      </c>
    </row>
    <row r="328">
      <c r="A328" s="14">
        <f>原始数据_周度!A328</f>
        <v/>
      </c>
      <c r="B328" s="15">
        <f>原始数据_周度!B328</f>
        <v/>
      </c>
      <c r="C328" s="15">
        <f>IFERROR(B328/B327-1,"")</f>
        <v/>
      </c>
      <c r="D328" s="15">
        <f>IFERROR(评分与状态_周度!F344,"")</f>
        <v/>
      </c>
      <c r="E328" s="15">
        <f>IF(OR(D328="",C328=""),"",D328*C328)</f>
        <v/>
      </c>
      <c r="F328" s="15">
        <f>IF(E328="","",IF(F327="",1,F327*(1+E328)))</f>
        <v/>
      </c>
      <c r="G328" s="15">
        <f>IF(E328="","",IF(G327="",1,G327*(1+C328)))</f>
        <v/>
      </c>
      <c r="H328" s="15">
        <f>IF(F328="","",IF(H327="",F328,MAX(H327,F328)))</f>
        <v/>
      </c>
      <c r="I328">
        <f>IF(OR(F328="",H328=""),"",F328/H328-1)</f>
        <v/>
      </c>
    </row>
    <row r="329">
      <c r="A329" s="14">
        <f>原始数据_周度!A329</f>
        <v/>
      </c>
      <c r="B329" s="15">
        <f>原始数据_周度!B329</f>
        <v/>
      </c>
      <c r="C329" s="15">
        <f>IFERROR(B329/B328-1,"")</f>
        <v/>
      </c>
      <c r="D329" s="15">
        <f>IFERROR(评分与状态_周度!F345,"")</f>
        <v/>
      </c>
      <c r="E329" s="15">
        <f>IF(OR(D329="",C329=""),"",D329*C329)</f>
        <v/>
      </c>
      <c r="F329" s="15">
        <f>IF(E329="","",IF(F328="",1,F328*(1+E329)))</f>
        <v/>
      </c>
      <c r="G329" s="15">
        <f>IF(E329="","",IF(G328="",1,G328*(1+C329)))</f>
        <v/>
      </c>
      <c r="H329" s="15">
        <f>IF(F329="","",IF(H328="",F329,MAX(H328,F329)))</f>
        <v/>
      </c>
      <c r="I329">
        <f>IF(OR(F329="",H329=""),"",F329/H329-1)</f>
        <v/>
      </c>
    </row>
    <row r="330">
      <c r="A330" s="14">
        <f>原始数据_周度!A330</f>
        <v/>
      </c>
      <c r="B330" s="15">
        <f>原始数据_周度!B330</f>
        <v/>
      </c>
      <c r="C330" s="15">
        <f>IFERROR(B330/B329-1,"")</f>
        <v/>
      </c>
      <c r="D330" s="15">
        <f>IFERROR(评分与状态_周度!F346,"")</f>
        <v/>
      </c>
      <c r="E330" s="15">
        <f>IF(OR(D330="",C330=""),"",D330*C330)</f>
        <v/>
      </c>
      <c r="F330" s="15">
        <f>IF(E330="","",IF(F329="",1,F329*(1+E330)))</f>
        <v/>
      </c>
      <c r="G330" s="15">
        <f>IF(E330="","",IF(G329="",1,G329*(1+C330)))</f>
        <v/>
      </c>
      <c r="H330" s="15">
        <f>IF(F330="","",IF(H329="",F330,MAX(H329,F330)))</f>
        <v/>
      </c>
      <c r="I330">
        <f>IF(OR(F330="",H330=""),"",F330/H330-1)</f>
        <v/>
      </c>
    </row>
    <row r="331">
      <c r="A331" s="14">
        <f>原始数据_周度!A331</f>
        <v/>
      </c>
      <c r="B331" s="15">
        <f>原始数据_周度!B331</f>
        <v/>
      </c>
      <c r="C331" s="15">
        <f>IFERROR(B331/B330-1,"")</f>
        <v/>
      </c>
      <c r="D331" s="15">
        <f>IFERROR(评分与状态_周度!F347,"")</f>
        <v/>
      </c>
      <c r="E331" s="15">
        <f>IF(OR(D331="",C331=""),"",D331*C331)</f>
        <v/>
      </c>
      <c r="F331" s="15">
        <f>IF(E331="","",IF(F330="",1,F330*(1+E331)))</f>
        <v/>
      </c>
      <c r="G331" s="15">
        <f>IF(E331="","",IF(G330="",1,G330*(1+C331)))</f>
        <v/>
      </c>
      <c r="H331" s="15">
        <f>IF(F331="","",IF(H330="",F331,MAX(H330,F331)))</f>
        <v/>
      </c>
      <c r="I331">
        <f>IF(OR(F331="",H331=""),"",F331/H331-1)</f>
        <v/>
      </c>
    </row>
    <row r="332">
      <c r="A332" s="14">
        <f>原始数据_周度!A332</f>
        <v/>
      </c>
      <c r="B332" s="15">
        <f>原始数据_周度!B332</f>
        <v/>
      </c>
      <c r="C332" s="15">
        <f>IFERROR(B332/B331-1,"")</f>
        <v/>
      </c>
      <c r="D332" s="15">
        <f>IFERROR(评分与状态_周度!F348,"")</f>
        <v/>
      </c>
      <c r="E332" s="15">
        <f>IF(OR(D332="",C332=""),"",D332*C332)</f>
        <v/>
      </c>
      <c r="F332" s="15">
        <f>IF(E332="","",IF(F331="",1,F331*(1+E332)))</f>
        <v/>
      </c>
      <c r="G332" s="15">
        <f>IF(E332="","",IF(G331="",1,G331*(1+C332)))</f>
        <v/>
      </c>
      <c r="H332" s="15">
        <f>IF(F332="","",IF(H331="",F332,MAX(H331,F332)))</f>
        <v/>
      </c>
      <c r="I332">
        <f>IF(OR(F332="",H332=""),"",F332/H332-1)</f>
        <v/>
      </c>
    </row>
    <row r="333">
      <c r="A333" s="14">
        <f>原始数据_周度!A333</f>
        <v/>
      </c>
      <c r="B333" s="15">
        <f>原始数据_周度!B333</f>
        <v/>
      </c>
      <c r="C333" s="15">
        <f>IFERROR(B333/B332-1,"")</f>
        <v/>
      </c>
      <c r="D333" s="15">
        <f>IFERROR(评分与状态_周度!F349,"")</f>
        <v/>
      </c>
      <c r="E333" s="15">
        <f>IF(OR(D333="",C333=""),"",D333*C333)</f>
        <v/>
      </c>
      <c r="F333" s="15">
        <f>IF(E333="","",IF(F332="",1,F332*(1+E333)))</f>
        <v/>
      </c>
      <c r="G333" s="15">
        <f>IF(E333="","",IF(G332="",1,G332*(1+C333)))</f>
        <v/>
      </c>
      <c r="H333" s="15">
        <f>IF(F333="","",IF(H332="",F333,MAX(H332,F333)))</f>
        <v/>
      </c>
      <c r="I333">
        <f>IF(OR(F333="",H333=""),"",F333/H333-1)</f>
        <v/>
      </c>
    </row>
    <row r="334">
      <c r="A334" s="14">
        <f>原始数据_周度!A334</f>
        <v/>
      </c>
      <c r="B334" s="15">
        <f>原始数据_周度!B334</f>
        <v/>
      </c>
      <c r="C334" s="15">
        <f>IFERROR(B334/B333-1,"")</f>
        <v/>
      </c>
      <c r="D334" s="15">
        <f>IFERROR(评分与状态_周度!F350,"")</f>
        <v/>
      </c>
      <c r="E334" s="15">
        <f>IF(OR(D334="",C334=""),"",D334*C334)</f>
        <v/>
      </c>
      <c r="F334" s="15">
        <f>IF(E334="","",IF(F333="",1,F333*(1+E334)))</f>
        <v/>
      </c>
      <c r="G334" s="15">
        <f>IF(E334="","",IF(G333="",1,G333*(1+C334)))</f>
        <v/>
      </c>
      <c r="H334" s="15">
        <f>IF(F334="","",IF(H333="",F334,MAX(H333,F334)))</f>
        <v/>
      </c>
      <c r="I334">
        <f>IF(OR(F334="",H334=""),"",F334/H334-1)</f>
        <v/>
      </c>
    </row>
    <row r="335">
      <c r="A335" s="14">
        <f>原始数据_周度!A335</f>
        <v/>
      </c>
      <c r="B335" s="15">
        <f>原始数据_周度!B335</f>
        <v/>
      </c>
      <c r="C335" s="15">
        <f>IFERROR(B335/B334-1,"")</f>
        <v/>
      </c>
      <c r="D335" s="15">
        <f>IFERROR(评分与状态_周度!F351,"")</f>
        <v/>
      </c>
      <c r="E335" s="15">
        <f>IF(OR(D335="",C335=""),"",D335*C335)</f>
        <v/>
      </c>
      <c r="F335" s="15">
        <f>IF(E335="","",IF(F334="",1,F334*(1+E335)))</f>
        <v/>
      </c>
      <c r="G335" s="15">
        <f>IF(E335="","",IF(G334="",1,G334*(1+C335)))</f>
        <v/>
      </c>
      <c r="H335" s="15">
        <f>IF(F335="","",IF(H334="",F335,MAX(H334,F335)))</f>
        <v/>
      </c>
      <c r="I335">
        <f>IF(OR(F335="",H335=""),"",F335/H335-1)</f>
        <v/>
      </c>
    </row>
    <row r="336">
      <c r="A336" s="14">
        <f>原始数据_周度!A336</f>
        <v/>
      </c>
      <c r="B336" s="15">
        <f>原始数据_周度!B336</f>
        <v/>
      </c>
      <c r="C336" s="15">
        <f>IFERROR(B336/B335-1,"")</f>
        <v/>
      </c>
      <c r="D336" s="15">
        <f>IFERROR(评分与状态_周度!F352,"")</f>
        <v/>
      </c>
      <c r="E336" s="15">
        <f>IF(OR(D336="",C336=""),"",D336*C336)</f>
        <v/>
      </c>
      <c r="F336" s="15">
        <f>IF(E336="","",IF(F335="",1,F335*(1+E336)))</f>
        <v/>
      </c>
      <c r="G336" s="15">
        <f>IF(E336="","",IF(G335="",1,G335*(1+C336)))</f>
        <v/>
      </c>
      <c r="H336" s="15">
        <f>IF(F336="","",IF(H335="",F336,MAX(H335,F336)))</f>
        <v/>
      </c>
      <c r="I336">
        <f>IF(OR(F336="",H336=""),"",F336/H336-1)</f>
        <v/>
      </c>
    </row>
    <row r="337">
      <c r="A337" s="14">
        <f>原始数据_周度!A337</f>
        <v/>
      </c>
      <c r="B337" s="15">
        <f>原始数据_周度!B337</f>
        <v/>
      </c>
      <c r="C337" s="15">
        <f>IFERROR(B337/B336-1,"")</f>
        <v/>
      </c>
      <c r="D337" s="15">
        <f>IFERROR(评分与状态_周度!F353,"")</f>
        <v/>
      </c>
      <c r="E337" s="15">
        <f>IF(OR(D337="",C337=""),"",D337*C337)</f>
        <v/>
      </c>
      <c r="F337" s="15">
        <f>IF(E337="","",IF(F336="",1,F336*(1+E337)))</f>
        <v/>
      </c>
      <c r="G337" s="15">
        <f>IF(E337="","",IF(G336="",1,G336*(1+C337)))</f>
        <v/>
      </c>
      <c r="H337" s="15">
        <f>IF(F337="","",IF(H336="",F337,MAX(H336,F337)))</f>
        <v/>
      </c>
      <c r="I337">
        <f>IF(OR(F337="",H337=""),"",F337/H337-1)</f>
        <v/>
      </c>
    </row>
    <row r="338">
      <c r="A338" s="14">
        <f>原始数据_周度!A338</f>
        <v/>
      </c>
      <c r="B338" s="15">
        <f>原始数据_周度!B338</f>
        <v/>
      </c>
      <c r="C338" s="15">
        <f>IFERROR(B338/B337-1,"")</f>
        <v/>
      </c>
      <c r="D338" s="15">
        <f>IFERROR(评分与状态_周度!F354,"")</f>
        <v/>
      </c>
      <c r="E338" s="15">
        <f>IF(OR(D338="",C338=""),"",D338*C338)</f>
        <v/>
      </c>
      <c r="F338" s="15">
        <f>IF(E338="","",IF(F337="",1,F337*(1+E338)))</f>
        <v/>
      </c>
      <c r="G338" s="15">
        <f>IF(E338="","",IF(G337="",1,G337*(1+C338)))</f>
        <v/>
      </c>
      <c r="H338" s="15">
        <f>IF(F338="","",IF(H337="",F338,MAX(H337,F338)))</f>
        <v/>
      </c>
      <c r="I338">
        <f>IF(OR(F338="",H338=""),"",F338/H338-1)</f>
        <v/>
      </c>
    </row>
    <row r="339">
      <c r="A339" s="14">
        <f>原始数据_周度!A339</f>
        <v/>
      </c>
      <c r="B339" s="15">
        <f>原始数据_周度!B339</f>
        <v/>
      </c>
      <c r="C339" s="15">
        <f>IFERROR(B339/B338-1,"")</f>
        <v/>
      </c>
      <c r="D339" s="15">
        <f>IFERROR(评分与状态_周度!F355,"")</f>
        <v/>
      </c>
      <c r="E339" s="15">
        <f>IF(OR(D339="",C339=""),"",D339*C339)</f>
        <v/>
      </c>
      <c r="F339" s="15">
        <f>IF(E339="","",IF(F338="",1,F338*(1+E339)))</f>
        <v/>
      </c>
      <c r="G339" s="15">
        <f>IF(E339="","",IF(G338="",1,G338*(1+C339)))</f>
        <v/>
      </c>
      <c r="H339" s="15">
        <f>IF(F339="","",IF(H338="",F339,MAX(H338,F339)))</f>
        <v/>
      </c>
      <c r="I339">
        <f>IF(OR(F339="",H339=""),"",F339/H339-1)</f>
        <v/>
      </c>
    </row>
    <row r="340">
      <c r="A340" s="14">
        <f>原始数据_周度!A340</f>
        <v/>
      </c>
      <c r="B340" s="15">
        <f>原始数据_周度!B340</f>
        <v/>
      </c>
      <c r="C340" s="15">
        <f>IFERROR(B340/B339-1,"")</f>
        <v/>
      </c>
      <c r="D340" s="15">
        <f>IFERROR(评分与状态_周度!F356,"")</f>
        <v/>
      </c>
      <c r="E340" s="15">
        <f>IF(OR(D340="",C340=""),"",D340*C340)</f>
        <v/>
      </c>
      <c r="F340" s="15">
        <f>IF(E340="","",IF(F339="",1,F339*(1+E340)))</f>
        <v/>
      </c>
      <c r="G340" s="15">
        <f>IF(E340="","",IF(G339="",1,G339*(1+C340)))</f>
        <v/>
      </c>
      <c r="H340" s="15">
        <f>IF(F340="","",IF(H339="",F340,MAX(H339,F340)))</f>
        <v/>
      </c>
      <c r="I340">
        <f>IF(OR(F340="",H340=""),"",F340/H340-1)</f>
        <v/>
      </c>
    </row>
    <row r="341">
      <c r="A341" s="14">
        <f>原始数据_周度!A341</f>
        <v/>
      </c>
      <c r="B341" s="15">
        <f>原始数据_周度!B341</f>
        <v/>
      </c>
      <c r="C341" s="15">
        <f>IFERROR(B341/B340-1,"")</f>
        <v/>
      </c>
      <c r="D341" s="15">
        <f>IFERROR(评分与状态_周度!F357,"")</f>
        <v/>
      </c>
      <c r="E341" s="15">
        <f>IF(OR(D341="",C341=""),"",D341*C341)</f>
        <v/>
      </c>
      <c r="F341" s="15">
        <f>IF(E341="","",IF(F340="",1,F340*(1+E341)))</f>
        <v/>
      </c>
      <c r="G341" s="15">
        <f>IF(E341="","",IF(G340="",1,G340*(1+C341)))</f>
        <v/>
      </c>
      <c r="H341" s="15">
        <f>IF(F341="","",IF(H340="",F341,MAX(H340,F341)))</f>
        <v/>
      </c>
      <c r="I341">
        <f>IF(OR(F341="",H341=""),"",F341/H341-1)</f>
        <v/>
      </c>
    </row>
    <row r="342">
      <c r="A342" s="14">
        <f>原始数据_周度!A342</f>
        <v/>
      </c>
      <c r="B342" s="15">
        <f>原始数据_周度!B342</f>
        <v/>
      </c>
      <c r="C342" s="15">
        <f>IFERROR(B342/B341-1,"")</f>
        <v/>
      </c>
      <c r="D342" s="15">
        <f>IFERROR(评分与状态_周度!F358,"")</f>
        <v/>
      </c>
      <c r="E342" s="15">
        <f>IF(OR(D342="",C342=""),"",D342*C342)</f>
        <v/>
      </c>
      <c r="F342" s="15">
        <f>IF(E342="","",IF(F341="",1,F341*(1+E342)))</f>
        <v/>
      </c>
      <c r="G342" s="15">
        <f>IF(E342="","",IF(G341="",1,G341*(1+C342)))</f>
        <v/>
      </c>
      <c r="H342" s="15">
        <f>IF(F342="","",IF(H341="",F342,MAX(H341,F342)))</f>
        <v/>
      </c>
      <c r="I342">
        <f>IF(OR(F342="",H342=""),"",F342/H342-1)</f>
        <v/>
      </c>
    </row>
    <row r="343">
      <c r="A343" s="14">
        <f>原始数据_周度!A343</f>
        <v/>
      </c>
      <c r="B343" s="15">
        <f>原始数据_周度!B343</f>
        <v/>
      </c>
      <c r="C343" s="15">
        <f>IFERROR(B343/B342-1,"")</f>
        <v/>
      </c>
      <c r="D343" s="15">
        <f>IFERROR(评分与状态_周度!F359,"")</f>
        <v/>
      </c>
      <c r="E343" s="15">
        <f>IF(OR(D343="",C343=""),"",D343*C343)</f>
        <v/>
      </c>
      <c r="F343" s="15">
        <f>IF(E343="","",IF(F342="",1,F342*(1+E343)))</f>
        <v/>
      </c>
      <c r="G343" s="15">
        <f>IF(E343="","",IF(G342="",1,G342*(1+C343)))</f>
        <v/>
      </c>
      <c r="H343" s="15">
        <f>IF(F343="","",IF(H342="",F343,MAX(H342,F343)))</f>
        <v/>
      </c>
      <c r="I343">
        <f>IF(OR(F343="",H343=""),"",F343/H343-1)</f>
        <v/>
      </c>
    </row>
    <row r="344">
      <c r="A344" s="14">
        <f>原始数据_周度!A344</f>
        <v/>
      </c>
      <c r="B344" s="15">
        <f>原始数据_周度!B344</f>
        <v/>
      </c>
      <c r="C344" s="15">
        <f>IFERROR(B344/B343-1,"")</f>
        <v/>
      </c>
      <c r="D344" s="15">
        <f>IFERROR(评分与状态_周度!F360,"")</f>
        <v/>
      </c>
      <c r="E344" s="15">
        <f>IF(OR(D344="",C344=""),"",D344*C344)</f>
        <v/>
      </c>
      <c r="F344" s="15">
        <f>IF(E344="","",IF(F343="",1,F343*(1+E344)))</f>
        <v/>
      </c>
      <c r="G344" s="15">
        <f>IF(E344="","",IF(G343="",1,G343*(1+C344)))</f>
        <v/>
      </c>
      <c r="H344" s="15">
        <f>IF(F344="","",IF(H343="",F344,MAX(H343,F344)))</f>
        <v/>
      </c>
      <c r="I344">
        <f>IF(OR(F344="",H344=""),"",F344/H344-1)</f>
        <v/>
      </c>
    </row>
    <row r="345">
      <c r="A345" s="14">
        <f>原始数据_周度!A345</f>
        <v/>
      </c>
      <c r="B345" s="15">
        <f>原始数据_周度!B345</f>
        <v/>
      </c>
      <c r="C345" s="15">
        <f>IFERROR(B345/B344-1,"")</f>
        <v/>
      </c>
      <c r="D345" s="15">
        <f>IFERROR(评分与状态_周度!F361,"")</f>
        <v/>
      </c>
      <c r="E345" s="15">
        <f>IF(OR(D345="",C345=""),"",D345*C345)</f>
        <v/>
      </c>
      <c r="F345" s="15">
        <f>IF(E345="","",IF(F344="",1,F344*(1+E345)))</f>
        <v/>
      </c>
      <c r="G345" s="15">
        <f>IF(E345="","",IF(G344="",1,G344*(1+C345)))</f>
        <v/>
      </c>
      <c r="H345" s="15">
        <f>IF(F345="","",IF(H344="",F345,MAX(H344,F345)))</f>
        <v/>
      </c>
      <c r="I345">
        <f>IF(OR(F345="",H345=""),"",F345/H345-1)</f>
        <v/>
      </c>
    </row>
    <row r="346">
      <c r="A346" s="14">
        <f>原始数据_周度!A346</f>
        <v/>
      </c>
      <c r="B346" s="15">
        <f>原始数据_周度!B346</f>
        <v/>
      </c>
      <c r="C346" s="15">
        <f>IFERROR(B346/B345-1,"")</f>
        <v/>
      </c>
      <c r="D346" s="15">
        <f>IFERROR(评分与状态_周度!F362,"")</f>
        <v/>
      </c>
      <c r="E346" s="15">
        <f>IF(OR(D346="",C346=""),"",D346*C346)</f>
        <v/>
      </c>
      <c r="F346" s="15">
        <f>IF(E346="","",IF(F345="",1,F345*(1+E346)))</f>
        <v/>
      </c>
      <c r="G346" s="15">
        <f>IF(E346="","",IF(G345="",1,G345*(1+C346)))</f>
        <v/>
      </c>
      <c r="H346" s="15">
        <f>IF(F346="","",IF(H345="",F346,MAX(H345,F346)))</f>
        <v/>
      </c>
      <c r="I346">
        <f>IF(OR(F346="",H346=""),"",F346/H346-1)</f>
        <v/>
      </c>
    </row>
    <row r="347">
      <c r="A347" s="14">
        <f>原始数据_周度!A347</f>
        <v/>
      </c>
      <c r="B347" s="15">
        <f>原始数据_周度!B347</f>
        <v/>
      </c>
      <c r="C347" s="15">
        <f>IFERROR(B347/B346-1,"")</f>
        <v/>
      </c>
      <c r="D347" s="15">
        <f>IFERROR(评分与状态_周度!F363,"")</f>
        <v/>
      </c>
      <c r="E347" s="15">
        <f>IF(OR(D347="",C347=""),"",D347*C347)</f>
        <v/>
      </c>
      <c r="F347" s="15">
        <f>IF(E347="","",IF(F346="",1,F346*(1+E347)))</f>
        <v/>
      </c>
      <c r="G347" s="15">
        <f>IF(E347="","",IF(G346="",1,G346*(1+C347)))</f>
        <v/>
      </c>
      <c r="H347" s="15">
        <f>IF(F347="","",IF(H346="",F347,MAX(H346,F347)))</f>
        <v/>
      </c>
      <c r="I347">
        <f>IF(OR(F347="",H347=""),"",F347/H347-1)</f>
        <v/>
      </c>
    </row>
    <row r="348">
      <c r="A348" s="14">
        <f>原始数据_周度!A348</f>
        <v/>
      </c>
      <c r="B348" s="15">
        <f>原始数据_周度!B348</f>
        <v/>
      </c>
      <c r="C348" s="15">
        <f>IFERROR(B348/B347-1,"")</f>
        <v/>
      </c>
      <c r="D348" s="15">
        <f>IFERROR(评分与状态_周度!F364,"")</f>
        <v/>
      </c>
      <c r="E348" s="15">
        <f>IF(OR(D348="",C348=""),"",D348*C348)</f>
        <v/>
      </c>
      <c r="F348" s="15">
        <f>IF(E348="","",IF(F347="",1,F347*(1+E348)))</f>
        <v/>
      </c>
      <c r="G348" s="15">
        <f>IF(E348="","",IF(G347="",1,G347*(1+C348)))</f>
        <v/>
      </c>
      <c r="H348" s="15">
        <f>IF(F348="","",IF(H347="",F348,MAX(H347,F348)))</f>
        <v/>
      </c>
      <c r="I348">
        <f>IF(OR(F348="",H348=""),"",F348/H348-1)</f>
        <v/>
      </c>
    </row>
    <row r="349">
      <c r="A349" s="14">
        <f>原始数据_周度!A349</f>
        <v/>
      </c>
      <c r="B349" s="15">
        <f>原始数据_周度!B349</f>
        <v/>
      </c>
      <c r="C349" s="15">
        <f>IFERROR(B349/B348-1,"")</f>
        <v/>
      </c>
      <c r="D349" s="15">
        <f>IFERROR(评分与状态_周度!F365,"")</f>
        <v/>
      </c>
      <c r="E349" s="15">
        <f>IF(OR(D349="",C349=""),"",D349*C349)</f>
        <v/>
      </c>
      <c r="F349" s="15">
        <f>IF(E349="","",IF(F348="",1,F348*(1+E349)))</f>
        <v/>
      </c>
      <c r="G349" s="15">
        <f>IF(E349="","",IF(G348="",1,G348*(1+C349)))</f>
        <v/>
      </c>
      <c r="H349" s="15">
        <f>IF(F349="","",IF(H348="",F349,MAX(H348,F349)))</f>
        <v/>
      </c>
      <c r="I349">
        <f>IF(OR(F349="",H349=""),"",F349/H349-1)</f>
        <v/>
      </c>
    </row>
    <row r="350">
      <c r="A350" s="14">
        <f>原始数据_周度!A350</f>
        <v/>
      </c>
      <c r="B350" s="15">
        <f>原始数据_周度!B350</f>
        <v/>
      </c>
      <c r="C350" s="15">
        <f>IFERROR(B350/B349-1,"")</f>
        <v/>
      </c>
      <c r="D350" s="15">
        <f>IFERROR(评分与状态_周度!F366,"")</f>
        <v/>
      </c>
      <c r="E350" s="15">
        <f>IF(OR(D350="",C350=""),"",D350*C350)</f>
        <v/>
      </c>
      <c r="F350" s="15">
        <f>IF(E350="","",IF(F349="",1,F349*(1+E350)))</f>
        <v/>
      </c>
      <c r="G350" s="15">
        <f>IF(E350="","",IF(G349="",1,G349*(1+C350)))</f>
        <v/>
      </c>
      <c r="H350" s="15">
        <f>IF(F350="","",IF(H349="",F350,MAX(H349,F350)))</f>
        <v/>
      </c>
      <c r="I350">
        <f>IF(OR(F350="",H350=""),"",F350/H350-1)</f>
        <v/>
      </c>
    </row>
    <row r="351">
      <c r="A351" s="14">
        <f>原始数据_周度!A351</f>
        <v/>
      </c>
      <c r="B351" s="15">
        <f>原始数据_周度!B351</f>
        <v/>
      </c>
      <c r="C351" s="15">
        <f>IFERROR(B351/B350-1,"")</f>
        <v/>
      </c>
      <c r="D351" s="15">
        <f>IFERROR(评分与状态_周度!F367,"")</f>
        <v/>
      </c>
      <c r="E351" s="15">
        <f>IF(OR(D351="",C351=""),"",D351*C351)</f>
        <v/>
      </c>
      <c r="F351" s="15">
        <f>IF(E351="","",IF(F350="",1,F350*(1+E351)))</f>
        <v/>
      </c>
      <c r="G351" s="15">
        <f>IF(E351="","",IF(G350="",1,G350*(1+C351)))</f>
        <v/>
      </c>
      <c r="H351" s="15">
        <f>IF(F351="","",IF(H350="",F351,MAX(H350,F351)))</f>
        <v/>
      </c>
      <c r="I351">
        <f>IF(OR(F351="",H351=""),"",F351/H351-1)</f>
        <v/>
      </c>
    </row>
    <row r="352">
      <c r="A352" s="14">
        <f>原始数据_周度!A352</f>
        <v/>
      </c>
      <c r="B352" s="15">
        <f>原始数据_周度!B352</f>
        <v/>
      </c>
      <c r="C352" s="15">
        <f>IFERROR(B352/B351-1,"")</f>
        <v/>
      </c>
      <c r="D352" s="15">
        <f>IFERROR(评分与状态_周度!F368,"")</f>
        <v/>
      </c>
      <c r="E352" s="15">
        <f>IF(OR(D352="",C352=""),"",D352*C352)</f>
        <v/>
      </c>
      <c r="F352" s="15">
        <f>IF(E352="","",IF(F351="",1,F351*(1+E352)))</f>
        <v/>
      </c>
      <c r="G352" s="15">
        <f>IF(E352="","",IF(G351="",1,G351*(1+C352)))</f>
        <v/>
      </c>
      <c r="H352" s="15">
        <f>IF(F352="","",IF(H351="",F352,MAX(H351,F352)))</f>
        <v/>
      </c>
      <c r="I352">
        <f>IF(OR(F352="",H352=""),"",F352/H352-1)</f>
        <v/>
      </c>
    </row>
    <row r="353">
      <c r="A353" s="14">
        <f>原始数据_周度!A353</f>
        <v/>
      </c>
      <c r="B353" s="15">
        <f>原始数据_周度!B353</f>
        <v/>
      </c>
      <c r="C353" s="15">
        <f>IFERROR(B353/B352-1,"")</f>
        <v/>
      </c>
      <c r="D353" s="15">
        <f>IFERROR(评分与状态_周度!F369,"")</f>
        <v/>
      </c>
      <c r="E353" s="15">
        <f>IF(OR(D353="",C353=""),"",D353*C353)</f>
        <v/>
      </c>
      <c r="F353" s="15">
        <f>IF(E353="","",IF(F352="",1,F352*(1+E353)))</f>
        <v/>
      </c>
      <c r="G353" s="15">
        <f>IF(E353="","",IF(G352="",1,G352*(1+C353)))</f>
        <v/>
      </c>
      <c r="H353" s="15">
        <f>IF(F353="","",IF(H352="",F353,MAX(H352,F353)))</f>
        <v/>
      </c>
      <c r="I353">
        <f>IF(OR(F353="",H353=""),"",F353/H353-1)</f>
        <v/>
      </c>
    </row>
    <row r="354">
      <c r="A354" s="14">
        <f>原始数据_周度!A354</f>
        <v/>
      </c>
      <c r="B354" s="15">
        <f>原始数据_周度!B354</f>
        <v/>
      </c>
      <c r="C354" s="15">
        <f>IFERROR(B354/B353-1,"")</f>
        <v/>
      </c>
      <c r="D354" s="15">
        <f>IFERROR(评分与状态_周度!F370,"")</f>
        <v/>
      </c>
      <c r="E354" s="15">
        <f>IF(OR(D354="",C354=""),"",D354*C354)</f>
        <v/>
      </c>
      <c r="F354" s="15">
        <f>IF(E354="","",IF(F353="",1,F353*(1+E354)))</f>
        <v/>
      </c>
      <c r="G354" s="15">
        <f>IF(E354="","",IF(G353="",1,G353*(1+C354)))</f>
        <v/>
      </c>
      <c r="H354" s="15">
        <f>IF(F354="","",IF(H353="",F354,MAX(H353,F354)))</f>
        <v/>
      </c>
      <c r="I354">
        <f>IF(OR(F354="",H354=""),"",F354/H354-1)</f>
        <v/>
      </c>
    </row>
    <row r="355">
      <c r="A355" s="14">
        <f>原始数据_周度!A355</f>
        <v/>
      </c>
      <c r="B355" s="15">
        <f>原始数据_周度!B355</f>
        <v/>
      </c>
      <c r="C355" s="15">
        <f>IFERROR(B355/B354-1,"")</f>
        <v/>
      </c>
      <c r="D355" s="15">
        <f>IFERROR(评分与状态_周度!F371,"")</f>
        <v/>
      </c>
      <c r="E355" s="15">
        <f>IF(OR(D355="",C355=""),"",D355*C355)</f>
        <v/>
      </c>
      <c r="F355" s="15">
        <f>IF(E355="","",IF(F354="",1,F354*(1+E355)))</f>
        <v/>
      </c>
      <c r="G355" s="15">
        <f>IF(E355="","",IF(G354="",1,G354*(1+C355)))</f>
        <v/>
      </c>
      <c r="H355" s="15">
        <f>IF(F355="","",IF(H354="",F355,MAX(H354,F355)))</f>
        <v/>
      </c>
      <c r="I355">
        <f>IF(OR(F355="",H355=""),"",F355/H355-1)</f>
        <v/>
      </c>
    </row>
    <row r="356">
      <c r="A356" s="14">
        <f>原始数据_周度!A356</f>
        <v/>
      </c>
      <c r="B356" s="15">
        <f>原始数据_周度!B356</f>
        <v/>
      </c>
      <c r="C356" s="15">
        <f>IFERROR(B356/B355-1,"")</f>
        <v/>
      </c>
      <c r="D356" s="15">
        <f>IFERROR(评分与状态_周度!F372,"")</f>
        <v/>
      </c>
      <c r="E356" s="15">
        <f>IF(OR(D356="",C356=""),"",D356*C356)</f>
        <v/>
      </c>
      <c r="F356" s="15">
        <f>IF(E356="","",IF(F355="",1,F355*(1+E356)))</f>
        <v/>
      </c>
      <c r="G356" s="15">
        <f>IF(E356="","",IF(G355="",1,G355*(1+C356)))</f>
        <v/>
      </c>
      <c r="H356" s="15">
        <f>IF(F356="","",IF(H355="",F356,MAX(H355,F356)))</f>
        <v/>
      </c>
      <c r="I356">
        <f>IF(OR(F356="",H356=""),"",F356/H356-1)</f>
        <v/>
      </c>
    </row>
    <row r="357">
      <c r="A357" s="14">
        <f>原始数据_周度!A357</f>
        <v/>
      </c>
      <c r="B357" s="15">
        <f>原始数据_周度!B357</f>
        <v/>
      </c>
      <c r="C357" s="15">
        <f>IFERROR(B357/B356-1,"")</f>
        <v/>
      </c>
      <c r="D357" s="15">
        <f>IFERROR(评分与状态_周度!F373,"")</f>
        <v/>
      </c>
      <c r="E357" s="15">
        <f>IF(OR(D357="",C357=""),"",D357*C357)</f>
        <v/>
      </c>
      <c r="F357" s="15">
        <f>IF(E357="","",IF(F356="",1,F356*(1+E357)))</f>
        <v/>
      </c>
      <c r="G357" s="15">
        <f>IF(E357="","",IF(G356="",1,G356*(1+C357)))</f>
        <v/>
      </c>
      <c r="H357" s="15">
        <f>IF(F357="","",IF(H356="",F357,MAX(H356,F357)))</f>
        <v/>
      </c>
      <c r="I357">
        <f>IF(OR(F357="",H357=""),"",F357/H357-1)</f>
        <v/>
      </c>
    </row>
    <row r="358">
      <c r="A358" s="14">
        <f>原始数据_周度!A358</f>
        <v/>
      </c>
      <c r="B358" s="15">
        <f>原始数据_周度!B358</f>
        <v/>
      </c>
      <c r="C358" s="15">
        <f>IFERROR(B358/B357-1,"")</f>
        <v/>
      </c>
      <c r="D358" s="15">
        <f>IFERROR(评分与状态_周度!F374,"")</f>
        <v/>
      </c>
      <c r="E358" s="15">
        <f>IF(OR(D358="",C358=""),"",D358*C358)</f>
        <v/>
      </c>
      <c r="F358" s="15">
        <f>IF(E358="","",IF(F357="",1,F357*(1+E358)))</f>
        <v/>
      </c>
      <c r="G358" s="15">
        <f>IF(E358="","",IF(G357="",1,G357*(1+C358)))</f>
        <v/>
      </c>
      <c r="H358" s="15">
        <f>IF(F358="","",IF(H357="",F358,MAX(H357,F358)))</f>
        <v/>
      </c>
      <c r="I358">
        <f>IF(OR(F358="",H358=""),"",F358/H358-1)</f>
        <v/>
      </c>
    </row>
    <row r="359">
      <c r="A359" s="14">
        <f>原始数据_周度!A359</f>
        <v/>
      </c>
      <c r="B359" s="15">
        <f>原始数据_周度!B359</f>
        <v/>
      </c>
      <c r="C359" s="15">
        <f>IFERROR(B359/B358-1,"")</f>
        <v/>
      </c>
      <c r="D359" s="15">
        <f>IFERROR(评分与状态_周度!F375,"")</f>
        <v/>
      </c>
      <c r="E359" s="15">
        <f>IF(OR(D359="",C359=""),"",D359*C359)</f>
        <v/>
      </c>
      <c r="F359" s="15">
        <f>IF(E359="","",IF(F358="",1,F358*(1+E359)))</f>
        <v/>
      </c>
      <c r="G359" s="15">
        <f>IF(E359="","",IF(G358="",1,G358*(1+C359)))</f>
        <v/>
      </c>
      <c r="H359" s="15">
        <f>IF(F359="","",IF(H358="",F359,MAX(H358,F359)))</f>
        <v/>
      </c>
      <c r="I359">
        <f>IF(OR(F359="",H359=""),"",F359/H359-1)</f>
        <v/>
      </c>
    </row>
    <row r="360">
      <c r="A360" s="14">
        <f>原始数据_周度!A360</f>
        <v/>
      </c>
      <c r="B360" s="15">
        <f>原始数据_周度!B360</f>
        <v/>
      </c>
      <c r="C360" s="15">
        <f>IFERROR(B360/B359-1,"")</f>
        <v/>
      </c>
      <c r="D360" s="15">
        <f>IFERROR(评分与状态_周度!F376,"")</f>
        <v/>
      </c>
      <c r="E360" s="15">
        <f>IF(OR(D360="",C360=""),"",D360*C360)</f>
        <v/>
      </c>
      <c r="F360" s="15">
        <f>IF(E360="","",IF(F359="",1,F359*(1+E360)))</f>
        <v/>
      </c>
      <c r="G360" s="15">
        <f>IF(E360="","",IF(G359="",1,G359*(1+C360)))</f>
        <v/>
      </c>
      <c r="H360" s="15">
        <f>IF(F360="","",IF(H359="",F360,MAX(H359,F360)))</f>
        <v/>
      </c>
      <c r="I360">
        <f>IF(OR(F360="",H360=""),"",F360/H360-1)</f>
        <v/>
      </c>
    </row>
    <row r="361">
      <c r="A361" s="14">
        <f>原始数据_周度!A361</f>
        <v/>
      </c>
      <c r="B361" s="15">
        <f>原始数据_周度!B361</f>
        <v/>
      </c>
      <c r="C361" s="15">
        <f>IFERROR(B361/B360-1,"")</f>
        <v/>
      </c>
      <c r="D361" s="15">
        <f>IFERROR(评分与状态_周度!F377,"")</f>
        <v/>
      </c>
      <c r="E361" s="15">
        <f>IF(OR(D361="",C361=""),"",D361*C361)</f>
        <v/>
      </c>
      <c r="F361" s="15">
        <f>IF(E361="","",IF(F360="",1,F360*(1+E361)))</f>
        <v/>
      </c>
      <c r="G361" s="15">
        <f>IF(E361="","",IF(G360="",1,G360*(1+C361)))</f>
        <v/>
      </c>
      <c r="H361" s="15">
        <f>IF(F361="","",IF(H360="",F361,MAX(H360,F361)))</f>
        <v/>
      </c>
      <c r="I361">
        <f>IF(OR(F361="",H361=""),"",F361/H361-1)</f>
        <v/>
      </c>
    </row>
    <row r="362">
      <c r="A362" s="14">
        <f>原始数据_周度!A362</f>
        <v/>
      </c>
      <c r="B362" s="15">
        <f>原始数据_周度!B362</f>
        <v/>
      </c>
      <c r="C362" s="15">
        <f>IFERROR(B362/B361-1,"")</f>
        <v/>
      </c>
      <c r="D362" s="15">
        <f>IFERROR(评分与状态_周度!F378,"")</f>
        <v/>
      </c>
      <c r="E362" s="15">
        <f>IF(OR(D362="",C362=""),"",D362*C362)</f>
        <v/>
      </c>
      <c r="F362" s="15">
        <f>IF(E362="","",IF(F361="",1,F361*(1+E362)))</f>
        <v/>
      </c>
      <c r="G362" s="15">
        <f>IF(E362="","",IF(G361="",1,G361*(1+C362)))</f>
        <v/>
      </c>
      <c r="H362" s="15">
        <f>IF(F362="","",IF(H361="",F362,MAX(H361,F362)))</f>
        <v/>
      </c>
      <c r="I362">
        <f>IF(OR(F362="",H362=""),"",F362/H362-1)</f>
        <v/>
      </c>
    </row>
    <row r="363">
      <c r="A363" s="14">
        <f>原始数据_周度!A363</f>
        <v/>
      </c>
      <c r="B363" s="15">
        <f>原始数据_周度!B363</f>
        <v/>
      </c>
      <c r="C363" s="15">
        <f>IFERROR(B363/B362-1,"")</f>
        <v/>
      </c>
      <c r="D363" s="15">
        <f>IFERROR(评分与状态_周度!F379,"")</f>
        <v/>
      </c>
      <c r="E363" s="15">
        <f>IF(OR(D363="",C363=""),"",D363*C363)</f>
        <v/>
      </c>
      <c r="F363" s="15">
        <f>IF(E363="","",IF(F362="",1,F362*(1+E363)))</f>
        <v/>
      </c>
      <c r="G363" s="15">
        <f>IF(E363="","",IF(G362="",1,G362*(1+C363)))</f>
        <v/>
      </c>
      <c r="H363" s="15">
        <f>IF(F363="","",IF(H362="",F363,MAX(H362,F363)))</f>
        <v/>
      </c>
      <c r="I363">
        <f>IF(OR(F363="",H363=""),"",F363/H363-1)</f>
        <v/>
      </c>
    </row>
    <row r="364">
      <c r="A364" s="14">
        <f>原始数据_周度!A364</f>
        <v/>
      </c>
      <c r="B364" s="15">
        <f>原始数据_周度!B364</f>
        <v/>
      </c>
      <c r="C364" s="15">
        <f>IFERROR(B364/B363-1,"")</f>
        <v/>
      </c>
      <c r="D364" s="15">
        <f>IFERROR(评分与状态_周度!F380,"")</f>
        <v/>
      </c>
      <c r="E364" s="15">
        <f>IF(OR(D364="",C364=""),"",D364*C364)</f>
        <v/>
      </c>
      <c r="F364" s="15">
        <f>IF(E364="","",IF(F363="",1,F363*(1+E364)))</f>
        <v/>
      </c>
      <c r="G364" s="15">
        <f>IF(E364="","",IF(G363="",1,G363*(1+C364)))</f>
        <v/>
      </c>
      <c r="H364" s="15">
        <f>IF(F364="","",IF(H363="",F364,MAX(H363,F364)))</f>
        <v/>
      </c>
      <c r="I364">
        <f>IF(OR(F364="",H364=""),"",F364/H364-1)</f>
        <v/>
      </c>
    </row>
    <row r="365">
      <c r="A365" s="14">
        <f>原始数据_周度!A365</f>
        <v/>
      </c>
      <c r="B365" s="15">
        <f>原始数据_周度!B365</f>
        <v/>
      </c>
      <c r="C365" s="15">
        <f>IFERROR(B365/B364-1,"")</f>
        <v/>
      </c>
      <c r="D365" s="15">
        <f>IFERROR(评分与状态_周度!F381,"")</f>
        <v/>
      </c>
      <c r="E365" s="15">
        <f>IF(OR(D365="",C365=""),"",D365*C365)</f>
        <v/>
      </c>
      <c r="F365" s="15">
        <f>IF(E365="","",IF(F364="",1,F364*(1+E365)))</f>
        <v/>
      </c>
      <c r="G365" s="15">
        <f>IF(E365="","",IF(G364="",1,G364*(1+C365)))</f>
        <v/>
      </c>
      <c r="H365" s="15">
        <f>IF(F365="","",IF(H364="",F365,MAX(H364,F365)))</f>
        <v/>
      </c>
      <c r="I365">
        <f>IF(OR(F365="",H365=""),"",F365/H365-1)</f>
        <v/>
      </c>
    </row>
    <row r="366">
      <c r="A366" s="14">
        <f>原始数据_周度!A366</f>
        <v/>
      </c>
      <c r="B366" s="15">
        <f>原始数据_周度!B366</f>
        <v/>
      </c>
      <c r="C366" s="15">
        <f>IFERROR(B366/B365-1,"")</f>
        <v/>
      </c>
      <c r="D366" s="15">
        <f>IFERROR(评分与状态_周度!F382,"")</f>
        <v/>
      </c>
      <c r="E366" s="15">
        <f>IF(OR(D366="",C366=""),"",D366*C366)</f>
        <v/>
      </c>
      <c r="F366" s="15">
        <f>IF(E366="","",IF(F365="",1,F365*(1+E366)))</f>
        <v/>
      </c>
      <c r="G366" s="15">
        <f>IF(E366="","",IF(G365="",1,G365*(1+C366)))</f>
        <v/>
      </c>
      <c r="H366" s="15">
        <f>IF(F366="","",IF(H365="",F366,MAX(H365,F366)))</f>
        <v/>
      </c>
      <c r="I366">
        <f>IF(OR(F366="",H366=""),"",F366/H366-1)</f>
        <v/>
      </c>
    </row>
    <row r="367">
      <c r="A367" s="14">
        <f>原始数据_周度!A367</f>
        <v/>
      </c>
      <c r="B367" s="15">
        <f>原始数据_周度!B367</f>
        <v/>
      </c>
      <c r="C367" s="15">
        <f>IFERROR(B367/B366-1,"")</f>
        <v/>
      </c>
      <c r="D367" s="15">
        <f>IFERROR(评分与状态_周度!F383,"")</f>
        <v/>
      </c>
      <c r="E367" s="15">
        <f>IF(OR(D367="",C367=""),"",D367*C367)</f>
        <v/>
      </c>
      <c r="F367" s="15">
        <f>IF(E367="","",IF(F366="",1,F366*(1+E367)))</f>
        <v/>
      </c>
      <c r="G367" s="15">
        <f>IF(E367="","",IF(G366="",1,G366*(1+C367)))</f>
        <v/>
      </c>
      <c r="H367" s="15">
        <f>IF(F367="","",IF(H366="",F367,MAX(H366,F367)))</f>
        <v/>
      </c>
      <c r="I367">
        <f>IF(OR(F367="",H367=""),"",F367/H367-1)</f>
        <v/>
      </c>
    </row>
    <row r="368">
      <c r="A368" s="14">
        <f>原始数据_周度!A368</f>
        <v/>
      </c>
      <c r="B368" s="15">
        <f>原始数据_周度!B368</f>
        <v/>
      </c>
      <c r="C368" s="15">
        <f>IFERROR(B368/B367-1,"")</f>
        <v/>
      </c>
      <c r="D368" s="15">
        <f>IFERROR(评分与状态_周度!F384,"")</f>
        <v/>
      </c>
      <c r="E368" s="15">
        <f>IF(OR(D368="",C368=""),"",D368*C368)</f>
        <v/>
      </c>
      <c r="F368" s="15">
        <f>IF(E368="","",IF(F367="",1,F367*(1+E368)))</f>
        <v/>
      </c>
      <c r="G368" s="15">
        <f>IF(E368="","",IF(G367="",1,G367*(1+C368)))</f>
        <v/>
      </c>
      <c r="H368" s="15">
        <f>IF(F368="","",IF(H367="",F368,MAX(H367,F368)))</f>
        <v/>
      </c>
      <c r="I368">
        <f>IF(OR(F368="",H368=""),"",F368/H368-1)</f>
        <v/>
      </c>
    </row>
    <row r="369">
      <c r="A369" s="14">
        <f>原始数据_周度!A369</f>
        <v/>
      </c>
      <c r="B369" s="15">
        <f>原始数据_周度!B369</f>
        <v/>
      </c>
      <c r="C369" s="15">
        <f>IFERROR(B369/B368-1,"")</f>
        <v/>
      </c>
      <c r="D369" s="15">
        <f>IFERROR(评分与状态_周度!F385,"")</f>
        <v/>
      </c>
      <c r="E369" s="15">
        <f>IF(OR(D369="",C369=""),"",D369*C369)</f>
        <v/>
      </c>
      <c r="F369" s="15">
        <f>IF(E369="","",IF(F368="",1,F368*(1+E369)))</f>
        <v/>
      </c>
      <c r="G369" s="15">
        <f>IF(E369="","",IF(G368="",1,G368*(1+C369)))</f>
        <v/>
      </c>
      <c r="H369" s="15">
        <f>IF(F369="","",IF(H368="",F369,MAX(H368,F369)))</f>
        <v/>
      </c>
      <c r="I369">
        <f>IF(OR(F369="",H369=""),"",F369/H369-1)</f>
        <v/>
      </c>
    </row>
    <row r="370">
      <c r="A370" s="14">
        <f>原始数据_周度!A370</f>
        <v/>
      </c>
      <c r="B370" s="15">
        <f>原始数据_周度!B370</f>
        <v/>
      </c>
      <c r="C370" s="15">
        <f>IFERROR(B370/B369-1,"")</f>
        <v/>
      </c>
      <c r="D370" s="15">
        <f>IFERROR(评分与状态_周度!F386,"")</f>
        <v/>
      </c>
      <c r="E370" s="15">
        <f>IF(OR(D370="",C370=""),"",D370*C370)</f>
        <v/>
      </c>
      <c r="F370" s="15">
        <f>IF(E370="","",IF(F369="",1,F369*(1+E370)))</f>
        <v/>
      </c>
      <c r="G370" s="15">
        <f>IF(E370="","",IF(G369="",1,G369*(1+C370)))</f>
        <v/>
      </c>
      <c r="H370" s="15">
        <f>IF(F370="","",IF(H369="",F370,MAX(H369,F370)))</f>
        <v/>
      </c>
      <c r="I370">
        <f>IF(OR(F370="",H370=""),"",F370/H370-1)</f>
        <v/>
      </c>
    </row>
    <row r="371">
      <c r="A371" s="14">
        <f>原始数据_周度!A371</f>
        <v/>
      </c>
      <c r="B371" s="15">
        <f>原始数据_周度!B371</f>
        <v/>
      </c>
      <c r="C371" s="15">
        <f>IFERROR(B371/B370-1,"")</f>
        <v/>
      </c>
      <c r="D371" s="15">
        <f>IFERROR(评分与状态_周度!F387,"")</f>
        <v/>
      </c>
      <c r="E371" s="15">
        <f>IF(OR(D371="",C371=""),"",D371*C371)</f>
        <v/>
      </c>
      <c r="F371" s="15">
        <f>IF(E371="","",IF(F370="",1,F370*(1+E371)))</f>
        <v/>
      </c>
      <c r="G371" s="15">
        <f>IF(E371="","",IF(G370="",1,G370*(1+C371)))</f>
        <v/>
      </c>
      <c r="H371" s="15">
        <f>IF(F371="","",IF(H370="",F371,MAX(H370,F371)))</f>
        <v/>
      </c>
      <c r="I371">
        <f>IF(OR(F371="",H371=""),"",F371/H371-1)</f>
        <v/>
      </c>
    </row>
    <row r="372">
      <c r="A372" s="14">
        <f>原始数据_周度!A372</f>
        <v/>
      </c>
      <c r="B372" s="15">
        <f>原始数据_周度!B372</f>
        <v/>
      </c>
      <c r="C372" s="15">
        <f>IFERROR(B372/B371-1,"")</f>
        <v/>
      </c>
      <c r="D372" s="15">
        <f>IFERROR(评分与状态_周度!F388,"")</f>
        <v/>
      </c>
      <c r="E372" s="15">
        <f>IF(OR(D372="",C372=""),"",D372*C372)</f>
        <v/>
      </c>
      <c r="F372" s="15">
        <f>IF(E372="","",IF(F371="",1,F371*(1+E372)))</f>
        <v/>
      </c>
      <c r="G372" s="15">
        <f>IF(E372="","",IF(G371="",1,G371*(1+C372)))</f>
        <v/>
      </c>
      <c r="H372" s="15">
        <f>IF(F372="","",IF(H371="",F372,MAX(H371,F372)))</f>
        <v/>
      </c>
      <c r="I372">
        <f>IF(OR(F372="",H372=""),"",F372/H372-1)</f>
        <v/>
      </c>
    </row>
    <row r="373">
      <c r="A373" s="14">
        <f>原始数据_周度!A373</f>
        <v/>
      </c>
      <c r="B373" s="15">
        <f>原始数据_周度!B373</f>
        <v/>
      </c>
      <c r="C373" s="15">
        <f>IFERROR(B373/B372-1,"")</f>
        <v/>
      </c>
      <c r="D373" s="15">
        <f>IFERROR(评分与状态_周度!F389,"")</f>
        <v/>
      </c>
      <c r="E373" s="15">
        <f>IF(OR(D373="",C373=""),"",D373*C373)</f>
        <v/>
      </c>
      <c r="F373" s="15">
        <f>IF(E373="","",IF(F372="",1,F372*(1+E373)))</f>
        <v/>
      </c>
      <c r="G373" s="15">
        <f>IF(E373="","",IF(G372="",1,G372*(1+C373)))</f>
        <v/>
      </c>
      <c r="H373" s="15">
        <f>IF(F373="","",IF(H372="",F373,MAX(H372,F373)))</f>
        <v/>
      </c>
      <c r="I373">
        <f>IF(OR(F373="",H373=""),"",F373/H373-1)</f>
        <v/>
      </c>
    </row>
    <row r="374">
      <c r="A374" s="14">
        <f>原始数据_周度!A374</f>
        <v/>
      </c>
      <c r="B374" s="15">
        <f>原始数据_周度!B374</f>
        <v/>
      </c>
      <c r="C374" s="15">
        <f>IFERROR(B374/B373-1,"")</f>
        <v/>
      </c>
      <c r="D374" s="15">
        <f>IFERROR(评分与状态_周度!F390,"")</f>
        <v/>
      </c>
      <c r="E374" s="15">
        <f>IF(OR(D374="",C374=""),"",D374*C374)</f>
        <v/>
      </c>
      <c r="F374" s="15">
        <f>IF(E374="","",IF(F373="",1,F373*(1+E374)))</f>
        <v/>
      </c>
      <c r="G374" s="15">
        <f>IF(E374="","",IF(G373="",1,G373*(1+C374)))</f>
        <v/>
      </c>
      <c r="H374" s="15">
        <f>IF(F374="","",IF(H373="",F374,MAX(H373,F374)))</f>
        <v/>
      </c>
      <c r="I374">
        <f>IF(OR(F374="",H374=""),"",F374/H374-1)</f>
        <v/>
      </c>
    </row>
    <row r="375">
      <c r="A375" s="14">
        <f>原始数据_周度!A375</f>
        <v/>
      </c>
      <c r="B375" s="15">
        <f>原始数据_周度!B375</f>
        <v/>
      </c>
      <c r="C375" s="15">
        <f>IFERROR(B375/B374-1,"")</f>
        <v/>
      </c>
      <c r="D375" s="15">
        <f>IFERROR(评分与状态_周度!F391,"")</f>
        <v/>
      </c>
      <c r="E375" s="15">
        <f>IF(OR(D375="",C375=""),"",D375*C375)</f>
        <v/>
      </c>
      <c r="F375" s="15">
        <f>IF(E375="","",IF(F374="",1,F374*(1+E375)))</f>
        <v/>
      </c>
      <c r="G375" s="15">
        <f>IF(E375="","",IF(G374="",1,G374*(1+C375)))</f>
        <v/>
      </c>
      <c r="H375" s="15">
        <f>IF(F375="","",IF(H374="",F375,MAX(H374,F375)))</f>
        <v/>
      </c>
      <c r="I375">
        <f>IF(OR(F375="",H375=""),"",F375/H375-1)</f>
        <v/>
      </c>
    </row>
    <row r="376">
      <c r="A376" s="14">
        <f>原始数据_周度!A376</f>
        <v/>
      </c>
      <c r="B376" s="15">
        <f>原始数据_周度!B376</f>
        <v/>
      </c>
      <c r="C376" s="15">
        <f>IFERROR(B376/B375-1,"")</f>
        <v/>
      </c>
      <c r="D376" s="15">
        <f>IFERROR(评分与状态_周度!F392,"")</f>
        <v/>
      </c>
      <c r="E376" s="15">
        <f>IF(OR(D376="",C376=""),"",D376*C376)</f>
        <v/>
      </c>
      <c r="F376" s="15">
        <f>IF(E376="","",IF(F375="",1,F375*(1+E376)))</f>
        <v/>
      </c>
      <c r="G376" s="15">
        <f>IF(E376="","",IF(G375="",1,G375*(1+C376)))</f>
        <v/>
      </c>
      <c r="H376" s="15">
        <f>IF(F376="","",IF(H375="",F376,MAX(H375,F376)))</f>
        <v/>
      </c>
      <c r="I376">
        <f>IF(OR(F376="",H376=""),"",F376/H376-1)</f>
        <v/>
      </c>
    </row>
    <row r="377">
      <c r="A377" s="14">
        <f>原始数据_周度!A377</f>
        <v/>
      </c>
      <c r="B377" s="15">
        <f>原始数据_周度!B377</f>
        <v/>
      </c>
      <c r="C377" s="15">
        <f>IFERROR(B377/B376-1,"")</f>
        <v/>
      </c>
      <c r="D377" s="15">
        <f>IFERROR(评分与状态_周度!F393,"")</f>
        <v/>
      </c>
      <c r="E377" s="15">
        <f>IF(OR(D377="",C377=""),"",D377*C377)</f>
        <v/>
      </c>
      <c r="F377" s="15">
        <f>IF(E377="","",IF(F376="",1,F376*(1+E377)))</f>
        <v/>
      </c>
      <c r="G377" s="15">
        <f>IF(E377="","",IF(G376="",1,G376*(1+C377)))</f>
        <v/>
      </c>
      <c r="H377" s="15">
        <f>IF(F377="","",IF(H376="",F377,MAX(H376,F377)))</f>
        <v/>
      </c>
      <c r="I377">
        <f>IF(OR(F377="",H377=""),"",F377/H377-1)</f>
        <v/>
      </c>
    </row>
    <row r="378">
      <c r="A378" s="14">
        <f>原始数据_周度!A378</f>
        <v/>
      </c>
      <c r="B378" s="15">
        <f>原始数据_周度!B378</f>
        <v/>
      </c>
      <c r="C378" s="15">
        <f>IFERROR(B378/B377-1,"")</f>
        <v/>
      </c>
      <c r="D378" s="15">
        <f>IFERROR(评分与状态_周度!F394,"")</f>
        <v/>
      </c>
      <c r="E378" s="15">
        <f>IF(OR(D378="",C378=""),"",D378*C378)</f>
        <v/>
      </c>
      <c r="F378" s="15">
        <f>IF(E378="","",IF(F377="",1,F377*(1+E378)))</f>
        <v/>
      </c>
      <c r="G378" s="15">
        <f>IF(E378="","",IF(G377="",1,G377*(1+C378)))</f>
        <v/>
      </c>
      <c r="H378" s="15">
        <f>IF(F378="","",IF(H377="",F378,MAX(H377,F378)))</f>
        <v/>
      </c>
      <c r="I378">
        <f>IF(OR(F378="",H378=""),"",F378/H378-1)</f>
        <v/>
      </c>
    </row>
    <row r="379">
      <c r="A379" s="14">
        <f>原始数据_周度!A379</f>
        <v/>
      </c>
      <c r="B379" s="15">
        <f>原始数据_周度!B379</f>
        <v/>
      </c>
      <c r="C379" s="15">
        <f>IFERROR(B379/B378-1,"")</f>
        <v/>
      </c>
      <c r="D379" s="15">
        <f>IFERROR(评分与状态_周度!F395,"")</f>
        <v/>
      </c>
      <c r="E379" s="15">
        <f>IF(OR(D379="",C379=""),"",D379*C379)</f>
        <v/>
      </c>
      <c r="F379" s="15">
        <f>IF(E379="","",IF(F378="",1,F378*(1+E379)))</f>
        <v/>
      </c>
      <c r="G379" s="15">
        <f>IF(E379="","",IF(G378="",1,G378*(1+C379)))</f>
        <v/>
      </c>
      <c r="H379" s="15">
        <f>IF(F379="","",IF(H378="",F379,MAX(H378,F379)))</f>
        <v/>
      </c>
      <c r="I379">
        <f>IF(OR(F379="",H379=""),"",F379/H379-1)</f>
        <v/>
      </c>
    </row>
    <row r="380">
      <c r="A380" s="14">
        <f>原始数据_周度!A380</f>
        <v/>
      </c>
      <c r="B380" s="15">
        <f>原始数据_周度!B380</f>
        <v/>
      </c>
      <c r="C380" s="15">
        <f>IFERROR(B380/B379-1,"")</f>
        <v/>
      </c>
      <c r="D380" s="15">
        <f>IFERROR(评分与状态_周度!F396,"")</f>
        <v/>
      </c>
      <c r="E380" s="15">
        <f>IF(OR(D380="",C380=""),"",D380*C380)</f>
        <v/>
      </c>
      <c r="F380" s="15">
        <f>IF(E380="","",IF(F379="",1,F379*(1+E380)))</f>
        <v/>
      </c>
      <c r="G380" s="15">
        <f>IF(E380="","",IF(G379="",1,G379*(1+C380)))</f>
        <v/>
      </c>
      <c r="H380" s="15">
        <f>IF(F380="","",IF(H379="",F380,MAX(H379,F380)))</f>
        <v/>
      </c>
      <c r="I380">
        <f>IF(OR(F380="",H380=""),"",F380/H380-1)</f>
        <v/>
      </c>
    </row>
    <row r="381">
      <c r="A381" s="14">
        <f>原始数据_周度!A381</f>
        <v/>
      </c>
      <c r="B381" s="15">
        <f>原始数据_周度!B381</f>
        <v/>
      </c>
      <c r="C381" s="15">
        <f>IFERROR(B381/B380-1,"")</f>
        <v/>
      </c>
      <c r="D381" s="15">
        <f>IFERROR(评分与状态_周度!F397,"")</f>
        <v/>
      </c>
      <c r="E381" s="15">
        <f>IF(OR(D381="",C381=""),"",D381*C381)</f>
        <v/>
      </c>
      <c r="F381" s="15">
        <f>IF(E381="","",IF(F380="",1,F380*(1+E381)))</f>
        <v/>
      </c>
      <c r="G381" s="15">
        <f>IF(E381="","",IF(G380="",1,G380*(1+C381)))</f>
        <v/>
      </c>
      <c r="H381" s="15">
        <f>IF(F381="","",IF(H380="",F381,MAX(H380,F381)))</f>
        <v/>
      </c>
      <c r="I381">
        <f>IF(OR(F381="",H381=""),"",F381/H381-1)</f>
        <v/>
      </c>
    </row>
    <row r="382">
      <c r="A382" s="14">
        <f>原始数据_周度!A382</f>
        <v/>
      </c>
      <c r="B382" s="15">
        <f>原始数据_周度!B382</f>
        <v/>
      </c>
      <c r="C382" s="15">
        <f>IFERROR(B382/B381-1,"")</f>
        <v/>
      </c>
      <c r="D382" s="15">
        <f>IFERROR(评分与状态_周度!F398,"")</f>
        <v/>
      </c>
      <c r="E382" s="15">
        <f>IF(OR(D382="",C382=""),"",D382*C382)</f>
        <v/>
      </c>
      <c r="F382" s="15">
        <f>IF(E382="","",IF(F381="",1,F381*(1+E382)))</f>
        <v/>
      </c>
      <c r="G382" s="15">
        <f>IF(E382="","",IF(G381="",1,G381*(1+C382)))</f>
        <v/>
      </c>
      <c r="H382" s="15">
        <f>IF(F382="","",IF(H381="",F382,MAX(H381,F382)))</f>
        <v/>
      </c>
      <c r="I382">
        <f>IF(OR(F382="",H382=""),"",F382/H382-1)</f>
        <v/>
      </c>
    </row>
    <row r="383">
      <c r="A383" s="14">
        <f>原始数据_周度!A383</f>
        <v/>
      </c>
      <c r="B383" s="15">
        <f>原始数据_周度!B383</f>
        <v/>
      </c>
      <c r="C383" s="15">
        <f>IFERROR(B383/B382-1,"")</f>
        <v/>
      </c>
      <c r="D383" s="15">
        <f>IFERROR(评分与状态_周度!F399,"")</f>
        <v/>
      </c>
      <c r="E383" s="15">
        <f>IF(OR(D383="",C383=""),"",D383*C383)</f>
        <v/>
      </c>
      <c r="F383" s="15">
        <f>IF(E383="","",IF(F382="",1,F382*(1+E383)))</f>
        <v/>
      </c>
      <c r="G383" s="15">
        <f>IF(E383="","",IF(G382="",1,G382*(1+C383)))</f>
        <v/>
      </c>
      <c r="H383" s="15">
        <f>IF(F383="","",IF(H382="",F383,MAX(H382,F383)))</f>
        <v/>
      </c>
      <c r="I383">
        <f>IF(OR(F383="",H383=""),"",F383/H383-1)</f>
        <v/>
      </c>
    </row>
    <row r="384">
      <c r="A384" s="14">
        <f>原始数据_周度!A384</f>
        <v/>
      </c>
      <c r="B384" s="15">
        <f>原始数据_周度!B384</f>
        <v/>
      </c>
      <c r="C384" s="15">
        <f>IFERROR(B384/B383-1,"")</f>
        <v/>
      </c>
      <c r="D384" s="15">
        <f>IFERROR(评分与状态_周度!F400,"")</f>
        <v/>
      </c>
      <c r="E384" s="15">
        <f>IF(OR(D384="",C384=""),"",D384*C384)</f>
        <v/>
      </c>
      <c r="F384" s="15">
        <f>IF(E384="","",IF(F383="",1,F383*(1+E384)))</f>
        <v/>
      </c>
      <c r="G384" s="15">
        <f>IF(E384="","",IF(G383="",1,G383*(1+C384)))</f>
        <v/>
      </c>
      <c r="H384" s="15">
        <f>IF(F384="","",IF(H383="",F384,MAX(H383,F384)))</f>
        <v/>
      </c>
      <c r="I384">
        <f>IF(OR(F384="",H384=""),"",F384/H384-1)</f>
        <v/>
      </c>
    </row>
    <row r="385">
      <c r="A385" s="14">
        <f>原始数据_周度!A385</f>
        <v/>
      </c>
      <c r="B385" s="15">
        <f>原始数据_周度!B385</f>
        <v/>
      </c>
      <c r="C385" s="15">
        <f>IFERROR(B385/B384-1,"")</f>
        <v/>
      </c>
      <c r="D385" s="15">
        <f>IFERROR(评分与状态_周度!F401,"")</f>
        <v/>
      </c>
      <c r="E385" s="15">
        <f>IF(OR(D385="",C385=""),"",D385*C385)</f>
        <v/>
      </c>
      <c r="F385" s="15">
        <f>IF(E385="","",IF(F384="",1,F384*(1+E385)))</f>
        <v/>
      </c>
      <c r="G385" s="15">
        <f>IF(E385="","",IF(G384="",1,G384*(1+C385)))</f>
        <v/>
      </c>
      <c r="H385" s="15">
        <f>IF(F385="","",IF(H384="",F385,MAX(H384,F385)))</f>
        <v/>
      </c>
      <c r="I385">
        <f>IF(OR(F385="",H385=""),"",F385/H385-1)</f>
        <v/>
      </c>
    </row>
    <row r="386">
      <c r="A386" s="14">
        <f>原始数据_周度!A386</f>
        <v/>
      </c>
      <c r="B386" s="15">
        <f>原始数据_周度!B386</f>
        <v/>
      </c>
      <c r="C386" s="15">
        <f>IFERROR(B386/B385-1,"")</f>
        <v/>
      </c>
      <c r="D386" s="15">
        <f>IFERROR(评分与状态_周度!F402,"")</f>
        <v/>
      </c>
      <c r="E386" s="15">
        <f>IF(OR(D386="",C386=""),"",D386*C386)</f>
        <v/>
      </c>
      <c r="F386" s="15">
        <f>IF(E386="","",IF(F385="",1,F385*(1+E386)))</f>
        <v/>
      </c>
      <c r="G386" s="15">
        <f>IF(E386="","",IF(G385="",1,G385*(1+C386)))</f>
        <v/>
      </c>
      <c r="H386" s="15">
        <f>IF(F386="","",IF(H385="",F386,MAX(H385,F386)))</f>
        <v/>
      </c>
      <c r="I386">
        <f>IF(OR(F386="",H386=""),"",F386/H386-1)</f>
        <v/>
      </c>
    </row>
    <row r="387">
      <c r="A387" s="14">
        <f>原始数据_周度!A387</f>
        <v/>
      </c>
      <c r="B387" s="15">
        <f>原始数据_周度!B387</f>
        <v/>
      </c>
      <c r="C387" s="15">
        <f>IFERROR(B387/B386-1,"")</f>
        <v/>
      </c>
      <c r="D387" s="15">
        <f>IFERROR(评分与状态_周度!F403,"")</f>
        <v/>
      </c>
      <c r="E387" s="15">
        <f>IF(OR(D387="",C387=""),"",D387*C387)</f>
        <v/>
      </c>
      <c r="F387" s="15">
        <f>IF(E387="","",IF(F386="",1,F386*(1+E387)))</f>
        <v/>
      </c>
      <c r="G387" s="15">
        <f>IF(E387="","",IF(G386="",1,G386*(1+C387)))</f>
        <v/>
      </c>
      <c r="H387" s="15">
        <f>IF(F387="","",IF(H386="",F387,MAX(H386,F387)))</f>
        <v/>
      </c>
      <c r="I387">
        <f>IF(OR(F387="",H387=""),"",F387/H387-1)</f>
        <v/>
      </c>
    </row>
    <row r="388">
      <c r="A388" s="14">
        <f>原始数据_周度!A388</f>
        <v/>
      </c>
      <c r="B388" s="15">
        <f>原始数据_周度!B388</f>
        <v/>
      </c>
      <c r="C388" s="15">
        <f>IFERROR(B388/B387-1,"")</f>
        <v/>
      </c>
      <c r="D388" s="15">
        <f>IFERROR(评分与状态_周度!F404,"")</f>
        <v/>
      </c>
      <c r="E388" s="15">
        <f>IF(OR(D388="",C388=""),"",D388*C388)</f>
        <v/>
      </c>
      <c r="F388" s="15">
        <f>IF(E388="","",IF(F387="",1,F387*(1+E388)))</f>
        <v/>
      </c>
      <c r="G388" s="15">
        <f>IF(E388="","",IF(G387="",1,G387*(1+C388)))</f>
        <v/>
      </c>
      <c r="H388" s="15">
        <f>IF(F388="","",IF(H387="",F388,MAX(H387,F388)))</f>
        <v/>
      </c>
      <c r="I388">
        <f>IF(OR(F388="",H388=""),"",F388/H388-1)</f>
        <v/>
      </c>
    </row>
    <row r="389">
      <c r="A389" s="14">
        <f>原始数据_周度!A389</f>
        <v/>
      </c>
      <c r="B389" s="15">
        <f>原始数据_周度!B389</f>
        <v/>
      </c>
      <c r="C389" s="15">
        <f>IFERROR(B389/B388-1,"")</f>
        <v/>
      </c>
      <c r="D389" s="15">
        <f>IFERROR(评分与状态_周度!F405,"")</f>
        <v/>
      </c>
      <c r="E389" s="15">
        <f>IF(OR(D389="",C389=""),"",D389*C389)</f>
        <v/>
      </c>
      <c r="F389" s="15">
        <f>IF(E389="","",IF(F388="",1,F388*(1+E389)))</f>
        <v/>
      </c>
      <c r="G389" s="15">
        <f>IF(E389="","",IF(G388="",1,G388*(1+C389)))</f>
        <v/>
      </c>
      <c r="H389" s="15">
        <f>IF(F389="","",IF(H388="",F389,MAX(H388,F389)))</f>
        <v/>
      </c>
      <c r="I389">
        <f>IF(OR(F389="",H389=""),"",F389/H389-1)</f>
        <v/>
      </c>
    </row>
    <row r="390">
      <c r="A390" s="14">
        <f>原始数据_周度!A390</f>
        <v/>
      </c>
      <c r="B390" s="15">
        <f>原始数据_周度!B390</f>
        <v/>
      </c>
      <c r="C390" s="15">
        <f>IFERROR(B390/B389-1,"")</f>
        <v/>
      </c>
      <c r="D390" s="15">
        <f>IFERROR(评分与状态_周度!F406,"")</f>
        <v/>
      </c>
      <c r="E390" s="15">
        <f>IF(OR(D390="",C390=""),"",D390*C390)</f>
        <v/>
      </c>
      <c r="F390" s="15">
        <f>IF(E390="","",IF(F389="",1,F389*(1+E390)))</f>
        <v/>
      </c>
      <c r="G390" s="15">
        <f>IF(E390="","",IF(G389="",1,G389*(1+C390)))</f>
        <v/>
      </c>
      <c r="H390" s="15">
        <f>IF(F390="","",IF(H389="",F390,MAX(H389,F390)))</f>
        <v/>
      </c>
      <c r="I390">
        <f>IF(OR(F390="",H390=""),"",F390/H390-1)</f>
        <v/>
      </c>
    </row>
    <row r="391">
      <c r="A391" s="14">
        <f>原始数据_周度!A391</f>
        <v/>
      </c>
      <c r="B391" s="15">
        <f>原始数据_周度!B391</f>
        <v/>
      </c>
      <c r="C391" s="15">
        <f>IFERROR(B391/B390-1,"")</f>
        <v/>
      </c>
      <c r="D391" s="15">
        <f>IFERROR(评分与状态_周度!F407,"")</f>
        <v/>
      </c>
      <c r="E391" s="15">
        <f>IF(OR(D391="",C391=""),"",D391*C391)</f>
        <v/>
      </c>
      <c r="F391" s="15">
        <f>IF(E391="","",IF(F390="",1,F390*(1+E391)))</f>
        <v/>
      </c>
      <c r="G391" s="15">
        <f>IF(E391="","",IF(G390="",1,G390*(1+C391)))</f>
        <v/>
      </c>
      <c r="H391" s="15">
        <f>IF(F391="","",IF(H390="",F391,MAX(H390,F391)))</f>
        <v/>
      </c>
      <c r="I391">
        <f>IF(OR(F391="",H391=""),"",F391/H391-1)</f>
        <v/>
      </c>
    </row>
    <row r="392">
      <c r="A392" s="14">
        <f>原始数据_周度!A392</f>
        <v/>
      </c>
      <c r="B392" s="15">
        <f>原始数据_周度!B392</f>
        <v/>
      </c>
      <c r="C392" s="15">
        <f>IFERROR(B392/B391-1,"")</f>
        <v/>
      </c>
      <c r="D392" s="15">
        <f>IFERROR(评分与状态_周度!F408,"")</f>
        <v/>
      </c>
      <c r="E392" s="15">
        <f>IF(OR(D392="",C392=""),"",D392*C392)</f>
        <v/>
      </c>
      <c r="F392" s="15">
        <f>IF(E392="","",IF(F391="",1,F391*(1+E392)))</f>
        <v/>
      </c>
      <c r="G392" s="15">
        <f>IF(E392="","",IF(G391="",1,G391*(1+C392)))</f>
        <v/>
      </c>
      <c r="H392" s="15">
        <f>IF(F392="","",IF(H391="",F392,MAX(H391,F392)))</f>
        <v/>
      </c>
      <c r="I392">
        <f>IF(OR(F392="",H392=""),"",F392/H392-1)</f>
        <v/>
      </c>
    </row>
    <row r="393">
      <c r="A393" s="14">
        <f>原始数据_周度!A393</f>
        <v/>
      </c>
      <c r="B393" s="15">
        <f>原始数据_周度!B393</f>
        <v/>
      </c>
      <c r="C393" s="15">
        <f>IFERROR(B393/B392-1,"")</f>
        <v/>
      </c>
      <c r="D393" s="15">
        <f>IFERROR(评分与状态_周度!F409,"")</f>
        <v/>
      </c>
      <c r="E393" s="15">
        <f>IF(OR(D393="",C393=""),"",D393*C393)</f>
        <v/>
      </c>
      <c r="F393" s="15">
        <f>IF(E393="","",IF(F392="",1,F392*(1+E393)))</f>
        <v/>
      </c>
      <c r="G393" s="15">
        <f>IF(E393="","",IF(G392="",1,G392*(1+C393)))</f>
        <v/>
      </c>
      <c r="H393" s="15">
        <f>IF(F393="","",IF(H392="",F393,MAX(H392,F393)))</f>
        <v/>
      </c>
      <c r="I393">
        <f>IF(OR(F393="",H393=""),"",F393/H393-1)</f>
        <v/>
      </c>
    </row>
    <row r="394">
      <c r="A394" s="14">
        <f>原始数据_周度!A394</f>
        <v/>
      </c>
      <c r="B394" s="15">
        <f>原始数据_周度!B394</f>
        <v/>
      </c>
      <c r="C394" s="15">
        <f>IFERROR(B394/B393-1,"")</f>
        <v/>
      </c>
      <c r="D394" s="15">
        <f>IFERROR(评分与状态_周度!F410,"")</f>
        <v/>
      </c>
      <c r="E394" s="15">
        <f>IF(OR(D394="",C394=""),"",D394*C394)</f>
        <v/>
      </c>
      <c r="F394" s="15">
        <f>IF(E394="","",IF(F393="",1,F393*(1+E394)))</f>
        <v/>
      </c>
      <c r="G394" s="15">
        <f>IF(E394="","",IF(G393="",1,G393*(1+C394)))</f>
        <v/>
      </c>
      <c r="H394" s="15">
        <f>IF(F394="","",IF(H393="",F394,MAX(H393,F394)))</f>
        <v/>
      </c>
      <c r="I394">
        <f>IF(OR(F394="",H394=""),"",F394/H394-1)</f>
        <v/>
      </c>
    </row>
    <row r="395">
      <c r="A395" s="14">
        <f>原始数据_周度!A395</f>
        <v/>
      </c>
      <c r="B395" s="15">
        <f>原始数据_周度!B395</f>
        <v/>
      </c>
      <c r="C395" s="15">
        <f>IFERROR(B395/B394-1,"")</f>
        <v/>
      </c>
      <c r="D395" s="15">
        <f>IFERROR(评分与状态_周度!F411,"")</f>
        <v/>
      </c>
      <c r="E395" s="15">
        <f>IF(OR(D395="",C395=""),"",D395*C395)</f>
        <v/>
      </c>
      <c r="F395" s="15">
        <f>IF(E395="","",IF(F394="",1,F394*(1+E395)))</f>
        <v/>
      </c>
      <c r="G395" s="15">
        <f>IF(E395="","",IF(G394="",1,G394*(1+C395)))</f>
        <v/>
      </c>
      <c r="H395" s="15">
        <f>IF(F395="","",IF(H394="",F395,MAX(H394,F395)))</f>
        <v/>
      </c>
      <c r="I395">
        <f>IF(OR(F395="",H395=""),"",F395/H395-1)</f>
        <v/>
      </c>
    </row>
    <row r="396">
      <c r="A396" s="14">
        <f>原始数据_周度!A396</f>
        <v/>
      </c>
      <c r="B396" s="15">
        <f>原始数据_周度!B396</f>
        <v/>
      </c>
      <c r="C396" s="15">
        <f>IFERROR(B396/B395-1,"")</f>
        <v/>
      </c>
      <c r="D396" s="15">
        <f>IFERROR(评分与状态_周度!F412,"")</f>
        <v/>
      </c>
      <c r="E396" s="15">
        <f>IF(OR(D396="",C396=""),"",D396*C396)</f>
        <v/>
      </c>
      <c r="F396" s="15">
        <f>IF(E396="","",IF(F395="",1,F395*(1+E396)))</f>
        <v/>
      </c>
      <c r="G396" s="15">
        <f>IF(E396="","",IF(G395="",1,G395*(1+C396)))</f>
        <v/>
      </c>
      <c r="H396" s="15">
        <f>IF(F396="","",IF(H395="",F396,MAX(H395,F396)))</f>
        <v/>
      </c>
      <c r="I396">
        <f>IF(OR(F396="",H396=""),"",F396/H396-1)</f>
        <v/>
      </c>
    </row>
    <row r="397">
      <c r="A397" s="14">
        <f>原始数据_周度!A397</f>
        <v/>
      </c>
      <c r="B397" s="15">
        <f>原始数据_周度!B397</f>
        <v/>
      </c>
      <c r="C397" s="15">
        <f>IFERROR(B397/B396-1,"")</f>
        <v/>
      </c>
      <c r="D397" s="15">
        <f>IFERROR(评分与状态_周度!F413,"")</f>
        <v/>
      </c>
      <c r="E397" s="15">
        <f>IF(OR(D397="",C397=""),"",D397*C397)</f>
        <v/>
      </c>
      <c r="F397" s="15">
        <f>IF(E397="","",IF(F396="",1,F396*(1+E397)))</f>
        <v/>
      </c>
      <c r="G397" s="15">
        <f>IF(E397="","",IF(G396="",1,G396*(1+C397)))</f>
        <v/>
      </c>
      <c r="H397" s="15">
        <f>IF(F397="","",IF(H396="",F397,MAX(H396,F397)))</f>
        <v/>
      </c>
      <c r="I397">
        <f>IF(OR(F397="",H397=""),"",F397/H397-1)</f>
        <v/>
      </c>
    </row>
    <row r="398">
      <c r="A398" s="14">
        <f>原始数据_周度!A398</f>
        <v/>
      </c>
      <c r="B398" s="15">
        <f>原始数据_周度!B398</f>
        <v/>
      </c>
      <c r="C398" s="15">
        <f>IFERROR(B398/B397-1,"")</f>
        <v/>
      </c>
      <c r="D398" s="15">
        <f>IFERROR(评分与状态_周度!F414,"")</f>
        <v/>
      </c>
      <c r="E398" s="15">
        <f>IF(OR(D398="",C398=""),"",D398*C398)</f>
        <v/>
      </c>
      <c r="F398" s="15">
        <f>IF(E398="","",IF(F397="",1,F397*(1+E398)))</f>
        <v/>
      </c>
      <c r="G398" s="15">
        <f>IF(E398="","",IF(G397="",1,G397*(1+C398)))</f>
        <v/>
      </c>
      <c r="H398" s="15">
        <f>IF(F398="","",IF(H397="",F398,MAX(H397,F398)))</f>
        <v/>
      </c>
      <c r="I398">
        <f>IF(OR(F398="",H398=""),"",F398/H398-1)</f>
        <v/>
      </c>
    </row>
    <row r="399">
      <c r="A399" s="14">
        <f>原始数据_周度!A399</f>
        <v/>
      </c>
      <c r="B399" s="15">
        <f>原始数据_周度!B399</f>
        <v/>
      </c>
      <c r="C399" s="15">
        <f>IFERROR(B399/B398-1,"")</f>
        <v/>
      </c>
      <c r="D399" s="15">
        <f>IFERROR(评分与状态_周度!F415,"")</f>
        <v/>
      </c>
      <c r="E399" s="15">
        <f>IF(OR(D399="",C399=""),"",D399*C399)</f>
        <v/>
      </c>
      <c r="F399" s="15">
        <f>IF(E399="","",IF(F398="",1,F398*(1+E399)))</f>
        <v/>
      </c>
      <c r="G399" s="15">
        <f>IF(E399="","",IF(G398="",1,G398*(1+C399)))</f>
        <v/>
      </c>
      <c r="H399" s="15">
        <f>IF(F399="","",IF(H398="",F399,MAX(H398,F399)))</f>
        <v/>
      </c>
      <c r="I399">
        <f>IF(OR(F399="",H399=""),"",F399/H399-1)</f>
        <v/>
      </c>
    </row>
    <row r="400">
      <c r="A400" s="14">
        <f>原始数据_周度!A400</f>
        <v/>
      </c>
      <c r="B400" s="15">
        <f>原始数据_周度!B400</f>
        <v/>
      </c>
      <c r="C400" s="15">
        <f>IFERROR(B400/B399-1,"")</f>
        <v/>
      </c>
      <c r="D400" s="15">
        <f>IFERROR(评分与状态_周度!F416,"")</f>
        <v/>
      </c>
      <c r="E400" s="15">
        <f>IF(OR(D400="",C400=""),"",D400*C400)</f>
        <v/>
      </c>
      <c r="F400" s="15">
        <f>IF(E400="","",IF(F399="",1,F399*(1+E400)))</f>
        <v/>
      </c>
      <c r="G400" s="15">
        <f>IF(E400="","",IF(G399="",1,G399*(1+C400)))</f>
        <v/>
      </c>
      <c r="H400" s="15">
        <f>IF(F400="","",IF(H399="",F400,MAX(H399,F400)))</f>
        <v/>
      </c>
      <c r="I400">
        <f>IF(OR(F400="",H400=""),"",F400/H400-1)</f>
        <v/>
      </c>
    </row>
    <row r="401">
      <c r="A401" s="14">
        <f>原始数据_周度!A401</f>
        <v/>
      </c>
      <c r="B401" s="15">
        <f>原始数据_周度!B401</f>
        <v/>
      </c>
      <c r="C401" s="15">
        <f>IFERROR(B401/B400-1,"")</f>
        <v/>
      </c>
      <c r="D401" s="15">
        <f>IFERROR(评分与状态_周度!F417,"")</f>
        <v/>
      </c>
      <c r="E401" s="15">
        <f>IF(OR(D401="",C401=""),"",D401*C401)</f>
        <v/>
      </c>
      <c r="F401" s="15">
        <f>IF(E401="","",IF(F400="",1,F400*(1+E401)))</f>
        <v/>
      </c>
      <c r="G401" s="15">
        <f>IF(E401="","",IF(G400="",1,G400*(1+C401)))</f>
        <v/>
      </c>
      <c r="H401" s="15">
        <f>IF(F401="","",IF(H400="",F401,MAX(H400,F401)))</f>
        <v/>
      </c>
      <c r="I401">
        <f>IF(OR(F401="",H401=""),"",F401/H401-1)</f>
        <v/>
      </c>
    </row>
    <row r="402">
      <c r="A402" s="14">
        <f>原始数据_周度!A402</f>
        <v/>
      </c>
      <c r="B402" s="15">
        <f>原始数据_周度!B402</f>
        <v/>
      </c>
      <c r="C402" s="15">
        <f>IFERROR(B402/B401-1,"")</f>
        <v/>
      </c>
      <c r="D402" s="15">
        <f>IFERROR(评分与状态_周度!F418,"")</f>
        <v/>
      </c>
      <c r="E402" s="15">
        <f>IF(OR(D402="",C402=""),"",D402*C402)</f>
        <v/>
      </c>
      <c r="F402" s="15">
        <f>IF(E402="","",IF(F401="",1,F401*(1+E402)))</f>
        <v/>
      </c>
      <c r="G402" s="15">
        <f>IF(E402="","",IF(G401="",1,G401*(1+C402)))</f>
        <v/>
      </c>
      <c r="H402" s="15">
        <f>IF(F402="","",IF(H401="",F402,MAX(H401,F402)))</f>
        <v/>
      </c>
      <c r="I402">
        <f>IF(OR(F402="",H402=""),"",F402/H402-1)</f>
        <v/>
      </c>
    </row>
    <row r="403">
      <c r="A403" s="14">
        <f>原始数据_周度!A403</f>
        <v/>
      </c>
      <c r="B403" s="15">
        <f>原始数据_周度!B403</f>
        <v/>
      </c>
      <c r="C403" s="15">
        <f>IFERROR(B403/B402-1,"")</f>
        <v/>
      </c>
      <c r="D403" s="15">
        <f>IFERROR(评分与状态_周度!F419,"")</f>
        <v/>
      </c>
      <c r="E403" s="15">
        <f>IF(OR(D403="",C403=""),"",D403*C403)</f>
        <v/>
      </c>
      <c r="F403" s="15">
        <f>IF(E403="","",IF(F402="",1,F402*(1+E403)))</f>
        <v/>
      </c>
      <c r="G403" s="15">
        <f>IF(E403="","",IF(G402="",1,G402*(1+C403)))</f>
        <v/>
      </c>
      <c r="H403" s="15">
        <f>IF(F403="","",IF(H402="",F403,MAX(H402,F403)))</f>
        <v/>
      </c>
      <c r="I403">
        <f>IF(OR(F403="",H403=""),"",F403/H403-1)</f>
        <v/>
      </c>
    </row>
    <row r="404">
      <c r="A404" s="14">
        <f>原始数据_周度!A404</f>
        <v/>
      </c>
      <c r="B404" s="15">
        <f>原始数据_周度!B404</f>
        <v/>
      </c>
      <c r="C404" s="15">
        <f>IFERROR(B404/B403-1,"")</f>
        <v/>
      </c>
      <c r="D404" s="15">
        <f>IFERROR(评分与状态_周度!F420,"")</f>
        <v/>
      </c>
      <c r="E404" s="15">
        <f>IF(OR(D404="",C404=""),"",D404*C404)</f>
        <v/>
      </c>
      <c r="F404" s="15">
        <f>IF(E404="","",IF(F403="",1,F403*(1+E404)))</f>
        <v/>
      </c>
      <c r="G404" s="15">
        <f>IF(E404="","",IF(G403="",1,G403*(1+C404)))</f>
        <v/>
      </c>
      <c r="H404" s="15">
        <f>IF(F404="","",IF(H403="",F404,MAX(H403,F404)))</f>
        <v/>
      </c>
      <c r="I404">
        <f>IF(OR(F404="",H404=""),"",F404/H404-1)</f>
        <v/>
      </c>
    </row>
    <row r="405">
      <c r="A405" s="14">
        <f>原始数据_周度!A405</f>
        <v/>
      </c>
      <c r="B405" s="15">
        <f>原始数据_周度!B405</f>
        <v/>
      </c>
      <c r="C405" s="15">
        <f>IFERROR(B405/B404-1,"")</f>
        <v/>
      </c>
      <c r="D405" s="15">
        <f>IFERROR(评分与状态_周度!F421,"")</f>
        <v/>
      </c>
      <c r="E405" s="15">
        <f>IF(OR(D405="",C405=""),"",D405*C405)</f>
        <v/>
      </c>
      <c r="F405" s="15">
        <f>IF(E405="","",IF(F404="",1,F404*(1+E405)))</f>
        <v/>
      </c>
      <c r="G405" s="15">
        <f>IF(E405="","",IF(G404="",1,G404*(1+C405)))</f>
        <v/>
      </c>
      <c r="H405" s="15">
        <f>IF(F405="","",IF(H404="",F405,MAX(H404,F405)))</f>
        <v/>
      </c>
      <c r="I405">
        <f>IF(OR(F405="",H405=""),"",F405/H405-1)</f>
        <v/>
      </c>
    </row>
    <row r="406">
      <c r="A406" s="14">
        <f>原始数据_周度!A406</f>
        <v/>
      </c>
      <c r="B406" s="15">
        <f>原始数据_周度!B406</f>
        <v/>
      </c>
      <c r="C406" s="15">
        <f>IFERROR(B406/B405-1,"")</f>
        <v/>
      </c>
      <c r="D406" s="15">
        <f>IFERROR(评分与状态_周度!F422,"")</f>
        <v/>
      </c>
      <c r="E406" s="15">
        <f>IF(OR(D406="",C406=""),"",D406*C406)</f>
        <v/>
      </c>
      <c r="F406" s="15">
        <f>IF(E406="","",IF(F405="",1,F405*(1+E406)))</f>
        <v/>
      </c>
      <c r="G406" s="15">
        <f>IF(E406="","",IF(G405="",1,G405*(1+C406)))</f>
        <v/>
      </c>
      <c r="H406" s="15">
        <f>IF(F406="","",IF(H405="",F406,MAX(H405,F406)))</f>
        <v/>
      </c>
      <c r="I406">
        <f>IF(OR(F406="",H406=""),"",F406/H406-1)</f>
        <v/>
      </c>
    </row>
    <row r="407">
      <c r="A407" s="14">
        <f>原始数据_周度!A407</f>
        <v/>
      </c>
      <c r="B407" s="15">
        <f>原始数据_周度!B407</f>
        <v/>
      </c>
      <c r="C407" s="15">
        <f>IFERROR(B407/B406-1,"")</f>
        <v/>
      </c>
      <c r="D407" s="15">
        <f>IFERROR(评分与状态_周度!F423,"")</f>
        <v/>
      </c>
      <c r="E407" s="15">
        <f>IF(OR(D407="",C407=""),"",D407*C407)</f>
        <v/>
      </c>
      <c r="F407" s="15">
        <f>IF(E407="","",IF(F406="",1,F406*(1+E407)))</f>
        <v/>
      </c>
      <c r="G407" s="15">
        <f>IF(E407="","",IF(G406="",1,G406*(1+C407)))</f>
        <v/>
      </c>
      <c r="H407" s="15">
        <f>IF(F407="","",IF(H406="",F407,MAX(H406,F407)))</f>
        <v/>
      </c>
      <c r="I407">
        <f>IF(OR(F407="",H407=""),"",F407/H407-1)</f>
        <v/>
      </c>
    </row>
    <row r="408">
      <c r="A408" s="14">
        <f>原始数据_周度!A408</f>
        <v/>
      </c>
      <c r="B408" s="15">
        <f>原始数据_周度!B408</f>
        <v/>
      </c>
      <c r="C408" s="15">
        <f>IFERROR(B408/B407-1,"")</f>
        <v/>
      </c>
      <c r="D408" s="15">
        <f>IFERROR(评分与状态_周度!F424,"")</f>
        <v/>
      </c>
      <c r="E408" s="15">
        <f>IF(OR(D408="",C408=""),"",D408*C408)</f>
        <v/>
      </c>
      <c r="F408" s="15">
        <f>IF(E408="","",IF(F407="",1,F407*(1+E408)))</f>
        <v/>
      </c>
      <c r="G408" s="15">
        <f>IF(E408="","",IF(G407="",1,G407*(1+C408)))</f>
        <v/>
      </c>
      <c r="H408" s="15">
        <f>IF(F408="","",IF(H407="",F408,MAX(H407,F408)))</f>
        <v/>
      </c>
      <c r="I408">
        <f>IF(OR(F408="",H408=""),"",F408/H408-1)</f>
        <v/>
      </c>
    </row>
    <row r="409">
      <c r="A409" s="14">
        <f>原始数据_周度!A409</f>
        <v/>
      </c>
      <c r="B409" s="15">
        <f>原始数据_周度!B409</f>
        <v/>
      </c>
      <c r="C409" s="15">
        <f>IFERROR(B409/B408-1,"")</f>
        <v/>
      </c>
      <c r="D409" s="15">
        <f>IFERROR(评分与状态_周度!F425,"")</f>
        <v/>
      </c>
      <c r="E409" s="15">
        <f>IF(OR(D409="",C409=""),"",D409*C409)</f>
        <v/>
      </c>
      <c r="F409" s="15">
        <f>IF(E409="","",IF(F408="",1,F408*(1+E409)))</f>
        <v/>
      </c>
      <c r="G409" s="15">
        <f>IF(E409="","",IF(G408="",1,G408*(1+C409)))</f>
        <v/>
      </c>
      <c r="H409" s="15">
        <f>IF(F409="","",IF(H408="",F409,MAX(H408,F409)))</f>
        <v/>
      </c>
      <c r="I409">
        <f>IF(OR(F409="",H409=""),"",F409/H409-1)</f>
        <v/>
      </c>
    </row>
    <row r="410">
      <c r="A410" s="14">
        <f>原始数据_周度!A410</f>
        <v/>
      </c>
      <c r="B410" s="15">
        <f>原始数据_周度!B410</f>
        <v/>
      </c>
      <c r="C410" s="15">
        <f>IFERROR(B410/B409-1,"")</f>
        <v/>
      </c>
      <c r="D410" s="15">
        <f>IFERROR(评分与状态_周度!F426,"")</f>
        <v/>
      </c>
      <c r="E410" s="15">
        <f>IF(OR(D410="",C410=""),"",D410*C410)</f>
        <v/>
      </c>
      <c r="F410" s="15">
        <f>IF(E410="","",IF(F409="",1,F409*(1+E410)))</f>
        <v/>
      </c>
      <c r="G410" s="15">
        <f>IF(E410="","",IF(G409="",1,G409*(1+C410)))</f>
        <v/>
      </c>
      <c r="H410" s="15">
        <f>IF(F410="","",IF(H409="",F410,MAX(H409,F410)))</f>
        <v/>
      </c>
      <c r="I410">
        <f>IF(OR(F410="",H410=""),"",F410/H410-1)</f>
        <v/>
      </c>
    </row>
    <row r="411">
      <c r="A411" s="14">
        <f>原始数据_周度!A411</f>
        <v/>
      </c>
      <c r="B411" s="15">
        <f>原始数据_周度!B411</f>
        <v/>
      </c>
      <c r="C411" s="15">
        <f>IFERROR(B411/B410-1,"")</f>
        <v/>
      </c>
      <c r="D411" s="15">
        <f>IFERROR(评分与状态_周度!F427,"")</f>
        <v/>
      </c>
      <c r="E411" s="15">
        <f>IF(OR(D411="",C411=""),"",D411*C411)</f>
        <v/>
      </c>
      <c r="F411" s="15">
        <f>IF(E411="","",IF(F410="",1,F410*(1+E411)))</f>
        <v/>
      </c>
      <c r="G411" s="15">
        <f>IF(E411="","",IF(G410="",1,G410*(1+C411)))</f>
        <v/>
      </c>
      <c r="H411" s="15">
        <f>IF(F411="","",IF(H410="",F411,MAX(H410,F411)))</f>
        <v/>
      </c>
      <c r="I411">
        <f>IF(OR(F411="",H411=""),"",F411/H411-1)</f>
        <v/>
      </c>
    </row>
    <row r="412">
      <c r="A412" s="14">
        <f>原始数据_周度!A412</f>
        <v/>
      </c>
      <c r="B412" s="15">
        <f>原始数据_周度!B412</f>
        <v/>
      </c>
      <c r="C412" s="15">
        <f>IFERROR(B412/B411-1,"")</f>
        <v/>
      </c>
      <c r="D412" s="15">
        <f>IFERROR(评分与状态_周度!F428,"")</f>
        <v/>
      </c>
      <c r="E412" s="15">
        <f>IF(OR(D412="",C412=""),"",D412*C412)</f>
        <v/>
      </c>
      <c r="F412" s="15">
        <f>IF(E412="","",IF(F411="",1,F411*(1+E412)))</f>
        <v/>
      </c>
      <c r="G412" s="15">
        <f>IF(E412="","",IF(G411="",1,G411*(1+C412)))</f>
        <v/>
      </c>
      <c r="H412" s="15">
        <f>IF(F412="","",IF(H411="",F412,MAX(H411,F412)))</f>
        <v/>
      </c>
      <c r="I412">
        <f>IF(OR(F412="",H412=""),"",F412/H412-1)</f>
        <v/>
      </c>
    </row>
    <row r="413">
      <c r="A413" s="14">
        <f>原始数据_周度!A413</f>
        <v/>
      </c>
      <c r="B413" s="15">
        <f>原始数据_周度!B413</f>
        <v/>
      </c>
      <c r="C413" s="15">
        <f>IFERROR(B413/B412-1,"")</f>
        <v/>
      </c>
      <c r="D413" s="15">
        <f>IFERROR(评分与状态_周度!F429,"")</f>
        <v/>
      </c>
      <c r="E413" s="15">
        <f>IF(OR(D413="",C413=""),"",D413*C413)</f>
        <v/>
      </c>
      <c r="F413" s="15">
        <f>IF(E413="","",IF(F412="",1,F412*(1+E413)))</f>
        <v/>
      </c>
      <c r="G413" s="15">
        <f>IF(E413="","",IF(G412="",1,G412*(1+C413)))</f>
        <v/>
      </c>
      <c r="H413" s="15">
        <f>IF(F413="","",IF(H412="",F413,MAX(H412,F413)))</f>
        <v/>
      </c>
      <c r="I413">
        <f>IF(OR(F413="",H413=""),"",F413/H413-1)</f>
        <v/>
      </c>
    </row>
    <row r="414">
      <c r="A414" s="14">
        <f>原始数据_周度!A414</f>
        <v/>
      </c>
      <c r="B414" s="15">
        <f>原始数据_周度!B414</f>
        <v/>
      </c>
      <c r="C414" s="15">
        <f>IFERROR(B414/B413-1,"")</f>
        <v/>
      </c>
      <c r="D414" s="15">
        <f>IFERROR(评分与状态_周度!F430,"")</f>
        <v/>
      </c>
      <c r="E414" s="15">
        <f>IF(OR(D414="",C414=""),"",D414*C414)</f>
        <v/>
      </c>
      <c r="F414" s="15">
        <f>IF(E414="","",IF(F413="",1,F413*(1+E414)))</f>
        <v/>
      </c>
      <c r="G414" s="15">
        <f>IF(E414="","",IF(G413="",1,G413*(1+C414)))</f>
        <v/>
      </c>
      <c r="H414" s="15">
        <f>IF(F414="","",IF(H413="",F414,MAX(H413,F414)))</f>
        <v/>
      </c>
      <c r="I414">
        <f>IF(OR(F414="",H414=""),"",F414/H414-1)</f>
        <v/>
      </c>
    </row>
    <row r="415">
      <c r="A415" s="14">
        <f>原始数据_周度!A415</f>
        <v/>
      </c>
      <c r="B415" s="15">
        <f>原始数据_周度!B415</f>
        <v/>
      </c>
      <c r="C415" s="15">
        <f>IFERROR(B415/B414-1,"")</f>
        <v/>
      </c>
      <c r="D415" s="15">
        <f>IFERROR(评分与状态_周度!F431,"")</f>
        <v/>
      </c>
      <c r="E415" s="15">
        <f>IF(OR(D415="",C415=""),"",D415*C415)</f>
        <v/>
      </c>
      <c r="F415" s="15">
        <f>IF(E415="","",IF(F414="",1,F414*(1+E415)))</f>
        <v/>
      </c>
      <c r="G415" s="15">
        <f>IF(E415="","",IF(G414="",1,G414*(1+C415)))</f>
        <v/>
      </c>
      <c r="H415" s="15">
        <f>IF(F415="","",IF(H414="",F415,MAX(H414,F415)))</f>
        <v/>
      </c>
      <c r="I415">
        <f>IF(OR(F415="",H415=""),"",F415/H415-1)</f>
        <v/>
      </c>
    </row>
    <row r="416">
      <c r="A416" s="14">
        <f>原始数据_周度!A416</f>
        <v/>
      </c>
      <c r="B416" s="15">
        <f>原始数据_周度!B416</f>
        <v/>
      </c>
      <c r="C416" s="15">
        <f>IFERROR(B416/B415-1,"")</f>
        <v/>
      </c>
      <c r="D416" s="15">
        <f>IFERROR(评分与状态_周度!F432,"")</f>
        <v/>
      </c>
      <c r="E416" s="15">
        <f>IF(OR(D416="",C416=""),"",D416*C416)</f>
        <v/>
      </c>
      <c r="F416" s="15">
        <f>IF(E416="","",IF(F415="",1,F415*(1+E416)))</f>
        <v/>
      </c>
      <c r="G416" s="15">
        <f>IF(E416="","",IF(G415="",1,G415*(1+C416)))</f>
        <v/>
      </c>
      <c r="H416" s="15">
        <f>IF(F416="","",IF(H415="",F416,MAX(H415,F416)))</f>
        <v/>
      </c>
      <c r="I416">
        <f>IF(OR(F416="",H416=""),"",F416/H416-1)</f>
        <v/>
      </c>
    </row>
    <row r="417">
      <c r="A417" s="14">
        <f>原始数据_周度!A417</f>
        <v/>
      </c>
      <c r="B417" s="15">
        <f>原始数据_周度!B417</f>
        <v/>
      </c>
      <c r="C417" s="15">
        <f>IFERROR(B417/B416-1,"")</f>
        <v/>
      </c>
      <c r="D417" s="15">
        <f>IFERROR(评分与状态_周度!F433,"")</f>
        <v/>
      </c>
      <c r="E417" s="15">
        <f>IF(OR(D417="",C417=""),"",D417*C417)</f>
        <v/>
      </c>
      <c r="F417" s="15">
        <f>IF(E417="","",IF(F416="",1,F416*(1+E417)))</f>
        <v/>
      </c>
      <c r="G417" s="15">
        <f>IF(E417="","",IF(G416="",1,G416*(1+C417)))</f>
        <v/>
      </c>
      <c r="H417" s="15">
        <f>IF(F417="","",IF(H416="",F417,MAX(H416,F417)))</f>
        <v/>
      </c>
      <c r="I417">
        <f>IF(OR(F417="",H417=""),"",F417/H417-1)</f>
        <v/>
      </c>
    </row>
    <row r="418">
      <c r="A418" s="14">
        <f>原始数据_周度!A418</f>
        <v/>
      </c>
      <c r="B418" s="15">
        <f>原始数据_周度!B418</f>
        <v/>
      </c>
      <c r="C418" s="15">
        <f>IFERROR(B418/B417-1,"")</f>
        <v/>
      </c>
      <c r="D418" s="15">
        <f>IFERROR(评分与状态_周度!F434,"")</f>
        <v/>
      </c>
      <c r="E418" s="15">
        <f>IF(OR(D418="",C418=""),"",D418*C418)</f>
        <v/>
      </c>
      <c r="F418" s="15">
        <f>IF(E418="","",IF(F417="",1,F417*(1+E418)))</f>
        <v/>
      </c>
      <c r="G418" s="15">
        <f>IF(E418="","",IF(G417="",1,G417*(1+C418)))</f>
        <v/>
      </c>
      <c r="H418" s="15">
        <f>IF(F418="","",IF(H417="",F418,MAX(H417,F418)))</f>
        <v/>
      </c>
      <c r="I418">
        <f>IF(OR(F418="",H418=""),"",F418/H418-1)</f>
        <v/>
      </c>
    </row>
    <row r="419">
      <c r="A419" s="14">
        <f>原始数据_周度!A419</f>
        <v/>
      </c>
      <c r="B419" s="15">
        <f>原始数据_周度!B419</f>
        <v/>
      </c>
      <c r="C419" s="15">
        <f>IFERROR(B419/B418-1,"")</f>
        <v/>
      </c>
      <c r="D419" s="15">
        <f>IFERROR(评分与状态_周度!F435,"")</f>
        <v/>
      </c>
      <c r="E419" s="15">
        <f>IF(OR(D419="",C419=""),"",D419*C419)</f>
        <v/>
      </c>
      <c r="F419" s="15">
        <f>IF(E419="","",IF(F418="",1,F418*(1+E419)))</f>
        <v/>
      </c>
      <c r="G419" s="15">
        <f>IF(E419="","",IF(G418="",1,G418*(1+C419)))</f>
        <v/>
      </c>
      <c r="H419" s="15">
        <f>IF(F419="","",IF(H418="",F419,MAX(H418,F419)))</f>
        <v/>
      </c>
      <c r="I419">
        <f>IF(OR(F419="",H419=""),"",F419/H419-1)</f>
        <v/>
      </c>
    </row>
    <row r="420">
      <c r="A420" s="14">
        <f>原始数据_周度!A420</f>
        <v/>
      </c>
      <c r="B420" s="15">
        <f>原始数据_周度!B420</f>
        <v/>
      </c>
      <c r="C420" s="15">
        <f>IFERROR(B420/B419-1,"")</f>
        <v/>
      </c>
      <c r="D420" s="15">
        <f>IFERROR(评分与状态_周度!F436,"")</f>
        <v/>
      </c>
      <c r="E420" s="15">
        <f>IF(OR(D420="",C420=""),"",D420*C420)</f>
        <v/>
      </c>
      <c r="F420" s="15">
        <f>IF(E420="","",IF(F419="",1,F419*(1+E420)))</f>
        <v/>
      </c>
      <c r="G420" s="15">
        <f>IF(E420="","",IF(G419="",1,G419*(1+C420)))</f>
        <v/>
      </c>
      <c r="H420" s="15">
        <f>IF(F420="","",IF(H419="",F420,MAX(H419,F420)))</f>
        <v/>
      </c>
      <c r="I420">
        <f>IF(OR(F420="",H420=""),"",F420/H420-1)</f>
        <v/>
      </c>
      <c r="J420">
        <f>IF(G420="","",IF(J419="",G420,MAX(J419,G420)))</f>
        <v/>
      </c>
      <c r="K420">
        <f>IF(OR(G420="",J420=""),"",G420/J420-1)</f>
        <v/>
      </c>
    </row>
    <row r="421">
      <c r="A421" s="14">
        <f>原始数据_周度!A421</f>
        <v/>
      </c>
      <c r="B421" s="15">
        <f>原始数据_周度!B421</f>
        <v/>
      </c>
      <c r="C421" s="15">
        <f>IFERROR(B421/B420-1,"")</f>
        <v/>
      </c>
      <c r="D421" s="15">
        <f>IFERROR(评分与状态_周度!F437,"")</f>
        <v/>
      </c>
      <c r="E421" s="15">
        <f>IF(OR(D421="",C421=""),"",D421*C421)</f>
        <v/>
      </c>
      <c r="F421" s="15">
        <f>IF(E421="","",IF(F420="",1,F420*(1+E421)))</f>
        <v/>
      </c>
      <c r="G421" s="15">
        <f>IF(E421="","",IF(G420="",1,G420*(1+C421)))</f>
        <v/>
      </c>
      <c r="H421" s="15">
        <f>IF(F421="","",IF(H420="",F421,MAX(H420,F421)))</f>
        <v/>
      </c>
      <c r="I421">
        <f>IF(OR(F421="",H421=""),"",F421/H421-1)</f>
        <v/>
      </c>
      <c r="J421">
        <f>IF(G421="","",IF(J420="",G421,MAX(J420,G421)))</f>
        <v/>
      </c>
      <c r="K421">
        <f>IF(OR(G421="",J421=""),"",G421/J421-1)</f>
        <v/>
      </c>
    </row>
    <row r="422">
      <c r="A422" s="14">
        <f>原始数据_周度!A422</f>
        <v/>
      </c>
      <c r="B422" s="15">
        <f>原始数据_周度!B422</f>
        <v/>
      </c>
      <c r="C422" s="15">
        <f>IFERROR(B422/B421-1,"")</f>
        <v/>
      </c>
      <c r="D422" s="15">
        <f>IFERROR(评分与状态_周度!F438,"")</f>
        <v/>
      </c>
      <c r="E422" s="15">
        <f>IF(OR(D422="",C422=""),"",D422*C422)</f>
        <v/>
      </c>
      <c r="F422" s="15">
        <f>IF(E422="","",IF(F421="",1,F421*(1+E422)))</f>
        <v/>
      </c>
      <c r="G422" s="15">
        <f>IF(E422="","",IF(G421="",1,G421*(1+C422)))</f>
        <v/>
      </c>
      <c r="H422" s="15">
        <f>IF(F422="","",IF(H421="",F422,MAX(H421,F422)))</f>
        <v/>
      </c>
      <c r="I422">
        <f>IF(OR(F422="",H422=""),"",F422/H422-1)</f>
        <v/>
      </c>
      <c r="J422">
        <f>IF(G422="","",IF(J421="",G422,MAX(J421,G422)))</f>
        <v/>
      </c>
      <c r="K422">
        <f>IF(OR(G422="",J422=""),"",G422/J422-1)</f>
        <v/>
      </c>
    </row>
    <row r="423">
      <c r="A423" s="14">
        <f>原始数据_周度!A423</f>
        <v/>
      </c>
      <c r="B423" s="15">
        <f>原始数据_周度!B423</f>
        <v/>
      </c>
      <c r="C423" s="15">
        <f>IFERROR(B423/B422-1,"")</f>
        <v/>
      </c>
      <c r="D423" s="15">
        <f>IFERROR(评分与状态_周度!F439,"")</f>
        <v/>
      </c>
      <c r="E423" s="15">
        <f>IF(OR(D423="",C423=""),"",D423*C423)</f>
        <v/>
      </c>
      <c r="F423" s="15">
        <f>IF(E423="","",IF(F422="",1,F422*(1+E423)))</f>
        <v/>
      </c>
      <c r="G423" s="15">
        <f>IF(E423="","",IF(G422="",1,G422*(1+C423)))</f>
        <v/>
      </c>
      <c r="H423" s="15">
        <f>IF(F423="","",IF(H422="",F423,MAX(H422,F423)))</f>
        <v/>
      </c>
      <c r="I423">
        <f>IF(OR(F423="",H423=""),"",F423/H423-1)</f>
        <v/>
      </c>
      <c r="J423">
        <f>IF(G423="","",IF(J422="",G423,MAX(J422,G423)))</f>
        <v/>
      </c>
      <c r="K423">
        <f>IF(OR(G423="",J423=""),"",G423/J423-1)</f>
        <v/>
      </c>
    </row>
    <row r="424">
      <c r="A424" s="14">
        <f>原始数据_周度!A424</f>
        <v/>
      </c>
      <c r="B424" s="15">
        <f>原始数据_周度!B424</f>
        <v/>
      </c>
      <c r="C424" s="15">
        <f>IFERROR(B424/B423-1,"")</f>
        <v/>
      </c>
      <c r="D424" s="15">
        <f>IFERROR(评分与状态_周度!F440,"")</f>
        <v/>
      </c>
      <c r="E424" s="15">
        <f>IF(OR(D424="",C424=""),"",D424*C424)</f>
        <v/>
      </c>
      <c r="F424" s="15">
        <f>IF(E424="","",IF(F423="",1,F423*(1+E424)))</f>
        <v/>
      </c>
      <c r="G424" s="15">
        <f>IF(E424="","",IF(G423="",1,G423*(1+C424)))</f>
        <v/>
      </c>
      <c r="H424" s="15">
        <f>IF(F424="","",IF(H423="",F424,MAX(H423,F424)))</f>
        <v/>
      </c>
      <c r="I424">
        <f>IF(OR(F424="",H424=""),"",F424/H424-1)</f>
        <v/>
      </c>
      <c r="J424">
        <f>IF(G424="","",IF(J423="",G424,MAX(J423,G424)))</f>
        <v/>
      </c>
      <c r="K424">
        <f>IF(OR(G424="",J424=""),"",G424/J424-1)</f>
        <v/>
      </c>
    </row>
    <row r="425">
      <c r="A425" s="14">
        <f>原始数据_周度!A425</f>
        <v/>
      </c>
      <c r="B425" s="15">
        <f>原始数据_周度!B425</f>
        <v/>
      </c>
      <c r="C425" s="15">
        <f>IFERROR(B425/B424-1,"")</f>
        <v/>
      </c>
      <c r="D425" s="15">
        <f>IFERROR(评分与状态_周度!F441,"")</f>
        <v/>
      </c>
      <c r="E425" s="15">
        <f>IF(OR(D425="",C425=""),"",D425*C425)</f>
        <v/>
      </c>
      <c r="F425" s="15">
        <f>IF(E425="","",IF(F424="",1,F424*(1+E425)))</f>
        <v/>
      </c>
      <c r="G425" s="15">
        <f>IF(E425="","",IF(G424="",1,G424*(1+C425)))</f>
        <v/>
      </c>
      <c r="H425" s="15">
        <f>IF(F425="","",IF(H424="",F425,MAX(H424,F425)))</f>
        <v/>
      </c>
      <c r="I425">
        <f>IF(OR(F425="",H425=""),"",F425/H425-1)</f>
        <v/>
      </c>
      <c r="J425">
        <f>IF(G425="","",IF(J424="",G425,MAX(J424,G425)))</f>
        <v/>
      </c>
      <c r="K425">
        <f>IF(OR(G425="",J425=""),"",G425/J425-1)</f>
        <v/>
      </c>
    </row>
    <row r="426">
      <c r="A426" s="14">
        <f>原始数据_周度!A426</f>
        <v/>
      </c>
      <c r="B426" s="15">
        <f>原始数据_周度!B426</f>
        <v/>
      </c>
      <c r="C426" s="15">
        <f>IFERROR(B426/B425-1,"")</f>
        <v/>
      </c>
      <c r="D426" s="15">
        <f>IFERROR(评分与状态_周度!F442,"")</f>
        <v/>
      </c>
      <c r="E426" s="15">
        <f>IF(OR(D426="",C426=""),"",D426*C426)</f>
        <v/>
      </c>
      <c r="F426" s="15">
        <f>IF(E426="","",IF(F425="",1,F425*(1+E426)))</f>
        <v/>
      </c>
      <c r="G426" s="15">
        <f>IF(E426="","",IF(G425="",1,G425*(1+C426)))</f>
        <v/>
      </c>
      <c r="H426" s="15">
        <f>IF(F426="","",IF(H425="",F426,MAX(H425,F426)))</f>
        <v/>
      </c>
      <c r="I426">
        <f>IF(OR(F426="",H426=""),"",F426/H426-1)</f>
        <v/>
      </c>
      <c r="J426">
        <f>IF(G426="","",IF(J425="",G426,MAX(J425,G426)))</f>
        <v/>
      </c>
      <c r="K426">
        <f>IF(OR(G426="",J426=""),"",G426/J426-1)</f>
        <v/>
      </c>
    </row>
    <row r="427">
      <c r="A427" s="14">
        <f>原始数据_周度!A427</f>
        <v/>
      </c>
      <c r="B427" s="15">
        <f>原始数据_周度!B427</f>
        <v/>
      </c>
      <c r="C427" s="15">
        <f>IFERROR(B427/B426-1,"")</f>
        <v/>
      </c>
      <c r="D427" s="15">
        <f>IFERROR(评分与状态_周度!F443,"")</f>
        <v/>
      </c>
      <c r="E427" s="15">
        <f>IF(OR(D427="",C427=""),"",D427*C427)</f>
        <v/>
      </c>
      <c r="F427" s="15">
        <f>IF(E427="","",IF(F426="",1,F426*(1+E427)))</f>
        <v/>
      </c>
      <c r="G427" s="15">
        <f>IF(E427="","",IF(G426="",1,G426*(1+C427)))</f>
        <v/>
      </c>
      <c r="H427" s="15">
        <f>IF(F427="","",IF(H426="",F427,MAX(H426,F427)))</f>
        <v/>
      </c>
      <c r="I427">
        <f>IF(OR(F427="",H427=""),"",F427/H427-1)</f>
        <v/>
      </c>
      <c r="J427">
        <f>IF(G427="","",IF(J426="",G427,MAX(J426,G427)))</f>
        <v/>
      </c>
      <c r="K427">
        <f>IF(OR(G427="",J427=""),"",G427/J427-1)</f>
        <v/>
      </c>
    </row>
    <row r="428">
      <c r="A428" s="14">
        <f>原始数据_周度!A428</f>
        <v/>
      </c>
      <c r="B428" s="15">
        <f>原始数据_周度!B428</f>
        <v/>
      </c>
      <c r="C428" s="15">
        <f>IFERROR(B428/B427-1,"")</f>
        <v/>
      </c>
      <c r="D428" s="15">
        <f>IFERROR(评分与状态_周度!F444,"")</f>
        <v/>
      </c>
      <c r="E428" s="15">
        <f>IF(OR(D428="",C428=""),"",D428*C428)</f>
        <v/>
      </c>
      <c r="F428" s="15">
        <f>IF(E428="","",IF(F427="",1,F427*(1+E428)))</f>
        <v/>
      </c>
      <c r="G428" s="15">
        <f>IF(E428="","",IF(G427="",1,G427*(1+C428)))</f>
        <v/>
      </c>
      <c r="H428" s="15">
        <f>IF(F428="","",IF(H427="",F428,MAX(H427,F428)))</f>
        <v/>
      </c>
      <c r="I428">
        <f>IF(OR(F428="",H428=""),"",F428/H428-1)</f>
        <v/>
      </c>
      <c r="J428">
        <f>IF(G428="","",IF(J427="",G428,MAX(J427,G428)))</f>
        <v/>
      </c>
      <c r="K428">
        <f>IF(OR(G428="",J428=""),"",G428/J428-1)</f>
        <v/>
      </c>
    </row>
    <row r="429">
      <c r="A429" s="14">
        <f>原始数据_周度!A429</f>
        <v/>
      </c>
      <c r="B429" s="15">
        <f>原始数据_周度!B429</f>
        <v/>
      </c>
      <c r="C429" s="15">
        <f>IFERROR(B429/B428-1,"")</f>
        <v/>
      </c>
      <c r="D429" s="15">
        <f>IFERROR(评分与状态_周度!F445,"")</f>
        <v/>
      </c>
      <c r="E429" s="15">
        <f>IF(OR(D429="",C429=""),"",D429*C429)</f>
        <v/>
      </c>
      <c r="F429" s="15">
        <f>IF(E429="","",IF(F428="",1,F428*(1+E429)))</f>
        <v/>
      </c>
      <c r="G429" s="15">
        <f>IF(E429="","",IF(G428="",1,G428*(1+C429)))</f>
        <v/>
      </c>
      <c r="H429" s="15">
        <f>IF(F429="","",IF(H428="",F429,MAX(H428,F429)))</f>
        <v/>
      </c>
      <c r="I429">
        <f>IF(OR(F429="",H429=""),"",F429/H429-1)</f>
        <v/>
      </c>
      <c r="J429">
        <f>IF(G429="","",IF(J428="",G429,MAX(J428,G429)))</f>
        <v/>
      </c>
      <c r="K429">
        <f>IF(OR(G429="",J429=""),"",G429/J429-1)</f>
        <v/>
      </c>
    </row>
    <row r="430">
      <c r="A430" s="14">
        <f>原始数据_周度!A430</f>
        <v/>
      </c>
      <c r="B430" s="15">
        <f>原始数据_周度!B430</f>
        <v/>
      </c>
      <c r="C430" s="15">
        <f>IFERROR(B430/B429-1,"")</f>
        <v/>
      </c>
      <c r="D430" s="15">
        <f>IFERROR(评分与状态_周度!F446,"")</f>
        <v/>
      </c>
      <c r="E430" s="15">
        <f>IF(OR(D430="",C430=""),"",D430*C430)</f>
        <v/>
      </c>
      <c r="F430" s="15">
        <f>IF(E430="","",IF(F429="",1,F429*(1+E430)))</f>
        <v/>
      </c>
      <c r="G430" s="15">
        <f>IF(E430="","",IF(G429="",1,G429*(1+C430)))</f>
        <v/>
      </c>
      <c r="H430" s="15">
        <f>IF(F430="","",IF(H429="",F430,MAX(H429,F430)))</f>
        <v/>
      </c>
      <c r="I430">
        <f>IF(OR(F430="",H430=""),"",F430/H430-1)</f>
        <v/>
      </c>
      <c r="J430">
        <f>IF(G430="","",IF(J429="",G430,MAX(J429,G430)))</f>
        <v/>
      </c>
      <c r="K430">
        <f>IF(OR(G430="",J430=""),"",G430/J430-1)</f>
        <v/>
      </c>
    </row>
    <row r="431">
      <c r="A431" s="14">
        <f>原始数据_周度!A431</f>
        <v/>
      </c>
      <c r="B431" s="15">
        <f>原始数据_周度!B431</f>
        <v/>
      </c>
      <c r="C431" s="15">
        <f>IFERROR(B431/B430-1,"")</f>
        <v/>
      </c>
      <c r="D431" s="15">
        <f>IFERROR(评分与状态_周度!F447,"")</f>
        <v/>
      </c>
      <c r="E431" s="15">
        <f>IF(OR(D431="",C431=""),"",D431*C431)</f>
        <v/>
      </c>
      <c r="F431" s="15">
        <f>IF(E431="","",IF(F430="",1,F430*(1+E431)))</f>
        <v/>
      </c>
      <c r="G431" s="15">
        <f>IF(E431="","",IF(G430="",1,G430*(1+C431)))</f>
        <v/>
      </c>
      <c r="H431" s="15">
        <f>IF(F431="","",IF(H430="",F431,MAX(H430,F431)))</f>
        <v/>
      </c>
      <c r="I431">
        <f>IF(OR(F431="",H431=""),"",F431/H431-1)</f>
        <v/>
      </c>
      <c r="J431">
        <f>IF(G431="","",IF(J430="",G431,MAX(J430,G431)))</f>
        <v/>
      </c>
      <c r="K431">
        <f>IF(OR(G431="",J431=""),"",G431/J431-1)</f>
        <v/>
      </c>
    </row>
    <row r="432">
      <c r="A432" s="14">
        <f>原始数据_周度!A432</f>
        <v/>
      </c>
      <c r="B432" s="15">
        <f>原始数据_周度!B432</f>
        <v/>
      </c>
      <c r="C432" s="15">
        <f>IFERROR(B432/B431-1,"")</f>
        <v/>
      </c>
      <c r="D432" s="15">
        <f>IFERROR(评分与状态_周度!F448,"")</f>
        <v/>
      </c>
      <c r="E432" s="15">
        <f>IF(OR(D432="",C432=""),"",D432*C432)</f>
        <v/>
      </c>
      <c r="F432" s="15">
        <f>IF(E432="","",IF(F431="",1,F431*(1+E432)))</f>
        <v/>
      </c>
      <c r="G432" s="15">
        <f>IF(E432="","",IF(G431="",1,G431*(1+C432)))</f>
        <v/>
      </c>
      <c r="H432" s="15">
        <f>IF(F432="","",IF(H431="",F432,MAX(H431,F432)))</f>
        <v/>
      </c>
      <c r="I432">
        <f>IF(OR(F432="",H432=""),"",F432/H432-1)</f>
        <v/>
      </c>
      <c r="J432">
        <f>IF(G432="","",IF(J431="",G432,MAX(J431,G432)))</f>
        <v/>
      </c>
      <c r="K432">
        <f>IF(OR(G432="",J432=""),"",G432/J432-1)</f>
        <v/>
      </c>
    </row>
    <row r="433">
      <c r="A433" s="14">
        <f>原始数据_周度!A433</f>
        <v/>
      </c>
      <c r="B433" s="15">
        <f>原始数据_周度!B433</f>
        <v/>
      </c>
      <c r="C433" s="15">
        <f>IFERROR(B433/B432-1,"")</f>
        <v/>
      </c>
      <c r="D433" s="15">
        <f>IFERROR(评分与状态_周度!F449,"")</f>
        <v/>
      </c>
      <c r="E433" s="15">
        <f>IF(OR(D433="",C433=""),"",D433*C433)</f>
        <v/>
      </c>
      <c r="F433" s="15">
        <f>IF(E433="","",IF(F432="",1,F432*(1+E433)))</f>
        <v/>
      </c>
      <c r="G433" s="15">
        <f>IF(E433="","",IF(G432="",1,G432*(1+C433)))</f>
        <v/>
      </c>
      <c r="H433" s="15">
        <f>IF(F433="","",IF(H432="",F433,MAX(H432,F433)))</f>
        <v/>
      </c>
      <c r="I433">
        <f>IF(OR(F433="",H433=""),"",F433/H433-1)</f>
        <v/>
      </c>
      <c r="J433">
        <f>IF(G433="","",IF(J432="",G433,MAX(J432,G433)))</f>
        <v/>
      </c>
      <c r="K433">
        <f>IF(OR(G433="",J433=""),"",G433/J433-1)</f>
        <v/>
      </c>
    </row>
    <row r="434">
      <c r="A434" s="14">
        <f>原始数据_周度!A434</f>
        <v/>
      </c>
      <c r="B434" s="15">
        <f>原始数据_周度!B434</f>
        <v/>
      </c>
      <c r="C434" s="15">
        <f>IFERROR(B434/B433-1,"")</f>
        <v/>
      </c>
      <c r="D434" s="15">
        <f>IFERROR(评分与状态_周度!F450,"")</f>
        <v/>
      </c>
      <c r="E434" s="15">
        <f>IF(OR(D434="",C434=""),"",D434*C434)</f>
        <v/>
      </c>
      <c r="F434" s="15">
        <f>IF(E434="","",IF(F433="",1,F433*(1+E434)))</f>
        <v/>
      </c>
      <c r="G434" s="15">
        <f>IF(E434="","",IF(G433="",1,G433*(1+C434)))</f>
        <v/>
      </c>
      <c r="H434" s="15">
        <f>IF(F434="","",IF(H433="",F434,MAX(H433,F434)))</f>
        <v/>
      </c>
      <c r="I434">
        <f>IF(OR(F434="",H434=""),"",F434/H434-1)</f>
        <v/>
      </c>
      <c r="J434">
        <f>IF(G434="","",IF(J433="",G434,MAX(J433,G434)))</f>
        <v/>
      </c>
      <c r="K434">
        <f>IF(OR(G434="",J434=""),"",G434/J434-1)</f>
        <v/>
      </c>
    </row>
    <row r="435">
      <c r="A435" s="14">
        <f>原始数据_周度!A435</f>
        <v/>
      </c>
      <c r="B435" s="15">
        <f>原始数据_周度!B435</f>
        <v/>
      </c>
      <c r="C435" s="15">
        <f>IFERROR(B435/B434-1,"")</f>
        <v/>
      </c>
      <c r="D435" s="15">
        <f>IFERROR(评分与状态_周度!F451,"")</f>
        <v/>
      </c>
      <c r="E435" s="15">
        <f>IF(OR(D435="",C435=""),"",D435*C435)</f>
        <v/>
      </c>
      <c r="F435" s="15">
        <f>IF(E435="","",IF(F434="",1,F434*(1+E435)))</f>
        <v/>
      </c>
      <c r="G435" s="15">
        <f>IF(E435="","",IF(G434="",1,G434*(1+C435)))</f>
        <v/>
      </c>
      <c r="H435" s="15">
        <f>IF(F435="","",IF(H434="",F435,MAX(H434,F435)))</f>
        <v/>
      </c>
      <c r="I435">
        <f>IF(OR(F435="",H435=""),"",F435/H435-1)</f>
        <v/>
      </c>
      <c r="J435">
        <f>IF(G435="","",IF(J434="",G435,MAX(J434,G435)))</f>
        <v/>
      </c>
      <c r="K435">
        <f>IF(OR(G435="",J435=""),"",G435/J435-1)</f>
        <v/>
      </c>
    </row>
    <row r="436">
      <c r="A436" s="14">
        <f>原始数据_周度!A436</f>
        <v/>
      </c>
      <c r="B436" s="15">
        <f>原始数据_周度!B436</f>
        <v/>
      </c>
      <c r="C436" s="15">
        <f>IFERROR(B436/B435-1,"")</f>
        <v/>
      </c>
      <c r="D436" s="15">
        <f>IFERROR(评分与状态_周度!F452,"")</f>
        <v/>
      </c>
      <c r="E436" s="15">
        <f>IF(OR(D436="",C436=""),"",D436*C436)</f>
        <v/>
      </c>
      <c r="F436" s="15">
        <f>IF(E436="","",IF(F435="",1,F435*(1+E436)))</f>
        <v/>
      </c>
      <c r="G436" s="15">
        <f>IF(E436="","",IF(G435="",1,G435*(1+C436)))</f>
        <v/>
      </c>
      <c r="H436" s="15">
        <f>IF(F436="","",IF(H435="",F436,MAX(H435,F436)))</f>
        <v/>
      </c>
      <c r="I436">
        <f>IF(OR(F436="",H436=""),"",F436/H436-1)</f>
        <v/>
      </c>
      <c r="J436">
        <f>IF(G436="","",IF(J435="",G436,MAX(J435,G436)))</f>
        <v/>
      </c>
      <c r="K436">
        <f>IF(OR(G436="",J436=""),"",G436/J436-1)</f>
        <v/>
      </c>
    </row>
    <row r="437">
      <c r="A437" s="14">
        <f>原始数据_周度!A437</f>
        <v/>
      </c>
      <c r="B437" s="15">
        <f>原始数据_周度!B437</f>
        <v/>
      </c>
      <c r="C437" s="15">
        <f>IFERROR(B437/B436-1,"")</f>
        <v/>
      </c>
      <c r="D437" s="15">
        <f>IFERROR(评分与状态_周度!F453,"")</f>
        <v/>
      </c>
      <c r="E437" s="15">
        <f>IF(OR(D437="",C437=""),"",D437*C437)</f>
        <v/>
      </c>
      <c r="F437" s="15">
        <f>IF(E437="","",IF(F436="",1,F436*(1+E437)))</f>
        <v/>
      </c>
      <c r="G437" s="15">
        <f>IF(E437="","",IF(G436="",1,G436*(1+C437)))</f>
        <v/>
      </c>
      <c r="H437" s="15">
        <f>IF(F437="","",IF(H436="",F437,MAX(H436,F437)))</f>
        <v/>
      </c>
      <c r="I437">
        <f>IF(OR(F437="",H437=""),"",F437/H437-1)</f>
        <v/>
      </c>
      <c r="J437">
        <f>IF(G437="","",IF(J436="",G437,MAX(J436,G437)))</f>
        <v/>
      </c>
      <c r="K437">
        <f>IF(OR(G437="",J437=""),"",G437/J437-1)</f>
        <v/>
      </c>
    </row>
    <row r="438">
      <c r="A438" s="14">
        <f>原始数据_周度!A438</f>
        <v/>
      </c>
      <c r="B438" s="15">
        <f>原始数据_周度!B438</f>
        <v/>
      </c>
      <c r="C438" s="15">
        <f>IFERROR(B438/B437-1,"")</f>
        <v/>
      </c>
      <c r="D438" s="15">
        <f>IFERROR(评分与状态_周度!F454,"")</f>
        <v/>
      </c>
      <c r="E438" s="15">
        <f>IF(OR(D438="",C438=""),"",D438*C438)</f>
        <v/>
      </c>
      <c r="F438" s="15">
        <f>IF(E438="","",IF(F437="",1,F437*(1+E438)))</f>
        <v/>
      </c>
      <c r="G438" s="15">
        <f>IF(E438="","",IF(G437="",1,G437*(1+C438)))</f>
        <v/>
      </c>
      <c r="H438" s="15">
        <f>IF(F438="","",IF(H437="",F438,MAX(H437,F438)))</f>
        <v/>
      </c>
      <c r="I438">
        <f>IF(OR(F438="",H438=""),"",F438/H438-1)</f>
        <v/>
      </c>
      <c r="J438">
        <f>IF(G438="","",IF(J437="",G438,MAX(J437,G438)))</f>
        <v/>
      </c>
      <c r="K438">
        <f>IF(OR(G438="",J438=""),"",G438/J438-1)</f>
        <v/>
      </c>
    </row>
    <row r="439">
      <c r="A439" s="14">
        <f>原始数据_周度!A439</f>
        <v/>
      </c>
      <c r="B439" s="15">
        <f>原始数据_周度!B439</f>
        <v/>
      </c>
      <c r="C439" s="15">
        <f>IFERROR(B439/B438-1,"")</f>
        <v/>
      </c>
      <c r="D439" s="15">
        <f>IFERROR(评分与状态_周度!F455,"")</f>
        <v/>
      </c>
      <c r="E439" s="15">
        <f>IF(OR(D439="",C439=""),"",D439*C439)</f>
        <v/>
      </c>
      <c r="F439" s="15">
        <f>IF(E439="","",IF(F438="",1,F438*(1+E439)))</f>
        <v/>
      </c>
      <c r="G439" s="15">
        <f>IF(E439="","",IF(G438="",1,G438*(1+C439)))</f>
        <v/>
      </c>
      <c r="H439" s="15">
        <f>IF(F439="","",IF(H438="",F439,MAX(H438,F439)))</f>
        <v/>
      </c>
      <c r="I439">
        <f>IF(OR(F439="",H439=""),"",F439/H439-1)</f>
        <v/>
      </c>
      <c r="J439">
        <f>IF(G439="","",IF(J438="",G439,MAX(J438,G439)))</f>
        <v/>
      </c>
      <c r="K439">
        <f>IF(OR(G439="",J439=""),"",G439/J439-1)</f>
        <v/>
      </c>
    </row>
    <row r="440">
      <c r="A440" s="14">
        <f>原始数据_周度!A440</f>
        <v/>
      </c>
      <c r="B440" s="15">
        <f>原始数据_周度!B440</f>
        <v/>
      </c>
      <c r="C440" s="15">
        <f>IFERROR(B440/B439-1,"")</f>
        <v/>
      </c>
      <c r="D440" s="15">
        <f>IFERROR(评分与状态_周度!F456,"")</f>
        <v/>
      </c>
      <c r="E440" s="15">
        <f>IF(OR(D440="",C440=""),"",D440*C440)</f>
        <v/>
      </c>
      <c r="F440" s="15">
        <f>IF(E440="","",IF(F439="",1,F439*(1+E440)))</f>
        <v/>
      </c>
      <c r="G440" s="15">
        <f>IF(E440="","",IF(G439="",1,G439*(1+C440)))</f>
        <v/>
      </c>
      <c r="H440" s="15">
        <f>IF(F440="","",IF(H439="",F440,MAX(H439,F440)))</f>
        <v/>
      </c>
      <c r="I440">
        <f>IF(OR(F440="",H440=""),"",F440/H440-1)</f>
        <v/>
      </c>
      <c r="J440">
        <f>IF(G440="","",IF(J439="",G440,MAX(J439,G440)))</f>
        <v/>
      </c>
      <c r="K440">
        <f>IF(OR(G440="",J440=""),"",G440/J440-1)</f>
        <v/>
      </c>
    </row>
    <row r="441">
      <c r="A441" s="14">
        <f>原始数据_周度!A441</f>
        <v/>
      </c>
      <c r="B441" s="15">
        <f>原始数据_周度!B441</f>
        <v/>
      </c>
      <c r="C441" s="15">
        <f>IFERROR(B441/B440-1,"")</f>
        <v/>
      </c>
      <c r="D441" s="15">
        <f>IFERROR(评分与状态_周度!F457,"")</f>
        <v/>
      </c>
      <c r="E441" s="15">
        <f>IF(OR(D441="",C441=""),"",D441*C441)</f>
        <v/>
      </c>
      <c r="F441" s="15">
        <f>IF(E441="","",IF(F440="",1,F440*(1+E441)))</f>
        <v/>
      </c>
      <c r="G441" s="15">
        <f>IF(E441="","",IF(G440="",1,G440*(1+C441)))</f>
        <v/>
      </c>
      <c r="H441" s="15">
        <f>IF(F441="","",IF(H440="",F441,MAX(H440,F441)))</f>
        <v/>
      </c>
      <c r="I441">
        <f>IF(OR(F441="",H441=""),"",F441/H441-1)</f>
        <v/>
      </c>
      <c r="J441">
        <f>IF(G441="","",IF(J440="",G441,MAX(J440,G441)))</f>
        <v/>
      </c>
      <c r="K441">
        <f>IF(OR(G441="",J441=""),"",G441/J441-1)</f>
        <v/>
      </c>
    </row>
    <row r="442">
      <c r="A442" s="14">
        <f>原始数据_周度!A442</f>
        <v/>
      </c>
      <c r="B442" s="15">
        <f>原始数据_周度!B442</f>
        <v/>
      </c>
      <c r="C442" s="15">
        <f>IFERROR(B442/B441-1,"")</f>
        <v/>
      </c>
      <c r="D442" s="15">
        <f>IFERROR(评分与状态_周度!F458,"")</f>
        <v/>
      </c>
      <c r="E442" s="15">
        <f>IF(OR(D442="",C442=""),"",D442*C442)</f>
        <v/>
      </c>
      <c r="F442" s="15">
        <f>IF(E442="","",IF(F441="",1,F441*(1+E442)))</f>
        <v/>
      </c>
      <c r="G442" s="15">
        <f>IF(E442="","",IF(G441="",1,G441*(1+C442)))</f>
        <v/>
      </c>
      <c r="H442" s="15">
        <f>IF(F442="","",IF(H441="",F442,MAX(H441,F442)))</f>
        <v/>
      </c>
      <c r="I442">
        <f>IF(OR(F442="",H442=""),"",F442/H442-1)</f>
        <v/>
      </c>
      <c r="J442">
        <f>IF(G442="","",IF(J441="",G442,MAX(J441,G442)))</f>
        <v/>
      </c>
      <c r="K442">
        <f>IF(OR(G442="",J442=""),"",G442/J442-1)</f>
        <v/>
      </c>
    </row>
    <row r="443">
      <c r="A443" s="14">
        <f>原始数据_周度!A443</f>
        <v/>
      </c>
      <c r="B443" s="15">
        <f>原始数据_周度!B443</f>
        <v/>
      </c>
      <c r="C443" s="15">
        <f>IFERROR(B443/B442-1,"")</f>
        <v/>
      </c>
      <c r="D443" s="15">
        <f>IFERROR(评分与状态_周度!F459,"")</f>
        <v/>
      </c>
      <c r="E443" s="15">
        <f>IF(OR(D443="",C443=""),"",D443*C443)</f>
        <v/>
      </c>
      <c r="F443" s="15">
        <f>IF(E443="","",IF(F442="",1,F442*(1+E443)))</f>
        <v/>
      </c>
      <c r="G443" s="15">
        <f>IF(E443="","",IF(G442="",1,G442*(1+C443)))</f>
        <v/>
      </c>
      <c r="H443" s="15">
        <f>IF(F443="","",IF(H442="",F443,MAX(H442,F443)))</f>
        <v/>
      </c>
      <c r="I443">
        <f>IF(OR(F443="",H443=""),"",F443/H443-1)</f>
        <v/>
      </c>
      <c r="J443">
        <f>IF(G443="","",IF(J442="",G443,MAX(J442,G443)))</f>
        <v/>
      </c>
      <c r="K443">
        <f>IF(OR(G443="",J443=""),"",G443/J443-1)</f>
        <v/>
      </c>
    </row>
    <row r="444">
      <c r="A444" s="14">
        <f>原始数据_周度!A444</f>
        <v/>
      </c>
      <c r="B444" s="15">
        <f>原始数据_周度!B444</f>
        <v/>
      </c>
      <c r="C444" s="15">
        <f>IFERROR(B444/B443-1,"")</f>
        <v/>
      </c>
      <c r="D444" s="15">
        <f>IFERROR(评分与状态_周度!F460,"")</f>
        <v/>
      </c>
      <c r="E444" s="15">
        <f>IF(OR(D444="",C444=""),"",D444*C444)</f>
        <v/>
      </c>
      <c r="F444" s="15">
        <f>IF(E444="","",IF(F443="",1,F443*(1+E444)))</f>
        <v/>
      </c>
      <c r="G444" s="15">
        <f>IF(E444="","",IF(G443="",1,G443*(1+C444)))</f>
        <v/>
      </c>
      <c r="H444" s="15">
        <f>IF(F444="","",IF(H443="",F444,MAX(H443,F444)))</f>
        <v/>
      </c>
      <c r="I444">
        <f>IF(OR(F444="",H444=""),"",F444/H444-1)</f>
        <v/>
      </c>
      <c r="J444">
        <f>IF(G444="","",IF(J443="",G444,MAX(J443,G444)))</f>
        <v/>
      </c>
      <c r="K444">
        <f>IF(OR(G444="",J444=""),"",G444/J444-1)</f>
        <v/>
      </c>
    </row>
    <row r="445">
      <c r="A445" s="14">
        <f>原始数据_周度!A445</f>
        <v/>
      </c>
      <c r="B445" s="15">
        <f>原始数据_周度!B445</f>
        <v/>
      </c>
      <c r="C445" s="15">
        <f>IFERROR(B445/B444-1,"")</f>
        <v/>
      </c>
      <c r="D445" s="15">
        <f>IFERROR(评分与状态_周度!F461,"")</f>
        <v/>
      </c>
      <c r="E445" s="15">
        <f>IF(OR(D445="",C445=""),"",D445*C445)</f>
        <v/>
      </c>
      <c r="F445" s="15">
        <f>IF(E445="","",IF(F444="",1,F444*(1+E445)))</f>
        <v/>
      </c>
      <c r="G445" s="15">
        <f>IF(E445="","",IF(G444="",1,G444*(1+C445)))</f>
        <v/>
      </c>
      <c r="H445" s="15">
        <f>IF(F445="","",IF(H444="",F445,MAX(H444,F445)))</f>
        <v/>
      </c>
      <c r="I445">
        <f>IF(OR(F445="",H445=""),"",F445/H445-1)</f>
        <v/>
      </c>
      <c r="J445">
        <f>IF(G445="","",IF(J444="",G445,MAX(J444,G445)))</f>
        <v/>
      </c>
      <c r="K445">
        <f>IF(OR(G445="",J445=""),"",G445/J445-1)</f>
        <v/>
      </c>
    </row>
    <row r="446">
      <c r="A446" s="14">
        <f>原始数据_周度!A446</f>
        <v/>
      </c>
      <c r="B446" s="15">
        <f>原始数据_周度!B446</f>
        <v/>
      </c>
      <c r="C446" s="15">
        <f>IFERROR(B446/B445-1,"")</f>
        <v/>
      </c>
      <c r="D446" s="15">
        <f>IFERROR(评分与状态_周度!F462,"")</f>
        <v/>
      </c>
      <c r="E446" s="15">
        <f>IF(OR(D446="",C446=""),"",D446*C446)</f>
        <v/>
      </c>
      <c r="F446" s="15">
        <f>IF(E446="","",IF(F445="",1,F445*(1+E446)))</f>
        <v/>
      </c>
      <c r="G446" s="15">
        <f>IF(E446="","",IF(G445="",1,G445*(1+C446)))</f>
        <v/>
      </c>
      <c r="H446" s="15">
        <f>IF(F446="","",IF(H445="",F446,MAX(H445,F446)))</f>
        <v/>
      </c>
      <c r="I446">
        <f>IF(OR(F446="",H446=""),"",F446/H446-1)</f>
        <v/>
      </c>
      <c r="J446">
        <f>IF(G446="","",IF(J445="",G446,MAX(J445,G446)))</f>
        <v/>
      </c>
      <c r="K446">
        <f>IF(OR(G446="",J446=""),"",G446/J446-1)</f>
        <v/>
      </c>
    </row>
    <row r="447">
      <c r="A447" s="14">
        <f>原始数据_周度!A447</f>
        <v/>
      </c>
      <c r="B447" s="15">
        <f>原始数据_周度!B447</f>
        <v/>
      </c>
      <c r="C447" s="15">
        <f>IFERROR(B447/B446-1,"")</f>
        <v/>
      </c>
      <c r="D447" s="15">
        <f>IFERROR(评分与状态_周度!F463,"")</f>
        <v/>
      </c>
      <c r="E447" s="15">
        <f>IF(OR(D447="",C447=""),"",D447*C447)</f>
        <v/>
      </c>
      <c r="F447" s="15">
        <f>IF(E447="","",IF(F446="",1,F446*(1+E447)))</f>
        <v/>
      </c>
      <c r="G447" s="15">
        <f>IF(E447="","",IF(G446="",1,G446*(1+C447)))</f>
        <v/>
      </c>
      <c r="H447" s="15">
        <f>IF(F447="","",IF(H446="",F447,MAX(H446,F447)))</f>
        <v/>
      </c>
      <c r="I447">
        <f>IF(OR(F447="",H447=""),"",F447/H447-1)</f>
        <v/>
      </c>
      <c r="J447">
        <f>IF(G447="","",IF(J446="",G447,MAX(J446,G447)))</f>
        <v/>
      </c>
      <c r="K447">
        <f>IF(OR(G447="",J447=""),"",G447/J447-1)</f>
        <v/>
      </c>
    </row>
    <row r="448">
      <c r="A448" s="14">
        <f>原始数据_周度!A448</f>
        <v/>
      </c>
      <c r="B448" s="15">
        <f>原始数据_周度!B448</f>
        <v/>
      </c>
      <c r="C448" s="15">
        <f>IFERROR(B448/B447-1,"")</f>
        <v/>
      </c>
      <c r="D448" s="15">
        <f>IFERROR(评分与状态_周度!F464,"")</f>
        <v/>
      </c>
      <c r="E448" s="15">
        <f>IF(OR(D448="",C448=""),"",D448*C448)</f>
        <v/>
      </c>
      <c r="F448" s="15">
        <f>IF(E448="","",IF(F447="",1,F447*(1+E448)))</f>
        <v/>
      </c>
      <c r="G448" s="15">
        <f>IF(E448="","",IF(G447="",1,G447*(1+C448)))</f>
        <v/>
      </c>
      <c r="H448" s="15">
        <f>IF(F448="","",IF(H447="",F448,MAX(H447,F448)))</f>
        <v/>
      </c>
      <c r="I448">
        <f>IF(OR(F448="",H448=""),"",F448/H448-1)</f>
        <v/>
      </c>
      <c r="J448">
        <f>IF(G448="","",IF(J447="",G448,MAX(J447,G448)))</f>
        <v/>
      </c>
      <c r="K448">
        <f>IF(OR(G448="",J448=""),"",G448/J448-1)</f>
        <v/>
      </c>
    </row>
    <row r="449">
      <c r="A449" s="14">
        <f>原始数据_周度!A449</f>
        <v/>
      </c>
      <c r="B449" s="15">
        <f>原始数据_周度!B449</f>
        <v/>
      </c>
      <c r="C449" s="15">
        <f>IFERROR(B449/B448-1,"")</f>
        <v/>
      </c>
      <c r="D449" s="15">
        <f>IFERROR(评分与状态_周度!F465,"")</f>
        <v/>
      </c>
      <c r="E449" s="15">
        <f>IF(OR(D449="",C449=""),"",D449*C449)</f>
        <v/>
      </c>
      <c r="F449" s="15">
        <f>IF(E449="","",IF(F448="",1,F448*(1+E449)))</f>
        <v/>
      </c>
      <c r="G449" s="15">
        <f>IF(E449="","",IF(G448="",1,G448*(1+C449)))</f>
        <v/>
      </c>
      <c r="H449" s="15">
        <f>IF(F449="","",IF(H448="",F449,MAX(H448,F449)))</f>
        <v/>
      </c>
      <c r="I449">
        <f>IF(OR(F449="",H449=""),"",F449/H449-1)</f>
        <v/>
      </c>
      <c r="J449">
        <f>IF(G449="","",IF(J448="",G449,MAX(J448,G449)))</f>
        <v/>
      </c>
      <c r="K449">
        <f>IF(OR(G449="",J449=""),"",G449/J449-1)</f>
        <v/>
      </c>
    </row>
    <row r="450">
      <c r="A450" s="14">
        <f>原始数据_周度!A450</f>
        <v/>
      </c>
      <c r="B450" s="15">
        <f>原始数据_周度!B450</f>
        <v/>
      </c>
      <c r="C450" s="15">
        <f>IFERROR(B450/B449-1,"")</f>
        <v/>
      </c>
      <c r="D450" s="15">
        <f>IFERROR(评分与状态_周度!F466,"")</f>
        <v/>
      </c>
      <c r="E450" s="15">
        <f>IF(OR(D450="",C450=""),"",D450*C450)</f>
        <v/>
      </c>
      <c r="F450" s="15">
        <f>IF(E450="","",IF(F449="",1,F449*(1+E450)))</f>
        <v/>
      </c>
      <c r="G450" s="15">
        <f>IF(E450="","",IF(G449="",1,G449*(1+C450)))</f>
        <v/>
      </c>
      <c r="H450" s="15">
        <f>IF(F450="","",IF(H449="",F450,MAX(H449,F450)))</f>
        <v/>
      </c>
      <c r="I450">
        <f>IF(OR(F450="",H450=""),"",F450/H450-1)</f>
        <v/>
      </c>
      <c r="J450">
        <f>IF(G450="","",IF(J449="",G450,MAX(J449,G450)))</f>
        <v/>
      </c>
      <c r="K450">
        <f>IF(OR(G450="",J450=""),"",G450/J450-1)</f>
        <v/>
      </c>
    </row>
    <row r="451">
      <c r="A451" s="14">
        <f>原始数据_周度!A451</f>
        <v/>
      </c>
      <c r="B451" s="15">
        <f>原始数据_周度!B451</f>
        <v/>
      </c>
      <c r="C451" s="15">
        <f>IFERROR(B451/B450-1,"")</f>
        <v/>
      </c>
      <c r="D451" s="15">
        <f>IFERROR(评分与状态_周度!F467,"")</f>
        <v/>
      </c>
      <c r="E451" s="15">
        <f>IF(OR(D451="",C451=""),"",D451*C451)</f>
        <v/>
      </c>
      <c r="F451" s="15">
        <f>IF(E451="","",IF(F450="",1,F450*(1+E451)))</f>
        <v/>
      </c>
      <c r="G451" s="15">
        <f>IF(E451="","",IF(G450="",1,G450*(1+C451)))</f>
        <v/>
      </c>
      <c r="H451" s="15">
        <f>IF(F451="","",IF(H450="",F451,MAX(H450,F451)))</f>
        <v/>
      </c>
      <c r="I451">
        <f>IF(OR(F451="",H451=""),"",F451/H451-1)</f>
        <v/>
      </c>
      <c r="J451">
        <f>IF(G451="","",IF(J450="",G451,MAX(J450,G451)))</f>
        <v/>
      </c>
      <c r="K451">
        <f>IF(OR(G451="",J451=""),"",G451/J451-1)</f>
        <v/>
      </c>
    </row>
    <row r="452">
      <c r="A452" s="14">
        <f>原始数据_周度!A452</f>
        <v/>
      </c>
      <c r="B452" s="15">
        <f>原始数据_周度!B452</f>
        <v/>
      </c>
      <c r="C452" s="15">
        <f>IFERROR(B452/B451-1,"")</f>
        <v/>
      </c>
      <c r="D452" s="15">
        <f>IFERROR(评分与状态_周度!F468,"")</f>
        <v/>
      </c>
      <c r="E452" s="15">
        <f>IF(OR(D452="",C452=""),"",D452*C452)</f>
        <v/>
      </c>
      <c r="F452" s="15">
        <f>IF(E452="","",IF(F451="",1,F451*(1+E452)))</f>
        <v/>
      </c>
      <c r="G452" s="15">
        <f>IF(E452="","",IF(G451="",1,G451*(1+C452)))</f>
        <v/>
      </c>
      <c r="H452" s="15">
        <f>IF(F452="","",IF(H451="",F452,MAX(H451,F452)))</f>
        <v/>
      </c>
      <c r="I452">
        <f>IF(OR(F452="",H452=""),"",F452/H452-1)</f>
        <v/>
      </c>
      <c r="J452">
        <f>IF(G452="","",IF(J451="",G452,MAX(J451,G452)))</f>
        <v/>
      </c>
      <c r="K452">
        <f>IF(OR(G452="",J452=""),"",G452/J452-1)</f>
        <v/>
      </c>
    </row>
    <row r="453">
      <c r="A453" s="14">
        <f>原始数据_周度!A453</f>
        <v/>
      </c>
      <c r="B453" s="15">
        <f>原始数据_周度!B453</f>
        <v/>
      </c>
      <c r="C453" s="15">
        <f>IFERROR(B453/B452-1,"")</f>
        <v/>
      </c>
      <c r="D453" s="15">
        <f>IFERROR(评分与状态_周度!F469,"")</f>
        <v/>
      </c>
      <c r="E453" s="15">
        <f>IF(OR(D453="",C453=""),"",D453*C453)</f>
        <v/>
      </c>
      <c r="F453" s="15">
        <f>IF(E453="","",IF(F452="",1,F452*(1+E453)))</f>
        <v/>
      </c>
      <c r="G453" s="15">
        <f>IF(E453="","",IF(G452="",1,G452*(1+C453)))</f>
        <v/>
      </c>
      <c r="H453" s="15">
        <f>IF(F453="","",IF(H452="",F453,MAX(H452,F453)))</f>
        <v/>
      </c>
      <c r="I453">
        <f>IF(OR(F453="",H453=""),"",F453/H453-1)</f>
        <v/>
      </c>
      <c r="J453">
        <f>IF(G453="","",IF(J452="",G453,MAX(J452,G453)))</f>
        <v/>
      </c>
      <c r="K453">
        <f>IF(OR(G453="",J453=""),"",G453/J453-1)</f>
        <v/>
      </c>
    </row>
    <row r="454">
      <c r="A454" s="14">
        <f>原始数据_周度!A454</f>
        <v/>
      </c>
      <c r="B454" s="15">
        <f>原始数据_周度!B454</f>
        <v/>
      </c>
      <c r="C454" s="15">
        <f>IFERROR(B454/B453-1,"")</f>
        <v/>
      </c>
      <c r="D454" s="15">
        <f>IFERROR(评分与状态_周度!F470,"")</f>
        <v/>
      </c>
      <c r="E454" s="15">
        <f>IF(OR(D454="",C454=""),"",D454*C454)</f>
        <v/>
      </c>
      <c r="F454" s="15">
        <f>IF(E454="","",IF(F453="",1,F453*(1+E454)))</f>
        <v/>
      </c>
      <c r="G454" s="15">
        <f>IF(E454="","",IF(G453="",1,G453*(1+C454)))</f>
        <v/>
      </c>
      <c r="H454" s="15">
        <f>IF(F454="","",IF(H453="",F454,MAX(H453,F454)))</f>
        <v/>
      </c>
      <c r="I454">
        <f>IF(OR(F454="",H454=""),"",F454/H454-1)</f>
        <v/>
      </c>
      <c r="J454">
        <f>IF(G454="","",IF(J453="",G454,MAX(J453,G454)))</f>
        <v/>
      </c>
      <c r="K454">
        <f>IF(OR(G454="",J454=""),"",G454/J454-1)</f>
        <v/>
      </c>
    </row>
    <row r="455">
      <c r="A455" s="14">
        <f>原始数据_周度!A455</f>
        <v/>
      </c>
      <c r="B455" s="15">
        <f>原始数据_周度!B455</f>
        <v/>
      </c>
      <c r="C455" s="15">
        <f>IFERROR(B455/B454-1,"")</f>
        <v/>
      </c>
      <c r="D455" s="15">
        <f>IFERROR(评分与状态_周度!F471,"")</f>
        <v/>
      </c>
      <c r="E455" s="15">
        <f>IF(OR(D455="",C455=""),"",D455*C455)</f>
        <v/>
      </c>
      <c r="F455" s="15">
        <f>IF(E455="","",IF(F454="",1,F454*(1+E455)))</f>
        <v/>
      </c>
      <c r="G455" s="15">
        <f>IF(E455="","",IF(G454="",1,G454*(1+C455)))</f>
        <v/>
      </c>
      <c r="H455" s="15">
        <f>IF(F455="","",IF(H454="",F455,MAX(H454,F455)))</f>
        <v/>
      </c>
      <c r="I455">
        <f>IF(OR(F455="",H455=""),"",F455/H455-1)</f>
        <v/>
      </c>
      <c r="J455">
        <f>IF(G455="","",IF(J454="",G455,MAX(J454,G455)))</f>
        <v/>
      </c>
      <c r="K455">
        <f>IF(OR(G455="",J455=""),"",G455/J455-1)</f>
        <v/>
      </c>
    </row>
    <row r="456">
      <c r="A456" s="14">
        <f>原始数据_周度!A456</f>
        <v/>
      </c>
      <c r="B456" s="15">
        <f>原始数据_周度!B456</f>
        <v/>
      </c>
      <c r="C456" s="15">
        <f>IFERROR(B456/B455-1,"")</f>
        <v/>
      </c>
      <c r="D456" s="15">
        <f>IFERROR(评分与状态_周度!F472,"")</f>
        <v/>
      </c>
      <c r="E456" s="15">
        <f>IF(OR(D456="",C456=""),"",D456*C456)</f>
        <v/>
      </c>
      <c r="F456" s="15">
        <f>IF(E456="","",IF(F455="",1,F455*(1+E456)))</f>
        <v/>
      </c>
      <c r="G456" s="15">
        <f>IF(E456="","",IF(G455="",1,G455*(1+C456)))</f>
        <v/>
      </c>
      <c r="H456" s="15">
        <f>IF(F456="","",IF(H455="",F456,MAX(H455,F456)))</f>
        <v/>
      </c>
      <c r="I456">
        <f>IF(OR(F456="",H456=""),"",F456/H456-1)</f>
        <v/>
      </c>
      <c r="J456">
        <f>IF(G456="","",IF(J455="",G456,MAX(J455,G456)))</f>
        <v/>
      </c>
      <c r="K456">
        <f>IF(OR(G456="",J456=""),"",G456/J456-1)</f>
        <v/>
      </c>
    </row>
    <row r="457">
      <c r="A457" s="14">
        <f>原始数据_周度!A457</f>
        <v/>
      </c>
      <c r="B457" s="15">
        <f>原始数据_周度!B457</f>
        <v/>
      </c>
      <c r="C457" s="15">
        <f>IFERROR(B457/B456-1,"")</f>
        <v/>
      </c>
      <c r="D457" s="15">
        <f>IFERROR(评分与状态_周度!F473,"")</f>
        <v/>
      </c>
      <c r="E457" s="15">
        <f>IF(OR(D457="",C457=""),"",D457*C457)</f>
        <v/>
      </c>
      <c r="F457" s="15">
        <f>IF(E457="","",IF(F456="",1,F456*(1+E457)))</f>
        <v/>
      </c>
      <c r="G457" s="15">
        <f>IF(E457="","",IF(G456="",1,G456*(1+C457)))</f>
        <v/>
      </c>
      <c r="H457" s="15">
        <f>IF(F457="","",IF(H456="",F457,MAX(H456,F457)))</f>
        <v/>
      </c>
      <c r="I457">
        <f>IF(OR(F457="",H457=""),"",F457/H457-1)</f>
        <v/>
      </c>
      <c r="J457">
        <f>IF(G457="","",IF(J456="",G457,MAX(J456,G457)))</f>
        <v/>
      </c>
      <c r="K457">
        <f>IF(OR(G457="",J457=""),"",G457/J457-1)</f>
        <v/>
      </c>
    </row>
    <row r="458">
      <c r="A458" s="14">
        <f>原始数据_周度!A458</f>
        <v/>
      </c>
      <c r="B458" s="15">
        <f>原始数据_周度!B458</f>
        <v/>
      </c>
      <c r="C458" s="15">
        <f>IFERROR(B458/B457-1,"")</f>
        <v/>
      </c>
      <c r="D458" s="15">
        <f>IFERROR(评分与状态_周度!F474,"")</f>
        <v/>
      </c>
      <c r="E458" s="15">
        <f>IF(OR(D458="",C458=""),"",D458*C458)</f>
        <v/>
      </c>
      <c r="F458" s="15">
        <f>IF(E458="","",IF(F457="",1,F457*(1+E458)))</f>
        <v/>
      </c>
      <c r="G458" s="15">
        <f>IF(E458="","",IF(G457="",1,G457*(1+C458)))</f>
        <v/>
      </c>
      <c r="H458" s="15">
        <f>IF(F458="","",IF(H457="",F458,MAX(H457,F458)))</f>
        <v/>
      </c>
      <c r="I458">
        <f>IF(OR(F458="",H458=""),"",F458/H458-1)</f>
        <v/>
      </c>
      <c r="J458">
        <f>IF(G458="","",IF(J457="",G458,MAX(J457,G458)))</f>
        <v/>
      </c>
      <c r="K458">
        <f>IF(OR(G458="",J458=""),"",G458/J458-1)</f>
        <v/>
      </c>
    </row>
    <row r="459">
      <c r="A459" s="14">
        <f>原始数据_周度!A459</f>
        <v/>
      </c>
      <c r="B459" s="15">
        <f>原始数据_周度!B459</f>
        <v/>
      </c>
      <c r="C459" s="15">
        <f>IFERROR(B459/B458-1,"")</f>
        <v/>
      </c>
      <c r="D459" s="15">
        <f>IFERROR(评分与状态_周度!F475,"")</f>
        <v/>
      </c>
      <c r="E459" s="15">
        <f>IF(OR(D459="",C459=""),"",D459*C459)</f>
        <v/>
      </c>
      <c r="F459" s="15">
        <f>IF(E459="","",IF(F458="",1,F458*(1+E459)))</f>
        <v/>
      </c>
      <c r="G459" s="15">
        <f>IF(E459="","",IF(G458="",1,G458*(1+C459)))</f>
        <v/>
      </c>
      <c r="H459" s="15">
        <f>IF(F459="","",IF(H458="",F459,MAX(H458,F459)))</f>
        <v/>
      </c>
      <c r="I459">
        <f>IF(OR(F459="",H459=""),"",F459/H459-1)</f>
        <v/>
      </c>
      <c r="J459">
        <f>IF(G459="","",IF(J458="",G459,MAX(J458,G459)))</f>
        <v/>
      </c>
      <c r="K459">
        <f>IF(OR(G459="",J459=""),"",G459/J459-1)</f>
        <v/>
      </c>
    </row>
    <row r="460">
      <c r="A460" s="14">
        <f>原始数据_周度!A460</f>
        <v/>
      </c>
      <c r="B460" s="15">
        <f>原始数据_周度!B460</f>
        <v/>
      </c>
      <c r="C460" s="15">
        <f>IFERROR(B460/B459-1,"")</f>
        <v/>
      </c>
      <c r="D460" s="15">
        <f>IFERROR(评分与状态_周度!F476,"")</f>
        <v/>
      </c>
      <c r="E460" s="15">
        <f>IF(OR(D460="",C460=""),"",D460*C460)</f>
        <v/>
      </c>
      <c r="F460" s="15">
        <f>IF(E460="","",IF(F459="",1,F459*(1+E460)))</f>
        <v/>
      </c>
      <c r="G460" s="15">
        <f>IF(E460="","",IF(G459="",1,G459*(1+C460)))</f>
        <v/>
      </c>
      <c r="H460" s="15">
        <f>IF(F460="","",IF(H459="",F460,MAX(H459,F460)))</f>
        <v/>
      </c>
      <c r="I460">
        <f>IF(OR(F460="",H460=""),"",F460/H460-1)</f>
        <v/>
      </c>
      <c r="J460">
        <f>IF(G460="","",IF(J459="",G460,MAX(J459,G460)))</f>
        <v/>
      </c>
      <c r="K460">
        <f>IF(OR(G460="",J460=""),"",G460/J460-1)</f>
        <v/>
      </c>
    </row>
    <row r="461">
      <c r="A461" s="14">
        <f>原始数据_周度!A461</f>
        <v/>
      </c>
      <c r="B461" s="15">
        <f>原始数据_周度!B461</f>
        <v/>
      </c>
      <c r="C461" s="15">
        <f>IFERROR(B461/B460-1,"")</f>
        <v/>
      </c>
      <c r="D461" s="15">
        <f>IFERROR(评分与状态_周度!F477,"")</f>
        <v/>
      </c>
      <c r="E461" s="15">
        <f>IF(OR(D461="",C461=""),"",D461*C461)</f>
        <v/>
      </c>
      <c r="F461" s="15">
        <f>IF(E461="","",IF(F460="",1,F460*(1+E461)))</f>
        <v/>
      </c>
      <c r="G461" s="15">
        <f>IF(E461="","",IF(G460="",1,G460*(1+C461)))</f>
        <v/>
      </c>
      <c r="H461" s="15">
        <f>IF(F461="","",IF(H460="",F461,MAX(H460,F461)))</f>
        <v/>
      </c>
      <c r="I461">
        <f>IF(OR(F461="",H461=""),"",F461/H461-1)</f>
        <v/>
      </c>
      <c r="J461">
        <f>IF(G461="","",IF(J460="",G461,MAX(J460,G461)))</f>
        <v/>
      </c>
      <c r="K461">
        <f>IF(OR(G461="",J461=""),"",G461/J461-1)</f>
        <v/>
      </c>
    </row>
    <row r="462">
      <c r="A462" s="14">
        <f>原始数据_周度!A462</f>
        <v/>
      </c>
      <c r="B462" s="15">
        <f>原始数据_周度!B462</f>
        <v/>
      </c>
      <c r="C462" s="15">
        <f>IFERROR(B462/B461-1,"")</f>
        <v/>
      </c>
      <c r="D462" s="15">
        <f>IFERROR(评分与状态_周度!F478,"")</f>
        <v/>
      </c>
      <c r="E462" s="15">
        <f>IF(OR(D462="",C462=""),"",D462*C462)</f>
        <v/>
      </c>
      <c r="F462" s="15">
        <f>IF(E462="","",IF(F461="",1,F461*(1+E462)))</f>
        <v/>
      </c>
      <c r="G462" s="15">
        <f>IF(E462="","",IF(G461="",1,G461*(1+C462)))</f>
        <v/>
      </c>
      <c r="H462" s="15">
        <f>IF(F462="","",IF(H461="",F462,MAX(H461,F462)))</f>
        <v/>
      </c>
      <c r="I462">
        <f>IF(OR(F462="",H462=""),"",F462/H462-1)</f>
        <v/>
      </c>
      <c r="J462">
        <f>IF(G462="","",IF(J461="",G462,MAX(J461,G462)))</f>
        <v/>
      </c>
      <c r="K462">
        <f>IF(OR(G462="",J462=""),"",G462/J462-1)</f>
        <v/>
      </c>
    </row>
    <row r="463">
      <c r="A463" s="14">
        <f>原始数据_周度!A463</f>
        <v/>
      </c>
      <c r="B463" s="15">
        <f>原始数据_周度!B463</f>
        <v/>
      </c>
      <c r="C463" s="15">
        <f>IFERROR(B463/B462-1,"")</f>
        <v/>
      </c>
      <c r="D463" s="15">
        <f>IFERROR(评分与状态_周度!F479,"")</f>
        <v/>
      </c>
      <c r="E463" s="15">
        <f>IF(OR(D463="",C463=""),"",D463*C463)</f>
        <v/>
      </c>
      <c r="F463" s="15">
        <f>IF(E463="","",IF(F462="",1,F462*(1+E463)))</f>
        <v/>
      </c>
      <c r="G463" s="15">
        <f>IF(E463="","",IF(G462="",1,G462*(1+C463)))</f>
        <v/>
      </c>
      <c r="H463" s="15">
        <f>IF(F463="","",IF(H462="",F463,MAX(H462,F463)))</f>
        <v/>
      </c>
      <c r="I463">
        <f>IF(OR(F463="",H463=""),"",F463/H463-1)</f>
        <v/>
      </c>
      <c r="J463">
        <f>IF(G463="","",IF(J462="",G463,MAX(J462,G463)))</f>
        <v/>
      </c>
      <c r="K463">
        <f>IF(OR(G463="",J463=""),"",G463/J463-1)</f>
        <v/>
      </c>
    </row>
    <row r="464">
      <c r="A464" s="14">
        <f>原始数据_周度!A464</f>
        <v/>
      </c>
      <c r="B464" s="15">
        <f>原始数据_周度!B464</f>
        <v/>
      </c>
      <c r="C464" s="15">
        <f>IFERROR(B464/B463-1,"")</f>
        <v/>
      </c>
      <c r="D464" s="15">
        <f>IFERROR(评分与状态_周度!F480,"")</f>
        <v/>
      </c>
      <c r="E464" s="15">
        <f>IF(OR(D464="",C464=""),"",D464*C464)</f>
        <v/>
      </c>
      <c r="F464" s="15">
        <f>IF(E464="","",IF(F463="",1,F463*(1+E464)))</f>
        <v/>
      </c>
      <c r="G464" s="15">
        <f>IF(E464="","",IF(G463="",1,G463*(1+C464)))</f>
        <v/>
      </c>
      <c r="H464" s="15">
        <f>IF(F464="","",IF(H463="",F464,MAX(H463,F464)))</f>
        <v/>
      </c>
      <c r="I464">
        <f>IF(OR(F464="",H464=""),"",F464/H464-1)</f>
        <v/>
      </c>
      <c r="J464">
        <f>IF(G464="","",IF(J463="",G464,MAX(J463,G464)))</f>
        <v/>
      </c>
      <c r="K464">
        <f>IF(OR(G464="",J464=""),"",G464/J464-1)</f>
        <v/>
      </c>
    </row>
    <row r="465">
      <c r="A465" s="14">
        <f>原始数据_周度!A465</f>
        <v/>
      </c>
      <c r="B465" s="15">
        <f>原始数据_周度!B465</f>
        <v/>
      </c>
      <c r="C465" s="15">
        <f>IFERROR(B465/B464-1,"")</f>
        <v/>
      </c>
      <c r="D465" s="15">
        <f>IFERROR(评分与状态_周度!F481,"")</f>
        <v/>
      </c>
      <c r="E465" s="15">
        <f>IF(OR(D465="",C465=""),"",D465*C465)</f>
        <v/>
      </c>
      <c r="F465" s="15">
        <f>IF(E465="","",IF(F464="",1,F464*(1+E465)))</f>
        <v/>
      </c>
      <c r="G465" s="15">
        <f>IF(E465="","",IF(G464="",1,G464*(1+C465)))</f>
        <v/>
      </c>
      <c r="H465" s="15">
        <f>IF(F465="","",IF(H464="",F465,MAX(H464,F465)))</f>
        <v/>
      </c>
      <c r="I465">
        <f>IF(OR(F465="",H465=""),"",F465/H465-1)</f>
        <v/>
      </c>
      <c r="J465">
        <f>IF(G465="","",IF(J464="",G465,MAX(J464,G465)))</f>
        <v/>
      </c>
      <c r="K465">
        <f>IF(OR(G465="",J465=""),"",G465/J465-1)</f>
        <v/>
      </c>
    </row>
    <row r="466">
      <c r="A466" s="14">
        <f>原始数据_周度!A466</f>
        <v/>
      </c>
      <c r="B466" s="15">
        <f>原始数据_周度!B466</f>
        <v/>
      </c>
      <c r="C466" s="15">
        <f>IFERROR(B466/B465-1,"")</f>
        <v/>
      </c>
      <c r="D466" s="15">
        <f>IFERROR(评分与状态_周度!F482,"")</f>
        <v/>
      </c>
      <c r="E466" s="15">
        <f>IF(OR(D466="",C466=""),"",D466*C466)</f>
        <v/>
      </c>
      <c r="F466" s="15">
        <f>IF(E466="","",IF(F465="",1,F465*(1+E466)))</f>
        <v/>
      </c>
      <c r="G466" s="15">
        <f>IF(E466="","",IF(G465="",1,G465*(1+C466)))</f>
        <v/>
      </c>
      <c r="H466" s="15">
        <f>IF(F466="","",IF(H465="",F466,MAX(H465,F466)))</f>
        <v/>
      </c>
      <c r="I466">
        <f>IF(OR(F466="",H466=""),"",F466/H466-1)</f>
        <v/>
      </c>
      <c r="J466">
        <f>IF(G466="","",IF(J465="",G466,MAX(J465,G466)))</f>
        <v/>
      </c>
      <c r="K466">
        <f>IF(OR(G466="",J466=""),"",G466/J466-1)</f>
        <v/>
      </c>
    </row>
    <row r="467">
      <c r="A467" s="14">
        <f>原始数据_周度!A467</f>
        <v/>
      </c>
      <c r="B467" s="15">
        <f>原始数据_周度!B467</f>
        <v/>
      </c>
      <c r="C467" s="15">
        <f>IFERROR(B467/B466-1,"")</f>
        <v/>
      </c>
      <c r="D467" s="15">
        <f>IFERROR(评分与状态_周度!F483,"")</f>
        <v/>
      </c>
      <c r="E467" s="15">
        <f>IF(OR(D467="",C467=""),"",D467*C467)</f>
        <v/>
      </c>
      <c r="F467" s="15">
        <f>IF(E467="","",IF(F466="",1,F466*(1+E467)))</f>
        <v/>
      </c>
      <c r="G467" s="15">
        <f>IF(E467="","",IF(G466="",1,G466*(1+C467)))</f>
        <v/>
      </c>
      <c r="H467" s="15">
        <f>IF(F467="","",IF(H466="",F467,MAX(H466,F467)))</f>
        <v/>
      </c>
      <c r="I467">
        <f>IF(OR(F467="",H467=""),"",F467/H467-1)</f>
        <v/>
      </c>
      <c r="J467">
        <f>IF(G467="","",IF(J466="",G467,MAX(J466,G467)))</f>
        <v/>
      </c>
      <c r="K467">
        <f>IF(OR(G467="",J467=""),"",G467/J467-1)</f>
        <v/>
      </c>
    </row>
    <row r="468">
      <c r="A468" s="14">
        <f>原始数据_周度!A468</f>
        <v/>
      </c>
      <c r="B468" s="15">
        <f>原始数据_周度!B468</f>
        <v/>
      </c>
      <c r="C468" s="15">
        <f>IFERROR(B468/B467-1,"")</f>
        <v/>
      </c>
      <c r="D468" s="15">
        <f>IFERROR(评分与状态_周度!F484,"")</f>
        <v/>
      </c>
      <c r="E468" s="15">
        <f>IF(OR(D468="",C468=""),"",D468*C468)</f>
        <v/>
      </c>
      <c r="F468" s="15">
        <f>IF(E468="","",IF(F467="",1,F467*(1+E468)))</f>
        <v/>
      </c>
      <c r="G468" s="15">
        <f>IF(E468="","",IF(G467="",1,G467*(1+C468)))</f>
        <v/>
      </c>
      <c r="H468" s="15">
        <f>IF(F468="","",IF(H467="",F468,MAX(H467,F468)))</f>
        <v/>
      </c>
      <c r="I468">
        <f>IF(OR(F468="",H468=""),"",F468/H468-1)</f>
        <v/>
      </c>
      <c r="J468">
        <f>IF(G468="","",IF(J467="",G468,MAX(J467,G468)))</f>
        <v/>
      </c>
      <c r="K468">
        <f>IF(OR(G468="",J468=""),"",G468/J468-1)</f>
        <v/>
      </c>
    </row>
    <row r="469">
      <c r="A469" s="14">
        <f>原始数据_周度!A469</f>
        <v/>
      </c>
      <c r="B469" s="15">
        <f>原始数据_周度!B469</f>
        <v/>
      </c>
      <c r="C469" s="15">
        <f>IFERROR(B469/B468-1,"")</f>
        <v/>
      </c>
      <c r="D469" s="15">
        <f>IFERROR(评分与状态_周度!F485,"")</f>
        <v/>
      </c>
      <c r="E469" s="15">
        <f>IF(OR(D469="",C469=""),"",D469*C469)</f>
        <v/>
      </c>
      <c r="F469" s="15">
        <f>IF(E469="","",IF(F468="",1,F468*(1+E469)))</f>
        <v/>
      </c>
      <c r="G469" s="15">
        <f>IF(E469="","",IF(G468="",1,G468*(1+C469)))</f>
        <v/>
      </c>
      <c r="H469" s="15">
        <f>IF(F469="","",IF(H468="",F469,MAX(H468,F469)))</f>
        <v/>
      </c>
      <c r="I469">
        <f>IF(OR(F469="",H469=""),"",F469/H469-1)</f>
        <v/>
      </c>
      <c r="J469">
        <f>IF(G469="","",IF(J468="",G469,MAX(J468,G469)))</f>
        <v/>
      </c>
      <c r="K469">
        <f>IF(OR(G469="",J469=""),"",G469/J469-1)</f>
        <v/>
      </c>
    </row>
    <row r="470">
      <c r="A470" s="14">
        <f>原始数据_周度!A470</f>
        <v/>
      </c>
      <c r="B470" s="15">
        <f>原始数据_周度!B470</f>
        <v/>
      </c>
      <c r="C470" s="15">
        <f>IFERROR(B470/B469-1,"")</f>
        <v/>
      </c>
      <c r="D470" s="15">
        <f>IFERROR(评分与状态_周度!F486,"")</f>
        <v/>
      </c>
      <c r="E470" s="15">
        <f>IF(OR(D470="",C470=""),"",D470*C470)</f>
        <v/>
      </c>
      <c r="F470" s="15">
        <f>IF(E470="","",IF(F469="",1,F469*(1+E470)))</f>
        <v/>
      </c>
      <c r="G470" s="15">
        <f>IF(E470="","",IF(G469="",1,G469*(1+C470)))</f>
        <v/>
      </c>
      <c r="H470" s="15">
        <f>IF(F470="","",IF(H469="",F470,MAX(H469,F470)))</f>
        <v/>
      </c>
      <c r="I470">
        <f>IF(OR(F470="",H470=""),"",F470/H470-1)</f>
        <v/>
      </c>
      <c r="J470">
        <f>IF(G470="","",IF(J469="",G470,MAX(J469,G470)))</f>
        <v/>
      </c>
      <c r="K470">
        <f>IF(OR(G470="",J470=""),"",G470/J470-1)</f>
        <v/>
      </c>
    </row>
    <row r="471">
      <c r="A471" s="14">
        <f>原始数据_周度!A471</f>
        <v/>
      </c>
      <c r="B471" s="15">
        <f>原始数据_周度!B471</f>
        <v/>
      </c>
      <c r="C471" s="15">
        <f>IFERROR(B471/B470-1,"")</f>
        <v/>
      </c>
      <c r="D471" s="15">
        <f>IFERROR(评分与状态_周度!F487,"")</f>
        <v/>
      </c>
      <c r="E471" s="15">
        <f>IF(OR(D471="",C471=""),"",D471*C471)</f>
        <v/>
      </c>
      <c r="F471" s="15">
        <f>IF(E471="","",IF(F470="",1,F470*(1+E471)))</f>
        <v/>
      </c>
      <c r="G471" s="15">
        <f>IF(E471="","",IF(G470="",1,G470*(1+C471)))</f>
        <v/>
      </c>
      <c r="H471" s="15">
        <f>IF(F471="","",IF(H470="",F471,MAX(H470,F471)))</f>
        <v/>
      </c>
      <c r="I471">
        <f>IF(OR(F471="",H471=""),"",F471/H471-1)</f>
        <v/>
      </c>
      <c r="J471">
        <f>IF(G471="","",IF(J470="",G471,MAX(J470,G471)))</f>
        <v/>
      </c>
      <c r="K471">
        <f>IF(OR(G471="",J471=""),"",G471/J471-1)</f>
        <v/>
      </c>
    </row>
    <row r="472">
      <c r="A472" s="14">
        <f>原始数据_周度!A472</f>
        <v/>
      </c>
      <c r="B472" s="15">
        <f>原始数据_周度!B472</f>
        <v/>
      </c>
      <c r="C472" s="15">
        <f>IFERROR(B472/B471-1,"")</f>
        <v/>
      </c>
      <c r="D472" s="15">
        <f>IFERROR(评分与状态_周度!F488,"")</f>
        <v/>
      </c>
      <c r="E472" s="15">
        <f>IF(OR(D472="",C472=""),"",D472*C472)</f>
        <v/>
      </c>
      <c r="F472" s="15">
        <f>IF(E472="","",IF(F471="",1,F471*(1+E472)))</f>
        <v/>
      </c>
      <c r="G472" s="15">
        <f>IF(E472="","",IF(G471="",1,G471*(1+C472)))</f>
        <v/>
      </c>
      <c r="H472" s="15">
        <f>IF(F472="","",IF(H471="",F472,MAX(H471,F472)))</f>
        <v/>
      </c>
      <c r="I472">
        <f>IF(OR(F472="",H472=""),"",F472/H472-1)</f>
        <v/>
      </c>
      <c r="J472">
        <f>IF(G472="","",IF(J471="",G472,MAX(J471,G472)))</f>
        <v/>
      </c>
      <c r="K472">
        <f>IF(OR(G472="",J472=""),"",G472/J472-1)</f>
        <v/>
      </c>
    </row>
    <row r="473">
      <c r="A473" s="14">
        <f>原始数据_周度!A473</f>
        <v/>
      </c>
      <c r="B473" s="15">
        <f>原始数据_周度!B473</f>
        <v/>
      </c>
      <c r="C473" s="15">
        <f>IFERROR(B473/B472-1,"")</f>
        <v/>
      </c>
      <c r="D473" s="15">
        <f>IFERROR(评分与状态_周度!F489,"")</f>
        <v/>
      </c>
      <c r="E473" s="15">
        <f>IF(OR(D473="",C473=""),"",D473*C473)</f>
        <v/>
      </c>
      <c r="F473" s="15">
        <f>IF(E473="","",IF(F472="",1,F472*(1+E473)))</f>
        <v/>
      </c>
      <c r="G473" s="15">
        <f>IF(E473="","",IF(G472="",1,G472*(1+C473)))</f>
        <v/>
      </c>
      <c r="H473" s="15">
        <f>IF(F473="","",IF(H472="",F473,MAX(H472,F473)))</f>
        <v/>
      </c>
      <c r="I473">
        <f>IF(OR(F473="",H473=""),"",F473/H473-1)</f>
        <v/>
      </c>
      <c r="J473">
        <f>IF(G473="","",IF(J472="",G473,MAX(J472,G473)))</f>
        <v/>
      </c>
      <c r="K473">
        <f>IF(OR(G473="",J473=""),"",G473/J473-1)</f>
        <v/>
      </c>
    </row>
    <row r="474">
      <c r="A474" s="14">
        <f>原始数据_周度!A474</f>
        <v/>
      </c>
      <c r="B474" s="15">
        <f>原始数据_周度!B474</f>
        <v/>
      </c>
      <c r="C474" s="15">
        <f>IFERROR(B474/B473-1,"")</f>
        <v/>
      </c>
      <c r="D474" s="15">
        <f>IFERROR(评分与状态_周度!F490,"")</f>
        <v/>
      </c>
      <c r="E474" s="15">
        <f>IF(OR(D474="",C474=""),"",D474*C474)</f>
        <v/>
      </c>
      <c r="F474" s="15">
        <f>IF(E474="","",IF(F473="",1,F473*(1+E474)))</f>
        <v/>
      </c>
      <c r="G474" s="15">
        <f>IF(E474="","",IF(G473="",1,G473*(1+C474)))</f>
        <v/>
      </c>
      <c r="H474" s="15">
        <f>IF(F474="","",IF(H473="",F474,MAX(H473,F474)))</f>
        <v/>
      </c>
      <c r="I474">
        <f>IF(OR(F474="",H474=""),"",F474/H474-1)</f>
        <v/>
      </c>
      <c r="J474">
        <f>IF(G474="","",IF(J473="",G474,MAX(J473,G474)))</f>
        <v/>
      </c>
      <c r="K474">
        <f>IF(OR(G474="",J474=""),"",G474/J474-1)</f>
        <v/>
      </c>
    </row>
    <row r="475">
      <c r="A475" s="14">
        <f>原始数据_周度!A475</f>
        <v/>
      </c>
      <c r="B475" s="15">
        <f>原始数据_周度!B475</f>
        <v/>
      </c>
      <c r="C475" s="15">
        <f>IFERROR(B475/B474-1,"")</f>
        <v/>
      </c>
      <c r="D475" s="15">
        <f>IFERROR(评分与状态_周度!F491,"")</f>
        <v/>
      </c>
      <c r="E475" s="15">
        <f>IF(OR(D475="",C475=""),"",D475*C475)</f>
        <v/>
      </c>
      <c r="F475" s="15">
        <f>IF(E475="","",IF(F474="",1,F474*(1+E475)))</f>
        <v/>
      </c>
      <c r="G475" s="15">
        <f>IF(E475="","",IF(G474="",1,G474*(1+C475)))</f>
        <v/>
      </c>
      <c r="H475" s="15">
        <f>IF(F475="","",IF(H474="",F475,MAX(H474,F475)))</f>
        <v/>
      </c>
      <c r="I475">
        <f>IF(OR(F475="",H475=""),"",F475/H475-1)</f>
        <v/>
      </c>
      <c r="J475">
        <f>IF(G475="","",IF(J474="",G475,MAX(J474,G475)))</f>
        <v/>
      </c>
      <c r="K475">
        <f>IF(OR(G475="",J475=""),"",G475/J475-1)</f>
        <v/>
      </c>
    </row>
    <row r="476">
      <c r="A476" s="14">
        <f>原始数据_周度!A476</f>
        <v/>
      </c>
      <c r="B476" s="15">
        <f>原始数据_周度!B476</f>
        <v/>
      </c>
      <c r="C476" s="15">
        <f>IFERROR(B476/B475-1,"")</f>
        <v/>
      </c>
      <c r="D476" s="15">
        <f>IFERROR(评分与状态_周度!F492,"")</f>
        <v/>
      </c>
      <c r="E476" s="15">
        <f>IF(OR(D476="",C476=""),"",D476*C476)</f>
        <v/>
      </c>
      <c r="F476" s="15">
        <f>IF(E476="","",IF(F475="",1,F475*(1+E476)))</f>
        <v/>
      </c>
      <c r="G476" s="15">
        <f>IF(E476="","",IF(G475="",1,G475*(1+C476)))</f>
        <v/>
      </c>
      <c r="H476" s="15">
        <f>IF(F476="","",IF(H475="",F476,MAX(H475,F476)))</f>
        <v/>
      </c>
      <c r="I476">
        <f>IF(OR(F476="",H476=""),"",F476/H476-1)</f>
        <v/>
      </c>
      <c r="J476">
        <f>IF(G476="","",IF(J475="",G476,MAX(J475,G476)))</f>
        <v/>
      </c>
      <c r="K476">
        <f>IF(OR(G476="",J476=""),"",G476/J476-1)</f>
        <v/>
      </c>
    </row>
    <row r="477">
      <c r="A477" s="14">
        <f>原始数据_周度!A477</f>
        <v/>
      </c>
      <c r="B477" s="15">
        <f>原始数据_周度!B477</f>
        <v/>
      </c>
      <c r="C477" s="15">
        <f>IFERROR(B477/B476-1,"")</f>
        <v/>
      </c>
      <c r="D477" s="15">
        <f>IFERROR(评分与状态_周度!F493,"")</f>
        <v/>
      </c>
      <c r="E477" s="15">
        <f>IF(OR(D477="",C477=""),"",D477*C477)</f>
        <v/>
      </c>
      <c r="F477" s="15">
        <f>IF(E477="","",IF(F476="",1,F476*(1+E477)))</f>
        <v/>
      </c>
      <c r="G477" s="15">
        <f>IF(E477="","",IF(G476="",1,G476*(1+C477)))</f>
        <v/>
      </c>
      <c r="H477" s="15">
        <f>IF(F477="","",IF(H476="",F477,MAX(H476,F477)))</f>
        <v/>
      </c>
      <c r="I477">
        <f>IF(OR(F477="",H477=""),"",F477/H477-1)</f>
        <v/>
      </c>
      <c r="J477">
        <f>IF(G477="","",IF(J476="",G477,MAX(J476,G477)))</f>
        <v/>
      </c>
      <c r="K477">
        <f>IF(OR(G477="",J477=""),"",G477/J477-1)</f>
        <v/>
      </c>
    </row>
    <row r="478">
      <c r="A478" s="14">
        <f>原始数据_周度!A478</f>
        <v/>
      </c>
      <c r="B478" s="15">
        <f>原始数据_周度!B478</f>
        <v/>
      </c>
      <c r="C478" s="15">
        <f>IFERROR(B478/B477-1,"")</f>
        <v/>
      </c>
      <c r="D478" s="15">
        <f>IFERROR(评分与状态_周度!F494,"")</f>
        <v/>
      </c>
      <c r="E478" s="15">
        <f>IF(OR(D478="",C478=""),"",D478*C478)</f>
        <v/>
      </c>
      <c r="F478" s="15">
        <f>IF(E478="","",IF(F477="",1,F477*(1+E478)))</f>
        <v/>
      </c>
      <c r="G478" s="15">
        <f>IF(E478="","",IF(G477="",1,G477*(1+C478)))</f>
        <v/>
      </c>
      <c r="H478" s="15">
        <f>IF(F478="","",IF(H477="",F478,MAX(H477,F478)))</f>
        <v/>
      </c>
      <c r="I478">
        <f>IF(OR(F478="",H478=""),"",F478/H478-1)</f>
        <v/>
      </c>
      <c r="J478">
        <f>IF(G478="","",IF(J477="",G478,MAX(J477,G478)))</f>
        <v/>
      </c>
      <c r="K478">
        <f>IF(OR(G478="",J478=""),"",G478/J478-1)</f>
        <v/>
      </c>
    </row>
    <row r="479">
      <c r="A479" s="14">
        <f>原始数据_周度!A479</f>
        <v/>
      </c>
      <c r="B479" s="15">
        <f>原始数据_周度!B479</f>
        <v/>
      </c>
      <c r="C479" s="15">
        <f>IFERROR(B479/B478-1,"")</f>
        <v/>
      </c>
      <c r="D479" s="15">
        <f>IFERROR(评分与状态_周度!F495,"")</f>
        <v/>
      </c>
      <c r="E479" s="15">
        <f>IF(OR(D479="",C479=""),"",D479*C479)</f>
        <v/>
      </c>
      <c r="F479" s="15">
        <f>IF(E479="","",IF(F478="",1,F478*(1+E479)))</f>
        <v/>
      </c>
      <c r="G479" s="15">
        <f>IF(E479="","",IF(G478="",1,G478*(1+C479)))</f>
        <v/>
      </c>
      <c r="H479" s="15">
        <f>IF(F479="","",IF(H478="",F479,MAX(H478,F479)))</f>
        <v/>
      </c>
      <c r="I479">
        <f>IF(OR(F479="",H479=""),"",F479/H479-1)</f>
        <v/>
      </c>
      <c r="J479">
        <f>IF(G479="","",IF(J478="",G479,MAX(J478,G479)))</f>
        <v/>
      </c>
      <c r="K479">
        <f>IF(OR(G479="",J479=""),"",G479/J479-1)</f>
        <v/>
      </c>
    </row>
    <row r="480">
      <c r="A480" s="14">
        <f>原始数据_周度!A480</f>
        <v/>
      </c>
      <c r="B480" s="15">
        <f>原始数据_周度!B480</f>
        <v/>
      </c>
      <c r="C480" s="15">
        <f>IFERROR(B480/B479-1,"")</f>
        <v/>
      </c>
      <c r="D480" s="15">
        <f>IFERROR(评分与状态_周度!F496,"")</f>
        <v/>
      </c>
      <c r="E480" s="15">
        <f>IF(OR(D480="",C480=""),"",D480*C480)</f>
        <v/>
      </c>
      <c r="F480" s="15">
        <f>IF(E480="","",IF(F479="",1,F479*(1+E480)))</f>
        <v/>
      </c>
      <c r="G480" s="15">
        <f>IF(E480="","",IF(G479="",1,G479*(1+C480)))</f>
        <v/>
      </c>
      <c r="H480" s="15">
        <f>IF(F480="","",IF(H479="",F480,MAX(H479,F480)))</f>
        <v/>
      </c>
      <c r="I480">
        <f>IF(OR(F480="",H480=""),"",F480/H480-1)</f>
        <v/>
      </c>
      <c r="J480">
        <f>IF(G480="","",IF(J479="",G480,MAX(J479,G480)))</f>
        <v/>
      </c>
      <c r="K480">
        <f>IF(OR(G480="",J480=""),"",G480/J480-1)</f>
        <v/>
      </c>
    </row>
    <row r="481">
      <c r="A481" s="14">
        <f>原始数据_周度!A481</f>
        <v/>
      </c>
      <c r="B481" s="15">
        <f>原始数据_周度!B481</f>
        <v/>
      </c>
      <c r="C481" s="15">
        <f>IFERROR(B481/B480-1,"")</f>
        <v/>
      </c>
      <c r="D481" s="15">
        <f>IFERROR(评分与状态_周度!F497,"")</f>
        <v/>
      </c>
      <c r="E481" s="15">
        <f>IF(OR(D481="",C481=""),"",D481*C481)</f>
        <v/>
      </c>
      <c r="F481" s="15">
        <f>IF(E481="","",IF(F480="",1,F480*(1+E481)))</f>
        <v/>
      </c>
      <c r="G481" s="15">
        <f>IF(E481="","",IF(G480="",1,G480*(1+C481)))</f>
        <v/>
      </c>
      <c r="H481" s="15">
        <f>IF(F481="","",IF(H480="",F481,MAX(H480,F481)))</f>
        <v/>
      </c>
      <c r="I481">
        <f>IF(OR(F481="",H481=""),"",F481/H481-1)</f>
        <v/>
      </c>
      <c r="J481">
        <f>IF(G481="","",IF(J480="",G481,MAX(J480,G481)))</f>
        <v/>
      </c>
      <c r="K481">
        <f>IF(OR(G481="",J481=""),"",G481/J481-1)</f>
        <v/>
      </c>
    </row>
    <row r="482">
      <c r="A482" s="14">
        <f>原始数据_周度!A482</f>
        <v/>
      </c>
      <c r="B482" s="15">
        <f>原始数据_周度!B482</f>
        <v/>
      </c>
      <c r="C482" s="15">
        <f>IFERROR(B482/B481-1,"")</f>
        <v/>
      </c>
      <c r="D482" s="15">
        <f>IFERROR(评分与状态_周度!F498,"")</f>
        <v/>
      </c>
      <c r="E482" s="15">
        <f>IF(OR(D482="",C482=""),"",D482*C482)</f>
        <v/>
      </c>
      <c r="F482" s="15">
        <f>IF(E482="","",IF(F481="",1,F481*(1+E482)))</f>
        <v/>
      </c>
      <c r="G482" s="15">
        <f>IF(E482="","",IF(G481="",1,G481*(1+C482)))</f>
        <v/>
      </c>
      <c r="H482" s="15">
        <f>IF(F482="","",IF(H481="",F482,MAX(H481,F482)))</f>
        <v/>
      </c>
      <c r="I482">
        <f>IF(OR(F482="",H482=""),"",F482/H482-1)</f>
        <v/>
      </c>
      <c r="J482">
        <f>IF(G482="","",IF(J481="",G482,MAX(J481,G482)))</f>
        <v/>
      </c>
      <c r="K482">
        <f>IF(OR(G482="",J482=""),"",G482/J482-1)</f>
        <v/>
      </c>
    </row>
    <row r="483">
      <c r="A483" s="14">
        <f>原始数据_周度!A483</f>
        <v/>
      </c>
      <c r="B483" s="15">
        <f>原始数据_周度!B483</f>
        <v/>
      </c>
      <c r="C483" s="15">
        <f>IFERROR(B483/B482-1,"")</f>
        <v/>
      </c>
      <c r="D483" s="15">
        <f>IFERROR(评分与状态_周度!F499,"")</f>
        <v/>
      </c>
      <c r="E483" s="15">
        <f>IF(OR(D483="",C483=""),"",D483*C483)</f>
        <v/>
      </c>
      <c r="F483" s="15">
        <f>IF(E483="","",IF(F482="",1,F482*(1+E483)))</f>
        <v/>
      </c>
      <c r="G483" s="15">
        <f>IF(E483="","",IF(G482="",1,G482*(1+C483)))</f>
        <v/>
      </c>
      <c r="H483" s="15">
        <f>IF(F483="","",IF(H482="",F483,MAX(H482,F483)))</f>
        <v/>
      </c>
      <c r="I483">
        <f>IF(OR(F483="",H483=""),"",F483/H483-1)</f>
        <v/>
      </c>
      <c r="J483">
        <f>IF(G483="","",IF(J482="",G483,MAX(J482,G483)))</f>
        <v/>
      </c>
      <c r="K483">
        <f>IF(OR(G483="",J483=""),"",G483/J483-1)</f>
        <v/>
      </c>
    </row>
    <row r="484">
      <c r="A484" s="14">
        <f>原始数据_周度!A484</f>
        <v/>
      </c>
      <c r="B484" s="15">
        <f>原始数据_周度!B484</f>
        <v/>
      </c>
      <c r="C484" s="15">
        <f>IFERROR(B484/B483-1,"")</f>
        <v/>
      </c>
      <c r="D484" s="15">
        <f>IFERROR(评分与状态_周度!F500,"")</f>
        <v/>
      </c>
      <c r="E484" s="15">
        <f>IF(OR(D484="",C484=""),"",D484*C484)</f>
        <v/>
      </c>
      <c r="F484" s="15">
        <f>IF(E484="","",IF(F483="",1,F483*(1+E484)))</f>
        <v/>
      </c>
      <c r="G484" s="15">
        <f>IF(E484="","",IF(G483="",1,G483*(1+C484)))</f>
        <v/>
      </c>
      <c r="H484" s="15">
        <f>IF(F484="","",IF(H483="",F484,MAX(H483,F484)))</f>
        <v/>
      </c>
      <c r="I484">
        <f>IF(OR(F484="",H484=""),"",F484/H484-1)</f>
        <v/>
      </c>
      <c r="J484">
        <f>IF(G484="","",IF(J483="",G484,MAX(J483,G484)))</f>
        <v/>
      </c>
      <c r="K484">
        <f>IF(OR(G484="",J484=""),"",G484/J484-1)</f>
        <v/>
      </c>
    </row>
    <row r="485">
      <c r="A485" s="14">
        <f>原始数据_周度!A485</f>
        <v/>
      </c>
      <c r="B485" s="15">
        <f>原始数据_周度!B485</f>
        <v/>
      </c>
      <c r="C485" s="15">
        <f>IFERROR(B485/B484-1,"")</f>
        <v/>
      </c>
      <c r="D485" s="15">
        <f>IFERROR(评分与状态_周度!F501,"")</f>
        <v/>
      </c>
      <c r="E485" s="15">
        <f>IF(OR(D485="",C485=""),"",D485*C485)</f>
        <v/>
      </c>
      <c r="F485" s="15">
        <f>IF(E485="","",IF(F484="",1,F484*(1+E485)))</f>
        <v/>
      </c>
      <c r="G485" s="15">
        <f>IF(E485="","",IF(G484="",1,G484*(1+C485)))</f>
        <v/>
      </c>
      <c r="H485" s="15">
        <f>IF(F485="","",IF(H484="",F485,MAX(H484,F485)))</f>
        <v/>
      </c>
      <c r="I485">
        <f>IF(OR(F485="",H485=""),"",F485/H485-1)</f>
        <v/>
      </c>
      <c r="J485">
        <f>IF(G485="","",IF(J484="",G485,MAX(J484,G485)))</f>
        <v/>
      </c>
      <c r="K485">
        <f>IF(OR(G485="",J485=""),"",G485/J485-1)</f>
        <v/>
      </c>
    </row>
    <row r="486">
      <c r="A486" s="14">
        <f>原始数据_周度!A486</f>
        <v/>
      </c>
      <c r="B486" s="15">
        <f>原始数据_周度!B486</f>
        <v/>
      </c>
      <c r="C486" s="15">
        <f>IFERROR(B486/B485-1,"")</f>
        <v/>
      </c>
      <c r="D486" s="15">
        <f>IFERROR(评分与状态_周度!F502,"")</f>
        <v/>
      </c>
      <c r="E486" s="15">
        <f>IF(OR(D486="",C486=""),"",D486*C486)</f>
        <v/>
      </c>
      <c r="F486" s="15">
        <f>IF(E486="","",IF(F485="",1,F485*(1+E486)))</f>
        <v/>
      </c>
      <c r="G486" s="15">
        <f>IF(E486="","",IF(G485="",1,G485*(1+C486)))</f>
        <v/>
      </c>
      <c r="H486" s="15">
        <f>IF(F486="","",IF(H485="",F486,MAX(H485,F486)))</f>
        <v/>
      </c>
      <c r="I486">
        <f>IF(OR(F486="",H486=""),"",F486/H486-1)</f>
        <v/>
      </c>
      <c r="J486">
        <f>IF(G486="","",IF(J485="",G486,MAX(J485,G486)))</f>
        <v/>
      </c>
      <c r="K486">
        <f>IF(OR(G486="",J486=""),"",G486/J486-1)</f>
        <v/>
      </c>
    </row>
    <row r="487">
      <c r="A487" s="14">
        <f>原始数据_周度!A487</f>
        <v/>
      </c>
      <c r="B487" s="15">
        <f>原始数据_周度!B487</f>
        <v/>
      </c>
      <c r="C487" s="15">
        <f>IFERROR(B487/B486-1,"")</f>
        <v/>
      </c>
      <c r="D487" s="15">
        <f>IFERROR(评分与状态_周度!F503,"")</f>
        <v/>
      </c>
      <c r="E487" s="15">
        <f>IF(OR(D487="",C487=""),"",D487*C487)</f>
        <v/>
      </c>
      <c r="F487" s="15">
        <f>IF(E487="","",IF(F486="",1,F486*(1+E487)))</f>
        <v/>
      </c>
      <c r="G487" s="15">
        <f>IF(E487="","",IF(G486="",1,G486*(1+C487)))</f>
        <v/>
      </c>
      <c r="H487" s="15">
        <f>IF(F487="","",IF(H486="",F487,MAX(H486,F487)))</f>
        <v/>
      </c>
      <c r="I487">
        <f>IF(OR(F487="",H487=""),"",F487/H487-1)</f>
        <v/>
      </c>
      <c r="J487">
        <f>IF(G487="","",IF(J486="",G487,MAX(J486,G487)))</f>
        <v/>
      </c>
      <c r="K487">
        <f>IF(OR(G487="",J487=""),"",G487/J487-1)</f>
        <v/>
      </c>
    </row>
    <row r="488">
      <c r="A488" s="14">
        <f>原始数据_周度!A488</f>
        <v/>
      </c>
      <c r="B488" s="15">
        <f>原始数据_周度!B488</f>
        <v/>
      </c>
      <c r="C488" s="15">
        <f>IFERROR(B488/B487-1,"")</f>
        <v/>
      </c>
      <c r="D488" s="15">
        <f>IFERROR(评分与状态_周度!F504,"")</f>
        <v/>
      </c>
      <c r="E488" s="15">
        <f>IF(OR(D488="",C488=""),"",D488*C488)</f>
        <v/>
      </c>
      <c r="F488" s="15">
        <f>IF(E488="","",IF(F487="",1,F487*(1+E488)))</f>
        <v/>
      </c>
      <c r="G488" s="15">
        <f>IF(E488="","",IF(G487="",1,G487*(1+C488)))</f>
        <v/>
      </c>
      <c r="H488" s="15">
        <f>IF(F488="","",IF(H487="",F488,MAX(H487,F488)))</f>
        <v/>
      </c>
      <c r="I488">
        <f>IF(OR(F488="",H488=""),"",F488/H488-1)</f>
        <v/>
      </c>
      <c r="J488">
        <f>IF(G488="","",IF(J487="",G488,MAX(J487,G488)))</f>
        <v/>
      </c>
      <c r="K488">
        <f>IF(OR(G488="",J488=""),"",G488/J488-1)</f>
        <v/>
      </c>
    </row>
    <row r="489">
      <c r="A489" s="14">
        <f>原始数据_周度!A489</f>
        <v/>
      </c>
      <c r="B489" s="15">
        <f>原始数据_周度!B489</f>
        <v/>
      </c>
      <c r="C489" s="15">
        <f>IFERROR(B489/B488-1,"")</f>
        <v/>
      </c>
      <c r="D489" s="15">
        <f>IFERROR(评分与状态_周度!F505,"")</f>
        <v/>
      </c>
      <c r="E489" s="15">
        <f>IF(OR(D489="",C489=""),"",D489*C489)</f>
        <v/>
      </c>
      <c r="F489" s="15">
        <f>IF(E489="","",IF(F488="",1,F488*(1+E489)))</f>
        <v/>
      </c>
      <c r="G489" s="15">
        <f>IF(E489="","",IF(G488="",1,G488*(1+C489)))</f>
        <v/>
      </c>
      <c r="H489" s="15">
        <f>IF(F489="","",IF(H488="",F489,MAX(H488,F489)))</f>
        <v/>
      </c>
      <c r="I489">
        <f>IF(OR(F489="",H489=""),"",F489/H489-1)</f>
        <v/>
      </c>
      <c r="J489">
        <f>IF(G489="","",IF(J488="",G489,MAX(J488,G489)))</f>
        <v/>
      </c>
      <c r="K489">
        <f>IF(OR(G489="",J489=""),"",G489/J489-1)</f>
        <v/>
      </c>
    </row>
    <row r="490">
      <c r="A490" s="14">
        <f>原始数据_周度!A490</f>
        <v/>
      </c>
      <c r="B490" s="15">
        <f>原始数据_周度!B490</f>
        <v/>
      </c>
      <c r="C490" s="15">
        <f>IFERROR(B490/B489-1,"")</f>
        <v/>
      </c>
      <c r="D490" s="15">
        <f>IFERROR(评分与状态_周度!F506,"")</f>
        <v/>
      </c>
      <c r="E490" s="15">
        <f>IF(OR(D490="",C490=""),"",D490*C490)</f>
        <v/>
      </c>
      <c r="F490" s="15">
        <f>IF(E490="","",IF(F489="",1,F489*(1+E490)))</f>
        <v/>
      </c>
      <c r="G490" s="15">
        <f>IF(E490="","",IF(G489="",1,G489*(1+C490)))</f>
        <v/>
      </c>
      <c r="H490" s="15">
        <f>IF(F490="","",IF(H489="",F490,MAX(H489,F490)))</f>
        <v/>
      </c>
      <c r="I490">
        <f>IF(OR(F490="",H490=""),"",F490/H490-1)</f>
        <v/>
      </c>
      <c r="J490">
        <f>IF(G490="","",IF(J489="",G490,MAX(J489,G490)))</f>
        <v/>
      </c>
      <c r="K490">
        <f>IF(OR(G490="",J490=""),"",G490/J490-1)</f>
        <v/>
      </c>
    </row>
    <row r="491">
      <c r="A491" s="14">
        <f>原始数据_周度!A491</f>
        <v/>
      </c>
      <c r="B491" s="15">
        <f>原始数据_周度!B491</f>
        <v/>
      </c>
      <c r="C491" s="15">
        <f>IFERROR(B491/B490-1,"")</f>
        <v/>
      </c>
      <c r="D491" s="15">
        <f>IFERROR(评分与状态_周度!F507,"")</f>
        <v/>
      </c>
      <c r="E491" s="15">
        <f>IF(OR(D491="",C491=""),"",D491*C491)</f>
        <v/>
      </c>
      <c r="F491" s="15">
        <f>IF(E491="","",IF(F490="",1,F490*(1+E491)))</f>
        <v/>
      </c>
      <c r="G491" s="15">
        <f>IF(E491="","",IF(G490="",1,G490*(1+C491)))</f>
        <v/>
      </c>
      <c r="H491" s="15">
        <f>IF(F491="","",IF(H490="",F491,MAX(H490,F491)))</f>
        <v/>
      </c>
      <c r="I491">
        <f>IF(OR(F491="",H491=""),"",F491/H491-1)</f>
        <v/>
      </c>
      <c r="J491">
        <f>IF(G491="","",IF(J490="",G491,MAX(J490,G491)))</f>
        <v/>
      </c>
      <c r="K491">
        <f>IF(OR(G491="",J491=""),"",G491/J491-1)</f>
        <v/>
      </c>
    </row>
    <row r="492">
      <c r="A492" s="14">
        <f>原始数据_周度!A492</f>
        <v/>
      </c>
      <c r="B492" s="15">
        <f>原始数据_周度!B492</f>
        <v/>
      </c>
      <c r="C492" s="15">
        <f>IFERROR(B492/B491-1,"")</f>
        <v/>
      </c>
      <c r="D492" s="15">
        <f>IFERROR(评分与状态_周度!F508,"")</f>
        <v/>
      </c>
      <c r="E492" s="15">
        <f>IF(OR(D492="",C492=""),"",D492*C492)</f>
        <v/>
      </c>
      <c r="F492" s="15">
        <f>IF(E492="","",IF(F491="",1,F491*(1+E492)))</f>
        <v/>
      </c>
      <c r="G492" s="15">
        <f>IF(E492="","",IF(G491="",1,G491*(1+C492)))</f>
        <v/>
      </c>
      <c r="H492" s="15">
        <f>IF(F492="","",IF(H491="",F492,MAX(H491,F492)))</f>
        <v/>
      </c>
      <c r="I492">
        <f>IF(OR(F492="",H492=""),"",F492/H492-1)</f>
        <v/>
      </c>
      <c r="J492">
        <f>IF(G492="","",IF(J491="",G492,MAX(J491,G492)))</f>
        <v/>
      </c>
      <c r="K492">
        <f>IF(OR(G492="",J492=""),"",G492/J492-1)</f>
        <v/>
      </c>
    </row>
    <row r="493">
      <c r="A493" s="14">
        <f>原始数据_周度!A493</f>
        <v/>
      </c>
      <c r="B493" s="15">
        <f>原始数据_周度!B493</f>
        <v/>
      </c>
      <c r="C493" s="15">
        <f>IFERROR(B493/B492-1,"")</f>
        <v/>
      </c>
      <c r="D493" s="15">
        <f>IFERROR(评分与状态_周度!F509,"")</f>
        <v/>
      </c>
      <c r="E493" s="15">
        <f>IF(OR(D493="",C493=""),"",D493*C493)</f>
        <v/>
      </c>
      <c r="F493" s="15">
        <f>IF(E493="","",IF(F492="",1,F492*(1+E493)))</f>
        <v/>
      </c>
      <c r="G493" s="15">
        <f>IF(E493="","",IF(G492="",1,G492*(1+C493)))</f>
        <v/>
      </c>
      <c r="H493" s="15">
        <f>IF(F493="","",IF(H492="",F493,MAX(H492,F493)))</f>
        <v/>
      </c>
      <c r="I493">
        <f>IF(OR(F493="",H493=""),"",F493/H493-1)</f>
        <v/>
      </c>
      <c r="J493">
        <f>IF(G493="","",IF(J492="",G493,MAX(J492,G493)))</f>
        <v/>
      </c>
      <c r="K493">
        <f>IF(OR(G493="",J493=""),"",G493/J493-1)</f>
        <v/>
      </c>
    </row>
    <row r="494">
      <c r="A494" s="14">
        <f>原始数据_周度!A494</f>
        <v/>
      </c>
      <c r="B494" s="15">
        <f>原始数据_周度!B494</f>
        <v/>
      </c>
      <c r="C494" s="15">
        <f>IFERROR(B494/B493-1,"")</f>
        <v/>
      </c>
      <c r="D494" s="15">
        <f>IFERROR(评分与状态_周度!F510,"")</f>
        <v/>
      </c>
      <c r="E494" s="15">
        <f>IF(OR(D494="",C494=""),"",D494*C494)</f>
        <v/>
      </c>
      <c r="F494" s="15">
        <f>IF(E494="","",IF(F493="",1,F493*(1+E494)))</f>
        <v/>
      </c>
      <c r="G494" s="15">
        <f>IF(E494="","",IF(G493="",1,G493*(1+C494)))</f>
        <v/>
      </c>
      <c r="H494" s="15">
        <f>IF(F494="","",IF(H493="",F494,MAX(H493,F494)))</f>
        <v/>
      </c>
      <c r="I494">
        <f>IF(OR(F494="",H494=""),"",F494/H494-1)</f>
        <v/>
      </c>
      <c r="J494">
        <f>IF(G494="","",IF(J493="",G494,MAX(J493,G494)))</f>
        <v/>
      </c>
      <c r="K494">
        <f>IF(OR(G494="",J494=""),"",G494/J494-1)</f>
        <v/>
      </c>
    </row>
    <row r="495">
      <c r="A495" s="14">
        <f>原始数据_周度!A495</f>
        <v/>
      </c>
      <c r="B495" s="15">
        <f>原始数据_周度!B495</f>
        <v/>
      </c>
      <c r="C495" s="15">
        <f>IFERROR(B495/B494-1,"")</f>
        <v/>
      </c>
      <c r="D495" s="15">
        <f>IFERROR(评分与状态_周度!F511,"")</f>
        <v/>
      </c>
      <c r="E495" s="15">
        <f>IF(OR(D495="",C495=""),"",D495*C495)</f>
        <v/>
      </c>
      <c r="F495" s="15">
        <f>IF(E495="","",IF(F494="",1,F494*(1+E495)))</f>
        <v/>
      </c>
      <c r="G495" s="15">
        <f>IF(E495="","",IF(G494="",1,G494*(1+C495)))</f>
        <v/>
      </c>
      <c r="H495" s="15">
        <f>IF(F495="","",IF(H494="",F495,MAX(H494,F495)))</f>
        <v/>
      </c>
      <c r="I495">
        <f>IF(OR(F495="",H495=""),"",F495/H495-1)</f>
        <v/>
      </c>
      <c r="J495">
        <f>IF(G495="","",IF(J494="",G495,MAX(J494,G495)))</f>
        <v/>
      </c>
      <c r="K495">
        <f>IF(OR(G495="",J495=""),"",G495/J495-1)</f>
        <v/>
      </c>
    </row>
    <row r="496">
      <c r="A496" s="14">
        <f>原始数据_周度!A496</f>
        <v/>
      </c>
      <c r="B496" s="15">
        <f>原始数据_周度!B496</f>
        <v/>
      </c>
      <c r="C496" s="15">
        <f>IFERROR(B496/B495-1,"")</f>
        <v/>
      </c>
      <c r="D496" s="15">
        <f>IFERROR(评分与状态_周度!F512,"")</f>
        <v/>
      </c>
      <c r="E496" s="15">
        <f>IF(OR(D496="",C496=""),"",D496*C496)</f>
        <v/>
      </c>
      <c r="F496" s="15">
        <f>IF(E496="","",IF(F495="",1,F495*(1+E496)))</f>
        <v/>
      </c>
      <c r="G496" s="15">
        <f>IF(E496="","",IF(G495="",1,G495*(1+C496)))</f>
        <v/>
      </c>
      <c r="H496" s="15">
        <f>IF(F496="","",IF(H495="",F496,MAX(H495,F496)))</f>
        <v/>
      </c>
      <c r="I496">
        <f>IF(OR(F496="",H496=""),"",F496/H496-1)</f>
        <v/>
      </c>
      <c r="J496">
        <f>IF(G496="","",IF(J495="",G496,MAX(J495,G496)))</f>
        <v/>
      </c>
      <c r="K496">
        <f>IF(OR(G496="",J496=""),"",G496/J496-1)</f>
        <v/>
      </c>
    </row>
    <row r="497">
      <c r="A497" s="14">
        <f>原始数据_周度!A497</f>
        <v/>
      </c>
      <c r="B497" s="15">
        <f>原始数据_周度!B497</f>
        <v/>
      </c>
      <c r="C497" s="15">
        <f>IFERROR(B497/B496-1,"")</f>
        <v/>
      </c>
      <c r="D497" s="15">
        <f>IFERROR(评分与状态_周度!F513,"")</f>
        <v/>
      </c>
      <c r="E497" s="15">
        <f>IF(OR(D497="",C497=""),"",D497*C497)</f>
        <v/>
      </c>
      <c r="F497" s="15">
        <f>IF(E497="","",IF(F496="",1,F496*(1+E497)))</f>
        <v/>
      </c>
      <c r="G497" s="15">
        <f>IF(E497="","",IF(G496="",1,G496*(1+C497)))</f>
        <v/>
      </c>
      <c r="H497" s="15">
        <f>IF(F497="","",IF(H496="",F497,MAX(H496,F497)))</f>
        <v/>
      </c>
      <c r="I497">
        <f>IF(OR(F497="",H497=""),"",F497/H497-1)</f>
        <v/>
      </c>
      <c r="J497">
        <f>IF(G497="","",IF(J496="",G497,MAX(J496,G497)))</f>
        <v/>
      </c>
      <c r="K497">
        <f>IF(OR(G497="",J497=""),"",G497/J497-1)</f>
        <v/>
      </c>
    </row>
    <row r="498">
      <c r="A498" s="14">
        <f>原始数据_周度!A498</f>
        <v/>
      </c>
      <c r="B498" s="15">
        <f>原始数据_周度!B498</f>
        <v/>
      </c>
      <c r="C498" s="15">
        <f>IFERROR(B498/B497-1,"")</f>
        <v/>
      </c>
      <c r="D498" s="15">
        <f>IFERROR(评分与状态_周度!F514,"")</f>
        <v/>
      </c>
      <c r="E498" s="15">
        <f>IF(OR(D498="",C498=""),"",D498*C498)</f>
        <v/>
      </c>
      <c r="F498" s="15">
        <f>IF(E498="","",IF(F497="",1,F497*(1+E498)))</f>
        <v/>
      </c>
      <c r="G498" s="15">
        <f>IF(E498="","",IF(G497="",1,G497*(1+C498)))</f>
        <v/>
      </c>
      <c r="H498" s="15">
        <f>IF(F498="","",IF(H497="",F498,MAX(H497,F498)))</f>
        <v/>
      </c>
      <c r="I498">
        <f>IF(OR(F498="",H498=""),"",F498/H498-1)</f>
        <v/>
      </c>
      <c r="J498">
        <f>IF(G498="","",IF(J497="",G498,MAX(J497,G498)))</f>
        <v/>
      </c>
      <c r="K498">
        <f>IF(OR(G498="",J498=""),"",G498/J498-1)</f>
        <v/>
      </c>
    </row>
    <row r="499">
      <c r="A499" s="14">
        <f>原始数据_周度!A499</f>
        <v/>
      </c>
      <c r="B499" s="15">
        <f>原始数据_周度!B499</f>
        <v/>
      </c>
      <c r="C499" s="15">
        <f>IFERROR(B499/B498-1,"")</f>
        <v/>
      </c>
      <c r="D499" s="15">
        <f>IFERROR(评分与状态_周度!F515,"")</f>
        <v/>
      </c>
      <c r="E499" s="15">
        <f>IF(OR(D499="",C499=""),"",D499*C499)</f>
        <v/>
      </c>
      <c r="F499" s="15">
        <f>IF(E499="","",IF(F498="",1,F498*(1+E499)))</f>
        <v/>
      </c>
      <c r="G499" s="15">
        <f>IF(E499="","",IF(G498="",1,G498*(1+C499)))</f>
        <v/>
      </c>
      <c r="H499" s="15">
        <f>IF(F499="","",IF(H498="",F499,MAX(H498,F499)))</f>
        <v/>
      </c>
      <c r="I499">
        <f>IF(OR(F499="",H499=""),"",F499/H499-1)</f>
        <v/>
      </c>
      <c r="J499">
        <f>IF(G499="","",IF(J498="",G499,MAX(J498,G499)))</f>
        <v/>
      </c>
      <c r="K499">
        <f>IF(OR(G499="",J499=""),"",G499/J499-1)</f>
        <v/>
      </c>
    </row>
    <row r="500">
      <c r="A500" s="14">
        <f>原始数据_周度!A500</f>
        <v/>
      </c>
      <c r="B500" s="15">
        <f>原始数据_周度!B500</f>
        <v/>
      </c>
      <c r="C500" s="15">
        <f>IFERROR(B500/B499-1,"")</f>
        <v/>
      </c>
      <c r="D500" s="15">
        <f>IFERROR(评分与状态_周度!F516,"")</f>
        <v/>
      </c>
      <c r="E500" s="15">
        <f>IF(OR(D500="",C500=""),"",D500*C500)</f>
        <v/>
      </c>
      <c r="F500" s="15">
        <f>IF(E500="","",IF(F499="",1,F499*(1+E500)))</f>
        <v/>
      </c>
      <c r="G500" s="15">
        <f>IF(E500="","",IF(G499="",1,G499*(1+C500)))</f>
        <v/>
      </c>
      <c r="H500" s="15">
        <f>IF(F500="","",IF(H499="",F500,MAX(H499,F500)))</f>
        <v/>
      </c>
      <c r="I500">
        <f>IF(OR(F500="",H500=""),"",F500/H500-1)</f>
        <v/>
      </c>
      <c r="J500">
        <f>IF(G500="","",IF(J499="",G500,MAX(J499,G500)))</f>
        <v/>
      </c>
      <c r="K500">
        <f>IF(OR(G500="",J500=""),"",G500/J500-1)</f>
        <v/>
      </c>
    </row>
    <row r="501">
      <c r="A501" s="14">
        <f>原始数据_周度!A501</f>
        <v/>
      </c>
      <c r="B501" s="15">
        <f>原始数据_周度!B501</f>
        <v/>
      </c>
      <c r="C501" s="15">
        <f>IFERROR(B501/B500-1,"")</f>
        <v/>
      </c>
      <c r="D501" s="15">
        <f>IFERROR(评分与状态_周度!F517,"")</f>
        <v/>
      </c>
      <c r="E501" s="15">
        <f>IF(OR(D501="",C501=""),"",D501*C501)</f>
        <v/>
      </c>
      <c r="F501" s="15">
        <f>IF(E501="","",IF(F500="",1,F500*(1+E501)))</f>
        <v/>
      </c>
      <c r="G501" s="15">
        <f>IF(E501="","",IF(G500="",1,G500*(1+C501)))</f>
        <v/>
      </c>
      <c r="H501" s="15">
        <f>IF(F501="","",IF(H500="",F501,MAX(H500,F501)))</f>
        <v/>
      </c>
      <c r="I501">
        <f>IF(OR(F501="",H501=""),"",F501/H501-1)</f>
        <v/>
      </c>
      <c r="J501">
        <f>IF(G501="","",IF(J500="",G501,MAX(J500,G501)))</f>
        <v/>
      </c>
      <c r="K501">
        <f>IF(OR(G501="",J501=""),"",G501/J501-1)</f>
        <v/>
      </c>
    </row>
    <row r="502">
      <c r="A502" s="14">
        <f>原始数据_周度!A502</f>
        <v/>
      </c>
      <c r="B502" s="15">
        <f>原始数据_周度!B502</f>
        <v/>
      </c>
      <c r="C502" s="15">
        <f>IFERROR(B502/B501-1,"")</f>
        <v/>
      </c>
      <c r="D502" s="15">
        <f>IFERROR(评分与状态_周度!F518,"")</f>
        <v/>
      </c>
      <c r="E502" s="15">
        <f>IF(OR(D502="",C502=""),"",D502*C502)</f>
        <v/>
      </c>
      <c r="F502" s="15">
        <f>IF(E502="","",IF(F501="",1,F501*(1+E502)))</f>
        <v/>
      </c>
      <c r="G502" s="15">
        <f>IF(E502="","",IF(G501="",1,G501*(1+C502)))</f>
        <v/>
      </c>
      <c r="H502" s="15">
        <f>IF(F502="","",IF(H501="",F502,MAX(H501,F502)))</f>
        <v/>
      </c>
      <c r="I502">
        <f>IF(OR(F502="",H502=""),"",F502/H502-1)</f>
        <v/>
      </c>
      <c r="J502">
        <f>IF(G502="","",IF(J501="",G502,MAX(J501,G502)))</f>
        <v/>
      </c>
      <c r="K502">
        <f>IF(OR(G502="",J502=""),"",G502/J502-1)</f>
        <v/>
      </c>
    </row>
    <row r="503">
      <c r="A503" s="14">
        <f>原始数据_周度!A503</f>
        <v/>
      </c>
      <c r="B503" s="15">
        <f>原始数据_周度!B503</f>
        <v/>
      </c>
      <c r="C503" s="15">
        <f>IFERROR(B503/B502-1,"")</f>
        <v/>
      </c>
      <c r="D503" s="15">
        <f>IFERROR(评分与状态_周度!F519,"")</f>
        <v/>
      </c>
      <c r="E503" s="15">
        <f>IF(OR(D503="",C503=""),"",D503*C503)</f>
        <v/>
      </c>
      <c r="F503" s="15">
        <f>IF(E503="","",IF(F502="",1,F502*(1+E503)))</f>
        <v/>
      </c>
      <c r="G503" s="15">
        <f>IF(E503="","",IF(G502="",1,G502*(1+C503)))</f>
        <v/>
      </c>
      <c r="H503" s="15">
        <f>IF(F503="","",IF(H502="",F503,MAX(H502,F503)))</f>
        <v/>
      </c>
      <c r="I503">
        <f>IF(OR(F503="",H503=""),"",F503/H503-1)</f>
        <v/>
      </c>
      <c r="J503">
        <f>IF(G503="","",IF(J502="",G503,MAX(J502,G503)))</f>
        <v/>
      </c>
      <c r="K503">
        <f>IF(OR(G503="",J503=""),"",G503/J503-1)</f>
        <v/>
      </c>
    </row>
    <row r="504">
      <c r="A504" s="14">
        <f>原始数据_周度!A504</f>
        <v/>
      </c>
      <c r="B504" s="15">
        <f>原始数据_周度!B504</f>
        <v/>
      </c>
      <c r="C504" s="15">
        <f>IFERROR(B504/B503-1,"")</f>
        <v/>
      </c>
      <c r="D504" s="15">
        <f>IFERROR(评分与状态_周度!F520,"")</f>
        <v/>
      </c>
      <c r="E504" s="15">
        <f>IF(OR(D504="",C504=""),"",D504*C504)</f>
        <v/>
      </c>
      <c r="F504" s="15">
        <f>IF(E504="","",IF(F503="",1,F503*(1+E504)))</f>
        <v/>
      </c>
      <c r="G504" s="15">
        <f>IF(E504="","",IF(G503="",1,G503*(1+C504)))</f>
        <v/>
      </c>
      <c r="H504" s="15">
        <f>IF(F504="","",IF(H503="",F504,MAX(H503,F504)))</f>
        <v/>
      </c>
      <c r="I504">
        <f>IF(OR(F504="",H504=""),"",F504/H504-1)</f>
        <v/>
      </c>
      <c r="J504">
        <f>IF(G504="","",IF(J503="",G504,MAX(J503,G504)))</f>
        <v/>
      </c>
      <c r="K504">
        <f>IF(OR(G504="",J504=""),"",G504/J504-1)</f>
        <v/>
      </c>
    </row>
    <row r="505">
      <c r="A505" s="14">
        <f>原始数据_周度!A505</f>
        <v/>
      </c>
      <c r="B505" s="15">
        <f>原始数据_周度!B505</f>
        <v/>
      </c>
      <c r="C505" s="15">
        <f>IFERROR(B505/B504-1,"")</f>
        <v/>
      </c>
      <c r="D505" s="15">
        <f>IFERROR(评分与状态_周度!F521,"")</f>
        <v/>
      </c>
      <c r="E505" s="15">
        <f>IF(OR(D505="",C505=""),"",D505*C505)</f>
        <v/>
      </c>
      <c r="F505" s="15">
        <f>IF(E505="","",IF(F504="",1,F504*(1+E505)))</f>
        <v/>
      </c>
      <c r="G505" s="15">
        <f>IF(E505="","",IF(G504="",1,G504*(1+C505)))</f>
        <v/>
      </c>
      <c r="H505" s="15">
        <f>IF(F505="","",IF(H504="",F505,MAX(H504,F505)))</f>
        <v/>
      </c>
      <c r="I505">
        <f>IF(OR(F505="",H505=""),"",F505/H505-1)</f>
        <v/>
      </c>
      <c r="J505">
        <f>IF(G505="","",IF(J504="",G505,MAX(J504,G505)))</f>
        <v/>
      </c>
      <c r="K505">
        <f>IF(OR(G505="",J505=""),"",G505/J505-1)</f>
        <v/>
      </c>
    </row>
    <row r="506">
      <c r="A506" s="14">
        <f>原始数据_周度!A506</f>
        <v/>
      </c>
      <c r="B506" s="15">
        <f>原始数据_周度!B506</f>
        <v/>
      </c>
      <c r="C506" s="15">
        <f>IFERROR(B506/B505-1,"")</f>
        <v/>
      </c>
      <c r="D506" s="15">
        <f>IFERROR(评分与状态_周度!F522,"")</f>
        <v/>
      </c>
      <c r="E506" s="15">
        <f>IF(OR(D506="",C506=""),"",D506*C506)</f>
        <v/>
      </c>
      <c r="F506" s="15">
        <f>IF(E506="","",IF(F505="",1,F505*(1+E506)))</f>
        <v/>
      </c>
      <c r="G506" s="15">
        <f>IF(E506="","",IF(G505="",1,G505*(1+C506)))</f>
        <v/>
      </c>
      <c r="H506" s="15">
        <f>IF(F506="","",IF(H505="",F506,MAX(H505,F506)))</f>
        <v/>
      </c>
      <c r="I506">
        <f>IF(OR(F506="",H506=""),"",F506/H506-1)</f>
        <v/>
      </c>
      <c r="J506">
        <f>IF(G506="","",IF(J505="",G506,MAX(J505,G506)))</f>
        <v/>
      </c>
      <c r="K506">
        <f>IF(OR(G506="",J506=""),"",G506/J506-1)</f>
        <v/>
      </c>
    </row>
    <row r="507">
      <c r="A507" s="14">
        <f>原始数据_周度!A507</f>
        <v/>
      </c>
      <c r="B507" s="15">
        <f>原始数据_周度!B507</f>
        <v/>
      </c>
      <c r="C507" s="15">
        <f>IFERROR(B507/B506-1,"")</f>
        <v/>
      </c>
      <c r="D507" s="15">
        <f>IFERROR(评分与状态_周度!F523,"")</f>
        <v/>
      </c>
      <c r="E507" s="15">
        <f>IF(OR(D507="",C507=""),"",D507*C507)</f>
        <v/>
      </c>
      <c r="F507" s="15">
        <f>IF(E507="","",IF(F506="",1,F506*(1+E507)))</f>
        <v/>
      </c>
      <c r="G507" s="15">
        <f>IF(E507="","",IF(G506="",1,G506*(1+C507)))</f>
        <v/>
      </c>
      <c r="H507" s="15">
        <f>IF(F507="","",IF(H506="",F507,MAX(H506,F507)))</f>
        <v/>
      </c>
      <c r="I507">
        <f>IF(OR(F507="",H507=""),"",F507/H507-1)</f>
        <v/>
      </c>
      <c r="J507">
        <f>IF(G507="","",IF(J506="",G507,MAX(J506,G507)))</f>
        <v/>
      </c>
      <c r="K507">
        <f>IF(OR(G507="",J507=""),"",G507/J507-1)</f>
        <v/>
      </c>
    </row>
    <row r="508">
      <c r="A508" s="14">
        <f>原始数据_周度!A508</f>
        <v/>
      </c>
      <c r="B508" s="15">
        <f>原始数据_周度!B508</f>
        <v/>
      </c>
      <c r="C508" s="15">
        <f>IFERROR(B508/B507-1,"")</f>
        <v/>
      </c>
      <c r="D508" s="15">
        <f>IFERROR(评分与状态_周度!F524,"")</f>
        <v/>
      </c>
      <c r="E508" s="15">
        <f>IF(OR(D508="",C508=""),"",D508*C508)</f>
        <v/>
      </c>
      <c r="F508" s="15">
        <f>IF(E508="","",IF(F507="",1,F507*(1+E508)))</f>
        <v/>
      </c>
      <c r="G508" s="15">
        <f>IF(E508="","",IF(G507="",1,G507*(1+C508)))</f>
        <v/>
      </c>
      <c r="H508" s="15">
        <f>IF(F508="","",IF(H507="",F508,MAX(H507,F508)))</f>
        <v/>
      </c>
      <c r="I508">
        <f>IF(OR(F508="",H508=""),"",F508/H508-1)</f>
        <v/>
      </c>
      <c r="J508">
        <f>IF(G508="","",IF(J507="",G508,MAX(J507,G508)))</f>
        <v/>
      </c>
      <c r="K508">
        <f>IF(OR(G508="",J508=""),"",G508/J508-1)</f>
        <v/>
      </c>
    </row>
    <row r="509">
      <c r="A509" s="14">
        <f>原始数据_周度!A509</f>
        <v/>
      </c>
      <c r="B509" s="15">
        <f>原始数据_周度!B509</f>
        <v/>
      </c>
      <c r="C509" s="15">
        <f>IFERROR(B509/B508-1,"")</f>
        <v/>
      </c>
      <c r="D509" s="15">
        <f>IFERROR(评分与状态_周度!F525,"")</f>
        <v/>
      </c>
      <c r="E509" s="15">
        <f>IF(OR(D509="",C509=""),"",D509*C509)</f>
        <v/>
      </c>
      <c r="F509" s="15">
        <f>IF(E509="","",IF(F508="",1,F508*(1+E509)))</f>
        <v/>
      </c>
      <c r="G509" s="15">
        <f>IF(E509="","",IF(G508="",1,G508*(1+C509)))</f>
        <v/>
      </c>
      <c r="H509" s="15">
        <f>IF(F509="","",IF(H508="",F509,MAX(H508,F509)))</f>
        <v/>
      </c>
      <c r="I509">
        <f>IF(OR(F509="",H509=""),"",F509/H509-1)</f>
        <v/>
      </c>
      <c r="J509">
        <f>IF(G509="","",IF(J508="",G509,MAX(J508,G509)))</f>
        <v/>
      </c>
      <c r="K509">
        <f>IF(OR(G509="",J509=""),"",G509/J509-1)</f>
        <v/>
      </c>
    </row>
    <row r="510">
      <c r="A510" s="14">
        <f>原始数据_周度!A510</f>
        <v/>
      </c>
      <c r="B510" s="15">
        <f>原始数据_周度!B510</f>
        <v/>
      </c>
      <c r="C510" s="15">
        <f>IFERROR(B510/B509-1,"")</f>
        <v/>
      </c>
      <c r="D510" s="15">
        <f>IFERROR(评分与状态_周度!F526,"")</f>
        <v/>
      </c>
      <c r="E510" s="15">
        <f>IF(OR(D510="",C510=""),"",D510*C510)</f>
        <v/>
      </c>
      <c r="F510" s="15">
        <f>IF(E510="","",IF(F509="",1,F509*(1+E510)))</f>
        <v/>
      </c>
      <c r="G510" s="15">
        <f>IF(E510="","",IF(G509="",1,G509*(1+C510)))</f>
        <v/>
      </c>
      <c r="H510" s="15">
        <f>IF(F510="","",IF(H509="",F510,MAX(H509,F510)))</f>
        <v/>
      </c>
      <c r="I510">
        <f>IF(OR(F510="",H510=""),"",F510/H510-1)</f>
        <v/>
      </c>
      <c r="J510">
        <f>IF(G510="","",IF(J509="",G510,MAX(J509,G510)))</f>
        <v/>
      </c>
      <c r="K510">
        <f>IF(OR(G510="",J510=""),"",G510/J510-1)</f>
        <v/>
      </c>
    </row>
    <row r="511">
      <c r="A511" s="14">
        <f>原始数据_周度!A511</f>
        <v/>
      </c>
      <c r="B511" s="15">
        <f>原始数据_周度!B511</f>
        <v/>
      </c>
      <c r="C511" s="15">
        <f>IFERROR(B511/B510-1,"")</f>
        <v/>
      </c>
      <c r="D511" s="15">
        <f>IFERROR(评分与状态_周度!F527,"")</f>
        <v/>
      </c>
      <c r="E511" s="15">
        <f>IF(OR(D511="",C511=""),"",D511*C511)</f>
        <v/>
      </c>
      <c r="F511" s="15">
        <f>IF(E511="","",IF(F510="",1,F510*(1+E511)))</f>
        <v/>
      </c>
      <c r="G511" s="15">
        <f>IF(E511="","",IF(G510="",1,G510*(1+C511)))</f>
        <v/>
      </c>
      <c r="H511" s="15">
        <f>IF(F511="","",IF(H510="",F511,MAX(H510,F511)))</f>
        <v/>
      </c>
      <c r="I511">
        <f>IF(OR(F511="",H511=""),"",F511/H511-1)</f>
        <v/>
      </c>
      <c r="J511">
        <f>IF(G511="","",IF(J510="",G511,MAX(J510,G511)))</f>
        <v/>
      </c>
      <c r="K511">
        <f>IF(OR(G511="",J511=""),"",G511/J511-1)</f>
        <v/>
      </c>
    </row>
    <row r="512">
      <c r="A512" s="14">
        <f>原始数据_周度!A512</f>
        <v/>
      </c>
      <c r="B512" s="15">
        <f>原始数据_周度!B512</f>
        <v/>
      </c>
      <c r="C512" s="15">
        <f>IFERROR(B512/B511-1,"")</f>
        <v/>
      </c>
      <c r="D512" s="15">
        <f>IFERROR(评分与状态_周度!F528,"")</f>
        <v/>
      </c>
      <c r="E512" s="15">
        <f>IF(OR(D512="",C512=""),"",D512*C512)</f>
        <v/>
      </c>
      <c r="F512" s="15">
        <f>IF(E512="","",IF(F511="",1,F511*(1+E512)))</f>
        <v/>
      </c>
      <c r="G512" s="15">
        <f>IF(E512="","",IF(G511="",1,G511*(1+C512)))</f>
        <v/>
      </c>
      <c r="H512" s="15">
        <f>IF(F512="","",IF(H511="",F512,MAX(H511,F512)))</f>
        <v/>
      </c>
      <c r="I512">
        <f>IF(OR(F512="",H512=""),"",F512/H512-1)</f>
        <v/>
      </c>
      <c r="J512">
        <f>IF(G512="","",IF(J511="",G512,MAX(J511,G512)))</f>
        <v/>
      </c>
      <c r="K512">
        <f>IF(OR(G512="",J512=""),"",G512/J512-1)</f>
        <v/>
      </c>
    </row>
    <row r="513">
      <c r="A513" s="14">
        <f>原始数据_周度!A513</f>
        <v/>
      </c>
      <c r="B513" s="15">
        <f>原始数据_周度!B513</f>
        <v/>
      </c>
      <c r="C513" s="15">
        <f>IFERROR(B513/B512-1,"")</f>
        <v/>
      </c>
      <c r="D513" s="15">
        <f>IFERROR(评分与状态_周度!F529,"")</f>
        <v/>
      </c>
      <c r="E513" s="15">
        <f>IF(OR(D513="",C513=""),"",D513*C513)</f>
        <v/>
      </c>
      <c r="F513" s="15">
        <f>IF(E513="","",IF(F512="",1,F512*(1+E513)))</f>
        <v/>
      </c>
      <c r="G513" s="15">
        <f>IF(E513="","",IF(G512="",1,G512*(1+C513)))</f>
        <v/>
      </c>
      <c r="H513" s="15">
        <f>IF(F513="","",IF(H512="",F513,MAX(H512,F513)))</f>
        <v/>
      </c>
      <c r="I513">
        <f>IF(OR(F513="",H513=""),"",F513/H513-1)</f>
        <v/>
      </c>
      <c r="J513">
        <f>IF(G513="","",IF(J512="",G513,MAX(J512,G513)))</f>
        <v/>
      </c>
      <c r="K513">
        <f>IF(OR(G513="",J513=""),"",G513/J513-1)</f>
        <v/>
      </c>
    </row>
    <row r="514">
      <c r="A514" s="14">
        <f>原始数据_周度!A514</f>
        <v/>
      </c>
      <c r="B514" s="15">
        <f>原始数据_周度!B514</f>
        <v/>
      </c>
      <c r="C514" s="15">
        <f>IFERROR(B514/B513-1,"")</f>
        <v/>
      </c>
      <c r="D514" s="15">
        <f>IFERROR(评分与状态_周度!F530,"")</f>
        <v/>
      </c>
      <c r="E514" s="15">
        <f>IF(OR(D514="",C514=""),"",D514*C514)</f>
        <v/>
      </c>
      <c r="F514" s="15">
        <f>IF(E514="","",IF(F513="",1,F513*(1+E514)))</f>
        <v/>
      </c>
      <c r="G514" s="15">
        <f>IF(E514="","",IF(G513="",1,G513*(1+C514)))</f>
        <v/>
      </c>
      <c r="H514" s="15">
        <f>IF(F514="","",IF(H513="",F514,MAX(H513,F514)))</f>
        <v/>
      </c>
      <c r="I514">
        <f>IF(OR(F514="",H514=""),"",F514/H514-1)</f>
        <v/>
      </c>
      <c r="J514">
        <f>IF(G514="","",IF(J513="",G514,MAX(J513,G514)))</f>
        <v/>
      </c>
      <c r="K514">
        <f>IF(OR(G514="",J514=""),"",G514/J514-1)</f>
        <v/>
      </c>
    </row>
    <row r="515">
      <c r="A515" s="14">
        <f>原始数据_周度!A515</f>
        <v/>
      </c>
      <c r="B515" s="15">
        <f>原始数据_周度!B515</f>
        <v/>
      </c>
      <c r="C515" s="15">
        <f>IFERROR(B515/B514-1,"")</f>
        <v/>
      </c>
      <c r="D515" s="15">
        <f>IFERROR(评分与状态_周度!F531,"")</f>
        <v/>
      </c>
      <c r="E515" s="15">
        <f>IF(OR(D515="",C515=""),"",D515*C515)</f>
        <v/>
      </c>
      <c r="F515" s="15">
        <f>IF(E515="","",IF(F514="",1,F514*(1+E515)))</f>
        <v/>
      </c>
      <c r="G515" s="15">
        <f>IF(E515="","",IF(G514="",1,G514*(1+C515)))</f>
        <v/>
      </c>
      <c r="H515" s="15">
        <f>IF(F515="","",IF(H514="",F515,MAX(H514,F515)))</f>
        <v/>
      </c>
      <c r="I515">
        <f>IF(OR(F515="",H515=""),"",F515/H515-1)</f>
        <v/>
      </c>
      <c r="J515">
        <f>IF(G515="","",IF(J514="",G515,MAX(J514,G515)))</f>
        <v/>
      </c>
      <c r="K515">
        <f>IF(OR(G515="",J515=""),"",G515/J515-1)</f>
        <v/>
      </c>
    </row>
    <row r="516">
      <c r="A516" s="14">
        <f>原始数据_周度!A516</f>
        <v/>
      </c>
      <c r="B516" s="15">
        <f>原始数据_周度!B516</f>
        <v/>
      </c>
      <c r="C516" s="15">
        <f>IFERROR(B516/B515-1,"")</f>
        <v/>
      </c>
      <c r="D516" s="15">
        <f>IFERROR(评分与状态_周度!F532,"")</f>
        <v/>
      </c>
      <c r="E516" s="15">
        <f>IF(OR(D516="",C516=""),"",D516*C516)</f>
        <v/>
      </c>
      <c r="F516" s="15">
        <f>IF(E516="","",IF(F515="",1,F515*(1+E516)))</f>
        <v/>
      </c>
      <c r="G516" s="15">
        <f>IF(E516="","",IF(G515="",1,G515*(1+C516)))</f>
        <v/>
      </c>
      <c r="H516" s="15">
        <f>IF(F516="","",IF(H515="",F516,MAX(H515,F516)))</f>
        <v/>
      </c>
      <c r="I516">
        <f>IF(OR(F516="",H516=""),"",F516/H516-1)</f>
        <v/>
      </c>
      <c r="J516">
        <f>IF(G516="","",IF(J515="",G516,MAX(J515,G516)))</f>
        <v/>
      </c>
      <c r="K516">
        <f>IF(OR(G516="",J516=""),"",G516/J516-1)</f>
        <v/>
      </c>
    </row>
    <row r="517">
      <c r="A517" s="14">
        <f>原始数据_周度!A517</f>
        <v/>
      </c>
      <c r="B517" s="15">
        <f>原始数据_周度!B517</f>
        <v/>
      </c>
      <c r="C517" s="15">
        <f>IFERROR(B517/B516-1,"")</f>
        <v/>
      </c>
      <c r="D517" s="15">
        <f>IFERROR(评分与状态_周度!F533,"")</f>
        <v/>
      </c>
      <c r="E517" s="15">
        <f>IF(OR(D517="",C517=""),"",D517*C517)</f>
        <v/>
      </c>
      <c r="F517" s="15">
        <f>IF(E517="","",IF(F516="",1,F516*(1+E517)))</f>
        <v/>
      </c>
      <c r="G517" s="15">
        <f>IF(E517="","",IF(G516="",1,G516*(1+C517)))</f>
        <v/>
      </c>
      <c r="H517" s="15">
        <f>IF(F517="","",IF(H516="",F517,MAX(H516,F517)))</f>
        <v/>
      </c>
      <c r="I517">
        <f>IF(OR(F517="",H517=""),"",F517/H517-1)</f>
        <v/>
      </c>
      <c r="J517">
        <f>IF(G517="","",IF(J516="",G517,MAX(J516,G517)))</f>
        <v/>
      </c>
      <c r="K517">
        <f>IF(OR(G517="",J517=""),"",G517/J517-1)</f>
        <v/>
      </c>
    </row>
    <row r="518">
      <c r="A518" s="14">
        <f>原始数据_周度!A518</f>
        <v/>
      </c>
      <c r="B518" s="15">
        <f>原始数据_周度!B518</f>
        <v/>
      </c>
      <c r="C518" s="15">
        <f>IFERROR(B518/B517-1,"")</f>
        <v/>
      </c>
      <c r="D518" s="15">
        <f>IFERROR(评分与状态_周度!F534,"")</f>
        <v/>
      </c>
      <c r="E518" s="15">
        <f>IF(OR(D518="",C518=""),"",D518*C518)</f>
        <v/>
      </c>
      <c r="F518" s="15">
        <f>IF(E518="","",IF(F517="",1,F517*(1+E518)))</f>
        <v/>
      </c>
      <c r="G518" s="15">
        <f>IF(E518="","",IF(G517="",1,G517*(1+C518)))</f>
        <v/>
      </c>
      <c r="H518" s="15">
        <f>IF(F518="","",IF(H517="",F518,MAX(H517,F518)))</f>
        <v/>
      </c>
      <c r="I518">
        <f>IF(OR(F518="",H518=""),"",F518/H518-1)</f>
        <v/>
      </c>
      <c r="J518">
        <f>IF(G518="","",IF(J517="",G518,MAX(J517,G518)))</f>
        <v/>
      </c>
      <c r="K518">
        <f>IF(OR(G518="",J518=""),"",G518/J518-1)</f>
        <v/>
      </c>
    </row>
    <row r="519">
      <c r="A519" s="14">
        <f>原始数据_周度!A519</f>
        <v/>
      </c>
      <c r="B519" s="15">
        <f>原始数据_周度!B519</f>
        <v/>
      </c>
      <c r="C519" s="15">
        <f>IFERROR(B519/B518-1,"")</f>
        <v/>
      </c>
      <c r="D519" s="15">
        <f>IFERROR(评分与状态_周度!F535,"")</f>
        <v/>
      </c>
      <c r="E519" s="15">
        <f>IF(OR(D519="",C519=""),"",D519*C519)</f>
        <v/>
      </c>
      <c r="F519" s="15">
        <f>IF(E519="","",IF(F518="",1,F518*(1+E519)))</f>
        <v/>
      </c>
      <c r="G519" s="15">
        <f>IF(E519="","",IF(G518="",1,G518*(1+C519)))</f>
        <v/>
      </c>
      <c r="H519" s="15">
        <f>IF(F519="","",IF(H518="",F519,MAX(H518,F519)))</f>
        <v/>
      </c>
      <c r="I519">
        <f>IF(OR(F519="",H519=""),"",F519/H519-1)</f>
        <v/>
      </c>
      <c r="J519">
        <f>IF(G519="","",IF(J518="",G519,MAX(J518,G519)))</f>
        <v/>
      </c>
      <c r="K519">
        <f>IF(OR(G519="",J519=""),"",G519/J519-1)</f>
        <v/>
      </c>
    </row>
    <row r="520">
      <c r="A520" s="14">
        <f>原始数据_周度!A520</f>
        <v/>
      </c>
      <c r="B520" s="15">
        <f>原始数据_周度!B520</f>
        <v/>
      </c>
      <c r="C520" s="15">
        <f>IFERROR(B520/B519-1,"")</f>
        <v/>
      </c>
      <c r="D520" s="15">
        <f>IFERROR(评分与状态_周度!F536,"")</f>
        <v/>
      </c>
      <c r="E520" s="15">
        <f>IF(OR(D520="",C520=""),"",D520*C520)</f>
        <v/>
      </c>
      <c r="F520" s="15">
        <f>IF(E520="","",IF(F519="",1,F519*(1+E520)))</f>
        <v/>
      </c>
      <c r="G520" s="15">
        <f>IF(E520="","",IF(G519="",1,G519*(1+C520)))</f>
        <v/>
      </c>
      <c r="H520" s="15">
        <f>IF(F520="","",IF(H519="",F520,MAX(H519,F520)))</f>
        <v/>
      </c>
      <c r="I520">
        <f>IF(OR(F520="",H520=""),"",F520/H520-1)</f>
        <v/>
      </c>
      <c r="J520">
        <f>IF(G520="","",IF(J519="",G520,MAX(J519,G520)))</f>
        <v/>
      </c>
      <c r="K520">
        <f>IF(OR(G520="",J520=""),"",G520/J520-1)</f>
        <v/>
      </c>
    </row>
    <row r="521">
      <c r="A521" s="14">
        <f>原始数据_周度!A521</f>
        <v/>
      </c>
      <c r="B521" s="15">
        <f>原始数据_周度!B521</f>
        <v/>
      </c>
      <c r="C521" s="15">
        <f>IFERROR(B521/B520-1,"")</f>
        <v/>
      </c>
      <c r="D521" s="15">
        <f>IFERROR(评分与状态_周度!F537,"")</f>
        <v/>
      </c>
      <c r="E521" s="15">
        <f>IF(OR(D521="",C521=""),"",D521*C521)</f>
        <v/>
      </c>
      <c r="F521" s="15">
        <f>IF(E521="","",IF(F520="",1,F520*(1+E521)))</f>
        <v/>
      </c>
      <c r="G521" s="15">
        <f>IF(E521="","",IF(G520="",1,G520*(1+C521)))</f>
        <v/>
      </c>
      <c r="H521" s="15">
        <f>IF(F521="","",IF(H520="",F521,MAX(H520,F521)))</f>
        <v/>
      </c>
      <c r="I521">
        <f>IF(OR(F521="",H521=""),"",F521/H521-1)</f>
        <v/>
      </c>
      <c r="J521">
        <f>IF(G521="","",IF(J520="",G521,MAX(J520,G521)))</f>
        <v/>
      </c>
      <c r="K521">
        <f>IF(OR(G521="",J521=""),"",G521/J521-1)</f>
        <v/>
      </c>
    </row>
    <row r="522">
      <c r="A522" s="14">
        <f>原始数据_周度!A522</f>
        <v/>
      </c>
      <c r="B522" s="15">
        <f>原始数据_周度!B522</f>
        <v/>
      </c>
      <c r="C522" s="15">
        <f>IFERROR(B522/B521-1,"")</f>
        <v/>
      </c>
      <c r="D522" s="15">
        <f>IFERROR(评分与状态_周度!F538,"")</f>
        <v/>
      </c>
      <c r="E522" s="15">
        <f>IF(OR(D522="",C522=""),"",D522*C522)</f>
        <v/>
      </c>
      <c r="F522" s="15">
        <f>IF(E522="","",IF(F521="",1,F521*(1+E522)))</f>
        <v/>
      </c>
      <c r="G522" s="15">
        <f>IF(E522="","",IF(G521="",1,G521*(1+C522)))</f>
        <v/>
      </c>
      <c r="H522" s="15">
        <f>IF(F522="","",IF(H521="",F522,MAX(H521,F522)))</f>
        <v/>
      </c>
      <c r="I522">
        <f>IF(OR(F522="",H522=""),"",F522/H522-1)</f>
        <v/>
      </c>
      <c r="J522">
        <f>IF(G522="","",IF(J521="",G522,MAX(J521,G522)))</f>
        <v/>
      </c>
      <c r="K522">
        <f>IF(OR(G522="",J522=""),"",G522/J522-1)</f>
        <v/>
      </c>
    </row>
    <row r="523">
      <c r="A523" s="14">
        <f>原始数据_周度!A523</f>
        <v/>
      </c>
      <c r="B523" s="15">
        <f>原始数据_周度!B523</f>
        <v/>
      </c>
      <c r="C523" s="15">
        <f>IFERROR(B523/B522-1,"")</f>
        <v/>
      </c>
      <c r="D523" s="15">
        <f>IFERROR(评分与状态_周度!F539,"")</f>
        <v/>
      </c>
      <c r="E523" s="15">
        <f>IF(OR(D523="",C523=""),"",D523*C523)</f>
        <v/>
      </c>
      <c r="F523" s="15">
        <f>IF(E523="","",IF(F522="",1,F522*(1+E523)))</f>
        <v/>
      </c>
      <c r="G523" s="15">
        <f>IF(E523="","",IF(G522="",1,G522*(1+C523)))</f>
        <v/>
      </c>
      <c r="H523" s="15">
        <f>IF(F523="","",IF(H522="",F523,MAX(H522,F523)))</f>
        <v/>
      </c>
      <c r="I523">
        <f>IF(OR(F523="",H523=""),"",F523/H523-1)</f>
        <v/>
      </c>
      <c r="J523">
        <f>IF(G523="","",IF(J522="",G523,MAX(J522,G523)))</f>
        <v/>
      </c>
      <c r="K523">
        <f>IF(OR(G523="",J523=""),"",G523/J523-1)</f>
        <v/>
      </c>
    </row>
    <row r="524">
      <c r="A524" s="14">
        <f>原始数据_周度!A524</f>
        <v/>
      </c>
      <c r="B524" s="15">
        <f>原始数据_周度!B524</f>
        <v/>
      </c>
      <c r="C524" s="15">
        <f>IFERROR(B524/B523-1,"")</f>
        <v/>
      </c>
      <c r="D524" s="15">
        <f>IFERROR(评分与状态_周度!F540,"")</f>
        <v/>
      </c>
      <c r="E524" s="15">
        <f>IF(OR(D524="",C524=""),"",D524*C524)</f>
        <v/>
      </c>
      <c r="F524" s="15">
        <f>IF(E524="","",IF(F523="",1,F523*(1+E524)))</f>
        <v/>
      </c>
      <c r="G524" s="15">
        <f>IF(E524="","",IF(G523="",1,G523*(1+C524)))</f>
        <v/>
      </c>
      <c r="H524" s="15">
        <f>IF(F524="","",IF(H523="",F524,MAX(H523,F524)))</f>
        <v/>
      </c>
      <c r="I524">
        <f>IF(OR(F524="",H524=""),"",F524/H524-1)</f>
        <v/>
      </c>
      <c r="J524">
        <f>IF(G524="","",IF(J523="",G524,MAX(J523,G524)))</f>
        <v/>
      </c>
      <c r="K524">
        <f>IF(OR(G524="",J524=""),"",G524/J524-1)</f>
        <v/>
      </c>
    </row>
    <row r="525">
      <c r="A525" s="14">
        <f>原始数据_周度!A525</f>
        <v/>
      </c>
      <c r="B525" s="15">
        <f>原始数据_周度!B525</f>
        <v/>
      </c>
      <c r="C525" s="15">
        <f>IFERROR(B525/B524-1,"")</f>
        <v/>
      </c>
      <c r="D525" s="15">
        <f>IFERROR(评分与状态_周度!F541,"")</f>
        <v/>
      </c>
      <c r="E525" s="15">
        <f>IF(OR(D525="",C525=""),"",D525*C525)</f>
        <v/>
      </c>
      <c r="F525" s="15">
        <f>IF(E525="","",IF(F524="",1,F524*(1+E525)))</f>
        <v/>
      </c>
      <c r="G525" s="15">
        <f>IF(E525="","",IF(G524="",1,G524*(1+C525)))</f>
        <v/>
      </c>
      <c r="H525" s="15">
        <f>IF(F525="","",IF(H524="",F525,MAX(H524,F525)))</f>
        <v/>
      </c>
      <c r="I525">
        <f>IF(OR(F525="",H525=""),"",F525/H525-1)</f>
        <v/>
      </c>
      <c r="J525">
        <f>IF(G525="","",IF(J524="",G525,MAX(J524,G525)))</f>
        <v/>
      </c>
      <c r="K525">
        <f>IF(OR(G525="",J525=""),"",G525/J525-1)</f>
        <v/>
      </c>
    </row>
    <row r="526">
      <c r="A526" s="14">
        <f>原始数据_周度!A526</f>
        <v/>
      </c>
      <c r="B526" s="15">
        <f>原始数据_周度!B526</f>
        <v/>
      </c>
      <c r="C526" s="15">
        <f>IFERROR(B526/B525-1,"")</f>
        <v/>
      </c>
      <c r="D526" s="15">
        <f>IFERROR(评分与状态_周度!F542,"")</f>
        <v/>
      </c>
      <c r="E526" s="15">
        <f>IF(OR(D526="",C526=""),"",D526*C526)</f>
        <v/>
      </c>
      <c r="F526" s="15">
        <f>IF(E526="","",IF(F525="",1,F525*(1+E526)))</f>
        <v/>
      </c>
      <c r="G526" s="15">
        <f>IF(E526="","",IF(G525="",1,G525*(1+C526)))</f>
        <v/>
      </c>
      <c r="H526" s="15">
        <f>IF(F526="","",IF(H525="",F526,MAX(H525,F526)))</f>
        <v/>
      </c>
      <c r="I526">
        <f>IF(OR(F526="",H526=""),"",F526/H526-1)</f>
        <v/>
      </c>
      <c r="J526">
        <f>IF(G526="","",IF(J525="",G526,MAX(J525,G526)))</f>
        <v/>
      </c>
      <c r="K526">
        <f>IF(OR(G526="",J526=""),"",G526/J526-1)</f>
        <v/>
      </c>
    </row>
    <row r="527">
      <c r="A527" s="14">
        <f>原始数据_周度!A527</f>
        <v/>
      </c>
      <c r="B527" s="15">
        <f>原始数据_周度!B527</f>
        <v/>
      </c>
      <c r="C527" s="15">
        <f>IFERROR(B527/B526-1,"")</f>
        <v/>
      </c>
      <c r="D527" s="15">
        <f>IFERROR(评分与状态_周度!F543,"")</f>
        <v/>
      </c>
      <c r="E527" s="15">
        <f>IF(OR(D527="",C527=""),"",D527*C527)</f>
        <v/>
      </c>
      <c r="F527" s="15">
        <f>IF(E527="","",IF(F526="",1,F526*(1+E527)))</f>
        <v/>
      </c>
      <c r="G527" s="15">
        <f>IF(E527="","",IF(G526="",1,G526*(1+C527)))</f>
        <v/>
      </c>
      <c r="H527" s="15">
        <f>IF(F527="","",IF(H526="",F527,MAX(H526,F527)))</f>
        <v/>
      </c>
      <c r="I527">
        <f>IF(OR(F527="",H527=""),"",F527/H527-1)</f>
        <v/>
      </c>
      <c r="J527">
        <f>IF(G527="","",IF(J526="",G527,MAX(J526,G527)))</f>
        <v/>
      </c>
      <c r="K527">
        <f>IF(OR(G527="",J527=""),"",G527/J527-1)</f>
        <v/>
      </c>
    </row>
    <row r="528">
      <c r="A528" s="14">
        <f>原始数据_周度!A528</f>
        <v/>
      </c>
      <c r="B528" s="15">
        <f>原始数据_周度!B528</f>
        <v/>
      </c>
      <c r="C528" s="15">
        <f>IFERROR(B528/B527-1,"")</f>
        <v/>
      </c>
      <c r="D528" s="15">
        <f>IFERROR(评分与状态_周度!F544,"")</f>
        <v/>
      </c>
      <c r="E528" s="15">
        <f>IF(OR(D528="",C528=""),"",D528*C528)</f>
        <v/>
      </c>
      <c r="F528" s="15">
        <f>IF(E528="","",IF(F527="",1,F527*(1+E528)))</f>
        <v/>
      </c>
      <c r="G528" s="15">
        <f>IF(E528="","",IF(G527="",1,G527*(1+C528)))</f>
        <v/>
      </c>
      <c r="H528" s="15">
        <f>IF(F528="","",IF(H527="",F528,MAX(H527,F528)))</f>
        <v/>
      </c>
      <c r="I528">
        <f>IF(OR(F528="",H528=""),"",F528/H528-1)</f>
        <v/>
      </c>
      <c r="J528">
        <f>IF(G528="","",IF(J527="",G528,MAX(J527,G528)))</f>
        <v/>
      </c>
      <c r="K528">
        <f>IF(OR(G528="",J528=""),"",G528/J528-1)</f>
        <v/>
      </c>
    </row>
    <row r="529">
      <c r="A529" s="14">
        <f>原始数据_周度!A529</f>
        <v/>
      </c>
      <c r="B529" s="15">
        <f>原始数据_周度!B529</f>
        <v/>
      </c>
      <c r="C529" s="15">
        <f>IFERROR(B529/B528-1,"")</f>
        <v/>
      </c>
      <c r="D529" s="15">
        <f>IFERROR(评分与状态_周度!F545,"")</f>
        <v/>
      </c>
      <c r="E529" s="15">
        <f>IF(OR(D529="",C529=""),"",D529*C529)</f>
        <v/>
      </c>
      <c r="F529" s="15">
        <f>IF(E529="","",IF(F528="",1,F528*(1+E529)))</f>
        <v/>
      </c>
      <c r="G529" s="15">
        <f>IF(E529="","",IF(G528="",1,G528*(1+C529)))</f>
        <v/>
      </c>
      <c r="H529" s="15">
        <f>IF(F529="","",IF(H528="",F529,MAX(H528,F529)))</f>
        <v/>
      </c>
      <c r="I529">
        <f>IF(OR(F529="",H529=""),"",F529/H529-1)</f>
        <v/>
      </c>
      <c r="J529">
        <f>IF(G529="","",IF(J528="",G529,MAX(J528,G529)))</f>
        <v/>
      </c>
      <c r="K529">
        <f>IF(OR(G529="",J529=""),"",G529/J529-1)</f>
        <v/>
      </c>
    </row>
    <row r="530">
      <c r="A530" s="14">
        <f>原始数据_周度!A530</f>
        <v/>
      </c>
      <c r="B530" s="15">
        <f>原始数据_周度!B530</f>
        <v/>
      </c>
      <c r="C530" s="15">
        <f>IFERROR(B530/B529-1,"")</f>
        <v/>
      </c>
      <c r="D530" s="15">
        <f>IFERROR(评分与状态_周度!F546,"")</f>
        <v/>
      </c>
      <c r="E530" s="15">
        <f>IF(OR(D530="",C530=""),"",D530*C530)</f>
        <v/>
      </c>
      <c r="F530" s="15">
        <f>IF(E530="","",IF(F529="",1,F529*(1+E530)))</f>
        <v/>
      </c>
      <c r="G530" s="15">
        <f>IF(E530="","",IF(G529="",1,G529*(1+C530)))</f>
        <v/>
      </c>
      <c r="H530" s="15">
        <f>IF(F530="","",IF(H529="",F530,MAX(H529,F530)))</f>
        <v/>
      </c>
      <c r="I530">
        <f>IF(OR(F530="",H530=""),"",F530/H530-1)</f>
        <v/>
      </c>
      <c r="J530">
        <f>IF(G530="","",IF(J529="",G530,MAX(J529,G530)))</f>
        <v/>
      </c>
      <c r="K530">
        <f>IF(OR(G530="",J530=""),"",G530/J530-1)</f>
        <v/>
      </c>
    </row>
    <row r="531">
      <c r="A531" s="14">
        <f>原始数据_周度!A531</f>
        <v/>
      </c>
      <c r="B531" s="15">
        <f>原始数据_周度!B531</f>
        <v/>
      </c>
      <c r="C531" s="15">
        <f>IFERROR(B531/B530-1,"")</f>
        <v/>
      </c>
      <c r="D531" s="15">
        <f>IFERROR(评分与状态_周度!F547,"")</f>
        <v/>
      </c>
      <c r="E531" s="15">
        <f>IF(OR(D531="",C531=""),"",D531*C531)</f>
        <v/>
      </c>
      <c r="F531" s="15">
        <f>IF(E531="","",IF(F530="",1,F530*(1+E531)))</f>
        <v/>
      </c>
      <c r="G531" s="15">
        <f>IF(E531="","",IF(G530="",1,G530*(1+C531)))</f>
        <v/>
      </c>
      <c r="H531" s="15">
        <f>IF(F531="","",IF(H530="",F531,MAX(H530,F531)))</f>
        <v/>
      </c>
      <c r="I531">
        <f>IF(OR(F531="",H531=""),"",F531/H531-1)</f>
        <v/>
      </c>
      <c r="J531">
        <f>IF(G531="","",IF(J530="",G531,MAX(J530,G531)))</f>
        <v/>
      </c>
      <c r="K531">
        <f>IF(OR(G531="",J531=""),"",G531/J531-1)</f>
        <v/>
      </c>
    </row>
    <row r="532">
      <c r="A532" s="14">
        <f>原始数据_周度!A532</f>
        <v/>
      </c>
      <c r="B532" s="15">
        <f>原始数据_周度!B532</f>
        <v/>
      </c>
      <c r="C532" s="15">
        <f>IFERROR(B532/B531-1,"")</f>
        <v/>
      </c>
      <c r="D532" s="15">
        <f>IFERROR(评分与状态_周度!F548,"")</f>
        <v/>
      </c>
      <c r="E532" s="15">
        <f>IF(OR(D532="",C532=""),"",D532*C532)</f>
        <v/>
      </c>
      <c r="F532" s="15">
        <f>IF(E532="","",IF(F531="",1,F531*(1+E532)))</f>
        <v/>
      </c>
      <c r="G532" s="15">
        <f>IF(E532="","",IF(G531="",1,G531*(1+C532)))</f>
        <v/>
      </c>
      <c r="H532" s="15">
        <f>IF(F532="","",IF(H531="",F532,MAX(H531,F532)))</f>
        <v/>
      </c>
      <c r="I532">
        <f>IF(OR(F532="",H532=""),"",F532/H532-1)</f>
        <v/>
      </c>
      <c r="J532">
        <f>IF(G532="","",IF(J531="",G532,MAX(J531,G532)))</f>
        <v/>
      </c>
      <c r="K532">
        <f>IF(OR(G532="",J532=""),"",G532/J532-1)</f>
        <v/>
      </c>
    </row>
    <row r="533">
      <c r="A533" s="14">
        <f>原始数据_周度!A533</f>
        <v/>
      </c>
      <c r="B533" s="15">
        <f>原始数据_周度!B533</f>
        <v/>
      </c>
      <c r="C533" s="15">
        <f>IFERROR(B533/B532-1,"")</f>
        <v/>
      </c>
      <c r="D533" s="15">
        <f>IFERROR(评分与状态_周度!F549,"")</f>
        <v/>
      </c>
      <c r="E533" s="15">
        <f>IF(OR(D533="",C533=""),"",D533*C533)</f>
        <v/>
      </c>
      <c r="F533" s="15">
        <f>IF(E533="","",IF(F532="",1,F532*(1+E533)))</f>
        <v/>
      </c>
      <c r="G533" s="15">
        <f>IF(E533="","",IF(G532="",1,G532*(1+C533)))</f>
        <v/>
      </c>
      <c r="H533" s="15">
        <f>IF(F533="","",IF(H532="",F533,MAX(H532,F533)))</f>
        <v/>
      </c>
      <c r="I533">
        <f>IF(OR(F533="",H533=""),"",F533/H533-1)</f>
        <v/>
      </c>
      <c r="J533">
        <f>IF(G533="","",IF(J532="",G533,MAX(J532,G533)))</f>
        <v/>
      </c>
      <c r="K533">
        <f>IF(OR(G533="",J533=""),"",G533/J533-1)</f>
        <v/>
      </c>
    </row>
    <row r="534">
      <c r="A534" s="14">
        <f>原始数据_周度!A534</f>
        <v/>
      </c>
      <c r="B534" s="15">
        <f>原始数据_周度!B534</f>
        <v/>
      </c>
      <c r="C534" s="15">
        <f>IFERROR(B534/B533-1,"")</f>
        <v/>
      </c>
      <c r="D534" s="15">
        <f>IFERROR(评分与状态_周度!F550,"")</f>
        <v/>
      </c>
      <c r="E534" s="15">
        <f>IF(OR(D534="",C534=""),"",D534*C534)</f>
        <v/>
      </c>
      <c r="F534" s="15">
        <f>IF(E534="","",IF(F533="",1,F533*(1+E534)))</f>
        <v/>
      </c>
      <c r="G534" s="15">
        <f>IF(E534="","",IF(G533="",1,G533*(1+C534)))</f>
        <v/>
      </c>
      <c r="H534" s="15">
        <f>IF(F534="","",IF(H533="",F534,MAX(H533,F534)))</f>
        <v/>
      </c>
      <c r="I534">
        <f>IF(OR(F534="",H534=""),"",F534/H534-1)</f>
        <v/>
      </c>
      <c r="J534">
        <f>IF(G534="","",IF(J533="",G534,MAX(J533,G534)))</f>
        <v/>
      </c>
      <c r="K534">
        <f>IF(OR(G534="",J534=""),"",G534/J534-1)</f>
        <v/>
      </c>
    </row>
    <row r="535">
      <c r="A535" s="14">
        <f>原始数据_周度!A535</f>
        <v/>
      </c>
      <c r="B535" s="15">
        <f>原始数据_周度!B535</f>
        <v/>
      </c>
      <c r="C535" s="15">
        <f>IFERROR(B535/B534-1,"")</f>
        <v/>
      </c>
      <c r="D535" s="15">
        <f>IFERROR(评分与状态_周度!F551,"")</f>
        <v/>
      </c>
      <c r="E535" s="15">
        <f>IF(OR(D535="",C535=""),"",D535*C535)</f>
        <v/>
      </c>
      <c r="F535" s="15">
        <f>IF(E535="","",IF(F534="",1,F534*(1+E535)))</f>
        <v/>
      </c>
      <c r="G535" s="15">
        <f>IF(E535="","",IF(G534="",1,G534*(1+C535)))</f>
        <v/>
      </c>
      <c r="H535" s="15">
        <f>IF(F535="","",IF(H534="",F535,MAX(H534,F535)))</f>
        <v/>
      </c>
      <c r="I535">
        <f>IF(OR(F535="",H535=""),"",F535/H535-1)</f>
        <v/>
      </c>
      <c r="J535">
        <f>IF(G535="","",IF(J534="",G535,MAX(J534,G535)))</f>
        <v/>
      </c>
      <c r="K535">
        <f>IF(OR(G535="",J535=""),"",G535/J535-1)</f>
        <v/>
      </c>
    </row>
    <row r="536">
      <c r="A536" s="14">
        <f>原始数据_周度!A536</f>
        <v/>
      </c>
      <c r="B536" s="15">
        <f>原始数据_周度!B536</f>
        <v/>
      </c>
      <c r="C536" s="15">
        <f>IFERROR(B536/B535-1,"")</f>
        <v/>
      </c>
      <c r="D536" s="15">
        <f>IFERROR(评分与状态_周度!F552,"")</f>
        <v/>
      </c>
      <c r="E536" s="15">
        <f>IF(OR(D536="",C536=""),"",D536*C536)</f>
        <v/>
      </c>
      <c r="F536" s="15">
        <f>IF(E536="","",IF(F535="",1,F535*(1+E536)))</f>
        <v/>
      </c>
      <c r="G536" s="15">
        <f>IF(E536="","",IF(G535="",1,G535*(1+C536)))</f>
        <v/>
      </c>
      <c r="H536" s="15">
        <f>IF(F536="","",IF(H535="",F536,MAX(H535,F536)))</f>
        <v/>
      </c>
      <c r="I536">
        <f>IF(OR(F536="",H536=""),"",F536/H536-1)</f>
        <v/>
      </c>
      <c r="J536">
        <f>IF(G536="","",IF(J535="",G536,MAX(J535,G536)))</f>
        <v/>
      </c>
      <c r="K536">
        <f>IF(OR(G536="",J536=""),"",G536/J536-1)</f>
        <v/>
      </c>
    </row>
    <row r="537">
      <c r="A537" s="14">
        <f>原始数据_周度!A537</f>
        <v/>
      </c>
      <c r="B537" s="15">
        <f>原始数据_周度!B537</f>
        <v/>
      </c>
      <c r="C537" s="15">
        <f>IFERROR(B537/B536-1,"")</f>
        <v/>
      </c>
      <c r="D537" s="15">
        <f>IFERROR(评分与状态_周度!F553,"")</f>
        <v/>
      </c>
      <c r="E537" s="15">
        <f>IF(OR(D537="",C537=""),"",D537*C537)</f>
        <v/>
      </c>
      <c r="F537" s="15">
        <f>IF(E537="","",IF(F536="",1,F536*(1+E537)))</f>
        <v/>
      </c>
      <c r="G537" s="15">
        <f>IF(E537="","",IF(G536="",1,G536*(1+C537)))</f>
        <v/>
      </c>
      <c r="H537" s="15">
        <f>IF(F537="","",IF(H536="",F537,MAX(H536,F537)))</f>
        <v/>
      </c>
      <c r="I537">
        <f>IF(OR(F537="",H537=""),"",F537/H537-1)</f>
        <v/>
      </c>
      <c r="J537">
        <f>IF(G537="","",IF(J536="",G537,MAX(J536,G537)))</f>
        <v/>
      </c>
      <c r="K537">
        <f>IF(OR(G537="",J537=""),"",G537/J537-1)</f>
        <v/>
      </c>
    </row>
    <row r="538">
      <c r="A538" s="14">
        <f>原始数据_周度!A538</f>
        <v/>
      </c>
      <c r="B538" s="15">
        <f>原始数据_周度!B538</f>
        <v/>
      </c>
      <c r="C538" s="15">
        <f>IFERROR(B538/B537-1,"")</f>
        <v/>
      </c>
      <c r="D538" s="15">
        <f>IFERROR(评分与状态_周度!F554,"")</f>
        <v/>
      </c>
      <c r="E538" s="15">
        <f>IF(OR(D538="",C538=""),"",D538*C538)</f>
        <v/>
      </c>
      <c r="F538" s="15">
        <f>IF(E538="","",IF(F537="",1,F537*(1+E538)))</f>
        <v/>
      </c>
      <c r="G538" s="15">
        <f>IF(E538="","",IF(G537="",1,G537*(1+C538)))</f>
        <v/>
      </c>
      <c r="H538" s="15">
        <f>IF(F538="","",IF(H537="",F538,MAX(H537,F538)))</f>
        <v/>
      </c>
      <c r="I538">
        <f>IF(OR(F538="",H538=""),"",F538/H538-1)</f>
        <v/>
      </c>
      <c r="J538">
        <f>IF(G538="","",IF(J537="",G538,MAX(J537,G538)))</f>
        <v/>
      </c>
      <c r="K538">
        <f>IF(OR(G538="",J538=""),"",G538/J538-1)</f>
        <v/>
      </c>
    </row>
    <row r="539">
      <c r="A539" s="14">
        <f>原始数据_周度!A539</f>
        <v/>
      </c>
      <c r="B539" s="15">
        <f>原始数据_周度!B539</f>
        <v/>
      </c>
      <c r="C539" s="15">
        <f>IFERROR(B539/B538-1,"")</f>
        <v/>
      </c>
      <c r="D539" s="15">
        <f>IFERROR(评分与状态_周度!F555,"")</f>
        <v/>
      </c>
      <c r="E539" s="15">
        <f>IF(OR(D539="",C539=""),"",D539*C539)</f>
        <v/>
      </c>
      <c r="F539" s="15">
        <f>IF(E539="","",IF(F538="",1,F538*(1+E539)))</f>
        <v/>
      </c>
      <c r="G539" s="15">
        <f>IF(E539="","",IF(G538="",1,G538*(1+C539)))</f>
        <v/>
      </c>
      <c r="H539" s="15">
        <f>IF(F539="","",IF(H538="",F539,MAX(H538,F539)))</f>
        <v/>
      </c>
      <c r="I539">
        <f>IF(OR(F539="",H539=""),"",F539/H539-1)</f>
        <v/>
      </c>
      <c r="J539">
        <f>IF(G539="","",IF(J538="",G539,MAX(J538,G539)))</f>
        <v/>
      </c>
      <c r="K539">
        <f>IF(OR(G539="",J539=""),"",G539/J539-1)</f>
        <v/>
      </c>
    </row>
    <row r="540">
      <c r="A540" s="14">
        <f>原始数据_周度!A540</f>
        <v/>
      </c>
      <c r="B540" s="15">
        <f>原始数据_周度!B540</f>
        <v/>
      </c>
      <c r="C540" s="15">
        <f>IFERROR(B540/B539-1,"")</f>
        <v/>
      </c>
      <c r="D540" s="15">
        <f>IFERROR(评分与状态_周度!F556,"")</f>
        <v/>
      </c>
      <c r="E540" s="15">
        <f>IF(OR(D540="",C540=""),"",D540*C540)</f>
        <v/>
      </c>
      <c r="F540" s="15">
        <f>IF(E540="","",IF(F539="",1,F539*(1+E540)))</f>
        <v/>
      </c>
      <c r="G540" s="15">
        <f>IF(E540="","",IF(G539="",1,G539*(1+C540)))</f>
        <v/>
      </c>
      <c r="H540" s="15">
        <f>IF(F540="","",IF(H539="",F540,MAX(H539,F540)))</f>
        <v/>
      </c>
      <c r="I540">
        <f>IF(OR(F540="",H540=""),"",F540/H540-1)</f>
        <v/>
      </c>
      <c r="J540">
        <f>IF(G540="","",IF(J539="",G540,MAX(J539,G540)))</f>
        <v/>
      </c>
      <c r="K540">
        <f>IF(OR(G540="",J540=""),"",G540/J540-1)</f>
        <v/>
      </c>
    </row>
    <row r="541">
      <c r="A541" s="14">
        <f>原始数据_周度!A541</f>
        <v/>
      </c>
      <c r="B541" s="15">
        <f>原始数据_周度!B541</f>
        <v/>
      </c>
      <c r="C541" s="15">
        <f>IFERROR(B541/B540-1,"")</f>
        <v/>
      </c>
      <c r="D541" s="15">
        <f>IFERROR(评分与状态_周度!F557,"")</f>
        <v/>
      </c>
      <c r="E541" s="15">
        <f>IF(OR(D541="",C541=""),"",D541*C541)</f>
        <v/>
      </c>
      <c r="F541" s="15">
        <f>IF(E541="","",IF(F540="",1,F540*(1+E541)))</f>
        <v/>
      </c>
      <c r="G541" s="15">
        <f>IF(E541="","",IF(G540="",1,G540*(1+C541)))</f>
        <v/>
      </c>
      <c r="H541" s="15">
        <f>IF(F541="","",IF(H540="",F541,MAX(H540,F541)))</f>
        <v/>
      </c>
      <c r="I541">
        <f>IF(OR(F541="",H541=""),"",F541/H541-1)</f>
        <v/>
      </c>
      <c r="J541">
        <f>IF(G541="","",IF(J540="",G541,MAX(J540,G541)))</f>
        <v/>
      </c>
      <c r="K541">
        <f>IF(OR(G541="",J541=""),"",G541/J541-1)</f>
        <v/>
      </c>
    </row>
    <row r="542">
      <c r="A542" s="14">
        <f>原始数据_周度!A542</f>
        <v/>
      </c>
      <c r="B542" s="15">
        <f>原始数据_周度!B542</f>
        <v/>
      </c>
      <c r="C542" s="15">
        <f>IFERROR(B542/B541-1,"")</f>
        <v/>
      </c>
      <c r="D542" s="15">
        <f>IFERROR(评分与状态_周度!F558,"")</f>
        <v/>
      </c>
      <c r="E542" s="15">
        <f>IF(OR(D542="",C542=""),"",D542*C542)</f>
        <v/>
      </c>
      <c r="F542" s="15">
        <f>IF(E542="","",IF(F541="",1,F541*(1+E542)))</f>
        <v/>
      </c>
      <c r="G542" s="15">
        <f>IF(E542="","",IF(G541="",1,G541*(1+C542)))</f>
        <v/>
      </c>
      <c r="H542" s="15">
        <f>IF(F542="","",IF(H541="",F542,MAX(H541,F542)))</f>
        <v/>
      </c>
      <c r="I542">
        <f>IF(OR(F542="",H542=""),"",F542/H542-1)</f>
        <v/>
      </c>
      <c r="J542">
        <f>IF(G542="","",IF(J541="",G542,MAX(J541,G542)))</f>
        <v/>
      </c>
      <c r="K542">
        <f>IF(OR(G542="",J542=""),"",G542/J542-1)</f>
        <v/>
      </c>
    </row>
    <row r="543">
      <c r="A543" s="14">
        <f>原始数据_周度!A543</f>
        <v/>
      </c>
      <c r="B543" s="15">
        <f>原始数据_周度!B543</f>
        <v/>
      </c>
      <c r="C543" s="15">
        <f>IFERROR(B543/B542-1,"")</f>
        <v/>
      </c>
      <c r="D543" s="15">
        <f>IFERROR(评分与状态_周度!F559,"")</f>
        <v/>
      </c>
      <c r="E543" s="15">
        <f>IF(OR(D543="",C543=""),"",D543*C543)</f>
        <v/>
      </c>
      <c r="F543" s="15">
        <f>IF(E543="","",IF(F542="",1,F542*(1+E543)))</f>
        <v/>
      </c>
      <c r="G543" s="15">
        <f>IF(E543="","",IF(G542="",1,G542*(1+C543)))</f>
        <v/>
      </c>
      <c r="H543" s="15">
        <f>IF(F543="","",IF(H542="",F543,MAX(H542,F543)))</f>
        <v/>
      </c>
      <c r="I543">
        <f>IF(OR(F543="",H543=""),"",F543/H543-1)</f>
        <v/>
      </c>
      <c r="J543">
        <f>IF(G543="","",IF(J542="",G543,MAX(J542,G543)))</f>
        <v/>
      </c>
      <c r="K543">
        <f>IF(OR(G543="",J543=""),"",G543/J543-1)</f>
        <v/>
      </c>
    </row>
    <row r="544">
      <c r="A544" s="14">
        <f>原始数据_周度!A544</f>
        <v/>
      </c>
      <c r="B544" s="15">
        <f>原始数据_周度!B544</f>
        <v/>
      </c>
      <c r="C544" s="15">
        <f>IFERROR(B544/B543-1,"")</f>
        <v/>
      </c>
      <c r="D544" s="15">
        <f>IFERROR(评分与状态_周度!F560,"")</f>
        <v/>
      </c>
      <c r="E544" s="15">
        <f>IF(OR(D544="",C544=""),"",D544*C544)</f>
        <v/>
      </c>
      <c r="F544" s="15">
        <f>IF(E544="","",IF(F543="",1,F543*(1+E544)))</f>
        <v/>
      </c>
      <c r="G544" s="15">
        <f>IF(E544="","",IF(G543="",1,G543*(1+C544)))</f>
        <v/>
      </c>
      <c r="H544" s="15">
        <f>IF(F544="","",IF(H543="",F544,MAX(H543,F544)))</f>
        <v/>
      </c>
      <c r="I544">
        <f>IF(OR(F544="",H544=""),"",F544/H544-1)</f>
        <v/>
      </c>
      <c r="J544">
        <f>IF(G544="","",IF(J543="",G544,MAX(J543,G544)))</f>
        <v/>
      </c>
      <c r="K544">
        <f>IF(OR(G544="",J544=""),"",G544/J544-1)</f>
        <v/>
      </c>
    </row>
    <row r="545">
      <c r="A545" s="14">
        <f>原始数据_周度!A545</f>
        <v/>
      </c>
      <c r="B545" s="15">
        <f>原始数据_周度!B545</f>
        <v/>
      </c>
      <c r="C545" s="15">
        <f>IFERROR(B545/B544-1,"")</f>
        <v/>
      </c>
      <c r="D545" s="15">
        <f>IFERROR(评分与状态_周度!F561,"")</f>
        <v/>
      </c>
      <c r="E545" s="15">
        <f>IF(OR(D545="",C545=""),"",D545*C545)</f>
        <v/>
      </c>
      <c r="F545" s="15">
        <f>IF(E545="","",IF(F544="",1,F544*(1+E545)))</f>
        <v/>
      </c>
      <c r="G545" s="15">
        <f>IF(E545="","",IF(G544="",1,G544*(1+C545)))</f>
        <v/>
      </c>
      <c r="H545" s="15">
        <f>IF(F545="","",IF(H544="",F545,MAX(H544,F545)))</f>
        <v/>
      </c>
      <c r="I545">
        <f>IF(OR(F545="",H545=""),"",F545/H545-1)</f>
        <v/>
      </c>
      <c r="J545">
        <f>IF(G545="","",IF(J544="",G545,MAX(J544,G545)))</f>
        <v/>
      </c>
      <c r="K545">
        <f>IF(OR(G545="",J545=""),"",G545/J545-1)</f>
        <v/>
      </c>
    </row>
    <row r="546">
      <c r="A546" s="14">
        <f>原始数据_周度!A546</f>
        <v/>
      </c>
      <c r="B546" s="15">
        <f>原始数据_周度!B546</f>
        <v/>
      </c>
      <c r="C546" s="15">
        <f>IFERROR(B546/B545-1,"")</f>
        <v/>
      </c>
      <c r="D546" s="15">
        <f>IFERROR(评分与状态_周度!F562,"")</f>
        <v/>
      </c>
      <c r="E546" s="15">
        <f>IF(OR(D546="",C546=""),"",D546*C546)</f>
        <v/>
      </c>
      <c r="F546" s="15">
        <f>IF(E546="","",IF(F545="",1,F545*(1+E546)))</f>
        <v/>
      </c>
      <c r="G546" s="15">
        <f>IF(E546="","",IF(G545="",1,G545*(1+C546)))</f>
        <v/>
      </c>
      <c r="H546" s="15">
        <f>IF(F546="","",IF(H545="",F546,MAX(H545,F546)))</f>
        <v/>
      </c>
      <c r="I546">
        <f>IF(OR(F546="",H546=""),"",F546/H546-1)</f>
        <v/>
      </c>
      <c r="J546">
        <f>IF(G546="","",IF(J545="",G546,MAX(J545,G546)))</f>
        <v/>
      </c>
      <c r="K546">
        <f>IF(OR(G546="",J546=""),"",G546/J546-1)</f>
        <v/>
      </c>
    </row>
    <row r="547">
      <c r="A547" s="14">
        <f>原始数据_周度!A547</f>
        <v/>
      </c>
      <c r="B547" s="15">
        <f>原始数据_周度!B547</f>
        <v/>
      </c>
      <c r="C547" s="15">
        <f>IFERROR(B547/B546-1,"")</f>
        <v/>
      </c>
      <c r="D547" s="15">
        <f>IFERROR(评分与状态_周度!F563,"")</f>
        <v/>
      </c>
      <c r="E547" s="15">
        <f>IF(OR(D547="",C547=""),"",D547*C547)</f>
        <v/>
      </c>
      <c r="F547" s="15">
        <f>IF(E547="","",IF(F546="",1,F546*(1+E547)))</f>
        <v/>
      </c>
      <c r="G547" s="15">
        <f>IF(E547="","",IF(G546="",1,G546*(1+C547)))</f>
        <v/>
      </c>
      <c r="H547" s="15">
        <f>IF(F547="","",IF(H546="",F547,MAX(H546,F547)))</f>
        <v/>
      </c>
      <c r="I547">
        <f>IF(OR(F547="",H547=""),"",F547/H547-1)</f>
        <v/>
      </c>
      <c r="J547">
        <f>IF(G547="","",IF(J546="",G547,MAX(J546,G547)))</f>
        <v/>
      </c>
      <c r="K547">
        <f>IF(OR(G547="",J547=""),"",G547/J547-1)</f>
        <v/>
      </c>
    </row>
    <row r="548">
      <c r="A548" s="14">
        <f>原始数据_周度!A548</f>
        <v/>
      </c>
      <c r="B548" s="15">
        <f>原始数据_周度!B548</f>
        <v/>
      </c>
      <c r="C548" s="15">
        <f>IFERROR(B548/B547-1,"")</f>
        <v/>
      </c>
      <c r="D548" s="15">
        <f>IFERROR(评分与状态_周度!F564,"")</f>
        <v/>
      </c>
      <c r="E548" s="15">
        <f>IF(OR(D548="",C548=""),"",D548*C548)</f>
        <v/>
      </c>
      <c r="F548" s="15">
        <f>IF(E548="","",IF(F547="",1,F547*(1+E548)))</f>
        <v/>
      </c>
      <c r="G548" s="15">
        <f>IF(E548="","",IF(G547="",1,G547*(1+C548)))</f>
        <v/>
      </c>
      <c r="H548" s="15">
        <f>IF(F548="","",IF(H547="",F548,MAX(H547,F548)))</f>
        <v/>
      </c>
      <c r="I548">
        <f>IF(OR(F548="",H548=""),"",F548/H548-1)</f>
        <v/>
      </c>
      <c r="J548">
        <f>IF(G548="","",IF(J547="",G548,MAX(J547,G548)))</f>
        <v/>
      </c>
      <c r="K548">
        <f>IF(OR(G548="",J548=""),"",G548/J548-1)</f>
        <v/>
      </c>
    </row>
    <row r="549">
      <c r="A549" s="14">
        <f>原始数据_周度!A549</f>
        <v/>
      </c>
      <c r="B549" s="15">
        <f>原始数据_周度!B549</f>
        <v/>
      </c>
      <c r="C549" s="15">
        <f>IFERROR(B549/B548-1,"")</f>
        <v/>
      </c>
      <c r="D549" s="15">
        <f>IFERROR(评分与状态_周度!F565,"")</f>
        <v/>
      </c>
      <c r="E549" s="15">
        <f>IF(OR(D549="",C549=""),"",D549*C549)</f>
        <v/>
      </c>
      <c r="F549" s="15">
        <f>IF(E549="","",IF(F548="",1,F548*(1+E549)))</f>
        <v/>
      </c>
      <c r="G549" s="15">
        <f>IF(E549="","",IF(G548="",1,G548*(1+C549)))</f>
        <v/>
      </c>
      <c r="H549" s="15">
        <f>IF(F549="","",IF(H548="",F549,MAX(H548,F549)))</f>
        <v/>
      </c>
      <c r="I549">
        <f>IF(OR(F549="",H549=""),"",F549/H549-1)</f>
        <v/>
      </c>
      <c r="J549">
        <f>IF(G549="","",IF(J548="",G549,MAX(J548,G549)))</f>
        <v/>
      </c>
      <c r="K549">
        <f>IF(OR(G549="",J549=""),"",G549/J549-1)</f>
        <v/>
      </c>
    </row>
    <row r="550">
      <c r="A550" s="14">
        <f>原始数据_周度!A550</f>
        <v/>
      </c>
      <c r="B550" s="15">
        <f>原始数据_周度!B550</f>
        <v/>
      </c>
      <c r="C550" s="15">
        <f>IFERROR(B550/B549-1,"")</f>
        <v/>
      </c>
      <c r="D550" s="15">
        <f>IFERROR(评分与状态_周度!F566,"")</f>
        <v/>
      </c>
      <c r="E550" s="15">
        <f>IF(OR(D550="",C550=""),"",D550*C550)</f>
        <v/>
      </c>
      <c r="F550" s="15">
        <f>IF(E550="","",IF(F549="",1,F549*(1+E550)))</f>
        <v/>
      </c>
      <c r="G550" s="15">
        <f>IF(E550="","",IF(G549="",1,G549*(1+C550)))</f>
        <v/>
      </c>
      <c r="H550" s="15">
        <f>IF(F550="","",IF(H549="",F550,MAX(H549,F550)))</f>
        <v/>
      </c>
      <c r="I550">
        <f>IF(OR(F550="",H550=""),"",F550/H550-1)</f>
        <v/>
      </c>
      <c r="J550">
        <f>IF(G550="","",IF(J549="",G550,MAX(J549,G550)))</f>
        <v/>
      </c>
      <c r="K550">
        <f>IF(OR(G550="",J550=""),"",G550/J550-1)</f>
        <v/>
      </c>
    </row>
    <row r="551">
      <c r="A551" s="14">
        <f>原始数据_周度!A551</f>
        <v/>
      </c>
      <c r="B551" s="15">
        <f>原始数据_周度!B551</f>
        <v/>
      </c>
      <c r="C551" s="15">
        <f>IFERROR(B551/B550-1,"")</f>
        <v/>
      </c>
      <c r="D551" s="15">
        <f>IFERROR(评分与状态_周度!F567,"")</f>
        <v/>
      </c>
      <c r="E551" s="15">
        <f>IF(OR(D551="",C551=""),"",D551*C551)</f>
        <v/>
      </c>
      <c r="F551" s="15">
        <f>IF(E551="","",IF(F550="",1,F550*(1+E551)))</f>
        <v/>
      </c>
      <c r="G551" s="15">
        <f>IF(E551="","",IF(G550="",1,G550*(1+C551)))</f>
        <v/>
      </c>
      <c r="H551" s="15">
        <f>IF(F551="","",IF(H550="",F551,MAX(H550,F551)))</f>
        <v/>
      </c>
      <c r="I551">
        <f>IF(OR(F551="",H551=""),"",F551/H551-1)</f>
        <v/>
      </c>
      <c r="J551">
        <f>IF(G551="","",IF(J550="",G551,MAX(J550,G551)))</f>
        <v/>
      </c>
      <c r="K551">
        <f>IF(OR(G551="",J551=""),"",G551/J551-1)</f>
        <v/>
      </c>
    </row>
    <row r="552">
      <c r="A552" s="14">
        <f>原始数据_周度!A552</f>
        <v/>
      </c>
      <c r="B552" s="15">
        <f>原始数据_周度!B552</f>
        <v/>
      </c>
      <c r="C552" s="15">
        <f>IFERROR(B552/B551-1,"")</f>
        <v/>
      </c>
      <c r="D552" s="15">
        <f>IFERROR(评分与状态_周度!F568,"")</f>
        <v/>
      </c>
      <c r="E552" s="15">
        <f>IF(OR(D552="",C552=""),"",D552*C552)</f>
        <v/>
      </c>
      <c r="F552" s="15">
        <f>IF(E552="","",IF(F551="",1,F551*(1+E552)))</f>
        <v/>
      </c>
      <c r="G552" s="15">
        <f>IF(E552="","",IF(G551="",1,G551*(1+C552)))</f>
        <v/>
      </c>
      <c r="H552" s="15">
        <f>IF(F552="","",IF(H551="",F552,MAX(H551,F552)))</f>
        <v/>
      </c>
      <c r="I552">
        <f>IF(OR(F552="",H552=""),"",F552/H552-1)</f>
        <v/>
      </c>
      <c r="J552">
        <f>IF(G552="","",IF(J551="",G552,MAX(J551,G552)))</f>
        <v/>
      </c>
      <c r="K552">
        <f>IF(OR(G552="",J552=""),"",G552/J552-1)</f>
        <v/>
      </c>
    </row>
    <row r="553">
      <c r="A553" s="14">
        <f>原始数据_周度!A553</f>
        <v/>
      </c>
      <c r="B553" s="15">
        <f>原始数据_周度!B553</f>
        <v/>
      </c>
      <c r="C553" s="15">
        <f>IFERROR(B553/B552-1,"")</f>
        <v/>
      </c>
      <c r="D553" s="15">
        <f>IFERROR(评分与状态_周度!F569,"")</f>
        <v/>
      </c>
      <c r="E553" s="15">
        <f>IF(OR(D553="",C553=""),"",D553*C553)</f>
        <v/>
      </c>
      <c r="F553" s="15">
        <f>IF(E553="","",IF(F552="",1,F552*(1+E553)))</f>
        <v/>
      </c>
      <c r="G553" s="15">
        <f>IF(E553="","",IF(G552="",1,G552*(1+C553)))</f>
        <v/>
      </c>
      <c r="H553" s="15">
        <f>IF(F553="","",IF(H552="",F553,MAX(H552,F553)))</f>
        <v/>
      </c>
      <c r="I553">
        <f>IF(OR(F553="",H553=""),"",F553/H553-1)</f>
        <v/>
      </c>
      <c r="J553">
        <f>IF(G553="","",IF(J552="",G553,MAX(J552,G553)))</f>
        <v/>
      </c>
      <c r="K553">
        <f>IF(OR(G553="",J553=""),"",G553/J553-1)</f>
        <v/>
      </c>
    </row>
    <row r="554">
      <c r="A554" s="14">
        <f>原始数据_周度!A554</f>
        <v/>
      </c>
      <c r="B554" s="15">
        <f>原始数据_周度!B554</f>
        <v/>
      </c>
      <c r="C554" s="15">
        <f>IFERROR(B554/B553-1,"")</f>
        <v/>
      </c>
      <c r="D554" s="15">
        <f>IFERROR(评分与状态_周度!F570,"")</f>
        <v/>
      </c>
      <c r="E554" s="15">
        <f>IF(OR(D554="",C554=""),"",D554*C554)</f>
        <v/>
      </c>
      <c r="F554" s="15">
        <f>IF(E554="","",IF(F553="",1,F553*(1+E554)))</f>
        <v/>
      </c>
      <c r="G554" s="15">
        <f>IF(E554="","",IF(G553="",1,G553*(1+C554)))</f>
        <v/>
      </c>
      <c r="H554" s="15">
        <f>IF(F554="","",IF(H553="",F554,MAX(H553,F554)))</f>
        <v/>
      </c>
      <c r="I554">
        <f>IF(OR(F554="",H554=""),"",F554/H554-1)</f>
        <v/>
      </c>
      <c r="J554">
        <f>IF(G554="","",IF(J553="",G554,MAX(J553,G554)))</f>
        <v/>
      </c>
      <c r="K554">
        <f>IF(OR(G554="",J554=""),"",G554/J554-1)</f>
        <v/>
      </c>
    </row>
    <row r="555">
      <c r="A555" s="14">
        <f>原始数据_周度!A555</f>
        <v/>
      </c>
      <c r="B555" s="15">
        <f>原始数据_周度!B555</f>
        <v/>
      </c>
      <c r="C555" s="15">
        <f>IFERROR(B555/B554-1,"")</f>
        <v/>
      </c>
      <c r="D555" s="15">
        <f>IFERROR(评分与状态_周度!F571,"")</f>
        <v/>
      </c>
      <c r="E555" s="15">
        <f>IF(OR(D555="",C555=""),"",D555*C555)</f>
        <v/>
      </c>
      <c r="F555" s="15">
        <f>IF(E555="","",IF(F554="",1,F554*(1+E555)))</f>
        <v/>
      </c>
      <c r="G555" s="15">
        <f>IF(E555="","",IF(G554="",1,G554*(1+C555)))</f>
        <v/>
      </c>
      <c r="H555" s="15">
        <f>IF(F555="","",IF(H554="",F555,MAX(H554,F555)))</f>
        <v/>
      </c>
      <c r="I555">
        <f>IF(OR(F555="",H555=""),"",F555/H555-1)</f>
        <v/>
      </c>
      <c r="J555">
        <f>IF(G555="","",IF(J554="",G555,MAX(J554,G555)))</f>
        <v/>
      </c>
      <c r="K555">
        <f>IF(OR(G555="",J555=""),"",G555/J555-1)</f>
        <v/>
      </c>
    </row>
    <row r="556">
      <c r="A556" s="14">
        <f>原始数据_周度!A556</f>
        <v/>
      </c>
      <c r="B556" s="15">
        <f>原始数据_周度!B556</f>
        <v/>
      </c>
      <c r="C556" s="15">
        <f>IFERROR(B556/B555-1,"")</f>
        <v/>
      </c>
      <c r="D556" s="15">
        <f>IFERROR(评分与状态_周度!F572,"")</f>
        <v/>
      </c>
      <c r="E556" s="15">
        <f>IF(OR(D556="",C556=""),"",D556*C556)</f>
        <v/>
      </c>
      <c r="F556" s="15">
        <f>IF(E556="","",IF(F555="",1,F555*(1+E556)))</f>
        <v/>
      </c>
      <c r="G556" s="15">
        <f>IF(E556="","",IF(G555="",1,G555*(1+C556)))</f>
        <v/>
      </c>
      <c r="H556" s="15">
        <f>IF(F556="","",IF(H555="",F556,MAX(H555,F556)))</f>
        <v/>
      </c>
      <c r="I556">
        <f>IF(OR(F556="",H556=""),"",F556/H556-1)</f>
        <v/>
      </c>
      <c r="J556">
        <f>IF(G556="","",IF(J555="",G556,MAX(J555,G556)))</f>
        <v/>
      </c>
      <c r="K556">
        <f>IF(OR(G556="",J556=""),"",G556/J556-1)</f>
        <v/>
      </c>
    </row>
    <row r="557">
      <c r="A557" s="14">
        <f>原始数据_周度!A557</f>
        <v/>
      </c>
      <c r="B557" s="15">
        <f>原始数据_周度!B557</f>
        <v/>
      </c>
      <c r="C557" s="15">
        <f>IFERROR(B557/B556-1,"")</f>
        <v/>
      </c>
      <c r="D557" s="15">
        <f>IFERROR(评分与状态_周度!F573,"")</f>
        <v/>
      </c>
      <c r="E557" s="15">
        <f>IF(OR(D557="",C557=""),"",D557*C557)</f>
        <v/>
      </c>
      <c r="F557" s="15">
        <f>IF(E557="","",IF(F556="",1,F556*(1+E557)))</f>
        <v/>
      </c>
      <c r="G557" s="15">
        <f>IF(E557="","",IF(G556="",1,G556*(1+C557)))</f>
        <v/>
      </c>
      <c r="H557" s="15">
        <f>IF(F557="","",IF(H556="",F557,MAX(H556,F557)))</f>
        <v/>
      </c>
      <c r="I557">
        <f>IF(OR(F557="",H557=""),"",F557/H557-1)</f>
        <v/>
      </c>
      <c r="J557">
        <f>IF(G557="","",IF(J556="",G557,MAX(J556,G557)))</f>
        <v/>
      </c>
      <c r="K557">
        <f>IF(OR(G557="",J557=""),"",G557/J557-1)</f>
        <v/>
      </c>
    </row>
    <row r="558">
      <c r="A558" s="14">
        <f>原始数据_周度!A558</f>
        <v/>
      </c>
      <c r="B558" s="15">
        <f>原始数据_周度!B558</f>
        <v/>
      </c>
      <c r="C558" s="15">
        <f>IFERROR(B558/B557-1,"")</f>
        <v/>
      </c>
      <c r="D558" s="15">
        <f>IFERROR(评分与状态_周度!F574,"")</f>
        <v/>
      </c>
      <c r="E558" s="15">
        <f>IF(OR(D558="",C558=""),"",D558*C558)</f>
        <v/>
      </c>
      <c r="F558" s="15">
        <f>IF(E558="","",IF(F557="",1,F557*(1+E558)))</f>
        <v/>
      </c>
      <c r="G558" s="15">
        <f>IF(E558="","",IF(G557="",1,G557*(1+C558)))</f>
        <v/>
      </c>
      <c r="H558" s="15">
        <f>IF(F558="","",IF(H557="",F558,MAX(H557,F558)))</f>
        <v/>
      </c>
      <c r="I558">
        <f>IF(OR(F558="",H558=""),"",F558/H558-1)</f>
        <v/>
      </c>
      <c r="J558">
        <f>IF(G558="","",IF(J557="",G558,MAX(J557,G558)))</f>
        <v/>
      </c>
      <c r="K558">
        <f>IF(OR(G558="",J558=""),"",G558/J558-1)</f>
        <v/>
      </c>
    </row>
    <row r="559">
      <c r="A559" s="14">
        <f>原始数据_周度!A559</f>
        <v/>
      </c>
      <c r="B559" s="15">
        <f>原始数据_周度!B559</f>
        <v/>
      </c>
      <c r="C559" s="15">
        <f>IFERROR(B559/B558-1,"")</f>
        <v/>
      </c>
      <c r="D559" s="15">
        <f>IFERROR(评分与状态_周度!F575,"")</f>
        <v/>
      </c>
      <c r="E559" s="15">
        <f>IF(OR(D559="",C559=""),"",D559*C559)</f>
        <v/>
      </c>
      <c r="F559" s="15">
        <f>IF(E559="","",IF(F558="",1,F558*(1+E559)))</f>
        <v/>
      </c>
      <c r="G559" s="15">
        <f>IF(E559="","",IF(G558="",1,G558*(1+C559)))</f>
        <v/>
      </c>
      <c r="H559" s="15">
        <f>IF(F559="","",IF(H558="",F559,MAX(H558,F559)))</f>
        <v/>
      </c>
      <c r="I559">
        <f>IF(OR(F559="",H559=""),"",F559/H559-1)</f>
        <v/>
      </c>
      <c r="J559">
        <f>IF(G559="","",IF(J558="",G559,MAX(J558,G559)))</f>
        <v/>
      </c>
      <c r="K559">
        <f>IF(OR(G559="",J559=""),"",G559/J559-1)</f>
        <v/>
      </c>
    </row>
    <row r="560">
      <c r="A560" s="14">
        <f>原始数据_周度!A560</f>
        <v/>
      </c>
      <c r="B560" s="15">
        <f>原始数据_周度!B560</f>
        <v/>
      </c>
      <c r="C560" s="15">
        <f>IFERROR(B560/B559-1,"")</f>
        <v/>
      </c>
      <c r="D560" s="15">
        <f>IFERROR(评分与状态_周度!F576,"")</f>
        <v/>
      </c>
      <c r="E560" s="15">
        <f>IF(OR(D560="",C560=""),"",D560*C560)</f>
        <v/>
      </c>
      <c r="F560" s="15">
        <f>IF(E560="","",IF(F559="",1,F559*(1+E560)))</f>
        <v/>
      </c>
      <c r="G560" s="15">
        <f>IF(E560="","",IF(G559="",1,G559*(1+C560)))</f>
        <v/>
      </c>
      <c r="H560" s="15">
        <f>IF(F560="","",IF(H559="",F560,MAX(H559,F560)))</f>
        <v/>
      </c>
      <c r="I560">
        <f>IF(OR(F560="",H560=""),"",F560/H560-1)</f>
        <v/>
      </c>
      <c r="J560">
        <f>IF(G560="","",IF(J559="",G560,MAX(J559,G560)))</f>
        <v/>
      </c>
      <c r="K560">
        <f>IF(OR(G560="",J560=""),"",G560/J560-1)</f>
        <v/>
      </c>
    </row>
    <row r="561">
      <c r="A561" s="14">
        <f>原始数据_周度!A561</f>
        <v/>
      </c>
      <c r="B561" s="15">
        <f>原始数据_周度!B561</f>
        <v/>
      </c>
      <c r="C561" s="15">
        <f>IFERROR(B561/B560-1,"")</f>
        <v/>
      </c>
      <c r="D561" s="15">
        <f>IFERROR(评分与状态_周度!F577,"")</f>
        <v/>
      </c>
      <c r="E561" s="15">
        <f>IF(OR(D561="",C561=""),"",D561*C561)</f>
        <v/>
      </c>
      <c r="F561" s="15">
        <f>IF(E561="","",IF(F560="",1,F560*(1+E561)))</f>
        <v/>
      </c>
      <c r="G561" s="15">
        <f>IF(E561="","",IF(G560="",1,G560*(1+C561)))</f>
        <v/>
      </c>
      <c r="H561" s="15">
        <f>IF(F561="","",IF(H560="",F561,MAX(H560,F561)))</f>
        <v/>
      </c>
      <c r="I561">
        <f>IF(OR(F561="",H561=""),"",F561/H561-1)</f>
        <v/>
      </c>
      <c r="J561">
        <f>IF(G561="","",IF(J560="",G561,MAX(J560,G561)))</f>
        <v/>
      </c>
      <c r="K561">
        <f>IF(OR(G561="",J561=""),"",G561/J561-1)</f>
        <v/>
      </c>
    </row>
    <row r="562">
      <c r="A562" s="14">
        <f>原始数据_周度!A562</f>
        <v/>
      </c>
      <c r="B562" s="15">
        <f>原始数据_周度!B562</f>
        <v/>
      </c>
      <c r="C562" s="15">
        <f>IFERROR(B562/B561-1,"")</f>
        <v/>
      </c>
      <c r="D562" s="15">
        <f>IFERROR(评分与状态_周度!F578,"")</f>
        <v/>
      </c>
      <c r="E562" s="15">
        <f>IF(OR(D562="",C562=""),"",D562*C562)</f>
        <v/>
      </c>
      <c r="F562" s="15">
        <f>IF(E562="","",IF(F561="",1,F561*(1+E562)))</f>
        <v/>
      </c>
      <c r="G562" s="15">
        <f>IF(E562="","",IF(G561="",1,G561*(1+C562)))</f>
        <v/>
      </c>
      <c r="H562" s="15">
        <f>IF(F562="","",IF(H561="",F562,MAX(H561,F562)))</f>
        <v/>
      </c>
      <c r="I562">
        <f>IF(OR(F562="",H562=""),"",F562/H562-1)</f>
        <v/>
      </c>
      <c r="J562">
        <f>IF(G562="","",IF(J561="",G562,MAX(J561,G562)))</f>
        <v/>
      </c>
      <c r="K562">
        <f>IF(OR(G562="",J562=""),"",G562/J562-1)</f>
        <v/>
      </c>
    </row>
    <row r="563">
      <c r="A563" s="14">
        <f>原始数据_周度!A563</f>
        <v/>
      </c>
      <c r="B563" s="15">
        <f>原始数据_周度!B563</f>
        <v/>
      </c>
      <c r="C563" s="15">
        <f>IFERROR(B563/B562-1,"")</f>
        <v/>
      </c>
      <c r="D563" s="15">
        <f>IFERROR(评分与状态_周度!F579,"")</f>
        <v/>
      </c>
      <c r="E563" s="15">
        <f>IF(OR(D563="",C563=""),"",D563*C563)</f>
        <v/>
      </c>
      <c r="F563" s="15">
        <f>IF(E563="","",IF(F562="",1,F562*(1+E563)))</f>
        <v/>
      </c>
      <c r="G563" s="15">
        <f>IF(E563="","",IF(G562="",1,G562*(1+C563)))</f>
        <v/>
      </c>
      <c r="H563" s="15">
        <f>IF(F563="","",IF(H562="",F563,MAX(H562,F563)))</f>
        <v/>
      </c>
      <c r="I563">
        <f>IF(OR(F563="",H563=""),"",F563/H563-1)</f>
        <v/>
      </c>
      <c r="J563">
        <f>IF(G563="","",IF(J562="",G563,MAX(J562,G563)))</f>
        <v/>
      </c>
      <c r="K563">
        <f>IF(OR(G563="",J563=""),"",G563/J563-1)</f>
        <v/>
      </c>
    </row>
    <row r="564">
      <c r="A564" s="14">
        <f>原始数据_周度!A564</f>
        <v/>
      </c>
      <c r="B564" s="15">
        <f>原始数据_周度!B564</f>
        <v/>
      </c>
      <c r="C564" s="15">
        <f>IFERROR(B564/B563-1,"")</f>
        <v/>
      </c>
      <c r="D564" s="15">
        <f>IFERROR(评分与状态_周度!F580,"")</f>
        <v/>
      </c>
      <c r="E564" s="15">
        <f>IF(OR(D564="",C564=""),"",D564*C564)</f>
        <v/>
      </c>
      <c r="F564" s="15">
        <f>IF(E564="","",IF(F563="",1,F563*(1+E564)))</f>
        <v/>
      </c>
      <c r="G564" s="15">
        <f>IF(E564="","",IF(G563="",1,G563*(1+C564)))</f>
        <v/>
      </c>
      <c r="H564" s="15">
        <f>IF(F564="","",IF(H563="",F564,MAX(H563,F564)))</f>
        <v/>
      </c>
      <c r="I564">
        <f>IF(OR(F564="",H564=""),"",F564/H564-1)</f>
        <v/>
      </c>
      <c r="J564">
        <f>IF(G564="","",IF(J563="",G564,MAX(J563,G564)))</f>
        <v/>
      </c>
      <c r="K564">
        <f>IF(OR(G564="",J564=""),"",G564/J564-1)</f>
        <v/>
      </c>
    </row>
    <row r="565">
      <c r="A565" s="14">
        <f>原始数据_周度!A565</f>
        <v/>
      </c>
      <c r="B565" s="15">
        <f>原始数据_周度!B565</f>
        <v/>
      </c>
      <c r="C565" s="15">
        <f>IFERROR(B565/B564-1,"")</f>
        <v/>
      </c>
      <c r="D565" s="15">
        <f>IFERROR(评分与状态_周度!F581,"")</f>
        <v/>
      </c>
      <c r="E565" s="15">
        <f>IF(OR(D565="",C565=""),"",D565*C565)</f>
        <v/>
      </c>
      <c r="F565" s="15">
        <f>IF(E565="","",IF(F564="",1,F564*(1+E565)))</f>
        <v/>
      </c>
      <c r="G565" s="15">
        <f>IF(E565="","",IF(G564="",1,G564*(1+C565)))</f>
        <v/>
      </c>
      <c r="H565" s="15">
        <f>IF(F565="","",IF(H564="",F565,MAX(H564,F565)))</f>
        <v/>
      </c>
      <c r="I565">
        <f>IF(OR(F565="",H565=""),"",F565/H565-1)</f>
        <v/>
      </c>
      <c r="J565">
        <f>IF(G565="","",IF(J564="",G565,MAX(J564,G565)))</f>
        <v/>
      </c>
      <c r="K565">
        <f>IF(OR(G565="",J565=""),"",G565/J565-1)</f>
        <v/>
      </c>
    </row>
    <row r="566">
      <c r="A566" s="14">
        <f>原始数据_周度!A566</f>
        <v/>
      </c>
      <c r="B566" s="15">
        <f>原始数据_周度!B566</f>
        <v/>
      </c>
      <c r="C566" s="15">
        <f>IFERROR(B566/B565-1,"")</f>
        <v/>
      </c>
      <c r="D566" s="15">
        <f>IFERROR(评分与状态_周度!F582,"")</f>
        <v/>
      </c>
      <c r="E566" s="15">
        <f>IF(OR(D566="",C566=""),"",D566*C566)</f>
        <v/>
      </c>
      <c r="F566" s="15">
        <f>IF(E566="","",IF(F565="",1,F565*(1+E566)))</f>
        <v/>
      </c>
      <c r="G566" s="15">
        <f>IF(E566="","",IF(G565="",1,G565*(1+C566)))</f>
        <v/>
      </c>
      <c r="H566" s="15">
        <f>IF(F566="","",IF(H565="",F566,MAX(H565,F566)))</f>
        <v/>
      </c>
      <c r="I566">
        <f>IF(OR(F566="",H566=""),"",F566/H566-1)</f>
        <v/>
      </c>
      <c r="J566">
        <f>IF(G566="","",IF(J565="",G566,MAX(J565,G566)))</f>
        <v/>
      </c>
      <c r="K566">
        <f>IF(OR(G566="",J566=""),"",G566/J566-1)</f>
        <v/>
      </c>
    </row>
    <row r="567">
      <c r="A567" s="14">
        <f>原始数据_周度!A567</f>
        <v/>
      </c>
      <c r="B567" s="15">
        <f>原始数据_周度!B567</f>
        <v/>
      </c>
      <c r="C567" s="15">
        <f>IFERROR(B567/B566-1,"")</f>
        <v/>
      </c>
      <c r="D567" s="15">
        <f>IFERROR(评分与状态_周度!F583,"")</f>
        <v/>
      </c>
      <c r="E567" s="15">
        <f>IF(OR(D567="",C567=""),"",D567*C567)</f>
        <v/>
      </c>
      <c r="F567" s="15">
        <f>IF(E567="","",IF(F566="",1,F566*(1+E567)))</f>
        <v/>
      </c>
      <c r="G567" s="15">
        <f>IF(E567="","",IF(G566="",1,G566*(1+C567)))</f>
        <v/>
      </c>
      <c r="H567" s="15">
        <f>IF(F567="","",IF(H566="",F567,MAX(H566,F567)))</f>
        <v/>
      </c>
      <c r="I567">
        <f>IF(OR(F567="",H567=""),"",F567/H567-1)</f>
        <v/>
      </c>
      <c r="J567">
        <f>IF(G567="","",IF(J566="",G567,MAX(J566,G567)))</f>
        <v/>
      </c>
      <c r="K567">
        <f>IF(OR(G567="",J567=""),"",G567/J567-1)</f>
        <v/>
      </c>
    </row>
    <row r="568">
      <c r="A568" s="14">
        <f>原始数据_周度!A568</f>
        <v/>
      </c>
      <c r="B568" s="15">
        <f>原始数据_周度!B568</f>
        <v/>
      </c>
      <c r="C568" s="15">
        <f>IFERROR(B568/B567-1,"")</f>
        <v/>
      </c>
      <c r="D568" s="15">
        <f>IFERROR(评分与状态_周度!F584,"")</f>
        <v/>
      </c>
      <c r="E568" s="15">
        <f>IF(OR(D568="",C568=""),"",D568*C568)</f>
        <v/>
      </c>
      <c r="F568" s="15">
        <f>IF(E568="","",IF(F567="",1,F567*(1+E568)))</f>
        <v/>
      </c>
      <c r="G568" s="15">
        <f>IF(E568="","",IF(G567="",1,G567*(1+C568)))</f>
        <v/>
      </c>
      <c r="H568" s="15">
        <f>IF(F568="","",IF(H567="",F568,MAX(H567,F568)))</f>
        <v/>
      </c>
      <c r="I568">
        <f>IF(OR(F568="",H568=""),"",F568/H568-1)</f>
        <v/>
      </c>
      <c r="J568">
        <f>IF(G568="","",IF(J567="",G568,MAX(J567,G568)))</f>
        <v/>
      </c>
      <c r="K568">
        <f>IF(OR(G568="",J568=""),"",G568/J568-1)</f>
        <v/>
      </c>
    </row>
    <row r="569">
      <c r="A569" s="14">
        <f>原始数据_周度!A569</f>
        <v/>
      </c>
      <c r="B569" s="15">
        <f>原始数据_周度!B569</f>
        <v/>
      </c>
      <c r="C569" s="15">
        <f>IFERROR(B569/B568-1,"")</f>
        <v/>
      </c>
      <c r="D569" s="15">
        <f>IFERROR(评分与状态_周度!F585,"")</f>
        <v/>
      </c>
      <c r="E569" s="15">
        <f>IF(OR(D569="",C569=""),"",D569*C569)</f>
        <v/>
      </c>
      <c r="F569" s="15">
        <f>IF(E569="","",IF(F568="",1,F568*(1+E569)))</f>
        <v/>
      </c>
      <c r="G569" s="15">
        <f>IF(E569="","",IF(G568="",1,G568*(1+C569)))</f>
        <v/>
      </c>
      <c r="H569" s="15">
        <f>IF(F569="","",IF(H568="",F569,MAX(H568,F569)))</f>
        <v/>
      </c>
      <c r="I569">
        <f>IF(OR(F569="",H569=""),"",F569/H569-1)</f>
        <v/>
      </c>
      <c r="J569">
        <f>IF(G569="","",IF(J568="",G569,MAX(J568,G569)))</f>
        <v/>
      </c>
      <c r="K569">
        <f>IF(OR(G569="",J569=""),"",G569/J569-1)</f>
        <v/>
      </c>
    </row>
    <row r="570">
      <c r="A570" s="14">
        <f>原始数据_周度!A570</f>
        <v/>
      </c>
      <c r="B570" s="15">
        <f>原始数据_周度!B570</f>
        <v/>
      </c>
      <c r="C570" s="15">
        <f>IFERROR(B570/B569-1,"")</f>
        <v/>
      </c>
      <c r="D570" s="15">
        <f>IFERROR(评分与状态_周度!F586,"")</f>
        <v/>
      </c>
      <c r="E570" s="15">
        <f>IF(OR(D570="",C570=""),"",D570*C570)</f>
        <v/>
      </c>
      <c r="F570" s="15">
        <f>IF(E570="","",IF(F569="",1,F569*(1+E570)))</f>
        <v/>
      </c>
      <c r="G570" s="15">
        <f>IF(E570="","",IF(G569="",1,G569*(1+C570)))</f>
        <v/>
      </c>
      <c r="H570" s="15">
        <f>IF(F570="","",IF(H569="",F570,MAX(H569,F570)))</f>
        <v/>
      </c>
      <c r="I570">
        <f>IF(OR(F570="",H570=""),"",F570/H570-1)</f>
        <v/>
      </c>
      <c r="J570">
        <f>IF(G570="","",IF(J569="",G570,MAX(J569,G570)))</f>
        <v/>
      </c>
      <c r="K570">
        <f>IF(OR(G570="",J570=""),"",G570/J570-1)</f>
        <v/>
      </c>
    </row>
    <row r="571">
      <c r="A571" s="14">
        <f>原始数据_周度!A571</f>
        <v/>
      </c>
      <c r="B571" s="15">
        <f>原始数据_周度!B571</f>
        <v/>
      </c>
      <c r="C571" s="15">
        <f>IFERROR(B571/B570-1,"")</f>
        <v/>
      </c>
      <c r="D571" s="15">
        <f>IFERROR(评分与状态_周度!F587,"")</f>
        <v/>
      </c>
      <c r="E571" s="15">
        <f>IF(OR(D571="",C571=""),"",D571*C571)</f>
        <v/>
      </c>
      <c r="F571" s="15">
        <f>IF(E571="","",IF(F570="",1,F570*(1+E571)))</f>
        <v/>
      </c>
      <c r="G571" s="15">
        <f>IF(E571="","",IF(G570="",1,G570*(1+C571)))</f>
        <v/>
      </c>
      <c r="H571" s="15">
        <f>IF(F571="","",IF(H570="",F571,MAX(H570,F571)))</f>
        <v/>
      </c>
      <c r="I571">
        <f>IF(OR(F571="",H571=""),"",F571/H571-1)</f>
        <v/>
      </c>
      <c r="J571">
        <f>IF(G571="","",IF(J570="",G571,MAX(J570,G571)))</f>
        <v/>
      </c>
      <c r="K571">
        <f>IF(OR(G571="",J571=""),"",G571/J571-1)</f>
        <v/>
      </c>
    </row>
    <row r="572">
      <c r="A572" s="14">
        <f>原始数据_周度!A572</f>
        <v/>
      </c>
      <c r="B572" s="15">
        <f>原始数据_周度!B572</f>
        <v/>
      </c>
      <c r="C572" s="15">
        <f>IFERROR(B572/B571-1,"")</f>
        <v/>
      </c>
      <c r="D572" s="15">
        <f>IFERROR(评分与状态_周度!F588,"")</f>
        <v/>
      </c>
      <c r="E572" s="15">
        <f>IF(OR(D572="",C572=""),"",D572*C572)</f>
        <v/>
      </c>
      <c r="F572" s="15">
        <f>IF(E572="","",IF(F571="",1,F571*(1+E572)))</f>
        <v/>
      </c>
      <c r="G572" s="15">
        <f>IF(E572="","",IF(G571="",1,G571*(1+C572)))</f>
        <v/>
      </c>
      <c r="H572" s="15">
        <f>IF(F572="","",IF(H571="",F572,MAX(H571,F572)))</f>
        <v/>
      </c>
      <c r="I572">
        <f>IF(OR(F572="",H572=""),"",F572/H572-1)</f>
        <v/>
      </c>
      <c r="J572">
        <f>IF(G572="","",IF(J571="",G572,MAX(J571,G572)))</f>
        <v/>
      </c>
      <c r="K572">
        <f>IF(OR(G572="",J572=""),"",G572/J572-1)</f>
        <v/>
      </c>
    </row>
    <row r="573">
      <c r="A573" s="14">
        <f>原始数据_周度!A573</f>
        <v/>
      </c>
      <c r="B573" s="15">
        <f>原始数据_周度!B573</f>
        <v/>
      </c>
      <c r="C573" s="15">
        <f>IFERROR(B573/B572-1,"")</f>
        <v/>
      </c>
      <c r="D573" s="15">
        <f>IFERROR(评分与状态_周度!F589,"")</f>
        <v/>
      </c>
      <c r="E573" s="15">
        <f>IF(OR(D573="",C573=""),"",D573*C573)</f>
        <v/>
      </c>
      <c r="F573" s="15">
        <f>IF(E573="","",IF(F572="",1,F572*(1+E573)))</f>
        <v/>
      </c>
      <c r="G573" s="15">
        <f>IF(E573="","",IF(G572="",1,G572*(1+C573)))</f>
        <v/>
      </c>
      <c r="H573" s="15">
        <f>IF(F573="","",IF(H572="",F573,MAX(H572,F573)))</f>
        <v/>
      </c>
      <c r="I573">
        <f>IF(OR(F573="",H573=""),"",F573/H573-1)</f>
        <v/>
      </c>
      <c r="J573">
        <f>IF(G573="","",IF(J572="",G573,MAX(J572,G573)))</f>
        <v/>
      </c>
      <c r="K573">
        <f>IF(OR(G573="",J573=""),"",G573/J573-1)</f>
        <v/>
      </c>
    </row>
    <row r="574">
      <c r="A574" s="14">
        <f>原始数据_周度!A574</f>
        <v/>
      </c>
      <c r="B574" s="15">
        <f>原始数据_周度!B574</f>
        <v/>
      </c>
      <c r="C574" s="15">
        <f>IFERROR(B574/B573-1,"")</f>
        <v/>
      </c>
      <c r="D574" s="15">
        <f>IFERROR(评分与状态_周度!F590,"")</f>
        <v/>
      </c>
      <c r="E574" s="15">
        <f>IF(OR(D574="",C574=""),"",D574*C574)</f>
        <v/>
      </c>
      <c r="F574" s="15">
        <f>IF(E574="","",IF(F573="",1,F573*(1+E574)))</f>
        <v/>
      </c>
      <c r="G574" s="15">
        <f>IF(E574="","",IF(G573="",1,G573*(1+C574)))</f>
        <v/>
      </c>
      <c r="H574" s="15">
        <f>IF(F574="","",IF(H573="",F574,MAX(H573,F574)))</f>
        <v/>
      </c>
      <c r="I574">
        <f>IF(OR(F574="",H574=""),"",F574/H574-1)</f>
        <v/>
      </c>
      <c r="J574">
        <f>IF(G574="","",IF(J573="",G574,MAX(J573,G574)))</f>
        <v/>
      </c>
      <c r="K574">
        <f>IF(OR(G574="",J574=""),"",G574/J574-1)</f>
        <v/>
      </c>
    </row>
    <row r="575">
      <c r="A575" s="14">
        <f>原始数据_周度!A575</f>
        <v/>
      </c>
      <c r="B575" s="15">
        <f>原始数据_周度!B575</f>
        <v/>
      </c>
      <c r="C575" s="15">
        <f>IFERROR(B575/B574-1,"")</f>
        <v/>
      </c>
      <c r="D575" s="15">
        <f>IFERROR(评分与状态_周度!F591,"")</f>
        <v/>
      </c>
      <c r="E575" s="15">
        <f>IF(OR(D575="",C575=""),"",D575*C575)</f>
        <v/>
      </c>
      <c r="F575" s="15">
        <f>IF(E575="","",IF(F574="",1,F574*(1+E575)))</f>
        <v/>
      </c>
      <c r="G575" s="15">
        <f>IF(E575="","",IF(G574="",1,G574*(1+C575)))</f>
        <v/>
      </c>
      <c r="H575" s="15">
        <f>IF(F575="","",IF(H574="",F575,MAX(H574,F575)))</f>
        <v/>
      </c>
      <c r="I575">
        <f>IF(OR(F575="",H575=""),"",F575/H575-1)</f>
        <v/>
      </c>
      <c r="J575">
        <f>IF(G575="","",IF(J574="",G575,MAX(J574,G575)))</f>
        <v/>
      </c>
      <c r="K575">
        <f>IF(OR(G575="",J575=""),"",G575/J575-1)</f>
        <v/>
      </c>
    </row>
    <row r="576">
      <c r="A576" s="14">
        <f>原始数据_周度!A576</f>
        <v/>
      </c>
      <c r="B576" s="15">
        <f>原始数据_周度!B576</f>
        <v/>
      </c>
      <c r="C576" s="15">
        <f>IFERROR(B576/B575-1,"")</f>
        <v/>
      </c>
      <c r="D576" s="15">
        <f>IFERROR(评分与状态_周度!F592,"")</f>
        <v/>
      </c>
      <c r="E576" s="15">
        <f>IF(OR(D576="",C576=""),"",D576*C576)</f>
        <v/>
      </c>
      <c r="F576" s="15">
        <f>IF(E576="","",IF(F575="",1,F575*(1+E576)))</f>
        <v/>
      </c>
      <c r="G576" s="15">
        <f>IF(E576="","",IF(G575="",1,G575*(1+C576)))</f>
        <v/>
      </c>
      <c r="H576" s="15">
        <f>IF(F576="","",IF(H575="",F576,MAX(H575,F576)))</f>
        <v/>
      </c>
      <c r="I576">
        <f>IF(OR(F576="",H576=""),"",F576/H576-1)</f>
        <v/>
      </c>
      <c r="J576">
        <f>IF(G576="","",IF(J575="",G576,MAX(J575,G576)))</f>
        <v/>
      </c>
      <c r="K576">
        <f>IF(OR(G576="",J576=""),"",G576/J576-1)</f>
        <v/>
      </c>
    </row>
    <row r="577">
      <c r="A577" s="14">
        <f>原始数据_周度!A577</f>
        <v/>
      </c>
      <c r="B577" s="15">
        <f>原始数据_周度!B577</f>
        <v/>
      </c>
      <c r="C577" s="15">
        <f>IFERROR(B577/B576-1,"")</f>
        <v/>
      </c>
      <c r="D577" s="15">
        <f>IFERROR(评分与状态_周度!F593,"")</f>
        <v/>
      </c>
      <c r="E577" s="15">
        <f>IF(OR(D577="",C577=""),"",D577*C577)</f>
        <v/>
      </c>
      <c r="F577" s="15">
        <f>IF(E577="","",IF(F576="",1,F576*(1+E577)))</f>
        <v/>
      </c>
      <c r="G577" s="15">
        <f>IF(E577="","",IF(G576="",1,G576*(1+C577)))</f>
        <v/>
      </c>
      <c r="H577" s="15">
        <f>IF(F577="","",IF(H576="",F577,MAX(H576,F577)))</f>
        <v/>
      </c>
      <c r="I577">
        <f>IF(OR(F577="",H577=""),"",F577/H577-1)</f>
        <v/>
      </c>
      <c r="J577">
        <f>IF(G577="","",IF(J576="",G577,MAX(J576,G577)))</f>
        <v/>
      </c>
      <c r="K577">
        <f>IF(OR(G577="",J577=""),"",G577/J577-1)</f>
        <v/>
      </c>
    </row>
    <row r="578">
      <c r="A578" s="14">
        <f>原始数据_周度!A578</f>
        <v/>
      </c>
      <c r="B578" s="15">
        <f>原始数据_周度!B578</f>
        <v/>
      </c>
      <c r="C578" s="15">
        <f>IFERROR(B578/B577-1,"")</f>
        <v/>
      </c>
      <c r="D578" s="15">
        <f>IFERROR(评分与状态_周度!F594,"")</f>
        <v/>
      </c>
      <c r="E578" s="15">
        <f>IF(OR(D578="",C578=""),"",D578*C578)</f>
        <v/>
      </c>
      <c r="F578" s="15">
        <f>IF(E578="","",IF(F577="",1,F577*(1+E578)))</f>
        <v/>
      </c>
      <c r="G578" s="15">
        <f>IF(E578="","",IF(G577="",1,G577*(1+C578)))</f>
        <v/>
      </c>
      <c r="H578" s="15">
        <f>IF(F578="","",IF(H577="",F578,MAX(H577,F578)))</f>
        <v/>
      </c>
      <c r="I578">
        <f>IF(OR(F578="",H578=""),"",F578/H578-1)</f>
        <v/>
      </c>
      <c r="J578">
        <f>IF(G578="","",IF(J577="",G578,MAX(J577,G578)))</f>
        <v/>
      </c>
      <c r="K578">
        <f>IF(OR(G578="",J578=""),"",G578/J578-1)</f>
        <v/>
      </c>
    </row>
    <row r="579">
      <c r="A579" s="14">
        <f>原始数据_周度!A579</f>
        <v/>
      </c>
      <c r="B579" s="15">
        <f>原始数据_周度!B579</f>
        <v/>
      </c>
      <c r="C579" s="15">
        <f>IFERROR(B579/B578-1,"")</f>
        <v/>
      </c>
      <c r="D579" s="15">
        <f>IFERROR(评分与状态_周度!F595,"")</f>
        <v/>
      </c>
      <c r="E579" s="15">
        <f>IF(OR(D579="",C579=""),"",D579*C579)</f>
        <v/>
      </c>
      <c r="F579" s="15">
        <f>IF(E579="","",IF(F578="",1,F578*(1+E579)))</f>
        <v/>
      </c>
      <c r="G579" s="15">
        <f>IF(E579="","",IF(G578="",1,G578*(1+C579)))</f>
        <v/>
      </c>
      <c r="H579" s="15">
        <f>IF(F579="","",IF(H578="",F579,MAX(H578,F579)))</f>
        <v/>
      </c>
      <c r="I579">
        <f>IF(OR(F579="",H579=""),"",F579/H579-1)</f>
        <v/>
      </c>
      <c r="J579">
        <f>IF(G579="","",IF(J578="",G579,MAX(J578,G579)))</f>
        <v/>
      </c>
      <c r="K579">
        <f>IF(OR(G579="",J579=""),"",G579/J579-1)</f>
        <v/>
      </c>
    </row>
    <row r="580">
      <c r="A580" s="14">
        <f>原始数据_周度!A580</f>
        <v/>
      </c>
      <c r="B580" s="15">
        <f>原始数据_周度!B580</f>
        <v/>
      </c>
      <c r="C580" s="15">
        <f>IFERROR(B580/B579-1,"")</f>
        <v/>
      </c>
      <c r="D580" s="15">
        <f>IFERROR(评分与状态_周度!F596,"")</f>
        <v/>
      </c>
      <c r="E580" s="15">
        <f>IF(OR(D580="",C580=""),"",D580*C580)</f>
        <v/>
      </c>
      <c r="F580" s="15">
        <f>IF(E580="","",IF(F579="",1,F579*(1+E580)))</f>
        <v/>
      </c>
      <c r="G580" s="15">
        <f>IF(E580="","",IF(G579="",1,G579*(1+C580)))</f>
        <v/>
      </c>
      <c r="H580" s="15">
        <f>IF(F580="","",IF(H579="",F580,MAX(H579,F580)))</f>
        <v/>
      </c>
      <c r="I580">
        <f>IF(OR(F580="",H580=""),"",F580/H580-1)</f>
        <v/>
      </c>
      <c r="J580">
        <f>IF(G580="","",IF(J579="",G580,MAX(J579,G580)))</f>
        <v/>
      </c>
      <c r="K580">
        <f>IF(OR(G580="",J580=""),"",G580/J580-1)</f>
        <v/>
      </c>
    </row>
    <row r="581">
      <c r="A581" s="14">
        <f>原始数据_周度!A581</f>
        <v/>
      </c>
      <c r="B581" s="15">
        <f>原始数据_周度!B581</f>
        <v/>
      </c>
      <c r="C581" s="15">
        <f>IFERROR(B581/B580-1,"")</f>
        <v/>
      </c>
      <c r="D581" s="15">
        <f>IFERROR(评分与状态_周度!F597,"")</f>
        <v/>
      </c>
      <c r="E581" s="15">
        <f>IF(OR(D581="",C581=""),"",D581*C581)</f>
        <v/>
      </c>
      <c r="F581" s="15">
        <f>IF(E581="","",IF(F580="",1,F580*(1+E581)))</f>
        <v/>
      </c>
      <c r="G581" s="15">
        <f>IF(E581="","",IF(G580="",1,G580*(1+C581)))</f>
        <v/>
      </c>
      <c r="H581" s="15">
        <f>IF(F581="","",IF(H580="",F581,MAX(H580,F581)))</f>
        <v/>
      </c>
      <c r="I581">
        <f>IF(OR(F581="",H581=""),"",F581/H581-1)</f>
        <v/>
      </c>
      <c r="J581">
        <f>IF(G581="","",IF(J580="",G581,MAX(J580,G581)))</f>
        <v/>
      </c>
      <c r="K581">
        <f>IF(OR(G581="",J581=""),"",G581/J581-1)</f>
        <v/>
      </c>
    </row>
    <row r="582">
      <c r="A582" s="14">
        <f>原始数据_周度!A582</f>
        <v/>
      </c>
      <c r="B582" s="15">
        <f>原始数据_周度!B582</f>
        <v/>
      </c>
      <c r="C582" s="15">
        <f>IFERROR(B582/B581-1,"")</f>
        <v/>
      </c>
      <c r="D582" s="15">
        <f>IFERROR(评分与状态_周度!F598,"")</f>
        <v/>
      </c>
      <c r="E582" s="15">
        <f>IF(OR(D582="",C582=""),"",D582*C582)</f>
        <v/>
      </c>
      <c r="F582" s="15">
        <f>IF(E582="","",IF(F581="",1,F581*(1+E582)))</f>
        <v/>
      </c>
      <c r="G582" s="15">
        <f>IF(E582="","",IF(G581="",1,G581*(1+C582)))</f>
        <v/>
      </c>
      <c r="H582" s="15">
        <f>IF(F582="","",IF(H581="",F582,MAX(H581,F582)))</f>
        <v/>
      </c>
      <c r="I582">
        <f>IF(OR(F582="",H582=""),"",F582/H582-1)</f>
        <v/>
      </c>
      <c r="J582">
        <f>IF(G582="","",IF(J581="",G582,MAX(J581,G582)))</f>
        <v/>
      </c>
      <c r="K582">
        <f>IF(OR(G582="",J582=""),"",G582/J582-1)</f>
        <v/>
      </c>
    </row>
    <row r="583">
      <c r="A583" s="14">
        <f>原始数据_周度!A583</f>
        <v/>
      </c>
      <c r="B583" s="15">
        <f>原始数据_周度!B583</f>
        <v/>
      </c>
      <c r="C583" s="15">
        <f>IFERROR(B583/B582-1,"")</f>
        <v/>
      </c>
      <c r="D583" s="15">
        <f>IFERROR(评分与状态_周度!F599,"")</f>
        <v/>
      </c>
      <c r="E583" s="15">
        <f>IF(OR(D583="",C583=""),"",D583*C583)</f>
        <v/>
      </c>
      <c r="F583" s="15">
        <f>IF(E583="","",IF(F582="",1,F582*(1+E583)))</f>
        <v/>
      </c>
      <c r="G583" s="15">
        <f>IF(E583="","",IF(G582="",1,G582*(1+C583)))</f>
        <v/>
      </c>
      <c r="H583" s="15">
        <f>IF(F583="","",IF(H582="",F583,MAX(H582,F583)))</f>
        <v/>
      </c>
      <c r="I583">
        <f>IF(OR(F583="",H583=""),"",F583/H583-1)</f>
        <v/>
      </c>
      <c r="J583">
        <f>IF(G583="","",IF(J582="",G583,MAX(J582,G583)))</f>
        <v/>
      </c>
      <c r="K583">
        <f>IF(OR(G583="",J583=""),"",G583/J583-1)</f>
        <v/>
      </c>
    </row>
    <row r="584">
      <c r="A584" s="14">
        <f>原始数据_周度!A584</f>
        <v/>
      </c>
      <c r="B584" s="15">
        <f>原始数据_周度!B584</f>
        <v/>
      </c>
      <c r="C584" s="15">
        <f>IFERROR(B584/B583-1,"")</f>
        <v/>
      </c>
      <c r="D584" s="15">
        <f>IFERROR(评分与状态_周度!F600,"")</f>
        <v/>
      </c>
      <c r="E584" s="15">
        <f>IF(OR(D584="",C584=""),"",D584*C584)</f>
        <v/>
      </c>
      <c r="F584" s="15">
        <f>IF(E584="","",IF(F583="",1,F583*(1+E584)))</f>
        <v/>
      </c>
      <c r="G584" s="15">
        <f>IF(E584="","",IF(G583="",1,G583*(1+C584)))</f>
        <v/>
      </c>
      <c r="H584" s="15">
        <f>IF(F584="","",IF(H583="",F584,MAX(H583,F584)))</f>
        <v/>
      </c>
      <c r="I584">
        <f>IF(OR(F584="",H584=""),"",F584/H584-1)</f>
        <v/>
      </c>
      <c r="J584">
        <f>IF(G584="","",IF(J583="",G584,MAX(J583,G584)))</f>
        <v/>
      </c>
      <c r="K584">
        <f>IF(OR(G584="",J584=""),"",G584/J584-1)</f>
        <v/>
      </c>
    </row>
    <row r="585">
      <c r="A585" s="14">
        <f>原始数据_周度!A585</f>
        <v/>
      </c>
      <c r="B585" s="15">
        <f>原始数据_周度!B585</f>
        <v/>
      </c>
      <c r="C585" s="15">
        <f>IFERROR(B585/B584-1,"")</f>
        <v/>
      </c>
      <c r="D585" s="15">
        <f>IFERROR(评分与状态_周度!F601,"")</f>
        <v/>
      </c>
      <c r="E585" s="15">
        <f>IF(OR(D585="",C585=""),"",D585*C585)</f>
        <v/>
      </c>
      <c r="F585" s="15">
        <f>IF(E585="","",IF(F584="",1,F584*(1+E585)))</f>
        <v/>
      </c>
      <c r="G585" s="15">
        <f>IF(E585="","",IF(G584="",1,G584*(1+C585)))</f>
        <v/>
      </c>
      <c r="H585" s="15">
        <f>IF(F585="","",IF(H584="",F585,MAX(H584,F585)))</f>
        <v/>
      </c>
      <c r="I585">
        <f>IF(OR(F585="",H585=""),"",F585/H585-1)</f>
        <v/>
      </c>
      <c r="J585">
        <f>IF(G585="","",IF(J584="",G585,MAX(J584,G585)))</f>
        <v/>
      </c>
      <c r="K585">
        <f>IF(OR(G585="",J585=""),"",G585/J585-1)</f>
        <v/>
      </c>
    </row>
    <row r="586">
      <c r="A586" s="14">
        <f>原始数据_周度!A586</f>
        <v/>
      </c>
      <c r="B586" s="15">
        <f>原始数据_周度!B586</f>
        <v/>
      </c>
      <c r="C586" s="15">
        <f>IFERROR(B586/B585-1,"")</f>
        <v/>
      </c>
      <c r="D586" s="15">
        <f>IFERROR(评分与状态_周度!F602,"")</f>
        <v/>
      </c>
      <c r="E586" s="15">
        <f>IF(OR(D586="",C586=""),"",D586*C586)</f>
        <v/>
      </c>
      <c r="F586" s="15">
        <f>IF(E586="","",IF(F585="",1,F585*(1+E586)))</f>
        <v/>
      </c>
      <c r="G586" s="15">
        <f>IF(E586="","",IF(G585="",1,G585*(1+C586)))</f>
        <v/>
      </c>
      <c r="H586" s="15">
        <f>IF(F586="","",IF(H585="",F586,MAX(H585,F586)))</f>
        <v/>
      </c>
      <c r="I586">
        <f>IF(OR(F586="",H586=""),"",F586/H586-1)</f>
        <v/>
      </c>
      <c r="J586">
        <f>IF(G586="","",IF(J585="",G586,MAX(J585,G586)))</f>
        <v/>
      </c>
      <c r="K586">
        <f>IF(OR(G586="",J586=""),"",G586/J586-1)</f>
        <v/>
      </c>
    </row>
    <row r="587">
      <c r="A587" s="14">
        <f>原始数据_周度!A587</f>
        <v/>
      </c>
      <c r="B587" s="15">
        <f>原始数据_周度!B587</f>
        <v/>
      </c>
      <c r="C587" s="15">
        <f>IFERROR(B587/B586-1,"")</f>
        <v/>
      </c>
      <c r="D587" s="15">
        <f>IFERROR(评分与状态_周度!F603,"")</f>
        <v/>
      </c>
      <c r="E587" s="15">
        <f>IF(OR(D587="",C587=""),"",D587*C587)</f>
        <v/>
      </c>
      <c r="F587" s="15">
        <f>IF(E587="","",IF(F586="",1,F586*(1+E587)))</f>
        <v/>
      </c>
      <c r="G587" s="15">
        <f>IF(E587="","",IF(G586="",1,G586*(1+C587)))</f>
        <v/>
      </c>
      <c r="H587" s="15">
        <f>IF(F587="","",IF(H586="",F587,MAX(H586,F587)))</f>
        <v/>
      </c>
      <c r="I587">
        <f>IF(OR(F587="",H587=""),"",F587/H587-1)</f>
        <v/>
      </c>
      <c r="J587">
        <f>IF(G587="","",IF(J586="",G587,MAX(J586,G587)))</f>
        <v/>
      </c>
      <c r="K587">
        <f>IF(OR(G587="",J587=""),"",G587/J587-1)</f>
        <v/>
      </c>
    </row>
    <row r="588">
      <c r="A588" s="14">
        <f>原始数据_周度!A588</f>
        <v/>
      </c>
      <c r="B588" s="15">
        <f>原始数据_周度!B588</f>
        <v/>
      </c>
      <c r="C588" s="15">
        <f>IFERROR(B588/B587-1,"")</f>
        <v/>
      </c>
      <c r="D588" s="15">
        <f>IFERROR(评分与状态_周度!F604,"")</f>
        <v/>
      </c>
      <c r="E588" s="15">
        <f>IF(OR(D588="",C588=""),"",D588*C588)</f>
        <v/>
      </c>
      <c r="F588" s="15">
        <f>IF(E588="","",IF(F587="",1,F587*(1+E588)))</f>
        <v/>
      </c>
      <c r="G588" s="15">
        <f>IF(E588="","",IF(G587="",1,G587*(1+C588)))</f>
        <v/>
      </c>
      <c r="H588" s="15">
        <f>IF(F588="","",IF(H587="",F588,MAX(H587,F588)))</f>
        <v/>
      </c>
      <c r="I588">
        <f>IF(OR(F588="",H588=""),"",F588/H588-1)</f>
        <v/>
      </c>
      <c r="J588">
        <f>IF(G588="","",IF(J587="",G588,MAX(J587,G588)))</f>
        <v/>
      </c>
      <c r="K588">
        <f>IF(OR(G588="",J588=""),"",G588/J588-1)</f>
        <v/>
      </c>
    </row>
    <row r="589">
      <c r="A589" s="14">
        <f>原始数据_周度!A589</f>
        <v/>
      </c>
      <c r="B589" s="15">
        <f>原始数据_周度!B589</f>
        <v/>
      </c>
      <c r="C589" s="15">
        <f>IFERROR(B589/B588-1,"")</f>
        <v/>
      </c>
      <c r="D589" s="15">
        <f>IFERROR(评分与状态_周度!F605,"")</f>
        <v/>
      </c>
      <c r="E589" s="15">
        <f>IF(OR(D589="",C589=""),"",D589*C589)</f>
        <v/>
      </c>
      <c r="F589" s="15">
        <f>IF(E589="","",IF(F588="",1,F588*(1+E589)))</f>
        <v/>
      </c>
      <c r="G589" s="15">
        <f>IF(E589="","",IF(G588="",1,G588*(1+C589)))</f>
        <v/>
      </c>
      <c r="H589" s="15">
        <f>IF(F589="","",IF(H588="",F589,MAX(H588,F589)))</f>
        <v/>
      </c>
      <c r="I589">
        <f>IF(OR(F589="",H589=""),"",F589/H589-1)</f>
        <v/>
      </c>
      <c r="J589">
        <f>IF(G589="","",IF(J588="",G589,MAX(J588,G589)))</f>
        <v/>
      </c>
      <c r="K589">
        <f>IF(OR(G589="",J589=""),"",G589/J589-1)</f>
        <v/>
      </c>
    </row>
    <row r="590">
      <c r="A590" s="14">
        <f>原始数据_周度!A590</f>
        <v/>
      </c>
      <c r="B590" s="15">
        <f>原始数据_周度!B590</f>
        <v/>
      </c>
      <c r="C590" s="15">
        <f>IFERROR(B590/B589-1,"")</f>
        <v/>
      </c>
      <c r="D590" s="15">
        <f>IFERROR(评分与状态_周度!F606,"")</f>
        <v/>
      </c>
      <c r="E590" s="15">
        <f>IF(OR(D590="",C590=""),"",D590*C590)</f>
        <v/>
      </c>
      <c r="F590" s="15">
        <f>IF(E590="","",IF(F589="",1,F589*(1+E590)))</f>
        <v/>
      </c>
      <c r="G590" s="15">
        <f>IF(E590="","",IF(G589="",1,G589*(1+C590)))</f>
        <v/>
      </c>
      <c r="H590" s="15">
        <f>IF(F590="","",IF(H589="",F590,MAX(H589,F590)))</f>
        <v/>
      </c>
      <c r="I590">
        <f>IF(OR(F590="",H590=""),"",F590/H590-1)</f>
        <v/>
      </c>
      <c r="J590">
        <f>IF(G590="","",IF(J589="",G590,MAX(J589,G590)))</f>
        <v/>
      </c>
      <c r="K590">
        <f>IF(OR(G590="",J590=""),"",G590/J590-1)</f>
        <v/>
      </c>
    </row>
    <row r="591">
      <c r="A591" s="14">
        <f>原始数据_周度!A591</f>
        <v/>
      </c>
      <c r="B591" s="15">
        <f>原始数据_周度!B591</f>
        <v/>
      </c>
      <c r="C591" s="15">
        <f>IFERROR(B591/B590-1,"")</f>
        <v/>
      </c>
      <c r="D591" s="15">
        <f>IFERROR(评分与状态_周度!F607,"")</f>
        <v/>
      </c>
      <c r="E591" s="15">
        <f>IF(OR(D591="",C591=""),"",D591*C591)</f>
        <v/>
      </c>
      <c r="F591" s="15">
        <f>IF(E591="","",IF(F590="",1,F590*(1+E591)))</f>
        <v/>
      </c>
      <c r="G591" s="15">
        <f>IF(E591="","",IF(G590="",1,G590*(1+C591)))</f>
        <v/>
      </c>
      <c r="H591" s="15">
        <f>IF(F591="","",IF(H590="",F591,MAX(H590,F591)))</f>
        <v/>
      </c>
      <c r="I591">
        <f>IF(OR(F591="",H591=""),"",F591/H591-1)</f>
        <v/>
      </c>
      <c r="J591">
        <f>IF(G591="","",IF(J590="",G591,MAX(J590,G591)))</f>
        <v/>
      </c>
      <c r="K591">
        <f>IF(OR(G591="",J591=""),"",G591/J591-1)</f>
        <v/>
      </c>
    </row>
    <row r="592">
      <c r="A592" s="14">
        <f>原始数据_周度!A592</f>
        <v/>
      </c>
      <c r="B592" s="15">
        <f>原始数据_周度!B592</f>
        <v/>
      </c>
      <c r="C592" s="15">
        <f>IFERROR(B592/B591-1,"")</f>
        <v/>
      </c>
      <c r="D592" s="15">
        <f>IFERROR(评分与状态_周度!F608,"")</f>
        <v/>
      </c>
      <c r="E592" s="15">
        <f>IF(OR(D592="",C592=""),"",D592*C592)</f>
        <v/>
      </c>
      <c r="F592" s="15">
        <f>IF(E592="","",IF(F591="",1,F591*(1+E592)))</f>
        <v/>
      </c>
      <c r="G592" s="15">
        <f>IF(E592="","",IF(G591="",1,G591*(1+C592)))</f>
        <v/>
      </c>
      <c r="H592" s="15">
        <f>IF(F592="","",IF(H591="",F592,MAX(H591,F592)))</f>
        <v/>
      </c>
      <c r="I592">
        <f>IF(OR(F592="",H592=""),"",F592/H592-1)</f>
        <v/>
      </c>
      <c r="J592">
        <f>IF(G592="","",IF(J591="",G592,MAX(J591,G592)))</f>
        <v/>
      </c>
      <c r="K592">
        <f>IF(OR(G592="",J592=""),"",G592/J592-1)</f>
        <v/>
      </c>
    </row>
    <row r="593">
      <c r="A593" s="14">
        <f>原始数据_周度!A593</f>
        <v/>
      </c>
      <c r="B593" s="15">
        <f>原始数据_周度!B593</f>
        <v/>
      </c>
      <c r="C593" s="15">
        <f>IFERROR(B593/B592-1,"")</f>
        <v/>
      </c>
      <c r="D593" s="15">
        <f>IFERROR(评分与状态_周度!F609,"")</f>
        <v/>
      </c>
      <c r="E593" s="15">
        <f>IF(OR(D593="",C593=""),"",D593*C593)</f>
        <v/>
      </c>
      <c r="F593" s="15">
        <f>IF(E593="","",IF(F592="",1,F592*(1+E593)))</f>
        <v/>
      </c>
      <c r="G593" s="15">
        <f>IF(E593="","",IF(G592="",1,G592*(1+C593)))</f>
        <v/>
      </c>
      <c r="H593" s="15">
        <f>IF(F593="","",IF(H592="",F593,MAX(H592,F593)))</f>
        <v/>
      </c>
      <c r="I593">
        <f>IF(OR(F593="",H593=""),"",F593/H593-1)</f>
        <v/>
      </c>
      <c r="J593">
        <f>IF(G593="","",IF(J592="",G593,MAX(J592,G593)))</f>
        <v/>
      </c>
      <c r="K593">
        <f>IF(OR(G593="",J593=""),"",G593/J593-1)</f>
        <v/>
      </c>
    </row>
    <row r="594">
      <c r="A594" s="14">
        <f>原始数据_周度!A594</f>
        <v/>
      </c>
      <c r="B594" s="15">
        <f>原始数据_周度!B594</f>
        <v/>
      </c>
      <c r="C594" s="15">
        <f>IFERROR(B594/B593-1,"")</f>
        <v/>
      </c>
      <c r="D594" s="15">
        <f>IFERROR(评分与状态_周度!F610,"")</f>
        <v/>
      </c>
      <c r="E594" s="15">
        <f>IF(OR(D594="",C594=""),"",D594*C594)</f>
        <v/>
      </c>
      <c r="F594" s="15">
        <f>IF(E594="","",IF(F593="",1,F593*(1+E594)))</f>
        <v/>
      </c>
      <c r="G594" s="15">
        <f>IF(E594="","",IF(G593="",1,G593*(1+C594)))</f>
        <v/>
      </c>
      <c r="H594" s="15">
        <f>IF(F594="","",IF(H593="",F594,MAX(H593,F594)))</f>
        <v/>
      </c>
      <c r="I594">
        <f>IF(OR(F594="",H594=""),"",F594/H594-1)</f>
        <v/>
      </c>
      <c r="J594">
        <f>IF(G594="","",IF(J593="",G594,MAX(J593,G594)))</f>
        <v/>
      </c>
      <c r="K594">
        <f>IF(OR(G594="",J594=""),"",G594/J594-1)</f>
        <v/>
      </c>
    </row>
    <row r="595">
      <c r="A595" s="14">
        <f>原始数据_周度!A595</f>
        <v/>
      </c>
      <c r="B595" s="15">
        <f>原始数据_周度!B595</f>
        <v/>
      </c>
      <c r="C595" s="15">
        <f>IFERROR(B595/B594-1,"")</f>
        <v/>
      </c>
      <c r="D595" s="15">
        <f>IFERROR(评分与状态_周度!F611,"")</f>
        <v/>
      </c>
      <c r="E595" s="15">
        <f>IF(OR(D595="",C595=""),"",D595*C595)</f>
        <v/>
      </c>
      <c r="F595" s="15">
        <f>IF(E595="","",IF(F594="",1,F594*(1+E595)))</f>
        <v/>
      </c>
      <c r="G595" s="15">
        <f>IF(E595="","",IF(G594="",1,G594*(1+C595)))</f>
        <v/>
      </c>
      <c r="H595" s="15">
        <f>IF(F595="","",IF(H594="",F595,MAX(H594,F595)))</f>
        <v/>
      </c>
      <c r="I595">
        <f>IF(OR(F595="",H595=""),"",F595/H595-1)</f>
        <v/>
      </c>
      <c r="J595">
        <f>IF(G595="","",IF(J594="",G595,MAX(J594,G595)))</f>
        <v/>
      </c>
      <c r="K595">
        <f>IF(OR(G595="",J595=""),"",G595/J595-1)</f>
        <v/>
      </c>
    </row>
    <row r="596">
      <c r="A596" s="14">
        <f>原始数据_周度!A596</f>
        <v/>
      </c>
      <c r="B596" s="15">
        <f>原始数据_周度!B596</f>
        <v/>
      </c>
      <c r="C596" s="15">
        <f>IFERROR(B596/B595-1,"")</f>
        <v/>
      </c>
      <c r="D596" s="15">
        <f>IFERROR(评分与状态_周度!F612,"")</f>
        <v/>
      </c>
      <c r="E596" s="15">
        <f>IF(OR(D596="",C596=""),"",D596*C596)</f>
        <v/>
      </c>
      <c r="F596" s="15">
        <f>IF(E596="","",IF(F595="",1,F595*(1+E596)))</f>
        <v/>
      </c>
      <c r="G596" s="15">
        <f>IF(E596="","",IF(G595="",1,G595*(1+C596)))</f>
        <v/>
      </c>
      <c r="H596" s="15">
        <f>IF(F596="","",IF(H595="",F596,MAX(H595,F596)))</f>
        <v/>
      </c>
      <c r="I596">
        <f>IF(OR(F596="",H596=""),"",F596/H596-1)</f>
        <v/>
      </c>
      <c r="J596">
        <f>IF(G596="","",IF(J595="",G596,MAX(J595,G596)))</f>
        <v/>
      </c>
      <c r="K596">
        <f>IF(OR(G596="",J596=""),"",G596/J596-1)</f>
        <v/>
      </c>
    </row>
    <row r="597">
      <c r="A597" s="14">
        <f>原始数据_周度!A597</f>
        <v/>
      </c>
      <c r="B597" s="15">
        <f>原始数据_周度!B597</f>
        <v/>
      </c>
      <c r="C597" s="15">
        <f>IFERROR(B597/B596-1,"")</f>
        <v/>
      </c>
      <c r="D597" s="15">
        <f>IFERROR(评分与状态_周度!F613,"")</f>
        <v/>
      </c>
      <c r="E597" s="15">
        <f>IF(OR(D597="",C597=""),"",D597*C597)</f>
        <v/>
      </c>
      <c r="F597" s="15">
        <f>IF(E597="","",IF(F596="",1,F596*(1+E597)))</f>
        <v/>
      </c>
      <c r="G597" s="15">
        <f>IF(E597="","",IF(G596="",1,G596*(1+C597)))</f>
        <v/>
      </c>
      <c r="H597" s="15">
        <f>IF(F597="","",IF(H596="",F597,MAX(H596,F597)))</f>
        <v/>
      </c>
      <c r="I597">
        <f>IF(OR(F597="",H597=""),"",F597/H597-1)</f>
        <v/>
      </c>
      <c r="J597">
        <f>IF(G597="","",IF(J596="",G597,MAX(J596,G597)))</f>
        <v/>
      </c>
      <c r="K597">
        <f>IF(OR(G597="",J597=""),"",G597/J597-1)</f>
        <v/>
      </c>
    </row>
    <row r="598">
      <c r="A598" s="14">
        <f>原始数据_周度!A598</f>
        <v/>
      </c>
      <c r="B598" s="15">
        <f>原始数据_周度!B598</f>
        <v/>
      </c>
      <c r="C598" s="15">
        <f>IFERROR(B598/B597-1,"")</f>
        <v/>
      </c>
      <c r="D598" s="15">
        <f>IFERROR(评分与状态_周度!F614,"")</f>
        <v/>
      </c>
      <c r="E598" s="15">
        <f>IF(OR(D598="",C598=""),"",D598*C598)</f>
        <v/>
      </c>
      <c r="F598" s="15">
        <f>IF(E598="","",IF(F597="",1,F597*(1+E598)))</f>
        <v/>
      </c>
      <c r="G598" s="15">
        <f>IF(E598="","",IF(G597="",1,G597*(1+C598)))</f>
        <v/>
      </c>
      <c r="H598" s="15">
        <f>IF(F598="","",IF(H597="",F598,MAX(H597,F598)))</f>
        <v/>
      </c>
      <c r="I598">
        <f>IF(OR(F598="",H598=""),"",F598/H598-1)</f>
        <v/>
      </c>
      <c r="J598">
        <f>IF(G598="","",IF(J597="",G598,MAX(J597,G598)))</f>
        <v/>
      </c>
      <c r="K598">
        <f>IF(OR(G598="",J598=""),"",G598/J598-1)</f>
        <v/>
      </c>
    </row>
    <row r="599">
      <c r="A599" s="14">
        <f>原始数据_周度!A599</f>
        <v/>
      </c>
      <c r="B599" s="15">
        <f>原始数据_周度!B599</f>
        <v/>
      </c>
      <c r="C599" s="15">
        <f>IFERROR(B599/B598-1,"")</f>
        <v/>
      </c>
      <c r="D599" s="15">
        <f>IFERROR(评分与状态_周度!F615,"")</f>
        <v/>
      </c>
      <c r="E599" s="15">
        <f>IF(OR(D599="",C599=""),"",D599*C599)</f>
        <v/>
      </c>
      <c r="F599" s="15">
        <f>IF(E599="","",IF(F598="",1,F598*(1+E599)))</f>
        <v/>
      </c>
      <c r="G599" s="15">
        <f>IF(E599="","",IF(G598="",1,G598*(1+C599)))</f>
        <v/>
      </c>
      <c r="H599" s="15">
        <f>IF(F599="","",IF(H598="",F599,MAX(H598,F599)))</f>
        <v/>
      </c>
      <c r="I599">
        <f>IF(OR(F599="",H599=""),"",F599/H599-1)</f>
        <v/>
      </c>
      <c r="J599">
        <f>IF(G599="","",IF(J598="",G599,MAX(J598,G599)))</f>
        <v/>
      </c>
      <c r="K599">
        <f>IF(OR(G599="",J599=""),"",G599/J599-1)</f>
        <v/>
      </c>
    </row>
    <row r="600">
      <c r="A600" s="14">
        <f>原始数据_周度!A600</f>
        <v/>
      </c>
      <c r="B600" s="15">
        <f>原始数据_周度!B600</f>
        <v/>
      </c>
      <c r="C600" s="15">
        <f>IFERROR(B600/B599-1,"")</f>
        <v/>
      </c>
      <c r="D600" s="15">
        <f>IFERROR(评分与状态_周度!F616,"")</f>
        <v/>
      </c>
      <c r="E600" s="15">
        <f>IF(OR(D600="",C600=""),"",D600*C600)</f>
        <v/>
      </c>
      <c r="F600" s="15">
        <f>IF(E600="","",IF(F599="",1,F599*(1+E600)))</f>
        <v/>
      </c>
      <c r="G600" s="15">
        <f>IF(E600="","",IF(G599="",1,G599*(1+C600)))</f>
        <v/>
      </c>
      <c r="H600" s="15">
        <f>IF(F600="","",IF(H599="",F600,MAX(H599,F600)))</f>
        <v/>
      </c>
      <c r="I600">
        <f>IF(OR(F600="",H600=""),"",F600/H600-1)</f>
        <v/>
      </c>
      <c r="J600">
        <f>IF(G600="","",IF(J599="",G600,MAX(J599,G600)))</f>
        <v/>
      </c>
      <c r="K600">
        <f>IF(OR(G600="",J600=""),"",G600/J600-1)</f>
        <v/>
      </c>
    </row>
    <row r="601">
      <c r="A601" s="14">
        <f>原始数据_周度!A601</f>
        <v/>
      </c>
      <c r="B601" s="15">
        <f>原始数据_周度!B601</f>
        <v/>
      </c>
      <c r="C601" s="15">
        <f>IFERROR(B601/B600-1,"")</f>
        <v/>
      </c>
      <c r="D601" s="15">
        <f>IFERROR(评分与状态_周度!F617,"")</f>
        <v/>
      </c>
      <c r="E601" s="15">
        <f>IF(OR(D601="",C601=""),"",D601*C601)</f>
        <v/>
      </c>
      <c r="F601" s="15">
        <f>IF(E601="","",IF(F600="",1,F600*(1+E601)))</f>
        <v/>
      </c>
      <c r="G601" s="15">
        <f>IF(E601="","",IF(G600="",1,G600*(1+C601)))</f>
        <v/>
      </c>
      <c r="H601" s="15">
        <f>IF(F601="","",IF(H600="",F601,MAX(H600,F601)))</f>
        <v/>
      </c>
      <c r="I601">
        <f>IF(OR(F601="",H601=""),"",F601/H601-1)</f>
        <v/>
      </c>
      <c r="J601">
        <f>IF(G601="","",IF(J600="",G601,MAX(J600,G601)))</f>
        <v/>
      </c>
      <c r="K601">
        <f>IF(OR(G601="",J601=""),"",G601/J601-1)</f>
        <v/>
      </c>
    </row>
    <row r="602">
      <c r="A602" s="14">
        <f>原始数据_周度!A602</f>
        <v/>
      </c>
      <c r="B602" s="15">
        <f>原始数据_周度!B602</f>
        <v/>
      </c>
      <c r="C602" s="15">
        <f>IFERROR(B602/B601-1,"")</f>
        <v/>
      </c>
      <c r="D602" s="15">
        <f>IFERROR(评分与状态_周度!F618,"")</f>
        <v/>
      </c>
      <c r="E602" s="15">
        <f>IF(OR(D602="",C602=""),"",D602*C602)</f>
        <v/>
      </c>
      <c r="F602" s="15">
        <f>IF(E602="","",IF(F601="",1,F601*(1+E602)))</f>
        <v/>
      </c>
      <c r="G602" s="15">
        <f>IF(E602="","",IF(G601="",1,G601*(1+C602)))</f>
        <v/>
      </c>
      <c r="H602" s="15">
        <f>IF(F602="","",IF(H601="",F602,MAX(H601,F602)))</f>
        <v/>
      </c>
      <c r="I602">
        <f>IF(OR(F602="",H602=""),"",F602/H602-1)</f>
        <v/>
      </c>
      <c r="J602">
        <f>IF(G602="","",IF(J601="",G602,MAX(J601,G602)))</f>
        <v/>
      </c>
      <c r="K602">
        <f>IF(OR(G602="",J602=""),"",G602/J602-1)</f>
        <v/>
      </c>
    </row>
    <row r="603">
      <c r="A603" s="14">
        <f>原始数据_周度!A603</f>
        <v/>
      </c>
      <c r="B603" s="15">
        <f>原始数据_周度!B603</f>
        <v/>
      </c>
      <c r="C603" s="15">
        <f>IFERROR(B603/B602-1,"")</f>
        <v/>
      </c>
      <c r="D603" s="15">
        <f>IFERROR(评分与状态_周度!F619,"")</f>
        <v/>
      </c>
      <c r="E603" s="15">
        <f>IF(OR(D603="",C603=""),"",D603*C603)</f>
        <v/>
      </c>
      <c r="F603" s="15">
        <f>IF(E603="","",IF(F602="",1,F602*(1+E603)))</f>
        <v/>
      </c>
      <c r="G603" s="15">
        <f>IF(E603="","",IF(G602="",1,G602*(1+C603)))</f>
        <v/>
      </c>
      <c r="H603" s="15">
        <f>IF(F603="","",IF(H602="",F603,MAX(H602,F603)))</f>
        <v/>
      </c>
      <c r="I603">
        <f>IF(OR(F603="",H603=""),"",F603/H603-1)</f>
        <v/>
      </c>
      <c r="J603">
        <f>IF(G603="","",IF(J602="",G603,MAX(J602,G603)))</f>
        <v/>
      </c>
      <c r="K603">
        <f>IF(OR(G603="",J603=""),"",G603/J603-1)</f>
        <v/>
      </c>
    </row>
    <row r="604">
      <c r="A604" s="14">
        <f>原始数据_周度!A604</f>
        <v/>
      </c>
      <c r="B604" s="15">
        <f>原始数据_周度!B604</f>
        <v/>
      </c>
      <c r="C604" s="15">
        <f>IFERROR(B604/B603-1,"")</f>
        <v/>
      </c>
      <c r="D604" s="15">
        <f>IFERROR(评分与状态_周度!F620,"")</f>
        <v/>
      </c>
      <c r="E604" s="15">
        <f>IF(OR(D604="",C604=""),"",D604*C604)</f>
        <v/>
      </c>
      <c r="F604" s="15">
        <f>IF(E604="","",IF(F603="",1,F603*(1+E604)))</f>
        <v/>
      </c>
      <c r="G604" s="15">
        <f>IF(E604="","",IF(G603="",1,G603*(1+C604)))</f>
        <v/>
      </c>
      <c r="H604" s="15">
        <f>IF(F604="","",IF(H603="",F604,MAX(H603,F604)))</f>
        <v/>
      </c>
      <c r="I604">
        <f>IF(OR(F604="",H604=""),"",F604/H604-1)</f>
        <v/>
      </c>
      <c r="J604">
        <f>IF(G604="","",IF(J603="",G604,MAX(J603,G604)))</f>
        <v/>
      </c>
      <c r="K604">
        <f>IF(OR(G604="",J604=""),"",G604/J604-1)</f>
        <v/>
      </c>
    </row>
    <row r="605">
      <c r="A605" s="14">
        <f>原始数据_周度!A605</f>
        <v/>
      </c>
      <c r="B605" s="15">
        <f>原始数据_周度!B605</f>
        <v/>
      </c>
      <c r="C605" s="15">
        <f>IFERROR(B605/B604-1,"")</f>
        <v/>
      </c>
      <c r="D605" s="15">
        <f>IFERROR(评分与状态_周度!F621,"")</f>
        <v/>
      </c>
      <c r="E605" s="15">
        <f>IF(OR(D605="",C605=""),"",D605*C605)</f>
        <v/>
      </c>
      <c r="F605" s="15">
        <f>IF(E605="","",IF(F604="",1,F604*(1+E605)))</f>
        <v/>
      </c>
      <c r="G605" s="15">
        <f>IF(E605="","",IF(G604="",1,G604*(1+C605)))</f>
        <v/>
      </c>
      <c r="H605" s="15">
        <f>IF(F605="","",IF(H604="",F605,MAX(H604,F605)))</f>
        <v/>
      </c>
      <c r="I605">
        <f>IF(OR(F605="",H605=""),"",F605/H605-1)</f>
        <v/>
      </c>
      <c r="J605">
        <f>IF(G605="","",IF(J604="",G605,MAX(J604,G605)))</f>
        <v/>
      </c>
      <c r="K605">
        <f>IF(OR(G605="",J605=""),"",G605/J605-1)</f>
        <v/>
      </c>
    </row>
    <row r="606">
      <c r="A606" s="14">
        <f>原始数据_周度!A606</f>
        <v/>
      </c>
      <c r="B606" s="15">
        <f>原始数据_周度!B606</f>
        <v/>
      </c>
      <c r="C606" s="15">
        <f>IFERROR(B606/B605-1,"")</f>
        <v/>
      </c>
      <c r="D606" s="15">
        <f>IFERROR(评分与状态_周度!F622,"")</f>
        <v/>
      </c>
      <c r="E606" s="15">
        <f>IF(OR(D606="",C606=""),"",D606*C606)</f>
        <v/>
      </c>
      <c r="F606" s="15">
        <f>IF(E606="","",IF(F605="",1,F605*(1+E606)))</f>
        <v/>
      </c>
      <c r="G606" s="15">
        <f>IF(E606="","",IF(G605="",1,G605*(1+C606)))</f>
        <v/>
      </c>
      <c r="H606" s="15">
        <f>IF(F606="","",IF(H605="",F606,MAX(H605,F606)))</f>
        <v/>
      </c>
      <c r="I606">
        <f>IF(OR(F606="",H606=""),"",F606/H606-1)</f>
        <v/>
      </c>
      <c r="J606">
        <f>IF(G606="","",IF(J605="",G606,MAX(J605,G606)))</f>
        <v/>
      </c>
      <c r="K606">
        <f>IF(OR(G606="",J606=""),"",G606/J606-1)</f>
        <v/>
      </c>
    </row>
    <row r="607">
      <c r="A607" s="14">
        <f>原始数据_周度!A607</f>
        <v/>
      </c>
      <c r="B607" s="15">
        <f>原始数据_周度!B607</f>
        <v/>
      </c>
      <c r="C607" s="15">
        <f>IFERROR(B607/B606-1,"")</f>
        <v/>
      </c>
      <c r="D607" s="15">
        <f>IFERROR(评分与状态_周度!F623,"")</f>
        <v/>
      </c>
      <c r="E607" s="15">
        <f>IF(OR(D607="",C607=""),"",D607*C607)</f>
        <v/>
      </c>
      <c r="F607" s="15">
        <f>IF(E607="","",IF(F606="",1,F606*(1+E607)))</f>
        <v/>
      </c>
      <c r="G607" s="15">
        <f>IF(E607="","",IF(G606="",1,G606*(1+C607)))</f>
        <v/>
      </c>
      <c r="H607" s="15">
        <f>IF(F607="","",IF(H606="",F607,MAX(H606,F607)))</f>
        <v/>
      </c>
      <c r="I607">
        <f>IF(OR(F607="",H607=""),"",F607/H607-1)</f>
        <v/>
      </c>
      <c r="J607">
        <f>IF(G607="","",IF(J606="",G607,MAX(J606,G607)))</f>
        <v/>
      </c>
      <c r="K607">
        <f>IF(OR(G607="",J607=""),"",G607/J607-1)</f>
        <v/>
      </c>
    </row>
    <row r="608">
      <c r="A608" s="14">
        <f>原始数据_周度!A608</f>
        <v/>
      </c>
      <c r="B608" s="15">
        <f>原始数据_周度!B608</f>
        <v/>
      </c>
      <c r="C608" s="15">
        <f>IFERROR(B608/B607-1,"")</f>
        <v/>
      </c>
      <c r="D608" s="15">
        <f>IFERROR(评分与状态_周度!F624,"")</f>
        <v/>
      </c>
      <c r="E608" s="15">
        <f>IF(OR(D608="",C608=""),"",D608*C608)</f>
        <v/>
      </c>
      <c r="F608" s="15">
        <f>IF(E608="","",IF(F607="",1,F607*(1+E608)))</f>
        <v/>
      </c>
      <c r="G608" s="15">
        <f>IF(E608="","",IF(G607="",1,G607*(1+C608)))</f>
        <v/>
      </c>
      <c r="H608" s="15">
        <f>IF(F608="","",IF(H607="",F608,MAX(H607,F608)))</f>
        <v/>
      </c>
      <c r="I608">
        <f>IF(OR(F608="",H608=""),"",F608/H608-1)</f>
        <v/>
      </c>
      <c r="J608">
        <f>IF(G608="","",IF(J607="",G608,MAX(J607,G608)))</f>
        <v/>
      </c>
      <c r="K608">
        <f>IF(OR(G608="",J608=""),"",G608/J608-1)</f>
        <v/>
      </c>
    </row>
    <row r="609">
      <c r="A609" s="14">
        <f>原始数据_周度!A609</f>
        <v/>
      </c>
      <c r="B609" s="15">
        <f>原始数据_周度!B609</f>
        <v/>
      </c>
      <c r="C609" s="15">
        <f>IFERROR(B609/B608-1,"")</f>
        <v/>
      </c>
      <c r="D609" s="15">
        <f>IFERROR(评分与状态_周度!F625,"")</f>
        <v/>
      </c>
      <c r="E609" s="15">
        <f>IF(OR(D609="",C609=""),"",D609*C609)</f>
        <v/>
      </c>
      <c r="F609" s="15">
        <f>IF(E609="","",IF(F608="",1,F608*(1+E609)))</f>
        <v/>
      </c>
      <c r="G609" s="15">
        <f>IF(E609="","",IF(G608="",1,G608*(1+C609)))</f>
        <v/>
      </c>
      <c r="H609" s="15">
        <f>IF(F609="","",IF(H608="",F609,MAX(H608,F609)))</f>
        <v/>
      </c>
      <c r="I609">
        <f>IF(OR(F609="",H609=""),"",F609/H609-1)</f>
        <v/>
      </c>
      <c r="J609">
        <f>IF(G609="","",IF(J608="",G609,MAX(J608,G609)))</f>
        <v/>
      </c>
      <c r="K609">
        <f>IF(OR(G609="",J609=""),"",G609/J609-1)</f>
        <v/>
      </c>
    </row>
    <row r="610">
      <c r="A610" s="14">
        <f>原始数据_周度!A610</f>
        <v/>
      </c>
      <c r="B610" s="15">
        <f>原始数据_周度!B610</f>
        <v/>
      </c>
      <c r="C610" s="15">
        <f>IFERROR(B610/B609-1,"")</f>
        <v/>
      </c>
      <c r="D610" s="15">
        <f>IFERROR(评分与状态_周度!F626,"")</f>
        <v/>
      </c>
      <c r="E610" s="15">
        <f>IF(OR(D610="",C610=""),"",D610*C610)</f>
        <v/>
      </c>
      <c r="F610" s="15">
        <f>IF(E610="","",IF(F609="",1,F609*(1+E610)))</f>
        <v/>
      </c>
      <c r="G610" s="15">
        <f>IF(E610="","",IF(G609="",1,G609*(1+C610)))</f>
        <v/>
      </c>
      <c r="H610" s="15">
        <f>IF(F610="","",IF(H609="",F610,MAX(H609,F610)))</f>
        <v/>
      </c>
      <c r="I610">
        <f>IF(OR(F610="",H610=""),"",F610/H610-1)</f>
        <v/>
      </c>
      <c r="J610">
        <f>IF(G610="","",IF(J609="",G610,MAX(J609,G610)))</f>
        <v/>
      </c>
      <c r="K610">
        <f>IF(OR(G610="",J610=""),"",G610/J610-1)</f>
        <v/>
      </c>
    </row>
    <row r="611">
      <c r="A611" s="14">
        <f>原始数据_周度!A611</f>
        <v/>
      </c>
      <c r="B611" s="15">
        <f>原始数据_周度!B611</f>
        <v/>
      </c>
      <c r="C611" s="15">
        <f>IFERROR(B611/B610-1,"")</f>
        <v/>
      </c>
      <c r="D611" s="15">
        <f>IFERROR(评分与状态_周度!F627,"")</f>
        <v/>
      </c>
      <c r="E611" s="15">
        <f>IF(OR(D611="",C611=""),"",D611*C611)</f>
        <v/>
      </c>
      <c r="F611" s="15">
        <f>IF(E611="","",IF(F610="",1,F610*(1+E611)))</f>
        <v/>
      </c>
      <c r="G611" s="15">
        <f>IF(E611="","",IF(G610="",1,G610*(1+C611)))</f>
        <v/>
      </c>
      <c r="H611" s="15">
        <f>IF(F611="","",IF(H610="",F611,MAX(H610,F611)))</f>
        <v/>
      </c>
      <c r="I611">
        <f>IF(OR(F611="",H611=""),"",F611/H611-1)</f>
        <v/>
      </c>
      <c r="J611">
        <f>IF(G611="","",IF(J610="",G611,MAX(J610,G611)))</f>
        <v/>
      </c>
      <c r="K611">
        <f>IF(OR(G611="",J611=""),"",G611/J611-1)</f>
        <v/>
      </c>
    </row>
    <row r="612">
      <c r="A612" s="14">
        <f>原始数据_周度!A612</f>
        <v/>
      </c>
      <c r="B612" s="15">
        <f>原始数据_周度!B612</f>
        <v/>
      </c>
      <c r="C612" s="15">
        <f>IFERROR(B612/B611-1,"")</f>
        <v/>
      </c>
      <c r="D612" s="15">
        <f>IFERROR(评分与状态_周度!F628,"")</f>
        <v/>
      </c>
      <c r="E612" s="15">
        <f>IF(OR(D612="",C612=""),"",D612*C612)</f>
        <v/>
      </c>
      <c r="F612" s="15">
        <f>IF(E612="","",IF(F611="",1,F611*(1+E612)))</f>
        <v/>
      </c>
      <c r="G612" s="15">
        <f>IF(E612="","",IF(G611="",1,G611*(1+C612)))</f>
        <v/>
      </c>
      <c r="H612" s="15">
        <f>IF(F612="","",IF(H611="",F612,MAX(H611,F612)))</f>
        <v/>
      </c>
      <c r="I612">
        <f>IF(OR(F612="",H612=""),"",F612/H612-1)</f>
        <v/>
      </c>
      <c r="J612">
        <f>IF(G612="","",IF(J611="",G612,MAX(J611,G612)))</f>
        <v/>
      </c>
      <c r="K612">
        <f>IF(OR(G612="",J612=""),"",G612/J612-1)</f>
        <v/>
      </c>
    </row>
    <row r="613">
      <c r="A613" s="14">
        <f>原始数据_周度!A613</f>
        <v/>
      </c>
      <c r="B613" s="15">
        <f>原始数据_周度!B613</f>
        <v/>
      </c>
      <c r="C613" s="15">
        <f>IFERROR(B613/B612-1,"")</f>
        <v/>
      </c>
      <c r="D613" s="15">
        <f>IFERROR(评分与状态_周度!F629,"")</f>
        <v/>
      </c>
      <c r="E613" s="15">
        <f>IF(OR(D613="",C613=""),"",D613*C613)</f>
        <v/>
      </c>
      <c r="F613" s="15">
        <f>IF(E613="","",IF(F612="",1,F612*(1+E613)))</f>
        <v/>
      </c>
      <c r="G613" s="15">
        <f>IF(E613="","",IF(G612="",1,G612*(1+C613)))</f>
        <v/>
      </c>
      <c r="H613" s="15">
        <f>IF(F613="","",IF(H612="",F613,MAX(H612,F613)))</f>
        <v/>
      </c>
      <c r="I613">
        <f>IF(OR(F613="",H613=""),"",F613/H613-1)</f>
        <v/>
      </c>
      <c r="J613">
        <f>IF(G613="","",IF(J612="",G613,MAX(J612,G613)))</f>
        <v/>
      </c>
      <c r="K613">
        <f>IF(OR(G613="",J613=""),"",G613/J613-1)</f>
        <v/>
      </c>
    </row>
    <row r="614">
      <c r="A614" s="14">
        <f>原始数据_周度!A614</f>
        <v/>
      </c>
      <c r="B614" s="15">
        <f>原始数据_周度!B614</f>
        <v/>
      </c>
      <c r="C614" s="15">
        <f>IFERROR(B614/B613-1,"")</f>
        <v/>
      </c>
      <c r="D614" s="15">
        <f>IFERROR(评分与状态_周度!F630,"")</f>
        <v/>
      </c>
      <c r="E614" s="15">
        <f>IF(OR(D614="",C614=""),"",D614*C614)</f>
        <v/>
      </c>
      <c r="F614" s="15">
        <f>IF(E614="","",IF(F613="",1,F613*(1+E614)))</f>
        <v/>
      </c>
      <c r="G614" s="15">
        <f>IF(E614="","",IF(G613="",1,G613*(1+C614)))</f>
        <v/>
      </c>
      <c r="H614" s="15">
        <f>IF(F614="","",IF(H613="",F614,MAX(H613,F614)))</f>
        <v/>
      </c>
      <c r="I614">
        <f>IF(OR(F614="",H614=""),"",F614/H614-1)</f>
        <v/>
      </c>
      <c r="J614">
        <f>IF(G614="","",IF(J613="",G614,MAX(J613,G614)))</f>
        <v/>
      </c>
      <c r="K614">
        <f>IF(OR(G614="",J614=""),"",G614/J614-1)</f>
        <v/>
      </c>
    </row>
    <row r="615">
      <c r="A615" s="14">
        <f>原始数据_周度!A615</f>
        <v/>
      </c>
      <c r="B615" s="15">
        <f>原始数据_周度!B615</f>
        <v/>
      </c>
      <c r="C615" s="15">
        <f>IFERROR(B615/B614-1,"")</f>
        <v/>
      </c>
      <c r="D615" s="15">
        <f>IFERROR(评分与状态_周度!F631,"")</f>
        <v/>
      </c>
      <c r="E615" s="15">
        <f>IF(OR(D615="",C615=""),"",D615*C615)</f>
        <v/>
      </c>
      <c r="F615" s="15">
        <f>IF(E615="","",IF(F614="",1,F614*(1+E615)))</f>
        <v/>
      </c>
      <c r="G615" s="15">
        <f>IF(E615="","",IF(G614="",1,G614*(1+C615)))</f>
        <v/>
      </c>
      <c r="H615" s="15">
        <f>IF(F615="","",IF(H614="",F615,MAX(H614,F615)))</f>
        <v/>
      </c>
      <c r="I615">
        <f>IF(OR(F615="",H615=""),"",F615/H615-1)</f>
        <v/>
      </c>
      <c r="J615">
        <f>IF(G615="","",IF(J614="",G615,MAX(J614,G615)))</f>
        <v/>
      </c>
      <c r="K615">
        <f>IF(OR(G615="",J615=""),"",G615/J615-1)</f>
        <v/>
      </c>
    </row>
    <row r="616">
      <c r="A616" s="14">
        <f>原始数据_周度!A616</f>
        <v/>
      </c>
      <c r="B616" s="15">
        <f>原始数据_周度!B616</f>
        <v/>
      </c>
      <c r="C616" s="15">
        <f>IFERROR(B616/B615-1,"")</f>
        <v/>
      </c>
      <c r="D616" s="15">
        <f>IFERROR(评分与状态_周度!F632,"")</f>
        <v/>
      </c>
      <c r="E616" s="15">
        <f>IF(OR(D616="",C616=""),"",D616*C616)</f>
        <v/>
      </c>
      <c r="F616" s="15">
        <f>IF(E616="","",IF(F615="",1,F615*(1+E616)))</f>
        <v/>
      </c>
      <c r="G616" s="15">
        <f>IF(E616="","",IF(G615="",1,G615*(1+C616)))</f>
        <v/>
      </c>
      <c r="H616" s="15">
        <f>IF(F616="","",IF(H615="",F616,MAX(H615,F616)))</f>
        <v/>
      </c>
      <c r="I616">
        <f>IF(OR(F616="",H616=""),"",F616/H616-1)</f>
        <v/>
      </c>
      <c r="J616">
        <f>IF(G616="","",IF(J615="",G616,MAX(J615,G616)))</f>
        <v/>
      </c>
      <c r="K616">
        <f>IF(OR(G616="",J616=""),"",G616/J616-1)</f>
        <v/>
      </c>
    </row>
    <row r="617">
      <c r="A617" s="14">
        <f>原始数据_周度!A617</f>
        <v/>
      </c>
      <c r="B617" s="15">
        <f>原始数据_周度!B617</f>
        <v/>
      </c>
      <c r="C617" s="15">
        <f>IFERROR(B617/B616-1,"")</f>
        <v/>
      </c>
      <c r="D617" s="15">
        <f>IFERROR(评分与状态_周度!F633,"")</f>
        <v/>
      </c>
      <c r="E617" s="15">
        <f>IF(OR(D617="",C617=""),"",D617*C617)</f>
        <v/>
      </c>
      <c r="F617" s="15">
        <f>IF(E617="","",IF(F616="",1,F616*(1+E617)))</f>
        <v/>
      </c>
      <c r="G617" s="15">
        <f>IF(E617="","",IF(G616="",1,G616*(1+C617)))</f>
        <v/>
      </c>
      <c r="H617" s="15">
        <f>IF(F617="","",IF(H616="",F617,MAX(H616,F617)))</f>
        <v/>
      </c>
      <c r="I617">
        <f>IF(OR(F617="",H617=""),"",F617/H617-1)</f>
        <v/>
      </c>
      <c r="J617">
        <f>IF(G617="","",IF(J616="",G617,MAX(J616,G617)))</f>
        <v/>
      </c>
      <c r="K617">
        <f>IF(OR(G617="",J617=""),"",G617/J617-1)</f>
        <v/>
      </c>
    </row>
    <row r="618">
      <c r="A618" s="14">
        <f>原始数据_周度!A618</f>
        <v/>
      </c>
      <c r="B618" s="15">
        <f>原始数据_周度!B618</f>
        <v/>
      </c>
      <c r="C618" s="15">
        <f>IFERROR(B618/B617-1,"")</f>
        <v/>
      </c>
      <c r="D618" s="15">
        <f>IFERROR(评分与状态_周度!F634,"")</f>
        <v/>
      </c>
      <c r="E618" s="15">
        <f>IF(OR(D618="",C618=""),"",D618*C618)</f>
        <v/>
      </c>
      <c r="F618" s="15">
        <f>IF(E618="","",IF(F617="",1,F617*(1+E618)))</f>
        <v/>
      </c>
      <c r="G618" s="15">
        <f>IF(E618="","",IF(G617="",1,G617*(1+C618)))</f>
        <v/>
      </c>
      <c r="H618" s="15">
        <f>IF(F618="","",IF(H617="",F618,MAX(H617,F618)))</f>
        <v/>
      </c>
      <c r="I618">
        <f>IF(OR(F618="",H618=""),"",F618/H618-1)</f>
        <v/>
      </c>
      <c r="J618">
        <f>IF(G618="","",IF(J617="",G618,MAX(J617,G618)))</f>
        <v/>
      </c>
      <c r="K618">
        <f>IF(OR(G618="",J618=""),"",G618/J618-1)</f>
        <v/>
      </c>
    </row>
    <row r="619">
      <c r="A619" s="14">
        <f>原始数据_周度!A619</f>
        <v/>
      </c>
      <c r="B619" s="15">
        <f>原始数据_周度!B619</f>
        <v/>
      </c>
      <c r="C619" s="15">
        <f>IFERROR(B619/B618-1,"")</f>
        <v/>
      </c>
      <c r="D619" s="15">
        <f>IFERROR(评分与状态_周度!F635,"")</f>
        <v/>
      </c>
      <c r="E619" s="15">
        <f>IF(OR(D619="",C619=""),"",D619*C619)</f>
        <v/>
      </c>
      <c r="F619" s="15">
        <f>IF(E619="","",IF(F618="",1,F618*(1+E619)))</f>
        <v/>
      </c>
      <c r="G619" s="15">
        <f>IF(E619="","",IF(G618="",1,G618*(1+C619)))</f>
        <v/>
      </c>
      <c r="H619" s="15">
        <f>IF(F619="","",IF(H618="",F619,MAX(H618,F619)))</f>
        <v/>
      </c>
      <c r="I619">
        <f>IF(OR(F619="",H619=""),"",F619/H619-1)</f>
        <v/>
      </c>
      <c r="J619">
        <f>IF(G619="","",IF(J618="",G619,MAX(J618,G619)))</f>
        <v/>
      </c>
      <c r="K619">
        <f>IF(OR(G619="",J619=""),"",G619/J619-1)</f>
        <v/>
      </c>
    </row>
    <row r="620">
      <c r="A620" s="14">
        <f>原始数据_周度!A620</f>
        <v/>
      </c>
      <c r="B620" s="15">
        <f>原始数据_周度!B620</f>
        <v/>
      </c>
      <c r="C620" s="15">
        <f>IFERROR(B620/B619-1,"")</f>
        <v/>
      </c>
      <c r="D620" s="15">
        <f>IFERROR(评分与状态_周度!F636,"")</f>
        <v/>
      </c>
      <c r="E620" s="15">
        <f>IF(OR(D620="",C620=""),"",D620*C620)</f>
        <v/>
      </c>
      <c r="F620" s="15">
        <f>IF(E620="","",IF(F619="",1,F619*(1+E620)))</f>
        <v/>
      </c>
      <c r="G620" s="15">
        <f>IF(E620="","",IF(G619="",1,G619*(1+C620)))</f>
        <v/>
      </c>
      <c r="H620" s="15">
        <f>IF(F620="","",IF(H619="",F620,MAX(H619,F620)))</f>
        <v/>
      </c>
      <c r="I620">
        <f>IF(OR(F620="",H620=""),"",F620/H620-1)</f>
        <v/>
      </c>
      <c r="J620">
        <f>IF(G620="","",IF(J619="",G620,MAX(J619,G620)))</f>
        <v/>
      </c>
      <c r="K620">
        <f>IF(OR(G620="",J620=""),"",G620/J620-1)</f>
        <v/>
      </c>
    </row>
    <row r="621">
      <c r="A621" s="14">
        <f>原始数据_周度!A621</f>
        <v/>
      </c>
      <c r="B621" s="15">
        <f>原始数据_周度!B621</f>
        <v/>
      </c>
      <c r="C621" s="15">
        <f>IFERROR(B621/B620-1,"")</f>
        <v/>
      </c>
      <c r="D621" s="15">
        <f>IFERROR(评分与状态_周度!F637,"")</f>
        <v/>
      </c>
      <c r="E621" s="15">
        <f>IF(OR(D621="",C621=""),"",D621*C621)</f>
        <v/>
      </c>
      <c r="F621" s="15">
        <f>IF(E621="","",IF(F620="",1,F620*(1+E621)))</f>
        <v/>
      </c>
      <c r="G621" s="15">
        <f>IF(E621="","",IF(G620="",1,G620*(1+C621)))</f>
        <v/>
      </c>
      <c r="H621" s="15">
        <f>IF(F621="","",IF(H620="",F621,MAX(H620,F621)))</f>
        <v/>
      </c>
      <c r="I621">
        <f>IF(OR(F621="",H621=""),"",F621/H621-1)</f>
        <v/>
      </c>
      <c r="J621">
        <f>IF(G621="","",IF(J620="",G621,MAX(J620,G621)))</f>
        <v/>
      </c>
      <c r="K621">
        <f>IF(OR(G621="",J621=""),"",G621/J621-1)</f>
        <v/>
      </c>
    </row>
    <row r="622">
      <c r="A622" s="14">
        <f>原始数据_周度!A622</f>
        <v/>
      </c>
      <c r="B622" s="15">
        <f>原始数据_周度!B622</f>
        <v/>
      </c>
      <c r="C622" s="15">
        <f>IFERROR(B622/B621-1,"")</f>
        <v/>
      </c>
      <c r="D622" s="15">
        <f>IFERROR(评分与状态_周度!F638,"")</f>
        <v/>
      </c>
      <c r="E622" s="15">
        <f>IF(OR(D622="",C622=""),"",D622*C622)</f>
        <v/>
      </c>
      <c r="F622" s="15">
        <f>IF(E622="","",IF(F621="",1,F621*(1+E622)))</f>
        <v/>
      </c>
      <c r="G622" s="15">
        <f>IF(E622="","",IF(G621="",1,G621*(1+C622)))</f>
        <v/>
      </c>
      <c r="H622" s="15">
        <f>IF(F622="","",IF(H621="",F622,MAX(H621,F622)))</f>
        <v/>
      </c>
      <c r="I622">
        <f>IF(OR(F622="",H622=""),"",F622/H622-1)</f>
        <v/>
      </c>
      <c r="J622">
        <f>IF(G622="","",IF(J621="",G622,MAX(J621,G622)))</f>
        <v/>
      </c>
      <c r="K622">
        <f>IF(OR(G622="",J622=""),"",G622/J622-1)</f>
        <v/>
      </c>
    </row>
    <row r="623">
      <c r="A623" s="14">
        <f>原始数据_周度!A623</f>
        <v/>
      </c>
      <c r="B623" s="15">
        <f>原始数据_周度!B623</f>
        <v/>
      </c>
      <c r="C623" s="15">
        <f>IFERROR(B623/B622-1,"")</f>
        <v/>
      </c>
      <c r="D623" s="15">
        <f>IFERROR(评分与状态_周度!F639,"")</f>
        <v/>
      </c>
      <c r="E623" s="15">
        <f>IF(OR(D623="",C623=""),"",D623*C623)</f>
        <v/>
      </c>
      <c r="F623" s="15">
        <f>IF(E623="","",IF(F622="",1,F622*(1+E623)))</f>
        <v/>
      </c>
      <c r="G623" s="15">
        <f>IF(E623="","",IF(G622="",1,G622*(1+C623)))</f>
        <v/>
      </c>
      <c r="H623" s="15">
        <f>IF(F623="","",IF(H622="",F623,MAX(H622,F623)))</f>
        <v/>
      </c>
      <c r="I623">
        <f>IF(OR(F623="",H623=""),"",F623/H623-1)</f>
        <v/>
      </c>
      <c r="J623">
        <f>IF(G623="","",IF(J622="",G623,MAX(J622,G623)))</f>
        <v/>
      </c>
      <c r="K623">
        <f>IF(OR(G623="",J623=""),"",G623/J623-1)</f>
        <v/>
      </c>
    </row>
    <row r="624">
      <c r="A624" s="14">
        <f>原始数据_周度!A624</f>
        <v/>
      </c>
      <c r="B624" s="15">
        <f>原始数据_周度!B624</f>
        <v/>
      </c>
      <c r="C624" s="15">
        <f>IFERROR(B624/B623-1,"")</f>
        <v/>
      </c>
      <c r="D624" s="15">
        <f>IFERROR(评分与状态_周度!F640,"")</f>
        <v/>
      </c>
      <c r="E624" s="15">
        <f>IF(OR(D624="",C624=""),"",D624*C624)</f>
        <v/>
      </c>
      <c r="F624" s="15">
        <f>IF(E624="","",IF(F623="",1,F623*(1+E624)))</f>
        <v/>
      </c>
      <c r="G624" s="15">
        <f>IF(E624="","",IF(G623="",1,G623*(1+C624)))</f>
        <v/>
      </c>
      <c r="H624" s="15">
        <f>IF(F624="","",IF(H623="",F624,MAX(H623,F624)))</f>
        <v/>
      </c>
      <c r="I624">
        <f>IF(OR(F624="",H624=""),"",F624/H624-1)</f>
        <v/>
      </c>
      <c r="J624">
        <f>IF(G624="","",IF(J623="",G624,MAX(J623,G624)))</f>
        <v/>
      </c>
      <c r="K624">
        <f>IF(OR(G624="",J624=""),"",G624/J624-1)</f>
        <v/>
      </c>
    </row>
    <row r="625">
      <c r="A625" s="14">
        <f>原始数据_周度!A625</f>
        <v/>
      </c>
      <c r="B625" s="15">
        <f>原始数据_周度!B625</f>
        <v/>
      </c>
      <c r="C625" s="15">
        <f>IFERROR(B625/B624-1,"")</f>
        <v/>
      </c>
      <c r="D625" s="15">
        <f>IFERROR(评分与状态_周度!F641,"")</f>
        <v/>
      </c>
      <c r="E625" s="15">
        <f>IF(OR(D625="",C625=""),"",D625*C625)</f>
        <v/>
      </c>
      <c r="F625" s="15">
        <f>IF(E625="","",IF(F624="",1,F624*(1+E625)))</f>
        <v/>
      </c>
      <c r="G625" s="15">
        <f>IF(E625="","",IF(G624="",1,G624*(1+C625)))</f>
        <v/>
      </c>
      <c r="H625" s="15">
        <f>IF(F625="","",IF(H624="",F625,MAX(H624,F625)))</f>
        <v/>
      </c>
      <c r="I625">
        <f>IF(OR(F625="",H625=""),"",F625/H625-1)</f>
        <v/>
      </c>
      <c r="J625">
        <f>IF(G625="","",IF(J624="",G625,MAX(J624,G625)))</f>
        <v/>
      </c>
      <c r="K625">
        <f>IF(OR(G625="",J625=""),"",G625/J625-1)</f>
        <v/>
      </c>
    </row>
    <row r="626">
      <c r="A626" s="14">
        <f>原始数据_周度!A626</f>
        <v/>
      </c>
      <c r="B626" s="15">
        <f>原始数据_周度!B626</f>
        <v/>
      </c>
      <c r="C626" s="15">
        <f>IFERROR(B626/B625-1,"")</f>
        <v/>
      </c>
      <c r="D626" s="15">
        <f>IFERROR(评分与状态_周度!F642,"")</f>
        <v/>
      </c>
      <c r="E626" s="15">
        <f>IF(OR(D626="",C626=""),"",D626*C626)</f>
        <v/>
      </c>
      <c r="F626" s="15">
        <f>IF(E626="","",IF(F625="",1,F625*(1+E626)))</f>
        <v/>
      </c>
      <c r="G626" s="15">
        <f>IF(E626="","",IF(G625="",1,G625*(1+C626)))</f>
        <v/>
      </c>
      <c r="H626" s="15">
        <f>IF(F626="","",IF(H625="",F626,MAX(H625,F626)))</f>
        <v/>
      </c>
      <c r="I626">
        <f>IF(OR(F626="",H626=""),"",F626/H626-1)</f>
        <v/>
      </c>
      <c r="J626">
        <f>IF(G626="","",IF(J625="",G626,MAX(J625,G626)))</f>
        <v/>
      </c>
      <c r="K626">
        <f>IF(OR(G626="",J626=""),"",G626/J626-1)</f>
        <v/>
      </c>
    </row>
    <row r="627">
      <c r="A627" s="14">
        <f>原始数据_周度!A627</f>
        <v/>
      </c>
      <c r="B627" s="15">
        <f>原始数据_周度!B627</f>
        <v/>
      </c>
      <c r="C627" s="15">
        <f>IFERROR(B627/B626-1,"")</f>
        <v/>
      </c>
      <c r="D627" s="15">
        <f>IFERROR(评分与状态_周度!F643,"")</f>
        <v/>
      </c>
      <c r="E627" s="15">
        <f>IF(OR(D627="",C627=""),"",D627*C627)</f>
        <v/>
      </c>
      <c r="F627" s="15">
        <f>IF(E627="","",IF(F626="",1,F626*(1+E627)))</f>
        <v/>
      </c>
      <c r="G627" s="15">
        <f>IF(E627="","",IF(G626="",1,G626*(1+C627)))</f>
        <v/>
      </c>
      <c r="H627" s="15">
        <f>IF(F627="","",IF(H626="",F627,MAX(H626,F627)))</f>
        <v/>
      </c>
      <c r="I627">
        <f>IF(OR(F627="",H627=""),"",F627/H627-1)</f>
        <v/>
      </c>
      <c r="J627">
        <f>IF(G627="","",IF(J626="",G627,MAX(J626,G627)))</f>
        <v/>
      </c>
      <c r="K627">
        <f>IF(OR(G627="",J627=""),"",G627/J627-1)</f>
        <v/>
      </c>
    </row>
    <row r="628">
      <c r="A628" s="14">
        <f>原始数据_周度!A628</f>
        <v/>
      </c>
      <c r="B628" s="15">
        <f>原始数据_周度!B628</f>
        <v/>
      </c>
      <c r="C628" s="15">
        <f>IFERROR(B628/B627-1,"")</f>
        <v/>
      </c>
      <c r="D628" s="15">
        <f>IFERROR(评分与状态_周度!F644,"")</f>
        <v/>
      </c>
      <c r="E628" s="15">
        <f>IF(OR(D628="",C628=""),"",D628*C628)</f>
        <v/>
      </c>
      <c r="F628" s="15">
        <f>IF(E628="","",IF(F627="",1,F627*(1+E628)))</f>
        <v/>
      </c>
      <c r="G628" s="15">
        <f>IF(E628="","",IF(G627="",1,G627*(1+C628)))</f>
        <v/>
      </c>
      <c r="H628" s="15">
        <f>IF(F628="","",IF(H627="",F628,MAX(H627,F628)))</f>
        <v/>
      </c>
      <c r="I628">
        <f>IF(OR(F628="",H628=""),"",F628/H628-1)</f>
        <v/>
      </c>
      <c r="J628">
        <f>IF(G628="","",IF(J627="",G628,MAX(J627,G628)))</f>
        <v/>
      </c>
      <c r="K628">
        <f>IF(OR(G628="",J628=""),"",G628/J628-1)</f>
        <v/>
      </c>
    </row>
    <row r="629">
      <c r="A629" s="14">
        <f>原始数据_周度!A629</f>
        <v/>
      </c>
      <c r="B629" s="15">
        <f>原始数据_周度!B629</f>
        <v/>
      </c>
      <c r="C629" s="15">
        <f>IFERROR(B629/B628-1,"")</f>
        <v/>
      </c>
      <c r="D629" s="15">
        <f>IFERROR(评分与状态_周度!F645,"")</f>
        <v/>
      </c>
      <c r="E629" s="15">
        <f>IF(OR(D629="",C629=""),"",D629*C629)</f>
        <v/>
      </c>
      <c r="F629" s="15">
        <f>IF(E629="","",IF(F628="",1,F628*(1+E629)))</f>
        <v/>
      </c>
      <c r="G629" s="15">
        <f>IF(E629="","",IF(G628="",1,G628*(1+C629)))</f>
        <v/>
      </c>
      <c r="H629" s="15">
        <f>IF(F629="","",IF(H628="",F629,MAX(H628,F629)))</f>
        <v/>
      </c>
      <c r="I629">
        <f>IF(OR(F629="",H629=""),"",F629/H629-1)</f>
        <v/>
      </c>
      <c r="J629">
        <f>IF(G629="","",IF(J628="",G629,MAX(J628,G629)))</f>
        <v/>
      </c>
      <c r="K629">
        <f>IF(OR(G629="",J629=""),"",G629/J629-1)</f>
        <v/>
      </c>
    </row>
    <row r="630">
      <c r="A630" s="14">
        <f>原始数据_周度!A630</f>
        <v/>
      </c>
      <c r="B630" s="15">
        <f>原始数据_周度!B630</f>
        <v/>
      </c>
      <c r="C630" s="15">
        <f>IFERROR(B630/B629-1,"")</f>
        <v/>
      </c>
      <c r="D630" s="15">
        <f>IFERROR(评分与状态_周度!F646,"")</f>
        <v/>
      </c>
      <c r="E630" s="15">
        <f>IF(OR(D630="",C630=""),"",D630*C630)</f>
        <v/>
      </c>
      <c r="F630" s="15">
        <f>IF(E630="","",IF(F629="",1,F629*(1+E630)))</f>
        <v/>
      </c>
      <c r="G630" s="15">
        <f>IF(E630="","",IF(G629="",1,G629*(1+C630)))</f>
        <v/>
      </c>
      <c r="H630" s="15">
        <f>IF(F630="","",IF(H629="",F630,MAX(H629,F630)))</f>
        <v/>
      </c>
      <c r="I630">
        <f>IF(OR(F630="",H630=""),"",F630/H630-1)</f>
        <v/>
      </c>
      <c r="J630">
        <f>IF(G630="","",IF(J629="",G630,MAX(J629,G630)))</f>
        <v/>
      </c>
      <c r="K630">
        <f>IF(OR(G630="",J630=""),"",G630/J630-1)</f>
        <v/>
      </c>
    </row>
    <row r="631">
      <c r="A631" s="14">
        <f>原始数据_周度!A631</f>
        <v/>
      </c>
      <c r="B631" s="15">
        <f>原始数据_周度!B631</f>
        <v/>
      </c>
      <c r="C631" s="15">
        <f>IFERROR(B631/B630-1,"")</f>
        <v/>
      </c>
      <c r="D631" s="15">
        <f>IFERROR(评分与状态_周度!F647,"")</f>
        <v/>
      </c>
      <c r="E631" s="15">
        <f>IF(OR(D631="",C631=""),"",D631*C631)</f>
        <v/>
      </c>
      <c r="F631" s="15">
        <f>IF(E631="","",IF(F630="",1,F630*(1+E631)))</f>
        <v/>
      </c>
      <c r="G631" s="15">
        <f>IF(E631="","",IF(G630="",1,G630*(1+C631)))</f>
        <v/>
      </c>
      <c r="H631" s="15">
        <f>IF(F631="","",IF(H630="",F631,MAX(H630,F631)))</f>
        <v/>
      </c>
      <c r="I631">
        <f>IF(OR(F631="",H631=""),"",F631/H631-1)</f>
        <v/>
      </c>
      <c r="J631">
        <f>IF(G631="","",IF(J630="",G631,MAX(J630,G631)))</f>
        <v/>
      </c>
      <c r="K631">
        <f>IF(OR(G631="",J631=""),"",G631/J631-1)</f>
        <v/>
      </c>
    </row>
    <row r="632">
      <c r="A632" s="14">
        <f>原始数据_周度!A632</f>
        <v/>
      </c>
      <c r="B632" s="15">
        <f>原始数据_周度!B632</f>
        <v/>
      </c>
      <c r="C632" s="15">
        <f>IFERROR(B632/B631-1,"")</f>
        <v/>
      </c>
      <c r="D632" s="15">
        <f>IFERROR(评分与状态_周度!F648,"")</f>
        <v/>
      </c>
      <c r="E632" s="15">
        <f>IF(OR(D632="",C632=""),"",D632*C632)</f>
        <v/>
      </c>
      <c r="F632" s="15">
        <f>IF(E632="","",IF(F631="",1,F631*(1+E632)))</f>
        <v/>
      </c>
      <c r="G632" s="15">
        <f>IF(E632="","",IF(G631="",1,G631*(1+C632)))</f>
        <v/>
      </c>
      <c r="H632" s="15">
        <f>IF(F632="","",IF(H631="",F632,MAX(H631,F632)))</f>
        <v/>
      </c>
      <c r="I632">
        <f>IF(OR(F632="",H632=""),"",F632/H632-1)</f>
        <v/>
      </c>
      <c r="J632">
        <f>IF(G632="","",IF(J631="",G632,MAX(J631,G632)))</f>
        <v/>
      </c>
      <c r="K632">
        <f>IF(OR(G632="",J632=""),"",G632/J632-1)</f>
        <v/>
      </c>
    </row>
    <row r="633">
      <c r="A633" s="14">
        <f>原始数据_周度!A633</f>
        <v/>
      </c>
      <c r="B633" s="15">
        <f>原始数据_周度!B633</f>
        <v/>
      </c>
      <c r="C633" s="15">
        <f>IFERROR(B633/B632-1,"")</f>
        <v/>
      </c>
      <c r="D633" s="15">
        <f>IFERROR(评分与状态_周度!F649,"")</f>
        <v/>
      </c>
      <c r="E633" s="15">
        <f>IF(OR(D633="",C633=""),"",D633*C633)</f>
        <v/>
      </c>
      <c r="F633" s="15">
        <f>IF(E633="","",IF(F632="",1,F632*(1+E633)))</f>
        <v/>
      </c>
      <c r="G633" s="15">
        <f>IF(E633="","",IF(G632="",1,G632*(1+C633)))</f>
        <v/>
      </c>
      <c r="H633" s="15">
        <f>IF(F633="","",IF(H632="",F633,MAX(H632,F633)))</f>
        <v/>
      </c>
      <c r="I633">
        <f>IF(OR(F633="",H633=""),"",F633/H633-1)</f>
        <v/>
      </c>
      <c r="J633">
        <f>IF(G633="","",IF(J632="",G633,MAX(J632,G633)))</f>
        <v/>
      </c>
      <c r="K633">
        <f>IF(OR(G633="",J633=""),"",G633/J633-1)</f>
        <v/>
      </c>
    </row>
    <row r="634">
      <c r="A634" s="14">
        <f>原始数据_周度!A634</f>
        <v/>
      </c>
      <c r="B634" s="15">
        <f>原始数据_周度!B634</f>
        <v/>
      </c>
      <c r="C634" s="15">
        <f>IFERROR(B634/B633-1,"")</f>
        <v/>
      </c>
      <c r="D634" s="15">
        <f>IFERROR(评分与状态_周度!F650,"")</f>
        <v/>
      </c>
      <c r="E634" s="15">
        <f>IF(OR(D634="",C634=""),"",D634*C634)</f>
        <v/>
      </c>
      <c r="F634" s="15">
        <f>IF(E634="","",IF(F633="",1,F633*(1+E634)))</f>
        <v/>
      </c>
      <c r="G634" s="15">
        <f>IF(E634="","",IF(G633="",1,G633*(1+C634)))</f>
        <v/>
      </c>
      <c r="H634" s="15">
        <f>IF(F634="","",IF(H633="",F634,MAX(H633,F634)))</f>
        <v/>
      </c>
      <c r="I634">
        <f>IF(OR(F634="",H634=""),"",F634/H634-1)</f>
        <v/>
      </c>
      <c r="J634">
        <f>IF(G634="","",IF(J633="",G634,MAX(J633,G634)))</f>
        <v/>
      </c>
      <c r="K634">
        <f>IF(OR(G634="",J634=""),"",G634/J634-1)</f>
        <v/>
      </c>
    </row>
    <row r="635">
      <c r="A635" s="14">
        <f>原始数据_周度!A635</f>
        <v/>
      </c>
      <c r="B635" s="15">
        <f>原始数据_周度!B635</f>
        <v/>
      </c>
      <c r="C635" s="15">
        <f>IFERROR(B635/B634-1,"")</f>
        <v/>
      </c>
      <c r="D635" s="15">
        <f>IFERROR(评分与状态_周度!F651,"")</f>
        <v/>
      </c>
      <c r="E635" s="15">
        <f>IF(OR(D635="",C635=""),"",D635*C635)</f>
        <v/>
      </c>
      <c r="F635" s="15">
        <f>IF(E635="","",IF(F634="",1,F634*(1+E635)))</f>
        <v/>
      </c>
      <c r="G635" s="15">
        <f>IF(E635="","",IF(G634="",1,G634*(1+C635)))</f>
        <v/>
      </c>
      <c r="H635" s="15">
        <f>IF(F635="","",IF(H634="",F635,MAX(H634,F635)))</f>
        <v/>
      </c>
      <c r="I635">
        <f>IF(OR(F635="",H635=""),"",F635/H635-1)</f>
        <v/>
      </c>
      <c r="J635">
        <f>IF(G635="","",IF(J634="",G635,MAX(J634,G635)))</f>
        <v/>
      </c>
      <c r="K635">
        <f>IF(OR(G635="",J635=""),"",G635/J635-1)</f>
        <v/>
      </c>
    </row>
    <row r="636">
      <c r="A636" s="14">
        <f>原始数据_周度!A636</f>
        <v/>
      </c>
      <c r="B636" s="15">
        <f>原始数据_周度!B636</f>
        <v/>
      </c>
      <c r="C636" s="15">
        <f>IFERROR(B636/B635-1,"")</f>
        <v/>
      </c>
      <c r="D636" s="15">
        <f>IFERROR(评分与状态_周度!F652,"")</f>
        <v/>
      </c>
      <c r="E636" s="15">
        <f>IF(OR(D636="",C636=""),"",D636*C636)</f>
        <v/>
      </c>
      <c r="F636" s="15">
        <f>IF(E636="","",IF(F635="",1,F635*(1+E636)))</f>
        <v/>
      </c>
      <c r="G636" s="15">
        <f>IF(E636="","",IF(G635="",1,G635*(1+C636)))</f>
        <v/>
      </c>
      <c r="H636" s="15">
        <f>IF(F636="","",IF(H635="",F636,MAX(H635,F636)))</f>
        <v/>
      </c>
      <c r="I636">
        <f>IF(OR(F636="",H636=""),"",F636/H636-1)</f>
        <v/>
      </c>
      <c r="J636">
        <f>IF(G636="","",IF(J635="",G636,MAX(J635,G636)))</f>
        <v/>
      </c>
      <c r="K636">
        <f>IF(OR(G636="",J636=""),"",G636/J636-1)</f>
        <v/>
      </c>
    </row>
    <row r="637">
      <c r="A637" s="14">
        <f>原始数据_周度!A637</f>
        <v/>
      </c>
      <c r="B637" s="15">
        <f>原始数据_周度!B637</f>
        <v/>
      </c>
      <c r="C637" s="15">
        <f>IFERROR(B637/B636-1,"")</f>
        <v/>
      </c>
      <c r="D637" s="15">
        <f>IFERROR(评分与状态_周度!F653,"")</f>
        <v/>
      </c>
      <c r="E637" s="15">
        <f>IF(OR(D637="",C637=""),"",D637*C637)</f>
        <v/>
      </c>
      <c r="F637" s="15">
        <f>IF(E637="","",IF(F636="",1,F636*(1+E637)))</f>
        <v/>
      </c>
      <c r="G637" s="15">
        <f>IF(E637="","",IF(G636="",1,G636*(1+C637)))</f>
        <v/>
      </c>
      <c r="H637" s="15">
        <f>IF(F637="","",IF(H636="",F637,MAX(H636,F637)))</f>
        <v/>
      </c>
      <c r="I637">
        <f>IF(OR(F637="",H637=""),"",F637/H637-1)</f>
        <v/>
      </c>
      <c r="J637">
        <f>IF(G637="","",IF(J636="",G637,MAX(J636,G637)))</f>
        <v/>
      </c>
      <c r="K637">
        <f>IF(OR(G637="",J637=""),"",G637/J637-1)</f>
        <v/>
      </c>
    </row>
    <row r="638">
      <c r="A638" s="14">
        <f>原始数据_周度!A638</f>
        <v/>
      </c>
      <c r="B638" s="15">
        <f>原始数据_周度!B638</f>
        <v/>
      </c>
      <c r="C638" s="15">
        <f>IFERROR(B638/B637-1,"")</f>
        <v/>
      </c>
      <c r="D638" s="15">
        <f>IFERROR(评分与状态_周度!F654,"")</f>
        <v/>
      </c>
      <c r="E638" s="15">
        <f>IF(OR(D638="",C638=""),"",D638*C638)</f>
        <v/>
      </c>
      <c r="F638" s="15">
        <f>IF(E638="","",IF(F637="",1,F637*(1+E638)))</f>
        <v/>
      </c>
      <c r="G638" s="15">
        <f>IF(E638="","",IF(G637="",1,G637*(1+C638)))</f>
        <v/>
      </c>
      <c r="H638" s="15">
        <f>IF(F638="","",IF(H637="",F638,MAX(H637,F638)))</f>
        <v/>
      </c>
      <c r="I638">
        <f>IF(OR(F638="",H638=""),"",F638/H638-1)</f>
        <v/>
      </c>
      <c r="J638">
        <f>IF(G638="","",IF(J637="",G638,MAX(J637,G638)))</f>
        <v/>
      </c>
      <c r="K638">
        <f>IF(OR(G638="",J638=""),"",G638/J638-1)</f>
        <v/>
      </c>
    </row>
    <row r="639">
      <c r="A639" s="14">
        <f>原始数据_周度!A639</f>
        <v/>
      </c>
      <c r="B639" s="15">
        <f>原始数据_周度!B639</f>
        <v/>
      </c>
      <c r="C639" s="15">
        <f>IFERROR(B639/B638-1,"")</f>
        <v/>
      </c>
      <c r="D639" s="15">
        <f>IFERROR(评分与状态_周度!F655,"")</f>
        <v/>
      </c>
      <c r="E639" s="15">
        <f>IF(OR(D639="",C639=""),"",D639*C639)</f>
        <v/>
      </c>
      <c r="F639" s="15">
        <f>IF(E639="","",IF(F638="",1,F638*(1+E639)))</f>
        <v/>
      </c>
      <c r="G639" s="15">
        <f>IF(E639="","",IF(G638="",1,G638*(1+C639)))</f>
        <v/>
      </c>
      <c r="H639" s="15">
        <f>IF(F639="","",IF(H638="",F639,MAX(H638,F639)))</f>
        <v/>
      </c>
      <c r="I639">
        <f>IF(OR(F639="",H639=""),"",F639/H639-1)</f>
        <v/>
      </c>
      <c r="J639">
        <f>IF(G639="","",IF(J638="",G639,MAX(J638,G639)))</f>
        <v/>
      </c>
      <c r="K639">
        <f>IF(OR(G639="",J639=""),"",G639/J639-1)</f>
        <v/>
      </c>
    </row>
    <row r="640">
      <c r="A640" s="14">
        <f>原始数据_周度!A640</f>
        <v/>
      </c>
      <c r="B640" s="15">
        <f>原始数据_周度!B640</f>
        <v/>
      </c>
      <c r="C640" s="15">
        <f>IFERROR(B640/B639-1,"")</f>
        <v/>
      </c>
      <c r="D640" s="15">
        <f>IFERROR(评分与状态_周度!F656,"")</f>
        <v/>
      </c>
      <c r="E640" s="15">
        <f>IF(OR(D640="",C640=""),"",D640*C640)</f>
        <v/>
      </c>
      <c r="F640" s="15">
        <f>IF(E640="","",IF(F639="",1,F639*(1+E640)))</f>
        <v/>
      </c>
      <c r="G640" s="15">
        <f>IF(E640="","",IF(G639="",1,G639*(1+C640)))</f>
        <v/>
      </c>
      <c r="H640" s="15">
        <f>IF(F640="","",IF(H639="",F640,MAX(H639,F640)))</f>
        <v/>
      </c>
      <c r="I640">
        <f>IF(OR(F640="",H640=""),"",F640/H640-1)</f>
        <v/>
      </c>
      <c r="J640">
        <f>IF(G640="","",IF(J639="",G640,MAX(J639,G640)))</f>
        <v/>
      </c>
      <c r="K640">
        <f>IF(OR(G640="",J640=""),"",G640/J640-1)</f>
        <v/>
      </c>
    </row>
    <row r="641">
      <c r="A641" s="14">
        <f>原始数据_周度!A641</f>
        <v/>
      </c>
      <c r="B641" s="15">
        <f>原始数据_周度!B641</f>
        <v/>
      </c>
      <c r="C641" s="15">
        <f>IFERROR(B641/B640-1,"")</f>
        <v/>
      </c>
      <c r="D641" s="15">
        <f>IFERROR(评分与状态_周度!F657,"")</f>
        <v/>
      </c>
      <c r="E641" s="15">
        <f>IF(OR(D641="",C641=""),"",D641*C641)</f>
        <v/>
      </c>
      <c r="F641" s="15">
        <f>IF(E641="","",IF(F640="",1,F640*(1+E641)))</f>
        <v/>
      </c>
      <c r="G641" s="15">
        <f>IF(E641="","",IF(G640="",1,G640*(1+C641)))</f>
        <v/>
      </c>
      <c r="H641" s="15">
        <f>IF(F641="","",IF(H640="",F641,MAX(H640,F641)))</f>
        <v/>
      </c>
      <c r="I641">
        <f>IF(OR(F641="",H641=""),"",F641/H641-1)</f>
        <v/>
      </c>
      <c r="J641">
        <f>IF(G641="","",IF(J640="",G641,MAX(J640,G641)))</f>
        <v/>
      </c>
      <c r="K641">
        <f>IF(OR(G641="",J641=""),"",G641/J641-1)</f>
        <v/>
      </c>
    </row>
    <row r="642">
      <c r="A642" s="14">
        <f>原始数据_周度!A642</f>
        <v/>
      </c>
      <c r="B642" s="15">
        <f>原始数据_周度!B642</f>
        <v/>
      </c>
      <c r="C642" s="15">
        <f>IFERROR(B642/B641-1,"")</f>
        <v/>
      </c>
      <c r="D642" s="15">
        <f>IFERROR(评分与状态_周度!F658,"")</f>
        <v/>
      </c>
      <c r="E642" s="15">
        <f>IF(OR(D642="",C642=""),"",D642*C642)</f>
        <v/>
      </c>
      <c r="F642" s="15">
        <f>IF(E642="","",IF(F641="",1,F641*(1+E642)))</f>
        <v/>
      </c>
      <c r="G642" s="15">
        <f>IF(E642="","",IF(G641="",1,G641*(1+C642)))</f>
        <v/>
      </c>
      <c r="H642" s="15">
        <f>IF(F642="","",IF(H641="",F642,MAX(H641,F642)))</f>
        <v/>
      </c>
      <c r="I642">
        <f>IF(OR(F642="",H642=""),"",F642/H642-1)</f>
        <v/>
      </c>
      <c r="J642">
        <f>IF(G642="","",IF(J641="",G642,MAX(J641,G642)))</f>
        <v/>
      </c>
      <c r="K642">
        <f>IF(OR(G642="",J642=""),"",G642/J642-1)</f>
        <v/>
      </c>
    </row>
    <row r="643">
      <c r="A643" s="14">
        <f>原始数据_周度!A643</f>
        <v/>
      </c>
      <c r="B643" s="15">
        <f>原始数据_周度!B643</f>
        <v/>
      </c>
      <c r="C643" s="15">
        <f>IFERROR(B643/B642-1,"")</f>
        <v/>
      </c>
      <c r="D643" s="15">
        <f>IFERROR(评分与状态_周度!F659,"")</f>
        <v/>
      </c>
      <c r="E643" s="15">
        <f>IF(OR(D643="",C643=""),"",D643*C643)</f>
        <v/>
      </c>
      <c r="F643" s="15">
        <f>IF(E643="","",IF(F642="",1,F642*(1+E643)))</f>
        <v/>
      </c>
      <c r="G643" s="15">
        <f>IF(E643="","",IF(G642="",1,G642*(1+C643)))</f>
        <v/>
      </c>
      <c r="H643" s="15">
        <f>IF(F643="","",IF(H642="",F643,MAX(H642,F643)))</f>
        <v/>
      </c>
      <c r="I643">
        <f>IF(OR(F643="",H643=""),"",F643/H643-1)</f>
        <v/>
      </c>
      <c r="J643">
        <f>IF(G643="","",IF(J642="",G643,MAX(J642,G643)))</f>
        <v/>
      </c>
      <c r="K643">
        <f>IF(OR(G643="",J643=""),"",G643/J643-1)</f>
        <v/>
      </c>
    </row>
    <row r="644">
      <c r="A644" s="14">
        <f>原始数据_周度!A644</f>
        <v/>
      </c>
      <c r="B644" s="15">
        <f>原始数据_周度!B644</f>
        <v/>
      </c>
      <c r="C644" s="15">
        <f>IFERROR(B644/B643-1,"")</f>
        <v/>
      </c>
      <c r="D644" s="15">
        <f>IFERROR(评分与状态_周度!F660,"")</f>
        <v/>
      </c>
      <c r="E644" s="15">
        <f>IF(OR(D644="",C644=""),"",D644*C644)</f>
        <v/>
      </c>
      <c r="F644" s="15">
        <f>IF(E644="","",IF(F643="",1,F643*(1+E644)))</f>
        <v/>
      </c>
      <c r="G644" s="15">
        <f>IF(E644="","",IF(G643="",1,G643*(1+C644)))</f>
        <v/>
      </c>
      <c r="H644" s="15">
        <f>IF(F644="","",IF(H643="",F644,MAX(H643,F644)))</f>
        <v/>
      </c>
      <c r="I644">
        <f>IF(OR(F644="",H644=""),"",F644/H644-1)</f>
        <v/>
      </c>
      <c r="J644">
        <f>IF(G644="","",IF(J643="",G644,MAX(J643,G644)))</f>
        <v/>
      </c>
      <c r="K644">
        <f>IF(OR(G644="",J644=""),"",G644/J644-1)</f>
        <v/>
      </c>
    </row>
    <row r="645">
      <c r="A645" s="14">
        <f>原始数据_周度!A645</f>
        <v/>
      </c>
      <c r="B645" s="15">
        <f>原始数据_周度!B645</f>
        <v/>
      </c>
      <c r="C645" s="15">
        <f>IFERROR(B645/B644-1,"")</f>
        <v/>
      </c>
      <c r="D645" s="15">
        <f>IFERROR(评分与状态_周度!F661,"")</f>
        <v/>
      </c>
      <c r="E645" s="15">
        <f>IF(OR(D645="",C645=""),"",D645*C645)</f>
        <v/>
      </c>
      <c r="F645" s="15">
        <f>IF(E645="","",IF(F644="",1,F644*(1+E645)))</f>
        <v/>
      </c>
      <c r="G645" s="15">
        <f>IF(E645="","",IF(G644="",1,G644*(1+C645)))</f>
        <v/>
      </c>
      <c r="H645" s="15">
        <f>IF(F645="","",IF(H644="",F645,MAX(H644,F645)))</f>
        <v/>
      </c>
      <c r="I645">
        <f>IF(OR(F645="",H645=""),"",F645/H645-1)</f>
        <v/>
      </c>
      <c r="J645">
        <f>IF(G645="","",IF(J644="",G645,MAX(J644,G645)))</f>
        <v/>
      </c>
      <c r="K645">
        <f>IF(OR(G645="",J645=""),"",G645/J645-1)</f>
        <v/>
      </c>
    </row>
    <row r="646">
      <c r="A646" s="14">
        <f>原始数据_周度!A646</f>
        <v/>
      </c>
      <c r="B646" s="15">
        <f>原始数据_周度!B646</f>
        <v/>
      </c>
      <c r="C646" s="15">
        <f>IFERROR(B646/B645-1,"")</f>
        <v/>
      </c>
      <c r="D646" s="15">
        <f>IFERROR(评分与状态_周度!F662,"")</f>
        <v/>
      </c>
      <c r="E646" s="15">
        <f>IF(OR(D646="",C646=""),"",D646*C646)</f>
        <v/>
      </c>
      <c r="F646" s="15">
        <f>IF(E646="","",IF(F645="",1,F645*(1+E646)))</f>
        <v/>
      </c>
      <c r="G646" s="15">
        <f>IF(E646="","",IF(G645="",1,G645*(1+C646)))</f>
        <v/>
      </c>
      <c r="H646" s="15">
        <f>IF(F646="","",IF(H645="",F646,MAX(H645,F646)))</f>
        <v/>
      </c>
      <c r="I646">
        <f>IF(OR(F646="",H646=""),"",F646/H646-1)</f>
        <v/>
      </c>
      <c r="J646">
        <f>IF(G646="","",IF(J645="",G646,MAX(J645,G646)))</f>
        <v/>
      </c>
      <c r="K646">
        <f>IF(OR(G646="",J646=""),"",G646/J646-1)</f>
        <v/>
      </c>
    </row>
    <row r="647">
      <c r="A647" s="14">
        <f>原始数据_周度!A647</f>
        <v/>
      </c>
      <c r="B647" s="15">
        <f>原始数据_周度!B647</f>
        <v/>
      </c>
      <c r="C647" s="15">
        <f>IFERROR(B647/B646-1,"")</f>
        <v/>
      </c>
      <c r="D647" s="15">
        <f>IFERROR(评分与状态_周度!F663,"")</f>
        <v/>
      </c>
      <c r="E647" s="15">
        <f>IF(OR(D647="",C647=""),"",D647*C647)</f>
        <v/>
      </c>
      <c r="F647" s="15">
        <f>IF(E647="","",IF(F646="",1,F646*(1+E647)))</f>
        <v/>
      </c>
      <c r="G647" s="15">
        <f>IF(E647="","",IF(G646="",1,G646*(1+C647)))</f>
        <v/>
      </c>
      <c r="H647" s="15">
        <f>IF(F647="","",IF(H646="",F647,MAX(H646,F647)))</f>
        <v/>
      </c>
      <c r="I647">
        <f>IF(OR(F647="",H647=""),"",F647/H647-1)</f>
        <v/>
      </c>
      <c r="J647">
        <f>IF(G647="","",IF(J646="",G647,MAX(J646,G647)))</f>
        <v/>
      </c>
      <c r="K647">
        <f>IF(OR(G647="",J647=""),"",G647/J647-1)</f>
        <v/>
      </c>
    </row>
    <row r="648">
      <c r="A648" s="14">
        <f>原始数据_周度!A648</f>
        <v/>
      </c>
      <c r="B648" s="15">
        <f>原始数据_周度!B648</f>
        <v/>
      </c>
      <c r="C648" s="15">
        <f>IFERROR(B648/B647-1,"")</f>
        <v/>
      </c>
      <c r="D648" s="15">
        <f>IFERROR(评分与状态_周度!F664,"")</f>
        <v/>
      </c>
      <c r="E648" s="15">
        <f>IF(OR(D648="",C648=""),"",D648*C648)</f>
        <v/>
      </c>
      <c r="F648" s="15">
        <f>IF(E648="","",IF(F647="",1,F647*(1+E648)))</f>
        <v/>
      </c>
      <c r="G648" s="15">
        <f>IF(E648="","",IF(G647="",1,G647*(1+C648)))</f>
        <v/>
      </c>
      <c r="H648" s="15">
        <f>IF(F648="","",IF(H647="",F648,MAX(H647,F648)))</f>
        <v/>
      </c>
      <c r="I648">
        <f>IF(OR(F648="",H648=""),"",F648/H648-1)</f>
        <v/>
      </c>
      <c r="J648">
        <f>IF(G648="","",IF(J647="",G648,MAX(J647,G648)))</f>
        <v/>
      </c>
      <c r="K648">
        <f>IF(OR(G648="",J648=""),"",G648/J648-1)</f>
        <v/>
      </c>
    </row>
    <row r="649">
      <c r="A649" s="14">
        <f>原始数据_周度!A649</f>
        <v/>
      </c>
      <c r="B649" s="15">
        <f>原始数据_周度!B649</f>
        <v/>
      </c>
      <c r="C649" s="15">
        <f>IFERROR(B649/B648-1,"")</f>
        <v/>
      </c>
      <c r="D649" s="15">
        <f>IFERROR(评分与状态_周度!F665,"")</f>
        <v/>
      </c>
      <c r="E649" s="15">
        <f>IF(OR(D649="",C649=""),"",D649*C649)</f>
        <v/>
      </c>
      <c r="F649" s="15">
        <f>IF(E649="","",IF(F648="",1,F648*(1+E649)))</f>
        <v/>
      </c>
      <c r="G649" s="15">
        <f>IF(E649="","",IF(G648="",1,G648*(1+C649)))</f>
        <v/>
      </c>
      <c r="H649" s="15">
        <f>IF(F649="","",IF(H648="",F649,MAX(H648,F649)))</f>
        <v/>
      </c>
      <c r="I649">
        <f>IF(OR(F649="",H649=""),"",F649/H649-1)</f>
        <v/>
      </c>
      <c r="J649">
        <f>IF(G649="","",IF(J648="",G649,MAX(J648,G649)))</f>
        <v/>
      </c>
      <c r="K649">
        <f>IF(OR(G649="",J649=""),"",G649/J649-1)</f>
        <v/>
      </c>
    </row>
    <row r="650">
      <c r="A650" s="14">
        <f>原始数据_周度!A650</f>
        <v/>
      </c>
      <c r="B650" s="15">
        <f>原始数据_周度!B650</f>
        <v/>
      </c>
      <c r="C650" s="15">
        <f>IFERROR(B650/B649-1,"")</f>
        <v/>
      </c>
      <c r="D650" s="15">
        <f>IFERROR(评分与状态_周度!F666,"")</f>
        <v/>
      </c>
      <c r="E650" s="15">
        <f>IF(OR(D650="",C650=""),"",D650*C650)</f>
        <v/>
      </c>
      <c r="F650" s="15">
        <f>IF(E650="","",IF(F649="",1,F649*(1+E650)))</f>
        <v/>
      </c>
      <c r="G650" s="15">
        <f>IF(E650="","",IF(G649="",1,G649*(1+C650)))</f>
        <v/>
      </c>
      <c r="H650" s="15">
        <f>IF(F650="","",IF(H649="",F650,MAX(H649,F650)))</f>
        <v/>
      </c>
      <c r="I650">
        <f>IF(OR(F650="",H650=""),"",F650/H650-1)</f>
        <v/>
      </c>
      <c r="J650">
        <f>IF(G650="","",IF(J649="",G650,MAX(J649,G650)))</f>
        <v/>
      </c>
      <c r="K650">
        <f>IF(OR(G650="",J650=""),"",G650/J650-1)</f>
        <v/>
      </c>
    </row>
    <row r="651">
      <c r="A651" s="14">
        <f>原始数据_周度!A651</f>
        <v/>
      </c>
      <c r="B651" s="15">
        <f>原始数据_周度!B651</f>
        <v/>
      </c>
      <c r="C651" s="15">
        <f>IFERROR(B651/B650-1,"")</f>
        <v/>
      </c>
      <c r="D651" s="15">
        <f>IFERROR(评分与状态_周度!F667,"")</f>
        <v/>
      </c>
      <c r="E651" s="15">
        <f>IF(OR(D651="",C651=""),"",D651*C651)</f>
        <v/>
      </c>
      <c r="F651" s="15">
        <f>IF(E651="","",IF(F650="",1,F650*(1+E651)))</f>
        <v/>
      </c>
      <c r="G651" s="15">
        <f>IF(E651="","",IF(G650="",1,G650*(1+C651)))</f>
        <v/>
      </c>
      <c r="H651" s="15">
        <f>IF(F651="","",IF(H650="",F651,MAX(H650,F651)))</f>
        <v/>
      </c>
      <c r="I651">
        <f>IF(OR(F651="",H651=""),"",F651/H651-1)</f>
        <v/>
      </c>
      <c r="J651">
        <f>IF(G651="","",IF(J650="",G651,MAX(J650,G651)))</f>
        <v/>
      </c>
      <c r="K651">
        <f>IF(OR(G651="",J651=""),"",G651/J651-1)</f>
        <v/>
      </c>
    </row>
    <row r="652">
      <c r="A652" s="14">
        <f>原始数据_周度!A652</f>
        <v/>
      </c>
      <c r="B652" s="15">
        <f>原始数据_周度!B652</f>
        <v/>
      </c>
      <c r="C652" s="15">
        <f>IFERROR(B652/B651-1,"")</f>
        <v/>
      </c>
      <c r="D652" s="15">
        <f>IFERROR(评分与状态_周度!F668,"")</f>
        <v/>
      </c>
      <c r="E652" s="15">
        <f>IF(OR(D652="",C652=""),"",D652*C652)</f>
        <v/>
      </c>
      <c r="F652" s="15">
        <f>IF(E652="","",IF(F651="",1,F651*(1+E652)))</f>
        <v/>
      </c>
      <c r="G652" s="15">
        <f>IF(E652="","",IF(G651="",1,G651*(1+C652)))</f>
        <v/>
      </c>
      <c r="H652" s="15">
        <f>IF(F652="","",IF(H651="",F652,MAX(H651,F652)))</f>
        <v/>
      </c>
      <c r="I652">
        <f>IF(OR(F652="",H652=""),"",F652/H652-1)</f>
        <v/>
      </c>
      <c r="J652">
        <f>IF(G652="","",IF(J651="",G652,MAX(J651,G652)))</f>
        <v/>
      </c>
      <c r="K652">
        <f>IF(OR(G652="",J652=""),"",G652/J652-1)</f>
        <v/>
      </c>
    </row>
    <row r="653">
      <c r="A653" s="14">
        <f>原始数据_周度!A653</f>
        <v/>
      </c>
      <c r="B653" s="15">
        <f>原始数据_周度!B653</f>
        <v/>
      </c>
      <c r="C653" s="15">
        <f>IFERROR(B653/B652-1,"")</f>
        <v/>
      </c>
      <c r="D653" s="15">
        <f>IFERROR(评分与状态_周度!F669,"")</f>
        <v/>
      </c>
      <c r="E653" s="15">
        <f>IF(OR(D653="",C653=""),"",D653*C653)</f>
        <v/>
      </c>
      <c r="F653" s="15">
        <f>IF(E653="","",IF(F652="",1,F652*(1+E653)))</f>
        <v/>
      </c>
      <c r="G653" s="15">
        <f>IF(E653="","",IF(G652="",1,G652*(1+C653)))</f>
        <v/>
      </c>
      <c r="H653" s="15">
        <f>IF(F653="","",IF(H652="",F653,MAX(H652,F653)))</f>
        <v/>
      </c>
      <c r="I653">
        <f>IF(OR(F653="",H653=""),"",F653/H653-1)</f>
        <v/>
      </c>
      <c r="J653">
        <f>IF(G653="","",IF(J652="",G653,MAX(J652,G653)))</f>
        <v/>
      </c>
      <c r="K653">
        <f>IF(OR(G653="",J653=""),"",G653/J653-1)</f>
        <v/>
      </c>
    </row>
    <row r="654">
      <c r="A654" s="14">
        <f>原始数据_周度!A654</f>
        <v/>
      </c>
      <c r="B654" s="15">
        <f>原始数据_周度!B654</f>
        <v/>
      </c>
      <c r="C654" s="15">
        <f>IFERROR(B654/B653-1,"")</f>
        <v/>
      </c>
      <c r="D654" s="15">
        <f>IFERROR(评分与状态_周度!F670,"")</f>
        <v/>
      </c>
      <c r="E654" s="15">
        <f>IF(OR(D654="",C654=""),"",D654*C654)</f>
        <v/>
      </c>
      <c r="F654" s="15">
        <f>IF(E654="","",IF(F653="",1,F653*(1+E654)))</f>
        <v/>
      </c>
      <c r="G654" s="15">
        <f>IF(E654="","",IF(G653="",1,G653*(1+C654)))</f>
        <v/>
      </c>
      <c r="H654" s="15">
        <f>IF(F654="","",IF(H653="",F654,MAX(H653,F654)))</f>
        <v/>
      </c>
      <c r="I654">
        <f>IF(OR(F654="",H654=""),"",F654/H654-1)</f>
        <v/>
      </c>
      <c r="J654">
        <f>IF(G654="","",IF(J653="",G654,MAX(J653,G654)))</f>
        <v/>
      </c>
      <c r="K654">
        <f>IF(OR(G654="",J654=""),"",G654/J654-1)</f>
        <v/>
      </c>
    </row>
    <row r="655">
      <c r="A655" s="14">
        <f>原始数据_周度!A655</f>
        <v/>
      </c>
      <c r="B655" s="15">
        <f>原始数据_周度!B655</f>
        <v/>
      </c>
      <c r="C655" s="15">
        <f>IFERROR(B655/B654-1,"")</f>
        <v/>
      </c>
      <c r="D655" s="15">
        <f>IFERROR(评分与状态_周度!F671,"")</f>
        <v/>
      </c>
      <c r="E655" s="15">
        <f>IF(OR(D655="",C655=""),"",D655*C655)</f>
        <v/>
      </c>
      <c r="F655" s="15">
        <f>IF(E655="","",IF(F654="",1,F654*(1+E655)))</f>
        <v/>
      </c>
      <c r="G655" s="15">
        <f>IF(E655="","",IF(G654="",1,G654*(1+C655)))</f>
        <v/>
      </c>
      <c r="H655" s="15">
        <f>IF(F655="","",IF(H654="",F655,MAX(H654,F655)))</f>
        <v/>
      </c>
      <c r="I655">
        <f>IF(OR(F655="",H655=""),"",F655/H655-1)</f>
        <v/>
      </c>
      <c r="J655">
        <f>IF(G655="","",IF(J654="",G655,MAX(J654,G655)))</f>
        <v/>
      </c>
      <c r="K655">
        <f>IF(OR(G655="",J655=""),"",G655/J655-1)</f>
        <v/>
      </c>
    </row>
    <row r="656">
      <c r="A656" s="14">
        <f>原始数据_周度!A656</f>
        <v/>
      </c>
      <c r="B656" s="15">
        <f>原始数据_周度!B656</f>
        <v/>
      </c>
      <c r="C656" s="15">
        <f>IFERROR(B656/B655-1,"")</f>
        <v/>
      </c>
      <c r="D656" s="15">
        <f>IFERROR(评分与状态_周度!F672,"")</f>
        <v/>
      </c>
      <c r="E656" s="15">
        <f>IF(OR(D656="",C656=""),"",D656*C656)</f>
        <v/>
      </c>
      <c r="F656" s="15">
        <f>IF(E656="","",IF(F655="",1,F655*(1+E656)))</f>
        <v/>
      </c>
      <c r="G656" s="15">
        <f>IF(E656="","",IF(G655="",1,G655*(1+C656)))</f>
        <v/>
      </c>
      <c r="H656" s="15">
        <f>IF(F656="","",IF(H655="",F656,MAX(H655,F656)))</f>
        <v/>
      </c>
      <c r="I656">
        <f>IF(OR(F656="",H656=""),"",F656/H656-1)</f>
        <v/>
      </c>
      <c r="J656">
        <f>IF(G656="","",IF(J655="",G656,MAX(J655,G656)))</f>
        <v/>
      </c>
      <c r="K656">
        <f>IF(OR(G656="",J656=""),"",G656/J656-1)</f>
        <v/>
      </c>
    </row>
    <row r="657">
      <c r="A657" s="14">
        <f>原始数据_周度!A657</f>
        <v/>
      </c>
      <c r="B657" s="15">
        <f>原始数据_周度!B657</f>
        <v/>
      </c>
      <c r="C657" s="15">
        <f>IFERROR(B657/B656-1,"")</f>
        <v/>
      </c>
      <c r="D657" s="15">
        <f>IFERROR(评分与状态_周度!F673,"")</f>
        <v/>
      </c>
      <c r="E657" s="15">
        <f>IF(OR(D657="",C657=""),"",D657*C657)</f>
        <v/>
      </c>
      <c r="F657" s="15">
        <f>IF(E657="","",IF(F656="",1,F656*(1+E657)))</f>
        <v/>
      </c>
      <c r="G657" s="15">
        <f>IF(E657="","",IF(G656="",1,G656*(1+C657)))</f>
        <v/>
      </c>
      <c r="H657" s="15">
        <f>IF(F657="","",IF(H656="",F657,MAX(H656,F657)))</f>
        <v/>
      </c>
      <c r="I657">
        <f>IF(OR(F657="",H657=""),"",F657/H657-1)</f>
        <v/>
      </c>
      <c r="J657">
        <f>IF(G657="","",IF(J656="",G657,MAX(J656,G657)))</f>
        <v/>
      </c>
      <c r="K657">
        <f>IF(OR(G657="",J657=""),"",G657/J657-1)</f>
        <v/>
      </c>
    </row>
    <row r="658">
      <c r="A658" s="14">
        <f>原始数据_周度!A658</f>
        <v/>
      </c>
      <c r="B658" s="15">
        <f>原始数据_周度!B658</f>
        <v/>
      </c>
      <c r="C658" s="15">
        <f>IFERROR(B658/B657-1,"")</f>
        <v/>
      </c>
      <c r="D658" s="15">
        <f>IFERROR(评分与状态_周度!F674,"")</f>
        <v/>
      </c>
      <c r="E658" s="15">
        <f>IF(OR(D658="",C658=""),"",D658*C658)</f>
        <v/>
      </c>
      <c r="F658" s="15">
        <f>IF(E658="","",IF(F657="",1,F657*(1+E658)))</f>
        <v/>
      </c>
      <c r="G658" s="15">
        <f>IF(E658="","",IF(G657="",1,G657*(1+C658)))</f>
        <v/>
      </c>
      <c r="H658" s="15">
        <f>IF(F658="","",IF(H657="",F658,MAX(H657,F658)))</f>
        <v/>
      </c>
      <c r="I658">
        <f>IF(OR(F658="",H658=""),"",F658/H658-1)</f>
        <v/>
      </c>
      <c r="J658">
        <f>IF(G658="","",IF(J657="",G658,MAX(J657,G658)))</f>
        <v/>
      </c>
      <c r="K658">
        <f>IF(OR(G658="",J658=""),"",G658/J658-1)</f>
        <v/>
      </c>
    </row>
    <row r="659">
      <c r="A659" s="14">
        <f>原始数据_周度!A659</f>
        <v/>
      </c>
      <c r="B659" s="15">
        <f>原始数据_周度!B659</f>
        <v/>
      </c>
      <c r="C659" s="15">
        <f>IFERROR(B659/B658-1,"")</f>
        <v/>
      </c>
      <c r="D659" s="15">
        <f>IFERROR(评分与状态_周度!F675,"")</f>
        <v/>
      </c>
      <c r="E659" s="15">
        <f>IF(OR(D659="",C659=""),"",D659*C659)</f>
        <v/>
      </c>
      <c r="F659" s="15">
        <f>IF(E659="","",IF(F658="",1,F658*(1+E659)))</f>
        <v/>
      </c>
      <c r="G659" s="15">
        <f>IF(E659="","",IF(G658="",1,G658*(1+C659)))</f>
        <v/>
      </c>
      <c r="H659" s="15">
        <f>IF(F659="","",IF(H658="",F659,MAX(H658,F659)))</f>
        <v/>
      </c>
      <c r="I659">
        <f>IF(OR(F659="",H659=""),"",F659/H659-1)</f>
        <v/>
      </c>
      <c r="J659">
        <f>IF(G659="","",IF(J658="",G659,MAX(J658,G659)))</f>
        <v/>
      </c>
      <c r="K659">
        <f>IF(OR(G659="",J659=""),"",G659/J659-1)</f>
        <v/>
      </c>
    </row>
    <row r="660">
      <c r="A660" s="14">
        <f>原始数据_周度!A660</f>
        <v/>
      </c>
      <c r="B660" s="15">
        <f>原始数据_周度!B660</f>
        <v/>
      </c>
      <c r="C660" s="15">
        <f>IFERROR(B660/B659-1,"")</f>
        <v/>
      </c>
      <c r="D660" s="15">
        <f>IFERROR(评分与状态_周度!F676,"")</f>
        <v/>
      </c>
      <c r="E660" s="15">
        <f>IF(OR(D660="",C660=""),"",D660*C660)</f>
        <v/>
      </c>
      <c r="F660" s="15">
        <f>IF(E660="","",IF(F659="",1,F659*(1+E660)))</f>
        <v/>
      </c>
      <c r="G660" s="15">
        <f>IF(E660="","",IF(G659="",1,G659*(1+C660)))</f>
        <v/>
      </c>
      <c r="H660" s="15">
        <f>IF(F660="","",IF(H659="",F660,MAX(H659,F660)))</f>
        <v/>
      </c>
      <c r="I660">
        <f>IF(OR(F660="",H660=""),"",F660/H660-1)</f>
        <v/>
      </c>
      <c r="J660">
        <f>IF(G660="","",IF(J659="",G660,MAX(J659,G660)))</f>
        <v/>
      </c>
      <c r="K660">
        <f>IF(OR(G660="",J660=""),"",G660/J660-1)</f>
        <v/>
      </c>
    </row>
    <row r="661">
      <c r="A661" s="14">
        <f>原始数据_周度!A661</f>
        <v/>
      </c>
      <c r="B661" s="15">
        <f>原始数据_周度!B661</f>
        <v/>
      </c>
      <c r="C661" s="15">
        <f>IFERROR(B661/B660-1,"")</f>
        <v/>
      </c>
      <c r="D661" s="15">
        <f>IFERROR(评分与状态_周度!F677,"")</f>
        <v/>
      </c>
      <c r="E661" s="15">
        <f>IF(OR(D661="",C661=""),"",D661*C661)</f>
        <v/>
      </c>
      <c r="F661" s="15">
        <f>IF(E661="","",IF(F660="",1,F660*(1+E661)))</f>
        <v/>
      </c>
      <c r="G661" s="15">
        <f>IF(E661="","",IF(G660="",1,G660*(1+C661)))</f>
        <v/>
      </c>
      <c r="H661" s="15">
        <f>IF(F661="","",IF(H660="",F661,MAX(H660,F661)))</f>
        <v/>
      </c>
      <c r="I661">
        <f>IF(OR(F661="",H661=""),"",F661/H661-1)</f>
        <v/>
      </c>
      <c r="J661">
        <f>IF(G661="","",IF(J660="",G661,MAX(J660,G661)))</f>
        <v/>
      </c>
      <c r="K661">
        <f>IF(OR(G661="",J661=""),"",G661/J661-1)</f>
        <v/>
      </c>
    </row>
    <row r="662">
      <c r="A662" s="14">
        <f>原始数据_周度!A662</f>
        <v/>
      </c>
      <c r="B662" s="15">
        <f>原始数据_周度!B662</f>
        <v/>
      </c>
      <c r="C662" s="15">
        <f>IFERROR(B662/B661-1,"")</f>
        <v/>
      </c>
      <c r="D662" s="15">
        <f>IFERROR(评分与状态_周度!F678,"")</f>
        <v/>
      </c>
      <c r="E662" s="15">
        <f>IF(OR(D662="",C662=""),"",D662*C662)</f>
        <v/>
      </c>
      <c r="F662" s="15">
        <f>IF(E662="","",IF(F661="",1,F661*(1+E662)))</f>
        <v/>
      </c>
      <c r="G662" s="15">
        <f>IF(E662="","",IF(G661="",1,G661*(1+C662)))</f>
        <v/>
      </c>
      <c r="H662" s="15">
        <f>IF(F662="","",IF(H661="",F662,MAX(H661,F662)))</f>
        <v/>
      </c>
      <c r="I662">
        <f>IF(OR(F662="",H662=""),"",F662/H662-1)</f>
        <v/>
      </c>
      <c r="J662">
        <f>IF(G662="","",IF(J661="",G662,MAX(J661,G662)))</f>
        <v/>
      </c>
      <c r="K662">
        <f>IF(OR(G662="",J662=""),"",G662/J662-1)</f>
        <v/>
      </c>
    </row>
    <row r="663">
      <c r="A663" s="14">
        <f>原始数据_周度!A663</f>
        <v/>
      </c>
      <c r="B663" s="15">
        <f>原始数据_周度!B663</f>
        <v/>
      </c>
      <c r="C663" s="15">
        <f>IFERROR(B663/B662-1,"")</f>
        <v/>
      </c>
      <c r="D663" s="15">
        <f>IFERROR(评分与状态_周度!F679,"")</f>
        <v/>
      </c>
      <c r="E663" s="15">
        <f>IF(OR(D663="",C663=""),"",D663*C663)</f>
        <v/>
      </c>
      <c r="F663" s="15">
        <f>IF(E663="","",IF(F662="",1,F662*(1+E663)))</f>
        <v/>
      </c>
      <c r="G663" s="15">
        <f>IF(E663="","",IF(G662="",1,G662*(1+C663)))</f>
        <v/>
      </c>
      <c r="H663" s="15">
        <f>IF(F663="","",IF(H662="",F663,MAX(H662,F663)))</f>
        <v/>
      </c>
      <c r="I663">
        <f>IF(OR(F663="",H663=""),"",F663/H663-1)</f>
        <v/>
      </c>
      <c r="J663">
        <f>IF(G663="","",IF(J662="",G663,MAX(J662,G663)))</f>
        <v/>
      </c>
      <c r="K663">
        <f>IF(OR(G663="",J663=""),"",G663/J663-1)</f>
        <v/>
      </c>
    </row>
    <row r="664">
      <c r="A664" s="14">
        <f>原始数据_周度!A664</f>
        <v/>
      </c>
      <c r="B664" s="15">
        <f>原始数据_周度!B664</f>
        <v/>
      </c>
      <c r="C664" s="15">
        <f>IFERROR(B664/B663-1,"")</f>
        <v/>
      </c>
      <c r="D664" s="15">
        <f>IFERROR(评分与状态_周度!F680,"")</f>
        <v/>
      </c>
      <c r="E664" s="15">
        <f>IF(OR(D664="",C664=""),"",D664*C664)</f>
        <v/>
      </c>
      <c r="F664" s="15">
        <f>IF(E664="","",IF(F663="",1,F663*(1+E664)))</f>
        <v/>
      </c>
      <c r="G664" s="15">
        <f>IF(E664="","",IF(G663="",1,G663*(1+C664)))</f>
        <v/>
      </c>
      <c r="H664" s="15">
        <f>IF(F664="","",IF(H663="",F664,MAX(H663,F664)))</f>
        <v/>
      </c>
      <c r="I664">
        <f>IF(OR(F664="",H664=""),"",F664/H664-1)</f>
        <v/>
      </c>
      <c r="J664">
        <f>IF(G664="","",IF(J663="",G664,MAX(J663,G664)))</f>
        <v/>
      </c>
      <c r="K664">
        <f>IF(OR(G664="",J664=""),"",G664/J664-1)</f>
        <v/>
      </c>
    </row>
    <row r="665">
      <c r="A665" s="14">
        <f>原始数据_周度!A665</f>
        <v/>
      </c>
      <c r="B665" s="15">
        <f>原始数据_周度!B665</f>
        <v/>
      </c>
      <c r="C665" s="15">
        <f>IFERROR(B665/B664-1,"")</f>
        <v/>
      </c>
      <c r="D665" s="15">
        <f>IFERROR(评分与状态_周度!F681,"")</f>
        <v/>
      </c>
      <c r="E665" s="15">
        <f>IF(OR(D665="",C665=""),"",D665*C665)</f>
        <v/>
      </c>
      <c r="F665" s="15">
        <f>IF(E665="","",IF(F664="",1,F664*(1+E665)))</f>
        <v/>
      </c>
      <c r="G665" s="15">
        <f>IF(E665="","",IF(G664="",1,G664*(1+C665)))</f>
        <v/>
      </c>
      <c r="H665" s="15">
        <f>IF(F665="","",IF(H664="",F665,MAX(H664,F665)))</f>
        <v/>
      </c>
      <c r="I665">
        <f>IF(OR(F665="",H665=""),"",F665/H665-1)</f>
        <v/>
      </c>
      <c r="J665">
        <f>IF(G665="","",IF(J664="",G665,MAX(J664,G665)))</f>
        <v/>
      </c>
      <c r="K665">
        <f>IF(OR(G665="",J665=""),"",G665/J665-1)</f>
        <v/>
      </c>
    </row>
    <row r="666">
      <c r="A666" s="14">
        <f>原始数据_周度!A666</f>
        <v/>
      </c>
      <c r="B666" s="15">
        <f>原始数据_周度!B666</f>
        <v/>
      </c>
      <c r="C666" s="15">
        <f>IFERROR(B666/B665-1,"")</f>
        <v/>
      </c>
      <c r="D666" s="15">
        <f>IFERROR(评分与状态_周度!F682,"")</f>
        <v/>
      </c>
      <c r="E666" s="15">
        <f>IF(OR(D666="",C666=""),"",D666*C666)</f>
        <v/>
      </c>
      <c r="F666" s="15">
        <f>IF(E666="","",IF(F665="",1,F665*(1+E666)))</f>
        <v/>
      </c>
      <c r="G666" s="15">
        <f>IF(E666="","",IF(G665="",1,G665*(1+C666)))</f>
        <v/>
      </c>
      <c r="H666" s="15">
        <f>IF(F666="","",IF(H665="",F666,MAX(H665,F666)))</f>
        <v/>
      </c>
      <c r="I666">
        <f>IF(OR(F666="",H666=""),"",F666/H666-1)</f>
        <v/>
      </c>
      <c r="J666">
        <f>IF(G666="","",IF(J665="",G666,MAX(J665,G666)))</f>
        <v/>
      </c>
      <c r="K666">
        <f>IF(OR(G666="",J666=""),"",G666/J666-1)</f>
        <v/>
      </c>
    </row>
    <row r="667">
      <c r="A667" s="14">
        <f>原始数据_周度!A667</f>
        <v/>
      </c>
      <c r="B667" s="15">
        <f>原始数据_周度!B667</f>
        <v/>
      </c>
      <c r="C667" s="15">
        <f>IFERROR(B667/B666-1,"")</f>
        <v/>
      </c>
      <c r="D667" s="15">
        <f>IFERROR(评分与状态_周度!F683,"")</f>
        <v/>
      </c>
      <c r="E667" s="15">
        <f>IF(OR(D667="",C667=""),"",D667*C667)</f>
        <v/>
      </c>
      <c r="F667" s="15">
        <f>IF(E667="","",IF(F666="",1,F666*(1+E667)))</f>
        <v/>
      </c>
      <c r="G667" s="15">
        <f>IF(E667="","",IF(G666="",1,G666*(1+C667)))</f>
        <v/>
      </c>
      <c r="H667" s="15">
        <f>IF(F667="","",IF(H666="",F667,MAX(H666,F667)))</f>
        <v/>
      </c>
      <c r="I667">
        <f>IF(OR(F667="",H667=""),"",F667/H667-1)</f>
        <v/>
      </c>
      <c r="J667">
        <f>IF(G667="","",IF(J666="",G667,MAX(J666,G667)))</f>
        <v/>
      </c>
      <c r="K667">
        <f>IF(OR(G667="",J667=""),"",G667/J667-1)</f>
        <v/>
      </c>
    </row>
    <row r="668">
      <c r="A668" s="14">
        <f>原始数据_周度!A668</f>
        <v/>
      </c>
      <c r="B668" s="15">
        <f>原始数据_周度!B668</f>
        <v/>
      </c>
      <c r="C668" s="15">
        <f>IFERROR(B668/B667-1,"")</f>
        <v/>
      </c>
      <c r="D668" s="15">
        <f>IFERROR(评分与状态_周度!F684,"")</f>
        <v/>
      </c>
      <c r="E668" s="15">
        <f>IF(OR(D668="",C668=""),"",D668*C668)</f>
        <v/>
      </c>
      <c r="F668" s="15">
        <f>IF(E668="","",IF(F667="",1,F667*(1+E668)))</f>
        <v/>
      </c>
      <c r="G668" s="15">
        <f>IF(E668="","",IF(G667="",1,G667*(1+C668)))</f>
        <v/>
      </c>
      <c r="H668" s="15">
        <f>IF(F668="","",IF(H667="",F668,MAX(H667,F668)))</f>
        <v/>
      </c>
      <c r="I668">
        <f>IF(OR(F668="",H668=""),"",F668/H668-1)</f>
        <v/>
      </c>
      <c r="J668">
        <f>IF(G668="","",IF(J667="",G668,MAX(J667,G668)))</f>
        <v/>
      </c>
      <c r="K668">
        <f>IF(OR(G668="",J668=""),"",G668/J668-1)</f>
        <v/>
      </c>
    </row>
    <row r="669">
      <c r="A669" s="14">
        <f>原始数据_周度!A669</f>
        <v/>
      </c>
      <c r="B669" s="15">
        <f>原始数据_周度!B669</f>
        <v/>
      </c>
      <c r="C669" s="15">
        <f>IFERROR(B669/B668-1,"")</f>
        <v/>
      </c>
      <c r="D669" s="15">
        <f>IFERROR(评分与状态_周度!F685,"")</f>
        <v/>
      </c>
      <c r="E669" s="15">
        <f>IF(OR(D669="",C669=""),"",D669*C669)</f>
        <v/>
      </c>
      <c r="F669" s="15">
        <f>IF(E669="","",IF(F668="",1,F668*(1+E669)))</f>
        <v/>
      </c>
      <c r="G669" s="15">
        <f>IF(E669="","",IF(G668="",1,G668*(1+C669)))</f>
        <v/>
      </c>
      <c r="H669" s="15">
        <f>IF(F669="","",IF(H668="",F669,MAX(H668,F669)))</f>
        <v/>
      </c>
      <c r="I669">
        <f>IF(OR(F669="",H669=""),"",F669/H669-1)</f>
        <v/>
      </c>
      <c r="J669">
        <f>IF(G669="","",IF(J668="",G669,MAX(J668,G669)))</f>
        <v/>
      </c>
      <c r="K669">
        <f>IF(OR(G669="",J669=""),"",G669/J669-1)</f>
        <v/>
      </c>
    </row>
    <row r="670">
      <c r="A670" s="14">
        <f>原始数据_周度!A670</f>
        <v/>
      </c>
      <c r="B670" s="15">
        <f>原始数据_周度!B670</f>
        <v/>
      </c>
      <c r="C670" s="15">
        <f>IFERROR(B670/B669-1,"")</f>
        <v/>
      </c>
      <c r="D670" s="15">
        <f>IFERROR(评分与状态_周度!F686,"")</f>
        <v/>
      </c>
      <c r="E670" s="15">
        <f>IF(OR(D670="",C670=""),"",D670*C670)</f>
        <v/>
      </c>
      <c r="F670" s="15">
        <f>IF(E670="","",IF(F669="",1,F669*(1+E670)))</f>
        <v/>
      </c>
      <c r="G670" s="15">
        <f>IF(E670="","",IF(G669="",1,G669*(1+C670)))</f>
        <v/>
      </c>
      <c r="H670" s="15">
        <f>IF(F670="","",IF(H669="",F670,MAX(H669,F670)))</f>
        <v/>
      </c>
      <c r="I670">
        <f>IF(OR(F670="",H670=""),"",F670/H670-1)</f>
        <v/>
      </c>
      <c r="J670">
        <f>IF(G670="","",IF(J669="",G670,MAX(J669,G670)))</f>
        <v/>
      </c>
      <c r="K670">
        <f>IF(OR(G670="",J670=""),"",G670/J670-1)</f>
        <v/>
      </c>
    </row>
    <row r="671">
      <c r="A671" s="14">
        <f>原始数据_周度!A671</f>
        <v/>
      </c>
      <c r="B671" s="15">
        <f>原始数据_周度!B671</f>
        <v/>
      </c>
      <c r="C671" s="15">
        <f>IFERROR(B671/B670-1,"")</f>
        <v/>
      </c>
      <c r="D671" s="15">
        <f>IFERROR(评分与状态_周度!F687,"")</f>
        <v/>
      </c>
      <c r="E671" s="15">
        <f>IF(OR(D671="",C671=""),"",D671*C671)</f>
        <v/>
      </c>
      <c r="F671" s="15">
        <f>IF(E671="","",IF(F670="",1,F670*(1+E671)))</f>
        <v/>
      </c>
      <c r="G671" s="15">
        <f>IF(E671="","",IF(G670="",1,G670*(1+C671)))</f>
        <v/>
      </c>
      <c r="H671" s="15">
        <f>IF(F671="","",IF(H670="",F671,MAX(H670,F671)))</f>
        <v/>
      </c>
      <c r="I671">
        <f>IF(OR(F671="",H671=""),"",F671/H671-1)</f>
        <v/>
      </c>
      <c r="J671">
        <f>IF(G671="","",IF(J670="",G671,MAX(J670,G671)))</f>
        <v/>
      </c>
      <c r="K671">
        <f>IF(OR(G671="",J671=""),"",G671/J671-1)</f>
        <v/>
      </c>
    </row>
    <row r="672">
      <c r="A672" s="14">
        <f>原始数据_周度!A672</f>
        <v/>
      </c>
      <c r="B672" s="15">
        <f>原始数据_周度!B672</f>
        <v/>
      </c>
      <c r="C672" s="15">
        <f>IFERROR(B672/B671-1,"")</f>
        <v/>
      </c>
      <c r="D672" s="15">
        <f>IFERROR(评分与状态_周度!F688,"")</f>
        <v/>
      </c>
      <c r="E672" s="15">
        <f>IF(OR(D672="",C672=""),"",D672*C672)</f>
        <v/>
      </c>
      <c r="F672" s="15">
        <f>IF(E672="","",IF(F671="",1,F671*(1+E672)))</f>
        <v/>
      </c>
      <c r="G672" s="15">
        <f>IF(E672="","",IF(G671="",1,G671*(1+C672)))</f>
        <v/>
      </c>
      <c r="H672" s="15">
        <f>IF(F672="","",IF(H671="",F672,MAX(H671,F672)))</f>
        <v/>
      </c>
      <c r="I672">
        <f>IF(OR(F672="",H672=""),"",F672/H672-1)</f>
        <v/>
      </c>
      <c r="J672">
        <f>IF(G672="","",IF(J671="",G672,MAX(J671,G672)))</f>
        <v/>
      </c>
      <c r="K672">
        <f>IF(OR(G672="",J672=""),"",G672/J672-1)</f>
        <v/>
      </c>
    </row>
    <row r="673">
      <c r="A673" s="14">
        <f>原始数据_周度!A673</f>
        <v/>
      </c>
      <c r="B673" s="15">
        <f>原始数据_周度!B673</f>
        <v/>
      </c>
      <c r="C673" s="15">
        <f>IFERROR(B673/B672-1,"")</f>
        <v/>
      </c>
      <c r="D673" s="15">
        <f>IFERROR(评分与状态_周度!F689,"")</f>
        <v/>
      </c>
      <c r="E673" s="15">
        <f>IF(OR(D673="",C673=""),"",D673*C673)</f>
        <v/>
      </c>
      <c r="F673" s="15">
        <f>IF(E673="","",IF(F672="",1,F672*(1+E673)))</f>
        <v/>
      </c>
      <c r="G673" s="15">
        <f>IF(E673="","",IF(G672="",1,G672*(1+C673)))</f>
        <v/>
      </c>
      <c r="H673" s="15">
        <f>IF(F673="","",IF(H672="",F673,MAX(H672,F673)))</f>
        <v/>
      </c>
      <c r="I673">
        <f>IF(OR(F673="",H673=""),"",F673/H673-1)</f>
        <v/>
      </c>
      <c r="J673">
        <f>IF(G673="","",IF(J672="",G673,MAX(J672,G673)))</f>
        <v/>
      </c>
      <c r="K673">
        <f>IF(OR(G673="",J673=""),"",G673/J673-1)</f>
        <v/>
      </c>
    </row>
    <row r="674">
      <c r="A674" s="14">
        <f>原始数据_周度!A674</f>
        <v/>
      </c>
      <c r="B674" s="15">
        <f>原始数据_周度!B674</f>
        <v/>
      </c>
      <c r="C674" s="15">
        <f>IFERROR(B674/B673-1,"")</f>
        <v/>
      </c>
      <c r="D674" s="15">
        <f>IFERROR(评分与状态_周度!F690,"")</f>
        <v/>
      </c>
      <c r="E674" s="15">
        <f>IF(OR(D674="",C674=""),"",D674*C674)</f>
        <v/>
      </c>
      <c r="F674" s="15">
        <f>IF(E674="","",IF(F673="",1,F673*(1+E674)))</f>
        <v/>
      </c>
      <c r="G674" s="15">
        <f>IF(E674="","",IF(G673="",1,G673*(1+C674)))</f>
        <v/>
      </c>
      <c r="H674" s="15">
        <f>IF(F674="","",IF(H673="",F674,MAX(H673,F674)))</f>
        <v/>
      </c>
      <c r="I674">
        <f>IF(OR(F674="",H674=""),"",F674/H674-1)</f>
        <v/>
      </c>
      <c r="J674">
        <f>IF(G674="","",IF(J673="",G674,MAX(J673,G674)))</f>
        <v/>
      </c>
      <c r="K674">
        <f>IF(OR(G674="",J674=""),"",G674/J674-1)</f>
        <v/>
      </c>
    </row>
    <row r="675">
      <c r="A675" s="14">
        <f>原始数据_周度!A675</f>
        <v/>
      </c>
      <c r="B675" s="15">
        <f>原始数据_周度!B675</f>
        <v/>
      </c>
      <c r="C675" s="15">
        <f>IFERROR(B675/B674-1,"")</f>
        <v/>
      </c>
      <c r="D675" s="15">
        <f>IFERROR(评分与状态_周度!F691,"")</f>
        <v/>
      </c>
      <c r="E675" s="15">
        <f>IF(OR(D675="",C675=""),"",D675*C675)</f>
        <v/>
      </c>
      <c r="F675" s="15">
        <f>IF(E675="","",IF(F674="",1,F674*(1+E675)))</f>
        <v/>
      </c>
      <c r="G675" s="15">
        <f>IF(E675="","",IF(G674="",1,G674*(1+C675)))</f>
        <v/>
      </c>
      <c r="H675" s="15">
        <f>IF(F675="","",IF(H674="",F675,MAX(H674,F675)))</f>
        <v/>
      </c>
      <c r="I675">
        <f>IF(OR(F675="",H675=""),"",F675/H675-1)</f>
        <v/>
      </c>
      <c r="J675">
        <f>IF(G675="","",IF(J674="",G675,MAX(J674,G675)))</f>
        <v/>
      </c>
      <c r="K675">
        <f>IF(OR(G675="",J675=""),"",G675/J675-1)</f>
        <v/>
      </c>
    </row>
    <row r="676">
      <c r="A676" s="14">
        <f>原始数据_周度!A676</f>
        <v/>
      </c>
      <c r="B676" s="15">
        <f>原始数据_周度!B676</f>
        <v/>
      </c>
      <c r="C676" s="15">
        <f>IFERROR(B676/B675-1,"")</f>
        <v/>
      </c>
      <c r="D676" s="15">
        <f>IFERROR(评分与状态_周度!F692,"")</f>
        <v/>
      </c>
      <c r="E676" s="15">
        <f>IF(OR(D676="",C676=""),"",D676*C676)</f>
        <v/>
      </c>
      <c r="F676" s="15">
        <f>IF(E676="","",IF(F675="",1,F675*(1+E676)))</f>
        <v/>
      </c>
      <c r="G676" s="15">
        <f>IF(E676="","",IF(G675="",1,G675*(1+C676)))</f>
        <v/>
      </c>
      <c r="H676" s="15">
        <f>IF(F676="","",IF(H675="",F676,MAX(H675,F676)))</f>
        <v/>
      </c>
      <c r="I676">
        <f>IF(OR(F676="",H676=""),"",F676/H676-1)</f>
        <v/>
      </c>
      <c r="J676">
        <f>IF(G676="","",IF(J675="",G676,MAX(J675,G676)))</f>
        <v/>
      </c>
      <c r="K676">
        <f>IF(OR(G676="",J676=""),"",G676/J676-1)</f>
        <v/>
      </c>
    </row>
    <row r="677">
      <c r="A677" s="14">
        <f>原始数据_周度!A677</f>
        <v/>
      </c>
      <c r="B677" s="15">
        <f>原始数据_周度!B677</f>
        <v/>
      </c>
      <c r="C677" s="15">
        <f>IFERROR(B677/B676-1,"")</f>
        <v/>
      </c>
      <c r="D677" s="15">
        <f>IFERROR(评分与状态_周度!F693,"")</f>
        <v/>
      </c>
      <c r="E677" s="15">
        <f>IF(OR(D677="",C677=""),"",D677*C677)</f>
        <v/>
      </c>
      <c r="F677" s="15">
        <f>IF(E677="","",IF(F676="",1,F676*(1+E677)))</f>
        <v/>
      </c>
      <c r="G677" s="15">
        <f>IF(E677="","",IF(G676="",1,G676*(1+C677)))</f>
        <v/>
      </c>
      <c r="H677" s="15">
        <f>IF(F677="","",IF(H676="",F677,MAX(H676,F677)))</f>
        <v/>
      </c>
      <c r="I677">
        <f>IF(OR(F677="",H677=""),"",F677/H677-1)</f>
        <v/>
      </c>
      <c r="J677">
        <f>IF(G677="","",IF(J676="",G677,MAX(J676,G677)))</f>
        <v/>
      </c>
      <c r="K677">
        <f>IF(OR(G677="",J677=""),"",G677/J677-1)</f>
        <v/>
      </c>
    </row>
    <row r="678">
      <c r="A678" s="14">
        <f>原始数据_周度!A678</f>
        <v/>
      </c>
      <c r="B678" s="15">
        <f>原始数据_周度!B678</f>
        <v/>
      </c>
      <c r="C678" s="15">
        <f>IFERROR(B678/B677-1,"")</f>
        <v/>
      </c>
      <c r="D678" s="15">
        <f>IFERROR(评分与状态_周度!F694,"")</f>
        <v/>
      </c>
      <c r="E678" s="15">
        <f>IF(OR(D678="",C678=""),"",D678*C678)</f>
        <v/>
      </c>
      <c r="F678" s="15">
        <f>IF(E678="","",IF(F677="",1,F677*(1+E678)))</f>
        <v/>
      </c>
      <c r="G678" s="15">
        <f>IF(E678="","",IF(G677="",1,G677*(1+C678)))</f>
        <v/>
      </c>
      <c r="H678" s="15">
        <f>IF(F678="","",IF(H677="",F678,MAX(H677,F678)))</f>
        <v/>
      </c>
      <c r="I678">
        <f>IF(OR(F678="",H678=""),"",F678/H678-1)</f>
        <v/>
      </c>
      <c r="J678">
        <f>IF(G678="","",IF(J677="",G678,MAX(J677,G678)))</f>
        <v/>
      </c>
      <c r="K678">
        <f>IF(OR(G678="",J678=""),"",G678/J678-1)</f>
        <v/>
      </c>
    </row>
    <row r="679">
      <c r="A679" s="14">
        <f>原始数据_周度!A679</f>
        <v/>
      </c>
      <c r="B679" s="15">
        <f>原始数据_周度!B679</f>
        <v/>
      </c>
      <c r="C679" s="15">
        <f>IFERROR(B679/B678-1,"")</f>
        <v/>
      </c>
      <c r="D679" s="15">
        <f>IFERROR(评分与状态_周度!F695,"")</f>
        <v/>
      </c>
      <c r="E679" s="15">
        <f>IF(OR(D679="",C679=""),"",D679*C679)</f>
        <v/>
      </c>
      <c r="F679" s="15">
        <f>IF(E679="","",IF(F678="",1,F678*(1+E679)))</f>
        <v/>
      </c>
      <c r="G679" s="15">
        <f>IF(E679="","",IF(G678="",1,G678*(1+C679)))</f>
        <v/>
      </c>
      <c r="H679" s="15">
        <f>IF(F679="","",IF(H678="",F679,MAX(H678,F679)))</f>
        <v/>
      </c>
      <c r="I679">
        <f>IF(OR(F679="",H679=""),"",F679/H679-1)</f>
        <v/>
      </c>
      <c r="J679">
        <f>IF(G679="","",IF(J678="",G679,MAX(J678,G679)))</f>
        <v/>
      </c>
      <c r="K679">
        <f>IF(OR(G679="",J679=""),"",G679/J679-1)</f>
        <v/>
      </c>
    </row>
    <row r="680">
      <c r="A680" s="14">
        <f>原始数据_周度!A680</f>
        <v/>
      </c>
      <c r="B680" s="15">
        <f>原始数据_周度!B680</f>
        <v/>
      </c>
      <c r="C680" s="15">
        <f>IFERROR(B680/B679-1,"")</f>
        <v/>
      </c>
      <c r="D680" s="15">
        <f>IFERROR(评分与状态_周度!F696,"")</f>
        <v/>
      </c>
      <c r="E680" s="15">
        <f>IF(OR(D680="",C680=""),"",D680*C680)</f>
        <v/>
      </c>
      <c r="F680" s="15">
        <f>IF(E680="","",IF(F679="",1,F679*(1+E680)))</f>
        <v/>
      </c>
      <c r="G680" s="15">
        <f>IF(E680="","",IF(G679="",1,G679*(1+C680)))</f>
        <v/>
      </c>
      <c r="H680" s="15">
        <f>IF(F680="","",IF(H679="",F680,MAX(H679,F680)))</f>
        <v/>
      </c>
      <c r="I680">
        <f>IF(OR(F680="",H680=""),"",F680/H680-1)</f>
        <v/>
      </c>
      <c r="J680">
        <f>IF(G680="","",IF(J679="",G680,MAX(J679,G680)))</f>
        <v/>
      </c>
      <c r="K680">
        <f>IF(OR(G680="",J680=""),"",G680/J680-1)</f>
        <v/>
      </c>
    </row>
    <row r="681">
      <c r="A681" s="14">
        <f>原始数据_周度!A681</f>
        <v/>
      </c>
      <c r="B681" s="15">
        <f>原始数据_周度!B681</f>
        <v/>
      </c>
      <c r="C681" s="15">
        <f>IFERROR(B681/B680-1,"")</f>
        <v/>
      </c>
      <c r="D681" s="15">
        <f>IFERROR(评分与状态_周度!F697,"")</f>
        <v/>
      </c>
      <c r="E681" s="15">
        <f>IF(OR(D681="",C681=""),"",D681*C681)</f>
        <v/>
      </c>
      <c r="F681" s="15">
        <f>IF(E681="","",IF(F680="",1,F680*(1+E681)))</f>
        <v/>
      </c>
      <c r="G681" s="15">
        <f>IF(E681="","",IF(G680="",1,G680*(1+C681)))</f>
        <v/>
      </c>
      <c r="H681" s="15">
        <f>IF(F681="","",IF(H680="",F681,MAX(H680,F681)))</f>
        <v/>
      </c>
      <c r="I681">
        <f>IF(OR(F681="",H681=""),"",F681/H681-1)</f>
        <v/>
      </c>
      <c r="J681">
        <f>IF(G681="","",IF(J680="",G681,MAX(J680,G681)))</f>
        <v/>
      </c>
      <c r="K681">
        <f>IF(OR(G681="",J681=""),"",G681/J681-1)</f>
        <v/>
      </c>
    </row>
    <row r="682">
      <c r="A682" s="14">
        <f>原始数据_周度!A682</f>
        <v/>
      </c>
      <c r="B682" s="15">
        <f>原始数据_周度!B682</f>
        <v/>
      </c>
      <c r="C682" s="15">
        <f>IFERROR(B682/B681-1,"")</f>
        <v/>
      </c>
      <c r="D682" s="15">
        <f>IFERROR(评分与状态_周度!F698,"")</f>
        <v/>
      </c>
      <c r="E682" s="15">
        <f>IF(OR(D682="",C682=""),"",D682*C682)</f>
        <v/>
      </c>
      <c r="F682" s="15">
        <f>IF(E682="","",IF(F681="",1,F681*(1+E682)))</f>
        <v/>
      </c>
      <c r="G682" s="15">
        <f>IF(E682="","",IF(G681="",1,G681*(1+C682)))</f>
        <v/>
      </c>
      <c r="H682" s="15">
        <f>IF(F682="","",IF(H681="",F682,MAX(H681,F682)))</f>
        <v/>
      </c>
      <c r="I682">
        <f>IF(OR(F682="",H682=""),"",F682/H682-1)</f>
        <v/>
      </c>
      <c r="J682">
        <f>IF(G682="","",IF(J681="",G682,MAX(J681,G682)))</f>
        <v/>
      </c>
      <c r="K682">
        <f>IF(OR(G682="",J682=""),"",G682/J682-1)</f>
        <v/>
      </c>
    </row>
    <row r="683">
      <c r="A683" s="14">
        <f>原始数据_周度!A683</f>
        <v/>
      </c>
      <c r="B683" s="15">
        <f>原始数据_周度!B683</f>
        <v/>
      </c>
      <c r="C683" s="15">
        <f>IFERROR(B683/B682-1,"")</f>
        <v/>
      </c>
      <c r="D683" s="15">
        <f>IFERROR(评分与状态_周度!F699,"")</f>
        <v/>
      </c>
      <c r="E683" s="15">
        <f>IF(OR(D683="",C683=""),"",D683*C683)</f>
        <v/>
      </c>
      <c r="F683" s="15">
        <f>IF(E683="","",IF(F682="",1,F682*(1+E683)))</f>
        <v/>
      </c>
      <c r="G683" s="15">
        <f>IF(E683="","",IF(G682="",1,G682*(1+C683)))</f>
        <v/>
      </c>
      <c r="H683" s="15">
        <f>IF(F683="","",IF(H682="",F683,MAX(H682,F683)))</f>
        <v/>
      </c>
      <c r="I683">
        <f>IF(OR(F683="",H683=""),"",F683/H683-1)</f>
        <v/>
      </c>
      <c r="J683">
        <f>IF(G683="","",IF(J682="",G683,MAX(J682,G683)))</f>
        <v/>
      </c>
      <c r="K683">
        <f>IF(OR(G683="",J683=""),"",G683/J683-1)</f>
        <v/>
      </c>
    </row>
    <row r="684">
      <c r="A684" s="14">
        <f>原始数据_周度!A684</f>
        <v/>
      </c>
      <c r="B684" s="15">
        <f>原始数据_周度!B684</f>
        <v/>
      </c>
      <c r="C684" s="15">
        <f>IFERROR(B684/B683-1,"")</f>
        <v/>
      </c>
      <c r="D684" s="15">
        <f>IFERROR(评分与状态_周度!F700,"")</f>
        <v/>
      </c>
      <c r="E684" s="15">
        <f>IF(OR(D684="",C684=""),"",D684*C684)</f>
        <v/>
      </c>
      <c r="F684" s="15">
        <f>IF(E684="","",IF(F683="",1,F683*(1+E684)))</f>
        <v/>
      </c>
      <c r="G684" s="15">
        <f>IF(E684="","",IF(G683="",1,G683*(1+C684)))</f>
        <v/>
      </c>
      <c r="H684" s="15">
        <f>IF(F684="","",IF(H683="",F684,MAX(H683,F684)))</f>
        <v/>
      </c>
      <c r="I684">
        <f>IF(OR(F684="",H684=""),"",F684/H684-1)</f>
        <v/>
      </c>
      <c r="J684">
        <f>IF(G684="","",IF(J683="",G684,MAX(J683,G684)))</f>
        <v/>
      </c>
      <c r="K684">
        <f>IF(OR(G684="",J684=""),"",G684/J684-1)</f>
        <v/>
      </c>
    </row>
    <row r="685">
      <c r="A685" s="14">
        <f>原始数据_周度!A685</f>
        <v/>
      </c>
      <c r="B685" s="15">
        <f>原始数据_周度!B685</f>
        <v/>
      </c>
      <c r="C685" s="15">
        <f>IFERROR(B685/B684-1,"")</f>
        <v/>
      </c>
      <c r="D685" s="15">
        <f>IFERROR(评分与状态_周度!F701,"")</f>
        <v/>
      </c>
      <c r="E685" s="15">
        <f>IF(OR(D685="",C685=""),"",D685*C685)</f>
        <v/>
      </c>
      <c r="F685" s="15">
        <f>IF(E685="","",IF(F684="",1,F684*(1+E685)))</f>
        <v/>
      </c>
      <c r="G685" s="15">
        <f>IF(E685="","",IF(G684="",1,G684*(1+C685)))</f>
        <v/>
      </c>
      <c r="H685" s="15">
        <f>IF(F685="","",IF(H684="",F685,MAX(H684,F685)))</f>
        <v/>
      </c>
      <c r="I685">
        <f>IF(OR(F685="",H685=""),"",F685/H685-1)</f>
        <v/>
      </c>
      <c r="J685">
        <f>IF(G685="","",IF(J684="",G685,MAX(J684,G685)))</f>
        <v/>
      </c>
      <c r="K685">
        <f>IF(OR(G685="",J685=""),"",G685/J685-1)</f>
        <v/>
      </c>
    </row>
    <row r="686">
      <c r="A686" s="14">
        <f>原始数据_周度!A686</f>
        <v/>
      </c>
      <c r="B686" s="15">
        <f>原始数据_周度!B686</f>
        <v/>
      </c>
      <c r="C686" s="15">
        <f>IFERROR(B686/B685-1,"")</f>
        <v/>
      </c>
      <c r="D686" s="15">
        <f>IFERROR(评分与状态_周度!F702,"")</f>
        <v/>
      </c>
      <c r="E686" s="15">
        <f>IF(OR(D686="",C686=""),"",D686*C686)</f>
        <v/>
      </c>
      <c r="F686" s="15">
        <f>IF(E686="","",IF(F685="",1,F685*(1+E686)))</f>
        <v/>
      </c>
      <c r="G686" s="15">
        <f>IF(E686="","",IF(G685="",1,G685*(1+C686)))</f>
        <v/>
      </c>
      <c r="H686" s="15">
        <f>IF(F686="","",IF(H685="",F686,MAX(H685,F686)))</f>
        <v/>
      </c>
      <c r="I686">
        <f>IF(OR(F686="",H686=""),"",F686/H686-1)</f>
        <v/>
      </c>
      <c r="J686">
        <f>IF(G686="","",IF(J685="",G686,MAX(J685,G686)))</f>
        <v/>
      </c>
      <c r="K686">
        <f>IF(OR(G686="",J686=""),"",G686/J686-1)</f>
        <v/>
      </c>
    </row>
    <row r="687">
      <c r="A687" s="14">
        <f>原始数据_周度!A687</f>
        <v/>
      </c>
      <c r="B687" s="15">
        <f>原始数据_周度!B687</f>
        <v/>
      </c>
      <c r="C687" s="15">
        <f>IFERROR(B687/B686-1,"")</f>
        <v/>
      </c>
      <c r="D687" s="15">
        <f>IFERROR(评分与状态_周度!F703,"")</f>
        <v/>
      </c>
      <c r="E687" s="15">
        <f>IF(OR(D687="",C687=""),"",D687*C687)</f>
        <v/>
      </c>
      <c r="F687" s="15">
        <f>IF(E687="","",IF(F686="",1,F686*(1+E687)))</f>
        <v/>
      </c>
      <c r="G687" s="15">
        <f>IF(E687="","",IF(G686="",1,G686*(1+C687)))</f>
        <v/>
      </c>
      <c r="H687" s="15">
        <f>IF(F687="","",IF(H686="",F687,MAX(H686,F687)))</f>
        <v/>
      </c>
      <c r="I687">
        <f>IF(OR(F687="",H687=""),"",F687/H687-1)</f>
        <v/>
      </c>
      <c r="J687">
        <f>IF(G687="","",IF(J686="",G687,MAX(J686,G687)))</f>
        <v/>
      </c>
      <c r="K687">
        <f>IF(OR(G687="",J687=""),"",G687/J687-1)</f>
        <v/>
      </c>
    </row>
    <row r="688">
      <c r="A688" s="14">
        <f>原始数据_周度!A688</f>
        <v/>
      </c>
      <c r="B688" s="15">
        <f>原始数据_周度!B688</f>
        <v/>
      </c>
      <c r="C688" s="15">
        <f>IFERROR(B688/B687-1,"")</f>
        <v/>
      </c>
      <c r="D688" s="15">
        <f>IFERROR(评分与状态_周度!F704,"")</f>
        <v/>
      </c>
      <c r="E688" s="15">
        <f>IF(OR(D688="",C688=""),"",D688*C688)</f>
        <v/>
      </c>
      <c r="F688" s="15">
        <f>IF(E688="","",IF(F687="",1,F687*(1+E688)))</f>
        <v/>
      </c>
      <c r="G688" s="15">
        <f>IF(E688="","",IF(G687="",1,G687*(1+C688)))</f>
        <v/>
      </c>
      <c r="H688" s="15">
        <f>IF(F688="","",IF(H687="",F688,MAX(H687,F688)))</f>
        <v/>
      </c>
      <c r="I688">
        <f>IF(OR(F688="",H688=""),"",F688/H688-1)</f>
        <v/>
      </c>
      <c r="J688">
        <f>IF(G688="","",IF(J687="",G688,MAX(J687,G688)))</f>
        <v/>
      </c>
      <c r="K688">
        <f>IF(OR(G688="",J688=""),"",G688/J688-1)</f>
        <v/>
      </c>
    </row>
    <row r="689">
      <c r="A689" s="14">
        <f>原始数据_周度!A689</f>
        <v/>
      </c>
      <c r="B689" s="15">
        <f>原始数据_周度!B689</f>
        <v/>
      </c>
      <c r="C689" s="15">
        <f>IFERROR(B689/B688-1,"")</f>
        <v/>
      </c>
      <c r="D689" s="15">
        <f>IFERROR(评分与状态_周度!F705,"")</f>
        <v/>
      </c>
      <c r="E689" s="15">
        <f>IF(OR(D689="",C689=""),"",D689*C689)</f>
        <v/>
      </c>
      <c r="F689" s="15">
        <f>IF(E689="","",IF(F688="",1,F688*(1+E689)))</f>
        <v/>
      </c>
      <c r="G689" s="15">
        <f>IF(E689="","",IF(G688="",1,G688*(1+C689)))</f>
        <v/>
      </c>
      <c r="H689" s="15">
        <f>IF(F689="","",IF(H688="",F689,MAX(H688,F689)))</f>
        <v/>
      </c>
      <c r="I689">
        <f>IF(OR(F689="",H689=""),"",F689/H689-1)</f>
        <v/>
      </c>
      <c r="J689">
        <f>IF(G689="","",IF(J688="",G689,MAX(J688,G689)))</f>
        <v/>
      </c>
      <c r="K689">
        <f>IF(OR(G689="",J689=""),"",G689/J689-1)</f>
        <v/>
      </c>
    </row>
    <row r="690">
      <c r="A690" s="14">
        <f>原始数据_周度!A690</f>
        <v/>
      </c>
      <c r="B690" s="15">
        <f>原始数据_周度!B690</f>
        <v/>
      </c>
      <c r="C690" s="15">
        <f>IFERROR(B690/B689-1,"")</f>
        <v/>
      </c>
      <c r="D690" s="15">
        <f>IFERROR(评分与状态_周度!F706,"")</f>
        <v/>
      </c>
      <c r="E690" s="15">
        <f>IF(OR(D690="",C690=""),"",D690*C690)</f>
        <v/>
      </c>
      <c r="F690" s="15">
        <f>IF(E690="","",IF(F689="",1,F689*(1+E690)))</f>
        <v/>
      </c>
      <c r="G690" s="15">
        <f>IF(E690="","",IF(G689="",1,G689*(1+C690)))</f>
        <v/>
      </c>
      <c r="H690" s="15">
        <f>IF(F690="","",IF(H689="",F690,MAX(H689,F690)))</f>
        <v/>
      </c>
      <c r="I690">
        <f>IF(OR(F690="",H690=""),"",F690/H690-1)</f>
        <v/>
      </c>
      <c r="J690">
        <f>IF(G690="","",IF(J689="",G690,MAX(J689,G690)))</f>
        <v/>
      </c>
      <c r="K690">
        <f>IF(OR(G690="",J690=""),"",G690/J690-1)</f>
        <v/>
      </c>
    </row>
    <row r="691">
      <c r="A691" s="14">
        <f>原始数据_周度!A691</f>
        <v/>
      </c>
      <c r="B691" s="15">
        <f>原始数据_周度!B691</f>
        <v/>
      </c>
      <c r="C691" s="15">
        <f>IFERROR(B691/B690-1,"")</f>
        <v/>
      </c>
      <c r="D691" s="15">
        <f>IFERROR(评分与状态_周度!F707,"")</f>
        <v/>
      </c>
      <c r="E691" s="15">
        <f>IF(OR(D691="",C691=""),"",D691*C691)</f>
        <v/>
      </c>
      <c r="F691" s="15">
        <f>IF(E691="","",IF(F690="",1,F690*(1+E691)))</f>
        <v/>
      </c>
      <c r="G691" s="15">
        <f>IF(E691="","",IF(G690="",1,G690*(1+C691)))</f>
        <v/>
      </c>
      <c r="H691" s="15">
        <f>IF(F691="","",IF(H690="",F691,MAX(H690,F691)))</f>
        <v/>
      </c>
      <c r="I691">
        <f>IF(OR(F691="",H691=""),"",F691/H691-1)</f>
        <v/>
      </c>
      <c r="J691">
        <f>IF(G691="","",IF(J690="",G691,MAX(J690,G691)))</f>
        <v/>
      </c>
      <c r="K691">
        <f>IF(OR(G691="",J691=""),"",G691/J691-1)</f>
        <v/>
      </c>
    </row>
    <row r="692">
      <c r="A692" s="14">
        <f>原始数据_周度!A692</f>
        <v/>
      </c>
      <c r="B692" s="15">
        <f>原始数据_周度!B692</f>
        <v/>
      </c>
      <c r="C692" s="15">
        <f>IFERROR(B692/B691-1,"")</f>
        <v/>
      </c>
      <c r="D692" s="15">
        <f>IFERROR(评分与状态_周度!F708,"")</f>
        <v/>
      </c>
      <c r="E692" s="15">
        <f>IF(OR(D692="",C692=""),"",D692*C692)</f>
        <v/>
      </c>
      <c r="F692" s="15">
        <f>IF(E692="","",IF(F691="",1,F691*(1+E692)))</f>
        <v/>
      </c>
      <c r="G692" s="15">
        <f>IF(E692="","",IF(G691="",1,G691*(1+C692)))</f>
        <v/>
      </c>
      <c r="H692" s="15">
        <f>IF(F692="","",IF(H691="",F692,MAX(H691,F692)))</f>
        <v/>
      </c>
      <c r="I692">
        <f>IF(OR(F692="",H692=""),"",F692/H692-1)</f>
        <v/>
      </c>
      <c r="J692">
        <f>IF(G692="","",IF(J691="",G692,MAX(J691,G692)))</f>
        <v/>
      </c>
      <c r="K692">
        <f>IF(OR(G692="",J692=""),"",G692/J692-1)</f>
        <v/>
      </c>
    </row>
    <row r="693">
      <c r="A693" s="14">
        <f>原始数据_周度!A693</f>
        <v/>
      </c>
      <c r="B693" s="15">
        <f>原始数据_周度!B693</f>
        <v/>
      </c>
      <c r="C693" s="15">
        <f>IFERROR(B693/B692-1,"")</f>
        <v/>
      </c>
      <c r="D693" s="15">
        <f>IFERROR(评分与状态_周度!F709,"")</f>
        <v/>
      </c>
      <c r="E693" s="15">
        <f>IF(OR(D693="",C693=""),"",D693*C693)</f>
        <v/>
      </c>
      <c r="F693" s="15">
        <f>IF(E693="","",IF(F692="",1,F692*(1+E693)))</f>
        <v/>
      </c>
      <c r="G693" s="15">
        <f>IF(E693="","",IF(G692="",1,G692*(1+C693)))</f>
        <v/>
      </c>
      <c r="H693" s="15">
        <f>IF(F693="","",IF(H692="",F693,MAX(H692,F693)))</f>
        <v/>
      </c>
      <c r="I693">
        <f>IF(OR(F693="",H693=""),"",F693/H693-1)</f>
        <v/>
      </c>
      <c r="J693">
        <f>IF(G693="","",IF(J692="",G693,MAX(J692,G693)))</f>
        <v/>
      </c>
      <c r="K693">
        <f>IF(OR(G693="",J693=""),"",G693/J693-1)</f>
        <v/>
      </c>
    </row>
    <row r="694">
      <c r="A694" s="14">
        <f>原始数据_周度!A694</f>
        <v/>
      </c>
      <c r="B694" s="15">
        <f>原始数据_周度!B694</f>
        <v/>
      </c>
      <c r="C694" s="15">
        <f>IFERROR(B694/B693-1,"")</f>
        <v/>
      </c>
      <c r="D694" s="15">
        <f>IFERROR(评分与状态_周度!F710,"")</f>
        <v/>
      </c>
      <c r="E694" s="15">
        <f>IF(OR(D694="",C694=""),"",D694*C694)</f>
        <v/>
      </c>
      <c r="F694" s="15">
        <f>IF(E694="","",IF(F693="",1,F693*(1+E694)))</f>
        <v/>
      </c>
      <c r="G694" s="15">
        <f>IF(E694="","",IF(G693="",1,G693*(1+C694)))</f>
        <v/>
      </c>
      <c r="H694" s="15">
        <f>IF(F694="","",IF(H693="",F694,MAX(H693,F694)))</f>
        <v/>
      </c>
      <c r="I694">
        <f>IF(OR(F694="",H694=""),"",F694/H694-1)</f>
        <v/>
      </c>
      <c r="J694">
        <f>IF(G694="","",IF(J693="",G694,MAX(J693,G694)))</f>
        <v/>
      </c>
      <c r="K694">
        <f>IF(OR(G694="",J694=""),"",G694/J694-1)</f>
        <v/>
      </c>
    </row>
    <row r="695">
      <c r="A695" s="14">
        <f>原始数据_周度!A695</f>
        <v/>
      </c>
      <c r="B695" s="15">
        <f>原始数据_周度!B695</f>
        <v/>
      </c>
      <c r="C695" s="15">
        <f>IFERROR(B695/B694-1,"")</f>
        <v/>
      </c>
      <c r="D695" s="15">
        <f>IFERROR(评分与状态_周度!F711,"")</f>
        <v/>
      </c>
      <c r="E695" s="15">
        <f>IF(OR(D695="",C695=""),"",D695*C695)</f>
        <v/>
      </c>
      <c r="F695" s="15">
        <f>IF(E695="","",IF(F694="",1,F694*(1+E695)))</f>
        <v/>
      </c>
      <c r="G695" s="15">
        <f>IF(E695="","",IF(G694="",1,G694*(1+C695)))</f>
        <v/>
      </c>
      <c r="H695" s="15">
        <f>IF(F695="","",IF(H694="",F695,MAX(H694,F695)))</f>
        <v/>
      </c>
      <c r="I695">
        <f>IF(OR(F695="",H695=""),"",F695/H695-1)</f>
        <v/>
      </c>
      <c r="J695">
        <f>IF(G695="","",IF(J694="",G695,MAX(J694,G695)))</f>
        <v/>
      </c>
      <c r="K695">
        <f>IF(OR(G695="",J695=""),"",G695/J695-1)</f>
        <v/>
      </c>
    </row>
    <row r="696">
      <c r="A696" s="14">
        <f>原始数据_周度!A696</f>
        <v/>
      </c>
      <c r="B696" s="15">
        <f>原始数据_周度!B696</f>
        <v/>
      </c>
      <c r="C696" s="15">
        <f>IFERROR(B696/B695-1,"")</f>
        <v/>
      </c>
      <c r="D696" s="15">
        <f>IFERROR(评分与状态_周度!F712,"")</f>
        <v/>
      </c>
      <c r="E696" s="15">
        <f>IF(OR(D696="",C696=""),"",D696*C696)</f>
        <v/>
      </c>
      <c r="F696" s="15">
        <f>IF(E696="","",IF(F695="",1,F695*(1+E696)))</f>
        <v/>
      </c>
      <c r="G696" s="15">
        <f>IF(E696="","",IF(G695="",1,G695*(1+C696)))</f>
        <v/>
      </c>
      <c r="H696" s="15">
        <f>IF(F696="","",IF(H695="",F696,MAX(H695,F696)))</f>
        <v/>
      </c>
      <c r="I696">
        <f>IF(OR(F696="",H696=""),"",F696/H696-1)</f>
        <v/>
      </c>
      <c r="J696">
        <f>IF(G696="","",IF(J695="",G696,MAX(J695,G696)))</f>
        <v/>
      </c>
      <c r="K696">
        <f>IF(OR(G696="",J696=""),"",G696/J696-1)</f>
        <v/>
      </c>
    </row>
    <row r="697">
      <c r="A697" s="14">
        <f>原始数据_周度!A697</f>
        <v/>
      </c>
      <c r="B697" s="15">
        <f>原始数据_周度!B697</f>
        <v/>
      </c>
      <c r="C697" s="15">
        <f>IFERROR(B697/B696-1,"")</f>
        <v/>
      </c>
      <c r="D697" s="15">
        <f>IFERROR(评分与状态_周度!F713,"")</f>
        <v/>
      </c>
      <c r="E697" s="15">
        <f>IF(OR(D697="",C697=""),"",D697*C697)</f>
        <v/>
      </c>
      <c r="F697" s="15">
        <f>IF(E697="","",IF(F696="",1,F696*(1+E697)))</f>
        <v/>
      </c>
      <c r="G697" s="15">
        <f>IF(E697="","",IF(G696="",1,G696*(1+C697)))</f>
        <v/>
      </c>
      <c r="H697" s="15">
        <f>IF(F697="","",IF(H696="",F697,MAX(H696,F697)))</f>
        <v/>
      </c>
      <c r="I697">
        <f>IF(OR(F697="",H697=""),"",F697/H697-1)</f>
        <v/>
      </c>
      <c r="J697">
        <f>IF(G697="","",IF(J696="",G697,MAX(J696,G697)))</f>
        <v/>
      </c>
      <c r="K697">
        <f>IF(OR(G697="",J697=""),"",G697/J697-1)</f>
        <v/>
      </c>
    </row>
    <row r="698">
      <c r="A698" s="14">
        <f>原始数据_周度!A698</f>
        <v/>
      </c>
      <c r="B698" s="15">
        <f>原始数据_周度!B698</f>
        <v/>
      </c>
      <c r="C698" s="15">
        <f>IFERROR(B698/B697-1,"")</f>
        <v/>
      </c>
      <c r="D698" s="15">
        <f>IFERROR(评分与状态_周度!F714,"")</f>
        <v/>
      </c>
      <c r="E698" s="15">
        <f>IF(OR(D698="",C698=""),"",D698*C698)</f>
        <v/>
      </c>
      <c r="F698" s="15">
        <f>IF(E698="","",IF(F697="",1,F697*(1+E698)))</f>
        <v/>
      </c>
      <c r="G698" s="15">
        <f>IF(E698="","",IF(G697="",1,G697*(1+C698)))</f>
        <v/>
      </c>
      <c r="H698" s="15">
        <f>IF(F698="","",IF(H697="",F698,MAX(H697,F698)))</f>
        <v/>
      </c>
      <c r="I698">
        <f>IF(OR(F698="",H698=""),"",F698/H698-1)</f>
        <v/>
      </c>
      <c r="J698">
        <f>IF(G698="","",IF(J697="",G698,MAX(J697,G698)))</f>
        <v/>
      </c>
      <c r="K698">
        <f>IF(OR(G698="",J698=""),"",G698/J698-1)</f>
        <v/>
      </c>
    </row>
    <row r="699">
      <c r="A699" s="14">
        <f>原始数据_周度!A699</f>
        <v/>
      </c>
      <c r="B699" s="15">
        <f>原始数据_周度!B699</f>
        <v/>
      </c>
      <c r="C699" s="15">
        <f>IFERROR(B699/B698-1,"")</f>
        <v/>
      </c>
      <c r="D699" s="15">
        <f>IFERROR(评分与状态_周度!F715,"")</f>
        <v/>
      </c>
      <c r="E699" s="15">
        <f>IF(OR(D699="",C699=""),"",D699*C699)</f>
        <v/>
      </c>
      <c r="F699" s="15">
        <f>IF(E699="","",IF(F698="",1,F698*(1+E699)))</f>
        <v/>
      </c>
      <c r="G699" s="15">
        <f>IF(E699="","",IF(G698="",1,G698*(1+C699)))</f>
        <v/>
      </c>
      <c r="H699" s="15">
        <f>IF(F699="","",IF(H698="",F699,MAX(H698,F699)))</f>
        <v/>
      </c>
      <c r="I699">
        <f>IF(OR(F699="",H699=""),"",F699/H699-1)</f>
        <v/>
      </c>
      <c r="J699">
        <f>IF(G699="","",IF(J698="",G699,MAX(J698,G699)))</f>
        <v/>
      </c>
      <c r="K699">
        <f>IF(OR(G699="",J699=""),"",G699/J699-1)</f>
        <v/>
      </c>
    </row>
    <row r="700">
      <c r="A700" s="14">
        <f>原始数据_周度!A700</f>
        <v/>
      </c>
      <c r="B700" s="15">
        <f>原始数据_周度!B700</f>
        <v/>
      </c>
      <c r="C700" s="15">
        <f>IFERROR(B700/B699-1,"")</f>
        <v/>
      </c>
      <c r="D700" s="15">
        <f>IFERROR(评分与状态_周度!F716,"")</f>
        <v/>
      </c>
      <c r="E700" s="15">
        <f>IF(OR(D700="",C700=""),"",D700*C700)</f>
        <v/>
      </c>
      <c r="F700" s="15">
        <f>IF(E700="","",IF(F699="",1,F699*(1+E700)))</f>
        <v/>
      </c>
      <c r="G700" s="15">
        <f>IF(E700="","",IF(G699="",1,G699*(1+C700)))</f>
        <v/>
      </c>
      <c r="H700" s="15">
        <f>IF(F700="","",IF(H699="",F700,MAX(H699,F700)))</f>
        <v/>
      </c>
      <c r="I700">
        <f>IF(OR(F700="",H700=""),"",F700/H700-1)</f>
        <v/>
      </c>
      <c r="J700">
        <f>IF(G700="","",IF(J699="",G700,MAX(J699,G700)))</f>
        <v/>
      </c>
      <c r="K700">
        <f>IF(OR(G700="",J700=""),"",G700/J700-1)</f>
        <v/>
      </c>
    </row>
    <row r="701">
      <c r="A701" s="14">
        <f>原始数据_周度!A701</f>
        <v/>
      </c>
      <c r="B701" s="15">
        <f>原始数据_周度!B701</f>
        <v/>
      </c>
      <c r="C701" s="15">
        <f>IFERROR(B701/B700-1,"")</f>
        <v/>
      </c>
      <c r="D701" s="15">
        <f>IFERROR(评分与状态_周度!F717,"")</f>
        <v/>
      </c>
      <c r="E701" s="15">
        <f>IF(OR(D701="",C701=""),"",D701*C701)</f>
        <v/>
      </c>
      <c r="F701" s="15">
        <f>IF(E701="","",IF(F700="",1,F700*(1+E701)))</f>
        <v/>
      </c>
      <c r="G701" s="15">
        <f>IF(E701="","",IF(G700="",1,G700*(1+C701)))</f>
        <v/>
      </c>
      <c r="H701" s="15">
        <f>IF(F701="","",IF(H700="",F701,MAX(H700,F701)))</f>
        <v/>
      </c>
      <c r="I701">
        <f>IF(OR(F701="",H701=""),"",F701/H701-1)</f>
        <v/>
      </c>
      <c r="J701">
        <f>IF(G701="","",IF(J700="",G701,MAX(J700,G701)))</f>
        <v/>
      </c>
      <c r="K701">
        <f>IF(OR(G701="",J701=""),"",G701/J701-1)</f>
        <v/>
      </c>
    </row>
    <row r="702">
      <c r="A702" s="14">
        <f>原始数据_周度!A702</f>
        <v/>
      </c>
      <c r="B702" s="15">
        <f>原始数据_周度!B702</f>
        <v/>
      </c>
      <c r="C702" s="15">
        <f>IFERROR(B702/B701-1,"")</f>
        <v/>
      </c>
      <c r="D702" s="15">
        <f>IFERROR(评分与状态_周度!F718,"")</f>
        <v/>
      </c>
      <c r="E702" s="15">
        <f>IF(OR(D702="",C702=""),"",D702*C702)</f>
        <v/>
      </c>
      <c r="F702" s="15">
        <f>IF(E702="","",IF(F701="",1,F701*(1+E702)))</f>
        <v/>
      </c>
      <c r="G702" s="15">
        <f>IF(E702="","",IF(G701="",1,G701*(1+C702)))</f>
        <v/>
      </c>
      <c r="H702" s="15">
        <f>IF(F702="","",IF(H701="",F702,MAX(H701,F702)))</f>
        <v/>
      </c>
      <c r="I702">
        <f>IF(OR(F702="",H702=""),"",F702/H702-1)</f>
        <v/>
      </c>
      <c r="J702">
        <f>IF(G702="","",IF(J701="",G702,MAX(J701,G702)))</f>
        <v/>
      </c>
      <c r="K702">
        <f>IF(OR(G702="",J702=""),"",G702/J702-1)</f>
        <v/>
      </c>
    </row>
    <row r="703">
      <c r="A703" s="14">
        <f>原始数据_周度!A703</f>
        <v/>
      </c>
      <c r="B703" s="15">
        <f>原始数据_周度!B703</f>
        <v/>
      </c>
      <c r="C703" s="15">
        <f>IFERROR(B703/B702-1,"")</f>
        <v/>
      </c>
      <c r="D703" s="15">
        <f>IFERROR(评分与状态_周度!F719,"")</f>
        <v/>
      </c>
      <c r="E703" s="15">
        <f>IF(OR(D703="",C703=""),"",D703*C703)</f>
        <v/>
      </c>
      <c r="F703" s="15">
        <f>IF(E703="","",IF(F702="",1,F702*(1+E703)))</f>
        <v/>
      </c>
      <c r="G703" s="15">
        <f>IF(E703="","",IF(G702="",1,G702*(1+C703)))</f>
        <v/>
      </c>
      <c r="H703" s="15">
        <f>IF(F703="","",IF(H702="",F703,MAX(H702,F703)))</f>
        <v/>
      </c>
      <c r="I703">
        <f>IF(OR(F703="",H703=""),"",F703/H703-1)</f>
        <v/>
      </c>
      <c r="J703">
        <f>IF(G703="","",IF(J702="",G703,MAX(J702,G703)))</f>
        <v/>
      </c>
      <c r="K703">
        <f>IF(OR(G703="",J703=""),"",G703/J703-1)</f>
        <v/>
      </c>
    </row>
    <row r="704">
      <c r="A704" s="14">
        <f>原始数据_周度!A704</f>
        <v/>
      </c>
      <c r="B704" s="15">
        <f>原始数据_周度!B704</f>
        <v/>
      </c>
      <c r="C704" s="15">
        <f>IFERROR(B704/B703-1,"")</f>
        <v/>
      </c>
      <c r="D704" s="15">
        <f>IFERROR(评分与状态_周度!F720,"")</f>
        <v/>
      </c>
      <c r="E704" s="15">
        <f>IF(OR(D704="",C704=""),"",D704*C704)</f>
        <v/>
      </c>
      <c r="F704" s="15">
        <f>IF(E704="","",IF(F703="",1,F703*(1+E704)))</f>
        <v/>
      </c>
      <c r="G704" s="15">
        <f>IF(E704="","",IF(G703="",1,G703*(1+C704)))</f>
        <v/>
      </c>
      <c r="H704" s="15">
        <f>IF(F704="","",IF(H703="",F704,MAX(H703,F704)))</f>
        <v/>
      </c>
      <c r="I704">
        <f>IF(OR(F704="",H704=""),"",F704/H704-1)</f>
        <v/>
      </c>
      <c r="J704">
        <f>IF(G704="","",IF(J703="",G704,MAX(J703,G704)))</f>
        <v/>
      </c>
      <c r="K704">
        <f>IF(OR(G704="",J704=""),"",G704/J704-1)</f>
        <v/>
      </c>
    </row>
    <row r="705">
      <c r="A705" s="14">
        <f>原始数据_周度!A705</f>
        <v/>
      </c>
      <c r="B705" s="15">
        <f>原始数据_周度!B705</f>
        <v/>
      </c>
      <c r="C705" s="15">
        <f>IFERROR(B705/B704-1,"")</f>
        <v/>
      </c>
      <c r="D705" s="15">
        <f>IFERROR(评分与状态_周度!F721,"")</f>
        <v/>
      </c>
      <c r="E705" s="15">
        <f>IF(OR(D705="",C705=""),"",D705*C705)</f>
        <v/>
      </c>
      <c r="F705" s="15">
        <f>IF(E705="","",IF(F704="",1,F704*(1+E705)))</f>
        <v/>
      </c>
      <c r="G705" s="15">
        <f>IF(E705="","",IF(G704="",1,G704*(1+C705)))</f>
        <v/>
      </c>
      <c r="H705" s="15">
        <f>IF(F705="","",IF(H704="",F705,MAX(H704,F705)))</f>
        <v/>
      </c>
      <c r="I705">
        <f>IF(OR(F705="",H705=""),"",F705/H705-1)</f>
        <v/>
      </c>
      <c r="J705">
        <f>IF(G705="","",IF(J704="",G705,MAX(J704,G705)))</f>
        <v/>
      </c>
      <c r="K705">
        <f>IF(OR(G705="",J705=""),"",G705/J705-1)</f>
        <v/>
      </c>
    </row>
    <row r="706">
      <c r="A706" s="14">
        <f>原始数据_周度!A706</f>
        <v/>
      </c>
      <c r="B706" s="15">
        <f>原始数据_周度!B706</f>
        <v/>
      </c>
      <c r="C706" s="15">
        <f>IFERROR(B706/B705-1,"")</f>
        <v/>
      </c>
      <c r="D706" s="15">
        <f>IFERROR(评分与状态_周度!F722,"")</f>
        <v/>
      </c>
      <c r="E706" s="15">
        <f>IF(OR(D706="",C706=""),"",D706*C706)</f>
        <v/>
      </c>
      <c r="F706" s="15">
        <f>IF(E706="","",IF(F705="",1,F705*(1+E706)))</f>
        <v/>
      </c>
      <c r="G706" s="15">
        <f>IF(E706="","",IF(G705="",1,G705*(1+C706)))</f>
        <v/>
      </c>
      <c r="H706" s="15">
        <f>IF(F706="","",IF(H705="",F706,MAX(H705,F706)))</f>
        <v/>
      </c>
      <c r="I706">
        <f>IF(OR(F706="",H706=""),"",F706/H706-1)</f>
        <v/>
      </c>
      <c r="J706">
        <f>IF(G706="","",IF(J705="",G706,MAX(J705,G706)))</f>
        <v/>
      </c>
      <c r="K706">
        <f>IF(OR(G706="",J706=""),"",G706/J706-1)</f>
        <v/>
      </c>
    </row>
    <row r="707">
      <c r="A707" s="14">
        <f>原始数据_周度!A707</f>
        <v/>
      </c>
      <c r="B707" s="15">
        <f>原始数据_周度!B707</f>
        <v/>
      </c>
      <c r="C707" s="15">
        <f>IFERROR(B707/B706-1,"")</f>
        <v/>
      </c>
      <c r="D707" s="15">
        <f>IFERROR(评分与状态_周度!F723,"")</f>
        <v/>
      </c>
      <c r="E707" s="15">
        <f>IF(OR(D707="",C707=""),"",D707*C707)</f>
        <v/>
      </c>
      <c r="F707" s="15">
        <f>IF(E707="","",IF(F706="",1,F706*(1+E707)))</f>
        <v/>
      </c>
      <c r="G707" s="15">
        <f>IF(E707="","",IF(G706="",1,G706*(1+C707)))</f>
        <v/>
      </c>
      <c r="H707" s="15">
        <f>IF(F707="","",IF(H706="",F707,MAX(H706,F707)))</f>
        <v/>
      </c>
      <c r="I707">
        <f>IF(OR(F707="",H707=""),"",F707/H707-1)</f>
        <v/>
      </c>
      <c r="J707">
        <f>IF(G707="","",IF(J706="",G707,MAX(J706,G707)))</f>
        <v/>
      </c>
      <c r="K707">
        <f>IF(OR(G707="",J707=""),"",G707/J707-1)</f>
        <v/>
      </c>
    </row>
    <row r="708">
      <c r="A708" s="14">
        <f>原始数据_周度!A708</f>
        <v/>
      </c>
      <c r="B708" s="15">
        <f>原始数据_周度!B708</f>
        <v/>
      </c>
      <c r="C708" s="15">
        <f>IFERROR(B708/B707-1,"")</f>
        <v/>
      </c>
      <c r="D708" s="15">
        <f>IFERROR(评分与状态_周度!F724,"")</f>
        <v/>
      </c>
      <c r="E708" s="15">
        <f>IF(OR(D708="",C708=""),"",D708*C708)</f>
        <v/>
      </c>
      <c r="F708" s="15">
        <f>IF(E708="","",IF(F707="",1,F707*(1+E708)))</f>
        <v/>
      </c>
      <c r="G708" s="15">
        <f>IF(E708="","",IF(G707="",1,G707*(1+C708)))</f>
        <v/>
      </c>
      <c r="H708" s="15">
        <f>IF(F708="","",IF(H707="",F708,MAX(H707,F708)))</f>
        <v/>
      </c>
      <c r="I708">
        <f>IF(OR(F708="",H708=""),"",F708/H708-1)</f>
        <v/>
      </c>
      <c r="J708">
        <f>IF(G708="","",IF(J707="",G708,MAX(J707,G708)))</f>
        <v/>
      </c>
      <c r="K708">
        <f>IF(OR(G708="",J708=""),"",G708/J708-1)</f>
        <v/>
      </c>
    </row>
    <row r="709">
      <c r="A709" s="14">
        <f>原始数据_周度!A709</f>
        <v/>
      </c>
      <c r="B709" s="15">
        <f>原始数据_周度!B709</f>
        <v/>
      </c>
      <c r="C709" s="15">
        <f>IFERROR(B709/B708-1,"")</f>
        <v/>
      </c>
      <c r="D709" s="15">
        <f>IFERROR(评分与状态_周度!F725,"")</f>
        <v/>
      </c>
      <c r="E709" s="15">
        <f>IF(OR(D709="",C709=""),"",D709*C709)</f>
        <v/>
      </c>
      <c r="F709" s="15">
        <f>IF(E709="","",IF(F708="",1,F708*(1+E709)))</f>
        <v/>
      </c>
      <c r="G709" s="15">
        <f>IF(E709="","",IF(G708="",1,G708*(1+C709)))</f>
        <v/>
      </c>
      <c r="H709" s="15">
        <f>IF(F709="","",IF(H708="",F709,MAX(H708,F709)))</f>
        <v/>
      </c>
      <c r="I709">
        <f>IF(OR(F709="",H709=""),"",F709/H709-1)</f>
        <v/>
      </c>
      <c r="J709">
        <f>IF(G709="","",IF(J708="",G709,MAX(J708,G709)))</f>
        <v/>
      </c>
      <c r="K709">
        <f>IF(OR(G709="",J709=""),"",G709/J709-1)</f>
        <v/>
      </c>
    </row>
    <row r="710">
      <c r="A710" s="14">
        <f>原始数据_周度!A710</f>
        <v/>
      </c>
      <c r="B710" s="15">
        <f>原始数据_周度!B710</f>
        <v/>
      </c>
      <c r="C710" s="15">
        <f>IFERROR(B710/B709-1,"")</f>
        <v/>
      </c>
      <c r="D710" s="15">
        <f>IFERROR(评分与状态_周度!F726,"")</f>
        <v/>
      </c>
      <c r="E710" s="15">
        <f>IF(OR(D710="",C710=""),"",D710*C710)</f>
        <v/>
      </c>
      <c r="F710" s="15">
        <f>IF(E710="","",IF(F709="",1,F709*(1+E710)))</f>
        <v/>
      </c>
      <c r="G710" s="15">
        <f>IF(E710="","",IF(G709="",1,G709*(1+C710)))</f>
        <v/>
      </c>
      <c r="H710" s="15">
        <f>IF(F710="","",IF(H709="",F710,MAX(H709,F710)))</f>
        <v/>
      </c>
      <c r="I710">
        <f>IF(OR(F710="",H710=""),"",F710/H710-1)</f>
        <v/>
      </c>
      <c r="J710">
        <f>IF(G710="","",IF(J709="",G710,MAX(J709,G710)))</f>
        <v/>
      </c>
      <c r="K710">
        <f>IF(OR(G710="",J710=""),"",G710/J710-1)</f>
        <v/>
      </c>
    </row>
    <row r="711">
      <c r="A711" s="14">
        <f>原始数据_周度!A711</f>
        <v/>
      </c>
      <c r="B711" s="15">
        <f>原始数据_周度!B711</f>
        <v/>
      </c>
      <c r="C711" s="15">
        <f>IFERROR(B711/B710-1,"")</f>
        <v/>
      </c>
      <c r="D711" s="15">
        <f>IFERROR(评分与状态_周度!F727,"")</f>
        <v/>
      </c>
      <c r="E711" s="15">
        <f>IF(OR(D711="",C711=""),"",D711*C711)</f>
        <v/>
      </c>
      <c r="F711" s="15">
        <f>IF(E711="","",IF(F710="",1,F710*(1+E711)))</f>
        <v/>
      </c>
      <c r="G711" s="15">
        <f>IF(E711="","",IF(G710="",1,G710*(1+C711)))</f>
        <v/>
      </c>
      <c r="H711" s="15">
        <f>IF(F711="","",IF(H710="",F711,MAX(H710,F711)))</f>
        <v/>
      </c>
      <c r="I711">
        <f>IF(OR(F711="",H711=""),"",F711/H711-1)</f>
        <v/>
      </c>
      <c r="J711">
        <f>IF(G711="","",IF(J710="",G711,MAX(J710,G711)))</f>
        <v/>
      </c>
      <c r="K711">
        <f>IF(OR(G711="",J711=""),"",G711/J711-1)</f>
        <v/>
      </c>
    </row>
    <row r="712">
      <c r="A712" s="14">
        <f>原始数据_周度!A712</f>
        <v/>
      </c>
      <c r="B712" s="15">
        <f>原始数据_周度!B712</f>
        <v/>
      </c>
      <c r="C712" s="15">
        <f>IFERROR(B712/B711-1,"")</f>
        <v/>
      </c>
      <c r="D712" s="15">
        <f>IFERROR(评分与状态_周度!F728,"")</f>
        <v/>
      </c>
      <c r="E712" s="15">
        <f>IF(OR(D712="",C712=""),"",D712*C712)</f>
        <v/>
      </c>
      <c r="F712" s="15">
        <f>IF(E712="","",IF(F711="",1,F711*(1+E712)))</f>
        <v/>
      </c>
      <c r="G712" s="15">
        <f>IF(E712="","",IF(G711="",1,G711*(1+C712)))</f>
        <v/>
      </c>
      <c r="H712" s="15">
        <f>IF(F712="","",IF(H711="",F712,MAX(H711,F712)))</f>
        <v/>
      </c>
      <c r="I712">
        <f>IF(OR(F712="",H712=""),"",F712/H712-1)</f>
        <v/>
      </c>
      <c r="J712">
        <f>IF(G712="","",IF(J711="",G712,MAX(J711,G712)))</f>
        <v/>
      </c>
      <c r="K712">
        <f>IF(OR(G712="",J712=""),"",G712/J712-1)</f>
        <v/>
      </c>
    </row>
    <row r="713">
      <c r="A713" s="14">
        <f>原始数据_周度!A713</f>
        <v/>
      </c>
      <c r="B713" s="15">
        <f>原始数据_周度!B713</f>
        <v/>
      </c>
      <c r="C713" s="15">
        <f>IFERROR(B713/B712-1,"")</f>
        <v/>
      </c>
      <c r="D713" s="15">
        <f>IFERROR(评分与状态_周度!F729,"")</f>
        <v/>
      </c>
      <c r="E713" s="15">
        <f>IF(OR(D713="",C713=""),"",D713*C713)</f>
        <v/>
      </c>
      <c r="F713" s="15">
        <f>IF(E713="","",IF(F712="",1,F712*(1+E713)))</f>
        <v/>
      </c>
      <c r="G713" s="15">
        <f>IF(E713="","",IF(G712="",1,G712*(1+C713)))</f>
        <v/>
      </c>
      <c r="H713" s="15">
        <f>IF(F713="","",IF(H712="",F713,MAX(H712,F713)))</f>
        <v/>
      </c>
      <c r="I713">
        <f>IF(OR(F713="",H713=""),"",F713/H713-1)</f>
        <v/>
      </c>
      <c r="J713">
        <f>IF(G713="","",IF(J712="",G713,MAX(J712,G713)))</f>
        <v/>
      </c>
      <c r="K713">
        <f>IF(OR(G713="",J713=""),"",G713/J713-1)</f>
        <v/>
      </c>
    </row>
    <row r="714">
      <c r="A714" s="14">
        <f>原始数据_周度!A714</f>
        <v/>
      </c>
      <c r="B714" s="15">
        <f>原始数据_周度!B714</f>
        <v/>
      </c>
      <c r="C714" s="15">
        <f>IFERROR(B714/B713-1,"")</f>
        <v/>
      </c>
      <c r="D714" s="15">
        <f>IFERROR(评分与状态_周度!F730,"")</f>
        <v/>
      </c>
      <c r="E714" s="15">
        <f>IF(OR(D714="",C714=""),"",D714*C714)</f>
        <v/>
      </c>
      <c r="F714" s="15">
        <f>IF(E714="","",IF(F713="",1,F713*(1+E714)))</f>
        <v/>
      </c>
      <c r="G714" s="15">
        <f>IF(E714="","",IF(G713="",1,G713*(1+C714)))</f>
        <v/>
      </c>
      <c r="H714" s="15">
        <f>IF(F714="","",IF(H713="",F714,MAX(H713,F714)))</f>
        <v/>
      </c>
      <c r="I714">
        <f>IF(OR(F714="",H714=""),"",F714/H714-1)</f>
        <v/>
      </c>
      <c r="J714">
        <f>IF(G714="","",IF(J713="",G714,MAX(J713,G714)))</f>
        <v/>
      </c>
      <c r="K714">
        <f>IF(OR(G714="",J714=""),"",G714/J714-1)</f>
        <v/>
      </c>
    </row>
    <row r="715">
      <c r="A715" s="14">
        <f>原始数据_周度!A715</f>
        <v/>
      </c>
      <c r="B715" s="15">
        <f>原始数据_周度!B715</f>
        <v/>
      </c>
      <c r="C715" s="15">
        <f>IFERROR(B715/B714-1,"")</f>
        <v/>
      </c>
      <c r="D715" s="15">
        <f>IFERROR(评分与状态_周度!F731,"")</f>
        <v/>
      </c>
      <c r="E715" s="15">
        <f>IF(OR(D715="",C715=""),"",D715*C715)</f>
        <v/>
      </c>
      <c r="F715" s="15">
        <f>IF(E715="","",IF(F714="",1,F714*(1+E715)))</f>
        <v/>
      </c>
      <c r="G715" s="15">
        <f>IF(E715="","",IF(G714="",1,G714*(1+C715)))</f>
        <v/>
      </c>
      <c r="H715" s="15">
        <f>IF(F715="","",IF(H714="",F715,MAX(H714,F715)))</f>
        <v/>
      </c>
      <c r="I715">
        <f>IF(OR(F715="",H715=""),"",F715/H715-1)</f>
        <v/>
      </c>
      <c r="J715">
        <f>IF(G715="","",IF(J714="",G715,MAX(J714,G715)))</f>
        <v/>
      </c>
      <c r="K715">
        <f>IF(OR(G715="",J715=""),"",G715/J715-1)</f>
        <v/>
      </c>
    </row>
    <row r="716">
      <c r="A716" s="14">
        <f>原始数据_周度!A716</f>
        <v/>
      </c>
      <c r="B716" s="15">
        <f>原始数据_周度!B716</f>
        <v/>
      </c>
      <c r="C716" s="15">
        <f>IFERROR(B716/B715-1,"")</f>
        <v/>
      </c>
      <c r="D716" s="15">
        <f>IFERROR(评分与状态_周度!F732,"")</f>
        <v/>
      </c>
      <c r="E716" s="15">
        <f>IF(OR(D716="",C716=""),"",D716*C716)</f>
        <v/>
      </c>
      <c r="F716" s="15">
        <f>IF(E716="","",IF(F715="",1,F715*(1+E716)))</f>
        <v/>
      </c>
      <c r="G716" s="15">
        <f>IF(E716="","",IF(G715="",1,G715*(1+C716)))</f>
        <v/>
      </c>
      <c r="H716" s="15">
        <f>IF(F716="","",IF(H715="",F716,MAX(H715,F716)))</f>
        <v/>
      </c>
      <c r="I716">
        <f>IF(OR(F716="",H716=""),"",F716/H716-1)</f>
        <v/>
      </c>
      <c r="J716">
        <f>IF(G716="","",IF(J715="",G716,MAX(J715,G716)))</f>
        <v/>
      </c>
      <c r="K716">
        <f>IF(OR(G716="",J716=""),"",G716/J716-1)</f>
        <v/>
      </c>
    </row>
    <row r="717">
      <c r="A717" s="14">
        <f>原始数据_周度!A717</f>
        <v/>
      </c>
      <c r="B717" s="15">
        <f>原始数据_周度!B717</f>
        <v/>
      </c>
      <c r="C717" s="15">
        <f>IFERROR(B717/B716-1,"")</f>
        <v/>
      </c>
      <c r="D717" s="15">
        <f>IFERROR(评分与状态_周度!F733,"")</f>
        <v/>
      </c>
      <c r="E717" s="15">
        <f>IF(OR(D717="",C717=""),"",D717*C717)</f>
        <v/>
      </c>
      <c r="F717" s="15">
        <f>IF(E717="","",IF(F716="",1,F716*(1+E717)))</f>
        <v/>
      </c>
      <c r="G717" s="15">
        <f>IF(E717="","",IF(G716="",1,G716*(1+C717)))</f>
        <v/>
      </c>
      <c r="H717" s="15">
        <f>IF(F717="","",IF(H716="",F717,MAX(H716,F717)))</f>
        <v/>
      </c>
      <c r="I717">
        <f>IF(OR(F717="",H717=""),"",F717/H717-1)</f>
        <v/>
      </c>
      <c r="J717">
        <f>IF(G717="","",IF(J716="",G717,MAX(J716,G717)))</f>
        <v/>
      </c>
      <c r="K717">
        <f>IF(OR(G717="",J717=""),"",G717/J717-1)</f>
        <v/>
      </c>
    </row>
    <row r="718">
      <c r="A718" s="14">
        <f>原始数据_周度!A718</f>
        <v/>
      </c>
      <c r="B718" s="15">
        <f>原始数据_周度!B718</f>
        <v/>
      </c>
      <c r="C718" s="15">
        <f>IFERROR(B718/B717-1,"")</f>
        <v/>
      </c>
      <c r="D718" s="15">
        <f>IFERROR(评分与状态_周度!F734,"")</f>
        <v/>
      </c>
      <c r="E718" s="15">
        <f>IF(OR(D718="",C718=""),"",D718*C718)</f>
        <v/>
      </c>
      <c r="F718" s="15">
        <f>IF(E718="","",IF(F717="",1,F717*(1+E718)))</f>
        <v/>
      </c>
      <c r="G718" s="15">
        <f>IF(E718="","",IF(G717="",1,G717*(1+C718)))</f>
        <v/>
      </c>
      <c r="H718" s="15">
        <f>IF(F718="","",IF(H717="",F718,MAX(H717,F718)))</f>
        <v/>
      </c>
      <c r="I718">
        <f>IF(OR(F718="",H718=""),"",F718/H718-1)</f>
        <v/>
      </c>
      <c r="J718">
        <f>IF(G718="","",IF(J717="",G718,MAX(J717,G718)))</f>
        <v/>
      </c>
      <c r="K718">
        <f>IF(OR(G718="",J718=""),"",G718/J718-1)</f>
        <v/>
      </c>
    </row>
    <row r="719">
      <c r="A719" s="14">
        <f>原始数据_周度!A719</f>
        <v/>
      </c>
      <c r="B719" s="15">
        <f>原始数据_周度!B719</f>
        <v/>
      </c>
      <c r="C719" s="15">
        <f>IFERROR(B719/B718-1,"")</f>
        <v/>
      </c>
      <c r="D719" s="15">
        <f>IFERROR(评分与状态_周度!F735,"")</f>
        <v/>
      </c>
      <c r="E719" s="15">
        <f>IF(OR(D719="",C719=""),"",D719*C719)</f>
        <v/>
      </c>
      <c r="F719" s="15">
        <f>IF(E719="","",IF(F718="",1,F718*(1+E719)))</f>
        <v/>
      </c>
      <c r="G719" s="15">
        <f>IF(E719="","",IF(G718="",1,G718*(1+C719)))</f>
        <v/>
      </c>
      <c r="H719" s="15">
        <f>IF(F719="","",IF(H718="",F719,MAX(H718,F719)))</f>
        <v/>
      </c>
      <c r="I719">
        <f>IF(OR(F719="",H719=""),"",F719/H719-1)</f>
        <v/>
      </c>
      <c r="J719">
        <f>IF(G719="","",IF(J718="",G719,MAX(J718,G719)))</f>
        <v/>
      </c>
      <c r="K719">
        <f>IF(OR(G719="",J719=""),"",G719/J719-1)</f>
        <v/>
      </c>
    </row>
    <row r="720">
      <c r="A720" s="14">
        <f>原始数据_周度!A720</f>
        <v/>
      </c>
      <c r="B720" s="15">
        <f>原始数据_周度!B720</f>
        <v/>
      </c>
      <c r="C720" s="15">
        <f>IFERROR(B720/B719-1,"")</f>
        <v/>
      </c>
      <c r="D720" s="15">
        <f>IFERROR(评分与状态_周度!F736,"")</f>
        <v/>
      </c>
      <c r="E720" s="15">
        <f>IF(OR(D720="",C720=""),"",D720*C720)</f>
        <v/>
      </c>
      <c r="F720" s="15">
        <f>IF(E720="","",IF(F719="",1,F719*(1+E720)))</f>
        <v/>
      </c>
      <c r="G720" s="15">
        <f>IF(E720="","",IF(G719="",1,G719*(1+C720)))</f>
        <v/>
      </c>
      <c r="H720" s="15">
        <f>IF(F720="","",IF(H719="",F720,MAX(H719,F720)))</f>
        <v/>
      </c>
      <c r="I720">
        <f>IF(OR(F720="",H720=""),"",F720/H720-1)</f>
        <v/>
      </c>
      <c r="J720">
        <f>IF(G720="","",IF(J719="",G720,MAX(J719,G720)))</f>
        <v/>
      </c>
      <c r="K720">
        <f>IF(OR(G720="",J720=""),"",G720/J720-1)</f>
        <v/>
      </c>
    </row>
    <row r="721">
      <c r="A721" s="14">
        <f>原始数据_周度!A721</f>
        <v/>
      </c>
      <c r="B721" s="15">
        <f>原始数据_周度!B721</f>
        <v/>
      </c>
      <c r="C721" s="15">
        <f>IFERROR(B721/B720-1,"")</f>
        <v/>
      </c>
      <c r="D721" s="15">
        <f>IFERROR(评分与状态_周度!F737,"")</f>
        <v/>
      </c>
      <c r="E721" s="15">
        <f>IF(OR(D721="",C721=""),"",D721*C721)</f>
        <v/>
      </c>
      <c r="F721" s="15">
        <f>IF(E721="","",IF(F720="",1,F720*(1+E721)))</f>
        <v/>
      </c>
      <c r="G721" s="15">
        <f>IF(E721="","",IF(G720="",1,G720*(1+C721)))</f>
        <v/>
      </c>
      <c r="H721" s="15">
        <f>IF(F721="","",IF(H720="",F721,MAX(H720,F721)))</f>
        <v/>
      </c>
      <c r="I721">
        <f>IF(OR(F721="",H721=""),"",F721/H721-1)</f>
        <v/>
      </c>
      <c r="J721">
        <f>IF(G721="","",IF(J720="",G721,MAX(J720,G721)))</f>
        <v/>
      </c>
      <c r="K721">
        <f>IF(OR(G721="",J721=""),"",G721/J721-1)</f>
        <v/>
      </c>
    </row>
    <row r="722">
      <c r="A722" s="14">
        <f>原始数据_周度!A722</f>
        <v/>
      </c>
      <c r="B722" s="15">
        <f>原始数据_周度!B722</f>
        <v/>
      </c>
      <c r="C722" s="15">
        <f>IFERROR(B722/B721-1,"")</f>
        <v/>
      </c>
      <c r="D722" s="15">
        <f>IFERROR(评分与状态_周度!F738,"")</f>
        <v/>
      </c>
      <c r="E722" s="15">
        <f>IF(OR(D722="",C722=""),"",D722*C722)</f>
        <v/>
      </c>
      <c r="F722" s="15">
        <f>IF(E722="","",IF(F721="",1,F721*(1+E722)))</f>
        <v/>
      </c>
      <c r="G722" s="15">
        <f>IF(E722="","",IF(G721="",1,G721*(1+C722)))</f>
        <v/>
      </c>
      <c r="H722" s="15">
        <f>IF(F722="","",IF(H721="",F722,MAX(H721,F722)))</f>
        <v/>
      </c>
      <c r="I722">
        <f>IF(OR(F722="",H722=""),"",F722/H722-1)</f>
        <v/>
      </c>
      <c r="J722">
        <f>IF(G722="","",IF(J721="",G722,MAX(J721,G722)))</f>
        <v/>
      </c>
      <c r="K722">
        <f>IF(OR(G722="",J722=""),"",G722/J722-1)</f>
        <v/>
      </c>
    </row>
    <row r="723">
      <c r="A723" s="14">
        <f>原始数据_周度!A723</f>
        <v/>
      </c>
      <c r="B723" s="15">
        <f>原始数据_周度!B723</f>
        <v/>
      </c>
      <c r="C723" s="15">
        <f>IFERROR(B723/B722-1,"")</f>
        <v/>
      </c>
      <c r="D723" s="15">
        <f>IFERROR(评分与状态_周度!F739,"")</f>
        <v/>
      </c>
      <c r="E723" s="15">
        <f>IF(OR(D723="",C723=""),"",D723*C723)</f>
        <v/>
      </c>
      <c r="F723" s="15">
        <f>IF(E723="","",IF(F722="",1,F722*(1+E723)))</f>
        <v/>
      </c>
      <c r="G723" s="15">
        <f>IF(E723="","",IF(G722="",1,G722*(1+C723)))</f>
        <v/>
      </c>
      <c r="H723" s="15">
        <f>IF(F723="","",IF(H722="",F723,MAX(H722,F723)))</f>
        <v/>
      </c>
      <c r="I723">
        <f>IF(OR(F723="",H723=""),"",F723/H723-1)</f>
        <v/>
      </c>
      <c r="J723">
        <f>IF(G723="","",IF(J722="",G723,MAX(J722,G723)))</f>
        <v/>
      </c>
      <c r="K723">
        <f>IF(OR(G723="",J723=""),"",G723/J723-1)</f>
        <v/>
      </c>
    </row>
    <row r="724">
      <c r="A724" s="14">
        <f>原始数据_周度!A724</f>
        <v/>
      </c>
      <c r="B724" s="15">
        <f>原始数据_周度!B724</f>
        <v/>
      </c>
      <c r="C724" s="15">
        <f>IFERROR(B724/B723-1,"")</f>
        <v/>
      </c>
      <c r="D724" s="15">
        <f>IFERROR(评分与状态_周度!F740,"")</f>
        <v/>
      </c>
      <c r="E724" s="15">
        <f>IF(OR(D724="",C724=""),"",D724*C724)</f>
        <v/>
      </c>
      <c r="F724" s="15">
        <f>IF(E724="","",IF(F723="",1,F723*(1+E724)))</f>
        <v/>
      </c>
      <c r="G724" s="15">
        <f>IF(E724="","",IF(G723="",1,G723*(1+C724)))</f>
        <v/>
      </c>
      <c r="H724" s="15">
        <f>IF(F724="","",IF(H723="",F724,MAX(H723,F724)))</f>
        <v/>
      </c>
      <c r="I724">
        <f>IF(OR(F724="",H724=""),"",F724/H724-1)</f>
        <v/>
      </c>
      <c r="J724">
        <f>IF(G724="","",IF(J723="",G724,MAX(J723,G724)))</f>
        <v/>
      </c>
      <c r="K724">
        <f>IF(OR(G724="",J724=""),"",G724/J724-1)</f>
        <v/>
      </c>
    </row>
    <row r="725">
      <c r="A725" s="14">
        <f>原始数据_周度!A725</f>
        <v/>
      </c>
      <c r="B725" s="15">
        <f>原始数据_周度!B725</f>
        <v/>
      </c>
      <c r="C725" s="15">
        <f>IFERROR(B725/B724-1,"")</f>
        <v/>
      </c>
      <c r="D725" s="15">
        <f>IFERROR(评分与状态_周度!F741,"")</f>
        <v/>
      </c>
      <c r="E725" s="15">
        <f>IF(OR(D725="",C725=""),"",D725*C725)</f>
        <v/>
      </c>
      <c r="F725" s="15">
        <f>IF(E725="","",IF(F724="",1,F724*(1+E725)))</f>
        <v/>
      </c>
      <c r="G725" s="15">
        <f>IF(E725="","",IF(G724="",1,G724*(1+C725)))</f>
        <v/>
      </c>
      <c r="H725" s="15">
        <f>IF(F725="","",IF(H724="",F725,MAX(H724,F725)))</f>
        <v/>
      </c>
      <c r="I725">
        <f>IF(OR(F725="",H725=""),"",F725/H725-1)</f>
        <v/>
      </c>
      <c r="J725">
        <f>IF(G725="","",IF(J724="",G725,MAX(J724,G725)))</f>
        <v/>
      </c>
      <c r="K725">
        <f>IF(OR(G725="",J725=""),"",G725/J725-1)</f>
        <v/>
      </c>
    </row>
    <row r="726">
      <c r="A726" s="14">
        <f>原始数据_周度!A726</f>
        <v/>
      </c>
      <c r="B726" s="15">
        <f>原始数据_周度!B726</f>
        <v/>
      </c>
      <c r="C726" s="15">
        <f>IFERROR(B726/B725-1,"")</f>
        <v/>
      </c>
      <c r="D726" s="15">
        <f>IFERROR(评分与状态_周度!F742,"")</f>
        <v/>
      </c>
      <c r="E726" s="15">
        <f>IF(OR(D726="",C726=""),"",D726*C726)</f>
        <v/>
      </c>
      <c r="F726" s="15">
        <f>IF(E726="","",IF(F725="",1,F725*(1+E726)))</f>
        <v/>
      </c>
      <c r="G726" s="15">
        <f>IF(E726="","",IF(G725="",1,G725*(1+C726)))</f>
        <v/>
      </c>
      <c r="H726" s="15">
        <f>IF(F726="","",IF(H725="",F726,MAX(H725,F726)))</f>
        <v/>
      </c>
      <c r="I726">
        <f>IF(OR(F726="",H726=""),"",F726/H726-1)</f>
        <v/>
      </c>
      <c r="J726">
        <f>IF(G726="","",IF(J725="",G726,MAX(J725,G726)))</f>
        <v/>
      </c>
      <c r="K726">
        <f>IF(OR(G726="",J726=""),"",G726/J726-1)</f>
        <v/>
      </c>
    </row>
    <row r="727">
      <c r="A727" s="14">
        <f>原始数据_周度!A727</f>
        <v/>
      </c>
      <c r="B727" s="15">
        <f>原始数据_周度!B727</f>
        <v/>
      </c>
      <c r="C727" s="15">
        <f>IFERROR(B727/B726-1,"")</f>
        <v/>
      </c>
      <c r="D727" s="15">
        <f>IFERROR(评分与状态_周度!F743,"")</f>
        <v/>
      </c>
      <c r="E727" s="15">
        <f>IF(OR(D727="",C727=""),"",D727*C727)</f>
        <v/>
      </c>
      <c r="F727" s="15">
        <f>IF(E727="","",IF(F726="",1,F726*(1+E727)))</f>
        <v/>
      </c>
      <c r="G727" s="15">
        <f>IF(E727="","",IF(G726="",1,G726*(1+C727)))</f>
        <v/>
      </c>
      <c r="H727" s="15">
        <f>IF(F727="","",IF(H726="",F727,MAX(H726,F727)))</f>
        <v/>
      </c>
      <c r="I727">
        <f>IF(OR(F727="",H727=""),"",F727/H727-1)</f>
        <v/>
      </c>
      <c r="J727">
        <f>IF(G727="","",IF(J726="",G727,MAX(J726,G727)))</f>
        <v/>
      </c>
      <c r="K727">
        <f>IF(OR(G727="",J727=""),"",G727/J727-1)</f>
        <v/>
      </c>
    </row>
    <row r="728">
      <c r="A728" s="14">
        <f>原始数据_周度!A728</f>
        <v/>
      </c>
      <c r="B728" s="15">
        <f>原始数据_周度!B728</f>
        <v/>
      </c>
      <c r="C728" s="15">
        <f>IFERROR(B728/B727-1,"")</f>
        <v/>
      </c>
      <c r="D728" s="15">
        <f>IFERROR(评分与状态_周度!F744,"")</f>
        <v/>
      </c>
      <c r="E728" s="15">
        <f>IF(OR(D728="",C728=""),"",D728*C728)</f>
        <v/>
      </c>
      <c r="F728" s="15">
        <f>IF(E728="","",IF(F727="",1,F727*(1+E728)))</f>
        <v/>
      </c>
      <c r="G728" s="15">
        <f>IF(E728="","",IF(G727="",1,G727*(1+C728)))</f>
        <v/>
      </c>
      <c r="H728" s="15">
        <f>IF(F728="","",IF(H727="",F728,MAX(H727,F728)))</f>
        <v/>
      </c>
      <c r="I728">
        <f>IF(OR(F728="",H728=""),"",F728/H728-1)</f>
        <v/>
      </c>
      <c r="J728">
        <f>IF(G728="","",IF(J727="",G728,MAX(J727,G728)))</f>
        <v/>
      </c>
      <c r="K728">
        <f>IF(OR(G728="",J728=""),"",G728/J728-1)</f>
        <v/>
      </c>
    </row>
    <row r="729">
      <c r="A729" s="14">
        <f>原始数据_周度!A729</f>
        <v/>
      </c>
      <c r="B729" s="15">
        <f>原始数据_周度!B729</f>
        <v/>
      </c>
      <c r="C729" s="15">
        <f>IFERROR(B729/B728-1,"")</f>
        <v/>
      </c>
      <c r="D729" s="15">
        <f>IFERROR(评分与状态_周度!F745,"")</f>
        <v/>
      </c>
      <c r="E729" s="15">
        <f>IF(OR(D729="",C729=""),"",D729*C729)</f>
        <v/>
      </c>
      <c r="F729" s="15">
        <f>IF(E729="","",IF(F728="",1,F728*(1+E729)))</f>
        <v/>
      </c>
      <c r="G729" s="15">
        <f>IF(E729="","",IF(G728="",1,G728*(1+C729)))</f>
        <v/>
      </c>
      <c r="H729" s="15">
        <f>IF(F729="","",IF(H728="",F729,MAX(H728,F729)))</f>
        <v/>
      </c>
      <c r="I729">
        <f>IF(OR(F729="",H729=""),"",F729/H729-1)</f>
        <v/>
      </c>
      <c r="J729">
        <f>IF(G729="","",IF(J728="",G729,MAX(J728,G729)))</f>
        <v/>
      </c>
      <c r="K729">
        <f>IF(OR(G729="",J729=""),"",G729/J729-1)</f>
        <v/>
      </c>
    </row>
    <row r="730">
      <c r="A730" s="14">
        <f>原始数据_周度!A730</f>
        <v/>
      </c>
      <c r="B730" s="15">
        <f>原始数据_周度!B730</f>
        <v/>
      </c>
      <c r="C730" s="15">
        <f>IFERROR(B730/B729-1,"")</f>
        <v/>
      </c>
      <c r="D730" s="15">
        <f>IFERROR(评分与状态_周度!F746,"")</f>
        <v/>
      </c>
      <c r="E730" s="15">
        <f>IF(OR(D730="",C730=""),"",D730*C730)</f>
        <v/>
      </c>
      <c r="F730" s="15">
        <f>IF(E730="","",IF(F729="",1,F729*(1+E730)))</f>
        <v/>
      </c>
      <c r="G730" s="15">
        <f>IF(E730="","",IF(G729="",1,G729*(1+C730)))</f>
        <v/>
      </c>
      <c r="H730" s="15">
        <f>IF(F730="","",IF(H729="",F730,MAX(H729,F730)))</f>
        <v/>
      </c>
      <c r="I730">
        <f>IF(OR(F730="",H730=""),"",F730/H730-1)</f>
        <v/>
      </c>
      <c r="J730">
        <f>IF(G730="","",IF(J729="",G730,MAX(J729,G730)))</f>
        <v/>
      </c>
      <c r="K730">
        <f>IF(OR(G730="",J730=""),"",G730/J730-1)</f>
        <v/>
      </c>
    </row>
    <row r="731">
      <c r="A731" s="14">
        <f>原始数据_周度!A731</f>
        <v/>
      </c>
      <c r="B731" s="15">
        <f>原始数据_周度!B731</f>
        <v/>
      </c>
      <c r="C731" s="15">
        <f>IFERROR(B731/B730-1,"")</f>
        <v/>
      </c>
      <c r="D731" s="15">
        <f>IFERROR(评分与状态_周度!F747,"")</f>
        <v/>
      </c>
      <c r="E731" s="15">
        <f>IF(OR(D731="",C731=""),"",D731*C731)</f>
        <v/>
      </c>
      <c r="F731" s="15">
        <f>IF(E731="","",IF(F730="",1,F730*(1+E731)))</f>
        <v/>
      </c>
      <c r="G731" s="15">
        <f>IF(E731="","",IF(G730="",1,G730*(1+C731)))</f>
        <v/>
      </c>
      <c r="H731" s="15">
        <f>IF(F731="","",IF(H730="",F731,MAX(H730,F731)))</f>
        <v/>
      </c>
      <c r="I731">
        <f>IF(OR(F731="",H731=""),"",F731/H731-1)</f>
        <v/>
      </c>
      <c r="J731">
        <f>IF(G731="","",IF(J730="",G731,MAX(J730,G731)))</f>
        <v/>
      </c>
      <c r="K731">
        <f>IF(OR(G731="",J731=""),"",G731/J731-1)</f>
        <v/>
      </c>
    </row>
    <row r="732">
      <c r="A732" s="14">
        <f>原始数据_周度!A732</f>
        <v/>
      </c>
      <c r="B732" s="15">
        <f>原始数据_周度!B732</f>
        <v/>
      </c>
      <c r="C732" s="15">
        <f>IFERROR(B732/B731-1,"")</f>
        <v/>
      </c>
      <c r="D732" s="15">
        <f>IFERROR(评分与状态_周度!F748,"")</f>
        <v/>
      </c>
      <c r="E732" s="15">
        <f>IF(OR(D732="",C732=""),"",D732*C732)</f>
        <v/>
      </c>
      <c r="F732" s="15">
        <f>IF(E732="","",IF(F731="",1,F731*(1+E732)))</f>
        <v/>
      </c>
      <c r="G732" s="15">
        <f>IF(E732="","",IF(G731="",1,G731*(1+C732)))</f>
        <v/>
      </c>
      <c r="H732" s="15">
        <f>IF(F732="","",IF(H731="",F732,MAX(H731,F732)))</f>
        <v/>
      </c>
      <c r="I732">
        <f>IF(OR(F732="",H732=""),"",F732/H732-1)</f>
        <v/>
      </c>
      <c r="J732">
        <f>IF(G732="","",IF(J731="",G732,MAX(J731,G732)))</f>
        <v/>
      </c>
      <c r="K732">
        <f>IF(OR(G732="",J732=""),"",G732/J732-1)</f>
        <v/>
      </c>
    </row>
    <row r="733">
      <c r="A733" s="14">
        <f>原始数据_周度!A733</f>
        <v/>
      </c>
      <c r="B733" s="15">
        <f>原始数据_周度!B733</f>
        <v/>
      </c>
      <c r="C733" s="15">
        <f>IFERROR(B733/B732-1,"")</f>
        <v/>
      </c>
      <c r="D733" s="15">
        <f>IFERROR(评分与状态_周度!F749,"")</f>
        <v/>
      </c>
      <c r="E733" s="15">
        <f>IF(OR(D733="",C733=""),"",D733*C733)</f>
        <v/>
      </c>
      <c r="F733" s="15">
        <f>IF(E733="","",IF(F732="",1,F732*(1+E733)))</f>
        <v/>
      </c>
      <c r="G733" s="15">
        <f>IF(E733="","",IF(G732="",1,G732*(1+C733)))</f>
        <v/>
      </c>
      <c r="H733" s="15">
        <f>IF(F733="","",IF(H732="",F733,MAX(H732,F733)))</f>
        <v/>
      </c>
      <c r="I733">
        <f>IF(OR(F733="",H733=""),"",F733/H733-1)</f>
        <v/>
      </c>
      <c r="J733">
        <f>IF(G733="","",IF(J732="",G733,MAX(J732,G733)))</f>
        <v/>
      </c>
      <c r="K733">
        <f>IF(OR(G733="",J733=""),"",G733/J733-1)</f>
        <v/>
      </c>
    </row>
    <row r="734">
      <c r="A734" s="14">
        <f>原始数据_周度!A734</f>
        <v/>
      </c>
      <c r="B734" s="15">
        <f>原始数据_周度!B734</f>
        <v/>
      </c>
      <c r="C734" s="15">
        <f>IFERROR(B734/B733-1,"")</f>
        <v/>
      </c>
      <c r="D734" s="15">
        <f>IFERROR(评分与状态_周度!F750,"")</f>
        <v/>
      </c>
      <c r="E734" s="15">
        <f>IF(OR(D734="",C734=""),"",D734*C734)</f>
        <v/>
      </c>
      <c r="F734" s="15">
        <f>IF(E734="","",IF(F733="",1,F733*(1+E734)))</f>
        <v/>
      </c>
      <c r="G734" s="15">
        <f>IF(E734="","",IF(G733="",1,G733*(1+C734)))</f>
        <v/>
      </c>
      <c r="H734" s="15">
        <f>IF(F734="","",IF(H733="",F734,MAX(H733,F734)))</f>
        <v/>
      </c>
      <c r="I734">
        <f>IF(OR(F734="",H734=""),"",F734/H734-1)</f>
        <v/>
      </c>
      <c r="J734">
        <f>IF(G734="","",IF(J733="",G734,MAX(J733,G734)))</f>
        <v/>
      </c>
      <c r="K734">
        <f>IF(OR(G734="",J734=""),"",G734/J734-1)</f>
        <v/>
      </c>
    </row>
    <row r="735">
      <c r="A735" s="14">
        <f>原始数据_周度!A735</f>
        <v/>
      </c>
      <c r="B735" s="15">
        <f>原始数据_周度!B735</f>
        <v/>
      </c>
      <c r="C735" s="15">
        <f>IFERROR(B735/B734-1,"")</f>
        <v/>
      </c>
      <c r="D735" s="15">
        <f>IFERROR(评分与状态_周度!F751,"")</f>
        <v/>
      </c>
      <c r="E735" s="15">
        <f>IF(OR(D735="",C735=""),"",D735*C735)</f>
        <v/>
      </c>
      <c r="F735" s="15">
        <f>IF(E735="","",IF(F734="",1,F734*(1+E735)))</f>
        <v/>
      </c>
      <c r="G735" s="15">
        <f>IF(E735="","",IF(G734="",1,G734*(1+C735)))</f>
        <v/>
      </c>
      <c r="H735" s="15">
        <f>IF(F735="","",IF(H734="",F735,MAX(H734,F735)))</f>
        <v/>
      </c>
      <c r="I735">
        <f>IF(OR(F735="",H735=""),"",F735/H735-1)</f>
        <v/>
      </c>
      <c r="J735">
        <f>IF(G735="","",IF(J734="",G735,MAX(J734,G735)))</f>
        <v/>
      </c>
      <c r="K735">
        <f>IF(OR(G735="",J735=""),"",G735/J735-1)</f>
        <v/>
      </c>
    </row>
    <row r="736">
      <c r="A736" s="14">
        <f>原始数据_周度!A736</f>
        <v/>
      </c>
      <c r="B736" s="15">
        <f>原始数据_周度!B736</f>
        <v/>
      </c>
      <c r="C736" s="15">
        <f>IFERROR(B736/B735-1,"")</f>
        <v/>
      </c>
      <c r="D736" s="15">
        <f>IFERROR(评分与状态_周度!F752,"")</f>
        <v/>
      </c>
      <c r="E736" s="15">
        <f>IF(OR(D736="",C736=""),"",D736*C736)</f>
        <v/>
      </c>
      <c r="F736" s="15">
        <f>IF(E736="","",IF(F735="",1,F735*(1+E736)))</f>
        <v/>
      </c>
      <c r="G736" s="15">
        <f>IF(E736="","",IF(G735="",1,G735*(1+C736)))</f>
        <v/>
      </c>
      <c r="H736" s="15">
        <f>IF(F736="","",IF(H735="",F736,MAX(H735,F736)))</f>
        <v/>
      </c>
      <c r="I736">
        <f>IF(OR(F736="",H736=""),"",F736/H736-1)</f>
        <v/>
      </c>
      <c r="J736">
        <f>IF(G736="","",IF(J735="",G736,MAX(J735,G736)))</f>
        <v/>
      </c>
      <c r="K736">
        <f>IF(OR(G736="",J736=""),"",G736/J736-1)</f>
        <v/>
      </c>
    </row>
    <row r="737">
      <c r="A737" s="14">
        <f>原始数据_周度!A737</f>
        <v/>
      </c>
      <c r="B737" s="15">
        <f>原始数据_周度!B737</f>
        <v/>
      </c>
      <c r="C737" s="15">
        <f>IFERROR(B737/B736-1,"")</f>
        <v/>
      </c>
      <c r="D737" s="15">
        <f>IFERROR(评分与状态_周度!F753,"")</f>
        <v/>
      </c>
      <c r="E737" s="15">
        <f>IF(OR(D737="",C737=""),"",D737*C737)</f>
        <v/>
      </c>
      <c r="F737" s="15">
        <f>IF(E737="","",IF(F736="",1,F736*(1+E737)))</f>
        <v/>
      </c>
      <c r="G737" s="15">
        <f>IF(E737="","",IF(G736="",1,G736*(1+C737)))</f>
        <v/>
      </c>
      <c r="H737" s="15">
        <f>IF(F737="","",IF(H736="",F737,MAX(H736,F737)))</f>
        <v/>
      </c>
      <c r="I737">
        <f>IF(OR(F737="",H737=""),"",F737/H737-1)</f>
        <v/>
      </c>
      <c r="J737">
        <f>IF(G737="","",IF(J736="",G737,MAX(J736,G737)))</f>
        <v/>
      </c>
      <c r="K737">
        <f>IF(OR(G737="",J737=""),"",G737/J737-1)</f>
        <v/>
      </c>
    </row>
    <row r="738">
      <c r="A738" s="14">
        <f>原始数据_周度!A738</f>
        <v/>
      </c>
      <c r="B738" s="15">
        <f>原始数据_周度!B738</f>
        <v/>
      </c>
      <c r="C738" s="15">
        <f>IFERROR(B738/B737-1,"")</f>
        <v/>
      </c>
      <c r="D738" s="15">
        <f>IFERROR(评分与状态_周度!F754,"")</f>
        <v/>
      </c>
      <c r="E738" s="15">
        <f>IF(OR(D738="",C738=""),"",D738*C738)</f>
        <v/>
      </c>
      <c r="F738" s="15">
        <f>IF(E738="","",IF(F737="",1,F737*(1+E738)))</f>
        <v/>
      </c>
      <c r="G738" s="15">
        <f>IF(E738="","",IF(G737="",1,G737*(1+C738)))</f>
        <v/>
      </c>
      <c r="H738" s="15">
        <f>IF(F738="","",IF(H737="",F738,MAX(H737,F738)))</f>
        <v/>
      </c>
      <c r="I738">
        <f>IF(OR(F738="",H738=""),"",F738/H738-1)</f>
        <v/>
      </c>
      <c r="J738">
        <f>IF(G738="","",IF(J737="",G738,MAX(J737,G738)))</f>
        <v/>
      </c>
      <c r="K738">
        <f>IF(OR(G738="",J738=""),"",G738/J738-1)</f>
        <v/>
      </c>
    </row>
    <row r="739">
      <c r="A739" s="14">
        <f>原始数据_周度!A739</f>
        <v/>
      </c>
      <c r="B739" s="15">
        <f>原始数据_周度!B739</f>
        <v/>
      </c>
      <c r="C739" s="15">
        <f>IFERROR(B739/B738-1,"")</f>
        <v/>
      </c>
      <c r="D739" s="15">
        <f>IFERROR(评分与状态_周度!F755,"")</f>
        <v/>
      </c>
      <c r="E739" s="15">
        <f>IF(OR(D739="",C739=""),"",D739*C739)</f>
        <v/>
      </c>
      <c r="F739" s="15">
        <f>IF(E739="","",IF(F738="",1,F738*(1+E739)))</f>
        <v/>
      </c>
      <c r="G739" s="15">
        <f>IF(E739="","",IF(G738="",1,G738*(1+C739)))</f>
        <v/>
      </c>
      <c r="H739" s="15">
        <f>IF(F739="","",IF(H738="",F739,MAX(H738,F739)))</f>
        <v/>
      </c>
      <c r="I739">
        <f>IF(OR(F739="",H739=""),"",F739/H739-1)</f>
        <v/>
      </c>
      <c r="J739">
        <f>IF(G739="","",IF(J738="",G739,MAX(J738,G739)))</f>
        <v/>
      </c>
      <c r="K739">
        <f>IF(OR(G739="",J739=""),"",G739/J739-1)</f>
        <v/>
      </c>
    </row>
    <row r="740">
      <c r="A740" s="14">
        <f>原始数据_周度!A740</f>
        <v/>
      </c>
      <c r="B740" s="15">
        <f>原始数据_周度!B740</f>
        <v/>
      </c>
      <c r="C740" s="15">
        <f>IFERROR(B740/B739-1,"")</f>
        <v/>
      </c>
      <c r="D740" s="15">
        <f>IFERROR(评分与状态_周度!F756,"")</f>
        <v/>
      </c>
      <c r="E740" s="15">
        <f>IF(OR(D740="",C740=""),"",D740*C740)</f>
        <v/>
      </c>
      <c r="F740" s="15">
        <f>IF(E740="","",IF(F739="",1,F739*(1+E740)))</f>
        <v/>
      </c>
      <c r="G740" s="15">
        <f>IF(E740="","",IF(G739="",1,G739*(1+C740)))</f>
        <v/>
      </c>
      <c r="H740" s="15">
        <f>IF(F740="","",IF(H739="",F740,MAX(H739,F740)))</f>
        <v/>
      </c>
      <c r="I740">
        <f>IF(OR(F740="",H740=""),"",F740/H740-1)</f>
        <v/>
      </c>
      <c r="J740">
        <f>IF(G740="","",IF(J739="",G740,MAX(J739,G740)))</f>
        <v/>
      </c>
      <c r="K740">
        <f>IF(OR(G740="",J740=""),"",G740/J740-1)</f>
        <v/>
      </c>
    </row>
    <row r="741">
      <c r="A741" s="14">
        <f>原始数据_周度!A741</f>
        <v/>
      </c>
      <c r="B741" s="15">
        <f>原始数据_周度!B741</f>
        <v/>
      </c>
      <c r="C741" s="15">
        <f>IFERROR(B741/B740-1,"")</f>
        <v/>
      </c>
      <c r="D741" s="15">
        <f>IFERROR(评分与状态_周度!F757,"")</f>
        <v/>
      </c>
      <c r="E741" s="15">
        <f>IF(OR(D741="",C741=""),"",D741*C741)</f>
        <v/>
      </c>
      <c r="F741" s="15">
        <f>IF(E741="","",IF(F740="",1,F740*(1+E741)))</f>
        <v/>
      </c>
      <c r="G741" s="15">
        <f>IF(E741="","",IF(G740="",1,G740*(1+C741)))</f>
        <v/>
      </c>
      <c r="H741" s="15">
        <f>IF(F741="","",IF(H740="",F741,MAX(H740,F741)))</f>
        <v/>
      </c>
      <c r="I741">
        <f>IF(OR(F741="",H741=""),"",F741/H741-1)</f>
        <v/>
      </c>
      <c r="J741">
        <f>IF(G741="","",IF(J740="",G741,MAX(J740,G741)))</f>
        <v/>
      </c>
      <c r="K741">
        <f>IF(OR(G741="",J741=""),"",G741/J741-1)</f>
        <v/>
      </c>
    </row>
    <row r="742">
      <c r="A742" s="14">
        <f>原始数据_周度!A742</f>
        <v/>
      </c>
      <c r="B742" s="15">
        <f>原始数据_周度!B742</f>
        <v/>
      </c>
      <c r="C742" s="15">
        <f>IFERROR(B742/B741-1,"")</f>
        <v/>
      </c>
      <c r="D742" s="15">
        <f>IFERROR(评分与状态_周度!F758,"")</f>
        <v/>
      </c>
      <c r="E742" s="15">
        <f>IF(OR(D742="",C742=""),"",D742*C742)</f>
        <v/>
      </c>
      <c r="F742" s="15">
        <f>IF(E742="","",IF(F741="",1,F741*(1+E742)))</f>
        <v/>
      </c>
      <c r="G742" s="15">
        <f>IF(E742="","",IF(G741="",1,G741*(1+C742)))</f>
        <v/>
      </c>
      <c r="H742" s="15">
        <f>IF(F742="","",IF(H741="",F742,MAX(H741,F742)))</f>
        <v/>
      </c>
      <c r="I742">
        <f>IF(OR(F742="",H742=""),"",F742/H742-1)</f>
        <v/>
      </c>
      <c r="J742">
        <f>IF(G742="","",IF(J741="",G742,MAX(J741,G742)))</f>
        <v/>
      </c>
      <c r="K742">
        <f>IF(OR(G742="",J742=""),"",G742/J742-1)</f>
        <v/>
      </c>
    </row>
    <row r="743">
      <c r="A743" s="14">
        <f>原始数据_周度!A743</f>
        <v/>
      </c>
      <c r="B743" s="15">
        <f>原始数据_周度!B743</f>
        <v/>
      </c>
      <c r="C743" s="15">
        <f>IFERROR(B743/B742-1,"")</f>
        <v/>
      </c>
      <c r="D743" s="15">
        <f>IFERROR(评分与状态_周度!F759,"")</f>
        <v/>
      </c>
      <c r="E743" s="15">
        <f>IF(OR(D743="",C743=""),"",D743*C743)</f>
        <v/>
      </c>
      <c r="F743" s="15">
        <f>IF(E743="","",IF(F742="",1,F742*(1+E743)))</f>
        <v/>
      </c>
      <c r="G743" s="15">
        <f>IF(E743="","",IF(G742="",1,G742*(1+C743)))</f>
        <v/>
      </c>
      <c r="H743" s="15">
        <f>IF(F743="","",IF(H742="",F743,MAX(H742,F743)))</f>
        <v/>
      </c>
      <c r="I743">
        <f>IF(OR(F743="",H743=""),"",F743/H743-1)</f>
        <v/>
      </c>
      <c r="J743">
        <f>IF(G743="","",IF(J742="",G743,MAX(J742,G743)))</f>
        <v/>
      </c>
      <c r="K743">
        <f>IF(OR(G743="",J743=""),"",G743/J743-1)</f>
        <v/>
      </c>
    </row>
    <row r="744">
      <c r="A744" s="14">
        <f>原始数据_周度!A744</f>
        <v/>
      </c>
      <c r="B744" s="15">
        <f>原始数据_周度!B744</f>
        <v/>
      </c>
      <c r="C744" s="15">
        <f>IFERROR(B744/B743-1,"")</f>
        <v/>
      </c>
      <c r="D744" s="15">
        <f>IFERROR(评分与状态_周度!F760,"")</f>
        <v/>
      </c>
      <c r="E744" s="15">
        <f>IF(OR(D744="",C744=""),"",D744*C744)</f>
        <v/>
      </c>
      <c r="F744" s="15">
        <f>IF(E744="","",IF(F743="",1,F743*(1+E744)))</f>
        <v/>
      </c>
      <c r="G744" s="15">
        <f>IF(E744="","",IF(G743="",1,G743*(1+C744)))</f>
        <v/>
      </c>
      <c r="H744" s="15">
        <f>IF(F744="","",IF(H743="",F744,MAX(H743,F744)))</f>
        <v/>
      </c>
      <c r="I744">
        <f>IF(OR(F744="",H744=""),"",F744/H744-1)</f>
        <v/>
      </c>
      <c r="J744">
        <f>IF(G744="","",IF(J743="",G744,MAX(J743,G744)))</f>
        <v/>
      </c>
      <c r="K744">
        <f>IF(OR(G744="",J744=""),"",G744/J744-1)</f>
        <v/>
      </c>
    </row>
    <row r="745">
      <c r="A745" s="14">
        <f>原始数据_周度!A745</f>
        <v/>
      </c>
      <c r="B745" s="15">
        <f>原始数据_周度!B745</f>
        <v/>
      </c>
      <c r="C745" s="15">
        <f>IFERROR(B745/B744-1,"")</f>
        <v/>
      </c>
      <c r="D745" s="15">
        <f>IFERROR(评分与状态_周度!F761,"")</f>
        <v/>
      </c>
      <c r="E745" s="15">
        <f>IF(OR(D745="",C745=""),"",D745*C745)</f>
        <v/>
      </c>
      <c r="F745" s="15">
        <f>IF(E745="","",IF(F744="",1,F744*(1+E745)))</f>
        <v/>
      </c>
      <c r="G745" s="15">
        <f>IF(E745="","",IF(G744="",1,G744*(1+C745)))</f>
        <v/>
      </c>
      <c r="H745" s="15">
        <f>IF(F745="","",IF(H744="",F745,MAX(H744,F745)))</f>
        <v/>
      </c>
      <c r="I745">
        <f>IF(OR(F745="",H745=""),"",F745/H745-1)</f>
        <v/>
      </c>
      <c r="J745">
        <f>IF(G745="","",IF(J744="",G745,MAX(J744,G745)))</f>
        <v/>
      </c>
      <c r="K745">
        <f>IF(OR(G745="",J745=""),"",G745/J745-1)</f>
        <v/>
      </c>
    </row>
    <row r="746">
      <c r="A746" s="14">
        <f>原始数据_周度!A746</f>
        <v/>
      </c>
      <c r="B746" s="15">
        <f>原始数据_周度!B746</f>
        <v/>
      </c>
      <c r="C746" s="15">
        <f>IFERROR(B746/B745-1,"")</f>
        <v/>
      </c>
      <c r="D746" s="15">
        <f>IFERROR(评分与状态_周度!F762,"")</f>
        <v/>
      </c>
      <c r="E746" s="15">
        <f>IF(OR(D746="",C746=""),"",D746*C746)</f>
        <v/>
      </c>
      <c r="F746" s="15">
        <f>IF(E746="","",IF(F745="",1,F745*(1+E746)))</f>
        <v/>
      </c>
      <c r="G746" s="15">
        <f>IF(E746="","",IF(G745="",1,G745*(1+C746)))</f>
        <v/>
      </c>
      <c r="H746" s="15">
        <f>IF(F746="","",IF(H745="",F746,MAX(H745,F746)))</f>
        <v/>
      </c>
      <c r="I746">
        <f>IF(OR(F746="",H746=""),"",F746/H746-1)</f>
        <v/>
      </c>
      <c r="J746">
        <f>IF(G746="","",IF(J745="",G746,MAX(J745,G746)))</f>
        <v/>
      </c>
      <c r="K746">
        <f>IF(OR(G746="",J746=""),"",G746/J746-1)</f>
        <v/>
      </c>
    </row>
    <row r="747">
      <c r="A747" s="14">
        <f>原始数据_周度!A747</f>
        <v/>
      </c>
      <c r="B747" s="15">
        <f>原始数据_周度!B747</f>
        <v/>
      </c>
      <c r="C747" s="15">
        <f>IFERROR(B747/B746-1,"")</f>
        <v/>
      </c>
      <c r="D747" s="15">
        <f>IFERROR(评分与状态_周度!F763,"")</f>
        <v/>
      </c>
      <c r="E747" s="15">
        <f>IF(OR(D747="",C747=""),"",D747*C747)</f>
        <v/>
      </c>
      <c r="F747" s="15">
        <f>IF(E747="","",IF(F746="",1,F746*(1+E747)))</f>
        <v/>
      </c>
      <c r="G747" s="15">
        <f>IF(E747="","",IF(G746="",1,G746*(1+C747)))</f>
        <v/>
      </c>
      <c r="H747" s="15">
        <f>IF(F747="","",IF(H746="",F747,MAX(H746,F747)))</f>
        <v/>
      </c>
      <c r="I747">
        <f>IF(OR(F747="",H747=""),"",F747/H747-1)</f>
        <v/>
      </c>
      <c r="J747">
        <f>IF(G747="","",IF(J746="",G747,MAX(J746,G747)))</f>
        <v/>
      </c>
      <c r="K747">
        <f>IF(OR(G747="",J747=""),"",G747/J747-1)</f>
        <v/>
      </c>
    </row>
    <row r="748">
      <c r="A748" s="14">
        <f>原始数据_周度!A748</f>
        <v/>
      </c>
      <c r="B748" s="15">
        <f>原始数据_周度!B748</f>
        <v/>
      </c>
      <c r="C748" s="15">
        <f>IFERROR(B748/B747-1,"")</f>
        <v/>
      </c>
      <c r="D748" s="15">
        <f>IFERROR(评分与状态_周度!F764,"")</f>
        <v/>
      </c>
      <c r="E748" s="15">
        <f>IF(OR(D748="",C748=""),"",D748*C748)</f>
        <v/>
      </c>
      <c r="F748" s="15">
        <f>IF(E748="","",IF(F747="",1,F747*(1+E748)))</f>
        <v/>
      </c>
      <c r="G748" s="15">
        <f>IF(E748="","",IF(G747="",1,G747*(1+C748)))</f>
        <v/>
      </c>
      <c r="H748" s="15">
        <f>IF(F748="","",IF(H747="",F748,MAX(H747,F748)))</f>
        <v/>
      </c>
      <c r="I748">
        <f>IF(OR(F748="",H748=""),"",F748/H748-1)</f>
        <v/>
      </c>
      <c r="J748">
        <f>IF(G748="","",IF(J747="",G748,MAX(J747,G748)))</f>
        <v/>
      </c>
      <c r="K748">
        <f>IF(OR(G748="",J748=""),"",G748/J748-1)</f>
        <v/>
      </c>
    </row>
    <row r="749">
      <c r="A749" s="14">
        <f>原始数据_周度!A749</f>
        <v/>
      </c>
      <c r="B749" s="15">
        <f>原始数据_周度!B749</f>
        <v/>
      </c>
      <c r="C749" s="15">
        <f>IFERROR(B749/B748-1,"")</f>
        <v/>
      </c>
      <c r="D749" s="15">
        <f>IFERROR(评分与状态_周度!F765,"")</f>
        <v/>
      </c>
      <c r="E749" s="15">
        <f>IF(OR(D749="",C749=""),"",D749*C749)</f>
        <v/>
      </c>
      <c r="F749" s="15">
        <f>IF(E749="","",IF(F748="",1,F748*(1+E749)))</f>
        <v/>
      </c>
      <c r="G749" s="15">
        <f>IF(E749="","",IF(G748="",1,G748*(1+C749)))</f>
        <v/>
      </c>
      <c r="H749" s="15">
        <f>IF(F749="","",IF(H748="",F749,MAX(H748,F749)))</f>
        <v/>
      </c>
      <c r="I749">
        <f>IF(OR(F749="",H749=""),"",F749/H749-1)</f>
        <v/>
      </c>
      <c r="J749">
        <f>IF(G749="","",IF(J748="",G749,MAX(J748,G749)))</f>
        <v/>
      </c>
      <c r="K749">
        <f>IF(OR(G749="",J749=""),"",G749/J749-1)</f>
        <v/>
      </c>
    </row>
    <row r="750">
      <c r="A750" s="14">
        <f>原始数据_周度!A750</f>
        <v/>
      </c>
      <c r="B750" s="15">
        <f>原始数据_周度!B750</f>
        <v/>
      </c>
      <c r="C750" s="15">
        <f>IFERROR(B750/B749-1,"")</f>
        <v/>
      </c>
      <c r="D750" s="15">
        <f>IFERROR(评分与状态_周度!F766,"")</f>
        <v/>
      </c>
      <c r="E750" s="15">
        <f>IF(OR(D750="",C750=""),"",D750*C750)</f>
        <v/>
      </c>
      <c r="F750" s="15">
        <f>IF(E750="","",IF(F749="",1,F749*(1+E750)))</f>
        <v/>
      </c>
      <c r="G750" s="15">
        <f>IF(E750="","",IF(G749="",1,G749*(1+C750)))</f>
        <v/>
      </c>
      <c r="H750" s="15">
        <f>IF(F750="","",IF(H749="",F750,MAX(H749,F750)))</f>
        <v/>
      </c>
      <c r="I750">
        <f>IF(OR(F750="",H750=""),"",F750/H750-1)</f>
        <v/>
      </c>
      <c r="J750">
        <f>IF(G750="","",IF(J749="",G750,MAX(J749,G750)))</f>
        <v/>
      </c>
      <c r="K750">
        <f>IF(OR(G750="",J750=""),"",G750/J750-1)</f>
        <v/>
      </c>
    </row>
    <row r="751">
      <c r="A751" s="14">
        <f>原始数据_周度!A751</f>
        <v/>
      </c>
      <c r="B751" s="15">
        <f>原始数据_周度!B751</f>
        <v/>
      </c>
      <c r="C751" s="15">
        <f>IFERROR(B751/B750-1,"")</f>
        <v/>
      </c>
      <c r="D751" s="15">
        <f>IFERROR(评分与状态_周度!F767,"")</f>
        <v/>
      </c>
      <c r="E751" s="15">
        <f>IF(OR(D751="",C751=""),"",D751*C751)</f>
        <v/>
      </c>
      <c r="F751" s="15">
        <f>IF(E751="","",IF(F750="",1,F750*(1+E751)))</f>
        <v/>
      </c>
      <c r="G751" s="15">
        <f>IF(E751="","",IF(G750="",1,G750*(1+C751)))</f>
        <v/>
      </c>
      <c r="H751" s="15">
        <f>IF(F751="","",IF(H750="",F751,MAX(H750,F751)))</f>
        <v/>
      </c>
      <c r="I751">
        <f>IF(OR(F751="",H751=""),"",F751/H751-1)</f>
        <v/>
      </c>
      <c r="J751">
        <f>IF(G751="","",IF(J750="",G751,MAX(J750,G751)))</f>
        <v/>
      </c>
      <c r="K751">
        <f>IF(OR(G751="",J751=""),"",G751/J751-1)</f>
        <v/>
      </c>
    </row>
    <row r="752">
      <c r="A752" s="14">
        <f>原始数据_周度!A752</f>
        <v/>
      </c>
      <c r="B752" s="15">
        <f>原始数据_周度!B752</f>
        <v/>
      </c>
      <c r="C752" s="15">
        <f>IFERROR(B752/B751-1,"")</f>
        <v/>
      </c>
      <c r="D752" s="15">
        <f>IFERROR(评分与状态_周度!F768,"")</f>
        <v/>
      </c>
      <c r="E752" s="15">
        <f>IF(OR(D752="",C752=""),"",D752*C752)</f>
        <v/>
      </c>
      <c r="F752" s="15">
        <f>IF(E752="","",IF(F751="",1,F751*(1+E752)))</f>
        <v/>
      </c>
      <c r="G752" s="15">
        <f>IF(E752="","",IF(G751="",1,G751*(1+C752)))</f>
        <v/>
      </c>
      <c r="H752" s="15">
        <f>IF(F752="","",IF(H751="",F752,MAX(H751,F752)))</f>
        <v/>
      </c>
      <c r="I752">
        <f>IF(OR(F752="",H752=""),"",F752/H752-1)</f>
        <v/>
      </c>
      <c r="J752">
        <f>IF(G752="","",IF(J751="",G752,MAX(J751,G752)))</f>
        <v/>
      </c>
      <c r="K752">
        <f>IF(OR(G752="",J752=""),"",G752/J752-1)</f>
        <v/>
      </c>
    </row>
    <row r="753">
      <c r="A753" s="14">
        <f>原始数据_周度!A753</f>
        <v/>
      </c>
      <c r="B753" s="15">
        <f>原始数据_周度!B753</f>
        <v/>
      </c>
      <c r="C753" s="15">
        <f>IFERROR(B753/B752-1,"")</f>
        <v/>
      </c>
      <c r="D753" s="15">
        <f>IFERROR(评分与状态_周度!F769,"")</f>
        <v/>
      </c>
      <c r="E753" s="15">
        <f>IF(OR(D753="",C753=""),"",D753*C753)</f>
        <v/>
      </c>
      <c r="F753" s="15">
        <f>IF(E753="","",IF(F752="",1,F752*(1+E753)))</f>
        <v/>
      </c>
      <c r="G753" s="15">
        <f>IF(E753="","",IF(G752="",1,G752*(1+C753)))</f>
        <v/>
      </c>
      <c r="H753" s="15">
        <f>IF(F753="","",IF(H752="",F753,MAX(H752,F753)))</f>
        <v/>
      </c>
      <c r="I753">
        <f>IF(OR(F753="",H753=""),"",F753/H753-1)</f>
        <v/>
      </c>
      <c r="J753">
        <f>IF(G753="","",IF(J752="",G753,MAX(J752,G753)))</f>
        <v/>
      </c>
      <c r="K753">
        <f>IF(OR(G753="",J753=""),"",G753/J753-1)</f>
        <v/>
      </c>
    </row>
    <row r="754">
      <c r="A754" s="14">
        <f>原始数据_周度!A754</f>
        <v/>
      </c>
      <c r="B754" s="15">
        <f>原始数据_周度!B754</f>
        <v/>
      </c>
      <c r="C754" s="15">
        <f>IFERROR(B754/B753-1,"")</f>
        <v/>
      </c>
      <c r="D754" s="15">
        <f>IFERROR(评分与状态_周度!F770,"")</f>
        <v/>
      </c>
      <c r="E754" s="15">
        <f>IF(OR(D754="",C754=""),"",D754*C754)</f>
        <v/>
      </c>
      <c r="F754" s="15">
        <f>IF(E754="","",IF(F753="",1,F753*(1+E754)))</f>
        <v/>
      </c>
      <c r="G754" s="15">
        <f>IF(E754="","",IF(G753="",1,G753*(1+C754)))</f>
        <v/>
      </c>
      <c r="H754" s="15">
        <f>IF(F754="","",IF(H753="",F754,MAX(H753,F754)))</f>
        <v/>
      </c>
      <c r="I754">
        <f>IF(OR(F754="",H754=""),"",F754/H754-1)</f>
        <v/>
      </c>
      <c r="J754">
        <f>IF(G754="","",IF(J753="",G754,MAX(J753,G754)))</f>
        <v/>
      </c>
      <c r="K754">
        <f>IF(OR(G754="",J754=""),"",G754/J754-1)</f>
        <v/>
      </c>
    </row>
    <row r="755">
      <c r="A755" s="14">
        <f>原始数据_周度!A755</f>
        <v/>
      </c>
      <c r="B755" s="15">
        <f>原始数据_周度!B755</f>
        <v/>
      </c>
      <c r="C755" s="15">
        <f>IFERROR(B755/B754-1,"")</f>
        <v/>
      </c>
      <c r="D755" s="15">
        <f>IFERROR(评分与状态_周度!F771,"")</f>
        <v/>
      </c>
      <c r="E755" s="15">
        <f>IF(OR(D755="",C755=""),"",D755*C755)</f>
        <v/>
      </c>
      <c r="F755" s="15">
        <f>IF(E755="","",IF(F754="",1,F754*(1+E755)))</f>
        <v/>
      </c>
      <c r="G755" s="15">
        <f>IF(E755="","",IF(G754="",1,G754*(1+C755)))</f>
        <v/>
      </c>
      <c r="H755" s="15">
        <f>IF(F755="","",IF(H754="",F755,MAX(H754,F755)))</f>
        <v/>
      </c>
      <c r="I755">
        <f>IF(OR(F755="",H755=""),"",F755/H755-1)</f>
        <v/>
      </c>
      <c r="J755">
        <f>IF(G755="","",IF(J754="",G755,MAX(J754,G755)))</f>
        <v/>
      </c>
      <c r="K755">
        <f>IF(OR(G755="",J755=""),"",G755/J755-1)</f>
        <v/>
      </c>
    </row>
    <row r="756">
      <c r="A756" s="14">
        <f>原始数据_周度!A756</f>
        <v/>
      </c>
      <c r="B756" s="15">
        <f>原始数据_周度!B756</f>
        <v/>
      </c>
      <c r="C756" s="15">
        <f>IFERROR(B756/B755-1,"")</f>
        <v/>
      </c>
      <c r="D756" s="15">
        <f>IFERROR(评分与状态_周度!F772,"")</f>
        <v/>
      </c>
      <c r="E756" s="15">
        <f>IF(OR(D756="",C756=""),"",D756*C756)</f>
        <v/>
      </c>
      <c r="F756" s="15">
        <f>IF(E756="","",IF(F755="",1,F755*(1+E756)))</f>
        <v/>
      </c>
      <c r="G756" s="15">
        <f>IF(E756="","",IF(G755="",1,G755*(1+C756)))</f>
        <v/>
      </c>
      <c r="H756" s="15">
        <f>IF(F756="","",IF(H755="",F756,MAX(H755,F756)))</f>
        <v/>
      </c>
      <c r="I756">
        <f>IF(OR(F756="",H756=""),"",F756/H756-1)</f>
        <v/>
      </c>
      <c r="J756">
        <f>IF(G756="","",IF(J755="",G756,MAX(J755,G756)))</f>
        <v/>
      </c>
      <c r="K756">
        <f>IF(OR(G756="",J756=""),"",G756/J756-1)</f>
        <v/>
      </c>
    </row>
    <row r="757">
      <c r="A757" s="14">
        <f>原始数据_周度!A757</f>
        <v/>
      </c>
      <c r="B757" s="15">
        <f>原始数据_周度!B757</f>
        <v/>
      </c>
      <c r="C757" s="15">
        <f>IFERROR(B757/B756-1,"")</f>
        <v/>
      </c>
      <c r="D757" s="15">
        <f>IFERROR(评分与状态_周度!F773,"")</f>
        <v/>
      </c>
      <c r="E757" s="15">
        <f>IF(OR(D757="",C757=""),"",D757*C757)</f>
        <v/>
      </c>
      <c r="F757" s="15">
        <f>IF(E757="","",IF(F756="",1,F756*(1+E757)))</f>
        <v/>
      </c>
      <c r="G757" s="15">
        <f>IF(E757="","",IF(G756="",1,G756*(1+C757)))</f>
        <v/>
      </c>
      <c r="H757" s="15">
        <f>IF(F757="","",IF(H756="",F757,MAX(H756,F757)))</f>
        <v/>
      </c>
      <c r="I757">
        <f>IF(OR(F757="",H757=""),"",F757/H757-1)</f>
        <v/>
      </c>
      <c r="J757">
        <f>IF(G757="","",IF(J756="",G757,MAX(J756,G757)))</f>
        <v/>
      </c>
      <c r="K757">
        <f>IF(OR(G757="",J757=""),"",G757/J757-1)</f>
        <v/>
      </c>
    </row>
    <row r="758">
      <c r="A758" s="14">
        <f>原始数据_周度!A758</f>
        <v/>
      </c>
      <c r="B758" s="15">
        <f>原始数据_周度!B758</f>
        <v/>
      </c>
      <c r="C758" s="15">
        <f>IFERROR(B758/B757-1,"")</f>
        <v/>
      </c>
      <c r="D758" s="15">
        <f>IFERROR(评分与状态_周度!F774,"")</f>
        <v/>
      </c>
      <c r="E758" s="15">
        <f>IF(OR(D758="",C758=""),"",D758*C758)</f>
        <v/>
      </c>
      <c r="F758" s="15">
        <f>IF(E758="","",IF(F757="",1,F757*(1+E758)))</f>
        <v/>
      </c>
      <c r="G758" s="15">
        <f>IF(E758="","",IF(G757="",1,G757*(1+C758)))</f>
        <v/>
      </c>
      <c r="H758" s="15">
        <f>IF(F758="","",IF(H757="",F758,MAX(H757,F758)))</f>
        <v/>
      </c>
      <c r="I758">
        <f>IF(OR(F758="",H758=""),"",F758/H758-1)</f>
        <v/>
      </c>
      <c r="J758">
        <f>IF(G758="","",IF(J757="",G758,MAX(J757,G758)))</f>
        <v/>
      </c>
      <c r="K758">
        <f>IF(OR(G758="",J758=""),"",G758/J758-1)</f>
        <v/>
      </c>
    </row>
    <row r="759">
      <c r="A759" s="14">
        <f>原始数据_周度!A759</f>
        <v/>
      </c>
      <c r="B759" s="15">
        <f>原始数据_周度!B759</f>
        <v/>
      </c>
      <c r="C759" s="15">
        <f>IFERROR(B759/B758-1,"")</f>
        <v/>
      </c>
      <c r="D759" s="15">
        <f>IFERROR(评分与状态_周度!F775,"")</f>
        <v/>
      </c>
      <c r="E759" s="15">
        <f>IF(OR(D759="",C759=""),"",D759*C759)</f>
        <v/>
      </c>
      <c r="F759" s="15">
        <f>IF(E759="","",IF(F758="",1,F758*(1+E759)))</f>
        <v/>
      </c>
      <c r="G759" s="15">
        <f>IF(E759="","",IF(G758="",1,G758*(1+C759)))</f>
        <v/>
      </c>
      <c r="H759" s="15">
        <f>IF(F759="","",IF(H758="",F759,MAX(H758,F759)))</f>
        <v/>
      </c>
      <c r="I759">
        <f>IF(OR(F759="",H759=""),"",F759/H759-1)</f>
        <v/>
      </c>
      <c r="J759">
        <f>IF(G759="","",IF(J758="",G759,MAX(J758,G759)))</f>
        <v/>
      </c>
      <c r="K759">
        <f>IF(OR(G759="",J759=""),"",G759/J759-1)</f>
        <v/>
      </c>
    </row>
    <row r="760">
      <c r="A760" s="14">
        <f>原始数据_周度!A760</f>
        <v/>
      </c>
      <c r="B760" s="15">
        <f>原始数据_周度!B760</f>
        <v/>
      </c>
      <c r="C760" s="15">
        <f>IFERROR(B760/B759-1,"")</f>
        <v/>
      </c>
      <c r="D760" s="15">
        <f>IFERROR(评分与状态_周度!F776,"")</f>
        <v/>
      </c>
      <c r="E760" s="15">
        <f>IF(OR(D760="",C760=""),"",D760*C760)</f>
        <v/>
      </c>
      <c r="F760" s="15">
        <f>IF(E760="","",IF(F759="",1,F759*(1+E760)))</f>
        <v/>
      </c>
      <c r="G760" s="15">
        <f>IF(E760="","",IF(G759="",1,G759*(1+C760)))</f>
        <v/>
      </c>
      <c r="H760" s="15">
        <f>IF(F760="","",IF(H759="",F760,MAX(H759,F760)))</f>
        <v/>
      </c>
      <c r="I760">
        <f>IF(OR(F760="",H760=""),"",F760/H760-1)</f>
        <v/>
      </c>
      <c r="J760">
        <f>IF(G760="","",IF(J759="",G760,MAX(J759,G760)))</f>
        <v/>
      </c>
      <c r="K760">
        <f>IF(OR(G760="",J760=""),"",G760/J760-1)</f>
        <v/>
      </c>
    </row>
    <row r="761">
      <c r="A761" s="14">
        <f>原始数据_周度!A761</f>
        <v/>
      </c>
      <c r="B761" s="15">
        <f>原始数据_周度!B761</f>
        <v/>
      </c>
      <c r="C761" s="15">
        <f>IFERROR(B761/B760-1,"")</f>
        <v/>
      </c>
      <c r="D761" s="15">
        <f>IFERROR(评分与状态_周度!F777,"")</f>
        <v/>
      </c>
      <c r="E761" s="15">
        <f>IF(OR(D761="",C761=""),"",D761*C761)</f>
        <v/>
      </c>
      <c r="F761" s="15">
        <f>IF(E761="","",IF(F760="",1,F760*(1+E761)))</f>
        <v/>
      </c>
      <c r="G761" s="15">
        <f>IF(E761="","",IF(G760="",1,G760*(1+C761)))</f>
        <v/>
      </c>
      <c r="H761" s="15">
        <f>IF(F761="","",IF(H760="",F761,MAX(H760,F761)))</f>
        <v/>
      </c>
      <c r="I761">
        <f>IF(OR(F761="",H761=""),"",F761/H761-1)</f>
        <v/>
      </c>
      <c r="J761">
        <f>IF(G761="","",IF(J760="",G761,MAX(J760,G761)))</f>
        <v/>
      </c>
      <c r="K761">
        <f>IF(OR(G761="",J761=""),"",G761/J761-1)</f>
        <v/>
      </c>
    </row>
    <row r="762">
      <c r="A762" s="14">
        <f>原始数据_周度!A762</f>
        <v/>
      </c>
      <c r="B762" s="15">
        <f>原始数据_周度!B762</f>
        <v/>
      </c>
      <c r="C762" s="15">
        <f>IFERROR(B762/B761-1,"")</f>
        <v/>
      </c>
      <c r="D762" s="15">
        <f>IFERROR(评分与状态_周度!F778,"")</f>
        <v/>
      </c>
      <c r="E762" s="15">
        <f>IF(OR(D762="",C762=""),"",D762*C762)</f>
        <v/>
      </c>
      <c r="F762" s="15">
        <f>IF(E762="","",IF(F761="",1,F761*(1+E762)))</f>
        <v/>
      </c>
      <c r="G762" s="15">
        <f>IF(E762="","",IF(G761="",1,G761*(1+C762)))</f>
        <v/>
      </c>
      <c r="H762" s="15">
        <f>IF(F762="","",IF(H761="",F762,MAX(H761,F762)))</f>
        <v/>
      </c>
      <c r="I762">
        <f>IF(OR(F762="",H762=""),"",F762/H762-1)</f>
        <v/>
      </c>
      <c r="J762">
        <f>IF(G762="","",IF(J761="",G762,MAX(J761,G762)))</f>
        <v/>
      </c>
      <c r="K762">
        <f>IF(OR(G762="",J762=""),"",G762/J762-1)</f>
        <v/>
      </c>
    </row>
    <row r="763">
      <c r="A763" s="14">
        <f>原始数据_周度!A763</f>
        <v/>
      </c>
      <c r="B763" s="15">
        <f>原始数据_周度!B763</f>
        <v/>
      </c>
      <c r="C763" s="15">
        <f>IFERROR(B763/B762-1,"")</f>
        <v/>
      </c>
      <c r="D763" s="15">
        <f>IFERROR(评分与状态_周度!F779,"")</f>
        <v/>
      </c>
      <c r="E763" s="15">
        <f>IF(OR(D763="",C763=""),"",D763*C763)</f>
        <v/>
      </c>
      <c r="F763" s="15">
        <f>IF(E763="","",IF(F762="",1,F762*(1+E763)))</f>
        <v/>
      </c>
      <c r="G763" s="15">
        <f>IF(E763="","",IF(G762="",1,G762*(1+C763)))</f>
        <v/>
      </c>
      <c r="H763" s="15">
        <f>IF(F763="","",IF(H762="",F763,MAX(H762,F763)))</f>
        <v/>
      </c>
      <c r="I763">
        <f>IF(OR(F763="",H763=""),"",F763/H763-1)</f>
        <v/>
      </c>
      <c r="J763">
        <f>IF(G763="","",IF(J762="",G763,MAX(J762,G763)))</f>
        <v/>
      </c>
      <c r="K763">
        <f>IF(OR(G763="",J763=""),"",G763/J763-1)</f>
        <v/>
      </c>
    </row>
    <row r="764">
      <c r="A764" s="14">
        <f>原始数据_周度!A764</f>
        <v/>
      </c>
      <c r="B764" s="15">
        <f>原始数据_周度!B764</f>
        <v/>
      </c>
      <c r="C764" s="15">
        <f>IFERROR(B764/B763-1,"")</f>
        <v/>
      </c>
      <c r="D764" s="15">
        <f>IFERROR(评分与状态_周度!F780,"")</f>
        <v/>
      </c>
      <c r="E764" s="15">
        <f>IF(OR(D764="",C764=""),"",D764*C764)</f>
        <v/>
      </c>
      <c r="F764" s="15">
        <f>IF(E764="","",IF(F763="",1,F763*(1+E764)))</f>
        <v/>
      </c>
      <c r="G764" s="15">
        <f>IF(E764="","",IF(G763="",1,G763*(1+C764)))</f>
        <v/>
      </c>
      <c r="H764" s="15">
        <f>IF(F764="","",IF(H763="",F764,MAX(H763,F764)))</f>
        <v/>
      </c>
      <c r="I764">
        <f>IF(OR(F764="",H764=""),"",F764/H764-1)</f>
        <v/>
      </c>
      <c r="J764">
        <f>IF(G764="","",IF(J763="",G764,MAX(J763,G764)))</f>
        <v/>
      </c>
      <c r="K764">
        <f>IF(OR(G764="",J764=""),"",G764/J764-1)</f>
        <v/>
      </c>
    </row>
    <row r="765">
      <c r="A765" s="14">
        <f>原始数据_周度!A765</f>
        <v/>
      </c>
      <c r="B765" s="15">
        <f>原始数据_周度!B765</f>
        <v/>
      </c>
      <c r="C765" s="15">
        <f>IFERROR(B765/B764-1,"")</f>
        <v/>
      </c>
      <c r="D765" s="15">
        <f>IFERROR(评分与状态_周度!F781,"")</f>
        <v/>
      </c>
      <c r="E765" s="15">
        <f>IF(OR(D765="",C765=""),"",D765*C765)</f>
        <v/>
      </c>
      <c r="F765" s="15">
        <f>IF(E765="","",IF(F764="",1,F764*(1+E765)))</f>
        <v/>
      </c>
      <c r="G765" s="15">
        <f>IF(E765="","",IF(G764="",1,G764*(1+C765)))</f>
        <v/>
      </c>
      <c r="H765" s="15">
        <f>IF(F765="","",IF(H764="",F765,MAX(H764,F765)))</f>
        <v/>
      </c>
      <c r="I765">
        <f>IF(OR(F765="",H765=""),"",F765/H765-1)</f>
        <v/>
      </c>
      <c r="J765">
        <f>IF(G765="","",IF(J764="",G765,MAX(J764,G765)))</f>
        <v/>
      </c>
      <c r="K765">
        <f>IF(OR(G765="",J765=""),"",G765/J765-1)</f>
        <v/>
      </c>
    </row>
    <row r="766">
      <c r="A766" s="14">
        <f>原始数据_周度!A766</f>
        <v/>
      </c>
      <c r="B766" s="15">
        <f>原始数据_周度!B766</f>
        <v/>
      </c>
      <c r="C766" s="15">
        <f>IFERROR(B766/B765-1,"")</f>
        <v/>
      </c>
      <c r="D766" s="15">
        <f>IFERROR(评分与状态_周度!F782,"")</f>
        <v/>
      </c>
      <c r="E766" s="15">
        <f>IF(OR(D766="",C766=""),"",D766*C766)</f>
        <v/>
      </c>
      <c r="F766" s="15">
        <f>IF(E766="","",IF(F765="",1,F765*(1+E766)))</f>
        <v/>
      </c>
      <c r="G766" s="15">
        <f>IF(E766="","",IF(G765="",1,G765*(1+C766)))</f>
        <v/>
      </c>
      <c r="H766" s="15">
        <f>IF(F766="","",IF(H765="",F766,MAX(H765,F766)))</f>
        <v/>
      </c>
      <c r="I766">
        <f>IF(OR(F766="",H766=""),"",F766/H766-1)</f>
        <v/>
      </c>
      <c r="J766">
        <f>IF(G766="","",IF(J765="",G766,MAX(J765,G766)))</f>
        <v/>
      </c>
      <c r="K766">
        <f>IF(OR(G766="",J766=""),"",G766/J766-1)</f>
        <v/>
      </c>
    </row>
    <row r="767">
      <c r="A767" s="14">
        <f>原始数据_周度!A767</f>
        <v/>
      </c>
      <c r="B767" s="15">
        <f>原始数据_周度!B767</f>
        <v/>
      </c>
      <c r="C767" s="15">
        <f>IFERROR(B767/B766-1,"")</f>
        <v/>
      </c>
      <c r="D767" s="15">
        <f>IFERROR(评分与状态_周度!F783,"")</f>
        <v/>
      </c>
      <c r="E767" s="15">
        <f>IF(OR(D767="",C767=""),"",D767*C767)</f>
        <v/>
      </c>
      <c r="F767" s="15">
        <f>IF(E767="","",IF(F766="",1,F766*(1+E767)))</f>
        <v/>
      </c>
      <c r="G767" s="15">
        <f>IF(E767="","",IF(G766="",1,G766*(1+C767)))</f>
        <v/>
      </c>
      <c r="H767" s="15">
        <f>IF(F767="","",IF(H766="",F767,MAX(H766,F767)))</f>
        <v/>
      </c>
      <c r="I767">
        <f>IF(OR(F767="",H767=""),"",F767/H767-1)</f>
        <v/>
      </c>
      <c r="J767">
        <f>IF(G767="","",IF(J766="",G767,MAX(J766,G767)))</f>
        <v/>
      </c>
      <c r="K767">
        <f>IF(OR(G767="",J767=""),"",G767/J767-1)</f>
        <v/>
      </c>
    </row>
    <row r="768">
      <c r="A768" s="14">
        <f>原始数据_周度!A768</f>
        <v/>
      </c>
      <c r="B768" s="15">
        <f>原始数据_周度!B768</f>
        <v/>
      </c>
      <c r="C768" s="15">
        <f>IFERROR(B768/B767-1,"")</f>
        <v/>
      </c>
      <c r="D768" s="15">
        <f>IFERROR(评分与状态_周度!F784,"")</f>
        <v/>
      </c>
      <c r="E768" s="15">
        <f>IF(OR(D768="",C768=""),"",D768*C768)</f>
        <v/>
      </c>
      <c r="F768" s="15">
        <f>IF(E768="","",IF(F767="",1,F767*(1+E768)))</f>
        <v/>
      </c>
      <c r="G768" s="15">
        <f>IF(E768="","",IF(G767="",1,G767*(1+C768)))</f>
        <v/>
      </c>
      <c r="H768" s="15">
        <f>IF(F768="","",IF(H767="",F768,MAX(H767,F768)))</f>
        <v/>
      </c>
      <c r="I768">
        <f>IF(OR(F768="",H768=""),"",F768/H768-1)</f>
        <v/>
      </c>
      <c r="J768">
        <f>IF(G768="","",IF(J767="",G768,MAX(J767,G768)))</f>
        <v/>
      </c>
      <c r="K768">
        <f>IF(OR(G768="",J768=""),"",G768/J768-1)</f>
        <v/>
      </c>
    </row>
    <row r="769">
      <c r="A769" s="14">
        <f>原始数据_周度!A769</f>
        <v/>
      </c>
      <c r="B769" s="15">
        <f>原始数据_周度!B769</f>
        <v/>
      </c>
      <c r="C769" s="15">
        <f>IFERROR(B769/B768-1,"")</f>
        <v/>
      </c>
      <c r="D769" s="15">
        <f>IFERROR(评分与状态_周度!F785,"")</f>
        <v/>
      </c>
      <c r="E769" s="15">
        <f>IF(OR(D769="",C769=""),"",D769*C769)</f>
        <v/>
      </c>
      <c r="F769" s="15">
        <f>IF(E769="","",IF(F768="",1,F768*(1+E769)))</f>
        <v/>
      </c>
      <c r="G769" s="15">
        <f>IF(E769="","",IF(G768="",1,G768*(1+C769)))</f>
        <v/>
      </c>
      <c r="H769" s="15">
        <f>IF(F769="","",IF(H768="",F769,MAX(H768,F769)))</f>
        <v/>
      </c>
      <c r="I769">
        <f>IF(OR(F769="",H769=""),"",F769/H769-1)</f>
        <v/>
      </c>
      <c r="J769">
        <f>IF(G769="","",IF(J768="",G769,MAX(J768,G769)))</f>
        <v/>
      </c>
      <c r="K769">
        <f>IF(OR(G769="",J769=""),"",G769/J769-1)</f>
        <v/>
      </c>
    </row>
    <row r="770">
      <c r="A770" s="14">
        <f>原始数据_周度!A770</f>
        <v/>
      </c>
      <c r="B770" s="15">
        <f>原始数据_周度!B770</f>
        <v/>
      </c>
      <c r="C770" s="15">
        <f>IFERROR(B770/B769-1,"")</f>
        <v/>
      </c>
      <c r="D770" s="15">
        <f>IFERROR(评分与状态_周度!F786,"")</f>
        <v/>
      </c>
      <c r="E770" s="15">
        <f>IF(OR(D770="",C770=""),"",D770*C770)</f>
        <v/>
      </c>
      <c r="F770" s="15">
        <f>IF(E770="","",IF(F769="",1,F769*(1+E770)))</f>
        <v/>
      </c>
      <c r="G770" s="15">
        <f>IF(E770="","",IF(G769="",1,G769*(1+C770)))</f>
        <v/>
      </c>
      <c r="H770" s="15">
        <f>IF(F770="","",IF(H769="",F770,MAX(H769,F770)))</f>
        <v/>
      </c>
      <c r="I770">
        <f>IF(OR(F770="",H770=""),"",F770/H770-1)</f>
        <v/>
      </c>
      <c r="J770">
        <f>IF(G770="","",IF(J769="",G770,MAX(J769,G770)))</f>
        <v/>
      </c>
      <c r="K770">
        <f>IF(OR(G770="",J770=""),"",G770/J770-1)</f>
        <v/>
      </c>
    </row>
    <row r="771">
      <c r="A771" s="14">
        <f>原始数据_周度!A771</f>
        <v/>
      </c>
      <c r="B771" s="15">
        <f>原始数据_周度!B771</f>
        <v/>
      </c>
      <c r="C771" s="15">
        <f>IFERROR(B771/B770-1,"")</f>
        <v/>
      </c>
      <c r="D771" s="15">
        <f>IFERROR(评分与状态_周度!F787,"")</f>
        <v/>
      </c>
      <c r="E771" s="15">
        <f>IF(OR(D771="",C771=""),"",D771*C771)</f>
        <v/>
      </c>
      <c r="F771" s="15">
        <f>IF(E771="","",IF(F770="",1,F770*(1+E771)))</f>
        <v/>
      </c>
      <c r="G771" s="15">
        <f>IF(E771="","",IF(G770="",1,G770*(1+C771)))</f>
        <v/>
      </c>
      <c r="H771" s="15">
        <f>IF(F771="","",IF(H770="",F771,MAX(H770,F771)))</f>
        <v/>
      </c>
      <c r="I771">
        <f>IF(OR(F771="",H771=""),"",F771/H771-1)</f>
        <v/>
      </c>
      <c r="J771">
        <f>IF(G771="","",IF(J770="",G771,MAX(J770,G771)))</f>
        <v/>
      </c>
      <c r="K771">
        <f>IF(OR(G771="",J771=""),"",G771/J771-1)</f>
        <v/>
      </c>
    </row>
    <row r="772">
      <c r="A772" s="14">
        <f>原始数据_周度!A772</f>
        <v/>
      </c>
      <c r="B772" s="15">
        <f>原始数据_周度!B772</f>
        <v/>
      </c>
      <c r="C772" s="15">
        <f>IFERROR(B772/B771-1,"")</f>
        <v/>
      </c>
      <c r="D772" s="15">
        <f>IFERROR(评分与状态_周度!F788,"")</f>
        <v/>
      </c>
      <c r="E772" s="15">
        <f>IF(OR(D772="",C772=""),"",D772*C772)</f>
        <v/>
      </c>
      <c r="F772" s="15">
        <f>IF(E772="","",IF(F771="",1,F771*(1+E772)))</f>
        <v/>
      </c>
      <c r="G772" s="15">
        <f>IF(E772="","",IF(G771="",1,G771*(1+C772)))</f>
        <v/>
      </c>
      <c r="H772" s="15">
        <f>IF(F772="","",IF(H771="",F772,MAX(H771,F772)))</f>
        <v/>
      </c>
      <c r="I772">
        <f>IF(OR(F772="",H772=""),"",F772/H772-1)</f>
        <v/>
      </c>
      <c r="J772">
        <f>IF(G772="","",IF(J771="",G772,MAX(J771,G772)))</f>
        <v/>
      </c>
      <c r="K772">
        <f>IF(OR(G772="",J772=""),"",G772/J772-1)</f>
        <v/>
      </c>
    </row>
    <row r="773">
      <c r="A773" s="14">
        <f>原始数据_周度!A773</f>
        <v/>
      </c>
      <c r="B773" s="15">
        <f>原始数据_周度!B773</f>
        <v/>
      </c>
      <c r="C773" s="15">
        <f>IFERROR(B773/B772-1,"")</f>
        <v/>
      </c>
      <c r="D773" s="15">
        <f>IFERROR(评分与状态_周度!F789,"")</f>
        <v/>
      </c>
      <c r="E773" s="15">
        <f>IF(OR(D773="",C773=""),"",D773*C773)</f>
        <v/>
      </c>
      <c r="F773" s="15">
        <f>IF(E773="","",IF(F772="",1,F772*(1+E773)))</f>
        <v/>
      </c>
      <c r="G773" s="15">
        <f>IF(E773="","",IF(G772="",1,G772*(1+C773)))</f>
        <v/>
      </c>
      <c r="H773" s="15">
        <f>IF(F773="","",IF(H772="",F773,MAX(H772,F773)))</f>
        <v/>
      </c>
      <c r="I773">
        <f>IF(OR(F773="",H773=""),"",F773/H773-1)</f>
        <v/>
      </c>
      <c r="J773">
        <f>IF(G773="","",IF(J772="",G773,MAX(J772,G773)))</f>
        <v/>
      </c>
      <c r="K773">
        <f>IF(OR(G773="",J773=""),"",G773/J773-1)</f>
        <v/>
      </c>
    </row>
    <row r="774">
      <c r="A774" s="14">
        <f>原始数据_周度!A774</f>
        <v/>
      </c>
      <c r="B774" s="15">
        <f>原始数据_周度!B774</f>
        <v/>
      </c>
      <c r="C774" s="15">
        <f>IFERROR(B774/B773-1,"")</f>
        <v/>
      </c>
      <c r="D774" s="15">
        <f>IFERROR(评分与状态_周度!F790,"")</f>
        <v/>
      </c>
      <c r="E774" s="15">
        <f>IF(OR(D774="",C774=""),"",D774*C774)</f>
        <v/>
      </c>
      <c r="F774" s="15">
        <f>IF(E774="","",IF(F773="",1,F773*(1+E774)))</f>
        <v/>
      </c>
      <c r="G774" s="15">
        <f>IF(E774="","",IF(G773="",1,G773*(1+C774)))</f>
        <v/>
      </c>
      <c r="H774" s="15">
        <f>IF(F774="","",IF(H773="",F774,MAX(H773,F774)))</f>
        <v/>
      </c>
      <c r="I774">
        <f>IF(OR(F774="",H774=""),"",F774/H774-1)</f>
        <v/>
      </c>
      <c r="J774">
        <f>IF(G774="","",IF(J773="",G774,MAX(J773,G774)))</f>
        <v/>
      </c>
      <c r="K774">
        <f>IF(OR(G774="",J774=""),"",G774/J774-1)</f>
        <v/>
      </c>
    </row>
    <row r="775">
      <c r="A775" s="14">
        <f>原始数据_周度!A775</f>
        <v/>
      </c>
      <c r="B775" s="15">
        <f>原始数据_周度!B775</f>
        <v/>
      </c>
      <c r="C775" s="15">
        <f>IFERROR(B775/B774-1,"")</f>
        <v/>
      </c>
      <c r="D775" s="15">
        <f>IFERROR(评分与状态_周度!F791,"")</f>
        <v/>
      </c>
      <c r="E775" s="15">
        <f>IF(OR(D775="",C775=""),"",D775*C775)</f>
        <v/>
      </c>
      <c r="F775" s="15">
        <f>IF(E775="","",IF(F774="",1,F774*(1+E775)))</f>
        <v/>
      </c>
      <c r="G775" s="15">
        <f>IF(E775="","",IF(G774="",1,G774*(1+C775)))</f>
        <v/>
      </c>
      <c r="H775" s="15">
        <f>IF(F775="","",IF(H774="",F775,MAX(H774,F775)))</f>
        <v/>
      </c>
      <c r="I775">
        <f>IF(OR(F775="",H775=""),"",F775/H775-1)</f>
        <v/>
      </c>
      <c r="J775">
        <f>IF(G775="","",IF(J774="",G775,MAX(J774,G775)))</f>
        <v/>
      </c>
      <c r="K775">
        <f>IF(OR(G775="",J775=""),"",G775/J775-1)</f>
        <v/>
      </c>
    </row>
    <row r="776">
      <c r="A776" s="14">
        <f>原始数据_周度!A776</f>
        <v/>
      </c>
      <c r="B776" s="15">
        <f>原始数据_周度!B776</f>
        <v/>
      </c>
      <c r="C776" s="15">
        <f>IFERROR(B776/B775-1,"")</f>
        <v/>
      </c>
      <c r="D776" s="15">
        <f>IFERROR(评分与状态_周度!F792,"")</f>
        <v/>
      </c>
      <c r="E776" s="15">
        <f>IF(OR(D776="",C776=""),"",D776*C776)</f>
        <v/>
      </c>
      <c r="F776" s="15">
        <f>IF(E776="","",IF(F775="",1,F775*(1+E776)))</f>
        <v/>
      </c>
      <c r="G776" s="15">
        <f>IF(E776="","",IF(G775="",1,G775*(1+C776)))</f>
        <v/>
      </c>
      <c r="H776" s="15">
        <f>IF(F776="","",IF(H775="",F776,MAX(H775,F776)))</f>
        <v/>
      </c>
      <c r="I776">
        <f>IF(OR(F776="",H776=""),"",F776/H776-1)</f>
        <v/>
      </c>
      <c r="J776">
        <f>IF(G776="","",IF(J775="",G776,MAX(J775,G776)))</f>
        <v/>
      </c>
      <c r="K776">
        <f>IF(OR(G776="",J776=""),"",G776/J776-1)</f>
        <v/>
      </c>
    </row>
    <row r="777">
      <c r="A777" s="14">
        <f>原始数据_周度!A777</f>
        <v/>
      </c>
      <c r="B777" s="15">
        <f>原始数据_周度!B777</f>
        <v/>
      </c>
      <c r="C777" s="15">
        <f>IFERROR(B777/B776-1,"")</f>
        <v/>
      </c>
      <c r="D777" s="15">
        <f>IFERROR(评分与状态_周度!F793,"")</f>
        <v/>
      </c>
      <c r="E777" s="15">
        <f>IF(OR(D777="",C777=""),"",D777*C777)</f>
        <v/>
      </c>
      <c r="F777" s="15">
        <f>IF(E777="","",IF(F776="",1,F776*(1+E777)))</f>
        <v/>
      </c>
      <c r="G777" s="15">
        <f>IF(E777="","",IF(G776="",1,G776*(1+C777)))</f>
        <v/>
      </c>
      <c r="H777" s="15">
        <f>IF(F777="","",IF(H776="",F777,MAX(H776,F777)))</f>
        <v/>
      </c>
      <c r="I777">
        <f>IF(OR(F777="",H777=""),"",F777/H777-1)</f>
        <v/>
      </c>
      <c r="J777">
        <f>IF(G777="","",IF(J776="",G777,MAX(J776,G777)))</f>
        <v/>
      </c>
      <c r="K777">
        <f>IF(OR(G777="",J777=""),"",G777/J777-1)</f>
        <v/>
      </c>
    </row>
    <row r="778">
      <c r="A778" s="14">
        <f>原始数据_周度!A778</f>
        <v/>
      </c>
      <c r="B778" s="15">
        <f>原始数据_周度!B778</f>
        <v/>
      </c>
      <c r="C778" s="15">
        <f>IFERROR(B778/B777-1,"")</f>
        <v/>
      </c>
      <c r="D778" s="15">
        <f>IFERROR(评分与状态_周度!F794,"")</f>
        <v/>
      </c>
      <c r="E778" s="15">
        <f>IF(OR(D778="",C778=""),"",D778*C778)</f>
        <v/>
      </c>
      <c r="F778" s="15">
        <f>IF(E778="","",IF(F777="",1,F777*(1+E778)))</f>
        <v/>
      </c>
      <c r="G778" s="15">
        <f>IF(E778="","",IF(G777="",1,G777*(1+C778)))</f>
        <v/>
      </c>
      <c r="H778" s="15">
        <f>IF(F778="","",IF(H777="",F778,MAX(H777,F778)))</f>
        <v/>
      </c>
      <c r="I778">
        <f>IF(OR(F778="",H778=""),"",F778/H778-1)</f>
        <v/>
      </c>
      <c r="J778">
        <f>IF(G778="","",IF(J777="",G778,MAX(J777,G778)))</f>
        <v/>
      </c>
      <c r="K778">
        <f>IF(OR(G778="",J778=""),"",G778/J778-1)</f>
        <v/>
      </c>
    </row>
    <row r="779">
      <c r="A779" s="14">
        <f>原始数据_周度!A779</f>
        <v/>
      </c>
      <c r="B779" s="15">
        <f>原始数据_周度!B779</f>
        <v/>
      </c>
      <c r="C779" s="15">
        <f>IFERROR(B779/B778-1,"")</f>
        <v/>
      </c>
      <c r="D779" s="15">
        <f>IFERROR(评分与状态_周度!F795,"")</f>
        <v/>
      </c>
      <c r="E779" s="15">
        <f>IF(OR(D779="",C779=""),"",D779*C779)</f>
        <v/>
      </c>
      <c r="F779" s="15">
        <f>IF(E779="","",IF(F778="",1,F778*(1+E779)))</f>
        <v/>
      </c>
      <c r="G779" s="15">
        <f>IF(E779="","",IF(G778="",1,G778*(1+C779)))</f>
        <v/>
      </c>
      <c r="H779" s="15">
        <f>IF(F779="","",IF(H778="",F779,MAX(H778,F779)))</f>
        <v/>
      </c>
      <c r="I779">
        <f>IF(OR(F779="",H779=""),"",F779/H779-1)</f>
        <v/>
      </c>
      <c r="J779">
        <f>IF(G779="","",IF(J778="",G779,MAX(J778,G779)))</f>
        <v/>
      </c>
      <c r="K779">
        <f>IF(OR(G779="",J779=""),"",G779/J779-1)</f>
        <v/>
      </c>
    </row>
    <row r="780">
      <c r="A780" s="14">
        <f>原始数据_周度!A780</f>
        <v/>
      </c>
      <c r="B780" s="15">
        <f>原始数据_周度!B780</f>
        <v/>
      </c>
      <c r="C780" s="15">
        <f>IFERROR(B780/B779-1,"")</f>
        <v/>
      </c>
      <c r="D780" s="15">
        <f>IFERROR(评分与状态_周度!F796,"")</f>
        <v/>
      </c>
      <c r="E780" s="15">
        <f>IF(OR(D780="",C780=""),"",D780*C780)</f>
        <v/>
      </c>
      <c r="F780" s="15">
        <f>IF(E780="","",IF(F779="",1,F779*(1+E780)))</f>
        <v/>
      </c>
      <c r="G780" s="15">
        <f>IF(E780="","",IF(G779="",1,G779*(1+C780)))</f>
        <v/>
      </c>
      <c r="H780" s="15">
        <f>IF(F780="","",IF(H779="",F780,MAX(H779,F780)))</f>
        <v/>
      </c>
      <c r="I780">
        <f>IF(OR(F780="",H780=""),"",F780/H780-1)</f>
        <v/>
      </c>
      <c r="J780">
        <f>IF(G780="","",IF(J779="",G780,MAX(J779,G780)))</f>
        <v/>
      </c>
      <c r="K780">
        <f>IF(OR(G780="",J780=""),"",G780/J780-1)</f>
        <v/>
      </c>
    </row>
    <row r="781">
      <c r="A781" s="14">
        <f>原始数据_周度!A781</f>
        <v/>
      </c>
      <c r="B781" s="15">
        <f>原始数据_周度!B781</f>
        <v/>
      </c>
      <c r="C781" s="15">
        <f>IFERROR(B781/B780-1,"")</f>
        <v/>
      </c>
      <c r="D781" s="15">
        <f>IFERROR(评分与状态_周度!F797,"")</f>
        <v/>
      </c>
      <c r="E781" s="15">
        <f>IF(OR(D781="",C781=""),"",D781*C781)</f>
        <v/>
      </c>
      <c r="F781" s="15">
        <f>IF(E781="","",IF(F780="",1,F780*(1+E781)))</f>
        <v/>
      </c>
      <c r="G781" s="15">
        <f>IF(E781="","",IF(G780="",1,G780*(1+C781)))</f>
        <v/>
      </c>
      <c r="H781" s="15">
        <f>IF(F781="","",IF(H780="",F781,MAX(H780,F781)))</f>
        <v/>
      </c>
      <c r="I781">
        <f>IF(OR(F781="",H781=""),"",F781/H781-1)</f>
        <v/>
      </c>
      <c r="J781">
        <f>IF(G781="","",IF(J780="",G781,MAX(J780,G781)))</f>
        <v/>
      </c>
      <c r="K781">
        <f>IF(OR(G781="",J781=""),"",G781/J781-1)</f>
        <v/>
      </c>
    </row>
    <row r="782">
      <c r="A782" s="14">
        <f>原始数据_周度!A782</f>
        <v/>
      </c>
      <c r="B782" s="15">
        <f>原始数据_周度!B782</f>
        <v/>
      </c>
      <c r="C782" s="15">
        <f>IFERROR(B782/B781-1,"")</f>
        <v/>
      </c>
      <c r="D782" s="15">
        <f>IFERROR(评分与状态_周度!F798,"")</f>
        <v/>
      </c>
      <c r="E782" s="15">
        <f>IF(OR(D782="",C782=""),"",D782*C782)</f>
        <v/>
      </c>
      <c r="F782" s="15">
        <f>IF(E782="","",IF(F781="",1,F781*(1+E782)))</f>
        <v/>
      </c>
      <c r="G782" s="15">
        <f>IF(E782="","",IF(G781="",1,G781*(1+C782)))</f>
        <v/>
      </c>
      <c r="H782" s="15">
        <f>IF(F782="","",IF(H781="",F782,MAX(H781,F782)))</f>
        <v/>
      </c>
      <c r="I782">
        <f>IF(OR(F782="",H782=""),"",F782/H782-1)</f>
        <v/>
      </c>
      <c r="J782">
        <f>IF(G782="","",IF(J781="",G782,MAX(J781,G782)))</f>
        <v/>
      </c>
      <c r="K782">
        <f>IF(OR(G782="",J782=""),"",G782/J782-1)</f>
        <v/>
      </c>
    </row>
    <row r="783">
      <c r="A783" s="14">
        <f>原始数据_周度!A783</f>
        <v/>
      </c>
      <c r="B783" s="15">
        <f>原始数据_周度!B783</f>
        <v/>
      </c>
      <c r="C783" s="15">
        <f>IFERROR(B783/B782-1,"")</f>
        <v/>
      </c>
      <c r="D783" s="15">
        <f>IFERROR(评分与状态_周度!F799,"")</f>
        <v/>
      </c>
      <c r="E783" s="15">
        <f>IF(OR(D783="",C783=""),"",D783*C783)</f>
        <v/>
      </c>
      <c r="F783" s="15">
        <f>IF(E783="","",IF(F782="",1,F782*(1+E783)))</f>
        <v/>
      </c>
      <c r="G783" s="15">
        <f>IF(E783="","",IF(G782="",1,G782*(1+C783)))</f>
        <v/>
      </c>
      <c r="H783" s="15">
        <f>IF(F783="","",IF(H782="",F783,MAX(H782,F783)))</f>
        <v/>
      </c>
      <c r="I783">
        <f>IF(OR(F783="",H783=""),"",F783/H783-1)</f>
        <v/>
      </c>
      <c r="J783">
        <f>IF(G783="","",IF(J782="",G783,MAX(J782,G783)))</f>
        <v/>
      </c>
      <c r="K783">
        <f>IF(OR(G783="",J783=""),"",G783/J783-1)</f>
        <v/>
      </c>
    </row>
    <row r="784">
      <c r="A784" s="14">
        <f>原始数据_周度!A784</f>
        <v/>
      </c>
      <c r="B784" s="15">
        <f>原始数据_周度!B784</f>
        <v/>
      </c>
      <c r="C784" s="15">
        <f>IFERROR(B784/B783-1,"")</f>
        <v/>
      </c>
      <c r="D784" s="15">
        <f>IFERROR(评分与状态_周度!F800,"")</f>
        <v/>
      </c>
      <c r="E784" s="15">
        <f>IF(OR(D784="",C784=""),"",D784*C784)</f>
        <v/>
      </c>
      <c r="F784" s="15">
        <f>IF(E784="","",IF(F783="",1,F783*(1+E784)))</f>
        <v/>
      </c>
      <c r="G784" s="15">
        <f>IF(E784="","",IF(G783="",1,G783*(1+C784)))</f>
        <v/>
      </c>
      <c r="H784" s="15">
        <f>IF(F784="","",IF(H783="",F784,MAX(H783,F784)))</f>
        <v/>
      </c>
      <c r="I784">
        <f>IF(OR(F784="",H784=""),"",F784/H784-1)</f>
        <v/>
      </c>
      <c r="J784">
        <f>IF(G784="","",IF(J783="",G784,MAX(J783,G784)))</f>
        <v/>
      </c>
      <c r="K784">
        <f>IF(OR(G784="",J784=""),"",G784/J784-1)</f>
        <v/>
      </c>
    </row>
    <row r="785">
      <c r="A785" s="14">
        <f>原始数据_周度!A785</f>
        <v/>
      </c>
      <c r="B785" s="15">
        <f>原始数据_周度!B785</f>
        <v/>
      </c>
      <c r="C785" s="15">
        <f>IFERROR(B785/B784-1,"")</f>
        <v/>
      </c>
      <c r="D785" s="15">
        <f>IFERROR(评分与状态_周度!F801,"")</f>
        <v/>
      </c>
      <c r="E785" s="15">
        <f>IF(OR(D785="",C785=""),"",D785*C785)</f>
        <v/>
      </c>
      <c r="F785" s="15">
        <f>IF(E785="","",IF(F784="",1,F784*(1+E785)))</f>
        <v/>
      </c>
      <c r="G785" s="15">
        <f>IF(E785="","",IF(G784="",1,G784*(1+C785)))</f>
        <v/>
      </c>
      <c r="H785" s="15">
        <f>IF(F785="","",IF(H784="",F785,MAX(H784,F785)))</f>
        <v/>
      </c>
      <c r="I785">
        <f>IF(OR(F785="",H785=""),"",F785/H785-1)</f>
        <v/>
      </c>
      <c r="J785">
        <f>IF(G785="","",IF(J784="",G785,MAX(J784,G785)))</f>
        <v/>
      </c>
      <c r="K785">
        <f>IF(OR(G785="",J785=""),"",G785/J785-1)</f>
        <v/>
      </c>
    </row>
    <row r="786">
      <c r="A786" s="14">
        <f>原始数据_周度!A786</f>
        <v/>
      </c>
      <c r="B786" s="15">
        <f>原始数据_周度!B786</f>
        <v/>
      </c>
      <c r="C786" s="15">
        <f>IFERROR(B786/B785-1,"")</f>
        <v/>
      </c>
      <c r="D786" s="15">
        <f>IFERROR(评分与状态_周度!F802,"")</f>
        <v/>
      </c>
      <c r="E786" s="15">
        <f>IF(OR(D786="",C786=""),"",D786*C786)</f>
        <v/>
      </c>
      <c r="F786" s="15">
        <f>IF(E786="","",IF(F785="",1,F785*(1+E786)))</f>
        <v/>
      </c>
      <c r="G786" s="15">
        <f>IF(E786="","",IF(G785="",1,G785*(1+C786)))</f>
        <v/>
      </c>
      <c r="H786" s="15">
        <f>IF(F786="","",IF(H785="",F786,MAX(H785,F786)))</f>
        <v/>
      </c>
      <c r="I786">
        <f>IF(OR(F786="",H786=""),"",F786/H786-1)</f>
        <v/>
      </c>
      <c r="J786">
        <f>IF(G786="","",IF(J785="",G786,MAX(J785,G786)))</f>
        <v/>
      </c>
      <c r="K786">
        <f>IF(OR(G786="",J786=""),"",G786/J786-1)</f>
        <v/>
      </c>
    </row>
    <row r="787">
      <c r="A787" s="14">
        <f>原始数据_周度!A787</f>
        <v/>
      </c>
      <c r="B787" s="15">
        <f>原始数据_周度!B787</f>
        <v/>
      </c>
      <c r="C787" s="15">
        <f>IFERROR(B787/B786-1,"")</f>
        <v/>
      </c>
      <c r="D787" s="15">
        <f>IFERROR(评分与状态_周度!F803,"")</f>
        <v/>
      </c>
      <c r="E787" s="15">
        <f>IF(OR(D787="",C787=""),"",D787*C787)</f>
        <v/>
      </c>
      <c r="F787" s="15">
        <f>IF(E787="","",IF(F786="",1,F786*(1+E787)))</f>
        <v/>
      </c>
      <c r="G787" s="15">
        <f>IF(E787="","",IF(G786="",1,G786*(1+C787)))</f>
        <v/>
      </c>
      <c r="H787" s="15">
        <f>IF(F787="","",IF(H786="",F787,MAX(H786,F787)))</f>
        <v/>
      </c>
      <c r="I787">
        <f>IF(OR(F787="",H787=""),"",F787/H787-1)</f>
        <v/>
      </c>
      <c r="J787">
        <f>IF(G787="","",IF(J786="",G787,MAX(J786,G787)))</f>
        <v/>
      </c>
      <c r="K787">
        <f>IF(OR(G787="",J787=""),"",G787/J787-1)</f>
        <v/>
      </c>
    </row>
    <row r="788">
      <c r="A788" s="14">
        <f>原始数据_周度!A788</f>
        <v/>
      </c>
      <c r="B788" s="15">
        <f>原始数据_周度!B788</f>
        <v/>
      </c>
      <c r="C788" s="15">
        <f>IFERROR(B788/B787-1,"")</f>
        <v/>
      </c>
      <c r="D788" s="15">
        <f>IFERROR(评分与状态_周度!F804,"")</f>
        <v/>
      </c>
      <c r="E788" s="15">
        <f>IF(OR(D788="",C788=""),"",D788*C788)</f>
        <v/>
      </c>
      <c r="F788" s="15">
        <f>IF(E788="","",IF(F787="",1,F787*(1+E788)))</f>
        <v/>
      </c>
      <c r="G788" s="15">
        <f>IF(E788="","",IF(G787="",1,G787*(1+C788)))</f>
        <v/>
      </c>
      <c r="H788" s="15">
        <f>IF(F788="","",IF(H787="",F788,MAX(H787,F788)))</f>
        <v/>
      </c>
      <c r="I788">
        <f>IF(OR(F788="",H788=""),"",F788/H788-1)</f>
        <v/>
      </c>
      <c r="J788">
        <f>IF(G788="","",IF(J787="",G788,MAX(J787,G788)))</f>
        <v/>
      </c>
      <c r="K788">
        <f>IF(OR(G788="",J788=""),"",G788/J788-1)</f>
        <v/>
      </c>
    </row>
    <row r="789">
      <c r="A789" s="14">
        <f>原始数据_周度!A789</f>
        <v/>
      </c>
      <c r="B789" s="15">
        <f>原始数据_周度!B789</f>
        <v/>
      </c>
      <c r="C789" s="15">
        <f>IFERROR(B789/B788-1,"")</f>
        <v/>
      </c>
      <c r="D789" s="15">
        <f>IFERROR(评分与状态_周度!F805,"")</f>
        <v/>
      </c>
      <c r="E789" s="15">
        <f>IF(OR(D789="",C789=""),"",D789*C789)</f>
        <v/>
      </c>
      <c r="F789" s="15">
        <f>IF(E789="","",IF(F788="",1,F788*(1+E789)))</f>
        <v/>
      </c>
      <c r="G789" s="15">
        <f>IF(E789="","",IF(G788="",1,G788*(1+C789)))</f>
        <v/>
      </c>
      <c r="H789" s="15">
        <f>IF(F789="","",IF(H788="",F789,MAX(H788,F789)))</f>
        <v/>
      </c>
      <c r="I789">
        <f>IF(OR(F789="",H789=""),"",F789/H789-1)</f>
        <v/>
      </c>
      <c r="J789">
        <f>IF(G789="","",IF(J788="",G789,MAX(J788,G789)))</f>
        <v/>
      </c>
      <c r="K789">
        <f>IF(OR(G789="",J789=""),"",G789/J789-1)</f>
        <v/>
      </c>
    </row>
    <row r="790">
      <c r="A790" s="14">
        <f>原始数据_周度!A790</f>
        <v/>
      </c>
      <c r="B790" s="15">
        <f>原始数据_周度!B790</f>
        <v/>
      </c>
      <c r="C790" s="15">
        <f>IFERROR(B790/B789-1,"")</f>
        <v/>
      </c>
      <c r="D790" s="15">
        <f>IFERROR(评分与状态_周度!F806,"")</f>
        <v/>
      </c>
      <c r="E790" s="15">
        <f>IF(OR(D790="",C790=""),"",D790*C790)</f>
        <v/>
      </c>
      <c r="F790" s="15">
        <f>IF(E790="","",IF(F789="",1,F789*(1+E790)))</f>
        <v/>
      </c>
      <c r="G790" s="15">
        <f>IF(E790="","",IF(G789="",1,G789*(1+C790)))</f>
        <v/>
      </c>
      <c r="H790" s="15">
        <f>IF(F790="","",IF(H789="",F790,MAX(H789,F790)))</f>
        <v/>
      </c>
      <c r="I790">
        <f>IF(OR(F790="",H790=""),"",F790/H790-1)</f>
        <v/>
      </c>
      <c r="J790">
        <f>IF(G790="","",IF(J789="",G790,MAX(J789,G790)))</f>
        <v/>
      </c>
      <c r="K790">
        <f>IF(OR(G790="",J790=""),"",G790/J790-1)</f>
        <v/>
      </c>
    </row>
    <row r="791">
      <c r="A791" s="14">
        <f>原始数据_周度!A791</f>
        <v/>
      </c>
      <c r="B791" s="15">
        <f>原始数据_周度!B791</f>
        <v/>
      </c>
      <c r="C791" s="15">
        <f>IFERROR(B791/B790-1,"")</f>
        <v/>
      </c>
      <c r="D791" s="15">
        <f>IFERROR(评分与状态_周度!F807,"")</f>
        <v/>
      </c>
      <c r="E791" s="15">
        <f>IF(OR(D791="",C791=""),"",D791*C791)</f>
        <v/>
      </c>
      <c r="F791" s="15">
        <f>IF(E791="","",IF(F790="",1,F790*(1+E791)))</f>
        <v/>
      </c>
      <c r="G791" s="15">
        <f>IF(E791="","",IF(G790="",1,G790*(1+C791)))</f>
        <v/>
      </c>
      <c r="H791" s="15">
        <f>IF(F791="","",IF(H790="",F791,MAX(H790,F791)))</f>
        <v/>
      </c>
      <c r="I791">
        <f>IF(OR(F791="",H791=""),"",F791/H791-1)</f>
        <v/>
      </c>
      <c r="J791">
        <f>IF(G791="","",IF(J790="",G791,MAX(J790,G791)))</f>
        <v/>
      </c>
      <c r="K791">
        <f>IF(OR(G791="",J791=""),"",G791/J791-1)</f>
        <v/>
      </c>
    </row>
    <row r="792">
      <c r="A792" s="14">
        <f>原始数据_周度!A792</f>
        <v/>
      </c>
      <c r="B792" s="15">
        <f>原始数据_周度!B792</f>
        <v/>
      </c>
      <c r="C792" s="15">
        <f>IFERROR(B792/B791-1,"")</f>
        <v/>
      </c>
      <c r="D792" s="15">
        <f>IFERROR(评分与状态_周度!F808,"")</f>
        <v/>
      </c>
      <c r="E792" s="15">
        <f>IF(OR(D792="",C792=""),"",D792*C792)</f>
        <v/>
      </c>
      <c r="F792" s="15">
        <f>IF(E792="","",IF(F791="",1,F791*(1+E792)))</f>
        <v/>
      </c>
      <c r="G792" s="15">
        <f>IF(E792="","",IF(G791="",1,G791*(1+C792)))</f>
        <v/>
      </c>
      <c r="H792" s="15">
        <f>IF(F792="","",IF(H791="",F792,MAX(H791,F792)))</f>
        <v/>
      </c>
      <c r="I792">
        <f>IF(OR(F792="",H792=""),"",F792/H792-1)</f>
        <v/>
      </c>
      <c r="J792">
        <f>IF(G792="","",IF(J791="",G792,MAX(J791,G792)))</f>
        <v/>
      </c>
      <c r="K792">
        <f>IF(OR(G792="",J792=""),"",G792/J792-1)</f>
        <v/>
      </c>
    </row>
    <row r="793">
      <c r="A793" s="14">
        <f>原始数据_周度!A793</f>
        <v/>
      </c>
      <c r="B793" s="15">
        <f>原始数据_周度!B793</f>
        <v/>
      </c>
      <c r="C793" s="15">
        <f>IFERROR(B793/B792-1,"")</f>
        <v/>
      </c>
      <c r="D793" s="15">
        <f>IFERROR(评分与状态_周度!F809,"")</f>
        <v/>
      </c>
      <c r="E793" s="15">
        <f>IF(OR(D793="",C793=""),"",D793*C793)</f>
        <v/>
      </c>
      <c r="F793" s="15">
        <f>IF(E793="","",IF(F792="",1,F792*(1+E793)))</f>
        <v/>
      </c>
      <c r="G793" s="15">
        <f>IF(E793="","",IF(G792="",1,G792*(1+C793)))</f>
        <v/>
      </c>
      <c r="H793" s="15">
        <f>IF(F793="","",IF(H792="",F793,MAX(H792,F793)))</f>
        <v/>
      </c>
      <c r="I793">
        <f>IF(OR(F793="",H793=""),"",F793/H793-1)</f>
        <v/>
      </c>
      <c r="J793">
        <f>IF(G793="","",IF(J792="",G793,MAX(J792,G793)))</f>
        <v/>
      </c>
      <c r="K793">
        <f>IF(OR(G793="",J793=""),"",G793/J793-1)</f>
        <v/>
      </c>
    </row>
    <row r="794">
      <c r="A794" s="14">
        <f>原始数据_周度!A794</f>
        <v/>
      </c>
      <c r="B794" s="15">
        <f>原始数据_周度!B794</f>
        <v/>
      </c>
      <c r="C794" s="15">
        <f>IFERROR(B794/B793-1,"")</f>
        <v/>
      </c>
      <c r="D794" s="15">
        <f>IFERROR(评分与状态_周度!F810,"")</f>
        <v/>
      </c>
      <c r="E794" s="15">
        <f>IF(OR(D794="",C794=""),"",D794*C794)</f>
        <v/>
      </c>
      <c r="F794" s="15">
        <f>IF(E794="","",IF(F793="",1,F793*(1+E794)))</f>
        <v/>
      </c>
      <c r="G794" s="15">
        <f>IF(E794="","",IF(G793="",1,G793*(1+C794)))</f>
        <v/>
      </c>
      <c r="H794" s="15">
        <f>IF(F794="","",IF(H793="",F794,MAX(H793,F794)))</f>
        <v/>
      </c>
      <c r="I794">
        <f>IF(OR(F794="",H794=""),"",F794/H794-1)</f>
        <v/>
      </c>
      <c r="J794">
        <f>IF(G794="","",IF(J793="",G794,MAX(J793,G794)))</f>
        <v/>
      </c>
      <c r="K794">
        <f>IF(OR(G794="",J794=""),"",G794/J794-1)</f>
        <v/>
      </c>
    </row>
    <row r="795">
      <c r="A795" s="14">
        <f>原始数据_周度!A795</f>
        <v/>
      </c>
      <c r="B795" s="15">
        <f>原始数据_周度!B795</f>
        <v/>
      </c>
      <c r="C795" s="15">
        <f>IFERROR(B795/B794-1,"")</f>
        <v/>
      </c>
      <c r="D795" s="15">
        <f>IFERROR(评分与状态_周度!F811,"")</f>
        <v/>
      </c>
      <c r="E795" s="15">
        <f>IF(OR(D795="",C795=""),"",D795*C795)</f>
        <v/>
      </c>
      <c r="F795" s="15">
        <f>IF(E795="","",IF(F794="",1,F794*(1+E795)))</f>
        <v/>
      </c>
      <c r="G795" s="15">
        <f>IF(E795="","",IF(G794="",1,G794*(1+C795)))</f>
        <v/>
      </c>
      <c r="H795" s="15">
        <f>IF(F795="","",IF(H794="",F795,MAX(H794,F795)))</f>
        <v/>
      </c>
      <c r="I795">
        <f>IF(OR(F795="",H795=""),"",F795/H795-1)</f>
        <v/>
      </c>
      <c r="J795">
        <f>IF(G795="","",IF(J794="",G795,MAX(J794,G795)))</f>
        <v/>
      </c>
      <c r="K795">
        <f>IF(OR(G795="",J795=""),"",G795/J795-1)</f>
        <v/>
      </c>
    </row>
    <row r="796">
      <c r="A796" s="14">
        <f>原始数据_周度!A796</f>
        <v/>
      </c>
      <c r="B796" s="15">
        <f>原始数据_周度!B796</f>
        <v/>
      </c>
      <c r="C796" s="15">
        <f>IFERROR(B796/B795-1,"")</f>
        <v/>
      </c>
      <c r="D796" s="15">
        <f>IFERROR(评分与状态_周度!F812,"")</f>
        <v/>
      </c>
      <c r="E796" s="15">
        <f>IF(OR(D796="",C796=""),"",D796*C796)</f>
        <v/>
      </c>
      <c r="F796" s="15">
        <f>IF(E796="","",IF(F795="",1,F795*(1+E796)))</f>
        <v/>
      </c>
      <c r="G796" s="15">
        <f>IF(E796="","",IF(G795="",1,G795*(1+C796)))</f>
        <v/>
      </c>
      <c r="H796" s="15">
        <f>IF(F796="","",IF(H795="",F796,MAX(H795,F796)))</f>
        <v/>
      </c>
      <c r="I796">
        <f>IF(OR(F796="",H796=""),"",F796/H796-1)</f>
        <v/>
      </c>
      <c r="J796">
        <f>IF(G796="","",IF(J795="",G796,MAX(J795,G796)))</f>
        <v/>
      </c>
      <c r="K796">
        <f>IF(OR(G796="",J796=""),"",G796/J796-1)</f>
        <v/>
      </c>
    </row>
    <row r="797">
      <c r="A797" s="14">
        <f>原始数据_周度!A797</f>
        <v/>
      </c>
      <c r="B797" s="15">
        <f>原始数据_周度!B797</f>
        <v/>
      </c>
      <c r="C797" s="15">
        <f>IFERROR(B797/B796-1,"")</f>
        <v/>
      </c>
      <c r="D797" s="15">
        <f>IFERROR(评分与状态_周度!F813,"")</f>
        <v/>
      </c>
      <c r="E797" s="15">
        <f>IF(OR(D797="",C797=""),"",D797*C797)</f>
        <v/>
      </c>
      <c r="F797" s="15">
        <f>IF(E797="","",IF(F796="",1,F796*(1+E797)))</f>
        <v/>
      </c>
      <c r="G797" s="15">
        <f>IF(E797="","",IF(G796="",1,G796*(1+C797)))</f>
        <v/>
      </c>
      <c r="H797" s="15">
        <f>IF(F797="","",IF(H796="",F797,MAX(H796,F797)))</f>
        <v/>
      </c>
      <c r="I797">
        <f>IF(OR(F797="",H797=""),"",F797/H797-1)</f>
        <v/>
      </c>
      <c r="J797">
        <f>IF(G797="","",IF(J796="",G797,MAX(J796,G797)))</f>
        <v/>
      </c>
      <c r="K797">
        <f>IF(OR(G797="",J797=""),"",G797/J797-1)</f>
        <v/>
      </c>
    </row>
    <row r="798">
      <c r="A798" s="14">
        <f>原始数据_周度!A798</f>
        <v/>
      </c>
      <c r="B798" s="15">
        <f>原始数据_周度!B798</f>
        <v/>
      </c>
      <c r="C798" s="15">
        <f>IFERROR(B798/B797-1,"")</f>
        <v/>
      </c>
      <c r="D798" s="15">
        <f>IFERROR(评分与状态_周度!F814,"")</f>
        <v/>
      </c>
      <c r="E798" s="15">
        <f>IF(OR(D798="",C798=""),"",D798*C798)</f>
        <v/>
      </c>
      <c r="F798" s="15">
        <f>IF(E798="","",IF(F797="",1,F797*(1+E798)))</f>
        <v/>
      </c>
      <c r="G798" s="15">
        <f>IF(E798="","",IF(G797="",1,G797*(1+C798)))</f>
        <v/>
      </c>
      <c r="H798" s="15">
        <f>IF(F798="","",IF(H797="",F798,MAX(H797,F798)))</f>
        <v/>
      </c>
      <c r="I798">
        <f>IF(OR(F798="",H798=""),"",F798/H798-1)</f>
        <v/>
      </c>
      <c r="J798">
        <f>IF(G798="","",IF(J797="",G798,MAX(J797,G798)))</f>
        <v/>
      </c>
      <c r="K798">
        <f>IF(OR(G798="",J798=""),"",G798/J798-1)</f>
        <v/>
      </c>
    </row>
    <row r="799">
      <c r="A799" s="14">
        <f>原始数据_周度!A799</f>
        <v/>
      </c>
      <c r="B799" s="15">
        <f>原始数据_周度!B799</f>
        <v/>
      </c>
      <c r="C799" s="15">
        <f>IFERROR(B799/B798-1,"")</f>
        <v/>
      </c>
      <c r="D799" s="15">
        <f>IFERROR(评分与状态_周度!F815,"")</f>
        <v/>
      </c>
      <c r="E799" s="15">
        <f>IF(OR(D799="",C799=""),"",D799*C799)</f>
        <v/>
      </c>
      <c r="F799" s="15">
        <f>IF(E799="","",IF(F798="",1,F798*(1+E799)))</f>
        <v/>
      </c>
      <c r="G799" s="15">
        <f>IF(E799="","",IF(G798="",1,G798*(1+C799)))</f>
        <v/>
      </c>
      <c r="H799" s="15">
        <f>IF(F799="","",IF(H798="",F799,MAX(H798,F799)))</f>
        <v/>
      </c>
      <c r="I799">
        <f>IF(OR(F799="",H799=""),"",F799/H799-1)</f>
        <v/>
      </c>
      <c r="J799">
        <f>IF(G799="","",IF(J798="",G799,MAX(J798,G799)))</f>
        <v/>
      </c>
      <c r="K799">
        <f>IF(OR(G799="",J799=""),"",G799/J799-1)</f>
        <v/>
      </c>
    </row>
    <row r="800">
      <c r="A800" s="14">
        <f>原始数据_周度!A800</f>
        <v/>
      </c>
      <c r="B800" s="15">
        <f>原始数据_周度!B800</f>
        <v/>
      </c>
      <c r="C800" s="15">
        <f>IFERROR(B800/B799-1,"")</f>
        <v/>
      </c>
      <c r="D800" s="15">
        <f>IFERROR(评分与状态_周度!F816,"")</f>
        <v/>
      </c>
      <c r="E800" s="15">
        <f>IF(OR(D800="",C800=""),"",D800*C800)</f>
        <v/>
      </c>
      <c r="F800" s="15">
        <f>IF(E800="","",IF(F799="",1,F799*(1+E800)))</f>
        <v/>
      </c>
      <c r="G800" s="15">
        <f>IF(E800="","",IF(G799="",1,G799*(1+C800)))</f>
        <v/>
      </c>
      <c r="H800" s="15">
        <f>IF(F800="","",IF(H799="",F800,MAX(H799,F800)))</f>
        <v/>
      </c>
      <c r="I800">
        <f>IF(OR(F800="",H800=""),"",F800/H800-1)</f>
        <v/>
      </c>
      <c r="J800">
        <f>IF(G800="","",IF(J799="",G800,MAX(J799,G800)))</f>
        <v/>
      </c>
      <c r="K800">
        <f>IF(OR(G800="",J800=""),"",G800/J800-1)</f>
        <v/>
      </c>
    </row>
    <row r="801">
      <c r="A801" s="14">
        <f>原始数据_周度!A801</f>
        <v/>
      </c>
      <c r="B801" s="15">
        <f>原始数据_周度!B801</f>
        <v/>
      </c>
      <c r="C801" s="15">
        <f>IFERROR(B801/B800-1,"")</f>
        <v/>
      </c>
      <c r="D801" s="15">
        <f>IFERROR(评分与状态_周度!F817,"")</f>
        <v/>
      </c>
      <c r="E801" s="15">
        <f>IF(OR(D801="",C801=""),"",D801*C801)</f>
        <v/>
      </c>
      <c r="F801" s="15">
        <f>IF(E801="","",IF(F800="",1,F800*(1+E801)))</f>
        <v/>
      </c>
      <c r="G801" s="15">
        <f>IF(E801="","",IF(G800="",1,G800*(1+C801)))</f>
        <v/>
      </c>
      <c r="H801" s="15">
        <f>IF(F801="","",IF(H800="",F801,MAX(H800,F801)))</f>
        <v/>
      </c>
      <c r="I801">
        <f>IF(OR(F801="",H801=""),"",F801/H801-1)</f>
        <v/>
      </c>
      <c r="J801">
        <f>IF(G801="","",IF(J800="",G801,MAX(J800,G801)))</f>
        <v/>
      </c>
      <c r="K801">
        <f>IF(OR(G801="",J801=""),"",G801/J801-1)</f>
        <v/>
      </c>
    </row>
    <row r="802">
      <c r="A802" s="14">
        <f>原始数据_周度!A802</f>
        <v/>
      </c>
      <c r="B802" s="15">
        <f>原始数据_周度!B802</f>
        <v/>
      </c>
      <c r="C802" s="15">
        <f>IFERROR(B802/B801-1,"")</f>
        <v/>
      </c>
      <c r="D802" s="15">
        <f>IFERROR(评分与状态_周度!F818,"")</f>
        <v/>
      </c>
      <c r="E802" s="15">
        <f>IF(OR(D802="",C802=""),"",D802*C802)</f>
        <v/>
      </c>
      <c r="F802" s="15">
        <f>IF(E802="","",IF(F801="",1,F801*(1+E802)))</f>
        <v/>
      </c>
      <c r="G802" s="15">
        <f>IF(E802="","",IF(G801="",1,G801*(1+C802)))</f>
        <v/>
      </c>
      <c r="H802" s="15">
        <f>IF(F802="","",IF(H801="",F802,MAX(H801,F802)))</f>
        <v/>
      </c>
      <c r="I802">
        <f>IF(OR(F802="",H802=""),"",F802/H802-1)</f>
        <v/>
      </c>
      <c r="J802">
        <f>IF(G802="","",IF(J801="",G802,MAX(J801,G802)))</f>
        <v/>
      </c>
      <c r="K802">
        <f>IF(OR(G802="",J802=""),"",G802/J802-1)</f>
        <v/>
      </c>
    </row>
    <row r="803">
      <c r="A803" s="14">
        <f>原始数据_周度!A803</f>
        <v/>
      </c>
      <c r="B803" s="15">
        <f>原始数据_周度!B803</f>
        <v/>
      </c>
      <c r="C803" s="15">
        <f>IFERROR(B803/B802-1,"")</f>
        <v/>
      </c>
      <c r="D803" s="15">
        <f>IFERROR(评分与状态_周度!F819,"")</f>
        <v/>
      </c>
      <c r="E803" s="15">
        <f>IF(OR(D803="",C803=""),"",D803*C803)</f>
        <v/>
      </c>
      <c r="F803" s="15">
        <f>IF(E803="","",IF(F802="",1,F802*(1+E803)))</f>
        <v/>
      </c>
      <c r="G803" s="15">
        <f>IF(E803="","",IF(G802="",1,G802*(1+C803)))</f>
        <v/>
      </c>
      <c r="H803" s="15">
        <f>IF(F803="","",IF(H802="",F803,MAX(H802,F803)))</f>
        <v/>
      </c>
      <c r="I803">
        <f>IF(OR(F803="",H803=""),"",F803/H803-1)</f>
        <v/>
      </c>
      <c r="J803">
        <f>IF(G803="","",IF(J802="",G803,MAX(J802,G803)))</f>
        <v/>
      </c>
      <c r="K803">
        <f>IF(OR(G803="",J803=""),"",G803/J803-1)</f>
        <v/>
      </c>
    </row>
    <row r="804">
      <c r="A804" s="14">
        <f>原始数据_周度!A804</f>
        <v/>
      </c>
      <c r="B804" s="15">
        <f>原始数据_周度!B804</f>
        <v/>
      </c>
      <c r="C804" s="15">
        <f>IFERROR(B804/B803-1,"")</f>
        <v/>
      </c>
      <c r="D804" s="15">
        <f>IFERROR(评分与状态_周度!F820,"")</f>
        <v/>
      </c>
      <c r="E804" s="15">
        <f>IF(OR(D804="",C804=""),"",D804*C804)</f>
        <v/>
      </c>
      <c r="F804" s="15">
        <f>IF(E804="","",IF(F803="",1,F803*(1+E804)))</f>
        <v/>
      </c>
      <c r="G804" s="15">
        <f>IF(E804="","",IF(G803="",1,G803*(1+C804)))</f>
        <v/>
      </c>
      <c r="H804" s="15">
        <f>IF(F804="","",IF(H803="",F804,MAX(H803,F804)))</f>
        <v/>
      </c>
      <c r="I804">
        <f>IF(OR(F804="",H804=""),"",F804/H804-1)</f>
        <v/>
      </c>
      <c r="J804">
        <f>IF(G804="","",IF(J803="",G804,MAX(J803,G804)))</f>
        <v/>
      </c>
      <c r="K804">
        <f>IF(OR(G804="",J804=""),"",G804/J804-1)</f>
        <v/>
      </c>
    </row>
    <row r="805">
      <c r="A805" s="14">
        <f>原始数据_周度!A805</f>
        <v/>
      </c>
      <c r="B805" s="15">
        <f>原始数据_周度!B805</f>
        <v/>
      </c>
      <c r="C805" s="15">
        <f>IFERROR(B805/B804-1,"")</f>
        <v/>
      </c>
      <c r="D805" s="15">
        <f>IFERROR(评分与状态_周度!F821,"")</f>
        <v/>
      </c>
      <c r="E805" s="15">
        <f>IF(OR(D805="",C805=""),"",D805*C805)</f>
        <v/>
      </c>
      <c r="F805" s="15">
        <f>IF(E805="","",IF(F804="",1,F804*(1+E805)))</f>
        <v/>
      </c>
      <c r="G805" s="15">
        <f>IF(E805="","",IF(G804="",1,G804*(1+C805)))</f>
        <v/>
      </c>
      <c r="H805" s="15">
        <f>IF(F805="","",IF(H804="",F805,MAX(H804,F805)))</f>
        <v/>
      </c>
      <c r="I805">
        <f>IF(OR(F805="",H805=""),"",F805/H805-1)</f>
        <v/>
      </c>
      <c r="J805">
        <f>IF(G805="","",IF(J804="",G805,MAX(J804,G805)))</f>
        <v/>
      </c>
      <c r="K805">
        <f>IF(OR(G805="",J805=""),"",G805/J805-1)</f>
        <v/>
      </c>
    </row>
    <row r="806">
      <c r="A806" s="14">
        <f>原始数据_周度!A806</f>
        <v/>
      </c>
      <c r="B806" s="15">
        <f>原始数据_周度!B806</f>
        <v/>
      </c>
      <c r="C806" s="15">
        <f>IFERROR(B806/B805-1,"")</f>
        <v/>
      </c>
      <c r="D806" s="15">
        <f>IFERROR(评分与状态_周度!F822,"")</f>
        <v/>
      </c>
      <c r="E806" s="15">
        <f>IF(OR(D806="",C806=""),"",D806*C806)</f>
        <v/>
      </c>
      <c r="F806" s="15">
        <f>IF(E806="","",IF(F805="",1,F805*(1+E806)))</f>
        <v/>
      </c>
      <c r="G806" s="15">
        <f>IF(E806="","",IF(G805="",1,G805*(1+C806)))</f>
        <v/>
      </c>
      <c r="H806" s="15">
        <f>IF(F806="","",IF(H805="",F806,MAX(H805,F806)))</f>
        <v/>
      </c>
      <c r="I806">
        <f>IF(OR(F806="",H806=""),"",F806/H806-1)</f>
        <v/>
      </c>
      <c r="J806">
        <f>IF(G806="","",IF(J805="",G806,MAX(J805,G806)))</f>
        <v/>
      </c>
      <c r="K806">
        <f>IF(OR(G806="",J806=""),"",G806/J806-1)</f>
        <v/>
      </c>
    </row>
    <row r="807">
      <c r="A807" s="14">
        <f>原始数据_周度!A807</f>
        <v/>
      </c>
      <c r="B807" s="15">
        <f>原始数据_周度!B807</f>
        <v/>
      </c>
      <c r="C807" s="15">
        <f>IFERROR(B807/B806-1,"")</f>
        <v/>
      </c>
      <c r="D807" s="15">
        <f>IFERROR(评分与状态_周度!F823,"")</f>
        <v/>
      </c>
      <c r="E807" s="15">
        <f>IF(OR(D807="",C807=""),"",D807*C807)</f>
        <v/>
      </c>
      <c r="F807" s="15">
        <f>IF(E807="","",IF(F806="",1,F806*(1+E807)))</f>
        <v/>
      </c>
      <c r="G807" s="15">
        <f>IF(E807="","",IF(G806="",1,G806*(1+C807)))</f>
        <v/>
      </c>
      <c r="H807" s="15">
        <f>IF(F807="","",IF(H806="",F807,MAX(H806,F807)))</f>
        <v/>
      </c>
      <c r="I807">
        <f>IF(OR(F807="",H807=""),"",F807/H807-1)</f>
        <v/>
      </c>
      <c r="J807">
        <f>IF(G807="","",IF(J806="",G807,MAX(J806,G807)))</f>
        <v/>
      </c>
      <c r="K807">
        <f>IF(OR(G807="",J807=""),"",G807/J807-1)</f>
        <v/>
      </c>
    </row>
    <row r="808">
      <c r="A808" s="14">
        <f>原始数据_周度!A808</f>
        <v/>
      </c>
      <c r="B808" s="15">
        <f>原始数据_周度!B808</f>
        <v/>
      </c>
      <c r="C808" s="15">
        <f>IFERROR(B808/B807-1,"")</f>
        <v/>
      </c>
      <c r="D808" s="15">
        <f>IFERROR(评分与状态_周度!F824,"")</f>
        <v/>
      </c>
      <c r="E808" s="15">
        <f>IF(OR(D808="",C808=""),"",D808*C808)</f>
        <v/>
      </c>
      <c r="F808" s="15">
        <f>IF(E808="","",IF(F807="",1,F807*(1+E808)))</f>
        <v/>
      </c>
      <c r="G808" s="15">
        <f>IF(E808="","",IF(G807="",1,G807*(1+C808)))</f>
        <v/>
      </c>
      <c r="H808" s="15">
        <f>IF(F808="","",IF(H807="",F808,MAX(H807,F808)))</f>
        <v/>
      </c>
      <c r="I808">
        <f>IF(OR(F808="",H808=""),"",F808/H808-1)</f>
        <v/>
      </c>
      <c r="J808">
        <f>IF(G808="","",IF(J807="",G808,MAX(J807,G808)))</f>
        <v/>
      </c>
      <c r="K808">
        <f>IF(OR(G808="",J808=""),"",G808/J808-1)</f>
        <v/>
      </c>
    </row>
    <row r="809">
      <c r="A809" s="14">
        <f>原始数据_周度!A809</f>
        <v/>
      </c>
      <c r="B809" s="15">
        <f>原始数据_周度!B809</f>
        <v/>
      </c>
      <c r="C809" s="15">
        <f>IFERROR(B809/B808-1,"")</f>
        <v/>
      </c>
      <c r="D809" s="15">
        <f>IFERROR(评分与状态_周度!F825,"")</f>
        <v/>
      </c>
      <c r="E809" s="15">
        <f>IF(OR(D809="",C809=""),"",D809*C809)</f>
        <v/>
      </c>
      <c r="F809" s="15">
        <f>IF(E809="","",IF(F808="",1,F808*(1+E809)))</f>
        <v/>
      </c>
      <c r="G809" s="15">
        <f>IF(E809="","",IF(G808="",1,G808*(1+C809)))</f>
        <v/>
      </c>
      <c r="H809" s="15">
        <f>IF(F809="","",IF(H808="",F809,MAX(H808,F809)))</f>
        <v/>
      </c>
      <c r="I809">
        <f>IF(OR(F809="",H809=""),"",F809/H809-1)</f>
        <v/>
      </c>
      <c r="J809">
        <f>IF(G809="","",IF(J808="",G809,MAX(J808,G809)))</f>
        <v/>
      </c>
      <c r="K809">
        <f>IF(OR(G809="",J809=""),"",G809/J809-1)</f>
        <v/>
      </c>
    </row>
    <row r="810">
      <c r="A810" s="14">
        <f>原始数据_周度!A810</f>
        <v/>
      </c>
      <c r="B810" s="15">
        <f>原始数据_周度!B810</f>
        <v/>
      </c>
      <c r="C810" s="15">
        <f>IFERROR(B810/B809-1,"")</f>
        <v/>
      </c>
      <c r="D810" s="15">
        <f>IFERROR(评分与状态_周度!F826,"")</f>
        <v/>
      </c>
      <c r="E810" s="15">
        <f>IF(OR(D810="",C810=""),"",D810*C810)</f>
        <v/>
      </c>
      <c r="F810" s="15">
        <f>IF(E810="","",IF(F809="",1,F809*(1+E810)))</f>
        <v/>
      </c>
      <c r="G810" s="15">
        <f>IF(E810="","",IF(G809="",1,G809*(1+C810)))</f>
        <v/>
      </c>
      <c r="H810" s="15">
        <f>IF(F810="","",IF(H809="",F810,MAX(H809,F810)))</f>
        <v/>
      </c>
      <c r="I810">
        <f>IF(OR(F810="",H810=""),"",F810/H810-1)</f>
        <v/>
      </c>
      <c r="J810">
        <f>IF(G810="","",IF(J809="",G810,MAX(J809,G810)))</f>
        <v/>
      </c>
      <c r="K810">
        <f>IF(OR(G810="",J810=""),"",G810/J810-1)</f>
        <v/>
      </c>
    </row>
    <row r="811">
      <c r="A811" s="14">
        <f>原始数据_周度!A811</f>
        <v/>
      </c>
      <c r="B811" s="15">
        <f>原始数据_周度!B811</f>
        <v/>
      </c>
      <c r="C811" s="15">
        <f>IFERROR(B811/B810-1,"")</f>
        <v/>
      </c>
      <c r="D811" s="15">
        <f>IFERROR(评分与状态_周度!F827,"")</f>
        <v/>
      </c>
      <c r="E811" s="15">
        <f>IF(OR(D811="",C811=""),"",D811*C811)</f>
        <v/>
      </c>
      <c r="F811" s="15">
        <f>IF(E811="","",IF(F810="",1,F810*(1+E811)))</f>
        <v/>
      </c>
      <c r="G811" s="15">
        <f>IF(E811="","",IF(G810="",1,G810*(1+C811)))</f>
        <v/>
      </c>
      <c r="H811" s="15">
        <f>IF(F811="","",IF(H810="",F811,MAX(H810,F811)))</f>
        <v/>
      </c>
      <c r="I811">
        <f>IF(OR(F811="",H811=""),"",F811/H811-1)</f>
        <v/>
      </c>
      <c r="J811">
        <f>IF(G811="","",IF(J810="",G811,MAX(J810,G811)))</f>
        <v/>
      </c>
      <c r="K811">
        <f>IF(OR(G811="",J811=""),"",G811/J811-1)</f>
        <v/>
      </c>
    </row>
    <row r="812">
      <c r="A812" s="14">
        <f>原始数据_周度!A812</f>
        <v/>
      </c>
      <c r="B812" s="15">
        <f>原始数据_周度!B812</f>
        <v/>
      </c>
      <c r="C812" s="15">
        <f>IFERROR(B812/B811-1,"")</f>
        <v/>
      </c>
      <c r="D812" s="15">
        <f>IFERROR(评分与状态_周度!F828,"")</f>
        <v/>
      </c>
      <c r="E812" s="15">
        <f>IF(OR(D812="",C812=""),"",D812*C812)</f>
        <v/>
      </c>
      <c r="F812" s="15">
        <f>IF(E812="","",IF(F811="",1,F811*(1+E812)))</f>
        <v/>
      </c>
      <c r="G812" s="15">
        <f>IF(E812="","",IF(G811="",1,G811*(1+C812)))</f>
        <v/>
      </c>
      <c r="H812" s="15">
        <f>IF(F812="","",IF(H811="",F812,MAX(H811,F812)))</f>
        <v/>
      </c>
      <c r="I812">
        <f>IF(OR(F812="",H812=""),"",F812/H812-1)</f>
        <v/>
      </c>
      <c r="J812">
        <f>IF(G812="","",IF(J811="",G812,MAX(J811,G812)))</f>
        <v/>
      </c>
      <c r="K812">
        <f>IF(OR(G812="",J812=""),"",G812/J812-1)</f>
        <v/>
      </c>
    </row>
    <row r="813">
      <c r="A813" s="14">
        <f>原始数据_周度!A813</f>
        <v/>
      </c>
      <c r="B813" s="15">
        <f>原始数据_周度!B813</f>
        <v/>
      </c>
      <c r="C813" s="15">
        <f>IFERROR(B813/B812-1,"")</f>
        <v/>
      </c>
      <c r="D813" s="15">
        <f>IFERROR(评分与状态_周度!F829,"")</f>
        <v/>
      </c>
      <c r="E813" s="15">
        <f>IF(OR(D813="",C813=""),"",D813*C813)</f>
        <v/>
      </c>
      <c r="F813" s="15">
        <f>IF(E813="","",IF(F812="",1,F812*(1+E813)))</f>
        <v/>
      </c>
      <c r="G813" s="15">
        <f>IF(E813="","",IF(G812="",1,G812*(1+C813)))</f>
        <v/>
      </c>
      <c r="H813" s="15">
        <f>IF(F813="","",IF(H812="",F813,MAX(H812,F813)))</f>
        <v/>
      </c>
      <c r="I813">
        <f>IF(OR(F813="",H813=""),"",F813/H813-1)</f>
        <v/>
      </c>
      <c r="J813">
        <f>IF(G813="","",IF(J812="",G813,MAX(J812,G813)))</f>
        <v/>
      </c>
      <c r="K813">
        <f>IF(OR(G813="",J813=""),"",G813/J813-1)</f>
        <v/>
      </c>
    </row>
    <row r="814">
      <c r="A814" s="14">
        <f>原始数据_周度!A814</f>
        <v/>
      </c>
      <c r="B814" s="15">
        <f>原始数据_周度!B814</f>
        <v/>
      </c>
      <c r="C814" s="15">
        <f>IFERROR(B814/B813-1,"")</f>
        <v/>
      </c>
      <c r="D814" s="15">
        <f>IFERROR(评分与状态_周度!F830,"")</f>
        <v/>
      </c>
      <c r="E814" s="15">
        <f>IF(OR(D814="",C814=""),"",D814*C814)</f>
        <v/>
      </c>
      <c r="F814" s="15">
        <f>IF(E814="","",IF(F813="",1,F813*(1+E814)))</f>
        <v/>
      </c>
      <c r="G814" s="15">
        <f>IF(E814="","",IF(G813="",1,G813*(1+C814)))</f>
        <v/>
      </c>
      <c r="H814" s="15">
        <f>IF(F814="","",IF(H813="",F814,MAX(H813,F814)))</f>
        <v/>
      </c>
      <c r="I814">
        <f>IF(OR(F814="",H814=""),"",F814/H814-1)</f>
        <v/>
      </c>
      <c r="J814">
        <f>IF(G814="","",IF(J813="",G814,MAX(J813,G814)))</f>
        <v/>
      </c>
      <c r="K814">
        <f>IF(OR(G814="",J814=""),"",G814/J814-1)</f>
        <v/>
      </c>
    </row>
    <row r="815">
      <c r="A815" s="14">
        <f>原始数据_周度!A815</f>
        <v/>
      </c>
      <c r="B815" s="15">
        <f>原始数据_周度!B815</f>
        <v/>
      </c>
      <c r="C815" s="15">
        <f>IFERROR(B815/B814-1,"")</f>
        <v/>
      </c>
      <c r="D815" s="15">
        <f>IFERROR(评分与状态_周度!F831,"")</f>
        <v/>
      </c>
      <c r="E815" s="15">
        <f>IF(OR(D815="",C815=""),"",D815*C815)</f>
        <v/>
      </c>
      <c r="F815" s="15">
        <f>IF(E815="","",IF(F814="",1,F814*(1+E815)))</f>
        <v/>
      </c>
      <c r="G815" s="15">
        <f>IF(E815="","",IF(G814="",1,G814*(1+C815)))</f>
        <v/>
      </c>
      <c r="H815" s="15">
        <f>IF(F815="","",IF(H814="",F815,MAX(H814,F815)))</f>
        <v/>
      </c>
      <c r="I815">
        <f>IF(OR(F815="",H815=""),"",F815/H815-1)</f>
        <v/>
      </c>
      <c r="J815">
        <f>IF(G815="","",IF(J814="",G815,MAX(J814,G815)))</f>
        <v/>
      </c>
      <c r="K815">
        <f>IF(OR(G815="",J815=""),"",G815/J815-1)</f>
        <v/>
      </c>
    </row>
    <row r="816">
      <c r="A816" s="14">
        <f>原始数据_周度!A816</f>
        <v/>
      </c>
      <c r="B816" s="15">
        <f>原始数据_周度!B816</f>
        <v/>
      </c>
      <c r="C816" s="15">
        <f>IFERROR(B816/B815-1,"")</f>
        <v/>
      </c>
      <c r="D816" s="15">
        <f>IFERROR(评分与状态_周度!F832,"")</f>
        <v/>
      </c>
      <c r="E816" s="15">
        <f>IF(OR(D816="",C816=""),"",D816*C816)</f>
        <v/>
      </c>
      <c r="F816" s="15">
        <f>IF(E816="","",IF(F815="",1,F815*(1+E816)))</f>
        <v/>
      </c>
      <c r="G816" s="15">
        <f>IF(E816="","",IF(G815="",1,G815*(1+C816)))</f>
        <v/>
      </c>
      <c r="H816" s="15">
        <f>IF(F816="","",IF(H815="",F816,MAX(H815,F816)))</f>
        <v/>
      </c>
      <c r="I816">
        <f>IF(OR(F816="",H816=""),"",F816/H816-1)</f>
        <v/>
      </c>
      <c r="J816">
        <f>IF(G816="","",IF(J815="",G816,MAX(J815,G816)))</f>
        <v/>
      </c>
      <c r="K816">
        <f>IF(OR(G816="",J816=""),"",G816/J816-1)</f>
        <v/>
      </c>
    </row>
    <row r="817">
      <c r="A817" s="14">
        <f>原始数据_周度!A817</f>
        <v/>
      </c>
      <c r="B817" s="15">
        <f>原始数据_周度!B817</f>
        <v/>
      </c>
      <c r="C817" s="15">
        <f>IFERROR(B817/B816-1,"")</f>
        <v/>
      </c>
      <c r="D817" s="15">
        <f>IFERROR(评分与状态_周度!F833,"")</f>
        <v/>
      </c>
      <c r="E817" s="15">
        <f>IF(OR(D817="",C817=""),"",D817*C817)</f>
        <v/>
      </c>
      <c r="F817" s="15">
        <f>IF(E817="","",IF(F816="",1,F816*(1+E817)))</f>
        <v/>
      </c>
      <c r="G817" s="15">
        <f>IF(E817="","",IF(G816="",1,G816*(1+C817)))</f>
        <v/>
      </c>
      <c r="H817" s="15">
        <f>IF(F817="","",IF(H816="",F817,MAX(H816,F817)))</f>
        <v/>
      </c>
      <c r="I817">
        <f>IF(OR(F817="",H817=""),"",F817/H817-1)</f>
        <v/>
      </c>
      <c r="J817">
        <f>IF(G817="","",IF(J816="",G817,MAX(J816,G817)))</f>
        <v/>
      </c>
      <c r="K817">
        <f>IF(OR(G817="",J817=""),"",G817/J817-1)</f>
        <v/>
      </c>
    </row>
    <row r="818">
      <c r="A818" s="14">
        <f>原始数据_周度!A818</f>
        <v/>
      </c>
      <c r="B818" s="15">
        <f>原始数据_周度!B818</f>
        <v/>
      </c>
      <c r="C818" s="15">
        <f>IFERROR(B818/B817-1,"")</f>
        <v/>
      </c>
      <c r="D818" s="15">
        <f>IFERROR(评分与状态_周度!F834,"")</f>
        <v/>
      </c>
      <c r="E818" s="15">
        <f>IF(OR(D818="",C818=""),"",D818*C818)</f>
        <v/>
      </c>
      <c r="F818" s="15">
        <f>IF(E818="","",IF(F817="",1,F817*(1+E818)))</f>
        <v/>
      </c>
      <c r="G818" s="15">
        <f>IF(E818="","",IF(G817="",1,G817*(1+C818)))</f>
        <v/>
      </c>
      <c r="H818" s="15">
        <f>IF(F818="","",IF(H817="",F818,MAX(H817,F818)))</f>
        <v/>
      </c>
      <c r="I818">
        <f>IF(OR(F818="",H818=""),"",F818/H818-1)</f>
        <v/>
      </c>
      <c r="J818">
        <f>IF(G818="","",IF(J817="",G818,MAX(J817,G818)))</f>
        <v/>
      </c>
      <c r="K818">
        <f>IF(OR(G818="",J818=""),"",G818/J818-1)</f>
        <v/>
      </c>
    </row>
    <row r="819">
      <c r="A819" s="14">
        <f>原始数据_周度!A819</f>
        <v/>
      </c>
      <c r="B819" s="15">
        <f>原始数据_周度!B819</f>
        <v/>
      </c>
      <c r="C819" s="15">
        <f>IFERROR(B819/B818-1,"")</f>
        <v/>
      </c>
      <c r="D819" s="15">
        <f>IFERROR(评分与状态_周度!F835,"")</f>
        <v/>
      </c>
      <c r="E819" s="15">
        <f>IF(OR(D819="",C819=""),"",D819*C819)</f>
        <v/>
      </c>
      <c r="F819" s="15">
        <f>IF(E819="","",IF(F818="",1,F818*(1+E819)))</f>
        <v/>
      </c>
      <c r="G819" s="15">
        <f>IF(E819="","",IF(G818="",1,G818*(1+C819)))</f>
        <v/>
      </c>
      <c r="H819" s="15">
        <f>IF(F819="","",IF(H818="",F819,MAX(H818,F819)))</f>
        <v/>
      </c>
      <c r="I819">
        <f>IF(OR(F819="",H819=""),"",F819/H819-1)</f>
        <v/>
      </c>
      <c r="J819">
        <f>IF(G819="","",IF(J818="",G819,MAX(J818,G819)))</f>
        <v/>
      </c>
      <c r="K819">
        <f>IF(OR(G819="",J819=""),"",G819/J819-1)</f>
        <v/>
      </c>
    </row>
    <row r="820">
      <c r="A820" s="14">
        <f>原始数据_周度!A820</f>
        <v/>
      </c>
      <c r="B820" s="15">
        <f>原始数据_周度!B820</f>
        <v/>
      </c>
      <c r="C820" s="15">
        <f>IFERROR(B820/B819-1,"")</f>
        <v/>
      </c>
      <c r="D820" s="15">
        <f>IFERROR(评分与状态_周度!F836,"")</f>
        <v/>
      </c>
      <c r="E820" s="15">
        <f>IF(OR(D820="",C820=""),"",D820*C820)</f>
        <v/>
      </c>
      <c r="F820" s="15">
        <f>IF(E820="","",IF(F819="",1,F819*(1+E820)))</f>
        <v/>
      </c>
      <c r="G820" s="15">
        <f>IF(E820="","",IF(G819="",1,G819*(1+C820)))</f>
        <v/>
      </c>
      <c r="H820" s="15">
        <f>IF(F820="","",IF(H819="",F820,MAX(H819,F820)))</f>
        <v/>
      </c>
      <c r="I820">
        <f>IF(OR(F820="",H820=""),"",F820/H820-1)</f>
        <v/>
      </c>
      <c r="J820">
        <f>IF(G820="","",IF(J819="",G820,MAX(J819,G820)))</f>
        <v/>
      </c>
      <c r="K820">
        <f>IF(OR(G820="",J820=""),"",G820/J820-1)</f>
        <v/>
      </c>
    </row>
    <row r="821">
      <c r="A821" s="14">
        <f>原始数据_周度!A821</f>
        <v/>
      </c>
      <c r="B821" s="15">
        <f>原始数据_周度!B821</f>
        <v/>
      </c>
      <c r="C821" s="15">
        <f>IFERROR(B821/B820-1,"")</f>
        <v/>
      </c>
      <c r="D821" s="15">
        <f>IFERROR(评分与状态_周度!F837,"")</f>
        <v/>
      </c>
      <c r="E821" s="15">
        <f>IF(OR(D821="",C821=""),"",D821*C821)</f>
        <v/>
      </c>
      <c r="F821" s="15">
        <f>IF(E821="","",IF(F820="",1,F820*(1+E821)))</f>
        <v/>
      </c>
      <c r="G821" s="15">
        <f>IF(E821="","",IF(G820="",1,G820*(1+C821)))</f>
        <v/>
      </c>
      <c r="H821" s="15">
        <f>IF(F821="","",IF(H820="",F821,MAX(H820,F821)))</f>
        <v/>
      </c>
      <c r="I821">
        <f>IF(OR(F821="",H821=""),"",F821/H821-1)</f>
        <v/>
      </c>
      <c r="J821">
        <f>IF(G821="","",IF(J820="",G821,MAX(J820,G821)))</f>
        <v/>
      </c>
      <c r="K821">
        <f>IF(OR(G821="",J821=""),"",G821/J821-1)</f>
        <v/>
      </c>
    </row>
    <row r="822">
      <c r="A822" s="14">
        <f>原始数据_周度!A822</f>
        <v/>
      </c>
      <c r="B822" s="15">
        <f>原始数据_周度!B822</f>
        <v/>
      </c>
      <c r="C822" s="15">
        <f>IFERROR(B822/B821-1,"")</f>
        <v/>
      </c>
      <c r="D822" s="15">
        <f>IFERROR(评分与状态_周度!F838,"")</f>
        <v/>
      </c>
      <c r="E822" s="15">
        <f>IF(OR(D822="",C822=""),"",D822*C822)</f>
        <v/>
      </c>
      <c r="F822" s="15">
        <f>IF(E822="","",IF(F821="",1,F821*(1+E822)))</f>
        <v/>
      </c>
      <c r="G822" s="15">
        <f>IF(E822="","",IF(G821="",1,G821*(1+C822)))</f>
        <v/>
      </c>
      <c r="H822" s="15">
        <f>IF(F822="","",IF(H821="",F822,MAX(H821,F822)))</f>
        <v/>
      </c>
      <c r="I822">
        <f>IF(OR(F822="",H822=""),"",F822/H822-1)</f>
        <v/>
      </c>
      <c r="J822">
        <f>IF(G822="","",IF(J821="",G822,MAX(J821,G822)))</f>
        <v/>
      </c>
      <c r="K822">
        <f>IF(OR(G822="",J822=""),"",G822/J822-1)</f>
        <v/>
      </c>
    </row>
    <row r="823">
      <c r="A823" s="14">
        <f>原始数据_周度!A823</f>
        <v/>
      </c>
      <c r="B823" s="15">
        <f>原始数据_周度!B823</f>
        <v/>
      </c>
      <c r="C823" s="15">
        <f>IFERROR(B823/B822-1,"")</f>
        <v/>
      </c>
      <c r="D823" s="15">
        <f>IFERROR(评分与状态_周度!F839,"")</f>
        <v/>
      </c>
      <c r="E823" s="15">
        <f>IF(OR(D823="",C823=""),"",D823*C823)</f>
        <v/>
      </c>
      <c r="F823" s="15">
        <f>IF(E823="","",IF(F822="",1,F822*(1+E823)))</f>
        <v/>
      </c>
      <c r="G823" s="15">
        <f>IF(E823="","",IF(G822="",1,G822*(1+C823)))</f>
        <v/>
      </c>
      <c r="H823" s="15">
        <f>IF(F823="","",IF(H822="",F823,MAX(H822,F823)))</f>
        <v/>
      </c>
      <c r="I823">
        <f>IF(OR(F823="",H823=""),"",F823/H823-1)</f>
        <v/>
      </c>
      <c r="J823">
        <f>IF(G823="","",IF(J822="",G823,MAX(J822,G823)))</f>
        <v/>
      </c>
      <c r="K823">
        <f>IF(OR(G823="",J823=""),"",G823/J823-1)</f>
        <v/>
      </c>
    </row>
    <row r="824">
      <c r="A824" s="14">
        <f>原始数据_周度!A824</f>
        <v/>
      </c>
      <c r="B824" s="15">
        <f>原始数据_周度!B824</f>
        <v/>
      </c>
      <c r="C824" s="15">
        <f>IFERROR(B824/B823-1,"")</f>
        <v/>
      </c>
      <c r="D824" s="15">
        <f>IFERROR(评分与状态_周度!F840,"")</f>
        <v/>
      </c>
      <c r="E824" s="15">
        <f>IF(OR(D824="",C824=""),"",D824*C824)</f>
        <v/>
      </c>
      <c r="F824" s="15">
        <f>IF(E824="","",IF(F823="",1,F823*(1+E824)))</f>
        <v/>
      </c>
      <c r="G824" s="15">
        <f>IF(E824="","",IF(G823="",1,G823*(1+C824)))</f>
        <v/>
      </c>
      <c r="H824" s="15">
        <f>IF(F824="","",IF(H823="",F824,MAX(H823,F824)))</f>
        <v/>
      </c>
      <c r="I824">
        <f>IF(OR(F824="",H824=""),"",F824/H824-1)</f>
        <v/>
      </c>
      <c r="J824">
        <f>IF(G824="","",IF(J823="",G824,MAX(J823,G824)))</f>
        <v/>
      </c>
      <c r="K824">
        <f>IF(OR(G824="",J824=""),"",G824/J824-1)</f>
        <v/>
      </c>
    </row>
    <row r="825">
      <c r="A825" s="14">
        <f>原始数据_周度!A825</f>
        <v/>
      </c>
      <c r="B825" s="15">
        <f>原始数据_周度!B825</f>
        <v/>
      </c>
      <c r="C825" s="15">
        <f>IFERROR(B825/B824-1,"")</f>
        <v/>
      </c>
      <c r="D825" s="15">
        <f>IFERROR(评分与状态_周度!F841,"")</f>
        <v/>
      </c>
      <c r="E825" s="15">
        <f>IF(OR(D825="",C825=""),"",D825*C825)</f>
        <v/>
      </c>
      <c r="F825" s="15">
        <f>IF(E825="","",IF(F824="",1,F824*(1+E825)))</f>
        <v/>
      </c>
      <c r="G825" s="15">
        <f>IF(E825="","",IF(G824="",1,G824*(1+C825)))</f>
        <v/>
      </c>
      <c r="H825" s="15">
        <f>IF(F825="","",IF(H824="",F825,MAX(H824,F825)))</f>
        <v/>
      </c>
      <c r="I825">
        <f>IF(OR(F825="",H825=""),"",F825/H825-1)</f>
        <v/>
      </c>
      <c r="J825">
        <f>IF(G825="","",IF(J824="",G825,MAX(J824,G825)))</f>
        <v/>
      </c>
      <c r="K825">
        <f>IF(OR(G825="",J825=""),"",G825/J825-1)</f>
        <v/>
      </c>
    </row>
    <row r="826">
      <c r="A826" s="14">
        <f>原始数据_周度!A826</f>
        <v/>
      </c>
      <c r="B826" s="15">
        <f>原始数据_周度!B826</f>
        <v/>
      </c>
      <c r="C826" s="15">
        <f>IFERROR(B826/B825-1,"")</f>
        <v/>
      </c>
      <c r="D826" s="15">
        <f>IFERROR(评分与状态_周度!F842,"")</f>
        <v/>
      </c>
      <c r="E826" s="15">
        <f>IF(OR(D826="",C826=""),"",D826*C826)</f>
        <v/>
      </c>
      <c r="F826" s="15">
        <f>IF(E826="","",IF(F825="",1,F825*(1+E826)))</f>
        <v/>
      </c>
      <c r="G826" s="15">
        <f>IF(E826="","",IF(G825="",1,G825*(1+C826)))</f>
        <v/>
      </c>
      <c r="H826" s="15">
        <f>IF(F826="","",IF(H825="",F826,MAX(H825,F826)))</f>
        <v/>
      </c>
      <c r="I826">
        <f>IF(OR(F826="",H826=""),"",F826/H826-1)</f>
        <v/>
      </c>
      <c r="J826">
        <f>IF(G826="","",IF(J825="",G826,MAX(J825,G826)))</f>
        <v/>
      </c>
      <c r="K826">
        <f>IF(OR(G826="",J826=""),"",G826/J826-1)</f>
        <v/>
      </c>
    </row>
    <row r="827">
      <c r="A827" s="14">
        <f>原始数据_周度!A827</f>
        <v/>
      </c>
      <c r="B827" s="15">
        <f>原始数据_周度!B827</f>
        <v/>
      </c>
      <c r="C827" s="15">
        <f>IFERROR(B827/B826-1,"")</f>
        <v/>
      </c>
      <c r="D827" s="15">
        <f>IFERROR(评分与状态_周度!F843,"")</f>
        <v/>
      </c>
      <c r="E827" s="15">
        <f>IF(OR(D827="",C827=""),"",D827*C827)</f>
        <v/>
      </c>
      <c r="F827" s="15">
        <f>IF(E827="","",IF(F826="",1,F826*(1+E827)))</f>
        <v/>
      </c>
      <c r="G827" s="15">
        <f>IF(E827="","",IF(G826="",1,G826*(1+C827)))</f>
        <v/>
      </c>
      <c r="H827" s="15">
        <f>IF(F827="","",IF(H826="",F827,MAX(H826,F827)))</f>
        <v/>
      </c>
      <c r="I827">
        <f>IF(OR(F827="",H827=""),"",F827/H827-1)</f>
        <v/>
      </c>
      <c r="J827">
        <f>IF(G827="","",IF(J826="",G827,MAX(J826,G827)))</f>
        <v/>
      </c>
      <c r="K827">
        <f>IF(OR(G827="",J827=""),"",G827/J827-1)</f>
        <v/>
      </c>
    </row>
    <row r="828">
      <c r="A828" s="14">
        <f>原始数据_周度!A828</f>
        <v/>
      </c>
      <c r="B828" s="15">
        <f>原始数据_周度!B828</f>
        <v/>
      </c>
      <c r="C828" s="15">
        <f>IFERROR(B828/B827-1,"")</f>
        <v/>
      </c>
      <c r="D828" s="15">
        <f>IFERROR(评分与状态_周度!F844,"")</f>
        <v/>
      </c>
      <c r="E828" s="15">
        <f>IF(OR(D828="",C828=""),"",D828*C828)</f>
        <v/>
      </c>
      <c r="F828" s="15">
        <f>IF(E828="","",IF(F827="",1,F827*(1+E828)))</f>
        <v/>
      </c>
      <c r="G828" s="15">
        <f>IF(E828="","",IF(G827="",1,G827*(1+C828)))</f>
        <v/>
      </c>
      <c r="H828" s="15">
        <f>IF(F828="","",IF(H827="",F828,MAX(H827,F828)))</f>
        <v/>
      </c>
      <c r="I828">
        <f>IF(OR(F828="",H828=""),"",F828/H828-1)</f>
        <v/>
      </c>
      <c r="J828">
        <f>IF(G828="","",IF(J827="",G828,MAX(J827,G828)))</f>
        <v/>
      </c>
      <c r="K828">
        <f>IF(OR(G828="",J828=""),"",G828/J828-1)</f>
        <v/>
      </c>
    </row>
    <row r="829">
      <c r="A829" s="14">
        <f>原始数据_周度!A829</f>
        <v/>
      </c>
      <c r="B829" s="15">
        <f>原始数据_周度!B829</f>
        <v/>
      </c>
      <c r="C829" s="15">
        <f>IFERROR(B829/B828-1,"")</f>
        <v/>
      </c>
      <c r="D829" s="15">
        <f>IFERROR(评分与状态_周度!F845,"")</f>
        <v/>
      </c>
      <c r="E829" s="15">
        <f>IF(OR(D829="",C829=""),"",D829*C829)</f>
        <v/>
      </c>
      <c r="F829" s="15">
        <f>IF(E829="","",IF(F828="",1,F828*(1+E829)))</f>
        <v/>
      </c>
      <c r="G829" s="15">
        <f>IF(E829="","",IF(G828="",1,G828*(1+C829)))</f>
        <v/>
      </c>
      <c r="H829" s="15">
        <f>IF(F829="","",IF(H828="",F829,MAX(H828,F829)))</f>
        <v/>
      </c>
      <c r="I829">
        <f>IF(OR(F829="",H829=""),"",F829/H829-1)</f>
        <v/>
      </c>
      <c r="J829">
        <f>IF(G829="","",IF(J828="",G829,MAX(J828,G829)))</f>
        <v/>
      </c>
      <c r="K829">
        <f>IF(OR(G829="",J829=""),"",G829/J829-1)</f>
        <v/>
      </c>
    </row>
    <row r="830">
      <c r="A830" s="14">
        <f>原始数据_周度!A830</f>
        <v/>
      </c>
      <c r="B830" s="15">
        <f>原始数据_周度!B830</f>
        <v/>
      </c>
      <c r="C830" s="15">
        <f>IFERROR(B830/B829-1,"")</f>
        <v/>
      </c>
      <c r="D830" s="15">
        <f>IFERROR(评分与状态_周度!F846,"")</f>
        <v/>
      </c>
      <c r="E830" s="15">
        <f>IF(OR(D830="",C830=""),"",D830*C830)</f>
        <v/>
      </c>
      <c r="F830" s="15">
        <f>IF(E830="","",IF(F829="",1,F829*(1+E830)))</f>
        <v/>
      </c>
      <c r="G830" s="15">
        <f>IF(E830="","",IF(G829="",1,G829*(1+C830)))</f>
        <v/>
      </c>
      <c r="H830" s="15">
        <f>IF(F830="","",IF(H829="",F830,MAX(H829,F830)))</f>
        <v/>
      </c>
      <c r="I830">
        <f>IF(OR(F830="",H830=""),"",F830/H830-1)</f>
        <v/>
      </c>
      <c r="J830">
        <f>IF(G830="","",IF(J829="",G830,MAX(J829,G830)))</f>
        <v/>
      </c>
      <c r="K830">
        <f>IF(OR(G830="",J830=""),"",G830/J830-1)</f>
        <v/>
      </c>
    </row>
    <row r="831">
      <c r="A831" s="14">
        <f>原始数据_周度!A831</f>
        <v/>
      </c>
      <c r="B831" s="15">
        <f>原始数据_周度!B831</f>
        <v/>
      </c>
      <c r="C831" s="15">
        <f>IFERROR(B831/B830-1,"")</f>
        <v/>
      </c>
      <c r="D831" s="15">
        <f>IFERROR(评分与状态_周度!F847,"")</f>
        <v/>
      </c>
      <c r="E831" s="15">
        <f>IF(OR(D831="",C831=""),"",D831*C831)</f>
        <v/>
      </c>
      <c r="F831" s="15">
        <f>IF(E831="","",IF(F830="",1,F830*(1+E831)))</f>
        <v/>
      </c>
      <c r="G831" s="15">
        <f>IF(E831="","",IF(G830="",1,G830*(1+C831)))</f>
        <v/>
      </c>
      <c r="H831" s="15">
        <f>IF(F831="","",IF(H830="",F831,MAX(H830,F831)))</f>
        <v/>
      </c>
      <c r="I831">
        <f>IF(OR(F831="",H831=""),"",F831/H831-1)</f>
        <v/>
      </c>
      <c r="J831">
        <f>IF(G831="","",IF(J830="",G831,MAX(J830,G831)))</f>
        <v/>
      </c>
      <c r="K831">
        <f>IF(OR(G831="",J831=""),"",G831/J831-1)</f>
        <v/>
      </c>
    </row>
    <row r="832">
      <c r="A832" s="14">
        <f>原始数据_周度!A832</f>
        <v/>
      </c>
      <c r="B832" s="15">
        <f>原始数据_周度!B832</f>
        <v/>
      </c>
      <c r="C832" s="15">
        <f>IFERROR(B832/B831-1,"")</f>
        <v/>
      </c>
      <c r="D832" s="15">
        <f>IFERROR(评分与状态_周度!F848,"")</f>
        <v/>
      </c>
      <c r="E832" s="15">
        <f>IF(OR(D832="",C832=""),"",D832*C832)</f>
        <v/>
      </c>
      <c r="F832" s="15">
        <f>IF(E832="","",IF(F831="",1,F831*(1+E832)))</f>
        <v/>
      </c>
      <c r="G832" s="15">
        <f>IF(E832="","",IF(G831="",1,G831*(1+C832)))</f>
        <v/>
      </c>
      <c r="H832" s="15">
        <f>IF(F832="","",IF(H831="",F832,MAX(H831,F832)))</f>
        <v/>
      </c>
      <c r="I832">
        <f>IF(OR(F832="",H832=""),"",F832/H832-1)</f>
        <v/>
      </c>
      <c r="J832">
        <f>IF(G832="","",IF(J831="",G832,MAX(J831,G832)))</f>
        <v/>
      </c>
      <c r="K832">
        <f>IF(OR(G832="",J832=""),"",G832/J832-1)</f>
        <v/>
      </c>
    </row>
    <row r="833">
      <c r="A833" s="14">
        <f>原始数据_周度!A833</f>
        <v/>
      </c>
      <c r="B833" s="15">
        <f>原始数据_周度!B833</f>
        <v/>
      </c>
      <c r="C833" s="15">
        <f>IFERROR(B833/B832-1,"")</f>
        <v/>
      </c>
      <c r="D833" s="15">
        <f>IFERROR(评分与状态_周度!F849,"")</f>
        <v/>
      </c>
      <c r="E833" s="15">
        <f>IF(OR(D833="",C833=""),"",D833*C833)</f>
        <v/>
      </c>
      <c r="F833" s="15">
        <f>IF(E833="","",IF(F832="",1,F832*(1+E833)))</f>
        <v/>
      </c>
      <c r="G833" s="15">
        <f>IF(E833="","",IF(G832="",1,G832*(1+C833)))</f>
        <v/>
      </c>
      <c r="H833" s="15">
        <f>IF(F833="","",IF(H832="",F833,MAX(H832,F833)))</f>
        <v/>
      </c>
      <c r="I833">
        <f>IF(OR(F833="",H833=""),"",F833/H833-1)</f>
        <v/>
      </c>
      <c r="J833">
        <f>IF(G833="","",IF(J832="",G833,MAX(J832,G833)))</f>
        <v/>
      </c>
      <c r="K833">
        <f>IF(OR(G833="",J833=""),"",G833/J833-1)</f>
        <v/>
      </c>
    </row>
    <row r="834">
      <c r="A834" s="14">
        <f>原始数据_周度!A834</f>
        <v/>
      </c>
      <c r="B834" s="15">
        <f>原始数据_周度!B834</f>
        <v/>
      </c>
      <c r="C834" s="15">
        <f>IFERROR(B834/B833-1,"")</f>
        <v/>
      </c>
      <c r="D834" s="15">
        <f>IFERROR(评分与状态_周度!F850,"")</f>
        <v/>
      </c>
      <c r="E834" s="15">
        <f>IF(OR(D834="",C834=""),"",D834*C834)</f>
        <v/>
      </c>
      <c r="F834" s="15">
        <f>IF(E834="","",IF(F833="",1,F833*(1+E834)))</f>
        <v/>
      </c>
      <c r="G834" s="15">
        <f>IF(E834="","",IF(G833="",1,G833*(1+C834)))</f>
        <v/>
      </c>
      <c r="H834" s="15">
        <f>IF(F834="","",IF(H833="",F834,MAX(H833,F834)))</f>
        <v/>
      </c>
      <c r="I834">
        <f>IF(OR(F834="",H834=""),"",F834/H834-1)</f>
        <v/>
      </c>
      <c r="J834">
        <f>IF(G834="","",IF(J833="",G834,MAX(J833,G834)))</f>
        <v/>
      </c>
      <c r="K834">
        <f>IF(OR(G834="",J834=""),"",G834/J834-1)</f>
        <v/>
      </c>
    </row>
    <row r="835">
      <c r="A835" s="14">
        <f>原始数据_周度!A835</f>
        <v/>
      </c>
      <c r="B835" s="15">
        <f>原始数据_周度!B835</f>
        <v/>
      </c>
      <c r="C835" s="15">
        <f>IFERROR(B835/B834-1,"")</f>
        <v/>
      </c>
      <c r="D835" s="15">
        <f>IFERROR(评分与状态_周度!F851,"")</f>
        <v/>
      </c>
      <c r="E835" s="15">
        <f>IF(OR(D835="",C835=""),"",D835*C835)</f>
        <v/>
      </c>
      <c r="F835" s="15">
        <f>IF(E835="","",IF(F834="",1,F834*(1+E835)))</f>
        <v/>
      </c>
      <c r="G835" s="15">
        <f>IF(E835="","",IF(G834="",1,G834*(1+C835)))</f>
        <v/>
      </c>
      <c r="H835" s="15">
        <f>IF(F835="","",IF(H834="",F835,MAX(H834,F835)))</f>
        <v/>
      </c>
      <c r="I835">
        <f>IF(OR(F835="",H835=""),"",F835/H835-1)</f>
        <v/>
      </c>
      <c r="J835">
        <f>IF(G835="","",IF(J834="",G835,MAX(J834,G835)))</f>
        <v/>
      </c>
      <c r="K835">
        <f>IF(OR(G835="",J835=""),"",G835/J835-1)</f>
        <v/>
      </c>
    </row>
    <row r="836">
      <c r="A836" s="14">
        <f>原始数据_周度!A836</f>
        <v/>
      </c>
      <c r="B836" s="15">
        <f>原始数据_周度!B836</f>
        <v/>
      </c>
      <c r="C836" s="15">
        <f>IFERROR(B836/B835-1,"")</f>
        <v/>
      </c>
      <c r="D836" s="15">
        <f>IFERROR(评分与状态_周度!F852,"")</f>
        <v/>
      </c>
      <c r="E836" s="15">
        <f>IF(OR(D836="",C836=""),"",D836*C836)</f>
        <v/>
      </c>
      <c r="F836" s="15">
        <f>IF(E836="","",IF(F835="",1,F835*(1+E836)))</f>
        <v/>
      </c>
      <c r="G836" s="15">
        <f>IF(E836="","",IF(G835="",1,G835*(1+C836)))</f>
        <v/>
      </c>
      <c r="H836" s="15">
        <f>IF(F836="","",IF(H835="",F836,MAX(H835,F836)))</f>
        <v/>
      </c>
      <c r="I836">
        <f>IF(OR(F836="",H836=""),"",F836/H836-1)</f>
        <v/>
      </c>
      <c r="J836">
        <f>IF(G836="","",IF(J835="",G836,MAX(J835,G836)))</f>
        <v/>
      </c>
      <c r="K836">
        <f>IF(OR(G836="",J836=""),"",G836/J836-1)</f>
        <v/>
      </c>
    </row>
    <row r="837">
      <c r="A837" s="14">
        <f>原始数据_周度!A837</f>
        <v/>
      </c>
      <c r="B837" s="15">
        <f>原始数据_周度!B837</f>
        <v/>
      </c>
      <c r="C837" s="15">
        <f>IFERROR(B837/B836-1,"")</f>
        <v/>
      </c>
      <c r="D837" s="15">
        <f>IFERROR(评分与状态_周度!F853,"")</f>
        <v/>
      </c>
      <c r="E837" s="15">
        <f>IF(OR(D837="",C837=""),"",D837*C837)</f>
        <v/>
      </c>
      <c r="F837" s="15">
        <f>IF(E837="","",IF(F836="",1,F836*(1+E837)))</f>
        <v/>
      </c>
      <c r="G837" s="15">
        <f>IF(E837="","",IF(G836="",1,G836*(1+C837)))</f>
        <v/>
      </c>
      <c r="H837" s="15">
        <f>IF(F837="","",IF(H836="",F837,MAX(H836,F837)))</f>
        <v/>
      </c>
      <c r="I837">
        <f>IF(OR(F837="",H837=""),"",F837/H837-1)</f>
        <v/>
      </c>
      <c r="J837">
        <f>IF(G837="","",IF(J836="",G837,MAX(J836,G837)))</f>
        <v/>
      </c>
      <c r="K837">
        <f>IF(OR(G837="",J837=""),"",G837/J837-1)</f>
        <v/>
      </c>
    </row>
    <row r="838">
      <c r="A838" s="14">
        <f>原始数据_周度!A838</f>
        <v/>
      </c>
      <c r="B838" s="15">
        <f>原始数据_周度!B838</f>
        <v/>
      </c>
      <c r="C838" s="15">
        <f>IFERROR(B838/B837-1,"")</f>
        <v/>
      </c>
      <c r="D838" s="15">
        <f>IFERROR(评分与状态_周度!F854,"")</f>
        <v/>
      </c>
      <c r="E838" s="15">
        <f>IF(OR(D838="",C838=""),"",D838*C838)</f>
        <v/>
      </c>
      <c r="F838" s="15">
        <f>IF(E838="","",IF(F837="",1,F837*(1+E838)))</f>
        <v/>
      </c>
      <c r="G838" s="15">
        <f>IF(E838="","",IF(G837="",1,G837*(1+C838)))</f>
        <v/>
      </c>
      <c r="H838" s="15">
        <f>IF(F838="","",IF(H837="",F838,MAX(H837,F838)))</f>
        <v/>
      </c>
      <c r="I838">
        <f>IF(OR(F838="",H838=""),"",F838/H838-1)</f>
        <v/>
      </c>
      <c r="J838">
        <f>IF(G838="","",IF(J837="",G838,MAX(J837,G838)))</f>
        <v/>
      </c>
      <c r="K838">
        <f>IF(OR(G838="",J838=""),"",G838/J838-1)</f>
        <v/>
      </c>
    </row>
    <row r="839">
      <c r="A839" s="14">
        <f>原始数据_周度!A839</f>
        <v/>
      </c>
      <c r="B839" s="15">
        <f>原始数据_周度!B839</f>
        <v/>
      </c>
      <c r="C839" s="15">
        <f>IFERROR(B839/B838-1,"")</f>
        <v/>
      </c>
      <c r="D839" s="15">
        <f>IFERROR(评分与状态_周度!F855,"")</f>
        <v/>
      </c>
      <c r="E839" s="15">
        <f>IF(OR(D839="",C839=""),"",D839*C839)</f>
        <v/>
      </c>
      <c r="F839" s="15">
        <f>IF(E839="","",IF(F838="",1,F838*(1+E839)))</f>
        <v/>
      </c>
      <c r="G839" s="15">
        <f>IF(E839="","",IF(G838="",1,G838*(1+C839)))</f>
        <v/>
      </c>
      <c r="H839" s="15">
        <f>IF(F839="","",IF(H838="",F839,MAX(H838,F839)))</f>
        <v/>
      </c>
      <c r="I839">
        <f>IF(OR(F839="",H839=""),"",F839/H839-1)</f>
        <v/>
      </c>
      <c r="J839">
        <f>IF(G839="","",IF(J838="",G839,MAX(J838,G839)))</f>
        <v/>
      </c>
      <c r="K839">
        <f>IF(OR(G839="",J839=""),"",G839/J839-1)</f>
        <v/>
      </c>
    </row>
    <row r="840">
      <c r="A840" s="14">
        <f>原始数据_周度!A840</f>
        <v/>
      </c>
      <c r="B840" s="15">
        <f>原始数据_周度!B840</f>
        <v/>
      </c>
      <c r="C840" s="15">
        <f>IFERROR(B840/B839-1,"")</f>
        <v/>
      </c>
      <c r="D840" s="15">
        <f>IFERROR(评分与状态_周度!F856,"")</f>
        <v/>
      </c>
      <c r="E840" s="15">
        <f>IF(OR(D840="",C840=""),"",D840*C840)</f>
        <v/>
      </c>
      <c r="F840" s="15">
        <f>IF(E840="","",IF(F839="",1,F839*(1+E840)))</f>
        <v/>
      </c>
      <c r="G840" s="15">
        <f>IF(E840="","",IF(G839="",1,G839*(1+C840)))</f>
        <v/>
      </c>
      <c r="H840" s="15">
        <f>IF(F840="","",IF(H839="",F840,MAX(H839,F840)))</f>
        <v/>
      </c>
      <c r="I840">
        <f>IF(OR(F840="",H840=""),"",F840/H840-1)</f>
        <v/>
      </c>
      <c r="J840">
        <f>IF(G840="","",IF(J839="",G840,MAX(J839,G840)))</f>
        <v/>
      </c>
      <c r="K840">
        <f>IF(OR(G840="",J840=""),"",G840/J840-1)</f>
        <v/>
      </c>
    </row>
    <row r="841">
      <c r="A841" s="14">
        <f>原始数据_周度!A841</f>
        <v/>
      </c>
      <c r="B841" s="15">
        <f>原始数据_周度!B841</f>
        <v/>
      </c>
      <c r="C841" s="15">
        <f>IFERROR(B841/B840-1,"")</f>
        <v/>
      </c>
      <c r="D841" s="15">
        <f>IFERROR(评分与状态_周度!F857,"")</f>
        <v/>
      </c>
      <c r="E841" s="15">
        <f>IF(OR(D841="",C841=""),"",D841*C841)</f>
        <v/>
      </c>
      <c r="F841" s="15">
        <f>IF(E841="","",IF(F840="",1,F840*(1+E841)))</f>
        <v/>
      </c>
      <c r="G841" s="15">
        <f>IF(E841="","",IF(G840="",1,G840*(1+C841)))</f>
        <v/>
      </c>
      <c r="H841" s="15">
        <f>IF(F841="","",IF(H840="",F841,MAX(H840,F841)))</f>
        <v/>
      </c>
      <c r="I841">
        <f>IF(OR(F841="",H841=""),"",F841/H841-1)</f>
        <v/>
      </c>
      <c r="J841">
        <f>IF(G841="","",IF(J840="",G841,MAX(J840,G841)))</f>
        <v/>
      </c>
      <c r="K841">
        <f>IF(OR(G841="",J841=""),"",G841/J841-1)</f>
        <v/>
      </c>
    </row>
    <row r="842">
      <c r="A842" s="14">
        <f>原始数据_周度!A842</f>
        <v/>
      </c>
      <c r="B842" s="15">
        <f>原始数据_周度!B842</f>
        <v/>
      </c>
      <c r="C842" s="15">
        <f>IFERROR(B842/B841-1,"")</f>
        <v/>
      </c>
      <c r="D842" s="15">
        <f>IFERROR(评分与状态_周度!F858,"")</f>
        <v/>
      </c>
      <c r="E842" s="15">
        <f>IF(OR(D842="",C842=""),"",D842*C842)</f>
        <v/>
      </c>
      <c r="F842" s="15">
        <f>IF(E842="","",IF(F841="",1,F841*(1+E842)))</f>
        <v/>
      </c>
      <c r="G842" s="15">
        <f>IF(E842="","",IF(G841="",1,G841*(1+C842)))</f>
        <v/>
      </c>
      <c r="H842" s="15">
        <f>IF(F842="","",IF(H841="",F842,MAX(H841,F842)))</f>
        <v/>
      </c>
      <c r="I842">
        <f>IF(OR(F842="",H842=""),"",F842/H842-1)</f>
        <v/>
      </c>
      <c r="J842">
        <f>IF(G842="","",IF(J841="",G842,MAX(J841,G842)))</f>
        <v/>
      </c>
      <c r="K842">
        <f>IF(OR(G842="",J842=""),"",G842/J842-1)</f>
        <v/>
      </c>
    </row>
    <row r="843">
      <c r="A843" s="14">
        <f>原始数据_周度!A843</f>
        <v/>
      </c>
      <c r="B843" s="15">
        <f>原始数据_周度!B843</f>
        <v/>
      </c>
      <c r="C843" s="15">
        <f>IFERROR(B843/B842-1,"")</f>
        <v/>
      </c>
      <c r="D843" s="15">
        <f>IFERROR(评分与状态_周度!F859,"")</f>
        <v/>
      </c>
      <c r="E843" s="15">
        <f>IF(OR(D843="",C843=""),"",D843*C843)</f>
        <v/>
      </c>
      <c r="F843" s="15">
        <f>IF(E843="","",IF(F842="",1,F842*(1+E843)))</f>
        <v/>
      </c>
      <c r="G843" s="15">
        <f>IF(E843="","",IF(G842="",1,G842*(1+C843)))</f>
        <v/>
      </c>
      <c r="H843" s="15">
        <f>IF(F843="","",IF(H842="",F843,MAX(H842,F843)))</f>
        <v/>
      </c>
      <c r="I843">
        <f>IF(OR(F843="",H843=""),"",F843/H843-1)</f>
        <v/>
      </c>
      <c r="J843">
        <f>IF(G843="","",IF(J842="",G843,MAX(J842,G843)))</f>
        <v/>
      </c>
      <c r="K843">
        <f>IF(OR(G843="",J843=""),"",G843/J843-1)</f>
        <v/>
      </c>
    </row>
    <row r="844">
      <c r="A844" s="14">
        <f>原始数据_周度!A844</f>
        <v/>
      </c>
      <c r="B844" s="15">
        <f>原始数据_周度!B844</f>
        <v/>
      </c>
      <c r="C844" s="15">
        <f>IFERROR(B844/B843-1,"")</f>
        <v/>
      </c>
      <c r="D844" s="15">
        <f>IFERROR(评分与状态_周度!F860,"")</f>
        <v/>
      </c>
      <c r="E844" s="15">
        <f>IF(OR(D844="",C844=""),"",D844*C844)</f>
        <v/>
      </c>
      <c r="F844" s="15">
        <f>IF(E844="","",IF(F843="",1,F843*(1+E844)))</f>
        <v/>
      </c>
      <c r="G844" s="15">
        <f>IF(E844="","",IF(G843="",1,G843*(1+C844)))</f>
        <v/>
      </c>
      <c r="H844" s="15">
        <f>IF(F844="","",IF(H843="",F844,MAX(H843,F844)))</f>
        <v/>
      </c>
      <c r="I844">
        <f>IF(OR(F844="",H844=""),"",F844/H844-1)</f>
        <v/>
      </c>
      <c r="J844">
        <f>IF(G844="","",IF(J843="",G844,MAX(J843,G844)))</f>
        <v/>
      </c>
      <c r="K844">
        <f>IF(OR(G844="",J844=""),"",G844/J844-1)</f>
        <v/>
      </c>
    </row>
    <row r="845">
      <c r="A845" s="14">
        <f>原始数据_周度!A845</f>
        <v/>
      </c>
      <c r="B845" s="15">
        <f>原始数据_周度!B845</f>
        <v/>
      </c>
      <c r="C845" s="15">
        <f>IFERROR(B845/B844-1,"")</f>
        <v/>
      </c>
      <c r="D845" s="15">
        <f>IFERROR(评分与状态_周度!F861,"")</f>
        <v/>
      </c>
      <c r="E845" s="15">
        <f>IF(OR(D845="",C845=""),"",D845*C845)</f>
        <v/>
      </c>
      <c r="F845" s="15">
        <f>IF(E845="","",IF(F844="",1,F844*(1+E845)))</f>
        <v/>
      </c>
      <c r="G845" s="15">
        <f>IF(E845="","",IF(G844="",1,G844*(1+C845)))</f>
        <v/>
      </c>
      <c r="H845" s="15">
        <f>IF(F845="","",IF(H844="",F845,MAX(H844,F845)))</f>
        <v/>
      </c>
      <c r="I845">
        <f>IF(OR(F845="",H845=""),"",F845/H845-1)</f>
        <v/>
      </c>
      <c r="J845">
        <f>IF(G845="","",IF(J844="",G845,MAX(J844,G845)))</f>
        <v/>
      </c>
      <c r="K845">
        <f>IF(OR(G845="",J845=""),"",G845/J845-1)</f>
        <v/>
      </c>
    </row>
    <row r="846">
      <c r="A846" s="14">
        <f>原始数据_周度!A846</f>
        <v/>
      </c>
      <c r="B846" s="15">
        <f>原始数据_周度!B846</f>
        <v/>
      </c>
      <c r="C846" s="15">
        <f>IFERROR(B846/B845-1,"")</f>
        <v/>
      </c>
      <c r="D846" s="15">
        <f>IFERROR(评分与状态_周度!F862,"")</f>
        <v/>
      </c>
      <c r="E846" s="15">
        <f>IF(OR(D846="",C846=""),"",D846*C846)</f>
        <v/>
      </c>
      <c r="F846" s="15">
        <f>IF(E846="","",IF(F845="",1,F845*(1+E846)))</f>
        <v/>
      </c>
      <c r="G846" s="15">
        <f>IF(E846="","",IF(G845="",1,G845*(1+C846)))</f>
        <v/>
      </c>
      <c r="H846" s="15">
        <f>IF(F846="","",IF(H845="",F846,MAX(H845,F846)))</f>
        <v/>
      </c>
      <c r="I846">
        <f>IF(OR(F846="",H846=""),"",F846/H846-1)</f>
        <v/>
      </c>
      <c r="J846">
        <f>IF(G846="","",IF(J845="",G846,MAX(J845,G846)))</f>
        <v/>
      </c>
      <c r="K846">
        <f>IF(OR(G846="",J846=""),"",G846/J846-1)</f>
        <v/>
      </c>
    </row>
    <row r="847">
      <c r="A847" s="14">
        <f>原始数据_周度!A847</f>
        <v/>
      </c>
      <c r="B847" s="15">
        <f>原始数据_周度!B847</f>
        <v/>
      </c>
      <c r="C847" s="15">
        <f>IFERROR(B847/B846-1,"")</f>
        <v/>
      </c>
      <c r="D847" s="15">
        <f>IFERROR(评分与状态_周度!F863,"")</f>
        <v/>
      </c>
      <c r="E847" s="15">
        <f>IF(OR(D847="",C847=""),"",D847*C847)</f>
        <v/>
      </c>
      <c r="F847" s="15">
        <f>IF(E847="","",IF(F846="",1,F846*(1+E847)))</f>
        <v/>
      </c>
      <c r="G847" s="15">
        <f>IF(E847="","",IF(G846="",1,G846*(1+C847)))</f>
        <v/>
      </c>
      <c r="H847" s="15">
        <f>IF(F847="","",IF(H846="",F847,MAX(H846,F847)))</f>
        <v/>
      </c>
      <c r="I847">
        <f>IF(OR(F847="",H847=""),"",F847/H847-1)</f>
        <v/>
      </c>
      <c r="J847">
        <f>IF(G847="","",IF(J846="",G847,MAX(J846,G847)))</f>
        <v/>
      </c>
      <c r="K847">
        <f>IF(OR(G847="",J847=""),"",G847/J847-1)</f>
        <v/>
      </c>
    </row>
    <row r="848">
      <c r="A848" s="14">
        <f>原始数据_周度!A848</f>
        <v/>
      </c>
      <c r="B848" s="15">
        <f>原始数据_周度!B848</f>
        <v/>
      </c>
      <c r="C848" s="15">
        <f>IFERROR(B848/B847-1,"")</f>
        <v/>
      </c>
      <c r="D848" s="15">
        <f>IFERROR(评分与状态_周度!F864,"")</f>
        <v/>
      </c>
      <c r="E848" s="15">
        <f>IF(OR(D848="",C848=""),"",D848*C848)</f>
        <v/>
      </c>
      <c r="F848" s="15">
        <f>IF(E848="","",IF(F847="",1,F847*(1+E848)))</f>
        <v/>
      </c>
      <c r="G848" s="15">
        <f>IF(E848="","",IF(G847="",1,G847*(1+C848)))</f>
        <v/>
      </c>
      <c r="H848" s="15">
        <f>IF(F848="","",IF(H847="",F848,MAX(H847,F848)))</f>
        <v/>
      </c>
      <c r="I848">
        <f>IF(OR(F848="",H848=""),"",F848/H848-1)</f>
        <v/>
      </c>
      <c r="J848">
        <f>IF(G848="","",IF(J847="",G848,MAX(J847,G848)))</f>
        <v/>
      </c>
      <c r="K848">
        <f>IF(OR(G848="",J848=""),"",G848/J848-1)</f>
        <v/>
      </c>
    </row>
    <row r="849">
      <c r="A849" s="14">
        <f>原始数据_周度!A849</f>
        <v/>
      </c>
      <c r="B849" s="15">
        <f>原始数据_周度!B849</f>
        <v/>
      </c>
      <c r="C849" s="15">
        <f>IFERROR(B849/B848-1,"")</f>
        <v/>
      </c>
      <c r="D849" s="15">
        <f>IFERROR(评分与状态_周度!F865,"")</f>
        <v/>
      </c>
      <c r="E849" s="15">
        <f>IF(OR(D849="",C849=""),"",D849*C849)</f>
        <v/>
      </c>
      <c r="F849" s="15">
        <f>IF(E849="","",IF(F848="",1,F848*(1+E849)))</f>
        <v/>
      </c>
      <c r="G849" s="15">
        <f>IF(E849="","",IF(G848="",1,G848*(1+C849)))</f>
        <v/>
      </c>
      <c r="H849" s="15">
        <f>IF(F849="","",IF(H848="",F849,MAX(H848,F849)))</f>
        <v/>
      </c>
      <c r="I849">
        <f>IF(OR(F849="",H849=""),"",F849/H849-1)</f>
        <v/>
      </c>
      <c r="J849">
        <f>IF(G849="","",IF(J848="",G849,MAX(J848,G849)))</f>
        <v/>
      </c>
      <c r="K849">
        <f>IF(OR(G849="",J849=""),"",G849/J849-1)</f>
        <v/>
      </c>
    </row>
    <row r="850">
      <c r="A850" s="14">
        <f>原始数据_周度!A850</f>
        <v/>
      </c>
      <c r="B850" s="15">
        <f>原始数据_周度!B850</f>
        <v/>
      </c>
      <c r="C850" s="15">
        <f>IFERROR(B850/B849-1,"")</f>
        <v/>
      </c>
      <c r="D850" s="15">
        <f>IFERROR(评分与状态_周度!F866,"")</f>
        <v/>
      </c>
      <c r="E850" s="15">
        <f>IF(OR(D850="",C850=""),"",D850*C850)</f>
        <v/>
      </c>
      <c r="F850" s="15">
        <f>IF(E850="","",IF(F849="",1,F849*(1+E850)))</f>
        <v/>
      </c>
      <c r="G850" s="15">
        <f>IF(E850="","",IF(G849="",1,G849*(1+C850)))</f>
        <v/>
      </c>
      <c r="H850" s="15">
        <f>IF(F850="","",IF(H849="",F850,MAX(H849,F850)))</f>
        <v/>
      </c>
      <c r="I850">
        <f>IF(OR(F850="",H850=""),"",F850/H850-1)</f>
        <v/>
      </c>
      <c r="J850">
        <f>IF(G850="","",IF(J849="",G850,MAX(J849,G850)))</f>
        <v/>
      </c>
      <c r="K850">
        <f>IF(OR(G850="",J850=""),"",G850/J850-1)</f>
        <v/>
      </c>
    </row>
    <row r="851">
      <c r="A851" s="14">
        <f>原始数据_周度!A851</f>
        <v/>
      </c>
      <c r="B851" s="15">
        <f>原始数据_周度!B851</f>
        <v/>
      </c>
      <c r="C851" s="15">
        <f>IFERROR(B851/B850-1,"")</f>
        <v/>
      </c>
      <c r="D851" s="15">
        <f>IFERROR(评分与状态_周度!F867,"")</f>
        <v/>
      </c>
      <c r="E851" s="15">
        <f>IF(OR(D851="",C851=""),"",D851*C851)</f>
        <v/>
      </c>
      <c r="F851" s="15">
        <f>IF(E851="","",IF(F850="",1,F850*(1+E851)))</f>
        <v/>
      </c>
      <c r="G851" s="15">
        <f>IF(E851="","",IF(G850="",1,G850*(1+C851)))</f>
        <v/>
      </c>
      <c r="H851" s="15">
        <f>IF(F851="","",IF(H850="",F851,MAX(H850,F851)))</f>
        <v/>
      </c>
      <c r="I851">
        <f>IF(OR(F851="",H851=""),"",F851/H851-1)</f>
        <v/>
      </c>
      <c r="J851">
        <f>IF(G851="","",IF(J850="",G851,MAX(J850,G851)))</f>
        <v/>
      </c>
      <c r="K851">
        <f>IF(OR(G851="",J851=""),"",G851/J851-1)</f>
        <v/>
      </c>
    </row>
    <row r="852">
      <c r="A852" s="14">
        <f>原始数据_周度!A852</f>
        <v/>
      </c>
      <c r="B852" s="15">
        <f>原始数据_周度!B852</f>
        <v/>
      </c>
      <c r="C852" s="15">
        <f>IFERROR(B852/B851-1,"")</f>
        <v/>
      </c>
      <c r="D852" s="15">
        <f>IFERROR(评分与状态_周度!F868,"")</f>
        <v/>
      </c>
      <c r="E852" s="15">
        <f>IF(OR(D852="",C852=""),"",D852*C852)</f>
        <v/>
      </c>
      <c r="F852" s="15">
        <f>IF(E852="","",IF(F851="",1,F851*(1+E852)))</f>
        <v/>
      </c>
      <c r="G852" s="15">
        <f>IF(E852="","",IF(G851="",1,G851*(1+C852)))</f>
        <v/>
      </c>
      <c r="H852" s="15">
        <f>IF(F852="","",IF(H851="",F852,MAX(H851,F852)))</f>
        <v/>
      </c>
      <c r="I852">
        <f>IF(OR(F852="",H852=""),"",F852/H852-1)</f>
        <v/>
      </c>
      <c r="J852">
        <f>IF(G852="","",IF(J851="",G852,MAX(J851,G852)))</f>
        <v/>
      </c>
      <c r="K852">
        <f>IF(OR(G852="",J852=""),"",G852/J852-1)</f>
        <v/>
      </c>
    </row>
    <row r="853">
      <c r="A853" s="14">
        <f>原始数据_周度!A853</f>
        <v/>
      </c>
      <c r="B853" s="15">
        <f>原始数据_周度!B853</f>
        <v/>
      </c>
      <c r="C853" s="15">
        <f>IFERROR(B853/B852-1,"")</f>
        <v/>
      </c>
      <c r="D853" s="15">
        <f>IFERROR(评分与状态_周度!F869,"")</f>
        <v/>
      </c>
      <c r="E853" s="15">
        <f>IF(OR(D853="",C853=""),"",D853*C853)</f>
        <v/>
      </c>
      <c r="F853" s="15">
        <f>IF(E853="","",IF(F852="",1,F852*(1+E853)))</f>
        <v/>
      </c>
      <c r="G853" s="15">
        <f>IF(E853="","",IF(G852="",1,G852*(1+C853)))</f>
        <v/>
      </c>
      <c r="H853" s="15">
        <f>IF(F853="","",IF(H852="",F853,MAX(H852,F853)))</f>
        <v/>
      </c>
      <c r="I853">
        <f>IF(OR(F853="",H853=""),"",F853/H853-1)</f>
        <v/>
      </c>
      <c r="J853">
        <f>IF(G853="","",IF(J852="",G853,MAX(J852,G853)))</f>
        <v/>
      </c>
      <c r="K853">
        <f>IF(OR(G853="",J853=""),"",G853/J853-1)</f>
        <v/>
      </c>
    </row>
    <row r="854">
      <c r="A854" s="14">
        <f>原始数据_周度!A854</f>
        <v/>
      </c>
      <c r="B854" s="15">
        <f>原始数据_周度!B854</f>
        <v/>
      </c>
      <c r="C854" s="15">
        <f>IFERROR(B854/B853-1,"")</f>
        <v/>
      </c>
      <c r="D854" s="15">
        <f>IFERROR(评分与状态_周度!F870,"")</f>
        <v/>
      </c>
      <c r="E854" s="15">
        <f>IF(OR(D854="",C854=""),"",D854*C854)</f>
        <v/>
      </c>
      <c r="F854" s="15">
        <f>IF(E854="","",IF(F853="",1,F853*(1+E854)))</f>
        <v/>
      </c>
      <c r="G854" s="15">
        <f>IF(E854="","",IF(G853="",1,G853*(1+C854)))</f>
        <v/>
      </c>
      <c r="H854" s="15">
        <f>IF(F854="","",IF(H853="",F854,MAX(H853,F854)))</f>
        <v/>
      </c>
      <c r="I854">
        <f>IF(OR(F854="",H854=""),"",F854/H854-1)</f>
        <v/>
      </c>
      <c r="J854">
        <f>IF(G854="","",IF(J853="",G854,MAX(J853,G854)))</f>
        <v/>
      </c>
      <c r="K854">
        <f>IF(OR(G854="",J854=""),"",G854/J854-1)</f>
        <v/>
      </c>
    </row>
    <row r="855">
      <c r="A855" s="14">
        <f>原始数据_周度!A855</f>
        <v/>
      </c>
      <c r="B855" s="15">
        <f>原始数据_周度!B855</f>
        <v/>
      </c>
      <c r="C855" s="15">
        <f>IFERROR(B855/B854-1,"")</f>
        <v/>
      </c>
      <c r="D855" s="15">
        <f>IFERROR(评分与状态_周度!F871,"")</f>
        <v/>
      </c>
      <c r="E855" s="15">
        <f>IF(OR(D855="",C855=""),"",D855*C855)</f>
        <v/>
      </c>
      <c r="F855" s="15">
        <f>IF(E855="","",IF(F854="",1,F854*(1+E855)))</f>
        <v/>
      </c>
      <c r="G855" s="15">
        <f>IF(E855="","",IF(G854="",1,G854*(1+C855)))</f>
        <v/>
      </c>
      <c r="H855" s="15">
        <f>IF(F855="","",IF(H854="",F855,MAX(H854,F855)))</f>
        <v/>
      </c>
      <c r="I855">
        <f>IF(OR(F855="",H855=""),"",F855/H855-1)</f>
        <v/>
      </c>
      <c r="J855">
        <f>IF(G855="","",IF(J854="",G855,MAX(J854,G855)))</f>
        <v/>
      </c>
      <c r="K855">
        <f>IF(OR(G855="",J855=""),"",G855/J855-1)</f>
        <v/>
      </c>
    </row>
    <row r="856">
      <c r="A856" s="14">
        <f>原始数据_周度!A856</f>
        <v/>
      </c>
      <c r="B856" s="15">
        <f>原始数据_周度!B856</f>
        <v/>
      </c>
      <c r="C856" s="15">
        <f>IFERROR(B856/B855-1,"")</f>
        <v/>
      </c>
      <c r="D856" s="15">
        <f>IFERROR(评分与状态_周度!F872,"")</f>
        <v/>
      </c>
      <c r="E856" s="15">
        <f>IF(OR(D856="",C856=""),"",D856*C856)</f>
        <v/>
      </c>
      <c r="F856" s="15">
        <f>IF(E856="","",IF(F855="",1,F855*(1+E856)))</f>
        <v/>
      </c>
      <c r="G856" s="15">
        <f>IF(E856="","",IF(G855="",1,G855*(1+C856)))</f>
        <v/>
      </c>
      <c r="H856" s="15">
        <f>IF(F856="","",IF(H855="",F856,MAX(H855,F856)))</f>
        <v/>
      </c>
      <c r="I856">
        <f>IF(OR(F856="",H856=""),"",F856/H856-1)</f>
        <v/>
      </c>
      <c r="J856">
        <f>IF(G856="","",IF(J855="",G856,MAX(J855,G856)))</f>
        <v/>
      </c>
      <c r="K856">
        <f>IF(OR(G856="",J856=""),"",G856/J856-1)</f>
        <v/>
      </c>
    </row>
    <row r="857">
      <c r="A857" s="14">
        <f>原始数据_周度!A857</f>
        <v/>
      </c>
      <c r="B857" s="15">
        <f>原始数据_周度!B857</f>
        <v/>
      </c>
      <c r="C857" s="15">
        <f>IFERROR(B857/B856-1,"")</f>
        <v/>
      </c>
      <c r="D857" s="15">
        <f>IFERROR(评分与状态_周度!F873,"")</f>
        <v/>
      </c>
      <c r="E857" s="15">
        <f>IF(OR(D857="",C857=""),"",D857*C857)</f>
        <v/>
      </c>
      <c r="F857" s="15">
        <f>IF(E857="","",IF(F856="",1,F856*(1+E857)))</f>
        <v/>
      </c>
      <c r="G857" s="15">
        <f>IF(E857="","",IF(G856="",1,G856*(1+C857)))</f>
        <v/>
      </c>
      <c r="H857" s="15">
        <f>IF(F857="","",IF(H856="",F857,MAX(H856,F857)))</f>
        <v/>
      </c>
      <c r="I857">
        <f>IF(OR(F857="",H857=""),"",F857/H857-1)</f>
        <v/>
      </c>
      <c r="J857">
        <f>IF(G857="","",IF(J856="",G857,MAX(J856,G857)))</f>
        <v/>
      </c>
      <c r="K857">
        <f>IF(OR(G857="",J857=""),"",G857/J857-1)</f>
        <v/>
      </c>
    </row>
    <row r="858">
      <c r="A858" s="14">
        <f>原始数据_周度!A858</f>
        <v/>
      </c>
      <c r="B858" s="15">
        <f>原始数据_周度!B858</f>
        <v/>
      </c>
      <c r="C858" s="15">
        <f>IFERROR(B858/B857-1,"")</f>
        <v/>
      </c>
      <c r="D858" s="15">
        <f>IFERROR(评分与状态_周度!F874,"")</f>
        <v/>
      </c>
      <c r="E858" s="15">
        <f>IF(OR(D858="",C858=""),"",D858*C858)</f>
        <v/>
      </c>
      <c r="F858" s="15">
        <f>IF(E858="","",IF(F857="",1,F857*(1+E858)))</f>
        <v/>
      </c>
      <c r="G858" s="15">
        <f>IF(E858="","",IF(G857="",1,G857*(1+C858)))</f>
        <v/>
      </c>
      <c r="H858" s="15">
        <f>IF(F858="","",IF(H857="",F858,MAX(H857,F858)))</f>
        <v/>
      </c>
      <c r="I858">
        <f>IF(OR(F858="",H858=""),"",F858/H858-1)</f>
        <v/>
      </c>
      <c r="J858">
        <f>IF(G858="","",IF(J857="",G858,MAX(J857,G858)))</f>
        <v/>
      </c>
      <c r="K858">
        <f>IF(OR(G858="",J858=""),"",G858/J858-1)</f>
        <v/>
      </c>
    </row>
    <row r="859">
      <c r="A859" s="14">
        <f>原始数据_周度!A859</f>
        <v/>
      </c>
      <c r="B859" s="15">
        <f>原始数据_周度!B859</f>
        <v/>
      </c>
      <c r="C859" s="15">
        <f>IFERROR(B859/B858-1,"")</f>
        <v/>
      </c>
      <c r="D859" s="15">
        <f>IFERROR(评分与状态_周度!F875,"")</f>
        <v/>
      </c>
      <c r="E859" s="15">
        <f>IF(OR(D859="",C859=""),"",D859*C859)</f>
        <v/>
      </c>
      <c r="F859" s="15">
        <f>IF(E859="","",IF(F858="",1,F858*(1+E859)))</f>
        <v/>
      </c>
      <c r="G859" s="15">
        <f>IF(E859="","",IF(G858="",1,G858*(1+C859)))</f>
        <v/>
      </c>
      <c r="H859" s="15">
        <f>IF(F859="","",IF(H858="",F859,MAX(H858,F859)))</f>
        <v/>
      </c>
      <c r="I859">
        <f>IF(OR(F859="",H859=""),"",F859/H859-1)</f>
        <v/>
      </c>
      <c r="J859">
        <f>IF(G859="","",IF(J858="",G859,MAX(J858,G859)))</f>
        <v/>
      </c>
      <c r="K859">
        <f>IF(OR(G859="",J859=""),"",G859/J859-1)</f>
        <v/>
      </c>
    </row>
    <row r="860">
      <c r="A860" s="14">
        <f>原始数据_周度!A860</f>
        <v/>
      </c>
      <c r="B860" s="15">
        <f>原始数据_周度!B860</f>
        <v/>
      </c>
      <c r="C860" s="15">
        <f>IFERROR(B860/B859-1,"")</f>
        <v/>
      </c>
      <c r="D860" s="15">
        <f>IFERROR(评分与状态_周度!F876,"")</f>
        <v/>
      </c>
      <c r="E860" s="15">
        <f>IF(OR(D860="",C860=""),"",D860*C860)</f>
        <v/>
      </c>
      <c r="F860" s="15">
        <f>IF(E860="","",IF(F859="",1,F859*(1+E860)))</f>
        <v/>
      </c>
      <c r="G860" s="15">
        <f>IF(E860="","",IF(G859="",1,G859*(1+C860)))</f>
        <v/>
      </c>
      <c r="H860" s="15">
        <f>IF(F860="","",IF(H859="",F860,MAX(H859,F860)))</f>
        <v/>
      </c>
      <c r="I860">
        <f>IF(OR(F860="",H860=""),"",F860/H860-1)</f>
        <v/>
      </c>
      <c r="J860">
        <f>IF(G860="","",IF(J859="",G860,MAX(J859,G860)))</f>
        <v/>
      </c>
      <c r="K860">
        <f>IF(OR(G860="",J860=""),"",G860/J860-1)</f>
        <v/>
      </c>
    </row>
    <row r="861">
      <c r="A861" s="14">
        <f>原始数据_周度!A861</f>
        <v/>
      </c>
      <c r="B861" s="15">
        <f>原始数据_周度!B861</f>
        <v/>
      </c>
      <c r="C861" s="15">
        <f>IFERROR(B861/B860-1,"")</f>
        <v/>
      </c>
      <c r="D861" s="15">
        <f>IFERROR(评分与状态_周度!F877,"")</f>
        <v/>
      </c>
      <c r="E861" s="15">
        <f>IF(OR(D861="",C861=""),"",D861*C861)</f>
        <v/>
      </c>
      <c r="F861" s="15">
        <f>IF(E861="","",IF(F860="",1,F860*(1+E861)))</f>
        <v/>
      </c>
      <c r="G861" s="15">
        <f>IF(E861="","",IF(G860="",1,G860*(1+C861)))</f>
        <v/>
      </c>
      <c r="H861" s="15">
        <f>IF(F861="","",IF(H860="",F861,MAX(H860,F861)))</f>
        <v/>
      </c>
      <c r="I861">
        <f>IF(OR(F861="",H861=""),"",F861/H861-1)</f>
        <v/>
      </c>
      <c r="J861">
        <f>IF(G861="","",IF(J860="",G861,MAX(J860,G861)))</f>
        <v/>
      </c>
      <c r="K861">
        <f>IF(OR(G861="",J861=""),"",G861/J861-1)</f>
        <v/>
      </c>
    </row>
    <row r="862">
      <c r="A862" s="14">
        <f>原始数据_周度!A862</f>
        <v/>
      </c>
      <c r="B862" s="15">
        <f>原始数据_周度!B862</f>
        <v/>
      </c>
      <c r="C862" s="15">
        <f>IFERROR(B862/B861-1,"")</f>
        <v/>
      </c>
      <c r="D862" s="15">
        <f>IFERROR(评分与状态_周度!F878,"")</f>
        <v/>
      </c>
      <c r="E862" s="15">
        <f>IF(OR(D862="",C862=""),"",D862*C862)</f>
        <v/>
      </c>
      <c r="F862" s="15">
        <f>IF(E862="","",IF(F861="",1,F861*(1+E862)))</f>
        <v/>
      </c>
      <c r="G862" s="15">
        <f>IF(E862="","",IF(G861="",1,G861*(1+C862)))</f>
        <v/>
      </c>
      <c r="H862" s="15">
        <f>IF(F862="","",IF(H861="",F862,MAX(H861,F862)))</f>
        <v/>
      </c>
      <c r="I862">
        <f>IF(OR(F862="",H862=""),"",F862/H862-1)</f>
        <v/>
      </c>
      <c r="J862">
        <f>IF(G862="","",IF(J861="",G862,MAX(J861,G862)))</f>
        <v/>
      </c>
      <c r="K862">
        <f>IF(OR(G862="",J862=""),"",G862/J862-1)</f>
        <v/>
      </c>
    </row>
    <row r="863">
      <c r="A863" s="14">
        <f>原始数据_周度!A863</f>
        <v/>
      </c>
      <c r="B863" s="15">
        <f>原始数据_周度!B863</f>
        <v/>
      </c>
      <c r="C863" s="15">
        <f>IFERROR(B863/B862-1,"")</f>
        <v/>
      </c>
      <c r="D863" s="15">
        <f>IFERROR(评分与状态_周度!F879,"")</f>
        <v/>
      </c>
      <c r="E863" s="15">
        <f>IF(OR(D863="",C863=""),"",D863*C863)</f>
        <v/>
      </c>
      <c r="F863" s="15">
        <f>IF(E863="","",IF(F862="",1,F862*(1+E863)))</f>
        <v/>
      </c>
      <c r="G863" s="15">
        <f>IF(E863="","",IF(G862="",1,G862*(1+C863)))</f>
        <v/>
      </c>
      <c r="H863" s="15">
        <f>IF(F863="","",IF(H862="",F863,MAX(H862,F863)))</f>
        <v/>
      </c>
      <c r="I863">
        <f>IF(OR(F863="",H863=""),"",F863/H863-1)</f>
        <v/>
      </c>
      <c r="J863">
        <f>IF(G863="","",IF(J862="",G863,MAX(J862,G863)))</f>
        <v/>
      </c>
      <c r="K863">
        <f>IF(OR(G863="",J863=""),"",G863/J863-1)</f>
        <v/>
      </c>
    </row>
    <row r="864">
      <c r="A864" s="14">
        <f>原始数据_周度!A864</f>
        <v/>
      </c>
      <c r="B864" s="15">
        <f>原始数据_周度!B864</f>
        <v/>
      </c>
      <c r="C864" s="15">
        <f>IFERROR(B864/B863-1,"")</f>
        <v/>
      </c>
      <c r="D864" s="15">
        <f>IFERROR(评分与状态_周度!F880,"")</f>
        <v/>
      </c>
      <c r="E864" s="15">
        <f>IF(OR(D864="",C864=""),"",D864*C864)</f>
        <v/>
      </c>
      <c r="F864" s="15">
        <f>IF(E864="","",IF(F863="",1,F863*(1+E864)))</f>
        <v/>
      </c>
      <c r="G864" s="15">
        <f>IF(E864="","",IF(G863="",1,G863*(1+C864)))</f>
        <v/>
      </c>
      <c r="H864" s="15">
        <f>IF(F864="","",IF(H863="",F864,MAX(H863,F864)))</f>
        <v/>
      </c>
      <c r="I864">
        <f>IF(OR(F864="",H864=""),"",F864/H864-1)</f>
        <v/>
      </c>
      <c r="J864">
        <f>IF(G864="","",IF(J863="",G864,MAX(J863,G864)))</f>
        <v/>
      </c>
      <c r="K864">
        <f>IF(OR(G864="",J864=""),"",G864/J864-1)</f>
        <v/>
      </c>
    </row>
    <row r="865">
      <c r="A865" s="14">
        <f>原始数据_周度!A865</f>
        <v/>
      </c>
      <c r="B865" s="15">
        <f>原始数据_周度!B865</f>
        <v/>
      </c>
      <c r="C865" s="15">
        <f>IFERROR(B865/B864-1,"")</f>
        <v/>
      </c>
      <c r="D865" s="15">
        <f>IFERROR(评分与状态_周度!F881,"")</f>
        <v/>
      </c>
      <c r="E865" s="15">
        <f>IF(OR(D865="",C865=""),"",D865*C865)</f>
        <v/>
      </c>
      <c r="F865" s="15">
        <f>IF(E865="","",IF(F864="",1,F864*(1+E865)))</f>
        <v/>
      </c>
      <c r="G865" s="15">
        <f>IF(E865="","",IF(G864="",1,G864*(1+C865)))</f>
        <v/>
      </c>
      <c r="H865" s="15">
        <f>IF(F865="","",IF(H864="",F865,MAX(H864,F865)))</f>
        <v/>
      </c>
      <c r="I865">
        <f>IF(OR(F865="",H865=""),"",F865/H865-1)</f>
        <v/>
      </c>
      <c r="J865">
        <f>IF(G865="","",IF(J864="",G865,MAX(J864,G865)))</f>
        <v/>
      </c>
      <c r="K865">
        <f>IF(OR(G865="",J865=""),"",G865/J865-1)</f>
        <v/>
      </c>
    </row>
    <row r="866">
      <c r="A866" s="14">
        <f>原始数据_周度!A866</f>
        <v/>
      </c>
      <c r="B866" s="15">
        <f>原始数据_周度!B866</f>
        <v/>
      </c>
      <c r="C866" s="15">
        <f>IFERROR(B866/B865-1,"")</f>
        <v/>
      </c>
      <c r="D866" s="15">
        <f>IFERROR(评分与状态_周度!F882,"")</f>
        <v/>
      </c>
      <c r="E866" s="15">
        <f>IF(OR(D866="",C866=""),"",D866*C866)</f>
        <v/>
      </c>
      <c r="F866" s="15">
        <f>IF(E866="","",IF(F865="",1,F865*(1+E866)))</f>
        <v/>
      </c>
      <c r="G866" s="15">
        <f>IF(E866="","",IF(G865="",1,G865*(1+C866)))</f>
        <v/>
      </c>
      <c r="H866" s="15">
        <f>IF(F866="","",IF(H865="",F866,MAX(H865,F866)))</f>
        <v/>
      </c>
      <c r="I866">
        <f>IF(OR(F866="",H866=""),"",F866/H866-1)</f>
        <v/>
      </c>
      <c r="J866">
        <f>IF(G866="","",IF(J865="",G866,MAX(J865,G866)))</f>
        <v/>
      </c>
      <c r="K866">
        <f>IF(OR(G866="",J866=""),"",G866/J866-1)</f>
        <v/>
      </c>
    </row>
    <row r="867">
      <c r="A867" s="14">
        <f>原始数据_周度!A867</f>
        <v/>
      </c>
      <c r="B867" s="15">
        <f>原始数据_周度!B867</f>
        <v/>
      </c>
      <c r="C867" s="15">
        <f>IFERROR(B867/B866-1,"")</f>
        <v/>
      </c>
      <c r="D867" s="15">
        <f>IFERROR(评分与状态_周度!F883,"")</f>
        <v/>
      </c>
      <c r="E867" s="15">
        <f>IF(OR(D867="",C867=""),"",D867*C867)</f>
        <v/>
      </c>
      <c r="F867" s="15">
        <f>IF(E867="","",IF(F866="",1,F866*(1+E867)))</f>
        <v/>
      </c>
      <c r="G867" s="15">
        <f>IF(E867="","",IF(G866="",1,G866*(1+C867)))</f>
        <v/>
      </c>
      <c r="H867" s="15">
        <f>IF(F867="","",IF(H866="",F867,MAX(H866,F867)))</f>
        <v/>
      </c>
      <c r="I867">
        <f>IF(OR(F867="",H867=""),"",F867/H867-1)</f>
        <v/>
      </c>
      <c r="J867">
        <f>IF(G867="","",IF(J866="",G867,MAX(J866,G867)))</f>
        <v/>
      </c>
      <c r="K867">
        <f>IF(OR(G867="",J867=""),"",G867/J867-1)</f>
        <v/>
      </c>
    </row>
    <row r="868">
      <c r="A868" s="14">
        <f>原始数据_周度!A868</f>
        <v/>
      </c>
      <c r="B868" s="15">
        <f>原始数据_周度!B868</f>
        <v/>
      </c>
      <c r="C868" s="15">
        <f>IFERROR(B868/B867-1,"")</f>
        <v/>
      </c>
      <c r="D868" s="15">
        <f>IFERROR(评分与状态_周度!F884,"")</f>
        <v/>
      </c>
      <c r="E868" s="15">
        <f>IF(OR(D868="",C868=""),"",D868*C868)</f>
        <v/>
      </c>
      <c r="F868" s="15">
        <f>IF(E868="","",IF(F867="",1,F867*(1+E868)))</f>
        <v/>
      </c>
      <c r="G868" s="15">
        <f>IF(E868="","",IF(G867="",1,G867*(1+C868)))</f>
        <v/>
      </c>
      <c r="H868" s="15">
        <f>IF(F868="","",IF(H867="",F868,MAX(H867,F868)))</f>
        <v/>
      </c>
      <c r="I868">
        <f>IF(OR(F868="",H868=""),"",F868/H868-1)</f>
        <v/>
      </c>
      <c r="J868">
        <f>IF(G868="","",IF(J867="",G868,MAX(J867,G868)))</f>
        <v/>
      </c>
      <c r="K868">
        <f>IF(OR(G868="",J868=""),"",G868/J868-1)</f>
        <v/>
      </c>
    </row>
    <row r="869">
      <c r="A869" s="14">
        <f>原始数据_周度!A869</f>
        <v/>
      </c>
      <c r="B869" s="15">
        <f>原始数据_周度!B869</f>
        <v/>
      </c>
      <c r="C869" s="15">
        <f>IFERROR(B869/B868-1,"")</f>
        <v/>
      </c>
      <c r="D869" s="15">
        <f>IFERROR(评分与状态_周度!F885,"")</f>
        <v/>
      </c>
      <c r="E869" s="15">
        <f>IF(OR(D869="",C869=""),"",D869*C869)</f>
        <v/>
      </c>
      <c r="F869" s="15">
        <f>IF(E869="","",IF(F868="",1,F868*(1+E869)))</f>
        <v/>
      </c>
      <c r="G869" s="15">
        <f>IF(E869="","",IF(G868="",1,G868*(1+C869)))</f>
        <v/>
      </c>
      <c r="H869" s="15">
        <f>IF(F869="","",IF(H868="",F869,MAX(H868,F869)))</f>
        <v/>
      </c>
      <c r="I869">
        <f>IF(OR(F869="",H869=""),"",F869/H869-1)</f>
        <v/>
      </c>
      <c r="J869">
        <f>IF(G869="","",IF(J868="",G869,MAX(J868,G869)))</f>
        <v/>
      </c>
      <c r="K869">
        <f>IF(OR(G869="",J869=""),"",G869/J869-1)</f>
        <v/>
      </c>
    </row>
    <row r="870">
      <c r="A870" s="14">
        <f>原始数据_周度!A870</f>
        <v/>
      </c>
      <c r="B870" s="15">
        <f>原始数据_周度!B870</f>
        <v/>
      </c>
      <c r="C870" s="15">
        <f>IFERROR(B870/B869-1,"")</f>
        <v/>
      </c>
      <c r="D870" s="15">
        <f>IFERROR(评分与状态_周度!F886,"")</f>
        <v/>
      </c>
      <c r="E870" s="15">
        <f>IF(OR(D870="",C870=""),"",D870*C870)</f>
        <v/>
      </c>
      <c r="F870" s="15">
        <f>IF(E870="","",IF(F869="",1,F869*(1+E870)))</f>
        <v/>
      </c>
      <c r="G870" s="15">
        <f>IF(E870="","",IF(G869="",1,G869*(1+C870)))</f>
        <v/>
      </c>
      <c r="H870" s="15">
        <f>IF(F870="","",IF(H869="",F870,MAX(H869,F870)))</f>
        <v/>
      </c>
      <c r="I870">
        <f>IF(OR(F870="",H870=""),"",F870/H870-1)</f>
        <v/>
      </c>
      <c r="J870">
        <f>IF(G870="","",IF(J869="",G870,MAX(J869,G870)))</f>
        <v/>
      </c>
      <c r="K870">
        <f>IF(OR(G870="",J870=""),"",G870/J870-1)</f>
        <v/>
      </c>
    </row>
    <row r="871">
      <c r="A871" s="14">
        <f>原始数据_周度!A871</f>
        <v/>
      </c>
      <c r="B871" s="15">
        <f>原始数据_周度!B871</f>
        <v/>
      </c>
      <c r="C871" s="15">
        <f>IFERROR(B871/B870-1,"")</f>
        <v/>
      </c>
      <c r="D871" s="15">
        <f>IFERROR(评分与状态_周度!F887,"")</f>
        <v/>
      </c>
      <c r="E871" s="15">
        <f>IF(OR(D871="",C871=""),"",D871*C871)</f>
        <v/>
      </c>
      <c r="F871" s="15">
        <f>IF(E871="","",IF(F870="",1,F870*(1+E871)))</f>
        <v/>
      </c>
      <c r="G871" s="15">
        <f>IF(E871="","",IF(G870="",1,G870*(1+C871)))</f>
        <v/>
      </c>
      <c r="H871" s="15">
        <f>IF(F871="","",IF(H870="",F871,MAX(H870,F871)))</f>
        <v/>
      </c>
      <c r="I871">
        <f>IF(OR(F871="",H871=""),"",F871/H871-1)</f>
        <v/>
      </c>
      <c r="J871">
        <f>IF(G871="","",IF(J870="",G871,MAX(J870,G871)))</f>
        <v/>
      </c>
      <c r="K871">
        <f>IF(OR(G871="",J871=""),"",G871/J871-1)</f>
        <v/>
      </c>
    </row>
    <row r="872">
      <c r="A872" s="14">
        <f>原始数据_周度!A872</f>
        <v/>
      </c>
      <c r="B872" s="15">
        <f>原始数据_周度!B872</f>
        <v/>
      </c>
      <c r="C872" s="15">
        <f>IFERROR(B872/B871-1,"")</f>
        <v/>
      </c>
      <c r="D872" s="15">
        <f>IFERROR(评分与状态_周度!F888,"")</f>
        <v/>
      </c>
      <c r="E872" s="15">
        <f>IF(OR(D872="",C872=""),"",D872*C872)</f>
        <v/>
      </c>
      <c r="F872" s="15">
        <f>IF(E872="","",IF(F871="",1,F871*(1+E872)))</f>
        <v/>
      </c>
      <c r="G872" s="15">
        <f>IF(E872="","",IF(G871="",1,G871*(1+C872)))</f>
        <v/>
      </c>
      <c r="H872" s="15">
        <f>IF(F872="","",IF(H871="",F872,MAX(H871,F872)))</f>
        <v/>
      </c>
      <c r="I872">
        <f>IF(OR(F872="",H872=""),"",F872/H872-1)</f>
        <v/>
      </c>
      <c r="J872">
        <f>IF(G872="","",IF(J871="",G872,MAX(J871,G872)))</f>
        <v/>
      </c>
      <c r="K872">
        <f>IF(OR(G872="",J872=""),"",G872/J872-1)</f>
        <v/>
      </c>
    </row>
    <row r="873">
      <c r="A873" s="14">
        <f>原始数据_周度!A873</f>
        <v/>
      </c>
      <c r="B873" s="15">
        <f>原始数据_周度!B873</f>
        <v/>
      </c>
      <c r="C873" s="15">
        <f>IFERROR(B873/B872-1,"")</f>
        <v/>
      </c>
      <c r="D873" s="15">
        <f>IFERROR(评分与状态_周度!F889,"")</f>
        <v/>
      </c>
      <c r="E873" s="15">
        <f>IF(OR(D873="",C873=""),"",D873*C873)</f>
        <v/>
      </c>
      <c r="F873" s="15">
        <f>IF(E873="","",IF(F872="",1,F872*(1+E873)))</f>
        <v/>
      </c>
      <c r="G873" s="15">
        <f>IF(E873="","",IF(G872="",1,G872*(1+C873)))</f>
        <v/>
      </c>
      <c r="H873" s="15">
        <f>IF(F873="","",IF(H872="",F873,MAX(H872,F873)))</f>
        <v/>
      </c>
      <c r="I873">
        <f>IF(OR(F873="",H873=""),"",F873/H873-1)</f>
        <v/>
      </c>
      <c r="J873">
        <f>IF(G873="","",IF(J872="",G873,MAX(J872,G873)))</f>
        <v/>
      </c>
      <c r="K873">
        <f>IF(OR(G873="",J873=""),"",G873/J873-1)</f>
        <v/>
      </c>
    </row>
    <row r="874">
      <c r="A874" s="14">
        <f>原始数据_周度!A874</f>
        <v/>
      </c>
      <c r="B874" s="15">
        <f>原始数据_周度!B874</f>
        <v/>
      </c>
      <c r="C874" s="15">
        <f>IFERROR(B874/B873-1,"")</f>
        <v/>
      </c>
      <c r="D874" s="15">
        <f>IFERROR(评分与状态_周度!F890,"")</f>
        <v/>
      </c>
      <c r="E874" s="15">
        <f>IF(OR(D874="",C874=""),"",D874*C874)</f>
        <v/>
      </c>
      <c r="F874" s="15">
        <f>IF(E874="","",IF(F873="",1,F873*(1+E874)))</f>
        <v/>
      </c>
      <c r="G874" s="15">
        <f>IF(E874="","",IF(G873="",1,G873*(1+C874)))</f>
        <v/>
      </c>
      <c r="H874" s="15">
        <f>IF(F874="","",IF(H873="",F874,MAX(H873,F874)))</f>
        <v/>
      </c>
      <c r="I874">
        <f>IF(OR(F874="",H874=""),"",F874/H874-1)</f>
        <v/>
      </c>
      <c r="J874">
        <f>IF(G874="","",IF(J873="",G874,MAX(J873,G874)))</f>
        <v/>
      </c>
      <c r="K874">
        <f>IF(OR(G874="",J874=""),"",G874/J874-1)</f>
        <v/>
      </c>
    </row>
    <row r="875">
      <c r="A875" s="14">
        <f>原始数据_周度!A875</f>
        <v/>
      </c>
      <c r="B875" s="15">
        <f>原始数据_周度!B875</f>
        <v/>
      </c>
      <c r="C875" s="15">
        <f>IFERROR(B875/B874-1,"")</f>
        <v/>
      </c>
      <c r="D875" s="15">
        <f>IFERROR(评分与状态_周度!F891,"")</f>
        <v/>
      </c>
      <c r="E875" s="15">
        <f>IF(OR(D875="",C875=""),"",D875*C875)</f>
        <v/>
      </c>
      <c r="F875" s="15">
        <f>IF(E875="","",IF(F874="",1,F874*(1+E875)))</f>
        <v/>
      </c>
      <c r="G875" s="15">
        <f>IF(E875="","",IF(G874="",1,G874*(1+C875)))</f>
        <v/>
      </c>
      <c r="H875" s="15">
        <f>IF(F875="","",IF(H874="",F875,MAX(H874,F875)))</f>
        <v/>
      </c>
      <c r="I875">
        <f>IF(OR(F875="",H875=""),"",F875/H875-1)</f>
        <v/>
      </c>
      <c r="J875">
        <f>IF(G875="","",IF(J874="",G875,MAX(J874,G875)))</f>
        <v/>
      </c>
      <c r="K875">
        <f>IF(OR(G875="",J875=""),"",G875/J875-1)</f>
        <v/>
      </c>
    </row>
    <row r="876">
      <c r="A876" s="14">
        <f>原始数据_周度!A876</f>
        <v/>
      </c>
      <c r="B876" s="15">
        <f>原始数据_周度!B876</f>
        <v/>
      </c>
      <c r="C876" s="15">
        <f>IFERROR(B876/B875-1,"")</f>
        <v/>
      </c>
      <c r="D876" s="15">
        <f>IFERROR(评分与状态_周度!F892,"")</f>
        <v/>
      </c>
      <c r="E876" s="15">
        <f>IF(OR(D876="",C876=""),"",D876*C876)</f>
        <v/>
      </c>
      <c r="F876" s="15">
        <f>IF(E876="","",IF(F875="",1,F875*(1+E876)))</f>
        <v/>
      </c>
      <c r="G876" s="15">
        <f>IF(E876="","",IF(G875="",1,G875*(1+C876)))</f>
        <v/>
      </c>
      <c r="H876" s="15">
        <f>IF(F876="","",IF(H875="",F876,MAX(H875,F876)))</f>
        <v/>
      </c>
      <c r="I876">
        <f>IF(OR(F876="",H876=""),"",F876/H876-1)</f>
        <v/>
      </c>
      <c r="J876">
        <f>IF(G876="","",IF(J875="",G876,MAX(J875,G876)))</f>
        <v/>
      </c>
      <c r="K876">
        <f>IF(OR(G876="",J876=""),"",G876/J876-1)</f>
        <v/>
      </c>
    </row>
    <row r="877">
      <c r="A877" s="14">
        <f>原始数据_周度!A877</f>
        <v/>
      </c>
      <c r="B877" s="15">
        <f>原始数据_周度!B877</f>
        <v/>
      </c>
      <c r="C877" s="15">
        <f>IFERROR(B877/B876-1,"")</f>
        <v/>
      </c>
      <c r="D877" s="15">
        <f>IFERROR(评分与状态_周度!F893,"")</f>
        <v/>
      </c>
      <c r="E877" s="15">
        <f>IF(OR(D877="",C877=""),"",D877*C877)</f>
        <v/>
      </c>
      <c r="F877" s="15">
        <f>IF(E877="","",IF(F876="",1,F876*(1+E877)))</f>
        <v/>
      </c>
      <c r="G877" s="15">
        <f>IF(E877="","",IF(G876="",1,G876*(1+C877)))</f>
        <v/>
      </c>
      <c r="H877" s="15">
        <f>IF(F877="","",IF(H876="",F877,MAX(H876,F877)))</f>
        <v/>
      </c>
      <c r="I877">
        <f>IF(OR(F877="",H877=""),"",F877/H877-1)</f>
        <v/>
      </c>
      <c r="J877">
        <f>IF(G877="","",IF(J876="",G877,MAX(J876,G877)))</f>
        <v/>
      </c>
      <c r="K877">
        <f>IF(OR(G877="",J877=""),"",G877/J877-1)</f>
        <v/>
      </c>
    </row>
    <row r="878">
      <c r="A878" s="14">
        <f>原始数据_周度!A878</f>
        <v/>
      </c>
      <c r="B878" s="15">
        <f>原始数据_周度!B878</f>
        <v/>
      </c>
      <c r="C878" s="15">
        <f>IFERROR(B878/B877-1,"")</f>
        <v/>
      </c>
      <c r="D878" s="15">
        <f>IFERROR(评分与状态_周度!F894,"")</f>
        <v/>
      </c>
      <c r="E878" s="15">
        <f>IF(OR(D878="",C878=""),"",D878*C878)</f>
        <v/>
      </c>
      <c r="F878" s="15">
        <f>IF(E878="","",IF(F877="",1,F877*(1+E878)))</f>
        <v/>
      </c>
      <c r="G878" s="15">
        <f>IF(E878="","",IF(G877="",1,G877*(1+C878)))</f>
        <v/>
      </c>
      <c r="H878" s="15">
        <f>IF(F878="","",IF(H877="",F878,MAX(H877,F878)))</f>
        <v/>
      </c>
      <c r="I878">
        <f>IF(OR(F878="",H878=""),"",F878/H878-1)</f>
        <v/>
      </c>
      <c r="J878">
        <f>IF(G878="","",IF(J877="",G878,MAX(J877,G878)))</f>
        <v/>
      </c>
      <c r="K878">
        <f>IF(OR(G878="",J878=""),"",G878/J878-1)</f>
        <v/>
      </c>
    </row>
    <row r="879">
      <c r="A879" s="14">
        <f>原始数据_周度!A879</f>
        <v/>
      </c>
      <c r="B879" s="15">
        <f>原始数据_周度!B879</f>
        <v/>
      </c>
      <c r="C879" s="15">
        <f>IFERROR(B879/B878-1,"")</f>
        <v/>
      </c>
      <c r="D879" s="15">
        <f>IFERROR(评分与状态_周度!F895,"")</f>
        <v/>
      </c>
      <c r="E879" s="15">
        <f>IF(OR(D879="",C879=""),"",D879*C879)</f>
        <v/>
      </c>
      <c r="F879" s="15">
        <f>IF(E879="","",IF(F878="",1,F878*(1+E879)))</f>
        <v/>
      </c>
      <c r="G879" s="15">
        <f>IF(E879="","",IF(G878="",1,G878*(1+C879)))</f>
        <v/>
      </c>
      <c r="H879" s="15">
        <f>IF(F879="","",IF(H878="",F879,MAX(H878,F879)))</f>
        <v/>
      </c>
      <c r="I879">
        <f>IF(OR(F879="",H879=""),"",F879/H879-1)</f>
        <v/>
      </c>
      <c r="J879">
        <f>IF(G879="","",IF(J878="",G879,MAX(J878,G879)))</f>
        <v/>
      </c>
      <c r="K879">
        <f>IF(OR(G879="",J879=""),"",G879/J879-1)</f>
        <v/>
      </c>
    </row>
    <row r="880">
      <c r="A880" s="14">
        <f>原始数据_周度!A880</f>
        <v/>
      </c>
      <c r="B880" s="15">
        <f>原始数据_周度!B880</f>
        <v/>
      </c>
      <c r="C880" s="15">
        <f>IFERROR(B880/B879-1,"")</f>
        <v/>
      </c>
      <c r="D880" s="15">
        <f>IFERROR(评分与状态_周度!F896,"")</f>
        <v/>
      </c>
      <c r="E880" s="15">
        <f>IF(OR(D880="",C880=""),"",D880*C880)</f>
        <v/>
      </c>
      <c r="F880" s="15">
        <f>IF(E880="","",IF(F879="",1,F879*(1+E880)))</f>
        <v/>
      </c>
      <c r="G880" s="15">
        <f>IF(E880="","",IF(G879="",1,G879*(1+C880)))</f>
        <v/>
      </c>
      <c r="H880" s="15">
        <f>IF(F880="","",IF(H879="",F880,MAX(H879,F880)))</f>
        <v/>
      </c>
      <c r="I880">
        <f>IF(OR(F880="",H880=""),"",F880/H880-1)</f>
        <v/>
      </c>
      <c r="J880">
        <f>IF(G880="","",IF(J879="",G880,MAX(J879,G880)))</f>
        <v/>
      </c>
      <c r="K880">
        <f>IF(OR(G880="",J880=""),"",G880/J880-1)</f>
        <v/>
      </c>
    </row>
    <row r="881">
      <c r="A881" s="14">
        <f>原始数据_周度!A881</f>
        <v/>
      </c>
      <c r="B881" s="15">
        <f>原始数据_周度!B881</f>
        <v/>
      </c>
      <c r="C881" s="15">
        <f>IFERROR(B881/B880-1,"")</f>
        <v/>
      </c>
      <c r="D881" s="15">
        <f>IFERROR(评分与状态_周度!F897,"")</f>
        <v/>
      </c>
      <c r="E881" s="15">
        <f>IF(OR(D881="",C881=""),"",D881*C881)</f>
        <v/>
      </c>
      <c r="F881" s="15">
        <f>IF(E881="","",IF(F880="",1,F880*(1+E881)))</f>
        <v/>
      </c>
      <c r="G881" s="15">
        <f>IF(E881="","",IF(G880="",1,G880*(1+C881)))</f>
        <v/>
      </c>
      <c r="H881" s="15">
        <f>IF(F881="","",IF(H880="",F881,MAX(H880,F881)))</f>
        <v/>
      </c>
      <c r="I881">
        <f>IF(OR(F881="",H881=""),"",F881/H881-1)</f>
        <v/>
      </c>
      <c r="J881">
        <f>IF(G881="","",IF(J880="",G881,MAX(J880,G881)))</f>
        <v/>
      </c>
      <c r="K881">
        <f>IF(OR(G881="",J881=""),"",G881/J881-1)</f>
        <v/>
      </c>
    </row>
    <row r="882">
      <c r="A882" s="14">
        <f>原始数据_周度!A882</f>
        <v/>
      </c>
      <c r="B882" s="15">
        <f>原始数据_周度!B882</f>
        <v/>
      </c>
      <c r="C882" s="15">
        <f>IFERROR(B882/B881-1,"")</f>
        <v/>
      </c>
      <c r="D882" s="15">
        <f>IFERROR(评分与状态_周度!F898,"")</f>
        <v/>
      </c>
      <c r="E882" s="15">
        <f>IF(OR(D882="",C882=""),"",D882*C882)</f>
        <v/>
      </c>
      <c r="F882" s="15">
        <f>IF(E882="","",IF(F881="",1,F881*(1+E882)))</f>
        <v/>
      </c>
      <c r="G882" s="15">
        <f>IF(E882="","",IF(G881="",1,G881*(1+C882)))</f>
        <v/>
      </c>
      <c r="H882" s="15">
        <f>IF(F882="","",IF(H881="",F882,MAX(H881,F882)))</f>
        <v/>
      </c>
      <c r="I882">
        <f>IF(OR(F882="",H882=""),"",F882/H882-1)</f>
        <v/>
      </c>
      <c r="J882">
        <f>IF(G882="","",IF(J881="",G882,MAX(J881,G882)))</f>
        <v/>
      </c>
      <c r="K882">
        <f>IF(OR(G882="",J882=""),"",G882/J882-1)</f>
        <v/>
      </c>
    </row>
    <row r="883">
      <c r="A883" s="14">
        <f>原始数据_周度!A883</f>
        <v/>
      </c>
      <c r="B883" s="15">
        <f>原始数据_周度!B883</f>
        <v/>
      </c>
      <c r="C883" s="15">
        <f>IFERROR(B883/B882-1,"")</f>
        <v/>
      </c>
      <c r="D883" s="15">
        <f>IFERROR(评分与状态_周度!F899,"")</f>
        <v/>
      </c>
      <c r="E883" s="15">
        <f>IF(OR(D883="",C883=""),"",D883*C883)</f>
        <v/>
      </c>
      <c r="F883" s="15">
        <f>IF(E883="","",IF(F882="",1,F882*(1+E883)))</f>
        <v/>
      </c>
      <c r="G883" s="15">
        <f>IF(E883="","",IF(G882="",1,G882*(1+C883)))</f>
        <v/>
      </c>
      <c r="H883" s="15">
        <f>IF(F883="","",IF(H882="",F883,MAX(H882,F883)))</f>
        <v/>
      </c>
      <c r="I883">
        <f>IF(OR(F883="",H883=""),"",F883/H883-1)</f>
        <v/>
      </c>
      <c r="J883">
        <f>IF(G883="","",IF(J882="",G883,MAX(J882,G883)))</f>
        <v/>
      </c>
      <c r="K883">
        <f>IF(OR(G883="",J883=""),"",G883/J883-1)</f>
        <v/>
      </c>
    </row>
    <row r="884">
      <c r="A884" s="14">
        <f>原始数据_周度!A884</f>
        <v/>
      </c>
      <c r="B884" s="15">
        <f>原始数据_周度!B884</f>
        <v/>
      </c>
      <c r="C884" s="15">
        <f>IFERROR(B884/B883-1,"")</f>
        <v/>
      </c>
      <c r="D884" s="15">
        <f>IFERROR(评分与状态_周度!F900,"")</f>
        <v/>
      </c>
      <c r="E884" s="15">
        <f>IF(OR(D884="",C884=""),"",D884*C884)</f>
        <v/>
      </c>
      <c r="F884" s="15">
        <f>IF(E884="","",IF(F883="",1,F883*(1+E884)))</f>
        <v/>
      </c>
      <c r="G884" s="15">
        <f>IF(E884="","",IF(G883="",1,G883*(1+C884)))</f>
        <v/>
      </c>
      <c r="H884" s="15">
        <f>IF(F884="","",IF(H883="",F884,MAX(H883,F884)))</f>
        <v/>
      </c>
      <c r="I884">
        <f>IF(OR(F884="",H884=""),"",F884/H884-1)</f>
        <v/>
      </c>
      <c r="J884">
        <f>IF(G884="","",IF(J883="",G884,MAX(J883,G884)))</f>
        <v/>
      </c>
      <c r="K884">
        <f>IF(OR(G884="",J884=""),"",G884/J884-1)</f>
        <v/>
      </c>
    </row>
    <row r="885">
      <c r="A885" s="14">
        <f>原始数据_周度!A885</f>
        <v/>
      </c>
      <c r="B885" s="15">
        <f>原始数据_周度!B885</f>
        <v/>
      </c>
      <c r="C885" s="15">
        <f>IFERROR(B885/B884-1,"")</f>
        <v/>
      </c>
      <c r="D885" s="15">
        <f>IFERROR(评分与状态_周度!F901,"")</f>
        <v/>
      </c>
      <c r="E885" s="15">
        <f>IF(OR(D885="",C885=""),"",D885*C885)</f>
        <v/>
      </c>
      <c r="F885" s="15">
        <f>IF(E885="","",IF(F884="",1,F884*(1+E885)))</f>
        <v/>
      </c>
      <c r="G885" s="15">
        <f>IF(E885="","",IF(G884="",1,G884*(1+C885)))</f>
        <v/>
      </c>
      <c r="H885" s="15">
        <f>IF(F885="","",IF(H884="",F885,MAX(H884,F885)))</f>
        <v/>
      </c>
      <c r="I885">
        <f>IF(OR(F885="",H885=""),"",F885/H885-1)</f>
        <v/>
      </c>
      <c r="J885">
        <f>IF(G885="","",IF(J884="",G885,MAX(J884,G885)))</f>
        <v/>
      </c>
      <c r="K885">
        <f>IF(OR(G885="",J885=""),"",G885/J885-1)</f>
        <v/>
      </c>
    </row>
    <row r="886">
      <c r="A886" s="14">
        <f>原始数据_周度!A886</f>
        <v/>
      </c>
      <c r="B886" s="15">
        <f>原始数据_周度!B886</f>
        <v/>
      </c>
      <c r="C886" s="15">
        <f>IFERROR(B886/B885-1,"")</f>
        <v/>
      </c>
      <c r="D886" s="15">
        <f>IFERROR(评分与状态_周度!F902,"")</f>
        <v/>
      </c>
      <c r="E886" s="15">
        <f>IF(OR(D886="",C886=""),"",D886*C886)</f>
        <v/>
      </c>
      <c r="F886" s="15">
        <f>IF(E886="","",IF(F885="",1,F885*(1+E886)))</f>
        <v/>
      </c>
      <c r="G886" s="15">
        <f>IF(E886="","",IF(G885="",1,G885*(1+C886)))</f>
        <v/>
      </c>
      <c r="H886" s="15">
        <f>IF(F886="","",IF(H885="",F886,MAX(H885,F886)))</f>
        <v/>
      </c>
      <c r="I886">
        <f>IF(OR(F886="",H886=""),"",F886/H886-1)</f>
        <v/>
      </c>
      <c r="J886">
        <f>IF(G886="","",IF(J885="",G886,MAX(J885,G886)))</f>
        <v/>
      </c>
      <c r="K886">
        <f>IF(OR(G886="",J886=""),"",G886/J886-1)</f>
        <v/>
      </c>
    </row>
    <row r="887">
      <c r="A887" s="14">
        <f>原始数据_周度!A887</f>
        <v/>
      </c>
      <c r="B887" s="15">
        <f>原始数据_周度!B887</f>
        <v/>
      </c>
      <c r="C887" s="15">
        <f>IFERROR(B887/B886-1,"")</f>
        <v/>
      </c>
      <c r="D887" s="15">
        <f>IFERROR(评分与状态_周度!F903,"")</f>
        <v/>
      </c>
      <c r="E887" s="15">
        <f>IF(OR(D887="",C887=""),"",D887*C887)</f>
        <v/>
      </c>
      <c r="F887" s="15">
        <f>IF(E887="","",IF(F886="",1,F886*(1+E887)))</f>
        <v/>
      </c>
      <c r="G887" s="15">
        <f>IF(E887="","",IF(G886="",1,G886*(1+C887)))</f>
        <v/>
      </c>
      <c r="H887" s="15">
        <f>IF(F887="","",IF(H886="",F887,MAX(H886,F887)))</f>
        <v/>
      </c>
      <c r="I887">
        <f>IF(OR(F887="",H887=""),"",F887/H887-1)</f>
        <v/>
      </c>
      <c r="J887">
        <f>IF(G887="","",IF(J886="",G887,MAX(J886,G887)))</f>
        <v/>
      </c>
      <c r="K887">
        <f>IF(OR(G887="",J887=""),"",G887/J887-1)</f>
        <v/>
      </c>
    </row>
    <row r="888">
      <c r="A888" s="14">
        <f>原始数据_周度!A888</f>
        <v/>
      </c>
      <c r="B888" s="15">
        <f>原始数据_周度!B888</f>
        <v/>
      </c>
      <c r="C888" s="15">
        <f>IFERROR(B888/B887-1,"")</f>
        <v/>
      </c>
      <c r="D888" s="15">
        <f>IFERROR(评分与状态_周度!F904,"")</f>
        <v/>
      </c>
      <c r="E888" s="15">
        <f>IF(OR(D888="",C888=""),"",D888*C888)</f>
        <v/>
      </c>
      <c r="F888" s="15">
        <f>IF(E888="","",IF(F887="",1,F887*(1+E888)))</f>
        <v/>
      </c>
      <c r="G888" s="15">
        <f>IF(E888="","",IF(G887="",1,G887*(1+C888)))</f>
        <v/>
      </c>
      <c r="H888" s="15">
        <f>IF(F888="","",IF(H887="",F888,MAX(H887,F888)))</f>
        <v/>
      </c>
      <c r="I888">
        <f>IF(OR(F888="",H888=""),"",F888/H888-1)</f>
        <v/>
      </c>
      <c r="J888">
        <f>IF(G888="","",IF(J887="",G888,MAX(J887,G888)))</f>
        <v/>
      </c>
      <c r="K888">
        <f>IF(OR(G888="",J888=""),"",G888/J888-1)</f>
        <v/>
      </c>
    </row>
    <row r="889">
      <c r="A889" s="14">
        <f>原始数据_周度!A889</f>
        <v/>
      </c>
      <c r="B889" s="15">
        <f>原始数据_周度!B889</f>
        <v/>
      </c>
      <c r="C889" s="15">
        <f>IFERROR(B889/B888-1,"")</f>
        <v/>
      </c>
      <c r="D889" s="15">
        <f>IFERROR(评分与状态_周度!F905,"")</f>
        <v/>
      </c>
      <c r="E889" s="15">
        <f>IF(OR(D889="",C889=""),"",D889*C889)</f>
        <v/>
      </c>
      <c r="F889" s="15">
        <f>IF(E889="","",IF(F888="",1,F888*(1+E889)))</f>
        <v/>
      </c>
      <c r="G889" s="15">
        <f>IF(E889="","",IF(G888="",1,G888*(1+C889)))</f>
        <v/>
      </c>
      <c r="H889" s="15">
        <f>IF(F889="","",IF(H888="",F889,MAX(H888,F889)))</f>
        <v/>
      </c>
      <c r="I889">
        <f>IF(OR(F889="",H889=""),"",F889/H889-1)</f>
        <v/>
      </c>
      <c r="J889">
        <f>IF(G889="","",IF(J888="",G889,MAX(J888,G889)))</f>
        <v/>
      </c>
      <c r="K889">
        <f>IF(OR(G889="",J889=""),"",G889/J889-1)</f>
        <v/>
      </c>
    </row>
    <row r="890">
      <c r="A890" s="14">
        <f>原始数据_周度!A890</f>
        <v/>
      </c>
      <c r="B890" s="15">
        <f>原始数据_周度!B890</f>
        <v/>
      </c>
      <c r="C890" s="15">
        <f>IFERROR(B890/B889-1,"")</f>
        <v/>
      </c>
      <c r="D890" s="15">
        <f>IFERROR(评分与状态_周度!F906,"")</f>
        <v/>
      </c>
      <c r="E890" s="15">
        <f>IF(OR(D890="",C890=""),"",D890*C890)</f>
        <v/>
      </c>
      <c r="F890" s="15">
        <f>IF(E890="","",IF(F889="",1,F889*(1+E890)))</f>
        <v/>
      </c>
      <c r="G890" s="15">
        <f>IF(E890="","",IF(G889="",1,G889*(1+C890)))</f>
        <v/>
      </c>
      <c r="H890" s="15">
        <f>IF(F890="","",IF(H889="",F890,MAX(H889,F890)))</f>
        <v/>
      </c>
      <c r="I890">
        <f>IF(OR(F890="",H890=""),"",F890/H890-1)</f>
        <v/>
      </c>
      <c r="J890">
        <f>IF(G890="","",IF(J889="",G890,MAX(J889,G890)))</f>
        <v/>
      </c>
      <c r="K890">
        <f>IF(OR(G890="",J890=""),"",G890/J890-1)</f>
        <v/>
      </c>
    </row>
    <row r="891">
      <c r="A891" s="14">
        <f>原始数据_周度!A891</f>
        <v/>
      </c>
      <c r="B891" s="15">
        <f>原始数据_周度!B891</f>
        <v/>
      </c>
      <c r="C891" s="15">
        <f>IFERROR(B891/B890-1,"")</f>
        <v/>
      </c>
      <c r="D891" s="15">
        <f>IFERROR(评分与状态_周度!F907,"")</f>
        <v/>
      </c>
      <c r="E891" s="15">
        <f>IF(OR(D891="",C891=""),"",D891*C891)</f>
        <v/>
      </c>
      <c r="F891" s="15">
        <f>IF(E891="","",IF(F890="",1,F890*(1+E891)))</f>
        <v/>
      </c>
      <c r="G891" s="15">
        <f>IF(E891="","",IF(G890="",1,G890*(1+C891)))</f>
        <v/>
      </c>
      <c r="H891" s="15">
        <f>IF(F891="","",IF(H890="",F891,MAX(H890,F891)))</f>
        <v/>
      </c>
      <c r="I891">
        <f>IF(OR(F891="",H891=""),"",F891/H891-1)</f>
        <v/>
      </c>
      <c r="J891">
        <f>IF(G891="","",IF(J890="",G891,MAX(J890,G891)))</f>
        <v/>
      </c>
      <c r="K891">
        <f>IF(OR(G891="",J891=""),"",G891/J891-1)</f>
        <v/>
      </c>
    </row>
    <row r="892">
      <c r="A892" s="14">
        <f>原始数据_周度!A892</f>
        <v/>
      </c>
      <c r="B892" s="15">
        <f>原始数据_周度!B892</f>
        <v/>
      </c>
      <c r="C892" s="15">
        <f>IFERROR(B892/B891-1,"")</f>
        <v/>
      </c>
      <c r="D892" s="15">
        <f>IFERROR(评分与状态_周度!F908,"")</f>
        <v/>
      </c>
      <c r="E892" s="15">
        <f>IF(OR(D892="",C892=""),"",D892*C892)</f>
        <v/>
      </c>
      <c r="F892" s="15">
        <f>IF(E892="","",IF(F891="",1,F891*(1+E892)))</f>
        <v/>
      </c>
      <c r="G892" s="15">
        <f>IF(E892="","",IF(G891="",1,G891*(1+C892)))</f>
        <v/>
      </c>
      <c r="H892" s="15">
        <f>IF(F892="","",IF(H891="",F892,MAX(H891,F892)))</f>
        <v/>
      </c>
      <c r="I892">
        <f>IF(OR(F892="",H892=""),"",F892/H892-1)</f>
        <v/>
      </c>
      <c r="J892">
        <f>IF(G892="","",IF(J891="",G892,MAX(J891,G892)))</f>
        <v/>
      </c>
      <c r="K892">
        <f>IF(OR(G892="",J892=""),"",G892/J892-1)</f>
        <v/>
      </c>
    </row>
    <row r="893">
      <c r="A893" s="14">
        <f>原始数据_周度!A893</f>
        <v/>
      </c>
      <c r="B893" s="15">
        <f>原始数据_周度!B893</f>
        <v/>
      </c>
      <c r="C893" s="15">
        <f>IFERROR(B893/B892-1,"")</f>
        <v/>
      </c>
      <c r="D893" s="15">
        <f>IFERROR(评分与状态_周度!F909,"")</f>
        <v/>
      </c>
      <c r="E893" s="15">
        <f>IF(OR(D893="",C893=""),"",D893*C893)</f>
        <v/>
      </c>
      <c r="F893" s="15">
        <f>IF(E893="","",IF(F892="",1,F892*(1+E893)))</f>
        <v/>
      </c>
      <c r="G893" s="15">
        <f>IF(E893="","",IF(G892="",1,G892*(1+C893)))</f>
        <v/>
      </c>
      <c r="H893" s="15">
        <f>IF(F893="","",IF(H892="",F893,MAX(H892,F893)))</f>
        <v/>
      </c>
      <c r="I893">
        <f>IF(OR(F893="",H893=""),"",F893/H893-1)</f>
        <v/>
      </c>
      <c r="J893">
        <f>IF(G893="","",IF(J892="",G893,MAX(J892,G893)))</f>
        <v/>
      </c>
      <c r="K893">
        <f>IF(OR(G893="",J893=""),"",G893/J893-1)</f>
        <v/>
      </c>
    </row>
    <row r="894">
      <c r="A894" s="14">
        <f>原始数据_周度!A894</f>
        <v/>
      </c>
      <c r="B894" s="15">
        <f>原始数据_周度!B894</f>
        <v/>
      </c>
      <c r="C894" s="15">
        <f>IFERROR(B894/B893-1,"")</f>
        <v/>
      </c>
      <c r="D894" s="15">
        <f>IFERROR(评分与状态_周度!F910,"")</f>
        <v/>
      </c>
      <c r="E894" s="15">
        <f>IF(OR(D894="",C894=""),"",D894*C894)</f>
        <v/>
      </c>
      <c r="F894" s="15">
        <f>IF(E894="","",IF(F893="",1,F893*(1+E894)))</f>
        <v/>
      </c>
      <c r="G894" s="15">
        <f>IF(E894="","",IF(G893="",1,G893*(1+C894)))</f>
        <v/>
      </c>
      <c r="H894" s="15">
        <f>IF(F894="","",IF(H893="",F894,MAX(H893,F894)))</f>
        <v/>
      </c>
      <c r="I894">
        <f>IF(OR(F894="",H894=""),"",F894/H894-1)</f>
        <v/>
      </c>
      <c r="J894">
        <f>IF(G894="","",IF(J893="",G894,MAX(J893,G894)))</f>
        <v/>
      </c>
      <c r="K894">
        <f>IF(OR(G894="",J894=""),"",G894/J894-1)</f>
        <v/>
      </c>
    </row>
    <row r="895">
      <c r="A895" s="14">
        <f>原始数据_周度!A895</f>
        <v/>
      </c>
      <c r="B895" s="15">
        <f>原始数据_周度!B895</f>
        <v/>
      </c>
      <c r="C895" s="15">
        <f>IFERROR(B895/B894-1,"")</f>
        <v/>
      </c>
      <c r="D895" s="15">
        <f>IFERROR(评分与状态_周度!F911,"")</f>
        <v/>
      </c>
      <c r="E895" s="15">
        <f>IF(OR(D895="",C895=""),"",D895*C895)</f>
        <v/>
      </c>
      <c r="F895" s="15">
        <f>IF(E895="","",IF(F894="",1,F894*(1+E895)))</f>
        <v/>
      </c>
      <c r="G895" s="15">
        <f>IF(E895="","",IF(G894="",1,G894*(1+C895)))</f>
        <v/>
      </c>
      <c r="H895" s="15">
        <f>IF(F895="","",IF(H894="",F895,MAX(H894,F895)))</f>
        <v/>
      </c>
      <c r="I895">
        <f>IF(OR(F895="",H895=""),"",F895/H895-1)</f>
        <v/>
      </c>
      <c r="J895">
        <f>IF(G895="","",IF(J894="",G895,MAX(J894,G895)))</f>
        <v/>
      </c>
      <c r="K895">
        <f>IF(OR(G895="",J895=""),"",G895/J895-1)</f>
        <v/>
      </c>
    </row>
    <row r="896">
      <c r="A896" s="14">
        <f>原始数据_周度!A896</f>
        <v/>
      </c>
      <c r="B896" s="15">
        <f>原始数据_周度!B896</f>
        <v/>
      </c>
      <c r="C896" s="15">
        <f>IFERROR(B896/B895-1,"")</f>
        <v/>
      </c>
      <c r="D896" s="15">
        <f>IFERROR(评分与状态_周度!F912,"")</f>
        <v/>
      </c>
      <c r="E896" s="15">
        <f>IF(OR(D896="",C896=""),"",D896*C896)</f>
        <v/>
      </c>
      <c r="F896" s="15">
        <f>IF(E896="","",IF(F895="",1,F895*(1+E896)))</f>
        <v/>
      </c>
      <c r="G896" s="15">
        <f>IF(E896="","",IF(G895="",1,G895*(1+C896)))</f>
        <v/>
      </c>
      <c r="H896" s="15">
        <f>IF(F896="","",IF(H895="",F896,MAX(H895,F896)))</f>
        <v/>
      </c>
      <c r="I896">
        <f>IF(OR(F896="",H896=""),"",F896/H896-1)</f>
        <v/>
      </c>
      <c r="J896">
        <f>IF(G896="","",IF(J895="",G896,MAX(J895,G896)))</f>
        <v/>
      </c>
      <c r="K896">
        <f>IF(OR(G896="",J896=""),"",G896/J896-1)</f>
        <v/>
      </c>
    </row>
    <row r="897">
      <c r="A897" s="14">
        <f>原始数据_周度!A897</f>
        <v/>
      </c>
      <c r="B897" s="15">
        <f>原始数据_周度!B897</f>
        <v/>
      </c>
      <c r="C897" s="15">
        <f>IFERROR(B897/B896-1,"")</f>
        <v/>
      </c>
      <c r="D897" s="15">
        <f>IFERROR(评分与状态_周度!F913,"")</f>
        <v/>
      </c>
      <c r="E897" s="15">
        <f>IF(OR(D897="",C897=""),"",D897*C897)</f>
        <v/>
      </c>
      <c r="F897" s="15">
        <f>IF(E897="","",IF(F896="",1,F896*(1+E897)))</f>
        <v/>
      </c>
      <c r="G897" s="15">
        <f>IF(E897="","",IF(G896="",1,G896*(1+C897)))</f>
        <v/>
      </c>
      <c r="H897" s="15">
        <f>IF(F897="","",IF(H896="",F897,MAX(H896,F897)))</f>
        <v/>
      </c>
      <c r="I897">
        <f>IF(OR(F897="",H897=""),"",F897/H897-1)</f>
        <v/>
      </c>
      <c r="J897">
        <f>IF(G897="","",IF(J896="",G897,MAX(J896,G897)))</f>
        <v/>
      </c>
      <c r="K897">
        <f>IF(OR(G897="",J897=""),"",G897/J897-1)</f>
        <v/>
      </c>
    </row>
    <row r="898">
      <c r="A898" s="14">
        <f>原始数据_周度!A898</f>
        <v/>
      </c>
      <c r="B898" s="15">
        <f>原始数据_周度!B898</f>
        <v/>
      </c>
      <c r="C898" s="15">
        <f>IFERROR(B898/B897-1,"")</f>
        <v/>
      </c>
      <c r="D898" s="15">
        <f>IFERROR(评分与状态_周度!F914,"")</f>
        <v/>
      </c>
      <c r="E898" s="15">
        <f>IF(OR(D898="",C898=""),"",D898*C898)</f>
        <v/>
      </c>
      <c r="F898" s="15">
        <f>IF(E898="","",IF(F897="",1,F897*(1+E898)))</f>
        <v/>
      </c>
      <c r="G898" s="15">
        <f>IF(E898="","",IF(G897="",1,G897*(1+C898)))</f>
        <v/>
      </c>
      <c r="H898" s="15">
        <f>IF(F898="","",IF(H897="",F898,MAX(H897,F898)))</f>
        <v/>
      </c>
      <c r="I898">
        <f>IF(OR(F898="",H898=""),"",F898/H898-1)</f>
        <v/>
      </c>
      <c r="J898">
        <f>IF(G898="","",IF(J897="",G898,MAX(J897,G898)))</f>
        <v/>
      </c>
      <c r="K898">
        <f>IF(OR(G898="",J898=""),"",G898/J898-1)</f>
        <v/>
      </c>
    </row>
    <row r="899">
      <c r="A899" s="14">
        <f>原始数据_周度!A899</f>
        <v/>
      </c>
      <c r="B899" s="15">
        <f>原始数据_周度!B899</f>
        <v/>
      </c>
      <c r="C899" s="15">
        <f>IFERROR(B899/B898-1,"")</f>
        <v/>
      </c>
      <c r="D899" s="15">
        <f>IFERROR(评分与状态_周度!F915,"")</f>
        <v/>
      </c>
      <c r="E899" s="15">
        <f>IF(OR(D899="",C899=""),"",D899*C899)</f>
        <v/>
      </c>
      <c r="F899" s="15">
        <f>IF(E899="","",IF(F898="",1,F898*(1+E899)))</f>
        <v/>
      </c>
      <c r="G899" s="15">
        <f>IF(E899="","",IF(G898="",1,G898*(1+C899)))</f>
        <v/>
      </c>
      <c r="H899" s="15">
        <f>IF(F899="","",IF(H898="",F899,MAX(H898,F899)))</f>
        <v/>
      </c>
      <c r="I899">
        <f>IF(OR(F899="",H899=""),"",F899/H899-1)</f>
        <v/>
      </c>
      <c r="J899">
        <f>IF(G899="","",IF(J898="",G899,MAX(J898,G899)))</f>
        <v/>
      </c>
      <c r="K899">
        <f>IF(OR(G899="",J899=""),"",G899/J899-1)</f>
        <v/>
      </c>
    </row>
    <row r="900">
      <c r="A900" s="14">
        <f>原始数据_周度!A900</f>
        <v/>
      </c>
      <c r="B900" s="15">
        <f>原始数据_周度!B900</f>
        <v/>
      </c>
      <c r="C900" s="15">
        <f>IFERROR(B900/B899-1,"")</f>
        <v/>
      </c>
      <c r="D900" s="15">
        <f>IFERROR(评分与状态_周度!F916,"")</f>
        <v/>
      </c>
      <c r="E900" s="15">
        <f>IF(OR(D900="",C900=""),"",D900*C900)</f>
        <v/>
      </c>
      <c r="F900" s="15">
        <f>IF(E900="","",IF(F899="",1,F899*(1+E900)))</f>
        <v/>
      </c>
      <c r="G900" s="15">
        <f>IF(E900="","",IF(G899="",1,G899*(1+C900)))</f>
        <v/>
      </c>
      <c r="H900" s="15">
        <f>IF(F900="","",IF(H899="",F900,MAX(H899,F900)))</f>
        <v/>
      </c>
      <c r="I900">
        <f>IF(OR(F900="",H900=""),"",F900/H900-1)</f>
        <v/>
      </c>
      <c r="J900">
        <f>IF(G900="","",IF(J899="",G900,MAX(J899,G900)))</f>
        <v/>
      </c>
      <c r="K900">
        <f>IF(OR(G900="",J900=""),"",G900/J900-1)</f>
        <v/>
      </c>
    </row>
    <row r="901">
      <c r="A901" s="14">
        <f>原始数据_周度!A901</f>
        <v/>
      </c>
      <c r="B901" s="15">
        <f>原始数据_周度!B901</f>
        <v/>
      </c>
      <c r="C901" s="15">
        <f>IFERROR(B901/B900-1,"")</f>
        <v/>
      </c>
      <c r="D901" s="15">
        <f>IFERROR(评分与状态_周度!F917,"")</f>
        <v/>
      </c>
      <c r="E901" s="15">
        <f>IF(OR(D901="",C901=""),"",D901*C901)</f>
        <v/>
      </c>
      <c r="F901" s="15">
        <f>IF(E901="","",IF(F900="",1,F900*(1+E901)))</f>
        <v/>
      </c>
      <c r="G901" s="15">
        <f>IF(E901="","",IF(G900="",1,G900*(1+C901)))</f>
        <v/>
      </c>
      <c r="H901" s="15">
        <f>IF(F901="","",IF(H900="",F901,MAX(H900,F901)))</f>
        <v/>
      </c>
      <c r="I901">
        <f>IF(OR(F901="",H901=""),"",F901/H901-1)</f>
        <v/>
      </c>
      <c r="J901">
        <f>IF(G901="","",IF(J900="",G901,MAX(J900,G901)))</f>
        <v/>
      </c>
      <c r="K901">
        <f>IF(OR(G901="",J901=""),"",G901/J901-1)</f>
        <v/>
      </c>
    </row>
    <row r="902">
      <c r="A902" s="14">
        <f>原始数据_周度!A902</f>
        <v/>
      </c>
      <c r="B902" s="15">
        <f>原始数据_周度!B902</f>
        <v/>
      </c>
      <c r="C902" s="15">
        <f>IFERROR(B902/B901-1,"")</f>
        <v/>
      </c>
      <c r="D902" s="15">
        <f>IFERROR(评分与状态_周度!F918,"")</f>
        <v/>
      </c>
      <c r="E902" s="15">
        <f>IF(OR(D902="",C902=""),"",D902*C902)</f>
        <v/>
      </c>
      <c r="F902" s="15">
        <f>IF(E902="","",IF(F901="",1,F901*(1+E902)))</f>
        <v/>
      </c>
      <c r="G902" s="15">
        <f>IF(E902="","",IF(G901="",1,G901*(1+C902)))</f>
        <v/>
      </c>
      <c r="H902" s="15">
        <f>IF(F902="","",IF(H901="",F902,MAX(H901,F902)))</f>
        <v/>
      </c>
      <c r="I902">
        <f>IF(OR(F902="",H902=""),"",F902/H902-1)</f>
        <v/>
      </c>
      <c r="J902">
        <f>IF(G902="","",IF(J901="",G902,MAX(J901,G902)))</f>
        <v/>
      </c>
      <c r="K902">
        <f>IF(OR(G902="",J902=""),"",G902/J902-1)</f>
        <v/>
      </c>
    </row>
    <row r="903">
      <c r="A903" s="14">
        <f>原始数据_周度!A903</f>
        <v/>
      </c>
      <c r="B903" s="15">
        <f>原始数据_周度!B903</f>
        <v/>
      </c>
      <c r="C903" s="15">
        <f>IFERROR(B903/B902-1,"")</f>
        <v/>
      </c>
      <c r="D903" s="15">
        <f>IFERROR(评分与状态_周度!F919,"")</f>
        <v/>
      </c>
      <c r="E903" s="15">
        <f>IF(OR(D903="",C903=""),"",D903*C903)</f>
        <v/>
      </c>
      <c r="F903" s="15">
        <f>IF(E903="","",IF(F902="",1,F902*(1+E903)))</f>
        <v/>
      </c>
      <c r="G903" s="15">
        <f>IF(E903="","",IF(G902="",1,G902*(1+C903)))</f>
        <v/>
      </c>
      <c r="H903" s="15">
        <f>IF(F903="","",IF(H902="",F903,MAX(H902,F903)))</f>
        <v/>
      </c>
      <c r="I903">
        <f>IF(OR(F903="",H903=""),"",F903/H903-1)</f>
        <v/>
      </c>
      <c r="J903">
        <f>IF(G903="","",IF(J902="",G903,MAX(J902,G903)))</f>
        <v/>
      </c>
      <c r="K903">
        <f>IF(OR(G903="",J903=""),"",G903/J903-1)</f>
        <v/>
      </c>
    </row>
    <row r="904">
      <c r="A904" s="14">
        <f>原始数据_周度!A904</f>
        <v/>
      </c>
      <c r="B904" s="15">
        <f>原始数据_周度!B904</f>
        <v/>
      </c>
      <c r="C904" s="15">
        <f>IFERROR(B904/B903-1,"")</f>
        <v/>
      </c>
      <c r="D904" s="15">
        <f>IFERROR(评分与状态_周度!F920,"")</f>
        <v/>
      </c>
      <c r="E904" s="15">
        <f>IF(OR(D904="",C904=""),"",D904*C904)</f>
        <v/>
      </c>
      <c r="F904" s="15">
        <f>IF(E904="","",IF(F903="",1,F903*(1+E904)))</f>
        <v/>
      </c>
      <c r="G904" s="15">
        <f>IF(E904="","",IF(G903="",1,G903*(1+C904)))</f>
        <v/>
      </c>
      <c r="H904" s="15">
        <f>IF(F904="","",IF(H903="",F904,MAX(H903,F904)))</f>
        <v/>
      </c>
      <c r="I904">
        <f>IF(OR(F904="",H904=""),"",F904/H904-1)</f>
        <v/>
      </c>
      <c r="J904">
        <f>IF(G904="","",IF(J903="",G904,MAX(J903,G904)))</f>
        <v/>
      </c>
      <c r="K904">
        <f>IF(OR(G904="",J904=""),"",G904/J904-1)</f>
        <v/>
      </c>
    </row>
    <row r="905">
      <c r="A905" s="14">
        <f>原始数据_周度!A905</f>
        <v/>
      </c>
      <c r="B905" s="15">
        <f>原始数据_周度!B905</f>
        <v/>
      </c>
      <c r="C905" s="15">
        <f>IFERROR(B905/B904-1,"")</f>
        <v/>
      </c>
      <c r="D905" s="15">
        <f>IFERROR(评分与状态_周度!F921,"")</f>
        <v/>
      </c>
      <c r="E905" s="15">
        <f>IF(OR(D905="",C905=""),"",D905*C905)</f>
        <v/>
      </c>
      <c r="F905" s="15">
        <f>IF(E905="","",IF(F904="",1,F904*(1+E905)))</f>
        <v/>
      </c>
      <c r="G905" s="15">
        <f>IF(E905="","",IF(G904="",1,G904*(1+C905)))</f>
        <v/>
      </c>
      <c r="H905" s="15">
        <f>IF(F905="","",IF(H904="",F905,MAX(H904,F905)))</f>
        <v/>
      </c>
      <c r="I905">
        <f>IF(OR(F905="",H905=""),"",F905/H905-1)</f>
        <v/>
      </c>
      <c r="J905">
        <f>IF(G905="","",IF(J904="",G905,MAX(J904,G905)))</f>
        <v/>
      </c>
      <c r="K905">
        <f>IF(OR(G905="",J905=""),"",G905/J905-1)</f>
        <v/>
      </c>
    </row>
    <row r="906">
      <c r="A906" s="14">
        <f>原始数据_周度!A906</f>
        <v/>
      </c>
      <c r="B906" s="15">
        <f>原始数据_周度!B906</f>
        <v/>
      </c>
      <c r="C906" s="15">
        <f>IFERROR(B906/B905-1,"")</f>
        <v/>
      </c>
      <c r="D906" s="15">
        <f>IFERROR(评分与状态_周度!F922,"")</f>
        <v/>
      </c>
      <c r="E906" s="15">
        <f>IF(OR(D906="",C906=""),"",D906*C906)</f>
        <v/>
      </c>
      <c r="F906" s="15">
        <f>IF(E906="","",IF(F905="",1,F905*(1+E906)))</f>
        <v/>
      </c>
      <c r="G906" s="15">
        <f>IF(E906="","",IF(G905="",1,G905*(1+C906)))</f>
        <v/>
      </c>
      <c r="H906" s="15">
        <f>IF(F906="","",IF(H905="",F906,MAX(H905,F906)))</f>
        <v/>
      </c>
      <c r="I906">
        <f>IF(OR(F906="",H906=""),"",F906/H906-1)</f>
        <v/>
      </c>
      <c r="J906">
        <f>IF(G906="","",IF(J905="",G906,MAX(J905,G906)))</f>
        <v/>
      </c>
      <c r="K906">
        <f>IF(OR(G906="",J906=""),"",G906/J906-1)</f>
        <v/>
      </c>
    </row>
    <row r="907">
      <c r="A907" s="14">
        <f>原始数据_周度!A907</f>
        <v/>
      </c>
      <c r="B907" s="15">
        <f>原始数据_周度!B907</f>
        <v/>
      </c>
      <c r="C907" s="15">
        <f>IFERROR(B907/B906-1,"")</f>
        <v/>
      </c>
      <c r="D907" s="15">
        <f>IFERROR(评分与状态_周度!F923,"")</f>
        <v/>
      </c>
      <c r="E907" s="15">
        <f>IF(OR(D907="",C907=""),"",D907*C907)</f>
        <v/>
      </c>
      <c r="F907" s="15">
        <f>IF(E907="","",IF(F906="",1,F906*(1+E907)))</f>
        <v/>
      </c>
      <c r="G907" s="15">
        <f>IF(E907="","",IF(G906="",1,G906*(1+C907)))</f>
        <v/>
      </c>
      <c r="H907" s="15">
        <f>IF(F907="","",IF(H906="",F907,MAX(H906,F907)))</f>
        <v/>
      </c>
      <c r="I907">
        <f>IF(OR(F907="",H907=""),"",F907/H907-1)</f>
        <v/>
      </c>
      <c r="J907">
        <f>IF(G907="","",IF(J906="",G907,MAX(J906,G907)))</f>
        <v/>
      </c>
      <c r="K907">
        <f>IF(OR(G907="",J907=""),"",G907/J907-1)</f>
        <v/>
      </c>
    </row>
    <row r="908">
      <c r="A908" s="14">
        <f>原始数据_周度!A908</f>
        <v/>
      </c>
      <c r="B908" s="15">
        <f>原始数据_周度!B908</f>
        <v/>
      </c>
      <c r="C908" s="15">
        <f>IFERROR(B908/B907-1,"")</f>
        <v/>
      </c>
      <c r="D908" s="15">
        <f>IFERROR(评分与状态_周度!F924,"")</f>
        <v/>
      </c>
      <c r="E908" s="15">
        <f>IF(OR(D908="",C908=""),"",D908*C908)</f>
        <v/>
      </c>
      <c r="F908" s="15">
        <f>IF(E908="","",IF(F907="",1,F907*(1+E908)))</f>
        <v/>
      </c>
      <c r="G908" s="15">
        <f>IF(E908="","",IF(G907="",1,G907*(1+C908)))</f>
        <v/>
      </c>
      <c r="H908" s="15">
        <f>IF(F908="","",IF(H907="",F908,MAX(H907,F908)))</f>
        <v/>
      </c>
      <c r="I908">
        <f>IF(OR(F908="",H908=""),"",F908/H908-1)</f>
        <v/>
      </c>
      <c r="J908">
        <f>IF(G908="","",IF(J907="",G908,MAX(J907,G908)))</f>
        <v/>
      </c>
      <c r="K908">
        <f>IF(OR(G908="",J908=""),"",G908/J908-1)</f>
        <v/>
      </c>
    </row>
    <row r="909">
      <c r="A909" s="14">
        <f>原始数据_周度!A909</f>
        <v/>
      </c>
      <c r="B909" s="15">
        <f>原始数据_周度!B909</f>
        <v/>
      </c>
      <c r="C909" s="15">
        <f>IFERROR(B909/B908-1,"")</f>
        <v/>
      </c>
      <c r="D909" s="15">
        <f>IFERROR(评分与状态_周度!F925,"")</f>
        <v/>
      </c>
      <c r="E909" s="15">
        <f>IF(OR(D909="",C909=""),"",D909*C909)</f>
        <v/>
      </c>
      <c r="F909" s="15">
        <f>IF(E909="","",IF(F908="",1,F908*(1+E909)))</f>
        <v/>
      </c>
      <c r="G909" s="15">
        <f>IF(E909="","",IF(G908="",1,G908*(1+C909)))</f>
        <v/>
      </c>
      <c r="H909" s="15">
        <f>IF(F909="","",IF(H908="",F909,MAX(H908,F909)))</f>
        <v/>
      </c>
      <c r="I909">
        <f>IF(OR(F909="",H909=""),"",F909/H909-1)</f>
        <v/>
      </c>
      <c r="J909">
        <f>IF(G909="","",IF(J908="",G909,MAX(J908,G909)))</f>
        <v/>
      </c>
      <c r="K909">
        <f>IF(OR(G909="",J909=""),"",G909/J909-1)</f>
        <v/>
      </c>
    </row>
    <row r="910">
      <c r="A910" s="14">
        <f>原始数据_周度!A910</f>
        <v/>
      </c>
      <c r="B910" s="15">
        <f>原始数据_周度!B910</f>
        <v/>
      </c>
      <c r="C910" s="15">
        <f>IFERROR(B910/B909-1,"")</f>
        <v/>
      </c>
      <c r="D910" s="15">
        <f>IFERROR(评分与状态_周度!F926,"")</f>
        <v/>
      </c>
      <c r="E910" s="15">
        <f>IF(OR(D910="",C910=""),"",D910*C910)</f>
        <v/>
      </c>
      <c r="F910" s="15">
        <f>IF(E910="","",IF(F909="",1,F909*(1+E910)))</f>
        <v/>
      </c>
      <c r="G910" s="15">
        <f>IF(E910="","",IF(G909="",1,G909*(1+C910)))</f>
        <v/>
      </c>
      <c r="H910" s="15">
        <f>IF(F910="","",IF(H909="",F910,MAX(H909,F910)))</f>
        <v/>
      </c>
      <c r="I910">
        <f>IF(OR(F910="",H910=""),"",F910/H910-1)</f>
        <v/>
      </c>
      <c r="J910">
        <f>IF(G910="","",IF(J909="",G910,MAX(J909,G910)))</f>
        <v/>
      </c>
      <c r="K910">
        <f>IF(OR(G910="",J910=""),"",G910/J910-1)</f>
        <v/>
      </c>
    </row>
    <row r="911">
      <c r="A911" s="14">
        <f>原始数据_周度!A911</f>
        <v/>
      </c>
      <c r="B911" s="15">
        <f>原始数据_周度!B911</f>
        <v/>
      </c>
      <c r="C911" s="15">
        <f>IFERROR(B911/B910-1,"")</f>
        <v/>
      </c>
      <c r="D911" s="15">
        <f>IFERROR(评分与状态_周度!F927,"")</f>
        <v/>
      </c>
      <c r="E911" s="15">
        <f>IF(OR(D911="",C911=""),"",D911*C911)</f>
        <v/>
      </c>
      <c r="F911" s="15">
        <f>IF(E911="","",IF(F910="",1,F910*(1+E911)))</f>
        <v/>
      </c>
      <c r="G911" s="15">
        <f>IF(E911="","",IF(G910="",1,G910*(1+C911)))</f>
        <v/>
      </c>
      <c r="H911" s="15">
        <f>IF(F911="","",IF(H910="",F911,MAX(H910,F911)))</f>
        <v/>
      </c>
      <c r="I911">
        <f>IF(OR(F911="",H911=""),"",F911/H911-1)</f>
        <v/>
      </c>
      <c r="J911">
        <f>IF(G911="","",IF(J910="",G911,MAX(J910,G911)))</f>
        <v/>
      </c>
      <c r="K911">
        <f>IF(OR(G911="",J911=""),"",G911/J911-1)</f>
        <v/>
      </c>
    </row>
    <row r="912">
      <c r="A912" s="14">
        <f>原始数据_周度!A912</f>
        <v/>
      </c>
      <c r="B912" s="15">
        <f>原始数据_周度!B912</f>
        <v/>
      </c>
      <c r="C912" s="15">
        <f>IFERROR(B912/B911-1,"")</f>
        <v/>
      </c>
      <c r="D912" s="15">
        <f>IFERROR(评分与状态_周度!F928,"")</f>
        <v/>
      </c>
      <c r="E912" s="15">
        <f>IF(OR(D912="",C912=""),"",D912*C912)</f>
        <v/>
      </c>
      <c r="F912" s="15">
        <f>IF(E912="","",IF(F911="",1,F911*(1+E912)))</f>
        <v/>
      </c>
      <c r="G912" s="15">
        <f>IF(E912="","",IF(G911="",1,G911*(1+C912)))</f>
        <v/>
      </c>
      <c r="H912" s="15">
        <f>IF(F912="","",IF(H911="",F912,MAX(H911,F912)))</f>
        <v/>
      </c>
      <c r="I912">
        <f>IF(OR(F912="",H912=""),"",F912/H912-1)</f>
        <v/>
      </c>
      <c r="J912">
        <f>IF(G912="","",IF(J911="",G912,MAX(J911,G912)))</f>
        <v/>
      </c>
      <c r="K912">
        <f>IF(OR(G912="",J912=""),"",G912/J912-1)</f>
        <v/>
      </c>
    </row>
    <row r="913">
      <c r="A913" s="14">
        <f>原始数据_周度!A913</f>
        <v/>
      </c>
      <c r="B913" s="15">
        <f>原始数据_周度!B913</f>
        <v/>
      </c>
      <c r="C913" s="15">
        <f>IFERROR(B913/B912-1,"")</f>
        <v/>
      </c>
      <c r="D913" s="15">
        <f>IFERROR(评分与状态_周度!F929,"")</f>
        <v/>
      </c>
      <c r="E913" s="15">
        <f>IF(OR(D913="",C913=""),"",D913*C913)</f>
        <v/>
      </c>
      <c r="F913" s="15">
        <f>IF(E913="","",IF(F912="",1,F912*(1+E913)))</f>
        <v/>
      </c>
      <c r="G913" s="15">
        <f>IF(E913="","",IF(G912="",1,G912*(1+C913)))</f>
        <v/>
      </c>
      <c r="H913" s="15">
        <f>IF(F913="","",IF(H912="",F913,MAX(H912,F913)))</f>
        <v/>
      </c>
      <c r="I913">
        <f>IF(OR(F913="",H913=""),"",F913/H913-1)</f>
        <v/>
      </c>
      <c r="J913">
        <f>IF(G913="","",IF(J912="",G913,MAX(J912,G913)))</f>
        <v/>
      </c>
      <c r="K913">
        <f>IF(OR(G913="",J913=""),"",G913/J913-1)</f>
        <v/>
      </c>
    </row>
    <row r="914">
      <c r="A914" s="14">
        <f>原始数据_周度!A914</f>
        <v/>
      </c>
      <c r="B914" s="15">
        <f>原始数据_周度!B914</f>
        <v/>
      </c>
      <c r="C914" s="15">
        <f>IFERROR(B914/B913-1,"")</f>
        <v/>
      </c>
      <c r="D914" s="15">
        <f>IFERROR(评分与状态_周度!F930,"")</f>
        <v/>
      </c>
      <c r="E914" s="15">
        <f>IF(OR(D914="",C914=""),"",D914*C914)</f>
        <v/>
      </c>
      <c r="F914" s="15">
        <f>IF(E914="","",IF(F913="",1,F913*(1+E914)))</f>
        <v/>
      </c>
      <c r="G914" s="15">
        <f>IF(E914="","",IF(G913="",1,G913*(1+C914)))</f>
        <v/>
      </c>
      <c r="H914" s="15">
        <f>IF(F914="","",IF(H913="",F914,MAX(H913,F914)))</f>
        <v/>
      </c>
      <c r="I914">
        <f>IF(OR(F914="",H914=""),"",F914/H914-1)</f>
        <v/>
      </c>
      <c r="J914">
        <f>IF(G914="","",IF(J913="",G914,MAX(J913,G914)))</f>
        <v/>
      </c>
      <c r="K914">
        <f>IF(OR(G914="",J914=""),"",G914/J914-1)</f>
        <v/>
      </c>
    </row>
    <row r="915">
      <c r="A915" s="14">
        <f>原始数据_周度!A915</f>
        <v/>
      </c>
      <c r="B915" s="15">
        <f>原始数据_周度!B915</f>
        <v/>
      </c>
      <c r="C915" s="15">
        <f>IFERROR(B915/B914-1,"")</f>
        <v/>
      </c>
      <c r="D915" s="15">
        <f>IFERROR(评分与状态_周度!F931,"")</f>
        <v/>
      </c>
      <c r="E915" s="15">
        <f>IF(OR(D915="",C915=""),"",D915*C915)</f>
        <v/>
      </c>
      <c r="F915" s="15">
        <f>IF(E915="","",IF(F914="",1,F914*(1+E915)))</f>
        <v/>
      </c>
      <c r="G915" s="15">
        <f>IF(E915="","",IF(G914="",1,G914*(1+C915)))</f>
        <v/>
      </c>
      <c r="H915" s="15">
        <f>IF(F915="","",IF(H914="",F915,MAX(H914,F915)))</f>
        <v/>
      </c>
      <c r="I915">
        <f>IF(OR(F915="",H915=""),"",F915/H915-1)</f>
        <v/>
      </c>
      <c r="J915">
        <f>IF(G915="","",IF(J914="",G915,MAX(J914,G915)))</f>
        <v/>
      </c>
      <c r="K915">
        <f>IF(OR(G915="",J915=""),"",G915/J915-1)</f>
        <v/>
      </c>
    </row>
    <row r="916">
      <c r="A916" s="14">
        <f>原始数据_周度!A916</f>
        <v/>
      </c>
      <c r="B916" s="15">
        <f>原始数据_周度!B916</f>
        <v/>
      </c>
      <c r="C916" s="15">
        <f>IFERROR(B916/B915-1,"")</f>
        <v/>
      </c>
      <c r="D916" s="15">
        <f>IFERROR(评分与状态_周度!F932,"")</f>
        <v/>
      </c>
      <c r="E916" s="15">
        <f>IF(OR(D916="",C916=""),"",D916*C916)</f>
        <v/>
      </c>
      <c r="F916" s="15">
        <f>IF(E916="","",IF(F915="",1,F915*(1+E916)))</f>
        <v/>
      </c>
      <c r="G916" s="15">
        <f>IF(E916="","",IF(G915="",1,G915*(1+C916)))</f>
        <v/>
      </c>
      <c r="H916" s="15">
        <f>IF(F916="","",IF(H915="",F916,MAX(H915,F916)))</f>
        <v/>
      </c>
      <c r="I916">
        <f>IF(OR(F916="",H916=""),"",F916/H916-1)</f>
        <v/>
      </c>
      <c r="J916">
        <f>IF(G916="","",IF(J915="",G916,MAX(J915,G916)))</f>
        <v/>
      </c>
      <c r="K916">
        <f>IF(OR(G916="",J916=""),"",G916/J916-1)</f>
        <v/>
      </c>
    </row>
    <row r="917">
      <c r="A917" s="14">
        <f>原始数据_周度!A917</f>
        <v/>
      </c>
      <c r="B917" s="15">
        <f>原始数据_周度!B917</f>
        <v/>
      </c>
      <c r="C917" s="15">
        <f>IFERROR(B917/B916-1,"")</f>
        <v/>
      </c>
      <c r="D917" s="15">
        <f>IFERROR(评分与状态_周度!F933,"")</f>
        <v/>
      </c>
      <c r="E917" s="15">
        <f>IF(OR(D917="",C917=""),"",D917*C917)</f>
        <v/>
      </c>
      <c r="F917" s="15">
        <f>IF(E917="","",IF(F916="",1,F916*(1+E917)))</f>
        <v/>
      </c>
      <c r="G917" s="15">
        <f>IF(E917="","",IF(G916="",1,G916*(1+C917)))</f>
        <v/>
      </c>
      <c r="H917" s="15">
        <f>IF(F917="","",IF(H916="",F917,MAX(H916,F917)))</f>
        <v/>
      </c>
      <c r="I917">
        <f>IF(OR(F917="",H917=""),"",F917/H917-1)</f>
        <v/>
      </c>
      <c r="J917">
        <f>IF(G917="","",IF(J916="",G917,MAX(J916,G917)))</f>
        <v/>
      </c>
      <c r="K917">
        <f>IF(OR(G917="",J917=""),"",G917/J917-1)</f>
        <v/>
      </c>
    </row>
    <row r="918">
      <c r="A918" s="14">
        <f>原始数据_周度!A918</f>
        <v/>
      </c>
      <c r="B918" s="15">
        <f>原始数据_周度!B918</f>
        <v/>
      </c>
      <c r="C918" s="15">
        <f>IFERROR(B918/B917-1,"")</f>
        <v/>
      </c>
      <c r="D918" s="15">
        <f>IFERROR(评分与状态_周度!F934,"")</f>
        <v/>
      </c>
      <c r="E918" s="15">
        <f>IF(OR(D918="",C918=""),"",D918*C918)</f>
        <v/>
      </c>
      <c r="F918" s="15">
        <f>IF(E918="","",IF(F917="",1,F917*(1+E918)))</f>
        <v/>
      </c>
      <c r="G918" s="15">
        <f>IF(E918="","",IF(G917="",1,G917*(1+C918)))</f>
        <v/>
      </c>
      <c r="H918" s="15">
        <f>IF(F918="","",IF(H917="",F918,MAX(H917,F918)))</f>
        <v/>
      </c>
      <c r="I918">
        <f>IF(OR(F918="",H918=""),"",F918/H918-1)</f>
        <v/>
      </c>
      <c r="J918">
        <f>IF(G918="","",IF(J917="",G918,MAX(J917,G918)))</f>
        <v/>
      </c>
      <c r="K918">
        <f>IF(OR(G918="",J918=""),"",G918/J918-1)</f>
        <v/>
      </c>
    </row>
    <row r="919">
      <c r="A919" s="14">
        <f>原始数据_周度!A919</f>
        <v/>
      </c>
      <c r="B919" s="15">
        <f>原始数据_周度!B919</f>
        <v/>
      </c>
      <c r="C919" s="15">
        <f>IFERROR(B919/B918-1,"")</f>
        <v/>
      </c>
      <c r="D919" s="15">
        <f>IFERROR(评分与状态_周度!F935,"")</f>
        <v/>
      </c>
      <c r="E919" s="15">
        <f>IF(OR(D919="",C919=""),"",D919*C919)</f>
        <v/>
      </c>
      <c r="F919" s="15">
        <f>IF(E919="","",IF(F918="",1,F918*(1+E919)))</f>
        <v/>
      </c>
      <c r="G919" s="15">
        <f>IF(E919="","",IF(G918="",1,G918*(1+C919)))</f>
        <v/>
      </c>
      <c r="H919" s="15">
        <f>IF(F919="","",IF(H918="",F919,MAX(H918,F919)))</f>
        <v/>
      </c>
      <c r="I919">
        <f>IF(OR(F919="",H919=""),"",F919/H919-1)</f>
        <v/>
      </c>
      <c r="J919">
        <f>IF(G919="","",IF(J918="",G919,MAX(J918,G919)))</f>
        <v/>
      </c>
      <c r="K919">
        <f>IF(OR(G919="",J919=""),"",G919/J919-1)</f>
        <v/>
      </c>
    </row>
    <row r="920">
      <c r="A920" s="14">
        <f>原始数据_周度!A920</f>
        <v/>
      </c>
      <c r="B920" s="15">
        <f>原始数据_周度!B920</f>
        <v/>
      </c>
      <c r="C920" s="15">
        <f>IFERROR(B920/B919-1,"")</f>
        <v/>
      </c>
      <c r="D920" s="15">
        <f>IFERROR(评分与状态_周度!F936,"")</f>
        <v/>
      </c>
      <c r="E920" s="15">
        <f>IF(OR(D920="",C920=""),"",D920*C920)</f>
        <v/>
      </c>
      <c r="F920" s="15">
        <f>IF(E920="","",IF(F919="",1,F919*(1+E920)))</f>
        <v/>
      </c>
      <c r="G920" s="15">
        <f>IF(E920="","",IF(G919="",1,G919*(1+C920)))</f>
        <v/>
      </c>
      <c r="H920" s="15">
        <f>IF(F920="","",IF(H919="",F920,MAX(H919,F920)))</f>
        <v/>
      </c>
      <c r="I920">
        <f>IF(OR(F920="",H920=""),"",F920/H920-1)</f>
        <v/>
      </c>
      <c r="J920">
        <f>IF(G920="","",IF(J919="",G920,MAX(J919,G920)))</f>
        <v/>
      </c>
      <c r="K920">
        <f>IF(OR(G920="",J920=""),"",G920/J920-1)</f>
        <v/>
      </c>
    </row>
    <row r="921">
      <c r="A921" s="14">
        <f>原始数据_周度!A921</f>
        <v/>
      </c>
      <c r="B921" s="15">
        <f>原始数据_周度!B921</f>
        <v/>
      </c>
      <c r="C921" s="15">
        <f>IFERROR(B921/B920-1,"")</f>
        <v/>
      </c>
      <c r="D921" s="15">
        <f>IFERROR(评分与状态_周度!F937,"")</f>
        <v/>
      </c>
      <c r="E921" s="15">
        <f>IF(OR(D921="",C921=""),"",D921*C921)</f>
        <v/>
      </c>
      <c r="F921" s="15">
        <f>IF(E921="","",IF(F920="",1,F920*(1+E921)))</f>
        <v/>
      </c>
      <c r="G921" s="15">
        <f>IF(E921="","",IF(G920="",1,G920*(1+C921)))</f>
        <v/>
      </c>
      <c r="H921" s="15">
        <f>IF(F921="","",IF(H920="",F921,MAX(H920,F921)))</f>
        <v/>
      </c>
      <c r="I921">
        <f>IF(OR(F921="",H921=""),"",F921/H921-1)</f>
        <v/>
      </c>
      <c r="J921">
        <f>IF(G921="","",IF(J920="",G921,MAX(J920,G921)))</f>
        <v/>
      </c>
      <c r="K921">
        <f>IF(OR(G921="",J921=""),"",G921/J921-1)</f>
        <v/>
      </c>
    </row>
    <row r="922">
      <c r="A922" s="14">
        <f>原始数据_周度!A922</f>
        <v/>
      </c>
      <c r="B922" s="15">
        <f>原始数据_周度!B922</f>
        <v/>
      </c>
      <c r="C922" s="15">
        <f>IFERROR(B922/B921-1,"")</f>
        <v/>
      </c>
      <c r="D922" s="15">
        <f>IFERROR(评分与状态_周度!F938,"")</f>
        <v/>
      </c>
      <c r="E922" s="15">
        <f>IF(OR(D922="",C922=""),"",D922*C922)</f>
        <v/>
      </c>
      <c r="F922" s="15">
        <f>IF(E922="","",IF(F921="",1,F921*(1+E922)))</f>
        <v/>
      </c>
      <c r="G922" s="15">
        <f>IF(E922="","",IF(G921="",1,G921*(1+C922)))</f>
        <v/>
      </c>
      <c r="H922" s="15">
        <f>IF(F922="","",IF(H921="",F922,MAX(H921,F922)))</f>
        <v/>
      </c>
      <c r="I922">
        <f>IF(OR(F922="",H922=""),"",F922/H922-1)</f>
        <v/>
      </c>
      <c r="J922">
        <f>IF(G922="","",IF(J921="",G922,MAX(J921,G922)))</f>
        <v/>
      </c>
      <c r="K922">
        <f>IF(OR(G922="",J922=""),"",G922/J922-1)</f>
        <v/>
      </c>
    </row>
    <row r="923">
      <c r="A923" s="14">
        <f>原始数据_周度!A923</f>
        <v/>
      </c>
      <c r="B923" s="15">
        <f>原始数据_周度!B923</f>
        <v/>
      </c>
      <c r="C923" s="15">
        <f>IFERROR(B923/B922-1,"")</f>
        <v/>
      </c>
      <c r="D923" s="15">
        <f>IFERROR(评分与状态_周度!F939,"")</f>
        <v/>
      </c>
      <c r="E923" s="15">
        <f>IF(OR(D923="",C923=""),"",D923*C923)</f>
        <v/>
      </c>
      <c r="F923" s="15">
        <f>IF(E923="","",IF(F922="",1,F922*(1+E923)))</f>
        <v/>
      </c>
      <c r="G923" s="15">
        <f>IF(E923="","",IF(G922="",1,G922*(1+C923)))</f>
        <v/>
      </c>
      <c r="H923" s="15">
        <f>IF(F923="","",IF(H922="",F923,MAX(H922,F923)))</f>
        <v/>
      </c>
      <c r="I923">
        <f>IF(OR(F923="",H923=""),"",F923/H923-1)</f>
        <v/>
      </c>
      <c r="J923">
        <f>IF(G923="","",IF(J922="",G923,MAX(J922,G923)))</f>
        <v/>
      </c>
      <c r="K923">
        <f>IF(OR(G923="",J923=""),"",G923/J923-1)</f>
        <v/>
      </c>
    </row>
    <row r="924">
      <c r="A924" s="14">
        <f>原始数据_周度!A924</f>
        <v/>
      </c>
      <c r="B924" s="15">
        <f>原始数据_周度!B924</f>
        <v/>
      </c>
      <c r="C924" s="15">
        <f>IFERROR(B924/B923-1,"")</f>
        <v/>
      </c>
      <c r="D924" s="15">
        <f>IFERROR(评分与状态_周度!F940,"")</f>
        <v/>
      </c>
      <c r="E924" s="15">
        <f>IF(OR(D924="",C924=""),"",D924*C924)</f>
        <v/>
      </c>
      <c r="F924" s="15">
        <f>IF(E924="","",IF(F923="",1,F923*(1+E924)))</f>
        <v/>
      </c>
      <c r="G924" s="15">
        <f>IF(E924="","",IF(G923="",1,G923*(1+C924)))</f>
        <v/>
      </c>
      <c r="H924" s="15">
        <f>IF(F924="","",IF(H923="",F924,MAX(H923,F924)))</f>
        <v/>
      </c>
      <c r="I924">
        <f>IF(OR(F924="",H924=""),"",F924/H924-1)</f>
        <v/>
      </c>
      <c r="J924">
        <f>IF(G924="","",IF(J923="",G924,MAX(J923,G924)))</f>
        <v/>
      </c>
      <c r="K924">
        <f>IF(OR(G924="",J924=""),"",G924/J924-1)</f>
        <v/>
      </c>
    </row>
    <row r="925">
      <c r="A925" s="14">
        <f>原始数据_周度!A925</f>
        <v/>
      </c>
      <c r="B925" s="15">
        <f>原始数据_周度!B925</f>
        <v/>
      </c>
      <c r="C925" s="15">
        <f>IFERROR(B925/B924-1,"")</f>
        <v/>
      </c>
      <c r="D925" s="15">
        <f>IFERROR(评分与状态_周度!F941,"")</f>
        <v/>
      </c>
      <c r="E925" s="15">
        <f>IF(OR(D925="",C925=""),"",D925*C925)</f>
        <v/>
      </c>
      <c r="F925" s="15">
        <f>IF(E925="","",IF(F924="",1,F924*(1+E925)))</f>
        <v/>
      </c>
      <c r="G925" s="15">
        <f>IF(E925="","",IF(G924="",1,G924*(1+C925)))</f>
        <v/>
      </c>
      <c r="H925" s="15">
        <f>IF(F925="","",IF(H924="",F925,MAX(H924,F925)))</f>
        <v/>
      </c>
      <c r="I925">
        <f>IF(OR(F925="",H925=""),"",F925/H925-1)</f>
        <v/>
      </c>
      <c r="J925">
        <f>IF(G925="","",IF(J924="",G925,MAX(J924,G925)))</f>
        <v/>
      </c>
      <c r="K925">
        <f>IF(OR(G925="",J925=""),"",G925/J925-1)</f>
        <v/>
      </c>
    </row>
    <row r="926">
      <c r="A926" s="14">
        <f>原始数据_周度!A926</f>
        <v/>
      </c>
      <c r="B926" s="15">
        <f>原始数据_周度!B926</f>
        <v/>
      </c>
      <c r="C926" s="15">
        <f>IFERROR(B926/B925-1,"")</f>
        <v/>
      </c>
      <c r="D926" s="15">
        <f>IFERROR(评分与状态_周度!F942,"")</f>
        <v/>
      </c>
      <c r="E926" s="15">
        <f>IF(OR(D926="",C926=""),"",D926*C926)</f>
        <v/>
      </c>
      <c r="F926" s="15">
        <f>IF(E926="","",IF(F925="",1,F925*(1+E926)))</f>
        <v/>
      </c>
      <c r="G926" s="15">
        <f>IF(E926="","",IF(G925="",1,G925*(1+C926)))</f>
        <v/>
      </c>
      <c r="H926" s="15">
        <f>IF(F926="","",IF(H925="",F926,MAX(H925,F926)))</f>
        <v/>
      </c>
      <c r="I926">
        <f>IF(OR(F926="",H926=""),"",F926/H926-1)</f>
        <v/>
      </c>
      <c r="J926">
        <f>IF(G926="","",IF(J925="",G926,MAX(J925,G926)))</f>
        <v/>
      </c>
      <c r="K926">
        <f>IF(OR(G926="",J926=""),"",G926/J926-1)</f>
        <v/>
      </c>
    </row>
    <row r="927">
      <c r="A927" s="14">
        <f>原始数据_周度!A927</f>
        <v/>
      </c>
      <c r="B927" s="15">
        <f>原始数据_周度!B927</f>
        <v/>
      </c>
      <c r="C927" s="15">
        <f>IFERROR(B927/B926-1,"")</f>
        <v/>
      </c>
      <c r="D927" s="15">
        <f>IFERROR(评分与状态_周度!F943,"")</f>
        <v/>
      </c>
      <c r="E927" s="15">
        <f>IF(OR(D927="",C927=""),"",D927*C927)</f>
        <v/>
      </c>
      <c r="F927" s="15">
        <f>IF(E927="","",IF(F926="",1,F926*(1+E927)))</f>
        <v/>
      </c>
      <c r="G927" s="15">
        <f>IF(E927="","",IF(G926="",1,G926*(1+C927)))</f>
        <v/>
      </c>
      <c r="H927" s="15">
        <f>IF(F927="","",IF(H926="",F927,MAX(H926,F927)))</f>
        <v/>
      </c>
      <c r="I927">
        <f>IF(OR(F927="",H927=""),"",F927/H927-1)</f>
        <v/>
      </c>
      <c r="J927">
        <f>IF(G927="","",IF(J926="",G927,MAX(J926,G927)))</f>
        <v/>
      </c>
      <c r="K927">
        <f>IF(OR(G927="",J927=""),"",G927/J927-1)</f>
        <v/>
      </c>
    </row>
    <row r="928">
      <c r="A928" s="14">
        <f>原始数据_周度!A928</f>
        <v/>
      </c>
      <c r="B928" s="15">
        <f>原始数据_周度!B928</f>
        <v/>
      </c>
      <c r="C928" s="15">
        <f>IFERROR(B928/B927-1,"")</f>
        <v/>
      </c>
      <c r="D928" s="15">
        <f>IFERROR(评分与状态_周度!F944,"")</f>
        <v/>
      </c>
      <c r="E928" s="15">
        <f>IF(OR(D928="",C928=""),"",D928*C928)</f>
        <v/>
      </c>
      <c r="F928" s="15">
        <f>IF(E928="","",IF(F927="",1,F927*(1+E928)))</f>
        <v/>
      </c>
      <c r="G928" s="15">
        <f>IF(E928="","",IF(G927="",1,G927*(1+C928)))</f>
        <v/>
      </c>
      <c r="H928" s="15">
        <f>IF(F928="","",IF(H927="",F928,MAX(H927,F928)))</f>
        <v/>
      </c>
      <c r="I928">
        <f>IF(OR(F928="",H928=""),"",F928/H928-1)</f>
        <v/>
      </c>
      <c r="J928">
        <f>IF(G928="","",IF(J927="",G928,MAX(J927,G928)))</f>
        <v/>
      </c>
      <c r="K928">
        <f>IF(OR(G928="",J928=""),"",G928/J928-1)</f>
        <v/>
      </c>
    </row>
    <row r="929">
      <c r="A929" s="14">
        <f>原始数据_周度!A929</f>
        <v/>
      </c>
      <c r="B929" s="15">
        <f>原始数据_周度!B929</f>
        <v/>
      </c>
      <c r="C929" s="15">
        <f>IFERROR(B929/B928-1,"")</f>
        <v/>
      </c>
      <c r="D929" s="15">
        <f>IFERROR(评分与状态_周度!F945,"")</f>
        <v/>
      </c>
      <c r="E929" s="15">
        <f>IF(OR(D929="",C929=""),"",D929*C929)</f>
        <v/>
      </c>
      <c r="F929" s="15">
        <f>IF(E929="","",IF(F928="",1,F928*(1+E929)))</f>
        <v/>
      </c>
      <c r="G929" s="15">
        <f>IF(E929="","",IF(G928="",1,G928*(1+C929)))</f>
        <v/>
      </c>
      <c r="H929" s="15">
        <f>IF(F929="","",IF(H928="",F929,MAX(H928,F929)))</f>
        <v/>
      </c>
      <c r="I929">
        <f>IF(OR(F929="",H929=""),"",F929/H929-1)</f>
        <v/>
      </c>
      <c r="J929">
        <f>IF(G929="","",IF(J928="",G929,MAX(J928,G929)))</f>
        <v/>
      </c>
      <c r="K929">
        <f>IF(OR(G929="",J929=""),"",G929/J929-1)</f>
        <v/>
      </c>
    </row>
    <row r="930">
      <c r="A930" s="14">
        <f>原始数据_周度!A930</f>
        <v/>
      </c>
      <c r="B930" s="15">
        <f>原始数据_周度!B930</f>
        <v/>
      </c>
      <c r="C930" s="15">
        <f>IFERROR(B930/B929-1,"")</f>
        <v/>
      </c>
      <c r="D930" s="15">
        <f>IFERROR(评分与状态_周度!F946,"")</f>
        <v/>
      </c>
      <c r="E930" s="15">
        <f>IF(OR(D930="",C930=""),"",D930*C930)</f>
        <v/>
      </c>
      <c r="F930" s="15">
        <f>IF(E930="","",IF(F929="",1,F929*(1+E930)))</f>
        <v/>
      </c>
      <c r="G930" s="15">
        <f>IF(E930="","",IF(G929="",1,G929*(1+C930)))</f>
        <v/>
      </c>
      <c r="H930" s="15">
        <f>IF(F930="","",IF(H929="",F930,MAX(H929,F930)))</f>
        <v/>
      </c>
      <c r="I930">
        <f>IF(OR(F930="",H930=""),"",F930/H930-1)</f>
        <v/>
      </c>
      <c r="J930">
        <f>IF(G930="","",IF(J929="",G930,MAX(J929,G930)))</f>
        <v/>
      </c>
      <c r="K930">
        <f>IF(OR(G930="",J930=""),"",G930/J930-1)</f>
        <v/>
      </c>
    </row>
    <row r="931">
      <c r="A931" s="14">
        <f>原始数据_周度!A931</f>
        <v/>
      </c>
      <c r="B931" s="15">
        <f>原始数据_周度!B931</f>
        <v/>
      </c>
      <c r="C931" s="15">
        <f>IFERROR(B931/B930-1,"")</f>
        <v/>
      </c>
      <c r="D931" s="15">
        <f>IFERROR(评分与状态_周度!F947,"")</f>
        <v/>
      </c>
      <c r="E931" s="15">
        <f>IF(OR(D931="",C931=""),"",D931*C931)</f>
        <v/>
      </c>
      <c r="F931" s="15">
        <f>IF(E931="","",IF(F930="",1,F930*(1+E931)))</f>
        <v/>
      </c>
      <c r="G931" s="15">
        <f>IF(E931="","",IF(G930="",1,G930*(1+C931)))</f>
        <v/>
      </c>
      <c r="H931" s="15">
        <f>IF(F931="","",IF(H930="",F931,MAX(H930,F931)))</f>
        <v/>
      </c>
      <c r="I931">
        <f>IF(OR(F931="",H931=""),"",F931/H931-1)</f>
        <v/>
      </c>
      <c r="J931">
        <f>IF(G931="","",IF(J930="",G931,MAX(J930,G931)))</f>
        <v/>
      </c>
      <c r="K931">
        <f>IF(OR(G931="",J931=""),"",G931/J931-1)</f>
        <v/>
      </c>
    </row>
    <row r="932">
      <c r="A932" s="14">
        <f>原始数据_周度!A932</f>
        <v/>
      </c>
      <c r="B932" s="15">
        <f>原始数据_周度!B932</f>
        <v/>
      </c>
      <c r="C932" s="15">
        <f>IFERROR(B932/B931-1,"")</f>
        <v/>
      </c>
      <c r="D932" s="15">
        <f>IFERROR(评分与状态_周度!F948,"")</f>
        <v/>
      </c>
      <c r="E932" s="15">
        <f>IF(OR(D932="",C932=""),"",D932*C932)</f>
        <v/>
      </c>
      <c r="F932" s="15">
        <f>IF(E932="","",IF(F931="",1,F931*(1+E932)))</f>
        <v/>
      </c>
      <c r="G932" s="15">
        <f>IF(E932="","",IF(G931="",1,G931*(1+C932)))</f>
        <v/>
      </c>
      <c r="H932" s="15">
        <f>IF(F932="","",IF(H931="",F932,MAX(H931,F932)))</f>
        <v/>
      </c>
      <c r="I932">
        <f>IF(OR(F932="",H932=""),"",F932/H932-1)</f>
        <v/>
      </c>
      <c r="J932">
        <f>IF(G932="","",IF(J931="",G932,MAX(J931,G932)))</f>
        <v/>
      </c>
      <c r="K932">
        <f>IF(OR(G932="",J932=""),"",G932/J932-1)</f>
        <v/>
      </c>
    </row>
    <row r="933">
      <c r="A933" s="14">
        <f>原始数据_周度!A933</f>
        <v/>
      </c>
      <c r="B933" s="15">
        <f>原始数据_周度!B933</f>
        <v/>
      </c>
      <c r="C933" s="15">
        <f>IFERROR(B933/B932-1,"")</f>
        <v/>
      </c>
      <c r="D933" s="15">
        <f>IFERROR(评分与状态_周度!F949,"")</f>
        <v/>
      </c>
      <c r="E933" s="15">
        <f>IF(OR(D933="",C933=""),"",D933*C933)</f>
        <v/>
      </c>
      <c r="F933" s="15">
        <f>IF(E933="","",IF(F932="",1,F932*(1+E933)))</f>
        <v/>
      </c>
      <c r="G933" s="15">
        <f>IF(E933="","",IF(G932="",1,G932*(1+C933)))</f>
        <v/>
      </c>
      <c r="H933" s="15">
        <f>IF(F933="","",IF(H932="",F933,MAX(H932,F933)))</f>
        <v/>
      </c>
      <c r="I933">
        <f>IF(OR(F933="",H933=""),"",F933/H933-1)</f>
        <v/>
      </c>
      <c r="J933">
        <f>IF(G933="","",IF(J932="",G933,MAX(J932,G933)))</f>
        <v/>
      </c>
      <c r="K933">
        <f>IF(OR(G933="",J933=""),"",G933/J933-1)</f>
        <v/>
      </c>
    </row>
    <row r="934">
      <c r="A934" s="14">
        <f>原始数据_周度!A934</f>
        <v/>
      </c>
      <c r="B934" s="15">
        <f>原始数据_周度!B934</f>
        <v/>
      </c>
      <c r="C934" s="15">
        <f>IFERROR(B934/B933-1,"")</f>
        <v/>
      </c>
      <c r="D934" s="15">
        <f>IFERROR(评分与状态_周度!F950,"")</f>
        <v/>
      </c>
      <c r="E934" s="15">
        <f>IF(OR(D934="",C934=""),"",D934*C934)</f>
        <v/>
      </c>
      <c r="F934" s="15">
        <f>IF(E934="","",IF(F933="",1,F933*(1+E934)))</f>
        <v/>
      </c>
      <c r="G934" s="15">
        <f>IF(E934="","",IF(G933="",1,G933*(1+C934)))</f>
        <v/>
      </c>
      <c r="H934" s="15">
        <f>IF(F934="","",IF(H933="",F934,MAX(H933,F934)))</f>
        <v/>
      </c>
      <c r="I934">
        <f>IF(OR(F934="",H934=""),"",F934/H934-1)</f>
        <v/>
      </c>
      <c r="J934">
        <f>IF(G934="","",IF(J933="",G934,MAX(J933,G934)))</f>
        <v/>
      </c>
      <c r="K934">
        <f>IF(OR(G934="",J934=""),"",G934/J934-1)</f>
        <v/>
      </c>
    </row>
    <row r="935">
      <c r="A935" s="14">
        <f>原始数据_周度!A935</f>
        <v/>
      </c>
      <c r="B935" s="15">
        <f>原始数据_周度!B935</f>
        <v/>
      </c>
      <c r="C935" s="15">
        <f>IFERROR(B935/B934-1,"")</f>
        <v/>
      </c>
      <c r="D935" s="15">
        <f>IFERROR(评分与状态_周度!F951,"")</f>
        <v/>
      </c>
      <c r="E935" s="15">
        <f>IF(OR(D935="",C935=""),"",D935*C935)</f>
        <v/>
      </c>
      <c r="F935" s="15">
        <f>IF(E935="","",IF(F934="",1,F934*(1+E935)))</f>
        <v/>
      </c>
      <c r="G935" s="15">
        <f>IF(E935="","",IF(G934="",1,G934*(1+C935)))</f>
        <v/>
      </c>
      <c r="H935" s="15">
        <f>IF(F935="","",IF(H934="",F935,MAX(H934,F935)))</f>
        <v/>
      </c>
      <c r="I935">
        <f>IF(OR(F935="",H935=""),"",F935/H935-1)</f>
        <v/>
      </c>
      <c r="J935">
        <f>IF(G935="","",IF(J934="",G935,MAX(J934,G935)))</f>
        <v/>
      </c>
      <c r="K935">
        <f>IF(OR(G935="",J935=""),"",G935/J935-1)</f>
        <v/>
      </c>
    </row>
    <row r="936">
      <c r="A936" s="14">
        <f>原始数据_周度!A936</f>
        <v/>
      </c>
      <c r="B936" s="15">
        <f>原始数据_周度!B936</f>
        <v/>
      </c>
      <c r="C936" s="15">
        <f>IFERROR(B936/B935-1,"")</f>
        <v/>
      </c>
      <c r="D936" s="15">
        <f>IFERROR(评分与状态_周度!F952,"")</f>
        <v/>
      </c>
      <c r="E936" s="15">
        <f>IF(OR(D936="",C936=""),"",D936*C936)</f>
        <v/>
      </c>
      <c r="F936" s="15">
        <f>IF(E936="","",IF(F935="",1,F935*(1+E936)))</f>
        <v/>
      </c>
      <c r="G936" s="15">
        <f>IF(E936="","",IF(G935="",1,G935*(1+C936)))</f>
        <v/>
      </c>
      <c r="H936" s="15">
        <f>IF(F936="","",IF(H935="",F936,MAX(H935,F936)))</f>
        <v/>
      </c>
      <c r="I936">
        <f>IF(OR(F936="",H936=""),"",F936/H936-1)</f>
        <v/>
      </c>
      <c r="J936">
        <f>IF(G936="","",IF(J935="",G936,MAX(J935,G936)))</f>
        <v/>
      </c>
      <c r="K936">
        <f>IF(OR(G936="",J936=""),"",G936/J936-1)</f>
        <v/>
      </c>
    </row>
    <row r="937">
      <c r="A937" s="14">
        <f>原始数据_周度!A937</f>
        <v/>
      </c>
      <c r="B937" s="15">
        <f>原始数据_周度!B937</f>
        <v/>
      </c>
      <c r="C937" s="15">
        <f>IFERROR(B937/B936-1,"")</f>
        <v/>
      </c>
      <c r="D937" s="15">
        <f>IFERROR(评分与状态_周度!F953,"")</f>
        <v/>
      </c>
      <c r="E937" s="15">
        <f>IF(OR(D937="",C937=""),"",D937*C937)</f>
        <v/>
      </c>
      <c r="F937" s="15">
        <f>IF(E937="","",IF(F936="",1,F936*(1+E937)))</f>
        <v/>
      </c>
      <c r="G937" s="15">
        <f>IF(E937="","",IF(G936="",1,G936*(1+C937)))</f>
        <v/>
      </c>
      <c r="H937" s="15">
        <f>IF(F937="","",IF(H936="",F937,MAX(H936,F937)))</f>
        <v/>
      </c>
      <c r="I937">
        <f>IF(OR(F937="",H937=""),"",F937/H937-1)</f>
        <v/>
      </c>
      <c r="J937">
        <f>IF(G937="","",IF(J936="",G937,MAX(J936,G937)))</f>
        <v/>
      </c>
      <c r="K937">
        <f>IF(OR(G937="",J937=""),"",G937/J937-1)</f>
        <v/>
      </c>
    </row>
    <row r="938">
      <c r="A938" s="14">
        <f>原始数据_周度!A938</f>
        <v/>
      </c>
      <c r="B938" s="15">
        <f>原始数据_周度!B938</f>
        <v/>
      </c>
      <c r="C938" s="15">
        <f>IFERROR(B938/B937-1,"")</f>
        <v/>
      </c>
      <c r="D938" s="15">
        <f>IFERROR(评分与状态_周度!F954,"")</f>
        <v/>
      </c>
      <c r="E938" s="15">
        <f>IF(OR(D938="",C938=""),"",D938*C938)</f>
        <v/>
      </c>
      <c r="F938" s="15">
        <f>IF(E938="","",IF(F937="",1,F937*(1+E938)))</f>
        <v/>
      </c>
      <c r="G938" s="15">
        <f>IF(E938="","",IF(G937="",1,G937*(1+C938)))</f>
        <v/>
      </c>
      <c r="H938" s="15">
        <f>IF(F938="","",IF(H937="",F938,MAX(H937,F938)))</f>
        <v/>
      </c>
      <c r="I938">
        <f>IF(OR(F938="",H938=""),"",F938/H938-1)</f>
        <v/>
      </c>
      <c r="J938">
        <f>IF(G938="","",IF(J937="",G938,MAX(J937,G938)))</f>
        <v/>
      </c>
      <c r="K938">
        <f>IF(OR(G938="",J938=""),"",G938/J938-1)</f>
        <v/>
      </c>
    </row>
    <row r="939">
      <c r="A939" s="14">
        <f>原始数据_周度!A939</f>
        <v/>
      </c>
      <c r="B939" s="15">
        <f>原始数据_周度!B939</f>
        <v/>
      </c>
      <c r="C939" s="15">
        <f>IFERROR(B939/B938-1,"")</f>
        <v/>
      </c>
      <c r="D939" s="15">
        <f>IFERROR(评分与状态_周度!F955,"")</f>
        <v/>
      </c>
      <c r="E939" s="15">
        <f>IF(OR(D939="",C939=""),"",D939*C939)</f>
        <v/>
      </c>
      <c r="F939" s="15">
        <f>IF(E939="","",IF(F938="",1,F938*(1+E939)))</f>
        <v/>
      </c>
      <c r="G939" s="15">
        <f>IF(E939="","",IF(G938="",1,G938*(1+C939)))</f>
        <v/>
      </c>
      <c r="H939" s="15">
        <f>IF(F939="","",IF(H938="",F939,MAX(H938,F939)))</f>
        <v/>
      </c>
      <c r="I939">
        <f>IF(OR(F939="",H939=""),"",F939/H939-1)</f>
        <v/>
      </c>
      <c r="J939">
        <f>IF(G939="","",IF(J938="",G939,MAX(J938,G939)))</f>
        <v/>
      </c>
      <c r="K939">
        <f>IF(OR(G939="",J939=""),"",G939/J939-1)</f>
        <v/>
      </c>
    </row>
    <row r="940">
      <c r="A940" s="14">
        <f>原始数据_周度!A940</f>
        <v/>
      </c>
      <c r="B940" s="15">
        <f>原始数据_周度!B940</f>
        <v/>
      </c>
      <c r="C940" s="15">
        <f>IFERROR(B940/B939-1,"")</f>
        <v/>
      </c>
      <c r="D940" s="15">
        <f>IFERROR(评分与状态_周度!F956,"")</f>
        <v/>
      </c>
      <c r="E940" s="15">
        <f>IF(OR(D940="",C940=""),"",D940*C940)</f>
        <v/>
      </c>
      <c r="F940" s="15">
        <f>IF(E940="","",IF(F939="",1,F939*(1+E940)))</f>
        <v/>
      </c>
      <c r="G940" s="15">
        <f>IF(E940="","",IF(G939="",1,G939*(1+C940)))</f>
        <v/>
      </c>
      <c r="H940" s="15">
        <f>IF(F940="","",IF(H939="",F940,MAX(H939,F940)))</f>
        <v/>
      </c>
      <c r="I940">
        <f>IF(OR(F940="",H940=""),"",F940/H940-1)</f>
        <v/>
      </c>
      <c r="J940">
        <f>IF(G940="","",IF(J939="",G940,MAX(J939,G940)))</f>
        <v/>
      </c>
      <c r="K940">
        <f>IF(OR(G940="",J940=""),"",G940/J940-1)</f>
        <v/>
      </c>
    </row>
    <row r="941">
      <c r="A941" s="14">
        <f>原始数据_周度!A941</f>
        <v/>
      </c>
      <c r="B941" s="15">
        <f>原始数据_周度!B941</f>
        <v/>
      </c>
      <c r="C941" s="15">
        <f>IFERROR(B941/B940-1,"")</f>
        <v/>
      </c>
      <c r="D941" s="15">
        <f>IFERROR(评分与状态_周度!F957,"")</f>
        <v/>
      </c>
      <c r="E941" s="15">
        <f>IF(OR(D941="",C941=""),"",D941*C941)</f>
        <v/>
      </c>
      <c r="F941" s="15">
        <f>IF(E941="","",IF(F940="",1,F940*(1+E941)))</f>
        <v/>
      </c>
      <c r="G941" s="15">
        <f>IF(E941="","",IF(G940="",1,G940*(1+C941)))</f>
        <v/>
      </c>
      <c r="H941" s="15">
        <f>IF(F941="","",IF(H940="",F941,MAX(H940,F941)))</f>
        <v/>
      </c>
      <c r="I941">
        <f>IF(OR(F941="",H941=""),"",F941/H941-1)</f>
        <v/>
      </c>
      <c r="J941">
        <f>IF(G941="","",IF(J940="",G941,MAX(J940,G941)))</f>
        <v/>
      </c>
      <c r="K941">
        <f>IF(OR(G941="",J941=""),"",G941/J941-1)</f>
        <v/>
      </c>
    </row>
    <row r="942">
      <c r="A942" s="14">
        <f>原始数据_周度!A942</f>
        <v/>
      </c>
      <c r="B942" s="15">
        <f>原始数据_周度!B942</f>
        <v/>
      </c>
      <c r="C942" s="15">
        <f>IFERROR(B942/B941-1,"")</f>
        <v/>
      </c>
      <c r="D942" s="15">
        <f>IFERROR(评分与状态_周度!F958,"")</f>
        <v/>
      </c>
      <c r="E942" s="15">
        <f>IF(OR(D942="",C942=""),"",D942*C942)</f>
        <v/>
      </c>
      <c r="F942" s="15">
        <f>IF(E942="","",IF(F941="",1,F941*(1+E942)))</f>
        <v/>
      </c>
      <c r="G942" s="15">
        <f>IF(E942="","",IF(G941="",1,G941*(1+C942)))</f>
        <v/>
      </c>
      <c r="H942" s="15">
        <f>IF(F942="","",IF(H941="",F942,MAX(H941,F942)))</f>
        <v/>
      </c>
      <c r="I942">
        <f>IF(OR(F942="",H942=""),"",F942/H942-1)</f>
        <v/>
      </c>
      <c r="J942">
        <f>IF(G942="","",IF(J941="",G942,MAX(J941,G942)))</f>
        <v/>
      </c>
      <c r="K942">
        <f>IF(OR(G942="",J942=""),"",G942/J942-1)</f>
        <v/>
      </c>
    </row>
    <row r="943">
      <c r="A943" s="14">
        <f>原始数据_周度!A943</f>
        <v/>
      </c>
      <c r="B943" s="15">
        <f>原始数据_周度!B943</f>
        <v/>
      </c>
      <c r="C943" s="15">
        <f>IFERROR(B943/B942-1,"")</f>
        <v/>
      </c>
      <c r="D943" s="15">
        <f>IFERROR(评分与状态_周度!F959,"")</f>
        <v/>
      </c>
      <c r="E943" s="15">
        <f>IF(OR(D943="",C943=""),"",D943*C943)</f>
        <v/>
      </c>
      <c r="F943" s="15">
        <f>IF(E943="","",IF(F942="",1,F942*(1+E943)))</f>
        <v/>
      </c>
      <c r="G943" s="15">
        <f>IF(E943="","",IF(G942="",1,G942*(1+C943)))</f>
        <v/>
      </c>
      <c r="H943" s="15">
        <f>IF(F943="","",IF(H942="",F943,MAX(H942,F943)))</f>
        <v/>
      </c>
      <c r="I943">
        <f>IF(OR(F943="",H943=""),"",F943/H943-1)</f>
        <v/>
      </c>
      <c r="J943">
        <f>IF(G943="","",IF(J942="",G943,MAX(J942,G943)))</f>
        <v/>
      </c>
      <c r="K943">
        <f>IF(OR(G943="",J943=""),"",G943/J943-1)</f>
        <v/>
      </c>
    </row>
    <row r="944">
      <c r="A944" s="14">
        <f>原始数据_周度!A944</f>
        <v/>
      </c>
      <c r="B944" s="15">
        <f>原始数据_周度!B944</f>
        <v/>
      </c>
      <c r="C944" s="15">
        <f>IFERROR(B944/B943-1,"")</f>
        <v/>
      </c>
      <c r="D944" s="15">
        <f>IFERROR(评分与状态_周度!F960,"")</f>
        <v/>
      </c>
      <c r="E944" s="15">
        <f>IF(OR(D944="",C944=""),"",D944*C944)</f>
        <v/>
      </c>
      <c r="F944" s="15">
        <f>IF(E944="","",IF(F943="",1,F943*(1+E944)))</f>
        <v/>
      </c>
      <c r="G944" s="15">
        <f>IF(E944="","",IF(G943="",1,G943*(1+C944)))</f>
        <v/>
      </c>
      <c r="H944" s="15">
        <f>IF(F944="","",IF(H943="",F944,MAX(H943,F944)))</f>
        <v/>
      </c>
      <c r="I944">
        <f>IF(OR(F944="",H944=""),"",F944/H944-1)</f>
        <v/>
      </c>
      <c r="J944">
        <f>IF(G944="","",IF(J943="",G944,MAX(J943,G944)))</f>
        <v/>
      </c>
      <c r="K944">
        <f>IF(OR(G944="",J944=""),"",G944/J944-1)</f>
        <v/>
      </c>
    </row>
    <row r="945">
      <c r="A945" s="14">
        <f>原始数据_周度!A945</f>
        <v/>
      </c>
      <c r="B945" s="15">
        <f>原始数据_周度!B945</f>
        <v/>
      </c>
      <c r="C945" s="15">
        <f>IFERROR(B945/B944-1,"")</f>
        <v/>
      </c>
      <c r="D945" s="15">
        <f>IFERROR(评分与状态_周度!F961,"")</f>
        <v/>
      </c>
      <c r="E945" s="15">
        <f>IF(OR(D945="",C945=""),"",D945*C945)</f>
        <v/>
      </c>
      <c r="F945" s="15">
        <f>IF(E945="","",IF(F944="",1,F944*(1+E945)))</f>
        <v/>
      </c>
      <c r="G945" s="15">
        <f>IF(E945="","",IF(G944="",1,G944*(1+C945)))</f>
        <v/>
      </c>
      <c r="H945" s="15">
        <f>IF(F945="","",IF(H944="",F945,MAX(H944,F945)))</f>
        <v/>
      </c>
      <c r="I945">
        <f>IF(OR(F945="",H945=""),"",F945/H945-1)</f>
        <v/>
      </c>
      <c r="J945">
        <f>IF(G945="","",IF(J944="",G945,MAX(J944,G945)))</f>
        <v/>
      </c>
      <c r="K945">
        <f>IF(OR(G945="",J945=""),"",G945/J945-1)</f>
        <v/>
      </c>
    </row>
    <row r="946">
      <c r="A946" s="14">
        <f>原始数据_周度!A946</f>
        <v/>
      </c>
      <c r="B946" s="15">
        <f>原始数据_周度!B946</f>
        <v/>
      </c>
      <c r="C946" s="15">
        <f>IFERROR(B946/B945-1,"")</f>
        <v/>
      </c>
      <c r="D946" s="15">
        <f>IFERROR(评分与状态_周度!F962,"")</f>
        <v/>
      </c>
      <c r="E946" s="15">
        <f>IF(OR(D946="",C946=""),"",D946*C946)</f>
        <v/>
      </c>
      <c r="F946" s="15">
        <f>IF(E946="","",IF(F945="",1,F945*(1+E946)))</f>
        <v/>
      </c>
      <c r="G946" s="15">
        <f>IF(E946="","",IF(G945="",1,G945*(1+C946)))</f>
        <v/>
      </c>
      <c r="H946" s="15">
        <f>IF(F946="","",IF(H945="",F946,MAX(H945,F946)))</f>
        <v/>
      </c>
      <c r="I946">
        <f>IF(OR(F946="",H946=""),"",F946/H946-1)</f>
        <v/>
      </c>
      <c r="J946">
        <f>IF(G946="","",IF(J945="",G946,MAX(J945,G946)))</f>
        <v/>
      </c>
      <c r="K946">
        <f>IF(OR(G946="",J946=""),"",G946/J946-1)</f>
        <v/>
      </c>
    </row>
    <row r="947">
      <c r="A947" s="14">
        <f>原始数据_周度!A947</f>
        <v/>
      </c>
      <c r="B947" s="15">
        <f>原始数据_周度!B947</f>
        <v/>
      </c>
      <c r="C947" s="15">
        <f>IFERROR(B947/B946-1,"")</f>
        <v/>
      </c>
      <c r="D947" s="15">
        <f>IFERROR(评分与状态_周度!F963,"")</f>
        <v/>
      </c>
      <c r="E947" s="15">
        <f>IF(OR(D947="",C947=""),"",D947*C947)</f>
        <v/>
      </c>
      <c r="F947" s="15">
        <f>IF(E947="","",IF(F946="",1,F946*(1+E947)))</f>
        <v/>
      </c>
      <c r="G947" s="15">
        <f>IF(E947="","",IF(G946="",1,G946*(1+C947)))</f>
        <v/>
      </c>
      <c r="H947" s="15">
        <f>IF(F947="","",IF(H946="",F947,MAX(H946,F947)))</f>
        <v/>
      </c>
      <c r="I947">
        <f>IF(OR(F947="",H947=""),"",F947/H947-1)</f>
        <v/>
      </c>
      <c r="J947">
        <f>IF(G947="","",IF(J946="",G947,MAX(J946,G947)))</f>
        <v/>
      </c>
      <c r="K947">
        <f>IF(OR(G947="",J947=""),"",G947/J947-1)</f>
        <v/>
      </c>
    </row>
    <row r="948">
      <c r="A948" s="14">
        <f>原始数据_周度!A948</f>
        <v/>
      </c>
      <c r="B948" s="15">
        <f>原始数据_周度!B948</f>
        <v/>
      </c>
      <c r="C948" s="15">
        <f>IFERROR(B948/B947-1,"")</f>
        <v/>
      </c>
      <c r="D948" s="15">
        <f>IFERROR(评分与状态_周度!F964,"")</f>
        <v/>
      </c>
      <c r="E948" s="15">
        <f>IF(OR(D948="",C948=""),"",D948*C948)</f>
        <v/>
      </c>
      <c r="F948" s="15">
        <f>IF(E948="","",IF(F947="",1,F947*(1+E948)))</f>
        <v/>
      </c>
      <c r="G948" s="15">
        <f>IF(E948="","",IF(G947="",1,G947*(1+C948)))</f>
        <v/>
      </c>
      <c r="H948" s="15">
        <f>IF(F948="","",IF(H947="",F948,MAX(H947,F948)))</f>
        <v/>
      </c>
      <c r="I948">
        <f>IF(OR(F948="",H948=""),"",F948/H948-1)</f>
        <v/>
      </c>
      <c r="J948">
        <f>IF(G948="","",IF(J947="",G948,MAX(J947,G948)))</f>
        <v/>
      </c>
      <c r="K948">
        <f>IF(OR(G948="",J948=""),"",G948/J948-1)</f>
        <v/>
      </c>
    </row>
    <row r="949">
      <c r="A949" s="14">
        <f>原始数据_周度!A949</f>
        <v/>
      </c>
      <c r="B949" s="15">
        <f>原始数据_周度!B949</f>
        <v/>
      </c>
      <c r="C949" s="15">
        <f>IFERROR(B949/B948-1,"")</f>
        <v/>
      </c>
      <c r="D949" s="15">
        <f>IFERROR(评分与状态_周度!F965,"")</f>
        <v/>
      </c>
      <c r="E949" s="15">
        <f>IF(OR(D949="",C949=""),"",D949*C949)</f>
        <v/>
      </c>
      <c r="F949" s="15">
        <f>IF(E949="","",IF(F948="",1,F948*(1+E949)))</f>
        <v/>
      </c>
      <c r="G949" s="15">
        <f>IF(E949="","",IF(G948="",1,G948*(1+C949)))</f>
        <v/>
      </c>
      <c r="H949" s="15">
        <f>IF(F949="","",IF(H948="",F949,MAX(H948,F949)))</f>
        <v/>
      </c>
      <c r="I949">
        <f>IF(OR(F949="",H949=""),"",F949/H949-1)</f>
        <v/>
      </c>
      <c r="J949">
        <f>IF(G949="","",IF(J948="",G949,MAX(J948,G949)))</f>
        <v/>
      </c>
      <c r="K949">
        <f>IF(OR(G949="",J949=""),"",G949/J949-1)</f>
        <v/>
      </c>
    </row>
    <row r="950">
      <c r="A950" s="14">
        <f>原始数据_周度!A950</f>
        <v/>
      </c>
      <c r="B950" s="15">
        <f>原始数据_周度!B950</f>
        <v/>
      </c>
      <c r="C950" s="15">
        <f>IFERROR(B950/B949-1,"")</f>
        <v/>
      </c>
      <c r="D950" s="15">
        <f>IFERROR(评分与状态_周度!F966,"")</f>
        <v/>
      </c>
      <c r="E950" s="15">
        <f>IF(OR(D950="",C950=""),"",D950*C950)</f>
        <v/>
      </c>
      <c r="F950" s="15">
        <f>IF(E950="","",IF(F949="",1,F949*(1+E950)))</f>
        <v/>
      </c>
      <c r="G950" s="15">
        <f>IF(E950="","",IF(G949="",1,G949*(1+C950)))</f>
        <v/>
      </c>
      <c r="H950" s="15">
        <f>IF(F950="","",IF(H949="",F950,MAX(H949,F950)))</f>
        <v/>
      </c>
      <c r="I950">
        <f>IF(OR(F950="",H950=""),"",F950/H950-1)</f>
        <v/>
      </c>
      <c r="J950">
        <f>IF(G950="","",IF(J949="",G950,MAX(J949,G950)))</f>
        <v/>
      </c>
      <c r="K950">
        <f>IF(OR(G950="",J950=""),"",G950/J950-1)</f>
        <v/>
      </c>
    </row>
    <row r="951">
      <c r="A951" s="14">
        <f>原始数据_周度!A951</f>
        <v/>
      </c>
      <c r="B951" s="15">
        <f>原始数据_周度!B951</f>
        <v/>
      </c>
      <c r="C951" s="15">
        <f>IFERROR(B951/B950-1,"")</f>
        <v/>
      </c>
      <c r="D951" s="15">
        <f>IFERROR(评分与状态_周度!F967,"")</f>
        <v/>
      </c>
      <c r="E951" s="15">
        <f>IF(OR(D951="",C951=""),"",D951*C951)</f>
        <v/>
      </c>
      <c r="F951" s="15">
        <f>IF(E951="","",IF(F950="",1,F950*(1+E951)))</f>
        <v/>
      </c>
      <c r="G951" s="15">
        <f>IF(E951="","",IF(G950="",1,G950*(1+C951)))</f>
        <v/>
      </c>
      <c r="H951" s="15">
        <f>IF(F951="","",IF(H950="",F951,MAX(H950,F951)))</f>
        <v/>
      </c>
      <c r="I951">
        <f>IF(OR(F951="",H951=""),"",F951/H951-1)</f>
        <v/>
      </c>
      <c r="J951">
        <f>IF(G951="","",IF(J950="",G951,MAX(J950,G951)))</f>
        <v/>
      </c>
      <c r="K951">
        <f>IF(OR(G951="",J951=""),"",G951/J951-1)</f>
        <v/>
      </c>
    </row>
    <row r="952">
      <c r="A952" s="14">
        <f>原始数据_周度!A952</f>
        <v/>
      </c>
      <c r="B952" s="15">
        <f>原始数据_周度!B952</f>
        <v/>
      </c>
      <c r="C952" s="15">
        <f>IFERROR(B952/B951-1,"")</f>
        <v/>
      </c>
      <c r="D952" s="15">
        <f>IFERROR(评分与状态_周度!F968,"")</f>
        <v/>
      </c>
      <c r="E952" s="15">
        <f>IF(OR(D952="",C952=""),"",D952*C952)</f>
        <v/>
      </c>
      <c r="F952" s="15">
        <f>IF(E952="","",IF(F951="",1,F951*(1+E952)))</f>
        <v/>
      </c>
      <c r="G952" s="15">
        <f>IF(E952="","",IF(G951="",1,G951*(1+C952)))</f>
        <v/>
      </c>
      <c r="H952" s="15">
        <f>IF(F952="","",IF(H951="",F952,MAX(H951,F952)))</f>
        <v/>
      </c>
      <c r="I952">
        <f>IF(OR(F952="",H952=""),"",F952/H952-1)</f>
        <v/>
      </c>
      <c r="J952">
        <f>IF(G952="","",IF(J951="",G952,MAX(J951,G952)))</f>
        <v/>
      </c>
      <c r="K952">
        <f>IF(OR(G952="",J952=""),"",G952/J952-1)</f>
        <v/>
      </c>
    </row>
    <row r="953">
      <c r="A953" s="14">
        <f>原始数据_周度!A953</f>
        <v/>
      </c>
      <c r="B953" s="15">
        <f>原始数据_周度!B953</f>
        <v/>
      </c>
      <c r="C953" s="15">
        <f>IFERROR(B953/B952-1,"")</f>
        <v/>
      </c>
      <c r="D953" s="15">
        <f>IFERROR(评分与状态_周度!F969,"")</f>
        <v/>
      </c>
      <c r="E953" s="15">
        <f>IF(OR(D953="",C953=""),"",D953*C953)</f>
        <v/>
      </c>
      <c r="F953" s="15">
        <f>IF(E953="","",IF(F952="",1,F952*(1+E953)))</f>
        <v/>
      </c>
      <c r="G953" s="15">
        <f>IF(E953="","",IF(G952="",1,G952*(1+C953)))</f>
        <v/>
      </c>
      <c r="H953" s="15">
        <f>IF(F953="","",IF(H952="",F953,MAX(H952,F953)))</f>
        <v/>
      </c>
      <c r="I953">
        <f>IF(OR(F953="",H953=""),"",F953/H953-1)</f>
        <v/>
      </c>
      <c r="J953">
        <f>IF(G953="","",IF(J952="",G953,MAX(J952,G953)))</f>
        <v/>
      </c>
      <c r="K953">
        <f>IF(OR(G953="",J953=""),"",G953/J953-1)</f>
        <v/>
      </c>
    </row>
    <row r="954">
      <c r="A954" s="14">
        <f>原始数据_周度!A954</f>
        <v/>
      </c>
      <c r="B954" s="15">
        <f>原始数据_周度!B954</f>
        <v/>
      </c>
      <c r="C954" s="15">
        <f>IFERROR(B954/B953-1,"")</f>
        <v/>
      </c>
      <c r="D954" s="15">
        <f>IFERROR(评分与状态_周度!F970,"")</f>
        <v/>
      </c>
      <c r="E954" s="15">
        <f>IF(OR(D954="",C954=""),"",D954*C954)</f>
        <v/>
      </c>
      <c r="F954" s="15">
        <f>IF(E954="","",IF(F953="",1,F953*(1+E954)))</f>
        <v/>
      </c>
      <c r="G954" s="15">
        <f>IF(E954="","",IF(G953="",1,G953*(1+C954)))</f>
        <v/>
      </c>
      <c r="H954" s="15">
        <f>IF(F954="","",IF(H953="",F954,MAX(H953,F954)))</f>
        <v/>
      </c>
      <c r="I954">
        <f>IF(OR(F954="",H954=""),"",F954/H954-1)</f>
        <v/>
      </c>
      <c r="J954">
        <f>IF(G954="","",IF(J953="",G954,MAX(J953,G954)))</f>
        <v/>
      </c>
      <c r="K954">
        <f>IF(OR(G954="",J954=""),"",G954/J954-1)</f>
        <v/>
      </c>
    </row>
    <row r="955">
      <c r="A955" s="14">
        <f>原始数据_周度!A955</f>
        <v/>
      </c>
      <c r="B955" s="15">
        <f>原始数据_周度!B955</f>
        <v/>
      </c>
      <c r="C955" s="15">
        <f>IFERROR(B955/B954-1,"")</f>
        <v/>
      </c>
      <c r="D955" s="15">
        <f>IFERROR(评分与状态_周度!F971,"")</f>
        <v/>
      </c>
      <c r="E955" s="15">
        <f>IF(OR(D955="",C955=""),"",D955*C955)</f>
        <v/>
      </c>
      <c r="F955" s="15">
        <f>IF(E955="","",IF(F954="",1,F954*(1+E955)))</f>
        <v/>
      </c>
      <c r="G955" s="15">
        <f>IF(E955="","",IF(G954="",1,G954*(1+C955)))</f>
        <v/>
      </c>
      <c r="H955" s="15">
        <f>IF(F955="","",IF(H954="",F955,MAX(H954,F955)))</f>
        <v/>
      </c>
      <c r="I955">
        <f>IF(OR(F955="",H955=""),"",F955/H955-1)</f>
        <v/>
      </c>
      <c r="J955">
        <f>IF(G955="","",IF(J954="",G955,MAX(J954,G955)))</f>
        <v/>
      </c>
      <c r="K955">
        <f>IF(OR(G955="",J955=""),"",G955/J955-1)</f>
        <v/>
      </c>
    </row>
    <row r="956">
      <c r="A956" s="14">
        <f>原始数据_周度!A956</f>
        <v/>
      </c>
      <c r="B956" s="15">
        <f>原始数据_周度!B956</f>
        <v/>
      </c>
      <c r="C956" s="15">
        <f>IFERROR(B956/B955-1,"")</f>
        <v/>
      </c>
      <c r="D956" s="15">
        <f>IFERROR(评分与状态_周度!F972,"")</f>
        <v/>
      </c>
      <c r="E956" s="15">
        <f>IF(OR(D956="",C956=""),"",D956*C956)</f>
        <v/>
      </c>
      <c r="F956" s="15">
        <f>IF(E956="","",IF(F955="",1,F955*(1+E956)))</f>
        <v/>
      </c>
      <c r="G956" s="15">
        <f>IF(E956="","",IF(G955="",1,G955*(1+C956)))</f>
        <v/>
      </c>
      <c r="H956" s="15">
        <f>IF(F956="","",IF(H955="",F956,MAX(H955,F956)))</f>
        <v/>
      </c>
      <c r="I956">
        <f>IF(OR(F956="",H956=""),"",F956/H956-1)</f>
        <v/>
      </c>
      <c r="J956">
        <f>IF(G956="","",IF(J955="",G956,MAX(J955,G956)))</f>
        <v/>
      </c>
      <c r="K956">
        <f>IF(OR(G956="",J956=""),"",G956/J956-1)</f>
        <v/>
      </c>
    </row>
    <row r="957">
      <c r="A957" s="14">
        <f>原始数据_周度!A957</f>
        <v/>
      </c>
      <c r="B957" s="15">
        <f>原始数据_周度!B957</f>
        <v/>
      </c>
      <c r="C957" s="15">
        <f>IFERROR(B957/B956-1,"")</f>
        <v/>
      </c>
      <c r="D957" s="15">
        <f>IFERROR(评分与状态_周度!F973,"")</f>
        <v/>
      </c>
      <c r="E957" s="15">
        <f>IF(OR(D957="",C957=""),"",D957*C957)</f>
        <v/>
      </c>
      <c r="F957" s="15">
        <f>IF(E957="","",IF(F956="",1,F956*(1+E957)))</f>
        <v/>
      </c>
      <c r="G957" s="15">
        <f>IF(E957="","",IF(G956="",1,G956*(1+C957)))</f>
        <v/>
      </c>
      <c r="H957" s="15">
        <f>IF(F957="","",IF(H956="",F957,MAX(H956,F957)))</f>
        <v/>
      </c>
      <c r="I957">
        <f>IF(OR(F957="",H957=""),"",F957/H957-1)</f>
        <v/>
      </c>
      <c r="J957">
        <f>IF(G957="","",IF(J956="",G957,MAX(J956,G957)))</f>
        <v/>
      </c>
      <c r="K957">
        <f>IF(OR(G957="",J957=""),"",G957/J957-1)</f>
        <v/>
      </c>
    </row>
    <row r="958">
      <c r="A958" s="14">
        <f>原始数据_周度!A958</f>
        <v/>
      </c>
      <c r="B958" s="15">
        <f>原始数据_周度!B958</f>
        <v/>
      </c>
      <c r="C958" s="15">
        <f>IFERROR(B958/B957-1,"")</f>
        <v/>
      </c>
      <c r="D958" s="15">
        <f>IFERROR(评分与状态_周度!F974,"")</f>
        <v/>
      </c>
      <c r="E958" s="15">
        <f>IF(OR(D958="",C958=""),"",D958*C958)</f>
        <v/>
      </c>
      <c r="F958" s="15">
        <f>IF(E958="","",IF(F957="",1,F957*(1+E958)))</f>
        <v/>
      </c>
      <c r="G958" s="15">
        <f>IF(E958="","",IF(G957="",1,G957*(1+C958)))</f>
        <v/>
      </c>
      <c r="H958" s="15">
        <f>IF(F958="","",IF(H957="",F958,MAX(H957,F958)))</f>
        <v/>
      </c>
      <c r="I958">
        <f>IF(OR(F958="",H958=""),"",F958/H958-1)</f>
        <v/>
      </c>
      <c r="J958">
        <f>IF(G958="","",IF(J957="",G958,MAX(J957,G958)))</f>
        <v/>
      </c>
      <c r="K958">
        <f>IF(OR(G958="",J958=""),"",G958/J958-1)</f>
        <v/>
      </c>
    </row>
    <row r="959">
      <c r="A959" s="14">
        <f>原始数据_周度!A959</f>
        <v/>
      </c>
      <c r="B959" s="15">
        <f>原始数据_周度!B959</f>
        <v/>
      </c>
      <c r="C959" s="15">
        <f>IFERROR(B959/B958-1,"")</f>
        <v/>
      </c>
      <c r="D959" s="15">
        <f>IFERROR(评分与状态_周度!F975,"")</f>
        <v/>
      </c>
      <c r="E959" s="15">
        <f>IF(OR(D959="",C959=""),"",D959*C959)</f>
        <v/>
      </c>
      <c r="F959" s="15">
        <f>IF(E959="","",IF(F958="",1,F958*(1+E959)))</f>
        <v/>
      </c>
      <c r="G959" s="15">
        <f>IF(E959="","",IF(G958="",1,G958*(1+C959)))</f>
        <v/>
      </c>
      <c r="H959" s="15">
        <f>IF(F959="","",IF(H958="",F959,MAX(H958,F959)))</f>
        <v/>
      </c>
      <c r="I959">
        <f>IF(OR(F959="",H959=""),"",F959/H959-1)</f>
        <v/>
      </c>
      <c r="J959">
        <f>IF(G959="","",IF(J958="",G959,MAX(J958,G959)))</f>
        <v/>
      </c>
      <c r="K959">
        <f>IF(OR(G959="",J959=""),"",G959/J959-1)</f>
        <v/>
      </c>
    </row>
    <row r="960">
      <c r="A960" s="14">
        <f>原始数据_周度!A960</f>
        <v/>
      </c>
      <c r="B960" s="15">
        <f>原始数据_周度!B960</f>
        <v/>
      </c>
      <c r="C960" s="15">
        <f>IFERROR(B960/B959-1,"")</f>
        <v/>
      </c>
      <c r="D960" s="15">
        <f>IFERROR(评分与状态_周度!F976,"")</f>
        <v/>
      </c>
      <c r="E960" s="15">
        <f>IF(OR(D960="",C960=""),"",D960*C960)</f>
        <v/>
      </c>
      <c r="F960" s="15">
        <f>IF(E960="","",IF(F959="",1,F959*(1+E960)))</f>
        <v/>
      </c>
      <c r="G960" s="15">
        <f>IF(E960="","",IF(G959="",1,G959*(1+C960)))</f>
        <v/>
      </c>
      <c r="H960" s="15">
        <f>IF(F960="","",IF(H959="",F960,MAX(H959,F960)))</f>
        <v/>
      </c>
      <c r="I960">
        <f>IF(OR(F960="",H960=""),"",F960/H960-1)</f>
        <v/>
      </c>
      <c r="J960">
        <f>IF(G960="","",IF(J959="",G960,MAX(J959,G960)))</f>
        <v/>
      </c>
      <c r="K960">
        <f>IF(OR(G960="",J960=""),"",G960/J960-1)</f>
        <v/>
      </c>
    </row>
    <row r="961">
      <c r="A961" s="14">
        <f>原始数据_周度!A961</f>
        <v/>
      </c>
      <c r="B961" s="15">
        <f>原始数据_周度!B961</f>
        <v/>
      </c>
      <c r="C961" s="15">
        <f>IFERROR(B961/B960-1,"")</f>
        <v/>
      </c>
      <c r="D961" s="15">
        <f>IFERROR(评分与状态_周度!F977,"")</f>
        <v/>
      </c>
      <c r="E961" s="15">
        <f>IF(OR(D961="",C961=""),"",D961*C961)</f>
        <v/>
      </c>
      <c r="F961" s="15">
        <f>IF(E961="","",IF(F960="",1,F960*(1+E961)))</f>
        <v/>
      </c>
      <c r="G961" s="15">
        <f>IF(E961="","",IF(G960="",1,G960*(1+C961)))</f>
        <v/>
      </c>
      <c r="H961" s="15">
        <f>IF(F961="","",IF(H960="",F961,MAX(H960,F961)))</f>
        <v/>
      </c>
      <c r="I961">
        <f>IF(OR(F961="",H961=""),"",F961/H961-1)</f>
        <v/>
      </c>
      <c r="J961">
        <f>IF(G961="","",IF(J960="",G961,MAX(J960,G961)))</f>
        <v/>
      </c>
      <c r="K961">
        <f>IF(OR(G961="",J961=""),"",G961/J961-1)</f>
        <v/>
      </c>
    </row>
    <row r="962">
      <c r="A962" s="14">
        <f>原始数据_周度!A962</f>
        <v/>
      </c>
      <c r="B962" s="15">
        <f>原始数据_周度!B962</f>
        <v/>
      </c>
      <c r="C962" s="15">
        <f>IFERROR(B962/B961-1,"")</f>
        <v/>
      </c>
      <c r="D962" s="15">
        <f>IFERROR(评分与状态_周度!F978,"")</f>
        <v/>
      </c>
      <c r="E962" s="15">
        <f>IF(OR(D962="",C962=""),"",D962*C962)</f>
        <v/>
      </c>
      <c r="F962" s="15">
        <f>IF(E962="","",IF(F961="",1,F961*(1+E962)))</f>
        <v/>
      </c>
      <c r="G962" s="15">
        <f>IF(E962="","",IF(G961="",1,G961*(1+C962)))</f>
        <v/>
      </c>
      <c r="H962" s="15">
        <f>IF(F962="","",IF(H961="",F962,MAX(H961,F962)))</f>
        <v/>
      </c>
      <c r="I962">
        <f>IF(OR(F962="",H962=""),"",F962/H962-1)</f>
        <v/>
      </c>
      <c r="J962">
        <f>IF(G962="","",IF(J961="",G962,MAX(J961,G962)))</f>
        <v/>
      </c>
      <c r="K962">
        <f>IF(OR(G962="",J962=""),"",G962/J962-1)</f>
        <v/>
      </c>
    </row>
    <row r="963">
      <c r="A963" s="14">
        <f>原始数据_周度!A963</f>
        <v/>
      </c>
      <c r="B963" s="15">
        <f>原始数据_周度!B963</f>
        <v/>
      </c>
      <c r="C963" s="15">
        <f>IFERROR(B963/B962-1,"")</f>
        <v/>
      </c>
      <c r="D963" s="15">
        <f>IFERROR(评分与状态_周度!F979,"")</f>
        <v/>
      </c>
      <c r="E963" s="15">
        <f>IF(OR(D963="",C963=""),"",D963*C963)</f>
        <v/>
      </c>
      <c r="F963" s="15">
        <f>IF(E963="","",IF(F962="",1,F962*(1+E963)))</f>
        <v/>
      </c>
      <c r="G963" s="15">
        <f>IF(E963="","",IF(G962="",1,G962*(1+C963)))</f>
        <v/>
      </c>
      <c r="H963" s="15">
        <f>IF(F963="","",IF(H962="",F963,MAX(H962,F963)))</f>
        <v/>
      </c>
      <c r="I963">
        <f>IF(OR(F963="",H963=""),"",F963/H963-1)</f>
        <v/>
      </c>
      <c r="J963">
        <f>IF(G963="","",IF(J962="",G963,MAX(J962,G963)))</f>
        <v/>
      </c>
      <c r="K963">
        <f>IF(OR(G963="",J963=""),"",G963/J963-1)</f>
        <v/>
      </c>
    </row>
    <row r="964">
      <c r="A964" s="14">
        <f>原始数据_周度!A964</f>
        <v/>
      </c>
      <c r="B964" s="15">
        <f>原始数据_周度!B964</f>
        <v/>
      </c>
      <c r="C964" s="15">
        <f>IFERROR(B964/B963-1,"")</f>
        <v/>
      </c>
      <c r="D964" s="15">
        <f>IFERROR(评分与状态_周度!F980,"")</f>
        <v/>
      </c>
      <c r="E964" s="15">
        <f>IF(OR(D964="",C964=""),"",D964*C964)</f>
        <v/>
      </c>
      <c r="F964" s="15">
        <f>IF(E964="","",IF(F963="",1,F963*(1+E964)))</f>
        <v/>
      </c>
      <c r="G964" s="15">
        <f>IF(E964="","",IF(G963="",1,G963*(1+C964)))</f>
        <v/>
      </c>
      <c r="H964" s="15">
        <f>IF(F964="","",IF(H963="",F964,MAX(H963,F964)))</f>
        <v/>
      </c>
      <c r="I964">
        <f>IF(OR(F964="",H964=""),"",F964/H964-1)</f>
        <v/>
      </c>
      <c r="J964">
        <f>IF(G964="","",IF(J963="",G964,MAX(J963,G964)))</f>
        <v/>
      </c>
      <c r="K964">
        <f>IF(OR(G964="",J964=""),"",G964/J964-1)</f>
        <v/>
      </c>
    </row>
    <row r="965">
      <c r="A965" s="14">
        <f>原始数据_周度!A965</f>
        <v/>
      </c>
      <c r="B965" s="15">
        <f>原始数据_周度!B965</f>
        <v/>
      </c>
      <c r="C965" s="15">
        <f>IFERROR(B965/B964-1,"")</f>
        <v/>
      </c>
      <c r="D965" s="15">
        <f>IFERROR(评分与状态_周度!F981,"")</f>
        <v/>
      </c>
      <c r="E965" s="15">
        <f>IF(OR(D965="",C965=""),"",D965*C965)</f>
        <v/>
      </c>
      <c r="F965" s="15">
        <f>IF(E965="","",IF(F964="",1,F964*(1+E965)))</f>
        <v/>
      </c>
      <c r="G965" s="15">
        <f>IF(E965="","",IF(G964="",1,G964*(1+C965)))</f>
        <v/>
      </c>
      <c r="H965" s="15">
        <f>IF(F965="","",IF(H964="",F965,MAX(H964,F965)))</f>
        <v/>
      </c>
      <c r="I965">
        <f>IF(OR(F965="",H965=""),"",F965/H965-1)</f>
        <v/>
      </c>
      <c r="J965">
        <f>IF(G965="","",IF(J964="",G965,MAX(J964,G965)))</f>
        <v/>
      </c>
      <c r="K965">
        <f>IF(OR(G965="",J965=""),"",G965/J965-1)</f>
        <v/>
      </c>
    </row>
    <row r="966">
      <c r="A966" s="14">
        <f>原始数据_周度!A966</f>
        <v/>
      </c>
      <c r="B966" s="15">
        <f>原始数据_周度!B966</f>
        <v/>
      </c>
      <c r="C966" s="15">
        <f>IFERROR(B966/B965-1,"")</f>
        <v/>
      </c>
      <c r="D966" s="15">
        <f>IFERROR(评分与状态_周度!F982,"")</f>
        <v/>
      </c>
      <c r="E966" s="15">
        <f>IF(OR(D966="",C966=""),"",D966*C966)</f>
        <v/>
      </c>
      <c r="F966" s="15">
        <f>IF(E966="","",IF(F965="",1,F965*(1+E966)))</f>
        <v/>
      </c>
      <c r="G966" s="15">
        <f>IF(E966="","",IF(G965="",1,G965*(1+C966)))</f>
        <v/>
      </c>
      <c r="H966" s="15">
        <f>IF(F966="","",IF(H965="",F966,MAX(H965,F966)))</f>
        <v/>
      </c>
      <c r="I966">
        <f>IF(OR(F966="",H966=""),"",F966/H966-1)</f>
        <v/>
      </c>
      <c r="J966">
        <f>IF(G966="","",IF(J965="",G966,MAX(J965,G966)))</f>
        <v/>
      </c>
      <c r="K966">
        <f>IF(OR(G966="",J966=""),"",G966/J966-1)</f>
        <v/>
      </c>
    </row>
    <row r="967">
      <c r="A967" s="14">
        <f>原始数据_周度!A967</f>
        <v/>
      </c>
      <c r="B967" s="15">
        <f>原始数据_周度!B967</f>
        <v/>
      </c>
      <c r="C967" s="15">
        <f>IFERROR(B967/B966-1,"")</f>
        <v/>
      </c>
      <c r="D967" s="15">
        <f>IFERROR(评分与状态_周度!F983,"")</f>
        <v/>
      </c>
      <c r="E967" s="15">
        <f>IF(OR(D967="",C967=""),"",D967*C967)</f>
        <v/>
      </c>
      <c r="F967" s="15">
        <f>IF(E967="","",IF(F966="",1,F966*(1+E967)))</f>
        <v/>
      </c>
      <c r="G967" s="15">
        <f>IF(E967="","",IF(G966="",1,G966*(1+C967)))</f>
        <v/>
      </c>
      <c r="H967" s="15">
        <f>IF(F967="","",IF(H966="",F967,MAX(H966,F967)))</f>
        <v/>
      </c>
      <c r="I967">
        <f>IF(OR(F967="",H967=""),"",F967/H967-1)</f>
        <v/>
      </c>
      <c r="J967">
        <f>IF(G967="","",IF(J966="",G967,MAX(J966,G967)))</f>
        <v/>
      </c>
      <c r="K967">
        <f>IF(OR(G967="",J967=""),"",G967/J967-1)</f>
        <v/>
      </c>
    </row>
    <row r="968">
      <c r="A968" s="14">
        <f>原始数据_周度!A968</f>
        <v/>
      </c>
      <c r="B968" s="15">
        <f>原始数据_周度!B968</f>
        <v/>
      </c>
      <c r="C968" s="15">
        <f>IFERROR(B968/B967-1,"")</f>
        <v/>
      </c>
      <c r="D968" s="15">
        <f>IFERROR(评分与状态_周度!F984,"")</f>
        <v/>
      </c>
      <c r="E968" s="15">
        <f>IF(OR(D968="",C968=""),"",D968*C968)</f>
        <v/>
      </c>
      <c r="F968" s="15">
        <f>IF(E968="","",IF(F967="",1,F967*(1+E968)))</f>
        <v/>
      </c>
      <c r="G968" s="15">
        <f>IF(E968="","",IF(G967="",1,G967*(1+C968)))</f>
        <v/>
      </c>
      <c r="H968" s="15">
        <f>IF(F968="","",IF(H967="",F968,MAX(H967,F968)))</f>
        <v/>
      </c>
      <c r="I968">
        <f>IF(OR(F968="",H968=""),"",F968/H968-1)</f>
        <v/>
      </c>
      <c r="J968">
        <f>IF(G968="","",IF(J967="",G968,MAX(J967,G968)))</f>
        <v/>
      </c>
      <c r="K968">
        <f>IF(OR(G968="",J968=""),"",G968/J968-1)</f>
        <v/>
      </c>
    </row>
    <row r="969">
      <c r="A969" s="14">
        <f>原始数据_周度!A969</f>
        <v/>
      </c>
      <c r="B969" s="15">
        <f>原始数据_周度!B969</f>
        <v/>
      </c>
      <c r="C969" s="15">
        <f>IFERROR(B969/B968-1,"")</f>
        <v/>
      </c>
      <c r="D969" s="15">
        <f>IFERROR(评分与状态_周度!F985,"")</f>
        <v/>
      </c>
      <c r="E969" s="15">
        <f>IF(OR(D969="",C969=""),"",D969*C969)</f>
        <v/>
      </c>
      <c r="F969" s="15">
        <f>IF(E969="","",IF(F968="",1,F968*(1+E969)))</f>
        <v/>
      </c>
      <c r="G969" s="15">
        <f>IF(E969="","",IF(G968="",1,G968*(1+C969)))</f>
        <v/>
      </c>
      <c r="H969" s="15">
        <f>IF(F969="","",IF(H968="",F969,MAX(H968,F969)))</f>
        <v/>
      </c>
      <c r="I969">
        <f>IF(OR(F969="",H969=""),"",F969/H969-1)</f>
        <v/>
      </c>
      <c r="J969">
        <f>IF(G969="","",IF(J968="",G969,MAX(J968,G969)))</f>
        <v/>
      </c>
      <c r="K969">
        <f>IF(OR(G969="",J969=""),"",G969/J969-1)</f>
        <v/>
      </c>
    </row>
    <row r="970">
      <c r="A970" s="14">
        <f>原始数据_周度!A970</f>
        <v/>
      </c>
      <c r="B970" s="15">
        <f>原始数据_周度!B970</f>
        <v/>
      </c>
      <c r="C970" s="15">
        <f>IFERROR(B970/B969-1,"")</f>
        <v/>
      </c>
      <c r="D970" s="15">
        <f>IFERROR(评分与状态_周度!F986,"")</f>
        <v/>
      </c>
      <c r="E970" s="15">
        <f>IF(OR(D970="",C970=""),"",D970*C970)</f>
        <v/>
      </c>
      <c r="F970" s="15">
        <f>IF(E970="","",IF(F969="",1,F969*(1+E970)))</f>
        <v/>
      </c>
      <c r="G970" s="15">
        <f>IF(E970="","",IF(G969="",1,G969*(1+C970)))</f>
        <v/>
      </c>
      <c r="H970" s="15">
        <f>IF(F970="","",IF(H969="",F970,MAX(H969,F970)))</f>
        <v/>
      </c>
      <c r="I970">
        <f>IF(OR(F970="",H970=""),"",F970/H970-1)</f>
        <v/>
      </c>
      <c r="J970">
        <f>IF(G970="","",IF(J969="",G970,MAX(J969,G970)))</f>
        <v/>
      </c>
      <c r="K970">
        <f>IF(OR(G970="",J970=""),"",G970/J970-1)</f>
        <v/>
      </c>
    </row>
    <row r="971">
      <c r="A971" s="14">
        <f>原始数据_周度!A971</f>
        <v/>
      </c>
      <c r="B971" s="15">
        <f>原始数据_周度!B971</f>
        <v/>
      </c>
      <c r="C971" s="15">
        <f>IFERROR(B971/B970-1,"")</f>
        <v/>
      </c>
      <c r="D971" s="15">
        <f>IFERROR(评分与状态_周度!F987,"")</f>
        <v/>
      </c>
      <c r="E971" s="15">
        <f>IF(OR(D971="",C971=""),"",D971*C971)</f>
        <v/>
      </c>
      <c r="F971" s="15">
        <f>IF(E971="","",IF(F970="",1,F970*(1+E971)))</f>
        <v/>
      </c>
      <c r="G971" s="15">
        <f>IF(E971="","",IF(G970="",1,G970*(1+C971)))</f>
        <v/>
      </c>
      <c r="H971" s="15">
        <f>IF(F971="","",IF(H970="",F971,MAX(H970,F971)))</f>
        <v/>
      </c>
      <c r="I971">
        <f>IF(OR(F971="",H971=""),"",F971/H971-1)</f>
        <v/>
      </c>
      <c r="J971">
        <f>IF(G971="","",IF(J970="",G971,MAX(J970,G971)))</f>
        <v/>
      </c>
      <c r="K971">
        <f>IF(OR(G971="",J971=""),"",G971/J971-1)</f>
        <v/>
      </c>
    </row>
    <row r="972">
      <c r="A972" s="14">
        <f>原始数据_周度!A972</f>
        <v/>
      </c>
      <c r="B972" s="15">
        <f>原始数据_周度!B972</f>
        <v/>
      </c>
      <c r="C972" s="15">
        <f>IFERROR(B972/B971-1,"")</f>
        <v/>
      </c>
      <c r="D972" s="15">
        <f>IFERROR(评分与状态_周度!F988,"")</f>
        <v/>
      </c>
      <c r="E972" s="15">
        <f>IF(OR(D972="",C972=""),"",D972*C972)</f>
        <v/>
      </c>
      <c r="F972" s="15">
        <f>IF(E972="","",IF(F971="",1,F971*(1+E972)))</f>
        <v/>
      </c>
      <c r="G972" s="15">
        <f>IF(E972="","",IF(G971="",1,G971*(1+C972)))</f>
        <v/>
      </c>
      <c r="H972" s="15">
        <f>IF(F972="","",IF(H971="",F972,MAX(H971,F972)))</f>
        <v/>
      </c>
      <c r="I972">
        <f>IF(OR(F972="",H972=""),"",F972/H972-1)</f>
        <v/>
      </c>
      <c r="J972">
        <f>IF(G972="","",IF(J971="",G972,MAX(J971,G972)))</f>
        <v/>
      </c>
      <c r="K972">
        <f>IF(OR(G972="",J972=""),"",G972/J972-1)</f>
        <v/>
      </c>
    </row>
    <row r="973">
      <c r="A973" s="14">
        <f>原始数据_周度!A973</f>
        <v/>
      </c>
      <c r="B973" s="15">
        <f>原始数据_周度!B973</f>
        <v/>
      </c>
      <c r="C973" s="15">
        <f>IFERROR(B973/B972-1,"")</f>
        <v/>
      </c>
      <c r="D973" s="15">
        <f>IFERROR(评分与状态_周度!F989,"")</f>
        <v/>
      </c>
      <c r="E973" s="15">
        <f>IF(OR(D973="",C973=""),"",D973*C973)</f>
        <v/>
      </c>
      <c r="F973" s="15">
        <f>IF(E973="","",IF(F972="",1,F972*(1+E973)))</f>
        <v/>
      </c>
      <c r="G973" s="15">
        <f>IF(E973="","",IF(G972="",1,G972*(1+C973)))</f>
        <v/>
      </c>
      <c r="H973" s="15">
        <f>IF(F973="","",IF(H972="",F973,MAX(H972,F973)))</f>
        <v/>
      </c>
      <c r="I973">
        <f>IF(OR(F973="",H973=""),"",F973/H973-1)</f>
        <v/>
      </c>
      <c r="J973">
        <f>IF(G973="","",IF(J972="",G973,MAX(J972,G973)))</f>
        <v/>
      </c>
      <c r="K973">
        <f>IF(OR(G973="",J973=""),"",G973/J973-1)</f>
        <v/>
      </c>
    </row>
    <row r="974">
      <c r="A974" s="14">
        <f>原始数据_周度!A974</f>
        <v/>
      </c>
      <c r="B974" s="15">
        <f>原始数据_周度!B974</f>
        <v/>
      </c>
      <c r="C974" s="15">
        <f>IFERROR(B974/B973-1,"")</f>
        <v/>
      </c>
      <c r="D974" s="15">
        <f>IFERROR(评分与状态_周度!F990,"")</f>
        <v/>
      </c>
      <c r="E974" s="15">
        <f>IF(OR(D974="",C974=""),"",D974*C974)</f>
        <v/>
      </c>
      <c r="F974" s="15">
        <f>IF(E974="","",IF(F973="",1,F973*(1+E974)))</f>
        <v/>
      </c>
      <c r="G974" s="15">
        <f>IF(E974="","",IF(G973="",1,G973*(1+C974)))</f>
        <v/>
      </c>
      <c r="H974" s="15">
        <f>IF(F974="","",IF(H973="",F974,MAX(H973,F974)))</f>
        <v/>
      </c>
      <c r="I974">
        <f>IF(OR(F974="",H974=""),"",F974/H974-1)</f>
        <v/>
      </c>
      <c r="J974">
        <f>IF(G974="","",IF(J973="",G974,MAX(J973,G974)))</f>
        <v/>
      </c>
      <c r="K974">
        <f>IF(OR(G974="",J974=""),"",G974/J974-1)</f>
        <v/>
      </c>
    </row>
    <row r="975">
      <c r="A975" s="14">
        <f>原始数据_周度!A975</f>
        <v/>
      </c>
      <c r="B975" s="15">
        <f>原始数据_周度!B975</f>
        <v/>
      </c>
      <c r="C975" s="15">
        <f>IFERROR(B975/B974-1,"")</f>
        <v/>
      </c>
      <c r="D975" s="15">
        <f>IFERROR(评分与状态_周度!F991,"")</f>
        <v/>
      </c>
      <c r="E975" s="15">
        <f>IF(OR(D975="",C975=""),"",D975*C975)</f>
        <v/>
      </c>
      <c r="F975" s="15">
        <f>IF(E975="","",IF(F974="",1,F974*(1+E975)))</f>
        <v/>
      </c>
      <c r="G975" s="15">
        <f>IF(E975="","",IF(G974="",1,G974*(1+C975)))</f>
        <v/>
      </c>
      <c r="H975" s="15">
        <f>IF(F975="","",IF(H974="",F975,MAX(H974,F975)))</f>
        <v/>
      </c>
      <c r="I975">
        <f>IF(OR(F975="",H975=""),"",F975/H975-1)</f>
        <v/>
      </c>
      <c r="J975">
        <f>IF(G975="","",IF(J974="",G975,MAX(J974,G975)))</f>
        <v/>
      </c>
      <c r="K975">
        <f>IF(OR(G975="",J975=""),"",G975/J975-1)</f>
        <v/>
      </c>
    </row>
    <row r="976">
      <c r="A976" s="14">
        <f>原始数据_周度!A976</f>
        <v/>
      </c>
      <c r="B976" s="15">
        <f>原始数据_周度!B976</f>
        <v/>
      </c>
      <c r="C976" s="15">
        <f>IFERROR(B976/B975-1,"")</f>
        <v/>
      </c>
      <c r="D976" s="15">
        <f>IFERROR(评分与状态_周度!F992,"")</f>
        <v/>
      </c>
      <c r="E976" s="15">
        <f>IF(OR(D976="",C976=""),"",D976*C976)</f>
        <v/>
      </c>
      <c r="F976" s="15">
        <f>IF(E976="","",IF(F975="",1,F975*(1+E976)))</f>
        <v/>
      </c>
      <c r="G976" s="15">
        <f>IF(E976="","",IF(G975="",1,G975*(1+C976)))</f>
        <v/>
      </c>
      <c r="H976" s="15">
        <f>IF(F976="","",IF(H975="",F976,MAX(H975,F976)))</f>
        <v/>
      </c>
      <c r="I976">
        <f>IF(OR(F976="",H976=""),"",F976/H976-1)</f>
        <v/>
      </c>
      <c r="J976">
        <f>IF(G976="","",IF(J975="",G976,MAX(J975,G976)))</f>
        <v/>
      </c>
      <c r="K976">
        <f>IF(OR(G976="",J976=""),"",G976/J976-1)</f>
        <v/>
      </c>
    </row>
    <row r="977">
      <c r="A977" s="14">
        <f>原始数据_周度!A977</f>
        <v/>
      </c>
      <c r="B977" s="15">
        <f>原始数据_周度!B977</f>
        <v/>
      </c>
      <c r="C977" s="15">
        <f>IFERROR(B977/B976-1,"")</f>
        <v/>
      </c>
      <c r="D977" s="15">
        <f>IFERROR(评分与状态_周度!F993,"")</f>
        <v/>
      </c>
      <c r="E977" s="15">
        <f>IF(OR(D977="",C977=""),"",D977*C977)</f>
        <v/>
      </c>
      <c r="F977" s="15">
        <f>IF(E977="","",IF(F976="",1,F976*(1+E977)))</f>
        <v/>
      </c>
      <c r="G977" s="15">
        <f>IF(E977="","",IF(G976="",1,G976*(1+C977)))</f>
        <v/>
      </c>
      <c r="H977" s="15">
        <f>IF(F977="","",IF(H976="",F977,MAX(H976,F977)))</f>
        <v/>
      </c>
      <c r="I977">
        <f>IF(OR(F977="",H977=""),"",F977/H977-1)</f>
        <v/>
      </c>
      <c r="J977">
        <f>IF(G977="","",IF(J976="",G977,MAX(J976,G977)))</f>
        <v/>
      </c>
      <c r="K977">
        <f>IF(OR(G977="",J977=""),"",G977/J977-1)</f>
        <v/>
      </c>
    </row>
    <row r="978">
      <c r="A978" s="14">
        <f>原始数据_周度!A978</f>
        <v/>
      </c>
      <c r="B978" s="15">
        <f>原始数据_周度!B978</f>
        <v/>
      </c>
      <c r="C978" s="15">
        <f>IFERROR(B978/B977-1,"")</f>
        <v/>
      </c>
      <c r="D978" s="15">
        <f>IFERROR(评分与状态_周度!F994,"")</f>
        <v/>
      </c>
      <c r="E978" s="15">
        <f>IF(OR(D978="",C978=""),"",D978*C978)</f>
        <v/>
      </c>
      <c r="F978" s="15">
        <f>IF(E978="","",IF(F977="",1,F977*(1+E978)))</f>
        <v/>
      </c>
      <c r="G978" s="15">
        <f>IF(E978="","",IF(G977="",1,G977*(1+C978)))</f>
        <v/>
      </c>
      <c r="H978" s="15">
        <f>IF(F978="","",IF(H977="",F978,MAX(H977,F978)))</f>
        <v/>
      </c>
      <c r="I978">
        <f>IF(OR(F978="",H978=""),"",F978/H978-1)</f>
        <v/>
      </c>
      <c r="J978">
        <f>IF(G978="","",IF(J977="",G978,MAX(J977,G978)))</f>
        <v/>
      </c>
      <c r="K978">
        <f>IF(OR(G978="",J978=""),"",G978/J978-1)</f>
        <v/>
      </c>
    </row>
    <row r="979">
      <c r="A979" s="14">
        <f>原始数据_周度!A979</f>
        <v/>
      </c>
      <c r="B979" s="15">
        <f>原始数据_周度!B979</f>
        <v/>
      </c>
      <c r="C979" s="15">
        <f>IFERROR(B979/B978-1,"")</f>
        <v/>
      </c>
      <c r="D979" s="15">
        <f>IFERROR(评分与状态_周度!F995,"")</f>
        <v/>
      </c>
      <c r="E979" s="15">
        <f>IF(OR(D979="",C979=""),"",D979*C979)</f>
        <v/>
      </c>
      <c r="F979" s="15">
        <f>IF(E979="","",IF(F978="",1,F978*(1+E979)))</f>
        <v/>
      </c>
      <c r="G979" s="15">
        <f>IF(E979="","",IF(G978="",1,G978*(1+C979)))</f>
        <v/>
      </c>
      <c r="H979" s="15">
        <f>IF(F979="","",IF(H978="",F979,MAX(H978,F979)))</f>
        <v/>
      </c>
      <c r="I979">
        <f>IF(OR(F979="",H979=""),"",F979/H979-1)</f>
        <v/>
      </c>
      <c r="J979">
        <f>IF(G979="","",IF(J978="",G979,MAX(J978,G979)))</f>
        <v/>
      </c>
      <c r="K979">
        <f>IF(OR(G979="",J979=""),"",G979/J979-1)</f>
        <v/>
      </c>
    </row>
    <row r="980">
      <c r="A980" s="14">
        <f>原始数据_周度!A980</f>
        <v/>
      </c>
      <c r="B980" s="15">
        <f>原始数据_周度!B980</f>
        <v/>
      </c>
      <c r="C980" s="15">
        <f>IFERROR(B980/B979-1,"")</f>
        <v/>
      </c>
      <c r="D980" s="15">
        <f>IFERROR(评分与状态_周度!F996,"")</f>
        <v/>
      </c>
      <c r="E980" s="15">
        <f>IF(OR(D980="",C980=""),"",D980*C980)</f>
        <v/>
      </c>
      <c r="F980" s="15">
        <f>IF(E980="","",IF(F979="",1,F979*(1+E980)))</f>
        <v/>
      </c>
      <c r="G980" s="15">
        <f>IF(E980="","",IF(G979="",1,G979*(1+C980)))</f>
        <v/>
      </c>
      <c r="H980" s="15">
        <f>IF(F980="","",IF(H979="",F980,MAX(H979,F980)))</f>
        <v/>
      </c>
      <c r="I980">
        <f>IF(OR(F980="",H980=""),"",F980/H980-1)</f>
        <v/>
      </c>
      <c r="J980">
        <f>IF(G980="","",IF(J979="",G980,MAX(J979,G980)))</f>
        <v/>
      </c>
      <c r="K980">
        <f>IF(OR(G980="",J980=""),"",G980/J980-1)</f>
        <v/>
      </c>
    </row>
    <row r="981">
      <c r="A981" s="14">
        <f>原始数据_周度!A981</f>
        <v/>
      </c>
      <c r="B981" s="15">
        <f>原始数据_周度!B981</f>
        <v/>
      </c>
      <c r="C981" s="15">
        <f>IFERROR(B981/B980-1,"")</f>
        <v/>
      </c>
      <c r="D981" s="15">
        <f>IFERROR(评分与状态_周度!F997,"")</f>
        <v/>
      </c>
      <c r="E981" s="15">
        <f>IF(OR(D981="",C981=""),"",D981*C981)</f>
        <v/>
      </c>
      <c r="F981" s="15">
        <f>IF(E981="","",IF(F980="",1,F980*(1+E981)))</f>
        <v/>
      </c>
      <c r="G981" s="15">
        <f>IF(E981="","",IF(G980="",1,G980*(1+C981)))</f>
        <v/>
      </c>
      <c r="H981" s="15">
        <f>IF(F981="","",IF(H980="",F981,MAX(H980,F981)))</f>
        <v/>
      </c>
      <c r="I981">
        <f>IF(OR(F981="",H981=""),"",F981/H981-1)</f>
        <v/>
      </c>
      <c r="J981">
        <f>IF(G981="","",IF(J980="",G981,MAX(J980,G981)))</f>
        <v/>
      </c>
      <c r="K981">
        <f>IF(OR(G981="",J981=""),"",G981/J981-1)</f>
        <v/>
      </c>
    </row>
    <row r="982">
      <c r="A982" s="14">
        <f>原始数据_周度!A982</f>
        <v/>
      </c>
      <c r="B982" s="15">
        <f>原始数据_周度!B982</f>
        <v/>
      </c>
      <c r="C982" s="15">
        <f>IFERROR(B982/B981-1,"")</f>
        <v/>
      </c>
      <c r="D982" s="15">
        <f>IFERROR(评分与状态_周度!F998,"")</f>
        <v/>
      </c>
      <c r="E982" s="15">
        <f>IF(OR(D982="",C982=""),"",D982*C982)</f>
        <v/>
      </c>
      <c r="F982" s="15">
        <f>IF(E982="","",IF(F981="",1,F981*(1+E982)))</f>
        <v/>
      </c>
      <c r="G982" s="15">
        <f>IF(E982="","",IF(G981="",1,G981*(1+C982)))</f>
        <v/>
      </c>
      <c r="H982" s="15">
        <f>IF(F982="","",IF(H981="",F982,MAX(H981,F982)))</f>
        <v/>
      </c>
      <c r="I982">
        <f>IF(OR(F982="",H982=""),"",F982/H982-1)</f>
        <v/>
      </c>
      <c r="J982">
        <f>IF(G982="","",IF(J981="",G982,MAX(J981,G982)))</f>
        <v/>
      </c>
      <c r="K982">
        <f>IF(OR(G982="",J982=""),"",G982/J982-1)</f>
        <v/>
      </c>
    </row>
    <row r="983">
      <c r="A983" s="14">
        <f>原始数据_周度!A983</f>
        <v/>
      </c>
      <c r="B983" s="15">
        <f>原始数据_周度!B983</f>
        <v/>
      </c>
      <c r="C983" s="15">
        <f>IFERROR(B983/B982-1,"")</f>
        <v/>
      </c>
      <c r="D983" s="15">
        <f>IFERROR(评分与状态_周度!F999,"")</f>
        <v/>
      </c>
      <c r="E983" s="15">
        <f>IF(OR(D983="",C983=""),"",D983*C983)</f>
        <v/>
      </c>
      <c r="F983" s="15">
        <f>IF(E983="","",IF(F982="",1,F982*(1+E983)))</f>
        <v/>
      </c>
      <c r="G983" s="15">
        <f>IF(E983="","",IF(G982="",1,G982*(1+C983)))</f>
        <v/>
      </c>
      <c r="H983" s="15">
        <f>IF(F983="","",IF(H982="",F983,MAX(H982,F983)))</f>
        <v/>
      </c>
      <c r="I983">
        <f>IF(OR(F983="",H983=""),"",F983/H983-1)</f>
        <v/>
      </c>
      <c r="J983">
        <f>IF(G983="","",IF(J982="",G983,MAX(J982,G983)))</f>
        <v/>
      </c>
      <c r="K983">
        <f>IF(OR(G983="",J983=""),"",G983/J983-1)</f>
        <v/>
      </c>
    </row>
    <row r="984">
      <c r="A984" s="14">
        <f>原始数据_周度!A984</f>
        <v/>
      </c>
      <c r="B984" s="15">
        <f>原始数据_周度!B984</f>
        <v/>
      </c>
      <c r="C984" s="15">
        <f>IFERROR(B984/B983-1,"")</f>
        <v/>
      </c>
      <c r="D984" s="15">
        <f>IFERROR(评分与状态_周度!F1000,"")</f>
        <v/>
      </c>
      <c r="E984" s="15">
        <f>IF(OR(D984="",C984=""),"",D984*C984)</f>
        <v/>
      </c>
      <c r="F984" s="15">
        <f>IF(E984="","",IF(F983="",1,F983*(1+E984)))</f>
        <v/>
      </c>
      <c r="G984" s="15">
        <f>IF(E984="","",IF(G983="",1,G983*(1+C984)))</f>
        <v/>
      </c>
      <c r="H984" s="15">
        <f>IF(F984="","",IF(H983="",F984,MAX(H983,F984)))</f>
        <v/>
      </c>
      <c r="I984">
        <f>IF(OR(F984="",H984=""),"",F984/H984-1)</f>
        <v/>
      </c>
      <c r="J984">
        <f>IF(G984="","",IF(J983="",G984,MAX(J983,G984)))</f>
        <v/>
      </c>
      <c r="K984">
        <f>IF(OR(G984="",J984=""),"",G984/J984-1)</f>
        <v/>
      </c>
    </row>
    <row r="985">
      <c r="A985" s="14">
        <f>原始数据_周度!A985</f>
        <v/>
      </c>
      <c r="B985" s="15">
        <f>原始数据_周度!B985</f>
        <v/>
      </c>
      <c r="C985" s="15">
        <f>IFERROR(B985/B984-1,"")</f>
        <v/>
      </c>
      <c r="D985" s="15">
        <f>IFERROR(评分与状态_周度!F1001,"")</f>
        <v/>
      </c>
      <c r="E985" s="15">
        <f>IF(OR(D985="",C985=""),"",D985*C985)</f>
        <v/>
      </c>
      <c r="F985" s="15">
        <f>IF(E985="","",IF(F984="",1,F984*(1+E985)))</f>
        <v/>
      </c>
      <c r="G985" s="15">
        <f>IF(E985="","",IF(G984="",1,G984*(1+C985)))</f>
        <v/>
      </c>
      <c r="H985" s="15">
        <f>IF(F985="","",IF(H984="",F985,MAX(H984,F985)))</f>
        <v/>
      </c>
      <c r="I985">
        <f>IF(OR(F985="",H985=""),"",F985/H985-1)</f>
        <v/>
      </c>
      <c r="J985">
        <f>IF(G985="","",IF(J984="",G985,MAX(J984,G985)))</f>
        <v/>
      </c>
      <c r="K985">
        <f>IF(OR(G985="",J985=""),"",G985/J985-1)</f>
        <v/>
      </c>
    </row>
    <row r="986">
      <c r="A986" s="14">
        <f>原始数据_周度!A986</f>
        <v/>
      </c>
      <c r="B986" s="15">
        <f>原始数据_周度!B986</f>
        <v/>
      </c>
      <c r="C986" s="15">
        <f>IFERROR(B986/B985-1,"")</f>
        <v/>
      </c>
      <c r="D986" s="15">
        <f>IFERROR(评分与状态_周度!F1002,"")</f>
        <v/>
      </c>
      <c r="E986" s="15">
        <f>IF(OR(D986="",C986=""),"",D986*C986)</f>
        <v/>
      </c>
      <c r="F986" s="15">
        <f>IF(E986="","",IF(F985="",1,F985*(1+E986)))</f>
        <v/>
      </c>
      <c r="G986" s="15">
        <f>IF(E986="","",IF(G985="",1,G985*(1+C986)))</f>
        <v/>
      </c>
      <c r="H986" s="15">
        <f>IF(F986="","",IF(H985="",F986,MAX(H985,F986)))</f>
        <v/>
      </c>
      <c r="I986">
        <f>IF(OR(F986="",H986=""),"",F986/H986-1)</f>
        <v/>
      </c>
      <c r="J986">
        <f>IF(G986="","",IF(J985="",G986,MAX(J985,G986)))</f>
        <v/>
      </c>
      <c r="K986">
        <f>IF(OR(G986="",J986=""),"",G986/J986-1)</f>
        <v/>
      </c>
    </row>
    <row r="987">
      <c r="A987" s="14">
        <f>原始数据_周度!A987</f>
        <v/>
      </c>
      <c r="B987" s="15">
        <f>原始数据_周度!B987</f>
        <v/>
      </c>
      <c r="C987" s="15">
        <f>IFERROR(B987/B986-1,"")</f>
        <v/>
      </c>
      <c r="D987" s="15">
        <f>IFERROR(评分与状态_周度!F1003,"")</f>
        <v/>
      </c>
      <c r="E987" s="15">
        <f>IF(OR(D987="",C987=""),"",D987*C987)</f>
        <v/>
      </c>
      <c r="F987" s="15">
        <f>IF(E987="","",IF(F986="",1,F986*(1+E987)))</f>
        <v/>
      </c>
      <c r="G987" s="15">
        <f>IF(E987="","",IF(G986="",1,G986*(1+C987)))</f>
        <v/>
      </c>
      <c r="H987" s="15">
        <f>IF(F987="","",IF(H986="",F987,MAX(H986,F987)))</f>
        <v/>
      </c>
      <c r="I987">
        <f>IF(OR(F987="",H987=""),"",F987/H987-1)</f>
        <v/>
      </c>
      <c r="J987">
        <f>IF(G987="","",IF(J986="",G987,MAX(J986,G987)))</f>
        <v/>
      </c>
      <c r="K987">
        <f>IF(OR(G987="",J987=""),"",G987/J987-1)</f>
        <v/>
      </c>
    </row>
    <row r="988">
      <c r="A988" s="14">
        <f>原始数据_周度!A988</f>
        <v/>
      </c>
      <c r="B988" s="15">
        <f>原始数据_周度!B988</f>
        <v/>
      </c>
      <c r="C988" s="15">
        <f>IFERROR(B988/B987-1,"")</f>
        <v/>
      </c>
      <c r="D988" s="15">
        <f>IFERROR(评分与状态_周度!F1004,"")</f>
        <v/>
      </c>
      <c r="E988" s="15">
        <f>IF(OR(D988="",C988=""),"",D988*C988)</f>
        <v/>
      </c>
      <c r="F988" s="15">
        <f>IF(E988="","",IF(F987="",1,F987*(1+E988)))</f>
        <v/>
      </c>
      <c r="G988" s="15">
        <f>IF(E988="","",IF(G987="",1,G987*(1+C988)))</f>
        <v/>
      </c>
      <c r="H988" s="15">
        <f>IF(F988="","",IF(H987="",F988,MAX(H987,F988)))</f>
        <v/>
      </c>
      <c r="I988">
        <f>IF(OR(F988="",H988=""),"",F988/H988-1)</f>
        <v/>
      </c>
      <c r="J988">
        <f>IF(G988="","",IF(J987="",G988,MAX(J987,G988)))</f>
        <v/>
      </c>
      <c r="K988">
        <f>IF(OR(G988="",J988=""),"",G988/J988-1)</f>
        <v/>
      </c>
    </row>
    <row r="989">
      <c r="A989" s="14">
        <f>原始数据_周度!A989</f>
        <v/>
      </c>
      <c r="B989" s="15">
        <f>原始数据_周度!B989</f>
        <v/>
      </c>
      <c r="C989" s="15">
        <f>IFERROR(B989/B988-1,"")</f>
        <v/>
      </c>
      <c r="D989" s="15">
        <f>IFERROR(评分与状态_周度!F1005,"")</f>
        <v/>
      </c>
      <c r="E989" s="15">
        <f>IF(OR(D989="",C989=""),"",D989*C989)</f>
        <v/>
      </c>
      <c r="F989" s="15">
        <f>IF(E989="","",IF(F988="",1,F988*(1+E989)))</f>
        <v/>
      </c>
      <c r="G989" s="15">
        <f>IF(E989="","",IF(G988="",1,G988*(1+C989)))</f>
        <v/>
      </c>
      <c r="H989" s="15">
        <f>IF(F989="","",IF(H988="",F989,MAX(H988,F989)))</f>
        <v/>
      </c>
      <c r="I989">
        <f>IF(OR(F989="",H989=""),"",F989/H989-1)</f>
        <v/>
      </c>
      <c r="J989">
        <f>IF(G989="","",IF(J988="",G989,MAX(J988,G989)))</f>
        <v/>
      </c>
      <c r="K989">
        <f>IF(OR(G989="",J989=""),"",G989/J989-1)</f>
        <v/>
      </c>
    </row>
    <row r="990">
      <c r="A990" s="14">
        <f>原始数据_周度!A990</f>
        <v/>
      </c>
      <c r="B990" s="15">
        <f>原始数据_周度!B990</f>
        <v/>
      </c>
      <c r="C990" s="15">
        <f>IFERROR(B990/B989-1,"")</f>
        <v/>
      </c>
      <c r="D990" s="15">
        <f>IFERROR(评分与状态_周度!F1006,"")</f>
        <v/>
      </c>
      <c r="E990" s="15">
        <f>IF(OR(D990="",C990=""),"",D990*C990)</f>
        <v/>
      </c>
      <c r="F990" s="15">
        <f>IF(E990="","",IF(F989="",1,F989*(1+E990)))</f>
        <v/>
      </c>
      <c r="G990" s="15">
        <f>IF(E990="","",IF(G989="",1,G989*(1+C990)))</f>
        <v/>
      </c>
      <c r="H990" s="15">
        <f>IF(F990="","",IF(H989="",F990,MAX(H989,F990)))</f>
        <v/>
      </c>
      <c r="I990">
        <f>IF(OR(F990="",H990=""),"",F990/H990-1)</f>
        <v/>
      </c>
      <c r="J990">
        <f>IF(G990="","",IF(J989="",G990,MAX(J989,G990)))</f>
        <v/>
      </c>
      <c r="K990">
        <f>IF(OR(G990="",J990=""),"",G990/J990-1)</f>
        <v/>
      </c>
    </row>
    <row r="991">
      <c r="A991" s="14">
        <f>原始数据_周度!A991</f>
        <v/>
      </c>
      <c r="B991" s="15">
        <f>原始数据_周度!B991</f>
        <v/>
      </c>
      <c r="C991" s="15">
        <f>IFERROR(B991/B990-1,"")</f>
        <v/>
      </c>
      <c r="D991" s="15">
        <f>IFERROR(评分与状态_周度!F1007,"")</f>
        <v/>
      </c>
      <c r="E991" s="15">
        <f>IF(OR(D991="",C991=""),"",D991*C991)</f>
        <v/>
      </c>
      <c r="F991" s="15">
        <f>IF(E991="","",IF(F990="",1,F990*(1+E991)))</f>
        <v/>
      </c>
      <c r="G991" s="15">
        <f>IF(E991="","",IF(G990="",1,G990*(1+C991)))</f>
        <v/>
      </c>
      <c r="H991" s="15">
        <f>IF(F991="","",IF(H990="",F991,MAX(H990,F991)))</f>
        <v/>
      </c>
      <c r="I991">
        <f>IF(OR(F991="",H991=""),"",F991/H991-1)</f>
        <v/>
      </c>
      <c r="J991">
        <f>IF(G991="","",IF(J990="",G991,MAX(J990,G991)))</f>
        <v/>
      </c>
      <c r="K991">
        <f>IF(OR(G991="",J991=""),"",G991/J991-1)</f>
        <v/>
      </c>
    </row>
    <row r="992">
      <c r="A992" s="14">
        <f>原始数据_周度!A992</f>
        <v/>
      </c>
      <c r="B992" s="15">
        <f>原始数据_周度!B992</f>
        <v/>
      </c>
      <c r="C992" s="15">
        <f>IFERROR(B992/B991-1,"")</f>
        <v/>
      </c>
      <c r="D992" s="15">
        <f>IFERROR(评分与状态_周度!F1008,"")</f>
        <v/>
      </c>
      <c r="E992" s="15">
        <f>IF(OR(D992="",C992=""),"",D992*C992)</f>
        <v/>
      </c>
      <c r="F992" s="15">
        <f>IF(E992="","",IF(F991="",1,F991*(1+E992)))</f>
        <v/>
      </c>
      <c r="G992" s="15">
        <f>IF(E992="","",IF(G991="",1,G991*(1+C992)))</f>
        <v/>
      </c>
      <c r="H992" s="15">
        <f>IF(F992="","",IF(H991="",F992,MAX(H991,F992)))</f>
        <v/>
      </c>
      <c r="I992">
        <f>IF(OR(F992="",H992=""),"",F992/H992-1)</f>
        <v/>
      </c>
      <c r="J992">
        <f>IF(G992="","",IF(J991="",G992,MAX(J991,G992)))</f>
        <v/>
      </c>
      <c r="K992">
        <f>IF(OR(G992="",J992=""),"",G992/J992-1)</f>
        <v/>
      </c>
    </row>
    <row r="993">
      <c r="A993" s="14">
        <f>原始数据_周度!A993</f>
        <v/>
      </c>
      <c r="B993" s="15">
        <f>原始数据_周度!B993</f>
        <v/>
      </c>
      <c r="C993" s="15">
        <f>IFERROR(B993/B992-1,"")</f>
        <v/>
      </c>
      <c r="D993" s="15">
        <f>IFERROR(评分与状态_周度!F1009,"")</f>
        <v/>
      </c>
      <c r="E993" s="15">
        <f>IF(OR(D993="",C993=""),"",D993*C993)</f>
        <v/>
      </c>
      <c r="F993" s="15">
        <f>IF(E993="","",IF(F992="",1,F992*(1+E993)))</f>
        <v/>
      </c>
      <c r="G993" s="15">
        <f>IF(E993="","",IF(G992="",1,G992*(1+C993)))</f>
        <v/>
      </c>
      <c r="H993" s="15">
        <f>IF(F993="","",IF(H992="",F993,MAX(H992,F993)))</f>
        <v/>
      </c>
      <c r="I993">
        <f>IF(OR(F993="",H993=""),"",F993/H993-1)</f>
        <v/>
      </c>
      <c r="J993">
        <f>IF(G993="","",IF(J992="",G993,MAX(J992,G993)))</f>
        <v/>
      </c>
      <c r="K993">
        <f>IF(OR(G993="",J993=""),"",G993/J993-1)</f>
        <v/>
      </c>
    </row>
    <row r="994">
      <c r="A994" s="14">
        <f>原始数据_周度!A994</f>
        <v/>
      </c>
      <c r="B994" s="15">
        <f>原始数据_周度!B994</f>
        <v/>
      </c>
      <c r="C994" s="15">
        <f>IFERROR(B994/B993-1,"")</f>
        <v/>
      </c>
      <c r="D994" s="15">
        <f>IFERROR(评分与状态_周度!F1010,"")</f>
        <v/>
      </c>
      <c r="E994" s="15">
        <f>IF(OR(D994="",C994=""),"",D994*C994)</f>
        <v/>
      </c>
      <c r="F994" s="15">
        <f>IF(E994="","",IF(F993="",1,F993*(1+E994)))</f>
        <v/>
      </c>
      <c r="G994" s="15">
        <f>IF(E994="","",IF(G993="",1,G993*(1+C994)))</f>
        <v/>
      </c>
      <c r="H994" s="15">
        <f>IF(F994="","",IF(H993="",F994,MAX(H993,F994)))</f>
        <v/>
      </c>
      <c r="I994">
        <f>IF(OR(F994="",H994=""),"",F994/H994-1)</f>
        <v/>
      </c>
      <c r="J994">
        <f>IF(G994="","",IF(J993="",G994,MAX(J993,G994)))</f>
        <v/>
      </c>
      <c r="K994">
        <f>IF(OR(G994="",J994=""),"",G994/J994-1)</f>
        <v/>
      </c>
    </row>
    <row r="995">
      <c r="A995" s="14">
        <f>原始数据_周度!A995</f>
        <v/>
      </c>
      <c r="B995" s="15">
        <f>原始数据_周度!B995</f>
        <v/>
      </c>
      <c r="C995" s="15">
        <f>IFERROR(B995/B994-1,"")</f>
        <v/>
      </c>
      <c r="D995" s="15">
        <f>IFERROR(评分与状态_周度!F1011,"")</f>
        <v/>
      </c>
      <c r="E995" s="15">
        <f>IF(OR(D995="",C995=""),"",D995*C995)</f>
        <v/>
      </c>
      <c r="F995" s="15">
        <f>IF(E995="","",IF(F994="",1,F994*(1+E995)))</f>
        <v/>
      </c>
      <c r="G995" s="15">
        <f>IF(E995="","",IF(G994="",1,G994*(1+C995)))</f>
        <v/>
      </c>
      <c r="H995" s="15">
        <f>IF(F995="","",IF(H994="",F995,MAX(H994,F995)))</f>
        <v/>
      </c>
      <c r="I995">
        <f>IF(OR(F995="",H995=""),"",F995/H995-1)</f>
        <v/>
      </c>
      <c r="J995">
        <f>IF(G995="","",IF(J994="",G995,MAX(J994,G995)))</f>
        <v/>
      </c>
      <c r="K995">
        <f>IF(OR(G995="",J995=""),"",G995/J995-1)</f>
        <v/>
      </c>
    </row>
    <row r="996">
      <c r="A996" s="14">
        <f>原始数据_周度!A996</f>
        <v/>
      </c>
      <c r="B996" s="15">
        <f>原始数据_周度!B996</f>
        <v/>
      </c>
      <c r="C996" s="15">
        <f>IFERROR(B996/B995-1,"")</f>
        <v/>
      </c>
      <c r="D996" s="15">
        <f>IFERROR(评分与状态_周度!F1012,"")</f>
        <v/>
      </c>
      <c r="E996" s="15">
        <f>IF(OR(D996="",C996=""),"",D996*C996)</f>
        <v/>
      </c>
      <c r="F996" s="15">
        <f>IF(E996="","",IF(F995="",1,F995*(1+E996)))</f>
        <v/>
      </c>
      <c r="G996" s="15">
        <f>IF(E996="","",IF(G995="",1,G995*(1+C996)))</f>
        <v/>
      </c>
      <c r="H996" s="15">
        <f>IF(F996="","",IF(H995="",F996,MAX(H995,F996)))</f>
        <v/>
      </c>
      <c r="I996">
        <f>IF(OR(F996="",H996=""),"",F996/H996-1)</f>
        <v/>
      </c>
      <c r="J996">
        <f>IF(G996="","",IF(J995="",G996,MAX(J995,G996)))</f>
        <v/>
      </c>
      <c r="K996">
        <f>IF(OR(G996="",J996=""),"",G996/J996-1)</f>
        <v/>
      </c>
    </row>
    <row r="997">
      <c r="A997" s="14">
        <f>原始数据_周度!A997</f>
        <v/>
      </c>
      <c r="B997" s="15">
        <f>原始数据_周度!B997</f>
        <v/>
      </c>
      <c r="C997" s="15">
        <f>IFERROR(B997/B996-1,"")</f>
        <v/>
      </c>
      <c r="D997" s="15">
        <f>IFERROR(评分与状态_周度!F1013,"")</f>
        <v/>
      </c>
      <c r="E997" s="15">
        <f>IF(OR(D997="",C997=""),"",D997*C997)</f>
        <v/>
      </c>
      <c r="F997" s="15">
        <f>IF(E997="","",IF(F996="",1,F996*(1+E997)))</f>
        <v/>
      </c>
      <c r="G997" s="15">
        <f>IF(E997="","",IF(G996="",1,G996*(1+C997)))</f>
        <v/>
      </c>
      <c r="H997" s="15">
        <f>IF(F997="","",IF(H996="",F997,MAX(H996,F997)))</f>
        <v/>
      </c>
      <c r="I997">
        <f>IF(OR(F997="",H997=""),"",F997/H997-1)</f>
        <v/>
      </c>
      <c r="J997">
        <f>IF(G997="","",IF(J996="",G997,MAX(J996,G997)))</f>
        <v/>
      </c>
      <c r="K997">
        <f>IF(OR(G997="",J997=""),"",G997/J997-1)</f>
        <v/>
      </c>
    </row>
    <row r="998">
      <c r="A998" s="14">
        <f>原始数据_周度!A998</f>
        <v/>
      </c>
      <c r="B998" s="15">
        <f>原始数据_周度!B998</f>
        <v/>
      </c>
      <c r="C998" s="15">
        <f>IFERROR(B998/B997-1,"")</f>
        <v/>
      </c>
      <c r="D998" s="15">
        <f>IFERROR(评分与状态_周度!F1014,"")</f>
        <v/>
      </c>
      <c r="E998" s="15">
        <f>IF(OR(D998="",C998=""),"",D998*C998)</f>
        <v/>
      </c>
      <c r="F998" s="15">
        <f>IF(E998="","",IF(F997="",1,F997*(1+E998)))</f>
        <v/>
      </c>
      <c r="G998" s="15">
        <f>IF(E998="","",IF(G997="",1,G997*(1+C998)))</f>
        <v/>
      </c>
      <c r="H998" s="15">
        <f>IF(F998="","",IF(H997="",F998,MAX(H997,F998)))</f>
        <v/>
      </c>
      <c r="I998">
        <f>IF(OR(F998="",H998=""),"",F998/H998-1)</f>
        <v/>
      </c>
      <c r="J998">
        <f>IF(G998="","",IF(J997="",G998,MAX(J997,G998)))</f>
        <v/>
      </c>
      <c r="K998">
        <f>IF(OR(G998="",J998=""),"",G998/J998-1)</f>
        <v/>
      </c>
    </row>
    <row r="999">
      <c r="A999" s="14">
        <f>原始数据_周度!A999</f>
        <v/>
      </c>
      <c r="B999" s="15">
        <f>原始数据_周度!B999</f>
        <v/>
      </c>
      <c r="C999" s="15">
        <f>IFERROR(B999/B998-1,"")</f>
        <v/>
      </c>
      <c r="D999" s="15">
        <f>IFERROR(评分与状态_周度!F1015,"")</f>
        <v/>
      </c>
      <c r="E999" s="15">
        <f>IF(OR(D999="",C999=""),"",D999*C999)</f>
        <v/>
      </c>
      <c r="F999" s="15">
        <f>IF(E999="","",IF(F998="",1,F998*(1+E999)))</f>
        <v/>
      </c>
      <c r="G999" s="15">
        <f>IF(E999="","",IF(G998="",1,G998*(1+C999)))</f>
        <v/>
      </c>
      <c r="H999" s="15">
        <f>IF(F999="","",IF(H998="",F999,MAX(H998,F999)))</f>
        <v/>
      </c>
      <c r="I999">
        <f>IF(OR(F999="",H999=""),"",F999/H999-1)</f>
        <v/>
      </c>
      <c r="J999">
        <f>IF(G999="","",IF(J998="",G999,MAX(J998,G999)))</f>
        <v/>
      </c>
      <c r="K999">
        <f>IF(OR(G999="",J999=""),"",G999/J999-1)</f>
        <v/>
      </c>
    </row>
    <row r="1000">
      <c r="A1000" s="14">
        <f>原始数据_周度!A1000</f>
        <v/>
      </c>
      <c r="B1000" s="15">
        <f>原始数据_周度!B1000</f>
        <v/>
      </c>
      <c r="C1000" s="15">
        <f>IFERROR(B1000/B999-1,"")</f>
        <v/>
      </c>
      <c r="D1000" s="15">
        <f>IFERROR(评分与状态_周度!F1016,"")</f>
        <v/>
      </c>
      <c r="E1000" s="15">
        <f>IF(OR(D1000="",C1000=""),"",D1000*C1000)</f>
        <v/>
      </c>
      <c r="F1000" s="15">
        <f>IF(E1000="","",IF(F999="",1,F999*(1+E1000)))</f>
        <v/>
      </c>
      <c r="G1000" s="15">
        <f>IF(E1000="","",IF(G999="",1,G999*(1+C1000)))</f>
        <v/>
      </c>
      <c r="H1000" s="15">
        <f>IF(F1000="","",IF(H999="",F1000,MAX(H999,F1000)))</f>
        <v/>
      </c>
      <c r="I1000">
        <f>IF(OR(F1000="",H1000=""),"",F1000/H1000-1)</f>
        <v/>
      </c>
      <c r="J1000">
        <f>IF(G1000="","",IF(J999="",G1000,MAX(J999,G1000)))</f>
        <v/>
      </c>
      <c r="K1000">
        <f>IF(OR(G1000="",J1000=""),"",G1000/J1000-1)</f>
        <v/>
      </c>
    </row>
    <row r="1001">
      <c r="A1001" s="14">
        <f>原始数据_周度!A1001</f>
        <v/>
      </c>
      <c r="B1001" s="15">
        <f>原始数据_周度!B1001</f>
        <v/>
      </c>
      <c r="C1001" s="15">
        <f>IFERROR(B1001/B1000-1,"")</f>
        <v/>
      </c>
      <c r="D1001" s="15">
        <f>IFERROR(评分与状态_周度!F1017,"")</f>
        <v/>
      </c>
      <c r="E1001" s="15">
        <f>IF(OR(D1001="",C1001=""),"",D1001*C1001)</f>
        <v/>
      </c>
      <c r="F1001" s="15">
        <f>IF(E1001="","",IF(F1000="",1,F1000*(1+E1001)))</f>
        <v/>
      </c>
      <c r="G1001" s="15">
        <f>IF(E1001="","",IF(G1000="",1,G1000*(1+C1001)))</f>
        <v/>
      </c>
      <c r="H1001" s="15">
        <f>IF(F1001="","",IF(H1000="",F1001,MAX(H1000,F1001)))</f>
        <v/>
      </c>
      <c r="I1001">
        <f>IF(OR(F1001="",H1001=""),"",F1001/H1001-1)</f>
        <v/>
      </c>
      <c r="J1001">
        <f>IF(G1001="","",IF(J1000="",G1001,MAX(J1000,G1001)))</f>
        <v/>
      </c>
      <c r="K1001">
        <f>IF(OR(G1001="",J1001=""),"",G1001/J1001-1)</f>
        <v/>
      </c>
    </row>
    <row r="1002">
      <c r="A1002" s="14">
        <f>原始数据_周度!A1002</f>
        <v/>
      </c>
      <c r="B1002" s="15">
        <f>原始数据_周度!B1002</f>
        <v/>
      </c>
      <c r="C1002" s="15">
        <f>IFERROR(B1002/B1001-1,"")</f>
        <v/>
      </c>
      <c r="D1002" s="15">
        <f>IFERROR(评分与状态_周度!F1018,"")</f>
        <v/>
      </c>
      <c r="E1002" s="15">
        <f>IF(OR(D1002="",C1002=""),"",D1002*C1002)</f>
        <v/>
      </c>
      <c r="F1002" s="15">
        <f>IF(E1002="","",IF(F1001="",1,F1001*(1+E1002)))</f>
        <v/>
      </c>
      <c r="G1002" s="15">
        <f>IF(E1002="","",IF(G1001="",1,G1001*(1+C1002)))</f>
        <v/>
      </c>
      <c r="H1002" s="15">
        <f>IF(F1002="","",IF(H1001="",F1002,MAX(H1001,F1002)))</f>
        <v/>
      </c>
      <c r="I1002">
        <f>IF(OR(F1002="",H1002=""),"",F1002/H1002-1)</f>
        <v/>
      </c>
      <c r="J1002">
        <f>IF(G1002="","",IF(J1001="",G1002,MAX(J1001,G1002)))</f>
        <v/>
      </c>
      <c r="K1002">
        <f>IF(OR(G1002="",J1002=""),"",G1002/J1002-1)</f>
        <v/>
      </c>
    </row>
    <row r="1003">
      <c r="A1003" s="14">
        <f>原始数据_周度!A1003</f>
        <v/>
      </c>
      <c r="B1003" s="15">
        <f>原始数据_周度!B1003</f>
        <v/>
      </c>
      <c r="C1003" s="15">
        <f>IFERROR(B1003/B1002-1,"")</f>
        <v/>
      </c>
      <c r="D1003" s="15">
        <f>IFERROR(评分与状态_周度!F1019,"")</f>
        <v/>
      </c>
      <c r="E1003" s="15">
        <f>IF(OR(D1003="",C1003=""),"",D1003*C1003)</f>
        <v/>
      </c>
      <c r="F1003" s="15">
        <f>IF(E1003="","",IF(F1002="",1,F1002*(1+E1003)))</f>
        <v/>
      </c>
      <c r="G1003" s="15">
        <f>IF(E1003="","",IF(G1002="",1,G1002*(1+C1003)))</f>
        <v/>
      </c>
      <c r="H1003" s="15">
        <f>IF(F1003="","",IF(H1002="",F1003,MAX(H1002,F1003)))</f>
        <v/>
      </c>
      <c r="I1003">
        <f>IF(OR(F1003="",H1003=""),"",F1003/H1003-1)</f>
        <v/>
      </c>
      <c r="J1003">
        <f>IF(G1003="","",IF(J1002="",G1003,MAX(J1002,G1003)))</f>
        <v/>
      </c>
      <c r="K1003">
        <f>IF(OR(G1003="",J1003=""),"",G1003/J1003-1)</f>
        <v/>
      </c>
    </row>
    <row r="1004">
      <c r="A1004" s="14">
        <f>原始数据_周度!A1004</f>
        <v/>
      </c>
      <c r="B1004" s="15">
        <f>原始数据_周度!B1004</f>
        <v/>
      </c>
      <c r="C1004" s="15">
        <f>IFERROR(B1004/B1003-1,"")</f>
        <v/>
      </c>
      <c r="D1004" s="15">
        <f>IFERROR(评分与状态_周度!F1020,"")</f>
        <v/>
      </c>
      <c r="E1004" s="15">
        <f>IF(OR(D1004="",C1004=""),"",D1004*C1004)</f>
        <v/>
      </c>
      <c r="F1004" s="15">
        <f>IF(E1004="","",IF(F1003="",1,F1003*(1+E1004)))</f>
        <v/>
      </c>
      <c r="G1004" s="15">
        <f>IF(E1004="","",IF(G1003="",1,G1003*(1+C1004)))</f>
        <v/>
      </c>
      <c r="H1004" s="15">
        <f>IF(F1004="","",IF(H1003="",F1004,MAX(H1003,F1004)))</f>
        <v/>
      </c>
      <c r="I1004">
        <f>IF(OR(F1004="",H1004=""),"",F1004/H1004-1)</f>
        <v/>
      </c>
      <c r="J1004">
        <f>IF(G1004="","",IF(J1003="",G1004,MAX(J1003,G1004)))</f>
        <v/>
      </c>
      <c r="K1004">
        <f>IF(OR(G1004="",J1004=""),"",G1004/J1004-1)</f>
        <v/>
      </c>
    </row>
    <row r="1005">
      <c r="A1005" s="14">
        <f>原始数据_周度!A1005</f>
        <v/>
      </c>
      <c r="B1005" s="15">
        <f>原始数据_周度!B1005</f>
        <v/>
      </c>
      <c r="C1005" s="15">
        <f>IFERROR(B1005/B1004-1,"")</f>
        <v/>
      </c>
      <c r="D1005" s="15">
        <f>IFERROR(评分与状态_周度!F1021,"")</f>
        <v/>
      </c>
      <c r="E1005" s="15">
        <f>IF(OR(D1005="",C1005=""),"",D1005*C1005)</f>
        <v/>
      </c>
      <c r="F1005" s="15">
        <f>IF(E1005="","",IF(F1004="",1,F1004*(1+E1005)))</f>
        <v/>
      </c>
      <c r="G1005" s="15">
        <f>IF(E1005="","",IF(G1004="",1,G1004*(1+C1005)))</f>
        <v/>
      </c>
      <c r="H1005" s="15">
        <f>IF(F1005="","",IF(H1004="",F1005,MAX(H1004,F1005)))</f>
        <v/>
      </c>
      <c r="I1005">
        <f>IF(OR(F1005="",H1005=""),"",F1005/H1005-1)</f>
        <v/>
      </c>
      <c r="J1005">
        <f>IF(G1005="","",IF(J1004="",G1005,MAX(J1004,G1005)))</f>
        <v/>
      </c>
      <c r="K1005">
        <f>IF(OR(G1005="",J1005=""),"",G1005/J1005-1)</f>
        <v/>
      </c>
    </row>
    <row r="1006">
      <c r="A1006" s="14">
        <f>原始数据_周度!A1006</f>
        <v/>
      </c>
      <c r="B1006" s="15">
        <f>原始数据_周度!B1006</f>
        <v/>
      </c>
      <c r="C1006" s="15">
        <f>IFERROR(B1006/B1005-1,"")</f>
        <v/>
      </c>
      <c r="D1006" s="15">
        <f>IFERROR(评分与状态_周度!F1022,"")</f>
        <v/>
      </c>
      <c r="E1006" s="15">
        <f>IF(OR(D1006="",C1006=""),"",D1006*C1006)</f>
        <v/>
      </c>
      <c r="F1006" s="15">
        <f>IF(E1006="","",IF(F1005="",1,F1005*(1+E1006)))</f>
        <v/>
      </c>
      <c r="G1006" s="15">
        <f>IF(E1006="","",IF(G1005="",1,G1005*(1+C1006)))</f>
        <v/>
      </c>
      <c r="H1006" s="15">
        <f>IF(F1006="","",IF(H1005="",F1006,MAX(H1005,F1006)))</f>
        <v/>
      </c>
      <c r="I1006">
        <f>IF(OR(F1006="",H1006=""),"",F1006/H1006-1)</f>
        <v/>
      </c>
      <c r="J1006">
        <f>IF(G1006="","",IF(J1005="",G1006,MAX(J1005,G1006)))</f>
        <v/>
      </c>
      <c r="K1006">
        <f>IF(OR(G1006="",J1006=""),"",G1006/J1006-1)</f>
        <v/>
      </c>
    </row>
    <row r="1007">
      <c r="A1007" s="14">
        <f>原始数据_周度!A1007</f>
        <v/>
      </c>
      <c r="B1007" s="15">
        <f>原始数据_周度!B1007</f>
        <v/>
      </c>
      <c r="C1007" s="15">
        <f>IFERROR(B1007/B1006-1,"")</f>
        <v/>
      </c>
      <c r="D1007" s="15">
        <f>IFERROR(评分与状态_周度!F1023,"")</f>
        <v/>
      </c>
      <c r="E1007" s="15">
        <f>IF(OR(D1007="",C1007=""),"",D1007*C1007)</f>
        <v/>
      </c>
      <c r="F1007" s="15">
        <f>IF(E1007="","",IF(F1006="",1,F1006*(1+E1007)))</f>
        <v/>
      </c>
      <c r="G1007" s="15">
        <f>IF(E1007="","",IF(G1006="",1,G1006*(1+C1007)))</f>
        <v/>
      </c>
      <c r="H1007" s="15">
        <f>IF(F1007="","",IF(H1006="",F1007,MAX(H1006,F1007)))</f>
        <v/>
      </c>
      <c r="I1007">
        <f>IF(OR(F1007="",H1007=""),"",F1007/H1007-1)</f>
        <v/>
      </c>
      <c r="J1007">
        <f>IF(G1007="","",IF(J1006="",G1007,MAX(J1006,G1007)))</f>
        <v/>
      </c>
      <c r="K1007">
        <f>IF(OR(G1007="",J1007=""),"",G1007/J1007-1)</f>
        <v/>
      </c>
    </row>
    <row r="1008">
      <c r="A1008" s="14">
        <f>原始数据_周度!A1008</f>
        <v/>
      </c>
      <c r="B1008" s="15">
        <f>原始数据_周度!B1008</f>
        <v/>
      </c>
      <c r="C1008" s="15">
        <f>IFERROR(B1008/B1007-1,"")</f>
        <v/>
      </c>
      <c r="D1008" s="15">
        <f>IFERROR(评分与状态_周度!F1024,"")</f>
        <v/>
      </c>
      <c r="E1008" s="15">
        <f>IF(OR(D1008="",C1008=""),"",D1008*C1008)</f>
        <v/>
      </c>
      <c r="F1008" s="15">
        <f>IF(E1008="","",IF(F1007="",1,F1007*(1+E1008)))</f>
        <v/>
      </c>
      <c r="G1008" s="15">
        <f>IF(E1008="","",IF(G1007="",1,G1007*(1+C1008)))</f>
        <v/>
      </c>
      <c r="H1008" s="15">
        <f>IF(F1008="","",IF(H1007="",F1008,MAX(H1007,F1008)))</f>
        <v/>
      </c>
      <c r="I1008">
        <f>IF(OR(F1008="",H1008=""),"",F1008/H1008-1)</f>
        <v/>
      </c>
      <c r="J1008">
        <f>IF(G1008="","",IF(J1007="",G1008,MAX(J1007,G1008)))</f>
        <v/>
      </c>
      <c r="K1008">
        <f>IF(OR(G1008="",J1008=""),"",G1008/J1008-1)</f>
        <v/>
      </c>
    </row>
    <row r="1009">
      <c r="A1009" s="14">
        <f>原始数据_周度!A1009</f>
        <v/>
      </c>
      <c r="B1009" s="15">
        <f>原始数据_周度!B1009</f>
        <v/>
      </c>
      <c r="C1009" s="15">
        <f>IFERROR(B1009/B1008-1,"")</f>
        <v/>
      </c>
      <c r="D1009" s="15">
        <f>IFERROR(评分与状态_周度!F1025,"")</f>
        <v/>
      </c>
      <c r="E1009" s="15">
        <f>IF(OR(D1009="",C1009=""),"",D1009*C1009)</f>
        <v/>
      </c>
      <c r="F1009" s="15">
        <f>IF(E1009="","",IF(F1008="",1,F1008*(1+E1009)))</f>
        <v/>
      </c>
      <c r="G1009" s="15">
        <f>IF(E1009="","",IF(G1008="",1,G1008*(1+C1009)))</f>
        <v/>
      </c>
      <c r="H1009" s="15">
        <f>IF(F1009="","",IF(H1008="",F1009,MAX(H1008,F1009)))</f>
        <v/>
      </c>
      <c r="I1009">
        <f>IF(OR(F1009="",H1009=""),"",F1009/H1009-1)</f>
        <v/>
      </c>
      <c r="J1009">
        <f>IF(G1009="","",IF(J1008="",G1009,MAX(J1008,G1009)))</f>
        <v/>
      </c>
      <c r="K1009">
        <f>IF(OR(G1009="",J1009=""),"",G1009/J1009-1)</f>
        <v/>
      </c>
    </row>
    <row r="1010">
      <c r="A1010" s="14">
        <f>原始数据_周度!A1010</f>
        <v/>
      </c>
      <c r="B1010" s="15">
        <f>原始数据_周度!B1010</f>
        <v/>
      </c>
      <c r="C1010" s="15">
        <f>IFERROR(B1010/B1009-1,"")</f>
        <v/>
      </c>
      <c r="D1010" s="15">
        <f>IFERROR(评分与状态_周度!F1026,"")</f>
        <v/>
      </c>
      <c r="E1010" s="15">
        <f>IF(OR(D1010="",C1010=""),"",D1010*C1010)</f>
        <v/>
      </c>
      <c r="F1010" s="15">
        <f>IF(E1010="","",IF(F1009="",1,F1009*(1+E1010)))</f>
        <v/>
      </c>
      <c r="G1010" s="15">
        <f>IF(E1010="","",IF(G1009="",1,G1009*(1+C1010)))</f>
        <v/>
      </c>
      <c r="H1010" s="15">
        <f>IF(F1010="","",IF(H1009="",F1010,MAX(H1009,F1010)))</f>
        <v/>
      </c>
      <c r="I1010">
        <f>IF(OR(F1010="",H1010=""),"",F1010/H1010-1)</f>
        <v/>
      </c>
      <c r="J1010">
        <f>IF(G1010="","",IF(J1009="",G1010,MAX(J1009,G1010)))</f>
        <v/>
      </c>
      <c r="K1010">
        <f>IF(OR(G1010="",J1010=""),"",G1010/J1010-1)</f>
        <v/>
      </c>
    </row>
    <row r="1011">
      <c r="A1011" s="14">
        <f>原始数据_周度!A1011</f>
        <v/>
      </c>
      <c r="B1011" s="15">
        <f>原始数据_周度!B1011</f>
        <v/>
      </c>
      <c r="C1011" s="15">
        <f>IFERROR(B1011/B1010-1,"")</f>
        <v/>
      </c>
      <c r="D1011" s="15">
        <f>IFERROR(评分与状态_周度!F1027,"")</f>
        <v/>
      </c>
      <c r="E1011" s="15">
        <f>IF(OR(D1011="",C1011=""),"",D1011*C1011)</f>
        <v/>
      </c>
      <c r="F1011" s="15">
        <f>IF(E1011="","",IF(F1010="",1,F1010*(1+E1011)))</f>
        <v/>
      </c>
      <c r="G1011" s="15">
        <f>IF(E1011="","",IF(G1010="",1,G1010*(1+C1011)))</f>
        <v/>
      </c>
      <c r="H1011" s="15">
        <f>IF(F1011="","",IF(H1010="",F1011,MAX(H1010,F1011)))</f>
        <v/>
      </c>
      <c r="I1011">
        <f>IF(OR(F1011="",H1011=""),"",F1011/H1011-1)</f>
        <v/>
      </c>
      <c r="J1011">
        <f>IF(G1011="","",IF(J1010="",G1011,MAX(J1010,G1011)))</f>
        <v/>
      </c>
      <c r="K1011">
        <f>IF(OR(G1011="",J1011=""),"",G1011/J1011-1)</f>
        <v/>
      </c>
    </row>
    <row r="1012">
      <c r="A1012" s="14">
        <f>原始数据_周度!A1012</f>
        <v/>
      </c>
      <c r="B1012" s="15">
        <f>原始数据_周度!B1012</f>
        <v/>
      </c>
      <c r="C1012" s="15">
        <f>IFERROR(B1012/B1011-1,"")</f>
        <v/>
      </c>
      <c r="D1012" s="15">
        <f>IFERROR(评分与状态_周度!F1028,"")</f>
        <v/>
      </c>
      <c r="E1012" s="15">
        <f>IF(OR(D1012="",C1012=""),"",D1012*C1012)</f>
        <v/>
      </c>
      <c r="F1012" s="15">
        <f>IF(E1012="","",IF(F1011="",1,F1011*(1+E1012)))</f>
        <v/>
      </c>
      <c r="G1012" s="15">
        <f>IF(E1012="","",IF(G1011="",1,G1011*(1+C1012)))</f>
        <v/>
      </c>
      <c r="H1012" s="15">
        <f>IF(F1012="","",IF(H1011="",F1012,MAX(H1011,F1012)))</f>
        <v/>
      </c>
      <c r="I1012">
        <f>IF(OR(F1012="",H1012=""),"",F1012/H1012-1)</f>
        <v/>
      </c>
      <c r="J1012">
        <f>IF(G1012="","",IF(J1011="",G1012,MAX(J1011,G1012)))</f>
        <v/>
      </c>
      <c r="K1012">
        <f>IF(OR(G1012="",J1012=""),"",G1012/J1012-1)</f>
        <v/>
      </c>
    </row>
    <row r="1013">
      <c r="A1013" s="14">
        <f>原始数据_周度!A1013</f>
        <v/>
      </c>
      <c r="B1013" s="15">
        <f>原始数据_周度!B1013</f>
        <v/>
      </c>
      <c r="C1013" s="15">
        <f>IFERROR(B1013/B1012-1,"")</f>
        <v/>
      </c>
      <c r="D1013" s="15">
        <f>IFERROR(评分与状态_周度!F1029,"")</f>
        <v/>
      </c>
      <c r="E1013" s="15">
        <f>IF(OR(D1013="",C1013=""),"",D1013*C1013)</f>
        <v/>
      </c>
      <c r="F1013" s="15">
        <f>IF(E1013="","",IF(F1012="",1,F1012*(1+E1013)))</f>
        <v/>
      </c>
      <c r="G1013" s="15">
        <f>IF(E1013="","",IF(G1012="",1,G1012*(1+C1013)))</f>
        <v/>
      </c>
      <c r="H1013" s="15">
        <f>IF(F1013="","",IF(H1012="",F1013,MAX(H1012,F1013)))</f>
        <v/>
      </c>
      <c r="I1013">
        <f>IF(OR(F1013="",H1013=""),"",F1013/H1013-1)</f>
        <v/>
      </c>
      <c r="J1013">
        <f>IF(G1013="","",IF(J1012="",G1013,MAX(J1012,G1013)))</f>
        <v/>
      </c>
      <c r="K1013">
        <f>IF(OR(G1013="",J1013=""),"",G1013/J1013-1)</f>
        <v/>
      </c>
    </row>
    <row r="1014">
      <c r="A1014" s="14">
        <f>原始数据_周度!A1014</f>
        <v/>
      </c>
      <c r="B1014" s="15">
        <f>原始数据_周度!B1014</f>
        <v/>
      </c>
      <c r="C1014" s="15">
        <f>IFERROR(B1014/B1013-1,"")</f>
        <v/>
      </c>
      <c r="D1014" s="15">
        <f>IFERROR(评分与状态_周度!F1030,"")</f>
        <v/>
      </c>
      <c r="E1014" s="15">
        <f>IF(OR(D1014="",C1014=""),"",D1014*C1014)</f>
        <v/>
      </c>
      <c r="F1014" s="15">
        <f>IF(E1014="","",IF(F1013="",1,F1013*(1+E1014)))</f>
        <v/>
      </c>
      <c r="G1014" s="15">
        <f>IF(E1014="","",IF(G1013="",1,G1013*(1+C1014)))</f>
        <v/>
      </c>
      <c r="H1014" s="15">
        <f>IF(F1014="","",IF(H1013="",F1014,MAX(H1013,F1014)))</f>
        <v/>
      </c>
      <c r="I1014">
        <f>IF(OR(F1014="",H1014=""),"",F1014/H1014-1)</f>
        <v/>
      </c>
      <c r="J1014">
        <f>IF(G1014="","",IF(J1013="",G1014,MAX(J1013,G1014)))</f>
        <v/>
      </c>
      <c r="K1014">
        <f>IF(OR(G1014="",J1014=""),"",G1014/J1014-1)</f>
        <v/>
      </c>
    </row>
    <row r="1015">
      <c r="A1015" s="14">
        <f>原始数据_周度!A1015</f>
        <v/>
      </c>
      <c r="B1015" s="15">
        <f>原始数据_周度!B1015</f>
        <v/>
      </c>
      <c r="C1015" s="15">
        <f>IFERROR(B1015/B1014-1,"")</f>
        <v/>
      </c>
      <c r="D1015" s="15">
        <f>IFERROR(评分与状态_周度!F1031,"")</f>
        <v/>
      </c>
      <c r="E1015" s="15">
        <f>IF(OR(D1015="",C1015=""),"",D1015*C1015)</f>
        <v/>
      </c>
      <c r="F1015" s="15">
        <f>IF(E1015="","",IF(F1014="",1,F1014*(1+E1015)))</f>
        <v/>
      </c>
      <c r="G1015" s="15">
        <f>IF(E1015="","",IF(G1014="",1,G1014*(1+C1015)))</f>
        <v/>
      </c>
      <c r="H1015" s="15">
        <f>IF(F1015="","",IF(H1014="",F1015,MAX(H1014,F1015)))</f>
        <v/>
      </c>
      <c r="I1015">
        <f>IF(OR(F1015="",H1015=""),"",F1015/H1015-1)</f>
        <v/>
      </c>
      <c r="J1015">
        <f>IF(G1015="","",IF(J1014="",G1015,MAX(J1014,G1015)))</f>
        <v/>
      </c>
      <c r="K1015">
        <f>IF(OR(G1015="",J1015=""),"",G1015/J1015-1)</f>
        <v/>
      </c>
    </row>
    <row r="1016">
      <c r="A1016" s="14">
        <f>原始数据_周度!A1016</f>
        <v/>
      </c>
      <c r="B1016" s="15">
        <f>原始数据_周度!B1016</f>
        <v/>
      </c>
      <c r="C1016" s="15">
        <f>IFERROR(B1016/B1015-1,"")</f>
        <v/>
      </c>
      <c r="D1016" s="15">
        <f>IFERROR(评分与状态_周度!F1032,"")</f>
        <v/>
      </c>
      <c r="E1016" s="15">
        <f>IF(OR(D1016="",C1016=""),"",D1016*C1016)</f>
        <v/>
      </c>
      <c r="F1016" s="15">
        <f>IF(E1016="","",IF(F1015="",1,F1015*(1+E1016)))</f>
        <v/>
      </c>
      <c r="G1016" s="15">
        <f>IF(E1016="","",IF(G1015="",1,G1015*(1+C1016)))</f>
        <v/>
      </c>
      <c r="H1016" s="15">
        <f>IF(F1016="","",IF(H1015="",F1016,MAX(H1015,F1016)))</f>
        <v/>
      </c>
      <c r="I1016">
        <f>IF(OR(F1016="",H1016=""),"",F1016/H1016-1)</f>
        <v/>
      </c>
      <c r="J1016">
        <f>IF(G1016="","",IF(J1015="",G1016,MAX(J1015,G1016)))</f>
        <v/>
      </c>
      <c r="K1016">
        <f>IF(OR(G1016="",J1016=""),"",G1016/J1016-1)</f>
        <v/>
      </c>
    </row>
    <row r="1017">
      <c r="A1017" s="14">
        <f>原始数据_周度!A1017</f>
        <v/>
      </c>
      <c r="B1017" s="15">
        <f>原始数据_周度!B1017</f>
        <v/>
      </c>
      <c r="C1017" s="15">
        <f>IFERROR(B1017/B1016-1,"")</f>
        <v/>
      </c>
      <c r="D1017" s="15">
        <f>IFERROR(评分与状态_周度!F1033,"")</f>
        <v/>
      </c>
      <c r="E1017" s="15">
        <f>IF(OR(D1017="",C1017=""),"",D1017*C1017)</f>
        <v/>
      </c>
      <c r="F1017" s="15">
        <f>IF(E1017="","",IF(F1016="",1,F1016*(1+E1017)))</f>
        <v/>
      </c>
      <c r="G1017" s="15">
        <f>IF(E1017="","",IF(G1016="",1,G1016*(1+C1017)))</f>
        <v/>
      </c>
      <c r="H1017" s="15">
        <f>IF(F1017="","",IF(H1016="",F1017,MAX(H1016,F1017)))</f>
        <v/>
      </c>
      <c r="I1017">
        <f>IF(OR(F1017="",H1017=""),"",F1017/H1017-1)</f>
        <v/>
      </c>
      <c r="J1017">
        <f>IF(G1017="","",IF(J1016="",G1017,MAX(J1016,G1017)))</f>
        <v/>
      </c>
      <c r="K1017">
        <f>IF(OR(G1017="",J1017=""),"",G1017/J1017-1)</f>
        <v/>
      </c>
    </row>
    <row r="1018">
      <c r="A1018" s="14">
        <f>原始数据_周度!A1018</f>
        <v/>
      </c>
      <c r="B1018" s="15">
        <f>原始数据_周度!B1018</f>
        <v/>
      </c>
      <c r="C1018" s="15">
        <f>IFERROR(B1018/B1017-1,"")</f>
        <v/>
      </c>
      <c r="D1018" s="15">
        <f>IFERROR(评分与状态_周度!F1034,"")</f>
        <v/>
      </c>
      <c r="E1018" s="15">
        <f>IF(OR(D1018="",C1018=""),"",D1018*C1018)</f>
        <v/>
      </c>
      <c r="F1018" s="15">
        <f>IF(E1018="","",IF(F1017="",1,F1017*(1+E1018)))</f>
        <v/>
      </c>
      <c r="G1018" s="15">
        <f>IF(E1018="","",IF(G1017="",1,G1017*(1+C1018)))</f>
        <v/>
      </c>
      <c r="H1018" s="15">
        <f>IF(F1018="","",IF(H1017="",F1018,MAX(H1017,F1018)))</f>
        <v/>
      </c>
      <c r="I1018">
        <f>IF(OR(F1018="",H1018=""),"",F1018/H1018-1)</f>
        <v/>
      </c>
      <c r="J1018">
        <f>IF(G1018="","",IF(J1017="",G1018,MAX(J1017,G1018)))</f>
        <v/>
      </c>
      <c r="K1018">
        <f>IF(OR(G1018="",J1018=""),"",G1018/J1018-1)</f>
        <v/>
      </c>
    </row>
    <row r="1019">
      <c r="A1019" s="14">
        <f>原始数据_周度!A1019</f>
        <v/>
      </c>
      <c r="B1019" s="15">
        <f>原始数据_周度!B1019</f>
        <v/>
      </c>
      <c r="C1019" s="15">
        <f>IFERROR(B1019/B1018-1,"")</f>
        <v/>
      </c>
      <c r="D1019" s="15">
        <f>IFERROR(评分与状态_周度!F1035,"")</f>
        <v/>
      </c>
      <c r="E1019" s="15">
        <f>IF(OR(D1019="",C1019=""),"",D1019*C1019)</f>
        <v/>
      </c>
      <c r="F1019" s="15">
        <f>IF(E1019="","",IF(F1018="",1,F1018*(1+E1019)))</f>
        <v/>
      </c>
      <c r="G1019" s="15">
        <f>IF(E1019="","",IF(G1018="",1,G1018*(1+C1019)))</f>
        <v/>
      </c>
      <c r="H1019" s="15">
        <f>IF(F1019="","",IF(H1018="",F1019,MAX(H1018,F1019)))</f>
        <v/>
      </c>
      <c r="I1019">
        <f>IF(OR(F1019="",H1019=""),"",F1019/H1019-1)</f>
        <v/>
      </c>
      <c r="J1019">
        <f>IF(G1019="","",IF(J1018="",G1019,MAX(J1018,G1019)))</f>
        <v/>
      </c>
      <c r="K1019">
        <f>IF(OR(G1019="",J1019=""),"",G1019/J1019-1)</f>
        <v/>
      </c>
    </row>
    <row r="1020">
      <c r="A1020" s="14">
        <f>原始数据_周度!A1020</f>
        <v/>
      </c>
      <c r="B1020" s="15">
        <f>原始数据_周度!B1020</f>
        <v/>
      </c>
      <c r="C1020" s="15">
        <f>IFERROR(B1020/B1019-1,"")</f>
        <v/>
      </c>
      <c r="D1020" s="15">
        <f>IFERROR(评分与状态_周度!F1036,"")</f>
        <v/>
      </c>
      <c r="E1020" s="15">
        <f>IF(OR(D1020="",C1020=""),"",D1020*C1020)</f>
        <v/>
      </c>
      <c r="F1020" s="15">
        <f>IF(E1020="","",IF(F1019="",1,F1019*(1+E1020)))</f>
        <v/>
      </c>
      <c r="G1020" s="15">
        <f>IF(E1020="","",IF(G1019="",1,G1019*(1+C1020)))</f>
        <v/>
      </c>
      <c r="H1020" s="15">
        <f>IF(F1020="","",IF(H1019="",F1020,MAX(H1019,F1020)))</f>
        <v/>
      </c>
      <c r="I1020">
        <f>IF(OR(F1020="",H1020=""),"",F1020/H1020-1)</f>
        <v/>
      </c>
      <c r="J1020">
        <f>IF(G1020="","",IF(J1019="",G1020,MAX(J1019,G1020)))</f>
        <v/>
      </c>
      <c r="K1020">
        <f>IF(OR(G1020="",J1020=""),"",G1020/J1020-1)</f>
        <v/>
      </c>
    </row>
    <row r="1021">
      <c r="A1021" s="14">
        <f>原始数据_周度!A1021</f>
        <v/>
      </c>
      <c r="B1021" s="15">
        <f>原始数据_周度!B1021</f>
        <v/>
      </c>
      <c r="C1021" s="15">
        <f>IFERROR(B1021/B1020-1,"")</f>
        <v/>
      </c>
      <c r="D1021" s="15">
        <f>IFERROR(评分与状态_周度!F1037,"")</f>
        <v/>
      </c>
      <c r="E1021" s="15">
        <f>IF(OR(D1021="",C1021=""),"",D1021*C1021)</f>
        <v/>
      </c>
      <c r="F1021" s="15">
        <f>IF(E1021="","",IF(F1020="",1,F1020*(1+E1021)))</f>
        <v/>
      </c>
      <c r="G1021" s="15">
        <f>IF(E1021="","",IF(G1020="",1,G1020*(1+C1021)))</f>
        <v/>
      </c>
      <c r="H1021" s="15">
        <f>IF(F1021="","",IF(H1020="",F1021,MAX(H1020,F1021)))</f>
        <v/>
      </c>
      <c r="I1021">
        <f>IF(OR(F1021="",H1021=""),"",F1021/H1021-1)</f>
        <v/>
      </c>
      <c r="J1021">
        <f>IF(G1021="","",IF(J1020="",G1021,MAX(J1020,G1021)))</f>
        <v/>
      </c>
      <c r="K1021">
        <f>IF(OR(G1021="",J1021=""),"",G1021/J1021-1)</f>
        <v/>
      </c>
    </row>
    <row r="1022">
      <c r="A1022" s="14">
        <f>原始数据_周度!A1022</f>
        <v/>
      </c>
      <c r="B1022" s="15">
        <f>原始数据_周度!B1022</f>
        <v/>
      </c>
      <c r="C1022" s="15">
        <f>IFERROR(B1022/B1021-1,"")</f>
        <v/>
      </c>
      <c r="D1022" s="15">
        <f>IFERROR(评分与状态_周度!F1038,"")</f>
        <v/>
      </c>
      <c r="E1022" s="15">
        <f>IF(OR(D1022="",C1022=""),"",D1022*C1022)</f>
        <v/>
      </c>
      <c r="F1022" s="15">
        <f>IF(E1022="","",IF(F1021="",1,F1021*(1+E1022)))</f>
        <v/>
      </c>
      <c r="G1022" s="15">
        <f>IF(E1022="","",IF(G1021="",1,G1021*(1+C1022)))</f>
        <v/>
      </c>
      <c r="H1022" s="15">
        <f>IF(F1022="","",IF(H1021="",F1022,MAX(H1021,F1022)))</f>
        <v/>
      </c>
      <c r="I1022">
        <f>IF(OR(F1022="",H1022=""),"",F1022/H1022-1)</f>
        <v/>
      </c>
      <c r="J1022">
        <f>IF(G1022="","",IF(J1021="",G1022,MAX(J1021,G1022)))</f>
        <v/>
      </c>
      <c r="K1022">
        <f>IF(OR(G1022="",J1022=""),"",G1022/J1022-1)</f>
        <v/>
      </c>
    </row>
    <row r="1023">
      <c r="A1023" s="14">
        <f>原始数据_周度!A1023</f>
        <v/>
      </c>
      <c r="B1023" s="15">
        <f>原始数据_周度!B1023</f>
        <v/>
      </c>
      <c r="C1023" s="15">
        <f>IFERROR(B1023/B1022-1,"")</f>
        <v/>
      </c>
      <c r="D1023" s="15">
        <f>IFERROR(评分与状态_周度!F1039,"")</f>
        <v/>
      </c>
      <c r="E1023" s="15">
        <f>IF(OR(D1023="",C1023=""),"",D1023*C1023)</f>
        <v/>
      </c>
      <c r="F1023" s="15">
        <f>IF(E1023="","",IF(F1022="",1,F1022*(1+E1023)))</f>
        <v/>
      </c>
      <c r="G1023" s="15">
        <f>IF(E1023="","",IF(G1022="",1,G1022*(1+C1023)))</f>
        <v/>
      </c>
      <c r="H1023" s="15">
        <f>IF(F1023="","",IF(H1022="",F1023,MAX(H1022,F1023)))</f>
        <v/>
      </c>
      <c r="I1023">
        <f>IF(OR(F1023="",H1023=""),"",F1023/H1023-1)</f>
        <v/>
      </c>
      <c r="J1023">
        <f>IF(G1023="","",IF(J1022="",G1023,MAX(J1022,G1023)))</f>
        <v/>
      </c>
      <c r="K1023">
        <f>IF(OR(G1023="",J1023=""),"",G1023/J1023-1)</f>
        <v/>
      </c>
    </row>
    <row r="1024">
      <c r="A1024" s="14">
        <f>原始数据_周度!A1024</f>
        <v/>
      </c>
      <c r="B1024" s="15">
        <f>原始数据_周度!B1024</f>
        <v/>
      </c>
      <c r="C1024" s="15">
        <f>IFERROR(B1024/B1023-1,"")</f>
        <v/>
      </c>
      <c r="D1024" s="15">
        <f>IFERROR(评分与状态_周度!F1040,"")</f>
        <v/>
      </c>
      <c r="E1024" s="15">
        <f>IF(OR(D1024="",C1024=""),"",D1024*C1024)</f>
        <v/>
      </c>
      <c r="F1024" s="15">
        <f>IF(E1024="","",IF(F1023="",1,F1023*(1+E1024)))</f>
        <v/>
      </c>
      <c r="G1024" s="15">
        <f>IF(E1024="","",IF(G1023="",1,G1023*(1+C1024)))</f>
        <v/>
      </c>
      <c r="H1024" s="15">
        <f>IF(F1024="","",IF(H1023="",F1024,MAX(H1023,F1024)))</f>
        <v/>
      </c>
      <c r="I1024">
        <f>IF(OR(F1024="",H1024=""),"",F1024/H1024-1)</f>
        <v/>
      </c>
      <c r="J1024">
        <f>IF(G1024="","",IF(J1023="",G1024,MAX(J1023,G1024)))</f>
        <v/>
      </c>
      <c r="K1024">
        <f>IF(OR(G1024="",J1024=""),"",G1024/J1024-1)</f>
        <v/>
      </c>
    </row>
    <row r="1025">
      <c r="A1025" s="14">
        <f>原始数据_周度!A1025</f>
        <v/>
      </c>
      <c r="B1025" s="15">
        <f>原始数据_周度!B1025</f>
        <v/>
      </c>
      <c r="C1025" s="15">
        <f>IFERROR(B1025/B1024-1,"")</f>
        <v/>
      </c>
      <c r="D1025" s="15">
        <f>IFERROR(评分与状态_周度!F1041,"")</f>
        <v/>
      </c>
      <c r="E1025" s="15">
        <f>IF(OR(D1025="",C1025=""),"",D1025*C1025)</f>
        <v/>
      </c>
      <c r="F1025" s="15">
        <f>IF(E1025="","",IF(F1024="",1,F1024*(1+E1025)))</f>
        <v/>
      </c>
      <c r="G1025" s="15">
        <f>IF(E1025="","",IF(G1024="",1,G1024*(1+C1025)))</f>
        <v/>
      </c>
      <c r="H1025" s="15">
        <f>IF(F1025="","",IF(H1024="",F1025,MAX(H1024,F1025)))</f>
        <v/>
      </c>
      <c r="I1025">
        <f>IF(OR(F1025="",H1025=""),"",F1025/H1025-1)</f>
        <v/>
      </c>
      <c r="J1025">
        <f>IF(G1025="","",IF(J1024="",G1025,MAX(J1024,G1025)))</f>
        <v/>
      </c>
      <c r="K1025">
        <f>IF(OR(G1025="",J1025=""),"",G1025/J1025-1)</f>
        <v/>
      </c>
    </row>
    <row r="1026">
      <c r="A1026" s="14">
        <f>原始数据_周度!A1026</f>
        <v/>
      </c>
      <c r="B1026" s="15">
        <f>原始数据_周度!B1026</f>
        <v/>
      </c>
      <c r="C1026" s="15">
        <f>IFERROR(B1026/B1025-1,"")</f>
        <v/>
      </c>
      <c r="D1026" s="15">
        <f>IFERROR(评分与状态_周度!F1042,"")</f>
        <v/>
      </c>
      <c r="E1026" s="15">
        <f>IF(OR(D1026="",C1026=""),"",D1026*C1026)</f>
        <v/>
      </c>
      <c r="F1026" s="15">
        <f>IF(E1026="","",IF(F1025="",1,F1025*(1+E1026)))</f>
        <v/>
      </c>
      <c r="G1026" s="15">
        <f>IF(E1026="","",IF(G1025="",1,G1025*(1+C1026)))</f>
        <v/>
      </c>
      <c r="H1026" s="15">
        <f>IF(F1026="","",IF(H1025="",F1026,MAX(H1025,F1026)))</f>
        <v/>
      </c>
      <c r="I1026">
        <f>IF(OR(F1026="",H1026=""),"",F1026/H1026-1)</f>
        <v/>
      </c>
      <c r="J1026">
        <f>IF(G1026="","",IF(J1025="",G1026,MAX(J1025,G1026)))</f>
        <v/>
      </c>
      <c r="K1026">
        <f>IF(OR(G1026="",J1026=""),"",G1026/J1026-1)</f>
        <v/>
      </c>
    </row>
    <row r="1027">
      <c r="A1027" s="14">
        <f>原始数据_周度!A1027</f>
        <v/>
      </c>
      <c r="B1027" s="15">
        <f>原始数据_周度!B1027</f>
        <v/>
      </c>
      <c r="C1027" s="15">
        <f>IFERROR(B1027/B1026-1,"")</f>
        <v/>
      </c>
      <c r="D1027" s="15">
        <f>IFERROR(评分与状态_周度!F1043,"")</f>
        <v/>
      </c>
      <c r="E1027" s="15">
        <f>IF(OR(D1027="",C1027=""),"",D1027*C1027)</f>
        <v/>
      </c>
      <c r="F1027" s="15">
        <f>IF(E1027="","",IF(F1026="",1,F1026*(1+E1027)))</f>
        <v/>
      </c>
      <c r="G1027" s="15">
        <f>IF(E1027="","",IF(G1026="",1,G1026*(1+C1027)))</f>
        <v/>
      </c>
      <c r="H1027" s="15">
        <f>IF(F1027="","",IF(H1026="",F1027,MAX(H1026,F1027)))</f>
        <v/>
      </c>
      <c r="I1027">
        <f>IF(OR(F1027="",H1027=""),"",F1027/H1027-1)</f>
        <v/>
      </c>
      <c r="J1027">
        <f>IF(G1027="","",IF(J1026="",G1027,MAX(J1026,G1027)))</f>
        <v/>
      </c>
      <c r="K1027">
        <f>IF(OR(G1027="",J1027=""),"",G1027/J1027-1)</f>
        <v/>
      </c>
    </row>
    <row r="1028">
      <c r="A1028" s="14">
        <f>原始数据_周度!A1028</f>
        <v/>
      </c>
      <c r="B1028" s="15">
        <f>原始数据_周度!B1028</f>
        <v/>
      </c>
      <c r="C1028" s="15">
        <f>IFERROR(B1028/B1027-1,"")</f>
        <v/>
      </c>
      <c r="D1028" s="15">
        <f>IFERROR(评分与状态_周度!F1044,"")</f>
        <v/>
      </c>
      <c r="E1028" s="15">
        <f>IF(OR(D1028="",C1028=""),"",D1028*C1028)</f>
        <v/>
      </c>
      <c r="F1028" s="15">
        <f>IF(E1028="","",IF(F1027="",1,F1027*(1+E1028)))</f>
        <v/>
      </c>
      <c r="G1028" s="15">
        <f>IF(E1028="","",IF(G1027="",1,G1027*(1+C1028)))</f>
        <v/>
      </c>
      <c r="H1028" s="15">
        <f>IF(F1028="","",IF(H1027="",F1028,MAX(H1027,F1028)))</f>
        <v/>
      </c>
      <c r="I1028">
        <f>IF(OR(F1028="",H1028=""),"",F1028/H1028-1)</f>
        <v/>
      </c>
      <c r="J1028">
        <f>IF(G1028="","",IF(J1027="",G1028,MAX(J1027,G1028)))</f>
        <v/>
      </c>
      <c r="K1028">
        <f>IF(OR(G1028="",J1028=""),"",G1028/J1028-1)</f>
        <v/>
      </c>
    </row>
    <row r="1029">
      <c r="A1029" s="14">
        <f>原始数据_周度!A1029</f>
        <v/>
      </c>
      <c r="B1029" s="15">
        <f>原始数据_周度!B1029</f>
        <v/>
      </c>
      <c r="C1029" s="15">
        <f>IFERROR(B1029/B1028-1,"")</f>
        <v/>
      </c>
      <c r="D1029" s="15">
        <f>IFERROR(评分与状态_周度!F1045,"")</f>
        <v/>
      </c>
      <c r="E1029" s="15">
        <f>IF(OR(D1029="",C1029=""),"",D1029*C1029)</f>
        <v/>
      </c>
      <c r="F1029" s="15">
        <f>IF(E1029="","",IF(F1028="",1,F1028*(1+E1029)))</f>
        <v/>
      </c>
      <c r="G1029" s="15">
        <f>IF(E1029="","",IF(G1028="",1,G1028*(1+C1029)))</f>
        <v/>
      </c>
      <c r="H1029" s="15">
        <f>IF(F1029="","",IF(H1028="",F1029,MAX(H1028,F1029)))</f>
        <v/>
      </c>
      <c r="I1029">
        <f>IF(OR(F1029="",H1029=""),"",F1029/H1029-1)</f>
        <v/>
      </c>
      <c r="J1029">
        <f>IF(G1029="","",IF(J1028="",G1029,MAX(J1028,G1029)))</f>
        <v/>
      </c>
      <c r="K1029">
        <f>IF(OR(G1029="",J1029=""),"",G1029/J1029-1)</f>
        <v/>
      </c>
    </row>
    <row r="1030">
      <c r="A1030" s="14">
        <f>原始数据_周度!A1030</f>
        <v/>
      </c>
      <c r="B1030" s="15">
        <f>原始数据_周度!B1030</f>
        <v/>
      </c>
      <c r="C1030" s="15">
        <f>IFERROR(B1030/B1029-1,"")</f>
        <v/>
      </c>
      <c r="D1030" s="15">
        <f>IFERROR(评分与状态_周度!F1046,"")</f>
        <v/>
      </c>
      <c r="E1030" s="15">
        <f>IF(OR(D1030="",C1030=""),"",D1030*C1030)</f>
        <v/>
      </c>
      <c r="F1030" s="15">
        <f>IF(E1030="","",IF(F1029="",1,F1029*(1+E1030)))</f>
        <v/>
      </c>
      <c r="G1030" s="15">
        <f>IF(E1030="","",IF(G1029="",1,G1029*(1+C1030)))</f>
        <v/>
      </c>
      <c r="H1030" s="15">
        <f>IF(F1030="","",IF(H1029="",F1030,MAX(H1029,F1030)))</f>
        <v/>
      </c>
      <c r="I1030">
        <f>IF(OR(F1030="",H1030=""),"",F1030/H1030-1)</f>
        <v/>
      </c>
      <c r="J1030">
        <f>IF(G1030="","",IF(J1029="",G1030,MAX(J1029,G1030)))</f>
        <v/>
      </c>
      <c r="K1030">
        <f>IF(OR(G1030="",J1030=""),"",G1030/J1030-1)</f>
        <v/>
      </c>
    </row>
    <row r="1031">
      <c r="A1031" s="14">
        <f>原始数据_周度!A1031</f>
        <v/>
      </c>
      <c r="B1031" s="15">
        <f>原始数据_周度!B1031</f>
        <v/>
      </c>
      <c r="C1031" s="15">
        <f>IFERROR(B1031/B1030-1,"")</f>
        <v/>
      </c>
      <c r="D1031" s="15">
        <f>IFERROR(评分与状态_周度!F1047,"")</f>
        <v/>
      </c>
      <c r="E1031" s="15">
        <f>IF(OR(D1031="",C1031=""),"",D1031*C1031)</f>
        <v/>
      </c>
      <c r="F1031" s="15">
        <f>IF(E1031="","",IF(F1030="",1,F1030*(1+E1031)))</f>
        <v/>
      </c>
      <c r="G1031" s="15">
        <f>IF(E1031="","",IF(G1030="",1,G1030*(1+C1031)))</f>
        <v/>
      </c>
      <c r="H1031" s="15">
        <f>IF(F1031="","",IF(H1030="",F1031,MAX(H1030,F1031)))</f>
        <v/>
      </c>
      <c r="I1031">
        <f>IF(OR(F1031="",H1031=""),"",F1031/H1031-1)</f>
        <v/>
      </c>
      <c r="J1031">
        <f>IF(G1031="","",IF(J1030="",G1031,MAX(J1030,G1031)))</f>
        <v/>
      </c>
      <c r="K1031">
        <f>IF(OR(G1031="",J1031=""),"",G1031/J1031-1)</f>
        <v/>
      </c>
    </row>
    <row r="1032">
      <c r="A1032" s="14">
        <f>原始数据_周度!A1032</f>
        <v/>
      </c>
      <c r="B1032" s="15">
        <f>原始数据_周度!B1032</f>
        <v/>
      </c>
      <c r="C1032" s="15">
        <f>IFERROR(B1032/B1031-1,"")</f>
        <v/>
      </c>
      <c r="D1032" s="15">
        <f>IFERROR(评分与状态_周度!F1048,"")</f>
        <v/>
      </c>
      <c r="E1032" s="15">
        <f>IF(OR(D1032="",C1032=""),"",D1032*C1032)</f>
        <v/>
      </c>
      <c r="F1032" s="15">
        <f>IF(E1032="","",IF(F1031="",1,F1031*(1+E1032)))</f>
        <v/>
      </c>
      <c r="G1032" s="15">
        <f>IF(E1032="","",IF(G1031="",1,G1031*(1+C1032)))</f>
        <v/>
      </c>
      <c r="H1032" s="15">
        <f>IF(F1032="","",IF(H1031="",F1032,MAX(H1031,F1032)))</f>
        <v/>
      </c>
      <c r="I1032">
        <f>IF(OR(F1032="",H1032=""),"",F1032/H1032-1)</f>
        <v/>
      </c>
      <c r="J1032">
        <f>IF(G1032="","",IF(J1031="",G1032,MAX(J1031,G1032)))</f>
        <v/>
      </c>
      <c r="K1032">
        <f>IF(OR(G1032="",J1032=""),"",G1032/J1032-1)</f>
        <v/>
      </c>
    </row>
    <row r="1033">
      <c r="A1033" s="14">
        <f>原始数据_周度!A1033</f>
        <v/>
      </c>
      <c r="B1033" s="15">
        <f>原始数据_周度!B1033</f>
        <v/>
      </c>
      <c r="C1033" s="15">
        <f>IFERROR(B1033/B1032-1,"")</f>
        <v/>
      </c>
      <c r="D1033" s="15">
        <f>IFERROR(评分与状态_周度!F1049,"")</f>
        <v/>
      </c>
      <c r="E1033" s="15">
        <f>IF(OR(D1033="",C1033=""),"",D1033*C1033)</f>
        <v/>
      </c>
      <c r="F1033" s="15">
        <f>IF(E1033="","",IF(F1032="",1,F1032*(1+E1033)))</f>
        <v/>
      </c>
      <c r="G1033" s="15">
        <f>IF(E1033="","",IF(G1032="",1,G1032*(1+C1033)))</f>
        <v/>
      </c>
      <c r="H1033" s="15">
        <f>IF(F1033="","",IF(H1032="",F1033,MAX(H1032,F1033)))</f>
        <v/>
      </c>
      <c r="I1033">
        <f>IF(OR(F1033="",H1033=""),"",F1033/H1033-1)</f>
        <v/>
      </c>
      <c r="J1033">
        <f>IF(G1033="","",IF(J1032="",G1033,MAX(J1032,G1033)))</f>
        <v/>
      </c>
      <c r="K1033">
        <f>IF(OR(G1033="",J1033=""),"",G1033/J1033-1)</f>
        <v/>
      </c>
    </row>
    <row r="1034">
      <c r="A1034" s="14">
        <f>原始数据_周度!A1034</f>
        <v/>
      </c>
      <c r="B1034" s="15">
        <f>原始数据_周度!B1034</f>
        <v/>
      </c>
      <c r="C1034" s="15">
        <f>IFERROR(B1034/B1033-1,"")</f>
        <v/>
      </c>
      <c r="D1034" s="15">
        <f>IFERROR(评分与状态_周度!F1050,"")</f>
        <v/>
      </c>
      <c r="E1034" s="15">
        <f>IF(OR(D1034="",C1034=""),"",D1034*C1034)</f>
        <v/>
      </c>
      <c r="F1034" s="15">
        <f>IF(E1034="","",IF(F1033="",1,F1033*(1+E1034)))</f>
        <v/>
      </c>
      <c r="G1034" s="15">
        <f>IF(E1034="","",IF(G1033="",1,G1033*(1+C1034)))</f>
        <v/>
      </c>
      <c r="H1034" s="15">
        <f>IF(F1034="","",IF(H1033="",F1034,MAX(H1033,F1034)))</f>
        <v/>
      </c>
      <c r="I1034">
        <f>IF(OR(F1034="",H1034=""),"",F1034/H1034-1)</f>
        <v/>
      </c>
      <c r="J1034">
        <f>IF(G1034="","",IF(J1033="",G1034,MAX(J1033,G1034)))</f>
        <v/>
      </c>
      <c r="K1034">
        <f>IF(OR(G1034="",J1034=""),"",G1034/J1034-1)</f>
        <v/>
      </c>
    </row>
    <row r="1035">
      <c r="A1035" s="14">
        <f>原始数据_周度!A1035</f>
        <v/>
      </c>
      <c r="B1035" s="15">
        <f>原始数据_周度!B1035</f>
        <v/>
      </c>
      <c r="C1035" s="15">
        <f>IFERROR(B1035/B1034-1,"")</f>
        <v/>
      </c>
      <c r="D1035" s="15">
        <f>IFERROR(评分与状态_周度!F1051,"")</f>
        <v/>
      </c>
      <c r="E1035" s="15">
        <f>IF(OR(D1035="",C1035=""),"",D1035*C1035)</f>
        <v/>
      </c>
      <c r="F1035" s="15">
        <f>IF(E1035="","",IF(F1034="",1,F1034*(1+E1035)))</f>
        <v/>
      </c>
      <c r="G1035" s="15">
        <f>IF(E1035="","",IF(G1034="",1,G1034*(1+C1035)))</f>
        <v/>
      </c>
      <c r="H1035" s="15">
        <f>IF(F1035="","",IF(H1034="",F1035,MAX(H1034,F1035)))</f>
        <v/>
      </c>
      <c r="I1035">
        <f>IF(OR(F1035="",H1035=""),"",F1035/H1035-1)</f>
        <v/>
      </c>
      <c r="J1035">
        <f>IF(G1035="","",IF(J1034="",G1035,MAX(J1034,G1035)))</f>
        <v/>
      </c>
      <c r="K1035">
        <f>IF(OR(G1035="",J1035=""),"",G1035/J1035-1)</f>
        <v/>
      </c>
    </row>
    <row r="1036">
      <c r="A1036" s="14">
        <f>原始数据_周度!A1036</f>
        <v/>
      </c>
      <c r="B1036" s="15">
        <f>原始数据_周度!B1036</f>
        <v/>
      </c>
      <c r="C1036" s="15">
        <f>IFERROR(B1036/B1035-1,"")</f>
        <v/>
      </c>
      <c r="D1036" s="15">
        <f>IFERROR(评分与状态_周度!F1052,"")</f>
        <v/>
      </c>
      <c r="E1036" s="15">
        <f>IF(OR(D1036="",C1036=""),"",D1036*C1036)</f>
        <v/>
      </c>
      <c r="F1036" s="15">
        <f>IF(E1036="","",IF(F1035="",1,F1035*(1+E1036)))</f>
        <v/>
      </c>
      <c r="G1036" s="15">
        <f>IF(E1036="","",IF(G1035="",1,G1035*(1+C1036)))</f>
        <v/>
      </c>
      <c r="H1036" s="15">
        <f>IF(F1036="","",IF(H1035="",F1036,MAX(H1035,F1036)))</f>
        <v/>
      </c>
      <c r="I1036">
        <f>IF(OR(F1036="",H1036=""),"",F1036/H1036-1)</f>
        <v/>
      </c>
      <c r="J1036">
        <f>IF(G1036="","",IF(J1035="",G1036,MAX(J1035,G1036)))</f>
        <v/>
      </c>
      <c r="K1036">
        <f>IF(OR(G1036="",J1036=""),"",G1036/J1036-1)</f>
        <v/>
      </c>
    </row>
    <row r="1037">
      <c r="A1037" s="14">
        <f>原始数据_周度!A1037</f>
        <v/>
      </c>
      <c r="B1037" s="15">
        <f>原始数据_周度!B1037</f>
        <v/>
      </c>
      <c r="C1037" s="15">
        <f>IFERROR(B1037/B1036-1,"")</f>
        <v/>
      </c>
      <c r="D1037" s="15">
        <f>IFERROR(评分与状态_周度!F1053,"")</f>
        <v/>
      </c>
      <c r="E1037" s="15">
        <f>IF(OR(D1037="",C1037=""),"",D1037*C1037)</f>
        <v/>
      </c>
      <c r="F1037" s="15">
        <f>IF(E1037="","",IF(F1036="",1,F1036*(1+E1037)))</f>
        <v/>
      </c>
      <c r="G1037" s="15">
        <f>IF(E1037="","",IF(G1036="",1,G1036*(1+C1037)))</f>
        <v/>
      </c>
      <c r="H1037" s="15">
        <f>IF(F1037="","",IF(H1036="",F1037,MAX(H1036,F1037)))</f>
        <v/>
      </c>
      <c r="I1037">
        <f>IF(OR(F1037="",H1037=""),"",F1037/H1037-1)</f>
        <v/>
      </c>
      <c r="J1037">
        <f>IF(G1037="","",IF(J1036="",G1037,MAX(J1036,G1037)))</f>
        <v/>
      </c>
      <c r="K1037">
        <f>IF(OR(G1037="",J1037=""),"",G1037/J1037-1)</f>
        <v/>
      </c>
    </row>
    <row r="1038">
      <c r="A1038" s="14">
        <f>原始数据_周度!A1038</f>
        <v/>
      </c>
      <c r="B1038" s="15">
        <f>原始数据_周度!B1038</f>
        <v/>
      </c>
      <c r="C1038" s="15">
        <f>IFERROR(B1038/B1037-1,"")</f>
        <v/>
      </c>
      <c r="D1038" s="15">
        <f>IFERROR(评分与状态_周度!F1054,"")</f>
        <v/>
      </c>
      <c r="E1038" s="15">
        <f>IF(OR(D1038="",C1038=""),"",D1038*C1038)</f>
        <v/>
      </c>
      <c r="F1038" s="15">
        <f>IF(E1038="","",IF(F1037="",1,F1037*(1+E1038)))</f>
        <v/>
      </c>
      <c r="G1038" s="15">
        <f>IF(E1038="","",IF(G1037="",1,G1037*(1+C1038)))</f>
        <v/>
      </c>
      <c r="H1038" s="15">
        <f>IF(F1038="","",IF(H1037="",F1038,MAX(H1037,F1038)))</f>
        <v/>
      </c>
      <c r="I1038">
        <f>IF(OR(F1038="",H1038=""),"",F1038/H1038-1)</f>
        <v/>
      </c>
      <c r="J1038">
        <f>IF(G1038="","",IF(J1037="",G1038,MAX(J1037,G1038)))</f>
        <v/>
      </c>
      <c r="K1038">
        <f>IF(OR(G1038="",J1038=""),"",G1038/J1038-1)</f>
        <v/>
      </c>
    </row>
    <row r="1039">
      <c r="A1039" s="14">
        <f>原始数据_周度!A1039</f>
        <v/>
      </c>
      <c r="B1039" s="15">
        <f>原始数据_周度!B1039</f>
        <v/>
      </c>
      <c r="C1039" s="15">
        <f>IFERROR(B1039/B1038-1,"")</f>
        <v/>
      </c>
      <c r="D1039" s="15">
        <f>IFERROR(评分与状态_周度!F1055,"")</f>
        <v/>
      </c>
      <c r="E1039" s="15">
        <f>IF(OR(D1039="",C1039=""),"",D1039*C1039)</f>
        <v/>
      </c>
      <c r="F1039" s="15">
        <f>IF(E1039="","",IF(F1038="",1,F1038*(1+E1039)))</f>
        <v/>
      </c>
      <c r="G1039" s="15">
        <f>IF(E1039="","",IF(G1038="",1,G1038*(1+C1039)))</f>
        <v/>
      </c>
      <c r="H1039" s="15">
        <f>IF(F1039="","",IF(H1038="",F1039,MAX(H1038,F1039)))</f>
        <v/>
      </c>
      <c r="I1039">
        <f>IF(OR(F1039="",H1039=""),"",F1039/H1039-1)</f>
        <v/>
      </c>
      <c r="J1039">
        <f>IF(G1039="","",IF(J1038="",G1039,MAX(J1038,G1039)))</f>
        <v/>
      </c>
      <c r="K1039">
        <f>IF(OR(G1039="",J1039=""),"",G1039/J1039-1)</f>
        <v/>
      </c>
    </row>
    <row r="1040">
      <c r="A1040" s="14">
        <f>原始数据_周度!A1040</f>
        <v/>
      </c>
      <c r="B1040" s="15">
        <f>原始数据_周度!B1040</f>
        <v/>
      </c>
      <c r="C1040" s="15">
        <f>IFERROR(B1040/B1039-1,"")</f>
        <v/>
      </c>
      <c r="D1040" s="15">
        <f>IFERROR(评分与状态_周度!F1056,"")</f>
        <v/>
      </c>
      <c r="E1040" s="15">
        <f>IF(OR(D1040="",C1040=""),"",D1040*C1040)</f>
        <v/>
      </c>
      <c r="F1040" s="15">
        <f>IF(E1040="","",IF(F1039="",1,F1039*(1+E1040)))</f>
        <v/>
      </c>
      <c r="G1040" s="15">
        <f>IF(E1040="","",IF(G1039="",1,G1039*(1+C1040)))</f>
        <v/>
      </c>
      <c r="H1040" s="15">
        <f>IF(F1040="","",IF(H1039="",F1040,MAX(H1039,F1040)))</f>
        <v/>
      </c>
      <c r="I1040">
        <f>IF(OR(F1040="",H1040=""),"",F1040/H1040-1)</f>
        <v/>
      </c>
      <c r="J1040">
        <f>IF(G1040="","",IF(J1039="",G1040,MAX(J1039,G1040)))</f>
        <v/>
      </c>
      <c r="K1040">
        <f>IF(OR(G1040="",J1040=""),"",G1040/J1040-1)</f>
        <v/>
      </c>
    </row>
    <row r="1041">
      <c r="A1041" s="14">
        <f>原始数据_周度!A1041</f>
        <v/>
      </c>
      <c r="B1041" s="15">
        <f>原始数据_周度!B1041</f>
        <v/>
      </c>
      <c r="C1041" s="15">
        <f>IFERROR(B1041/B1040-1,"")</f>
        <v/>
      </c>
      <c r="D1041" s="15">
        <f>IFERROR(评分与状态_周度!F1057,"")</f>
        <v/>
      </c>
      <c r="E1041" s="15">
        <f>IF(OR(D1041="",C1041=""),"",D1041*C1041)</f>
        <v/>
      </c>
      <c r="F1041" s="15">
        <f>IF(E1041="","",IF(F1040="",1,F1040*(1+E1041)))</f>
        <v/>
      </c>
      <c r="G1041" s="15">
        <f>IF(E1041="","",IF(G1040="",1,G1040*(1+C1041)))</f>
        <v/>
      </c>
      <c r="H1041" s="15">
        <f>IF(F1041="","",IF(H1040="",F1041,MAX(H1040,F1041)))</f>
        <v/>
      </c>
      <c r="I1041">
        <f>IF(OR(F1041="",H1041=""),"",F1041/H1041-1)</f>
        <v/>
      </c>
      <c r="J1041">
        <f>IF(G1041="","",IF(J1040="",G1041,MAX(J1040,G1041)))</f>
        <v/>
      </c>
      <c r="K1041">
        <f>IF(OR(G1041="",J1041=""),"",G1041/J1041-1)</f>
        <v/>
      </c>
    </row>
    <row r="1042">
      <c r="A1042" s="14">
        <f>原始数据_周度!A1042</f>
        <v/>
      </c>
      <c r="B1042" s="15">
        <f>原始数据_周度!B1042</f>
        <v/>
      </c>
      <c r="C1042" s="15">
        <f>IFERROR(B1042/B1041-1,"")</f>
        <v/>
      </c>
      <c r="D1042" s="15">
        <f>IFERROR(评分与状态_周度!F1058,"")</f>
        <v/>
      </c>
      <c r="E1042" s="15">
        <f>IF(OR(D1042="",C1042=""),"",D1042*C1042)</f>
        <v/>
      </c>
      <c r="F1042" s="15">
        <f>IF(E1042="","",IF(F1041="",1,F1041*(1+E1042)))</f>
        <v/>
      </c>
      <c r="G1042" s="15">
        <f>IF(E1042="","",IF(G1041="",1,G1041*(1+C1042)))</f>
        <v/>
      </c>
      <c r="H1042" s="15">
        <f>IF(F1042="","",IF(H1041="",F1042,MAX(H1041,F1042)))</f>
        <v/>
      </c>
      <c r="I1042">
        <f>IF(OR(F1042="",H1042=""),"",F1042/H1042-1)</f>
        <v/>
      </c>
      <c r="J1042">
        <f>IF(G1042="","",IF(J1041="",G1042,MAX(J1041,G1042)))</f>
        <v/>
      </c>
      <c r="K1042">
        <f>IF(OR(G1042="",J1042=""),"",G1042/J1042-1)</f>
        <v/>
      </c>
    </row>
    <row r="1043">
      <c r="A1043" s="14">
        <f>原始数据_周度!A1043</f>
        <v/>
      </c>
      <c r="B1043" s="15">
        <f>原始数据_周度!B1043</f>
        <v/>
      </c>
      <c r="C1043" s="15">
        <f>IFERROR(B1043/B1042-1,"")</f>
        <v/>
      </c>
      <c r="D1043" s="15">
        <f>IFERROR(评分与状态_周度!F1059,"")</f>
        <v/>
      </c>
      <c r="E1043" s="15">
        <f>IF(OR(D1043="",C1043=""),"",D1043*C1043)</f>
        <v/>
      </c>
      <c r="F1043" s="15">
        <f>IF(E1043="","",IF(F1042="",1,F1042*(1+E1043)))</f>
        <v/>
      </c>
      <c r="G1043" s="15">
        <f>IF(E1043="","",IF(G1042="",1,G1042*(1+C1043)))</f>
        <v/>
      </c>
      <c r="H1043" s="15">
        <f>IF(F1043="","",IF(H1042="",F1043,MAX(H1042,F1043)))</f>
        <v/>
      </c>
      <c r="I1043">
        <f>IF(OR(F1043="",H1043=""),"",F1043/H1043-1)</f>
        <v/>
      </c>
      <c r="J1043">
        <f>IF(G1043="","",IF(J1042="",G1043,MAX(J1042,G1043)))</f>
        <v/>
      </c>
      <c r="K1043">
        <f>IF(OR(G1043="",J1043=""),"",G1043/J1043-1)</f>
        <v/>
      </c>
    </row>
    <row r="1044">
      <c r="A1044" s="14">
        <f>原始数据_周度!A1044</f>
        <v/>
      </c>
      <c r="B1044" s="15">
        <f>原始数据_周度!B1044</f>
        <v/>
      </c>
      <c r="C1044" s="15">
        <f>IFERROR(B1044/B1043-1,"")</f>
        <v/>
      </c>
      <c r="D1044" s="15">
        <f>IFERROR(评分与状态_周度!F1060,"")</f>
        <v/>
      </c>
      <c r="E1044" s="15">
        <f>IF(OR(D1044="",C1044=""),"",D1044*C1044)</f>
        <v/>
      </c>
      <c r="F1044" s="15">
        <f>IF(E1044="","",IF(F1043="",1,F1043*(1+E1044)))</f>
        <v/>
      </c>
      <c r="G1044" s="15">
        <f>IF(E1044="","",IF(G1043="",1,G1043*(1+C1044)))</f>
        <v/>
      </c>
      <c r="H1044" s="15">
        <f>IF(F1044="","",IF(H1043="",F1044,MAX(H1043,F1044)))</f>
        <v/>
      </c>
      <c r="I1044">
        <f>IF(OR(F1044="",H1044=""),"",F1044/H1044-1)</f>
        <v/>
      </c>
      <c r="J1044">
        <f>IF(G1044="","",IF(J1043="",G1044,MAX(J1043,G1044)))</f>
        <v/>
      </c>
      <c r="K1044">
        <f>IF(OR(G1044="",J1044=""),"",G1044/J1044-1)</f>
        <v/>
      </c>
    </row>
    <row r="1045">
      <c r="A1045" s="14">
        <f>原始数据_周度!A1045</f>
        <v/>
      </c>
      <c r="B1045" s="15">
        <f>原始数据_周度!B1045</f>
        <v/>
      </c>
      <c r="C1045" s="15">
        <f>IFERROR(B1045/B1044-1,"")</f>
        <v/>
      </c>
      <c r="D1045" s="15">
        <f>IFERROR(评分与状态_周度!F1061,"")</f>
        <v/>
      </c>
      <c r="E1045" s="15">
        <f>IF(OR(D1045="",C1045=""),"",D1045*C1045)</f>
        <v/>
      </c>
      <c r="F1045" s="15">
        <f>IF(E1045="","",IF(F1044="",1,F1044*(1+E1045)))</f>
        <v/>
      </c>
      <c r="G1045" s="15">
        <f>IF(E1045="","",IF(G1044="",1,G1044*(1+C1045)))</f>
        <v/>
      </c>
      <c r="H1045" s="15">
        <f>IF(F1045="","",IF(H1044="",F1045,MAX(H1044,F1045)))</f>
        <v/>
      </c>
      <c r="I1045">
        <f>IF(OR(F1045="",H1045=""),"",F1045/H1045-1)</f>
        <v/>
      </c>
      <c r="J1045">
        <f>IF(G1045="","",IF(J1044="",G1045,MAX(J1044,G1045)))</f>
        <v/>
      </c>
      <c r="K1045">
        <f>IF(OR(G1045="",J1045=""),"",G1045/J1045-1)</f>
        <v/>
      </c>
    </row>
    <row r="1046">
      <c r="A1046" s="14">
        <f>原始数据_周度!A1046</f>
        <v/>
      </c>
      <c r="B1046" s="15">
        <f>原始数据_周度!B1046</f>
        <v/>
      </c>
      <c r="C1046" s="15">
        <f>IFERROR(B1046/B1045-1,"")</f>
        <v/>
      </c>
      <c r="D1046" s="15">
        <f>IFERROR(评分与状态_周度!F1062,"")</f>
        <v/>
      </c>
      <c r="E1046" s="15">
        <f>IF(OR(D1046="",C1046=""),"",D1046*C1046)</f>
        <v/>
      </c>
      <c r="F1046" s="15">
        <f>IF(E1046="","",IF(F1045="",1,F1045*(1+E1046)))</f>
        <v/>
      </c>
      <c r="G1046" s="15">
        <f>IF(E1046="","",IF(G1045="",1,G1045*(1+C1046)))</f>
        <v/>
      </c>
      <c r="H1046" s="15">
        <f>IF(F1046="","",IF(H1045="",F1046,MAX(H1045,F1046)))</f>
        <v/>
      </c>
      <c r="I1046">
        <f>IF(OR(F1046="",H1046=""),"",F1046/H1046-1)</f>
        <v/>
      </c>
      <c r="J1046">
        <f>IF(G1046="","",IF(J1045="",G1046,MAX(J1045,G1046)))</f>
        <v/>
      </c>
      <c r="K1046">
        <f>IF(OR(G1046="",J1046=""),"",G1046/J1046-1)</f>
        <v/>
      </c>
    </row>
    <row r="1047">
      <c r="A1047" s="14">
        <f>原始数据_周度!A1047</f>
        <v/>
      </c>
      <c r="B1047" s="15">
        <f>原始数据_周度!B1047</f>
        <v/>
      </c>
      <c r="C1047" s="15">
        <f>IFERROR(B1047/B1046-1,"")</f>
        <v/>
      </c>
      <c r="D1047" s="15">
        <f>IFERROR(评分与状态_周度!F1063,"")</f>
        <v/>
      </c>
      <c r="E1047" s="15">
        <f>IF(OR(D1047="",C1047=""),"",D1047*C1047)</f>
        <v/>
      </c>
      <c r="F1047" s="15">
        <f>IF(E1047="","",IF(F1046="",1,F1046*(1+E1047)))</f>
        <v/>
      </c>
      <c r="G1047" s="15">
        <f>IF(E1047="","",IF(G1046="",1,G1046*(1+C1047)))</f>
        <v/>
      </c>
      <c r="H1047" s="15">
        <f>IF(F1047="","",IF(H1046="",F1047,MAX(H1046,F1047)))</f>
        <v/>
      </c>
      <c r="I1047">
        <f>IF(OR(F1047="",H1047=""),"",F1047/H1047-1)</f>
        <v/>
      </c>
      <c r="J1047">
        <f>IF(G1047="","",IF(J1046="",G1047,MAX(J1046,G1047)))</f>
        <v/>
      </c>
      <c r="K1047">
        <f>IF(OR(G1047="",J1047=""),"",G1047/J1047-1)</f>
        <v/>
      </c>
    </row>
    <row r="1048">
      <c r="A1048" s="14">
        <f>原始数据_周度!A1048</f>
        <v/>
      </c>
      <c r="B1048" s="15">
        <f>原始数据_周度!B1048</f>
        <v/>
      </c>
      <c r="C1048" s="15">
        <f>IFERROR(B1048/B1047-1,"")</f>
        <v/>
      </c>
      <c r="D1048" s="15">
        <f>IFERROR(评分与状态_周度!F1064,"")</f>
        <v/>
      </c>
      <c r="E1048" s="15">
        <f>IF(OR(D1048="",C1048=""),"",D1048*C1048)</f>
        <v/>
      </c>
      <c r="F1048" s="15">
        <f>IF(E1048="","",IF(F1047="",1,F1047*(1+E1048)))</f>
        <v/>
      </c>
      <c r="G1048" s="15">
        <f>IF(E1048="","",IF(G1047="",1,G1047*(1+C1048)))</f>
        <v/>
      </c>
      <c r="H1048" s="15">
        <f>IF(F1048="","",IF(H1047="",F1048,MAX(H1047,F1048)))</f>
        <v/>
      </c>
      <c r="I1048">
        <f>IF(OR(F1048="",H1048=""),"",F1048/H1048-1)</f>
        <v/>
      </c>
      <c r="J1048">
        <f>IF(G1048="","",IF(J1047="",G1048,MAX(J1047,G1048)))</f>
        <v/>
      </c>
      <c r="K1048">
        <f>IF(OR(G1048="",J1048=""),"",G1048/J1048-1)</f>
        <v/>
      </c>
    </row>
    <row r="1049">
      <c r="A1049" s="14">
        <f>原始数据_周度!A1049</f>
        <v/>
      </c>
      <c r="B1049" s="15">
        <f>原始数据_周度!B1049</f>
        <v/>
      </c>
      <c r="C1049" s="15">
        <f>IFERROR(B1049/B1048-1,"")</f>
        <v/>
      </c>
      <c r="D1049" s="15">
        <f>IFERROR(评分与状态_周度!F1065,"")</f>
        <v/>
      </c>
      <c r="E1049" s="15">
        <f>IF(OR(D1049="",C1049=""),"",D1049*C1049)</f>
        <v/>
      </c>
      <c r="F1049" s="15">
        <f>IF(E1049="","",IF(F1048="",1,F1048*(1+E1049)))</f>
        <v/>
      </c>
      <c r="G1049" s="15">
        <f>IF(E1049="","",IF(G1048="",1,G1048*(1+C1049)))</f>
        <v/>
      </c>
      <c r="H1049" s="15">
        <f>IF(F1049="","",IF(H1048="",F1049,MAX(H1048,F1049)))</f>
        <v/>
      </c>
      <c r="I1049">
        <f>IF(OR(F1049="",H1049=""),"",F1049/H1049-1)</f>
        <v/>
      </c>
      <c r="J1049">
        <f>IF(G1049="","",IF(J1048="",G1049,MAX(J1048,G1049)))</f>
        <v/>
      </c>
      <c r="K1049">
        <f>IF(OR(G1049="",J1049=""),"",G1049/J1049-1)</f>
        <v/>
      </c>
    </row>
    <row r="1050">
      <c r="A1050" s="14">
        <f>原始数据_周度!A1050</f>
        <v/>
      </c>
      <c r="B1050" s="15">
        <f>原始数据_周度!B1050</f>
        <v/>
      </c>
      <c r="C1050" s="15">
        <f>IFERROR(B1050/B1049-1,"")</f>
        <v/>
      </c>
      <c r="D1050" s="15">
        <f>IFERROR(评分与状态_周度!F1066,"")</f>
        <v/>
      </c>
      <c r="E1050" s="15">
        <f>IF(OR(D1050="",C1050=""),"",D1050*C1050)</f>
        <v/>
      </c>
      <c r="F1050" s="15">
        <f>IF(E1050="","",IF(F1049="",1,F1049*(1+E1050)))</f>
        <v/>
      </c>
      <c r="G1050" s="15">
        <f>IF(E1050="","",IF(G1049="",1,G1049*(1+C1050)))</f>
        <v/>
      </c>
      <c r="H1050" s="15">
        <f>IF(F1050="","",IF(H1049="",F1050,MAX(H1049,F1050)))</f>
        <v/>
      </c>
      <c r="I1050">
        <f>IF(OR(F1050="",H1050=""),"",F1050/H1050-1)</f>
        <v/>
      </c>
      <c r="J1050">
        <f>IF(G1050="","",IF(J1049="",G1050,MAX(J1049,G1050)))</f>
        <v/>
      </c>
      <c r="K1050">
        <f>IF(OR(G1050="",J1050=""),"",G1050/J1050-1)</f>
        <v/>
      </c>
    </row>
    <row r="1051">
      <c r="A1051" s="14">
        <f>原始数据_周度!A1051</f>
        <v/>
      </c>
      <c r="B1051" s="15">
        <f>原始数据_周度!B1051</f>
        <v/>
      </c>
      <c r="C1051" s="15">
        <f>IFERROR(B1051/B1050-1,"")</f>
        <v/>
      </c>
      <c r="D1051" s="15">
        <f>IFERROR(评分与状态_周度!F1067,"")</f>
        <v/>
      </c>
      <c r="E1051" s="15">
        <f>IF(OR(D1051="",C1051=""),"",D1051*C1051)</f>
        <v/>
      </c>
      <c r="F1051" s="15">
        <f>IF(E1051="","",IF(F1050="",1,F1050*(1+E1051)))</f>
        <v/>
      </c>
      <c r="G1051" s="15">
        <f>IF(E1051="","",IF(G1050="",1,G1050*(1+C1051)))</f>
        <v/>
      </c>
      <c r="H1051" s="15">
        <f>IF(F1051="","",IF(H1050="",F1051,MAX(H1050,F1051)))</f>
        <v/>
      </c>
      <c r="I1051">
        <f>IF(OR(F1051="",H1051=""),"",F1051/H1051-1)</f>
        <v/>
      </c>
      <c r="J1051">
        <f>IF(G1051="","",IF(J1050="",G1051,MAX(J1050,G1051)))</f>
        <v/>
      </c>
      <c r="K1051">
        <f>IF(OR(G1051="",J1051=""),"",G1051/J1051-1)</f>
        <v/>
      </c>
    </row>
    <row r="1052">
      <c r="A1052" s="14">
        <f>原始数据_周度!A1052</f>
        <v/>
      </c>
      <c r="B1052" s="15">
        <f>原始数据_周度!B1052</f>
        <v/>
      </c>
      <c r="C1052" s="15">
        <f>IFERROR(B1052/B1051-1,"")</f>
        <v/>
      </c>
      <c r="D1052" s="15">
        <f>IFERROR(评分与状态_周度!F1068,"")</f>
        <v/>
      </c>
      <c r="E1052" s="15">
        <f>IF(OR(D1052="",C1052=""),"",D1052*C1052)</f>
        <v/>
      </c>
      <c r="F1052" s="15">
        <f>IF(E1052="","",IF(F1051="",1,F1051*(1+E1052)))</f>
        <v/>
      </c>
      <c r="G1052" s="15">
        <f>IF(E1052="","",IF(G1051="",1,G1051*(1+C1052)))</f>
        <v/>
      </c>
      <c r="H1052" s="15">
        <f>IF(F1052="","",IF(H1051="",F1052,MAX(H1051,F1052)))</f>
        <v/>
      </c>
      <c r="I1052">
        <f>IF(OR(F1052="",H1052=""),"",F1052/H1052-1)</f>
        <v/>
      </c>
      <c r="J1052">
        <f>IF(G1052="","",IF(J1051="",G1052,MAX(J1051,G1052)))</f>
        <v/>
      </c>
      <c r="K1052">
        <f>IF(OR(G1052="",J1052=""),"",G1052/J1052-1)</f>
        <v/>
      </c>
    </row>
    <row r="1053">
      <c r="A1053" s="14">
        <f>原始数据_周度!A1053</f>
        <v/>
      </c>
      <c r="B1053" s="15">
        <f>原始数据_周度!B1053</f>
        <v/>
      </c>
      <c r="C1053" s="15">
        <f>IFERROR(B1053/B1052-1,"")</f>
        <v/>
      </c>
      <c r="D1053" s="15">
        <f>IFERROR(评分与状态_周度!F1069,"")</f>
        <v/>
      </c>
      <c r="E1053" s="15">
        <f>IF(OR(D1053="",C1053=""),"",D1053*C1053)</f>
        <v/>
      </c>
      <c r="F1053" s="15">
        <f>IF(E1053="","",IF(F1052="",1,F1052*(1+E1053)))</f>
        <v/>
      </c>
      <c r="G1053" s="15">
        <f>IF(E1053="","",IF(G1052="",1,G1052*(1+C1053)))</f>
        <v/>
      </c>
      <c r="H1053" s="15">
        <f>IF(F1053="","",IF(H1052="",F1053,MAX(H1052,F1053)))</f>
        <v/>
      </c>
      <c r="I1053">
        <f>IF(OR(F1053="",H1053=""),"",F1053/H1053-1)</f>
        <v/>
      </c>
      <c r="J1053">
        <f>IF(G1053="","",IF(J1052="",G1053,MAX(J1052,G1053)))</f>
        <v/>
      </c>
      <c r="K1053">
        <f>IF(OR(G1053="",J1053=""),"",G1053/J1053-1)</f>
        <v/>
      </c>
    </row>
    <row r="1054">
      <c r="A1054" s="14">
        <f>原始数据_周度!A1054</f>
        <v/>
      </c>
      <c r="B1054" s="15">
        <f>原始数据_周度!B1054</f>
        <v/>
      </c>
      <c r="C1054" s="15">
        <f>IFERROR(B1054/B1053-1,"")</f>
        <v/>
      </c>
      <c r="D1054" s="15">
        <f>IFERROR(评分与状态_周度!F1070,"")</f>
        <v/>
      </c>
      <c r="E1054" s="15">
        <f>IF(OR(D1054="",C1054=""),"",D1054*C1054)</f>
        <v/>
      </c>
      <c r="F1054" s="15">
        <f>IF(E1054="","",IF(F1053="",1,F1053*(1+E1054)))</f>
        <v/>
      </c>
      <c r="G1054" s="15">
        <f>IF(E1054="","",IF(G1053="",1,G1053*(1+C1054)))</f>
        <v/>
      </c>
      <c r="H1054" s="15">
        <f>IF(F1054="","",IF(H1053="",F1054,MAX(H1053,F1054)))</f>
        <v/>
      </c>
      <c r="I1054">
        <f>IF(OR(F1054="",H1054=""),"",F1054/H1054-1)</f>
        <v/>
      </c>
      <c r="J1054">
        <f>IF(G1054="","",IF(J1053="",G1054,MAX(J1053,G1054)))</f>
        <v/>
      </c>
      <c r="K1054">
        <f>IF(OR(G1054="",J1054=""),"",G1054/J1054-1)</f>
        <v/>
      </c>
    </row>
    <row r="1055">
      <c r="A1055" s="14">
        <f>原始数据_周度!A1055</f>
        <v/>
      </c>
      <c r="B1055" s="15">
        <f>原始数据_周度!B1055</f>
        <v/>
      </c>
      <c r="C1055" s="15">
        <f>IFERROR(B1055/B1054-1,"")</f>
        <v/>
      </c>
      <c r="D1055" s="15">
        <f>IFERROR(评分与状态_周度!F1071,"")</f>
        <v/>
      </c>
      <c r="E1055" s="15">
        <f>IF(OR(D1055="",C1055=""),"",D1055*C1055)</f>
        <v/>
      </c>
      <c r="F1055" s="15">
        <f>IF(E1055="","",IF(F1054="",1,F1054*(1+E1055)))</f>
        <v/>
      </c>
      <c r="G1055" s="15">
        <f>IF(E1055="","",IF(G1054="",1,G1054*(1+C1055)))</f>
        <v/>
      </c>
      <c r="H1055" s="15">
        <f>IF(F1055="","",IF(H1054="",F1055,MAX(H1054,F1055)))</f>
        <v/>
      </c>
      <c r="I1055">
        <f>IF(OR(F1055="",H1055=""),"",F1055/H1055-1)</f>
        <v/>
      </c>
      <c r="J1055">
        <f>IF(G1055="","",IF(J1054="",G1055,MAX(J1054,G1055)))</f>
        <v/>
      </c>
      <c r="K1055">
        <f>IF(OR(G1055="",J1055=""),"",G1055/J1055-1)</f>
        <v/>
      </c>
    </row>
    <row r="1056">
      <c r="A1056" s="14">
        <f>原始数据_周度!A1056</f>
        <v/>
      </c>
      <c r="B1056" s="15">
        <f>原始数据_周度!B1056</f>
        <v/>
      </c>
      <c r="C1056" s="15">
        <f>IFERROR(B1056/B1055-1,"")</f>
        <v/>
      </c>
      <c r="D1056" s="15">
        <f>IFERROR(评分与状态_周度!F1072,"")</f>
        <v/>
      </c>
      <c r="E1056" s="15">
        <f>IF(OR(D1056="",C1056=""),"",D1056*C1056)</f>
        <v/>
      </c>
      <c r="F1056" s="15">
        <f>IF(E1056="","",IF(F1055="",1,F1055*(1+E1056)))</f>
        <v/>
      </c>
      <c r="G1056" s="15">
        <f>IF(E1056="","",IF(G1055="",1,G1055*(1+C1056)))</f>
        <v/>
      </c>
      <c r="H1056" s="15">
        <f>IF(F1056="","",IF(H1055="",F1056,MAX(H1055,F1056)))</f>
        <v/>
      </c>
      <c r="I1056">
        <f>IF(OR(F1056="",H1056=""),"",F1056/H1056-1)</f>
        <v/>
      </c>
      <c r="J1056">
        <f>IF(G1056="","",IF(J1055="",G1056,MAX(J1055,G1056)))</f>
        <v/>
      </c>
      <c r="K1056">
        <f>IF(OR(G1056="",J1056=""),"",G1056/J1056-1)</f>
        <v/>
      </c>
    </row>
    <row r="1057">
      <c r="A1057" s="14">
        <f>原始数据_周度!A1057</f>
        <v/>
      </c>
      <c r="B1057" s="15">
        <f>原始数据_周度!B1057</f>
        <v/>
      </c>
      <c r="C1057" s="15">
        <f>IFERROR(B1057/B1056-1,"")</f>
        <v/>
      </c>
      <c r="D1057" s="15">
        <f>IFERROR(评分与状态_周度!F1073,"")</f>
        <v/>
      </c>
      <c r="E1057" s="15">
        <f>IF(OR(D1057="",C1057=""),"",D1057*C1057)</f>
        <v/>
      </c>
      <c r="F1057" s="15">
        <f>IF(E1057="","",IF(F1056="",1,F1056*(1+E1057)))</f>
        <v/>
      </c>
      <c r="G1057" s="15">
        <f>IF(E1057="","",IF(G1056="",1,G1056*(1+C1057)))</f>
        <v/>
      </c>
      <c r="H1057" s="15">
        <f>IF(F1057="","",IF(H1056="",F1057,MAX(H1056,F1057)))</f>
        <v/>
      </c>
      <c r="I1057">
        <f>IF(OR(F1057="",H1057=""),"",F1057/H1057-1)</f>
        <v/>
      </c>
      <c r="J1057">
        <f>IF(G1057="","",IF(J1056="",G1057,MAX(J1056,G1057)))</f>
        <v/>
      </c>
      <c r="K1057">
        <f>IF(OR(G1057="",J1057=""),"",G1057/J1057-1)</f>
        <v/>
      </c>
    </row>
    <row r="1058">
      <c r="A1058" s="14">
        <f>原始数据_周度!A1058</f>
        <v/>
      </c>
      <c r="B1058" s="15">
        <f>原始数据_周度!B1058</f>
        <v/>
      </c>
      <c r="C1058" s="15">
        <f>IFERROR(B1058/B1057-1,"")</f>
        <v/>
      </c>
      <c r="D1058" s="15">
        <f>IFERROR(评分与状态_周度!F1074,"")</f>
        <v/>
      </c>
      <c r="E1058" s="15">
        <f>IF(OR(D1058="",C1058=""),"",D1058*C1058)</f>
        <v/>
      </c>
      <c r="F1058" s="15">
        <f>IF(E1058="","",IF(F1057="",1,F1057*(1+E1058)))</f>
        <v/>
      </c>
      <c r="G1058" s="15">
        <f>IF(E1058="","",IF(G1057="",1,G1057*(1+C1058)))</f>
        <v/>
      </c>
      <c r="H1058" s="15">
        <f>IF(F1058="","",IF(H1057="",F1058,MAX(H1057,F1058)))</f>
        <v/>
      </c>
      <c r="I1058">
        <f>IF(OR(F1058="",H1058=""),"",F1058/H1058-1)</f>
        <v/>
      </c>
      <c r="J1058">
        <f>IF(G1058="","",IF(J1057="",G1058,MAX(J1057,G1058)))</f>
        <v/>
      </c>
      <c r="K1058">
        <f>IF(OR(G1058="",J1058=""),"",G1058/J1058-1)</f>
        <v/>
      </c>
    </row>
    <row r="1059">
      <c r="A1059" s="14">
        <f>原始数据_周度!A1059</f>
        <v/>
      </c>
      <c r="B1059" s="15">
        <f>原始数据_周度!B1059</f>
        <v/>
      </c>
      <c r="C1059" s="15">
        <f>IFERROR(B1059/B1058-1,"")</f>
        <v/>
      </c>
      <c r="D1059" s="15">
        <f>IFERROR(评分与状态_周度!F1075,"")</f>
        <v/>
      </c>
      <c r="E1059" s="15">
        <f>IF(OR(D1059="",C1059=""),"",D1059*C1059)</f>
        <v/>
      </c>
      <c r="F1059" s="15">
        <f>IF(E1059="","",IF(F1058="",1,F1058*(1+E1059)))</f>
        <v/>
      </c>
      <c r="G1059" s="15">
        <f>IF(E1059="","",IF(G1058="",1,G1058*(1+C1059)))</f>
        <v/>
      </c>
      <c r="H1059" s="15">
        <f>IF(F1059="","",IF(H1058="",F1059,MAX(H1058,F1059)))</f>
        <v/>
      </c>
      <c r="I1059">
        <f>IF(OR(F1059="",H1059=""),"",F1059/H1059-1)</f>
        <v/>
      </c>
      <c r="J1059">
        <f>IF(G1059="","",IF(J1058="",G1059,MAX(J1058,G1059)))</f>
        <v/>
      </c>
      <c r="K1059">
        <f>IF(OR(G1059="",J1059=""),"",G1059/J1059-1)</f>
        <v/>
      </c>
    </row>
    <row r="1060">
      <c r="A1060" s="14">
        <f>原始数据_周度!A1060</f>
        <v/>
      </c>
      <c r="B1060" s="15">
        <f>原始数据_周度!B1060</f>
        <v/>
      </c>
      <c r="C1060" s="15">
        <f>IFERROR(B1060/B1059-1,"")</f>
        <v/>
      </c>
      <c r="D1060" s="15">
        <f>IFERROR(评分与状态_周度!F1076,"")</f>
        <v/>
      </c>
      <c r="E1060" s="15">
        <f>IF(OR(D1060="",C1060=""),"",D1060*C1060)</f>
        <v/>
      </c>
      <c r="F1060" s="15">
        <f>IF(E1060="","",IF(F1059="",1,F1059*(1+E1060)))</f>
        <v/>
      </c>
      <c r="G1060" s="15">
        <f>IF(E1060="","",IF(G1059="",1,G1059*(1+C1060)))</f>
        <v/>
      </c>
      <c r="H1060" s="15">
        <f>IF(F1060="","",IF(H1059="",F1060,MAX(H1059,F1060)))</f>
        <v/>
      </c>
      <c r="I1060">
        <f>IF(OR(F1060="",H1060=""),"",F1060/H1060-1)</f>
        <v/>
      </c>
      <c r="J1060">
        <f>IF(G1060="","",IF(J1059="",G1060,MAX(J1059,G1060)))</f>
        <v/>
      </c>
      <c r="K1060">
        <f>IF(OR(G1060="",J1060=""),"",G1060/J1060-1)</f>
        <v/>
      </c>
    </row>
    <row r="1061">
      <c r="A1061" s="14">
        <f>原始数据_周度!A1061</f>
        <v/>
      </c>
      <c r="B1061" s="15">
        <f>原始数据_周度!B1061</f>
        <v/>
      </c>
      <c r="C1061" s="15">
        <f>IFERROR(B1061/B1060-1,"")</f>
        <v/>
      </c>
      <c r="D1061" s="15">
        <f>IFERROR(评分与状态_周度!F1077,"")</f>
        <v/>
      </c>
      <c r="E1061" s="15">
        <f>IF(OR(D1061="",C1061=""),"",D1061*C1061)</f>
        <v/>
      </c>
      <c r="F1061" s="15">
        <f>IF(E1061="","",IF(F1060="",1,F1060*(1+E1061)))</f>
        <v/>
      </c>
      <c r="G1061" s="15">
        <f>IF(E1061="","",IF(G1060="",1,G1060*(1+C1061)))</f>
        <v/>
      </c>
      <c r="H1061" s="15">
        <f>IF(F1061="","",IF(H1060="",F1061,MAX(H1060,F1061)))</f>
        <v/>
      </c>
      <c r="I1061">
        <f>IF(OR(F1061="",H1061=""),"",F1061/H1061-1)</f>
        <v/>
      </c>
      <c r="J1061">
        <f>IF(G1061="","",IF(J1060="",G1061,MAX(J1060,G1061)))</f>
        <v/>
      </c>
      <c r="K1061">
        <f>IF(OR(G1061="",J1061=""),"",G1061/J1061-1)</f>
        <v/>
      </c>
    </row>
    <row r="1062">
      <c r="A1062" s="14">
        <f>原始数据_周度!A1062</f>
        <v/>
      </c>
      <c r="B1062" s="15">
        <f>原始数据_周度!B1062</f>
        <v/>
      </c>
      <c r="C1062" s="15">
        <f>IFERROR(B1062/B1061-1,"")</f>
        <v/>
      </c>
      <c r="D1062" s="15">
        <f>IFERROR(评分与状态_周度!F1078,"")</f>
        <v/>
      </c>
      <c r="E1062" s="15">
        <f>IF(OR(D1062="",C1062=""),"",D1062*C1062)</f>
        <v/>
      </c>
      <c r="F1062" s="15">
        <f>IF(E1062="","",IF(F1061="",1,F1061*(1+E1062)))</f>
        <v/>
      </c>
      <c r="G1062" s="15">
        <f>IF(E1062="","",IF(G1061="",1,G1061*(1+C1062)))</f>
        <v/>
      </c>
      <c r="H1062" s="15">
        <f>IF(F1062="","",IF(H1061="",F1062,MAX(H1061,F1062)))</f>
        <v/>
      </c>
      <c r="I1062">
        <f>IF(OR(F1062="",H1062=""),"",F1062/H1062-1)</f>
        <v/>
      </c>
      <c r="J1062">
        <f>IF(G1062="","",IF(J1061="",G1062,MAX(J1061,G1062)))</f>
        <v/>
      </c>
      <c r="K1062">
        <f>IF(OR(G1062="",J1062=""),"",G1062/J1062-1)</f>
        <v/>
      </c>
    </row>
    <row r="1063">
      <c r="A1063" s="14">
        <f>原始数据_周度!A1063</f>
        <v/>
      </c>
      <c r="B1063" s="15">
        <f>原始数据_周度!B1063</f>
        <v/>
      </c>
      <c r="C1063" s="15">
        <f>IFERROR(B1063/B1062-1,"")</f>
        <v/>
      </c>
      <c r="D1063" s="15">
        <f>IFERROR(评分与状态_周度!F1079,"")</f>
        <v/>
      </c>
      <c r="E1063" s="15">
        <f>IF(OR(D1063="",C1063=""),"",D1063*C1063)</f>
        <v/>
      </c>
      <c r="F1063" s="15">
        <f>IF(E1063="","",IF(F1062="",1,F1062*(1+E1063)))</f>
        <v/>
      </c>
      <c r="G1063" s="15">
        <f>IF(E1063="","",IF(G1062="",1,G1062*(1+C1063)))</f>
        <v/>
      </c>
      <c r="H1063" s="15">
        <f>IF(F1063="","",IF(H1062="",F1063,MAX(H1062,F1063)))</f>
        <v/>
      </c>
      <c r="I1063">
        <f>IF(OR(F1063="",H1063=""),"",F1063/H1063-1)</f>
        <v/>
      </c>
      <c r="J1063">
        <f>IF(G1063="","",IF(J1062="",G1063,MAX(J1062,G1063)))</f>
        <v/>
      </c>
      <c r="K1063">
        <f>IF(OR(G1063="",J1063=""),"",G1063/J1063-1)</f>
        <v/>
      </c>
    </row>
    <row r="1064">
      <c r="A1064" s="14">
        <f>原始数据_周度!A1064</f>
        <v/>
      </c>
      <c r="B1064" s="15">
        <f>原始数据_周度!B1064</f>
        <v/>
      </c>
      <c r="C1064" s="15">
        <f>IFERROR(B1064/B1063-1,"")</f>
        <v/>
      </c>
      <c r="D1064" s="15">
        <f>IFERROR(评分与状态_周度!F1080,"")</f>
        <v/>
      </c>
      <c r="E1064" s="15">
        <f>IF(OR(D1064="",C1064=""),"",D1064*C1064)</f>
        <v/>
      </c>
      <c r="F1064" s="15">
        <f>IF(E1064="","",IF(F1063="",1,F1063*(1+E1064)))</f>
        <v/>
      </c>
      <c r="G1064" s="15">
        <f>IF(E1064="","",IF(G1063="",1,G1063*(1+C1064)))</f>
        <v/>
      </c>
      <c r="H1064" s="15">
        <f>IF(F1064="","",IF(H1063="",F1064,MAX(H1063,F1064)))</f>
        <v/>
      </c>
      <c r="I1064">
        <f>IF(OR(F1064="",H1064=""),"",F1064/H1064-1)</f>
        <v/>
      </c>
      <c r="J1064">
        <f>IF(G1064="","",IF(J1063="",G1064,MAX(J1063,G1064)))</f>
        <v/>
      </c>
      <c r="K1064">
        <f>IF(OR(G1064="",J1064=""),"",G1064/J1064-1)</f>
        <v/>
      </c>
    </row>
    <row r="1065">
      <c r="A1065" s="14">
        <f>原始数据_周度!A1065</f>
        <v/>
      </c>
      <c r="B1065" s="15">
        <f>原始数据_周度!B1065</f>
        <v/>
      </c>
      <c r="C1065" s="15">
        <f>IFERROR(B1065/B1064-1,"")</f>
        <v/>
      </c>
      <c r="D1065" s="15">
        <f>IFERROR(评分与状态_周度!F1081,"")</f>
        <v/>
      </c>
      <c r="E1065" s="15">
        <f>IF(OR(D1065="",C1065=""),"",D1065*C1065)</f>
        <v/>
      </c>
      <c r="F1065" s="15">
        <f>IF(E1065="","",IF(F1064="",1,F1064*(1+E1065)))</f>
        <v/>
      </c>
      <c r="G1065" s="15">
        <f>IF(E1065="","",IF(G1064="",1,G1064*(1+C1065)))</f>
        <v/>
      </c>
      <c r="H1065" s="15">
        <f>IF(F1065="","",IF(H1064="",F1065,MAX(H1064,F1065)))</f>
        <v/>
      </c>
      <c r="I1065">
        <f>IF(OR(F1065="",H1065=""),"",F1065/H1065-1)</f>
        <v/>
      </c>
      <c r="J1065">
        <f>IF(G1065="","",IF(J1064="",G1065,MAX(J1064,G1065)))</f>
        <v/>
      </c>
      <c r="K1065">
        <f>IF(OR(G1065="",J1065=""),"",G1065/J1065-1)</f>
        <v/>
      </c>
    </row>
    <row r="1066">
      <c r="A1066" s="14">
        <f>原始数据_周度!A1066</f>
        <v/>
      </c>
      <c r="B1066" s="15">
        <f>原始数据_周度!B1066</f>
        <v/>
      </c>
      <c r="C1066" s="15">
        <f>IFERROR(B1066/B1065-1,"")</f>
        <v/>
      </c>
      <c r="D1066" s="15">
        <f>IFERROR(评分与状态_周度!F1082,"")</f>
        <v/>
      </c>
      <c r="E1066" s="15">
        <f>IF(OR(D1066="",C1066=""),"",D1066*C1066)</f>
        <v/>
      </c>
      <c r="F1066" s="15">
        <f>IF(E1066="","",IF(F1065="",1,F1065*(1+E1066)))</f>
        <v/>
      </c>
      <c r="G1066" s="15">
        <f>IF(E1066="","",IF(G1065="",1,G1065*(1+C1066)))</f>
        <v/>
      </c>
      <c r="H1066" s="15">
        <f>IF(F1066="","",IF(H1065="",F1066,MAX(H1065,F1066)))</f>
        <v/>
      </c>
      <c r="I1066">
        <f>IF(OR(F1066="",H1066=""),"",F1066/H1066-1)</f>
        <v/>
      </c>
      <c r="J1066">
        <f>IF(G1066="","",IF(J1065="",G1066,MAX(J1065,G1066)))</f>
        <v/>
      </c>
      <c r="K1066">
        <f>IF(OR(G1066="",J1066=""),"",G1066/J1066-1)</f>
        <v/>
      </c>
    </row>
    <row r="1067">
      <c r="A1067" s="14">
        <f>原始数据_周度!A1067</f>
        <v/>
      </c>
      <c r="B1067" s="15">
        <f>原始数据_周度!B1067</f>
        <v/>
      </c>
      <c r="C1067" s="15">
        <f>IFERROR(B1067/B1066-1,"")</f>
        <v/>
      </c>
      <c r="D1067" s="15">
        <f>IFERROR(评分与状态_周度!F1083,"")</f>
        <v/>
      </c>
      <c r="E1067" s="15">
        <f>IF(OR(D1067="",C1067=""),"",D1067*C1067)</f>
        <v/>
      </c>
      <c r="F1067" s="15">
        <f>IF(E1067="","",IF(F1066="",1,F1066*(1+E1067)))</f>
        <v/>
      </c>
      <c r="G1067" s="15">
        <f>IF(E1067="","",IF(G1066="",1,G1066*(1+C1067)))</f>
        <v/>
      </c>
      <c r="H1067" s="15">
        <f>IF(F1067="","",IF(H1066="",F1067,MAX(H1066,F1067)))</f>
        <v/>
      </c>
      <c r="I1067">
        <f>IF(OR(F1067="",H1067=""),"",F1067/H1067-1)</f>
        <v/>
      </c>
      <c r="J1067">
        <f>IF(G1067="","",IF(J1066="",G1067,MAX(J1066,G1067)))</f>
        <v/>
      </c>
      <c r="K1067">
        <f>IF(OR(G1067="",J1067=""),"",G1067/J1067-1)</f>
        <v/>
      </c>
    </row>
    <row r="1068">
      <c r="A1068" s="14">
        <f>原始数据_周度!A1068</f>
        <v/>
      </c>
      <c r="B1068" s="15">
        <f>原始数据_周度!B1068</f>
        <v/>
      </c>
      <c r="C1068" s="15">
        <f>IFERROR(B1068/B1067-1,"")</f>
        <v/>
      </c>
      <c r="D1068" s="15">
        <f>IFERROR(评分与状态_周度!F1084,"")</f>
        <v/>
      </c>
      <c r="E1068" s="15">
        <f>IF(OR(D1068="",C1068=""),"",D1068*C1068)</f>
        <v/>
      </c>
      <c r="F1068" s="15">
        <f>IF(E1068="","",IF(F1067="",1,F1067*(1+E1068)))</f>
        <v/>
      </c>
      <c r="G1068" s="15">
        <f>IF(E1068="","",IF(G1067="",1,G1067*(1+C1068)))</f>
        <v/>
      </c>
      <c r="H1068" s="15">
        <f>IF(F1068="","",IF(H1067="",F1068,MAX(H1067,F1068)))</f>
        <v/>
      </c>
      <c r="I1068">
        <f>IF(OR(F1068="",H1068=""),"",F1068/H1068-1)</f>
        <v/>
      </c>
      <c r="J1068">
        <f>IF(G1068="","",IF(J1067="",G1068,MAX(J1067,G1068)))</f>
        <v/>
      </c>
      <c r="K1068">
        <f>IF(OR(G1068="",J1068=""),"",G1068/J1068-1)</f>
        <v/>
      </c>
    </row>
    <row r="1069">
      <c r="A1069" s="14">
        <f>原始数据_周度!A1069</f>
        <v/>
      </c>
      <c r="B1069" s="15">
        <f>原始数据_周度!B1069</f>
        <v/>
      </c>
      <c r="C1069" s="15">
        <f>IFERROR(B1069/B1068-1,"")</f>
        <v/>
      </c>
      <c r="D1069" s="15">
        <f>IFERROR(评分与状态_周度!F1085,"")</f>
        <v/>
      </c>
      <c r="E1069" s="15">
        <f>IF(OR(D1069="",C1069=""),"",D1069*C1069)</f>
        <v/>
      </c>
      <c r="F1069" s="15">
        <f>IF(E1069="","",IF(F1068="",1,F1068*(1+E1069)))</f>
        <v/>
      </c>
      <c r="G1069" s="15">
        <f>IF(E1069="","",IF(G1068="",1,G1068*(1+C1069)))</f>
        <v/>
      </c>
      <c r="H1069" s="15">
        <f>IF(F1069="","",IF(H1068="",F1069,MAX(H1068,F1069)))</f>
        <v/>
      </c>
      <c r="I1069">
        <f>IF(OR(F1069="",H1069=""),"",F1069/H1069-1)</f>
        <v/>
      </c>
      <c r="J1069">
        <f>IF(G1069="","",IF(J1068="",G1069,MAX(J1068,G1069)))</f>
        <v/>
      </c>
      <c r="K1069">
        <f>IF(OR(G1069="",J1069=""),"",G1069/J1069-1)</f>
        <v/>
      </c>
    </row>
    <row r="1070">
      <c r="A1070" s="14">
        <f>原始数据_周度!A1070</f>
        <v/>
      </c>
      <c r="B1070" s="15">
        <f>原始数据_周度!B1070</f>
        <v/>
      </c>
      <c r="C1070" s="15">
        <f>IFERROR(B1070/B1069-1,"")</f>
        <v/>
      </c>
      <c r="D1070" s="15">
        <f>IFERROR(评分与状态_周度!F1086,"")</f>
        <v/>
      </c>
      <c r="E1070" s="15">
        <f>IF(OR(D1070="",C1070=""),"",D1070*C1070)</f>
        <v/>
      </c>
      <c r="F1070" s="15">
        <f>IF(E1070="","",IF(F1069="",1,F1069*(1+E1070)))</f>
        <v/>
      </c>
      <c r="G1070" s="15">
        <f>IF(E1070="","",IF(G1069="",1,G1069*(1+C1070)))</f>
        <v/>
      </c>
      <c r="H1070" s="15">
        <f>IF(F1070="","",IF(H1069="",F1070,MAX(H1069,F1070)))</f>
        <v/>
      </c>
      <c r="I1070">
        <f>IF(OR(F1070="",H1070=""),"",F1070/H1070-1)</f>
        <v/>
      </c>
      <c r="J1070">
        <f>IF(G1070="","",IF(J1069="",G1070,MAX(J1069,G1070)))</f>
        <v/>
      </c>
      <c r="K1070">
        <f>IF(OR(G1070="",J1070=""),"",G1070/J1070-1)</f>
        <v/>
      </c>
    </row>
    <row r="1071">
      <c r="A1071" s="14">
        <f>原始数据_周度!A1071</f>
        <v/>
      </c>
      <c r="B1071" s="15">
        <f>原始数据_周度!B1071</f>
        <v/>
      </c>
      <c r="C1071" s="15">
        <f>IFERROR(B1071/B1070-1,"")</f>
        <v/>
      </c>
      <c r="D1071" s="15">
        <f>IFERROR(评分与状态_周度!F1087,"")</f>
        <v/>
      </c>
      <c r="E1071" s="15">
        <f>IF(OR(D1071="",C1071=""),"",D1071*C1071)</f>
        <v/>
      </c>
      <c r="F1071" s="15">
        <f>IF(E1071="","",IF(F1070="",1,F1070*(1+E1071)))</f>
        <v/>
      </c>
      <c r="G1071" s="15">
        <f>IF(E1071="","",IF(G1070="",1,G1070*(1+C1071)))</f>
        <v/>
      </c>
      <c r="H1071" s="15">
        <f>IF(F1071="","",IF(H1070="",F1071,MAX(H1070,F1071)))</f>
        <v/>
      </c>
      <c r="I1071">
        <f>IF(OR(F1071="",H1071=""),"",F1071/H1071-1)</f>
        <v/>
      </c>
      <c r="J1071">
        <f>IF(G1071="","",IF(J1070="",G1071,MAX(J1070,G1071)))</f>
        <v/>
      </c>
      <c r="K1071">
        <f>IF(OR(G1071="",J1071=""),"",G1071/J1071-1)</f>
        <v/>
      </c>
    </row>
    <row r="1072">
      <c r="A1072" s="14">
        <f>原始数据_周度!A1072</f>
        <v/>
      </c>
      <c r="B1072" s="15">
        <f>原始数据_周度!B1072</f>
        <v/>
      </c>
      <c r="C1072" s="15">
        <f>IFERROR(B1072/B1071-1,"")</f>
        <v/>
      </c>
      <c r="D1072" s="15">
        <f>IFERROR(评分与状态_周度!F1088,"")</f>
        <v/>
      </c>
      <c r="E1072" s="15">
        <f>IF(OR(D1072="",C1072=""),"",D1072*C1072)</f>
        <v/>
      </c>
      <c r="F1072" s="15">
        <f>IF(E1072="","",IF(F1071="",1,F1071*(1+E1072)))</f>
        <v/>
      </c>
      <c r="G1072" s="15">
        <f>IF(E1072="","",IF(G1071="",1,G1071*(1+C1072)))</f>
        <v/>
      </c>
      <c r="H1072" s="15">
        <f>IF(F1072="","",IF(H1071="",F1072,MAX(H1071,F1072)))</f>
        <v/>
      </c>
      <c r="I1072">
        <f>IF(OR(F1072="",H1072=""),"",F1072/H1072-1)</f>
        <v/>
      </c>
      <c r="J1072">
        <f>IF(G1072="","",IF(J1071="",G1072,MAX(J1071,G1072)))</f>
        <v/>
      </c>
      <c r="K1072">
        <f>IF(OR(G1072="",J1072=""),"",G1072/J1072-1)</f>
        <v/>
      </c>
    </row>
    <row r="1073">
      <c r="A1073" s="14">
        <f>原始数据_周度!A1073</f>
        <v/>
      </c>
      <c r="B1073" s="15">
        <f>原始数据_周度!B1073</f>
        <v/>
      </c>
      <c r="C1073" s="15">
        <f>IFERROR(B1073/B1072-1,"")</f>
        <v/>
      </c>
      <c r="D1073" s="15">
        <f>IFERROR(评分与状态_周度!F1089,"")</f>
        <v/>
      </c>
      <c r="E1073" s="15">
        <f>IF(OR(D1073="",C1073=""),"",D1073*C1073)</f>
        <v/>
      </c>
      <c r="F1073" s="15">
        <f>IF(E1073="","",IF(F1072="",1,F1072*(1+E1073)))</f>
        <v/>
      </c>
      <c r="G1073" s="15">
        <f>IF(E1073="","",IF(G1072="",1,G1072*(1+C1073)))</f>
        <v/>
      </c>
      <c r="H1073" s="15">
        <f>IF(F1073="","",IF(H1072="",F1073,MAX(H1072,F1073)))</f>
        <v/>
      </c>
      <c r="I1073">
        <f>IF(OR(F1073="",H1073=""),"",F1073/H1073-1)</f>
        <v/>
      </c>
      <c r="J1073">
        <f>IF(G1073="","",IF(J1072="",G1073,MAX(J1072,G1073)))</f>
        <v/>
      </c>
      <c r="K1073">
        <f>IF(OR(G1073="",J1073=""),"",G1073/J1073-1)</f>
        <v/>
      </c>
    </row>
    <row r="1074">
      <c r="A1074" s="14">
        <f>原始数据_周度!A1074</f>
        <v/>
      </c>
      <c r="B1074" s="15">
        <f>原始数据_周度!B1074</f>
        <v/>
      </c>
      <c r="C1074" s="15">
        <f>IFERROR(B1074/B1073-1,"")</f>
        <v/>
      </c>
      <c r="D1074" s="15">
        <f>IFERROR(评分与状态_周度!F1090,"")</f>
        <v/>
      </c>
      <c r="E1074" s="15">
        <f>IF(OR(D1074="",C1074=""),"",D1074*C1074)</f>
        <v/>
      </c>
      <c r="F1074" s="15">
        <f>IF(E1074="","",IF(F1073="",1,F1073*(1+E1074)))</f>
        <v/>
      </c>
      <c r="G1074" s="15">
        <f>IF(E1074="","",IF(G1073="",1,G1073*(1+C1074)))</f>
        <v/>
      </c>
      <c r="H1074" s="15">
        <f>IF(F1074="","",IF(H1073="",F1074,MAX(H1073,F1074)))</f>
        <v/>
      </c>
      <c r="I1074">
        <f>IF(OR(F1074="",H1074=""),"",F1074/H1074-1)</f>
        <v/>
      </c>
      <c r="J1074">
        <f>IF(G1074="","",IF(J1073="",G1074,MAX(J1073,G1074)))</f>
        <v/>
      </c>
      <c r="K1074">
        <f>IF(OR(G1074="",J1074=""),"",G1074/J1074-1)</f>
        <v/>
      </c>
    </row>
    <row r="1075">
      <c r="A1075" s="14">
        <f>原始数据_周度!A1075</f>
        <v/>
      </c>
      <c r="B1075" s="15">
        <f>原始数据_周度!B1075</f>
        <v/>
      </c>
      <c r="C1075" s="15">
        <f>IFERROR(B1075/B1074-1,"")</f>
        <v/>
      </c>
      <c r="D1075" s="15">
        <f>IFERROR(评分与状态_周度!F1091,"")</f>
        <v/>
      </c>
      <c r="E1075" s="15">
        <f>IF(OR(D1075="",C1075=""),"",D1075*C1075)</f>
        <v/>
      </c>
      <c r="F1075" s="15">
        <f>IF(E1075="","",IF(F1074="",1,F1074*(1+E1075)))</f>
        <v/>
      </c>
      <c r="G1075" s="15">
        <f>IF(E1075="","",IF(G1074="",1,G1074*(1+C1075)))</f>
        <v/>
      </c>
      <c r="H1075" s="15">
        <f>IF(F1075="","",IF(H1074="",F1075,MAX(H1074,F1075)))</f>
        <v/>
      </c>
      <c r="I1075">
        <f>IF(OR(F1075="",H1075=""),"",F1075/H1075-1)</f>
        <v/>
      </c>
      <c r="J1075">
        <f>IF(G1075="","",IF(J1074="",G1075,MAX(J1074,G1075)))</f>
        <v/>
      </c>
      <c r="K1075">
        <f>IF(OR(G1075="",J1075=""),"",G1075/J1075-1)</f>
        <v/>
      </c>
    </row>
    <row r="1076">
      <c r="A1076" s="14">
        <f>原始数据_周度!A1076</f>
        <v/>
      </c>
      <c r="B1076" s="15">
        <f>原始数据_周度!B1076</f>
        <v/>
      </c>
      <c r="C1076" s="15">
        <f>IFERROR(B1076/B1075-1,"")</f>
        <v/>
      </c>
      <c r="D1076" s="15">
        <f>IFERROR(评分与状态_周度!F1092,"")</f>
        <v/>
      </c>
      <c r="E1076" s="15">
        <f>IF(OR(D1076="",C1076=""),"",D1076*C1076)</f>
        <v/>
      </c>
      <c r="F1076" s="15">
        <f>IF(E1076="","",IF(F1075="",1,F1075*(1+E1076)))</f>
        <v/>
      </c>
      <c r="G1076" s="15">
        <f>IF(E1076="","",IF(G1075="",1,G1075*(1+C1076)))</f>
        <v/>
      </c>
      <c r="H1076" s="15">
        <f>IF(F1076="","",IF(H1075="",F1076,MAX(H1075,F1076)))</f>
        <v/>
      </c>
      <c r="I1076">
        <f>IF(OR(F1076="",H1076=""),"",F1076/H1076-1)</f>
        <v/>
      </c>
      <c r="J1076">
        <f>IF(G1076="","",IF(J1075="",G1076,MAX(J1075,G1076)))</f>
        <v/>
      </c>
      <c r="K1076">
        <f>IF(OR(G1076="",J1076=""),"",G1076/J1076-1)</f>
        <v/>
      </c>
    </row>
    <row r="1077">
      <c r="A1077" s="14">
        <f>原始数据_周度!A1077</f>
        <v/>
      </c>
      <c r="B1077" s="15">
        <f>原始数据_周度!B1077</f>
        <v/>
      </c>
      <c r="C1077" s="15">
        <f>IFERROR(B1077/B1076-1,"")</f>
        <v/>
      </c>
      <c r="D1077" s="15">
        <f>IFERROR(评分与状态_周度!F1093,"")</f>
        <v/>
      </c>
      <c r="E1077" s="15">
        <f>IF(OR(D1077="",C1077=""),"",D1077*C1077)</f>
        <v/>
      </c>
      <c r="F1077" s="15">
        <f>IF(E1077="","",IF(F1076="",1,F1076*(1+E1077)))</f>
        <v/>
      </c>
      <c r="G1077" s="15">
        <f>IF(E1077="","",IF(G1076="",1,G1076*(1+C1077)))</f>
        <v/>
      </c>
      <c r="H1077" s="15">
        <f>IF(F1077="","",IF(H1076="",F1077,MAX(H1076,F1077)))</f>
        <v/>
      </c>
      <c r="I1077">
        <f>IF(OR(F1077="",H1077=""),"",F1077/H1077-1)</f>
        <v/>
      </c>
      <c r="J1077">
        <f>IF(G1077="","",IF(J1076="",G1077,MAX(J1076,G1077)))</f>
        <v/>
      </c>
      <c r="K1077">
        <f>IF(OR(G1077="",J1077=""),"",G1077/J1077-1)</f>
        <v/>
      </c>
    </row>
    <row r="1078">
      <c r="A1078" s="14">
        <f>原始数据_周度!A1078</f>
        <v/>
      </c>
      <c r="B1078" s="15">
        <f>原始数据_周度!B1078</f>
        <v/>
      </c>
      <c r="C1078" s="15">
        <f>IFERROR(B1078/B1077-1,"")</f>
        <v/>
      </c>
      <c r="D1078" s="15">
        <f>IFERROR(评分与状态_周度!F1094,"")</f>
        <v/>
      </c>
      <c r="E1078" s="15">
        <f>IF(OR(D1078="",C1078=""),"",D1078*C1078)</f>
        <v/>
      </c>
      <c r="F1078" s="15">
        <f>IF(E1078="","",IF(F1077="",1,F1077*(1+E1078)))</f>
        <v/>
      </c>
      <c r="G1078" s="15">
        <f>IF(E1078="","",IF(G1077="",1,G1077*(1+C1078)))</f>
        <v/>
      </c>
      <c r="H1078" s="15">
        <f>IF(F1078="","",IF(H1077="",F1078,MAX(H1077,F1078)))</f>
        <v/>
      </c>
      <c r="I1078">
        <f>IF(OR(F1078="",H1078=""),"",F1078/H1078-1)</f>
        <v/>
      </c>
      <c r="J1078">
        <f>IF(G1078="","",IF(J1077="",G1078,MAX(J1077,G1078)))</f>
        <v/>
      </c>
      <c r="K1078">
        <f>IF(OR(G1078="",J1078=""),"",G1078/J1078-1)</f>
        <v/>
      </c>
    </row>
    <row r="1079">
      <c r="A1079" s="14">
        <f>原始数据_周度!A1079</f>
        <v/>
      </c>
      <c r="B1079" s="15">
        <f>原始数据_周度!B1079</f>
        <v/>
      </c>
      <c r="C1079" s="15">
        <f>IFERROR(B1079/B1078-1,"")</f>
        <v/>
      </c>
      <c r="D1079" s="15">
        <f>IFERROR(评分与状态_周度!F1095,"")</f>
        <v/>
      </c>
      <c r="E1079" s="15">
        <f>IF(OR(D1079="",C1079=""),"",D1079*C1079)</f>
        <v/>
      </c>
      <c r="F1079" s="15">
        <f>IF(E1079="","",IF(F1078="",1,F1078*(1+E1079)))</f>
        <v/>
      </c>
      <c r="G1079" s="15">
        <f>IF(E1079="","",IF(G1078="",1,G1078*(1+C1079)))</f>
        <v/>
      </c>
      <c r="H1079" s="15">
        <f>IF(F1079="","",IF(H1078="",F1079,MAX(H1078,F1079)))</f>
        <v/>
      </c>
      <c r="I1079">
        <f>IF(OR(F1079="",H1079=""),"",F1079/H1079-1)</f>
        <v/>
      </c>
      <c r="J1079">
        <f>IF(G1079="","",IF(J1078="",G1079,MAX(J1078,G1079)))</f>
        <v/>
      </c>
      <c r="K1079">
        <f>IF(OR(G1079="",J1079=""),"",G1079/J1079-1)</f>
        <v/>
      </c>
    </row>
    <row r="1080">
      <c r="A1080" s="14">
        <f>原始数据_周度!A1080</f>
        <v/>
      </c>
      <c r="B1080" s="15">
        <f>原始数据_周度!B1080</f>
        <v/>
      </c>
      <c r="C1080" s="15">
        <f>IFERROR(B1080/B1079-1,"")</f>
        <v/>
      </c>
      <c r="D1080" s="15">
        <f>IFERROR(评分与状态_周度!F1096,"")</f>
        <v/>
      </c>
      <c r="E1080" s="15">
        <f>IF(OR(D1080="",C1080=""),"",D1080*C1080)</f>
        <v/>
      </c>
      <c r="F1080" s="15">
        <f>IF(E1080="","",IF(F1079="",1,F1079*(1+E1080)))</f>
        <v/>
      </c>
      <c r="G1080" s="15">
        <f>IF(E1080="","",IF(G1079="",1,G1079*(1+C1080)))</f>
        <v/>
      </c>
      <c r="H1080" s="15">
        <f>IF(F1080="","",IF(H1079="",F1080,MAX(H1079,F1080)))</f>
        <v/>
      </c>
      <c r="I1080">
        <f>IF(OR(F1080="",H1080=""),"",F1080/H1080-1)</f>
        <v/>
      </c>
      <c r="J1080">
        <f>IF(G1080="","",IF(J1079="",G1080,MAX(J1079,G1080)))</f>
        <v/>
      </c>
      <c r="K1080">
        <f>IF(OR(G1080="",J1080=""),"",G1080/J1080-1)</f>
        <v/>
      </c>
    </row>
    <row r="1081">
      <c r="A1081" s="14">
        <f>原始数据_周度!A1081</f>
        <v/>
      </c>
      <c r="B1081" s="15">
        <f>原始数据_周度!B1081</f>
        <v/>
      </c>
      <c r="C1081" s="15">
        <f>IFERROR(B1081/B1080-1,"")</f>
        <v/>
      </c>
      <c r="D1081" s="15">
        <f>IFERROR(评分与状态_周度!F1097,"")</f>
        <v/>
      </c>
      <c r="E1081" s="15">
        <f>IF(OR(D1081="",C1081=""),"",D1081*C1081)</f>
        <v/>
      </c>
      <c r="F1081" s="15">
        <f>IF(E1081="","",IF(F1080="",1,F1080*(1+E1081)))</f>
        <v/>
      </c>
      <c r="G1081" s="15">
        <f>IF(E1081="","",IF(G1080="",1,G1080*(1+C1081)))</f>
        <v/>
      </c>
      <c r="H1081" s="15">
        <f>IF(F1081="","",IF(H1080="",F1081,MAX(H1080,F1081)))</f>
        <v/>
      </c>
      <c r="I1081">
        <f>IF(OR(F1081="",H1081=""),"",F1081/H1081-1)</f>
        <v/>
      </c>
      <c r="J1081">
        <f>IF(G1081="","",IF(J1080="",G1081,MAX(J1080,G1081)))</f>
        <v/>
      </c>
      <c r="K1081">
        <f>IF(OR(G1081="",J1081=""),"",G1081/J1081-1)</f>
        <v/>
      </c>
    </row>
    <row r="1082">
      <c r="A1082" s="14">
        <f>原始数据_周度!A1082</f>
        <v/>
      </c>
      <c r="B1082" s="15">
        <f>原始数据_周度!B1082</f>
        <v/>
      </c>
      <c r="C1082" s="15">
        <f>IFERROR(B1082/B1081-1,"")</f>
        <v/>
      </c>
      <c r="D1082" s="15">
        <f>IFERROR(评分与状态_周度!F1098,"")</f>
        <v/>
      </c>
      <c r="E1082" s="15">
        <f>IF(OR(D1082="",C1082=""),"",D1082*C1082)</f>
        <v/>
      </c>
      <c r="F1082" s="15">
        <f>IF(E1082="","",IF(F1081="",1,F1081*(1+E1082)))</f>
        <v/>
      </c>
      <c r="G1082" s="15">
        <f>IF(E1082="","",IF(G1081="",1,G1081*(1+C1082)))</f>
        <v/>
      </c>
      <c r="H1082" s="15">
        <f>IF(F1082="","",IF(H1081="",F1082,MAX(H1081,F1082)))</f>
        <v/>
      </c>
      <c r="I1082">
        <f>IF(OR(F1082="",H1082=""),"",F1082/H1082-1)</f>
        <v/>
      </c>
      <c r="J1082">
        <f>IF(G1082="","",IF(J1081="",G1082,MAX(J1081,G1082)))</f>
        <v/>
      </c>
      <c r="K1082">
        <f>IF(OR(G1082="",J1082=""),"",G1082/J1082-1)</f>
        <v/>
      </c>
    </row>
    <row r="1083">
      <c r="A1083" s="14">
        <f>原始数据_周度!A1083</f>
        <v/>
      </c>
      <c r="B1083" s="15">
        <f>原始数据_周度!B1083</f>
        <v/>
      </c>
      <c r="C1083" s="15">
        <f>IFERROR(B1083/B1082-1,"")</f>
        <v/>
      </c>
      <c r="D1083" s="15">
        <f>IFERROR(评分与状态_周度!F1099,"")</f>
        <v/>
      </c>
      <c r="E1083" s="15">
        <f>IF(OR(D1083="",C1083=""),"",D1083*C1083)</f>
        <v/>
      </c>
      <c r="F1083" s="15">
        <f>IF(E1083="","",IF(F1082="",1,F1082*(1+E1083)))</f>
        <v/>
      </c>
      <c r="G1083" s="15">
        <f>IF(E1083="","",IF(G1082="",1,G1082*(1+C1083)))</f>
        <v/>
      </c>
      <c r="H1083" s="15">
        <f>IF(F1083="","",IF(H1082="",F1083,MAX(H1082,F1083)))</f>
        <v/>
      </c>
      <c r="I1083">
        <f>IF(OR(F1083="",H1083=""),"",F1083/H1083-1)</f>
        <v/>
      </c>
      <c r="J1083">
        <f>IF(G1083="","",IF(J1082="",G1083,MAX(J1082,G1083)))</f>
        <v/>
      </c>
      <c r="K1083">
        <f>IF(OR(G1083="",J1083=""),"",G1083/J1083-1)</f>
        <v/>
      </c>
    </row>
    <row r="1084">
      <c r="A1084" s="14">
        <f>原始数据_周度!A1084</f>
        <v/>
      </c>
      <c r="B1084" s="15">
        <f>原始数据_周度!B1084</f>
        <v/>
      </c>
      <c r="C1084" s="15">
        <f>IFERROR(B1084/B1083-1,"")</f>
        <v/>
      </c>
      <c r="D1084" s="15">
        <f>IFERROR(评分与状态_周度!F1100,"")</f>
        <v/>
      </c>
      <c r="E1084" s="15">
        <f>IF(OR(D1084="",C1084=""),"",D1084*C1084)</f>
        <v/>
      </c>
      <c r="F1084" s="15">
        <f>IF(E1084="","",IF(F1083="",1,F1083*(1+E1084)))</f>
        <v/>
      </c>
      <c r="G1084" s="15">
        <f>IF(E1084="","",IF(G1083="",1,G1083*(1+C1084)))</f>
        <v/>
      </c>
      <c r="H1084" s="15">
        <f>IF(F1084="","",IF(H1083="",F1084,MAX(H1083,F1084)))</f>
        <v/>
      </c>
      <c r="I1084">
        <f>IF(OR(F1084="",H1084=""),"",F1084/H1084-1)</f>
        <v/>
      </c>
      <c r="J1084">
        <f>IF(G1084="","",IF(J1083="",G1084,MAX(J1083,G1084)))</f>
        <v/>
      </c>
      <c r="K1084">
        <f>IF(OR(G1084="",J1084=""),"",G1084/J1084-1)</f>
        <v/>
      </c>
    </row>
    <row r="1085">
      <c r="A1085" s="14">
        <f>原始数据_周度!A1085</f>
        <v/>
      </c>
      <c r="B1085" s="15">
        <f>原始数据_周度!B1085</f>
        <v/>
      </c>
      <c r="C1085" s="15">
        <f>IFERROR(B1085/B1084-1,"")</f>
        <v/>
      </c>
      <c r="D1085" s="15">
        <f>IFERROR(评分与状态_周度!F1101,"")</f>
        <v/>
      </c>
      <c r="E1085" s="15">
        <f>IF(OR(D1085="",C1085=""),"",D1085*C1085)</f>
        <v/>
      </c>
      <c r="F1085" s="15">
        <f>IF(E1085="","",IF(F1084="",1,F1084*(1+E1085)))</f>
        <v/>
      </c>
      <c r="G1085" s="15">
        <f>IF(E1085="","",IF(G1084="",1,G1084*(1+C1085)))</f>
        <v/>
      </c>
      <c r="H1085" s="15">
        <f>IF(F1085="","",IF(H1084="",F1085,MAX(H1084,F1085)))</f>
        <v/>
      </c>
      <c r="I1085">
        <f>IF(OR(F1085="",H1085=""),"",F1085/H1085-1)</f>
        <v/>
      </c>
      <c r="J1085">
        <f>IF(G1085="","",IF(J1084="",G1085,MAX(J1084,G1085)))</f>
        <v/>
      </c>
      <c r="K1085">
        <f>IF(OR(G1085="",J1085=""),"",G1085/J1085-1)</f>
        <v/>
      </c>
    </row>
    <row r="1086">
      <c r="A1086" s="14">
        <f>原始数据_周度!A1086</f>
        <v/>
      </c>
      <c r="B1086" s="15">
        <f>原始数据_周度!B1086</f>
        <v/>
      </c>
      <c r="C1086" s="15">
        <f>IFERROR(B1086/B1085-1,"")</f>
        <v/>
      </c>
      <c r="D1086" s="15">
        <f>IFERROR(评分与状态_周度!F1102,"")</f>
        <v/>
      </c>
      <c r="E1086" s="15">
        <f>IF(OR(D1086="",C1086=""),"",D1086*C1086)</f>
        <v/>
      </c>
      <c r="F1086" s="15">
        <f>IF(E1086="","",IF(F1085="",1,F1085*(1+E1086)))</f>
        <v/>
      </c>
      <c r="G1086" s="15">
        <f>IF(E1086="","",IF(G1085="",1,G1085*(1+C1086)))</f>
        <v/>
      </c>
      <c r="H1086" s="15">
        <f>IF(F1086="","",IF(H1085="",F1086,MAX(H1085,F1086)))</f>
        <v/>
      </c>
      <c r="I1086">
        <f>IF(OR(F1086="",H1086=""),"",F1086/H1086-1)</f>
        <v/>
      </c>
      <c r="J1086">
        <f>IF(G1086="","",IF(J1085="",G1086,MAX(J1085,G1086)))</f>
        <v/>
      </c>
      <c r="K1086">
        <f>IF(OR(G1086="",J1086=""),"",G1086/J1086-1)</f>
        <v/>
      </c>
    </row>
    <row r="1087">
      <c r="A1087" s="14">
        <f>原始数据_周度!A1087</f>
        <v/>
      </c>
      <c r="B1087" s="15">
        <f>原始数据_周度!B1087</f>
        <v/>
      </c>
      <c r="C1087" s="15">
        <f>IFERROR(B1087/B1086-1,"")</f>
        <v/>
      </c>
      <c r="D1087" s="15">
        <f>IFERROR(评分与状态_周度!F1103,"")</f>
        <v/>
      </c>
      <c r="E1087" s="15">
        <f>IF(OR(D1087="",C1087=""),"",D1087*C1087)</f>
        <v/>
      </c>
      <c r="F1087" s="15">
        <f>IF(E1087="","",IF(F1086="",1,F1086*(1+E1087)))</f>
        <v/>
      </c>
      <c r="G1087" s="15">
        <f>IF(E1087="","",IF(G1086="",1,G1086*(1+C1087)))</f>
        <v/>
      </c>
      <c r="H1087" s="15">
        <f>IF(F1087="","",IF(H1086="",F1087,MAX(H1086,F1087)))</f>
        <v/>
      </c>
      <c r="I1087">
        <f>IF(OR(F1087="",H1087=""),"",F1087/H1087-1)</f>
        <v/>
      </c>
      <c r="J1087">
        <f>IF(G1087="","",IF(J1086="",G1087,MAX(J1086,G1087)))</f>
        <v/>
      </c>
      <c r="K1087">
        <f>IF(OR(G1087="",J1087=""),"",G1087/J1087-1)</f>
        <v/>
      </c>
    </row>
    <row r="1088">
      <c r="A1088" s="14">
        <f>原始数据_周度!A1088</f>
        <v/>
      </c>
      <c r="B1088" s="15">
        <f>原始数据_周度!B1088</f>
        <v/>
      </c>
      <c r="C1088" s="15">
        <f>IFERROR(B1088/B1087-1,"")</f>
        <v/>
      </c>
      <c r="D1088" s="15">
        <f>IFERROR(评分与状态_周度!F1104,"")</f>
        <v/>
      </c>
      <c r="E1088" s="15">
        <f>IF(OR(D1088="",C1088=""),"",D1088*C1088)</f>
        <v/>
      </c>
      <c r="F1088" s="15">
        <f>IF(E1088="","",IF(F1087="",1,F1087*(1+E1088)))</f>
        <v/>
      </c>
      <c r="G1088" s="15">
        <f>IF(E1088="","",IF(G1087="",1,G1087*(1+C1088)))</f>
        <v/>
      </c>
      <c r="H1088" s="15">
        <f>IF(F1088="","",IF(H1087="",F1088,MAX(H1087,F1088)))</f>
        <v/>
      </c>
      <c r="I1088">
        <f>IF(OR(F1088="",H1088=""),"",F1088/H1088-1)</f>
        <v/>
      </c>
      <c r="J1088">
        <f>IF(G1088="","",IF(J1087="",G1088,MAX(J1087,G1088)))</f>
        <v/>
      </c>
      <c r="K1088">
        <f>IF(OR(G1088="",J1088=""),"",G1088/J1088-1)</f>
        <v/>
      </c>
    </row>
    <row r="1089">
      <c r="A1089" s="14">
        <f>原始数据_周度!A1089</f>
        <v/>
      </c>
      <c r="B1089" s="15">
        <f>原始数据_周度!B1089</f>
        <v/>
      </c>
      <c r="C1089" s="15">
        <f>IFERROR(B1089/B1088-1,"")</f>
        <v/>
      </c>
      <c r="D1089" s="15">
        <f>IFERROR(评分与状态_周度!F1105,"")</f>
        <v/>
      </c>
      <c r="E1089" s="15">
        <f>IF(OR(D1089="",C1089=""),"",D1089*C1089)</f>
        <v/>
      </c>
      <c r="F1089" s="15">
        <f>IF(E1089="","",IF(F1088="",1,F1088*(1+E1089)))</f>
        <v/>
      </c>
      <c r="G1089" s="15">
        <f>IF(E1089="","",IF(G1088="",1,G1088*(1+C1089)))</f>
        <v/>
      </c>
      <c r="H1089" s="15">
        <f>IF(F1089="","",IF(H1088="",F1089,MAX(H1088,F1089)))</f>
        <v/>
      </c>
      <c r="I1089">
        <f>IF(OR(F1089="",H1089=""),"",F1089/H1089-1)</f>
        <v/>
      </c>
      <c r="J1089">
        <f>IF(G1089="","",IF(J1088="",G1089,MAX(J1088,G1089)))</f>
        <v/>
      </c>
      <c r="K1089">
        <f>IF(OR(G1089="",J1089=""),"",G1089/J1089-1)</f>
        <v/>
      </c>
    </row>
    <row r="1090">
      <c r="A1090" s="14">
        <f>原始数据_周度!A1090</f>
        <v/>
      </c>
      <c r="B1090" s="15">
        <f>原始数据_周度!B1090</f>
        <v/>
      </c>
      <c r="C1090" s="15">
        <f>IFERROR(B1090/B1089-1,"")</f>
        <v/>
      </c>
      <c r="D1090" s="15">
        <f>IFERROR(评分与状态_周度!F1106,"")</f>
        <v/>
      </c>
      <c r="E1090" s="15">
        <f>IF(OR(D1090="",C1090=""),"",D1090*C1090)</f>
        <v/>
      </c>
      <c r="F1090" s="15">
        <f>IF(E1090="","",IF(F1089="",1,F1089*(1+E1090)))</f>
        <v/>
      </c>
      <c r="G1090" s="15">
        <f>IF(E1090="","",IF(G1089="",1,G1089*(1+C1090)))</f>
        <v/>
      </c>
      <c r="H1090" s="15">
        <f>IF(F1090="","",IF(H1089="",F1090,MAX(H1089,F1090)))</f>
        <v/>
      </c>
      <c r="I1090">
        <f>IF(OR(F1090="",H1090=""),"",F1090/H1090-1)</f>
        <v/>
      </c>
      <c r="J1090">
        <f>IF(G1090="","",IF(J1089="",G1090,MAX(J1089,G1090)))</f>
        <v/>
      </c>
      <c r="K1090">
        <f>IF(OR(G1090="",J1090=""),"",G1090/J1090-1)</f>
        <v/>
      </c>
    </row>
    <row r="1091">
      <c r="A1091" s="14">
        <f>原始数据_周度!A1091</f>
        <v/>
      </c>
      <c r="B1091" s="15">
        <f>原始数据_周度!B1091</f>
        <v/>
      </c>
      <c r="C1091" s="15">
        <f>IFERROR(B1091/B1090-1,"")</f>
        <v/>
      </c>
      <c r="D1091" s="15">
        <f>IFERROR(评分与状态_周度!F1107,"")</f>
        <v/>
      </c>
      <c r="E1091" s="15">
        <f>IF(OR(D1091="",C1091=""),"",D1091*C1091)</f>
        <v/>
      </c>
      <c r="F1091" s="15">
        <f>IF(E1091="","",IF(F1090="",1,F1090*(1+E1091)))</f>
        <v/>
      </c>
      <c r="G1091" s="15">
        <f>IF(E1091="","",IF(G1090="",1,G1090*(1+C1091)))</f>
        <v/>
      </c>
      <c r="H1091" s="15">
        <f>IF(F1091="","",IF(H1090="",F1091,MAX(H1090,F1091)))</f>
        <v/>
      </c>
      <c r="I1091">
        <f>IF(OR(F1091="",H1091=""),"",F1091/H1091-1)</f>
        <v/>
      </c>
      <c r="J1091">
        <f>IF(G1091="","",IF(J1090="",G1091,MAX(J1090,G1091)))</f>
        <v/>
      </c>
      <c r="K1091">
        <f>IF(OR(G1091="",J1091=""),"",G1091/J1091-1)</f>
        <v/>
      </c>
    </row>
    <row r="1092">
      <c r="A1092" s="14">
        <f>原始数据_周度!A1092</f>
        <v/>
      </c>
      <c r="B1092" s="15">
        <f>原始数据_周度!B1092</f>
        <v/>
      </c>
      <c r="C1092" s="15">
        <f>IFERROR(B1092/B1091-1,"")</f>
        <v/>
      </c>
      <c r="D1092" s="15">
        <f>IFERROR(评分与状态_周度!F1108,"")</f>
        <v/>
      </c>
      <c r="E1092" s="15">
        <f>IF(OR(D1092="",C1092=""),"",D1092*C1092)</f>
        <v/>
      </c>
      <c r="F1092" s="15">
        <f>IF(E1092="","",IF(F1091="",1,F1091*(1+E1092)))</f>
        <v/>
      </c>
      <c r="G1092" s="15">
        <f>IF(E1092="","",IF(G1091="",1,G1091*(1+C1092)))</f>
        <v/>
      </c>
      <c r="H1092" s="15">
        <f>IF(F1092="","",IF(H1091="",F1092,MAX(H1091,F1092)))</f>
        <v/>
      </c>
      <c r="I1092">
        <f>IF(OR(F1092="",H1092=""),"",F1092/H1092-1)</f>
        <v/>
      </c>
      <c r="J1092">
        <f>IF(G1092="","",IF(J1091="",G1092,MAX(J1091,G1092)))</f>
        <v/>
      </c>
      <c r="K1092">
        <f>IF(OR(G1092="",J1092=""),"",G1092/J1092-1)</f>
        <v/>
      </c>
    </row>
    <row r="1093">
      <c r="A1093" s="14">
        <f>原始数据_周度!A1093</f>
        <v/>
      </c>
      <c r="B1093" s="15">
        <f>原始数据_周度!B1093</f>
        <v/>
      </c>
      <c r="C1093" s="15">
        <f>IFERROR(B1093/B1092-1,"")</f>
        <v/>
      </c>
      <c r="D1093" s="15">
        <f>IFERROR(评分与状态_周度!F1109,"")</f>
        <v/>
      </c>
      <c r="E1093" s="15">
        <f>IF(OR(D1093="",C1093=""),"",D1093*C1093)</f>
        <v/>
      </c>
      <c r="F1093" s="15">
        <f>IF(E1093="","",IF(F1092="",1,F1092*(1+E1093)))</f>
        <v/>
      </c>
      <c r="G1093" s="15">
        <f>IF(E1093="","",IF(G1092="",1,G1092*(1+C1093)))</f>
        <v/>
      </c>
      <c r="H1093" s="15">
        <f>IF(F1093="","",IF(H1092="",F1093,MAX(H1092,F1093)))</f>
        <v/>
      </c>
      <c r="I1093">
        <f>IF(OR(F1093="",H1093=""),"",F1093/H1093-1)</f>
        <v/>
      </c>
      <c r="J1093">
        <f>IF(G1093="","",IF(J1092="",G1093,MAX(J1092,G1093)))</f>
        <v/>
      </c>
      <c r="K1093">
        <f>IF(OR(G1093="",J1093=""),"",G1093/J1093-1)</f>
        <v/>
      </c>
    </row>
    <row r="1094">
      <c r="A1094" s="14">
        <f>原始数据_周度!A1094</f>
        <v/>
      </c>
      <c r="B1094" s="15">
        <f>原始数据_周度!B1094</f>
        <v/>
      </c>
      <c r="C1094" s="15">
        <f>IFERROR(B1094/B1093-1,"")</f>
        <v/>
      </c>
      <c r="D1094" s="15">
        <f>IFERROR(评分与状态_周度!F1110,"")</f>
        <v/>
      </c>
      <c r="E1094" s="15">
        <f>IF(OR(D1094="",C1094=""),"",D1094*C1094)</f>
        <v/>
      </c>
      <c r="F1094" s="15">
        <f>IF(E1094="","",IF(F1093="",1,F1093*(1+E1094)))</f>
        <v/>
      </c>
      <c r="G1094" s="15">
        <f>IF(E1094="","",IF(G1093="",1,G1093*(1+C1094)))</f>
        <v/>
      </c>
      <c r="H1094" s="15">
        <f>IF(F1094="","",IF(H1093="",F1094,MAX(H1093,F1094)))</f>
        <v/>
      </c>
      <c r="I1094">
        <f>IF(OR(F1094="",H1094=""),"",F1094/H1094-1)</f>
        <v/>
      </c>
      <c r="J1094">
        <f>IF(G1094="","",IF(J1093="",G1094,MAX(J1093,G1094)))</f>
        <v/>
      </c>
      <c r="K1094">
        <f>IF(OR(G1094="",J1094=""),"",G1094/J1094-1)</f>
        <v/>
      </c>
    </row>
    <row r="1095">
      <c r="A1095" s="14">
        <f>原始数据_周度!A1095</f>
        <v/>
      </c>
      <c r="B1095" s="15">
        <f>原始数据_周度!B1095</f>
        <v/>
      </c>
      <c r="C1095" s="15">
        <f>IFERROR(B1095/B1094-1,"")</f>
        <v/>
      </c>
      <c r="D1095" s="15">
        <f>IFERROR(评分与状态_周度!F1111,"")</f>
        <v/>
      </c>
      <c r="E1095" s="15">
        <f>IF(OR(D1095="",C1095=""),"",D1095*C1095)</f>
        <v/>
      </c>
      <c r="F1095" s="15">
        <f>IF(E1095="","",IF(F1094="",1,F1094*(1+E1095)))</f>
        <v/>
      </c>
      <c r="G1095" s="15">
        <f>IF(E1095="","",IF(G1094="",1,G1094*(1+C1095)))</f>
        <v/>
      </c>
      <c r="H1095" s="15">
        <f>IF(F1095="","",IF(H1094="",F1095,MAX(H1094,F1095)))</f>
        <v/>
      </c>
      <c r="I1095">
        <f>IF(OR(F1095="",H1095=""),"",F1095/H1095-1)</f>
        <v/>
      </c>
      <c r="J1095">
        <f>IF(G1095="","",IF(J1094="",G1095,MAX(J1094,G1095)))</f>
        <v/>
      </c>
      <c r="K1095">
        <f>IF(OR(G1095="",J1095=""),"",G1095/J1095-1)</f>
        <v/>
      </c>
    </row>
    <row r="1096">
      <c r="A1096" s="14">
        <f>原始数据_周度!A1096</f>
        <v/>
      </c>
      <c r="B1096" s="15">
        <f>原始数据_周度!B1096</f>
        <v/>
      </c>
      <c r="C1096" s="15">
        <f>IFERROR(B1096/B1095-1,"")</f>
        <v/>
      </c>
      <c r="D1096" s="15">
        <f>IFERROR(评分与状态_周度!F1112,"")</f>
        <v/>
      </c>
      <c r="E1096" s="15">
        <f>IF(OR(D1096="",C1096=""),"",D1096*C1096)</f>
        <v/>
      </c>
      <c r="F1096" s="15">
        <f>IF(E1096="","",IF(F1095="",1,F1095*(1+E1096)))</f>
        <v/>
      </c>
      <c r="G1096" s="15">
        <f>IF(E1096="","",IF(G1095="",1,G1095*(1+C1096)))</f>
        <v/>
      </c>
      <c r="H1096" s="15">
        <f>IF(F1096="","",IF(H1095="",F1096,MAX(H1095,F1096)))</f>
        <v/>
      </c>
      <c r="I1096">
        <f>IF(OR(F1096="",H1096=""),"",F1096/H1096-1)</f>
        <v/>
      </c>
      <c r="J1096">
        <f>IF(G1096="","",IF(J1095="",G1096,MAX(J1095,G1096)))</f>
        <v/>
      </c>
      <c r="K1096">
        <f>IF(OR(G1096="",J1096=""),"",G1096/J1096-1)</f>
        <v/>
      </c>
    </row>
    <row r="1097">
      <c r="A1097" s="14">
        <f>原始数据_周度!A1097</f>
        <v/>
      </c>
      <c r="B1097" s="15">
        <f>原始数据_周度!B1097</f>
        <v/>
      </c>
      <c r="C1097" s="15">
        <f>IFERROR(B1097/B1096-1,"")</f>
        <v/>
      </c>
      <c r="D1097" s="15">
        <f>IFERROR(评分与状态_周度!F1113,"")</f>
        <v/>
      </c>
      <c r="E1097" s="15">
        <f>IF(OR(D1097="",C1097=""),"",D1097*C1097)</f>
        <v/>
      </c>
      <c r="F1097" s="15">
        <f>IF(E1097="","",IF(F1096="",1,F1096*(1+E1097)))</f>
        <v/>
      </c>
      <c r="G1097" s="15">
        <f>IF(E1097="","",IF(G1096="",1,G1096*(1+C1097)))</f>
        <v/>
      </c>
      <c r="H1097" s="15">
        <f>IF(F1097="","",IF(H1096="",F1097,MAX(H1096,F1097)))</f>
        <v/>
      </c>
      <c r="I1097">
        <f>IF(OR(F1097="",H1097=""),"",F1097/H1097-1)</f>
        <v/>
      </c>
      <c r="J1097">
        <f>IF(G1097="","",IF(J1096="",G1097,MAX(J1096,G1097)))</f>
        <v/>
      </c>
      <c r="K1097">
        <f>IF(OR(G1097="",J1097=""),"",G1097/J1097-1)</f>
        <v/>
      </c>
    </row>
    <row r="1098">
      <c r="A1098" s="14">
        <f>原始数据_周度!A1098</f>
        <v/>
      </c>
      <c r="B1098" s="15">
        <f>原始数据_周度!B1098</f>
        <v/>
      </c>
      <c r="C1098" s="15">
        <f>IFERROR(B1098/B1097-1,"")</f>
        <v/>
      </c>
      <c r="D1098" s="15">
        <f>IFERROR(评分与状态_周度!F1114,"")</f>
        <v/>
      </c>
      <c r="E1098" s="15">
        <f>IF(OR(D1098="",C1098=""),"",D1098*C1098)</f>
        <v/>
      </c>
      <c r="F1098" s="15">
        <f>IF(E1098="","",IF(F1097="",1,F1097*(1+E1098)))</f>
        <v/>
      </c>
      <c r="G1098" s="15">
        <f>IF(E1098="","",IF(G1097="",1,G1097*(1+C1098)))</f>
        <v/>
      </c>
      <c r="H1098" s="15">
        <f>IF(F1098="","",IF(H1097="",F1098,MAX(H1097,F1098)))</f>
        <v/>
      </c>
      <c r="I1098">
        <f>IF(OR(F1098="",H1098=""),"",F1098/H1098-1)</f>
        <v/>
      </c>
      <c r="J1098">
        <f>IF(G1098="","",IF(J1097="",G1098,MAX(J1097,G1098)))</f>
        <v/>
      </c>
      <c r="K1098">
        <f>IF(OR(G1098="",J1098=""),"",G1098/J1098-1)</f>
        <v/>
      </c>
    </row>
    <row r="1099">
      <c r="A1099" s="14">
        <f>原始数据_周度!A1099</f>
        <v/>
      </c>
      <c r="B1099" s="15">
        <f>原始数据_周度!B1099</f>
        <v/>
      </c>
      <c r="C1099" s="15">
        <f>IFERROR(B1099/B1098-1,"")</f>
        <v/>
      </c>
      <c r="D1099" s="15">
        <f>IFERROR(评分与状态_周度!F1115,"")</f>
        <v/>
      </c>
      <c r="E1099" s="15">
        <f>IF(OR(D1099="",C1099=""),"",D1099*C1099)</f>
        <v/>
      </c>
      <c r="F1099" s="15">
        <f>IF(E1099="","",IF(F1098="",1,F1098*(1+E1099)))</f>
        <v/>
      </c>
      <c r="G1099" s="15">
        <f>IF(E1099="","",IF(G1098="",1,G1098*(1+C1099)))</f>
        <v/>
      </c>
      <c r="H1099" s="15">
        <f>IF(F1099="","",IF(H1098="",F1099,MAX(H1098,F1099)))</f>
        <v/>
      </c>
      <c r="I1099">
        <f>IF(OR(F1099="",H1099=""),"",F1099/H1099-1)</f>
        <v/>
      </c>
      <c r="J1099">
        <f>IF(G1099="","",IF(J1098="",G1099,MAX(J1098,G1099)))</f>
        <v/>
      </c>
      <c r="K1099">
        <f>IF(OR(G1099="",J1099=""),"",G1099/J1099-1)</f>
        <v/>
      </c>
    </row>
    <row r="1100">
      <c r="A1100" s="14">
        <f>原始数据_周度!A1100</f>
        <v/>
      </c>
      <c r="B1100" s="15">
        <f>原始数据_周度!B1100</f>
        <v/>
      </c>
      <c r="C1100" s="15">
        <f>IFERROR(B1100/B1099-1,"")</f>
        <v/>
      </c>
      <c r="D1100" s="15">
        <f>IFERROR(评分与状态_周度!F1116,"")</f>
        <v/>
      </c>
      <c r="E1100" s="15">
        <f>IF(OR(D1100="",C1100=""),"",D1100*C1100)</f>
        <v/>
      </c>
      <c r="F1100" s="15">
        <f>IF(E1100="","",IF(F1099="",1,F1099*(1+E1100)))</f>
        <v/>
      </c>
      <c r="G1100" s="15">
        <f>IF(E1100="","",IF(G1099="",1,G1099*(1+C1100)))</f>
        <v/>
      </c>
      <c r="H1100" s="15">
        <f>IF(F1100="","",IF(H1099="",F1100,MAX(H1099,F1100)))</f>
        <v/>
      </c>
      <c r="I1100">
        <f>IF(OR(F1100="",H1100=""),"",F1100/H1100-1)</f>
        <v/>
      </c>
      <c r="J1100">
        <f>IF(G1100="","",IF(J1099="",G1100,MAX(J1099,G1100)))</f>
        <v/>
      </c>
      <c r="K1100">
        <f>IF(OR(G1100="",J1100=""),"",G1100/J1100-1)</f>
        <v/>
      </c>
    </row>
    <row r="1101">
      <c r="A1101" s="14">
        <f>原始数据_周度!A1101</f>
        <v/>
      </c>
      <c r="B1101" s="15">
        <f>原始数据_周度!B1101</f>
        <v/>
      </c>
      <c r="C1101" s="15">
        <f>IFERROR(B1101/B1100-1,"")</f>
        <v/>
      </c>
      <c r="D1101" s="15">
        <f>IFERROR(评分与状态_周度!F1117,"")</f>
        <v/>
      </c>
      <c r="E1101" s="15">
        <f>IF(OR(D1101="",C1101=""),"",D1101*C1101)</f>
        <v/>
      </c>
      <c r="F1101" s="15">
        <f>IF(E1101="","",IF(F1100="",1,F1100*(1+E1101)))</f>
        <v/>
      </c>
      <c r="G1101" s="15">
        <f>IF(E1101="","",IF(G1100="",1,G1100*(1+C1101)))</f>
        <v/>
      </c>
      <c r="H1101" s="15">
        <f>IF(F1101="","",IF(H1100="",F1101,MAX(H1100,F1101)))</f>
        <v/>
      </c>
      <c r="I1101">
        <f>IF(OR(F1101="",H1101=""),"",F1101/H1101-1)</f>
        <v/>
      </c>
      <c r="J1101">
        <f>IF(G1101="","",IF(J1100="",G1101,MAX(J1100,G1101)))</f>
        <v/>
      </c>
      <c r="K1101">
        <f>IF(OR(G1101="",J1101=""),"",G1101/J1101-1)</f>
        <v/>
      </c>
    </row>
    <row r="1102">
      <c r="A1102" s="14">
        <f>原始数据_周度!A1102</f>
        <v/>
      </c>
      <c r="B1102" s="15">
        <f>原始数据_周度!B1102</f>
        <v/>
      </c>
      <c r="C1102" s="15">
        <f>IFERROR(B1102/B1101-1,"")</f>
        <v/>
      </c>
      <c r="D1102" s="15">
        <f>IFERROR(评分与状态_周度!F1118,"")</f>
        <v/>
      </c>
      <c r="E1102" s="15">
        <f>IF(OR(D1102="",C1102=""),"",D1102*C1102)</f>
        <v/>
      </c>
      <c r="F1102" s="15">
        <f>IF(E1102="","",IF(F1101="",1,F1101*(1+E1102)))</f>
        <v/>
      </c>
      <c r="G1102" s="15">
        <f>IF(E1102="","",IF(G1101="",1,G1101*(1+C1102)))</f>
        <v/>
      </c>
      <c r="H1102" s="15">
        <f>IF(F1102="","",IF(H1101="",F1102,MAX(H1101,F1102)))</f>
        <v/>
      </c>
      <c r="I1102">
        <f>IF(OR(F1102="",H1102=""),"",F1102/H1102-1)</f>
        <v/>
      </c>
      <c r="J1102">
        <f>IF(G1102="","",IF(J1101="",G1102,MAX(J1101,G1102)))</f>
        <v/>
      </c>
      <c r="K1102">
        <f>IF(OR(G1102="",J1102=""),"",G1102/J1102-1)</f>
        <v/>
      </c>
    </row>
    <row r="1103">
      <c r="A1103" s="14">
        <f>原始数据_周度!A1103</f>
        <v/>
      </c>
      <c r="B1103" s="15">
        <f>原始数据_周度!B1103</f>
        <v/>
      </c>
      <c r="C1103" s="15">
        <f>IFERROR(B1103/B1102-1,"")</f>
        <v/>
      </c>
      <c r="D1103" s="15">
        <f>IFERROR(评分与状态_周度!F1119,"")</f>
        <v/>
      </c>
      <c r="E1103" s="15">
        <f>IF(OR(D1103="",C1103=""),"",D1103*C1103)</f>
        <v/>
      </c>
      <c r="F1103" s="15">
        <f>IF(E1103="","",IF(F1102="",1,F1102*(1+E1103)))</f>
        <v/>
      </c>
      <c r="G1103" s="15">
        <f>IF(E1103="","",IF(G1102="",1,G1102*(1+C1103)))</f>
        <v/>
      </c>
      <c r="H1103" s="15">
        <f>IF(F1103="","",IF(H1102="",F1103,MAX(H1102,F1103)))</f>
        <v/>
      </c>
      <c r="I1103">
        <f>IF(OR(F1103="",H1103=""),"",F1103/H1103-1)</f>
        <v/>
      </c>
      <c r="J1103">
        <f>IF(G1103="","",IF(J1102="",G1103,MAX(J1102,G1103)))</f>
        <v/>
      </c>
      <c r="K1103">
        <f>IF(OR(G1103="",J1103=""),"",G1103/J1103-1)</f>
        <v/>
      </c>
    </row>
    <row r="1104">
      <c r="A1104" s="14">
        <f>原始数据_周度!A1104</f>
        <v/>
      </c>
      <c r="B1104" s="15">
        <f>原始数据_周度!B1104</f>
        <v/>
      </c>
      <c r="C1104" s="15">
        <f>IFERROR(B1104/B1103-1,"")</f>
        <v/>
      </c>
      <c r="D1104" s="15">
        <f>IFERROR(评分与状态_周度!F1120,"")</f>
        <v/>
      </c>
      <c r="E1104" s="15">
        <f>IF(OR(D1104="",C1104=""),"",D1104*C1104)</f>
        <v/>
      </c>
      <c r="F1104" s="15">
        <f>IF(E1104="","",IF(F1103="",1,F1103*(1+E1104)))</f>
        <v/>
      </c>
      <c r="G1104" s="15">
        <f>IF(E1104="","",IF(G1103="",1,G1103*(1+C1104)))</f>
        <v/>
      </c>
      <c r="H1104" s="15">
        <f>IF(F1104="","",IF(H1103="",F1104,MAX(H1103,F1104)))</f>
        <v/>
      </c>
      <c r="I1104">
        <f>IF(OR(F1104="",H1104=""),"",F1104/H1104-1)</f>
        <v/>
      </c>
      <c r="J1104">
        <f>IF(G1104="","",IF(J1103="",G1104,MAX(J1103,G1104)))</f>
        <v/>
      </c>
      <c r="K1104">
        <f>IF(OR(G1104="",J1104=""),"",G1104/J1104-1)</f>
        <v/>
      </c>
    </row>
    <row r="1105">
      <c r="A1105" s="14">
        <f>原始数据_周度!A1105</f>
        <v/>
      </c>
      <c r="B1105" s="15">
        <f>原始数据_周度!B1105</f>
        <v/>
      </c>
      <c r="C1105" s="15">
        <f>IFERROR(B1105/B1104-1,"")</f>
        <v/>
      </c>
      <c r="D1105" s="15">
        <f>IFERROR(评分与状态_周度!F1121,"")</f>
        <v/>
      </c>
      <c r="E1105" s="15">
        <f>IF(OR(D1105="",C1105=""),"",D1105*C1105)</f>
        <v/>
      </c>
      <c r="F1105" s="15">
        <f>IF(E1105="","",IF(F1104="",1,F1104*(1+E1105)))</f>
        <v/>
      </c>
      <c r="G1105" s="15">
        <f>IF(E1105="","",IF(G1104="",1,G1104*(1+C1105)))</f>
        <v/>
      </c>
      <c r="H1105" s="15">
        <f>IF(F1105="","",IF(H1104="",F1105,MAX(H1104,F1105)))</f>
        <v/>
      </c>
      <c r="I1105">
        <f>IF(OR(F1105="",H1105=""),"",F1105/H1105-1)</f>
        <v/>
      </c>
      <c r="J1105">
        <f>IF(G1105="","",IF(J1104="",G1105,MAX(J1104,G1105)))</f>
        <v/>
      </c>
      <c r="K1105">
        <f>IF(OR(G1105="",J1105=""),"",G1105/J1105-1)</f>
        <v/>
      </c>
    </row>
    <row r="1106">
      <c r="A1106" s="14">
        <f>原始数据_周度!A1106</f>
        <v/>
      </c>
      <c r="B1106" s="15">
        <f>原始数据_周度!B1106</f>
        <v/>
      </c>
      <c r="C1106" s="15">
        <f>IFERROR(B1106/B1105-1,"")</f>
        <v/>
      </c>
      <c r="D1106" s="15">
        <f>IFERROR(评分与状态_周度!F1122,"")</f>
        <v/>
      </c>
      <c r="E1106" s="15">
        <f>IF(OR(D1106="",C1106=""),"",D1106*C1106)</f>
        <v/>
      </c>
      <c r="F1106" s="15">
        <f>IF(E1106="","",IF(F1105="",1,F1105*(1+E1106)))</f>
        <v/>
      </c>
      <c r="G1106" s="15">
        <f>IF(E1106="","",IF(G1105="",1,G1105*(1+C1106)))</f>
        <v/>
      </c>
      <c r="H1106" s="15">
        <f>IF(F1106="","",IF(H1105="",F1106,MAX(H1105,F1106)))</f>
        <v/>
      </c>
      <c r="I1106">
        <f>IF(OR(F1106="",H1106=""),"",F1106/H1106-1)</f>
        <v/>
      </c>
      <c r="J1106">
        <f>IF(G1106="","",IF(J1105="",G1106,MAX(J1105,G1106)))</f>
        <v/>
      </c>
      <c r="K1106">
        <f>IF(OR(G1106="",J1106=""),"",G1106/J1106-1)</f>
        <v/>
      </c>
    </row>
    <row r="1107">
      <c r="A1107" s="14">
        <f>原始数据_周度!A1107</f>
        <v/>
      </c>
      <c r="B1107" s="15">
        <f>原始数据_周度!B1107</f>
        <v/>
      </c>
      <c r="C1107" s="15">
        <f>IFERROR(B1107/B1106-1,"")</f>
        <v/>
      </c>
      <c r="D1107" s="15">
        <f>IFERROR(评分与状态_周度!F1123,"")</f>
        <v/>
      </c>
      <c r="E1107" s="15">
        <f>IF(OR(D1107="",C1107=""),"",D1107*C1107)</f>
        <v/>
      </c>
      <c r="F1107" s="15">
        <f>IF(E1107="","",IF(F1106="",1,F1106*(1+E1107)))</f>
        <v/>
      </c>
      <c r="G1107" s="15">
        <f>IF(E1107="","",IF(G1106="",1,G1106*(1+C1107)))</f>
        <v/>
      </c>
      <c r="H1107" s="15">
        <f>IF(F1107="","",IF(H1106="",F1107,MAX(H1106,F1107)))</f>
        <v/>
      </c>
      <c r="I1107">
        <f>IF(OR(F1107="",H1107=""),"",F1107/H1107-1)</f>
        <v/>
      </c>
      <c r="J1107">
        <f>IF(G1107="","",IF(J1106="",G1107,MAX(J1106,G1107)))</f>
        <v/>
      </c>
      <c r="K1107">
        <f>IF(OR(G1107="",J1107=""),"",G1107/J1107-1)</f>
        <v/>
      </c>
    </row>
    <row r="1108">
      <c r="A1108" s="14">
        <f>原始数据_周度!A1108</f>
        <v/>
      </c>
      <c r="B1108" s="15">
        <f>原始数据_周度!B1108</f>
        <v/>
      </c>
      <c r="C1108" s="15">
        <f>IFERROR(B1108/B1107-1,"")</f>
        <v/>
      </c>
      <c r="D1108" s="15">
        <f>IFERROR(评分与状态_周度!F1124,"")</f>
        <v/>
      </c>
      <c r="E1108" s="15">
        <f>IF(OR(D1108="",C1108=""),"",D1108*C1108)</f>
        <v/>
      </c>
      <c r="F1108" s="15">
        <f>IF(E1108="","",IF(F1107="",1,F1107*(1+E1108)))</f>
        <v/>
      </c>
      <c r="G1108" s="15">
        <f>IF(E1108="","",IF(G1107="",1,G1107*(1+C1108)))</f>
        <v/>
      </c>
      <c r="H1108" s="15">
        <f>IF(F1108="","",IF(H1107="",F1108,MAX(H1107,F1108)))</f>
        <v/>
      </c>
      <c r="I1108">
        <f>IF(OR(F1108="",H1108=""),"",F1108/H1108-1)</f>
        <v/>
      </c>
      <c r="J1108">
        <f>IF(G1108="","",IF(J1107="",G1108,MAX(J1107,G1108)))</f>
        <v/>
      </c>
      <c r="K1108">
        <f>IF(OR(G1108="",J1108=""),"",G1108/J1108-1)</f>
        <v/>
      </c>
    </row>
    <row r="1109">
      <c r="A1109" s="14">
        <f>原始数据_周度!A1109</f>
        <v/>
      </c>
      <c r="B1109" s="15">
        <f>原始数据_周度!B1109</f>
        <v/>
      </c>
      <c r="C1109" s="15">
        <f>IFERROR(B1109/B1108-1,"")</f>
        <v/>
      </c>
      <c r="D1109" s="15">
        <f>IFERROR(评分与状态_周度!F1125,"")</f>
        <v/>
      </c>
      <c r="E1109" s="15">
        <f>IF(OR(D1109="",C1109=""),"",D1109*C1109)</f>
        <v/>
      </c>
      <c r="F1109" s="15">
        <f>IF(E1109="","",IF(F1108="",1,F1108*(1+E1109)))</f>
        <v/>
      </c>
      <c r="G1109" s="15">
        <f>IF(E1109="","",IF(G1108="",1,G1108*(1+C1109)))</f>
        <v/>
      </c>
      <c r="H1109" s="15">
        <f>IF(F1109="","",IF(H1108="",F1109,MAX(H1108,F1109)))</f>
        <v/>
      </c>
      <c r="I1109">
        <f>IF(OR(F1109="",H1109=""),"",F1109/H1109-1)</f>
        <v/>
      </c>
      <c r="J1109">
        <f>IF(G1109="","",IF(J1108="",G1109,MAX(J1108,G1109)))</f>
        <v/>
      </c>
      <c r="K1109">
        <f>IF(OR(G1109="",J1109=""),"",G1109/J1109-1)</f>
        <v/>
      </c>
    </row>
    <row r="1110">
      <c r="A1110" s="14">
        <f>原始数据_周度!A1110</f>
        <v/>
      </c>
      <c r="B1110" s="15">
        <f>原始数据_周度!B1110</f>
        <v/>
      </c>
      <c r="C1110" s="15">
        <f>IFERROR(B1110/B1109-1,"")</f>
        <v/>
      </c>
      <c r="D1110" s="15">
        <f>IFERROR(评分与状态_周度!F1126,"")</f>
        <v/>
      </c>
      <c r="E1110" s="15">
        <f>IF(OR(D1110="",C1110=""),"",D1110*C1110)</f>
        <v/>
      </c>
      <c r="F1110" s="15">
        <f>IF(E1110="","",IF(F1109="",1,F1109*(1+E1110)))</f>
        <v/>
      </c>
      <c r="G1110" s="15">
        <f>IF(E1110="","",IF(G1109="",1,G1109*(1+C1110)))</f>
        <v/>
      </c>
      <c r="H1110" s="15">
        <f>IF(F1110="","",IF(H1109="",F1110,MAX(H1109,F1110)))</f>
        <v/>
      </c>
      <c r="I1110">
        <f>IF(OR(F1110="",H1110=""),"",F1110/H1110-1)</f>
        <v/>
      </c>
      <c r="J1110">
        <f>IF(G1110="","",IF(J1109="",G1110,MAX(J1109,G1110)))</f>
        <v/>
      </c>
      <c r="K1110">
        <f>IF(OR(G1110="",J1110=""),"",G1110/J1110-1)</f>
        <v/>
      </c>
    </row>
    <row r="1111">
      <c r="A1111" s="14">
        <f>原始数据_周度!A1111</f>
        <v/>
      </c>
      <c r="B1111" s="15">
        <f>原始数据_周度!B1111</f>
        <v/>
      </c>
      <c r="C1111" s="15">
        <f>IFERROR(B1111/B1110-1,"")</f>
        <v/>
      </c>
      <c r="D1111" s="15">
        <f>IFERROR(评分与状态_周度!F1127,"")</f>
        <v/>
      </c>
      <c r="E1111" s="15">
        <f>IF(OR(D1111="",C1111=""),"",D1111*C1111)</f>
        <v/>
      </c>
      <c r="F1111" s="15">
        <f>IF(E1111="","",IF(F1110="",1,F1110*(1+E1111)))</f>
        <v/>
      </c>
      <c r="G1111" s="15">
        <f>IF(E1111="","",IF(G1110="",1,G1110*(1+C1111)))</f>
        <v/>
      </c>
      <c r="H1111" s="15">
        <f>IF(F1111="","",IF(H1110="",F1111,MAX(H1110,F1111)))</f>
        <v/>
      </c>
      <c r="I1111">
        <f>IF(OR(F1111="",H1111=""),"",F1111/H1111-1)</f>
        <v/>
      </c>
      <c r="J1111">
        <f>IF(G1111="","",IF(J1110="",G1111,MAX(J1110,G1111)))</f>
        <v/>
      </c>
      <c r="K1111">
        <f>IF(OR(G1111="",J1111=""),"",G1111/J1111-1)</f>
        <v/>
      </c>
    </row>
    <row r="1112">
      <c r="A1112" s="14">
        <f>原始数据_周度!A1112</f>
        <v/>
      </c>
      <c r="B1112" s="15">
        <f>原始数据_周度!B1112</f>
        <v/>
      </c>
      <c r="C1112" s="15">
        <f>IFERROR(B1112/B1111-1,"")</f>
        <v/>
      </c>
      <c r="D1112" s="15">
        <f>IFERROR(评分与状态_周度!F1128,"")</f>
        <v/>
      </c>
      <c r="E1112" s="15">
        <f>IF(OR(D1112="",C1112=""),"",D1112*C1112)</f>
        <v/>
      </c>
      <c r="F1112" s="15">
        <f>IF(E1112="","",IF(F1111="",1,F1111*(1+E1112)))</f>
        <v/>
      </c>
      <c r="G1112" s="15">
        <f>IF(E1112="","",IF(G1111="",1,G1111*(1+C1112)))</f>
        <v/>
      </c>
      <c r="H1112" s="15">
        <f>IF(F1112="","",IF(H1111="",F1112,MAX(H1111,F1112)))</f>
        <v/>
      </c>
      <c r="I1112">
        <f>IF(OR(F1112="",H1112=""),"",F1112/H1112-1)</f>
        <v/>
      </c>
      <c r="J1112">
        <f>IF(G1112="","",IF(J1111="",G1112,MAX(J1111,G1112)))</f>
        <v/>
      </c>
      <c r="K1112">
        <f>IF(OR(G1112="",J1112=""),"",G1112/J1112-1)</f>
        <v/>
      </c>
    </row>
    <row r="1113">
      <c r="A1113" s="14">
        <f>原始数据_周度!A1113</f>
        <v/>
      </c>
      <c r="B1113" s="15">
        <f>原始数据_周度!B1113</f>
        <v/>
      </c>
      <c r="C1113" s="15">
        <f>IFERROR(B1113/B1112-1,"")</f>
        <v/>
      </c>
      <c r="D1113" s="15">
        <f>IFERROR(评分与状态_周度!F1129,"")</f>
        <v/>
      </c>
      <c r="E1113" s="15">
        <f>IF(OR(D1113="",C1113=""),"",D1113*C1113)</f>
        <v/>
      </c>
      <c r="F1113" s="15">
        <f>IF(E1113="","",IF(F1112="",1,F1112*(1+E1113)))</f>
        <v/>
      </c>
      <c r="G1113" s="15">
        <f>IF(E1113="","",IF(G1112="",1,G1112*(1+C1113)))</f>
        <v/>
      </c>
      <c r="H1113" s="15">
        <f>IF(F1113="","",IF(H1112="",F1113,MAX(H1112,F1113)))</f>
        <v/>
      </c>
      <c r="I1113">
        <f>IF(OR(F1113="",H1113=""),"",F1113/H1113-1)</f>
        <v/>
      </c>
      <c r="J1113">
        <f>IF(G1113="","",IF(J1112="",G1113,MAX(J1112,G1113)))</f>
        <v/>
      </c>
      <c r="K1113">
        <f>IF(OR(G1113="",J1113=""),"",G1113/J1113-1)</f>
        <v/>
      </c>
    </row>
    <row r="1114">
      <c r="A1114" s="14">
        <f>原始数据_周度!A1114</f>
        <v/>
      </c>
      <c r="B1114" s="15">
        <f>原始数据_周度!B1114</f>
        <v/>
      </c>
      <c r="C1114" s="15">
        <f>IFERROR(B1114/B1113-1,"")</f>
        <v/>
      </c>
      <c r="D1114" s="15">
        <f>IFERROR(评分与状态_周度!F1130,"")</f>
        <v/>
      </c>
      <c r="E1114" s="15">
        <f>IF(OR(D1114="",C1114=""),"",D1114*C1114)</f>
        <v/>
      </c>
      <c r="F1114" s="15">
        <f>IF(E1114="","",IF(F1113="",1,F1113*(1+E1114)))</f>
        <v/>
      </c>
      <c r="G1114" s="15">
        <f>IF(E1114="","",IF(G1113="",1,G1113*(1+C1114)))</f>
        <v/>
      </c>
      <c r="H1114" s="15">
        <f>IF(F1114="","",IF(H1113="",F1114,MAX(H1113,F1114)))</f>
        <v/>
      </c>
      <c r="I1114">
        <f>IF(OR(F1114="",H1114=""),"",F1114/H1114-1)</f>
        <v/>
      </c>
      <c r="J1114">
        <f>IF(G1114="","",IF(J1113="",G1114,MAX(J1113,G1114)))</f>
        <v/>
      </c>
      <c r="K1114">
        <f>IF(OR(G1114="",J1114=""),"",G1114/J1114-1)</f>
        <v/>
      </c>
    </row>
    <row r="1115">
      <c r="A1115" s="14">
        <f>原始数据_周度!A1115</f>
        <v/>
      </c>
      <c r="B1115" s="15">
        <f>原始数据_周度!B1115</f>
        <v/>
      </c>
      <c r="C1115" s="15">
        <f>IFERROR(B1115/B1114-1,"")</f>
        <v/>
      </c>
      <c r="D1115" s="15">
        <f>IFERROR(评分与状态_周度!F1131,"")</f>
        <v/>
      </c>
      <c r="E1115" s="15">
        <f>IF(OR(D1115="",C1115=""),"",D1115*C1115)</f>
        <v/>
      </c>
      <c r="F1115" s="15">
        <f>IF(E1115="","",IF(F1114="",1,F1114*(1+E1115)))</f>
        <v/>
      </c>
      <c r="G1115" s="15">
        <f>IF(E1115="","",IF(G1114="",1,G1114*(1+C1115)))</f>
        <v/>
      </c>
      <c r="H1115" s="15">
        <f>IF(F1115="","",IF(H1114="",F1115,MAX(H1114,F1115)))</f>
        <v/>
      </c>
      <c r="I1115">
        <f>IF(OR(F1115="",H1115=""),"",F1115/H1115-1)</f>
        <v/>
      </c>
      <c r="J1115">
        <f>IF(G1115="","",IF(J1114="",G1115,MAX(J1114,G1115)))</f>
        <v/>
      </c>
      <c r="K1115">
        <f>IF(OR(G1115="",J1115=""),"",G1115/J1115-1)</f>
        <v/>
      </c>
    </row>
    <row r="1116">
      <c r="A1116" s="14">
        <f>原始数据_周度!A1116</f>
        <v/>
      </c>
      <c r="B1116" s="15">
        <f>原始数据_周度!B1116</f>
        <v/>
      </c>
      <c r="C1116" s="15">
        <f>IFERROR(B1116/B1115-1,"")</f>
        <v/>
      </c>
      <c r="D1116" s="15">
        <f>IFERROR(评分与状态_周度!F1132,"")</f>
        <v/>
      </c>
      <c r="E1116" s="15">
        <f>IF(OR(D1116="",C1116=""),"",D1116*C1116)</f>
        <v/>
      </c>
      <c r="F1116" s="15">
        <f>IF(E1116="","",IF(F1115="",1,F1115*(1+E1116)))</f>
        <v/>
      </c>
      <c r="G1116" s="15">
        <f>IF(E1116="","",IF(G1115="",1,G1115*(1+C1116)))</f>
        <v/>
      </c>
      <c r="H1116" s="15">
        <f>IF(F1116="","",IF(H1115="",F1116,MAX(H1115,F1116)))</f>
        <v/>
      </c>
      <c r="I1116">
        <f>IF(OR(F1116="",H1116=""),"",F1116/H1116-1)</f>
        <v/>
      </c>
      <c r="J1116">
        <f>IF(G1116="","",IF(J1115="",G1116,MAX(J1115,G1116)))</f>
        <v/>
      </c>
      <c r="K1116">
        <f>IF(OR(G1116="",J1116=""),"",G1116/J1116-1)</f>
        <v/>
      </c>
    </row>
    <row r="1117">
      <c r="A1117" s="14">
        <f>原始数据_周度!A1117</f>
        <v/>
      </c>
      <c r="B1117" s="15">
        <f>原始数据_周度!B1117</f>
        <v/>
      </c>
      <c r="C1117" s="15">
        <f>IFERROR(B1117/B1116-1,"")</f>
        <v/>
      </c>
      <c r="D1117" s="15">
        <f>IFERROR(评分与状态_周度!F1133,"")</f>
        <v/>
      </c>
      <c r="E1117" s="15">
        <f>IF(OR(D1117="",C1117=""),"",D1117*C1117)</f>
        <v/>
      </c>
      <c r="F1117" s="15">
        <f>IF(E1117="","",IF(F1116="",1,F1116*(1+E1117)))</f>
        <v/>
      </c>
      <c r="G1117" s="15">
        <f>IF(E1117="","",IF(G1116="",1,G1116*(1+C1117)))</f>
        <v/>
      </c>
      <c r="H1117" s="15">
        <f>IF(F1117="","",IF(H1116="",F1117,MAX(H1116,F1117)))</f>
        <v/>
      </c>
      <c r="I1117">
        <f>IF(OR(F1117="",H1117=""),"",F1117/H1117-1)</f>
        <v/>
      </c>
      <c r="J1117">
        <f>IF(G1117="","",IF(J1116="",G1117,MAX(J1116,G1117)))</f>
        <v/>
      </c>
      <c r="K1117">
        <f>IF(OR(G1117="",J1117=""),"",G1117/J1117-1)</f>
        <v/>
      </c>
    </row>
    <row r="1118">
      <c r="A1118" s="14">
        <f>原始数据_周度!A1118</f>
        <v/>
      </c>
      <c r="B1118" s="15">
        <f>原始数据_周度!B1118</f>
        <v/>
      </c>
      <c r="C1118" s="15">
        <f>IFERROR(B1118/B1117-1,"")</f>
        <v/>
      </c>
      <c r="D1118" s="15">
        <f>IFERROR(评分与状态_周度!F1134,"")</f>
        <v/>
      </c>
      <c r="E1118" s="15">
        <f>IF(OR(D1118="",C1118=""),"",D1118*C1118)</f>
        <v/>
      </c>
      <c r="F1118" s="15">
        <f>IF(E1118="","",IF(F1117="",1,F1117*(1+E1118)))</f>
        <v/>
      </c>
      <c r="G1118" s="15">
        <f>IF(E1118="","",IF(G1117="",1,G1117*(1+C1118)))</f>
        <v/>
      </c>
      <c r="H1118" s="15">
        <f>IF(F1118="","",IF(H1117="",F1118,MAX(H1117,F1118)))</f>
        <v/>
      </c>
      <c r="I1118">
        <f>IF(OR(F1118="",H1118=""),"",F1118/H1118-1)</f>
        <v/>
      </c>
      <c r="J1118">
        <f>IF(G1118="","",IF(J1117="",G1118,MAX(J1117,G1118)))</f>
        <v/>
      </c>
      <c r="K1118">
        <f>IF(OR(G1118="",J1118=""),"",G1118/J1118-1)</f>
        <v/>
      </c>
    </row>
    <row r="1119">
      <c r="A1119" s="14">
        <f>原始数据_周度!A1119</f>
        <v/>
      </c>
      <c r="B1119" s="15">
        <f>原始数据_周度!B1119</f>
        <v/>
      </c>
      <c r="C1119" s="15">
        <f>IFERROR(B1119/B1118-1,"")</f>
        <v/>
      </c>
      <c r="D1119" s="15">
        <f>IFERROR(评分与状态_周度!F1135,"")</f>
        <v/>
      </c>
      <c r="E1119" s="15">
        <f>IF(OR(D1119="",C1119=""),"",D1119*C1119)</f>
        <v/>
      </c>
      <c r="F1119" s="15">
        <f>IF(E1119="","",IF(F1118="",1,F1118*(1+E1119)))</f>
        <v/>
      </c>
      <c r="G1119" s="15">
        <f>IF(E1119="","",IF(G1118="",1,G1118*(1+C1119)))</f>
        <v/>
      </c>
      <c r="H1119" s="15">
        <f>IF(F1119="","",IF(H1118="",F1119,MAX(H1118,F1119)))</f>
        <v/>
      </c>
      <c r="I1119">
        <f>IF(OR(F1119="",H1119=""),"",F1119/H1119-1)</f>
        <v/>
      </c>
      <c r="J1119">
        <f>IF(G1119="","",IF(J1118="",G1119,MAX(J1118,G1119)))</f>
        <v/>
      </c>
      <c r="K1119">
        <f>IF(OR(G1119="",J1119=""),"",G1119/J1119-1)</f>
        <v/>
      </c>
    </row>
    <row r="1120">
      <c r="A1120" s="14">
        <f>原始数据_周度!A1120</f>
        <v/>
      </c>
      <c r="B1120" s="15">
        <f>原始数据_周度!B1120</f>
        <v/>
      </c>
      <c r="C1120" s="15">
        <f>IFERROR(B1120/B1119-1,"")</f>
        <v/>
      </c>
      <c r="D1120" s="15">
        <f>IFERROR(评分与状态_周度!F1136,"")</f>
        <v/>
      </c>
      <c r="E1120" s="15">
        <f>IF(OR(D1120="",C1120=""),"",D1120*C1120)</f>
        <v/>
      </c>
      <c r="F1120" s="15">
        <f>IF(E1120="","",IF(F1119="",1,F1119*(1+E1120)))</f>
        <v/>
      </c>
      <c r="G1120" s="15">
        <f>IF(E1120="","",IF(G1119="",1,G1119*(1+C1120)))</f>
        <v/>
      </c>
      <c r="H1120" s="15">
        <f>IF(F1120="","",IF(H1119="",F1120,MAX(H1119,F1120)))</f>
        <v/>
      </c>
      <c r="I1120">
        <f>IF(OR(F1120="",H1120=""),"",F1120/H1120-1)</f>
        <v/>
      </c>
      <c r="J1120">
        <f>IF(G1120="","",IF(J1119="",G1120,MAX(J1119,G1120)))</f>
        <v/>
      </c>
      <c r="K1120">
        <f>IF(OR(G1120="",J1120=""),"",G1120/J1120-1)</f>
        <v/>
      </c>
    </row>
    <row r="1121">
      <c r="A1121" s="14">
        <f>原始数据_周度!A1121</f>
        <v/>
      </c>
      <c r="B1121" s="15">
        <f>原始数据_周度!B1121</f>
        <v/>
      </c>
      <c r="C1121" s="15">
        <f>IFERROR(B1121/B1120-1,"")</f>
        <v/>
      </c>
      <c r="D1121" s="15">
        <f>IFERROR(评分与状态_周度!F1137,"")</f>
        <v/>
      </c>
      <c r="E1121" s="15">
        <f>IF(OR(D1121="",C1121=""),"",D1121*C1121)</f>
        <v/>
      </c>
      <c r="F1121" s="15">
        <f>IF(E1121="","",IF(F1120="",1,F1120*(1+E1121)))</f>
        <v/>
      </c>
      <c r="G1121" s="15">
        <f>IF(E1121="","",IF(G1120="",1,G1120*(1+C1121)))</f>
        <v/>
      </c>
      <c r="H1121" s="15">
        <f>IF(F1121="","",IF(H1120="",F1121,MAX(H1120,F1121)))</f>
        <v/>
      </c>
      <c r="I1121">
        <f>IF(OR(F1121="",H1121=""),"",F1121/H1121-1)</f>
        <v/>
      </c>
      <c r="J1121">
        <f>IF(G1121="","",IF(J1120="",G1121,MAX(J1120,G1121)))</f>
        <v/>
      </c>
      <c r="K1121">
        <f>IF(OR(G1121="",J1121=""),"",G1121/J1121-1)</f>
        <v/>
      </c>
    </row>
    <row r="1122">
      <c r="A1122" s="14">
        <f>原始数据_周度!A1122</f>
        <v/>
      </c>
      <c r="B1122" s="15">
        <f>原始数据_周度!B1122</f>
        <v/>
      </c>
      <c r="C1122" s="15">
        <f>IFERROR(B1122/B1121-1,"")</f>
        <v/>
      </c>
      <c r="D1122" s="15">
        <f>IFERROR(评分与状态_周度!F1138,"")</f>
        <v/>
      </c>
      <c r="E1122" s="15">
        <f>IF(OR(D1122="",C1122=""),"",D1122*C1122)</f>
        <v/>
      </c>
      <c r="F1122" s="15">
        <f>IF(E1122="","",IF(F1121="",1,F1121*(1+E1122)))</f>
        <v/>
      </c>
      <c r="G1122" s="15">
        <f>IF(E1122="","",IF(G1121="",1,G1121*(1+C1122)))</f>
        <v/>
      </c>
      <c r="H1122" s="15">
        <f>IF(F1122="","",IF(H1121="",F1122,MAX(H1121,F1122)))</f>
        <v/>
      </c>
      <c r="I1122">
        <f>IF(OR(F1122="",H1122=""),"",F1122/H1122-1)</f>
        <v/>
      </c>
      <c r="J1122">
        <f>IF(G1122="","",IF(J1121="",G1122,MAX(J1121,G1122)))</f>
        <v/>
      </c>
      <c r="K1122">
        <f>IF(OR(G1122="",J1122=""),"",G1122/J1122-1)</f>
        <v/>
      </c>
    </row>
    <row r="1123">
      <c r="A1123" s="14">
        <f>原始数据_周度!A1123</f>
        <v/>
      </c>
      <c r="B1123" s="15">
        <f>原始数据_周度!B1123</f>
        <v/>
      </c>
      <c r="C1123" s="15">
        <f>IFERROR(B1123/B1122-1,"")</f>
        <v/>
      </c>
      <c r="D1123" s="15">
        <f>IFERROR(评分与状态_周度!F1139,"")</f>
        <v/>
      </c>
      <c r="E1123" s="15">
        <f>IF(OR(D1123="",C1123=""),"",D1123*C1123)</f>
        <v/>
      </c>
      <c r="F1123" s="15">
        <f>IF(E1123="","",IF(F1122="",1,F1122*(1+E1123)))</f>
        <v/>
      </c>
      <c r="G1123" s="15">
        <f>IF(E1123="","",IF(G1122="",1,G1122*(1+C1123)))</f>
        <v/>
      </c>
      <c r="H1123" s="15">
        <f>IF(F1123="","",IF(H1122="",F1123,MAX(H1122,F1123)))</f>
        <v/>
      </c>
      <c r="I1123">
        <f>IF(OR(F1123="",H1123=""),"",F1123/H1123-1)</f>
        <v/>
      </c>
      <c r="J1123">
        <f>IF(G1123="","",IF(J1122="",G1123,MAX(J1122,G1123)))</f>
        <v/>
      </c>
      <c r="K1123">
        <f>IF(OR(G1123="",J1123=""),"",G1123/J1123-1)</f>
        <v/>
      </c>
    </row>
    <row r="1124">
      <c r="A1124" s="14">
        <f>原始数据_周度!A1124</f>
        <v/>
      </c>
      <c r="B1124" s="15">
        <f>原始数据_周度!B1124</f>
        <v/>
      </c>
      <c r="C1124" s="15">
        <f>IFERROR(B1124/B1123-1,"")</f>
        <v/>
      </c>
      <c r="D1124" s="15">
        <f>IFERROR(评分与状态_周度!F1140,"")</f>
        <v/>
      </c>
      <c r="E1124" s="15">
        <f>IF(OR(D1124="",C1124=""),"",D1124*C1124)</f>
        <v/>
      </c>
      <c r="F1124" s="15">
        <f>IF(E1124="","",IF(F1123="",1,F1123*(1+E1124)))</f>
        <v/>
      </c>
      <c r="G1124" s="15">
        <f>IF(E1124="","",IF(G1123="",1,G1123*(1+C1124)))</f>
        <v/>
      </c>
      <c r="H1124" s="15">
        <f>IF(F1124="","",IF(H1123="",F1124,MAX(H1123,F1124)))</f>
        <v/>
      </c>
      <c r="I1124">
        <f>IF(OR(F1124="",H1124=""),"",F1124/H1124-1)</f>
        <v/>
      </c>
      <c r="J1124">
        <f>IF(G1124="","",IF(J1123="",G1124,MAX(J1123,G1124)))</f>
        <v/>
      </c>
      <c r="K1124">
        <f>IF(OR(G1124="",J1124=""),"",G1124/J1124-1)</f>
        <v/>
      </c>
    </row>
    <row r="1125">
      <c r="A1125" s="14">
        <f>原始数据_周度!A1125</f>
        <v/>
      </c>
      <c r="B1125" s="15">
        <f>原始数据_周度!B1125</f>
        <v/>
      </c>
      <c r="C1125" s="15">
        <f>IFERROR(B1125/B1124-1,"")</f>
        <v/>
      </c>
      <c r="D1125" s="15">
        <f>IFERROR(评分与状态_周度!F1141,"")</f>
        <v/>
      </c>
      <c r="E1125" s="15">
        <f>IF(OR(D1125="",C1125=""),"",D1125*C1125)</f>
        <v/>
      </c>
      <c r="F1125" s="15">
        <f>IF(E1125="","",IF(F1124="",1,F1124*(1+E1125)))</f>
        <v/>
      </c>
      <c r="G1125" s="15">
        <f>IF(E1125="","",IF(G1124="",1,G1124*(1+C1125)))</f>
        <v/>
      </c>
      <c r="H1125" s="15">
        <f>IF(F1125="","",IF(H1124="",F1125,MAX(H1124,F1125)))</f>
        <v/>
      </c>
      <c r="I1125">
        <f>IF(OR(F1125="",H1125=""),"",F1125/H1125-1)</f>
        <v/>
      </c>
      <c r="J1125">
        <f>IF(G1125="","",IF(J1124="",G1125,MAX(J1124,G1125)))</f>
        <v/>
      </c>
      <c r="K1125">
        <f>IF(OR(G1125="",J1125=""),"",G1125/J1125-1)</f>
        <v/>
      </c>
    </row>
    <row r="1126">
      <c r="A1126" s="14">
        <f>原始数据_周度!A1126</f>
        <v/>
      </c>
      <c r="B1126" s="15">
        <f>原始数据_周度!B1126</f>
        <v/>
      </c>
      <c r="C1126" s="15">
        <f>IFERROR(B1126/B1125-1,"")</f>
        <v/>
      </c>
      <c r="D1126" s="15">
        <f>IFERROR(评分与状态_周度!F1142,"")</f>
        <v/>
      </c>
      <c r="E1126" s="15">
        <f>IF(OR(D1126="",C1126=""),"",D1126*C1126)</f>
        <v/>
      </c>
      <c r="F1126" s="15">
        <f>IF(E1126="","",IF(F1125="",1,F1125*(1+E1126)))</f>
        <v/>
      </c>
      <c r="G1126" s="15">
        <f>IF(E1126="","",IF(G1125="",1,G1125*(1+C1126)))</f>
        <v/>
      </c>
      <c r="H1126" s="15">
        <f>IF(F1126="","",IF(H1125="",F1126,MAX(H1125,F1126)))</f>
        <v/>
      </c>
      <c r="I1126">
        <f>IF(OR(F1126="",H1126=""),"",F1126/H1126-1)</f>
        <v/>
      </c>
      <c r="J1126">
        <f>IF(G1126="","",IF(J1125="",G1126,MAX(J1125,G1126)))</f>
        <v/>
      </c>
      <c r="K1126">
        <f>IF(OR(G1126="",J1126=""),"",G1126/J1126-1)</f>
        <v/>
      </c>
    </row>
    <row r="1127">
      <c r="A1127" s="14">
        <f>原始数据_周度!A1127</f>
        <v/>
      </c>
      <c r="B1127" s="15">
        <f>原始数据_周度!B1127</f>
        <v/>
      </c>
      <c r="C1127" s="15">
        <f>IFERROR(B1127/B1126-1,"")</f>
        <v/>
      </c>
      <c r="D1127" s="15">
        <f>IFERROR(评分与状态_周度!F1143,"")</f>
        <v/>
      </c>
      <c r="E1127" s="15">
        <f>IF(OR(D1127="",C1127=""),"",D1127*C1127)</f>
        <v/>
      </c>
      <c r="F1127" s="15">
        <f>IF(E1127="","",IF(F1126="",1,F1126*(1+E1127)))</f>
        <v/>
      </c>
      <c r="G1127" s="15">
        <f>IF(E1127="","",IF(G1126="",1,G1126*(1+C1127)))</f>
        <v/>
      </c>
      <c r="H1127" s="15">
        <f>IF(F1127="","",IF(H1126="",F1127,MAX(H1126,F1127)))</f>
        <v/>
      </c>
      <c r="I1127">
        <f>IF(OR(F1127="",H1127=""),"",F1127/H1127-1)</f>
        <v/>
      </c>
      <c r="J1127">
        <f>IF(G1127="","",IF(J1126="",G1127,MAX(J1126,G1127)))</f>
        <v/>
      </c>
      <c r="K1127">
        <f>IF(OR(G1127="",J1127=""),"",G1127/J1127-1)</f>
        <v/>
      </c>
    </row>
    <row r="1128">
      <c r="A1128" s="14">
        <f>原始数据_周度!A1128</f>
        <v/>
      </c>
      <c r="B1128" s="15">
        <f>原始数据_周度!B1128</f>
        <v/>
      </c>
      <c r="C1128" s="15">
        <f>IFERROR(B1128/B1127-1,"")</f>
        <v/>
      </c>
      <c r="D1128" s="15">
        <f>IFERROR(评分与状态_周度!F1144,"")</f>
        <v/>
      </c>
      <c r="E1128" s="15">
        <f>IF(OR(D1128="",C1128=""),"",D1128*C1128)</f>
        <v/>
      </c>
      <c r="F1128" s="15">
        <f>IF(E1128="","",IF(F1127="",1,F1127*(1+E1128)))</f>
        <v/>
      </c>
      <c r="G1128" s="15">
        <f>IF(E1128="","",IF(G1127="",1,G1127*(1+C1128)))</f>
        <v/>
      </c>
      <c r="H1128" s="15">
        <f>IF(F1128="","",IF(H1127="",F1128,MAX(H1127,F1128)))</f>
        <v/>
      </c>
      <c r="I1128">
        <f>IF(OR(F1128="",H1128=""),"",F1128/H1128-1)</f>
        <v/>
      </c>
      <c r="J1128">
        <f>IF(G1128="","",IF(J1127="",G1128,MAX(J1127,G1128)))</f>
        <v/>
      </c>
      <c r="K1128">
        <f>IF(OR(G1128="",J1128=""),"",G1128/J1128-1)</f>
        <v/>
      </c>
    </row>
    <row r="1129">
      <c r="A1129" s="14">
        <f>原始数据_周度!A1129</f>
        <v/>
      </c>
      <c r="B1129" s="15">
        <f>原始数据_周度!B1129</f>
        <v/>
      </c>
      <c r="C1129" s="15">
        <f>IFERROR(B1129/B1128-1,"")</f>
        <v/>
      </c>
      <c r="D1129" s="15">
        <f>IFERROR(评分与状态_周度!F1145,"")</f>
        <v/>
      </c>
      <c r="E1129" s="15">
        <f>IF(OR(D1129="",C1129=""),"",D1129*C1129)</f>
        <v/>
      </c>
      <c r="F1129" s="15">
        <f>IF(E1129="","",IF(F1128="",1,F1128*(1+E1129)))</f>
        <v/>
      </c>
      <c r="G1129" s="15">
        <f>IF(E1129="","",IF(G1128="",1,G1128*(1+C1129)))</f>
        <v/>
      </c>
      <c r="H1129" s="15">
        <f>IF(F1129="","",IF(H1128="",F1129,MAX(H1128,F1129)))</f>
        <v/>
      </c>
      <c r="I1129">
        <f>IF(OR(F1129="",H1129=""),"",F1129/H1129-1)</f>
        <v/>
      </c>
      <c r="J1129">
        <f>IF(G1129="","",IF(J1128="",G1129,MAX(J1128,G1129)))</f>
        <v/>
      </c>
      <c r="K1129">
        <f>IF(OR(G1129="",J1129=""),"",G1129/J1129-1)</f>
        <v/>
      </c>
    </row>
    <row r="1130">
      <c r="A1130" s="14">
        <f>原始数据_周度!A1130</f>
        <v/>
      </c>
      <c r="B1130" s="15">
        <f>原始数据_周度!B1130</f>
        <v/>
      </c>
      <c r="C1130" s="15">
        <f>IFERROR(B1130/B1129-1,"")</f>
        <v/>
      </c>
      <c r="D1130" s="15">
        <f>IFERROR(评分与状态_周度!F1146,"")</f>
        <v/>
      </c>
      <c r="E1130" s="15">
        <f>IF(OR(D1130="",C1130=""),"",D1130*C1130)</f>
        <v/>
      </c>
      <c r="F1130" s="15">
        <f>IF(E1130="","",IF(F1129="",1,F1129*(1+E1130)))</f>
        <v/>
      </c>
      <c r="G1130" s="15">
        <f>IF(E1130="","",IF(G1129="",1,G1129*(1+C1130)))</f>
        <v/>
      </c>
      <c r="H1130" s="15">
        <f>IF(F1130="","",IF(H1129="",F1130,MAX(H1129,F1130)))</f>
        <v/>
      </c>
      <c r="I1130">
        <f>IF(OR(F1130="",H1130=""),"",F1130/H1130-1)</f>
        <v/>
      </c>
      <c r="J1130">
        <f>IF(G1130="","",IF(J1129="",G1130,MAX(J1129,G1130)))</f>
        <v/>
      </c>
      <c r="K1130">
        <f>IF(OR(G1130="",J1130=""),"",G1130/J1130-1)</f>
        <v/>
      </c>
    </row>
    <row r="1131">
      <c r="A1131" s="14">
        <f>原始数据_周度!A1131</f>
        <v/>
      </c>
      <c r="B1131" s="15">
        <f>原始数据_周度!B1131</f>
        <v/>
      </c>
      <c r="C1131" s="15">
        <f>IFERROR(B1131/B1130-1,"")</f>
        <v/>
      </c>
      <c r="D1131" s="15">
        <f>IFERROR(评分与状态_周度!F1147,"")</f>
        <v/>
      </c>
      <c r="E1131" s="15">
        <f>IF(OR(D1131="",C1131=""),"",D1131*C1131)</f>
        <v/>
      </c>
      <c r="F1131" s="15">
        <f>IF(E1131="","",IF(F1130="",1,F1130*(1+E1131)))</f>
        <v/>
      </c>
      <c r="G1131" s="15">
        <f>IF(E1131="","",IF(G1130="",1,G1130*(1+C1131)))</f>
        <v/>
      </c>
      <c r="H1131" s="15">
        <f>IF(F1131="","",IF(H1130="",F1131,MAX(H1130,F1131)))</f>
        <v/>
      </c>
      <c r="I1131">
        <f>IF(OR(F1131="",H1131=""),"",F1131/H1131-1)</f>
        <v/>
      </c>
      <c r="J1131">
        <f>IF(G1131="","",IF(J1130="",G1131,MAX(J1130,G1131)))</f>
        <v/>
      </c>
      <c r="K1131">
        <f>IF(OR(G1131="",J1131=""),"",G1131/J1131-1)</f>
        <v/>
      </c>
    </row>
    <row r="1132">
      <c r="A1132" s="14">
        <f>原始数据_周度!A1132</f>
        <v/>
      </c>
      <c r="B1132" s="15">
        <f>原始数据_周度!B1132</f>
        <v/>
      </c>
      <c r="C1132" s="15">
        <f>IFERROR(B1132/B1131-1,"")</f>
        <v/>
      </c>
      <c r="D1132" s="15">
        <f>IFERROR(评分与状态_周度!F1148,"")</f>
        <v/>
      </c>
      <c r="E1132" s="15">
        <f>IF(OR(D1132="",C1132=""),"",D1132*C1132)</f>
        <v/>
      </c>
      <c r="F1132" s="15">
        <f>IF(E1132="","",IF(F1131="",1,F1131*(1+E1132)))</f>
        <v/>
      </c>
      <c r="G1132" s="15">
        <f>IF(E1132="","",IF(G1131="",1,G1131*(1+C1132)))</f>
        <v/>
      </c>
      <c r="H1132" s="15">
        <f>IF(F1132="","",IF(H1131="",F1132,MAX(H1131,F1132)))</f>
        <v/>
      </c>
      <c r="I1132">
        <f>IF(OR(F1132="",H1132=""),"",F1132/H1132-1)</f>
        <v/>
      </c>
      <c r="J1132">
        <f>IF(G1132="","",IF(J1131="",G1132,MAX(J1131,G1132)))</f>
        <v/>
      </c>
      <c r="K1132">
        <f>IF(OR(G1132="",J1132=""),"",G1132/J1132-1)</f>
        <v/>
      </c>
    </row>
    <row r="1133">
      <c r="A1133" s="14">
        <f>原始数据_周度!A1133</f>
        <v/>
      </c>
      <c r="B1133" s="15">
        <f>原始数据_周度!B1133</f>
        <v/>
      </c>
      <c r="C1133" s="15">
        <f>IFERROR(B1133/B1132-1,"")</f>
        <v/>
      </c>
      <c r="D1133" s="15">
        <f>IFERROR(评分与状态_周度!F1149,"")</f>
        <v/>
      </c>
      <c r="E1133" s="15">
        <f>IF(OR(D1133="",C1133=""),"",D1133*C1133)</f>
        <v/>
      </c>
      <c r="F1133" s="15">
        <f>IF(E1133="","",IF(F1132="",1,F1132*(1+E1133)))</f>
        <v/>
      </c>
      <c r="G1133" s="15">
        <f>IF(E1133="","",IF(G1132="",1,G1132*(1+C1133)))</f>
        <v/>
      </c>
      <c r="H1133" s="15">
        <f>IF(F1133="","",IF(H1132="",F1133,MAX(H1132,F1133)))</f>
        <v/>
      </c>
      <c r="I1133">
        <f>IF(OR(F1133="",H1133=""),"",F1133/H1133-1)</f>
        <v/>
      </c>
      <c r="J1133">
        <f>IF(G1133="","",IF(J1132="",G1133,MAX(J1132,G1133)))</f>
        <v/>
      </c>
      <c r="K1133">
        <f>IF(OR(G1133="",J1133=""),"",G1133/J1133-1)</f>
        <v/>
      </c>
    </row>
    <row r="1134">
      <c r="A1134" s="14">
        <f>原始数据_周度!A1134</f>
        <v/>
      </c>
      <c r="B1134" s="15">
        <f>原始数据_周度!B1134</f>
        <v/>
      </c>
      <c r="C1134" s="15">
        <f>IFERROR(B1134/B1133-1,"")</f>
        <v/>
      </c>
      <c r="D1134" s="15">
        <f>IFERROR(评分与状态_周度!F1150,"")</f>
        <v/>
      </c>
      <c r="E1134" s="15">
        <f>IF(OR(D1134="",C1134=""),"",D1134*C1134)</f>
        <v/>
      </c>
      <c r="F1134" s="15">
        <f>IF(E1134="","",IF(F1133="",1,F1133*(1+E1134)))</f>
        <v/>
      </c>
      <c r="G1134" s="15">
        <f>IF(E1134="","",IF(G1133="",1,G1133*(1+C1134)))</f>
        <v/>
      </c>
      <c r="H1134" s="15">
        <f>IF(F1134="","",IF(H1133="",F1134,MAX(H1133,F1134)))</f>
        <v/>
      </c>
      <c r="I1134">
        <f>IF(OR(F1134="",H1134=""),"",F1134/H1134-1)</f>
        <v/>
      </c>
      <c r="J1134">
        <f>IF(G1134="","",IF(J1133="",G1134,MAX(J1133,G1134)))</f>
        <v/>
      </c>
      <c r="K1134">
        <f>IF(OR(G1134="",J1134=""),"",G1134/J1134-1)</f>
        <v/>
      </c>
    </row>
    <row r="1135">
      <c r="A1135" s="14">
        <f>原始数据_周度!A1135</f>
        <v/>
      </c>
      <c r="B1135" s="15">
        <f>原始数据_周度!B1135</f>
        <v/>
      </c>
      <c r="C1135" s="15">
        <f>IFERROR(B1135/B1134-1,"")</f>
        <v/>
      </c>
      <c r="D1135" s="15">
        <f>IFERROR(评分与状态_周度!F1151,"")</f>
        <v/>
      </c>
      <c r="E1135" s="15">
        <f>IF(OR(D1135="",C1135=""),"",D1135*C1135)</f>
        <v/>
      </c>
      <c r="F1135" s="15">
        <f>IF(E1135="","",IF(F1134="",1,F1134*(1+E1135)))</f>
        <v/>
      </c>
      <c r="G1135" s="15">
        <f>IF(E1135="","",IF(G1134="",1,G1134*(1+C1135)))</f>
        <v/>
      </c>
      <c r="H1135" s="15">
        <f>IF(F1135="","",IF(H1134="",F1135,MAX(H1134,F1135)))</f>
        <v/>
      </c>
      <c r="I1135">
        <f>IF(OR(F1135="",H1135=""),"",F1135/H1135-1)</f>
        <v/>
      </c>
      <c r="J1135">
        <f>IF(G1135="","",IF(J1134="",G1135,MAX(J1134,G1135)))</f>
        <v/>
      </c>
      <c r="K1135">
        <f>IF(OR(G1135="",J1135=""),"",G1135/J1135-1)</f>
        <v/>
      </c>
    </row>
    <row r="1136">
      <c r="A1136" s="14">
        <f>原始数据_周度!A1136</f>
        <v/>
      </c>
      <c r="B1136" s="15">
        <f>原始数据_周度!B1136</f>
        <v/>
      </c>
      <c r="C1136" s="15">
        <f>IFERROR(B1136/B1135-1,"")</f>
        <v/>
      </c>
      <c r="D1136" s="15">
        <f>IFERROR(评分与状态_周度!F1152,"")</f>
        <v/>
      </c>
      <c r="E1136" s="15">
        <f>IF(OR(D1136="",C1136=""),"",D1136*C1136)</f>
        <v/>
      </c>
      <c r="F1136" s="15">
        <f>IF(E1136="","",IF(F1135="",1,F1135*(1+E1136)))</f>
        <v/>
      </c>
      <c r="G1136" s="15">
        <f>IF(E1136="","",IF(G1135="",1,G1135*(1+C1136)))</f>
        <v/>
      </c>
      <c r="H1136" s="15">
        <f>IF(F1136="","",IF(H1135="",F1136,MAX(H1135,F1136)))</f>
        <v/>
      </c>
      <c r="I1136">
        <f>IF(OR(F1136="",H1136=""),"",F1136/H1136-1)</f>
        <v/>
      </c>
      <c r="J1136">
        <f>IF(G1136="","",IF(J1135="",G1136,MAX(J1135,G1136)))</f>
        <v/>
      </c>
      <c r="K1136">
        <f>IF(OR(G1136="",J1136=""),"",G1136/J1136-1)</f>
        <v/>
      </c>
    </row>
    <row r="1137">
      <c r="A1137" s="14">
        <f>原始数据_周度!A1137</f>
        <v/>
      </c>
      <c r="B1137" s="15">
        <f>原始数据_周度!B1137</f>
        <v/>
      </c>
      <c r="C1137" s="15">
        <f>IFERROR(B1137/B1136-1,"")</f>
        <v/>
      </c>
      <c r="D1137" s="15">
        <f>IFERROR(评分与状态_周度!F1153,"")</f>
        <v/>
      </c>
      <c r="E1137" s="15">
        <f>IF(OR(D1137="",C1137=""),"",D1137*C1137)</f>
        <v/>
      </c>
      <c r="F1137" s="15">
        <f>IF(E1137="","",IF(F1136="",1,F1136*(1+E1137)))</f>
        <v/>
      </c>
      <c r="G1137" s="15">
        <f>IF(E1137="","",IF(G1136="",1,G1136*(1+C1137)))</f>
        <v/>
      </c>
      <c r="H1137" s="15">
        <f>IF(F1137="","",IF(H1136="",F1137,MAX(H1136,F1137)))</f>
        <v/>
      </c>
      <c r="I1137">
        <f>IF(OR(F1137="",H1137=""),"",F1137/H1137-1)</f>
        <v/>
      </c>
      <c r="J1137">
        <f>IF(G1137="","",IF(J1136="",G1137,MAX(J1136,G1137)))</f>
        <v/>
      </c>
      <c r="K1137">
        <f>IF(OR(G1137="",J1137=""),"",G1137/J1137-1)</f>
        <v/>
      </c>
    </row>
    <row r="1138">
      <c r="A1138" s="14">
        <f>原始数据_周度!A1138</f>
        <v/>
      </c>
      <c r="B1138" s="15">
        <f>原始数据_周度!B1138</f>
        <v/>
      </c>
      <c r="C1138" s="15">
        <f>IFERROR(B1138/B1137-1,"")</f>
        <v/>
      </c>
      <c r="D1138" s="15">
        <f>IFERROR(评分与状态_周度!F1154,"")</f>
        <v/>
      </c>
      <c r="E1138" s="15">
        <f>IF(OR(D1138="",C1138=""),"",D1138*C1138)</f>
        <v/>
      </c>
      <c r="F1138" s="15">
        <f>IF(E1138="","",IF(F1137="",1,F1137*(1+E1138)))</f>
        <v/>
      </c>
      <c r="G1138" s="15">
        <f>IF(E1138="","",IF(G1137="",1,G1137*(1+C1138)))</f>
        <v/>
      </c>
      <c r="H1138" s="15">
        <f>IF(F1138="","",IF(H1137="",F1138,MAX(H1137,F1138)))</f>
        <v/>
      </c>
      <c r="I1138">
        <f>IF(OR(F1138="",H1138=""),"",F1138/H1138-1)</f>
        <v/>
      </c>
      <c r="J1138">
        <f>IF(G1138="","",IF(J1137="",G1138,MAX(J1137,G1138)))</f>
        <v/>
      </c>
      <c r="K1138">
        <f>IF(OR(G1138="",J1138=""),"",G1138/J1138-1)</f>
        <v/>
      </c>
    </row>
    <row r="1139">
      <c r="A1139" s="14">
        <f>原始数据_周度!A1139</f>
        <v/>
      </c>
      <c r="B1139" s="15">
        <f>原始数据_周度!B1139</f>
        <v/>
      </c>
      <c r="C1139" s="15">
        <f>IFERROR(B1139/B1138-1,"")</f>
        <v/>
      </c>
      <c r="D1139" s="15">
        <f>IFERROR(评分与状态_周度!F1155,"")</f>
        <v/>
      </c>
      <c r="E1139" s="15">
        <f>IF(OR(D1139="",C1139=""),"",D1139*C1139)</f>
        <v/>
      </c>
      <c r="F1139" s="15">
        <f>IF(E1139="","",IF(F1138="",1,F1138*(1+E1139)))</f>
        <v/>
      </c>
      <c r="G1139" s="15">
        <f>IF(E1139="","",IF(G1138="",1,G1138*(1+C1139)))</f>
        <v/>
      </c>
      <c r="H1139" s="15">
        <f>IF(F1139="","",IF(H1138="",F1139,MAX(H1138,F1139)))</f>
        <v/>
      </c>
      <c r="I1139">
        <f>IF(OR(F1139="",H1139=""),"",F1139/H1139-1)</f>
        <v/>
      </c>
      <c r="J1139">
        <f>IF(G1139="","",IF(J1138="",G1139,MAX(J1138,G1139)))</f>
        <v/>
      </c>
      <c r="K1139">
        <f>IF(OR(G1139="",J1139=""),"",G1139/J1139-1)</f>
        <v/>
      </c>
    </row>
    <row r="1140">
      <c r="A1140" s="14">
        <f>原始数据_周度!A1140</f>
        <v/>
      </c>
      <c r="B1140" s="15">
        <f>原始数据_周度!B1140</f>
        <v/>
      </c>
      <c r="C1140" s="15">
        <f>IFERROR(B1140/B1139-1,"")</f>
        <v/>
      </c>
      <c r="D1140" s="15">
        <f>IFERROR(评分与状态_周度!F1156,"")</f>
        <v/>
      </c>
      <c r="E1140" s="15">
        <f>IF(OR(D1140="",C1140=""),"",D1140*C1140)</f>
        <v/>
      </c>
      <c r="F1140" s="15">
        <f>IF(E1140="","",IF(F1139="",1,F1139*(1+E1140)))</f>
        <v/>
      </c>
      <c r="G1140" s="15">
        <f>IF(E1140="","",IF(G1139="",1,G1139*(1+C1140)))</f>
        <v/>
      </c>
      <c r="H1140" s="15">
        <f>IF(F1140="","",IF(H1139="",F1140,MAX(H1139,F1140)))</f>
        <v/>
      </c>
      <c r="I1140">
        <f>IF(OR(F1140="",H1140=""),"",F1140/H1140-1)</f>
        <v/>
      </c>
      <c r="J1140">
        <f>IF(G1140="","",IF(J1139="",G1140,MAX(J1139,G1140)))</f>
        <v/>
      </c>
      <c r="K1140">
        <f>IF(OR(G1140="",J1140=""),"",G1140/J1140-1)</f>
        <v/>
      </c>
    </row>
    <row r="1141">
      <c r="A1141" s="14">
        <f>原始数据_周度!A1141</f>
        <v/>
      </c>
      <c r="B1141" s="15">
        <f>原始数据_周度!B1141</f>
        <v/>
      </c>
      <c r="C1141" s="15">
        <f>IFERROR(B1141/B1140-1,"")</f>
        <v/>
      </c>
      <c r="D1141" s="15">
        <f>IFERROR(评分与状态_周度!F1157,"")</f>
        <v/>
      </c>
      <c r="E1141" s="15">
        <f>IF(OR(D1141="",C1141=""),"",D1141*C1141)</f>
        <v/>
      </c>
      <c r="F1141" s="15">
        <f>IF(E1141="","",IF(F1140="",1,F1140*(1+E1141)))</f>
        <v/>
      </c>
      <c r="G1141" s="15">
        <f>IF(E1141="","",IF(G1140="",1,G1140*(1+C1141)))</f>
        <v/>
      </c>
      <c r="H1141" s="15">
        <f>IF(F1141="","",IF(H1140="",F1141,MAX(H1140,F1141)))</f>
        <v/>
      </c>
      <c r="I1141">
        <f>IF(OR(F1141="",H1141=""),"",F1141/H1141-1)</f>
        <v/>
      </c>
      <c r="J1141">
        <f>IF(G1141="","",IF(J1140="",G1141,MAX(J1140,G1141)))</f>
        <v/>
      </c>
      <c r="K1141">
        <f>IF(OR(G1141="",J1141=""),"",G1141/J1141-1)</f>
        <v/>
      </c>
    </row>
    <row r="1142">
      <c r="A1142" s="14">
        <f>原始数据_周度!A1142</f>
        <v/>
      </c>
      <c r="B1142" s="15">
        <f>原始数据_周度!B1142</f>
        <v/>
      </c>
      <c r="C1142" s="15">
        <f>IFERROR(B1142/B1141-1,"")</f>
        <v/>
      </c>
      <c r="D1142" s="15">
        <f>IFERROR(评分与状态_周度!F1158,"")</f>
        <v/>
      </c>
      <c r="E1142" s="15">
        <f>IF(OR(D1142="",C1142=""),"",D1142*C1142)</f>
        <v/>
      </c>
      <c r="F1142" s="15">
        <f>IF(E1142="","",IF(F1141="",1,F1141*(1+E1142)))</f>
        <v/>
      </c>
      <c r="G1142" s="15">
        <f>IF(E1142="","",IF(G1141="",1,G1141*(1+C1142)))</f>
        <v/>
      </c>
      <c r="H1142" s="15">
        <f>IF(F1142="","",IF(H1141="",F1142,MAX(H1141,F1142)))</f>
        <v/>
      </c>
      <c r="I1142">
        <f>IF(OR(F1142="",H1142=""),"",F1142/H1142-1)</f>
        <v/>
      </c>
      <c r="J1142">
        <f>IF(G1142="","",IF(J1141="",G1142,MAX(J1141,G1142)))</f>
        <v/>
      </c>
      <c r="K1142">
        <f>IF(OR(G1142="",J1142=""),"",G1142/J1142-1)</f>
        <v/>
      </c>
    </row>
    <row r="1143">
      <c r="A1143" s="14">
        <f>原始数据_周度!A1143</f>
        <v/>
      </c>
      <c r="B1143" s="15">
        <f>原始数据_周度!B1143</f>
        <v/>
      </c>
      <c r="C1143" s="15">
        <f>IFERROR(B1143/B1142-1,"")</f>
        <v/>
      </c>
      <c r="D1143" s="15">
        <f>IFERROR(评分与状态_周度!F1159,"")</f>
        <v/>
      </c>
      <c r="E1143" s="15">
        <f>IF(OR(D1143="",C1143=""),"",D1143*C1143)</f>
        <v/>
      </c>
      <c r="F1143" s="15">
        <f>IF(E1143="","",IF(F1142="",1,F1142*(1+E1143)))</f>
        <v/>
      </c>
      <c r="G1143" s="15">
        <f>IF(E1143="","",IF(G1142="",1,G1142*(1+C1143)))</f>
        <v/>
      </c>
      <c r="H1143" s="15">
        <f>IF(F1143="","",IF(H1142="",F1143,MAX(H1142,F1143)))</f>
        <v/>
      </c>
      <c r="I1143">
        <f>IF(OR(F1143="",H1143=""),"",F1143/H1143-1)</f>
        <v/>
      </c>
      <c r="J1143">
        <f>IF(G1143="","",IF(J1142="",G1143,MAX(J1142,G1143)))</f>
        <v/>
      </c>
      <c r="K1143">
        <f>IF(OR(G1143="",J1143=""),"",G1143/J1143-1)</f>
        <v/>
      </c>
    </row>
    <row r="1144">
      <c r="A1144" s="14">
        <f>原始数据_周度!A1144</f>
        <v/>
      </c>
      <c r="B1144" s="15">
        <f>原始数据_周度!B1144</f>
        <v/>
      </c>
      <c r="C1144" s="15">
        <f>IFERROR(B1144/B1143-1,"")</f>
        <v/>
      </c>
      <c r="D1144" s="15">
        <f>IFERROR(评分与状态_周度!F1160,"")</f>
        <v/>
      </c>
      <c r="E1144" s="15">
        <f>IF(OR(D1144="",C1144=""),"",D1144*C1144)</f>
        <v/>
      </c>
      <c r="F1144" s="15">
        <f>IF(E1144="","",IF(F1143="",1,F1143*(1+E1144)))</f>
        <v/>
      </c>
      <c r="G1144" s="15">
        <f>IF(E1144="","",IF(G1143="",1,G1143*(1+C1144)))</f>
        <v/>
      </c>
      <c r="H1144" s="15">
        <f>IF(F1144="","",IF(H1143="",F1144,MAX(H1143,F1144)))</f>
        <v/>
      </c>
      <c r="I1144">
        <f>IF(OR(F1144="",H1144=""),"",F1144/H1144-1)</f>
        <v/>
      </c>
      <c r="J1144">
        <f>IF(G1144="","",IF(J1143="",G1144,MAX(J1143,G1144)))</f>
        <v/>
      </c>
      <c r="K1144">
        <f>IF(OR(G1144="",J1144=""),"",G1144/J1144-1)</f>
        <v/>
      </c>
    </row>
    <row r="1145">
      <c r="A1145" s="14">
        <f>原始数据_周度!A1145</f>
        <v/>
      </c>
      <c r="B1145" s="15">
        <f>原始数据_周度!B1145</f>
        <v/>
      </c>
      <c r="C1145" s="15">
        <f>IFERROR(B1145/B1144-1,"")</f>
        <v/>
      </c>
      <c r="D1145" s="15">
        <f>IFERROR(评分与状态_周度!F1161,"")</f>
        <v/>
      </c>
      <c r="E1145" s="15">
        <f>IF(OR(D1145="",C1145=""),"",D1145*C1145)</f>
        <v/>
      </c>
      <c r="F1145" s="15">
        <f>IF(E1145="","",IF(F1144="",1,F1144*(1+E1145)))</f>
        <v/>
      </c>
      <c r="G1145" s="15">
        <f>IF(E1145="","",IF(G1144="",1,G1144*(1+C1145)))</f>
        <v/>
      </c>
      <c r="H1145" s="15">
        <f>IF(F1145="","",IF(H1144="",F1145,MAX(H1144,F1145)))</f>
        <v/>
      </c>
      <c r="I1145">
        <f>IF(OR(F1145="",H1145=""),"",F1145/H1145-1)</f>
        <v/>
      </c>
      <c r="J1145">
        <f>IF(G1145="","",IF(J1144="",G1145,MAX(J1144,G1145)))</f>
        <v/>
      </c>
      <c r="K1145">
        <f>IF(OR(G1145="",J1145=""),"",G1145/J1145-1)</f>
        <v/>
      </c>
    </row>
    <row r="1146">
      <c r="A1146" s="14">
        <f>原始数据_周度!A1146</f>
        <v/>
      </c>
      <c r="B1146" s="15">
        <f>原始数据_周度!B1146</f>
        <v/>
      </c>
      <c r="C1146" s="15">
        <f>IFERROR(B1146/B1145-1,"")</f>
        <v/>
      </c>
      <c r="D1146" s="15">
        <f>IFERROR(评分与状态_周度!F1162,"")</f>
        <v/>
      </c>
      <c r="E1146" s="15">
        <f>IF(OR(D1146="",C1146=""),"",D1146*C1146)</f>
        <v/>
      </c>
      <c r="F1146" s="15">
        <f>IF(E1146="","",IF(F1145="",1,F1145*(1+E1146)))</f>
        <v/>
      </c>
      <c r="G1146" s="15">
        <f>IF(E1146="","",IF(G1145="",1,G1145*(1+C1146)))</f>
        <v/>
      </c>
      <c r="H1146" s="15">
        <f>IF(F1146="","",IF(H1145="",F1146,MAX(H1145,F1146)))</f>
        <v/>
      </c>
      <c r="I1146">
        <f>IF(OR(F1146="",H1146=""),"",F1146/H1146-1)</f>
        <v/>
      </c>
      <c r="J1146">
        <f>IF(G1146="","",IF(J1145="",G1146,MAX(J1145,G1146)))</f>
        <v/>
      </c>
      <c r="K1146">
        <f>IF(OR(G1146="",J1146=""),"",G1146/J1146-1)</f>
        <v/>
      </c>
    </row>
    <row r="1147">
      <c r="A1147" s="14">
        <f>原始数据_周度!A1147</f>
        <v/>
      </c>
      <c r="B1147" s="15">
        <f>原始数据_周度!B1147</f>
        <v/>
      </c>
      <c r="C1147" s="15">
        <f>IFERROR(B1147/B1146-1,"")</f>
        <v/>
      </c>
      <c r="D1147" s="15">
        <f>IFERROR(评分与状态_周度!F1163,"")</f>
        <v/>
      </c>
      <c r="E1147" s="15">
        <f>IF(OR(D1147="",C1147=""),"",D1147*C1147)</f>
        <v/>
      </c>
      <c r="F1147" s="15">
        <f>IF(E1147="","",IF(F1146="",1,F1146*(1+E1147)))</f>
        <v/>
      </c>
      <c r="G1147" s="15">
        <f>IF(E1147="","",IF(G1146="",1,G1146*(1+C1147)))</f>
        <v/>
      </c>
      <c r="H1147" s="15">
        <f>IF(F1147="","",IF(H1146="",F1147,MAX(H1146,F1147)))</f>
        <v/>
      </c>
      <c r="I1147">
        <f>IF(OR(F1147="",H1147=""),"",F1147/H1147-1)</f>
        <v/>
      </c>
      <c r="J1147">
        <f>IF(G1147="","",IF(J1146="",G1147,MAX(J1146,G1147)))</f>
        <v/>
      </c>
      <c r="K1147">
        <f>IF(OR(G1147="",J1147=""),"",G1147/J1147-1)</f>
        <v/>
      </c>
    </row>
    <row r="1148">
      <c r="A1148" s="14">
        <f>原始数据_周度!A1148</f>
        <v/>
      </c>
      <c r="B1148" s="15">
        <f>原始数据_周度!B1148</f>
        <v/>
      </c>
      <c r="C1148" s="15">
        <f>IFERROR(B1148/B1147-1,"")</f>
        <v/>
      </c>
      <c r="D1148" s="15">
        <f>IFERROR(评分与状态_周度!F1164,"")</f>
        <v/>
      </c>
      <c r="E1148" s="15">
        <f>IF(OR(D1148="",C1148=""),"",D1148*C1148)</f>
        <v/>
      </c>
      <c r="F1148" s="15">
        <f>IF(E1148="","",IF(F1147="",1,F1147*(1+E1148)))</f>
        <v/>
      </c>
      <c r="G1148" s="15">
        <f>IF(E1148="","",IF(G1147="",1,G1147*(1+C1148)))</f>
        <v/>
      </c>
      <c r="H1148" s="15">
        <f>IF(F1148="","",IF(H1147="",F1148,MAX(H1147,F1148)))</f>
        <v/>
      </c>
      <c r="I1148">
        <f>IF(OR(F1148="",H1148=""),"",F1148/H1148-1)</f>
        <v/>
      </c>
      <c r="J1148">
        <f>IF(G1148="","",IF(J1147="",G1148,MAX(J1147,G1148)))</f>
        <v/>
      </c>
      <c r="K1148">
        <f>IF(OR(G1148="",J1148=""),"",G1148/J1148-1)</f>
        <v/>
      </c>
    </row>
    <row r="1149">
      <c r="A1149" s="14">
        <f>原始数据_周度!A1149</f>
        <v/>
      </c>
      <c r="B1149" s="15">
        <f>原始数据_周度!B1149</f>
        <v/>
      </c>
      <c r="C1149" s="15">
        <f>IFERROR(B1149/B1148-1,"")</f>
        <v/>
      </c>
      <c r="D1149" s="15">
        <f>IFERROR(评分与状态_周度!F1165,"")</f>
        <v/>
      </c>
      <c r="E1149" s="15">
        <f>IF(OR(D1149="",C1149=""),"",D1149*C1149)</f>
        <v/>
      </c>
      <c r="F1149" s="15">
        <f>IF(E1149="","",IF(F1148="",1,F1148*(1+E1149)))</f>
        <v/>
      </c>
      <c r="G1149" s="15">
        <f>IF(E1149="","",IF(G1148="",1,G1148*(1+C1149)))</f>
        <v/>
      </c>
      <c r="H1149" s="15">
        <f>IF(F1149="","",IF(H1148="",F1149,MAX(H1148,F1149)))</f>
        <v/>
      </c>
      <c r="I1149">
        <f>IF(OR(F1149="",H1149=""),"",F1149/H1149-1)</f>
        <v/>
      </c>
      <c r="J1149">
        <f>IF(G1149="","",IF(J1148="",G1149,MAX(J1148,G1149)))</f>
        <v/>
      </c>
      <c r="K1149">
        <f>IF(OR(G1149="",J1149=""),"",G1149/J1149-1)</f>
        <v/>
      </c>
    </row>
    <row r="1150">
      <c r="A1150" s="14">
        <f>原始数据_周度!A1150</f>
        <v/>
      </c>
      <c r="B1150" s="15">
        <f>原始数据_周度!B1150</f>
        <v/>
      </c>
      <c r="C1150" s="15">
        <f>IFERROR(B1150/B1149-1,"")</f>
        <v/>
      </c>
      <c r="D1150" s="15">
        <f>IFERROR(评分与状态_周度!F1166,"")</f>
        <v/>
      </c>
      <c r="E1150" s="15">
        <f>IF(OR(D1150="",C1150=""),"",D1150*C1150)</f>
        <v/>
      </c>
      <c r="F1150" s="15">
        <f>IF(E1150="","",IF(F1149="",1,F1149*(1+E1150)))</f>
        <v/>
      </c>
      <c r="G1150" s="15">
        <f>IF(E1150="","",IF(G1149="",1,G1149*(1+C1150)))</f>
        <v/>
      </c>
      <c r="H1150" s="15">
        <f>IF(F1150="","",IF(H1149="",F1150,MAX(H1149,F1150)))</f>
        <v/>
      </c>
      <c r="I1150">
        <f>IF(OR(F1150="",H1150=""),"",F1150/H1150-1)</f>
        <v/>
      </c>
      <c r="J1150">
        <f>IF(G1150="","",IF(J1149="",G1150,MAX(J1149,G1150)))</f>
        <v/>
      </c>
      <c r="K1150">
        <f>IF(OR(G1150="",J1150=""),"",G1150/J1150-1)</f>
        <v/>
      </c>
    </row>
    <row r="1151">
      <c r="A1151" s="14">
        <f>原始数据_周度!A1151</f>
        <v/>
      </c>
      <c r="B1151" s="15">
        <f>原始数据_周度!B1151</f>
        <v/>
      </c>
      <c r="C1151" s="15">
        <f>IFERROR(B1151/B1150-1,"")</f>
        <v/>
      </c>
      <c r="D1151" s="15">
        <f>IFERROR(评分与状态_周度!F1167,"")</f>
        <v/>
      </c>
      <c r="E1151" s="15">
        <f>IF(OR(D1151="",C1151=""),"",D1151*C1151)</f>
        <v/>
      </c>
      <c r="F1151" s="15">
        <f>IF(E1151="","",IF(F1150="",1,F1150*(1+E1151)))</f>
        <v/>
      </c>
      <c r="G1151" s="15">
        <f>IF(E1151="","",IF(G1150="",1,G1150*(1+C1151)))</f>
        <v/>
      </c>
      <c r="H1151" s="15">
        <f>IF(F1151="","",IF(H1150="",F1151,MAX(H1150,F1151)))</f>
        <v/>
      </c>
      <c r="I1151">
        <f>IF(OR(F1151="",H1151=""),"",F1151/H1151-1)</f>
        <v/>
      </c>
      <c r="J1151">
        <f>IF(G1151="","",IF(J1150="",G1151,MAX(J1150,G1151)))</f>
        <v/>
      </c>
      <c r="K1151">
        <f>IF(OR(G1151="",J1151=""),"",G1151/J1151-1)</f>
        <v/>
      </c>
    </row>
    <row r="1152">
      <c r="A1152" s="14">
        <f>原始数据_周度!A1152</f>
        <v/>
      </c>
      <c r="B1152" s="15">
        <f>原始数据_周度!B1152</f>
        <v/>
      </c>
      <c r="C1152" s="15">
        <f>IFERROR(B1152/B1151-1,"")</f>
        <v/>
      </c>
      <c r="D1152" s="15">
        <f>IFERROR(评分与状态_周度!F1168,"")</f>
        <v/>
      </c>
      <c r="E1152" s="15">
        <f>IF(OR(D1152="",C1152=""),"",D1152*C1152)</f>
        <v/>
      </c>
      <c r="F1152" s="15">
        <f>IF(E1152="","",IF(F1151="",1,F1151*(1+E1152)))</f>
        <v/>
      </c>
      <c r="G1152" s="15">
        <f>IF(E1152="","",IF(G1151="",1,G1151*(1+C1152)))</f>
        <v/>
      </c>
      <c r="H1152" s="15">
        <f>IF(F1152="","",IF(H1151="",F1152,MAX(H1151,F1152)))</f>
        <v/>
      </c>
      <c r="I1152">
        <f>IF(OR(F1152="",H1152=""),"",F1152/H1152-1)</f>
        <v/>
      </c>
      <c r="J1152">
        <f>IF(G1152="","",IF(J1151="",G1152,MAX(J1151,G1152)))</f>
        <v/>
      </c>
      <c r="K1152">
        <f>IF(OR(G1152="",J1152=""),"",G1152/J1152-1)</f>
        <v/>
      </c>
    </row>
    <row r="1153">
      <c r="A1153" s="14">
        <f>原始数据_周度!A1153</f>
        <v/>
      </c>
      <c r="B1153" s="15">
        <f>原始数据_周度!B1153</f>
        <v/>
      </c>
      <c r="C1153" s="15">
        <f>IFERROR(B1153/B1152-1,"")</f>
        <v/>
      </c>
      <c r="D1153" s="15">
        <f>IFERROR(评分与状态_周度!F1169,"")</f>
        <v/>
      </c>
      <c r="E1153" s="15">
        <f>IF(OR(D1153="",C1153=""),"",D1153*C1153)</f>
        <v/>
      </c>
      <c r="F1153" s="15">
        <f>IF(E1153="","",IF(F1152="",1,F1152*(1+E1153)))</f>
        <v/>
      </c>
      <c r="G1153" s="15">
        <f>IF(E1153="","",IF(G1152="",1,G1152*(1+C1153)))</f>
        <v/>
      </c>
      <c r="H1153" s="15">
        <f>IF(F1153="","",IF(H1152="",F1153,MAX(H1152,F1153)))</f>
        <v/>
      </c>
      <c r="I1153">
        <f>IF(OR(F1153="",H1153=""),"",F1153/H1153-1)</f>
        <v/>
      </c>
      <c r="J1153">
        <f>IF(G1153="","",IF(J1152="",G1153,MAX(J1152,G1153)))</f>
        <v/>
      </c>
      <c r="K1153">
        <f>IF(OR(G1153="",J1153=""),"",G1153/J1153-1)</f>
        <v/>
      </c>
    </row>
    <row r="1154">
      <c r="A1154" s="14">
        <f>原始数据_周度!A1154</f>
        <v/>
      </c>
      <c r="B1154" s="15">
        <f>原始数据_周度!B1154</f>
        <v/>
      </c>
      <c r="C1154" s="15">
        <f>IFERROR(B1154/B1153-1,"")</f>
        <v/>
      </c>
      <c r="D1154" s="15">
        <f>IFERROR(评分与状态_周度!F1170,"")</f>
        <v/>
      </c>
      <c r="E1154" s="15">
        <f>IF(OR(D1154="",C1154=""),"",D1154*C1154)</f>
        <v/>
      </c>
      <c r="F1154" s="15">
        <f>IF(E1154="","",IF(F1153="",1,F1153*(1+E1154)))</f>
        <v/>
      </c>
      <c r="G1154" s="15">
        <f>IF(E1154="","",IF(G1153="",1,G1153*(1+C1154)))</f>
        <v/>
      </c>
      <c r="H1154" s="15">
        <f>IF(F1154="","",IF(H1153="",F1154,MAX(H1153,F1154)))</f>
        <v/>
      </c>
      <c r="I1154">
        <f>IF(OR(F1154="",H1154=""),"",F1154/H1154-1)</f>
        <v/>
      </c>
      <c r="J1154">
        <f>IF(G1154="","",IF(J1153="",G1154,MAX(J1153,G1154)))</f>
        <v/>
      </c>
      <c r="K1154">
        <f>IF(OR(G1154="",J1154=""),"",G1154/J1154-1)</f>
        <v/>
      </c>
    </row>
    <row r="1155">
      <c r="A1155" s="14">
        <f>原始数据_周度!A1155</f>
        <v/>
      </c>
      <c r="B1155" s="15">
        <f>原始数据_周度!B1155</f>
        <v/>
      </c>
      <c r="C1155" s="15">
        <f>IFERROR(B1155/B1154-1,"")</f>
        <v/>
      </c>
      <c r="D1155" s="15">
        <f>IFERROR(评分与状态_周度!F1171,"")</f>
        <v/>
      </c>
      <c r="E1155" s="15">
        <f>IF(OR(D1155="",C1155=""),"",D1155*C1155)</f>
        <v/>
      </c>
      <c r="F1155" s="15">
        <f>IF(E1155="","",IF(F1154="",1,F1154*(1+E1155)))</f>
        <v/>
      </c>
      <c r="G1155" s="15">
        <f>IF(E1155="","",IF(G1154="",1,G1154*(1+C1155)))</f>
        <v/>
      </c>
      <c r="H1155" s="15">
        <f>IF(F1155="","",IF(H1154="",F1155,MAX(H1154,F1155)))</f>
        <v/>
      </c>
      <c r="I1155">
        <f>IF(OR(F1155="",H1155=""),"",F1155/H1155-1)</f>
        <v/>
      </c>
      <c r="J1155">
        <f>IF(G1155="","",IF(J1154="",G1155,MAX(J1154,G1155)))</f>
        <v/>
      </c>
      <c r="K1155">
        <f>IF(OR(G1155="",J1155=""),"",G1155/J1155-1)</f>
        <v/>
      </c>
    </row>
    <row r="1156">
      <c r="A1156" s="14">
        <f>原始数据_周度!A1156</f>
        <v/>
      </c>
      <c r="B1156" s="15">
        <f>原始数据_周度!B1156</f>
        <v/>
      </c>
      <c r="C1156" s="15">
        <f>IFERROR(B1156/B1155-1,"")</f>
        <v/>
      </c>
      <c r="D1156" s="15">
        <f>IFERROR(评分与状态_周度!F1172,"")</f>
        <v/>
      </c>
      <c r="E1156" s="15">
        <f>IF(OR(D1156="",C1156=""),"",D1156*C1156)</f>
        <v/>
      </c>
      <c r="F1156" s="15">
        <f>IF(E1156="","",IF(F1155="",1,F1155*(1+E1156)))</f>
        <v/>
      </c>
      <c r="G1156" s="15">
        <f>IF(E1156="","",IF(G1155="",1,G1155*(1+C1156)))</f>
        <v/>
      </c>
      <c r="H1156" s="15">
        <f>IF(F1156="","",IF(H1155="",F1156,MAX(H1155,F1156)))</f>
        <v/>
      </c>
      <c r="I1156">
        <f>IF(OR(F1156="",H1156=""),"",F1156/H1156-1)</f>
        <v/>
      </c>
      <c r="J1156">
        <f>IF(G1156="","",IF(J1155="",G1156,MAX(J1155,G1156)))</f>
        <v/>
      </c>
      <c r="K1156">
        <f>IF(OR(G1156="",J1156=""),"",G1156/J1156-1)</f>
        <v/>
      </c>
    </row>
    <row r="1157">
      <c r="A1157" s="14">
        <f>原始数据_周度!A1157</f>
        <v/>
      </c>
      <c r="B1157" s="15">
        <f>原始数据_周度!B1157</f>
        <v/>
      </c>
      <c r="C1157" s="15">
        <f>IFERROR(B1157/B1156-1,"")</f>
        <v/>
      </c>
      <c r="D1157" s="15">
        <f>IFERROR(评分与状态_周度!F1173,"")</f>
        <v/>
      </c>
      <c r="E1157" s="15">
        <f>IF(OR(D1157="",C1157=""),"",D1157*C1157)</f>
        <v/>
      </c>
      <c r="F1157" s="15">
        <f>IF(E1157="","",IF(F1156="",1,F1156*(1+E1157)))</f>
        <v/>
      </c>
      <c r="G1157" s="15">
        <f>IF(E1157="","",IF(G1156="",1,G1156*(1+C1157)))</f>
        <v/>
      </c>
      <c r="H1157" s="15">
        <f>IF(F1157="","",IF(H1156="",F1157,MAX(H1156,F1157)))</f>
        <v/>
      </c>
      <c r="I1157">
        <f>IF(OR(F1157="",H1157=""),"",F1157/H1157-1)</f>
        <v/>
      </c>
      <c r="J1157">
        <f>IF(G1157="","",IF(J1156="",G1157,MAX(J1156,G1157)))</f>
        <v/>
      </c>
      <c r="K1157">
        <f>IF(OR(G1157="",J1157=""),"",G1157/J1157-1)</f>
        <v/>
      </c>
    </row>
    <row r="1158">
      <c r="A1158" s="14">
        <f>原始数据_周度!A1158</f>
        <v/>
      </c>
      <c r="B1158" s="15">
        <f>原始数据_周度!B1158</f>
        <v/>
      </c>
      <c r="C1158" s="15">
        <f>IFERROR(B1158/B1157-1,"")</f>
        <v/>
      </c>
      <c r="D1158" s="15">
        <f>IFERROR(评分与状态_周度!F1174,"")</f>
        <v/>
      </c>
      <c r="E1158" s="15">
        <f>IF(OR(D1158="",C1158=""),"",D1158*C1158)</f>
        <v/>
      </c>
      <c r="F1158" s="15">
        <f>IF(E1158="","",IF(F1157="",1,F1157*(1+E1158)))</f>
        <v/>
      </c>
      <c r="G1158" s="15">
        <f>IF(E1158="","",IF(G1157="",1,G1157*(1+C1158)))</f>
        <v/>
      </c>
      <c r="H1158" s="15">
        <f>IF(F1158="","",IF(H1157="",F1158,MAX(H1157,F1158)))</f>
        <v/>
      </c>
      <c r="I1158">
        <f>IF(OR(F1158="",H1158=""),"",F1158/H1158-1)</f>
        <v/>
      </c>
      <c r="J1158">
        <f>IF(G1158="","",IF(J1157="",G1158,MAX(J1157,G1158)))</f>
        <v/>
      </c>
      <c r="K1158">
        <f>IF(OR(G1158="",J1158=""),"",G1158/J1158-1)</f>
        <v/>
      </c>
    </row>
    <row r="1159">
      <c r="A1159" s="14">
        <f>原始数据_周度!A1159</f>
        <v/>
      </c>
      <c r="B1159" s="15">
        <f>原始数据_周度!B1159</f>
        <v/>
      </c>
      <c r="C1159" s="15">
        <f>IFERROR(B1159/B1158-1,"")</f>
        <v/>
      </c>
      <c r="D1159" s="15">
        <f>IFERROR(评分与状态_周度!F1175,"")</f>
        <v/>
      </c>
      <c r="E1159" s="15">
        <f>IF(OR(D1159="",C1159=""),"",D1159*C1159)</f>
        <v/>
      </c>
      <c r="F1159" s="15">
        <f>IF(E1159="","",IF(F1158="",1,F1158*(1+E1159)))</f>
        <v/>
      </c>
      <c r="G1159" s="15">
        <f>IF(E1159="","",IF(G1158="",1,G1158*(1+C1159)))</f>
        <v/>
      </c>
      <c r="H1159" s="15">
        <f>IF(F1159="","",IF(H1158="",F1159,MAX(H1158,F1159)))</f>
        <v/>
      </c>
      <c r="I1159">
        <f>IF(OR(F1159="",H1159=""),"",F1159/H1159-1)</f>
        <v/>
      </c>
      <c r="J1159">
        <f>IF(G1159="","",IF(J1158="",G1159,MAX(J1158,G1159)))</f>
        <v/>
      </c>
      <c r="K1159">
        <f>IF(OR(G1159="",J1159=""),"",G1159/J1159-1)</f>
        <v/>
      </c>
    </row>
    <row r="1160">
      <c r="A1160" s="14">
        <f>原始数据_周度!A1160</f>
        <v/>
      </c>
      <c r="B1160" s="15">
        <f>原始数据_周度!B1160</f>
        <v/>
      </c>
      <c r="C1160" s="15">
        <f>IFERROR(B1160/B1159-1,"")</f>
        <v/>
      </c>
      <c r="D1160" s="15">
        <f>IFERROR(评分与状态_周度!F1176,"")</f>
        <v/>
      </c>
      <c r="E1160" s="15">
        <f>IF(OR(D1160="",C1160=""),"",D1160*C1160)</f>
        <v/>
      </c>
      <c r="F1160" s="15">
        <f>IF(E1160="","",IF(F1159="",1,F1159*(1+E1160)))</f>
        <v/>
      </c>
      <c r="G1160" s="15">
        <f>IF(E1160="","",IF(G1159="",1,G1159*(1+C1160)))</f>
        <v/>
      </c>
      <c r="H1160" s="15">
        <f>IF(F1160="","",IF(H1159="",F1160,MAX(H1159,F1160)))</f>
        <v/>
      </c>
      <c r="I1160">
        <f>IF(OR(F1160="",H1160=""),"",F1160/H1160-1)</f>
        <v/>
      </c>
      <c r="J1160">
        <f>IF(G1160="","",IF(J1159="",G1160,MAX(J1159,G1160)))</f>
        <v/>
      </c>
      <c r="K1160">
        <f>IF(OR(G1160="",J1160=""),"",G1160/J1160-1)</f>
        <v/>
      </c>
    </row>
    <row r="1161">
      <c r="A1161" s="14">
        <f>原始数据_周度!A1161</f>
        <v/>
      </c>
      <c r="B1161" s="15">
        <f>原始数据_周度!B1161</f>
        <v/>
      </c>
      <c r="C1161" s="15">
        <f>IFERROR(B1161/B1160-1,"")</f>
        <v/>
      </c>
      <c r="D1161" s="15">
        <f>IFERROR(评分与状态_周度!F1177,"")</f>
        <v/>
      </c>
      <c r="E1161" s="15">
        <f>IF(OR(D1161="",C1161=""),"",D1161*C1161)</f>
        <v/>
      </c>
      <c r="F1161" s="15">
        <f>IF(E1161="","",IF(F1160="",1,F1160*(1+E1161)))</f>
        <v/>
      </c>
      <c r="G1161" s="15">
        <f>IF(E1161="","",IF(G1160="",1,G1160*(1+C1161)))</f>
        <v/>
      </c>
      <c r="H1161" s="15">
        <f>IF(F1161="","",IF(H1160="",F1161,MAX(H1160,F1161)))</f>
        <v/>
      </c>
      <c r="I1161">
        <f>IF(OR(F1161="",H1161=""),"",F1161/H1161-1)</f>
        <v/>
      </c>
      <c r="J1161">
        <f>IF(G1161="","",IF(J1160="",G1161,MAX(J1160,G1161)))</f>
        <v/>
      </c>
      <c r="K1161">
        <f>IF(OR(G1161="",J1161=""),"",G1161/J1161-1)</f>
        <v/>
      </c>
    </row>
    <row r="1162">
      <c r="A1162" s="14">
        <f>原始数据_周度!A1162</f>
        <v/>
      </c>
      <c r="B1162" s="15">
        <f>原始数据_周度!B1162</f>
        <v/>
      </c>
      <c r="C1162" s="15">
        <f>IFERROR(B1162/B1161-1,"")</f>
        <v/>
      </c>
      <c r="D1162" s="15">
        <f>IFERROR(评分与状态_周度!F1178,"")</f>
        <v/>
      </c>
      <c r="E1162" s="15">
        <f>IF(OR(D1162="",C1162=""),"",D1162*C1162)</f>
        <v/>
      </c>
      <c r="F1162" s="15">
        <f>IF(E1162="","",IF(F1161="",1,F1161*(1+E1162)))</f>
        <v/>
      </c>
      <c r="G1162" s="15">
        <f>IF(E1162="","",IF(G1161="",1,G1161*(1+C1162)))</f>
        <v/>
      </c>
      <c r="H1162" s="15">
        <f>IF(F1162="","",IF(H1161="",F1162,MAX(H1161,F1162)))</f>
        <v/>
      </c>
      <c r="I1162">
        <f>IF(OR(F1162="",H1162=""),"",F1162/H1162-1)</f>
        <v/>
      </c>
      <c r="J1162">
        <f>IF(G1162="","",IF(J1161="",G1162,MAX(J1161,G1162)))</f>
        <v/>
      </c>
      <c r="K1162">
        <f>IF(OR(G1162="",J1162=""),"",G1162/J1162-1)</f>
        <v/>
      </c>
    </row>
    <row r="1163">
      <c r="A1163" s="14">
        <f>原始数据_周度!A1163</f>
        <v/>
      </c>
      <c r="B1163" s="15">
        <f>原始数据_周度!B1163</f>
        <v/>
      </c>
      <c r="C1163" s="15">
        <f>IFERROR(B1163/B1162-1,"")</f>
        <v/>
      </c>
      <c r="D1163" s="15">
        <f>IFERROR(评分与状态_周度!F1179,"")</f>
        <v/>
      </c>
      <c r="E1163" s="15">
        <f>IF(OR(D1163="",C1163=""),"",D1163*C1163)</f>
        <v/>
      </c>
      <c r="F1163" s="15">
        <f>IF(E1163="","",IF(F1162="",1,F1162*(1+E1163)))</f>
        <v/>
      </c>
      <c r="G1163" s="15">
        <f>IF(E1163="","",IF(G1162="",1,G1162*(1+C1163)))</f>
        <v/>
      </c>
      <c r="H1163" s="15">
        <f>IF(F1163="","",IF(H1162="",F1163,MAX(H1162,F1163)))</f>
        <v/>
      </c>
      <c r="I1163">
        <f>IF(OR(F1163="",H1163=""),"",F1163/H1163-1)</f>
        <v/>
      </c>
      <c r="J1163">
        <f>IF(G1163="","",IF(J1162="",G1163,MAX(J1162,G1163)))</f>
        <v/>
      </c>
      <c r="K1163">
        <f>IF(OR(G1163="",J1163=""),"",G1163/J1163-1)</f>
        <v/>
      </c>
    </row>
    <row r="1164">
      <c r="A1164" s="14">
        <f>原始数据_周度!A1164</f>
        <v/>
      </c>
      <c r="B1164" s="15">
        <f>原始数据_周度!B1164</f>
        <v/>
      </c>
      <c r="C1164" s="15">
        <f>IFERROR(B1164/B1163-1,"")</f>
        <v/>
      </c>
      <c r="D1164" s="15">
        <f>IFERROR(评分与状态_周度!F1180,"")</f>
        <v/>
      </c>
      <c r="E1164" s="15">
        <f>IF(OR(D1164="",C1164=""),"",D1164*C1164)</f>
        <v/>
      </c>
      <c r="F1164" s="15">
        <f>IF(E1164="","",IF(F1163="",1,F1163*(1+E1164)))</f>
        <v/>
      </c>
      <c r="G1164" s="15">
        <f>IF(E1164="","",IF(G1163="",1,G1163*(1+C1164)))</f>
        <v/>
      </c>
      <c r="H1164" s="15">
        <f>IF(F1164="","",IF(H1163="",F1164,MAX(H1163,F1164)))</f>
        <v/>
      </c>
      <c r="I1164">
        <f>IF(OR(F1164="",H1164=""),"",F1164/H1164-1)</f>
        <v/>
      </c>
      <c r="J1164">
        <f>IF(G1164="","",IF(J1163="",G1164,MAX(J1163,G1164)))</f>
        <v/>
      </c>
      <c r="K1164">
        <f>IF(OR(G1164="",J1164=""),"",G1164/J1164-1)</f>
        <v/>
      </c>
    </row>
    <row r="1165">
      <c r="A1165" s="14">
        <f>原始数据_周度!A1165</f>
        <v/>
      </c>
      <c r="B1165" s="15">
        <f>原始数据_周度!B1165</f>
        <v/>
      </c>
      <c r="C1165" s="15">
        <f>IFERROR(B1165/B1164-1,"")</f>
        <v/>
      </c>
      <c r="D1165" s="15">
        <f>IFERROR(评分与状态_周度!F1181,"")</f>
        <v/>
      </c>
      <c r="E1165" s="15">
        <f>IF(OR(D1165="",C1165=""),"",D1165*C1165)</f>
        <v/>
      </c>
      <c r="F1165" s="15">
        <f>IF(E1165="","",IF(F1164="",1,F1164*(1+E1165)))</f>
        <v/>
      </c>
      <c r="G1165" s="15">
        <f>IF(E1165="","",IF(G1164="",1,G1164*(1+C1165)))</f>
        <v/>
      </c>
      <c r="H1165" s="15">
        <f>IF(F1165="","",IF(H1164="",F1165,MAX(H1164,F1165)))</f>
        <v/>
      </c>
      <c r="I1165">
        <f>IF(OR(F1165="",H1165=""),"",F1165/H1165-1)</f>
        <v/>
      </c>
      <c r="J1165">
        <f>IF(G1165="","",IF(J1164="",G1165,MAX(J1164,G1165)))</f>
        <v/>
      </c>
      <c r="K1165">
        <f>IF(OR(G1165="",J1165=""),"",G1165/J1165-1)</f>
        <v/>
      </c>
    </row>
    <row r="1166">
      <c r="A1166" s="14">
        <f>原始数据_周度!A1166</f>
        <v/>
      </c>
      <c r="B1166" s="15">
        <f>原始数据_周度!B1166</f>
        <v/>
      </c>
      <c r="C1166" s="15">
        <f>IFERROR(B1166/B1165-1,"")</f>
        <v/>
      </c>
      <c r="D1166" s="15">
        <f>IFERROR(评分与状态_周度!F1182,"")</f>
        <v/>
      </c>
      <c r="E1166" s="15">
        <f>IF(OR(D1166="",C1166=""),"",D1166*C1166)</f>
        <v/>
      </c>
      <c r="F1166" s="15">
        <f>IF(E1166="","",IF(F1165="",1,F1165*(1+E1166)))</f>
        <v/>
      </c>
      <c r="G1166" s="15">
        <f>IF(E1166="","",IF(G1165="",1,G1165*(1+C1166)))</f>
        <v/>
      </c>
      <c r="H1166" s="15">
        <f>IF(F1166="","",IF(H1165="",F1166,MAX(H1165,F1166)))</f>
        <v/>
      </c>
      <c r="I1166">
        <f>IF(OR(F1166="",H1166=""),"",F1166/H1166-1)</f>
        <v/>
      </c>
      <c r="J1166">
        <f>IF(G1166="","",IF(J1165="",G1166,MAX(J1165,G1166)))</f>
        <v/>
      </c>
      <c r="K1166">
        <f>IF(OR(G1166="",J1166=""),"",G1166/J1166-1)</f>
        <v/>
      </c>
    </row>
    <row r="1167">
      <c r="A1167" s="14">
        <f>原始数据_周度!A1167</f>
        <v/>
      </c>
      <c r="B1167" s="15">
        <f>原始数据_周度!B1167</f>
        <v/>
      </c>
      <c r="C1167" s="15">
        <f>IFERROR(B1167/B1166-1,"")</f>
        <v/>
      </c>
      <c r="D1167" s="15">
        <f>IFERROR(评分与状态_周度!F1183,"")</f>
        <v/>
      </c>
      <c r="E1167" s="15">
        <f>IF(OR(D1167="",C1167=""),"",D1167*C1167)</f>
        <v/>
      </c>
      <c r="F1167" s="15">
        <f>IF(E1167="","",IF(F1166="",1,F1166*(1+E1167)))</f>
        <v/>
      </c>
      <c r="G1167" s="15">
        <f>IF(E1167="","",IF(G1166="",1,G1166*(1+C1167)))</f>
        <v/>
      </c>
      <c r="H1167" s="15">
        <f>IF(F1167="","",IF(H1166="",F1167,MAX(H1166,F1167)))</f>
        <v/>
      </c>
      <c r="I1167">
        <f>IF(OR(F1167="",H1167=""),"",F1167/H1167-1)</f>
        <v/>
      </c>
      <c r="J1167">
        <f>IF(G1167="","",IF(J1166="",G1167,MAX(J1166,G1167)))</f>
        <v/>
      </c>
      <c r="K1167">
        <f>IF(OR(G1167="",J1167=""),"",G1167/J1167-1)</f>
        <v/>
      </c>
    </row>
    <row r="1168">
      <c r="A1168" s="14">
        <f>原始数据_周度!A1168</f>
        <v/>
      </c>
      <c r="B1168" s="15">
        <f>原始数据_周度!B1168</f>
        <v/>
      </c>
      <c r="C1168" s="15">
        <f>IFERROR(B1168/B1167-1,"")</f>
        <v/>
      </c>
      <c r="D1168" s="15">
        <f>IFERROR(评分与状态_周度!F1184,"")</f>
        <v/>
      </c>
      <c r="E1168" s="15">
        <f>IF(OR(D1168="",C1168=""),"",D1168*C1168)</f>
        <v/>
      </c>
      <c r="F1168" s="15">
        <f>IF(E1168="","",IF(F1167="",1,F1167*(1+E1168)))</f>
        <v/>
      </c>
      <c r="G1168" s="15">
        <f>IF(E1168="","",IF(G1167="",1,G1167*(1+C1168)))</f>
        <v/>
      </c>
      <c r="H1168" s="15">
        <f>IF(F1168="","",IF(H1167="",F1168,MAX(H1167,F1168)))</f>
        <v/>
      </c>
      <c r="I1168">
        <f>IF(OR(F1168="",H1168=""),"",F1168/H1168-1)</f>
        <v/>
      </c>
      <c r="J1168">
        <f>IF(G1168="","",IF(J1167="",G1168,MAX(J1167,G1168)))</f>
        <v/>
      </c>
      <c r="K1168">
        <f>IF(OR(G1168="",J1168=""),"",G1168/J1168-1)</f>
        <v/>
      </c>
    </row>
    <row r="1169">
      <c r="A1169" s="14">
        <f>原始数据_周度!A1169</f>
        <v/>
      </c>
      <c r="B1169" s="15">
        <f>原始数据_周度!B1169</f>
        <v/>
      </c>
      <c r="C1169" s="15">
        <f>IFERROR(B1169/B1168-1,"")</f>
        <v/>
      </c>
      <c r="D1169" s="15">
        <f>IFERROR(评分与状态_周度!F1185,"")</f>
        <v/>
      </c>
      <c r="E1169" s="15">
        <f>IF(OR(D1169="",C1169=""),"",D1169*C1169)</f>
        <v/>
      </c>
      <c r="F1169" s="15">
        <f>IF(E1169="","",IF(F1168="",1,F1168*(1+E1169)))</f>
        <v/>
      </c>
      <c r="G1169" s="15">
        <f>IF(E1169="","",IF(G1168="",1,G1168*(1+C1169)))</f>
        <v/>
      </c>
      <c r="H1169" s="15">
        <f>IF(F1169="","",IF(H1168="",F1169,MAX(H1168,F1169)))</f>
        <v/>
      </c>
      <c r="I1169">
        <f>IF(OR(F1169="",H1169=""),"",F1169/H1169-1)</f>
        <v/>
      </c>
      <c r="J1169">
        <f>IF(G1169="","",IF(J1168="",G1169,MAX(J1168,G1169)))</f>
        <v/>
      </c>
      <c r="K1169">
        <f>IF(OR(G1169="",J1169=""),"",G1169/J1169-1)</f>
        <v/>
      </c>
    </row>
    <row r="1170">
      <c r="A1170" s="14">
        <f>原始数据_周度!A1170</f>
        <v/>
      </c>
      <c r="B1170" s="15">
        <f>原始数据_周度!B1170</f>
        <v/>
      </c>
      <c r="C1170" s="15">
        <f>IFERROR(B1170/B1169-1,"")</f>
        <v/>
      </c>
      <c r="D1170" s="15">
        <f>IFERROR(评分与状态_周度!F1186,"")</f>
        <v/>
      </c>
      <c r="E1170" s="15">
        <f>IF(OR(D1170="",C1170=""),"",D1170*C1170)</f>
        <v/>
      </c>
      <c r="F1170" s="15">
        <f>IF(E1170="","",IF(F1169="",1,F1169*(1+E1170)))</f>
        <v/>
      </c>
      <c r="G1170" s="15">
        <f>IF(E1170="","",IF(G1169="",1,G1169*(1+C1170)))</f>
        <v/>
      </c>
      <c r="H1170" s="15">
        <f>IF(F1170="","",IF(H1169="",F1170,MAX(H1169,F1170)))</f>
        <v/>
      </c>
      <c r="I1170">
        <f>IF(OR(F1170="",H1170=""),"",F1170/H1170-1)</f>
        <v/>
      </c>
      <c r="J1170">
        <f>IF(G1170="","",IF(J1169="",G1170,MAX(J1169,G1170)))</f>
        <v/>
      </c>
      <c r="K1170">
        <f>IF(OR(G1170="",J1170=""),"",G1170/J1170-1)</f>
        <v/>
      </c>
    </row>
    <row r="1171">
      <c r="A1171" s="14">
        <f>原始数据_周度!A1171</f>
        <v/>
      </c>
      <c r="B1171" s="15">
        <f>原始数据_周度!B1171</f>
        <v/>
      </c>
      <c r="C1171" s="15">
        <f>IFERROR(B1171/B1170-1,"")</f>
        <v/>
      </c>
      <c r="D1171" s="15">
        <f>IFERROR(评分与状态_周度!F1187,"")</f>
        <v/>
      </c>
      <c r="E1171" s="15">
        <f>IF(OR(D1171="",C1171=""),"",D1171*C1171)</f>
        <v/>
      </c>
      <c r="F1171" s="15">
        <f>IF(E1171="","",IF(F1170="",1,F1170*(1+E1171)))</f>
        <v/>
      </c>
      <c r="G1171" s="15">
        <f>IF(E1171="","",IF(G1170="",1,G1170*(1+C1171)))</f>
        <v/>
      </c>
      <c r="H1171" s="15">
        <f>IF(F1171="","",IF(H1170="",F1171,MAX(H1170,F1171)))</f>
        <v/>
      </c>
      <c r="I1171">
        <f>IF(OR(F1171="",H1171=""),"",F1171/H1171-1)</f>
        <v/>
      </c>
      <c r="J1171">
        <f>IF(G1171="","",IF(J1170="",G1171,MAX(J1170,G1171)))</f>
        <v/>
      </c>
      <c r="K1171">
        <f>IF(OR(G1171="",J1171=""),"",G1171/J1171-1)</f>
        <v/>
      </c>
    </row>
    <row r="1172">
      <c r="A1172" s="14">
        <f>原始数据_周度!A1172</f>
        <v/>
      </c>
      <c r="B1172" s="15">
        <f>原始数据_周度!B1172</f>
        <v/>
      </c>
      <c r="C1172" s="15">
        <f>IFERROR(B1172/B1171-1,"")</f>
        <v/>
      </c>
      <c r="D1172" s="15">
        <f>IFERROR(评分与状态_周度!F1188,"")</f>
        <v/>
      </c>
      <c r="E1172" s="15">
        <f>IF(OR(D1172="",C1172=""),"",D1172*C1172)</f>
        <v/>
      </c>
      <c r="F1172" s="15">
        <f>IF(E1172="","",IF(F1171="",1,F1171*(1+E1172)))</f>
        <v/>
      </c>
      <c r="G1172" s="15">
        <f>IF(E1172="","",IF(G1171="",1,G1171*(1+C1172)))</f>
        <v/>
      </c>
      <c r="H1172" s="15">
        <f>IF(F1172="","",IF(H1171="",F1172,MAX(H1171,F1172)))</f>
        <v/>
      </c>
      <c r="I1172">
        <f>IF(OR(F1172="",H1172=""),"",F1172/H1172-1)</f>
        <v/>
      </c>
      <c r="J1172">
        <f>IF(G1172="","",IF(J1171="",G1172,MAX(J1171,G1172)))</f>
        <v/>
      </c>
      <c r="K1172">
        <f>IF(OR(G1172="",J1172=""),"",G1172/J1172-1)</f>
        <v/>
      </c>
    </row>
    <row r="1173">
      <c r="A1173" s="14">
        <f>原始数据_周度!A1173</f>
        <v/>
      </c>
      <c r="B1173" s="15">
        <f>原始数据_周度!B1173</f>
        <v/>
      </c>
      <c r="C1173" s="15">
        <f>IFERROR(B1173/B1172-1,"")</f>
        <v/>
      </c>
      <c r="D1173" s="15">
        <f>IFERROR(评分与状态_周度!F1189,"")</f>
        <v/>
      </c>
      <c r="E1173" s="15">
        <f>IF(OR(D1173="",C1173=""),"",D1173*C1173)</f>
        <v/>
      </c>
      <c r="F1173" s="15">
        <f>IF(E1173="","",IF(F1172="",1,F1172*(1+E1173)))</f>
        <v/>
      </c>
      <c r="G1173" s="15">
        <f>IF(E1173="","",IF(G1172="",1,G1172*(1+C1173)))</f>
        <v/>
      </c>
      <c r="H1173" s="15">
        <f>IF(F1173="","",IF(H1172="",F1173,MAX(H1172,F1173)))</f>
        <v/>
      </c>
      <c r="I1173">
        <f>IF(OR(F1173="",H1173=""),"",F1173/H1173-1)</f>
        <v/>
      </c>
      <c r="J1173">
        <f>IF(G1173="","",IF(J1172="",G1173,MAX(J1172,G1173)))</f>
        <v/>
      </c>
      <c r="K1173">
        <f>IF(OR(G1173="",J1173=""),"",G1173/J1173-1)</f>
        <v/>
      </c>
    </row>
    <row r="1174">
      <c r="A1174" s="14">
        <f>原始数据_周度!A1174</f>
        <v/>
      </c>
      <c r="B1174" s="15">
        <f>原始数据_周度!B1174</f>
        <v/>
      </c>
      <c r="C1174" s="15">
        <f>IFERROR(B1174/B1173-1,"")</f>
        <v/>
      </c>
      <c r="D1174" s="15">
        <f>IFERROR(评分与状态_周度!F1190,"")</f>
        <v/>
      </c>
      <c r="E1174" s="15">
        <f>IF(OR(D1174="",C1174=""),"",D1174*C1174)</f>
        <v/>
      </c>
      <c r="F1174" s="15">
        <f>IF(E1174="","",IF(F1173="",1,F1173*(1+E1174)))</f>
        <v/>
      </c>
      <c r="G1174" s="15">
        <f>IF(E1174="","",IF(G1173="",1,G1173*(1+C1174)))</f>
        <v/>
      </c>
      <c r="H1174" s="15">
        <f>IF(F1174="","",IF(H1173="",F1174,MAX(H1173,F1174)))</f>
        <v/>
      </c>
      <c r="I1174">
        <f>IF(OR(F1174="",H1174=""),"",F1174/H1174-1)</f>
        <v/>
      </c>
      <c r="J1174">
        <f>IF(G1174="","",IF(J1173="",G1174,MAX(J1173,G1174)))</f>
        <v/>
      </c>
      <c r="K1174">
        <f>IF(OR(G1174="",J1174=""),"",G1174/J1174-1)</f>
        <v/>
      </c>
    </row>
    <row r="1175">
      <c r="A1175" s="14">
        <f>原始数据_周度!A1175</f>
        <v/>
      </c>
      <c r="B1175" s="15">
        <f>原始数据_周度!B1175</f>
        <v/>
      </c>
      <c r="C1175" s="15">
        <f>IFERROR(B1175/B1174-1,"")</f>
        <v/>
      </c>
      <c r="D1175" s="15">
        <f>IFERROR(评分与状态_周度!F1191,"")</f>
        <v/>
      </c>
      <c r="E1175" s="15">
        <f>IF(OR(D1175="",C1175=""),"",D1175*C1175)</f>
        <v/>
      </c>
      <c r="F1175" s="15">
        <f>IF(E1175="","",IF(F1174="",1,F1174*(1+E1175)))</f>
        <v/>
      </c>
      <c r="G1175" s="15">
        <f>IF(E1175="","",IF(G1174="",1,G1174*(1+C1175)))</f>
        <v/>
      </c>
      <c r="H1175" s="15">
        <f>IF(F1175="","",IF(H1174="",F1175,MAX(H1174,F1175)))</f>
        <v/>
      </c>
      <c r="I1175">
        <f>IF(OR(F1175="",H1175=""),"",F1175/H1175-1)</f>
        <v/>
      </c>
      <c r="J1175">
        <f>IF(G1175="","",IF(J1174="",G1175,MAX(J1174,G1175)))</f>
        <v/>
      </c>
      <c r="K1175">
        <f>IF(OR(G1175="",J1175=""),"",G1175/J1175-1)</f>
        <v/>
      </c>
    </row>
    <row r="1176">
      <c r="A1176" s="14">
        <f>原始数据_周度!A1176</f>
        <v/>
      </c>
      <c r="B1176" s="15">
        <f>原始数据_周度!B1176</f>
        <v/>
      </c>
      <c r="C1176" s="15">
        <f>IFERROR(B1176/B1175-1,"")</f>
        <v/>
      </c>
      <c r="D1176" s="15">
        <f>IFERROR(评分与状态_周度!F1192,"")</f>
        <v/>
      </c>
      <c r="E1176" s="15">
        <f>IF(OR(D1176="",C1176=""),"",D1176*C1176)</f>
        <v/>
      </c>
      <c r="F1176" s="15">
        <f>IF(E1176="","",IF(F1175="",1,F1175*(1+E1176)))</f>
        <v/>
      </c>
      <c r="G1176" s="15">
        <f>IF(E1176="","",IF(G1175="",1,G1175*(1+C1176)))</f>
        <v/>
      </c>
      <c r="H1176" s="15">
        <f>IF(F1176="","",IF(H1175="",F1176,MAX(H1175,F1176)))</f>
        <v/>
      </c>
      <c r="I1176">
        <f>IF(OR(F1176="",H1176=""),"",F1176/H1176-1)</f>
        <v/>
      </c>
      <c r="J1176">
        <f>IF(G1176="","",IF(J1175="",G1176,MAX(J1175,G1176)))</f>
        <v/>
      </c>
      <c r="K1176">
        <f>IF(OR(G1176="",J1176=""),"",G1176/J1176-1)</f>
        <v/>
      </c>
    </row>
    <row r="1177">
      <c r="A1177" s="14">
        <f>原始数据_周度!A1177</f>
        <v/>
      </c>
      <c r="B1177" s="15">
        <f>原始数据_周度!B1177</f>
        <v/>
      </c>
      <c r="C1177" s="15">
        <f>IFERROR(B1177/B1176-1,"")</f>
        <v/>
      </c>
      <c r="D1177" s="15">
        <f>IFERROR(评分与状态_周度!F1193,"")</f>
        <v/>
      </c>
      <c r="E1177" s="15">
        <f>IF(OR(D1177="",C1177=""),"",D1177*C1177)</f>
        <v/>
      </c>
      <c r="F1177" s="15">
        <f>IF(E1177="","",IF(F1176="",1,F1176*(1+E1177)))</f>
        <v/>
      </c>
      <c r="G1177" s="15">
        <f>IF(E1177="","",IF(G1176="",1,G1176*(1+C1177)))</f>
        <v/>
      </c>
      <c r="H1177" s="15">
        <f>IF(F1177="","",IF(H1176="",F1177,MAX(H1176,F1177)))</f>
        <v/>
      </c>
      <c r="I1177">
        <f>IF(OR(F1177="",H1177=""),"",F1177/H1177-1)</f>
        <v/>
      </c>
      <c r="J1177">
        <f>IF(G1177="","",IF(J1176="",G1177,MAX(J1176,G1177)))</f>
        <v/>
      </c>
      <c r="K1177">
        <f>IF(OR(G1177="",J1177=""),"",G1177/J1177-1)</f>
        <v/>
      </c>
    </row>
    <row r="1178">
      <c r="A1178" s="14">
        <f>原始数据_周度!A1178</f>
        <v/>
      </c>
      <c r="B1178" s="15">
        <f>原始数据_周度!B1178</f>
        <v/>
      </c>
      <c r="C1178" s="15">
        <f>IFERROR(B1178/B1177-1,"")</f>
        <v/>
      </c>
      <c r="D1178" s="15">
        <f>IFERROR(评分与状态_周度!F1194,"")</f>
        <v/>
      </c>
      <c r="E1178" s="15">
        <f>IF(OR(D1178="",C1178=""),"",D1178*C1178)</f>
        <v/>
      </c>
      <c r="F1178" s="15">
        <f>IF(E1178="","",IF(F1177="",1,F1177*(1+E1178)))</f>
        <v/>
      </c>
      <c r="G1178" s="15">
        <f>IF(E1178="","",IF(G1177="",1,G1177*(1+C1178)))</f>
        <v/>
      </c>
      <c r="H1178" s="15">
        <f>IF(F1178="","",IF(H1177="",F1178,MAX(H1177,F1178)))</f>
        <v/>
      </c>
      <c r="I1178">
        <f>IF(OR(F1178="",H1178=""),"",F1178/H1178-1)</f>
        <v/>
      </c>
      <c r="J1178">
        <f>IF(G1178="","",IF(J1177="",G1178,MAX(J1177,G1178)))</f>
        <v/>
      </c>
      <c r="K1178">
        <f>IF(OR(G1178="",J1178=""),"",G1178/J1178-1)</f>
        <v/>
      </c>
    </row>
    <row r="1179">
      <c r="A1179" s="14">
        <f>原始数据_周度!A1179</f>
        <v/>
      </c>
      <c r="B1179" s="15">
        <f>原始数据_周度!B1179</f>
        <v/>
      </c>
      <c r="C1179" s="15">
        <f>IFERROR(B1179/B1178-1,"")</f>
        <v/>
      </c>
      <c r="D1179" s="15">
        <f>IFERROR(评分与状态_周度!F1195,"")</f>
        <v/>
      </c>
      <c r="E1179" s="15">
        <f>IF(OR(D1179="",C1179=""),"",D1179*C1179)</f>
        <v/>
      </c>
      <c r="F1179" s="15">
        <f>IF(E1179="","",IF(F1178="",1,F1178*(1+E1179)))</f>
        <v/>
      </c>
      <c r="G1179" s="15">
        <f>IF(E1179="","",IF(G1178="",1,G1178*(1+C1179)))</f>
        <v/>
      </c>
      <c r="H1179" s="15">
        <f>IF(F1179="","",IF(H1178="",F1179,MAX(H1178,F1179)))</f>
        <v/>
      </c>
      <c r="I1179">
        <f>IF(OR(F1179="",H1179=""),"",F1179/H1179-1)</f>
        <v/>
      </c>
      <c r="J1179">
        <f>IF(G1179="","",IF(J1178="",G1179,MAX(J1178,G1179)))</f>
        <v/>
      </c>
      <c r="K1179">
        <f>IF(OR(G1179="",J1179=""),"",G1179/J1179-1)</f>
        <v/>
      </c>
    </row>
    <row r="1180">
      <c r="A1180" s="14">
        <f>原始数据_周度!A1180</f>
        <v/>
      </c>
      <c r="B1180" s="15">
        <f>原始数据_周度!B1180</f>
        <v/>
      </c>
      <c r="C1180" s="15">
        <f>IFERROR(B1180/B1179-1,"")</f>
        <v/>
      </c>
      <c r="D1180" s="15">
        <f>IFERROR(评分与状态_周度!F1196,"")</f>
        <v/>
      </c>
      <c r="E1180" s="15">
        <f>IF(OR(D1180="",C1180=""),"",D1180*C1180)</f>
        <v/>
      </c>
      <c r="F1180" s="15">
        <f>IF(E1180="","",IF(F1179="",1,F1179*(1+E1180)))</f>
        <v/>
      </c>
      <c r="G1180" s="15">
        <f>IF(E1180="","",IF(G1179="",1,G1179*(1+C1180)))</f>
        <v/>
      </c>
      <c r="H1180" s="15">
        <f>IF(F1180="","",IF(H1179="",F1180,MAX(H1179,F1180)))</f>
        <v/>
      </c>
      <c r="I1180">
        <f>IF(OR(F1180="",H1180=""),"",F1180/H1180-1)</f>
        <v/>
      </c>
      <c r="J1180">
        <f>IF(G1180="","",IF(J1179="",G1180,MAX(J1179,G1180)))</f>
        <v/>
      </c>
      <c r="K1180">
        <f>IF(OR(G1180="",J1180=""),"",G1180/J1180-1)</f>
        <v/>
      </c>
    </row>
    <row r="1181">
      <c r="A1181" s="14">
        <f>原始数据_周度!A1181</f>
        <v/>
      </c>
      <c r="B1181" s="15">
        <f>原始数据_周度!B1181</f>
        <v/>
      </c>
      <c r="C1181" s="15">
        <f>IFERROR(B1181/B1180-1,"")</f>
        <v/>
      </c>
      <c r="D1181" s="15">
        <f>IFERROR(评分与状态_周度!F1197,"")</f>
        <v/>
      </c>
      <c r="E1181" s="15">
        <f>IF(OR(D1181="",C1181=""),"",D1181*C1181)</f>
        <v/>
      </c>
      <c r="F1181" s="15">
        <f>IF(E1181="","",IF(F1180="",1,F1180*(1+E1181)))</f>
        <v/>
      </c>
      <c r="G1181" s="15">
        <f>IF(E1181="","",IF(G1180="",1,G1180*(1+C1181)))</f>
        <v/>
      </c>
      <c r="H1181" s="15">
        <f>IF(F1181="","",IF(H1180="",F1181,MAX(H1180,F1181)))</f>
        <v/>
      </c>
      <c r="I1181">
        <f>IF(OR(F1181="",H1181=""),"",F1181/H1181-1)</f>
        <v/>
      </c>
      <c r="J1181">
        <f>IF(G1181="","",IF(J1180="",G1181,MAX(J1180,G1181)))</f>
        <v/>
      </c>
      <c r="K1181">
        <f>IF(OR(G1181="",J1181=""),"",G1181/J1181-1)</f>
        <v/>
      </c>
    </row>
    <row r="1182">
      <c r="A1182" s="14">
        <f>原始数据_周度!A1182</f>
        <v/>
      </c>
      <c r="B1182" s="15">
        <f>原始数据_周度!B1182</f>
        <v/>
      </c>
      <c r="C1182" s="15">
        <f>IFERROR(B1182/B1181-1,"")</f>
        <v/>
      </c>
      <c r="D1182" s="15">
        <f>IFERROR(评分与状态_周度!F1198,"")</f>
        <v/>
      </c>
      <c r="E1182" s="15">
        <f>IF(OR(D1182="",C1182=""),"",D1182*C1182)</f>
        <v/>
      </c>
      <c r="F1182" s="15">
        <f>IF(E1182="","",IF(F1181="",1,F1181*(1+E1182)))</f>
        <v/>
      </c>
      <c r="G1182" s="15">
        <f>IF(E1182="","",IF(G1181="",1,G1181*(1+C1182)))</f>
        <v/>
      </c>
      <c r="H1182" s="15">
        <f>IF(F1182="","",IF(H1181="",F1182,MAX(H1181,F1182)))</f>
        <v/>
      </c>
      <c r="I1182">
        <f>IF(OR(F1182="",H1182=""),"",F1182/H1182-1)</f>
        <v/>
      </c>
      <c r="J1182">
        <f>IF(G1182="","",IF(J1181="",G1182,MAX(J1181,G1182)))</f>
        <v/>
      </c>
      <c r="K1182">
        <f>IF(OR(G1182="",J1182=""),"",G1182/J1182-1)</f>
        <v/>
      </c>
    </row>
    <row r="1183">
      <c r="A1183" s="14">
        <f>原始数据_周度!A1183</f>
        <v/>
      </c>
      <c r="B1183" s="15">
        <f>原始数据_周度!B1183</f>
        <v/>
      </c>
      <c r="C1183" s="15">
        <f>IFERROR(B1183/B1182-1,"")</f>
        <v/>
      </c>
      <c r="D1183" s="15">
        <f>IFERROR(评分与状态_周度!F1199,"")</f>
        <v/>
      </c>
      <c r="E1183" s="15">
        <f>IF(OR(D1183="",C1183=""),"",D1183*C1183)</f>
        <v/>
      </c>
      <c r="F1183" s="15">
        <f>IF(E1183="","",IF(F1182="",1,F1182*(1+E1183)))</f>
        <v/>
      </c>
      <c r="G1183" s="15">
        <f>IF(E1183="","",IF(G1182="",1,G1182*(1+C1183)))</f>
        <v/>
      </c>
      <c r="H1183" s="15">
        <f>IF(F1183="","",IF(H1182="",F1183,MAX(H1182,F1183)))</f>
        <v/>
      </c>
      <c r="I1183">
        <f>IF(OR(F1183="",H1183=""),"",F1183/H1183-1)</f>
        <v/>
      </c>
      <c r="J1183">
        <f>IF(G1183="","",IF(J1182="",G1183,MAX(J1182,G1183)))</f>
        <v/>
      </c>
      <c r="K1183">
        <f>IF(OR(G1183="",J1183=""),"",G1183/J1183-1)</f>
        <v/>
      </c>
    </row>
    <row r="1184">
      <c r="A1184" s="14">
        <f>原始数据_周度!A1184</f>
        <v/>
      </c>
      <c r="B1184" s="15">
        <f>原始数据_周度!B1184</f>
        <v/>
      </c>
      <c r="C1184" s="15">
        <f>IFERROR(B1184/B1183-1,"")</f>
        <v/>
      </c>
      <c r="D1184" s="15">
        <f>IFERROR(评分与状态_周度!F1200,"")</f>
        <v/>
      </c>
      <c r="E1184" s="15">
        <f>IF(OR(D1184="",C1184=""),"",D1184*C1184)</f>
        <v/>
      </c>
      <c r="F1184" s="15">
        <f>IF(E1184="","",IF(F1183="",1,F1183*(1+E1184)))</f>
        <v/>
      </c>
      <c r="G1184" s="15">
        <f>IF(E1184="","",IF(G1183="",1,G1183*(1+C1184)))</f>
        <v/>
      </c>
      <c r="H1184" s="15">
        <f>IF(F1184="","",IF(H1183="",F1184,MAX(H1183,F1184)))</f>
        <v/>
      </c>
      <c r="I1184">
        <f>IF(OR(F1184="",H1184=""),"",F1184/H1184-1)</f>
        <v/>
      </c>
      <c r="J1184">
        <f>IF(G1184="","",IF(J1183="",G1184,MAX(J1183,G1184)))</f>
        <v/>
      </c>
      <c r="K1184">
        <f>IF(OR(G1184="",J1184=""),"",G1184/J1184-1)</f>
        <v/>
      </c>
    </row>
    <row r="1185">
      <c r="A1185" s="14">
        <f>原始数据_周度!A1185</f>
        <v/>
      </c>
      <c r="B1185" s="15">
        <f>原始数据_周度!B1185</f>
        <v/>
      </c>
      <c r="C1185" s="15">
        <f>IFERROR(B1185/B1184-1,"")</f>
        <v/>
      </c>
      <c r="D1185" s="15">
        <f>IFERROR(评分与状态_周度!F1201,"")</f>
        <v/>
      </c>
      <c r="E1185" s="15">
        <f>IF(OR(D1185="",C1185=""),"",D1185*C1185)</f>
        <v/>
      </c>
      <c r="F1185" s="15">
        <f>IF(E1185="","",IF(F1184="",1,F1184*(1+E1185)))</f>
        <v/>
      </c>
      <c r="G1185" s="15">
        <f>IF(E1185="","",IF(G1184="",1,G1184*(1+C1185)))</f>
        <v/>
      </c>
      <c r="H1185" s="15">
        <f>IF(F1185="","",IF(H1184="",F1185,MAX(H1184,F1185)))</f>
        <v/>
      </c>
      <c r="I1185">
        <f>IF(OR(F1185="",H1185=""),"",F1185/H1185-1)</f>
        <v/>
      </c>
      <c r="J1185">
        <f>IF(G1185="","",IF(J1184="",G1185,MAX(J1184,G1185)))</f>
        <v/>
      </c>
      <c r="K1185">
        <f>IF(OR(G1185="",J1185=""),"",G1185/J1185-1)</f>
        <v/>
      </c>
    </row>
    <row r="1186">
      <c r="A1186" s="14">
        <f>原始数据_周度!A1186</f>
        <v/>
      </c>
      <c r="B1186" s="15">
        <f>原始数据_周度!B1186</f>
        <v/>
      </c>
      <c r="C1186" s="15">
        <f>IFERROR(B1186/B1185-1,"")</f>
        <v/>
      </c>
      <c r="D1186" s="15">
        <f>IFERROR(评分与状态_周度!F1202,"")</f>
        <v/>
      </c>
      <c r="E1186" s="15">
        <f>IF(OR(D1186="",C1186=""),"",D1186*C1186)</f>
        <v/>
      </c>
      <c r="F1186" s="15">
        <f>IF(E1186="","",IF(F1185="",1,F1185*(1+E1186)))</f>
        <v/>
      </c>
      <c r="G1186" s="15">
        <f>IF(E1186="","",IF(G1185="",1,G1185*(1+C1186)))</f>
        <v/>
      </c>
      <c r="H1186" s="15">
        <f>IF(F1186="","",IF(H1185="",F1186,MAX(H1185,F1186)))</f>
        <v/>
      </c>
      <c r="I1186">
        <f>IF(OR(F1186="",H1186=""),"",F1186/H1186-1)</f>
        <v/>
      </c>
      <c r="J1186">
        <f>IF(G1186="","",IF(J1185="",G1186,MAX(J1185,G1186)))</f>
        <v/>
      </c>
      <c r="K1186">
        <f>IF(OR(G1186="",J1186=""),"",G1186/J1186-1)</f>
        <v/>
      </c>
    </row>
    <row r="1187">
      <c r="A1187" s="14">
        <f>原始数据_周度!A1187</f>
        <v/>
      </c>
      <c r="B1187" s="15">
        <f>原始数据_周度!B1187</f>
        <v/>
      </c>
      <c r="C1187" s="15">
        <f>IFERROR(B1187/B1186-1,"")</f>
        <v/>
      </c>
      <c r="D1187" s="15">
        <f>IFERROR(评分与状态_周度!F1203,"")</f>
        <v/>
      </c>
      <c r="E1187" s="15">
        <f>IF(OR(D1187="",C1187=""),"",D1187*C1187)</f>
        <v/>
      </c>
      <c r="F1187" s="15">
        <f>IF(E1187="","",IF(F1186="",1,F1186*(1+E1187)))</f>
        <v/>
      </c>
      <c r="G1187" s="15">
        <f>IF(E1187="","",IF(G1186="",1,G1186*(1+C1187)))</f>
        <v/>
      </c>
      <c r="H1187" s="15">
        <f>IF(F1187="","",IF(H1186="",F1187,MAX(H1186,F1187)))</f>
        <v/>
      </c>
      <c r="I1187">
        <f>IF(OR(F1187="",H1187=""),"",F1187/H1187-1)</f>
        <v/>
      </c>
      <c r="J1187">
        <f>IF(G1187="","",IF(J1186="",G1187,MAX(J1186,G1187)))</f>
        <v/>
      </c>
      <c r="K1187">
        <f>IF(OR(G1187="",J1187=""),"",G1187/J1187-1)</f>
        <v/>
      </c>
    </row>
    <row r="1188">
      <c r="A1188" s="14">
        <f>原始数据_周度!A1188</f>
        <v/>
      </c>
      <c r="B1188" s="15">
        <f>原始数据_周度!B1188</f>
        <v/>
      </c>
      <c r="C1188" s="15">
        <f>IFERROR(B1188/B1187-1,"")</f>
        <v/>
      </c>
      <c r="D1188" s="15">
        <f>IFERROR(评分与状态_周度!F1204,"")</f>
        <v/>
      </c>
      <c r="E1188" s="15">
        <f>IF(OR(D1188="",C1188=""),"",D1188*C1188)</f>
        <v/>
      </c>
      <c r="F1188" s="15">
        <f>IF(E1188="","",IF(F1187="",1,F1187*(1+E1188)))</f>
        <v/>
      </c>
      <c r="G1188" s="15">
        <f>IF(E1188="","",IF(G1187="",1,G1187*(1+C1188)))</f>
        <v/>
      </c>
      <c r="H1188" s="15">
        <f>IF(F1188="","",IF(H1187="",F1188,MAX(H1187,F1188)))</f>
        <v/>
      </c>
      <c r="I1188">
        <f>IF(OR(F1188="",H1188=""),"",F1188/H1188-1)</f>
        <v/>
      </c>
      <c r="J1188">
        <f>IF(G1188="","",IF(J1187="",G1188,MAX(J1187,G1188)))</f>
        <v/>
      </c>
      <c r="K1188">
        <f>IF(OR(G1188="",J1188=""),"",G1188/J1188-1)</f>
        <v/>
      </c>
    </row>
    <row r="1189">
      <c r="A1189" s="14">
        <f>原始数据_周度!A1189</f>
        <v/>
      </c>
      <c r="B1189" s="15">
        <f>原始数据_周度!B1189</f>
        <v/>
      </c>
      <c r="C1189" s="15">
        <f>IFERROR(B1189/B1188-1,"")</f>
        <v/>
      </c>
      <c r="D1189" s="15">
        <f>IFERROR(评分与状态_周度!F1205,"")</f>
        <v/>
      </c>
      <c r="E1189" s="15">
        <f>IF(OR(D1189="",C1189=""),"",D1189*C1189)</f>
        <v/>
      </c>
      <c r="F1189" s="15">
        <f>IF(E1189="","",IF(F1188="",1,F1188*(1+E1189)))</f>
        <v/>
      </c>
      <c r="G1189" s="15">
        <f>IF(E1189="","",IF(G1188="",1,G1188*(1+C1189)))</f>
        <v/>
      </c>
      <c r="H1189" s="15">
        <f>IF(F1189="","",IF(H1188="",F1189,MAX(H1188,F1189)))</f>
        <v/>
      </c>
      <c r="I1189">
        <f>IF(OR(F1189="",H1189=""),"",F1189/H1189-1)</f>
        <v/>
      </c>
      <c r="J1189">
        <f>IF(G1189="","",IF(J1188="",G1189,MAX(J1188,G1189)))</f>
        <v/>
      </c>
      <c r="K1189">
        <f>IF(OR(G1189="",J1189=""),"",G1189/J1189-1)</f>
        <v/>
      </c>
    </row>
    <row r="1190">
      <c r="A1190" s="14">
        <f>原始数据_周度!A1190</f>
        <v/>
      </c>
      <c r="B1190" s="15">
        <f>原始数据_周度!B1190</f>
        <v/>
      </c>
      <c r="C1190" s="15">
        <f>IFERROR(B1190/B1189-1,"")</f>
        <v/>
      </c>
      <c r="D1190" s="15">
        <f>IFERROR(评分与状态_周度!F1206,"")</f>
        <v/>
      </c>
      <c r="E1190" s="15">
        <f>IF(OR(D1190="",C1190=""),"",D1190*C1190)</f>
        <v/>
      </c>
      <c r="F1190" s="15">
        <f>IF(E1190="","",IF(F1189="",1,F1189*(1+E1190)))</f>
        <v/>
      </c>
      <c r="G1190" s="15">
        <f>IF(E1190="","",IF(G1189="",1,G1189*(1+C1190)))</f>
        <v/>
      </c>
      <c r="H1190" s="15">
        <f>IF(F1190="","",IF(H1189="",F1190,MAX(H1189,F1190)))</f>
        <v/>
      </c>
      <c r="I1190">
        <f>IF(OR(F1190="",H1190=""),"",F1190/H1190-1)</f>
        <v/>
      </c>
      <c r="J1190">
        <f>IF(G1190="","",IF(J1189="",G1190,MAX(J1189,G1190)))</f>
        <v/>
      </c>
      <c r="K1190">
        <f>IF(OR(G1190="",J1190=""),"",G1190/J1190-1)</f>
        <v/>
      </c>
    </row>
    <row r="1191">
      <c r="A1191" s="14">
        <f>原始数据_周度!A1191</f>
        <v/>
      </c>
      <c r="B1191" s="15">
        <f>原始数据_周度!B1191</f>
        <v/>
      </c>
      <c r="C1191" s="15">
        <f>IFERROR(B1191/B1190-1,"")</f>
        <v/>
      </c>
      <c r="D1191" s="15">
        <f>IFERROR(评分与状态_周度!F1207,"")</f>
        <v/>
      </c>
      <c r="E1191" s="15">
        <f>IF(OR(D1191="",C1191=""),"",D1191*C1191)</f>
        <v/>
      </c>
      <c r="F1191" s="15">
        <f>IF(E1191="","",IF(F1190="",1,F1190*(1+E1191)))</f>
        <v/>
      </c>
      <c r="G1191" s="15">
        <f>IF(E1191="","",IF(G1190="",1,G1190*(1+C1191)))</f>
        <v/>
      </c>
      <c r="H1191" s="15">
        <f>IF(F1191="","",IF(H1190="",F1191,MAX(H1190,F1191)))</f>
        <v/>
      </c>
      <c r="I1191">
        <f>IF(OR(F1191="",H1191=""),"",F1191/H1191-1)</f>
        <v/>
      </c>
      <c r="J1191">
        <f>IF(G1191="","",IF(J1190="",G1191,MAX(J1190,G1191)))</f>
        <v/>
      </c>
      <c r="K1191">
        <f>IF(OR(G1191="",J1191=""),"",G1191/J1191-1)</f>
        <v/>
      </c>
    </row>
    <row r="1192">
      <c r="A1192" s="14">
        <f>原始数据_周度!A1192</f>
        <v/>
      </c>
      <c r="B1192" s="15">
        <f>原始数据_周度!B1192</f>
        <v/>
      </c>
      <c r="C1192" s="15">
        <f>IFERROR(B1192/B1191-1,"")</f>
        <v/>
      </c>
      <c r="D1192" s="15">
        <f>IFERROR(评分与状态_周度!F1208,"")</f>
        <v/>
      </c>
      <c r="E1192" s="15">
        <f>IF(OR(D1192="",C1192=""),"",D1192*C1192)</f>
        <v/>
      </c>
      <c r="F1192" s="15">
        <f>IF(E1192="","",IF(F1191="",1,F1191*(1+E1192)))</f>
        <v/>
      </c>
      <c r="G1192" s="15">
        <f>IF(E1192="","",IF(G1191="",1,G1191*(1+C1192)))</f>
        <v/>
      </c>
      <c r="H1192" s="15">
        <f>IF(F1192="","",IF(H1191="",F1192,MAX(H1191,F1192)))</f>
        <v/>
      </c>
      <c r="I1192">
        <f>IF(OR(F1192="",H1192=""),"",F1192/H1192-1)</f>
        <v/>
      </c>
      <c r="J1192">
        <f>IF(G1192="","",IF(J1191="",G1192,MAX(J1191,G1192)))</f>
        <v/>
      </c>
      <c r="K1192">
        <f>IF(OR(G1192="",J1192=""),"",G1192/J1192-1)</f>
        <v/>
      </c>
    </row>
    <row r="1193">
      <c r="A1193" s="14">
        <f>原始数据_周度!A1193</f>
        <v/>
      </c>
      <c r="B1193" s="15">
        <f>原始数据_周度!B1193</f>
        <v/>
      </c>
      <c r="C1193" s="15">
        <f>IFERROR(B1193/B1192-1,"")</f>
        <v/>
      </c>
      <c r="D1193" s="15">
        <f>IFERROR(评分与状态_周度!F1209,"")</f>
        <v/>
      </c>
      <c r="E1193" s="15">
        <f>IF(OR(D1193="",C1193=""),"",D1193*C1193)</f>
        <v/>
      </c>
      <c r="F1193" s="15">
        <f>IF(E1193="","",IF(F1192="",1,F1192*(1+E1193)))</f>
        <v/>
      </c>
      <c r="G1193" s="15">
        <f>IF(E1193="","",IF(G1192="",1,G1192*(1+C1193)))</f>
        <v/>
      </c>
      <c r="H1193" s="15">
        <f>IF(F1193="","",IF(H1192="",F1193,MAX(H1192,F1193)))</f>
        <v/>
      </c>
      <c r="I1193">
        <f>IF(OR(F1193="",H1193=""),"",F1193/H1193-1)</f>
        <v/>
      </c>
      <c r="J1193">
        <f>IF(G1193="","",IF(J1192="",G1193,MAX(J1192,G1193)))</f>
        <v/>
      </c>
      <c r="K1193">
        <f>IF(OR(G1193="",J1193=""),"",G1193/J1193-1)</f>
        <v/>
      </c>
    </row>
    <row r="1194">
      <c r="A1194" s="14">
        <f>原始数据_周度!A1194</f>
        <v/>
      </c>
      <c r="B1194" s="15">
        <f>原始数据_周度!B1194</f>
        <v/>
      </c>
      <c r="C1194" s="15">
        <f>IFERROR(B1194/B1193-1,"")</f>
        <v/>
      </c>
      <c r="D1194" s="15">
        <f>IFERROR(评分与状态_周度!F1210,"")</f>
        <v/>
      </c>
      <c r="E1194" s="15">
        <f>IF(OR(D1194="",C1194=""),"",D1194*C1194)</f>
        <v/>
      </c>
      <c r="F1194" s="15">
        <f>IF(E1194="","",IF(F1193="",1,F1193*(1+E1194)))</f>
        <v/>
      </c>
      <c r="G1194" s="15">
        <f>IF(E1194="","",IF(G1193="",1,G1193*(1+C1194)))</f>
        <v/>
      </c>
      <c r="H1194" s="15">
        <f>IF(F1194="","",IF(H1193="",F1194,MAX(H1193,F1194)))</f>
        <v/>
      </c>
      <c r="I1194">
        <f>IF(OR(F1194="",H1194=""),"",F1194/H1194-1)</f>
        <v/>
      </c>
      <c r="J1194">
        <f>IF(G1194="","",IF(J1193="",G1194,MAX(J1193,G1194)))</f>
        <v/>
      </c>
      <c r="K1194">
        <f>IF(OR(G1194="",J1194=""),"",G1194/J1194-1)</f>
        <v/>
      </c>
    </row>
    <row r="1195">
      <c r="A1195" s="14">
        <f>原始数据_周度!A1195</f>
        <v/>
      </c>
      <c r="B1195" s="15">
        <f>原始数据_周度!B1195</f>
        <v/>
      </c>
      <c r="C1195" s="15">
        <f>IFERROR(B1195/B1194-1,"")</f>
        <v/>
      </c>
      <c r="D1195" s="15">
        <f>IFERROR(评分与状态_周度!F1211,"")</f>
        <v/>
      </c>
      <c r="E1195" s="15">
        <f>IF(OR(D1195="",C1195=""),"",D1195*C1195)</f>
        <v/>
      </c>
      <c r="F1195" s="15">
        <f>IF(E1195="","",IF(F1194="",1,F1194*(1+E1195)))</f>
        <v/>
      </c>
      <c r="G1195" s="15">
        <f>IF(E1195="","",IF(G1194="",1,G1194*(1+C1195)))</f>
        <v/>
      </c>
      <c r="H1195" s="15">
        <f>IF(F1195="","",IF(H1194="",F1195,MAX(H1194,F1195)))</f>
        <v/>
      </c>
      <c r="I1195">
        <f>IF(OR(F1195="",H1195=""),"",F1195/H1195-1)</f>
        <v/>
      </c>
      <c r="J1195">
        <f>IF(G1195="","",IF(J1194="",G1195,MAX(J1194,G1195)))</f>
        <v/>
      </c>
      <c r="K1195">
        <f>IF(OR(G1195="",J1195=""),"",G1195/J1195-1)</f>
        <v/>
      </c>
    </row>
    <row r="1196">
      <c r="A1196" s="14">
        <f>原始数据_周度!A1196</f>
        <v/>
      </c>
      <c r="B1196" s="15">
        <f>原始数据_周度!B1196</f>
        <v/>
      </c>
      <c r="C1196" s="15">
        <f>IFERROR(B1196/B1195-1,"")</f>
        <v/>
      </c>
      <c r="D1196" s="15">
        <f>IFERROR(评分与状态_周度!F1212,"")</f>
        <v/>
      </c>
      <c r="E1196" s="15">
        <f>IF(OR(D1196="",C1196=""),"",D1196*C1196)</f>
        <v/>
      </c>
      <c r="F1196" s="15">
        <f>IF(E1196="","",IF(F1195="",1,F1195*(1+E1196)))</f>
        <v/>
      </c>
      <c r="G1196" s="15">
        <f>IF(E1196="","",IF(G1195="",1,G1195*(1+C1196)))</f>
        <v/>
      </c>
      <c r="H1196" s="15">
        <f>IF(F1196="","",IF(H1195="",F1196,MAX(H1195,F1196)))</f>
        <v/>
      </c>
      <c r="I1196">
        <f>IF(OR(F1196="",H1196=""),"",F1196/H1196-1)</f>
        <v/>
      </c>
      <c r="J1196">
        <f>IF(G1196="","",IF(J1195="",G1196,MAX(J1195,G1196)))</f>
        <v/>
      </c>
      <c r="K1196">
        <f>IF(OR(G1196="",J1196=""),"",G1196/J1196-1)</f>
        <v/>
      </c>
    </row>
    <row r="1197">
      <c r="A1197" s="14">
        <f>原始数据_周度!A1197</f>
        <v/>
      </c>
      <c r="B1197" s="15">
        <f>原始数据_周度!B1197</f>
        <v/>
      </c>
      <c r="C1197" s="15">
        <f>IFERROR(B1197/B1196-1,"")</f>
        <v/>
      </c>
      <c r="D1197" s="15">
        <f>IFERROR(评分与状态_周度!F1213,"")</f>
        <v/>
      </c>
      <c r="E1197" s="15">
        <f>IF(OR(D1197="",C1197=""),"",D1197*C1197)</f>
        <v/>
      </c>
      <c r="F1197" s="15">
        <f>IF(E1197="","",IF(F1196="",1,F1196*(1+E1197)))</f>
        <v/>
      </c>
      <c r="G1197" s="15">
        <f>IF(E1197="","",IF(G1196="",1,G1196*(1+C1197)))</f>
        <v/>
      </c>
      <c r="H1197" s="15">
        <f>IF(F1197="","",IF(H1196="",F1197,MAX(H1196,F1197)))</f>
        <v/>
      </c>
      <c r="I1197">
        <f>IF(OR(F1197="",H1197=""),"",F1197/H1197-1)</f>
        <v/>
      </c>
      <c r="J1197">
        <f>IF(G1197="","",IF(J1196="",G1197,MAX(J1196,G1197)))</f>
        <v/>
      </c>
      <c r="K1197">
        <f>IF(OR(G1197="",J1197=""),"",G1197/J1197-1)</f>
        <v/>
      </c>
    </row>
    <row r="1198">
      <c r="A1198" s="14">
        <f>原始数据_周度!A1198</f>
        <v/>
      </c>
      <c r="B1198" s="15">
        <f>原始数据_周度!B1198</f>
        <v/>
      </c>
      <c r="C1198" s="15">
        <f>IFERROR(B1198/B1197-1,"")</f>
        <v/>
      </c>
      <c r="D1198" s="15">
        <f>IFERROR(评分与状态_周度!F1214,"")</f>
        <v/>
      </c>
      <c r="E1198" s="15">
        <f>IF(OR(D1198="",C1198=""),"",D1198*C1198)</f>
        <v/>
      </c>
      <c r="F1198" s="15">
        <f>IF(E1198="","",IF(F1197="",1,F1197*(1+E1198)))</f>
        <v/>
      </c>
      <c r="G1198" s="15">
        <f>IF(E1198="","",IF(G1197="",1,G1197*(1+C1198)))</f>
        <v/>
      </c>
      <c r="H1198" s="15">
        <f>IF(F1198="","",IF(H1197="",F1198,MAX(H1197,F1198)))</f>
        <v/>
      </c>
      <c r="I1198">
        <f>IF(OR(F1198="",H1198=""),"",F1198/H1198-1)</f>
        <v/>
      </c>
      <c r="J1198">
        <f>IF(G1198="","",IF(J1197="",G1198,MAX(J1197,G1198)))</f>
        <v/>
      </c>
      <c r="K1198">
        <f>IF(OR(G1198="",J1198=""),"",G1198/J1198-1)</f>
        <v/>
      </c>
    </row>
    <row r="1199">
      <c r="A1199" s="14">
        <f>原始数据_周度!A1199</f>
        <v/>
      </c>
      <c r="B1199" s="15">
        <f>原始数据_周度!B1199</f>
        <v/>
      </c>
      <c r="C1199" s="15">
        <f>IFERROR(B1199/B1198-1,"")</f>
        <v/>
      </c>
      <c r="D1199" s="15">
        <f>IFERROR(评分与状态_周度!F1215,"")</f>
        <v/>
      </c>
      <c r="E1199" s="15">
        <f>IF(OR(D1199="",C1199=""),"",D1199*C1199)</f>
        <v/>
      </c>
      <c r="F1199" s="15">
        <f>IF(E1199="","",IF(F1198="",1,F1198*(1+E1199)))</f>
        <v/>
      </c>
      <c r="G1199" s="15">
        <f>IF(E1199="","",IF(G1198="",1,G1198*(1+C1199)))</f>
        <v/>
      </c>
      <c r="H1199" s="15">
        <f>IF(F1199="","",IF(H1198="",F1199,MAX(H1198,F1199)))</f>
        <v/>
      </c>
      <c r="I1199">
        <f>IF(OR(F1199="",H1199=""),"",F1199/H1199-1)</f>
        <v/>
      </c>
      <c r="J1199">
        <f>IF(G1199="","",IF(J1198="",G1199,MAX(J1198,G1199)))</f>
        <v/>
      </c>
      <c r="K1199">
        <f>IF(OR(G1199="",J1199=""),"",G1199/J1199-1)</f>
        <v/>
      </c>
    </row>
    <row r="1200">
      <c r="A1200" s="14">
        <f>原始数据_周度!A1200</f>
        <v/>
      </c>
      <c r="B1200" s="15">
        <f>原始数据_周度!B1200</f>
        <v/>
      </c>
      <c r="C1200" s="15">
        <f>IFERROR(B1200/B1199-1,"")</f>
        <v/>
      </c>
      <c r="D1200" s="15">
        <f>IFERROR(评分与状态_周度!F1216,"")</f>
        <v/>
      </c>
      <c r="E1200" s="15">
        <f>IF(OR(D1200="",C1200=""),"",D1200*C1200)</f>
        <v/>
      </c>
      <c r="F1200" s="15">
        <f>IF(E1200="","",IF(F1199="",1,F1199*(1+E1200)))</f>
        <v/>
      </c>
      <c r="G1200" s="15">
        <f>IF(E1200="","",IF(G1199="",1,G1199*(1+C1200)))</f>
        <v/>
      </c>
      <c r="H1200" s="15">
        <f>IF(F1200="","",IF(H1199="",F1200,MAX(H1199,F1200)))</f>
        <v/>
      </c>
      <c r="I1200">
        <f>IF(OR(F1200="",H1200=""),"",F1200/H1200-1)</f>
        <v/>
      </c>
      <c r="J1200">
        <f>IF(G1200="","",IF(J1199="",G1200,MAX(J1199,G1200)))</f>
        <v/>
      </c>
      <c r="K1200">
        <f>IF(OR(G1200="",J1200=""),"",G1200/J1200-1)</f>
        <v/>
      </c>
    </row>
    <row r="1201">
      <c r="A1201" s="14">
        <f>原始数据_周度!A1201</f>
        <v/>
      </c>
      <c r="B1201" s="15">
        <f>原始数据_周度!B1201</f>
        <v/>
      </c>
      <c r="C1201" s="15">
        <f>IFERROR(B1201/B1200-1,"")</f>
        <v/>
      </c>
      <c r="D1201" s="15">
        <f>IFERROR(评分与状态_周度!F1217,"")</f>
        <v/>
      </c>
      <c r="E1201" s="15">
        <f>IF(OR(D1201="",C1201=""),"",D1201*C1201)</f>
        <v/>
      </c>
      <c r="F1201" s="15">
        <f>IF(E1201="","",IF(F1200="",1,F1200*(1+E1201)))</f>
        <v/>
      </c>
      <c r="G1201" s="15">
        <f>IF(E1201="","",IF(G1200="",1,G1200*(1+C1201)))</f>
        <v/>
      </c>
      <c r="H1201" s="15">
        <f>IF(F1201="","",IF(H1200="",F1201,MAX(H1200,F1201)))</f>
        <v/>
      </c>
      <c r="I1201">
        <f>IF(OR(F1201="",H1201=""),"",F1201/H1201-1)</f>
        <v/>
      </c>
      <c r="J1201">
        <f>IF(G1201="","",IF(J1200="",G1201,MAX(J1200,G1201)))</f>
        <v/>
      </c>
      <c r="K1201">
        <f>IF(OR(G1201="",J1201=""),"",G1201/J1201-1)</f>
        <v/>
      </c>
    </row>
    <row r="1202">
      <c r="A1202" s="14">
        <f>原始数据_周度!A1202</f>
        <v/>
      </c>
      <c r="B1202" s="15">
        <f>原始数据_周度!B1202</f>
        <v/>
      </c>
      <c r="C1202" s="15">
        <f>IFERROR(B1202/B1201-1,"")</f>
        <v/>
      </c>
      <c r="D1202" s="15">
        <f>IFERROR(评分与状态_周度!F1218,"")</f>
        <v/>
      </c>
      <c r="E1202" s="15">
        <f>IF(OR(D1202="",C1202=""),"",D1202*C1202)</f>
        <v/>
      </c>
      <c r="F1202" s="15">
        <f>IF(E1202="","",IF(F1201="",1,F1201*(1+E1202)))</f>
        <v/>
      </c>
      <c r="G1202" s="15">
        <f>IF(E1202="","",IF(G1201="",1,G1201*(1+C1202)))</f>
        <v/>
      </c>
      <c r="H1202" s="15">
        <f>IF(F1202="","",IF(H1201="",F1202,MAX(H1201,F1202)))</f>
        <v/>
      </c>
      <c r="I1202">
        <f>IF(OR(F1202="",H1202=""),"",F1202/H1202-1)</f>
        <v/>
      </c>
      <c r="J1202">
        <f>IF(G1202="","",IF(J1201="",G1202,MAX(J1201,G1202)))</f>
        <v/>
      </c>
      <c r="K1202">
        <f>IF(OR(G1202="",J1202=""),"",G1202/J1202-1)</f>
        <v/>
      </c>
    </row>
    <row r="1203">
      <c r="A1203" s="14">
        <f>原始数据_周度!A1203</f>
        <v/>
      </c>
      <c r="B1203" s="15">
        <f>原始数据_周度!B1203</f>
        <v/>
      </c>
      <c r="C1203" s="15">
        <f>IFERROR(B1203/B1202-1,"")</f>
        <v/>
      </c>
      <c r="D1203" s="15">
        <f>IFERROR(评分与状态_周度!F1219,"")</f>
        <v/>
      </c>
      <c r="E1203" s="15">
        <f>IF(OR(D1203="",C1203=""),"",D1203*C1203)</f>
        <v/>
      </c>
      <c r="F1203" s="15">
        <f>IF(E1203="","",IF(F1202="",1,F1202*(1+E1203)))</f>
        <v/>
      </c>
      <c r="G1203" s="15">
        <f>IF(E1203="","",IF(G1202="",1,G1202*(1+C1203)))</f>
        <v/>
      </c>
      <c r="H1203" s="15">
        <f>IF(F1203="","",IF(H1202="",F1203,MAX(H1202,F1203)))</f>
        <v/>
      </c>
      <c r="I1203">
        <f>IF(OR(F1203="",H1203=""),"",F1203/H1203-1)</f>
        <v/>
      </c>
      <c r="J1203">
        <f>IF(G1203="","",IF(J1202="",G1203,MAX(J1202,G1203)))</f>
        <v/>
      </c>
      <c r="K1203">
        <f>IF(OR(G1203="",J1203=""),"",G1203/J1203-1)</f>
        <v/>
      </c>
    </row>
    <row r="1204">
      <c r="A1204" s="14">
        <f>原始数据_周度!A1204</f>
        <v/>
      </c>
      <c r="B1204" s="15">
        <f>原始数据_周度!B1204</f>
        <v/>
      </c>
      <c r="C1204" s="15">
        <f>IFERROR(B1204/B1203-1,"")</f>
        <v/>
      </c>
      <c r="D1204" s="15">
        <f>IFERROR(评分与状态_周度!F1220,"")</f>
        <v/>
      </c>
      <c r="E1204" s="15">
        <f>IF(OR(D1204="",C1204=""),"",D1204*C1204)</f>
        <v/>
      </c>
      <c r="F1204" s="15">
        <f>IF(E1204="","",IF(F1203="",1,F1203*(1+E1204)))</f>
        <v/>
      </c>
      <c r="G1204" s="15">
        <f>IF(E1204="","",IF(G1203="",1,G1203*(1+C1204)))</f>
        <v/>
      </c>
      <c r="H1204" s="15">
        <f>IF(F1204="","",IF(H1203="",F1204,MAX(H1203,F1204)))</f>
        <v/>
      </c>
      <c r="I1204">
        <f>IF(OR(F1204="",H1204=""),"",F1204/H1204-1)</f>
        <v/>
      </c>
      <c r="J1204">
        <f>IF(G1204="","",IF(J1203="",G1204,MAX(J1203,G1204)))</f>
        <v/>
      </c>
      <c r="K1204">
        <f>IF(OR(G1204="",J1204=""),"",G1204/J1204-1)</f>
        <v/>
      </c>
    </row>
    <row r="1205">
      <c r="A1205" s="14">
        <f>原始数据_周度!A1205</f>
        <v/>
      </c>
      <c r="B1205" s="15">
        <f>原始数据_周度!B1205</f>
        <v/>
      </c>
      <c r="C1205" s="15">
        <f>IFERROR(B1205/B1204-1,"")</f>
        <v/>
      </c>
      <c r="D1205" s="15">
        <f>IFERROR(评分与状态_周度!F1221,"")</f>
        <v/>
      </c>
      <c r="E1205" s="15">
        <f>IF(OR(D1205="",C1205=""),"",D1205*C1205)</f>
        <v/>
      </c>
      <c r="F1205" s="15">
        <f>IF(E1205="","",IF(F1204="",1,F1204*(1+E1205)))</f>
        <v/>
      </c>
      <c r="G1205" s="15">
        <f>IF(E1205="","",IF(G1204="",1,G1204*(1+C1205)))</f>
        <v/>
      </c>
      <c r="H1205" s="15">
        <f>IF(F1205="","",IF(H1204="",F1205,MAX(H1204,F1205)))</f>
        <v/>
      </c>
      <c r="I1205">
        <f>IF(OR(F1205="",H1205=""),"",F1205/H1205-1)</f>
        <v/>
      </c>
      <c r="J1205">
        <f>IF(G1205="","",IF(J1204="",G1205,MAX(J1204,G1205)))</f>
        <v/>
      </c>
      <c r="K1205">
        <f>IF(OR(G1205="",J1205=""),"",G1205/J1205-1)</f>
        <v/>
      </c>
    </row>
    <row r="1206">
      <c r="A1206" s="14">
        <f>原始数据_周度!A1206</f>
        <v/>
      </c>
      <c r="B1206" s="15">
        <f>原始数据_周度!B1206</f>
        <v/>
      </c>
      <c r="C1206" s="15">
        <f>IFERROR(B1206/B1205-1,"")</f>
        <v/>
      </c>
      <c r="D1206" s="15">
        <f>IFERROR(评分与状态_周度!F1222,"")</f>
        <v/>
      </c>
      <c r="E1206" s="15">
        <f>IF(OR(D1206="",C1206=""),"",D1206*C1206)</f>
        <v/>
      </c>
      <c r="F1206" s="15">
        <f>IF(E1206="","",IF(F1205="",1,F1205*(1+E1206)))</f>
        <v/>
      </c>
      <c r="G1206" s="15">
        <f>IF(E1206="","",IF(G1205="",1,G1205*(1+C1206)))</f>
        <v/>
      </c>
      <c r="H1206" s="15">
        <f>IF(F1206="","",IF(H1205="",F1206,MAX(H1205,F1206)))</f>
        <v/>
      </c>
      <c r="I1206">
        <f>IF(OR(F1206="",H1206=""),"",F1206/H1206-1)</f>
        <v/>
      </c>
      <c r="J1206">
        <f>IF(G1206="","",IF(J1205="",G1206,MAX(J1205,G1206)))</f>
        <v/>
      </c>
      <c r="K1206">
        <f>IF(OR(G1206="",J1206=""),"",G1206/J1206-1)</f>
        <v/>
      </c>
    </row>
    <row r="1207">
      <c r="A1207" s="14">
        <f>原始数据_周度!A1207</f>
        <v/>
      </c>
      <c r="B1207" s="15">
        <f>原始数据_周度!B1207</f>
        <v/>
      </c>
      <c r="C1207" s="15">
        <f>IFERROR(B1207/B1206-1,"")</f>
        <v/>
      </c>
      <c r="D1207" s="15">
        <f>IFERROR(评分与状态_周度!F1223,"")</f>
        <v/>
      </c>
      <c r="E1207" s="15">
        <f>IF(OR(D1207="",C1207=""),"",D1207*C1207)</f>
        <v/>
      </c>
      <c r="F1207" s="15">
        <f>IF(E1207="","",IF(F1206="",1,F1206*(1+E1207)))</f>
        <v/>
      </c>
      <c r="G1207" s="15">
        <f>IF(E1207="","",IF(G1206="",1,G1206*(1+C1207)))</f>
        <v/>
      </c>
      <c r="H1207" s="15">
        <f>IF(F1207="","",IF(H1206="",F1207,MAX(H1206,F1207)))</f>
        <v/>
      </c>
      <c r="I1207">
        <f>IF(OR(F1207="",H1207=""),"",F1207/H1207-1)</f>
        <v/>
      </c>
      <c r="J1207">
        <f>IF(G1207="","",IF(J1206="",G1207,MAX(J1206,G1207)))</f>
        <v/>
      </c>
      <c r="K1207">
        <f>IF(OR(G1207="",J1207=""),"",G1207/J1207-1)</f>
        <v/>
      </c>
    </row>
    <row r="1208">
      <c r="A1208" s="14">
        <f>原始数据_周度!A1208</f>
        <v/>
      </c>
      <c r="B1208" s="15">
        <f>原始数据_周度!B1208</f>
        <v/>
      </c>
      <c r="C1208" s="15">
        <f>IFERROR(B1208/B1207-1,"")</f>
        <v/>
      </c>
      <c r="D1208" s="15">
        <f>IFERROR(评分与状态_周度!F1224,"")</f>
        <v/>
      </c>
      <c r="E1208" s="15">
        <f>IF(OR(D1208="",C1208=""),"",D1208*C1208)</f>
        <v/>
      </c>
      <c r="F1208" s="15">
        <f>IF(E1208="","",IF(F1207="",1,F1207*(1+E1208)))</f>
        <v/>
      </c>
      <c r="G1208" s="15">
        <f>IF(E1208="","",IF(G1207="",1,G1207*(1+C1208)))</f>
        <v/>
      </c>
      <c r="H1208" s="15">
        <f>IF(F1208="","",IF(H1207="",F1208,MAX(H1207,F1208)))</f>
        <v/>
      </c>
      <c r="I1208">
        <f>IF(OR(F1208="",H1208=""),"",F1208/H1208-1)</f>
        <v/>
      </c>
      <c r="J1208">
        <f>IF(G1208="","",IF(J1207="",G1208,MAX(J1207,G1208)))</f>
        <v/>
      </c>
      <c r="K1208">
        <f>IF(OR(G1208="",J1208=""),"",G1208/J1208-1)</f>
        <v/>
      </c>
    </row>
    <row r="1209">
      <c r="A1209" s="14">
        <f>原始数据_周度!A1209</f>
        <v/>
      </c>
      <c r="B1209" s="15">
        <f>原始数据_周度!B1209</f>
        <v/>
      </c>
      <c r="C1209" s="15">
        <f>IFERROR(B1209/B1208-1,"")</f>
        <v/>
      </c>
      <c r="D1209" s="15">
        <f>IFERROR(评分与状态_周度!F1225,"")</f>
        <v/>
      </c>
      <c r="E1209" s="15">
        <f>IF(OR(D1209="",C1209=""),"",D1209*C1209)</f>
        <v/>
      </c>
      <c r="F1209" s="15">
        <f>IF(E1209="","",IF(F1208="",1,F1208*(1+E1209)))</f>
        <v/>
      </c>
      <c r="G1209" s="15">
        <f>IF(E1209="","",IF(G1208="",1,G1208*(1+C1209)))</f>
        <v/>
      </c>
      <c r="H1209" s="15">
        <f>IF(F1209="","",IF(H1208="",F1209,MAX(H1208,F1209)))</f>
        <v/>
      </c>
      <c r="I1209">
        <f>IF(OR(F1209="",H1209=""),"",F1209/H1209-1)</f>
        <v/>
      </c>
      <c r="J1209">
        <f>IF(G1209="","",IF(J1208="",G1209,MAX(J1208,G1209)))</f>
        <v/>
      </c>
      <c r="K1209">
        <f>IF(OR(G1209="",J1209=""),"",G1209/J1209-1)</f>
        <v/>
      </c>
    </row>
    <row r="1210">
      <c r="A1210" s="14">
        <f>原始数据_周度!A1210</f>
        <v/>
      </c>
      <c r="B1210" s="15">
        <f>原始数据_周度!B1210</f>
        <v/>
      </c>
      <c r="C1210" s="15">
        <f>IFERROR(B1210/B1209-1,"")</f>
        <v/>
      </c>
      <c r="D1210" s="15">
        <f>IFERROR(评分与状态_周度!F1226,"")</f>
        <v/>
      </c>
      <c r="E1210" s="15">
        <f>IF(OR(D1210="",C1210=""),"",D1210*C1210)</f>
        <v/>
      </c>
      <c r="F1210" s="15">
        <f>IF(E1210="","",IF(F1209="",1,F1209*(1+E1210)))</f>
        <v/>
      </c>
      <c r="G1210" s="15">
        <f>IF(E1210="","",IF(G1209="",1,G1209*(1+C1210)))</f>
        <v/>
      </c>
      <c r="H1210" s="15">
        <f>IF(F1210="","",IF(H1209="",F1210,MAX(H1209,F1210)))</f>
        <v/>
      </c>
      <c r="I1210">
        <f>IF(OR(F1210="",H1210=""),"",F1210/H1210-1)</f>
        <v/>
      </c>
      <c r="J1210">
        <f>IF(G1210="","",IF(J1209="",G1210,MAX(J1209,G1210)))</f>
        <v/>
      </c>
      <c r="K1210">
        <f>IF(OR(G1210="",J1210=""),"",G1210/J1210-1)</f>
        <v/>
      </c>
    </row>
    <row r="1211">
      <c r="A1211" s="14">
        <f>原始数据_周度!A1211</f>
        <v/>
      </c>
      <c r="B1211" s="15">
        <f>原始数据_周度!B1211</f>
        <v/>
      </c>
      <c r="C1211" s="15">
        <f>IFERROR(B1211/B1210-1,"")</f>
        <v/>
      </c>
      <c r="D1211" s="15">
        <f>IFERROR(评分与状态_周度!F1227,"")</f>
        <v/>
      </c>
      <c r="E1211" s="15">
        <f>IF(OR(D1211="",C1211=""),"",D1211*C1211)</f>
        <v/>
      </c>
      <c r="F1211" s="15">
        <f>IF(E1211="","",IF(F1210="",1,F1210*(1+E1211)))</f>
        <v/>
      </c>
      <c r="G1211" s="15">
        <f>IF(E1211="","",IF(G1210="",1,G1210*(1+C1211)))</f>
        <v/>
      </c>
      <c r="H1211" s="15">
        <f>IF(F1211="","",IF(H1210="",F1211,MAX(H1210,F1211)))</f>
        <v/>
      </c>
      <c r="I1211">
        <f>IF(OR(F1211="",H1211=""),"",F1211/H1211-1)</f>
        <v/>
      </c>
      <c r="J1211">
        <f>IF(G1211="","",IF(J1210="",G1211,MAX(J1210,G1211)))</f>
        <v/>
      </c>
      <c r="K1211">
        <f>IF(OR(G1211="",J1211=""),"",G1211/J1211-1)</f>
        <v/>
      </c>
    </row>
    <row r="1212">
      <c r="A1212" s="14">
        <f>原始数据_周度!A1212</f>
        <v/>
      </c>
      <c r="B1212" s="15">
        <f>原始数据_周度!B1212</f>
        <v/>
      </c>
      <c r="C1212" s="15">
        <f>IFERROR(B1212/B1211-1,"")</f>
        <v/>
      </c>
      <c r="D1212" s="15">
        <f>IFERROR(评分与状态_周度!F1228,"")</f>
        <v/>
      </c>
      <c r="E1212" s="15">
        <f>IF(OR(D1212="",C1212=""),"",D1212*C1212)</f>
        <v/>
      </c>
      <c r="F1212" s="15">
        <f>IF(E1212="","",IF(F1211="",1,F1211*(1+E1212)))</f>
        <v/>
      </c>
      <c r="G1212" s="15">
        <f>IF(E1212="","",IF(G1211="",1,G1211*(1+C1212)))</f>
        <v/>
      </c>
      <c r="H1212" s="15">
        <f>IF(F1212="","",IF(H1211="",F1212,MAX(H1211,F1212)))</f>
        <v/>
      </c>
      <c r="I1212">
        <f>IF(OR(F1212="",H1212=""),"",F1212/H1212-1)</f>
        <v/>
      </c>
      <c r="J1212">
        <f>IF(G1212="","",IF(J1211="",G1212,MAX(J1211,G1212)))</f>
        <v/>
      </c>
      <c r="K1212">
        <f>IF(OR(G1212="",J1212=""),"",G1212/J1212-1)</f>
        <v/>
      </c>
    </row>
    <row r="1213">
      <c r="A1213" s="14">
        <f>原始数据_周度!A1213</f>
        <v/>
      </c>
      <c r="B1213" s="15">
        <f>原始数据_周度!B1213</f>
        <v/>
      </c>
      <c r="C1213" s="15">
        <f>IFERROR(B1213/B1212-1,"")</f>
        <v/>
      </c>
      <c r="D1213" s="15">
        <f>IFERROR(评分与状态_周度!F1229,"")</f>
        <v/>
      </c>
      <c r="E1213" s="15">
        <f>IF(OR(D1213="",C1213=""),"",D1213*C1213)</f>
        <v/>
      </c>
      <c r="F1213" s="15">
        <f>IF(E1213="","",IF(F1212="",1,F1212*(1+E1213)))</f>
        <v/>
      </c>
      <c r="G1213" s="15">
        <f>IF(E1213="","",IF(G1212="",1,G1212*(1+C1213)))</f>
        <v/>
      </c>
      <c r="H1213" s="15">
        <f>IF(F1213="","",IF(H1212="",F1213,MAX(H1212,F1213)))</f>
        <v/>
      </c>
      <c r="I1213">
        <f>IF(OR(F1213="",H1213=""),"",F1213/H1213-1)</f>
        <v/>
      </c>
      <c r="J1213">
        <f>IF(G1213="","",IF(J1212="",G1213,MAX(J1212,G1213)))</f>
        <v/>
      </c>
      <c r="K1213">
        <f>IF(OR(G1213="",J1213=""),"",G1213/J1213-1)</f>
        <v/>
      </c>
    </row>
    <row r="1214">
      <c r="A1214" s="14">
        <f>原始数据_周度!A1214</f>
        <v/>
      </c>
      <c r="B1214" s="15">
        <f>原始数据_周度!B1214</f>
        <v/>
      </c>
      <c r="C1214" s="15">
        <f>IFERROR(B1214/B1213-1,"")</f>
        <v/>
      </c>
      <c r="D1214" s="15">
        <f>IFERROR(评分与状态_周度!F1230,"")</f>
        <v/>
      </c>
      <c r="E1214" s="15">
        <f>IF(OR(D1214="",C1214=""),"",D1214*C1214)</f>
        <v/>
      </c>
      <c r="F1214" s="15">
        <f>IF(E1214="","",IF(F1213="",1,F1213*(1+E1214)))</f>
        <v/>
      </c>
      <c r="G1214" s="15">
        <f>IF(E1214="","",IF(G1213="",1,G1213*(1+C1214)))</f>
        <v/>
      </c>
      <c r="H1214" s="15">
        <f>IF(F1214="","",IF(H1213="",F1214,MAX(H1213,F1214)))</f>
        <v/>
      </c>
      <c r="I1214">
        <f>IF(OR(F1214="",H1214=""),"",F1214/H1214-1)</f>
        <v/>
      </c>
      <c r="J1214">
        <f>IF(G1214="","",IF(J1213="",G1214,MAX(J1213,G1214)))</f>
        <v/>
      </c>
      <c r="K1214">
        <f>IF(OR(G1214="",J1214=""),"",G1214/J1214-1)</f>
        <v/>
      </c>
    </row>
    <row r="1215">
      <c r="A1215" s="14">
        <f>原始数据_周度!A1215</f>
        <v/>
      </c>
      <c r="B1215" s="15">
        <f>原始数据_周度!B1215</f>
        <v/>
      </c>
      <c r="C1215" s="15">
        <f>IFERROR(B1215/B1214-1,"")</f>
        <v/>
      </c>
      <c r="D1215" s="15">
        <f>IFERROR(评分与状态_周度!F1231,"")</f>
        <v/>
      </c>
      <c r="E1215" s="15">
        <f>IF(OR(D1215="",C1215=""),"",D1215*C1215)</f>
        <v/>
      </c>
      <c r="F1215" s="15">
        <f>IF(E1215="","",IF(F1214="",1,F1214*(1+E1215)))</f>
        <v/>
      </c>
      <c r="G1215" s="15">
        <f>IF(E1215="","",IF(G1214="",1,G1214*(1+C1215)))</f>
        <v/>
      </c>
      <c r="H1215" s="15">
        <f>IF(F1215="","",IF(H1214="",F1215,MAX(H1214,F1215)))</f>
        <v/>
      </c>
      <c r="I1215">
        <f>IF(OR(F1215="",H1215=""),"",F1215/H1215-1)</f>
        <v/>
      </c>
      <c r="J1215">
        <f>IF(G1215="","",IF(J1214="",G1215,MAX(J1214,G1215)))</f>
        <v/>
      </c>
      <c r="K1215">
        <f>IF(OR(G1215="",J1215=""),"",G1215/J1215-1)</f>
        <v/>
      </c>
    </row>
    <row r="1216">
      <c r="A1216" s="14">
        <f>原始数据_周度!A1216</f>
        <v/>
      </c>
      <c r="B1216" s="15">
        <f>原始数据_周度!B1216</f>
        <v/>
      </c>
      <c r="C1216" s="15">
        <f>IFERROR(B1216/B1215-1,"")</f>
        <v/>
      </c>
      <c r="D1216" s="15">
        <f>IFERROR(评分与状态_周度!F1232,"")</f>
        <v/>
      </c>
      <c r="E1216" s="15">
        <f>IF(OR(D1216="",C1216=""),"",D1216*C1216)</f>
        <v/>
      </c>
      <c r="F1216" s="15">
        <f>IF(E1216="","",IF(F1215="",1,F1215*(1+E1216)))</f>
        <v/>
      </c>
      <c r="G1216" s="15">
        <f>IF(E1216="","",IF(G1215="",1,G1215*(1+C1216)))</f>
        <v/>
      </c>
      <c r="H1216" s="15">
        <f>IF(F1216="","",IF(H1215="",F1216,MAX(H1215,F1216)))</f>
        <v/>
      </c>
      <c r="I1216">
        <f>IF(OR(F1216="",H1216=""),"",F1216/H1216-1)</f>
        <v/>
      </c>
      <c r="J1216">
        <f>IF(G1216="","",IF(J1215="",G1216,MAX(J1215,G1216)))</f>
        <v/>
      </c>
      <c r="K1216">
        <f>IF(OR(G1216="",J1216=""),"",G1216/J1216-1)</f>
        <v/>
      </c>
    </row>
    <row r="1217">
      <c r="A1217" s="14">
        <f>原始数据_周度!A1217</f>
        <v/>
      </c>
      <c r="B1217" s="15">
        <f>原始数据_周度!B1217</f>
        <v/>
      </c>
      <c r="C1217" s="15">
        <f>IFERROR(B1217/B1216-1,"")</f>
        <v/>
      </c>
      <c r="D1217" s="15">
        <f>IFERROR(评分与状态_周度!F1233,"")</f>
        <v/>
      </c>
      <c r="E1217" s="15">
        <f>IF(OR(D1217="",C1217=""),"",D1217*C1217)</f>
        <v/>
      </c>
      <c r="F1217" s="15">
        <f>IF(E1217="","",IF(F1216="",1,F1216*(1+E1217)))</f>
        <v/>
      </c>
      <c r="G1217" s="15">
        <f>IF(E1217="","",IF(G1216="",1,G1216*(1+C1217)))</f>
        <v/>
      </c>
      <c r="H1217" s="15">
        <f>IF(F1217="","",IF(H1216="",F1217,MAX(H1216,F1217)))</f>
        <v/>
      </c>
      <c r="I1217">
        <f>IF(OR(F1217="",H1217=""),"",F1217/H1217-1)</f>
        <v/>
      </c>
      <c r="J1217">
        <f>IF(G1217="","",IF(J1216="",G1217,MAX(J1216,G1217)))</f>
        <v/>
      </c>
      <c r="K1217">
        <f>IF(OR(G1217="",J1217=""),"",G1217/J1217-1)</f>
        <v/>
      </c>
    </row>
    <row r="1218">
      <c r="A1218" s="14">
        <f>原始数据_周度!A1218</f>
        <v/>
      </c>
      <c r="B1218" s="15">
        <f>原始数据_周度!B1218</f>
        <v/>
      </c>
      <c r="C1218" s="15">
        <f>IFERROR(B1218/B1217-1,"")</f>
        <v/>
      </c>
      <c r="D1218" s="15">
        <f>IFERROR(评分与状态_周度!F1234,"")</f>
        <v/>
      </c>
      <c r="E1218" s="15">
        <f>IF(OR(D1218="",C1218=""),"",D1218*C1218)</f>
        <v/>
      </c>
      <c r="F1218" s="15">
        <f>IF(E1218="","",IF(F1217="",1,F1217*(1+E1218)))</f>
        <v/>
      </c>
      <c r="G1218" s="15">
        <f>IF(E1218="","",IF(G1217="",1,G1217*(1+C1218)))</f>
        <v/>
      </c>
      <c r="H1218" s="15">
        <f>IF(F1218="","",IF(H1217="",F1218,MAX(H1217,F1218)))</f>
        <v/>
      </c>
      <c r="I1218">
        <f>IF(OR(F1218="",H1218=""),"",F1218/H1218-1)</f>
        <v/>
      </c>
      <c r="J1218">
        <f>IF(G1218="","",IF(J1217="",G1218,MAX(J1217,G1218)))</f>
        <v/>
      </c>
      <c r="K1218">
        <f>IF(OR(G1218="",J1218=""),"",G1218/J1218-1)</f>
        <v/>
      </c>
    </row>
    <row r="1219">
      <c r="A1219" s="14">
        <f>原始数据_周度!A1219</f>
        <v/>
      </c>
      <c r="B1219" s="15">
        <f>原始数据_周度!B1219</f>
        <v/>
      </c>
      <c r="C1219" s="15">
        <f>IFERROR(B1219/B1218-1,"")</f>
        <v/>
      </c>
      <c r="D1219" s="15">
        <f>IFERROR(评分与状态_周度!F1235,"")</f>
        <v/>
      </c>
      <c r="E1219" s="15">
        <f>IF(OR(D1219="",C1219=""),"",D1219*C1219)</f>
        <v/>
      </c>
      <c r="F1219" s="15">
        <f>IF(E1219="","",IF(F1218="",1,F1218*(1+E1219)))</f>
        <v/>
      </c>
      <c r="G1219" s="15">
        <f>IF(E1219="","",IF(G1218="",1,G1218*(1+C1219)))</f>
        <v/>
      </c>
      <c r="H1219" s="15">
        <f>IF(F1219="","",IF(H1218="",F1219,MAX(H1218,F1219)))</f>
        <v/>
      </c>
      <c r="I1219">
        <f>IF(OR(F1219="",H1219=""),"",F1219/H1219-1)</f>
        <v/>
      </c>
      <c r="J1219">
        <f>IF(G1219="","",IF(J1218="",G1219,MAX(J1218,G1219)))</f>
        <v/>
      </c>
      <c r="K1219">
        <f>IF(OR(G1219="",J1219=""),"",G1219/J1219-1)</f>
        <v/>
      </c>
    </row>
    <row r="1220">
      <c r="A1220" s="14">
        <f>原始数据_周度!A1220</f>
        <v/>
      </c>
      <c r="B1220" s="15">
        <f>原始数据_周度!B1220</f>
        <v/>
      </c>
      <c r="C1220" s="15">
        <f>IFERROR(B1220/B1219-1,"")</f>
        <v/>
      </c>
      <c r="D1220" s="15">
        <f>IFERROR(评分与状态_周度!F1236,"")</f>
        <v/>
      </c>
      <c r="E1220" s="15">
        <f>IF(OR(D1220="",C1220=""),"",D1220*C1220)</f>
        <v/>
      </c>
      <c r="F1220" s="15">
        <f>IF(E1220="","",IF(F1219="",1,F1219*(1+E1220)))</f>
        <v/>
      </c>
      <c r="G1220" s="15">
        <f>IF(E1220="","",IF(G1219="",1,G1219*(1+C1220)))</f>
        <v/>
      </c>
      <c r="H1220" s="15">
        <f>IF(F1220="","",IF(H1219="",F1220,MAX(H1219,F1220)))</f>
        <v/>
      </c>
      <c r="I1220">
        <f>IF(OR(F1220="",H1220=""),"",F1220/H1220-1)</f>
        <v/>
      </c>
      <c r="J1220">
        <f>IF(G1220="","",IF(J1219="",G1220,MAX(J1219,G1220)))</f>
        <v/>
      </c>
      <c r="K1220">
        <f>IF(OR(G1220="",J1220=""),"",G1220/J1220-1)</f>
        <v/>
      </c>
    </row>
    <row r="1221">
      <c r="A1221" s="14">
        <f>原始数据_周度!A1221</f>
        <v/>
      </c>
      <c r="B1221" s="15">
        <f>原始数据_周度!B1221</f>
        <v/>
      </c>
      <c r="C1221" s="15">
        <f>IFERROR(B1221/B1220-1,"")</f>
        <v/>
      </c>
      <c r="D1221" s="15">
        <f>IFERROR(评分与状态_周度!F1237,"")</f>
        <v/>
      </c>
      <c r="E1221" s="15">
        <f>IF(OR(D1221="",C1221=""),"",D1221*C1221)</f>
        <v/>
      </c>
      <c r="F1221" s="15">
        <f>IF(E1221="","",IF(F1220="",1,F1220*(1+E1221)))</f>
        <v/>
      </c>
      <c r="G1221" s="15">
        <f>IF(E1221="","",IF(G1220="",1,G1220*(1+C1221)))</f>
        <v/>
      </c>
      <c r="H1221" s="15">
        <f>IF(F1221="","",IF(H1220="",F1221,MAX(H1220,F1221)))</f>
        <v/>
      </c>
      <c r="I1221">
        <f>IF(OR(F1221="",H1221=""),"",F1221/H1221-1)</f>
        <v/>
      </c>
      <c r="J1221">
        <f>IF(G1221="","",IF(J1220="",G1221,MAX(J1220,G1221)))</f>
        <v/>
      </c>
      <c r="K1221">
        <f>IF(OR(G1221="",J1221=""),"",G1221/J1221-1)</f>
        <v/>
      </c>
    </row>
    <row r="1222">
      <c r="A1222" s="14">
        <f>原始数据_周度!A1222</f>
        <v/>
      </c>
      <c r="B1222" s="15">
        <f>原始数据_周度!B1222</f>
        <v/>
      </c>
      <c r="C1222" s="15">
        <f>IFERROR(B1222/B1221-1,"")</f>
        <v/>
      </c>
      <c r="D1222" s="15">
        <f>IFERROR(评分与状态_周度!F1238,"")</f>
        <v/>
      </c>
      <c r="E1222" s="15">
        <f>IF(OR(D1222="",C1222=""),"",D1222*C1222)</f>
        <v/>
      </c>
      <c r="F1222" s="15">
        <f>IF(E1222="","",IF(F1221="",1,F1221*(1+E1222)))</f>
        <v/>
      </c>
      <c r="G1222" s="15">
        <f>IF(E1222="","",IF(G1221="",1,G1221*(1+C1222)))</f>
        <v/>
      </c>
      <c r="H1222" s="15">
        <f>IF(F1222="","",IF(H1221="",F1222,MAX(H1221,F1222)))</f>
        <v/>
      </c>
      <c r="I1222">
        <f>IF(OR(F1222="",H1222=""),"",F1222/H1222-1)</f>
        <v/>
      </c>
      <c r="J1222">
        <f>IF(G1222="","",IF(J1221="",G1222,MAX(J1221,G1222)))</f>
        <v/>
      </c>
      <c r="K1222">
        <f>IF(OR(G1222="",J1222=""),"",G1222/J1222-1)</f>
        <v/>
      </c>
    </row>
    <row r="1223">
      <c r="A1223" s="14">
        <f>原始数据_周度!A1223</f>
        <v/>
      </c>
      <c r="B1223" s="15">
        <f>原始数据_周度!B1223</f>
        <v/>
      </c>
      <c r="C1223" s="15">
        <f>IFERROR(B1223/B1222-1,"")</f>
        <v/>
      </c>
      <c r="D1223" s="15">
        <f>IFERROR(评分与状态_周度!F1239,"")</f>
        <v/>
      </c>
      <c r="E1223" s="15">
        <f>IF(OR(D1223="",C1223=""),"",D1223*C1223)</f>
        <v/>
      </c>
      <c r="F1223" s="15">
        <f>IF(E1223="","",IF(F1222="",1,F1222*(1+E1223)))</f>
        <v/>
      </c>
      <c r="G1223" s="15">
        <f>IF(E1223="","",IF(G1222="",1,G1222*(1+C1223)))</f>
        <v/>
      </c>
      <c r="H1223" s="15">
        <f>IF(F1223="","",IF(H1222="",F1223,MAX(H1222,F1223)))</f>
        <v/>
      </c>
      <c r="I1223">
        <f>IF(OR(F1223="",H1223=""),"",F1223/H1223-1)</f>
        <v/>
      </c>
      <c r="J1223">
        <f>IF(G1223="","",IF(J1222="",G1223,MAX(J1222,G1223)))</f>
        <v/>
      </c>
      <c r="K1223">
        <f>IF(OR(G1223="",J1223=""),"",G1223/J1223-1)</f>
        <v/>
      </c>
    </row>
    <row r="1224">
      <c r="A1224" s="14">
        <f>原始数据_周度!A1224</f>
        <v/>
      </c>
      <c r="B1224" s="15">
        <f>原始数据_周度!B1224</f>
        <v/>
      </c>
      <c r="C1224" s="15">
        <f>IFERROR(B1224/B1223-1,"")</f>
        <v/>
      </c>
      <c r="D1224" s="15">
        <f>IFERROR(评分与状态_周度!F1240,"")</f>
        <v/>
      </c>
      <c r="E1224" s="15">
        <f>IF(OR(D1224="",C1224=""),"",D1224*C1224)</f>
        <v/>
      </c>
      <c r="F1224" s="15">
        <f>IF(E1224="","",IF(F1223="",1,F1223*(1+E1224)))</f>
        <v/>
      </c>
      <c r="G1224" s="15">
        <f>IF(E1224="","",IF(G1223="",1,G1223*(1+C1224)))</f>
        <v/>
      </c>
      <c r="H1224" s="15">
        <f>IF(F1224="","",IF(H1223="",F1224,MAX(H1223,F1224)))</f>
        <v/>
      </c>
      <c r="I1224">
        <f>IF(OR(F1224="",H1224=""),"",F1224/H1224-1)</f>
        <v/>
      </c>
      <c r="J1224">
        <f>IF(G1224="","",IF(J1223="",G1224,MAX(J1223,G1224)))</f>
        <v/>
      </c>
      <c r="K1224">
        <f>IF(OR(G1224="",J1224=""),"",G1224/J1224-1)</f>
        <v/>
      </c>
    </row>
    <row r="1225">
      <c r="A1225" s="14">
        <f>原始数据_周度!A1225</f>
        <v/>
      </c>
      <c r="B1225" s="15">
        <f>原始数据_周度!B1225</f>
        <v/>
      </c>
      <c r="C1225" s="15">
        <f>IFERROR(B1225/B1224-1,"")</f>
        <v/>
      </c>
      <c r="D1225" s="15">
        <f>IFERROR(评分与状态_周度!F1241,"")</f>
        <v/>
      </c>
      <c r="E1225" s="15">
        <f>IF(OR(D1225="",C1225=""),"",D1225*C1225)</f>
        <v/>
      </c>
      <c r="F1225" s="15">
        <f>IF(E1225="","",IF(F1224="",1,F1224*(1+E1225)))</f>
        <v/>
      </c>
      <c r="G1225" s="15">
        <f>IF(E1225="","",IF(G1224="",1,G1224*(1+C1225)))</f>
        <v/>
      </c>
      <c r="H1225" s="15">
        <f>IF(F1225="","",IF(H1224="",F1225,MAX(H1224,F1225)))</f>
        <v/>
      </c>
      <c r="I1225">
        <f>IF(OR(F1225="",H1225=""),"",F1225/H1225-1)</f>
        <v/>
      </c>
      <c r="J1225">
        <f>IF(G1225="","",IF(J1224="",G1225,MAX(J1224,G1225)))</f>
        <v/>
      </c>
      <c r="K1225">
        <f>IF(OR(G1225="",J1225=""),"",G1225/J1225-1)</f>
        <v/>
      </c>
    </row>
    <row r="1226">
      <c r="A1226" s="14">
        <f>原始数据_周度!A1226</f>
        <v/>
      </c>
      <c r="B1226" s="15">
        <f>原始数据_周度!B1226</f>
        <v/>
      </c>
      <c r="C1226" s="15">
        <f>IFERROR(B1226/B1225-1,"")</f>
        <v/>
      </c>
      <c r="D1226" s="15">
        <f>IFERROR(评分与状态_周度!F1242,"")</f>
        <v/>
      </c>
      <c r="E1226" s="15">
        <f>IF(OR(D1226="",C1226=""),"",D1226*C1226)</f>
        <v/>
      </c>
      <c r="F1226" s="15">
        <f>IF(E1226="","",IF(F1225="",1,F1225*(1+E1226)))</f>
        <v/>
      </c>
      <c r="G1226" s="15">
        <f>IF(E1226="","",IF(G1225="",1,G1225*(1+C1226)))</f>
        <v/>
      </c>
      <c r="H1226" s="15">
        <f>IF(F1226="","",IF(H1225="",F1226,MAX(H1225,F1226)))</f>
        <v/>
      </c>
      <c r="I1226">
        <f>IF(OR(F1226="",H1226=""),"",F1226/H1226-1)</f>
        <v/>
      </c>
      <c r="J1226">
        <f>IF(G1226="","",IF(J1225="",G1226,MAX(J1225,G1226)))</f>
        <v/>
      </c>
      <c r="K1226">
        <f>IF(OR(G1226="",J1226=""),"",G1226/J1226-1)</f>
        <v/>
      </c>
    </row>
    <row r="1227">
      <c r="A1227" s="14">
        <f>原始数据_周度!A1227</f>
        <v/>
      </c>
      <c r="B1227" s="15">
        <f>原始数据_周度!B1227</f>
        <v/>
      </c>
      <c r="C1227" s="15">
        <f>IFERROR(B1227/B1226-1,"")</f>
        <v/>
      </c>
      <c r="D1227" s="15">
        <f>IFERROR(评分与状态_周度!F1243,"")</f>
        <v/>
      </c>
      <c r="E1227" s="15">
        <f>IF(OR(D1227="",C1227=""),"",D1227*C1227)</f>
        <v/>
      </c>
      <c r="F1227" s="15">
        <f>IF(E1227="","",IF(F1226="",1,F1226*(1+E1227)))</f>
        <v/>
      </c>
      <c r="G1227" s="15">
        <f>IF(E1227="","",IF(G1226="",1,G1226*(1+C1227)))</f>
        <v/>
      </c>
      <c r="H1227" s="15">
        <f>IF(F1227="","",IF(H1226="",F1227,MAX(H1226,F1227)))</f>
        <v/>
      </c>
      <c r="I1227">
        <f>IF(OR(F1227="",H1227=""),"",F1227/H1227-1)</f>
        <v/>
      </c>
      <c r="J1227">
        <f>IF(G1227="","",IF(J1226="",G1227,MAX(J1226,G1227)))</f>
        <v/>
      </c>
      <c r="K1227">
        <f>IF(OR(G1227="",J1227=""),"",G1227/J1227-1)</f>
        <v/>
      </c>
    </row>
    <row r="1228">
      <c r="A1228" s="14">
        <f>原始数据_周度!A1228</f>
        <v/>
      </c>
      <c r="B1228" s="15">
        <f>原始数据_周度!B1228</f>
        <v/>
      </c>
      <c r="C1228" s="15">
        <f>IFERROR(B1228/B1227-1,"")</f>
        <v/>
      </c>
      <c r="D1228" s="15">
        <f>IFERROR(评分与状态_周度!F1244,"")</f>
        <v/>
      </c>
      <c r="E1228" s="15">
        <f>IF(OR(D1228="",C1228=""),"",D1228*C1228)</f>
        <v/>
      </c>
      <c r="F1228" s="15">
        <f>IF(E1228="","",IF(F1227="",1,F1227*(1+E1228)))</f>
        <v/>
      </c>
      <c r="G1228" s="15">
        <f>IF(E1228="","",IF(G1227="",1,G1227*(1+C1228)))</f>
        <v/>
      </c>
      <c r="H1228" s="15">
        <f>IF(F1228="","",IF(H1227="",F1228,MAX(H1227,F1228)))</f>
        <v/>
      </c>
      <c r="I1228">
        <f>IF(OR(F1228="",H1228=""),"",F1228/H1228-1)</f>
        <v/>
      </c>
      <c r="J1228">
        <f>IF(G1228="","",IF(J1227="",G1228,MAX(J1227,G1228)))</f>
        <v/>
      </c>
      <c r="K1228">
        <f>IF(OR(G1228="",J1228=""),"",G1228/J1228-1)</f>
        <v/>
      </c>
    </row>
    <row r="1229">
      <c r="A1229" s="14">
        <f>原始数据_周度!A1229</f>
        <v/>
      </c>
      <c r="B1229" s="15">
        <f>原始数据_周度!B1229</f>
        <v/>
      </c>
      <c r="C1229" s="15">
        <f>IFERROR(B1229/B1228-1,"")</f>
        <v/>
      </c>
      <c r="D1229" s="15">
        <f>IFERROR(评分与状态_周度!F1245,"")</f>
        <v/>
      </c>
      <c r="E1229" s="15">
        <f>IF(OR(D1229="",C1229=""),"",D1229*C1229)</f>
        <v/>
      </c>
      <c r="F1229" s="15">
        <f>IF(E1229="","",IF(F1228="",1,F1228*(1+E1229)))</f>
        <v/>
      </c>
      <c r="G1229" s="15">
        <f>IF(E1229="","",IF(G1228="",1,G1228*(1+C1229)))</f>
        <v/>
      </c>
      <c r="H1229" s="15">
        <f>IF(F1229="","",IF(H1228="",F1229,MAX(H1228,F1229)))</f>
        <v/>
      </c>
      <c r="I1229">
        <f>IF(OR(F1229="",H1229=""),"",F1229/H1229-1)</f>
        <v/>
      </c>
      <c r="J1229">
        <f>IF(G1229="","",IF(J1228="",G1229,MAX(J1228,G1229)))</f>
        <v/>
      </c>
      <c r="K1229">
        <f>IF(OR(G1229="",J1229=""),"",G1229/J1229-1)</f>
        <v/>
      </c>
    </row>
    <row r="1230">
      <c r="A1230" s="14">
        <f>原始数据_周度!A1230</f>
        <v/>
      </c>
      <c r="B1230" s="15">
        <f>原始数据_周度!B1230</f>
        <v/>
      </c>
      <c r="C1230" s="15">
        <f>IFERROR(B1230/B1229-1,"")</f>
        <v/>
      </c>
      <c r="D1230" s="15">
        <f>IFERROR(评分与状态_周度!F1246,"")</f>
        <v/>
      </c>
      <c r="E1230" s="15">
        <f>IF(OR(D1230="",C1230=""),"",D1230*C1230)</f>
        <v/>
      </c>
      <c r="F1230" s="15">
        <f>IF(E1230="","",IF(F1229="",1,F1229*(1+E1230)))</f>
        <v/>
      </c>
      <c r="G1230" s="15">
        <f>IF(E1230="","",IF(G1229="",1,G1229*(1+C1230)))</f>
        <v/>
      </c>
      <c r="H1230" s="15">
        <f>IF(F1230="","",IF(H1229="",F1230,MAX(H1229,F1230)))</f>
        <v/>
      </c>
      <c r="I1230">
        <f>IF(OR(F1230="",H1230=""),"",F1230/H1230-1)</f>
        <v/>
      </c>
      <c r="J1230">
        <f>IF(G1230="","",IF(J1229="",G1230,MAX(J1229,G1230)))</f>
        <v/>
      </c>
      <c r="K1230">
        <f>IF(OR(G1230="",J1230=""),"",G1230/J1230-1)</f>
        <v/>
      </c>
    </row>
    <row r="1231">
      <c r="A1231" s="14">
        <f>原始数据_周度!A1231</f>
        <v/>
      </c>
      <c r="B1231" s="15">
        <f>原始数据_周度!B1231</f>
        <v/>
      </c>
      <c r="C1231" s="15">
        <f>IFERROR(B1231/B1230-1,"")</f>
        <v/>
      </c>
      <c r="D1231" s="15">
        <f>IFERROR(评分与状态_周度!F1247,"")</f>
        <v/>
      </c>
      <c r="E1231" s="15">
        <f>IF(OR(D1231="",C1231=""),"",D1231*C1231)</f>
        <v/>
      </c>
      <c r="F1231" s="15">
        <f>IF(E1231="","",IF(F1230="",1,F1230*(1+E1231)))</f>
        <v/>
      </c>
      <c r="G1231" s="15">
        <f>IF(E1231="","",IF(G1230="",1,G1230*(1+C1231)))</f>
        <v/>
      </c>
      <c r="H1231" s="15">
        <f>IF(F1231="","",IF(H1230="",F1231,MAX(H1230,F1231)))</f>
        <v/>
      </c>
      <c r="I1231">
        <f>IF(OR(F1231="",H1231=""),"",F1231/H1231-1)</f>
        <v/>
      </c>
      <c r="J1231">
        <f>IF(G1231="","",IF(J1230="",G1231,MAX(J1230,G1231)))</f>
        <v/>
      </c>
      <c r="K1231">
        <f>IF(OR(G1231="",J1231=""),"",G1231/J1231-1)</f>
        <v/>
      </c>
    </row>
    <row r="1232">
      <c r="A1232" s="14">
        <f>原始数据_周度!A1232</f>
        <v/>
      </c>
      <c r="B1232" s="15">
        <f>原始数据_周度!B1232</f>
        <v/>
      </c>
      <c r="C1232" s="15">
        <f>IFERROR(B1232/B1231-1,"")</f>
        <v/>
      </c>
      <c r="D1232" s="15">
        <f>IFERROR(评分与状态_周度!F1248,"")</f>
        <v/>
      </c>
      <c r="E1232" s="15">
        <f>IF(OR(D1232="",C1232=""),"",D1232*C1232)</f>
        <v/>
      </c>
      <c r="F1232" s="15">
        <f>IF(E1232="","",IF(F1231="",1,F1231*(1+E1232)))</f>
        <v/>
      </c>
      <c r="G1232" s="15">
        <f>IF(E1232="","",IF(G1231="",1,G1231*(1+C1232)))</f>
        <v/>
      </c>
      <c r="H1232" s="15">
        <f>IF(F1232="","",IF(H1231="",F1232,MAX(H1231,F1232)))</f>
        <v/>
      </c>
      <c r="I1232">
        <f>IF(OR(F1232="",H1232=""),"",F1232/H1232-1)</f>
        <v/>
      </c>
      <c r="J1232">
        <f>IF(G1232="","",IF(J1231="",G1232,MAX(J1231,G1232)))</f>
        <v/>
      </c>
      <c r="K1232">
        <f>IF(OR(G1232="",J1232=""),"",G1232/J1232-1)</f>
        <v/>
      </c>
    </row>
    <row r="1233">
      <c r="A1233" s="14">
        <f>原始数据_周度!A1233</f>
        <v/>
      </c>
      <c r="B1233" s="15">
        <f>原始数据_周度!B1233</f>
        <v/>
      </c>
      <c r="C1233" s="15">
        <f>IFERROR(B1233/B1232-1,"")</f>
        <v/>
      </c>
      <c r="D1233" s="15">
        <f>IFERROR(评分与状态_周度!F1249,"")</f>
        <v/>
      </c>
      <c r="E1233" s="15">
        <f>IF(OR(D1233="",C1233=""),"",D1233*C1233)</f>
        <v/>
      </c>
      <c r="F1233" s="15">
        <f>IF(E1233="","",IF(F1232="",1,F1232*(1+E1233)))</f>
        <v/>
      </c>
      <c r="G1233" s="15">
        <f>IF(E1233="","",IF(G1232="",1,G1232*(1+C1233)))</f>
        <v/>
      </c>
      <c r="H1233" s="15">
        <f>IF(F1233="","",IF(H1232="",F1233,MAX(H1232,F1233)))</f>
        <v/>
      </c>
      <c r="I1233">
        <f>IF(OR(F1233="",H1233=""),"",F1233/H1233-1)</f>
        <v/>
      </c>
      <c r="J1233">
        <f>IF(G1233="","",IF(J1232="",G1233,MAX(J1232,G1233)))</f>
        <v/>
      </c>
      <c r="K1233">
        <f>IF(OR(G1233="",J1233=""),"",G1233/J1233-1)</f>
        <v/>
      </c>
    </row>
    <row r="1234">
      <c r="A1234" s="14">
        <f>原始数据_周度!A1234</f>
        <v/>
      </c>
      <c r="B1234" s="15">
        <f>原始数据_周度!B1234</f>
        <v/>
      </c>
      <c r="C1234" s="15">
        <f>IFERROR(B1234/B1233-1,"")</f>
        <v/>
      </c>
      <c r="D1234" s="15">
        <f>IFERROR(评分与状态_周度!F1250,"")</f>
        <v/>
      </c>
      <c r="E1234" s="15">
        <f>IF(OR(D1234="",C1234=""),"",D1234*C1234)</f>
        <v/>
      </c>
      <c r="F1234" s="15">
        <f>IF(E1234="","",IF(F1233="",1,F1233*(1+E1234)))</f>
        <v/>
      </c>
      <c r="G1234" s="15">
        <f>IF(E1234="","",IF(G1233="",1,G1233*(1+C1234)))</f>
        <v/>
      </c>
      <c r="H1234" s="15">
        <f>IF(F1234="","",IF(H1233="",F1234,MAX(H1233,F1234)))</f>
        <v/>
      </c>
      <c r="I1234">
        <f>IF(OR(F1234="",H1234=""),"",F1234/H1234-1)</f>
        <v/>
      </c>
      <c r="J1234">
        <f>IF(G1234="","",IF(J1233="",G1234,MAX(J1233,G1234)))</f>
        <v/>
      </c>
      <c r="K1234">
        <f>IF(OR(G1234="",J1234=""),"",G1234/J1234-1)</f>
        <v/>
      </c>
    </row>
    <row r="1235">
      <c r="A1235" s="14">
        <f>原始数据_周度!A1235</f>
        <v/>
      </c>
      <c r="B1235" s="15">
        <f>原始数据_周度!B1235</f>
        <v/>
      </c>
      <c r="C1235" s="15">
        <f>IFERROR(B1235/B1234-1,"")</f>
        <v/>
      </c>
      <c r="D1235" s="15">
        <f>IFERROR(评分与状态_周度!F1251,"")</f>
        <v/>
      </c>
      <c r="E1235" s="15">
        <f>IF(OR(D1235="",C1235=""),"",D1235*C1235)</f>
        <v/>
      </c>
      <c r="F1235" s="15">
        <f>IF(E1235="","",IF(F1234="",1,F1234*(1+E1235)))</f>
        <v/>
      </c>
      <c r="G1235" s="15">
        <f>IF(E1235="","",IF(G1234="",1,G1234*(1+C1235)))</f>
        <v/>
      </c>
      <c r="H1235" s="15">
        <f>IF(F1235="","",IF(H1234="",F1235,MAX(H1234,F1235)))</f>
        <v/>
      </c>
      <c r="I1235">
        <f>IF(OR(F1235="",H1235=""),"",F1235/H1235-1)</f>
        <v/>
      </c>
      <c r="J1235">
        <f>IF(G1235="","",IF(J1234="",G1235,MAX(J1234,G1235)))</f>
        <v/>
      </c>
      <c r="K1235">
        <f>IF(OR(G1235="",J1235=""),"",G1235/J1235-1)</f>
        <v/>
      </c>
    </row>
    <row r="1236">
      <c r="A1236" s="14">
        <f>原始数据_周度!A1236</f>
        <v/>
      </c>
      <c r="B1236" s="15">
        <f>原始数据_周度!B1236</f>
        <v/>
      </c>
      <c r="C1236" s="15">
        <f>IFERROR(B1236/B1235-1,"")</f>
        <v/>
      </c>
      <c r="D1236" s="15">
        <f>IFERROR(评分与状态_周度!F1252,"")</f>
        <v/>
      </c>
      <c r="E1236" s="15">
        <f>IF(OR(D1236="",C1236=""),"",D1236*C1236)</f>
        <v/>
      </c>
      <c r="F1236" s="15">
        <f>IF(E1236="","",IF(F1235="",1,F1235*(1+E1236)))</f>
        <v/>
      </c>
      <c r="G1236" s="15">
        <f>IF(E1236="","",IF(G1235="",1,G1235*(1+C1236)))</f>
        <v/>
      </c>
      <c r="H1236" s="15">
        <f>IF(F1236="","",IF(H1235="",F1236,MAX(H1235,F1236)))</f>
        <v/>
      </c>
      <c r="I1236">
        <f>IF(OR(F1236="",H1236=""),"",F1236/H1236-1)</f>
        <v/>
      </c>
      <c r="J1236">
        <f>IF(G1236="","",IF(J1235="",G1236,MAX(J1235,G1236)))</f>
        <v/>
      </c>
      <c r="K1236">
        <f>IF(OR(G1236="",J1236=""),"",G1236/J1236-1)</f>
        <v/>
      </c>
    </row>
    <row r="1237">
      <c r="A1237" s="14">
        <f>原始数据_周度!A1237</f>
        <v/>
      </c>
      <c r="B1237" s="15">
        <f>原始数据_周度!B1237</f>
        <v/>
      </c>
      <c r="C1237" s="15">
        <f>IFERROR(B1237/B1236-1,"")</f>
        <v/>
      </c>
      <c r="D1237" s="15">
        <f>IFERROR(评分与状态_周度!F1253,"")</f>
        <v/>
      </c>
      <c r="E1237" s="15">
        <f>IF(OR(D1237="",C1237=""),"",D1237*C1237)</f>
        <v/>
      </c>
      <c r="F1237" s="15">
        <f>IF(E1237="","",IF(F1236="",1,F1236*(1+E1237)))</f>
        <v/>
      </c>
      <c r="G1237" s="15">
        <f>IF(E1237="","",IF(G1236="",1,G1236*(1+C1237)))</f>
        <v/>
      </c>
      <c r="H1237" s="15">
        <f>IF(F1237="","",IF(H1236="",F1237,MAX(H1236,F1237)))</f>
        <v/>
      </c>
      <c r="I1237">
        <f>IF(OR(F1237="",H1237=""),"",F1237/H1237-1)</f>
        <v/>
      </c>
      <c r="J1237">
        <f>IF(G1237="","",IF(J1236="",G1237,MAX(J1236,G1237)))</f>
        <v/>
      </c>
      <c r="K1237">
        <f>IF(OR(G1237="",J1237=""),"",G1237/J1237-1)</f>
        <v/>
      </c>
    </row>
    <row r="1238">
      <c r="A1238" s="14">
        <f>原始数据_周度!A1238</f>
        <v/>
      </c>
      <c r="B1238" s="15">
        <f>原始数据_周度!B1238</f>
        <v/>
      </c>
      <c r="C1238" s="15">
        <f>IFERROR(B1238/B1237-1,"")</f>
        <v/>
      </c>
      <c r="D1238" s="15">
        <f>IFERROR(评分与状态_周度!F1254,"")</f>
        <v/>
      </c>
      <c r="E1238" s="15">
        <f>IF(OR(D1238="",C1238=""),"",D1238*C1238)</f>
        <v/>
      </c>
      <c r="F1238" s="15">
        <f>IF(E1238="","",IF(F1237="",1,F1237*(1+E1238)))</f>
        <v/>
      </c>
      <c r="G1238" s="15">
        <f>IF(E1238="","",IF(G1237="",1,G1237*(1+C1238)))</f>
        <v/>
      </c>
      <c r="H1238" s="15">
        <f>IF(F1238="","",IF(H1237="",F1238,MAX(H1237,F1238)))</f>
        <v/>
      </c>
      <c r="I1238">
        <f>IF(OR(F1238="",H1238=""),"",F1238/H1238-1)</f>
        <v/>
      </c>
      <c r="J1238">
        <f>IF(G1238="","",IF(J1237="",G1238,MAX(J1237,G1238)))</f>
        <v/>
      </c>
      <c r="K1238">
        <f>IF(OR(G1238="",J1238=""),"",G1238/J1238-1)</f>
        <v/>
      </c>
    </row>
    <row r="1239">
      <c r="A1239" s="14">
        <f>原始数据_周度!A1239</f>
        <v/>
      </c>
      <c r="B1239" s="15">
        <f>原始数据_周度!B1239</f>
        <v/>
      </c>
      <c r="C1239" s="15">
        <f>IFERROR(B1239/B1238-1,"")</f>
        <v/>
      </c>
      <c r="D1239" s="15">
        <f>IFERROR(评分与状态_周度!F1255,"")</f>
        <v/>
      </c>
      <c r="E1239" s="15">
        <f>IF(OR(D1239="",C1239=""),"",D1239*C1239)</f>
        <v/>
      </c>
      <c r="F1239" s="15">
        <f>IF(E1239="","",IF(F1238="",1,F1238*(1+E1239)))</f>
        <v/>
      </c>
      <c r="G1239" s="15">
        <f>IF(E1239="","",IF(G1238="",1,G1238*(1+C1239)))</f>
        <v/>
      </c>
      <c r="H1239" s="15">
        <f>IF(F1239="","",IF(H1238="",F1239,MAX(H1238,F1239)))</f>
        <v/>
      </c>
      <c r="I1239">
        <f>IF(OR(F1239="",H1239=""),"",F1239/H1239-1)</f>
        <v/>
      </c>
      <c r="J1239">
        <f>IF(G1239="","",IF(J1238="",G1239,MAX(J1238,G1239)))</f>
        <v/>
      </c>
      <c r="K1239">
        <f>IF(OR(G1239="",J1239=""),"",G1239/J1239-1)</f>
        <v/>
      </c>
    </row>
    <row r="1240">
      <c r="A1240" s="14">
        <f>原始数据_周度!A1240</f>
        <v/>
      </c>
      <c r="B1240" s="15">
        <f>原始数据_周度!B1240</f>
        <v/>
      </c>
      <c r="C1240" s="15">
        <f>IFERROR(B1240/B1239-1,"")</f>
        <v/>
      </c>
      <c r="D1240" s="15">
        <f>IFERROR(评分与状态_周度!F1256,"")</f>
        <v/>
      </c>
      <c r="E1240" s="15">
        <f>IF(OR(D1240="",C1240=""),"",D1240*C1240)</f>
        <v/>
      </c>
      <c r="F1240" s="15">
        <f>IF(E1240="","",IF(F1239="",1,F1239*(1+E1240)))</f>
        <v/>
      </c>
      <c r="G1240" s="15">
        <f>IF(E1240="","",IF(G1239="",1,G1239*(1+C1240)))</f>
        <v/>
      </c>
      <c r="H1240" s="15">
        <f>IF(F1240="","",IF(H1239="",F1240,MAX(H1239,F1240)))</f>
        <v/>
      </c>
      <c r="I1240">
        <f>IF(OR(F1240="",H1240=""),"",F1240/H1240-1)</f>
        <v/>
      </c>
      <c r="J1240">
        <f>IF(G1240="","",IF(J1239="",G1240,MAX(J1239,G1240)))</f>
        <v/>
      </c>
      <c r="K1240">
        <f>IF(OR(G1240="",J1240=""),"",G1240/J1240-1)</f>
        <v/>
      </c>
    </row>
    <row r="1241">
      <c r="A1241" s="14">
        <f>原始数据_周度!A1241</f>
        <v/>
      </c>
      <c r="B1241" s="15">
        <f>原始数据_周度!B1241</f>
        <v/>
      </c>
      <c r="C1241" s="15">
        <f>IFERROR(B1241/B1240-1,"")</f>
        <v/>
      </c>
      <c r="D1241" s="15">
        <f>IFERROR(评分与状态_周度!F1257,"")</f>
        <v/>
      </c>
      <c r="E1241" s="15">
        <f>IF(OR(D1241="",C1241=""),"",D1241*C1241)</f>
        <v/>
      </c>
      <c r="F1241" s="15">
        <f>IF(E1241="","",IF(F1240="",1,F1240*(1+E1241)))</f>
        <v/>
      </c>
      <c r="G1241" s="15">
        <f>IF(E1241="","",IF(G1240="",1,G1240*(1+C1241)))</f>
        <v/>
      </c>
      <c r="H1241" s="15">
        <f>IF(F1241="","",IF(H1240="",F1241,MAX(H1240,F1241)))</f>
        <v/>
      </c>
      <c r="I1241">
        <f>IF(OR(F1241="",H1241=""),"",F1241/H1241-1)</f>
        <v/>
      </c>
      <c r="J1241">
        <f>IF(G1241="","",IF(J1240="",G1241,MAX(J1240,G1241)))</f>
        <v/>
      </c>
      <c r="K1241">
        <f>IF(OR(G1241="",J1241=""),"",G1241/J1241-1)</f>
        <v/>
      </c>
    </row>
    <row r="1242">
      <c r="A1242" s="14">
        <f>原始数据_周度!A1242</f>
        <v/>
      </c>
      <c r="B1242" s="15">
        <f>原始数据_周度!B1242</f>
        <v/>
      </c>
      <c r="C1242" s="15">
        <f>IFERROR(B1242/B1241-1,"")</f>
        <v/>
      </c>
      <c r="D1242" s="15">
        <f>IFERROR(评分与状态_周度!F1258,"")</f>
        <v/>
      </c>
      <c r="E1242" s="15">
        <f>IF(OR(D1242="",C1242=""),"",D1242*C1242)</f>
        <v/>
      </c>
      <c r="F1242" s="15">
        <f>IF(E1242="","",IF(F1241="",1,F1241*(1+E1242)))</f>
        <v/>
      </c>
      <c r="G1242" s="15">
        <f>IF(E1242="","",IF(G1241="",1,G1241*(1+C1242)))</f>
        <v/>
      </c>
      <c r="H1242" s="15">
        <f>IF(F1242="","",IF(H1241="",F1242,MAX(H1241,F1242)))</f>
        <v/>
      </c>
      <c r="I1242">
        <f>IF(OR(F1242="",H1242=""),"",F1242/H1242-1)</f>
        <v/>
      </c>
      <c r="J1242">
        <f>IF(G1242="","",IF(J1241="",G1242,MAX(J1241,G1242)))</f>
        <v/>
      </c>
      <c r="K1242">
        <f>IF(OR(G1242="",J1242=""),"",G1242/J1242-1)</f>
        <v/>
      </c>
    </row>
    <row r="1243">
      <c r="A1243" s="14">
        <f>原始数据_周度!A1243</f>
        <v/>
      </c>
      <c r="B1243" s="15">
        <f>原始数据_周度!B1243</f>
        <v/>
      </c>
      <c r="C1243" s="15">
        <f>IFERROR(B1243/B1242-1,"")</f>
        <v/>
      </c>
      <c r="D1243" s="15">
        <f>IFERROR(评分与状态_周度!F1259,"")</f>
        <v/>
      </c>
      <c r="E1243" s="15">
        <f>IF(OR(D1243="",C1243=""),"",D1243*C1243)</f>
        <v/>
      </c>
      <c r="F1243" s="15">
        <f>IF(E1243="","",IF(F1242="",1,F1242*(1+E1243)))</f>
        <v/>
      </c>
      <c r="G1243" s="15">
        <f>IF(E1243="","",IF(G1242="",1,G1242*(1+C1243)))</f>
        <v/>
      </c>
      <c r="H1243" s="15">
        <f>IF(F1243="","",IF(H1242="",F1243,MAX(H1242,F1243)))</f>
        <v/>
      </c>
      <c r="I1243">
        <f>IF(OR(F1243="",H1243=""),"",F1243/H1243-1)</f>
        <v/>
      </c>
      <c r="J1243">
        <f>IF(G1243="","",IF(J1242="",G1243,MAX(J1242,G1243)))</f>
        <v/>
      </c>
      <c r="K1243">
        <f>IF(OR(G1243="",J1243=""),"",G1243/J1243-1)</f>
        <v/>
      </c>
    </row>
    <row r="1244">
      <c r="A1244" s="14">
        <f>原始数据_周度!A1244</f>
        <v/>
      </c>
      <c r="B1244" s="15">
        <f>原始数据_周度!B1244</f>
        <v/>
      </c>
      <c r="C1244" s="15">
        <f>IFERROR(B1244/B1243-1,"")</f>
        <v/>
      </c>
      <c r="D1244" s="15">
        <f>IFERROR(评分与状态_周度!F1260,"")</f>
        <v/>
      </c>
      <c r="E1244" s="15">
        <f>IF(OR(D1244="",C1244=""),"",D1244*C1244)</f>
        <v/>
      </c>
      <c r="F1244" s="15">
        <f>IF(E1244="","",IF(F1243="",1,F1243*(1+E1244)))</f>
        <v/>
      </c>
      <c r="G1244" s="15">
        <f>IF(E1244="","",IF(G1243="",1,G1243*(1+C1244)))</f>
        <v/>
      </c>
      <c r="H1244" s="15">
        <f>IF(F1244="","",IF(H1243="",F1244,MAX(H1243,F1244)))</f>
        <v/>
      </c>
      <c r="I1244">
        <f>IF(OR(F1244="",H1244=""),"",F1244/H1244-1)</f>
        <v/>
      </c>
      <c r="J1244">
        <f>IF(G1244="","",IF(J1243="",G1244,MAX(J1243,G1244)))</f>
        <v/>
      </c>
      <c r="K1244">
        <f>IF(OR(G1244="",J1244=""),"",G1244/J1244-1)</f>
        <v/>
      </c>
    </row>
    <row r="1245">
      <c r="A1245" s="14">
        <f>原始数据_周度!A1245</f>
        <v/>
      </c>
      <c r="B1245" s="15">
        <f>原始数据_周度!B1245</f>
        <v/>
      </c>
      <c r="C1245" s="15">
        <f>IFERROR(B1245/B1244-1,"")</f>
        <v/>
      </c>
      <c r="D1245" s="15">
        <f>IFERROR(评分与状态_周度!F1261,"")</f>
        <v/>
      </c>
      <c r="E1245" s="15">
        <f>IF(OR(D1245="",C1245=""),"",D1245*C1245)</f>
        <v/>
      </c>
      <c r="F1245" s="15">
        <f>IF(E1245="","",IF(F1244="",1,F1244*(1+E1245)))</f>
        <v/>
      </c>
      <c r="G1245" s="15">
        <f>IF(E1245="","",IF(G1244="",1,G1244*(1+C1245)))</f>
        <v/>
      </c>
      <c r="H1245" s="15">
        <f>IF(F1245="","",IF(H1244="",F1245,MAX(H1244,F1245)))</f>
        <v/>
      </c>
      <c r="I1245">
        <f>IF(OR(F1245="",H1245=""),"",F1245/H1245-1)</f>
        <v/>
      </c>
      <c r="J1245">
        <f>IF(G1245="","",IF(J1244="",G1245,MAX(J1244,G1245)))</f>
        <v/>
      </c>
      <c r="K1245">
        <f>IF(OR(G1245="",J1245=""),"",G1245/J1245-1)</f>
        <v/>
      </c>
    </row>
    <row r="1246">
      <c r="A1246" s="14">
        <f>原始数据_周度!A1246</f>
        <v/>
      </c>
      <c r="B1246" s="15">
        <f>原始数据_周度!B1246</f>
        <v/>
      </c>
      <c r="C1246" s="15">
        <f>IFERROR(B1246/B1245-1,"")</f>
        <v/>
      </c>
      <c r="D1246" s="15">
        <f>IFERROR(评分与状态_周度!F1262,"")</f>
        <v/>
      </c>
      <c r="E1246" s="15">
        <f>IF(OR(D1246="",C1246=""),"",D1246*C1246)</f>
        <v/>
      </c>
      <c r="F1246" s="15">
        <f>IF(E1246="","",IF(F1245="",1,F1245*(1+E1246)))</f>
        <v/>
      </c>
      <c r="G1246" s="15">
        <f>IF(E1246="","",IF(G1245="",1,G1245*(1+C1246)))</f>
        <v/>
      </c>
      <c r="H1246" s="15">
        <f>IF(F1246="","",IF(H1245="",F1246,MAX(H1245,F1246)))</f>
        <v/>
      </c>
      <c r="I1246">
        <f>IF(OR(F1246="",H1246=""),"",F1246/H1246-1)</f>
        <v/>
      </c>
      <c r="J1246">
        <f>IF(G1246="","",IF(J1245="",G1246,MAX(J1245,G1246)))</f>
        <v/>
      </c>
      <c r="K1246">
        <f>IF(OR(G1246="",J1246=""),"",G1246/J1246-1)</f>
        <v/>
      </c>
    </row>
    <row r="1247">
      <c r="A1247" s="14">
        <f>原始数据_周度!A1247</f>
        <v/>
      </c>
      <c r="B1247" s="15">
        <f>原始数据_周度!B1247</f>
        <v/>
      </c>
      <c r="C1247" s="15">
        <f>IFERROR(B1247/B1246-1,"")</f>
        <v/>
      </c>
      <c r="D1247" s="15">
        <f>IFERROR(评分与状态_周度!F1263,"")</f>
        <v/>
      </c>
      <c r="E1247" s="15">
        <f>IF(OR(D1247="",C1247=""),"",D1247*C1247)</f>
        <v/>
      </c>
      <c r="F1247" s="15">
        <f>IF(E1247="","",IF(F1246="",1,F1246*(1+E1247)))</f>
        <v/>
      </c>
      <c r="G1247" s="15">
        <f>IF(E1247="","",IF(G1246="",1,G1246*(1+C1247)))</f>
        <v/>
      </c>
      <c r="H1247" s="15">
        <f>IF(F1247="","",IF(H1246="",F1247,MAX(H1246,F1247)))</f>
        <v/>
      </c>
      <c r="I1247">
        <f>IF(OR(F1247="",H1247=""),"",F1247/H1247-1)</f>
        <v/>
      </c>
      <c r="J1247">
        <f>IF(G1247="","",IF(J1246="",G1247,MAX(J1246,G1247)))</f>
        <v/>
      </c>
      <c r="K1247">
        <f>IF(OR(G1247="",J1247=""),"",G1247/J1247-1)</f>
        <v/>
      </c>
    </row>
    <row r="1248">
      <c r="A1248" s="14">
        <f>原始数据_周度!A1248</f>
        <v/>
      </c>
      <c r="B1248" s="15">
        <f>原始数据_周度!B1248</f>
        <v/>
      </c>
      <c r="C1248" s="15">
        <f>IFERROR(B1248/B1247-1,"")</f>
        <v/>
      </c>
      <c r="D1248" s="15">
        <f>IFERROR(评分与状态_周度!F1264,"")</f>
        <v/>
      </c>
      <c r="E1248" s="15">
        <f>IF(OR(D1248="",C1248=""),"",D1248*C1248)</f>
        <v/>
      </c>
      <c r="F1248" s="15">
        <f>IF(E1248="","",IF(F1247="",1,F1247*(1+E1248)))</f>
        <v/>
      </c>
      <c r="G1248" s="15">
        <f>IF(E1248="","",IF(G1247="",1,G1247*(1+C1248)))</f>
        <v/>
      </c>
      <c r="H1248" s="15">
        <f>IF(F1248="","",IF(H1247="",F1248,MAX(H1247,F1248)))</f>
        <v/>
      </c>
      <c r="I1248">
        <f>IF(OR(F1248="",H1248=""),"",F1248/H1248-1)</f>
        <v/>
      </c>
      <c r="J1248">
        <f>IF(G1248="","",IF(J1247="",G1248,MAX(J1247,G1248)))</f>
        <v/>
      </c>
      <c r="K1248">
        <f>IF(OR(G1248="",J1248=""),"",G1248/J1248-1)</f>
        <v/>
      </c>
    </row>
    <row r="1249">
      <c r="A1249" s="14">
        <f>原始数据_周度!A1249</f>
        <v/>
      </c>
      <c r="B1249" s="15">
        <f>原始数据_周度!B1249</f>
        <v/>
      </c>
      <c r="C1249" s="15">
        <f>IFERROR(B1249/B1248-1,"")</f>
        <v/>
      </c>
      <c r="D1249" s="15">
        <f>IFERROR(评分与状态_周度!F1265,"")</f>
        <v/>
      </c>
      <c r="E1249" s="15">
        <f>IF(OR(D1249="",C1249=""),"",D1249*C1249)</f>
        <v/>
      </c>
      <c r="F1249" s="15">
        <f>IF(E1249="","",IF(F1248="",1,F1248*(1+E1249)))</f>
        <v/>
      </c>
      <c r="G1249" s="15">
        <f>IF(E1249="","",IF(G1248="",1,G1248*(1+C1249)))</f>
        <v/>
      </c>
      <c r="H1249" s="15">
        <f>IF(F1249="","",IF(H1248="",F1249,MAX(H1248,F1249)))</f>
        <v/>
      </c>
      <c r="I1249">
        <f>IF(OR(F1249="",H1249=""),"",F1249/H1249-1)</f>
        <v/>
      </c>
      <c r="J1249">
        <f>IF(G1249="","",IF(J1248="",G1249,MAX(J1248,G1249)))</f>
        <v/>
      </c>
      <c r="K1249">
        <f>IF(OR(G1249="",J1249=""),"",G1249/J1249-1)</f>
        <v/>
      </c>
    </row>
    <row r="1250">
      <c r="A1250" s="14">
        <f>原始数据_周度!A1250</f>
        <v/>
      </c>
      <c r="B1250" s="15">
        <f>原始数据_周度!B1250</f>
        <v/>
      </c>
      <c r="C1250" s="15">
        <f>IFERROR(B1250/B1249-1,"")</f>
        <v/>
      </c>
      <c r="D1250" s="15">
        <f>IFERROR(评分与状态_周度!F1266,"")</f>
        <v/>
      </c>
      <c r="E1250" s="15">
        <f>IF(OR(D1250="",C1250=""),"",D1250*C1250)</f>
        <v/>
      </c>
      <c r="F1250" s="15">
        <f>IF(E1250="","",IF(F1249="",1,F1249*(1+E1250)))</f>
        <v/>
      </c>
      <c r="G1250" s="15">
        <f>IF(E1250="","",IF(G1249="",1,G1249*(1+C1250)))</f>
        <v/>
      </c>
      <c r="H1250" s="15">
        <f>IF(F1250="","",IF(H1249="",F1250,MAX(H1249,F1250)))</f>
        <v/>
      </c>
      <c r="I1250">
        <f>IF(OR(F1250="",H1250=""),"",F1250/H1250-1)</f>
        <v/>
      </c>
      <c r="J1250">
        <f>IF(G1250="","",IF(J1249="",G1250,MAX(J1249,G1250)))</f>
        <v/>
      </c>
      <c r="K1250">
        <f>IF(OR(G1250="",J1250=""),"",G1250/J1250-1)</f>
        <v/>
      </c>
    </row>
    <row r="1251">
      <c r="A1251" s="14">
        <f>原始数据_周度!A1251</f>
        <v/>
      </c>
      <c r="B1251" s="15">
        <f>原始数据_周度!B1251</f>
        <v/>
      </c>
      <c r="C1251" s="15">
        <f>IFERROR(B1251/B1250-1,"")</f>
        <v/>
      </c>
      <c r="D1251" s="15">
        <f>IFERROR(评分与状态_周度!F1267,"")</f>
        <v/>
      </c>
      <c r="E1251" s="15">
        <f>IF(OR(D1251="",C1251=""),"",D1251*C1251)</f>
        <v/>
      </c>
      <c r="F1251" s="15">
        <f>IF(E1251="","",IF(F1250="",1,F1250*(1+E1251)))</f>
        <v/>
      </c>
      <c r="G1251" s="15">
        <f>IF(E1251="","",IF(G1250="",1,G1250*(1+C1251)))</f>
        <v/>
      </c>
      <c r="H1251" s="15">
        <f>IF(F1251="","",IF(H1250="",F1251,MAX(H1250,F1251)))</f>
        <v/>
      </c>
      <c r="I1251">
        <f>IF(OR(F1251="",H1251=""),"",F1251/H1251-1)</f>
        <v/>
      </c>
      <c r="J1251">
        <f>IF(G1251="","",IF(J1250="",G1251,MAX(J1250,G1251)))</f>
        <v/>
      </c>
      <c r="K1251">
        <f>IF(OR(G1251="",J1251=""),"",G1251/J1251-1)</f>
        <v/>
      </c>
    </row>
    <row r="1252">
      <c r="A1252" s="14">
        <f>原始数据_周度!A1252</f>
        <v/>
      </c>
      <c r="B1252" s="15">
        <f>原始数据_周度!B1252</f>
        <v/>
      </c>
      <c r="C1252" s="15">
        <f>IFERROR(B1252/B1251-1,"")</f>
        <v/>
      </c>
      <c r="D1252" s="15">
        <f>IFERROR(评分与状态_周度!F1268,"")</f>
        <v/>
      </c>
      <c r="E1252" s="15">
        <f>IF(OR(D1252="",C1252=""),"",D1252*C1252)</f>
        <v/>
      </c>
      <c r="F1252" s="15">
        <f>IF(E1252="","",IF(F1251="",1,F1251*(1+E1252)))</f>
        <v/>
      </c>
      <c r="G1252" s="15">
        <f>IF(E1252="","",IF(G1251="",1,G1251*(1+C1252)))</f>
        <v/>
      </c>
      <c r="H1252" s="15">
        <f>IF(F1252="","",IF(H1251="",F1252,MAX(H1251,F1252)))</f>
        <v/>
      </c>
      <c r="I1252">
        <f>IF(OR(F1252="",H1252=""),"",F1252/H1252-1)</f>
        <v/>
      </c>
      <c r="J1252">
        <f>IF(G1252="","",IF(J1251="",G1252,MAX(J1251,G1252)))</f>
        <v/>
      </c>
      <c r="K1252">
        <f>IF(OR(G1252="",J1252=""),"",G1252/J1252-1)</f>
        <v/>
      </c>
    </row>
    <row r="1253">
      <c r="A1253" s="14">
        <f>原始数据_周度!A1253</f>
        <v/>
      </c>
      <c r="B1253" s="15">
        <f>原始数据_周度!B1253</f>
        <v/>
      </c>
      <c r="C1253" s="15">
        <f>IFERROR(B1253/B1252-1,"")</f>
        <v/>
      </c>
      <c r="D1253" s="15">
        <f>IFERROR(评分与状态_周度!F1269,"")</f>
        <v/>
      </c>
      <c r="E1253" s="15">
        <f>IF(OR(D1253="",C1253=""),"",D1253*C1253)</f>
        <v/>
      </c>
      <c r="F1253" s="15">
        <f>IF(E1253="","",IF(F1252="",1,F1252*(1+E1253)))</f>
        <v/>
      </c>
      <c r="G1253" s="15">
        <f>IF(E1253="","",IF(G1252="",1,G1252*(1+C1253)))</f>
        <v/>
      </c>
      <c r="H1253" s="15">
        <f>IF(F1253="","",IF(H1252="",F1253,MAX(H1252,F1253)))</f>
        <v/>
      </c>
      <c r="I1253">
        <f>IF(OR(F1253="",H1253=""),"",F1253/H1253-1)</f>
        <v/>
      </c>
      <c r="J1253">
        <f>IF(G1253="","",IF(J1252="",G1253,MAX(J1252,G1253)))</f>
        <v/>
      </c>
      <c r="K1253">
        <f>IF(OR(G1253="",J1253=""),"",G1253/J1253-1)</f>
        <v/>
      </c>
    </row>
    <row r="1254">
      <c r="A1254" s="14">
        <f>原始数据_周度!A1254</f>
        <v/>
      </c>
      <c r="B1254" s="15">
        <f>原始数据_周度!B1254</f>
        <v/>
      </c>
      <c r="C1254" s="15">
        <f>IFERROR(B1254/B1253-1,"")</f>
        <v/>
      </c>
      <c r="D1254" s="15">
        <f>IFERROR(评分与状态_周度!F1270,"")</f>
        <v/>
      </c>
      <c r="E1254" s="15">
        <f>IF(OR(D1254="",C1254=""),"",D1254*C1254)</f>
        <v/>
      </c>
      <c r="F1254" s="15">
        <f>IF(E1254="","",IF(F1253="",1,F1253*(1+E1254)))</f>
        <v/>
      </c>
      <c r="G1254" s="15">
        <f>IF(E1254="","",IF(G1253="",1,G1253*(1+C1254)))</f>
        <v/>
      </c>
      <c r="H1254" s="15">
        <f>IF(F1254="","",IF(H1253="",F1254,MAX(H1253,F1254)))</f>
        <v/>
      </c>
      <c r="I1254">
        <f>IF(OR(F1254="",H1254=""),"",F1254/H1254-1)</f>
        <v/>
      </c>
      <c r="J1254">
        <f>IF(G1254="","",IF(J1253="",G1254,MAX(J1253,G1254)))</f>
        <v/>
      </c>
      <c r="K1254">
        <f>IF(OR(G1254="",J1254=""),"",G1254/J1254-1)</f>
        <v/>
      </c>
    </row>
    <row r="1255">
      <c r="A1255" s="14">
        <f>原始数据_周度!A1255</f>
        <v/>
      </c>
      <c r="B1255" s="15">
        <f>原始数据_周度!B1255</f>
        <v/>
      </c>
      <c r="C1255" s="15">
        <f>IFERROR(B1255/B1254-1,"")</f>
        <v/>
      </c>
      <c r="D1255" s="15">
        <f>IFERROR(评分与状态_周度!F1271,"")</f>
        <v/>
      </c>
      <c r="E1255" s="15">
        <f>IF(OR(D1255="",C1255=""),"",D1255*C1255)</f>
        <v/>
      </c>
      <c r="F1255" s="15">
        <f>IF(E1255="","",IF(F1254="",1,F1254*(1+E1255)))</f>
        <v/>
      </c>
      <c r="G1255" s="15">
        <f>IF(E1255="","",IF(G1254="",1,G1254*(1+C1255)))</f>
        <v/>
      </c>
      <c r="H1255" s="15">
        <f>IF(F1255="","",IF(H1254="",F1255,MAX(H1254,F1255)))</f>
        <v/>
      </c>
      <c r="I1255">
        <f>IF(OR(F1255="",H1255=""),"",F1255/H1255-1)</f>
        <v/>
      </c>
      <c r="J1255">
        <f>IF(G1255="","",IF(J1254="",G1255,MAX(J1254,G1255)))</f>
        <v/>
      </c>
      <c r="K1255">
        <f>IF(OR(G1255="",J1255=""),"",G1255/J1255-1)</f>
        <v/>
      </c>
    </row>
    <row r="1256">
      <c r="A1256" s="14">
        <f>原始数据_周度!A1256</f>
        <v/>
      </c>
      <c r="B1256" s="15">
        <f>原始数据_周度!B1256</f>
        <v/>
      </c>
      <c r="C1256" s="15">
        <f>IFERROR(B1256/B1255-1,"")</f>
        <v/>
      </c>
      <c r="D1256" s="15">
        <f>IFERROR(评分与状态_周度!F1272,"")</f>
        <v/>
      </c>
      <c r="E1256" s="15">
        <f>IF(OR(D1256="",C1256=""),"",D1256*C1256)</f>
        <v/>
      </c>
      <c r="F1256" s="15">
        <f>IF(E1256="","",IF(F1255="",1,F1255*(1+E1256)))</f>
        <v/>
      </c>
      <c r="G1256" s="15">
        <f>IF(E1256="","",IF(G1255="",1,G1255*(1+C1256)))</f>
        <v/>
      </c>
      <c r="H1256" s="15">
        <f>IF(F1256="","",IF(H1255="",F1256,MAX(H1255,F1256)))</f>
        <v/>
      </c>
      <c r="I1256">
        <f>IF(OR(F1256="",H1256=""),"",F1256/H1256-1)</f>
        <v/>
      </c>
      <c r="J1256">
        <f>IF(G1256="","",IF(J1255="",G1256,MAX(J1255,G1256)))</f>
        <v/>
      </c>
      <c r="K1256">
        <f>IF(OR(G1256="",J1256=""),"",G1256/J1256-1)</f>
        <v/>
      </c>
    </row>
    <row r="1257">
      <c r="A1257" s="14">
        <f>原始数据_周度!A1257</f>
        <v/>
      </c>
      <c r="B1257" s="15">
        <f>原始数据_周度!B1257</f>
        <v/>
      </c>
      <c r="C1257" s="15">
        <f>IFERROR(B1257/B1256-1,"")</f>
        <v/>
      </c>
      <c r="D1257" s="15">
        <f>IFERROR(评分与状态_周度!F1273,"")</f>
        <v/>
      </c>
      <c r="E1257" s="15">
        <f>IF(OR(D1257="",C1257=""),"",D1257*C1257)</f>
        <v/>
      </c>
      <c r="F1257" s="15">
        <f>IF(E1257="","",IF(F1256="",1,F1256*(1+E1257)))</f>
        <v/>
      </c>
      <c r="G1257" s="15">
        <f>IF(E1257="","",IF(G1256="",1,G1256*(1+C1257)))</f>
        <v/>
      </c>
      <c r="H1257" s="15">
        <f>IF(F1257="","",IF(H1256="",F1257,MAX(H1256,F1257)))</f>
        <v/>
      </c>
      <c r="I1257">
        <f>IF(OR(F1257="",H1257=""),"",F1257/H1257-1)</f>
        <v/>
      </c>
      <c r="J1257">
        <f>IF(G1257="","",IF(J1256="",G1257,MAX(J1256,G1257)))</f>
        <v/>
      </c>
      <c r="K1257">
        <f>IF(OR(G1257="",J1257=""),"",G1257/J1257-1)</f>
        <v/>
      </c>
    </row>
    <row r="1258">
      <c r="A1258" s="14">
        <f>原始数据_周度!A1258</f>
        <v/>
      </c>
      <c r="B1258" s="15">
        <f>原始数据_周度!B1258</f>
        <v/>
      </c>
      <c r="C1258" s="15">
        <f>IFERROR(B1258/B1257-1,"")</f>
        <v/>
      </c>
      <c r="D1258" s="15">
        <f>IFERROR(评分与状态_周度!F1274,"")</f>
        <v/>
      </c>
      <c r="E1258" s="15">
        <f>IF(OR(D1258="",C1258=""),"",D1258*C1258)</f>
        <v/>
      </c>
      <c r="F1258" s="15">
        <f>IF(E1258="","",IF(F1257="",1,F1257*(1+E1258)))</f>
        <v/>
      </c>
      <c r="G1258" s="15">
        <f>IF(E1258="","",IF(G1257="",1,G1257*(1+C1258)))</f>
        <v/>
      </c>
      <c r="H1258" s="15">
        <f>IF(F1258="","",IF(H1257="",F1258,MAX(H1257,F1258)))</f>
        <v/>
      </c>
      <c r="I1258">
        <f>IF(OR(F1258="",H1258=""),"",F1258/H1258-1)</f>
        <v/>
      </c>
      <c r="J1258">
        <f>IF(G1258="","",IF(J1257="",G1258,MAX(J1257,G1258)))</f>
        <v/>
      </c>
      <c r="K1258">
        <f>IF(OR(G1258="",J1258=""),"",G1258/J1258-1)</f>
        <v/>
      </c>
    </row>
    <row r="1259">
      <c r="A1259" s="14">
        <f>原始数据_周度!A1259</f>
        <v/>
      </c>
      <c r="B1259" s="15">
        <f>原始数据_周度!B1259</f>
        <v/>
      </c>
      <c r="C1259" s="15">
        <f>IFERROR(B1259/B1258-1,"")</f>
        <v/>
      </c>
      <c r="D1259" s="15">
        <f>IFERROR(评分与状态_周度!F1275,"")</f>
        <v/>
      </c>
      <c r="E1259" s="15">
        <f>IF(OR(D1259="",C1259=""),"",D1259*C1259)</f>
        <v/>
      </c>
      <c r="F1259" s="15">
        <f>IF(E1259="","",IF(F1258="",1,F1258*(1+E1259)))</f>
        <v/>
      </c>
      <c r="G1259" s="15">
        <f>IF(E1259="","",IF(G1258="",1,G1258*(1+C1259)))</f>
        <v/>
      </c>
      <c r="H1259" s="15">
        <f>IF(F1259="","",IF(H1258="",F1259,MAX(H1258,F1259)))</f>
        <v/>
      </c>
      <c r="I1259">
        <f>IF(OR(F1259="",H1259=""),"",F1259/H1259-1)</f>
        <v/>
      </c>
      <c r="J1259">
        <f>IF(G1259="","",IF(J1258="",G1259,MAX(J1258,G1259)))</f>
        <v/>
      </c>
      <c r="K1259">
        <f>IF(OR(G1259="",J1259=""),"",G1259/J1259-1)</f>
        <v/>
      </c>
    </row>
    <row r="1260">
      <c r="A1260" s="14">
        <f>原始数据_周度!A1260</f>
        <v/>
      </c>
      <c r="B1260" s="15">
        <f>原始数据_周度!B1260</f>
        <v/>
      </c>
      <c r="C1260" s="15">
        <f>IFERROR(B1260/B1259-1,"")</f>
        <v/>
      </c>
      <c r="D1260" s="15">
        <f>IFERROR(评分与状态_周度!F1276,"")</f>
        <v/>
      </c>
      <c r="E1260" s="15">
        <f>IF(OR(D1260="",C1260=""),"",D1260*C1260)</f>
        <v/>
      </c>
      <c r="F1260" s="15">
        <f>IF(E1260="","",IF(F1259="",1,F1259*(1+E1260)))</f>
        <v/>
      </c>
      <c r="G1260" s="15">
        <f>IF(E1260="","",IF(G1259="",1,G1259*(1+C1260)))</f>
        <v/>
      </c>
      <c r="H1260" s="15">
        <f>IF(F1260="","",IF(H1259="",F1260,MAX(H1259,F1260)))</f>
        <v/>
      </c>
      <c r="I1260">
        <f>IF(OR(F1260="",H1260=""),"",F1260/H1260-1)</f>
        <v/>
      </c>
      <c r="J1260">
        <f>IF(G1260="","",IF(J1259="",G1260,MAX(J1259,G1260)))</f>
        <v/>
      </c>
      <c r="K1260">
        <f>IF(OR(G1260="",J1260=""),"",G1260/J1260-1)</f>
        <v/>
      </c>
    </row>
    <row r="1261">
      <c r="A1261" s="14">
        <f>原始数据_周度!A1261</f>
        <v/>
      </c>
      <c r="B1261" s="15">
        <f>原始数据_周度!B1261</f>
        <v/>
      </c>
      <c r="C1261" s="15">
        <f>IFERROR(B1261/B1260-1,"")</f>
        <v/>
      </c>
      <c r="D1261" s="15">
        <f>IFERROR(评分与状态_周度!F1277,"")</f>
        <v/>
      </c>
      <c r="E1261" s="15">
        <f>IF(OR(D1261="",C1261=""),"",D1261*C1261)</f>
        <v/>
      </c>
      <c r="F1261" s="15">
        <f>IF(E1261="","",IF(F1260="",1,F1260*(1+E1261)))</f>
        <v/>
      </c>
      <c r="G1261" s="15">
        <f>IF(E1261="","",IF(G1260="",1,G1260*(1+C1261)))</f>
        <v/>
      </c>
      <c r="H1261" s="15">
        <f>IF(F1261="","",IF(H1260="",F1261,MAX(H1260,F1261)))</f>
        <v/>
      </c>
      <c r="I1261">
        <f>IF(OR(F1261="",H1261=""),"",F1261/H1261-1)</f>
        <v/>
      </c>
      <c r="J1261">
        <f>IF(G1261="","",IF(J1260="",G1261,MAX(J1260,G1261)))</f>
        <v/>
      </c>
      <c r="K1261">
        <f>IF(OR(G1261="",J1261=""),"",G1261/J1261-1)</f>
        <v/>
      </c>
    </row>
    <row r="1262">
      <c r="A1262" s="14">
        <f>原始数据_周度!A1262</f>
        <v/>
      </c>
      <c r="B1262" s="15">
        <f>原始数据_周度!B1262</f>
        <v/>
      </c>
      <c r="C1262" s="15">
        <f>IFERROR(B1262/B1261-1,"")</f>
        <v/>
      </c>
      <c r="D1262" s="15">
        <f>IFERROR(评分与状态_周度!F1278,"")</f>
        <v/>
      </c>
      <c r="E1262" s="15">
        <f>IF(OR(D1262="",C1262=""),"",D1262*C1262)</f>
        <v/>
      </c>
      <c r="F1262" s="15">
        <f>IF(E1262="","",IF(F1261="",1,F1261*(1+E1262)))</f>
        <v/>
      </c>
      <c r="G1262" s="15">
        <f>IF(E1262="","",IF(G1261="",1,G1261*(1+C1262)))</f>
        <v/>
      </c>
      <c r="H1262" s="15">
        <f>IF(F1262="","",IF(H1261="",F1262,MAX(H1261,F1262)))</f>
        <v/>
      </c>
      <c r="I1262">
        <f>IF(OR(F1262="",H1262=""),"",F1262/H1262-1)</f>
        <v/>
      </c>
      <c r="J1262">
        <f>IF(G1262="","",IF(J1261="",G1262,MAX(J1261,G1262)))</f>
        <v/>
      </c>
      <c r="K1262">
        <f>IF(OR(G1262="",J1262=""),"",G1262/J1262-1)</f>
        <v/>
      </c>
    </row>
    <row r="1263">
      <c r="A1263" s="14">
        <f>原始数据_周度!A1263</f>
        <v/>
      </c>
      <c r="B1263" s="15">
        <f>原始数据_周度!B1263</f>
        <v/>
      </c>
      <c r="C1263" s="15">
        <f>IFERROR(B1263/B1262-1,"")</f>
        <v/>
      </c>
      <c r="D1263" s="15">
        <f>IFERROR(评分与状态_周度!F1279,"")</f>
        <v/>
      </c>
      <c r="E1263" s="15">
        <f>IF(OR(D1263="",C1263=""),"",D1263*C1263)</f>
        <v/>
      </c>
      <c r="F1263" s="15">
        <f>IF(E1263="","",IF(F1262="",1,F1262*(1+E1263)))</f>
        <v/>
      </c>
      <c r="G1263" s="15">
        <f>IF(E1263="","",IF(G1262="",1,G1262*(1+C1263)))</f>
        <v/>
      </c>
      <c r="H1263" s="15">
        <f>IF(F1263="","",IF(H1262="",F1263,MAX(H1262,F1263)))</f>
        <v/>
      </c>
      <c r="I1263">
        <f>IF(OR(F1263="",H1263=""),"",F1263/H1263-1)</f>
        <v/>
      </c>
      <c r="J1263">
        <f>IF(G1263="","",IF(J1262="",G1263,MAX(J1262,G1263)))</f>
        <v/>
      </c>
      <c r="K1263">
        <f>IF(OR(G1263="",J1263=""),"",G1263/J1263-1)</f>
        <v/>
      </c>
    </row>
    <row r="1264">
      <c r="A1264" s="14">
        <f>原始数据_周度!A1264</f>
        <v/>
      </c>
      <c r="B1264" s="15">
        <f>原始数据_周度!B1264</f>
        <v/>
      </c>
      <c r="C1264" s="15">
        <f>IFERROR(B1264/B1263-1,"")</f>
        <v/>
      </c>
      <c r="D1264" s="15">
        <f>IFERROR(评分与状态_周度!F1280,"")</f>
        <v/>
      </c>
      <c r="E1264" s="15">
        <f>IF(OR(D1264="",C1264=""),"",D1264*C1264)</f>
        <v/>
      </c>
      <c r="F1264" s="15">
        <f>IF(E1264="","",IF(F1263="",1,F1263*(1+E1264)))</f>
        <v/>
      </c>
      <c r="G1264" s="15">
        <f>IF(E1264="","",IF(G1263="",1,G1263*(1+C1264)))</f>
        <v/>
      </c>
      <c r="H1264" s="15">
        <f>IF(F1264="","",IF(H1263="",F1264,MAX(H1263,F1264)))</f>
        <v/>
      </c>
      <c r="I1264">
        <f>IF(OR(F1264="",H1264=""),"",F1264/H1264-1)</f>
        <v/>
      </c>
      <c r="J1264">
        <f>IF(G1264="","",IF(J1263="",G1264,MAX(J1263,G1264)))</f>
        <v/>
      </c>
      <c r="K1264">
        <f>IF(OR(G1264="",J1264=""),"",G1264/J1264-1)</f>
        <v/>
      </c>
    </row>
    <row r="1265">
      <c r="A1265" s="14">
        <f>原始数据_周度!A1265</f>
        <v/>
      </c>
      <c r="B1265" s="15">
        <f>原始数据_周度!B1265</f>
        <v/>
      </c>
      <c r="C1265" s="15">
        <f>IFERROR(B1265/B1264-1,"")</f>
        <v/>
      </c>
      <c r="D1265" s="15">
        <f>IFERROR(评分与状态_周度!F1281,"")</f>
        <v/>
      </c>
      <c r="E1265" s="15">
        <f>IF(OR(D1265="",C1265=""),"",D1265*C1265)</f>
        <v/>
      </c>
      <c r="F1265" s="15">
        <f>IF(E1265="","",IF(F1264="",1,F1264*(1+E1265)))</f>
        <v/>
      </c>
      <c r="G1265" s="15">
        <f>IF(E1265="","",IF(G1264="",1,G1264*(1+C1265)))</f>
        <v/>
      </c>
      <c r="H1265" s="15">
        <f>IF(F1265="","",IF(H1264="",F1265,MAX(H1264,F1265)))</f>
        <v/>
      </c>
      <c r="I1265">
        <f>IF(OR(F1265="",H1265=""),"",F1265/H1265-1)</f>
        <v/>
      </c>
      <c r="J1265">
        <f>IF(G1265="","",IF(J1264="",G1265,MAX(J1264,G1265)))</f>
        <v/>
      </c>
      <c r="K1265">
        <f>IF(OR(G1265="",J1265=""),"",G1265/J1265-1)</f>
        <v/>
      </c>
    </row>
    <row r="1266">
      <c r="A1266" s="14">
        <f>原始数据_周度!A1266</f>
        <v/>
      </c>
      <c r="B1266" s="15">
        <f>原始数据_周度!B1266</f>
        <v/>
      </c>
      <c r="C1266" s="15">
        <f>IFERROR(B1266/B1265-1,"")</f>
        <v/>
      </c>
      <c r="D1266" s="15">
        <f>IFERROR(评分与状态_周度!F1282,"")</f>
        <v/>
      </c>
      <c r="E1266" s="15">
        <f>IF(OR(D1266="",C1266=""),"",D1266*C1266)</f>
        <v/>
      </c>
      <c r="F1266" s="15">
        <f>IF(E1266="","",IF(F1265="",1,F1265*(1+E1266)))</f>
        <v/>
      </c>
      <c r="G1266" s="15">
        <f>IF(E1266="","",IF(G1265="",1,G1265*(1+C1266)))</f>
        <v/>
      </c>
      <c r="H1266" s="15">
        <f>IF(F1266="","",IF(H1265="",F1266,MAX(H1265,F1266)))</f>
        <v/>
      </c>
      <c r="I1266">
        <f>IF(OR(F1266="",H1266=""),"",F1266/H1266-1)</f>
        <v/>
      </c>
      <c r="J1266">
        <f>IF(G1266="","",IF(J1265="",G1266,MAX(J1265,G1266)))</f>
        <v/>
      </c>
      <c r="K1266">
        <f>IF(OR(G1266="",J1266=""),"",G1266/J1266-1)</f>
        <v/>
      </c>
    </row>
    <row r="1267">
      <c r="A1267" s="14">
        <f>原始数据_周度!A1267</f>
        <v/>
      </c>
      <c r="B1267" s="15">
        <f>原始数据_周度!B1267</f>
        <v/>
      </c>
      <c r="C1267" s="15">
        <f>IFERROR(B1267/B1266-1,"")</f>
        <v/>
      </c>
      <c r="D1267" s="15">
        <f>IFERROR(评分与状态_周度!F1283,"")</f>
        <v/>
      </c>
      <c r="E1267" s="15">
        <f>IF(OR(D1267="",C1267=""),"",D1267*C1267)</f>
        <v/>
      </c>
      <c r="F1267" s="15">
        <f>IF(E1267="","",IF(F1266="",1,F1266*(1+E1267)))</f>
        <v/>
      </c>
      <c r="G1267" s="15">
        <f>IF(E1267="","",IF(G1266="",1,G1266*(1+C1267)))</f>
        <v/>
      </c>
      <c r="H1267" s="15">
        <f>IF(F1267="","",IF(H1266="",F1267,MAX(H1266,F1267)))</f>
        <v/>
      </c>
      <c r="I1267">
        <f>IF(OR(F1267="",H1267=""),"",F1267/H1267-1)</f>
        <v/>
      </c>
      <c r="J1267">
        <f>IF(G1267="","",IF(J1266="",G1267,MAX(J1266,G1267)))</f>
        <v/>
      </c>
      <c r="K1267">
        <f>IF(OR(G1267="",J1267=""),"",G1267/J1267-1)</f>
        <v/>
      </c>
    </row>
    <row r="1268">
      <c r="A1268" s="14">
        <f>原始数据_周度!A1268</f>
        <v/>
      </c>
      <c r="B1268" s="15">
        <f>原始数据_周度!B1268</f>
        <v/>
      </c>
      <c r="C1268" s="15">
        <f>IFERROR(B1268/B1267-1,"")</f>
        <v/>
      </c>
      <c r="D1268" s="15">
        <f>IFERROR(评分与状态_周度!F1284,"")</f>
        <v/>
      </c>
      <c r="E1268" s="15">
        <f>IF(OR(D1268="",C1268=""),"",D1268*C1268)</f>
        <v/>
      </c>
      <c r="F1268" s="15">
        <f>IF(E1268="","",IF(F1267="",1,F1267*(1+E1268)))</f>
        <v/>
      </c>
      <c r="G1268" s="15">
        <f>IF(E1268="","",IF(G1267="",1,G1267*(1+C1268)))</f>
        <v/>
      </c>
      <c r="H1268" s="15">
        <f>IF(F1268="","",IF(H1267="",F1268,MAX(H1267,F1268)))</f>
        <v/>
      </c>
      <c r="I1268">
        <f>IF(OR(F1268="",H1268=""),"",F1268/H1268-1)</f>
        <v/>
      </c>
      <c r="J1268">
        <f>IF(G1268="","",IF(J1267="",G1268,MAX(J1267,G1268)))</f>
        <v/>
      </c>
      <c r="K1268">
        <f>IF(OR(G1268="",J1268=""),"",G1268/J1268-1)</f>
        <v/>
      </c>
    </row>
    <row r="1269">
      <c r="A1269" s="14">
        <f>原始数据_周度!A1269</f>
        <v/>
      </c>
      <c r="B1269" s="15">
        <f>原始数据_周度!B1269</f>
        <v/>
      </c>
      <c r="C1269" s="15">
        <f>IFERROR(B1269/B1268-1,"")</f>
        <v/>
      </c>
      <c r="D1269" s="15">
        <f>IFERROR(评分与状态_周度!F1285,"")</f>
        <v/>
      </c>
      <c r="E1269" s="15">
        <f>IF(OR(D1269="",C1269=""),"",D1269*C1269)</f>
        <v/>
      </c>
      <c r="F1269" s="15">
        <f>IF(E1269="","",IF(F1268="",1,F1268*(1+E1269)))</f>
        <v/>
      </c>
      <c r="G1269" s="15">
        <f>IF(E1269="","",IF(G1268="",1,G1268*(1+C1269)))</f>
        <v/>
      </c>
      <c r="H1269" s="15">
        <f>IF(F1269="","",IF(H1268="",F1269,MAX(H1268,F1269)))</f>
        <v/>
      </c>
      <c r="I1269">
        <f>IF(OR(F1269="",H1269=""),"",F1269/H1269-1)</f>
        <v/>
      </c>
      <c r="J1269">
        <f>IF(G1269="","",IF(J1268="",G1269,MAX(J1268,G1269)))</f>
        <v/>
      </c>
      <c r="K1269">
        <f>IF(OR(G1269="",J1269=""),"",G1269/J1269-1)</f>
        <v/>
      </c>
    </row>
    <row r="1270">
      <c r="A1270" s="14">
        <f>原始数据_周度!A1270</f>
        <v/>
      </c>
      <c r="B1270" s="15">
        <f>原始数据_周度!B1270</f>
        <v/>
      </c>
      <c r="C1270" s="15">
        <f>IFERROR(B1270/B1269-1,"")</f>
        <v/>
      </c>
      <c r="D1270" s="15">
        <f>IFERROR(评分与状态_周度!F1286,"")</f>
        <v/>
      </c>
      <c r="E1270" s="15">
        <f>IF(OR(D1270="",C1270=""),"",D1270*C1270)</f>
        <v/>
      </c>
      <c r="F1270" s="15">
        <f>IF(E1270="","",IF(F1269="",1,F1269*(1+E1270)))</f>
        <v/>
      </c>
      <c r="G1270" s="15">
        <f>IF(E1270="","",IF(G1269="",1,G1269*(1+C1270)))</f>
        <v/>
      </c>
      <c r="H1270" s="15">
        <f>IF(F1270="","",IF(H1269="",F1270,MAX(H1269,F1270)))</f>
        <v/>
      </c>
      <c r="I1270">
        <f>IF(OR(F1270="",H1270=""),"",F1270/H1270-1)</f>
        <v/>
      </c>
      <c r="J1270">
        <f>IF(G1270="","",IF(J1269="",G1270,MAX(J1269,G1270)))</f>
        <v/>
      </c>
      <c r="K1270">
        <f>IF(OR(G1270="",J1270=""),"",G1270/J1270-1)</f>
        <v/>
      </c>
    </row>
    <row r="1271">
      <c r="A1271" s="14">
        <f>原始数据_周度!A1271</f>
        <v/>
      </c>
      <c r="B1271" s="15">
        <f>原始数据_周度!B1271</f>
        <v/>
      </c>
      <c r="C1271" s="15">
        <f>IFERROR(B1271/B1270-1,"")</f>
        <v/>
      </c>
      <c r="D1271" s="15">
        <f>IFERROR(评分与状态_周度!F1287,"")</f>
        <v/>
      </c>
      <c r="E1271" s="15">
        <f>IF(OR(D1271="",C1271=""),"",D1271*C1271)</f>
        <v/>
      </c>
      <c r="F1271" s="15">
        <f>IF(E1271="","",IF(F1270="",1,F1270*(1+E1271)))</f>
        <v/>
      </c>
      <c r="G1271" s="15">
        <f>IF(E1271="","",IF(G1270="",1,G1270*(1+C1271)))</f>
        <v/>
      </c>
      <c r="H1271" s="15">
        <f>IF(F1271="","",IF(H1270="",F1271,MAX(H1270,F1271)))</f>
        <v/>
      </c>
      <c r="I1271">
        <f>IF(OR(F1271="",H1271=""),"",F1271/H1271-1)</f>
        <v/>
      </c>
      <c r="J1271">
        <f>IF(G1271="","",IF(J1270="",G1271,MAX(J1270,G1271)))</f>
        <v/>
      </c>
      <c r="K1271">
        <f>IF(OR(G1271="",J1271=""),"",G1271/J1271-1)</f>
        <v/>
      </c>
    </row>
    <row r="1272">
      <c r="A1272" s="14">
        <f>原始数据_周度!A1272</f>
        <v/>
      </c>
      <c r="B1272" s="15">
        <f>原始数据_周度!B1272</f>
        <v/>
      </c>
      <c r="C1272" s="15">
        <f>IFERROR(B1272/B1271-1,"")</f>
        <v/>
      </c>
      <c r="D1272" s="15">
        <f>IFERROR(评分与状态_周度!F1288,"")</f>
        <v/>
      </c>
      <c r="E1272" s="15">
        <f>IF(OR(D1272="",C1272=""),"",D1272*C1272)</f>
        <v/>
      </c>
      <c r="F1272" s="15">
        <f>IF(E1272="","",IF(F1271="",1,F1271*(1+E1272)))</f>
        <v/>
      </c>
      <c r="G1272" s="15">
        <f>IF(E1272="","",IF(G1271="",1,G1271*(1+C1272)))</f>
        <v/>
      </c>
      <c r="H1272" s="15">
        <f>IF(F1272="","",IF(H1271="",F1272,MAX(H1271,F1272)))</f>
        <v/>
      </c>
      <c r="I1272">
        <f>IF(OR(F1272="",H1272=""),"",F1272/H1272-1)</f>
        <v/>
      </c>
      <c r="J1272">
        <f>IF(G1272="","",IF(J1271="",G1272,MAX(J1271,G1272)))</f>
        <v/>
      </c>
      <c r="K1272">
        <f>IF(OR(G1272="",J1272=""),"",G1272/J1272-1)</f>
        <v/>
      </c>
    </row>
    <row r="1273">
      <c r="A1273" s="14">
        <f>原始数据_周度!A1273</f>
        <v/>
      </c>
      <c r="B1273" s="15">
        <f>原始数据_周度!B1273</f>
        <v/>
      </c>
      <c r="C1273" s="15">
        <f>IFERROR(B1273/B1272-1,"")</f>
        <v/>
      </c>
      <c r="D1273" s="15">
        <f>IFERROR(评分与状态_周度!F1289,"")</f>
        <v/>
      </c>
      <c r="E1273" s="15">
        <f>IF(OR(D1273="",C1273=""),"",D1273*C1273)</f>
        <v/>
      </c>
      <c r="F1273" s="15">
        <f>IF(E1273="","",IF(F1272="",1,F1272*(1+E1273)))</f>
        <v/>
      </c>
      <c r="G1273" s="15">
        <f>IF(E1273="","",IF(G1272="",1,G1272*(1+C1273)))</f>
        <v/>
      </c>
      <c r="H1273" s="15">
        <f>IF(F1273="","",IF(H1272="",F1273,MAX(H1272,F1273)))</f>
        <v/>
      </c>
      <c r="I1273">
        <f>IF(OR(F1273="",H1273=""),"",F1273/H1273-1)</f>
        <v/>
      </c>
      <c r="J1273">
        <f>IF(G1273="","",IF(J1272="",G1273,MAX(J1272,G1273)))</f>
        <v/>
      </c>
      <c r="K1273">
        <f>IF(OR(G1273="",J1273=""),"",G1273/J1273-1)</f>
        <v/>
      </c>
    </row>
    <row r="1274">
      <c r="A1274" s="14">
        <f>原始数据_周度!A1274</f>
        <v/>
      </c>
      <c r="B1274" s="15">
        <f>原始数据_周度!B1274</f>
        <v/>
      </c>
      <c r="C1274" s="15">
        <f>IFERROR(B1274/B1273-1,"")</f>
        <v/>
      </c>
      <c r="D1274" s="15">
        <f>IFERROR(评分与状态_周度!F1290,"")</f>
        <v/>
      </c>
      <c r="E1274" s="15">
        <f>IF(OR(D1274="",C1274=""),"",D1274*C1274)</f>
        <v/>
      </c>
      <c r="F1274" s="15">
        <f>IF(E1274="","",IF(F1273="",1,F1273*(1+E1274)))</f>
        <v/>
      </c>
      <c r="G1274" s="15">
        <f>IF(E1274="","",IF(G1273="",1,G1273*(1+C1274)))</f>
        <v/>
      </c>
      <c r="H1274" s="15">
        <f>IF(F1274="","",IF(H1273="",F1274,MAX(H1273,F1274)))</f>
        <v/>
      </c>
      <c r="I1274">
        <f>IF(OR(F1274="",H1274=""),"",F1274/H1274-1)</f>
        <v/>
      </c>
      <c r="J1274">
        <f>IF(G1274="","",IF(J1273="",G1274,MAX(J1273,G1274)))</f>
        <v/>
      </c>
      <c r="K1274">
        <f>IF(OR(G1274="",J1274=""),"",G1274/J1274-1)</f>
        <v/>
      </c>
    </row>
    <row r="1275">
      <c r="A1275" s="14">
        <f>原始数据_周度!A1275</f>
        <v/>
      </c>
      <c r="B1275" s="15">
        <f>原始数据_周度!B1275</f>
        <v/>
      </c>
      <c r="C1275" s="15">
        <f>IFERROR(B1275/B1274-1,"")</f>
        <v/>
      </c>
      <c r="D1275" s="15">
        <f>IFERROR(评分与状态_周度!F1291,"")</f>
        <v/>
      </c>
      <c r="E1275" s="15">
        <f>IF(OR(D1275="",C1275=""),"",D1275*C1275)</f>
        <v/>
      </c>
      <c r="F1275" s="15">
        <f>IF(E1275="","",IF(F1274="",1,F1274*(1+E1275)))</f>
        <v/>
      </c>
      <c r="G1275" s="15">
        <f>IF(E1275="","",IF(G1274="",1,G1274*(1+C1275)))</f>
        <v/>
      </c>
      <c r="H1275" s="15">
        <f>IF(F1275="","",IF(H1274="",F1275,MAX(H1274,F1275)))</f>
        <v/>
      </c>
      <c r="I1275">
        <f>IF(OR(F1275="",H1275=""),"",F1275/H1275-1)</f>
        <v/>
      </c>
      <c r="J1275">
        <f>IF(G1275="","",IF(J1274="",G1275,MAX(J1274,G1275)))</f>
        <v/>
      </c>
      <c r="K1275">
        <f>IF(OR(G1275="",J1275=""),"",G1275/J1275-1)</f>
        <v/>
      </c>
    </row>
    <row r="1276">
      <c r="A1276" s="14">
        <f>原始数据_周度!A1276</f>
        <v/>
      </c>
      <c r="B1276" s="15">
        <f>原始数据_周度!B1276</f>
        <v/>
      </c>
      <c r="C1276" s="15">
        <f>IFERROR(B1276/B1275-1,"")</f>
        <v/>
      </c>
      <c r="D1276" s="15">
        <f>IFERROR(评分与状态_周度!F1292,"")</f>
        <v/>
      </c>
      <c r="E1276" s="15">
        <f>IF(OR(D1276="",C1276=""),"",D1276*C1276)</f>
        <v/>
      </c>
      <c r="F1276" s="15">
        <f>IF(E1276="","",IF(F1275="",1,F1275*(1+E1276)))</f>
        <v/>
      </c>
      <c r="G1276" s="15">
        <f>IF(E1276="","",IF(G1275="",1,G1275*(1+C1276)))</f>
        <v/>
      </c>
      <c r="H1276" s="15">
        <f>IF(F1276="","",IF(H1275="",F1276,MAX(H1275,F1276)))</f>
        <v/>
      </c>
      <c r="I1276">
        <f>IF(OR(F1276="",H1276=""),"",F1276/H1276-1)</f>
        <v/>
      </c>
      <c r="J1276">
        <f>IF(G1276="","",IF(J1275="",G1276,MAX(J1275,G1276)))</f>
        <v/>
      </c>
      <c r="K1276">
        <f>IF(OR(G1276="",J1276=""),"",G1276/J1276-1)</f>
        <v/>
      </c>
    </row>
    <row r="1277">
      <c r="A1277" s="14">
        <f>原始数据_周度!A1277</f>
        <v/>
      </c>
      <c r="B1277" s="15">
        <f>原始数据_周度!B1277</f>
        <v/>
      </c>
      <c r="C1277" s="15">
        <f>IFERROR(B1277/B1276-1,"")</f>
        <v/>
      </c>
      <c r="D1277" s="15">
        <f>IFERROR(评分与状态_周度!F1293,"")</f>
        <v/>
      </c>
      <c r="E1277" s="15">
        <f>IF(OR(D1277="",C1277=""),"",D1277*C1277)</f>
        <v/>
      </c>
      <c r="F1277" s="15">
        <f>IF(E1277="","",IF(F1276="",1,F1276*(1+E1277)))</f>
        <v/>
      </c>
      <c r="G1277" s="15">
        <f>IF(E1277="","",IF(G1276="",1,G1276*(1+C1277)))</f>
        <v/>
      </c>
      <c r="H1277" s="15">
        <f>IF(F1277="","",IF(H1276="",F1277,MAX(H1276,F1277)))</f>
        <v/>
      </c>
      <c r="I1277">
        <f>IF(OR(F1277="",H1277=""),"",F1277/H1277-1)</f>
        <v/>
      </c>
      <c r="J1277">
        <f>IF(G1277="","",IF(J1276="",G1277,MAX(J1276,G1277)))</f>
        <v/>
      </c>
      <c r="K1277">
        <f>IF(OR(G1277="",J1277=""),"",G1277/J1277-1)</f>
        <v/>
      </c>
    </row>
    <row r="1278">
      <c r="A1278" s="14">
        <f>原始数据_周度!A1278</f>
        <v/>
      </c>
      <c r="B1278" s="15">
        <f>原始数据_周度!B1278</f>
        <v/>
      </c>
      <c r="C1278" s="15">
        <f>IFERROR(B1278/B1277-1,"")</f>
        <v/>
      </c>
      <c r="D1278" s="15">
        <f>IFERROR(评分与状态_周度!F1294,"")</f>
        <v/>
      </c>
      <c r="E1278" s="15">
        <f>IF(OR(D1278="",C1278=""),"",D1278*C1278)</f>
        <v/>
      </c>
      <c r="F1278" s="15">
        <f>IF(E1278="","",IF(F1277="",1,F1277*(1+E1278)))</f>
        <v/>
      </c>
      <c r="G1278" s="15">
        <f>IF(E1278="","",IF(G1277="",1,G1277*(1+C1278)))</f>
        <v/>
      </c>
      <c r="H1278" s="15">
        <f>IF(F1278="","",IF(H1277="",F1278,MAX(H1277,F1278)))</f>
        <v/>
      </c>
      <c r="I1278">
        <f>IF(OR(F1278="",H1278=""),"",F1278/H1278-1)</f>
        <v/>
      </c>
      <c r="J1278">
        <f>IF(G1278="","",IF(J1277="",G1278,MAX(J1277,G1278)))</f>
        <v/>
      </c>
      <c r="K1278">
        <f>IF(OR(G1278="",J1278=""),"",G1278/J1278-1)</f>
        <v/>
      </c>
    </row>
    <row r="1279">
      <c r="A1279" s="14">
        <f>原始数据_周度!A1279</f>
        <v/>
      </c>
      <c r="B1279" s="15">
        <f>原始数据_周度!B1279</f>
        <v/>
      </c>
      <c r="C1279" s="15">
        <f>IFERROR(B1279/B1278-1,"")</f>
        <v/>
      </c>
      <c r="D1279" s="15">
        <f>IFERROR(评分与状态_周度!F1295,"")</f>
        <v/>
      </c>
      <c r="E1279" s="15">
        <f>IF(OR(D1279="",C1279=""),"",D1279*C1279)</f>
        <v/>
      </c>
      <c r="F1279" s="15">
        <f>IF(E1279="","",IF(F1278="",1,F1278*(1+E1279)))</f>
        <v/>
      </c>
      <c r="G1279" s="15">
        <f>IF(E1279="","",IF(G1278="",1,G1278*(1+C1279)))</f>
        <v/>
      </c>
      <c r="H1279" s="15">
        <f>IF(F1279="","",IF(H1278="",F1279,MAX(H1278,F1279)))</f>
        <v/>
      </c>
      <c r="I1279">
        <f>IF(OR(F1279="",H1279=""),"",F1279/H1279-1)</f>
        <v/>
      </c>
      <c r="J1279">
        <f>IF(G1279="","",IF(J1278="",G1279,MAX(J1278,G1279)))</f>
        <v/>
      </c>
      <c r="K1279">
        <f>IF(OR(G1279="",J1279=""),"",G1279/J1279-1)</f>
        <v/>
      </c>
    </row>
    <row r="1280">
      <c r="A1280" s="14">
        <f>原始数据_周度!A1280</f>
        <v/>
      </c>
      <c r="B1280" s="15">
        <f>原始数据_周度!B1280</f>
        <v/>
      </c>
      <c r="C1280" s="15">
        <f>IFERROR(B1280/B1279-1,"")</f>
        <v/>
      </c>
      <c r="D1280" s="15">
        <f>IFERROR(评分与状态_周度!F1296,"")</f>
        <v/>
      </c>
      <c r="E1280" s="15">
        <f>IF(OR(D1280="",C1280=""),"",D1280*C1280)</f>
        <v/>
      </c>
      <c r="F1280" s="15">
        <f>IF(E1280="","",IF(F1279="",1,F1279*(1+E1280)))</f>
        <v/>
      </c>
      <c r="G1280" s="15">
        <f>IF(E1280="","",IF(G1279="",1,G1279*(1+C1280)))</f>
        <v/>
      </c>
      <c r="H1280" s="15">
        <f>IF(F1280="","",IF(H1279="",F1280,MAX(H1279,F1280)))</f>
        <v/>
      </c>
      <c r="I1280">
        <f>IF(OR(F1280="",H1280=""),"",F1280/H1280-1)</f>
        <v/>
      </c>
      <c r="J1280">
        <f>IF(G1280="","",IF(J1279="",G1280,MAX(J1279,G1280)))</f>
        <v/>
      </c>
      <c r="K1280">
        <f>IF(OR(G1280="",J1280=""),"",G1280/J1280-1)</f>
        <v/>
      </c>
    </row>
    <row r="1281">
      <c r="A1281" s="14">
        <f>原始数据_周度!A1281</f>
        <v/>
      </c>
      <c r="B1281" s="15">
        <f>原始数据_周度!B1281</f>
        <v/>
      </c>
      <c r="C1281" s="15">
        <f>IFERROR(B1281/B1280-1,"")</f>
        <v/>
      </c>
      <c r="D1281" s="15">
        <f>IFERROR(评分与状态_周度!F1297,"")</f>
        <v/>
      </c>
      <c r="E1281" s="15">
        <f>IF(OR(D1281="",C1281=""),"",D1281*C1281)</f>
        <v/>
      </c>
      <c r="F1281" s="15">
        <f>IF(E1281="","",IF(F1280="",1,F1280*(1+E1281)))</f>
        <v/>
      </c>
      <c r="G1281" s="15">
        <f>IF(E1281="","",IF(G1280="",1,G1280*(1+C1281)))</f>
        <v/>
      </c>
      <c r="H1281" s="15">
        <f>IF(F1281="","",IF(H1280="",F1281,MAX(H1280,F1281)))</f>
        <v/>
      </c>
      <c r="I1281">
        <f>IF(OR(F1281="",H1281=""),"",F1281/H1281-1)</f>
        <v/>
      </c>
      <c r="J1281">
        <f>IF(G1281="","",IF(J1280="",G1281,MAX(J1280,G1281)))</f>
        <v/>
      </c>
      <c r="K1281">
        <f>IF(OR(G1281="",J1281=""),"",G1281/J1281-1)</f>
        <v/>
      </c>
    </row>
    <row r="1282">
      <c r="A1282" s="14">
        <f>原始数据_周度!A1282</f>
        <v/>
      </c>
      <c r="B1282" s="15">
        <f>原始数据_周度!B1282</f>
        <v/>
      </c>
      <c r="C1282" s="15">
        <f>IFERROR(B1282/B1281-1,"")</f>
        <v/>
      </c>
      <c r="D1282" s="15">
        <f>IFERROR(评分与状态_周度!F1298,"")</f>
        <v/>
      </c>
      <c r="E1282" s="15">
        <f>IF(OR(D1282="",C1282=""),"",D1282*C1282)</f>
        <v/>
      </c>
      <c r="F1282" s="15">
        <f>IF(E1282="","",IF(F1281="",1,F1281*(1+E1282)))</f>
        <v/>
      </c>
      <c r="G1282" s="15">
        <f>IF(E1282="","",IF(G1281="",1,G1281*(1+C1282)))</f>
        <v/>
      </c>
      <c r="H1282" s="15">
        <f>IF(F1282="","",IF(H1281="",F1282,MAX(H1281,F1282)))</f>
        <v/>
      </c>
      <c r="I1282">
        <f>IF(OR(F1282="",H1282=""),"",F1282/H1282-1)</f>
        <v/>
      </c>
      <c r="J1282">
        <f>IF(G1282="","",IF(J1281="",G1282,MAX(J1281,G1282)))</f>
        <v/>
      </c>
      <c r="K1282">
        <f>IF(OR(G1282="",J1282=""),"",G1282/J1282-1)</f>
        <v/>
      </c>
    </row>
    <row r="1283">
      <c r="A1283" s="14">
        <f>原始数据_周度!A1283</f>
        <v/>
      </c>
      <c r="B1283" s="15">
        <f>原始数据_周度!B1283</f>
        <v/>
      </c>
      <c r="C1283" s="15">
        <f>IFERROR(B1283/B1282-1,"")</f>
        <v/>
      </c>
      <c r="D1283" s="15">
        <f>IFERROR(评分与状态_周度!F1299,"")</f>
        <v/>
      </c>
      <c r="E1283" s="15">
        <f>IF(OR(D1283="",C1283=""),"",D1283*C1283)</f>
        <v/>
      </c>
      <c r="F1283" s="15">
        <f>IF(E1283="","",IF(F1282="",1,F1282*(1+E1283)))</f>
        <v/>
      </c>
      <c r="G1283" s="15">
        <f>IF(E1283="","",IF(G1282="",1,G1282*(1+C1283)))</f>
        <v/>
      </c>
      <c r="H1283" s="15">
        <f>IF(F1283="","",IF(H1282="",F1283,MAX(H1282,F1283)))</f>
        <v/>
      </c>
      <c r="I1283">
        <f>IF(OR(F1283="",H1283=""),"",F1283/H1283-1)</f>
        <v/>
      </c>
      <c r="J1283">
        <f>IF(G1283="","",IF(J1282="",G1283,MAX(J1282,G1283)))</f>
        <v/>
      </c>
      <c r="K1283">
        <f>IF(OR(G1283="",J1283=""),"",G1283/J1283-1)</f>
        <v/>
      </c>
    </row>
    <row r="1284">
      <c r="A1284" s="14">
        <f>原始数据_周度!A1284</f>
        <v/>
      </c>
      <c r="B1284" s="15">
        <f>原始数据_周度!B1284</f>
        <v/>
      </c>
      <c r="C1284" s="15">
        <f>IFERROR(B1284/B1283-1,"")</f>
        <v/>
      </c>
      <c r="D1284" s="15">
        <f>IFERROR(评分与状态_周度!F1300,"")</f>
        <v/>
      </c>
      <c r="E1284" s="15">
        <f>IF(OR(D1284="",C1284=""),"",D1284*C1284)</f>
        <v/>
      </c>
      <c r="F1284" s="15">
        <f>IF(E1284="","",IF(F1283="",1,F1283*(1+E1284)))</f>
        <v/>
      </c>
      <c r="G1284" s="15">
        <f>IF(E1284="","",IF(G1283="",1,G1283*(1+C1284)))</f>
        <v/>
      </c>
      <c r="H1284" s="15">
        <f>IF(F1284="","",IF(H1283="",F1284,MAX(H1283,F1284)))</f>
        <v/>
      </c>
      <c r="I1284">
        <f>IF(OR(F1284="",H1284=""),"",F1284/H1284-1)</f>
        <v/>
      </c>
      <c r="J1284">
        <f>IF(G1284="","",IF(J1283="",G1284,MAX(J1283,G1284)))</f>
        <v/>
      </c>
      <c r="K1284">
        <f>IF(OR(G1284="",J1284=""),"",G1284/J1284-1)</f>
        <v/>
      </c>
    </row>
    <row r="1285">
      <c r="A1285" s="14">
        <f>原始数据_周度!A1285</f>
        <v/>
      </c>
      <c r="B1285" s="15">
        <f>原始数据_周度!B1285</f>
        <v/>
      </c>
      <c r="C1285" s="15">
        <f>IFERROR(B1285/B1284-1,"")</f>
        <v/>
      </c>
      <c r="D1285" s="15">
        <f>IFERROR(评分与状态_周度!F1301,"")</f>
        <v/>
      </c>
      <c r="E1285" s="15">
        <f>IF(OR(D1285="",C1285=""),"",D1285*C1285)</f>
        <v/>
      </c>
      <c r="F1285" s="15">
        <f>IF(E1285="","",IF(F1284="",1,F1284*(1+E1285)))</f>
        <v/>
      </c>
      <c r="G1285" s="15">
        <f>IF(E1285="","",IF(G1284="",1,G1284*(1+C1285)))</f>
        <v/>
      </c>
      <c r="H1285" s="15">
        <f>IF(F1285="","",IF(H1284="",F1285,MAX(H1284,F1285)))</f>
        <v/>
      </c>
      <c r="I1285">
        <f>IF(OR(F1285="",H1285=""),"",F1285/H1285-1)</f>
        <v/>
      </c>
      <c r="J1285">
        <f>IF(G1285="","",IF(J1284="",G1285,MAX(J1284,G1285)))</f>
        <v/>
      </c>
      <c r="K1285">
        <f>IF(OR(G1285="",J1285=""),"",G1285/J1285-1)</f>
        <v/>
      </c>
    </row>
    <row r="1286">
      <c r="A1286" s="14">
        <f>原始数据_周度!A1286</f>
        <v/>
      </c>
      <c r="B1286" s="15">
        <f>原始数据_周度!B1286</f>
        <v/>
      </c>
      <c r="C1286" s="15">
        <f>IFERROR(B1286/B1285-1,"")</f>
        <v/>
      </c>
      <c r="D1286" s="15">
        <f>IFERROR(评分与状态_周度!F1302,"")</f>
        <v/>
      </c>
      <c r="E1286" s="15">
        <f>IF(OR(D1286="",C1286=""),"",D1286*C1286)</f>
        <v/>
      </c>
      <c r="F1286" s="15">
        <f>IF(E1286="","",IF(F1285="",1,F1285*(1+E1286)))</f>
        <v/>
      </c>
      <c r="G1286" s="15">
        <f>IF(E1286="","",IF(G1285="",1,G1285*(1+C1286)))</f>
        <v/>
      </c>
      <c r="H1286" s="15">
        <f>IF(F1286="","",IF(H1285="",F1286,MAX(H1285,F1286)))</f>
        <v/>
      </c>
      <c r="I1286">
        <f>IF(OR(F1286="",H1286=""),"",F1286/H1286-1)</f>
        <v/>
      </c>
      <c r="J1286">
        <f>IF(G1286="","",IF(J1285="",G1286,MAX(J1285,G1286)))</f>
        <v/>
      </c>
      <c r="K1286">
        <f>IF(OR(G1286="",J1286=""),"",G1286/J1286-1)</f>
        <v/>
      </c>
    </row>
    <row r="1287">
      <c r="A1287" s="14">
        <f>原始数据_周度!A1287</f>
        <v/>
      </c>
      <c r="B1287" s="15">
        <f>原始数据_周度!B1287</f>
        <v/>
      </c>
      <c r="C1287" s="15">
        <f>IFERROR(B1287/B1286-1,"")</f>
        <v/>
      </c>
      <c r="D1287" s="15">
        <f>IFERROR(评分与状态_周度!F1303,"")</f>
        <v/>
      </c>
      <c r="E1287" s="15">
        <f>IF(OR(D1287="",C1287=""),"",D1287*C1287)</f>
        <v/>
      </c>
      <c r="F1287" s="15">
        <f>IF(E1287="","",IF(F1286="",1,F1286*(1+E1287)))</f>
        <v/>
      </c>
      <c r="G1287" s="15">
        <f>IF(E1287="","",IF(G1286="",1,G1286*(1+C1287)))</f>
        <v/>
      </c>
      <c r="H1287" s="15">
        <f>IF(F1287="","",IF(H1286="",F1287,MAX(H1286,F1287)))</f>
        <v/>
      </c>
      <c r="I1287">
        <f>IF(OR(F1287="",H1287=""),"",F1287/H1287-1)</f>
        <v/>
      </c>
      <c r="J1287">
        <f>IF(G1287="","",IF(J1286="",G1287,MAX(J1286,G1287)))</f>
        <v/>
      </c>
      <c r="K1287">
        <f>IF(OR(G1287="",J1287=""),"",G1287/J1287-1)</f>
        <v/>
      </c>
    </row>
    <row r="1288">
      <c r="A1288" s="14">
        <f>原始数据_周度!A1288</f>
        <v/>
      </c>
      <c r="B1288" s="15">
        <f>原始数据_周度!B1288</f>
        <v/>
      </c>
      <c r="C1288" s="15">
        <f>IFERROR(B1288/B1287-1,"")</f>
        <v/>
      </c>
      <c r="D1288" s="15">
        <f>IFERROR(评分与状态_周度!F1304,"")</f>
        <v/>
      </c>
      <c r="E1288" s="15">
        <f>IF(OR(D1288="",C1288=""),"",D1288*C1288)</f>
        <v/>
      </c>
      <c r="F1288" s="15">
        <f>IF(E1288="","",IF(F1287="",1,F1287*(1+E1288)))</f>
        <v/>
      </c>
      <c r="G1288" s="15">
        <f>IF(E1288="","",IF(G1287="",1,G1287*(1+C1288)))</f>
        <v/>
      </c>
      <c r="H1288" s="15">
        <f>IF(F1288="","",IF(H1287="",F1288,MAX(H1287,F1288)))</f>
        <v/>
      </c>
      <c r="I1288">
        <f>IF(OR(F1288="",H1288=""),"",F1288/H1288-1)</f>
        <v/>
      </c>
      <c r="J1288">
        <f>IF(G1288="","",IF(J1287="",G1288,MAX(J1287,G1288)))</f>
        <v/>
      </c>
      <c r="K1288">
        <f>IF(OR(G1288="",J1288=""),"",G1288/J1288-1)</f>
        <v/>
      </c>
    </row>
    <row r="1289">
      <c r="A1289" s="14">
        <f>原始数据_周度!A1289</f>
        <v/>
      </c>
      <c r="B1289" s="15">
        <f>原始数据_周度!B1289</f>
        <v/>
      </c>
      <c r="C1289" s="15">
        <f>IFERROR(B1289/B1288-1,"")</f>
        <v/>
      </c>
      <c r="D1289" s="15">
        <f>IFERROR(评分与状态_周度!F1305,"")</f>
        <v/>
      </c>
      <c r="E1289" s="15">
        <f>IF(OR(D1289="",C1289=""),"",D1289*C1289)</f>
        <v/>
      </c>
      <c r="F1289" s="15">
        <f>IF(E1289="","",IF(F1288="",1,F1288*(1+E1289)))</f>
        <v/>
      </c>
      <c r="G1289" s="15">
        <f>IF(E1289="","",IF(G1288="",1,G1288*(1+C1289)))</f>
        <v/>
      </c>
      <c r="H1289" s="15">
        <f>IF(F1289="","",IF(H1288="",F1289,MAX(H1288,F1289)))</f>
        <v/>
      </c>
      <c r="I1289">
        <f>IF(OR(F1289="",H1289=""),"",F1289/H1289-1)</f>
        <v/>
      </c>
      <c r="J1289">
        <f>IF(G1289="","",IF(J1288="",G1289,MAX(J1288,G1289)))</f>
        <v/>
      </c>
      <c r="K1289">
        <f>IF(OR(G1289="",J1289=""),"",G1289/J1289-1)</f>
        <v/>
      </c>
    </row>
    <row r="1290">
      <c r="A1290" s="14">
        <f>原始数据_周度!A1290</f>
        <v/>
      </c>
      <c r="B1290" s="15">
        <f>原始数据_周度!B1290</f>
        <v/>
      </c>
      <c r="C1290" s="15">
        <f>IFERROR(B1290/B1289-1,"")</f>
        <v/>
      </c>
      <c r="D1290" s="15">
        <f>IFERROR(评分与状态_周度!F1306,"")</f>
        <v/>
      </c>
      <c r="E1290" s="15">
        <f>IF(OR(D1290="",C1290=""),"",D1290*C1290)</f>
        <v/>
      </c>
      <c r="F1290" s="15">
        <f>IF(E1290="","",IF(F1289="",1,F1289*(1+E1290)))</f>
        <v/>
      </c>
      <c r="G1290" s="15">
        <f>IF(E1290="","",IF(G1289="",1,G1289*(1+C1290)))</f>
        <v/>
      </c>
      <c r="H1290" s="15">
        <f>IF(F1290="","",IF(H1289="",F1290,MAX(H1289,F1290)))</f>
        <v/>
      </c>
      <c r="I1290">
        <f>IF(OR(F1290="",H1290=""),"",F1290/H1290-1)</f>
        <v/>
      </c>
      <c r="J1290">
        <f>IF(G1290="","",IF(J1289="",G1290,MAX(J1289,G1290)))</f>
        <v/>
      </c>
      <c r="K1290">
        <f>IF(OR(G1290="",J1290=""),"",G1290/J1290-1)</f>
        <v/>
      </c>
    </row>
    <row r="1291">
      <c r="A1291" s="14">
        <f>原始数据_周度!A1291</f>
        <v/>
      </c>
      <c r="B1291" s="15">
        <f>原始数据_周度!B1291</f>
        <v/>
      </c>
      <c r="C1291" s="15">
        <f>IFERROR(B1291/B1290-1,"")</f>
        <v/>
      </c>
      <c r="D1291" s="15">
        <f>IFERROR(评分与状态_周度!F1307,"")</f>
        <v/>
      </c>
      <c r="E1291" s="15">
        <f>IF(OR(D1291="",C1291=""),"",D1291*C1291)</f>
        <v/>
      </c>
      <c r="F1291" s="15">
        <f>IF(E1291="","",IF(F1290="",1,F1290*(1+E1291)))</f>
        <v/>
      </c>
      <c r="G1291" s="15">
        <f>IF(E1291="","",IF(G1290="",1,G1290*(1+C1291)))</f>
        <v/>
      </c>
      <c r="H1291" s="15">
        <f>IF(F1291="","",IF(H1290="",F1291,MAX(H1290,F1291)))</f>
        <v/>
      </c>
      <c r="I1291">
        <f>IF(OR(F1291="",H1291=""),"",F1291/H1291-1)</f>
        <v/>
      </c>
      <c r="J1291">
        <f>IF(G1291="","",IF(J1290="",G1291,MAX(J1290,G1291)))</f>
        <v/>
      </c>
      <c r="K1291">
        <f>IF(OR(G1291="",J1291=""),"",G1291/J1291-1)</f>
        <v/>
      </c>
    </row>
    <row r="1292">
      <c r="A1292" s="14">
        <f>原始数据_周度!A1292</f>
        <v/>
      </c>
      <c r="B1292" s="15">
        <f>原始数据_周度!B1292</f>
        <v/>
      </c>
      <c r="C1292" s="15">
        <f>IFERROR(B1292/B1291-1,"")</f>
        <v/>
      </c>
      <c r="D1292" s="15">
        <f>IFERROR(评分与状态_周度!F1308,"")</f>
        <v/>
      </c>
      <c r="E1292" s="15">
        <f>IF(OR(D1292="",C1292=""),"",D1292*C1292)</f>
        <v/>
      </c>
      <c r="F1292" s="15">
        <f>IF(E1292="","",IF(F1291="",1,F1291*(1+E1292)))</f>
        <v/>
      </c>
      <c r="G1292" s="15">
        <f>IF(E1292="","",IF(G1291="",1,G1291*(1+C1292)))</f>
        <v/>
      </c>
      <c r="H1292" s="15">
        <f>IF(F1292="","",IF(H1291="",F1292,MAX(H1291,F1292)))</f>
        <v/>
      </c>
      <c r="I1292">
        <f>IF(OR(F1292="",H1292=""),"",F1292/H1292-1)</f>
        <v/>
      </c>
      <c r="J1292">
        <f>IF(G1292="","",IF(J1291="",G1292,MAX(J1291,G1292)))</f>
        <v/>
      </c>
      <c r="K1292">
        <f>IF(OR(G1292="",J1292=""),"",G1292/J1292-1)</f>
        <v/>
      </c>
    </row>
    <row r="1293">
      <c r="A1293" s="14">
        <f>原始数据_周度!A1293</f>
        <v/>
      </c>
      <c r="B1293" s="15">
        <f>原始数据_周度!B1293</f>
        <v/>
      </c>
      <c r="C1293" s="15">
        <f>IFERROR(B1293/B1292-1,"")</f>
        <v/>
      </c>
      <c r="D1293" s="15">
        <f>IFERROR(评分与状态_周度!F1309,"")</f>
        <v/>
      </c>
      <c r="E1293" s="15">
        <f>IF(OR(D1293="",C1293=""),"",D1293*C1293)</f>
        <v/>
      </c>
      <c r="F1293" s="15">
        <f>IF(E1293="","",IF(F1292="",1,F1292*(1+E1293)))</f>
        <v/>
      </c>
      <c r="G1293" s="15">
        <f>IF(E1293="","",IF(G1292="",1,G1292*(1+C1293)))</f>
        <v/>
      </c>
      <c r="H1293" s="15">
        <f>IF(F1293="","",IF(H1292="",F1293,MAX(H1292,F1293)))</f>
        <v/>
      </c>
      <c r="I1293">
        <f>IF(OR(F1293="",H1293=""),"",F1293/H1293-1)</f>
        <v/>
      </c>
      <c r="J1293">
        <f>IF(G1293="","",IF(J1292="",G1293,MAX(J1292,G1293)))</f>
        <v/>
      </c>
      <c r="K1293">
        <f>IF(OR(G1293="",J1293=""),"",G1293/J1293-1)</f>
        <v/>
      </c>
    </row>
    <row r="1294">
      <c r="A1294" s="14">
        <f>原始数据_周度!A1294</f>
        <v/>
      </c>
      <c r="B1294" s="15">
        <f>原始数据_周度!B1294</f>
        <v/>
      </c>
      <c r="C1294" s="15">
        <f>IFERROR(B1294/B1293-1,"")</f>
        <v/>
      </c>
      <c r="D1294" s="15">
        <f>IFERROR(评分与状态_周度!F1310,"")</f>
        <v/>
      </c>
      <c r="E1294" s="15">
        <f>IF(OR(D1294="",C1294=""),"",D1294*C1294)</f>
        <v/>
      </c>
      <c r="F1294" s="15">
        <f>IF(E1294="","",IF(F1293="",1,F1293*(1+E1294)))</f>
        <v/>
      </c>
      <c r="G1294" s="15">
        <f>IF(E1294="","",IF(G1293="",1,G1293*(1+C1294)))</f>
        <v/>
      </c>
      <c r="H1294" s="15">
        <f>IF(F1294="","",IF(H1293="",F1294,MAX(H1293,F1294)))</f>
        <v/>
      </c>
      <c r="I1294">
        <f>IF(OR(F1294="",H1294=""),"",F1294/H1294-1)</f>
        <v/>
      </c>
      <c r="J1294">
        <f>IF(G1294="","",IF(J1293="",G1294,MAX(J1293,G1294)))</f>
        <v/>
      </c>
      <c r="K1294">
        <f>IF(OR(G1294="",J1294=""),"",G1294/J1294-1)</f>
        <v/>
      </c>
    </row>
    <row r="1295">
      <c r="A1295" s="14">
        <f>原始数据_周度!A1295</f>
        <v/>
      </c>
      <c r="B1295" s="15">
        <f>原始数据_周度!B1295</f>
        <v/>
      </c>
      <c r="C1295" s="15">
        <f>IFERROR(B1295/B1294-1,"")</f>
        <v/>
      </c>
      <c r="D1295" s="15">
        <f>IFERROR(评分与状态_周度!F1311,"")</f>
        <v/>
      </c>
      <c r="E1295" s="15">
        <f>IF(OR(D1295="",C1295=""),"",D1295*C1295)</f>
        <v/>
      </c>
      <c r="F1295" s="15">
        <f>IF(E1295="","",IF(F1294="",1,F1294*(1+E1295)))</f>
        <v/>
      </c>
      <c r="G1295" s="15">
        <f>IF(E1295="","",IF(G1294="",1,G1294*(1+C1295)))</f>
        <v/>
      </c>
      <c r="H1295" s="15">
        <f>IF(F1295="","",IF(H1294="",F1295,MAX(H1294,F1295)))</f>
        <v/>
      </c>
      <c r="I1295">
        <f>IF(OR(F1295="",H1295=""),"",F1295/H1295-1)</f>
        <v/>
      </c>
      <c r="J1295">
        <f>IF(G1295="","",IF(J1294="",G1295,MAX(J1294,G1295)))</f>
        <v/>
      </c>
      <c r="K1295">
        <f>IF(OR(G1295="",J1295=""),"",G1295/J1295-1)</f>
        <v/>
      </c>
    </row>
    <row r="1296">
      <c r="A1296" s="14">
        <f>原始数据_周度!A1296</f>
        <v/>
      </c>
      <c r="B1296" s="15">
        <f>原始数据_周度!B1296</f>
        <v/>
      </c>
      <c r="C1296" s="15">
        <f>IFERROR(B1296/B1295-1,"")</f>
        <v/>
      </c>
      <c r="D1296" s="15">
        <f>IFERROR(评分与状态_周度!F1312,"")</f>
        <v/>
      </c>
      <c r="E1296" s="15">
        <f>IF(OR(D1296="",C1296=""),"",D1296*C1296)</f>
        <v/>
      </c>
      <c r="F1296" s="15">
        <f>IF(E1296="","",IF(F1295="",1,F1295*(1+E1296)))</f>
        <v/>
      </c>
      <c r="G1296" s="15">
        <f>IF(E1296="","",IF(G1295="",1,G1295*(1+C1296)))</f>
        <v/>
      </c>
      <c r="H1296" s="15">
        <f>IF(F1296="","",IF(H1295="",F1296,MAX(H1295,F1296)))</f>
        <v/>
      </c>
      <c r="I1296">
        <f>IF(OR(F1296="",H1296=""),"",F1296/H1296-1)</f>
        <v/>
      </c>
      <c r="J1296">
        <f>IF(G1296="","",IF(J1295="",G1296,MAX(J1295,G1296)))</f>
        <v/>
      </c>
      <c r="K1296">
        <f>IF(OR(G1296="",J1296=""),"",G1296/J1296-1)</f>
        <v/>
      </c>
    </row>
    <row r="1297">
      <c r="A1297" s="14">
        <f>原始数据_周度!A1297</f>
        <v/>
      </c>
      <c r="B1297" s="15">
        <f>原始数据_周度!B1297</f>
        <v/>
      </c>
      <c r="C1297" s="15">
        <f>IFERROR(B1297/B1296-1,"")</f>
        <v/>
      </c>
      <c r="D1297" s="15">
        <f>IFERROR(评分与状态_周度!F1313,"")</f>
        <v/>
      </c>
      <c r="E1297" s="15">
        <f>IF(OR(D1297="",C1297=""),"",D1297*C1297)</f>
        <v/>
      </c>
      <c r="F1297" s="15">
        <f>IF(E1297="","",IF(F1296="",1,F1296*(1+E1297)))</f>
        <v/>
      </c>
      <c r="G1297" s="15">
        <f>IF(E1297="","",IF(G1296="",1,G1296*(1+C1297)))</f>
        <v/>
      </c>
      <c r="H1297" s="15">
        <f>IF(F1297="","",IF(H1296="",F1297,MAX(H1296,F1297)))</f>
        <v/>
      </c>
      <c r="I1297">
        <f>IF(OR(F1297="",H1297=""),"",F1297/H1297-1)</f>
        <v/>
      </c>
      <c r="J1297">
        <f>IF(G1297="","",IF(J1296="",G1297,MAX(J1296,G1297)))</f>
        <v/>
      </c>
      <c r="K1297">
        <f>IF(OR(G1297="",J1297=""),"",G1297/J1297-1)</f>
        <v/>
      </c>
    </row>
    <row r="1298">
      <c r="A1298" s="14">
        <f>原始数据_周度!A1298</f>
        <v/>
      </c>
      <c r="B1298" s="15">
        <f>原始数据_周度!B1298</f>
        <v/>
      </c>
      <c r="C1298" s="15">
        <f>IFERROR(B1298/B1297-1,"")</f>
        <v/>
      </c>
      <c r="D1298" s="15">
        <f>IFERROR(评分与状态_周度!F1314,"")</f>
        <v/>
      </c>
      <c r="E1298" s="15">
        <f>IF(OR(D1298="",C1298=""),"",D1298*C1298)</f>
        <v/>
      </c>
      <c r="F1298" s="15">
        <f>IF(E1298="","",IF(F1297="",1,F1297*(1+E1298)))</f>
        <v/>
      </c>
      <c r="G1298" s="15">
        <f>IF(E1298="","",IF(G1297="",1,G1297*(1+C1298)))</f>
        <v/>
      </c>
      <c r="H1298" s="15">
        <f>IF(F1298="","",IF(H1297="",F1298,MAX(H1297,F1298)))</f>
        <v/>
      </c>
      <c r="I1298">
        <f>IF(OR(F1298="",H1298=""),"",F1298/H1298-1)</f>
        <v/>
      </c>
      <c r="J1298">
        <f>IF(G1298="","",IF(J1297="",G1298,MAX(J1297,G1298)))</f>
        <v/>
      </c>
      <c r="K1298">
        <f>IF(OR(G1298="",J1298=""),"",G1298/J1298-1)</f>
        <v/>
      </c>
    </row>
    <row r="1299">
      <c r="A1299" s="14">
        <f>原始数据_周度!A1299</f>
        <v/>
      </c>
      <c r="B1299" s="15">
        <f>原始数据_周度!B1299</f>
        <v/>
      </c>
      <c r="C1299" s="15">
        <f>IFERROR(B1299/B1298-1,"")</f>
        <v/>
      </c>
      <c r="D1299" s="15">
        <f>IFERROR(评分与状态_周度!F1315,"")</f>
        <v/>
      </c>
      <c r="E1299" s="15">
        <f>IF(OR(D1299="",C1299=""),"",D1299*C1299)</f>
        <v/>
      </c>
      <c r="F1299" s="15">
        <f>IF(E1299="","",IF(F1298="",1,F1298*(1+E1299)))</f>
        <v/>
      </c>
      <c r="G1299" s="15">
        <f>IF(E1299="","",IF(G1298="",1,G1298*(1+C1299)))</f>
        <v/>
      </c>
      <c r="H1299" s="15">
        <f>IF(F1299="","",IF(H1298="",F1299,MAX(H1298,F1299)))</f>
        <v/>
      </c>
      <c r="I1299">
        <f>IF(OR(F1299="",H1299=""),"",F1299/H1299-1)</f>
        <v/>
      </c>
      <c r="J1299">
        <f>IF(G1299="","",IF(J1298="",G1299,MAX(J1298,G1299)))</f>
        <v/>
      </c>
      <c r="K1299">
        <f>IF(OR(G1299="",J1299=""),"",G1299/J1299-1)</f>
        <v/>
      </c>
    </row>
    <row r="1300">
      <c r="A1300" s="14">
        <f>原始数据_周度!A1300</f>
        <v/>
      </c>
      <c r="B1300" s="15">
        <f>原始数据_周度!B1300</f>
        <v/>
      </c>
      <c r="C1300" s="15">
        <f>IFERROR(B1300/B1299-1,"")</f>
        <v/>
      </c>
      <c r="D1300" s="15">
        <f>IFERROR(评分与状态_周度!F1316,"")</f>
        <v/>
      </c>
      <c r="E1300" s="15">
        <f>IF(OR(D1300="",C1300=""),"",D1300*C1300)</f>
        <v/>
      </c>
      <c r="F1300" s="15">
        <f>IF(E1300="","",IF(F1299="",1,F1299*(1+E1300)))</f>
        <v/>
      </c>
      <c r="G1300" s="15">
        <f>IF(E1300="","",IF(G1299="",1,G1299*(1+C1300)))</f>
        <v/>
      </c>
      <c r="H1300" s="15">
        <f>IF(F1300="","",IF(H1299="",F1300,MAX(H1299,F1300)))</f>
        <v/>
      </c>
      <c r="I1300">
        <f>IF(OR(F1300="",H1300=""),"",F1300/H1300-1)</f>
        <v/>
      </c>
      <c r="J1300">
        <f>IF(G1300="","",IF(J1299="",G1300,MAX(J1299,G1300)))</f>
        <v/>
      </c>
      <c r="K1300">
        <f>IF(OR(G1300="",J1300=""),"",G1300/J1300-1)</f>
        <v/>
      </c>
    </row>
    <row r="1301">
      <c r="A1301" s="14">
        <f>原始数据_周度!A1301</f>
        <v/>
      </c>
      <c r="B1301" s="15">
        <f>原始数据_周度!B1301</f>
        <v/>
      </c>
      <c r="C1301" s="15">
        <f>IFERROR(B1301/B1300-1,"")</f>
        <v/>
      </c>
      <c r="D1301" s="15">
        <f>IFERROR(评分与状态_周度!F1317,"")</f>
        <v/>
      </c>
      <c r="E1301" s="15">
        <f>IF(OR(D1301="",C1301=""),"",D1301*C1301)</f>
        <v/>
      </c>
      <c r="F1301" s="15">
        <f>IF(E1301="","",IF(F1300="",1,F1300*(1+E1301)))</f>
        <v/>
      </c>
      <c r="G1301" s="15">
        <f>IF(E1301="","",IF(G1300="",1,G1300*(1+C1301)))</f>
        <v/>
      </c>
      <c r="H1301" s="15">
        <f>IF(F1301="","",IF(H1300="",F1301,MAX(H1300,F1301)))</f>
        <v/>
      </c>
      <c r="I1301">
        <f>IF(OR(F1301="",H1301=""),"",F1301/H1301-1)</f>
        <v/>
      </c>
      <c r="J1301">
        <f>IF(G1301="","",IF(J1300="",G1301,MAX(J1300,G1301)))</f>
        <v/>
      </c>
      <c r="K1301">
        <f>IF(OR(G1301="",J1301=""),"",G1301/J1301-1)</f>
        <v/>
      </c>
    </row>
    <row r="1302">
      <c r="A1302" s="14">
        <f>原始数据_周度!A1302</f>
        <v/>
      </c>
      <c r="B1302" s="15">
        <f>原始数据_周度!B1302</f>
        <v/>
      </c>
      <c r="C1302" s="15">
        <f>IFERROR(B1302/B1301-1,"")</f>
        <v/>
      </c>
      <c r="D1302" s="15">
        <f>IFERROR(评分与状态_周度!F1318,"")</f>
        <v/>
      </c>
      <c r="E1302" s="15">
        <f>IF(OR(D1302="",C1302=""),"",D1302*C1302)</f>
        <v/>
      </c>
      <c r="F1302" s="15">
        <f>IF(E1302="","",IF(F1301="",1,F1301*(1+E1302)))</f>
        <v/>
      </c>
      <c r="G1302" s="15">
        <f>IF(E1302="","",IF(G1301="",1,G1301*(1+C1302)))</f>
        <v/>
      </c>
      <c r="H1302" s="15">
        <f>IF(F1302="","",IF(H1301="",F1302,MAX(H1301,F1302)))</f>
        <v/>
      </c>
      <c r="I1302">
        <f>IF(OR(F1302="",H1302=""),"",F1302/H1302-1)</f>
        <v/>
      </c>
      <c r="J1302">
        <f>IF(G1302="","",IF(J1301="",G1302,MAX(J1301,G1302)))</f>
        <v/>
      </c>
      <c r="K1302">
        <f>IF(OR(G1302="",J1302=""),"",G1302/J1302-1)</f>
        <v/>
      </c>
    </row>
    <row r="1303">
      <c r="A1303" s="14">
        <f>原始数据_周度!A1303</f>
        <v/>
      </c>
      <c r="B1303" s="15">
        <f>原始数据_周度!B1303</f>
        <v/>
      </c>
      <c r="C1303" s="15">
        <f>IFERROR(B1303/B1302-1,"")</f>
        <v/>
      </c>
      <c r="D1303" s="15">
        <f>IFERROR(评分与状态_周度!F1319,"")</f>
        <v/>
      </c>
      <c r="E1303" s="15">
        <f>IF(OR(D1303="",C1303=""),"",D1303*C1303)</f>
        <v/>
      </c>
      <c r="F1303" s="15">
        <f>IF(E1303="","",IF(F1302="",1,F1302*(1+E1303)))</f>
        <v/>
      </c>
      <c r="G1303" s="15">
        <f>IF(E1303="","",IF(G1302="",1,G1302*(1+C1303)))</f>
        <v/>
      </c>
      <c r="H1303" s="15">
        <f>IF(F1303="","",IF(H1302="",F1303,MAX(H1302,F1303)))</f>
        <v/>
      </c>
      <c r="I1303">
        <f>IF(OR(F1303="",H1303=""),"",F1303/H1303-1)</f>
        <v/>
      </c>
      <c r="J1303">
        <f>IF(G1303="","",IF(J1302="",G1303,MAX(J1302,G1303)))</f>
        <v/>
      </c>
      <c r="K1303">
        <f>IF(OR(G1303="",J1303=""),"",G1303/J1303-1)</f>
        <v/>
      </c>
    </row>
    <row r="1304">
      <c r="A1304" s="14">
        <f>原始数据_周度!A1304</f>
        <v/>
      </c>
      <c r="B1304" s="15">
        <f>原始数据_周度!B1304</f>
        <v/>
      </c>
      <c r="C1304" s="15">
        <f>IFERROR(B1304/B1303-1,"")</f>
        <v/>
      </c>
      <c r="D1304" s="15">
        <f>IFERROR(评分与状态_周度!F1320,"")</f>
        <v/>
      </c>
      <c r="E1304" s="15">
        <f>IF(OR(D1304="",C1304=""),"",D1304*C1304)</f>
        <v/>
      </c>
      <c r="F1304" s="15">
        <f>IF(E1304="","",IF(F1303="",1,F1303*(1+E1304)))</f>
        <v/>
      </c>
      <c r="G1304" s="15">
        <f>IF(E1304="","",IF(G1303="",1,G1303*(1+C1304)))</f>
        <v/>
      </c>
      <c r="H1304" s="15">
        <f>IF(F1304="","",IF(H1303="",F1304,MAX(H1303,F1304)))</f>
        <v/>
      </c>
      <c r="I1304">
        <f>IF(OR(F1304="",H1304=""),"",F1304/H1304-1)</f>
        <v/>
      </c>
      <c r="J1304">
        <f>IF(G1304="","",IF(J1303="",G1304,MAX(J1303,G1304)))</f>
        <v/>
      </c>
      <c r="K1304">
        <f>IF(OR(G1304="",J1304=""),"",G1304/J1304-1)</f>
        <v/>
      </c>
    </row>
    <row r="1305">
      <c r="A1305" s="14">
        <f>原始数据_周度!A1305</f>
        <v/>
      </c>
      <c r="B1305" s="15">
        <f>原始数据_周度!B1305</f>
        <v/>
      </c>
      <c r="C1305" s="15">
        <f>IFERROR(B1305/B1304-1,"")</f>
        <v/>
      </c>
      <c r="D1305" s="15">
        <f>IFERROR(评分与状态_周度!F1321,"")</f>
        <v/>
      </c>
      <c r="E1305" s="15">
        <f>IF(OR(D1305="",C1305=""),"",D1305*C1305)</f>
        <v/>
      </c>
      <c r="F1305" s="15">
        <f>IF(E1305="","",IF(F1304="",1,F1304*(1+E1305)))</f>
        <v/>
      </c>
      <c r="G1305" s="15">
        <f>IF(E1305="","",IF(G1304="",1,G1304*(1+C1305)))</f>
        <v/>
      </c>
      <c r="H1305" s="15">
        <f>IF(F1305="","",IF(H1304="",F1305,MAX(H1304,F1305)))</f>
        <v/>
      </c>
      <c r="I1305">
        <f>IF(OR(F1305="",H1305=""),"",F1305/H1305-1)</f>
        <v/>
      </c>
      <c r="J1305">
        <f>IF(G1305="","",IF(J1304="",G1305,MAX(J1304,G1305)))</f>
        <v/>
      </c>
      <c r="K1305">
        <f>IF(OR(G1305="",J1305=""),"",G1305/J1305-1)</f>
        <v/>
      </c>
    </row>
    <row r="1306">
      <c r="A1306" s="14">
        <f>原始数据_周度!A1306</f>
        <v/>
      </c>
      <c r="B1306" s="15">
        <f>原始数据_周度!B1306</f>
        <v/>
      </c>
      <c r="C1306" s="15">
        <f>IFERROR(B1306/B1305-1,"")</f>
        <v/>
      </c>
      <c r="D1306" s="15">
        <f>IFERROR(评分与状态_周度!F1322,"")</f>
        <v/>
      </c>
      <c r="E1306" s="15">
        <f>IF(OR(D1306="",C1306=""),"",D1306*C1306)</f>
        <v/>
      </c>
      <c r="F1306" s="15">
        <f>IF(E1306="","",IF(F1305="",1,F1305*(1+E1306)))</f>
        <v/>
      </c>
      <c r="G1306" s="15">
        <f>IF(E1306="","",IF(G1305="",1,G1305*(1+C1306)))</f>
        <v/>
      </c>
      <c r="H1306" s="15">
        <f>IF(F1306="","",IF(H1305="",F1306,MAX(H1305,F1306)))</f>
        <v/>
      </c>
      <c r="I1306">
        <f>IF(OR(F1306="",H1306=""),"",F1306/H1306-1)</f>
        <v/>
      </c>
      <c r="J1306">
        <f>IF(G1306="","",IF(J1305="",G1306,MAX(J1305,G1306)))</f>
        <v/>
      </c>
      <c r="K1306">
        <f>IF(OR(G1306="",J1306=""),"",G1306/J1306-1)</f>
        <v/>
      </c>
    </row>
    <row r="1307">
      <c r="A1307" s="14">
        <f>原始数据_周度!A1307</f>
        <v/>
      </c>
      <c r="B1307" s="15">
        <f>原始数据_周度!B1307</f>
        <v/>
      </c>
      <c r="C1307" s="15">
        <f>IFERROR(B1307/B1306-1,"")</f>
        <v/>
      </c>
      <c r="D1307" s="15">
        <f>IFERROR(评分与状态_周度!F1323,"")</f>
        <v/>
      </c>
      <c r="E1307" s="15">
        <f>IF(OR(D1307="",C1307=""),"",D1307*C1307)</f>
        <v/>
      </c>
      <c r="F1307" s="15">
        <f>IF(E1307="","",IF(F1306="",1,F1306*(1+E1307)))</f>
        <v/>
      </c>
      <c r="G1307" s="15">
        <f>IF(E1307="","",IF(G1306="",1,G1306*(1+C1307)))</f>
        <v/>
      </c>
      <c r="H1307" s="15">
        <f>IF(F1307="","",IF(H1306="",F1307,MAX(H1306,F1307)))</f>
        <v/>
      </c>
      <c r="I1307">
        <f>IF(OR(F1307="",H1307=""),"",F1307/H1307-1)</f>
        <v/>
      </c>
      <c r="J1307">
        <f>IF(G1307="","",IF(J1306="",G1307,MAX(J1306,G1307)))</f>
        <v/>
      </c>
      <c r="K1307">
        <f>IF(OR(G1307="",J1307=""),"",G1307/J1307-1)</f>
        <v/>
      </c>
    </row>
    <row r="1308">
      <c r="A1308" s="14">
        <f>原始数据_周度!A1308</f>
        <v/>
      </c>
      <c r="B1308" s="15">
        <f>原始数据_周度!B1308</f>
        <v/>
      </c>
      <c r="C1308" s="15">
        <f>IFERROR(B1308/B1307-1,"")</f>
        <v/>
      </c>
      <c r="D1308" s="15">
        <f>IFERROR(评分与状态_周度!F1324,"")</f>
        <v/>
      </c>
      <c r="E1308" s="15">
        <f>IF(OR(D1308="",C1308=""),"",D1308*C1308)</f>
        <v/>
      </c>
      <c r="F1308" s="15">
        <f>IF(E1308="","",IF(F1307="",1,F1307*(1+E1308)))</f>
        <v/>
      </c>
      <c r="G1308" s="15">
        <f>IF(E1308="","",IF(G1307="",1,G1307*(1+C1308)))</f>
        <v/>
      </c>
      <c r="H1308" s="15">
        <f>IF(F1308="","",IF(H1307="",F1308,MAX(H1307,F1308)))</f>
        <v/>
      </c>
      <c r="I1308">
        <f>IF(OR(F1308="",H1308=""),"",F1308/H1308-1)</f>
        <v/>
      </c>
      <c r="J1308">
        <f>IF(G1308="","",IF(J1307="",G1308,MAX(J1307,G1308)))</f>
        <v/>
      </c>
      <c r="K1308">
        <f>IF(OR(G1308="",J1308=""),"",G1308/J1308-1)</f>
        <v/>
      </c>
    </row>
    <row r="1309">
      <c r="A1309" s="14">
        <f>原始数据_周度!A1309</f>
        <v/>
      </c>
      <c r="B1309" s="15">
        <f>原始数据_周度!B1309</f>
        <v/>
      </c>
      <c r="C1309" s="15">
        <f>IFERROR(B1309/B1308-1,"")</f>
        <v/>
      </c>
      <c r="D1309" s="15">
        <f>IFERROR(评分与状态_周度!F1325,"")</f>
        <v/>
      </c>
      <c r="E1309" s="15">
        <f>IF(OR(D1309="",C1309=""),"",D1309*C1309)</f>
        <v/>
      </c>
      <c r="F1309" s="15">
        <f>IF(E1309="","",IF(F1308="",1,F1308*(1+E1309)))</f>
        <v/>
      </c>
      <c r="G1309" s="15">
        <f>IF(E1309="","",IF(G1308="",1,G1308*(1+C1309)))</f>
        <v/>
      </c>
      <c r="H1309" s="15">
        <f>IF(F1309="","",IF(H1308="",F1309,MAX(H1308,F1309)))</f>
        <v/>
      </c>
      <c r="I1309">
        <f>IF(OR(F1309="",H1309=""),"",F1309/H1309-1)</f>
        <v/>
      </c>
      <c r="J1309">
        <f>IF(G1309="","",IF(J1308="",G1309,MAX(J1308,G1309)))</f>
        <v/>
      </c>
      <c r="K1309">
        <f>IF(OR(G1309="",J1309=""),"",G1309/J1309-1)</f>
        <v/>
      </c>
    </row>
    <row r="1310">
      <c r="A1310" s="14">
        <f>原始数据_周度!A1310</f>
        <v/>
      </c>
      <c r="B1310" s="15">
        <f>原始数据_周度!B1310</f>
        <v/>
      </c>
      <c r="C1310" s="15">
        <f>IFERROR(B1310/B1309-1,"")</f>
        <v/>
      </c>
      <c r="D1310" s="15">
        <f>IFERROR(评分与状态_周度!F1326,"")</f>
        <v/>
      </c>
      <c r="E1310" s="15">
        <f>IF(OR(D1310="",C1310=""),"",D1310*C1310)</f>
        <v/>
      </c>
      <c r="F1310" s="15">
        <f>IF(E1310="","",IF(F1309="",1,F1309*(1+E1310)))</f>
        <v/>
      </c>
      <c r="G1310" s="15">
        <f>IF(E1310="","",IF(G1309="",1,G1309*(1+C1310)))</f>
        <v/>
      </c>
      <c r="H1310" s="15">
        <f>IF(F1310="","",IF(H1309="",F1310,MAX(H1309,F1310)))</f>
        <v/>
      </c>
      <c r="I1310">
        <f>IF(OR(F1310="",H1310=""),"",F1310/H1310-1)</f>
        <v/>
      </c>
      <c r="J1310">
        <f>IF(G1310="","",IF(J1309="",G1310,MAX(J1309,G1310)))</f>
        <v/>
      </c>
      <c r="K1310">
        <f>IF(OR(G1310="",J1310=""),"",G1310/J1310-1)</f>
        <v/>
      </c>
    </row>
    <row r="1311">
      <c r="A1311" s="14">
        <f>原始数据_周度!A1311</f>
        <v/>
      </c>
      <c r="B1311" s="15">
        <f>原始数据_周度!B1311</f>
        <v/>
      </c>
      <c r="C1311" s="15">
        <f>IFERROR(B1311/B1310-1,"")</f>
        <v/>
      </c>
      <c r="D1311" s="15">
        <f>IFERROR(评分与状态_周度!F1327,"")</f>
        <v/>
      </c>
      <c r="E1311" s="15">
        <f>IF(OR(D1311="",C1311=""),"",D1311*C1311)</f>
        <v/>
      </c>
      <c r="F1311" s="15">
        <f>IF(E1311="","",IF(F1310="",1,F1310*(1+E1311)))</f>
        <v/>
      </c>
      <c r="G1311" s="15">
        <f>IF(E1311="","",IF(G1310="",1,G1310*(1+C1311)))</f>
        <v/>
      </c>
      <c r="H1311" s="15">
        <f>IF(F1311="","",IF(H1310="",F1311,MAX(H1310,F1311)))</f>
        <v/>
      </c>
      <c r="I1311">
        <f>IF(OR(F1311="",H1311=""),"",F1311/H1311-1)</f>
        <v/>
      </c>
      <c r="J1311">
        <f>IF(G1311="","",IF(J1310="",G1311,MAX(J1310,G1311)))</f>
        <v/>
      </c>
      <c r="K1311">
        <f>IF(OR(G1311="",J1311=""),"",G1311/J1311-1)</f>
        <v/>
      </c>
    </row>
    <row r="1312">
      <c r="A1312" s="14">
        <f>原始数据_周度!A1312</f>
        <v/>
      </c>
      <c r="B1312" s="15">
        <f>原始数据_周度!B1312</f>
        <v/>
      </c>
      <c r="C1312" s="15">
        <f>IFERROR(B1312/B1311-1,"")</f>
        <v/>
      </c>
      <c r="D1312" s="15">
        <f>IFERROR(评分与状态_周度!F1328,"")</f>
        <v/>
      </c>
      <c r="E1312" s="15">
        <f>IF(OR(D1312="",C1312=""),"",D1312*C1312)</f>
        <v/>
      </c>
      <c r="F1312" s="15">
        <f>IF(E1312="","",IF(F1311="",1,F1311*(1+E1312)))</f>
        <v/>
      </c>
      <c r="G1312" s="15">
        <f>IF(E1312="","",IF(G1311="",1,G1311*(1+C1312)))</f>
        <v/>
      </c>
      <c r="H1312" s="15">
        <f>IF(F1312="","",IF(H1311="",F1312,MAX(H1311,F1312)))</f>
        <v/>
      </c>
      <c r="I1312">
        <f>IF(OR(F1312="",H1312=""),"",F1312/H1312-1)</f>
        <v/>
      </c>
      <c r="J1312">
        <f>IF(G1312="","",IF(J1311="",G1312,MAX(J1311,G1312)))</f>
        <v/>
      </c>
      <c r="K1312">
        <f>IF(OR(G1312="",J1312=""),"",G1312/J1312-1)</f>
        <v/>
      </c>
    </row>
    <row r="1313">
      <c r="A1313" s="14">
        <f>原始数据_周度!A1313</f>
        <v/>
      </c>
      <c r="B1313" s="15">
        <f>原始数据_周度!B1313</f>
        <v/>
      </c>
      <c r="C1313" s="15">
        <f>IFERROR(B1313/B1312-1,"")</f>
        <v/>
      </c>
      <c r="D1313" s="15">
        <f>IFERROR(评分与状态_周度!F1329,"")</f>
        <v/>
      </c>
      <c r="E1313" s="15">
        <f>IF(OR(D1313="",C1313=""),"",D1313*C1313)</f>
        <v/>
      </c>
      <c r="F1313" s="15">
        <f>IF(E1313="","",IF(F1312="",1,F1312*(1+E1313)))</f>
        <v/>
      </c>
      <c r="G1313" s="15">
        <f>IF(E1313="","",IF(G1312="",1,G1312*(1+C1313)))</f>
        <v/>
      </c>
      <c r="H1313" s="15">
        <f>IF(F1313="","",IF(H1312="",F1313,MAX(H1312,F1313)))</f>
        <v/>
      </c>
      <c r="I1313">
        <f>IF(OR(F1313="",H1313=""),"",F1313/H1313-1)</f>
        <v/>
      </c>
      <c r="J1313">
        <f>IF(G1313="","",IF(J1312="",G1313,MAX(J1312,G1313)))</f>
        <v/>
      </c>
      <c r="K1313">
        <f>IF(OR(G1313="",J1313=""),"",G1313/J1313-1)</f>
        <v/>
      </c>
    </row>
    <row r="1314">
      <c r="A1314" s="14">
        <f>原始数据_周度!A1314</f>
        <v/>
      </c>
      <c r="B1314" s="15">
        <f>原始数据_周度!B1314</f>
        <v/>
      </c>
      <c r="C1314" s="15">
        <f>IFERROR(B1314/B1313-1,"")</f>
        <v/>
      </c>
      <c r="D1314" s="15">
        <f>IFERROR(评分与状态_周度!F1330,"")</f>
        <v/>
      </c>
      <c r="E1314" s="15">
        <f>IF(OR(D1314="",C1314=""),"",D1314*C1314)</f>
        <v/>
      </c>
      <c r="F1314" s="15">
        <f>IF(E1314="","",IF(F1313="",1,F1313*(1+E1314)))</f>
        <v/>
      </c>
      <c r="G1314" s="15">
        <f>IF(E1314="","",IF(G1313="",1,G1313*(1+C1314)))</f>
        <v/>
      </c>
      <c r="H1314" s="15">
        <f>IF(F1314="","",IF(H1313="",F1314,MAX(H1313,F1314)))</f>
        <v/>
      </c>
      <c r="I1314">
        <f>IF(OR(F1314="",H1314=""),"",F1314/H1314-1)</f>
        <v/>
      </c>
      <c r="J1314">
        <f>IF(G1314="","",IF(J1313="",G1314,MAX(J1313,G1314)))</f>
        <v/>
      </c>
      <c r="K1314">
        <f>IF(OR(G1314="",J1314=""),"",G1314/J1314-1)</f>
        <v/>
      </c>
    </row>
    <row r="1315">
      <c r="A1315" s="14">
        <f>原始数据_周度!A1315</f>
        <v/>
      </c>
      <c r="B1315" s="15">
        <f>原始数据_周度!B1315</f>
        <v/>
      </c>
      <c r="C1315" s="15">
        <f>IFERROR(B1315/B1314-1,"")</f>
        <v/>
      </c>
      <c r="D1315" s="15">
        <f>IFERROR(评分与状态_周度!F1331,"")</f>
        <v/>
      </c>
      <c r="E1315" s="15">
        <f>IF(OR(D1315="",C1315=""),"",D1315*C1315)</f>
        <v/>
      </c>
      <c r="F1315" s="15">
        <f>IF(E1315="","",IF(F1314="",1,F1314*(1+E1315)))</f>
        <v/>
      </c>
      <c r="G1315" s="15">
        <f>IF(E1315="","",IF(G1314="",1,G1314*(1+C1315)))</f>
        <v/>
      </c>
      <c r="H1315" s="15">
        <f>IF(F1315="","",IF(H1314="",F1315,MAX(H1314,F1315)))</f>
        <v/>
      </c>
      <c r="I1315">
        <f>IF(OR(F1315="",H1315=""),"",F1315/H1315-1)</f>
        <v/>
      </c>
      <c r="J1315">
        <f>IF(G1315="","",IF(J1314="",G1315,MAX(J1314,G1315)))</f>
        <v/>
      </c>
      <c r="K1315">
        <f>IF(OR(G1315="",J1315=""),"",G1315/J1315-1)</f>
        <v/>
      </c>
    </row>
    <row r="1316">
      <c r="A1316" s="14">
        <f>原始数据_周度!A1316</f>
        <v/>
      </c>
      <c r="B1316" s="15">
        <f>原始数据_周度!B1316</f>
        <v/>
      </c>
      <c r="C1316" s="15">
        <f>IFERROR(B1316/B1315-1,"")</f>
        <v/>
      </c>
      <c r="D1316" s="15">
        <f>IFERROR(评分与状态_周度!F1332,"")</f>
        <v/>
      </c>
      <c r="E1316" s="15">
        <f>IF(OR(D1316="",C1316=""),"",D1316*C1316)</f>
        <v/>
      </c>
      <c r="F1316" s="15">
        <f>IF(E1316="","",IF(F1315="",1,F1315*(1+E1316)))</f>
        <v/>
      </c>
      <c r="G1316" s="15">
        <f>IF(E1316="","",IF(G1315="",1,G1315*(1+C1316)))</f>
        <v/>
      </c>
      <c r="H1316" s="15">
        <f>IF(F1316="","",IF(H1315="",F1316,MAX(H1315,F1316)))</f>
        <v/>
      </c>
      <c r="I1316">
        <f>IF(OR(F1316="",H1316=""),"",F1316/H1316-1)</f>
        <v/>
      </c>
      <c r="J1316">
        <f>IF(G1316="","",IF(J1315="",G1316,MAX(J1315,G1316)))</f>
        <v/>
      </c>
      <c r="K1316">
        <f>IF(OR(G1316="",J1316=""),"",G1316/J1316-1)</f>
        <v/>
      </c>
    </row>
    <row r="1317">
      <c r="A1317" s="14">
        <f>原始数据_周度!A1317</f>
        <v/>
      </c>
      <c r="B1317" s="15">
        <f>原始数据_周度!B1317</f>
        <v/>
      </c>
      <c r="C1317" s="15">
        <f>IFERROR(B1317/B1316-1,"")</f>
        <v/>
      </c>
      <c r="D1317" s="15">
        <f>IFERROR(评分与状态_周度!F1333,"")</f>
        <v/>
      </c>
      <c r="E1317" s="15">
        <f>IF(OR(D1317="",C1317=""),"",D1317*C1317)</f>
        <v/>
      </c>
      <c r="F1317" s="15">
        <f>IF(E1317="","",IF(F1316="",1,F1316*(1+E1317)))</f>
        <v/>
      </c>
      <c r="G1317" s="15">
        <f>IF(E1317="","",IF(G1316="",1,G1316*(1+C1317)))</f>
        <v/>
      </c>
      <c r="H1317" s="15">
        <f>IF(F1317="","",IF(H1316="",F1317,MAX(H1316,F1317)))</f>
        <v/>
      </c>
      <c r="I1317">
        <f>IF(OR(F1317="",H1317=""),"",F1317/H1317-1)</f>
        <v/>
      </c>
      <c r="J1317">
        <f>IF(G1317="","",IF(J1316="",G1317,MAX(J1316,G1317)))</f>
        <v/>
      </c>
      <c r="K1317">
        <f>IF(OR(G1317="",J1317=""),"",G1317/J1317-1)</f>
        <v/>
      </c>
    </row>
    <row r="1318">
      <c r="A1318" s="14">
        <f>原始数据_周度!A1318</f>
        <v/>
      </c>
      <c r="B1318" s="15">
        <f>原始数据_周度!B1318</f>
        <v/>
      </c>
      <c r="C1318" s="15">
        <f>IFERROR(B1318/B1317-1,"")</f>
        <v/>
      </c>
      <c r="D1318" s="15">
        <f>IFERROR(评分与状态_周度!F1334,"")</f>
        <v/>
      </c>
      <c r="E1318" s="15">
        <f>IF(OR(D1318="",C1318=""),"",D1318*C1318)</f>
        <v/>
      </c>
      <c r="F1318" s="15">
        <f>IF(E1318="","",IF(F1317="",1,F1317*(1+E1318)))</f>
        <v/>
      </c>
      <c r="G1318" s="15">
        <f>IF(E1318="","",IF(G1317="",1,G1317*(1+C1318)))</f>
        <v/>
      </c>
      <c r="H1318" s="15">
        <f>IF(F1318="","",IF(H1317="",F1318,MAX(H1317,F1318)))</f>
        <v/>
      </c>
      <c r="I1318">
        <f>IF(OR(F1318="",H1318=""),"",F1318/H1318-1)</f>
        <v/>
      </c>
      <c r="J1318">
        <f>IF(G1318="","",IF(J1317="",G1318,MAX(J1317,G1318)))</f>
        <v/>
      </c>
      <c r="K1318">
        <f>IF(OR(G1318="",J1318=""),"",G1318/J1318-1)</f>
        <v/>
      </c>
    </row>
    <row r="1319">
      <c r="A1319" s="14">
        <f>原始数据_周度!A1319</f>
        <v/>
      </c>
      <c r="B1319" s="15">
        <f>原始数据_周度!B1319</f>
        <v/>
      </c>
      <c r="C1319" s="15">
        <f>IFERROR(B1319/B1318-1,"")</f>
        <v/>
      </c>
      <c r="D1319" s="15">
        <f>IFERROR(评分与状态_周度!F1335,"")</f>
        <v/>
      </c>
      <c r="E1319" s="15">
        <f>IF(OR(D1319="",C1319=""),"",D1319*C1319)</f>
        <v/>
      </c>
      <c r="F1319" s="15">
        <f>IF(E1319="","",IF(F1318="",1,F1318*(1+E1319)))</f>
        <v/>
      </c>
      <c r="G1319" s="15">
        <f>IF(E1319="","",IF(G1318="",1,G1318*(1+C1319)))</f>
        <v/>
      </c>
      <c r="H1319" s="15">
        <f>IF(F1319="","",IF(H1318="",F1319,MAX(H1318,F1319)))</f>
        <v/>
      </c>
      <c r="I1319">
        <f>IF(OR(F1319="",H1319=""),"",F1319/H1319-1)</f>
        <v/>
      </c>
      <c r="J1319">
        <f>IF(G1319="","",IF(J1318="",G1319,MAX(J1318,G1319)))</f>
        <v/>
      </c>
      <c r="K1319">
        <f>IF(OR(G1319="",J1319=""),"",G1319/J1319-1)</f>
        <v/>
      </c>
    </row>
    <row r="1320">
      <c r="A1320" s="14">
        <f>原始数据_周度!A1320</f>
        <v/>
      </c>
      <c r="B1320" s="15">
        <f>原始数据_周度!B1320</f>
        <v/>
      </c>
      <c r="C1320" s="15">
        <f>IFERROR(B1320/B1319-1,"")</f>
        <v/>
      </c>
      <c r="D1320" s="15">
        <f>IFERROR(评分与状态_周度!F1336,"")</f>
        <v/>
      </c>
      <c r="E1320" s="15">
        <f>IF(OR(D1320="",C1320=""),"",D1320*C1320)</f>
        <v/>
      </c>
      <c r="F1320" s="15">
        <f>IF(E1320="","",IF(F1319="",1,F1319*(1+E1320)))</f>
        <v/>
      </c>
      <c r="G1320" s="15">
        <f>IF(E1320="","",IF(G1319="",1,G1319*(1+C1320)))</f>
        <v/>
      </c>
      <c r="H1320" s="15">
        <f>IF(F1320="","",IF(H1319="",F1320,MAX(H1319,F1320)))</f>
        <v/>
      </c>
      <c r="I1320">
        <f>IF(OR(F1320="",H1320=""),"",F1320/H1320-1)</f>
        <v/>
      </c>
      <c r="J1320">
        <f>IF(G1320="","",IF(J1319="",G1320,MAX(J1319,G1320)))</f>
        <v/>
      </c>
      <c r="K1320">
        <f>IF(OR(G1320="",J1320=""),"",G1320/J1320-1)</f>
        <v/>
      </c>
    </row>
    <row r="1321">
      <c r="A1321" s="14">
        <f>原始数据_周度!A1321</f>
        <v/>
      </c>
      <c r="B1321" s="15">
        <f>原始数据_周度!B1321</f>
        <v/>
      </c>
      <c r="C1321" s="15">
        <f>IFERROR(B1321/B1320-1,"")</f>
        <v/>
      </c>
      <c r="D1321" s="15">
        <f>IFERROR(评分与状态_周度!F1337,"")</f>
        <v/>
      </c>
      <c r="E1321" s="15">
        <f>IF(OR(D1321="",C1321=""),"",D1321*C1321)</f>
        <v/>
      </c>
      <c r="F1321" s="15">
        <f>IF(E1321="","",IF(F1320="",1,F1320*(1+E1321)))</f>
        <v/>
      </c>
      <c r="G1321" s="15">
        <f>IF(E1321="","",IF(G1320="",1,G1320*(1+C1321)))</f>
        <v/>
      </c>
      <c r="H1321" s="15">
        <f>IF(F1321="","",IF(H1320="",F1321,MAX(H1320,F1321)))</f>
        <v/>
      </c>
      <c r="I1321">
        <f>IF(OR(F1321="",H1321=""),"",F1321/H1321-1)</f>
        <v/>
      </c>
      <c r="J1321">
        <f>IF(G1321="","",IF(J1320="",G1321,MAX(J1320,G1321)))</f>
        <v/>
      </c>
      <c r="K1321">
        <f>IF(OR(G1321="",J1321=""),"",G1321/J1321-1)</f>
        <v/>
      </c>
    </row>
    <row r="1322">
      <c r="A1322" s="14">
        <f>原始数据_周度!A1322</f>
        <v/>
      </c>
      <c r="B1322" s="15">
        <f>原始数据_周度!B1322</f>
        <v/>
      </c>
      <c r="C1322" s="15">
        <f>IFERROR(B1322/B1321-1,"")</f>
        <v/>
      </c>
      <c r="D1322" s="15">
        <f>IFERROR(评分与状态_周度!F1338,"")</f>
        <v/>
      </c>
      <c r="E1322" s="15">
        <f>IF(OR(D1322="",C1322=""),"",D1322*C1322)</f>
        <v/>
      </c>
      <c r="F1322" s="15">
        <f>IF(E1322="","",IF(F1321="",1,F1321*(1+E1322)))</f>
        <v/>
      </c>
      <c r="G1322" s="15">
        <f>IF(E1322="","",IF(G1321="",1,G1321*(1+C1322)))</f>
        <v/>
      </c>
      <c r="H1322" s="15">
        <f>IF(F1322="","",IF(H1321="",F1322,MAX(H1321,F1322)))</f>
        <v/>
      </c>
      <c r="I1322">
        <f>IF(OR(F1322="",H1322=""),"",F1322/H1322-1)</f>
        <v/>
      </c>
      <c r="J1322">
        <f>IF(G1322="","",IF(J1321="",G1322,MAX(J1321,G1322)))</f>
        <v/>
      </c>
      <c r="K1322">
        <f>IF(OR(G1322="",J1322=""),"",G1322/J1322-1)</f>
        <v/>
      </c>
    </row>
    <row r="1323">
      <c r="A1323" s="14">
        <f>原始数据_周度!A1323</f>
        <v/>
      </c>
      <c r="B1323" s="15">
        <f>原始数据_周度!B1323</f>
        <v/>
      </c>
      <c r="C1323" s="15">
        <f>IFERROR(B1323/B1322-1,"")</f>
        <v/>
      </c>
      <c r="D1323" s="15">
        <f>IFERROR(评分与状态_周度!F1339,"")</f>
        <v/>
      </c>
      <c r="E1323" s="15">
        <f>IF(OR(D1323="",C1323=""),"",D1323*C1323)</f>
        <v/>
      </c>
      <c r="F1323" s="15">
        <f>IF(E1323="","",IF(F1322="",1,F1322*(1+E1323)))</f>
        <v/>
      </c>
      <c r="G1323" s="15">
        <f>IF(E1323="","",IF(G1322="",1,G1322*(1+C1323)))</f>
        <v/>
      </c>
      <c r="H1323" s="15">
        <f>IF(F1323="","",IF(H1322="",F1323,MAX(H1322,F1323)))</f>
        <v/>
      </c>
      <c r="I1323">
        <f>IF(OR(F1323="",H1323=""),"",F1323/H1323-1)</f>
        <v/>
      </c>
      <c r="J1323">
        <f>IF(G1323="","",IF(J1322="",G1323,MAX(J1322,G1323)))</f>
        <v/>
      </c>
      <c r="K1323">
        <f>IF(OR(G1323="",J1323=""),"",G1323/J1323-1)</f>
        <v/>
      </c>
    </row>
    <row r="1324">
      <c r="A1324" s="14">
        <f>原始数据_周度!A1324</f>
        <v/>
      </c>
      <c r="B1324" s="15">
        <f>原始数据_周度!B1324</f>
        <v/>
      </c>
      <c r="C1324" s="15">
        <f>IFERROR(B1324/B1323-1,"")</f>
        <v/>
      </c>
      <c r="D1324" s="15">
        <f>IFERROR(评分与状态_周度!F1340,"")</f>
        <v/>
      </c>
      <c r="E1324" s="15">
        <f>IF(OR(D1324="",C1324=""),"",D1324*C1324)</f>
        <v/>
      </c>
      <c r="F1324" s="15">
        <f>IF(E1324="","",IF(F1323="",1,F1323*(1+E1324)))</f>
        <v/>
      </c>
      <c r="G1324" s="15">
        <f>IF(E1324="","",IF(G1323="",1,G1323*(1+C1324)))</f>
        <v/>
      </c>
      <c r="H1324" s="15">
        <f>IF(F1324="","",IF(H1323="",F1324,MAX(H1323,F1324)))</f>
        <v/>
      </c>
      <c r="I1324">
        <f>IF(OR(F1324="",H1324=""),"",F1324/H1324-1)</f>
        <v/>
      </c>
      <c r="J1324">
        <f>IF(G1324="","",IF(J1323="",G1324,MAX(J1323,G1324)))</f>
        <v/>
      </c>
      <c r="K1324">
        <f>IF(OR(G1324="",J1324=""),"",G1324/J1324-1)</f>
        <v/>
      </c>
    </row>
    <row r="1325">
      <c r="A1325" s="14">
        <f>原始数据_周度!A1325</f>
        <v/>
      </c>
      <c r="B1325" s="15">
        <f>原始数据_周度!B1325</f>
        <v/>
      </c>
      <c r="C1325" s="15">
        <f>IFERROR(B1325/B1324-1,"")</f>
        <v/>
      </c>
      <c r="D1325" s="15">
        <f>IFERROR(评分与状态_周度!F1341,"")</f>
        <v/>
      </c>
      <c r="E1325" s="15">
        <f>IF(OR(D1325="",C1325=""),"",D1325*C1325)</f>
        <v/>
      </c>
      <c r="F1325" s="15">
        <f>IF(E1325="","",IF(F1324="",1,F1324*(1+E1325)))</f>
        <v/>
      </c>
      <c r="G1325" s="15">
        <f>IF(E1325="","",IF(G1324="",1,G1324*(1+C1325)))</f>
        <v/>
      </c>
      <c r="H1325" s="15">
        <f>IF(F1325="","",IF(H1324="",F1325,MAX(H1324,F1325)))</f>
        <v/>
      </c>
      <c r="I1325">
        <f>IF(OR(F1325="",H1325=""),"",F1325/H1325-1)</f>
        <v/>
      </c>
      <c r="J1325">
        <f>IF(G1325="","",IF(J1324="",G1325,MAX(J1324,G1325)))</f>
        <v/>
      </c>
      <c r="K1325">
        <f>IF(OR(G1325="",J1325=""),"",G1325/J1325-1)</f>
        <v/>
      </c>
    </row>
    <row r="1326">
      <c r="A1326" s="14">
        <f>原始数据_周度!A1326</f>
        <v/>
      </c>
      <c r="B1326" s="15">
        <f>原始数据_周度!B1326</f>
        <v/>
      </c>
      <c r="C1326" s="15">
        <f>IFERROR(B1326/B1325-1,"")</f>
        <v/>
      </c>
      <c r="D1326" s="15">
        <f>IFERROR(评分与状态_周度!F1342,"")</f>
        <v/>
      </c>
      <c r="E1326" s="15">
        <f>IF(OR(D1326="",C1326=""),"",D1326*C1326)</f>
        <v/>
      </c>
      <c r="F1326" s="15">
        <f>IF(E1326="","",IF(F1325="",1,F1325*(1+E1326)))</f>
        <v/>
      </c>
      <c r="G1326" s="15">
        <f>IF(E1326="","",IF(G1325="",1,G1325*(1+C1326)))</f>
        <v/>
      </c>
      <c r="H1326" s="15">
        <f>IF(F1326="","",IF(H1325="",F1326,MAX(H1325,F1326)))</f>
        <v/>
      </c>
      <c r="I1326">
        <f>IF(OR(F1326="",H1326=""),"",F1326/H1326-1)</f>
        <v/>
      </c>
      <c r="J1326">
        <f>IF(G1326="","",IF(J1325="",G1326,MAX(J1325,G1326)))</f>
        <v/>
      </c>
      <c r="K1326">
        <f>IF(OR(G1326="",J1326=""),"",G1326/J1326-1)</f>
        <v/>
      </c>
    </row>
    <row r="1327">
      <c r="A1327" s="14">
        <f>原始数据_周度!A1327</f>
        <v/>
      </c>
      <c r="B1327" s="15">
        <f>原始数据_周度!B1327</f>
        <v/>
      </c>
      <c r="C1327" s="15">
        <f>IFERROR(B1327/B1326-1,"")</f>
        <v/>
      </c>
      <c r="D1327" s="15">
        <f>IFERROR(评分与状态_周度!F1343,"")</f>
        <v/>
      </c>
      <c r="E1327" s="15">
        <f>IF(OR(D1327="",C1327=""),"",D1327*C1327)</f>
        <v/>
      </c>
      <c r="F1327" s="15">
        <f>IF(E1327="","",IF(F1326="",1,F1326*(1+E1327)))</f>
        <v/>
      </c>
      <c r="G1327" s="15">
        <f>IF(E1327="","",IF(G1326="",1,G1326*(1+C1327)))</f>
        <v/>
      </c>
      <c r="H1327" s="15">
        <f>IF(F1327="","",IF(H1326="",F1327,MAX(H1326,F1327)))</f>
        <v/>
      </c>
      <c r="I1327">
        <f>IF(OR(F1327="",H1327=""),"",F1327/H1327-1)</f>
        <v/>
      </c>
      <c r="J1327">
        <f>IF(G1327="","",IF(J1326="",G1327,MAX(J1326,G1327)))</f>
        <v/>
      </c>
      <c r="K1327">
        <f>IF(OR(G1327="",J1327=""),"",G1327/J1327-1)</f>
        <v/>
      </c>
    </row>
    <row r="1328">
      <c r="A1328" s="14">
        <f>原始数据_周度!A1328</f>
        <v/>
      </c>
      <c r="B1328" s="15">
        <f>原始数据_周度!B1328</f>
        <v/>
      </c>
      <c r="C1328" s="15">
        <f>IFERROR(B1328/B1327-1,"")</f>
        <v/>
      </c>
      <c r="D1328" s="15">
        <f>IFERROR(评分与状态_周度!F1344,"")</f>
        <v/>
      </c>
      <c r="E1328" s="15">
        <f>IF(OR(D1328="",C1328=""),"",D1328*C1328)</f>
        <v/>
      </c>
      <c r="F1328" s="15">
        <f>IF(E1328="","",IF(F1327="",1,F1327*(1+E1328)))</f>
        <v/>
      </c>
      <c r="G1328" s="15">
        <f>IF(E1328="","",IF(G1327="",1,G1327*(1+C1328)))</f>
        <v/>
      </c>
      <c r="H1328" s="15">
        <f>IF(F1328="","",IF(H1327="",F1328,MAX(H1327,F1328)))</f>
        <v/>
      </c>
      <c r="I1328">
        <f>IF(OR(F1328="",H1328=""),"",F1328/H1328-1)</f>
        <v/>
      </c>
      <c r="J1328">
        <f>IF(G1328="","",IF(J1327="",G1328,MAX(J1327,G1328)))</f>
        <v/>
      </c>
      <c r="K1328">
        <f>IF(OR(G1328="",J1328=""),"",G1328/J1328-1)</f>
        <v/>
      </c>
    </row>
    <row r="1329">
      <c r="A1329" s="14">
        <f>原始数据_周度!A1329</f>
        <v/>
      </c>
      <c r="B1329" s="15">
        <f>原始数据_周度!B1329</f>
        <v/>
      </c>
      <c r="C1329" s="15">
        <f>IFERROR(B1329/B1328-1,"")</f>
        <v/>
      </c>
      <c r="D1329" s="15">
        <f>IFERROR(评分与状态_周度!F1345,"")</f>
        <v/>
      </c>
      <c r="E1329" s="15">
        <f>IF(OR(D1329="",C1329=""),"",D1329*C1329)</f>
        <v/>
      </c>
      <c r="F1329" s="15">
        <f>IF(E1329="","",IF(F1328="",1,F1328*(1+E1329)))</f>
        <v/>
      </c>
      <c r="G1329" s="15">
        <f>IF(E1329="","",IF(G1328="",1,G1328*(1+C1329)))</f>
        <v/>
      </c>
      <c r="H1329" s="15">
        <f>IF(F1329="","",IF(H1328="",F1329,MAX(H1328,F1329)))</f>
        <v/>
      </c>
      <c r="I1329">
        <f>IF(OR(F1329="",H1329=""),"",F1329/H1329-1)</f>
        <v/>
      </c>
      <c r="J1329">
        <f>IF(G1329="","",IF(J1328="",G1329,MAX(J1328,G1329)))</f>
        <v/>
      </c>
      <c r="K1329">
        <f>IF(OR(G1329="",J1329=""),"",G1329/J1329-1)</f>
        <v/>
      </c>
    </row>
    <row r="1330">
      <c r="A1330" s="14">
        <f>原始数据_周度!A1330</f>
        <v/>
      </c>
      <c r="B1330" s="15">
        <f>原始数据_周度!B1330</f>
        <v/>
      </c>
      <c r="C1330" s="15">
        <f>IFERROR(B1330/B1329-1,"")</f>
        <v/>
      </c>
      <c r="D1330" s="15">
        <f>IFERROR(评分与状态_周度!F1346,"")</f>
        <v/>
      </c>
      <c r="E1330" s="15">
        <f>IF(OR(D1330="",C1330=""),"",D1330*C1330)</f>
        <v/>
      </c>
      <c r="F1330" s="15">
        <f>IF(E1330="","",IF(F1329="",1,F1329*(1+E1330)))</f>
        <v/>
      </c>
      <c r="G1330" s="15">
        <f>IF(E1330="","",IF(G1329="",1,G1329*(1+C1330)))</f>
        <v/>
      </c>
      <c r="H1330" s="15">
        <f>IF(F1330="","",IF(H1329="",F1330,MAX(H1329,F1330)))</f>
        <v/>
      </c>
      <c r="I1330">
        <f>IF(OR(F1330="",H1330=""),"",F1330/H1330-1)</f>
        <v/>
      </c>
      <c r="J1330">
        <f>IF(G1330="","",IF(J1329="",G1330,MAX(J1329,G1330)))</f>
        <v/>
      </c>
      <c r="K1330">
        <f>IF(OR(G1330="",J1330=""),"",G1330/J1330-1)</f>
        <v/>
      </c>
    </row>
    <row r="1331">
      <c r="A1331" s="14">
        <f>原始数据_周度!A1331</f>
        <v/>
      </c>
      <c r="B1331" s="15">
        <f>原始数据_周度!B1331</f>
        <v/>
      </c>
      <c r="C1331" s="15">
        <f>IFERROR(B1331/B1330-1,"")</f>
        <v/>
      </c>
      <c r="D1331" s="15">
        <f>IFERROR(评分与状态_周度!F1347,"")</f>
        <v/>
      </c>
      <c r="E1331" s="15">
        <f>IF(OR(D1331="",C1331=""),"",D1331*C1331)</f>
        <v/>
      </c>
      <c r="F1331" s="15">
        <f>IF(E1331="","",IF(F1330="",1,F1330*(1+E1331)))</f>
        <v/>
      </c>
      <c r="G1331" s="15">
        <f>IF(E1331="","",IF(G1330="",1,G1330*(1+C1331)))</f>
        <v/>
      </c>
      <c r="H1331" s="15">
        <f>IF(F1331="","",IF(H1330="",F1331,MAX(H1330,F1331)))</f>
        <v/>
      </c>
      <c r="I1331">
        <f>IF(OR(F1331="",H1331=""),"",F1331/H1331-1)</f>
        <v/>
      </c>
      <c r="J1331">
        <f>IF(G1331="","",IF(J1330="",G1331,MAX(J1330,G1331)))</f>
        <v/>
      </c>
      <c r="K1331">
        <f>IF(OR(G1331="",J1331=""),"",G1331/J1331-1)</f>
        <v/>
      </c>
    </row>
    <row r="1332">
      <c r="A1332" s="14">
        <f>原始数据_周度!A1332</f>
        <v/>
      </c>
      <c r="B1332" s="15">
        <f>原始数据_周度!B1332</f>
        <v/>
      </c>
      <c r="C1332" s="15">
        <f>IFERROR(B1332/B1331-1,"")</f>
        <v/>
      </c>
      <c r="D1332" s="15">
        <f>IFERROR(评分与状态_周度!F1348,"")</f>
        <v/>
      </c>
      <c r="E1332" s="15">
        <f>IF(OR(D1332="",C1332=""),"",D1332*C1332)</f>
        <v/>
      </c>
      <c r="F1332" s="15">
        <f>IF(E1332="","",IF(F1331="",1,F1331*(1+E1332)))</f>
        <v/>
      </c>
      <c r="G1332" s="15">
        <f>IF(E1332="","",IF(G1331="",1,G1331*(1+C1332)))</f>
        <v/>
      </c>
      <c r="H1332" s="15">
        <f>IF(F1332="","",IF(H1331="",F1332,MAX(H1331,F1332)))</f>
        <v/>
      </c>
      <c r="I1332">
        <f>IF(OR(F1332="",H1332=""),"",F1332/H1332-1)</f>
        <v/>
      </c>
      <c r="J1332">
        <f>IF(G1332="","",IF(J1331="",G1332,MAX(J1331,G1332)))</f>
        <v/>
      </c>
      <c r="K1332">
        <f>IF(OR(G1332="",J1332=""),"",G1332/J1332-1)</f>
        <v/>
      </c>
    </row>
    <row r="1333">
      <c r="A1333" s="14">
        <f>原始数据_周度!A1333</f>
        <v/>
      </c>
      <c r="B1333" s="15">
        <f>原始数据_周度!B1333</f>
        <v/>
      </c>
      <c r="C1333" s="15">
        <f>IFERROR(B1333/B1332-1,"")</f>
        <v/>
      </c>
      <c r="D1333" s="15">
        <f>IFERROR(评分与状态_周度!F1349,"")</f>
        <v/>
      </c>
      <c r="E1333" s="15">
        <f>IF(OR(D1333="",C1333=""),"",D1333*C1333)</f>
        <v/>
      </c>
      <c r="F1333" s="15">
        <f>IF(E1333="","",IF(F1332="",1,F1332*(1+E1333)))</f>
        <v/>
      </c>
      <c r="G1333" s="15">
        <f>IF(E1333="","",IF(G1332="",1,G1332*(1+C1333)))</f>
        <v/>
      </c>
      <c r="H1333" s="15">
        <f>IF(F1333="","",IF(H1332="",F1333,MAX(H1332,F1333)))</f>
        <v/>
      </c>
      <c r="I1333">
        <f>IF(OR(F1333="",H1333=""),"",F1333/H1333-1)</f>
        <v/>
      </c>
      <c r="J1333">
        <f>IF(G1333="","",IF(J1332="",G1333,MAX(J1332,G1333)))</f>
        <v/>
      </c>
      <c r="K1333">
        <f>IF(OR(G1333="",J1333=""),"",G1333/J1333-1)</f>
        <v/>
      </c>
    </row>
    <row r="1334">
      <c r="A1334" s="14">
        <f>原始数据_周度!A1334</f>
        <v/>
      </c>
      <c r="B1334" s="15">
        <f>原始数据_周度!B1334</f>
        <v/>
      </c>
      <c r="C1334" s="15">
        <f>IFERROR(B1334/B1333-1,"")</f>
        <v/>
      </c>
      <c r="D1334" s="15">
        <f>IFERROR(评分与状态_周度!F1350,"")</f>
        <v/>
      </c>
      <c r="E1334" s="15">
        <f>IF(OR(D1334="",C1334=""),"",D1334*C1334)</f>
        <v/>
      </c>
      <c r="F1334" s="15">
        <f>IF(E1334="","",IF(F1333="",1,F1333*(1+E1334)))</f>
        <v/>
      </c>
      <c r="G1334" s="15">
        <f>IF(E1334="","",IF(G1333="",1,G1333*(1+C1334)))</f>
        <v/>
      </c>
      <c r="H1334" s="15">
        <f>IF(F1334="","",IF(H1333="",F1334,MAX(H1333,F1334)))</f>
        <v/>
      </c>
      <c r="I1334">
        <f>IF(OR(F1334="",H1334=""),"",F1334/H1334-1)</f>
        <v/>
      </c>
      <c r="J1334">
        <f>IF(G1334="","",IF(J1333="",G1334,MAX(J1333,G1334)))</f>
        <v/>
      </c>
      <c r="K1334">
        <f>IF(OR(G1334="",J1334=""),"",G1334/J1334-1)</f>
        <v/>
      </c>
    </row>
    <row r="1335">
      <c r="A1335" s="14">
        <f>原始数据_周度!A1335</f>
        <v/>
      </c>
      <c r="B1335" s="15">
        <f>原始数据_周度!B1335</f>
        <v/>
      </c>
      <c r="C1335" s="15">
        <f>IFERROR(B1335/B1334-1,"")</f>
        <v/>
      </c>
      <c r="D1335" s="15">
        <f>IFERROR(评分与状态_周度!F1351,"")</f>
        <v/>
      </c>
      <c r="E1335" s="15">
        <f>IF(OR(D1335="",C1335=""),"",D1335*C1335)</f>
        <v/>
      </c>
      <c r="F1335" s="15">
        <f>IF(E1335="","",IF(F1334="",1,F1334*(1+E1335)))</f>
        <v/>
      </c>
      <c r="G1335" s="15">
        <f>IF(E1335="","",IF(G1334="",1,G1334*(1+C1335)))</f>
        <v/>
      </c>
      <c r="H1335" s="15">
        <f>IF(F1335="","",IF(H1334="",F1335,MAX(H1334,F1335)))</f>
        <v/>
      </c>
      <c r="I1335">
        <f>IF(OR(F1335="",H1335=""),"",F1335/H1335-1)</f>
        <v/>
      </c>
      <c r="J1335">
        <f>IF(G1335="","",IF(J1334="",G1335,MAX(J1334,G1335)))</f>
        <v/>
      </c>
      <c r="K1335">
        <f>IF(OR(G1335="",J1335=""),"",G1335/J1335-1)</f>
        <v/>
      </c>
    </row>
    <row r="1336">
      <c r="A1336" s="14">
        <f>原始数据_周度!A1336</f>
        <v/>
      </c>
      <c r="B1336" s="15">
        <f>原始数据_周度!B1336</f>
        <v/>
      </c>
      <c r="C1336" s="15">
        <f>IFERROR(B1336/B1335-1,"")</f>
        <v/>
      </c>
      <c r="D1336" s="15">
        <f>IFERROR(评分与状态_周度!F1352,"")</f>
        <v/>
      </c>
      <c r="E1336" s="15">
        <f>IF(OR(D1336="",C1336=""),"",D1336*C1336)</f>
        <v/>
      </c>
      <c r="F1336" s="15">
        <f>IF(E1336="","",IF(F1335="",1,F1335*(1+E1336)))</f>
        <v/>
      </c>
      <c r="G1336" s="15">
        <f>IF(E1336="","",IF(G1335="",1,G1335*(1+C1336)))</f>
        <v/>
      </c>
      <c r="H1336" s="15">
        <f>IF(F1336="","",IF(H1335="",F1336,MAX(H1335,F1336)))</f>
        <v/>
      </c>
      <c r="I1336">
        <f>IF(OR(F1336="",H1336=""),"",F1336/H1336-1)</f>
        <v/>
      </c>
      <c r="J1336">
        <f>IF(G1336="","",IF(J1335="",G1336,MAX(J1335,G1336)))</f>
        <v/>
      </c>
      <c r="K1336">
        <f>IF(OR(G1336="",J1336=""),"",G1336/J1336-1)</f>
        <v/>
      </c>
    </row>
    <row r="1337">
      <c r="A1337" s="14">
        <f>原始数据_周度!A1337</f>
        <v/>
      </c>
      <c r="B1337" s="15">
        <f>原始数据_周度!B1337</f>
        <v/>
      </c>
      <c r="C1337" s="15">
        <f>IFERROR(B1337/B1336-1,"")</f>
        <v/>
      </c>
      <c r="D1337" s="15">
        <f>IFERROR(评分与状态_周度!F1353,"")</f>
        <v/>
      </c>
      <c r="E1337" s="15">
        <f>IF(OR(D1337="",C1337=""),"",D1337*C1337)</f>
        <v/>
      </c>
      <c r="F1337" s="15">
        <f>IF(E1337="","",IF(F1336="",1,F1336*(1+E1337)))</f>
        <v/>
      </c>
      <c r="G1337" s="15">
        <f>IF(E1337="","",IF(G1336="",1,G1336*(1+C1337)))</f>
        <v/>
      </c>
      <c r="H1337" s="15">
        <f>IF(F1337="","",IF(H1336="",F1337,MAX(H1336,F1337)))</f>
        <v/>
      </c>
      <c r="I1337">
        <f>IF(OR(F1337="",H1337=""),"",F1337/H1337-1)</f>
        <v/>
      </c>
      <c r="J1337">
        <f>IF(G1337="","",IF(J1336="",G1337,MAX(J1336,G1337)))</f>
        <v/>
      </c>
      <c r="K1337">
        <f>IF(OR(G1337="",J1337=""),"",G1337/J1337-1)</f>
        <v/>
      </c>
    </row>
    <row r="1338">
      <c r="A1338" s="14">
        <f>原始数据_周度!A1338</f>
        <v/>
      </c>
      <c r="B1338" s="15">
        <f>原始数据_周度!B1338</f>
        <v/>
      </c>
      <c r="C1338" s="15">
        <f>IFERROR(B1338/B1337-1,"")</f>
        <v/>
      </c>
      <c r="D1338" s="15">
        <f>IFERROR(评分与状态_周度!F1354,"")</f>
        <v/>
      </c>
      <c r="E1338" s="15">
        <f>IF(OR(D1338="",C1338=""),"",D1338*C1338)</f>
        <v/>
      </c>
      <c r="F1338" s="15">
        <f>IF(E1338="","",IF(F1337="",1,F1337*(1+E1338)))</f>
        <v/>
      </c>
      <c r="G1338" s="15">
        <f>IF(E1338="","",IF(G1337="",1,G1337*(1+C1338)))</f>
        <v/>
      </c>
      <c r="H1338" s="15">
        <f>IF(F1338="","",IF(H1337="",F1338,MAX(H1337,F1338)))</f>
        <v/>
      </c>
      <c r="I1338">
        <f>IF(OR(F1338="",H1338=""),"",F1338/H1338-1)</f>
        <v/>
      </c>
      <c r="J1338">
        <f>IF(G1338="","",IF(J1337="",G1338,MAX(J1337,G1338)))</f>
        <v/>
      </c>
      <c r="K1338">
        <f>IF(OR(G1338="",J1338=""),"",G1338/J1338-1)</f>
        <v/>
      </c>
    </row>
    <row r="1339">
      <c r="A1339" s="14">
        <f>原始数据_周度!A1339</f>
        <v/>
      </c>
      <c r="B1339" s="15">
        <f>原始数据_周度!B1339</f>
        <v/>
      </c>
      <c r="C1339" s="15">
        <f>IFERROR(B1339/B1338-1,"")</f>
        <v/>
      </c>
      <c r="D1339" s="15">
        <f>IFERROR(评分与状态_周度!F1355,"")</f>
        <v/>
      </c>
      <c r="E1339" s="15">
        <f>IF(OR(D1339="",C1339=""),"",D1339*C1339)</f>
        <v/>
      </c>
      <c r="F1339" s="15">
        <f>IF(E1339="","",IF(F1338="",1,F1338*(1+E1339)))</f>
        <v/>
      </c>
      <c r="G1339" s="15">
        <f>IF(E1339="","",IF(G1338="",1,G1338*(1+C1339)))</f>
        <v/>
      </c>
      <c r="H1339" s="15">
        <f>IF(F1339="","",IF(H1338="",F1339,MAX(H1338,F1339)))</f>
        <v/>
      </c>
      <c r="I1339">
        <f>IF(OR(F1339="",H1339=""),"",F1339/H1339-1)</f>
        <v/>
      </c>
      <c r="J1339">
        <f>IF(G1339="","",IF(J1338="",G1339,MAX(J1338,G1339)))</f>
        <v/>
      </c>
      <c r="K1339">
        <f>IF(OR(G1339="",J1339=""),"",G1339/J1339-1)</f>
        <v/>
      </c>
    </row>
    <row r="1340">
      <c r="A1340" s="14">
        <f>原始数据_周度!A1340</f>
        <v/>
      </c>
      <c r="B1340" s="15">
        <f>原始数据_周度!B1340</f>
        <v/>
      </c>
      <c r="C1340" s="15">
        <f>IFERROR(B1340/B1339-1,"")</f>
        <v/>
      </c>
      <c r="D1340" s="15">
        <f>IFERROR(评分与状态_周度!F1356,"")</f>
        <v/>
      </c>
      <c r="E1340" s="15">
        <f>IF(OR(D1340="",C1340=""),"",D1340*C1340)</f>
        <v/>
      </c>
      <c r="F1340" s="15">
        <f>IF(E1340="","",IF(F1339="",1,F1339*(1+E1340)))</f>
        <v/>
      </c>
      <c r="G1340" s="15">
        <f>IF(E1340="","",IF(G1339="",1,G1339*(1+C1340)))</f>
        <v/>
      </c>
      <c r="H1340" s="15">
        <f>IF(F1340="","",IF(H1339="",F1340,MAX(H1339,F1340)))</f>
        <v/>
      </c>
      <c r="I1340">
        <f>IF(OR(F1340="",H1340=""),"",F1340/H1340-1)</f>
        <v/>
      </c>
      <c r="J1340">
        <f>IF(G1340="","",IF(J1339="",G1340,MAX(J1339,G1340)))</f>
        <v/>
      </c>
      <c r="K1340">
        <f>IF(OR(G1340="",J1340=""),"",G1340/J1340-1)</f>
        <v/>
      </c>
    </row>
    <row r="1341">
      <c r="A1341" s="14">
        <f>原始数据_周度!A1341</f>
        <v/>
      </c>
      <c r="B1341" s="15">
        <f>原始数据_周度!B1341</f>
        <v/>
      </c>
      <c r="C1341" s="15">
        <f>IFERROR(B1341/B1340-1,"")</f>
        <v/>
      </c>
      <c r="D1341" s="15">
        <f>IFERROR(评分与状态_周度!F1357,"")</f>
        <v/>
      </c>
      <c r="E1341" s="15">
        <f>IF(OR(D1341="",C1341=""),"",D1341*C1341)</f>
        <v/>
      </c>
      <c r="F1341" s="15">
        <f>IF(E1341="","",IF(F1340="",1,F1340*(1+E1341)))</f>
        <v/>
      </c>
      <c r="G1341" s="15">
        <f>IF(E1341="","",IF(G1340="",1,G1340*(1+C1341)))</f>
        <v/>
      </c>
      <c r="H1341" s="15">
        <f>IF(F1341="","",IF(H1340="",F1341,MAX(H1340,F1341)))</f>
        <v/>
      </c>
      <c r="I1341">
        <f>IF(OR(F1341="",H1341=""),"",F1341/H1341-1)</f>
        <v/>
      </c>
      <c r="J1341">
        <f>IF(G1341="","",IF(J1340="",G1341,MAX(J1340,G1341)))</f>
        <v/>
      </c>
      <c r="K1341">
        <f>IF(OR(G1341="",J1341=""),"",G1341/J1341-1)</f>
        <v/>
      </c>
    </row>
    <row r="1342">
      <c r="A1342" s="14">
        <f>原始数据_周度!A1342</f>
        <v/>
      </c>
      <c r="B1342" s="15">
        <f>原始数据_周度!B1342</f>
        <v/>
      </c>
      <c r="C1342" s="15">
        <f>IFERROR(B1342/B1341-1,"")</f>
        <v/>
      </c>
      <c r="D1342" s="15">
        <f>IFERROR(评分与状态_周度!F1358,"")</f>
        <v/>
      </c>
      <c r="E1342" s="15">
        <f>IF(OR(D1342="",C1342=""),"",D1342*C1342)</f>
        <v/>
      </c>
      <c r="F1342" s="15">
        <f>IF(E1342="","",IF(F1341="",1,F1341*(1+E1342)))</f>
        <v/>
      </c>
      <c r="G1342" s="15">
        <f>IF(E1342="","",IF(G1341="",1,G1341*(1+C1342)))</f>
        <v/>
      </c>
      <c r="H1342" s="15">
        <f>IF(F1342="","",IF(H1341="",F1342,MAX(H1341,F1342)))</f>
        <v/>
      </c>
      <c r="I1342">
        <f>IF(OR(F1342="",H1342=""),"",F1342/H1342-1)</f>
        <v/>
      </c>
      <c r="J1342">
        <f>IF(G1342="","",IF(J1341="",G1342,MAX(J1341,G1342)))</f>
        <v/>
      </c>
      <c r="K1342">
        <f>IF(OR(G1342="",J1342=""),"",G1342/J1342-1)</f>
        <v/>
      </c>
    </row>
    <row r="1343">
      <c r="A1343" s="14">
        <f>原始数据_周度!A1343</f>
        <v/>
      </c>
      <c r="B1343" s="15">
        <f>原始数据_周度!B1343</f>
        <v/>
      </c>
      <c r="C1343" s="15">
        <f>IFERROR(B1343/B1342-1,"")</f>
        <v/>
      </c>
      <c r="D1343" s="15">
        <f>IFERROR(评分与状态_周度!F1359,"")</f>
        <v/>
      </c>
      <c r="E1343" s="15">
        <f>IF(OR(D1343="",C1343=""),"",D1343*C1343)</f>
        <v/>
      </c>
      <c r="F1343" s="15">
        <f>IF(E1343="","",IF(F1342="",1,F1342*(1+E1343)))</f>
        <v/>
      </c>
      <c r="G1343" s="15">
        <f>IF(E1343="","",IF(G1342="",1,G1342*(1+C1343)))</f>
        <v/>
      </c>
      <c r="H1343" s="15">
        <f>IF(F1343="","",IF(H1342="",F1343,MAX(H1342,F1343)))</f>
        <v/>
      </c>
      <c r="I1343">
        <f>IF(OR(F1343="",H1343=""),"",F1343/H1343-1)</f>
        <v/>
      </c>
      <c r="J1343">
        <f>IF(G1343="","",IF(J1342="",G1343,MAX(J1342,G1343)))</f>
        <v/>
      </c>
      <c r="K1343">
        <f>IF(OR(G1343="",J1343=""),"",G1343/J1343-1)</f>
        <v/>
      </c>
    </row>
    <row r="1344">
      <c r="A1344" s="14">
        <f>原始数据_周度!A1344</f>
        <v/>
      </c>
      <c r="B1344" s="15">
        <f>原始数据_周度!B1344</f>
        <v/>
      </c>
      <c r="C1344" s="15">
        <f>IFERROR(B1344/B1343-1,"")</f>
        <v/>
      </c>
      <c r="D1344" s="15">
        <f>IFERROR(评分与状态_周度!F1360,"")</f>
        <v/>
      </c>
      <c r="E1344" s="15">
        <f>IF(OR(D1344="",C1344=""),"",D1344*C1344)</f>
        <v/>
      </c>
      <c r="F1344" s="15">
        <f>IF(E1344="","",IF(F1343="",1,F1343*(1+E1344)))</f>
        <v/>
      </c>
      <c r="G1344" s="15">
        <f>IF(E1344="","",IF(G1343="",1,G1343*(1+C1344)))</f>
        <v/>
      </c>
      <c r="H1344" s="15">
        <f>IF(F1344="","",IF(H1343="",F1344,MAX(H1343,F1344)))</f>
        <v/>
      </c>
      <c r="I1344">
        <f>IF(OR(F1344="",H1344=""),"",F1344/H1344-1)</f>
        <v/>
      </c>
      <c r="J1344">
        <f>IF(G1344="","",IF(J1343="",G1344,MAX(J1343,G1344)))</f>
        <v/>
      </c>
      <c r="K1344">
        <f>IF(OR(G1344="",J1344=""),"",G1344/J1344-1)</f>
        <v/>
      </c>
    </row>
    <row r="1345">
      <c r="A1345" s="14">
        <f>原始数据_周度!A1345</f>
        <v/>
      </c>
      <c r="B1345" s="15">
        <f>原始数据_周度!B1345</f>
        <v/>
      </c>
      <c r="C1345" s="15">
        <f>IFERROR(B1345/B1344-1,"")</f>
        <v/>
      </c>
      <c r="D1345" s="15">
        <f>IFERROR(评分与状态_周度!F1361,"")</f>
        <v/>
      </c>
      <c r="E1345" s="15">
        <f>IF(OR(D1345="",C1345=""),"",D1345*C1345)</f>
        <v/>
      </c>
      <c r="F1345" s="15">
        <f>IF(E1345="","",IF(F1344="",1,F1344*(1+E1345)))</f>
        <v/>
      </c>
      <c r="G1345" s="15">
        <f>IF(E1345="","",IF(G1344="",1,G1344*(1+C1345)))</f>
        <v/>
      </c>
      <c r="H1345" s="15">
        <f>IF(F1345="","",IF(H1344="",F1345,MAX(H1344,F1345)))</f>
        <v/>
      </c>
      <c r="I1345">
        <f>IF(OR(F1345="",H1345=""),"",F1345/H1345-1)</f>
        <v/>
      </c>
      <c r="J1345">
        <f>IF(G1345="","",IF(J1344="",G1345,MAX(J1344,G1345)))</f>
        <v/>
      </c>
      <c r="K1345">
        <f>IF(OR(G1345="",J1345=""),"",G1345/J1345-1)</f>
        <v/>
      </c>
    </row>
    <row r="1346">
      <c r="A1346" s="14">
        <f>原始数据_周度!A1346</f>
        <v/>
      </c>
      <c r="B1346" s="15">
        <f>原始数据_周度!B1346</f>
        <v/>
      </c>
      <c r="C1346" s="15">
        <f>IFERROR(B1346/B1345-1,"")</f>
        <v/>
      </c>
      <c r="D1346" s="15">
        <f>IFERROR(评分与状态_周度!F1362,"")</f>
        <v/>
      </c>
      <c r="E1346" s="15">
        <f>IF(OR(D1346="",C1346=""),"",D1346*C1346)</f>
        <v/>
      </c>
      <c r="F1346" s="15">
        <f>IF(E1346="","",IF(F1345="",1,F1345*(1+E1346)))</f>
        <v/>
      </c>
      <c r="G1346" s="15">
        <f>IF(E1346="","",IF(G1345="",1,G1345*(1+C1346)))</f>
        <v/>
      </c>
      <c r="H1346" s="15">
        <f>IF(F1346="","",IF(H1345="",F1346,MAX(H1345,F1346)))</f>
        <v/>
      </c>
      <c r="I1346">
        <f>IF(OR(F1346="",H1346=""),"",F1346/H1346-1)</f>
        <v/>
      </c>
      <c r="J1346">
        <f>IF(G1346="","",IF(J1345="",G1346,MAX(J1345,G1346)))</f>
        <v/>
      </c>
      <c r="K1346">
        <f>IF(OR(G1346="",J1346=""),"",G1346/J1346-1)</f>
        <v/>
      </c>
    </row>
    <row r="1347">
      <c r="A1347" s="14">
        <f>原始数据_周度!A1347</f>
        <v/>
      </c>
      <c r="B1347" s="15">
        <f>原始数据_周度!B1347</f>
        <v/>
      </c>
      <c r="C1347" s="15">
        <f>IFERROR(B1347/B1346-1,"")</f>
        <v/>
      </c>
      <c r="D1347" s="15">
        <f>IFERROR(评分与状态_周度!F1363,"")</f>
        <v/>
      </c>
      <c r="E1347" s="15">
        <f>IF(OR(D1347="",C1347=""),"",D1347*C1347)</f>
        <v/>
      </c>
      <c r="F1347" s="15">
        <f>IF(E1347="","",IF(F1346="",1,F1346*(1+E1347)))</f>
        <v/>
      </c>
      <c r="G1347" s="15">
        <f>IF(E1347="","",IF(G1346="",1,G1346*(1+C1347)))</f>
        <v/>
      </c>
      <c r="H1347" s="15">
        <f>IF(F1347="","",IF(H1346="",F1347,MAX(H1346,F1347)))</f>
        <v/>
      </c>
      <c r="I1347">
        <f>IF(OR(F1347="",H1347=""),"",F1347/H1347-1)</f>
        <v/>
      </c>
      <c r="J1347">
        <f>IF(G1347="","",IF(J1346="",G1347,MAX(J1346,G1347)))</f>
        <v/>
      </c>
      <c r="K1347">
        <f>IF(OR(G1347="",J1347=""),"",G1347/J1347-1)</f>
        <v/>
      </c>
    </row>
    <row r="1348">
      <c r="A1348" s="14">
        <f>原始数据_周度!A1348</f>
        <v/>
      </c>
      <c r="B1348" s="15">
        <f>原始数据_周度!B1348</f>
        <v/>
      </c>
      <c r="C1348" s="15">
        <f>IFERROR(B1348/B1347-1,"")</f>
        <v/>
      </c>
      <c r="D1348" s="15">
        <f>IFERROR(评分与状态_周度!F1364,"")</f>
        <v/>
      </c>
      <c r="E1348" s="15">
        <f>IF(OR(D1348="",C1348=""),"",D1348*C1348)</f>
        <v/>
      </c>
      <c r="F1348" s="15">
        <f>IF(E1348="","",IF(F1347="",1,F1347*(1+E1348)))</f>
        <v/>
      </c>
      <c r="G1348" s="15">
        <f>IF(E1348="","",IF(G1347="",1,G1347*(1+C1348)))</f>
        <v/>
      </c>
      <c r="H1348" s="15">
        <f>IF(F1348="","",IF(H1347="",F1348,MAX(H1347,F1348)))</f>
        <v/>
      </c>
      <c r="I1348">
        <f>IF(OR(F1348="",H1348=""),"",F1348/H1348-1)</f>
        <v/>
      </c>
      <c r="J1348">
        <f>IF(G1348="","",IF(J1347="",G1348,MAX(J1347,G1348)))</f>
        <v/>
      </c>
      <c r="K1348">
        <f>IF(OR(G1348="",J1348=""),"",G1348/J1348-1)</f>
        <v/>
      </c>
    </row>
    <row r="1349">
      <c r="A1349" s="14">
        <f>原始数据_周度!A1349</f>
        <v/>
      </c>
      <c r="B1349" s="15">
        <f>原始数据_周度!B1349</f>
        <v/>
      </c>
      <c r="C1349" s="15">
        <f>IFERROR(B1349/B1348-1,"")</f>
        <v/>
      </c>
      <c r="D1349" s="15">
        <f>IFERROR(评分与状态_周度!F1365,"")</f>
        <v/>
      </c>
      <c r="E1349" s="15">
        <f>IF(OR(D1349="",C1349=""),"",D1349*C1349)</f>
        <v/>
      </c>
      <c r="F1349" s="15">
        <f>IF(E1349="","",IF(F1348="",1,F1348*(1+E1349)))</f>
        <v/>
      </c>
      <c r="G1349" s="15">
        <f>IF(E1349="","",IF(G1348="",1,G1348*(1+C1349)))</f>
        <v/>
      </c>
      <c r="H1349" s="15">
        <f>IF(F1349="","",IF(H1348="",F1349,MAX(H1348,F1349)))</f>
        <v/>
      </c>
      <c r="I1349">
        <f>IF(OR(F1349="",H1349=""),"",F1349/H1349-1)</f>
        <v/>
      </c>
      <c r="J1349">
        <f>IF(G1349="","",IF(J1348="",G1349,MAX(J1348,G1349)))</f>
        <v/>
      </c>
      <c r="K1349">
        <f>IF(OR(G1349="",J1349=""),"",G1349/J1349-1)</f>
        <v/>
      </c>
    </row>
    <row r="1350">
      <c r="A1350" s="14">
        <f>原始数据_周度!A1350</f>
        <v/>
      </c>
      <c r="B1350" s="15">
        <f>原始数据_周度!B1350</f>
        <v/>
      </c>
      <c r="C1350" s="15">
        <f>IFERROR(B1350/B1349-1,"")</f>
        <v/>
      </c>
      <c r="D1350" s="15">
        <f>IFERROR(评分与状态_周度!F1366,"")</f>
        <v/>
      </c>
      <c r="E1350" s="15">
        <f>IF(OR(D1350="",C1350=""),"",D1350*C1350)</f>
        <v/>
      </c>
      <c r="F1350" s="15">
        <f>IF(E1350="","",IF(F1349="",1,F1349*(1+E1350)))</f>
        <v/>
      </c>
      <c r="G1350" s="15">
        <f>IF(E1350="","",IF(G1349="",1,G1349*(1+C1350)))</f>
        <v/>
      </c>
      <c r="H1350" s="15">
        <f>IF(F1350="","",IF(H1349="",F1350,MAX(H1349,F1350)))</f>
        <v/>
      </c>
      <c r="I1350">
        <f>IF(OR(F1350="",H1350=""),"",F1350/H1350-1)</f>
        <v/>
      </c>
      <c r="J1350">
        <f>IF(G1350="","",IF(J1349="",G1350,MAX(J1349,G1350)))</f>
        <v/>
      </c>
      <c r="K1350">
        <f>IF(OR(G1350="",J1350=""),"",G1350/J1350-1)</f>
        <v/>
      </c>
    </row>
    <row r="1351">
      <c r="A1351" s="14">
        <f>原始数据_周度!A1351</f>
        <v/>
      </c>
      <c r="B1351" s="15">
        <f>原始数据_周度!B1351</f>
        <v/>
      </c>
      <c r="C1351" s="15">
        <f>IFERROR(B1351/B1350-1,"")</f>
        <v/>
      </c>
      <c r="D1351" s="15">
        <f>IFERROR(评分与状态_周度!F1367,"")</f>
        <v/>
      </c>
      <c r="E1351" s="15">
        <f>IF(OR(D1351="",C1351=""),"",D1351*C1351)</f>
        <v/>
      </c>
      <c r="F1351" s="15">
        <f>IF(E1351="","",IF(F1350="",1,F1350*(1+E1351)))</f>
        <v/>
      </c>
      <c r="G1351" s="15">
        <f>IF(E1351="","",IF(G1350="",1,G1350*(1+C1351)))</f>
        <v/>
      </c>
      <c r="H1351" s="15">
        <f>IF(F1351="","",IF(H1350="",F1351,MAX(H1350,F1351)))</f>
        <v/>
      </c>
      <c r="I1351">
        <f>IF(OR(F1351="",H1351=""),"",F1351/H1351-1)</f>
        <v/>
      </c>
      <c r="J1351">
        <f>IF(G1351="","",IF(J1350="",G1351,MAX(J1350,G1351)))</f>
        <v/>
      </c>
      <c r="K1351">
        <f>IF(OR(G1351="",J1351=""),"",G1351/J1351-1)</f>
        <v/>
      </c>
    </row>
    <row r="1352">
      <c r="A1352" s="14">
        <f>原始数据_周度!A1352</f>
        <v/>
      </c>
      <c r="B1352" s="15">
        <f>原始数据_周度!B1352</f>
        <v/>
      </c>
      <c r="C1352" s="15">
        <f>IFERROR(B1352/B1351-1,"")</f>
        <v/>
      </c>
      <c r="D1352" s="15">
        <f>IFERROR(评分与状态_周度!F1368,"")</f>
        <v/>
      </c>
      <c r="E1352" s="15">
        <f>IF(OR(D1352="",C1352=""),"",D1352*C1352)</f>
        <v/>
      </c>
      <c r="F1352" s="15">
        <f>IF(E1352="","",IF(F1351="",1,F1351*(1+E1352)))</f>
        <v/>
      </c>
      <c r="G1352" s="15">
        <f>IF(E1352="","",IF(G1351="",1,G1351*(1+C1352)))</f>
        <v/>
      </c>
      <c r="H1352" s="15">
        <f>IF(F1352="","",IF(H1351="",F1352,MAX(H1351,F1352)))</f>
        <v/>
      </c>
      <c r="I1352">
        <f>IF(OR(F1352="",H1352=""),"",F1352/H1352-1)</f>
        <v/>
      </c>
      <c r="J1352">
        <f>IF(G1352="","",IF(J1351="",G1352,MAX(J1351,G1352)))</f>
        <v/>
      </c>
      <c r="K1352">
        <f>IF(OR(G1352="",J1352=""),"",G1352/J1352-1)</f>
        <v/>
      </c>
    </row>
    <row r="1353">
      <c r="A1353" s="14">
        <f>原始数据_周度!A1353</f>
        <v/>
      </c>
      <c r="B1353" s="15">
        <f>原始数据_周度!B1353</f>
        <v/>
      </c>
      <c r="C1353" s="15">
        <f>IFERROR(B1353/B1352-1,"")</f>
        <v/>
      </c>
      <c r="D1353" s="15">
        <f>IFERROR(评分与状态_周度!F1369,"")</f>
        <v/>
      </c>
      <c r="E1353" s="15">
        <f>IF(OR(D1353="",C1353=""),"",D1353*C1353)</f>
        <v/>
      </c>
      <c r="F1353" s="15">
        <f>IF(E1353="","",IF(F1352="",1,F1352*(1+E1353)))</f>
        <v/>
      </c>
      <c r="G1353" s="15">
        <f>IF(E1353="","",IF(G1352="",1,G1352*(1+C1353)))</f>
        <v/>
      </c>
      <c r="H1353" s="15">
        <f>IF(F1353="","",IF(H1352="",F1353,MAX(H1352,F1353)))</f>
        <v/>
      </c>
      <c r="I1353">
        <f>IF(OR(F1353="",H1353=""),"",F1353/H1353-1)</f>
        <v/>
      </c>
      <c r="J1353">
        <f>IF(G1353="","",IF(J1352="",G1353,MAX(J1352,G1353)))</f>
        <v/>
      </c>
      <c r="K1353">
        <f>IF(OR(G1353="",J1353=""),"",G1353/J1353-1)</f>
        <v/>
      </c>
    </row>
    <row r="1354">
      <c r="A1354" s="14">
        <f>原始数据_周度!A1354</f>
        <v/>
      </c>
      <c r="B1354" s="15">
        <f>原始数据_周度!B1354</f>
        <v/>
      </c>
      <c r="C1354" s="15">
        <f>IFERROR(B1354/B1353-1,"")</f>
        <v/>
      </c>
      <c r="D1354" s="15">
        <f>IFERROR(评分与状态_周度!F1370,"")</f>
        <v/>
      </c>
      <c r="E1354" s="15">
        <f>IF(OR(D1354="",C1354=""),"",D1354*C1354)</f>
        <v/>
      </c>
      <c r="F1354" s="15">
        <f>IF(E1354="","",IF(F1353="",1,F1353*(1+E1354)))</f>
        <v/>
      </c>
      <c r="G1354" s="15">
        <f>IF(E1354="","",IF(G1353="",1,G1353*(1+C1354)))</f>
        <v/>
      </c>
      <c r="H1354" s="15">
        <f>IF(F1354="","",IF(H1353="",F1354,MAX(H1353,F1354)))</f>
        <v/>
      </c>
      <c r="I1354">
        <f>IF(OR(F1354="",H1354=""),"",F1354/H1354-1)</f>
        <v/>
      </c>
      <c r="J1354">
        <f>IF(G1354="","",IF(J1353="",G1354,MAX(J1353,G1354)))</f>
        <v/>
      </c>
      <c r="K1354">
        <f>IF(OR(G1354="",J1354=""),"",G1354/J1354-1)</f>
        <v/>
      </c>
    </row>
    <row r="1355">
      <c r="A1355" s="14">
        <f>原始数据_周度!A1355</f>
        <v/>
      </c>
      <c r="B1355" s="15">
        <f>原始数据_周度!B1355</f>
        <v/>
      </c>
      <c r="C1355" s="15">
        <f>IFERROR(B1355/B1354-1,"")</f>
        <v/>
      </c>
      <c r="D1355" s="15">
        <f>IFERROR(评分与状态_周度!F1371,"")</f>
        <v/>
      </c>
      <c r="E1355" s="15">
        <f>IF(OR(D1355="",C1355=""),"",D1355*C1355)</f>
        <v/>
      </c>
      <c r="F1355" s="15">
        <f>IF(E1355="","",IF(F1354="",1,F1354*(1+E1355)))</f>
        <v/>
      </c>
      <c r="G1355" s="15">
        <f>IF(E1355="","",IF(G1354="",1,G1354*(1+C1355)))</f>
        <v/>
      </c>
      <c r="H1355" s="15">
        <f>IF(F1355="","",IF(H1354="",F1355,MAX(H1354,F1355)))</f>
        <v/>
      </c>
      <c r="I1355">
        <f>IF(OR(F1355="",H1355=""),"",F1355/H1355-1)</f>
        <v/>
      </c>
      <c r="J1355">
        <f>IF(G1355="","",IF(J1354="",G1355,MAX(J1354,G1355)))</f>
        <v/>
      </c>
      <c r="K1355">
        <f>IF(OR(G1355="",J1355=""),"",G1355/J1355-1)</f>
        <v/>
      </c>
    </row>
    <row r="1356">
      <c r="A1356" s="14">
        <f>原始数据_周度!A1356</f>
        <v/>
      </c>
      <c r="B1356" s="15">
        <f>原始数据_周度!B1356</f>
        <v/>
      </c>
      <c r="C1356" s="15">
        <f>IFERROR(B1356/B1355-1,"")</f>
        <v/>
      </c>
      <c r="D1356" s="15">
        <f>IFERROR(评分与状态_周度!F1372,"")</f>
        <v/>
      </c>
      <c r="E1356" s="15">
        <f>IF(OR(D1356="",C1356=""),"",D1356*C1356)</f>
        <v/>
      </c>
      <c r="F1356" s="15">
        <f>IF(E1356="","",IF(F1355="",1,F1355*(1+E1356)))</f>
        <v/>
      </c>
      <c r="G1356" s="15">
        <f>IF(E1356="","",IF(G1355="",1,G1355*(1+C1356)))</f>
        <v/>
      </c>
      <c r="H1356" s="15">
        <f>IF(F1356="","",IF(H1355="",F1356,MAX(H1355,F1356)))</f>
        <v/>
      </c>
      <c r="I1356">
        <f>IF(OR(F1356="",H1356=""),"",F1356/H1356-1)</f>
        <v/>
      </c>
      <c r="J1356">
        <f>IF(G1356="","",IF(J1355="",G1356,MAX(J1355,G1356)))</f>
        <v/>
      </c>
      <c r="K1356">
        <f>IF(OR(G1356="",J1356=""),"",G1356/J1356-1)</f>
        <v/>
      </c>
    </row>
    <row r="1357">
      <c r="A1357" s="14">
        <f>原始数据_周度!A1357</f>
        <v/>
      </c>
      <c r="B1357" s="15">
        <f>原始数据_周度!B1357</f>
        <v/>
      </c>
      <c r="C1357" s="15">
        <f>IFERROR(B1357/B1356-1,"")</f>
        <v/>
      </c>
      <c r="D1357" s="15">
        <f>IFERROR(评分与状态_周度!F1373,"")</f>
        <v/>
      </c>
      <c r="E1357" s="15">
        <f>IF(OR(D1357="",C1357=""),"",D1357*C1357)</f>
        <v/>
      </c>
      <c r="F1357" s="15">
        <f>IF(E1357="","",IF(F1356="",1,F1356*(1+E1357)))</f>
        <v/>
      </c>
      <c r="G1357" s="15">
        <f>IF(E1357="","",IF(G1356="",1,G1356*(1+C1357)))</f>
        <v/>
      </c>
      <c r="H1357" s="15">
        <f>IF(F1357="","",IF(H1356="",F1357,MAX(H1356,F1357)))</f>
        <v/>
      </c>
      <c r="I1357">
        <f>IF(OR(F1357="",H1357=""),"",F1357/H1357-1)</f>
        <v/>
      </c>
      <c r="J1357">
        <f>IF(G1357="","",IF(J1356="",G1357,MAX(J1356,G1357)))</f>
        <v/>
      </c>
      <c r="K1357">
        <f>IF(OR(G1357="",J1357=""),"",G1357/J1357-1)</f>
        <v/>
      </c>
    </row>
    <row r="1358">
      <c r="A1358" s="14">
        <f>原始数据_周度!A1358</f>
        <v/>
      </c>
      <c r="B1358" s="15">
        <f>原始数据_周度!B1358</f>
        <v/>
      </c>
      <c r="C1358" s="15">
        <f>IFERROR(B1358/B1357-1,"")</f>
        <v/>
      </c>
      <c r="D1358" s="15">
        <f>IFERROR(评分与状态_周度!F1374,"")</f>
        <v/>
      </c>
      <c r="E1358" s="15">
        <f>IF(OR(D1358="",C1358=""),"",D1358*C1358)</f>
        <v/>
      </c>
      <c r="F1358" s="15">
        <f>IF(E1358="","",IF(F1357="",1,F1357*(1+E1358)))</f>
        <v/>
      </c>
      <c r="G1358" s="15">
        <f>IF(E1358="","",IF(G1357="",1,G1357*(1+C1358)))</f>
        <v/>
      </c>
      <c r="H1358" s="15">
        <f>IF(F1358="","",IF(H1357="",F1358,MAX(H1357,F1358)))</f>
        <v/>
      </c>
      <c r="I1358">
        <f>IF(OR(F1358="",H1358=""),"",F1358/H1358-1)</f>
        <v/>
      </c>
      <c r="J1358">
        <f>IF(G1358="","",IF(J1357="",G1358,MAX(J1357,G1358)))</f>
        <v/>
      </c>
      <c r="K1358">
        <f>IF(OR(G1358="",J1358=""),"",G1358/J1358-1)</f>
        <v/>
      </c>
    </row>
    <row r="1359">
      <c r="A1359" s="14">
        <f>原始数据_周度!A1359</f>
        <v/>
      </c>
      <c r="B1359" s="15">
        <f>原始数据_周度!B1359</f>
        <v/>
      </c>
      <c r="C1359" s="15">
        <f>IFERROR(B1359/B1358-1,"")</f>
        <v/>
      </c>
      <c r="D1359" s="15">
        <f>IFERROR(评分与状态_周度!F1375,"")</f>
        <v/>
      </c>
      <c r="E1359" s="15">
        <f>IF(OR(D1359="",C1359=""),"",D1359*C1359)</f>
        <v/>
      </c>
      <c r="F1359" s="15">
        <f>IF(E1359="","",IF(F1358="",1,F1358*(1+E1359)))</f>
        <v/>
      </c>
      <c r="G1359" s="15">
        <f>IF(E1359="","",IF(G1358="",1,G1358*(1+C1359)))</f>
        <v/>
      </c>
      <c r="H1359" s="15">
        <f>IF(F1359="","",IF(H1358="",F1359,MAX(H1358,F1359)))</f>
        <v/>
      </c>
      <c r="I1359">
        <f>IF(OR(F1359="",H1359=""),"",F1359/H1359-1)</f>
        <v/>
      </c>
      <c r="J1359">
        <f>IF(G1359="","",IF(J1358="",G1359,MAX(J1358,G1359)))</f>
        <v/>
      </c>
      <c r="K1359">
        <f>IF(OR(G1359="",J1359=""),"",G1359/J1359-1)</f>
        <v/>
      </c>
    </row>
    <row r="1360">
      <c r="A1360" s="14">
        <f>原始数据_周度!A1360</f>
        <v/>
      </c>
      <c r="B1360" s="15">
        <f>原始数据_周度!B1360</f>
        <v/>
      </c>
      <c r="C1360" s="15">
        <f>IFERROR(B1360/B1359-1,"")</f>
        <v/>
      </c>
      <c r="D1360" s="15">
        <f>IFERROR(评分与状态_周度!F1376,"")</f>
        <v/>
      </c>
      <c r="E1360" s="15">
        <f>IF(OR(D1360="",C1360=""),"",D1360*C1360)</f>
        <v/>
      </c>
      <c r="F1360" s="15">
        <f>IF(E1360="","",IF(F1359="",1,F1359*(1+E1360)))</f>
        <v/>
      </c>
      <c r="G1360" s="15">
        <f>IF(E1360="","",IF(G1359="",1,G1359*(1+C1360)))</f>
        <v/>
      </c>
      <c r="H1360" s="15">
        <f>IF(F1360="","",IF(H1359="",F1360,MAX(H1359,F1360)))</f>
        <v/>
      </c>
      <c r="I1360">
        <f>IF(OR(F1360="",H1360=""),"",F1360/H1360-1)</f>
        <v/>
      </c>
      <c r="J1360">
        <f>IF(G1360="","",IF(J1359="",G1360,MAX(J1359,G1360)))</f>
        <v/>
      </c>
      <c r="K1360">
        <f>IF(OR(G1360="",J1360=""),"",G1360/J1360-1)</f>
        <v/>
      </c>
    </row>
    <row r="1361">
      <c r="A1361" s="14">
        <f>原始数据_周度!A1361</f>
        <v/>
      </c>
      <c r="B1361" s="15">
        <f>原始数据_周度!B1361</f>
        <v/>
      </c>
      <c r="C1361" s="15">
        <f>IFERROR(B1361/B1360-1,"")</f>
        <v/>
      </c>
      <c r="D1361" s="15">
        <f>IFERROR(评分与状态_周度!F1377,"")</f>
        <v/>
      </c>
      <c r="E1361" s="15">
        <f>IF(OR(D1361="",C1361=""),"",D1361*C1361)</f>
        <v/>
      </c>
      <c r="F1361" s="15">
        <f>IF(E1361="","",IF(F1360="",1,F1360*(1+E1361)))</f>
        <v/>
      </c>
      <c r="G1361" s="15">
        <f>IF(E1361="","",IF(G1360="",1,G1360*(1+C1361)))</f>
        <v/>
      </c>
      <c r="H1361" s="15">
        <f>IF(F1361="","",IF(H1360="",F1361,MAX(H1360,F1361)))</f>
        <v/>
      </c>
      <c r="I1361">
        <f>IF(OR(F1361="",H1361=""),"",F1361/H1361-1)</f>
        <v/>
      </c>
      <c r="J1361">
        <f>IF(G1361="","",IF(J1360="",G1361,MAX(J1360,G1361)))</f>
        <v/>
      </c>
      <c r="K1361">
        <f>IF(OR(G1361="",J1361=""),"",G1361/J1361-1)</f>
        <v/>
      </c>
    </row>
    <row r="1362">
      <c r="A1362" s="14">
        <f>原始数据_周度!A1362</f>
        <v/>
      </c>
      <c r="B1362" s="15">
        <f>原始数据_周度!B1362</f>
        <v/>
      </c>
      <c r="C1362" s="15">
        <f>IFERROR(B1362/B1361-1,"")</f>
        <v/>
      </c>
      <c r="D1362" s="15">
        <f>IFERROR(评分与状态_周度!F1378,"")</f>
        <v/>
      </c>
      <c r="E1362" s="15">
        <f>IF(OR(D1362="",C1362=""),"",D1362*C1362)</f>
        <v/>
      </c>
      <c r="F1362" s="15">
        <f>IF(E1362="","",IF(F1361="",1,F1361*(1+E1362)))</f>
        <v/>
      </c>
      <c r="G1362" s="15">
        <f>IF(E1362="","",IF(G1361="",1,G1361*(1+C1362)))</f>
        <v/>
      </c>
      <c r="H1362" s="15">
        <f>IF(F1362="","",IF(H1361="",F1362,MAX(H1361,F1362)))</f>
        <v/>
      </c>
      <c r="I1362">
        <f>IF(OR(F1362="",H1362=""),"",F1362/H1362-1)</f>
        <v/>
      </c>
      <c r="J1362">
        <f>IF(G1362="","",IF(J1361="",G1362,MAX(J1361,G1362)))</f>
        <v/>
      </c>
      <c r="K1362">
        <f>IF(OR(G1362="",J1362=""),"",G1362/J1362-1)</f>
        <v/>
      </c>
    </row>
    <row r="1363">
      <c r="A1363" s="14">
        <f>原始数据_周度!A1363</f>
        <v/>
      </c>
      <c r="B1363" s="15">
        <f>原始数据_周度!B1363</f>
        <v/>
      </c>
      <c r="C1363" s="15">
        <f>IFERROR(B1363/B1362-1,"")</f>
        <v/>
      </c>
      <c r="D1363" s="15">
        <f>IFERROR(评分与状态_周度!F1379,"")</f>
        <v/>
      </c>
      <c r="E1363" s="15">
        <f>IF(OR(D1363="",C1363=""),"",D1363*C1363)</f>
        <v/>
      </c>
      <c r="F1363" s="15">
        <f>IF(E1363="","",IF(F1362="",1,F1362*(1+E1363)))</f>
        <v/>
      </c>
      <c r="G1363" s="15">
        <f>IF(E1363="","",IF(G1362="",1,G1362*(1+C1363)))</f>
        <v/>
      </c>
      <c r="H1363" s="15">
        <f>IF(F1363="","",IF(H1362="",F1363,MAX(H1362,F1363)))</f>
        <v/>
      </c>
      <c r="I1363">
        <f>IF(OR(F1363="",H1363=""),"",F1363/H1363-1)</f>
        <v/>
      </c>
      <c r="J1363">
        <f>IF(G1363="","",IF(J1362="",G1363,MAX(J1362,G1363)))</f>
        <v/>
      </c>
      <c r="K1363">
        <f>IF(OR(G1363="",J1363=""),"",G1363/J1363-1)</f>
        <v/>
      </c>
    </row>
    <row r="1364">
      <c r="A1364" s="14">
        <f>原始数据_周度!A1364</f>
        <v/>
      </c>
      <c r="B1364" s="15">
        <f>原始数据_周度!B1364</f>
        <v/>
      </c>
      <c r="C1364" s="15">
        <f>IFERROR(B1364/B1363-1,"")</f>
        <v/>
      </c>
      <c r="D1364" s="15">
        <f>IFERROR(评分与状态_周度!F1380,"")</f>
        <v/>
      </c>
      <c r="E1364" s="15">
        <f>IF(OR(D1364="",C1364=""),"",D1364*C1364)</f>
        <v/>
      </c>
      <c r="F1364" s="15">
        <f>IF(E1364="","",IF(F1363="",1,F1363*(1+E1364)))</f>
        <v/>
      </c>
      <c r="G1364" s="15">
        <f>IF(E1364="","",IF(G1363="",1,G1363*(1+C1364)))</f>
        <v/>
      </c>
      <c r="H1364" s="15">
        <f>IF(F1364="","",IF(H1363="",F1364,MAX(H1363,F1364)))</f>
        <v/>
      </c>
      <c r="I1364">
        <f>IF(OR(F1364="",H1364=""),"",F1364/H1364-1)</f>
        <v/>
      </c>
      <c r="J1364">
        <f>IF(G1364="","",IF(J1363="",G1364,MAX(J1363,G1364)))</f>
        <v/>
      </c>
      <c r="K1364">
        <f>IF(OR(G1364="",J1364=""),"",G1364/J1364-1)</f>
        <v/>
      </c>
    </row>
    <row r="1365">
      <c r="A1365" s="14">
        <f>原始数据_周度!A1365</f>
        <v/>
      </c>
      <c r="B1365" s="15">
        <f>原始数据_周度!B1365</f>
        <v/>
      </c>
      <c r="C1365" s="15">
        <f>IFERROR(B1365/B1364-1,"")</f>
        <v/>
      </c>
      <c r="D1365" s="15">
        <f>IFERROR(评分与状态_周度!F1381,"")</f>
        <v/>
      </c>
      <c r="E1365" s="15">
        <f>IF(OR(D1365="",C1365=""),"",D1365*C1365)</f>
        <v/>
      </c>
      <c r="F1365" s="15">
        <f>IF(E1365="","",IF(F1364="",1,F1364*(1+E1365)))</f>
        <v/>
      </c>
      <c r="G1365" s="15">
        <f>IF(E1365="","",IF(G1364="",1,G1364*(1+C1365)))</f>
        <v/>
      </c>
      <c r="H1365" s="15">
        <f>IF(F1365="","",IF(H1364="",F1365,MAX(H1364,F1365)))</f>
        <v/>
      </c>
      <c r="I1365">
        <f>IF(OR(F1365="",H1365=""),"",F1365/H1365-1)</f>
        <v/>
      </c>
      <c r="J1365">
        <f>IF(G1365="","",IF(J1364="",G1365,MAX(J1364,G1365)))</f>
        <v/>
      </c>
      <c r="K1365">
        <f>IF(OR(G1365="",J1365=""),"",G1365/J1365-1)</f>
        <v/>
      </c>
    </row>
    <row r="1366">
      <c r="A1366" s="14">
        <f>原始数据_周度!A1366</f>
        <v/>
      </c>
      <c r="B1366" s="15">
        <f>原始数据_周度!B1366</f>
        <v/>
      </c>
      <c r="C1366" s="15">
        <f>IFERROR(B1366/B1365-1,"")</f>
        <v/>
      </c>
      <c r="D1366" s="15">
        <f>IFERROR(评分与状态_周度!F1382,"")</f>
        <v/>
      </c>
      <c r="E1366" s="15">
        <f>IF(OR(D1366="",C1366=""),"",D1366*C1366)</f>
        <v/>
      </c>
      <c r="F1366" s="15">
        <f>IF(E1366="","",IF(F1365="",1,F1365*(1+E1366)))</f>
        <v/>
      </c>
      <c r="G1366" s="15">
        <f>IF(E1366="","",IF(G1365="",1,G1365*(1+C1366)))</f>
        <v/>
      </c>
      <c r="H1366" s="15">
        <f>IF(F1366="","",IF(H1365="",F1366,MAX(H1365,F1366)))</f>
        <v/>
      </c>
      <c r="I1366">
        <f>IF(OR(F1366="",H1366=""),"",F1366/H1366-1)</f>
        <v/>
      </c>
      <c r="J1366">
        <f>IF(G1366="","",IF(J1365="",G1366,MAX(J1365,G1366)))</f>
        <v/>
      </c>
      <c r="K1366">
        <f>IF(OR(G1366="",J1366=""),"",G1366/J1366-1)</f>
        <v/>
      </c>
    </row>
    <row r="1367">
      <c r="A1367" s="14">
        <f>原始数据_周度!A1367</f>
        <v/>
      </c>
      <c r="B1367" s="15">
        <f>原始数据_周度!B1367</f>
        <v/>
      </c>
      <c r="C1367" s="15">
        <f>IFERROR(B1367/B1366-1,"")</f>
        <v/>
      </c>
      <c r="D1367" s="15">
        <f>IFERROR(评分与状态_周度!F1383,"")</f>
        <v/>
      </c>
      <c r="E1367" s="15">
        <f>IF(OR(D1367="",C1367=""),"",D1367*C1367)</f>
        <v/>
      </c>
      <c r="F1367" s="15">
        <f>IF(E1367="","",IF(F1366="",1,F1366*(1+E1367)))</f>
        <v/>
      </c>
      <c r="G1367" s="15">
        <f>IF(E1367="","",IF(G1366="",1,G1366*(1+C1367)))</f>
        <v/>
      </c>
      <c r="H1367" s="15">
        <f>IF(F1367="","",IF(H1366="",F1367,MAX(H1366,F1367)))</f>
        <v/>
      </c>
      <c r="I1367">
        <f>IF(OR(F1367="",H1367=""),"",F1367/H1367-1)</f>
        <v/>
      </c>
      <c r="J1367">
        <f>IF(G1367="","",IF(J1366="",G1367,MAX(J1366,G1367)))</f>
        <v/>
      </c>
      <c r="K1367">
        <f>IF(OR(G1367="",J1367=""),"",G1367/J1367-1)</f>
        <v/>
      </c>
    </row>
    <row r="1368">
      <c r="A1368" s="14">
        <f>原始数据_周度!A1368</f>
        <v/>
      </c>
      <c r="B1368" s="15">
        <f>原始数据_周度!B1368</f>
        <v/>
      </c>
      <c r="C1368" s="15">
        <f>IFERROR(B1368/B1367-1,"")</f>
        <v/>
      </c>
      <c r="D1368" s="15">
        <f>IFERROR(评分与状态_周度!F1384,"")</f>
        <v/>
      </c>
      <c r="E1368" s="15">
        <f>IF(OR(D1368="",C1368=""),"",D1368*C1368)</f>
        <v/>
      </c>
      <c r="F1368" s="15">
        <f>IF(E1368="","",IF(F1367="",1,F1367*(1+E1368)))</f>
        <v/>
      </c>
      <c r="G1368" s="15">
        <f>IF(E1368="","",IF(G1367="",1,G1367*(1+C1368)))</f>
        <v/>
      </c>
      <c r="H1368" s="15">
        <f>IF(F1368="","",IF(H1367="",F1368,MAX(H1367,F1368)))</f>
        <v/>
      </c>
      <c r="I1368">
        <f>IF(OR(F1368="",H1368=""),"",F1368/H1368-1)</f>
        <v/>
      </c>
      <c r="J1368">
        <f>IF(G1368="","",IF(J1367="",G1368,MAX(J1367,G1368)))</f>
        <v/>
      </c>
      <c r="K1368">
        <f>IF(OR(G1368="",J1368=""),"",G1368/J1368-1)</f>
        <v/>
      </c>
    </row>
    <row r="1369">
      <c r="A1369" s="14">
        <f>原始数据_周度!A1369</f>
        <v/>
      </c>
      <c r="B1369" s="15">
        <f>原始数据_周度!B1369</f>
        <v/>
      </c>
      <c r="C1369" s="15">
        <f>IFERROR(B1369/B1368-1,"")</f>
        <v/>
      </c>
      <c r="D1369" s="15">
        <f>IFERROR(评分与状态_周度!F1385,"")</f>
        <v/>
      </c>
      <c r="E1369" s="15">
        <f>IF(OR(D1369="",C1369=""),"",D1369*C1369)</f>
        <v/>
      </c>
      <c r="F1369" s="15">
        <f>IF(E1369="","",IF(F1368="",1,F1368*(1+E1369)))</f>
        <v/>
      </c>
      <c r="G1369" s="15">
        <f>IF(E1369="","",IF(G1368="",1,G1368*(1+C1369)))</f>
        <v/>
      </c>
      <c r="H1369" s="15">
        <f>IF(F1369="","",IF(H1368="",F1369,MAX(H1368,F1369)))</f>
        <v/>
      </c>
      <c r="I1369">
        <f>IF(OR(F1369="",H1369=""),"",F1369/H1369-1)</f>
        <v/>
      </c>
      <c r="J1369">
        <f>IF(G1369="","",IF(J1368="",G1369,MAX(J1368,G1369)))</f>
        <v/>
      </c>
      <c r="K1369">
        <f>IF(OR(G1369="",J1369=""),"",G1369/J1369-1)</f>
        <v/>
      </c>
    </row>
    <row r="1370">
      <c r="A1370" s="14">
        <f>原始数据_周度!A1370</f>
        <v/>
      </c>
      <c r="B1370" s="15">
        <f>原始数据_周度!B1370</f>
        <v/>
      </c>
      <c r="C1370" s="15">
        <f>IFERROR(B1370/B1369-1,"")</f>
        <v/>
      </c>
      <c r="D1370" s="15">
        <f>IFERROR(评分与状态_周度!F1386,"")</f>
        <v/>
      </c>
      <c r="E1370" s="15">
        <f>IF(OR(D1370="",C1370=""),"",D1370*C1370)</f>
        <v/>
      </c>
      <c r="F1370" s="15">
        <f>IF(E1370="","",IF(F1369="",1,F1369*(1+E1370)))</f>
        <v/>
      </c>
      <c r="G1370" s="15">
        <f>IF(E1370="","",IF(G1369="",1,G1369*(1+C1370)))</f>
        <v/>
      </c>
      <c r="H1370" s="15">
        <f>IF(F1370="","",IF(H1369="",F1370,MAX(H1369,F1370)))</f>
        <v/>
      </c>
      <c r="I1370">
        <f>IF(OR(F1370="",H1370=""),"",F1370/H1370-1)</f>
        <v/>
      </c>
      <c r="J1370">
        <f>IF(G1370="","",IF(J1369="",G1370,MAX(J1369,G1370)))</f>
        <v/>
      </c>
      <c r="K1370">
        <f>IF(OR(G1370="",J1370=""),"",G1370/J1370-1)</f>
        <v/>
      </c>
    </row>
    <row r="1371">
      <c r="A1371" s="14">
        <f>原始数据_周度!A1371</f>
        <v/>
      </c>
      <c r="B1371" s="15">
        <f>原始数据_周度!B1371</f>
        <v/>
      </c>
      <c r="C1371" s="15">
        <f>IFERROR(B1371/B1370-1,"")</f>
        <v/>
      </c>
      <c r="D1371" s="15">
        <f>IFERROR(评分与状态_周度!F1387,"")</f>
        <v/>
      </c>
      <c r="E1371" s="15">
        <f>IF(OR(D1371="",C1371=""),"",D1371*C1371)</f>
        <v/>
      </c>
      <c r="F1371" s="15">
        <f>IF(E1371="","",IF(F1370="",1,F1370*(1+E1371)))</f>
        <v/>
      </c>
      <c r="G1371" s="15">
        <f>IF(E1371="","",IF(G1370="",1,G1370*(1+C1371)))</f>
        <v/>
      </c>
      <c r="H1371" s="15">
        <f>IF(F1371="","",IF(H1370="",F1371,MAX(H1370,F1371)))</f>
        <v/>
      </c>
      <c r="I1371">
        <f>IF(OR(F1371="",H1371=""),"",F1371/H1371-1)</f>
        <v/>
      </c>
      <c r="J1371">
        <f>IF(G1371="","",IF(J1370="",G1371,MAX(J1370,G1371)))</f>
        <v/>
      </c>
      <c r="K1371">
        <f>IF(OR(G1371="",J1371=""),"",G1371/J1371-1)</f>
        <v/>
      </c>
    </row>
    <row r="1372">
      <c r="A1372" s="14">
        <f>原始数据_周度!A1372</f>
        <v/>
      </c>
      <c r="B1372" s="15">
        <f>原始数据_周度!B1372</f>
        <v/>
      </c>
      <c r="C1372" s="15">
        <f>IFERROR(B1372/B1371-1,"")</f>
        <v/>
      </c>
      <c r="D1372" s="15">
        <f>IFERROR(评分与状态_周度!F1388,"")</f>
        <v/>
      </c>
      <c r="E1372" s="15">
        <f>IF(OR(D1372="",C1372=""),"",D1372*C1372)</f>
        <v/>
      </c>
      <c r="F1372" s="15">
        <f>IF(E1372="","",IF(F1371="",1,F1371*(1+E1372)))</f>
        <v/>
      </c>
      <c r="G1372" s="15">
        <f>IF(E1372="","",IF(G1371="",1,G1371*(1+C1372)))</f>
        <v/>
      </c>
      <c r="H1372" s="15">
        <f>IF(F1372="","",IF(H1371="",F1372,MAX(H1371,F1372)))</f>
        <v/>
      </c>
      <c r="I1372">
        <f>IF(OR(F1372="",H1372=""),"",F1372/H1372-1)</f>
        <v/>
      </c>
      <c r="J1372">
        <f>IF(G1372="","",IF(J1371="",G1372,MAX(J1371,G1372)))</f>
        <v/>
      </c>
      <c r="K1372">
        <f>IF(OR(G1372="",J1372=""),"",G1372/J1372-1)</f>
        <v/>
      </c>
    </row>
    <row r="1373">
      <c r="A1373" s="14">
        <f>原始数据_周度!A1373</f>
        <v/>
      </c>
      <c r="B1373" s="15">
        <f>原始数据_周度!B1373</f>
        <v/>
      </c>
      <c r="C1373" s="15">
        <f>IFERROR(B1373/B1372-1,"")</f>
        <v/>
      </c>
      <c r="D1373" s="15">
        <f>IFERROR(评分与状态_周度!F1389,"")</f>
        <v/>
      </c>
      <c r="E1373" s="15">
        <f>IF(OR(D1373="",C1373=""),"",D1373*C1373)</f>
        <v/>
      </c>
      <c r="F1373" s="15">
        <f>IF(E1373="","",IF(F1372="",1,F1372*(1+E1373)))</f>
        <v/>
      </c>
      <c r="G1373" s="15">
        <f>IF(E1373="","",IF(G1372="",1,G1372*(1+C1373)))</f>
        <v/>
      </c>
      <c r="H1373" s="15">
        <f>IF(F1373="","",IF(H1372="",F1373,MAX(H1372,F1373)))</f>
        <v/>
      </c>
      <c r="I1373">
        <f>IF(OR(F1373="",H1373=""),"",F1373/H1373-1)</f>
        <v/>
      </c>
      <c r="J1373">
        <f>IF(G1373="","",IF(J1372="",G1373,MAX(J1372,G1373)))</f>
        <v/>
      </c>
      <c r="K1373">
        <f>IF(OR(G1373="",J1373=""),"",G1373/J1373-1)</f>
        <v/>
      </c>
    </row>
    <row r="1374">
      <c r="A1374" s="14">
        <f>原始数据_周度!A1374</f>
        <v/>
      </c>
      <c r="B1374" s="15">
        <f>原始数据_周度!B1374</f>
        <v/>
      </c>
      <c r="C1374" s="15">
        <f>IFERROR(B1374/B1373-1,"")</f>
        <v/>
      </c>
      <c r="D1374" s="15">
        <f>IFERROR(评分与状态_周度!F1390,"")</f>
        <v/>
      </c>
      <c r="E1374" s="15">
        <f>IF(OR(D1374="",C1374=""),"",D1374*C1374)</f>
        <v/>
      </c>
      <c r="F1374" s="15">
        <f>IF(E1374="","",IF(F1373="",1,F1373*(1+E1374)))</f>
        <v/>
      </c>
      <c r="G1374" s="15">
        <f>IF(E1374="","",IF(G1373="",1,G1373*(1+C1374)))</f>
        <v/>
      </c>
      <c r="H1374" s="15">
        <f>IF(F1374="","",IF(H1373="",F1374,MAX(H1373,F1374)))</f>
        <v/>
      </c>
      <c r="I1374">
        <f>IF(OR(F1374="",H1374=""),"",F1374/H1374-1)</f>
        <v/>
      </c>
      <c r="J1374">
        <f>IF(G1374="","",IF(J1373="",G1374,MAX(J1373,G1374)))</f>
        <v/>
      </c>
      <c r="K1374">
        <f>IF(OR(G1374="",J1374=""),"",G1374/J1374-1)</f>
        <v/>
      </c>
    </row>
    <row r="1375">
      <c r="A1375" s="14">
        <f>原始数据_周度!A1375</f>
        <v/>
      </c>
      <c r="B1375" s="15">
        <f>原始数据_周度!B1375</f>
        <v/>
      </c>
      <c r="C1375" s="15">
        <f>IFERROR(B1375/B1374-1,"")</f>
        <v/>
      </c>
      <c r="D1375" s="15">
        <f>IFERROR(评分与状态_周度!F1391,"")</f>
        <v/>
      </c>
      <c r="E1375" s="15">
        <f>IF(OR(D1375="",C1375=""),"",D1375*C1375)</f>
        <v/>
      </c>
      <c r="F1375" s="15">
        <f>IF(E1375="","",IF(F1374="",1,F1374*(1+E1375)))</f>
        <v/>
      </c>
      <c r="G1375" s="15">
        <f>IF(E1375="","",IF(G1374="",1,G1374*(1+C1375)))</f>
        <v/>
      </c>
      <c r="H1375" s="15">
        <f>IF(F1375="","",IF(H1374="",F1375,MAX(H1374,F1375)))</f>
        <v/>
      </c>
      <c r="I1375">
        <f>IF(OR(F1375="",H1375=""),"",F1375/H1375-1)</f>
        <v/>
      </c>
      <c r="J1375">
        <f>IF(G1375="","",IF(J1374="",G1375,MAX(J1374,G1375)))</f>
        <v/>
      </c>
      <c r="K1375">
        <f>IF(OR(G1375="",J1375=""),"",G1375/J1375-1)</f>
        <v/>
      </c>
    </row>
    <row r="1376">
      <c r="A1376" s="14">
        <f>原始数据_周度!A1376</f>
        <v/>
      </c>
      <c r="B1376" s="15">
        <f>原始数据_周度!B1376</f>
        <v/>
      </c>
      <c r="C1376" s="15">
        <f>IFERROR(B1376/B1375-1,"")</f>
        <v/>
      </c>
      <c r="D1376" s="15">
        <f>IFERROR(评分与状态_周度!F1392,"")</f>
        <v/>
      </c>
      <c r="E1376" s="15">
        <f>IF(OR(D1376="",C1376=""),"",D1376*C1376)</f>
        <v/>
      </c>
      <c r="F1376" s="15">
        <f>IF(E1376="","",IF(F1375="",1,F1375*(1+E1376)))</f>
        <v/>
      </c>
      <c r="G1376" s="15">
        <f>IF(E1376="","",IF(G1375="",1,G1375*(1+C1376)))</f>
        <v/>
      </c>
      <c r="H1376" s="15">
        <f>IF(F1376="","",IF(H1375="",F1376,MAX(H1375,F1376)))</f>
        <v/>
      </c>
      <c r="I1376">
        <f>IF(OR(F1376="",H1376=""),"",F1376/H1376-1)</f>
        <v/>
      </c>
      <c r="J1376">
        <f>IF(G1376="","",IF(J1375="",G1376,MAX(J1375,G1376)))</f>
        <v/>
      </c>
      <c r="K1376">
        <f>IF(OR(G1376="",J1376=""),"",G1376/J1376-1)</f>
        <v/>
      </c>
    </row>
    <row r="1377">
      <c r="A1377" s="14">
        <f>原始数据_周度!A1377</f>
        <v/>
      </c>
      <c r="B1377" s="15">
        <f>原始数据_周度!B1377</f>
        <v/>
      </c>
      <c r="C1377" s="15">
        <f>IFERROR(B1377/B1376-1,"")</f>
        <v/>
      </c>
      <c r="D1377" s="15">
        <f>IFERROR(评分与状态_周度!F1393,"")</f>
        <v/>
      </c>
      <c r="E1377" s="15">
        <f>IF(OR(D1377="",C1377=""),"",D1377*C1377)</f>
        <v/>
      </c>
      <c r="F1377" s="15">
        <f>IF(E1377="","",IF(F1376="",1,F1376*(1+E1377)))</f>
        <v/>
      </c>
      <c r="G1377" s="15">
        <f>IF(E1377="","",IF(G1376="",1,G1376*(1+C1377)))</f>
        <v/>
      </c>
      <c r="H1377" s="15">
        <f>IF(F1377="","",IF(H1376="",F1377,MAX(H1376,F1377)))</f>
        <v/>
      </c>
      <c r="I1377">
        <f>IF(OR(F1377="",H1377=""),"",F1377/H1377-1)</f>
        <v/>
      </c>
      <c r="J1377">
        <f>IF(G1377="","",IF(J1376="",G1377,MAX(J1376,G1377)))</f>
        <v/>
      </c>
      <c r="K1377">
        <f>IF(OR(G1377="",J1377=""),"",G1377/J1377-1)</f>
        <v/>
      </c>
    </row>
    <row r="1378">
      <c r="A1378" s="14">
        <f>原始数据_周度!A1378</f>
        <v/>
      </c>
      <c r="B1378" s="15">
        <f>原始数据_周度!B1378</f>
        <v/>
      </c>
      <c r="C1378" s="15">
        <f>IFERROR(B1378/B1377-1,"")</f>
        <v/>
      </c>
      <c r="D1378" s="15">
        <f>IFERROR(评分与状态_周度!F1394,"")</f>
        <v/>
      </c>
      <c r="E1378" s="15">
        <f>IF(OR(D1378="",C1378=""),"",D1378*C1378)</f>
        <v/>
      </c>
      <c r="F1378" s="15">
        <f>IF(E1378="","",IF(F1377="",1,F1377*(1+E1378)))</f>
        <v/>
      </c>
      <c r="G1378" s="15">
        <f>IF(E1378="","",IF(G1377="",1,G1377*(1+C1378)))</f>
        <v/>
      </c>
      <c r="H1378" s="15">
        <f>IF(F1378="","",IF(H1377="",F1378,MAX(H1377,F1378)))</f>
        <v/>
      </c>
      <c r="I1378">
        <f>IF(OR(F1378="",H1378=""),"",F1378/H1378-1)</f>
        <v/>
      </c>
      <c r="J1378">
        <f>IF(G1378="","",IF(J1377="",G1378,MAX(J1377,G1378)))</f>
        <v/>
      </c>
      <c r="K1378">
        <f>IF(OR(G1378="",J1378=""),"",G1378/J1378-1)</f>
        <v/>
      </c>
    </row>
    <row r="1379">
      <c r="A1379" s="14">
        <f>原始数据_周度!A1379</f>
        <v/>
      </c>
      <c r="B1379" s="15">
        <f>原始数据_周度!B1379</f>
        <v/>
      </c>
      <c r="C1379" s="15">
        <f>IFERROR(B1379/B1378-1,"")</f>
        <v/>
      </c>
      <c r="D1379" s="15">
        <f>IFERROR(评分与状态_周度!F1395,"")</f>
        <v/>
      </c>
      <c r="E1379" s="15">
        <f>IF(OR(D1379="",C1379=""),"",D1379*C1379)</f>
        <v/>
      </c>
      <c r="F1379" s="15">
        <f>IF(E1379="","",IF(F1378="",1,F1378*(1+E1379)))</f>
        <v/>
      </c>
      <c r="G1379" s="15">
        <f>IF(E1379="","",IF(G1378="",1,G1378*(1+C1379)))</f>
        <v/>
      </c>
      <c r="H1379" s="15">
        <f>IF(F1379="","",IF(H1378="",F1379,MAX(H1378,F1379)))</f>
        <v/>
      </c>
      <c r="I1379">
        <f>IF(OR(F1379="",H1379=""),"",F1379/H1379-1)</f>
        <v/>
      </c>
      <c r="J1379">
        <f>IF(G1379="","",IF(J1378="",G1379,MAX(J1378,G1379)))</f>
        <v/>
      </c>
      <c r="K1379">
        <f>IF(OR(G1379="",J1379=""),"",G1379/J1379-1)</f>
        <v/>
      </c>
    </row>
    <row r="1380">
      <c r="A1380" s="14">
        <f>原始数据_周度!A1380</f>
        <v/>
      </c>
      <c r="B1380" s="15">
        <f>原始数据_周度!B1380</f>
        <v/>
      </c>
      <c r="C1380" s="15">
        <f>IFERROR(B1380/B1379-1,"")</f>
        <v/>
      </c>
      <c r="D1380" s="15">
        <f>IFERROR(评分与状态_周度!F1396,"")</f>
        <v/>
      </c>
      <c r="E1380" s="15">
        <f>IF(OR(D1380="",C1380=""),"",D1380*C1380)</f>
        <v/>
      </c>
      <c r="F1380" s="15">
        <f>IF(E1380="","",IF(F1379="",1,F1379*(1+E1380)))</f>
        <v/>
      </c>
      <c r="G1380" s="15">
        <f>IF(E1380="","",IF(G1379="",1,G1379*(1+C1380)))</f>
        <v/>
      </c>
      <c r="H1380" s="15">
        <f>IF(F1380="","",IF(H1379="",F1380,MAX(H1379,F1380)))</f>
        <v/>
      </c>
      <c r="I1380">
        <f>IF(OR(F1380="",H1380=""),"",F1380/H1380-1)</f>
        <v/>
      </c>
      <c r="J1380">
        <f>IF(G1380="","",IF(J1379="",G1380,MAX(J1379,G1380)))</f>
        <v/>
      </c>
      <c r="K1380">
        <f>IF(OR(G1380="",J1380=""),"",G1380/J1380-1)</f>
        <v/>
      </c>
    </row>
    <row r="1381">
      <c r="A1381" s="14">
        <f>原始数据_周度!A1381</f>
        <v/>
      </c>
      <c r="B1381" s="15">
        <f>原始数据_周度!B1381</f>
        <v/>
      </c>
      <c r="C1381" s="15">
        <f>IFERROR(B1381/B1380-1,"")</f>
        <v/>
      </c>
      <c r="D1381" s="15">
        <f>IFERROR(评分与状态_周度!F1397,"")</f>
        <v/>
      </c>
      <c r="E1381" s="15">
        <f>IF(OR(D1381="",C1381=""),"",D1381*C1381)</f>
        <v/>
      </c>
      <c r="F1381" s="15">
        <f>IF(E1381="","",IF(F1380="",1,F1380*(1+E1381)))</f>
        <v/>
      </c>
      <c r="G1381" s="15">
        <f>IF(E1381="","",IF(G1380="",1,G1380*(1+C1381)))</f>
        <v/>
      </c>
      <c r="H1381" s="15">
        <f>IF(F1381="","",IF(H1380="",F1381,MAX(H1380,F1381)))</f>
        <v/>
      </c>
      <c r="I1381">
        <f>IF(OR(F1381="",H1381=""),"",F1381/H1381-1)</f>
        <v/>
      </c>
      <c r="J1381">
        <f>IF(G1381="","",IF(J1380="",G1381,MAX(J1380,G1381)))</f>
        <v/>
      </c>
      <c r="K1381">
        <f>IF(OR(G1381="",J1381=""),"",G1381/J1381-1)</f>
        <v/>
      </c>
    </row>
    <row r="1382">
      <c r="A1382" s="14">
        <f>原始数据_周度!A1382</f>
        <v/>
      </c>
      <c r="B1382" s="15">
        <f>原始数据_周度!B1382</f>
        <v/>
      </c>
      <c r="C1382" s="15">
        <f>IFERROR(B1382/B1381-1,"")</f>
        <v/>
      </c>
      <c r="D1382" s="15">
        <f>IFERROR(评分与状态_周度!F1398,"")</f>
        <v/>
      </c>
      <c r="E1382" s="15">
        <f>IF(OR(D1382="",C1382=""),"",D1382*C1382)</f>
        <v/>
      </c>
      <c r="F1382" s="15">
        <f>IF(E1382="","",IF(F1381="",1,F1381*(1+E1382)))</f>
        <v/>
      </c>
      <c r="G1382" s="15">
        <f>IF(E1382="","",IF(G1381="",1,G1381*(1+C1382)))</f>
        <v/>
      </c>
      <c r="H1382" s="15">
        <f>IF(F1382="","",IF(H1381="",F1382,MAX(H1381,F1382)))</f>
        <v/>
      </c>
      <c r="I1382">
        <f>IF(OR(F1382="",H1382=""),"",F1382/H1382-1)</f>
        <v/>
      </c>
      <c r="J1382">
        <f>IF(G1382="","",IF(J1381="",G1382,MAX(J1381,G1382)))</f>
        <v/>
      </c>
      <c r="K1382">
        <f>IF(OR(G1382="",J1382=""),"",G1382/J1382-1)</f>
        <v/>
      </c>
    </row>
    <row r="1383">
      <c r="A1383" s="14">
        <f>原始数据_周度!A1383</f>
        <v/>
      </c>
      <c r="B1383" s="15">
        <f>原始数据_周度!B1383</f>
        <v/>
      </c>
      <c r="C1383" s="15">
        <f>IFERROR(B1383/B1382-1,"")</f>
        <v/>
      </c>
      <c r="D1383" s="15">
        <f>IFERROR(评分与状态_周度!F1399,"")</f>
        <v/>
      </c>
      <c r="E1383" s="15">
        <f>IF(OR(D1383="",C1383=""),"",D1383*C1383)</f>
        <v/>
      </c>
      <c r="F1383" s="15">
        <f>IF(E1383="","",IF(F1382="",1,F1382*(1+E1383)))</f>
        <v/>
      </c>
      <c r="G1383" s="15">
        <f>IF(E1383="","",IF(G1382="",1,G1382*(1+C1383)))</f>
        <v/>
      </c>
      <c r="H1383" s="15">
        <f>IF(F1383="","",IF(H1382="",F1383,MAX(H1382,F1383)))</f>
        <v/>
      </c>
      <c r="I1383">
        <f>IF(OR(F1383="",H1383=""),"",F1383/H1383-1)</f>
        <v/>
      </c>
      <c r="J1383">
        <f>IF(G1383="","",IF(J1382="",G1383,MAX(J1382,G1383)))</f>
        <v/>
      </c>
      <c r="K1383">
        <f>IF(OR(G1383="",J1383=""),"",G1383/J1383-1)</f>
        <v/>
      </c>
    </row>
    <row r="1384">
      <c r="A1384" s="14">
        <f>原始数据_周度!A1384</f>
        <v/>
      </c>
      <c r="B1384" s="15">
        <f>原始数据_周度!B1384</f>
        <v/>
      </c>
      <c r="C1384" s="15">
        <f>IFERROR(B1384/B1383-1,"")</f>
        <v/>
      </c>
      <c r="D1384" s="15">
        <f>IFERROR(评分与状态_周度!F1400,"")</f>
        <v/>
      </c>
      <c r="E1384" s="15">
        <f>IF(OR(D1384="",C1384=""),"",D1384*C1384)</f>
        <v/>
      </c>
      <c r="F1384" s="15">
        <f>IF(E1384="","",IF(F1383="",1,F1383*(1+E1384)))</f>
        <v/>
      </c>
      <c r="G1384" s="15">
        <f>IF(E1384="","",IF(G1383="",1,G1383*(1+C1384)))</f>
        <v/>
      </c>
      <c r="H1384" s="15">
        <f>IF(F1384="","",IF(H1383="",F1384,MAX(H1383,F1384)))</f>
        <v/>
      </c>
      <c r="I1384">
        <f>IF(OR(F1384="",H1384=""),"",F1384/H1384-1)</f>
        <v/>
      </c>
      <c r="J1384">
        <f>IF(G1384="","",IF(J1383="",G1384,MAX(J1383,G1384)))</f>
        <v/>
      </c>
      <c r="K1384">
        <f>IF(OR(G1384="",J1384=""),"",G1384/J1384-1)</f>
        <v/>
      </c>
    </row>
    <row r="1385">
      <c r="A1385" s="14">
        <f>原始数据_周度!A1385</f>
        <v/>
      </c>
      <c r="B1385" s="15">
        <f>原始数据_周度!B1385</f>
        <v/>
      </c>
      <c r="C1385" s="15">
        <f>IFERROR(B1385/B1384-1,"")</f>
        <v/>
      </c>
      <c r="D1385" s="15">
        <f>IFERROR(评分与状态_周度!F1401,"")</f>
        <v/>
      </c>
      <c r="E1385" s="15">
        <f>IF(OR(D1385="",C1385=""),"",D1385*C1385)</f>
        <v/>
      </c>
      <c r="F1385" s="15">
        <f>IF(E1385="","",IF(F1384="",1,F1384*(1+E1385)))</f>
        <v/>
      </c>
      <c r="G1385" s="15">
        <f>IF(E1385="","",IF(G1384="",1,G1384*(1+C1385)))</f>
        <v/>
      </c>
      <c r="H1385" s="15">
        <f>IF(F1385="","",IF(H1384="",F1385,MAX(H1384,F1385)))</f>
        <v/>
      </c>
      <c r="I1385">
        <f>IF(OR(F1385="",H1385=""),"",F1385/H1385-1)</f>
        <v/>
      </c>
      <c r="J1385">
        <f>IF(G1385="","",IF(J1384="",G1385,MAX(J1384,G1385)))</f>
        <v/>
      </c>
      <c r="K1385">
        <f>IF(OR(G1385="",J1385=""),"",G1385/J1385-1)</f>
        <v/>
      </c>
    </row>
    <row r="1386">
      <c r="A1386" s="14">
        <f>原始数据_周度!A1386</f>
        <v/>
      </c>
      <c r="B1386" s="15">
        <f>原始数据_周度!B1386</f>
        <v/>
      </c>
      <c r="C1386" s="15">
        <f>IFERROR(B1386/B1385-1,"")</f>
        <v/>
      </c>
      <c r="D1386" s="15">
        <f>IFERROR(评分与状态_周度!F1402,"")</f>
        <v/>
      </c>
      <c r="E1386" s="15">
        <f>IF(OR(D1386="",C1386=""),"",D1386*C1386)</f>
        <v/>
      </c>
      <c r="F1386" s="15">
        <f>IF(E1386="","",IF(F1385="",1,F1385*(1+E1386)))</f>
        <v/>
      </c>
      <c r="G1386" s="15">
        <f>IF(E1386="","",IF(G1385="",1,G1385*(1+C1386)))</f>
        <v/>
      </c>
      <c r="H1386" s="15">
        <f>IF(F1386="","",IF(H1385="",F1386,MAX(H1385,F1386)))</f>
        <v/>
      </c>
      <c r="I1386">
        <f>IF(OR(F1386="",H1386=""),"",F1386/H1386-1)</f>
        <v/>
      </c>
      <c r="J1386">
        <f>IF(G1386="","",IF(J1385="",G1386,MAX(J1385,G1386)))</f>
        <v/>
      </c>
      <c r="K1386">
        <f>IF(OR(G1386="",J1386=""),"",G1386/J1386-1)</f>
        <v/>
      </c>
    </row>
    <row r="1387">
      <c r="A1387" s="14">
        <f>原始数据_周度!A1387</f>
        <v/>
      </c>
      <c r="B1387" s="15">
        <f>原始数据_周度!B1387</f>
        <v/>
      </c>
      <c r="C1387" s="15">
        <f>IFERROR(B1387/B1386-1,"")</f>
        <v/>
      </c>
      <c r="D1387" s="15">
        <f>IFERROR(评分与状态_周度!F1403,"")</f>
        <v/>
      </c>
      <c r="E1387" s="15">
        <f>IF(OR(D1387="",C1387=""),"",D1387*C1387)</f>
        <v/>
      </c>
      <c r="F1387" s="15">
        <f>IF(E1387="","",IF(F1386="",1,F1386*(1+E1387)))</f>
        <v/>
      </c>
      <c r="G1387" s="15">
        <f>IF(E1387="","",IF(G1386="",1,G1386*(1+C1387)))</f>
        <v/>
      </c>
      <c r="H1387" s="15">
        <f>IF(F1387="","",IF(H1386="",F1387,MAX(H1386,F1387)))</f>
        <v/>
      </c>
      <c r="I1387">
        <f>IF(OR(F1387="",H1387=""),"",F1387/H1387-1)</f>
        <v/>
      </c>
      <c r="J1387">
        <f>IF(G1387="","",IF(J1386="",G1387,MAX(J1386,G1387)))</f>
        <v/>
      </c>
      <c r="K1387">
        <f>IF(OR(G1387="",J1387=""),"",G1387/J1387-1)</f>
        <v/>
      </c>
    </row>
    <row r="1388">
      <c r="A1388" s="14">
        <f>原始数据_周度!A1388</f>
        <v/>
      </c>
      <c r="B1388" s="15">
        <f>原始数据_周度!B1388</f>
        <v/>
      </c>
      <c r="C1388" s="15">
        <f>IFERROR(B1388/B1387-1,"")</f>
        <v/>
      </c>
      <c r="D1388" s="15">
        <f>IFERROR(评分与状态_周度!F1404,"")</f>
        <v/>
      </c>
      <c r="E1388" s="15">
        <f>IF(OR(D1388="",C1388=""),"",D1388*C1388)</f>
        <v/>
      </c>
      <c r="F1388" s="15">
        <f>IF(E1388="","",IF(F1387="",1,F1387*(1+E1388)))</f>
        <v/>
      </c>
      <c r="G1388" s="15">
        <f>IF(E1388="","",IF(G1387="",1,G1387*(1+C1388)))</f>
        <v/>
      </c>
      <c r="H1388" s="15">
        <f>IF(F1388="","",IF(H1387="",F1388,MAX(H1387,F1388)))</f>
        <v/>
      </c>
      <c r="I1388">
        <f>IF(OR(F1388="",H1388=""),"",F1388/H1388-1)</f>
        <v/>
      </c>
      <c r="J1388">
        <f>IF(G1388="","",IF(J1387="",G1388,MAX(J1387,G1388)))</f>
        <v/>
      </c>
      <c r="K1388">
        <f>IF(OR(G1388="",J1388=""),"",G1388/J1388-1)</f>
        <v/>
      </c>
    </row>
    <row r="1389">
      <c r="A1389" s="14">
        <f>原始数据_周度!A1389</f>
        <v/>
      </c>
      <c r="B1389" s="15">
        <f>原始数据_周度!B1389</f>
        <v/>
      </c>
      <c r="C1389" s="15">
        <f>IFERROR(B1389/B1388-1,"")</f>
        <v/>
      </c>
      <c r="D1389" s="15">
        <f>IFERROR(评分与状态_周度!F1405,"")</f>
        <v/>
      </c>
      <c r="E1389" s="15">
        <f>IF(OR(D1389="",C1389=""),"",D1389*C1389)</f>
        <v/>
      </c>
      <c r="F1389" s="15">
        <f>IF(E1389="","",IF(F1388="",1,F1388*(1+E1389)))</f>
        <v/>
      </c>
      <c r="G1389" s="15">
        <f>IF(E1389="","",IF(G1388="",1,G1388*(1+C1389)))</f>
        <v/>
      </c>
      <c r="H1389" s="15">
        <f>IF(F1389="","",IF(H1388="",F1389,MAX(H1388,F1389)))</f>
        <v/>
      </c>
      <c r="I1389">
        <f>IF(OR(F1389="",H1389=""),"",F1389/H1389-1)</f>
        <v/>
      </c>
      <c r="J1389">
        <f>IF(G1389="","",IF(J1388="",G1389,MAX(J1388,G1389)))</f>
        <v/>
      </c>
      <c r="K1389">
        <f>IF(OR(G1389="",J1389=""),"",G1389/J1389-1)</f>
        <v/>
      </c>
    </row>
    <row r="1390">
      <c r="A1390" s="14">
        <f>原始数据_周度!A1390</f>
        <v/>
      </c>
      <c r="B1390" s="15">
        <f>原始数据_周度!B1390</f>
        <v/>
      </c>
      <c r="C1390" s="15">
        <f>IFERROR(B1390/B1389-1,"")</f>
        <v/>
      </c>
      <c r="D1390" s="15">
        <f>IFERROR(评分与状态_周度!F1406,"")</f>
        <v/>
      </c>
      <c r="E1390" s="15">
        <f>IF(OR(D1390="",C1390=""),"",D1390*C1390)</f>
        <v/>
      </c>
      <c r="F1390" s="15">
        <f>IF(E1390="","",IF(F1389="",1,F1389*(1+E1390)))</f>
        <v/>
      </c>
      <c r="G1390" s="15">
        <f>IF(E1390="","",IF(G1389="",1,G1389*(1+C1390)))</f>
        <v/>
      </c>
      <c r="H1390" s="15">
        <f>IF(F1390="","",IF(H1389="",F1390,MAX(H1389,F1390)))</f>
        <v/>
      </c>
      <c r="I1390">
        <f>IF(OR(F1390="",H1390=""),"",F1390/H1390-1)</f>
        <v/>
      </c>
      <c r="J1390">
        <f>IF(G1390="","",IF(J1389="",G1390,MAX(J1389,G1390)))</f>
        <v/>
      </c>
      <c r="K1390">
        <f>IF(OR(G1390="",J1390=""),"",G1390/J1390-1)</f>
        <v/>
      </c>
    </row>
    <row r="1391">
      <c r="A1391" s="14">
        <f>原始数据_周度!A1391</f>
        <v/>
      </c>
      <c r="B1391" s="15">
        <f>原始数据_周度!B1391</f>
        <v/>
      </c>
      <c r="C1391" s="15">
        <f>IFERROR(B1391/B1390-1,"")</f>
        <v/>
      </c>
      <c r="D1391" s="15">
        <f>IFERROR(评分与状态_周度!F1407,"")</f>
        <v/>
      </c>
      <c r="E1391" s="15">
        <f>IF(OR(D1391="",C1391=""),"",D1391*C1391)</f>
        <v/>
      </c>
      <c r="F1391" s="15">
        <f>IF(E1391="","",IF(F1390="",1,F1390*(1+E1391)))</f>
        <v/>
      </c>
      <c r="G1391" s="15">
        <f>IF(E1391="","",IF(G1390="",1,G1390*(1+C1391)))</f>
        <v/>
      </c>
      <c r="H1391" s="15">
        <f>IF(F1391="","",IF(H1390="",F1391,MAX(H1390,F1391)))</f>
        <v/>
      </c>
      <c r="I1391">
        <f>IF(OR(F1391="",H1391=""),"",F1391/H1391-1)</f>
        <v/>
      </c>
      <c r="J1391">
        <f>IF(G1391="","",IF(J1390="",G1391,MAX(J1390,G1391)))</f>
        <v/>
      </c>
      <c r="K1391">
        <f>IF(OR(G1391="",J1391=""),"",G1391/J1391-1)</f>
        <v/>
      </c>
    </row>
    <row r="1392">
      <c r="A1392" s="14">
        <f>原始数据_周度!A1392</f>
        <v/>
      </c>
      <c r="B1392" s="15">
        <f>原始数据_周度!B1392</f>
        <v/>
      </c>
      <c r="C1392" s="15">
        <f>IFERROR(B1392/B1391-1,"")</f>
        <v/>
      </c>
      <c r="D1392" s="15">
        <f>IFERROR(评分与状态_周度!F1408,"")</f>
        <v/>
      </c>
      <c r="E1392" s="15">
        <f>IF(OR(D1392="",C1392=""),"",D1392*C1392)</f>
        <v/>
      </c>
      <c r="F1392" s="15">
        <f>IF(E1392="","",IF(F1391="",1,F1391*(1+E1392)))</f>
        <v/>
      </c>
      <c r="G1392" s="15">
        <f>IF(E1392="","",IF(G1391="",1,G1391*(1+C1392)))</f>
        <v/>
      </c>
      <c r="H1392" s="15">
        <f>IF(F1392="","",IF(H1391="",F1392,MAX(H1391,F1392)))</f>
        <v/>
      </c>
      <c r="I1392">
        <f>IF(OR(F1392="",H1392=""),"",F1392/H1392-1)</f>
        <v/>
      </c>
      <c r="J1392">
        <f>IF(G1392="","",IF(J1391="",G1392,MAX(J1391,G1392)))</f>
        <v/>
      </c>
      <c r="K1392">
        <f>IF(OR(G1392="",J1392=""),"",G1392/J1392-1)</f>
        <v/>
      </c>
    </row>
    <row r="1393">
      <c r="A1393" s="14">
        <f>原始数据_周度!A1393</f>
        <v/>
      </c>
      <c r="B1393" s="15">
        <f>原始数据_周度!B1393</f>
        <v/>
      </c>
      <c r="C1393" s="15">
        <f>IFERROR(B1393/B1392-1,"")</f>
        <v/>
      </c>
      <c r="D1393" s="15">
        <f>IFERROR(评分与状态_周度!F1409,"")</f>
        <v/>
      </c>
      <c r="E1393" s="15">
        <f>IF(OR(D1393="",C1393=""),"",D1393*C1393)</f>
        <v/>
      </c>
      <c r="F1393" s="15">
        <f>IF(E1393="","",IF(F1392="",1,F1392*(1+E1393)))</f>
        <v/>
      </c>
      <c r="G1393" s="15">
        <f>IF(E1393="","",IF(G1392="",1,G1392*(1+C1393)))</f>
        <v/>
      </c>
      <c r="H1393" s="15">
        <f>IF(F1393="","",IF(H1392="",F1393,MAX(H1392,F1393)))</f>
        <v/>
      </c>
      <c r="I1393">
        <f>IF(OR(F1393="",H1393=""),"",F1393/H1393-1)</f>
        <v/>
      </c>
      <c r="J1393">
        <f>IF(G1393="","",IF(J1392="",G1393,MAX(J1392,G1393)))</f>
        <v/>
      </c>
      <c r="K1393">
        <f>IF(OR(G1393="",J1393=""),"",G1393/J1393-1)</f>
        <v/>
      </c>
    </row>
    <row r="1394">
      <c r="A1394" s="14">
        <f>原始数据_周度!A1394</f>
        <v/>
      </c>
      <c r="B1394" s="15">
        <f>原始数据_周度!B1394</f>
        <v/>
      </c>
      <c r="C1394" s="15">
        <f>IFERROR(B1394/B1393-1,"")</f>
        <v/>
      </c>
      <c r="D1394" s="15">
        <f>IFERROR(评分与状态_周度!F1410,"")</f>
        <v/>
      </c>
      <c r="E1394" s="15">
        <f>IF(OR(D1394="",C1394=""),"",D1394*C1394)</f>
        <v/>
      </c>
      <c r="F1394" s="15">
        <f>IF(E1394="","",IF(F1393="",1,F1393*(1+E1394)))</f>
        <v/>
      </c>
      <c r="G1394" s="15">
        <f>IF(E1394="","",IF(G1393="",1,G1393*(1+C1394)))</f>
        <v/>
      </c>
      <c r="H1394" s="15">
        <f>IF(F1394="","",IF(H1393="",F1394,MAX(H1393,F1394)))</f>
        <v/>
      </c>
      <c r="I1394">
        <f>IF(OR(F1394="",H1394=""),"",F1394/H1394-1)</f>
        <v/>
      </c>
      <c r="J1394">
        <f>IF(G1394="","",IF(J1393="",G1394,MAX(J1393,G1394)))</f>
        <v/>
      </c>
      <c r="K1394">
        <f>IF(OR(G1394="",J1394=""),"",G1394/J1394-1)</f>
        <v/>
      </c>
    </row>
    <row r="1395">
      <c r="A1395" s="14">
        <f>原始数据_周度!A1395</f>
        <v/>
      </c>
      <c r="B1395" s="15">
        <f>原始数据_周度!B1395</f>
        <v/>
      </c>
      <c r="C1395" s="15">
        <f>IFERROR(B1395/B1394-1,"")</f>
        <v/>
      </c>
      <c r="D1395" s="15">
        <f>IFERROR(评分与状态_周度!F1411,"")</f>
        <v/>
      </c>
      <c r="E1395" s="15">
        <f>IF(OR(D1395="",C1395=""),"",D1395*C1395)</f>
        <v/>
      </c>
      <c r="F1395" s="15">
        <f>IF(E1395="","",IF(F1394="",1,F1394*(1+E1395)))</f>
        <v/>
      </c>
      <c r="G1395" s="15">
        <f>IF(E1395="","",IF(G1394="",1,G1394*(1+C1395)))</f>
        <v/>
      </c>
      <c r="H1395" s="15">
        <f>IF(F1395="","",IF(H1394="",F1395,MAX(H1394,F1395)))</f>
        <v/>
      </c>
      <c r="I1395">
        <f>IF(OR(F1395="",H1395=""),"",F1395/H1395-1)</f>
        <v/>
      </c>
      <c r="J1395">
        <f>IF(G1395="","",IF(J1394="",G1395,MAX(J1394,G1395)))</f>
        <v/>
      </c>
      <c r="K1395">
        <f>IF(OR(G1395="",J1395=""),"",G1395/J1395-1)</f>
        <v/>
      </c>
    </row>
    <row r="1396">
      <c r="A1396" s="14">
        <f>原始数据_周度!A1396</f>
        <v/>
      </c>
      <c r="B1396" s="15">
        <f>原始数据_周度!B1396</f>
        <v/>
      </c>
      <c r="C1396" s="15">
        <f>IFERROR(B1396/B1395-1,"")</f>
        <v/>
      </c>
      <c r="D1396" s="15">
        <f>IFERROR(评分与状态_周度!F1412,"")</f>
        <v/>
      </c>
      <c r="E1396" s="15">
        <f>IF(OR(D1396="",C1396=""),"",D1396*C1396)</f>
        <v/>
      </c>
      <c r="F1396" s="15">
        <f>IF(E1396="","",IF(F1395="",1,F1395*(1+E1396)))</f>
        <v/>
      </c>
      <c r="G1396" s="15">
        <f>IF(E1396="","",IF(G1395="",1,G1395*(1+C1396)))</f>
        <v/>
      </c>
      <c r="H1396" s="15">
        <f>IF(F1396="","",IF(H1395="",F1396,MAX(H1395,F1396)))</f>
        <v/>
      </c>
      <c r="I1396">
        <f>IF(OR(F1396="",H1396=""),"",F1396/H1396-1)</f>
        <v/>
      </c>
      <c r="J1396">
        <f>IF(G1396="","",IF(J1395="",G1396,MAX(J1395,G1396)))</f>
        <v/>
      </c>
      <c r="K1396">
        <f>IF(OR(G1396="",J1396=""),"",G1396/J1396-1)</f>
        <v/>
      </c>
    </row>
    <row r="1397">
      <c r="A1397" s="14">
        <f>原始数据_周度!A1397</f>
        <v/>
      </c>
      <c r="B1397" s="15">
        <f>原始数据_周度!B1397</f>
        <v/>
      </c>
      <c r="C1397" s="15">
        <f>IFERROR(B1397/B1396-1,"")</f>
        <v/>
      </c>
      <c r="D1397" s="15">
        <f>IFERROR(评分与状态_周度!F1413,"")</f>
        <v/>
      </c>
      <c r="E1397" s="15">
        <f>IF(OR(D1397="",C1397=""),"",D1397*C1397)</f>
        <v/>
      </c>
      <c r="F1397" s="15">
        <f>IF(E1397="","",IF(F1396="",1,F1396*(1+E1397)))</f>
        <v/>
      </c>
      <c r="G1397" s="15">
        <f>IF(E1397="","",IF(G1396="",1,G1396*(1+C1397)))</f>
        <v/>
      </c>
      <c r="H1397" s="15">
        <f>IF(F1397="","",IF(H1396="",F1397,MAX(H1396,F1397)))</f>
        <v/>
      </c>
      <c r="I1397">
        <f>IF(OR(F1397="",H1397=""),"",F1397/H1397-1)</f>
        <v/>
      </c>
      <c r="J1397">
        <f>IF(G1397="","",IF(J1396="",G1397,MAX(J1396,G1397)))</f>
        <v/>
      </c>
      <c r="K1397">
        <f>IF(OR(G1397="",J1397=""),"",G1397/J1397-1)</f>
        <v/>
      </c>
    </row>
    <row r="1398">
      <c r="A1398" s="14">
        <f>原始数据_周度!A1398</f>
        <v/>
      </c>
      <c r="B1398" s="15">
        <f>原始数据_周度!B1398</f>
        <v/>
      </c>
      <c r="C1398" s="15">
        <f>IFERROR(B1398/B1397-1,"")</f>
        <v/>
      </c>
      <c r="D1398" s="15">
        <f>IFERROR(评分与状态_周度!F1414,"")</f>
        <v/>
      </c>
      <c r="E1398" s="15">
        <f>IF(OR(D1398="",C1398=""),"",D1398*C1398)</f>
        <v/>
      </c>
      <c r="F1398" s="15">
        <f>IF(E1398="","",IF(F1397="",1,F1397*(1+E1398)))</f>
        <v/>
      </c>
      <c r="G1398" s="15">
        <f>IF(E1398="","",IF(G1397="",1,G1397*(1+C1398)))</f>
        <v/>
      </c>
      <c r="H1398" s="15">
        <f>IF(F1398="","",IF(H1397="",F1398,MAX(H1397,F1398)))</f>
        <v/>
      </c>
      <c r="I1398">
        <f>IF(OR(F1398="",H1398=""),"",F1398/H1398-1)</f>
        <v/>
      </c>
      <c r="J1398">
        <f>IF(G1398="","",IF(J1397="",G1398,MAX(J1397,G1398)))</f>
        <v/>
      </c>
      <c r="K1398">
        <f>IF(OR(G1398="",J1398=""),"",G1398/J1398-1)</f>
        <v/>
      </c>
    </row>
    <row r="1399">
      <c r="A1399" s="14">
        <f>原始数据_周度!A1399</f>
        <v/>
      </c>
      <c r="B1399" s="15">
        <f>原始数据_周度!B1399</f>
        <v/>
      </c>
      <c r="C1399" s="15">
        <f>IFERROR(B1399/B1398-1,"")</f>
        <v/>
      </c>
      <c r="D1399" s="15">
        <f>IFERROR(评分与状态_周度!F1415,"")</f>
        <v/>
      </c>
      <c r="E1399" s="15">
        <f>IF(OR(D1399="",C1399=""),"",D1399*C1399)</f>
        <v/>
      </c>
      <c r="F1399" s="15">
        <f>IF(E1399="","",IF(F1398="",1,F1398*(1+E1399)))</f>
        <v/>
      </c>
      <c r="G1399" s="15">
        <f>IF(E1399="","",IF(G1398="",1,G1398*(1+C1399)))</f>
        <v/>
      </c>
      <c r="H1399" s="15">
        <f>IF(F1399="","",IF(H1398="",F1399,MAX(H1398,F1399)))</f>
        <v/>
      </c>
      <c r="I1399">
        <f>IF(OR(F1399="",H1399=""),"",F1399/H1399-1)</f>
        <v/>
      </c>
      <c r="J1399">
        <f>IF(G1399="","",IF(J1398="",G1399,MAX(J1398,G1399)))</f>
        <v/>
      </c>
      <c r="K1399">
        <f>IF(OR(G1399="",J1399=""),"",G1399/J1399-1)</f>
        <v/>
      </c>
    </row>
    <row r="1400">
      <c r="A1400" s="14">
        <f>原始数据_周度!A1400</f>
        <v/>
      </c>
      <c r="B1400" s="15">
        <f>原始数据_周度!B1400</f>
        <v/>
      </c>
      <c r="C1400" s="15">
        <f>IFERROR(B1400/B1399-1,"")</f>
        <v/>
      </c>
      <c r="D1400" s="15">
        <f>IFERROR(评分与状态_周度!F1416,"")</f>
        <v/>
      </c>
      <c r="E1400" s="15">
        <f>IF(OR(D1400="",C1400=""),"",D1400*C1400)</f>
        <v/>
      </c>
      <c r="F1400" s="15">
        <f>IF(E1400="","",IF(F1399="",1,F1399*(1+E1400)))</f>
        <v/>
      </c>
      <c r="G1400" s="15">
        <f>IF(E1400="","",IF(G1399="",1,G1399*(1+C1400)))</f>
        <v/>
      </c>
      <c r="H1400" s="15">
        <f>IF(F1400="","",IF(H1399="",F1400,MAX(H1399,F1400)))</f>
        <v/>
      </c>
      <c r="I1400">
        <f>IF(OR(F1400="",H1400=""),"",F1400/H1400-1)</f>
        <v/>
      </c>
      <c r="J1400">
        <f>IF(G1400="","",IF(J1399="",G1400,MAX(J1399,G1400)))</f>
        <v/>
      </c>
      <c r="K1400">
        <f>IF(OR(G1400="",J1400=""),"",G1400/J1400-1)</f>
        <v/>
      </c>
    </row>
    <row r="1401">
      <c r="A1401" s="14">
        <f>原始数据_周度!A1401</f>
        <v/>
      </c>
      <c r="B1401" s="15">
        <f>原始数据_周度!B1401</f>
        <v/>
      </c>
      <c r="C1401" s="15">
        <f>IFERROR(B1401/B1400-1,"")</f>
        <v/>
      </c>
      <c r="D1401" s="15">
        <f>IFERROR(评分与状态_周度!F1417,"")</f>
        <v/>
      </c>
      <c r="E1401" s="15">
        <f>IF(OR(D1401="",C1401=""),"",D1401*C1401)</f>
        <v/>
      </c>
      <c r="F1401" s="15">
        <f>IF(E1401="","",IF(F1400="",1,F1400*(1+E1401)))</f>
        <v/>
      </c>
      <c r="G1401" s="15">
        <f>IF(E1401="","",IF(G1400="",1,G1400*(1+C1401)))</f>
        <v/>
      </c>
      <c r="H1401" s="15">
        <f>IF(F1401="","",IF(H1400="",F1401,MAX(H1400,F1401)))</f>
        <v/>
      </c>
      <c r="I1401">
        <f>IF(OR(F1401="",H1401=""),"",F1401/H1401-1)</f>
        <v/>
      </c>
      <c r="J1401">
        <f>IF(G1401="","",IF(J1400="",G1401,MAX(J1400,G1401)))</f>
        <v/>
      </c>
      <c r="K1401">
        <f>IF(OR(G1401="",J1401=""),"",G1401/J1401-1)</f>
        <v/>
      </c>
    </row>
    <row r="1402">
      <c r="A1402" s="14">
        <f>原始数据_周度!A1402</f>
        <v/>
      </c>
      <c r="B1402" s="15">
        <f>原始数据_周度!B1402</f>
        <v/>
      </c>
      <c r="C1402" s="15">
        <f>IFERROR(B1402/B1401-1,"")</f>
        <v/>
      </c>
      <c r="D1402" s="15">
        <f>IFERROR(评分与状态_周度!F1418,"")</f>
        <v/>
      </c>
      <c r="E1402" s="15">
        <f>IF(OR(D1402="",C1402=""),"",D1402*C1402)</f>
        <v/>
      </c>
      <c r="F1402" s="15">
        <f>IF(E1402="","",IF(F1401="",1,F1401*(1+E1402)))</f>
        <v/>
      </c>
      <c r="G1402" s="15">
        <f>IF(E1402="","",IF(G1401="",1,G1401*(1+C1402)))</f>
        <v/>
      </c>
      <c r="H1402" s="15">
        <f>IF(F1402="","",IF(H1401="",F1402,MAX(H1401,F1402)))</f>
        <v/>
      </c>
      <c r="I1402">
        <f>IF(OR(F1402="",H1402=""),"",F1402/H1402-1)</f>
        <v/>
      </c>
      <c r="J1402">
        <f>IF(G1402="","",IF(J1401="",G1402,MAX(J1401,G1402)))</f>
        <v/>
      </c>
      <c r="K1402">
        <f>IF(OR(G1402="",J1402=""),"",G1402/J1402-1)</f>
        <v/>
      </c>
    </row>
    <row r="1403">
      <c r="A1403" s="14">
        <f>原始数据_周度!A1403</f>
        <v/>
      </c>
      <c r="B1403" s="15">
        <f>原始数据_周度!B1403</f>
        <v/>
      </c>
      <c r="C1403" s="15">
        <f>IFERROR(B1403/B1402-1,"")</f>
        <v/>
      </c>
      <c r="D1403" s="15">
        <f>IFERROR(评分与状态_周度!F1419,"")</f>
        <v/>
      </c>
      <c r="E1403" s="15">
        <f>IF(OR(D1403="",C1403=""),"",D1403*C1403)</f>
        <v/>
      </c>
      <c r="F1403" s="15">
        <f>IF(E1403="","",IF(F1402="",1,F1402*(1+E1403)))</f>
        <v/>
      </c>
      <c r="G1403" s="15">
        <f>IF(E1403="","",IF(G1402="",1,G1402*(1+C1403)))</f>
        <v/>
      </c>
      <c r="H1403" s="15">
        <f>IF(F1403="","",IF(H1402="",F1403,MAX(H1402,F1403)))</f>
        <v/>
      </c>
      <c r="I1403">
        <f>IF(OR(F1403="",H1403=""),"",F1403/H1403-1)</f>
        <v/>
      </c>
      <c r="J1403">
        <f>IF(G1403="","",IF(J1402="",G1403,MAX(J1402,G1403)))</f>
        <v/>
      </c>
      <c r="K1403">
        <f>IF(OR(G1403="",J1403=""),"",G1403/J1403-1)</f>
        <v/>
      </c>
    </row>
    <row r="1404">
      <c r="A1404" s="14">
        <f>原始数据_周度!A1404</f>
        <v/>
      </c>
      <c r="B1404" s="15">
        <f>原始数据_周度!B1404</f>
        <v/>
      </c>
      <c r="C1404" s="15">
        <f>IFERROR(B1404/B1403-1,"")</f>
        <v/>
      </c>
      <c r="D1404" s="15">
        <f>IFERROR(评分与状态_周度!F1420,"")</f>
        <v/>
      </c>
      <c r="E1404" s="15">
        <f>IF(OR(D1404="",C1404=""),"",D1404*C1404)</f>
        <v/>
      </c>
      <c r="F1404" s="15">
        <f>IF(E1404="","",IF(F1403="",1,F1403*(1+E1404)))</f>
        <v/>
      </c>
      <c r="G1404" s="15">
        <f>IF(E1404="","",IF(G1403="",1,G1403*(1+C1404)))</f>
        <v/>
      </c>
      <c r="H1404" s="15">
        <f>IF(F1404="","",IF(H1403="",F1404,MAX(H1403,F1404)))</f>
        <v/>
      </c>
      <c r="I1404">
        <f>IF(OR(F1404="",H1404=""),"",F1404/H1404-1)</f>
        <v/>
      </c>
      <c r="J1404">
        <f>IF(G1404="","",IF(J1403="",G1404,MAX(J1403,G1404)))</f>
        <v/>
      </c>
      <c r="K1404">
        <f>IF(OR(G1404="",J1404=""),"",G1404/J1404-1)</f>
        <v/>
      </c>
    </row>
    <row r="1405">
      <c r="A1405" s="14">
        <f>原始数据_周度!A1405</f>
        <v/>
      </c>
      <c r="B1405" s="15">
        <f>原始数据_周度!B1405</f>
        <v/>
      </c>
      <c r="C1405" s="15">
        <f>IFERROR(B1405/B1404-1,"")</f>
        <v/>
      </c>
      <c r="D1405" s="15">
        <f>IFERROR(评分与状态_周度!F1421,"")</f>
        <v/>
      </c>
      <c r="E1405" s="15">
        <f>IF(OR(D1405="",C1405=""),"",D1405*C1405)</f>
        <v/>
      </c>
      <c r="F1405" s="15">
        <f>IF(E1405="","",IF(F1404="",1,F1404*(1+E1405)))</f>
        <v/>
      </c>
      <c r="G1405" s="15">
        <f>IF(E1405="","",IF(G1404="",1,G1404*(1+C1405)))</f>
        <v/>
      </c>
      <c r="H1405" s="15">
        <f>IF(F1405="","",IF(H1404="",F1405,MAX(H1404,F1405)))</f>
        <v/>
      </c>
      <c r="I1405">
        <f>IF(OR(F1405="",H1405=""),"",F1405/H1405-1)</f>
        <v/>
      </c>
      <c r="J1405">
        <f>IF(G1405="","",IF(J1404="",G1405,MAX(J1404,G1405)))</f>
        <v/>
      </c>
      <c r="K1405">
        <f>IF(OR(G1405="",J1405=""),"",G1405/J1405-1)</f>
        <v/>
      </c>
    </row>
    <row r="1406">
      <c r="A1406" s="14">
        <f>原始数据_周度!A1406</f>
        <v/>
      </c>
      <c r="B1406" s="15">
        <f>原始数据_周度!B1406</f>
        <v/>
      </c>
      <c r="C1406" s="15">
        <f>IFERROR(B1406/B1405-1,"")</f>
        <v/>
      </c>
      <c r="D1406" s="15">
        <f>IFERROR(评分与状态_周度!F1422,"")</f>
        <v/>
      </c>
      <c r="E1406" s="15">
        <f>IF(OR(D1406="",C1406=""),"",D1406*C1406)</f>
        <v/>
      </c>
      <c r="F1406" s="15">
        <f>IF(E1406="","",IF(F1405="",1,F1405*(1+E1406)))</f>
        <v/>
      </c>
      <c r="G1406" s="15">
        <f>IF(E1406="","",IF(G1405="",1,G1405*(1+C1406)))</f>
        <v/>
      </c>
      <c r="H1406" s="15">
        <f>IF(F1406="","",IF(H1405="",F1406,MAX(H1405,F1406)))</f>
        <v/>
      </c>
      <c r="I1406">
        <f>IF(OR(F1406="",H1406=""),"",F1406/H1406-1)</f>
        <v/>
      </c>
      <c r="J1406">
        <f>IF(G1406="","",IF(J1405="",G1406,MAX(J1405,G1406)))</f>
        <v/>
      </c>
      <c r="K1406">
        <f>IF(OR(G1406="",J1406=""),"",G1406/J1406-1)</f>
        <v/>
      </c>
    </row>
    <row r="1407">
      <c r="A1407" s="14">
        <f>原始数据_周度!A1407</f>
        <v/>
      </c>
      <c r="B1407" s="15">
        <f>原始数据_周度!B1407</f>
        <v/>
      </c>
      <c r="C1407" s="15">
        <f>IFERROR(B1407/B1406-1,"")</f>
        <v/>
      </c>
      <c r="D1407" s="15">
        <f>IFERROR(评分与状态_周度!F1423,"")</f>
        <v/>
      </c>
      <c r="E1407" s="15">
        <f>IF(OR(D1407="",C1407=""),"",D1407*C1407)</f>
        <v/>
      </c>
      <c r="F1407" s="15">
        <f>IF(E1407="","",IF(F1406="",1,F1406*(1+E1407)))</f>
        <v/>
      </c>
      <c r="G1407" s="15">
        <f>IF(E1407="","",IF(G1406="",1,G1406*(1+C1407)))</f>
        <v/>
      </c>
      <c r="H1407" s="15">
        <f>IF(F1407="","",IF(H1406="",F1407,MAX(H1406,F1407)))</f>
        <v/>
      </c>
      <c r="I1407">
        <f>IF(OR(F1407="",H1407=""),"",F1407/H1407-1)</f>
        <v/>
      </c>
      <c r="J1407">
        <f>IF(G1407="","",IF(J1406="",G1407,MAX(J1406,G1407)))</f>
        <v/>
      </c>
      <c r="K1407">
        <f>IF(OR(G1407="",J1407=""),"",G1407/J1407-1)</f>
        <v/>
      </c>
    </row>
    <row r="1408">
      <c r="A1408" s="14">
        <f>原始数据_周度!A1408</f>
        <v/>
      </c>
      <c r="B1408" s="15">
        <f>原始数据_周度!B1408</f>
        <v/>
      </c>
      <c r="C1408" s="15">
        <f>IFERROR(B1408/B1407-1,"")</f>
        <v/>
      </c>
      <c r="D1408" s="15">
        <f>IFERROR(评分与状态_周度!F1424,"")</f>
        <v/>
      </c>
      <c r="E1408" s="15">
        <f>IF(OR(D1408="",C1408=""),"",D1408*C1408)</f>
        <v/>
      </c>
      <c r="F1408" s="15">
        <f>IF(E1408="","",IF(F1407="",1,F1407*(1+E1408)))</f>
        <v/>
      </c>
      <c r="G1408" s="15">
        <f>IF(E1408="","",IF(G1407="",1,G1407*(1+C1408)))</f>
        <v/>
      </c>
      <c r="H1408" s="15">
        <f>IF(F1408="","",IF(H1407="",F1408,MAX(H1407,F1408)))</f>
        <v/>
      </c>
      <c r="I1408">
        <f>IF(OR(F1408="",H1408=""),"",F1408/H1408-1)</f>
        <v/>
      </c>
      <c r="J1408">
        <f>IF(G1408="","",IF(J1407="",G1408,MAX(J1407,G1408)))</f>
        <v/>
      </c>
      <c r="K1408">
        <f>IF(OR(G1408="",J1408=""),"",G1408/J1408-1)</f>
        <v/>
      </c>
    </row>
    <row r="1409">
      <c r="A1409" s="14">
        <f>原始数据_周度!A1409</f>
        <v/>
      </c>
      <c r="B1409" s="15">
        <f>原始数据_周度!B1409</f>
        <v/>
      </c>
      <c r="C1409" s="15">
        <f>IFERROR(B1409/B1408-1,"")</f>
        <v/>
      </c>
      <c r="D1409" s="15">
        <f>IFERROR(评分与状态_周度!F1425,"")</f>
        <v/>
      </c>
      <c r="E1409" s="15">
        <f>IF(OR(D1409="",C1409=""),"",D1409*C1409)</f>
        <v/>
      </c>
      <c r="F1409" s="15">
        <f>IF(E1409="","",IF(F1408="",1,F1408*(1+E1409)))</f>
        <v/>
      </c>
      <c r="G1409" s="15">
        <f>IF(E1409="","",IF(G1408="",1,G1408*(1+C1409)))</f>
        <v/>
      </c>
      <c r="H1409" s="15">
        <f>IF(F1409="","",IF(H1408="",F1409,MAX(H1408,F1409)))</f>
        <v/>
      </c>
      <c r="I1409">
        <f>IF(OR(F1409="",H1409=""),"",F1409/H1409-1)</f>
        <v/>
      </c>
      <c r="J1409">
        <f>IF(G1409="","",IF(J1408="",G1409,MAX(J1408,G1409)))</f>
        <v/>
      </c>
      <c r="K1409">
        <f>IF(OR(G1409="",J1409=""),"",G1409/J1409-1)</f>
        <v/>
      </c>
    </row>
    <row r="1410">
      <c r="A1410" s="14">
        <f>原始数据_周度!A1410</f>
        <v/>
      </c>
      <c r="B1410" s="15">
        <f>原始数据_周度!B1410</f>
        <v/>
      </c>
      <c r="C1410" s="15">
        <f>IFERROR(B1410/B1409-1,"")</f>
        <v/>
      </c>
      <c r="D1410" s="15">
        <f>IFERROR(评分与状态_周度!F1426,"")</f>
        <v/>
      </c>
      <c r="E1410" s="15">
        <f>IF(OR(D1410="",C1410=""),"",D1410*C1410)</f>
        <v/>
      </c>
      <c r="F1410" s="15">
        <f>IF(E1410="","",IF(F1409="",1,F1409*(1+E1410)))</f>
        <v/>
      </c>
      <c r="G1410" s="15">
        <f>IF(E1410="","",IF(G1409="",1,G1409*(1+C1410)))</f>
        <v/>
      </c>
      <c r="H1410" s="15">
        <f>IF(F1410="","",IF(H1409="",F1410,MAX(H1409,F1410)))</f>
        <v/>
      </c>
      <c r="I1410">
        <f>IF(OR(F1410="",H1410=""),"",F1410/H1410-1)</f>
        <v/>
      </c>
      <c r="J1410">
        <f>IF(G1410="","",IF(J1409="",G1410,MAX(J1409,G1410)))</f>
        <v/>
      </c>
      <c r="K1410">
        <f>IF(OR(G1410="",J1410=""),"",G1410/J1410-1)</f>
        <v/>
      </c>
    </row>
    <row r="1411">
      <c r="A1411" s="14">
        <f>原始数据_周度!A1411</f>
        <v/>
      </c>
      <c r="B1411" s="15">
        <f>原始数据_周度!B1411</f>
        <v/>
      </c>
      <c r="C1411" s="15">
        <f>IFERROR(B1411/B1410-1,"")</f>
        <v/>
      </c>
      <c r="D1411" s="15">
        <f>IFERROR(评分与状态_周度!F1427,"")</f>
        <v/>
      </c>
      <c r="E1411" s="15">
        <f>IF(OR(D1411="",C1411=""),"",D1411*C1411)</f>
        <v/>
      </c>
      <c r="F1411" s="15">
        <f>IF(E1411="","",IF(F1410="",1,F1410*(1+E1411)))</f>
        <v/>
      </c>
      <c r="G1411" s="15">
        <f>IF(E1411="","",IF(G1410="",1,G1410*(1+C1411)))</f>
        <v/>
      </c>
      <c r="H1411" s="15">
        <f>IF(F1411="","",IF(H1410="",F1411,MAX(H1410,F1411)))</f>
        <v/>
      </c>
      <c r="I1411">
        <f>IF(OR(F1411="",H1411=""),"",F1411/H1411-1)</f>
        <v/>
      </c>
      <c r="J1411">
        <f>IF(G1411="","",IF(J1410="",G1411,MAX(J1410,G1411)))</f>
        <v/>
      </c>
      <c r="K1411">
        <f>IF(OR(G1411="",J1411=""),"",G1411/J1411-1)</f>
        <v/>
      </c>
    </row>
    <row r="1412">
      <c r="A1412" s="14">
        <f>原始数据_周度!A1412</f>
        <v/>
      </c>
      <c r="B1412" s="15">
        <f>原始数据_周度!B1412</f>
        <v/>
      </c>
      <c r="C1412" s="15">
        <f>IFERROR(B1412/B1411-1,"")</f>
        <v/>
      </c>
      <c r="D1412" s="15">
        <f>IFERROR(评分与状态_周度!F1428,"")</f>
        <v/>
      </c>
      <c r="E1412" s="15">
        <f>IF(OR(D1412="",C1412=""),"",D1412*C1412)</f>
        <v/>
      </c>
      <c r="F1412" s="15">
        <f>IF(E1412="","",IF(F1411="",1,F1411*(1+E1412)))</f>
        <v/>
      </c>
      <c r="G1412" s="15">
        <f>IF(E1412="","",IF(G1411="",1,G1411*(1+C1412)))</f>
        <v/>
      </c>
      <c r="H1412" s="15">
        <f>IF(F1412="","",IF(H1411="",F1412,MAX(H1411,F1412)))</f>
        <v/>
      </c>
      <c r="I1412">
        <f>IF(OR(F1412="",H1412=""),"",F1412/H1412-1)</f>
        <v/>
      </c>
      <c r="J1412">
        <f>IF(G1412="","",IF(J1411="",G1412,MAX(J1411,G1412)))</f>
        <v/>
      </c>
      <c r="K1412">
        <f>IF(OR(G1412="",J1412=""),"",G1412/J1412-1)</f>
        <v/>
      </c>
    </row>
    <row r="1413">
      <c r="A1413" s="14">
        <f>原始数据_周度!A1413</f>
        <v/>
      </c>
      <c r="B1413" s="15">
        <f>原始数据_周度!B1413</f>
        <v/>
      </c>
      <c r="C1413" s="15">
        <f>IFERROR(B1413/B1412-1,"")</f>
        <v/>
      </c>
      <c r="D1413" s="15">
        <f>IFERROR(评分与状态_周度!F1429,"")</f>
        <v/>
      </c>
      <c r="E1413" s="15">
        <f>IF(OR(D1413="",C1413=""),"",D1413*C1413)</f>
        <v/>
      </c>
      <c r="F1413" s="15">
        <f>IF(E1413="","",IF(F1412="",1,F1412*(1+E1413)))</f>
        <v/>
      </c>
      <c r="G1413" s="15">
        <f>IF(E1413="","",IF(G1412="",1,G1412*(1+C1413)))</f>
        <v/>
      </c>
      <c r="H1413" s="15">
        <f>IF(F1413="","",IF(H1412="",F1413,MAX(H1412,F1413)))</f>
        <v/>
      </c>
      <c r="I1413">
        <f>IF(OR(F1413="",H1413=""),"",F1413/H1413-1)</f>
        <v/>
      </c>
      <c r="J1413">
        <f>IF(G1413="","",IF(J1412="",G1413,MAX(J1412,G1413)))</f>
        <v/>
      </c>
      <c r="K1413">
        <f>IF(OR(G1413="",J1413=""),"",G1413/J1413-1)</f>
        <v/>
      </c>
    </row>
    <row r="1414">
      <c r="A1414" s="14">
        <f>原始数据_周度!A1414</f>
        <v/>
      </c>
      <c r="B1414" s="15">
        <f>原始数据_周度!B1414</f>
        <v/>
      </c>
      <c r="C1414" s="15">
        <f>IFERROR(B1414/B1413-1,"")</f>
        <v/>
      </c>
      <c r="D1414" s="15">
        <f>IFERROR(评分与状态_周度!F1430,"")</f>
        <v/>
      </c>
      <c r="E1414" s="15">
        <f>IF(OR(D1414="",C1414=""),"",D1414*C1414)</f>
        <v/>
      </c>
      <c r="F1414" s="15">
        <f>IF(E1414="","",IF(F1413="",1,F1413*(1+E1414)))</f>
        <v/>
      </c>
      <c r="G1414" s="15">
        <f>IF(E1414="","",IF(G1413="",1,G1413*(1+C1414)))</f>
        <v/>
      </c>
      <c r="H1414" s="15">
        <f>IF(F1414="","",IF(H1413="",F1414,MAX(H1413,F1414)))</f>
        <v/>
      </c>
      <c r="I1414">
        <f>IF(OR(F1414="",H1414=""),"",F1414/H1414-1)</f>
        <v/>
      </c>
      <c r="J1414">
        <f>IF(G1414="","",IF(J1413="",G1414,MAX(J1413,G1414)))</f>
        <v/>
      </c>
      <c r="K1414">
        <f>IF(OR(G1414="",J1414=""),"",G1414/J1414-1)</f>
        <v/>
      </c>
    </row>
    <row r="1415">
      <c r="A1415" s="14">
        <f>原始数据_周度!A1415</f>
        <v/>
      </c>
      <c r="B1415" s="15">
        <f>原始数据_周度!B1415</f>
        <v/>
      </c>
      <c r="C1415" s="15">
        <f>IFERROR(B1415/B1414-1,"")</f>
        <v/>
      </c>
      <c r="D1415" s="15">
        <f>IFERROR(评分与状态_周度!F1431,"")</f>
        <v/>
      </c>
      <c r="E1415" s="15">
        <f>IF(OR(D1415="",C1415=""),"",D1415*C1415)</f>
        <v/>
      </c>
      <c r="F1415" s="15">
        <f>IF(E1415="","",IF(F1414="",1,F1414*(1+E1415)))</f>
        <v/>
      </c>
      <c r="G1415" s="15">
        <f>IF(E1415="","",IF(G1414="",1,G1414*(1+C1415)))</f>
        <v/>
      </c>
      <c r="H1415" s="15">
        <f>IF(F1415="","",IF(H1414="",F1415,MAX(H1414,F1415)))</f>
        <v/>
      </c>
      <c r="I1415">
        <f>IF(OR(F1415="",H1415=""),"",F1415/H1415-1)</f>
        <v/>
      </c>
      <c r="J1415">
        <f>IF(G1415="","",IF(J1414="",G1415,MAX(J1414,G1415)))</f>
        <v/>
      </c>
      <c r="K1415">
        <f>IF(OR(G1415="",J1415=""),"",G1415/J1415-1)</f>
        <v/>
      </c>
    </row>
    <row r="1416">
      <c r="A1416" s="14">
        <f>原始数据_周度!A1416</f>
        <v/>
      </c>
      <c r="B1416" s="15">
        <f>原始数据_周度!B1416</f>
        <v/>
      </c>
      <c r="C1416" s="15">
        <f>IFERROR(B1416/B1415-1,"")</f>
        <v/>
      </c>
      <c r="D1416" s="15">
        <f>IFERROR(评分与状态_周度!F1432,"")</f>
        <v/>
      </c>
      <c r="E1416" s="15">
        <f>IF(OR(D1416="",C1416=""),"",D1416*C1416)</f>
        <v/>
      </c>
      <c r="F1416" s="15">
        <f>IF(E1416="","",IF(F1415="",1,F1415*(1+E1416)))</f>
        <v/>
      </c>
      <c r="G1416" s="15">
        <f>IF(E1416="","",IF(G1415="",1,G1415*(1+C1416)))</f>
        <v/>
      </c>
      <c r="H1416" s="15">
        <f>IF(F1416="","",IF(H1415="",F1416,MAX(H1415,F1416)))</f>
        <v/>
      </c>
      <c r="I1416">
        <f>IF(OR(F1416="",H1416=""),"",F1416/H1416-1)</f>
        <v/>
      </c>
      <c r="J1416">
        <f>IF(G1416="","",IF(J1415="",G1416,MAX(J1415,G1416)))</f>
        <v/>
      </c>
      <c r="K1416">
        <f>IF(OR(G1416="",J1416=""),"",G1416/J1416-1)</f>
        <v/>
      </c>
    </row>
    <row r="1417">
      <c r="A1417" s="14">
        <f>原始数据_周度!A1417</f>
        <v/>
      </c>
      <c r="B1417" s="15">
        <f>原始数据_周度!B1417</f>
        <v/>
      </c>
      <c r="C1417" s="15">
        <f>IFERROR(B1417/B1416-1,"")</f>
        <v/>
      </c>
      <c r="D1417" s="15">
        <f>IFERROR(评分与状态_周度!F1433,"")</f>
        <v/>
      </c>
      <c r="E1417" s="15">
        <f>IF(OR(D1417="",C1417=""),"",D1417*C1417)</f>
        <v/>
      </c>
      <c r="F1417" s="15">
        <f>IF(E1417="","",IF(F1416="",1,F1416*(1+E1417)))</f>
        <v/>
      </c>
      <c r="G1417" s="15">
        <f>IF(E1417="","",IF(G1416="",1,G1416*(1+C1417)))</f>
        <v/>
      </c>
      <c r="H1417" s="15">
        <f>IF(F1417="","",IF(H1416="",F1417,MAX(H1416,F1417)))</f>
        <v/>
      </c>
      <c r="I1417">
        <f>IF(OR(F1417="",H1417=""),"",F1417/H1417-1)</f>
        <v/>
      </c>
      <c r="J1417">
        <f>IF(G1417="","",IF(J1416="",G1417,MAX(J1416,G1417)))</f>
        <v/>
      </c>
      <c r="K1417">
        <f>IF(OR(G1417="",J1417=""),"",G1417/J1417-1)</f>
        <v/>
      </c>
    </row>
    <row r="1418">
      <c r="A1418" s="14">
        <f>原始数据_周度!A1418</f>
        <v/>
      </c>
      <c r="B1418" s="15">
        <f>原始数据_周度!B1418</f>
        <v/>
      </c>
      <c r="C1418" s="15">
        <f>IFERROR(B1418/B1417-1,"")</f>
        <v/>
      </c>
      <c r="D1418" s="15">
        <f>IFERROR(评分与状态_周度!F1434,"")</f>
        <v/>
      </c>
      <c r="E1418" s="15">
        <f>IF(OR(D1418="",C1418=""),"",D1418*C1418)</f>
        <v/>
      </c>
      <c r="F1418" s="15">
        <f>IF(E1418="","",IF(F1417="",1,F1417*(1+E1418)))</f>
        <v/>
      </c>
      <c r="G1418" s="15">
        <f>IF(E1418="","",IF(G1417="",1,G1417*(1+C1418)))</f>
        <v/>
      </c>
      <c r="H1418" s="15">
        <f>IF(F1418="","",IF(H1417="",F1418,MAX(H1417,F1418)))</f>
        <v/>
      </c>
      <c r="I1418">
        <f>IF(OR(F1418="",H1418=""),"",F1418/H1418-1)</f>
        <v/>
      </c>
      <c r="J1418">
        <f>IF(G1418="","",IF(J1417="",G1418,MAX(J1417,G1418)))</f>
        <v/>
      </c>
      <c r="K1418">
        <f>IF(OR(G1418="",J1418=""),"",G1418/J1418-1)</f>
        <v/>
      </c>
    </row>
    <row r="1419">
      <c r="A1419" s="14">
        <f>原始数据_周度!A1419</f>
        <v/>
      </c>
      <c r="B1419" s="15">
        <f>原始数据_周度!B1419</f>
        <v/>
      </c>
      <c r="C1419" s="15">
        <f>IFERROR(B1419/B1418-1,"")</f>
        <v/>
      </c>
      <c r="D1419" s="15">
        <f>IFERROR(评分与状态_周度!F1435,"")</f>
        <v/>
      </c>
      <c r="E1419" s="15">
        <f>IF(OR(D1419="",C1419=""),"",D1419*C1419)</f>
        <v/>
      </c>
      <c r="F1419" s="15">
        <f>IF(E1419="","",IF(F1418="",1,F1418*(1+E1419)))</f>
        <v/>
      </c>
      <c r="G1419" s="15">
        <f>IF(E1419="","",IF(G1418="",1,G1418*(1+C1419)))</f>
        <v/>
      </c>
      <c r="H1419" s="15">
        <f>IF(F1419="","",IF(H1418="",F1419,MAX(H1418,F1419)))</f>
        <v/>
      </c>
      <c r="I1419">
        <f>IF(OR(F1419="",H1419=""),"",F1419/H1419-1)</f>
        <v/>
      </c>
      <c r="J1419">
        <f>IF(G1419="","",IF(J1418="",G1419,MAX(J1418,G1419)))</f>
        <v/>
      </c>
      <c r="K1419">
        <f>IF(OR(G1419="",J1419=""),"",G1419/J1419-1)</f>
        <v/>
      </c>
    </row>
    <row r="1420">
      <c r="A1420" s="14">
        <f>原始数据_周度!A1420</f>
        <v/>
      </c>
      <c r="B1420" s="15">
        <f>原始数据_周度!B1420</f>
        <v/>
      </c>
      <c r="C1420" s="15">
        <f>IFERROR(B1420/B1419-1,"")</f>
        <v/>
      </c>
      <c r="D1420" s="15">
        <f>IFERROR(评分与状态_周度!F1436,"")</f>
        <v/>
      </c>
      <c r="E1420" s="15">
        <f>IF(OR(D1420="",C1420=""),"",D1420*C1420)</f>
        <v/>
      </c>
      <c r="F1420" s="15">
        <f>IF(E1420="","",IF(F1419="",1,F1419*(1+E1420)))</f>
        <v/>
      </c>
      <c r="G1420" s="15">
        <f>IF(E1420="","",IF(G1419="",1,G1419*(1+C1420)))</f>
        <v/>
      </c>
      <c r="H1420" s="15">
        <f>IF(F1420="","",IF(H1419="",F1420,MAX(H1419,F1420)))</f>
        <v/>
      </c>
      <c r="I1420">
        <f>IF(OR(F1420="",H1420=""),"",F1420/H1420-1)</f>
        <v/>
      </c>
      <c r="J1420">
        <f>IF(G1420="","",IF(J1419="",G1420,MAX(J1419,G1420)))</f>
        <v/>
      </c>
      <c r="K1420">
        <f>IF(OR(G1420="",J1420=""),"",G1420/J1420-1)</f>
        <v/>
      </c>
    </row>
    <row r="1421">
      <c r="A1421" s="14">
        <f>原始数据_周度!A1421</f>
        <v/>
      </c>
      <c r="B1421" s="15">
        <f>原始数据_周度!B1421</f>
        <v/>
      </c>
      <c r="C1421" s="15">
        <f>IFERROR(B1421/B1420-1,"")</f>
        <v/>
      </c>
      <c r="D1421" s="15">
        <f>IFERROR(评分与状态_周度!F1437,"")</f>
        <v/>
      </c>
      <c r="E1421" s="15">
        <f>IF(OR(D1421="",C1421=""),"",D1421*C1421)</f>
        <v/>
      </c>
      <c r="F1421" s="15">
        <f>IF(E1421="","",IF(F1420="",1,F1420*(1+E1421)))</f>
        <v/>
      </c>
      <c r="G1421" s="15">
        <f>IF(E1421="","",IF(G1420="",1,G1420*(1+C1421)))</f>
        <v/>
      </c>
      <c r="H1421" s="15">
        <f>IF(F1421="","",IF(H1420="",F1421,MAX(H1420,F1421)))</f>
        <v/>
      </c>
      <c r="I1421">
        <f>IF(OR(F1421="",H1421=""),"",F1421/H1421-1)</f>
        <v/>
      </c>
      <c r="J1421">
        <f>IF(G1421="","",IF(J1420="",G1421,MAX(J1420,G1421)))</f>
        <v/>
      </c>
      <c r="K1421">
        <f>IF(OR(G1421="",J1421=""),"",G1421/J1421-1)</f>
        <v/>
      </c>
    </row>
    <row r="1422">
      <c r="A1422" s="14">
        <f>原始数据_周度!A1422</f>
        <v/>
      </c>
      <c r="B1422" s="15">
        <f>原始数据_周度!B1422</f>
        <v/>
      </c>
      <c r="C1422" s="15">
        <f>IFERROR(B1422/B1421-1,"")</f>
        <v/>
      </c>
      <c r="D1422" s="15">
        <f>IFERROR(评分与状态_周度!F1438,"")</f>
        <v/>
      </c>
      <c r="E1422" s="15">
        <f>IF(OR(D1422="",C1422=""),"",D1422*C1422)</f>
        <v/>
      </c>
      <c r="F1422" s="15">
        <f>IF(E1422="","",IF(F1421="",1,F1421*(1+E1422)))</f>
        <v/>
      </c>
      <c r="G1422" s="15">
        <f>IF(E1422="","",IF(G1421="",1,G1421*(1+C1422)))</f>
        <v/>
      </c>
      <c r="H1422" s="15">
        <f>IF(F1422="","",IF(H1421="",F1422,MAX(H1421,F1422)))</f>
        <v/>
      </c>
      <c r="I1422">
        <f>IF(OR(F1422="",H1422=""),"",F1422/H1422-1)</f>
        <v/>
      </c>
      <c r="J1422">
        <f>IF(G1422="","",IF(J1421="",G1422,MAX(J1421,G1422)))</f>
        <v/>
      </c>
      <c r="K1422">
        <f>IF(OR(G1422="",J1422=""),"",G1422/J1422-1)</f>
        <v/>
      </c>
    </row>
    <row r="1423">
      <c r="A1423" s="14">
        <f>原始数据_周度!A1423</f>
        <v/>
      </c>
      <c r="B1423" s="15">
        <f>原始数据_周度!B1423</f>
        <v/>
      </c>
      <c r="C1423" s="15">
        <f>IFERROR(B1423/B1422-1,"")</f>
        <v/>
      </c>
      <c r="D1423" s="15">
        <f>IFERROR(评分与状态_周度!F1439,"")</f>
        <v/>
      </c>
      <c r="E1423" s="15">
        <f>IF(OR(D1423="",C1423=""),"",D1423*C1423)</f>
        <v/>
      </c>
      <c r="F1423" s="15">
        <f>IF(E1423="","",IF(F1422="",1,F1422*(1+E1423)))</f>
        <v/>
      </c>
      <c r="G1423" s="15">
        <f>IF(E1423="","",IF(G1422="",1,G1422*(1+C1423)))</f>
        <v/>
      </c>
      <c r="H1423" s="15">
        <f>IF(F1423="","",IF(H1422="",F1423,MAX(H1422,F1423)))</f>
        <v/>
      </c>
      <c r="I1423">
        <f>IF(OR(F1423="",H1423=""),"",F1423/H1423-1)</f>
        <v/>
      </c>
      <c r="J1423">
        <f>IF(G1423="","",IF(J1422="",G1423,MAX(J1422,G1423)))</f>
        <v/>
      </c>
      <c r="K1423">
        <f>IF(OR(G1423="",J1423=""),"",G1423/J1423-1)</f>
        <v/>
      </c>
    </row>
    <row r="1424">
      <c r="A1424" s="14">
        <f>原始数据_周度!A1424</f>
        <v/>
      </c>
      <c r="B1424" s="15">
        <f>原始数据_周度!B1424</f>
        <v/>
      </c>
      <c r="C1424" s="15">
        <f>IFERROR(B1424/B1423-1,"")</f>
        <v/>
      </c>
      <c r="D1424" s="15">
        <f>IFERROR(评分与状态_周度!F1440,"")</f>
        <v/>
      </c>
      <c r="E1424" s="15">
        <f>IF(OR(D1424="",C1424=""),"",D1424*C1424)</f>
        <v/>
      </c>
      <c r="F1424" s="15">
        <f>IF(E1424="","",IF(F1423="",1,F1423*(1+E1424)))</f>
        <v/>
      </c>
      <c r="G1424" s="15">
        <f>IF(E1424="","",IF(G1423="",1,G1423*(1+C1424)))</f>
        <v/>
      </c>
      <c r="H1424" s="15">
        <f>IF(F1424="","",IF(H1423="",F1424,MAX(H1423,F1424)))</f>
        <v/>
      </c>
      <c r="I1424">
        <f>IF(OR(F1424="",H1424=""),"",F1424/H1424-1)</f>
        <v/>
      </c>
      <c r="J1424">
        <f>IF(G1424="","",IF(J1423="",G1424,MAX(J1423,G1424)))</f>
        <v/>
      </c>
      <c r="K1424">
        <f>IF(OR(G1424="",J1424=""),"",G1424/J1424-1)</f>
        <v/>
      </c>
    </row>
    <row r="1425">
      <c r="A1425" s="14">
        <f>原始数据_周度!A1425</f>
        <v/>
      </c>
      <c r="B1425" s="15">
        <f>原始数据_周度!B1425</f>
        <v/>
      </c>
      <c r="C1425" s="15">
        <f>IFERROR(B1425/B1424-1,"")</f>
        <v/>
      </c>
      <c r="D1425" s="15">
        <f>IFERROR(评分与状态_周度!F1441,"")</f>
        <v/>
      </c>
      <c r="E1425" s="15">
        <f>IF(OR(D1425="",C1425=""),"",D1425*C1425)</f>
        <v/>
      </c>
      <c r="F1425" s="15">
        <f>IF(E1425="","",IF(F1424="",1,F1424*(1+E1425)))</f>
        <v/>
      </c>
      <c r="G1425" s="15">
        <f>IF(E1425="","",IF(G1424="",1,G1424*(1+C1425)))</f>
        <v/>
      </c>
      <c r="H1425" s="15">
        <f>IF(F1425="","",IF(H1424="",F1425,MAX(H1424,F1425)))</f>
        <v/>
      </c>
      <c r="I1425">
        <f>IF(OR(F1425="",H1425=""),"",F1425/H1425-1)</f>
        <v/>
      </c>
      <c r="J1425">
        <f>IF(G1425="","",IF(J1424="",G1425,MAX(J1424,G1425)))</f>
        <v/>
      </c>
      <c r="K1425">
        <f>IF(OR(G1425="",J1425=""),"",G1425/J1425-1)</f>
        <v/>
      </c>
    </row>
    <row r="1426">
      <c r="A1426" s="14">
        <f>原始数据_周度!A1426</f>
        <v/>
      </c>
      <c r="B1426" s="15">
        <f>原始数据_周度!B1426</f>
        <v/>
      </c>
      <c r="C1426" s="15">
        <f>IFERROR(B1426/B1425-1,"")</f>
        <v/>
      </c>
      <c r="D1426" s="15">
        <f>IFERROR(评分与状态_周度!F1442,"")</f>
        <v/>
      </c>
      <c r="E1426" s="15">
        <f>IF(OR(D1426="",C1426=""),"",D1426*C1426)</f>
        <v/>
      </c>
      <c r="F1426" s="15">
        <f>IF(E1426="","",IF(F1425="",1,F1425*(1+E1426)))</f>
        <v/>
      </c>
      <c r="G1426" s="15">
        <f>IF(E1426="","",IF(G1425="",1,G1425*(1+C1426)))</f>
        <v/>
      </c>
      <c r="H1426" s="15">
        <f>IF(F1426="","",IF(H1425="",F1426,MAX(H1425,F1426)))</f>
        <v/>
      </c>
      <c r="I1426">
        <f>IF(OR(F1426="",H1426=""),"",F1426/H1426-1)</f>
        <v/>
      </c>
      <c r="J1426">
        <f>IF(G1426="","",IF(J1425="",G1426,MAX(J1425,G1426)))</f>
        <v/>
      </c>
      <c r="K1426">
        <f>IF(OR(G1426="",J1426=""),"",G1426/J1426-1)</f>
        <v/>
      </c>
    </row>
    <row r="1427">
      <c r="A1427" s="14">
        <f>原始数据_周度!A1427</f>
        <v/>
      </c>
      <c r="B1427" s="15">
        <f>原始数据_周度!B1427</f>
        <v/>
      </c>
      <c r="C1427" s="15">
        <f>IFERROR(B1427/B1426-1,"")</f>
        <v/>
      </c>
      <c r="D1427" s="15">
        <f>IFERROR(评分与状态_周度!F1443,"")</f>
        <v/>
      </c>
      <c r="E1427" s="15">
        <f>IF(OR(D1427="",C1427=""),"",D1427*C1427)</f>
        <v/>
      </c>
      <c r="F1427" s="15">
        <f>IF(E1427="","",IF(F1426="",1,F1426*(1+E1427)))</f>
        <v/>
      </c>
      <c r="G1427" s="15">
        <f>IF(E1427="","",IF(G1426="",1,G1426*(1+C1427)))</f>
        <v/>
      </c>
      <c r="H1427" s="15">
        <f>IF(F1427="","",IF(H1426="",F1427,MAX(H1426,F1427)))</f>
        <v/>
      </c>
      <c r="I1427">
        <f>IF(OR(F1427="",H1427=""),"",F1427/H1427-1)</f>
        <v/>
      </c>
      <c r="J1427">
        <f>IF(G1427="","",IF(J1426="",G1427,MAX(J1426,G1427)))</f>
        <v/>
      </c>
      <c r="K1427">
        <f>IF(OR(G1427="",J1427=""),"",G1427/J1427-1)</f>
        <v/>
      </c>
    </row>
    <row r="1428">
      <c r="A1428" s="14">
        <f>原始数据_周度!A1428</f>
        <v/>
      </c>
      <c r="B1428" s="15">
        <f>原始数据_周度!B1428</f>
        <v/>
      </c>
      <c r="C1428" s="15">
        <f>IFERROR(B1428/B1427-1,"")</f>
        <v/>
      </c>
      <c r="D1428" s="15">
        <f>IFERROR(评分与状态_周度!F1444,"")</f>
        <v/>
      </c>
      <c r="E1428" s="15">
        <f>IF(OR(D1428="",C1428=""),"",D1428*C1428)</f>
        <v/>
      </c>
      <c r="F1428" s="15">
        <f>IF(E1428="","",IF(F1427="",1,F1427*(1+E1428)))</f>
        <v/>
      </c>
      <c r="G1428" s="15">
        <f>IF(E1428="","",IF(G1427="",1,G1427*(1+C1428)))</f>
        <v/>
      </c>
      <c r="H1428" s="15">
        <f>IF(F1428="","",IF(H1427="",F1428,MAX(H1427,F1428)))</f>
        <v/>
      </c>
      <c r="I1428">
        <f>IF(OR(F1428="",H1428=""),"",F1428/H1428-1)</f>
        <v/>
      </c>
      <c r="J1428">
        <f>IF(G1428="","",IF(J1427="",G1428,MAX(J1427,G1428)))</f>
        <v/>
      </c>
      <c r="K1428">
        <f>IF(OR(G1428="",J1428=""),"",G1428/J1428-1)</f>
        <v/>
      </c>
    </row>
    <row r="1429">
      <c r="A1429" s="14">
        <f>原始数据_周度!A1429</f>
        <v/>
      </c>
      <c r="B1429" s="15">
        <f>原始数据_周度!B1429</f>
        <v/>
      </c>
      <c r="C1429" s="15">
        <f>IFERROR(B1429/B1428-1,"")</f>
        <v/>
      </c>
      <c r="D1429" s="15">
        <f>IFERROR(评分与状态_周度!F1445,"")</f>
        <v/>
      </c>
      <c r="E1429" s="15">
        <f>IF(OR(D1429="",C1429=""),"",D1429*C1429)</f>
        <v/>
      </c>
      <c r="F1429" s="15">
        <f>IF(E1429="","",IF(F1428="",1,F1428*(1+E1429)))</f>
        <v/>
      </c>
      <c r="G1429" s="15">
        <f>IF(E1429="","",IF(G1428="",1,G1428*(1+C1429)))</f>
        <v/>
      </c>
      <c r="H1429" s="15">
        <f>IF(F1429="","",IF(H1428="",F1429,MAX(H1428,F1429)))</f>
        <v/>
      </c>
      <c r="I1429">
        <f>IF(OR(F1429="",H1429=""),"",F1429/H1429-1)</f>
        <v/>
      </c>
      <c r="J1429">
        <f>IF(G1429="","",IF(J1428="",G1429,MAX(J1428,G1429)))</f>
        <v/>
      </c>
      <c r="K1429">
        <f>IF(OR(G1429="",J1429=""),"",G1429/J1429-1)</f>
        <v/>
      </c>
    </row>
    <row r="1430">
      <c r="A1430" s="14">
        <f>原始数据_周度!A1430</f>
        <v/>
      </c>
      <c r="B1430" s="15">
        <f>原始数据_周度!B1430</f>
        <v/>
      </c>
      <c r="C1430" s="15">
        <f>IFERROR(B1430/B1429-1,"")</f>
        <v/>
      </c>
      <c r="D1430" s="15">
        <f>IFERROR(评分与状态_周度!F1446,"")</f>
        <v/>
      </c>
      <c r="E1430" s="15">
        <f>IF(OR(D1430="",C1430=""),"",D1430*C1430)</f>
        <v/>
      </c>
      <c r="F1430" s="15">
        <f>IF(E1430="","",IF(F1429="",1,F1429*(1+E1430)))</f>
        <v/>
      </c>
      <c r="G1430" s="15">
        <f>IF(E1430="","",IF(G1429="",1,G1429*(1+C1430)))</f>
        <v/>
      </c>
      <c r="H1430" s="15">
        <f>IF(F1430="","",IF(H1429="",F1430,MAX(H1429,F1430)))</f>
        <v/>
      </c>
      <c r="I1430">
        <f>IF(OR(F1430="",H1430=""),"",F1430/H1430-1)</f>
        <v/>
      </c>
      <c r="J1430">
        <f>IF(G1430="","",IF(J1429="",G1430,MAX(J1429,G1430)))</f>
        <v/>
      </c>
      <c r="K1430">
        <f>IF(OR(G1430="",J1430=""),"",G1430/J1430-1)</f>
        <v/>
      </c>
    </row>
    <row r="1431">
      <c r="A1431" s="14">
        <f>原始数据_周度!A1431</f>
        <v/>
      </c>
      <c r="B1431" s="15">
        <f>原始数据_周度!B1431</f>
        <v/>
      </c>
      <c r="C1431" s="15">
        <f>IFERROR(B1431/B1430-1,"")</f>
        <v/>
      </c>
      <c r="D1431" s="15">
        <f>IFERROR(评分与状态_周度!F1447,"")</f>
        <v/>
      </c>
      <c r="E1431" s="15">
        <f>IF(OR(D1431="",C1431=""),"",D1431*C1431)</f>
        <v/>
      </c>
      <c r="F1431" s="15">
        <f>IF(E1431="","",IF(F1430="",1,F1430*(1+E1431)))</f>
        <v/>
      </c>
      <c r="G1431" s="15">
        <f>IF(E1431="","",IF(G1430="",1,G1430*(1+C1431)))</f>
        <v/>
      </c>
      <c r="H1431" s="15">
        <f>IF(F1431="","",IF(H1430="",F1431,MAX(H1430,F1431)))</f>
        <v/>
      </c>
      <c r="I1431">
        <f>IF(OR(F1431="",H1431=""),"",F1431/H1431-1)</f>
        <v/>
      </c>
      <c r="J1431">
        <f>IF(G1431="","",IF(J1430="",G1431,MAX(J1430,G1431)))</f>
        <v/>
      </c>
      <c r="K1431">
        <f>IF(OR(G1431="",J1431=""),"",G1431/J1431-1)</f>
        <v/>
      </c>
    </row>
    <row r="1432">
      <c r="A1432" s="14">
        <f>原始数据_周度!A1432</f>
        <v/>
      </c>
      <c r="B1432" s="15">
        <f>原始数据_周度!B1432</f>
        <v/>
      </c>
      <c r="C1432" s="15">
        <f>IFERROR(B1432/B1431-1,"")</f>
        <v/>
      </c>
      <c r="D1432" s="15">
        <f>IFERROR(评分与状态_周度!F1448,"")</f>
        <v/>
      </c>
      <c r="E1432" s="15">
        <f>IF(OR(D1432="",C1432=""),"",D1432*C1432)</f>
        <v/>
      </c>
      <c r="F1432" s="15">
        <f>IF(E1432="","",IF(F1431="",1,F1431*(1+E1432)))</f>
        <v/>
      </c>
      <c r="G1432" s="15">
        <f>IF(E1432="","",IF(G1431="",1,G1431*(1+C1432)))</f>
        <v/>
      </c>
      <c r="H1432" s="15">
        <f>IF(F1432="","",IF(H1431="",F1432,MAX(H1431,F1432)))</f>
        <v/>
      </c>
      <c r="I1432">
        <f>IF(OR(F1432="",H1432=""),"",F1432/H1432-1)</f>
        <v/>
      </c>
      <c r="J1432">
        <f>IF(G1432="","",IF(J1431="",G1432,MAX(J1431,G1432)))</f>
        <v/>
      </c>
      <c r="K1432">
        <f>IF(OR(G1432="",J1432=""),"",G1432/J1432-1)</f>
        <v/>
      </c>
    </row>
    <row r="1433">
      <c r="A1433" s="14">
        <f>原始数据_周度!A1433</f>
        <v/>
      </c>
      <c r="B1433" s="15">
        <f>原始数据_周度!B1433</f>
        <v/>
      </c>
      <c r="C1433" s="15">
        <f>IFERROR(B1433/B1432-1,"")</f>
        <v/>
      </c>
      <c r="D1433" s="15">
        <f>IFERROR(评分与状态_周度!F1449,"")</f>
        <v/>
      </c>
      <c r="E1433" s="15">
        <f>IF(OR(D1433="",C1433=""),"",D1433*C1433)</f>
        <v/>
      </c>
      <c r="F1433" s="15">
        <f>IF(E1433="","",IF(F1432="",1,F1432*(1+E1433)))</f>
        <v/>
      </c>
      <c r="G1433" s="15">
        <f>IF(E1433="","",IF(G1432="",1,G1432*(1+C1433)))</f>
        <v/>
      </c>
      <c r="H1433" s="15">
        <f>IF(F1433="","",IF(H1432="",F1433,MAX(H1432,F1433)))</f>
        <v/>
      </c>
      <c r="I1433">
        <f>IF(OR(F1433="",H1433=""),"",F1433/H1433-1)</f>
        <v/>
      </c>
      <c r="J1433">
        <f>IF(G1433="","",IF(J1432="",G1433,MAX(J1432,G1433)))</f>
        <v/>
      </c>
      <c r="K1433">
        <f>IF(OR(G1433="",J1433=""),"",G1433/J1433-1)</f>
        <v/>
      </c>
    </row>
    <row r="1434">
      <c r="A1434" s="14">
        <f>原始数据_周度!A1434</f>
        <v/>
      </c>
      <c r="B1434" s="15">
        <f>原始数据_周度!B1434</f>
        <v/>
      </c>
      <c r="C1434" s="15">
        <f>IFERROR(B1434/B1433-1,"")</f>
        <v/>
      </c>
      <c r="D1434" s="15">
        <f>IFERROR(评分与状态_周度!F1450,"")</f>
        <v/>
      </c>
      <c r="E1434" s="15">
        <f>IF(OR(D1434="",C1434=""),"",D1434*C1434)</f>
        <v/>
      </c>
      <c r="F1434" s="15">
        <f>IF(E1434="","",IF(F1433="",1,F1433*(1+E1434)))</f>
        <v/>
      </c>
      <c r="G1434" s="15">
        <f>IF(E1434="","",IF(G1433="",1,G1433*(1+C1434)))</f>
        <v/>
      </c>
      <c r="H1434" s="15">
        <f>IF(F1434="","",IF(H1433="",F1434,MAX(H1433,F1434)))</f>
        <v/>
      </c>
      <c r="I1434">
        <f>IF(OR(F1434="",H1434=""),"",F1434/H1434-1)</f>
        <v/>
      </c>
      <c r="J1434">
        <f>IF(G1434="","",IF(J1433="",G1434,MAX(J1433,G1434)))</f>
        <v/>
      </c>
      <c r="K1434">
        <f>IF(OR(G1434="",J1434=""),"",G1434/J1434-1)</f>
        <v/>
      </c>
    </row>
    <row r="1435">
      <c r="A1435" s="14">
        <f>原始数据_周度!A1435</f>
        <v/>
      </c>
      <c r="B1435" s="15">
        <f>原始数据_周度!B1435</f>
        <v/>
      </c>
      <c r="C1435" s="15">
        <f>IFERROR(B1435/B1434-1,"")</f>
        <v/>
      </c>
      <c r="D1435" s="15">
        <f>IFERROR(评分与状态_周度!F1451,"")</f>
        <v/>
      </c>
      <c r="E1435" s="15">
        <f>IF(OR(D1435="",C1435=""),"",D1435*C1435)</f>
        <v/>
      </c>
      <c r="F1435" s="15">
        <f>IF(E1435="","",IF(F1434="",1,F1434*(1+E1435)))</f>
        <v/>
      </c>
      <c r="G1435" s="15">
        <f>IF(E1435="","",IF(G1434="",1,G1434*(1+C1435)))</f>
        <v/>
      </c>
      <c r="H1435" s="15">
        <f>IF(F1435="","",IF(H1434="",F1435,MAX(H1434,F1435)))</f>
        <v/>
      </c>
      <c r="I1435">
        <f>IF(OR(F1435="",H1435=""),"",F1435/H1435-1)</f>
        <v/>
      </c>
      <c r="J1435">
        <f>IF(G1435="","",IF(J1434="",G1435,MAX(J1434,G1435)))</f>
        <v/>
      </c>
      <c r="K1435">
        <f>IF(OR(G1435="",J1435=""),"",G1435/J1435-1)</f>
        <v/>
      </c>
    </row>
    <row r="1436">
      <c r="A1436" s="14">
        <f>原始数据_周度!A1436</f>
        <v/>
      </c>
      <c r="B1436" s="15">
        <f>原始数据_周度!B1436</f>
        <v/>
      </c>
      <c r="C1436" s="15">
        <f>IFERROR(B1436/B1435-1,"")</f>
        <v/>
      </c>
      <c r="D1436" s="15">
        <f>IFERROR(评分与状态_周度!F1452,"")</f>
        <v/>
      </c>
      <c r="E1436" s="15">
        <f>IF(OR(D1436="",C1436=""),"",D1436*C1436)</f>
        <v/>
      </c>
      <c r="F1436" s="15">
        <f>IF(E1436="","",IF(F1435="",1,F1435*(1+E1436)))</f>
        <v/>
      </c>
      <c r="G1436" s="15">
        <f>IF(E1436="","",IF(G1435="",1,G1435*(1+C1436)))</f>
        <v/>
      </c>
      <c r="H1436" s="15">
        <f>IF(F1436="","",IF(H1435="",F1436,MAX(H1435,F1436)))</f>
        <v/>
      </c>
      <c r="I1436">
        <f>IF(OR(F1436="",H1436=""),"",F1436/H1436-1)</f>
        <v/>
      </c>
      <c r="J1436">
        <f>IF(G1436="","",IF(J1435="",G1436,MAX(J1435,G1436)))</f>
        <v/>
      </c>
      <c r="K1436">
        <f>IF(OR(G1436="",J1436=""),"",G1436/J1436-1)</f>
        <v/>
      </c>
    </row>
    <row r="1437">
      <c r="A1437" s="14">
        <f>原始数据_周度!A1437</f>
        <v/>
      </c>
      <c r="B1437" s="15">
        <f>原始数据_周度!B1437</f>
        <v/>
      </c>
      <c r="C1437" s="15">
        <f>IFERROR(B1437/B1436-1,"")</f>
        <v/>
      </c>
      <c r="D1437" s="15">
        <f>IFERROR(评分与状态_周度!F1453,"")</f>
        <v/>
      </c>
      <c r="E1437" s="15">
        <f>IF(OR(D1437="",C1437=""),"",D1437*C1437)</f>
        <v/>
      </c>
      <c r="F1437" s="15">
        <f>IF(E1437="","",IF(F1436="",1,F1436*(1+E1437)))</f>
        <v/>
      </c>
      <c r="G1437" s="15">
        <f>IF(E1437="","",IF(G1436="",1,G1436*(1+C1437)))</f>
        <v/>
      </c>
      <c r="H1437" s="15">
        <f>IF(F1437="","",IF(H1436="",F1437,MAX(H1436,F1437)))</f>
        <v/>
      </c>
      <c r="I1437">
        <f>IF(OR(F1437="",H1437=""),"",F1437/H1437-1)</f>
        <v/>
      </c>
      <c r="J1437">
        <f>IF(G1437="","",IF(J1436="",G1437,MAX(J1436,G1437)))</f>
        <v/>
      </c>
      <c r="K1437">
        <f>IF(OR(G1437="",J1437=""),"",G1437/J1437-1)</f>
        <v/>
      </c>
    </row>
    <row r="1438">
      <c r="A1438" s="14">
        <f>原始数据_周度!A1438</f>
        <v/>
      </c>
      <c r="B1438" s="15">
        <f>原始数据_周度!B1438</f>
        <v/>
      </c>
      <c r="C1438" s="15">
        <f>IFERROR(B1438/B1437-1,"")</f>
        <v/>
      </c>
      <c r="D1438" s="15">
        <f>IFERROR(评分与状态_周度!F1454,"")</f>
        <v/>
      </c>
      <c r="E1438" s="15">
        <f>IF(OR(D1438="",C1438=""),"",D1438*C1438)</f>
        <v/>
      </c>
      <c r="F1438" s="15">
        <f>IF(E1438="","",IF(F1437="",1,F1437*(1+E1438)))</f>
        <v/>
      </c>
      <c r="G1438" s="15">
        <f>IF(E1438="","",IF(G1437="",1,G1437*(1+C1438)))</f>
        <v/>
      </c>
      <c r="H1438" s="15">
        <f>IF(F1438="","",IF(H1437="",F1438,MAX(H1437,F1438)))</f>
        <v/>
      </c>
      <c r="I1438">
        <f>IF(OR(F1438="",H1438=""),"",F1438/H1438-1)</f>
        <v/>
      </c>
      <c r="J1438">
        <f>IF(G1438="","",IF(J1437="",G1438,MAX(J1437,G1438)))</f>
        <v/>
      </c>
      <c r="K1438">
        <f>IF(OR(G1438="",J1438=""),"",G1438/J1438-1)</f>
        <v/>
      </c>
    </row>
    <row r="1439">
      <c r="A1439" s="14">
        <f>原始数据_周度!A1439</f>
        <v/>
      </c>
      <c r="B1439" s="15">
        <f>原始数据_周度!B1439</f>
        <v/>
      </c>
      <c r="C1439" s="15">
        <f>IFERROR(B1439/B1438-1,"")</f>
        <v/>
      </c>
      <c r="D1439" s="15">
        <f>IFERROR(评分与状态_周度!F1455,"")</f>
        <v/>
      </c>
      <c r="E1439" s="15">
        <f>IF(OR(D1439="",C1439=""),"",D1439*C1439)</f>
        <v/>
      </c>
      <c r="F1439" s="15">
        <f>IF(E1439="","",IF(F1438="",1,F1438*(1+E1439)))</f>
        <v/>
      </c>
      <c r="G1439" s="15">
        <f>IF(E1439="","",IF(G1438="",1,G1438*(1+C1439)))</f>
        <v/>
      </c>
      <c r="H1439" s="15">
        <f>IF(F1439="","",IF(H1438="",F1439,MAX(H1438,F1439)))</f>
        <v/>
      </c>
      <c r="I1439">
        <f>IF(OR(F1439="",H1439=""),"",F1439/H1439-1)</f>
        <v/>
      </c>
      <c r="J1439">
        <f>IF(G1439="","",IF(J1438="",G1439,MAX(J1438,G1439)))</f>
        <v/>
      </c>
      <c r="K1439">
        <f>IF(OR(G1439="",J1439=""),"",G1439/J1439-1)</f>
        <v/>
      </c>
    </row>
    <row r="1440">
      <c r="A1440" s="14">
        <f>原始数据_周度!A1440</f>
        <v/>
      </c>
      <c r="B1440" s="15">
        <f>原始数据_周度!B1440</f>
        <v/>
      </c>
      <c r="C1440" s="15">
        <f>IFERROR(B1440/B1439-1,"")</f>
        <v/>
      </c>
      <c r="D1440" s="15">
        <f>IFERROR(评分与状态_周度!F1456,"")</f>
        <v/>
      </c>
      <c r="E1440" s="15">
        <f>IF(OR(D1440="",C1440=""),"",D1440*C1440)</f>
        <v/>
      </c>
      <c r="F1440" s="15">
        <f>IF(E1440="","",IF(F1439="",1,F1439*(1+E1440)))</f>
        <v/>
      </c>
      <c r="G1440" s="15">
        <f>IF(E1440="","",IF(G1439="",1,G1439*(1+C1440)))</f>
        <v/>
      </c>
      <c r="H1440" s="15">
        <f>IF(F1440="","",IF(H1439="",F1440,MAX(H1439,F1440)))</f>
        <v/>
      </c>
      <c r="I1440">
        <f>IF(OR(F1440="",H1440=""),"",F1440/H1440-1)</f>
        <v/>
      </c>
      <c r="J1440">
        <f>IF(G1440="","",IF(J1439="",G1440,MAX(J1439,G1440)))</f>
        <v/>
      </c>
      <c r="K1440">
        <f>IF(OR(G1440="",J1440=""),"",G1440/J1440-1)</f>
        <v/>
      </c>
    </row>
    <row r="1441">
      <c r="A1441" s="14">
        <f>原始数据_周度!A1441</f>
        <v/>
      </c>
      <c r="B1441" s="15">
        <f>原始数据_周度!B1441</f>
        <v/>
      </c>
      <c r="C1441" s="15">
        <f>IFERROR(B1441/B1440-1,"")</f>
        <v/>
      </c>
      <c r="D1441" s="15">
        <f>IFERROR(评分与状态_周度!F1457,"")</f>
        <v/>
      </c>
      <c r="E1441" s="15">
        <f>IF(OR(D1441="",C1441=""),"",D1441*C1441)</f>
        <v/>
      </c>
      <c r="F1441" s="15">
        <f>IF(E1441="","",IF(F1440="",1,F1440*(1+E1441)))</f>
        <v/>
      </c>
      <c r="G1441" s="15">
        <f>IF(E1441="","",IF(G1440="",1,G1440*(1+C1441)))</f>
        <v/>
      </c>
      <c r="H1441" s="15">
        <f>IF(F1441="","",IF(H1440="",F1441,MAX(H1440,F1441)))</f>
        <v/>
      </c>
      <c r="I1441">
        <f>IF(OR(F1441="",H1441=""),"",F1441/H1441-1)</f>
        <v/>
      </c>
      <c r="J1441">
        <f>IF(G1441="","",IF(J1440="",G1441,MAX(J1440,G1441)))</f>
        <v/>
      </c>
      <c r="K1441">
        <f>IF(OR(G1441="",J1441=""),"",G1441/J1441-1)</f>
        <v/>
      </c>
    </row>
    <row r="1442">
      <c r="A1442" s="14">
        <f>原始数据_周度!A1442</f>
        <v/>
      </c>
      <c r="B1442" s="15">
        <f>原始数据_周度!B1442</f>
        <v/>
      </c>
      <c r="C1442" s="15">
        <f>IFERROR(B1442/B1441-1,"")</f>
        <v/>
      </c>
      <c r="D1442" s="15">
        <f>IFERROR(评分与状态_周度!F1458,"")</f>
        <v/>
      </c>
      <c r="E1442" s="15">
        <f>IF(OR(D1442="",C1442=""),"",D1442*C1442)</f>
        <v/>
      </c>
      <c r="F1442" s="15">
        <f>IF(E1442="","",IF(F1441="",1,F1441*(1+E1442)))</f>
        <v/>
      </c>
      <c r="G1442" s="15">
        <f>IF(E1442="","",IF(G1441="",1,G1441*(1+C1442)))</f>
        <v/>
      </c>
      <c r="H1442" s="15">
        <f>IF(F1442="","",IF(H1441="",F1442,MAX(H1441,F1442)))</f>
        <v/>
      </c>
      <c r="I1442">
        <f>IF(OR(F1442="",H1442=""),"",F1442/H1442-1)</f>
        <v/>
      </c>
      <c r="J1442">
        <f>IF(G1442="","",IF(J1441="",G1442,MAX(J1441,G1442)))</f>
        <v/>
      </c>
      <c r="K1442">
        <f>IF(OR(G1442="",J1442=""),"",G1442/J1442-1)</f>
        <v/>
      </c>
    </row>
    <row r="1443">
      <c r="A1443" s="14">
        <f>原始数据_周度!A1443</f>
        <v/>
      </c>
      <c r="B1443" s="15">
        <f>原始数据_周度!B1443</f>
        <v/>
      </c>
      <c r="C1443" s="15">
        <f>IFERROR(B1443/B1442-1,"")</f>
        <v/>
      </c>
      <c r="D1443" s="15">
        <f>IFERROR(评分与状态_周度!F1459,"")</f>
        <v/>
      </c>
      <c r="E1443" s="15">
        <f>IF(OR(D1443="",C1443=""),"",D1443*C1443)</f>
        <v/>
      </c>
      <c r="F1443" s="15">
        <f>IF(E1443="","",IF(F1442="",1,F1442*(1+E1443)))</f>
        <v/>
      </c>
      <c r="G1443" s="15">
        <f>IF(E1443="","",IF(G1442="",1,G1442*(1+C1443)))</f>
        <v/>
      </c>
      <c r="H1443" s="15">
        <f>IF(F1443="","",IF(H1442="",F1443,MAX(H1442,F1443)))</f>
        <v/>
      </c>
      <c r="I1443">
        <f>IF(OR(F1443="",H1443=""),"",F1443/H1443-1)</f>
        <v/>
      </c>
      <c r="J1443">
        <f>IF(G1443="","",IF(J1442="",G1443,MAX(J1442,G1443)))</f>
        <v/>
      </c>
      <c r="K1443">
        <f>IF(OR(G1443="",J1443=""),"",G1443/J1443-1)</f>
        <v/>
      </c>
    </row>
    <row r="1444">
      <c r="A1444" s="14">
        <f>原始数据_周度!A1444</f>
        <v/>
      </c>
      <c r="B1444" s="15">
        <f>原始数据_周度!B1444</f>
        <v/>
      </c>
      <c r="C1444" s="15">
        <f>IFERROR(B1444/B1443-1,"")</f>
        <v/>
      </c>
      <c r="D1444" s="15">
        <f>IFERROR(评分与状态_周度!F1460,"")</f>
        <v/>
      </c>
      <c r="E1444" s="15">
        <f>IF(OR(D1444="",C1444=""),"",D1444*C1444)</f>
        <v/>
      </c>
      <c r="F1444" s="15">
        <f>IF(E1444="","",IF(F1443="",1,F1443*(1+E1444)))</f>
        <v/>
      </c>
      <c r="G1444" s="15">
        <f>IF(E1444="","",IF(G1443="",1,G1443*(1+C1444)))</f>
        <v/>
      </c>
      <c r="H1444" s="15">
        <f>IF(F1444="","",IF(H1443="",F1444,MAX(H1443,F1444)))</f>
        <v/>
      </c>
      <c r="I1444">
        <f>IF(OR(F1444="",H1444=""),"",F1444/H1444-1)</f>
        <v/>
      </c>
      <c r="J1444">
        <f>IF(G1444="","",IF(J1443="",G1444,MAX(J1443,G1444)))</f>
        <v/>
      </c>
      <c r="K1444">
        <f>IF(OR(G1444="",J1444=""),"",G1444/J1444-1)</f>
        <v/>
      </c>
    </row>
    <row r="1445">
      <c r="A1445" s="14">
        <f>原始数据_周度!A1445</f>
        <v/>
      </c>
      <c r="B1445" s="15">
        <f>原始数据_周度!B1445</f>
        <v/>
      </c>
      <c r="C1445" s="15">
        <f>IFERROR(B1445/B1444-1,"")</f>
        <v/>
      </c>
      <c r="D1445" s="15">
        <f>IFERROR(评分与状态_周度!F1461,"")</f>
        <v/>
      </c>
      <c r="E1445" s="15">
        <f>IF(OR(D1445="",C1445=""),"",D1445*C1445)</f>
        <v/>
      </c>
      <c r="F1445" s="15">
        <f>IF(E1445="","",IF(F1444="",1,F1444*(1+E1445)))</f>
        <v/>
      </c>
      <c r="G1445" s="15">
        <f>IF(E1445="","",IF(G1444="",1,G1444*(1+C1445)))</f>
        <v/>
      </c>
      <c r="H1445" s="15">
        <f>IF(F1445="","",IF(H1444="",F1445,MAX(H1444,F1445)))</f>
        <v/>
      </c>
      <c r="I1445">
        <f>IF(OR(F1445="",H1445=""),"",F1445/H1445-1)</f>
        <v/>
      </c>
      <c r="J1445">
        <f>IF(G1445="","",IF(J1444="",G1445,MAX(J1444,G1445)))</f>
        <v/>
      </c>
      <c r="K1445">
        <f>IF(OR(G1445="",J1445=""),"",G1445/J1445-1)</f>
        <v/>
      </c>
    </row>
    <row r="1446">
      <c r="A1446" s="14">
        <f>原始数据_周度!A1446</f>
        <v/>
      </c>
      <c r="B1446" s="15">
        <f>原始数据_周度!B1446</f>
        <v/>
      </c>
      <c r="C1446" s="15">
        <f>IFERROR(B1446/B1445-1,"")</f>
        <v/>
      </c>
      <c r="D1446" s="15">
        <f>IFERROR(评分与状态_周度!F1462,"")</f>
        <v/>
      </c>
      <c r="E1446" s="15">
        <f>IF(OR(D1446="",C1446=""),"",D1446*C1446)</f>
        <v/>
      </c>
      <c r="F1446" s="15">
        <f>IF(E1446="","",IF(F1445="",1,F1445*(1+E1446)))</f>
        <v/>
      </c>
      <c r="G1446" s="15">
        <f>IF(E1446="","",IF(G1445="",1,G1445*(1+C1446)))</f>
        <v/>
      </c>
      <c r="H1446" s="15">
        <f>IF(F1446="","",IF(H1445="",F1446,MAX(H1445,F1446)))</f>
        <v/>
      </c>
      <c r="I1446">
        <f>IF(OR(F1446="",H1446=""),"",F1446/H1446-1)</f>
        <v/>
      </c>
      <c r="J1446">
        <f>IF(G1446="","",IF(J1445="",G1446,MAX(J1445,G1446)))</f>
        <v/>
      </c>
      <c r="K1446">
        <f>IF(OR(G1446="",J1446=""),"",G1446/J1446-1)</f>
        <v/>
      </c>
    </row>
    <row r="1447">
      <c r="A1447" s="14">
        <f>原始数据_周度!A1447</f>
        <v/>
      </c>
      <c r="B1447" s="15">
        <f>原始数据_周度!B1447</f>
        <v/>
      </c>
      <c r="C1447" s="15">
        <f>IFERROR(B1447/B1446-1,"")</f>
        <v/>
      </c>
      <c r="D1447" s="15">
        <f>IFERROR(评分与状态_周度!F1463,"")</f>
        <v/>
      </c>
      <c r="E1447" s="15">
        <f>IF(OR(D1447="",C1447=""),"",D1447*C1447)</f>
        <v/>
      </c>
      <c r="F1447" s="15">
        <f>IF(E1447="","",IF(F1446="",1,F1446*(1+E1447)))</f>
        <v/>
      </c>
      <c r="G1447" s="15">
        <f>IF(E1447="","",IF(G1446="",1,G1446*(1+C1447)))</f>
        <v/>
      </c>
      <c r="H1447" s="15">
        <f>IF(F1447="","",IF(H1446="",F1447,MAX(H1446,F1447)))</f>
        <v/>
      </c>
      <c r="I1447">
        <f>IF(OR(F1447="",H1447=""),"",F1447/H1447-1)</f>
        <v/>
      </c>
      <c r="J1447">
        <f>IF(G1447="","",IF(J1446="",G1447,MAX(J1446,G1447)))</f>
        <v/>
      </c>
      <c r="K1447">
        <f>IF(OR(G1447="",J1447=""),"",G1447/J1447-1)</f>
        <v/>
      </c>
    </row>
    <row r="1448">
      <c r="A1448" s="14">
        <f>原始数据_周度!A1448</f>
        <v/>
      </c>
      <c r="B1448" s="15">
        <f>原始数据_周度!B1448</f>
        <v/>
      </c>
      <c r="C1448" s="15">
        <f>IFERROR(B1448/B1447-1,"")</f>
        <v/>
      </c>
      <c r="D1448" s="15">
        <f>IFERROR(评分与状态_周度!F1464,"")</f>
        <v/>
      </c>
      <c r="E1448" s="15">
        <f>IF(OR(D1448="",C1448=""),"",D1448*C1448)</f>
        <v/>
      </c>
      <c r="F1448" s="15">
        <f>IF(E1448="","",IF(F1447="",1,F1447*(1+E1448)))</f>
        <v/>
      </c>
      <c r="G1448" s="15">
        <f>IF(E1448="","",IF(G1447="",1,G1447*(1+C1448)))</f>
        <v/>
      </c>
      <c r="H1448" s="15">
        <f>IF(F1448="","",IF(H1447="",F1448,MAX(H1447,F1448)))</f>
        <v/>
      </c>
      <c r="I1448">
        <f>IF(OR(F1448="",H1448=""),"",F1448/H1448-1)</f>
        <v/>
      </c>
      <c r="J1448">
        <f>IF(G1448="","",IF(J1447="",G1448,MAX(J1447,G1448)))</f>
        <v/>
      </c>
      <c r="K1448">
        <f>IF(OR(G1448="",J1448=""),"",G1448/J1448-1)</f>
        <v/>
      </c>
    </row>
    <row r="1449">
      <c r="A1449" s="14">
        <f>原始数据_周度!A1449</f>
        <v/>
      </c>
      <c r="B1449" s="15">
        <f>原始数据_周度!B1449</f>
        <v/>
      </c>
      <c r="C1449" s="15">
        <f>IFERROR(B1449/B1448-1,"")</f>
        <v/>
      </c>
      <c r="D1449" s="15">
        <f>IFERROR(评分与状态_周度!F1465,"")</f>
        <v/>
      </c>
      <c r="E1449" s="15">
        <f>IF(OR(D1449="",C1449=""),"",D1449*C1449)</f>
        <v/>
      </c>
      <c r="F1449" s="15">
        <f>IF(E1449="","",IF(F1448="",1,F1448*(1+E1449)))</f>
        <v/>
      </c>
      <c r="G1449" s="15">
        <f>IF(E1449="","",IF(G1448="",1,G1448*(1+C1449)))</f>
        <v/>
      </c>
      <c r="H1449" s="15">
        <f>IF(F1449="","",IF(H1448="",F1449,MAX(H1448,F1449)))</f>
        <v/>
      </c>
      <c r="I1449">
        <f>IF(OR(F1449="",H1449=""),"",F1449/H1449-1)</f>
        <v/>
      </c>
      <c r="J1449">
        <f>IF(G1449="","",IF(J1448="",G1449,MAX(J1448,G1449)))</f>
        <v/>
      </c>
      <c r="K1449">
        <f>IF(OR(G1449="",J1449=""),"",G1449/J1449-1)</f>
        <v/>
      </c>
    </row>
    <row r="1450">
      <c r="A1450" s="14">
        <f>原始数据_周度!A1450</f>
        <v/>
      </c>
      <c r="B1450" s="15">
        <f>原始数据_周度!B1450</f>
        <v/>
      </c>
      <c r="C1450" s="15">
        <f>IFERROR(B1450/B1449-1,"")</f>
        <v/>
      </c>
      <c r="D1450" s="15">
        <f>IFERROR(评分与状态_周度!F1466,"")</f>
        <v/>
      </c>
      <c r="E1450" s="15">
        <f>IF(OR(D1450="",C1450=""),"",D1450*C1450)</f>
        <v/>
      </c>
      <c r="F1450" s="15">
        <f>IF(E1450="","",IF(F1449="",1,F1449*(1+E1450)))</f>
        <v/>
      </c>
      <c r="G1450" s="15">
        <f>IF(E1450="","",IF(G1449="",1,G1449*(1+C1450)))</f>
        <v/>
      </c>
      <c r="H1450" s="15">
        <f>IF(F1450="","",IF(H1449="",F1450,MAX(H1449,F1450)))</f>
        <v/>
      </c>
      <c r="I1450">
        <f>IF(OR(F1450="",H1450=""),"",F1450/H1450-1)</f>
        <v/>
      </c>
      <c r="J1450">
        <f>IF(G1450="","",IF(J1449="",G1450,MAX(J1449,G1450)))</f>
        <v/>
      </c>
      <c r="K1450">
        <f>IF(OR(G1450="",J1450=""),"",G1450/J1450-1)</f>
        <v/>
      </c>
    </row>
    <row r="1451">
      <c r="A1451" s="14">
        <f>原始数据_周度!A1451</f>
        <v/>
      </c>
      <c r="B1451" s="15">
        <f>原始数据_周度!B1451</f>
        <v/>
      </c>
      <c r="C1451" s="15">
        <f>IFERROR(B1451/B1450-1,"")</f>
        <v/>
      </c>
      <c r="D1451" s="15">
        <f>IFERROR(评分与状态_周度!F1467,"")</f>
        <v/>
      </c>
      <c r="E1451" s="15">
        <f>IF(OR(D1451="",C1451=""),"",D1451*C1451)</f>
        <v/>
      </c>
      <c r="F1451" s="15">
        <f>IF(E1451="","",IF(F1450="",1,F1450*(1+E1451)))</f>
        <v/>
      </c>
      <c r="G1451" s="15">
        <f>IF(E1451="","",IF(G1450="",1,G1450*(1+C1451)))</f>
        <v/>
      </c>
      <c r="H1451" s="15">
        <f>IF(F1451="","",IF(H1450="",F1451,MAX(H1450,F1451)))</f>
        <v/>
      </c>
      <c r="I1451">
        <f>IF(OR(F1451="",H1451=""),"",F1451/H1451-1)</f>
        <v/>
      </c>
      <c r="J1451">
        <f>IF(G1451="","",IF(J1450="",G1451,MAX(J1450,G1451)))</f>
        <v/>
      </c>
      <c r="K1451">
        <f>IF(OR(G1451="",J1451=""),"",G1451/J1451-1)</f>
        <v/>
      </c>
    </row>
    <row r="1452">
      <c r="A1452" s="14">
        <f>原始数据_周度!A1452</f>
        <v/>
      </c>
      <c r="B1452" s="15">
        <f>原始数据_周度!B1452</f>
        <v/>
      </c>
      <c r="C1452" s="15">
        <f>IFERROR(B1452/B1451-1,"")</f>
        <v/>
      </c>
      <c r="D1452" s="15">
        <f>IFERROR(评分与状态_周度!F1468,"")</f>
        <v/>
      </c>
      <c r="E1452" s="15">
        <f>IF(OR(D1452="",C1452=""),"",D1452*C1452)</f>
        <v/>
      </c>
      <c r="F1452" s="15">
        <f>IF(E1452="","",IF(F1451="",1,F1451*(1+E1452)))</f>
        <v/>
      </c>
      <c r="G1452" s="15">
        <f>IF(E1452="","",IF(G1451="",1,G1451*(1+C1452)))</f>
        <v/>
      </c>
      <c r="H1452" s="15">
        <f>IF(F1452="","",IF(H1451="",F1452,MAX(H1451,F1452)))</f>
        <v/>
      </c>
      <c r="I1452">
        <f>IF(OR(F1452="",H1452=""),"",F1452/H1452-1)</f>
        <v/>
      </c>
      <c r="J1452">
        <f>IF(G1452="","",IF(J1451="",G1452,MAX(J1451,G1452)))</f>
        <v/>
      </c>
      <c r="K1452">
        <f>IF(OR(G1452="",J1452=""),"",G1452/J1452-1)</f>
        <v/>
      </c>
    </row>
    <row r="1453">
      <c r="A1453" s="14">
        <f>原始数据_周度!A1453</f>
        <v/>
      </c>
      <c r="B1453" s="15">
        <f>原始数据_周度!B1453</f>
        <v/>
      </c>
      <c r="C1453" s="15">
        <f>IFERROR(B1453/B1452-1,"")</f>
        <v/>
      </c>
      <c r="D1453" s="15">
        <f>IFERROR(评分与状态_周度!F1469,"")</f>
        <v/>
      </c>
      <c r="E1453" s="15">
        <f>IF(OR(D1453="",C1453=""),"",D1453*C1453)</f>
        <v/>
      </c>
      <c r="F1453" s="15">
        <f>IF(E1453="","",IF(F1452="",1,F1452*(1+E1453)))</f>
        <v/>
      </c>
      <c r="G1453" s="15">
        <f>IF(E1453="","",IF(G1452="",1,G1452*(1+C1453)))</f>
        <v/>
      </c>
      <c r="H1453" s="15">
        <f>IF(F1453="","",IF(H1452="",F1453,MAX(H1452,F1453)))</f>
        <v/>
      </c>
      <c r="I1453">
        <f>IF(OR(F1453="",H1453=""),"",F1453/H1453-1)</f>
        <v/>
      </c>
      <c r="J1453">
        <f>IF(G1453="","",IF(J1452="",G1453,MAX(J1452,G1453)))</f>
        <v/>
      </c>
      <c r="K1453">
        <f>IF(OR(G1453="",J1453=""),"",G1453/J1453-1)</f>
        <v/>
      </c>
    </row>
    <row r="1454">
      <c r="A1454" s="14">
        <f>原始数据_周度!A1454</f>
        <v/>
      </c>
      <c r="B1454" s="15">
        <f>原始数据_周度!B1454</f>
        <v/>
      </c>
      <c r="C1454" s="15">
        <f>IFERROR(B1454/B1453-1,"")</f>
        <v/>
      </c>
      <c r="D1454" s="15">
        <f>IFERROR(评分与状态_周度!F1470,"")</f>
        <v/>
      </c>
      <c r="E1454" s="15">
        <f>IF(OR(D1454="",C1454=""),"",D1454*C1454)</f>
        <v/>
      </c>
      <c r="F1454" s="15">
        <f>IF(E1454="","",IF(F1453="",1,F1453*(1+E1454)))</f>
        <v/>
      </c>
      <c r="G1454" s="15">
        <f>IF(E1454="","",IF(G1453="",1,G1453*(1+C1454)))</f>
        <v/>
      </c>
      <c r="H1454" s="15">
        <f>IF(F1454="","",IF(H1453="",F1454,MAX(H1453,F1454)))</f>
        <v/>
      </c>
      <c r="I1454">
        <f>IF(OR(F1454="",H1454=""),"",F1454/H1454-1)</f>
        <v/>
      </c>
      <c r="J1454">
        <f>IF(G1454="","",IF(J1453="",G1454,MAX(J1453,G1454)))</f>
        <v/>
      </c>
      <c r="K1454">
        <f>IF(OR(G1454="",J1454=""),"",G1454/J1454-1)</f>
        <v/>
      </c>
    </row>
    <row r="1455">
      <c r="A1455" s="14">
        <f>原始数据_周度!A1455</f>
        <v/>
      </c>
      <c r="B1455" s="15">
        <f>原始数据_周度!B1455</f>
        <v/>
      </c>
      <c r="C1455" s="15">
        <f>IFERROR(B1455/B1454-1,"")</f>
        <v/>
      </c>
      <c r="D1455" s="15">
        <f>IFERROR(评分与状态_周度!F1471,"")</f>
        <v/>
      </c>
      <c r="E1455" s="15">
        <f>IF(OR(D1455="",C1455=""),"",D1455*C1455)</f>
        <v/>
      </c>
      <c r="F1455" s="15">
        <f>IF(E1455="","",IF(F1454="",1,F1454*(1+E1455)))</f>
        <v/>
      </c>
      <c r="G1455" s="15">
        <f>IF(E1455="","",IF(G1454="",1,G1454*(1+C1455)))</f>
        <v/>
      </c>
      <c r="H1455" s="15">
        <f>IF(F1455="","",IF(H1454="",F1455,MAX(H1454,F1455)))</f>
        <v/>
      </c>
      <c r="I1455">
        <f>IF(OR(F1455="",H1455=""),"",F1455/H1455-1)</f>
        <v/>
      </c>
      <c r="J1455">
        <f>IF(G1455="","",IF(J1454="",G1455,MAX(J1454,G1455)))</f>
        <v/>
      </c>
      <c r="K1455">
        <f>IF(OR(G1455="",J1455=""),"",G1455/J1455-1)</f>
        <v/>
      </c>
    </row>
    <row r="1456">
      <c r="A1456" s="14">
        <f>原始数据_周度!A1456</f>
        <v/>
      </c>
      <c r="B1456" s="15">
        <f>原始数据_周度!B1456</f>
        <v/>
      </c>
      <c r="C1456" s="15">
        <f>IFERROR(B1456/B1455-1,"")</f>
        <v/>
      </c>
      <c r="D1456" s="15">
        <f>IFERROR(评分与状态_周度!F1472,"")</f>
        <v/>
      </c>
      <c r="E1456" s="15">
        <f>IF(OR(D1456="",C1456=""),"",D1456*C1456)</f>
        <v/>
      </c>
      <c r="F1456" s="15">
        <f>IF(E1456="","",IF(F1455="",1,F1455*(1+E1456)))</f>
        <v/>
      </c>
      <c r="G1456" s="15">
        <f>IF(E1456="","",IF(G1455="",1,G1455*(1+C1456)))</f>
        <v/>
      </c>
      <c r="H1456" s="15">
        <f>IF(F1456="","",IF(H1455="",F1456,MAX(H1455,F1456)))</f>
        <v/>
      </c>
      <c r="I1456">
        <f>IF(OR(F1456="",H1456=""),"",F1456/H1456-1)</f>
        <v/>
      </c>
      <c r="J1456">
        <f>IF(G1456="","",IF(J1455="",G1456,MAX(J1455,G1456)))</f>
        <v/>
      </c>
      <c r="K1456">
        <f>IF(OR(G1456="",J1456=""),"",G1456/J1456-1)</f>
        <v/>
      </c>
    </row>
    <row r="1457">
      <c r="A1457" s="14">
        <f>原始数据_周度!A1457</f>
        <v/>
      </c>
      <c r="B1457" s="15">
        <f>原始数据_周度!B1457</f>
        <v/>
      </c>
      <c r="C1457" s="15">
        <f>IFERROR(B1457/B1456-1,"")</f>
        <v/>
      </c>
      <c r="D1457" s="15">
        <f>IFERROR(评分与状态_周度!F1473,"")</f>
        <v/>
      </c>
      <c r="E1457" s="15">
        <f>IF(OR(D1457="",C1457=""),"",D1457*C1457)</f>
        <v/>
      </c>
      <c r="F1457" s="15">
        <f>IF(E1457="","",IF(F1456="",1,F1456*(1+E1457)))</f>
        <v/>
      </c>
      <c r="G1457" s="15">
        <f>IF(E1457="","",IF(G1456="",1,G1456*(1+C1457)))</f>
        <v/>
      </c>
      <c r="H1457" s="15">
        <f>IF(F1457="","",IF(H1456="",F1457,MAX(H1456,F1457)))</f>
        <v/>
      </c>
      <c r="I1457">
        <f>IF(OR(F1457="",H1457=""),"",F1457/H1457-1)</f>
        <v/>
      </c>
      <c r="J1457">
        <f>IF(G1457="","",IF(J1456="",G1457,MAX(J1456,G1457)))</f>
        <v/>
      </c>
      <c r="K1457">
        <f>IF(OR(G1457="",J1457=""),"",G1457/J1457-1)</f>
        <v/>
      </c>
    </row>
    <row r="1458">
      <c r="A1458" s="14">
        <f>原始数据_周度!A1458</f>
        <v/>
      </c>
      <c r="B1458" s="15">
        <f>原始数据_周度!B1458</f>
        <v/>
      </c>
      <c r="C1458" s="15">
        <f>IFERROR(B1458/B1457-1,"")</f>
        <v/>
      </c>
      <c r="D1458" s="15">
        <f>IFERROR(评分与状态_周度!F1474,"")</f>
        <v/>
      </c>
      <c r="E1458" s="15">
        <f>IF(OR(D1458="",C1458=""),"",D1458*C1458)</f>
        <v/>
      </c>
      <c r="F1458" s="15">
        <f>IF(E1458="","",IF(F1457="",1,F1457*(1+E1458)))</f>
        <v/>
      </c>
      <c r="G1458" s="15">
        <f>IF(E1458="","",IF(G1457="",1,G1457*(1+C1458)))</f>
        <v/>
      </c>
      <c r="H1458" s="15">
        <f>IF(F1458="","",IF(H1457="",F1458,MAX(H1457,F1458)))</f>
        <v/>
      </c>
      <c r="I1458">
        <f>IF(OR(F1458="",H1458=""),"",F1458/H1458-1)</f>
        <v/>
      </c>
      <c r="J1458">
        <f>IF(G1458="","",IF(J1457="",G1458,MAX(J1457,G1458)))</f>
        <v/>
      </c>
      <c r="K1458">
        <f>IF(OR(G1458="",J1458=""),"",G1458/J1458-1)</f>
        <v/>
      </c>
    </row>
    <row r="1459">
      <c r="A1459" s="14">
        <f>原始数据_周度!A1459</f>
        <v/>
      </c>
      <c r="B1459" s="15">
        <f>原始数据_周度!B1459</f>
        <v/>
      </c>
      <c r="C1459" s="15">
        <f>IFERROR(B1459/B1458-1,"")</f>
        <v/>
      </c>
      <c r="D1459" s="15">
        <f>IFERROR(评分与状态_周度!F1475,"")</f>
        <v/>
      </c>
      <c r="E1459" s="15">
        <f>IF(OR(D1459="",C1459=""),"",D1459*C1459)</f>
        <v/>
      </c>
      <c r="F1459" s="15">
        <f>IF(E1459="","",IF(F1458="",1,F1458*(1+E1459)))</f>
        <v/>
      </c>
      <c r="G1459" s="15">
        <f>IF(E1459="","",IF(G1458="",1,G1458*(1+C1459)))</f>
        <v/>
      </c>
      <c r="H1459" s="15">
        <f>IF(F1459="","",IF(H1458="",F1459,MAX(H1458,F1459)))</f>
        <v/>
      </c>
      <c r="I1459">
        <f>IF(OR(F1459="",H1459=""),"",F1459/H1459-1)</f>
        <v/>
      </c>
      <c r="J1459">
        <f>IF(G1459="","",IF(J1458="",G1459,MAX(J1458,G1459)))</f>
        <v/>
      </c>
      <c r="K1459">
        <f>IF(OR(G1459="",J1459=""),"",G1459/J1459-1)</f>
        <v/>
      </c>
    </row>
    <row r="1460">
      <c r="A1460" s="14">
        <f>原始数据_周度!A1460</f>
        <v/>
      </c>
      <c r="B1460" s="15">
        <f>原始数据_周度!B1460</f>
        <v/>
      </c>
      <c r="C1460" s="15">
        <f>IFERROR(B1460/B1459-1,"")</f>
        <v/>
      </c>
      <c r="D1460" s="15">
        <f>IFERROR(评分与状态_周度!F1476,"")</f>
        <v/>
      </c>
      <c r="E1460" s="15">
        <f>IF(OR(D1460="",C1460=""),"",D1460*C1460)</f>
        <v/>
      </c>
      <c r="F1460" s="15">
        <f>IF(E1460="","",IF(F1459="",1,F1459*(1+E1460)))</f>
        <v/>
      </c>
      <c r="G1460" s="15">
        <f>IF(E1460="","",IF(G1459="",1,G1459*(1+C1460)))</f>
        <v/>
      </c>
      <c r="H1460" s="15">
        <f>IF(F1460="","",IF(H1459="",F1460,MAX(H1459,F1460)))</f>
        <v/>
      </c>
      <c r="I1460">
        <f>IF(OR(F1460="",H1460=""),"",F1460/H1460-1)</f>
        <v/>
      </c>
      <c r="J1460">
        <f>IF(G1460="","",IF(J1459="",G1460,MAX(J1459,G1460)))</f>
        <v/>
      </c>
      <c r="K1460">
        <f>IF(OR(G1460="",J1460=""),"",G1460/J1460-1)</f>
        <v/>
      </c>
    </row>
    <row r="1461">
      <c r="A1461" s="14">
        <f>原始数据_周度!A1461</f>
        <v/>
      </c>
      <c r="B1461" s="15">
        <f>原始数据_周度!B1461</f>
        <v/>
      </c>
      <c r="C1461" s="15">
        <f>IFERROR(B1461/B1460-1,"")</f>
        <v/>
      </c>
      <c r="D1461" s="15">
        <f>IFERROR(评分与状态_周度!F1477,"")</f>
        <v/>
      </c>
      <c r="E1461" s="15">
        <f>IF(OR(D1461="",C1461=""),"",D1461*C1461)</f>
        <v/>
      </c>
      <c r="F1461" s="15">
        <f>IF(E1461="","",IF(F1460="",1,F1460*(1+E1461)))</f>
        <v/>
      </c>
      <c r="G1461" s="15">
        <f>IF(E1461="","",IF(G1460="",1,G1460*(1+C1461)))</f>
        <v/>
      </c>
      <c r="H1461" s="15">
        <f>IF(F1461="","",IF(H1460="",F1461,MAX(H1460,F1461)))</f>
        <v/>
      </c>
      <c r="I1461">
        <f>IF(OR(F1461="",H1461=""),"",F1461/H1461-1)</f>
        <v/>
      </c>
      <c r="J1461">
        <f>IF(G1461="","",IF(J1460="",G1461,MAX(J1460,G1461)))</f>
        <v/>
      </c>
      <c r="K1461">
        <f>IF(OR(G1461="",J1461=""),"",G1461/J1461-1)</f>
        <v/>
      </c>
    </row>
    <row r="1462">
      <c r="A1462" s="14">
        <f>原始数据_周度!A1462</f>
        <v/>
      </c>
      <c r="B1462" s="15">
        <f>原始数据_周度!B1462</f>
        <v/>
      </c>
      <c r="C1462" s="15">
        <f>IFERROR(B1462/B1461-1,"")</f>
        <v/>
      </c>
      <c r="D1462" s="15">
        <f>IFERROR(评分与状态_周度!F1478,"")</f>
        <v/>
      </c>
      <c r="E1462" s="15">
        <f>IF(OR(D1462="",C1462=""),"",D1462*C1462)</f>
        <v/>
      </c>
      <c r="F1462" s="15">
        <f>IF(E1462="","",IF(F1461="",1,F1461*(1+E1462)))</f>
        <v/>
      </c>
      <c r="G1462" s="15">
        <f>IF(E1462="","",IF(G1461="",1,G1461*(1+C1462)))</f>
        <v/>
      </c>
      <c r="H1462" s="15">
        <f>IF(F1462="","",IF(H1461="",F1462,MAX(H1461,F1462)))</f>
        <v/>
      </c>
      <c r="I1462">
        <f>IF(OR(F1462="",H1462=""),"",F1462/H1462-1)</f>
        <v/>
      </c>
      <c r="J1462">
        <f>IF(G1462="","",IF(J1461="",G1462,MAX(J1461,G1462)))</f>
        <v/>
      </c>
      <c r="K1462">
        <f>IF(OR(G1462="",J1462=""),"",G1462/J1462-1)</f>
        <v/>
      </c>
    </row>
    <row r="1463">
      <c r="A1463" s="14">
        <f>原始数据_周度!A1463</f>
        <v/>
      </c>
      <c r="B1463" s="15">
        <f>原始数据_周度!B1463</f>
        <v/>
      </c>
      <c r="C1463" s="15">
        <f>IFERROR(B1463/B1462-1,"")</f>
        <v/>
      </c>
      <c r="D1463" s="15">
        <f>IFERROR(评分与状态_周度!F1479,"")</f>
        <v/>
      </c>
      <c r="E1463" s="15">
        <f>IF(OR(D1463="",C1463=""),"",D1463*C1463)</f>
        <v/>
      </c>
      <c r="F1463" s="15">
        <f>IF(E1463="","",IF(F1462="",1,F1462*(1+E1463)))</f>
        <v/>
      </c>
      <c r="G1463" s="15">
        <f>IF(E1463="","",IF(G1462="",1,G1462*(1+C1463)))</f>
        <v/>
      </c>
      <c r="H1463" s="15">
        <f>IF(F1463="","",IF(H1462="",F1463,MAX(H1462,F1463)))</f>
        <v/>
      </c>
      <c r="I1463">
        <f>IF(OR(F1463="",H1463=""),"",F1463/H1463-1)</f>
        <v/>
      </c>
      <c r="J1463">
        <f>IF(G1463="","",IF(J1462="",G1463,MAX(J1462,G1463)))</f>
        <v/>
      </c>
      <c r="K1463">
        <f>IF(OR(G1463="",J1463=""),"",G1463/J1463-1)</f>
        <v/>
      </c>
    </row>
    <row r="1464">
      <c r="A1464" s="14">
        <f>原始数据_周度!A1464</f>
        <v/>
      </c>
      <c r="B1464" s="15">
        <f>原始数据_周度!B1464</f>
        <v/>
      </c>
      <c r="C1464" s="15">
        <f>IFERROR(B1464/B1463-1,"")</f>
        <v/>
      </c>
      <c r="D1464" s="15">
        <f>IFERROR(评分与状态_周度!F1480,"")</f>
        <v/>
      </c>
      <c r="E1464" s="15">
        <f>IF(OR(D1464="",C1464=""),"",D1464*C1464)</f>
        <v/>
      </c>
      <c r="F1464" s="15">
        <f>IF(E1464="","",IF(F1463="",1,F1463*(1+E1464)))</f>
        <v/>
      </c>
      <c r="G1464" s="15">
        <f>IF(E1464="","",IF(G1463="",1,G1463*(1+C1464)))</f>
        <v/>
      </c>
      <c r="H1464" s="15">
        <f>IF(F1464="","",IF(H1463="",F1464,MAX(H1463,F1464)))</f>
        <v/>
      </c>
      <c r="I1464">
        <f>IF(OR(F1464="",H1464=""),"",F1464/H1464-1)</f>
        <v/>
      </c>
      <c r="J1464">
        <f>IF(G1464="","",IF(J1463="",G1464,MAX(J1463,G1464)))</f>
        <v/>
      </c>
      <c r="K1464">
        <f>IF(OR(G1464="",J1464=""),"",G1464/J1464-1)</f>
        <v/>
      </c>
    </row>
    <row r="1465">
      <c r="A1465" s="14">
        <f>原始数据_周度!A1465</f>
        <v/>
      </c>
      <c r="B1465" s="15">
        <f>原始数据_周度!B1465</f>
        <v/>
      </c>
      <c r="C1465" s="15">
        <f>IFERROR(B1465/B1464-1,"")</f>
        <v/>
      </c>
      <c r="D1465" s="15">
        <f>IFERROR(评分与状态_周度!F1481,"")</f>
        <v/>
      </c>
      <c r="E1465" s="15">
        <f>IF(OR(D1465="",C1465=""),"",D1465*C1465)</f>
        <v/>
      </c>
      <c r="F1465" s="15">
        <f>IF(E1465="","",IF(F1464="",1,F1464*(1+E1465)))</f>
        <v/>
      </c>
      <c r="G1465" s="15">
        <f>IF(E1465="","",IF(G1464="",1,G1464*(1+C1465)))</f>
        <v/>
      </c>
      <c r="H1465" s="15">
        <f>IF(F1465="","",IF(H1464="",F1465,MAX(H1464,F1465)))</f>
        <v/>
      </c>
      <c r="I1465">
        <f>IF(OR(F1465="",H1465=""),"",F1465/H1465-1)</f>
        <v/>
      </c>
      <c r="J1465">
        <f>IF(G1465="","",IF(J1464="",G1465,MAX(J1464,G1465)))</f>
        <v/>
      </c>
      <c r="K1465">
        <f>IF(OR(G1465="",J1465=""),"",G1465/J1465-1)</f>
        <v/>
      </c>
    </row>
    <row r="1466">
      <c r="A1466" s="14">
        <f>原始数据_周度!A1466</f>
        <v/>
      </c>
      <c r="B1466" s="15">
        <f>原始数据_周度!B1466</f>
        <v/>
      </c>
      <c r="C1466" s="15">
        <f>IFERROR(B1466/B1465-1,"")</f>
        <v/>
      </c>
      <c r="D1466" s="15">
        <f>IFERROR(评分与状态_周度!F1482,"")</f>
        <v/>
      </c>
      <c r="E1466" s="15">
        <f>IF(OR(D1466="",C1466=""),"",D1466*C1466)</f>
        <v/>
      </c>
      <c r="F1466" s="15">
        <f>IF(E1466="","",IF(F1465="",1,F1465*(1+E1466)))</f>
        <v/>
      </c>
      <c r="G1466" s="15">
        <f>IF(E1466="","",IF(G1465="",1,G1465*(1+C1466)))</f>
        <v/>
      </c>
      <c r="H1466" s="15">
        <f>IF(F1466="","",IF(H1465="",F1466,MAX(H1465,F1466)))</f>
        <v/>
      </c>
      <c r="I1466">
        <f>IF(OR(F1466="",H1466=""),"",F1466/H1466-1)</f>
        <v/>
      </c>
      <c r="J1466">
        <f>IF(G1466="","",IF(J1465="",G1466,MAX(J1465,G1466)))</f>
        <v/>
      </c>
      <c r="K1466">
        <f>IF(OR(G1466="",J1466=""),"",G1466/J1466-1)</f>
        <v/>
      </c>
    </row>
    <row r="1467">
      <c r="A1467" s="14">
        <f>原始数据_周度!A1467</f>
        <v/>
      </c>
      <c r="B1467" s="15">
        <f>原始数据_周度!B1467</f>
        <v/>
      </c>
      <c r="C1467" s="15">
        <f>IFERROR(B1467/B1466-1,"")</f>
        <v/>
      </c>
      <c r="D1467" s="15">
        <f>IFERROR(评分与状态_周度!F1483,"")</f>
        <v/>
      </c>
      <c r="E1467" s="15">
        <f>IF(OR(D1467="",C1467=""),"",D1467*C1467)</f>
        <v/>
      </c>
      <c r="F1467" s="15">
        <f>IF(E1467="","",IF(F1466="",1,F1466*(1+E1467)))</f>
        <v/>
      </c>
      <c r="G1467" s="15">
        <f>IF(E1467="","",IF(G1466="",1,G1466*(1+C1467)))</f>
        <v/>
      </c>
      <c r="H1467" s="15">
        <f>IF(F1467="","",IF(H1466="",F1467,MAX(H1466,F1467)))</f>
        <v/>
      </c>
      <c r="I1467">
        <f>IF(OR(F1467="",H1467=""),"",F1467/H1467-1)</f>
        <v/>
      </c>
      <c r="J1467">
        <f>IF(G1467="","",IF(J1466="",G1467,MAX(J1466,G1467)))</f>
        <v/>
      </c>
      <c r="K1467">
        <f>IF(OR(G1467="",J1467=""),"",G1467/J1467-1)</f>
        <v/>
      </c>
    </row>
    <row r="1468">
      <c r="A1468" s="14">
        <f>原始数据_周度!A1468</f>
        <v/>
      </c>
      <c r="B1468" s="15">
        <f>原始数据_周度!B1468</f>
        <v/>
      </c>
      <c r="C1468" s="15">
        <f>IFERROR(B1468/B1467-1,"")</f>
        <v/>
      </c>
      <c r="D1468" s="15">
        <f>IFERROR(评分与状态_周度!F1484,"")</f>
        <v/>
      </c>
      <c r="E1468" s="15">
        <f>IF(OR(D1468="",C1468=""),"",D1468*C1468)</f>
        <v/>
      </c>
      <c r="F1468" s="15">
        <f>IF(E1468="","",IF(F1467="",1,F1467*(1+E1468)))</f>
        <v/>
      </c>
      <c r="G1468" s="15">
        <f>IF(E1468="","",IF(G1467="",1,G1467*(1+C1468)))</f>
        <v/>
      </c>
      <c r="H1468" s="15">
        <f>IF(F1468="","",IF(H1467="",F1468,MAX(H1467,F1468)))</f>
        <v/>
      </c>
      <c r="I1468">
        <f>IF(OR(F1468="",H1468=""),"",F1468/H1468-1)</f>
        <v/>
      </c>
      <c r="J1468">
        <f>IF(G1468="","",IF(J1467="",G1468,MAX(J1467,G1468)))</f>
        <v/>
      </c>
      <c r="K1468">
        <f>IF(OR(G1468="",J1468=""),"",G1468/J1468-1)</f>
        <v/>
      </c>
    </row>
    <row r="1469">
      <c r="A1469" s="14">
        <f>原始数据_周度!A1469</f>
        <v/>
      </c>
      <c r="B1469" s="15">
        <f>原始数据_周度!B1469</f>
        <v/>
      </c>
      <c r="C1469" s="15">
        <f>IFERROR(B1469/B1468-1,"")</f>
        <v/>
      </c>
      <c r="D1469" s="15">
        <f>IFERROR(评分与状态_周度!F1485,"")</f>
        <v/>
      </c>
      <c r="E1469" s="15">
        <f>IF(OR(D1469="",C1469=""),"",D1469*C1469)</f>
        <v/>
      </c>
      <c r="F1469" s="15">
        <f>IF(E1469="","",IF(F1468="",1,F1468*(1+E1469)))</f>
        <v/>
      </c>
      <c r="G1469" s="15">
        <f>IF(E1469="","",IF(G1468="",1,G1468*(1+C1469)))</f>
        <v/>
      </c>
      <c r="H1469" s="15">
        <f>IF(F1469="","",IF(H1468="",F1469,MAX(H1468,F1469)))</f>
        <v/>
      </c>
      <c r="I1469">
        <f>IF(OR(F1469="",H1469=""),"",F1469/H1469-1)</f>
        <v/>
      </c>
      <c r="J1469">
        <f>IF(G1469="","",IF(J1468="",G1469,MAX(J1468,G1469)))</f>
        <v/>
      </c>
      <c r="K1469">
        <f>IF(OR(G1469="",J1469=""),"",G1469/J1469-1)</f>
        <v/>
      </c>
    </row>
    <row r="1470">
      <c r="A1470" s="14">
        <f>原始数据_周度!A1470</f>
        <v/>
      </c>
      <c r="B1470" s="15">
        <f>原始数据_周度!B1470</f>
        <v/>
      </c>
      <c r="C1470" s="15">
        <f>IFERROR(B1470/B1469-1,"")</f>
        <v/>
      </c>
      <c r="D1470" s="15">
        <f>IFERROR(评分与状态_周度!F1486,"")</f>
        <v/>
      </c>
      <c r="E1470" s="15">
        <f>IF(OR(D1470="",C1470=""),"",D1470*C1470)</f>
        <v/>
      </c>
      <c r="F1470" s="15">
        <f>IF(E1470="","",IF(F1469="",1,F1469*(1+E1470)))</f>
        <v/>
      </c>
      <c r="G1470" s="15">
        <f>IF(E1470="","",IF(G1469="",1,G1469*(1+C1470)))</f>
        <v/>
      </c>
      <c r="H1470" s="15">
        <f>IF(F1470="","",IF(H1469="",F1470,MAX(H1469,F1470)))</f>
        <v/>
      </c>
      <c r="I1470">
        <f>IF(OR(F1470="",H1470=""),"",F1470/H1470-1)</f>
        <v/>
      </c>
      <c r="J1470">
        <f>IF(G1470="","",IF(J1469="",G1470,MAX(J1469,G1470)))</f>
        <v/>
      </c>
      <c r="K1470">
        <f>IF(OR(G1470="",J1470=""),"",G1470/J1470-1)</f>
        <v/>
      </c>
    </row>
    <row r="1471">
      <c r="A1471" s="14">
        <f>原始数据_周度!A1471</f>
        <v/>
      </c>
      <c r="B1471" s="15">
        <f>原始数据_周度!B1471</f>
        <v/>
      </c>
      <c r="C1471" s="15">
        <f>IFERROR(B1471/B1470-1,"")</f>
        <v/>
      </c>
      <c r="D1471" s="15">
        <f>IFERROR(评分与状态_周度!F1487,"")</f>
        <v/>
      </c>
      <c r="E1471" s="15">
        <f>IF(OR(D1471="",C1471=""),"",D1471*C1471)</f>
        <v/>
      </c>
      <c r="F1471" s="15">
        <f>IF(E1471="","",IF(F1470="",1,F1470*(1+E1471)))</f>
        <v/>
      </c>
      <c r="G1471" s="15">
        <f>IF(E1471="","",IF(G1470="",1,G1470*(1+C1471)))</f>
        <v/>
      </c>
      <c r="H1471" s="15">
        <f>IF(F1471="","",IF(H1470="",F1471,MAX(H1470,F1471)))</f>
        <v/>
      </c>
      <c r="I1471">
        <f>IF(OR(F1471="",H1471=""),"",F1471/H1471-1)</f>
        <v/>
      </c>
      <c r="J1471">
        <f>IF(G1471="","",IF(J1470="",G1471,MAX(J1470,G1471)))</f>
        <v/>
      </c>
      <c r="K1471">
        <f>IF(OR(G1471="",J1471=""),"",G1471/J1471-1)</f>
        <v/>
      </c>
    </row>
    <row r="1472">
      <c r="A1472" s="14">
        <f>原始数据_周度!A1472</f>
        <v/>
      </c>
      <c r="B1472" s="15">
        <f>原始数据_周度!B1472</f>
        <v/>
      </c>
      <c r="C1472" s="15">
        <f>IFERROR(B1472/B1471-1,"")</f>
        <v/>
      </c>
      <c r="D1472" s="15">
        <f>IFERROR(评分与状态_周度!F1488,"")</f>
        <v/>
      </c>
      <c r="E1472" s="15">
        <f>IF(OR(D1472="",C1472=""),"",D1472*C1472)</f>
        <v/>
      </c>
      <c r="F1472" s="15">
        <f>IF(E1472="","",IF(F1471="",1,F1471*(1+E1472)))</f>
        <v/>
      </c>
      <c r="G1472" s="15">
        <f>IF(E1472="","",IF(G1471="",1,G1471*(1+C1472)))</f>
        <v/>
      </c>
      <c r="H1472" s="15">
        <f>IF(F1472="","",IF(H1471="",F1472,MAX(H1471,F1472)))</f>
        <v/>
      </c>
      <c r="I1472">
        <f>IF(OR(F1472="",H1472=""),"",F1472/H1472-1)</f>
        <v/>
      </c>
      <c r="J1472">
        <f>IF(G1472="","",IF(J1471="",G1472,MAX(J1471,G1472)))</f>
        <v/>
      </c>
      <c r="K1472">
        <f>IF(OR(G1472="",J1472=""),"",G1472/J1472-1)</f>
        <v/>
      </c>
    </row>
    <row r="1473">
      <c r="A1473" s="14">
        <f>原始数据_周度!A1473</f>
        <v/>
      </c>
      <c r="B1473" s="15">
        <f>原始数据_周度!B1473</f>
        <v/>
      </c>
      <c r="C1473" s="15">
        <f>IFERROR(B1473/B1472-1,"")</f>
        <v/>
      </c>
      <c r="D1473" s="15">
        <f>IFERROR(评分与状态_周度!F1489,"")</f>
        <v/>
      </c>
      <c r="E1473" s="15">
        <f>IF(OR(D1473="",C1473=""),"",D1473*C1473)</f>
        <v/>
      </c>
      <c r="F1473" s="15">
        <f>IF(E1473="","",IF(F1472="",1,F1472*(1+E1473)))</f>
        <v/>
      </c>
      <c r="G1473" s="15">
        <f>IF(E1473="","",IF(G1472="",1,G1472*(1+C1473)))</f>
        <v/>
      </c>
      <c r="H1473" s="15">
        <f>IF(F1473="","",IF(H1472="",F1473,MAX(H1472,F1473)))</f>
        <v/>
      </c>
      <c r="I1473">
        <f>IF(OR(F1473="",H1473=""),"",F1473/H1473-1)</f>
        <v/>
      </c>
      <c r="J1473">
        <f>IF(G1473="","",IF(J1472="",G1473,MAX(J1472,G1473)))</f>
        <v/>
      </c>
      <c r="K1473">
        <f>IF(OR(G1473="",J1473=""),"",G1473/J1473-1)</f>
        <v/>
      </c>
    </row>
    <row r="1474">
      <c r="A1474" s="14">
        <f>原始数据_周度!A1474</f>
        <v/>
      </c>
      <c r="B1474" s="15">
        <f>原始数据_周度!B1474</f>
        <v/>
      </c>
      <c r="C1474" s="15">
        <f>IFERROR(B1474/B1473-1,"")</f>
        <v/>
      </c>
      <c r="D1474" s="15">
        <f>IFERROR(评分与状态_周度!F1490,"")</f>
        <v/>
      </c>
      <c r="E1474" s="15">
        <f>IF(OR(D1474="",C1474=""),"",D1474*C1474)</f>
        <v/>
      </c>
      <c r="F1474" s="15">
        <f>IF(E1474="","",IF(F1473="",1,F1473*(1+E1474)))</f>
        <v/>
      </c>
      <c r="G1474" s="15">
        <f>IF(E1474="","",IF(G1473="",1,G1473*(1+C1474)))</f>
        <v/>
      </c>
      <c r="H1474" s="15">
        <f>IF(F1474="","",IF(H1473="",F1474,MAX(H1473,F1474)))</f>
        <v/>
      </c>
      <c r="I1474">
        <f>IF(OR(F1474="",H1474=""),"",F1474/H1474-1)</f>
        <v/>
      </c>
      <c r="J1474">
        <f>IF(G1474="","",IF(J1473="",G1474,MAX(J1473,G1474)))</f>
        <v/>
      </c>
      <c r="K1474">
        <f>IF(OR(G1474="",J1474=""),"",G1474/J1474-1)</f>
        <v/>
      </c>
    </row>
    <row r="1475">
      <c r="A1475" s="14">
        <f>原始数据_周度!A1475</f>
        <v/>
      </c>
      <c r="B1475" s="15">
        <f>原始数据_周度!B1475</f>
        <v/>
      </c>
      <c r="C1475" s="15">
        <f>IFERROR(B1475/B1474-1,"")</f>
        <v/>
      </c>
      <c r="D1475" s="15">
        <f>IFERROR(评分与状态_周度!F1491,"")</f>
        <v/>
      </c>
      <c r="E1475" s="15">
        <f>IF(OR(D1475="",C1475=""),"",D1475*C1475)</f>
        <v/>
      </c>
      <c r="F1475" s="15">
        <f>IF(E1475="","",IF(F1474="",1,F1474*(1+E1475)))</f>
        <v/>
      </c>
      <c r="G1475" s="15">
        <f>IF(E1475="","",IF(G1474="",1,G1474*(1+C1475)))</f>
        <v/>
      </c>
      <c r="H1475" s="15">
        <f>IF(F1475="","",IF(H1474="",F1475,MAX(H1474,F1475)))</f>
        <v/>
      </c>
      <c r="I1475">
        <f>IF(OR(F1475="",H1475=""),"",F1475/H1475-1)</f>
        <v/>
      </c>
      <c r="J1475">
        <f>IF(G1475="","",IF(J1474="",G1475,MAX(J1474,G1475)))</f>
        <v/>
      </c>
      <c r="K1475">
        <f>IF(OR(G1475="",J1475=""),"",G1475/J1475-1)</f>
        <v/>
      </c>
    </row>
    <row r="1476">
      <c r="A1476" s="14">
        <f>原始数据_周度!A1476</f>
        <v/>
      </c>
      <c r="B1476" s="15">
        <f>原始数据_周度!B1476</f>
        <v/>
      </c>
      <c r="C1476" s="15">
        <f>IFERROR(B1476/B1475-1,"")</f>
        <v/>
      </c>
      <c r="D1476" s="15">
        <f>IFERROR(评分与状态_周度!F1492,"")</f>
        <v/>
      </c>
      <c r="E1476" s="15">
        <f>IF(OR(D1476="",C1476=""),"",D1476*C1476)</f>
        <v/>
      </c>
      <c r="F1476" s="15">
        <f>IF(E1476="","",IF(F1475="",1,F1475*(1+E1476)))</f>
        <v/>
      </c>
      <c r="G1476" s="15">
        <f>IF(E1476="","",IF(G1475="",1,G1475*(1+C1476)))</f>
        <v/>
      </c>
      <c r="H1476" s="15">
        <f>IF(F1476="","",IF(H1475="",F1476,MAX(H1475,F1476)))</f>
        <v/>
      </c>
      <c r="I1476">
        <f>IF(OR(F1476="",H1476=""),"",F1476/H1476-1)</f>
        <v/>
      </c>
      <c r="J1476">
        <f>IF(G1476="","",IF(J1475="",G1476,MAX(J1475,G1476)))</f>
        <v/>
      </c>
      <c r="K1476">
        <f>IF(OR(G1476="",J1476=""),"",G1476/J1476-1)</f>
        <v/>
      </c>
    </row>
    <row r="1477">
      <c r="A1477" s="14">
        <f>原始数据_周度!A1477</f>
        <v/>
      </c>
      <c r="B1477" s="15">
        <f>原始数据_周度!B1477</f>
        <v/>
      </c>
      <c r="C1477" s="15">
        <f>IFERROR(B1477/B1476-1,"")</f>
        <v/>
      </c>
      <c r="D1477" s="15">
        <f>IFERROR(评分与状态_周度!F1493,"")</f>
        <v/>
      </c>
      <c r="E1477" s="15">
        <f>IF(OR(D1477="",C1477=""),"",D1477*C1477)</f>
        <v/>
      </c>
      <c r="F1477" s="15">
        <f>IF(E1477="","",IF(F1476="",1,F1476*(1+E1477)))</f>
        <v/>
      </c>
      <c r="G1477" s="15">
        <f>IF(E1477="","",IF(G1476="",1,G1476*(1+C1477)))</f>
        <v/>
      </c>
      <c r="H1477" s="15">
        <f>IF(F1477="","",IF(H1476="",F1477,MAX(H1476,F1477)))</f>
        <v/>
      </c>
      <c r="I1477">
        <f>IF(OR(F1477="",H1477=""),"",F1477/H1477-1)</f>
        <v/>
      </c>
      <c r="J1477">
        <f>IF(G1477="","",IF(J1476="",G1477,MAX(J1476,G1477)))</f>
        <v/>
      </c>
      <c r="K1477">
        <f>IF(OR(G1477="",J1477=""),"",G1477/J1477-1)</f>
        <v/>
      </c>
    </row>
    <row r="1478">
      <c r="A1478" s="14">
        <f>原始数据_周度!A1478</f>
        <v/>
      </c>
      <c r="B1478" s="15">
        <f>原始数据_周度!B1478</f>
        <v/>
      </c>
      <c r="C1478" s="15">
        <f>IFERROR(B1478/B1477-1,"")</f>
        <v/>
      </c>
      <c r="D1478" s="15">
        <f>IFERROR(评分与状态_周度!F1494,"")</f>
        <v/>
      </c>
      <c r="E1478" s="15">
        <f>IF(OR(D1478="",C1478=""),"",D1478*C1478)</f>
        <v/>
      </c>
      <c r="F1478" s="15">
        <f>IF(E1478="","",IF(F1477="",1,F1477*(1+E1478)))</f>
        <v/>
      </c>
      <c r="G1478" s="15">
        <f>IF(E1478="","",IF(G1477="",1,G1477*(1+C1478)))</f>
        <v/>
      </c>
      <c r="H1478" s="15">
        <f>IF(F1478="","",IF(H1477="",F1478,MAX(H1477,F1478)))</f>
        <v/>
      </c>
      <c r="I1478">
        <f>IF(OR(F1478="",H1478=""),"",F1478/H1478-1)</f>
        <v/>
      </c>
      <c r="J1478">
        <f>IF(G1478="","",IF(J1477="",G1478,MAX(J1477,G1478)))</f>
        <v/>
      </c>
      <c r="K1478">
        <f>IF(OR(G1478="",J1478=""),"",G1478/J1478-1)</f>
        <v/>
      </c>
    </row>
    <row r="1479">
      <c r="A1479" s="14">
        <f>原始数据_周度!A1479</f>
        <v/>
      </c>
      <c r="B1479" s="15">
        <f>原始数据_周度!B1479</f>
        <v/>
      </c>
      <c r="C1479" s="15">
        <f>IFERROR(B1479/B1478-1,"")</f>
        <v/>
      </c>
      <c r="D1479" s="15">
        <f>IFERROR(评分与状态_周度!F1495,"")</f>
        <v/>
      </c>
      <c r="E1479" s="15">
        <f>IF(OR(D1479="",C1479=""),"",D1479*C1479)</f>
        <v/>
      </c>
      <c r="F1479" s="15">
        <f>IF(E1479="","",IF(F1478="",1,F1478*(1+E1479)))</f>
        <v/>
      </c>
      <c r="G1479" s="15">
        <f>IF(E1479="","",IF(G1478="",1,G1478*(1+C1479)))</f>
        <v/>
      </c>
      <c r="H1479" s="15">
        <f>IF(F1479="","",IF(H1478="",F1479,MAX(H1478,F1479)))</f>
        <v/>
      </c>
      <c r="I1479">
        <f>IF(OR(F1479="",H1479=""),"",F1479/H1479-1)</f>
        <v/>
      </c>
      <c r="J1479">
        <f>IF(G1479="","",IF(J1478="",G1479,MAX(J1478,G1479)))</f>
        <v/>
      </c>
      <c r="K1479">
        <f>IF(OR(G1479="",J1479=""),"",G1479/J1479-1)</f>
        <v/>
      </c>
    </row>
    <row r="1480">
      <c r="A1480" s="14">
        <f>原始数据_周度!A1480</f>
        <v/>
      </c>
      <c r="B1480" s="15">
        <f>原始数据_周度!B1480</f>
        <v/>
      </c>
      <c r="C1480" s="15">
        <f>IFERROR(B1480/B1479-1,"")</f>
        <v/>
      </c>
      <c r="D1480" s="15">
        <f>IFERROR(评分与状态_周度!F1496,"")</f>
        <v/>
      </c>
      <c r="E1480" s="15">
        <f>IF(OR(D1480="",C1480=""),"",D1480*C1480)</f>
        <v/>
      </c>
      <c r="F1480" s="15">
        <f>IF(E1480="","",IF(F1479="",1,F1479*(1+E1480)))</f>
        <v/>
      </c>
      <c r="G1480" s="15">
        <f>IF(E1480="","",IF(G1479="",1,G1479*(1+C1480)))</f>
        <v/>
      </c>
      <c r="H1480" s="15">
        <f>IF(F1480="","",IF(H1479="",F1480,MAX(H1479,F1480)))</f>
        <v/>
      </c>
      <c r="I1480">
        <f>IF(OR(F1480="",H1480=""),"",F1480/H1480-1)</f>
        <v/>
      </c>
      <c r="J1480">
        <f>IF(G1480="","",IF(J1479="",G1480,MAX(J1479,G1480)))</f>
        <v/>
      </c>
      <c r="K1480">
        <f>IF(OR(G1480="",J1480=""),"",G1480/J1480-1)</f>
        <v/>
      </c>
    </row>
    <row r="1481">
      <c r="A1481" s="14">
        <f>原始数据_周度!A1481</f>
        <v/>
      </c>
      <c r="B1481" s="15">
        <f>原始数据_周度!B1481</f>
        <v/>
      </c>
      <c r="C1481" s="15">
        <f>IFERROR(B1481/B1480-1,"")</f>
        <v/>
      </c>
      <c r="D1481" s="15">
        <f>IFERROR(评分与状态_周度!F1497,"")</f>
        <v/>
      </c>
      <c r="E1481" s="15">
        <f>IF(OR(D1481="",C1481=""),"",D1481*C1481)</f>
        <v/>
      </c>
      <c r="F1481" s="15">
        <f>IF(E1481="","",IF(F1480="",1,F1480*(1+E1481)))</f>
        <v/>
      </c>
      <c r="G1481" s="15">
        <f>IF(E1481="","",IF(G1480="",1,G1480*(1+C1481)))</f>
        <v/>
      </c>
      <c r="H1481" s="15">
        <f>IF(F1481="","",IF(H1480="",F1481,MAX(H1480,F1481)))</f>
        <v/>
      </c>
      <c r="I1481">
        <f>IF(OR(F1481="",H1481=""),"",F1481/H1481-1)</f>
        <v/>
      </c>
      <c r="J1481">
        <f>IF(G1481="","",IF(J1480="",G1481,MAX(J1480,G1481)))</f>
        <v/>
      </c>
      <c r="K1481">
        <f>IF(OR(G1481="",J1481=""),"",G1481/J1481-1)</f>
        <v/>
      </c>
    </row>
    <row r="1482">
      <c r="A1482" s="14">
        <f>原始数据_周度!A1482</f>
        <v/>
      </c>
      <c r="B1482" s="15">
        <f>原始数据_周度!B1482</f>
        <v/>
      </c>
      <c r="C1482" s="15">
        <f>IFERROR(B1482/B1481-1,"")</f>
        <v/>
      </c>
      <c r="D1482" s="15">
        <f>IFERROR(评分与状态_周度!F1498,"")</f>
        <v/>
      </c>
      <c r="E1482" s="15">
        <f>IF(OR(D1482="",C1482=""),"",D1482*C1482)</f>
        <v/>
      </c>
      <c r="F1482" s="15">
        <f>IF(E1482="","",IF(F1481="",1,F1481*(1+E1482)))</f>
        <v/>
      </c>
      <c r="G1482" s="15">
        <f>IF(E1482="","",IF(G1481="",1,G1481*(1+C1482)))</f>
        <v/>
      </c>
      <c r="H1482" s="15">
        <f>IF(F1482="","",IF(H1481="",F1482,MAX(H1481,F1482)))</f>
        <v/>
      </c>
      <c r="I1482">
        <f>IF(OR(F1482="",H1482=""),"",F1482/H1482-1)</f>
        <v/>
      </c>
      <c r="J1482">
        <f>IF(G1482="","",IF(J1481="",G1482,MAX(J1481,G1482)))</f>
        <v/>
      </c>
      <c r="K1482">
        <f>IF(OR(G1482="",J1482=""),"",G1482/J1482-1)</f>
        <v/>
      </c>
    </row>
    <row r="1483">
      <c r="A1483" s="14">
        <f>原始数据_周度!A1483</f>
        <v/>
      </c>
      <c r="B1483" s="15">
        <f>原始数据_周度!B1483</f>
        <v/>
      </c>
      <c r="C1483" s="15">
        <f>IFERROR(B1483/B1482-1,"")</f>
        <v/>
      </c>
      <c r="D1483" s="15">
        <f>IFERROR(评分与状态_周度!F1499,"")</f>
        <v/>
      </c>
      <c r="E1483" s="15">
        <f>IF(OR(D1483="",C1483=""),"",D1483*C1483)</f>
        <v/>
      </c>
      <c r="F1483" s="15">
        <f>IF(E1483="","",IF(F1482="",1,F1482*(1+E1483)))</f>
        <v/>
      </c>
      <c r="G1483" s="15">
        <f>IF(E1483="","",IF(G1482="",1,G1482*(1+C1483)))</f>
        <v/>
      </c>
      <c r="H1483" s="15">
        <f>IF(F1483="","",IF(H1482="",F1483,MAX(H1482,F1483)))</f>
        <v/>
      </c>
      <c r="I1483">
        <f>IF(OR(F1483="",H1483=""),"",F1483/H1483-1)</f>
        <v/>
      </c>
      <c r="J1483">
        <f>IF(G1483="","",IF(J1482="",G1483,MAX(J1482,G1483)))</f>
        <v/>
      </c>
      <c r="K1483">
        <f>IF(OR(G1483="",J1483=""),"",G1483/J1483-1)</f>
        <v/>
      </c>
    </row>
    <row r="1484">
      <c r="A1484" s="14">
        <f>原始数据_周度!A1484</f>
        <v/>
      </c>
      <c r="B1484" s="15">
        <f>原始数据_周度!B1484</f>
        <v/>
      </c>
      <c r="C1484" s="15">
        <f>IFERROR(B1484/B1483-1,"")</f>
        <v/>
      </c>
      <c r="D1484" s="15">
        <f>IFERROR(评分与状态_周度!F1500,"")</f>
        <v/>
      </c>
      <c r="E1484" s="15">
        <f>IF(OR(D1484="",C1484=""),"",D1484*C1484)</f>
        <v/>
      </c>
      <c r="F1484" s="15">
        <f>IF(E1484="","",IF(F1483="",1,F1483*(1+E1484)))</f>
        <v/>
      </c>
      <c r="G1484" s="15">
        <f>IF(E1484="","",IF(G1483="",1,G1483*(1+C1484)))</f>
        <v/>
      </c>
      <c r="H1484" s="15">
        <f>IF(F1484="","",IF(H1483="",F1484,MAX(H1483,F1484)))</f>
        <v/>
      </c>
      <c r="I1484">
        <f>IF(OR(F1484="",H1484=""),"",F1484/H1484-1)</f>
        <v/>
      </c>
      <c r="J1484">
        <f>IF(G1484="","",IF(J1483="",G1484,MAX(J1483,G1484)))</f>
        <v/>
      </c>
      <c r="K1484">
        <f>IF(OR(G1484="",J1484=""),"",G1484/J1484-1)</f>
        <v/>
      </c>
    </row>
    <row r="1485">
      <c r="A1485" s="14">
        <f>原始数据_周度!A1485</f>
        <v/>
      </c>
      <c r="B1485" s="15">
        <f>原始数据_周度!B1485</f>
        <v/>
      </c>
      <c r="C1485" s="15">
        <f>IFERROR(B1485/B1484-1,"")</f>
        <v/>
      </c>
      <c r="D1485" s="15">
        <f>IFERROR(评分与状态_周度!F1501,"")</f>
        <v/>
      </c>
      <c r="E1485" s="15">
        <f>IF(OR(D1485="",C1485=""),"",D1485*C1485)</f>
        <v/>
      </c>
      <c r="F1485" s="15">
        <f>IF(E1485="","",IF(F1484="",1,F1484*(1+E1485)))</f>
        <v/>
      </c>
      <c r="G1485" s="15">
        <f>IF(E1485="","",IF(G1484="",1,G1484*(1+C1485)))</f>
        <v/>
      </c>
      <c r="H1485" s="15">
        <f>IF(F1485="","",IF(H1484="",F1485,MAX(H1484,F1485)))</f>
        <v/>
      </c>
      <c r="I1485">
        <f>IF(OR(F1485="",H1485=""),"",F1485/H1485-1)</f>
        <v/>
      </c>
      <c r="J1485">
        <f>IF(G1485="","",IF(J1484="",G1485,MAX(J1484,G1485)))</f>
        <v/>
      </c>
      <c r="K1485">
        <f>IF(OR(G1485="",J1485=""),"",G1485/J1485-1)</f>
        <v/>
      </c>
    </row>
    <row r="1486">
      <c r="A1486" s="14">
        <f>原始数据_周度!A1486</f>
        <v/>
      </c>
      <c r="B1486" s="15">
        <f>原始数据_周度!B1486</f>
        <v/>
      </c>
      <c r="C1486" s="15">
        <f>IFERROR(B1486/B1485-1,"")</f>
        <v/>
      </c>
      <c r="D1486" s="15">
        <f>IFERROR(评分与状态_周度!F1502,"")</f>
        <v/>
      </c>
      <c r="E1486" s="15">
        <f>IF(OR(D1486="",C1486=""),"",D1486*C1486)</f>
        <v/>
      </c>
      <c r="F1486" s="15">
        <f>IF(E1486="","",IF(F1485="",1,F1485*(1+E1486)))</f>
        <v/>
      </c>
      <c r="G1486" s="15">
        <f>IF(E1486="","",IF(G1485="",1,G1485*(1+C1486)))</f>
        <v/>
      </c>
      <c r="H1486" s="15">
        <f>IF(F1486="","",IF(H1485="",F1486,MAX(H1485,F1486)))</f>
        <v/>
      </c>
      <c r="I1486">
        <f>IF(OR(F1486="",H1486=""),"",F1486/H1486-1)</f>
        <v/>
      </c>
      <c r="J1486">
        <f>IF(G1486="","",IF(J1485="",G1486,MAX(J1485,G1486)))</f>
        <v/>
      </c>
      <c r="K1486">
        <f>IF(OR(G1486="",J1486=""),"",G1486/J1486-1)</f>
        <v/>
      </c>
    </row>
    <row r="1487">
      <c r="A1487" s="14">
        <f>原始数据_周度!A1487</f>
        <v/>
      </c>
      <c r="B1487" s="15">
        <f>原始数据_周度!B1487</f>
        <v/>
      </c>
      <c r="C1487" s="15">
        <f>IFERROR(B1487/B1486-1,"")</f>
        <v/>
      </c>
      <c r="D1487" s="15">
        <f>IFERROR(评分与状态_周度!F1503,"")</f>
        <v/>
      </c>
      <c r="E1487" s="15">
        <f>IF(OR(D1487="",C1487=""),"",D1487*C1487)</f>
        <v/>
      </c>
      <c r="F1487" s="15">
        <f>IF(E1487="","",IF(F1486="",1,F1486*(1+E1487)))</f>
        <v/>
      </c>
      <c r="G1487" s="15">
        <f>IF(E1487="","",IF(G1486="",1,G1486*(1+C1487)))</f>
        <v/>
      </c>
      <c r="H1487" s="15">
        <f>IF(F1487="","",IF(H1486="",F1487,MAX(H1486,F1487)))</f>
        <v/>
      </c>
      <c r="I1487">
        <f>IF(OR(F1487="",H1487=""),"",F1487/H1487-1)</f>
        <v/>
      </c>
      <c r="J1487">
        <f>IF(G1487="","",IF(J1486="",G1487,MAX(J1486,G1487)))</f>
        <v/>
      </c>
      <c r="K1487">
        <f>IF(OR(G1487="",J1487=""),"",G1487/J1487-1)</f>
        <v/>
      </c>
    </row>
    <row r="1488">
      <c r="A1488" s="14">
        <f>原始数据_周度!A1488</f>
        <v/>
      </c>
      <c r="B1488" s="15">
        <f>原始数据_周度!B1488</f>
        <v/>
      </c>
      <c r="C1488" s="15">
        <f>IFERROR(B1488/B1487-1,"")</f>
        <v/>
      </c>
      <c r="D1488" s="15">
        <f>IFERROR(评分与状态_周度!F1504,"")</f>
        <v/>
      </c>
      <c r="E1488" s="15">
        <f>IF(OR(D1488="",C1488=""),"",D1488*C1488)</f>
        <v/>
      </c>
      <c r="F1488" s="15">
        <f>IF(E1488="","",IF(F1487="",1,F1487*(1+E1488)))</f>
        <v/>
      </c>
      <c r="G1488" s="15">
        <f>IF(E1488="","",IF(G1487="",1,G1487*(1+C1488)))</f>
        <v/>
      </c>
      <c r="H1488" s="15">
        <f>IF(F1488="","",IF(H1487="",F1488,MAX(H1487,F1488)))</f>
        <v/>
      </c>
      <c r="I1488">
        <f>IF(OR(F1488="",H1488=""),"",F1488/H1488-1)</f>
        <v/>
      </c>
      <c r="J1488">
        <f>IF(G1488="","",IF(J1487="",G1488,MAX(J1487,G1488)))</f>
        <v/>
      </c>
      <c r="K1488">
        <f>IF(OR(G1488="",J1488=""),"",G1488/J1488-1)</f>
        <v/>
      </c>
    </row>
    <row r="1489">
      <c r="A1489" s="14">
        <f>原始数据_周度!A1489</f>
        <v/>
      </c>
      <c r="B1489" s="15">
        <f>原始数据_周度!B1489</f>
        <v/>
      </c>
      <c r="C1489" s="15">
        <f>IFERROR(B1489/B1488-1,"")</f>
        <v/>
      </c>
      <c r="D1489" s="15">
        <f>IFERROR(评分与状态_周度!F1505,"")</f>
        <v/>
      </c>
      <c r="E1489" s="15">
        <f>IF(OR(D1489="",C1489=""),"",D1489*C1489)</f>
        <v/>
      </c>
      <c r="F1489" s="15">
        <f>IF(E1489="","",IF(F1488="",1,F1488*(1+E1489)))</f>
        <v/>
      </c>
      <c r="G1489" s="15">
        <f>IF(E1489="","",IF(G1488="",1,G1488*(1+C1489)))</f>
        <v/>
      </c>
      <c r="H1489" s="15">
        <f>IF(F1489="","",IF(H1488="",F1489,MAX(H1488,F1489)))</f>
        <v/>
      </c>
      <c r="I1489">
        <f>IF(OR(F1489="",H1489=""),"",F1489/H1489-1)</f>
        <v/>
      </c>
      <c r="J1489">
        <f>IF(G1489="","",IF(J1488="",G1489,MAX(J1488,G1489)))</f>
        <v/>
      </c>
      <c r="K1489">
        <f>IF(OR(G1489="",J1489=""),"",G1489/J1489-1)</f>
        <v/>
      </c>
    </row>
    <row r="1490">
      <c r="A1490" s="14">
        <f>原始数据_周度!A1490</f>
        <v/>
      </c>
      <c r="B1490" s="15">
        <f>原始数据_周度!B1490</f>
        <v/>
      </c>
      <c r="C1490" s="15">
        <f>IFERROR(B1490/B1489-1,"")</f>
        <v/>
      </c>
      <c r="D1490" s="15">
        <f>IFERROR(评分与状态_周度!F1506,"")</f>
        <v/>
      </c>
      <c r="E1490" s="15">
        <f>IF(OR(D1490="",C1490=""),"",D1490*C1490)</f>
        <v/>
      </c>
      <c r="F1490" s="15">
        <f>IF(E1490="","",IF(F1489="",1,F1489*(1+E1490)))</f>
        <v/>
      </c>
      <c r="G1490" s="15">
        <f>IF(E1490="","",IF(G1489="",1,G1489*(1+C1490)))</f>
        <v/>
      </c>
      <c r="H1490" s="15">
        <f>IF(F1490="","",IF(H1489="",F1490,MAX(H1489,F1490)))</f>
        <v/>
      </c>
      <c r="I1490">
        <f>IF(OR(F1490="",H1490=""),"",F1490/H1490-1)</f>
        <v/>
      </c>
      <c r="J1490">
        <f>IF(G1490="","",IF(J1489="",G1490,MAX(J1489,G1490)))</f>
        <v/>
      </c>
      <c r="K1490">
        <f>IF(OR(G1490="",J1490=""),"",G1490/J1490-1)</f>
        <v/>
      </c>
    </row>
    <row r="1491">
      <c r="A1491" s="14">
        <f>原始数据_周度!A1491</f>
        <v/>
      </c>
      <c r="B1491" s="15">
        <f>原始数据_周度!B1491</f>
        <v/>
      </c>
      <c r="C1491" s="15">
        <f>IFERROR(B1491/B1490-1,"")</f>
        <v/>
      </c>
      <c r="D1491" s="15">
        <f>IFERROR(评分与状态_周度!F1507,"")</f>
        <v/>
      </c>
      <c r="E1491" s="15">
        <f>IF(OR(D1491="",C1491=""),"",D1491*C1491)</f>
        <v/>
      </c>
      <c r="F1491" s="15">
        <f>IF(E1491="","",IF(F1490="",1,F1490*(1+E1491)))</f>
        <v/>
      </c>
      <c r="G1491" s="15">
        <f>IF(E1491="","",IF(G1490="",1,G1490*(1+C1491)))</f>
        <v/>
      </c>
      <c r="H1491" s="15">
        <f>IF(F1491="","",IF(H1490="",F1491,MAX(H1490,F1491)))</f>
        <v/>
      </c>
      <c r="I1491">
        <f>IF(OR(F1491="",H1491=""),"",F1491/H1491-1)</f>
        <v/>
      </c>
      <c r="J1491">
        <f>IF(G1491="","",IF(J1490="",G1491,MAX(J1490,G1491)))</f>
        <v/>
      </c>
      <c r="K1491">
        <f>IF(OR(G1491="",J1491=""),"",G1491/J1491-1)</f>
        <v/>
      </c>
    </row>
    <row r="1492">
      <c r="A1492" s="14">
        <f>原始数据_周度!A1492</f>
        <v/>
      </c>
      <c r="B1492" s="15">
        <f>原始数据_周度!B1492</f>
        <v/>
      </c>
      <c r="C1492" s="15">
        <f>IFERROR(B1492/B1491-1,"")</f>
        <v/>
      </c>
      <c r="D1492" s="15">
        <f>IFERROR(评分与状态_周度!F1508,"")</f>
        <v/>
      </c>
      <c r="E1492" s="15">
        <f>IF(OR(D1492="",C1492=""),"",D1492*C1492)</f>
        <v/>
      </c>
      <c r="F1492" s="15">
        <f>IF(E1492="","",IF(F1491="",1,F1491*(1+E1492)))</f>
        <v/>
      </c>
      <c r="G1492" s="15">
        <f>IF(E1492="","",IF(G1491="",1,G1491*(1+C1492)))</f>
        <v/>
      </c>
      <c r="H1492" s="15">
        <f>IF(F1492="","",IF(H1491="",F1492,MAX(H1491,F1492)))</f>
        <v/>
      </c>
      <c r="I1492">
        <f>IF(OR(F1492="",H1492=""),"",F1492/H1492-1)</f>
        <v/>
      </c>
      <c r="J1492">
        <f>IF(G1492="","",IF(J1491="",G1492,MAX(J1491,G1492)))</f>
        <v/>
      </c>
      <c r="K1492">
        <f>IF(OR(G1492="",J1492=""),"",G1492/J1492-1)</f>
        <v/>
      </c>
    </row>
    <row r="1493">
      <c r="A1493" s="14">
        <f>原始数据_周度!A1493</f>
        <v/>
      </c>
      <c r="B1493" s="15">
        <f>原始数据_周度!B1493</f>
        <v/>
      </c>
      <c r="C1493" s="15">
        <f>IFERROR(B1493/B1492-1,"")</f>
        <v/>
      </c>
      <c r="D1493" s="15">
        <f>IFERROR(评分与状态_周度!F1509,"")</f>
        <v/>
      </c>
      <c r="E1493" s="15">
        <f>IF(OR(D1493="",C1493=""),"",D1493*C1493)</f>
        <v/>
      </c>
      <c r="F1493" s="15">
        <f>IF(E1493="","",IF(F1492="",1,F1492*(1+E1493)))</f>
        <v/>
      </c>
      <c r="G1493" s="15">
        <f>IF(E1493="","",IF(G1492="",1,G1492*(1+C1493)))</f>
        <v/>
      </c>
      <c r="H1493" s="15">
        <f>IF(F1493="","",IF(H1492="",F1493,MAX(H1492,F1493)))</f>
        <v/>
      </c>
      <c r="I1493">
        <f>IF(OR(F1493="",H1493=""),"",F1493/H1493-1)</f>
        <v/>
      </c>
      <c r="J1493">
        <f>IF(G1493="","",IF(J1492="",G1493,MAX(J1492,G1493)))</f>
        <v/>
      </c>
      <c r="K1493">
        <f>IF(OR(G1493="",J1493=""),"",G1493/J1493-1)</f>
        <v/>
      </c>
    </row>
    <row r="1494">
      <c r="A1494" s="14">
        <f>原始数据_周度!A1494</f>
        <v/>
      </c>
      <c r="B1494" s="15">
        <f>原始数据_周度!B1494</f>
        <v/>
      </c>
      <c r="C1494" s="15">
        <f>IFERROR(B1494/B1493-1,"")</f>
        <v/>
      </c>
      <c r="D1494" s="15">
        <f>IFERROR(评分与状态_周度!F1510,"")</f>
        <v/>
      </c>
      <c r="E1494" s="15">
        <f>IF(OR(D1494="",C1494=""),"",D1494*C1494)</f>
        <v/>
      </c>
      <c r="F1494" s="15">
        <f>IF(E1494="","",IF(F1493="",1,F1493*(1+E1494)))</f>
        <v/>
      </c>
      <c r="G1494" s="15">
        <f>IF(E1494="","",IF(G1493="",1,G1493*(1+C1494)))</f>
        <v/>
      </c>
      <c r="H1494" s="15">
        <f>IF(F1494="","",IF(H1493="",F1494,MAX(H1493,F1494)))</f>
        <v/>
      </c>
      <c r="I1494">
        <f>IF(OR(F1494="",H1494=""),"",F1494/H1494-1)</f>
        <v/>
      </c>
      <c r="J1494">
        <f>IF(G1494="","",IF(J1493="",G1494,MAX(J1493,G1494)))</f>
        <v/>
      </c>
      <c r="K1494">
        <f>IF(OR(G1494="",J1494=""),"",G1494/J1494-1)</f>
        <v/>
      </c>
    </row>
    <row r="1495">
      <c r="A1495" s="14">
        <f>原始数据_周度!A1495</f>
        <v/>
      </c>
      <c r="B1495" s="15">
        <f>原始数据_周度!B1495</f>
        <v/>
      </c>
      <c r="C1495" s="15">
        <f>IFERROR(B1495/B1494-1,"")</f>
        <v/>
      </c>
      <c r="D1495" s="15">
        <f>IFERROR(评分与状态_周度!F1511,"")</f>
        <v/>
      </c>
      <c r="E1495" s="15">
        <f>IF(OR(D1495="",C1495=""),"",D1495*C1495)</f>
        <v/>
      </c>
      <c r="F1495" s="15">
        <f>IF(E1495="","",IF(F1494="",1,F1494*(1+E1495)))</f>
        <v/>
      </c>
      <c r="G1495" s="15">
        <f>IF(E1495="","",IF(G1494="",1,G1494*(1+C1495)))</f>
        <v/>
      </c>
      <c r="H1495" s="15">
        <f>IF(F1495="","",IF(H1494="",F1495,MAX(H1494,F1495)))</f>
        <v/>
      </c>
      <c r="I1495">
        <f>IF(OR(F1495="",H1495=""),"",F1495/H1495-1)</f>
        <v/>
      </c>
      <c r="J1495">
        <f>IF(G1495="","",IF(J1494="",G1495,MAX(J1494,G1495)))</f>
        <v/>
      </c>
      <c r="K1495">
        <f>IF(OR(G1495="",J1495=""),"",G1495/J1495-1)</f>
        <v/>
      </c>
    </row>
    <row r="1496">
      <c r="A1496" s="14">
        <f>原始数据_周度!A1496</f>
        <v/>
      </c>
      <c r="B1496" s="15">
        <f>原始数据_周度!B1496</f>
        <v/>
      </c>
      <c r="C1496" s="15">
        <f>IFERROR(B1496/B1495-1,"")</f>
        <v/>
      </c>
      <c r="D1496" s="15">
        <f>IFERROR(评分与状态_周度!F1512,"")</f>
        <v/>
      </c>
      <c r="E1496" s="15">
        <f>IF(OR(D1496="",C1496=""),"",D1496*C1496)</f>
        <v/>
      </c>
      <c r="F1496" s="15">
        <f>IF(E1496="","",IF(F1495="",1,F1495*(1+E1496)))</f>
        <v/>
      </c>
      <c r="G1496" s="15">
        <f>IF(E1496="","",IF(G1495="",1,G1495*(1+C1496)))</f>
        <v/>
      </c>
      <c r="H1496" s="15">
        <f>IF(F1496="","",IF(H1495="",F1496,MAX(H1495,F1496)))</f>
        <v/>
      </c>
      <c r="I1496">
        <f>IF(OR(F1496="",H1496=""),"",F1496/H1496-1)</f>
        <v/>
      </c>
      <c r="J1496">
        <f>IF(G1496="","",IF(J1495="",G1496,MAX(J1495,G1496)))</f>
        <v/>
      </c>
      <c r="K1496">
        <f>IF(OR(G1496="",J1496=""),"",G1496/J1496-1)</f>
        <v/>
      </c>
    </row>
    <row r="1497">
      <c r="A1497" s="14">
        <f>原始数据_周度!A1497</f>
        <v/>
      </c>
      <c r="B1497" s="15">
        <f>原始数据_周度!B1497</f>
        <v/>
      </c>
      <c r="C1497" s="15">
        <f>IFERROR(B1497/B1496-1,"")</f>
        <v/>
      </c>
      <c r="D1497" s="15">
        <f>IFERROR(评分与状态_周度!F1513,"")</f>
        <v/>
      </c>
      <c r="E1497" s="15">
        <f>IF(OR(D1497="",C1497=""),"",D1497*C1497)</f>
        <v/>
      </c>
      <c r="F1497" s="15">
        <f>IF(E1497="","",IF(F1496="",1,F1496*(1+E1497)))</f>
        <v/>
      </c>
      <c r="G1497" s="15">
        <f>IF(E1497="","",IF(G1496="",1,G1496*(1+C1497)))</f>
        <v/>
      </c>
      <c r="H1497" s="15">
        <f>IF(F1497="","",IF(H1496="",F1497,MAX(H1496,F1497)))</f>
        <v/>
      </c>
      <c r="I1497">
        <f>IF(OR(F1497="",H1497=""),"",F1497/H1497-1)</f>
        <v/>
      </c>
      <c r="J1497">
        <f>IF(G1497="","",IF(J1496="",G1497,MAX(J1496,G1497)))</f>
        <v/>
      </c>
      <c r="K1497">
        <f>IF(OR(G1497="",J1497=""),"",G1497/J1497-1)</f>
        <v/>
      </c>
    </row>
    <row r="1498">
      <c r="A1498" s="14">
        <f>原始数据_周度!A1498</f>
        <v/>
      </c>
      <c r="B1498" s="15">
        <f>原始数据_周度!B1498</f>
        <v/>
      </c>
      <c r="C1498" s="15">
        <f>IFERROR(B1498/B1497-1,"")</f>
        <v/>
      </c>
      <c r="D1498" s="15">
        <f>IFERROR(评分与状态_周度!F1514,"")</f>
        <v/>
      </c>
      <c r="E1498" s="15">
        <f>IF(OR(D1498="",C1498=""),"",D1498*C1498)</f>
        <v/>
      </c>
      <c r="F1498" s="15">
        <f>IF(E1498="","",IF(F1497="",1,F1497*(1+E1498)))</f>
        <v/>
      </c>
      <c r="G1498" s="15">
        <f>IF(E1498="","",IF(G1497="",1,G1497*(1+C1498)))</f>
        <v/>
      </c>
      <c r="H1498" s="15">
        <f>IF(F1498="","",IF(H1497="",F1498,MAX(H1497,F1498)))</f>
        <v/>
      </c>
      <c r="I1498">
        <f>IF(OR(F1498="",H1498=""),"",F1498/H1498-1)</f>
        <v/>
      </c>
      <c r="J1498">
        <f>IF(G1498="","",IF(J1497="",G1498,MAX(J1497,G1498)))</f>
        <v/>
      </c>
      <c r="K1498">
        <f>IF(OR(G1498="",J1498=""),"",G1498/J1498-1)</f>
        <v/>
      </c>
    </row>
    <row r="1499">
      <c r="A1499" s="14">
        <f>原始数据_周度!A1499</f>
        <v/>
      </c>
      <c r="B1499" s="15">
        <f>原始数据_周度!B1499</f>
        <v/>
      </c>
      <c r="C1499" s="15">
        <f>IFERROR(B1499/B1498-1,"")</f>
        <v/>
      </c>
      <c r="D1499" s="15">
        <f>IFERROR(评分与状态_周度!F1515,"")</f>
        <v/>
      </c>
      <c r="E1499" s="15">
        <f>IF(OR(D1499="",C1499=""),"",D1499*C1499)</f>
        <v/>
      </c>
      <c r="F1499" s="15">
        <f>IF(E1499="","",IF(F1498="",1,F1498*(1+E1499)))</f>
        <v/>
      </c>
      <c r="G1499" s="15">
        <f>IF(E1499="","",IF(G1498="",1,G1498*(1+C1499)))</f>
        <v/>
      </c>
      <c r="H1499" s="15">
        <f>IF(F1499="","",IF(H1498="",F1499,MAX(H1498,F1499)))</f>
        <v/>
      </c>
      <c r="I1499">
        <f>IF(OR(F1499="",H1499=""),"",F1499/H1499-1)</f>
        <v/>
      </c>
      <c r="J1499">
        <f>IF(G1499="","",IF(J1498="",G1499,MAX(J1498,G1499)))</f>
        <v/>
      </c>
      <c r="K1499">
        <f>IF(OR(G1499="",J1499=""),"",G1499/J1499-1)</f>
        <v/>
      </c>
    </row>
    <row r="1500">
      <c r="A1500" s="14">
        <f>原始数据_周度!A1500</f>
        <v/>
      </c>
      <c r="B1500" s="15">
        <f>原始数据_周度!B1500</f>
        <v/>
      </c>
      <c r="C1500" s="15">
        <f>IFERROR(B1500/B1499-1,"")</f>
        <v/>
      </c>
      <c r="D1500" s="15">
        <f>IFERROR(评分与状态_周度!F1516,"")</f>
        <v/>
      </c>
      <c r="E1500" s="15">
        <f>IF(OR(D1500="",C1500=""),"",D1500*C1500)</f>
        <v/>
      </c>
      <c r="F1500" s="15">
        <f>IF(E1500="","",IF(F1499="",1,F1499*(1+E1500)))</f>
        <v/>
      </c>
      <c r="G1500" s="15">
        <f>IF(E1500="","",IF(G1499="",1,G1499*(1+C1500)))</f>
        <v/>
      </c>
      <c r="H1500" s="15">
        <f>IF(F1500="","",IF(H1499="",F1500,MAX(H1499,F1500)))</f>
        <v/>
      </c>
      <c r="I1500">
        <f>IF(OR(F1500="",H1500=""),"",F1500/H1500-1)</f>
        <v/>
      </c>
      <c r="J1500">
        <f>IF(G1500="","",IF(J1499="",G1500,MAX(J1499,G1500)))</f>
        <v/>
      </c>
      <c r="K1500">
        <f>IF(OR(G1500="",J1500=""),"",G1500/J1500-1)</f>
        <v/>
      </c>
    </row>
    <row r="1501">
      <c r="A1501" s="14">
        <f>原始数据_周度!A1501</f>
        <v/>
      </c>
      <c r="B1501" s="15">
        <f>原始数据_周度!B1501</f>
        <v/>
      </c>
      <c r="C1501" s="15">
        <f>IFERROR(B1501/B1500-1,"")</f>
        <v/>
      </c>
      <c r="D1501" s="15">
        <f>IFERROR(评分与状态_周度!F1517,"")</f>
        <v/>
      </c>
      <c r="E1501" s="15">
        <f>IF(OR(D1501="",C1501=""),"",D1501*C1501)</f>
        <v/>
      </c>
      <c r="F1501" s="15">
        <f>IF(E1501="","",IF(F1500="",1,F1500*(1+E1501)))</f>
        <v/>
      </c>
      <c r="G1501" s="15">
        <f>IF(E1501="","",IF(G1500="",1,G1500*(1+C1501)))</f>
        <v/>
      </c>
      <c r="H1501" s="15">
        <f>IF(F1501="","",IF(H1500="",F1501,MAX(H1500,F1501)))</f>
        <v/>
      </c>
      <c r="I1501">
        <f>IF(OR(F1501="",H1501=""),"",F1501/H1501-1)</f>
        <v/>
      </c>
      <c r="J1501">
        <f>IF(G1501="","",IF(J1500="",G1501,MAX(J1500,G1501)))</f>
        <v/>
      </c>
      <c r="K1501">
        <f>IF(OR(G1501="",J1501=""),"",G1501/J1501-1)</f>
        <v/>
      </c>
    </row>
    <row r="1502">
      <c r="A1502" s="14">
        <f>原始数据_周度!A1502</f>
        <v/>
      </c>
      <c r="B1502" s="15">
        <f>原始数据_周度!B1502</f>
        <v/>
      </c>
      <c r="C1502" s="15">
        <f>IFERROR(B1502/B1501-1,"")</f>
        <v/>
      </c>
      <c r="D1502" s="15">
        <f>IFERROR(评分与状态_周度!F1518,"")</f>
        <v/>
      </c>
      <c r="E1502" s="15">
        <f>IF(OR(D1502="",C1502=""),"",D1502*C1502)</f>
        <v/>
      </c>
      <c r="F1502" s="15">
        <f>IF(E1502="","",IF(F1501="",1,F1501*(1+E1502)))</f>
        <v/>
      </c>
      <c r="G1502" s="15">
        <f>IF(E1502="","",IF(G1501="",1,G1501*(1+C1502)))</f>
        <v/>
      </c>
      <c r="H1502" s="15">
        <f>IF(F1502="","",IF(H1501="",F1502,MAX(H1501,F1502)))</f>
        <v/>
      </c>
      <c r="I1502">
        <f>IF(OR(F1502="",H1502=""),"",F1502/H1502-1)</f>
        <v/>
      </c>
      <c r="J1502">
        <f>IF(G1502="","",IF(J1501="",G1502,MAX(J1501,G1502)))</f>
        <v/>
      </c>
      <c r="K1502">
        <f>IF(OR(G1502="",J1502=""),"",G1502/J1502-1)</f>
        <v/>
      </c>
    </row>
    <row r="1503">
      <c r="A1503" s="14">
        <f>原始数据_周度!A1503</f>
        <v/>
      </c>
      <c r="B1503" s="15">
        <f>原始数据_周度!B1503</f>
        <v/>
      </c>
      <c r="C1503" s="15">
        <f>IFERROR(B1503/B1502-1,"")</f>
        <v/>
      </c>
      <c r="D1503" s="15">
        <f>IFERROR(评分与状态_周度!F1519,"")</f>
        <v/>
      </c>
      <c r="E1503" s="15">
        <f>IF(OR(D1503="",C1503=""),"",D1503*C1503)</f>
        <v/>
      </c>
      <c r="F1503" s="15">
        <f>IF(E1503="","",IF(F1502="",1,F1502*(1+E1503)))</f>
        <v/>
      </c>
      <c r="G1503" s="15">
        <f>IF(E1503="","",IF(G1502="",1,G1502*(1+C1503)))</f>
        <v/>
      </c>
      <c r="H1503" s="15">
        <f>IF(F1503="","",IF(H1502="",F1503,MAX(H1502,F1503)))</f>
        <v/>
      </c>
      <c r="I1503">
        <f>IF(OR(F1503="",H1503=""),"",F1503/H1503-1)</f>
        <v/>
      </c>
      <c r="J1503">
        <f>IF(G1503="","",IF(J1502="",G1503,MAX(J1502,G1503)))</f>
        <v/>
      </c>
      <c r="K1503">
        <f>IF(OR(G1503="",J1503=""),"",G1503/J1503-1)</f>
        <v/>
      </c>
    </row>
    <row r="1504">
      <c r="A1504" s="14">
        <f>原始数据_周度!A1504</f>
        <v/>
      </c>
      <c r="B1504" s="15">
        <f>原始数据_周度!B1504</f>
        <v/>
      </c>
      <c r="C1504" s="15">
        <f>IFERROR(B1504/B1503-1,"")</f>
        <v/>
      </c>
      <c r="D1504" s="15">
        <f>IFERROR(评分与状态_周度!F1520,"")</f>
        <v/>
      </c>
      <c r="E1504" s="15">
        <f>IF(OR(D1504="",C1504=""),"",D1504*C1504)</f>
        <v/>
      </c>
      <c r="F1504" s="15">
        <f>IF(E1504="","",IF(F1503="",1,F1503*(1+E1504)))</f>
        <v/>
      </c>
      <c r="G1504" s="15">
        <f>IF(E1504="","",IF(G1503="",1,G1503*(1+C1504)))</f>
        <v/>
      </c>
      <c r="H1504" s="15">
        <f>IF(F1504="","",IF(H1503="",F1504,MAX(H1503,F1504)))</f>
        <v/>
      </c>
      <c r="I1504">
        <f>IF(OR(F1504="",H1504=""),"",F1504/H1504-1)</f>
        <v/>
      </c>
      <c r="J1504">
        <f>IF(G1504="","",IF(J1503="",G1504,MAX(J1503,G1504)))</f>
        <v/>
      </c>
      <c r="K1504">
        <f>IF(OR(G1504="",J1504=""),"",G1504/J1504-1)</f>
        <v/>
      </c>
    </row>
    <row r="1505">
      <c r="A1505" s="14">
        <f>原始数据_周度!A1505</f>
        <v/>
      </c>
      <c r="B1505" s="15">
        <f>原始数据_周度!B1505</f>
        <v/>
      </c>
      <c r="C1505" s="15">
        <f>IFERROR(B1505/B1504-1,"")</f>
        <v/>
      </c>
      <c r="D1505" s="15">
        <f>IFERROR(评分与状态_周度!F1521,"")</f>
        <v/>
      </c>
      <c r="E1505" s="15">
        <f>IF(OR(D1505="",C1505=""),"",D1505*C1505)</f>
        <v/>
      </c>
      <c r="F1505" s="15">
        <f>IF(E1505="","",IF(F1504="",1,F1504*(1+E1505)))</f>
        <v/>
      </c>
      <c r="G1505" s="15">
        <f>IF(E1505="","",IF(G1504="",1,G1504*(1+C1505)))</f>
        <v/>
      </c>
      <c r="H1505" s="15">
        <f>IF(F1505="","",IF(H1504="",F1505,MAX(H1504,F1505)))</f>
        <v/>
      </c>
      <c r="I1505">
        <f>IF(OR(F1505="",H1505=""),"",F1505/H1505-1)</f>
        <v/>
      </c>
      <c r="J1505">
        <f>IF(G1505="","",IF(J1504="",G1505,MAX(J1504,G1505)))</f>
        <v/>
      </c>
      <c r="K1505">
        <f>IF(OR(G1505="",J1505=""),"",G1505/J1505-1)</f>
        <v/>
      </c>
    </row>
    <row r="1506">
      <c r="A1506" s="14">
        <f>原始数据_周度!A1506</f>
        <v/>
      </c>
      <c r="B1506" s="15">
        <f>原始数据_周度!B1506</f>
        <v/>
      </c>
      <c r="C1506" s="15">
        <f>IFERROR(B1506/B1505-1,"")</f>
        <v/>
      </c>
      <c r="D1506" s="15">
        <f>IFERROR(评分与状态_周度!F1522,"")</f>
        <v/>
      </c>
      <c r="E1506" s="15">
        <f>IF(OR(D1506="",C1506=""),"",D1506*C1506)</f>
        <v/>
      </c>
      <c r="F1506" s="15">
        <f>IF(E1506="","",IF(F1505="",1,F1505*(1+E1506)))</f>
        <v/>
      </c>
      <c r="G1506" s="15">
        <f>IF(E1506="","",IF(G1505="",1,G1505*(1+C1506)))</f>
        <v/>
      </c>
      <c r="H1506" s="15">
        <f>IF(F1506="","",IF(H1505="",F1506,MAX(H1505,F1506)))</f>
        <v/>
      </c>
      <c r="I1506">
        <f>IF(OR(F1506="",H1506=""),"",F1506/H1506-1)</f>
        <v/>
      </c>
      <c r="J1506">
        <f>IF(G1506="","",IF(J1505="",G1506,MAX(J1505,G1506)))</f>
        <v/>
      </c>
      <c r="K1506">
        <f>IF(OR(G1506="",J1506=""),"",G1506/J1506-1)</f>
        <v/>
      </c>
    </row>
    <row r="1507">
      <c r="A1507" s="14">
        <f>原始数据_周度!A1507</f>
        <v/>
      </c>
      <c r="B1507" s="15">
        <f>原始数据_周度!B1507</f>
        <v/>
      </c>
      <c r="C1507" s="15">
        <f>IFERROR(B1507/B1506-1,"")</f>
        <v/>
      </c>
      <c r="D1507" s="15">
        <f>IFERROR(评分与状态_周度!F1523,"")</f>
        <v/>
      </c>
      <c r="E1507" s="15">
        <f>IF(OR(D1507="",C1507=""),"",D1507*C1507)</f>
        <v/>
      </c>
      <c r="F1507" s="15">
        <f>IF(E1507="","",IF(F1506="",1,F1506*(1+E1507)))</f>
        <v/>
      </c>
      <c r="G1507" s="15">
        <f>IF(E1507="","",IF(G1506="",1,G1506*(1+C1507)))</f>
        <v/>
      </c>
      <c r="H1507" s="15">
        <f>IF(F1507="","",IF(H1506="",F1507,MAX(H1506,F1507)))</f>
        <v/>
      </c>
      <c r="I1507">
        <f>IF(OR(F1507="",H1507=""),"",F1507/H1507-1)</f>
        <v/>
      </c>
      <c r="J1507">
        <f>IF(G1507="","",IF(J1506="",G1507,MAX(J1506,G1507)))</f>
        <v/>
      </c>
      <c r="K1507">
        <f>IF(OR(G1507="",J1507=""),"",G1507/J1507-1)</f>
        <v/>
      </c>
    </row>
    <row r="1508">
      <c r="A1508" s="14">
        <f>原始数据_周度!A1508</f>
        <v/>
      </c>
      <c r="B1508" s="15">
        <f>原始数据_周度!B1508</f>
        <v/>
      </c>
      <c r="C1508" s="15">
        <f>IFERROR(B1508/B1507-1,"")</f>
        <v/>
      </c>
      <c r="D1508" s="15">
        <f>IFERROR(评分与状态_周度!F1524,"")</f>
        <v/>
      </c>
      <c r="E1508" s="15">
        <f>IF(OR(D1508="",C1508=""),"",D1508*C1508)</f>
        <v/>
      </c>
      <c r="F1508" s="15">
        <f>IF(E1508="","",IF(F1507="",1,F1507*(1+E1508)))</f>
        <v/>
      </c>
      <c r="G1508" s="15">
        <f>IF(E1508="","",IF(G1507="",1,G1507*(1+C1508)))</f>
        <v/>
      </c>
      <c r="H1508" s="15">
        <f>IF(F1508="","",IF(H1507="",F1508,MAX(H1507,F1508)))</f>
        <v/>
      </c>
      <c r="I1508">
        <f>IF(OR(F1508="",H1508=""),"",F1508/H1508-1)</f>
        <v/>
      </c>
      <c r="J1508">
        <f>IF(G1508="","",IF(J1507="",G1508,MAX(J1507,G1508)))</f>
        <v/>
      </c>
      <c r="K1508">
        <f>IF(OR(G1508="",J1508=""),"",G1508/J1508-1)</f>
        <v/>
      </c>
    </row>
    <row r="1509">
      <c r="A1509" s="14">
        <f>原始数据_周度!A1509</f>
        <v/>
      </c>
      <c r="B1509" s="15">
        <f>原始数据_周度!B1509</f>
        <v/>
      </c>
      <c r="C1509" s="15">
        <f>IFERROR(B1509/B1508-1,"")</f>
        <v/>
      </c>
      <c r="D1509" s="15">
        <f>IFERROR(评分与状态_周度!F1525,"")</f>
        <v/>
      </c>
      <c r="E1509" s="15">
        <f>IF(OR(D1509="",C1509=""),"",D1509*C1509)</f>
        <v/>
      </c>
      <c r="F1509" s="15">
        <f>IF(E1509="","",IF(F1508="",1,F1508*(1+E1509)))</f>
        <v/>
      </c>
      <c r="G1509" s="15">
        <f>IF(E1509="","",IF(G1508="",1,G1508*(1+C1509)))</f>
        <v/>
      </c>
      <c r="H1509" s="15">
        <f>IF(F1509="","",IF(H1508="",F1509,MAX(H1508,F1509)))</f>
        <v/>
      </c>
      <c r="I1509">
        <f>IF(OR(F1509="",H1509=""),"",F1509/H1509-1)</f>
        <v/>
      </c>
      <c r="J1509">
        <f>IF(G1509="","",IF(J1508="",G1509,MAX(J1508,G1509)))</f>
        <v/>
      </c>
      <c r="K1509">
        <f>IF(OR(G1509="",J1509=""),"",G1509/J1509-1)</f>
        <v/>
      </c>
    </row>
    <row r="1510">
      <c r="A1510" s="14">
        <f>原始数据_周度!A1510</f>
        <v/>
      </c>
      <c r="B1510" s="15">
        <f>原始数据_周度!B1510</f>
        <v/>
      </c>
      <c r="C1510" s="15">
        <f>IFERROR(B1510/B1509-1,"")</f>
        <v/>
      </c>
      <c r="D1510" s="15">
        <f>IFERROR(评分与状态_周度!F1526,"")</f>
        <v/>
      </c>
      <c r="E1510" s="15">
        <f>IF(OR(D1510="",C1510=""),"",D1510*C1510)</f>
        <v/>
      </c>
      <c r="F1510" s="15">
        <f>IF(E1510="","",IF(F1509="",1,F1509*(1+E1510)))</f>
        <v/>
      </c>
      <c r="G1510" s="15">
        <f>IF(E1510="","",IF(G1509="",1,G1509*(1+C1510)))</f>
        <v/>
      </c>
      <c r="H1510" s="15">
        <f>IF(F1510="","",IF(H1509="",F1510,MAX(H1509,F1510)))</f>
        <v/>
      </c>
      <c r="I1510">
        <f>IF(OR(F1510="",H1510=""),"",F1510/H1510-1)</f>
        <v/>
      </c>
      <c r="J1510">
        <f>IF(G1510="","",IF(J1509="",G1510,MAX(J1509,G1510)))</f>
        <v/>
      </c>
      <c r="K1510">
        <f>IF(OR(G1510="",J1510=""),"",G1510/J1510-1)</f>
        <v/>
      </c>
    </row>
    <row r="1511">
      <c r="A1511" s="14">
        <f>原始数据_周度!A1511</f>
        <v/>
      </c>
      <c r="B1511" s="15">
        <f>原始数据_周度!B1511</f>
        <v/>
      </c>
      <c r="C1511" s="15">
        <f>IFERROR(B1511/B1510-1,"")</f>
        <v/>
      </c>
      <c r="D1511" s="15">
        <f>IFERROR(评分与状态_周度!F1527,"")</f>
        <v/>
      </c>
      <c r="E1511" s="15">
        <f>IF(OR(D1511="",C1511=""),"",D1511*C1511)</f>
        <v/>
      </c>
      <c r="F1511" s="15">
        <f>IF(E1511="","",IF(F1510="",1,F1510*(1+E1511)))</f>
        <v/>
      </c>
      <c r="G1511" s="15">
        <f>IF(E1511="","",IF(G1510="",1,G1510*(1+C1511)))</f>
        <v/>
      </c>
      <c r="H1511" s="15">
        <f>IF(F1511="","",IF(H1510="",F1511,MAX(H1510,F1511)))</f>
        <v/>
      </c>
      <c r="I1511">
        <f>IF(OR(F1511="",H1511=""),"",F1511/H1511-1)</f>
        <v/>
      </c>
      <c r="J1511">
        <f>IF(G1511="","",IF(J1510="",G1511,MAX(J1510,G1511)))</f>
        <v/>
      </c>
      <c r="K1511">
        <f>IF(OR(G1511="",J1511=""),"",G1511/J1511-1)</f>
        <v/>
      </c>
    </row>
    <row r="1512">
      <c r="A1512" s="14">
        <f>原始数据_周度!A1512</f>
        <v/>
      </c>
      <c r="B1512" s="15">
        <f>原始数据_周度!B1512</f>
        <v/>
      </c>
      <c r="C1512" s="15">
        <f>IFERROR(B1512/B1511-1,"")</f>
        <v/>
      </c>
      <c r="D1512" s="15">
        <f>IFERROR(评分与状态_周度!F1528,"")</f>
        <v/>
      </c>
      <c r="E1512" s="15">
        <f>IF(OR(D1512="",C1512=""),"",D1512*C1512)</f>
        <v/>
      </c>
      <c r="F1512" s="15">
        <f>IF(E1512="","",IF(F1511="",1,F1511*(1+E1512)))</f>
        <v/>
      </c>
      <c r="G1512" s="15">
        <f>IF(E1512="","",IF(G1511="",1,G1511*(1+C1512)))</f>
        <v/>
      </c>
      <c r="H1512" s="15">
        <f>IF(F1512="","",IF(H1511="",F1512,MAX(H1511,F1512)))</f>
        <v/>
      </c>
      <c r="I1512">
        <f>IF(OR(F1512="",H1512=""),"",F1512/H1512-1)</f>
        <v/>
      </c>
      <c r="J1512">
        <f>IF(G1512="","",IF(J1511="",G1512,MAX(J1511,G1512)))</f>
        <v/>
      </c>
      <c r="K1512">
        <f>IF(OR(G1512="",J1512=""),"",G1512/J1512-1)</f>
        <v/>
      </c>
    </row>
    <row r="1513">
      <c r="A1513" s="14">
        <f>原始数据_周度!A1513</f>
        <v/>
      </c>
      <c r="B1513" s="15">
        <f>原始数据_周度!B1513</f>
        <v/>
      </c>
      <c r="C1513" s="15">
        <f>IFERROR(B1513/B1512-1,"")</f>
        <v/>
      </c>
      <c r="D1513" s="15">
        <f>IFERROR(评分与状态_周度!F1529,"")</f>
        <v/>
      </c>
      <c r="E1513" s="15">
        <f>IF(OR(D1513="",C1513=""),"",D1513*C1513)</f>
        <v/>
      </c>
      <c r="F1513" s="15">
        <f>IF(E1513="","",IF(F1512="",1,F1512*(1+E1513)))</f>
        <v/>
      </c>
      <c r="G1513" s="15">
        <f>IF(E1513="","",IF(G1512="",1,G1512*(1+C1513)))</f>
        <v/>
      </c>
      <c r="H1513" s="15">
        <f>IF(F1513="","",IF(H1512="",F1513,MAX(H1512,F1513)))</f>
        <v/>
      </c>
      <c r="I1513">
        <f>IF(OR(F1513="",H1513=""),"",F1513/H1513-1)</f>
        <v/>
      </c>
      <c r="J1513">
        <f>IF(G1513="","",IF(J1512="",G1513,MAX(J1512,G1513)))</f>
        <v/>
      </c>
      <c r="K1513">
        <f>IF(OR(G1513="",J1513=""),"",G1513/J1513-1)</f>
        <v/>
      </c>
    </row>
    <row r="1514">
      <c r="A1514" s="14">
        <f>原始数据_周度!A1514</f>
        <v/>
      </c>
      <c r="B1514" s="15">
        <f>原始数据_周度!B1514</f>
        <v/>
      </c>
      <c r="C1514" s="15">
        <f>IFERROR(B1514/B1513-1,"")</f>
        <v/>
      </c>
      <c r="D1514" s="15">
        <f>IFERROR(评分与状态_周度!F1530,"")</f>
        <v/>
      </c>
      <c r="E1514" s="15">
        <f>IF(OR(D1514="",C1514=""),"",D1514*C1514)</f>
        <v/>
      </c>
      <c r="F1514" s="15">
        <f>IF(E1514="","",IF(F1513="",1,F1513*(1+E1514)))</f>
        <v/>
      </c>
      <c r="G1514" s="15">
        <f>IF(E1514="","",IF(G1513="",1,G1513*(1+C1514)))</f>
        <v/>
      </c>
      <c r="H1514" s="15">
        <f>IF(F1514="","",IF(H1513="",F1514,MAX(H1513,F1514)))</f>
        <v/>
      </c>
      <c r="I1514">
        <f>IF(OR(F1514="",H1514=""),"",F1514/H1514-1)</f>
        <v/>
      </c>
      <c r="J1514">
        <f>IF(G1514="","",IF(J1513="",G1514,MAX(J1513,G1514)))</f>
        <v/>
      </c>
      <c r="K1514">
        <f>IF(OR(G1514="",J1514=""),"",G1514/J1514-1)</f>
        <v/>
      </c>
    </row>
    <row r="1515">
      <c r="A1515" s="14">
        <f>原始数据_周度!A1515</f>
        <v/>
      </c>
      <c r="B1515" s="15">
        <f>原始数据_周度!B1515</f>
        <v/>
      </c>
      <c r="C1515" s="15">
        <f>IFERROR(B1515/B1514-1,"")</f>
        <v/>
      </c>
      <c r="D1515" s="15">
        <f>IFERROR(评分与状态_周度!F1531,"")</f>
        <v/>
      </c>
      <c r="E1515" s="15">
        <f>IF(OR(D1515="",C1515=""),"",D1515*C1515)</f>
        <v/>
      </c>
      <c r="F1515" s="15">
        <f>IF(E1515="","",IF(F1514="",1,F1514*(1+E1515)))</f>
        <v/>
      </c>
      <c r="G1515" s="15">
        <f>IF(E1515="","",IF(G1514="",1,G1514*(1+C1515)))</f>
        <v/>
      </c>
      <c r="H1515" s="15">
        <f>IF(F1515="","",IF(H1514="",F1515,MAX(H1514,F1515)))</f>
        <v/>
      </c>
      <c r="I1515">
        <f>IF(OR(F1515="",H1515=""),"",F1515/H1515-1)</f>
        <v/>
      </c>
      <c r="J1515">
        <f>IF(G1515="","",IF(J1514="",G1515,MAX(J1514,G1515)))</f>
        <v/>
      </c>
      <c r="K1515">
        <f>IF(OR(G1515="",J1515=""),"",G1515/J1515-1)</f>
        <v/>
      </c>
    </row>
    <row r="1516">
      <c r="A1516" s="14">
        <f>原始数据_周度!A1516</f>
        <v/>
      </c>
      <c r="B1516" s="15">
        <f>原始数据_周度!B1516</f>
        <v/>
      </c>
      <c r="C1516" s="15">
        <f>IFERROR(B1516/B1515-1,"")</f>
        <v/>
      </c>
      <c r="D1516" s="15">
        <f>IFERROR(评分与状态_周度!F1532,"")</f>
        <v/>
      </c>
      <c r="E1516" s="15">
        <f>IF(OR(D1516="",C1516=""),"",D1516*C1516)</f>
        <v/>
      </c>
      <c r="F1516" s="15">
        <f>IF(E1516="","",IF(F1515="",1,F1515*(1+E1516)))</f>
        <v/>
      </c>
      <c r="G1516" s="15">
        <f>IF(E1516="","",IF(G1515="",1,G1515*(1+C1516)))</f>
        <v/>
      </c>
      <c r="H1516" s="15">
        <f>IF(F1516="","",IF(H1515="",F1516,MAX(H1515,F1516)))</f>
        <v/>
      </c>
      <c r="I1516">
        <f>IF(OR(F1516="",H1516=""),"",F1516/H1516-1)</f>
        <v/>
      </c>
      <c r="J1516">
        <f>IF(G1516="","",IF(J1515="",G1516,MAX(J1515,G1516)))</f>
        <v/>
      </c>
      <c r="K1516">
        <f>IF(OR(G1516="",J1516=""),"",G1516/J1516-1)</f>
        <v/>
      </c>
    </row>
    <row r="1517">
      <c r="A1517" s="14">
        <f>原始数据_周度!A1517</f>
        <v/>
      </c>
      <c r="B1517" s="15">
        <f>原始数据_周度!B1517</f>
        <v/>
      </c>
      <c r="C1517" s="15">
        <f>IFERROR(B1517/B1516-1,"")</f>
        <v/>
      </c>
      <c r="D1517" s="15">
        <f>IFERROR(评分与状态_周度!F1533,"")</f>
        <v/>
      </c>
      <c r="E1517" s="15">
        <f>IF(OR(D1517="",C1517=""),"",D1517*C1517)</f>
        <v/>
      </c>
      <c r="F1517" s="15">
        <f>IF(E1517="","",IF(F1516="",1,F1516*(1+E1517)))</f>
        <v/>
      </c>
      <c r="G1517" s="15">
        <f>IF(E1517="","",IF(G1516="",1,G1516*(1+C1517)))</f>
        <v/>
      </c>
      <c r="H1517" s="15">
        <f>IF(F1517="","",IF(H1516="",F1517,MAX(H1516,F1517)))</f>
        <v/>
      </c>
      <c r="I1517">
        <f>IF(OR(F1517="",H1517=""),"",F1517/H1517-1)</f>
        <v/>
      </c>
      <c r="J1517">
        <f>IF(G1517="","",IF(J1516="",G1517,MAX(J1516,G1517)))</f>
        <v/>
      </c>
      <c r="K1517">
        <f>IF(OR(G1517="",J1517=""),"",G1517/J1517-1)</f>
        <v/>
      </c>
    </row>
    <row r="1518">
      <c r="A1518" s="14">
        <f>原始数据_周度!A1518</f>
        <v/>
      </c>
      <c r="B1518" s="15">
        <f>原始数据_周度!B1518</f>
        <v/>
      </c>
      <c r="C1518" s="15">
        <f>IFERROR(B1518/B1517-1,"")</f>
        <v/>
      </c>
      <c r="D1518" s="15">
        <f>IFERROR(评分与状态_周度!F1534,"")</f>
        <v/>
      </c>
      <c r="E1518" s="15">
        <f>IF(OR(D1518="",C1518=""),"",D1518*C1518)</f>
        <v/>
      </c>
      <c r="F1518" s="15">
        <f>IF(E1518="","",IF(F1517="",1,F1517*(1+E1518)))</f>
        <v/>
      </c>
      <c r="G1518" s="15">
        <f>IF(E1518="","",IF(G1517="",1,G1517*(1+C1518)))</f>
        <v/>
      </c>
      <c r="H1518" s="15">
        <f>IF(F1518="","",IF(H1517="",F1518,MAX(H1517,F1518)))</f>
        <v/>
      </c>
      <c r="I1518">
        <f>IF(OR(F1518="",H1518=""),"",F1518/H1518-1)</f>
        <v/>
      </c>
      <c r="J1518">
        <f>IF(G1518="","",IF(J1517="",G1518,MAX(J1517,G1518)))</f>
        <v/>
      </c>
      <c r="K1518">
        <f>IF(OR(G1518="",J1518=""),"",G1518/J1518-1)</f>
        <v/>
      </c>
    </row>
    <row r="1519">
      <c r="A1519" s="14">
        <f>原始数据_周度!A1519</f>
        <v/>
      </c>
      <c r="B1519" s="15">
        <f>原始数据_周度!B1519</f>
        <v/>
      </c>
      <c r="C1519" s="15">
        <f>IFERROR(B1519/B1518-1,"")</f>
        <v/>
      </c>
      <c r="D1519" s="15">
        <f>IFERROR(评分与状态_周度!F1535,"")</f>
        <v/>
      </c>
      <c r="E1519" s="15">
        <f>IF(OR(D1519="",C1519=""),"",D1519*C1519)</f>
        <v/>
      </c>
      <c r="F1519" s="15">
        <f>IF(E1519="","",IF(F1518="",1,F1518*(1+E1519)))</f>
        <v/>
      </c>
      <c r="G1519" s="15">
        <f>IF(E1519="","",IF(G1518="",1,G1518*(1+C1519)))</f>
        <v/>
      </c>
      <c r="H1519" s="15">
        <f>IF(F1519="","",IF(H1518="",F1519,MAX(H1518,F1519)))</f>
        <v/>
      </c>
      <c r="I1519">
        <f>IF(OR(F1519="",H1519=""),"",F1519/H1519-1)</f>
        <v/>
      </c>
      <c r="J1519">
        <f>IF(G1519="","",IF(J1518="",G1519,MAX(J1518,G1519)))</f>
        <v/>
      </c>
      <c r="K1519">
        <f>IF(OR(G1519="",J1519=""),"",G1519/J1519-1)</f>
        <v/>
      </c>
    </row>
    <row r="1520">
      <c r="A1520" s="14">
        <f>原始数据_周度!A1520</f>
        <v/>
      </c>
      <c r="B1520" s="15">
        <f>原始数据_周度!B1520</f>
        <v/>
      </c>
      <c r="C1520" s="15">
        <f>IFERROR(B1520/B1519-1,"")</f>
        <v/>
      </c>
      <c r="D1520" s="15">
        <f>IFERROR(评分与状态_周度!F1536,"")</f>
        <v/>
      </c>
      <c r="E1520" s="15">
        <f>IF(OR(D1520="",C1520=""),"",D1520*C1520)</f>
        <v/>
      </c>
      <c r="F1520" s="15">
        <f>IF(E1520="","",IF(F1519="",1,F1519*(1+E1520)))</f>
        <v/>
      </c>
      <c r="G1520" s="15">
        <f>IF(E1520="","",IF(G1519="",1,G1519*(1+C1520)))</f>
        <v/>
      </c>
      <c r="H1520" s="15">
        <f>IF(F1520="","",IF(H1519="",F1520,MAX(H1519,F1520)))</f>
        <v/>
      </c>
      <c r="I1520">
        <f>IF(OR(F1520="",H1520=""),"",F1520/H1520-1)</f>
        <v/>
      </c>
      <c r="J1520">
        <f>IF(G1520="","",IF(J1519="",G1520,MAX(J1519,G1520)))</f>
        <v/>
      </c>
      <c r="K1520">
        <f>IF(OR(G1520="",J1520=""),"",G1520/J1520-1)</f>
        <v/>
      </c>
    </row>
    <row r="1521">
      <c r="A1521" s="14">
        <f>原始数据_周度!A1521</f>
        <v/>
      </c>
      <c r="B1521" s="15">
        <f>原始数据_周度!B1521</f>
        <v/>
      </c>
      <c r="C1521" s="15">
        <f>IFERROR(B1521/B1520-1,"")</f>
        <v/>
      </c>
      <c r="D1521" s="15">
        <f>IFERROR(评分与状态_周度!F1537,"")</f>
        <v/>
      </c>
      <c r="E1521" s="15">
        <f>IF(OR(D1521="",C1521=""),"",D1521*C1521)</f>
        <v/>
      </c>
      <c r="F1521" s="15">
        <f>IF(E1521="","",IF(F1520="",1,F1520*(1+E1521)))</f>
        <v/>
      </c>
      <c r="G1521" s="15">
        <f>IF(E1521="","",IF(G1520="",1,G1520*(1+C1521)))</f>
        <v/>
      </c>
      <c r="H1521" s="15">
        <f>IF(F1521="","",IF(H1520="",F1521,MAX(H1520,F1521)))</f>
        <v/>
      </c>
      <c r="I1521">
        <f>IF(OR(F1521="",H1521=""),"",F1521/H1521-1)</f>
        <v/>
      </c>
      <c r="J1521">
        <f>IF(G1521="","",IF(J1520="",G1521,MAX(J1520,G1521)))</f>
        <v/>
      </c>
      <c r="K1521">
        <f>IF(OR(G1521="",J1521=""),"",G1521/J1521-1)</f>
        <v/>
      </c>
    </row>
    <row r="1522">
      <c r="A1522" s="14">
        <f>原始数据_周度!A1522</f>
        <v/>
      </c>
      <c r="B1522" s="15">
        <f>原始数据_周度!B1522</f>
        <v/>
      </c>
      <c r="C1522" s="15">
        <f>IFERROR(B1522/B1521-1,"")</f>
        <v/>
      </c>
      <c r="D1522" s="15">
        <f>IFERROR(评分与状态_周度!F1538,"")</f>
        <v/>
      </c>
      <c r="E1522" s="15">
        <f>IF(OR(D1522="",C1522=""),"",D1522*C1522)</f>
        <v/>
      </c>
      <c r="F1522" s="15">
        <f>IF(E1522="","",IF(F1521="",1,F1521*(1+E1522)))</f>
        <v/>
      </c>
      <c r="G1522" s="15">
        <f>IF(E1522="","",IF(G1521="",1,G1521*(1+C1522)))</f>
        <v/>
      </c>
      <c r="H1522" s="15">
        <f>IF(F1522="","",IF(H1521="",F1522,MAX(H1521,F1522)))</f>
        <v/>
      </c>
      <c r="I1522">
        <f>IF(OR(F1522="",H1522=""),"",F1522/H1522-1)</f>
        <v/>
      </c>
      <c r="J1522">
        <f>IF(G1522="","",IF(J1521="",G1522,MAX(J1521,G1522)))</f>
        <v/>
      </c>
      <c r="K1522">
        <f>IF(OR(G1522="",J1522=""),"",G1522/J1522-1)</f>
        <v/>
      </c>
    </row>
    <row r="1523">
      <c r="A1523" s="14">
        <f>原始数据_周度!A1523</f>
        <v/>
      </c>
      <c r="B1523" s="15">
        <f>原始数据_周度!B1523</f>
        <v/>
      </c>
      <c r="C1523" s="15">
        <f>IFERROR(B1523/B1522-1,"")</f>
        <v/>
      </c>
      <c r="D1523" s="15">
        <f>IFERROR(评分与状态_周度!F1539,"")</f>
        <v/>
      </c>
      <c r="E1523" s="15">
        <f>IF(OR(D1523="",C1523=""),"",D1523*C1523)</f>
        <v/>
      </c>
      <c r="F1523" s="15">
        <f>IF(E1523="","",IF(F1522="",1,F1522*(1+E1523)))</f>
        <v/>
      </c>
      <c r="G1523" s="15">
        <f>IF(E1523="","",IF(G1522="",1,G1522*(1+C1523)))</f>
        <v/>
      </c>
      <c r="H1523" s="15">
        <f>IF(F1523="","",IF(H1522="",F1523,MAX(H1522,F1523)))</f>
        <v/>
      </c>
      <c r="I1523">
        <f>IF(OR(F1523="",H1523=""),"",F1523/H1523-1)</f>
        <v/>
      </c>
      <c r="J1523">
        <f>IF(G1523="","",IF(J1522="",G1523,MAX(J1522,G1523)))</f>
        <v/>
      </c>
      <c r="K1523">
        <f>IF(OR(G1523="",J1523=""),"",G1523/J1523-1)</f>
        <v/>
      </c>
    </row>
    <row r="1524">
      <c r="A1524" s="14">
        <f>原始数据_周度!A1524</f>
        <v/>
      </c>
      <c r="B1524" s="15">
        <f>原始数据_周度!B1524</f>
        <v/>
      </c>
      <c r="C1524" s="15">
        <f>IFERROR(B1524/B1523-1,"")</f>
        <v/>
      </c>
      <c r="D1524" s="15">
        <f>IFERROR(评分与状态_周度!F1540,"")</f>
        <v/>
      </c>
      <c r="E1524" s="15">
        <f>IF(OR(D1524="",C1524=""),"",D1524*C1524)</f>
        <v/>
      </c>
      <c r="F1524" s="15">
        <f>IF(E1524="","",IF(F1523="",1,F1523*(1+E1524)))</f>
        <v/>
      </c>
      <c r="G1524" s="15">
        <f>IF(E1524="","",IF(G1523="",1,G1523*(1+C1524)))</f>
        <v/>
      </c>
      <c r="H1524" s="15">
        <f>IF(F1524="","",IF(H1523="",F1524,MAX(H1523,F1524)))</f>
        <v/>
      </c>
      <c r="I1524">
        <f>IF(OR(F1524="",H1524=""),"",F1524/H1524-1)</f>
        <v/>
      </c>
      <c r="J1524">
        <f>IF(G1524="","",IF(J1523="",G1524,MAX(J1523,G1524)))</f>
        <v/>
      </c>
      <c r="K1524">
        <f>IF(OR(G1524="",J1524=""),"",G1524/J1524-1)</f>
        <v/>
      </c>
    </row>
    <row r="1525">
      <c r="A1525" s="14">
        <f>原始数据_周度!A1525</f>
        <v/>
      </c>
      <c r="B1525" s="15">
        <f>原始数据_周度!B1525</f>
        <v/>
      </c>
      <c r="C1525" s="15">
        <f>IFERROR(B1525/B1524-1,"")</f>
        <v/>
      </c>
      <c r="D1525" s="15">
        <f>IFERROR(评分与状态_周度!F1541,"")</f>
        <v/>
      </c>
      <c r="E1525" s="15">
        <f>IF(OR(D1525="",C1525=""),"",D1525*C1525)</f>
        <v/>
      </c>
      <c r="F1525" s="15">
        <f>IF(E1525="","",IF(F1524="",1,F1524*(1+E1525)))</f>
        <v/>
      </c>
      <c r="G1525" s="15">
        <f>IF(E1525="","",IF(G1524="",1,G1524*(1+C1525)))</f>
        <v/>
      </c>
      <c r="H1525" s="15">
        <f>IF(F1525="","",IF(H1524="",F1525,MAX(H1524,F1525)))</f>
        <v/>
      </c>
      <c r="I1525">
        <f>IF(OR(F1525="",H1525=""),"",F1525/H1525-1)</f>
        <v/>
      </c>
      <c r="J1525">
        <f>IF(G1525="","",IF(J1524="",G1525,MAX(J1524,G1525)))</f>
        <v/>
      </c>
      <c r="K1525">
        <f>IF(OR(G1525="",J1525=""),"",G1525/J1525-1)</f>
        <v/>
      </c>
    </row>
    <row r="1526">
      <c r="A1526" s="14">
        <f>原始数据_周度!A1526</f>
        <v/>
      </c>
      <c r="B1526" s="15">
        <f>原始数据_周度!B1526</f>
        <v/>
      </c>
      <c r="C1526" s="15">
        <f>IFERROR(B1526/B1525-1,"")</f>
        <v/>
      </c>
      <c r="D1526" s="15">
        <f>IFERROR(评分与状态_周度!F1542,"")</f>
        <v/>
      </c>
      <c r="E1526" s="15">
        <f>IF(OR(D1526="",C1526=""),"",D1526*C1526)</f>
        <v/>
      </c>
      <c r="F1526" s="15">
        <f>IF(E1526="","",IF(F1525="",1,F1525*(1+E1526)))</f>
        <v/>
      </c>
      <c r="G1526" s="15">
        <f>IF(E1526="","",IF(G1525="",1,G1525*(1+C1526)))</f>
        <v/>
      </c>
      <c r="H1526" s="15">
        <f>IF(F1526="","",IF(H1525="",F1526,MAX(H1525,F1526)))</f>
        <v/>
      </c>
      <c r="I1526">
        <f>IF(OR(F1526="",H1526=""),"",F1526/H1526-1)</f>
        <v/>
      </c>
      <c r="J1526">
        <f>IF(G1526="","",IF(J1525="",G1526,MAX(J1525,G1526)))</f>
        <v/>
      </c>
      <c r="K1526">
        <f>IF(OR(G1526="",J1526=""),"",G1526/J1526-1)</f>
        <v/>
      </c>
    </row>
    <row r="1527">
      <c r="A1527" s="14">
        <f>原始数据_周度!A1527</f>
        <v/>
      </c>
      <c r="B1527" s="15">
        <f>原始数据_周度!B1527</f>
        <v/>
      </c>
      <c r="C1527" s="15">
        <f>IFERROR(B1527/B1526-1,"")</f>
        <v/>
      </c>
      <c r="D1527" s="15">
        <f>IFERROR(评分与状态_周度!F1543,"")</f>
        <v/>
      </c>
      <c r="E1527" s="15">
        <f>IF(OR(D1527="",C1527=""),"",D1527*C1527)</f>
        <v/>
      </c>
      <c r="F1527" s="15">
        <f>IF(E1527="","",IF(F1526="",1,F1526*(1+E1527)))</f>
        <v/>
      </c>
      <c r="G1527" s="15">
        <f>IF(E1527="","",IF(G1526="",1,G1526*(1+C1527)))</f>
        <v/>
      </c>
      <c r="H1527" s="15">
        <f>IF(F1527="","",IF(H1526="",F1527,MAX(H1526,F1527)))</f>
        <v/>
      </c>
      <c r="I1527">
        <f>IF(OR(F1527="",H1527=""),"",F1527/H1527-1)</f>
        <v/>
      </c>
      <c r="J1527">
        <f>IF(G1527="","",IF(J1526="",G1527,MAX(J1526,G1527)))</f>
        <v/>
      </c>
      <c r="K1527">
        <f>IF(OR(G1527="",J1527=""),"",G1527/J1527-1)</f>
        <v/>
      </c>
    </row>
    <row r="1528">
      <c r="A1528" s="14">
        <f>原始数据_周度!A1528</f>
        <v/>
      </c>
      <c r="B1528" s="15">
        <f>原始数据_周度!B1528</f>
        <v/>
      </c>
      <c r="C1528" s="15">
        <f>IFERROR(B1528/B1527-1,"")</f>
        <v/>
      </c>
      <c r="D1528" s="15">
        <f>IFERROR(评分与状态_周度!F1544,"")</f>
        <v/>
      </c>
      <c r="E1528" s="15">
        <f>IF(OR(D1528="",C1528=""),"",D1528*C1528)</f>
        <v/>
      </c>
      <c r="F1528" s="15">
        <f>IF(E1528="","",IF(F1527="",1,F1527*(1+E1528)))</f>
        <v/>
      </c>
      <c r="G1528" s="15">
        <f>IF(E1528="","",IF(G1527="",1,G1527*(1+C1528)))</f>
        <v/>
      </c>
      <c r="H1528" s="15">
        <f>IF(F1528="","",IF(H1527="",F1528,MAX(H1527,F1528)))</f>
        <v/>
      </c>
      <c r="I1528">
        <f>IF(OR(F1528="",H1528=""),"",F1528/H1528-1)</f>
        <v/>
      </c>
      <c r="J1528">
        <f>IF(G1528="","",IF(J1527="",G1528,MAX(J1527,G1528)))</f>
        <v/>
      </c>
      <c r="K1528">
        <f>IF(OR(G1528="",J1528=""),"",G1528/J1528-1)</f>
        <v/>
      </c>
    </row>
    <row r="1529">
      <c r="A1529" s="10">
        <f>原始数据_周度!A1529</f>
        <v/>
      </c>
      <c r="B1529">
        <f>原始数据_周度!B1529</f>
        <v/>
      </c>
      <c r="C1529">
        <f>IFERROR(B1529/B1528-1,"")</f>
        <v/>
      </c>
      <c r="D1529">
        <f>IFERROR(评分与状态_周度!F1545,"")</f>
        <v/>
      </c>
      <c r="E1529">
        <f>IF(OR(D1529="",C1529=""),"",D1529*C1529)</f>
        <v/>
      </c>
      <c r="F1529">
        <f>IF(E1529="","",IF(F1528="",1,F1528*(1+E1529)))</f>
        <v/>
      </c>
      <c r="G1529">
        <f>IF(E1529="","",IF(G1528="",1,G1528*(1+C1529)))</f>
        <v/>
      </c>
      <c r="H1529">
        <f>IF(F1529="","",IF(H1528="",F1529,MAX(H1528,F1529)))</f>
        <v/>
      </c>
      <c r="I1529">
        <f>IF(OR(F1529="",H1529=""),"",F1529/H1529-1)</f>
        <v/>
      </c>
      <c r="J1529">
        <f>IF(G1529="","",IF(J1528="",G1529,MAX(J1528,G1529)))</f>
        <v/>
      </c>
      <c r="K1529">
        <f>IF(OR(G1529="",J1529=""),"",G1529/J1529-1)</f>
        <v/>
      </c>
    </row>
  </sheetData>
  <conditionalFormatting sqref="D2:D1529">
    <cfRule type="dataBar" priority="6">
      <dataBar>
        <cfvo type="num" val="0"/>
        <cfvo type="num" val="1"/>
        <color rgb="FF4472C4"/>
      </dataBar>
    </cfRule>
  </conditionalFormatting>
  <conditionalFormatting sqref="I2:I1529">
    <cfRule type="colorScale" priority="4">
      <colorScale>
        <cfvo type="min"/>
        <cfvo type="num" val="0"/>
        <cfvo type="num" val="0"/>
        <color rgb="FFF8696B"/>
        <color rgb="FFFFFFFF"/>
        <color rgb="FFFFFFFF"/>
      </colorScale>
    </cfRule>
  </conditionalFormatting>
  <conditionalFormatting sqref="K2:K1529">
    <cfRule type="colorScale" priority="5">
      <colorScale>
        <cfvo type="min"/>
        <cfvo type="num" val="0"/>
        <cfvo type="num" val="0"/>
        <color rgb="FFF8696B"/>
        <color rgb="FFFFFFFF"/>
        <color rgb="FFFFFFF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I1546"/>
  <sheetViews>
    <sheetView tabSelected="1" zoomScale="113" workbookViewId="0">
      <pane ySplit="18" topLeftCell="A219" activePane="bottomLeft" state="frozen"/>
      <selection pane="bottomLeft" activeCell="J1549" sqref="J1549"/>
    </sheetView>
  </sheetViews>
  <sheetFormatPr baseColWidth="10" defaultRowHeight="15" outlineLevelRow="7"/>
  <cols>
    <col width="27" customWidth="1" style="102" min="1" max="1"/>
    <col width="19.1640625" customWidth="1" style="95" min="2" max="2"/>
    <col width="15.33203125" bestFit="1" customWidth="1" style="95" min="3" max="4"/>
    <col width="14.6640625" bestFit="1" customWidth="1" style="95" min="5" max="5"/>
    <col width="16.33203125" customWidth="1" style="95" min="6" max="6"/>
    <col hidden="1" width="16.6640625" customWidth="1" style="95" min="7" max="7"/>
    <col hidden="1" width="11.6640625" customWidth="1" style="95" min="8" max="8"/>
    <col width="10.83203125" customWidth="1" style="95" min="9" max="16384"/>
  </cols>
  <sheetData>
    <row r="1" ht="16" customHeight="1" thickBot="1">
      <c r="A1" s="96" t="inlineStr">
        <is>
          <t>特征权重（可编辑）</t>
        </is>
      </c>
      <c r="B1" s="97" t="n"/>
      <c r="C1" s="97" t="n"/>
      <c r="D1" s="97" t="n"/>
      <c r="E1" s="97" t="n"/>
      <c r="F1" s="97" t="n"/>
    </row>
    <row r="2" ht="16" customHeight="1">
      <c r="A2" s="98" t="inlineStr">
        <is>
          <t>VIX_z分数</t>
        </is>
      </c>
      <c r="B2" s="99" t="inlineStr">
        <is>
          <t>高收益变化_z分数</t>
        </is>
      </c>
      <c r="C2" s="99" t="inlineStr">
        <is>
          <t>期限利差反转_z</t>
        </is>
      </c>
      <c r="D2" s="99" t="inlineStr">
        <is>
          <t>标普趋势反转_z</t>
        </is>
      </c>
      <c r="E2" s="137" t="inlineStr">
        <is>
          <t>均线斜率反转_z</t>
        </is>
      </c>
      <c r="F2" s="164" t="inlineStr">
        <is>
          <t>盈利上修_z分数</t>
        </is>
      </c>
      <c r="I2" s="167" t="inlineStr">
        <is>
          <t>仓位缓冲参数</t>
        </is>
      </c>
    </row>
    <row r="3">
      <c r="A3" s="168" t="n">
        <v>0.24</v>
      </c>
      <c r="B3" s="168" t="n">
        <v>0.24</v>
      </c>
      <c r="C3" s="168" t="n">
        <v>0.14</v>
      </c>
      <c r="D3" s="168" t="n">
        <v>0.14</v>
      </c>
      <c r="E3" s="168" t="n">
        <v>0.19</v>
      </c>
      <c r="F3" s="168">
        <f>SUM(A3:E3)+F3</f>
        <v/>
      </c>
      <c r="I3" s="169" t="n">
        <v>1</v>
      </c>
    </row>
    <row r="4" ht="6" customHeight="1">
      <c r="I4" s="170" t="n">
        <v>0.15</v>
      </c>
    </row>
    <row r="5" ht="16" customHeight="1" thickBot="1">
      <c r="A5" s="96" t="inlineStr">
        <is>
          <t>状态阈值与目标仓位（可编辑）</t>
        </is>
      </c>
      <c r="B5" s="97" t="n"/>
      <c r="C5" s="97" t="n"/>
      <c r="D5" s="97" t="n"/>
      <c r="I5" s="170" t="n">
        <v>0.05</v>
      </c>
    </row>
    <row r="6">
      <c r="A6" s="98" t="inlineStr">
        <is>
          <t>操作难度</t>
        </is>
      </c>
      <c r="B6" s="99" t="inlineStr">
        <is>
          <t>下限百分位</t>
        </is>
      </c>
      <c r="C6" s="99" t="inlineStr">
        <is>
          <t>上限百分位</t>
        </is>
      </c>
      <c r="D6" s="99" t="n"/>
    </row>
    <row r="7">
      <c r="A7" s="103" t="inlineStr">
        <is>
          <t>🟢 简单模式</t>
        </is>
      </c>
      <c r="B7" s="104" t="n">
        <v>0</v>
      </c>
      <c r="C7" s="104" t="n">
        <v>0.2</v>
      </c>
      <c r="D7" s="104" t="n"/>
    </row>
    <row r="8">
      <c r="A8" s="105" t="inlineStr">
        <is>
          <t>🟢 普通模式</t>
        </is>
      </c>
      <c r="B8" s="104" t="n">
        <v>0.2</v>
      </c>
      <c r="C8" s="104" t="n">
        <v>0.4</v>
      </c>
      <c r="D8" s="104" t="n"/>
    </row>
    <row r="9">
      <c r="A9" s="106" t="inlineStr">
        <is>
          <t>🟡 困难模式</t>
        </is>
      </c>
      <c r="B9" s="104" t="n">
        <v>0.4</v>
      </c>
      <c r="C9" s="104" t="n">
        <v>0.55</v>
      </c>
      <c r="D9" s="104" t="n"/>
    </row>
    <row r="10">
      <c r="A10" s="107" t="inlineStr">
        <is>
          <t>🟠 噩梦模式</t>
        </is>
      </c>
      <c r="B10" s="104" t="n">
        <v>0.55</v>
      </c>
      <c r="C10" s="104" t="n">
        <v>0.7</v>
      </c>
      <c r="D10" s="104" t="n"/>
    </row>
    <row r="11">
      <c r="A11" s="108" t="inlineStr">
        <is>
          <t>🔴 地狱模式</t>
        </is>
      </c>
      <c r="B11" s="104" t="n">
        <v>0.7</v>
      </c>
      <c r="C11" s="104" t="n">
        <v>0.85</v>
      </c>
      <c r="D11" s="104" t="n"/>
    </row>
    <row r="12">
      <c r="A12" s="109" t="inlineStr">
        <is>
          <t>💀 炼狱模式</t>
        </is>
      </c>
      <c r="B12" s="104" t="n">
        <v>0.85</v>
      </c>
      <c r="C12" s="104" t="n">
        <v>1</v>
      </c>
      <c r="D12" s="104" t="n"/>
    </row>
    <row r="13" ht="6" customHeight="1"/>
    <row r="14" ht="16" customHeight="1" thickBot="1">
      <c r="A14" s="96" t="inlineStr">
        <is>
          <t>否决权规则（可编辑）</t>
        </is>
      </c>
      <c r="B14" s="97" t="n"/>
      <c r="C14" s="97" t="n"/>
    </row>
    <row r="15">
      <c r="A15" s="110" t="inlineStr">
        <is>
          <t>单特征z-score否决阈值</t>
        </is>
      </c>
      <c r="B15" s="156" t="n">
        <v>2</v>
      </c>
      <c r="C15" s="112" t="inlineStr">
        <is>
          <t>任一特征z-score超过此值 → 直接判定为高风险，无视综合评分</t>
        </is>
      </c>
    </row>
    <row r="16" ht="16" customHeight="1" thickBot="1">
      <c r="A16" s="96" t="inlineStr">
        <is>
          <t>超跌拐头减免（可编辑）</t>
        </is>
      </c>
      <c r="B16" s="97" t="n"/>
      <c r="C16" s="97" t="n"/>
      <c r="D16" s="97" t="n"/>
      <c r="E16" s="97" t="n"/>
      <c r="F16" s="97" t="n"/>
    </row>
    <row r="17">
      <c r="A17" s="110" t="inlineStr">
        <is>
          <t>超跌阈值(偏离度)</t>
        </is>
      </c>
      <c r="B17" s="104" t="n">
        <v>-0.1</v>
      </c>
      <c r="C17" s="113" t="inlineStr">
        <is>
          <t>回看窗口(周)</t>
        </is>
      </c>
      <c r="D17" s="114" t="n">
        <v>8</v>
      </c>
      <c r="E17" s="113" t="inlineStr">
        <is>
          <t>反弹确认(%)</t>
        </is>
      </c>
      <c r="F17" s="104" t="n"/>
    </row>
    <row r="18">
      <c r="A18" s="115" t="inlineStr">
        <is>
          <t>日期</t>
        </is>
      </c>
      <c r="B18" s="116" t="inlineStr">
        <is>
          <t>综合评分</t>
        </is>
      </c>
      <c r="C18" s="116" t="inlineStr">
        <is>
          <t>P20(滚动364周)</t>
        </is>
      </c>
      <c r="D18" s="116" t="inlineStr">
        <is>
          <t>P85(滚动364周)</t>
        </is>
      </c>
      <c r="E18" s="116" t="inlineStr">
        <is>
          <t>风险状态</t>
        </is>
      </c>
      <c r="F18" s="116" t="n"/>
      <c r="G18" s="116" t="inlineStr">
        <is>
          <t>否决权</t>
        </is>
      </c>
      <c r="H18" s="116" t="inlineStr">
        <is>
          <t>超跌拐头</t>
        </is>
      </c>
      <c r="I18" s="167" t="inlineStr">
        <is>
          <t>盈利上修仓位缓冲</t>
        </is>
      </c>
    </row>
    <row r="19">
      <c r="A19" s="117">
        <f>特征计算_周度!A2</f>
        <v/>
      </c>
      <c r="B19" s="171">
        <f>IFERROR($A$3*特征计算_周度!B19+$B$3*特征计算_周度!C19+$C$3*特征计算_周度!D19+$D$3*特征计算_周度!E19+$E$3*特征计算_周度!F19+$F$3*特征计算_周度!H19,"")</f>
        <v/>
      </c>
      <c r="C19" s="118">
        <f>IFERROR(PERCENTILE(OFFSET(B19,1-364,0,364,1),$C$7),"")</f>
        <v/>
      </c>
      <c r="D19" s="118">
        <f>IFERROR(PERCENTILE(OFFSET(B19,1-364,0,364,1),$C$11),"")</f>
        <v/>
      </c>
      <c r="E19" s="122">
        <f>_xlfn.LET(_xlpm.initState,IF(OR(B19="",C19=""),"",IF(OR(特征计算_周度!B2&gt;$B$15,特征计算_周度!C2&gt;$B$15,特征计算_周度!G2&gt;$B$15,特征计算_周度!E2&gt;$B$15,特征计算_周度!F2&gt;$B$15),$A$12,IFERROR(IF(B19&lt;PERCENTILE(OFFSET(B19,1-364,0,364,1),$C$7),$A$7,IF(B19&lt;PERCENTILE(OFFSET(B19,1-364,0,364,1),$C$8),$A$8,IF(B19&lt;PERCENTILE(OFFSET(B19,1-364,0,364,1),$C$9),$A$9,IF(B19&lt;PERCENTILE(OFFSET(B19,1-364,0,364,1),$C$10),$A$10,IF(B19&lt;PERCENTILE(OFFSET(B19,1-364,0,364,1),$C$11),$A$11,$A$12))))),""))),_xlpm.dev,原始数据_周度!G2,_xlpm.minDev,MIN(OFFSET(原始数据_周度!G2,1-$D$17,0,$D$17,1)),_xlpm.bounce,_xlpm.dev-_xlpm.minDev,_xlpm.oversold,AND(ISNUMBER(_xlpm.dev),ISNUMBER(_xlpm.minDev),_xlpm.minDev&lt;=$B$17,_xlpm.bounce&gt;=$F$17,OR(_xlpm.initState=$A$12,_xlpm.initState=$A$11,_xlpm.initState=$A$10)),_xlpm.pctOnly,IFERROR(IF(B19&lt;PERCENTILE(OFFSET(B19,1-364,0,364,1),$C$7),$A$7,IF(B19&lt;PERCENTILE(OFFSET(B19,1-364,0,364,1),$C$8),$A$8,IF(B19&lt;PERCENTILE(OFFSET(B19,1-364,0,364,1),$C$9),$A$9,IF(B19&lt;PERCENTILE(OFFSET(B19,1-364,0,364,1),$C$10),$A$10,IF(B19&lt;PERCENTILE(OFFSET(B19,1-364,0,364,1),$C$11),$A$11,$A$12))))),""),IF(_xlpm.initState="","",IF(_xlpm.oversold,_xlpm.pctOnly,_xlpm.initState)))</f>
        <v/>
      </c>
      <c r="F19" s="119" t="n"/>
      <c r="G19" s="120">
        <f>IF(OR(B19="",C19=""),"",IF(OR(特征计算_周度!B2&gt;$B$15,特征计算_周度!C2&gt;$B$15,特征计算_周度!G2&gt;$B$15,特征计算_周度!E2&gt;$B$15,特征计算_周度!F2&gt;$B$15),IF(特征计算_周度!B2&gt;$B$15,"VIX ","")&amp;IF(特征计算_周度!C2&gt;$B$15,"HY ","")&amp;IF(特征计算_周度!G2&gt;$B$15,"Sahm ","")&amp;IF(特征计算_周度!E2&gt;$B$15,"趋势 ","")&amp;IF(特征计算_周度!F2&gt;$B$15,"斜率",""),"—"))</f>
        <v/>
      </c>
      <c r="H19" s="121">
        <f>IF(OR(B19="",C19=""),"",_xlfn.LET(_xlpm.dev,原始数据_周度!G2,_xlpm.minDev,MIN(OFFSET(原始数据_周度!G2,1-$D$17,0,$D$17,1)),_xlpm.bounce,_xlpm.dev-_xlpm.minDev,IF(AND(ISNUMBER(_xlpm.dev),ISNUMBER(_xlpm.minDev),_xlpm.minDev&lt;=$B$17,_xlpm.bounce&gt;=$F$17),"✅ 触发","—")))</f>
        <v/>
      </c>
      <c r="I19" s="172">
        <f>IFERROR(IF(特征计算_周度!H19&gt;$I$3,MIN($I$4,MAX(-$I$5,(特征计算_周度!H19-$I$3)*$I$4)),0),"")</f>
        <v/>
      </c>
    </row>
    <row r="20">
      <c r="A20" s="117">
        <f>特征计算_周度!A3</f>
        <v/>
      </c>
      <c r="B20" s="171">
        <f>IFERROR($A$3*特征计算_周度!B20+$B$3*特征计算_周度!C20+$C$3*特征计算_周度!D20+$D$3*特征计算_周度!E20+$E$3*特征计算_周度!F20+$F$3*特征计算_周度!H20,"")</f>
        <v/>
      </c>
      <c r="C20" s="118">
        <f>IFERROR(PERCENTILE(OFFSET(B20,1-364,0,364,1),$C$7),"")</f>
        <v/>
      </c>
      <c r="D20" s="118">
        <f>IFERROR(PERCENTILE(OFFSET(B20,1-364,0,364,1),$C$11),"")</f>
        <v/>
      </c>
      <c r="E20" s="122">
        <f>_xlfn.LET(_xlpm.initState,IF(OR(B20="",C20=""),"",IF(OR(特征计算_周度!B3&gt;$B$15,特征计算_周度!C3&gt;$B$15,特征计算_周度!G3&gt;$B$15,特征计算_周度!E3&gt;$B$15,特征计算_周度!F3&gt;$B$15),$A$12,IFERROR(IF(B20&lt;PERCENTILE(OFFSET(B20,1-364,0,364,1),$C$7),$A$7,IF(B20&lt;PERCENTILE(OFFSET(B20,1-364,0,364,1),$C$8),$A$8,IF(B20&lt;PERCENTILE(OFFSET(B20,1-364,0,364,1),$C$9),$A$9,IF(B20&lt;PERCENTILE(OFFSET(B20,1-364,0,364,1),$C$10),$A$10,IF(B20&lt;PERCENTILE(OFFSET(B20,1-364,0,364,1),$C$11),$A$11,$A$12))))),""))),_xlpm.dev,原始数据_周度!G3,_xlpm.minDev,MIN(OFFSET(原始数据_周度!G3,1-$D$17,0,$D$17,1)),_xlpm.bounce,_xlpm.dev-_xlpm.minDev,_xlpm.oversold,AND(ISNUMBER(_xlpm.dev),ISNUMBER(_xlpm.minDev),_xlpm.minDev&lt;=$B$17,_xlpm.bounce&gt;=$F$17,OR(_xlpm.initState=$A$12,_xlpm.initState=$A$11,_xlpm.initState=$A$10)),_xlpm.pctOnly,IFERROR(IF(B20&lt;PERCENTILE(OFFSET(B20,1-364,0,364,1),$C$7),$A$7,IF(B20&lt;PERCENTILE(OFFSET(B20,1-364,0,364,1),$C$8),$A$8,IF(B20&lt;PERCENTILE(OFFSET(B20,1-364,0,364,1),$C$9),$A$9,IF(B20&lt;PERCENTILE(OFFSET(B20,1-364,0,364,1),$C$10),$A$10,IF(B20&lt;PERCENTILE(OFFSET(B20,1-364,0,364,1),$C$11),$A$11,$A$12))))),""),IF(_xlpm.initState="","",IF(_xlpm.oversold,_xlpm.pctOnly,_xlpm.initState)))</f>
        <v/>
      </c>
      <c r="F20" s="119" t="n"/>
      <c r="G20" s="120">
        <f>IF(OR(B20="",C20=""),"",IF(OR(特征计算_周度!B3&gt;$B$15,特征计算_周度!C3&gt;$B$15,特征计算_周度!G3&gt;$B$15,特征计算_周度!E3&gt;$B$15,特征计算_周度!F3&gt;$B$15),IF(特征计算_周度!B3&gt;$B$15,"VIX ","")&amp;IF(特征计算_周度!C3&gt;$B$15,"HY ","")&amp;IF(特征计算_周度!G3&gt;$B$15,"Sahm ","")&amp;IF(特征计算_周度!E3&gt;$B$15,"趋势 ","")&amp;IF(特征计算_周度!F3&gt;$B$15,"斜率",""),"—"))</f>
        <v/>
      </c>
      <c r="H20" s="121">
        <f>IF(OR(B20="",C20=""),"",_xlfn.LET(_xlpm.dev,原始数据_周度!G3,_xlpm.minDev,MIN(OFFSET(原始数据_周度!G3,1-$D$17,0,$D$17,1)),_xlpm.bounce,_xlpm.dev-_xlpm.minDev,IF(AND(ISNUMBER(_xlpm.dev),ISNUMBER(_xlpm.minDev),_xlpm.minDev&lt;=$B$17,_xlpm.bounce&gt;=$F$17),"✅ 触发","—")))</f>
        <v/>
      </c>
      <c r="I20" s="172">
        <f>IFERROR(IF(特征计算_周度!H20&gt;$I$3,MIN($I$4,MAX(-$I$5,(特征计算_周度!H20-$I$3)*$I$4)),0),"")</f>
        <v/>
      </c>
    </row>
    <row r="21">
      <c r="A21" s="117">
        <f>特征计算_周度!A4</f>
        <v/>
      </c>
      <c r="B21" s="171">
        <f>IFERROR($A$3*特征计算_周度!B21+$B$3*特征计算_周度!C21+$C$3*特征计算_周度!D21+$D$3*特征计算_周度!E21+$E$3*特征计算_周度!F21+$F$3*特征计算_周度!H21,"")</f>
        <v/>
      </c>
      <c r="C21" s="118">
        <f>IFERROR(PERCENTILE(OFFSET(B21,1-364,0,364,1),$C$7),"")</f>
        <v/>
      </c>
      <c r="D21" s="118">
        <f>IFERROR(PERCENTILE(OFFSET(B21,1-364,0,364,1),$C$11),"")</f>
        <v/>
      </c>
      <c r="E21" s="122">
        <f>_xlfn.LET(_xlpm.initState,IF(OR(B21="",C21=""),"",IF(OR(特征计算_周度!B4&gt;$B$15,特征计算_周度!C4&gt;$B$15,特征计算_周度!G4&gt;$B$15,特征计算_周度!E4&gt;$B$15,特征计算_周度!F4&gt;$B$15),$A$12,IFERROR(IF(B21&lt;PERCENTILE(OFFSET(B21,1-364,0,364,1),$C$7),$A$7,IF(B21&lt;PERCENTILE(OFFSET(B21,1-364,0,364,1),$C$8),$A$8,IF(B21&lt;PERCENTILE(OFFSET(B21,1-364,0,364,1),$C$9),$A$9,IF(B21&lt;PERCENTILE(OFFSET(B21,1-364,0,364,1),$C$10),$A$10,IF(B21&lt;PERCENTILE(OFFSET(B21,1-364,0,364,1),$C$11),$A$11,$A$12))))),""))),_xlpm.dev,原始数据_周度!G4,_xlpm.minDev,MIN(OFFSET(原始数据_周度!G4,1-$D$17,0,$D$17,1)),_xlpm.bounce,_xlpm.dev-_xlpm.minDev,_xlpm.oversold,AND(ISNUMBER(_xlpm.dev),ISNUMBER(_xlpm.minDev),_xlpm.minDev&lt;=$B$17,_xlpm.bounce&gt;=$F$17,OR(_xlpm.initState=$A$12,_xlpm.initState=$A$11,_xlpm.initState=$A$10)),_xlpm.pctOnly,IFERROR(IF(B21&lt;PERCENTILE(OFFSET(B21,1-364,0,364,1),$C$7),$A$7,IF(B21&lt;PERCENTILE(OFFSET(B21,1-364,0,364,1),$C$8),$A$8,IF(B21&lt;PERCENTILE(OFFSET(B21,1-364,0,364,1),$C$9),$A$9,IF(B21&lt;PERCENTILE(OFFSET(B21,1-364,0,364,1),$C$10),$A$10,IF(B21&lt;PERCENTILE(OFFSET(B21,1-364,0,364,1),$C$11),$A$11,$A$12))))),""),IF(_xlpm.initState="","",IF(_xlpm.oversold,_xlpm.pctOnly,_xlpm.initState)))</f>
        <v/>
      </c>
      <c r="F21" s="119" t="n"/>
      <c r="G21" s="120">
        <f>IF(OR(B21="",C21=""),"",IF(OR(特征计算_周度!B4&gt;$B$15,特征计算_周度!C4&gt;$B$15,特征计算_周度!G4&gt;$B$15,特征计算_周度!E4&gt;$B$15,特征计算_周度!F4&gt;$B$15),IF(特征计算_周度!B4&gt;$B$15,"VIX ","")&amp;IF(特征计算_周度!C4&gt;$B$15,"HY ","")&amp;IF(特征计算_周度!G4&gt;$B$15,"Sahm ","")&amp;IF(特征计算_周度!E4&gt;$B$15,"趋势 ","")&amp;IF(特征计算_周度!F4&gt;$B$15,"斜率",""),"—"))</f>
        <v/>
      </c>
      <c r="H21" s="121">
        <f>IF(OR(B21="",C21=""),"",_xlfn.LET(_xlpm.dev,原始数据_周度!G4,_xlpm.minDev,MIN(OFFSET(原始数据_周度!G4,1-$D$17,0,$D$17,1)),_xlpm.bounce,_xlpm.dev-_xlpm.minDev,IF(AND(ISNUMBER(_xlpm.dev),ISNUMBER(_xlpm.minDev),_xlpm.minDev&lt;=$B$17,_xlpm.bounce&gt;=$F$17),"✅ 触发","—")))</f>
        <v/>
      </c>
      <c r="I21" s="172">
        <f>IFERROR(IF(特征计算_周度!H21&gt;$I$3,MIN($I$4,MAX(-$I$5,(特征计算_周度!H21-$I$3)*$I$4)),0),"")</f>
        <v/>
      </c>
    </row>
    <row r="22">
      <c r="A22" s="117">
        <f>特征计算_周度!A5</f>
        <v/>
      </c>
      <c r="B22" s="171">
        <f>IFERROR($A$3*特征计算_周度!B22+$B$3*特征计算_周度!C22+$C$3*特征计算_周度!D22+$D$3*特征计算_周度!E22+$E$3*特征计算_周度!F22+$F$3*特征计算_周度!H22,"")</f>
        <v/>
      </c>
      <c r="C22" s="118">
        <f>IFERROR(PERCENTILE(OFFSET(B22,1-364,0,364,1),$C$7),"")</f>
        <v/>
      </c>
      <c r="D22" s="118">
        <f>IFERROR(PERCENTILE(OFFSET(B22,1-364,0,364,1),$C$11),"")</f>
        <v/>
      </c>
      <c r="E22" s="122">
        <f>_xlfn.LET(_xlpm.initState,IF(OR(B22="",C22=""),"",IF(OR(特征计算_周度!B5&gt;$B$15,特征计算_周度!C5&gt;$B$15,特征计算_周度!G5&gt;$B$15,特征计算_周度!E5&gt;$B$15,特征计算_周度!F5&gt;$B$15),$A$12,IFERROR(IF(B22&lt;PERCENTILE(OFFSET(B22,1-364,0,364,1),$C$7),$A$7,IF(B22&lt;PERCENTILE(OFFSET(B22,1-364,0,364,1),$C$8),$A$8,IF(B22&lt;PERCENTILE(OFFSET(B22,1-364,0,364,1),$C$9),$A$9,IF(B22&lt;PERCENTILE(OFFSET(B22,1-364,0,364,1),$C$10),$A$10,IF(B22&lt;PERCENTILE(OFFSET(B22,1-364,0,364,1),$C$11),$A$11,$A$12))))),""))),_xlpm.dev,原始数据_周度!G5,_xlpm.minDev,MIN(OFFSET(原始数据_周度!G5,1-$D$17,0,$D$17,1)),_xlpm.bounce,_xlpm.dev-_xlpm.minDev,_xlpm.oversold,AND(ISNUMBER(_xlpm.dev),ISNUMBER(_xlpm.minDev),_xlpm.minDev&lt;=$B$17,_xlpm.bounce&gt;=$F$17,OR(_xlpm.initState=$A$12,_xlpm.initState=$A$11,_xlpm.initState=$A$10)),_xlpm.pctOnly,IFERROR(IF(B22&lt;PERCENTILE(OFFSET(B22,1-364,0,364,1),$C$7),$A$7,IF(B22&lt;PERCENTILE(OFFSET(B22,1-364,0,364,1),$C$8),$A$8,IF(B22&lt;PERCENTILE(OFFSET(B22,1-364,0,364,1),$C$9),$A$9,IF(B22&lt;PERCENTILE(OFFSET(B22,1-364,0,364,1),$C$10),$A$10,IF(B22&lt;PERCENTILE(OFFSET(B22,1-364,0,364,1),$C$11),$A$11,$A$12))))),""),IF(_xlpm.initState="","",IF(_xlpm.oversold,_xlpm.pctOnly,_xlpm.initState)))</f>
        <v/>
      </c>
      <c r="F22" s="119" t="n"/>
      <c r="G22" s="120">
        <f>IF(OR(B22="",C22=""),"",IF(OR(特征计算_周度!B5&gt;$B$15,特征计算_周度!C5&gt;$B$15,特征计算_周度!G5&gt;$B$15,特征计算_周度!E5&gt;$B$15,特征计算_周度!F5&gt;$B$15),IF(特征计算_周度!B5&gt;$B$15,"VIX ","")&amp;IF(特征计算_周度!C5&gt;$B$15,"HY ","")&amp;IF(特征计算_周度!G5&gt;$B$15,"Sahm ","")&amp;IF(特征计算_周度!E5&gt;$B$15,"趋势 ","")&amp;IF(特征计算_周度!F5&gt;$B$15,"斜率",""),"—"))</f>
        <v/>
      </c>
      <c r="H22" s="121">
        <f>IF(OR(B22="",C22=""),"",_xlfn.LET(_xlpm.dev,原始数据_周度!G5,_xlpm.minDev,MIN(OFFSET(原始数据_周度!G5,1-$D$17,0,$D$17,1)),_xlpm.bounce,_xlpm.dev-_xlpm.minDev,IF(AND(ISNUMBER(_xlpm.dev),ISNUMBER(_xlpm.minDev),_xlpm.minDev&lt;=$B$17,_xlpm.bounce&gt;=$F$17),"✅ 触发","—")))</f>
        <v/>
      </c>
      <c r="I22" s="172">
        <f>IFERROR(IF(特征计算_周度!H22&gt;$I$3,MIN($I$4,MAX(-$I$5,(特征计算_周度!H22-$I$3)*$I$4)),0),"")</f>
        <v/>
      </c>
    </row>
    <row r="23">
      <c r="A23" s="117">
        <f>特征计算_周度!A6</f>
        <v/>
      </c>
      <c r="B23" s="171">
        <f>IFERROR($A$3*特征计算_周度!B23+$B$3*特征计算_周度!C23+$C$3*特征计算_周度!D23+$D$3*特征计算_周度!E23+$E$3*特征计算_周度!F23+$F$3*特征计算_周度!H23,"")</f>
        <v/>
      </c>
      <c r="C23" s="118">
        <f>IFERROR(PERCENTILE(OFFSET(B23,1-364,0,364,1),$C$7),"")</f>
        <v/>
      </c>
      <c r="D23" s="118">
        <f>IFERROR(PERCENTILE(OFFSET(B23,1-364,0,364,1),$C$11),"")</f>
        <v/>
      </c>
      <c r="E23" s="122">
        <f>_xlfn.LET(_xlpm.initState,IF(OR(B23="",C23=""),"",IF(OR(特征计算_周度!B6&gt;$B$15,特征计算_周度!C6&gt;$B$15,特征计算_周度!G6&gt;$B$15,特征计算_周度!E6&gt;$B$15,特征计算_周度!F6&gt;$B$15),$A$12,IFERROR(IF(B23&lt;PERCENTILE(OFFSET(B23,1-364,0,364,1),$C$7),$A$7,IF(B23&lt;PERCENTILE(OFFSET(B23,1-364,0,364,1),$C$8),$A$8,IF(B23&lt;PERCENTILE(OFFSET(B23,1-364,0,364,1),$C$9),$A$9,IF(B23&lt;PERCENTILE(OFFSET(B23,1-364,0,364,1),$C$10),$A$10,IF(B23&lt;PERCENTILE(OFFSET(B23,1-364,0,364,1),$C$11),$A$11,$A$12))))),""))),_xlpm.dev,原始数据_周度!G6,_xlpm.minDev,MIN(OFFSET(原始数据_周度!G6,1-$D$17,0,$D$17,1)),_xlpm.bounce,_xlpm.dev-_xlpm.minDev,_xlpm.oversold,AND(ISNUMBER(_xlpm.dev),ISNUMBER(_xlpm.minDev),_xlpm.minDev&lt;=$B$17,_xlpm.bounce&gt;=$F$17,OR(_xlpm.initState=$A$12,_xlpm.initState=$A$11,_xlpm.initState=$A$10)),_xlpm.pctOnly,IFERROR(IF(B23&lt;PERCENTILE(OFFSET(B23,1-364,0,364,1),$C$7),$A$7,IF(B23&lt;PERCENTILE(OFFSET(B23,1-364,0,364,1),$C$8),$A$8,IF(B23&lt;PERCENTILE(OFFSET(B23,1-364,0,364,1),$C$9),$A$9,IF(B23&lt;PERCENTILE(OFFSET(B23,1-364,0,364,1),$C$10),$A$10,IF(B23&lt;PERCENTILE(OFFSET(B23,1-364,0,364,1),$C$11),$A$11,$A$12))))),""),IF(_xlpm.initState="","",IF(_xlpm.oversold,_xlpm.pctOnly,_xlpm.initState)))</f>
        <v/>
      </c>
      <c r="F23" s="119" t="n"/>
      <c r="G23" s="120">
        <f>IF(OR(B23="",C23=""),"",IF(OR(特征计算_周度!B6&gt;$B$15,特征计算_周度!C6&gt;$B$15,特征计算_周度!G6&gt;$B$15,特征计算_周度!E6&gt;$B$15,特征计算_周度!F6&gt;$B$15),IF(特征计算_周度!B6&gt;$B$15,"VIX ","")&amp;IF(特征计算_周度!C6&gt;$B$15,"HY ","")&amp;IF(特征计算_周度!G6&gt;$B$15,"Sahm ","")&amp;IF(特征计算_周度!E6&gt;$B$15,"趋势 ","")&amp;IF(特征计算_周度!F6&gt;$B$15,"斜率",""),"—"))</f>
        <v/>
      </c>
      <c r="H23" s="121">
        <f>IF(OR(B23="",C23=""),"",_xlfn.LET(_xlpm.dev,原始数据_周度!G6,_xlpm.minDev,MIN(OFFSET(原始数据_周度!G6,1-$D$17,0,$D$17,1)),_xlpm.bounce,_xlpm.dev-_xlpm.minDev,IF(AND(ISNUMBER(_xlpm.dev),ISNUMBER(_xlpm.minDev),_xlpm.minDev&lt;=$B$17,_xlpm.bounce&gt;=$F$17),"✅ 触发","—")))</f>
        <v/>
      </c>
      <c r="I23" s="172">
        <f>IFERROR(IF(特征计算_周度!H23&gt;$I$3,MIN($I$4,MAX(-$I$5,(特征计算_周度!H23-$I$3)*$I$4)),0),"")</f>
        <v/>
      </c>
    </row>
    <row r="24">
      <c r="A24" s="117">
        <f>特征计算_周度!A7</f>
        <v/>
      </c>
      <c r="B24" s="171">
        <f>IFERROR($A$3*特征计算_周度!B24+$B$3*特征计算_周度!C24+$C$3*特征计算_周度!D24+$D$3*特征计算_周度!E24+$E$3*特征计算_周度!F24+$F$3*特征计算_周度!H24,"")</f>
        <v/>
      </c>
      <c r="C24" s="118">
        <f>IFERROR(PERCENTILE(OFFSET(B24,1-364,0,364,1),$C$7),"")</f>
        <v/>
      </c>
      <c r="D24" s="118">
        <f>IFERROR(PERCENTILE(OFFSET(B24,1-364,0,364,1),$C$11),"")</f>
        <v/>
      </c>
      <c r="E24" s="122">
        <f>_xlfn.LET(_xlpm.initState,IF(OR(B24="",C24=""),"",IF(OR(特征计算_周度!B7&gt;$B$15,特征计算_周度!C7&gt;$B$15,特征计算_周度!G7&gt;$B$15,特征计算_周度!E7&gt;$B$15,特征计算_周度!F7&gt;$B$15),$A$12,IFERROR(IF(B24&lt;PERCENTILE(OFFSET(B24,1-364,0,364,1),$C$7),$A$7,IF(B24&lt;PERCENTILE(OFFSET(B24,1-364,0,364,1),$C$8),$A$8,IF(B24&lt;PERCENTILE(OFFSET(B24,1-364,0,364,1),$C$9),$A$9,IF(B24&lt;PERCENTILE(OFFSET(B24,1-364,0,364,1),$C$10),$A$10,IF(B24&lt;PERCENTILE(OFFSET(B24,1-364,0,364,1),$C$11),$A$11,$A$12))))),""))),_xlpm.dev,原始数据_周度!G7,_xlpm.minDev,MIN(OFFSET(原始数据_周度!G7,1-$D$17,0,$D$17,1)),_xlpm.bounce,_xlpm.dev-_xlpm.minDev,_xlpm.oversold,AND(ISNUMBER(_xlpm.dev),ISNUMBER(_xlpm.minDev),_xlpm.minDev&lt;=$B$17,_xlpm.bounce&gt;=$F$17,OR(_xlpm.initState=$A$12,_xlpm.initState=$A$11,_xlpm.initState=$A$10)),_xlpm.pctOnly,IFERROR(IF(B24&lt;PERCENTILE(OFFSET(B24,1-364,0,364,1),$C$7),$A$7,IF(B24&lt;PERCENTILE(OFFSET(B24,1-364,0,364,1),$C$8),$A$8,IF(B24&lt;PERCENTILE(OFFSET(B24,1-364,0,364,1),$C$9),$A$9,IF(B24&lt;PERCENTILE(OFFSET(B24,1-364,0,364,1),$C$10),$A$10,IF(B24&lt;PERCENTILE(OFFSET(B24,1-364,0,364,1),$C$11),$A$11,$A$12))))),""),IF(_xlpm.initState="","",IF(_xlpm.oversold,_xlpm.pctOnly,_xlpm.initState)))</f>
        <v/>
      </c>
      <c r="F24" s="119" t="n"/>
      <c r="G24" s="120">
        <f>IF(OR(B24="",C24=""),"",IF(OR(特征计算_周度!B7&gt;$B$15,特征计算_周度!C7&gt;$B$15,特征计算_周度!G7&gt;$B$15,特征计算_周度!E7&gt;$B$15,特征计算_周度!F7&gt;$B$15),IF(特征计算_周度!B7&gt;$B$15,"VIX ","")&amp;IF(特征计算_周度!C7&gt;$B$15,"HY ","")&amp;IF(特征计算_周度!G7&gt;$B$15,"Sahm ","")&amp;IF(特征计算_周度!E7&gt;$B$15,"趋势 ","")&amp;IF(特征计算_周度!F7&gt;$B$15,"斜率",""),"—"))</f>
        <v/>
      </c>
      <c r="H24" s="121">
        <f>IF(OR(B24="",C24=""),"",_xlfn.LET(_xlpm.dev,原始数据_周度!G7,_xlpm.minDev,MIN(OFFSET(原始数据_周度!G7,1-$D$17,0,$D$17,1)),_xlpm.bounce,_xlpm.dev-_xlpm.minDev,IF(AND(ISNUMBER(_xlpm.dev),ISNUMBER(_xlpm.minDev),_xlpm.minDev&lt;=$B$17,_xlpm.bounce&gt;=$F$17),"✅ 触发","—")))</f>
        <v/>
      </c>
      <c r="I24" s="172">
        <f>IFERROR(IF(特征计算_周度!H24&gt;$I$3,MIN($I$4,MAX(-$I$5,(特征计算_周度!H24-$I$3)*$I$4)),0),"")</f>
        <v/>
      </c>
    </row>
    <row r="25">
      <c r="A25" s="117">
        <f>特征计算_周度!A8</f>
        <v/>
      </c>
      <c r="B25" s="171">
        <f>IFERROR($A$3*特征计算_周度!B25+$B$3*特征计算_周度!C25+$C$3*特征计算_周度!D25+$D$3*特征计算_周度!E25+$E$3*特征计算_周度!F25+$F$3*特征计算_周度!H25,"")</f>
        <v/>
      </c>
      <c r="C25" s="118">
        <f>IFERROR(PERCENTILE(OFFSET(B25,1-364,0,364,1),$C$7),"")</f>
        <v/>
      </c>
      <c r="D25" s="118">
        <f>IFERROR(PERCENTILE(OFFSET(B25,1-364,0,364,1),$C$11),"")</f>
        <v/>
      </c>
      <c r="E25" s="122">
        <f>_xlfn.LET(_xlpm.initState,IF(OR(B25="",C25=""),"",IF(OR(特征计算_周度!B8&gt;$B$15,特征计算_周度!C8&gt;$B$15,特征计算_周度!G8&gt;$B$15,特征计算_周度!E8&gt;$B$15,特征计算_周度!F8&gt;$B$15),$A$12,IFERROR(IF(B25&lt;PERCENTILE(OFFSET(B25,1-364,0,364,1),$C$7),$A$7,IF(B25&lt;PERCENTILE(OFFSET(B25,1-364,0,364,1),$C$8),$A$8,IF(B25&lt;PERCENTILE(OFFSET(B25,1-364,0,364,1),$C$9),$A$9,IF(B25&lt;PERCENTILE(OFFSET(B25,1-364,0,364,1),$C$10),$A$10,IF(B25&lt;PERCENTILE(OFFSET(B25,1-364,0,364,1),$C$11),$A$11,$A$12))))),""))),_xlpm.dev,原始数据_周度!G8,_xlpm.minDev,MIN(OFFSET(原始数据_周度!G8,1-$D$17,0,$D$17,1)),_xlpm.bounce,_xlpm.dev-_xlpm.minDev,_xlpm.oversold,AND(ISNUMBER(_xlpm.dev),ISNUMBER(_xlpm.minDev),_xlpm.minDev&lt;=$B$17,_xlpm.bounce&gt;=$F$17,OR(_xlpm.initState=$A$12,_xlpm.initState=$A$11,_xlpm.initState=$A$10)),_xlpm.pctOnly,IFERROR(IF(B25&lt;PERCENTILE(OFFSET(B25,1-364,0,364,1),$C$7),$A$7,IF(B25&lt;PERCENTILE(OFFSET(B25,1-364,0,364,1),$C$8),$A$8,IF(B25&lt;PERCENTILE(OFFSET(B25,1-364,0,364,1),$C$9),$A$9,IF(B25&lt;PERCENTILE(OFFSET(B25,1-364,0,364,1),$C$10),$A$10,IF(B25&lt;PERCENTILE(OFFSET(B25,1-364,0,364,1),$C$11),$A$11,$A$12))))),""),IF(_xlpm.initState="","",IF(_xlpm.oversold,_xlpm.pctOnly,_xlpm.initState)))</f>
        <v/>
      </c>
      <c r="F25" s="119" t="n"/>
      <c r="G25" s="120">
        <f>IF(OR(B25="",C25=""),"",IF(OR(特征计算_周度!B8&gt;$B$15,特征计算_周度!C8&gt;$B$15,特征计算_周度!G8&gt;$B$15,特征计算_周度!E8&gt;$B$15,特征计算_周度!F8&gt;$B$15),IF(特征计算_周度!B8&gt;$B$15,"VIX ","")&amp;IF(特征计算_周度!C8&gt;$B$15,"HY ","")&amp;IF(特征计算_周度!G8&gt;$B$15,"Sahm ","")&amp;IF(特征计算_周度!E8&gt;$B$15,"趋势 ","")&amp;IF(特征计算_周度!F8&gt;$B$15,"斜率",""),"—"))</f>
        <v/>
      </c>
      <c r="H25" s="121">
        <f>IF(OR(B25="",C25=""),"",_xlfn.LET(_xlpm.dev,原始数据_周度!G8,_xlpm.minDev,MIN(OFFSET(原始数据_周度!G8,1-$D$17,0,$D$17,1)),_xlpm.bounce,_xlpm.dev-_xlpm.minDev,IF(AND(ISNUMBER(_xlpm.dev),ISNUMBER(_xlpm.minDev),_xlpm.minDev&lt;=$B$17,_xlpm.bounce&gt;=$F$17),"✅ 触发","—")))</f>
        <v/>
      </c>
      <c r="I25" s="172">
        <f>IFERROR(IF(特征计算_周度!H25&gt;$I$3,MIN($I$4,MAX(-$I$5,(特征计算_周度!H25-$I$3)*$I$4)),0),"")</f>
        <v/>
      </c>
    </row>
    <row r="26">
      <c r="A26" s="117">
        <f>特征计算_周度!A9</f>
        <v/>
      </c>
      <c r="B26" s="171">
        <f>IFERROR($A$3*特征计算_周度!B26+$B$3*特征计算_周度!C26+$C$3*特征计算_周度!D26+$D$3*特征计算_周度!E26+$E$3*特征计算_周度!F26+$F$3*特征计算_周度!H26,"")</f>
        <v/>
      </c>
      <c r="C26" s="118">
        <f>IFERROR(PERCENTILE(OFFSET(B26,1-364,0,364,1),$C$7),"")</f>
        <v/>
      </c>
      <c r="D26" s="118">
        <f>IFERROR(PERCENTILE(OFFSET(B26,1-364,0,364,1),$C$11),"")</f>
        <v/>
      </c>
      <c r="E26" s="122">
        <f>_xlfn.LET(_xlpm.initState,IF(OR(B26="",C26=""),"",IF(OR(特征计算_周度!B9&gt;$B$15,特征计算_周度!C9&gt;$B$15,特征计算_周度!G9&gt;$B$15,特征计算_周度!E9&gt;$B$15,特征计算_周度!F9&gt;$B$15),$A$12,IFERROR(IF(B26&lt;PERCENTILE(OFFSET(B26,1-364,0,364,1),$C$7),$A$7,IF(B26&lt;PERCENTILE(OFFSET(B26,1-364,0,364,1),$C$8),$A$8,IF(B26&lt;PERCENTILE(OFFSET(B26,1-364,0,364,1),$C$9),$A$9,IF(B26&lt;PERCENTILE(OFFSET(B26,1-364,0,364,1),$C$10),$A$10,IF(B26&lt;PERCENTILE(OFFSET(B26,1-364,0,364,1),$C$11),$A$11,$A$12))))),""))),_xlpm.dev,原始数据_周度!G9,_xlpm.minDev,MIN(OFFSET(原始数据_周度!G9,1-$D$17,0,$D$17,1)),_xlpm.bounce,_xlpm.dev-_xlpm.minDev,_xlpm.oversold,AND(ISNUMBER(_xlpm.dev),ISNUMBER(_xlpm.minDev),_xlpm.minDev&lt;=$B$17,_xlpm.bounce&gt;=$F$17,OR(_xlpm.initState=$A$12,_xlpm.initState=$A$11,_xlpm.initState=$A$10)),_xlpm.pctOnly,IFERROR(IF(B26&lt;PERCENTILE(OFFSET(B26,1-364,0,364,1),$C$7),$A$7,IF(B26&lt;PERCENTILE(OFFSET(B26,1-364,0,364,1),$C$8),$A$8,IF(B26&lt;PERCENTILE(OFFSET(B26,1-364,0,364,1),$C$9),$A$9,IF(B26&lt;PERCENTILE(OFFSET(B26,1-364,0,364,1),$C$10),$A$10,IF(B26&lt;PERCENTILE(OFFSET(B26,1-364,0,364,1),$C$11),$A$11,$A$12))))),""),IF(_xlpm.initState="","",IF(_xlpm.oversold,_xlpm.pctOnly,_xlpm.initState)))</f>
        <v/>
      </c>
      <c r="F26" s="119" t="n"/>
      <c r="G26" s="120">
        <f>IF(OR(B26="",C26=""),"",IF(OR(特征计算_周度!B9&gt;$B$15,特征计算_周度!C9&gt;$B$15,特征计算_周度!G9&gt;$B$15,特征计算_周度!E9&gt;$B$15,特征计算_周度!F9&gt;$B$15),IF(特征计算_周度!B9&gt;$B$15,"VIX ","")&amp;IF(特征计算_周度!C9&gt;$B$15,"HY ","")&amp;IF(特征计算_周度!G9&gt;$B$15,"Sahm ","")&amp;IF(特征计算_周度!E9&gt;$B$15,"趋势 ","")&amp;IF(特征计算_周度!F9&gt;$B$15,"斜率",""),"—"))</f>
        <v/>
      </c>
      <c r="H26" s="121">
        <f>IF(OR(B26="",C26=""),"",_xlfn.LET(_xlpm.dev,原始数据_周度!G9,_xlpm.minDev,MIN(OFFSET(原始数据_周度!G9,1-$D$17,0,$D$17,1)),_xlpm.bounce,_xlpm.dev-_xlpm.minDev,IF(AND(ISNUMBER(_xlpm.dev),ISNUMBER(_xlpm.minDev),_xlpm.minDev&lt;=$B$17,_xlpm.bounce&gt;=$F$17),"✅ 触发","—")))</f>
        <v/>
      </c>
      <c r="I26" s="172">
        <f>IFERROR(IF(特征计算_周度!H26&gt;$I$3,MIN($I$4,MAX(-$I$5,(特征计算_周度!H26-$I$3)*$I$4)),0),"")</f>
        <v/>
      </c>
    </row>
    <row r="27">
      <c r="A27" s="117">
        <f>特征计算_周度!A10</f>
        <v/>
      </c>
      <c r="B27" s="171">
        <f>IFERROR($A$3*特征计算_周度!B27+$B$3*特征计算_周度!C27+$C$3*特征计算_周度!D27+$D$3*特征计算_周度!E27+$E$3*特征计算_周度!F27+$F$3*特征计算_周度!H27,"")</f>
        <v/>
      </c>
      <c r="C27" s="118">
        <f>IFERROR(PERCENTILE(OFFSET(B27,1-364,0,364,1),$C$7),"")</f>
        <v/>
      </c>
      <c r="D27" s="118">
        <f>IFERROR(PERCENTILE(OFFSET(B27,1-364,0,364,1),$C$11),"")</f>
        <v/>
      </c>
      <c r="E27" s="122">
        <f>_xlfn.LET(_xlpm.initState,IF(OR(B27="",C27=""),"",IF(OR(特征计算_周度!B10&gt;$B$15,特征计算_周度!C10&gt;$B$15,特征计算_周度!G10&gt;$B$15,特征计算_周度!E10&gt;$B$15,特征计算_周度!F10&gt;$B$15),$A$12,IFERROR(IF(B27&lt;PERCENTILE(OFFSET(B27,1-364,0,364,1),$C$7),$A$7,IF(B27&lt;PERCENTILE(OFFSET(B27,1-364,0,364,1),$C$8),$A$8,IF(B27&lt;PERCENTILE(OFFSET(B27,1-364,0,364,1),$C$9),$A$9,IF(B27&lt;PERCENTILE(OFFSET(B27,1-364,0,364,1),$C$10),$A$10,IF(B27&lt;PERCENTILE(OFFSET(B27,1-364,0,364,1),$C$11),$A$11,$A$12))))),""))),_xlpm.dev,原始数据_周度!G10,_xlpm.minDev,MIN(OFFSET(原始数据_周度!G10,1-$D$17,0,$D$17,1)),_xlpm.bounce,_xlpm.dev-_xlpm.minDev,_xlpm.oversold,AND(ISNUMBER(_xlpm.dev),ISNUMBER(_xlpm.minDev),_xlpm.minDev&lt;=$B$17,_xlpm.bounce&gt;=$F$17,OR(_xlpm.initState=$A$12,_xlpm.initState=$A$11,_xlpm.initState=$A$10)),_xlpm.pctOnly,IFERROR(IF(B27&lt;PERCENTILE(OFFSET(B27,1-364,0,364,1),$C$7),$A$7,IF(B27&lt;PERCENTILE(OFFSET(B27,1-364,0,364,1),$C$8),$A$8,IF(B27&lt;PERCENTILE(OFFSET(B27,1-364,0,364,1),$C$9),$A$9,IF(B27&lt;PERCENTILE(OFFSET(B27,1-364,0,364,1),$C$10),$A$10,IF(B27&lt;PERCENTILE(OFFSET(B27,1-364,0,364,1),$C$11),$A$11,$A$12))))),""),IF(_xlpm.initState="","",IF(_xlpm.oversold,_xlpm.pctOnly,_xlpm.initState)))</f>
        <v/>
      </c>
      <c r="F27" s="119" t="n"/>
      <c r="G27" s="120">
        <f>IF(OR(B27="",C27=""),"",IF(OR(特征计算_周度!B10&gt;$B$15,特征计算_周度!C10&gt;$B$15,特征计算_周度!G10&gt;$B$15,特征计算_周度!E10&gt;$B$15,特征计算_周度!F10&gt;$B$15),IF(特征计算_周度!B10&gt;$B$15,"VIX ","")&amp;IF(特征计算_周度!C10&gt;$B$15,"HY ","")&amp;IF(特征计算_周度!G10&gt;$B$15,"Sahm ","")&amp;IF(特征计算_周度!E10&gt;$B$15,"趋势 ","")&amp;IF(特征计算_周度!F10&gt;$B$15,"斜率",""),"—"))</f>
        <v/>
      </c>
      <c r="H27" s="121">
        <f>IF(OR(B27="",C27=""),"",_xlfn.LET(_xlpm.dev,原始数据_周度!G10,_xlpm.minDev,MIN(OFFSET(原始数据_周度!G10,1-$D$17,0,$D$17,1)),_xlpm.bounce,_xlpm.dev-_xlpm.minDev,IF(AND(ISNUMBER(_xlpm.dev),ISNUMBER(_xlpm.minDev),_xlpm.minDev&lt;=$B$17,_xlpm.bounce&gt;=$F$17),"✅ 触发","—")))</f>
        <v/>
      </c>
      <c r="I27" s="172">
        <f>IFERROR(IF(特征计算_周度!H27&gt;$I$3,MIN($I$4,MAX(-$I$5,(特征计算_周度!H27-$I$3)*$I$4)),0),"")</f>
        <v/>
      </c>
    </row>
    <row r="28">
      <c r="A28" s="117">
        <f>特征计算_周度!A11</f>
        <v/>
      </c>
      <c r="B28" s="171">
        <f>IFERROR($A$3*特征计算_周度!B28+$B$3*特征计算_周度!C28+$C$3*特征计算_周度!D28+$D$3*特征计算_周度!E28+$E$3*特征计算_周度!F28+$F$3*特征计算_周度!H28,"")</f>
        <v/>
      </c>
      <c r="C28" s="118">
        <f>IFERROR(PERCENTILE(OFFSET(B28,1-364,0,364,1),$C$7),"")</f>
        <v/>
      </c>
      <c r="D28" s="118">
        <f>IFERROR(PERCENTILE(OFFSET(B28,1-364,0,364,1),$C$11),"")</f>
        <v/>
      </c>
      <c r="E28" s="122">
        <f>_xlfn.LET(_xlpm.initState,IF(OR(B28="",C28=""),"",IF(OR(特征计算_周度!B11&gt;$B$15,特征计算_周度!C11&gt;$B$15,特征计算_周度!G11&gt;$B$15,特征计算_周度!E11&gt;$B$15,特征计算_周度!F11&gt;$B$15),$A$12,IFERROR(IF(B28&lt;PERCENTILE(OFFSET(B28,1-364,0,364,1),$C$7),$A$7,IF(B28&lt;PERCENTILE(OFFSET(B28,1-364,0,364,1),$C$8),$A$8,IF(B28&lt;PERCENTILE(OFFSET(B28,1-364,0,364,1),$C$9),$A$9,IF(B28&lt;PERCENTILE(OFFSET(B28,1-364,0,364,1),$C$10),$A$10,IF(B28&lt;PERCENTILE(OFFSET(B28,1-364,0,364,1),$C$11),$A$11,$A$12))))),""))),_xlpm.dev,原始数据_周度!G11,_xlpm.minDev,MIN(OFFSET(原始数据_周度!G11,1-$D$17,0,$D$17,1)),_xlpm.bounce,_xlpm.dev-_xlpm.minDev,_xlpm.oversold,AND(ISNUMBER(_xlpm.dev),ISNUMBER(_xlpm.minDev),_xlpm.minDev&lt;=$B$17,_xlpm.bounce&gt;=$F$17,OR(_xlpm.initState=$A$12,_xlpm.initState=$A$11,_xlpm.initState=$A$10)),_xlpm.pctOnly,IFERROR(IF(B28&lt;PERCENTILE(OFFSET(B28,1-364,0,364,1),$C$7),$A$7,IF(B28&lt;PERCENTILE(OFFSET(B28,1-364,0,364,1),$C$8),$A$8,IF(B28&lt;PERCENTILE(OFFSET(B28,1-364,0,364,1),$C$9),$A$9,IF(B28&lt;PERCENTILE(OFFSET(B28,1-364,0,364,1),$C$10),$A$10,IF(B28&lt;PERCENTILE(OFFSET(B28,1-364,0,364,1),$C$11),$A$11,$A$12))))),""),IF(_xlpm.initState="","",IF(_xlpm.oversold,_xlpm.pctOnly,_xlpm.initState)))</f>
        <v/>
      </c>
      <c r="F28" s="119" t="n"/>
      <c r="G28" s="120">
        <f>IF(OR(B28="",C28=""),"",IF(OR(特征计算_周度!B11&gt;$B$15,特征计算_周度!C11&gt;$B$15,特征计算_周度!G11&gt;$B$15,特征计算_周度!E11&gt;$B$15,特征计算_周度!F11&gt;$B$15),IF(特征计算_周度!B11&gt;$B$15,"VIX ","")&amp;IF(特征计算_周度!C11&gt;$B$15,"HY ","")&amp;IF(特征计算_周度!G11&gt;$B$15,"Sahm ","")&amp;IF(特征计算_周度!E11&gt;$B$15,"趋势 ","")&amp;IF(特征计算_周度!F11&gt;$B$15,"斜率",""),"—"))</f>
        <v/>
      </c>
      <c r="H28" s="121">
        <f>IF(OR(B28="",C28=""),"",_xlfn.LET(_xlpm.dev,原始数据_周度!G11,_xlpm.minDev,MIN(OFFSET(原始数据_周度!G11,1-$D$17,0,$D$17,1)),_xlpm.bounce,_xlpm.dev-_xlpm.minDev,IF(AND(ISNUMBER(_xlpm.dev),ISNUMBER(_xlpm.minDev),_xlpm.minDev&lt;=$B$17,_xlpm.bounce&gt;=$F$17),"✅ 触发","—")))</f>
        <v/>
      </c>
      <c r="I28" s="172">
        <f>IFERROR(IF(特征计算_周度!H28&gt;$I$3,MIN($I$4,MAX(-$I$5,(特征计算_周度!H28-$I$3)*$I$4)),0),"")</f>
        <v/>
      </c>
    </row>
    <row r="29">
      <c r="A29" s="117">
        <f>特征计算_周度!A12</f>
        <v/>
      </c>
      <c r="B29" s="171">
        <f>IFERROR($A$3*特征计算_周度!B29+$B$3*特征计算_周度!C29+$C$3*特征计算_周度!D29+$D$3*特征计算_周度!E29+$E$3*特征计算_周度!F29+$F$3*特征计算_周度!H29,"")</f>
        <v/>
      </c>
      <c r="C29" s="118">
        <f>IFERROR(PERCENTILE(OFFSET(B29,1-364,0,364,1),$C$7),"")</f>
        <v/>
      </c>
      <c r="D29" s="118">
        <f>IFERROR(PERCENTILE(OFFSET(B29,1-364,0,364,1),$C$11),"")</f>
        <v/>
      </c>
      <c r="E29" s="122">
        <f>_xlfn.LET(_xlpm.initState,IF(OR(B29="",C29=""),"",IF(OR(特征计算_周度!B12&gt;$B$15,特征计算_周度!C12&gt;$B$15,特征计算_周度!G12&gt;$B$15,特征计算_周度!E12&gt;$B$15,特征计算_周度!F12&gt;$B$15),$A$12,IFERROR(IF(B29&lt;PERCENTILE(OFFSET(B29,1-364,0,364,1),$C$7),$A$7,IF(B29&lt;PERCENTILE(OFFSET(B29,1-364,0,364,1),$C$8),$A$8,IF(B29&lt;PERCENTILE(OFFSET(B29,1-364,0,364,1),$C$9),$A$9,IF(B29&lt;PERCENTILE(OFFSET(B29,1-364,0,364,1),$C$10),$A$10,IF(B29&lt;PERCENTILE(OFFSET(B29,1-364,0,364,1),$C$11),$A$11,$A$12))))),""))),_xlpm.dev,原始数据_周度!G12,_xlpm.minDev,MIN(OFFSET(原始数据_周度!G12,1-$D$17,0,$D$17,1)),_xlpm.bounce,_xlpm.dev-_xlpm.minDev,_xlpm.oversold,AND(ISNUMBER(_xlpm.dev),ISNUMBER(_xlpm.minDev),_xlpm.minDev&lt;=$B$17,_xlpm.bounce&gt;=$F$17,OR(_xlpm.initState=$A$12,_xlpm.initState=$A$11,_xlpm.initState=$A$10)),_xlpm.pctOnly,IFERROR(IF(B29&lt;PERCENTILE(OFFSET(B29,1-364,0,364,1),$C$7),$A$7,IF(B29&lt;PERCENTILE(OFFSET(B29,1-364,0,364,1),$C$8),$A$8,IF(B29&lt;PERCENTILE(OFFSET(B29,1-364,0,364,1),$C$9),$A$9,IF(B29&lt;PERCENTILE(OFFSET(B29,1-364,0,364,1),$C$10),$A$10,IF(B29&lt;PERCENTILE(OFFSET(B29,1-364,0,364,1),$C$11),$A$11,$A$12))))),""),IF(_xlpm.initState="","",IF(_xlpm.oversold,_xlpm.pctOnly,_xlpm.initState)))</f>
        <v/>
      </c>
      <c r="F29" s="119" t="n"/>
      <c r="G29" s="120">
        <f>IF(OR(B29="",C29=""),"",IF(OR(特征计算_周度!B12&gt;$B$15,特征计算_周度!C12&gt;$B$15,特征计算_周度!G12&gt;$B$15,特征计算_周度!E12&gt;$B$15,特征计算_周度!F12&gt;$B$15),IF(特征计算_周度!B12&gt;$B$15,"VIX ","")&amp;IF(特征计算_周度!C12&gt;$B$15,"HY ","")&amp;IF(特征计算_周度!G12&gt;$B$15,"Sahm ","")&amp;IF(特征计算_周度!E12&gt;$B$15,"趋势 ","")&amp;IF(特征计算_周度!F12&gt;$B$15,"斜率",""),"—"))</f>
        <v/>
      </c>
      <c r="H29" s="121">
        <f>IF(OR(B29="",C29=""),"",_xlfn.LET(_xlpm.dev,原始数据_周度!G12,_xlpm.minDev,MIN(OFFSET(原始数据_周度!G12,1-$D$17,0,$D$17,1)),_xlpm.bounce,_xlpm.dev-_xlpm.minDev,IF(AND(ISNUMBER(_xlpm.dev),ISNUMBER(_xlpm.minDev),_xlpm.minDev&lt;=$B$17,_xlpm.bounce&gt;=$F$17),"✅ 触发","—")))</f>
        <v/>
      </c>
      <c r="I29" s="172">
        <f>IFERROR(IF(特征计算_周度!H29&gt;$I$3,MIN($I$4,MAX(-$I$5,(特征计算_周度!H29-$I$3)*$I$4)),0),"")</f>
        <v/>
      </c>
    </row>
    <row r="30">
      <c r="A30" s="117">
        <f>特征计算_周度!A13</f>
        <v/>
      </c>
      <c r="B30" s="171">
        <f>IFERROR($A$3*特征计算_周度!B30+$B$3*特征计算_周度!C30+$C$3*特征计算_周度!D30+$D$3*特征计算_周度!E30+$E$3*特征计算_周度!F30+$F$3*特征计算_周度!H30,"")</f>
        <v/>
      </c>
      <c r="C30" s="118">
        <f>IFERROR(PERCENTILE(OFFSET(B30,1-364,0,364,1),$C$7),"")</f>
        <v/>
      </c>
      <c r="D30" s="118">
        <f>IFERROR(PERCENTILE(OFFSET(B30,1-364,0,364,1),$C$11),"")</f>
        <v/>
      </c>
      <c r="E30" s="122">
        <f>_xlfn.LET(_xlpm.initState,IF(OR(B30="",C30=""),"",IF(OR(特征计算_周度!B13&gt;$B$15,特征计算_周度!C13&gt;$B$15,特征计算_周度!G13&gt;$B$15,特征计算_周度!E13&gt;$B$15,特征计算_周度!F13&gt;$B$15),$A$12,IFERROR(IF(B30&lt;PERCENTILE(OFFSET(B30,1-364,0,364,1),$C$7),$A$7,IF(B30&lt;PERCENTILE(OFFSET(B30,1-364,0,364,1),$C$8),$A$8,IF(B30&lt;PERCENTILE(OFFSET(B30,1-364,0,364,1),$C$9),$A$9,IF(B30&lt;PERCENTILE(OFFSET(B30,1-364,0,364,1),$C$10),$A$10,IF(B30&lt;PERCENTILE(OFFSET(B30,1-364,0,364,1),$C$11),$A$11,$A$12))))),""))),_xlpm.dev,原始数据_周度!G13,_xlpm.minDev,MIN(OFFSET(原始数据_周度!G13,1-$D$17,0,$D$17,1)),_xlpm.bounce,_xlpm.dev-_xlpm.minDev,_xlpm.oversold,AND(ISNUMBER(_xlpm.dev),ISNUMBER(_xlpm.minDev),_xlpm.minDev&lt;=$B$17,_xlpm.bounce&gt;=$F$17,OR(_xlpm.initState=$A$12,_xlpm.initState=$A$11,_xlpm.initState=$A$10)),_xlpm.pctOnly,IFERROR(IF(B30&lt;PERCENTILE(OFFSET(B30,1-364,0,364,1),$C$7),$A$7,IF(B30&lt;PERCENTILE(OFFSET(B30,1-364,0,364,1),$C$8),$A$8,IF(B30&lt;PERCENTILE(OFFSET(B30,1-364,0,364,1),$C$9),$A$9,IF(B30&lt;PERCENTILE(OFFSET(B30,1-364,0,364,1),$C$10),$A$10,IF(B30&lt;PERCENTILE(OFFSET(B30,1-364,0,364,1),$C$11),$A$11,$A$12))))),""),IF(_xlpm.initState="","",IF(_xlpm.oversold,_xlpm.pctOnly,_xlpm.initState)))</f>
        <v/>
      </c>
      <c r="F30" s="119" t="n"/>
      <c r="G30" s="120">
        <f>IF(OR(B30="",C30=""),"",IF(OR(特征计算_周度!B13&gt;$B$15,特征计算_周度!C13&gt;$B$15,特征计算_周度!G13&gt;$B$15,特征计算_周度!E13&gt;$B$15,特征计算_周度!F13&gt;$B$15),IF(特征计算_周度!B13&gt;$B$15,"VIX ","")&amp;IF(特征计算_周度!C13&gt;$B$15,"HY ","")&amp;IF(特征计算_周度!G13&gt;$B$15,"Sahm ","")&amp;IF(特征计算_周度!E13&gt;$B$15,"趋势 ","")&amp;IF(特征计算_周度!F13&gt;$B$15,"斜率",""),"—"))</f>
        <v/>
      </c>
      <c r="H30" s="121">
        <f>IF(OR(B30="",C30=""),"",_xlfn.LET(_xlpm.dev,原始数据_周度!G13,_xlpm.minDev,MIN(OFFSET(原始数据_周度!G13,1-$D$17,0,$D$17,1)),_xlpm.bounce,_xlpm.dev-_xlpm.minDev,IF(AND(ISNUMBER(_xlpm.dev),ISNUMBER(_xlpm.minDev),_xlpm.minDev&lt;=$B$17,_xlpm.bounce&gt;=$F$17),"✅ 触发","—")))</f>
        <v/>
      </c>
      <c r="I30" s="172">
        <f>IFERROR(IF(特征计算_周度!H30&gt;$I$3,MIN($I$4,MAX(-$I$5,(特征计算_周度!H30-$I$3)*$I$4)),0),"")</f>
        <v/>
      </c>
    </row>
    <row r="31">
      <c r="A31" s="117">
        <f>特征计算_周度!A14</f>
        <v/>
      </c>
      <c r="B31" s="171">
        <f>IFERROR($A$3*特征计算_周度!B31+$B$3*特征计算_周度!C31+$C$3*特征计算_周度!D31+$D$3*特征计算_周度!E31+$E$3*特征计算_周度!F31+$F$3*特征计算_周度!H31,"")</f>
        <v/>
      </c>
      <c r="C31" s="118">
        <f>IFERROR(PERCENTILE(OFFSET(B31,1-364,0,364,1),$C$7),"")</f>
        <v/>
      </c>
      <c r="D31" s="118">
        <f>IFERROR(PERCENTILE(OFFSET(B31,1-364,0,364,1),$C$11),"")</f>
        <v/>
      </c>
      <c r="E31" s="122">
        <f>_xlfn.LET(_xlpm.initState,IF(OR(B31="",C31=""),"",IF(OR(特征计算_周度!B14&gt;$B$15,特征计算_周度!C14&gt;$B$15,特征计算_周度!G14&gt;$B$15,特征计算_周度!E14&gt;$B$15,特征计算_周度!F14&gt;$B$15),$A$12,IFERROR(IF(B31&lt;PERCENTILE(OFFSET(B31,1-364,0,364,1),$C$7),$A$7,IF(B31&lt;PERCENTILE(OFFSET(B31,1-364,0,364,1),$C$8),$A$8,IF(B31&lt;PERCENTILE(OFFSET(B31,1-364,0,364,1),$C$9),$A$9,IF(B31&lt;PERCENTILE(OFFSET(B31,1-364,0,364,1),$C$10),$A$10,IF(B31&lt;PERCENTILE(OFFSET(B31,1-364,0,364,1),$C$11),$A$11,$A$12))))),""))),_xlpm.dev,原始数据_周度!G14,_xlpm.minDev,MIN(OFFSET(原始数据_周度!G14,1-$D$17,0,$D$17,1)),_xlpm.bounce,_xlpm.dev-_xlpm.minDev,_xlpm.oversold,AND(ISNUMBER(_xlpm.dev),ISNUMBER(_xlpm.minDev),_xlpm.minDev&lt;=$B$17,_xlpm.bounce&gt;=$F$17,OR(_xlpm.initState=$A$12,_xlpm.initState=$A$11,_xlpm.initState=$A$10)),_xlpm.pctOnly,IFERROR(IF(B31&lt;PERCENTILE(OFFSET(B31,1-364,0,364,1),$C$7),$A$7,IF(B31&lt;PERCENTILE(OFFSET(B31,1-364,0,364,1),$C$8),$A$8,IF(B31&lt;PERCENTILE(OFFSET(B31,1-364,0,364,1),$C$9),$A$9,IF(B31&lt;PERCENTILE(OFFSET(B31,1-364,0,364,1),$C$10),$A$10,IF(B31&lt;PERCENTILE(OFFSET(B31,1-364,0,364,1),$C$11),$A$11,$A$12))))),""),IF(_xlpm.initState="","",IF(_xlpm.oversold,_xlpm.pctOnly,_xlpm.initState)))</f>
        <v/>
      </c>
      <c r="F31" s="119" t="n"/>
      <c r="G31" s="120">
        <f>IF(OR(B31="",C31=""),"",IF(OR(特征计算_周度!B14&gt;$B$15,特征计算_周度!C14&gt;$B$15,特征计算_周度!G14&gt;$B$15,特征计算_周度!E14&gt;$B$15,特征计算_周度!F14&gt;$B$15),IF(特征计算_周度!B14&gt;$B$15,"VIX ","")&amp;IF(特征计算_周度!C14&gt;$B$15,"HY ","")&amp;IF(特征计算_周度!G14&gt;$B$15,"Sahm ","")&amp;IF(特征计算_周度!E14&gt;$B$15,"趋势 ","")&amp;IF(特征计算_周度!F14&gt;$B$15,"斜率",""),"—"))</f>
        <v/>
      </c>
      <c r="H31" s="121">
        <f>IF(OR(B31="",C31=""),"",_xlfn.LET(_xlpm.dev,原始数据_周度!G14,_xlpm.minDev,MIN(OFFSET(原始数据_周度!G14,1-$D$17,0,$D$17,1)),_xlpm.bounce,_xlpm.dev-_xlpm.minDev,IF(AND(ISNUMBER(_xlpm.dev),ISNUMBER(_xlpm.minDev),_xlpm.minDev&lt;=$B$17,_xlpm.bounce&gt;=$F$17),"✅ 触发","—")))</f>
        <v/>
      </c>
      <c r="I31" s="172">
        <f>IFERROR(IF(特征计算_周度!H31&gt;$I$3,MIN($I$4,MAX(-$I$5,(特征计算_周度!H31-$I$3)*$I$4)),0),"")</f>
        <v/>
      </c>
    </row>
    <row r="32">
      <c r="A32" s="117">
        <f>特征计算_周度!A15</f>
        <v/>
      </c>
      <c r="B32" s="171">
        <f>IFERROR($A$3*特征计算_周度!B32+$B$3*特征计算_周度!C32+$C$3*特征计算_周度!D32+$D$3*特征计算_周度!E32+$E$3*特征计算_周度!F32+$F$3*特征计算_周度!H32,"")</f>
        <v/>
      </c>
      <c r="C32" s="118">
        <f>IFERROR(PERCENTILE(OFFSET(B32,1-364,0,364,1),$C$7),"")</f>
        <v/>
      </c>
      <c r="D32" s="118">
        <f>IFERROR(PERCENTILE(OFFSET(B32,1-364,0,364,1),$C$11),"")</f>
        <v/>
      </c>
      <c r="E32" s="122">
        <f>_xlfn.LET(_xlpm.initState,IF(OR(B32="",C32=""),"",IF(OR(特征计算_周度!B15&gt;$B$15,特征计算_周度!C15&gt;$B$15,特征计算_周度!G15&gt;$B$15,特征计算_周度!E15&gt;$B$15,特征计算_周度!F15&gt;$B$15),$A$12,IFERROR(IF(B32&lt;PERCENTILE(OFFSET(B32,1-364,0,364,1),$C$7),$A$7,IF(B32&lt;PERCENTILE(OFFSET(B32,1-364,0,364,1),$C$8),$A$8,IF(B32&lt;PERCENTILE(OFFSET(B32,1-364,0,364,1),$C$9),$A$9,IF(B32&lt;PERCENTILE(OFFSET(B32,1-364,0,364,1),$C$10),$A$10,IF(B32&lt;PERCENTILE(OFFSET(B32,1-364,0,364,1),$C$11),$A$11,$A$12))))),""))),_xlpm.dev,原始数据_周度!G15,_xlpm.minDev,MIN(OFFSET(原始数据_周度!G15,1-$D$17,0,$D$17,1)),_xlpm.bounce,_xlpm.dev-_xlpm.minDev,_xlpm.oversold,AND(ISNUMBER(_xlpm.dev),ISNUMBER(_xlpm.minDev),_xlpm.minDev&lt;=$B$17,_xlpm.bounce&gt;=$F$17,OR(_xlpm.initState=$A$12,_xlpm.initState=$A$11,_xlpm.initState=$A$10)),_xlpm.pctOnly,IFERROR(IF(B32&lt;PERCENTILE(OFFSET(B32,1-364,0,364,1),$C$7),$A$7,IF(B32&lt;PERCENTILE(OFFSET(B32,1-364,0,364,1),$C$8),$A$8,IF(B32&lt;PERCENTILE(OFFSET(B32,1-364,0,364,1),$C$9),$A$9,IF(B32&lt;PERCENTILE(OFFSET(B32,1-364,0,364,1),$C$10),$A$10,IF(B32&lt;PERCENTILE(OFFSET(B32,1-364,0,364,1),$C$11),$A$11,$A$12))))),""),IF(_xlpm.initState="","",IF(_xlpm.oversold,_xlpm.pctOnly,_xlpm.initState)))</f>
        <v/>
      </c>
      <c r="F32" s="119" t="n"/>
      <c r="G32" s="120">
        <f>IF(OR(B32="",C32=""),"",IF(OR(特征计算_周度!B15&gt;$B$15,特征计算_周度!C15&gt;$B$15,特征计算_周度!G15&gt;$B$15,特征计算_周度!E15&gt;$B$15,特征计算_周度!F15&gt;$B$15),IF(特征计算_周度!B15&gt;$B$15,"VIX ","")&amp;IF(特征计算_周度!C15&gt;$B$15,"HY ","")&amp;IF(特征计算_周度!G15&gt;$B$15,"Sahm ","")&amp;IF(特征计算_周度!E15&gt;$B$15,"趋势 ","")&amp;IF(特征计算_周度!F15&gt;$B$15,"斜率",""),"—"))</f>
        <v/>
      </c>
      <c r="H32" s="121">
        <f>IF(OR(B32="",C32=""),"",_xlfn.LET(_xlpm.dev,原始数据_周度!G15,_xlpm.minDev,MIN(OFFSET(原始数据_周度!G15,1-$D$17,0,$D$17,1)),_xlpm.bounce,_xlpm.dev-_xlpm.minDev,IF(AND(ISNUMBER(_xlpm.dev),ISNUMBER(_xlpm.minDev),_xlpm.minDev&lt;=$B$17,_xlpm.bounce&gt;=$F$17),"✅ 触发","—")))</f>
        <v/>
      </c>
      <c r="I32" s="172">
        <f>IFERROR(IF(特征计算_周度!H32&gt;$I$3,MIN($I$4,MAX(-$I$5,(特征计算_周度!H32-$I$3)*$I$4)),0),"")</f>
        <v/>
      </c>
    </row>
    <row r="33">
      <c r="A33" s="117">
        <f>特征计算_周度!A16</f>
        <v/>
      </c>
      <c r="B33" s="171">
        <f>IFERROR($A$3*特征计算_周度!B33+$B$3*特征计算_周度!C33+$C$3*特征计算_周度!D33+$D$3*特征计算_周度!E33+$E$3*特征计算_周度!F33+$F$3*特征计算_周度!H33,"")</f>
        <v/>
      </c>
      <c r="C33" s="118">
        <f>IFERROR(PERCENTILE(OFFSET(B33,1-364,0,364,1),$C$7),"")</f>
        <v/>
      </c>
      <c r="D33" s="118">
        <f>IFERROR(PERCENTILE(OFFSET(B33,1-364,0,364,1),$C$11),"")</f>
        <v/>
      </c>
      <c r="E33" s="122">
        <f>_xlfn.LET(_xlpm.initState,IF(OR(B33="",C33=""),"",IF(OR(特征计算_周度!B16&gt;$B$15,特征计算_周度!C16&gt;$B$15,特征计算_周度!G16&gt;$B$15,特征计算_周度!E16&gt;$B$15,特征计算_周度!F16&gt;$B$15),$A$12,IFERROR(IF(B33&lt;PERCENTILE(OFFSET(B33,1-364,0,364,1),$C$7),$A$7,IF(B33&lt;PERCENTILE(OFFSET(B33,1-364,0,364,1),$C$8),$A$8,IF(B33&lt;PERCENTILE(OFFSET(B33,1-364,0,364,1),$C$9),$A$9,IF(B33&lt;PERCENTILE(OFFSET(B33,1-364,0,364,1),$C$10),$A$10,IF(B33&lt;PERCENTILE(OFFSET(B33,1-364,0,364,1),$C$11),$A$11,$A$12))))),""))),_xlpm.dev,原始数据_周度!G16,_xlpm.minDev,MIN(OFFSET(原始数据_周度!G16,1-$D$17,0,$D$17,1)),_xlpm.bounce,_xlpm.dev-_xlpm.minDev,_xlpm.oversold,AND(ISNUMBER(_xlpm.dev),ISNUMBER(_xlpm.minDev),_xlpm.minDev&lt;=$B$17,_xlpm.bounce&gt;=$F$17,OR(_xlpm.initState=$A$12,_xlpm.initState=$A$11,_xlpm.initState=$A$10)),_xlpm.pctOnly,IFERROR(IF(B33&lt;PERCENTILE(OFFSET(B33,1-364,0,364,1),$C$7),$A$7,IF(B33&lt;PERCENTILE(OFFSET(B33,1-364,0,364,1),$C$8),$A$8,IF(B33&lt;PERCENTILE(OFFSET(B33,1-364,0,364,1),$C$9),$A$9,IF(B33&lt;PERCENTILE(OFFSET(B33,1-364,0,364,1),$C$10),$A$10,IF(B33&lt;PERCENTILE(OFFSET(B33,1-364,0,364,1),$C$11),$A$11,$A$12))))),""),IF(_xlpm.initState="","",IF(_xlpm.oversold,_xlpm.pctOnly,_xlpm.initState)))</f>
        <v/>
      </c>
      <c r="F33" s="119" t="n"/>
      <c r="G33" s="120">
        <f>IF(OR(B33="",C33=""),"",IF(OR(特征计算_周度!B16&gt;$B$15,特征计算_周度!C16&gt;$B$15,特征计算_周度!G16&gt;$B$15,特征计算_周度!E16&gt;$B$15,特征计算_周度!F16&gt;$B$15),IF(特征计算_周度!B16&gt;$B$15,"VIX ","")&amp;IF(特征计算_周度!C16&gt;$B$15,"HY ","")&amp;IF(特征计算_周度!G16&gt;$B$15,"Sahm ","")&amp;IF(特征计算_周度!E16&gt;$B$15,"趋势 ","")&amp;IF(特征计算_周度!F16&gt;$B$15,"斜率",""),"—"))</f>
        <v/>
      </c>
      <c r="H33" s="121">
        <f>IF(OR(B33="",C33=""),"",_xlfn.LET(_xlpm.dev,原始数据_周度!G16,_xlpm.minDev,MIN(OFFSET(原始数据_周度!G16,1-$D$17,0,$D$17,1)),_xlpm.bounce,_xlpm.dev-_xlpm.minDev,IF(AND(ISNUMBER(_xlpm.dev),ISNUMBER(_xlpm.minDev),_xlpm.minDev&lt;=$B$17,_xlpm.bounce&gt;=$F$17),"✅ 触发","—")))</f>
        <v/>
      </c>
      <c r="I33" s="172">
        <f>IFERROR(IF(特征计算_周度!H33&gt;$I$3,MIN($I$4,MAX(-$I$5,(特征计算_周度!H33-$I$3)*$I$4)),0),"")</f>
        <v/>
      </c>
    </row>
    <row r="34">
      <c r="A34" s="117">
        <f>特征计算_周度!A17</f>
        <v/>
      </c>
      <c r="B34" s="171">
        <f>IFERROR($A$3*特征计算_周度!B34+$B$3*特征计算_周度!C34+$C$3*特征计算_周度!D34+$D$3*特征计算_周度!E34+$E$3*特征计算_周度!F34+$F$3*特征计算_周度!H34,"")</f>
        <v/>
      </c>
      <c r="C34" s="118">
        <f>IFERROR(PERCENTILE(OFFSET(B34,1-364,0,364,1),$C$7),"")</f>
        <v/>
      </c>
      <c r="D34" s="118">
        <f>IFERROR(PERCENTILE(OFFSET(B34,1-364,0,364,1),$C$11),"")</f>
        <v/>
      </c>
      <c r="E34" s="122">
        <f>_xlfn.LET(_xlpm.initState,IF(OR(B34="",C34=""),"",IF(OR(特征计算_周度!B17&gt;$B$15,特征计算_周度!C17&gt;$B$15,特征计算_周度!G17&gt;$B$15,特征计算_周度!E17&gt;$B$15,特征计算_周度!F17&gt;$B$15),$A$12,IFERROR(IF(B34&lt;PERCENTILE(OFFSET(B34,1-364,0,364,1),$C$7),$A$7,IF(B34&lt;PERCENTILE(OFFSET(B34,1-364,0,364,1),$C$8),$A$8,IF(B34&lt;PERCENTILE(OFFSET(B34,1-364,0,364,1),$C$9),$A$9,IF(B34&lt;PERCENTILE(OFFSET(B34,1-364,0,364,1),$C$10),$A$10,IF(B34&lt;PERCENTILE(OFFSET(B34,1-364,0,364,1),$C$11),$A$11,$A$12))))),""))),_xlpm.dev,原始数据_周度!G17,_xlpm.minDev,MIN(OFFSET(原始数据_周度!G17,1-$D$17,0,$D$17,1)),_xlpm.bounce,_xlpm.dev-_xlpm.minDev,_xlpm.oversold,AND(ISNUMBER(_xlpm.dev),ISNUMBER(_xlpm.minDev),_xlpm.minDev&lt;=$B$17,_xlpm.bounce&gt;=$F$17,OR(_xlpm.initState=$A$12,_xlpm.initState=$A$11,_xlpm.initState=$A$10)),_xlpm.pctOnly,IFERROR(IF(B34&lt;PERCENTILE(OFFSET(B34,1-364,0,364,1),$C$7),$A$7,IF(B34&lt;PERCENTILE(OFFSET(B34,1-364,0,364,1),$C$8),$A$8,IF(B34&lt;PERCENTILE(OFFSET(B34,1-364,0,364,1),$C$9),$A$9,IF(B34&lt;PERCENTILE(OFFSET(B34,1-364,0,364,1),$C$10),$A$10,IF(B34&lt;PERCENTILE(OFFSET(B34,1-364,0,364,1),$C$11),$A$11,$A$12))))),""),IF(_xlpm.initState="","",IF(_xlpm.oversold,_xlpm.pctOnly,_xlpm.initState)))</f>
        <v/>
      </c>
      <c r="F34" s="119" t="n"/>
      <c r="G34" s="120">
        <f>IF(OR(B34="",C34=""),"",IF(OR(特征计算_周度!B17&gt;$B$15,特征计算_周度!C17&gt;$B$15,特征计算_周度!G17&gt;$B$15,特征计算_周度!E17&gt;$B$15,特征计算_周度!F17&gt;$B$15),IF(特征计算_周度!B17&gt;$B$15,"VIX ","")&amp;IF(特征计算_周度!C17&gt;$B$15,"HY ","")&amp;IF(特征计算_周度!G17&gt;$B$15,"Sahm ","")&amp;IF(特征计算_周度!E17&gt;$B$15,"趋势 ","")&amp;IF(特征计算_周度!F17&gt;$B$15,"斜率",""),"—"))</f>
        <v/>
      </c>
      <c r="H34" s="121">
        <f>IF(OR(B34="",C34=""),"",_xlfn.LET(_xlpm.dev,原始数据_周度!G17,_xlpm.minDev,MIN(OFFSET(原始数据_周度!G17,1-$D$17,0,$D$17,1)),_xlpm.bounce,_xlpm.dev-_xlpm.minDev,IF(AND(ISNUMBER(_xlpm.dev),ISNUMBER(_xlpm.minDev),_xlpm.minDev&lt;=$B$17,_xlpm.bounce&gt;=$F$17),"✅ 触发","—")))</f>
        <v/>
      </c>
      <c r="I34" s="172">
        <f>IFERROR(IF(特征计算_周度!H34&gt;$I$3,MIN($I$4,MAX(-$I$5,(特征计算_周度!H34-$I$3)*$I$4)),0),"")</f>
        <v/>
      </c>
    </row>
    <row r="35">
      <c r="A35" s="117">
        <f>特征计算_周度!A18</f>
        <v/>
      </c>
      <c r="B35" s="171">
        <f>IFERROR($A$3*特征计算_周度!B35+$B$3*特征计算_周度!C35+$C$3*特征计算_周度!D35+$D$3*特征计算_周度!E35+$E$3*特征计算_周度!F35+$F$3*特征计算_周度!H35,"")</f>
        <v/>
      </c>
      <c r="C35" s="118">
        <f>IFERROR(PERCENTILE(OFFSET(B35,1-364,0,364,1),$C$7),"")</f>
        <v/>
      </c>
      <c r="D35" s="118">
        <f>IFERROR(PERCENTILE(OFFSET(B35,1-364,0,364,1),$C$11),"")</f>
        <v/>
      </c>
      <c r="E35" s="122">
        <f>_xlfn.LET(_xlpm.initState,IF(OR(B35="",C35=""),"",IF(OR(特征计算_周度!B18&gt;$B$15,特征计算_周度!C18&gt;$B$15,特征计算_周度!G18&gt;$B$15,特征计算_周度!E18&gt;$B$15,特征计算_周度!F18&gt;$B$15),$A$12,IFERROR(IF(B35&lt;PERCENTILE(OFFSET(B35,1-364,0,364,1),$C$7),$A$7,IF(B35&lt;PERCENTILE(OFFSET(B35,1-364,0,364,1),$C$8),$A$8,IF(B35&lt;PERCENTILE(OFFSET(B35,1-364,0,364,1),$C$9),$A$9,IF(B35&lt;PERCENTILE(OFFSET(B35,1-364,0,364,1),$C$10),$A$10,IF(B35&lt;PERCENTILE(OFFSET(B35,1-364,0,364,1),$C$11),$A$11,$A$12))))),""))),_xlpm.dev,原始数据_周度!G18,_xlpm.minDev,MIN(OFFSET(原始数据_周度!G18,1-$D$17,0,$D$17,1)),_xlpm.bounce,_xlpm.dev-_xlpm.minDev,_xlpm.oversold,AND(ISNUMBER(_xlpm.dev),ISNUMBER(_xlpm.minDev),_xlpm.minDev&lt;=$B$17,_xlpm.bounce&gt;=$F$17,OR(_xlpm.initState=$A$12,_xlpm.initState=$A$11,_xlpm.initState=$A$10)),_xlpm.pctOnly,IFERROR(IF(B35&lt;PERCENTILE(OFFSET(B35,1-364,0,364,1),$C$7),$A$7,IF(B35&lt;PERCENTILE(OFFSET(B35,1-364,0,364,1),$C$8),$A$8,IF(B35&lt;PERCENTILE(OFFSET(B35,1-364,0,364,1),$C$9),$A$9,IF(B35&lt;PERCENTILE(OFFSET(B35,1-364,0,364,1),$C$10),$A$10,IF(B35&lt;PERCENTILE(OFFSET(B35,1-364,0,364,1),$C$11),$A$11,$A$12))))),""),IF(_xlpm.initState="","",IF(_xlpm.oversold,_xlpm.pctOnly,_xlpm.initState)))</f>
        <v/>
      </c>
      <c r="F35" s="119" t="n"/>
      <c r="G35" s="120">
        <f>IF(OR(B35="",C35=""),"",IF(OR(特征计算_周度!B18&gt;$B$15,特征计算_周度!C18&gt;$B$15,特征计算_周度!G18&gt;$B$15,特征计算_周度!E18&gt;$B$15,特征计算_周度!F18&gt;$B$15),IF(特征计算_周度!B18&gt;$B$15,"VIX ","")&amp;IF(特征计算_周度!C18&gt;$B$15,"HY ","")&amp;IF(特征计算_周度!G18&gt;$B$15,"Sahm ","")&amp;IF(特征计算_周度!E18&gt;$B$15,"趋势 ","")&amp;IF(特征计算_周度!F18&gt;$B$15,"斜率",""),"—"))</f>
        <v/>
      </c>
      <c r="H35" s="121">
        <f>IF(OR(B35="",C35=""),"",_xlfn.LET(_xlpm.dev,原始数据_周度!G18,_xlpm.minDev,MIN(OFFSET(原始数据_周度!G18,1-$D$17,0,$D$17,1)),_xlpm.bounce,_xlpm.dev-_xlpm.minDev,IF(AND(ISNUMBER(_xlpm.dev),ISNUMBER(_xlpm.minDev),_xlpm.minDev&lt;=$B$17,_xlpm.bounce&gt;=$F$17),"✅ 触发","—")))</f>
        <v/>
      </c>
      <c r="I35" s="172">
        <f>IFERROR(IF(特征计算_周度!H35&gt;$I$3,MIN($I$4,MAX(-$I$5,(特征计算_周度!H35-$I$3)*$I$4)),0),"")</f>
        <v/>
      </c>
    </row>
    <row r="36">
      <c r="A36" s="117">
        <f>特征计算_周度!A19</f>
        <v/>
      </c>
      <c r="B36" s="171">
        <f>IFERROR($A$3*特征计算_周度!B36+$B$3*特征计算_周度!C36+$C$3*特征计算_周度!D36+$D$3*特征计算_周度!E36+$E$3*特征计算_周度!F36+$F$3*特征计算_周度!H36,"")</f>
        <v/>
      </c>
      <c r="C36" s="118">
        <f>IFERROR(PERCENTILE(OFFSET(B36,1-364,0,364,1),$C$7),"")</f>
        <v/>
      </c>
      <c r="D36" s="118">
        <f>IFERROR(PERCENTILE(OFFSET(B36,1-364,0,364,1),$C$11),"")</f>
        <v/>
      </c>
      <c r="E36" s="122">
        <f>_xlfn.LET(_xlpm.initState,IF(OR(B36="",C36=""),"",IF(OR(特征计算_周度!B19&gt;$B$15,特征计算_周度!C19&gt;$B$15,特征计算_周度!G19&gt;$B$15,特征计算_周度!E19&gt;$B$15,特征计算_周度!F19&gt;$B$15),$A$12,IFERROR(IF(B36&lt;PERCENTILE(OFFSET(B36,1-364,0,364,1),$C$7),$A$7,IF(B36&lt;PERCENTILE(OFFSET(B36,1-364,0,364,1),$C$8),$A$8,IF(B36&lt;PERCENTILE(OFFSET(B36,1-364,0,364,1),$C$9),$A$9,IF(B36&lt;PERCENTILE(OFFSET(B36,1-364,0,364,1),$C$10),$A$10,IF(B36&lt;PERCENTILE(OFFSET(B36,1-364,0,364,1),$C$11),$A$11,$A$12))))),""))),_xlpm.dev,原始数据_周度!G19,_xlpm.minDev,MIN(OFFSET(原始数据_周度!G19,1-$D$17,0,$D$17,1)),_xlpm.bounce,_xlpm.dev-_xlpm.minDev,_xlpm.oversold,AND(ISNUMBER(_xlpm.dev),ISNUMBER(_xlpm.minDev),_xlpm.minDev&lt;=$B$17,_xlpm.bounce&gt;=$F$17,OR(_xlpm.initState=$A$12,_xlpm.initState=$A$11,_xlpm.initState=$A$10)),_xlpm.pctOnly,IFERROR(IF(B36&lt;PERCENTILE(OFFSET(B36,1-364,0,364,1),$C$7),$A$7,IF(B36&lt;PERCENTILE(OFFSET(B36,1-364,0,364,1),$C$8),$A$8,IF(B36&lt;PERCENTILE(OFFSET(B36,1-364,0,364,1),$C$9),$A$9,IF(B36&lt;PERCENTILE(OFFSET(B36,1-364,0,364,1),$C$10),$A$10,IF(B36&lt;PERCENTILE(OFFSET(B36,1-364,0,364,1),$C$11),$A$11,$A$12))))),""),IF(_xlpm.initState="","",IF(_xlpm.oversold,_xlpm.pctOnly,_xlpm.initState)))</f>
        <v/>
      </c>
      <c r="F36" s="119" t="n"/>
      <c r="G36" s="120">
        <f>IF(OR(B36="",C36=""),"",IF(OR(特征计算_周度!B19&gt;$B$15,特征计算_周度!C19&gt;$B$15,特征计算_周度!G19&gt;$B$15,特征计算_周度!E19&gt;$B$15,特征计算_周度!F19&gt;$B$15),IF(特征计算_周度!B19&gt;$B$15,"VIX ","")&amp;IF(特征计算_周度!C19&gt;$B$15,"HY ","")&amp;IF(特征计算_周度!G19&gt;$B$15,"Sahm ","")&amp;IF(特征计算_周度!E19&gt;$B$15,"趋势 ","")&amp;IF(特征计算_周度!F19&gt;$B$15,"斜率",""),"—"))</f>
        <v/>
      </c>
      <c r="H36" s="121">
        <f>IF(OR(B36="",C36=""),"",_xlfn.LET(_xlpm.dev,原始数据_周度!G19,_xlpm.minDev,MIN(OFFSET(原始数据_周度!G19,1-$D$17,0,$D$17,1)),_xlpm.bounce,_xlpm.dev-_xlpm.minDev,IF(AND(ISNUMBER(_xlpm.dev),ISNUMBER(_xlpm.minDev),_xlpm.minDev&lt;=$B$17,_xlpm.bounce&gt;=$F$17),"✅ 触发","—")))</f>
        <v/>
      </c>
      <c r="I36" s="172">
        <f>IFERROR(IF(特征计算_周度!H36&gt;$I$3,MIN($I$4,MAX(-$I$5,(特征计算_周度!H36-$I$3)*$I$4)),0),"")</f>
        <v/>
      </c>
    </row>
    <row r="37">
      <c r="A37" s="117">
        <f>特征计算_周度!A20</f>
        <v/>
      </c>
      <c r="B37" s="171">
        <f>IFERROR($A$3*特征计算_周度!B37+$B$3*特征计算_周度!C37+$C$3*特征计算_周度!D37+$D$3*特征计算_周度!E37+$E$3*特征计算_周度!F37+$F$3*特征计算_周度!H37,"")</f>
        <v/>
      </c>
      <c r="C37" s="118">
        <f>IFERROR(PERCENTILE(OFFSET(B37,1-364,0,364,1),$C$7),"")</f>
        <v/>
      </c>
      <c r="D37" s="118">
        <f>IFERROR(PERCENTILE(OFFSET(B37,1-364,0,364,1),$C$11),"")</f>
        <v/>
      </c>
      <c r="E37" s="122">
        <f>_xlfn.LET(_xlpm.initState,IF(OR(B37="",C37=""),"",IF(OR(特征计算_周度!B20&gt;$B$15,特征计算_周度!C20&gt;$B$15,特征计算_周度!G20&gt;$B$15,特征计算_周度!E20&gt;$B$15,特征计算_周度!F20&gt;$B$15),$A$12,IFERROR(IF(B37&lt;PERCENTILE(OFFSET(B37,1-364,0,364,1),$C$7),$A$7,IF(B37&lt;PERCENTILE(OFFSET(B37,1-364,0,364,1),$C$8),$A$8,IF(B37&lt;PERCENTILE(OFFSET(B37,1-364,0,364,1),$C$9),$A$9,IF(B37&lt;PERCENTILE(OFFSET(B37,1-364,0,364,1),$C$10),$A$10,IF(B37&lt;PERCENTILE(OFFSET(B37,1-364,0,364,1),$C$11),$A$11,$A$12))))),""))),_xlpm.dev,原始数据_周度!G20,_xlpm.minDev,MIN(OFFSET(原始数据_周度!G20,1-$D$17,0,$D$17,1)),_xlpm.bounce,_xlpm.dev-_xlpm.minDev,_xlpm.oversold,AND(ISNUMBER(_xlpm.dev),ISNUMBER(_xlpm.minDev),_xlpm.minDev&lt;=$B$17,_xlpm.bounce&gt;=$F$17,OR(_xlpm.initState=$A$12,_xlpm.initState=$A$11,_xlpm.initState=$A$10)),_xlpm.pctOnly,IFERROR(IF(B37&lt;PERCENTILE(OFFSET(B37,1-364,0,364,1),$C$7),$A$7,IF(B37&lt;PERCENTILE(OFFSET(B37,1-364,0,364,1),$C$8),$A$8,IF(B37&lt;PERCENTILE(OFFSET(B37,1-364,0,364,1),$C$9),$A$9,IF(B37&lt;PERCENTILE(OFFSET(B37,1-364,0,364,1),$C$10),$A$10,IF(B37&lt;PERCENTILE(OFFSET(B37,1-364,0,364,1),$C$11),$A$11,$A$12))))),""),IF(_xlpm.initState="","",IF(_xlpm.oversold,_xlpm.pctOnly,_xlpm.initState)))</f>
        <v/>
      </c>
      <c r="F37" s="119" t="n"/>
      <c r="G37" s="120">
        <f>IF(OR(B37="",C37=""),"",IF(OR(特征计算_周度!B20&gt;$B$15,特征计算_周度!C20&gt;$B$15,特征计算_周度!G20&gt;$B$15,特征计算_周度!E20&gt;$B$15,特征计算_周度!F20&gt;$B$15),IF(特征计算_周度!B20&gt;$B$15,"VIX ","")&amp;IF(特征计算_周度!C20&gt;$B$15,"HY ","")&amp;IF(特征计算_周度!G20&gt;$B$15,"Sahm ","")&amp;IF(特征计算_周度!E20&gt;$B$15,"趋势 ","")&amp;IF(特征计算_周度!F20&gt;$B$15,"斜率",""),"—"))</f>
        <v/>
      </c>
      <c r="H37" s="121">
        <f>IF(OR(B37="",C37=""),"",_xlfn.LET(_xlpm.dev,原始数据_周度!G20,_xlpm.minDev,MIN(OFFSET(原始数据_周度!G20,1-$D$17,0,$D$17,1)),_xlpm.bounce,_xlpm.dev-_xlpm.minDev,IF(AND(ISNUMBER(_xlpm.dev),ISNUMBER(_xlpm.minDev),_xlpm.minDev&lt;=$B$17,_xlpm.bounce&gt;=$F$17),"✅ 触发","—")))</f>
        <v/>
      </c>
      <c r="I37" s="172">
        <f>IFERROR(IF(特征计算_周度!H37&gt;$I$3,MIN($I$4,MAX(-$I$5,(特征计算_周度!H37-$I$3)*$I$4)),0),"")</f>
        <v/>
      </c>
    </row>
    <row r="38">
      <c r="A38" s="117">
        <f>特征计算_周度!A21</f>
        <v/>
      </c>
      <c r="B38" s="171">
        <f>IFERROR($A$3*特征计算_周度!B38+$B$3*特征计算_周度!C38+$C$3*特征计算_周度!D38+$D$3*特征计算_周度!E38+$E$3*特征计算_周度!F38+$F$3*特征计算_周度!H38,"")</f>
        <v/>
      </c>
      <c r="C38" s="118">
        <f>IFERROR(PERCENTILE(OFFSET(B38,1-364,0,364,1),$C$7),"")</f>
        <v/>
      </c>
      <c r="D38" s="118">
        <f>IFERROR(PERCENTILE(OFFSET(B38,1-364,0,364,1),$C$11),"")</f>
        <v/>
      </c>
      <c r="E38" s="122">
        <f>_xlfn.LET(_xlpm.initState,IF(OR(B38="",C38=""),"",IF(OR(特征计算_周度!B21&gt;$B$15,特征计算_周度!C21&gt;$B$15,特征计算_周度!G21&gt;$B$15,特征计算_周度!E21&gt;$B$15,特征计算_周度!F21&gt;$B$15),$A$12,IFERROR(IF(B38&lt;PERCENTILE(OFFSET(B38,1-364,0,364,1),$C$7),$A$7,IF(B38&lt;PERCENTILE(OFFSET(B38,1-364,0,364,1),$C$8),$A$8,IF(B38&lt;PERCENTILE(OFFSET(B38,1-364,0,364,1),$C$9),$A$9,IF(B38&lt;PERCENTILE(OFFSET(B38,1-364,0,364,1),$C$10),$A$10,IF(B38&lt;PERCENTILE(OFFSET(B38,1-364,0,364,1),$C$11),$A$11,$A$12))))),""))),_xlpm.dev,原始数据_周度!G21,_xlpm.minDev,MIN(OFFSET(原始数据_周度!G21,1-$D$17,0,$D$17,1)),_xlpm.bounce,_xlpm.dev-_xlpm.minDev,_xlpm.oversold,AND(ISNUMBER(_xlpm.dev),ISNUMBER(_xlpm.minDev),_xlpm.minDev&lt;=$B$17,_xlpm.bounce&gt;=$F$17,OR(_xlpm.initState=$A$12,_xlpm.initState=$A$11,_xlpm.initState=$A$10)),_xlpm.pctOnly,IFERROR(IF(B38&lt;PERCENTILE(OFFSET(B38,1-364,0,364,1),$C$7),$A$7,IF(B38&lt;PERCENTILE(OFFSET(B38,1-364,0,364,1),$C$8),$A$8,IF(B38&lt;PERCENTILE(OFFSET(B38,1-364,0,364,1),$C$9),$A$9,IF(B38&lt;PERCENTILE(OFFSET(B38,1-364,0,364,1),$C$10),$A$10,IF(B38&lt;PERCENTILE(OFFSET(B38,1-364,0,364,1),$C$11),$A$11,$A$12))))),""),IF(_xlpm.initState="","",IF(_xlpm.oversold,_xlpm.pctOnly,_xlpm.initState)))</f>
        <v/>
      </c>
      <c r="F38" s="119" t="n"/>
      <c r="G38" s="120">
        <f>IF(OR(B38="",C38=""),"",IF(OR(特征计算_周度!B21&gt;$B$15,特征计算_周度!C21&gt;$B$15,特征计算_周度!G21&gt;$B$15,特征计算_周度!E21&gt;$B$15,特征计算_周度!F21&gt;$B$15),IF(特征计算_周度!B21&gt;$B$15,"VIX ","")&amp;IF(特征计算_周度!C21&gt;$B$15,"HY ","")&amp;IF(特征计算_周度!G21&gt;$B$15,"Sahm ","")&amp;IF(特征计算_周度!E21&gt;$B$15,"趋势 ","")&amp;IF(特征计算_周度!F21&gt;$B$15,"斜率",""),"—"))</f>
        <v/>
      </c>
      <c r="H38" s="121">
        <f>IF(OR(B38="",C38=""),"",_xlfn.LET(_xlpm.dev,原始数据_周度!G21,_xlpm.minDev,MIN(OFFSET(原始数据_周度!G21,1-$D$17,0,$D$17,1)),_xlpm.bounce,_xlpm.dev-_xlpm.minDev,IF(AND(ISNUMBER(_xlpm.dev),ISNUMBER(_xlpm.minDev),_xlpm.minDev&lt;=$B$17,_xlpm.bounce&gt;=$F$17),"✅ 触发","—")))</f>
        <v/>
      </c>
      <c r="I38" s="172">
        <f>IFERROR(IF(特征计算_周度!H38&gt;$I$3,MIN($I$4,MAX(-$I$5,(特征计算_周度!H38-$I$3)*$I$4)),0),"")</f>
        <v/>
      </c>
    </row>
    <row r="39">
      <c r="A39" s="117">
        <f>特征计算_周度!A22</f>
        <v/>
      </c>
      <c r="B39" s="171">
        <f>IFERROR($A$3*特征计算_周度!B39+$B$3*特征计算_周度!C39+$C$3*特征计算_周度!D39+$D$3*特征计算_周度!E39+$E$3*特征计算_周度!F39+$F$3*特征计算_周度!H39,"")</f>
        <v/>
      </c>
      <c r="C39" s="118">
        <f>IFERROR(PERCENTILE(OFFSET(B39,1-364,0,364,1),$C$7),"")</f>
        <v/>
      </c>
      <c r="D39" s="118">
        <f>IFERROR(PERCENTILE(OFFSET(B39,1-364,0,364,1),$C$11),"")</f>
        <v/>
      </c>
      <c r="E39" s="122">
        <f>_xlfn.LET(_xlpm.initState,IF(OR(B39="",C39=""),"",IF(OR(特征计算_周度!B22&gt;$B$15,特征计算_周度!C22&gt;$B$15,特征计算_周度!G22&gt;$B$15,特征计算_周度!E22&gt;$B$15,特征计算_周度!F22&gt;$B$15),$A$12,IFERROR(IF(B39&lt;PERCENTILE(OFFSET(B39,1-364,0,364,1),$C$7),$A$7,IF(B39&lt;PERCENTILE(OFFSET(B39,1-364,0,364,1),$C$8),$A$8,IF(B39&lt;PERCENTILE(OFFSET(B39,1-364,0,364,1),$C$9),$A$9,IF(B39&lt;PERCENTILE(OFFSET(B39,1-364,0,364,1),$C$10),$A$10,IF(B39&lt;PERCENTILE(OFFSET(B39,1-364,0,364,1),$C$11),$A$11,$A$12))))),""))),_xlpm.dev,原始数据_周度!G22,_xlpm.minDev,MIN(OFFSET(原始数据_周度!G22,1-$D$17,0,$D$17,1)),_xlpm.bounce,_xlpm.dev-_xlpm.minDev,_xlpm.oversold,AND(ISNUMBER(_xlpm.dev),ISNUMBER(_xlpm.minDev),_xlpm.minDev&lt;=$B$17,_xlpm.bounce&gt;=$F$17,OR(_xlpm.initState=$A$12,_xlpm.initState=$A$11,_xlpm.initState=$A$10)),_xlpm.pctOnly,IFERROR(IF(B39&lt;PERCENTILE(OFFSET(B39,1-364,0,364,1),$C$7),$A$7,IF(B39&lt;PERCENTILE(OFFSET(B39,1-364,0,364,1),$C$8),$A$8,IF(B39&lt;PERCENTILE(OFFSET(B39,1-364,0,364,1),$C$9),$A$9,IF(B39&lt;PERCENTILE(OFFSET(B39,1-364,0,364,1),$C$10),$A$10,IF(B39&lt;PERCENTILE(OFFSET(B39,1-364,0,364,1),$C$11),$A$11,$A$12))))),""),IF(_xlpm.initState="","",IF(_xlpm.oversold,_xlpm.pctOnly,_xlpm.initState)))</f>
        <v/>
      </c>
      <c r="F39" s="119" t="n"/>
      <c r="G39" s="120">
        <f>IF(OR(B39="",C39=""),"",IF(OR(特征计算_周度!B22&gt;$B$15,特征计算_周度!C22&gt;$B$15,特征计算_周度!G22&gt;$B$15,特征计算_周度!E22&gt;$B$15,特征计算_周度!F22&gt;$B$15),IF(特征计算_周度!B22&gt;$B$15,"VIX ","")&amp;IF(特征计算_周度!C22&gt;$B$15,"HY ","")&amp;IF(特征计算_周度!G22&gt;$B$15,"Sahm ","")&amp;IF(特征计算_周度!E22&gt;$B$15,"趋势 ","")&amp;IF(特征计算_周度!F22&gt;$B$15,"斜率",""),"—"))</f>
        <v/>
      </c>
      <c r="H39" s="121">
        <f>IF(OR(B39="",C39=""),"",_xlfn.LET(_xlpm.dev,原始数据_周度!G22,_xlpm.minDev,MIN(OFFSET(原始数据_周度!G22,1-$D$17,0,$D$17,1)),_xlpm.bounce,_xlpm.dev-_xlpm.minDev,IF(AND(ISNUMBER(_xlpm.dev),ISNUMBER(_xlpm.minDev),_xlpm.minDev&lt;=$B$17,_xlpm.bounce&gt;=$F$17),"✅ 触发","—")))</f>
        <v/>
      </c>
      <c r="I39" s="172">
        <f>IFERROR(IF(特征计算_周度!H39&gt;$I$3,MIN($I$4,MAX(-$I$5,(特征计算_周度!H39-$I$3)*$I$4)),0),"")</f>
        <v/>
      </c>
    </row>
    <row r="40">
      <c r="A40" s="117">
        <f>特征计算_周度!A23</f>
        <v/>
      </c>
      <c r="B40" s="171">
        <f>IFERROR($A$3*特征计算_周度!B40+$B$3*特征计算_周度!C40+$C$3*特征计算_周度!D40+$D$3*特征计算_周度!E40+$E$3*特征计算_周度!F40+$F$3*特征计算_周度!H40,"")</f>
        <v/>
      </c>
      <c r="C40" s="118">
        <f>IFERROR(PERCENTILE(OFFSET(B40,1-364,0,364,1),$C$7),"")</f>
        <v/>
      </c>
      <c r="D40" s="118">
        <f>IFERROR(PERCENTILE(OFFSET(B40,1-364,0,364,1),$C$11),"")</f>
        <v/>
      </c>
      <c r="E40" s="122">
        <f>_xlfn.LET(_xlpm.initState,IF(OR(B40="",C40=""),"",IF(OR(特征计算_周度!B23&gt;$B$15,特征计算_周度!C23&gt;$B$15,特征计算_周度!G23&gt;$B$15,特征计算_周度!E23&gt;$B$15,特征计算_周度!F23&gt;$B$15),$A$12,IFERROR(IF(B40&lt;PERCENTILE(OFFSET(B40,1-364,0,364,1),$C$7),$A$7,IF(B40&lt;PERCENTILE(OFFSET(B40,1-364,0,364,1),$C$8),$A$8,IF(B40&lt;PERCENTILE(OFFSET(B40,1-364,0,364,1),$C$9),$A$9,IF(B40&lt;PERCENTILE(OFFSET(B40,1-364,0,364,1),$C$10),$A$10,IF(B40&lt;PERCENTILE(OFFSET(B40,1-364,0,364,1),$C$11),$A$11,$A$12))))),""))),_xlpm.dev,原始数据_周度!G23,_xlpm.minDev,MIN(OFFSET(原始数据_周度!G23,1-$D$17,0,$D$17,1)),_xlpm.bounce,_xlpm.dev-_xlpm.minDev,_xlpm.oversold,AND(ISNUMBER(_xlpm.dev),ISNUMBER(_xlpm.minDev),_xlpm.minDev&lt;=$B$17,_xlpm.bounce&gt;=$F$17,OR(_xlpm.initState=$A$12,_xlpm.initState=$A$11,_xlpm.initState=$A$10)),_xlpm.pctOnly,IFERROR(IF(B40&lt;PERCENTILE(OFFSET(B40,1-364,0,364,1),$C$7),$A$7,IF(B40&lt;PERCENTILE(OFFSET(B40,1-364,0,364,1),$C$8),$A$8,IF(B40&lt;PERCENTILE(OFFSET(B40,1-364,0,364,1),$C$9),$A$9,IF(B40&lt;PERCENTILE(OFFSET(B40,1-364,0,364,1),$C$10),$A$10,IF(B40&lt;PERCENTILE(OFFSET(B40,1-364,0,364,1),$C$11),$A$11,$A$12))))),""),IF(_xlpm.initState="","",IF(_xlpm.oversold,_xlpm.pctOnly,_xlpm.initState)))</f>
        <v/>
      </c>
      <c r="F40" s="119" t="n"/>
      <c r="G40" s="120">
        <f>IF(OR(B40="",C40=""),"",IF(OR(特征计算_周度!B23&gt;$B$15,特征计算_周度!C23&gt;$B$15,特征计算_周度!G23&gt;$B$15,特征计算_周度!E23&gt;$B$15,特征计算_周度!F23&gt;$B$15),IF(特征计算_周度!B23&gt;$B$15,"VIX ","")&amp;IF(特征计算_周度!C23&gt;$B$15,"HY ","")&amp;IF(特征计算_周度!G23&gt;$B$15,"Sahm ","")&amp;IF(特征计算_周度!E23&gt;$B$15,"趋势 ","")&amp;IF(特征计算_周度!F23&gt;$B$15,"斜率",""),"—"))</f>
        <v/>
      </c>
      <c r="H40" s="121">
        <f>IF(OR(B40="",C40=""),"",_xlfn.LET(_xlpm.dev,原始数据_周度!G23,_xlpm.minDev,MIN(OFFSET(原始数据_周度!G23,1-$D$17,0,$D$17,1)),_xlpm.bounce,_xlpm.dev-_xlpm.minDev,IF(AND(ISNUMBER(_xlpm.dev),ISNUMBER(_xlpm.minDev),_xlpm.minDev&lt;=$B$17,_xlpm.bounce&gt;=$F$17),"✅ 触发","—")))</f>
        <v/>
      </c>
      <c r="I40" s="172">
        <f>IFERROR(IF(特征计算_周度!H40&gt;$I$3,MIN($I$4,MAX(-$I$5,(特征计算_周度!H40-$I$3)*$I$4)),0),"")</f>
        <v/>
      </c>
    </row>
    <row r="41">
      <c r="A41" s="117">
        <f>特征计算_周度!A24</f>
        <v/>
      </c>
      <c r="B41" s="171">
        <f>IFERROR($A$3*特征计算_周度!B41+$B$3*特征计算_周度!C41+$C$3*特征计算_周度!D41+$D$3*特征计算_周度!E41+$E$3*特征计算_周度!F41+$F$3*特征计算_周度!H41,"")</f>
        <v/>
      </c>
      <c r="C41" s="118">
        <f>IFERROR(PERCENTILE(OFFSET(B41,1-364,0,364,1),$C$7),"")</f>
        <v/>
      </c>
      <c r="D41" s="118">
        <f>IFERROR(PERCENTILE(OFFSET(B41,1-364,0,364,1),$C$11),"")</f>
        <v/>
      </c>
      <c r="E41" s="122">
        <f>_xlfn.LET(_xlpm.initState,IF(OR(B41="",C41=""),"",IF(OR(特征计算_周度!B24&gt;$B$15,特征计算_周度!C24&gt;$B$15,特征计算_周度!G24&gt;$B$15,特征计算_周度!E24&gt;$B$15,特征计算_周度!F24&gt;$B$15),$A$12,IFERROR(IF(B41&lt;PERCENTILE(OFFSET(B41,1-364,0,364,1),$C$7),$A$7,IF(B41&lt;PERCENTILE(OFFSET(B41,1-364,0,364,1),$C$8),$A$8,IF(B41&lt;PERCENTILE(OFFSET(B41,1-364,0,364,1),$C$9),$A$9,IF(B41&lt;PERCENTILE(OFFSET(B41,1-364,0,364,1),$C$10),$A$10,IF(B41&lt;PERCENTILE(OFFSET(B41,1-364,0,364,1),$C$11),$A$11,$A$12))))),""))),_xlpm.dev,原始数据_周度!G24,_xlpm.minDev,MIN(OFFSET(原始数据_周度!G24,1-$D$17,0,$D$17,1)),_xlpm.bounce,_xlpm.dev-_xlpm.minDev,_xlpm.oversold,AND(ISNUMBER(_xlpm.dev),ISNUMBER(_xlpm.minDev),_xlpm.minDev&lt;=$B$17,_xlpm.bounce&gt;=$F$17,OR(_xlpm.initState=$A$12,_xlpm.initState=$A$11,_xlpm.initState=$A$10)),_xlpm.pctOnly,IFERROR(IF(B41&lt;PERCENTILE(OFFSET(B41,1-364,0,364,1),$C$7),$A$7,IF(B41&lt;PERCENTILE(OFFSET(B41,1-364,0,364,1),$C$8),$A$8,IF(B41&lt;PERCENTILE(OFFSET(B41,1-364,0,364,1),$C$9),$A$9,IF(B41&lt;PERCENTILE(OFFSET(B41,1-364,0,364,1),$C$10),$A$10,IF(B41&lt;PERCENTILE(OFFSET(B41,1-364,0,364,1),$C$11),$A$11,$A$12))))),""),IF(_xlpm.initState="","",IF(_xlpm.oversold,_xlpm.pctOnly,_xlpm.initState)))</f>
        <v/>
      </c>
      <c r="F41" s="119" t="n"/>
      <c r="G41" s="120">
        <f>IF(OR(B41="",C41=""),"",IF(OR(特征计算_周度!B24&gt;$B$15,特征计算_周度!C24&gt;$B$15,特征计算_周度!G24&gt;$B$15,特征计算_周度!E24&gt;$B$15,特征计算_周度!F24&gt;$B$15),IF(特征计算_周度!B24&gt;$B$15,"VIX ","")&amp;IF(特征计算_周度!C24&gt;$B$15,"HY ","")&amp;IF(特征计算_周度!G24&gt;$B$15,"Sahm ","")&amp;IF(特征计算_周度!E24&gt;$B$15,"趋势 ","")&amp;IF(特征计算_周度!F24&gt;$B$15,"斜率",""),"—"))</f>
        <v/>
      </c>
      <c r="H41" s="121">
        <f>IF(OR(B41="",C41=""),"",_xlfn.LET(_xlpm.dev,原始数据_周度!G24,_xlpm.minDev,MIN(OFFSET(原始数据_周度!G24,1-$D$17,0,$D$17,1)),_xlpm.bounce,_xlpm.dev-_xlpm.minDev,IF(AND(ISNUMBER(_xlpm.dev),ISNUMBER(_xlpm.minDev),_xlpm.minDev&lt;=$B$17,_xlpm.bounce&gt;=$F$17),"✅ 触发","—")))</f>
        <v/>
      </c>
      <c r="I41" s="172">
        <f>IFERROR(IF(特征计算_周度!H41&gt;$I$3,MIN($I$4,MAX(-$I$5,(特征计算_周度!H41-$I$3)*$I$4)),0),"")</f>
        <v/>
      </c>
    </row>
    <row r="42">
      <c r="A42" s="117">
        <f>特征计算_周度!A25</f>
        <v/>
      </c>
      <c r="B42" s="171">
        <f>IFERROR($A$3*特征计算_周度!B42+$B$3*特征计算_周度!C42+$C$3*特征计算_周度!D42+$D$3*特征计算_周度!E42+$E$3*特征计算_周度!F42+$F$3*特征计算_周度!H42,"")</f>
        <v/>
      </c>
      <c r="C42" s="118">
        <f>IFERROR(PERCENTILE(OFFSET(B42,1-364,0,364,1),$C$7),"")</f>
        <v/>
      </c>
      <c r="D42" s="118">
        <f>IFERROR(PERCENTILE(OFFSET(B42,1-364,0,364,1),$C$11),"")</f>
        <v/>
      </c>
      <c r="E42" s="122">
        <f>_xlfn.LET(_xlpm.initState,IF(OR(B42="",C42=""),"",IF(OR(特征计算_周度!B25&gt;$B$15,特征计算_周度!C25&gt;$B$15,特征计算_周度!G25&gt;$B$15,特征计算_周度!E25&gt;$B$15,特征计算_周度!F25&gt;$B$15),$A$12,IFERROR(IF(B42&lt;PERCENTILE(OFFSET(B42,1-364,0,364,1),$C$7),$A$7,IF(B42&lt;PERCENTILE(OFFSET(B42,1-364,0,364,1),$C$8),$A$8,IF(B42&lt;PERCENTILE(OFFSET(B42,1-364,0,364,1),$C$9),$A$9,IF(B42&lt;PERCENTILE(OFFSET(B42,1-364,0,364,1),$C$10),$A$10,IF(B42&lt;PERCENTILE(OFFSET(B42,1-364,0,364,1),$C$11),$A$11,$A$12))))),""))),_xlpm.dev,原始数据_周度!G25,_xlpm.minDev,MIN(OFFSET(原始数据_周度!G25,1-$D$17,0,$D$17,1)),_xlpm.bounce,_xlpm.dev-_xlpm.minDev,_xlpm.oversold,AND(ISNUMBER(_xlpm.dev),ISNUMBER(_xlpm.minDev),_xlpm.minDev&lt;=$B$17,_xlpm.bounce&gt;=$F$17,OR(_xlpm.initState=$A$12,_xlpm.initState=$A$11,_xlpm.initState=$A$10)),_xlpm.pctOnly,IFERROR(IF(B42&lt;PERCENTILE(OFFSET(B42,1-364,0,364,1),$C$7),$A$7,IF(B42&lt;PERCENTILE(OFFSET(B42,1-364,0,364,1),$C$8),$A$8,IF(B42&lt;PERCENTILE(OFFSET(B42,1-364,0,364,1),$C$9),$A$9,IF(B42&lt;PERCENTILE(OFFSET(B42,1-364,0,364,1),$C$10),$A$10,IF(B42&lt;PERCENTILE(OFFSET(B42,1-364,0,364,1),$C$11),$A$11,$A$12))))),""),IF(_xlpm.initState="","",IF(_xlpm.oversold,_xlpm.pctOnly,_xlpm.initState)))</f>
        <v/>
      </c>
      <c r="F42" s="119" t="n"/>
      <c r="G42" s="120">
        <f>IF(OR(B42="",C42=""),"",IF(OR(特征计算_周度!B25&gt;$B$15,特征计算_周度!C25&gt;$B$15,特征计算_周度!G25&gt;$B$15,特征计算_周度!E25&gt;$B$15,特征计算_周度!F25&gt;$B$15),IF(特征计算_周度!B25&gt;$B$15,"VIX ","")&amp;IF(特征计算_周度!C25&gt;$B$15,"HY ","")&amp;IF(特征计算_周度!G25&gt;$B$15,"Sahm ","")&amp;IF(特征计算_周度!E25&gt;$B$15,"趋势 ","")&amp;IF(特征计算_周度!F25&gt;$B$15,"斜率",""),"—"))</f>
        <v/>
      </c>
      <c r="H42" s="121">
        <f>IF(OR(B42="",C42=""),"",_xlfn.LET(_xlpm.dev,原始数据_周度!G25,_xlpm.minDev,MIN(OFFSET(原始数据_周度!G25,1-$D$17,0,$D$17,1)),_xlpm.bounce,_xlpm.dev-_xlpm.minDev,IF(AND(ISNUMBER(_xlpm.dev),ISNUMBER(_xlpm.minDev),_xlpm.minDev&lt;=$B$17,_xlpm.bounce&gt;=$F$17),"✅ 触发","—")))</f>
        <v/>
      </c>
      <c r="I42" s="172">
        <f>IFERROR(IF(特征计算_周度!H42&gt;$I$3,MIN($I$4,MAX(-$I$5,(特征计算_周度!H42-$I$3)*$I$4)),0),"")</f>
        <v/>
      </c>
    </row>
    <row r="43">
      <c r="A43" s="117">
        <f>特征计算_周度!A26</f>
        <v/>
      </c>
      <c r="B43" s="171">
        <f>IFERROR($A$3*特征计算_周度!B43+$B$3*特征计算_周度!C43+$C$3*特征计算_周度!D43+$D$3*特征计算_周度!E43+$E$3*特征计算_周度!F43+$F$3*特征计算_周度!H43,"")</f>
        <v/>
      </c>
      <c r="C43" s="118">
        <f>IFERROR(PERCENTILE(OFFSET(B43,1-364,0,364,1),$C$7),"")</f>
        <v/>
      </c>
      <c r="D43" s="118">
        <f>IFERROR(PERCENTILE(OFFSET(B43,1-364,0,364,1),$C$11),"")</f>
        <v/>
      </c>
      <c r="E43" s="122">
        <f>_xlfn.LET(_xlpm.initState,IF(OR(B43="",C43=""),"",IF(OR(特征计算_周度!B26&gt;$B$15,特征计算_周度!C26&gt;$B$15,特征计算_周度!G26&gt;$B$15,特征计算_周度!E26&gt;$B$15,特征计算_周度!F26&gt;$B$15),$A$12,IFERROR(IF(B43&lt;PERCENTILE(OFFSET(B43,1-364,0,364,1),$C$7),$A$7,IF(B43&lt;PERCENTILE(OFFSET(B43,1-364,0,364,1),$C$8),$A$8,IF(B43&lt;PERCENTILE(OFFSET(B43,1-364,0,364,1),$C$9),$A$9,IF(B43&lt;PERCENTILE(OFFSET(B43,1-364,0,364,1),$C$10),$A$10,IF(B43&lt;PERCENTILE(OFFSET(B43,1-364,0,364,1),$C$11),$A$11,$A$12))))),""))),_xlpm.dev,原始数据_周度!G26,_xlpm.minDev,MIN(OFFSET(原始数据_周度!G26,1-$D$17,0,$D$17,1)),_xlpm.bounce,_xlpm.dev-_xlpm.minDev,_xlpm.oversold,AND(ISNUMBER(_xlpm.dev),ISNUMBER(_xlpm.minDev),_xlpm.minDev&lt;=$B$17,_xlpm.bounce&gt;=$F$17,OR(_xlpm.initState=$A$12,_xlpm.initState=$A$11,_xlpm.initState=$A$10)),_xlpm.pctOnly,IFERROR(IF(B43&lt;PERCENTILE(OFFSET(B43,1-364,0,364,1),$C$7),$A$7,IF(B43&lt;PERCENTILE(OFFSET(B43,1-364,0,364,1),$C$8),$A$8,IF(B43&lt;PERCENTILE(OFFSET(B43,1-364,0,364,1),$C$9),$A$9,IF(B43&lt;PERCENTILE(OFFSET(B43,1-364,0,364,1),$C$10),$A$10,IF(B43&lt;PERCENTILE(OFFSET(B43,1-364,0,364,1),$C$11),$A$11,$A$12))))),""),IF(_xlpm.initState="","",IF(_xlpm.oversold,_xlpm.pctOnly,_xlpm.initState)))</f>
        <v/>
      </c>
      <c r="F43" s="119" t="n"/>
      <c r="G43" s="120">
        <f>IF(OR(B43="",C43=""),"",IF(OR(特征计算_周度!B26&gt;$B$15,特征计算_周度!C26&gt;$B$15,特征计算_周度!G26&gt;$B$15,特征计算_周度!E26&gt;$B$15,特征计算_周度!F26&gt;$B$15),IF(特征计算_周度!B26&gt;$B$15,"VIX ","")&amp;IF(特征计算_周度!C26&gt;$B$15,"HY ","")&amp;IF(特征计算_周度!G26&gt;$B$15,"Sahm ","")&amp;IF(特征计算_周度!E26&gt;$B$15,"趋势 ","")&amp;IF(特征计算_周度!F26&gt;$B$15,"斜率",""),"—"))</f>
        <v/>
      </c>
      <c r="H43" s="121">
        <f>IF(OR(B43="",C43=""),"",_xlfn.LET(_xlpm.dev,原始数据_周度!G26,_xlpm.minDev,MIN(OFFSET(原始数据_周度!G26,1-$D$17,0,$D$17,1)),_xlpm.bounce,_xlpm.dev-_xlpm.minDev,IF(AND(ISNUMBER(_xlpm.dev),ISNUMBER(_xlpm.minDev),_xlpm.minDev&lt;=$B$17,_xlpm.bounce&gt;=$F$17),"✅ 触发","—")))</f>
        <v/>
      </c>
      <c r="I43" s="172">
        <f>IFERROR(IF(特征计算_周度!H43&gt;$I$3,MIN($I$4,MAX(-$I$5,(特征计算_周度!H43-$I$3)*$I$4)),0),"")</f>
        <v/>
      </c>
    </row>
    <row r="44">
      <c r="A44" s="117">
        <f>特征计算_周度!A27</f>
        <v/>
      </c>
      <c r="B44" s="171">
        <f>IFERROR($A$3*特征计算_周度!B44+$B$3*特征计算_周度!C44+$C$3*特征计算_周度!D44+$D$3*特征计算_周度!E44+$E$3*特征计算_周度!F44+$F$3*特征计算_周度!H44,"")</f>
        <v/>
      </c>
      <c r="C44" s="118">
        <f>IFERROR(PERCENTILE(OFFSET(B44,1-364,0,364,1),$C$7),"")</f>
        <v/>
      </c>
      <c r="D44" s="118">
        <f>IFERROR(PERCENTILE(OFFSET(B44,1-364,0,364,1),$C$11),"")</f>
        <v/>
      </c>
      <c r="E44" s="122">
        <f>_xlfn.LET(_xlpm.initState,IF(OR(B44="",C44=""),"",IF(OR(特征计算_周度!B27&gt;$B$15,特征计算_周度!C27&gt;$B$15,特征计算_周度!G27&gt;$B$15,特征计算_周度!E27&gt;$B$15,特征计算_周度!F27&gt;$B$15),$A$12,IFERROR(IF(B44&lt;PERCENTILE(OFFSET(B44,1-364,0,364,1),$C$7),$A$7,IF(B44&lt;PERCENTILE(OFFSET(B44,1-364,0,364,1),$C$8),$A$8,IF(B44&lt;PERCENTILE(OFFSET(B44,1-364,0,364,1),$C$9),$A$9,IF(B44&lt;PERCENTILE(OFFSET(B44,1-364,0,364,1),$C$10),$A$10,IF(B44&lt;PERCENTILE(OFFSET(B44,1-364,0,364,1),$C$11),$A$11,$A$12))))),""))),_xlpm.dev,原始数据_周度!G27,_xlpm.minDev,MIN(OFFSET(原始数据_周度!G27,1-$D$17,0,$D$17,1)),_xlpm.bounce,_xlpm.dev-_xlpm.minDev,_xlpm.oversold,AND(ISNUMBER(_xlpm.dev),ISNUMBER(_xlpm.minDev),_xlpm.minDev&lt;=$B$17,_xlpm.bounce&gt;=$F$17,OR(_xlpm.initState=$A$12,_xlpm.initState=$A$11,_xlpm.initState=$A$10)),_xlpm.pctOnly,IFERROR(IF(B44&lt;PERCENTILE(OFFSET(B44,1-364,0,364,1),$C$7),$A$7,IF(B44&lt;PERCENTILE(OFFSET(B44,1-364,0,364,1),$C$8),$A$8,IF(B44&lt;PERCENTILE(OFFSET(B44,1-364,0,364,1),$C$9),$A$9,IF(B44&lt;PERCENTILE(OFFSET(B44,1-364,0,364,1),$C$10),$A$10,IF(B44&lt;PERCENTILE(OFFSET(B44,1-364,0,364,1),$C$11),$A$11,$A$12))))),""),IF(_xlpm.initState="","",IF(_xlpm.oversold,_xlpm.pctOnly,_xlpm.initState)))</f>
        <v/>
      </c>
      <c r="F44" s="119" t="n"/>
      <c r="G44" s="120">
        <f>IF(OR(B44="",C44=""),"",IF(OR(特征计算_周度!B27&gt;$B$15,特征计算_周度!C27&gt;$B$15,特征计算_周度!G27&gt;$B$15,特征计算_周度!E27&gt;$B$15,特征计算_周度!F27&gt;$B$15),IF(特征计算_周度!B27&gt;$B$15,"VIX ","")&amp;IF(特征计算_周度!C27&gt;$B$15,"HY ","")&amp;IF(特征计算_周度!G27&gt;$B$15,"Sahm ","")&amp;IF(特征计算_周度!E27&gt;$B$15,"趋势 ","")&amp;IF(特征计算_周度!F27&gt;$B$15,"斜率",""),"—"))</f>
        <v/>
      </c>
      <c r="H44" s="121">
        <f>IF(OR(B44="",C44=""),"",_xlfn.LET(_xlpm.dev,原始数据_周度!G27,_xlpm.minDev,MIN(OFFSET(原始数据_周度!G27,1-$D$17,0,$D$17,1)),_xlpm.bounce,_xlpm.dev-_xlpm.minDev,IF(AND(ISNUMBER(_xlpm.dev),ISNUMBER(_xlpm.minDev),_xlpm.minDev&lt;=$B$17,_xlpm.bounce&gt;=$F$17),"✅ 触发","—")))</f>
        <v/>
      </c>
      <c r="I44" s="172">
        <f>IFERROR(IF(特征计算_周度!H44&gt;$I$3,MIN($I$4,MAX(-$I$5,(特征计算_周度!H44-$I$3)*$I$4)),0),"")</f>
        <v/>
      </c>
    </row>
    <row r="45">
      <c r="A45" s="117">
        <f>特征计算_周度!A28</f>
        <v/>
      </c>
      <c r="B45" s="171">
        <f>IFERROR($A$3*特征计算_周度!B45+$B$3*特征计算_周度!C45+$C$3*特征计算_周度!D45+$D$3*特征计算_周度!E45+$E$3*特征计算_周度!F45+$F$3*特征计算_周度!H45,"")</f>
        <v/>
      </c>
      <c r="C45" s="118">
        <f>IFERROR(PERCENTILE(OFFSET(B45,1-364,0,364,1),$C$7),"")</f>
        <v/>
      </c>
      <c r="D45" s="118">
        <f>IFERROR(PERCENTILE(OFFSET(B45,1-364,0,364,1),$C$11),"")</f>
        <v/>
      </c>
      <c r="E45" s="122">
        <f>_xlfn.LET(_xlpm.initState,IF(OR(B45="",C45=""),"",IF(OR(特征计算_周度!B28&gt;$B$15,特征计算_周度!C28&gt;$B$15,特征计算_周度!G28&gt;$B$15,特征计算_周度!E28&gt;$B$15,特征计算_周度!F28&gt;$B$15),$A$12,IFERROR(IF(B45&lt;PERCENTILE(OFFSET(B45,1-364,0,364,1),$C$7),$A$7,IF(B45&lt;PERCENTILE(OFFSET(B45,1-364,0,364,1),$C$8),$A$8,IF(B45&lt;PERCENTILE(OFFSET(B45,1-364,0,364,1),$C$9),$A$9,IF(B45&lt;PERCENTILE(OFFSET(B45,1-364,0,364,1),$C$10),$A$10,IF(B45&lt;PERCENTILE(OFFSET(B45,1-364,0,364,1),$C$11),$A$11,$A$12))))),""))),_xlpm.dev,原始数据_周度!G28,_xlpm.minDev,MIN(OFFSET(原始数据_周度!G28,1-$D$17,0,$D$17,1)),_xlpm.bounce,_xlpm.dev-_xlpm.minDev,_xlpm.oversold,AND(ISNUMBER(_xlpm.dev),ISNUMBER(_xlpm.minDev),_xlpm.minDev&lt;=$B$17,_xlpm.bounce&gt;=$F$17,OR(_xlpm.initState=$A$12,_xlpm.initState=$A$11,_xlpm.initState=$A$10)),_xlpm.pctOnly,IFERROR(IF(B45&lt;PERCENTILE(OFFSET(B45,1-364,0,364,1),$C$7),$A$7,IF(B45&lt;PERCENTILE(OFFSET(B45,1-364,0,364,1),$C$8),$A$8,IF(B45&lt;PERCENTILE(OFFSET(B45,1-364,0,364,1),$C$9),$A$9,IF(B45&lt;PERCENTILE(OFFSET(B45,1-364,0,364,1),$C$10),$A$10,IF(B45&lt;PERCENTILE(OFFSET(B45,1-364,0,364,1),$C$11),$A$11,$A$12))))),""),IF(_xlpm.initState="","",IF(_xlpm.oversold,_xlpm.pctOnly,_xlpm.initState)))</f>
        <v/>
      </c>
      <c r="F45" s="119" t="n"/>
      <c r="G45" s="120">
        <f>IF(OR(B45="",C45=""),"",IF(OR(特征计算_周度!B28&gt;$B$15,特征计算_周度!C28&gt;$B$15,特征计算_周度!G28&gt;$B$15,特征计算_周度!E28&gt;$B$15,特征计算_周度!F28&gt;$B$15),IF(特征计算_周度!B28&gt;$B$15,"VIX ","")&amp;IF(特征计算_周度!C28&gt;$B$15,"HY ","")&amp;IF(特征计算_周度!G28&gt;$B$15,"Sahm ","")&amp;IF(特征计算_周度!E28&gt;$B$15,"趋势 ","")&amp;IF(特征计算_周度!F28&gt;$B$15,"斜率",""),"—"))</f>
        <v/>
      </c>
      <c r="H45" s="121">
        <f>IF(OR(B45="",C45=""),"",_xlfn.LET(_xlpm.dev,原始数据_周度!G28,_xlpm.minDev,MIN(OFFSET(原始数据_周度!G28,1-$D$17,0,$D$17,1)),_xlpm.bounce,_xlpm.dev-_xlpm.minDev,IF(AND(ISNUMBER(_xlpm.dev),ISNUMBER(_xlpm.minDev),_xlpm.minDev&lt;=$B$17,_xlpm.bounce&gt;=$F$17),"✅ 触发","—")))</f>
        <v/>
      </c>
      <c r="I45" s="172">
        <f>IFERROR(IF(特征计算_周度!H45&gt;$I$3,MIN($I$4,MAX(-$I$5,(特征计算_周度!H45-$I$3)*$I$4)),0),"")</f>
        <v/>
      </c>
    </row>
    <row r="46">
      <c r="A46" s="117">
        <f>特征计算_周度!A29</f>
        <v/>
      </c>
      <c r="B46" s="171">
        <f>IFERROR($A$3*特征计算_周度!B46+$B$3*特征计算_周度!C46+$C$3*特征计算_周度!D46+$D$3*特征计算_周度!E46+$E$3*特征计算_周度!F46+$F$3*特征计算_周度!H46,"")</f>
        <v/>
      </c>
      <c r="C46" s="118">
        <f>IFERROR(PERCENTILE(OFFSET(B46,1-364,0,364,1),$C$7),"")</f>
        <v/>
      </c>
      <c r="D46" s="118">
        <f>IFERROR(PERCENTILE(OFFSET(B46,1-364,0,364,1),$C$11),"")</f>
        <v/>
      </c>
      <c r="E46" s="122">
        <f>_xlfn.LET(_xlpm.initState,IF(OR(B46="",C46=""),"",IF(OR(特征计算_周度!B29&gt;$B$15,特征计算_周度!C29&gt;$B$15,特征计算_周度!G29&gt;$B$15,特征计算_周度!E29&gt;$B$15,特征计算_周度!F29&gt;$B$15),$A$12,IFERROR(IF(B46&lt;PERCENTILE(OFFSET(B46,1-364,0,364,1),$C$7),$A$7,IF(B46&lt;PERCENTILE(OFFSET(B46,1-364,0,364,1),$C$8),$A$8,IF(B46&lt;PERCENTILE(OFFSET(B46,1-364,0,364,1),$C$9),$A$9,IF(B46&lt;PERCENTILE(OFFSET(B46,1-364,0,364,1),$C$10),$A$10,IF(B46&lt;PERCENTILE(OFFSET(B46,1-364,0,364,1),$C$11),$A$11,$A$12))))),""))),_xlpm.dev,原始数据_周度!G29,_xlpm.minDev,MIN(OFFSET(原始数据_周度!G29,1-$D$17,0,$D$17,1)),_xlpm.bounce,_xlpm.dev-_xlpm.minDev,_xlpm.oversold,AND(ISNUMBER(_xlpm.dev),ISNUMBER(_xlpm.minDev),_xlpm.minDev&lt;=$B$17,_xlpm.bounce&gt;=$F$17,OR(_xlpm.initState=$A$12,_xlpm.initState=$A$11,_xlpm.initState=$A$10)),_xlpm.pctOnly,IFERROR(IF(B46&lt;PERCENTILE(OFFSET(B46,1-364,0,364,1),$C$7),$A$7,IF(B46&lt;PERCENTILE(OFFSET(B46,1-364,0,364,1),$C$8),$A$8,IF(B46&lt;PERCENTILE(OFFSET(B46,1-364,0,364,1),$C$9),$A$9,IF(B46&lt;PERCENTILE(OFFSET(B46,1-364,0,364,1),$C$10),$A$10,IF(B46&lt;PERCENTILE(OFFSET(B46,1-364,0,364,1),$C$11),$A$11,$A$12))))),""),IF(_xlpm.initState="","",IF(_xlpm.oversold,_xlpm.pctOnly,_xlpm.initState)))</f>
        <v/>
      </c>
      <c r="F46" s="119" t="n"/>
      <c r="G46" s="120">
        <f>IF(OR(B46="",C46=""),"",IF(OR(特征计算_周度!B29&gt;$B$15,特征计算_周度!C29&gt;$B$15,特征计算_周度!G29&gt;$B$15,特征计算_周度!E29&gt;$B$15,特征计算_周度!F29&gt;$B$15),IF(特征计算_周度!B29&gt;$B$15,"VIX ","")&amp;IF(特征计算_周度!C29&gt;$B$15,"HY ","")&amp;IF(特征计算_周度!G29&gt;$B$15,"Sahm ","")&amp;IF(特征计算_周度!E29&gt;$B$15,"趋势 ","")&amp;IF(特征计算_周度!F29&gt;$B$15,"斜率",""),"—"))</f>
        <v/>
      </c>
      <c r="H46" s="121">
        <f>IF(OR(B46="",C46=""),"",_xlfn.LET(_xlpm.dev,原始数据_周度!G29,_xlpm.minDev,MIN(OFFSET(原始数据_周度!G29,1-$D$17,0,$D$17,1)),_xlpm.bounce,_xlpm.dev-_xlpm.minDev,IF(AND(ISNUMBER(_xlpm.dev),ISNUMBER(_xlpm.minDev),_xlpm.minDev&lt;=$B$17,_xlpm.bounce&gt;=$F$17),"✅ 触发","—")))</f>
        <v/>
      </c>
      <c r="I46" s="172">
        <f>IFERROR(IF(特征计算_周度!H46&gt;$I$3,MIN($I$4,MAX(-$I$5,(特征计算_周度!H46-$I$3)*$I$4)),0),"")</f>
        <v/>
      </c>
    </row>
    <row r="47">
      <c r="A47" s="117">
        <f>特征计算_周度!A30</f>
        <v/>
      </c>
      <c r="B47" s="171">
        <f>IFERROR($A$3*特征计算_周度!B47+$B$3*特征计算_周度!C47+$C$3*特征计算_周度!D47+$D$3*特征计算_周度!E47+$E$3*特征计算_周度!F47+$F$3*特征计算_周度!H47,"")</f>
        <v/>
      </c>
      <c r="C47" s="118">
        <f>IFERROR(PERCENTILE(OFFSET(B47,1-364,0,364,1),$C$7),"")</f>
        <v/>
      </c>
      <c r="D47" s="118">
        <f>IFERROR(PERCENTILE(OFFSET(B47,1-364,0,364,1),$C$11),"")</f>
        <v/>
      </c>
      <c r="E47" s="122">
        <f>_xlfn.LET(_xlpm.initState,IF(OR(B47="",C47=""),"",IF(OR(特征计算_周度!B30&gt;$B$15,特征计算_周度!C30&gt;$B$15,特征计算_周度!G30&gt;$B$15,特征计算_周度!E30&gt;$B$15,特征计算_周度!F30&gt;$B$15),$A$12,IFERROR(IF(B47&lt;PERCENTILE(OFFSET(B47,1-364,0,364,1),$C$7),$A$7,IF(B47&lt;PERCENTILE(OFFSET(B47,1-364,0,364,1),$C$8),$A$8,IF(B47&lt;PERCENTILE(OFFSET(B47,1-364,0,364,1),$C$9),$A$9,IF(B47&lt;PERCENTILE(OFFSET(B47,1-364,0,364,1),$C$10),$A$10,IF(B47&lt;PERCENTILE(OFFSET(B47,1-364,0,364,1),$C$11),$A$11,$A$12))))),""))),_xlpm.dev,原始数据_周度!G30,_xlpm.minDev,MIN(OFFSET(原始数据_周度!G30,1-$D$17,0,$D$17,1)),_xlpm.bounce,_xlpm.dev-_xlpm.minDev,_xlpm.oversold,AND(ISNUMBER(_xlpm.dev),ISNUMBER(_xlpm.minDev),_xlpm.minDev&lt;=$B$17,_xlpm.bounce&gt;=$F$17,OR(_xlpm.initState=$A$12,_xlpm.initState=$A$11,_xlpm.initState=$A$10)),_xlpm.pctOnly,IFERROR(IF(B47&lt;PERCENTILE(OFFSET(B47,1-364,0,364,1),$C$7),$A$7,IF(B47&lt;PERCENTILE(OFFSET(B47,1-364,0,364,1),$C$8),$A$8,IF(B47&lt;PERCENTILE(OFFSET(B47,1-364,0,364,1),$C$9),$A$9,IF(B47&lt;PERCENTILE(OFFSET(B47,1-364,0,364,1),$C$10),$A$10,IF(B47&lt;PERCENTILE(OFFSET(B47,1-364,0,364,1),$C$11),$A$11,$A$12))))),""),IF(_xlpm.initState="","",IF(_xlpm.oversold,_xlpm.pctOnly,_xlpm.initState)))</f>
        <v/>
      </c>
      <c r="F47" s="119" t="n"/>
      <c r="G47" s="120">
        <f>IF(OR(B47="",C47=""),"",IF(OR(特征计算_周度!B30&gt;$B$15,特征计算_周度!C30&gt;$B$15,特征计算_周度!G30&gt;$B$15,特征计算_周度!E30&gt;$B$15,特征计算_周度!F30&gt;$B$15),IF(特征计算_周度!B30&gt;$B$15,"VIX ","")&amp;IF(特征计算_周度!C30&gt;$B$15,"HY ","")&amp;IF(特征计算_周度!G30&gt;$B$15,"Sahm ","")&amp;IF(特征计算_周度!E30&gt;$B$15,"趋势 ","")&amp;IF(特征计算_周度!F30&gt;$B$15,"斜率",""),"—"))</f>
        <v/>
      </c>
      <c r="H47" s="121">
        <f>IF(OR(B47="",C47=""),"",_xlfn.LET(_xlpm.dev,原始数据_周度!G30,_xlpm.minDev,MIN(OFFSET(原始数据_周度!G30,1-$D$17,0,$D$17,1)),_xlpm.bounce,_xlpm.dev-_xlpm.minDev,IF(AND(ISNUMBER(_xlpm.dev),ISNUMBER(_xlpm.minDev),_xlpm.minDev&lt;=$B$17,_xlpm.bounce&gt;=$F$17),"✅ 触发","—")))</f>
        <v/>
      </c>
      <c r="I47" s="172">
        <f>IFERROR(IF(特征计算_周度!H47&gt;$I$3,MIN($I$4,MAX(-$I$5,(特征计算_周度!H47-$I$3)*$I$4)),0),"")</f>
        <v/>
      </c>
    </row>
    <row r="48">
      <c r="A48" s="117">
        <f>特征计算_周度!A31</f>
        <v/>
      </c>
      <c r="B48" s="171">
        <f>IFERROR($A$3*特征计算_周度!B48+$B$3*特征计算_周度!C48+$C$3*特征计算_周度!D48+$D$3*特征计算_周度!E48+$E$3*特征计算_周度!F48+$F$3*特征计算_周度!H48,"")</f>
        <v/>
      </c>
      <c r="C48" s="118">
        <f>IFERROR(PERCENTILE(OFFSET(B48,1-364,0,364,1),$C$7),"")</f>
        <v/>
      </c>
      <c r="D48" s="118">
        <f>IFERROR(PERCENTILE(OFFSET(B48,1-364,0,364,1),$C$11),"")</f>
        <v/>
      </c>
      <c r="E48" s="122">
        <f>_xlfn.LET(_xlpm.initState,IF(OR(B48="",C48=""),"",IF(OR(特征计算_周度!B31&gt;$B$15,特征计算_周度!C31&gt;$B$15,特征计算_周度!G31&gt;$B$15,特征计算_周度!E31&gt;$B$15,特征计算_周度!F31&gt;$B$15),$A$12,IFERROR(IF(B48&lt;PERCENTILE(OFFSET(B48,1-364,0,364,1),$C$7),$A$7,IF(B48&lt;PERCENTILE(OFFSET(B48,1-364,0,364,1),$C$8),$A$8,IF(B48&lt;PERCENTILE(OFFSET(B48,1-364,0,364,1),$C$9),$A$9,IF(B48&lt;PERCENTILE(OFFSET(B48,1-364,0,364,1),$C$10),$A$10,IF(B48&lt;PERCENTILE(OFFSET(B48,1-364,0,364,1),$C$11),$A$11,$A$12))))),""))),_xlpm.dev,原始数据_周度!G31,_xlpm.minDev,MIN(OFFSET(原始数据_周度!G31,1-$D$17,0,$D$17,1)),_xlpm.bounce,_xlpm.dev-_xlpm.minDev,_xlpm.oversold,AND(ISNUMBER(_xlpm.dev),ISNUMBER(_xlpm.minDev),_xlpm.minDev&lt;=$B$17,_xlpm.bounce&gt;=$F$17,OR(_xlpm.initState=$A$12,_xlpm.initState=$A$11,_xlpm.initState=$A$10)),_xlpm.pctOnly,IFERROR(IF(B48&lt;PERCENTILE(OFFSET(B48,1-364,0,364,1),$C$7),$A$7,IF(B48&lt;PERCENTILE(OFFSET(B48,1-364,0,364,1),$C$8),$A$8,IF(B48&lt;PERCENTILE(OFFSET(B48,1-364,0,364,1),$C$9),$A$9,IF(B48&lt;PERCENTILE(OFFSET(B48,1-364,0,364,1),$C$10),$A$10,IF(B48&lt;PERCENTILE(OFFSET(B48,1-364,0,364,1),$C$11),$A$11,$A$12))))),""),IF(_xlpm.initState="","",IF(_xlpm.oversold,_xlpm.pctOnly,_xlpm.initState)))</f>
        <v/>
      </c>
      <c r="F48" s="119" t="n"/>
      <c r="G48" s="120">
        <f>IF(OR(B48="",C48=""),"",IF(OR(特征计算_周度!B31&gt;$B$15,特征计算_周度!C31&gt;$B$15,特征计算_周度!G31&gt;$B$15,特征计算_周度!E31&gt;$B$15,特征计算_周度!F31&gt;$B$15),IF(特征计算_周度!B31&gt;$B$15,"VIX ","")&amp;IF(特征计算_周度!C31&gt;$B$15,"HY ","")&amp;IF(特征计算_周度!G31&gt;$B$15,"Sahm ","")&amp;IF(特征计算_周度!E31&gt;$B$15,"趋势 ","")&amp;IF(特征计算_周度!F31&gt;$B$15,"斜率",""),"—"))</f>
        <v/>
      </c>
      <c r="H48" s="121">
        <f>IF(OR(B48="",C48=""),"",_xlfn.LET(_xlpm.dev,原始数据_周度!G31,_xlpm.minDev,MIN(OFFSET(原始数据_周度!G31,1-$D$17,0,$D$17,1)),_xlpm.bounce,_xlpm.dev-_xlpm.minDev,IF(AND(ISNUMBER(_xlpm.dev),ISNUMBER(_xlpm.minDev),_xlpm.minDev&lt;=$B$17,_xlpm.bounce&gt;=$F$17),"✅ 触发","—")))</f>
        <v/>
      </c>
      <c r="I48" s="172">
        <f>IFERROR(IF(特征计算_周度!H48&gt;$I$3,MIN($I$4,MAX(-$I$5,(特征计算_周度!H48-$I$3)*$I$4)),0),"")</f>
        <v/>
      </c>
    </row>
    <row r="49">
      <c r="A49" s="117">
        <f>特征计算_周度!A32</f>
        <v/>
      </c>
      <c r="B49" s="171">
        <f>IFERROR($A$3*特征计算_周度!B49+$B$3*特征计算_周度!C49+$C$3*特征计算_周度!D49+$D$3*特征计算_周度!E49+$E$3*特征计算_周度!F49+$F$3*特征计算_周度!H49,"")</f>
        <v/>
      </c>
      <c r="C49" s="118">
        <f>IFERROR(PERCENTILE(OFFSET(B49,1-364,0,364,1),$C$7),"")</f>
        <v/>
      </c>
      <c r="D49" s="118">
        <f>IFERROR(PERCENTILE(OFFSET(B49,1-364,0,364,1),$C$11),"")</f>
        <v/>
      </c>
      <c r="E49" s="122">
        <f>_xlfn.LET(_xlpm.initState,IF(OR(B49="",C49=""),"",IF(OR(特征计算_周度!B32&gt;$B$15,特征计算_周度!C32&gt;$B$15,特征计算_周度!G32&gt;$B$15,特征计算_周度!E32&gt;$B$15,特征计算_周度!F32&gt;$B$15),$A$12,IFERROR(IF(B49&lt;PERCENTILE(OFFSET(B49,1-364,0,364,1),$C$7),$A$7,IF(B49&lt;PERCENTILE(OFFSET(B49,1-364,0,364,1),$C$8),$A$8,IF(B49&lt;PERCENTILE(OFFSET(B49,1-364,0,364,1),$C$9),$A$9,IF(B49&lt;PERCENTILE(OFFSET(B49,1-364,0,364,1),$C$10),$A$10,IF(B49&lt;PERCENTILE(OFFSET(B49,1-364,0,364,1),$C$11),$A$11,$A$12))))),""))),_xlpm.dev,原始数据_周度!G32,_xlpm.minDev,MIN(OFFSET(原始数据_周度!G32,1-$D$17,0,$D$17,1)),_xlpm.bounce,_xlpm.dev-_xlpm.minDev,_xlpm.oversold,AND(ISNUMBER(_xlpm.dev),ISNUMBER(_xlpm.minDev),_xlpm.minDev&lt;=$B$17,_xlpm.bounce&gt;=$F$17,OR(_xlpm.initState=$A$12,_xlpm.initState=$A$11,_xlpm.initState=$A$10)),_xlpm.pctOnly,IFERROR(IF(B49&lt;PERCENTILE(OFFSET(B49,1-364,0,364,1),$C$7),$A$7,IF(B49&lt;PERCENTILE(OFFSET(B49,1-364,0,364,1),$C$8),$A$8,IF(B49&lt;PERCENTILE(OFFSET(B49,1-364,0,364,1),$C$9),$A$9,IF(B49&lt;PERCENTILE(OFFSET(B49,1-364,0,364,1),$C$10),$A$10,IF(B49&lt;PERCENTILE(OFFSET(B49,1-364,0,364,1),$C$11),$A$11,$A$12))))),""),IF(_xlpm.initState="","",IF(_xlpm.oversold,_xlpm.pctOnly,_xlpm.initState)))</f>
        <v/>
      </c>
      <c r="F49" s="119" t="n"/>
      <c r="G49" s="120">
        <f>IF(OR(B49="",C49=""),"",IF(OR(特征计算_周度!B32&gt;$B$15,特征计算_周度!C32&gt;$B$15,特征计算_周度!G32&gt;$B$15,特征计算_周度!E32&gt;$B$15,特征计算_周度!F32&gt;$B$15),IF(特征计算_周度!B32&gt;$B$15,"VIX ","")&amp;IF(特征计算_周度!C32&gt;$B$15,"HY ","")&amp;IF(特征计算_周度!G32&gt;$B$15,"Sahm ","")&amp;IF(特征计算_周度!E32&gt;$B$15,"趋势 ","")&amp;IF(特征计算_周度!F32&gt;$B$15,"斜率",""),"—"))</f>
        <v/>
      </c>
      <c r="H49" s="121">
        <f>IF(OR(B49="",C49=""),"",_xlfn.LET(_xlpm.dev,原始数据_周度!G32,_xlpm.minDev,MIN(OFFSET(原始数据_周度!G32,1-$D$17,0,$D$17,1)),_xlpm.bounce,_xlpm.dev-_xlpm.minDev,IF(AND(ISNUMBER(_xlpm.dev),ISNUMBER(_xlpm.minDev),_xlpm.minDev&lt;=$B$17,_xlpm.bounce&gt;=$F$17),"✅ 触发","—")))</f>
        <v/>
      </c>
      <c r="I49" s="172">
        <f>IFERROR(IF(特征计算_周度!H49&gt;$I$3,MIN($I$4,MAX(-$I$5,(特征计算_周度!H49-$I$3)*$I$4)),0),"")</f>
        <v/>
      </c>
    </row>
    <row r="50">
      <c r="A50" s="117">
        <f>特征计算_周度!A33</f>
        <v/>
      </c>
      <c r="B50" s="171">
        <f>IFERROR($A$3*特征计算_周度!B50+$B$3*特征计算_周度!C50+$C$3*特征计算_周度!D50+$D$3*特征计算_周度!E50+$E$3*特征计算_周度!F50+$F$3*特征计算_周度!H50,"")</f>
        <v/>
      </c>
      <c r="C50" s="118">
        <f>IFERROR(PERCENTILE(OFFSET(B50,1-364,0,364,1),$C$7),"")</f>
        <v/>
      </c>
      <c r="D50" s="118">
        <f>IFERROR(PERCENTILE(OFFSET(B50,1-364,0,364,1),$C$11),"")</f>
        <v/>
      </c>
      <c r="E50" s="122">
        <f>_xlfn.LET(_xlpm.initState,IF(OR(B50="",C50=""),"",IF(OR(特征计算_周度!B33&gt;$B$15,特征计算_周度!C33&gt;$B$15,特征计算_周度!G33&gt;$B$15,特征计算_周度!E33&gt;$B$15,特征计算_周度!F33&gt;$B$15),$A$12,IFERROR(IF(B50&lt;PERCENTILE(OFFSET(B50,1-364,0,364,1),$C$7),$A$7,IF(B50&lt;PERCENTILE(OFFSET(B50,1-364,0,364,1),$C$8),$A$8,IF(B50&lt;PERCENTILE(OFFSET(B50,1-364,0,364,1),$C$9),$A$9,IF(B50&lt;PERCENTILE(OFFSET(B50,1-364,0,364,1),$C$10),$A$10,IF(B50&lt;PERCENTILE(OFFSET(B50,1-364,0,364,1),$C$11),$A$11,$A$12))))),""))),_xlpm.dev,原始数据_周度!G33,_xlpm.minDev,MIN(OFFSET(原始数据_周度!G33,1-$D$17,0,$D$17,1)),_xlpm.bounce,_xlpm.dev-_xlpm.minDev,_xlpm.oversold,AND(ISNUMBER(_xlpm.dev),ISNUMBER(_xlpm.minDev),_xlpm.minDev&lt;=$B$17,_xlpm.bounce&gt;=$F$17,OR(_xlpm.initState=$A$12,_xlpm.initState=$A$11,_xlpm.initState=$A$10)),_xlpm.pctOnly,IFERROR(IF(B50&lt;PERCENTILE(OFFSET(B50,1-364,0,364,1),$C$7),$A$7,IF(B50&lt;PERCENTILE(OFFSET(B50,1-364,0,364,1),$C$8),$A$8,IF(B50&lt;PERCENTILE(OFFSET(B50,1-364,0,364,1),$C$9),$A$9,IF(B50&lt;PERCENTILE(OFFSET(B50,1-364,0,364,1),$C$10),$A$10,IF(B50&lt;PERCENTILE(OFFSET(B50,1-364,0,364,1),$C$11),$A$11,$A$12))))),""),IF(_xlpm.initState="","",IF(_xlpm.oversold,_xlpm.pctOnly,_xlpm.initState)))</f>
        <v/>
      </c>
      <c r="F50" s="119" t="n"/>
      <c r="G50" s="120">
        <f>IF(OR(B50="",C50=""),"",IF(OR(特征计算_周度!B33&gt;$B$15,特征计算_周度!C33&gt;$B$15,特征计算_周度!G33&gt;$B$15,特征计算_周度!E33&gt;$B$15,特征计算_周度!F33&gt;$B$15),IF(特征计算_周度!B33&gt;$B$15,"VIX ","")&amp;IF(特征计算_周度!C33&gt;$B$15,"HY ","")&amp;IF(特征计算_周度!G33&gt;$B$15,"Sahm ","")&amp;IF(特征计算_周度!E33&gt;$B$15,"趋势 ","")&amp;IF(特征计算_周度!F33&gt;$B$15,"斜率",""),"—"))</f>
        <v/>
      </c>
      <c r="H50" s="121">
        <f>IF(OR(B50="",C50=""),"",_xlfn.LET(_xlpm.dev,原始数据_周度!G33,_xlpm.minDev,MIN(OFFSET(原始数据_周度!G33,1-$D$17,0,$D$17,1)),_xlpm.bounce,_xlpm.dev-_xlpm.minDev,IF(AND(ISNUMBER(_xlpm.dev),ISNUMBER(_xlpm.minDev),_xlpm.minDev&lt;=$B$17,_xlpm.bounce&gt;=$F$17),"✅ 触发","—")))</f>
        <v/>
      </c>
      <c r="I50" s="172">
        <f>IFERROR(IF(特征计算_周度!H50&gt;$I$3,MIN($I$4,MAX(-$I$5,(特征计算_周度!H50-$I$3)*$I$4)),0),"")</f>
        <v/>
      </c>
    </row>
    <row r="51">
      <c r="A51" s="117">
        <f>特征计算_周度!A34</f>
        <v/>
      </c>
      <c r="B51" s="171">
        <f>IFERROR($A$3*特征计算_周度!B51+$B$3*特征计算_周度!C51+$C$3*特征计算_周度!D51+$D$3*特征计算_周度!E51+$E$3*特征计算_周度!F51+$F$3*特征计算_周度!H51,"")</f>
        <v/>
      </c>
      <c r="C51" s="118">
        <f>IFERROR(PERCENTILE(OFFSET(B51,1-364,0,364,1),$C$7),"")</f>
        <v/>
      </c>
      <c r="D51" s="118">
        <f>IFERROR(PERCENTILE(OFFSET(B51,1-364,0,364,1),$C$11),"")</f>
        <v/>
      </c>
      <c r="E51" s="122">
        <f>_xlfn.LET(_xlpm.initState,IF(OR(B51="",C51=""),"",IF(OR(特征计算_周度!B34&gt;$B$15,特征计算_周度!C34&gt;$B$15,特征计算_周度!G34&gt;$B$15,特征计算_周度!E34&gt;$B$15,特征计算_周度!F34&gt;$B$15),$A$12,IFERROR(IF(B51&lt;PERCENTILE(OFFSET(B51,1-364,0,364,1),$C$7),$A$7,IF(B51&lt;PERCENTILE(OFFSET(B51,1-364,0,364,1),$C$8),$A$8,IF(B51&lt;PERCENTILE(OFFSET(B51,1-364,0,364,1),$C$9),$A$9,IF(B51&lt;PERCENTILE(OFFSET(B51,1-364,0,364,1),$C$10),$A$10,IF(B51&lt;PERCENTILE(OFFSET(B51,1-364,0,364,1),$C$11),$A$11,$A$12))))),""))),_xlpm.dev,原始数据_周度!G34,_xlpm.minDev,MIN(OFFSET(原始数据_周度!G34,1-$D$17,0,$D$17,1)),_xlpm.bounce,_xlpm.dev-_xlpm.minDev,_xlpm.oversold,AND(ISNUMBER(_xlpm.dev),ISNUMBER(_xlpm.minDev),_xlpm.minDev&lt;=$B$17,_xlpm.bounce&gt;=$F$17,OR(_xlpm.initState=$A$12,_xlpm.initState=$A$11,_xlpm.initState=$A$10)),_xlpm.pctOnly,IFERROR(IF(B51&lt;PERCENTILE(OFFSET(B51,1-364,0,364,1),$C$7),$A$7,IF(B51&lt;PERCENTILE(OFFSET(B51,1-364,0,364,1),$C$8),$A$8,IF(B51&lt;PERCENTILE(OFFSET(B51,1-364,0,364,1),$C$9),$A$9,IF(B51&lt;PERCENTILE(OFFSET(B51,1-364,0,364,1),$C$10),$A$10,IF(B51&lt;PERCENTILE(OFFSET(B51,1-364,0,364,1),$C$11),$A$11,$A$12))))),""),IF(_xlpm.initState="","",IF(_xlpm.oversold,_xlpm.pctOnly,_xlpm.initState)))</f>
        <v/>
      </c>
      <c r="F51" s="119" t="n"/>
      <c r="G51" s="120">
        <f>IF(OR(B51="",C51=""),"",IF(OR(特征计算_周度!B34&gt;$B$15,特征计算_周度!C34&gt;$B$15,特征计算_周度!G34&gt;$B$15,特征计算_周度!E34&gt;$B$15,特征计算_周度!F34&gt;$B$15),IF(特征计算_周度!B34&gt;$B$15,"VIX ","")&amp;IF(特征计算_周度!C34&gt;$B$15,"HY ","")&amp;IF(特征计算_周度!G34&gt;$B$15,"Sahm ","")&amp;IF(特征计算_周度!E34&gt;$B$15,"趋势 ","")&amp;IF(特征计算_周度!F34&gt;$B$15,"斜率",""),"—"))</f>
        <v/>
      </c>
      <c r="H51" s="121">
        <f>IF(OR(B51="",C51=""),"",_xlfn.LET(_xlpm.dev,原始数据_周度!G34,_xlpm.minDev,MIN(OFFSET(原始数据_周度!G34,1-$D$17,0,$D$17,1)),_xlpm.bounce,_xlpm.dev-_xlpm.minDev,IF(AND(ISNUMBER(_xlpm.dev),ISNUMBER(_xlpm.minDev),_xlpm.minDev&lt;=$B$17,_xlpm.bounce&gt;=$F$17),"✅ 触发","—")))</f>
        <v/>
      </c>
      <c r="I51" s="172">
        <f>IFERROR(IF(特征计算_周度!H51&gt;$I$3,MIN($I$4,MAX(-$I$5,(特征计算_周度!H51-$I$3)*$I$4)),0),"")</f>
        <v/>
      </c>
    </row>
    <row r="52">
      <c r="A52" s="117">
        <f>特征计算_周度!A35</f>
        <v/>
      </c>
      <c r="B52" s="171">
        <f>IFERROR($A$3*特征计算_周度!B52+$B$3*特征计算_周度!C52+$C$3*特征计算_周度!D52+$D$3*特征计算_周度!E52+$E$3*特征计算_周度!F52+$F$3*特征计算_周度!H52,"")</f>
        <v/>
      </c>
      <c r="C52" s="118">
        <f>IFERROR(PERCENTILE(OFFSET(B52,1-364,0,364,1),$C$7),"")</f>
        <v/>
      </c>
      <c r="D52" s="118">
        <f>IFERROR(PERCENTILE(OFFSET(B52,1-364,0,364,1),$C$11),"")</f>
        <v/>
      </c>
      <c r="E52" s="122">
        <f>_xlfn.LET(_xlpm.initState,IF(OR(B52="",C52=""),"",IF(OR(特征计算_周度!B35&gt;$B$15,特征计算_周度!C35&gt;$B$15,特征计算_周度!G35&gt;$B$15,特征计算_周度!E35&gt;$B$15,特征计算_周度!F35&gt;$B$15),$A$12,IFERROR(IF(B52&lt;PERCENTILE(OFFSET(B52,1-364,0,364,1),$C$7),$A$7,IF(B52&lt;PERCENTILE(OFFSET(B52,1-364,0,364,1),$C$8),$A$8,IF(B52&lt;PERCENTILE(OFFSET(B52,1-364,0,364,1),$C$9),$A$9,IF(B52&lt;PERCENTILE(OFFSET(B52,1-364,0,364,1),$C$10),$A$10,IF(B52&lt;PERCENTILE(OFFSET(B52,1-364,0,364,1),$C$11),$A$11,$A$12))))),""))),_xlpm.dev,原始数据_周度!G35,_xlpm.minDev,MIN(OFFSET(原始数据_周度!G35,1-$D$17,0,$D$17,1)),_xlpm.bounce,_xlpm.dev-_xlpm.minDev,_xlpm.oversold,AND(ISNUMBER(_xlpm.dev),ISNUMBER(_xlpm.minDev),_xlpm.minDev&lt;=$B$17,_xlpm.bounce&gt;=$F$17,OR(_xlpm.initState=$A$12,_xlpm.initState=$A$11,_xlpm.initState=$A$10)),_xlpm.pctOnly,IFERROR(IF(B52&lt;PERCENTILE(OFFSET(B52,1-364,0,364,1),$C$7),$A$7,IF(B52&lt;PERCENTILE(OFFSET(B52,1-364,0,364,1),$C$8),$A$8,IF(B52&lt;PERCENTILE(OFFSET(B52,1-364,0,364,1),$C$9),$A$9,IF(B52&lt;PERCENTILE(OFFSET(B52,1-364,0,364,1),$C$10),$A$10,IF(B52&lt;PERCENTILE(OFFSET(B52,1-364,0,364,1),$C$11),$A$11,$A$12))))),""),IF(_xlpm.initState="","",IF(_xlpm.oversold,_xlpm.pctOnly,_xlpm.initState)))</f>
        <v/>
      </c>
      <c r="F52" s="119" t="n"/>
      <c r="G52" s="120">
        <f>IF(OR(B52="",C52=""),"",IF(OR(特征计算_周度!B35&gt;$B$15,特征计算_周度!C35&gt;$B$15,特征计算_周度!G35&gt;$B$15,特征计算_周度!E35&gt;$B$15,特征计算_周度!F35&gt;$B$15),IF(特征计算_周度!B35&gt;$B$15,"VIX ","")&amp;IF(特征计算_周度!C35&gt;$B$15,"HY ","")&amp;IF(特征计算_周度!G35&gt;$B$15,"Sahm ","")&amp;IF(特征计算_周度!E35&gt;$B$15,"趋势 ","")&amp;IF(特征计算_周度!F35&gt;$B$15,"斜率",""),"—"))</f>
        <v/>
      </c>
      <c r="H52" s="121">
        <f>IF(OR(B52="",C52=""),"",_xlfn.LET(_xlpm.dev,原始数据_周度!G35,_xlpm.minDev,MIN(OFFSET(原始数据_周度!G35,1-$D$17,0,$D$17,1)),_xlpm.bounce,_xlpm.dev-_xlpm.minDev,IF(AND(ISNUMBER(_xlpm.dev),ISNUMBER(_xlpm.minDev),_xlpm.minDev&lt;=$B$17,_xlpm.bounce&gt;=$F$17),"✅ 触发","—")))</f>
        <v/>
      </c>
      <c r="I52" s="172">
        <f>IFERROR(IF(特征计算_周度!H52&gt;$I$3,MIN($I$4,MAX(-$I$5,(特征计算_周度!H52-$I$3)*$I$4)),0),"")</f>
        <v/>
      </c>
    </row>
    <row r="53">
      <c r="A53" s="117">
        <f>特征计算_周度!A36</f>
        <v/>
      </c>
      <c r="B53" s="171">
        <f>IFERROR($A$3*特征计算_周度!B53+$B$3*特征计算_周度!C53+$C$3*特征计算_周度!D53+$D$3*特征计算_周度!E53+$E$3*特征计算_周度!F53+$F$3*特征计算_周度!H53,"")</f>
        <v/>
      </c>
      <c r="C53" s="118">
        <f>IFERROR(PERCENTILE(OFFSET(B53,1-364,0,364,1),$C$7),"")</f>
        <v/>
      </c>
      <c r="D53" s="118">
        <f>IFERROR(PERCENTILE(OFFSET(B53,1-364,0,364,1),$C$11),"")</f>
        <v/>
      </c>
      <c r="E53" s="122">
        <f>_xlfn.LET(_xlpm.initState,IF(OR(B53="",C53=""),"",IF(OR(特征计算_周度!B36&gt;$B$15,特征计算_周度!C36&gt;$B$15,特征计算_周度!G36&gt;$B$15,特征计算_周度!E36&gt;$B$15,特征计算_周度!F36&gt;$B$15),$A$12,IFERROR(IF(B53&lt;PERCENTILE(OFFSET(B53,1-364,0,364,1),$C$7),$A$7,IF(B53&lt;PERCENTILE(OFFSET(B53,1-364,0,364,1),$C$8),$A$8,IF(B53&lt;PERCENTILE(OFFSET(B53,1-364,0,364,1),$C$9),$A$9,IF(B53&lt;PERCENTILE(OFFSET(B53,1-364,0,364,1),$C$10),$A$10,IF(B53&lt;PERCENTILE(OFFSET(B53,1-364,0,364,1),$C$11),$A$11,$A$12))))),""))),_xlpm.dev,原始数据_周度!G36,_xlpm.minDev,MIN(OFFSET(原始数据_周度!G36,1-$D$17,0,$D$17,1)),_xlpm.bounce,_xlpm.dev-_xlpm.minDev,_xlpm.oversold,AND(ISNUMBER(_xlpm.dev),ISNUMBER(_xlpm.minDev),_xlpm.minDev&lt;=$B$17,_xlpm.bounce&gt;=$F$17,OR(_xlpm.initState=$A$12,_xlpm.initState=$A$11,_xlpm.initState=$A$10)),_xlpm.pctOnly,IFERROR(IF(B53&lt;PERCENTILE(OFFSET(B53,1-364,0,364,1),$C$7),$A$7,IF(B53&lt;PERCENTILE(OFFSET(B53,1-364,0,364,1),$C$8),$A$8,IF(B53&lt;PERCENTILE(OFFSET(B53,1-364,0,364,1),$C$9),$A$9,IF(B53&lt;PERCENTILE(OFFSET(B53,1-364,0,364,1),$C$10),$A$10,IF(B53&lt;PERCENTILE(OFFSET(B53,1-364,0,364,1),$C$11),$A$11,$A$12))))),""),IF(_xlpm.initState="","",IF(_xlpm.oversold,_xlpm.pctOnly,_xlpm.initState)))</f>
        <v/>
      </c>
      <c r="F53" s="119" t="n"/>
      <c r="G53" s="120">
        <f>IF(OR(B53="",C53=""),"",IF(OR(特征计算_周度!B36&gt;$B$15,特征计算_周度!C36&gt;$B$15,特征计算_周度!G36&gt;$B$15,特征计算_周度!E36&gt;$B$15,特征计算_周度!F36&gt;$B$15),IF(特征计算_周度!B36&gt;$B$15,"VIX ","")&amp;IF(特征计算_周度!C36&gt;$B$15,"HY ","")&amp;IF(特征计算_周度!G36&gt;$B$15,"Sahm ","")&amp;IF(特征计算_周度!E36&gt;$B$15,"趋势 ","")&amp;IF(特征计算_周度!F36&gt;$B$15,"斜率",""),"—"))</f>
        <v/>
      </c>
      <c r="H53" s="121">
        <f>IF(OR(B53="",C53=""),"",_xlfn.LET(_xlpm.dev,原始数据_周度!G36,_xlpm.minDev,MIN(OFFSET(原始数据_周度!G36,1-$D$17,0,$D$17,1)),_xlpm.bounce,_xlpm.dev-_xlpm.minDev,IF(AND(ISNUMBER(_xlpm.dev),ISNUMBER(_xlpm.minDev),_xlpm.minDev&lt;=$B$17,_xlpm.bounce&gt;=$F$17),"✅ 触发","—")))</f>
        <v/>
      </c>
      <c r="I53" s="172">
        <f>IFERROR(IF(特征计算_周度!H53&gt;$I$3,MIN($I$4,MAX(-$I$5,(特征计算_周度!H53-$I$3)*$I$4)),0),"")</f>
        <v/>
      </c>
    </row>
    <row r="54">
      <c r="A54" s="117">
        <f>特征计算_周度!A37</f>
        <v/>
      </c>
      <c r="B54" s="171">
        <f>IFERROR($A$3*特征计算_周度!B54+$B$3*特征计算_周度!C54+$C$3*特征计算_周度!D54+$D$3*特征计算_周度!E54+$E$3*特征计算_周度!F54+$F$3*特征计算_周度!H54,"")</f>
        <v/>
      </c>
      <c r="C54" s="118">
        <f>IFERROR(PERCENTILE(OFFSET(B54,1-364,0,364,1),$C$7),"")</f>
        <v/>
      </c>
      <c r="D54" s="118">
        <f>IFERROR(PERCENTILE(OFFSET(B54,1-364,0,364,1),$C$11),"")</f>
        <v/>
      </c>
      <c r="E54" s="122">
        <f>_xlfn.LET(_xlpm.initState,IF(OR(B54="",C54=""),"",IF(OR(特征计算_周度!B37&gt;$B$15,特征计算_周度!C37&gt;$B$15,特征计算_周度!G37&gt;$B$15,特征计算_周度!E37&gt;$B$15,特征计算_周度!F37&gt;$B$15),$A$12,IFERROR(IF(B54&lt;PERCENTILE(OFFSET(B54,1-364,0,364,1),$C$7),$A$7,IF(B54&lt;PERCENTILE(OFFSET(B54,1-364,0,364,1),$C$8),$A$8,IF(B54&lt;PERCENTILE(OFFSET(B54,1-364,0,364,1),$C$9),$A$9,IF(B54&lt;PERCENTILE(OFFSET(B54,1-364,0,364,1),$C$10),$A$10,IF(B54&lt;PERCENTILE(OFFSET(B54,1-364,0,364,1),$C$11),$A$11,$A$12))))),""))),_xlpm.dev,原始数据_周度!G37,_xlpm.minDev,MIN(OFFSET(原始数据_周度!G37,1-$D$17,0,$D$17,1)),_xlpm.bounce,_xlpm.dev-_xlpm.minDev,_xlpm.oversold,AND(ISNUMBER(_xlpm.dev),ISNUMBER(_xlpm.minDev),_xlpm.minDev&lt;=$B$17,_xlpm.bounce&gt;=$F$17,OR(_xlpm.initState=$A$12,_xlpm.initState=$A$11,_xlpm.initState=$A$10)),_xlpm.pctOnly,IFERROR(IF(B54&lt;PERCENTILE(OFFSET(B54,1-364,0,364,1),$C$7),$A$7,IF(B54&lt;PERCENTILE(OFFSET(B54,1-364,0,364,1),$C$8),$A$8,IF(B54&lt;PERCENTILE(OFFSET(B54,1-364,0,364,1),$C$9),$A$9,IF(B54&lt;PERCENTILE(OFFSET(B54,1-364,0,364,1),$C$10),$A$10,IF(B54&lt;PERCENTILE(OFFSET(B54,1-364,0,364,1),$C$11),$A$11,$A$12))))),""),IF(_xlpm.initState="","",IF(_xlpm.oversold,_xlpm.pctOnly,_xlpm.initState)))</f>
        <v/>
      </c>
      <c r="F54" s="119" t="n"/>
      <c r="G54" s="120">
        <f>IF(OR(B54="",C54=""),"",IF(OR(特征计算_周度!B37&gt;$B$15,特征计算_周度!C37&gt;$B$15,特征计算_周度!G37&gt;$B$15,特征计算_周度!E37&gt;$B$15,特征计算_周度!F37&gt;$B$15),IF(特征计算_周度!B37&gt;$B$15,"VIX ","")&amp;IF(特征计算_周度!C37&gt;$B$15,"HY ","")&amp;IF(特征计算_周度!G37&gt;$B$15,"Sahm ","")&amp;IF(特征计算_周度!E37&gt;$B$15,"趋势 ","")&amp;IF(特征计算_周度!F37&gt;$B$15,"斜率",""),"—"))</f>
        <v/>
      </c>
      <c r="H54" s="121">
        <f>IF(OR(B54="",C54=""),"",_xlfn.LET(_xlpm.dev,原始数据_周度!G37,_xlpm.minDev,MIN(OFFSET(原始数据_周度!G37,1-$D$17,0,$D$17,1)),_xlpm.bounce,_xlpm.dev-_xlpm.minDev,IF(AND(ISNUMBER(_xlpm.dev),ISNUMBER(_xlpm.minDev),_xlpm.minDev&lt;=$B$17,_xlpm.bounce&gt;=$F$17),"✅ 触发","—")))</f>
        <v/>
      </c>
      <c r="I54" s="172">
        <f>IFERROR(IF(特征计算_周度!H54&gt;$I$3,MIN($I$4,MAX(-$I$5,(特征计算_周度!H54-$I$3)*$I$4)),0),"")</f>
        <v/>
      </c>
    </row>
    <row r="55">
      <c r="A55" s="117">
        <f>特征计算_周度!A38</f>
        <v/>
      </c>
      <c r="B55" s="171">
        <f>IFERROR($A$3*特征计算_周度!B55+$B$3*特征计算_周度!C55+$C$3*特征计算_周度!D55+$D$3*特征计算_周度!E55+$E$3*特征计算_周度!F55+$F$3*特征计算_周度!H55,"")</f>
        <v/>
      </c>
      <c r="C55" s="118">
        <f>IFERROR(PERCENTILE(OFFSET(B55,1-364,0,364,1),$C$7),"")</f>
        <v/>
      </c>
      <c r="D55" s="118">
        <f>IFERROR(PERCENTILE(OFFSET(B55,1-364,0,364,1),$C$11),"")</f>
        <v/>
      </c>
      <c r="E55" s="122">
        <f>_xlfn.LET(_xlpm.initState,IF(OR(B55="",C55=""),"",IF(OR(特征计算_周度!B38&gt;$B$15,特征计算_周度!C38&gt;$B$15,特征计算_周度!G38&gt;$B$15,特征计算_周度!E38&gt;$B$15,特征计算_周度!F38&gt;$B$15),$A$12,IFERROR(IF(B55&lt;PERCENTILE(OFFSET(B55,1-364,0,364,1),$C$7),$A$7,IF(B55&lt;PERCENTILE(OFFSET(B55,1-364,0,364,1),$C$8),$A$8,IF(B55&lt;PERCENTILE(OFFSET(B55,1-364,0,364,1),$C$9),$A$9,IF(B55&lt;PERCENTILE(OFFSET(B55,1-364,0,364,1),$C$10),$A$10,IF(B55&lt;PERCENTILE(OFFSET(B55,1-364,0,364,1),$C$11),$A$11,$A$12))))),""))),_xlpm.dev,原始数据_周度!G38,_xlpm.minDev,MIN(OFFSET(原始数据_周度!G38,1-$D$17,0,$D$17,1)),_xlpm.bounce,_xlpm.dev-_xlpm.minDev,_xlpm.oversold,AND(ISNUMBER(_xlpm.dev),ISNUMBER(_xlpm.minDev),_xlpm.minDev&lt;=$B$17,_xlpm.bounce&gt;=$F$17,OR(_xlpm.initState=$A$12,_xlpm.initState=$A$11,_xlpm.initState=$A$10)),_xlpm.pctOnly,IFERROR(IF(B55&lt;PERCENTILE(OFFSET(B55,1-364,0,364,1),$C$7),$A$7,IF(B55&lt;PERCENTILE(OFFSET(B55,1-364,0,364,1),$C$8),$A$8,IF(B55&lt;PERCENTILE(OFFSET(B55,1-364,0,364,1),$C$9),$A$9,IF(B55&lt;PERCENTILE(OFFSET(B55,1-364,0,364,1),$C$10),$A$10,IF(B55&lt;PERCENTILE(OFFSET(B55,1-364,0,364,1),$C$11),$A$11,$A$12))))),""),IF(_xlpm.initState="","",IF(_xlpm.oversold,_xlpm.pctOnly,_xlpm.initState)))</f>
        <v/>
      </c>
      <c r="F55" s="119" t="n"/>
      <c r="G55" s="120">
        <f>IF(OR(B55="",C55=""),"",IF(OR(特征计算_周度!B38&gt;$B$15,特征计算_周度!C38&gt;$B$15,特征计算_周度!G38&gt;$B$15,特征计算_周度!E38&gt;$B$15,特征计算_周度!F38&gt;$B$15),IF(特征计算_周度!B38&gt;$B$15,"VIX ","")&amp;IF(特征计算_周度!C38&gt;$B$15,"HY ","")&amp;IF(特征计算_周度!G38&gt;$B$15,"Sahm ","")&amp;IF(特征计算_周度!E38&gt;$B$15,"趋势 ","")&amp;IF(特征计算_周度!F38&gt;$B$15,"斜率",""),"—"))</f>
        <v/>
      </c>
      <c r="H55" s="121">
        <f>IF(OR(B55="",C55=""),"",_xlfn.LET(_xlpm.dev,原始数据_周度!G38,_xlpm.minDev,MIN(OFFSET(原始数据_周度!G38,1-$D$17,0,$D$17,1)),_xlpm.bounce,_xlpm.dev-_xlpm.minDev,IF(AND(ISNUMBER(_xlpm.dev),ISNUMBER(_xlpm.minDev),_xlpm.minDev&lt;=$B$17,_xlpm.bounce&gt;=$F$17),"✅ 触发","—")))</f>
        <v/>
      </c>
      <c r="I55" s="172">
        <f>IFERROR(IF(特征计算_周度!H55&gt;$I$3,MIN($I$4,MAX(-$I$5,(特征计算_周度!H55-$I$3)*$I$4)),0),"")</f>
        <v/>
      </c>
    </row>
    <row r="56">
      <c r="A56" s="117">
        <f>特征计算_周度!A39</f>
        <v/>
      </c>
      <c r="B56" s="171">
        <f>IFERROR($A$3*特征计算_周度!B56+$B$3*特征计算_周度!C56+$C$3*特征计算_周度!D56+$D$3*特征计算_周度!E56+$E$3*特征计算_周度!F56+$F$3*特征计算_周度!H56,"")</f>
        <v/>
      </c>
      <c r="C56" s="118">
        <f>IFERROR(PERCENTILE(OFFSET(B56,1-364,0,364,1),$C$7),"")</f>
        <v/>
      </c>
      <c r="D56" s="118">
        <f>IFERROR(PERCENTILE(OFFSET(B56,1-364,0,364,1),$C$11),"")</f>
        <v/>
      </c>
      <c r="E56" s="122">
        <f>_xlfn.LET(_xlpm.initState,IF(OR(B56="",C56=""),"",IF(OR(特征计算_周度!B39&gt;$B$15,特征计算_周度!C39&gt;$B$15,特征计算_周度!G39&gt;$B$15,特征计算_周度!E39&gt;$B$15,特征计算_周度!F39&gt;$B$15),$A$12,IFERROR(IF(B56&lt;PERCENTILE(OFFSET(B56,1-364,0,364,1),$C$7),$A$7,IF(B56&lt;PERCENTILE(OFFSET(B56,1-364,0,364,1),$C$8),$A$8,IF(B56&lt;PERCENTILE(OFFSET(B56,1-364,0,364,1),$C$9),$A$9,IF(B56&lt;PERCENTILE(OFFSET(B56,1-364,0,364,1),$C$10),$A$10,IF(B56&lt;PERCENTILE(OFFSET(B56,1-364,0,364,1),$C$11),$A$11,$A$12))))),""))),_xlpm.dev,原始数据_周度!G39,_xlpm.minDev,MIN(OFFSET(原始数据_周度!G39,1-$D$17,0,$D$17,1)),_xlpm.bounce,_xlpm.dev-_xlpm.minDev,_xlpm.oversold,AND(ISNUMBER(_xlpm.dev),ISNUMBER(_xlpm.minDev),_xlpm.minDev&lt;=$B$17,_xlpm.bounce&gt;=$F$17,OR(_xlpm.initState=$A$12,_xlpm.initState=$A$11,_xlpm.initState=$A$10)),_xlpm.pctOnly,IFERROR(IF(B56&lt;PERCENTILE(OFFSET(B56,1-364,0,364,1),$C$7),$A$7,IF(B56&lt;PERCENTILE(OFFSET(B56,1-364,0,364,1),$C$8),$A$8,IF(B56&lt;PERCENTILE(OFFSET(B56,1-364,0,364,1),$C$9),$A$9,IF(B56&lt;PERCENTILE(OFFSET(B56,1-364,0,364,1),$C$10),$A$10,IF(B56&lt;PERCENTILE(OFFSET(B56,1-364,0,364,1),$C$11),$A$11,$A$12))))),""),IF(_xlpm.initState="","",IF(_xlpm.oversold,_xlpm.pctOnly,_xlpm.initState)))</f>
        <v/>
      </c>
      <c r="F56" s="119" t="n"/>
      <c r="G56" s="120">
        <f>IF(OR(B56="",C56=""),"",IF(OR(特征计算_周度!B39&gt;$B$15,特征计算_周度!C39&gt;$B$15,特征计算_周度!G39&gt;$B$15,特征计算_周度!E39&gt;$B$15,特征计算_周度!F39&gt;$B$15),IF(特征计算_周度!B39&gt;$B$15,"VIX ","")&amp;IF(特征计算_周度!C39&gt;$B$15,"HY ","")&amp;IF(特征计算_周度!G39&gt;$B$15,"Sahm ","")&amp;IF(特征计算_周度!E39&gt;$B$15,"趋势 ","")&amp;IF(特征计算_周度!F39&gt;$B$15,"斜率",""),"—"))</f>
        <v/>
      </c>
      <c r="H56" s="121">
        <f>IF(OR(B56="",C56=""),"",_xlfn.LET(_xlpm.dev,原始数据_周度!G39,_xlpm.minDev,MIN(OFFSET(原始数据_周度!G39,1-$D$17,0,$D$17,1)),_xlpm.bounce,_xlpm.dev-_xlpm.minDev,IF(AND(ISNUMBER(_xlpm.dev),ISNUMBER(_xlpm.minDev),_xlpm.minDev&lt;=$B$17,_xlpm.bounce&gt;=$F$17),"✅ 触发","—")))</f>
        <v/>
      </c>
      <c r="I56" s="172">
        <f>IFERROR(IF(特征计算_周度!H56&gt;$I$3,MIN($I$4,MAX(-$I$5,(特征计算_周度!H56-$I$3)*$I$4)),0),"")</f>
        <v/>
      </c>
    </row>
    <row r="57">
      <c r="A57" s="117">
        <f>特征计算_周度!A40</f>
        <v/>
      </c>
      <c r="B57" s="171">
        <f>IFERROR($A$3*特征计算_周度!B57+$B$3*特征计算_周度!C57+$C$3*特征计算_周度!D57+$D$3*特征计算_周度!E57+$E$3*特征计算_周度!F57+$F$3*特征计算_周度!H57,"")</f>
        <v/>
      </c>
      <c r="C57" s="118">
        <f>IFERROR(PERCENTILE(OFFSET(B57,1-364,0,364,1),$C$7),"")</f>
        <v/>
      </c>
      <c r="D57" s="118">
        <f>IFERROR(PERCENTILE(OFFSET(B57,1-364,0,364,1),$C$11),"")</f>
        <v/>
      </c>
      <c r="E57" s="122">
        <f>_xlfn.LET(_xlpm.initState,IF(OR(B57="",C57=""),"",IF(OR(特征计算_周度!B40&gt;$B$15,特征计算_周度!C40&gt;$B$15,特征计算_周度!G40&gt;$B$15,特征计算_周度!E40&gt;$B$15,特征计算_周度!F40&gt;$B$15),$A$12,IFERROR(IF(B57&lt;PERCENTILE(OFFSET(B57,1-364,0,364,1),$C$7),$A$7,IF(B57&lt;PERCENTILE(OFFSET(B57,1-364,0,364,1),$C$8),$A$8,IF(B57&lt;PERCENTILE(OFFSET(B57,1-364,0,364,1),$C$9),$A$9,IF(B57&lt;PERCENTILE(OFFSET(B57,1-364,0,364,1),$C$10),$A$10,IF(B57&lt;PERCENTILE(OFFSET(B57,1-364,0,364,1),$C$11),$A$11,$A$12))))),""))),_xlpm.dev,原始数据_周度!G40,_xlpm.minDev,MIN(OFFSET(原始数据_周度!G40,1-$D$17,0,$D$17,1)),_xlpm.bounce,_xlpm.dev-_xlpm.minDev,_xlpm.oversold,AND(ISNUMBER(_xlpm.dev),ISNUMBER(_xlpm.minDev),_xlpm.minDev&lt;=$B$17,_xlpm.bounce&gt;=$F$17,OR(_xlpm.initState=$A$12,_xlpm.initState=$A$11,_xlpm.initState=$A$10)),_xlpm.pctOnly,IFERROR(IF(B57&lt;PERCENTILE(OFFSET(B57,1-364,0,364,1),$C$7),$A$7,IF(B57&lt;PERCENTILE(OFFSET(B57,1-364,0,364,1),$C$8),$A$8,IF(B57&lt;PERCENTILE(OFFSET(B57,1-364,0,364,1),$C$9),$A$9,IF(B57&lt;PERCENTILE(OFFSET(B57,1-364,0,364,1),$C$10),$A$10,IF(B57&lt;PERCENTILE(OFFSET(B57,1-364,0,364,1),$C$11),$A$11,$A$12))))),""),IF(_xlpm.initState="","",IF(_xlpm.oversold,_xlpm.pctOnly,_xlpm.initState)))</f>
        <v/>
      </c>
      <c r="F57" s="119" t="n"/>
      <c r="G57" s="120">
        <f>IF(OR(B57="",C57=""),"",IF(OR(特征计算_周度!B40&gt;$B$15,特征计算_周度!C40&gt;$B$15,特征计算_周度!G40&gt;$B$15,特征计算_周度!E40&gt;$B$15,特征计算_周度!F40&gt;$B$15),IF(特征计算_周度!B40&gt;$B$15,"VIX ","")&amp;IF(特征计算_周度!C40&gt;$B$15,"HY ","")&amp;IF(特征计算_周度!G40&gt;$B$15,"Sahm ","")&amp;IF(特征计算_周度!E40&gt;$B$15,"趋势 ","")&amp;IF(特征计算_周度!F40&gt;$B$15,"斜率",""),"—"))</f>
        <v/>
      </c>
      <c r="H57" s="121">
        <f>IF(OR(B57="",C57=""),"",_xlfn.LET(_xlpm.dev,原始数据_周度!G40,_xlpm.minDev,MIN(OFFSET(原始数据_周度!G40,1-$D$17,0,$D$17,1)),_xlpm.bounce,_xlpm.dev-_xlpm.minDev,IF(AND(ISNUMBER(_xlpm.dev),ISNUMBER(_xlpm.minDev),_xlpm.minDev&lt;=$B$17,_xlpm.bounce&gt;=$F$17),"✅ 触发","—")))</f>
        <v/>
      </c>
      <c r="I57" s="172">
        <f>IFERROR(IF(特征计算_周度!H57&gt;$I$3,MIN($I$4,MAX(-$I$5,(特征计算_周度!H57-$I$3)*$I$4)),0),"")</f>
        <v/>
      </c>
    </row>
    <row r="58">
      <c r="A58" s="117">
        <f>特征计算_周度!A41</f>
        <v/>
      </c>
      <c r="B58" s="171">
        <f>IFERROR($A$3*特征计算_周度!B58+$B$3*特征计算_周度!C58+$C$3*特征计算_周度!D58+$D$3*特征计算_周度!E58+$E$3*特征计算_周度!F58+$F$3*特征计算_周度!H58,"")</f>
        <v/>
      </c>
      <c r="C58" s="118">
        <f>IFERROR(PERCENTILE(OFFSET(B58,1-364,0,364,1),$C$7),"")</f>
        <v/>
      </c>
      <c r="D58" s="118">
        <f>IFERROR(PERCENTILE(OFFSET(B58,1-364,0,364,1),$C$11),"")</f>
        <v/>
      </c>
      <c r="E58" s="122">
        <f>_xlfn.LET(_xlpm.initState,IF(OR(B58="",C58=""),"",IF(OR(特征计算_周度!B41&gt;$B$15,特征计算_周度!C41&gt;$B$15,特征计算_周度!G41&gt;$B$15,特征计算_周度!E41&gt;$B$15,特征计算_周度!F41&gt;$B$15),$A$12,IFERROR(IF(B58&lt;PERCENTILE(OFFSET(B58,1-364,0,364,1),$C$7),$A$7,IF(B58&lt;PERCENTILE(OFFSET(B58,1-364,0,364,1),$C$8),$A$8,IF(B58&lt;PERCENTILE(OFFSET(B58,1-364,0,364,1),$C$9),$A$9,IF(B58&lt;PERCENTILE(OFFSET(B58,1-364,0,364,1),$C$10),$A$10,IF(B58&lt;PERCENTILE(OFFSET(B58,1-364,0,364,1),$C$11),$A$11,$A$12))))),""))),_xlpm.dev,原始数据_周度!G41,_xlpm.minDev,MIN(OFFSET(原始数据_周度!G41,1-$D$17,0,$D$17,1)),_xlpm.bounce,_xlpm.dev-_xlpm.minDev,_xlpm.oversold,AND(ISNUMBER(_xlpm.dev),ISNUMBER(_xlpm.minDev),_xlpm.minDev&lt;=$B$17,_xlpm.bounce&gt;=$F$17,OR(_xlpm.initState=$A$12,_xlpm.initState=$A$11,_xlpm.initState=$A$10)),_xlpm.pctOnly,IFERROR(IF(B58&lt;PERCENTILE(OFFSET(B58,1-364,0,364,1),$C$7),$A$7,IF(B58&lt;PERCENTILE(OFFSET(B58,1-364,0,364,1),$C$8),$A$8,IF(B58&lt;PERCENTILE(OFFSET(B58,1-364,0,364,1),$C$9),$A$9,IF(B58&lt;PERCENTILE(OFFSET(B58,1-364,0,364,1),$C$10),$A$10,IF(B58&lt;PERCENTILE(OFFSET(B58,1-364,0,364,1),$C$11),$A$11,$A$12))))),""),IF(_xlpm.initState="","",IF(_xlpm.oversold,_xlpm.pctOnly,_xlpm.initState)))</f>
        <v/>
      </c>
      <c r="F58" s="119" t="n"/>
      <c r="G58" s="120">
        <f>IF(OR(B58="",C58=""),"",IF(OR(特征计算_周度!B41&gt;$B$15,特征计算_周度!C41&gt;$B$15,特征计算_周度!G41&gt;$B$15,特征计算_周度!E41&gt;$B$15,特征计算_周度!F41&gt;$B$15),IF(特征计算_周度!B41&gt;$B$15,"VIX ","")&amp;IF(特征计算_周度!C41&gt;$B$15,"HY ","")&amp;IF(特征计算_周度!G41&gt;$B$15,"Sahm ","")&amp;IF(特征计算_周度!E41&gt;$B$15,"趋势 ","")&amp;IF(特征计算_周度!F41&gt;$B$15,"斜率",""),"—"))</f>
        <v/>
      </c>
      <c r="H58" s="121">
        <f>IF(OR(B58="",C58=""),"",_xlfn.LET(_xlpm.dev,原始数据_周度!G41,_xlpm.minDev,MIN(OFFSET(原始数据_周度!G41,1-$D$17,0,$D$17,1)),_xlpm.bounce,_xlpm.dev-_xlpm.minDev,IF(AND(ISNUMBER(_xlpm.dev),ISNUMBER(_xlpm.minDev),_xlpm.minDev&lt;=$B$17,_xlpm.bounce&gt;=$F$17),"✅ 触发","—")))</f>
        <v/>
      </c>
      <c r="I58" s="172">
        <f>IFERROR(IF(特征计算_周度!H58&gt;$I$3,MIN($I$4,MAX(-$I$5,(特征计算_周度!H58-$I$3)*$I$4)),0),"")</f>
        <v/>
      </c>
    </row>
    <row r="59">
      <c r="A59" s="117">
        <f>特征计算_周度!A42</f>
        <v/>
      </c>
      <c r="B59" s="171">
        <f>IFERROR($A$3*特征计算_周度!B59+$B$3*特征计算_周度!C59+$C$3*特征计算_周度!D59+$D$3*特征计算_周度!E59+$E$3*特征计算_周度!F59+$F$3*特征计算_周度!H59,"")</f>
        <v/>
      </c>
      <c r="C59" s="118">
        <f>IFERROR(PERCENTILE(OFFSET(B59,1-364,0,364,1),$C$7),"")</f>
        <v/>
      </c>
      <c r="D59" s="118">
        <f>IFERROR(PERCENTILE(OFFSET(B59,1-364,0,364,1),$C$11),"")</f>
        <v/>
      </c>
      <c r="E59" s="122">
        <f>_xlfn.LET(_xlpm.initState,IF(OR(B59="",C59=""),"",IF(OR(特征计算_周度!B42&gt;$B$15,特征计算_周度!C42&gt;$B$15,特征计算_周度!G42&gt;$B$15,特征计算_周度!E42&gt;$B$15,特征计算_周度!F42&gt;$B$15),$A$12,IFERROR(IF(B59&lt;PERCENTILE(OFFSET(B59,1-364,0,364,1),$C$7),$A$7,IF(B59&lt;PERCENTILE(OFFSET(B59,1-364,0,364,1),$C$8),$A$8,IF(B59&lt;PERCENTILE(OFFSET(B59,1-364,0,364,1),$C$9),$A$9,IF(B59&lt;PERCENTILE(OFFSET(B59,1-364,0,364,1),$C$10),$A$10,IF(B59&lt;PERCENTILE(OFFSET(B59,1-364,0,364,1),$C$11),$A$11,$A$12))))),""))),_xlpm.dev,原始数据_周度!G42,_xlpm.minDev,MIN(OFFSET(原始数据_周度!G42,1-$D$17,0,$D$17,1)),_xlpm.bounce,_xlpm.dev-_xlpm.minDev,_xlpm.oversold,AND(ISNUMBER(_xlpm.dev),ISNUMBER(_xlpm.minDev),_xlpm.minDev&lt;=$B$17,_xlpm.bounce&gt;=$F$17,OR(_xlpm.initState=$A$12,_xlpm.initState=$A$11,_xlpm.initState=$A$10)),_xlpm.pctOnly,IFERROR(IF(B59&lt;PERCENTILE(OFFSET(B59,1-364,0,364,1),$C$7),$A$7,IF(B59&lt;PERCENTILE(OFFSET(B59,1-364,0,364,1),$C$8),$A$8,IF(B59&lt;PERCENTILE(OFFSET(B59,1-364,0,364,1),$C$9),$A$9,IF(B59&lt;PERCENTILE(OFFSET(B59,1-364,0,364,1),$C$10),$A$10,IF(B59&lt;PERCENTILE(OFFSET(B59,1-364,0,364,1),$C$11),$A$11,$A$12))))),""),IF(_xlpm.initState="","",IF(_xlpm.oversold,_xlpm.pctOnly,_xlpm.initState)))</f>
        <v/>
      </c>
      <c r="F59" s="119" t="n"/>
      <c r="G59" s="120">
        <f>IF(OR(B59="",C59=""),"",IF(OR(特征计算_周度!B42&gt;$B$15,特征计算_周度!C42&gt;$B$15,特征计算_周度!G42&gt;$B$15,特征计算_周度!E42&gt;$B$15,特征计算_周度!F42&gt;$B$15),IF(特征计算_周度!B42&gt;$B$15,"VIX ","")&amp;IF(特征计算_周度!C42&gt;$B$15,"HY ","")&amp;IF(特征计算_周度!G42&gt;$B$15,"Sahm ","")&amp;IF(特征计算_周度!E42&gt;$B$15,"趋势 ","")&amp;IF(特征计算_周度!F42&gt;$B$15,"斜率",""),"—"))</f>
        <v/>
      </c>
      <c r="H59" s="121">
        <f>IF(OR(B59="",C59=""),"",_xlfn.LET(_xlpm.dev,原始数据_周度!G42,_xlpm.minDev,MIN(OFFSET(原始数据_周度!G42,1-$D$17,0,$D$17,1)),_xlpm.bounce,_xlpm.dev-_xlpm.minDev,IF(AND(ISNUMBER(_xlpm.dev),ISNUMBER(_xlpm.minDev),_xlpm.minDev&lt;=$B$17,_xlpm.bounce&gt;=$F$17),"✅ 触发","—")))</f>
        <v/>
      </c>
      <c r="I59" s="172">
        <f>IFERROR(IF(特征计算_周度!H59&gt;$I$3,MIN($I$4,MAX(-$I$5,(特征计算_周度!H59-$I$3)*$I$4)),0),"")</f>
        <v/>
      </c>
    </row>
    <row r="60">
      <c r="A60" s="117">
        <f>特征计算_周度!A43</f>
        <v/>
      </c>
      <c r="B60" s="171">
        <f>IFERROR($A$3*特征计算_周度!B60+$B$3*特征计算_周度!C60+$C$3*特征计算_周度!D60+$D$3*特征计算_周度!E60+$E$3*特征计算_周度!F60+$F$3*特征计算_周度!H60,"")</f>
        <v/>
      </c>
      <c r="C60" s="118">
        <f>IFERROR(PERCENTILE(OFFSET(B60,1-364,0,364,1),$C$7),"")</f>
        <v/>
      </c>
      <c r="D60" s="118">
        <f>IFERROR(PERCENTILE(OFFSET(B60,1-364,0,364,1),$C$11),"")</f>
        <v/>
      </c>
      <c r="E60" s="122">
        <f>_xlfn.LET(_xlpm.initState,IF(OR(B60="",C60=""),"",IF(OR(特征计算_周度!B43&gt;$B$15,特征计算_周度!C43&gt;$B$15,特征计算_周度!G43&gt;$B$15,特征计算_周度!E43&gt;$B$15,特征计算_周度!F43&gt;$B$15),$A$12,IFERROR(IF(B60&lt;PERCENTILE(OFFSET(B60,1-364,0,364,1),$C$7),$A$7,IF(B60&lt;PERCENTILE(OFFSET(B60,1-364,0,364,1),$C$8),$A$8,IF(B60&lt;PERCENTILE(OFFSET(B60,1-364,0,364,1),$C$9),$A$9,IF(B60&lt;PERCENTILE(OFFSET(B60,1-364,0,364,1),$C$10),$A$10,IF(B60&lt;PERCENTILE(OFFSET(B60,1-364,0,364,1),$C$11),$A$11,$A$12))))),""))),_xlpm.dev,原始数据_周度!G43,_xlpm.minDev,MIN(OFFSET(原始数据_周度!G43,1-$D$17,0,$D$17,1)),_xlpm.bounce,_xlpm.dev-_xlpm.minDev,_xlpm.oversold,AND(ISNUMBER(_xlpm.dev),ISNUMBER(_xlpm.minDev),_xlpm.minDev&lt;=$B$17,_xlpm.bounce&gt;=$F$17,OR(_xlpm.initState=$A$12,_xlpm.initState=$A$11,_xlpm.initState=$A$10)),_xlpm.pctOnly,IFERROR(IF(B60&lt;PERCENTILE(OFFSET(B60,1-364,0,364,1),$C$7),$A$7,IF(B60&lt;PERCENTILE(OFFSET(B60,1-364,0,364,1),$C$8),$A$8,IF(B60&lt;PERCENTILE(OFFSET(B60,1-364,0,364,1),$C$9),$A$9,IF(B60&lt;PERCENTILE(OFFSET(B60,1-364,0,364,1),$C$10),$A$10,IF(B60&lt;PERCENTILE(OFFSET(B60,1-364,0,364,1),$C$11),$A$11,$A$12))))),""),IF(_xlpm.initState="","",IF(_xlpm.oversold,_xlpm.pctOnly,_xlpm.initState)))</f>
        <v/>
      </c>
      <c r="F60" s="119" t="n"/>
      <c r="G60" s="120">
        <f>IF(OR(B60="",C60=""),"",IF(OR(特征计算_周度!B43&gt;$B$15,特征计算_周度!C43&gt;$B$15,特征计算_周度!G43&gt;$B$15,特征计算_周度!E43&gt;$B$15,特征计算_周度!F43&gt;$B$15),IF(特征计算_周度!B43&gt;$B$15,"VIX ","")&amp;IF(特征计算_周度!C43&gt;$B$15,"HY ","")&amp;IF(特征计算_周度!G43&gt;$B$15,"Sahm ","")&amp;IF(特征计算_周度!E43&gt;$B$15,"趋势 ","")&amp;IF(特征计算_周度!F43&gt;$B$15,"斜率",""),"—"))</f>
        <v/>
      </c>
      <c r="H60" s="121">
        <f>IF(OR(B60="",C60=""),"",_xlfn.LET(_xlpm.dev,原始数据_周度!G43,_xlpm.minDev,MIN(OFFSET(原始数据_周度!G43,1-$D$17,0,$D$17,1)),_xlpm.bounce,_xlpm.dev-_xlpm.minDev,IF(AND(ISNUMBER(_xlpm.dev),ISNUMBER(_xlpm.minDev),_xlpm.minDev&lt;=$B$17,_xlpm.bounce&gt;=$F$17),"✅ 触发","—")))</f>
        <v/>
      </c>
      <c r="I60" s="172">
        <f>IFERROR(IF(特征计算_周度!H60&gt;$I$3,MIN($I$4,MAX(-$I$5,(特征计算_周度!H60-$I$3)*$I$4)),0),"")</f>
        <v/>
      </c>
    </row>
    <row r="61">
      <c r="A61" s="117">
        <f>特征计算_周度!A44</f>
        <v/>
      </c>
      <c r="B61" s="171">
        <f>IFERROR($A$3*特征计算_周度!B61+$B$3*特征计算_周度!C61+$C$3*特征计算_周度!D61+$D$3*特征计算_周度!E61+$E$3*特征计算_周度!F61+$F$3*特征计算_周度!H61,"")</f>
        <v/>
      </c>
      <c r="C61" s="118">
        <f>IFERROR(PERCENTILE(OFFSET(B61,1-364,0,364,1),$C$7),"")</f>
        <v/>
      </c>
      <c r="D61" s="118">
        <f>IFERROR(PERCENTILE(OFFSET(B61,1-364,0,364,1),$C$11),"")</f>
        <v/>
      </c>
      <c r="E61" s="122">
        <f>_xlfn.LET(_xlpm.initState,IF(OR(B61="",C61=""),"",IF(OR(特征计算_周度!B44&gt;$B$15,特征计算_周度!C44&gt;$B$15,特征计算_周度!G44&gt;$B$15,特征计算_周度!E44&gt;$B$15,特征计算_周度!F44&gt;$B$15),$A$12,IFERROR(IF(B61&lt;PERCENTILE(OFFSET(B61,1-364,0,364,1),$C$7),$A$7,IF(B61&lt;PERCENTILE(OFFSET(B61,1-364,0,364,1),$C$8),$A$8,IF(B61&lt;PERCENTILE(OFFSET(B61,1-364,0,364,1),$C$9),$A$9,IF(B61&lt;PERCENTILE(OFFSET(B61,1-364,0,364,1),$C$10),$A$10,IF(B61&lt;PERCENTILE(OFFSET(B61,1-364,0,364,1),$C$11),$A$11,$A$12))))),""))),_xlpm.dev,原始数据_周度!G44,_xlpm.minDev,MIN(OFFSET(原始数据_周度!G44,1-$D$17,0,$D$17,1)),_xlpm.bounce,_xlpm.dev-_xlpm.minDev,_xlpm.oversold,AND(ISNUMBER(_xlpm.dev),ISNUMBER(_xlpm.minDev),_xlpm.minDev&lt;=$B$17,_xlpm.bounce&gt;=$F$17,OR(_xlpm.initState=$A$12,_xlpm.initState=$A$11,_xlpm.initState=$A$10)),_xlpm.pctOnly,IFERROR(IF(B61&lt;PERCENTILE(OFFSET(B61,1-364,0,364,1),$C$7),$A$7,IF(B61&lt;PERCENTILE(OFFSET(B61,1-364,0,364,1),$C$8),$A$8,IF(B61&lt;PERCENTILE(OFFSET(B61,1-364,0,364,1),$C$9),$A$9,IF(B61&lt;PERCENTILE(OFFSET(B61,1-364,0,364,1),$C$10),$A$10,IF(B61&lt;PERCENTILE(OFFSET(B61,1-364,0,364,1),$C$11),$A$11,$A$12))))),""),IF(_xlpm.initState="","",IF(_xlpm.oversold,_xlpm.pctOnly,_xlpm.initState)))</f>
        <v/>
      </c>
      <c r="F61" s="119" t="n"/>
      <c r="G61" s="120">
        <f>IF(OR(B61="",C61=""),"",IF(OR(特征计算_周度!B44&gt;$B$15,特征计算_周度!C44&gt;$B$15,特征计算_周度!G44&gt;$B$15,特征计算_周度!E44&gt;$B$15,特征计算_周度!F44&gt;$B$15),IF(特征计算_周度!B44&gt;$B$15,"VIX ","")&amp;IF(特征计算_周度!C44&gt;$B$15,"HY ","")&amp;IF(特征计算_周度!G44&gt;$B$15,"Sahm ","")&amp;IF(特征计算_周度!E44&gt;$B$15,"趋势 ","")&amp;IF(特征计算_周度!F44&gt;$B$15,"斜率",""),"—"))</f>
        <v/>
      </c>
      <c r="H61" s="121">
        <f>IF(OR(B61="",C61=""),"",_xlfn.LET(_xlpm.dev,原始数据_周度!G44,_xlpm.minDev,MIN(OFFSET(原始数据_周度!G44,1-$D$17,0,$D$17,1)),_xlpm.bounce,_xlpm.dev-_xlpm.minDev,IF(AND(ISNUMBER(_xlpm.dev),ISNUMBER(_xlpm.minDev),_xlpm.minDev&lt;=$B$17,_xlpm.bounce&gt;=$F$17),"✅ 触发","—")))</f>
        <v/>
      </c>
      <c r="I61" s="172">
        <f>IFERROR(IF(特征计算_周度!H61&gt;$I$3,MIN($I$4,MAX(-$I$5,(特征计算_周度!H61-$I$3)*$I$4)),0),"")</f>
        <v/>
      </c>
    </row>
    <row r="62">
      <c r="A62" s="117">
        <f>特征计算_周度!A45</f>
        <v/>
      </c>
      <c r="B62" s="171">
        <f>IFERROR($A$3*特征计算_周度!B62+$B$3*特征计算_周度!C62+$C$3*特征计算_周度!D62+$D$3*特征计算_周度!E62+$E$3*特征计算_周度!F62+$F$3*特征计算_周度!H62,"")</f>
        <v/>
      </c>
      <c r="C62" s="118">
        <f>IFERROR(PERCENTILE(OFFSET(B62,1-364,0,364,1),$C$7),"")</f>
        <v/>
      </c>
      <c r="D62" s="118">
        <f>IFERROR(PERCENTILE(OFFSET(B62,1-364,0,364,1),$C$11),"")</f>
        <v/>
      </c>
      <c r="E62" s="122">
        <f>_xlfn.LET(_xlpm.initState,IF(OR(B62="",C62=""),"",IF(OR(特征计算_周度!B45&gt;$B$15,特征计算_周度!C45&gt;$B$15,特征计算_周度!G45&gt;$B$15,特征计算_周度!E45&gt;$B$15,特征计算_周度!F45&gt;$B$15),$A$12,IFERROR(IF(B62&lt;PERCENTILE(OFFSET(B62,1-364,0,364,1),$C$7),$A$7,IF(B62&lt;PERCENTILE(OFFSET(B62,1-364,0,364,1),$C$8),$A$8,IF(B62&lt;PERCENTILE(OFFSET(B62,1-364,0,364,1),$C$9),$A$9,IF(B62&lt;PERCENTILE(OFFSET(B62,1-364,0,364,1),$C$10),$A$10,IF(B62&lt;PERCENTILE(OFFSET(B62,1-364,0,364,1),$C$11),$A$11,$A$12))))),""))),_xlpm.dev,原始数据_周度!G45,_xlpm.minDev,MIN(OFFSET(原始数据_周度!G45,1-$D$17,0,$D$17,1)),_xlpm.bounce,_xlpm.dev-_xlpm.minDev,_xlpm.oversold,AND(ISNUMBER(_xlpm.dev),ISNUMBER(_xlpm.minDev),_xlpm.minDev&lt;=$B$17,_xlpm.bounce&gt;=$F$17,OR(_xlpm.initState=$A$12,_xlpm.initState=$A$11,_xlpm.initState=$A$10)),_xlpm.pctOnly,IFERROR(IF(B62&lt;PERCENTILE(OFFSET(B62,1-364,0,364,1),$C$7),$A$7,IF(B62&lt;PERCENTILE(OFFSET(B62,1-364,0,364,1),$C$8),$A$8,IF(B62&lt;PERCENTILE(OFFSET(B62,1-364,0,364,1),$C$9),$A$9,IF(B62&lt;PERCENTILE(OFFSET(B62,1-364,0,364,1),$C$10),$A$10,IF(B62&lt;PERCENTILE(OFFSET(B62,1-364,0,364,1),$C$11),$A$11,$A$12))))),""),IF(_xlpm.initState="","",IF(_xlpm.oversold,_xlpm.pctOnly,_xlpm.initState)))</f>
        <v/>
      </c>
      <c r="F62" s="119" t="n"/>
      <c r="G62" s="120">
        <f>IF(OR(B62="",C62=""),"",IF(OR(特征计算_周度!B45&gt;$B$15,特征计算_周度!C45&gt;$B$15,特征计算_周度!G45&gt;$B$15,特征计算_周度!E45&gt;$B$15,特征计算_周度!F45&gt;$B$15),IF(特征计算_周度!B45&gt;$B$15,"VIX ","")&amp;IF(特征计算_周度!C45&gt;$B$15,"HY ","")&amp;IF(特征计算_周度!G45&gt;$B$15,"Sahm ","")&amp;IF(特征计算_周度!E45&gt;$B$15,"趋势 ","")&amp;IF(特征计算_周度!F45&gt;$B$15,"斜率",""),"—"))</f>
        <v/>
      </c>
      <c r="H62" s="121">
        <f>IF(OR(B62="",C62=""),"",_xlfn.LET(_xlpm.dev,原始数据_周度!G45,_xlpm.minDev,MIN(OFFSET(原始数据_周度!G45,1-$D$17,0,$D$17,1)),_xlpm.bounce,_xlpm.dev-_xlpm.minDev,IF(AND(ISNUMBER(_xlpm.dev),ISNUMBER(_xlpm.minDev),_xlpm.minDev&lt;=$B$17,_xlpm.bounce&gt;=$F$17),"✅ 触发","—")))</f>
        <v/>
      </c>
      <c r="I62" s="172">
        <f>IFERROR(IF(特征计算_周度!H62&gt;$I$3,MIN($I$4,MAX(-$I$5,(特征计算_周度!H62-$I$3)*$I$4)),0),"")</f>
        <v/>
      </c>
    </row>
    <row r="63">
      <c r="A63" s="117">
        <f>特征计算_周度!A46</f>
        <v/>
      </c>
      <c r="B63" s="171">
        <f>IFERROR($A$3*特征计算_周度!B63+$B$3*特征计算_周度!C63+$C$3*特征计算_周度!D63+$D$3*特征计算_周度!E63+$E$3*特征计算_周度!F63+$F$3*特征计算_周度!H63,"")</f>
        <v/>
      </c>
      <c r="C63" s="118">
        <f>IFERROR(PERCENTILE(OFFSET(B63,1-364,0,364,1),$C$7),"")</f>
        <v/>
      </c>
      <c r="D63" s="118">
        <f>IFERROR(PERCENTILE(OFFSET(B63,1-364,0,364,1),$C$11),"")</f>
        <v/>
      </c>
      <c r="E63" s="122">
        <f>_xlfn.LET(_xlpm.initState,IF(OR(B63="",C63=""),"",IF(OR(特征计算_周度!B46&gt;$B$15,特征计算_周度!C46&gt;$B$15,特征计算_周度!G46&gt;$B$15,特征计算_周度!E46&gt;$B$15,特征计算_周度!F46&gt;$B$15),$A$12,IFERROR(IF(B63&lt;PERCENTILE(OFFSET(B63,1-364,0,364,1),$C$7),$A$7,IF(B63&lt;PERCENTILE(OFFSET(B63,1-364,0,364,1),$C$8),$A$8,IF(B63&lt;PERCENTILE(OFFSET(B63,1-364,0,364,1),$C$9),$A$9,IF(B63&lt;PERCENTILE(OFFSET(B63,1-364,0,364,1),$C$10),$A$10,IF(B63&lt;PERCENTILE(OFFSET(B63,1-364,0,364,1),$C$11),$A$11,$A$12))))),""))),_xlpm.dev,原始数据_周度!G46,_xlpm.minDev,MIN(OFFSET(原始数据_周度!G46,1-$D$17,0,$D$17,1)),_xlpm.bounce,_xlpm.dev-_xlpm.minDev,_xlpm.oversold,AND(ISNUMBER(_xlpm.dev),ISNUMBER(_xlpm.minDev),_xlpm.minDev&lt;=$B$17,_xlpm.bounce&gt;=$F$17,OR(_xlpm.initState=$A$12,_xlpm.initState=$A$11,_xlpm.initState=$A$10)),_xlpm.pctOnly,IFERROR(IF(B63&lt;PERCENTILE(OFFSET(B63,1-364,0,364,1),$C$7),$A$7,IF(B63&lt;PERCENTILE(OFFSET(B63,1-364,0,364,1),$C$8),$A$8,IF(B63&lt;PERCENTILE(OFFSET(B63,1-364,0,364,1),$C$9),$A$9,IF(B63&lt;PERCENTILE(OFFSET(B63,1-364,0,364,1),$C$10),$A$10,IF(B63&lt;PERCENTILE(OFFSET(B63,1-364,0,364,1),$C$11),$A$11,$A$12))))),""),IF(_xlpm.initState="","",IF(_xlpm.oversold,_xlpm.pctOnly,_xlpm.initState)))</f>
        <v/>
      </c>
      <c r="F63" s="119" t="n"/>
      <c r="G63" s="120">
        <f>IF(OR(B63="",C63=""),"",IF(OR(特征计算_周度!B46&gt;$B$15,特征计算_周度!C46&gt;$B$15,特征计算_周度!G46&gt;$B$15,特征计算_周度!E46&gt;$B$15,特征计算_周度!F46&gt;$B$15),IF(特征计算_周度!B46&gt;$B$15,"VIX ","")&amp;IF(特征计算_周度!C46&gt;$B$15,"HY ","")&amp;IF(特征计算_周度!G46&gt;$B$15,"Sahm ","")&amp;IF(特征计算_周度!E46&gt;$B$15,"趋势 ","")&amp;IF(特征计算_周度!F46&gt;$B$15,"斜率",""),"—"))</f>
        <v/>
      </c>
      <c r="H63" s="121">
        <f>IF(OR(B63="",C63=""),"",_xlfn.LET(_xlpm.dev,原始数据_周度!G46,_xlpm.minDev,MIN(OFFSET(原始数据_周度!G46,1-$D$17,0,$D$17,1)),_xlpm.bounce,_xlpm.dev-_xlpm.minDev,IF(AND(ISNUMBER(_xlpm.dev),ISNUMBER(_xlpm.minDev),_xlpm.minDev&lt;=$B$17,_xlpm.bounce&gt;=$F$17),"✅ 触发","—")))</f>
        <v/>
      </c>
      <c r="I63" s="172">
        <f>IFERROR(IF(特征计算_周度!H63&gt;$I$3,MIN($I$4,MAX(-$I$5,(特征计算_周度!H63-$I$3)*$I$4)),0),"")</f>
        <v/>
      </c>
    </row>
    <row r="64">
      <c r="A64" s="117">
        <f>特征计算_周度!A47</f>
        <v/>
      </c>
      <c r="B64" s="171">
        <f>IFERROR($A$3*特征计算_周度!B64+$B$3*特征计算_周度!C64+$C$3*特征计算_周度!D64+$D$3*特征计算_周度!E64+$E$3*特征计算_周度!F64+$F$3*特征计算_周度!H64,"")</f>
        <v/>
      </c>
      <c r="C64" s="118">
        <f>IFERROR(PERCENTILE(OFFSET(B64,1-364,0,364,1),$C$7),"")</f>
        <v/>
      </c>
      <c r="D64" s="118">
        <f>IFERROR(PERCENTILE(OFFSET(B64,1-364,0,364,1),$C$11),"")</f>
        <v/>
      </c>
      <c r="E64" s="122">
        <f>_xlfn.LET(_xlpm.initState,IF(OR(B64="",C64=""),"",IF(OR(特征计算_周度!B47&gt;$B$15,特征计算_周度!C47&gt;$B$15,特征计算_周度!G47&gt;$B$15,特征计算_周度!E47&gt;$B$15,特征计算_周度!F47&gt;$B$15),$A$12,IFERROR(IF(B64&lt;PERCENTILE(OFFSET(B64,1-364,0,364,1),$C$7),$A$7,IF(B64&lt;PERCENTILE(OFFSET(B64,1-364,0,364,1),$C$8),$A$8,IF(B64&lt;PERCENTILE(OFFSET(B64,1-364,0,364,1),$C$9),$A$9,IF(B64&lt;PERCENTILE(OFFSET(B64,1-364,0,364,1),$C$10),$A$10,IF(B64&lt;PERCENTILE(OFFSET(B64,1-364,0,364,1),$C$11),$A$11,$A$12))))),""))),_xlpm.dev,原始数据_周度!G47,_xlpm.minDev,MIN(OFFSET(原始数据_周度!G47,1-$D$17,0,$D$17,1)),_xlpm.bounce,_xlpm.dev-_xlpm.minDev,_xlpm.oversold,AND(ISNUMBER(_xlpm.dev),ISNUMBER(_xlpm.minDev),_xlpm.minDev&lt;=$B$17,_xlpm.bounce&gt;=$F$17,OR(_xlpm.initState=$A$12,_xlpm.initState=$A$11,_xlpm.initState=$A$10)),_xlpm.pctOnly,IFERROR(IF(B64&lt;PERCENTILE(OFFSET(B64,1-364,0,364,1),$C$7),$A$7,IF(B64&lt;PERCENTILE(OFFSET(B64,1-364,0,364,1),$C$8),$A$8,IF(B64&lt;PERCENTILE(OFFSET(B64,1-364,0,364,1),$C$9),$A$9,IF(B64&lt;PERCENTILE(OFFSET(B64,1-364,0,364,1),$C$10),$A$10,IF(B64&lt;PERCENTILE(OFFSET(B64,1-364,0,364,1),$C$11),$A$11,$A$12))))),""),IF(_xlpm.initState="","",IF(_xlpm.oversold,_xlpm.pctOnly,_xlpm.initState)))</f>
        <v/>
      </c>
      <c r="F64" s="119" t="n"/>
      <c r="G64" s="120">
        <f>IF(OR(B64="",C64=""),"",IF(OR(特征计算_周度!B47&gt;$B$15,特征计算_周度!C47&gt;$B$15,特征计算_周度!G47&gt;$B$15,特征计算_周度!E47&gt;$B$15,特征计算_周度!F47&gt;$B$15),IF(特征计算_周度!B47&gt;$B$15,"VIX ","")&amp;IF(特征计算_周度!C47&gt;$B$15,"HY ","")&amp;IF(特征计算_周度!G47&gt;$B$15,"Sahm ","")&amp;IF(特征计算_周度!E47&gt;$B$15,"趋势 ","")&amp;IF(特征计算_周度!F47&gt;$B$15,"斜率",""),"—"))</f>
        <v/>
      </c>
      <c r="H64" s="121">
        <f>IF(OR(B64="",C64=""),"",_xlfn.LET(_xlpm.dev,原始数据_周度!G47,_xlpm.minDev,MIN(OFFSET(原始数据_周度!G47,1-$D$17,0,$D$17,1)),_xlpm.bounce,_xlpm.dev-_xlpm.minDev,IF(AND(ISNUMBER(_xlpm.dev),ISNUMBER(_xlpm.minDev),_xlpm.minDev&lt;=$B$17,_xlpm.bounce&gt;=$F$17),"✅ 触发","—")))</f>
        <v/>
      </c>
      <c r="I64" s="172">
        <f>IFERROR(IF(特征计算_周度!H64&gt;$I$3,MIN($I$4,MAX(-$I$5,(特征计算_周度!H64-$I$3)*$I$4)),0),"")</f>
        <v/>
      </c>
    </row>
    <row r="65">
      <c r="A65" s="117">
        <f>特征计算_周度!A48</f>
        <v/>
      </c>
      <c r="B65" s="171">
        <f>IFERROR($A$3*特征计算_周度!B65+$B$3*特征计算_周度!C65+$C$3*特征计算_周度!D65+$D$3*特征计算_周度!E65+$E$3*特征计算_周度!F65+$F$3*特征计算_周度!H65,"")</f>
        <v/>
      </c>
      <c r="C65" s="118">
        <f>IFERROR(PERCENTILE(OFFSET(B65,1-364,0,364,1),$C$7),"")</f>
        <v/>
      </c>
      <c r="D65" s="118">
        <f>IFERROR(PERCENTILE(OFFSET(B65,1-364,0,364,1),$C$11),"")</f>
        <v/>
      </c>
      <c r="E65" s="122">
        <f>_xlfn.LET(_xlpm.initState,IF(OR(B65="",C65=""),"",IF(OR(特征计算_周度!B48&gt;$B$15,特征计算_周度!C48&gt;$B$15,特征计算_周度!G48&gt;$B$15,特征计算_周度!E48&gt;$B$15,特征计算_周度!F48&gt;$B$15),$A$12,IFERROR(IF(B65&lt;PERCENTILE(OFFSET(B65,1-364,0,364,1),$C$7),$A$7,IF(B65&lt;PERCENTILE(OFFSET(B65,1-364,0,364,1),$C$8),$A$8,IF(B65&lt;PERCENTILE(OFFSET(B65,1-364,0,364,1),$C$9),$A$9,IF(B65&lt;PERCENTILE(OFFSET(B65,1-364,0,364,1),$C$10),$A$10,IF(B65&lt;PERCENTILE(OFFSET(B65,1-364,0,364,1),$C$11),$A$11,$A$12))))),""))),_xlpm.dev,原始数据_周度!G48,_xlpm.minDev,MIN(OFFSET(原始数据_周度!G48,1-$D$17,0,$D$17,1)),_xlpm.bounce,_xlpm.dev-_xlpm.minDev,_xlpm.oversold,AND(ISNUMBER(_xlpm.dev),ISNUMBER(_xlpm.minDev),_xlpm.minDev&lt;=$B$17,_xlpm.bounce&gt;=$F$17,OR(_xlpm.initState=$A$12,_xlpm.initState=$A$11,_xlpm.initState=$A$10)),_xlpm.pctOnly,IFERROR(IF(B65&lt;PERCENTILE(OFFSET(B65,1-364,0,364,1),$C$7),$A$7,IF(B65&lt;PERCENTILE(OFFSET(B65,1-364,0,364,1),$C$8),$A$8,IF(B65&lt;PERCENTILE(OFFSET(B65,1-364,0,364,1),$C$9),$A$9,IF(B65&lt;PERCENTILE(OFFSET(B65,1-364,0,364,1),$C$10),$A$10,IF(B65&lt;PERCENTILE(OFFSET(B65,1-364,0,364,1),$C$11),$A$11,$A$12))))),""),IF(_xlpm.initState="","",IF(_xlpm.oversold,_xlpm.pctOnly,_xlpm.initState)))</f>
        <v/>
      </c>
      <c r="F65" s="119" t="n"/>
      <c r="G65" s="120">
        <f>IF(OR(B65="",C65=""),"",IF(OR(特征计算_周度!B48&gt;$B$15,特征计算_周度!C48&gt;$B$15,特征计算_周度!G48&gt;$B$15,特征计算_周度!E48&gt;$B$15,特征计算_周度!F48&gt;$B$15),IF(特征计算_周度!B48&gt;$B$15,"VIX ","")&amp;IF(特征计算_周度!C48&gt;$B$15,"HY ","")&amp;IF(特征计算_周度!G48&gt;$B$15,"Sahm ","")&amp;IF(特征计算_周度!E48&gt;$B$15,"趋势 ","")&amp;IF(特征计算_周度!F48&gt;$B$15,"斜率",""),"—"))</f>
        <v/>
      </c>
      <c r="H65" s="121">
        <f>IF(OR(B65="",C65=""),"",_xlfn.LET(_xlpm.dev,原始数据_周度!G48,_xlpm.minDev,MIN(OFFSET(原始数据_周度!G48,1-$D$17,0,$D$17,1)),_xlpm.bounce,_xlpm.dev-_xlpm.minDev,IF(AND(ISNUMBER(_xlpm.dev),ISNUMBER(_xlpm.minDev),_xlpm.minDev&lt;=$B$17,_xlpm.bounce&gt;=$F$17),"✅ 触发","—")))</f>
        <v/>
      </c>
      <c r="I65" s="172">
        <f>IFERROR(IF(特征计算_周度!H65&gt;$I$3,MIN($I$4,MAX(-$I$5,(特征计算_周度!H65-$I$3)*$I$4)),0),"")</f>
        <v/>
      </c>
    </row>
    <row r="66">
      <c r="A66" s="117">
        <f>特征计算_周度!A49</f>
        <v/>
      </c>
      <c r="B66" s="171">
        <f>IFERROR($A$3*特征计算_周度!B66+$B$3*特征计算_周度!C66+$C$3*特征计算_周度!D66+$D$3*特征计算_周度!E66+$E$3*特征计算_周度!F66+$F$3*特征计算_周度!H66,"")</f>
        <v/>
      </c>
      <c r="C66" s="118">
        <f>IFERROR(PERCENTILE(OFFSET(B66,1-364,0,364,1),$C$7),"")</f>
        <v/>
      </c>
      <c r="D66" s="118">
        <f>IFERROR(PERCENTILE(OFFSET(B66,1-364,0,364,1),$C$11),"")</f>
        <v/>
      </c>
      <c r="E66" s="122">
        <f>_xlfn.LET(_xlpm.initState,IF(OR(B66="",C66=""),"",IF(OR(特征计算_周度!B49&gt;$B$15,特征计算_周度!C49&gt;$B$15,特征计算_周度!G49&gt;$B$15,特征计算_周度!E49&gt;$B$15,特征计算_周度!F49&gt;$B$15),$A$12,IFERROR(IF(B66&lt;PERCENTILE(OFFSET(B66,1-364,0,364,1),$C$7),$A$7,IF(B66&lt;PERCENTILE(OFFSET(B66,1-364,0,364,1),$C$8),$A$8,IF(B66&lt;PERCENTILE(OFFSET(B66,1-364,0,364,1),$C$9),$A$9,IF(B66&lt;PERCENTILE(OFFSET(B66,1-364,0,364,1),$C$10),$A$10,IF(B66&lt;PERCENTILE(OFFSET(B66,1-364,0,364,1),$C$11),$A$11,$A$12))))),""))),_xlpm.dev,原始数据_周度!G49,_xlpm.minDev,MIN(OFFSET(原始数据_周度!G49,1-$D$17,0,$D$17,1)),_xlpm.bounce,_xlpm.dev-_xlpm.minDev,_xlpm.oversold,AND(ISNUMBER(_xlpm.dev),ISNUMBER(_xlpm.minDev),_xlpm.minDev&lt;=$B$17,_xlpm.bounce&gt;=$F$17,OR(_xlpm.initState=$A$12,_xlpm.initState=$A$11,_xlpm.initState=$A$10)),_xlpm.pctOnly,IFERROR(IF(B66&lt;PERCENTILE(OFFSET(B66,1-364,0,364,1),$C$7),$A$7,IF(B66&lt;PERCENTILE(OFFSET(B66,1-364,0,364,1),$C$8),$A$8,IF(B66&lt;PERCENTILE(OFFSET(B66,1-364,0,364,1),$C$9),$A$9,IF(B66&lt;PERCENTILE(OFFSET(B66,1-364,0,364,1),$C$10),$A$10,IF(B66&lt;PERCENTILE(OFFSET(B66,1-364,0,364,1),$C$11),$A$11,$A$12))))),""),IF(_xlpm.initState="","",IF(_xlpm.oversold,_xlpm.pctOnly,_xlpm.initState)))</f>
        <v/>
      </c>
      <c r="F66" s="119" t="n"/>
      <c r="G66" s="120">
        <f>IF(OR(B66="",C66=""),"",IF(OR(特征计算_周度!B49&gt;$B$15,特征计算_周度!C49&gt;$B$15,特征计算_周度!G49&gt;$B$15,特征计算_周度!E49&gt;$B$15,特征计算_周度!F49&gt;$B$15),IF(特征计算_周度!B49&gt;$B$15,"VIX ","")&amp;IF(特征计算_周度!C49&gt;$B$15,"HY ","")&amp;IF(特征计算_周度!G49&gt;$B$15,"Sahm ","")&amp;IF(特征计算_周度!E49&gt;$B$15,"趋势 ","")&amp;IF(特征计算_周度!F49&gt;$B$15,"斜率",""),"—"))</f>
        <v/>
      </c>
      <c r="H66" s="121">
        <f>IF(OR(B66="",C66=""),"",_xlfn.LET(_xlpm.dev,原始数据_周度!G49,_xlpm.minDev,MIN(OFFSET(原始数据_周度!G49,1-$D$17,0,$D$17,1)),_xlpm.bounce,_xlpm.dev-_xlpm.minDev,IF(AND(ISNUMBER(_xlpm.dev),ISNUMBER(_xlpm.minDev),_xlpm.minDev&lt;=$B$17,_xlpm.bounce&gt;=$F$17),"✅ 触发","—")))</f>
        <v/>
      </c>
      <c r="I66" s="172">
        <f>IFERROR(IF(特征计算_周度!H66&gt;$I$3,MIN($I$4,MAX(-$I$5,(特征计算_周度!H66-$I$3)*$I$4)),0),"")</f>
        <v/>
      </c>
    </row>
    <row r="67">
      <c r="A67" s="117">
        <f>特征计算_周度!A50</f>
        <v/>
      </c>
      <c r="B67" s="171">
        <f>IFERROR($A$3*特征计算_周度!B67+$B$3*特征计算_周度!C67+$C$3*特征计算_周度!D67+$D$3*特征计算_周度!E67+$E$3*特征计算_周度!F67+$F$3*特征计算_周度!H67,"")</f>
        <v/>
      </c>
      <c r="C67" s="118">
        <f>IFERROR(PERCENTILE(OFFSET(B67,1-364,0,364,1),$C$7),"")</f>
        <v/>
      </c>
      <c r="D67" s="118">
        <f>IFERROR(PERCENTILE(OFFSET(B67,1-364,0,364,1),$C$11),"")</f>
        <v/>
      </c>
      <c r="E67" s="122">
        <f>_xlfn.LET(_xlpm.initState,IF(OR(B67="",C67=""),"",IF(OR(特征计算_周度!B50&gt;$B$15,特征计算_周度!C50&gt;$B$15,特征计算_周度!G50&gt;$B$15,特征计算_周度!E50&gt;$B$15,特征计算_周度!F50&gt;$B$15),$A$12,IFERROR(IF(B67&lt;PERCENTILE(OFFSET(B67,1-364,0,364,1),$C$7),$A$7,IF(B67&lt;PERCENTILE(OFFSET(B67,1-364,0,364,1),$C$8),$A$8,IF(B67&lt;PERCENTILE(OFFSET(B67,1-364,0,364,1),$C$9),$A$9,IF(B67&lt;PERCENTILE(OFFSET(B67,1-364,0,364,1),$C$10),$A$10,IF(B67&lt;PERCENTILE(OFFSET(B67,1-364,0,364,1),$C$11),$A$11,$A$12))))),""))),_xlpm.dev,原始数据_周度!G50,_xlpm.minDev,MIN(OFFSET(原始数据_周度!G50,1-$D$17,0,$D$17,1)),_xlpm.bounce,_xlpm.dev-_xlpm.minDev,_xlpm.oversold,AND(ISNUMBER(_xlpm.dev),ISNUMBER(_xlpm.minDev),_xlpm.minDev&lt;=$B$17,_xlpm.bounce&gt;=$F$17,OR(_xlpm.initState=$A$12,_xlpm.initState=$A$11,_xlpm.initState=$A$10)),_xlpm.pctOnly,IFERROR(IF(B67&lt;PERCENTILE(OFFSET(B67,1-364,0,364,1),$C$7),$A$7,IF(B67&lt;PERCENTILE(OFFSET(B67,1-364,0,364,1),$C$8),$A$8,IF(B67&lt;PERCENTILE(OFFSET(B67,1-364,0,364,1),$C$9),$A$9,IF(B67&lt;PERCENTILE(OFFSET(B67,1-364,0,364,1),$C$10),$A$10,IF(B67&lt;PERCENTILE(OFFSET(B67,1-364,0,364,1),$C$11),$A$11,$A$12))))),""),IF(_xlpm.initState="","",IF(_xlpm.oversold,_xlpm.pctOnly,_xlpm.initState)))</f>
        <v/>
      </c>
      <c r="F67" s="119" t="n"/>
      <c r="G67" s="120">
        <f>IF(OR(B67="",C67=""),"",IF(OR(特征计算_周度!B50&gt;$B$15,特征计算_周度!C50&gt;$B$15,特征计算_周度!G50&gt;$B$15,特征计算_周度!E50&gt;$B$15,特征计算_周度!F50&gt;$B$15),IF(特征计算_周度!B50&gt;$B$15,"VIX ","")&amp;IF(特征计算_周度!C50&gt;$B$15,"HY ","")&amp;IF(特征计算_周度!G50&gt;$B$15,"Sahm ","")&amp;IF(特征计算_周度!E50&gt;$B$15,"趋势 ","")&amp;IF(特征计算_周度!F50&gt;$B$15,"斜率",""),"—"))</f>
        <v/>
      </c>
      <c r="H67" s="121">
        <f>IF(OR(B67="",C67=""),"",_xlfn.LET(_xlpm.dev,原始数据_周度!G50,_xlpm.minDev,MIN(OFFSET(原始数据_周度!G50,1-$D$17,0,$D$17,1)),_xlpm.bounce,_xlpm.dev-_xlpm.minDev,IF(AND(ISNUMBER(_xlpm.dev),ISNUMBER(_xlpm.minDev),_xlpm.minDev&lt;=$B$17,_xlpm.bounce&gt;=$F$17),"✅ 触发","—")))</f>
        <v/>
      </c>
      <c r="I67" s="172">
        <f>IFERROR(IF(特征计算_周度!H67&gt;$I$3,MIN($I$4,MAX(-$I$5,(特征计算_周度!H67-$I$3)*$I$4)),0),"")</f>
        <v/>
      </c>
    </row>
    <row r="68">
      <c r="A68" s="117">
        <f>特征计算_周度!A51</f>
        <v/>
      </c>
      <c r="B68" s="171">
        <f>IFERROR($A$3*特征计算_周度!B68+$B$3*特征计算_周度!C68+$C$3*特征计算_周度!D68+$D$3*特征计算_周度!E68+$E$3*特征计算_周度!F68+$F$3*特征计算_周度!H68,"")</f>
        <v/>
      </c>
      <c r="C68" s="118">
        <f>IFERROR(PERCENTILE(OFFSET(B68,1-364,0,364,1),$C$7),"")</f>
        <v/>
      </c>
      <c r="D68" s="118">
        <f>IFERROR(PERCENTILE(OFFSET(B68,1-364,0,364,1),$C$11),"")</f>
        <v/>
      </c>
      <c r="E68" s="122">
        <f>_xlfn.LET(_xlpm.initState,IF(OR(B68="",C68=""),"",IF(OR(特征计算_周度!B51&gt;$B$15,特征计算_周度!C51&gt;$B$15,特征计算_周度!G51&gt;$B$15,特征计算_周度!E51&gt;$B$15,特征计算_周度!F51&gt;$B$15),$A$12,IFERROR(IF(B68&lt;PERCENTILE(OFFSET(B68,1-364,0,364,1),$C$7),$A$7,IF(B68&lt;PERCENTILE(OFFSET(B68,1-364,0,364,1),$C$8),$A$8,IF(B68&lt;PERCENTILE(OFFSET(B68,1-364,0,364,1),$C$9),$A$9,IF(B68&lt;PERCENTILE(OFFSET(B68,1-364,0,364,1),$C$10),$A$10,IF(B68&lt;PERCENTILE(OFFSET(B68,1-364,0,364,1),$C$11),$A$11,$A$12))))),""))),_xlpm.dev,原始数据_周度!G51,_xlpm.minDev,MIN(OFFSET(原始数据_周度!G51,1-$D$17,0,$D$17,1)),_xlpm.bounce,_xlpm.dev-_xlpm.minDev,_xlpm.oversold,AND(ISNUMBER(_xlpm.dev),ISNUMBER(_xlpm.minDev),_xlpm.minDev&lt;=$B$17,_xlpm.bounce&gt;=$F$17,OR(_xlpm.initState=$A$12,_xlpm.initState=$A$11,_xlpm.initState=$A$10)),_xlpm.pctOnly,IFERROR(IF(B68&lt;PERCENTILE(OFFSET(B68,1-364,0,364,1),$C$7),$A$7,IF(B68&lt;PERCENTILE(OFFSET(B68,1-364,0,364,1),$C$8),$A$8,IF(B68&lt;PERCENTILE(OFFSET(B68,1-364,0,364,1),$C$9),$A$9,IF(B68&lt;PERCENTILE(OFFSET(B68,1-364,0,364,1),$C$10),$A$10,IF(B68&lt;PERCENTILE(OFFSET(B68,1-364,0,364,1),$C$11),$A$11,$A$12))))),""),IF(_xlpm.initState="","",IF(_xlpm.oversold,_xlpm.pctOnly,_xlpm.initState)))</f>
        <v/>
      </c>
      <c r="F68" s="119" t="n"/>
      <c r="G68" s="120">
        <f>IF(OR(B68="",C68=""),"",IF(OR(特征计算_周度!B51&gt;$B$15,特征计算_周度!C51&gt;$B$15,特征计算_周度!G51&gt;$B$15,特征计算_周度!E51&gt;$B$15,特征计算_周度!F51&gt;$B$15),IF(特征计算_周度!B51&gt;$B$15,"VIX ","")&amp;IF(特征计算_周度!C51&gt;$B$15,"HY ","")&amp;IF(特征计算_周度!G51&gt;$B$15,"Sahm ","")&amp;IF(特征计算_周度!E51&gt;$B$15,"趋势 ","")&amp;IF(特征计算_周度!F51&gt;$B$15,"斜率",""),"—"))</f>
        <v/>
      </c>
      <c r="H68" s="121">
        <f>IF(OR(B68="",C68=""),"",_xlfn.LET(_xlpm.dev,原始数据_周度!G51,_xlpm.minDev,MIN(OFFSET(原始数据_周度!G51,1-$D$17,0,$D$17,1)),_xlpm.bounce,_xlpm.dev-_xlpm.minDev,IF(AND(ISNUMBER(_xlpm.dev),ISNUMBER(_xlpm.minDev),_xlpm.minDev&lt;=$B$17,_xlpm.bounce&gt;=$F$17),"✅ 触发","—")))</f>
        <v/>
      </c>
      <c r="I68" s="172">
        <f>IFERROR(IF(特征计算_周度!H68&gt;$I$3,MIN($I$4,MAX(-$I$5,(特征计算_周度!H68-$I$3)*$I$4)),0),"")</f>
        <v/>
      </c>
    </row>
    <row r="69">
      <c r="A69" s="117">
        <f>特征计算_周度!A52</f>
        <v/>
      </c>
      <c r="B69" s="171">
        <f>IFERROR($A$3*特征计算_周度!B69+$B$3*特征计算_周度!C69+$C$3*特征计算_周度!D69+$D$3*特征计算_周度!E69+$E$3*特征计算_周度!F69+$F$3*特征计算_周度!H69,"")</f>
        <v/>
      </c>
      <c r="C69" s="118">
        <f>IFERROR(PERCENTILE(OFFSET(B69,1-364,0,364,1),$C$7),"")</f>
        <v/>
      </c>
      <c r="D69" s="118">
        <f>IFERROR(PERCENTILE(OFFSET(B69,1-364,0,364,1),$C$11),"")</f>
        <v/>
      </c>
      <c r="E69" s="122">
        <f>_xlfn.LET(_xlpm.initState,IF(OR(B69="",C69=""),"",IF(OR(特征计算_周度!B52&gt;$B$15,特征计算_周度!C52&gt;$B$15,特征计算_周度!G52&gt;$B$15,特征计算_周度!E52&gt;$B$15,特征计算_周度!F52&gt;$B$15),$A$12,IFERROR(IF(B69&lt;PERCENTILE(OFFSET(B69,1-364,0,364,1),$C$7),$A$7,IF(B69&lt;PERCENTILE(OFFSET(B69,1-364,0,364,1),$C$8),$A$8,IF(B69&lt;PERCENTILE(OFFSET(B69,1-364,0,364,1),$C$9),$A$9,IF(B69&lt;PERCENTILE(OFFSET(B69,1-364,0,364,1),$C$10),$A$10,IF(B69&lt;PERCENTILE(OFFSET(B69,1-364,0,364,1),$C$11),$A$11,$A$12))))),""))),_xlpm.dev,原始数据_周度!G52,_xlpm.minDev,MIN(OFFSET(原始数据_周度!G52,1-$D$17,0,$D$17,1)),_xlpm.bounce,_xlpm.dev-_xlpm.minDev,_xlpm.oversold,AND(ISNUMBER(_xlpm.dev),ISNUMBER(_xlpm.minDev),_xlpm.minDev&lt;=$B$17,_xlpm.bounce&gt;=$F$17,OR(_xlpm.initState=$A$12,_xlpm.initState=$A$11,_xlpm.initState=$A$10)),_xlpm.pctOnly,IFERROR(IF(B69&lt;PERCENTILE(OFFSET(B69,1-364,0,364,1),$C$7),$A$7,IF(B69&lt;PERCENTILE(OFFSET(B69,1-364,0,364,1),$C$8),$A$8,IF(B69&lt;PERCENTILE(OFFSET(B69,1-364,0,364,1),$C$9),$A$9,IF(B69&lt;PERCENTILE(OFFSET(B69,1-364,0,364,1),$C$10),$A$10,IF(B69&lt;PERCENTILE(OFFSET(B69,1-364,0,364,1),$C$11),$A$11,$A$12))))),""),IF(_xlpm.initState="","",IF(_xlpm.oversold,_xlpm.pctOnly,_xlpm.initState)))</f>
        <v/>
      </c>
      <c r="F69" s="119" t="n"/>
      <c r="G69" s="120">
        <f>IF(OR(B69="",C69=""),"",IF(OR(特征计算_周度!B52&gt;$B$15,特征计算_周度!C52&gt;$B$15,特征计算_周度!G52&gt;$B$15,特征计算_周度!E52&gt;$B$15,特征计算_周度!F52&gt;$B$15),IF(特征计算_周度!B52&gt;$B$15,"VIX ","")&amp;IF(特征计算_周度!C52&gt;$B$15,"HY ","")&amp;IF(特征计算_周度!G52&gt;$B$15,"Sahm ","")&amp;IF(特征计算_周度!E52&gt;$B$15,"趋势 ","")&amp;IF(特征计算_周度!F52&gt;$B$15,"斜率",""),"—"))</f>
        <v/>
      </c>
      <c r="H69" s="121">
        <f>IF(OR(B69="",C69=""),"",_xlfn.LET(_xlpm.dev,原始数据_周度!G52,_xlpm.minDev,MIN(OFFSET(原始数据_周度!G52,1-$D$17,0,$D$17,1)),_xlpm.bounce,_xlpm.dev-_xlpm.minDev,IF(AND(ISNUMBER(_xlpm.dev),ISNUMBER(_xlpm.minDev),_xlpm.minDev&lt;=$B$17,_xlpm.bounce&gt;=$F$17),"✅ 触发","—")))</f>
        <v/>
      </c>
      <c r="I69" s="172">
        <f>IFERROR(IF(特征计算_周度!H69&gt;$I$3,MIN($I$4,MAX(-$I$5,(特征计算_周度!H69-$I$3)*$I$4)),0),"")</f>
        <v/>
      </c>
    </row>
    <row r="70">
      <c r="A70" s="117">
        <f>特征计算_周度!A53</f>
        <v/>
      </c>
      <c r="B70" s="171">
        <f>IFERROR($A$3*特征计算_周度!B70+$B$3*特征计算_周度!C70+$C$3*特征计算_周度!D70+$D$3*特征计算_周度!E70+$E$3*特征计算_周度!F70+$F$3*特征计算_周度!H70,"")</f>
        <v/>
      </c>
      <c r="C70" s="118">
        <f>IFERROR(PERCENTILE(OFFSET(B70,1-364,0,364,1),$C$7),"")</f>
        <v/>
      </c>
      <c r="D70" s="118">
        <f>IFERROR(PERCENTILE(OFFSET(B70,1-364,0,364,1),$C$11),"")</f>
        <v/>
      </c>
      <c r="E70" s="122">
        <f>_xlfn.LET(_xlpm.initState,IF(OR(B70="",C70=""),"",IF(OR(特征计算_周度!B53&gt;$B$15,特征计算_周度!C53&gt;$B$15,特征计算_周度!G53&gt;$B$15,特征计算_周度!E53&gt;$B$15,特征计算_周度!F53&gt;$B$15),$A$12,IFERROR(IF(B70&lt;PERCENTILE(OFFSET(B70,1-364,0,364,1),$C$7),$A$7,IF(B70&lt;PERCENTILE(OFFSET(B70,1-364,0,364,1),$C$8),$A$8,IF(B70&lt;PERCENTILE(OFFSET(B70,1-364,0,364,1),$C$9),$A$9,IF(B70&lt;PERCENTILE(OFFSET(B70,1-364,0,364,1),$C$10),$A$10,IF(B70&lt;PERCENTILE(OFFSET(B70,1-364,0,364,1),$C$11),$A$11,$A$12))))),""))),_xlpm.dev,原始数据_周度!G53,_xlpm.minDev,MIN(OFFSET(原始数据_周度!G53,1-$D$17,0,$D$17,1)),_xlpm.bounce,_xlpm.dev-_xlpm.minDev,_xlpm.oversold,AND(ISNUMBER(_xlpm.dev),ISNUMBER(_xlpm.minDev),_xlpm.minDev&lt;=$B$17,_xlpm.bounce&gt;=$F$17,OR(_xlpm.initState=$A$12,_xlpm.initState=$A$11,_xlpm.initState=$A$10)),_xlpm.pctOnly,IFERROR(IF(B70&lt;PERCENTILE(OFFSET(B70,1-364,0,364,1),$C$7),$A$7,IF(B70&lt;PERCENTILE(OFFSET(B70,1-364,0,364,1),$C$8),$A$8,IF(B70&lt;PERCENTILE(OFFSET(B70,1-364,0,364,1),$C$9),$A$9,IF(B70&lt;PERCENTILE(OFFSET(B70,1-364,0,364,1),$C$10),$A$10,IF(B70&lt;PERCENTILE(OFFSET(B70,1-364,0,364,1),$C$11),$A$11,$A$12))))),""),IF(_xlpm.initState="","",IF(_xlpm.oversold,_xlpm.pctOnly,_xlpm.initState)))</f>
        <v/>
      </c>
      <c r="F70" s="119" t="n"/>
      <c r="G70" s="120">
        <f>IF(OR(B70="",C70=""),"",IF(OR(特征计算_周度!B53&gt;$B$15,特征计算_周度!C53&gt;$B$15,特征计算_周度!G53&gt;$B$15,特征计算_周度!E53&gt;$B$15,特征计算_周度!F53&gt;$B$15),IF(特征计算_周度!B53&gt;$B$15,"VIX ","")&amp;IF(特征计算_周度!C53&gt;$B$15,"HY ","")&amp;IF(特征计算_周度!G53&gt;$B$15,"Sahm ","")&amp;IF(特征计算_周度!E53&gt;$B$15,"趋势 ","")&amp;IF(特征计算_周度!F53&gt;$B$15,"斜率",""),"—"))</f>
        <v/>
      </c>
      <c r="H70" s="121">
        <f>IF(OR(B70="",C70=""),"",_xlfn.LET(_xlpm.dev,原始数据_周度!G53,_xlpm.minDev,MIN(OFFSET(原始数据_周度!G53,1-$D$17,0,$D$17,1)),_xlpm.bounce,_xlpm.dev-_xlpm.minDev,IF(AND(ISNUMBER(_xlpm.dev),ISNUMBER(_xlpm.minDev),_xlpm.minDev&lt;=$B$17,_xlpm.bounce&gt;=$F$17),"✅ 触发","—")))</f>
        <v/>
      </c>
      <c r="I70" s="172">
        <f>IFERROR(IF(特征计算_周度!H70&gt;$I$3,MIN($I$4,MAX(-$I$5,(特征计算_周度!H70-$I$3)*$I$4)),0),"")</f>
        <v/>
      </c>
    </row>
    <row r="71">
      <c r="A71" s="117">
        <f>特征计算_周度!A54</f>
        <v/>
      </c>
      <c r="B71" s="171">
        <f>IFERROR($A$3*特征计算_周度!B71+$B$3*特征计算_周度!C71+$C$3*特征计算_周度!D71+$D$3*特征计算_周度!E71+$E$3*特征计算_周度!F71+$F$3*特征计算_周度!H71,"")</f>
        <v/>
      </c>
      <c r="C71" s="118">
        <f>IFERROR(PERCENTILE(OFFSET(B71,1-364,0,364,1),$C$7),"")</f>
        <v/>
      </c>
      <c r="D71" s="118">
        <f>IFERROR(PERCENTILE(OFFSET(B71,1-364,0,364,1),$C$11),"")</f>
        <v/>
      </c>
      <c r="E71" s="122">
        <f>_xlfn.LET(_xlpm.initState,IF(OR(B71="",C71=""),"",IF(OR(特征计算_周度!B54&gt;$B$15,特征计算_周度!C54&gt;$B$15,特征计算_周度!G54&gt;$B$15,特征计算_周度!E54&gt;$B$15,特征计算_周度!F54&gt;$B$15),$A$12,IFERROR(IF(B71&lt;PERCENTILE(OFFSET(B71,1-364,0,364,1),$C$7),$A$7,IF(B71&lt;PERCENTILE(OFFSET(B71,1-364,0,364,1),$C$8),$A$8,IF(B71&lt;PERCENTILE(OFFSET(B71,1-364,0,364,1),$C$9),$A$9,IF(B71&lt;PERCENTILE(OFFSET(B71,1-364,0,364,1),$C$10),$A$10,IF(B71&lt;PERCENTILE(OFFSET(B71,1-364,0,364,1),$C$11),$A$11,$A$12))))),""))),_xlpm.dev,原始数据_周度!G54,_xlpm.minDev,MIN(OFFSET(原始数据_周度!G54,1-$D$17,0,$D$17,1)),_xlpm.bounce,_xlpm.dev-_xlpm.minDev,_xlpm.oversold,AND(ISNUMBER(_xlpm.dev),ISNUMBER(_xlpm.minDev),_xlpm.minDev&lt;=$B$17,_xlpm.bounce&gt;=$F$17,OR(_xlpm.initState=$A$12,_xlpm.initState=$A$11,_xlpm.initState=$A$10)),_xlpm.pctOnly,IFERROR(IF(B71&lt;PERCENTILE(OFFSET(B71,1-364,0,364,1),$C$7),$A$7,IF(B71&lt;PERCENTILE(OFFSET(B71,1-364,0,364,1),$C$8),$A$8,IF(B71&lt;PERCENTILE(OFFSET(B71,1-364,0,364,1),$C$9),$A$9,IF(B71&lt;PERCENTILE(OFFSET(B71,1-364,0,364,1),$C$10),$A$10,IF(B71&lt;PERCENTILE(OFFSET(B71,1-364,0,364,1),$C$11),$A$11,$A$12))))),""),IF(_xlpm.initState="","",IF(_xlpm.oversold,_xlpm.pctOnly,_xlpm.initState)))</f>
        <v/>
      </c>
      <c r="F71" s="119" t="n"/>
      <c r="G71" s="120">
        <f>IF(OR(B71="",C71=""),"",IF(OR(特征计算_周度!B54&gt;$B$15,特征计算_周度!C54&gt;$B$15,特征计算_周度!G54&gt;$B$15,特征计算_周度!E54&gt;$B$15,特征计算_周度!F54&gt;$B$15),IF(特征计算_周度!B54&gt;$B$15,"VIX ","")&amp;IF(特征计算_周度!C54&gt;$B$15,"HY ","")&amp;IF(特征计算_周度!G54&gt;$B$15,"Sahm ","")&amp;IF(特征计算_周度!E54&gt;$B$15,"趋势 ","")&amp;IF(特征计算_周度!F54&gt;$B$15,"斜率",""),"—"))</f>
        <v/>
      </c>
      <c r="H71" s="121">
        <f>IF(OR(B71="",C71=""),"",_xlfn.LET(_xlpm.dev,原始数据_周度!G54,_xlpm.minDev,MIN(OFFSET(原始数据_周度!G54,1-$D$17,0,$D$17,1)),_xlpm.bounce,_xlpm.dev-_xlpm.minDev,IF(AND(ISNUMBER(_xlpm.dev),ISNUMBER(_xlpm.minDev),_xlpm.minDev&lt;=$B$17,_xlpm.bounce&gt;=$F$17),"✅ 触发","—")))</f>
        <v/>
      </c>
      <c r="I71" s="172">
        <f>IFERROR(IF(特征计算_周度!H71&gt;$I$3,MIN($I$4,MAX(-$I$5,(特征计算_周度!H71-$I$3)*$I$4)),0),"")</f>
        <v/>
      </c>
    </row>
    <row r="72">
      <c r="A72" s="117">
        <f>特征计算_周度!A55</f>
        <v/>
      </c>
      <c r="B72" s="171">
        <f>IFERROR($A$3*特征计算_周度!B72+$B$3*特征计算_周度!C72+$C$3*特征计算_周度!D72+$D$3*特征计算_周度!E72+$E$3*特征计算_周度!F72+$F$3*特征计算_周度!H72,"")</f>
        <v/>
      </c>
      <c r="C72" s="118">
        <f>IFERROR(PERCENTILE(OFFSET(B72,1-364,0,364,1),$C$7),"")</f>
        <v/>
      </c>
      <c r="D72" s="118">
        <f>IFERROR(PERCENTILE(OFFSET(B72,1-364,0,364,1),$C$11),"")</f>
        <v/>
      </c>
      <c r="E72" s="122">
        <f>_xlfn.LET(_xlpm.initState,IF(OR(B72="",C72=""),"",IF(OR(特征计算_周度!B55&gt;$B$15,特征计算_周度!C55&gt;$B$15,特征计算_周度!G55&gt;$B$15,特征计算_周度!E55&gt;$B$15,特征计算_周度!F55&gt;$B$15),$A$12,IFERROR(IF(B72&lt;PERCENTILE(OFFSET(B72,1-364,0,364,1),$C$7),$A$7,IF(B72&lt;PERCENTILE(OFFSET(B72,1-364,0,364,1),$C$8),$A$8,IF(B72&lt;PERCENTILE(OFFSET(B72,1-364,0,364,1),$C$9),$A$9,IF(B72&lt;PERCENTILE(OFFSET(B72,1-364,0,364,1),$C$10),$A$10,IF(B72&lt;PERCENTILE(OFFSET(B72,1-364,0,364,1),$C$11),$A$11,$A$12))))),""))),_xlpm.dev,原始数据_周度!G55,_xlpm.minDev,MIN(OFFSET(原始数据_周度!G55,1-$D$17,0,$D$17,1)),_xlpm.bounce,_xlpm.dev-_xlpm.minDev,_xlpm.oversold,AND(ISNUMBER(_xlpm.dev),ISNUMBER(_xlpm.minDev),_xlpm.minDev&lt;=$B$17,_xlpm.bounce&gt;=$F$17,OR(_xlpm.initState=$A$12,_xlpm.initState=$A$11,_xlpm.initState=$A$10)),_xlpm.pctOnly,IFERROR(IF(B72&lt;PERCENTILE(OFFSET(B72,1-364,0,364,1),$C$7),$A$7,IF(B72&lt;PERCENTILE(OFFSET(B72,1-364,0,364,1),$C$8),$A$8,IF(B72&lt;PERCENTILE(OFFSET(B72,1-364,0,364,1),$C$9),$A$9,IF(B72&lt;PERCENTILE(OFFSET(B72,1-364,0,364,1),$C$10),$A$10,IF(B72&lt;PERCENTILE(OFFSET(B72,1-364,0,364,1),$C$11),$A$11,$A$12))))),""),IF(_xlpm.initState="","",IF(_xlpm.oversold,_xlpm.pctOnly,_xlpm.initState)))</f>
        <v/>
      </c>
      <c r="F72" s="119" t="n"/>
      <c r="G72" s="120">
        <f>IF(OR(B72="",C72=""),"",IF(OR(特征计算_周度!B55&gt;$B$15,特征计算_周度!C55&gt;$B$15,特征计算_周度!G55&gt;$B$15,特征计算_周度!E55&gt;$B$15,特征计算_周度!F55&gt;$B$15),IF(特征计算_周度!B55&gt;$B$15,"VIX ","")&amp;IF(特征计算_周度!C55&gt;$B$15,"HY ","")&amp;IF(特征计算_周度!G55&gt;$B$15,"Sahm ","")&amp;IF(特征计算_周度!E55&gt;$B$15,"趋势 ","")&amp;IF(特征计算_周度!F55&gt;$B$15,"斜率",""),"—"))</f>
        <v/>
      </c>
      <c r="H72" s="121">
        <f>IF(OR(B72="",C72=""),"",_xlfn.LET(_xlpm.dev,原始数据_周度!G55,_xlpm.minDev,MIN(OFFSET(原始数据_周度!G55,1-$D$17,0,$D$17,1)),_xlpm.bounce,_xlpm.dev-_xlpm.minDev,IF(AND(ISNUMBER(_xlpm.dev),ISNUMBER(_xlpm.minDev),_xlpm.minDev&lt;=$B$17,_xlpm.bounce&gt;=$F$17),"✅ 触发","—")))</f>
        <v/>
      </c>
      <c r="I72" s="172">
        <f>IFERROR(IF(特征计算_周度!H72&gt;$I$3,MIN($I$4,MAX(-$I$5,(特征计算_周度!H72-$I$3)*$I$4)),0),"")</f>
        <v/>
      </c>
    </row>
    <row r="73">
      <c r="A73" s="117">
        <f>特征计算_周度!A56</f>
        <v/>
      </c>
      <c r="B73" s="171">
        <f>IFERROR($A$3*特征计算_周度!B73+$B$3*特征计算_周度!C73+$C$3*特征计算_周度!D73+$D$3*特征计算_周度!E73+$E$3*特征计算_周度!F73+$F$3*特征计算_周度!H73,"")</f>
        <v/>
      </c>
      <c r="C73" s="118">
        <f>IFERROR(PERCENTILE(OFFSET(B73,1-364,0,364,1),$C$7),"")</f>
        <v/>
      </c>
      <c r="D73" s="118">
        <f>IFERROR(PERCENTILE(OFFSET(B73,1-364,0,364,1),$C$11),"")</f>
        <v/>
      </c>
      <c r="E73" s="122">
        <f>_xlfn.LET(_xlpm.initState,IF(OR(B73="",C73=""),"",IF(OR(特征计算_周度!B56&gt;$B$15,特征计算_周度!C56&gt;$B$15,特征计算_周度!G56&gt;$B$15,特征计算_周度!E56&gt;$B$15,特征计算_周度!F56&gt;$B$15),$A$12,IFERROR(IF(B73&lt;PERCENTILE(OFFSET(B73,1-364,0,364,1),$C$7),$A$7,IF(B73&lt;PERCENTILE(OFFSET(B73,1-364,0,364,1),$C$8),$A$8,IF(B73&lt;PERCENTILE(OFFSET(B73,1-364,0,364,1),$C$9),$A$9,IF(B73&lt;PERCENTILE(OFFSET(B73,1-364,0,364,1),$C$10),$A$10,IF(B73&lt;PERCENTILE(OFFSET(B73,1-364,0,364,1),$C$11),$A$11,$A$12))))),""))),_xlpm.dev,原始数据_周度!G56,_xlpm.minDev,MIN(OFFSET(原始数据_周度!G56,1-$D$17,0,$D$17,1)),_xlpm.bounce,_xlpm.dev-_xlpm.minDev,_xlpm.oversold,AND(ISNUMBER(_xlpm.dev),ISNUMBER(_xlpm.minDev),_xlpm.minDev&lt;=$B$17,_xlpm.bounce&gt;=$F$17,OR(_xlpm.initState=$A$12,_xlpm.initState=$A$11,_xlpm.initState=$A$10)),_xlpm.pctOnly,IFERROR(IF(B73&lt;PERCENTILE(OFFSET(B73,1-364,0,364,1),$C$7),$A$7,IF(B73&lt;PERCENTILE(OFFSET(B73,1-364,0,364,1),$C$8),$A$8,IF(B73&lt;PERCENTILE(OFFSET(B73,1-364,0,364,1),$C$9),$A$9,IF(B73&lt;PERCENTILE(OFFSET(B73,1-364,0,364,1),$C$10),$A$10,IF(B73&lt;PERCENTILE(OFFSET(B73,1-364,0,364,1),$C$11),$A$11,$A$12))))),""),IF(_xlpm.initState="","",IF(_xlpm.oversold,_xlpm.pctOnly,_xlpm.initState)))</f>
        <v/>
      </c>
      <c r="F73" s="119" t="n"/>
      <c r="G73" s="120">
        <f>IF(OR(B73="",C73=""),"",IF(OR(特征计算_周度!B56&gt;$B$15,特征计算_周度!C56&gt;$B$15,特征计算_周度!G56&gt;$B$15,特征计算_周度!E56&gt;$B$15,特征计算_周度!F56&gt;$B$15),IF(特征计算_周度!B56&gt;$B$15,"VIX ","")&amp;IF(特征计算_周度!C56&gt;$B$15,"HY ","")&amp;IF(特征计算_周度!G56&gt;$B$15,"Sahm ","")&amp;IF(特征计算_周度!E56&gt;$B$15,"趋势 ","")&amp;IF(特征计算_周度!F56&gt;$B$15,"斜率",""),"—"))</f>
        <v/>
      </c>
      <c r="H73" s="121">
        <f>IF(OR(B73="",C73=""),"",_xlfn.LET(_xlpm.dev,原始数据_周度!G56,_xlpm.minDev,MIN(OFFSET(原始数据_周度!G56,1-$D$17,0,$D$17,1)),_xlpm.bounce,_xlpm.dev-_xlpm.minDev,IF(AND(ISNUMBER(_xlpm.dev),ISNUMBER(_xlpm.minDev),_xlpm.minDev&lt;=$B$17,_xlpm.bounce&gt;=$F$17),"✅ 触发","—")))</f>
        <v/>
      </c>
      <c r="I73" s="172">
        <f>IFERROR(IF(特征计算_周度!H73&gt;$I$3,MIN($I$4,MAX(-$I$5,(特征计算_周度!H73-$I$3)*$I$4)),0),"")</f>
        <v/>
      </c>
    </row>
    <row r="74">
      <c r="A74" s="117">
        <f>特征计算_周度!A57</f>
        <v/>
      </c>
      <c r="B74" s="171">
        <f>IFERROR($A$3*特征计算_周度!B74+$B$3*特征计算_周度!C74+$C$3*特征计算_周度!D74+$D$3*特征计算_周度!E74+$E$3*特征计算_周度!F74+$F$3*特征计算_周度!H74,"")</f>
        <v/>
      </c>
      <c r="C74" s="118">
        <f>IFERROR(PERCENTILE(OFFSET(B74,1-364,0,364,1),$C$7),"")</f>
        <v/>
      </c>
      <c r="D74" s="118">
        <f>IFERROR(PERCENTILE(OFFSET(B74,1-364,0,364,1),$C$11),"")</f>
        <v/>
      </c>
      <c r="E74" s="122">
        <f>_xlfn.LET(_xlpm.initState,IF(OR(B74="",C74=""),"",IF(OR(特征计算_周度!B57&gt;$B$15,特征计算_周度!C57&gt;$B$15,特征计算_周度!G57&gt;$B$15,特征计算_周度!E57&gt;$B$15,特征计算_周度!F57&gt;$B$15),$A$12,IFERROR(IF(B74&lt;PERCENTILE(OFFSET(B74,1-364,0,364,1),$C$7),$A$7,IF(B74&lt;PERCENTILE(OFFSET(B74,1-364,0,364,1),$C$8),$A$8,IF(B74&lt;PERCENTILE(OFFSET(B74,1-364,0,364,1),$C$9),$A$9,IF(B74&lt;PERCENTILE(OFFSET(B74,1-364,0,364,1),$C$10),$A$10,IF(B74&lt;PERCENTILE(OFFSET(B74,1-364,0,364,1),$C$11),$A$11,$A$12))))),""))),_xlpm.dev,原始数据_周度!G57,_xlpm.minDev,MIN(OFFSET(原始数据_周度!G57,1-$D$17,0,$D$17,1)),_xlpm.bounce,_xlpm.dev-_xlpm.minDev,_xlpm.oversold,AND(ISNUMBER(_xlpm.dev),ISNUMBER(_xlpm.minDev),_xlpm.minDev&lt;=$B$17,_xlpm.bounce&gt;=$F$17,OR(_xlpm.initState=$A$12,_xlpm.initState=$A$11,_xlpm.initState=$A$10)),_xlpm.pctOnly,IFERROR(IF(B74&lt;PERCENTILE(OFFSET(B74,1-364,0,364,1),$C$7),$A$7,IF(B74&lt;PERCENTILE(OFFSET(B74,1-364,0,364,1),$C$8),$A$8,IF(B74&lt;PERCENTILE(OFFSET(B74,1-364,0,364,1),$C$9),$A$9,IF(B74&lt;PERCENTILE(OFFSET(B74,1-364,0,364,1),$C$10),$A$10,IF(B74&lt;PERCENTILE(OFFSET(B74,1-364,0,364,1),$C$11),$A$11,$A$12))))),""),IF(_xlpm.initState="","",IF(_xlpm.oversold,_xlpm.pctOnly,_xlpm.initState)))</f>
        <v/>
      </c>
      <c r="F74" s="119" t="n"/>
      <c r="G74" s="120">
        <f>IF(OR(B74="",C74=""),"",IF(OR(特征计算_周度!B57&gt;$B$15,特征计算_周度!C57&gt;$B$15,特征计算_周度!G57&gt;$B$15,特征计算_周度!E57&gt;$B$15,特征计算_周度!F57&gt;$B$15),IF(特征计算_周度!B57&gt;$B$15,"VIX ","")&amp;IF(特征计算_周度!C57&gt;$B$15,"HY ","")&amp;IF(特征计算_周度!G57&gt;$B$15,"Sahm ","")&amp;IF(特征计算_周度!E57&gt;$B$15,"趋势 ","")&amp;IF(特征计算_周度!F57&gt;$B$15,"斜率",""),"—"))</f>
        <v/>
      </c>
      <c r="H74" s="121">
        <f>IF(OR(B74="",C74=""),"",_xlfn.LET(_xlpm.dev,原始数据_周度!G57,_xlpm.minDev,MIN(OFFSET(原始数据_周度!G57,1-$D$17,0,$D$17,1)),_xlpm.bounce,_xlpm.dev-_xlpm.minDev,IF(AND(ISNUMBER(_xlpm.dev),ISNUMBER(_xlpm.minDev),_xlpm.minDev&lt;=$B$17,_xlpm.bounce&gt;=$F$17),"✅ 触发","—")))</f>
        <v/>
      </c>
      <c r="I74" s="172">
        <f>IFERROR(IF(特征计算_周度!H74&gt;$I$3,MIN($I$4,MAX(-$I$5,(特征计算_周度!H74-$I$3)*$I$4)),0),"")</f>
        <v/>
      </c>
    </row>
    <row r="75">
      <c r="A75" s="117">
        <f>特征计算_周度!A58</f>
        <v/>
      </c>
      <c r="B75" s="171">
        <f>IFERROR($A$3*特征计算_周度!B75+$B$3*特征计算_周度!C75+$C$3*特征计算_周度!D75+$D$3*特征计算_周度!E75+$E$3*特征计算_周度!F75+$F$3*特征计算_周度!H75,"")</f>
        <v/>
      </c>
      <c r="C75" s="118">
        <f>IFERROR(PERCENTILE(OFFSET(B75,1-364,0,364,1),$C$7),"")</f>
        <v/>
      </c>
      <c r="D75" s="118">
        <f>IFERROR(PERCENTILE(OFFSET(B75,1-364,0,364,1),$C$11),"")</f>
        <v/>
      </c>
      <c r="E75" s="122">
        <f>_xlfn.LET(_xlpm.initState,IF(OR(B75="",C75=""),"",IF(OR(特征计算_周度!B58&gt;$B$15,特征计算_周度!C58&gt;$B$15,特征计算_周度!G58&gt;$B$15,特征计算_周度!E58&gt;$B$15,特征计算_周度!F58&gt;$B$15),$A$12,IFERROR(IF(B75&lt;PERCENTILE(OFFSET(B75,1-364,0,364,1),$C$7),$A$7,IF(B75&lt;PERCENTILE(OFFSET(B75,1-364,0,364,1),$C$8),$A$8,IF(B75&lt;PERCENTILE(OFFSET(B75,1-364,0,364,1),$C$9),$A$9,IF(B75&lt;PERCENTILE(OFFSET(B75,1-364,0,364,1),$C$10),$A$10,IF(B75&lt;PERCENTILE(OFFSET(B75,1-364,0,364,1),$C$11),$A$11,$A$12))))),""))),_xlpm.dev,原始数据_周度!G58,_xlpm.minDev,MIN(OFFSET(原始数据_周度!G58,1-$D$17,0,$D$17,1)),_xlpm.bounce,_xlpm.dev-_xlpm.minDev,_xlpm.oversold,AND(ISNUMBER(_xlpm.dev),ISNUMBER(_xlpm.minDev),_xlpm.minDev&lt;=$B$17,_xlpm.bounce&gt;=$F$17,OR(_xlpm.initState=$A$12,_xlpm.initState=$A$11,_xlpm.initState=$A$10)),_xlpm.pctOnly,IFERROR(IF(B75&lt;PERCENTILE(OFFSET(B75,1-364,0,364,1),$C$7),$A$7,IF(B75&lt;PERCENTILE(OFFSET(B75,1-364,0,364,1),$C$8),$A$8,IF(B75&lt;PERCENTILE(OFFSET(B75,1-364,0,364,1),$C$9),$A$9,IF(B75&lt;PERCENTILE(OFFSET(B75,1-364,0,364,1),$C$10),$A$10,IF(B75&lt;PERCENTILE(OFFSET(B75,1-364,0,364,1),$C$11),$A$11,$A$12))))),""),IF(_xlpm.initState="","",IF(_xlpm.oversold,_xlpm.pctOnly,_xlpm.initState)))</f>
        <v/>
      </c>
      <c r="F75" s="119" t="n"/>
      <c r="G75" s="120">
        <f>IF(OR(B75="",C75=""),"",IF(OR(特征计算_周度!B58&gt;$B$15,特征计算_周度!C58&gt;$B$15,特征计算_周度!G58&gt;$B$15,特征计算_周度!E58&gt;$B$15,特征计算_周度!F58&gt;$B$15),IF(特征计算_周度!B58&gt;$B$15,"VIX ","")&amp;IF(特征计算_周度!C58&gt;$B$15,"HY ","")&amp;IF(特征计算_周度!G58&gt;$B$15,"Sahm ","")&amp;IF(特征计算_周度!E58&gt;$B$15,"趋势 ","")&amp;IF(特征计算_周度!F58&gt;$B$15,"斜率",""),"—"))</f>
        <v/>
      </c>
      <c r="H75" s="121">
        <f>IF(OR(B75="",C75=""),"",_xlfn.LET(_xlpm.dev,原始数据_周度!G58,_xlpm.minDev,MIN(OFFSET(原始数据_周度!G58,1-$D$17,0,$D$17,1)),_xlpm.bounce,_xlpm.dev-_xlpm.minDev,IF(AND(ISNUMBER(_xlpm.dev),ISNUMBER(_xlpm.minDev),_xlpm.minDev&lt;=$B$17,_xlpm.bounce&gt;=$F$17),"✅ 触发","—")))</f>
        <v/>
      </c>
      <c r="I75" s="172">
        <f>IFERROR(IF(特征计算_周度!H75&gt;$I$3,MIN($I$4,MAX(-$I$5,(特征计算_周度!H75-$I$3)*$I$4)),0),"")</f>
        <v/>
      </c>
    </row>
    <row r="76">
      <c r="A76" s="117">
        <f>特征计算_周度!A59</f>
        <v/>
      </c>
      <c r="B76" s="171">
        <f>IFERROR($A$3*特征计算_周度!B76+$B$3*特征计算_周度!C76+$C$3*特征计算_周度!D76+$D$3*特征计算_周度!E76+$E$3*特征计算_周度!F76+$F$3*特征计算_周度!H76,"")</f>
        <v/>
      </c>
      <c r="C76" s="118">
        <f>IFERROR(PERCENTILE(OFFSET(B76,1-364,0,364,1),$C$7),"")</f>
        <v/>
      </c>
      <c r="D76" s="118">
        <f>IFERROR(PERCENTILE(OFFSET(B76,1-364,0,364,1),$C$11),"")</f>
        <v/>
      </c>
      <c r="E76" s="122">
        <f>_xlfn.LET(_xlpm.initState,IF(OR(B76="",C76=""),"",IF(OR(特征计算_周度!B59&gt;$B$15,特征计算_周度!C59&gt;$B$15,特征计算_周度!G59&gt;$B$15,特征计算_周度!E59&gt;$B$15,特征计算_周度!F59&gt;$B$15),$A$12,IFERROR(IF(B76&lt;PERCENTILE(OFFSET(B76,1-364,0,364,1),$C$7),$A$7,IF(B76&lt;PERCENTILE(OFFSET(B76,1-364,0,364,1),$C$8),$A$8,IF(B76&lt;PERCENTILE(OFFSET(B76,1-364,0,364,1),$C$9),$A$9,IF(B76&lt;PERCENTILE(OFFSET(B76,1-364,0,364,1),$C$10),$A$10,IF(B76&lt;PERCENTILE(OFFSET(B76,1-364,0,364,1),$C$11),$A$11,$A$12))))),""))),_xlpm.dev,原始数据_周度!G59,_xlpm.minDev,MIN(OFFSET(原始数据_周度!G59,1-$D$17,0,$D$17,1)),_xlpm.bounce,_xlpm.dev-_xlpm.minDev,_xlpm.oversold,AND(ISNUMBER(_xlpm.dev),ISNUMBER(_xlpm.minDev),_xlpm.minDev&lt;=$B$17,_xlpm.bounce&gt;=$F$17,OR(_xlpm.initState=$A$12,_xlpm.initState=$A$11,_xlpm.initState=$A$10)),_xlpm.pctOnly,IFERROR(IF(B76&lt;PERCENTILE(OFFSET(B76,1-364,0,364,1),$C$7),$A$7,IF(B76&lt;PERCENTILE(OFFSET(B76,1-364,0,364,1),$C$8),$A$8,IF(B76&lt;PERCENTILE(OFFSET(B76,1-364,0,364,1),$C$9),$A$9,IF(B76&lt;PERCENTILE(OFFSET(B76,1-364,0,364,1),$C$10),$A$10,IF(B76&lt;PERCENTILE(OFFSET(B76,1-364,0,364,1),$C$11),$A$11,$A$12))))),""),IF(_xlpm.initState="","",IF(_xlpm.oversold,_xlpm.pctOnly,_xlpm.initState)))</f>
        <v/>
      </c>
      <c r="F76" s="119" t="n"/>
      <c r="G76" s="120">
        <f>IF(OR(B76="",C76=""),"",IF(OR(特征计算_周度!B59&gt;$B$15,特征计算_周度!C59&gt;$B$15,特征计算_周度!G59&gt;$B$15,特征计算_周度!E59&gt;$B$15,特征计算_周度!F59&gt;$B$15),IF(特征计算_周度!B59&gt;$B$15,"VIX ","")&amp;IF(特征计算_周度!C59&gt;$B$15,"HY ","")&amp;IF(特征计算_周度!G59&gt;$B$15,"Sahm ","")&amp;IF(特征计算_周度!E59&gt;$B$15,"趋势 ","")&amp;IF(特征计算_周度!F59&gt;$B$15,"斜率",""),"—"))</f>
        <v/>
      </c>
      <c r="H76" s="121">
        <f>IF(OR(B76="",C76=""),"",_xlfn.LET(_xlpm.dev,原始数据_周度!G59,_xlpm.minDev,MIN(OFFSET(原始数据_周度!G59,1-$D$17,0,$D$17,1)),_xlpm.bounce,_xlpm.dev-_xlpm.minDev,IF(AND(ISNUMBER(_xlpm.dev),ISNUMBER(_xlpm.minDev),_xlpm.minDev&lt;=$B$17,_xlpm.bounce&gt;=$F$17),"✅ 触发","—")))</f>
        <v/>
      </c>
      <c r="I76" s="172">
        <f>IFERROR(IF(特征计算_周度!H76&gt;$I$3,MIN($I$4,MAX(-$I$5,(特征计算_周度!H76-$I$3)*$I$4)),0),"")</f>
        <v/>
      </c>
    </row>
    <row r="77">
      <c r="A77" s="117">
        <f>特征计算_周度!A60</f>
        <v/>
      </c>
      <c r="B77" s="171">
        <f>IFERROR($A$3*特征计算_周度!B77+$B$3*特征计算_周度!C77+$C$3*特征计算_周度!D77+$D$3*特征计算_周度!E77+$E$3*特征计算_周度!F77+$F$3*特征计算_周度!H77,"")</f>
        <v/>
      </c>
      <c r="C77" s="118">
        <f>IFERROR(PERCENTILE(OFFSET(B77,1-364,0,364,1),$C$7),"")</f>
        <v/>
      </c>
      <c r="D77" s="118">
        <f>IFERROR(PERCENTILE(OFFSET(B77,1-364,0,364,1),$C$11),"")</f>
        <v/>
      </c>
      <c r="E77" s="122">
        <f>_xlfn.LET(_xlpm.initState,IF(OR(B77="",C77=""),"",IF(OR(特征计算_周度!B60&gt;$B$15,特征计算_周度!C60&gt;$B$15,特征计算_周度!G60&gt;$B$15,特征计算_周度!E60&gt;$B$15,特征计算_周度!F60&gt;$B$15),$A$12,IFERROR(IF(B77&lt;PERCENTILE(OFFSET(B77,1-364,0,364,1),$C$7),$A$7,IF(B77&lt;PERCENTILE(OFFSET(B77,1-364,0,364,1),$C$8),$A$8,IF(B77&lt;PERCENTILE(OFFSET(B77,1-364,0,364,1),$C$9),$A$9,IF(B77&lt;PERCENTILE(OFFSET(B77,1-364,0,364,1),$C$10),$A$10,IF(B77&lt;PERCENTILE(OFFSET(B77,1-364,0,364,1),$C$11),$A$11,$A$12))))),""))),_xlpm.dev,原始数据_周度!G60,_xlpm.minDev,MIN(OFFSET(原始数据_周度!G60,1-$D$17,0,$D$17,1)),_xlpm.bounce,_xlpm.dev-_xlpm.minDev,_xlpm.oversold,AND(ISNUMBER(_xlpm.dev),ISNUMBER(_xlpm.minDev),_xlpm.minDev&lt;=$B$17,_xlpm.bounce&gt;=$F$17,OR(_xlpm.initState=$A$12,_xlpm.initState=$A$11,_xlpm.initState=$A$10)),_xlpm.pctOnly,IFERROR(IF(B77&lt;PERCENTILE(OFFSET(B77,1-364,0,364,1),$C$7),$A$7,IF(B77&lt;PERCENTILE(OFFSET(B77,1-364,0,364,1),$C$8),$A$8,IF(B77&lt;PERCENTILE(OFFSET(B77,1-364,0,364,1),$C$9),$A$9,IF(B77&lt;PERCENTILE(OFFSET(B77,1-364,0,364,1),$C$10),$A$10,IF(B77&lt;PERCENTILE(OFFSET(B77,1-364,0,364,1),$C$11),$A$11,$A$12))))),""),IF(_xlpm.initState="","",IF(_xlpm.oversold,_xlpm.pctOnly,_xlpm.initState)))</f>
        <v/>
      </c>
      <c r="F77" s="119" t="n"/>
      <c r="G77" s="120">
        <f>IF(OR(B77="",C77=""),"",IF(OR(特征计算_周度!B60&gt;$B$15,特征计算_周度!C60&gt;$B$15,特征计算_周度!G60&gt;$B$15,特征计算_周度!E60&gt;$B$15,特征计算_周度!F60&gt;$B$15),IF(特征计算_周度!B60&gt;$B$15,"VIX ","")&amp;IF(特征计算_周度!C60&gt;$B$15,"HY ","")&amp;IF(特征计算_周度!G60&gt;$B$15,"Sahm ","")&amp;IF(特征计算_周度!E60&gt;$B$15,"趋势 ","")&amp;IF(特征计算_周度!F60&gt;$B$15,"斜率",""),"—"))</f>
        <v/>
      </c>
      <c r="H77" s="121">
        <f>IF(OR(B77="",C77=""),"",_xlfn.LET(_xlpm.dev,原始数据_周度!G60,_xlpm.minDev,MIN(OFFSET(原始数据_周度!G60,1-$D$17,0,$D$17,1)),_xlpm.bounce,_xlpm.dev-_xlpm.minDev,IF(AND(ISNUMBER(_xlpm.dev),ISNUMBER(_xlpm.minDev),_xlpm.minDev&lt;=$B$17,_xlpm.bounce&gt;=$F$17),"✅ 触发","—")))</f>
        <v/>
      </c>
      <c r="I77" s="172">
        <f>IFERROR(IF(特征计算_周度!H77&gt;$I$3,MIN($I$4,MAX(-$I$5,(特征计算_周度!H77-$I$3)*$I$4)),0),"")</f>
        <v/>
      </c>
    </row>
    <row r="78">
      <c r="A78" s="117">
        <f>特征计算_周度!A61</f>
        <v/>
      </c>
      <c r="B78" s="171">
        <f>IFERROR($A$3*特征计算_周度!B78+$B$3*特征计算_周度!C78+$C$3*特征计算_周度!D78+$D$3*特征计算_周度!E78+$E$3*特征计算_周度!F78+$F$3*特征计算_周度!H78,"")</f>
        <v/>
      </c>
      <c r="C78" s="118">
        <f>IFERROR(PERCENTILE(OFFSET(B78,1-364,0,364,1),$C$7),"")</f>
        <v/>
      </c>
      <c r="D78" s="118">
        <f>IFERROR(PERCENTILE(OFFSET(B78,1-364,0,364,1),$C$11),"")</f>
        <v/>
      </c>
      <c r="E78" s="122">
        <f>_xlfn.LET(_xlpm.initState,IF(OR(B78="",C78=""),"",IF(OR(特征计算_周度!B61&gt;$B$15,特征计算_周度!C61&gt;$B$15,特征计算_周度!G61&gt;$B$15,特征计算_周度!E61&gt;$B$15,特征计算_周度!F61&gt;$B$15),$A$12,IFERROR(IF(B78&lt;PERCENTILE(OFFSET(B78,1-364,0,364,1),$C$7),$A$7,IF(B78&lt;PERCENTILE(OFFSET(B78,1-364,0,364,1),$C$8),$A$8,IF(B78&lt;PERCENTILE(OFFSET(B78,1-364,0,364,1),$C$9),$A$9,IF(B78&lt;PERCENTILE(OFFSET(B78,1-364,0,364,1),$C$10),$A$10,IF(B78&lt;PERCENTILE(OFFSET(B78,1-364,0,364,1),$C$11),$A$11,$A$12))))),""))),_xlpm.dev,原始数据_周度!G61,_xlpm.minDev,MIN(OFFSET(原始数据_周度!G61,1-$D$17,0,$D$17,1)),_xlpm.bounce,_xlpm.dev-_xlpm.minDev,_xlpm.oversold,AND(ISNUMBER(_xlpm.dev),ISNUMBER(_xlpm.minDev),_xlpm.minDev&lt;=$B$17,_xlpm.bounce&gt;=$F$17,OR(_xlpm.initState=$A$12,_xlpm.initState=$A$11,_xlpm.initState=$A$10)),_xlpm.pctOnly,IFERROR(IF(B78&lt;PERCENTILE(OFFSET(B78,1-364,0,364,1),$C$7),$A$7,IF(B78&lt;PERCENTILE(OFFSET(B78,1-364,0,364,1),$C$8),$A$8,IF(B78&lt;PERCENTILE(OFFSET(B78,1-364,0,364,1),$C$9),$A$9,IF(B78&lt;PERCENTILE(OFFSET(B78,1-364,0,364,1),$C$10),$A$10,IF(B78&lt;PERCENTILE(OFFSET(B78,1-364,0,364,1),$C$11),$A$11,$A$12))))),""),IF(_xlpm.initState="","",IF(_xlpm.oversold,_xlpm.pctOnly,_xlpm.initState)))</f>
        <v/>
      </c>
      <c r="F78" s="119" t="n"/>
      <c r="G78" s="120">
        <f>IF(OR(B78="",C78=""),"",IF(OR(特征计算_周度!B61&gt;$B$15,特征计算_周度!C61&gt;$B$15,特征计算_周度!G61&gt;$B$15,特征计算_周度!E61&gt;$B$15,特征计算_周度!F61&gt;$B$15),IF(特征计算_周度!B61&gt;$B$15,"VIX ","")&amp;IF(特征计算_周度!C61&gt;$B$15,"HY ","")&amp;IF(特征计算_周度!G61&gt;$B$15,"Sahm ","")&amp;IF(特征计算_周度!E61&gt;$B$15,"趋势 ","")&amp;IF(特征计算_周度!F61&gt;$B$15,"斜率",""),"—"))</f>
        <v/>
      </c>
      <c r="H78" s="121">
        <f>IF(OR(B78="",C78=""),"",_xlfn.LET(_xlpm.dev,原始数据_周度!G61,_xlpm.minDev,MIN(OFFSET(原始数据_周度!G61,1-$D$17,0,$D$17,1)),_xlpm.bounce,_xlpm.dev-_xlpm.minDev,IF(AND(ISNUMBER(_xlpm.dev),ISNUMBER(_xlpm.minDev),_xlpm.minDev&lt;=$B$17,_xlpm.bounce&gt;=$F$17),"✅ 触发","—")))</f>
        <v/>
      </c>
      <c r="I78" s="172">
        <f>IFERROR(IF(特征计算_周度!H78&gt;$I$3,MIN($I$4,MAX(-$I$5,(特征计算_周度!H78-$I$3)*$I$4)),0),"")</f>
        <v/>
      </c>
    </row>
    <row r="79">
      <c r="A79" s="117">
        <f>特征计算_周度!A62</f>
        <v/>
      </c>
      <c r="B79" s="171">
        <f>IFERROR($A$3*特征计算_周度!B79+$B$3*特征计算_周度!C79+$C$3*特征计算_周度!D79+$D$3*特征计算_周度!E79+$E$3*特征计算_周度!F79+$F$3*特征计算_周度!H79,"")</f>
        <v/>
      </c>
      <c r="C79" s="118">
        <f>IFERROR(PERCENTILE(OFFSET(B79,1-364,0,364,1),$C$7),"")</f>
        <v/>
      </c>
      <c r="D79" s="118">
        <f>IFERROR(PERCENTILE(OFFSET(B79,1-364,0,364,1),$C$11),"")</f>
        <v/>
      </c>
      <c r="E79" s="122">
        <f>_xlfn.LET(_xlpm.initState,IF(OR(B79="",C79=""),"",IF(OR(特征计算_周度!B62&gt;$B$15,特征计算_周度!C62&gt;$B$15,特征计算_周度!G62&gt;$B$15,特征计算_周度!E62&gt;$B$15,特征计算_周度!F62&gt;$B$15),$A$12,IFERROR(IF(B79&lt;PERCENTILE(OFFSET(B79,1-364,0,364,1),$C$7),$A$7,IF(B79&lt;PERCENTILE(OFFSET(B79,1-364,0,364,1),$C$8),$A$8,IF(B79&lt;PERCENTILE(OFFSET(B79,1-364,0,364,1),$C$9),$A$9,IF(B79&lt;PERCENTILE(OFFSET(B79,1-364,0,364,1),$C$10),$A$10,IF(B79&lt;PERCENTILE(OFFSET(B79,1-364,0,364,1),$C$11),$A$11,$A$12))))),""))),_xlpm.dev,原始数据_周度!G62,_xlpm.minDev,MIN(OFFSET(原始数据_周度!G62,1-$D$17,0,$D$17,1)),_xlpm.bounce,_xlpm.dev-_xlpm.minDev,_xlpm.oversold,AND(ISNUMBER(_xlpm.dev),ISNUMBER(_xlpm.minDev),_xlpm.minDev&lt;=$B$17,_xlpm.bounce&gt;=$F$17,OR(_xlpm.initState=$A$12,_xlpm.initState=$A$11,_xlpm.initState=$A$10)),_xlpm.pctOnly,IFERROR(IF(B79&lt;PERCENTILE(OFFSET(B79,1-364,0,364,1),$C$7),$A$7,IF(B79&lt;PERCENTILE(OFFSET(B79,1-364,0,364,1),$C$8),$A$8,IF(B79&lt;PERCENTILE(OFFSET(B79,1-364,0,364,1),$C$9),$A$9,IF(B79&lt;PERCENTILE(OFFSET(B79,1-364,0,364,1),$C$10),$A$10,IF(B79&lt;PERCENTILE(OFFSET(B79,1-364,0,364,1),$C$11),$A$11,$A$12))))),""),IF(_xlpm.initState="","",IF(_xlpm.oversold,_xlpm.pctOnly,_xlpm.initState)))</f>
        <v/>
      </c>
      <c r="F79" s="119" t="n"/>
      <c r="G79" s="120">
        <f>IF(OR(B79="",C79=""),"",IF(OR(特征计算_周度!B62&gt;$B$15,特征计算_周度!C62&gt;$B$15,特征计算_周度!G62&gt;$B$15,特征计算_周度!E62&gt;$B$15,特征计算_周度!F62&gt;$B$15),IF(特征计算_周度!B62&gt;$B$15,"VIX ","")&amp;IF(特征计算_周度!C62&gt;$B$15,"HY ","")&amp;IF(特征计算_周度!G62&gt;$B$15,"Sahm ","")&amp;IF(特征计算_周度!E62&gt;$B$15,"趋势 ","")&amp;IF(特征计算_周度!F62&gt;$B$15,"斜率",""),"—"))</f>
        <v/>
      </c>
      <c r="H79" s="121">
        <f>IF(OR(B79="",C79=""),"",_xlfn.LET(_xlpm.dev,原始数据_周度!G62,_xlpm.minDev,MIN(OFFSET(原始数据_周度!G62,1-$D$17,0,$D$17,1)),_xlpm.bounce,_xlpm.dev-_xlpm.minDev,IF(AND(ISNUMBER(_xlpm.dev),ISNUMBER(_xlpm.minDev),_xlpm.minDev&lt;=$B$17,_xlpm.bounce&gt;=$F$17),"✅ 触发","—")))</f>
        <v/>
      </c>
      <c r="I79" s="172">
        <f>IFERROR(IF(特征计算_周度!H79&gt;$I$3,MIN($I$4,MAX(-$I$5,(特征计算_周度!H79-$I$3)*$I$4)),0),"")</f>
        <v/>
      </c>
    </row>
    <row r="80">
      <c r="A80" s="117">
        <f>特征计算_周度!A63</f>
        <v/>
      </c>
      <c r="B80" s="171">
        <f>IFERROR($A$3*特征计算_周度!B80+$B$3*特征计算_周度!C80+$C$3*特征计算_周度!D80+$D$3*特征计算_周度!E80+$E$3*特征计算_周度!F80+$F$3*特征计算_周度!H80,"")</f>
        <v/>
      </c>
      <c r="C80" s="118">
        <f>IFERROR(PERCENTILE(OFFSET(B80,1-364,0,364,1),$C$7),"")</f>
        <v/>
      </c>
      <c r="D80" s="118">
        <f>IFERROR(PERCENTILE(OFFSET(B80,1-364,0,364,1),$C$11),"")</f>
        <v/>
      </c>
      <c r="E80" s="122">
        <f>_xlfn.LET(_xlpm.initState,IF(OR(B80="",C80=""),"",IF(OR(特征计算_周度!B63&gt;$B$15,特征计算_周度!C63&gt;$B$15,特征计算_周度!G63&gt;$B$15,特征计算_周度!E63&gt;$B$15,特征计算_周度!F63&gt;$B$15),$A$12,IFERROR(IF(B80&lt;PERCENTILE(OFFSET(B80,1-364,0,364,1),$C$7),$A$7,IF(B80&lt;PERCENTILE(OFFSET(B80,1-364,0,364,1),$C$8),$A$8,IF(B80&lt;PERCENTILE(OFFSET(B80,1-364,0,364,1),$C$9),$A$9,IF(B80&lt;PERCENTILE(OFFSET(B80,1-364,0,364,1),$C$10),$A$10,IF(B80&lt;PERCENTILE(OFFSET(B80,1-364,0,364,1),$C$11),$A$11,$A$12))))),""))),_xlpm.dev,原始数据_周度!G63,_xlpm.minDev,MIN(OFFSET(原始数据_周度!G63,1-$D$17,0,$D$17,1)),_xlpm.bounce,_xlpm.dev-_xlpm.minDev,_xlpm.oversold,AND(ISNUMBER(_xlpm.dev),ISNUMBER(_xlpm.minDev),_xlpm.minDev&lt;=$B$17,_xlpm.bounce&gt;=$F$17,OR(_xlpm.initState=$A$12,_xlpm.initState=$A$11,_xlpm.initState=$A$10)),_xlpm.pctOnly,IFERROR(IF(B80&lt;PERCENTILE(OFFSET(B80,1-364,0,364,1),$C$7),$A$7,IF(B80&lt;PERCENTILE(OFFSET(B80,1-364,0,364,1),$C$8),$A$8,IF(B80&lt;PERCENTILE(OFFSET(B80,1-364,0,364,1),$C$9),$A$9,IF(B80&lt;PERCENTILE(OFFSET(B80,1-364,0,364,1),$C$10),$A$10,IF(B80&lt;PERCENTILE(OFFSET(B80,1-364,0,364,1),$C$11),$A$11,$A$12))))),""),IF(_xlpm.initState="","",IF(_xlpm.oversold,_xlpm.pctOnly,_xlpm.initState)))</f>
        <v/>
      </c>
      <c r="F80" s="119" t="n"/>
      <c r="G80" s="120">
        <f>IF(OR(B80="",C80=""),"",IF(OR(特征计算_周度!B63&gt;$B$15,特征计算_周度!C63&gt;$B$15,特征计算_周度!G63&gt;$B$15,特征计算_周度!E63&gt;$B$15,特征计算_周度!F63&gt;$B$15),IF(特征计算_周度!B63&gt;$B$15,"VIX ","")&amp;IF(特征计算_周度!C63&gt;$B$15,"HY ","")&amp;IF(特征计算_周度!G63&gt;$B$15,"Sahm ","")&amp;IF(特征计算_周度!E63&gt;$B$15,"趋势 ","")&amp;IF(特征计算_周度!F63&gt;$B$15,"斜率",""),"—"))</f>
        <v/>
      </c>
      <c r="H80" s="121">
        <f>IF(OR(B80="",C80=""),"",_xlfn.LET(_xlpm.dev,原始数据_周度!G63,_xlpm.minDev,MIN(OFFSET(原始数据_周度!G63,1-$D$17,0,$D$17,1)),_xlpm.bounce,_xlpm.dev-_xlpm.minDev,IF(AND(ISNUMBER(_xlpm.dev),ISNUMBER(_xlpm.minDev),_xlpm.minDev&lt;=$B$17,_xlpm.bounce&gt;=$F$17),"✅ 触发","—")))</f>
        <v/>
      </c>
      <c r="I80" s="172">
        <f>IFERROR(IF(特征计算_周度!H80&gt;$I$3,MIN($I$4,MAX(-$I$5,(特征计算_周度!H80-$I$3)*$I$4)),0),"")</f>
        <v/>
      </c>
    </row>
    <row r="81">
      <c r="A81" s="117">
        <f>特征计算_周度!A64</f>
        <v/>
      </c>
      <c r="B81" s="171">
        <f>IFERROR($A$3*特征计算_周度!B81+$B$3*特征计算_周度!C81+$C$3*特征计算_周度!D81+$D$3*特征计算_周度!E81+$E$3*特征计算_周度!F81+$F$3*特征计算_周度!H81,"")</f>
        <v/>
      </c>
      <c r="C81" s="118">
        <f>IFERROR(PERCENTILE(OFFSET(B81,1-364,0,364,1),$C$7),"")</f>
        <v/>
      </c>
      <c r="D81" s="118">
        <f>IFERROR(PERCENTILE(OFFSET(B81,1-364,0,364,1),$C$11),"")</f>
        <v/>
      </c>
      <c r="E81" s="122">
        <f>_xlfn.LET(_xlpm.initState,IF(OR(B81="",C81=""),"",IF(OR(特征计算_周度!B64&gt;$B$15,特征计算_周度!C64&gt;$B$15,特征计算_周度!G64&gt;$B$15,特征计算_周度!E64&gt;$B$15,特征计算_周度!F64&gt;$B$15),$A$12,IFERROR(IF(B81&lt;PERCENTILE(OFFSET(B81,1-364,0,364,1),$C$7),$A$7,IF(B81&lt;PERCENTILE(OFFSET(B81,1-364,0,364,1),$C$8),$A$8,IF(B81&lt;PERCENTILE(OFFSET(B81,1-364,0,364,1),$C$9),$A$9,IF(B81&lt;PERCENTILE(OFFSET(B81,1-364,0,364,1),$C$10),$A$10,IF(B81&lt;PERCENTILE(OFFSET(B81,1-364,0,364,1),$C$11),$A$11,$A$12))))),""))),_xlpm.dev,原始数据_周度!G64,_xlpm.minDev,MIN(OFFSET(原始数据_周度!G64,1-$D$17,0,$D$17,1)),_xlpm.bounce,_xlpm.dev-_xlpm.minDev,_xlpm.oversold,AND(ISNUMBER(_xlpm.dev),ISNUMBER(_xlpm.minDev),_xlpm.minDev&lt;=$B$17,_xlpm.bounce&gt;=$F$17,OR(_xlpm.initState=$A$12,_xlpm.initState=$A$11,_xlpm.initState=$A$10)),_xlpm.pctOnly,IFERROR(IF(B81&lt;PERCENTILE(OFFSET(B81,1-364,0,364,1),$C$7),$A$7,IF(B81&lt;PERCENTILE(OFFSET(B81,1-364,0,364,1),$C$8),$A$8,IF(B81&lt;PERCENTILE(OFFSET(B81,1-364,0,364,1),$C$9),$A$9,IF(B81&lt;PERCENTILE(OFFSET(B81,1-364,0,364,1),$C$10),$A$10,IF(B81&lt;PERCENTILE(OFFSET(B81,1-364,0,364,1),$C$11),$A$11,$A$12))))),""),IF(_xlpm.initState="","",IF(_xlpm.oversold,_xlpm.pctOnly,_xlpm.initState)))</f>
        <v/>
      </c>
      <c r="F81" s="119" t="n"/>
      <c r="G81" s="120">
        <f>IF(OR(B81="",C81=""),"",IF(OR(特征计算_周度!B64&gt;$B$15,特征计算_周度!C64&gt;$B$15,特征计算_周度!G64&gt;$B$15,特征计算_周度!E64&gt;$B$15,特征计算_周度!F64&gt;$B$15),IF(特征计算_周度!B64&gt;$B$15,"VIX ","")&amp;IF(特征计算_周度!C64&gt;$B$15,"HY ","")&amp;IF(特征计算_周度!G64&gt;$B$15,"Sahm ","")&amp;IF(特征计算_周度!E64&gt;$B$15,"趋势 ","")&amp;IF(特征计算_周度!F64&gt;$B$15,"斜率",""),"—"))</f>
        <v/>
      </c>
      <c r="H81" s="121">
        <f>IF(OR(B81="",C81=""),"",_xlfn.LET(_xlpm.dev,原始数据_周度!G64,_xlpm.minDev,MIN(OFFSET(原始数据_周度!G64,1-$D$17,0,$D$17,1)),_xlpm.bounce,_xlpm.dev-_xlpm.minDev,IF(AND(ISNUMBER(_xlpm.dev),ISNUMBER(_xlpm.minDev),_xlpm.minDev&lt;=$B$17,_xlpm.bounce&gt;=$F$17),"✅ 触发","—")))</f>
        <v/>
      </c>
      <c r="I81" s="172">
        <f>IFERROR(IF(特征计算_周度!H81&gt;$I$3,MIN($I$4,MAX(-$I$5,(特征计算_周度!H81-$I$3)*$I$4)),0),"")</f>
        <v/>
      </c>
    </row>
    <row r="82">
      <c r="A82" s="117">
        <f>特征计算_周度!A65</f>
        <v/>
      </c>
      <c r="B82" s="171">
        <f>IFERROR($A$3*特征计算_周度!B82+$B$3*特征计算_周度!C82+$C$3*特征计算_周度!D82+$D$3*特征计算_周度!E82+$E$3*特征计算_周度!F82+$F$3*特征计算_周度!H82,"")</f>
        <v/>
      </c>
      <c r="C82" s="118">
        <f>IFERROR(PERCENTILE(OFFSET(B82,1-364,0,364,1),$C$7),"")</f>
        <v/>
      </c>
      <c r="D82" s="118">
        <f>IFERROR(PERCENTILE(OFFSET(B82,1-364,0,364,1),$C$11),"")</f>
        <v/>
      </c>
      <c r="E82" s="122">
        <f>_xlfn.LET(_xlpm.initState,IF(OR(B82="",C82=""),"",IF(OR(特征计算_周度!B65&gt;$B$15,特征计算_周度!C65&gt;$B$15,特征计算_周度!G65&gt;$B$15,特征计算_周度!E65&gt;$B$15,特征计算_周度!F65&gt;$B$15),$A$12,IFERROR(IF(B82&lt;PERCENTILE(OFFSET(B82,1-364,0,364,1),$C$7),$A$7,IF(B82&lt;PERCENTILE(OFFSET(B82,1-364,0,364,1),$C$8),$A$8,IF(B82&lt;PERCENTILE(OFFSET(B82,1-364,0,364,1),$C$9),$A$9,IF(B82&lt;PERCENTILE(OFFSET(B82,1-364,0,364,1),$C$10),$A$10,IF(B82&lt;PERCENTILE(OFFSET(B82,1-364,0,364,1),$C$11),$A$11,$A$12))))),""))),_xlpm.dev,原始数据_周度!G65,_xlpm.minDev,MIN(OFFSET(原始数据_周度!G65,1-$D$17,0,$D$17,1)),_xlpm.bounce,_xlpm.dev-_xlpm.minDev,_xlpm.oversold,AND(ISNUMBER(_xlpm.dev),ISNUMBER(_xlpm.minDev),_xlpm.minDev&lt;=$B$17,_xlpm.bounce&gt;=$F$17,OR(_xlpm.initState=$A$12,_xlpm.initState=$A$11,_xlpm.initState=$A$10)),_xlpm.pctOnly,IFERROR(IF(B82&lt;PERCENTILE(OFFSET(B82,1-364,0,364,1),$C$7),$A$7,IF(B82&lt;PERCENTILE(OFFSET(B82,1-364,0,364,1),$C$8),$A$8,IF(B82&lt;PERCENTILE(OFFSET(B82,1-364,0,364,1),$C$9),$A$9,IF(B82&lt;PERCENTILE(OFFSET(B82,1-364,0,364,1),$C$10),$A$10,IF(B82&lt;PERCENTILE(OFFSET(B82,1-364,0,364,1),$C$11),$A$11,$A$12))))),""),IF(_xlpm.initState="","",IF(_xlpm.oversold,_xlpm.pctOnly,_xlpm.initState)))</f>
        <v/>
      </c>
      <c r="F82" s="119" t="n"/>
      <c r="G82" s="120">
        <f>IF(OR(B82="",C82=""),"",IF(OR(特征计算_周度!B65&gt;$B$15,特征计算_周度!C65&gt;$B$15,特征计算_周度!G65&gt;$B$15,特征计算_周度!E65&gt;$B$15,特征计算_周度!F65&gt;$B$15),IF(特征计算_周度!B65&gt;$B$15,"VIX ","")&amp;IF(特征计算_周度!C65&gt;$B$15,"HY ","")&amp;IF(特征计算_周度!G65&gt;$B$15,"Sahm ","")&amp;IF(特征计算_周度!E65&gt;$B$15,"趋势 ","")&amp;IF(特征计算_周度!F65&gt;$B$15,"斜率",""),"—"))</f>
        <v/>
      </c>
      <c r="H82" s="121">
        <f>IF(OR(B82="",C82=""),"",_xlfn.LET(_xlpm.dev,原始数据_周度!G65,_xlpm.minDev,MIN(OFFSET(原始数据_周度!G65,1-$D$17,0,$D$17,1)),_xlpm.bounce,_xlpm.dev-_xlpm.minDev,IF(AND(ISNUMBER(_xlpm.dev),ISNUMBER(_xlpm.minDev),_xlpm.minDev&lt;=$B$17,_xlpm.bounce&gt;=$F$17),"✅ 触发","—")))</f>
        <v/>
      </c>
      <c r="I82" s="172">
        <f>IFERROR(IF(特征计算_周度!H82&gt;$I$3,MIN($I$4,MAX(-$I$5,(特征计算_周度!H82-$I$3)*$I$4)),0),"")</f>
        <v/>
      </c>
    </row>
    <row r="83">
      <c r="A83" s="117">
        <f>特征计算_周度!A66</f>
        <v/>
      </c>
      <c r="B83" s="171">
        <f>IFERROR($A$3*特征计算_周度!B83+$B$3*特征计算_周度!C83+$C$3*特征计算_周度!D83+$D$3*特征计算_周度!E83+$E$3*特征计算_周度!F83+$F$3*特征计算_周度!H83,"")</f>
        <v/>
      </c>
      <c r="C83" s="118">
        <f>IFERROR(PERCENTILE(OFFSET(B83,1-364,0,364,1),$C$7),"")</f>
        <v/>
      </c>
      <c r="D83" s="118">
        <f>IFERROR(PERCENTILE(OFFSET(B83,1-364,0,364,1),$C$11),"")</f>
        <v/>
      </c>
      <c r="E83" s="122">
        <f>_xlfn.LET(_xlpm.initState,IF(OR(B83="",C83=""),"",IF(OR(特征计算_周度!B66&gt;$B$15,特征计算_周度!C66&gt;$B$15,特征计算_周度!G66&gt;$B$15,特征计算_周度!E66&gt;$B$15,特征计算_周度!F66&gt;$B$15),$A$12,IFERROR(IF(B83&lt;PERCENTILE(OFFSET(B83,1-364,0,364,1),$C$7),$A$7,IF(B83&lt;PERCENTILE(OFFSET(B83,1-364,0,364,1),$C$8),$A$8,IF(B83&lt;PERCENTILE(OFFSET(B83,1-364,0,364,1),$C$9),$A$9,IF(B83&lt;PERCENTILE(OFFSET(B83,1-364,0,364,1),$C$10),$A$10,IF(B83&lt;PERCENTILE(OFFSET(B83,1-364,0,364,1),$C$11),$A$11,$A$12))))),""))),_xlpm.dev,原始数据_周度!G66,_xlpm.minDev,MIN(OFFSET(原始数据_周度!G66,1-$D$17,0,$D$17,1)),_xlpm.bounce,_xlpm.dev-_xlpm.minDev,_xlpm.oversold,AND(ISNUMBER(_xlpm.dev),ISNUMBER(_xlpm.minDev),_xlpm.minDev&lt;=$B$17,_xlpm.bounce&gt;=$F$17,OR(_xlpm.initState=$A$12,_xlpm.initState=$A$11,_xlpm.initState=$A$10)),_xlpm.pctOnly,IFERROR(IF(B83&lt;PERCENTILE(OFFSET(B83,1-364,0,364,1),$C$7),$A$7,IF(B83&lt;PERCENTILE(OFFSET(B83,1-364,0,364,1),$C$8),$A$8,IF(B83&lt;PERCENTILE(OFFSET(B83,1-364,0,364,1),$C$9),$A$9,IF(B83&lt;PERCENTILE(OFFSET(B83,1-364,0,364,1),$C$10),$A$10,IF(B83&lt;PERCENTILE(OFFSET(B83,1-364,0,364,1),$C$11),$A$11,$A$12))))),""),IF(_xlpm.initState="","",IF(_xlpm.oversold,_xlpm.pctOnly,_xlpm.initState)))</f>
        <v/>
      </c>
      <c r="F83" s="119" t="n"/>
      <c r="G83" s="120">
        <f>IF(OR(B83="",C83=""),"",IF(OR(特征计算_周度!B66&gt;$B$15,特征计算_周度!C66&gt;$B$15,特征计算_周度!G66&gt;$B$15,特征计算_周度!E66&gt;$B$15,特征计算_周度!F66&gt;$B$15),IF(特征计算_周度!B66&gt;$B$15,"VIX ","")&amp;IF(特征计算_周度!C66&gt;$B$15,"HY ","")&amp;IF(特征计算_周度!G66&gt;$B$15,"Sahm ","")&amp;IF(特征计算_周度!E66&gt;$B$15,"趋势 ","")&amp;IF(特征计算_周度!F66&gt;$B$15,"斜率",""),"—"))</f>
        <v/>
      </c>
      <c r="H83" s="121">
        <f>IF(OR(B83="",C83=""),"",_xlfn.LET(_xlpm.dev,原始数据_周度!G66,_xlpm.minDev,MIN(OFFSET(原始数据_周度!G66,1-$D$17,0,$D$17,1)),_xlpm.bounce,_xlpm.dev-_xlpm.minDev,IF(AND(ISNUMBER(_xlpm.dev),ISNUMBER(_xlpm.minDev),_xlpm.minDev&lt;=$B$17,_xlpm.bounce&gt;=$F$17),"✅ 触发","—")))</f>
        <v/>
      </c>
      <c r="I83" s="172">
        <f>IFERROR(IF(特征计算_周度!H83&gt;$I$3,MIN($I$4,MAX(-$I$5,(特征计算_周度!H83-$I$3)*$I$4)),0),"")</f>
        <v/>
      </c>
    </row>
    <row r="84">
      <c r="A84" s="117">
        <f>特征计算_周度!A67</f>
        <v/>
      </c>
      <c r="B84" s="171">
        <f>IFERROR($A$3*特征计算_周度!B84+$B$3*特征计算_周度!C84+$C$3*特征计算_周度!D84+$D$3*特征计算_周度!E84+$E$3*特征计算_周度!F84+$F$3*特征计算_周度!H84,"")</f>
        <v/>
      </c>
      <c r="C84" s="118">
        <f>IFERROR(PERCENTILE(OFFSET(B84,1-364,0,364,1),$C$7),"")</f>
        <v/>
      </c>
      <c r="D84" s="118">
        <f>IFERROR(PERCENTILE(OFFSET(B84,1-364,0,364,1),$C$11),"")</f>
        <v/>
      </c>
      <c r="E84" s="122">
        <f>_xlfn.LET(_xlpm.initState,IF(OR(B84="",C84=""),"",IF(OR(特征计算_周度!B67&gt;$B$15,特征计算_周度!C67&gt;$B$15,特征计算_周度!G67&gt;$B$15,特征计算_周度!E67&gt;$B$15,特征计算_周度!F67&gt;$B$15),$A$12,IFERROR(IF(B84&lt;PERCENTILE(OFFSET(B84,1-364,0,364,1),$C$7),$A$7,IF(B84&lt;PERCENTILE(OFFSET(B84,1-364,0,364,1),$C$8),$A$8,IF(B84&lt;PERCENTILE(OFFSET(B84,1-364,0,364,1),$C$9),$A$9,IF(B84&lt;PERCENTILE(OFFSET(B84,1-364,0,364,1),$C$10),$A$10,IF(B84&lt;PERCENTILE(OFFSET(B84,1-364,0,364,1),$C$11),$A$11,$A$12))))),""))),_xlpm.dev,原始数据_周度!G67,_xlpm.minDev,MIN(OFFSET(原始数据_周度!G67,1-$D$17,0,$D$17,1)),_xlpm.bounce,_xlpm.dev-_xlpm.minDev,_xlpm.oversold,AND(ISNUMBER(_xlpm.dev),ISNUMBER(_xlpm.minDev),_xlpm.minDev&lt;=$B$17,_xlpm.bounce&gt;=$F$17,OR(_xlpm.initState=$A$12,_xlpm.initState=$A$11,_xlpm.initState=$A$10)),_xlpm.pctOnly,IFERROR(IF(B84&lt;PERCENTILE(OFFSET(B84,1-364,0,364,1),$C$7),$A$7,IF(B84&lt;PERCENTILE(OFFSET(B84,1-364,0,364,1),$C$8),$A$8,IF(B84&lt;PERCENTILE(OFFSET(B84,1-364,0,364,1),$C$9),$A$9,IF(B84&lt;PERCENTILE(OFFSET(B84,1-364,0,364,1),$C$10),$A$10,IF(B84&lt;PERCENTILE(OFFSET(B84,1-364,0,364,1),$C$11),$A$11,$A$12))))),""),IF(_xlpm.initState="","",IF(_xlpm.oversold,_xlpm.pctOnly,_xlpm.initState)))</f>
        <v/>
      </c>
      <c r="F84" s="119" t="n"/>
      <c r="G84" s="120">
        <f>IF(OR(B84="",C84=""),"",IF(OR(特征计算_周度!B67&gt;$B$15,特征计算_周度!C67&gt;$B$15,特征计算_周度!G67&gt;$B$15,特征计算_周度!E67&gt;$B$15,特征计算_周度!F67&gt;$B$15),IF(特征计算_周度!B67&gt;$B$15,"VIX ","")&amp;IF(特征计算_周度!C67&gt;$B$15,"HY ","")&amp;IF(特征计算_周度!G67&gt;$B$15,"Sahm ","")&amp;IF(特征计算_周度!E67&gt;$B$15,"趋势 ","")&amp;IF(特征计算_周度!F67&gt;$B$15,"斜率",""),"—"))</f>
        <v/>
      </c>
      <c r="H84" s="121">
        <f>IF(OR(B84="",C84=""),"",_xlfn.LET(_xlpm.dev,原始数据_周度!G67,_xlpm.minDev,MIN(OFFSET(原始数据_周度!G67,1-$D$17,0,$D$17,1)),_xlpm.bounce,_xlpm.dev-_xlpm.minDev,IF(AND(ISNUMBER(_xlpm.dev),ISNUMBER(_xlpm.minDev),_xlpm.minDev&lt;=$B$17,_xlpm.bounce&gt;=$F$17),"✅ 触发","—")))</f>
        <v/>
      </c>
      <c r="I84" s="172">
        <f>IFERROR(IF(特征计算_周度!H84&gt;$I$3,MIN($I$4,MAX(-$I$5,(特征计算_周度!H84-$I$3)*$I$4)),0),"")</f>
        <v/>
      </c>
    </row>
    <row r="85">
      <c r="A85" s="117">
        <f>特征计算_周度!A68</f>
        <v/>
      </c>
      <c r="B85" s="171">
        <f>IFERROR($A$3*特征计算_周度!B85+$B$3*特征计算_周度!C85+$C$3*特征计算_周度!D85+$D$3*特征计算_周度!E85+$E$3*特征计算_周度!F85+$F$3*特征计算_周度!H85,"")</f>
        <v/>
      </c>
      <c r="C85" s="118">
        <f>IFERROR(PERCENTILE(OFFSET(B85,1-364,0,364,1),$C$7),"")</f>
        <v/>
      </c>
      <c r="D85" s="118">
        <f>IFERROR(PERCENTILE(OFFSET(B85,1-364,0,364,1),$C$11),"")</f>
        <v/>
      </c>
      <c r="E85" s="122">
        <f>_xlfn.LET(_xlpm.initState,IF(OR(B85="",C85=""),"",IF(OR(特征计算_周度!B68&gt;$B$15,特征计算_周度!C68&gt;$B$15,特征计算_周度!G68&gt;$B$15,特征计算_周度!E68&gt;$B$15,特征计算_周度!F68&gt;$B$15),$A$12,IFERROR(IF(B85&lt;PERCENTILE(OFFSET(B85,1-364,0,364,1),$C$7),$A$7,IF(B85&lt;PERCENTILE(OFFSET(B85,1-364,0,364,1),$C$8),$A$8,IF(B85&lt;PERCENTILE(OFFSET(B85,1-364,0,364,1),$C$9),$A$9,IF(B85&lt;PERCENTILE(OFFSET(B85,1-364,0,364,1),$C$10),$A$10,IF(B85&lt;PERCENTILE(OFFSET(B85,1-364,0,364,1),$C$11),$A$11,$A$12))))),""))),_xlpm.dev,原始数据_周度!G68,_xlpm.minDev,MIN(OFFSET(原始数据_周度!G68,1-$D$17,0,$D$17,1)),_xlpm.bounce,_xlpm.dev-_xlpm.minDev,_xlpm.oversold,AND(ISNUMBER(_xlpm.dev),ISNUMBER(_xlpm.minDev),_xlpm.minDev&lt;=$B$17,_xlpm.bounce&gt;=$F$17,OR(_xlpm.initState=$A$12,_xlpm.initState=$A$11,_xlpm.initState=$A$10)),_xlpm.pctOnly,IFERROR(IF(B85&lt;PERCENTILE(OFFSET(B85,1-364,0,364,1),$C$7),$A$7,IF(B85&lt;PERCENTILE(OFFSET(B85,1-364,0,364,1),$C$8),$A$8,IF(B85&lt;PERCENTILE(OFFSET(B85,1-364,0,364,1),$C$9),$A$9,IF(B85&lt;PERCENTILE(OFFSET(B85,1-364,0,364,1),$C$10),$A$10,IF(B85&lt;PERCENTILE(OFFSET(B85,1-364,0,364,1),$C$11),$A$11,$A$12))))),""),IF(_xlpm.initState="","",IF(_xlpm.oversold,_xlpm.pctOnly,_xlpm.initState)))</f>
        <v/>
      </c>
      <c r="F85" s="119" t="n"/>
      <c r="G85" s="120">
        <f>IF(OR(B85="",C85=""),"",IF(OR(特征计算_周度!B68&gt;$B$15,特征计算_周度!C68&gt;$B$15,特征计算_周度!G68&gt;$B$15,特征计算_周度!E68&gt;$B$15,特征计算_周度!F68&gt;$B$15),IF(特征计算_周度!B68&gt;$B$15,"VIX ","")&amp;IF(特征计算_周度!C68&gt;$B$15,"HY ","")&amp;IF(特征计算_周度!G68&gt;$B$15,"Sahm ","")&amp;IF(特征计算_周度!E68&gt;$B$15,"趋势 ","")&amp;IF(特征计算_周度!F68&gt;$B$15,"斜率",""),"—"))</f>
        <v/>
      </c>
      <c r="H85" s="121">
        <f>IF(OR(B85="",C85=""),"",_xlfn.LET(_xlpm.dev,原始数据_周度!G68,_xlpm.minDev,MIN(OFFSET(原始数据_周度!G68,1-$D$17,0,$D$17,1)),_xlpm.bounce,_xlpm.dev-_xlpm.minDev,IF(AND(ISNUMBER(_xlpm.dev),ISNUMBER(_xlpm.minDev),_xlpm.minDev&lt;=$B$17,_xlpm.bounce&gt;=$F$17),"✅ 触发","—")))</f>
        <v/>
      </c>
      <c r="I85" s="172">
        <f>IFERROR(IF(特征计算_周度!H85&gt;$I$3,MIN($I$4,MAX(-$I$5,(特征计算_周度!H85-$I$3)*$I$4)),0),"")</f>
        <v/>
      </c>
    </row>
    <row r="86">
      <c r="A86" s="117">
        <f>特征计算_周度!A69</f>
        <v/>
      </c>
      <c r="B86" s="171">
        <f>IFERROR($A$3*特征计算_周度!B86+$B$3*特征计算_周度!C86+$C$3*特征计算_周度!D86+$D$3*特征计算_周度!E86+$E$3*特征计算_周度!F86+$F$3*特征计算_周度!H86,"")</f>
        <v/>
      </c>
      <c r="C86" s="118">
        <f>IFERROR(PERCENTILE(OFFSET(B86,1-364,0,364,1),$C$7),"")</f>
        <v/>
      </c>
      <c r="D86" s="118">
        <f>IFERROR(PERCENTILE(OFFSET(B86,1-364,0,364,1),$C$11),"")</f>
        <v/>
      </c>
      <c r="E86" s="122">
        <f>_xlfn.LET(_xlpm.initState,IF(OR(B86="",C86=""),"",IF(OR(特征计算_周度!B69&gt;$B$15,特征计算_周度!C69&gt;$B$15,特征计算_周度!G69&gt;$B$15,特征计算_周度!E69&gt;$B$15,特征计算_周度!F69&gt;$B$15),$A$12,IFERROR(IF(B86&lt;PERCENTILE(OFFSET(B86,1-364,0,364,1),$C$7),$A$7,IF(B86&lt;PERCENTILE(OFFSET(B86,1-364,0,364,1),$C$8),$A$8,IF(B86&lt;PERCENTILE(OFFSET(B86,1-364,0,364,1),$C$9),$A$9,IF(B86&lt;PERCENTILE(OFFSET(B86,1-364,0,364,1),$C$10),$A$10,IF(B86&lt;PERCENTILE(OFFSET(B86,1-364,0,364,1),$C$11),$A$11,$A$12))))),""))),_xlpm.dev,原始数据_周度!G69,_xlpm.minDev,MIN(OFFSET(原始数据_周度!G69,1-$D$17,0,$D$17,1)),_xlpm.bounce,_xlpm.dev-_xlpm.minDev,_xlpm.oversold,AND(ISNUMBER(_xlpm.dev),ISNUMBER(_xlpm.minDev),_xlpm.minDev&lt;=$B$17,_xlpm.bounce&gt;=$F$17,OR(_xlpm.initState=$A$12,_xlpm.initState=$A$11,_xlpm.initState=$A$10)),_xlpm.pctOnly,IFERROR(IF(B86&lt;PERCENTILE(OFFSET(B86,1-364,0,364,1),$C$7),$A$7,IF(B86&lt;PERCENTILE(OFFSET(B86,1-364,0,364,1),$C$8),$A$8,IF(B86&lt;PERCENTILE(OFFSET(B86,1-364,0,364,1),$C$9),$A$9,IF(B86&lt;PERCENTILE(OFFSET(B86,1-364,0,364,1),$C$10),$A$10,IF(B86&lt;PERCENTILE(OFFSET(B86,1-364,0,364,1),$C$11),$A$11,$A$12))))),""),IF(_xlpm.initState="","",IF(_xlpm.oversold,_xlpm.pctOnly,_xlpm.initState)))</f>
        <v/>
      </c>
      <c r="F86" s="119" t="n"/>
      <c r="G86" s="120">
        <f>IF(OR(B86="",C86=""),"",IF(OR(特征计算_周度!B69&gt;$B$15,特征计算_周度!C69&gt;$B$15,特征计算_周度!G69&gt;$B$15,特征计算_周度!E69&gt;$B$15,特征计算_周度!F69&gt;$B$15),IF(特征计算_周度!B69&gt;$B$15,"VIX ","")&amp;IF(特征计算_周度!C69&gt;$B$15,"HY ","")&amp;IF(特征计算_周度!G69&gt;$B$15,"Sahm ","")&amp;IF(特征计算_周度!E69&gt;$B$15,"趋势 ","")&amp;IF(特征计算_周度!F69&gt;$B$15,"斜率",""),"—"))</f>
        <v/>
      </c>
      <c r="H86" s="121">
        <f>IF(OR(B86="",C86=""),"",_xlfn.LET(_xlpm.dev,原始数据_周度!G69,_xlpm.minDev,MIN(OFFSET(原始数据_周度!G69,1-$D$17,0,$D$17,1)),_xlpm.bounce,_xlpm.dev-_xlpm.minDev,IF(AND(ISNUMBER(_xlpm.dev),ISNUMBER(_xlpm.minDev),_xlpm.minDev&lt;=$B$17,_xlpm.bounce&gt;=$F$17),"✅ 触发","—")))</f>
        <v/>
      </c>
      <c r="I86" s="172">
        <f>IFERROR(IF(特征计算_周度!H86&gt;$I$3,MIN($I$4,MAX(-$I$5,(特征计算_周度!H86-$I$3)*$I$4)),0),"")</f>
        <v/>
      </c>
    </row>
    <row r="87">
      <c r="A87" s="117">
        <f>特征计算_周度!A70</f>
        <v/>
      </c>
      <c r="B87" s="171">
        <f>IFERROR($A$3*特征计算_周度!B87+$B$3*特征计算_周度!C87+$C$3*特征计算_周度!D87+$D$3*特征计算_周度!E87+$E$3*特征计算_周度!F87+$F$3*特征计算_周度!H87,"")</f>
        <v/>
      </c>
      <c r="C87" s="118">
        <f>IFERROR(PERCENTILE(OFFSET(B87,1-364,0,364,1),$C$7),"")</f>
        <v/>
      </c>
      <c r="D87" s="118">
        <f>IFERROR(PERCENTILE(OFFSET(B87,1-364,0,364,1),$C$11),"")</f>
        <v/>
      </c>
      <c r="E87" s="122">
        <f>_xlfn.LET(_xlpm.initState,IF(OR(B87="",C87=""),"",IF(OR(特征计算_周度!B70&gt;$B$15,特征计算_周度!C70&gt;$B$15,特征计算_周度!G70&gt;$B$15,特征计算_周度!E70&gt;$B$15,特征计算_周度!F70&gt;$B$15),$A$12,IFERROR(IF(B87&lt;PERCENTILE(OFFSET(B87,1-364,0,364,1),$C$7),$A$7,IF(B87&lt;PERCENTILE(OFFSET(B87,1-364,0,364,1),$C$8),$A$8,IF(B87&lt;PERCENTILE(OFFSET(B87,1-364,0,364,1),$C$9),$A$9,IF(B87&lt;PERCENTILE(OFFSET(B87,1-364,0,364,1),$C$10),$A$10,IF(B87&lt;PERCENTILE(OFFSET(B87,1-364,0,364,1),$C$11),$A$11,$A$12))))),""))),_xlpm.dev,原始数据_周度!G70,_xlpm.minDev,MIN(OFFSET(原始数据_周度!G70,1-$D$17,0,$D$17,1)),_xlpm.bounce,_xlpm.dev-_xlpm.minDev,_xlpm.oversold,AND(ISNUMBER(_xlpm.dev),ISNUMBER(_xlpm.minDev),_xlpm.minDev&lt;=$B$17,_xlpm.bounce&gt;=$F$17,OR(_xlpm.initState=$A$12,_xlpm.initState=$A$11,_xlpm.initState=$A$10)),_xlpm.pctOnly,IFERROR(IF(B87&lt;PERCENTILE(OFFSET(B87,1-364,0,364,1),$C$7),$A$7,IF(B87&lt;PERCENTILE(OFFSET(B87,1-364,0,364,1),$C$8),$A$8,IF(B87&lt;PERCENTILE(OFFSET(B87,1-364,0,364,1),$C$9),$A$9,IF(B87&lt;PERCENTILE(OFFSET(B87,1-364,0,364,1),$C$10),$A$10,IF(B87&lt;PERCENTILE(OFFSET(B87,1-364,0,364,1),$C$11),$A$11,$A$12))))),""),IF(_xlpm.initState="","",IF(_xlpm.oversold,_xlpm.pctOnly,_xlpm.initState)))</f>
        <v/>
      </c>
      <c r="F87" s="119" t="n"/>
      <c r="G87" s="120">
        <f>IF(OR(B87="",C87=""),"",IF(OR(特征计算_周度!B70&gt;$B$15,特征计算_周度!C70&gt;$B$15,特征计算_周度!G70&gt;$B$15,特征计算_周度!E70&gt;$B$15,特征计算_周度!F70&gt;$B$15),IF(特征计算_周度!B70&gt;$B$15,"VIX ","")&amp;IF(特征计算_周度!C70&gt;$B$15,"HY ","")&amp;IF(特征计算_周度!G70&gt;$B$15,"Sahm ","")&amp;IF(特征计算_周度!E70&gt;$B$15,"趋势 ","")&amp;IF(特征计算_周度!F70&gt;$B$15,"斜率",""),"—"))</f>
        <v/>
      </c>
      <c r="H87" s="121">
        <f>IF(OR(B87="",C87=""),"",_xlfn.LET(_xlpm.dev,原始数据_周度!G70,_xlpm.minDev,MIN(OFFSET(原始数据_周度!G70,1-$D$17,0,$D$17,1)),_xlpm.bounce,_xlpm.dev-_xlpm.minDev,IF(AND(ISNUMBER(_xlpm.dev),ISNUMBER(_xlpm.minDev),_xlpm.minDev&lt;=$B$17,_xlpm.bounce&gt;=$F$17),"✅ 触发","—")))</f>
        <v/>
      </c>
      <c r="I87" s="172">
        <f>IFERROR(IF(特征计算_周度!H87&gt;$I$3,MIN($I$4,MAX(-$I$5,(特征计算_周度!H87-$I$3)*$I$4)),0),"")</f>
        <v/>
      </c>
    </row>
    <row r="88">
      <c r="A88" s="117">
        <f>特征计算_周度!A71</f>
        <v/>
      </c>
      <c r="B88" s="171">
        <f>IFERROR($A$3*特征计算_周度!B88+$B$3*特征计算_周度!C88+$C$3*特征计算_周度!D88+$D$3*特征计算_周度!E88+$E$3*特征计算_周度!F88+$F$3*特征计算_周度!H88,"")</f>
        <v/>
      </c>
      <c r="C88" s="118">
        <f>IFERROR(PERCENTILE(OFFSET(B88,1-364,0,364,1),$C$7),"")</f>
        <v/>
      </c>
      <c r="D88" s="118">
        <f>IFERROR(PERCENTILE(OFFSET(B88,1-364,0,364,1),$C$11),"")</f>
        <v/>
      </c>
      <c r="E88" s="122">
        <f>_xlfn.LET(_xlpm.initState,IF(OR(B88="",C88=""),"",IF(OR(特征计算_周度!B71&gt;$B$15,特征计算_周度!C71&gt;$B$15,特征计算_周度!G71&gt;$B$15,特征计算_周度!E71&gt;$B$15,特征计算_周度!F71&gt;$B$15),$A$12,IFERROR(IF(B88&lt;PERCENTILE(OFFSET(B88,1-364,0,364,1),$C$7),$A$7,IF(B88&lt;PERCENTILE(OFFSET(B88,1-364,0,364,1),$C$8),$A$8,IF(B88&lt;PERCENTILE(OFFSET(B88,1-364,0,364,1),$C$9),$A$9,IF(B88&lt;PERCENTILE(OFFSET(B88,1-364,0,364,1),$C$10),$A$10,IF(B88&lt;PERCENTILE(OFFSET(B88,1-364,0,364,1),$C$11),$A$11,$A$12))))),""))),_xlpm.dev,原始数据_周度!G71,_xlpm.minDev,MIN(OFFSET(原始数据_周度!G71,1-$D$17,0,$D$17,1)),_xlpm.bounce,_xlpm.dev-_xlpm.minDev,_xlpm.oversold,AND(ISNUMBER(_xlpm.dev),ISNUMBER(_xlpm.minDev),_xlpm.minDev&lt;=$B$17,_xlpm.bounce&gt;=$F$17,OR(_xlpm.initState=$A$12,_xlpm.initState=$A$11,_xlpm.initState=$A$10)),_xlpm.pctOnly,IFERROR(IF(B88&lt;PERCENTILE(OFFSET(B88,1-364,0,364,1),$C$7),$A$7,IF(B88&lt;PERCENTILE(OFFSET(B88,1-364,0,364,1),$C$8),$A$8,IF(B88&lt;PERCENTILE(OFFSET(B88,1-364,0,364,1),$C$9),$A$9,IF(B88&lt;PERCENTILE(OFFSET(B88,1-364,0,364,1),$C$10),$A$10,IF(B88&lt;PERCENTILE(OFFSET(B88,1-364,0,364,1),$C$11),$A$11,$A$12))))),""),IF(_xlpm.initState="","",IF(_xlpm.oversold,_xlpm.pctOnly,_xlpm.initState)))</f>
        <v/>
      </c>
      <c r="F88" s="119" t="n"/>
      <c r="G88" s="120">
        <f>IF(OR(B88="",C88=""),"",IF(OR(特征计算_周度!B71&gt;$B$15,特征计算_周度!C71&gt;$B$15,特征计算_周度!G71&gt;$B$15,特征计算_周度!E71&gt;$B$15,特征计算_周度!F71&gt;$B$15),IF(特征计算_周度!B71&gt;$B$15,"VIX ","")&amp;IF(特征计算_周度!C71&gt;$B$15,"HY ","")&amp;IF(特征计算_周度!G71&gt;$B$15,"Sahm ","")&amp;IF(特征计算_周度!E71&gt;$B$15,"趋势 ","")&amp;IF(特征计算_周度!F71&gt;$B$15,"斜率",""),"—"))</f>
        <v/>
      </c>
      <c r="H88" s="121">
        <f>IF(OR(B88="",C88=""),"",_xlfn.LET(_xlpm.dev,原始数据_周度!G71,_xlpm.minDev,MIN(OFFSET(原始数据_周度!G71,1-$D$17,0,$D$17,1)),_xlpm.bounce,_xlpm.dev-_xlpm.minDev,IF(AND(ISNUMBER(_xlpm.dev),ISNUMBER(_xlpm.minDev),_xlpm.minDev&lt;=$B$17,_xlpm.bounce&gt;=$F$17),"✅ 触发","—")))</f>
        <v/>
      </c>
      <c r="I88" s="172">
        <f>IFERROR(IF(特征计算_周度!H88&gt;$I$3,MIN($I$4,MAX(-$I$5,(特征计算_周度!H88-$I$3)*$I$4)),0),"")</f>
        <v/>
      </c>
    </row>
    <row r="89">
      <c r="A89" s="117">
        <f>特征计算_周度!A72</f>
        <v/>
      </c>
      <c r="B89" s="171">
        <f>IFERROR($A$3*特征计算_周度!B89+$B$3*特征计算_周度!C89+$C$3*特征计算_周度!D89+$D$3*特征计算_周度!E89+$E$3*特征计算_周度!F89+$F$3*特征计算_周度!H89,"")</f>
        <v/>
      </c>
      <c r="C89" s="118">
        <f>IFERROR(PERCENTILE(OFFSET(B89,1-364,0,364,1),$C$7),"")</f>
        <v/>
      </c>
      <c r="D89" s="118">
        <f>IFERROR(PERCENTILE(OFFSET(B89,1-364,0,364,1),$C$11),"")</f>
        <v/>
      </c>
      <c r="E89" s="122">
        <f>_xlfn.LET(_xlpm.initState,IF(OR(B89="",C89=""),"",IF(OR(特征计算_周度!B72&gt;$B$15,特征计算_周度!C72&gt;$B$15,特征计算_周度!G72&gt;$B$15,特征计算_周度!E72&gt;$B$15,特征计算_周度!F72&gt;$B$15),$A$12,IFERROR(IF(B89&lt;PERCENTILE(OFFSET(B89,1-364,0,364,1),$C$7),$A$7,IF(B89&lt;PERCENTILE(OFFSET(B89,1-364,0,364,1),$C$8),$A$8,IF(B89&lt;PERCENTILE(OFFSET(B89,1-364,0,364,1),$C$9),$A$9,IF(B89&lt;PERCENTILE(OFFSET(B89,1-364,0,364,1),$C$10),$A$10,IF(B89&lt;PERCENTILE(OFFSET(B89,1-364,0,364,1),$C$11),$A$11,$A$12))))),""))),_xlpm.dev,原始数据_周度!G72,_xlpm.minDev,MIN(OFFSET(原始数据_周度!G72,1-$D$17,0,$D$17,1)),_xlpm.bounce,_xlpm.dev-_xlpm.minDev,_xlpm.oversold,AND(ISNUMBER(_xlpm.dev),ISNUMBER(_xlpm.minDev),_xlpm.minDev&lt;=$B$17,_xlpm.bounce&gt;=$F$17,OR(_xlpm.initState=$A$12,_xlpm.initState=$A$11,_xlpm.initState=$A$10)),_xlpm.pctOnly,IFERROR(IF(B89&lt;PERCENTILE(OFFSET(B89,1-364,0,364,1),$C$7),$A$7,IF(B89&lt;PERCENTILE(OFFSET(B89,1-364,0,364,1),$C$8),$A$8,IF(B89&lt;PERCENTILE(OFFSET(B89,1-364,0,364,1),$C$9),$A$9,IF(B89&lt;PERCENTILE(OFFSET(B89,1-364,0,364,1),$C$10),$A$10,IF(B89&lt;PERCENTILE(OFFSET(B89,1-364,0,364,1),$C$11),$A$11,$A$12))))),""),IF(_xlpm.initState="","",IF(_xlpm.oversold,_xlpm.pctOnly,_xlpm.initState)))</f>
        <v/>
      </c>
      <c r="F89" s="119" t="n"/>
      <c r="G89" s="120">
        <f>IF(OR(B89="",C89=""),"",IF(OR(特征计算_周度!B72&gt;$B$15,特征计算_周度!C72&gt;$B$15,特征计算_周度!G72&gt;$B$15,特征计算_周度!E72&gt;$B$15,特征计算_周度!F72&gt;$B$15),IF(特征计算_周度!B72&gt;$B$15,"VIX ","")&amp;IF(特征计算_周度!C72&gt;$B$15,"HY ","")&amp;IF(特征计算_周度!G72&gt;$B$15,"Sahm ","")&amp;IF(特征计算_周度!E72&gt;$B$15,"趋势 ","")&amp;IF(特征计算_周度!F72&gt;$B$15,"斜率",""),"—"))</f>
        <v/>
      </c>
      <c r="H89" s="121">
        <f>IF(OR(B89="",C89=""),"",_xlfn.LET(_xlpm.dev,原始数据_周度!G72,_xlpm.minDev,MIN(OFFSET(原始数据_周度!G72,1-$D$17,0,$D$17,1)),_xlpm.bounce,_xlpm.dev-_xlpm.minDev,IF(AND(ISNUMBER(_xlpm.dev),ISNUMBER(_xlpm.minDev),_xlpm.minDev&lt;=$B$17,_xlpm.bounce&gt;=$F$17),"✅ 触发","—")))</f>
        <v/>
      </c>
      <c r="I89" s="172">
        <f>IFERROR(IF(特征计算_周度!H89&gt;$I$3,MIN($I$4,MAX(-$I$5,(特征计算_周度!H89-$I$3)*$I$4)),0),"")</f>
        <v/>
      </c>
    </row>
    <row r="90">
      <c r="A90" s="117">
        <f>特征计算_周度!A73</f>
        <v/>
      </c>
      <c r="B90" s="171">
        <f>IFERROR($A$3*特征计算_周度!B90+$B$3*特征计算_周度!C90+$C$3*特征计算_周度!D90+$D$3*特征计算_周度!E90+$E$3*特征计算_周度!F90+$F$3*特征计算_周度!H90,"")</f>
        <v/>
      </c>
      <c r="C90" s="118">
        <f>IFERROR(PERCENTILE(OFFSET(B90,1-364,0,364,1),$C$7),"")</f>
        <v/>
      </c>
      <c r="D90" s="118">
        <f>IFERROR(PERCENTILE(OFFSET(B90,1-364,0,364,1),$C$11),"")</f>
        <v/>
      </c>
      <c r="E90" s="122">
        <f>_xlfn.LET(_xlpm.initState,IF(OR(B90="",C90=""),"",IF(OR(特征计算_周度!B73&gt;$B$15,特征计算_周度!C73&gt;$B$15,特征计算_周度!G73&gt;$B$15,特征计算_周度!E73&gt;$B$15,特征计算_周度!F73&gt;$B$15),$A$12,IFERROR(IF(B90&lt;PERCENTILE(OFFSET(B90,1-364,0,364,1),$C$7),$A$7,IF(B90&lt;PERCENTILE(OFFSET(B90,1-364,0,364,1),$C$8),$A$8,IF(B90&lt;PERCENTILE(OFFSET(B90,1-364,0,364,1),$C$9),$A$9,IF(B90&lt;PERCENTILE(OFFSET(B90,1-364,0,364,1),$C$10),$A$10,IF(B90&lt;PERCENTILE(OFFSET(B90,1-364,0,364,1),$C$11),$A$11,$A$12))))),""))),_xlpm.dev,原始数据_周度!G73,_xlpm.minDev,MIN(OFFSET(原始数据_周度!G73,1-$D$17,0,$D$17,1)),_xlpm.bounce,_xlpm.dev-_xlpm.minDev,_xlpm.oversold,AND(ISNUMBER(_xlpm.dev),ISNUMBER(_xlpm.minDev),_xlpm.minDev&lt;=$B$17,_xlpm.bounce&gt;=$F$17,OR(_xlpm.initState=$A$12,_xlpm.initState=$A$11,_xlpm.initState=$A$10)),_xlpm.pctOnly,IFERROR(IF(B90&lt;PERCENTILE(OFFSET(B90,1-364,0,364,1),$C$7),$A$7,IF(B90&lt;PERCENTILE(OFFSET(B90,1-364,0,364,1),$C$8),$A$8,IF(B90&lt;PERCENTILE(OFFSET(B90,1-364,0,364,1),$C$9),$A$9,IF(B90&lt;PERCENTILE(OFFSET(B90,1-364,0,364,1),$C$10),$A$10,IF(B90&lt;PERCENTILE(OFFSET(B90,1-364,0,364,1),$C$11),$A$11,$A$12))))),""),IF(_xlpm.initState="","",IF(_xlpm.oversold,_xlpm.pctOnly,_xlpm.initState)))</f>
        <v/>
      </c>
      <c r="F90" s="119" t="n"/>
      <c r="G90" s="120">
        <f>IF(OR(B90="",C90=""),"",IF(OR(特征计算_周度!B73&gt;$B$15,特征计算_周度!C73&gt;$B$15,特征计算_周度!G73&gt;$B$15,特征计算_周度!E73&gt;$B$15,特征计算_周度!F73&gt;$B$15),IF(特征计算_周度!B73&gt;$B$15,"VIX ","")&amp;IF(特征计算_周度!C73&gt;$B$15,"HY ","")&amp;IF(特征计算_周度!G73&gt;$B$15,"Sahm ","")&amp;IF(特征计算_周度!E73&gt;$B$15,"趋势 ","")&amp;IF(特征计算_周度!F73&gt;$B$15,"斜率",""),"—"))</f>
        <v/>
      </c>
      <c r="H90" s="121">
        <f>IF(OR(B90="",C90=""),"",_xlfn.LET(_xlpm.dev,原始数据_周度!G73,_xlpm.minDev,MIN(OFFSET(原始数据_周度!G73,1-$D$17,0,$D$17,1)),_xlpm.bounce,_xlpm.dev-_xlpm.minDev,IF(AND(ISNUMBER(_xlpm.dev),ISNUMBER(_xlpm.minDev),_xlpm.minDev&lt;=$B$17,_xlpm.bounce&gt;=$F$17),"✅ 触发","—")))</f>
        <v/>
      </c>
      <c r="I90" s="172">
        <f>IFERROR(IF(特征计算_周度!H90&gt;$I$3,MIN($I$4,MAX(-$I$5,(特征计算_周度!H90-$I$3)*$I$4)),0),"")</f>
        <v/>
      </c>
    </row>
    <row r="91">
      <c r="A91" s="117">
        <f>特征计算_周度!A74</f>
        <v/>
      </c>
      <c r="B91" s="171">
        <f>IFERROR($A$3*特征计算_周度!B91+$B$3*特征计算_周度!C91+$C$3*特征计算_周度!D91+$D$3*特征计算_周度!E91+$E$3*特征计算_周度!F91+$F$3*特征计算_周度!H91,"")</f>
        <v/>
      </c>
      <c r="C91" s="118">
        <f>IFERROR(PERCENTILE(OFFSET(B91,1-364,0,364,1),$C$7),"")</f>
        <v/>
      </c>
      <c r="D91" s="118">
        <f>IFERROR(PERCENTILE(OFFSET(B91,1-364,0,364,1),$C$11),"")</f>
        <v/>
      </c>
      <c r="E91" s="122">
        <f>_xlfn.LET(_xlpm.initState,IF(OR(B91="",C91=""),"",IF(OR(特征计算_周度!B74&gt;$B$15,特征计算_周度!C74&gt;$B$15,特征计算_周度!G74&gt;$B$15,特征计算_周度!E74&gt;$B$15,特征计算_周度!F74&gt;$B$15),$A$12,IFERROR(IF(B91&lt;PERCENTILE(OFFSET(B91,1-364,0,364,1),$C$7),$A$7,IF(B91&lt;PERCENTILE(OFFSET(B91,1-364,0,364,1),$C$8),$A$8,IF(B91&lt;PERCENTILE(OFFSET(B91,1-364,0,364,1),$C$9),$A$9,IF(B91&lt;PERCENTILE(OFFSET(B91,1-364,0,364,1),$C$10),$A$10,IF(B91&lt;PERCENTILE(OFFSET(B91,1-364,0,364,1),$C$11),$A$11,$A$12))))),""))),_xlpm.dev,原始数据_周度!G74,_xlpm.minDev,MIN(OFFSET(原始数据_周度!G74,1-$D$17,0,$D$17,1)),_xlpm.bounce,_xlpm.dev-_xlpm.minDev,_xlpm.oversold,AND(ISNUMBER(_xlpm.dev),ISNUMBER(_xlpm.minDev),_xlpm.minDev&lt;=$B$17,_xlpm.bounce&gt;=$F$17,OR(_xlpm.initState=$A$12,_xlpm.initState=$A$11,_xlpm.initState=$A$10)),_xlpm.pctOnly,IFERROR(IF(B91&lt;PERCENTILE(OFFSET(B91,1-364,0,364,1),$C$7),$A$7,IF(B91&lt;PERCENTILE(OFFSET(B91,1-364,0,364,1),$C$8),$A$8,IF(B91&lt;PERCENTILE(OFFSET(B91,1-364,0,364,1),$C$9),$A$9,IF(B91&lt;PERCENTILE(OFFSET(B91,1-364,0,364,1),$C$10),$A$10,IF(B91&lt;PERCENTILE(OFFSET(B91,1-364,0,364,1),$C$11),$A$11,$A$12))))),""),IF(_xlpm.initState="","",IF(_xlpm.oversold,_xlpm.pctOnly,_xlpm.initState)))</f>
        <v/>
      </c>
      <c r="F91" s="119" t="n"/>
      <c r="G91" s="120">
        <f>IF(OR(B91="",C91=""),"",IF(OR(特征计算_周度!B74&gt;$B$15,特征计算_周度!C74&gt;$B$15,特征计算_周度!G74&gt;$B$15,特征计算_周度!E74&gt;$B$15,特征计算_周度!F74&gt;$B$15),IF(特征计算_周度!B74&gt;$B$15,"VIX ","")&amp;IF(特征计算_周度!C74&gt;$B$15,"HY ","")&amp;IF(特征计算_周度!G74&gt;$B$15,"Sahm ","")&amp;IF(特征计算_周度!E74&gt;$B$15,"趋势 ","")&amp;IF(特征计算_周度!F74&gt;$B$15,"斜率",""),"—"))</f>
        <v/>
      </c>
      <c r="H91" s="121">
        <f>IF(OR(B91="",C91=""),"",_xlfn.LET(_xlpm.dev,原始数据_周度!G74,_xlpm.minDev,MIN(OFFSET(原始数据_周度!G74,1-$D$17,0,$D$17,1)),_xlpm.bounce,_xlpm.dev-_xlpm.minDev,IF(AND(ISNUMBER(_xlpm.dev),ISNUMBER(_xlpm.minDev),_xlpm.minDev&lt;=$B$17,_xlpm.bounce&gt;=$F$17),"✅ 触发","—")))</f>
        <v/>
      </c>
      <c r="I91" s="172">
        <f>IFERROR(IF(特征计算_周度!H91&gt;$I$3,MIN($I$4,MAX(-$I$5,(特征计算_周度!H91-$I$3)*$I$4)),0),"")</f>
        <v/>
      </c>
    </row>
    <row r="92">
      <c r="A92" s="117">
        <f>特征计算_周度!A75</f>
        <v/>
      </c>
      <c r="B92" s="171">
        <f>IFERROR($A$3*特征计算_周度!B92+$B$3*特征计算_周度!C92+$C$3*特征计算_周度!D92+$D$3*特征计算_周度!E92+$E$3*特征计算_周度!F92+$F$3*特征计算_周度!H92,"")</f>
        <v/>
      </c>
      <c r="C92" s="118">
        <f>IFERROR(PERCENTILE(OFFSET(B92,1-364,0,364,1),$C$7),"")</f>
        <v/>
      </c>
      <c r="D92" s="118">
        <f>IFERROR(PERCENTILE(OFFSET(B92,1-364,0,364,1),$C$11),"")</f>
        <v/>
      </c>
      <c r="E92" s="122">
        <f>_xlfn.LET(_xlpm.initState,IF(OR(B92="",C92=""),"",IF(OR(特征计算_周度!B75&gt;$B$15,特征计算_周度!C75&gt;$B$15,特征计算_周度!G75&gt;$B$15,特征计算_周度!E75&gt;$B$15,特征计算_周度!F75&gt;$B$15),$A$12,IFERROR(IF(B92&lt;PERCENTILE(OFFSET(B92,1-364,0,364,1),$C$7),$A$7,IF(B92&lt;PERCENTILE(OFFSET(B92,1-364,0,364,1),$C$8),$A$8,IF(B92&lt;PERCENTILE(OFFSET(B92,1-364,0,364,1),$C$9),$A$9,IF(B92&lt;PERCENTILE(OFFSET(B92,1-364,0,364,1),$C$10),$A$10,IF(B92&lt;PERCENTILE(OFFSET(B92,1-364,0,364,1),$C$11),$A$11,$A$12))))),""))),_xlpm.dev,原始数据_周度!G75,_xlpm.minDev,MIN(OFFSET(原始数据_周度!G75,1-$D$17,0,$D$17,1)),_xlpm.bounce,_xlpm.dev-_xlpm.minDev,_xlpm.oversold,AND(ISNUMBER(_xlpm.dev),ISNUMBER(_xlpm.minDev),_xlpm.minDev&lt;=$B$17,_xlpm.bounce&gt;=$F$17,OR(_xlpm.initState=$A$12,_xlpm.initState=$A$11,_xlpm.initState=$A$10)),_xlpm.pctOnly,IFERROR(IF(B92&lt;PERCENTILE(OFFSET(B92,1-364,0,364,1),$C$7),$A$7,IF(B92&lt;PERCENTILE(OFFSET(B92,1-364,0,364,1),$C$8),$A$8,IF(B92&lt;PERCENTILE(OFFSET(B92,1-364,0,364,1),$C$9),$A$9,IF(B92&lt;PERCENTILE(OFFSET(B92,1-364,0,364,1),$C$10),$A$10,IF(B92&lt;PERCENTILE(OFFSET(B92,1-364,0,364,1),$C$11),$A$11,$A$12))))),""),IF(_xlpm.initState="","",IF(_xlpm.oversold,_xlpm.pctOnly,_xlpm.initState)))</f>
        <v/>
      </c>
      <c r="F92" s="119" t="n"/>
      <c r="G92" s="120">
        <f>IF(OR(B92="",C92=""),"",IF(OR(特征计算_周度!B75&gt;$B$15,特征计算_周度!C75&gt;$B$15,特征计算_周度!G75&gt;$B$15,特征计算_周度!E75&gt;$B$15,特征计算_周度!F75&gt;$B$15),IF(特征计算_周度!B75&gt;$B$15,"VIX ","")&amp;IF(特征计算_周度!C75&gt;$B$15,"HY ","")&amp;IF(特征计算_周度!G75&gt;$B$15,"Sahm ","")&amp;IF(特征计算_周度!E75&gt;$B$15,"趋势 ","")&amp;IF(特征计算_周度!F75&gt;$B$15,"斜率",""),"—"))</f>
        <v/>
      </c>
      <c r="H92" s="121">
        <f>IF(OR(B92="",C92=""),"",_xlfn.LET(_xlpm.dev,原始数据_周度!G75,_xlpm.minDev,MIN(OFFSET(原始数据_周度!G75,1-$D$17,0,$D$17,1)),_xlpm.bounce,_xlpm.dev-_xlpm.minDev,IF(AND(ISNUMBER(_xlpm.dev),ISNUMBER(_xlpm.minDev),_xlpm.minDev&lt;=$B$17,_xlpm.bounce&gt;=$F$17),"✅ 触发","—")))</f>
        <v/>
      </c>
      <c r="I92" s="172">
        <f>IFERROR(IF(特征计算_周度!H92&gt;$I$3,MIN($I$4,MAX(-$I$5,(特征计算_周度!H92-$I$3)*$I$4)),0),"")</f>
        <v/>
      </c>
    </row>
    <row r="93">
      <c r="A93" s="117">
        <f>特征计算_周度!A76</f>
        <v/>
      </c>
      <c r="B93" s="171">
        <f>IFERROR($A$3*特征计算_周度!B93+$B$3*特征计算_周度!C93+$C$3*特征计算_周度!D93+$D$3*特征计算_周度!E93+$E$3*特征计算_周度!F93+$F$3*特征计算_周度!H93,"")</f>
        <v/>
      </c>
      <c r="C93" s="118">
        <f>IFERROR(PERCENTILE(OFFSET(B93,1-364,0,364,1),$C$7),"")</f>
        <v/>
      </c>
      <c r="D93" s="118">
        <f>IFERROR(PERCENTILE(OFFSET(B93,1-364,0,364,1),$C$11),"")</f>
        <v/>
      </c>
      <c r="E93" s="122">
        <f>_xlfn.LET(_xlpm.initState,IF(OR(B93="",C93=""),"",IF(OR(特征计算_周度!B76&gt;$B$15,特征计算_周度!C76&gt;$B$15,特征计算_周度!G76&gt;$B$15,特征计算_周度!E76&gt;$B$15,特征计算_周度!F76&gt;$B$15),$A$12,IFERROR(IF(B93&lt;PERCENTILE(OFFSET(B93,1-364,0,364,1),$C$7),$A$7,IF(B93&lt;PERCENTILE(OFFSET(B93,1-364,0,364,1),$C$8),$A$8,IF(B93&lt;PERCENTILE(OFFSET(B93,1-364,0,364,1),$C$9),$A$9,IF(B93&lt;PERCENTILE(OFFSET(B93,1-364,0,364,1),$C$10),$A$10,IF(B93&lt;PERCENTILE(OFFSET(B93,1-364,0,364,1),$C$11),$A$11,$A$12))))),""))),_xlpm.dev,原始数据_周度!G76,_xlpm.minDev,MIN(OFFSET(原始数据_周度!G76,1-$D$17,0,$D$17,1)),_xlpm.bounce,_xlpm.dev-_xlpm.minDev,_xlpm.oversold,AND(ISNUMBER(_xlpm.dev),ISNUMBER(_xlpm.minDev),_xlpm.minDev&lt;=$B$17,_xlpm.bounce&gt;=$F$17,OR(_xlpm.initState=$A$12,_xlpm.initState=$A$11,_xlpm.initState=$A$10)),_xlpm.pctOnly,IFERROR(IF(B93&lt;PERCENTILE(OFFSET(B93,1-364,0,364,1),$C$7),$A$7,IF(B93&lt;PERCENTILE(OFFSET(B93,1-364,0,364,1),$C$8),$A$8,IF(B93&lt;PERCENTILE(OFFSET(B93,1-364,0,364,1),$C$9),$A$9,IF(B93&lt;PERCENTILE(OFFSET(B93,1-364,0,364,1),$C$10),$A$10,IF(B93&lt;PERCENTILE(OFFSET(B93,1-364,0,364,1),$C$11),$A$11,$A$12))))),""),IF(_xlpm.initState="","",IF(_xlpm.oversold,_xlpm.pctOnly,_xlpm.initState)))</f>
        <v/>
      </c>
      <c r="F93" s="119" t="n"/>
      <c r="G93" s="120">
        <f>IF(OR(B93="",C93=""),"",IF(OR(特征计算_周度!B76&gt;$B$15,特征计算_周度!C76&gt;$B$15,特征计算_周度!G76&gt;$B$15,特征计算_周度!E76&gt;$B$15,特征计算_周度!F76&gt;$B$15),IF(特征计算_周度!B76&gt;$B$15,"VIX ","")&amp;IF(特征计算_周度!C76&gt;$B$15,"HY ","")&amp;IF(特征计算_周度!G76&gt;$B$15,"Sahm ","")&amp;IF(特征计算_周度!E76&gt;$B$15,"趋势 ","")&amp;IF(特征计算_周度!F76&gt;$B$15,"斜率",""),"—"))</f>
        <v/>
      </c>
      <c r="H93" s="121">
        <f>IF(OR(B93="",C93=""),"",_xlfn.LET(_xlpm.dev,原始数据_周度!G76,_xlpm.minDev,MIN(OFFSET(原始数据_周度!G76,1-$D$17,0,$D$17,1)),_xlpm.bounce,_xlpm.dev-_xlpm.minDev,IF(AND(ISNUMBER(_xlpm.dev),ISNUMBER(_xlpm.minDev),_xlpm.minDev&lt;=$B$17,_xlpm.bounce&gt;=$F$17),"✅ 触发","—")))</f>
        <v/>
      </c>
      <c r="I93" s="172">
        <f>IFERROR(IF(特征计算_周度!H93&gt;$I$3,MIN($I$4,MAX(-$I$5,(特征计算_周度!H93-$I$3)*$I$4)),0),"")</f>
        <v/>
      </c>
    </row>
    <row r="94">
      <c r="A94" s="117">
        <f>特征计算_周度!A77</f>
        <v/>
      </c>
      <c r="B94" s="171">
        <f>IFERROR($A$3*特征计算_周度!B94+$B$3*特征计算_周度!C94+$C$3*特征计算_周度!D94+$D$3*特征计算_周度!E94+$E$3*特征计算_周度!F94+$F$3*特征计算_周度!H94,"")</f>
        <v/>
      </c>
      <c r="C94" s="118">
        <f>IFERROR(PERCENTILE(OFFSET(B94,1-364,0,364,1),$C$7),"")</f>
        <v/>
      </c>
      <c r="D94" s="118">
        <f>IFERROR(PERCENTILE(OFFSET(B94,1-364,0,364,1),$C$11),"")</f>
        <v/>
      </c>
      <c r="E94" s="122">
        <f>_xlfn.LET(_xlpm.initState,IF(OR(B94="",C94=""),"",IF(OR(特征计算_周度!B77&gt;$B$15,特征计算_周度!C77&gt;$B$15,特征计算_周度!G77&gt;$B$15,特征计算_周度!E77&gt;$B$15,特征计算_周度!F77&gt;$B$15),$A$12,IFERROR(IF(B94&lt;PERCENTILE(OFFSET(B94,1-364,0,364,1),$C$7),$A$7,IF(B94&lt;PERCENTILE(OFFSET(B94,1-364,0,364,1),$C$8),$A$8,IF(B94&lt;PERCENTILE(OFFSET(B94,1-364,0,364,1),$C$9),$A$9,IF(B94&lt;PERCENTILE(OFFSET(B94,1-364,0,364,1),$C$10),$A$10,IF(B94&lt;PERCENTILE(OFFSET(B94,1-364,0,364,1),$C$11),$A$11,$A$12))))),""))),_xlpm.dev,原始数据_周度!G77,_xlpm.minDev,MIN(OFFSET(原始数据_周度!G77,1-$D$17,0,$D$17,1)),_xlpm.bounce,_xlpm.dev-_xlpm.minDev,_xlpm.oversold,AND(ISNUMBER(_xlpm.dev),ISNUMBER(_xlpm.minDev),_xlpm.minDev&lt;=$B$17,_xlpm.bounce&gt;=$F$17,OR(_xlpm.initState=$A$12,_xlpm.initState=$A$11,_xlpm.initState=$A$10)),_xlpm.pctOnly,IFERROR(IF(B94&lt;PERCENTILE(OFFSET(B94,1-364,0,364,1),$C$7),$A$7,IF(B94&lt;PERCENTILE(OFFSET(B94,1-364,0,364,1),$C$8),$A$8,IF(B94&lt;PERCENTILE(OFFSET(B94,1-364,0,364,1),$C$9),$A$9,IF(B94&lt;PERCENTILE(OFFSET(B94,1-364,0,364,1),$C$10),$A$10,IF(B94&lt;PERCENTILE(OFFSET(B94,1-364,0,364,1),$C$11),$A$11,$A$12))))),""),IF(_xlpm.initState="","",IF(_xlpm.oversold,_xlpm.pctOnly,_xlpm.initState)))</f>
        <v/>
      </c>
      <c r="F94" s="119" t="n"/>
      <c r="G94" s="120">
        <f>IF(OR(B94="",C94=""),"",IF(OR(特征计算_周度!B77&gt;$B$15,特征计算_周度!C77&gt;$B$15,特征计算_周度!G77&gt;$B$15,特征计算_周度!E77&gt;$B$15,特征计算_周度!F77&gt;$B$15),IF(特征计算_周度!B77&gt;$B$15,"VIX ","")&amp;IF(特征计算_周度!C77&gt;$B$15,"HY ","")&amp;IF(特征计算_周度!G77&gt;$B$15,"Sahm ","")&amp;IF(特征计算_周度!E77&gt;$B$15,"趋势 ","")&amp;IF(特征计算_周度!F77&gt;$B$15,"斜率",""),"—"))</f>
        <v/>
      </c>
      <c r="H94" s="121">
        <f>IF(OR(B94="",C94=""),"",_xlfn.LET(_xlpm.dev,原始数据_周度!G77,_xlpm.minDev,MIN(OFFSET(原始数据_周度!G77,1-$D$17,0,$D$17,1)),_xlpm.bounce,_xlpm.dev-_xlpm.minDev,IF(AND(ISNUMBER(_xlpm.dev),ISNUMBER(_xlpm.minDev),_xlpm.minDev&lt;=$B$17,_xlpm.bounce&gt;=$F$17),"✅ 触发","—")))</f>
        <v/>
      </c>
      <c r="I94" s="172">
        <f>IFERROR(IF(特征计算_周度!H94&gt;$I$3,MIN($I$4,MAX(-$I$5,(特征计算_周度!H94-$I$3)*$I$4)),0),"")</f>
        <v/>
      </c>
    </row>
    <row r="95">
      <c r="A95" s="117">
        <f>特征计算_周度!A78</f>
        <v/>
      </c>
      <c r="B95" s="171">
        <f>IFERROR($A$3*特征计算_周度!B95+$B$3*特征计算_周度!C95+$C$3*特征计算_周度!D95+$D$3*特征计算_周度!E95+$E$3*特征计算_周度!F95+$F$3*特征计算_周度!H95,"")</f>
        <v/>
      </c>
      <c r="C95" s="118">
        <f>IFERROR(PERCENTILE(OFFSET(B95,1-364,0,364,1),$C$7),"")</f>
        <v/>
      </c>
      <c r="D95" s="118">
        <f>IFERROR(PERCENTILE(OFFSET(B95,1-364,0,364,1),$C$11),"")</f>
        <v/>
      </c>
      <c r="E95" s="122">
        <f>_xlfn.LET(_xlpm.initState,IF(OR(B95="",C95=""),"",IF(OR(特征计算_周度!B78&gt;$B$15,特征计算_周度!C78&gt;$B$15,特征计算_周度!G78&gt;$B$15,特征计算_周度!E78&gt;$B$15,特征计算_周度!F78&gt;$B$15),$A$12,IFERROR(IF(B95&lt;PERCENTILE(OFFSET(B95,1-364,0,364,1),$C$7),$A$7,IF(B95&lt;PERCENTILE(OFFSET(B95,1-364,0,364,1),$C$8),$A$8,IF(B95&lt;PERCENTILE(OFFSET(B95,1-364,0,364,1),$C$9),$A$9,IF(B95&lt;PERCENTILE(OFFSET(B95,1-364,0,364,1),$C$10),$A$10,IF(B95&lt;PERCENTILE(OFFSET(B95,1-364,0,364,1),$C$11),$A$11,$A$12))))),""))),_xlpm.dev,原始数据_周度!G78,_xlpm.minDev,MIN(OFFSET(原始数据_周度!G78,1-$D$17,0,$D$17,1)),_xlpm.bounce,_xlpm.dev-_xlpm.minDev,_xlpm.oversold,AND(ISNUMBER(_xlpm.dev),ISNUMBER(_xlpm.minDev),_xlpm.minDev&lt;=$B$17,_xlpm.bounce&gt;=$F$17,OR(_xlpm.initState=$A$12,_xlpm.initState=$A$11,_xlpm.initState=$A$10)),_xlpm.pctOnly,IFERROR(IF(B95&lt;PERCENTILE(OFFSET(B95,1-364,0,364,1),$C$7),$A$7,IF(B95&lt;PERCENTILE(OFFSET(B95,1-364,0,364,1),$C$8),$A$8,IF(B95&lt;PERCENTILE(OFFSET(B95,1-364,0,364,1),$C$9),$A$9,IF(B95&lt;PERCENTILE(OFFSET(B95,1-364,0,364,1),$C$10),$A$10,IF(B95&lt;PERCENTILE(OFFSET(B95,1-364,0,364,1),$C$11),$A$11,$A$12))))),""),IF(_xlpm.initState="","",IF(_xlpm.oversold,_xlpm.pctOnly,_xlpm.initState)))</f>
        <v/>
      </c>
      <c r="F95" s="119" t="n"/>
      <c r="G95" s="120">
        <f>IF(OR(B95="",C95=""),"",IF(OR(特征计算_周度!B78&gt;$B$15,特征计算_周度!C78&gt;$B$15,特征计算_周度!G78&gt;$B$15,特征计算_周度!E78&gt;$B$15,特征计算_周度!F78&gt;$B$15),IF(特征计算_周度!B78&gt;$B$15,"VIX ","")&amp;IF(特征计算_周度!C78&gt;$B$15,"HY ","")&amp;IF(特征计算_周度!G78&gt;$B$15,"Sahm ","")&amp;IF(特征计算_周度!E78&gt;$B$15,"趋势 ","")&amp;IF(特征计算_周度!F78&gt;$B$15,"斜率",""),"—"))</f>
        <v/>
      </c>
      <c r="H95" s="121">
        <f>IF(OR(B95="",C95=""),"",_xlfn.LET(_xlpm.dev,原始数据_周度!G78,_xlpm.minDev,MIN(OFFSET(原始数据_周度!G78,1-$D$17,0,$D$17,1)),_xlpm.bounce,_xlpm.dev-_xlpm.minDev,IF(AND(ISNUMBER(_xlpm.dev),ISNUMBER(_xlpm.minDev),_xlpm.minDev&lt;=$B$17,_xlpm.bounce&gt;=$F$17),"✅ 触发","—")))</f>
        <v/>
      </c>
      <c r="I95" s="172">
        <f>IFERROR(IF(特征计算_周度!H95&gt;$I$3,MIN($I$4,MAX(-$I$5,(特征计算_周度!H95-$I$3)*$I$4)),0),"")</f>
        <v/>
      </c>
    </row>
    <row r="96">
      <c r="A96" s="117">
        <f>特征计算_周度!A79</f>
        <v/>
      </c>
      <c r="B96" s="171">
        <f>IFERROR($A$3*特征计算_周度!B96+$B$3*特征计算_周度!C96+$C$3*特征计算_周度!D96+$D$3*特征计算_周度!E96+$E$3*特征计算_周度!F96+$F$3*特征计算_周度!H96,"")</f>
        <v/>
      </c>
      <c r="C96" s="118">
        <f>IFERROR(PERCENTILE(OFFSET(B96,1-364,0,364,1),$C$7),"")</f>
        <v/>
      </c>
      <c r="D96" s="118">
        <f>IFERROR(PERCENTILE(OFFSET(B96,1-364,0,364,1),$C$11),"")</f>
        <v/>
      </c>
      <c r="E96" s="122">
        <f>_xlfn.LET(_xlpm.initState,IF(OR(B96="",C96=""),"",IF(OR(特征计算_周度!B79&gt;$B$15,特征计算_周度!C79&gt;$B$15,特征计算_周度!G79&gt;$B$15,特征计算_周度!E79&gt;$B$15,特征计算_周度!F79&gt;$B$15),$A$12,IFERROR(IF(B96&lt;PERCENTILE(OFFSET(B96,1-364,0,364,1),$C$7),$A$7,IF(B96&lt;PERCENTILE(OFFSET(B96,1-364,0,364,1),$C$8),$A$8,IF(B96&lt;PERCENTILE(OFFSET(B96,1-364,0,364,1),$C$9),$A$9,IF(B96&lt;PERCENTILE(OFFSET(B96,1-364,0,364,1),$C$10),$A$10,IF(B96&lt;PERCENTILE(OFFSET(B96,1-364,0,364,1),$C$11),$A$11,$A$12))))),""))),_xlpm.dev,原始数据_周度!G79,_xlpm.minDev,MIN(OFFSET(原始数据_周度!G79,1-$D$17,0,$D$17,1)),_xlpm.bounce,_xlpm.dev-_xlpm.minDev,_xlpm.oversold,AND(ISNUMBER(_xlpm.dev),ISNUMBER(_xlpm.minDev),_xlpm.minDev&lt;=$B$17,_xlpm.bounce&gt;=$F$17,OR(_xlpm.initState=$A$12,_xlpm.initState=$A$11,_xlpm.initState=$A$10)),_xlpm.pctOnly,IFERROR(IF(B96&lt;PERCENTILE(OFFSET(B96,1-364,0,364,1),$C$7),$A$7,IF(B96&lt;PERCENTILE(OFFSET(B96,1-364,0,364,1),$C$8),$A$8,IF(B96&lt;PERCENTILE(OFFSET(B96,1-364,0,364,1),$C$9),$A$9,IF(B96&lt;PERCENTILE(OFFSET(B96,1-364,0,364,1),$C$10),$A$10,IF(B96&lt;PERCENTILE(OFFSET(B96,1-364,0,364,1),$C$11),$A$11,$A$12))))),""),IF(_xlpm.initState="","",IF(_xlpm.oversold,_xlpm.pctOnly,_xlpm.initState)))</f>
        <v/>
      </c>
      <c r="F96" s="119" t="n"/>
      <c r="G96" s="120">
        <f>IF(OR(B96="",C96=""),"",IF(OR(特征计算_周度!B79&gt;$B$15,特征计算_周度!C79&gt;$B$15,特征计算_周度!G79&gt;$B$15,特征计算_周度!E79&gt;$B$15,特征计算_周度!F79&gt;$B$15),IF(特征计算_周度!B79&gt;$B$15,"VIX ","")&amp;IF(特征计算_周度!C79&gt;$B$15,"HY ","")&amp;IF(特征计算_周度!G79&gt;$B$15,"Sahm ","")&amp;IF(特征计算_周度!E79&gt;$B$15,"趋势 ","")&amp;IF(特征计算_周度!F79&gt;$B$15,"斜率",""),"—"))</f>
        <v/>
      </c>
      <c r="H96" s="121">
        <f>IF(OR(B96="",C96=""),"",_xlfn.LET(_xlpm.dev,原始数据_周度!G79,_xlpm.minDev,MIN(OFFSET(原始数据_周度!G79,1-$D$17,0,$D$17,1)),_xlpm.bounce,_xlpm.dev-_xlpm.minDev,IF(AND(ISNUMBER(_xlpm.dev),ISNUMBER(_xlpm.minDev),_xlpm.minDev&lt;=$B$17,_xlpm.bounce&gt;=$F$17),"✅ 触发","—")))</f>
        <v/>
      </c>
      <c r="I96" s="172">
        <f>IFERROR(IF(特征计算_周度!H96&gt;$I$3,MIN($I$4,MAX(-$I$5,(特征计算_周度!H96-$I$3)*$I$4)),0),"")</f>
        <v/>
      </c>
    </row>
    <row r="97">
      <c r="A97" s="117">
        <f>特征计算_周度!A80</f>
        <v/>
      </c>
      <c r="B97" s="171">
        <f>IFERROR($A$3*特征计算_周度!B97+$B$3*特征计算_周度!C97+$C$3*特征计算_周度!D97+$D$3*特征计算_周度!E97+$E$3*特征计算_周度!F97+$F$3*特征计算_周度!H97,"")</f>
        <v/>
      </c>
      <c r="C97" s="118">
        <f>IFERROR(PERCENTILE(OFFSET(B97,1-364,0,364,1),$C$7),"")</f>
        <v/>
      </c>
      <c r="D97" s="118">
        <f>IFERROR(PERCENTILE(OFFSET(B97,1-364,0,364,1),$C$11),"")</f>
        <v/>
      </c>
      <c r="E97" s="122">
        <f>_xlfn.LET(_xlpm.initState,IF(OR(B97="",C97=""),"",IF(OR(特征计算_周度!B80&gt;$B$15,特征计算_周度!C80&gt;$B$15,特征计算_周度!G80&gt;$B$15,特征计算_周度!E80&gt;$B$15,特征计算_周度!F80&gt;$B$15),$A$12,IFERROR(IF(B97&lt;PERCENTILE(OFFSET(B97,1-364,0,364,1),$C$7),$A$7,IF(B97&lt;PERCENTILE(OFFSET(B97,1-364,0,364,1),$C$8),$A$8,IF(B97&lt;PERCENTILE(OFFSET(B97,1-364,0,364,1),$C$9),$A$9,IF(B97&lt;PERCENTILE(OFFSET(B97,1-364,0,364,1),$C$10),$A$10,IF(B97&lt;PERCENTILE(OFFSET(B97,1-364,0,364,1),$C$11),$A$11,$A$12))))),""))),_xlpm.dev,原始数据_周度!G80,_xlpm.minDev,MIN(OFFSET(原始数据_周度!G80,1-$D$17,0,$D$17,1)),_xlpm.bounce,_xlpm.dev-_xlpm.minDev,_xlpm.oversold,AND(ISNUMBER(_xlpm.dev),ISNUMBER(_xlpm.minDev),_xlpm.minDev&lt;=$B$17,_xlpm.bounce&gt;=$F$17,OR(_xlpm.initState=$A$12,_xlpm.initState=$A$11,_xlpm.initState=$A$10)),_xlpm.pctOnly,IFERROR(IF(B97&lt;PERCENTILE(OFFSET(B97,1-364,0,364,1),$C$7),$A$7,IF(B97&lt;PERCENTILE(OFFSET(B97,1-364,0,364,1),$C$8),$A$8,IF(B97&lt;PERCENTILE(OFFSET(B97,1-364,0,364,1),$C$9),$A$9,IF(B97&lt;PERCENTILE(OFFSET(B97,1-364,0,364,1),$C$10),$A$10,IF(B97&lt;PERCENTILE(OFFSET(B97,1-364,0,364,1),$C$11),$A$11,$A$12))))),""),IF(_xlpm.initState="","",IF(_xlpm.oversold,_xlpm.pctOnly,_xlpm.initState)))</f>
        <v/>
      </c>
      <c r="F97" s="119" t="n"/>
      <c r="G97" s="120">
        <f>IF(OR(B97="",C97=""),"",IF(OR(特征计算_周度!B80&gt;$B$15,特征计算_周度!C80&gt;$B$15,特征计算_周度!G80&gt;$B$15,特征计算_周度!E80&gt;$B$15,特征计算_周度!F80&gt;$B$15),IF(特征计算_周度!B80&gt;$B$15,"VIX ","")&amp;IF(特征计算_周度!C80&gt;$B$15,"HY ","")&amp;IF(特征计算_周度!G80&gt;$B$15,"Sahm ","")&amp;IF(特征计算_周度!E80&gt;$B$15,"趋势 ","")&amp;IF(特征计算_周度!F80&gt;$B$15,"斜率",""),"—"))</f>
        <v/>
      </c>
      <c r="H97" s="121">
        <f>IF(OR(B97="",C97=""),"",_xlfn.LET(_xlpm.dev,原始数据_周度!G80,_xlpm.minDev,MIN(OFFSET(原始数据_周度!G80,1-$D$17,0,$D$17,1)),_xlpm.bounce,_xlpm.dev-_xlpm.minDev,IF(AND(ISNUMBER(_xlpm.dev),ISNUMBER(_xlpm.minDev),_xlpm.minDev&lt;=$B$17,_xlpm.bounce&gt;=$F$17),"✅ 触发","—")))</f>
        <v/>
      </c>
      <c r="I97" s="172">
        <f>IFERROR(IF(特征计算_周度!H97&gt;$I$3,MIN($I$4,MAX(-$I$5,(特征计算_周度!H97-$I$3)*$I$4)),0),"")</f>
        <v/>
      </c>
    </row>
    <row r="98">
      <c r="A98" s="117">
        <f>特征计算_周度!A81</f>
        <v/>
      </c>
      <c r="B98" s="171">
        <f>IFERROR($A$3*特征计算_周度!B98+$B$3*特征计算_周度!C98+$C$3*特征计算_周度!D98+$D$3*特征计算_周度!E98+$E$3*特征计算_周度!F98+$F$3*特征计算_周度!H98,"")</f>
        <v/>
      </c>
      <c r="C98" s="118">
        <f>IFERROR(PERCENTILE(OFFSET(B98,1-364,0,364,1),$C$7),"")</f>
        <v/>
      </c>
      <c r="D98" s="118">
        <f>IFERROR(PERCENTILE(OFFSET(B98,1-364,0,364,1),$C$11),"")</f>
        <v/>
      </c>
      <c r="E98" s="122">
        <f>_xlfn.LET(_xlpm.initState,IF(OR(B98="",C98=""),"",IF(OR(特征计算_周度!B81&gt;$B$15,特征计算_周度!C81&gt;$B$15,特征计算_周度!G81&gt;$B$15,特征计算_周度!E81&gt;$B$15,特征计算_周度!F81&gt;$B$15),$A$12,IFERROR(IF(B98&lt;PERCENTILE(OFFSET(B98,1-364,0,364,1),$C$7),$A$7,IF(B98&lt;PERCENTILE(OFFSET(B98,1-364,0,364,1),$C$8),$A$8,IF(B98&lt;PERCENTILE(OFFSET(B98,1-364,0,364,1),$C$9),$A$9,IF(B98&lt;PERCENTILE(OFFSET(B98,1-364,0,364,1),$C$10),$A$10,IF(B98&lt;PERCENTILE(OFFSET(B98,1-364,0,364,1),$C$11),$A$11,$A$12))))),""))),_xlpm.dev,原始数据_周度!G81,_xlpm.minDev,MIN(OFFSET(原始数据_周度!G81,1-$D$17,0,$D$17,1)),_xlpm.bounce,_xlpm.dev-_xlpm.minDev,_xlpm.oversold,AND(ISNUMBER(_xlpm.dev),ISNUMBER(_xlpm.minDev),_xlpm.minDev&lt;=$B$17,_xlpm.bounce&gt;=$F$17,OR(_xlpm.initState=$A$12,_xlpm.initState=$A$11,_xlpm.initState=$A$10)),_xlpm.pctOnly,IFERROR(IF(B98&lt;PERCENTILE(OFFSET(B98,1-364,0,364,1),$C$7),$A$7,IF(B98&lt;PERCENTILE(OFFSET(B98,1-364,0,364,1),$C$8),$A$8,IF(B98&lt;PERCENTILE(OFFSET(B98,1-364,0,364,1),$C$9),$A$9,IF(B98&lt;PERCENTILE(OFFSET(B98,1-364,0,364,1),$C$10),$A$10,IF(B98&lt;PERCENTILE(OFFSET(B98,1-364,0,364,1),$C$11),$A$11,$A$12))))),""),IF(_xlpm.initState="","",IF(_xlpm.oversold,_xlpm.pctOnly,_xlpm.initState)))</f>
        <v/>
      </c>
      <c r="F98" s="119" t="n"/>
      <c r="G98" s="120">
        <f>IF(OR(B98="",C98=""),"",IF(OR(特征计算_周度!B81&gt;$B$15,特征计算_周度!C81&gt;$B$15,特征计算_周度!G81&gt;$B$15,特征计算_周度!E81&gt;$B$15,特征计算_周度!F81&gt;$B$15),IF(特征计算_周度!B81&gt;$B$15,"VIX ","")&amp;IF(特征计算_周度!C81&gt;$B$15,"HY ","")&amp;IF(特征计算_周度!G81&gt;$B$15,"Sahm ","")&amp;IF(特征计算_周度!E81&gt;$B$15,"趋势 ","")&amp;IF(特征计算_周度!F81&gt;$B$15,"斜率",""),"—"))</f>
        <v/>
      </c>
      <c r="H98" s="121">
        <f>IF(OR(B98="",C98=""),"",_xlfn.LET(_xlpm.dev,原始数据_周度!G81,_xlpm.minDev,MIN(OFFSET(原始数据_周度!G81,1-$D$17,0,$D$17,1)),_xlpm.bounce,_xlpm.dev-_xlpm.minDev,IF(AND(ISNUMBER(_xlpm.dev),ISNUMBER(_xlpm.minDev),_xlpm.minDev&lt;=$B$17,_xlpm.bounce&gt;=$F$17),"✅ 触发","—")))</f>
        <v/>
      </c>
      <c r="I98" s="172">
        <f>IFERROR(IF(特征计算_周度!H98&gt;$I$3,MIN($I$4,MAX(-$I$5,(特征计算_周度!H98-$I$3)*$I$4)),0),"")</f>
        <v/>
      </c>
    </row>
    <row r="99">
      <c r="A99" s="117">
        <f>特征计算_周度!A82</f>
        <v/>
      </c>
      <c r="B99" s="171">
        <f>IFERROR($A$3*特征计算_周度!B99+$B$3*特征计算_周度!C99+$C$3*特征计算_周度!D99+$D$3*特征计算_周度!E99+$E$3*特征计算_周度!F99+$F$3*特征计算_周度!H99,"")</f>
        <v/>
      </c>
      <c r="C99" s="118">
        <f>IFERROR(PERCENTILE(OFFSET(B99,1-364,0,364,1),$C$7),"")</f>
        <v/>
      </c>
      <c r="D99" s="118">
        <f>IFERROR(PERCENTILE(OFFSET(B99,1-364,0,364,1),$C$11),"")</f>
        <v/>
      </c>
      <c r="E99" s="122">
        <f>_xlfn.LET(_xlpm.initState,IF(OR(B99="",C99=""),"",IF(OR(特征计算_周度!B82&gt;$B$15,特征计算_周度!C82&gt;$B$15,特征计算_周度!G82&gt;$B$15,特征计算_周度!E82&gt;$B$15,特征计算_周度!F82&gt;$B$15),$A$12,IFERROR(IF(B99&lt;PERCENTILE(OFFSET(B99,1-364,0,364,1),$C$7),$A$7,IF(B99&lt;PERCENTILE(OFFSET(B99,1-364,0,364,1),$C$8),$A$8,IF(B99&lt;PERCENTILE(OFFSET(B99,1-364,0,364,1),$C$9),$A$9,IF(B99&lt;PERCENTILE(OFFSET(B99,1-364,0,364,1),$C$10),$A$10,IF(B99&lt;PERCENTILE(OFFSET(B99,1-364,0,364,1),$C$11),$A$11,$A$12))))),""))),_xlpm.dev,原始数据_周度!G82,_xlpm.minDev,MIN(OFFSET(原始数据_周度!G82,1-$D$17,0,$D$17,1)),_xlpm.bounce,_xlpm.dev-_xlpm.minDev,_xlpm.oversold,AND(ISNUMBER(_xlpm.dev),ISNUMBER(_xlpm.minDev),_xlpm.minDev&lt;=$B$17,_xlpm.bounce&gt;=$F$17,OR(_xlpm.initState=$A$12,_xlpm.initState=$A$11,_xlpm.initState=$A$10)),_xlpm.pctOnly,IFERROR(IF(B99&lt;PERCENTILE(OFFSET(B99,1-364,0,364,1),$C$7),$A$7,IF(B99&lt;PERCENTILE(OFFSET(B99,1-364,0,364,1),$C$8),$A$8,IF(B99&lt;PERCENTILE(OFFSET(B99,1-364,0,364,1),$C$9),$A$9,IF(B99&lt;PERCENTILE(OFFSET(B99,1-364,0,364,1),$C$10),$A$10,IF(B99&lt;PERCENTILE(OFFSET(B99,1-364,0,364,1),$C$11),$A$11,$A$12))))),""),IF(_xlpm.initState="","",IF(_xlpm.oversold,_xlpm.pctOnly,_xlpm.initState)))</f>
        <v/>
      </c>
      <c r="F99" s="119" t="n"/>
      <c r="G99" s="120">
        <f>IF(OR(B99="",C99=""),"",IF(OR(特征计算_周度!B82&gt;$B$15,特征计算_周度!C82&gt;$B$15,特征计算_周度!G82&gt;$B$15,特征计算_周度!E82&gt;$B$15,特征计算_周度!F82&gt;$B$15),IF(特征计算_周度!B82&gt;$B$15,"VIX ","")&amp;IF(特征计算_周度!C82&gt;$B$15,"HY ","")&amp;IF(特征计算_周度!G82&gt;$B$15,"Sahm ","")&amp;IF(特征计算_周度!E82&gt;$B$15,"趋势 ","")&amp;IF(特征计算_周度!F82&gt;$B$15,"斜率",""),"—"))</f>
        <v/>
      </c>
      <c r="H99" s="121">
        <f>IF(OR(B99="",C99=""),"",_xlfn.LET(_xlpm.dev,原始数据_周度!G82,_xlpm.minDev,MIN(OFFSET(原始数据_周度!G82,1-$D$17,0,$D$17,1)),_xlpm.bounce,_xlpm.dev-_xlpm.minDev,IF(AND(ISNUMBER(_xlpm.dev),ISNUMBER(_xlpm.minDev),_xlpm.minDev&lt;=$B$17,_xlpm.bounce&gt;=$F$17),"✅ 触发","—")))</f>
        <v/>
      </c>
      <c r="I99" s="172">
        <f>IFERROR(IF(特征计算_周度!H99&gt;$I$3,MIN($I$4,MAX(-$I$5,(特征计算_周度!H99-$I$3)*$I$4)),0),"")</f>
        <v/>
      </c>
    </row>
    <row r="100">
      <c r="A100" s="117">
        <f>特征计算_周度!A83</f>
        <v/>
      </c>
      <c r="B100" s="171">
        <f>IFERROR($A$3*特征计算_周度!B100+$B$3*特征计算_周度!C100+$C$3*特征计算_周度!D100+$D$3*特征计算_周度!E100+$E$3*特征计算_周度!F100+$F$3*特征计算_周度!H100,"")</f>
        <v/>
      </c>
      <c r="C100" s="118">
        <f>IFERROR(PERCENTILE(OFFSET(B100,1-364,0,364,1),$C$7),"")</f>
        <v/>
      </c>
      <c r="D100" s="118">
        <f>IFERROR(PERCENTILE(OFFSET(B100,1-364,0,364,1),$C$11),"")</f>
        <v/>
      </c>
      <c r="E100" s="122">
        <f>_xlfn.LET(_xlpm.initState,IF(OR(B100="",C100=""),"",IF(OR(特征计算_周度!B83&gt;$B$15,特征计算_周度!C83&gt;$B$15,特征计算_周度!G83&gt;$B$15,特征计算_周度!E83&gt;$B$15,特征计算_周度!F83&gt;$B$15),$A$12,IFERROR(IF(B100&lt;PERCENTILE(OFFSET(B100,1-364,0,364,1),$C$7),$A$7,IF(B100&lt;PERCENTILE(OFFSET(B100,1-364,0,364,1),$C$8),$A$8,IF(B100&lt;PERCENTILE(OFFSET(B100,1-364,0,364,1),$C$9),$A$9,IF(B100&lt;PERCENTILE(OFFSET(B100,1-364,0,364,1),$C$10),$A$10,IF(B100&lt;PERCENTILE(OFFSET(B100,1-364,0,364,1),$C$11),$A$11,$A$12))))),""))),_xlpm.dev,原始数据_周度!G83,_xlpm.minDev,MIN(OFFSET(原始数据_周度!G83,1-$D$17,0,$D$17,1)),_xlpm.bounce,_xlpm.dev-_xlpm.minDev,_xlpm.oversold,AND(ISNUMBER(_xlpm.dev),ISNUMBER(_xlpm.minDev),_xlpm.minDev&lt;=$B$17,_xlpm.bounce&gt;=$F$17,OR(_xlpm.initState=$A$12,_xlpm.initState=$A$11,_xlpm.initState=$A$10)),_xlpm.pctOnly,IFERROR(IF(B100&lt;PERCENTILE(OFFSET(B100,1-364,0,364,1),$C$7),$A$7,IF(B100&lt;PERCENTILE(OFFSET(B100,1-364,0,364,1),$C$8),$A$8,IF(B100&lt;PERCENTILE(OFFSET(B100,1-364,0,364,1),$C$9),$A$9,IF(B100&lt;PERCENTILE(OFFSET(B100,1-364,0,364,1),$C$10),$A$10,IF(B100&lt;PERCENTILE(OFFSET(B100,1-364,0,364,1),$C$11),$A$11,$A$12))))),""),IF(_xlpm.initState="","",IF(_xlpm.oversold,_xlpm.pctOnly,_xlpm.initState)))</f>
        <v/>
      </c>
      <c r="F100" s="119" t="n"/>
      <c r="G100" s="120">
        <f>IF(OR(B100="",C100=""),"",IF(OR(特征计算_周度!B83&gt;$B$15,特征计算_周度!C83&gt;$B$15,特征计算_周度!G83&gt;$B$15,特征计算_周度!E83&gt;$B$15,特征计算_周度!F83&gt;$B$15),IF(特征计算_周度!B83&gt;$B$15,"VIX ","")&amp;IF(特征计算_周度!C83&gt;$B$15,"HY ","")&amp;IF(特征计算_周度!G83&gt;$B$15,"Sahm ","")&amp;IF(特征计算_周度!E83&gt;$B$15,"趋势 ","")&amp;IF(特征计算_周度!F83&gt;$B$15,"斜率",""),"—"))</f>
        <v/>
      </c>
      <c r="H100" s="121">
        <f>IF(OR(B100="",C100=""),"",_xlfn.LET(_xlpm.dev,原始数据_周度!G83,_xlpm.minDev,MIN(OFFSET(原始数据_周度!G83,1-$D$17,0,$D$17,1)),_xlpm.bounce,_xlpm.dev-_xlpm.minDev,IF(AND(ISNUMBER(_xlpm.dev),ISNUMBER(_xlpm.minDev),_xlpm.minDev&lt;=$B$17,_xlpm.bounce&gt;=$F$17),"✅ 触发","—")))</f>
        <v/>
      </c>
      <c r="I100" s="172">
        <f>IFERROR(IF(特征计算_周度!H100&gt;$I$3,MIN($I$4,MAX(-$I$5,(特征计算_周度!H100-$I$3)*$I$4)),0),"")</f>
        <v/>
      </c>
    </row>
    <row r="101">
      <c r="A101" s="117">
        <f>特征计算_周度!A84</f>
        <v/>
      </c>
      <c r="B101" s="171">
        <f>IFERROR($A$3*特征计算_周度!B101+$B$3*特征计算_周度!C101+$C$3*特征计算_周度!D101+$D$3*特征计算_周度!E101+$E$3*特征计算_周度!F101+$F$3*特征计算_周度!H101,"")</f>
        <v/>
      </c>
      <c r="C101" s="118">
        <f>IFERROR(PERCENTILE(OFFSET(B101,1-364,0,364,1),$C$7),"")</f>
        <v/>
      </c>
      <c r="D101" s="118">
        <f>IFERROR(PERCENTILE(OFFSET(B101,1-364,0,364,1),$C$11),"")</f>
        <v/>
      </c>
      <c r="E101" s="122">
        <f>_xlfn.LET(_xlpm.initState,IF(OR(B101="",C101=""),"",IF(OR(特征计算_周度!B84&gt;$B$15,特征计算_周度!C84&gt;$B$15,特征计算_周度!G84&gt;$B$15,特征计算_周度!E84&gt;$B$15,特征计算_周度!F84&gt;$B$15),$A$12,IFERROR(IF(B101&lt;PERCENTILE(OFFSET(B101,1-364,0,364,1),$C$7),$A$7,IF(B101&lt;PERCENTILE(OFFSET(B101,1-364,0,364,1),$C$8),$A$8,IF(B101&lt;PERCENTILE(OFFSET(B101,1-364,0,364,1),$C$9),$A$9,IF(B101&lt;PERCENTILE(OFFSET(B101,1-364,0,364,1),$C$10),$A$10,IF(B101&lt;PERCENTILE(OFFSET(B101,1-364,0,364,1),$C$11),$A$11,$A$12))))),""))),_xlpm.dev,原始数据_周度!G84,_xlpm.minDev,MIN(OFFSET(原始数据_周度!G84,1-$D$17,0,$D$17,1)),_xlpm.bounce,_xlpm.dev-_xlpm.minDev,_xlpm.oversold,AND(ISNUMBER(_xlpm.dev),ISNUMBER(_xlpm.minDev),_xlpm.minDev&lt;=$B$17,_xlpm.bounce&gt;=$F$17,OR(_xlpm.initState=$A$12,_xlpm.initState=$A$11,_xlpm.initState=$A$10)),_xlpm.pctOnly,IFERROR(IF(B101&lt;PERCENTILE(OFFSET(B101,1-364,0,364,1),$C$7),$A$7,IF(B101&lt;PERCENTILE(OFFSET(B101,1-364,0,364,1),$C$8),$A$8,IF(B101&lt;PERCENTILE(OFFSET(B101,1-364,0,364,1),$C$9),$A$9,IF(B101&lt;PERCENTILE(OFFSET(B101,1-364,0,364,1),$C$10),$A$10,IF(B101&lt;PERCENTILE(OFFSET(B101,1-364,0,364,1),$C$11),$A$11,$A$12))))),""),IF(_xlpm.initState="","",IF(_xlpm.oversold,_xlpm.pctOnly,_xlpm.initState)))</f>
        <v/>
      </c>
      <c r="F101" s="119" t="n"/>
      <c r="G101" s="120">
        <f>IF(OR(B101="",C101=""),"",IF(OR(特征计算_周度!B84&gt;$B$15,特征计算_周度!C84&gt;$B$15,特征计算_周度!G84&gt;$B$15,特征计算_周度!E84&gt;$B$15,特征计算_周度!F84&gt;$B$15),IF(特征计算_周度!B84&gt;$B$15,"VIX ","")&amp;IF(特征计算_周度!C84&gt;$B$15,"HY ","")&amp;IF(特征计算_周度!G84&gt;$B$15,"Sahm ","")&amp;IF(特征计算_周度!E84&gt;$B$15,"趋势 ","")&amp;IF(特征计算_周度!F84&gt;$B$15,"斜率",""),"—"))</f>
        <v/>
      </c>
      <c r="H101" s="121">
        <f>IF(OR(B101="",C101=""),"",_xlfn.LET(_xlpm.dev,原始数据_周度!G84,_xlpm.minDev,MIN(OFFSET(原始数据_周度!G84,1-$D$17,0,$D$17,1)),_xlpm.bounce,_xlpm.dev-_xlpm.minDev,IF(AND(ISNUMBER(_xlpm.dev),ISNUMBER(_xlpm.minDev),_xlpm.minDev&lt;=$B$17,_xlpm.bounce&gt;=$F$17),"✅ 触发","—")))</f>
        <v/>
      </c>
      <c r="I101" s="172">
        <f>IFERROR(IF(特征计算_周度!H101&gt;$I$3,MIN($I$4,MAX(-$I$5,(特征计算_周度!H101-$I$3)*$I$4)),0),"")</f>
        <v/>
      </c>
    </row>
    <row r="102">
      <c r="A102" s="117">
        <f>特征计算_周度!A85</f>
        <v/>
      </c>
      <c r="B102" s="171">
        <f>IFERROR($A$3*特征计算_周度!B102+$B$3*特征计算_周度!C102+$C$3*特征计算_周度!D102+$D$3*特征计算_周度!E102+$E$3*特征计算_周度!F102+$F$3*特征计算_周度!H102,"")</f>
        <v/>
      </c>
      <c r="C102" s="118">
        <f>IFERROR(PERCENTILE(OFFSET(B102,1-364,0,364,1),$C$7),"")</f>
        <v/>
      </c>
      <c r="D102" s="118">
        <f>IFERROR(PERCENTILE(OFFSET(B102,1-364,0,364,1),$C$11),"")</f>
        <v/>
      </c>
      <c r="E102" s="122">
        <f>_xlfn.LET(_xlpm.initState,IF(OR(B102="",C102=""),"",IF(OR(特征计算_周度!B85&gt;$B$15,特征计算_周度!C85&gt;$B$15,特征计算_周度!G85&gt;$B$15,特征计算_周度!E85&gt;$B$15,特征计算_周度!F85&gt;$B$15),$A$12,IFERROR(IF(B102&lt;PERCENTILE(OFFSET(B102,1-364,0,364,1),$C$7),$A$7,IF(B102&lt;PERCENTILE(OFFSET(B102,1-364,0,364,1),$C$8),$A$8,IF(B102&lt;PERCENTILE(OFFSET(B102,1-364,0,364,1),$C$9),$A$9,IF(B102&lt;PERCENTILE(OFFSET(B102,1-364,0,364,1),$C$10),$A$10,IF(B102&lt;PERCENTILE(OFFSET(B102,1-364,0,364,1),$C$11),$A$11,$A$12))))),""))),_xlpm.dev,原始数据_周度!G85,_xlpm.minDev,MIN(OFFSET(原始数据_周度!G85,1-$D$17,0,$D$17,1)),_xlpm.bounce,_xlpm.dev-_xlpm.minDev,_xlpm.oversold,AND(ISNUMBER(_xlpm.dev),ISNUMBER(_xlpm.minDev),_xlpm.minDev&lt;=$B$17,_xlpm.bounce&gt;=$F$17,OR(_xlpm.initState=$A$12,_xlpm.initState=$A$11,_xlpm.initState=$A$10)),_xlpm.pctOnly,IFERROR(IF(B102&lt;PERCENTILE(OFFSET(B102,1-364,0,364,1),$C$7),$A$7,IF(B102&lt;PERCENTILE(OFFSET(B102,1-364,0,364,1),$C$8),$A$8,IF(B102&lt;PERCENTILE(OFFSET(B102,1-364,0,364,1),$C$9),$A$9,IF(B102&lt;PERCENTILE(OFFSET(B102,1-364,0,364,1),$C$10),$A$10,IF(B102&lt;PERCENTILE(OFFSET(B102,1-364,0,364,1),$C$11),$A$11,$A$12))))),""),IF(_xlpm.initState="","",IF(_xlpm.oversold,_xlpm.pctOnly,_xlpm.initState)))</f>
        <v/>
      </c>
      <c r="F102" s="119" t="n"/>
      <c r="G102" s="120">
        <f>IF(OR(B102="",C102=""),"",IF(OR(特征计算_周度!B85&gt;$B$15,特征计算_周度!C85&gt;$B$15,特征计算_周度!G85&gt;$B$15,特征计算_周度!E85&gt;$B$15,特征计算_周度!F85&gt;$B$15),IF(特征计算_周度!B85&gt;$B$15,"VIX ","")&amp;IF(特征计算_周度!C85&gt;$B$15,"HY ","")&amp;IF(特征计算_周度!G85&gt;$B$15,"Sahm ","")&amp;IF(特征计算_周度!E85&gt;$B$15,"趋势 ","")&amp;IF(特征计算_周度!F85&gt;$B$15,"斜率",""),"—"))</f>
        <v/>
      </c>
      <c r="H102" s="121">
        <f>IF(OR(B102="",C102=""),"",_xlfn.LET(_xlpm.dev,原始数据_周度!G85,_xlpm.minDev,MIN(OFFSET(原始数据_周度!G85,1-$D$17,0,$D$17,1)),_xlpm.bounce,_xlpm.dev-_xlpm.minDev,IF(AND(ISNUMBER(_xlpm.dev),ISNUMBER(_xlpm.minDev),_xlpm.minDev&lt;=$B$17,_xlpm.bounce&gt;=$F$17),"✅ 触发","—")))</f>
        <v/>
      </c>
      <c r="I102" s="172">
        <f>IFERROR(IF(特征计算_周度!H102&gt;$I$3,MIN($I$4,MAX(-$I$5,(特征计算_周度!H102-$I$3)*$I$4)),0),"")</f>
        <v/>
      </c>
    </row>
    <row r="103">
      <c r="A103" s="117">
        <f>特征计算_周度!A86</f>
        <v/>
      </c>
      <c r="B103" s="171">
        <f>IFERROR($A$3*特征计算_周度!B103+$B$3*特征计算_周度!C103+$C$3*特征计算_周度!D103+$D$3*特征计算_周度!E103+$E$3*特征计算_周度!F103+$F$3*特征计算_周度!H103,"")</f>
        <v/>
      </c>
      <c r="C103" s="118">
        <f>IFERROR(PERCENTILE(OFFSET(B103,1-364,0,364,1),$C$7),"")</f>
        <v/>
      </c>
      <c r="D103" s="118">
        <f>IFERROR(PERCENTILE(OFFSET(B103,1-364,0,364,1),$C$11),"")</f>
        <v/>
      </c>
      <c r="E103" s="122">
        <f>_xlfn.LET(_xlpm.initState,IF(OR(B103="",C103=""),"",IF(OR(特征计算_周度!B86&gt;$B$15,特征计算_周度!C86&gt;$B$15,特征计算_周度!G86&gt;$B$15,特征计算_周度!E86&gt;$B$15,特征计算_周度!F86&gt;$B$15),$A$12,IFERROR(IF(B103&lt;PERCENTILE(OFFSET(B103,1-364,0,364,1),$C$7),$A$7,IF(B103&lt;PERCENTILE(OFFSET(B103,1-364,0,364,1),$C$8),$A$8,IF(B103&lt;PERCENTILE(OFFSET(B103,1-364,0,364,1),$C$9),$A$9,IF(B103&lt;PERCENTILE(OFFSET(B103,1-364,0,364,1),$C$10),$A$10,IF(B103&lt;PERCENTILE(OFFSET(B103,1-364,0,364,1),$C$11),$A$11,$A$12))))),""))),_xlpm.dev,原始数据_周度!G86,_xlpm.minDev,MIN(OFFSET(原始数据_周度!G86,1-$D$17,0,$D$17,1)),_xlpm.bounce,_xlpm.dev-_xlpm.minDev,_xlpm.oversold,AND(ISNUMBER(_xlpm.dev),ISNUMBER(_xlpm.minDev),_xlpm.minDev&lt;=$B$17,_xlpm.bounce&gt;=$F$17,OR(_xlpm.initState=$A$12,_xlpm.initState=$A$11,_xlpm.initState=$A$10)),_xlpm.pctOnly,IFERROR(IF(B103&lt;PERCENTILE(OFFSET(B103,1-364,0,364,1),$C$7),$A$7,IF(B103&lt;PERCENTILE(OFFSET(B103,1-364,0,364,1),$C$8),$A$8,IF(B103&lt;PERCENTILE(OFFSET(B103,1-364,0,364,1),$C$9),$A$9,IF(B103&lt;PERCENTILE(OFFSET(B103,1-364,0,364,1),$C$10),$A$10,IF(B103&lt;PERCENTILE(OFFSET(B103,1-364,0,364,1),$C$11),$A$11,$A$12))))),""),IF(_xlpm.initState="","",IF(_xlpm.oversold,_xlpm.pctOnly,_xlpm.initState)))</f>
        <v/>
      </c>
      <c r="F103" s="119" t="n"/>
      <c r="G103" s="120">
        <f>IF(OR(B103="",C103=""),"",IF(OR(特征计算_周度!B86&gt;$B$15,特征计算_周度!C86&gt;$B$15,特征计算_周度!G86&gt;$B$15,特征计算_周度!E86&gt;$B$15,特征计算_周度!F86&gt;$B$15),IF(特征计算_周度!B86&gt;$B$15,"VIX ","")&amp;IF(特征计算_周度!C86&gt;$B$15,"HY ","")&amp;IF(特征计算_周度!G86&gt;$B$15,"Sahm ","")&amp;IF(特征计算_周度!E86&gt;$B$15,"趋势 ","")&amp;IF(特征计算_周度!F86&gt;$B$15,"斜率",""),"—"))</f>
        <v/>
      </c>
      <c r="H103" s="121">
        <f>IF(OR(B103="",C103=""),"",_xlfn.LET(_xlpm.dev,原始数据_周度!G86,_xlpm.minDev,MIN(OFFSET(原始数据_周度!G86,1-$D$17,0,$D$17,1)),_xlpm.bounce,_xlpm.dev-_xlpm.minDev,IF(AND(ISNUMBER(_xlpm.dev),ISNUMBER(_xlpm.minDev),_xlpm.minDev&lt;=$B$17,_xlpm.bounce&gt;=$F$17),"✅ 触发","—")))</f>
        <v/>
      </c>
      <c r="I103" s="172">
        <f>IFERROR(IF(特征计算_周度!H103&gt;$I$3,MIN($I$4,MAX(-$I$5,(特征计算_周度!H103-$I$3)*$I$4)),0),"")</f>
        <v/>
      </c>
    </row>
    <row r="104">
      <c r="A104" s="117">
        <f>特征计算_周度!A87</f>
        <v/>
      </c>
      <c r="B104" s="171">
        <f>IFERROR($A$3*特征计算_周度!B104+$B$3*特征计算_周度!C104+$C$3*特征计算_周度!D104+$D$3*特征计算_周度!E104+$E$3*特征计算_周度!F104+$F$3*特征计算_周度!H104,"")</f>
        <v/>
      </c>
      <c r="C104" s="118">
        <f>IFERROR(PERCENTILE(OFFSET(B104,1-364,0,364,1),$C$7),"")</f>
        <v/>
      </c>
      <c r="D104" s="118">
        <f>IFERROR(PERCENTILE(OFFSET(B104,1-364,0,364,1),$C$11),"")</f>
        <v/>
      </c>
      <c r="E104" s="122">
        <f>_xlfn.LET(_xlpm.initState,IF(OR(B104="",C104=""),"",IF(OR(特征计算_周度!B87&gt;$B$15,特征计算_周度!C87&gt;$B$15,特征计算_周度!G87&gt;$B$15,特征计算_周度!E87&gt;$B$15,特征计算_周度!F87&gt;$B$15),$A$12,IFERROR(IF(B104&lt;PERCENTILE(OFFSET(B104,1-364,0,364,1),$C$7),$A$7,IF(B104&lt;PERCENTILE(OFFSET(B104,1-364,0,364,1),$C$8),$A$8,IF(B104&lt;PERCENTILE(OFFSET(B104,1-364,0,364,1),$C$9),$A$9,IF(B104&lt;PERCENTILE(OFFSET(B104,1-364,0,364,1),$C$10),$A$10,IF(B104&lt;PERCENTILE(OFFSET(B104,1-364,0,364,1),$C$11),$A$11,$A$12))))),""))),_xlpm.dev,原始数据_周度!G87,_xlpm.minDev,MIN(OFFSET(原始数据_周度!G87,1-$D$17,0,$D$17,1)),_xlpm.bounce,_xlpm.dev-_xlpm.minDev,_xlpm.oversold,AND(ISNUMBER(_xlpm.dev),ISNUMBER(_xlpm.minDev),_xlpm.minDev&lt;=$B$17,_xlpm.bounce&gt;=$F$17,OR(_xlpm.initState=$A$12,_xlpm.initState=$A$11,_xlpm.initState=$A$10)),_xlpm.pctOnly,IFERROR(IF(B104&lt;PERCENTILE(OFFSET(B104,1-364,0,364,1),$C$7),$A$7,IF(B104&lt;PERCENTILE(OFFSET(B104,1-364,0,364,1),$C$8),$A$8,IF(B104&lt;PERCENTILE(OFFSET(B104,1-364,0,364,1),$C$9),$A$9,IF(B104&lt;PERCENTILE(OFFSET(B104,1-364,0,364,1),$C$10),$A$10,IF(B104&lt;PERCENTILE(OFFSET(B104,1-364,0,364,1),$C$11),$A$11,$A$12))))),""),IF(_xlpm.initState="","",IF(_xlpm.oversold,_xlpm.pctOnly,_xlpm.initState)))</f>
        <v/>
      </c>
      <c r="F104" s="119" t="n"/>
      <c r="G104" s="120">
        <f>IF(OR(B104="",C104=""),"",IF(OR(特征计算_周度!B87&gt;$B$15,特征计算_周度!C87&gt;$B$15,特征计算_周度!G87&gt;$B$15,特征计算_周度!E87&gt;$B$15,特征计算_周度!F87&gt;$B$15),IF(特征计算_周度!B87&gt;$B$15,"VIX ","")&amp;IF(特征计算_周度!C87&gt;$B$15,"HY ","")&amp;IF(特征计算_周度!G87&gt;$B$15,"Sahm ","")&amp;IF(特征计算_周度!E87&gt;$B$15,"趋势 ","")&amp;IF(特征计算_周度!F87&gt;$B$15,"斜率",""),"—"))</f>
        <v/>
      </c>
      <c r="H104" s="121">
        <f>IF(OR(B104="",C104=""),"",_xlfn.LET(_xlpm.dev,原始数据_周度!G87,_xlpm.minDev,MIN(OFFSET(原始数据_周度!G87,1-$D$17,0,$D$17,1)),_xlpm.bounce,_xlpm.dev-_xlpm.minDev,IF(AND(ISNUMBER(_xlpm.dev),ISNUMBER(_xlpm.minDev),_xlpm.minDev&lt;=$B$17,_xlpm.bounce&gt;=$F$17),"✅ 触发","—")))</f>
        <v/>
      </c>
      <c r="I104" s="172">
        <f>IFERROR(IF(特征计算_周度!H104&gt;$I$3,MIN($I$4,MAX(-$I$5,(特征计算_周度!H104-$I$3)*$I$4)),0),"")</f>
        <v/>
      </c>
    </row>
    <row r="105">
      <c r="A105" s="117">
        <f>特征计算_周度!A88</f>
        <v/>
      </c>
      <c r="B105" s="171">
        <f>IFERROR($A$3*特征计算_周度!B105+$B$3*特征计算_周度!C105+$C$3*特征计算_周度!D105+$D$3*特征计算_周度!E105+$E$3*特征计算_周度!F105+$F$3*特征计算_周度!H105,"")</f>
        <v/>
      </c>
      <c r="C105" s="118">
        <f>IFERROR(PERCENTILE(OFFSET(B105,1-364,0,364,1),$C$7),"")</f>
        <v/>
      </c>
      <c r="D105" s="118">
        <f>IFERROR(PERCENTILE(OFFSET(B105,1-364,0,364,1),$C$11),"")</f>
        <v/>
      </c>
      <c r="E105" s="122">
        <f>_xlfn.LET(_xlpm.initState,IF(OR(B105="",C105=""),"",IF(OR(特征计算_周度!B88&gt;$B$15,特征计算_周度!C88&gt;$B$15,特征计算_周度!G88&gt;$B$15,特征计算_周度!E88&gt;$B$15,特征计算_周度!F88&gt;$B$15),$A$12,IFERROR(IF(B105&lt;PERCENTILE(OFFSET(B105,1-364,0,364,1),$C$7),$A$7,IF(B105&lt;PERCENTILE(OFFSET(B105,1-364,0,364,1),$C$8),$A$8,IF(B105&lt;PERCENTILE(OFFSET(B105,1-364,0,364,1),$C$9),$A$9,IF(B105&lt;PERCENTILE(OFFSET(B105,1-364,0,364,1),$C$10),$A$10,IF(B105&lt;PERCENTILE(OFFSET(B105,1-364,0,364,1),$C$11),$A$11,$A$12))))),""))),_xlpm.dev,原始数据_周度!G88,_xlpm.minDev,MIN(OFFSET(原始数据_周度!G88,1-$D$17,0,$D$17,1)),_xlpm.bounce,_xlpm.dev-_xlpm.minDev,_xlpm.oversold,AND(ISNUMBER(_xlpm.dev),ISNUMBER(_xlpm.minDev),_xlpm.minDev&lt;=$B$17,_xlpm.bounce&gt;=$F$17,OR(_xlpm.initState=$A$12,_xlpm.initState=$A$11,_xlpm.initState=$A$10)),_xlpm.pctOnly,IFERROR(IF(B105&lt;PERCENTILE(OFFSET(B105,1-364,0,364,1),$C$7),$A$7,IF(B105&lt;PERCENTILE(OFFSET(B105,1-364,0,364,1),$C$8),$A$8,IF(B105&lt;PERCENTILE(OFFSET(B105,1-364,0,364,1),$C$9),$A$9,IF(B105&lt;PERCENTILE(OFFSET(B105,1-364,0,364,1),$C$10),$A$10,IF(B105&lt;PERCENTILE(OFFSET(B105,1-364,0,364,1),$C$11),$A$11,$A$12))))),""),IF(_xlpm.initState="","",IF(_xlpm.oversold,_xlpm.pctOnly,_xlpm.initState)))</f>
        <v/>
      </c>
      <c r="F105" s="119" t="n"/>
      <c r="G105" s="120">
        <f>IF(OR(B105="",C105=""),"",IF(OR(特征计算_周度!B88&gt;$B$15,特征计算_周度!C88&gt;$B$15,特征计算_周度!G88&gt;$B$15,特征计算_周度!E88&gt;$B$15,特征计算_周度!F88&gt;$B$15),IF(特征计算_周度!B88&gt;$B$15,"VIX ","")&amp;IF(特征计算_周度!C88&gt;$B$15,"HY ","")&amp;IF(特征计算_周度!G88&gt;$B$15,"Sahm ","")&amp;IF(特征计算_周度!E88&gt;$B$15,"趋势 ","")&amp;IF(特征计算_周度!F88&gt;$B$15,"斜率",""),"—"))</f>
        <v/>
      </c>
      <c r="H105" s="121">
        <f>IF(OR(B105="",C105=""),"",_xlfn.LET(_xlpm.dev,原始数据_周度!G88,_xlpm.minDev,MIN(OFFSET(原始数据_周度!G88,1-$D$17,0,$D$17,1)),_xlpm.bounce,_xlpm.dev-_xlpm.minDev,IF(AND(ISNUMBER(_xlpm.dev),ISNUMBER(_xlpm.minDev),_xlpm.minDev&lt;=$B$17,_xlpm.bounce&gt;=$F$17),"✅ 触发","—")))</f>
        <v/>
      </c>
      <c r="I105" s="172">
        <f>IFERROR(IF(特征计算_周度!H105&gt;$I$3,MIN($I$4,MAX(-$I$5,(特征计算_周度!H105-$I$3)*$I$4)),0),"")</f>
        <v/>
      </c>
    </row>
    <row r="106">
      <c r="A106" s="117">
        <f>特征计算_周度!A89</f>
        <v/>
      </c>
      <c r="B106" s="171">
        <f>IFERROR($A$3*特征计算_周度!B106+$B$3*特征计算_周度!C106+$C$3*特征计算_周度!D106+$D$3*特征计算_周度!E106+$E$3*特征计算_周度!F106+$F$3*特征计算_周度!H106,"")</f>
        <v/>
      </c>
      <c r="C106" s="118">
        <f>IFERROR(PERCENTILE(OFFSET(B106,1-364,0,364,1),$C$7),"")</f>
        <v/>
      </c>
      <c r="D106" s="118">
        <f>IFERROR(PERCENTILE(OFFSET(B106,1-364,0,364,1),$C$11),"")</f>
        <v/>
      </c>
      <c r="E106" s="122">
        <f>_xlfn.LET(_xlpm.initState,IF(OR(B106="",C106=""),"",IF(OR(特征计算_周度!B89&gt;$B$15,特征计算_周度!C89&gt;$B$15,特征计算_周度!G89&gt;$B$15,特征计算_周度!E89&gt;$B$15,特征计算_周度!F89&gt;$B$15),$A$12,IFERROR(IF(B106&lt;PERCENTILE(OFFSET(B106,1-364,0,364,1),$C$7),$A$7,IF(B106&lt;PERCENTILE(OFFSET(B106,1-364,0,364,1),$C$8),$A$8,IF(B106&lt;PERCENTILE(OFFSET(B106,1-364,0,364,1),$C$9),$A$9,IF(B106&lt;PERCENTILE(OFFSET(B106,1-364,0,364,1),$C$10),$A$10,IF(B106&lt;PERCENTILE(OFFSET(B106,1-364,0,364,1),$C$11),$A$11,$A$12))))),""))),_xlpm.dev,原始数据_周度!G89,_xlpm.minDev,MIN(OFFSET(原始数据_周度!G89,1-$D$17,0,$D$17,1)),_xlpm.bounce,_xlpm.dev-_xlpm.minDev,_xlpm.oversold,AND(ISNUMBER(_xlpm.dev),ISNUMBER(_xlpm.minDev),_xlpm.minDev&lt;=$B$17,_xlpm.bounce&gt;=$F$17,OR(_xlpm.initState=$A$12,_xlpm.initState=$A$11,_xlpm.initState=$A$10)),_xlpm.pctOnly,IFERROR(IF(B106&lt;PERCENTILE(OFFSET(B106,1-364,0,364,1),$C$7),$A$7,IF(B106&lt;PERCENTILE(OFFSET(B106,1-364,0,364,1),$C$8),$A$8,IF(B106&lt;PERCENTILE(OFFSET(B106,1-364,0,364,1),$C$9),$A$9,IF(B106&lt;PERCENTILE(OFFSET(B106,1-364,0,364,1),$C$10),$A$10,IF(B106&lt;PERCENTILE(OFFSET(B106,1-364,0,364,1),$C$11),$A$11,$A$12))))),""),IF(_xlpm.initState="","",IF(_xlpm.oversold,_xlpm.pctOnly,_xlpm.initState)))</f>
        <v/>
      </c>
      <c r="F106" s="119" t="n"/>
      <c r="G106" s="120">
        <f>IF(OR(B106="",C106=""),"",IF(OR(特征计算_周度!B89&gt;$B$15,特征计算_周度!C89&gt;$B$15,特征计算_周度!G89&gt;$B$15,特征计算_周度!E89&gt;$B$15,特征计算_周度!F89&gt;$B$15),IF(特征计算_周度!B89&gt;$B$15,"VIX ","")&amp;IF(特征计算_周度!C89&gt;$B$15,"HY ","")&amp;IF(特征计算_周度!G89&gt;$B$15,"Sahm ","")&amp;IF(特征计算_周度!E89&gt;$B$15,"趋势 ","")&amp;IF(特征计算_周度!F89&gt;$B$15,"斜率",""),"—"))</f>
        <v/>
      </c>
      <c r="H106" s="121">
        <f>IF(OR(B106="",C106=""),"",_xlfn.LET(_xlpm.dev,原始数据_周度!G89,_xlpm.minDev,MIN(OFFSET(原始数据_周度!G89,1-$D$17,0,$D$17,1)),_xlpm.bounce,_xlpm.dev-_xlpm.minDev,IF(AND(ISNUMBER(_xlpm.dev),ISNUMBER(_xlpm.minDev),_xlpm.minDev&lt;=$B$17,_xlpm.bounce&gt;=$F$17),"✅ 触发","—")))</f>
        <v/>
      </c>
      <c r="I106" s="172">
        <f>IFERROR(IF(特征计算_周度!H106&gt;$I$3,MIN($I$4,MAX(-$I$5,(特征计算_周度!H106-$I$3)*$I$4)),0),"")</f>
        <v/>
      </c>
    </row>
    <row r="107">
      <c r="A107" s="117">
        <f>特征计算_周度!A90</f>
        <v/>
      </c>
      <c r="B107" s="171">
        <f>IFERROR($A$3*特征计算_周度!B107+$B$3*特征计算_周度!C107+$C$3*特征计算_周度!D107+$D$3*特征计算_周度!E107+$E$3*特征计算_周度!F107+$F$3*特征计算_周度!H107,"")</f>
        <v/>
      </c>
      <c r="C107" s="118">
        <f>IFERROR(PERCENTILE(OFFSET(B107,1-364,0,364,1),$C$7),"")</f>
        <v/>
      </c>
      <c r="D107" s="118">
        <f>IFERROR(PERCENTILE(OFFSET(B107,1-364,0,364,1),$C$11),"")</f>
        <v/>
      </c>
      <c r="E107" s="122">
        <f>_xlfn.LET(_xlpm.initState,IF(OR(B107="",C107=""),"",IF(OR(特征计算_周度!B90&gt;$B$15,特征计算_周度!C90&gt;$B$15,特征计算_周度!G90&gt;$B$15,特征计算_周度!E90&gt;$B$15,特征计算_周度!F90&gt;$B$15),$A$12,IFERROR(IF(B107&lt;PERCENTILE(OFFSET(B107,1-364,0,364,1),$C$7),$A$7,IF(B107&lt;PERCENTILE(OFFSET(B107,1-364,0,364,1),$C$8),$A$8,IF(B107&lt;PERCENTILE(OFFSET(B107,1-364,0,364,1),$C$9),$A$9,IF(B107&lt;PERCENTILE(OFFSET(B107,1-364,0,364,1),$C$10),$A$10,IF(B107&lt;PERCENTILE(OFFSET(B107,1-364,0,364,1),$C$11),$A$11,$A$12))))),""))),_xlpm.dev,原始数据_周度!G90,_xlpm.minDev,MIN(OFFSET(原始数据_周度!G90,1-$D$17,0,$D$17,1)),_xlpm.bounce,_xlpm.dev-_xlpm.minDev,_xlpm.oversold,AND(ISNUMBER(_xlpm.dev),ISNUMBER(_xlpm.minDev),_xlpm.minDev&lt;=$B$17,_xlpm.bounce&gt;=$F$17,OR(_xlpm.initState=$A$12,_xlpm.initState=$A$11,_xlpm.initState=$A$10)),_xlpm.pctOnly,IFERROR(IF(B107&lt;PERCENTILE(OFFSET(B107,1-364,0,364,1),$C$7),$A$7,IF(B107&lt;PERCENTILE(OFFSET(B107,1-364,0,364,1),$C$8),$A$8,IF(B107&lt;PERCENTILE(OFFSET(B107,1-364,0,364,1),$C$9),$A$9,IF(B107&lt;PERCENTILE(OFFSET(B107,1-364,0,364,1),$C$10),$A$10,IF(B107&lt;PERCENTILE(OFFSET(B107,1-364,0,364,1),$C$11),$A$11,$A$12))))),""),IF(_xlpm.initState="","",IF(_xlpm.oversold,_xlpm.pctOnly,_xlpm.initState)))</f>
        <v/>
      </c>
      <c r="F107" s="119" t="n"/>
      <c r="G107" s="120">
        <f>IF(OR(B107="",C107=""),"",IF(OR(特征计算_周度!B90&gt;$B$15,特征计算_周度!C90&gt;$B$15,特征计算_周度!G90&gt;$B$15,特征计算_周度!E90&gt;$B$15,特征计算_周度!F90&gt;$B$15),IF(特征计算_周度!B90&gt;$B$15,"VIX ","")&amp;IF(特征计算_周度!C90&gt;$B$15,"HY ","")&amp;IF(特征计算_周度!G90&gt;$B$15,"Sahm ","")&amp;IF(特征计算_周度!E90&gt;$B$15,"趋势 ","")&amp;IF(特征计算_周度!F90&gt;$B$15,"斜率",""),"—"))</f>
        <v/>
      </c>
      <c r="H107" s="121">
        <f>IF(OR(B107="",C107=""),"",_xlfn.LET(_xlpm.dev,原始数据_周度!G90,_xlpm.minDev,MIN(OFFSET(原始数据_周度!G90,1-$D$17,0,$D$17,1)),_xlpm.bounce,_xlpm.dev-_xlpm.minDev,IF(AND(ISNUMBER(_xlpm.dev),ISNUMBER(_xlpm.minDev),_xlpm.minDev&lt;=$B$17,_xlpm.bounce&gt;=$F$17),"✅ 触发","—")))</f>
        <v/>
      </c>
      <c r="I107" s="172">
        <f>IFERROR(IF(特征计算_周度!H107&gt;$I$3,MIN($I$4,MAX(-$I$5,(特征计算_周度!H107-$I$3)*$I$4)),0),"")</f>
        <v/>
      </c>
    </row>
    <row r="108">
      <c r="A108" s="117">
        <f>特征计算_周度!A91</f>
        <v/>
      </c>
      <c r="B108" s="171">
        <f>IFERROR($A$3*特征计算_周度!B108+$B$3*特征计算_周度!C108+$C$3*特征计算_周度!D108+$D$3*特征计算_周度!E108+$E$3*特征计算_周度!F108+$F$3*特征计算_周度!H108,"")</f>
        <v/>
      </c>
      <c r="C108" s="118">
        <f>IFERROR(PERCENTILE(OFFSET(B108,1-364,0,364,1),$C$7),"")</f>
        <v/>
      </c>
      <c r="D108" s="118">
        <f>IFERROR(PERCENTILE(OFFSET(B108,1-364,0,364,1),$C$11),"")</f>
        <v/>
      </c>
      <c r="E108" s="122">
        <f>_xlfn.LET(_xlpm.initState,IF(OR(B108="",C108=""),"",IF(OR(特征计算_周度!B91&gt;$B$15,特征计算_周度!C91&gt;$B$15,特征计算_周度!G91&gt;$B$15,特征计算_周度!E91&gt;$B$15,特征计算_周度!F91&gt;$B$15),$A$12,IFERROR(IF(B108&lt;PERCENTILE(OFFSET(B108,1-364,0,364,1),$C$7),$A$7,IF(B108&lt;PERCENTILE(OFFSET(B108,1-364,0,364,1),$C$8),$A$8,IF(B108&lt;PERCENTILE(OFFSET(B108,1-364,0,364,1),$C$9),$A$9,IF(B108&lt;PERCENTILE(OFFSET(B108,1-364,0,364,1),$C$10),$A$10,IF(B108&lt;PERCENTILE(OFFSET(B108,1-364,0,364,1),$C$11),$A$11,$A$12))))),""))),_xlpm.dev,原始数据_周度!G91,_xlpm.minDev,MIN(OFFSET(原始数据_周度!G91,1-$D$17,0,$D$17,1)),_xlpm.bounce,_xlpm.dev-_xlpm.minDev,_xlpm.oversold,AND(ISNUMBER(_xlpm.dev),ISNUMBER(_xlpm.minDev),_xlpm.minDev&lt;=$B$17,_xlpm.bounce&gt;=$F$17,OR(_xlpm.initState=$A$12,_xlpm.initState=$A$11,_xlpm.initState=$A$10)),_xlpm.pctOnly,IFERROR(IF(B108&lt;PERCENTILE(OFFSET(B108,1-364,0,364,1),$C$7),$A$7,IF(B108&lt;PERCENTILE(OFFSET(B108,1-364,0,364,1),$C$8),$A$8,IF(B108&lt;PERCENTILE(OFFSET(B108,1-364,0,364,1),$C$9),$A$9,IF(B108&lt;PERCENTILE(OFFSET(B108,1-364,0,364,1),$C$10),$A$10,IF(B108&lt;PERCENTILE(OFFSET(B108,1-364,0,364,1),$C$11),$A$11,$A$12))))),""),IF(_xlpm.initState="","",IF(_xlpm.oversold,_xlpm.pctOnly,_xlpm.initState)))</f>
        <v/>
      </c>
      <c r="F108" s="119" t="n"/>
      <c r="G108" s="120">
        <f>IF(OR(B108="",C108=""),"",IF(OR(特征计算_周度!B91&gt;$B$15,特征计算_周度!C91&gt;$B$15,特征计算_周度!G91&gt;$B$15,特征计算_周度!E91&gt;$B$15,特征计算_周度!F91&gt;$B$15),IF(特征计算_周度!B91&gt;$B$15,"VIX ","")&amp;IF(特征计算_周度!C91&gt;$B$15,"HY ","")&amp;IF(特征计算_周度!G91&gt;$B$15,"Sahm ","")&amp;IF(特征计算_周度!E91&gt;$B$15,"趋势 ","")&amp;IF(特征计算_周度!F91&gt;$B$15,"斜率",""),"—"))</f>
        <v/>
      </c>
      <c r="H108" s="121">
        <f>IF(OR(B108="",C108=""),"",_xlfn.LET(_xlpm.dev,原始数据_周度!G91,_xlpm.minDev,MIN(OFFSET(原始数据_周度!G91,1-$D$17,0,$D$17,1)),_xlpm.bounce,_xlpm.dev-_xlpm.minDev,IF(AND(ISNUMBER(_xlpm.dev),ISNUMBER(_xlpm.minDev),_xlpm.minDev&lt;=$B$17,_xlpm.bounce&gt;=$F$17),"✅ 触发","—")))</f>
        <v/>
      </c>
      <c r="I108" s="172">
        <f>IFERROR(IF(特征计算_周度!H108&gt;$I$3,MIN($I$4,MAX(-$I$5,(特征计算_周度!H108-$I$3)*$I$4)),0),"")</f>
        <v/>
      </c>
    </row>
    <row r="109">
      <c r="A109" s="117">
        <f>特征计算_周度!A92</f>
        <v/>
      </c>
      <c r="B109" s="171">
        <f>IFERROR($A$3*特征计算_周度!B109+$B$3*特征计算_周度!C109+$C$3*特征计算_周度!D109+$D$3*特征计算_周度!E109+$E$3*特征计算_周度!F109+$F$3*特征计算_周度!H109,"")</f>
        <v/>
      </c>
      <c r="C109" s="118">
        <f>IFERROR(PERCENTILE(OFFSET(B109,1-364,0,364,1),$C$7),"")</f>
        <v/>
      </c>
      <c r="D109" s="118">
        <f>IFERROR(PERCENTILE(OFFSET(B109,1-364,0,364,1),$C$11),"")</f>
        <v/>
      </c>
      <c r="E109" s="122">
        <f>_xlfn.LET(_xlpm.initState,IF(OR(B109="",C109=""),"",IF(OR(特征计算_周度!B92&gt;$B$15,特征计算_周度!C92&gt;$B$15,特征计算_周度!G92&gt;$B$15,特征计算_周度!E92&gt;$B$15,特征计算_周度!F92&gt;$B$15),$A$12,IFERROR(IF(B109&lt;PERCENTILE(OFFSET(B109,1-364,0,364,1),$C$7),$A$7,IF(B109&lt;PERCENTILE(OFFSET(B109,1-364,0,364,1),$C$8),$A$8,IF(B109&lt;PERCENTILE(OFFSET(B109,1-364,0,364,1),$C$9),$A$9,IF(B109&lt;PERCENTILE(OFFSET(B109,1-364,0,364,1),$C$10),$A$10,IF(B109&lt;PERCENTILE(OFFSET(B109,1-364,0,364,1),$C$11),$A$11,$A$12))))),""))),_xlpm.dev,原始数据_周度!G92,_xlpm.minDev,MIN(OFFSET(原始数据_周度!G92,1-$D$17,0,$D$17,1)),_xlpm.bounce,_xlpm.dev-_xlpm.minDev,_xlpm.oversold,AND(ISNUMBER(_xlpm.dev),ISNUMBER(_xlpm.minDev),_xlpm.minDev&lt;=$B$17,_xlpm.bounce&gt;=$F$17,OR(_xlpm.initState=$A$12,_xlpm.initState=$A$11,_xlpm.initState=$A$10)),_xlpm.pctOnly,IFERROR(IF(B109&lt;PERCENTILE(OFFSET(B109,1-364,0,364,1),$C$7),$A$7,IF(B109&lt;PERCENTILE(OFFSET(B109,1-364,0,364,1),$C$8),$A$8,IF(B109&lt;PERCENTILE(OFFSET(B109,1-364,0,364,1),$C$9),$A$9,IF(B109&lt;PERCENTILE(OFFSET(B109,1-364,0,364,1),$C$10),$A$10,IF(B109&lt;PERCENTILE(OFFSET(B109,1-364,0,364,1),$C$11),$A$11,$A$12))))),""),IF(_xlpm.initState="","",IF(_xlpm.oversold,_xlpm.pctOnly,_xlpm.initState)))</f>
        <v/>
      </c>
      <c r="F109" s="119" t="n"/>
      <c r="G109" s="120">
        <f>IF(OR(B109="",C109=""),"",IF(OR(特征计算_周度!B92&gt;$B$15,特征计算_周度!C92&gt;$B$15,特征计算_周度!G92&gt;$B$15,特征计算_周度!E92&gt;$B$15,特征计算_周度!F92&gt;$B$15),IF(特征计算_周度!B92&gt;$B$15,"VIX ","")&amp;IF(特征计算_周度!C92&gt;$B$15,"HY ","")&amp;IF(特征计算_周度!G92&gt;$B$15,"Sahm ","")&amp;IF(特征计算_周度!E92&gt;$B$15,"趋势 ","")&amp;IF(特征计算_周度!F92&gt;$B$15,"斜率",""),"—"))</f>
        <v/>
      </c>
      <c r="H109" s="121">
        <f>IF(OR(B109="",C109=""),"",_xlfn.LET(_xlpm.dev,原始数据_周度!G92,_xlpm.minDev,MIN(OFFSET(原始数据_周度!G92,1-$D$17,0,$D$17,1)),_xlpm.bounce,_xlpm.dev-_xlpm.minDev,IF(AND(ISNUMBER(_xlpm.dev),ISNUMBER(_xlpm.minDev),_xlpm.minDev&lt;=$B$17,_xlpm.bounce&gt;=$F$17),"✅ 触发","—")))</f>
        <v/>
      </c>
      <c r="I109" s="172">
        <f>IFERROR(IF(特征计算_周度!H109&gt;$I$3,MIN($I$4,MAX(-$I$5,(特征计算_周度!H109-$I$3)*$I$4)),0),"")</f>
        <v/>
      </c>
    </row>
    <row r="110">
      <c r="A110" s="117">
        <f>特征计算_周度!A93</f>
        <v/>
      </c>
      <c r="B110" s="171">
        <f>IFERROR($A$3*特征计算_周度!B110+$B$3*特征计算_周度!C110+$C$3*特征计算_周度!D110+$D$3*特征计算_周度!E110+$E$3*特征计算_周度!F110+$F$3*特征计算_周度!H110,"")</f>
        <v/>
      </c>
      <c r="C110" s="118">
        <f>IFERROR(PERCENTILE(OFFSET(B110,1-364,0,364,1),$C$7),"")</f>
        <v/>
      </c>
      <c r="D110" s="118">
        <f>IFERROR(PERCENTILE(OFFSET(B110,1-364,0,364,1),$C$11),"")</f>
        <v/>
      </c>
      <c r="E110" s="122">
        <f>_xlfn.LET(_xlpm.initState,IF(OR(B110="",C110=""),"",IF(OR(特征计算_周度!B93&gt;$B$15,特征计算_周度!C93&gt;$B$15,特征计算_周度!G93&gt;$B$15,特征计算_周度!E93&gt;$B$15,特征计算_周度!F93&gt;$B$15),$A$12,IFERROR(IF(B110&lt;PERCENTILE(OFFSET(B110,1-364,0,364,1),$C$7),$A$7,IF(B110&lt;PERCENTILE(OFFSET(B110,1-364,0,364,1),$C$8),$A$8,IF(B110&lt;PERCENTILE(OFFSET(B110,1-364,0,364,1),$C$9),$A$9,IF(B110&lt;PERCENTILE(OFFSET(B110,1-364,0,364,1),$C$10),$A$10,IF(B110&lt;PERCENTILE(OFFSET(B110,1-364,0,364,1),$C$11),$A$11,$A$12))))),""))),_xlpm.dev,原始数据_周度!G93,_xlpm.minDev,MIN(OFFSET(原始数据_周度!G93,1-$D$17,0,$D$17,1)),_xlpm.bounce,_xlpm.dev-_xlpm.minDev,_xlpm.oversold,AND(ISNUMBER(_xlpm.dev),ISNUMBER(_xlpm.minDev),_xlpm.minDev&lt;=$B$17,_xlpm.bounce&gt;=$F$17,OR(_xlpm.initState=$A$12,_xlpm.initState=$A$11,_xlpm.initState=$A$10)),_xlpm.pctOnly,IFERROR(IF(B110&lt;PERCENTILE(OFFSET(B110,1-364,0,364,1),$C$7),$A$7,IF(B110&lt;PERCENTILE(OFFSET(B110,1-364,0,364,1),$C$8),$A$8,IF(B110&lt;PERCENTILE(OFFSET(B110,1-364,0,364,1),$C$9),$A$9,IF(B110&lt;PERCENTILE(OFFSET(B110,1-364,0,364,1),$C$10),$A$10,IF(B110&lt;PERCENTILE(OFFSET(B110,1-364,0,364,1),$C$11),$A$11,$A$12))))),""),IF(_xlpm.initState="","",IF(_xlpm.oversold,_xlpm.pctOnly,_xlpm.initState)))</f>
        <v/>
      </c>
      <c r="F110" s="119" t="n"/>
      <c r="G110" s="120">
        <f>IF(OR(B110="",C110=""),"",IF(OR(特征计算_周度!B93&gt;$B$15,特征计算_周度!C93&gt;$B$15,特征计算_周度!G93&gt;$B$15,特征计算_周度!E93&gt;$B$15,特征计算_周度!F93&gt;$B$15),IF(特征计算_周度!B93&gt;$B$15,"VIX ","")&amp;IF(特征计算_周度!C93&gt;$B$15,"HY ","")&amp;IF(特征计算_周度!G93&gt;$B$15,"Sahm ","")&amp;IF(特征计算_周度!E93&gt;$B$15,"趋势 ","")&amp;IF(特征计算_周度!F93&gt;$B$15,"斜率",""),"—"))</f>
        <v/>
      </c>
      <c r="H110" s="121">
        <f>IF(OR(B110="",C110=""),"",_xlfn.LET(_xlpm.dev,原始数据_周度!G93,_xlpm.minDev,MIN(OFFSET(原始数据_周度!G93,1-$D$17,0,$D$17,1)),_xlpm.bounce,_xlpm.dev-_xlpm.minDev,IF(AND(ISNUMBER(_xlpm.dev),ISNUMBER(_xlpm.minDev),_xlpm.minDev&lt;=$B$17,_xlpm.bounce&gt;=$F$17),"✅ 触发","—")))</f>
        <v/>
      </c>
      <c r="I110" s="172">
        <f>IFERROR(IF(特征计算_周度!H110&gt;$I$3,MIN($I$4,MAX(-$I$5,(特征计算_周度!H110-$I$3)*$I$4)),0),"")</f>
        <v/>
      </c>
    </row>
    <row r="111">
      <c r="A111" s="117">
        <f>特征计算_周度!A94</f>
        <v/>
      </c>
      <c r="B111" s="171">
        <f>IFERROR($A$3*特征计算_周度!B111+$B$3*特征计算_周度!C111+$C$3*特征计算_周度!D111+$D$3*特征计算_周度!E111+$E$3*特征计算_周度!F111+$F$3*特征计算_周度!H111,"")</f>
        <v/>
      </c>
      <c r="C111" s="118">
        <f>IFERROR(PERCENTILE(OFFSET(B111,1-364,0,364,1),$C$7),"")</f>
        <v/>
      </c>
      <c r="D111" s="118">
        <f>IFERROR(PERCENTILE(OFFSET(B111,1-364,0,364,1),$C$11),"")</f>
        <v/>
      </c>
      <c r="E111" s="122">
        <f>_xlfn.LET(_xlpm.initState,IF(OR(B111="",C111=""),"",IF(OR(特征计算_周度!B94&gt;$B$15,特征计算_周度!C94&gt;$B$15,特征计算_周度!G94&gt;$B$15,特征计算_周度!E94&gt;$B$15,特征计算_周度!F94&gt;$B$15),$A$12,IFERROR(IF(B111&lt;PERCENTILE(OFFSET(B111,1-364,0,364,1),$C$7),$A$7,IF(B111&lt;PERCENTILE(OFFSET(B111,1-364,0,364,1),$C$8),$A$8,IF(B111&lt;PERCENTILE(OFFSET(B111,1-364,0,364,1),$C$9),$A$9,IF(B111&lt;PERCENTILE(OFFSET(B111,1-364,0,364,1),$C$10),$A$10,IF(B111&lt;PERCENTILE(OFFSET(B111,1-364,0,364,1),$C$11),$A$11,$A$12))))),""))),_xlpm.dev,原始数据_周度!G94,_xlpm.minDev,MIN(OFFSET(原始数据_周度!G94,1-$D$17,0,$D$17,1)),_xlpm.bounce,_xlpm.dev-_xlpm.minDev,_xlpm.oversold,AND(ISNUMBER(_xlpm.dev),ISNUMBER(_xlpm.minDev),_xlpm.minDev&lt;=$B$17,_xlpm.bounce&gt;=$F$17,OR(_xlpm.initState=$A$12,_xlpm.initState=$A$11,_xlpm.initState=$A$10)),_xlpm.pctOnly,IFERROR(IF(B111&lt;PERCENTILE(OFFSET(B111,1-364,0,364,1),$C$7),$A$7,IF(B111&lt;PERCENTILE(OFFSET(B111,1-364,0,364,1),$C$8),$A$8,IF(B111&lt;PERCENTILE(OFFSET(B111,1-364,0,364,1),$C$9),$A$9,IF(B111&lt;PERCENTILE(OFFSET(B111,1-364,0,364,1),$C$10),$A$10,IF(B111&lt;PERCENTILE(OFFSET(B111,1-364,0,364,1),$C$11),$A$11,$A$12))))),""),IF(_xlpm.initState="","",IF(_xlpm.oversold,_xlpm.pctOnly,_xlpm.initState)))</f>
        <v/>
      </c>
      <c r="F111" s="119" t="n"/>
      <c r="G111" s="120">
        <f>IF(OR(B111="",C111=""),"",IF(OR(特征计算_周度!B94&gt;$B$15,特征计算_周度!C94&gt;$B$15,特征计算_周度!G94&gt;$B$15,特征计算_周度!E94&gt;$B$15,特征计算_周度!F94&gt;$B$15),IF(特征计算_周度!B94&gt;$B$15,"VIX ","")&amp;IF(特征计算_周度!C94&gt;$B$15,"HY ","")&amp;IF(特征计算_周度!G94&gt;$B$15,"Sahm ","")&amp;IF(特征计算_周度!E94&gt;$B$15,"趋势 ","")&amp;IF(特征计算_周度!F94&gt;$B$15,"斜率",""),"—"))</f>
        <v/>
      </c>
      <c r="H111" s="121">
        <f>IF(OR(B111="",C111=""),"",_xlfn.LET(_xlpm.dev,原始数据_周度!G94,_xlpm.minDev,MIN(OFFSET(原始数据_周度!G94,1-$D$17,0,$D$17,1)),_xlpm.bounce,_xlpm.dev-_xlpm.minDev,IF(AND(ISNUMBER(_xlpm.dev),ISNUMBER(_xlpm.minDev),_xlpm.minDev&lt;=$B$17,_xlpm.bounce&gt;=$F$17),"✅ 触发","—")))</f>
        <v/>
      </c>
      <c r="I111" s="172">
        <f>IFERROR(IF(特征计算_周度!H111&gt;$I$3,MIN($I$4,MAX(-$I$5,(特征计算_周度!H111-$I$3)*$I$4)),0),"")</f>
        <v/>
      </c>
    </row>
    <row r="112">
      <c r="A112" s="117">
        <f>特征计算_周度!A95</f>
        <v/>
      </c>
      <c r="B112" s="171">
        <f>IFERROR($A$3*特征计算_周度!B112+$B$3*特征计算_周度!C112+$C$3*特征计算_周度!D112+$D$3*特征计算_周度!E112+$E$3*特征计算_周度!F112+$F$3*特征计算_周度!H112,"")</f>
        <v/>
      </c>
      <c r="C112" s="118">
        <f>IFERROR(PERCENTILE(OFFSET(B112,1-364,0,364,1),$C$7),"")</f>
        <v/>
      </c>
      <c r="D112" s="118">
        <f>IFERROR(PERCENTILE(OFFSET(B112,1-364,0,364,1),$C$11),"")</f>
        <v/>
      </c>
      <c r="E112" s="122">
        <f>_xlfn.LET(_xlpm.initState,IF(OR(B112="",C112=""),"",IF(OR(特征计算_周度!B95&gt;$B$15,特征计算_周度!C95&gt;$B$15,特征计算_周度!G95&gt;$B$15,特征计算_周度!E95&gt;$B$15,特征计算_周度!F95&gt;$B$15),$A$12,IFERROR(IF(B112&lt;PERCENTILE(OFFSET(B112,1-364,0,364,1),$C$7),$A$7,IF(B112&lt;PERCENTILE(OFFSET(B112,1-364,0,364,1),$C$8),$A$8,IF(B112&lt;PERCENTILE(OFFSET(B112,1-364,0,364,1),$C$9),$A$9,IF(B112&lt;PERCENTILE(OFFSET(B112,1-364,0,364,1),$C$10),$A$10,IF(B112&lt;PERCENTILE(OFFSET(B112,1-364,0,364,1),$C$11),$A$11,$A$12))))),""))),_xlpm.dev,原始数据_周度!G95,_xlpm.minDev,MIN(OFFSET(原始数据_周度!G95,1-$D$17,0,$D$17,1)),_xlpm.bounce,_xlpm.dev-_xlpm.minDev,_xlpm.oversold,AND(ISNUMBER(_xlpm.dev),ISNUMBER(_xlpm.minDev),_xlpm.minDev&lt;=$B$17,_xlpm.bounce&gt;=$F$17,OR(_xlpm.initState=$A$12,_xlpm.initState=$A$11,_xlpm.initState=$A$10)),_xlpm.pctOnly,IFERROR(IF(B112&lt;PERCENTILE(OFFSET(B112,1-364,0,364,1),$C$7),$A$7,IF(B112&lt;PERCENTILE(OFFSET(B112,1-364,0,364,1),$C$8),$A$8,IF(B112&lt;PERCENTILE(OFFSET(B112,1-364,0,364,1),$C$9),$A$9,IF(B112&lt;PERCENTILE(OFFSET(B112,1-364,0,364,1),$C$10),$A$10,IF(B112&lt;PERCENTILE(OFFSET(B112,1-364,0,364,1),$C$11),$A$11,$A$12))))),""),IF(_xlpm.initState="","",IF(_xlpm.oversold,_xlpm.pctOnly,_xlpm.initState)))</f>
        <v/>
      </c>
      <c r="F112" s="119" t="n"/>
      <c r="G112" s="120">
        <f>IF(OR(B112="",C112=""),"",IF(OR(特征计算_周度!B95&gt;$B$15,特征计算_周度!C95&gt;$B$15,特征计算_周度!G95&gt;$B$15,特征计算_周度!E95&gt;$B$15,特征计算_周度!F95&gt;$B$15),IF(特征计算_周度!B95&gt;$B$15,"VIX ","")&amp;IF(特征计算_周度!C95&gt;$B$15,"HY ","")&amp;IF(特征计算_周度!G95&gt;$B$15,"Sahm ","")&amp;IF(特征计算_周度!E95&gt;$B$15,"趋势 ","")&amp;IF(特征计算_周度!F95&gt;$B$15,"斜率",""),"—"))</f>
        <v/>
      </c>
      <c r="H112" s="121">
        <f>IF(OR(B112="",C112=""),"",_xlfn.LET(_xlpm.dev,原始数据_周度!G95,_xlpm.minDev,MIN(OFFSET(原始数据_周度!G95,1-$D$17,0,$D$17,1)),_xlpm.bounce,_xlpm.dev-_xlpm.minDev,IF(AND(ISNUMBER(_xlpm.dev),ISNUMBER(_xlpm.minDev),_xlpm.minDev&lt;=$B$17,_xlpm.bounce&gt;=$F$17),"✅ 触发","—")))</f>
        <v/>
      </c>
      <c r="I112" s="172">
        <f>IFERROR(IF(特征计算_周度!H112&gt;$I$3,MIN($I$4,MAX(-$I$5,(特征计算_周度!H112-$I$3)*$I$4)),0),"")</f>
        <v/>
      </c>
    </row>
    <row r="113">
      <c r="A113" s="117">
        <f>特征计算_周度!A96</f>
        <v/>
      </c>
      <c r="B113" s="171">
        <f>IFERROR($A$3*特征计算_周度!B113+$B$3*特征计算_周度!C113+$C$3*特征计算_周度!D113+$D$3*特征计算_周度!E113+$E$3*特征计算_周度!F113+$F$3*特征计算_周度!H113,"")</f>
        <v/>
      </c>
      <c r="C113" s="118">
        <f>IFERROR(PERCENTILE(OFFSET(B113,1-364,0,364,1),$C$7),"")</f>
        <v/>
      </c>
      <c r="D113" s="118">
        <f>IFERROR(PERCENTILE(OFFSET(B113,1-364,0,364,1),$C$11),"")</f>
        <v/>
      </c>
      <c r="E113" s="122">
        <f>_xlfn.LET(_xlpm.initState,IF(OR(B113="",C113=""),"",IF(OR(特征计算_周度!B96&gt;$B$15,特征计算_周度!C96&gt;$B$15,特征计算_周度!G96&gt;$B$15,特征计算_周度!E96&gt;$B$15,特征计算_周度!F96&gt;$B$15),$A$12,IFERROR(IF(B113&lt;PERCENTILE(OFFSET(B113,1-364,0,364,1),$C$7),$A$7,IF(B113&lt;PERCENTILE(OFFSET(B113,1-364,0,364,1),$C$8),$A$8,IF(B113&lt;PERCENTILE(OFFSET(B113,1-364,0,364,1),$C$9),$A$9,IF(B113&lt;PERCENTILE(OFFSET(B113,1-364,0,364,1),$C$10),$A$10,IF(B113&lt;PERCENTILE(OFFSET(B113,1-364,0,364,1),$C$11),$A$11,$A$12))))),""))),_xlpm.dev,原始数据_周度!G96,_xlpm.minDev,MIN(OFFSET(原始数据_周度!G96,1-$D$17,0,$D$17,1)),_xlpm.bounce,_xlpm.dev-_xlpm.minDev,_xlpm.oversold,AND(ISNUMBER(_xlpm.dev),ISNUMBER(_xlpm.minDev),_xlpm.minDev&lt;=$B$17,_xlpm.bounce&gt;=$F$17,OR(_xlpm.initState=$A$12,_xlpm.initState=$A$11,_xlpm.initState=$A$10)),_xlpm.pctOnly,IFERROR(IF(B113&lt;PERCENTILE(OFFSET(B113,1-364,0,364,1),$C$7),$A$7,IF(B113&lt;PERCENTILE(OFFSET(B113,1-364,0,364,1),$C$8),$A$8,IF(B113&lt;PERCENTILE(OFFSET(B113,1-364,0,364,1),$C$9),$A$9,IF(B113&lt;PERCENTILE(OFFSET(B113,1-364,0,364,1),$C$10),$A$10,IF(B113&lt;PERCENTILE(OFFSET(B113,1-364,0,364,1),$C$11),$A$11,$A$12))))),""),IF(_xlpm.initState="","",IF(_xlpm.oversold,_xlpm.pctOnly,_xlpm.initState)))</f>
        <v/>
      </c>
      <c r="F113" s="119" t="n"/>
      <c r="G113" s="120">
        <f>IF(OR(B113="",C113=""),"",IF(OR(特征计算_周度!B96&gt;$B$15,特征计算_周度!C96&gt;$B$15,特征计算_周度!G96&gt;$B$15,特征计算_周度!E96&gt;$B$15,特征计算_周度!F96&gt;$B$15),IF(特征计算_周度!B96&gt;$B$15,"VIX ","")&amp;IF(特征计算_周度!C96&gt;$B$15,"HY ","")&amp;IF(特征计算_周度!G96&gt;$B$15,"Sahm ","")&amp;IF(特征计算_周度!E96&gt;$B$15,"趋势 ","")&amp;IF(特征计算_周度!F96&gt;$B$15,"斜率",""),"—"))</f>
        <v/>
      </c>
      <c r="H113" s="121">
        <f>IF(OR(B113="",C113=""),"",_xlfn.LET(_xlpm.dev,原始数据_周度!G96,_xlpm.minDev,MIN(OFFSET(原始数据_周度!G96,1-$D$17,0,$D$17,1)),_xlpm.bounce,_xlpm.dev-_xlpm.minDev,IF(AND(ISNUMBER(_xlpm.dev),ISNUMBER(_xlpm.minDev),_xlpm.minDev&lt;=$B$17,_xlpm.bounce&gt;=$F$17),"✅ 触发","—")))</f>
        <v/>
      </c>
      <c r="I113" s="172">
        <f>IFERROR(IF(特征计算_周度!H113&gt;$I$3,MIN($I$4,MAX(-$I$5,(特征计算_周度!H113-$I$3)*$I$4)),0),"")</f>
        <v/>
      </c>
    </row>
    <row r="114">
      <c r="A114" s="117">
        <f>特征计算_周度!A97</f>
        <v/>
      </c>
      <c r="B114" s="171">
        <f>IFERROR($A$3*特征计算_周度!B114+$B$3*特征计算_周度!C114+$C$3*特征计算_周度!D114+$D$3*特征计算_周度!E114+$E$3*特征计算_周度!F114+$F$3*特征计算_周度!H114,"")</f>
        <v/>
      </c>
      <c r="C114" s="118">
        <f>IFERROR(PERCENTILE(OFFSET(B114,1-364,0,364,1),$C$7),"")</f>
        <v/>
      </c>
      <c r="D114" s="118">
        <f>IFERROR(PERCENTILE(OFFSET(B114,1-364,0,364,1),$C$11),"")</f>
        <v/>
      </c>
      <c r="E114" s="122">
        <f>_xlfn.LET(_xlpm.initState,IF(OR(B114="",C114=""),"",IF(OR(特征计算_周度!B97&gt;$B$15,特征计算_周度!C97&gt;$B$15,特征计算_周度!G97&gt;$B$15,特征计算_周度!E97&gt;$B$15,特征计算_周度!F97&gt;$B$15),$A$12,IFERROR(IF(B114&lt;PERCENTILE(OFFSET(B114,1-364,0,364,1),$C$7),$A$7,IF(B114&lt;PERCENTILE(OFFSET(B114,1-364,0,364,1),$C$8),$A$8,IF(B114&lt;PERCENTILE(OFFSET(B114,1-364,0,364,1),$C$9),$A$9,IF(B114&lt;PERCENTILE(OFFSET(B114,1-364,0,364,1),$C$10),$A$10,IF(B114&lt;PERCENTILE(OFFSET(B114,1-364,0,364,1),$C$11),$A$11,$A$12))))),""))),_xlpm.dev,原始数据_周度!G97,_xlpm.minDev,MIN(OFFSET(原始数据_周度!G97,1-$D$17,0,$D$17,1)),_xlpm.bounce,_xlpm.dev-_xlpm.minDev,_xlpm.oversold,AND(ISNUMBER(_xlpm.dev),ISNUMBER(_xlpm.minDev),_xlpm.minDev&lt;=$B$17,_xlpm.bounce&gt;=$F$17,OR(_xlpm.initState=$A$12,_xlpm.initState=$A$11,_xlpm.initState=$A$10)),_xlpm.pctOnly,IFERROR(IF(B114&lt;PERCENTILE(OFFSET(B114,1-364,0,364,1),$C$7),$A$7,IF(B114&lt;PERCENTILE(OFFSET(B114,1-364,0,364,1),$C$8),$A$8,IF(B114&lt;PERCENTILE(OFFSET(B114,1-364,0,364,1),$C$9),$A$9,IF(B114&lt;PERCENTILE(OFFSET(B114,1-364,0,364,1),$C$10),$A$10,IF(B114&lt;PERCENTILE(OFFSET(B114,1-364,0,364,1),$C$11),$A$11,$A$12))))),""),IF(_xlpm.initState="","",IF(_xlpm.oversold,_xlpm.pctOnly,_xlpm.initState)))</f>
        <v/>
      </c>
      <c r="F114" s="119" t="n"/>
      <c r="G114" s="120">
        <f>IF(OR(B114="",C114=""),"",IF(OR(特征计算_周度!B97&gt;$B$15,特征计算_周度!C97&gt;$B$15,特征计算_周度!G97&gt;$B$15,特征计算_周度!E97&gt;$B$15,特征计算_周度!F97&gt;$B$15),IF(特征计算_周度!B97&gt;$B$15,"VIX ","")&amp;IF(特征计算_周度!C97&gt;$B$15,"HY ","")&amp;IF(特征计算_周度!G97&gt;$B$15,"Sahm ","")&amp;IF(特征计算_周度!E97&gt;$B$15,"趋势 ","")&amp;IF(特征计算_周度!F97&gt;$B$15,"斜率",""),"—"))</f>
        <v/>
      </c>
      <c r="H114" s="121">
        <f>IF(OR(B114="",C114=""),"",_xlfn.LET(_xlpm.dev,原始数据_周度!G97,_xlpm.minDev,MIN(OFFSET(原始数据_周度!G97,1-$D$17,0,$D$17,1)),_xlpm.bounce,_xlpm.dev-_xlpm.minDev,IF(AND(ISNUMBER(_xlpm.dev),ISNUMBER(_xlpm.minDev),_xlpm.minDev&lt;=$B$17,_xlpm.bounce&gt;=$F$17),"✅ 触发","—")))</f>
        <v/>
      </c>
      <c r="I114" s="172">
        <f>IFERROR(IF(特征计算_周度!H114&gt;$I$3,MIN($I$4,MAX(-$I$5,(特征计算_周度!H114-$I$3)*$I$4)),0),"")</f>
        <v/>
      </c>
    </row>
    <row r="115">
      <c r="A115" s="117">
        <f>特征计算_周度!A98</f>
        <v/>
      </c>
      <c r="B115" s="171">
        <f>IFERROR($A$3*特征计算_周度!B115+$B$3*特征计算_周度!C115+$C$3*特征计算_周度!D115+$D$3*特征计算_周度!E115+$E$3*特征计算_周度!F115+$F$3*特征计算_周度!H115,"")</f>
        <v/>
      </c>
      <c r="C115" s="118">
        <f>IFERROR(PERCENTILE(OFFSET(B115,1-364,0,364,1),$C$7),"")</f>
        <v/>
      </c>
      <c r="D115" s="118">
        <f>IFERROR(PERCENTILE(OFFSET(B115,1-364,0,364,1),$C$11),"")</f>
        <v/>
      </c>
      <c r="E115" s="122">
        <f>_xlfn.LET(_xlpm.initState,IF(OR(B115="",C115=""),"",IF(OR(特征计算_周度!B98&gt;$B$15,特征计算_周度!C98&gt;$B$15,特征计算_周度!G98&gt;$B$15,特征计算_周度!E98&gt;$B$15,特征计算_周度!F98&gt;$B$15),$A$12,IFERROR(IF(B115&lt;PERCENTILE(OFFSET(B115,1-364,0,364,1),$C$7),$A$7,IF(B115&lt;PERCENTILE(OFFSET(B115,1-364,0,364,1),$C$8),$A$8,IF(B115&lt;PERCENTILE(OFFSET(B115,1-364,0,364,1),$C$9),$A$9,IF(B115&lt;PERCENTILE(OFFSET(B115,1-364,0,364,1),$C$10),$A$10,IF(B115&lt;PERCENTILE(OFFSET(B115,1-364,0,364,1),$C$11),$A$11,$A$12))))),""))),_xlpm.dev,原始数据_周度!G98,_xlpm.minDev,MIN(OFFSET(原始数据_周度!G98,1-$D$17,0,$D$17,1)),_xlpm.bounce,_xlpm.dev-_xlpm.minDev,_xlpm.oversold,AND(ISNUMBER(_xlpm.dev),ISNUMBER(_xlpm.minDev),_xlpm.minDev&lt;=$B$17,_xlpm.bounce&gt;=$F$17,OR(_xlpm.initState=$A$12,_xlpm.initState=$A$11,_xlpm.initState=$A$10)),_xlpm.pctOnly,IFERROR(IF(B115&lt;PERCENTILE(OFFSET(B115,1-364,0,364,1),$C$7),$A$7,IF(B115&lt;PERCENTILE(OFFSET(B115,1-364,0,364,1),$C$8),$A$8,IF(B115&lt;PERCENTILE(OFFSET(B115,1-364,0,364,1),$C$9),$A$9,IF(B115&lt;PERCENTILE(OFFSET(B115,1-364,0,364,1),$C$10),$A$10,IF(B115&lt;PERCENTILE(OFFSET(B115,1-364,0,364,1),$C$11),$A$11,$A$12))))),""),IF(_xlpm.initState="","",IF(_xlpm.oversold,_xlpm.pctOnly,_xlpm.initState)))</f>
        <v/>
      </c>
      <c r="F115" s="119" t="n"/>
      <c r="G115" s="120">
        <f>IF(OR(B115="",C115=""),"",IF(OR(特征计算_周度!B98&gt;$B$15,特征计算_周度!C98&gt;$B$15,特征计算_周度!G98&gt;$B$15,特征计算_周度!E98&gt;$B$15,特征计算_周度!F98&gt;$B$15),IF(特征计算_周度!B98&gt;$B$15,"VIX ","")&amp;IF(特征计算_周度!C98&gt;$B$15,"HY ","")&amp;IF(特征计算_周度!G98&gt;$B$15,"Sahm ","")&amp;IF(特征计算_周度!E98&gt;$B$15,"趋势 ","")&amp;IF(特征计算_周度!F98&gt;$B$15,"斜率",""),"—"))</f>
        <v/>
      </c>
      <c r="H115" s="121">
        <f>IF(OR(B115="",C115=""),"",_xlfn.LET(_xlpm.dev,原始数据_周度!G98,_xlpm.minDev,MIN(OFFSET(原始数据_周度!G98,1-$D$17,0,$D$17,1)),_xlpm.bounce,_xlpm.dev-_xlpm.minDev,IF(AND(ISNUMBER(_xlpm.dev),ISNUMBER(_xlpm.minDev),_xlpm.minDev&lt;=$B$17,_xlpm.bounce&gt;=$F$17),"✅ 触发","—")))</f>
        <v/>
      </c>
      <c r="I115" s="172">
        <f>IFERROR(IF(特征计算_周度!H115&gt;$I$3,MIN($I$4,MAX(-$I$5,(特征计算_周度!H115-$I$3)*$I$4)),0),"")</f>
        <v/>
      </c>
    </row>
    <row r="116">
      <c r="A116" s="117">
        <f>特征计算_周度!A99</f>
        <v/>
      </c>
      <c r="B116" s="171">
        <f>IFERROR($A$3*特征计算_周度!B116+$B$3*特征计算_周度!C116+$C$3*特征计算_周度!D116+$D$3*特征计算_周度!E116+$E$3*特征计算_周度!F116+$F$3*特征计算_周度!H116,"")</f>
        <v/>
      </c>
      <c r="C116" s="118">
        <f>IFERROR(PERCENTILE(OFFSET(B116,1-364,0,364,1),$C$7),"")</f>
        <v/>
      </c>
      <c r="D116" s="118">
        <f>IFERROR(PERCENTILE(OFFSET(B116,1-364,0,364,1),$C$11),"")</f>
        <v/>
      </c>
      <c r="E116" s="122">
        <f>_xlfn.LET(_xlpm.initState,IF(OR(B116="",C116=""),"",IF(OR(特征计算_周度!B99&gt;$B$15,特征计算_周度!C99&gt;$B$15,特征计算_周度!G99&gt;$B$15,特征计算_周度!E99&gt;$B$15,特征计算_周度!F99&gt;$B$15),$A$12,IFERROR(IF(B116&lt;PERCENTILE(OFFSET(B116,1-364,0,364,1),$C$7),$A$7,IF(B116&lt;PERCENTILE(OFFSET(B116,1-364,0,364,1),$C$8),$A$8,IF(B116&lt;PERCENTILE(OFFSET(B116,1-364,0,364,1),$C$9),$A$9,IF(B116&lt;PERCENTILE(OFFSET(B116,1-364,0,364,1),$C$10),$A$10,IF(B116&lt;PERCENTILE(OFFSET(B116,1-364,0,364,1),$C$11),$A$11,$A$12))))),""))),_xlpm.dev,原始数据_周度!G99,_xlpm.minDev,MIN(OFFSET(原始数据_周度!G99,1-$D$17,0,$D$17,1)),_xlpm.bounce,_xlpm.dev-_xlpm.minDev,_xlpm.oversold,AND(ISNUMBER(_xlpm.dev),ISNUMBER(_xlpm.minDev),_xlpm.minDev&lt;=$B$17,_xlpm.bounce&gt;=$F$17,OR(_xlpm.initState=$A$12,_xlpm.initState=$A$11,_xlpm.initState=$A$10)),_xlpm.pctOnly,IFERROR(IF(B116&lt;PERCENTILE(OFFSET(B116,1-364,0,364,1),$C$7),$A$7,IF(B116&lt;PERCENTILE(OFFSET(B116,1-364,0,364,1),$C$8),$A$8,IF(B116&lt;PERCENTILE(OFFSET(B116,1-364,0,364,1),$C$9),$A$9,IF(B116&lt;PERCENTILE(OFFSET(B116,1-364,0,364,1),$C$10),$A$10,IF(B116&lt;PERCENTILE(OFFSET(B116,1-364,0,364,1),$C$11),$A$11,$A$12))))),""),IF(_xlpm.initState="","",IF(_xlpm.oversold,_xlpm.pctOnly,_xlpm.initState)))</f>
        <v/>
      </c>
      <c r="F116" s="119" t="n"/>
      <c r="G116" s="120">
        <f>IF(OR(B116="",C116=""),"",IF(OR(特征计算_周度!B99&gt;$B$15,特征计算_周度!C99&gt;$B$15,特征计算_周度!G99&gt;$B$15,特征计算_周度!E99&gt;$B$15,特征计算_周度!F99&gt;$B$15),IF(特征计算_周度!B99&gt;$B$15,"VIX ","")&amp;IF(特征计算_周度!C99&gt;$B$15,"HY ","")&amp;IF(特征计算_周度!G99&gt;$B$15,"Sahm ","")&amp;IF(特征计算_周度!E99&gt;$B$15,"趋势 ","")&amp;IF(特征计算_周度!F99&gt;$B$15,"斜率",""),"—"))</f>
        <v/>
      </c>
      <c r="H116" s="121">
        <f>IF(OR(B116="",C116=""),"",_xlfn.LET(_xlpm.dev,原始数据_周度!G99,_xlpm.minDev,MIN(OFFSET(原始数据_周度!G99,1-$D$17,0,$D$17,1)),_xlpm.bounce,_xlpm.dev-_xlpm.minDev,IF(AND(ISNUMBER(_xlpm.dev),ISNUMBER(_xlpm.minDev),_xlpm.minDev&lt;=$B$17,_xlpm.bounce&gt;=$F$17),"✅ 触发","—")))</f>
        <v/>
      </c>
      <c r="I116" s="172">
        <f>IFERROR(IF(特征计算_周度!H116&gt;$I$3,MIN($I$4,MAX(-$I$5,(特征计算_周度!H116-$I$3)*$I$4)),0),"")</f>
        <v/>
      </c>
    </row>
    <row r="117">
      <c r="A117" s="117">
        <f>特征计算_周度!A100</f>
        <v/>
      </c>
      <c r="B117" s="171">
        <f>IFERROR($A$3*特征计算_周度!B117+$B$3*特征计算_周度!C117+$C$3*特征计算_周度!D117+$D$3*特征计算_周度!E117+$E$3*特征计算_周度!F117+$F$3*特征计算_周度!H117,"")</f>
        <v/>
      </c>
      <c r="C117" s="118">
        <f>IFERROR(PERCENTILE(OFFSET(B117,1-364,0,364,1),$C$7),"")</f>
        <v/>
      </c>
      <c r="D117" s="118">
        <f>IFERROR(PERCENTILE(OFFSET(B117,1-364,0,364,1),$C$11),"")</f>
        <v/>
      </c>
      <c r="E117" s="122">
        <f>_xlfn.LET(_xlpm.initState,IF(OR(B117="",C117=""),"",IF(OR(特征计算_周度!B100&gt;$B$15,特征计算_周度!C100&gt;$B$15,特征计算_周度!G100&gt;$B$15,特征计算_周度!E100&gt;$B$15,特征计算_周度!F100&gt;$B$15),$A$12,IFERROR(IF(B117&lt;PERCENTILE(OFFSET(B117,1-364,0,364,1),$C$7),$A$7,IF(B117&lt;PERCENTILE(OFFSET(B117,1-364,0,364,1),$C$8),$A$8,IF(B117&lt;PERCENTILE(OFFSET(B117,1-364,0,364,1),$C$9),$A$9,IF(B117&lt;PERCENTILE(OFFSET(B117,1-364,0,364,1),$C$10),$A$10,IF(B117&lt;PERCENTILE(OFFSET(B117,1-364,0,364,1),$C$11),$A$11,$A$12))))),""))),_xlpm.dev,原始数据_周度!G100,_xlpm.minDev,MIN(OFFSET(原始数据_周度!G100,1-$D$17,0,$D$17,1)),_xlpm.bounce,_xlpm.dev-_xlpm.minDev,_xlpm.oversold,AND(ISNUMBER(_xlpm.dev),ISNUMBER(_xlpm.minDev),_xlpm.minDev&lt;=$B$17,_xlpm.bounce&gt;=$F$17,OR(_xlpm.initState=$A$12,_xlpm.initState=$A$11,_xlpm.initState=$A$10)),_xlpm.pctOnly,IFERROR(IF(B117&lt;PERCENTILE(OFFSET(B117,1-364,0,364,1),$C$7),$A$7,IF(B117&lt;PERCENTILE(OFFSET(B117,1-364,0,364,1),$C$8),$A$8,IF(B117&lt;PERCENTILE(OFFSET(B117,1-364,0,364,1),$C$9),$A$9,IF(B117&lt;PERCENTILE(OFFSET(B117,1-364,0,364,1),$C$10),$A$10,IF(B117&lt;PERCENTILE(OFFSET(B117,1-364,0,364,1),$C$11),$A$11,$A$12))))),""),IF(_xlpm.initState="","",IF(_xlpm.oversold,_xlpm.pctOnly,_xlpm.initState)))</f>
        <v/>
      </c>
      <c r="F117" s="119" t="n"/>
      <c r="G117" s="120">
        <f>IF(OR(B117="",C117=""),"",IF(OR(特征计算_周度!B100&gt;$B$15,特征计算_周度!C100&gt;$B$15,特征计算_周度!G100&gt;$B$15,特征计算_周度!E100&gt;$B$15,特征计算_周度!F100&gt;$B$15),IF(特征计算_周度!B100&gt;$B$15,"VIX ","")&amp;IF(特征计算_周度!C100&gt;$B$15,"HY ","")&amp;IF(特征计算_周度!G100&gt;$B$15,"Sahm ","")&amp;IF(特征计算_周度!E100&gt;$B$15,"趋势 ","")&amp;IF(特征计算_周度!F100&gt;$B$15,"斜率",""),"—"))</f>
        <v/>
      </c>
      <c r="H117" s="121">
        <f>IF(OR(B117="",C117=""),"",_xlfn.LET(_xlpm.dev,原始数据_周度!G100,_xlpm.minDev,MIN(OFFSET(原始数据_周度!G100,1-$D$17,0,$D$17,1)),_xlpm.bounce,_xlpm.dev-_xlpm.minDev,IF(AND(ISNUMBER(_xlpm.dev),ISNUMBER(_xlpm.minDev),_xlpm.minDev&lt;=$B$17,_xlpm.bounce&gt;=$F$17),"✅ 触发","—")))</f>
        <v/>
      </c>
      <c r="I117" s="172">
        <f>IFERROR(IF(特征计算_周度!H117&gt;$I$3,MIN($I$4,MAX(-$I$5,(特征计算_周度!H117-$I$3)*$I$4)),0),"")</f>
        <v/>
      </c>
    </row>
    <row r="118">
      <c r="A118" s="117">
        <f>特征计算_周度!A101</f>
        <v/>
      </c>
      <c r="B118" s="171">
        <f>IFERROR($A$3*特征计算_周度!B118+$B$3*特征计算_周度!C118+$C$3*特征计算_周度!D118+$D$3*特征计算_周度!E118+$E$3*特征计算_周度!F118+$F$3*特征计算_周度!H118,"")</f>
        <v/>
      </c>
      <c r="C118" s="118">
        <f>IFERROR(PERCENTILE(OFFSET(B118,1-364,0,364,1),$C$7),"")</f>
        <v/>
      </c>
      <c r="D118" s="118">
        <f>IFERROR(PERCENTILE(OFFSET(B118,1-364,0,364,1),$C$11),"")</f>
        <v/>
      </c>
      <c r="E118" s="122">
        <f>_xlfn.LET(_xlpm.initState,IF(OR(B118="",C118=""),"",IF(OR(特征计算_周度!B101&gt;$B$15,特征计算_周度!C101&gt;$B$15,特征计算_周度!G101&gt;$B$15,特征计算_周度!E101&gt;$B$15,特征计算_周度!F101&gt;$B$15),$A$12,IFERROR(IF(B118&lt;PERCENTILE(OFFSET(B118,1-364,0,364,1),$C$7),$A$7,IF(B118&lt;PERCENTILE(OFFSET(B118,1-364,0,364,1),$C$8),$A$8,IF(B118&lt;PERCENTILE(OFFSET(B118,1-364,0,364,1),$C$9),$A$9,IF(B118&lt;PERCENTILE(OFFSET(B118,1-364,0,364,1),$C$10),$A$10,IF(B118&lt;PERCENTILE(OFFSET(B118,1-364,0,364,1),$C$11),$A$11,$A$12))))),""))),_xlpm.dev,原始数据_周度!G101,_xlpm.minDev,MIN(OFFSET(原始数据_周度!G101,1-$D$17,0,$D$17,1)),_xlpm.bounce,_xlpm.dev-_xlpm.minDev,_xlpm.oversold,AND(ISNUMBER(_xlpm.dev),ISNUMBER(_xlpm.minDev),_xlpm.minDev&lt;=$B$17,_xlpm.bounce&gt;=$F$17,OR(_xlpm.initState=$A$12,_xlpm.initState=$A$11,_xlpm.initState=$A$10)),_xlpm.pctOnly,IFERROR(IF(B118&lt;PERCENTILE(OFFSET(B118,1-364,0,364,1),$C$7),$A$7,IF(B118&lt;PERCENTILE(OFFSET(B118,1-364,0,364,1),$C$8),$A$8,IF(B118&lt;PERCENTILE(OFFSET(B118,1-364,0,364,1),$C$9),$A$9,IF(B118&lt;PERCENTILE(OFFSET(B118,1-364,0,364,1),$C$10),$A$10,IF(B118&lt;PERCENTILE(OFFSET(B118,1-364,0,364,1),$C$11),$A$11,$A$12))))),""),IF(_xlpm.initState="","",IF(_xlpm.oversold,_xlpm.pctOnly,_xlpm.initState)))</f>
        <v/>
      </c>
      <c r="F118" s="119" t="n"/>
      <c r="G118" s="120">
        <f>IF(OR(B118="",C118=""),"",IF(OR(特征计算_周度!B101&gt;$B$15,特征计算_周度!C101&gt;$B$15,特征计算_周度!G101&gt;$B$15,特征计算_周度!E101&gt;$B$15,特征计算_周度!F101&gt;$B$15),IF(特征计算_周度!B101&gt;$B$15,"VIX ","")&amp;IF(特征计算_周度!C101&gt;$B$15,"HY ","")&amp;IF(特征计算_周度!G101&gt;$B$15,"Sahm ","")&amp;IF(特征计算_周度!E101&gt;$B$15,"趋势 ","")&amp;IF(特征计算_周度!F101&gt;$B$15,"斜率",""),"—"))</f>
        <v/>
      </c>
      <c r="H118" s="121">
        <f>IF(OR(B118="",C118=""),"",_xlfn.LET(_xlpm.dev,原始数据_周度!G101,_xlpm.minDev,MIN(OFFSET(原始数据_周度!G101,1-$D$17,0,$D$17,1)),_xlpm.bounce,_xlpm.dev-_xlpm.minDev,IF(AND(ISNUMBER(_xlpm.dev),ISNUMBER(_xlpm.minDev),_xlpm.minDev&lt;=$B$17,_xlpm.bounce&gt;=$F$17),"✅ 触发","—")))</f>
        <v/>
      </c>
      <c r="I118" s="172">
        <f>IFERROR(IF(特征计算_周度!H118&gt;$I$3,MIN($I$4,MAX(-$I$5,(特征计算_周度!H118-$I$3)*$I$4)),0),"")</f>
        <v/>
      </c>
    </row>
    <row r="119">
      <c r="A119" s="117">
        <f>特征计算_周度!A102</f>
        <v/>
      </c>
      <c r="B119" s="171">
        <f>IFERROR($A$3*特征计算_周度!B119+$B$3*特征计算_周度!C119+$C$3*特征计算_周度!D119+$D$3*特征计算_周度!E119+$E$3*特征计算_周度!F119+$F$3*特征计算_周度!H119,"")</f>
        <v/>
      </c>
      <c r="C119" s="118">
        <f>IFERROR(PERCENTILE(OFFSET(B119,1-364,0,364,1),$C$7),"")</f>
        <v/>
      </c>
      <c r="D119" s="118">
        <f>IFERROR(PERCENTILE(OFFSET(B119,1-364,0,364,1),$C$11),"")</f>
        <v/>
      </c>
      <c r="E119" s="122">
        <f>_xlfn.LET(_xlpm.initState,IF(OR(B119="",C119=""),"",IF(OR(特征计算_周度!B102&gt;$B$15,特征计算_周度!C102&gt;$B$15,特征计算_周度!G102&gt;$B$15,特征计算_周度!E102&gt;$B$15,特征计算_周度!F102&gt;$B$15),$A$12,IFERROR(IF(B119&lt;PERCENTILE(OFFSET(B119,1-364,0,364,1),$C$7),$A$7,IF(B119&lt;PERCENTILE(OFFSET(B119,1-364,0,364,1),$C$8),$A$8,IF(B119&lt;PERCENTILE(OFFSET(B119,1-364,0,364,1),$C$9),$A$9,IF(B119&lt;PERCENTILE(OFFSET(B119,1-364,0,364,1),$C$10),$A$10,IF(B119&lt;PERCENTILE(OFFSET(B119,1-364,0,364,1),$C$11),$A$11,$A$12))))),""))),_xlpm.dev,原始数据_周度!G102,_xlpm.minDev,MIN(OFFSET(原始数据_周度!G102,1-$D$17,0,$D$17,1)),_xlpm.bounce,_xlpm.dev-_xlpm.minDev,_xlpm.oversold,AND(ISNUMBER(_xlpm.dev),ISNUMBER(_xlpm.minDev),_xlpm.minDev&lt;=$B$17,_xlpm.bounce&gt;=$F$17,OR(_xlpm.initState=$A$12,_xlpm.initState=$A$11,_xlpm.initState=$A$10)),_xlpm.pctOnly,IFERROR(IF(B119&lt;PERCENTILE(OFFSET(B119,1-364,0,364,1),$C$7),$A$7,IF(B119&lt;PERCENTILE(OFFSET(B119,1-364,0,364,1),$C$8),$A$8,IF(B119&lt;PERCENTILE(OFFSET(B119,1-364,0,364,1),$C$9),$A$9,IF(B119&lt;PERCENTILE(OFFSET(B119,1-364,0,364,1),$C$10),$A$10,IF(B119&lt;PERCENTILE(OFFSET(B119,1-364,0,364,1),$C$11),$A$11,$A$12))))),""),IF(_xlpm.initState="","",IF(_xlpm.oversold,_xlpm.pctOnly,_xlpm.initState)))</f>
        <v/>
      </c>
      <c r="F119" s="119" t="n"/>
      <c r="G119" s="120">
        <f>IF(OR(B119="",C119=""),"",IF(OR(特征计算_周度!B102&gt;$B$15,特征计算_周度!C102&gt;$B$15,特征计算_周度!G102&gt;$B$15,特征计算_周度!E102&gt;$B$15,特征计算_周度!F102&gt;$B$15),IF(特征计算_周度!B102&gt;$B$15,"VIX ","")&amp;IF(特征计算_周度!C102&gt;$B$15,"HY ","")&amp;IF(特征计算_周度!G102&gt;$B$15,"Sahm ","")&amp;IF(特征计算_周度!E102&gt;$B$15,"趋势 ","")&amp;IF(特征计算_周度!F102&gt;$B$15,"斜率",""),"—"))</f>
        <v/>
      </c>
      <c r="H119" s="121">
        <f>IF(OR(B119="",C119=""),"",_xlfn.LET(_xlpm.dev,原始数据_周度!G102,_xlpm.minDev,MIN(OFFSET(原始数据_周度!G102,1-$D$17,0,$D$17,1)),_xlpm.bounce,_xlpm.dev-_xlpm.minDev,IF(AND(ISNUMBER(_xlpm.dev),ISNUMBER(_xlpm.minDev),_xlpm.minDev&lt;=$B$17,_xlpm.bounce&gt;=$F$17),"✅ 触发","—")))</f>
        <v/>
      </c>
      <c r="I119" s="172">
        <f>IFERROR(IF(特征计算_周度!H119&gt;$I$3,MIN($I$4,MAX(-$I$5,(特征计算_周度!H119-$I$3)*$I$4)),0),"")</f>
        <v/>
      </c>
    </row>
    <row r="120">
      <c r="A120" s="117">
        <f>特征计算_周度!A103</f>
        <v/>
      </c>
      <c r="B120" s="171">
        <f>IFERROR($A$3*特征计算_周度!B120+$B$3*特征计算_周度!C120+$C$3*特征计算_周度!D120+$D$3*特征计算_周度!E120+$E$3*特征计算_周度!F120+$F$3*特征计算_周度!H120,"")</f>
        <v/>
      </c>
      <c r="C120" s="118">
        <f>IFERROR(PERCENTILE(OFFSET(B120,1-364,0,364,1),$C$7),"")</f>
        <v/>
      </c>
      <c r="D120" s="118">
        <f>IFERROR(PERCENTILE(OFFSET(B120,1-364,0,364,1),$C$11),"")</f>
        <v/>
      </c>
      <c r="E120" s="122">
        <f>_xlfn.LET(_xlpm.initState,IF(OR(B120="",C120=""),"",IF(OR(特征计算_周度!B103&gt;$B$15,特征计算_周度!C103&gt;$B$15,特征计算_周度!G103&gt;$B$15,特征计算_周度!E103&gt;$B$15,特征计算_周度!F103&gt;$B$15),$A$12,IFERROR(IF(B120&lt;PERCENTILE(OFFSET(B120,1-364,0,364,1),$C$7),$A$7,IF(B120&lt;PERCENTILE(OFFSET(B120,1-364,0,364,1),$C$8),$A$8,IF(B120&lt;PERCENTILE(OFFSET(B120,1-364,0,364,1),$C$9),$A$9,IF(B120&lt;PERCENTILE(OFFSET(B120,1-364,0,364,1),$C$10),$A$10,IF(B120&lt;PERCENTILE(OFFSET(B120,1-364,0,364,1),$C$11),$A$11,$A$12))))),""))),_xlpm.dev,原始数据_周度!G103,_xlpm.minDev,MIN(OFFSET(原始数据_周度!G103,1-$D$17,0,$D$17,1)),_xlpm.bounce,_xlpm.dev-_xlpm.minDev,_xlpm.oversold,AND(ISNUMBER(_xlpm.dev),ISNUMBER(_xlpm.minDev),_xlpm.minDev&lt;=$B$17,_xlpm.bounce&gt;=$F$17,OR(_xlpm.initState=$A$12,_xlpm.initState=$A$11,_xlpm.initState=$A$10)),_xlpm.pctOnly,IFERROR(IF(B120&lt;PERCENTILE(OFFSET(B120,1-364,0,364,1),$C$7),$A$7,IF(B120&lt;PERCENTILE(OFFSET(B120,1-364,0,364,1),$C$8),$A$8,IF(B120&lt;PERCENTILE(OFFSET(B120,1-364,0,364,1),$C$9),$A$9,IF(B120&lt;PERCENTILE(OFFSET(B120,1-364,0,364,1),$C$10),$A$10,IF(B120&lt;PERCENTILE(OFFSET(B120,1-364,0,364,1),$C$11),$A$11,$A$12))))),""),IF(_xlpm.initState="","",IF(_xlpm.oversold,_xlpm.pctOnly,_xlpm.initState)))</f>
        <v/>
      </c>
      <c r="F120" s="119" t="n"/>
      <c r="G120" s="120">
        <f>IF(OR(B120="",C120=""),"",IF(OR(特征计算_周度!B103&gt;$B$15,特征计算_周度!C103&gt;$B$15,特征计算_周度!G103&gt;$B$15,特征计算_周度!E103&gt;$B$15,特征计算_周度!F103&gt;$B$15),IF(特征计算_周度!B103&gt;$B$15,"VIX ","")&amp;IF(特征计算_周度!C103&gt;$B$15,"HY ","")&amp;IF(特征计算_周度!G103&gt;$B$15,"Sahm ","")&amp;IF(特征计算_周度!E103&gt;$B$15,"趋势 ","")&amp;IF(特征计算_周度!F103&gt;$B$15,"斜率",""),"—"))</f>
        <v/>
      </c>
      <c r="H120" s="121">
        <f>IF(OR(B120="",C120=""),"",_xlfn.LET(_xlpm.dev,原始数据_周度!G103,_xlpm.minDev,MIN(OFFSET(原始数据_周度!G103,1-$D$17,0,$D$17,1)),_xlpm.bounce,_xlpm.dev-_xlpm.minDev,IF(AND(ISNUMBER(_xlpm.dev),ISNUMBER(_xlpm.minDev),_xlpm.minDev&lt;=$B$17,_xlpm.bounce&gt;=$F$17),"✅ 触发","—")))</f>
        <v/>
      </c>
      <c r="I120" s="172">
        <f>IFERROR(IF(特征计算_周度!H120&gt;$I$3,MIN($I$4,MAX(-$I$5,(特征计算_周度!H120-$I$3)*$I$4)),0),"")</f>
        <v/>
      </c>
    </row>
    <row r="121">
      <c r="A121" s="117">
        <f>特征计算_周度!A104</f>
        <v/>
      </c>
      <c r="B121" s="171">
        <f>IFERROR($A$3*特征计算_周度!B121+$B$3*特征计算_周度!C121+$C$3*特征计算_周度!D121+$D$3*特征计算_周度!E121+$E$3*特征计算_周度!F121+$F$3*特征计算_周度!H121,"")</f>
        <v/>
      </c>
      <c r="C121" s="118">
        <f>IFERROR(PERCENTILE(OFFSET(B121,1-364,0,364,1),$C$7),"")</f>
        <v/>
      </c>
      <c r="D121" s="118">
        <f>IFERROR(PERCENTILE(OFFSET(B121,1-364,0,364,1),$C$11),"")</f>
        <v/>
      </c>
      <c r="E121" s="122">
        <f>_xlfn.LET(_xlpm.initState,IF(OR(B121="",C121=""),"",IF(OR(特征计算_周度!B104&gt;$B$15,特征计算_周度!C104&gt;$B$15,特征计算_周度!G104&gt;$B$15,特征计算_周度!E104&gt;$B$15,特征计算_周度!F104&gt;$B$15),$A$12,IFERROR(IF(B121&lt;PERCENTILE(OFFSET(B121,1-364,0,364,1),$C$7),$A$7,IF(B121&lt;PERCENTILE(OFFSET(B121,1-364,0,364,1),$C$8),$A$8,IF(B121&lt;PERCENTILE(OFFSET(B121,1-364,0,364,1),$C$9),$A$9,IF(B121&lt;PERCENTILE(OFFSET(B121,1-364,0,364,1),$C$10),$A$10,IF(B121&lt;PERCENTILE(OFFSET(B121,1-364,0,364,1),$C$11),$A$11,$A$12))))),""))),_xlpm.dev,原始数据_周度!G104,_xlpm.minDev,MIN(OFFSET(原始数据_周度!G104,1-$D$17,0,$D$17,1)),_xlpm.bounce,_xlpm.dev-_xlpm.minDev,_xlpm.oversold,AND(ISNUMBER(_xlpm.dev),ISNUMBER(_xlpm.minDev),_xlpm.minDev&lt;=$B$17,_xlpm.bounce&gt;=$F$17,OR(_xlpm.initState=$A$12,_xlpm.initState=$A$11,_xlpm.initState=$A$10)),_xlpm.pctOnly,IFERROR(IF(B121&lt;PERCENTILE(OFFSET(B121,1-364,0,364,1),$C$7),$A$7,IF(B121&lt;PERCENTILE(OFFSET(B121,1-364,0,364,1),$C$8),$A$8,IF(B121&lt;PERCENTILE(OFFSET(B121,1-364,0,364,1),$C$9),$A$9,IF(B121&lt;PERCENTILE(OFFSET(B121,1-364,0,364,1),$C$10),$A$10,IF(B121&lt;PERCENTILE(OFFSET(B121,1-364,0,364,1),$C$11),$A$11,$A$12))))),""),IF(_xlpm.initState="","",IF(_xlpm.oversold,_xlpm.pctOnly,_xlpm.initState)))</f>
        <v/>
      </c>
      <c r="F121" s="119" t="n"/>
      <c r="G121" s="120">
        <f>IF(OR(B121="",C121=""),"",IF(OR(特征计算_周度!B104&gt;$B$15,特征计算_周度!C104&gt;$B$15,特征计算_周度!G104&gt;$B$15,特征计算_周度!E104&gt;$B$15,特征计算_周度!F104&gt;$B$15),IF(特征计算_周度!B104&gt;$B$15,"VIX ","")&amp;IF(特征计算_周度!C104&gt;$B$15,"HY ","")&amp;IF(特征计算_周度!G104&gt;$B$15,"Sahm ","")&amp;IF(特征计算_周度!E104&gt;$B$15,"趋势 ","")&amp;IF(特征计算_周度!F104&gt;$B$15,"斜率",""),"—"))</f>
        <v/>
      </c>
      <c r="H121" s="121">
        <f>IF(OR(B121="",C121=""),"",_xlfn.LET(_xlpm.dev,原始数据_周度!G104,_xlpm.minDev,MIN(OFFSET(原始数据_周度!G104,1-$D$17,0,$D$17,1)),_xlpm.bounce,_xlpm.dev-_xlpm.minDev,IF(AND(ISNUMBER(_xlpm.dev),ISNUMBER(_xlpm.minDev),_xlpm.minDev&lt;=$B$17,_xlpm.bounce&gt;=$F$17),"✅ 触发","—")))</f>
        <v/>
      </c>
      <c r="I121" s="172">
        <f>IFERROR(IF(特征计算_周度!H121&gt;$I$3,MIN($I$4,MAX(-$I$5,(特征计算_周度!H121-$I$3)*$I$4)),0),"")</f>
        <v/>
      </c>
    </row>
    <row r="122">
      <c r="A122" s="117">
        <f>特征计算_周度!A105</f>
        <v/>
      </c>
      <c r="B122" s="171">
        <f>IFERROR($A$3*特征计算_周度!B122+$B$3*特征计算_周度!C122+$C$3*特征计算_周度!D122+$D$3*特征计算_周度!E122+$E$3*特征计算_周度!F122+$F$3*特征计算_周度!H122,"")</f>
        <v/>
      </c>
      <c r="C122" s="118">
        <f>IFERROR(PERCENTILE(OFFSET(B122,1-364,0,364,1),$C$7),"")</f>
        <v/>
      </c>
      <c r="D122" s="118">
        <f>IFERROR(PERCENTILE(OFFSET(B122,1-364,0,364,1),$C$11),"")</f>
        <v/>
      </c>
      <c r="E122" s="122">
        <f>_xlfn.LET(_xlpm.initState,IF(OR(B122="",C122=""),"",IF(OR(特征计算_周度!B105&gt;$B$15,特征计算_周度!C105&gt;$B$15,特征计算_周度!G105&gt;$B$15,特征计算_周度!E105&gt;$B$15,特征计算_周度!F105&gt;$B$15),$A$12,IFERROR(IF(B122&lt;PERCENTILE(OFFSET(B122,1-364,0,364,1),$C$7),$A$7,IF(B122&lt;PERCENTILE(OFFSET(B122,1-364,0,364,1),$C$8),$A$8,IF(B122&lt;PERCENTILE(OFFSET(B122,1-364,0,364,1),$C$9),$A$9,IF(B122&lt;PERCENTILE(OFFSET(B122,1-364,0,364,1),$C$10),$A$10,IF(B122&lt;PERCENTILE(OFFSET(B122,1-364,0,364,1),$C$11),$A$11,$A$12))))),""))),_xlpm.dev,原始数据_周度!G105,_xlpm.minDev,MIN(OFFSET(原始数据_周度!G105,1-$D$17,0,$D$17,1)),_xlpm.bounce,_xlpm.dev-_xlpm.minDev,_xlpm.oversold,AND(ISNUMBER(_xlpm.dev),ISNUMBER(_xlpm.minDev),_xlpm.minDev&lt;=$B$17,_xlpm.bounce&gt;=$F$17,OR(_xlpm.initState=$A$12,_xlpm.initState=$A$11,_xlpm.initState=$A$10)),_xlpm.pctOnly,IFERROR(IF(B122&lt;PERCENTILE(OFFSET(B122,1-364,0,364,1),$C$7),$A$7,IF(B122&lt;PERCENTILE(OFFSET(B122,1-364,0,364,1),$C$8),$A$8,IF(B122&lt;PERCENTILE(OFFSET(B122,1-364,0,364,1),$C$9),$A$9,IF(B122&lt;PERCENTILE(OFFSET(B122,1-364,0,364,1),$C$10),$A$10,IF(B122&lt;PERCENTILE(OFFSET(B122,1-364,0,364,1),$C$11),$A$11,$A$12))))),""),IF(_xlpm.initState="","",IF(_xlpm.oversold,_xlpm.pctOnly,_xlpm.initState)))</f>
        <v/>
      </c>
      <c r="F122" s="119" t="n"/>
      <c r="G122" s="120">
        <f>IF(OR(B122="",C122=""),"",IF(OR(特征计算_周度!B105&gt;$B$15,特征计算_周度!C105&gt;$B$15,特征计算_周度!G105&gt;$B$15,特征计算_周度!E105&gt;$B$15,特征计算_周度!F105&gt;$B$15),IF(特征计算_周度!B105&gt;$B$15,"VIX ","")&amp;IF(特征计算_周度!C105&gt;$B$15,"HY ","")&amp;IF(特征计算_周度!G105&gt;$B$15,"Sahm ","")&amp;IF(特征计算_周度!E105&gt;$B$15,"趋势 ","")&amp;IF(特征计算_周度!F105&gt;$B$15,"斜率",""),"—"))</f>
        <v/>
      </c>
      <c r="H122" s="121">
        <f>IF(OR(B122="",C122=""),"",_xlfn.LET(_xlpm.dev,原始数据_周度!G105,_xlpm.minDev,MIN(OFFSET(原始数据_周度!G105,1-$D$17,0,$D$17,1)),_xlpm.bounce,_xlpm.dev-_xlpm.minDev,IF(AND(ISNUMBER(_xlpm.dev),ISNUMBER(_xlpm.minDev),_xlpm.minDev&lt;=$B$17,_xlpm.bounce&gt;=$F$17),"✅ 触发","—")))</f>
        <v/>
      </c>
      <c r="I122" s="172">
        <f>IFERROR(IF(特征计算_周度!H122&gt;$I$3,MIN($I$4,MAX(-$I$5,(特征计算_周度!H122-$I$3)*$I$4)),0),"")</f>
        <v/>
      </c>
    </row>
    <row r="123">
      <c r="A123" s="117">
        <f>特征计算_周度!A106</f>
        <v/>
      </c>
      <c r="B123" s="171">
        <f>IFERROR($A$3*特征计算_周度!B123+$B$3*特征计算_周度!C123+$C$3*特征计算_周度!D123+$D$3*特征计算_周度!E123+$E$3*特征计算_周度!F123+$F$3*特征计算_周度!H123,"")</f>
        <v/>
      </c>
      <c r="C123" s="118">
        <f>IFERROR(PERCENTILE(OFFSET(B123,1-364,0,364,1),$C$7),"")</f>
        <v/>
      </c>
      <c r="D123" s="118">
        <f>IFERROR(PERCENTILE(OFFSET(B123,1-364,0,364,1),$C$11),"")</f>
        <v/>
      </c>
      <c r="E123" s="122">
        <f>_xlfn.LET(_xlpm.initState,IF(OR(B123="",C123=""),"",IF(OR(特征计算_周度!B106&gt;$B$15,特征计算_周度!C106&gt;$B$15,特征计算_周度!G106&gt;$B$15,特征计算_周度!E106&gt;$B$15,特征计算_周度!F106&gt;$B$15),$A$12,IFERROR(IF(B123&lt;PERCENTILE(OFFSET(B123,1-364,0,364,1),$C$7),$A$7,IF(B123&lt;PERCENTILE(OFFSET(B123,1-364,0,364,1),$C$8),$A$8,IF(B123&lt;PERCENTILE(OFFSET(B123,1-364,0,364,1),$C$9),$A$9,IF(B123&lt;PERCENTILE(OFFSET(B123,1-364,0,364,1),$C$10),$A$10,IF(B123&lt;PERCENTILE(OFFSET(B123,1-364,0,364,1),$C$11),$A$11,$A$12))))),""))),_xlpm.dev,原始数据_周度!G106,_xlpm.minDev,MIN(OFFSET(原始数据_周度!G106,1-$D$17,0,$D$17,1)),_xlpm.bounce,_xlpm.dev-_xlpm.minDev,_xlpm.oversold,AND(ISNUMBER(_xlpm.dev),ISNUMBER(_xlpm.minDev),_xlpm.minDev&lt;=$B$17,_xlpm.bounce&gt;=$F$17,OR(_xlpm.initState=$A$12,_xlpm.initState=$A$11,_xlpm.initState=$A$10)),_xlpm.pctOnly,IFERROR(IF(B123&lt;PERCENTILE(OFFSET(B123,1-364,0,364,1),$C$7),$A$7,IF(B123&lt;PERCENTILE(OFFSET(B123,1-364,0,364,1),$C$8),$A$8,IF(B123&lt;PERCENTILE(OFFSET(B123,1-364,0,364,1),$C$9),$A$9,IF(B123&lt;PERCENTILE(OFFSET(B123,1-364,0,364,1),$C$10),$A$10,IF(B123&lt;PERCENTILE(OFFSET(B123,1-364,0,364,1),$C$11),$A$11,$A$12))))),""),IF(_xlpm.initState="","",IF(_xlpm.oversold,_xlpm.pctOnly,_xlpm.initState)))</f>
        <v/>
      </c>
      <c r="F123" s="119" t="n"/>
      <c r="G123" s="120">
        <f>IF(OR(B123="",C123=""),"",IF(OR(特征计算_周度!B106&gt;$B$15,特征计算_周度!C106&gt;$B$15,特征计算_周度!G106&gt;$B$15,特征计算_周度!E106&gt;$B$15,特征计算_周度!F106&gt;$B$15),IF(特征计算_周度!B106&gt;$B$15,"VIX ","")&amp;IF(特征计算_周度!C106&gt;$B$15,"HY ","")&amp;IF(特征计算_周度!G106&gt;$B$15,"Sahm ","")&amp;IF(特征计算_周度!E106&gt;$B$15,"趋势 ","")&amp;IF(特征计算_周度!F106&gt;$B$15,"斜率",""),"—"))</f>
        <v/>
      </c>
      <c r="H123" s="121">
        <f>IF(OR(B123="",C123=""),"",_xlfn.LET(_xlpm.dev,原始数据_周度!G106,_xlpm.minDev,MIN(OFFSET(原始数据_周度!G106,1-$D$17,0,$D$17,1)),_xlpm.bounce,_xlpm.dev-_xlpm.minDev,IF(AND(ISNUMBER(_xlpm.dev),ISNUMBER(_xlpm.minDev),_xlpm.minDev&lt;=$B$17,_xlpm.bounce&gt;=$F$17),"✅ 触发","—")))</f>
        <v/>
      </c>
      <c r="I123" s="172">
        <f>IFERROR(IF(特征计算_周度!H123&gt;$I$3,MIN($I$4,MAX(-$I$5,(特征计算_周度!H123-$I$3)*$I$4)),0),"")</f>
        <v/>
      </c>
    </row>
    <row r="124">
      <c r="A124" s="117">
        <f>特征计算_周度!A107</f>
        <v/>
      </c>
      <c r="B124" s="171">
        <f>IFERROR($A$3*特征计算_周度!B124+$B$3*特征计算_周度!C124+$C$3*特征计算_周度!D124+$D$3*特征计算_周度!E124+$E$3*特征计算_周度!F124+$F$3*特征计算_周度!H124,"")</f>
        <v/>
      </c>
      <c r="C124" s="118">
        <f>IFERROR(PERCENTILE(OFFSET(B124,1-364,0,364,1),$C$7),"")</f>
        <v/>
      </c>
      <c r="D124" s="118">
        <f>IFERROR(PERCENTILE(OFFSET(B124,1-364,0,364,1),$C$11),"")</f>
        <v/>
      </c>
      <c r="E124" s="122">
        <f>_xlfn.LET(_xlpm.initState,IF(OR(B124="",C124=""),"",IF(OR(特征计算_周度!B107&gt;$B$15,特征计算_周度!C107&gt;$B$15,特征计算_周度!G107&gt;$B$15,特征计算_周度!E107&gt;$B$15,特征计算_周度!F107&gt;$B$15),$A$12,IFERROR(IF(B124&lt;PERCENTILE(OFFSET(B124,1-364,0,364,1),$C$7),$A$7,IF(B124&lt;PERCENTILE(OFFSET(B124,1-364,0,364,1),$C$8),$A$8,IF(B124&lt;PERCENTILE(OFFSET(B124,1-364,0,364,1),$C$9),$A$9,IF(B124&lt;PERCENTILE(OFFSET(B124,1-364,0,364,1),$C$10),$A$10,IF(B124&lt;PERCENTILE(OFFSET(B124,1-364,0,364,1),$C$11),$A$11,$A$12))))),""))),_xlpm.dev,原始数据_周度!G107,_xlpm.minDev,MIN(OFFSET(原始数据_周度!G107,1-$D$17,0,$D$17,1)),_xlpm.bounce,_xlpm.dev-_xlpm.minDev,_xlpm.oversold,AND(ISNUMBER(_xlpm.dev),ISNUMBER(_xlpm.minDev),_xlpm.minDev&lt;=$B$17,_xlpm.bounce&gt;=$F$17,OR(_xlpm.initState=$A$12,_xlpm.initState=$A$11,_xlpm.initState=$A$10)),_xlpm.pctOnly,IFERROR(IF(B124&lt;PERCENTILE(OFFSET(B124,1-364,0,364,1),$C$7),$A$7,IF(B124&lt;PERCENTILE(OFFSET(B124,1-364,0,364,1),$C$8),$A$8,IF(B124&lt;PERCENTILE(OFFSET(B124,1-364,0,364,1),$C$9),$A$9,IF(B124&lt;PERCENTILE(OFFSET(B124,1-364,0,364,1),$C$10),$A$10,IF(B124&lt;PERCENTILE(OFFSET(B124,1-364,0,364,1),$C$11),$A$11,$A$12))))),""),IF(_xlpm.initState="","",IF(_xlpm.oversold,_xlpm.pctOnly,_xlpm.initState)))</f>
        <v/>
      </c>
      <c r="F124" s="119" t="n"/>
      <c r="G124" s="120">
        <f>IF(OR(B124="",C124=""),"",IF(OR(特征计算_周度!B107&gt;$B$15,特征计算_周度!C107&gt;$B$15,特征计算_周度!G107&gt;$B$15,特征计算_周度!E107&gt;$B$15,特征计算_周度!F107&gt;$B$15),IF(特征计算_周度!B107&gt;$B$15,"VIX ","")&amp;IF(特征计算_周度!C107&gt;$B$15,"HY ","")&amp;IF(特征计算_周度!G107&gt;$B$15,"Sahm ","")&amp;IF(特征计算_周度!E107&gt;$B$15,"趋势 ","")&amp;IF(特征计算_周度!F107&gt;$B$15,"斜率",""),"—"))</f>
        <v/>
      </c>
      <c r="H124" s="121">
        <f>IF(OR(B124="",C124=""),"",_xlfn.LET(_xlpm.dev,原始数据_周度!G107,_xlpm.minDev,MIN(OFFSET(原始数据_周度!G107,1-$D$17,0,$D$17,1)),_xlpm.bounce,_xlpm.dev-_xlpm.minDev,IF(AND(ISNUMBER(_xlpm.dev),ISNUMBER(_xlpm.minDev),_xlpm.minDev&lt;=$B$17,_xlpm.bounce&gt;=$F$17),"✅ 触发","—")))</f>
        <v/>
      </c>
      <c r="I124" s="172">
        <f>IFERROR(IF(特征计算_周度!H124&gt;$I$3,MIN($I$4,MAX(-$I$5,(特征计算_周度!H124-$I$3)*$I$4)),0),"")</f>
        <v/>
      </c>
    </row>
    <row r="125">
      <c r="A125" s="117">
        <f>特征计算_周度!A108</f>
        <v/>
      </c>
      <c r="B125" s="171">
        <f>IFERROR($A$3*特征计算_周度!B125+$B$3*特征计算_周度!C125+$C$3*特征计算_周度!D125+$D$3*特征计算_周度!E125+$E$3*特征计算_周度!F125+$F$3*特征计算_周度!H125,"")</f>
        <v/>
      </c>
      <c r="C125" s="118">
        <f>IFERROR(PERCENTILE(OFFSET(B125,1-364,0,364,1),$C$7),"")</f>
        <v/>
      </c>
      <c r="D125" s="118">
        <f>IFERROR(PERCENTILE(OFFSET(B125,1-364,0,364,1),$C$11),"")</f>
        <v/>
      </c>
      <c r="E125" s="122">
        <f>_xlfn.LET(_xlpm.initState,IF(OR(B125="",C125=""),"",IF(OR(特征计算_周度!B108&gt;$B$15,特征计算_周度!C108&gt;$B$15,特征计算_周度!G108&gt;$B$15,特征计算_周度!E108&gt;$B$15,特征计算_周度!F108&gt;$B$15),$A$12,IFERROR(IF(B125&lt;PERCENTILE(OFFSET(B125,1-364,0,364,1),$C$7),$A$7,IF(B125&lt;PERCENTILE(OFFSET(B125,1-364,0,364,1),$C$8),$A$8,IF(B125&lt;PERCENTILE(OFFSET(B125,1-364,0,364,1),$C$9),$A$9,IF(B125&lt;PERCENTILE(OFFSET(B125,1-364,0,364,1),$C$10),$A$10,IF(B125&lt;PERCENTILE(OFFSET(B125,1-364,0,364,1),$C$11),$A$11,$A$12))))),""))),_xlpm.dev,原始数据_周度!G108,_xlpm.minDev,MIN(OFFSET(原始数据_周度!G108,1-$D$17,0,$D$17,1)),_xlpm.bounce,_xlpm.dev-_xlpm.minDev,_xlpm.oversold,AND(ISNUMBER(_xlpm.dev),ISNUMBER(_xlpm.minDev),_xlpm.minDev&lt;=$B$17,_xlpm.bounce&gt;=$F$17,OR(_xlpm.initState=$A$12,_xlpm.initState=$A$11,_xlpm.initState=$A$10)),_xlpm.pctOnly,IFERROR(IF(B125&lt;PERCENTILE(OFFSET(B125,1-364,0,364,1),$C$7),$A$7,IF(B125&lt;PERCENTILE(OFFSET(B125,1-364,0,364,1),$C$8),$A$8,IF(B125&lt;PERCENTILE(OFFSET(B125,1-364,0,364,1),$C$9),$A$9,IF(B125&lt;PERCENTILE(OFFSET(B125,1-364,0,364,1),$C$10),$A$10,IF(B125&lt;PERCENTILE(OFFSET(B125,1-364,0,364,1),$C$11),$A$11,$A$12))))),""),IF(_xlpm.initState="","",IF(_xlpm.oversold,_xlpm.pctOnly,_xlpm.initState)))</f>
        <v/>
      </c>
      <c r="F125" s="119" t="n"/>
      <c r="G125" s="120">
        <f>IF(OR(B125="",C125=""),"",IF(OR(特征计算_周度!B108&gt;$B$15,特征计算_周度!C108&gt;$B$15,特征计算_周度!G108&gt;$B$15,特征计算_周度!E108&gt;$B$15,特征计算_周度!F108&gt;$B$15),IF(特征计算_周度!B108&gt;$B$15,"VIX ","")&amp;IF(特征计算_周度!C108&gt;$B$15,"HY ","")&amp;IF(特征计算_周度!G108&gt;$B$15,"Sahm ","")&amp;IF(特征计算_周度!E108&gt;$B$15,"趋势 ","")&amp;IF(特征计算_周度!F108&gt;$B$15,"斜率",""),"—"))</f>
        <v/>
      </c>
      <c r="H125" s="121">
        <f>IF(OR(B125="",C125=""),"",_xlfn.LET(_xlpm.dev,原始数据_周度!G108,_xlpm.minDev,MIN(OFFSET(原始数据_周度!G108,1-$D$17,0,$D$17,1)),_xlpm.bounce,_xlpm.dev-_xlpm.minDev,IF(AND(ISNUMBER(_xlpm.dev),ISNUMBER(_xlpm.minDev),_xlpm.minDev&lt;=$B$17,_xlpm.bounce&gt;=$F$17),"✅ 触发","—")))</f>
        <v/>
      </c>
      <c r="I125" s="172">
        <f>IFERROR(IF(特征计算_周度!H125&gt;$I$3,MIN($I$4,MAX(-$I$5,(特征计算_周度!H125-$I$3)*$I$4)),0),"")</f>
        <v/>
      </c>
    </row>
    <row r="126">
      <c r="A126" s="117">
        <f>特征计算_周度!A109</f>
        <v/>
      </c>
      <c r="B126" s="171">
        <f>IFERROR($A$3*特征计算_周度!B126+$B$3*特征计算_周度!C126+$C$3*特征计算_周度!D126+$D$3*特征计算_周度!E126+$E$3*特征计算_周度!F126+$F$3*特征计算_周度!H126,"")</f>
        <v/>
      </c>
      <c r="C126" s="118">
        <f>IFERROR(PERCENTILE(OFFSET(B126,1-364,0,364,1),$C$7),"")</f>
        <v/>
      </c>
      <c r="D126" s="118">
        <f>IFERROR(PERCENTILE(OFFSET(B126,1-364,0,364,1),$C$11),"")</f>
        <v/>
      </c>
      <c r="E126" s="122">
        <f>_xlfn.LET(_xlpm.initState,IF(OR(B126="",C126=""),"",IF(OR(特征计算_周度!B109&gt;$B$15,特征计算_周度!C109&gt;$B$15,特征计算_周度!G109&gt;$B$15,特征计算_周度!E109&gt;$B$15,特征计算_周度!F109&gt;$B$15),$A$12,IFERROR(IF(B126&lt;PERCENTILE(OFFSET(B126,1-364,0,364,1),$C$7),$A$7,IF(B126&lt;PERCENTILE(OFFSET(B126,1-364,0,364,1),$C$8),$A$8,IF(B126&lt;PERCENTILE(OFFSET(B126,1-364,0,364,1),$C$9),$A$9,IF(B126&lt;PERCENTILE(OFFSET(B126,1-364,0,364,1),$C$10),$A$10,IF(B126&lt;PERCENTILE(OFFSET(B126,1-364,0,364,1),$C$11),$A$11,$A$12))))),""))),_xlpm.dev,原始数据_周度!G109,_xlpm.minDev,MIN(OFFSET(原始数据_周度!G109,1-$D$17,0,$D$17,1)),_xlpm.bounce,_xlpm.dev-_xlpm.minDev,_xlpm.oversold,AND(ISNUMBER(_xlpm.dev),ISNUMBER(_xlpm.minDev),_xlpm.minDev&lt;=$B$17,_xlpm.bounce&gt;=$F$17,OR(_xlpm.initState=$A$12,_xlpm.initState=$A$11,_xlpm.initState=$A$10)),_xlpm.pctOnly,IFERROR(IF(B126&lt;PERCENTILE(OFFSET(B126,1-364,0,364,1),$C$7),$A$7,IF(B126&lt;PERCENTILE(OFFSET(B126,1-364,0,364,1),$C$8),$A$8,IF(B126&lt;PERCENTILE(OFFSET(B126,1-364,0,364,1),$C$9),$A$9,IF(B126&lt;PERCENTILE(OFFSET(B126,1-364,0,364,1),$C$10),$A$10,IF(B126&lt;PERCENTILE(OFFSET(B126,1-364,0,364,1),$C$11),$A$11,$A$12))))),""),IF(_xlpm.initState="","",IF(_xlpm.oversold,_xlpm.pctOnly,_xlpm.initState)))</f>
        <v/>
      </c>
      <c r="F126" s="119" t="n"/>
      <c r="G126" s="120">
        <f>IF(OR(B126="",C126=""),"",IF(OR(特征计算_周度!B109&gt;$B$15,特征计算_周度!C109&gt;$B$15,特征计算_周度!G109&gt;$B$15,特征计算_周度!E109&gt;$B$15,特征计算_周度!F109&gt;$B$15),IF(特征计算_周度!B109&gt;$B$15,"VIX ","")&amp;IF(特征计算_周度!C109&gt;$B$15,"HY ","")&amp;IF(特征计算_周度!G109&gt;$B$15,"Sahm ","")&amp;IF(特征计算_周度!E109&gt;$B$15,"趋势 ","")&amp;IF(特征计算_周度!F109&gt;$B$15,"斜率",""),"—"))</f>
        <v/>
      </c>
      <c r="H126" s="121">
        <f>IF(OR(B126="",C126=""),"",_xlfn.LET(_xlpm.dev,原始数据_周度!G109,_xlpm.minDev,MIN(OFFSET(原始数据_周度!G109,1-$D$17,0,$D$17,1)),_xlpm.bounce,_xlpm.dev-_xlpm.minDev,IF(AND(ISNUMBER(_xlpm.dev),ISNUMBER(_xlpm.minDev),_xlpm.minDev&lt;=$B$17,_xlpm.bounce&gt;=$F$17),"✅ 触发","—")))</f>
        <v/>
      </c>
      <c r="I126" s="172">
        <f>IFERROR(IF(特征计算_周度!H126&gt;$I$3,MIN($I$4,MAX(-$I$5,(特征计算_周度!H126-$I$3)*$I$4)),0),"")</f>
        <v/>
      </c>
    </row>
    <row r="127">
      <c r="A127" s="117">
        <f>特征计算_周度!A110</f>
        <v/>
      </c>
      <c r="B127" s="171">
        <f>IFERROR($A$3*特征计算_周度!B127+$B$3*特征计算_周度!C127+$C$3*特征计算_周度!D127+$D$3*特征计算_周度!E127+$E$3*特征计算_周度!F127+$F$3*特征计算_周度!H127,"")</f>
        <v/>
      </c>
      <c r="C127" s="118">
        <f>IFERROR(PERCENTILE(OFFSET(B127,1-364,0,364,1),$C$7),"")</f>
        <v/>
      </c>
      <c r="D127" s="118">
        <f>IFERROR(PERCENTILE(OFFSET(B127,1-364,0,364,1),$C$11),"")</f>
        <v/>
      </c>
      <c r="E127" s="122">
        <f>_xlfn.LET(_xlpm.initState,IF(OR(B127="",C127=""),"",IF(OR(特征计算_周度!B110&gt;$B$15,特征计算_周度!C110&gt;$B$15,特征计算_周度!G110&gt;$B$15,特征计算_周度!E110&gt;$B$15,特征计算_周度!F110&gt;$B$15),$A$12,IFERROR(IF(B127&lt;PERCENTILE(OFFSET(B127,1-364,0,364,1),$C$7),$A$7,IF(B127&lt;PERCENTILE(OFFSET(B127,1-364,0,364,1),$C$8),$A$8,IF(B127&lt;PERCENTILE(OFFSET(B127,1-364,0,364,1),$C$9),$A$9,IF(B127&lt;PERCENTILE(OFFSET(B127,1-364,0,364,1),$C$10),$A$10,IF(B127&lt;PERCENTILE(OFFSET(B127,1-364,0,364,1),$C$11),$A$11,$A$12))))),""))),_xlpm.dev,原始数据_周度!G110,_xlpm.minDev,MIN(OFFSET(原始数据_周度!G110,1-$D$17,0,$D$17,1)),_xlpm.bounce,_xlpm.dev-_xlpm.minDev,_xlpm.oversold,AND(ISNUMBER(_xlpm.dev),ISNUMBER(_xlpm.minDev),_xlpm.minDev&lt;=$B$17,_xlpm.bounce&gt;=$F$17,OR(_xlpm.initState=$A$12,_xlpm.initState=$A$11,_xlpm.initState=$A$10)),_xlpm.pctOnly,IFERROR(IF(B127&lt;PERCENTILE(OFFSET(B127,1-364,0,364,1),$C$7),$A$7,IF(B127&lt;PERCENTILE(OFFSET(B127,1-364,0,364,1),$C$8),$A$8,IF(B127&lt;PERCENTILE(OFFSET(B127,1-364,0,364,1),$C$9),$A$9,IF(B127&lt;PERCENTILE(OFFSET(B127,1-364,0,364,1),$C$10),$A$10,IF(B127&lt;PERCENTILE(OFFSET(B127,1-364,0,364,1),$C$11),$A$11,$A$12))))),""),IF(_xlpm.initState="","",IF(_xlpm.oversold,_xlpm.pctOnly,_xlpm.initState)))</f>
        <v/>
      </c>
      <c r="F127" s="119" t="n"/>
      <c r="G127" s="120">
        <f>IF(OR(B127="",C127=""),"",IF(OR(特征计算_周度!B110&gt;$B$15,特征计算_周度!C110&gt;$B$15,特征计算_周度!G110&gt;$B$15,特征计算_周度!E110&gt;$B$15,特征计算_周度!F110&gt;$B$15),IF(特征计算_周度!B110&gt;$B$15,"VIX ","")&amp;IF(特征计算_周度!C110&gt;$B$15,"HY ","")&amp;IF(特征计算_周度!G110&gt;$B$15,"Sahm ","")&amp;IF(特征计算_周度!E110&gt;$B$15,"趋势 ","")&amp;IF(特征计算_周度!F110&gt;$B$15,"斜率",""),"—"))</f>
        <v/>
      </c>
      <c r="H127" s="121">
        <f>IF(OR(B127="",C127=""),"",_xlfn.LET(_xlpm.dev,原始数据_周度!G110,_xlpm.minDev,MIN(OFFSET(原始数据_周度!G110,1-$D$17,0,$D$17,1)),_xlpm.bounce,_xlpm.dev-_xlpm.minDev,IF(AND(ISNUMBER(_xlpm.dev),ISNUMBER(_xlpm.minDev),_xlpm.minDev&lt;=$B$17,_xlpm.bounce&gt;=$F$17),"✅ 触发","—")))</f>
        <v/>
      </c>
      <c r="I127" s="172">
        <f>IFERROR(IF(特征计算_周度!H127&gt;$I$3,MIN($I$4,MAX(-$I$5,(特征计算_周度!H127-$I$3)*$I$4)),0),"")</f>
        <v/>
      </c>
    </row>
    <row r="128">
      <c r="A128" s="117">
        <f>特征计算_周度!A111</f>
        <v/>
      </c>
      <c r="B128" s="171">
        <f>IFERROR($A$3*特征计算_周度!B128+$B$3*特征计算_周度!C128+$C$3*特征计算_周度!D128+$D$3*特征计算_周度!E128+$E$3*特征计算_周度!F128+$F$3*特征计算_周度!H128,"")</f>
        <v/>
      </c>
      <c r="C128" s="118">
        <f>IFERROR(PERCENTILE(OFFSET(B128,1-364,0,364,1),$C$7),"")</f>
        <v/>
      </c>
      <c r="D128" s="118">
        <f>IFERROR(PERCENTILE(OFFSET(B128,1-364,0,364,1),$C$11),"")</f>
        <v/>
      </c>
      <c r="E128" s="122">
        <f>_xlfn.LET(_xlpm.initState,IF(OR(B128="",C128=""),"",IF(OR(特征计算_周度!B111&gt;$B$15,特征计算_周度!C111&gt;$B$15,特征计算_周度!G111&gt;$B$15,特征计算_周度!E111&gt;$B$15,特征计算_周度!F111&gt;$B$15),$A$12,IFERROR(IF(B128&lt;PERCENTILE(OFFSET(B128,1-364,0,364,1),$C$7),$A$7,IF(B128&lt;PERCENTILE(OFFSET(B128,1-364,0,364,1),$C$8),$A$8,IF(B128&lt;PERCENTILE(OFFSET(B128,1-364,0,364,1),$C$9),$A$9,IF(B128&lt;PERCENTILE(OFFSET(B128,1-364,0,364,1),$C$10),$A$10,IF(B128&lt;PERCENTILE(OFFSET(B128,1-364,0,364,1),$C$11),$A$11,$A$12))))),""))),_xlpm.dev,原始数据_周度!G111,_xlpm.minDev,MIN(OFFSET(原始数据_周度!G111,1-$D$17,0,$D$17,1)),_xlpm.bounce,_xlpm.dev-_xlpm.minDev,_xlpm.oversold,AND(ISNUMBER(_xlpm.dev),ISNUMBER(_xlpm.minDev),_xlpm.minDev&lt;=$B$17,_xlpm.bounce&gt;=$F$17,OR(_xlpm.initState=$A$12,_xlpm.initState=$A$11,_xlpm.initState=$A$10)),_xlpm.pctOnly,IFERROR(IF(B128&lt;PERCENTILE(OFFSET(B128,1-364,0,364,1),$C$7),$A$7,IF(B128&lt;PERCENTILE(OFFSET(B128,1-364,0,364,1),$C$8),$A$8,IF(B128&lt;PERCENTILE(OFFSET(B128,1-364,0,364,1),$C$9),$A$9,IF(B128&lt;PERCENTILE(OFFSET(B128,1-364,0,364,1),$C$10),$A$10,IF(B128&lt;PERCENTILE(OFFSET(B128,1-364,0,364,1),$C$11),$A$11,$A$12))))),""),IF(_xlpm.initState="","",IF(_xlpm.oversold,_xlpm.pctOnly,_xlpm.initState)))</f>
        <v/>
      </c>
      <c r="F128" s="119" t="n"/>
      <c r="G128" s="120">
        <f>IF(OR(B128="",C128=""),"",IF(OR(特征计算_周度!B111&gt;$B$15,特征计算_周度!C111&gt;$B$15,特征计算_周度!G111&gt;$B$15,特征计算_周度!E111&gt;$B$15,特征计算_周度!F111&gt;$B$15),IF(特征计算_周度!B111&gt;$B$15,"VIX ","")&amp;IF(特征计算_周度!C111&gt;$B$15,"HY ","")&amp;IF(特征计算_周度!G111&gt;$B$15,"Sahm ","")&amp;IF(特征计算_周度!E111&gt;$B$15,"趋势 ","")&amp;IF(特征计算_周度!F111&gt;$B$15,"斜率",""),"—"))</f>
        <v/>
      </c>
      <c r="H128" s="121">
        <f>IF(OR(B128="",C128=""),"",_xlfn.LET(_xlpm.dev,原始数据_周度!G111,_xlpm.minDev,MIN(OFFSET(原始数据_周度!G111,1-$D$17,0,$D$17,1)),_xlpm.bounce,_xlpm.dev-_xlpm.minDev,IF(AND(ISNUMBER(_xlpm.dev),ISNUMBER(_xlpm.minDev),_xlpm.minDev&lt;=$B$17,_xlpm.bounce&gt;=$F$17),"✅ 触发","—")))</f>
        <v/>
      </c>
      <c r="I128" s="172">
        <f>IFERROR(IF(特征计算_周度!H128&gt;$I$3,MIN($I$4,MAX(-$I$5,(特征计算_周度!H128-$I$3)*$I$4)),0),"")</f>
        <v/>
      </c>
    </row>
    <row r="129">
      <c r="A129" s="117">
        <f>特征计算_周度!A112</f>
        <v/>
      </c>
      <c r="B129" s="171">
        <f>IFERROR($A$3*特征计算_周度!B129+$B$3*特征计算_周度!C129+$C$3*特征计算_周度!D129+$D$3*特征计算_周度!E129+$E$3*特征计算_周度!F129+$F$3*特征计算_周度!H129,"")</f>
        <v/>
      </c>
      <c r="C129" s="118">
        <f>IFERROR(PERCENTILE(OFFSET(B129,1-364,0,364,1),$C$7),"")</f>
        <v/>
      </c>
      <c r="D129" s="118">
        <f>IFERROR(PERCENTILE(OFFSET(B129,1-364,0,364,1),$C$11),"")</f>
        <v/>
      </c>
      <c r="E129" s="122">
        <f>_xlfn.LET(_xlpm.initState,IF(OR(B129="",C129=""),"",IF(OR(特征计算_周度!B112&gt;$B$15,特征计算_周度!C112&gt;$B$15,特征计算_周度!G112&gt;$B$15,特征计算_周度!E112&gt;$B$15,特征计算_周度!F112&gt;$B$15),$A$12,IFERROR(IF(B129&lt;PERCENTILE(OFFSET(B129,1-364,0,364,1),$C$7),$A$7,IF(B129&lt;PERCENTILE(OFFSET(B129,1-364,0,364,1),$C$8),$A$8,IF(B129&lt;PERCENTILE(OFFSET(B129,1-364,0,364,1),$C$9),$A$9,IF(B129&lt;PERCENTILE(OFFSET(B129,1-364,0,364,1),$C$10),$A$10,IF(B129&lt;PERCENTILE(OFFSET(B129,1-364,0,364,1),$C$11),$A$11,$A$12))))),""))),_xlpm.dev,原始数据_周度!G112,_xlpm.minDev,MIN(OFFSET(原始数据_周度!G112,1-$D$17,0,$D$17,1)),_xlpm.bounce,_xlpm.dev-_xlpm.minDev,_xlpm.oversold,AND(ISNUMBER(_xlpm.dev),ISNUMBER(_xlpm.minDev),_xlpm.minDev&lt;=$B$17,_xlpm.bounce&gt;=$F$17,OR(_xlpm.initState=$A$12,_xlpm.initState=$A$11,_xlpm.initState=$A$10)),_xlpm.pctOnly,IFERROR(IF(B129&lt;PERCENTILE(OFFSET(B129,1-364,0,364,1),$C$7),$A$7,IF(B129&lt;PERCENTILE(OFFSET(B129,1-364,0,364,1),$C$8),$A$8,IF(B129&lt;PERCENTILE(OFFSET(B129,1-364,0,364,1),$C$9),$A$9,IF(B129&lt;PERCENTILE(OFFSET(B129,1-364,0,364,1),$C$10),$A$10,IF(B129&lt;PERCENTILE(OFFSET(B129,1-364,0,364,1),$C$11),$A$11,$A$12))))),""),IF(_xlpm.initState="","",IF(_xlpm.oversold,_xlpm.pctOnly,_xlpm.initState)))</f>
        <v/>
      </c>
      <c r="F129" s="119" t="n"/>
      <c r="G129" s="120">
        <f>IF(OR(B129="",C129=""),"",IF(OR(特征计算_周度!B112&gt;$B$15,特征计算_周度!C112&gt;$B$15,特征计算_周度!G112&gt;$B$15,特征计算_周度!E112&gt;$B$15,特征计算_周度!F112&gt;$B$15),IF(特征计算_周度!B112&gt;$B$15,"VIX ","")&amp;IF(特征计算_周度!C112&gt;$B$15,"HY ","")&amp;IF(特征计算_周度!G112&gt;$B$15,"Sahm ","")&amp;IF(特征计算_周度!E112&gt;$B$15,"趋势 ","")&amp;IF(特征计算_周度!F112&gt;$B$15,"斜率",""),"—"))</f>
        <v/>
      </c>
      <c r="H129" s="121">
        <f>IF(OR(B129="",C129=""),"",_xlfn.LET(_xlpm.dev,原始数据_周度!G112,_xlpm.minDev,MIN(OFFSET(原始数据_周度!G112,1-$D$17,0,$D$17,1)),_xlpm.bounce,_xlpm.dev-_xlpm.minDev,IF(AND(ISNUMBER(_xlpm.dev),ISNUMBER(_xlpm.minDev),_xlpm.minDev&lt;=$B$17,_xlpm.bounce&gt;=$F$17),"✅ 触发","—")))</f>
        <v/>
      </c>
      <c r="I129" s="172">
        <f>IFERROR(IF(特征计算_周度!H129&gt;$I$3,MIN($I$4,MAX(-$I$5,(特征计算_周度!H129-$I$3)*$I$4)),0),"")</f>
        <v/>
      </c>
    </row>
    <row r="130">
      <c r="A130" s="117">
        <f>特征计算_周度!A113</f>
        <v/>
      </c>
      <c r="B130" s="171">
        <f>IFERROR($A$3*特征计算_周度!B130+$B$3*特征计算_周度!C130+$C$3*特征计算_周度!D130+$D$3*特征计算_周度!E130+$E$3*特征计算_周度!F130+$F$3*特征计算_周度!H130,"")</f>
        <v/>
      </c>
      <c r="C130" s="118">
        <f>IFERROR(PERCENTILE(OFFSET(B130,1-364,0,364,1),$C$7),"")</f>
        <v/>
      </c>
      <c r="D130" s="118">
        <f>IFERROR(PERCENTILE(OFFSET(B130,1-364,0,364,1),$C$11),"")</f>
        <v/>
      </c>
      <c r="E130" s="122">
        <f>_xlfn.LET(_xlpm.initState,IF(OR(B130="",C130=""),"",IF(OR(特征计算_周度!B113&gt;$B$15,特征计算_周度!C113&gt;$B$15,特征计算_周度!G113&gt;$B$15,特征计算_周度!E113&gt;$B$15,特征计算_周度!F113&gt;$B$15),$A$12,IFERROR(IF(B130&lt;PERCENTILE(OFFSET(B130,1-364,0,364,1),$C$7),$A$7,IF(B130&lt;PERCENTILE(OFFSET(B130,1-364,0,364,1),$C$8),$A$8,IF(B130&lt;PERCENTILE(OFFSET(B130,1-364,0,364,1),$C$9),$A$9,IF(B130&lt;PERCENTILE(OFFSET(B130,1-364,0,364,1),$C$10),$A$10,IF(B130&lt;PERCENTILE(OFFSET(B130,1-364,0,364,1),$C$11),$A$11,$A$12))))),""))),_xlpm.dev,原始数据_周度!G113,_xlpm.minDev,MIN(OFFSET(原始数据_周度!G113,1-$D$17,0,$D$17,1)),_xlpm.bounce,_xlpm.dev-_xlpm.minDev,_xlpm.oversold,AND(ISNUMBER(_xlpm.dev),ISNUMBER(_xlpm.minDev),_xlpm.minDev&lt;=$B$17,_xlpm.bounce&gt;=$F$17,OR(_xlpm.initState=$A$12,_xlpm.initState=$A$11,_xlpm.initState=$A$10)),_xlpm.pctOnly,IFERROR(IF(B130&lt;PERCENTILE(OFFSET(B130,1-364,0,364,1),$C$7),$A$7,IF(B130&lt;PERCENTILE(OFFSET(B130,1-364,0,364,1),$C$8),$A$8,IF(B130&lt;PERCENTILE(OFFSET(B130,1-364,0,364,1),$C$9),$A$9,IF(B130&lt;PERCENTILE(OFFSET(B130,1-364,0,364,1),$C$10),$A$10,IF(B130&lt;PERCENTILE(OFFSET(B130,1-364,0,364,1),$C$11),$A$11,$A$12))))),""),IF(_xlpm.initState="","",IF(_xlpm.oversold,_xlpm.pctOnly,_xlpm.initState)))</f>
        <v/>
      </c>
      <c r="F130" s="119" t="n"/>
      <c r="G130" s="120">
        <f>IF(OR(B130="",C130=""),"",IF(OR(特征计算_周度!B113&gt;$B$15,特征计算_周度!C113&gt;$B$15,特征计算_周度!G113&gt;$B$15,特征计算_周度!E113&gt;$B$15,特征计算_周度!F113&gt;$B$15),IF(特征计算_周度!B113&gt;$B$15,"VIX ","")&amp;IF(特征计算_周度!C113&gt;$B$15,"HY ","")&amp;IF(特征计算_周度!G113&gt;$B$15,"Sahm ","")&amp;IF(特征计算_周度!E113&gt;$B$15,"趋势 ","")&amp;IF(特征计算_周度!F113&gt;$B$15,"斜率",""),"—"))</f>
        <v/>
      </c>
      <c r="H130" s="121">
        <f>IF(OR(B130="",C130=""),"",_xlfn.LET(_xlpm.dev,原始数据_周度!G113,_xlpm.minDev,MIN(OFFSET(原始数据_周度!G113,1-$D$17,0,$D$17,1)),_xlpm.bounce,_xlpm.dev-_xlpm.minDev,IF(AND(ISNUMBER(_xlpm.dev),ISNUMBER(_xlpm.minDev),_xlpm.minDev&lt;=$B$17,_xlpm.bounce&gt;=$F$17),"✅ 触发","—")))</f>
        <v/>
      </c>
      <c r="I130" s="172">
        <f>IFERROR(IF(特征计算_周度!H130&gt;$I$3,MIN($I$4,MAX(-$I$5,(特征计算_周度!H130-$I$3)*$I$4)),0),"")</f>
        <v/>
      </c>
    </row>
    <row r="131">
      <c r="A131" s="117">
        <f>特征计算_周度!A114</f>
        <v/>
      </c>
      <c r="B131" s="171">
        <f>IFERROR($A$3*特征计算_周度!B131+$B$3*特征计算_周度!C131+$C$3*特征计算_周度!D131+$D$3*特征计算_周度!E131+$E$3*特征计算_周度!F131+$F$3*特征计算_周度!H131,"")</f>
        <v/>
      </c>
      <c r="C131" s="118">
        <f>IFERROR(PERCENTILE(OFFSET(B131,1-364,0,364,1),$C$7),"")</f>
        <v/>
      </c>
      <c r="D131" s="118">
        <f>IFERROR(PERCENTILE(OFFSET(B131,1-364,0,364,1),$C$11),"")</f>
        <v/>
      </c>
      <c r="E131" s="122">
        <f>_xlfn.LET(_xlpm.initState,IF(OR(B131="",C131=""),"",IF(OR(特征计算_周度!B114&gt;$B$15,特征计算_周度!C114&gt;$B$15,特征计算_周度!G114&gt;$B$15,特征计算_周度!E114&gt;$B$15,特征计算_周度!F114&gt;$B$15),$A$12,IFERROR(IF(B131&lt;PERCENTILE(OFFSET(B131,1-364,0,364,1),$C$7),$A$7,IF(B131&lt;PERCENTILE(OFFSET(B131,1-364,0,364,1),$C$8),$A$8,IF(B131&lt;PERCENTILE(OFFSET(B131,1-364,0,364,1),$C$9),$A$9,IF(B131&lt;PERCENTILE(OFFSET(B131,1-364,0,364,1),$C$10),$A$10,IF(B131&lt;PERCENTILE(OFFSET(B131,1-364,0,364,1),$C$11),$A$11,$A$12))))),""))),_xlpm.dev,原始数据_周度!G114,_xlpm.minDev,MIN(OFFSET(原始数据_周度!G114,1-$D$17,0,$D$17,1)),_xlpm.bounce,_xlpm.dev-_xlpm.minDev,_xlpm.oversold,AND(ISNUMBER(_xlpm.dev),ISNUMBER(_xlpm.minDev),_xlpm.minDev&lt;=$B$17,_xlpm.bounce&gt;=$F$17,OR(_xlpm.initState=$A$12,_xlpm.initState=$A$11,_xlpm.initState=$A$10)),_xlpm.pctOnly,IFERROR(IF(B131&lt;PERCENTILE(OFFSET(B131,1-364,0,364,1),$C$7),$A$7,IF(B131&lt;PERCENTILE(OFFSET(B131,1-364,0,364,1),$C$8),$A$8,IF(B131&lt;PERCENTILE(OFFSET(B131,1-364,0,364,1),$C$9),$A$9,IF(B131&lt;PERCENTILE(OFFSET(B131,1-364,0,364,1),$C$10),$A$10,IF(B131&lt;PERCENTILE(OFFSET(B131,1-364,0,364,1),$C$11),$A$11,$A$12))))),""),IF(_xlpm.initState="","",IF(_xlpm.oversold,_xlpm.pctOnly,_xlpm.initState)))</f>
        <v/>
      </c>
      <c r="F131" s="119" t="n"/>
      <c r="G131" s="120">
        <f>IF(OR(B131="",C131=""),"",IF(OR(特征计算_周度!B114&gt;$B$15,特征计算_周度!C114&gt;$B$15,特征计算_周度!G114&gt;$B$15,特征计算_周度!E114&gt;$B$15,特征计算_周度!F114&gt;$B$15),IF(特征计算_周度!B114&gt;$B$15,"VIX ","")&amp;IF(特征计算_周度!C114&gt;$B$15,"HY ","")&amp;IF(特征计算_周度!G114&gt;$B$15,"Sahm ","")&amp;IF(特征计算_周度!E114&gt;$B$15,"趋势 ","")&amp;IF(特征计算_周度!F114&gt;$B$15,"斜率",""),"—"))</f>
        <v/>
      </c>
      <c r="H131" s="121">
        <f>IF(OR(B131="",C131=""),"",_xlfn.LET(_xlpm.dev,原始数据_周度!G114,_xlpm.minDev,MIN(OFFSET(原始数据_周度!G114,1-$D$17,0,$D$17,1)),_xlpm.bounce,_xlpm.dev-_xlpm.minDev,IF(AND(ISNUMBER(_xlpm.dev),ISNUMBER(_xlpm.minDev),_xlpm.minDev&lt;=$B$17,_xlpm.bounce&gt;=$F$17),"✅ 触发","—")))</f>
        <v/>
      </c>
      <c r="I131" s="172">
        <f>IFERROR(IF(特征计算_周度!H131&gt;$I$3,MIN($I$4,MAX(-$I$5,(特征计算_周度!H131-$I$3)*$I$4)),0),"")</f>
        <v/>
      </c>
    </row>
    <row r="132">
      <c r="A132" s="117">
        <f>特征计算_周度!A115</f>
        <v/>
      </c>
      <c r="B132" s="171">
        <f>IFERROR($A$3*特征计算_周度!B132+$B$3*特征计算_周度!C132+$C$3*特征计算_周度!D132+$D$3*特征计算_周度!E132+$E$3*特征计算_周度!F132+$F$3*特征计算_周度!H132,"")</f>
        <v/>
      </c>
      <c r="C132" s="118">
        <f>IFERROR(PERCENTILE(OFFSET(B132,1-364,0,364,1),$C$7),"")</f>
        <v/>
      </c>
      <c r="D132" s="118">
        <f>IFERROR(PERCENTILE(OFFSET(B132,1-364,0,364,1),$C$11),"")</f>
        <v/>
      </c>
      <c r="E132" s="122">
        <f>_xlfn.LET(_xlpm.initState,IF(OR(B132="",C132=""),"",IF(OR(特征计算_周度!B115&gt;$B$15,特征计算_周度!C115&gt;$B$15,特征计算_周度!G115&gt;$B$15,特征计算_周度!E115&gt;$B$15,特征计算_周度!F115&gt;$B$15),$A$12,IFERROR(IF(B132&lt;PERCENTILE(OFFSET(B132,1-364,0,364,1),$C$7),$A$7,IF(B132&lt;PERCENTILE(OFFSET(B132,1-364,0,364,1),$C$8),$A$8,IF(B132&lt;PERCENTILE(OFFSET(B132,1-364,0,364,1),$C$9),$A$9,IF(B132&lt;PERCENTILE(OFFSET(B132,1-364,0,364,1),$C$10),$A$10,IF(B132&lt;PERCENTILE(OFFSET(B132,1-364,0,364,1),$C$11),$A$11,$A$12))))),""))),_xlpm.dev,原始数据_周度!G115,_xlpm.minDev,MIN(OFFSET(原始数据_周度!G115,1-$D$17,0,$D$17,1)),_xlpm.bounce,_xlpm.dev-_xlpm.minDev,_xlpm.oversold,AND(ISNUMBER(_xlpm.dev),ISNUMBER(_xlpm.minDev),_xlpm.minDev&lt;=$B$17,_xlpm.bounce&gt;=$F$17,OR(_xlpm.initState=$A$12,_xlpm.initState=$A$11,_xlpm.initState=$A$10)),_xlpm.pctOnly,IFERROR(IF(B132&lt;PERCENTILE(OFFSET(B132,1-364,0,364,1),$C$7),$A$7,IF(B132&lt;PERCENTILE(OFFSET(B132,1-364,0,364,1),$C$8),$A$8,IF(B132&lt;PERCENTILE(OFFSET(B132,1-364,0,364,1),$C$9),$A$9,IF(B132&lt;PERCENTILE(OFFSET(B132,1-364,0,364,1),$C$10),$A$10,IF(B132&lt;PERCENTILE(OFFSET(B132,1-364,0,364,1),$C$11),$A$11,$A$12))))),""),IF(_xlpm.initState="","",IF(_xlpm.oversold,_xlpm.pctOnly,_xlpm.initState)))</f>
        <v/>
      </c>
      <c r="F132" s="119" t="n"/>
      <c r="G132" s="120">
        <f>IF(OR(B132="",C132=""),"",IF(OR(特征计算_周度!B115&gt;$B$15,特征计算_周度!C115&gt;$B$15,特征计算_周度!G115&gt;$B$15,特征计算_周度!E115&gt;$B$15,特征计算_周度!F115&gt;$B$15),IF(特征计算_周度!B115&gt;$B$15,"VIX ","")&amp;IF(特征计算_周度!C115&gt;$B$15,"HY ","")&amp;IF(特征计算_周度!G115&gt;$B$15,"Sahm ","")&amp;IF(特征计算_周度!E115&gt;$B$15,"趋势 ","")&amp;IF(特征计算_周度!F115&gt;$B$15,"斜率",""),"—"))</f>
        <v/>
      </c>
      <c r="H132" s="121">
        <f>IF(OR(B132="",C132=""),"",_xlfn.LET(_xlpm.dev,原始数据_周度!G115,_xlpm.minDev,MIN(OFFSET(原始数据_周度!G115,1-$D$17,0,$D$17,1)),_xlpm.bounce,_xlpm.dev-_xlpm.minDev,IF(AND(ISNUMBER(_xlpm.dev),ISNUMBER(_xlpm.minDev),_xlpm.minDev&lt;=$B$17,_xlpm.bounce&gt;=$F$17),"✅ 触发","—")))</f>
        <v/>
      </c>
      <c r="I132" s="172">
        <f>IFERROR(IF(特征计算_周度!H132&gt;$I$3,MIN($I$4,MAX(-$I$5,(特征计算_周度!H132-$I$3)*$I$4)),0),"")</f>
        <v/>
      </c>
    </row>
    <row r="133">
      <c r="A133" s="117">
        <f>特征计算_周度!A116</f>
        <v/>
      </c>
      <c r="B133" s="171">
        <f>IFERROR($A$3*特征计算_周度!B133+$B$3*特征计算_周度!C133+$C$3*特征计算_周度!D133+$D$3*特征计算_周度!E133+$E$3*特征计算_周度!F133+$F$3*特征计算_周度!H133,"")</f>
        <v/>
      </c>
      <c r="C133" s="118">
        <f>IFERROR(PERCENTILE(OFFSET(B133,1-364,0,364,1),$C$7),"")</f>
        <v/>
      </c>
      <c r="D133" s="118">
        <f>IFERROR(PERCENTILE(OFFSET(B133,1-364,0,364,1),$C$11),"")</f>
        <v/>
      </c>
      <c r="E133" s="122">
        <f>_xlfn.LET(_xlpm.initState,IF(OR(B133="",C133=""),"",IF(OR(特征计算_周度!B116&gt;$B$15,特征计算_周度!C116&gt;$B$15,特征计算_周度!G116&gt;$B$15,特征计算_周度!E116&gt;$B$15,特征计算_周度!F116&gt;$B$15),$A$12,IFERROR(IF(B133&lt;PERCENTILE(OFFSET(B133,1-364,0,364,1),$C$7),$A$7,IF(B133&lt;PERCENTILE(OFFSET(B133,1-364,0,364,1),$C$8),$A$8,IF(B133&lt;PERCENTILE(OFFSET(B133,1-364,0,364,1),$C$9),$A$9,IF(B133&lt;PERCENTILE(OFFSET(B133,1-364,0,364,1),$C$10),$A$10,IF(B133&lt;PERCENTILE(OFFSET(B133,1-364,0,364,1),$C$11),$A$11,$A$12))))),""))),_xlpm.dev,原始数据_周度!G116,_xlpm.minDev,MIN(OFFSET(原始数据_周度!G116,1-$D$17,0,$D$17,1)),_xlpm.bounce,_xlpm.dev-_xlpm.minDev,_xlpm.oversold,AND(ISNUMBER(_xlpm.dev),ISNUMBER(_xlpm.minDev),_xlpm.minDev&lt;=$B$17,_xlpm.bounce&gt;=$F$17,OR(_xlpm.initState=$A$12,_xlpm.initState=$A$11,_xlpm.initState=$A$10)),_xlpm.pctOnly,IFERROR(IF(B133&lt;PERCENTILE(OFFSET(B133,1-364,0,364,1),$C$7),$A$7,IF(B133&lt;PERCENTILE(OFFSET(B133,1-364,0,364,1),$C$8),$A$8,IF(B133&lt;PERCENTILE(OFFSET(B133,1-364,0,364,1),$C$9),$A$9,IF(B133&lt;PERCENTILE(OFFSET(B133,1-364,0,364,1),$C$10),$A$10,IF(B133&lt;PERCENTILE(OFFSET(B133,1-364,0,364,1),$C$11),$A$11,$A$12))))),""),IF(_xlpm.initState="","",IF(_xlpm.oversold,_xlpm.pctOnly,_xlpm.initState)))</f>
        <v/>
      </c>
      <c r="F133" s="119" t="n"/>
      <c r="G133" s="120">
        <f>IF(OR(B133="",C133=""),"",IF(OR(特征计算_周度!B116&gt;$B$15,特征计算_周度!C116&gt;$B$15,特征计算_周度!G116&gt;$B$15,特征计算_周度!E116&gt;$B$15,特征计算_周度!F116&gt;$B$15),IF(特征计算_周度!B116&gt;$B$15,"VIX ","")&amp;IF(特征计算_周度!C116&gt;$B$15,"HY ","")&amp;IF(特征计算_周度!G116&gt;$B$15,"Sahm ","")&amp;IF(特征计算_周度!E116&gt;$B$15,"趋势 ","")&amp;IF(特征计算_周度!F116&gt;$B$15,"斜率",""),"—"))</f>
        <v/>
      </c>
      <c r="H133" s="121">
        <f>IF(OR(B133="",C133=""),"",_xlfn.LET(_xlpm.dev,原始数据_周度!G116,_xlpm.minDev,MIN(OFFSET(原始数据_周度!G116,1-$D$17,0,$D$17,1)),_xlpm.bounce,_xlpm.dev-_xlpm.minDev,IF(AND(ISNUMBER(_xlpm.dev),ISNUMBER(_xlpm.minDev),_xlpm.minDev&lt;=$B$17,_xlpm.bounce&gt;=$F$17),"✅ 触发","—")))</f>
        <v/>
      </c>
      <c r="I133" s="172">
        <f>IFERROR(IF(特征计算_周度!H133&gt;$I$3,MIN($I$4,MAX(-$I$5,(特征计算_周度!H133-$I$3)*$I$4)),0),"")</f>
        <v/>
      </c>
    </row>
    <row r="134">
      <c r="A134" s="117">
        <f>特征计算_周度!A117</f>
        <v/>
      </c>
      <c r="B134" s="171">
        <f>IFERROR($A$3*特征计算_周度!B134+$B$3*特征计算_周度!C134+$C$3*特征计算_周度!D134+$D$3*特征计算_周度!E134+$E$3*特征计算_周度!F134+$F$3*特征计算_周度!H134,"")</f>
        <v/>
      </c>
      <c r="C134" s="118">
        <f>IFERROR(PERCENTILE(OFFSET(B134,1-364,0,364,1),$C$7),"")</f>
        <v/>
      </c>
      <c r="D134" s="118">
        <f>IFERROR(PERCENTILE(OFFSET(B134,1-364,0,364,1),$C$11),"")</f>
        <v/>
      </c>
      <c r="E134" s="122">
        <f>_xlfn.LET(_xlpm.initState,IF(OR(B134="",C134=""),"",IF(OR(特征计算_周度!B117&gt;$B$15,特征计算_周度!C117&gt;$B$15,特征计算_周度!G117&gt;$B$15,特征计算_周度!E117&gt;$B$15,特征计算_周度!F117&gt;$B$15),$A$12,IFERROR(IF(B134&lt;PERCENTILE(OFFSET(B134,1-364,0,364,1),$C$7),$A$7,IF(B134&lt;PERCENTILE(OFFSET(B134,1-364,0,364,1),$C$8),$A$8,IF(B134&lt;PERCENTILE(OFFSET(B134,1-364,0,364,1),$C$9),$A$9,IF(B134&lt;PERCENTILE(OFFSET(B134,1-364,0,364,1),$C$10),$A$10,IF(B134&lt;PERCENTILE(OFFSET(B134,1-364,0,364,1),$C$11),$A$11,$A$12))))),""))),_xlpm.dev,原始数据_周度!G117,_xlpm.minDev,MIN(OFFSET(原始数据_周度!G117,1-$D$17,0,$D$17,1)),_xlpm.bounce,_xlpm.dev-_xlpm.minDev,_xlpm.oversold,AND(ISNUMBER(_xlpm.dev),ISNUMBER(_xlpm.minDev),_xlpm.minDev&lt;=$B$17,_xlpm.bounce&gt;=$F$17,OR(_xlpm.initState=$A$12,_xlpm.initState=$A$11,_xlpm.initState=$A$10)),_xlpm.pctOnly,IFERROR(IF(B134&lt;PERCENTILE(OFFSET(B134,1-364,0,364,1),$C$7),$A$7,IF(B134&lt;PERCENTILE(OFFSET(B134,1-364,0,364,1),$C$8),$A$8,IF(B134&lt;PERCENTILE(OFFSET(B134,1-364,0,364,1),$C$9),$A$9,IF(B134&lt;PERCENTILE(OFFSET(B134,1-364,0,364,1),$C$10),$A$10,IF(B134&lt;PERCENTILE(OFFSET(B134,1-364,0,364,1),$C$11),$A$11,$A$12))))),""),IF(_xlpm.initState="","",IF(_xlpm.oversold,_xlpm.pctOnly,_xlpm.initState)))</f>
        <v/>
      </c>
      <c r="F134" s="119" t="n"/>
      <c r="G134" s="120">
        <f>IF(OR(B134="",C134=""),"",IF(OR(特征计算_周度!B117&gt;$B$15,特征计算_周度!C117&gt;$B$15,特征计算_周度!G117&gt;$B$15,特征计算_周度!E117&gt;$B$15,特征计算_周度!F117&gt;$B$15),IF(特征计算_周度!B117&gt;$B$15,"VIX ","")&amp;IF(特征计算_周度!C117&gt;$B$15,"HY ","")&amp;IF(特征计算_周度!G117&gt;$B$15,"Sahm ","")&amp;IF(特征计算_周度!E117&gt;$B$15,"趋势 ","")&amp;IF(特征计算_周度!F117&gt;$B$15,"斜率",""),"—"))</f>
        <v/>
      </c>
      <c r="H134" s="121">
        <f>IF(OR(B134="",C134=""),"",_xlfn.LET(_xlpm.dev,原始数据_周度!G117,_xlpm.minDev,MIN(OFFSET(原始数据_周度!G117,1-$D$17,0,$D$17,1)),_xlpm.bounce,_xlpm.dev-_xlpm.minDev,IF(AND(ISNUMBER(_xlpm.dev),ISNUMBER(_xlpm.minDev),_xlpm.minDev&lt;=$B$17,_xlpm.bounce&gt;=$F$17),"✅ 触发","—")))</f>
        <v/>
      </c>
      <c r="I134" s="172">
        <f>IFERROR(IF(特征计算_周度!H134&gt;$I$3,MIN($I$4,MAX(-$I$5,(特征计算_周度!H134-$I$3)*$I$4)),0),"")</f>
        <v/>
      </c>
    </row>
    <row r="135">
      <c r="A135" s="117">
        <f>特征计算_周度!A118</f>
        <v/>
      </c>
      <c r="B135" s="171">
        <f>IFERROR($A$3*特征计算_周度!B135+$B$3*特征计算_周度!C135+$C$3*特征计算_周度!D135+$D$3*特征计算_周度!E135+$E$3*特征计算_周度!F135+$F$3*特征计算_周度!H135,"")</f>
        <v/>
      </c>
      <c r="C135" s="118">
        <f>IFERROR(PERCENTILE(OFFSET(B135,1-364,0,364,1),$C$7),"")</f>
        <v/>
      </c>
      <c r="D135" s="118">
        <f>IFERROR(PERCENTILE(OFFSET(B135,1-364,0,364,1),$C$11),"")</f>
        <v/>
      </c>
      <c r="E135" s="122">
        <f>_xlfn.LET(_xlpm.initState,IF(OR(B135="",C135=""),"",IF(OR(特征计算_周度!B118&gt;$B$15,特征计算_周度!C118&gt;$B$15,特征计算_周度!G118&gt;$B$15,特征计算_周度!E118&gt;$B$15,特征计算_周度!F118&gt;$B$15),$A$12,IFERROR(IF(B135&lt;PERCENTILE(OFFSET(B135,1-364,0,364,1),$C$7),$A$7,IF(B135&lt;PERCENTILE(OFFSET(B135,1-364,0,364,1),$C$8),$A$8,IF(B135&lt;PERCENTILE(OFFSET(B135,1-364,0,364,1),$C$9),$A$9,IF(B135&lt;PERCENTILE(OFFSET(B135,1-364,0,364,1),$C$10),$A$10,IF(B135&lt;PERCENTILE(OFFSET(B135,1-364,0,364,1),$C$11),$A$11,$A$12))))),""))),_xlpm.dev,原始数据_周度!G118,_xlpm.minDev,MIN(OFFSET(原始数据_周度!G118,1-$D$17,0,$D$17,1)),_xlpm.bounce,_xlpm.dev-_xlpm.minDev,_xlpm.oversold,AND(ISNUMBER(_xlpm.dev),ISNUMBER(_xlpm.minDev),_xlpm.minDev&lt;=$B$17,_xlpm.bounce&gt;=$F$17,OR(_xlpm.initState=$A$12,_xlpm.initState=$A$11,_xlpm.initState=$A$10)),_xlpm.pctOnly,IFERROR(IF(B135&lt;PERCENTILE(OFFSET(B135,1-364,0,364,1),$C$7),$A$7,IF(B135&lt;PERCENTILE(OFFSET(B135,1-364,0,364,1),$C$8),$A$8,IF(B135&lt;PERCENTILE(OFFSET(B135,1-364,0,364,1),$C$9),$A$9,IF(B135&lt;PERCENTILE(OFFSET(B135,1-364,0,364,1),$C$10),$A$10,IF(B135&lt;PERCENTILE(OFFSET(B135,1-364,0,364,1),$C$11),$A$11,$A$12))))),""),IF(_xlpm.initState="","",IF(_xlpm.oversold,_xlpm.pctOnly,_xlpm.initState)))</f>
        <v/>
      </c>
      <c r="F135" s="119" t="n"/>
      <c r="G135" s="120">
        <f>IF(OR(B135="",C135=""),"",IF(OR(特征计算_周度!B118&gt;$B$15,特征计算_周度!C118&gt;$B$15,特征计算_周度!G118&gt;$B$15,特征计算_周度!E118&gt;$B$15,特征计算_周度!F118&gt;$B$15),IF(特征计算_周度!B118&gt;$B$15,"VIX ","")&amp;IF(特征计算_周度!C118&gt;$B$15,"HY ","")&amp;IF(特征计算_周度!G118&gt;$B$15,"Sahm ","")&amp;IF(特征计算_周度!E118&gt;$B$15,"趋势 ","")&amp;IF(特征计算_周度!F118&gt;$B$15,"斜率",""),"—"))</f>
        <v/>
      </c>
      <c r="H135" s="121">
        <f>IF(OR(B135="",C135=""),"",_xlfn.LET(_xlpm.dev,原始数据_周度!G118,_xlpm.minDev,MIN(OFFSET(原始数据_周度!G118,1-$D$17,0,$D$17,1)),_xlpm.bounce,_xlpm.dev-_xlpm.minDev,IF(AND(ISNUMBER(_xlpm.dev),ISNUMBER(_xlpm.minDev),_xlpm.minDev&lt;=$B$17,_xlpm.bounce&gt;=$F$17),"✅ 触发","—")))</f>
        <v/>
      </c>
      <c r="I135" s="172">
        <f>IFERROR(IF(特征计算_周度!H135&gt;$I$3,MIN($I$4,MAX(-$I$5,(特征计算_周度!H135-$I$3)*$I$4)),0),"")</f>
        <v/>
      </c>
    </row>
    <row r="136">
      <c r="A136" s="117">
        <f>特征计算_周度!A119</f>
        <v/>
      </c>
      <c r="B136" s="171">
        <f>IFERROR($A$3*特征计算_周度!B136+$B$3*特征计算_周度!C136+$C$3*特征计算_周度!D136+$D$3*特征计算_周度!E136+$E$3*特征计算_周度!F136+$F$3*特征计算_周度!H136,"")</f>
        <v/>
      </c>
      <c r="C136" s="118">
        <f>IFERROR(PERCENTILE(OFFSET(B136,1-364,0,364,1),$C$7),"")</f>
        <v/>
      </c>
      <c r="D136" s="118">
        <f>IFERROR(PERCENTILE(OFFSET(B136,1-364,0,364,1),$C$11),"")</f>
        <v/>
      </c>
      <c r="E136" s="122">
        <f>_xlfn.LET(_xlpm.initState,IF(OR(B136="",C136=""),"",IF(OR(特征计算_周度!B119&gt;$B$15,特征计算_周度!C119&gt;$B$15,特征计算_周度!G119&gt;$B$15,特征计算_周度!E119&gt;$B$15,特征计算_周度!F119&gt;$B$15),$A$12,IFERROR(IF(B136&lt;PERCENTILE(OFFSET(B136,1-364,0,364,1),$C$7),$A$7,IF(B136&lt;PERCENTILE(OFFSET(B136,1-364,0,364,1),$C$8),$A$8,IF(B136&lt;PERCENTILE(OFFSET(B136,1-364,0,364,1),$C$9),$A$9,IF(B136&lt;PERCENTILE(OFFSET(B136,1-364,0,364,1),$C$10),$A$10,IF(B136&lt;PERCENTILE(OFFSET(B136,1-364,0,364,1),$C$11),$A$11,$A$12))))),""))),_xlpm.dev,原始数据_周度!G119,_xlpm.minDev,MIN(OFFSET(原始数据_周度!G119,1-$D$17,0,$D$17,1)),_xlpm.bounce,_xlpm.dev-_xlpm.minDev,_xlpm.oversold,AND(ISNUMBER(_xlpm.dev),ISNUMBER(_xlpm.minDev),_xlpm.minDev&lt;=$B$17,_xlpm.bounce&gt;=$F$17,OR(_xlpm.initState=$A$12,_xlpm.initState=$A$11,_xlpm.initState=$A$10)),_xlpm.pctOnly,IFERROR(IF(B136&lt;PERCENTILE(OFFSET(B136,1-364,0,364,1),$C$7),$A$7,IF(B136&lt;PERCENTILE(OFFSET(B136,1-364,0,364,1),$C$8),$A$8,IF(B136&lt;PERCENTILE(OFFSET(B136,1-364,0,364,1),$C$9),$A$9,IF(B136&lt;PERCENTILE(OFFSET(B136,1-364,0,364,1),$C$10),$A$10,IF(B136&lt;PERCENTILE(OFFSET(B136,1-364,0,364,1),$C$11),$A$11,$A$12))))),""),IF(_xlpm.initState="","",IF(_xlpm.oversold,_xlpm.pctOnly,_xlpm.initState)))</f>
        <v/>
      </c>
      <c r="F136" s="119" t="n"/>
      <c r="G136" s="120">
        <f>IF(OR(B136="",C136=""),"",IF(OR(特征计算_周度!B119&gt;$B$15,特征计算_周度!C119&gt;$B$15,特征计算_周度!G119&gt;$B$15,特征计算_周度!E119&gt;$B$15,特征计算_周度!F119&gt;$B$15),IF(特征计算_周度!B119&gt;$B$15,"VIX ","")&amp;IF(特征计算_周度!C119&gt;$B$15,"HY ","")&amp;IF(特征计算_周度!G119&gt;$B$15,"Sahm ","")&amp;IF(特征计算_周度!E119&gt;$B$15,"趋势 ","")&amp;IF(特征计算_周度!F119&gt;$B$15,"斜率",""),"—"))</f>
        <v/>
      </c>
      <c r="H136" s="121">
        <f>IF(OR(B136="",C136=""),"",_xlfn.LET(_xlpm.dev,原始数据_周度!G119,_xlpm.minDev,MIN(OFFSET(原始数据_周度!G119,1-$D$17,0,$D$17,1)),_xlpm.bounce,_xlpm.dev-_xlpm.minDev,IF(AND(ISNUMBER(_xlpm.dev),ISNUMBER(_xlpm.minDev),_xlpm.minDev&lt;=$B$17,_xlpm.bounce&gt;=$F$17),"✅ 触发","—")))</f>
        <v/>
      </c>
      <c r="I136" s="172">
        <f>IFERROR(IF(特征计算_周度!H136&gt;$I$3,MIN($I$4,MAX(-$I$5,(特征计算_周度!H136-$I$3)*$I$4)),0),"")</f>
        <v/>
      </c>
    </row>
    <row r="137">
      <c r="A137" s="117">
        <f>特征计算_周度!A120</f>
        <v/>
      </c>
      <c r="B137" s="171">
        <f>IFERROR($A$3*特征计算_周度!B137+$B$3*特征计算_周度!C137+$C$3*特征计算_周度!D137+$D$3*特征计算_周度!E137+$E$3*特征计算_周度!F137+$F$3*特征计算_周度!H137,"")</f>
        <v/>
      </c>
      <c r="C137" s="118">
        <f>IFERROR(PERCENTILE(OFFSET(B137,1-364,0,364,1),$C$7),"")</f>
        <v/>
      </c>
      <c r="D137" s="118">
        <f>IFERROR(PERCENTILE(OFFSET(B137,1-364,0,364,1),$C$11),"")</f>
        <v/>
      </c>
      <c r="E137" s="122">
        <f>_xlfn.LET(_xlpm.initState,IF(OR(B137="",C137=""),"",IF(OR(特征计算_周度!B120&gt;$B$15,特征计算_周度!C120&gt;$B$15,特征计算_周度!G120&gt;$B$15,特征计算_周度!E120&gt;$B$15,特征计算_周度!F120&gt;$B$15),$A$12,IFERROR(IF(B137&lt;PERCENTILE(OFFSET(B137,1-364,0,364,1),$C$7),$A$7,IF(B137&lt;PERCENTILE(OFFSET(B137,1-364,0,364,1),$C$8),$A$8,IF(B137&lt;PERCENTILE(OFFSET(B137,1-364,0,364,1),$C$9),$A$9,IF(B137&lt;PERCENTILE(OFFSET(B137,1-364,0,364,1),$C$10),$A$10,IF(B137&lt;PERCENTILE(OFFSET(B137,1-364,0,364,1),$C$11),$A$11,$A$12))))),""))),_xlpm.dev,原始数据_周度!G120,_xlpm.minDev,MIN(OFFSET(原始数据_周度!G120,1-$D$17,0,$D$17,1)),_xlpm.bounce,_xlpm.dev-_xlpm.minDev,_xlpm.oversold,AND(ISNUMBER(_xlpm.dev),ISNUMBER(_xlpm.minDev),_xlpm.minDev&lt;=$B$17,_xlpm.bounce&gt;=$F$17,OR(_xlpm.initState=$A$12,_xlpm.initState=$A$11,_xlpm.initState=$A$10)),_xlpm.pctOnly,IFERROR(IF(B137&lt;PERCENTILE(OFFSET(B137,1-364,0,364,1),$C$7),$A$7,IF(B137&lt;PERCENTILE(OFFSET(B137,1-364,0,364,1),$C$8),$A$8,IF(B137&lt;PERCENTILE(OFFSET(B137,1-364,0,364,1),$C$9),$A$9,IF(B137&lt;PERCENTILE(OFFSET(B137,1-364,0,364,1),$C$10),$A$10,IF(B137&lt;PERCENTILE(OFFSET(B137,1-364,0,364,1),$C$11),$A$11,$A$12))))),""),IF(_xlpm.initState="","",IF(_xlpm.oversold,_xlpm.pctOnly,_xlpm.initState)))</f>
        <v/>
      </c>
      <c r="F137" s="119" t="n"/>
      <c r="G137" s="120">
        <f>IF(OR(B137="",C137=""),"",IF(OR(特征计算_周度!B120&gt;$B$15,特征计算_周度!C120&gt;$B$15,特征计算_周度!G120&gt;$B$15,特征计算_周度!E120&gt;$B$15,特征计算_周度!F120&gt;$B$15),IF(特征计算_周度!B120&gt;$B$15,"VIX ","")&amp;IF(特征计算_周度!C120&gt;$B$15,"HY ","")&amp;IF(特征计算_周度!G120&gt;$B$15,"Sahm ","")&amp;IF(特征计算_周度!E120&gt;$B$15,"趋势 ","")&amp;IF(特征计算_周度!F120&gt;$B$15,"斜率",""),"—"))</f>
        <v/>
      </c>
      <c r="H137" s="121">
        <f>IF(OR(B137="",C137=""),"",_xlfn.LET(_xlpm.dev,原始数据_周度!G120,_xlpm.minDev,MIN(OFFSET(原始数据_周度!G120,1-$D$17,0,$D$17,1)),_xlpm.bounce,_xlpm.dev-_xlpm.minDev,IF(AND(ISNUMBER(_xlpm.dev),ISNUMBER(_xlpm.minDev),_xlpm.minDev&lt;=$B$17,_xlpm.bounce&gt;=$F$17),"✅ 触发","—")))</f>
        <v/>
      </c>
      <c r="I137" s="172">
        <f>IFERROR(IF(特征计算_周度!H137&gt;$I$3,MIN($I$4,MAX(-$I$5,(特征计算_周度!H137-$I$3)*$I$4)),0),"")</f>
        <v/>
      </c>
    </row>
    <row r="138">
      <c r="A138" s="117">
        <f>特征计算_周度!A121</f>
        <v/>
      </c>
      <c r="B138" s="171">
        <f>IFERROR($A$3*特征计算_周度!B138+$B$3*特征计算_周度!C138+$C$3*特征计算_周度!D138+$D$3*特征计算_周度!E138+$E$3*特征计算_周度!F138+$F$3*特征计算_周度!H138,"")</f>
        <v/>
      </c>
      <c r="C138" s="118">
        <f>IFERROR(PERCENTILE(OFFSET(B138,1-364,0,364,1),$C$7),"")</f>
        <v/>
      </c>
      <c r="D138" s="118">
        <f>IFERROR(PERCENTILE(OFFSET(B138,1-364,0,364,1),$C$11),"")</f>
        <v/>
      </c>
      <c r="E138" s="122">
        <f>_xlfn.LET(_xlpm.initState,IF(OR(B138="",C138=""),"",IF(OR(特征计算_周度!B121&gt;$B$15,特征计算_周度!C121&gt;$B$15,特征计算_周度!G121&gt;$B$15,特征计算_周度!E121&gt;$B$15,特征计算_周度!F121&gt;$B$15),$A$12,IFERROR(IF(B138&lt;PERCENTILE(OFFSET(B138,1-364,0,364,1),$C$7),$A$7,IF(B138&lt;PERCENTILE(OFFSET(B138,1-364,0,364,1),$C$8),$A$8,IF(B138&lt;PERCENTILE(OFFSET(B138,1-364,0,364,1),$C$9),$A$9,IF(B138&lt;PERCENTILE(OFFSET(B138,1-364,0,364,1),$C$10),$A$10,IF(B138&lt;PERCENTILE(OFFSET(B138,1-364,0,364,1),$C$11),$A$11,$A$12))))),""))),_xlpm.dev,原始数据_周度!G121,_xlpm.minDev,MIN(OFFSET(原始数据_周度!G121,1-$D$17,0,$D$17,1)),_xlpm.bounce,_xlpm.dev-_xlpm.minDev,_xlpm.oversold,AND(ISNUMBER(_xlpm.dev),ISNUMBER(_xlpm.minDev),_xlpm.minDev&lt;=$B$17,_xlpm.bounce&gt;=$F$17,OR(_xlpm.initState=$A$12,_xlpm.initState=$A$11,_xlpm.initState=$A$10)),_xlpm.pctOnly,IFERROR(IF(B138&lt;PERCENTILE(OFFSET(B138,1-364,0,364,1),$C$7),$A$7,IF(B138&lt;PERCENTILE(OFFSET(B138,1-364,0,364,1),$C$8),$A$8,IF(B138&lt;PERCENTILE(OFFSET(B138,1-364,0,364,1),$C$9),$A$9,IF(B138&lt;PERCENTILE(OFFSET(B138,1-364,0,364,1),$C$10),$A$10,IF(B138&lt;PERCENTILE(OFFSET(B138,1-364,0,364,1),$C$11),$A$11,$A$12))))),""),IF(_xlpm.initState="","",IF(_xlpm.oversold,_xlpm.pctOnly,_xlpm.initState)))</f>
        <v/>
      </c>
      <c r="F138" s="119" t="n"/>
      <c r="G138" s="120">
        <f>IF(OR(B138="",C138=""),"",IF(OR(特征计算_周度!B121&gt;$B$15,特征计算_周度!C121&gt;$B$15,特征计算_周度!G121&gt;$B$15,特征计算_周度!E121&gt;$B$15,特征计算_周度!F121&gt;$B$15),IF(特征计算_周度!B121&gt;$B$15,"VIX ","")&amp;IF(特征计算_周度!C121&gt;$B$15,"HY ","")&amp;IF(特征计算_周度!G121&gt;$B$15,"Sahm ","")&amp;IF(特征计算_周度!E121&gt;$B$15,"趋势 ","")&amp;IF(特征计算_周度!F121&gt;$B$15,"斜率",""),"—"))</f>
        <v/>
      </c>
      <c r="H138" s="121">
        <f>IF(OR(B138="",C138=""),"",_xlfn.LET(_xlpm.dev,原始数据_周度!G121,_xlpm.minDev,MIN(OFFSET(原始数据_周度!G121,1-$D$17,0,$D$17,1)),_xlpm.bounce,_xlpm.dev-_xlpm.minDev,IF(AND(ISNUMBER(_xlpm.dev),ISNUMBER(_xlpm.minDev),_xlpm.minDev&lt;=$B$17,_xlpm.bounce&gt;=$F$17),"✅ 触发","—")))</f>
        <v/>
      </c>
      <c r="I138" s="172">
        <f>IFERROR(IF(特征计算_周度!H138&gt;$I$3,MIN($I$4,MAX(-$I$5,(特征计算_周度!H138-$I$3)*$I$4)),0),"")</f>
        <v/>
      </c>
    </row>
    <row r="139">
      <c r="A139" s="117">
        <f>特征计算_周度!A122</f>
        <v/>
      </c>
      <c r="B139" s="171">
        <f>IFERROR($A$3*特征计算_周度!B139+$B$3*特征计算_周度!C139+$C$3*特征计算_周度!D139+$D$3*特征计算_周度!E139+$E$3*特征计算_周度!F139+$F$3*特征计算_周度!H139,"")</f>
        <v/>
      </c>
      <c r="C139" s="118">
        <f>IFERROR(PERCENTILE(OFFSET(B139,1-364,0,364,1),$C$7),"")</f>
        <v/>
      </c>
      <c r="D139" s="118">
        <f>IFERROR(PERCENTILE(OFFSET(B139,1-364,0,364,1),$C$11),"")</f>
        <v/>
      </c>
      <c r="E139" s="122">
        <f>_xlfn.LET(_xlpm.initState,IF(OR(B139="",C139=""),"",IF(OR(特征计算_周度!B122&gt;$B$15,特征计算_周度!C122&gt;$B$15,特征计算_周度!G122&gt;$B$15,特征计算_周度!E122&gt;$B$15,特征计算_周度!F122&gt;$B$15),$A$12,IFERROR(IF(B139&lt;PERCENTILE(OFFSET(B139,1-364,0,364,1),$C$7),$A$7,IF(B139&lt;PERCENTILE(OFFSET(B139,1-364,0,364,1),$C$8),$A$8,IF(B139&lt;PERCENTILE(OFFSET(B139,1-364,0,364,1),$C$9),$A$9,IF(B139&lt;PERCENTILE(OFFSET(B139,1-364,0,364,1),$C$10),$A$10,IF(B139&lt;PERCENTILE(OFFSET(B139,1-364,0,364,1),$C$11),$A$11,$A$12))))),""))),_xlpm.dev,原始数据_周度!G122,_xlpm.minDev,MIN(OFFSET(原始数据_周度!G122,1-$D$17,0,$D$17,1)),_xlpm.bounce,_xlpm.dev-_xlpm.minDev,_xlpm.oversold,AND(ISNUMBER(_xlpm.dev),ISNUMBER(_xlpm.minDev),_xlpm.minDev&lt;=$B$17,_xlpm.bounce&gt;=$F$17,OR(_xlpm.initState=$A$12,_xlpm.initState=$A$11,_xlpm.initState=$A$10)),_xlpm.pctOnly,IFERROR(IF(B139&lt;PERCENTILE(OFFSET(B139,1-364,0,364,1),$C$7),$A$7,IF(B139&lt;PERCENTILE(OFFSET(B139,1-364,0,364,1),$C$8),$A$8,IF(B139&lt;PERCENTILE(OFFSET(B139,1-364,0,364,1),$C$9),$A$9,IF(B139&lt;PERCENTILE(OFFSET(B139,1-364,0,364,1),$C$10),$A$10,IF(B139&lt;PERCENTILE(OFFSET(B139,1-364,0,364,1),$C$11),$A$11,$A$12))))),""),IF(_xlpm.initState="","",IF(_xlpm.oversold,_xlpm.pctOnly,_xlpm.initState)))</f>
        <v/>
      </c>
      <c r="F139" s="119" t="n"/>
      <c r="G139" s="120">
        <f>IF(OR(B139="",C139=""),"",IF(OR(特征计算_周度!B122&gt;$B$15,特征计算_周度!C122&gt;$B$15,特征计算_周度!G122&gt;$B$15,特征计算_周度!E122&gt;$B$15,特征计算_周度!F122&gt;$B$15),IF(特征计算_周度!B122&gt;$B$15,"VIX ","")&amp;IF(特征计算_周度!C122&gt;$B$15,"HY ","")&amp;IF(特征计算_周度!G122&gt;$B$15,"Sahm ","")&amp;IF(特征计算_周度!E122&gt;$B$15,"趋势 ","")&amp;IF(特征计算_周度!F122&gt;$B$15,"斜率",""),"—"))</f>
        <v/>
      </c>
      <c r="H139" s="121">
        <f>IF(OR(B139="",C139=""),"",_xlfn.LET(_xlpm.dev,原始数据_周度!G122,_xlpm.minDev,MIN(OFFSET(原始数据_周度!G122,1-$D$17,0,$D$17,1)),_xlpm.bounce,_xlpm.dev-_xlpm.minDev,IF(AND(ISNUMBER(_xlpm.dev),ISNUMBER(_xlpm.minDev),_xlpm.minDev&lt;=$B$17,_xlpm.bounce&gt;=$F$17),"✅ 触发","—")))</f>
        <v/>
      </c>
      <c r="I139" s="172">
        <f>IFERROR(IF(特征计算_周度!H139&gt;$I$3,MIN($I$4,MAX(-$I$5,(特征计算_周度!H139-$I$3)*$I$4)),0),"")</f>
        <v/>
      </c>
    </row>
    <row r="140">
      <c r="A140" s="117">
        <f>特征计算_周度!A123</f>
        <v/>
      </c>
      <c r="B140" s="171">
        <f>IFERROR($A$3*特征计算_周度!B140+$B$3*特征计算_周度!C140+$C$3*特征计算_周度!D140+$D$3*特征计算_周度!E140+$E$3*特征计算_周度!F140+$F$3*特征计算_周度!H140,"")</f>
        <v/>
      </c>
      <c r="C140" s="118">
        <f>IFERROR(PERCENTILE(OFFSET(B140,1-364,0,364,1),$C$7),"")</f>
        <v/>
      </c>
      <c r="D140" s="118">
        <f>IFERROR(PERCENTILE(OFFSET(B140,1-364,0,364,1),$C$11),"")</f>
        <v/>
      </c>
      <c r="E140" s="122">
        <f>_xlfn.LET(_xlpm.initState,IF(OR(B140="",C140=""),"",IF(OR(特征计算_周度!B123&gt;$B$15,特征计算_周度!C123&gt;$B$15,特征计算_周度!G123&gt;$B$15,特征计算_周度!E123&gt;$B$15,特征计算_周度!F123&gt;$B$15),$A$12,IFERROR(IF(B140&lt;PERCENTILE(OFFSET(B140,1-364,0,364,1),$C$7),$A$7,IF(B140&lt;PERCENTILE(OFFSET(B140,1-364,0,364,1),$C$8),$A$8,IF(B140&lt;PERCENTILE(OFFSET(B140,1-364,0,364,1),$C$9),$A$9,IF(B140&lt;PERCENTILE(OFFSET(B140,1-364,0,364,1),$C$10),$A$10,IF(B140&lt;PERCENTILE(OFFSET(B140,1-364,0,364,1),$C$11),$A$11,$A$12))))),""))),_xlpm.dev,原始数据_周度!G123,_xlpm.minDev,MIN(OFFSET(原始数据_周度!G123,1-$D$17,0,$D$17,1)),_xlpm.bounce,_xlpm.dev-_xlpm.minDev,_xlpm.oversold,AND(ISNUMBER(_xlpm.dev),ISNUMBER(_xlpm.minDev),_xlpm.minDev&lt;=$B$17,_xlpm.bounce&gt;=$F$17,OR(_xlpm.initState=$A$12,_xlpm.initState=$A$11,_xlpm.initState=$A$10)),_xlpm.pctOnly,IFERROR(IF(B140&lt;PERCENTILE(OFFSET(B140,1-364,0,364,1),$C$7),$A$7,IF(B140&lt;PERCENTILE(OFFSET(B140,1-364,0,364,1),$C$8),$A$8,IF(B140&lt;PERCENTILE(OFFSET(B140,1-364,0,364,1),$C$9),$A$9,IF(B140&lt;PERCENTILE(OFFSET(B140,1-364,0,364,1),$C$10),$A$10,IF(B140&lt;PERCENTILE(OFFSET(B140,1-364,0,364,1),$C$11),$A$11,$A$12))))),""),IF(_xlpm.initState="","",IF(_xlpm.oversold,_xlpm.pctOnly,_xlpm.initState)))</f>
        <v/>
      </c>
      <c r="F140" s="119" t="n"/>
      <c r="G140" s="120">
        <f>IF(OR(B140="",C140=""),"",IF(OR(特征计算_周度!B123&gt;$B$15,特征计算_周度!C123&gt;$B$15,特征计算_周度!G123&gt;$B$15,特征计算_周度!E123&gt;$B$15,特征计算_周度!F123&gt;$B$15),IF(特征计算_周度!B123&gt;$B$15,"VIX ","")&amp;IF(特征计算_周度!C123&gt;$B$15,"HY ","")&amp;IF(特征计算_周度!G123&gt;$B$15,"Sahm ","")&amp;IF(特征计算_周度!E123&gt;$B$15,"趋势 ","")&amp;IF(特征计算_周度!F123&gt;$B$15,"斜率",""),"—"))</f>
        <v/>
      </c>
      <c r="H140" s="121">
        <f>IF(OR(B140="",C140=""),"",_xlfn.LET(_xlpm.dev,原始数据_周度!G123,_xlpm.minDev,MIN(OFFSET(原始数据_周度!G123,1-$D$17,0,$D$17,1)),_xlpm.bounce,_xlpm.dev-_xlpm.minDev,IF(AND(ISNUMBER(_xlpm.dev),ISNUMBER(_xlpm.minDev),_xlpm.minDev&lt;=$B$17,_xlpm.bounce&gt;=$F$17),"✅ 触发","—")))</f>
        <v/>
      </c>
      <c r="I140" s="172">
        <f>IFERROR(IF(特征计算_周度!H140&gt;$I$3,MIN($I$4,MAX(-$I$5,(特征计算_周度!H140-$I$3)*$I$4)),0),"")</f>
        <v/>
      </c>
    </row>
    <row r="141">
      <c r="A141" s="117">
        <f>特征计算_周度!A124</f>
        <v/>
      </c>
      <c r="B141" s="171">
        <f>IFERROR($A$3*特征计算_周度!B141+$B$3*特征计算_周度!C141+$C$3*特征计算_周度!D141+$D$3*特征计算_周度!E141+$E$3*特征计算_周度!F141+$F$3*特征计算_周度!H141,"")</f>
        <v/>
      </c>
      <c r="C141" s="118">
        <f>IFERROR(PERCENTILE(OFFSET(B141,1-364,0,364,1),$C$7),"")</f>
        <v/>
      </c>
      <c r="D141" s="118">
        <f>IFERROR(PERCENTILE(OFFSET(B141,1-364,0,364,1),$C$11),"")</f>
        <v/>
      </c>
      <c r="E141" s="122">
        <f>_xlfn.LET(_xlpm.initState,IF(OR(B141="",C141=""),"",IF(OR(特征计算_周度!B124&gt;$B$15,特征计算_周度!C124&gt;$B$15,特征计算_周度!G124&gt;$B$15,特征计算_周度!E124&gt;$B$15,特征计算_周度!F124&gt;$B$15),$A$12,IFERROR(IF(B141&lt;PERCENTILE(OFFSET(B141,1-364,0,364,1),$C$7),$A$7,IF(B141&lt;PERCENTILE(OFFSET(B141,1-364,0,364,1),$C$8),$A$8,IF(B141&lt;PERCENTILE(OFFSET(B141,1-364,0,364,1),$C$9),$A$9,IF(B141&lt;PERCENTILE(OFFSET(B141,1-364,0,364,1),$C$10),$A$10,IF(B141&lt;PERCENTILE(OFFSET(B141,1-364,0,364,1),$C$11),$A$11,$A$12))))),""))),_xlpm.dev,原始数据_周度!G124,_xlpm.minDev,MIN(OFFSET(原始数据_周度!G124,1-$D$17,0,$D$17,1)),_xlpm.bounce,_xlpm.dev-_xlpm.minDev,_xlpm.oversold,AND(ISNUMBER(_xlpm.dev),ISNUMBER(_xlpm.minDev),_xlpm.minDev&lt;=$B$17,_xlpm.bounce&gt;=$F$17,OR(_xlpm.initState=$A$12,_xlpm.initState=$A$11,_xlpm.initState=$A$10)),_xlpm.pctOnly,IFERROR(IF(B141&lt;PERCENTILE(OFFSET(B141,1-364,0,364,1),$C$7),$A$7,IF(B141&lt;PERCENTILE(OFFSET(B141,1-364,0,364,1),$C$8),$A$8,IF(B141&lt;PERCENTILE(OFFSET(B141,1-364,0,364,1),$C$9),$A$9,IF(B141&lt;PERCENTILE(OFFSET(B141,1-364,0,364,1),$C$10),$A$10,IF(B141&lt;PERCENTILE(OFFSET(B141,1-364,0,364,1),$C$11),$A$11,$A$12))))),""),IF(_xlpm.initState="","",IF(_xlpm.oversold,_xlpm.pctOnly,_xlpm.initState)))</f>
        <v/>
      </c>
      <c r="F141" s="119" t="n"/>
      <c r="G141" s="120">
        <f>IF(OR(B141="",C141=""),"",IF(OR(特征计算_周度!B124&gt;$B$15,特征计算_周度!C124&gt;$B$15,特征计算_周度!G124&gt;$B$15,特征计算_周度!E124&gt;$B$15,特征计算_周度!F124&gt;$B$15),IF(特征计算_周度!B124&gt;$B$15,"VIX ","")&amp;IF(特征计算_周度!C124&gt;$B$15,"HY ","")&amp;IF(特征计算_周度!G124&gt;$B$15,"Sahm ","")&amp;IF(特征计算_周度!E124&gt;$B$15,"趋势 ","")&amp;IF(特征计算_周度!F124&gt;$B$15,"斜率",""),"—"))</f>
        <v/>
      </c>
      <c r="H141" s="121">
        <f>IF(OR(B141="",C141=""),"",_xlfn.LET(_xlpm.dev,原始数据_周度!G124,_xlpm.minDev,MIN(OFFSET(原始数据_周度!G124,1-$D$17,0,$D$17,1)),_xlpm.bounce,_xlpm.dev-_xlpm.minDev,IF(AND(ISNUMBER(_xlpm.dev),ISNUMBER(_xlpm.minDev),_xlpm.minDev&lt;=$B$17,_xlpm.bounce&gt;=$F$17),"✅ 触发","—")))</f>
        <v/>
      </c>
      <c r="I141" s="172">
        <f>IFERROR(IF(特征计算_周度!H141&gt;$I$3,MIN($I$4,MAX(-$I$5,(特征计算_周度!H141-$I$3)*$I$4)),0),"")</f>
        <v/>
      </c>
    </row>
    <row r="142">
      <c r="A142" s="117">
        <f>特征计算_周度!A125</f>
        <v/>
      </c>
      <c r="B142" s="171">
        <f>IFERROR($A$3*特征计算_周度!B142+$B$3*特征计算_周度!C142+$C$3*特征计算_周度!D142+$D$3*特征计算_周度!E142+$E$3*特征计算_周度!F142+$F$3*特征计算_周度!H142,"")</f>
        <v/>
      </c>
      <c r="C142" s="118">
        <f>IFERROR(PERCENTILE(OFFSET(B142,1-364,0,364,1),$C$7),"")</f>
        <v/>
      </c>
      <c r="D142" s="118">
        <f>IFERROR(PERCENTILE(OFFSET(B142,1-364,0,364,1),$C$11),"")</f>
        <v/>
      </c>
      <c r="E142" s="122">
        <f>_xlfn.LET(_xlpm.initState,IF(OR(B142="",C142=""),"",IF(OR(特征计算_周度!B125&gt;$B$15,特征计算_周度!C125&gt;$B$15,特征计算_周度!G125&gt;$B$15,特征计算_周度!E125&gt;$B$15,特征计算_周度!F125&gt;$B$15),$A$12,IFERROR(IF(B142&lt;PERCENTILE(OFFSET(B142,1-364,0,364,1),$C$7),$A$7,IF(B142&lt;PERCENTILE(OFFSET(B142,1-364,0,364,1),$C$8),$A$8,IF(B142&lt;PERCENTILE(OFFSET(B142,1-364,0,364,1),$C$9),$A$9,IF(B142&lt;PERCENTILE(OFFSET(B142,1-364,0,364,1),$C$10),$A$10,IF(B142&lt;PERCENTILE(OFFSET(B142,1-364,0,364,1),$C$11),$A$11,$A$12))))),""))),_xlpm.dev,原始数据_周度!G125,_xlpm.minDev,MIN(OFFSET(原始数据_周度!G125,1-$D$17,0,$D$17,1)),_xlpm.bounce,_xlpm.dev-_xlpm.minDev,_xlpm.oversold,AND(ISNUMBER(_xlpm.dev),ISNUMBER(_xlpm.minDev),_xlpm.minDev&lt;=$B$17,_xlpm.bounce&gt;=$F$17,OR(_xlpm.initState=$A$12,_xlpm.initState=$A$11,_xlpm.initState=$A$10)),_xlpm.pctOnly,IFERROR(IF(B142&lt;PERCENTILE(OFFSET(B142,1-364,0,364,1),$C$7),$A$7,IF(B142&lt;PERCENTILE(OFFSET(B142,1-364,0,364,1),$C$8),$A$8,IF(B142&lt;PERCENTILE(OFFSET(B142,1-364,0,364,1),$C$9),$A$9,IF(B142&lt;PERCENTILE(OFFSET(B142,1-364,0,364,1),$C$10),$A$10,IF(B142&lt;PERCENTILE(OFFSET(B142,1-364,0,364,1),$C$11),$A$11,$A$12))))),""),IF(_xlpm.initState="","",IF(_xlpm.oversold,_xlpm.pctOnly,_xlpm.initState)))</f>
        <v/>
      </c>
      <c r="F142" s="119" t="n"/>
      <c r="G142" s="120">
        <f>IF(OR(B142="",C142=""),"",IF(OR(特征计算_周度!B125&gt;$B$15,特征计算_周度!C125&gt;$B$15,特征计算_周度!G125&gt;$B$15,特征计算_周度!E125&gt;$B$15,特征计算_周度!F125&gt;$B$15),IF(特征计算_周度!B125&gt;$B$15,"VIX ","")&amp;IF(特征计算_周度!C125&gt;$B$15,"HY ","")&amp;IF(特征计算_周度!G125&gt;$B$15,"Sahm ","")&amp;IF(特征计算_周度!E125&gt;$B$15,"趋势 ","")&amp;IF(特征计算_周度!F125&gt;$B$15,"斜率",""),"—"))</f>
        <v/>
      </c>
      <c r="H142" s="121">
        <f>IF(OR(B142="",C142=""),"",_xlfn.LET(_xlpm.dev,原始数据_周度!G125,_xlpm.minDev,MIN(OFFSET(原始数据_周度!G125,1-$D$17,0,$D$17,1)),_xlpm.bounce,_xlpm.dev-_xlpm.minDev,IF(AND(ISNUMBER(_xlpm.dev),ISNUMBER(_xlpm.minDev),_xlpm.minDev&lt;=$B$17,_xlpm.bounce&gt;=$F$17),"✅ 触发","—")))</f>
        <v/>
      </c>
      <c r="I142" s="172">
        <f>IFERROR(IF(特征计算_周度!H142&gt;$I$3,MIN($I$4,MAX(-$I$5,(特征计算_周度!H142-$I$3)*$I$4)),0),"")</f>
        <v/>
      </c>
    </row>
    <row r="143">
      <c r="A143" s="117">
        <f>特征计算_周度!A126</f>
        <v/>
      </c>
      <c r="B143" s="171">
        <f>IFERROR($A$3*特征计算_周度!B143+$B$3*特征计算_周度!C143+$C$3*特征计算_周度!D143+$D$3*特征计算_周度!E143+$E$3*特征计算_周度!F143+$F$3*特征计算_周度!H143,"")</f>
        <v/>
      </c>
      <c r="C143" s="118">
        <f>IFERROR(PERCENTILE(OFFSET(B143,1-364,0,364,1),$C$7),"")</f>
        <v/>
      </c>
      <c r="D143" s="118">
        <f>IFERROR(PERCENTILE(OFFSET(B143,1-364,0,364,1),$C$11),"")</f>
        <v/>
      </c>
      <c r="E143" s="122">
        <f>_xlfn.LET(_xlpm.initState,IF(OR(B143="",C143=""),"",IF(OR(特征计算_周度!B126&gt;$B$15,特征计算_周度!C126&gt;$B$15,特征计算_周度!G126&gt;$B$15,特征计算_周度!E126&gt;$B$15,特征计算_周度!F126&gt;$B$15),$A$12,IFERROR(IF(B143&lt;PERCENTILE(OFFSET(B143,1-364,0,364,1),$C$7),$A$7,IF(B143&lt;PERCENTILE(OFFSET(B143,1-364,0,364,1),$C$8),$A$8,IF(B143&lt;PERCENTILE(OFFSET(B143,1-364,0,364,1),$C$9),$A$9,IF(B143&lt;PERCENTILE(OFFSET(B143,1-364,0,364,1),$C$10),$A$10,IF(B143&lt;PERCENTILE(OFFSET(B143,1-364,0,364,1),$C$11),$A$11,$A$12))))),""))),_xlpm.dev,原始数据_周度!G126,_xlpm.minDev,MIN(OFFSET(原始数据_周度!G126,1-$D$17,0,$D$17,1)),_xlpm.bounce,_xlpm.dev-_xlpm.minDev,_xlpm.oversold,AND(ISNUMBER(_xlpm.dev),ISNUMBER(_xlpm.minDev),_xlpm.minDev&lt;=$B$17,_xlpm.bounce&gt;=$F$17,OR(_xlpm.initState=$A$12,_xlpm.initState=$A$11,_xlpm.initState=$A$10)),_xlpm.pctOnly,IFERROR(IF(B143&lt;PERCENTILE(OFFSET(B143,1-364,0,364,1),$C$7),$A$7,IF(B143&lt;PERCENTILE(OFFSET(B143,1-364,0,364,1),$C$8),$A$8,IF(B143&lt;PERCENTILE(OFFSET(B143,1-364,0,364,1),$C$9),$A$9,IF(B143&lt;PERCENTILE(OFFSET(B143,1-364,0,364,1),$C$10),$A$10,IF(B143&lt;PERCENTILE(OFFSET(B143,1-364,0,364,1),$C$11),$A$11,$A$12))))),""),IF(_xlpm.initState="","",IF(_xlpm.oversold,_xlpm.pctOnly,_xlpm.initState)))</f>
        <v/>
      </c>
      <c r="F143" s="119" t="n"/>
      <c r="G143" s="120">
        <f>IF(OR(B143="",C143=""),"",IF(OR(特征计算_周度!B126&gt;$B$15,特征计算_周度!C126&gt;$B$15,特征计算_周度!G126&gt;$B$15,特征计算_周度!E126&gt;$B$15,特征计算_周度!F126&gt;$B$15),IF(特征计算_周度!B126&gt;$B$15,"VIX ","")&amp;IF(特征计算_周度!C126&gt;$B$15,"HY ","")&amp;IF(特征计算_周度!G126&gt;$B$15,"Sahm ","")&amp;IF(特征计算_周度!E126&gt;$B$15,"趋势 ","")&amp;IF(特征计算_周度!F126&gt;$B$15,"斜率",""),"—"))</f>
        <v/>
      </c>
      <c r="H143" s="121">
        <f>IF(OR(B143="",C143=""),"",_xlfn.LET(_xlpm.dev,原始数据_周度!G126,_xlpm.minDev,MIN(OFFSET(原始数据_周度!G126,1-$D$17,0,$D$17,1)),_xlpm.bounce,_xlpm.dev-_xlpm.minDev,IF(AND(ISNUMBER(_xlpm.dev),ISNUMBER(_xlpm.minDev),_xlpm.minDev&lt;=$B$17,_xlpm.bounce&gt;=$F$17),"✅ 触发","—")))</f>
        <v/>
      </c>
      <c r="I143" s="172">
        <f>IFERROR(IF(特征计算_周度!H143&gt;$I$3,MIN($I$4,MAX(-$I$5,(特征计算_周度!H143-$I$3)*$I$4)),0),"")</f>
        <v/>
      </c>
    </row>
    <row r="144">
      <c r="A144" s="117">
        <f>特征计算_周度!A127</f>
        <v/>
      </c>
      <c r="B144" s="171">
        <f>IFERROR($A$3*特征计算_周度!B144+$B$3*特征计算_周度!C144+$C$3*特征计算_周度!D144+$D$3*特征计算_周度!E144+$E$3*特征计算_周度!F144+$F$3*特征计算_周度!H144,"")</f>
        <v/>
      </c>
      <c r="C144" s="118">
        <f>IFERROR(PERCENTILE(OFFSET(B144,1-364,0,364,1),$C$7),"")</f>
        <v/>
      </c>
      <c r="D144" s="118">
        <f>IFERROR(PERCENTILE(OFFSET(B144,1-364,0,364,1),$C$11),"")</f>
        <v/>
      </c>
      <c r="E144" s="122">
        <f>_xlfn.LET(_xlpm.initState,IF(OR(B144="",C144=""),"",IF(OR(特征计算_周度!B127&gt;$B$15,特征计算_周度!C127&gt;$B$15,特征计算_周度!G127&gt;$B$15,特征计算_周度!E127&gt;$B$15,特征计算_周度!F127&gt;$B$15),$A$12,IFERROR(IF(B144&lt;PERCENTILE(OFFSET(B144,1-364,0,364,1),$C$7),$A$7,IF(B144&lt;PERCENTILE(OFFSET(B144,1-364,0,364,1),$C$8),$A$8,IF(B144&lt;PERCENTILE(OFFSET(B144,1-364,0,364,1),$C$9),$A$9,IF(B144&lt;PERCENTILE(OFFSET(B144,1-364,0,364,1),$C$10),$A$10,IF(B144&lt;PERCENTILE(OFFSET(B144,1-364,0,364,1),$C$11),$A$11,$A$12))))),""))),_xlpm.dev,原始数据_周度!G127,_xlpm.minDev,MIN(OFFSET(原始数据_周度!G127,1-$D$17,0,$D$17,1)),_xlpm.bounce,_xlpm.dev-_xlpm.minDev,_xlpm.oversold,AND(ISNUMBER(_xlpm.dev),ISNUMBER(_xlpm.minDev),_xlpm.minDev&lt;=$B$17,_xlpm.bounce&gt;=$F$17,OR(_xlpm.initState=$A$12,_xlpm.initState=$A$11,_xlpm.initState=$A$10)),_xlpm.pctOnly,IFERROR(IF(B144&lt;PERCENTILE(OFFSET(B144,1-364,0,364,1),$C$7),$A$7,IF(B144&lt;PERCENTILE(OFFSET(B144,1-364,0,364,1),$C$8),$A$8,IF(B144&lt;PERCENTILE(OFFSET(B144,1-364,0,364,1),$C$9),$A$9,IF(B144&lt;PERCENTILE(OFFSET(B144,1-364,0,364,1),$C$10),$A$10,IF(B144&lt;PERCENTILE(OFFSET(B144,1-364,0,364,1),$C$11),$A$11,$A$12))))),""),IF(_xlpm.initState="","",IF(_xlpm.oversold,_xlpm.pctOnly,_xlpm.initState)))</f>
        <v/>
      </c>
      <c r="F144" s="119" t="n"/>
      <c r="G144" s="120">
        <f>IF(OR(B144="",C144=""),"",IF(OR(特征计算_周度!B127&gt;$B$15,特征计算_周度!C127&gt;$B$15,特征计算_周度!G127&gt;$B$15,特征计算_周度!E127&gt;$B$15,特征计算_周度!F127&gt;$B$15),IF(特征计算_周度!B127&gt;$B$15,"VIX ","")&amp;IF(特征计算_周度!C127&gt;$B$15,"HY ","")&amp;IF(特征计算_周度!G127&gt;$B$15,"Sahm ","")&amp;IF(特征计算_周度!E127&gt;$B$15,"趋势 ","")&amp;IF(特征计算_周度!F127&gt;$B$15,"斜率",""),"—"))</f>
        <v/>
      </c>
      <c r="H144" s="121">
        <f>IF(OR(B144="",C144=""),"",_xlfn.LET(_xlpm.dev,原始数据_周度!G127,_xlpm.minDev,MIN(OFFSET(原始数据_周度!G127,1-$D$17,0,$D$17,1)),_xlpm.bounce,_xlpm.dev-_xlpm.minDev,IF(AND(ISNUMBER(_xlpm.dev),ISNUMBER(_xlpm.minDev),_xlpm.minDev&lt;=$B$17,_xlpm.bounce&gt;=$F$17),"✅ 触发","—")))</f>
        <v/>
      </c>
      <c r="I144" s="172">
        <f>IFERROR(IF(特征计算_周度!H144&gt;$I$3,MIN($I$4,MAX(-$I$5,(特征计算_周度!H144-$I$3)*$I$4)),0),"")</f>
        <v/>
      </c>
    </row>
    <row r="145">
      <c r="A145" s="117">
        <f>特征计算_周度!A128</f>
        <v/>
      </c>
      <c r="B145" s="171">
        <f>IFERROR($A$3*特征计算_周度!B145+$B$3*特征计算_周度!C145+$C$3*特征计算_周度!D145+$D$3*特征计算_周度!E145+$E$3*特征计算_周度!F145+$F$3*特征计算_周度!H145,"")</f>
        <v/>
      </c>
      <c r="C145" s="118">
        <f>IFERROR(PERCENTILE(OFFSET(B145,1-364,0,364,1),$C$7),"")</f>
        <v/>
      </c>
      <c r="D145" s="118">
        <f>IFERROR(PERCENTILE(OFFSET(B145,1-364,0,364,1),$C$11),"")</f>
        <v/>
      </c>
      <c r="E145" s="122">
        <f>_xlfn.LET(_xlpm.initState,IF(OR(B145="",C145=""),"",IF(OR(特征计算_周度!B128&gt;$B$15,特征计算_周度!C128&gt;$B$15,特征计算_周度!G128&gt;$B$15,特征计算_周度!E128&gt;$B$15,特征计算_周度!F128&gt;$B$15),$A$12,IFERROR(IF(B145&lt;PERCENTILE(OFFSET(B145,1-364,0,364,1),$C$7),$A$7,IF(B145&lt;PERCENTILE(OFFSET(B145,1-364,0,364,1),$C$8),$A$8,IF(B145&lt;PERCENTILE(OFFSET(B145,1-364,0,364,1),$C$9),$A$9,IF(B145&lt;PERCENTILE(OFFSET(B145,1-364,0,364,1),$C$10),$A$10,IF(B145&lt;PERCENTILE(OFFSET(B145,1-364,0,364,1),$C$11),$A$11,$A$12))))),""))),_xlpm.dev,原始数据_周度!G128,_xlpm.minDev,MIN(OFFSET(原始数据_周度!G128,1-$D$17,0,$D$17,1)),_xlpm.bounce,_xlpm.dev-_xlpm.minDev,_xlpm.oversold,AND(ISNUMBER(_xlpm.dev),ISNUMBER(_xlpm.minDev),_xlpm.minDev&lt;=$B$17,_xlpm.bounce&gt;=$F$17,OR(_xlpm.initState=$A$12,_xlpm.initState=$A$11,_xlpm.initState=$A$10)),_xlpm.pctOnly,IFERROR(IF(B145&lt;PERCENTILE(OFFSET(B145,1-364,0,364,1),$C$7),$A$7,IF(B145&lt;PERCENTILE(OFFSET(B145,1-364,0,364,1),$C$8),$A$8,IF(B145&lt;PERCENTILE(OFFSET(B145,1-364,0,364,1),$C$9),$A$9,IF(B145&lt;PERCENTILE(OFFSET(B145,1-364,0,364,1),$C$10),$A$10,IF(B145&lt;PERCENTILE(OFFSET(B145,1-364,0,364,1),$C$11),$A$11,$A$12))))),""),IF(_xlpm.initState="","",IF(_xlpm.oversold,_xlpm.pctOnly,_xlpm.initState)))</f>
        <v/>
      </c>
      <c r="F145" s="119" t="n"/>
      <c r="G145" s="120">
        <f>IF(OR(B145="",C145=""),"",IF(OR(特征计算_周度!B128&gt;$B$15,特征计算_周度!C128&gt;$B$15,特征计算_周度!G128&gt;$B$15,特征计算_周度!E128&gt;$B$15,特征计算_周度!F128&gt;$B$15),IF(特征计算_周度!B128&gt;$B$15,"VIX ","")&amp;IF(特征计算_周度!C128&gt;$B$15,"HY ","")&amp;IF(特征计算_周度!G128&gt;$B$15,"Sahm ","")&amp;IF(特征计算_周度!E128&gt;$B$15,"趋势 ","")&amp;IF(特征计算_周度!F128&gt;$B$15,"斜率",""),"—"))</f>
        <v/>
      </c>
      <c r="H145" s="121">
        <f>IF(OR(B145="",C145=""),"",_xlfn.LET(_xlpm.dev,原始数据_周度!G128,_xlpm.minDev,MIN(OFFSET(原始数据_周度!G128,1-$D$17,0,$D$17,1)),_xlpm.bounce,_xlpm.dev-_xlpm.minDev,IF(AND(ISNUMBER(_xlpm.dev),ISNUMBER(_xlpm.minDev),_xlpm.minDev&lt;=$B$17,_xlpm.bounce&gt;=$F$17),"✅ 触发","—")))</f>
        <v/>
      </c>
      <c r="I145" s="172">
        <f>IFERROR(IF(特征计算_周度!H145&gt;$I$3,MIN($I$4,MAX(-$I$5,(特征计算_周度!H145-$I$3)*$I$4)),0),"")</f>
        <v/>
      </c>
    </row>
    <row r="146">
      <c r="A146" s="117">
        <f>特征计算_周度!A129</f>
        <v/>
      </c>
      <c r="B146" s="171">
        <f>IFERROR($A$3*特征计算_周度!B146+$B$3*特征计算_周度!C146+$C$3*特征计算_周度!D146+$D$3*特征计算_周度!E146+$E$3*特征计算_周度!F146+$F$3*特征计算_周度!H146,"")</f>
        <v/>
      </c>
      <c r="C146" s="118">
        <f>IFERROR(PERCENTILE(OFFSET(B146,1-364,0,364,1),$C$7),"")</f>
        <v/>
      </c>
      <c r="D146" s="118">
        <f>IFERROR(PERCENTILE(OFFSET(B146,1-364,0,364,1),$C$11),"")</f>
        <v/>
      </c>
      <c r="E146" s="122">
        <f>_xlfn.LET(_xlpm.initState,IF(OR(B146="",C146=""),"",IF(OR(特征计算_周度!B129&gt;$B$15,特征计算_周度!C129&gt;$B$15,特征计算_周度!G129&gt;$B$15,特征计算_周度!E129&gt;$B$15,特征计算_周度!F129&gt;$B$15),$A$12,IFERROR(IF(B146&lt;PERCENTILE(OFFSET(B146,1-364,0,364,1),$C$7),$A$7,IF(B146&lt;PERCENTILE(OFFSET(B146,1-364,0,364,1),$C$8),$A$8,IF(B146&lt;PERCENTILE(OFFSET(B146,1-364,0,364,1),$C$9),$A$9,IF(B146&lt;PERCENTILE(OFFSET(B146,1-364,0,364,1),$C$10),$A$10,IF(B146&lt;PERCENTILE(OFFSET(B146,1-364,0,364,1),$C$11),$A$11,$A$12))))),""))),_xlpm.dev,原始数据_周度!G129,_xlpm.minDev,MIN(OFFSET(原始数据_周度!G129,1-$D$17,0,$D$17,1)),_xlpm.bounce,_xlpm.dev-_xlpm.minDev,_xlpm.oversold,AND(ISNUMBER(_xlpm.dev),ISNUMBER(_xlpm.minDev),_xlpm.minDev&lt;=$B$17,_xlpm.bounce&gt;=$F$17,OR(_xlpm.initState=$A$12,_xlpm.initState=$A$11,_xlpm.initState=$A$10)),_xlpm.pctOnly,IFERROR(IF(B146&lt;PERCENTILE(OFFSET(B146,1-364,0,364,1),$C$7),$A$7,IF(B146&lt;PERCENTILE(OFFSET(B146,1-364,0,364,1),$C$8),$A$8,IF(B146&lt;PERCENTILE(OFFSET(B146,1-364,0,364,1),$C$9),$A$9,IF(B146&lt;PERCENTILE(OFFSET(B146,1-364,0,364,1),$C$10),$A$10,IF(B146&lt;PERCENTILE(OFFSET(B146,1-364,0,364,1),$C$11),$A$11,$A$12))))),""),IF(_xlpm.initState="","",IF(_xlpm.oversold,_xlpm.pctOnly,_xlpm.initState)))</f>
        <v/>
      </c>
      <c r="F146" s="119" t="n"/>
      <c r="G146" s="120">
        <f>IF(OR(B146="",C146=""),"",IF(OR(特征计算_周度!B129&gt;$B$15,特征计算_周度!C129&gt;$B$15,特征计算_周度!G129&gt;$B$15,特征计算_周度!E129&gt;$B$15,特征计算_周度!F129&gt;$B$15),IF(特征计算_周度!B129&gt;$B$15,"VIX ","")&amp;IF(特征计算_周度!C129&gt;$B$15,"HY ","")&amp;IF(特征计算_周度!G129&gt;$B$15,"Sahm ","")&amp;IF(特征计算_周度!E129&gt;$B$15,"趋势 ","")&amp;IF(特征计算_周度!F129&gt;$B$15,"斜率",""),"—"))</f>
        <v/>
      </c>
      <c r="H146" s="121">
        <f>IF(OR(B146="",C146=""),"",_xlfn.LET(_xlpm.dev,原始数据_周度!G129,_xlpm.minDev,MIN(OFFSET(原始数据_周度!G129,1-$D$17,0,$D$17,1)),_xlpm.bounce,_xlpm.dev-_xlpm.minDev,IF(AND(ISNUMBER(_xlpm.dev),ISNUMBER(_xlpm.minDev),_xlpm.minDev&lt;=$B$17,_xlpm.bounce&gt;=$F$17),"✅ 触发","—")))</f>
        <v/>
      </c>
      <c r="I146" s="172">
        <f>IFERROR(IF(特征计算_周度!H146&gt;$I$3,MIN($I$4,MAX(-$I$5,(特征计算_周度!H146-$I$3)*$I$4)),0),"")</f>
        <v/>
      </c>
    </row>
    <row r="147">
      <c r="A147" s="117">
        <f>特征计算_周度!A130</f>
        <v/>
      </c>
      <c r="B147" s="171">
        <f>IFERROR($A$3*特征计算_周度!B147+$B$3*特征计算_周度!C147+$C$3*特征计算_周度!D147+$D$3*特征计算_周度!E147+$E$3*特征计算_周度!F147+$F$3*特征计算_周度!H147,"")</f>
        <v/>
      </c>
      <c r="C147" s="118">
        <f>IFERROR(PERCENTILE(OFFSET(B147,1-364,0,364,1),$C$7),"")</f>
        <v/>
      </c>
      <c r="D147" s="118">
        <f>IFERROR(PERCENTILE(OFFSET(B147,1-364,0,364,1),$C$11),"")</f>
        <v/>
      </c>
      <c r="E147" s="122">
        <f>_xlfn.LET(_xlpm.initState,IF(OR(B147="",C147=""),"",IF(OR(特征计算_周度!B130&gt;$B$15,特征计算_周度!C130&gt;$B$15,特征计算_周度!G130&gt;$B$15,特征计算_周度!E130&gt;$B$15,特征计算_周度!F130&gt;$B$15),$A$12,IFERROR(IF(B147&lt;PERCENTILE(OFFSET(B147,1-364,0,364,1),$C$7),$A$7,IF(B147&lt;PERCENTILE(OFFSET(B147,1-364,0,364,1),$C$8),$A$8,IF(B147&lt;PERCENTILE(OFFSET(B147,1-364,0,364,1),$C$9),$A$9,IF(B147&lt;PERCENTILE(OFFSET(B147,1-364,0,364,1),$C$10),$A$10,IF(B147&lt;PERCENTILE(OFFSET(B147,1-364,0,364,1),$C$11),$A$11,$A$12))))),""))),_xlpm.dev,原始数据_周度!G130,_xlpm.minDev,MIN(OFFSET(原始数据_周度!G130,1-$D$17,0,$D$17,1)),_xlpm.bounce,_xlpm.dev-_xlpm.minDev,_xlpm.oversold,AND(ISNUMBER(_xlpm.dev),ISNUMBER(_xlpm.minDev),_xlpm.minDev&lt;=$B$17,_xlpm.bounce&gt;=$F$17,OR(_xlpm.initState=$A$12,_xlpm.initState=$A$11,_xlpm.initState=$A$10)),_xlpm.pctOnly,IFERROR(IF(B147&lt;PERCENTILE(OFFSET(B147,1-364,0,364,1),$C$7),$A$7,IF(B147&lt;PERCENTILE(OFFSET(B147,1-364,0,364,1),$C$8),$A$8,IF(B147&lt;PERCENTILE(OFFSET(B147,1-364,0,364,1),$C$9),$A$9,IF(B147&lt;PERCENTILE(OFFSET(B147,1-364,0,364,1),$C$10),$A$10,IF(B147&lt;PERCENTILE(OFFSET(B147,1-364,0,364,1),$C$11),$A$11,$A$12))))),""),IF(_xlpm.initState="","",IF(_xlpm.oversold,_xlpm.pctOnly,_xlpm.initState)))</f>
        <v/>
      </c>
      <c r="F147" s="119" t="n"/>
      <c r="G147" s="120">
        <f>IF(OR(B147="",C147=""),"",IF(OR(特征计算_周度!B130&gt;$B$15,特征计算_周度!C130&gt;$B$15,特征计算_周度!G130&gt;$B$15,特征计算_周度!E130&gt;$B$15,特征计算_周度!F130&gt;$B$15),IF(特征计算_周度!B130&gt;$B$15,"VIX ","")&amp;IF(特征计算_周度!C130&gt;$B$15,"HY ","")&amp;IF(特征计算_周度!G130&gt;$B$15,"Sahm ","")&amp;IF(特征计算_周度!E130&gt;$B$15,"趋势 ","")&amp;IF(特征计算_周度!F130&gt;$B$15,"斜率",""),"—"))</f>
        <v/>
      </c>
      <c r="H147" s="121">
        <f>IF(OR(B147="",C147=""),"",_xlfn.LET(_xlpm.dev,原始数据_周度!G130,_xlpm.minDev,MIN(OFFSET(原始数据_周度!G130,1-$D$17,0,$D$17,1)),_xlpm.bounce,_xlpm.dev-_xlpm.minDev,IF(AND(ISNUMBER(_xlpm.dev),ISNUMBER(_xlpm.minDev),_xlpm.minDev&lt;=$B$17,_xlpm.bounce&gt;=$F$17),"✅ 触发","—")))</f>
        <v/>
      </c>
      <c r="I147" s="172">
        <f>IFERROR(IF(特征计算_周度!H147&gt;$I$3,MIN($I$4,MAX(-$I$5,(特征计算_周度!H147-$I$3)*$I$4)),0),"")</f>
        <v/>
      </c>
    </row>
    <row r="148">
      <c r="A148" s="117">
        <f>特征计算_周度!A131</f>
        <v/>
      </c>
      <c r="B148" s="171">
        <f>IFERROR($A$3*特征计算_周度!B148+$B$3*特征计算_周度!C148+$C$3*特征计算_周度!D148+$D$3*特征计算_周度!E148+$E$3*特征计算_周度!F148+$F$3*特征计算_周度!H148,"")</f>
        <v/>
      </c>
      <c r="C148" s="118">
        <f>IFERROR(PERCENTILE(OFFSET(B148,1-364,0,364,1),$C$7),"")</f>
        <v/>
      </c>
      <c r="D148" s="118">
        <f>IFERROR(PERCENTILE(OFFSET(B148,1-364,0,364,1),$C$11),"")</f>
        <v/>
      </c>
      <c r="E148" s="122">
        <f>_xlfn.LET(_xlpm.initState,IF(OR(B148="",C148=""),"",IF(OR(特征计算_周度!B131&gt;$B$15,特征计算_周度!C131&gt;$B$15,特征计算_周度!G131&gt;$B$15,特征计算_周度!E131&gt;$B$15,特征计算_周度!F131&gt;$B$15),$A$12,IFERROR(IF(B148&lt;PERCENTILE(OFFSET(B148,1-364,0,364,1),$C$7),$A$7,IF(B148&lt;PERCENTILE(OFFSET(B148,1-364,0,364,1),$C$8),$A$8,IF(B148&lt;PERCENTILE(OFFSET(B148,1-364,0,364,1),$C$9),$A$9,IF(B148&lt;PERCENTILE(OFFSET(B148,1-364,0,364,1),$C$10),$A$10,IF(B148&lt;PERCENTILE(OFFSET(B148,1-364,0,364,1),$C$11),$A$11,$A$12))))),""))),_xlpm.dev,原始数据_周度!G131,_xlpm.minDev,MIN(OFFSET(原始数据_周度!G131,1-$D$17,0,$D$17,1)),_xlpm.bounce,_xlpm.dev-_xlpm.minDev,_xlpm.oversold,AND(ISNUMBER(_xlpm.dev),ISNUMBER(_xlpm.minDev),_xlpm.minDev&lt;=$B$17,_xlpm.bounce&gt;=$F$17,OR(_xlpm.initState=$A$12,_xlpm.initState=$A$11,_xlpm.initState=$A$10)),_xlpm.pctOnly,IFERROR(IF(B148&lt;PERCENTILE(OFFSET(B148,1-364,0,364,1),$C$7),$A$7,IF(B148&lt;PERCENTILE(OFFSET(B148,1-364,0,364,1),$C$8),$A$8,IF(B148&lt;PERCENTILE(OFFSET(B148,1-364,0,364,1),$C$9),$A$9,IF(B148&lt;PERCENTILE(OFFSET(B148,1-364,0,364,1),$C$10),$A$10,IF(B148&lt;PERCENTILE(OFFSET(B148,1-364,0,364,1),$C$11),$A$11,$A$12))))),""),IF(_xlpm.initState="","",IF(_xlpm.oversold,_xlpm.pctOnly,_xlpm.initState)))</f>
        <v/>
      </c>
      <c r="F148" s="119" t="n"/>
      <c r="G148" s="120">
        <f>IF(OR(B148="",C148=""),"",IF(OR(特征计算_周度!B131&gt;$B$15,特征计算_周度!C131&gt;$B$15,特征计算_周度!G131&gt;$B$15,特征计算_周度!E131&gt;$B$15,特征计算_周度!F131&gt;$B$15),IF(特征计算_周度!B131&gt;$B$15,"VIX ","")&amp;IF(特征计算_周度!C131&gt;$B$15,"HY ","")&amp;IF(特征计算_周度!G131&gt;$B$15,"Sahm ","")&amp;IF(特征计算_周度!E131&gt;$B$15,"趋势 ","")&amp;IF(特征计算_周度!F131&gt;$B$15,"斜率",""),"—"))</f>
        <v/>
      </c>
      <c r="H148" s="121">
        <f>IF(OR(B148="",C148=""),"",_xlfn.LET(_xlpm.dev,原始数据_周度!G131,_xlpm.minDev,MIN(OFFSET(原始数据_周度!G131,1-$D$17,0,$D$17,1)),_xlpm.bounce,_xlpm.dev-_xlpm.minDev,IF(AND(ISNUMBER(_xlpm.dev),ISNUMBER(_xlpm.minDev),_xlpm.minDev&lt;=$B$17,_xlpm.bounce&gt;=$F$17),"✅ 触发","—")))</f>
        <v/>
      </c>
      <c r="I148" s="172">
        <f>IFERROR(IF(特征计算_周度!H148&gt;$I$3,MIN($I$4,MAX(-$I$5,(特征计算_周度!H148-$I$3)*$I$4)),0),"")</f>
        <v/>
      </c>
    </row>
    <row r="149">
      <c r="A149" s="117">
        <f>特征计算_周度!A132</f>
        <v/>
      </c>
      <c r="B149" s="171">
        <f>IFERROR($A$3*特征计算_周度!B149+$B$3*特征计算_周度!C149+$C$3*特征计算_周度!D149+$D$3*特征计算_周度!E149+$E$3*特征计算_周度!F149+$F$3*特征计算_周度!H149,"")</f>
        <v/>
      </c>
      <c r="C149" s="118">
        <f>IFERROR(PERCENTILE(OFFSET(B149,1-364,0,364,1),$C$7),"")</f>
        <v/>
      </c>
      <c r="D149" s="118">
        <f>IFERROR(PERCENTILE(OFFSET(B149,1-364,0,364,1),$C$11),"")</f>
        <v/>
      </c>
      <c r="E149" s="122">
        <f>_xlfn.LET(_xlpm.initState,IF(OR(B149="",C149=""),"",IF(OR(特征计算_周度!B132&gt;$B$15,特征计算_周度!C132&gt;$B$15,特征计算_周度!G132&gt;$B$15,特征计算_周度!E132&gt;$B$15,特征计算_周度!F132&gt;$B$15),$A$12,IFERROR(IF(B149&lt;PERCENTILE(OFFSET(B149,1-364,0,364,1),$C$7),$A$7,IF(B149&lt;PERCENTILE(OFFSET(B149,1-364,0,364,1),$C$8),$A$8,IF(B149&lt;PERCENTILE(OFFSET(B149,1-364,0,364,1),$C$9),$A$9,IF(B149&lt;PERCENTILE(OFFSET(B149,1-364,0,364,1),$C$10),$A$10,IF(B149&lt;PERCENTILE(OFFSET(B149,1-364,0,364,1),$C$11),$A$11,$A$12))))),""))),_xlpm.dev,原始数据_周度!G132,_xlpm.minDev,MIN(OFFSET(原始数据_周度!G132,1-$D$17,0,$D$17,1)),_xlpm.bounce,_xlpm.dev-_xlpm.minDev,_xlpm.oversold,AND(ISNUMBER(_xlpm.dev),ISNUMBER(_xlpm.minDev),_xlpm.minDev&lt;=$B$17,_xlpm.bounce&gt;=$F$17,OR(_xlpm.initState=$A$12,_xlpm.initState=$A$11,_xlpm.initState=$A$10)),_xlpm.pctOnly,IFERROR(IF(B149&lt;PERCENTILE(OFFSET(B149,1-364,0,364,1),$C$7),$A$7,IF(B149&lt;PERCENTILE(OFFSET(B149,1-364,0,364,1),$C$8),$A$8,IF(B149&lt;PERCENTILE(OFFSET(B149,1-364,0,364,1),$C$9),$A$9,IF(B149&lt;PERCENTILE(OFFSET(B149,1-364,0,364,1),$C$10),$A$10,IF(B149&lt;PERCENTILE(OFFSET(B149,1-364,0,364,1),$C$11),$A$11,$A$12))))),""),IF(_xlpm.initState="","",IF(_xlpm.oversold,_xlpm.pctOnly,_xlpm.initState)))</f>
        <v/>
      </c>
      <c r="F149" s="119" t="n"/>
      <c r="G149" s="120">
        <f>IF(OR(B149="",C149=""),"",IF(OR(特征计算_周度!B132&gt;$B$15,特征计算_周度!C132&gt;$B$15,特征计算_周度!G132&gt;$B$15,特征计算_周度!E132&gt;$B$15,特征计算_周度!F132&gt;$B$15),IF(特征计算_周度!B132&gt;$B$15,"VIX ","")&amp;IF(特征计算_周度!C132&gt;$B$15,"HY ","")&amp;IF(特征计算_周度!G132&gt;$B$15,"Sahm ","")&amp;IF(特征计算_周度!E132&gt;$B$15,"趋势 ","")&amp;IF(特征计算_周度!F132&gt;$B$15,"斜率",""),"—"))</f>
        <v/>
      </c>
      <c r="H149" s="121">
        <f>IF(OR(B149="",C149=""),"",_xlfn.LET(_xlpm.dev,原始数据_周度!G132,_xlpm.minDev,MIN(OFFSET(原始数据_周度!G132,1-$D$17,0,$D$17,1)),_xlpm.bounce,_xlpm.dev-_xlpm.minDev,IF(AND(ISNUMBER(_xlpm.dev),ISNUMBER(_xlpm.minDev),_xlpm.minDev&lt;=$B$17,_xlpm.bounce&gt;=$F$17),"✅ 触发","—")))</f>
        <v/>
      </c>
      <c r="I149" s="172">
        <f>IFERROR(IF(特征计算_周度!H149&gt;$I$3,MIN($I$4,MAX(-$I$5,(特征计算_周度!H149-$I$3)*$I$4)),0),"")</f>
        <v/>
      </c>
    </row>
    <row r="150">
      <c r="A150" s="117">
        <f>特征计算_周度!A133</f>
        <v/>
      </c>
      <c r="B150" s="171">
        <f>IFERROR($A$3*特征计算_周度!B150+$B$3*特征计算_周度!C150+$C$3*特征计算_周度!D150+$D$3*特征计算_周度!E150+$E$3*特征计算_周度!F150+$F$3*特征计算_周度!H150,"")</f>
        <v/>
      </c>
      <c r="C150" s="118">
        <f>IFERROR(PERCENTILE(OFFSET(B150,1-364,0,364,1),$C$7),"")</f>
        <v/>
      </c>
      <c r="D150" s="118">
        <f>IFERROR(PERCENTILE(OFFSET(B150,1-364,0,364,1),$C$11),"")</f>
        <v/>
      </c>
      <c r="E150" s="122">
        <f>_xlfn.LET(_xlpm.initState,IF(OR(B150="",C150=""),"",IF(OR(特征计算_周度!B133&gt;$B$15,特征计算_周度!C133&gt;$B$15,特征计算_周度!G133&gt;$B$15,特征计算_周度!E133&gt;$B$15,特征计算_周度!F133&gt;$B$15),$A$12,IFERROR(IF(B150&lt;PERCENTILE(OFFSET(B150,1-364,0,364,1),$C$7),$A$7,IF(B150&lt;PERCENTILE(OFFSET(B150,1-364,0,364,1),$C$8),$A$8,IF(B150&lt;PERCENTILE(OFFSET(B150,1-364,0,364,1),$C$9),$A$9,IF(B150&lt;PERCENTILE(OFFSET(B150,1-364,0,364,1),$C$10),$A$10,IF(B150&lt;PERCENTILE(OFFSET(B150,1-364,0,364,1),$C$11),$A$11,$A$12))))),""))),_xlpm.dev,原始数据_周度!G133,_xlpm.minDev,MIN(OFFSET(原始数据_周度!G133,1-$D$17,0,$D$17,1)),_xlpm.bounce,_xlpm.dev-_xlpm.minDev,_xlpm.oversold,AND(ISNUMBER(_xlpm.dev),ISNUMBER(_xlpm.minDev),_xlpm.minDev&lt;=$B$17,_xlpm.bounce&gt;=$F$17,OR(_xlpm.initState=$A$12,_xlpm.initState=$A$11,_xlpm.initState=$A$10)),_xlpm.pctOnly,IFERROR(IF(B150&lt;PERCENTILE(OFFSET(B150,1-364,0,364,1),$C$7),$A$7,IF(B150&lt;PERCENTILE(OFFSET(B150,1-364,0,364,1),$C$8),$A$8,IF(B150&lt;PERCENTILE(OFFSET(B150,1-364,0,364,1),$C$9),$A$9,IF(B150&lt;PERCENTILE(OFFSET(B150,1-364,0,364,1),$C$10),$A$10,IF(B150&lt;PERCENTILE(OFFSET(B150,1-364,0,364,1),$C$11),$A$11,$A$12))))),""),IF(_xlpm.initState="","",IF(_xlpm.oversold,_xlpm.pctOnly,_xlpm.initState)))</f>
        <v/>
      </c>
      <c r="F150" s="119" t="n"/>
      <c r="G150" s="120">
        <f>IF(OR(B150="",C150=""),"",IF(OR(特征计算_周度!B133&gt;$B$15,特征计算_周度!C133&gt;$B$15,特征计算_周度!G133&gt;$B$15,特征计算_周度!E133&gt;$B$15,特征计算_周度!F133&gt;$B$15),IF(特征计算_周度!B133&gt;$B$15,"VIX ","")&amp;IF(特征计算_周度!C133&gt;$B$15,"HY ","")&amp;IF(特征计算_周度!G133&gt;$B$15,"Sahm ","")&amp;IF(特征计算_周度!E133&gt;$B$15,"趋势 ","")&amp;IF(特征计算_周度!F133&gt;$B$15,"斜率",""),"—"))</f>
        <v/>
      </c>
      <c r="H150" s="121">
        <f>IF(OR(B150="",C150=""),"",_xlfn.LET(_xlpm.dev,原始数据_周度!G133,_xlpm.minDev,MIN(OFFSET(原始数据_周度!G133,1-$D$17,0,$D$17,1)),_xlpm.bounce,_xlpm.dev-_xlpm.minDev,IF(AND(ISNUMBER(_xlpm.dev),ISNUMBER(_xlpm.minDev),_xlpm.minDev&lt;=$B$17,_xlpm.bounce&gt;=$F$17),"✅ 触发","—")))</f>
        <v/>
      </c>
      <c r="I150" s="172">
        <f>IFERROR(IF(特征计算_周度!H150&gt;$I$3,MIN($I$4,MAX(-$I$5,(特征计算_周度!H150-$I$3)*$I$4)),0),"")</f>
        <v/>
      </c>
    </row>
    <row r="151">
      <c r="A151" s="117">
        <f>特征计算_周度!A134</f>
        <v/>
      </c>
      <c r="B151" s="171">
        <f>IFERROR($A$3*特征计算_周度!B151+$B$3*特征计算_周度!C151+$C$3*特征计算_周度!D151+$D$3*特征计算_周度!E151+$E$3*特征计算_周度!F151+$F$3*特征计算_周度!H151,"")</f>
        <v/>
      </c>
      <c r="C151" s="118">
        <f>IFERROR(PERCENTILE(OFFSET(B151,1-364,0,364,1),$C$7),"")</f>
        <v/>
      </c>
      <c r="D151" s="118">
        <f>IFERROR(PERCENTILE(OFFSET(B151,1-364,0,364,1),$C$11),"")</f>
        <v/>
      </c>
      <c r="E151" s="122">
        <f>_xlfn.LET(_xlpm.initState,IF(OR(B151="",C151=""),"",IF(OR(特征计算_周度!B134&gt;$B$15,特征计算_周度!C134&gt;$B$15,特征计算_周度!G134&gt;$B$15,特征计算_周度!E134&gt;$B$15,特征计算_周度!F134&gt;$B$15),$A$12,IFERROR(IF(B151&lt;PERCENTILE(OFFSET(B151,1-364,0,364,1),$C$7),$A$7,IF(B151&lt;PERCENTILE(OFFSET(B151,1-364,0,364,1),$C$8),$A$8,IF(B151&lt;PERCENTILE(OFFSET(B151,1-364,0,364,1),$C$9),$A$9,IF(B151&lt;PERCENTILE(OFFSET(B151,1-364,0,364,1),$C$10),$A$10,IF(B151&lt;PERCENTILE(OFFSET(B151,1-364,0,364,1),$C$11),$A$11,$A$12))))),""))),_xlpm.dev,原始数据_周度!G134,_xlpm.minDev,MIN(OFFSET(原始数据_周度!G134,1-$D$17,0,$D$17,1)),_xlpm.bounce,_xlpm.dev-_xlpm.minDev,_xlpm.oversold,AND(ISNUMBER(_xlpm.dev),ISNUMBER(_xlpm.minDev),_xlpm.minDev&lt;=$B$17,_xlpm.bounce&gt;=$F$17,OR(_xlpm.initState=$A$12,_xlpm.initState=$A$11,_xlpm.initState=$A$10)),_xlpm.pctOnly,IFERROR(IF(B151&lt;PERCENTILE(OFFSET(B151,1-364,0,364,1),$C$7),$A$7,IF(B151&lt;PERCENTILE(OFFSET(B151,1-364,0,364,1),$C$8),$A$8,IF(B151&lt;PERCENTILE(OFFSET(B151,1-364,0,364,1),$C$9),$A$9,IF(B151&lt;PERCENTILE(OFFSET(B151,1-364,0,364,1),$C$10),$A$10,IF(B151&lt;PERCENTILE(OFFSET(B151,1-364,0,364,1),$C$11),$A$11,$A$12))))),""),IF(_xlpm.initState="","",IF(_xlpm.oversold,_xlpm.pctOnly,_xlpm.initState)))</f>
        <v/>
      </c>
      <c r="F151" s="119" t="n"/>
      <c r="G151" s="120">
        <f>IF(OR(B151="",C151=""),"",IF(OR(特征计算_周度!B134&gt;$B$15,特征计算_周度!C134&gt;$B$15,特征计算_周度!G134&gt;$B$15,特征计算_周度!E134&gt;$B$15,特征计算_周度!F134&gt;$B$15),IF(特征计算_周度!B134&gt;$B$15,"VIX ","")&amp;IF(特征计算_周度!C134&gt;$B$15,"HY ","")&amp;IF(特征计算_周度!G134&gt;$B$15,"Sahm ","")&amp;IF(特征计算_周度!E134&gt;$B$15,"趋势 ","")&amp;IF(特征计算_周度!F134&gt;$B$15,"斜率",""),"—"))</f>
        <v/>
      </c>
      <c r="H151" s="121">
        <f>IF(OR(B151="",C151=""),"",_xlfn.LET(_xlpm.dev,原始数据_周度!G134,_xlpm.minDev,MIN(OFFSET(原始数据_周度!G134,1-$D$17,0,$D$17,1)),_xlpm.bounce,_xlpm.dev-_xlpm.minDev,IF(AND(ISNUMBER(_xlpm.dev),ISNUMBER(_xlpm.minDev),_xlpm.minDev&lt;=$B$17,_xlpm.bounce&gt;=$F$17),"✅ 触发","—")))</f>
        <v/>
      </c>
      <c r="I151" s="172">
        <f>IFERROR(IF(特征计算_周度!H151&gt;$I$3,MIN($I$4,MAX(-$I$5,(特征计算_周度!H151-$I$3)*$I$4)),0),"")</f>
        <v/>
      </c>
    </row>
    <row r="152">
      <c r="A152" s="117">
        <f>特征计算_周度!A135</f>
        <v/>
      </c>
      <c r="B152" s="171">
        <f>IFERROR($A$3*特征计算_周度!B152+$B$3*特征计算_周度!C152+$C$3*特征计算_周度!D152+$D$3*特征计算_周度!E152+$E$3*特征计算_周度!F152+$F$3*特征计算_周度!H152,"")</f>
        <v/>
      </c>
      <c r="C152" s="118">
        <f>IFERROR(PERCENTILE(OFFSET(B152,1-364,0,364,1),$C$7),"")</f>
        <v/>
      </c>
      <c r="D152" s="118">
        <f>IFERROR(PERCENTILE(OFFSET(B152,1-364,0,364,1),$C$11),"")</f>
        <v/>
      </c>
      <c r="E152" s="122">
        <f>_xlfn.LET(_xlpm.initState,IF(OR(B152="",C152=""),"",IF(OR(特征计算_周度!B135&gt;$B$15,特征计算_周度!C135&gt;$B$15,特征计算_周度!G135&gt;$B$15,特征计算_周度!E135&gt;$B$15,特征计算_周度!F135&gt;$B$15),$A$12,IFERROR(IF(B152&lt;PERCENTILE(OFFSET(B152,1-364,0,364,1),$C$7),$A$7,IF(B152&lt;PERCENTILE(OFFSET(B152,1-364,0,364,1),$C$8),$A$8,IF(B152&lt;PERCENTILE(OFFSET(B152,1-364,0,364,1),$C$9),$A$9,IF(B152&lt;PERCENTILE(OFFSET(B152,1-364,0,364,1),$C$10),$A$10,IF(B152&lt;PERCENTILE(OFFSET(B152,1-364,0,364,1),$C$11),$A$11,$A$12))))),""))),_xlpm.dev,原始数据_周度!G135,_xlpm.minDev,MIN(OFFSET(原始数据_周度!G135,1-$D$17,0,$D$17,1)),_xlpm.bounce,_xlpm.dev-_xlpm.minDev,_xlpm.oversold,AND(ISNUMBER(_xlpm.dev),ISNUMBER(_xlpm.minDev),_xlpm.minDev&lt;=$B$17,_xlpm.bounce&gt;=$F$17,OR(_xlpm.initState=$A$12,_xlpm.initState=$A$11,_xlpm.initState=$A$10)),_xlpm.pctOnly,IFERROR(IF(B152&lt;PERCENTILE(OFFSET(B152,1-364,0,364,1),$C$7),$A$7,IF(B152&lt;PERCENTILE(OFFSET(B152,1-364,0,364,1),$C$8),$A$8,IF(B152&lt;PERCENTILE(OFFSET(B152,1-364,0,364,1),$C$9),$A$9,IF(B152&lt;PERCENTILE(OFFSET(B152,1-364,0,364,1),$C$10),$A$10,IF(B152&lt;PERCENTILE(OFFSET(B152,1-364,0,364,1),$C$11),$A$11,$A$12))))),""),IF(_xlpm.initState="","",IF(_xlpm.oversold,_xlpm.pctOnly,_xlpm.initState)))</f>
        <v/>
      </c>
      <c r="F152" s="119" t="n"/>
      <c r="G152" s="120">
        <f>IF(OR(B152="",C152=""),"",IF(OR(特征计算_周度!B135&gt;$B$15,特征计算_周度!C135&gt;$B$15,特征计算_周度!G135&gt;$B$15,特征计算_周度!E135&gt;$B$15,特征计算_周度!F135&gt;$B$15),IF(特征计算_周度!B135&gt;$B$15,"VIX ","")&amp;IF(特征计算_周度!C135&gt;$B$15,"HY ","")&amp;IF(特征计算_周度!G135&gt;$B$15,"Sahm ","")&amp;IF(特征计算_周度!E135&gt;$B$15,"趋势 ","")&amp;IF(特征计算_周度!F135&gt;$B$15,"斜率",""),"—"))</f>
        <v/>
      </c>
      <c r="H152" s="121">
        <f>IF(OR(B152="",C152=""),"",_xlfn.LET(_xlpm.dev,原始数据_周度!G135,_xlpm.minDev,MIN(OFFSET(原始数据_周度!G135,1-$D$17,0,$D$17,1)),_xlpm.bounce,_xlpm.dev-_xlpm.minDev,IF(AND(ISNUMBER(_xlpm.dev),ISNUMBER(_xlpm.minDev),_xlpm.minDev&lt;=$B$17,_xlpm.bounce&gt;=$F$17),"✅ 触发","—")))</f>
        <v/>
      </c>
      <c r="I152" s="172">
        <f>IFERROR(IF(特征计算_周度!H152&gt;$I$3,MIN($I$4,MAX(-$I$5,(特征计算_周度!H152-$I$3)*$I$4)),0),"")</f>
        <v/>
      </c>
    </row>
    <row r="153">
      <c r="A153" s="117">
        <f>特征计算_周度!A136</f>
        <v/>
      </c>
      <c r="B153" s="171">
        <f>IFERROR($A$3*特征计算_周度!B153+$B$3*特征计算_周度!C153+$C$3*特征计算_周度!D153+$D$3*特征计算_周度!E153+$E$3*特征计算_周度!F153+$F$3*特征计算_周度!H153,"")</f>
        <v/>
      </c>
      <c r="C153" s="118">
        <f>IFERROR(PERCENTILE(OFFSET(B153,1-364,0,364,1),$C$7),"")</f>
        <v/>
      </c>
      <c r="D153" s="118">
        <f>IFERROR(PERCENTILE(OFFSET(B153,1-364,0,364,1),$C$11),"")</f>
        <v/>
      </c>
      <c r="E153" s="122">
        <f>_xlfn.LET(_xlpm.initState,IF(OR(B153="",C153=""),"",IF(OR(特征计算_周度!B136&gt;$B$15,特征计算_周度!C136&gt;$B$15,特征计算_周度!G136&gt;$B$15,特征计算_周度!E136&gt;$B$15,特征计算_周度!F136&gt;$B$15),$A$12,IFERROR(IF(B153&lt;PERCENTILE(OFFSET(B153,1-364,0,364,1),$C$7),$A$7,IF(B153&lt;PERCENTILE(OFFSET(B153,1-364,0,364,1),$C$8),$A$8,IF(B153&lt;PERCENTILE(OFFSET(B153,1-364,0,364,1),$C$9),$A$9,IF(B153&lt;PERCENTILE(OFFSET(B153,1-364,0,364,1),$C$10),$A$10,IF(B153&lt;PERCENTILE(OFFSET(B153,1-364,0,364,1),$C$11),$A$11,$A$12))))),""))),_xlpm.dev,原始数据_周度!G136,_xlpm.minDev,MIN(OFFSET(原始数据_周度!G136,1-$D$17,0,$D$17,1)),_xlpm.bounce,_xlpm.dev-_xlpm.minDev,_xlpm.oversold,AND(ISNUMBER(_xlpm.dev),ISNUMBER(_xlpm.minDev),_xlpm.minDev&lt;=$B$17,_xlpm.bounce&gt;=$F$17,OR(_xlpm.initState=$A$12,_xlpm.initState=$A$11,_xlpm.initState=$A$10)),_xlpm.pctOnly,IFERROR(IF(B153&lt;PERCENTILE(OFFSET(B153,1-364,0,364,1),$C$7),$A$7,IF(B153&lt;PERCENTILE(OFFSET(B153,1-364,0,364,1),$C$8),$A$8,IF(B153&lt;PERCENTILE(OFFSET(B153,1-364,0,364,1),$C$9),$A$9,IF(B153&lt;PERCENTILE(OFFSET(B153,1-364,0,364,1),$C$10),$A$10,IF(B153&lt;PERCENTILE(OFFSET(B153,1-364,0,364,1),$C$11),$A$11,$A$12))))),""),IF(_xlpm.initState="","",IF(_xlpm.oversold,_xlpm.pctOnly,_xlpm.initState)))</f>
        <v/>
      </c>
      <c r="F153" s="119" t="n"/>
      <c r="G153" s="120">
        <f>IF(OR(B153="",C153=""),"",IF(OR(特征计算_周度!B136&gt;$B$15,特征计算_周度!C136&gt;$B$15,特征计算_周度!G136&gt;$B$15,特征计算_周度!E136&gt;$B$15,特征计算_周度!F136&gt;$B$15),IF(特征计算_周度!B136&gt;$B$15,"VIX ","")&amp;IF(特征计算_周度!C136&gt;$B$15,"HY ","")&amp;IF(特征计算_周度!G136&gt;$B$15,"Sahm ","")&amp;IF(特征计算_周度!E136&gt;$B$15,"趋势 ","")&amp;IF(特征计算_周度!F136&gt;$B$15,"斜率",""),"—"))</f>
        <v/>
      </c>
      <c r="H153" s="121">
        <f>IF(OR(B153="",C153=""),"",_xlfn.LET(_xlpm.dev,原始数据_周度!G136,_xlpm.minDev,MIN(OFFSET(原始数据_周度!G136,1-$D$17,0,$D$17,1)),_xlpm.bounce,_xlpm.dev-_xlpm.minDev,IF(AND(ISNUMBER(_xlpm.dev),ISNUMBER(_xlpm.minDev),_xlpm.minDev&lt;=$B$17,_xlpm.bounce&gt;=$F$17),"✅ 触发","—")))</f>
        <v/>
      </c>
      <c r="I153" s="172">
        <f>IFERROR(IF(特征计算_周度!H153&gt;$I$3,MIN($I$4,MAX(-$I$5,(特征计算_周度!H153-$I$3)*$I$4)),0),"")</f>
        <v/>
      </c>
    </row>
    <row r="154">
      <c r="A154" s="117">
        <f>特征计算_周度!A137</f>
        <v/>
      </c>
      <c r="B154" s="171">
        <f>IFERROR($A$3*特征计算_周度!B154+$B$3*特征计算_周度!C154+$C$3*特征计算_周度!D154+$D$3*特征计算_周度!E154+$E$3*特征计算_周度!F154+$F$3*特征计算_周度!H154,"")</f>
        <v/>
      </c>
      <c r="C154" s="118">
        <f>IFERROR(PERCENTILE(OFFSET(B154,1-364,0,364,1),$C$7),"")</f>
        <v/>
      </c>
      <c r="D154" s="118">
        <f>IFERROR(PERCENTILE(OFFSET(B154,1-364,0,364,1),$C$11),"")</f>
        <v/>
      </c>
      <c r="E154" s="122">
        <f>_xlfn.LET(_xlpm.initState,IF(OR(B154="",C154=""),"",IF(OR(特征计算_周度!B137&gt;$B$15,特征计算_周度!C137&gt;$B$15,特征计算_周度!G137&gt;$B$15,特征计算_周度!E137&gt;$B$15,特征计算_周度!F137&gt;$B$15),$A$12,IFERROR(IF(B154&lt;PERCENTILE(OFFSET(B154,1-364,0,364,1),$C$7),$A$7,IF(B154&lt;PERCENTILE(OFFSET(B154,1-364,0,364,1),$C$8),$A$8,IF(B154&lt;PERCENTILE(OFFSET(B154,1-364,0,364,1),$C$9),$A$9,IF(B154&lt;PERCENTILE(OFFSET(B154,1-364,0,364,1),$C$10),$A$10,IF(B154&lt;PERCENTILE(OFFSET(B154,1-364,0,364,1),$C$11),$A$11,$A$12))))),""))),_xlpm.dev,原始数据_周度!G137,_xlpm.minDev,MIN(OFFSET(原始数据_周度!G137,1-$D$17,0,$D$17,1)),_xlpm.bounce,_xlpm.dev-_xlpm.minDev,_xlpm.oversold,AND(ISNUMBER(_xlpm.dev),ISNUMBER(_xlpm.minDev),_xlpm.minDev&lt;=$B$17,_xlpm.bounce&gt;=$F$17,OR(_xlpm.initState=$A$12,_xlpm.initState=$A$11,_xlpm.initState=$A$10)),_xlpm.pctOnly,IFERROR(IF(B154&lt;PERCENTILE(OFFSET(B154,1-364,0,364,1),$C$7),$A$7,IF(B154&lt;PERCENTILE(OFFSET(B154,1-364,0,364,1),$C$8),$A$8,IF(B154&lt;PERCENTILE(OFFSET(B154,1-364,0,364,1),$C$9),$A$9,IF(B154&lt;PERCENTILE(OFFSET(B154,1-364,0,364,1),$C$10),$A$10,IF(B154&lt;PERCENTILE(OFFSET(B154,1-364,0,364,1),$C$11),$A$11,$A$12))))),""),IF(_xlpm.initState="","",IF(_xlpm.oversold,_xlpm.pctOnly,_xlpm.initState)))</f>
        <v/>
      </c>
      <c r="F154" s="119" t="n"/>
      <c r="G154" s="120">
        <f>IF(OR(B154="",C154=""),"",IF(OR(特征计算_周度!B137&gt;$B$15,特征计算_周度!C137&gt;$B$15,特征计算_周度!G137&gt;$B$15,特征计算_周度!E137&gt;$B$15,特征计算_周度!F137&gt;$B$15),IF(特征计算_周度!B137&gt;$B$15,"VIX ","")&amp;IF(特征计算_周度!C137&gt;$B$15,"HY ","")&amp;IF(特征计算_周度!G137&gt;$B$15,"Sahm ","")&amp;IF(特征计算_周度!E137&gt;$B$15,"趋势 ","")&amp;IF(特征计算_周度!F137&gt;$B$15,"斜率",""),"—"))</f>
        <v/>
      </c>
      <c r="H154" s="121">
        <f>IF(OR(B154="",C154=""),"",_xlfn.LET(_xlpm.dev,原始数据_周度!G137,_xlpm.minDev,MIN(OFFSET(原始数据_周度!G137,1-$D$17,0,$D$17,1)),_xlpm.bounce,_xlpm.dev-_xlpm.minDev,IF(AND(ISNUMBER(_xlpm.dev),ISNUMBER(_xlpm.minDev),_xlpm.minDev&lt;=$B$17,_xlpm.bounce&gt;=$F$17),"✅ 触发","—")))</f>
        <v/>
      </c>
      <c r="I154" s="172">
        <f>IFERROR(IF(特征计算_周度!H154&gt;$I$3,MIN($I$4,MAX(-$I$5,(特征计算_周度!H154-$I$3)*$I$4)),0),"")</f>
        <v/>
      </c>
    </row>
    <row r="155">
      <c r="A155" s="117">
        <f>特征计算_周度!A138</f>
        <v/>
      </c>
      <c r="B155" s="171">
        <f>IFERROR($A$3*特征计算_周度!B155+$B$3*特征计算_周度!C155+$C$3*特征计算_周度!D155+$D$3*特征计算_周度!E155+$E$3*特征计算_周度!F155+$F$3*特征计算_周度!H155,"")</f>
        <v/>
      </c>
      <c r="C155" s="118">
        <f>IFERROR(PERCENTILE(OFFSET(B155,1-364,0,364,1),$C$7),"")</f>
        <v/>
      </c>
      <c r="D155" s="118">
        <f>IFERROR(PERCENTILE(OFFSET(B155,1-364,0,364,1),$C$11),"")</f>
        <v/>
      </c>
      <c r="E155" s="122">
        <f>_xlfn.LET(_xlpm.initState,IF(OR(B155="",C155=""),"",IF(OR(特征计算_周度!B138&gt;$B$15,特征计算_周度!C138&gt;$B$15,特征计算_周度!G138&gt;$B$15,特征计算_周度!E138&gt;$B$15,特征计算_周度!F138&gt;$B$15),$A$12,IFERROR(IF(B155&lt;PERCENTILE(OFFSET(B155,1-364,0,364,1),$C$7),$A$7,IF(B155&lt;PERCENTILE(OFFSET(B155,1-364,0,364,1),$C$8),$A$8,IF(B155&lt;PERCENTILE(OFFSET(B155,1-364,0,364,1),$C$9),$A$9,IF(B155&lt;PERCENTILE(OFFSET(B155,1-364,0,364,1),$C$10),$A$10,IF(B155&lt;PERCENTILE(OFFSET(B155,1-364,0,364,1),$C$11),$A$11,$A$12))))),""))),_xlpm.dev,原始数据_周度!G138,_xlpm.minDev,MIN(OFFSET(原始数据_周度!G138,1-$D$17,0,$D$17,1)),_xlpm.bounce,_xlpm.dev-_xlpm.minDev,_xlpm.oversold,AND(ISNUMBER(_xlpm.dev),ISNUMBER(_xlpm.minDev),_xlpm.minDev&lt;=$B$17,_xlpm.bounce&gt;=$F$17,OR(_xlpm.initState=$A$12,_xlpm.initState=$A$11,_xlpm.initState=$A$10)),_xlpm.pctOnly,IFERROR(IF(B155&lt;PERCENTILE(OFFSET(B155,1-364,0,364,1),$C$7),$A$7,IF(B155&lt;PERCENTILE(OFFSET(B155,1-364,0,364,1),$C$8),$A$8,IF(B155&lt;PERCENTILE(OFFSET(B155,1-364,0,364,1),$C$9),$A$9,IF(B155&lt;PERCENTILE(OFFSET(B155,1-364,0,364,1),$C$10),$A$10,IF(B155&lt;PERCENTILE(OFFSET(B155,1-364,0,364,1),$C$11),$A$11,$A$12))))),""),IF(_xlpm.initState="","",IF(_xlpm.oversold,_xlpm.pctOnly,_xlpm.initState)))</f>
        <v/>
      </c>
      <c r="F155" s="119" t="n"/>
      <c r="G155" s="120">
        <f>IF(OR(B155="",C155=""),"",IF(OR(特征计算_周度!B138&gt;$B$15,特征计算_周度!C138&gt;$B$15,特征计算_周度!G138&gt;$B$15,特征计算_周度!E138&gt;$B$15,特征计算_周度!F138&gt;$B$15),IF(特征计算_周度!B138&gt;$B$15,"VIX ","")&amp;IF(特征计算_周度!C138&gt;$B$15,"HY ","")&amp;IF(特征计算_周度!G138&gt;$B$15,"Sahm ","")&amp;IF(特征计算_周度!E138&gt;$B$15,"趋势 ","")&amp;IF(特征计算_周度!F138&gt;$B$15,"斜率",""),"—"))</f>
        <v/>
      </c>
      <c r="H155" s="121">
        <f>IF(OR(B155="",C155=""),"",_xlfn.LET(_xlpm.dev,原始数据_周度!G138,_xlpm.minDev,MIN(OFFSET(原始数据_周度!G138,1-$D$17,0,$D$17,1)),_xlpm.bounce,_xlpm.dev-_xlpm.minDev,IF(AND(ISNUMBER(_xlpm.dev),ISNUMBER(_xlpm.minDev),_xlpm.minDev&lt;=$B$17,_xlpm.bounce&gt;=$F$17),"✅ 触发","—")))</f>
        <v/>
      </c>
      <c r="I155" s="172">
        <f>IFERROR(IF(特征计算_周度!H155&gt;$I$3,MIN($I$4,MAX(-$I$5,(特征计算_周度!H155-$I$3)*$I$4)),0),"")</f>
        <v/>
      </c>
    </row>
    <row r="156">
      <c r="A156" s="117">
        <f>特征计算_周度!A139</f>
        <v/>
      </c>
      <c r="B156" s="171">
        <f>IFERROR($A$3*特征计算_周度!B156+$B$3*特征计算_周度!C156+$C$3*特征计算_周度!D156+$D$3*特征计算_周度!E156+$E$3*特征计算_周度!F156+$F$3*特征计算_周度!H156,"")</f>
        <v/>
      </c>
      <c r="C156" s="118">
        <f>IFERROR(PERCENTILE(OFFSET(B156,1-364,0,364,1),$C$7),"")</f>
        <v/>
      </c>
      <c r="D156" s="118">
        <f>IFERROR(PERCENTILE(OFFSET(B156,1-364,0,364,1),$C$11),"")</f>
        <v/>
      </c>
      <c r="E156" s="122">
        <f>_xlfn.LET(_xlpm.initState,IF(OR(B156="",C156=""),"",IF(OR(特征计算_周度!B139&gt;$B$15,特征计算_周度!C139&gt;$B$15,特征计算_周度!G139&gt;$B$15,特征计算_周度!E139&gt;$B$15,特征计算_周度!F139&gt;$B$15),$A$12,IFERROR(IF(B156&lt;PERCENTILE(OFFSET(B156,1-364,0,364,1),$C$7),$A$7,IF(B156&lt;PERCENTILE(OFFSET(B156,1-364,0,364,1),$C$8),$A$8,IF(B156&lt;PERCENTILE(OFFSET(B156,1-364,0,364,1),$C$9),$A$9,IF(B156&lt;PERCENTILE(OFFSET(B156,1-364,0,364,1),$C$10),$A$10,IF(B156&lt;PERCENTILE(OFFSET(B156,1-364,0,364,1),$C$11),$A$11,$A$12))))),""))),_xlpm.dev,原始数据_周度!G139,_xlpm.minDev,MIN(OFFSET(原始数据_周度!G139,1-$D$17,0,$D$17,1)),_xlpm.bounce,_xlpm.dev-_xlpm.minDev,_xlpm.oversold,AND(ISNUMBER(_xlpm.dev),ISNUMBER(_xlpm.minDev),_xlpm.minDev&lt;=$B$17,_xlpm.bounce&gt;=$F$17,OR(_xlpm.initState=$A$12,_xlpm.initState=$A$11,_xlpm.initState=$A$10)),_xlpm.pctOnly,IFERROR(IF(B156&lt;PERCENTILE(OFFSET(B156,1-364,0,364,1),$C$7),$A$7,IF(B156&lt;PERCENTILE(OFFSET(B156,1-364,0,364,1),$C$8),$A$8,IF(B156&lt;PERCENTILE(OFFSET(B156,1-364,0,364,1),$C$9),$A$9,IF(B156&lt;PERCENTILE(OFFSET(B156,1-364,0,364,1),$C$10),$A$10,IF(B156&lt;PERCENTILE(OFFSET(B156,1-364,0,364,1),$C$11),$A$11,$A$12))))),""),IF(_xlpm.initState="","",IF(_xlpm.oversold,_xlpm.pctOnly,_xlpm.initState)))</f>
        <v/>
      </c>
      <c r="F156" s="119" t="n"/>
      <c r="G156" s="120">
        <f>IF(OR(B156="",C156=""),"",IF(OR(特征计算_周度!B139&gt;$B$15,特征计算_周度!C139&gt;$B$15,特征计算_周度!G139&gt;$B$15,特征计算_周度!E139&gt;$B$15,特征计算_周度!F139&gt;$B$15),IF(特征计算_周度!B139&gt;$B$15,"VIX ","")&amp;IF(特征计算_周度!C139&gt;$B$15,"HY ","")&amp;IF(特征计算_周度!G139&gt;$B$15,"Sahm ","")&amp;IF(特征计算_周度!E139&gt;$B$15,"趋势 ","")&amp;IF(特征计算_周度!F139&gt;$B$15,"斜率",""),"—"))</f>
        <v/>
      </c>
      <c r="H156" s="121">
        <f>IF(OR(B156="",C156=""),"",_xlfn.LET(_xlpm.dev,原始数据_周度!G139,_xlpm.minDev,MIN(OFFSET(原始数据_周度!G139,1-$D$17,0,$D$17,1)),_xlpm.bounce,_xlpm.dev-_xlpm.minDev,IF(AND(ISNUMBER(_xlpm.dev),ISNUMBER(_xlpm.minDev),_xlpm.minDev&lt;=$B$17,_xlpm.bounce&gt;=$F$17),"✅ 触发","—")))</f>
        <v/>
      </c>
      <c r="I156" s="172">
        <f>IFERROR(IF(特征计算_周度!H156&gt;$I$3,MIN($I$4,MAX(-$I$5,(特征计算_周度!H156-$I$3)*$I$4)),0),"")</f>
        <v/>
      </c>
    </row>
    <row r="157">
      <c r="A157" s="117">
        <f>特征计算_周度!A140</f>
        <v/>
      </c>
      <c r="B157" s="171">
        <f>IFERROR($A$3*特征计算_周度!B157+$B$3*特征计算_周度!C157+$C$3*特征计算_周度!D157+$D$3*特征计算_周度!E157+$E$3*特征计算_周度!F157+$F$3*特征计算_周度!H157,"")</f>
        <v/>
      </c>
      <c r="C157" s="118">
        <f>IFERROR(PERCENTILE(OFFSET(B157,1-364,0,364,1),$C$7),"")</f>
        <v/>
      </c>
      <c r="D157" s="118">
        <f>IFERROR(PERCENTILE(OFFSET(B157,1-364,0,364,1),$C$11),"")</f>
        <v/>
      </c>
      <c r="E157" s="122">
        <f>_xlfn.LET(_xlpm.initState,IF(OR(B157="",C157=""),"",IF(OR(特征计算_周度!B140&gt;$B$15,特征计算_周度!C140&gt;$B$15,特征计算_周度!G140&gt;$B$15,特征计算_周度!E140&gt;$B$15,特征计算_周度!F140&gt;$B$15),$A$12,IFERROR(IF(B157&lt;PERCENTILE(OFFSET(B157,1-364,0,364,1),$C$7),$A$7,IF(B157&lt;PERCENTILE(OFFSET(B157,1-364,0,364,1),$C$8),$A$8,IF(B157&lt;PERCENTILE(OFFSET(B157,1-364,0,364,1),$C$9),$A$9,IF(B157&lt;PERCENTILE(OFFSET(B157,1-364,0,364,1),$C$10),$A$10,IF(B157&lt;PERCENTILE(OFFSET(B157,1-364,0,364,1),$C$11),$A$11,$A$12))))),""))),_xlpm.dev,原始数据_周度!G140,_xlpm.minDev,MIN(OFFSET(原始数据_周度!G140,1-$D$17,0,$D$17,1)),_xlpm.bounce,_xlpm.dev-_xlpm.minDev,_xlpm.oversold,AND(ISNUMBER(_xlpm.dev),ISNUMBER(_xlpm.minDev),_xlpm.minDev&lt;=$B$17,_xlpm.bounce&gt;=$F$17,OR(_xlpm.initState=$A$12,_xlpm.initState=$A$11,_xlpm.initState=$A$10)),_xlpm.pctOnly,IFERROR(IF(B157&lt;PERCENTILE(OFFSET(B157,1-364,0,364,1),$C$7),$A$7,IF(B157&lt;PERCENTILE(OFFSET(B157,1-364,0,364,1),$C$8),$A$8,IF(B157&lt;PERCENTILE(OFFSET(B157,1-364,0,364,1),$C$9),$A$9,IF(B157&lt;PERCENTILE(OFFSET(B157,1-364,0,364,1),$C$10),$A$10,IF(B157&lt;PERCENTILE(OFFSET(B157,1-364,0,364,1),$C$11),$A$11,$A$12))))),""),IF(_xlpm.initState="","",IF(_xlpm.oversold,_xlpm.pctOnly,_xlpm.initState)))</f>
        <v/>
      </c>
      <c r="F157" s="119" t="n"/>
      <c r="G157" s="120">
        <f>IF(OR(B157="",C157=""),"",IF(OR(特征计算_周度!B140&gt;$B$15,特征计算_周度!C140&gt;$B$15,特征计算_周度!G140&gt;$B$15,特征计算_周度!E140&gt;$B$15,特征计算_周度!F140&gt;$B$15),IF(特征计算_周度!B140&gt;$B$15,"VIX ","")&amp;IF(特征计算_周度!C140&gt;$B$15,"HY ","")&amp;IF(特征计算_周度!G140&gt;$B$15,"Sahm ","")&amp;IF(特征计算_周度!E140&gt;$B$15,"趋势 ","")&amp;IF(特征计算_周度!F140&gt;$B$15,"斜率",""),"—"))</f>
        <v/>
      </c>
      <c r="H157" s="121">
        <f>IF(OR(B157="",C157=""),"",_xlfn.LET(_xlpm.dev,原始数据_周度!G140,_xlpm.minDev,MIN(OFFSET(原始数据_周度!G140,1-$D$17,0,$D$17,1)),_xlpm.bounce,_xlpm.dev-_xlpm.minDev,IF(AND(ISNUMBER(_xlpm.dev),ISNUMBER(_xlpm.minDev),_xlpm.minDev&lt;=$B$17,_xlpm.bounce&gt;=$F$17),"✅ 触发","—")))</f>
        <v/>
      </c>
      <c r="I157" s="172">
        <f>IFERROR(IF(特征计算_周度!H157&gt;$I$3,MIN($I$4,MAX(-$I$5,(特征计算_周度!H157-$I$3)*$I$4)),0),"")</f>
        <v/>
      </c>
    </row>
    <row r="158">
      <c r="A158" s="117">
        <f>特征计算_周度!A141</f>
        <v/>
      </c>
      <c r="B158" s="171">
        <f>IFERROR($A$3*特征计算_周度!B158+$B$3*特征计算_周度!C158+$C$3*特征计算_周度!D158+$D$3*特征计算_周度!E158+$E$3*特征计算_周度!F158+$F$3*特征计算_周度!H158,"")</f>
        <v/>
      </c>
      <c r="C158" s="118">
        <f>IFERROR(PERCENTILE(OFFSET(B158,1-364,0,364,1),$C$7),"")</f>
        <v/>
      </c>
      <c r="D158" s="118">
        <f>IFERROR(PERCENTILE(OFFSET(B158,1-364,0,364,1),$C$11),"")</f>
        <v/>
      </c>
      <c r="E158" s="122">
        <f>_xlfn.LET(_xlpm.initState,IF(OR(B158="",C158=""),"",IF(OR(特征计算_周度!B141&gt;$B$15,特征计算_周度!C141&gt;$B$15,特征计算_周度!G141&gt;$B$15,特征计算_周度!E141&gt;$B$15,特征计算_周度!F141&gt;$B$15),$A$12,IFERROR(IF(B158&lt;PERCENTILE(OFFSET(B158,1-364,0,364,1),$C$7),$A$7,IF(B158&lt;PERCENTILE(OFFSET(B158,1-364,0,364,1),$C$8),$A$8,IF(B158&lt;PERCENTILE(OFFSET(B158,1-364,0,364,1),$C$9),$A$9,IF(B158&lt;PERCENTILE(OFFSET(B158,1-364,0,364,1),$C$10),$A$10,IF(B158&lt;PERCENTILE(OFFSET(B158,1-364,0,364,1),$C$11),$A$11,$A$12))))),""))),_xlpm.dev,原始数据_周度!G141,_xlpm.minDev,MIN(OFFSET(原始数据_周度!G141,1-$D$17,0,$D$17,1)),_xlpm.bounce,_xlpm.dev-_xlpm.minDev,_xlpm.oversold,AND(ISNUMBER(_xlpm.dev),ISNUMBER(_xlpm.minDev),_xlpm.minDev&lt;=$B$17,_xlpm.bounce&gt;=$F$17,OR(_xlpm.initState=$A$12,_xlpm.initState=$A$11,_xlpm.initState=$A$10)),_xlpm.pctOnly,IFERROR(IF(B158&lt;PERCENTILE(OFFSET(B158,1-364,0,364,1),$C$7),$A$7,IF(B158&lt;PERCENTILE(OFFSET(B158,1-364,0,364,1),$C$8),$A$8,IF(B158&lt;PERCENTILE(OFFSET(B158,1-364,0,364,1),$C$9),$A$9,IF(B158&lt;PERCENTILE(OFFSET(B158,1-364,0,364,1),$C$10),$A$10,IF(B158&lt;PERCENTILE(OFFSET(B158,1-364,0,364,1),$C$11),$A$11,$A$12))))),""),IF(_xlpm.initState="","",IF(_xlpm.oversold,_xlpm.pctOnly,_xlpm.initState)))</f>
        <v/>
      </c>
      <c r="F158" s="119" t="n"/>
      <c r="G158" s="120">
        <f>IF(OR(B158="",C158=""),"",IF(OR(特征计算_周度!B141&gt;$B$15,特征计算_周度!C141&gt;$B$15,特征计算_周度!G141&gt;$B$15,特征计算_周度!E141&gt;$B$15,特征计算_周度!F141&gt;$B$15),IF(特征计算_周度!B141&gt;$B$15,"VIX ","")&amp;IF(特征计算_周度!C141&gt;$B$15,"HY ","")&amp;IF(特征计算_周度!G141&gt;$B$15,"Sahm ","")&amp;IF(特征计算_周度!E141&gt;$B$15,"趋势 ","")&amp;IF(特征计算_周度!F141&gt;$B$15,"斜率",""),"—"))</f>
        <v/>
      </c>
      <c r="H158" s="121">
        <f>IF(OR(B158="",C158=""),"",_xlfn.LET(_xlpm.dev,原始数据_周度!G141,_xlpm.minDev,MIN(OFFSET(原始数据_周度!G141,1-$D$17,0,$D$17,1)),_xlpm.bounce,_xlpm.dev-_xlpm.minDev,IF(AND(ISNUMBER(_xlpm.dev),ISNUMBER(_xlpm.minDev),_xlpm.minDev&lt;=$B$17,_xlpm.bounce&gt;=$F$17),"✅ 触发","—")))</f>
        <v/>
      </c>
      <c r="I158" s="172">
        <f>IFERROR(IF(特征计算_周度!H158&gt;$I$3,MIN($I$4,MAX(-$I$5,(特征计算_周度!H158-$I$3)*$I$4)),0),"")</f>
        <v/>
      </c>
    </row>
    <row r="159">
      <c r="A159" s="117">
        <f>特征计算_周度!A142</f>
        <v/>
      </c>
      <c r="B159" s="171">
        <f>IFERROR($A$3*特征计算_周度!B159+$B$3*特征计算_周度!C159+$C$3*特征计算_周度!D159+$D$3*特征计算_周度!E159+$E$3*特征计算_周度!F159+$F$3*特征计算_周度!H159,"")</f>
        <v/>
      </c>
      <c r="C159" s="118">
        <f>IFERROR(PERCENTILE(OFFSET(B159,1-364,0,364,1),$C$7),"")</f>
        <v/>
      </c>
      <c r="D159" s="118">
        <f>IFERROR(PERCENTILE(OFFSET(B159,1-364,0,364,1),$C$11),"")</f>
        <v/>
      </c>
      <c r="E159" s="122">
        <f>_xlfn.LET(_xlpm.initState,IF(OR(B159="",C159=""),"",IF(OR(特征计算_周度!B142&gt;$B$15,特征计算_周度!C142&gt;$B$15,特征计算_周度!G142&gt;$B$15,特征计算_周度!E142&gt;$B$15,特征计算_周度!F142&gt;$B$15),$A$12,IFERROR(IF(B159&lt;PERCENTILE(OFFSET(B159,1-364,0,364,1),$C$7),$A$7,IF(B159&lt;PERCENTILE(OFFSET(B159,1-364,0,364,1),$C$8),$A$8,IF(B159&lt;PERCENTILE(OFFSET(B159,1-364,0,364,1),$C$9),$A$9,IF(B159&lt;PERCENTILE(OFFSET(B159,1-364,0,364,1),$C$10),$A$10,IF(B159&lt;PERCENTILE(OFFSET(B159,1-364,0,364,1),$C$11),$A$11,$A$12))))),""))),_xlpm.dev,原始数据_周度!G142,_xlpm.minDev,MIN(OFFSET(原始数据_周度!G142,1-$D$17,0,$D$17,1)),_xlpm.bounce,_xlpm.dev-_xlpm.minDev,_xlpm.oversold,AND(ISNUMBER(_xlpm.dev),ISNUMBER(_xlpm.minDev),_xlpm.minDev&lt;=$B$17,_xlpm.bounce&gt;=$F$17,OR(_xlpm.initState=$A$12,_xlpm.initState=$A$11,_xlpm.initState=$A$10)),_xlpm.pctOnly,IFERROR(IF(B159&lt;PERCENTILE(OFFSET(B159,1-364,0,364,1),$C$7),$A$7,IF(B159&lt;PERCENTILE(OFFSET(B159,1-364,0,364,1),$C$8),$A$8,IF(B159&lt;PERCENTILE(OFFSET(B159,1-364,0,364,1),$C$9),$A$9,IF(B159&lt;PERCENTILE(OFFSET(B159,1-364,0,364,1),$C$10),$A$10,IF(B159&lt;PERCENTILE(OFFSET(B159,1-364,0,364,1),$C$11),$A$11,$A$12))))),""),IF(_xlpm.initState="","",IF(_xlpm.oversold,_xlpm.pctOnly,_xlpm.initState)))</f>
        <v/>
      </c>
      <c r="F159" s="119" t="n"/>
      <c r="G159" s="120">
        <f>IF(OR(B159="",C159=""),"",IF(OR(特征计算_周度!B142&gt;$B$15,特征计算_周度!C142&gt;$B$15,特征计算_周度!G142&gt;$B$15,特征计算_周度!E142&gt;$B$15,特征计算_周度!F142&gt;$B$15),IF(特征计算_周度!B142&gt;$B$15,"VIX ","")&amp;IF(特征计算_周度!C142&gt;$B$15,"HY ","")&amp;IF(特征计算_周度!G142&gt;$B$15,"Sahm ","")&amp;IF(特征计算_周度!E142&gt;$B$15,"趋势 ","")&amp;IF(特征计算_周度!F142&gt;$B$15,"斜率",""),"—"))</f>
        <v/>
      </c>
      <c r="H159" s="121">
        <f>IF(OR(B159="",C159=""),"",_xlfn.LET(_xlpm.dev,原始数据_周度!G142,_xlpm.minDev,MIN(OFFSET(原始数据_周度!G142,1-$D$17,0,$D$17,1)),_xlpm.bounce,_xlpm.dev-_xlpm.minDev,IF(AND(ISNUMBER(_xlpm.dev),ISNUMBER(_xlpm.minDev),_xlpm.minDev&lt;=$B$17,_xlpm.bounce&gt;=$F$17),"✅ 触发","—")))</f>
        <v/>
      </c>
      <c r="I159" s="172">
        <f>IFERROR(IF(特征计算_周度!H159&gt;$I$3,MIN($I$4,MAX(-$I$5,(特征计算_周度!H159-$I$3)*$I$4)),0),"")</f>
        <v/>
      </c>
    </row>
    <row r="160">
      <c r="A160" s="117">
        <f>特征计算_周度!A143</f>
        <v/>
      </c>
      <c r="B160" s="171">
        <f>IFERROR($A$3*特征计算_周度!B160+$B$3*特征计算_周度!C160+$C$3*特征计算_周度!D160+$D$3*特征计算_周度!E160+$E$3*特征计算_周度!F160+$F$3*特征计算_周度!H160,"")</f>
        <v/>
      </c>
      <c r="C160" s="118">
        <f>IFERROR(PERCENTILE(OFFSET(B160,1-364,0,364,1),$C$7),"")</f>
        <v/>
      </c>
      <c r="D160" s="118">
        <f>IFERROR(PERCENTILE(OFFSET(B160,1-364,0,364,1),$C$11),"")</f>
        <v/>
      </c>
      <c r="E160" s="122">
        <f>_xlfn.LET(_xlpm.initState,IF(OR(B160="",C160=""),"",IF(OR(特征计算_周度!B143&gt;$B$15,特征计算_周度!C143&gt;$B$15,特征计算_周度!G143&gt;$B$15,特征计算_周度!E143&gt;$B$15,特征计算_周度!F143&gt;$B$15),$A$12,IFERROR(IF(B160&lt;PERCENTILE(OFFSET(B160,1-364,0,364,1),$C$7),$A$7,IF(B160&lt;PERCENTILE(OFFSET(B160,1-364,0,364,1),$C$8),$A$8,IF(B160&lt;PERCENTILE(OFFSET(B160,1-364,0,364,1),$C$9),$A$9,IF(B160&lt;PERCENTILE(OFFSET(B160,1-364,0,364,1),$C$10),$A$10,IF(B160&lt;PERCENTILE(OFFSET(B160,1-364,0,364,1),$C$11),$A$11,$A$12))))),""))),_xlpm.dev,原始数据_周度!G143,_xlpm.minDev,MIN(OFFSET(原始数据_周度!G143,1-$D$17,0,$D$17,1)),_xlpm.bounce,_xlpm.dev-_xlpm.minDev,_xlpm.oversold,AND(ISNUMBER(_xlpm.dev),ISNUMBER(_xlpm.minDev),_xlpm.minDev&lt;=$B$17,_xlpm.bounce&gt;=$F$17,OR(_xlpm.initState=$A$12,_xlpm.initState=$A$11,_xlpm.initState=$A$10)),_xlpm.pctOnly,IFERROR(IF(B160&lt;PERCENTILE(OFFSET(B160,1-364,0,364,1),$C$7),$A$7,IF(B160&lt;PERCENTILE(OFFSET(B160,1-364,0,364,1),$C$8),$A$8,IF(B160&lt;PERCENTILE(OFFSET(B160,1-364,0,364,1),$C$9),$A$9,IF(B160&lt;PERCENTILE(OFFSET(B160,1-364,0,364,1),$C$10),$A$10,IF(B160&lt;PERCENTILE(OFFSET(B160,1-364,0,364,1),$C$11),$A$11,$A$12))))),""),IF(_xlpm.initState="","",IF(_xlpm.oversold,_xlpm.pctOnly,_xlpm.initState)))</f>
        <v/>
      </c>
      <c r="F160" s="119" t="n"/>
      <c r="G160" s="120">
        <f>IF(OR(B160="",C160=""),"",IF(OR(特征计算_周度!B143&gt;$B$15,特征计算_周度!C143&gt;$B$15,特征计算_周度!G143&gt;$B$15,特征计算_周度!E143&gt;$B$15,特征计算_周度!F143&gt;$B$15),IF(特征计算_周度!B143&gt;$B$15,"VIX ","")&amp;IF(特征计算_周度!C143&gt;$B$15,"HY ","")&amp;IF(特征计算_周度!G143&gt;$B$15,"Sahm ","")&amp;IF(特征计算_周度!E143&gt;$B$15,"趋势 ","")&amp;IF(特征计算_周度!F143&gt;$B$15,"斜率",""),"—"))</f>
        <v/>
      </c>
      <c r="H160" s="121">
        <f>IF(OR(B160="",C160=""),"",_xlfn.LET(_xlpm.dev,原始数据_周度!G143,_xlpm.minDev,MIN(OFFSET(原始数据_周度!G143,1-$D$17,0,$D$17,1)),_xlpm.bounce,_xlpm.dev-_xlpm.minDev,IF(AND(ISNUMBER(_xlpm.dev),ISNUMBER(_xlpm.minDev),_xlpm.minDev&lt;=$B$17,_xlpm.bounce&gt;=$F$17),"✅ 触发","—")))</f>
        <v/>
      </c>
      <c r="I160" s="172">
        <f>IFERROR(IF(特征计算_周度!H160&gt;$I$3,MIN($I$4,MAX(-$I$5,(特征计算_周度!H160-$I$3)*$I$4)),0),"")</f>
        <v/>
      </c>
    </row>
    <row r="161">
      <c r="A161" s="117">
        <f>特征计算_周度!A144</f>
        <v/>
      </c>
      <c r="B161" s="171">
        <f>IFERROR($A$3*特征计算_周度!B161+$B$3*特征计算_周度!C161+$C$3*特征计算_周度!D161+$D$3*特征计算_周度!E161+$E$3*特征计算_周度!F161+$F$3*特征计算_周度!H161,"")</f>
        <v/>
      </c>
      <c r="C161" s="118">
        <f>IFERROR(PERCENTILE(OFFSET(B161,1-364,0,364,1),$C$7),"")</f>
        <v/>
      </c>
      <c r="D161" s="118">
        <f>IFERROR(PERCENTILE(OFFSET(B161,1-364,0,364,1),$C$11),"")</f>
        <v/>
      </c>
      <c r="E161" s="122">
        <f>_xlfn.LET(_xlpm.initState,IF(OR(B161="",C161=""),"",IF(OR(特征计算_周度!B144&gt;$B$15,特征计算_周度!C144&gt;$B$15,特征计算_周度!G144&gt;$B$15,特征计算_周度!E144&gt;$B$15,特征计算_周度!F144&gt;$B$15),$A$12,IFERROR(IF(B161&lt;PERCENTILE(OFFSET(B161,1-364,0,364,1),$C$7),$A$7,IF(B161&lt;PERCENTILE(OFFSET(B161,1-364,0,364,1),$C$8),$A$8,IF(B161&lt;PERCENTILE(OFFSET(B161,1-364,0,364,1),$C$9),$A$9,IF(B161&lt;PERCENTILE(OFFSET(B161,1-364,0,364,1),$C$10),$A$10,IF(B161&lt;PERCENTILE(OFFSET(B161,1-364,0,364,1),$C$11),$A$11,$A$12))))),""))),_xlpm.dev,原始数据_周度!G144,_xlpm.minDev,MIN(OFFSET(原始数据_周度!G144,1-$D$17,0,$D$17,1)),_xlpm.bounce,_xlpm.dev-_xlpm.minDev,_xlpm.oversold,AND(ISNUMBER(_xlpm.dev),ISNUMBER(_xlpm.minDev),_xlpm.minDev&lt;=$B$17,_xlpm.bounce&gt;=$F$17,OR(_xlpm.initState=$A$12,_xlpm.initState=$A$11,_xlpm.initState=$A$10)),_xlpm.pctOnly,IFERROR(IF(B161&lt;PERCENTILE(OFFSET(B161,1-364,0,364,1),$C$7),$A$7,IF(B161&lt;PERCENTILE(OFFSET(B161,1-364,0,364,1),$C$8),$A$8,IF(B161&lt;PERCENTILE(OFFSET(B161,1-364,0,364,1),$C$9),$A$9,IF(B161&lt;PERCENTILE(OFFSET(B161,1-364,0,364,1),$C$10),$A$10,IF(B161&lt;PERCENTILE(OFFSET(B161,1-364,0,364,1),$C$11),$A$11,$A$12))))),""),IF(_xlpm.initState="","",IF(_xlpm.oversold,_xlpm.pctOnly,_xlpm.initState)))</f>
        <v/>
      </c>
      <c r="F161" s="119" t="n"/>
      <c r="G161" s="120">
        <f>IF(OR(B161="",C161=""),"",IF(OR(特征计算_周度!B144&gt;$B$15,特征计算_周度!C144&gt;$B$15,特征计算_周度!G144&gt;$B$15,特征计算_周度!E144&gt;$B$15,特征计算_周度!F144&gt;$B$15),IF(特征计算_周度!B144&gt;$B$15,"VIX ","")&amp;IF(特征计算_周度!C144&gt;$B$15,"HY ","")&amp;IF(特征计算_周度!G144&gt;$B$15,"Sahm ","")&amp;IF(特征计算_周度!E144&gt;$B$15,"趋势 ","")&amp;IF(特征计算_周度!F144&gt;$B$15,"斜率",""),"—"))</f>
        <v/>
      </c>
      <c r="H161" s="121">
        <f>IF(OR(B161="",C161=""),"",_xlfn.LET(_xlpm.dev,原始数据_周度!G144,_xlpm.minDev,MIN(OFFSET(原始数据_周度!G144,1-$D$17,0,$D$17,1)),_xlpm.bounce,_xlpm.dev-_xlpm.minDev,IF(AND(ISNUMBER(_xlpm.dev),ISNUMBER(_xlpm.minDev),_xlpm.minDev&lt;=$B$17,_xlpm.bounce&gt;=$F$17),"✅ 触发","—")))</f>
        <v/>
      </c>
      <c r="I161" s="172">
        <f>IFERROR(IF(特征计算_周度!H161&gt;$I$3,MIN($I$4,MAX(-$I$5,(特征计算_周度!H161-$I$3)*$I$4)),0),"")</f>
        <v/>
      </c>
    </row>
    <row r="162">
      <c r="A162" s="117">
        <f>特征计算_周度!A145</f>
        <v/>
      </c>
      <c r="B162" s="171">
        <f>IFERROR($A$3*特征计算_周度!B162+$B$3*特征计算_周度!C162+$C$3*特征计算_周度!D162+$D$3*特征计算_周度!E162+$E$3*特征计算_周度!F162+$F$3*特征计算_周度!H162,"")</f>
        <v/>
      </c>
      <c r="C162" s="118">
        <f>IFERROR(PERCENTILE(OFFSET(B162,1-364,0,364,1),$C$7),"")</f>
        <v/>
      </c>
      <c r="D162" s="118">
        <f>IFERROR(PERCENTILE(OFFSET(B162,1-364,0,364,1),$C$11),"")</f>
        <v/>
      </c>
      <c r="E162" s="122">
        <f>_xlfn.LET(_xlpm.initState,IF(OR(B162="",C162=""),"",IF(OR(特征计算_周度!B145&gt;$B$15,特征计算_周度!C145&gt;$B$15,特征计算_周度!G145&gt;$B$15,特征计算_周度!E145&gt;$B$15,特征计算_周度!F145&gt;$B$15),$A$12,IFERROR(IF(B162&lt;PERCENTILE(OFFSET(B162,1-364,0,364,1),$C$7),$A$7,IF(B162&lt;PERCENTILE(OFFSET(B162,1-364,0,364,1),$C$8),$A$8,IF(B162&lt;PERCENTILE(OFFSET(B162,1-364,0,364,1),$C$9),$A$9,IF(B162&lt;PERCENTILE(OFFSET(B162,1-364,0,364,1),$C$10),$A$10,IF(B162&lt;PERCENTILE(OFFSET(B162,1-364,0,364,1),$C$11),$A$11,$A$12))))),""))),_xlpm.dev,原始数据_周度!G145,_xlpm.minDev,MIN(OFFSET(原始数据_周度!G145,1-$D$17,0,$D$17,1)),_xlpm.bounce,_xlpm.dev-_xlpm.minDev,_xlpm.oversold,AND(ISNUMBER(_xlpm.dev),ISNUMBER(_xlpm.minDev),_xlpm.minDev&lt;=$B$17,_xlpm.bounce&gt;=$F$17,OR(_xlpm.initState=$A$12,_xlpm.initState=$A$11,_xlpm.initState=$A$10)),_xlpm.pctOnly,IFERROR(IF(B162&lt;PERCENTILE(OFFSET(B162,1-364,0,364,1),$C$7),$A$7,IF(B162&lt;PERCENTILE(OFFSET(B162,1-364,0,364,1),$C$8),$A$8,IF(B162&lt;PERCENTILE(OFFSET(B162,1-364,0,364,1),$C$9),$A$9,IF(B162&lt;PERCENTILE(OFFSET(B162,1-364,0,364,1),$C$10),$A$10,IF(B162&lt;PERCENTILE(OFFSET(B162,1-364,0,364,1),$C$11),$A$11,$A$12))))),""),IF(_xlpm.initState="","",IF(_xlpm.oversold,_xlpm.pctOnly,_xlpm.initState)))</f>
        <v/>
      </c>
      <c r="F162" s="119" t="n"/>
      <c r="G162" s="120">
        <f>IF(OR(B162="",C162=""),"",IF(OR(特征计算_周度!B145&gt;$B$15,特征计算_周度!C145&gt;$B$15,特征计算_周度!G145&gt;$B$15,特征计算_周度!E145&gt;$B$15,特征计算_周度!F145&gt;$B$15),IF(特征计算_周度!B145&gt;$B$15,"VIX ","")&amp;IF(特征计算_周度!C145&gt;$B$15,"HY ","")&amp;IF(特征计算_周度!G145&gt;$B$15,"Sahm ","")&amp;IF(特征计算_周度!E145&gt;$B$15,"趋势 ","")&amp;IF(特征计算_周度!F145&gt;$B$15,"斜率",""),"—"))</f>
        <v/>
      </c>
      <c r="H162" s="121">
        <f>IF(OR(B162="",C162=""),"",_xlfn.LET(_xlpm.dev,原始数据_周度!G145,_xlpm.minDev,MIN(OFFSET(原始数据_周度!G145,1-$D$17,0,$D$17,1)),_xlpm.bounce,_xlpm.dev-_xlpm.minDev,IF(AND(ISNUMBER(_xlpm.dev),ISNUMBER(_xlpm.minDev),_xlpm.minDev&lt;=$B$17,_xlpm.bounce&gt;=$F$17),"✅ 触发","—")))</f>
        <v/>
      </c>
      <c r="I162" s="172">
        <f>IFERROR(IF(特征计算_周度!H162&gt;$I$3,MIN($I$4,MAX(-$I$5,(特征计算_周度!H162-$I$3)*$I$4)),0),"")</f>
        <v/>
      </c>
    </row>
    <row r="163">
      <c r="A163" s="117">
        <f>特征计算_周度!A146</f>
        <v/>
      </c>
      <c r="B163" s="171">
        <f>IFERROR($A$3*特征计算_周度!B163+$B$3*特征计算_周度!C163+$C$3*特征计算_周度!D163+$D$3*特征计算_周度!E163+$E$3*特征计算_周度!F163+$F$3*特征计算_周度!H163,"")</f>
        <v/>
      </c>
      <c r="C163" s="118">
        <f>IFERROR(PERCENTILE(OFFSET(B163,1-364,0,364,1),$C$7),"")</f>
        <v/>
      </c>
      <c r="D163" s="118">
        <f>IFERROR(PERCENTILE(OFFSET(B163,1-364,0,364,1),$C$11),"")</f>
        <v/>
      </c>
      <c r="E163" s="122">
        <f>_xlfn.LET(_xlpm.initState,IF(OR(B163="",C163=""),"",IF(OR(特征计算_周度!B146&gt;$B$15,特征计算_周度!C146&gt;$B$15,特征计算_周度!G146&gt;$B$15,特征计算_周度!E146&gt;$B$15,特征计算_周度!F146&gt;$B$15),$A$12,IFERROR(IF(B163&lt;PERCENTILE(OFFSET(B163,1-364,0,364,1),$C$7),$A$7,IF(B163&lt;PERCENTILE(OFFSET(B163,1-364,0,364,1),$C$8),$A$8,IF(B163&lt;PERCENTILE(OFFSET(B163,1-364,0,364,1),$C$9),$A$9,IF(B163&lt;PERCENTILE(OFFSET(B163,1-364,0,364,1),$C$10),$A$10,IF(B163&lt;PERCENTILE(OFFSET(B163,1-364,0,364,1),$C$11),$A$11,$A$12))))),""))),_xlpm.dev,原始数据_周度!G146,_xlpm.minDev,MIN(OFFSET(原始数据_周度!G146,1-$D$17,0,$D$17,1)),_xlpm.bounce,_xlpm.dev-_xlpm.minDev,_xlpm.oversold,AND(ISNUMBER(_xlpm.dev),ISNUMBER(_xlpm.minDev),_xlpm.minDev&lt;=$B$17,_xlpm.bounce&gt;=$F$17,OR(_xlpm.initState=$A$12,_xlpm.initState=$A$11,_xlpm.initState=$A$10)),_xlpm.pctOnly,IFERROR(IF(B163&lt;PERCENTILE(OFFSET(B163,1-364,0,364,1),$C$7),$A$7,IF(B163&lt;PERCENTILE(OFFSET(B163,1-364,0,364,1),$C$8),$A$8,IF(B163&lt;PERCENTILE(OFFSET(B163,1-364,0,364,1),$C$9),$A$9,IF(B163&lt;PERCENTILE(OFFSET(B163,1-364,0,364,1),$C$10),$A$10,IF(B163&lt;PERCENTILE(OFFSET(B163,1-364,0,364,1),$C$11),$A$11,$A$12))))),""),IF(_xlpm.initState="","",IF(_xlpm.oversold,_xlpm.pctOnly,_xlpm.initState)))</f>
        <v/>
      </c>
      <c r="F163" s="119" t="n"/>
      <c r="G163" s="120">
        <f>IF(OR(B163="",C163=""),"",IF(OR(特征计算_周度!B146&gt;$B$15,特征计算_周度!C146&gt;$B$15,特征计算_周度!G146&gt;$B$15,特征计算_周度!E146&gt;$B$15,特征计算_周度!F146&gt;$B$15),IF(特征计算_周度!B146&gt;$B$15,"VIX ","")&amp;IF(特征计算_周度!C146&gt;$B$15,"HY ","")&amp;IF(特征计算_周度!G146&gt;$B$15,"Sahm ","")&amp;IF(特征计算_周度!E146&gt;$B$15,"趋势 ","")&amp;IF(特征计算_周度!F146&gt;$B$15,"斜率",""),"—"))</f>
        <v/>
      </c>
      <c r="H163" s="121">
        <f>IF(OR(B163="",C163=""),"",_xlfn.LET(_xlpm.dev,原始数据_周度!G146,_xlpm.minDev,MIN(OFFSET(原始数据_周度!G146,1-$D$17,0,$D$17,1)),_xlpm.bounce,_xlpm.dev-_xlpm.minDev,IF(AND(ISNUMBER(_xlpm.dev),ISNUMBER(_xlpm.minDev),_xlpm.minDev&lt;=$B$17,_xlpm.bounce&gt;=$F$17),"✅ 触发","—")))</f>
        <v/>
      </c>
      <c r="I163" s="172">
        <f>IFERROR(IF(特征计算_周度!H163&gt;$I$3,MIN($I$4,MAX(-$I$5,(特征计算_周度!H163-$I$3)*$I$4)),0),"")</f>
        <v/>
      </c>
    </row>
    <row r="164">
      <c r="A164" s="117">
        <f>特征计算_周度!A147</f>
        <v/>
      </c>
      <c r="B164" s="171">
        <f>IFERROR($A$3*特征计算_周度!B164+$B$3*特征计算_周度!C164+$C$3*特征计算_周度!D164+$D$3*特征计算_周度!E164+$E$3*特征计算_周度!F164+$F$3*特征计算_周度!H164,"")</f>
        <v/>
      </c>
      <c r="C164" s="118">
        <f>IFERROR(PERCENTILE(OFFSET(B164,1-364,0,364,1),$C$7),"")</f>
        <v/>
      </c>
      <c r="D164" s="118">
        <f>IFERROR(PERCENTILE(OFFSET(B164,1-364,0,364,1),$C$11),"")</f>
        <v/>
      </c>
      <c r="E164" s="122">
        <f>_xlfn.LET(_xlpm.initState,IF(OR(B164="",C164=""),"",IF(OR(特征计算_周度!B147&gt;$B$15,特征计算_周度!C147&gt;$B$15,特征计算_周度!G147&gt;$B$15,特征计算_周度!E147&gt;$B$15,特征计算_周度!F147&gt;$B$15),$A$12,IFERROR(IF(B164&lt;PERCENTILE(OFFSET(B164,1-364,0,364,1),$C$7),$A$7,IF(B164&lt;PERCENTILE(OFFSET(B164,1-364,0,364,1),$C$8),$A$8,IF(B164&lt;PERCENTILE(OFFSET(B164,1-364,0,364,1),$C$9),$A$9,IF(B164&lt;PERCENTILE(OFFSET(B164,1-364,0,364,1),$C$10),$A$10,IF(B164&lt;PERCENTILE(OFFSET(B164,1-364,0,364,1),$C$11),$A$11,$A$12))))),""))),_xlpm.dev,原始数据_周度!G147,_xlpm.minDev,MIN(OFFSET(原始数据_周度!G147,1-$D$17,0,$D$17,1)),_xlpm.bounce,_xlpm.dev-_xlpm.minDev,_xlpm.oversold,AND(ISNUMBER(_xlpm.dev),ISNUMBER(_xlpm.minDev),_xlpm.minDev&lt;=$B$17,_xlpm.bounce&gt;=$F$17,OR(_xlpm.initState=$A$12,_xlpm.initState=$A$11,_xlpm.initState=$A$10)),_xlpm.pctOnly,IFERROR(IF(B164&lt;PERCENTILE(OFFSET(B164,1-364,0,364,1),$C$7),$A$7,IF(B164&lt;PERCENTILE(OFFSET(B164,1-364,0,364,1),$C$8),$A$8,IF(B164&lt;PERCENTILE(OFFSET(B164,1-364,0,364,1),$C$9),$A$9,IF(B164&lt;PERCENTILE(OFFSET(B164,1-364,0,364,1),$C$10),$A$10,IF(B164&lt;PERCENTILE(OFFSET(B164,1-364,0,364,1),$C$11),$A$11,$A$12))))),""),IF(_xlpm.initState="","",IF(_xlpm.oversold,_xlpm.pctOnly,_xlpm.initState)))</f>
        <v/>
      </c>
      <c r="F164" s="119" t="n"/>
      <c r="G164" s="120">
        <f>IF(OR(B164="",C164=""),"",IF(OR(特征计算_周度!B147&gt;$B$15,特征计算_周度!C147&gt;$B$15,特征计算_周度!G147&gt;$B$15,特征计算_周度!E147&gt;$B$15,特征计算_周度!F147&gt;$B$15),IF(特征计算_周度!B147&gt;$B$15,"VIX ","")&amp;IF(特征计算_周度!C147&gt;$B$15,"HY ","")&amp;IF(特征计算_周度!G147&gt;$B$15,"Sahm ","")&amp;IF(特征计算_周度!E147&gt;$B$15,"趋势 ","")&amp;IF(特征计算_周度!F147&gt;$B$15,"斜率",""),"—"))</f>
        <v/>
      </c>
      <c r="H164" s="121">
        <f>IF(OR(B164="",C164=""),"",_xlfn.LET(_xlpm.dev,原始数据_周度!G147,_xlpm.minDev,MIN(OFFSET(原始数据_周度!G147,1-$D$17,0,$D$17,1)),_xlpm.bounce,_xlpm.dev-_xlpm.minDev,IF(AND(ISNUMBER(_xlpm.dev),ISNUMBER(_xlpm.minDev),_xlpm.minDev&lt;=$B$17,_xlpm.bounce&gt;=$F$17),"✅ 触发","—")))</f>
        <v/>
      </c>
      <c r="I164" s="172">
        <f>IFERROR(IF(特征计算_周度!H164&gt;$I$3,MIN($I$4,MAX(-$I$5,(特征计算_周度!H164-$I$3)*$I$4)),0),"")</f>
        <v/>
      </c>
    </row>
    <row r="165">
      <c r="A165" s="117">
        <f>特征计算_周度!A148</f>
        <v/>
      </c>
      <c r="B165" s="171">
        <f>IFERROR($A$3*特征计算_周度!B165+$B$3*特征计算_周度!C165+$C$3*特征计算_周度!D165+$D$3*特征计算_周度!E165+$E$3*特征计算_周度!F165+$F$3*特征计算_周度!H165,"")</f>
        <v/>
      </c>
      <c r="C165" s="118">
        <f>IFERROR(PERCENTILE(OFFSET(B165,1-364,0,364,1),$C$7),"")</f>
        <v/>
      </c>
      <c r="D165" s="118">
        <f>IFERROR(PERCENTILE(OFFSET(B165,1-364,0,364,1),$C$11),"")</f>
        <v/>
      </c>
      <c r="E165" s="122">
        <f>_xlfn.LET(_xlpm.initState,IF(OR(B165="",C165=""),"",IF(OR(特征计算_周度!B148&gt;$B$15,特征计算_周度!C148&gt;$B$15,特征计算_周度!G148&gt;$B$15,特征计算_周度!E148&gt;$B$15,特征计算_周度!F148&gt;$B$15),$A$12,IFERROR(IF(B165&lt;PERCENTILE(OFFSET(B165,1-364,0,364,1),$C$7),$A$7,IF(B165&lt;PERCENTILE(OFFSET(B165,1-364,0,364,1),$C$8),$A$8,IF(B165&lt;PERCENTILE(OFFSET(B165,1-364,0,364,1),$C$9),$A$9,IF(B165&lt;PERCENTILE(OFFSET(B165,1-364,0,364,1),$C$10),$A$10,IF(B165&lt;PERCENTILE(OFFSET(B165,1-364,0,364,1),$C$11),$A$11,$A$12))))),""))),_xlpm.dev,原始数据_周度!G148,_xlpm.minDev,MIN(OFFSET(原始数据_周度!G148,1-$D$17,0,$D$17,1)),_xlpm.bounce,_xlpm.dev-_xlpm.minDev,_xlpm.oversold,AND(ISNUMBER(_xlpm.dev),ISNUMBER(_xlpm.minDev),_xlpm.minDev&lt;=$B$17,_xlpm.bounce&gt;=$F$17,OR(_xlpm.initState=$A$12,_xlpm.initState=$A$11,_xlpm.initState=$A$10)),_xlpm.pctOnly,IFERROR(IF(B165&lt;PERCENTILE(OFFSET(B165,1-364,0,364,1),$C$7),$A$7,IF(B165&lt;PERCENTILE(OFFSET(B165,1-364,0,364,1),$C$8),$A$8,IF(B165&lt;PERCENTILE(OFFSET(B165,1-364,0,364,1),$C$9),$A$9,IF(B165&lt;PERCENTILE(OFFSET(B165,1-364,0,364,1),$C$10),$A$10,IF(B165&lt;PERCENTILE(OFFSET(B165,1-364,0,364,1),$C$11),$A$11,$A$12))))),""),IF(_xlpm.initState="","",IF(_xlpm.oversold,_xlpm.pctOnly,_xlpm.initState)))</f>
        <v/>
      </c>
      <c r="F165" s="119" t="n"/>
      <c r="G165" s="120">
        <f>IF(OR(B165="",C165=""),"",IF(OR(特征计算_周度!B148&gt;$B$15,特征计算_周度!C148&gt;$B$15,特征计算_周度!G148&gt;$B$15,特征计算_周度!E148&gt;$B$15,特征计算_周度!F148&gt;$B$15),IF(特征计算_周度!B148&gt;$B$15,"VIX ","")&amp;IF(特征计算_周度!C148&gt;$B$15,"HY ","")&amp;IF(特征计算_周度!G148&gt;$B$15,"Sahm ","")&amp;IF(特征计算_周度!E148&gt;$B$15,"趋势 ","")&amp;IF(特征计算_周度!F148&gt;$B$15,"斜率",""),"—"))</f>
        <v/>
      </c>
      <c r="H165" s="121">
        <f>IF(OR(B165="",C165=""),"",_xlfn.LET(_xlpm.dev,原始数据_周度!G148,_xlpm.minDev,MIN(OFFSET(原始数据_周度!G148,1-$D$17,0,$D$17,1)),_xlpm.bounce,_xlpm.dev-_xlpm.minDev,IF(AND(ISNUMBER(_xlpm.dev),ISNUMBER(_xlpm.minDev),_xlpm.minDev&lt;=$B$17,_xlpm.bounce&gt;=$F$17),"✅ 触发","—")))</f>
        <v/>
      </c>
      <c r="I165" s="172">
        <f>IFERROR(IF(特征计算_周度!H165&gt;$I$3,MIN($I$4,MAX(-$I$5,(特征计算_周度!H165-$I$3)*$I$4)),0),"")</f>
        <v/>
      </c>
    </row>
    <row r="166">
      <c r="A166" s="117">
        <f>特征计算_周度!A149</f>
        <v/>
      </c>
      <c r="B166" s="171">
        <f>IFERROR($A$3*特征计算_周度!B166+$B$3*特征计算_周度!C166+$C$3*特征计算_周度!D166+$D$3*特征计算_周度!E166+$E$3*特征计算_周度!F166+$F$3*特征计算_周度!H166,"")</f>
        <v/>
      </c>
      <c r="C166" s="118">
        <f>IFERROR(PERCENTILE(OFFSET(B166,1-364,0,364,1),$C$7),"")</f>
        <v/>
      </c>
      <c r="D166" s="118">
        <f>IFERROR(PERCENTILE(OFFSET(B166,1-364,0,364,1),$C$11),"")</f>
        <v/>
      </c>
      <c r="E166" s="122">
        <f>_xlfn.LET(_xlpm.initState,IF(OR(B166="",C166=""),"",IF(OR(特征计算_周度!B149&gt;$B$15,特征计算_周度!C149&gt;$B$15,特征计算_周度!G149&gt;$B$15,特征计算_周度!E149&gt;$B$15,特征计算_周度!F149&gt;$B$15),$A$12,IFERROR(IF(B166&lt;PERCENTILE(OFFSET(B166,1-364,0,364,1),$C$7),$A$7,IF(B166&lt;PERCENTILE(OFFSET(B166,1-364,0,364,1),$C$8),$A$8,IF(B166&lt;PERCENTILE(OFFSET(B166,1-364,0,364,1),$C$9),$A$9,IF(B166&lt;PERCENTILE(OFFSET(B166,1-364,0,364,1),$C$10),$A$10,IF(B166&lt;PERCENTILE(OFFSET(B166,1-364,0,364,1),$C$11),$A$11,$A$12))))),""))),_xlpm.dev,原始数据_周度!G149,_xlpm.minDev,MIN(OFFSET(原始数据_周度!G149,1-$D$17,0,$D$17,1)),_xlpm.bounce,_xlpm.dev-_xlpm.minDev,_xlpm.oversold,AND(ISNUMBER(_xlpm.dev),ISNUMBER(_xlpm.minDev),_xlpm.minDev&lt;=$B$17,_xlpm.bounce&gt;=$F$17,OR(_xlpm.initState=$A$12,_xlpm.initState=$A$11,_xlpm.initState=$A$10)),_xlpm.pctOnly,IFERROR(IF(B166&lt;PERCENTILE(OFFSET(B166,1-364,0,364,1),$C$7),$A$7,IF(B166&lt;PERCENTILE(OFFSET(B166,1-364,0,364,1),$C$8),$A$8,IF(B166&lt;PERCENTILE(OFFSET(B166,1-364,0,364,1),$C$9),$A$9,IF(B166&lt;PERCENTILE(OFFSET(B166,1-364,0,364,1),$C$10),$A$10,IF(B166&lt;PERCENTILE(OFFSET(B166,1-364,0,364,1),$C$11),$A$11,$A$12))))),""),IF(_xlpm.initState="","",IF(_xlpm.oversold,_xlpm.pctOnly,_xlpm.initState)))</f>
        <v/>
      </c>
      <c r="F166" s="119" t="n"/>
      <c r="G166" s="120">
        <f>IF(OR(B166="",C166=""),"",IF(OR(特征计算_周度!B149&gt;$B$15,特征计算_周度!C149&gt;$B$15,特征计算_周度!G149&gt;$B$15,特征计算_周度!E149&gt;$B$15,特征计算_周度!F149&gt;$B$15),IF(特征计算_周度!B149&gt;$B$15,"VIX ","")&amp;IF(特征计算_周度!C149&gt;$B$15,"HY ","")&amp;IF(特征计算_周度!G149&gt;$B$15,"Sahm ","")&amp;IF(特征计算_周度!E149&gt;$B$15,"趋势 ","")&amp;IF(特征计算_周度!F149&gt;$B$15,"斜率",""),"—"))</f>
        <v/>
      </c>
      <c r="H166" s="121">
        <f>IF(OR(B166="",C166=""),"",_xlfn.LET(_xlpm.dev,原始数据_周度!G149,_xlpm.minDev,MIN(OFFSET(原始数据_周度!G149,1-$D$17,0,$D$17,1)),_xlpm.bounce,_xlpm.dev-_xlpm.minDev,IF(AND(ISNUMBER(_xlpm.dev),ISNUMBER(_xlpm.minDev),_xlpm.minDev&lt;=$B$17,_xlpm.bounce&gt;=$F$17),"✅ 触发","—")))</f>
        <v/>
      </c>
      <c r="I166" s="172">
        <f>IFERROR(IF(特征计算_周度!H166&gt;$I$3,MIN($I$4,MAX(-$I$5,(特征计算_周度!H166-$I$3)*$I$4)),0),"")</f>
        <v/>
      </c>
    </row>
    <row r="167">
      <c r="A167" s="117">
        <f>特征计算_周度!A150</f>
        <v/>
      </c>
      <c r="B167" s="171">
        <f>IFERROR($A$3*特征计算_周度!B167+$B$3*特征计算_周度!C167+$C$3*特征计算_周度!D167+$D$3*特征计算_周度!E167+$E$3*特征计算_周度!F167+$F$3*特征计算_周度!H167,"")</f>
        <v/>
      </c>
      <c r="C167" s="118">
        <f>IFERROR(PERCENTILE(OFFSET(B167,1-364,0,364,1),$C$7),"")</f>
        <v/>
      </c>
      <c r="D167" s="118">
        <f>IFERROR(PERCENTILE(OFFSET(B167,1-364,0,364,1),$C$11),"")</f>
        <v/>
      </c>
      <c r="E167" s="122">
        <f>_xlfn.LET(_xlpm.initState,IF(OR(B167="",C167=""),"",IF(OR(特征计算_周度!B150&gt;$B$15,特征计算_周度!C150&gt;$B$15,特征计算_周度!G150&gt;$B$15,特征计算_周度!E150&gt;$B$15,特征计算_周度!F150&gt;$B$15),$A$12,IFERROR(IF(B167&lt;PERCENTILE(OFFSET(B167,1-364,0,364,1),$C$7),$A$7,IF(B167&lt;PERCENTILE(OFFSET(B167,1-364,0,364,1),$C$8),$A$8,IF(B167&lt;PERCENTILE(OFFSET(B167,1-364,0,364,1),$C$9),$A$9,IF(B167&lt;PERCENTILE(OFFSET(B167,1-364,0,364,1),$C$10),$A$10,IF(B167&lt;PERCENTILE(OFFSET(B167,1-364,0,364,1),$C$11),$A$11,$A$12))))),""))),_xlpm.dev,原始数据_周度!G150,_xlpm.minDev,MIN(OFFSET(原始数据_周度!G150,1-$D$17,0,$D$17,1)),_xlpm.bounce,_xlpm.dev-_xlpm.minDev,_xlpm.oversold,AND(ISNUMBER(_xlpm.dev),ISNUMBER(_xlpm.minDev),_xlpm.minDev&lt;=$B$17,_xlpm.bounce&gt;=$F$17,OR(_xlpm.initState=$A$12,_xlpm.initState=$A$11,_xlpm.initState=$A$10)),_xlpm.pctOnly,IFERROR(IF(B167&lt;PERCENTILE(OFFSET(B167,1-364,0,364,1),$C$7),$A$7,IF(B167&lt;PERCENTILE(OFFSET(B167,1-364,0,364,1),$C$8),$A$8,IF(B167&lt;PERCENTILE(OFFSET(B167,1-364,0,364,1),$C$9),$A$9,IF(B167&lt;PERCENTILE(OFFSET(B167,1-364,0,364,1),$C$10),$A$10,IF(B167&lt;PERCENTILE(OFFSET(B167,1-364,0,364,1),$C$11),$A$11,$A$12))))),""),IF(_xlpm.initState="","",IF(_xlpm.oversold,_xlpm.pctOnly,_xlpm.initState)))</f>
        <v/>
      </c>
      <c r="F167" s="119" t="n"/>
      <c r="G167" s="120">
        <f>IF(OR(B167="",C167=""),"",IF(OR(特征计算_周度!B150&gt;$B$15,特征计算_周度!C150&gt;$B$15,特征计算_周度!G150&gt;$B$15,特征计算_周度!E150&gt;$B$15,特征计算_周度!F150&gt;$B$15),IF(特征计算_周度!B150&gt;$B$15,"VIX ","")&amp;IF(特征计算_周度!C150&gt;$B$15,"HY ","")&amp;IF(特征计算_周度!G150&gt;$B$15,"Sahm ","")&amp;IF(特征计算_周度!E150&gt;$B$15,"趋势 ","")&amp;IF(特征计算_周度!F150&gt;$B$15,"斜率",""),"—"))</f>
        <v/>
      </c>
      <c r="H167" s="121">
        <f>IF(OR(B167="",C167=""),"",_xlfn.LET(_xlpm.dev,原始数据_周度!G150,_xlpm.minDev,MIN(OFFSET(原始数据_周度!G150,1-$D$17,0,$D$17,1)),_xlpm.bounce,_xlpm.dev-_xlpm.minDev,IF(AND(ISNUMBER(_xlpm.dev),ISNUMBER(_xlpm.minDev),_xlpm.minDev&lt;=$B$17,_xlpm.bounce&gt;=$F$17),"✅ 触发","—")))</f>
        <v/>
      </c>
      <c r="I167" s="172">
        <f>IFERROR(IF(特征计算_周度!H167&gt;$I$3,MIN($I$4,MAX(-$I$5,(特征计算_周度!H167-$I$3)*$I$4)),0),"")</f>
        <v/>
      </c>
    </row>
    <row r="168">
      <c r="A168" s="117">
        <f>特征计算_周度!A151</f>
        <v/>
      </c>
      <c r="B168" s="171">
        <f>IFERROR($A$3*特征计算_周度!B168+$B$3*特征计算_周度!C168+$C$3*特征计算_周度!D168+$D$3*特征计算_周度!E168+$E$3*特征计算_周度!F168+$F$3*特征计算_周度!H168,"")</f>
        <v/>
      </c>
      <c r="C168" s="118">
        <f>IFERROR(PERCENTILE(OFFSET(B168,1-364,0,364,1),$C$7),"")</f>
        <v/>
      </c>
      <c r="D168" s="118">
        <f>IFERROR(PERCENTILE(OFFSET(B168,1-364,0,364,1),$C$11),"")</f>
        <v/>
      </c>
      <c r="E168" s="122">
        <f>_xlfn.LET(_xlpm.initState,IF(OR(B168="",C168=""),"",IF(OR(特征计算_周度!B151&gt;$B$15,特征计算_周度!C151&gt;$B$15,特征计算_周度!G151&gt;$B$15,特征计算_周度!E151&gt;$B$15,特征计算_周度!F151&gt;$B$15),$A$12,IFERROR(IF(B168&lt;PERCENTILE(OFFSET(B168,1-364,0,364,1),$C$7),$A$7,IF(B168&lt;PERCENTILE(OFFSET(B168,1-364,0,364,1),$C$8),$A$8,IF(B168&lt;PERCENTILE(OFFSET(B168,1-364,0,364,1),$C$9),$A$9,IF(B168&lt;PERCENTILE(OFFSET(B168,1-364,0,364,1),$C$10),$A$10,IF(B168&lt;PERCENTILE(OFFSET(B168,1-364,0,364,1),$C$11),$A$11,$A$12))))),""))),_xlpm.dev,原始数据_周度!G151,_xlpm.minDev,MIN(OFFSET(原始数据_周度!G151,1-$D$17,0,$D$17,1)),_xlpm.bounce,_xlpm.dev-_xlpm.minDev,_xlpm.oversold,AND(ISNUMBER(_xlpm.dev),ISNUMBER(_xlpm.minDev),_xlpm.minDev&lt;=$B$17,_xlpm.bounce&gt;=$F$17,OR(_xlpm.initState=$A$12,_xlpm.initState=$A$11,_xlpm.initState=$A$10)),_xlpm.pctOnly,IFERROR(IF(B168&lt;PERCENTILE(OFFSET(B168,1-364,0,364,1),$C$7),$A$7,IF(B168&lt;PERCENTILE(OFFSET(B168,1-364,0,364,1),$C$8),$A$8,IF(B168&lt;PERCENTILE(OFFSET(B168,1-364,0,364,1),$C$9),$A$9,IF(B168&lt;PERCENTILE(OFFSET(B168,1-364,0,364,1),$C$10),$A$10,IF(B168&lt;PERCENTILE(OFFSET(B168,1-364,0,364,1),$C$11),$A$11,$A$12))))),""),IF(_xlpm.initState="","",IF(_xlpm.oversold,_xlpm.pctOnly,_xlpm.initState)))</f>
        <v/>
      </c>
      <c r="F168" s="119" t="n"/>
      <c r="G168" s="120">
        <f>IF(OR(B168="",C168=""),"",IF(OR(特征计算_周度!B151&gt;$B$15,特征计算_周度!C151&gt;$B$15,特征计算_周度!G151&gt;$B$15,特征计算_周度!E151&gt;$B$15,特征计算_周度!F151&gt;$B$15),IF(特征计算_周度!B151&gt;$B$15,"VIX ","")&amp;IF(特征计算_周度!C151&gt;$B$15,"HY ","")&amp;IF(特征计算_周度!G151&gt;$B$15,"Sahm ","")&amp;IF(特征计算_周度!E151&gt;$B$15,"趋势 ","")&amp;IF(特征计算_周度!F151&gt;$B$15,"斜率",""),"—"))</f>
        <v/>
      </c>
      <c r="H168" s="121">
        <f>IF(OR(B168="",C168=""),"",_xlfn.LET(_xlpm.dev,原始数据_周度!G151,_xlpm.minDev,MIN(OFFSET(原始数据_周度!G151,1-$D$17,0,$D$17,1)),_xlpm.bounce,_xlpm.dev-_xlpm.minDev,IF(AND(ISNUMBER(_xlpm.dev),ISNUMBER(_xlpm.minDev),_xlpm.minDev&lt;=$B$17,_xlpm.bounce&gt;=$F$17),"✅ 触发","—")))</f>
        <v/>
      </c>
      <c r="I168" s="172">
        <f>IFERROR(IF(特征计算_周度!H168&gt;$I$3,MIN($I$4,MAX(-$I$5,(特征计算_周度!H168-$I$3)*$I$4)),0),"")</f>
        <v/>
      </c>
    </row>
    <row r="169">
      <c r="A169" s="117">
        <f>特征计算_周度!A152</f>
        <v/>
      </c>
      <c r="B169" s="171">
        <f>IFERROR($A$3*特征计算_周度!B169+$B$3*特征计算_周度!C169+$C$3*特征计算_周度!D169+$D$3*特征计算_周度!E169+$E$3*特征计算_周度!F169+$F$3*特征计算_周度!H169,"")</f>
        <v/>
      </c>
      <c r="C169" s="118">
        <f>IFERROR(PERCENTILE(OFFSET(B169,1-364,0,364,1),$C$7),"")</f>
        <v/>
      </c>
      <c r="D169" s="118">
        <f>IFERROR(PERCENTILE(OFFSET(B169,1-364,0,364,1),$C$11),"")</f>
        <v/>
      </c>
      <c r="E169" s="122">
        <f>_xlfn.LET(_xlpm.initState,IF(OR(B169="",C169=""),"",IF(OR(特征计算_周度!B152&gt;$B$15,特征计算_周度!C152&gt;$B$15,特征计算_周度!G152&gt;$B$15,特征计算_周度!E152&gt;$B$15,特征计算_周度!F152&gt;$B$15),$A$12,IFERROR(IF(B169&lt;PERCENTILE(OFFSET(B169,1-364,0,364,1),$C$7),$A$7,IF(B169&lt;PERCENTILE(OFFSET(B169,1-364,0,364,1),$C$8),$A$8,IF(B169&lt;PERCENTILE(OFFSET(B169,1-364,0,364,1),$C$9),$A$9,IF(B169&lt;PERCENTILE(OFFSET(B169,1-364,0,364,1),$C$10),$A$10,IF(B169&lt;PERCENTILE(OFFSET(B169,1-364,0,364,1),$C$11),$A$11,$A$12))))),""))),_xlpm.dev,原始数据_周度!G152,_xlpm.minDev,MIN(OFFSET(原始数据_周度!G152,1-$D$17,0,$D$17,1)),_xlpm.bounce,_xlpm.dev-_xlpm.minDev,_xlpm.oversold,AND(ISNUMBER(_xlpm.dev),ISNUMBER(_xlpm.minDev),_xlpm.minDev&lt;=$B$17,_xlpm.bounce&gt;=$F$17,OR(_xlpm.initState=$A$12,_xlpm.initState=$A$11,_xlpm.initState=$A$10)),_xlpm.pctOnly,IFERROR(IF(B169&lt;PERCENTILE(OFFSET(B169,1-364,0,364,1),$C$7),$A$7,IF(B169&lt;PERCENTILE(OFFSET(B169,1-364,0,364,1),$C$8),$A$8,IF(B169&lt;PERCENTILE(OFFSET(B169,1-364,0,364,1),$C$9),$A$9,IF(B169&lt;PERCENTILE(OFFSET(B169,1-364,0,364,1),$C$10),$A$10,IF(B169&lt;PERCENTILE(OFFSET(B169,1-364,0,364,1),$C$11),$A$11,$A$12))))),""),IF(_xlpm.initState="","",IF(_xlpm.oversold,_xlpm.pctOnly,_xlpm.initState)))</f>
        <v/>
      </c>
      <c r="F169" s="119" t="n"/>
      <c r="G169" s="120">
        <f>IF(OR(B169="",C169=""),"",IF(OR(特征计算_周度!B152&gt;$B$15,特征计算_周度!C152&gt;$B$15,特征计算_周度!G152&gt;$B$15,特征计算_周度!E152&gt;$B$15,特征计算_周度!F152&gt;$B$15),IF(特征计算_周度!B152&gt;$B$15,"VIX ","")&amp;IF(特征计算_周度!C152&gt;$B$15,"HY ","")&amp;IF(特征计算_周度!G152&gt;$B$15,"Sahm ","")&amp;IF(特征计算_周度!E152&gt;$B$15,"趋势 ","")&amp;IF(特征计算_周度!F152&gt;$B$15,"斜率",""),"—"))</f>
        <v/>
      </c>
      <c r="H169" s="121">
        <f>IF(OR(B169="",C169=""),"",_xlfn.LET(_xlpm.dev,原始数据_周度!G152,_xlpm.minDev,MIN(OFFSET(原始数据_周度!G152,1-$D$17,0,$D$17,1)),_xlpm.bounce,_xlpm.dev-_xlpm.minDev,IF(AND(ISNUMBER(_xlpm.dev),ISNUMBER(_xlpm.minDev),_xlpm.minDev&lt;=$B$17,_xlpm.bounce&gt;=$F$17),"✅ 触发","—")))</f>
        <v/>
      </c>
      <c r="I169" s="172">
        <f>IFERROR(IF(特征计算_周度!H169&gt;$I$3,MIN($I$4,MAX(-$I$5,(特征计算_周度!H169-$I$3)*$I$4)),0),"")</f>
        <v/>
      </c>
    </row>
    <row r="170">
      <c r="A170" s="117">
        <f>特征计算_周度!A153</f>
        <v/>
      </c>
      <c r="B170" s="171">
        <f>IFERROR($A$3*特征计算_周度!B170+$B$3*特征计算_周度!C170+$C$3*特征计算_周度!D170+$D$3*特征计算_周度!E170+$E$3*特征计算_周度!F170+$F$3*特征计算_周度!H170,"")</f>
        <v/>
      </c>
      <c r="C170" s="118">
        <f>IFERROR(PERCENTILE(OFFSET(B170,1-364,0,364,1),$C$7),"")</f>
        <v/>
      </c>
      <c r="D170" s="118">
        <f>IFERROR(PERCENTILE(OFFSET(B170,1-364,0,364,1),$C$11),"")</f>
        <v/>
      </c>
      <c r="E170" s="122">
        <f>_xlfn.LET(_xlpm.initState,IF(OR(B170="",C170=""),"",IF(OR(特征计算_周度!B153&gt;$B$15,特征计算_周度!C153&gt;$B$15,特征计算_周度!G153&gt;$B$15,特征计算_周度!E153&gt;$B$15,特征计算_周度!F153&gt;$B$15),$A$12,IFERROR(IF(B170&lt;PERCENTILE(OFFSET(B170,1-364,0,364,1),$C$7),$A$7,IF(B170&lt;PERCENTILE(OFFSET(B170,1-364,0,364,1),$C$8),$A$8,IF(B170&lt;PERCENTILE(OFFSET(B170,1-364,0,364,1),$C$9),$A$9,IF(B170&lt;PERCENTILE(OFFSET(B170,1-364,0,364,1),$C$10),$A$10,IF(B170&lt;PERCENTILE(OFFSET(B170,1-364,0,364,1),$C$11),$A$11,$A$12))))),""))),_xlpm.dev,原始数据_周度!G153,_xlpm.minDev,MIN(OFFSET(原始数据_周度!G153,1-$D$17,0,$D$17,1)),_xlpm.bounce,_xlpm.dev-_xlpm.minDev,_xlpm.oversold,AND(ISNUMBER(_xlpm.dev),ISNUMBER(_xlpm.minDev),_xlpm.minDev&lt;=$B$17,_xlpm.bounce&gt;=$F$17,OR(_xlpm.initState=$A$12,_xlpm.initState=$A$11,_xlpm.initState=$A$10)),_xlpm.pctOnly,IFERROR(IF(B170&lt;PERCENTILE(OFFSET(B170,1-364,0,364,1),$C$7),$A$7,IF(B170&lt;PERCENTILE(OFFSET(B170,1-364,0,364,1),$C$8),$A$8,IF(B170&lt;PERCENTILE(OFFSET(B170,1-364,0,364,1),$C$9),$A$9,IF(B170&lt;PERCENTILE(OFFSET(B170,1-364,0,364,1),$C$10),$A$10,IF(B170&lt;PERCENTILE(OFFSET(B170,1-364,0,364,1),$C$11),$A$11,$A$12))))),""),IF(_xlpm.initState="","",IF(_xlpm.oversold,_xlpm.pctOnly,_xlpm.initState)))</f>
        <v/>
      </c>
      <c r="F170" s="119" t="n"/>
      <c r="G170" s="120">
        <f>IF(OR(B170="",C170=""),"",IF(OR(特征计算_周度!B153&gt;$B$15,特征计算_周度!C153&gt;$B$15,特征计算_周度!G153&gt;$B$15,特征计算_周度!E153&gt;$B$15,特征计算_周度!F153&gt;$B$15),IF(特征计算_周度!B153&gt;$B$15,"VIX ","")&amp;IF(特征计算_周度!C153&gt;$B$15,"HY ","")&amp;IF(特征计算_周度!G153&gt;$B$15,"Sahm ","")&amp;IF(特征计算_周度!E153&gt;$B$15,"趋势 ","")&amp;IF(特征计算_周度!F153&gt;$B$15,"斜率",""),"—"))</f>
        <v/>
      </c>
      <c r="H170" s="121">
        <f>IF(OR(B170="",C170=""),"",_xlfn.LET(_xlpm.dev,原始数据_周度!G153,_xlpm.minDev,MIN(OFFSET(原始数据_周度!G153,1-$D$17,0,$D$17,1)),_xlpm.bounce,_xlpm.dev-_xlpm.minDev,IF(AND(ISNUMBER(_xlpm.dev),ISNUMBER(_xlpm.minDev),_xlpm.minDev&lt;=$B$17,_xlpm.bounce&gt;=$F$17),"✅ 触发","—")))</f>
        <v/>
      </c>
      <c r="I170" s="172">
        <f>IFERROR(IF(特征计算_周度!H170&gt;$I$3,MIN($I$4,MAX(-$I$5,(特征计算_周度!H170-$I$3)*$I$4)),0),"")</f>
        <v/>
      </c>
    </row>
    <row r="171">
      <c r="A171" s="117">
        <f>特征计算_周度!A154</f>
        <v/>
      </c>
      <c r="B171" s="171">
        <f>IFERROR($A$3*特征计算_周度!B171+$B$3*特征计算_周度!C171+$C$3*特征计算_周度!D171+$D$3*特征计算_周度!E171+$E$3*特征计算_周度!F171+$F$3*特征计算_周度!H171,"")</f>
        <v/>
      </c>
      <c r="C171" s="118">
        <f>IFERROR(PERCENTILE(OFFSET(B171,1-364,0,364,1),$C$7),"")</f>
        <v/>
      </c>
      <c r="D171" s="118">
        <f>IFERROR(PERCENTILE(OFFSET(B171,1-364,0,364,1),$C$11),"")</f>
        <v/>
      </c>
      <c r="E171" s="122">
        <f>_xlfn.LET(_xlpm.initState,IF(OR(B171="",C171=""),"",IF(OR(特征计算_周度!B154&gt;$B$15,特征计算_周度!C154&gt;$B$15,特征计算_周度!G154&gt;$B$15,特征计算_周度!E154&gt;$B$15,特征计算_周度!F154&gt;$B$15),$A$12,IFERROR(IF(B171&lt;PERCENTILE(OFFSET(B171,1-364,0,364,1),$C$7),$A$7,IF(B171&lt;PERCENTILE(OFFSET(B171,1-364,0,364,1),$C$8),$A$8,IF(B171&lt;PERCENTILE(OFFSET(B171,1-364,0,364,1),$C$9),$A$9,IF(B171&lt;PERCENTILE(OFFSET(B171,1-364,0,364,1),$C$10),$A$10,IF(B171&lt;PERCENTILE(OFFSET(B171,1-364,0,364,1),$C$11),$A$11,$A$12))))),""))),_xlpm.dev,原始数据_周度!G154,_xlpm.minDev,MIN(OFFSET(原始数据_周度!G154,1-$D$17,0,$D$17,1)),_xlpm.bounce,_xlpm.dev-_xlpm.minDev,_xlpm.oversold,AND(ISNUMBER(_xlpm.dev),ISNUMBER(_xlpm.minDev),_xlpm.minDev&lt;=$B$17,_xlpm.bounce&gt;=$F$17,OR(_xlpm.initState=$A$12,_xlpm.initState=$A$11,_xlpm.initState=$A$10)),_xlpm.pctOnly,IFERROR(IF(B171&lt;PERCENTILE(OFFSET(B171,1-364,0,364,1),$C$7),$A$7,IF(B171&lt;PERCENTILE(OFFSET(B171,1-364,0,364,1),$C$8),$A$8,IF(B171&lt;PERCENTILE(OFFSET(B171,1-364,0,364,1),$C$9),$A$9,IF(B171&lt;PERCENTILE(OFFSET(B171,1-364,0,364,1),$C$10),$A$10,IF(B171&lt;PERCENTILE(OFFSET(B171,1-364,0,364,1),$C$11),$A$11,$A$12))))),""),IF(_xlpm.initState="","",IF(_xlpm.oversold,_xlpm.pctOnly,_xlpm.initState)))</f>
        <v/>
      </c>
      <c r="F171" s="119" t="n"/>
      <c r="G171" s="120">
        <f>IF(OR(B171="",C171=""),"",IF(OR(特征计算_周度!B154&gt;$B$15,特征计算_周度!C154&gt;$B$15,特征计算_周度!G154&gt;$B$15,特征计算_周度!E154&gt;$B$15,特征计算_周度!F154&gt;$B$15),IF(特征计算_周度!B154&gt;$B$15,"VIX ","")&amp;IF(特征计算_周度!C154&gt;$B$15,"HY ","")&amp;IF(特征计算_周度!G154&gt;$B$15,"Sahm ","")&amp;IF(特征计算_周度!E154&gt;$B$15,"趋势 ","")&amp;IF(特征计算_周度!F154&gt;$B$15,"斜率",""),"—"))</f>
        <v/>
      </c>
      <c r="H171" s="121">
        <f>IF(OR(B171="",C171=""),"",_xlfn.LET(_xlpm.dev,原始数据_周度!G154,_xlpm.minDev,MIN(OFFSET(原始数据_周度!G154,1-$D$17,0,$D$17,1)),_xlpm.bounce,_xlpm.dev-_xlpm.minDev,IF(AND(ISNUMBER(_xlpm.dev),ISNUMBER(_xlpm.minDev),_xlpm.minDev&lt;=$B$17,_xlpm.bounce&gt;=$F$17),"✅ 触发","—")))</f>
        <v/>
      </c>
      <c r="I171" s="172">
        <f>IFERROR(IF(特征计算_周度!H171&gt;$I$3,MIN($I$4,MAX(-$I$5,(特征计算_周度!H171-$I$3)*$I$4)),0),"")</f>
        <v/>
      </c>
    </row>
    <row r="172">
      <c r="A172" s="117">
        <f>特征计算_周度!A155</f>
        <v/>
      </c>
      <c r="B172" s="171">
        <f>IFERROR($A$3*特征计算_周度!B172+$B$3*特征计算_周度!C172+$C$3*特征计算_周度!D172+$D$3*特征计算_周度!E172+$E$3*特征计算_周度!F172+$F$3*特征计算_周度!H172,"")</f>
        <v/>
      </c>
      <c r="C172" s="118">
        <f>IFERROR(PERCENTILE(OFFSET(B172,1-364,0,364,1),$C$7),"")</f>
        <v/>
      </c>
      <c r="D172" s="118">
        <f>IFERROR(PERCENTILE(OFFSET(B172,1-364,0,364,1),$C$11),"")</f>
        <v/>
      </c>
      <c r="E172" s="122">
        <f>_xlfn.LET(_xlpm.initState,IF(OR(B172="",C172=""),"",IF(OR(特征计算_周度!B155&gt;$B$15,特征计算_周度!C155&gt;$B$15,特征计算_周度!G155&gt;$B$15,特征计算_周度!E155&gt;$B$15,特征计算_周度!F155&gt;$B$15),$A$12,IFERROR(IF(B172&lt;PERCENTILE(OFFSET(B172,1-364,0,364,1),$C$7),$A$7,IF(B172&lt;PERCENTILE(OFFSET(B172,1-364,0,364,1),$C$8),$A$8,IF(B172&lt;PERCENTILE(OFFSET(B172,1-364,0,364,1),$C$9),$A$9,IF(B172&lt;PERCENTILE(OFFSET(B172,1-364,0,364,1),$C$10),$A$10,IF(B172&lt;PERCENTILE(OFFSET(B172,1-364,0,364,1),$C$11),$A$11,$A$12))))),""))),_xlpm.dev,原始数据_周度!G155,_xlpm.minDev,MIN(OFFSET(原始数据_周度!G155,1-$D$17,0,$D$17,1)),_xlpm.bounce,_xlpm.dev-_xlpm.minDev,_xlpm.oversold,AND(ISNUMBER(_xlpm.dev),ISNUMBER(_xlpm.minDev),_xlpm.minDev&lt;=$B$17,_xlpm.bounce&gt;=$F$17,OR(_xlpm.initState=$A$12,_xlpm.initState=$A$11,_xlpm.initState=$A$10)),_xlpm.pctOnly,IFERROR(IF(B172&lt;PERCENTILE(OFFSET(B172,1-364,0,364,1),$C$7),$A$7,IF(B172&lt;PERCENTILE(OFFSET(B172,1-364,0,364,1),$C$8),$A$8,IF(B172&lt;PERCENTILE(OFFSET(B172,1-364,0,364,1),$C$9),$A$9,IF(B172&lt;PERCENTILE(OFFSET(B172,1-364,0,364,1),$C$10),$A$10,IF(B172&lt;PERCENTILE(OFFSET(B172,1-364,0,364,1),$C$11),$A$11,$A$12))))),""),IF(_xlpm.initState="","",IF(_xlpm.oversold,_xlpm.pctOnly,_xlpm.initState)))</f>
        <v/>
      </c>
      <c r="F172" s="119" t="n"/>
      <c r="G172" s="120">
        <f>IF(OR(B172="",C172=""),"",IF(OR(特征计算_周度!B155&gt;$B$15,特征计算_周度!C155&gt;$B$15,特征计算_周度!G155&gt;$B$15,特征计算_周度!E155&gt;$B$15,特征计算_周度!F155&gt;$B$15),IF(特征计算_周度!B155&gt;$B$15,"VIX ","")&amp;IF(特征计算_周度!C155&gt;$B$15,"HY ","")&amp;IF(特征计算_周度!G155&gt;$B$15,"Sahm ","")&amp;IF(特征计算_周度!E155&gt;$B$15,"趋势 ","")&amp;IF(特征计算_周度!F155&gt;$B$15,"斜率",""),"—"))</f>
        <v/>
      </c>
      <c r="H172" s="121">
        <f>IF(OR(B172="",C172=""),"",_xlfn.LET(_xlpm.dev,原始数据_周度!G155,_xlpm.minDev,MIN(OFFSET(原始数据_周度!G155,1-$D$17,0,$D$17,1)),_xlpm.bounce,_xlpm.dev-_xlpm.minDev,IF(AND(ISNUMBER(_xlpm.dev),ISNUMBER(_xlpm.minDev),_xlpm.minDev&lt;=$B$17,_xlpm.bounce&gt;=$F$17),"✅ 触发","—")))</f>
        <v/>
      </c>
      <c r="I172" s="172">
        <f>IFERROR(IF(特征计算_周度!H172&gt;$I$3,MIN($I$4,MAX(-$I$5,(特征计算_周度!H172-$I$3)*$I$4)),0),"")</f>
        <v/>
      </c>
    </row>
    <row r="173">
      <c r="A173" s="117">
        <f>特征计算_周度!A156</f>
        <v/>
      </c>
      <c r="B173" s="171">
        <f>IFERROR($A$3*特征计算_周度!B173+$B$3*特征计算_周度!C173+$C$3*特征计算_周度!D173+$D$3*特征计算_周度!E173+$E$3*特征计算_周度!F173+$F$3*特征计算_周度!H173,"")</f>
        <v/>
      </c>
      <c r="C173" s="118">
        <f>IFERROR(PERCENTILE(OFFSET(B173,1-364,0,364,1),$C$7),"")</f>
        <v/>
      </c>
      <c r="D173" s="118">
        <f>IFERROR(PERCENTILE(OFFSET(B173,1-364,0,364,1),$C$11),"")</f>
        <v/>
      </c>
      <c r="E173" s="122">
        <f>_xlfn.LET(_xlpm.initState,IF(OR(B173="",C173=""),"",IF(OR(特征计算_周度!B156&gt;$B$15,特征计算_周度!C156&gt;$B$15,特征计算_周度!G156&gt;$B$15,特征计算_周度!E156&gt;$B$15,特征计算_周度!F156&gt;$B$15),$A$12,IFERROR(IF(B173&lt;PERCENTILE(OFFSET(B173,1-364,0,364,1),$C$7),$A$7,IF(B173&lt;PERCENTILE(OFFSET(B173,1-364,0,364,1),$C$8),$A$8,IF(B173&lt;PERCENTILE(OFFSET(B173,1-364,0,364,1),$C$9),$A$9,IF(B173&lt;PERCENTILE(OFFSET(B173,1-364,0,364,1),$C$10),$A$10,IF(B173&lt;PERCENTILE(OFFSET(B173,1-364,0,364,1),$C$11),$A$11,$A$12))))),""))),_xlpm.dev,原始数据_周度!G156,_xlpm.minDev,MIN(OFFSET(原始数据_周度!G156,1-$D$17,0,$D$17,1)),_xlpm.bounce,_xlpm.dev-_xlpm.minDev,_xlpm.oversold,AND(ISNUMBER(_xlpm.dev),ISNUMBER(_xlpm.minDev),_xlpm.minDev&lt;=$B$17,_xlpm.bounce&gt;=$F$17,OR(_xlpm.initState=$A$12,_xlpm.initState=$A$11,_xlpm.initState=$A$10)),_xlpm.pctOnly,IFERROR(IF(B173&lt;PERCENTILE(OFFSET(B173,1-364,0,364,1),$C$7),$A$7,IF(B173&lt;PERCENTILE(OFFSET(B173,1-364,0,364,1),$C$8),$A$8,IF(B173&lt;PERCENTILE(OFFSET(B173,1-364,0,364,1),$C$9),$A$9,IF(B173&lt;PERCENTILE(OFFSET(B173,1-364,0,364,1),$C$10),$A$10,IF(B173&lt;PERCENTILE(OFFSET(B173,1-364,0,364,1),$C$11),$A$11,$A$12))))),""),IF(_xlpm.initState="","",IF(_xlpm.oversold,_xlpm.pctOnly,_xlpm.initState)))</f>
        <v/>
      </c>
      <c r="F173" s="119" t="n"/>
      <c r="G173" s="120">
        <f>IF(OR(B173="",C173=""),"",IF(OR(特征计算_周度!B156&gt;$B$15,特征计算_周度!C156&gt;$B$15,特征计算_周度!G156&gt;$B$15,特征计算_周度!E156&gt;$B$15,特征计算_周度!F156&gt;$B$15),IF(特征计算_周度!B156&gt;$B$15,"VIX ","")&amp;IF(特征计算_周度!C156&gt;$B$15,"HY ","")&amp;IF(特征计算_周度!G156&gt;$B$15,"Sahm ","")&amp;IF(特征计算_周度!E156&gt;$B$15,"趋势 ","")&amp;IF(特征计算_周度!F156&gt;$B$15,"斜率",""),"—"))</f>
        <v/>
      </c>
      <c r="H173" s="121">
        <f>IF(OR(B173="",C173=""),"",_xlfn.LET(_xlpm.dev,原始数据_周度!G156,_xlpm.minDev,MIN(OFFSET(原始数据_周度!G156,1-$D$17,0,$D$17,1)),_xlpm.bounce,_xlpm.dev-_xlpm.minDev,IF(AND(ISNUMBER(_xlpm.dev),ISNUMBER(_xlpm.minDev),_xlpm.minDev&lt;=$B$17,_xlpm.bounce&gt;=$F$17),"✅ 触发","—")))</f>
        <v/>
      </c>
      <c r="I173" s="172">
        <f>IFERROR(IF(特征计算_周度!H173&gt;$I$3,MIN($I$4,MAX(-$I$5,(特征计算_周度!H173-$I$3)*$I$4)),0),"")</f>
        <v/>
      </c>
    </row>
    <row r="174">
      <c r="A174" s="117">
        <f>特征计算_周度!A157</f>
        <v/>
      </c>
      <c r="B174" s="171">
        <f>IFERROR($A$3*特征计算_周度!B174+$B$3*特征计算_周度!C174+$C$3*特征计算_周度!D174+$D$3*特征计算_周度!E174+$E$3*特征计算_周度!F174+$F$3*特征计算_周度!H174,"")</f>
        <v/>
      </c>
      <c r="C174" s="118">
        <f>IFERROR(PERCENTILE(OFFSET(B174,1-364,0,364,1),$C$7),"")</f>
        <v/>
      </c>
      <c r="D174" s="118">
        <f>IFERROR(PERCENTILE(OFFSET(B174,1-364,0,364,1),$C$11),"")</f>
        <v/>
      </c>
      <c r="E174" s="122">
        <f>_xlfn.LET(_xlpm.initState,IF(OR(B174="",C174=""),"",IF(OR(特征计算_周度!B157&gt;$B$15,特征计算_周度!C157&gt;$B$15,特征计算_周度!G157&gt;$B$15,特征计算_周度!E157&gt;$B$15,特征计算_周度!F157&gt;$B$15),$A$12,IFERROR(IF(B174&lt;PERCENTILE(OFFSET(B174,1-364,0,364,1),$C$7),$A$7,IF(B174&lt;PERCENTILE(OFFSET(B174,1-364,0,364,1),$C$8),$A$8,IF(B174&lt;PERCENTILE(OFFSET(B174,1-364,0,364,1),$C$9),$A$9,IF(B174&lt;PERCENTILE(OFFSET(B174,1-364,0,364,1),$C$10),$A$10,IF(B174&lt;PERCENTILE(OFFSET(B174,1-364,0,364,1),$C$11),$A$11,$A$12))))),""))),_xlpm.dev,原始数据_周度!G157,_xlpm.minDev,MIN(OFFSET(原始数据_周度!G157,1-$D$17,0,$D$17,1)),_xlpm.bounce,_xlpm.dev-_xlpm.minDev,_xlpm.oversold,AND(ISNUMBER(_xlpm.dev),ISNUMBER(_xlpm.minDev),_xlpm.minDev&lt;=$B$17,_xlpm.bounce&gt;=$F$17,OR(_xlpm.initState=$A$12,_xlpm.initState=$A$11,_xlpm.initState=$A$10)),_xlpm.pctOnly,IFERROR(IF(B174&lt;PERCENTILE(OFFSET(B174,1-364,0,364,1),$C$7),$A$7,IF(B174&lt;PERCENTILE(OFFSET(B174,1-364,0,364,1),$C$8),$A$8,IF(B174&lt;PERCENTILE(OFFSET(B174,1-364,0,364,1),$C$9),$A$9,IF(B174&lt;PERCENTILE(OFFSET(B174,1-364,0,364,1),$C$10),$A$10,IF(B174&lt;PERCENTILE(OFFSET(B174,1-364,0,364,1),$C$11),$A$11,$A$12))))),""),IF(_xlpm.initState="","",IF(_xlpm.oversold,_xlpm.pctOnly,_xlpm.initState)))</f>
        <v/>
      </c>
      <c r="F174" s="119" t="n"/>
      <c r="G174" s="120">
        <f>IF(OR(B174="",C174=""),"",IF(OR(特征计算_周度!B157&gt;$B$15,特征计算_周度!C157&gt;$B$15,特征计算_周度!G157&gt;$B$15,特征计算_周度!E157&gt;$B$15,特征计算_周度!F157&gt;$B$15),IF(特征计算_周度!B157&gt;$B$15,"VIX ","")&amp;IF(特征计算_周度!C157&gt;$B$15,"HY ","")&amp;IF(特征计算_周度!G157&gt;$B$15,"Sahm ","")&amp;IF(特征计算_周度!E157&gt;$B$15,"趋势 ","")&amp;IF(特征计算_周度!F157&gt;$B$15,"斜率",""),"—"))</f>
        <v/>
      </c>
      <c r="H174" s="121">
        <f>IF(OR(B174="",C174=""),"",_xlfn.LET(_xlpm.dev,原始数据_周度!G157,_xlpm.minDev,MIN(OFFSET(原始数据_周度!G157,1-$D$17,0,$D$17,1)),_xlpm.bounce,_xlpm.dev-_xlpm.minDev,IF(AND(ISNUMBER(_xlpm.dev),ISNUMBER(_xlpm.minDev),_xlpm.minDev&lt;=$B$17,_xlpm.bounce&gt;=$F$17),"✅ 触发","—")))</f>
        <v/>
      </c>
      <c r="I174" s="172">
        <f>IFERROR(IF(特征计算_周度!H174&gt;$I$3,MIN($I$4,MAX(-$I$5,(特征计算_周度!H174-$I$3)*$I$4)),0),"")</f>
        <v/>
      </c>
    </row>
    <row r="175">
      <c r="A175" s="117">
        <f>特征计算_周度!A158</f>
        <v/>
      </c>
      <c r="B175" s="171">
        <f>IFERROR($A$3*特征计算_周度!B175+$B$3*特征计算_周度!C175+$C$3*特征计算_周度!D175+$D$3*特征计算_周度!E175+$E$3*特征计算_周度!F175+$F$3*特征计算_周度!H175,"")</f>
        <v/>
      </c>
      <c r="C175" s="118">
        <f>IFERROR(PERCENTILE(OFFSET(B175,1-364,0,364,1),$C$7),"")</f>
        <v/>
      </c>
      <c r="D175" s="118">
        <f>IFERROR(PERCENTILE(OFFSET(B175,1-364,0,364,1),$C$11),"")</f>
        <v/>
      </c>
      <c r="E175" s="122">
        <f>_xlfn.LET(_xlpm.initState,IF(OR(B175="",C175=""),"",IF(OR(特征计算_周度!B158&gt;$B$15,特征计算_周度!C158&gt;$B$15,特征计算_周度!G158&gt;$B$15,特征计算_周度!E158&gt;$B$15,特征计算_周度!F158&gt;$B$15),$A$12,IFERROR(IF(B175&lt;PERCENTILE(OFFSET(B175,1-364,0,364,1),$C$7),$A$7,IF(B175&lt;PERCENTILE(OFFSET(B175,1-364,0,364,1),$C$8),$A$8,IF(B175&lt;PERCENTILE(OFFSET(B175,1-364,0,364,1),$C$9),$A$9,IF(B175&lt;PERCENTILE(OFFSET(B175,1-364,0,364,1),$C$10),$A$10,IF(B175&lt;PERCENTILE(OFFSET(B175,1-364,0,364,1),$C$11),$A$11,$A$12))))),""))),_xlpm.dev,原始数据_周度!G158,_xlpm.minDev,MIN(OFFSET(原始数据_周度!G158,1-$D$17,0,$D$17,1)),_xlpm.bounce,_xlpm.dev-_xlpm.minDev,_xlpm.oversold,AND(ISNUMBER(_xlpm.dev),ISNUMBER(_xlpm.minDev),_xlpm.minDev&lt;=$B$17,_xlpm.bounce&gt;=$F$17,OR(_xlpm.initState=$A$12,_xlpm.initState=$A$11,_xlpm.initState=$A$10)),_xlpm.pctOnly,IFERROR(IF(B175&lt;PERCENTILE(OFFSET(B175,1-364,0,364,1),$C$7),$A$7,IF(B175&lt;PERCENTILE(OFFSET(B175,1-364,0,364,1),$C$8),$A$8,IF(B175&lt;PERCENTILE(OFFSET(B175,1-364,0,364,1),$C$9),$A$9,IF(B175&lt;PERCENTILE(OFFSET(B175,1-364,0,364,1),$C$10),$A$10,IF(B175&lt;PERCENTILE(OFFSET(B175,1-364,0,364,1),$C$11),$A$11,$A$12))))),""),IF(_xlpm.initState="","",IF(_xlpm.oversold,_xlpm.pctOnly,_xlpm.initState)))</f>
        <v/>
      </c>
      <c r="F175" s="119" t="n"/>
      <c r="G175" s="120">
        <f>IF(OR(B175="",C175=""),"",IF(OR(特征计算_周度!B158&gt;$B$15,特征计算_周度!C158&gt;$B$15,特征计算_周度!G158&gt;$B$15,特征计算_周度!E158&gt;$B$15,特征计算_周度!F158&gt;$B$15),IF(特征计算_周度!B158&gt;$B$15,"VIX ","")&amp;IF(特征计算_周度!C158&gt;$B$15,"HY ","")&amp;IF(特征计算_周度!G158&gt;$B$15,"Sahm ","")&amp;IF(特征计算_周度!E158&gt;$B$15,"趋势 ","")&amp;IF(特征计算_周度!F158&gt;$B$15,"斜率",""),"—"))</f>
        <v/>
      </c>
      <c r="H175" s="121">
        <f>IF(OR(B175="",C175=""),"",_xlfn.LET(_xlpm.dev,原始数据_周度!G158,_xlpm.minDev,MIN(OFFSET(原始数据_周度!G158,1-$D$17,0,$D$17,1)),_xlpm.bounce,_xlpm.dev-_xlpm.minDev,IF(AND(ISNUMBER(_xlpm.dev),ISNUMBER(_xlpm.minDev),_xlpm.minDev&lt;=$B$17,_xlpm.bounce&gt;=$F$17),"✅ 触发","—")))</f>
        <v/>
      </c>
      <c r="I175" s="172">
        <f>IFERROR(IF(特征计算_周度!H175&gt;$I$3,MIN($I$4,MAX(-$I$5,(特征计算_周度!H175-$I$3)*$I$4)),0),"")</f>
        <v/>
      </c>
    </row>
    <row r="176">
      <c r="A176" s="117">
        <f>特征计算_周度!A159</f>
        <v/>
      </c>
      <c r="B176" s="171">
        <f>IFERROR($A$3*特征计算_周度!B176+$B$3*特征计算_周度!C176+$C$3*特征计算_周度!D176+$D$3*特征计算_周度!E176+$E$3*特征计算_周度!F176+$F$3*特征计算_周度!H176,"")</f>
        <v/>
      </c>
      <c r="C176" s="118">
        <f>IFERROR(PERCENTILE(OFFSET(B176,1-364,0,364,1),$C$7),"")</f>
        <v/>
      </c>
      <c r="D176" s="118">
        <f>IFERROR(PERCENTILE(OFFSET(B176,1-364,0,364,1),$C$11),"")</f>
        <v/>
      </c>
      <c r="E176" s="122">
        <f>_xlfn.LET(_xlpm.initState,IF(OR(B176="",C176=""),"",IF(OR(特征计算_周度!B159&gt;$B$15,特征计算_周度!C159&gt;$B$15,特征计算_周度!G159&gt;$B$15,特征计算_周度!E159&gt;$B$15,特征计算_周度!F159&gt;$B$15),$A$12,IFERROR(IF(B176&lt;PERCENTILE(OFFSET(B176,1-364,0,364,1),$C$7),$A$7,IF(B176&lt;PERCENTILE(OFFSET(B176,1-364,0,364,1),$C$8),$A$8,IF(B176&lt;PERCENTILE(OFFSET(B176,1-364,0,364,1),$C$9),$A$9,IF(B176&lt;PERCENTILE(OFFSET(B176,1-364,0,364,1),$C$10),$A$10,IF(B176&lt;PERCENTILE(OFFSET(B176,1-364,0,364,1),$C$11),$A$11,$A$12))))),""))),_xlpm.dev,原始数据_周度!G159,_xlpm.minDev,MIN(OFFSET(原始数据_周度!G159,1-$D$17,0,$D$17,1)),_xlpm.bounce,_xlpm.dev-_xlpm.minDev,_xlpm.oversold,AND(ISNUMBER(_xlpm.dev),ISNUMBER(_xlpm.minDev),_xlpm.minDev&lt;=$B$17,_xlpm.bounce&gt;=$F$17,OR(_xlpm.initState=$A$12,_xlpm.initState=$A$11,_xlpm.initState=$A$10)),_xlpm.pctOnly,IFERROR(IF(B176&lt;PERCENTILE(OFFSET(B176,1-364,0,364,1),$C$7),$A$7,IF(B176&lt;PERCENTILE(OFFSET(B176,1-364,0,364,1),$C$8),$A$8,IF(B176&lt;PERCENTILE(OFFSET(B176,1-364,0,364,1),$C$9),$A$9,IF(B176&lt;PERCENTILE(OFFSET(B176,1-364,0,364,1),$C$10),$A$10,IF(B176&lt;PERCENTILE(OFFSET(B176,1-364,0,364,1),$C$11),$A$11,$A$12))))),""),IF(_xlpm.initState="","",IF(_xlpm.oversold,_xlpm.pctOnly,_xlpm.initState)))</f>
        <v/>
      </c>
      <c r="F176" s="119" t="n"/>
      <c r="G176" s="120">
        <f>IF(OR(B176="",C176=""),"",IF(OR(特征计算_周度!B159&gt;$B$15,特征计算_周度!C159&gt;$B$15,特征计算_周度!G159&gt;$B$15,特征计算_周度!E159&gt;$B$15,特征计算_周度!F159&gt;$B$15),IF(特征计算_周度!B159&gt;$B$15,"VIX ","")&amp;IF(特征计算_周度!C159&gt;$B$15,"HY ","")&amp;IF(特征计算_周度!G159&gt;$B$15,"Sahm ","")&amp;IF(特征计算_周度!E159&gt;$B$15,"趋势 ","")&amp;IF(特征计算_周度!F159&gt;$B$15,"斜率",""),"—"))</f>
        <v/>
      </c>
      <c r="H176" s="121">
        <f>IF(OR(B176="",C176=""),"",_xlfn.LET(_xlpm.dev,原始数据_周度!G159,_xlpm.minDev,MIN(OFFSET(原始数据_周度!G159,1-$D$17,0,$D$17,1)),_xlpm.bounce,_xlpm.dev-_xlpm.minDev,IF(AND(ISNUMBER(_xlpm.dev),ISNUMBER(_xlpm.minDev),_xlpm.minDev&lt;=$B$17,_xlpm.bounce&gt;=$F$17),"✅ 触发","—")))</f>
        <v/>
      </c>
      <c r="I176" s="172">
        <f>IFERROR(IF(特征计算_周度!H176&gt;$I$3,MIN($I$4,MAX(-$I$5,(特征计算_周度!H176-$I$3)*$I$4)),0),"")</f>
        <v/>
      </c>
    </row>
    <row r="177">
      <c r="A177" s="117">
        <f>特征计算_周度!A160</f>
        <v/>
      </c>
      <c r="B177" s="171">
        <f>IFERROR($A$3*特征计算_周度!B177+$B$3*特征计算_周度!C177+$C$3*特征计算_周度!D177+$D$3*特征计算_周度!E177+$E$3*特征计算_周度!F177+$F$3*特征计算_周度!H177,"")</f>
        <v/>
      </c>
      <c r="C177" s="118">
        <f>IFERROR(PERCENTILE(OFFSET(B177,1-364,0,364,1),$C$7),"")</f>
        <v/>
      </c>
      <c r="D177" s="118">
        <f>IFERROR(PERCENTILE(OFFSET(B177,1-364,0,364,1),$C$11),"")</f>
        <v/>
      </c>
      <c r="E177" s="122">
        <f>_xlfn.LET(_xlpm.initState,IF(OR(B177="",C177=""),"",IF(OR(特征计算_周度!B160&gt;$B$15,特征计算_周度!C160&gt;$B$15,特征计算_周度!G160&gt;$B$15,特征计算_周度!E160&gt;$B$15,特征计算_周度!F160&gt;$B$15),$A$12,IFERROR(IF(B177&lt;PERCENTILE(OFFSET(B177,1-364,0,364,1),$C$7),$A$7,IF(B177&lt;PERCENTILE(OFFSET(B177,1-364,0,364,1),$C$8),$A$8,IF(B177&lt;PERCENTILE(OFFSET(B177,1-364,0,364,1),$C$9),$A$9,IF(B177&lt;PERCENTILE(OFFSET(B177,1-364,0,364,1),$C$10),$A$10,IF(B177&lt;PERCENTILE(OFFSET(B177,1-364,0,364,1),$C$11),$A$11,$A$12))))),""))),_xlpm.dev,原始数据_周度!G160,_xlpm.minDev,MIN(OFFSET(原始数据_周度!G160,1-$D$17,0,$D$17,1)),_xlpm.bounce,_xlpm.dev-_xlpm.minDev,_xlpm.oversold,AND(ISNUMBER(_xlpm.dev),ISNUMBER(_xlpm.minDev),_xlpm.minDev&lt;=$B$17,_xlpm.bounce&gt;=$F$17,OR(_xlpm.initState=$A$12,_xlpm.initState=$A$11,_xlpm.initState=$A$10)),_xlpm.pctOnly,IFERROR(IF(B177&lt;PERCENTILE(OFFSET(B177,1-364,0,364,1),$C$7),$A$7,IF(B177&lt;PERCENTILE(OFFSET(B177,1-364,0,364,1),$C$8),$A$8,IF(B177&lt;PERCENTILE(OFFSET(B177,1-364,0,364,1),$C$9),$A$9,IF(B177&lt;PERCENTILE(OFFSET(B177,1-364,0,364,1),$C$10),$A$10,IF(B177&lt;PERCENTILE(OFFSET(B177,1-364,0,364,1),$C$11),$A$11,$A$12))))),""),IF(_xlpm.initState="","",IF(_xlpm.oversold,_xlpm.pctOnly,_xlpm.initState)))</f>
        <v/>
      </c>
      <c r="F177" s="119" t="n"/>
      <c r="G177" s="120">
        <f>IF(OR(B177="",C177=""),"",IF(OR(特征计算_周度!B160&gt;$B$15,特征计算_周度!C160&gt;$B$15,特征计算_周度!G160&gt;$B$15,特征计算_周度!E160&gt;$B$15,特征计算_周度!F160&gt;$B$15),IF(特征计算_周度!B160&gt;$B$15,"VIX ","")&amp;IF(特征计算_周度!C160&gt;$B$15,"HY ","")&amp;IF(特征计算_周度!G160&gt;$B$15,"Sahm ","")&amp;IF(特征计算_周度!E160&gt;$B$15,"趋势 ","")&amp;IF(特征计算_周度!F160&gt;$B$15,"斜率",""),"—"))</f>
        <v/>
      </c>
      <c r="H177" s="121">
        <f>IF(OR(B177="",C177=""),"",_xlfn.LET(_xlpm.dev,原始数据_周度!G160,_xlpm.minDev,MIN(OFFSET(原始数据_周度!G160,1-$D$17,0,$D$17,1)),_xlpm.bounce,_xlpm.dev-_xlpm.minDev,IF(AND(ISNUMBER(_xlpm.dev),ISNUMBER(_xlpm.minDev),_xlpm.minDev&lt;=$B$17,_xlpm.bounce&gt;=$F$17),"✅ 触发","—")))</f>
        <v/>
      </c>
      <c r="I177" s="172">
        <f>IFERROR(IF(特征计算_周度!H177&gt;$I$3,MIN($I$4,MAX(-$I$5,(特征计算_周度!H177-$I$3)*$I$4)),0),"")</f>
        <v/>
      </c>
    </row>
    <row r="178">
      <c r="A178" s="117">
        <f>特征计算_周度!A161</f>
        <v/>
      </c>
      <c r="B178" s="171">
        <f>IFERROR($A$3*特征计算_周度!B178+$B$3*特征计算_周度!C178+$C$3*特征计算_周度!D178+$D$3*特征计算_周度!E178+$E$3*特征计算_周度!F178+$F$3*特征计算_周度!H178,"")</f>
        <v/>
      </c>
      <c r="C178" s="118">
        <f>IFERROR(PERCENTILE(OFFSET(B178,1-364,0,364,1),$C$7),"")</f>
        <v/>
      </c>
      <c r="D178" s="118">
        <f>IFERROR(PERCENTILE(OFFSET(B178,1-364,0,364,1),$C$11),"")</f>
        <v/>
      </c>
      <c r="E178" s="122">
        <f>_xlfn.LET(_xlpm.initState,IF(OR(B178="",C178=""),"",IF(OR(特征计算_周度!B161&gt;$B$15,特征计算_周度!C161&gt;$B$15,特征计算_周度!G161&gt;$B$15,特征计算_周度!E161&gt;$B$15,特征计算_周度!F161&gt;$B$15),$A$12,IFERROR(IF(B178&lt;PERCENTILE(OFFSET(B178,1-364,0,364,1),$C$7),$A$7,IF(B178&lt;PERCENTILE(OFFSET(B178,1-364,0,364,1),$C$8),$A$8,IF(B178&lt;PERCENTILE(OFFSET(B178,1-364,0,364,1),$C$9),$A$9,IF(B178&lt;PERCENTILE(OFFSET(B178,1-364,0,364,1),$C$10),$A$10,IF(B178&lt;PERCENTILE(OFFSET(B178,1-364,0,364,1),$C$11),$A$11,$A$12))))),""))),_xlpm.dev,原始数据_周度!G161,_xlpm.minDev,MIN(OFFSET(原始数据_周度!G161,1-$D$17,0,$D$17,1)),_xlpm.bounce,_xlpm.dev-_xlpm.minDev,_xlpm.oversold,AND(ISNUMBER(_xlpm.dev),ISNUMBER(_xlpm.minDev),_xlpm.minDev&lt;=$B$17,_xlpm.bounce&gt;=$F$17,OR(_xlpm.initState=$A$12,_xlpm.initState=$A$11,_xlpm.initState=$A$10)),_xlpm.pctOnly,IFERROR(IF(B178&lt;PERCENTILE(OFFSET(B178,1-364,0,364,1),$C$7),$A$7,IF(B178&lt;PERCENTILE(OFFSET(B178,1-364,0,364,1),$C$8),$A$8,IF(B178&lt;PERCENTILE(OFFSET(B178,1-364,0,364,1),$C$9),$A$9,IF(B178&lt;PERCENTILE(OFFSET(B178,1-364,0,364,1),$C$10),$A$10,IF(B178&lt;PERCENTILE(OFFSET(B178,1-364,0,364,1),$C$11),$A$11,$A$12))))),""),IF(_xlpm.initState="","",IF(_xlpm.oversold,_xlpm.pctOnly,_xlpm.initState)))</f>
        <v/>
      </c>
      <c r="F178" s="119" t="n"/>
      <c r="G178" s="120">
        <f>IF(OR(B178="",C178=""),"",IF(OR(特征计算_周度!B161&gt;$B$15,特征计算_周度!C161&gt;$B$15,特征计算_周度!G161&gt;$B$15,特征计算_周度!E161&gt;$B$15,特征计算_周度!F161&gt;$B$15),IF(特征计算_周度!B161&gt;$B$15,"VIX ","")&amp;IF(特征计算_周度!C161&gt;$B$15,"HY ","")&amp;IF(特征计算_周度!G161&gt;$B$15,"Sahm ","")&amp;IF(特征计算_周度!E161&gt;$B$15,"趋势 ","")&amp;IF(特征计算_周度!F161&gt;$B$15,"斜率",""),"—"))</f>
        <v/>
      </c>
      <c r="H178" s="121">
        <f>IF(OR(B178="",C178=""),"",_xlfn.LET(_xlpm.dev,原始数据_周度!G161,_xlpm.minDev,MIN(OFFSET(原始数据_周度!G161,1-$D$17,0,$D$17,1)),_xlpm.bounce,_xlpm.dev-_xlpm.minDev,IF(AND(ISNUMBER(_xlpm.dev),ISNUMBER(_xlpm.minDev),_xlpm.minDev&lt;=$B$17,_xlpm.bounce&gt;=$F$17),"✅ 触发","—")))</f>
        <v/>
      </c>
      <c r="I178" s="172">
        <f>IFERROR(IF(特征计算_周度!H178&gt;$I$3,MIN($I$4,MAX(-$I$5,(特征计算_周度!H178-$I$3)*$I$4)),0),"")</f>
        <v/>
      </c>
    </row>
    <row r="179">
      <c r="A179" s="117">
        <f>特征计算_周度!A162</f>
        <v/>
      </c>
      <c r="B179" s="171">
        <f>IFERROR($A$3*特征计算_周度!B179+$B$3*特征计算_周度!C179+$C$3*特征计算_周度!D179+$D$3*特征计算_周度!E179+$E$3*特征计算_周度!F179+$F$3*特征计算_周度!H179,"")</f>
        <v/>
      </c>
      <c r="C179" s="118">
        <f>IFERROR(PERCENTILE(OFFSET(B179,1-364,0,364,1),$C$7),"")</f>
        <v/>
      </c>
      <c r="D179" s="118">
        <f>IFERROR(PERCENTILE(OFFSET(B179,1-364,0,364,1),$C$11),"")</f>
        <v/>
      </c>
      <c r="E179" s="122">
        <f>_xlfn.LET(_xlpm.initState,IF(OR(B179="",C179=""),"",IF(OR(特征计算_周度!B162&gt;$B$15,特征计算_周度!C162&gt;$B$15,特征计算_周度!G162&gt;$B$15,特征计算_周度!E162&gt;$B$15,特征计算_周度!F162&gt;$B$15),$A$12,IFERROR(IF(B179&lt;PERCENTILE(OFFSET(B179,1-364,0,364,1),$C$7),$A$7,IF(B179&lt;PERCENTILE(OFFSET(B179,1-364,0,364,1),$C$8),$A$8,IF(B179&lt;PERCENTILE(OFFSET(B179,1-364,0,364,1),$C$9),$A$9,IF(B179&lt;PERCENTILE(OFFSET(B179,1-364,0,364,1),$C$10),$A$10,IF(B179&lt;PERCENTILE(OFFSET(B179,1-364,0,364,1),$C$11),$A$11,$A$12))))),""))),_xlpm.dev,原始数据_周度!G162,_xlpm.minDev,MIN(OFFSET(原始数据_周度!G162,1-$D$17,0,$D$17,1)),_xlpm.bounce,_xlpm.dev-_xlpm.minDev,_xlpm.oversold,AND(ISNUMBER(_xlpm.dev),ISNUMBER(_xlpm.minDev),_xlpm.minDev&lt;=$B$17,_xlpm.bounce&gt;=$F$17,OR(_xlpm.initState=$A$12,_xlpm.initState=$A$11,_xlpm.initState=$A$10)),_xlpm.pctOnly,IFERROR(IF(B179&lt;PERCENTILE(OFFSET(B179,1-364,0,364,1),$C$7),$A$7,IF(B179&lt;PERCENTILE(OFFSET(B179,1-364,0,364,1),$C$8),$A$8,IF(B179&lt;PERCENTILE(OFFSET(B179,1-364,0,364,1),$C$9),$A$9,IF(B179&lt;PERCENTILE(OFFSET(B179,1-364,0,364,1),$C$10),$A$10,IF(B179&lt;PERCENTILE(OFFSET(B179,1-364,0,364,1),$C$11),$A$11,$A$12))))),""),IF(_xlpm.initState="","",IF(_xlpm.oversold,_xlpm.pctOnly,_xlpm.initState)))</f>
        <v/>
      </c>
      <c r="F179" s="119" t="n"/>
      <c r="G179" s="120">
        <f>IF(OR(B179="",C179=""),"",IF(OR(特征计算_周度!B162&gt;$B$15,特征计算_周度!C162&gt;$B$15,特征计算_周度!G162&gt;$B$15,特征计算_周度!E162&gt;$B$15,特征计算_周度!F162&gt;$B$15),IF(特征计算_周度!B162&gt;$B$15,"VIX ","")&amp;IF(特征计算_周度!C162&gt;$B$15,"HY ","")&amp;IF(特征计算_周度!G162&gt;$B$15,"Sahm ","")&amp;IF(特征计算_周度!E162&gt;$B$15,"趋势 ","")&amp;IF(特征计算_周度!F162&gt;$B$15,"斜率",""),"—"))</f>
        <v/>
      </c>
      <c r="H179" s="121">
        <f>IF(OR(B179="",C179=""),"",_xlfn.LET(_xlpm.dev,原始数据_周度!G162,_xlpm.minDev,MIN(OFFSET(原始数据_周度!G162,1-$D$17,0,$D$17,1)),_xlpm.bounce,_xlpm.dev-_xlpm.minDev,IF(AND(ISNUMBER(_xlpm.dev),ISNUMBER(_xlpm.minDev),_xlpm.minDev&lt;=$B$17,_xlpm.bounce&gt;=$F$17),"✅ 触发","—")))</f>
        <v/>
      </c>
      <c r="I179" s="172">
        <f>IFERROR(IF(特征计算_周度!H179&gt;$I$3,MIN($I$4,MAX(-$I$5,(特征计算_周度!H179-$I$3)*$I$4)),0),"")</f>
        <v/>
      </c>
    </row>
    <row r="180">
      <c r="A180" s="117">
        <f>特征计算_周度!A163</f>
        <v/>
      </c>
      <c r="B180" s="171">
        <f>IFERROR($A$3*特征计算_周度!B180+$B$3*特征计算_周度!C180+$C$3*特征计算_周度!D180+$D$3*特征计算_周度!E180+$E$3*特征计算_周度!F180+$F$3*特征计算_周度!H180,"")</f>
        <v/>
      </c>
      <c r="C180" s="118">
        <f>IFERROR(PERCENTILE(OFFSET(B180,1-364,0,364,1),$C$7),"")</f>
        <v/>
      </c>
      <c r="D180" s="118">
        <f>IFERROR(PERCENTILE(OFFSET(B180,1-364,0,364,1),$C$11),"")</f>
        <v/>
      </c>
      <c r="E180" s="122">
        <f>_xlfn.LET(_xlpm.initState,IF(OR(B180="",C180=""),"",IF(OR(特征计算_周度!B163&gt;$B$15,特征计算_周度!C163&gt;$B$15,特征计算_周度!G163&gt;$B$15,特征计算_周度!E163&gt;$B$15,特征计算_周度!F163&gt;$B$15),$A$12,IFERROR(IF(B180&lt;PERCENTILE(OFFSET(B180,1-364,0,364,1),$C$7),$A$7,IF(B180&lt;PERCENTILE(OFFSET(B180,1-364,0,364,1),$C$8),$A$8,IF(B180&lt;PERCENTILE(OFFSET(B180,1-364,0,364,1),$C$9),$A$9,IF(B180&lt;PERCENTILE(OFFSET(B180,1-364,0,364,1),$C$10),$A$10,IF(B180&lt;PERCENTILE(OFFSET(B180,1-364,0,364,1),$C$11),$A$11,$A$12))))),""))),_xlpm.dev,原始数据_周度!G163,_xlpm.minDev,MIN(OFFSET(原始数据_周度!G163,1-$D$17,0,$D$17,1)),_xlpm.bounce,_xlpm.dev-_xlpm.minDev,_xlpm.oversold,AND(ISNUMBER(_xlpm.dev),ISNUMBER(_xlpm.minDev),_xlpm.minDev&lt;=$B$17,_xlpm.bounce&gt;=$F$17,OR(_xlpm.initState=$A$12,_xlpm.initState=$A$11,_xlpm.initState=$A$10)),_xlpm.pctOnly,IFERROR(IF(B180&lt;PERCENTILE(OFFSET(B180,1-364,0,364,1),$C$7),$A$7,IF(B180&lt;PERCENTILE(OFFSET(B180,1-364,0,364,1),$C$8),$A$8,IF(B180&lt;PERCENTILE(OFFSET(B180,1-364,0,364,1),$C$9),$A$9,IF(B180&lt;PERCENTILE(OFFSET(B180,1-364,0,364,1),$C$10),$A$10,IF(B180&lt;PERCENTILE(OFFSET(B180,1-364,0,364,1),$C$11),$A$11,$A$12))))),""),IF(_xlpm.initState="","",IF(_xlpm.oversold,_xlpm.pctOnly,_xlpm.initState)))</f>
        <v/>
      </c>
      <c r="F180" s="119" t="n"/>
      <c r="G180" s="120">
        <f>IF(OR(B180="",C180=""),"",IF(OR(特征计算_周度!B163&gt;$B$15,特征计算_周度!C163&gt;$B$15,特征计算_周度!G163&gt;$B$15,特征计算_周度!E163&gt;$B$15,特征计算_周度!F163&gt;$B$15),IF(特征计算_周度!B163&gt;$B$15,"VIX ","")&amp;IF(特征计算_周度!C163&gt;$B$15,"HY ","")&amp;IF(特征计算_周度!G163&gt;$B$15,"Sahm ","")&amp;IF(特征计算_周度!E163&gt;$B$15,"趋势 ","")&amp;IF(特征计算_周度!F163&gt;$B$15,"斜率",""),"—"))</f>
        <v/>
      </c>
      <c r="H180" s="121">
        <f>IF(OR(B180="",C180=""),"",_xlfn.LET(_xlpm.dev,原始数据_周度!G163,_xlpm.minDev,MIN(OFFSET(原始数据_周度!G163,1-$D$17,0,$D$17,1)),_xlpm.bounce,_xlpm.dev-_xlpm.minDev,IF(AND(ISNUMBER(_xlpm.dev),ISNUMBER(_xlpm.minDev),_xlpm.minDev&lt;=$B$17,_xlpm.bounce&gt;=$F$17),"✅ 触发","—")))</f>
        <v/>
      </c>
      <c r="I180" s="172">
        <f>IFERROR(IF(特征计算_周度!H180&gt;$I$3,MIN($I$4,MAX(-$I$5,(特征计算_周度!H180-$I$3)*$I$4)),0),"")</f>
        <v/>
      </c>
    </row>
    <row r="181">
      <c r="A181" s="117">
        <f>特征计算_周度!A164</f>
        <v/>
      </c>
      <c r="B181" s="171">
        <f>IFERROR($A$3*特征计算_周度!B181+$B$3*特征计算_周度!C181+$C$3*特征计算_周度!D181+$D$3*特征计算_周度!E181+$E$3*特征计算_周度!F181+$F$3*特征计算_周度!H181,"")</f>
        <v/>
      </c>
      <c r="C181" s="118">
        <f>IFERROR(PERCENTILE(OFFSET(B181,1-364,0,364,1),$C$7),"")</f>
        <v/>
      </c>
      <c r="D181" s="118">
        <f>IFERROR(PERCENTILE(OFFSET(B181,1-364,0,364,1),$C$11),"")</f>
        <v/>
      </c>
      <c r="E181" s="122">
        <f>_xlfn.LET(_xlpm.initState,IF(OR(B181="",C181=""),"",IF(OR(特征计算_周度!B164&gt;$B$15,特征计算_周度!C164&gt;$B$15,特征计算_周度!G164&gt;$B$15,特征计算_周度!E164&gt;$B$15,特征计算_周度!F164&gt;$B$15),$A$12,IFERROR(IF(B181&lt;PERCENTILE(OFFSET(B181,1-364,0,364,1),$C$7),$A$7,IF(B181&lt;PERCENTILE(OFFSET(B181,1-364,0,364,1),$C$8),$A$8,IF(B181&lt;PERCENTILE(OFFSET(B181,1-364,0,364,1),$C$9),$A$9,IF(B181&lt;PERCENTILE(OFFSET(B181,1-364,0,364,1),$C$10),$A$10,IF(B181&lt;PERCENTILE(OFFSET(B181,1-364,0,364,1),$C$11),$A$11,$A$12))))),""))),_xlpm.dev,原始数据_周度!G164,_xlpm.minDev,MIN(OFFSET(原始数据_周度!G164,1-$D$17,0,$D$17,1)),_xlpm.bounce,_xlpm.dev-_xlpm.minDev,_xlpm.oversold,AND(ISNUMBER(_xlpm.dev),ISNUMBER(_xlpm.minDev),_xlpm.minDev&lt;=$B$17,_xlpm.bounce&gt;=$F$17,OR(_xlpm.initState=$A$12,_xlpm.initState=$A$11,_xlpm.initState=$A$10)),_xlpm.pctOnly,IFERROR(IF(B181&lt;PERCENTILE(OFFSET(B181,1-364,0,364,1),$C$7),$A$7,IF(B181&lt;PERCENTILE(OFFSET(B181,1-364,0,364,1),$C$8),$A$8,IF(B181&lt;PERCENTILE(OFFSET(B181,1-364,0,364,1),$C$9),$A$9,IF(B181&lt;PERCENTILE(OFFSET(B181,1-364,0,364,1),$C$10),$A$10,IF(B181&lt;PERCENTILE(OFFSET(B181,1-364,0,364,1),$C$11),$A$11,$A$12))))),""),IF(_xlpm.initState="","",IF(_xlpm.oversold,_xlpm.pctOnly,_xlpm.initState)))</f>
        <v/>
      </c>
      <c r="F181" s="119" t="n"/>
      <c r="G181" s="120">
        <f>IF(OR(B181="",C181=""),"",IF(OR(特征计算_周度!B164&gt;$B$15,特征计算_周度!C164&gt;$B$15,特征计算_周度!G164&gt;$B$15,特征计算_周度!E164&gt;$B$15,特征计算_周度!F164&gt;$B$15),IF(特征计算_周度!B164&gt;$B$15,"VIX ","")&amp;IF(特征计算_周度!C164&gt;$B$15,"HY ","")&amp;IF(特征计算_周度!G164&gt;$B$15,"Sahm ","")&amp;IF(特征计算_周度!E164&gt;$B$15,"趋势 ","")&amp;IF(特征计算_周度!F164&gt;$B$15,"斜率",""),"—"))</f>
        <v/>
      </c>
      <c r="H181" s="121">
        <f>IF(OR(B181="",C181=""),"",_xlfn.LET(_xlpm.dev,原始数据_周度!G164,_xlpm.minDev,MIN(OFFSET(原始数据_周度!G164,1-$D$17,0,$D$17,1)),_xlpm.bounce,_xlpm.dev-_xlpm.minDev,IF(AND(ISNUMBER(_xlpm.dev),ISNUMBER(_xlpm.minDev),_xlpm.minDev&lt;=$B$17,_xlpm.bounce&gt;=$F$17),"✅ 触发","—")))</f>
        <v/>
      </c>
      <c r="I181" s="172">
        <f>IFERROR(IF(特征计算_周度!H181&gt;$I$3,MIN($I$4,MAX(-$I$5,(特征计算_周度!H181-$I$3)*$I$4)),0),"")</f>
        <v/>
      </c>
    </row>
    <row r="182">
      <c r="A182" s="117">
        <f>特征计算_周度!A165</f>
        <v/>
      </c>
      <c r="B182" s="171">
        <f>IFERROR($A$3*特征计算_周度!B182+$B$3*特征计算_周度!C182+$C$3*特征计算_周度!D182+$D$3*特征计算_周度!E182+$E$3*特征计算_周度!F182+$F$3*特征计算_周度!H182,"")</f>
        <v/>
      </c>
      <c r="C182" s="118">
        <f>IFERROR(PERCENTILE(OFFSET(B182,1-364,0,364,1),$C$7),"")</f>
        <v/>
      </c>
      <c r="D182" s="118">
        <f>IFERROR(PERCENTILE(OFFSET(B182,1-364,0,364,1),$C$11),"")</f>
        <v/>
      </c>
      <c r="E182" s="122">
        <f>_xlfn.LET(_xlpm.initState,IF(OR(B182="",C182=""),"",IF(OR(特征计算_周度!B165&gt;$B$15,特征计算_周度!C165&gt;$B$15,特征计算_周度!G165&gt;$B$15,特征计算_周度!E165&gt;$B$15,特征计算_周度!F165&gt;$B$15),$A$12,IFERROR(IF(B182&lt;PERCENTILE(OFFSET(B182,1-364,0,364,1),$C$7),$A$7,IF(B182&lt;PERCENTILE(OFFSET(B182,1-364,0,364,1),$C$8),$A$8,IF(B182&lt;PERCENTILE(OFFSET(B182,1-364,0,364,1),$C$9),$A$9,IF(B182&lt;PERCENTILE(OFFSET(B182,1-364,0,364,1),$C$10),$A$10,IF(B182&lt;PERCENTILE(OFFSET(B182,1-364,0,364,1),$C$11),$A$11,$A$12))))),""))),_xlpm.dev,原始数据_周度!G165,_xlpm.minDev,MIN(OFFSET(原始数据_周度!G165,1-$D$17,0,$D$17,1)),_xlpm.bounce,_xlpm.dev-_xlpm.minDev,_xlpm.oversold,AND(ISNUMBER(_xlpm.dev),ISNUMBER(_xlpm.minDev),_xlpm.minDev&lt;=$B$17,_xlpm.bounce&gt;=$F$17,OR(_xlpm.initState=$A$12,_xlpm.initState=$A$11,_xlpm.initState=$A$10)),_xlpm.pctOnly,IFERROR(IF(B182&lt;PERCENTILE(OFFSET(B182,1-364,0,364,1),$C$7),$A$7,IF(B182&lt;PERCENTILE(OFFSET(B182,1-364,0,364,1),$C$8),$A$8,IF(B182&lt;PERCENTILE(OFFSET(B182,1-364,0,364,1),$C$9),$A$9,IF(B182&lt;PERCENTILE(OFFSET(B182,1-364,0,364,1),$C$10),$A$10,IF(B182&lt;PERCENTILE(OFFSET(B182,1-364,0,364,1),$C$11),$A$11,$A$12))))),""),IF(_xlpm.initState="","",IF(_xlpm.oversold,_xlpm.pctOnly,_xlpm.initState)))</f>
        <v/>
      </c>
      <c r="F182" s="119" t="n"/>
      <c r="G182" s="120">
        <f>IF(OR(B182="",C182=""),"",IF(OR(特征计算_周度!B165&gt;$B$15,特征计算_周度!C165&gt;$B$15,特征计算_周度!G165&gt;$B$15,特征计算_周度!E165&gt;$B$15,特征计算_周度!F165&gt;$B$15),IF(特征计算_周度!B165&gt;$B$15,"VIX ","")&amp;IF(特征计算_周度!C165&gt;$B$15,"HY ","")&amp;IF(特征计算_周度!G165&gt;$B$15,"Sahm ","")&amp;IF(特征计算_周度!E165&gt;$B$15,"趋势 ","")&amp;IF(特征计算_周度!F165&gt;$B$15,"斜率",""),"—"))</f>
        <v/>
      </c>
      <c r="H182" s="121">
        <f>IF(OR(B182="",C182=""),"",_xlfn.LET(_xlpm.dev,原始数据_周度!G165,_xlpm.minDev,MIN(OFFSET(原始数据_周度!G165,1-$D$17,0,$D$17,1)),_xlpm.bounce,_xlpm.dev-_xlpm.minDev,IF(AND(ISNUMBER(_xlpm.dev),ISNUMBER(_xlpm.minDev),_xlpm.minDev&lt;=$B$17,_xlpm.bounce&gt;=$F$17),"✅ 触发","—")))</f>
        <v/>
      </c>
      <c r="I182" s="172">
        <f>IFERROR(IF(特征计算_周度!H182&gt;$I$3,MIN($I$4,MAX(-$I$5,(特征计算_周度!H182-$I$3)*$I$4)),0),"")</f>
        <v/>
      </c>
    </row>
    <row r="183">
      <c r="A183" s="117">
        <f>特征计算_周度!A166</f>
        <v/>
      </c>
      <c r="B183" s="171">
        <f>IFERROR($A$3*特征计算_周度!B183+$B$3*特征计算_周度!C183+$C$3*特征计算_周度!D183+$D$3*特征计算_周度!E183+$E$3*特征计算_周度!F183+$F$3*特征计算_周度!H183,"")</f>
        <v/>
      </c>
      <c r="C183" s="118">
        <f>IFERROR(PERCENTILE(OFFSET(B183,1-364,0,364,1),$C$7),"")</f>
        <v/>
      </c>
      <c r="D183" s="118">
        <f>IFERROR(PERCENTILE(OFFSET(B183,1-364,0,364,1),$C$11),"")</f>
        <v/>
      </c>
      <c r="E183" s="122">
        <f>_xlfn.LET(_xlpm.initState,IF(OR(B183="",C183=""),"",IF(OR(特征计算_周度!B166&gt;$B$15,特征计算_周度!C166&gt;$B$15,特征计算_周度!G166&gt;$B$15,特征计算_周度!E166&gt;$B$15,特征计算_周度!F166&gt;$B$15),$A$12,IFERROR(IF(B183&lt;PERCENTILE(OFFSET(B183,1-364,0,364,1),$C$7),$A$7,IF(B183&lt;PERCENTILE(OFFSET(B183,1-364,0,364,1),$C$8),$A$8,IF(B183&lt;PERCENTILE(OFFSET(B183,1-364,0,364,1),$C$9),$A$9,IF(B183&lt;PERCENTILE(OFFSET(B183,1-364,0,364,1),$C$10),$A$10,IF(B183&lt;PERCENTILE(OFFSET(B183,1-364,0,364,1),$C$11),$A$11,$A$12))))),""))),_xlpm.dev,原始数据_周度!G166,_xlpm.minDev,MIN(OFFSET(原始数据_周度!G166,1-$D$17,0,$D$17,1)),_xlpm.bounce,_xlpm.dev-_xlpm.minDev,_xlpm.oversold,AND(ISNUMBER(_xlpm.dev),ISNUMBER(_xlpm.minDev),_xlpm.minDev&lt;=$B$17,_xlpm.bounce&gt;=$F$17,OR(_xlpm.initState=$A$12,_xlpm.initState=$A$11,_xlpm.initState=$A$10)),_xlpm.pctOnly,IFERROR(IF(B183&lt;PERCENTILE(OFFSET(B183,1-364,0,364,1),$C$7),$A$7,IF(B183&lt;PERCENTILE(OFFSET(B183,1-364,0,364,1),$C$8),$A$8,IF(B183&lt;PERCENTILE(OFFSET(B183,1-364,0,364,1),$C$9),$A$9,IF(B183&lt;PERCENTILE(OFFSET(B183,1-364,0,364,1),$C$10),$A$10,IF(B183&lt;PERCENTILE(OFFSET(B183,1-364,0,364,1),$C$11),$A$11,$A$12))))),""),IF(_xlpm.initState="","",IF(_xlpm.oversold,_xlpm.pctOnly,_xlpm.initState)))</f>
        <v/>
      </c>
      <c r="F183" s="119" t="n"/>
      <c r="G183" s="120">
        <f>IF(OR(B183="",C183=""),"",IF(OR(特征计算_周度!B166&gt;$B$15,特征计算_周度!C166&gt;$B$15,特征计算_周度!G166&gt;$B$15,特征计算_周度!E166&gt;$B$15,特征计算_周度!F166&gt;$B$15),IF(特征计算_周度!B166&gt;$B$15,"VIX ","")&amp;IF(特征计算_周度!C166&gt;$B$15,"HY ","")&amp;IF(特征计算_周度!G166&gt;$B$15,"Sahm ","")&amp;IF(特征计算_周度!E166&gt;$B$15,"趋势 ","")&amp;IF(特征计算_周度!F166&gt;$B$15,"斜率",""),"—"))</f>
        <v/>
      </c>
      <c r="H183" s="121">
        <f>IF(OR(B183="",C183=""),"",_xlfn.LET(_xlpm.dev,原始数据_周度!G166,_xlpm.minDev,MIN(OFFSET(原始数据_周度!G166,1-$D$17,0,$D$17,1)),_xlpm.bounce,_xlpm.dev-_xlpm.minDev,IF(AND(ISNUMBER(_xlpm.dev),ISNUMBER(_xlpm.minDev),_xlpm.minDev&lt;=$B$17,_xlpm.bounce&gt;=$F$17),"✅ 触发","—")))</f>
        <v/>
      </c>
      <c r="I183" s="172">
        <f>IFERROR(IF(特征计算_周度!H183&gt;$I$3,MIN($I$4,MAX(-$I$5,(特征计算_周度!H183-$I$3)*$I$4)),0),"")</f>
        <v/>
      </c>
    </row>
    <row r="184">
      <c r="A184" s="117">
        <f>特征计算_周度!A167</f>
        <v/>
      </c>
      <c r="B184" s="171">
        <f>IFERROR($A$3*特征计算_周度!B184+$B$3*特征计算_周度!C184+$C$3*特征计算_周度!D184+$D$3*特征计算_周度!E184+$E$3*特征计算_周度!F184+$F$3*特征计算_周度!H184,"")</f>
        <v/>
      </c>
      <c r="C184" s="118">
        <f>IFERROR(PERCENTILE(OFFSET(B184,1-364,0,364,1),$C$7),"")</f>
        <v/>
      </c>
      <c r="D184" s="118">
        <f>IFERROR(PERCENTILE(OFFSET(B184,1-364,0,364,1),$C$11),"")</f>
        <v/>
      </c>
      <c r="E184" s="122">
        <f>_xlfn.LET(_xlpm.initState,IF(OR(B184="",C184=""),"",IF(OR(特征计算_周度!B167&gt;$B$15,特征计算_周度!C167&gt;$B$15,特征计算_周度!G167&gt;$B$15,特征计算_周度!E167&gt;$B$15,特征计算_周度!F167&gt;$B$15),$A$12,IFERROR(IF(B184&lt;PERCENTILE(OFFSET(B184,1-364,0,364,1),$C$7),$A$7,IF(B184&lt;PERCENTILE(OFFSET(B184,1-364,0,364,1),$C$8),$A$8,IF(B184&lt;PERCENTILE(OFFSET(B184,1-364,0,364,1),$C$9),$A$9,IF(B184&lt;PERCENTILE(OFFSET(B184,1-364,0,364,1),$C$10),$A$10,IF(B184&lt;PERCENTILE(OFFSET(B184,1-364,0,364,1),$C$11),$A$11,$A$12))))),""))),_xlpm.dev,原始数据_周度!G167,_xlpm.minDev,MIN(OFFSET(原始数据_周度!G167,1-$D$17,0,$D$17,1)),_xlpm.bounce,_xlpm.dev-_xlpm.minDev,_xlpm.oversold,AND(ISNUMBER(_xlpm.dev),ISNUMBER(_xlpm.minDev),_xlpm.minDev&lt;=$B$17,_xlpm.bounce&gt;=$F$17,OR(_xlpm.initState=$A$12,_xlpm.initState=$A$11,_xlpm.initState=$A$10)),_xlpm.pctOnly,IFERROR(IF(B184&lt;PERCENTILE(OFFSET(B184,1-364,0,364,1),$C$7),$A$7,IF(B184&lt;PERCENTILE(OFFSET(B184,1-364,0,364,1),$C$8),$A$8,IF(B184&lt;PERCENTILE(OFFSET(B184,1-364,0,364,1),$C$9),$A$9,IF(B184&lt;PERCENTILE(OFFSET(B184,1-364,0,364,1),$C$10),$A$10,IF(B184&lt;PERCENTILE(OFFSET(B184,1-364,0,364,1),$C$11),$A$11,$A$12))))),""),IF(_xlpm.initState="","",IF(_xlpm.oversold,_xlpm.pctOnly,_xlpm.initState)))</f>
        <v/>
      </c>
      <c r="F184" s="119" t="n"/>
      <c r="G184" s="120">
        <f>IF(OR(B184="",C184=""),"",IF(OR(特征计算_周度!B167&gt;$B$15,特征计算_周度!C167&gt;$B$15,特征计算_周度!G167&gt;$B$15,特征计算_周度!E167&gt;$B$15,特征计算_周度!F167&gt;$B$15),IF(特征计算_周度!B167&gt;$B$15,"VIX ","")&amp;IF(特征计算_周度!C167&gt;$B$15,"HY ","")&amp;IF(特征计算_周度!G167&gt;$B$15,"Sahm ","")&amp;IF(特征计算_周度!E167&gt;$B$15,"趋势 ","")&amp;IF(特征计算_周度!F167&gt;$B$15,"斜率",""),"—"))</f>
        <v/>
      </c>
      <c r="H184" s="121">
        <f>IF(OR(B184="",C184=""),"",_xlfn.LET(_xlpm.dev,原始数据_周度!G167,_xlpm.minDev,MIN(OFFSET(原始数据_周度!G167,1-$D$17,0,$D$17,1)),_xlpm.bounce,_xlpm.dev-_xlpm.minDev,IF(AND(ISNUMBER(_xlpm.dev),ISNUMBER(_xlpm.minDev),_xlpm.minDev&lt;=$B$17,_xlpm.bounce&gt;=$F$17),"✅ 触发","—")))</f>
        <v/>
      </c>
      <c r="I184" s="172">
        <f>IFERROR(IF(特征计算_周度!H184&gt;$I$3,MIN($I$4,MAX(-$I$5,(特征计算_周度!H184-$I$3)*$I$4)),0),"")</f>
        <v/>
      </c>
    </row>
    <row r="185">
      <c r="A185" s="117">
        <f>特征计算_周度!A168</f>
        <v/>
      </c>
      <c r="B185" s="171">
        <f>IFERROR($A$3*特征计算_周度!B185+$B$3*特征计算_周度!C185+$C$3*特征计算_周度!D185+$D$3*特征计算_周度!E185+$E$3*特征计算_周度!F185+$F$3*特征计算_周度!H185,"")</f>
        <v/>
      </c>
      <c r="C185" s="118">
        <f>IFERROR(PERCENTILE(OFFSET(B185,1-364,0,364,1),$C$7),"")</f>
        <v/>
      </c>
      <c r="D185" s="118">
        <f>IFERROR(PERCENTILE(OFFSET(B185,1-364,0,364,1),$C$11),"")</f>
        <v/>
      </c>
      <c r="E185" s="122">
        <f>_xlfn.LET(_xlpm.initState,IF(OR(B185="",C185=""),"",IF(OR(特征计算_周度!B168&gt;$B$15,特征计算_周度!C168&gt;$B$15,特征计算_周度!G168&gt;$B$15,特征计算_周度!E168&gt;$B$15,特征计算_周度!F168&gt;$B$15),$A$12,IFERROR(IF(B185&lt;PERCENTILE(OFFSET(B185,1-364,0,364,1),$C$7),$A$7,IF(B185&lt;PERCENTILE(OFFSET(B185,1-364,0,364,1),$C$8),$A$8,IF(B185&lt;PERCENTILE(OFFSET(B185,1-364,0,364,1),$C$9),$A$9,IF(B185&lt;PERCENTILE(OFFSET(B185,1-364,0,364,1),$C$10),$A$10,IF(B185&lt;PERCENTILE(OFFSET(B185,1-364,0,364,1),$C$11),$A$11,$A$12))))),""))),_xlpm.dev,原始数据_周度!G168,_xlpm.minDev,MIN(OFFSET(原始数据_周度!G168,1-$D$17,0,$D$17,1)),_xlpm.bounce,_xlpm.dev-_xlpm.minDev,_xlpm.oversold,AND(ISNUMBER(_xlpm.dev),ISNUMBER(_xlpm.minDev),_xlpm.minDev&lt;=$B$17,_xlpm.bounce&gt;=$F$17,OR(_xlpm.initState=$A$12,_xlpm.initState=$A$11,_xlpm.initState=$A$10)),_xlpm.pctOnly,IFERROR(IF(B185&lt;PERCENTILE(OFFSET(B185,1-364,0,364,1),$C$7),$A$7,IF(B185&lt;PERCENTILE(OFFSET(B185,1-364,0,364,1),$C$8),$A$8,IF(B185&lt;PERCENTILE(OFFSET(B185,1-364,0,364,1),$C$9),$A$9,IF(B185&lt;PERCENTILE(OFFSET(B185,1-364,0,364,1),$C$10),$A$10,IF(B185&lt;PERCENTILE(OFFSET(B185,1-364,0,364,1),$C$11),$A$11,$A$12))))),""),IF(_xlpm.initState="","",IF(_xlpm.oversold,_xlpm.pctOnly,_xlpm.initState)))</f>
        <v/>
      </c>
      <c r="F185" s="119" t="n"/>
      <c r="G185" s="120">
        <f>IF(OR(B185="",C185=""),"",IF(OR(特征计算_周度!B168&gt;$B$15,特征计算_周度!C168&gt;$B$15,特征计算_周度!G168&gt;$B$15,特征计算_周度!E168&gt;$B$15,特征计算_周度!F168&gt;$B$15),IF(特征计算_周度!B168&gt;$B$15,"VIX ","")&amp;IF(特征计算_周度!C168&gt;$B$15,"HY ","")&amp;IF(特征计算_周度!G168&gt;$B$15,"Sahm ","")&amp;IF(特征计算_周度!E168&gt;$B$15,"趋势 ","")&amp;IF(特征计算_周度!F168&gt;$B$15,"斜率",""),"—"))</f>
        <v/>
      </c>
      <c r="H185" s="121">
        <f>IF(OR(B185="",C185=""),"",_xlfn.LET(_xlpm.dev,原始数据_周度!G168,_xlpm.minDev,MIN(OFFSET(原始数据_周度!G168,1-$D$17,0,$D$17,1)),_xlpm.bounce,_xlpm.dev-_xlpm.minDev,IF(AND(ISNUMBER(_xlpm.dev),ISNUMBER(_xlpm.minDev),_xlpm.minDev&lt;=$B$17,_xlpm.bounce&gt;=$F$17),"✅ 触发","—")))</f>
        <v/>
      </c>
      <c r="I185" s="172">
        <f>IFERROR(IF(特征计算_周度!H185&gt;$I$3,MIN($I$4,MAX(-$I$5,(特征计算_周度!H185-$I$3)*$I$4)),0),"")</f>
        <v/>
      </c>
    </row>
    <row r="186">
      <c r="A186" s="117">
        <f>特征计算_周度!A169</f>
        <v/>
      </c>
      <c r="B186" s="171">
        <f>IFERROR($A$3*特征计算_周度!B186+$B$3*特征计算_周度!C186+$C$3*特征计算_周度!D186+$D$3*特征计算_周度!E186+$E$3*特征计算_周度!F186+$F$3*特征计算_周度!H186,"")</f>
        <v/>
      </c>
      <c r="C186" s="118">
        <f>IFERROR(PERCENTILE(OFFSET(B186,1-364,0,364,1),$C$7),"")</f>
        <v/>
      </c>
      <c r="D186" s="118">
        <f>IFERROR(PERCENTILE(OFFSET(B186,1-364,0,364,1),$C$11),"")</f>
        <v/>
      </c>
      <c r="E186" s="122">
        <f>_xlfn.LET(_xlpm.initState,IF(OR(B186="",C186=""),"",IF(OR(特征计算_周度!B169&gt;$B$15,特征计算_周度!C169&gt;$B$15,特征计算_周度!G169&gt;$B$15,特征计算_周度!E169&gt;$B$15,特征计算_周度!F169&gt;$B$15),$A$12,IFERROR(IF(B186&lt;PERCENTILE(OFFSET(B186,1-364,0,364,1),$C$7),$A$7,IF(B186&lt;PERCENTILE(OFFSET(B186,1-364,0,364,1),$C$8),$A$8,IF(B186&lt;PERCENTILE(OFFSET(B186,1-364,0,364,1),$C$9),$A$9,IF(B186&lt;PERCENTILE(OFFSET(B186,1-364,0,364,1),$C$10),$A$10,IF(B186&lt;PERCENTILE(OFFSET(B186,1-364,0,364,1),$C$11),$A$11,$A$12))))),""))),_xlpm.dev,原始数据_周度!G169,_xlpm.minDev,MIN(OFFSET(原始数据_周度!G169,1-$D$17,0,$D$17,1)),_xlpm.bounce,_xlpm.dev-_xlpm.minDev,_xlpm.oversold,AND(ISNUMBER(_xlpm.dev),ISNUMBER(_xlpm.minDev),_xlpm.minDev&lt;=$B$17,_xlpm.bounce&gt;=$F$17,OR(_xlpm.initState=$A$12,_xlpm.initState=$A$11,_xlpm.initState=$A$10)),_xlpm.pctOnly,IFERROR(IF(B186&lt;PERCENTILE(OFFSET(B186,1-364,0,364,1),$C$7),$A$7,IF(B186&lt;PERCENTILE(OFFSET(B186,1-364,0,364,1),$C$8),$A$8,IF(B186&lt;PERCENTILE(OFFSET(B186,1-364,0,364,1),$C$9),$A$9,IF(B186&lt;PERCENTILE(OFFSET(B186,1-364,0,364,1),$C$10),$A$10,IF(B186&lt;PERCENTILE(OFFSET(B186,1-364,0,364,1),$C$11),$A$11,$A$12))))),""),IF(_xlpm.initState="","",IF(_xlpm.oversold,_xlpm.pctOnly,_xlpm.initState)))</f>
        <v/>
      </c>
      <c r="F186" s="119" t="n"/>
      <c r="G186" s="120">
        <f>IF(OR(B186="",C186=""),"",IF(OR(特征计算_周度!B169&gt;$B$15,特征计算_周度!C169&gt;$B$15,特征计算_周度!G169&gt;$B$15,特征计算_周度!E169&gt;$B$15,特征计算_周度!F169&gt;$B$15),IF(特征计算_周度!B169&gt;$B$15,"VIX ","")&amp;IF(特征计算_周度!C169&gt;$B$15,"HY ","")&amp;IF(特征计算_周度!G169&gt;$B$15,"Sahm ","")&amp;IF(特征计算_周度!E169&gt;$B$15,"趋势 ","")&amp;IF(特征计算_周度!F169&gt;$B$15,"斜率",""),"—"))</f>
        <v/>
      </c>
      <c r="H186" s="121">
        <f>IF(OR(B186="",C186=""),"",_xlfn.LET(_xlpm.dev,原始数据_周度!G169,_xlpm.minDev,MIN(OFFSET(原始数据_周度!G169,1-$D$17,0,$D$17,1)),_xlpm.bounce,_xlpm.dev-_xlpm.minDev,IF(AND(ISNUMBER(_xlpm.dev),ISNUMBER(_xlpm.minDev),_xlpm.minDev&lt;=$B$17,_xlpm.bounce&gt;=$F$17),"✅ 触发","—")))</f>
        <v/>
      </c>
      <c r="I186" s="172">
        <f>IFERROR(IF(特征计算_周度!H186&gt;$I$3,MIN($I$4,MAX(-$I$5,(特征计算_周度!H186-$I$3)*$I$4)),0),"")</f>
        <v/>
      </c>
    </row>
    <row r="187">
      <c r="A187" s="117">
        <f>特征计算_周度!A170</f>
        <v/>
      </c>
      <c r="B187" s="171">
        <f>IFERROR($A$3*特征计算_周度!B187+$B$3*特征计算_周度!C187+$C$3*特征计算_周度!D187+$D$3*特征计算_周度!E187+$E$3*特征计算_周度!F187+$F$3*特征计算_周度!H187,"")</f>
        <v/>
      </c>
      <c r="C187" s="118">
        <f>IFERROR(PERCENTILE(OFFSET(B187,1-364,0,364,1),$C$7),"")</f>
        <v/>
      </c>
      <c r="D187" s="118">
        <f>IFERROR(PERCENTILE(OFFSET(B187,1-364,0,364,1),$C$11),"")</f>
        <v/>
      </c>
      <c r="E187" s="122">
        <f>_xlfn.LET(_xlpm.initState,IF(OR(B187="",C187=""),"",IF(OR(特征计算_周度!B170&gt;$B$15,特征计算_周度!C170&gt;$B$15,特征计算_周度!G170&gt;$B$15,特征计算_周度!E170&gt;$B$15,特征计算_周度!F170&gt;$B$15),$A$12,IFERROR(IF(B187&lt;PERCENTILE(OFFSET(B187,1-364,0,364,1),$C$7),$A$7,IF(B187&lt;PERCENTILE(OFFSET(B187,1-364,0,364,1),$C$8),$A$8,IF(B187&lt;PERCENTILE(OFFSET(B187,1-364,0,364,1),$C$9),$A$9,IF(B187&lt;PERCENTILE(OFFSET(B187,1-364,0,364,1),$C$10),$A$10,IF(B187&lt;PERCENTILE(OFFSET(B187,1-364,0,364,1),$C$11),$A$11,$A$12))))),""))),_xlpm.dev,原始数据_周度!G170,_xlpm.minDev,MIN(OFFSET(原始数据_周度!G170,1-$D$17,0,$D$17,1)),_xlpm.bounce,_xlpm.dev-_xlpm.minDev,_xlpm.oversold,AND(ISNUMBER(_xlpm.dev),ISNUMBER(_xlpm.minDev),_xlpm.minDev&lt;=$B$17,_xlpm.bounce&gt;=$F$17,OR(_xlpm.initState=$A$12,_xlpm.initState=$A$11,_xlpm.initState=$A$10)),_xlpm.pctOnly,IFERROR(IF(B187&lt;PERCENTILE(OFFSET(B187,1-364,0,364,1),$C$7),$A$7,IF(B187&lt;PERCENTILE(OFFSET(B187,1-364,0,364,1),$C$8),$A$8,IF(B187&lt;PERCENTILE(OFFSET(B187,1-364,0,364,1),$C$9),$A$9,IF(B187&lt;PERCENTILE(OFFSET(B187,1-364,0,364,1),$C$10),$A$10,IF(B187&lt;PERCENTILE(OFFSET(B187,1-364,0,364,1),$C$11),$A$11,$A$12))))),""),IF(_xlpm.initState="","",IF(_xlpm.oversold,_xlpm.pctOnly,_xlpm.initState)))</f>
        <v/>
      </c>
      <c r="F187" s="119" t="n"/>
      <c r="G187" s="120">
        <f>IF(OR(B187="",C187=""),"",IF(OR(特征计算_周度!B170&gt;$B$15,特征计算_周度!C170&gt;$B$15,特征计算_周度!G170&gt;$B$15,特征计算_周度!E170&gt;$B$15,特征计算_周度!F170&gt;$B$15),IF(特征计算_周度!B170&gt;$B$15,"VIX ","")&amp;IF(特征计算_周度!C170&gt;$B$15,"HY ","")&amp;IF(特征计算_周度!G170&gt;$B$15,"Sahm ","")&amp;IF(特征计算_周度!E170&gt;$B$15,"趋势 ","")&amp;IF(特征计算_周度!F170&gt;$B$15,"斜率",""),"—"))</f>
        <v/>
      </c>
      <c r="H187" s="121">
        <f>IF(OR(B187="",C187=""),"",_xlfn.LET(_xlpm.dev,原始数据_周度!G170,_xlpm.minDev,MIN(OFFSET(原始数据_周度!G170,1-$D$17,0,$D$17,1)),_xlpm.bounce,_xlpm.dev-_xlpm.minDev,IF(AND(ISNUMBER(_xlpm.dev),ISNUMBER(_xlpm.minDev),_xlpm.minDev&lt;=$B$17,_xlpm.bounce&gt;=$F$17),"✅ 触发","—")))</f>
        <v/>
      </c>
      <c r="I187" s="172">
        <f>IFERROR(IF(特征计算_周度!H187&gt;$I$3,MIN($I$4,MAX(-$I$5,(特征计算_周度!H187-$I$3)*$I$4)),0),"")</f>
        <v/>
      </c>
    </row>
    <row r="188">
      <c r="A188" s="117">
        <f>特征计算_周度!A171</f>
        <v/>
      </c>
      <c r="B188" s="171">
        <f>IFERROR($A$3*特征计算_周度!B188+$B$3*特征计算_周度!C188+$C$3*特征计算_周度!D188+$D$3*特征计算_周度!E188+$E$3*特征计算_周度!F188+$F$3*特征计算_周度!H188,"")</f>
        <v/>
      </c>
      <c r="C188" s="118">
        <f>IFERROR(PERCENTILE(OFFSET(B188,1-364,0,364,1),$C$7),"")</f>
        <v/>
      </c>
      <c r="D188" s="118">
        <f>IFERROR(PERCENTILE(OFFSET(B188,1-364,0,364,1),$C$11),"")</f>
        <v/>
      </c>
      <c r="E188" s="122">
        <f>_xlfn.LET(_xlpm.initState,IF(OR(B188="",C188=""),"",IF(OR(特征计算_周度!B171&gt;$B$15,特征计算_周度!C171&gt;$B$15,特征计算_周度!G171&gt;$B$15,特征计算_周度!E171&gt;$B$15,特征计算_周度!F171&gt;$B$15),$A$12,IFERROR(IF(B188&lt;PERCENTILE(OFFSET(B188,1-364,0,364,1),$C$7),$A$7,IF(B188&lt;PERCENTILE(OFFSET(B188,1-364,0,364,1),$C$8),$A$8,IF(B188&lt;PERCENTILE(OFFSET(B188,1-364,0,364,1),$C$9),$A$9,IF(B188&lt;PERCENTILE(OFFSET(B188,1-364,0,364,1),$C$10),$A$10,IF(B188&lt;PERCENTILE(OFFSET(B188,1-364,0,364,1),$C$11),$A$11,$A$12))))),""))),_xlpm.dev,原始数据_周度!G171,_xlpm.minDev,MIN(OFFSET(原始数据_周度!G171,1-$D$17,0,$D$17,1)),_xlpm.bounce,_xlpm.dev-_xlpm.minDev,_xlpm.oversold,AND(ISNUMBER(_xlpm.dev),ISNUMBER(_xlpm.minDev),_xlpm.minDev&lt;=$B$17,_xlpm.bounce&gt;=$F$17,OR(_xlpm.initState=$A$12,_xlpm.initState=$A$11,_xlpm.initState=$A$10)),_xlpm.pctOnly,IFERROR(IF(B188&lt;PERCENTILE(OFFSET(B188,1-364,0,364,1),$C$7),$A$7,IF(B188&lt;PERCENTILE(OFFSET(B188,1-364,0,364,1),$C$8),$A$8,IF(B188&lt;PERCENTILE(OFFSET(B188,1-364,0,364,1),$C$9),$A$9,IF(B188&lt;PERCENTILE(OFFSET(B188,1-364,0,364,1),$C$10),$A$10,IF(B188&lt;PERCENTILE(OFFSET(B188,1-364,0,364,1),$C$11),$A$11,$A$12))))),""),IF(_xlpm.initState="","",IF(_xlpm.oversold,_xlpm.pctOnly,_xlpm.initState)))</f>
        <v/>
      </c>
      <c r="F188" s="119" t="n"/>
      <c r="G188" s="120">
        <f>IF(OR(B188="",C188=""),"",IF(OR(特征计算_周度!B171&gt;$B$15,特征计算_周度!C171&gt;$B$15,特征计算_周度!G171&gt;$B$15,特征计算_周度!E171&gt;$B$15,特征计算_周度!F171&gt;$B$15),IF(特征计算_周度!B171&gt;$B$15,"VIX ","")&amp;IF(特征计算_周度!C171&gt;$B$15,"HY ","")&amp;IF(特征计算_周度!G171&gt;$B$15,"Sahm ","")&amp;IF(特征计算_周度!E171&gt;$B$15,"趋势 ","")&amp;IF(特征计算_周度!F171&gt;$B$15,"斜率",""),"—"))</f>
        <v/>
      </c>
      <c r="H188" s="121">
        <f>IF(OR(B188="",C188=""),"",_xlfn.LET(_xlpm.dev,原始数据_周度!G171,_xlpm.minDev,MIN(OFFSET(原始数据_周度!G171,1-$D$17,0,$D$17,1)),_xlpm.bounce,_xlpm.dev-_xlpm.minDev,IF(AND(ISNUMBER(_xlpm.dev),ISNUMBER(_xlpm.minDev),_xlpm.minDev&lt;=$B$17,_xlpm.bounce&gt;=$F$17),"✅ 触发","—")))</f>
        <v/>
      </c>
      <c r="I188" s="172">
        <f>IFERROR(IF(特征计算_周度!H188&gt;$I$3,MIN($I$4,MAX(-$I$5,(特征计算_周度!H188-$I$3)*$I$4)),0),"")</f>
        <v/>
      </c>
    </row>
    <row r="189">
      <c r="A189" s="117">
        <f>特征计算_周度!A172</f>
        <v/>
      </c>
      <c r="B189" s="171">
        <f>IFERROR($A$3*特征计算_周度!B189+$B$3*特征计算_周度!C189+$C$3*特征计算_周度!D189+$D$3*特征计算_周度!E189+$E$3*特征计算_周度!F189+$F$3*特征计算_周度!H189,"")</f>
        <v/>
      </c>
      <c r="C189" s="118">
        <f>IFERROR(PERCENTILE(OFFSET(B189,1-364,0,364,1),$C$7),"")</f>
        <v/>
      </c>
      <c r="D189" s="118">
        <f>IFERROR(PERCENTILE(OFFSET(B189,1-364,0,364,1),$C$11),"")</f>
        <v/>
      </c>
      <c r="E189" s="122">
        <f>_xlfn.LET(_xlpm.initState,IF(OR(B189="",C189=""),"",IF(OR(特征计算_周度!B172&gt;$B$15,特征计算_周度!C172&gt;$B$15,特征计算_周度!G172&gt;$B$15,特征计算_周度!E172&gt;$B$15,特征计算_周度!F172&gt;$B$15),$A$12,IFERROR(IF(B189&lt;PERCENTILE(OFFSET(B189,1-364,0,364,1),$C$7),$A$7,IF(B189&lt;PERCENTILE(OFFSET(B189,1-364,0,364,1),$C$8),$A$8,IF(B189&lt;PERCENTILE(OFFSET(B189,1-364,0,364,1),$C$9),$A$9,IF(B189&lt;PERCENTILE(OFFSET(B189,1-364,0,364,1),$C$10),$A$10,IF(B189&lt;PERCENTILE(OFFSET(B189,1-364,0,364,1),$C$11),$A$11,$A$12))))),""))),_xlpm.dev,原始数据_周度!G172,_xlpm.minDev,MIN(OFFSET(原始数据_周度!G172,1-$D$17,0,$D$17,1)),_xlpm.bounce,_xlpm.dev-_xlpm.minDev,_xlpm.oversold,AND(ISNUMBER(_xlpm.dev),ISNUMBER(_xlpm.minDev),_xlpm.minDev&lt;=$B$17,_xlpm.bounce&gt;=$F$17,OR(_xlpm.initState=$A$12,_xlpm.initState=$A$11,_xlpm.initState=$A$10)),_xlpm.pctOnly,IFERROR(IF(B189&lt;PERCENTILE(OFFSET(B189,1-364,0,364,1),$C$7),$A$7,IF(B189&lt;PERCENTILE(OFFSET(B189,1-364,0,364,1),$C$8),$A$8,IF(B189&lt;PERCENTILE(OFFSET(B189,1-364,0,364,1),$C$9),$A$9,IF(B189&lt;PERCENTILE(OFFSET(B189,1-364,0,364,1),$C$10),$A$10,IF(B189&lt;PERCENTILE(OFFSET(B189,1-364,0,364,1),$C$11),$A$11,$A$12))))),""),IF(_xlpm.initState="","",IF(_xlpm.oversold,_xlpm.pctOnly,_xlpm.initState)))</f>
        <v/>
      </c>
      <c r="F189" s="119" t="n"/>
      <c r="G189" s="120">
        <f>IF(OR(B189="",C189=""),"",IF(OR(特征计算_周度!B172&gt;$B$15,特征计算_周度!C172&gt;$B$15,特征计算_周度!G172&gt;$B$15,特征计算_周度!E172&gt;$B$15,特征计算_周度!F172&gt;$B$15),IF(特征计算_周度!B172&gt;$B$15,"VIX ","")&amp;IF(特征计算_周度!C172&gt;$B$15,"HY ","")&amp;IF(特征计算_周度!G172&gt;$B$15,"Sahm ","")&amp;IF(特征计算_周度!E172&gt;$B$15,"趋势 ","")&amp;IF(特征计算_周度!F172&gt;$B$15,"斜率",""),"—"))</f>
        <v/>
      </c>
      <c r="H189" s="121">
        <f>IF(OR(B189="",C189=""),"",_xlfn.LET(_xlpm.dev,原始数据_周度!G172,_xlpm.minDev,MIN(OFFSET(原始数据_周度!G172,1-$D$17,0,$D$17,1)),_xlpm.bounce,_xlpm.dev-_xlpm.minDev,IF(AND(ISNUMBER(_xlpm.dev),ISNUMBER(_xlpm.minDev),_xlpm.minDev&lt;=$B$17,_xlpm.bounce&gt;=$F$17),"✅ 触发","—")))</f>
        <v/>
      </c>
      <c r="I189" s="172">
        <f>IFERROR(IF(特征计算_周度!H189&gt;$I$3,MIN($I$4,MAX(-$I$5,(特征计算_周度!H189-$I$3)*$I$4)),0),"")</f>
        <v/>
      </c>
    </row>
    <row r="190">
      <c r="A190" s="117">
        <f>特征计算_周度!A173</f>
        <v/>
      </c>
      <c r="B190" s="171">
        <f>IFERROR($A$3*特征计算_周度!B190+$B$3*特征计算_周度!C190+$C$3*特征计算_周度!D190+$D$3*特征计算_周度!E190+$E$3*特征计算_周度!F190+$F$3*特征计算_周度!H190,"")</f>
        <v/>
      </c>
      <c r="C190" s="118">
        <f>IFERROR(PERCENTILE(OFFSET(B190,1-364,0,364,1),$C$7),"")</f>
        <v/>
      </c>
      <c r="D190" s="118">
        <f>IFERROR(PERCENTILE(OFFSET(B190,1-364,0,364,1),$C$11),"")</f>
        <v/>
      </c>
      <c r="E190" s="122">
        <f>_xlfn.LET(_xlpm.initState,IF(OR(B190="",C190=""),"",IF(OR(特征计算_周度!B173&gt;$B$15,特征计算_周度!C173&gt;$B$15,特征计算_周度!G173&gt;$B$15,特征计算_周度!E173&gt;$B$15,特征计算_周度!F173&gt;$B$15),$A$12,IFERROR(IF(B190&lt;PERCENTILE(OFFSET(B190,1-364,0,364,1),$C$7),$A$7,IF(B190&lt;PERCENTILE(OFFSET(B190,1-364,0,364,1),$C$8),$A$8,IF(B190&lt;PERCENTILE(OFFSET(B190,1-364,0,364,1),$C$9),$A$9,IF(B190&lt;PERCENTILE(OFFSET(B190,1-364,0,364,1),$C$10),$A$10,IF(B190&lt;PERCENTILE(OFFSET(B190,1-364,0,364,1),$C$11),$A$11,$A$12))))),""))),_xlpm.dev,原始数据_周度!G173,_xlpm.minDev,MIN(OFFSET(原始数据_周度!G173,1-$D$17,0,$D$17,1)),_xlpm.bounce,_xlpm.dev-_xlpm.minDev,_xlpm.oversold,AND(ISNUMBER(_xlpm.dev),ISNUMBER(_xlpm.minDev),_xlpm.minDev&lt;=$B$17,_xlpm.bounce&gt;=$F$17,OR(_xlpm.initState=$A$12,_xlpm.initState=$A$11,_xlpm.initState=$A$10)),_xlpm.pctOnly,IFERROR(IF(B190&lt;PERCENTILE(OFFSET(B190,1-364,0,364,1),$C$7),$A$7,IF(B190&lt;PERCENTILE(OFFSET(B190,1-364,0,364,1),$C$8),$A$8,IF(B190&lt;PERCENTILE(OFFSET(B190,1-364,0,364,1),$C$9),$A$9,IF(B190&lt;PERCENTILE(OFFSET(B190,1-364,0,364,1),$C$10),$A$10,IF(B190&lt;PERCENTILE(OFFSET(B190,1-364,0,364,1),$C$11),$A$11,$A$12))))),""),IF(_xlpm.initState="","",IF(_xlpm.oversold,_xlpm.pctOnly,_xlpm.initState)))</f>
        <v/>
      </c>
      <c r="F190" s="119" t="n"/>
      <c r="G190" s="120">
        <f>IF(OR(B190="",C190=""),"",IF(OR(特征计算_周度!B173&gt;$B$15,特征计算_周度!C173&gt;$B$15,特征计算_周度!G173&gt;$B$15,特征计算_周度!E173&gt;$B$15,特征计算_周度!F173&gt;$B$15),IF(特征计算_周度!B173&gt;$B$15,"VIX ","")&amp;IF(特征计算_周度!C173&gt;$B$15,"HY ","")&amp;IF(特征计算_周度!G173&gt;$B$15,"Sahm ","")&amp;IF(特征计算_周度!E173&gt;$B$15,"趋势 ","")&amp;IF(特征计算_周度!F173&gt;$B$15,"斜率",""),"—"))</f>
        <v/>
      </c>
      <c r="H190" s="121">
        <f>IF(OR(B190="",C190=""),"",_xlfn.LET(_xlpm.dev,原始数据_周度!G173,_xlpm.minDev,MIN(OFFSET(原始数据_周度!G173,1-$D$17,0,$D$17,1)),_xlpm.bounce,_xlpm.dev-_xlpm.minDev,IF(AND(ISNUMBER(_xlpm.dev),ISNUMBER(_xlpm.minDev),_xlpm.minDev&lt;=$B$17,_xlpm.bounce&gt;=$F$17),"✅ 触发","—")))</f>
        <v/>
      </c>
      <c r="I190" s="172">
        <f>IFERROR(IF(特征计算_周度!H190&gt;$I$3,MIN($I$4,MAX(-$I$5,(特征计算_周度!H190-$I$3)*$I$4)),0),"")</f>
        <v/>
      </c>
    </row>
    <row r="191">
      <c r="A191" s="117">
        <f>特征计算_周度!A174</f>
        <v/>
      </c>
      <c r="B191" s="171">
        <f>IFERROR($A$3*特征计算_周度!B191+$B$3*特征计算_周度!C191+$C$3*特征计算_周度!D191+$D$3*特征计算_周度!E191+$E$3*特征计算_周度!F191+$F$3*特征计算_周度!H191,"")</f>
        <v/>
      </c>
      <c r="C191" s="118">
        <f>IFERROR(PERCENTILE(OFFSET(B191,1-364,0,364,1),$C$7),"")</f>
        <v/>
      </c>
      <c r="D191" s="118">
        <f>IFERROR(PERCENTILE(OFFSET(B191,1-364,0,364,1),$C$11),"")</f>
        <v/>
      </c>
      <c r="E191" s="122">
        <f>_xlfn.LET(_xlpm.initState,IF(OR(B191="",C191=""),"",IF(OR(特征计算_周度!B174&gt;$B$15,特征计算_周度!C174&gt;$B$15,特征计算_周度!G174&gt;$B$15,特征计算_周度!E174&gt;$B$15,特征计算_周度!F174&gt;$B$15),$A$12,IFERROR(IF(B191&lt;PERCENTILE(OFFSET(B191,1-364,0,364,1),$C$7),$A$7,IF(B191&lt;PERCENTILE(OFFSET(B191,1-364,0,364,1),$C$8),$A$8,IF(B191&lt;PERCENTILE(OFFSET(B191,1-364,0,364,1),$C$9),$A$9,IF(B191&lt;PERCENTILE(OFFSET(B191,1-364,0,364,1),$C$10),$A$10,IF(B191&lt;PERCENTILE(OFFSET(B191,1-364,0,364,1),$C$11),$A$11,$A$12))))),""))),_xlpm.dev,原始数据_周度!G174,_xlpm.minDev,MIN(OFFSET(原始数据_周度!G174,1-$D$17,0,$D$17,1)),_xlpm.bounce,_xlpm.dev-_xlpm.minDev,_xlpm.oversold,AND(ISNUMBER(_xlpm.dev),ISNUMBER(_xlpm.minDev),_xlpm.minDev&lt;=$B$17,_xlpm.bounce&gt;=$F$17,OR(_xlpm.initState=$A$12,_xlpm.initState=$A$11,_xlpm.initState=$A$10)),_xlpm.pctOnly,IFERROR(IF(B191&lt;PERCENTILE(OFFSET(B191,1-364,0,364,1),$C$7),$A$7,IF(B191&lt;PERCENTILE(OFFSET(B191,1-364,0,364,1),$C$8),$A$8,IF(B191&lt;PERCENTILE(OFFSET(B191,1-364,0,364,1),$C$9),$A$9,IF(B191&lt;PERCENTILE(OFFSET(B191,1-364,0,364,1),$C$10),$A$10,IF(B191&lt;PERCENTILE(OFFSET(B191,1-364,0,364,1),$C$11),$A$11,$A$12))))),""),IF(_xlpm.initState="","",IF(_xlpm.oversold,_xlpm.pctOnly,_xlpm.initState)))</f>
        <v/>
      </c>
      <c r="F191" s="119" t="n"/>
      <c r="G191" s="120">
        <f>IF(OR(B191="",C191=""),"",IF(OR(特征计算_周度!B174&gt;$B$15,特征计算_周度!C174&gt;$B$15,特征计算_周度!G174&gt;$B$15,特征计算_周度!E174&gt;$B$15,特征计算_周度!F174&gt;$B$15),IF(特征计算_周度!B174&gt;$B$15,"VIX ","")&amp;IF(特征计算_周度!C174&gt;$B$15,"HY ","")&amp;IF(特征计算_周度!G174&gt;$B$15,"Sahm ","")&amp;IF(特征计算_周度!E174&gt;$B$15,"趋势 ","")&amp;IF(特征计算_周度!F174&gt;$B$15,"斜率",""),"—"))</f>
        <v/>
      </c>
      <c r="H191" s="121">
        <f>IF(OR(B191="",C191=""),"",_xlfn.LET(_xlpm.dev,原始数据_周度!G174,_xlpm.minDev,MIN(OFFSET(原始数据_周度!G174,1-$D$17,0,$D$17,1)),_xlpm.bounce,_xlpm.dev-_xlpm.minDev,IF(AND(ISNUMBER(_xlpm.dev),ISNUMBER(_xlpm.minDev),_xlpm.minDev&lt;=$B$17,_xlpm.bounce&gt;=$F$17),"✅ 触发","—")))</f>
        <v/>
      </c>
      <c r="I191" s="172">
        <f>IFERROR(IF(特征计算_周度!H191&gt;$I$3,MIN($I$4,MAX(-$I$5,(特征计算_周度!H191-$I$3)*$I$4)),0),"")</f>
        <v/>
      </c>
    </row>
    <row r="192">
      <c r="A192" s="117">
        <f>特征计算_周度!A175</f>
        <v/>
      </c>
      <c r="B192" s="171">
        <f>IFERROR($A$3*特征计算_周度!B192+$B$3*特征计算_周度!C192+$C$3*特征计算_周度!D192+$D$3*特征计算_周度!E192+$E$3*特征计算_周度!F192+$F$3*特征计算_周度!H192,"")</f>
        <v/>
      </c>
      <c r="C192" s="118">
        <f>IFERROR(PERCENTILE(OFFSET(B192,1-364,0,364,1),$C$7),"")</f>
        <v/>
      </c>
      <c r="D192" s="118">
        <f>IFERROR(PERCENTILE(OFFSET(B192,1-364,0,364,1),$C$11),"")</f>
        <v/>
      </c>
      <c r="E192" s="122">
        <f>_xlfn.LET(_xlpm.initState,IF(OR(B192="",C192=""),"",IF(OR(特征计算_周度!B175&gt;$B$15,特征计算_周度!C175&gt;$B$15,特征计算_周度!G175&gt;$B$15,特征计算_周度!E175&gt;$B$15,特征计算_周度!F175&gt;$B$15),$A$12,IFERROR(IF(B192&lt;PERCENTILE(OFFSET(B192,1-364,0,364,1),$C$7),$A$7,IF(B192&lt;PERCENTILE(OFFSET(B192,1-364,0,364,1),$C$8),$A$8,IF(B192&lt;PERCENTILE(OFFSET(B192,1-364,0,364,1),$C$9),$A$9,IF(B192&lt;PERCENTILE(OFFSET(B192,1-364,0,364,1),$C$10),$A$10,IF(B192&lt;PERCENTILE(OFFSET(B192,1-364,0,364,1),$C$11),$A$11,$A$12))))),""))),_xlpm.dev,原始数据_周度!G175,_xlpm.minDev,MIN(OFFSET(原始数据_周度!G175,1-$D$17,0,$D$17,1)),_xlpm.bounce,_xlpm.dev-_xlpm.minDev,_xlpm.oversold,AND(ISNUMBER(_xlpm.dev),ISNUMBER(_xlpm.minDev),_xlpm.minDev&lt;=$B$17,_xlpm.bounce&gt;=$F$17,OR(_xlpm.initState=$A$12,_xlpm.initState=$A$11,_xlpm.initState=$A$10)),_xlpm.pctOnly,IFERROR(IF(B192&lt;PERCENTILE(OFFSET(B192,1-364,0,364,1),$C$7),$A$7,IF(B192&lt;PERCENTILE(OFFSET(B192,1-364,0,364,1),$C$8),$A$8,IF(B192&lt;PERCENTILE(OFFSET(B192,1-364,0,364,1),$C$9),$A$9,IF(B192&lt;PERCENTILE(OFFSET(B192,1-364,0,364,1),$C$10),$A$10,IF(B192&lt;PERCENTILE(OFFSET(B192,1-364,0,364,1),$C$11),$A$11,$A$12))))),""),IF(_xlpm.initState="","",IF(_xlpm.oversold,_xlpm.pctOnly,_xlpm.initState)))</f>
        <v/>
      </c>
      <c r="F192" s="119" t="n"/>
      <c r="G192" s="120">
        <f>IF(OR(B192="",C192=""),"",IF(OR(特征计算_周度!B175&gt;$B$15,特征计算_周度!C175&gt;$B$15,特征计算_周度!G175&gt;$B$15,特征计算_周度!E175&gt;$B$15,特征计算_周度!F175&gt;$B$15),IF(特征计算_周度!B175&gt;$B$15,"VIX ","")&amp;IF(特征计算_周度!C175&gt;$B$15,"HY ","")&amp;IF(特征计算_周度!G175&gt;$B$15,"Sahm ","")&amp;IF(特征计算_周度!E175&gt;$B$15,"趋势 ","")&amp;IF(特征计算_周度!F175&gt;$B$15,"斜率",""),"—"))</f>
        <v/>
      </c>
      <c r="H192" s="121">
        <f>IF(OR(B192="",C192=""),"",_xlfn.LET(_xlpm.dev,原始数据_周度!G175,_xlpm.minDev,MIN(OFFSET(原始数据_周度!G175,1-$D$17,0,$D$17,1)),_xlpm.bounce,_xlpm.dev-_xlpm.minDev,IF(AND(ISNUMBER(_xlpm.dev),ISNUMBER(_xlpm.minDev),_xlpm.minDev&lt;=$B$17,_xlpm.bounce&gt;=$F$17),"✅ 触发","—")))</f>
        <v/>
      </c>
      <c r="I192" s="172">
        <f>IFERROR(IF(特征计算_周度!H192&gt;$I$3,MIN($I$4,MAX(-$I$5,(特征计算_周度!H192-$I$3)*$I$4)),0),"")</f>
        <v/>
      </c>
    </row>
    <row r="193">
      <c r="A193" s="117">
        <f>特征计算_周度!A176</f>
        <v/>
      </c>
      <c r="B193" s="171">
        <f>IFERROR($A$3*特征计算_周度!B193+$B$3*特征计算_周度!C193+$C$3*特征计算_周度!D193+$D$3*特征计算_周度!E193+$E$3*特征计算_周度!F193+$F$3*特征计算_周度!H193,"")</f>
        <v/>
      </c>
      <c r="C193" s="118">
        <f>IFERROR(PERCENTILE(OFFSET(B193,1-364,0,364,1),$C$7),"")</f>
        <v/>
      </c>
      <c r="D193" s="118">
        <f>IFERROR(PERCENTILE(OFFSET(B193,1-364,0,364,1),$C$11),"")</f>
        <v/>
      </c>
      <c r="E193" s="122">
        <f>_xlfn.LET(_xlpm.initState,IF(OR(B193="",C193=""),"",IF(OR(特征计算_周度!B176&gt;$B$15,特征计算_周度!C176&gt;$B$15,特征计算_周度!G176&gt;$B$15,特征计算_周度!E176&gt;$B$15,特征计算_周度!F176&gt;$B$15),$A$12,IFERROR(IF(B193&lt;PERCENTILE(OFFSET(B193,1-364,0,364,1),$C$7),$A$7,IF(B193&lt;PERCENTILE(OFFSET(B193,1-364,0,364,1),$C$8),$A$8,IF(B193&lt;PERCENTILE(OFFSET(B193,1-364,0,364,1),$C$9),$A$9,IF(B193&lt;PERCENTILE(OFFSET(B193,1-364,0,364,1),$C$10),$A$10,IF(B193&lt;PERCENTILE(OFFSET(B193,1-364,0,364,1),$C$11),$A$11,$A$12))))),""))),_xlpm.dev,原始数据_周度!G176,_xlpm.minDev,MIN(OFFSET(原始数据_周度!G176,1-$D$17,0,$D$17,1)),_xlpm.bounce,_xlpm.dev-_xlpm.minDev,_xlpm.oversold,AND(ISNUMBER(_xlpm.dev),ISNUMBER(_xlpm.minDev),_xlpm.minDev&lt;=$B$17,_xlpm.bounce&gt;=$F$17,OR(_xlpm.initState=$A$12,_xlpm.initState=$A$11,_xlpm.initState=$A$10)),_xlpm.pctOnly,IFERROR(IF(B193&lt;PERCENTILE(OFFSET(B193,1-364,0,364,1),$C$7),$A$7,IF(B193&lt;PERCENTILE(OFFSET(B193,1-364,0,364,1),$C$8),$A$8,IF(B193&lt;PERCENTILE(OFFSET(B193,1-364,0,364,1),$C$9),$A$9,IF(B193&lt;PERCENTILE(OFFSET(B193,1-364,0,364,1),$C$10),$A$10,IF(B193&lt;PERCENTILE(OFFSET(B193,1-364,0,364,1),$C$11),$A$11,$A$12))))),""),IF(_xlpm.initState="","",IF(_xlpm.oversold,_xlpm.pctOnly,_xlpm.initState)))</f>
        <v/>
      </c>
      <c r="F193" s="119" t="n"/>
      <c r="G193" s="120">
        <f>IF(OR(B193="",C193=""),"",IF(OR(特征计算_周度!B176&gt;$B$15,特征计算_周度!C176&gt;$B$15,特征计算_周度!G176&gt;$B$15,特征计算_周度!E176&gt;$B$15,特征计算_周度!F176&gt;$B$15),IF(特征计算_周度!B176&gt;$B$15,"VIX ","")&amp;IF(特征计算_周度!C176&gt;$B$15,"HY ","")&amp;IF(特征计算_周度!G176&gt;$B$15,"Sahm ","")&amp;IF(特征计算_周度!E176&gt;$B$15,"趋势 ","")&amp;IF(特征计算_周度!F176&gt;$B$15,"斜率",""),"—"))</f>
        <v/>
      </c>
      <c r="H193" s="121">
        <f>IF(OR(B193="",C193=""),"",_xlfn.LET(_xlpm.dev,原始数据_周度!G176,_xlpm.minDev,MIN(OFFSET(原始数据_周度!G176,1-$D$17,0,$D$17,1)),_xlpm.bounce,_xlpm.dev-_xlpm.minDev,IF(AND(ISNUMBER(_xlpm.dev),ISNUMBER(_xlpm.minDev),_xlpm.minDev&lt;=$B$17,_xlpm.bounce&gt;=$F$17),"✅ 触发","—")))</f>
        <v/>
      </c>
      <c r="I193" s="172">
        <f>IFERROR(IF(特征计算_周度!H193&gt;$I$3,MIN($I$4,MAX(-$I$5,(特征计算_周度!H193-$I$3)*$I$4)),0),"")</f>
        <v/>
      </c>
    </row>
    <row r="194">
      <c r="A194" s="117">
        <f>特征计算_周度!A177</f>
        <v/>
      </c>
      <c r="B194" s="171">
        <f>IFERROR($A$3*特征计算_周度!B194+$B$3*特征计算_周度!C194+$C$3*特征计算_周度!D194+$D$3*特征计算_周度!E194+$E$3*特征计算_周度!F194+$F$3*特征计算_周度!H194,"")</f>
        <v/>
      </c>
      <c r="C194" s="118">
        <f>IFERROR(PERCENTILE(OFFSET(B194,1-364,0,364,1),$C$7),"")</f>
        <v/>
      </c>
      <c r="D194" s="118">
        <f>IFERROR(PERCENTILE(OFFSET(B194,1-364,0,364,1),$C$11),"")</f>
        <v/>
      </c>
      <c r="E194" s="122">
        <f>_xlfn.LET(_xlpm.initState,IF(OR(B194="",C194=""),"",IF(OR(特征计算_周度!B177&gt;$B$15,特征计算_周度!C177&gt;$B$15,特征计算_周度!G177&gt;$B$15,特征计算_周度!E177&gt;$B$15,特征计算_周度!F177&gt;$B$15),$A$12,IFERROR(IF(B194&lt;PERCENTILE(OFFSET(B194,1-364,0,364,1),$C$7),$A$7,IF(B194&lt;PERCENTILE(OFFSET(B194,1-364,0,364,1),$C$8),$A$8,IF(B194&lt;PERCENTILE(OFFSET(B194,1-364,0,364,1),$C$9),$A$9,IF(B194&lt;PERCENTILE(OFFSET(B194,1-364,0,364,1),$C$10),$A$10,IF(B194&lt;PERCENTILE(OFFSET(B194,1-364,0,364,1),$C$11),$A$11,$A$12))))),""))),_xlpm.dev,原始数据_周度!G177,_xlpm.minDev,MIN(OFFSET(原始数据_周度!G177,1-$D$17,0,$D$17,1)),_xlpm.bounce,_xlpm.dev-_xlpm.minDev,_xlpm.oversold,AND(ISNUMBER(_xlpm.dev),ISNUMBER(_xlpm.minDev),_xlpm.minDev&lt;=$B$17,_xlpm.bounce&gt;=$F$17,OR(_xlpm.initState=$A$12,_xlpm.initState=$A$11,_xlpm.initState=$A$10)),_xlpm.pctOnly,IFERROR(IF(B194&lt;PERCENTILE(OFFSET(B194,1-364,0,364,1),$C$7),$A$7,IF(B194&lt;PERCENTILE(OFFSET(B194,1-364,0,364,1),$C$8),$A$8,IF(B194&lt;PERCENTILE(OFFSET(B194,1-364,0,364,1),$C$9),$A$9,IF(B194&lt;PERCENTILE(OFFSET(B194,1-364,0,364,1),$C$10),$A$10,IF(B194&lt;PERCENTILE(OFFSET(B194,1-364,0,364,1),$C$11),$A$11,$A$12))))),""),IF(_xlpm.initState="","",IF(_xlpm.oversold,_xlpm.pctOnly,_xlpm.initState)))</f>
        <v/>
      </c>
      <c r="F194" s="119" t="n"/>
      <c r="G194" s="120">
        <f>IF(OR(B194="",C194=""),"",IF(OR(特征计算_周度!B177&gt;$B$15,特征计算_周度!C177&gt;$B$15,特征计算_周度!G177&gt;$B$15,特征计算_周度!E177&gt;$B$15,特征计算_周度!F177&gt;$B$15),IF(特征计算_周度!B177&gt;$B$15,"VIX ","")&amp;IF(特征计算_周度!C177&gt;$B$15,"HY ","")&amp;IF(特征计算_周度!G177&gt;$B$15,"Sahm ","")&amp;IF(特征计算_周度!E177&gt;$B$15,"趋势 ","")&amp;IF(特征计算_周度!F177&gt;$B$15,"斜率",""),"—"))</f>
        <v/>
      </c>
      <c r="H194" s="121">
        <f>IF(OR(B194="",C194=""),"",_xlfn.LET(_xlpm.dev,原始数据_周度!G177,_xlpm.minDev,MIN(OFFSET(原始数据_周度!G177,1-$D$17,0,$D$17,1)),_xlpm.bounce,_xlpm.dev-_xlpm.minDev,IF(AND(ISNUMBER(_xlpm.dev),ISNUMBER(_xlpm.minDev),_xlpm.minDev&lt;=$B$17,_xlpm.bounce&gt;=$F$17),"✅ 触发","—")))</f>
        <v/>
      </c>
      <c r="I194" s="172">
        <f>IFERROR(IF(特征计算_周度!H194&gt;$I$3,MIN($I$4,MAX(-$I$5,(特征计算_周度!H194-$I$3)*$I$4)),0),"")</f>
        <v/>
      </c>
    </row>
    <row r="195">
      <c r="A195" s="117">
        <f>特征计算_周度!A178</f>
        <v/>
      </c>
      <c r="B195" s="171">
        <f>IFERROR($A$3*特征计算_周度!B195+$B$3*特征计算_周度!C195+$C$3*特征计算_周度!D195+$D$3*特征计算_周度!E195+$E$3*特征计算_周度!F195+$F$3*特征计算_周度!H195,"")</f>
        <v/>
      </c>
      <c r="C195" s="118">
        <f>IFERROR(PERCENTILE(OFFSET(B195,1-364,0,364,1),$C$7),"")</f>
        <v/>
      </c>
      <c r="D195" s="118">
        <f>IFERROR(PERCENTILE(OFFSET(B195,1-364,0,364,1),$C$11),"")</f>
        <v/>
      </c>
      <c r="E195" s="122">
        <f>_xlfn.LET(_xlpm.initState,IF(OR(B195="",C195=""),"",IF(OR(特征计算_周度!B178&gt;$B$15,特征计算_周度!C178&gt;$B$15,特征计算_周度!G178&gt;$B$15,特征计算_周度!E178&gt;$B$15,特征计算_周度!F178&gt;$B$15),$A$12,IFERROR(IF(B195&lt;PERCENTILE(OFFSET(B195,1-364,0,364,1),$C$7),$A$7,IF(B195&lt;PERCENTILE(OFFSET(B195,1-364,0,364,1),$C$8),$A$8,IF(B195&lt;PERCENTILE(OFFSET(B195,1-364,0,364,1),$C$9),$A$9,IF(B195&lt;PERCENTILE(OFFSET(B195,1-364,0,364,1),$C$10),$A$10,IF(B195&lt;PERCENTILE(OFFSET(B195,1-364,0,364,1),$C$11),$A$11,$A$12))))),""))),_xlpm.dev,原始数据_周度!G178,_xlpm.minDev,MIN(OFFSET(原始数据_周度!G178,1-$D$17,0,$D$17,1)),_xlpm.bounce,_xlpm.dev-_xlpm.minDev,_xlpm.oversold,AND(ISNUMBER(_xlpm.dev),ISNUMBER(_xlpm.minDev),_xlpm.minDev&lt;=$B$17,_xlpm.bounce&gt;=$F$17,OR(_xlpm.initState=$A$12,_xlpm.initState=$A$11,_xlpm.initState=$A$10)),_xlpm.pctOnly,IFERROR(IF(B195&lt;PERCENTILE(OFFSET(B195,1-364,0,364,1),$C$7),$A$7,IF(B195&lt;PERCENTILE(OFFSET(B195,1-364,0,364,1),$C$8),$A$8,IF(B195&lt;PERCENTILE(OFFSET(B195,1-364,0,364,1),$C$9),$A$9,IF(B195&lt;PERCENTILE(OFFSET(B195,1-364,0,364,1),$C$10),$A$10,IF(B195&lt;PERCENTILE(OFFSET(B195,1-364,0,364,1),$C$11),$A$11,$A$12))))),""),IF(_xlpm.initState="","",IF(_xlpm.oversold,_xlpm.pctOnly,_xlpm.initState)))</f>
        <v/>
      </c>
      <c r="F195" s="119" t="n"/>
      <c r="G195" s="120">
        <f>IF(OR(B195="",C195=""),"",IF(OR(特征计算_周度!B178&gt;$B$15,特征计算_周度!C178&gt;$B$15,特征计算_周度!G178&gt;$B$15,特征计算_周度!E178&gt;$B$15,特征计算_周度!F178&gt;$B$15),IF(特征计算_周度!B178&gt;$B$15,"VIX ","")&amp;IF(特征计算_周度!C178&gt;$B$15,"HY ","")&amp;IF(特征计算_周度!G178&gt;$B$15,"Sahm ","")&amp;IF(特征计算_周度!E178&gt;$B$15,"趋势 ","")&amp;IF(特征计算_周度!F178&gt;$B$15,"斜率",""),"—"))</f>
        <v/>
      </c>
      <c r="H195" s="121">
        <f>IF(OR(B195="",C195=""),"",_xlfn.LET(_xlpm.dev,原始数据_周度!G178,_xlpm.minDev,MIN(OFFSET(原始数据_周度!G178,1-$D$17,0,$D$17,1)),_xlpm.bounce,_xlpm.dev-_xlpm.minDev,IF(AND(ISNUMBER(_xlpm.dev),ISNUMBER(_xlpm.minDev),_xlpm.minDev&lt;=$B$17,_xlpm.bounce&gt;=$F$17),"✅ 触发","—")))</f>
        <v/>
      </c>
      <c r="I195" s="172">
        <f>IFERROR(IF(特征计算_周度!H195&gt;$I$3,MIN($I$4,MAX(-$I$5,(特征计算_周度!H195-$I$3)*$I$4)),0),"")</f>
        <v/>
      </c>
    </row>
    <row r="196">
      <c r="A196" s="117">
        <f>特征计算_周度!A179</f>
        <v/>
      </c>
      <c r="B196" s="171">
        <f>IFERROR($A$3*特征计算_周度!B196+$B$3*特征计算_周度!C196+$C$3*特征计算_周度!D196+$D$3*特征计算_周度!E196+$E$3*特征计算_周度!F196+$F$3*特征计算_周度!H196,"")</f>
        <v/>
      </c>
      <c r="C196" s="118">
        <f>IFERROR(PERCENTILE(OFFSET(B196,1-364,0,364,1),$C$7),"")</f>
        <v/>
      </c>
      <c r="D196" s="118">
        <f>IFERROR(PERCENTILE(OFFSET(B196,1-364,0,364,1),$C$11),"")</f>
        <v/>
      </c>
      <c r="E196" s="122">
        <f>_xlfn.LET(_xlpm.initState,IF(OR(B196="",C196=""),"",IF(OR(特征计算_周度!B179&gt;$B$15,特征计算_周度!C179&gt;$B$15,特征计算_周度!G179&gt;$B$15,特征计算_周度!E179&gt;$B$15,特征计算_周度!F179&gt;$B$15),$A$12,IFERROR(IF(B196&lt;PERCENTILE(OFFSET(B196,1-364,0,364,1),$C$7),$A$7,IF(B196&lt;PERCENTILE(OFFSET(B196,1-364,0,364,1),$C$8),$A$8,IF(B196&lt;PERCENTILE(OFFSET(B196,1-364,0,364,1),$C$9),$A$9,IF(B196&lt;PERCENTILE(OFFSET(B196,1-364,0,364,1),$C$10),$A$10,IF(B196&lt;PERCENTILE(OFFSET(B196,1-364,0,364,1),$C$11),$A$11,$A$12))))),""))),_xlpm.dev,原始数据_周度!G179,_xlpm.minDev,MIN(OFFSET(原始数据_周度!G179,1-$D$17,0,$D$17,1)),_xlpm.bounce,_xlpm.dev-_xlpm.minDev,_xlpm.oversold,AND(ISNUMBER(_xlpm.dev),ISNUMBER(_xlpm.minDev),_xlpm.minDev&lt;=$B$17,_xlpm.bounce&gt;=$F$17,OR(_xlpm.initState=$A$12,_xlpm.initState=$A$11,_xlpm.initState=$A$10)),_xlpm.pctOnly,IFERROR(IF(B196&lt;PERCENTILE(OFFSET(B196,1-364,0,364,1),$C$7),$A$7,IF(B196&lt;PERCENTILE(OFFSET(B196,1-364,0,364,1),$C$8),$A$8,IF(B196&lt;PERCENTILE(OFFSET(B196,1-364,0,364,1),$C$9),$A$9,IF(B196&lt;PERCENTILE(OFFSET(B196,1-364,0,364,1),$C$10),$A$10,IF(B196&lt;PERCENTILE(OFFSET(B196,1-364,0,364,1),$C$11),$A$11,$A$12))))),""),IF(_xlpm.initState="","",IF(_xlpm.oversold,_xlpm.pctOnly,_xlpm.initState)))</f>
        <v/>
      </c>
      <c r="F196" s="119" t="n"/>
      <c r="G196" s="120">
        <f>IF(OR(B196="",C196=""),"",IF(OR(特征计算_周度!B179&gt;$B$15,特征计算_周度!C179&gt;$B$15,特征计算_周度!G179&gt;$B$15,特征计算_周度!E179&gt;$B$15,特征计算_周度!F179&gt;$B$15),IF(特征计算_周度!B179&gt;$B$15,"VIX ","")&amp;IF(特征计算_周度!C179&gt;$B$15,"HY ","")&amp;IF(特征计算_周度!G179&gt;$B$15,"Sahm ","")&amp;IF(特征计算_周度!E179&gt;$B$15,"趋势 ","")&amp;IF(特征计算_周度!F179&gt;$B$15,"斜率",""),"—"))</f>
        <v/>
      </c>
      <c r="H196" s="121">
        <f>IF(OR(B196="",C196=""),"",_xlfn.LET(_xlpm.dev,原始数据_周度!G179,_xlpm.minDev,MIN(OFFSET(原始数据_周度!G179,1-$D$17,0,$D$17,1)),_xlpm.bounce,_xlpm.dev-_xlpm.minDev,IF(AND(ISNUMBER(_xlpm.dev),ISNUMBER(_xlpm.minDev),_xlpm.minDev&lt;=$B$17,_xlpm.bounce&gt;=$F$17),"✅ 触发","—")))</f>
        <v/>
      </c>
      <c r="I196" s="172">
        <f>IFERROR(IF(特征计算_周度!H196&gt;$I$3,MIN($I$4,MAX(-$I$5,(特征计算_周度!H196-$I$3)*$I$4)),0),"")</f>
        <v/>
      </c>
    </row>
    <row r="197">
      <c r="A197" s="117">
        <f>特征计算_周度!A180</f>
        <v/>
      </c>
      <c r="B197" s="171">
        <f>IFERROR($A$3*特征计算_周度!B197+$B$3*特征计算_周度!C197+$C$3*特征计算_周度!D197+$D$3*特征计算_周度!E197+$E$3*特征计算_周度!F197+$F$3*特征计算_周度!H197,"")</f>
        <v/>
      </c>
      <c r="C197" s="118">
        <f>IFERROR(PERCENTILE(OFFSET(B197,1-364,0,364,1),$C$7),"")</f>
        <v/>
      </c>
      <c r="D197" s="118">
        <f>IFERROR(PERCENTILE(OFFSET(B197,1-364,0,364,1),$C$11),"")</f>
        <v/>
      </c>
      <c r="E197" s="122">
        <f>_xlfn.LET(_xlpm.initState,IF(OR(B197="",C197=""),"",IF(OR(特征计算_周度!B180&gt;$B$15,特征计算_周度!C180&gt;$B$15,特征计算_周度!G180&gt;$B$15,特征计算_周度!E180&gt;$B$15,特征计算_周度!F180&gt;$B$15),$A$12,IFERROR(IF(B197&lt;PERCENTILE(OFFSET(B197,1-364,0,364,1),$C$7),$A$7,IF(B197&lt;PERCENTILE(OFFSET(B197,1-364,0,364,1),$C$8),$A$8,IF(B197&lt;PERCENTILE(OFFSET(B197,1-364,0,364,1),$C$9),$A$9,IF(B197&lt;PERCENTILE(OFFSET(B197,1-364,0,364,1),$C$10),$A$10,IF(B197&lt;PERCENTILE(OFFSET(B197,1-364,0,364,1),$C$11),$A$11,$A$12))))),""))),_xlpm.dev,原始数据_周度!G180,_xlpm.minDev,MIN(OFFSET(原始数据_周度!G180,1-$D$17,0,$D$17,1)),_xlpm.bounce,_xlpm.dev-_xlpm.minDev,_xlpm.oversold,AND(ISNUMBER(_xlpm.dev),ISNUMBER(_xlpm.minDev),_xlpm.minDev&lt;=$B$17,_xlpm.bounce&gt;=$F$17,OR(_xlpm.initState=$A$12,_xlpm.initState=$A$11,_xlpm.initState=$A$10)),_xlpm.pctOnly,IFERROR(IF(B197&lt;PERCENTILE(OFFSET(B197,1-364,0,364,1),$C$7),$A$7,IF(B197&lt;PERCENTILE(OFFSET(B197,1-364,0,364,1),$C$8),$A$8,IF(B197&lt;PERCENTILE(OFFSET(B197,1-364,0,364,1),$C$9),$A$9,IF(B197&lt;PERCENTILE(OFFSET(B197,1-364,0,364,1),$C$10),$A$10,IF(B197&lt;PERCENTILE(OFFSET(B197,1-364,0,364,1),$C$11),$A$11,$A$12))))),""),IF(_xlpm.initState="","",IF(_xlpm.oversold,_xlpm.pctOnly,_xlpm.initState)))</f>
        <v/>
      </c>
      <c r="F197" s="119" t="n"/>
      <c r="G197" s="120">
        <f>IF(OR(B197="",C197=""),"",IF(OR(特征计算_周度!B180&gt;$B$15,特征计算_周度!C180&gt;$B$15,特征计算_周度!G180&gt;$B$15,特征计算_周度!E180&gt;$B$15,特征计算_周度!F180&gt;$B$15),IF(特征计算_周度!B180&gt;$B$15,"VIX ","")&amp;IF(特征计算_周度!C180&gt;$B$15,"HY ","")&amp;IF(特征计算_周度!G180&gt;$B$15,"Sahm ","")&amp;IF(特征计算_周度!E180&gt;$B$15,"趋势 ","")&amp;IF(特征计算_周度!F180&gt;$B$15,"斜率",""),"—"))</f>
        <v/>
      </c>
      <c r="H197" s="121">
        <f>IF(OR(B197="",C197=""),"",_xlfn.LET(_xlpm.dev,原始数据_周度!G180,_xlpm.minDev,MIN(OFFSET(原始数据_周度!G180,1-$D$17,0,$D$17,1)),_xlpm.bounce,_xlpm.dev-_xlpm.minDev,IF(AND(ISNUMBER(_xlpm.dev),ISNUMBER(_xlpm.minDev),_xlpm.minDev&lt;=$B$17,_xlpm.bounce&gt;=$F$17),"✅ 触发","—")))</f>
        <v/>
      </c>
      <c r="I197" s="172">
        <f>IFERROR(IF(特征计算_周度!H197&gt;$I$3,MIN($I$4,MAX(-$I$5,(特征计算_周度!H197-$I$3)*$I$4)),0),"")</f>
        <v/>
      </c>
    </row>
    <row r="198">
      <c r="A198" s="117">
        <f>特征计算_周度!A181</f>
        <v/>
      </c>
      <c r="B198" s="171">
        <f>IFERROR($A$3*特征计算_周度!B198+$B$3*特征计算_周度!C198+$C$3*特征计算_周度!D198+$D$3*特征计算_周度!E198+$E$3*特征计算_周度!F198+$F$3*特征计算_周度!H198,"")</f>
        <v/>
      </c>
      <c r="C198" s="118">
        <f>IFERROR(PERCENTILE(OFFSET(B198,1-364,0,364,1),$C$7),"")</f>
        <v/>
      </c>
      <c r="D198" s="118">
        <f>IFERROR(PERCENTILE(OFFSET(B198,1-364,0,364,1),$C$11),"")</f>
        <v/>
      </c>
      <c r="E198" s="122">
        <f>_xlfn.LET(_xlpm.initState,IF(OR(B198="",C198=""),"",IF(OR(特征计算_周度!B181&gt;$B$15,特征计算_周度!C181&gt;$B$15,特征计算_周度!G181&gt;$B$15,特征计算_周度!E181&gt;$B$15,特征计算_周度!F181&gt;$B$15),$A$12,IFERROR(IF(B198&lt;PERCENTILE(OFFSET(B198,1-364,0,364,1),$C$7),$A$7,IF(B198&lt;PERCENTILE(OFFSET(B198,1-364,0,364,1),$C$8),$A$8,IF(B198&lt;PERCENTILE(OFFSET(B198,1-364,0,364,1),$C$9),$A$9,IF(B198&lt;PERCENTILE(OFFSET(B198,1-364,0,364,1),$C$10),$A$10,IF(B198&lt;PERCENTILE(OFFSET(B198,1-364,0,364,1),$C$11),$A$11,$A$12))))),""))),_xlpm.dev,原始数据_周度!G181,_xlpm.minDev,MIN(OFFSET(原始数据_周度!G181,1-$D$17,0,$D$17,1)),_xlpm.bounce,_xlpm.dev-_xlpm.minDev,_xlpm.oversold,AND(ISNUMBER(_xlpm.dev),ISNUMBER(_xlpm.minDev),_xlpm.minDev&lt;=$B$17,_xlpm.bounce&gt;=$F$17,OR(_xlpm.initState=$A$12,_xlpm.initState=$A$11,_xlpm.initState=$A$10)),_xlpm.pctOnly,IFERROR(IF(B198&lt;PERCENTILE(OFFSET(B198,1-364,0,364,1),$C$7),$A$7,IF(B198&lt;PERCENTILE(OFFSET(B198,1-364,0,364,1),$C$8),$A$8,IF(B198&lt;PERCENTILE(OFFSET(B198,1-364,0,364,1),$C$9),$A$9,IF(B198&lt;PERCENTILE(OFFSET(B198,1-364,0,364,1),$C$10),$A$10,IF(B198&lt;PERCENTILE(OFFSET(B198,1-364,0,364,1),$C$11),$A$11,$A$12))))),""),IF(_xlpm.initState="","",IF(_xlpm.oversold,_xlpm.pctOnly,_xlpm.initState)))</f>
        <v/>
      </c>
      <c r="F198" s="119" t="n"/>
      <c r="G198" s="120">
        <f>IF(OR(B198="",C198=""),"",IF(OR(特征计算_周度!B181&gt;$B$15,特征计算_周度!C181&gt;$B$15,特征计算_周度!G181&gt;$B$15,特征计算_周度!E181&gt;$B$15,特征计算_周度!F181&gt;$B$15),IF(特征计算_周度!B181&gt;$B$15,"VIX ","")&amp;IF(特征计算_周度!C181&gt;$B$15,"HY ","")&amp;IF(特征计算_周度!G181&gt;$B$15,"Sahm ","")&amp;IF(特征计算_周度!E181&gt;$B$15,"趋势 ","")&amp;IF(特征计算_周度!F181&gt;$B$15,"斜率",""),"—"))</f>
        <v/>
      </c>
      <c r="H198" s="121">
        <f>IF(OR(B198="",C198=""),"",_xlfn.LET(_xlpm.dev,原始数据_周度!G181,_xlpm.minDev,MIN(OFFSET(原始数据_周度!G181,1-$D$17,0,$D$17,1)),_xlpm.bounce,_xlpm.dev-_xlpm.minDev,IF(AND(ISNUMBER(_xlpm.dev),ISNUMBER(_xlpm.minDev),_xlpm.minDev&lt;=$B$17,_xlpm.bounce&gt;=$F$17),"✅ 触发","—")))</f>
        <v/>
      </c>
      <c r="I198" s="172">
        <f>IFERROR(IF(特征计算_周度!H198&gt;$I$3,MIN($I$4,MAX(-$I$5,(特征计算_周度!H198-$I$3)*$I$4)),0),"")</f>
        <v/>
      </c>
    </row>
    <row r="199">
      <c r="A199" s="117">
        <f>特征计算_周度!A182</f>
        <v/>
      </c>
      <c r="B199" s="171">
        <f>IFERROR($A$3*特征计算_周度!B199+$B$3*特征计算_周度!C199+$C$3*特征计算_周度!D199+$D$3*特征计算_周度!E199+$E$3*特征计算_周度!F199+$F$3*特征计算_周度!H199,"")</f>
        <v/>
      </c>
      <c r="C199" s="118">
        <f>IFERROR(PERCENTILE(OFFSET(B199,1-364,0,364,1),$C$7),"")</f>
        <v/>
      </c>
      <c r="D199" s="118">
        <f>IFERROR(PERCENTILE(OFFSET(B199,1-364,0,364,1),$C$11),"")</f>
        <v/>
      </c>
      <c r="E199" s="122">
        <f>_xlfn.LET(_xlpm.initState,IF(OR(B199="",C199=""),"",IF(OR(特征计算_周度!B182&gt;$B$15,特征计算_周度!C182&gt;$B$15,特征计算_周度!G182&gt;$B$15,特征计算_周度!E182&gt;$B$15,特征计算_周度!F182&gt;$B$15),$A$12,IFERROR(IF(B199&lt;PERCENTILE(OFFSET(B199,1-364,0,364,1),$C$7),$A$7,IF(B199&lt;PERCENTILE(OFFSET(B199,1-364,0,364,1),$C$8),$A$8,IF(B199&lt;PERCENTILE(OFFSET(B199,1-364,0,364,1),$C$9),$A$9,IF(B199&lt;PERCENTILE(OFFSET(B199,1-364,0,364,1),$C$10),$A$10,IF(B199&lt;PERCENTILE(OFFSET(B199,1-364,0,364,1),$C$11),$A$11,$A$12))))),""))),_xlpm.dev,原始数据_周度!G182,_xlpm.minDev,MIN(OFFSET(原始数据_周度!G182,1-$D$17,0,$D$17,1)),_xlpm.bounce,_xlpm.dev-_xlpm.minDev,_xlpm.oversold,AND(ISNUMBER(_xlpm.dev),ISNUMBER(_xlpm.minDev),_xlpm.minDev&lt;=$B$17,_xlpm.bounce&gt;=$F$17,OR(_xlpm.initState=$A$12,_xlpm.initState=$A$11,_xlpm.initState=$A$10)),_xlpm.pctOnly,IFERROR(IF(B199&lt;PERCENTILE(OFFSET(B199,1-364,0,364,1),$C$7),$A$7,IF(B199&lt;PERCENTILE(OFFSET(B199,1-364,0,364,1),$C$8),$A$8,IF(B199&lt;PERCENTILE(OFFSET(B199,1-364,0,364,1),$C$9),$A$9,IF(B199&lt;PERCENTILE(OFFSET(B199,1-364,0,364,1),$C$10),$A$10,IF(B199&lt;PERCENTILE(OFFSET(B199,1-364,0,364,1),$C$11),$A$11,$A$12))))),""),IF(_xlpm.initState="","",IF(_xlpm.oversold,_xlpm.pctOnly,_xlpm.initState)))</f>
        <v/>
      </c>
      <c r="F199" s="119" t="n"/>
      <c r="G199" s="120">
        <f>IF(OR(B199="",C199=""),"",IF(OR(特征计算_周度!B182&gt;$B$15,特征计算_周度!C182&gt;$B$15,特征计算_周度!G182&gt;$B$15,特征计算_周度!E182&gt;$B$15,特征计算_周度!F182&gt;$B$15),IF(特征计算_周度!B182&gt;$B$15,"VIX ","")&amp;IF(特征计算_周度!C182&gt;$B$15,"HY ","")&amp;IF(特征计算_周度!G182&gt;$B$15,"Sahm ","")&amp;IF(特征计算_周度!E182&gt;$B$15,"趋势 ","")&amp;IF(特征计算_周度!F182&gt;$B$15,"斜率",""),"—"))</f>
        <v/>
      </c>
      <c r="H199" s="121">
        <f>IF(OR(B199="",C199=""),"",_xlfn.LET(_xlpm.dev,原始数据_周度!G182,_xlpm.minDev,MIN(OFFSET(原始数据_周度!G182,1-$D$17,0,$D$17,1)),_xlpm.bounce,_xlpm.dev-_xlpm.minDev,IF(AND(ISNUMBER(_xlpm.dev),ISNUMBER(_xlpm.minDev),_xlpm.minDev&lt;=$B$17,_xlpm.bounce&gt;=$F$17),"✅ 触发","—")))</f>
        <v/>
      </c>
      <c r="I199" s="172">
        <f>IFERROR(IF(特征计算_周度!H199&gt;$I$3,MIN($I$4,MAX(-$I$5,(特征计算_周度!H199-$I$3)*$I$4)),0),"")</f>
        <v/>
      </c>
    </row>
    <row r="200">
      <c r="A200" s="117">
        <f>特征计算_周度!A183</f>
        <v/>
      </c>
      <c r="B200" s="171">
        <f>IFERROR($A$3*特征计算_周度!B200+$B$3*特征计算_周度!C200+$C$3*特征计算_周度!D200+$D$3*特征计算_周度!E200+$E$3*特征计算_周度!F200+$F$3*特征计算_周度!H200,"")</f>
        <v/>
      </c>
      <c r="C200" s="118">
        <f>IFERROR(PERCENTILE(OFFSET(B200,1-364,0,364,1),$C$7),"")</f>
        <v/>
      </c>
      <c r="D200" s="118">
        <f>IFERROR(PERCENTILE(OFFSET(B200,1-364,0,364,1),$C$11),"")</f>
        <v/>
      </c>
      <c r="E200" s="122">
        <f>_xlfn.LET(_xlpm.initState,IF(OR(B200="",C200=""),"",IF(OR(特征计算_周度!B183&gt;$B$15,特征计算_周度!C183&gt;$B$15,特征计算_周度!G183&gt;$B$15,特征计算_周度!E183&gt;$B$15,特征计算_周度!F183&gt;$B$15),$A$12,IFERROR(IF(B200&lt;PERCENTILE(OFFSET(B200,1-364,0,364,1),$C$7),$A$7,IF(B200&lt;PERCENTILE(OFFSET(B200,1-364,0,364,1),$C$8),$A$8,IF(B200&lt;PERCENTILE(OFFSET(B200,1-364,0,364,1),$C$9),$A$9,IF(B200&lt;PERCENTILE(OFFSET(B200,1-364,0,364,1),$C$10),$A$10,IF(B200&lt;PERCENTILE(OFFSET(B200,1-364,0,364,1),$C$11),$A$11,$A$12))))),""))),_xlpm.dev,原始数据_周度!G183,_xlpm.minDev,MIN(OFFSET(原始数据_周度!G183,1-$D$17,0,$D$17,1)),_xlpm.bounce,_xlpm.dev-_xlpm.minDev,_xlpm.oversold,AND(ISNUMBER(_xlpm.dev),ISNUMBER(_xlpm.minDev),_xlpm.minDev&lt;=$B$17,_xlpm.bounce&gt;=$F$17,OR(_xlpm.initState=$A$12,_xlpm.initState=$A$11,_xlpm.initState=$A$10)),_xlpm.pctOnly,IFERROR(IF(B200&lt;PERCENTILE(OFFSET(B200,1-364,0,364,1),$C$7),$A$7,IF(B200&lt;PERCENTILE(OFFSET(B200,1-364,0,364,1),$C$8),$A$8,IF(B200&lt;PERCENTILE(OFFSET(B200,1-364,0,364,1),$C$9),$A$9,IF(B200&lt;PERCENTILE(OFFSET(B200,1-364,0,364,1),$C$10),$A$10,IF(B200&lt;PERCENTILE(OFFSET(B200,1-364,0,364,1),$C$11),$A$11,$A$12))))),""),IF(_xlpm.initState="","",IF(_xlpm.oversold,_xlpm.pctOnly,_xlpm.initState)))</f>
        <v/>
      </c>
      <c r="F200" s="119" t="n"/>
      <c r="G200" s="120">
        <f>IF(OR(B200="",C200=""),"",IF(OR(特征计算_周度!B183&gt;$B$15,特征计算_周度!C183&gt;$B$15,特征计算_周度!G183&gt;$B$15,特征计算_周度!E183&gt;$B$15,特征计算_周度!F183&gt;$B$15),IF(特征计算_周度!B183&gt;$B$15,"VIX ","")&amp;IF(特征计算_周度!C183&gt;$B$15,"HY ","")&amp;IF(特征计算_周度!G183&gt;$B$15,"Sahm ","")&amp;IF(特征计算_周度!E183&gt;$B$15,"趋势 ","")&amp;IF(特征计算_周度!F183&gt;$B$15,"斜率",""),"—"))</f>
        <v/>
      </c>
      <c r="H200" s="121">
        <f>IF(OR(B200="",C200=""),"",_xlfn.LET(_xlpm.dev,原始数据_周度!G183,_xlpm.minDev,MIN(OFFSET(原始数据_周度!G183,1-$D$17,0,$D$17,1)),_xlpm.bounce,_xlpm.dev-_xlpm.minDev,IF(AND(ISNUMBER(_xlpm.dev),ISNUMBER(_xlpm.minDev),_xlpm.minDev&lt;=$B$17,_xlpm.bounce&gt;=$F$17),"✅ 触发","—")))</f>
        <v/>
      </c>
      <c r="I200" s="172">
        <f>IFERROR(IF(特征计算_周度!H200&gt;$I$3,MIN($I$4,MAX(-$I$5,(特征计算_周度!H200-$I$3)*$I$4)),0),"")</f>
        <v/>
      </c>
    </row>
    <row r="201">
      <c r="A201" s="117">
        <f>特征计算_周度!A184</f>
        <v/>
      </c>
      <c r="B201" s="171">
        <f>IFERROR($A$3*特征计算_周度!B201+$B$3*特征计算_周度!C201+$C$3*特征计算_周度!D201+$D$3*特征计算_周度!E201+$E$3*特征计算_周度!F201+$F$3*特征计算_周度!H201,"")</f>
        <v/>
      </c>
      <c r="C201" s="118">
        <f>IFERROR(PERCENTILE(OFFSET(B201,1-364,0,364,1),$C$7),"")</f>
        <v/>
      </c>
      <c r="D201" s="118">
        <f>IFERROR(PERCENTILE(OFFSET(B201,1-364,0,364,1),$C$11),"")</f>
        <v/>
      </c>
      <c r="E201" s="122">
        <f>_xlfn.LET(_xlpm.initState,IF(OR(B201="",C201=""),"",IF(OR(特征计算_周度!B184&gt;$B$15,特征计算_周度!C184&gt;$B$15,特征计算_周度!G184&gt;$B$15,特征计算_周度!E184&gt;$B$15,特征计算_周度!F184&gt;$B$15),$A$12,IFERROR(IF(B201&lt;PERCENTILE(OFFSET(B201,1-364,0,364,1),$C$7),$A$7,IF(B201&lt;PERCENTILE(OFFSET(B201,1-364,0,364,1),$C$8),$A$8,IF(B201&lt;PERCENTILE(OFFSET(B201,1-364,0,364,1),$C$9),$A$9,IF(B201&lt;PERCENTILE(OFFSET(B201,1-364,0,364,1),$C$10),$A$10,IF(B201&lt;PERCENTILE(OFFSET(B201,1-364,0,364,1),$C$11),$A$11,$A$12))))),""))),_xlpm.dev,原始数据_周度!G184,_xlpm.minDev,MIN(OFFSET(原始数据_周度!G184,1-$D$17,0,$D$17,1)),_xlpm.bounce,_xlpm.dev-_xlpm.minDev,_xlpm.oversold,AND(ISNUMBER(_xlpm.dev),ISNUMBER(_xlpm.minDev),_xlpm.minDev&lt;=$B$17,_xlpm.bounce&gt;=$F$17,OR(_xlpm.initState=$A$12,_xlpm.initState=$A$11,_xlpm.initState=$A$10)),_xlpm.pctOnly,IFERROR(IF(B201&lt;PERCENTILE(OFFSET(B201,1-364,0,364,1),$C$7),$A$7,IF(B201&lt;PERCENTILE(OFFSET(B201,1-364,0,364,1),$C$8),$A$8,IF(B201&lt;PERCENTILE(OFFSET(B201,1-364,0,364,1),$C$9),$A$9,IF(B201&lt;PERCENTILE(OFFSET(B201,1-364,0,364,1),$C$10),$A$10,IF(B201&lt;PERCENTILE(OFFSET(B201,1-364,0,364,1),$C$11),$A$11,$A$12))))),""),IF(_xlpm.initState="","",IF(_xlpm.oversold,_xlpm.pctOnly,_xlpm.initState)))</f>
        <v/>
      </c>
      <c r="F201" s="119" t="n"/>
      <c r="G201" s="120">
        <f>IF(OR(B201="",C201=""),"",IF(OR(特征计算_周度!B184&gt;$B$15,特征计算_周度!C184&gt;$B$15,特征计算_周度!G184&gt;$B$15,特征计算_周度!E184&gt;$B$15,特征计算_周度!F184&gt;$B$15),IF(特征计算_周度!B184&gt;$B$15,"VIX ","")&amp;IF(特征计算_周度!C184&gt;$B$15,"HY ","")&amp;IF(特征计算_周度!G184&gt;$B$15,"Sahm ","")&amp;IF(特征计算_周度!E184&gt;$B$15,"趋势 ","")&amp;IF(特征计算_周度!F184&gt;$B$15,"斜率",""),"—"))</f>
        <v/>
      </c>
      <c r="H201" s="121">
        <f>IF(OR(B201="",C201=""),"",_xlfn.LET(_xlpm.dev,原始数据_周度!G184,_xlpm.minDev,MIN(OFFSET(原始数据_周度!G184,1-$D$17,0,$D$17,1)),_xlpm.bounce,_xlpm.dev-_xlpm.minDev,IF(AND(ISNUMBER(_xlpm.dev),ISNUMBER(_xlpm.minDev),_xlpm.minDev&lt;=$B$17,_xlpm.bounce&gt;=$F$17),"✅ 触发","—")))</f>
        <v/>
      </c>
      <c r="I201" s="172">
        <f>IFERROR(IF(特征计算_周度!H201&gt;$I$3,MIN($I$4,MAX(-$I$5,(特征计算_周度!H201-$I$3)*$I$4)),0),"")</f>
        <v/>
      </c>
    </row>
    <row r="202">
      <c r="A202" s="117">
        <f>特征计算_周度!A185</f>
        <v/>
      </c>
      <c r="B202" s="171">
        <f>IFERROR($A$3*特征计算_周度!B202+$B$3*特征计算_周度!C202+$C$3*特征计算_周度!D202+$D$3*特征计算_周度!E202+$E$3*特征计算_周度!F202+$F$3*特征计算_周度!H202,"")</f>
        <v/>
      </c>
      <c r="C202" s="118">
        <f>IFERROR(PERCENTILE(OFFSET(B202,1-364,0,364,1),$C$7),"")</f>
        <v/>
      </c>
      <c r="D202" s="118">
        <f>IFERROR(PERCENTILE(OFFSET(B202,1-364,0,364,1),$C$11),"")</f>
        <v/>
      </c>
      <c r="E202" s="122">
        <f>_xlfn.LET(_xlpm.initState,IF(OR(B202="",C202=""),"",IF(OR(特征计算_周度!B185&gt;$B$15,特征计算_周度!C185&gt;$B$15,特征计算_周度!G185&gt;$B$15,特征计算_周度!E185&gt;$B$15,特征计算_周度!F185&gt;$B$15),$A$12,IFERROR(IF(B202&lt;PERCENTILE(OFFSET(B202,1-364,0,364,1),$C$7),$A$7,IF(B202&lt;PERCENTILE(OFFSET(B202,1-364,0,364,1),$C$8),$A$8,IF(B202&lt;PERCENTILE(OFFSET(B202,1-364,0,364,1),$C$9),$A$9,IF(B202&lt;PERCENTILE(OFFSET(B202,1-364,0,364,1),$C$10),$A$10,IF(B202&lt;PERCENTILE(OFFSET(B202,1-364,0,364,1),$C$11),$A$11,$A$12))))),""))),_xlpm.dev,原始数据_周度!G185,_xlpm.minDev,MIN(OFFSET(原始数据_周度!G185,1-$D$17,0,$D$17,1)),_xlpm.bounce,_xlpm.dev-_xlpm.minDev,_xlpm.oversold,AND(ISNUMBER(_xlpm.dev),ISNUMBER(_xlpm.minDev),_xlpm.minDev&lt;=$B$17,_xlpm.bounce&gt;=$F$17,OR(_xlpm.initState=$A$12,_xlpm.initState=$A$11,_xlpm.initState=$A$10)),_xlpm.pctOnly,IFERROR(IF(B202&lt;PERCENTILE(OFFSET(B202,1-364,0,364,1),$C$7),$A$7,IF(B202&lt;PERCENTILE(OFFSET(B202,1-364,0,364,1),$C$8),$A$8,IF(B202&lt;PERCENTILE(OFFSET(B202,1-364,0,364,1),$C$9),$A$9,IF(B202&lt;PERCENTILE(OFFSET(B202,1-364,0,364,1),$C$10),$A$10,IF(B202&lt;PERCENTILE(OFFSET(B202,1-364,0,364,1),$C$11),$A$11,$A$12))))),""),IF(_xlpm.initState="","",IF(_xlpm.oversold,_xlpm.pctOnly,_xlpm.initState)))</f>
        <v/>
      </c>
      <c r="F202" s="119" t="n"/>
      <c r="G202" s="120">
        <f>IF(OR(B202="",C202=""),"",IF(OR(特征计算_周度!B185&gt;$B$15,特征计算_周度!C185&gt;$B$15,特征计算_周度!G185&gt;$B$15,特征计算_周度!E185&gt;$B$15,特征计算_周度!F185&gt;$B$15),IF(特征计算_周度!B185&gt;$B$15,"VIX ","")&amp;IF(特征计算_周度!C185&gt;$B$15,"HY ","")&amp;IF(特征计算_周度!G185&gt;$B$15,"Sahm ","")&amp;IF(特征计算_周度!E185&gt;$B$15,"趋势 ","")&amp;IF(特征计算_周度!F185&gt;$B$15,"斜率",""),"—"))</f>
        <v/>
      </c>
      <c r="H202" s="121">
        <f>IF(OR(B202="",C202=""),"",_xlfn.LET(_xlpm.dev,原始数据_周度!G185,_xlpm.minDev,MIN(OFFSET(原始数据_周度!G185,1-$D$17,0,$D$17,1)),_xlpm.bounce,_xlpm.dev-_xlpm.minDev,IF(AND(ISNUMBER(_xlpm.dev),ISNUMBER(_xlpm.minDev),_xlpm.minDev&lt;=$B$17,_xlpm.bounce&gt;=$F$17),"✅ 触发","—")))</f>
        <v/>
      </c>
      <c r="I202" s="172">
        <f>IFERROR(IF(特征计算_周度!H202&gt;$I$3,MIN($I$4,MAX(-$I$5,(特征计算_周度!H202-$I$3)*$I$4)),0),"")</f>
        <v/>
      </c>
    </row>
    <row r="203">
      <c r="A203" s="117">
        <f>特征计算_周度!A186</f>
        <v/>
      </c>
      <c r="B203" s="171">
        <f>IFERROR($A$3*特征计算_周度!B203+$B$3*特征计算_周度!C203+$C$3*特征计算_周度!D203+$D$3*特征计算_周度!E203+$E$3*特征计算_周度!F203+$F$3*特征计算_周度!H203,"")</f>
        <v/>
      </c>
      <c r="C203" s="118">
        <f>IFERROR(PERCENTILE(OFFSET(B203,1-364,0,364,1),$C$7),"")</f>
        <v/>
      </c>
      <c r="D203" s="118">
        <f>IFERROR(PERCENTILE(OFFSET(B203,1-364,0,364,1),$C$11),"")</f>
        <v/>
      </c>
      <c r="E203" s="122">
        <f>_xlfn.LET(_xlpm.initState,IF(OR(B203="",C203=""),"",IF(OR(特征计算_周度!B186&gt;$B$15,特征计算_周度!C186&gt;$B$15,特征计算_周度!G186&gt;$B$15,特征计算_周度!E186&gt;$B$15,特征计算_周度!F186&gt;$B$15),$A$12,IFERROR(IF(B203&lt;PERCENTILE(OFFSET(B203,1-364,0,364,1),$C$7),$A$7,IF(B203&lt;PERCENTILE(OFFSET(B203,1-364,0,364,1),$C$8),$A$8,IF(B203&lt;PERCENTILE(OFFSET(B203,1-364,0,364,1),$C$9),$A$9,IF(B203&lt;PERCENTILE(OFFSET(B203,1-364,0,364,1),$C$10),$A$10,IF(B203&lt;PERCENTILE(OFFSET(B203,1-364,0,364,1),$C$11),$A$11,$A$12))))),""))),_xlpm.dev,原始数据_周度!G186,_xlpm.minDev,MIN(OFFSET(原始数据_周度!G186,1-$D$17,0,$D$17,1)),_xlpm.bounce,_xlpm.dev-_xlpm.minDev,_xlpm.oversold,AND(ISNUMBER(_xlpm.dev),ISNUMBER(_xlpm.minDev),_xlpm.minDev&lt;=$B$17,_xlpm.bounce&gt;=$F$17,OR(_xlpm.initState=$A$12,_xlpm.initState=$A$11,_xlpm.initState=$A$10)),_xlpm.pctOnly,IFERROR(IF(B203&lt;PERCENTILE(OFFSET(B203,1-364,0,364,1),$C$7),$A$7,IF(B203&lt;PERCENTILE(OFFSET(B203,1-364,0,364,1),$C$8),$A$8,IF(B203&lt;PERCENTILE(OFFSET(B203,1-364,0,364,1),$C$9),$A$9,IF(B203&lt;PERCENTILE(OFFSET(B203,1-364,0,364,1),$C$10),$A$10,IF(B203&lt;PERCENTILE(OFFSET(B203,1-364,0,364,1),$C$11),$A$11,$A$12))))),""),IF(_xlpm.initState="","",IF(_xlpm.oversold,_xlpm.pctOnly,_xlpm.initState)))</f>
        <v/>
      </c>
      <c r="F203" s="119" t="n"/>
      <c r="G203" s="120">
        <f>IF(OR(B203="",C203=""),"",IF(OR(特征计算_周度!B186&gt;$B$15,特征计算_周度!C186&gt;$B$15,特征计算_周度!G186&gt;$B$15,特征计算_周度!E186&gt;$B$15,特征计算_周度!F186&gt;$B$15),IF(特征计算_周度!B186&gt;$B$15,"VIX ","")&amp;IF(特征计算_周度!C186&gt;$B$15,"HY ","")&amp;IF(特征计算_周度!G186&gt;$B$15,"Sahm ","")&amp;IF(特征计算_周度!E186&gt;$B$15,"趋势 ","")&amp;IF(特征计算_周度!F186&gt;$B$15,"斜率",""),"—"))</f>
        <v/>
      </c>
      <c r="H203" s="121">
        <f>IF(OR(B203="",C203=""),"",_xlfn.LET(_xlpm.dev,原始数据_周度!G186,_xlpm.minDev,MIN(OFFSET(原始数据_周度!G186,1-$D$17,0,$D$17,1)),_xlpm.bounce,_xlpm.dev-_xlpm.minDev,IF(AND(ISNUMBER(_xlpm.dev),ISNUMBER(_xlpm.minDev),_xlpm.minDev&lt;=$B$17,_xlpm.bounce&gt;=$F$17),"✅ 触发","—")))</f>
        <v/>
      </c>
      <c r="I203" s="172">
        <f>IFERROR(IF(特征计算_周度!H203&gt;$I$3,MIN($I$4,MAX(-$I$5,(特征计算_周度!H203-$I$3)*$I$4)),0),"")</f>
        <v/>
      </c>
    </row>
    <row r="204">
      <c r="A204" s="117">
        <f>特征计算_周度!A187</f>
        <v/>
      </c>
      <c r="B204" s="171">
        <f>IFERROR($A$3*特征计算_周度!B204+$B$3*特征计算_周度!C204+$C$3*特征计算_周度!D204+$D$3*特征计算_周度!E204+$E$3*特征计算_周度!F204+$F$3*特征计算_周度!H204,"")</f>
        <v/>
      </c>
      <c r="C204" s="118">
        <f>IFERROR(PERCENTILE(OFFSET(B204,1-364,0,364,1),$C$7),"")</f>
        <v/>
      </c>
      <c r="D204" s="118">
        <f>IFERROR(PERCENTILE(OFFSET(B204,1-364,0,364,1),$C$11),"")</f>
        <v/>
      </c>
      <c r="E204" s="122">
        <f>_xlfn.LET(_xlpm.initState,IF(OR(B204="",C204=""),"",IF(OR(特征计算_周度!B187&gt;$B$15,特征计算_周度!C187&gt;$B$15,特征计算_周度!G187&gt;$B$15,特征计算_周度!E187&gt;$B$15,特征计算_周度!F187&gt;$B$15),$A$12,IFERROR(IF(B204&lt;PERCENTILE(OFFSET(B204,1-364,0,364,1),$C$7),$A$7,IF(B204&lt;PERCENTILE(OFFSET(B204,1-364,0,364,1),$C$8),$A$8,IF(B204&lt;PERCENTILE(OFFSET(B204,1-364,0,364,1),$C$9),$A$9,IF(B204&lt;PERCENTILE(OFFSET(B204,1-364,0,364,1),$C$10),$A$10,IF(B204&lt;PERCENTILE(OFFSET(B204,1-364,0,364,1),$C$11),$A$11,$A$12))))),""))),_xlpm.dev,原始数据_周度!G187,_xlpm.minDev,MIN(OFFSET(原始数据_周度!G187,1-$D$17,0,$D$17,1)),_xlpm.bounce,_xlpm.dev-_xlpm.minDev,_xlpm.oversold,AND(ISNUMBER(_xlpm.dev),ISNUMBER(_xlpm.minDev),_xlpm.minDev&lt;=$B$17,_xlpm.bounce&gt;=$F$17,OR(_xlpm.initState=$A$12,_xlpm.initState=$A$11,_xlpm.initState=$A$10)),_xlpm.pctOnly,IFERROR(IF(B204&lt;PERCENTILE(OFFSET(B204,1-364,0,364,1),$C$7),$A$7,IF(B204&lt;PERCENTILE(OFFSET(B204,1-364,0,364,1),$C$8),$A$8,IF(B204&lt;PERCENTILE(OFFSET(B204,1-364,0,364,1),$C$9),$A$9,IF(B204&lt;PERCENTILE(OFFSET(B204,1-364,0,364,1),$C$10),$A$10,IF(B204&lt;PERCENTILE(OFFSET(B204,1-364,0,364,1),$C$11),$A$11,$A$12))))),""),IF(_xlpm.initState="","",IF(_xlpm.oversold,_xlpm.pctOnly,_xlpm.initState)))</f>
        <v/>
      </c>
      <c r="F204" s="119" t="n"/>
      <c r="G204" s="120">
        <f>IF(OR(B204="",C204=""),"",IF(OR(特征计算_周度!B187&gt;$B$15,特征计算_周度!C187&gt;$B$15,特征计算_周度!G187&gt;$B$15,特征计算_周度!E187&gt;$B$15,特征计算_周度!F187&gt;$B$15),IF(特征计算_周度!B187&gt;$B$15,"VIX ","")&amp;IF(特征计算_周度!C187&gt;$B$15,"HY ","")&amp;IF(特征计算_周度!G187&gt;$B$15,"Sahm ","")&amp;IF(特征计算_周度!E187&gt;$B$15,"趋势 ","")&amp;IF(特征计算_周度!F187&gt;$B$15,"斜率",""),"—"))</f>
        <v/>
      </c>
      <c r="H204" s="121">
        <f>IF(OR(B204="",C204=""),"",_xlfn.LET(_xlpm.dev,原始数据_周度!G187,_xlpm.minDev,MIN(OFFSET(原始数据_周度!G187,1-$D$17,0,$D$17,1)),_xlpm.bounce,_xlpm.dev-_xlpm.minDev,IF(AND(ISNUMBER(_xlpm.dev),ISNUMBER(_xlpm.minDev),_xlpm.minDev&lt;=$B$17,_xlpm.bounce&gt;=$F$17),"✅ 触发","—")))</f>
        <v/>
      </c>
      <c r="I204" s="172">
        <f>IFERROR(IF(特征计算_周度!H204&gt;$I$3,MIN($I$4,MAX(-$I$5,(特征计算_周度!H204-$I$3)*$I$4)),0),"")</f>
        <v/>
      </c>
    </row>
    <row r="205">
      <c r="A205" s="117">
        <f>特征计算_周度!A188</f>
        <v/>
      </c>
      <c r="B205" s="171">
        <f>IFERROR($A$3*特征计算_周度!B205+$B$3*特征计算_周度!C205+$C$3*特征计算_周度!D205+$D$3*特征计算_周度!E205+$E$3*特征计算_周度!F205+$F$3*特征计算_周度!H205,"")</f>
        <v/>
      </c>
      <c r="C205" s="118">
        <f>IFERROR(PERCENTILE(OFFSET(B205,1-364,0,364,1),$C$7),"")</f>
        <v/>
      </c>
      <c r="D205" s="118">
        <f>IFERROR(PERCENTILE(OFFSET(B205,1-364,0,364,1),$C$11),"")</f>
        <v/>
      </c>
      <c r="E205" s="122">
        <f>_xlfn.LET(_xlpm.initState,IF(OR(B205="",C205=""),"",IF(OR(特征计算_周度!B188&gt;$B$15,特征计算_周度!C188&gt;$B$15,特征计算_周度!G188&gt;$B$15,特征计算_周度!E188&gt;$B$15,特征计算_周度!F188&gt;$B$15),$A$12,IFERROR(IF(B205&lt;PERCENTILE(OFFSET(B205,1-364,0,364,1),$C$7),$A$7,IF(B205&lt;PERCENTILE(OFFSET(B205,1-364,0,364,1),$C$8),$A$8,IF(B205&lt;PERCENTILE(OFFSET(B205,1-364,0,364,1),$C$9),$A$9,IF(B205&lt;PERCENTILE(OFFSET(B205,1-364,0,364,1),$C$10),$A$10,IF(B205&lt;PERCENTILE(OFFSET(B205,1-364,0,364,1),$C$11),$A$11,$A$12))))),""))),_xlpm.dev,原始数据_周度!G188,_xlpm.minDev,MIN(OFFSET(原始数据_周度!G188,1-$D$17,0,$D$17,1)),_xlpm.bounce,_xlpm.dev-_xlpm.minDev,_xlpm.oversold,AND(ISNUMBER(_xlpm.dev),ISNUMBER(_xlpm.minDev),_xlpm.minDev&lt;=$B$17,_xlpm.bounce&gt;=$F$17,OR(_xlpm.initState=$A$12,_xlpm.initState=$A$11,_xlpm.initState=$A$10)),_xlpm.pctOnly,IFERROR(IF(B205&lt;PERCENTILE(OFFSET(B205,1-364,0,364,1),$C$7),$A$7,IF(B205&lt;PERCENTILE(OFFSET(B205,1-364,0,364,1),$C$8),$A$8,IF(B205&lt;PERCENTILE(OFFSET(B205,1-364,0,364,1),$C$9),$A$9,IF(B205&lt;PERCENTILE(OFFSET(B205,1-364,0,364,1),$C$10),$A$10,IF(B205&lt;PERCENTILE(OFFSET(B205,1-364,0,364,1),$C$11),$A$11,$A$12))))),""),IF(_xlpm.initState="","",IF(_xlpm.oversold,_xlpm.pctOnly,_xlpm.initState)))</f>
        <v/>
      </c>
      <c r="F205" s="119" t="n"/>
      <c r="G205" s="120">
        <f>IF(OR(B205="",C205=""),"",IF(OR(特征计算_周度!B188&gt;$B$15,特征计算_周度!C188&gt;$B$15,特征计算_周度!G188&gt;$B$15,特征计算_周度!E188&gt;$B$15,特征计算_周度!F188&gt;$B$15),IF(特征计算_周度!B188&gt;$B$15,"VIX ","")&amp;IF(特征计算_周度!C188&gt;$B$15,"HY ","")&amp;IF(特征计算_周度!G188&gt;$B$15,"Sahm ","")&amp;IF(特征计算_周度!E188&gt;$B$15,"趋势 ","")&amp;IF(特征计算_周度!F188&gt;$B$15,"斜率",""),"—"))</f>
        <v/>
      </c>
      <c r="H205" s="121">
        <f>IF(OR(B205="",C205=""),"",_xlfn.LET(_xlpm.dev,原始数据_周度!G188,_xlpm.minDev,MIN(OFFSET(原始数据_周度!G188,1-$D$17,0,$D$17,1)),_xlpm.bounce,_xlpm.dev-_xlpm.minDev,IF(AND(ISNUMBER(_xlpm.dev),ISNUMBER(_xlpm.minDev),_xlpm.minDev&lt;=$B$17,_xlpm.bounce&gt;=$F$17),"✅ 触发","—")))</f>
        <v/>
      </c>
      <c r="I205" s="172">
        <f>IFERROR(IF(特征计算_周度!H205&gt;$I$3,MIN($I$4,MAX(-$I$5,(特征计算_周度!H205-$I$3)*$I$4)),0),"")</f>
        <v/>
      </c>
    </row>
    <row r="206">
      <c r="A206" s="117">
        <f>特征计算_周度!A189</f>
        <v/>
      </c>
      <c r="B206" s="171">
        <f>IFERROR($A$3*特征计算_周度!B206+$B$3*特征计算_周度!C206+$C$3*特征计算_周度!D206+$D$3*特征计算_周度!E206+$E$3*特征计算_周度!F206+$F$3*特征计算_周度!H206,"")</f>
        <v/>
      </c>
      <c r="C206" s="118">
        <f>IFERROR(PERCENTILE(OFFSET(B206,1-364,0,364,1),$C$7),"")</f>
        <v/>
      </c>
      <c r="D206" s="118">
        <f>IFERROR(PERCENTILE(OFFSET(B206,1-364,0,364,1),$C$11),"")</f>
        <v/>
      </c>
      <c r="E206" s="122">
        <f>_xlfn.LET(_xlpm.initState,IF(OR(B206="",C206=""),"",IF(OR(特征计算_周度!B189&gt;$B$15,特征计算_周度!C189&gt;$B$15,特征计算_周度!G189&gt;$B$15,特征计算_周度!E189&gt;$B$15,特征计算_周度!F189&gt;$B$15),$A$12,IFERROR(IF(B206&lt;PERCENTILE(OFFSET(B206,1-364,0,364,1),$C$7),$A$7,IF(B206&lt;PERCENTILE(OFFSET(B206,1-364,0,364,1),$C$8),$A$8,IF(B206&lt;PERCENTILE(OFFSET(B206,1-364,0,364,1),$C$9),$A$9,IF(B206&lt;PERCENTILE(OFFSET(B206,1-364,0,364,1),$C$10),$A$10,IF(B206&lt;PERCENTILE(OFFSET(B206,1-364,0,364,1),$C$11),$A$11,$A$12))))),""))),_xlpm.dev,原始数据_周度!G189,_xlpm.minDev,MIN(OFFSET(原始数据_周度!G189,1-$D$17,0,$D$17,1)),_xlpm.bounce,_xlpm.dev-_xlpm.minDev,_xlpm.oversold,AND(ISNUMBER(_xlpm.dev),ISNUMBER(_xlpm.minDev),_xlpm.minDev&lt;=$B$17,_xlpm.bounce&gt;=$F$17,OR(_xlpm.initState=$A$12,_xlpm.initState=$A$11,_xlpm.initState=$A$10)),_xlpm.pctOnly,IFERROR(IF(B206&lt;PERCENTILE(OFFSET(B206,1-364,0,364,1),$C$7),$A$7,IF(B206&lt;PERCENTILE(OFFSET(B206,1-364,0,364,1),$C$8),$A$8,IF(B206&lt;PERCENTILE(OFFSET(B206,1-364,0,364,1),$C$9),$A$9,IF(B206&lt;PERCENTILE(OFFSET(B206,1-364,0,364,1),$C$10),$A$10,IF(B206&lt;PERCENTILE(OFFSET(B206,1-364,0,364,1),$C$11),$A$11,$A$12))))),""),IF(_xlpm.initState="","",IF(_xlpm.oversold,_xlpm.pctOnly,_xlpm.initState)))</f>
        <v/>
      </c>
      <c r="F206" s="119" t="n"/>
      <c r="G206" s="120">
        <f>IF(OR(B206="",C206=""),"",IF(OR(特征计算_周度!B189&gt;$B$15,特征计算_周度!C189&gt;$B$15,特征计算_周度!G189&gt;$B$15,特征计算_周度!E189&gt;$B$15,特征计算_周度!F189&gt;$B$15),IF(特征计算_周度!B189&gt;$B$15,"VIX ","")&amp;IF(特征计算_周度!C189&gt;$B$15,"HY ","")&amp;IF(特征计算_周度!G189&gt;$B$15,"Sahm ","")&amp;IF(特征计算_周度!E189&gt;$B$15,"趋势 ","")&amp;IF(特征计算_周度!F189&gt;$B$15,"斜率",""),"—"))</f>
        <v/>
      </c>
      <c r="H206" s="121">
        <f>IF(OR(B206="",C206=""),"",_xlfn.LET(_xlpm.dev,原始数据_周度!G189,_xlpm.minDev,MIN(OFFSET(原始数据_周度!G189,1-$D$17,0,$D$17,1)),_xlpm.bounce,_xlpm.dev-_xlpm.minDev,IF(AND(ISNUMBER(_xlpm.dev),ISNUMBER(_xlpm.minDev),_xlpm.minDev&lt;=$B$17,_xlpm.bounce&gt;=$F$17),"✅ 触发","—")))</f>
        <v/>
      </c>
      <c r="I206" s="172">
        <f>IFERROR(IF(特征计算_周度!H206&gt;$I$3,MIN($I$4,MAX(-$I$5,(特征计算_周度!H206-$I$3)*$I$4)),0),"")</f>
        <v/>
      </c>
    </row>
    <row r="207">
      <c r="A207" s="117">
        <f>特征计算_周度!A190</f>
        <v/>
      </c>
      <c r="B207" s="171">
        <f>IFERROR($A$3*特征计算_周度!B207+$B$3*特征计算_周度!C207+$C$3*特征计算_周度!D207+$D$3*特征计算_周度!E207+$E$3*特征计算_周度!F207+$F$3*特征计算_周度!H207,"")</f>
        <v/>
      </c>
      <c r="C207" s="118">
        <f>IFERROR(PERCENTILE(OFFSET(B207,1-364,0,364,1),$C$7),"")</f>
        <v/>
      </c>
      <c r="D207" s="118">
        <f>IFERROR(PERCENTILE(OFFSET(B207,1-364,0,364,1),$C$11),"")</f>
        <v/>
      </c>
      <c r="E207" s="122">
        <f>_xlfn.LET(_xlpm.initState,IF(OR(B207="",C207=""),"",IF(OR(特征计算_周度!B190&gt;$B$15,特征计算_周度!C190&gt;$B$15,特征计算_周度!G190&gt;$B$15,特征计算_周度!E190&gt;$B$15,特征计算_周度!F190&gt;$B$15),$A$12,IFERROR(IF(B207&lt;PERCENTILE(OFFSET(B207,1-364,0,364,1),$C$7),$A$7,IF(B207&lt;PERCENTILE(OFFSET(B207,1-364,0,364,1),$C$8),$A$8,IF(B207&lt;PERCENTILE(OFFSET(B207,1-364,0,364,1),$C$9),$A$9,IF(B207&lt;PERCENTILE(OFFSET(B207,1-364,0,364,1),$C$10),$A$10,IF(B207&lt;PERCENTILE(OFFSET(B207,1-364,0,364,1),$C$11),$A$11,$A$12))))),""))),_xlpm.dev,原始数据_周度!G190,_xlpm.minDev,MIN(OFFSET(原始数据_周度!G190,1-$D$17,0,$D$17,1)),_xlpm.bounce,_xlpm.dev-_xlpm.minDev,_xlpm.oversold,AND(ISNUMBER(_xlpm.dev),ISNUMBER(_xlpm.minDev),_xlpm.minDev&lt;=$B$17,_xlpm.bounce&gt;=$F$17,OR(_xlpm.initState=$A$12,_xlpm.initState=$A$11,_xlpm.initState=$A$10)),_xlpm.pctOnly,IFERROR(IF(B207&lt;PERCENTILE(OFFSET(B207,1-364,0,364,1),$C$7),$A$7,IF(B207&lt;PERCENTILE(OFFSET(B207,1-364,0,364,1),$C$8),$A$8,IF(B207&lt;PERCENTILE(OFFSET(B207,1-364,0,364,1),$C$9),$A$9,IF(B207&lt;PERCENTILE(OFFSET(B207,1-364,0,364,1),$C$10),$A$10,IF(B207&lt;PERCENTILE(OFFSET(B207,1-364,0,364,1),$C$11),$A$11,$A$12))))),""),IF(_xlpm.initState="","",IF(_xlpm.oversold,_xlpm.pctOnly,_xlpm.initState)))</f>
        <v/>
      </c>
      <c r="F207" s="119" t="n"/>
      <c r="G207" s="120">
        <f>IF(OR(B207="",C207=""),"",IF(OR(特征计算_周度!B190&gt;$B$15,特征计算_周度!C190&gt;$B$15,特征计算_周度!G190&gt;$B$15,特征计算_周度!E190&gt;$B$15,特征计算_周度!F190&gt;$B$15),IF(特征计算_周度!B190&gt;$B$15,"VIX ","")&amp;IF(特征计算_周度!C190&gt;$B$15,"HY ","")&amp;IF(特征计算_周度!G190&gt;$B$15,"Sahm ","")&amp;IF(特征计算_周度!E190&gt;$B$15,"趋势 ","")&amp;IF(特征计算_周度!F190&gt;$B$15,"斜率",""),"—"))</f>
        <v/>
      </c>
      <c r="H207" s="121">
        <f>IF(OR(B207="",C207=""),"",_xlfn.LET(_xlpm.dev,原始数据_周度!G190,_xlpm.minDev,MIN(OFFSET(原始数据_周度!G190,1-$D$17,0,$D$17,1)),_xlpm.bounce,_xlpm.dev-_xlpm.minDev,IF(AND(ISNUMBER(_xlpm.dev),ISNUMBER(_xlpm.minDev),_xlpm.minDev&lt;=$B$17,_xlpm.bounce&gt;=$F$17),"✅ 触发","—")))</f>
        <v/>
      </c>
      <c r="I207" s="172">
        <f>IFERROR(IF(特征计算_周度!H207&gt;$I$3,MIN($I$4,MAX(-$I$5,(特征计算_周度!H207-$I$3)*$I$4)),0),"")</f>
        <v/>
      </c>
    </row>
    <row r="208">
      <c r="A208" s="117">
        <f>特征计算_周度!A191</f>
        <v/>
      </c>
      <c r="B208" s="171">
        <f>IFERROR($A$3*特征计算_周度!B208+$B$3*特征计算_周度!C208+$C$3*特征计算_周度!D208+$D$3*特征计算_周度!E208+$E$3*特征计算_周度!F208+$F$3*特征计算_周度!H208,"")</f>
        <v/>
      </c>
      <c r="C208" s="118">
        <f>IFERROR(PERCENTILE(OFFSET(B208,1-364,0,364,1),$C$7),"")</f>
        <v/>
      </c>
      <c r="D208" s="118">
        <f>IFERROR(PERCENTILE(OFFSET(B208,1-364,0,364,1),$C$11),"")</f>
        <v/>
      </c>
      <c r="E208" s="122">
        <f>_xlfn.LET(_xlpm.initState,IF(OR(B208="",C208=""),"",IF(OR(特征计算_周度!B191&gt;$B$15,特征计算_周度!C191&gt;$B$15,特征计算_周度!G191&gt;$B$15,特征计算_周度!E191&gt;$B$15,特征计算_周度!F191&gt;$B$15),$A$12,IFERROR(IF(B208&lt;PERCENTILE(OFFSET(B208,1-364,0,364,1),$C$7),$A$7,IF(B208&lt;PERCENTILE(OFFSET(B208,1-364,0,364,1),$C$8),$A$8,IF(B208&lt;PERCENTILE(OFFSET(B208,1-364,0,364,1),$C$9),$A$9,IF(B208&lt;PERCENTILE(OFFSET(B208,1-364,0,364,1),$C$10),$A$10,IF(B208&lt;PERCENTILE(OFFSET(B208,1-364,0,364,1),$C$11),$A$11,$A$12))))),""))),_xlpm.dev,原始数据_周度!G191,_xlpm.minDev,MIN(OFFSET(原始数据_周度!G191,1-$D$17,0,$D$17,1)),_xlpm.bounce,_xlpm.dev-_xlpm.minDev,_xlpm.oversold,AND(ISNUMBER(_xlpm.dev),ISNUMBER(_xlpm.minDev),_xlpm.minDev&lt;=$B$17,_xlpm.bounce&gt;=$F$17,OR(_xlpm.initState=$A$12,_xlpm.initState=$A$11,_xlpm.initState=$A$10)),_xlpm.pctOnly,IFERROR(IF(B208&lt;PERCENTILE(OFFSET(B208,1-364,0,364,1),$C$7),$A$7,IF(B208&lt;PERCENTILE(OFFSET(B208,1-364,0,364,1),$C$8),$A$8,IF(B208&lt;PERCENTILE(OFFSET(B208,1-364,0,364,1),$C$9),$A$9,IF(B208&lt;PERCENTILE(OFFSET(B208,1-364,0,364,1),$C$10),$A$10,IF(B208&lt;PERCENTILE(OFFSET(B208,1-364,0,364,1),$C$11),$A$11,$A$12))))),""),IF(_xlpm.initState="","",IF(_xlpm.oversold,_xlpm.pctOnly,_xlpm.initState)))</f>
        <v/>
      </c>
      <c r="F208" s="119" t="n"/>
      <c r="G208" s="120">
        <f>IF(OR(B208="",C208=""),"",IF(OR(特征计算_周度!B191&gt;$B$15,特征计算_周度!C191&gt;$B$15,特征计算_周度!G191&gt;$B$15,特征计算_周度!E191&gt;$B$15,特征计算_周度!F191&gt;$B$15),IF(特征计算_周度!B191&gt;$B$15,"VIX ","")&amp;IF(特征计算_周度!C191&gt;$B$15,"HY ","")&amp;IF(特征计算_周度!G191&gt;$B$15,"Sahm ","")&amp;IF(特征计算_周度!E191&gt;$B$15,"趋势 ","")&amp;IF(特征计算_周度!F191&gt;$B$15,"斜率",""),"—"))</f>
        <v/>
      </c>
      <c r="H208" s="121">
        <f>IF(OR(B208="",C208=""),"",_xlfn.LET(_xlpm.dev,原始数据_周度!G191,_xlpm.minDev,MIN(OFFSET(原始数据_周度!G191,1-$D$17,0,$D$17,1)),_xlpm.bounce,_xlpm.dev-_xlpm.minDev,IF(AND(ISNUMBER(_xlpm.dev),ISNUMBER(_xlpm.minDev),_xlpm.minDev&lt;=$B$17,_xlpm.bounce&gt;=$F$17),"✅ 触发","—")))</f>
        <v/>
      </c>
      <c r="I208" s="172">
        <f>IFERROR(IF(特征计算_周度!H208&gt;$I$3,MIN($I$4,MAX(-$I$5,(特征计算_周度!H208-$I$3)*$I$4)),0),"")</f>
        <v/>
      </c>
    </row>
    <row r="209">
      <c r="A209" s="117">
        <f>特征计算_周度!A192</f>
        <v/>
      </c>
      <c r="B209" s="171">
        <f>IFERROR($A$3*特征计算_周度!B209+$B$3*特征计算_周度!C209+$C$3*特征计算_周度!D209+$D$3*特征计算_周度!E209+$E$3*特征计算_周度!F209+$F$3*特征计算_周度!H209,"")</f>
        <v/>
      </c>
      <c r="C209" s="118">
        <f>IFERROR(PERCENTILE(OFFSET(B209,1-364,0,364,1),$C$7),"")</f>
        <v/>
      </c>
      <c r="D209" s="118">
        <f>IFERROR(PERCENTILE(OFFSET(B209,1-364,0,364,1),$C$11),"")</f>
        <v/>
      </c>
      <c r="E209" s="122">
        <f>_xlfn.LET(_xlpm.initState,IF(OR(B209="",C209=""),"",IF(OR(特征计算_周度!B192&gt;$B$15,特征计算_周度!C192&gt;$B$15,特征计算_周度!G192&gt;$B$15,特征计算_周度!E192&gt;$B$15,特征计算_周度!F192&gt;$B$15),$A$12,IFERROR(IF(B209&lt;PERCENTILE(OFFSET(B209,1-364,0,364,1),$C$7),$A$7,IF(B209&lt;PERCENTILE(OFFSET(B209,1-364,0,364,1),$C$8),$A$8,IF(B209&lt;PERCENTILE(OFFSET(B209,1-364,0,364,1),$C$9),$A$9,IF(B209&lt;PERCENTILE(OFFSET(B209,1-364,0,364,1),$C$10),$A$10,IF(B209&lt;PERCENTILE(OFFSET(B209,1-364,0,364,1),$C$11),$A$11,$A$12))))),""))),_xlpm.dev,原始数据_周度!G192,_xlpm.minDev,MIN(OFFSET(原始数据_周度!G192,1-$D$17,0,$D$17,1)),_xlpm.bounce,_xlpm.dev-_xlpm.minDev,_xlpm.oversold,AND(ISNUMBER(_xlpm.dev),ISNUMBER(_xlpm.minDev),_xlpm.minDev&lt;=$B$17,_xlpm.bounce&gt;=$F$17,OR(_xlpm.initState=$A$12,_xlpm.initState=$A$11,_xlpm.initState=$A$10)),_xlpm.pctOnly,IFERROR(IF(B209&lt;PERCENTILE(OFFSET(B209,1-364,0,364,1),$C$7),$A$7,IF(B209&lt;PERCENTILE(OFFSET(B209,1-364,0,364,1),$C$8),$A$8,IF(B209&lt;PERCENTILE(OFFSET(B209,1-364,0,364,1),$C$9),$A$9,IF(B209&lt;PERCENTILE(OFFSET(B209,1-364,0,364,1),$C$10),$A$10,IF(B209&lt;PERCENTILE(OFFSET(B209,1-364,0,364,1),$C$11),$A$11,$A$12))))),""),IF(_xlpm.initState="","",IF(_xlpm.oversold,_xlpm.pctOnly,_xlpm.initState)))</f>
        <v/>
      </c>
      <c r="F209" s="119" t="n"/>
      <c r="G209" s="120">
        <f>IF(OR(B209="",C209=""),"",IF(OR(特征计算_周度!B192&gt;$B$15,特征计算_周度!C192&gt;$B$15,特征计算_周度!G192&gt;$B$15,特征计算_周度!E192&gt;$B$15,特征计算_周度!F192&gt;$B$15),IF(特征计算_周度!B192&gt;$B$15,"VIX ","")&amp;IF(特征计算_周度!C192&gt;$B$15,"HY ","")&amp;IF(特征计算_周度!G192&gt;$B$15,"Sahm ","")&amp;IF(特征计算_周度!E192&gt;$B$15,"趋势 ","")&amp;IF(特征计算_周度!F192&gt;$B$15,"斜率",""),"—"))</f>
        <v/>
      </c>
      <c r="H209" s="121">
        <f>IF(OR(B209="",C209=""),"",_xlfn.LET(_xlpm.dev,原始数据_周度!G192,_xlpm.minDev,MIN(OFFSET(原始数据_周度!G192,1-$D$17,0,$D$17,1)),_xlpm.bounce,_xlpm.dev-_xlpm.minDev,IF(AND(ISNUMBER(_xlpm.dev),ISNUMBER(_xlpm.minDev),_xlpm.minDev&lt;=$B$17,_xlpm.bounce&gt;=$F$17),"✅ 触发","—")))</f>
        <v/>
      </c>
      <c r="I209" s="172">
        <f>IFERROR(IF(特征计算_周度!H209&gt;$I$3,MIN($I$4,MAX(-$I$5,(特征计算_周度!H209-$I$3)*$I$4)),0),"")</f>
        <v/>
      </c>
    </row>
    <row r="210">
      <c r="A210" s="117">
        <f>特征计算_周度!A193</f>
        <v/>
      </c>
      <c r="B210" s="171">
        <f>IFERROR($A$3*特征计算_周度!B210+$B$3*特征计算_周度!C210+$C$3*特征计算_周度!D210+$D$3*特征计算_周度!E210+$E$3*特征计算_周度!F210+$F$3*特征计算_周度!H210,"")</f>
        <v/>
      </c>
      <c r="C210" s="118">
        <f>IFERROR(PERCENTILE(OFFSET(B210,1-364,0,364,1),$C$7),"")</f>
        <v/>
      </c>
      <c r="D210" s="118">
        <f>IFERROR(PERCENTILE(OFFSET(B210,1-364,0,364,1),$C$11),"")</f>
        <v/>
      </c>
      <c r="E210" s="122">
        <f>_xlfn.LET(_xlpm.initState,IF(OR(B210="",C210=""),"",IF(OR(特征计算_周度!B193&gt;$B$15,特征计算_周度!C193&gt;$B$15,特征计算_周度!G193&gt;$B$15,特征计算_周度!E193&gt;$B$15,特征计算_周度!F193&gt;$B$15),$A$12,IFERROR(IF(B210&lt;PERCENTILE(OFFSET(B210,1-364,0,364,1),$C$7),$A$7,IF(B210&lt;PERCENTILE(OFFSET(B210,1-364,0,364,1),$C$8),$A$8,IF(B210&lt;PERCENTILE(OFFSET(B210,1-364,0,364,1),$C$9),$A$9,IF(B210&lt;PERCENTILE(OFFSET(B210,1-364,0,364,1),$C$10),$A$10,IF(B210&lt;PERCENTILE(OFFSET(B210,1-364,0,364,1),$C$11),$A$11,$A$12))))),""))),_xlpm.dev,原始数据_周度!G193,_xlpm.minDev,MIN(OFFSET(原始数据_周度!G193,1-$D$17,0,$D$17,1)),_xlpm.bounce,_xlpm.dev-_xlpm.minDev,_xlpm.oversold,AND(ISNUMBER(_xlpm.dev),ISNUMBER(_xlpm.minDev),_xlpm.minDev&lt;=$B$17,_xlpm.bounce&gt;=$F$17,OR(_xlpm.initState=$A$12,_xlpm.initState=$A$11,_xlpm.initState=$A$10)),_xlpm.pctOnly,IFERROR(IF(B210&lt;PERCENTILE(OFFSET(B210,1-364,0,364,1),$C$7),$A$7,IF(B210&lt;PERCENTILE(OFFSET(B210,1-364,0,364,1),$C$8),$A$8,IF(B210&lt;PERCENTILE(OFFSET(B210,1-364,0,364,1),$C$9),$A$9,IF(B210&lt;PERCENTILE(OFFSET(B210,1-364,0,364,1),$C$10),$A$10,IF(B210&lt;PERCENTILE(OFFSET(B210,1-364,0,364,1),$C$11),$A$11,$A$12))))),""),IF(_xlpm.initState="","",IF(_xlpm.oversold,_xlpm.pctOnly,_xlpm.initState)))</f>
        <v/>
      </c>
      <c r="F210" s="119" t="n"/>
      <c r="G210" s="120">
        <f>IF(OR(B210="",C210=""),"",IF(OR(特征计算_周度!B193&gt;$B$15,特征计算_周度!C193&gt;$B$15,特征计算_周度!G193&gt;$B$15,特征计算_周度!E193&gt;$B$15,特征计算_周度!F193&gt;$B$15),IF(特征计算_周度!B193&gt;$B$15,"VIX ","")&amp;IF(特征计算_周度!C193&gt;$B$15,"HY ","")&amp;IF(特征计算_周度!G193&gt;$B$15,"Sahm ","")&amp;IF(特征计算_周度!E193&gt;$B$15,"趋势 ","")&amp;IF(特征计算_周度!F193&gt;$B$15,"斜率",""),"—"))</f>
        <v/>
      </c>
      <c r="H210" s="121">
        <f>IF(OR(B210="",C210=""),"",_xlfn.LET(_xlpm.dev,原始数据_周度!G193,_xlpm.minDev,MIN(OFFSET(原始数据_周度!G193,1-$D$17,0,$D$17,1)),_xlpm.bounce,_xlpm.dev-_xlpm.minDev,IF(AND(ISNUMBER(_xlpm.dev),ISNUMBER(_xlpm.minDev),_xlpm.minDev&lt;=$B$17,_xlpm.bounce&gt;=$F$17),"✅ 触发","—")))</f>
        <v/>
      </c>
      <c r="I210" s="172">
        <f>IFERROR(IF(特征计算_周度!H210&gt;$I$3,MIN($I$4,MAX(-$I$5,(特征计算_周度!H210-$I$3)*$I$4)),0),"")</f>
        <v/>
      </c>
    </row>
    <row r="211">
      <c r="A211" s="117">
        <f>特征计算_周度!A194</f>
        <v/>
      </c>
      <c r="B211" s="171">
        <f>IFERROR($A$3*特征计算_周度!B211+$B$3*特征计算_周度!C211+$C$3*特征计算_周度!D211+$D$3*特征计算_周度!E211+$E$3*特征计算_周度!F211+$F$3*特征计算_周度!H211,"")</f>
        <v/>
      </c>
      <c r="C211" s="118">
        <f>IFERROR(PERCENTILE(OFFSET(B211,1-364,0,364,1),$C$7),"")</f>
        <v/>
      </c>
      <c r="D211" s="118">
        <f>IFERROR(PERCENTILE(OFFSET(B211,1-364,0,364,1),$C$11),"")</f>
        <v/>
      </c>
      <c r="E211" s="122">
        <f>_xlfn.LET(_xlpm.initState,IF(OR(B211="",C211=""),"",IF(OR(特征计算_周度!B194&gt;$B$15,特征计算_周度!C194&gt;$B$15,特征计算_周度!G194&gt;$B$15,特征计算_周度!E194&gt;$B$15,特征计算_周度!F194&gt;$B$15),$A$12,IFERROR(IF(B211&lt;PERCENTILE(OFFSET(B211,1-364,0,364,1),$C$7),$A$7,IF(B211&lt;PERCENTILE(OFFSET(B211,1-364,0,364,1),$C$8),$A$8,IF(B211&lt;PERCENTILE(OFFSET(B211,1-364,0,364,1),$C$9),$A$9,IF(B211&lt;PERCENTILE(OFFSET(B211,1-364,0,364,1),$C$10),$A$10,IF(B211&lt;PERCENTILE(OFFSET(B211,1-364,0,364,1),$C$11),$A$11,$A$12))))),""))),_xlpm.dev,原始数据_周度!G194,_xlpm.minDev,MIN(OFFSET(原始数据_周度!G194,1-$D$17,0,$D$17,1)),_xlpm.bounce,_xlpm.dev-_xlpm.minDev,_xlpm.oversold,AND(ISNUMBER(_xlpm.dev),ISNUMBER(_xlpm.minDev),_xlpm.minDev&lt;=$B$17,_xlpm.bounce&gt;=$F$17,OR(_xlpm.initState=$A$12,_xlpm.initState=$A$11,_xlpm.initState=$A$10)),_xlpm.pctOnly,IFERROR(IF(B211&lt;PERCENTILE(OFFSET(B211,1-364,0,364,1),$C$7),$A$7,IF(B211&lt;PERCENTILE(OFFSET(B211,1-364,0,364,1),$C$8),$A$8,IF(B211&lt;PERCENTILE(OFFSET(B211,1-364,0,364,1),$C$9),$A$9,IF(B211&lt;PERCENTILE(OFFSET(B211,1-364,0,364,1),$C$10),$A$10,IF(B211&lt;PERCENTILE(OFFSET(B211,1-364,0,364,1),$C$11),$A$11,$A$12))))),""),IF(_xlpm.initState="","",IF(_xlpm.oversold,_xlpm.pctOnly,_xlpm.initState)))</f>
        <v/>
      </c>
      <c r="F211" s="119" t="n"/>
      <c r="G211" s="120">
        <f>IF(OR(B211="",C211=""),"",IF(OR(特征计算_周度!B194&gt;$B$15,特征计算_周度!C194&gt;$B$15,特征计算_周度!G194&gt;$B$15,特征计算_周度!E194&gt;$B$15,特征计算_周度!F194&gt;$B$15),IF(特征计算_周度!B194&gt;$B$15,"VIX ","")&amp;IF(特征计算_周度!C194&gt;$B$15,"HY ","")&amp;IF(特征计算_周度!G194&gt;$B$15,"Sahm ","")&amp;IF(特征计算_周度!E194&gt;$B$15,"趋势 ","")&amp;IF(特征计算_周度!F194&gt;$B$15,"斜率",""),"—"))</f>
        <v/>
      </c>
      <c r="H211" s="121">
        <f>IF(OR(B211="",C211=""),"",_xlfn.LET(_xlpm.dev,原始数据_周度!G194,_xlpm.minDev,MIN(OFFSET(原始数据_周度!G194,1-$D$17,0,$D$17,1)),_xlpm.bounce,_xlpm.dev-_xlpm.minDev,IF(AND(ISNUMBER(_xlpm.dev),ISNUMBER(_xlpm.minDev),_xlpm.minDev&lt;=$B$17,_xlpm.bounce&gt;=$F$17),"✅ 触发","—")))</f>
        <v/>
      </c>
      <c r="I211" s="172">
        <f>IFERROR(IF(特征计算_周度!H211&gt;$I$3,MIN($I$4,MAX(-$I$5,(特征计算_周度!H211-$I$3)*$I$4)),0),"")</f>
        <v/>
      </c>
    </row>
    <row r="212">
      <c r="A212" s="117">
        <f>特征计算_周度!A195</f>
        <v/>
      </c>
      <c r="B212" s="171">
        <f>IFERROR($A$3*特征计算_周度!B212+$B$3*特征计算_周度!C212+$C$3*特征计算_周度!D212+$D$3*特征计算_周度!E212+$E$3*特征计算_周度!F212+$F$3*特征计算_周度!H212,"")</f>
        <v/>
      </c>
      <c r="C212" s="118">
        <f>IFERROR(PERCENTILE(OFFSET(B212,1-364,0,364,1),$C$7),"")</f>
        <v/>
      </c>
      <c r="D212" s="118">
        <f>IFERROR(PERCENTILE(OFFSET(B212,1-364,0,364,1),$C$11),"")</f>
        <v/>
      </c>
      <c r="E212" s="122">
        <f>_xlfn.LET(_xlpm.initState,IF(OR(B212="",C212=""),"",IF(OR(特征计算_周度!B195&gt;$B$15,特征计算_周度!C195&gt;$B$15,特征计算_周度!G195&gt;$B$15,特征计算_周度!E195&gt;$B$15,特征计算_周度!F195&gt;$B$15),$A$12,IFERROR(IF(B212&lt;PERCENTILE(OFFSET(B212,1-364,0,364,1),$C$7),$A$7,IF(B212&lt;PERCENTILE(OFFSET(B212,1-364,0,364,1),$C$8),$A$8,IF(B212&lt;PERCENTILE(OFFSET(B212,1-364,0,364,1),$C$9),$A$9,IF(B212&lt;PERCENTILE(OFFSET(B212,1-364,0,364,1),$C$10),$A$10,IF(B212&lt;PERCENTILE(OFFSET(B212,1-364,0,364,1),$C$11),$A$11,$A$12))))),""))),_xlpm.dev,原始数据_周度!G195,_xlpm.minDev,MIN(OFFSET(原始数据_周度!G195,1-$D$17,0,$D$17,1)),_xlpm.bounce,_xlpm.dev-_xlpm.minDev,_xlpm.oversold,AND(ISNUMBER(_xlpm.dev),ISNUMBER(_xlpm.minDev),_xlpm.minDev&lt;=$B$17,_xlpm.bounce&gt;=$F$17,OR(_xlpm.initState=$A$12,_xlpm.initState=$A$11,_xlpm.initState=$A$10)),_xlpm.pctOnly,IFERROR(IF(B212&lt;PERCENTILE(OFFSET(B212,1-364,0,364,1),$C$7),$A$7,IF(B212&lt;PERCENTILE(OFFSET(B212,1-364,0,364,1),$C$8),$A$8,IF(B212&lt;PERCENTILE(OFFSET(B212,1-364,0,364,1),$C$9),$A$9,IF(B212&lt;PERCENTILE(OFFSET(B212,1-364,0,364,1),$C$10),$A$10,IF(B212&lt;PERCENTILE(OFFSET(B212,1-364,0,364,1),$C$11),$A$11,$A$12))))),""),IF(_xlpm.initState="","",IF(_xlpm.oversold,_xlpm.pctOnly,_xlpm.initState)))</f>
        <v/>
      </c>
      <c r="F212" s="119" t="n"/>
      <c r="G212" s="120">
        <f>IF(OR(B212="",C212=""),"",IF(OR(特征计算_周度!B195&gt;$B$15,特征计算_周度!C195&gt;$B$15,特征计算_周度!G195&gt;$B$15,特征计算_周度!E195&gt;$B$15,特征计算_周度!F195&gt;$B$15),IF(特征计算_周度!B195&gt;$B$15,"VIX ","")&amp;IF(特征计算_周度!C195&gt;$B$15,"HY ","")&amp;IF(特征计算_周度!G195&gt;$B$15,"Sahm ","")&amp;IF(特征计算_周度!E195&gt;$B$15,"趋势 ","")&amp;IF(特征计算_周度!F195&gt;$B$15,"斜率",""),"—"))</f>
        <v/>
      </c>
      <c r="H212" s="121">
        <f>IF(OR(B212="",C212=""),"",_xlfn.LET(_xlpm.dev,原始数据_周度!G195,_xlpm.minDev,MIN(OFFSET(原始数据_周度!G195,1-$D$17,0,$D$17,1)),_xlpm.bounce,_xlpm.dev-_xlpm.minDev,IF(AND(ISNUMBER(_xlpm.dev),ISNUMBER(_xlpm.minDev),_xlpm.minDev&lt;=$B$17,_xlpm.bounce&gt;=$F$17),"✅ 触发","—")))</f>
        <v/>
      </c>
      <c r="I212" s="172">
        <f>IFERROR(IF(特征计算_周度!H212&gt;$I$3,MIN($I$4,MAX(-$I$5,(特征计算_周度!H212-$I$3)*$I$4)),0),"")</f>
        <v/>
      </c>
    </row>
    <row r="213">
      <c r="A213" s="117">
        <f>特征计算_周度!A196</f>
        <v/>
      </c>
      <c r="B213" s="171">
        <f>IFERROR($A$3*特征计算_周度!B213+$B$3*特征计算_周度!C213+$C$3*特征计算_周度!D213+$D$3*特征计算_周度!E213+$E$3*特征计算_周度!F213+$F$3*特征计算_周度!H213,"")</f>
        <v/>
      </c>
      <c r="C213" s="118">
        <f>IFERROR(PERCENTILE(OFFSET(B213,1-364,0,364,1),$C$7),"")</f>
        <v/>
      </c>
      <c r="D213" s="118">
        <f>IFERROR(PERCENTILE(OFFSET(B213,1-364,0,364,1),$C$11),"")</f>
        <v/>
      </c>
      <c r="E213" s="122">
        <f>_xlfn.LET(_xlpm.initState,IF(OR(B213="",C213=""),"",IF(OR(特征计算_周度!B196&gt;$B$15,特征计算_周度!C196&gt;$B$15,特征计算_周度!G196&gt;$B$15,特征计算_周度!E196&gt;$B$15,特征计算_周度!F196&gt;$B$15),$A$12,IFERROR(IF(B213&lt;PERCENTILE(OFFSET(B213,1-364,0,364,1),$C$7),$A$7,IF(B213&lt;PERCENTILE(OFFSET(B213,1-364,0,364,1),$C$8),$A$8,IF(B213&lt;PERCENTILE(OFFSET(B213,1-364,0,364,1),$C$9),$A$9,IF(B213&lt;PERCENTILE(OFFSET(B213,1-364,0,364,1),$C$10),$A$10,IF(B213&lt;PERCENTILE(OFFSET(B213,1-364,0,364,1),$C$11),$A$11,$A$12))))),""))),_xlpm.dev,原始数据_周度!G196,_xlpm.minDev,MIN(OFFSET(原始数据_周度!G196,1-$D$17,0,$D$17,1)),_xlpm.bounce,_xlpm.dev-_xlpm.minDev,_xlpm.oversold,AND(ISNUMBER(_xlpm.dev),ISNUMBER(_xlpm.minDev),_xlpm.minDev&lt;=$B$17,_xlpm.bounce&gt;=$F$17,OR(_xlpm.initState=$A$12,_xlpm.initState=$A$11,_xlpm.initState=$A$10)),_xlpm.pctOnly,IFERROR(IF(B213&lt;PERCENTILE(OFFSET(B213,1-364,0,364,1),$C$7),$A$7,IF(B213&lt;PERCENTILE(OFFSET(B213,1-364,0,364,1),$C$8),$A$8,IF(B213&lt;PERCENTILE(OFFSET(B213,1-364,0,364,1),$C$9),$A$9,IF(B213&lt;PERCENTILE(OFFSET(B213,1-364,0,364,1),$C$10),$A$10,IF(B213&lt;PERCENTILE(OFFSET(B213,1-364,0,364,1),$C$11),$A$11,$A$12))))),""),IF(_xlpm.initState="","",IF(_xlpm.oversold,_xlpm.pctOnly,_xlpm.initState)))</f>
        <v/>
      </c>
      <c r="F213" s="119" t="n"/>
      <c r="G213" s="120">
        <f>IF(OR(B213="",C213=""),"",IF(OR(特征计算_周度!B196&gt;$B$15,特征计算_周度!C196&gt;$B$15,特征计算_周度!G196&gt;$B$15,特征计算_周度!E196&gt;$B$15,特征计算_周度!F196&gt;$B$15),IF(特征计算_周度!B196&gt;$B$15,"VIX ","")&amp;IF(特征计算_周度!C196&gt;$B$15,"HY ","")&amp;IF(特征计算_周度!G196&gt;$B$15,"Sahm ","")&amp;IF(特征计算_周度!E196&gt;$B$15,"趋势 ","")&amp;IF(特征计算_周度!F196&gt;$B$15,"斜率",""),"—"))</f>
        <v/>
      </c>
      <c r="H213" s="121">
        <f>IF(OR(B213="",C213=""),"",_xlfn.LET(_xlpm.dev,原始数据_周度!G196,_xlpm.minDev,MIN(OFFSET(原始数据_周度!G196,1-$D$17,0,$D$17,1)),_xlpm.bounce,_xlpm.dev-_xlpm.minDev,IF(AND(ISNUMBER(_xlpm.dev),ISNUMBER(_xlpm.minDev),_xlpm.minDev&lt;=$B$17,_xlpm.bounce&gt;=$F$17),"✅ 触发","—")))</f>
        <v/>
      </c>
      <c r="I213" s="172">
        <f>IFERROR(IF(特征计算_周度!H213&gt;$I$3,MIN($I$4,MAX(-$I$5,(特征计算_周度!H213-$I$3)*$I$4)),0),"")</f>
        <v/>
      </c>
    </row>
    <row r="214">
      <c r="A214" s="117">
        <f>特征计算_周度!A197</f>
        <v/>
      </c>
      <c r="B214" s="171">
        <f>IFERROR($A$3*特征计算_周度!B214+$B$3*特征计算_周度!C214+$C$3*特征计算_周度!D214+$D$3*特征计算_周度!E214+$E$3*特征计算_周度!F214+$F$3*特征计算_周度!H214,"")</f>
        <v/>
      </c>
      <c r="C214" s="118">
        <f>IFERROR(PERCENTILE(OFFSET(B214,1-364,0,364,1),$C$7),"")</f>
        <v/>
      </c>
      <c r="D214" s="118">
        <f>IFERROR(PERCENTILE(OFFSET(B214,1-364,0,364,1),$C$11),"")</f>
        <v/>
      </c>
      <c r="E214" s="122">
        <f>_xlfn.LET(_xlpm.initState,IF(OR(B214="",C214=""),"",IF(OR(特征计算_周度!B197&gt;$B$15,特征计算_周度!C197&gt;$B$15,特征计算_周度!G197&gt;$B$15,特征计算_周度!E197&gt;$B$15,特征计算_周度!F197&gt;$B$15),$A$12,IFERROR(IF(B214&lt;PERCENTILE(OFFSET(B214,1-364,0,364,1),$C$7),$A$7,IF(B214&lt;PERCENTILE(OFFSET(B214,1-364,0,364,1),$C$8),$A$8,IF(B214&lt;PERCENTILE(OFFSET(B214,1-364,0,364,1),$C$9),$A$9,IF(B214&lt;PERCENTILE(OFFSET(B214,1-364,0,364,1),$C$10),$A$10,IF(B214&lt;PERCENTILE(OFFSET(B214,1-364,0,364,1),$C$11),$A$11,$A$12))))),""))),_xlpm.dev,原始数据_周度!G197,_xlpm.minDev,MIN(OFFSET(原始数据_周度!G197,1-$D$17,0,$D$17,1)),_xlpm.bounce,_xlpm.dev-_xlpm.minDev,_xlpm.oversold,AND(ISNUMBER(_xlpm.dev),ISNUMBER(_xlpm.minDev),_xlpm.minDev&lt;=$B$17,_xlpm.bounce&gt;=$F$17,OR(_xlpm.initState=$A$12,_xlpm.initState=$A$11,_xlpm.initState=$A$10)),_xlpm.pctOnly,IFERROR(IF(B214&lt;PERCENTILE(OFFSET(B214,1-364,0,364,1),$C$7),$A$7,IF(B214&lt;PERCENTILE(OFFSET(B214,1-364,0,364,1),$C$8),$A$8,IF(B214&lt;PERCENTILE(OFFSET(B214,1-364,0,364,1),$C$9),$A$9,IF(B214&lt;PERCENTILE(OFFSET(B214,1-364,0,364,1),$C$10),$A$10,IF(B214&lt;PERCENTILE(OFFSET(B214,1-364,0,364,1),$C$11),$A$11,$A$12))))),""),IF(_xlpm.initState="","",IF(_xlpm.oversold,_xlpm.pctOnly,_xlpm.initState)))</f>
        <v/>
      </c>
      <c r="F214" s="119" t="n"/>
      <c r="G214" s="120">
        <f>IF(OR(B214="",C214=""),"",IF(OR(特征计算_周度!B197&gt;$B$15,特征计算_周度!C197&gt;$B$15,特征计算_周度!G197&gt;$B$15,特征计算_周度!E197&gt;$B$15,特征计算_周度!F197&gt;$B$15),IF(特征计算_周度!B197&gt;$B$15,"VIX ","")&amp;IF(特征计算_周度!C197&gt;$B$15,"HY ","")&amp;IF(特征计算_周度!G197&gt;$B$15,"Sahm ","")&amp;IF(特征计算_周度!E197&gt;$B$15,"趋势 ","")&amp;IF(特征计算_周度!F197&gt;$B$15,"斜率",""),"—"))</f>
        <v/>
      </c>
      <c r="H214" s="121">
        <f>IF(OR(B214="",C214=""),"",_xlfn.LET(_xlpm.dev,原始数据_周度!G197,_xlpm.minDev,MIN(OFFSET(原始数据_周度!G197,1-$D$17,0,$D$17,1)),_xlpm.bounce,_xlpm.dev-_xlpm.minDev,IF(AND(ISNUMBER(_xlpm.dev),ISNUMBER(_xlpm.minDev),_xlpm.minDev&lt;=$B$17,_xlpm.bounce&gt;=$F$17),"✅ 触发","—")))</f>
        <v/>
      </c>
      <c r="I214" s="172">
        <f>IFERROR(IF(特征计算_周度!H214&gt;$I$3,MIN($I$4,MAX(-$I$5,(特征计算_周度!H214-$I$3)*$I$4)),0),"")</f>
        <v/>
      </c>
    </row>
    <row r="215">
      <c r="A215" s="117">
        <f>特征计算_周度!A198</f>
        <v/>
      </c>
      <c r="B215" s="171">
        <f>IFERROR($A$3*特征计算_周度!B215+$B$3*特征计算_周度!C215+$C$3*特征计算_周度!D215+$D$3*特征计算_周度!E215+$E$3*特征计算_周度!F215+$F$3*特征计算_周度!H215,"")</f>
        <v/>
      </c>
      <c r="C215" s="118">
        <f>IFERROR(PERCENTILE(OFFSET(B215,1-364,0,364,1),$C$7),"")</f>
        <v/>
      </c>
      <c r="D215" s="118">
        <f>IFERROR(PERCENTILE(OFFSET(B215,1-364,0,364,1),$C$11),"")</f>
        <v/>
      </c>
      <c r="E215" s="122">
        <f>_xlfn.LET(_xlpm.initState,IF(OR(B215="",C215=""),"",IF(OR(特征计算_周度!B198&gt;$B$15,特征计算_周度!C198&gt;$B$15,特征计算_周度!G198&gt;$B$15,特征计算_周度!E198&gt;$B$15,特征计算_周度!F198&gt;$B$15),$A$12,IFERROR(IF(B215&lt;PERCENTILE(OFFSET(B215,1-364,0,364,1),$C$7),$A$7,IF(B215&lt;PERCENTILE(OFFSET(B215,1-364,0,364,1),$C$8),$A$8,IF(B215&lt;PERCENTILE(OFFSET(B215,1-364,0,364,1),$C$9),$A$9,IF(B215&lt;PERCENTILE(OFFSET(B215,1-364,0,364,1),$C$10),$A$10,IF(B215&lt;PERCENTILE(OFFSET(B215,1-364,0,364,1),$C$11),$A$11,$A$12))))),""))),_xlpm.dev,原始数据_周度!G198,_xlpm.minDev,MIN(OFFSET(原始数据_周度!G198,1-$D$17,0,$D$17,1)),_xlpm.bounce,_xlpm.dev-_xlpm.minDev,_xlpm.oversold,AND(ISNUMBER(_xlpm.dev),ISNUMBER(_xlpm.minDev),_xlpm.minDev&lt;=$B$17,_xlpm.bounce&gt;=$F$17,OR(_xlpm.initState=$A$12,_xlpm.initState=$A$11,_xlpm.initState=$A$10)),_xlpm.pctOnly,IFERROR(IF(B215&lt;PERCENTILE(OFFSET(B215,1-364,0,364,1),$C$7),$A$7,IF(B215&lt;PERCENTILE(OFFSET(B215,1-364,0,364,1),$C$8),$A$8,IF(B215&lt;PERCENTILE(OFFSET(B215,1-364,0,364,1),$C$9),$A$9,IF(B215&lt;PERCENTILE(OFFSET(B215,1-364,0,364,1),$C$10),$A$10,IF(B215&lt;PERCENTILE(OFFSET(B215,1-364,0,364,1),$C$11),$A$11,$A$12))))),""),IF(_xlpm.initState="","",IF(_xlpm.oversold,_xlpm.pctOnly,_xlpm.initState)))</f>
        <v/>
      </c>
      <c r="F215" s="119" t="n"/>
      <c r="G215" s="120">
        <f>IF(OR(B215="",C215=""),"",IF(OR(特征计算_周度!B198&gt;$B$15,特征计算_周度!C198&gt;$B$15,特征计算_周度!G198&gt;$B$15,特征计算_周度!E198&gt;$B$15,特征计算_周度!F198&gt;$B$15),IF(特征计算_周度!B198&gt;$B$15,"VIX ","")&amp;IF(特征计算_周度!C198&gt;$B$15,"HY ","")&amp;IF(特征计算_周度!G198&gt;$B$15,"Sahm ","")&amp;IF(特征计算_周度!E198&gt;$B$15,"趋势 ","")&amp;IF(特征计算_周度!F198&gt;$B$15,"斜率",""),"—"))</f>
        <v/>
      </c>
      <c r="H215" s="121">
        <f>IF(OR(B215="",C215=""),"",_xlfn.LET(_xlpm.dev,原始数据_周度!G198,_xlpm.minDev,MIN(OFFSET(原始数据_周度!G198,1-$D$17,0,$D$17,1)),_xlpm.bounce,_xlpm.dev-_xlpm.minDev,IF(AND(ISNUMBER(_xlpm.dev),ISNUMBER(_xlpm.minDev),_xlpm.minDev&lt;=$B$17,_xlpm.bounce&gt;=$F$17),"✅ 触发","—")))</f>
        <v/>
      </c>
      <c r="I215" s="172">
        <f>IFERROR(IF(特征计算_周度!H215&gt;$I$3,MIN($I$4,MAX(-$I$5,(特征计算_周度!H215-$I$3)*$I$4)),0),"")</f>
        <v/>
      </c>
    </row>
    <row r="216">
      <c r="A216" s="117">
        <f>特征计算_周度!A199</f>
        <v/>
      </c>
      <c r="B216" s="171">
        <f>IFERROR($A$3*特征计算_周度!B216+$B$3*特征计算_周度!C216+$C$3*特征计算_周度!D216+$D$3*特征计算_周度!E216+$E$3*特征计算_周度!F216+$F$3*特征计算_周度!H216,"")</f>
        <v/>
      </c>
      <c r="C216" s="118">
        <f>IFERROR(PERCENTILE(OFFSET(B216,1-364,0,364,1),$C$7),"")</f>
        <v/>
      </c>
      <c r="D216" s="118">
        <f>IFERROR(PERCENTILE(OFFSET(B216,1-364,0,364,1),$C$11),"")</f>
        <v/>
      </c>
      <c r="E216" s="122">
        <f>_xlfn.LET(_xlpm.initState,IF(OR(B216="",C216=""),"",IF(OR(特征计算_周度!B199&gt;$B$15,特征计算_周度!C199&gt;$B$15,特征计算_周度!G199&gt;$B$15,特征计算_周度!E199&gt;$B$15,特征计算_周度!F199&gt;$B$15),$A$12,IFERROR(IF(B216&lt;PERCENTILE(OFFSET(B216,1-364,0,364,1),$C$7),$A$7,IF(B216&lt;PERCENTILE(OFFSET(B216,1-364,0,364,1),$C$8),$A$8,IF(B216&lt;PERCENTILE(OFFSET(B216,1-364,0,364,1),$C$9),$A$9,IF(B216&lt;PERCENTILE(OFFSET(B216,1-364,0,364,1),$C$10),$A$10,IF(B216&lt;PERCENTILE(OFFSET(B216,1-364,0,364,1),$C$11),$A$11,$A$12))))),""))),_xlpm.dev,原始数据_周度!G199,_xlpm.minDev,MIN(OFFSET(原始数据_周度!G199,1-$D$17,0,$D$17,1)),_xlpm.bounce,_xlpm.dev-_xlpm.minDev,_xlpm.oversold,AND(ISNUMBER(_xlpm.dev),ISNUMBER(_xlpm.minDev),_xlpm.minDev&lt;=$B$17,_xlpm.bounce&gt;=$F$17,OR(_xlpm.initState=$A$12,_xlpm.initState=$A$11,_xlpm.initState=$A$10)),_xlpm.pctOnly,IFERROR(IF(B216&lt;PERCENTILE(OFFSET(B216,1-364,0,364,1),$C$7),$A$7,IF(B216&lt;PERCENTILE(OFFSET(B216,1-364,0,364,1),$C$8),$A$8,IF(B216&lt;PERCENTILE(OFFSET(B216,1-364,0,364,1),$C$9),$A$9,IF(B216&lt;PERCENTILE(OFFSET(B216,1-364,0,364,1),$C$10),$A$10,IF(B216&lt;PERCENTILE(OFFSET(B216,1-364,0,364,1),$C$11),$A$11,$A$12))))),""),IF(_xlpm.initState="","",IF(_xlpm.oversold,_xlpm.pctOnly,_xlpm.initState)))</f>
        <v/>
      </c>
      <c r="F216" s="119" t="n"/>
      <c r="G216" s="120">
        <f>IF(OR(B216="",C216=""),"",IF(OR(特征计算_周度!B199&gt;$B$15,特征计算_周度!C199&gt;$B$15,特征计算_周度!G199&gt;$B$15,特征计算_周度!E199&gt;$B$15,特征计算_周度!F199&gt;$B$15),IF(特征计算_周度!B199&gt;$B$15,"VIX ","")&amp;IF(特征计算_周度!C199&gt;$B$15,"HY ","")&amp;IF(特征计算_周度!G199&gt;$B$15,"Sahm ","")&amp;IF(特征计算_周度!E199&gt;$B$15,"趋势 ","")&amp;IF(特征计算_周度!F199&gt;$B$15,"斜率",""),"—"))</f>
        <v/>
      </c>
      <c r="H216" s="121">
        <f>IF(OR(B216="",C216=""),"",_xlfn.LET(_xlpm.dev,原始数据_周度!G199,_xlpm.minDev,MIN(OFFSET(原始数据_周度!G199,1-$D$17,0,$D$17,1)),_xlpm.bounce,_xlpm.dev-_xlpm.minDev,IF(AND(ISNUMBER(_xlpm.dev),ISNUMBER(_xlpm.minDev),_xlpm.minDev&lt;=$B$17,_xlpm.bounce&gt;=$F$17),"✅ 触发","—")))</f>
        <v/>
      </c>
      <c r="I216" s="172">
        <f>IFERROR(IF(特征计算_周度!H216&gt;$I$3,MIN($I$4,MAX(-$I$5,(特征计算_周度!H216-$I$3)*$I$4)),0),"")</f>
        <v/>
      </c>
    </row>
    <row r="217">
      <c r="A217" s="117">
        <f>特征计算_周度!A200</f>
        <v/>
      </c>
      <c r="B217" s="171">
        <f>IFERROR($A$3*特征计算_周度!B217+$B$3*特征计算_周度!C217+$C$3*特征计算_周度!D217+$D$3*特征计算_周度!E217+$E$3*特征计算_周度!F217+$F$3*特征计算_周度!H217,"")</f>
        <v/>
      </c>
      <c r="C217" s="118">
        <f>IFERROR(PERCENTILE(OFFSET(B217,1-364,0,364,1),$C$7),"")</f>
        <v/>
      </c>
      <c r="D217" s="118">
        <f>IFERROR(PERCENTILE(OFFSET(B217,1-364,0,364,1),$C$11),"")</f>
        <v/>
      </c>
      <c r="E217" s="122">
        <f>_xlfn.LET(_xlpm.initState,IF(OR(B217="",C217=""),"",IF(OR(特征计算_周度!B200&gt;$B$15,特征计算_周度!C200&gt;$B$15,特征计算_周度!G200&gt;$B$15,特征计算_周度!E200&gt;$B$15,特征计算_周度!F200&gt;$B$15),$A$12,IFERROR(IF(B217&lt;PERCENTILE(OFFSET(B217,1-364,0,364,1),$C$7),$A$7,IF(B217&lt;PERCENTILE(OFFSET(B217,1-364,0,364,1),$C$8),$A$8,IF(B217&lt;PERCENTILE(OFFSET(B217,1-364,0,364,1),$C$9),$A$9,IF(B217&lt;PERCENTILE(OFFSET(B217,1-364,0,364,1),$C$10),$A$10,IF(B217&lt;PERCENTILE(OFFSET(B217,1-364,0,364,1),$C$11),$A$11,$A$12))))),""))),_xlpm.dev,原始数据_周度!G200,_xlpm.minDev,MIN(OFFSET(原始数据_周度!G200,1-$D$17,0,$D$17,1)),_xlpm.bounce,_xlpm.dev-_xlpm.minDev,_xlpm.oversold,AND(ISNUMBER(_xlpm.dev),ISNUMBER(_xlpm.minDev),_xlpm.minDev&lt;=$B$17,_xlpm.bounce&gt;=$F$17,OR(_xlpm.initState=$A$12,_xlpm.initState=$A$11,_xlpm.initState=$A$10)),_xlpm.pctOnly,IFERROR(IF(B217&lt;PERCENTILE(OFFSET(B217,1-364,0,364,1),$C$7),$A$7,IF(B217&lt;PERCENTILE(OFFSET(B217,1-364,0,364,1),$C$8),$A$8,IF(B217&lt;PERCENTILE(OFFSET(B217,1-364,0,364,1),$C$9),$A$9,IF(B217&lt;PERCENTILE(OFFSET(B217,1-364,0,364,1),$C$10),$A$10,IF(B217&lt;PERCENTILE(OFFSET(B217,1-364,0,364,1),$C$11),$A$11,$A$12))))),""),IF(_xlpm.initState="","",IF(_xlpm.oversold,_xlpm.pctOnly,_xlpm.initState)))</f>
        <v/>
      </c>
      <c r="F217" s="119" t="n"/>
      <c r="G217" s="120">
        <f>IF(OR(B217="",C217=""),"",IF(OR(特征计算_周度!B200&gt;$B$15,特征计算_周度!C200&gt;$B$15,特征计算_周度!G200&gt;$B$15,特征计算_周度!E200&gt;$B$15,特征计算_周度!F200&gt;$B$15),IF(特征计算_周度!B200&gt;$B$15,"VIX ","")&amp;IF(特征计算_周度!C200&gt;$B$15,"HY ","")&amp;IF(特征计算_周度!G200&gt;$B$15,"Sahm ","")&amp;IF(特征计算_周度!E200&gt;$B$15,"趋势 ","")&amp;IF(特征计算_周度!F200&gt;$B$15,"斜率",""),"—"))</f>
        <v/>
      </c>
      <c r="H217" s="121">
        <f>IF(OR(B217="",C217=""),"",_xlfn.LET(_xlpm.dev,原始数据_周度!G200,_xlpm.minDev,MIN(OFFSET(原始数据_周度!G200,1-$D$17,0,$D$17,1)),_xlpm.bounce,_xlpm.dev-_xlpm.minDev,IF(AND(ISNUMBER(_xlpm.dev),ISNUMBER(_xlpm.minDev),_xlpm.minDev&lt;=$B$17,_xlpm.bounce&gt;=$F$17),"✅ 触发","—")))</f>
        <v/>
      </c>
      <c r="I217" s="172">
        <f>IFERROR(IF(特征计算_周度!H217&gt;$I$3,MIN($I$4,MAX(-$I$5,(特征计算_周度!H217-$I$3)*$I$4)),0),"")</f>
        <v/>
      </c>
    </row>
    <row r="218">
      <c r="A218" s="117">
        <f>特征计算_周度!A201</f>
        <v/>
      </c>
      <c r="B218" s="171">
        <f>IFERROR($A$3*特征计算_周度!B218+$B$3*特征计算_周度!C218+$C$3*特征计算_周度!D218+$D$3*特征计算_周度!E218+$E$3*特征计算_周度!F218+$F$3*特征计算_周度!H218,"")</f>
        <v/>
      </c>
      <c r="C218" s="118">
        <f>IFERROR(PERCENTILE(OFFSET(B218,1-364,0,364,1),$C$7),"")</f>
        <v/>
      </c>
      <c r="D218" s="118">
        <f>IFERROR(PERCENTILE(OFFSET(B218,1-364,0,364,1),$C$11),"")</f>
        <v/>
      </c>
      <c r="E218" s="122">
        <f>_xlfn.LET(_xlpm.initState,IF(OR(B218="",C218=""),"",IF(OR(特征计算_周度!B201&gt;$B$15,特征计算_周度!C201&gt;$B$15,特征计算_周度!G201&gt;$B$15,特征计算_周度!E201&gt;$B$15,特征计算_周度!F201&gt;$B$15),$A$12,IFERROR(IF(B218&lt;PERCENTILE(OFFSET(B218,1-364,0,364,1),$C$7),$A$7,IF(B218&lt;PERCENTILE(OFFSET(B218,1-364,0,364,1),$C$8),$A$8,IF(B218&lt;PERCENTILE(OFFSET(B218,1-364,0,364,1),$C$9),$A$9,IF(B218&lt;PERCENTILE(OFFSET(B218,1-364,0,364,1),$C$10),$A$10,IF(B218&lt;PERCENTILE(OFFSET(B218,1-364,0,364,1),$C$11),$A$11,$A$12))))),""))),_xlpm.dev,原始数据_周度!G201,_xlpm.minDev,MIN(OFFSET(原始数据_周度!G201,1-$D$17,0,$D$17,1)),_xlpm.bounce,_xlpm.dev-_xlpm.minDev,_xlpm.oversold,AND(ISNUMBER(_xlpm.dev),ISNUMBER(_xlpm.minDev),_xlpm.minDev&lt;=$B$17,_xlpm.bounce&gt;=$F$17,OR(_xlpm.initState=$A$12,_xlpm.initState=$A$11,_xlpm.initState=$A$10)),_xlpm.pctOnly,IFERROR(IF(B218&lt;PERCENTILE(OFFSET(B218,1-364,0,364,1),$C$7),$A$7,IF(B218&lt;PERCENTILE(OFFSET(B218,1-364,0,364,1),$C$8),$A$8,IF(B218&lt;PERCENTILE(OFFSET(B218,1-364,0,364,1),$C$9),$A$9,IF(B218&lt;PERCENTILE(OFFSET(B218,1-364,0,364,1),$C$10),$A$10,IF(B218&lt;PERCENTILE(OFFSET(B218,1-364,0,364,1),$C$11),$A$11,$A$12))))),""),IF(_xlpm.initState="","",IF(_xlpm.oversold,_xlpm.pctOnly,_xlpm.initState)))</f>
        <v/>
      </c>
      <c r="F218" s="119" t="n"/>
      <c r="G218" s="120">
        <f>IF(OR(B218="",C218=""),"",IF(OR(特征计算_周度!B201&gt;$B$15,特征计算_周度!C201&gt;$B$15,特征计算_周度!G201&gt;$B$15,特征计算_周度!E201&gt;$B$15,特征计算_周度!F201&gt;$B$15),IF(特征计算_周度!B201&gt;$B$15,"VIX ","")&amp;IF(特征计算_周度!C201&gt;$B$15,"HY ","")&amp;IF(特征计算_周度!G201&gt;$B$15,"Sahm ","")&amp;IF(特征计算_周度!E201&gt;$B$15,"趋势 ","")&amp;IF(特征计算_周度!F201&gt;$B$15,"斜率",""),"—"))</f>
        <v/>
      </c>
      <c r="H218" s="121">
        <f>IF(OR(B218="",C218=""),"",_xlfn.LET(_xlpm.dev,原始数据_周度!G201,_xlpm.minDev,MIN(OFFSET(原始数据_周度!G201,1-$D$17,0,$D$17,1)),_xlpm.bounce,_xlpm.dev-_xlpm.minDev,IF(AND(ISNUMBER(_xlpm.dev),ISNUMBER(_xlpm.minDev),_xlpm.minDev&lt;=$B$17,_xlpm.bounce&gt;=$F$17),"✅ 触发","—")))</f>
        <v/>
      </c>
      <c r="I218" s="172">
        <f>IFERROR(IF(特征计算_周度!H218&gt;$I$3,MIN($I$4,MAX(-$I$5,(特征计算_周度!H218-$I$3)*$I$4)),0),"")</f>
        <v/>
      </c>
    </row>
    <row r="219">
      <c r="A219" s="117">
        <f>特征计算_周度!A202</f>
        <v/>
      </c>
      <c r="B219" s="171">
        <f>IFERROR($A$3*特征计算_周度!B219+$B$3*特征计算_周度!C219+$C$3*特征计算_周度!D219+$D$3*特征计算_周度!E219+$E$3*特征计算_周度!F219+$F$3*特征计算_周度!H219,"")</f>
        <v/>
      </c>
      <c r="C219" s="118">
        <f>IFERROR(PERCENTILE(OFFSET(B219,1-364,0,364,1),$C$7),"")</f>
        <v/>
      </c>
      <c r="D219" s="118">
        <f>IFERROR(PERCENTILE(OFFSET(B219,1-364,0,364,1),$C$11),"")</f>
        <v/>
      </c>
      <c r="E219" s="122">
        <f>_xlfn.LET(_xlpm.initState,IF(OR(B219="",C219=""),"",IF(OR(特征计算_周度!B202&gt;$B$15,特征计算_周度!C202&gt;$B$15,特征计算_周度!G202&gt;$B$15,特征计算_周度!E202&gt;$B$15,特征计算_周度!F202&gt;$B$15),$A$12,IFERROR(IF(B219&lt;PERCENTILE(OFFSET(B219,1-364,0,364,1),$C$7),$A$7,IF(B219&lt;PERCENTILE(OFFSET(B219,1-364,0,364,1),$C$8),$A$8,IF(B219&lt;PERCENTILE(OFFSET(B219,1-364,0,364,1),$C$9),$A$9,IF(B219&lt;PERCENTILE(OFFSET(B219,1-364,0,364,1),$C$10),$A$10,IF(B219&lt;PERCENTILE(OFFSET(B219,1-364,0,364,1),$C$11),$A$11,$A$12))))),""))),_xlpm.dev,原始数据_周度!G202,_xlpm.minDev,MIN(OFFSET(原始数据_周度!G202,1-$D$17,0,$D$17,1)),_xlpm.bounce,_xlpm.dev-_xlpm.minDev,_xlpm.oversold,AND(ISNUMBER(_xlpm.dev),ISNUMBER(_xlpm.minDev),_xlpm.minDev&lt;=$B$17,_xlpm.bounce&gt;=$F$17,OR(_xlpm.initState=$A$12,_xlpm.initState=$A$11,_xlpm.initState=$A$10)),_xlpm.pctOnly,IFERROR(IF(B219&lt;PERCENTILE(OFFSET(B219,1-364,0,364,1),$C$7),$A$7,IF(B219&lt;PERCENTILE(OFFSET(B219,1-364,0,364,1),$C$8),$A$8,IF(B219&lt;PERCENTILE(OFFSET(B219,1-364,0,364,1),$C$9),$A$9,IF(B219&lt;PERCENTILE(OFFSET(B219,1-364,0,364,1),$C$10),$A$10,IF(B219&lt;PERCENTILE(OFFSET(B219,1-364,0,364,1),$C$11),$A$11,$A$12))))),""),IF(_xlpm.initState="","",IF(_xlpm.oversold,_xlpm.pctOnly,_xlpm.initState)))</f>
        <v/>
      </c>
      <c r="F219" s="119" t="n"/>
      <c r="G219" s="120">
        <f>IF(OR(B219="",C219=""),"",IF(OR(特征计算_周度!B202&gt;$B$15,特征计算_周度!C202&gt;$B$15,特征计算_周度!G202&gt;$B$15,特征计算_周度!E202&gt;$B$15,特征计算_周度!F202&gt;$B$15),IF(特征计算_周度!B202&gt;$B$15,"VIX ","")&amp;IF(特征计算_周度!C202&gt;$B$15,"HY ","")&amp;IF(特征计算_周度!G202&gt;$B$15,"Sahm ","")&amp;IF(特征计算_周度!E202&gt;$B$15,"趋势 ","")&amp;IF(特征计算_周度!F202&gt;$B$15,"斜率",""),"—"))</f>
        <v/>
      </c>
      <c r="H219" s="121">
        <f>IF(OR(B219="",C219=""),"",_xlfn.LET(_xlpm.dev,原始数据_周度!G202,_xlpm.minDev,MIN(OFFSET(原始数据_周度!G202,1-$D$17,0,$D$17,1)),_xlpm.bounce,_xlpm.dev-_xlpm.minDev,IF(AND(ISNUMBER(_xlpm.dev),ISNUMBER(_xlpm.minDev),_xlpm.minDev&lt;=$B$17,_xlpm.bounce&gt;=$F$17),"✅ 触发","—")))</f>
        <v/>
      </c>
      <c r="I219" s="172">
        <f>IFERROR(IF(特征计算_周度!H219&gt;$I$3,MIN($I$4,MAX(-$I$5,(特征计算_周度!H219-$I$3)*$I$4)),0),"")</f>
        <v/>
      </c>
    </row>
    <row r="220">
      <c r="A220" s="117">
        <f>特征计算_周度!A203</f>
        <v/>
      </c>
      <c r="B220" s="171">
        <f>IFERROR($A$3*特征计算_周度!B220+$B$3*特征计算_周度!C220+$C$3*特征计算_周度!D220+$D$3*特征计算_周度!E220+$E$3*特征计算_周度!F220+$F$3*特征计算_周度!H220,"")</f>
        <v/>
      </c>
      <c r="C220" s="118">
        <f>IFERROR(PERCENTILE(OFFSET(B220,1-364,0,364,1),$C$7),"")</f>
        <v/>
      </c>
      <c r="D220" s="118">
        <f>IFERROR(PERCENTILE(OFFSET(B220,1-364,0,364,1),$C$11),"")</f>
        <v/>
      </c>
      <c r="E220" s="122">
        <f>_xlfn.LET(_xlpm.initState,IF(OR(B220="",C220=""),"",IF(OR(特征计算_周度!B203&gt;$B$15,特征计算_周度!C203&gt;$B$15,特征计算_周度!G203&gt;$B$15,特征计算_周度!E203&gt;$B$15,特征计算_周度!F203&gt;$B$15),$A$12,IFERROR(IF(B220&lt;PERCENTILE(OFFSET(B220,1-364,0,364,1),$C$7),$A$7,IF(B220&lt;PERCENTILE(OFFSET(B220,1-364,0,364,1),$C$8),$A$8,IF(B220&lt;PERCENTILE(OFFSET(B220,1-364,0,364,1),$C$9),$A$9,IF(B220&lt;PERCENTILE(OFFSET(B220,1-364,0,364,1),$C$10),$A$10,IF(B220&lt;PERCENTILE(OFFSET(B220,1-364,0,364,1),$C$11),$A$11,$A$12))))),""))),_xlpm.dev,原始数据_周度!G203,_xlpm.minDev,MIN(OFFSET(原始数据_周度!G203,1-$D$17,0,$D$17,1)),_xlpm.bounce,_xlpm.dev-_xlpm.minDev,_xlpm.oversold,AND(ISNUMBER(_xlpm.dev),ISNUMBER(_xlpm.minDev),_xlpm.minDev&lt;=$B$17,_xlpm.bounce&gt;=$F$17,OR(_xlpm.initState=$A$12,_xlpm.initState=$A$11,_xlpm.initState=$A$10)),_xlpm.pctOnly,IFERROR(IF(B220&lt;PERCENTILE(OFFSET(B220,1-364,0,364,1),$C$7),$A$7,IF(B220&lt;PERCENTILE(OFFSET(B220,1-364,0,364,1),$C$8),$A$8,IF(B220&lt;PERCENTILE(OFFSET(B220,1-364,0,364,1),$C$9),$A$9,IF(B220&lt;PERCENTILE(OFFSET(B220,1-364,0,364,1),$C$10),$A$10,IF(B220&lt;PERCENTILE(OFFSET(B220,1-364,0,364,1),$C$11),$A$11,$A$12))))),""),IF(_xlpm.initState="","",IF(_xlpm.oversold,_xlpm.pctOnly,_xlpm.initState)))</f>
        <v/>
      </c>
      <c r="F220" s="119" t="n"/>
      <c r="G220" s="120">
        <f>IF(OR(B220="",C220=""),"",IF(OR(特征计算_周度!B203&gt;$B$15,特征计算_周度!C203&gt;$B$15,特征计算_周度!G203&gt;$B$15,特征计算_周度!E203&gt;$B$15,特征计算_周度!F203&gt;$B$15),IF(特征计算_周度!B203&gt;$B$15,"VIX ","")&amp;IF(特征计算_周度!C203&gt;$B$15,"HY ","")&amp;IF(特征计算_周度!G203&gt;$B$15,"Sahm ","")&amp;IF(特征计算_周度!E203&gt;$B$15,"趋势 ","")&amp;IF(特征计算_周度!F203&gt;$B$15,"斜率",""),"—"))</f>
        <v/>
      </c>
      <c r="H220" s="121">
        <f>IF(OR(B220="",C220=""),"",_xlfn.LET(_xlpm.dev,原始数据_周度!G203,_xlpm.minDev,MIN(OFFSET(原始数据_周度!G203,1-$D$17,0,$D$17,1)),_xlpm.bounce,_xlpm.dev-_xlpm.minDev,IF(AND(ISNUMBER(_xlpm.dev),ISNUMBER(_xlpm.minDev),_xlpm.minDev&lt;=$B$17,_xlpm.bounce&gt;=$F$17),"✅ 触发","—")))</f>
        <v/>
      </c>
      <c r="I220" s="172">
        <f>IFERROR(IF(特征计算_周度!H220&gt;$I$3,MIN($I$4,MAX(-$I$5,(特征计算_周度!H220-$I$3)*$I$4)),0),"")</f>
        <v/>
      </c>
    </row>
    <row r="221">
      <c r="A221" s="117">
        <f>特征计算_周度!A204</f>
        <v/>
      </c>
      <c r="B221" s="171">
        <f>IFERROR($A$3*特征计算_周度!B221+$B$3*特征计算_周度!C221+$C$3*特征计算_周度!D221+$D$3*特征计算_周度!E221+$E$3*特征计算_周度!F221+$F$3*特征计算_周度!H221,"")</f>
        <v/>
      </c>
      <c r="C221" s="118">
        <f>IFERROR(PERCENTILE(OFFSET(B221,1-364,0,364,1),$C$7),"")</f>
        <v/>
      </c>
      <c r="D221" s="118">
        <f>IFERROR(PERCENTILE(OFFSET(B221,1-364,0,364,1),$C$11),"")</f>
        <v/>
      </c>
      <c r="E221" s="122">
        <f>_xlfn.LET(_xlpm.initState,IF(OR(B221="",C221=""),"",IF(OR(特征计算_周度!B204&gt;$B$15,特征计算_周度!C204&gt;$B$15,特征计算_周度!G204&gt;$B$15,特征计算_周度!E204&gt;$B$15,特征计算_周度!F204&gt;$B$15),$A$12,IFERROR(IF(B221&lt;PERCENTILE(OFFSET(B221,1-364,0,364,1),$C$7),$A$7,IF(B221&lt;PERCENTILE(OFFSET(B221,1-364,0,364,1),$C$8),$A$8,IF(B221&lt;PERCENTILE(OFFSET(B221,1-364,0,364,1),$C$9),$A$9,IF(B221&lt;PERCENTILE(OFFSET(B221,1-364,0,364,1),$C$10),$A$10,IF(B221&lt;PERCENTILE(OFFSET(B221,1-364,0,364,1),$C$11),$A$11,$A$12))))),""))),_xlpm.dev,原始数据_周度!G204,_xlpm.minDev,MIN(OFFSET(原始数据_周度!G204,1-$D$17,0,$D$17,1)),_xlpm.bounce,_xlpm.dev-_xlpm.minDev,_xlpm.oversold,AND(ISNUMBER(_xlpm.dev),ISNUMBER(_xlpm.minDev),_xlpm.minDev&lt;=$B$17,_xlpm.bounce&gt;=$F$17,OR(_xlpm.initState=$A$12,_xlpm.initState=$A$11,_xlpm.initState=$A$10)),_xlpm.pctOnly,IFERROR(IF(B221&lt;PERCENTILE(OFFSET(B221,1-364,0,364,1),$C$7),$A$7,IF(B221&lt;PERCENTILE(OFFSET(B221,1-364,0,364,1),$C$8),$A$8,IF(B221&lt;PERCENTILE(OFFSET(B221,1-364,0,364,1),$C$9),$A$9,IF(B221&lt;PERCENTILE(OFFSET(B221,1-364,0,364,1),$C$10),$A$10,IF(B221&lt;PERCENTILE(OFFSET(B221,1-364,0,364,1),$C$11),$A$11,$A$12))))),""),IF(_xlpm.initState="","",IF(_xlpm.oversold,_xlpm.pctOnly,_xlpm.initState)))</f>
        <v/>
      </c>
      <c r="F221" s="119" t="n"/>
      <c r="G221" s="120">
        <f>IF(OR(B221="",C221=""),"",IF(OR(特征计算_周度!B204&gt;$B$15,特征计算_周度!C204&gt;$B$15,特征计算_周度!G204&gt;$B$15,特征计算_周度!E204&gt;$B$15,特征计算_周度!F204&gt;$B$15),IF(特征计算_周度!B204&gt;$B$15,"VIX ","")&amp;IF(特征计算_周度!C204&gt;$B$15,"HY ","")&amp;IF(特征计算_周度!G204&gt;$B$15,"Sahm ","")&amp;IF(特征计算_周度!E204&gt;$B$15,"趋势 ","")&amp;IF(特征计算_周度!F204&gt;$B$15,"斜率",""),"—"))</f>
        <v/>
      </c>
      <c r="H221" s="121">
        <f>IF(OR(B221="",C221=""),"",_xlfn.LET(_xlpm.dev,原始数据_周度!G204,_xlpm.minDev,MIN(OFFSET(原始数据_周度!G204,1-$D$17,0,$D$17,1)),_xlpm.bounce,_xlpm.dev-_xlpm.minDev,IF(AND(ISNUMBER(_xlpm.dev),ISNUMBER(_xlpm.minDev),_xlpm.minDev&lt;=$B$17,_xlpm.bounce&gt;=$F$17),"✅ 触发","—")))</f>
        <v/>
      </c>
      <c r="I221" s="172">
        <f>IFERROR(IF(特征计算_周度!H221&gt;$I$3,MIN($I$4,MAX(-$I$5,(特征计算_周度!H221-$I$3)*$I$4)),0),"")</f>
        <v/>
      </c>
    </row>
    <row r="222">
      <c r="A222" s="117">
        <f>特征计算_周度!A205</f>
        <v/>
      </c>
      <c r="B222" s="171">
        <f>IFERROR($A$3*特征计算_周度!B222+$B$3*特征计算_周度!C222+$C$3*特征计算_周度!D222+$D$3*特征计算_周度!E222+$E$3*特征计算_周度!F222+$F$3*特征计算_周度!H222,"")</f>
        <v/>
      </c>
      <c r="C222" s="118">
        <f>IFERROR(PERCENTILE(OFFSET(B222,1-364,0,364,1),$C$7),"")</f>
        <v/>
      </c>
      <c r="D222" s="118">
        <f>IFERROR(PERCENTILE(OFFSET(B222,1-364,0,364,1),$C$11),"")</f>
        <v/>
      </c>
      <c r="E222" s="122">
        <f>_xlfn.LET(_xlpm.initState,IF(OR(B222="",C222=""),"",IF(OR(特征计算_周度!B205&gt;$B$15,特征计算_周度!C205&gt;$B$15,特征计算_周度!G205&gt;$B$15,特征计算_周度!E205&gt;$B$15,特征计算_周度!F205&gt;$B$15),$A$12,IFERROR(IF(B222&lt;PERCENTILE(OFFSET(B222,1-364,0,364,1),$C$7),$A$7,IF(B222&lt;PERCENTILE(OFFSET(B222,1-364,0,364,1),$C$8),$A$8,IF(B222&lt;PERCENTILE(OFFSET(B222,1-364,0,364,1),$C$9),$A$9,IF(B222&lt;PERCENTILE(OFFSET(B222,1-364,0,364,1),$C$10),$A$10,IF(B222&lt;PERCENTILE(OFFSET(B222,1-364,0,364,1),$C$11),$A$11,$A$12))))),""))),_xlpm.dev,原始数据_周度!G205,_xlpm.minDev,MIN(OFFSET(原始数据_周度!G205,1-$D$17,0,$D$17,1)),_xlpm.bounce,_xlpm.dev-_xlpm.minDev,_xlpm.oversold,AND(ISNUMBER(_xlpm.dev),ISNUMBER(_xlpm.minDev),_xlpm.minDev&lt;=$B$17,_xlpm.bounce&gt;=$F$17,OR(_xlpm.initState=$A$12,_xlpm.initState=$A$11,_xlpm.initState=$A$10)),_xlpm.pctOnly,IFERROR(IF(B222&lt;PERCENTILE(OFFSET(B222,1-364,0,364,1),$C$7),$A$7,IF(B222&lt;PERCENTILE(OFFSET(B222,1-364,0,364,1),$C$8),$A$8,IF(B222&lt;PERCENTILE(OFFSET(B222,1-364,0,364,1),$C$9),$A$9,IF(B222&lt;PERCENTILE(OFFSET(B222,1-364,0,364,1),$C$10),$A$10,IF(B222&lt;PERCENTILE(OFFSET(B222,1-364,0,364,1),$C$11),$A$11,$A$12))))),""),IF(_xlpm.initState="","",IF(_xlpm.oversold,_xlpm.pctOnly,_xlpm.initState)))</f>
        <v/>
      </c>
      <c r="F222" s="119" t="n"/>
      <c r="G222" s="120">
        <f>IF(OR(B222="",C222=""),"",IF(OR(特征计算_周度!B205&gt;$B$15,特征计算_周度!C205&gt;$B$15,特征计算_周度!G205&gt;$B$15,特征计算_周度!E205&gt;$B$15,特征计算_周度!F205&gt;$B$15),IF(特征计算_周度!B205&gt;$B$15,"VIX ","")&amp;IF(特征计算_周度!C205&gt;$B$15,"HY ","")&amp;IF(特征计算_周度!G205&gt;$B$15,"Sahm ","")&amp;IF(特征计算_周度!E205&gt;$B$15,"趋势 ","")&amp;IF(特征计算_周度!F205&gt;$B$15,"斜率",""),"—"))</f>
        <v/>
      </c>
      <c r="H222" s="121">
        <f>IF(OR(B222="",C222=""),"",_xlfn.LET(_xlpm.dev,原始数据_周度!G205,_xlpm.minDev,MIN(OFFSET(原始数据_周度!G205,1-$D$17,0,$D$17,1)),_xlpm.bounce,_xlpm.dev-_xlpm.minDev,IF(AND(ISNUMBER(_xlpm.dev),ISNUMBER(_xlpm.minDev),_xlpm.minDev&lt;=$B$17,_xlpm.bounce&gt;=$F$17),"✅ 触发","—")))</f>
        <v/>
      </c>
      <c r="I222" s="172">
        <f>IFERROR(IF(特征计算_周度!H222&gt;$I$3,MIN($I$4,MAX(-$I$5,(特征计算_周度!H222-$I$3)*$I$4)),0),"")</f>
        <v/>
      </c>
    </row>
    <row r="223">
      <c r="A223" s="117">
        <f>特征计算_周度!A206</f>
        <v/>
      </c>
      <c r="B223" s="171">
        <f>IFERROR($A$3*特征计算_周度!B223+$B$3*特征计算_周度!C223+$C$3*特征计算_周度!D223+$D$3*特征计算_周度!E223+$E$3*特征计算_周度!F223+$F$3*特征计算_周度!H223,"")</f>
        <v/>
      </c>
      <c r="C223" s="118">
        <f>IFERROR(PERCENTILE(OFFSET(B223,1-364,0,364,1),$C$7),"")</f>
        <v/>
      </c>
      <c r="D223" s="118">
        <f>IFERROR(PERCENTILE(OFFSET(B223,1-364,0,364,1),$C$11),"")</f>
        <v/>
      </c>
      <c r="E223" s="122">
        <f>_xlfn.LET(_xlpm.initState,IF(OR(B223="",C223=""),"",IF(OR(特征计算_周度!B206&gt;$B$15,特征计算_周度!C206&gt;$B$15,特征计算_周度!G206&gt;$B$15,特征计算_周度!E206&gt;$B$15,特征计算_周度!F206&gt;$B$15),$A$12,IFERROR(IF(B223&lt;PERCENTILE(OFFSET(B223,1-364,0,364,1),$C$7),$A$7,IF(B223&lt;PERCENTILE(OFFSET(B223,1-364,0,364,1),$C$8),$A$8,IF(B223&lt;PERCENTILE(OFFSET(B223,1-364,0,364,1),$C$9),$A$9,IF(B223&lt;PERCENTILE(OFFSET(B223,1-364,0,364,1),$C$10),$A$10,IF(B223&lt;PERCENTILE(OFFSET(B223,1-364,0,364,1),$C$11),$A$11,$A$12))))),""))),_xlpm.dev,原始数据_周度!G206,_xlpm.minDev,MIN(OFFSET(原始数据_周度!G206,1-$D$17,0,$D$17,1)),_xlpm.bounce,_xlpm.dev-_xlpm.minDev,_xlpm.oversold,AND(ISNUMBER(_xlpm.dev),ISNUMBER(_xlpm.minDev),_xlpm.minDev&lt;=$B$17,_xlpm.bounce&gt;=$F$17,OR(_xlpm.initState=$A$12,_xlpm.initState=$A$11,_xlpm.initState=$A$10)),_xlpm.pctOnly,IFERROR(IF(B223&lt;PERCENTILE(OFFSET(B223,1-364,0,364,1),$C$7),$A$7,IF(B223&lt;PERCENTILE(OFFSET(B223,1-364,0,364,1),$C$8),$A$8,IF(B223&lt;PERCENTILE(OFFSET(B223,1-364,0,364,1),$C$9),$A$9,IF(B223&lt;PERCENTILE(OFFSET(B223,1-364,0,364,1),$C$10),$A$10,IF(B223&lt;PERCENTILE(OFFSET(B223,1-364,0,364,1),$C$11),$A$11,$A$12))))),""),IF(_xlpm.initState="","",IF(_xlpm.oversold,_xlpm.pctOnly,_xlpm.initState)))</f>
        <v/>
      </c>
      <c r="F223" s="119" t="n"/>
      <c r="G223" s="120">
        <f>IF(OR(B223="",C223=""),"",IF(OR(特征计算_周度!B206&gt;$B$15,特征计算_周度!C206&gt;$B$15,特征计算_周度!G206&gt;$B$15,特征计算_周度!E206&gt;$B$15,特征计算_周度!F206&gt;$B$15),IF(特征计算_周度!B206&gt;$B$15,"VIX ","")&amp;IF(特征计算_周度!C206&gt;$B$15,"HY ","")&amp;IF(特征计算_周度!G206&gt;$B$15,"Sahm ","")&amp;IF(特征计算_周度!E206&gt;$B$15,"趋势 ","")&amp;IF(特征计算_周度!F206&gt;$B$15,"斜率",""),"—"))</f>
        <v/>
      </c>
      <c r="H223" s="121">
        <f>IF(OR(B223="",C223=""),"",_xlfn.LET(_xlpm.dev,原始数据_周度!G206,_xlpm.minDev,MIN(OFFSET(原始数据_周度!G206,1-$D$17,0,$D$17,1)),_xlpm.bounce,_xlpm.dev-_xlpm.minDev,IF(AND(ISNUMBER(_xlpm.dev),ISNUMBER(_xlpm.minDev),_xlpm.minDev&lt;=$B$17,_xlpm.bounce&gt;=$F$17),"✅ 触发","—")))</f>
        <v/>
      </c>
      <c r="I223" s="172">
        <f>IFERROR(IF(特征计算_周度!H223&gt;$I$3,MIN($I$4,MAX(-$I$5,(特征计算_周度!H223-$I$3)*$I$4)),0),"")</f>
        <v/>
      </c>
    </row>
    <row r="224">
      <c r="A224" s="117">
        <f>特征计算_周度!A207</f>
        <v/>
      </c>
      <c r="B224" s="171">
        <f>IFERROR($A$3*特征计算_周度!B224+$B$3*特征计算_周度!C224+$C$3*特征计算_周度!D224+$D$3*特征计算_周度!E224+$E$3*特征计算_周度!F224+$F$3*特征计算_周度!H224,"")</f>
        <v/>
      </c>
      <c r="C224" s="118">
        <f>IFERROR(PERCENTILE(OFFSET(B224,1-364,0,364,1),$C$7),"")</f>
        <v/>
      </c>
      <c r="D224" s="118">
        <f>IFERROR(PERCENTILE(OFFSET(B224,1-364,0,364,1),$C$11),"")</f>
        <v/>
      </c>
      <c r="E224" s="122">
        <f>_xlfn.LET(_xlpm.initState,IF(OR(B224="",C224=""),"",IF(OR(特征计算_周度!B207&gt;$B$15,特征计算_周度!C207&gt;$B$15,特征计算_周度!G207&gt;$B$15,特征计算_周度!E207&gt;$B$15,特征计算_周度!F207&gt;$B$15),$A$12,IFERROR(IF(B224&lt;PERCENTILE(OFFSET(B224,1-364,0,364,1),$C$7),$A$7,IF(B224&lt;PERCENTILE(OFFSET(B224,1-364,0,364,1),$C$8),$A$8,IF(B224&lt;PERCENTILE(OFFSET(B224,1-364,0,364,1),$C$9),$A$9,IF(B224&lt;PERCENTILE(OFFSET(B224,1-364,0,364,1),$C$10),$A$10,IF(B224&lt;PERCENTILE(OFFSET(B224,1-364,0,364,1),$C$11),$A$11,$A$12))))),""))),_xlpm.dev,原始数据_周度!G207,_xlpm.minDev,MIN(OFFSET(原始数据_周度!G207,1-$D$17,0,$D$17,1)),_xlpm.bounce,_xlpm.dev-_xlpm.minDev,_xlpm.oversold,AND(ISNUMBER(_xlpm.dev),ISNUMBER(_xlpm.minDev),_xlpm.minDev&lt;=$B$17,_xlpm.bounce&gt;=$F$17,OR(_xlpm.initState=$A$12,_xlpm.initState=$A$11,_xlpm.initState=$A$10)),_xlpm.pctOnly,IFERROR(IF(B224&lt;PERCENTILE(OFFSET(B224,1-364,0,364,1),$C$7),$A$7,IF(B224&lt;PERCENTILE(OFFSET(B224,1-364,0,364,1),$C$8),$A$8,IF(B224&lt;PERCENTILE(OFFSET(B224,1-364,0,364,1),$C$9),$A$9,IF(B224&lt;PERCENTILE(OFFSET(B224,1-364,0,364,1),$C$10),$A$10,IF(B224&lt;PERCENTILE(OFFSET(B224,1-364,0,364,1),$C$11),$A$11,$A$12))))),""),IF(_xlpm.initState="","",IF(_xlpm.oversold,_xlpm.pctOnly,_xlpm.initState)))</f>
        <v/>
      </c>
      <c r="F224" s="119" t="n"/>
      <c r="G224" s="120">
        <f>IF(OR(B224="",C224=""),"",IF(OR(特征计算_周度!B207&gt;$B$15,特征计算_周度!C207&gt;$B$15,特征计算_周度!G207&gt;$B$15,特征计算_周度!E207&gt;$B$15,特征计算_周度!F207&gt;$B$15),IF(特征计算_周度!B207&gt;$B$15,"VIX ","")&amp;IF(特征计算_周度!C207&gt;$B$15,"HY ","")&amp;IF(特征计算_周度!G207&gt;$B$15,"Sahm ","")&amp;IF(特征计算_周度!E207&gt;$B$15,"趋势 ","")&amp;IF(特征计算_周度!F207&gt;$B$15,"斜率",""),"—"))</f>
        <v/>
      </c>
      <c r="H224" s="121">
        <f>IF(OR(B224="",C224=""),"",_xlfn.LET(_xlpm.dev,原始数据_周度!G207,_xlpm.minDev,MIN(OFFSET(原始数据_周度!G207,1-$D$17,0,$D$17,1)),_xlpm.bounce,_xlpm.dev-_xlpm.minDev,IF(AND(ISNUMBER(_xlpm.dev),ISNUMBER(_xlpm.minDev),_xlpm.minDev&lt;=$B$17,_xlpm.bounce&gt;=$F$17),"✅ 触发","—")))</f>
        <v/>
      </c>
      <c r="I224" s="172">
        <f>IFERROR(IF(特征计算_周度!H224&gt;$I$3,MIN($I$4,MAX(-$I$5,(特征计算_周度!H224-$I$3)*$I$4)),0),"")</f>
        <v/>
      </c>
    </row>
    <row r="225">
      <c r="A225" s="117">
        <f>特征计算_周度!A208</f>
        <v/>
      </c>
      <c r="B225" s="171">
        <f>IFERROR($A$3*特征计算_周度!B225+$B$3*特征计算_周度!C225+$C$3*特征计算_周度!D225+$D$3*特征计算_周度!E225+$E$3*特征计算_周度!F225+$F$3*特征计算_周度!H225,"")</f>
        <v/>
      </c>
      <c r="C225" s="118">
        <f>IFERROR(PERCENTILE(OFFSET(B225,1-364,0,364,1),$C$7),"")</f>
        <v/>
      </c>
      <c r="D225" s="118">
        <f>IFERROR(PERCENTILE(OFFSET(B225,1-364,0,364,1),$C$11),"")</f>
        <v/>
      </c>
      <c r="E225" s="122">
        <f>_xlfn.LET(_xlpm.initState,IF(OR(B225="",C225=""),"",IF(OR(特征计算_周度!B208&gt;$B$15,特征计算_周度!C208&gt;$B$15,特征计算_周度!G208&gt;$B$15,特征计算_周度!E208&gt;$B$15,特征计算_周度!F208&gt;$B$15),$A$12,IFERROR(IF(B225&lt;PERCENTILE(OFFSET(B225,1-364,0,364,1),$C$7),$A$7,IF(B225&lt;PERCENTILE(OFFSET(B225,1-364,0,364,1),$C$8),$A$8,IF(B225&lt;PERCENTILE(OFFSET(B225,1-364,0,364,1),$C$9),$A$9,IF(B225&lt;PERCENTILE(OFFSET(B225,1-364,0,364,1),$C$10),$A$10,IF(B225&lt;PERCENTILE(OFFSET(B225,1-364,0,364,1),$C$11),$A$11,$A$12))))),""))),_xlpm.dev,原始数据_周度!G208,_xlpm.minDev,MIN(OFFSET(原始数据_周度!G208,1-$D$17,0,$D$17,1)),_xlpm.bounce,_xlpm.dev-_xlpm.minDev,_xlpm.oversold,AND(ISNUMBER(_xlpm.dev),ISNUMBER(_xlpm.minDev),_xlpm.minDev&lt;=$B$17,_xlpm.bounce&gt;=$F$17,OR(_xlpm.initState=$A$12,_xlpm.initState=$A$11,_xlpm.initState=$A$10)),_xlpm.pctOnly,IFERROR(IF(B225&lt;PERCENTILE(OFFSET(B225,1-364,0,364,1),$C$7),$A$7,IF(B225&lt;PERCENTILE(OFFSET(B225,1-364,0,364,1),$C$8),$A$8,IF(B225&lt;PERCENTILE(OFFSET(B225,1-364,0,364,1),$C$9),$A$9,IF(B225&lt;PERCENTILE(OFFSET(B225,1-364,0,364,1),$C$10),$A$10,IF(B225&lt;PERCENTILE(OFFSET(B225,1-364,0,364,1),$C$11),$A$11,$A$12))))),""),IF(_xlpm.initState="","",IF(_xlpm.oversold,_xlpm.pctOnly,_xlpm.initState)))</f>
        <v/>
      </c>
      <c r="F225" s="119" t="n"/>
      <c r="G225" s="120">
        <f>IF(OR(B225="",C225=""),"",IF(OR(特征计算_周度!B208&gt;$B$15,特征计算_周度!C208&gt;$B$15,特征计算_周度!G208&gt;$B$15,特征计算_周度!E208&gt;$B$15,特征计算_周度!F208&gt;$B$15),IF(特征计算_周度!B208&gt;$B$15,"VIX ","")&amp;IF(特征计算_周度!C208&gt;$B$15,"HY ","")&amp;IF(特征计算_周度!G208&gt;$B$15,"Sahm ","")&amp;IF(特征计算_周度!E208&gt;$B$15,"趋势 ","")&amp;IF(特征计算_周度!F208&gt;$B$15,"斜率",""),"—"))</f>
        <v/>
      </c>
      <c r="H225" s="121">
        <f>IF(OR(B225="",C225=""),"",_xlfn.LET(_xlpm.dev,原始数据_周度!G208,_xlpm.minDev,MIN(OFFSET(原始数据_周度!G208,1-$D$17,0,$D$17,1)),_xlpm.bounce,_xlpm.dev-_xlpm.minDev,IF(AND(ISNUMBER(_xlpm.dev),ISNUMBER(_xlpm.minDev),_xlpm.minDev&lt;=$B$17,_xlpm.bounce&gt;=$F$17),"✅ 触发","—")))</f>
        <v/>
      </c>
      <c r="I225" s="172">
        <f>IFERROR(IF(特征计算_周度!H225&gt;$I$3,MIN($I$4,MAX(-$I$5,(特征计算_周度!H225-$I$3)*$I$4)),0),"")</f>
        <v/>
      </c>
    </row>
    <row r="226">
      <c r="A226" s="117">
        <f>特征计算_周度!A209</f>
        <v/>
      </c>
      <c r="B226" s="171">
        <f>IFERROR($A$3*特征计算_周度!B226+$B$3*特征计算_周度!C226+$C$3*特征计算_周度!D226+$D$3*特征计算_周度!E226+$E$3*特征计算_周度!F226+$F$3*特征计算_周度!H226,"")</f>
        <v/>
      </c>
      <c r="C226" s="118">
        <f>IFERROR(PERCENTILE(OFFSET(B226,1-364,0,364,1),$C$7),"")</f>
        <v/>
      </c>
      <c r="D226" s="118">
        <f>IFERROR(PERCENTILE(OFFSET(B226,1-364,0,364,1),$C$11),"")</f>
        <v/>
      </c>
      <c r="E226" s="122">
        <f>_xlfn.LET(_xlpm.initState,IF(OR(B226="",C226=""),"",IF(OR(特征计算_周度!B209&gt;$B$15,特征计算_周度!C209&gt;$B$15,特征计算_周度!G209&gt;$B$15,特征计算_周度!E209&gt;$B$15,特征计算_周度!F209&gt;$B$15),$A$12,IFERROR(IF(B226&lt;PERCENTILE(OFFSET(B226,1-364,0,364,1),$C$7),$A$7,IF(B226&lt;PERCENTILE(OFFSET(B226,1-364,0,364,1),$C$8),$A$8,IF(B226&lt;PERCENTILE(OFFSET(B226,1-364,0,364,1),$C$9),$A$9,IF(B226&lt;PERCENTILE(OFFSET(B226,1-364,0,364,1),$C$10),$A$10,IF(B226&lt;PERCENTILE(OFFSET(B226,1-364,0,364,1),$C$11),$A$11,$A$12))))),""))),_xlpm.dev,原始数据_周度!G209,_xlpm.minDev,MIN(OFFSET(原始数据_周度!G209,1-$D$17,0,$D$17,1)),_xlpm.bounce,_xlpm.dev-_xlpm.minDev,_xlpm.oversold,AND(ISNUMBER(_xlpm.dev),ISNUMBER(_xlpm.minDev),_xlpm.minDev&lt;=$B$17,_xlpm.bounce&gt;=$F$17,OR(_xlpm.initState=$A$12,_xlpm.initState=$A$11,_xlpm.initState=$A$10)),_xlpm.pctOnly,IFERROR(IF(B226&lt;PERCENTILE(OFFSET(B226,1-364,0,364,1),$C$7),$A$7,IF(B226&lt;PERCENTILE(OFFSET(B226,1-364,0,364,1),$C$8),$A$8,IF(B226&lt;PERCENTILE(OFFSET(B226,1-364,0,364,1),$C$9),$A$9,IF(B226&lt;PERCENTILE(OFFSET(B226,1-364,0,364,1),$C$10),$A$10,IF(B226&lt;PERCENTILE(OFFSET(B226,1-364,0,364,1),$C$11),$A$11,$A$12))))),""),IF(_xlpm.initState="","",IF(_xlpm.oversold,_xlpm.pctOnly,_xlpm.initState)))</f>
        <v/>
      </c>
      <c r="F226" s="119" t="n"/>
      <c r="G226" s="120">
        <f>IF(OR(B226="",C226=""),"",IF(OR(特征计算_周度!B209&gt;$B$15,特征计算_周度!C209&gt;$B$15,特征计算_周度!G209&gt;$B$15,特征计算_周度!E209&gt;$B$15,特征计算_周度!F209&gt;$B$15),IF(特征计算_周度!B209&gt;$B$15,"VIX ","")&amp;IF(特征计算_周度!C209&gt;$B$15,"HY ","")&amp;IF(特征计算_周度!G209&gt;$B$15,"Sahm ","")&amp;IF(特征计算_周度!E209&gt;$B$15,"趋势 ","")&amp;IF(特征计算_周度!F209&gt;$B$15,"斜率",""),"—"))</f>
        <v/>
      </c>
      <c r="H226" s="121">
        <f>IF(OR(B226="",C226=""),"",_xlfn.LET(_xlpm.dev,原始数据_周度!G209,_xlpm.minDev,MIN(OFFSET(原始数据_周度!G209,1-$D$17,0,$D$17,1)),_xlpm.bounce,_xlpm.dev-_xlpm.minDev,IF(AND(ISNUMBER(_xlpm.dev),ISNUMBER(_xlpm.minDev),_xlpm.minDev&lt;=$B$17,_xlpm.bounce&gt;=$F$17),"✅ 触发","—")))</f>
        <v/>
      </c>
      <c r="I226" s="172">
        <f>IFERROR(IF(特征计算_周度!H226&gt;$I$3,MIN($I$4,MAX(-$I$5,(特征计算_周度!H226-$I$3)*$I$4)),0),"")</f>
        <v/>
      </c>
    </row>
    <row r="227">
      <c r="A227" s="117">
        <f>特征计算_周度!A210</f>
        <v/>
      </c>
      <c r="B227" s="171">
        <f>IFERROR($A$3*特征计算_周度!B227+$B$3*特征计算_周度!C227+$C$3*特征计算_周度!D227+$D$3*特征计算_周度!E227+$E$3*特征计算_周度!F227+$F$3*特征计算_周度!H227,"")</f>
        <v/>
      </c>
      <c r="C227" s="118">
        <f>IFERROR(PERCENTILE(OFFSET(B227,1-364,0,364,1),$C$7),"")</f>
        <v/>
      </c>
      <c r="D227" s="118">
        <f>IFERROR(PERCENTILE(OFFSET(B227,1-364,0,364,1),$C$11),"")</f>
        <v/>
      </c>
      <c r="E227" s="122">
        <f>_xlfn.LET(_xlpm.initState,IF(OR(B227="",C227=""),"",IF(OR(特征计算_周度!B210&gt;$B$15,特征计算_周度!C210&gt;$B$15,特征计算_周度!G210&gt;$B$15,特征计算_周度!E210&gt;$B$15,特征计算_周度!F210&gt;$B$15),$A$12,IFERROR(IF(B227&lt;PERCENTILE(OFFSET(B227,1-364,0,364,1),$C$7),$A$7,IF(B227&lt;PERCENTILE(OFFSET(B227,1-364,0,364,1),$C$8),$A$8,IF(B227&lt;PERCENTILE(OFFSET(B227,1-364,0,364,1),$C$9),$A$9,IF(B227&lt;PERCENTILE(OFFSET(B227,1-364,0,364,1),$C$10),$A$10,IF(B227&lt;PERCENTILE(OFFSET(B227,1-364,0,364,1),$C$11),$A$11,$A$12))))),""))),_xlpm.dev,原始数据_周度!G210,_xlpm.minDev,MIN(OFFSET(原始数据_周度!G210,1-$D$17,0,$D$17,1)),_xlpm.bounce,_xlpm.dev-_xlpm.minDev,_xlpm.oversold,AND(ISNUMBER(_xlpm.dev),ISNUMBER(_xlpm.minDev),_xlpm.minDev&lt;=$B$17,_xlpm.bounce&gt;=$F$17,OR(_xlpm.initState=$A$12,_xlpm.initState=$A$11,_xlpm.initState=$A$10)),_xlpm.pctOnly,IFERROR(IF(B227&lt;PERCENTILE(OFFSET(B227,1-364,0,364,1),$C$7),$A$7,IF(B227&lt;PERCENTILE(OFFSET(B227,1-364,0,364,1),$C$8),$A$8,IF(B227&lt;PERCENTILE(OFFSET(B227,1-364,0,364,1),$C$9),$A$9,IF(B227&lt;PERCENTILE(OFFSET(B227,1-364,0,364,1),$C$10),$A$10,IF(B227&lt;PERCENTILE(OFFSET(B227,1-364,0,364,1),$C$11),$A$11,$A$12))))),""),IF(_xlpm.initState="","",IF(_xlpm.oversold,_xlpm.pctOnly,_xlpm.initState)))</f>
        <v/>
      </c>
      <c r="F227" s="119" t="n"/>
      <c r="G227" s="120">
        <f>IF(OR(B227="",C227=""),"",IF(OR(特征计算_周度!B210&gt;$B$15,特征计算_周度!C210&gt;$B$15,特征计算_周度!G210&gt;$B$15,特征计算_周度!E210&gt;$B$15,特征计算_周度!F210&gt;$B$15),IF(特征计算_周度!B210&gt;$B$15,"VIX ","")&amp;IF(特征计算_周度!C210&gt;$B$15,"HY ","")&amp;IF(特征计算_周度!G210&gt;$B$15,"Sahm ","")&amp;IF(特征计算_周度!E210&gt;$B$15,"趋势 ","")&amp;IF(特征计算_周度!F210&gt;$B$15,"斜率",""),"—"))</f>
        <v/>
      </c>
      <c r="H227" s="121">
        <f>IF(OR(B227="",C227=""),"",_xlfn.LET(_xlpm.dev,原始数据_周度!G210,_xlpm.minDev,MIN(OFFSET(原始数据_周度!G210,1-$D$17,0,$D$17,1)),_xlpm.bounce,_xlpm.dev-_xlpm.minDev,IF(AND(ISNUMBER(_xlpm.dev),ISNUMBER(_xlpm.minDev),_xlpm.minDev&lt;=$B$17,_xlpm.bounce&gt;=$F$17),"✅ 触发","—")))</f>
        <v/>
      </c>
      <c r="I227" s="172">
        <f>IFERROR(IF(特征计算_周度!H227&gt;$I$3,MIN($I$4,MAX(-$I$5,(特征计算_周度!H227-$I$3)*$I$4)),0),"")</f>
        <v/>
      </c>
    </row>
    <row r="228">
      <c r="A228" s="117">
        <f>特征计算_周度!A211</f>
        <v/>
      </c>
      <c r="B228" s="171">
        <f>IFERROR($A$3*特征计算_周度!B228+$B$3*特征计算_周度!C228+$C$3*特征计算_周度!D228+$D$3*特征计算_周度!E228+$E$3*特征计算_周度!F228+$F$3*特征计算_周度!H228,"")</f>
        <v/>
      </c>
      <c r="C228" s="118">
        <f>IFERROR(PERCENTILE(OFFSET(B228,1-364,0,364,1),$C$7),"")</f>
        <v/>
      </c>
      <c r="D228" s="118">
        <f>IFERROR(PERCENTILE(OFFSET(B228,1-364,0,364,1),$C$11),"")</f>
        <v/>
      </c>
      <c r="E228" s="122">
        <f>_xlfn.LET(_xlpm.initState,IF(OR(B228="",C228=""),"",IF(OR(特征计算_周度!B211&gt;$B$15,特征计算_周度!C211&gt;$B$15,特征计算_周度!G211&gt;$B$15,特征计算_周度!E211&gt;$B$15,特征计算_周度!F211&gt;$B$15),$A$12,IFERROR(IF(B228&lt;PERCENTILE(OFFSET(B228,1-364,0,364,1),$C$7),$A$7,IF(B228&lt;PERCENTILE(OFFSET(B228,1-364,0,364,1),$C$8),$A$8,IF(B228&lt;PERCENTILE(OFFSET(B228,1-364,0,364,1),$C$9),$A$9,IF(B228&lt;PERCENTILE(OFFSET(B228,1-364,0,364,1),$C$10),$A$10,IF(B228&lt;PERCENTILE(OFFSET(B228,1-364,0,364,1),$C$11),$A$11,$A$12))))),""))),_xlpm.dev,原始数据_周度!G211,_xlpm.minDev,MIN(OFFSET(原始数据_周度!G211,1-$D$17,0,$D$17,1)),_xlpm.bounce,_xlpm.dev-_xlpm.minDev,_xlpm.oversold,AND(ISNUMBER(_xlpm.dev),ISNUMBER(_xlpm.minDev),_xlpm.minDev&lt;=$B$17,_xlpm.bounce&gt;=$F$17,OR(_xlpm.initState=$A$12,_xlpm.initState=$A$11,_xlpm.initState=$A$10)),_xlpm.pctOnly,IFERROR(IF(B228&lt;PERCENTILE(OFFSET(B228,1-364,0,364,1),$C$7),$A$7,IF(B228&lt;PERCENTILE(OFFSET(B228,1-364,0,364,1),$C$8),$A$8,IF(B228&lt;PERCENTILE(OFFSET(B228,1-364,0,364,1),$C$9),$A$9,IF(B228&lt;PERCENTILE(OFFSET(B228,1-364,0,364,1),$C$10),$A$10,IF(B228&lt;PERCENTILE(OFFSET(B228,1-364,0,364,1),$C$11),$A$11,$A$12))))),""),IF(_xlpm.initState="","",IF(_xlpm.oversold,_xlpm.pctOnly,_xlpm.initState)))</f>
        <v/>
      </c>
      <c r="F228" s="119" t="n"/>
      <c r="G228" s="120">
        <f>IF(OR(B228="",C228=""),"",IF(OR(特征计算_周度!B211&gt;$B$15,特征计算_周度!C211&gt;$B$15,特征计算_周度!G211&gt;$B$15,特征计算_周度!E211&gt;$B$15,特征计算_周度!F211&gt;$B$15),IF(特征计算_周度!B211&gt;$B$15,"VIX ","")&amp;IF(特征计算_周度!C211&gt;$B$15,"HY ","")&amp;IF(特征计算_周度!G211&gt;$B$15,"Sahm ","")&amp;IF(特征计算_周度!E211&gt;$B$15,"趋势 ","")&amp;IF(特征计算_周度!F211&gt;$B$15,"斜率",""),"—"))</f>
        <v/>
      </c>
      <c r="H228" s="121">
        <f>IF(OR(B228="",C228=""),"",_xlfn.LET(_xlpm.dev,原始数据_周度!G211,_xlpm.minDev,MIN(OFFSET(原始数据_周度!G211,1-$D$17,0,$D$17,1)),_xlpm.bounce,_xlpm.dev-_xlpm.minDev,IF(AND(ISNUMBER(_xlpm.dev),ISNUMBER(_xlpm.minDev),_xlpm.minDev&lt;=$B$17,_xlpm.bounce&gt;=$F$17),"✅ 触发","—")))</f>
        <v/>
      </c>
      <c r="I228" s="172">
        <f>IFERROR(IF(特征计算_周度!H228&gt;$I$3,MIN($I$4,MAX(-$I$5,(特征计算_周度!H228-$I$3)*$I$4)),0),"")</f>
        <v/>
      </c>
    </row>
    <row r="229">
      <c r="A229" s="117">
        <f>特征计算_周度!A212</f>
        <v/>
      </c>
      <c r="B229" s="171">
        <f>IFERROR($A$3*特征计算_周度!B229+$B$3*特征计算_周度!C229+$C$3*特征计算_周度!D229+$D$3*特征计算_周度!E229+$E$3*特征计算_周度!F229+$F$3*特征计算_周度!H229,"")</f>
        <v/>
      </c>
      <c r="C229" s="118">
        <f>IFERROR(PERCENTILE(OFFSET(B229,1-364,0,364,1),$C$7),"")</f>
        <v/>
      </c>
      <c r="D229" s="118">
        <f>IFERROR(PERCENTILE(OFFSET(B229,1-364,0,364,1),$C$11),"")</f>
        <v/>
      </c>
      <c r="E229" s="122">
        <f>_xlfn.LET(_xlpm.initState,IF(OR(B229="",C229=""),"",IF(OR(特征计算_周度!B212&gt;$B$15,特征计算_周度!C212&gt;$B$15,特征计算_周度!G212&gt;$B$15,特征计算_周度!E212&gt;$B$15,特征计算_周度!F212&gt;$B$15),$A$12,IFERROR(IF(B229&lt;PERCENTILE(OFFSET(B229,1-364,0,364,1),$C$7),$A$7,IF(B229&lt;PERCENTILE(OFFSET(B229,1-364,0,364,1),$C$8),$A$8,IF(B229&lt;PERCENTILE(OFFSET(B229,1-364,0,364,1),$C$9),$A$9,IF(B229&lt;PERCENTILE(OFFSET(B229,1-364,0,364,1),$C$10),$A$10,IF(B229&lt;PERCENTILE(OFFSET(B229,1-364,0,364,1),$C$11),$A$11,$A$12))))),""))),_xlpm.dev,原始数据_周度!G212,_xlpm.minDev,MIN(OFFSET(原始数据_周度!G212,1-$D$17,0,$D$17,1)),_xlpm.bounce,_xlpm.dev-_xlpm.minDev,_xlpm.oversold,AND(ISNUMBER(_xlpm.dev),ISNUMBER(_xlpm.minDev),_xlpm.minDev&lt;=$B$17,_xlpm.bounce&gt;=$F$17,OR(_xlpm.initState=$A$12,_xlpm.initState=$A$11,_xlpm.initState=$A$10)),_xlpm.pctOnly,IFERROR(IF(B229&lt;PERCENTILE(OFFSET(B229,1-364,0,364,1),$C$7),$A$7,IF(B229&lt;PERCENTILE(OFFSET(B229,1-364,0,364,1),$C$8),$A$8,IF(B229&lt;PERCENTILE(OFFSET(B229,1-364,0,364,1),$C$9),$A$9,IF(B229&lt;PERCENTILE(OFFSET(B229,1-364,0,364,1),$C$10),$A$10,IF(B229&lt;PERCENTILE(OFFSET(B229,1-364,0,364,1),$C$11),$A$11,$A$12))))),""),IF(_xlpm.initState="","",IF(_xlpm.oversold,_xlpm.pctOnly,_xlpm.initState)))</f>
        <v/>
      </c>
      <c r="F229" s="119" t="n"/>
      <c r="G229" s="120">
        <f>IF(OR(B229="",C229=""),"",IF(OR(特征计算_周度!B212&gt;$B$15,特征计算_周度!C212&gt;$B$15,特征计算_周度!G212&gt;$B$15,特征计算_周度!E212&gt;$B$15,特征计算_周度!F212&gt;$B$15),IF(特征计算_周度!B212&gt;$B$15,"VIX ","")&amp;IF(特征计算_周度!C212&gt;$B$15,"HY ","")&amp;IF(特征计算_周度!G212&gt;$B$15,"Sahm ","")&amp;IF(特征计算_周度!E212&gt;$B$15,"趋势 ","")&amp;IF(特征计算_周度!F212&gt;$B$15,"斜率",""),"—"))</f>
        <v/>
      </c>
      <c r="H229" s="121">
        <f>IF(OR(B229="",C229=""),"",_xlfn.LET(_xlpm.dev,原始数据_周度!G212,_xlpm.minDev,MIN(OFFSET(原始数据_周度!G212,1-$D$17,0,$D$17,1)),_xlpm.bounce,_xlpm.dev-_xlpm.minDev,IF(AND(ISNUMBER(_xlpm.dev),ISNUMBER(_xlpm.minDev),_xlpm.minDev&lt;=$B$17,_xlpm.bounce&gt;=$F$17),"✅ 触发","—")))</f>
        <v/>
      </c>
      <c r="I229" s="172">
        <f>IFERROR(IF(特征计算_周度!H229&gt;$I$3,MIN($I$4,MAX(-$I$5,(特征计算_周度!H229-$I$3)*$I$4)),0),"")</f>
        <v/>
      </c>
    </row>
    <row r="230">
      <c r="A230" s="117">
        <f>特征计算_周度!A213</f>
        <v/>
      </c>
      <c r="B230" s="171">
        <f>IFERROR($A$3*特征计算_周度!B230+$B$3*特征计算_周度!C230+$C$3*特征计算_周度!D230+$D$3*特征计算_周度!E230+$E$3*特征计算_周度!F230+$F$3*特征计算_周度!H230,"")</f>
        <v/>
      </c>
      <c r="C230" s="118">
        <f>IFERROR(PERCENTILE(OFFSET(B230,1-364,0,364,1),$C$7),"")</f>
        <v/>
      </c>
      <c r="D230" s="118">
        <f>IFERROR(PERCENTILE(OFFSET(B230,1-364,0,364,1),$C$11),"")</f>
        <v/>
      </c>
      <c r="E230" s="122">
        <f>_xlfn.LET(_xlpm.initState,IF(OR(B230="",C230=""),"",IF(OR(特征计算_周度!B213&gt;$B$15,特征计算_周度!C213&gt;$B$15,特征计算_周度!G213&gt;$B$15,特征计算_周度!E213&gt;$B$15,特征计算_周度!F213&gt;$B$15),$A$12,IFERROR(IF(B230&lt;PERCENTILE(OFFSET(B230,1-364,0,364,1),$C$7),$A$7,IF(B230&lt;PERCENTILE(OFFSET(B230,1-364,0,364,1),$C$8),$A$8,IF(B230&lt;PERCENTILE(OFFSET(B230,1-364,0,364,1),$C$9),$A$9,IF(B230&lt;PERCENTILE(OFFSET(B230,1-364,0,364,1),$C$10),$A$10,IF(B230&lt;PERCENTILE(OFFSET(B230,1-364,0,364,1),$C$11),$A$11,$A$12))))),""))),_xlpm.dev,原始数据_周度!G213,_xlpm.minDev,MIN(OFFSET(原始数据_周度!G213,1-$D$17,0,$D$17,1)),_xlpm.bounce,_xlpm.dev-_xlpm.minDev,_xlpm.oversold,AND(ISNUMBER(_xlpm.dev),ISNUMBER(_xlpm.minDev),_xlpm.minDev&lt;=$B$17,_xlpm.bounce&gt;=$F$17,OR(_xlpm.initState=$A$12,_xlpm.initState=$A$11,_xlpm.initState=$A$10)),_xlpm.pctOnly,IFERROR(IF(B230&lt;PERCENTILE(OFFSET(B230,1-364,0,364,1),$C$7),$A$7,IF(B230&lt;PERCENTILE(OFFSET(B230,1-364,0,364,1),$C$8),$A$8,IF(B230&lt;PERCENTILE(OFFSET(B230,1-364,0,364,1),$C$9),$A$9,IF(B230&lt;PERCENTILE(OFFSET(B230,1-364,0,364,1),$C$10),$A$10,IF(B230&lt;PERCENTILE(OFFSET(B230,1-364,0,364,1),$C$11),$A$11,$A$12))))),""),IF(_xlpm.initState="","",IF(_xlpm.oversold,_xlpm.pctOnly,_xlpm.initState)))</f>
        <v/>
      </c>
      <c r="F230" s="119" t="n"/>
      <c r="G230" s="120">
        <f>IF(OR(B230="",C230=""),"",IF(OR(特征计算_周度!B213&gt;$B$15,特征计算_周度!C213&gt;$B$15,特征计算_周度!G213&gt;$B$15,特征计算_周度!E213&gt;$B$15,特征计算_周度!F213&gt;$B$15),IF(特征计算_周度!B213&gt;$B$15,"VIX ","")&amp;IF(特征计算_周度!C213&gt;$B$15,"HY ","")&amp;IF(特征计算_周度!G213&gt;$B$15,"Sahm ","")&amp;IF(特征计算_周度!E213&gt;$B$15,"趋势 ","")&amp;IF(特征计算_周度!F213&gt;$B$15,"斜率",""),"—"))</f>
        <v/>
      </c>
      <c r="H230" s="121">
        <f>IF(OR(B230="",C230=""),"",_xlfn.LET(_xlpm.dev,原始数据_周度!G213,_xlpm.minDev,MIN(OFFSET(原始数据_周度!G213,1-$D$17,0,$D$17,1)),_xlpm.bounce,_xlpm.dev-_xlpm.minDev,IF(AND(ISNUMBER(_xlpm.dev),ISNUMBER(_xlpm.minDev),_xlpm.minDev&lt;=$B$17,_xlpm.bounce&gt;=$F$17),"✅ 触发","—")))</f>
        <v/>
      </c>
      <c r="I230" s="172">
        <f>IFERROR(IF(特征计算_周度!H230&gt;$I$3,MIN($I$4,MAX(-$I$5,(特征计算_周度!H230-$I$3)*$I$4)),0),"")</f>
        <v/>
      </c>
    </row>
    <row r="231">
      <c r="A231" s="117">
        <f>特征计算_周度!A214</f>
        <v/>
      </c>
      <c r="B231" s="171">
        <f>IFERROR($A$3*特征计算_周度!B231+$B$3*特征计算_周度!C231+$C$3*特征计算_周度!D231+$D$3*特征计算_周度!E231+$E$3*特征计算_周度!F231+$F$3*特征计算_周度!H231,"")</f>
        <v/>
      </c>
      <c r="C231" s="118">
        <f>IFERROR(PERCENTILE(OFFSET(B231,1-364,0,364,1),$C$7),"")</f>
        <v/>
      </c>
      <c r="D231" s="118">
        <f>IFERROR(PERCENTILE(OFFSET(B231,1-364,0,364,1),$C$11),"")</f>
        <v/>
      </c>
      <c r="E231" s="122">
        <f>_xlfn.LET(_xlpm.initState,IF(OR(B231="",C231=""),"",IF(OR(特征计算_周度!B214&gt;$B$15,特征计算_周度!C214&gt;$B$15,特征计算_周度!G214&gt;$B$15,特征计算_周度!E214&gt;$B$15,特征计算_周度!F214&gt;$B$15),$A$12,IFERROR(IF(B231&lt;PERCENTILE(OFFSET(B231,1-364,0,364,1),$C$7),$A$7,IF(B231&lt;PERCENTILE(OFFSET(B231,1-364,0,364,1),$C$8),$A$8,IF(B231&lt;PERCENTILE(OFFSET(B231,1-364,0,364,1),$C$9),$A$9,IF(B231&lt;PERCENTILE(OFFSET(B231,1-364,0,364,1),$C$10),$A$10,IF(B231&lt;PERCENTILE(OFFSET(B231,1-364,0,364,1),$C$11),$A$11,$A$12))))),""))),_xlpm.dev,原始数据_周度!G214,_xlpm.minDev,MIN(OFFSET(原始数据_周度!G214,1-$D$17,0,$D$17,1)),_xlpm.bounce,_xlpm.dev-_xlpm.minDev,_xlpm.oversold,AND(ISNUMBER(_xlpm.dev),ISNUMBER(_xlpm.minDev),_xlpm.minDev&lt;=$B$17,_xlpm.bounce&gt;=$F$17,OR(_xlpm.initState=$A$12,_xlpm.initState=$A$11,_xlpm.initState=$A$10)),_xlpm.pctOnly,IFERROR(IF(B231&lt;PERCENTILE(OFFSET(B231,1-364,0,364,1),$C$7),$A$7,IF(B231&lt;PERCENTILE(OFFSET(B231,1-364,0,364,1),$C$8),$A$8,IF(B231&lt;PERCENTILE(OFFSET(B231,1-364,0,364,1),$C$9),$A$9,IF(B231&lt;PERCENTILE(OFFSET(B231,1-364,0,364,1),$C$10),$A$10,IF(B231&lt;PERCENTILE(OFFSET(B231,1-364,0,364,1),$C$11),$A$11,$A$12))))),""),IF(_xlpm.initState="","",IF(_xlpm.oversold,_xlpm.pctOnly,_xlpm.initState)))</f>
        <v/>
      </c>
      <c r="F231" s="119" t="n"/>
      <c r="G231" s="120">
        <f>IF(OR(B231="",C231=""),"",IF(OR(特征计算_周度!B214&gt;$B$15,特征计算_周度!C214&gt;$B$15,特征计算_周度!G214&gt;$B$15,特征计算_周度!E214&gt;$B$15,特征计算_周度!F214&gt;$B$15),IF(特征计算_周度!B214&gt;$B$15,"VIX ","")&amp;IF(特征计算_周度!C214&gt;$B$15,"HY ","")&amp;IF(特征计算_周度!G214&gt;$B$15,"Sahm ","")&amp;IF(特征计算_周度!E214&gt;$B$15,"趋势 ","")&amp;IF(特征计算_周度!F214&gt;$B$15,"斜率",""),"—"))</f>
        <v/>
      </c>
      <c r="H231" s="121">
        <f>IF(OR(B231="",C231=""),"",_xlfn.LET(_xlpm.dev,原始数据_周度!G214,_xlpm.minDev,MIN(OFFSET(原始数据_周度!G214,1-$D$17,0,$D$17,1)),_xlpm.bounce,_xlpm.dev-_xlpm.minDev,IF(AND(ISNUMBER(_xlpm.dev),ISNUMBER(_xlpm.minDev),_xlpm.minDev&lt;=$B$17,_xlpm.bounce&gt;=$F$17),"✅ 触发","—")))</f>
        <v/>
      </c>
      <c r="I231" s="172">
        <f>IFERROR(IF(特征计算_周度!H231&gt;$I$3,MIN($I$4,MAX(-$I$5,(特征计算_周度!H231-$I$3)*$I$4)),0),"")</f>
        <v/>
      </c>
    </row>
    <row r="232">
      <c r="A232" s="117">
        <f>特征计算_周度!A215</f>
        <v/>
      </c>
      <c r="B232" s="171">
        <f>IFERROR($A$3*特征计算_周度!B232+$B$3*特征计算_周度!C232+$C$3*特征计算_周度!D232+$D$3*特征计算_周度!E232+$E$3*特征计算_周度!F232+$F$3*特征计算_周度!H232,"")</f>
        <v/>
      </c>
      <c r="C232" s="118">
        <f>IFERROR(PERCENTILE(OFFSET(B232,1-364,0,364,1),$C$7),"")</f>
        <v/>
      </c>
      <c r="D232" s="118">
        <f>IFERROR(PERCENTILE(OFFSET(B232,1-364,0,364,1),$C$11),"")</f>
        <v/>
      </c>
      <c r="E232" s="122">
        <f>_xlfn.LET(_xlpm.initState,IF(OR(B232="",C232=""),"",IF(OR(特征计算_周度!B215&gt;$B$15,特征计算_周度!C215&gt;$B$15,特征计算_周度!G215&gt;$B$15,特征计算_周度!E215&gt;$B$15,特征计算_周度!F215&gt;$B$15),$A$12,IFERROR(IF(B232&lt;PERCENTILE(OFFSET(B232,1-364,0,364,1),$C$7),$A$7,IF(B232&lt;PERCENTILE(OFFSET(B232,1-364,0,364,1),$C$8),$A$8,IF(B232&lt;PERCENTILE(OFFSET(B232,1-364,0,364,1),$C$9),$A$9,IF(B232&lt;PERCENTILE(OFFSET(B232,1-364,0,364,1),$C$10),$A$10,IF(B232&lt;PERCENTILE(OFFSET(B232,1-364,0,364,1),$C$11),$A$11,$A$12))))),""))),_xlpm.dev,原始数据_周度!G215,_xlpm.minDev,MIN(OFFSET(原始数据_周度!G215,1-$D$17,0,$D$17,1)),_xlpm.bounce,_xlpm.dev-_xlpm.minDev,_xlpm.oversold,AND(ISNUMBER(_xlpm.dev),ISNUMBER(_xlpm.minDev),_xlpm.minDev&lt;=$B$17,_xlpm.bounce&gt;=$F$17,OR(_xlpm.initState=$A$12,_xlpm.initState=$A$11,_xlpm.initState=$A$10)),_xlpm.pctOnly,IFERROR(IF(B232&lt;PERCENTILE(OFFSET(B232,1-364,0,364,1),$C$7),$A$7,IF(B232&lt;PERCENTILE(OFFSET(B232,1-364,0,364,1),$C$8),$A$8,IF(B232&lt;PERCENTILE(OFFSET(B232,1-364,0,364,1),$C$9),$A$9,IF(B232&lt;PERCENTILE(OFFSET(B232,1-364,0,364,1),$C$10),$A$10,IF(B232&lt;PERCENTILE(OFFSET(B232,1-364,0,364,1),$C$11),$A$11,$A$12))))),""),IF(_xlpm.initState="","",IF(_xlpm.oversold,_xlpm.pctOnly,_xlpm.initState)))</f>
        <v/>
      </c>
      <c r="F232" s="119" t="n"/>
      <c r="G232" s="120">
        <f>IF(OR(B232="",C232=""),"",IF(OR(特征计算_周度!B215&gt;$B$15,特征计算_周度!C215&gt;$B$15,特征计算_周度!G215&gt;$B$15,特征计算_周度!E215&gt;$B$15,特征计算_周度!F215&gt;$B$15),IF(特征计算_周度!B215&gt;$B$15,"VIX ","")&amp;IF(特征计算_周度!C215&gt;$B$15,"HY ","")&amp;IF(特征计算_周度!G215&gt;$B$15,"Sahm ","")&amp;IF(特征计算_周度!E215&gt;$B$15,"趋势 ","")&amp;IF(特征计算_周度!F215&gt;$B$15,"斜率",""),"—"))</f>
        <v/>
      </c>
      <c r="H232" s="121">
        <f>IF(OR(B232="",C232=""),"",_xlfn.LET(_xlpm.dev,原始数据_周度!G215,_xlpm.minDev,MIN(OFFSET(原始数据_周度!G215,1-$D$17,0,$D$17,1)),_xlpm.bounce,_xlpm.dev-_xlpm.minDev,IF(AND(ISNUMBER(_xlpm.dev),ISNUMBER(_xlpm.minDev),_xlpm.minDev&lt;=$B$17,_xlpm.bounce&gt;=$F$17),"✅ 触发","—")))</f>
        <v/>
      </c>
      <c r="I232" s="172">
        <f>IFERROR(IF(特征计算_周度!H232&gt;$I$3,MIN($I$4,MAX(-$I$5,(特征计算_周度!H232-$I$3)*$I$4)),0),"")</f>
        <v/>
      </c>
    </row>
    <row r="233">
      <c r="A233" s="117">
        <f>特征计算_周度!A216</f>
        <v/>
      </c>
      <c r="B233" s="171">
        <f>IFERROR($A$3*特征计算_周度!B233+$B$3*特征计算_周度!C233+$C$3*特征计算_周度!D233+$D$3*特征计算_周度!E233+$E$3*特征计算_周度!F233+$F$3*特征计算_周度!H233,"")</f>
        <v/>
      </c>
      <c r="C233" s="118">
        <f>IFERROR(PERCENTILE(OFFSET(B233,1-364,0,364,1),$C$7),"")</f>
        <v/>
      </c>
      <c r="D233" s="118">
        <f>IFERROR(PERCENTILE(OFFSET(B233,1-364,0,364,1),$C$11),"")</f>
        <v/>
      </c>
      <c r="E233" s="122">
        <f>_xlfn.LET(_xlpm.initState,IF(OR(B233="",C233=""),"",IF(OR(特征计算_周度!B216&gt;$B$15,特征计算_周度!C216&gt;$B$15,特征计算_周度!G216&gt;$B$15,特征计算_周度!E216&gt;$B$15,特征计算_周度!F216&gt;$B$15),$A$12,IFERROR(IF(B233&lt;PERCENTILE(OFFSET(B233,1-364,0,364,1),$C$7),$A$7,IF(B233&lt;PERCENTILE(OFFSET(B233,1-364,0,364,1),$C$8),$A$8,IF(B233&lt;PERCENTILE(OFFSET(B233,1-364,0,364,1),$C$9),$A$9,IF(B233&lt;PERCENTILE(OFFSET(B233,1-364,0,364,1),$C$10),$A$10,IF(B233&lt;PERCENTILE(OFFSET(B233,1-364,0,364,1),$C$11),$A$11,$A$12))))),""))),_xlpm.dev,原始数据_周度!G216,_xlpm.minDev,MIN(OFFSET(原始数据_周度!G216,1-$D$17,0,$D$17,1)),_xlpm.bounce,_xlpm.dev-_xlpm.minDev,_xlpm.oversold,AND(ISNUMBER(_xlpm.dev),ISNUMBER(_xlpm.minDev),_xlpm.minDev&lt;=$B$17,_xlpm.bounce&gt;=$F$17,OR(_xlpm.initState=$A$12,_xlpm.initState=$A$11,_xlpm.initState=$A$10)),_xlpm.pctOnly,IFERROR(IF(B233&lt;PERCENTILE(OFFSET(B233,1-364,0,364,1),$C$7),$A$7,IF(B233&lt;PERCENTILE(OFFSET(B233,1-364,0,364,1),$C$8),$A$8,IF(B233&lt;PERCENTILE(OFFSET(B233,1-364,0,364,1),$C$9),$A$9,IF(B233&lt;PERCENTILE(OFFSET(B233,1-364,0,364,1),$C$10),$A$10,IF(B233&lt;PERCENTILE(OFFSET(B233,1-364,0,364,1),$C$11),$A$11,$A$12))))),""),IF(_xlpm.initState="","",IF(_xlpm.oversold,_xlpm.pctOnly,_xlpm.initState)))</f>
        <v/>
      </c>
      <c r="F233" s="119" t="n"/>
      <c r="G233" s="120">
        <f>IF(OR(B233="",C233=""),"",IF(OR(特征计算_周度!B216&gt;$B$15,特征计算_周度!C216&gt;$B$15,特征计算_周度!G216&gt;$B$15,特征计算_周度!E216&gt;$B$15,特征计算_周度!F216&gt;$B$15),IF(特征计算_周度!B216&gt;$B$15,"VIX ","")&amp;IF(特征计算_周度!C216&gt;$B$15,"HY ","")&amp;IF(特征计算_周度!G216&gt;$B$15,"Sahm ","")&amp;IF(特征计算_周度!E216&gt;$B$15,"趋势 ","")&amp;IF(特征计算_周度!F216&gt;$B$15,"斜率",""),"—"))</f>
        <v/>
      </c>
      <c r="H233" s="121">
        <f>IF(OR(B233="",C233=""),"",_xlfn.LET(_xlpm.dev,原始数据_周度!G216,_xlpm.minDev,MIN(OFFSET(原始数据_周度!G216,1-$D$17,0,$D$17,1)),_xlpm.bounce,_xlpm.dev-_xlpm.minDev,IF(AND(ISNUMBER(_xlpm.dev),ISNUMBER(_xlpm.minDev),_xlpm.minDev&lt;=$B$17,_xlpm.bounce&gt;=$F$17),"✅ 触发","—")))</f>
        <v/>
      </c>
      <c r="I233" s="172">
        <f>IFERROR(IF(特征计算_周度!H233&gt;$I$3,MIN($I$4,MAX(-$I$5,(特征计算_周度!H233-$I$3)*$I$4)),0),"")</f>
        <v/>
      </c>
    </row>
    <row r="234">
      <c r="A234" s="117">
        <f>特征计算_周度!A217</f>
        <v/>
      </c>
      <c r="B234" s="171">
        <f>IFERROR($A$3*特征计算_周度!B234+$B$3*特征计算_周度!C234+$C$3*特征计算_周度!D234+$D$3*特征计算_周度!E234+$E$3*特征计算_周度!F234+$F$3*特征计算_周度!H234,"")</f>
        <v/>
      </c>
      <c r="C234" s="118">
        <f>IFERROR(PERCENTILE(OFFSET(B234,1-364,0,364,1),$C$7),"")</f>
        <v/>
      </c>
      <c r="D234" s="118">
        <f>IFERROR(PERCENTILE(OFFSET(B234,1-364,0,364,1),$C$11),"")</f>
        <v/>
      </c>
      <c r="E234" s="122">
        <f>_xlfn.LET(_xlpm.initState,IF(OR(B234="",C234=""),"",IF(OR(特征计算_周度!B217&gt;$B$15,特征计算_周度!C217&gt;$B$15,特征计算_周度!G217&gt;$B$15,特征计算_周度!E217&gt;$B$15,特征计算_周度!F217&gt;$B$15),$A$12,IFERROR(IF(B234&lt;PERCENTILE(OFFSET(B234,1-364,0,364,1),$C$7),$A$7,IF(B234&lt;PERCENTILE(OFFSET(B234,1-364,0,364,1),$C$8),$A$8,IF(B234&lt;PERCENTILE(OFFSET(B234,1-364,0,364,1),$C$9),$A$9,IF(B234&lt;PERCENTILE(OFFSET(B234,1-364,0,364,1),$C$10),$A$10,IF(B234&lt;PERCENTILE(OFFSET(B234,1-364,0,364,1),$C$11),$A$11,$A$12))))),""))),_xlpm.dev,原始数据_周度!G217,_xlpm.minDev,MIN(OFFSET(原始数据_周度!G217,1-$D$17,0,$D$17,1)),_xlpm.bounce,_xlpm.dev-_xlpm.minDev,_xlpm.oversold,AND(ISNUMBER(_xlpm.dev),ISNUMBER(_xlpm.minDev),_xlpm.minDev&lt;=$B$17,_xlpm.bounce&gt;=$F$17,OR(_xlpm.initState=$A$12,_xlpm.initState=$A$11,_xlpm.initState=$A$10)),_xlpm.pctOnly,IFERROR(IF(B234&lt;PERCENTILE(OFFSET(B234,1-364,0,364,1),$C$7),$A$7,IF(B234&lt;PERCENTILE(OFFSET(B234,1-364,0,364,1),$C$8),$A$8,IF(B234&lt;PERCENTILE(OFFSET(B234,1-364,0,364,1),$C$9),$A$9,IF(B234&lt;PERCENTILE(OFFSET(B234,1-364,0,364,1),$C$10),$A$10,IF(B234&lt;PERCENTILE(OFFSET(B234,1-364,0,364,1),$C$11),$A$11,$A$12))))),""),IF(_xlpm.initState="","",IF(_xlpm.oversold,_xlpm.pctOnly,_xlpm.initState)))</f>
        <v/>
      </c>
      <c r="F234" s="119" t="n"/>
      <c r="G234" s="120">
        <f>IF(OR(B234="",C234=""),"",IF(OR(特征计算_周度!B217&gt;$B$15,特征计算_周度!C217&gt;$B$15,特征计算_周度!G217&gt;$B$15,特征计算_周度!E217&gt;$B$15,特征计算_周度!F217&gt;$B$15),IF(特征计算_周度!B217&gt;$B$15,"VIX ","")&amp;IF(特征计算_周度!C217&gt;$B$15,"HY ","")&amp;IF(特征计算_周度!G217&gt;$B$15,"Sahm ","")&amp;IF(特征计算_周度!E217&gt;$B$15,"趋势 ","")&amp;IF(特征计算_周度!F217&gt;$B$15,"斜率",""),"—"))</f>
        <v/>
      </c>
      <c r="H234" s="121">
        <f>IF(OR(B234="",C234=""),"",_xlfn.LET(_xlpm.dev,原始数据_周度!G217,_xlpm.minDev,MIN(OFFSET(原始数据_周度!G217,1-$D$17,0,$D$17,1)),_xlpm.bounce,_xlpm.dev-_xlpm.minDev,IF(AND(ISNUMBER(_xlpm.dev),ISNUMBER(_xlpm.minDev),_xlpm.minDev&lt;=$B$17,_xlpm.bounce&gt;=$F$17),"✅ 触发","—")))</f>
        <v/>
      </c>
      <c r="I234" s="172">
        <f>IFERROR(IF(特征计算_周度!H234&gt;$I$3,MIN($I$4,MAX(-$I$5,(特征计算_周度!H234-$I$3)*$I$4)),0),"")</f>
        <v/>
      </c>
    </row>
    <row r="235">
      <c r="A235" s="117">
        <f>特征计算_周度!A218</f>
        <v/>
      </c>
      <c r="B235" s="171">
        <f>IFERROR($A$3*特征计算_周度!B235+$B$3*特征计算_周度!C235+$C$3*特征计算_周度!D235+$D$3*特征计算_周度!E235+$E$3*特征计算_周度!F235+$F$3*特征计算_周度!H235,"")</f>
        <v/>
      </c>
      <c r="C235" s="118">
        <f>IFERROR(PERCENTILE(OFFSET(B235,1-364,0,364,1),$C$7),"")</f>
        <v/>
      </c>
      <c r="D235" s="118">
        <f>IFERROR(PERCENTILE(OFFSET(B235,1-364,0,364,1),$C$11),"")</f>
        <v/>
      </c>
      <c r="E235" s="122">
        <f>_xlfn.LET(_xlpm.initState,IF(OR(B235="",C235=""),"",IF(OR(特征计算_周度!B218&gt;$B$15,特征计算_周度!C218&gt;$B$15,特征计算_周度!G218&gt;$B$15,特征计算_周度!E218&gt;$B$15,特征计算_周度!F218&gt;$B$15),$A$12,IFERROR(IF(B235&lt;PERCENTILE(OFFSET(B235,1-364,0,364,1),$C$7),$A$7,IF(B235&lt;PERCENTILE(OFFSET(B235,1-364,0,364,1),$C$8),$A$8,IF(B235&lt;PERCENTILE(OFFSET(B235,1-364,0,364,1),$C$9),$A$9,IF(B235&lt;PERCENTILE(OFFSET(B235,1-364,0,364,1),$C$10),$A$10,IF(B235&lt;PERCENTILE(OFFSET(B235,1-364,0,364,1),$C$11),$A$11,$A$12))))),""))),_xlpm.dev,原始数据_周度!G218,_xlpm.minDev,MIN(OFFSET(原始数据_周度!G218,1-$D$17,0,$D$17,1)),_xlpm.bounce,_xlpm.dev-_xlpm.minDev,_xlpm.oversold,AND(ISNUMBER(_xlpm.dev),ISNUMBER(_xlpm.minDev),_xlpm.minDev&lt;=$B$17,_xlpm.bounce&gt;=$F$17,OR(_xlpm.initState=$A$12,_xlpm.initState=$A$11,_xlpm.initState=$A$10)),_xlpm.pctOnly,IFERROR(IF(B235&lt;PERCENTILE(OFFSET(B235,1-364,0,364,1),$C$7),$A$7,IF(B235&lt;PERCENTILE(OFFSET(B235,1-364,0,364,1),$C$8),$A$8,IF(B235&lt;PERCENTILE(OFFSET(B235,1-364,0,364,1),$C$9),$A$9,IF(B235&lt;PERCENTILE(OFFSET(B235,1-364,0,364,1),$C$10),$A$10,IF(B235&lt;PERCENTILE(OFFSET(B235,1-364,0,364,1),$C$11),$A$11,$A$12))))),""),IF(_xlpm.initState="","",IF(_xlpm.oversold,_xlpm.pctOnly,_xlpm.initState)))</f>
        <v/>
      </c>
      <c r="F235" s="119" t="n"/>
      <c r="G235" s="120">
        <f>IF(OR(B235="",C235=""),"",IF(OR(特征计算_周度!B218&gt;$B$15,特征计算_周度!C218&gt;$B$15,特征计算_周度!G218&gt;$B$15,特征计算_周度!E218&gt;$B$15,特征计算_周度!F218&gt;$B$15),IF(特征计算_周度!B218&gt;$B$15,"VIX ","")&amp;IF(特征计算_周度!C218&gt;$B$15,"HY ","")&amp;IF(特征计算_周度!G218&gt;$B$15,"Sahm ","")&amp;IF(特征计算_周度!E218&gt;$B$15,"趋势 ","")&amp;IF(特征计算_周度!F218&gt;$B$15,"斜率",""),"—"))</f>
        <v/>
      </c>
      <c r="H235" s="121">
        <f>IF(OR(B235="",C235=""),"",_xlfn.LET(_xlpm.dev,原始数据_周度!G218,_xlpm.minDev,MIN(OFFSET(原始数据_周度!G218,1-$D$17,0,$D$17,1)),_xlpm.bounce,_xlpm.dev-_xlpm.minDev,IF(AND(ISNUMBER(_xlpm.dev),ISNUMBER(_xlpm.minDev),_xlpm.minDev&lt;=$B$17,_xlpm.bounce&gt;=$F$17),"✅ 触发","—")))</f>
        <v/>
      </c>
      <c r="I235" s="172">
        <f>IFERROR(IF(特征计算_周度!H235&gt;$I$3,MIN($I$4,MAX(-$I$5,(特征计算_周度!H235-$I$3)*$I$4)),0),"")</f>
        <v/>
      </c>
    </row>
    <row r="236">
      <c r="A236" s="117">
        <f>特征计算_周度!A219</f>
        <v/>
      </c>
      <c r="B236" s="171">
        <f>IFERROR($A$3*特征计算_周度!B236+$B$3*特征计算_周度!C236+$C$3*特征计算_周度!D236+$D$3*特征计算_周度!E236+$E$3*特征计算_周度!F236+$F$3*特征计算_周度!H236,"")</f>
        <v/>
      </c>
      <c r="C236" s="118">
        <f>IFERROR(PERCENTILE(OFFSET(B236,1-364,0,364,1),$C$7),"")</f>
        <v/>
      </c>
      <c r="D236" s="118">
        <f>IFERROR(PERCENTILE(OFFSET(B236,1-364,0,364,1),$C$11),"")</f>
        <v/>
      </c>
      <c r="E236" s="122">
        <f>_xlfn.LET(_xlpm.initState,IF(OR(B236="",C236=""),"",IF(OR(特征计算_周度!B219&gt;$B$15,特征计算_周度!C219&gt;$B$15,特征计算_周度!G219&gt;$B$15,特征计算_周度!E219&gt;$B$15,特征计算_周度!F219&gt;$B$15),$A$12,IFERROR(IF(B236&lt;PERCENTILE(OFFSET(B236,1-364,0,364,1),$C$7),$A$7,IF(B236&lt;PERCENTILE(OFFSET(B236,1-364,0,364,1),$C$8),$A$8,IF(B236&lt;PERCENTILE(OFFSET(B236,1-364,0,364,1),$C$9),$A$9,IF(B236&lt;PERCENTILE(OFFSET(B236,1-364,0,364,1),$C$10),$A$10,IF(B236&lt;PERCENTILE(OFFSET(B236,1-364,0,364,1),$C$11),$A$11,$A$12))))),""))),_xlpm.dev,原始数据_周度!G219,_xlpm.minDev,MIN(OFFSET(原始数据_周度!G219,1-$D$17,0,$D$17,1)),_xlpm.bounce,_xlpm.dev-_xlpm.minDev,_xlpm.oversold,AND(ISNUMBER(_xlpm.dev),ISNUMBER(_xlpm.minDev),_xlpm.minDev&lt;=$B$17,_xlpm.bounce&gt;=$F$17,OR(_xlpm.initState=$A$12,_xlpm.initState=$A$11,_xlpm.initState=$A$10)),_xlpm.pctOnly,IFERROR(IF(B236&lt;PERCENTILE(OFFSET(B236,1-364,0,364,1),$C$7),$A$7,IF(B236&lt;PERCENTILE(OFFSET(B236,1-364,0,364,1),$C$8),$A$8,IF(B236&lt;PERCENTILE(OFFSET(B236,1-364,0,364,1),$C$9),$A$9,IF(B236&lt;PERCENTILE(OFFSET(B236,1-364,0,364,1),$C$10),$A$10,IF(B236&lt;PERCENTILE(OFFSET(B236,1-364,0,364,1),$C$11),$A$11,$A$12))))),""),IF(_xlpm.initState="","",IF(_xlpm.oversold,_xlpm.pctOnly,_xlpm.initState)))</f>
        <v/>
      </c>
      <c r="F236" s="119" t="n"/>
      <c r="G236" s="120">
        <f>IF(OR(B236="",C236=""),"",IF(OR(特征计算_周度!B219&gt;$B$15,特征计算_周度!C219&gt;$B$15,特征计算_周度!G219&gt;$B$15,特征计算_周度!E219&gt;$B$15,特征计算_周度!F219&gt;$B$15),IF(特征计算_周度!B219&gt;$B$15,"VIX ","")&amp;IF(特征计算_周度!C219&gt;$B$15,"HY ","")&amp;IF(特征计算_周度!G219&gt;$B$15,"Sahm ","")&amp;IF(特征计算_周度!E219&gt;$B$15,"趋势 ","")&amp;IF(特征计算_周度!F219&gt;$B$15,"斜率",""),"—"))</f>
        <v/>
      </c>
      <c r="H236" s="121">
        <f>IF(OR(B236="",C236=""),"",_xlfn.LET(_xlpm.dev,原始数据_周度!G219,_xlpm.minDev,MIN(OFFSET(原始数据_周度!G219,1-$D$17,0,$D$17,1)),_xlpm.bounce,_xlpm.dev-_xlpm.minDev,IF(AND(ISNUMBER(_xlpm.dev),ISNUMBER(_xlpm.minDev),_xlpm.minDev&lt;=$B$17,_xlpm.bounce&gt;=$F$17),"✅ 触发","—")))</f>
        <v/>
      </c>
      <c r="I236" s="172">
        <f>IFERROR(IF(特征计算_周度!H236&gt;$I$3,MIN($I$4,MAX(-$I$5,(特征计算_周度!H236-$I$3)*$I$4)),0),"")</f>
        <v/>
      </c>
    </row>
    <row r="237">
      <c r="A237" s="117">
        <f>特征计算_周度!A220</f>
        <v/>
      </c>
      <c r="B237" s="171">
        <f>IFERROR($A$3*特征计算_周度!B237+$B$3*特征计算_周度!C237+$C$3*特征计算_周度!D237+$D$3*特征计算_周度!E237+$E$3*特征计算_周度!F237+$F$3*特征计算_周度!H237,"")</f>
        <v/>
      </c>
      <c r="C237" s="118">
        <f>IFERROR(PERCENTILE(OFFSET(B237,1-364,0,364,1),$C$7),"")</f>
        <v/>
      </c>
      <c r="D237" s="118">
        <f>IFERROR(PERCENTILE(OFFSET(B237,1-364,0,364,1),$C$11),"")</f>
        <v/>
      </c>
      <c r="E237" s="122">
        <f>_xlfn.LET(_xlpm.initState,IF(OR(B237="",C237=""),"",IF(OR(特征计算_周度!B220&gt;$B$15,特征计算_周度!C220&gt;$B$15,特征计算_周度!G220&gt;$B$15,特征计算_周度!E220&gt;$B$15,特征计算_周度!F220&gt;$B$15),$A$12,IFERROR(IF(B237&lt;PERCENTILE(OFFSET(B237,1-364,0,364,1),$C$7),$A$7,IF(B237&lt;PERCENTILE(OFFSET(B237,1-364,0,364,1),$C$8),$A$8,IF(B237&lt;PERCENTILE(OFFSET(B237,1-364,0,364,1),$C$9),$A$9,IF(B237&lt;PERCENTILE(OFFSET(B237,1-364,0,364,1),$C$10),$A$10,IF(B237&lt;PERCENTILE(OFFSET(B237,1-364,0,364,1),$C$11),$A$11,$A$12))))),""))),_xlpm.dev,原始数据_周度!G220,_xlpm.minDev,MIN(OFFSET(原始数据_周度!G220,1-$D$17,0,$D$17,1)),_xlpm.bounce,_xlpm.dev-_xlpm.minDev,_xlpm.oversold,AND(ISNUMBER(_xlpm.dev),ISNUMBER(_xlpm.minDev),_xlpm.minDev&lt;=$B$17,_xlpm.bounce&gt;=$F$17,OR(_xlpm.initState=$A$12,_xlpm.initState=$A$11,_xlpm.initState=$A$10)),_xlpm.pctOnly,IFERROR(IF(B237&lt;PERCENTILE(OFFSET(B237,1-364,0,364,1),$C$7),$A$7,IF(B237&lt;PERCENTILE(OFFSET(B237,1-364,0,364,1),$C$8),$A$8,IF(B237&lt;PERCENTILE(OFFSET(B237,1-364,0,364,1),$C$9),$A$9,IF(B237&lt;PERCENTILE(OFFSET(B237,1-364,0,364,1),$C$10),$A$10,IF(B237&lt;PERCENTILE(OFFSET(B237,1-364,0,364,1),$C$11),$A$11,$A$12))))),""),IF(_xlpm.initState="","",IF(_xlpm.oversold,_xlpm.pctOnly,_xlpm.initState)))</f>
        <v/>
      </c>
      <c r="F237" s="119" t="n"/>
      <c r="G237" s="120">
        <f>IF(OR(B237="",C237=""),"",IF(OR(特征计算_周度!B220&gt;$B$15,特征计算_周度!C220&gt;$B$15,特征计算_周度!G220&gt;$B$15,特征计算_周度!E220&gt;$B$15,特征计算_周度!F220&gt;$B$15),IF(特征计算_周度!B220&gt;$B$15,"VIX ","")&amp;IF(特征计算_周度!C220&gt;$B$15,"HY ","")&amp;IF(特征计算_周度!G220&gt;$B$15,"Sahm ","")&amp;IF(特征计算_周度!E220&gt;$B$15,"趋势 ","")&amp;IF(特征计算_周度!F220&gt;$B$15,"斜率",""),"—"))</f>
        <v/>
      </c>
      <c r="H237" s="121">
        <f>IF(OR(B237="",C237=""),"",_xlfn.LET(_xlpm.dev,原始数据_周度!G220,_xlpm.minDev,MIN(OFFSET(原始数据_周度!G220,1-$D$17,0,$D$17,1)),_xlpm.bounce,_xlpm.dev-_xlpm.minDev,IF(AND(ISNUMBER(_xlpm.dev),ISNUMBER(_xlpm.minDev),_xlpm.minDev&lt;=$B$17,_xlpm.bounce&gt;=$F$17),"✅ 触发","—")))</f>
        <v/>
      </c>
      <c r="I237" s="172">
        <f>IFERROR(IF(特征计算_周度!H237&gt;$I$3,MIN($I$4,MAX(-$I$5,(特征计算_周度!H237-$I$3)*$I$4)),0),"")</f>
        <v/>
      </c>
    </row>
    <row r="238">
      <c r="A238" s="117">
        <f>特征计算_周度!A221</f>
        <v/>
      </c>
      <c r="B238" s="171">
        <f>IFERROR($A$3*特征计算_周度!B238+$B$3*特征计算_周度!C238+$C$3*特征计算_周度!D238+$D$3*特征计算_周度!E238+$E$3*特征计算_周度!F238+$F$3*特征计算_周度!H238,"")</f>
        <v/>
      </c>
      <c r="C238" s="118">
        <f>IFERROR(PERCENTILE(OFFSET(B238,1-364,0,364,1),$C$7),"")</f>
        <v/>
      </c>
      <c r="D238" s="118">
        <f>IFERROR(PERCENTILE(OFFSET(B238,1-364,0,364,1),$C$11),"")</f>
        <v/>
      </c>
      <c r="E238" s="122">
        <f>_xlfn.LET(_xlpm.initState,IF(OR(B238="",C238=""),"",IF(OR(特征计算_周度!B221&gt;$B$15,特征计算_周度!C221&gt;$B$15,特征计算_周度!G221&gt;$B$15,特征计算_周度!E221&gt;$B$15,特征计算_周度!F221&gt;$B$15),$A$12,IFERROR(IF(B238&lt;PERCENTILE(OFFSET(B238,1-364,0,364,1),$C$7),$A$7,IF(B238&lt;PERCENTILE(OFFSET(B238,1-364,0,364,1),$C$8),$A$8,IF(B238&lt;PERCENTILE(OFFSET(B238,1-364,0,364,1),$C$9),$A$9,IF(B238&lt;PERCENTILE(OFFSET(B238,1-364,0,364,1),$C$10),$A$10,IF(B238&lt;PERCENTILE(OFFSET(B238,1-364,0,364,1),$C$11),$A$11,$A$12))))),""))),_xlpm.dev,原始数据_周度!G221,_xlpm.minDev,MIN(OFFSET(原始数据_周度!G221,1-$D$17,0,$D$17,1)),_xlpm.bounce,_xlpm.dev-_xlpm.minDev,_xlpm.oversold,AND(ISNUMBER(_xlpm.dev),ISNUMBER(_xlpm.minDev),_xlpm.minDev&lt;=$B$17,_xlpm.bounce&gt;=$F$17,OR(_xlpm.initState=$A$12,_xlpm.initState=$A$11,_xlpm.initState=$A$10)),_xlpm.pctOnly,IFERROR(IF(B238&lt;PERCENTILE(OFFSET(B238,1-364,0,364,1),$C$7),$A$7,IF(B238&lt;PERCENTILE(OFFSET(B238,1-364,0,364,1),$C$8),$A$8,IF(B238&lt;PERCENTILE(OFFSET(B238,1-364,0,364,1),$C$9),$A$9,IF(B238&lt;PERCENTILE(OFFSET(B238,1-364,0,364,1),$C$10),$A$10,IF(B238&lt;PERCENTILE(OFFSET(B238,1-364,0,364,1),$C$11),$A$11,$A$12))))),""),IF(_xlpm.initState="","",IF(_xlpm.oversold,_xlpm.pctOnly,_xlpm.initState)))</f>
        <v/>
      </c>
      <c r="F238" s="119" t="n"/>
      <c r="G238" s="120">
        <f>IF(OR(B238="",C238=""),"",IF(OR(特征计算_周度!B221&gt;$B$15,特征计算_周度!C221&gt;$B$15,特征计算_周度!G221&gt;$B$15,特征计算_周度!E221&gt;$B$15,特征计算_周度!F221&gt;$B$15),IF(特征计算_周度!B221&gt;$B$15,"VIX ","")&amp;IF(特征计算_周度!C221&gt;$B$15,"HY ","")&amp;IF(特征计算_周度!G221&gt;$B$15,"Sahm ","")&amp;IF(特征计算_周度!E221&gt;$B$15,"趋势 ","")&amp;IF(特征计算_周度!F221&gt;$B$15,"斜率",""),"—"))</f>
        <v/>
      </c>
      <c r="H238" s="121">
        <f>IF(OR(B238="",C238=""),"",_xlfn.LET(_xlpm.dev,原始数据_周度!G221,_xlpm.minDev,MIN(OFFSET(原始数据_周度!G221,1-$D$17,0,$D$17,1)),_xlpm.bounce,_xlpm.dev-_xlpm.minDev,IF(AND(ISNUMBER(_xlpm.dev),ISNUMBER(_xlpm.minDev),_xlpm.minDev&lt;=$B$17,_xlpm.bounce&gt;=$F$17),"✅ 触发","—")))</f>
        <v/>
      </c>
      <c r="I238" s="172">
        <f>IFERROR(IF(特征计算_周度!H238&gt;$I$3,MIN($I$4,MAX(-$I$5,(特征计算_周度!H238-$I$3)*$I$4)),0),"")</f>
        <v/>
      </c>
    </row>
    <row r="239">
      <c r="A239" s="117">
        <f>特征计算_周度!A222</f>
        <v/>
      </c>
      <c r="B239" s="171">
        <f>IFERROR($A$3*特征计算_周度!B239+$B$3*特征计算_周度!C239+$C$3*特征计算_周度!D239+$D$3*特征计算_周度!E239+$E$3*特征计算_周度!F239+$F$3*特征计算_周度!H239,"")</f>
        <v/>
      </c>
      <c r="C239" s="118">
        <f>IFERROR(PERCENTILE(OFFSET(B239,1-364,0,364,1),$C$7),"")</f>
        <v/>
      </c>
      <c r="D239" s="118">
        <f>IFERROR(PERCENTILE(OFFSET(B239,1-364,0,364,1),$C$11),"")</f>
        <v/>
      </c>
      <c r="E239" s="122">
        <f>_xlfn.LET(_xlpm.initState,IF(OR(B239="",C239=""),"",IF(OR(特征计算_周度!B222&gt;$B$15,特征计算_周度!C222&gt;$B$15,特征计算_周度!G222&gt;$B$15,特征计算_周度!E222&gt;$B$15,特征计算_周度!F222&gt;$B$15),$A$12,IFERROR(IF(B239&lt;PERCENTILE(OFFSET(B239,1-364,0,364,1),$C$7),$A$7,IF(B239&lt;PERCENTILE(OFFSET(B239,1-364,0,364,1),$C$8),$A$8,IF(B239&lt;PERCENTILE(OFFSET(B239,1-364,0,364,1),$C$9),$A$9,IF(B239&lt;PERCENTILE(OFFSET(B239,1-364,0,364,1),$C$10),$A$10,IF(B239&lt;PERCENTILE(OFFSET(B239,1-364,0,364,1),$C$11),$A$11,$A$12))))),""))),_xlpm.dev,原始数据_周度!G222,_xlpm.minDev,MIN(OFFSET(原始数据_周度!G222,1-$D$17,0,$D$17,1)),_xlpm.bounce,_xlpm.dev-_xlpm.minDev,_xlpm.oversold,AND(ISNUMBER(_xlpm.dev),ISNUMBER(_xlpm.minDev),_xlpm.minDev&lt;=$B$17,_xlpm.bounce&gt;=$F$17,OR(_xlpm.initState=$A$12,_xlpm.initState=$A$11,_xlpm.initState=$A$10)),_xlpm.pctOnly,IFERROR(IF(B239&lt;PERCENTILE(OFFSET(B239,1-364,0,364,1),$C$7),$A$7,IF(B239&lt;PERCENTILE(OFFSET(B239,1-364,0,364,1),$C$8),$A$8,IF(B239&lt;PERCENTILE(OFFSET(B239,1-364,0,364,1),$C$9),$A$9,IF(B239&lt;PERCENTILE(OFFSET(B239,1-364,0,364,1),$C$10),$A$10,IF(B239&lt;PERCENTILE(OFFSET(B239,1-364,0,364,1),$C$11),$A$11,$A$12))))),""),IF(_xlpm.initState="","",IF(_xlpm.oversold,_xlpm.pctOnly,_xlpm.initState)))</f>
        <v/>
      </c>
      <c r="F239" s="119" t="n"/>
      <c r="G239" s="120">
        <f>IF(OR(B239="",C239=""),"",IF(OR(特征计算_周度!B222&gt;$B$15,特征计算_周度!C222&gt;$B$15,特征计算_周度!G222&gt;$B$15,特征计算_周度!E222&gt;$B$15,特征计算_周度!F222&gt;$B$15),IF(特征计算_周度!B222&gt;$B$15,"VIX ","")&amp;IF(特征计算_周度!C222&gt;$B$15,"HY ","")&amp;IF(特征计算_周度!G222&gt;$B$15,"Sahm ","")&amp;IF(特征计算_周度!E222&gt;$B$15,"趋势 ","")&amp;IF(特征计算_周度!F222&gt;$B$15,"斜率",""),"—"))</f>
        <v/>
      </c>
      <c r="H239" s="121">
        <f>IF(OR(B239="",C239=""),"",_xlfn.LET(_xlpm.dev,原始数据_周度!G222,_xlpm.minDev,MIN(OFFSET(原始数据_周度!G222,1-$D$17,0,$D$17,1)),_xlpm.bounce,_xlpm.dev-_xlpm.minDev,IF(AND(ISNUMBER(_xlpm.dev),ISNUMBER(_xlpm.minDev),_xlpm.minDev&lt;=$B$17,_xlpm.bounce&gt;=$F$17),"✅ 触发","—")))</f>
        <v/>
      </c>
      <c r="I239" s="172">
        <f>IFERROR(IF(特征计算_周度!H239&gt;$I$3,MIN($I$4,MAX(-$I$5,(特征计算_周度!H239-$I$3)*$I$4)),0),"")</f>
        <v/>
      </c>
    </row>
    <row r="240">
      <c r="A240" s="117">
        <f>特征计算_周度!A223</f>
        <v/>
      </c>
      <c r="B240" s="171">
        <f>IFERROR($A$3*特征计算_周度!B240+$B$3*特征计算_周度!C240+$C$3*特征计算_周度!D240+$D$3*特征计算_周度!E240+$E$3*特征计算_周度!F240+$F$3*特征计算_周度!H240,"")</f>
        <v/>
      </c>
      <c r="C240" s="118">
        <f>IFERROR(PERCENTILE(OFFSET(B240,1-364,0,364,1),$C$7),"")</f>
        <v/>
      </c>
      <c r="D240" s="118">
        <f>IFERROR(PERCENTILE(OFFSET(B240,1-364,0,364,1),$C$11),"")</f>
        <v/>
      </c>
      <c r="E240" s="122">
        <f>_xlfn.LET(_xlpm.initState,IF(OR(B240="",C240=""),"",IF(OR(特征计算_周度!B223&gt;$B$15,特征计算_周度!C223&gt;$B$15,特征计算_周度!G223&gt;$B$15,特征计算_周度!E223&gt;$B$15,特征计算_周度!F223&gt;$B$15),$A$12,IFERROR(IF(B240&lt;PERCENTILE(OFFSET(B240,1-364,0,364,1),$C$7),$A$7,IF(B240&lt;PERCENTILE(OFFSET(B240,1-364,0,364,1),$C$8),$A$8,IF(B240&lt;PERCENTILE(OFFSET(B240,1-364,0,364,1),$C$9),$A$9,IF(B240&lt;PERCENTILE(OFFSET(B240,1-364,0,364,1),$C$10),$A$10,IF(B240&lt;PERCENTILE(OFFSET(B240,1-364,0,364,1),$C$11),$A$11,$A$12))))),""))),_xlpm.dev,原始数据_周度!G223,_xlpm.minDev,MIN(OFFSET(原始数据_周度!G223,1-$D$17,0,$D$17,1)),_xlpm.bounce,_xlpm.dev-_xlpm.minDev,_xlpm.oversold,AND(ISNUMBER(_xlpm.dev),ISNUMBER(_xlpm.minDev),_xlpm.minDev&lt;=$B$17,_xlpm.bounce&gt;=$F$17,OR(_xlpm.initState=$A$12,_xlpm.initState=$A$11,_xlpm.initState=$A$10)),_xlpm.pctOnly,IFERROR(IF(B240&lt;PERCENTILE(OFFSET(B240,1-364,0,364,1),$C$7),$A$7,IF(B240&lt;PERCENTILE(OFFSET(B240,1-364,0,364,1),$C$8),$A$8,IF(B240&lt;PERCENTILE(OFFSET(B240,1-364,0,364,1),$C$9),$A$9,IF(B240&lt;PERCENTILE(OFFSET(B240,1-364,0,364,1),$C$10),$A$10,IF(B240&lt;PERCENTILE(OFFSET(B240,1-364,0,364,1),$C$11),$A$11,$A$12))))),""),IF(_xlpm.initState="","",IF(_xlpm.oversold,_xlpm.pctOnly,_xlpm.initState)))</f>
        <v/>
      </c>
      <c r="F240" s="119" t="n"/>
      <c r="G240" s="120">
        <f>IF(OR(B240="",C240=""),"",IF(OR(特征计算_周度!B223&gt;$B$15,特征计算_周度!C223&gt;$B$15,特征计算_周度!G223&gt;$B$15,特征计算_周度!E223&gt;$B$15,特征计算_周度!F223&gt;$B$15),IF(特征计算_周度!B223&gt;$B$15,"VIX ","")&amp;IF(特征计算_周度!C223&gt;$B$15,"HY ","")&amp;IF(特征计算_周度!G223&gt;$B$15,"Sahm ","")&amp;IF(特征计算_周度!E223&gt;$B$15,"趋势 ","")&amp;IF(特征计算_周度!F223&gt;$B$15,"斜率",""),"—"))</f>
        <v/>
      </c>
      <c r="H240" s="121">
        <f>IF(OR(B240="",C240=""),"",_xlfn.LET(_xlpm.dev,原始数据_周度!G223,_xlpm.minDev,MIN(OFFSET(原始数据_周度!G223,1-$D$17,0,$D$17,1)),_xlpm.bounce,_xlpm.dev-_xlpm.minDev,IF(AND(ISNUMBER(_xlpm.dev),ISNUMBER(_xlpm.minDev),_xlpm.minDev&lt;=$B$17,_xlpm.bounce&gt;=$F$17),"✅ 触发","—")))</f>
        <v/>
      </c>
      <c r="I240" s="172">
        <f>IFERROR(IF(特征计算_周度!H240&gt;$I$3,MIN($I$4,MAX(-$I$5,(特征计算_周度!H240-$I$3)*$I$4)),0),"")</f>
        <v/>
      </c>
    </row>
    <row r="241">
      <c r="A241" s="117">
        <f>特征计算_周度!A224</f>
        <v/>
      </c>
      <c r="B241" s="171">
        <f>IFERROR($A$3*特征计算_周度!B241+$B$3*特征计算_周度!C241+$C$3*特征计算_周度!D241+$D$3*特征计算_周度!E241+$E$3*特征计算_周度!F241+$F$3*特征计算_周度!H241,"")</f>
        <v/>
      </c>
      <c r="C241" s="118">
        <f>IFERROR(PERCENTILE(OFFSET(B241,1-364,0,364,1),$C$7),"")</f>
        <v/>
      </c>
      <c r="D241" s="118">
        <f>IFERROR(PERCENTILE(OFFSET(B241,1-364,0,364,1),$C$11),"")</f>
        <v/>
      </c>
      <c r="E241" s="122">
        <f>_xlfn.LET(_xlpm.initState,IF(OR(B241="",C241=""),"",IF(OR(特征计算_周度!B224&gt;$B$15,特征计算_周度!C224&gt;$B$15,特征计算_周度!G224&gt;$B$15,特征计算_周度!E224&gt;$B$15,特征计算_周度!F224&gt;$B$15),$A$12,IFERROR(IF(B241&lt;PERCENTILE(OFFSET(B241,1-364,0,364,1),$C$7),$A$7,IF(B241&lt;PERCENTILE(OFFSET(B241,1-364,0,364,1),$C$8),$A$8,IF(B241&lt;PERCENTILE(OFFSET(B241,1-364,0,364,1),$C$9),$A$9,IF(B241&lt;PERCENTILE(OFFSET(B241,1-364,0,364,1),$C$10),$A$10,IF(B241&lt;PERCENTILE(OFFSET(B241,1-364,0,364,1),$C$11),$A$11,$A$12))))),""))),_xlpm.dev,原始数据_周度!G224,_xlpm.minDev,MIN(OFFSET(原始数据_周度!G224,1-$D$17,0,$D$17,1)),_xlpm.bounce,_xlpm.dev-_xlpm.minDev,_xlpm.oversold,AND(ISNUMBER(_xlpm.dev),ISNUMBER(_xlpm.minDev),_xlpm.minDev&lt;=$B$17,_xlpm.bounce&gt;=$F$17,OR(_xlpm.initState=$A$12,_xlpm.initState=$A$11,_xlpm.initState=$A$10)),_xlpm.pctOnly,IFERROR(IF(B241&lt;PERCENTILE(OFFSET(B241,1-364,0,364,1),$C$7),$A$7,IF(B241&lt;PERCENTILE(OFFSET(B241,1-364,0,364,1),$C$8),$A$8,IF(B241&lt;PERCENTILE(OFFSET(B241,1-364,0,364,1),$C$9),$A$9,IF(B241&lt;PERCENTILE(OFFSET(B241,1-364,0,364,1),$C$10),$A$10,IF(B241&lt;PERCENTILE(OFFSET(B241,1-364,0,364,1),$C$11),$A$11,$A$12))))),""),IF(_xlpm.initState="","",IF(_xlpm.oversold,_xlpm.pctOnly,_xlpm.initState)))</f>
        <v/>
      </c>
      <c r="F241" s="119" t="n"/>
      <c r="G241" s="120">
        <f>IF(OR(B241="",C241=""),"",IF(OR(特征计算_周度!B224&gt;$B$15,特征计算_周度!C224&gt;$B$15,特征计算_周度!G224&gt;$B$15,特征计算_周度!E224&gt;$B$15,特征计算_周度!F224&gt;$B$15),IF(特征计算_周度!B224&gt;$B$15,"VIX ","")&amp;IF(特征计算_周度!C224&gt;$B$15,"HY ","")&amp;IF(特征计算_周度!G224&gt;$B$15,"Sahm ","")&amp;IF(特征计算_周度!E224&gt;$B$15,"趋势 ","")&amp;IF(特征计算_周度!F224&gt;$B$15,"斜率",""),"—"))</f>
        <v/>
      </c>
      <c r="H241" s="121">
        <f>IF(OR(B241="",C241=""),"",_xlfn.LET(_xlpm.dev,原始数据_周度!G224,_xlpm.minDev,MIN(OFFSET(原始数据_周度!G224,1-$D$17,0,$D$17,1)),_xlpm.bounce,_xlpm.dev-_xlpm.minDev,IF(AND(ISNUMBER(_xlpm.dev),ISNUMBER(_xlpm.minDev),_xlpm.minDev&lt;=$B$17,_xlpm.bounce&gt;=$F$17),"✅ 触发","—")))</f>
        <v/>
      </c>
      <c r="I241" s="172">
        <f>IFERROR(IF(特征计算_周度!H241&gt;$I$3,MIN($I$4,MAX(-$I$5,(特征计算_周度!H241-$I$3)*$I$4)),0),"")</f>
        <v/>
      </c>
    </row>
    <row r="242">
      <c r="A242" s="117">
        <f>特征计算_周度!A225</f>
        <v/>
      </c>
      <c r="B242" s="171">
        <f>IFERROR($A$3*特征计算_周度!B242+$B$3*特征计算_周度!C242+$C$3*特征计算_周度!D242+$D$3*特征计算_周度!E242+$E$3*特征计算_周度!F242+$F$3*特征计算_周度!H242,"")</f>
        <v/>
      </c>
      <c r="C242" s="118">
        <f>IFERROR(PERCENTILE(OFFSET(B242,1-364,0,364,1),$C$7),"")</f>
        <v/>
      </c>
      <c r="D242" s="118">
        <f>IFERROR(PERCENTILE(OFFSET(B242,1-364,0,364,1),$C$11),"")</f>
        <v/>
      </c>
      <c r="E242" s="122">
        <f>_xlfn.LET(_xlpm.initState,IF(OR(B242="",C242=""),"",IF(OR(特征计算_周度!B225&gt;$B$15,特征计算_周度!C225&gt;$B$15,特征计算_周度!G225&gt;$B$15,特征计算_周度!E225&gt;$B$15,特征计算_周度!F225&gt;$B$15),$A$12,IFERROR(IF(B242&lt;PERCENTILE(OFFSET(B242,1-364,0,364,1),$C$7),$A$7,IF(B242&lt;PERCENTILE(OFFSET(B242,1-364,0,364,1),$C$8),$A$8,IF(B242&lt;PERCENTILE(OFFSET(B242,1-364,0,364,1),$C$9),$A$9,IF(B242&lt;PERCENTILE(OFFSET(B242,1-364,0,364,1),$C$10),$A$10,IF(B242&lt;PERCENTILE(OFFSET(B242,1-364,0,364,1),$C$11),$A$11,$A$12))))),""))),_xlpm.dev,原始数据_周度!G225,_xlpm.minDev,MIN(OFFSET(原始数据_周度!G225,1-$D$17,0,$D$17,1)),_xlpm.bounce,_xlpm.dev-_xlpm.minDev,_xlpm.oversold,AND(ISNUMBER(_xlpm.dev),ISNUMBER(_xlpm.minDev),_xlpm.minDev&lt;=$B$17,_xlpm.bounce&gt;=$F$17,OR(_xlpm.initState=$A$12,_xlpm.initState=$A$11,_xlpm.initState=$A$10)),_xlpm.pctOnly,IFERROR(IF(B242&lt;PERCENTILE(OFFSET(B242,1-364,0,364,1),$C$7),$A$7,IF(B242&lt;PERCENTILE(OFFSET(B242,1-364,0,364,1),$C$8),$A$8,IF(B242&lt;PERCENTILE(OFFSET(B242,1-364,0,364,1),$C$9),$A$9,IF(B242&lt;PERCENTILE(OFFSET(B242,1-364,0,364,1),$C$10),$A$10,IF(B242&lt;PERCENTILE(OFFSET(B242,1-364,0,364,1),$C$11),$A$11,$A$12))))),""),IF(_xlpm.initState="","",IF(_xlpm.oversold,_xlpm.pctOnly,_xlpm.initState)))</f>
        <v/>
      </c>
      <c r="F242" s="119" t="n"/>
      <c r="G242" s="120">
        <f>IF(OR(B242="",C242=""),"",IF(OR(特征计算_周度!B225&gt;$B$15,特征计算_周度!C225&gt;$B$15,特征计算_周度!G225&gt;$B$15,特征计算_周度!E225&gt;$B$15,特征计算_周度!F225&gt;$B$15),IF(特征计算_周度!B225&gt;$B$15,"VIX ","")&amp;IF(特征计算_周度!C225&gt;$B$15,"HY ","")&amp;IF(特征计算_周度!G225&gt;$B$15,"Sahm ","")&amp;IF(特征计算_周度!E225&gt;$B$15,"趋势 ","")&amp;IF(特征计算_周度!F225&gt;$B$15,"斜率",""),"—"))</f>
        <v/>
      </c>
      <c r="H242" s="121">
        <f>IF(OR(B242="",C242=""),"",_xlfn.LET(_xlpm.dev,原始数据_周度!G225,_xlpm.minDev,MIN(OFFSET(原始数据_周度!G225,1-$D$17,0,$D$17,1)),_xlpm.bounce,_xlpm.dev-_xlpm.minDev,IF(AND(ISNUMBER(_xlpm.dev),ISNUMBER(_xlpm.minDev),_xlpm.minDev&lt;=$B$17,_xlpm.bounce&gt;=$F$17),"✅ 触发","—")))</f>
        <v/>
      </c>
      <c r="I242" s="172">
        <f>IFERROR(IF(特征计算_周度!H242&gt;$I$3,MIN($I$4,MAX(-$I$5,(特征计算_周度!H242-$I$3)*$I$4)),0),"")</f>
        <v/>
      </c>
    </row>
    <row r="243">
      <c r="A243" s="117">
        <f>特征计算_周度!A226</f>
        <v/>
      </c>
      <c r="B243" s="171">
        <f>IFERROR($A$3*特征计算_周度!B243+$B$3*特征计算_周度!C243+$C$3*特征计算_周度!D243+$D$3*特征计算_周度!E243+$E$3*特征计算_周度!F243+$F$3*特征计算_周度!H243,"")</f>
        <v/>
      </c>
      <c r="C243" s="118">
        <f>IFERROR(PERCENTILE(OFFSET(B243,1-364,0,364,1),$C$7),"")</f>
        <v/>
      </c>
      <c r="D243" s="118">
        <f>IFERROR(PERCENTILE(OFFSET(B243,1-364,0,364,1),$C$11),"")</f>
        <v/>
      </c>
      <c r="E243" s="122">
        <f>_xlfn.LET(_xlpm.initState,IF(OR(B243="",C243=""),"",IF(OR(特征计算_周度!B226&gt;$B$15,特征计算_周度!C226&gt;$B$15,特征计算_周度!G226&gt;$B$15,特征计算_周度!E226&gt;$B$15,特征计算_周度!F226&gt;$B$15),$A$12,IFERROR(IF(B243&lt;PERCENTILE(OFFSET(B243,1-364,0,364,1),$C$7),$A$7,IF(B243&lt;PERCENTILE(OFFSET(B243,1-364,0,364,1),$C$8),$A$8,IF(B243&lt;PERCENTILE(OFFSET(B243,1-364,0,364,1),$C$9),$A$9,IF(B243&lt;PERCENTILE(OFFSET(B243,1-364,0,364,1),$C$10),$A$10,IF(B243&lt;PERCENTILE(OFFSET(B243,1-364,0,364,1),$C$11),$A$11,$A$12))))),""))),_xlpm.dev,原始数据_周度!G226,_xlpm.minDev,MIN(OFFSET(原始数据_周度!G226,1-$D$17,0,$D$17,1)),_xlpm.bounce,_xlpm.dev-_xlpm.minDev,_xlpm.oversold,AND(ISNUMBER(_xlpm.dev),ISNUMBER(_xlpm.minDev),_xlpm.minDev&lt;=$B$17,_xlpm.bounce&gt;=$F$17,OR(_xlpm.initState=$A$12,_xlpm.initState=$A$11,_xlpm.initState=$A$10)),_xlpm.pctOnly,IFERROR(IF(B243&lt;PERCENTILE(OFFSET(B243,1-364,0,364,1),$C$7),$A$7,IF(B243&lt;PERCENTILE(OFFSET(B243,1-364,0,364,1),$C$8),$A$8,IF(B243&lt;PERCENTILE(OFFSET(B243,1-364,0,364,1),$C$9),$A$9,IF(B243&lt;PERCENTILE(OFFSET(B243,1-364,0,364,1),$C$10),$A$10,IF(B243&lt;PERCENTILE(OFFSET(B243,1-364,0,364,1),$C$11),$A$11,$A$12))))),""),IF(_xlpm.initState="","",IF(_xlpm.oversold,_xlpm.pctOnly,_xlpm.initState)))</f>
        <v/>
      </c>
      <c r="F243" s="119" t="n"/>
      <c r="G243" s="120">
        <f>IF(OR(B243="",C243=""),"",IF(OR(特征计算_周度!B226&gt;$B$15,特征计算_周度!C226&gt;$B$15,特征计算_周度!G226&gt;$B$15,特征计算_周度!E226&gt;$B$15,特征计算_周度!F226&gt;$B$15),IF(特征计算_周度!B226&gt;$B$15,"VIX ","")&amp;IF(特征计算_周度!C226&gt;$B$15,"HY ","")&amp;IF(特征计算_周度!G226&gt;$B$15,"Sahm ","")&amp;IF(特征计算_周度!E226&gt;$B$15,"趋势 ","")&amp;IF(特征计算_周度!F226&gt;$B$15,"斜率",""),"—"))</f>
        <v/>
      </c>
      <c r="H243" s="121">
        <f>IF(OR(B243="",C243=""),"",_xlfn.LET(_xlpm.dev,原始数据_周度!G226,_xlpm.minDev,MIN(OFFSET(原始数据_周度!G226,1-$D$17,0,$D$17,1)),_xlpm.bounce,_xlpm.dev-_xlpm.minDev,IF(AND(ISNUMBER(_xlpm.dev),ISNUMBER(_xlpm.minDev),_xlpm.minDev&lt;=$B$17,_xlpm.bounce&gt;=$F$17),"✅ 触发","—")))</f>
        <v/>
      </c>
      <c r="I243" s="172">
        <f>IFERROR(IF(特征计算_周度!H243&gt;$I$3,MIN($I$4,MAX(-$I$5,(特征计算_周度!H243-$I$3)*$I$4)),0),"")</f>
        <v/>
      </c>
    </row>
    <row r="244">
      <c r="A244" s="117">
        <f>特征计算_周度!A227</f>
        <v/>
      </c>
      <c r="B244" s="171">
        <f>IFERROR($A$3*特征计算_周度!B244+$B$3*特征计算_周度!C244+$C$3*特征计算_周度!D244+$D$3*特征计算_周度!E244+$E$3*特征计算_周度!F244+$F$3*特征计算_周度!H244,"")</f>
        <v/>
      </c>
      <c r="C244" s="118">
        <f>IFERROR(PERCENTILE(OFFSET(B244,1-364,0,364,1),$C$7),"")</f>
        <v/>
      </c>
      <c r="D244" s="118">
        <f>IFERROR(PERCENTILE(OFFSET(B244,1-364,0,364,1),$C$11),"")</f>
        <v/>
      </c>
      <c r="E244" s="122">
        <f>_xlfn.LET(_xlpm.initState,IF(OR(B244="",C244=""),"",IF(OR(特征计算_周度!B227&gt;$B$15,特征计算_周度!C227&gt;$B$15,特征计算_周度!G227&gt;$B$15,特征计算_周度!E227&gt;$B$15,特征计算_周度!F227&gt;$B$15),$A$12,IFERROR(IF(B244&lt;PERCENTILE(OFFSET(B244,1-364,0,364,1),$C$7),$A$7,IF(B244&lt;PERCENTILE(OFFSET(B244,1-364,0,364,1),$C$8),$A$8,IF(B244&lt;PERCENTILE(OFFSET(B244,1-364,0,364,1),$C$9),$A$9,IF(B244&lt;PERCENTILE(OFFSET(B244,1-364,0,364,1),$C$10),$A$10,IF(B244&lt;PERCENTILE(OFFSET(B244,1-364,0,364,1),$C$11),$A$11,$A$12))))),""))),_xlpm.dev,原始数据_周度!G227,_xlpm.minDev,MIN(OFFSET(原始数据_周度!G227,1-$D$17,0,$D$17,1)),_xlpm.bounce,_xlpm.dev-_xlpm.minDev,_xlpm.oversold,AND(ISNUMBER(_xlpm.dev),ISNUMBER(_xlpm.minDev),_xlpm.minDev&lt;=$B$17,_xlpm.bounce&gt;=$F$17,OR(_xlpm.initState=$A$12,_xlpm.initState=$A$11,_xlpm.initState=$A$10)),_xlpm.pctOnly,IFERROR(IF(B244&lt;PERCENTILE(OFFSET(B244,1-364,0,364,1),$C$7),$A$7,IF(B244&lt;PERCENTILE(OFFSET(B244,1-364,0,364,1),$C$8),$A$8,IF(B244&lt;PERCENTILE(OFFSET(B244,1-364,0,364,1),$C$9),$A$9,IF(B244&lt;PERCENTILE(OFFSET(B244,1-364,0,364,1),$C$10),$A$10,IF(B244&lt;PERCENTILE(OFFSET(B244,1-364,0,364,1),$C$11),$A$11,$A$12))))),""),IF(_xlpm.initState="","",IF(_xlpm.oversold,_xlpm.pctOnly,_xlpm.initState)))</f>
        <v/>
      </c>
      <c r="F244" s="119" t="n"/>
      <c r="G244" s="120">
        <f>IF(OR(B244="",C244=""),"",IF(OR(特征计算_周度!B227&gt;$B$15,特征计算_周度!C227&gt;$B$15,特征计算_周度!G227&gt;$B$15,特征计算_周度!E227&gt;$B$15,特征计算_周度!F227&gt;$B$15),IF(特征计算_周度!B227&gt;$B$15,"VIX ","")&amp;IF(特征计算_周度!C227&gt;$B$15,"HY ","")&amp;IF(特征计算_周度!G227&gt;$B$15,"Sahm ","")&amp;IF(特征计算_周度!E227&gt;$B$15,"趋势 ","")&amp;IF(特征计算_周度!F227&gt;$B$15,"斜率",""),"—"))</f>
        <v/>
      </c>
      <c r="H244" s="121">
        <f>IF(OR(B244="",C244=""),"",_xlfn.LET(_xlpm.dev,原始数据_周度!G227,_xlpm.minDev,MIN(OFFSET(原始数据_周度!G227,1-$D$17,0,$D$17,1)),_xlpm.bounce,_xlpm.dev-_xlpm.minDev,IF(AND(ISNUMBER(_xlpm.dev),ISNUMBER(_xlpm.minDev),_xlpm.minDev&lt;=$B$17,_xlpm.bounce&gt;=$F$17),"✅ 触发","—")))</f>
        <v/>
      </c>
      <c r="I244" s="172">
        <f>IFERROR(IF(特征计算_周度!H244&gt;$I$3,MIN($I$4,MAX(-$I$5,(特征计算_周度!H244-$I$3)*$I$4)),0),"")</f>
        <v/>
      </c>
    </row>
    <row r="245">
      <c r="A245" s="117">
        <f>特征计算_周度!A228</f>
        <v/>
      </c>
      <c r="B245" s="171">
        <f>IFERROR($A$3*特征计算_周度!B245+$B$3*特征计算_周度!C245+$C$3*特征计算_周度!D245+$D$3*特征计算_周度!E245+$E$3*特征计算_周度!F245+$F$3*特征计算_周度!H245,"")</f>
        <v/>
      </c>
      <c r="C245" s="118">
        <f>IFERROR(PERCENTILE(OFFSET(B245,1-364,0,364,1),$C$7),"")</f>
        <v/>
      </c>
      <c r="D245" s="118">
        <f>IFERROR(PERCENTILE(OFFSET(B245,1-364,0,364,1),$C$11),"")</f>
        <v/>
      </c>
      <c r="E245" s="122">
        <f>_xlfn.LET(_xlpm.initState,IF(OR(B245="",C245=""),"",IF(OR(特征计算_周度!B228&gt;$B$15,特征计算_周度!C228&gt;$B$15,特征计算_周度!G228&gt;$B$15,特征计算_周度!E228&gt;$B$15,特征计算_周度!F228&gt;$B$15),$A$12,IFERROR(IF(B245&lt;PERCENTILE(OFFSET(B245,1-364,0,364,1),$C$7),$A$7,IF(B245&lt;PERCENTILE(OFFSET(B245,1-364,0,364,1),$C$8),$A$8,IF(B245&lt;PERCENTILE(OFFSET(B245,1-364,0,364,1),$C$9),$A$9,IF(B245&lt;PERCENTILE(OFFSET(B245,1-364,0,364,1),$C$10),$A$10,IF(B245&lt;PERCENTILE(OFFSET(B245,1-364,0,364,1),$C$11),$A$11,$A$12))))),""))),_xlpm.dev,原始数据_周度!G228,_xlpm.minDev,MIN(OFFSET(原始数据_周度!G228,1-$D$17,0,$D$17,1)),_xlpm.bounce,_xlpm.dev-_xlpm.minDev,_xlpm.oversold,AND(ISNUMBER(_xlpm.dev),ISNUMBER(_xlpm.minDev),_xlpm.minDev&lt;=$B$17,_xlpm.bounce&gt;=$F$17,OR(_xlpm.initState=$A$12,_xlpm.initState=$A$11,_xlpm.initState=$A$10)),_xlpm.pctOnly,IFERROR(IF(B245&lt;PERCENTILE(OFFSET(B245,1-364,0,364,1),$C$7),$A$7,IF(B245&lt;PERCENTILE(OFFSET(B245,1-364,0,364,1),$C$8),$A$8,IF(B245&lt;PERCENTILE(OFFSET(B245,1-364,0,364,1),$C$9),$A$9,IF(B245&lt;PERCENTILE(OFFSET(B245,1-364,0,364,1),$C$10),$A$10,IF(B245&lt;PERCENTILE(OFFSET(B245,1-364,0,364,1),$C$11),$A$11,$A$12))))),""),IF(_xlpm.initState="","",IF(_xlpm.oversold,_xlpm.pctOnly,_xlpm.initState)))</f>
        <v/>
      </c>
      <c r="F245" s="119" t="n"/>
      <c r="G245" s="120">
        <f>IF(OR(B245="",C245=""),"",IF(OR(特征计算_周度!B228&gt;$B$15,特征计算_周度!C228&gt;$B$15,特征计算_周度!G228&gt;$B$15,特征计算_周度!E228&gt;$B$15,特征计算_周度!F228&gt;$B$15),IF(特征计算_周度!B228&gt;$B$15,"VIX ","")&amp;IF(特征计算_周度!C228&gt;$B$15,"HY ","")&amp;IF(特征计算_周度!G228&gt;$B$15,"Sahm ","")&amp;IF(特征计算_周度!E228&gt;$B$15,"趋势 ","")&amp;IF(特征计算_周度!F228&gt;$B$15,"斜率",""),"—"))</f>
        <v/>
      </c>
      <c r="H245" s="121">
        <f>IF(OR(B245="",C245=""),"",_xlfn.LET(_xlpm.dev,原始数据_周度!G228,_xlpm.minDev,MIN(OFFSET(原始数据_周度!G228,1-$D$17,0,$D$17,1)),_xlpm.bounce,_xlpm.dev-_xlpm.minDev,IF(AND(ISNUMBER(_xlpm.dev),ISNUMBER(_xlpm.minDev),_xlpm.minDev&lt;=$B$17,_xlpm.bounce&gt;=$F$17),"✅ 触发","—")))</f>
        <v/>
      </c>
      <c r="I245" s="172">
        <f>IFERROR(IF(特征计算_周度!H245&gt;$I$3,MIN($I$4,MAX(-$I$5,(特征计算_周度!H245-$I$3)*$I$4)),0),"")</f>
        <v/>
      </c>
    </row>
    <row r="246">
      <c r="A246" s="117">
        <f>特征计算_周度!A229</f>
        <v/>
      </c>
      <c r="B246" s="171">
        <f>IFERROR($A$3*特征计算_周度!B246+$B$3*特征计算_周度!C246+$C$3*特征计算_周度!D246+$D$3*特征计算_周度!E246+$E$3*特征计算_周度!F246+$F$3*特征计算_周度!H246,"")</f>
        <v/>
      </c>
      <c r="C246" s="118">
        <f>IFERROR(PERCENTILE(OFFSET(B246,1-364,0,364,1),$C$7),"")</f>
        <v/>
      </c>
      <c r="D246" s="118">
        <f>IFERROR(PERCENTILE(OFFSET(B246,1-364,0,364,1),$C$11),"")</f>
        <v/>
      </c>
      <c r="E246" s="122">
        <f>_xlfn.LET(_xlpm.initState,IF(OR(B246="",C246=""),"",IF(OR(特征计算_周度!B229&gt;$B$15,特征计算_周度!C229&gt;$B$15,特征计算_周度!G229&gt;$B$15,特征计算_周度!E229&gt;$B$15,特征计算_周度!F229&gt;$B$15),$A$12,IFERROR(IF(B246&lt;PERCENTILE(OFFSET(B246,1-364,0,364,1),$C$7),$A$7,IF(B246&lt;PERCENTILE(OFFSET(B246,1-364,0,364,1),$C$8),$A$8,IF(B246&lt;PERCENTILE(OFFSET(B246,1-364,0,364,1),$C$9),$A$9,IF(B246&lt;PERCENTILE(OFFSET(B246,1-364,0,364,1),$C$10),$A$10,IF(B246&lt;PERCENTILE(OFFSET(B246,1-364,0,364,1),$C$11),$A$11,$A$12))))),""))),_xlpm.dev,原始数据_周度!G229,_xlpm.minDev,MIN(OFFSET(原始数据_周度!G229,1-$D$17,0,$D$17,1)),_xlpm.bounce,_xlpm.dev-_xlpm.minDev,_xlpm.oversold,AND(ISNUMBER(_xlpm.dev),ISNUMBER(_xlpm.minDev),_xlpm.minDev&lt;=$B$17,_xlpm.bounce&gt;=$F$17,OR(_xlpm.initState=$A$12,_xlpm.initState=$A$11,_xlpm.initState=$A$10)),_xlpm.pctOnly,IFERROR(IF(B246&lt;PERCENTILE(OFFSET(B246,1-364,0,364,1),$C$7),$A$7,IF(B246&lt;PERCENTILE(OFFSET(B246,1-364,0,364,1),$C$8),$A$8,IF(B246&lt;PERCENTILE(OFFSET(B246,1-364,0,364,1),$C$9),$A$9,IF(B246&lt;PERCENTILE(OFFSET(B246,1-364,0,364,1),$C$10),$A$10,IF(B246&lt;PERCENTILE(OFFSET(B246,1-364,0,364,1),$C$11),$A$11,$A$12))))),""),IF(_xlpm.initState="","",IF(_xlpm.oversold,_xlpm.pctOnly,_xlpm.initState)))</f>
        <v/>
      </c>
      <c r="F246" s="119" t="n"/>
      <c r="G246" s="120">
        <f>IF(OR(B246="",C246=""),"",IF(OR(特征计算_周度!B229&gt;$B$15,特征计算_周度!C229&gt;$B$15,特征计算_周度!G229&gt;$B$15,特征计算_周度!E229&gt;$B$15,特征计算_周度!F229&gt;$B$15),IF(特征计算_周度!B229&gt;$B$15,"VIX ","")&amp;IF(特征计算_周度!C229&gt;$B$15,"HY ","")&amp;IF(特征计算_周度!G229&gt;$B$15,"Sahm ","")&amp;IF(特征计算_周度!E229&gt;$B$15,"趋势 ","")&amp;IF(特征计算_周度!F229&gt;$B$15,"斜率",""),"—"))</f>
        <v/>
      </c>
      <c r="H246" s="121">
        <f>IF(OR(B246="",C246=""),"",_xlfn.LET(_xlpm.dev,原始数据_周度!G229,_xlpm.minDev,MIN(OFFSET(原始数据_周度!G229,1-$D$17,0,$D$17,1)),_xlpm.bounce,_xlpm.dev-_xlpm.minDev,IF(AND(ISNUMBER(_xlpm.dev),ISNUMBER(_xlpm.minDev),_xlpm.minDev&lt;=$B$17,_xlpm.bounce&gt;=$F$17),"✅ 触发","—")))</f>
        <v/>
      </c>
      <c r="I246" s="172">
        <f>IFERROR(IF(特征计算_周度!H246&gt;$I$3,MIN($I$4,MAX(-$I$5,(特征计算_周度!H246-$I$3)*$I$4)),0),"")</f>
        <v/>
      </c>
    </row>
    <row r="247">
      <c r="A247" s="117">
        <f>特征计算_周度!A230</f>
        <v/>
      </c>
      <c r="B247" s="171">
        <f>IFERROR($A$3*特征计算_周度!B247+$B$3*特征计算_周度!C247+$C$3*特征计算_周度!D247+$D$3*特征计算_周度!E247+$E$3*特征计算_周度!F247+$F$3*特征计算_周度!H247,"")</f>
        <v/>
      </c>
      <c r="C247" s="118">
        <f>IFERROR(PERCENTILE(OFFSET(B247,1-364,0,364,1),$C$7),"")</f>
        <v/>
      </c>
      <c r="D247" s="118">
        <f>IFERROR(PERCENTILE(OFFSET(B247,1-364,0,364,1),$C$11),"")</f>
        <v/>
      </c>
      <c r="E247" s="122">
        <f>_xlfn.LET(_xlpm.initState,IF(OR(B247="",C247=""),"",IF(OR(特征计算_周度!B230&gt;$B$15,特征计算_周度!C230&gt;$B$15,特征计算_周度!G230&gt;$B$15,特征计算_周度!E230&gt;$B$15,特征计算_周度!F230&gt;$B$15),$A$12,IFERROR(IF(B247&lt;PERCENTILE(OFFSET(B247,1-364,0,364,1),$C$7),$A$7,IF(B247&lt;PERCENTILE(OFFSET(B247,1-364,0,364,1),$C$8),$A$8,IF(B247&lt;PERCENTILE(OFFSET(B247,1-364,0,364,1),$C$9),$A$9,IF(B247&lt;PERCENTILE(OFFSET(B247,1-364,0,364,1),$C$10),$A$10,IF(B247&lt;PERCENTILE(OFFSET(B247,1-364,0,364,1),$C$11),$A$11,$A$12))))),""))),_xlpm.dev,原始数据_周度!G230,_xlpm.minDev,MIN(OFFSET(原始数据_周度!G230,1-$D$17,0,$D$17,1)),_xlpm.bounce,_xlpm.dev-_xlpm.minDev,_xlpm.oversold,AND(ISNUMBER(_xlpm.dev),ISNUMBER(_xlpm.minDev),_xlpm.minDev&lt;=$B$17,_xlpm.bounce&gt;=$F$17,OR(_xlpm.initState=$A$12,_xlpm.initState=$A$11,_xlpm.initState=$A$10)),_xlpm.pctOnly,IFERROR(IF(B247&lt;PERCENTILE(OFFSET(B247,1-364,0,364,1),$C$7),$A$7,IF(B247&lt;PERCENTILE(OFFSET(B247,1-364,0,364,1),$C$8),$A$8,IF(B247&lt;PERCENTILE(OFFSET(B247,1-364,0,364,1),$C$9),$A$9,IF(B247&lt;PERCENTILE(OFFSET(B247,1-364,0,364,1),$C$10),$A$10,IF(B247&lt;PERCENTILE(OFFSET(B247,1-364,0,364,1),$C$11),$A$11,$A$12))))),""),IF(_xlpm.initState="","",IF(_xlpm.oversold,_xlpm.pctOnly,_xlpm.initState)))</f>
        <v/>
      </c>
      <c r="F247" s="119" t="n"/>
      <c r="G247" s="120">
        <f>IF(OR(B247="",C247=""),"",IF(OR(特征计算_周度!B230&gt;$B$15,特征计算_周度!C230&gt;$B$15,特征计算_周度!G230&gt;$B$15,特征计算_周度!E230&gt;$B$15,特征计算_周度!F230&gt;$B$15),IF(特征计算_周度!B230&gt;$B$15,"VIX ","")&amp;IF(特征计算_周度!C230&gt;$B$15,"HY ","")&amp;IF(特征计算_周度!G230&gt;$B$15,"Sahm ","")&amp;IF(特征计算_周度!E230&gt;$B$15,"趋势 ","")&amp;IF(特征计算_周度!F230&gt;$B$15,"斜率",""),"—"))</f>
        <v/>
      </c>
      <c r="H247" s="121">
        <f>IF(OR(B247="",C247=""),"",_xlfn.LET(_xlpm.dev,原始数据_周度!G230,_xlpm.minDev,MIN(OFFSET(原始数据_周度!G230,1-$D$17,0,$D$17,1)),_xlpm.bounce,_xlpm.dev-_xlpm.minDev,IF(AND(ISNUMBER(_xlpm.dev),ISNUMBER(_xlpm.minDev),_xlpm.minDev&lt;=$B$17,_xlpm.bounce&gt;=$F$17),"✅ 触发","—")))</f>
        <v/>
      </c>
      <c r="I247" s="172">
        <f>IFERROR(IF(特征计算_周度!H247&gt;$I$3,MIN($I$4,MAX(-$I$5,(特征计算_周度!H247-$I$3)*$I$4)),0),"")</f>
        <v/>
      </c>
    </row>
    <row r="248">
      <c r="A248" s="117">
        <f>特征计算_周度!A231</f>
        <v/>
      </c>
      <c r="B248" s="171">
        <f>IFERROR($A$3*特征计算_周度!B248+$B$3*特征计算_周度!C248+$C$3*特征计算_周度!D248+$D$3*特征计算_周度!E248+$E$3*特征计算_周度!F248+$F$3*特征计算_周度!H248,"")</f>
        <v/>
      </c>
      <c r="C248" s="118">
        <f>IFERROR(PERCENTILE(OFFSET(B248,1-364,0,364,1),$C$7),"")</f>
        <v/>
      </c>
      <c r="D248" s="118">
        <f>IFERROR(PERCENTILE(OFFSET(B248,1-364,0,364,1),$C$11),"")</f>
        <v/>
      </c>
      <c r="E248" s="122">
        <f>_xlfn.LET(_xlpm.initState,IF(OR(B248="",C248=""),"",IF(OR(特征计算_周度!B231&gt;$B$15,特征计算_周度!C231&gt;$B$15,特征计算_周度!G231&gt;$B$15,特征计算_周度!E231&gt;$B$15,特征计算_周度!F231&gt;$B$15),$A$12,IFERROR(IF(B248&lt;PERCENTILE(OFFSET(B248,1-364,0,364,1),$C$7),$A$7,IF(B248&lt;PERCENTILE(OFFSET(B248,1-364,0,364,1),$C$8),$A$8,IF(B248&lt;PERCENTILE(OFFSET(B248,1-364,0,364,1),$C$9),$A$9,IF(B248&lt;PERCENTILE(OFFSET(B248,1-364,0,364,1),$C$10),$A$10,IF(B248&lt;PERCENTILE(OFFSET(B248,1-364,0,364,1),$C$11),$A$11,$A$12))))),""))),_xlpm.dev,原始数据_周度!G231,_xlpm.minDev,MIN(OFFSET(原始数据_周度!G231,1-$D$17,0,$D$17,1)),_xlpm.bounce,_xlpm.dev-_xlpm.minDev,_xlpm.oversold,AND(ISNUMBER(_xlpm.dev),ISNUMBER(_xlpm.minDev),_xlpm.minDev&lt;=$B$17,_xlpm.bounce&gt;=$F$17,OR(_xlpm.initState=$A$12,_xlpm.initState=$A$11,_xlpm.initState=$A$10)),_xlpm.pctOnly,IFERROR(IF(B248&lt;PERCENTILE(OFFSET(B248,1-364,0,364,1),$C$7),$A$7,IF(B248&lt;PERCENTILE(OFFSET(B248,1-364,0,364,1),$C$8),$A$8,IF(B248&lt;PERCENTILE(OFFSET(B248,1-364,0,364,1),$C$9),$A$9,IF(B248&lt;PERCENTILE(OFFSET(B248,1-364,0,364,1),$C$10),$A$10,IF(B248&lt;PERCENTILE(OFFSET(B248,1-364,0,364,1),$C$11),$A$11,$A$12))))),""),IF(_xlpm.initState="","",IF(_xlpm.oversold,_xlpm.pctOnly,_xlpm.initState)))</f>
        <v/>
      </c>
      <c r="F248" s="119" t="n"/>
      <c r="G248" s="120">
        <f>IF(OR(B248="",C248=""),"",IF(OR(特征计算_周度!B231&gt;$B$15,特征计算_周度!C231&gt;$B$15,特征计算_周度!G231&gt;$B$15,特征计算_周度!E231&gt;$B$15,特征计算_周度!F231&gt;$B$15),IF(特征计算_周度!B231&gt;$B$15,"VIX ","")&amp;IF(特征计算_周度!C231&gt;$B$15,"HY ","")&amp;IF(特征计算_周度!G231&gt;$B$15,"Sahm ","")&amp;IF(特征计算_周度!E231&gt;$B$15,"趋势 ","")&amp;IF(特征计算_周度!F231&gt;$B$15,"斜率",""),"—"))</f>
        <v/>
      </c>
      <c r="H248" s="121">
        <f>IF(OR(B248="",C248=""),"",_xlfn.LET(_xlpm.dev,原始数据_周度!G231,_xlpm.minDev,MIN(OFFSET(原始数据_周度!G231,1-$D$17,0,$D$17,1)),_xlpm.bounce,_xlpm.dev-_xlpm.minDev,IF(AND(ISNUMBER(_xlpm.dev),ISNUMBER(_xlpm.minDev),_xlpm.minDev&lt;=$B$17,_xlpm.bounce&gt;=$F$17),"✅ 触发","—")))</f>
        <v/>
      </c>
      <c r="I248" s="172">
        <f>IFERROR(IF(特征计算_周度!H248&gt;$I$3,MIN($I$4,MAX(-$I$5,(特征计算_周度!H248-$I$3)*$I$4)),0),"")</f>
        <v/>
      </c>
    </row>
    <row r="249">
      <c r="A249" s="117">
        <f>特征计算_周度!A232</f>
        <v/>
      </c>
      <c r="B249" s="171">
        <f>IFERROR($A$3*特征计算_周度!B249+$B$3*特征计算_周度!C249+$C$3*特征计算_周度!D249+$D$3*特征计算_周度!E249+$E$3*特征计算_周度!F249+$F$3*特征计算_周度!H249,"")</f>
        <v/>
      </c>
      <c r="C249" s="118">
        <f>IFERROR(PERCENTILE(OFFSET(B249,1-364,0,364,1),$C$7),"")</f>
        <v/>
      </c>
      <c r="D249" s="118">
        <f>IFERROR(PERCENTILE(OFFSET(B249,1-364,0,364,1),$C$11),"")</f>
        <v/>
      </c>
      <c r="E249" s="122">
        <f>_xlfn.LET(_xlpm.initState,IF(OR(B249="",C249=""),"",IF(OR(特征计算_周度!B232&gt;$B$15,特征计算_周度!C232&gt;$B$15,特征计算_周度!G232&gt;$B$15,特征计算_周度!E232&gt;$B$15,特征计算_周度!F232&gt;$B$15),$A$12,IFERROR(IF(B249&lt;PERCENTILE(OFFSET(B249,1-364,0,364,1),$C$7),$A$7,IF(B249&lt;PERCENTILE(OFFSET(B249,1-364,0,364,1),$C$8),$A$8,IF(B249&lt;PERCENTILE(OFFSET(B249,1-364,0,364,1),$C$9),$A$9,IF(B249&lt;PERCENTILE(OFFSET(B249,1-364,0,364,1),$C$10),$A$10,IF(B249&lt;PERCENTILE(OFFSET(B249,1-364,0,364,1),$C$11),$A$11,$A$12))))),""))),_xlpm.dev,原始数据_周度!G232,_xlpm.minDev,MIN(OFFSET(原始数据_周度!G232,1-$D$17,0,$D$17,1)),_xlpm.bounce,_xlpm.dev-_xlpm.minDev,_xlpm.oversold,AND(ISNUMBER(_xlpm.dev),ISNUMBER(_xlpm.minDev),_xlpm.minDev&lt;=$B$17,_xlpm.bounce&gt;=$F$17,OR(_xlpm.initState=$A$12,_xlpm.initState=$A$11,_xlpm.initState=$A$10)),_xlpm.pctOnly,IFERROR(IF(B249&lt;PERCENTILE(OFFSET(B249,1-364,0,364,1),$C$7),$A$7,IF(B249&lt;PERCENTILE(OFFSET(B249,1-364,0,364,1),$C$8),$A$8,IF(B249&lt;PERCENTILE(OFFSET(B249,1-364,0,364,1),$C$9),$A$9,IF(B249&lt;PERCENTILE(OFFSET(B249,1-364,0,364,1),$C$10),$A$10,IF(B249&lt;PERCENTILE(OFFSET(B249,1-364,0,364,1),$C$11),$A$11,$A$12))))),""),IF(_xlpm.initState="","",IF(_xlpm.oversold,_xlpm.pctOnly,_xlpm.initState)))</f>
        <v/>
      </c>
      <c r="F249" s="119" t="n"/>
      <c r="G249" s="120">
        <f>IF(OR(B249="",C249=""),"",IF(OR(特征计算_周度!B232&gt;$B$15,特征计算_周度!C232&gt;$B$15,特征计算_周度!G232&gt;$B$15,特征计算_周度!E232&gt;$B$15,特征计算_周度!F232&gt;$B$15),IF(特征计算_周度!B232&gt;$B$15,"VIX ","")&amp;IF(特征计算_周度!C232&gt;$B$15,"HY ","")&amp;IF(特征计算_周度!G232&gt;$B$15,"Sahm ","")&amp;IF(特征计算_周度!E232&gt;$B$15,"趋势 ","")&amp;IF(特征计算_周度!F232&gt;$B$15,"斜率",""),"—"))</f>
        <v/>
      </c>
      <c r="H249" s="121">
        <f>IF(OR(B249="",C249=""),"",_xlfn.LET(_xlpm.dev,原始数据_周度!G232,_xlpm.minDev,MIN(OFFSET(原始数据_周度!G232,1-$D$17,0,$D$17,1)),_xlpm.bounce,_xlpm.dev-_xlpm.minDev,IF(AND(ISNUMBER(_xlpm.dev),ISNUMBER(_xlpm.minDev),_xlpm.minDev&lt;=$B$17,_xlpm.bounce&gt;=$F$17),"✅ 触发","—")))</f>
        <v/>
      </c>
      <c r="I249" s="172">
        <f>IFERROR(IF(特征计算_周度!H249&gt;$I$3,MIN($I$4,MAX(-$I$5,(特征计算_周度!H249-$I$3)*$I$4)),0),"")</f>
        <v/>
      </c>
    </row>
    <row r="250">
      <c r="A250" s="117">
        <f>特征计算_周度!A233</f>
        <v/>
      </c>
      <c r="B250" s="171">
        <f>IFERROR($A$3*特征计算_周度!B250+$B$3*特征计算_周度!C250+$C$3*特征计算_周度!D250+$D$3*特征计算_周度!E250+$E$3*特征计算_周度!F250+$F$3*特征计算_周度!H250,"")</f>
        <v/>
      </c>
      <c r="C250" s="118">
        <f>IFERROR(PERCENTILE(OFFSET(B250,1-364,0,364,1),$C$7),"")</f>
        <v/>
      </c>
      <c r="D250" s="118">
        <f>IFERROR(PERCENTILE(OFFSET(B250,1-364,0,364,1),$C$11),"")</f>
        <v/>
      </c>
      <c r="E250" s="122">
        <f>_xlfn.LET(_xlpm.initState,IF(OR(B250="",C250=""),"",IF(OR(特征计算_周度!B233&gt;$B$15,特征计算_周度!C233&gt;$B$15,特征计算_周度!G233&gt;$B$15,特征计算_周度!E233&gt;$B$15,特征计算_周度!F233&gt;$B$15),$A$12,IFERROR(IF(B250&lt;PERCENTILE(OFFSET(B250,1-364,0,364,1),$C$7),$A$7,IF(B250&lt;PERCENTILE(OFFSET(B250,1-364,0,364,1),$C$8),$A$8,IF(B250&lt;PERCENTILE(OFFSET(B250,1-364,0,364,1),$C$9),$A$9,IF(B250&lt;PERCENTILE(OFFSET(B250,1-364,0,364,1),$C$10),$A$10,IF(B250&lt;PERCENTILE(OFFSET(B250,1-364,0,364,1),$C$11),$A$11,$A$12))))),""))),_xlpm.dev,原始数据_周度!G233,_xlpm.minDev,MIN(OFFSET(原始数据_周度!G233,1-$D$17,0,$D$17,1)),_xlpm.bounce,_xlpm.dev-_xlpm.minDev,_xlpm.oversold,AND(ISNUMBER(_xlpm.dev),ISNUMBER(_xlpm.minDev),_xlpm.minDev&lt;=$B$17,_xlpm.bounce&gt;=$F$17,OR(_xlpm.initState=$A$12,_xlpm.initState=$A$11,_xlpm.initState=$A$10)),_xlpm.pctOnly,IFERROR(IF(B250&lt;PERCENTILE(OFFSET(B250,1-364,0,364,1),$C$7),$A$7,IF(B250&lt;PERCENTILE(OFFSET(B250,1-364,0,364,1),$C$8),$A$8,IF(B250&lt;PERCENTILE(OFFSET(B250,1-364,0,364,1),$C$9),$A$9,IF(B250&lt;PERCENTILE(OFFSET(B250,1-364,0,364,1),$C$10),$A$10,IF(B250&lt;PERCENTILE(OFFSET(B250,1-364,0,364,1),$C$11),$A$11,$A$12))))),""),IF(_xlpm.initState="","",IF(_xlpm.oversold,_xlpm.pctOnly,_xlpm.initState)))</f>
        <v/>
      </c>
      <c r="F250" s="119" t="n"/>
      <c r="G250" s="120">
        <f>IF(OR(B250="",C250=""),"",IF(OR(特征计算_周度!B233&gt;$B$15,特征计算_周度!C233&gt;$B$15,特征计算_周度!G233&gt;$B$15,特征计算_周度!E233&gt;$B$15,特征计算_周度!F233&gt;$B$15),IF(特征计算_周度!B233&gt;$B$15,"VIX ","")&amp;IF(特征计算_周度!C233&gt;$B$15,"HY ","")&amp;IF(特征计算_周度!G233&gt;$B$15,"Sahm ","")&amp;IF(特征计算_周度!E233&gt;$B$15,"趋势 ","")&amp;IF(特征计算_周度!F233&gt;$B$15,"斜率",""),"—"))</f>
        <v/>
      </c>
      <c r="H250" s="121">
        <f>IF(OR(B250="",C250=""),"",_xlfn.LET(_xlpm.dev,原始数据_周度!G233,_xlpm.minDev,MIN(OFFSET(原始数据_周度!G233,1-$D$17,0,$D$17,1)),_xlpm.bounce,_xlpm.dev-_xlpm.minDev,IF(AND(ISNUMBER(_xlpm.dev),ISNUMBER(_xlpm.minDev),_xlpm.minDev&lt;=$B$17,_xlpm.bounce&gt;=$F$17),"✅ 触发","—")))</f>
        <v/>
      </c>
      <c r="I250" s="172">
        <f>IFERROR(IF(特征计算_周度!H250&gt;$I$3,MIN($I$4,MAX(-$I$5,(特征计算_周度!H250-$I$3)*$I$4)),0),"")</f>
        <v/>
      </c>
    </row>
    <row r="251">
      <c r="A251" s="117">
        <f>特征计算_周度!A234</f>
        <v/>
      </c>
      <c r="B251" s="171">
        <f>IFERROR($A$3*特征计算_周度!B251+$B$3*特征计算_周度!C251+$C$3*特征计算_周度!D251+$D$3*特征计算_周度!E251+$E$3*特征计算_周度!F251+$F$3*特征计算_周度!H251,"")</f>
        <v/>
      </c>
      <c r="C251" s="118">
        <f>IFERROR(PERCENTILE(OFFSET(B251,1-364,0,364,1),$C$7),"")</f>
        <v/>
      </c>
      <c r="D251" s="118">
        <f>IFERROR(PERCENTILE(OFFSET(B251,1-364,0,364,1),$C$11),"")</f>
        <v/>
      </c>
      <c r="E251" s="122">
        <f>_xlfn.LET(_xlpm.initState,IF(OR(B251="",C251=""),"",IF(OR(特征计算_周度!B234&gt;$B$15,特征计算_周度!C234&gt;$B$15,特征计算_周度!G234&gt;$B$15,特征计算_周度!E234&gt;$B$15,特征计算_周度!F234&gt;$B$15),$A$12,IFERROR(IF(B251&lt;PERCENTILE(OFFSET(B251,1-364,0,364,1),$C$7),$A$7,IF(B251&lt;PERCENTILE(OFFSET(B251,1-364,0,364,1),$C$8),$A$8,IF(B251&lt;PERCENTILE(OFFSET(B251,1-364,0,364,1),$C$9),$A$9,IF(B251&lt;PERCENTILE(OFFSET(B251,1-364,0,364,1),$C$10),$A$10,IF(B251&lt;PERCENTILE(OFFSET(B251,1-364,0,364,1),$C$11),$A$11,$A$12))))),""))),_xlpm.dev,原始数据_周度!G234,_xlpm.minDev,MIN(OFFSET(原始数据_周度!G234,1-$D$17,0,$D$17,1)),_xlpm.bounce,_xlpm.dev-_xlpm.minDev,_xlpm.oversold,AND(ISNUMBER(_xlpm.dev),ISNUMBER(_xlpm.minDev),_xlpm.minDev&lt;=$B$17,_xlpm.bounce&gt;=$F$17,OR(_xlpm.initState=$A$12,_xlpm.initState=$A$11,_xlpm.initState=$A$10)),_xlpm.pctOnly,IFERROR(IF(B251&lt;PERCENTILE(OFFSET(B251,1-364,0,364,1),$C$7),$A$7,IF(B251&lt;PERCENTILE(OFFSET(B251,1-364,0,364,1),$C$8),$A$8,IF(B251&lt;PERCENTILE(OFFSET(B251,1-364,0,364,1),$C$9),$A$9,IF(B251&lt;PERCENTILE(OFFSET(B251,1-364,0,364,1),$C$10),$A$10,IF(B251&lt;PERCENTILE(OFFSET(B251,1-364,0,364,1),$C$11),$A$11,$A$12))))),""),IF(_xlpm.initState="","",IF(_xlpm.oversold,_xlpm.pctOnly,_xlpm.initState)))</f>
        <v/>
      </c>
      <c r="F251" s="119" t="n"/>
      <c r="G251" s="120">
        <f>IF(OR(B251="",C251=""),"",IF(OR(特征计算_周度!B234&gt;$B$15,特征计算_周度!C234&gt;$B$15,特征计算_周度!G234&gt;$B$15,特征计算_周度!E234&gt;$B$15,特征计算_周度!F234&gt;$B$15),IF(特征计算_周度!B234&gt;$B$15,"VIX ","")&amp;IF(特征计算_周度!C234&gt;$B$15,"HY ","")&amp;IF(特征计算_周度!G234&gt;$B$15,"Sahm ","")&amp;IF(特征计算_周度!E234&gt;$B$15,"趋势 ","")&amp;IF(特征计算_周度!F234&gt;$B$15,"斜率",""),"—"))</f>
        <v/>
      </c>
      <c r="H251" s="121">
        <f>IF(OR(B251="",C251=""),"",_xlfn.LET(_xlpm.dev,原始数据_周度!G234,_xlpm.minDev,MIN(OFFSET(原始数据_周度!G234,1-$D$17,0,$D$17,1)),_xlpm.bounce,_xlpm.dev-_xlpm.minDev,IF(AND(ISNUMBER(_xlpm.dev),ISNUMBER(_xlpm.minDev),_xlpm.minDev&lt;=$B$17,_xlpm.bounce&gt;=$F$17),"✅ 触发","—")))</f>
        <v/>
      </c>
      <c r="I251" s="172">
        <f>IFERROR(IF(特征计算_周度!H251&gt;$I$3,MIN($I$4,MAX(-$I$5,(特征计算_周度!H251-$I$3)*$I$4)),0),"")</f>
        <v/>
      </c>
    </row>
    <row r="252">
      <c r="A252" s="117">
        <f>特征计算_周度!A235</f>
        <v/>
      </c>
      <c r="B252" s="171">
        <f>IFERROR($A$3*特征计算_周度!B252+$B$3*特征计算_周度!C252+$C$3*特征计算_周度!D252+$D$3*特征计算_周度!E252+$E$3*特征计算_周度!F252+$F$3*特征计算_周度!H252,"")</f>
        <v/>
      </c>
      <c r="C252" s="118">
        <f>IFERROR(PERCENTILE(OFFSET(B252,1-364,0,364,1),$C$7),"")</f>
        <v/>
      </c>
      <c r="D252" s="118">
        <f>IFERROR(PERCENTILE(OFFSET(B252,1-364,0,364,1),$C$11),"")</f>
        <v/>
      </c>
      <c r="E252" s="122">
        <f>_xlfn.LET(_xlpm.initState,IF(OR(B252="",C252=""),"",IF(OR(特征计算_周度!B235&gt;$B$15,特征计算_周度!C235&gt;$B$15,特征计算_周度!G235&gt;$B$15,特征计算_周度!E235&gt;$B$15,特征计算_周度!F235&gt;$B$15),$A$12,IFERROR(IF(B252&lt;PERCENTILE(OFFSET(B252,1-364,0,364,1),$C$7),$A$7,IF(B252&lt;PERCENTILE(OFFSET(B252,1-364,0,364,1),$C$8),$A$8,IF(B252&lt;PERCENTILE(OFFSET(B252,1-364,0,364,1),$C$9),$A$9,IF(B252&lt;PERCENTILE(OFFSET(B252,1-364,0,364,1),$C$10),$A$10,IF(B252&lt;PERCENTILE(OFFSET(B252,1-364,0,364,1),$C$11),$A$11,$A$12))))),""))),_xlpm.dev,原始数据_周度!G235,_xlpm.minDev,MIN(OFFSET(原始数据_周度!G235,1-$D$17,0,$D$17,1)),_xlpm.bounce,_xlpm.dev-_xlpm.minDev,_xlpm.oversold,AND(ISNUMBER(_xlpm.dev),ISNUMBER(_xlpm.minDev),_xlpm.minDev&lt;=$B$17,_xlpm.bounce&gt;=$F$17,OR(_xlpm.initState=$A$12,_xlpm.initState=$A$11,_xlpm.initState=$A$10)),_xlpm.pctOnly,IFERROR(IF(B252&lt;PERCENTILE(OFFSET(B252,1-364,0,364,1),$C$7),$A$7,IF(B252&lt;PERCENTILE(OFFSET(B252,1-364,0,364,1),$C$8),$A$8,IF(B252&lt;PERCENTILE(OFFSET(B252,1-364,0,364,1),$C$9),$A$9,IF(B252&lt;PERCENTILE(OFFSET(B252,1-364,0,364,1),$C$10),$A$10,IF(B252&lt;PERCENTILE(OFFSET(B252,1-364,0,364,1),$C$11),$A$11,$A$12))))),""),IF(_xlpm.initState="","",IF(_xlpm.oversold,_xlpm.pctOnly,_xlpm.initState)))</f>
        <v/>
      </c>
      <c r="F252" s="119" t="n"/>
      <c r="G252" s="120">
        <f>IF(OR(B252="",C252=""),"",IF(OR(特征计算_周度!B235&gt;$B$15,特征计算_周度!C235&gt;$B$15,特征计算_周度!G235&gt;$B$15,特征计算_周度!E235&gt;$B$15,特征计算_周度!F235&gt;$B$15),IF(特征计算_周度!B235&gt;$B$15,"VIX ","")&amp;IF(特征计算_周度!C235&gt;$B$15,"HY ","")&amp;IF(特征计算_周度!G235&gt;$B$15,"Sahm ","")&amp;IF(特征计算_周度!E235&gt;$B$15,"趋势 ","")&amp;IF(特征计算_周度!F235&gt;$B$15,"斜率",""),"—"))</f>
        <v/>
      </c>
      <c r="H252" s="121">
        <f>IF(OR(B252="",C252=""),"",_xlfn.LET(_xlpm.dev,原始数据_周度!G235,_xlpm.minDev,MIN(OFFSET(原始数据_周度!G235,1-$D$17,0,$D$17,1)),_xlpm.bounce,_xlpm.dev-_xlpm.minDev,IF(AND(ISNUMBER(_xlpm.dev),ISNUMBER(_xlpm.minDev),_xlpm.minDev&lt;=$B$17,_xlpm.bounce&gt;=$F$17),"✅ 触发","—")))</f>
        <v/>
      </c>
      <c r="I252" s="172">
        <f>IFERROR(IF(特征计算_周度!H252&gt;$I$3,MIN($I$4,MAX(-$I$5,(特征计算_周度!H252-$I$3)*$I$4)),0),"")</f>
        <v/>
      </c>
    </row>
    <row r="253">
      <c r="A253" s="117">
        <f>特征计算_周度!A236</f>
        <v/>
      </c>
      <c r="B253" s="171">
        <f>IFERROR($A$3*特征计算_周度!B253+$B$3*特征计算_周度!C253+$C$3*特征计算_周度!D253+$D$3*特征计算_周度!E253+$E$3*特征计算_周度!F253+$F$3*特征计算_周度!H253,"")</f>
        <v/>
      </c>
      <c r="C253" s="118">
        <f>IFERROR(PERCENTILE(OFFSET(B253,1-364,0,364,1),$C$7),"")</f>
        <v/>
      </c>
      <c r="D253" s="118">
        <f>IFERROR(PERCENTILE(OFFSET(B253,1-364,0,364,1),$C$11),"")</f>
        <v/>
      </c>
      <c r="E253" s="122">
        <f>_xlfn.LET(_xlpm.initState,IF(OR(B253="",C253=""),"",IF(OR(特征计算_周度!B236&gt;$B$15,特征计算_周度!C236&gt;$B$15,特征计算_周度!G236&gt;$B$15,特征计算_周度!E236&gt;$B$15,特征计算_周度!F236&gt;$B$15),$A$12,IFERROR(IF(B253&lt;PERCENTILE(OFFSET(B253,1-364,0,364,1),$C$7),$A$7,IF(B253&lt;PERCENTILE(OFFSET(B253,1-364,0,364,1),$C$8),$A$8,IF(B253&lt;PERCENTILE(OFFSET(B253,1-364,0,364,1),$C$9),$A$9,IF(B253&lt;PERCENTILE(OFFSET(B253,1-364,0,364,1),$C$10),$A$10,IF(B253&lt;PERCENTILE(OFFSET(B253,1-364,0,364,1),$C$11),$A$11,$A$12))))),""))),_xlpm.dev,原始数据_周度!G236,_xlpm.minDev,MIN(OFFSET(原始数据_周度!G236,1-$D$17,0,$D$17,1)),_xlpm.bounce,_xlpm.dev-_xlpm.minDev,_xlpm.oversold,AND(ISNUMBER(_xlpm.dev),ISNUMBER(_xlpm.minDev),_xlpm.minDev&lt;=$B$17,_xlpm.bounce&gt;=$F$17,OR(_xlpm.initState=$A$12,_xlpm.initState=$A$11,_xlpm.initState=$A$10)),_xlpm.pctOnly,IFERROR(IF(B253&lt;PERCENTILE(OFFSET(B253,1-364,0,364,1),$C$7),$A$7,IF(B253&lt;PERCENTILE(OFFSET(B253,1-364,0,364,1),$C$8),$A$8,IF(B253&lt;PERCENTILE(OFFSET(B253,1-364,0,364,1),$C$9),$A$9,IF(B253&lt;PERCENTILE(OFFSET(B253,1-364,0,364,1),$C$10),$A$10,IF(B253&lt;PERCENTILE(OFFSET(B253,1-364,0,364,1),$C$11),$A$11,$A$12))))),""),IF(_xlpm.initState="","",IF(_xlpm.oversold,_xlpm.pctOnly,_xlpm.initState)))</f>
        <v/>
      </c>
      <c r="F253" s="119" t="n"/>
      <c r="G253" s="120">
        <f>IF(OR(B253="",C253=""),"",IF(OR(特征计算_周度!B236&gt;$B$15,特征计算_周度!C236&gt;$B$15,特征计算_周度!G236&gt;$B$15,特征计算_周度!E236&gt;$B$15,特征计算_周度!F236&gt;$B$15),IF(特征计算_周度!B236&gt;$B$15,"VIX ","")&amp;IF(特征计算_周度!C236&gt;$B$15,"HY ","")&amp;IF(特征计算_周度!G236&gt;$B$15,"Sahm ","")&amp;IF(特征计算_周度!E236&gt;$B$15,"趋势 ","")&amp;IF(特征计算_周度!F236&gt;$B$15,"斜率",""),"—"))</f>
        <v/>
      </c>
      <c r="H253" s="121">
        <f>IF(OR(B253="",C253=""),"",_xlfn.LET(_xlpm.dev,原始数据_周度!G236,_xlpm.minDev,MIN(OFFSET(原始数据_周度!G236,1-$D$17,0,$D$17,1)),_xlpm.bounce,_xlpm.dev-_xlpm.minDev,IF(AND(ISNUMBER(_xlpm.dev),ISNUMBER(_xlpm.minDev),_xlpm.minDev&lt;=$B$17,_xlpm.bounce&gt;=$F$17),"✅ 触发","—")))</f>
        <v/>
      </c>
      <c r="I253" s="172">
        <f>IFERROR(IF(特征计算_周度!H253&gt;$I$3,MIN($I$4,MAX(-$I$5,(特征计算_周度!H253-$I$3)*$I$4)),0),"")</f>
        <v/>
      </c>
    </row>
    <row r="254">
      <c r="A254" s="117">
        <f>特征计算_周度!A237</f>
        <v/>
      </c>
      <c r="B254" s="171">
        <f>IFERROR($A$3*特征计算_周度!B254+$B$3*特征计算_周度!C254+$C$3*特征计算_周度!D254+$D$3*特征计算_周度!E254+$E$3*特征计算_周度!F254+$F$3*特征计算_周度!H254,"")</f>
        <v/>
      </c>
      <c r="C254" s="118">
        <f>IFERROR(PERCENTILE(OFFSET(B254,1-364,0,364,1),$C$7),"")</f>
        <v/>
      </c>
      <c r="D254" s="118">
        <f>IFERROR(PERCENTILE(OFFSET(B254,1-364,0,364,1),$C$11),"")</f>
        <v/>
      </c>
      <c r="E254" s="122">
        <f>_xlfn.LET(_xlpm.initState,IF(OR(B254="",C254=""),"",IF(OR(特征计算_周度!B237&gt;$B$15,特征计算_周度!C237&gt;$B$15,特征计算_周度!G237&gt;$B$15,特征计算_周度!E237&gt;$B$15,特征计算_周度!F237&gt;$B$15),$A$12,IFERROR(IF(B254&lt;PERCENTILE(OFFSET(B254,1-364,0,364,1),$C$7),$A$7,IF(B254&lt;PERCENTILE(OFFSET(B254,1-364,0,364,1),$C$8),$A$8,IF(B254&lt;PERCENTILE(OFFSET(B254,1-364,0,364,1),$C$9),$A$9,IF(B254&lt;PERCENTILE(OFFSET(B254,1-364,0,364,1),$C$10),$A$10,IF(B254&lt;PERCENTILE(OFFSET(B254,1-364,0,364,1),$C$11),$A$11,$A$12))))),""))),_xlpm.dev,原始数据_周度!G237,_xlpm.minDev,MIN(OFFSET(原始数据_周度!G237,1-$D$17,0,$D$17,1)),_xlpm.bounce,_xlpm.dev-_xlpm.minDev,_xlpm.oversold,AND(ISNUMBER(_xlpm.dev),ISNUMBER(_xlpm.minDev),_xlpm.minDev&lt;=$B$17,_xlpm.bounce&gt;=$F$17,OR(_xlpm.initState=$A$12,_xlpm.initState=$A$11,_xlpm.initState=$A$10)),_xlpm.pctOnly,IFERROR(IF(B254&lt;PERCENTILE(OFFSET(B254,1-364,0,364,1),$C$7),$A$7,IF(B254&lt;PERCENTILE(OFFSET(B254,1-364,0,364,1),$C$8),$A$8,IF(B254&lt;PERCENTILE(OFFSET(B254,1-364,0,364,1),$C$9),$A$9,IF(B254&lt;PERCENTILE(OFFSET(B254,1-364,0,364,1),$C$10),$A$10,IF(B254&lt;PERCENTILE(OFFSET(B254,1-364,0,364,1),$C$11),$A$11,$A$12))))),""),IF(_xlpm.initState="","",IF(_xlpm.oversold,_xlpm.pctOnly,_xlpm.initState)))</f>
        <v/>
      </c>
      <c r="F254" s="119" t="n"/>
      <c r="G254" s="120">
        <f>IF(OR(B254="",C254=""),"",IF(OR(特征计算_周度!B237&gt;$B$15,特征计算_周度!C237&gt;$B$15,特征计算_周度!G237&gt;$B$15,特征计算_周度!E237&gt;$B$15,特征计算_周度!F237&gt;$B$15),IF(特征计算_周度!B237&gt;$B$15,"VIX ","")&amp;IF(特征计算_周度!C237&gt;$B$15,"HY ","")&amp;IF(特征计算_周度!G237&gt;$B$15,"Sahm ","")&amp;IF(特征计算_周度!E237&gt;$B$15,"趋势 ","")&amp;IF(特征计算_周度!F237&gt;$B$15,"斜率",""),"—"))</f>
        <v/>
      </c>
      <c r="H254" s="121">
        <f>IF(OR(B254="",C254=""),"",_xlfn.LET(_xlpm.dev,原始数据_周度!G237,_xlpm.minDev,MIN(OFFSET(原始数据_周度!G237,1-$D$17,0,$D$17,1)),_xlpm.bounce,_xlpm.dev-_xlpm.minDev,IF(AND(ISNUMBER(_xlpm.dev),ISNUMBER(_xlpm.minDev),_xlpm.minDev&lt;=$B$17,_xlpm.bounce&gt;=$F$17),"✅ 触发","—")))</f>
        <v/>
      </c>
      <c r="I254" s="172">
        <f>IFERROR(IF(特征计算_周度!H254&gt;$I$3,MIN($I$4,MAX(-$I$5,(特征计算_周度!H254-$I$3)*$I$4)),0),"")</f>
        <v/>
      </c>
    </row>
    <row r="255">
      <c r="A255" s="117">
        <f>特征计算_周度!A238</f>
        <v/>
      </c>
      <c r="B255" s="171">
        <f>IFERROR($A$3*特征计算_周度!B255+$B$3*特征计算_周度!C255+$C$3*特征计算_周度!D255+$D$3*特征计算_周度!E255+$E$3*特征计算_周度!F255+$F$3*特征计算_周度!H255,"")</f>
        <v/>
      </c>
      <c r="C255" s="118">
        <f>IFERROR(PERCENTILE(OFFSET(B255,1-364,0,364,1),$C$7),"")</f>
        <v/>
      </c>
      <c r="D255" s="118">
        <f>IFERROR(PERCENTILE(OFFSET(B255,1-364,0,364,1),$C$11),"")</f>
        <v/>
      </c>
      <c r="E255" s="122">
        <f>_xlfn.LET(_xlpm.initState,IF(OR(B255="",C255=""),"",IF(OR(特征计算_周度!B238&gt;$B$15,特征计算_周度!C238&gt;$B$15,特征计算_周度!G238&gt;$B$15,特征计算_周度!E238&gt;$B$15,特征计算_周度!F238&gt;$B$15),$A$12,IFERROR(IF(B255&lt;PERCENTILE(OFFSET(B255,1-364,0,364,1),$C$7),$A$7,IF(B255&lt;PERCENTILE(OFFSET(B255,1-364,0,364,1),$C$8),$A$8,IF(B255&lt;PERCENTILE(OFFSET(B255,1-364,0,364,1),$C$9),$A$9,IF(B255&lt;PERCENTILE(OFFSET(B255,1-364,0,364,1),$C$10),$A$10,IF(B255&lt;PERCENTILE(OFFSET(B255,1-364,0,364,1),$C$11),$A$11,$A$12))))),""))),_xlpm.dev,原始数据_周度!G238,_xlpm.minDev,MIN(OFFSET(原始数据_周度!G238,1-$D$17,0,$D$17,1)),_xlpm.bounce,_xlpm.dev-_xlpm.minDev,_xlpm.oversold,AND(ISNUMBER(_xlpm.dev),ISNUMBER(_xlpm.minDev),_xlpm.minDev&lt;=$B$17,_xlpm.bounce&gt;=$F$17,OR(_xlpm.initState=$A$12,_xlpm.initState=$A$11,_xlpm.initState=$A$10)),_xlpm.pctOnly,IFERROR(IF(B255&lt;PERCENTILE(OFFSET(B255,1-364,0,364,1),$C$7),$A$7,IF(B255&lt;PERCENTILE(OFFSET(B255,1-364,0,364,1),$C$8),$A$8,IF(B255&lt;PERCENTILE(OFFSET(B255,1-364,0,364,1),$C$9),$A$9,IF(B255&lt;PERCENTILE(OFFSET(B255,1-364,0,364,1),$C$10),$A$10,IF(B255&lt;PERCENTILE(OFFSET(B255,1-364,0,364,1),$C$11),$A$11,$A$12))))),""),IF(_xlpm.initState="","",IF(_xlpm.oversold,_xlpm.pctOnly,_xlpm.initState)))</f>
        <v/>
      </c>
      <c r="F255" s="119" t="n"/>
      <c r="G255" s="120">
        <f>IF(OR(B255="",C255=""),"",IF(OR(特征计算_周度!B238&gt;$B$15,特征计算_周度!C238&gt;$B$15,特征计算_周度!G238&gt;$B$15,特征计算_周度!E238&gt;$B$15,特征计算_周度!F238&gt;$B$15),IF(特征计算_周度!B238&gt;$B$15,"VIX ","")&amp;IF(特征计算_周度!C238&gt;$B$15,"HY ","")&amp;IF(特征计算_周度!G238&gt;$B$15,"Sahm ","")&amp;IF(特征计算_周度!E238&gt;$B$15,"趋势 ","")&amp;IF(特征计算_周度!F238&gt;$B$15,"斜率",""),"—"))</f>
        <v/>
      </c>
      <c r="H255" s="121">
        <f>IF(OR(B255="",C255=""),"",_xlfn.LET(_xlpm.dev,原始数据_周度!G238,_xlpm.minDev,MIN(OFFSET(原始数据_周度!G238,1-$D$17,0,$D$17,1)),_xlpm.bounce,_xlpm.dev-_xlpm.minDev,IF(AND(ISNUMBER(_xlpm.dev),ISNUMBER(_xlpm.minDev),_xlpm.minDev&lt;=$B$17,_xlpm.bounce&gt;=$F$17),"✅ 触发","—")))</f>
        <v/>
      </c>
      <c r="I255" s="172">
        <f>IFERROR(IF(特征计算_周度!H255&gt;$I$3,MIN($I$4,MAX(-$I$5,(特征计算_周度!H255-$I$3)*$I$4)),0),"")</f>
        <v/>
      </c>
    </row>
    <row r="256">
      <c r="A256" s="117">
        <f>特征计算_周度!A239</f>
        <v/>
      </c>
      <c r="B256" s="171">
        <f>IFERROR($A$3*特征计算_周度!B256+$B$3*特征计算_周度!C256+$C$3*特征计算_周度!D256+$D$3*特征计算_周度!E256+$E$3*特征计算_周度!F256+$F$3*特征计算_周度!H256,"")</f>
        <v/>
      </c>
      <c r="C256" s="118">
        <f>IFERROR(PERCENTILE(OFFSET(B256,1-364,0,364,1),$C$7),"")</f>
        <v/>
      </c>
      <c r="D256" s="118">
        <f>IFERROR(PERCENTILE(OFFSET(B256,1-364,0,364,1),$C$11),"")</f>
        <v/>
      </c>
      <c r="E256" s="122">
        <f>_xlfn.LET(_xlpm.initState,IF(OR(B256="",C256=""),"",IF(OR(特征计算_周度!B239&gt;$B$15,特征计算_周度!C239&gt;$B$15,特征计算_周度!G239&gt;$B$15,特征计算_周度!E239&gt;$B$15,特征计算_周度!F239&gt;$B$15),$A$12,IFERROR(IF(B256&lt;PERCENTILE(OFFSET(B256,1-364,0,364,1),$C$7),$A$7,IF(B256&lt;PERCENTILE(OFFSET(B256,1-364,0,364,1),$C$8),$A$8,IF(B256&lt;PERCENTILE(OFFSET(B256,1-364,0,364,1),$C$9),$A$9,IF(B256&lt;PERCENTILE(OFFSET(B256,1-364,0,364,1),$C$10),$A$10,IF(B256&lt;PERCENTILE(OFFSET(B256,1-364,0,364,1),$C$11),$A$11,$A$12))))),""))),_xlpm.dev,原始数据_周度!G239,_xlpm.minDev,MIN(OFFSET(原始数据_周度!G239,1-$D$17,0,$D$17,1)),_xlpm.bounce,_xlpm.dev-_xlpm.minDev,_xlpm.oversold,AND(ISNUMBER(_xlpm.dev),ISNUMBER(_xlpm.minDev),_xlpm.minDev&lt;=$B$17,_xlpm.bounce&gt;=$F$17,OR(_xlpm.initState=$A$12,_xlpm.initState=$A$11,_xlpm.initState=$A$10)),_xlpm.pctOnly,IFERROR(IF(B256&lt;PERCENTILE(OFFSET(B256,1-364,0,364,1),$C$7),$A$7,IF(B256&lt;PERCENTILE(OFFSET(B256,1-364,0,364,1),$C$8),$A$8,IF(B256&lt;PERCENTILE(OFFSET(B256,1-364,0,364,1),$C$9),$A$9,IF(B256&lt;PERCENTILE(OFFSET(B256,1-364,0,364,1),$C$10),$A$10,IF(B256&lt;PERCENTILE(OFFSET(B256,1-364,0,364,1),$C$11),$A$11,$A$12))))),""),IF(_xlpm.initState="","",IF(_xlpm.oversold,_xlpm.pctOnly,_xlpm.initState)))</f>
        <v/>
      </c>
      <c r="F256" s="119" t="n"/>
      <c r="G256" s="120">
        <f>IF(OR(B256="",C256=""),"",IF(OR(特征计算_周度!B239&gt;$B$15,特征计算_周度!C239&gt;$B$15,特征计算_周度!G239&gt;$B$15,特征计算_周度!E239&gt;$B$15,特征计算_周度!F239&gt;$B$15),IF(特征计算_周度!B239&gt;$B$15,"VIX ","")&amp;IF(特征计算_周度!C239&gt;$B$15,"HY ","")&amp;IF(特征计算_周度!G239&gt;$B$15,"Sahm ","")&amp;IF(特征计算_周度!E239&gt;$B$15,"趋势 ","")&amp;IF(特征计算_周度!F239&gt;$B$15,"斜率",""),"—"))</f>
        <v/>
      </c>
      <c r="H256" s="121">
        <f>IF(OR(B256="",C256=""),"",_xlfn.LET(_xlpm.dev,原始数据_周度!G239,_xlpm.minDev,MIN(OFFSET(原始数据_周度!G239,1-$D$17,0,$D$17,1)),_xlpm.bounce,_xlpm.dev-_xlpm.minDev,IF(AND(ISNUMBER(_xlpm.dev),ISNUMBER(_xlpm.minDev),_xlpm.minDev&lt;=$B$17,_xlpm.bounce&gt;=$F$17),"✅ 触发","—")))</f>
        <v/>
      </c>
      <c r="I256" s="172">
        <f>IFERROR(IF(特征计算_周度!H256&gt;$I$3,MIN($I$4,MAX(-$I$5,(特征计算_周度!H256-$I$3)*$I$4)),0),"")</f>
        <v/>
      </c>
    </row>
    <row r="257">
      <c r="A257" s="117">
        <f>特征计算_周度!A240</f>
        <v/>
      </c>
      <c r="B257" s="171">
        <f>IFERROR($A$3*特征计算_周度!B257+$B$3*特征计算_周度!C257+$C$3*特征计算_周度!D257+$D$3*特征计算_周度!E257+$E$3*特征计算_周度!F257+$F$3*特征计算_周度!H257,"")</f>
        <v/>
      </c>
      <c r="C257" s="118">
        <f>IFERROR(PERCENTILE(OFFSET(B257,1-364,0,364,1),$C$7),"")</f>
        <v/>
      </c>
      <c r="D257" s="118">
        <f>IFERROR(PERCENTILE(OFFSET(B257,1-364,0,364,1),$C$11),"")</f>
        <v/>
      </c>
      <c r="E257" s="122">
        <f>_xlfn.LET(_xlpm.initState,IF(OR(B257="",C257=""),"",IF(OR(特征计算_周度!B240&gt;$B$15,特征计算_周度!C240&gt;$B$15,特征计算_周度!G240&gt;$B$15,特征计算_周度!E240&gt;$B$15,特征计算_周度!F240&gt;$B$15),$A$12,IFERROR(IF(B257&lt;PERCENTILE(OFFSET(B257,1-364,0,364,1),$C$7),$A$7,IF(B257&lt;PERCENTILE(OFFSET(B257,1-364,0,364,1),$C$8),$A$8,IF(B257&lt;PERCENTILE(OFFSET(B257,1-364,0,364,1),$C$9),$A$9,IF(B257&lt;PERCENTILE(OFFSET(B257,1-364,0,364,1),$C$10),$A$10,IF(B257&lt;PERCENTILE(OFFSET(B257,1-364,0,364,1),$C$11),$A$11,$A$12))))),""))),_xlpm.dev,原始数据_周度!G240,_xlpm.minDev,MIN(OFFSET(原始数据_周度!G240,1-$D$17,0,$D$17,1)),_xlpm.bounce,_xlpm.dev-_xlpm.minDev,_xlpm.oversold,AND(ISNUMBER(_xlpm.dev),ISNUMBER(_xlpm.minDev),_xlpm.minDev&lt;=$B$17,_xlpm.bounce&gt;=$F$17,OR(_xlpm.initState=$A$12,_xlpm.initState=$A$11,_xlpm.initState=$A$10)),_xlpm.pctOnly,IFERROR(IF(B257&lt;PERCENTILE(OFFSET(B257,1-364,0,364,1),$C$7),$A$7,IF(B257&lt;PERCENTILE(OFFSET(B257,1-364,0,364,1),$C$8),$A$8,IF(B257&lt;PERCENTILE(OFFSET(B257,1-364,0,364,1),$C$9),$A$9,IF(B257&lt;PERCENTILE(OFFSET(B257,1-364,0,364,1),$C$10),$A$10,IF(B257&lt;PERCENTILE(OFFSET(B257,1-364,0,364,1),$C$11),$A$11,$A$12))))),""),IF(_xlpm.initState="","",IF(_xlpm.oversold,_xlpm.pctOnly,_xlpm.initState)))</f>
        <v/>
      </c>
      <c r="F257" s="119" t="n"/>
      <c r="G257" s="120">
        <f>IF(OR(B257="",C257=""),"",IF(OR(特征计算_周度!B240&gt;$B$15,特征计算_周度!C240&gt;$B$15,特征计算_周度!G240&gt;$B$15,特征计算_周度!E240&gt;$B$15,特征计算_周度!F240&gt;$B$15),IF(特征计算_周度!B240&gt;$B$15,"VIX ","")&amp;IF(特征计算_周度!C240&gt;$B$15,"HY ","")&amp;IF(特征计算_周度!G240&gt;$B$15,"Sahm ","")&amp;IF(特征计算_周度!E240&gt;$B$15,"趋势 ","")&amp;IF(特征计算_周度!F240&gt;$B$15,"斜率",""),"—"))</f>
        <v/>
      </c>
      <c r="H257" s="121">
        <f>IF(OR(B257="",C257=""),"",_xlfn.LET(_xlpm.dev,原始数据_周度!G240,_xlpm.minDev,MIN(OFFSET(原始数据_周度!G240,1-$D$17,0,$D$17,1)),_xlpm.bounce,_xlpm.dev-_xlpm.minDev,IF(AND(ISNUMBER(_xlpm.dev),ISNUMBER(_xlpm.minDev),_xlpm.minDev&lt;=$B$17,_xlpm.bounce&gt;=$F$17),"✅ 触发","—")))</f>
        <v/>
      </c>
      <c r="I257" s="172">
        <f>IFERROR(IF(特征计算_周度!H257&gt;$I$3,MIN($I$4,MAX(-$I$5,(特征计算_周度!H257-$I$3)*$I$4)),0),"")</f>
        <v/>
      </c>
    </row>
    <row r="258">
      <c r="A258" s="117">
        <f>特征计算_周度!A241</f>
        <v/>
      </c>
      <c r="B258" s="171">
        <f>IFERROR($A$3*特征计算_周度!B258+$B$3*特征计算_周度!C258+$C$3*特征计算_周度!D258+$D$3*特征计算_周度!E258+$E$3*特征计算_周度!F258+$F$3*特征计算_周度!H258,"")</f>
        <v/>
      </c>
      <c r="C258" s="118">
        <f>IFERROR(PERCENTILE(OFFSET(B258,1-364,0,364,1),$C$7),"")</f>
        <v/>
      </c>
      <c r="D258" s="118">
        <f>IFERROR(PERCENTILE(OFFSET(B258,1-364,0,364,1),$C$11),"")</f>
        <v/>
      </c>
      <c r="E258" s="122">
        <f>_xlfn.LET(_xlpm.initState,IF(OR(B258="",C258=""),"",IF(OR(特征计算_周度!B241&gt;$B$15,特征计算_周度!C241&gt;$B$15,特征计算_周度!G241&gt;$B$15,特征计算_周度!E241&gt;$B$15,特征计算_周度!F241&gt;$B$15),$A$12,IFERROR(IF(B258&lt;PERCENTILE(OFFSET(B258,1-364,0,364,1),$C$7),$A$7,IF(B258&lt;PERCENTILE(OFFSET(B258,1-364,0,364,1),$C$8),$A$8,IF(B258&lt;PERCENTILE(OFFSET(B258,1-364,0,364,1),$C$9),$A$9,IF(B258&lt;PERCENTILE(OFFSET(B258,1-364,0,364,1),$C$10),$A$10,IF(B258&lt;PERCENTILE(OFFSET(B258,1-364,0,364,1),$C$11),$A$11,$A$12))))),""))),_xlpm.dev,原始数据_周度!G241,_xlpm.minDev,MIN(OFFSET(原始数据_周度!G241,1-$D$17,0,$D$17,1)),_xlpm.bounce,_xlpm.dev-_xlpm.minDev,_xlpm.oversold,AND(ISNUMBER(_xlpm.dev),ISNUMBER(_xlpm.minDev),_xlpm.minDev&lt;=$B$17,_xlpm.bounce&gt;=$F$17,OR(_xlpm.initState=$A$12,_xlpm.initState=$A$11,_xlpm.initState=$A$10)),_xlpm.pctOnly,IFERROR(IF(B258&lt;PERCENTILE(OFFSET(B258,1-364,0,364,1),$C$7),$A$7,IF(B258&lt;PERCENTILE(OFFSET(B258,1-364,0,364,1),$C$8),$A$8,IF(B258&lt;PERCENTILE(OFFSET(B258,1-364,0,364,1),$C$9),$A$9,IF(B258&lt;PERCENTILE(OFFSET(B258,1-364,0,364,1),$C$10),$A$10,IF(B258&lt;PERCENTILE(OFFSET(B258,1-364,0,364,1),$C$11),$A$11,$A$12))))),""),IF(_xlpm.initState="","",IF(_xlpm.oversold,_xlpm.pctOnly,_xlpm.initState)))</f>
        <v/>
      </c>
      <c r="F258" s="119" t="n"/>
      <c r="G258" s="120">
        <f>IF(OR(B258="",C258=""),"",IF(OR(特征计算_周度!B241&gt;$B$15,特征计算_周度!C241&gt;$B$15,特征计算_周度!G241&gt;$B$15,特征计算_周度!E241&gt;$B$15,特征计算_周度!F241&gt;$B$15),IF(特征计算_周度!B241&gt;$B$15,"VIX ","")&amp;IF(特征计算_周度!C241&gt;$B$15,"HY ","")&amp;IF(特征计算_周度!G241&gt;$B$15,"Sahm ","")&amp;IF(特征计算_周度!E241&gt;$B$15,"趋势 ","")&amp;IF(特征计算_周度!F241&gt;$B$15,"斜率",""),"—"))</f>
        <v/>
      </c>
      <c r="H258" s="121">
        <f>IF(OR(B258="",C258=""),"",_xlfn.LET(_xlpm.dev,原始数据_周度!G241,_xlpm.minDev,MIN(OFFSET(原始数据_周度!G241,1-$D$17,0,$D$17,1)),_xlpm.bounce,_xlpm.dev-_xlpm.minDev,IF(AND(ISNUMBER(_xlpm.dev),ISNUMBER(_xlpm.minDev),_xlpm.minDev&lt;=$B$17,_xlpm.bounce&gt;=$F$17),"✅ 触发","—")))</f>
        <v/>
      </c>
      <c r="I258" s="172">
        <f>IFERROR(IF(特征计算_周度!H258&gt;$I$3,MIN($I$4,MAX(-$I$5,(特征计算_周度!H258-$I$3)*$I$4)),0),"")</f>
        <v/>
      </c>
    </row>
    <row r="259">
      <c r="A259" s="117">
        <f>特征计算_周度!A242</f>
        <v/>
      </c>
      <c r="B259" s="171">
        <f>IFERROR($A$3*特征计算_周度!B259+$B$3*特征计算_周度!C259+$C$3*特征计算_周度!D259+$D$3*特征计算_周度!E259+$E$3*特征计算_周度!F259+$F$3*特征计算_周度!H259,"")</f>
        <v/>
      </c>
      <c r="C259" s="118">
        <f>IFERROR(PERCENTILE(OFFSET(B259,1-364,0,364,1),$C$7),"")</f>
        <v/>
      </c>
      <c r="D259" s="118">
        <f>IFERROR(PERCENTILE(OFFSET(B259,1-364,0,364,1),$C$11),"")</f>
        <v/>
      </c>
      <c r="E259" s="122">
        <f>_xlfn.LET(_xlpm.initState,IF(OR(B259="",C259=""),"",IF(OR(特征计算_周度!B242&gt;$B$15,特征计算_周度!C242&gt;$B$15,特征计算_周度!G242&gt;$B$15,特征计算_周度!E242&gt;$B$15,特征计算_周度!F242&gt;$B$15),$A$12,IFERROR(IF(B259&lt;PERCENTILE(OFFSET(B259,1-364,0,364,1),$C$7),$A$7,IF(B259&lt;PERCENTILE(OFFSET(B259,1-364,0,364,1),$C$8),$A$8,IF(B259&lt;PERCENTILE(OFFSET(B259,1-364,0,364,1),$C$9),$A$9,IF(B259&lt;PERCENTILE(OFFSET(B259,1-364,0,364,1),$C$10),$A$10,IF(B259&lt;PERCENTILE(OFFSET(B259,1-364,0,364,1),$C$11),$A$11,$A$12))))),""))),_xlpm.dev,原始数据_周度!G242,_xlpm.minDev,MIN(OFFSET(原始数据_周度!G242,1-$D$17,0,$D$17,1)),_xlpm.bounce,_xlpm.dev-_xlpm.minDev,_xlpm.oversold,AND(ISNUMBER(_xlpm.dev),ISNUMBER(_xlpm.minDev),_xlpm.minDev&lt;=$B$17,_xlpm.bounce&gt;=$F$17,OR(_xlpm.initState=$A$12,_xlpm.initState=$A$11,_xlpm.initState=$A$10)),_xlpm.pctOnly,IFERROR(IF(B259&lt;PERCENTILE(OFFSET(B259,1-364,0,364,1),$C$7),$A$7,IF(B259&lt;PERCENTILE(OFFSET(B259,1-364,0,364,1),$C$8),$A$8,IF(B259&lt;PERCENTILE(OFFSET(B259,1-364,0,364,1),$C$9),$A$9,IF(B259&lt;PERCENTILE(OFFSET(B259,1-364,0,364,1),$C$10),$A$10,IF(B259&lt;PERCENTILE(OFFSET(B259,1-364,0,364,1),$C$11),$A$11,$A$12))))),""),IF(_xlpm.initState="","",IF(_xlpm.oversold,_xlpm.pctOnly,_xlpm.initState)))</f>
        <v/>
      </c>
      <c r="F259" s="119" t="n"/>
      <c r="G259" s="120">
        <f>IF(OR(B259="",C259=""),"",IF(OR(特征计算_周度!B242&gt;$B$15,特征计算_周度!C242&gt;$B$15,特征计算_周度!G242&gt;$B$15,特征计算_周度!E242&gt;$B$15,特征计算_周度!F242&gt;$B$15),IF(特征计算_周度!B242&gt;$B$15,"VIX ","")&amp;IF(特征计算_周度!C242&gt;$B$15,"HY ","")&amp;IF(特征计算_周度!G242&gt;$B$15,"Sahm ","")&amp;IF(特征计算_周度!E242&gt;$B$15,"趋势 ","")&amp;IF(特征计算_周度!F242&gt;$B$15,"斜率",""),"—"))</f>
        <v/>
      </c>
      <c r="H259" s="121">
        <f>IF(OR(B259="",C259=""),"",_xlfn.LET(_xlpm.dev,原始数据_周度!G242,_xlpm.minDev,MIN(OFFSET(原始数据_周度!G242,1-$D$17,0,$D$17,1)),_xlpm.bounce,_xlpm.dev-_xlpm.minDev,IF(AND(ISNUMBER(_xlpm.dev),ISNUMBER(_xlpm.minDev),_xlpm.minDev&lt;=$B$17,_xlpm.bounce&gt;=$F$17),"✅ 触发","—")))</f>
        <v/>
      </c>
      <c r="I259" s="172">
        <f>IFERROR(IF(特征计算_周度!H259&gt;$I$3,MIN($I$4,MAX(-$I$5,(特征计算_周度!H259-$I$3)*$I$4)),0),"")</f>
        <v/>
      </c>
    </row>
    <row r="260">
      <c r="A260" s="117">
        <f>特征计算_周度!A243</f>
        <v/>
      </c>
      <c r="B260" s="171">
        <f>IFERROR($A$3*特征计算_周度!B260+$B$3*特征计算_周度!C260+$C$3*特征计算_周度!D260+$D$3*特征计算_周度!E260+$E$3*特征计算_周度!F260+$F$3*特征计算_周度!H260,"")</f>
        <v/>
      </c>
      <c r="C260" s="118">
        <f>IFERROR(PERCENTILE(OFFSET(B260,1-364,0,364,1),$C$7),"")</f>
        <v/>
      </c>
      <c r="D260" s="118">
        <f>IFERROR(PERCENTILE(OFFSET(B260,1-364,0,364,1),$C$11),"")</f>
        <v/>
      </c>
      <c r="E260" s="122">
        <f>_xlfn.LET(_xlpm.initState,IF(OR(B260="",C260=""),"",IF(OR(特征计算_周度!B243&gt;$B$15,特征计算_周度!C243&gt;$B$15,特征计算_周度!G243&gt;$B$15,特征计算_周度!E243&gt;$B$15,特征计算_周度!F243&gt;$B$15),$A$12,IFERROR(IF(B260&lt;PERCENTILE(OFFSET(B260,1-364,0,364,1),$C$7),$A$7,IF(B260&lt;PERCENTILE(OFFSET(B260,1-364,0,364,1),$C$8),$A$8,IF(B260&lt;PERCENTILE(OFFSET(B260,1-364,0,364,1),$C$9),$A$9,IF(B260&lt;PERCENTILE(OFFSET(B260,1-364,0,364,1),$C$10),$A$10,IF(B260&lt;PERCENTILE(OFFSET(B260,1-364,0,364,1),$C$11),$A$11,$A$12))))),""))),_xlpm.dev,原始数据_周度!G243,_xlpm.minDev,MIN(OFFSET(原始数据_周度!G243,1-$D$17,0,$D$17,1)),_xlpm.bounce,_xlpm.dev-_xlpm.minDev,_xlpm.oversold,AND(ISNUMBER(_xlpm.dev),ISNUMBER(_xlpm.minDev),_xlpm.minDev&lt;=$B$17,_xlpm.bounce&gt;=$F$17,OR(_xlpm.initState=$A$12,_xlpm.initState=$A$11,_xlpm.initState=$A$10)),_xlpm.pctOnly,IFERROR(IF(B260&lt;PERCENTILE(OFFSET(B260,1-364,0,364,1),$C$7),$A$7,IF(B260&lt;PERCENTILE(OFFSET(B260,1-364,0,364,1),$C$8),$A$8,IF(B260&lt;PERCENTILE(OFFSET(B260,1-364,0,364,1),$C$9),$A$9,IF(B260&lt;PERCENTILE(OFFSET(B260,1-364,0,364,1),$C$10),$A$10,IF(B260&lt;PERCENTILE(OFFSET(B260,1-364,0,364,1),$C$11),$A$11,$A$12))))),""),IF(_xlpm.initState="","",IF(_xlpm.oversold,_xlpm.pctOnly,_xlpm.initState)))</f>
        <v/>
      </c>
      <c r="F260" s="119" t="n"/>
      <c r="G260" s="120">
        <f>IF(OR(B260="",C260=""),"",IF(OR(特征计算_周度!B243&gt;$B$15,特征计算_周度!C243&gt;$B$15,特征计算_周度!G243&gt;$B$15,特征计算_周度!E243&gt;$B$15,特征计算_周度!F243&gt;$B$15),IF(特征计算_周度!B243&gt;$B$15,"VIX ","")&amp;IF(特征计算_周度!C243&gt;$B$15,"HY ","")&amp;IF(特征计算_周度!G243&gt;$B$15,"Sahm ","")&amp;IF(特征计算_周度!E243&gt;$B$15,"趋势 ","")&amp;IF(特征计算_周度!F243&gt;$B$15,"斜率",""),"—"))</f>
        <v/>
      </c>
      <c r="H260" s="121">
        <f>IF(OR(B260="",C260=""),"",_xlfn.LET(_xlpm.dev,原始数据_周度!G243,_xlpm.minDev,MIN(OFFSET(原始数据_周度!G243,1-$D$17,0,$D$17,1)),_xlpm.bounce,_xlpm.dev-_xlpm.minDev,IF(AND(ISNUMBER(_xlpm.dev),ISNUMBER(_xlpm.minDev),_xlpm.minDev&lt;=$B$17,_xlpm.bounce&gt;=$F$17),"✅ 触发","—")))</f>
        <v/>
      </c>
      <c r="I260" s="172">
        <f>IFERROR(IF(特征计算_周度!H260&gt;$I$3,MIN($I$4,MAX(-$I$5,(特征计算_周度!H260-$I$3)*$I$4)),0),"")</f>
        <v/>
      </c>
    </row>
    <row r="261">
      <c r="A261" s="117">
        <f>特征计算_周度!A244</f>
        <v/>
      </c>
      <c r="B261" s="171">
        <f>IFERROR($A$3*特征计算_周度!B261+$B$3*特征计算_周度!C261+$C$3*特征计算_周度!D261+$D$3*特征计算_周度!E261+$E$3*特征计算_周度!F261+$F$3*特征计算_周度!H261,"")</f>
        <v/>
      </c>
      <c r="C261" s="118">
        <f>IFERROR(PERCENTILE(OFFSET(B261,1-364,0,364,1),$C$7),"")</f>
        <v/>
      </c>
      <c r="D261" s="118">
        <f>IFERROR(PERCENTILE(OFFSET(B261,1-364,0,364,1),$C$11),"")</f>
        <v/>
      </c>
      <c r="E261" s="122">
        <f>_xlfn.LET(_xlpm.initState,IF(OR(B261="",C261=""),"",IF(OR(特征计算_周度!B244&gt;$B$15,特征计算_周度!C244&gt;$B$15,特征计算_周度!G244&gt;$B$15,特征计算_周度!E244&gt;$B$15,特征计算_周度!F244&gt;$B$15),$A$12,IFERROR(IF(B261&lt;PERCENTILE(OFFSET(B261,1-364,0,364,1),$C$7),$A$7,IF(B261&lt;PERCENTILE(OFFSET(B261,1-364,0,364,1),$C$8),$A$8,IF(B261&lt;PERCENTILE(OFFSET(B261,1-364,0,364,1),$C$9),$A$9,IF(B261&lt;PERCENTILE(OFFSET(B261,1-364,0,364,1),$C$10),$A$10,IF(B261&lt;PERCENTILE(OFFSET(B261,1-364,0,364,1),$C$11),$A$11,$A$12))))),""))),_xlpm.dev,原始数据_周度!G244,_xlpm.minDev,MIN(OFFSET(原始数据_周度!G244,1-$D$17,0,$D$17,1)),_xlpm.bounce,_xlpm.dev-_xlpm.minDev,_xlpm.oversold,AND(ISNUMBER(_xlpm.dev),ISNUMBER(_xlpm.minDev),_xlpm.minDev&lt;=$B$17,_xlpm.bounce&gt;=$F$17,OR(_xlpm.initState=$A$12,_xlpm.initState=$A$11,_xlpm.initState=$A$10)),_xlpm.pctOnly,IFERROR(IF(B261&lt;PERCENTILE(OFFSET(B261,1-364,0,364,1),$C$7),$A$7,IF(B261&lt;PERCENTILE(OFFSET(B261,1-364,0,364,1),$C$8),$A$8,IF(B261&lt;PERCENTILE(OFFSET(B261,1-364,0,364,1),$C$9),$A$9,IF(B261&lt;PERCENTILE(OFFSET(B261,1-364,0,364,1),$C$10),$A$10,IF(B261&lt;PERCENTILE(OFFSET(B261,1-364,0,364,1),$C$11),$A$11,$A$12))))),""),IF(_xlpm.initState="","",IF(_xlpm.oversold,_xlpm.pctOnly,_xlpm.initState)))</f>
        <v/>
      </c>
      <c r="F261" s="119" t="n"/>
      <c r="G261" s="120">
        <f>IF(OR(B261="",C261=""),"",IF(OR(特征计算_周度!B244&gt;$B$15,特征计算_周度!C244&gt;$B$15,特征计算_周度!G244&gt;$B$15,特征计算_周度!E244&gt;$B$15,特征计算_周度!F244&gt;$B$15),IF(特征计算_周度!B244&gt;$B$15,"VIX ","")&amp;IF(特征计算_周度!C244&gt;$B$15,"HY ","")&amp;IF(特征计算_周度!G244&gt;$B$15,"Sahm ","")&amp;IF(特征计算_周度!E244&gt;$B$15,"趋势 ","")&amp;IF(特征计算_周度!F244&gt;$B$15,"斜率",""),"—"))</f>
        <v/>
      </c>
      <c r="H261" s="121">
        <f>IF(OR(B261="",C261=""),"",_xlfn.LET(_xlpm.dev,原始数据_周度!G244,_xlpm.minDev,MIN(OFFSET(原始数据_周度!G244,1-$D$17,0,$D$17,1)),_xlpm.bounce,_xlpm.dev-_xlpm.minDev,IF(AND(ISNUMBER(_xlpm.dev),ISNUMBER(_xlpm.minDev),_xlpm.minDev&lt;=$B$17,_xlpm.bounce&gt;=$F$17),"✅ 触发","—")))</f>
        <v/>
      </c>
      <c r="I261" s="172">
        <f>IFERROR(IF(特征计算_周度!H261&gt;$I$3,MIN($I$4,MAX(-$I$5,(特征计算_周度!H261-$I$3)*$I$4)),0),"")</f>
        <v/>
      </c>
    </row>
    <row r="262">
      <c r="A262" s="117">
        <f>特征计算_周度!A245</f>
        <v/>
      </c>
      <c r="B262" s="171">
        <f>IFERROR($A$3*特征计算_周度!B262+$B$3*特征计算_周度!C262+$C$3*特征计算_周度!D262+$D$3*特征计算_周度!E262+$E$3*特征计算_周度!F262+$F$3*特征计算_周度!H262,"")</f>
        <v/>
      </c>
      <c r="C262" s="118">
        <f>IFERROR(PERCENTILE(OFFSET(B262,1-364,0,364,1),$C$7),"")</f>
        <v/>
      </c>
      <c r="D262" s="118">
        <f>IFERROR(PERCENTILE(OFFSET(B262,1-364,0,364,1),$C$11),"")</f>
        <v/>
      </c>
      <c r="E262" s="122">
        <f>_xlfn.LET(_xlpm.initState,IF(OR(B262="",C262=""),"",IF(OR(特征计算_周度!B245&gt;$B$15,特征计算_周度!C245&gt;$B$15,特征计算_周度!G245&gt;$B$15,特征计算_周度!E245&gt;$B$15,特征计算_周度!F245&gt;$B$15),$A$12,IFERROR(IF(B262&lt;PERCENTILE(OFFSET(B262,1-364,0,364,1),$C$7),$A$7,IF(B262&lt;PERCENTILE(OFFSET(B262,1-364,0,364,1),$C$8),$A$8,IF(B262&lt;PERCENTILE(OFFSET(B262,1-364,0,364,1),$C$9),$A$9,IF(B262&lt;PERCENTILE(OFFSET(B262,1-364,0,364,1),$C$10),$A$10,IF(B262&lt;PERCENTILE(OFFSET(B262,1-364,0,364,1),$C$11),$A$11,$A$12))))),""))),_xlpm.dev,原始数据_周度!G245,_xlpm.minDev,MIN(OFFSET(原始数据_周度!G245,1-$D$17,0,$D$17,1)),_xlpm.bounce,_xlpm.dev-_xlpm.minDev,_xlpm.oversold,AND(ISNUMBER(_xlpm.dev),ISNUMBER(_xlpm.minDev),_xlpm.minDev&lt;=$B$17,_xlpm.bounce&gt;=$F$17,OR(_xlpm.initState=$A$12,_xlpm.initState=$A$11,_xlpm.initState=$A$10)),_xlpm.pctOnly,IFERROR(IF(B262&lt;PERCENTILE(OFFSET(B262,1-364,0,364,1),$C$7),$A$7,IF(B262&lt;PERCENTILE(OFFSET(B262,1-364,0,364,1),$C$8),$A$8,IF(B262&lt;PERCENTILE(OFFSET(B262,1-364,0,364,1),$C$9),$A$9,IF(B262&lt;PERCENTILE(OFFSET(B262,1-364,0,364,1),$C$10),$A$10,IF(B262&lt;PERCENTILE(OFFSET(B262,1-364,0,364,1),$C$11),$A$11,$A$12))))),""),IF(_xlpm.initState="","",IF(_xlpm.oversold,_xlpm.pctOnly,_xlpm.initState)))</f>
        <v/>
      </c>
      <c r="F262" s="119" t="n"/>
      <c r="G262" s="120">
        <f>IF(OR(B262="",C262=""),"",IF(OR(特征计算_周度!B245&gt;$B$15,特征计算_周度!C245&gt;$B$15,特征计算_周度!G245&gt;$B$15,特征计算_周度!E245&gt;$B$15,特征计算_周度!F245&gt;$B$15),IF(特征计算_周度!B245&gt;$B$15,"VIX ","")&amp;IF(特征计算_周度!C245&gt;$B$15,"HY ","")&amp;IF(特征计算_周度!G245&gt;$B$15,"Sahm ","")&amp;IF(特征计算_周度!E245&gt;$B$15,"趋势 ","")&amp;IF(特征计算_周度!F245&gt;$B$15,"斜率",""),"—"))</f>
        <v/>
      </c>
      <c r="H262" s="121">
        <f>IF(OR(B262="",C262=""),"",_xlfn.LET(_xlpm.dev,原始数据_周度!G245,_xlpm.minDev,MIN(OFFSET(原始数据_周度!G245,1-$D$17,0,$D$17,1)),_xlpm.bounce,_xlpm.dev-_xlpm.minDev,IF(AND(ISNUMBER(_xlpm.dev),ISNUMBER(_xlpm.minDev),_xlpm.minDev&lt;=$B$17,_xlpm.bounce&gt;=$F$17),"✅ 触发","—")))</f>
        <v/>
      </c>
      <c r="I262" s="172">
        <f>IFERROR(IF(特征计算_周度!H262&gt;$I$3,MIN($I$4,MAX(-$I$5,(特征计算_周度!H262-$I$3)*$I$4)),0),"")</f>
        <v/>
      </c>
    </row>
    <row r="263">
      <c r="A263" s="117">
        <f>特征计算_周度!A246</f>
        <v/>
      </c>
      <c r="B263" s="171">
        <f>IFERROR($A$3*特征计算_周度!B263+$B$3*特征计算_周度!C263+$C$3*特征计算_周度!D263+$D$3*特征计算_周度!E263+$E$3*特征计算_周度!F263+$F$3*特征计算_周度!H263,"")</f>
        <v/>
      </c>
      <c r="C263" s="118">
        <f>IFERROR(PERCENTILE(OFFSET(B263,1-364,0,364,1),$C$7),"")</f>
        <v/>
      </c>
      <c r="D263" s="118">
        <f>IFERROR(PERCENTILE(OFFSET(B263,1-364,0,364,1),$C$11),"")</f>
        <v/>
      </c>
      <c r="E263" s="122">
        <f>_xlfn.LET(_xlpm.initState,IF(OR(B263="",C263=""),"",IF(OR(特征计算_周度!B246&gt;$B$15,特征计算_周度!C246&gt;$B$15,特征计算_周度!G246&gt;$B$15,特征计算_周度!E246&gt;$B$15,特征计算_周度!F246&gt;$B$15),$A$12,IFERROR(IF(B263&lt;PERCENTILE(OFFSET(B263,1-364,0,364,1),$C$7),$A$7,IF(B263&lt;PERCENTILE(OFFSET(B263,1-364,0,364,1),$C$8),$A$8,IF(B263&lt;PERCENTILE(OFFSET(B263,1-364,0,364,1),$C$9),$A$9,IF(B263&lt;PERCENTILE(OFFSET(B263,1-364,0,364,1),$C$10),$A$10,IF(B263&lt;PERCENTILE(OFFSET(B263,1-364,0,364,1),$C$11),$A$11,$A$12))))),""))),_xlpm.dev,原始数据_周度!G246,_xlpm.minDev,MIN(OFFSET(原始数据_周度!G246,1-$D$17,0,$D$17,1)),_xlpm.bounce,_xlpm.dev-_xlpm.minDev,_xlpm.oversold,AND(ISNUMBER(_xlpm.dev),ISNUMBER(_xlpm.minDev),_xlpm.minDev&lt;=$B$17,_xlpm.bounce&gt;=$F$17,OR(_xlpm.initState=$A$12,_xlpm.initState=$A$11,_xlpm.initState=$A$10)),_xlpm.pctOnly,IFERROR(IF(B263&lt;PERCENTILE(OFFSET(B263,1-364,0,364,1),$C$7),$A$7,IF(B263&lt;PERCENTILE(OFFSET(B263,1-364,0,364,1),$C$8),$A$8,IF(B263&lt;PERCENTILE(OFFSET(B263,1-364,0,364,1),$C$9),$A$9,IF(B263&lt;PERCENTILE(OFFSET(B263,1-364,0,364,1),$C$10),$A$10,IF(B263&lt;PERCENTILE(OFFSET(B263,1-364,0,364,1),$C$11),$A$11,$A$12))))),""),IF(_xlpm.initState="","",IF(_xlpm.oversold,_xlpm.pctOnly,_xlpm.initState)))</f>
        <v/>
      </c>
      <c r="F263" s="119" t="n"/>
      <c r="G263" s="120">
        <f>IF(OR(B263="",C263=""),"",IF(OR(特征计算_周度!B246&gt;$B$15,特征计算_周度!C246&gt;$B$15,特征计算_周度!G246&gt;$B$15,特征计算_周度!E246&gt;$B$15,特征计算_周度!F246&gt;$B$15),IF(特征计算_周度!B246&gt;$B$15,"VIX ","")&amp;IF(特征计算_周度!C246&gt;$B$15,"HY ","")&amp;IF(特征计算_周度!G246&gt;$B$15,"Sahm ","")&amp;IF(特征计算_周度!E246&gt;$B$15,"趋势 ","")&amp;IF(特征计算_周度!F246&gt;$B$15,"斜率",""),"—"))</f>
        <v/>
      </c>
      <c r="H263" s="121">
        <f>IF(OR(B263="",C263=""),"",_xlfn.LET(_xlpm.dev,原始数据_周度!G246,_xlpm.minDev,MIN(OFFSET(原始数据_周度!G246,1-$D$17,0,$D$17,1)),_xlpm.bounce,_xlpm.dev-_xlpm.minDev,IF(AND(ISNUMBER(_xlpm.dev),ISNUMBER(_xlpm.minDev),_xlpm.minDev&lt;=$B$17,_xlpm.bounce&gt;=$F$17),"✅ 触发","—")))</f>
        <v/>
      </c>
      <c r="I263" s="172">
        <f>IFERROR(IF(特征计算_周度!H263&gt;$I$3,MIN($I$4,MAX(-$I$5,(特征计算_周度!H263-$I$3)*$I$4)),0),"")</f>
        <v/>
      </c>
    </row>
    <row r="264">
      <c r="A264" s="117">
        <f>特征计算_周度!A247</f>
        <v/>
      </c>
      <c r="B264" s="171">
        <f>IFERROR($A$3*特征计算_周度!B264+$B$3*特征计算_周度!C264+$C$3*特征计算_周度!D264+$D$3*特征计算_周度!E264+$E$3*特征计算_周度!F264+$F$3*特征计算_周度!H264,"")</f>
        <v/>
      </c>
      <c r="C264" s="118">
        <f>IFERROR(PERCENTILE(OFFSET(B264,1-364,0,364,1),$C$7),"")</f>
        <v/>
      </c>
      <c r="D264" s="118">
        <f>IFERROR(PERCENTILE(OFFSET(B264,1-364,0,364,1),$C$11),"")</f>
        <v/>
      </c>
      <c r="E264" s="122">
        <f>_xlfn.LET(_xlpm.initState,IF(OR(B264="",C264=""),"",IF(OR(特征计算_周度!B247&gt;$B$15,特征计算_周度!C247&gt;$B$15,特征计算_周度!G247&gt;$B$15,特征计算_周度!E247&gt;$B$15,特征计算_周度!F247&gt;$B$15),$A$12,IFERROR(IF(B264&lt;PERCENTILE(OFFSET(B264,1-364,0,364,1),$C$7),$A$7,IF(B264&lt;PERCENTILE(OFFSET(B264,1-364,0,364,1),$C$8),$A$8,IF(B264&lt;PERCENTILE(OFFSET(B264,1-364,0,364,1),$C$9),$A$9,IF(B264&lt;PERCENTILE(OFFSET(B264,1-364,0,364,1),$C$10),$A$10,IF(B264&lt;PERCENTILE(OFFSET(B264,1-364,0,364,1),$C$11),$A$11,$A$12))))),""))),_xlpm.dev,原始数据_周度!G247,_xlpm.minDev,MIN(OFFSET(原始数据_周度!G247,1-$D$17,0,$D$17,1)),_xlpm.bounce,_xlpm.dev-_xlpm.minDev,_xlpm.oversold,AND(ISNUMBER(_xlpm.dev),ISNUMBER(_xlpm.minDev),_xlpm.minDev&lt;=$B$17,_xlpm.bounce&gt;=$F$17,OR(_xlpm.initState=$A$12,_xlpm.initState=$A$11,_xlpm.initState=$A$10)),_xlpm.pctOnly,IFERROR(IF(B264&lt;PERCENTILE(OFFSET(B264,1-364,0,364,1),$C$7),$A$7,IF(B264&lt;PERCENTILE(OFFSET(B264,1-364,0,364,1),$C$8),$A$8,IF(B264&lt;PERCENTILE(OFFSET(B264,1-364,0,364,1),$C$9),$A$9,IF(B264&lt;PERCENTILE(OFFSET(B264,1-364,0,364,1),$C$10),$A$10,IF(B264&lt;PERCENTILE(OFFSET(B264,1-364,0,364,1),$C$11),$A$11,$A$12))))),""),IF(_xlpm.initState="","",IF(_xlpm.oversold,_xlpm.pctOnly,_xlpm.initState)))</f>
        <v/>
      </c>
      <c r="F264" s="119" t="n"/>
      <c r="G264" s="120">
        <f>IF(OR(B264="",C264=""),"",IF(OR(特征计算_周度!B247&gt;$B$15,特征计算_周度!C247&gt;$B$15,特征计算_周度!G247&gt;$B$15,特征计算_周度!E247&gt;$B$15,特征计算_周度!F247&gt;$B$15),IF(特征计算_周度!B247&gt;$B$15,"VIX ","")&amp;IF(特征计算_周度!C247&gt;$B$15,"HY ","")&amp;IF(特征计算_周度!G247&gt;$B$15,"Sahm ","")&amp;IF(特征计算_周度!E247&gt;$B$15,"趋势 ","")&amp;IF(特征计算_周度!F247&gt;$B$15,"斜率",""),"—"))</f>
        <v/>
      </c>
      <c r="H264" s="121">
        <f>IF(OR(B264="",C264=""),"",_xlfn.LET(_xlpm.dev,原始数据_周度!G247,_xlpm.minDev,MIN(OFFSET(原始数据_周度!G247,1-$D$17,0,$D$17,1)),_xlpm.bounce,_xlpm.dev-_xlpm.minDev,IF(AND(ISNUMBER(_xlpm.dev),ISNUMBER(_xlpm.minDev),_xlpm.minDev&lt;=$B$17,_xlpm.bounce&gt;=$F$17),"✅ 触发","—")))</f>
        <v/>
      </c>
      <c r="I264" s="172">
        <f>IFERROR(IF(特征计算_周度!H264&gt;$I$3,MIN($I$4,MAX(-$I$5,(特征计算_周度!H264-$I$3)*$I$4)),0),"")</f>
        <v/>
      </c>
    </row>
    <row r="265">
      <c r="A265" s="117">
        <f>特征计算_周度!A248</f>
        <v/>
      </c>
      <c r="B265" s="171">
        <f>IFERROR($A$3*特征计算_周度!B265+$B$3*特征计算_周度!C265+$C$3*特征计算_周度!D265+$D$3*特征计算_周度!E265+$E$3*特征计算_周度!F265+$F$3*特征计算_周度!H265,"")</f>
        <v/>
      </c>
      <c r="C265" s="118">
        <f>IFERROR(PERCENTILE(OFFSET(B265,1-364,0,364,1),$C$7),"")</f>
        <v/>
      </c>
      <c r="D265" s="118">
        <f>IFERROR(PERCENTILE(OFFSET(B265,1-364,0,364,1),$C$11),"")</f>
        <v/>
      </c>
      <c r="E265" s="122">
        <f>_xlfn.LET(_xlpm.initState,IF(OR(B265="",C265=""),"",IF(OR(特征计算_周度!B248&gt;$B$15,特征计算_周度!C248&gt;$B$15,特征计算_周度!G248&gt;$B$15,特征计算_周度!E248&gt;$B$15,特征计算_周度!F248&gt;$B$15),$A$12,IFERROR(IF(B265&lt;PERCENTILE(OFFSET(B265,1-364,0,364,1),$C$7),$A$7,IF(B265&lt;PERCENTILE(OFFSET(B265,1-364,0,364,1),$C$8),$A$8,IF(B265&lt;PERCENTILE(OFFSET(B265,1-364,0,364,1),$C$9),$A$9,IF(B265&lt;PERCENTILE(OFFSET(B265,1-364,0,364,1),$C$10),$A$10,IF(B265&lt;PERCENTILE(OFFSET(B265,1-364,0,364,1),$C$11),$A$11,$A$12))))),""))),_xlpm.dev,原始数据_周度!G248,_xlpm.minDev,MIN(OFFSET(原始数据_周度!G248,1-$D$17,0,$D$17,1)),_xlpm.bounce,_xlpm.dev-_xlpm.minDev,_xlpm.oversold,AND(ISNUMBER(_xlpm.dev),ISNUMBER(_xlpm.minDev),_xlpm.minDev&lt;=$B$17,_xlpm.bounce&gt;=$F$17,OR(_xlpm.initState=$A$12,_xlpm.initState=$A$11,_xlpm.initState=$A$10)),_xlpm.pctOnly,IFERROR(IF(B265&lt;PERCENTILE(OFFSET(B265,1-364,0,364,1),$C$7),$A$7,IF(B265&lt;PERCENTILE(OFFSET(B265,1-364,0,364,1),$C$8),$A$8,IF(B265&lt;PERCENTILE(OFFSET(B265,1-364,0,364,1),$C$9),$A$9,IF(B265&lt;PERCENTILE(OFFSET(B265,1-364,0,364,1),$C$10),$A$10,IF(B265&lt;PERCENTILE(OFFSET(B265,1-364,0,364,1),$C$11),$A$11,$A$12))))),""),IF(_xlpm.initState="","",IF(_xlpm.oversold,_xlpm.pctOnly,_xlpm.initState)))</f>
        <v/>
      </c>
      <c r="F265" s="119" t="n"/>
      <c r="G265" s="120">
        <f>IF(OR(B265="",C265=""),"",IF(OR(特征计算_周度!B248&gt;$B$15,特征计算_周度!C248&gt;$B$15,特征计算_周度!G248&gt;$B$15,特征计算_周度!E248&gt;$B$15,特征计算_周度!F248&gt;$B$15),IF(特征计算_周度!B248&gt;$B$15,"VIX ","")&amp;IF(特征计算_周度!C248&gt;$B$15,"HY ","")&amp;IF(特征计算_周度!G248&gt;$B$15,"Sahm ","")&amp;IF(特征计算_周度!E248&gt;$B$15,"趋势 ","")&amp;IF(特征计算_周度!F248&gt;$B$15,"斜率",""),"—"))</f>
        <v/>
      </c>
      <c r="H265" s="121">
        <f>IF(OR(B265="",C265=""),"",_xlfn.LET(_xlpm.dev,原始数据_周度!G248,_xlpm.minDev,MIN(OFFSET(原始数据_周度!G248,1-$D$17,0,$D$17,1)),_xlpm.bounce,_xlpm.dev-_xlpm.minDev,IF(AND(ISNUMBER(_xlpm.dev),ISNUMBER(_xlpm.minDev),_xlpm.minDev&lt;=$B$17,_xlpm.bounce&gt;=$F$17),"✅ 触发","—")))</f>
        <v/>
      </c>
      <c r="I265" s="172">
        <f>IFERROR(IF(特征计算_周度!H265&gt;$I$3,MIN($I$4,MAX(-$I$5,(特征计算_周度!H265-$I$3)*$I$4)),0),"")</f>
        <v/>
      </c>
    </row>
    <row r="266">
      <c r="A266" s="117">
        <f>特征计算_周度!A249</f>
        <v/>
      </c>
      <c r="B266" s="171">
        <f>IFERROR($A$3*特征计算_周度!B266+$B$3*特征计算_周度!C266+$C$3*特征计算_周度!D266+$D$3*特征计算_周度!E266+$E$3*特征计算_周度!F266+$F$3*特征计算_周度!H266,"")</f>
        <v/>
      </c>
      <c r="C266" s="118">
        <f>IFERROR(PERCENTILE(OFFSET(B266,1-364,0,364,1),$C$7),"")</f>
        <v/>
      </c>
      <c r="D266" s="118">
        <f>IFERROR(PERCENTILE(OFFSET(B266,1-364,0,364,1),$C$11),"")</f>
        <v/>
      </c>
      <c r="E266" s="122">
        <f>_xlfn.LET(_xlpm.initState,IF(OR(B266="",C266=""),"",IF(OR(特征计算_周度!B249&gt;$B$15,特征计算_周度!C249&gt;$B$15,特征计算_周度!G249&gt;$B$15,特征计算_周度!E249&gt;$B$15,特征计算_周度!F249&gt;$B$15),$A$12,IFERROR(IF(B266&lt;PERCENTILE(OFFSET(B266,1-364,0,364,1),$C$7),$A$7,IF(B266&lt;PERCENTILE(OFFSET(B266,1-364,0,364,1),$C$8),$A$8,IF(B266&lt;PERCENTILE(OFFSET(B266,1-364,0,364,1),$C$9),$A$9,IF(B266&lt;PERCENTILE(OFFSET(B266,1-364,0,364,1),$C$10),$A$10,IF(B266&lt;PERCENTILE(OFFSET(B266,1-364,0,364,1),$C$11),$A$11,$A$12))))),""))),_xlpm.dev,原始数据_周度!G249,_xlpm.minDev,MIN(OFFSET(原始数据_周度!G249,1-$D$17,0,$D$17,1)),_xlpm.bounce,_xlpm.dev-_xlpm.minDev,_xlpm.oversold,AND(ISNUMBER(_xlpm.dev),ISNUMBER(_xlpm.minDev),_xlpm.minDev&lt;=$B$17,_xlpm.bounce&gt;=$F$17,OR(_xlpm.initState=$A$12,_xlpm.initState=$A$11,_xlpm.initState=$A$10)),_xlpm.pctOnly,IFERROR(IF(B266&lt;PERCENTILE(OFFSET(B266,1-364,0,364,1),$C$7),$A$7,IF(B266&lt;PERCENTILE(OFFSET(B266,1-364,0,364,1),$C$8),$A$8,IF(B266&lt;PERCENTILE(OFFSET(B266,1-364,0,364,1),$C$9),$A$9,IF(B266&lt;PERCENTILE(OFFSET(B266,1-364,0,364,1),$C$10),$A$10,IF(B266&lt;PERCENTILE(OFFSET(B266,1-364,0,364,1),$C$11),$A$11,$A$12))))),""),IF(_xlpm.initState="","",IF(_xlpm.oversold,_xlpm.pctOnly,_xlpm.initState)))</f>
        <v/>
      </c>
      <c r="F266" s="119" t="n"/>
      <c r="G266" s="120">
        <f>IF(OR(B266="",C266=""),"",IF(OR(特征计算_周度!B249&gt;$B$15,特征计算_周度!C249&gt;$B$15,特征计算_周度!G249&gt;$B$15,特征计算_周度!E249&gt;$B$15,特征计算_周度!F249&gt;$B$15),IF(特征计算_周度!B249&gt;$B$15,"VIX ","")&amp;IF(特征计算_周度!C249&gt;$B$15,"HY ","")&amp;IF(特征计算_周度!G249&gt;$B$15,"Sahm ","")&amp;IF(特征计算_周度!E249&gt;$B$15,"趋势 ","")&amp;IF(特征计算_周度!F249&gt;$B$15,"斜率",""),"—"))</f>
        <v/>
      </c>
      <c r="H266" s="121">
        <f>IF(OR(B266="",C266=""),"",_xlfn.LET(_xlpm.dev,原始数据_周度!G249,_xlpm.minDev,MIN(OFFSET(原始数据_周度!G249,1-$D$17,0,$D$17,1)),_xlpm.bounce,_xlpm.dev-_xlpm.minDev,IF(AND(ISNUMBER(_xlpm.dev),ISNUMBER(_xlpm.minDev),_xlpm.minDev&lt;=$B$17,_xlpm.bounce&gt;=$F$17),"✅ 触发","—")))</f>
        <v/>
      </c>
      <c r="I266" s="172">
        <f>IFERROR(IF(特征计算_周度!H266&gt;$I$3,MIN($I$4,MAX(-$I$5,(特征计算_周度!H266-$I$3)*$I$4)),0),"")</f>
        <v/>
      </c>
    </row>
    <row r="267">
      <c r="A267" s="117">
        <f>特征计算_周度!A250</f>
        <v/>
      </c>
      <c r="B267" s="171">
        <f>IFERROR($A$3*特征计算_周度!B267+$B$3*特征计算_周度!C267+$C$3*特征计算_周度!D267+$D$3*特征计算_周度!E267+$E$3*特征计算_周度!F267+$F$3*特征计算_周度!H267,"")</f>
        <v/>
      </c>
      <c r="C267" s="118">
        <f>IFERROR(PERCENTILE(OFFSET(B267,1-364,0,364,1),$C$7),"")</f>
        <v/>
      </c>
      <c r="D267" s="118">
        <f>IFERROR(PERCENTILE(OFFSET(B267,1-364,0,364,1),$C$11),"")</f>
        <v/>
      </c>
      <c r="E267" s="122">
        <f>_xlfn.LET(_xlpm.initState,IF(OR(B267="",C267=""),"",IF(OR(特征计算_周度!B250&gt;$B$15,特征计算_周度!C250&gt;$B$15,特征计算_周度!G250&gt;$B$15,特征计算_周度!E250&gt;$B$15,特征计算_周度!F250&gt;$B$15),$A$12,IFERROR(IF(B267&lt;PERCENTILE(OFFSET(B267,1-364,0,364,1),$C$7),$A$7,IF(B267&lt;PERCENTILE(OFFSET(B267,1-364,0,364,1),$C$8),$A$8,IF(B267&lt;PERCENTILE(OFFSET(B267,1-364,0,364,1),$C$9),$A$9,IF(B267&lt;PERCENTILE(OFFSET(B267,1-364,0,364,1),$C$10),$A$10,IF(B267&lt;PERCENTILE(OFFSET(B267,1-364,0,364,1),$C$11),$A$11,$A$12))))),""))),_xlpm.dev,原始数据_周度!G250,_xlpm.minDev,MIN(OFFSET(原始数据_周度!G250,1-$D$17,0,$D$17,1)),_xlpm.bounce,_xlpm.dev-_xlpm.minDev,_xlpm.oversold,AND(ISNUMBER(_xlpm.dev),ISNUMBER(_xlpm.minDev),_xlpm.minDev&lt;=$B$17,_xlpm.bounce&gt;=$F$17,OR(_xlpm.initState=$A$12,_xlpm.initState=$A$11,_xlpm.initState=$A$10)),_xlpm.pctOnly,IFERROR(IF(B267&lt;PERCENTILE(OFFSET(B267,1-364,0,364,1),$C$7),$A$7,IF(B267&lt;PERCENTILE(OFFSET(B267,1-364,0,364,1),$C$8),$A$8,IF(B267&lt;PERCENTILE(OFFSET(B267,1-364,0,364,1),$C$9),$A$9,IF(B267&lt;PERCENTILE(OFFSET(B267,1-364,0,364,1),$C$10),$A$10,IF(B267&lt;PERCENTILE(OFFSET(B267,1-364,0,364,1),$C$11),$A$11,$A$12))))),""),IF(_xlpm.initState="","",IF(_xlpm.oversold,_xlpm.pctOnly,_xlpm.initState)))</f>
        <v/>
      </c>
      <c r="F267" s="119" t="n"/>
      <c r="G267" s="120">
        <f>IF(OR(B267="",C267=""),"",IF(OR(特征计算_周度!B250&gt;$B$15,特征计算_周度!C250&gt;$B$15,特征计算_周度!G250&gt;$B$15,特征计算_周度!E250&gt;$B$15,特征计算_周度!F250&gt;$B$15),IF(特征计算_周度!B250&gt;$B$15,"VIX ","")&amp;IF(特征计算_周度!C250&gt;$B$15,"HY ","")&amp;IF(特征计算_周度!G250&gt;$B$15,"Sahm ","")&amp;IF(特征计算_周度!E250&gt;$B$15,"趋势 ","")&amp;IF(特征计算_周度!F250&gt;$B$15,"斜率",""),"—"))</f>
        <v/>
      </c>
      <c r="H267" s="121">
        <f>IF(OR(B267="",C267=""),"",_xlfn.LET(_xlpm.dev,原始数据_周度!G250,_xlpm.minDev,MIN(OFFSET(原始数据_周度!G250,1-$D$17,0,$D$17,1)),_xlpm.bounce,_xlpm.dev-_xlpm.minDev,IF(AND(ISNUMBER(_xlpm.dev),ISNUMBER(_xlpm.minDev),_xlpm.minDev&lt;=$B$17,_xlpm.bounce&gt;=$F$17),"✅ 触发","—")))</f>
        <v/>
      </c>
      <c r="I267" s="172">
        <f>IFERROR(IF(特征计算_周度!H267&gt;$I$3,MIN($I$4,MAX(-$I$5,(特征计算_周度!H267-$I$3)*$I$4)),0),"")</f>
        <v/>
      </c>
    </row>
    <row r="268">
      <c r="A268" s="117">
        <f>特征计算_周度!A251</f>
        <v/>
      </c>
      <c r="B268" s="171">
        <f>IFERROR($A$3*特征计算_周度!B268+$B$3*特征计算_周度!C268+$C$3*特征计算_周度!D268+$D$3*特征计算_周度!E268+$E$3*特征计算_周度!F268+$F$3*特征计算_周度!H268,"")</f>
        <v/>
      </c>
      <c r="C268" s="118">
        <f>IFERROR(PERCENTILE(OFFSET(B268,1-364,0,364,1),$C$7),"")</f>
        <v/>
      </c>
      <c r="D268" s="118">
        <f>IFERROR(PERCENTILE(OFFSET(B268,1-364,0,364,1),$C$11),"")</f>
        <v/>
      </c>
      <c r="E268" s="122">
        <f>_xlfn.LET(_xlpm.initState,IF(OR(B268="",C268=""),"",IF(OR(特征计算_周度!B251&gt;$B$15,特征计算_周度!C251&gt;$B$15,特征计算_周度!G251&gt;$B$15,特征计算_周度!E251&gt;$B$15,特征计算_周度!F251&gt;$B$15),$A$12,IFERROR(IF(B268&lt;PERCENTILE(OFFSET(B268,1-364,0,364,1),$C$7),$A$7,IF(B268&lt;PERCENTILE(OFFSET(B268,1-364,0,364,1),$C$8),$A$8,IF(B268&lt;PERCENTILE(OFFSET(B268,1-364,0,364,1),$C$9),$A$9,IF(B268&lt;PERCENTILE(OFFSET(B268,1-364,0,364,1),$C$10),$A$10,IF(B268&lt;PERCENTILE(OFFSET(B268,1-364,0,364,1),$C$11),$A$11,$A$12))))),""))),_xlpm.dev,原始数据_周度!G251,_xlpm.minDev,MIN(OFFSET(原始数据_周度!G251,1-$D$17,0,$D$17,1)),_xlpm.bounce,_xlpm.dev-_xlpm.minDev,_xlpm.oversold,AND(ISNUMBER(_xlpm.dev),ISNUMBER(_xlpm.minDev),_xlpm.minDev&lt;=$B$17,_xlpm.bounce&gt;=$F$17,OR(_xlpm.initState=$A$12,_xlpm.initState=$A$11,_xlpm.initState=$A$10)),_xlpm.pctOnly,IFERROR(IF(B268&lt;PERCENTILE(OFFSET(B268,1-364,0,364,1),$C$7),$A$7,IF(B268&lt;PERCENTILE(OFFSET(B268,1-364,0,364,1),$C$8),$A$8,IF(B268&lt;PERCENTILE(OFFSET(B268,1-364,0,364,1),$C$9),$A$9,IF(B268&lt;PERCENTILE(OFFSET(B268,1-364,0,364,1),$C$10),$A$10,IF(B268&lt;PERCENTILE(OFFSET(B268,1-364,0,364,1),$C$11),$A$11,$A$12))))),""),IF(_xlpm.initState="","",IF(_xlpm.oversold,_xlpm.pctOnly,_xlpm.initState)))</f>
        <v/>
      </c>
      <c r="F268" s="119" t="n"/>
      <c r="G268" s="120">
        <f>IF(OR(B268="",C268=""),"",IF(OR(特征计算_周度!B251&gt;$B$15,特征计算_周度!C251&gt;$B$15,特征计算_周度!G251&gt;$B$15,特征计算_周度!E251&gt;$B$15,特征计算_周度!F251&gt;$B$15),IF(特征计算_周度!B251&gt;$B$15,"VIX ","")&amp;IF(特征计算_周度!C251&gt;$B$15,"HY ","")&amp;IF(特征计算_周度!G251&gt;$B$15,"Sahm ","")&amp;IF(特征计算_周度!E251&gt;$B$15,"趋势 ","")&amp;IF(特征计算_周度!F251&gt;$B$15,"斜率",""),"—"))</f>
        <v/>
      </c>
      <c r="H268" s="121">
        <f>IF(OR(B268="",C268=""),"",_xlfn.LET(_xlpm.dev,原始数据_周度!G251,_xlpm.minDev,MIN(OFFSET(原始数据_周度!G251,1-$D$17,0,$D$17,1)),_xlpm.bounce,_xlpm.dev-_xlpm.minDev,IF(AND(ISNUMBER(_xlpm.dev),ISNUMBER(_xlpm.minDev),_xlpm.minDev&lt;=$B$17,_xlpm.bounce&gt;=$F$17),"✅ 触发","—")))</f>
        <v/>
      </c>
      <c r="I268" s="172">
        <f>IFERROR(IF(特征计算_周度!H268&gt;$I$3,MIN($I$4,MAX(-$I$5,(特征计算_周度!H268-$I$3)*$I$4)),0),"")</f>
        <v/>
      </c>
    </row>
    <row r="269">
      <c r="A269" s="117">
        <f>特征计算_周度!A252</f>
        <v/>
      </c>
      <c r="B269" s="171">
        <f>IFERROR($A$3*特征计算_周度!B269+$B$3*特征计算_周度!C269+$C$3*特征计算_周度!D269+$D$3*特征计算_周度!E269+$E$3*特征计算_周度!F269+$F$3*特征计算_周度!H269,"")</f>
        <v/>
      </c>
      <c r="C269" s="118">
        <f>IFERROR(PERCENTILE(OFFSET(B269,1-364,0,364,1),$C$7),"")</f>
        <v/>
      </c>
      <c r="D269" s="118">
        <f>IFERROR(PERCENTILE(OFFSET(B269,1-364,0,364,1),$C$11),"")</f>
        <v/>
      </c>
      <c r="E269" s="122">
        <f>_xlfn.LET(_xlpm.initState,IF(OR(B269="",C269=""),"",IF(OR(特征计算_周度!B252&gt;$B$15,特征计算_周度!C252&gt;$B$15,特征计算_周度!G252&gt;$B$15,特征计算_周度!E252&gt;$B$15,特征计算_周度!F252&gt;$B$15),$A$12,IFERROR(IF(B269&lt;PERCENTILE(OFFSET(B269,1-364,0,364,1),$C$7),$A$7,IF(B269&lt;PERCENTILE(OFFSET(B269,1-364,0,364,1),$C$8),$A$8,IF(B269&lt;PERCENTILE(OFFSET(B269,1-364,0,364,1),$C$9),$A$9,IF(B269&lt;PERCENTILE(OFFSET(B269,1-364,0,364,1),$C$10),$A$10,IF(B269&lt;PERCENTILE(OFFSET(B269,1-364,0,364,1),$C$11),$A$11,$A$12))))),""))),_xlpm.dev,原始数据_周度!G252,_xlpm.minDev,MIN(OFFSET(原始数据_周度!G252,1-$D$17,0,$D$17,1)),_xlpm.bounce,_xlpm.dev-_xlpm.minDev,_xlpm.oversold,AND(ISNUMBER(_xlpm.dev),ISNUMBER(_xlpm.minDev),_xlpm.minDev&lt;=$B$17,_xlpm.bounce&gt;=$F$17,OR(_xlpm.initState=$A$12,_xlpm.initState=$A$11,_xlpm.initState=$A$10)),_xlpm.pctOnly,IFERROR(IF(B269&lt;PERCENTILE(OFFSET(B269,1-364,0,364,1),$C$7),$A$7,IF(B269&lt;PERCENTILE(OFFSET(B269,1-364,0,364,1),$C$8),$A$8,IF(B269&lt;PERCENTILE(OFFSET(B269,1-364,0,364,1),$C$9),$A$9,IF(B269&lt;PERCENTILE(OFFSET(B269,1-364,0,364,1),$C$10),$A$10,IF(B269&lt;PERCENTILE(OFFSET(B269,1-364,0,364,1),$C$11),$A$11,$A$12))))),""),IF(_xlpm.initState="","",IF(_xlpm.oversold,_xlpm.pctOnly,_xlpm.initState)))</f>
        <v/>
      </c>
      <c r="F269" s="119" t="n"/>
      <c r="G269" s="120">
        <f>IF(OR(B269="",C269=""),"",IF(OR(特征计算_周度!B252&gt;$B$15,特征计算_周度!C252&gt;$B$15,特征计算_周度!G252&gt;$B$15,特征计算_周度!E252&gt;$B$15,特征计算_周度!F252&gt;$B$15),IF(特征计算_周度!B252&gt;$B$15,"VIX ","")&amp;IF(特征计算_周度!C252&gt;$B$15,"HY ","")&amp;IF(特征计算_周度!G252&gt;$B$15,"Sahm ","")&amp;IF(特征计算_周度!E252&gt;$B$15,"趋势 ","")&amp;IF(特征计算_周度!F252&gt;$B$15,"斜率",""),"—"))</f>
        <v/>
      </c>
      <c r="H269" s="121">
        <f>IF(OR(B269="",C269=""),"",_xlfn.LET(_xlpm.dev,原始数据_周度!G252,_xlpm.minDev,MIN(OFFSET(原始数据_周度!G252,1-$D$17,0,$D$17,1)),_xlpm.bounce,_xlpm.dev-_xlpm.minDev,IF(AND(ISNUMBER(_xlpm.dev),ISNUMBER(_xlpm.minDev),_xlpm.minDev&lt;=$B$17,_xlpm.bounce&gt;=$F$17),"✅ 触发","—")))</f>
        <v/>
      </c>
      <c r="I269" s="172">
        <f>IFERROR(IF(特征计算_周度!H269&gt;$I$3,MIN($I$4,MAX(-$I$5,(特征计算_周度!H269-$I$3)*$I$4)),0),"")</f>
        <v/>
      </c>
    </row>
    <row r="270">
      <c r="A270" s="117">
        <f>特征计算_周度!A253</f>
        <v/>
      </c>
      <c r="B270" s="171">
        <f>IFERROR($A$3*特征计算_周度!B270+$B$3*特征计算_周度!C270+$C$3*特征计算_周度!D270+$D$3*特征计算_周度!E270+$E$3*特征计算_周度!F270+$F$3*特征计算_周度!H270,"")</f>
        <v/>
      </c>
      <c r="C270" s="118">
        <f>IFERROR(PERCENTILE(OFFSET(B270,1-364,0,364,1),$C$7),"")</f>
        <v/>
      </c>
      <c r="D270" s="118">
        <f>IFERROR(PERCENTILE(OFFSET(B270,1-364,0,364,1),$C$11),"")</f>
        <v/>
      </c>
      <c r="E270" s="122">
        <f>_xlfn.LET(_xlpm.initState,IF(OR(B270="",C270=""),"",IF(OR(特征计算_周度!B253&gt;$B$15,特征计算_周度!C253&gt;$B$15,特征计算_周度!G253&gt;$B$15,特征计算_周度!E253&gt;$B$15,特征计算_周度!F253&gt;$B$15),$A$12,IFERROR(IF(B270&lt;PERCENTILE(OFFSET(B270,1-364,0,364,1),$C$7),$A$7,IF(B270&lt;PERCENTILE(OFFSET(B270,1-364,0,364,1),$C$8),$A$8,IF(B270&lt;PERCENTILE(OFFSET(B270,1-364,0,364,1),$C$9),$A$9,IF(B270&lt;PERCENTILE(OFFSET(B270,1-364,0,364,1),$C$10),$A$10,IF(B270&lt;PERCENTILE(OFFSET(B270,1-364,0,364,1),$C$11),$A$11,$A$12))))),""))),_xlpm.dev,原始数据_周度!G253,_xlpm.minDev,MIN(OFFSET(原始数据_周度!G253,1-$D$17,0,$D$17,1)),_xlpm.bounce,_xlpm.dev-_xlpm.minDev,_xlpm.oversold,AND(ISNUMBER(_xlpm.dev),ISNUMBER(_xlpm.minDev),_xlpm.minDev&lt;=$B$17,_xlpm.bounce&gt;=$F$17,OR(_xlpm.initState=$A$12,_xlpm.initState=$A$11,_xlpm.initState=$A$10)),_xlpm.pctOnly,IFERROR(IF(B270&lt;PERCENTILE(OFFSET(B270,1-364,0,364,1),$C$7),$A$7,IF(B270&lt;PERCENTILE(OFFSET(B270,1-364,0,364,1),$C$8),$A$8,IF(B270&lt;PERCENTILE(OFFSET(B270,1-364,0,364,1),$C$9),$A$9,IF(B270&lt;PERCENTILE(OFFSET(B270,1-364,0,364,1),$C$10),$A$10,IF(B270&lt;PERCENTILE(OFFSET(B270,1-364,0,364,1),$C$11),$A$11,$A$12))))),""),IF(_xlpm.initState="","",IF(_xlpm.oversold,_xlpm.pctOnly,_xlpm.initState)))</f>
        <v/>
      </c>
      <c r="F270" s="119" t="n"/>
      <c r="G270" s="120">
        <f>IF(OR(B270="",C270=""),"",IF(OR(特征计算_周度!B253&gt;$B$15,特征计算_周度!C253&gt;$B$15,特征计算_周度!G253&gt;$B$15,特征计算_周度!E253&gt;$B$15,特征计算_周度!F253&gt;$B$15),IF(特征计算_周度!B253&gt;$B$15,"VIX ","")&amp;IF(特征计算_周度!C253&gt;$B$15,"HY ","")&amp;IF(特征计算_周度!G253&gt;$B$15,"Sahm ","")&amp;IF(特征计算_周度!E253&gt;$B$15,"趋势 ","")&amp;IF(特征计算_周度!F253&gt;$B$15,"斜率",""),"—"))</f>
        <v/>
      </c>
      <c r="H270" s="121">
        <f>IF(OR(B270="",C270=""),"",_xlfn.LET(_xlpm.dev,原始数据_周度!G253,_xlpm.minDev,MIN(OFFSET(原始数据_周度!G253,1-$D$17,0,$D$17,1)),_xlpm.bounce,_xlpm.dev-_xlpm.minDev,IF(AND(ISNUMBER(_xlpm.dev),ISNUMBER(_xlpm.minDev),_xlpm.minDev&lt;=$B$17,_xlpm.bounce&gt;=$F$17),"✅ 触发","—")))</f>
        <v/>
      </c>
      <c r="I270" s="172">
        <f>IFERROR(IF(特征计算_周度!H270&gt;$I$3,MIN($I$4,MAX(-$I$5,(特征计算_周度!H270-$I$3)*$I$4)),0),"")</f>
        <v/>
      </c>
    </row>
    <row r="271">
      <c r="A271" s="117">
        <f>特征计算_周度!A254</f>
        <v/>
      </c>
      <c r="B271" s="171">
        <f>IFERROR($A$3*特征计算_周度!B271+$B$3*特征计算_周度!C271+$C$3*特征计算_周度!D271+$D$3*特征计算_周度!E271+$E$3*特征计算_周度!F271+$F$3*特征计算_周度!H271,"")</f>
        <v/>
      </c>
      <c r="C271" s="118">
        <f>IFERROR(PERCENTILE(OFFSET(B271,1-364,0,364,1),$C$7),"")</f>
        <v/>
      </c>
      <c r="D271" s="118">
        <f>IFERROR(PERCENTILE(OFFSET(B271,1-364,0,364,1),$C$11),"")</f>
        <v/>
      </c>
      <c r="E271" s="122">
        <f>_xlfn.LET(_xlpm.initState,IF(OR(B271="",C271=""),"",IF(OR(特征计算_周度!B254&gt;$B$15,特征计算_周度!C254&gt;$B$15,特征计算_周度!G254&gt;$B$15,特征计算_周度!E254&gt;$B$15,特征计算_周度!F254&gt;$B$15),$A$12,IFERROR(IF(B271&lt;PERCENTILE(OFFSET(B271,1-364,0,364,1),$C$7),$A$7,IF(B271&lt;PERCENTILE(OFFSET(B271,1-364,0,364,1),$C$8),$A$8,IF(B271&lt;PERCENTILE(OFFSET(B271,1-364,0,364,1),$C$9),$A$9,IF(B271&lt;PERCENTILE(OFFSET(B271,1-364,0,364,1),$C$10),$A$10,IF(B271&lt;PERCENTILE(OFFSET(B271,1-364,0,364,1),$C$11),$A$11,$A$12))))),""))),_xlpm.dev,原始数据_周度!G254,_xlpm.minDev,MIN(OFFSET(原始数据_周度!G254,1-$D$17,0,$D$17,1)),_xlpm.bounce,_xlpm.dev-_xlpm.minDev,_xlpm.oversold,AND(ISNUMBER(_xlpm.dev),ISNUMBER(_xlpm.minDev),_xlpm.minDev&lt;=$B$17,_xlpm.bounce&gt;=$F$17,OR(_xlpm.initState=$A$12,_xlpm.initState=$A$11,_xlpm.initState=$A$10)),_xlpm.pctOnly,IFERROR(IF(B271&lt;PERCENTILE(OFFSET(B271,1-364,0,364,1),$C$7),$A$7,IF(B271&lt;PERCENTILE(OFFSET(B271,1-364,0,364,1),$C$8),$A$8,IF(B271&lt;PERCENTILE(OFFSET(B271,1-364,0,364,1),$C$9),$A$9,IF(B271&lt;PERCENTILE(OFFSET(B271,1-364,0,364,1),$C$10),$A$10,IF(B271&lt;PERCENTILE(OFFSET(B271,1-364,0,364,1),$C$11),$A$11,$A$12))))),""),IF(_xlpm.initState="","",IF(_xlpm.oversold,_xlpm.pctOnly,_xlpm.initState)))</f>
        <v/>
      </c>
      <c r="F271" s="119" t="n"/>
      <c r="G271" s="120">
        <f>IF(OR(B271="",C271=""),"",IF(OR(特征计算_周度!B254&gt;$B$15,特征计算_周度!C254&gt;$B$15,特征计算_周度!G254&gt;$B$15,特征计算_周度!E254&gt;$B$15,特征计算_周度!F254&gt;$B$15),IF(特征计算_周度!B254&gt;$B$15,"VIX ","")&amp;IF(特征计算_周度!C254&gt;$B$15,"HY ","")&amp;IF(特征计算_周度!G254&gt;$B$15,"Sahm ","")&amp;IF(特征计算_周度!E254&gt;$B$15,"趋势 ","")&amp;IF(特征计算_周度!F254&gt;$B$15,"斜率",""),"—"))</f>
        <v/>
      </c>
      <c r="H271" s="121">
        <f>IF(OR(B271="",C271=""),"",_xlfn.LET(_xlpm.dev,原始数据_周度!G254,_xlpm.minDev,MIN(OFFSET(原始数据_周度!G254,1-$D$17,0,$D$17,1)),_xlpm.bounce,_xlpm.dev-_xlpm.minDev,IF(AND(ISNUMBER(_xlpm.dev),ISNUMBER(_xlpm.minDev),_xlpm.minDev&lt;=$B$17,_xlpm.bounce&gt;=$F$17),"✅ 触发","—")))</f>
        <v/>
      </c>
      <c r="I271" s="172">
        <f>IFERROR(IF(特征计算_周度!H271&gt;$I$3,MIN($I$4,MAX(-$I$5,(特征计算_周度!H271-$I$3)*$I$4)),0),"")</f>
        <v/>
      </c>
    </row>
    <row r="272">
      <c r="A272" s="117">
        <f>特征计算_周度!A255</f>
        <v/>
      </c>
      <c r="B272" s="171">
        <f>IFERROR($A$3*特征计算_周度!B272+$B$3*特征计算_周度!C272+$C$3*特征计算_周度!D272+$D$3*特征计算_周度!E272+$E$3*特征计算_周度!F272+$F$3*特征计算_周度!H272,"")</f>
        <v/>
      </c>
      <c r="C272" s="118">
        <f>IFERROR(PERCENTILE(OFFSET(B272,1-364,0,364,1),$C$7),"")</f>
        <v/>
      </c>
      <c r="D272" s="118">
        <f>IFERROR(PERCENTILE(OFFSET(B272,1-364,0,364,1),$C$11),"")</f>
        <v/>
      </c>
      <c r="E272" s="122">
        <f>_xlfn.LET(_xlpm.initState,IF(OR(B272="",C272=""),"",IF(OR(特征计算_周度!B255&gt;$B$15,特征计算_周度!C255&gt;$B$15,特征计算_周度!G255&gt;$B$15,特征计算_周度!E255&gt;$B$15,特征计算_周度!F255&gt;$B$15),$A$12,IFERROR(IF(B272&lt;PERCENTILE(OFFSET(B272,1-364,0,364,1),$C$7),$A$7,IF(B272&lt;PERCENTILE(OFFSET(B272,1-364,0,364,1),$C$8),$A$8,IF(B272&lt;PERCENTILE(OFFSET(B272,1-364,0,364,1),$C$9),$A$9,IF(B272&lt;PERCENTILE(OFFSET(B272,1-364,0,364,1),$C$10),$A$10,IF(B272&lt;PERCENTILE(OFFSET(B272,1-364,0,364,1),$C$11),$A$11,$A$12))))),""))),_xlpm.dev,原始数据_周度!G255,_xlpm.minDev,MIN(OFFSET(原始数据_周度!G255,1-$D$17,0,$D$17,1)),_xlpm.bounce,_xlpm.dev-_xlpm.minDev,_xlpm.oversold,AND(ISNUMBER(_xlpm.dev),ISNUMBER(_xlpm.minDev),_xlpm.minDev&lt;=$B$17,_xlpm.bounce&gt;=$F$17,OR(_xlpm.initState=$A$12,_xlpm.initState=$A$11,_xlpm.initState=$A$10)),_xlpm.pctOnly,IFERROR(IF(B272&lt;PERCENTILE(OFFSET(B272,1-364,0,364,1),$C$7),$A$7,IF(B272&lt;PERCENTILE(OFFSET(B272,1-364,0,364,1),$C$8),$A$8,IF(B272&lt;PERCENTILE(OFFSET(B272,1-364,0,364,1),$C$9),$A$9,IF(B272&lt;PERCENTILE(OFFSET(B272,1-364,0,364,1),$C$10),$A$10,IF(B272&lt;PERCENTILE(OFFSET(B272,1-364,0,364,1),$C$11),$A$11,$A$12))))),""),IF(_xlpm.initState="","",IF(_xlpm.oversold,_xlpm.pctOnly,_xlpm.initState)))</f>
        <v/>
      </c>
      <c r="F272" s="119" t="n"/>
      <c r="G272" s="120">
        <f>IF(OR(B272="",C272=""),"",IF(OR(特征计算_周度!B255&gt;$B$15,特征计算_周度!C255&gt;$B$15,特征计算_周度!G255&gt;$B$15,特征计算_周度!E255&gt;$B$15,特征计算_周度!F255&gt;$B$15),IF(特征计算_周度!B255&gt;$B$15,"VIX ","")&amp;IF(特征计算_周度!C255&gt;$B$15,"HY ","")&amp;IF(特征计算_周度!G255&gt;$B$15,"Sahm ","")&amp;IF(特征计算_周度!E255&gt;$B$15,"趋势 ","")&amp;IF(特征计算_周度!F255&gt;$B$15,"斜率",""),"—"))</f>
        <v/>
      </c>
      <c r="H272" s="121">
        <f>IF(OR(B272="",C272=""),"",_xlfn.LET(_xlpm.dev,原始数据_周度!G255,_xlpm.minDev,MIN(OFFSET(原始数据_周度!G255,1-$D$17,0,$D$17,1)),_xlpm.bounce,_xlpm.dev-_xlpm.minDev,IF(AND(ISNUMBER(_xlpm.dev),ISNUMBER(_xlpm.minDev),_xlpm.minDev&lt;=$B$17,_xlpm.bounce&gt;=$F$17),"✅ 触发","—")))</f>
        <v/>
      </c>
      <c r="I272" s="172">
        <f>IFERROR(IF(特征计算_周度!H272&gt;$I$3,MIN($I$4,MAX(-$I$5,(特征计算_周度!H272-$I$3)*$I$4)),0),"")</f>
        <v/>
      </c>
    </row>
    <row r="273">
      <c r="A273" s="117">
        <f>特征计算_周度!A256</f>
        <v/>
      </c>
      <c r="B273" s="171">
        <f>IFERROR($A$3*特征计算_周度!B273+$B$3*特征计算_周度!C273+$C$3*特征计算_周度!D273+$D$3*特征计算_周度!E273+$E$3*特征计算_周度!F273+$F$3*特征计算_周度!H273,"")</f>
        <v/>
      </c>
      <c r="C273" s="118">
        <f>IFERROR(PERCENTILE(OFFSET(B273,1-364,0,364,1),$C$7),"")</f>
        <v/>
      </c>
      <c r="D273" s="118">
        <f>IFERROR(PERCENTILE(OFFSET(B273,1-364,0,364,1),$C$11),"")</f>
        <v/>
      </c>
      <c r="E273" s="122">
        <f>_xlfn.LET(_xlpm.initState,IF(OR(B273="",C273=""),"",IF(OR(特征计算_周度!B256&gt;$B$15,特征计算_周度!C256&gt;$B$15,特征计算_周度!G256&gt;$B$15,特征计算_周度!E256&gt;$B$15,特征计算_周度!F256&gt;$B$15),$A$12,IFERROR(IF(B273&lt;PERCENTILE(OFFSET(B273,1-364,0,364,1),$C$7),$A$7,IF(B273&lt;PERCENTILE(OFFSET(B273,1-364,0,364,1),$C$8),$A$8,IF(B273&lt;PERCENTILE(OFFSET(B273,1-364,0,364,1),$C$9),$A$9,IF(B273&lt;PERCENTILE(OFFSET(B273,1-364,0,364,1),$C$10),$A$10,IF(B273&lt;PERCENTILE(OFFSET(B273,1-364,0,364,1),$C$11),$A$11,$A$12))))),""))),_xlpm.dev,原始数据_周度!G256,_xlpm.minDev,MIN(OFFSET(原始数据_周度!G256,1-$D$17,0,$D$17,1)),_xlpm.bounce,_xlpm.dev-_xlpm.minDev,_xlpm.oversold,AND(ISNUMBER(_xlpm.dev),ISNUMBER(_xlpm.minDev),_xlpm.minDev&lt;=$B$17,_xlpm.bounce&gt;=$F$17,OR(_xlpm.initState=$A$12,_xlpm.initState=$A$11,_xlpm.initState=$A$10)),_xlpm.pctOnly,IFERROR(IF(B273&lt;PERCENTILE(OFFSET(B273,1-364,0,364,1),$C$7),$A$7,IF(B273&lt;PERCENTILE(OFFSET(B273,1-364,0,364,1),$C$8),$A$8,IF(B273&lt;PERCENTILE(OFFSET(B273,1-364,0,364,1),$C$9),$A$9,IF(B273&lt;PERCENTILE(OFFSET(B273,1-364,0,364,1),$C$10),$A$10,IF(B273&lt;PERCENTILE(OFFSET(B273,1-364,0,364,1),$C$11),$A$11,$A$12))))),""),IF(_xlpm.initState="","",IF(_xlpm.oversold,_xlpm.pctOnly,_xlpm.initState)))</f>
        <v/>
      </c>
      <c r="F273" s="119" t="n"/>
      <c r="G273" s="120">
        <f>IF(OR(B273="",C273=""),"",IF(OR(特征计算_周度!B256&gt;$B$15,特征计算_周度!C256&gt;$B$15,特征计算_周度!G256&gt;$B$15,特征计算_周度!E256&gt;$B$15,特征计算_周度!F256&gt;$B$15),IF(特征计算_周度!B256&gt;$B$15,"VIX ","")&amp;IF(特征计算_周度!C256&gt;$B$15,"HY ","")&amp;IF(特征计算_周度!G256&gt;$B$15,"Sahm ","")&amp;IF(特征计算_周度!E256&gt;$B$15,"趋势 ","")&amp;IF(特征计算_周度!F256&gt;$B$15,"斜率",""),"—"))</f>
        <v/>
      </c>
      <c r="H273" s="121">
        <f>IF(OR(B273="",C273=""),"",_xlfn.LET(_xlpm.dev,原始数据_周度!G256,_xlpm.minDev,MIN(OFFSET(原始数据_周度!G256,1-$D$17,0,$D$17,1)),_xlpm.bounce,_xlpm.dev-_xlpm.minDev,IF(AND(ISNUMBER(_xlpm.dev),ISNUMBER(_xlpm.minDev),_xlpm.minDev&lt;=$B$17,_xlpm.bounce&gt;=$F$17),"✅ 触发","—")))</f>
        <v/>
      </c>
      <c r="I273" s="172">
        <f>IFERROR(IF(特征计算_周度!H273&gt;$I$3,MIN($I$4,MAX(-$I$5,(特征计算_周度!H273-$I$3)*$I$4)),0),"")</f>
        <v/>
      </c>
    </row>
    <row r="274">
      <c r="A274" s="117">
        <f>特征计算_周度!A257</f>
        <v/>
      </c>
      <c r="B274" s="171">
        <f>IFERROR($A$3*特征计算_周度!B274+$B$3*特征计算_周度!C274+$C$3*特征计算_周度!D274+$D$3*特征计算_周度!E274+$E$3*特征计算_周度!F274+$F$3*特征计算_周度!H274,"")</f>
        <v/>
      </c>
      <c r="C274" s="118">
        <f>IFERROR(PERCENTILE(OFFSET(B274,1-364,0,364,1),$C$7),"")</f>
        <v/>
      </c>
      <c r="D274" s="118">
        <f>IFERROR(PERCENTILE(OFFSET(B274,1-364,0,364,1),$C$11),"")</f>
        <v/>
      </c>
      <c r="E274" s="122">
        <f>_xlfn.LET(_xlpm.initState,IF(OR(B274="",C274=""),"",IF(OR(特征计算_周度!B257&gt;$B$15,特征计算_周度!C257&gt;$B$15,特征计算_周度!G257&gt;$B$15,特征计算_周度!E257&gt;$B$15,特征计算_周度!F257&gt;$B$15),$A$12,IFERROR(IF(B274&lt;PERCENTILE(OFFSET(B274,1-364,0,364,1),$C$7),$A$7,IF(B274&lt;PERCENTILE(OFFSET(B274,1-364,0,364,1),$C$8),$A$8,IF(B274&lt;PERCENTILE(OFFSET(B274,1-364,0,364,1),$C$9),$A$9,IF(B274&lt;PERCENTILE(OFFSET(B274,1-364,0,364,1),$C$10),$A$10,IF(B274&lt;PERCENTILE(OFFSET(B274,1-364,0,364,1),$C$11),$A$11,$A$12))))),""))),_xlpm.dev,原始数据_周度!G257,_xlpm.minDev,MIN(OFFSET(原始数据_周度!G257,1-$D$17,0,$D$17,1)),_xlpm.bounce,_xlpm.dev-_xlpm.minDev,_xlpm.oversold,AND(ISNUMBER(_xlpm.dev),ISNUMBER(_xlpm.minDev),_xlpm.minDev&lt;=$B$17,_xlpm.bounce&gt;=$F$17,OR(_xlpm.initState=$A$12,_xlpm.initState=$A$11,_xlpm.initState=$A$10)),_xlpm.pctOnly,IFERROR(IF(B274&lt;PERCENTILE(OFFSET(B274,1-364,0,364,1),$C$7),$A$7,IF(B274&lt;PERCENTILE(OFFSET(B274,1-364,0,364,1),$C$8),$A$8,IF(B274&lt;PERCENTILE(OFFSET(B274,1-364,0,364,1),$C$9),$A$9,IF(B274&lt;PERCENTILE(OFFSET(B274,1-364,0,364,1),$C$10),$A$10,IF(B274&lt;PERCENTILE(OFFSET(B274,1-364,0,364,1),$C$11),$A$11,$A$12))))),""),IF(_xlpm.initState="","",IF(_xlpm.oversold,_xlpm.pctOnly,_xlpm.initState)))</f>
        <v/>
      </c>
      <c r="F274" s="119" t="n"/>
      <c r="G274" s="120">
        <f>IF(OR(B274="",C274=""),"",IF(OR(特征计算_周度!B257&gt;$B$15,特征计算_周度!C257&gt;$B$15,特征计算_周度!G257&gt;$B$15,特征计算_周度!E257&gt;$B$15,特征计算_周度!F257&gt;$B$15),IF(特征计算_周度!B257&gt;$B$15,"VIX ","")&amp;IF(特征计算_周度!C257&gt;$B$15,"HY ","")&amp;IF(特征计算_周度!G257&gt;$B$15,"Sahm ","")&amp;IF(特征计算_周度!E257&gt;$B$15,"趋势 ","")&amp;IF(特征计算_周度!F257&gt;$B$15,"斜率",""),"—"))</f>
        <v/>
      </c>
      <c r="H274" s="121">
        <f>IF(OR(B274="",C274=""),"",_xlfn.LET(_xlpm.dev,原始数据_周度!G257,_xlpm.minDev,MIN(OFFSET(原始数据_周度!G257,1-$D$17,0,$D$17,1)),_xlpm.bounce,_xlpm.dev-_xlpm.minDev,IF(AND(ISNUMBER(_xlpm.dev),ISNUMBER(_xlpm.minDev),_xlpm.minDev&lt;=$B$17,_xlpm.bounce&gt;=$F$17),"✅ 触发","—")))</f>
        <v/>
      </c>
      <c r="I274" s="172">
        <f>IFERROR(IF(特征计算_周度!H274&gt;$I$3,MIN($I$4,MAX(-$I$5,(特征计算_周度!H274-$I$3)*$I$4)),0),"")</f>
        <v/>
      </c>
    </row>
    <row r="275">
      <c r="A275" s="117">
        <f>特征计算_周度!A258</f>
        <v/>
      </c>
      <c r="B275" s="171">
        <f>IFERROR($A$3*特征计算_周度!B275+$B$3*特征计算_周度!C275+$C$3*特征计算_周度!D275+$D$3*特征计算_周度!E275+$E$3*特征计算_周度!F275+$F$3*特征计算_周度!H275,"")</f>
        <v/>
      </c>
      <c r="C275" s="118">
        <f>IFERROR(PERCENTILE(OFFSET(B275,1-364,0,364,1),$C$7),"")</f>
        <v/>
      </c>
      <c r="D275" s="118">
        <f>IFERROR(PERCENTILE(OFFSET(B275,1-364,0,364,1),$C$11),"")</f>
        <v/>
      </c>
      <c r="E275" s="122">
        <f>_xlfn.LET(_xlpm.initState,IF(OR(B275="",C275=""),"",IF(OR(特征计算_周度!B258&gt;$B$15,特征计算_周度!C258&gt;$B$15,特征计算_周度!G258&gt;$B$15,特征计算_周度!E258&gt;$B$15,特征计算_周度!F258&gt;$B$15),$A$12,IFERROR(IF(B275&lt;PERCENTILE(OFFSET(B275,1-364,0,364,1),$C$7),$A$7,IF(B275&lt;PERCENTILE(OFFSET(B275,1-364,0,364,1),$C$8),$A$8,IF(B275&lt;PERCENTILE(OFFSET(B275,1-364,0,364,1),$C$9),$A$9,IF(B275&lt;PERCENTILE(OFFSET(B275,1-364,0,364,1),$C$10),$A$10,IF(B275&lt;PERCENTILE(OFFSET(B275,1-364,0,364,1),$C$11),$A$11,$A$12))))),""))),_xlpm.dev,原始数据_周度!G258,_xlpm.minDev,MIN(OFFSET(原始数据_周度!G258,1-$D$17,0,$D$17,1)),_xlpm.bounce,_xlpm.dev-_xlpm.minDev,_xlpm.oversold,AND(ISNUMBER(_xlpm.dev),ISNUMBER(_xlpm.minDev),_xlpm.minDev&lt;=$B$17,_xlpm.bounce&gt;=$F$17,OR(_xlpm.initState=$A$12,_xlpm.initState=$A$11,_xlpm.initState=$A$10)),_xlpm.pctOnly,IFERROR(IF(B275&lt;PERCENTILE(OFFSET(B275,1-364,0,364,1),$C$7),$A$7,IF(B275&lt;PERCENTILE(OFFSET(B275,1-364,0,364,1),$C$8),$A$8,IF(B275&lt;PERCENTILE(OFFSET(B275,1-364,0,364,1),$C$9),$A$9,IF(B275&lt;PERCENTILE(OFFSET(B275,1-364,0,364,1),$C$10),$A$10,IF(B275&lt;PERCENTILE(OFFSET(B275,1-364,0,364,1),$C$11),$A$11,$A$12))))),""),IF(_xlpm.initState="","",IF(_xlpm.oversold,_xlpm.pctOnly,_xlpm.initState)))</f>
        <v/>
      </c>
      <c r="F275" s="119" t="n"/>
      <c r="G275" s="120">
        <f>IF(OR(B275="",C275=""),"",IF(OR(特征计算_周度!B258&gt;$B$15,特征计算_周度!C258&gt;$B$15,特征计算_周度!G258&gt;$B$15,特征计算_周度!E258&gt;$B$15,特征计算_周度!F258&gt;$B$15),IF(特征计算_周度!B258&gt;$B$15,"VIX ","")&amp;IF(特征计算_周度!C258&gt;$B$15,"HY ","")&amp;IF(特征计算_周度!G258&gt;$B$15,"Sahm ","")&amp;IF(特征计算_周度!E258&gt;$B$15,"趋势 ","")&amp;IF(特征计算_周度!F258&gt;$B$15,"斜率",""),"—"))</f>
        <v/>
      </c>
      <c r="H275" s="121">
        <f>IF(OR(B275="",C275=""),"",_xlfn.LET(_xlpm.dev,原始数据_周度!G258,_xlpm.minDev,MIN(OFFSET(原始数据_周度!G258,1-$D$17,0,$D$17,1)),_xlpm.bounce,_xlpm.dev-_xlpm.minDev,IF(AND(ISNUMBER(_xlpm.dev),ISNUMBER(_xlpm.minDev),_xlpm.minDev&lt;=$B$17,_xlpm.bounce&gt;=$F$17),"✅ 触发","—")))</f>
        <v/>
      </c>
      <c r="I275" s="172">
        <f>IFERROR(IF(特征计算_周度!H275&gt;$I$3,MIN($I$4,MAX(-$I$5,(特征计算_周度!H275-$I$3)*$I$4)),0),"")</f>
        <v/>
      </c>
    </row>
    <row r="276">
      <c r="A276" s="117">
        <f>特征计算_周度!A259</f>
        <v/>
      </c>
      <c r="B276" s="171">
        <f>IFERROR($A$3*特征计算_周度!B276+$B$3*特征计算_周度!C276+$C$3*特征计算_周度!D276+$D$3*特征计算_周度!E276+$E$3*特征计算_周度!F276+$F$3*特征计算_周度!H276,"")</f>
        <v/>
      </c>
      <c r="C276" s="118">
        <f>IFERROR(PERCENTILE(OFFSET(B276,1-364,0,364,1),$C$7),"")</f>
        <v/>
      </c>
      <c r="D276" s="118">
        <f>IFERROR(PERCENTILE(OFFSET(B276,1-364,0,364,1),$C$11),"")</f>
        <v/>
      </c>
      <c r="E276" s="122">
        <f>_xlfn.LET(_xlpm.initState,IF(OR(B276="",C276=""),"",IF(OR(特征计算_周度!B259&gt;$B$15,特征计算_周度!C259&gt;$B$15,特征计算_周度!G259&gt;$B$15,特征计算_周度!E259&gt;$B$15,特征计算_周度!F259&gt;$B$15),$A$12,IFERROR(IF(B276&lt;PERCENTILE(OFFSET(B276,1-364,0,364,1),$C$7),$A$7,IF(B276&lt;PERCENTILE(OFFSET(B276,1-364,0,364,1),$C$8),$A$8,IF(B276&lt;PERCENTILE(OFFSET(B276,1-364,0,364,1),$C$9),$A$9,IF(B276&lt;PERCENTILE(OFFSET(B276,1-364,0,364,1),$C$10),$A$10,IF(B276&lt;PERCENTILE(OFFSET(B276,1-364,0,364,1),$C$11),$A$11,$A$12))))),""))),_xlpm.dev,原始数据_周度!G259,_xlpm.minDev,MIN(OFFSET(原始数据_周度!G259,1-$D$17,0,$D$17,1)),_xlpm.bounce,_xlpm.dev-_xlpm.minDev,_xlpm.oversold,AND(ISNUMBER(_xlpm.dev),ISNUMBER(_xlpm.minDev),_xlpm.minDev&lt;=$B$17,_xlpm.bounce&gt;=$F$17,OR(_xlpm.initState=$A$12,_xlpm.initState=$A$11,_xlpm.initState=$A$10)),_xlpm.pctOnly,IFERROR(IF(B276&lt;PERCENTILE(OFFSET(B276,1-364,0,364,1),$C$7),$A$7,IF(B276&lt;PERCENTILE(OFFSET(B276,1-364,0,364,1),$C$8),$A$8,IF(B276&lt;PERCENTILE(OFFSET(B276,1-364,0,364,1),$C$9),$A$9,IF(B276&lt;PERCENTILE(OFFSET(B276,1-364,0,364,1),$C$10),$A$10,IF(B276&lt;PERCENTILE(OFFSET(B276,1-364,0,364,1),$C$11),$A$11,$A$12))))),""),IF(_xlpm.initState="","",IF(_xlpm.oversold,_xlpm.pctOnly,_xlpm.initState)))</f>
        <v/>
      </c>
      <c r="F276" s="119" t="n"/>
      <c r="G276" s="120">
        <f>IF(OR(B276="",C276=""),"",IF(OR(特征计算_周度!B259&gt;$B$15,特征计算_周度!C259&gt;$B$15,特征计算_周度!G259&gt;$B$15,特征计算_周度!E259&gt;$B$15,特征计算_周度!F259&gt;$B$15),IF(特征计算_周度!B259&gt;$B$15,"VIX ","")&amp;IF(特征计算_周度!C259&gt;$B$15,"HY ","")&amp;IF(特征计算_周度!G259&gt;$B$15,"Sahm ","")&amp;IF(特征计算_周度!E259&gt;$B$15,"趋势 ","")&amp;IF(特征计算_周度!F259&gt;$B$15,"斜率",""),"—"))</f>
        <v/>
      </c>
      <c r="H276" s="121">
        <f>IF(OR(B276="",C276=""),"",_xlfn.LET(_xlpm.dev,原始数据_周度!G259,_xlpm.minDev,MIN(OFFSET(原始数据_周度!G259,1-$D$17,0,$D$17,1)),_xlpm.bounce,_xlpm.dev-_xlpm.minDev,IF(AND(ISNUMBER(_xlpm.dev),ISNUMBER(_xlpm.minDev),_xlpm.minDev&lt;=$B$17,_xlpm.bounce&gt;=$F$17),"✅ 触发","—")))</f>
        <v/>
      </c>
      <c r="I276" s="172">
        <f>IFERROR(IF(特征计算_周度!H276&gt;$I$3,MIN($I$4,MAX(-$I$5,(特征计算_周度!H276-$I$3)*$I$4)),0),"")</f>
        <v/>
      </c>
    </row>
    <row r="277">
      <c r="A277" s="117">
        <f>特征计算_周度!A260</f>
        <v/>
      </c>
      <c r="B277" s="171">
        <f>IFERROR($A$3*特征计算_周度!B277+$B$3*特征计算_周度!C277+$C$3*特征计算_周度!D277+$D$3*特征计算_周度!E277+$E$3*特征计算_周度!F277+$F$3*特征计算_周度!H277,"")</f>
        <v/>
      </c>
      <c r="C277" s="118">
        <f>IFERROR(PERCENTILE(OFFSET(B277,1-364,0,364,1),$C$7),"")</f>
        <v/>
      </c>
      <c r="D277" s="118">
        <f>IFERROR(PERCENTILE(OFFSET(B277,1-364,0,364,1),$C$11),"")</f>
        <v/>
      </c>
      <c r="E277" s="122">
        <f>_xlfn.LET(_xlpm.initState,IF(OR(B277="",C277=""),"",IF(OR(特征计算_周度!B260&gt;$B$15,特征计算_周度!C260&gt;$B$15,特征计算_周度!G260&gt;$B$15,特征计算_周度!E260&gt;$B$15,特征计算_周度!F260&gt;$B$15),$A$12,IFERROR(IF(B277&lt;PERCENTILE(OFFSET(B277,1-364,0,364,1),$C$7),$A$7,IF(B277&lt;PERCENTILE(OFFSET(B277,1-364,0,364,1),$C$8),$A$8,IF(B277&lt;PERCENTILE(OFFSET(B277,1-364,0,364,1),$C$9),$A$9,IF(B277&lt;PERCENTILE(OFFSET(B277,1-364,0,364,1),$C$10),$A$10,IF(B277&lt;PERCENTILE(OFFSET(B277,1-364,0,364,1),$C$11),$A$11,$A$12))))),""))),_xlpm.dev,原始数据_周度!G260,_xlpm.minDev,MIN(OFFSET(原始数据_周度!G260,1-$D$17,0,$D$17,1)),_xlpm.bounce,_xlpm.dev-_xlpm.minDev,_xlpm.oversold,AND(ISNUMBER(_xlpm.dev),ISNUMBER(_xlpm.minDev),_xlpm.minDev&lt;=$B$17,_xlpm.bounce&gt;=$F$17,OR(_xlpm.initState=$A$12,_xlpm.initState=$A$11,_xlpm.initState=$A$10)),_xlpm.pctOnly,IFERROR(IF(B277&lt;PERCENTILE(OFFSET(B277,1-364,0,364,1),$C$7),$A$7,IF(B277&lt;PERCENTILE(OFFSET(B277,1-364,0,364,1),$C$8),$A$8,IF(B277&lt;PERCENTILE(OFFSET(B277,1-364,0,364,1),$C$9),$A$9,IF(B277&lt;PERCENTILE(OFFSET(B277,1-364,0,364,1),$C$10),$A$10,IF(B277&lt;PERCENTILE(OFFSET(B277,1-364,0,364,1),$C$11),$A$11,$A$12))))),""),IF(_xlpm.initState="","",IF(_xlpm.oversold,_xlpm.pctOnly,_xlpm.initState)))</f>
        <v/>
      </c>
      <c r="F277" s="119" t="n"/>
      <c r="G277" s="120">
        <f>IF(OR(B277="",C277=""),"",IF(OR(特征计算_周度!B260&gt;$B$15,特征计算_周度!C260&gt;$B$15,特征计算_周度!G260&gt;$B$15,特征计算_周度!E260&gt;$B$15,特征计算_周度!F260&gt;$B$15),IF(特征计算_周度!B260&gt;$B$15,"VIX ","")&amp;IF(特征计算_周度!C260&gt;$B$15,"HY ","")&amp;IF(特征计算_周度!G260&gt;$B$15,"Sahm ","")&amp;IF(特征计算_周度!E260&gt;$B$15,"趋势 ","")&amp;IF(特征计算_周度!F260&gt;$B$15,"斜率",""),"—"))</f>
        <v/>
      </c>
      <c r="H277" s="121">
        <f>IF(OR(B277="",C277=""),"",_xlfn.LET(_xlpm.dev,原始数据_周度!G260,_xlpm.minDev,MIN(OFFSET(原始数据_周度!G260,1-$D$17,0,$D$17,1)),_xlpm.bounce,_xlpm.dev-_xlpm.minDev,IF(AND(ISNUMBER(_xlpm.dev),ISNUMBER(_xlpm.minDev),_xlpm.minDev&lt;=$B$17,_xlpm.bounce&gt;=$F$17),"✅ 触发","—")))</f>
        <v/>
      </c>
      <c r="I277" s="172">
        <f>IFERROR(IF(特征计算_周度!H277&gt;$I$3,MIN($I$4,MAX(-$I$5,(特征计算_周度!H277-$I$3)*$I$4)),0),"")</f>
        <v/>
      </c>
    </row>
    <row r="278">
      <c r="A278" s="117">
        <f>特征计算_周度!A261</f>
        <v/>
      </c>
      <c r="B278" s="171">
        <f>IFERROR($A$3*特征计算_周度!B278+$B$3*特征计算_周度!C278+$C$3*特征计算_周度!D278+$D$3*特征计算_周度!E278+$E$3*特征计算_周度!F278+$F$3*特征计算_周度!H278,"")</f>
        <v/>
      </c>
      <c r="C278" s="118">
        <f>IFERROR(PERCENTILE(OFFSET(B278,1-364,0,364,1),$C$7),"")</f>
        <v/>
      </c>
      <c r="D278" s="118">
        <f>IFERROR(PERCENTILE(OFFSET(B278,1-364,0,364,1),$C$11),"")</f>
        <v/>
      </c>
      <c r="E278" s="122">
        <f>_xlfn.LET(_xlpm.initState,IF(OR(B278="",C278=""),"",IF(OR(特征计算_周度!B261&gt;$B$15,特征计算_周度!C261&gt;$B$15,特征计算_周度!G261&gt;$B$15,特征计算_周度!E261&gt;$B$15,特征计算_周度!F261&gt;$B$15),$A$12,IFERROR(IF(B278&lt;PERCENTILE(OFFSET(B278,1-364,0,364,1),$C$7),$A$7,IF(B278&lt;PERCENTILE(OFFSET(B278,1-364,0,364,1),$C$8),$A$8,IF(B278&lt;PERCENTILE(OFFSET(B278,1-364,0,364,1),$C$9),$A$9,IF(B278&lt;PERCENTILE(OFFSET(B278,1-364,0,364,1),$C$10),$A$10,IF(B278&lt;PERCENTILE(OFFSET(B278,1-364,0,364,1),$C$11),$A$11,$A$12))))),""))),_xlpm.dev,原始数据_周度!G261,_xlpm.minDev,MIN(OFFSET(原始数据_周度!G261,1-$D$17,0,$D$17,1)),_xlpm.bounce,_xlpm.dev-_xlpm.minDev,_xlpm.oversold,AND(ISNUMBER(_xlpm.dev),ISNUMBER(_xlpm.minDev),_xlpm.minDev&lt;=$B$17,_xlpm.bounce&gt;=$F$17,OR(_xlpm.initState=$A$12,_xlpm.initState=$A$11,_xlpm.initState=$A$10)),_xlpm.pctOnly,IFERROR(IF(B278&lt;PERCENTILE(OFFSET(B278,1-364,0,364,1),$C$7),$A$7,IF(B278&lt;PERCENTILE(OFFSET(B278,1-364,0,364,1),$C$8),$A$8,IF(B278&lt;PERCENTILE(OFFSET(B278,1-364,0,364,1),$C$9),$A$9,IF(B278&lt;PERCENTILE(OFFSET(B278,1-364,0,364,1),$C$10),$A$10,IF(B278&lt;PERCENTILE(OFFSET(B278,1-364,0,364,1),$C$11),$A$11,$A$12))))),""),IF(_xlpm.initState="","",IF(_xlpm.oversold,_xlpm.pctOnly,_xlpm.initState)))</f>
        <v/>
      </c>
      <c r="F278" s="119" t="n"/>
      <c r="G278" s="120">
        <f>IF(OR(B278="",C278=""),"",IF(OR(特征计算_周度!B261&gt;$B$15,特征计算_周度!C261&gt;$B$15,特征计算_周度!G261&gt;$B$15,特征计算_周度!E261&gt;$B$15,特征计算_周度!F261&gt;$B$15),IF(特征计算_周度!B261&gt;$B$15,"VIX ","")&amp;IF(特征计算_周度!C261&gt;$B$15,"HY ","")&amp;IF(特征计算_周度!G261&gt;$B$15,"Sahm ","")&amp;IF(特征计算_周度!E261&gt;$B$15,"趋势 ","")&amp;IF(特征计算_周度!F261&gt;$B$15,"斜率",""),"—"))</f>
        <v/>
      </c>
      <c r="H278" s="121">
        <f>IF(OR(B278="",C278=""),"",_xlfn.LET(_xlpm.dev,原始数据_周度!G261,_xlpm.minDev,MIN(OFFSET(原始数据_周度!G261,1-$D$17,0,$D$17,1)),_xlpm.bounce,_xlpm.dev-_xlpm.minDev,IF(AND(ISNUMBER(_xlpm.dev),ISNUMBER(_xlpm.minDev),_xlpm.minDev&lt;=$B$17,_xlpm.bounce&gt;=$F$17),"✅ 触发","—")))</f>
        <v/>
      </c>
      <c r="I278" s="172">
        <f>IFERROR(IF(特征计算_周度!H278&gt;$I$3,MIN($I$4,MAX(-$I$5,(特征计算_周度!H278-$I$3)*$I$4)),0),"")</f>
        <v/>
      </c>
    </row>
    <row r="279">
      <c r="A279" s="117">
        <f>特征计算_周度!A262</f>
        <v/>
      </c>
      <c r="B279" s="171">
        <f>IFERROR($A$3*特征计算_周度!B279+$B$3*特征计算_周度!C279+$C$3*特征计算_周度!D279+$D$3*特征计算_周度!E279+$E$3*特征计算_周度!F279+$F$3*特征计算_周度!H279,"")</f>
        <v/>
      </c>
      <c r="C279" s="118">
        <f>IFERROR(PERCENTILE(OFFSET(B279,1-364,0,364,1),$C$7),"")</f>
        <v/>
      </c>
      <c r="D279" s="118">
        <f>IFERROR(PERCENTILE(OFFSET(B279,1-364,0,364,1),$C$11),"")</f>
        <v/>
      </c>
      <c r="E279" s="122">
        <f>_xlfn.LET(_xlpm.initState,IF(OR(B279="",C279=""),"",IF(OR(特征计算_周度!B262&gt;$B$15,特征计算_周度!C262&gt;$B$15,特征计算_周度!G262&gt;$B$15,特征计算_周度!E262&gt;$B$15,特征计算_周度!F262&gt;$B$15),$A$12,IFERROR(IF(B279&lt;PERCENTILE(OFFSET(B279,1-364,0,364,1),$C$7),$A$7,IF(B279&lt;PERCENTILE(OFFSET(B279,1-364,0,364,1),$C$8),$A$8,IF(B279&lt;PERCENTILE(OFFSET(B279,1-364,0,364,1),$C$9),$A$9,IF(B279&lt;PERCENTILE(OFFSET(B279,1-364,0,364,1),$C$10),$A$10,IF(B279&lt;PERCENTILE(OFFSET(B279,1-364,0,364,1),$C$11),$A$11,$A$12))))),""))),_xlpm.dev,原始数据_周度!G262,_xlpm.minDev,MIN(OFFSET(原始数据_周度!G262,1-$D$17,0,$D$17,1)),_xlpm.bounce,_xlpm.dev-_xlpm.minDev,_xlpm.oversold,AND(ISNUMBER(_xlpm.dev),ISNUMBER(_xlpm.minDev),_xlpm.minDev&lt;=$B$17,_xlpm.bounce&gt;=$F$17,OR(_xlpm.initState=$A$12,_xlpm.initState=$A$11,_xlpm.initState=$A$10)),_xlpm.pctOnly,IFERROR(IF(B279&lt;PERCENTILE(OFFSET(B279,1-364,0,364,1),$C$7),$A$7,IF(B279&lt;PERCENTILE(OFFSET(B279,1-364,0,364,1),$C$8),$A$8,IF(B279&lt;PERCENTILE(OFFSET(B279,1-364,0,364,1),$C$9),$A$9,IF(B279&lt;PERCENTILE(OFFSET(B279,1-364,0,364,1),$C$10),$A$10,IF(B279&lt;PERCENTILE(OFFSET(B279,1-364,0,364,1),$C$11),$A$11,$A$12))))),""),IF(_xlpm.initState="","",IF(_xlpm.oversold,_xlpm.pctOnly,_xlpm.initState)))</f>
        <v/>
      </c>
      <c r="F279" s="119" t="n"/>
      <c r="G279" s="120">
        <f>IF(OR(B279="",C279=""),"",IF(OR(特征计算_周度!B262&gt;$B$15,特征计算_周度!C262&gt;$B$15,特征计算_周度!G262&gt;$B$15,特征计算_周度!E262&gt;$B$15,特征计算_周度!F262&gt;$B$15),IF(特征计算_周度!B262&gt;$B$15,"VIX ","")&amp;IF(特征计算_周度!C262&gt;$B$15,"HY ","")&amp;IF(特征计算_周度!G262&gt;$B$15,"Sahm ","")&amp;IF(特征计算_周度!E262&gt;$B$15,"趋势 ","")&amp;IF(特征计算_周度!F262&gt;$B$15,"斜率",""),"—"))</f>
        <v/>
      </c>
      <c r="H279" s="121">
        <f>IF(OR(B279="",C279=""),"",_xlfn.LET(_xlpm.dev,原始数据_周度!G262,_xlpm.minDev,MIN(OFFSET(原始数据_周度!G262,1-$D$17,0,$D$17,1)),_xlpm.bounce,_xlpm.dev-_xlpm.minDev,IF(AND(ISNUMBER(_xlpm.dev),ISNUMBER(_xlpm.minDev),_xlpm.minDev&lt;=$B$17,_xlpm.bounce&gt;=$F$17),"✅ 触发","—")))</f>
        <v/>
      </c>
      <c r="I279" s="172">
        <f>IFERROR(IF(特征计算_周度!H279&gt;$I$3,MIN($I$4,MAX(-$I$5,(特征计算_周度!H279-$I$3)*$I$4)),0),"")</f>
        <v/>
      </c>
    </row>
    <row r="280">
      <c r="A280" s="117">
        <f>特征计算_周度!A263</f>
        <v/>
      </c>
      <c r="B280" s="171">
        <f>IFERROR($A$3*特征计算_周度!B280+$B$3*特征计算_周度!C280+$C$3*特征计算_周度!D280+$D$3*特征计算_周度!E280+$E$3*特征计算_周度!F280+$F$3*特征计算_周度!H280,"")</f>
        <v/>
      </c>
      <c r="C280" s="118">
        <f>IFERROR(PERCENTILE(OFFSET(B280,1-364,0,364,1),$C$7),"")</f>
        <v/>
      </c>
      <c r="D280" s="118">
        <f>IFERROR(PERCENTILE(OFFSET(B280,1-364,0,364,1),$C$11),"")</f>
        <v/>
      </c>
      <c r="E280" s="122">
        <f>_xlfn.LET(_xlpm.initState,IF(OR(B280="",C280=""),"",IF(OR(特征计算_周度!B263&gt;$B$15,特征计算_周度!C263&gt;$B$15,特征计算_周度!G263&gt;$B$15,特征计算_周度!E263&gt;$B$15,特征计算_周度!F263&gt;$B$15),$A$12,IFERROR(IF(B280&lt;PERCENTILE(OFFSET(B280,1-364,0,364,1),$C$7),$A$7,IF(B280&lt;PERCENTILE(OFFSET(B280,1-364,0,364,1),$C$8),$A$8,IF(B280&lt;PERCENTILE(OFFSET(B280,1-364,0,364,1),$C$9),$A$9,IF(B280&lt;PERCENTILE(OFFSET(B280,1-364,0,364,1),$C$10),$A$10,IF(B280&lt;PERCENTILE(OFFSET(B280,1-364,0,364,1),$C$11),$A$11,$A$12))))),""))),_xlpm.dev,原始数据_周度!G263,_xlpm.minDev,MIN(OFFSET(原始数据_周度!G263,1-$D$17,0,$D$17,1)),_xlpm.bounce,_xlpm.dev-_xlpm.minDev,_xlpm.oversold,AND(ISNUMBER(_xlpm.dev),ISNUMBER(_xlpm.minDev),_xlpm.minDev&lt;=$B$17,_xlpm.bounce&gt;=$F$17,OR(_xlpm.initState=$A$12,_xlpm.initState=$A$11,_xlpm.initState=$A$10)),_xlpm.pctOnly,IFERROR(IF(B280&lt;PERCENTILE(OFFSET(B280,1-364,0,364,1),$C$7),$A$7,IF(B280&lt;PERCENTILE(OFFSET(B280,1-364,0,364,1),$C$8),$A$8,IF(B280&lt;PERCENTILE(OFFSET(B280,1-364,0,364,1),$C$9),$A$9,IF(B280&lt;PERCENTILE(OFFSET(B280,1-364,0,364,1),$C$10),$A$10,IF(B280&lt;PERCENTILE(OFFSET(B280,1-364,0,364,1),$C$11),$A$11,$A$12))))),""),IF(_xlpm.initState="","",IF(_xlpm.oversold,_xlpm.pctOnly,_xlpm.initState)))</f>
        <v/>
      </c>
      <c r="F280" s="119" t="n"/>
      <c r="G280" s="120">
        <f>IF(OR(B280="",C280=""),"",IF(OR(特征计算_周度!B263&gt;$B$15,特征计算_周度!C263&gt;$B$15,特征计算_周度!G263&gt;$B$15,特征计算_周度!E263&gt;$B$15,特征计算_周度!F263&gt;$B$15),IF(特征计算_周度!B263&gt;$B$15,"VIX ","")&amp;IF(特征计算_周度!C263&gt;$B$15,"HY ","")&amp;IF(特征计算_周度!G263&gt;$B$15,"Sahm ","")&amp;IF(特征计算_周度!E263&gt;$B$15,"趋势 ","")&amp;IF(特征计算_周度!F263&gt;$B$15,"斜率",""),"—"))</f>
        <v/>
      </c>
      <c r="H280" s="121">
        <f>IF(OR(B280="",C280=""),"",_xlfn.LET(_xlpm.dev,原始数据_周度!G263,_xlpm.minDev,MIN(OFFSET(原始数据_周度!G263,1-$D$17,0,$D$17,1)),_xlpm.bounce,_xlpm.dev-_xlpm.minDev,IF(AND(ISNUMBER(_xlpm.dev),ISNUMBER(_xlpm.minDev),_xlpm.minDev&lt;=$B$17,_xlpm.bounce&gt;=$F$17),"✅ 触发","—")))</f>
        <v/>
      </c>
      <c r="I280" s="172">
        <f>IFERROR(IF(特征计算_周度!H280&gt;$I$3,MIN($I$4,MAX(-$I$5,(特征计算_周度!H280-$I$3)*$I$4)),0),"")</f>
        <v/>
      </c>
    </row>
    <row r="281">
      <c r="A281" s="117">
        <f>特征计算_周度!A264</f>
        <v/>
      </c>
      <c r="B281" s="171">
        <f>IFERROR($A$3*特征计算_周度!B281+$B$3*特征计算_周度!C281+$C$3*特征计算_周度!D281+$D$3*特征计算_周度!E281+$E$3*特征计算_周度!F281+$F$3*特征计算_周度!H281,"")</f>
        <v/>
      </c>
      <c r="C281" s="118">
        <f>IFERROR(PERCENTILE(OFFSET(B281,1-364,0,364,1),$C$7),"")</f>
        <v/>
      </c>
      <c r="D281" s="118">
        <f>IFERROR(PERCENTILE(OFFSET(B281,1-364,0,364,1),$C$11),"")</f>
        <v/>
      </c>
      <c r="E281" s="122">
        <f>_xlfn.LET(_xlpm.initState,IF(OR(B281="",C281=""),"",IF(OR(特征计算_周度!B264&gt;$B$15,特征计算_周度!C264&gt;$B$15,特征计算_周度!G264&gt;$B$15,特征计算_周度!E264&gt;$B$15,特征计算_周度!F264&gt;$B$15),$A$12,IFERROR(IF(B281&lt;PERCENTILE(OFFSET(B281,1-364,0,364,1),$C$7),$A$7,IF(B281&lt;PERCENTILE(OFFSET(B281,1-364,0,364,1),$C$8),$A$8,IF(B281&lt;PERCENTILE(OFFSET(B281,1-364,0,364,1),$C$9),$A$9,IF(B281&lt;PERCENTILE(OFFSET(B281,1-364,0,364,1),$C$10),$A$10,IF(B281&lt;PERCENTILE(OFFSET(B281,1-364,0,364,1),$C$11),$A$11,$A$12))))),""))),_xlpm.dev,原始数据_周度!G264,_xlpm.minDev,MIN(OFFSET(原始数据_周度!G264,1-$D$17,0,$D$17,1)),_xlpm.bounce,_xlpm.dev-_xlpm.minDev,_xlpm.oversold,AND(ISNUMBER(_xlpm.dev),ISNUMBER(_xlpm.minDev),_xlpm.minDev&lt;=$B$17,_xlpm.bounce&gt;=$F$17,OR(_xlpm.initState=$A$12,_xlpm.initState=$A$11,_xlpm.initState=$A$10)),_xlpm.pctOnly,IFERROR(IF(B281&lt;PERCENTILE(OFFSET(B281,1-364,0,364,1),$C$7),$A$7,IF(B281&lt;PERCENTILE(OFFSET(B281,1-364,0,364,1),$C$8),$A$8,IF(B281&lt;PERCENTILE(OFFSET(B281,1-364,0,364,1),$C$9),$A$9,IF(B281&lt;PERCENTILE(OFFSET(B281,1-364,0,364,1),$C$10),$A$10,IF(B281&lt;PERCENTILE(OFFSET(B281,1-364,0,364,1),$C$11),$A$11,$A$12))))),""),IF(_xlpm.initState="","",IF(_xlpm.oversold,_xlpm.pctOnly,_xlpm.initState)))</f>
        <v/>
      </c>
      <c r="F281" s="119" t="n"/>
      <c r="G281" s="120">
        <f>IF(OR(B281="",C281=""),"",IF(OR(特征计算_周度!B264&gt;$B$15,特征计算_周度!C264&gt;$B$15,特征计算_周度!G264&gt;$B$15,特征计算_周度!E264&gt;$B$15,特征计算_周度!F264&gt;$B$15),IF(特征计算_周度!B264&gt;$B$15,"VIX ","")&amp;IF(特征计算_周度!C264&gt;$B$15,"HY ","")&amp;IF(特征计算_周度!G264&gt;$B$15,"Sahm ","")&amp;IF(特征计算_周度!E264&gt;$B$15,"趋势 ","")&amp;IF(特征计算_周度!F264&gt;$B$15,"斜率",""),"—"))</f>
        <v/>
      </c>
      <c r="H281" s="121">
        <f>IF(OR(B281="",C281=""),"",_xlfn.LET(_xlpm.dev,原始数据_周度!G264,_xlpm.minDev,MIN(OFFSET(原始数据_周度!G264,1-$D$17,0,$D$17,1)),_xlpm.bounce,_xlpm.dev-_xlpm.minDev,IF(AND(ISNUMBER(_xlpm.dev),ISNUMBER(_xlpm.minDev),_xlpm.minDev&lt;=$B$17,_xlpm.bounce&gt;=$F$17),"✅ 触发","—")))</f>
        <v/>
      </c>
      <c r="I281" s="172">
        <f>IFERROR(IF(特征计算_周度!H281&gt;$I$3,MIN($I$4,MAX(-$I$5,(特征计算_周度!H281-$I$3)*$I$4)),0),"")</f>
        <v/>
      </c>
    </row>
    <row r="282">
      <c r="A282" s="117">
        <f>特征计算_周度!A265</f>
        <v/>
      </c>
      <c r="B282" s="171">
        <f>IFERROR($A$3*特征计算_周度!B282+$B$3*特征计算_周度!C282+$C$3*特征计算_周度!D282+$D$3*特征计算_周度!E282+$E$3*特征计算_周度!F282+$F$3*特征计算_周度!H282,"")</f>
        <v/>
      </c>
      <c r="C282" s="118">
        <f>IFERROR(PERCENTILE(OFFSET(B282,1-364,0,364,1),$C$7),"")</f>
        <v/>
      </c>
      <c r="D282" s="118">
        <f>IFERROR(PERCENTILE(OFFSET(B282,1-364,0,364,1),$C$11),"")</f>
        <v/>
      </c>
      <c r="E282" s="122">
        <f>_xlfn.LET(_xlpm.initState,IF(OR(B282="",C282=""),"",IF(OR(特征计算_周度!B265&gt;$B$15,特征计算_周度!C265&gt;$B$15,特征计算_周度!G265&gt;$B$15,特征计算_周度!E265&gt;$B$15,特征计算_周度!F265&gt;$B$15),$A$12,IFERROR(IF(B282&lt;PERCENTILE(OFFSET(B282,1-364,0,364,1),$C$7),$A$7,IF(B282&lt;PERCENTILE(OFFSET(B282,1-364,0,364,1),$C$8),$A$8,IF(B282&lt;PERCENTILE(OFFSET(B282,1-364,0,364,1),$C$9),$A$9,IF(B282&lt;PERCENTILE(OFFSET(B282,1-364,0,364,1),$C$10),$A$10,IF(B282&lt;PERCENTILE(OFFSET(B282,1-364,0,364,1),$C$11),$A$11,$A$12))))),""))),_xlpm.dev,原始数据_周度!G265,_xlpm.minDev,MIN(OFFSET(原始数据_周度!G265,1-$D$17,0,$D$17,1)),_xlpm.bounce,_xlpm.dev-_xlpm.minDev,_xlpm.oversold,AND(ISNUMBER(_xlpm.dev),ISNUMBER(_xlpm.minDev),_xlpm.minDev&lt;=$B$17,_xlpm.bounce&gt;=$F$17,OR(_xlpm.initState=$A$12,_xlpm.initState=$A$11,_xlpm.initState=$A$10)),_xlpm.pctOnly,IFERROR(IF(B282&lt;PERCENTILE(OFFSET(B282,1-364,0,364,1),$C$7),$A$7,IF(B282&lt;PERCENTILE(OFFSET(B282,1-364,0,364,1),$C$8),$A$8,IF(B282&lt;PERCENTILE(OFFSET(B282,1-364,0,364,1),$C$9),$A$9,IF(B282&lt;PERCENTILE(OFFSET(B282,1-364,0,364,1),$C$10),$A$10,IF(B282&lt;PERCENTILE(OFFSET(B282,1-364,0,364,1),$C$11),$A$11,$A$12))))),""),IF(_xlpm.initState="","",IF(_xlpm.oversold,_xlpm.pctOnly,_xlpm.initState)))</f>
        <v/>
      </c>
      <c r="F282" s="119" t="n"/>
      <c r="G282" s="120">
        <f>IF(OR(B282="",C282=""),"",IF(OR(特征计算_周度!B265&gt;$B$15,特征计算_周度!C265&gt;$B$15,特征计算_周度!G265&gt;$B$15,特征计算_周度!E265&gt;$B$15,特征计算_周度!F265&gt;$B$15),IF(特征计算_周度!B265&gt;$B$15,"VIX ","")&amp;IF(特征计算_周度!C265&gt;$B$15,"HY ","")&amp;IF(特征计算_周度!G265&gt;$B$15,"Sahm ","")&amp;IF(特征计算_周度!E265&gt;$B$15,"趋势 ","")&amp;IF(特征计算_周度!F265&gt;$B$15,"斜率",""),"—"))</f>
        <v/>
      </c>
      <c r="H282" s="121">
        <f>IF(OR(B282="",C282=""),"",_xlfn.LET(_xlpm.dev,原始数据_周度!G265,_xlpm.minDev,MIN(OFFSET(原始数据_周度!G265,1-$D$17,0,$D$17,1)),_xlpm.bounce,_xlpm.dev-_xlpm.minDev,IF(AND(ISNUMBER(_xlpm.dev),ISNUMBER(_xlpm.minDev),_xlpm.minDev&lt;=$B$17,_xlpm.bounce&gt;=$F$17),"✅ 触发","—")))</f>
        <v/>
      </c>
      <c r="I282" s="172">
        <f>IFERROR(IF(特征计算_周度!H282&gt;$I$3,MIN($I$4,MAX(-$I$5,(特征计算_周度!H282-$I$3)*$I$4)),0),"")</f>
        <v/>
      </c>
    </row>
    <row r="283">
      <c r="A283" s="117">
        <f>特征计算_周度!A266</f>
        <v/>
      </c>
      <c r="B283" s="171">
        <f>IFERROR($A$3*特征计算_周度!B283+$B$3*特征计算_周度!C283+$C$3*特征计算_周度!D283+$D$3*特征计算_周度!E283+$E$3*特征计算_周度!F283+$F$3*特征计算_周度!H283,"")</f>
        <v/>
      </c>
      <c r="C283" s="118">
        <f>IFERROR(PERCENTILE(OFFSET(B283,1-364,0,364,1),$C$7),"")</f>
        <v/>
      </c>
      <c r="D283" s="118">
        <f>IFERROR(PERCENTILE(OFFSET(B283,1-364,0,364,1),$C$11),"")</f>
        <v/>
      </c>
      <c r="E283" s="122">
        <f>_xlfn.LET(_xlpm.initState,IF(OR(B283="",C283=""),"",IF(OR(特征计算_周度!B266&gt;$B$15,特征计算_周度!C266&gt;$B$15,特征计算_周度!G266&gt;$B$15,特征计算_周度!E266&gt;$B$15,特征计算_周度!F266&gt;$B$15),$A$12,IFERROR(IF(B283&lt;PERCENTILE(OFFSET(B283,1-364,0,364,1),$C$7),$A$7,IF(B283&lt;PERCENTILE(OFFSET(B283,1-364,0,364,1),$C$8),$A$8,IF(B283&lt;PERCENTILE(OFFSET(B283,1-364,0,364,1),$C$9),$A$9,IF(B283&lt;PERCENTILE(OFFSET(B283,1-364,0,364,1),$C$10),$A$10,IF(B283&lt;PERCENTILE(OFFSET(B283,1-364,0,364,1),$C$11),$A$11,$A$12))))),""))),_xlpm.dev,原始数据_周度!G266,_xlpm.minDev,MIN(OFFSET(原始数据_周度!G266,1-$D$17,0,$D$17,1)),_xlpm.bounce,_xlpm.dev-_xlpm.minDev,_xlpm.oversold,AND(ISNUMBER(_xlpm.dev),ISNUMBER(_xlpm.minDev),_xlpm.minDev&lt;=$B$17,_xlpm.bounce&gt;=$F$17,OR(_xlpm.initState=$A$12,_xlpm.initState=$A$11,_xlpm.initState=$A$10)),_xlpm.pctOnly,IFERROR(IF(B283&lt;PERCENTILE(OFFSET(B283,1-364,0,364,1),$C$7),$A$7,IF(B283&lt;PERCENTILE(OFFSET(B283,1-364,0,364,1),$C$8),$A$8,IF(B283&lt;PERCENTILE(OFFSET(B283,1-364,0,364,1),$C$9),$A$9,IF(B283&lt;PERCENTILE(OFFSET(B283,1-364,0,364,1),$C$10),$A$10,IF(B283&lt;PERCENTILE(OFFSET(B283,1-364,0,364,1),$C$11),$A$11,$A$12))))),""),IF(_xlpm.initState="","",IF(_xlpm.oversold,_xlpm.pctOnly,_xlpm.initState)))</f>
        <v/>
      </c>
      <c r="F283" s="119" t="n"/>
      <c r="G283" s="120">
        <f>IF(OR(B283="",C283=""),"",IF(OR(特征计算_周度!B266&gt;$B$15,特征计算_周度!C266&gt;$B$15,特征计算_周度!G266&gt;$B$15,特征计算_周度!E266&gt;$B$15,特征计算_周度!F266&gt;$B$15),IF(特征计算_周度!B266&gt;$B$15,"VIX ","")&amp;IF(特征计算_周度!C266&gt;$B$15,"HY ","")&amp;IF(特征计算_周度!G266&gt;$B$15,"Sahm ","")&amp;IF(特征计算_周度!E266&gt;$B$15,"趋势 ","")&amp;IF(特征计算_周度!F266&gt;$B$15,"斜率",""),"—"))</f>
        <v/>
      </c>
      <c r="H283" s="121">
        <f>IF(OR(B283="",C283=""),"",_xlfn.LET(_xlpm.dev,原始数据_周度!G266,_xlpm.minDev,MIN(OFFSET(原始数据_周度!G266,1-$D$17,0,$D$17,1)),_xlpm.bounce,_xlpm.dev-_xlpm.minDev,IF(AND(ISNUMBER(_xlpm.dev),ISNUMBER(_xlpm.minDev),_xlpm.minDev&lt;=$B$17,_xlpm.bounce&gt;=$F$17),"✅ 触发","—")))</f>
        <v/>
      </c>
      <c r="I283" s="172">
        <f>IFERROR(IF(特征计算_周度!H283&gt;$I$3,MIN($I$4,MAX(-$I$5,(特征计算_周度!H283-$I$3)*$I$4)),0),"")</f>
        <v/>
      </c>
    </row>
    <row r="284">
      <c r="A284" s="117">
        <f>特征计算_周度!A267</f>
        <v/>
      </c>
      <c r="B284" s="171">
        <f>IFERROR($A$3*特征计算_周度!B284+$B$3*特征计算_周度!C284+$C$3*特征计算_周度!D284+$D$3*特征计算_周度!E284+$E$3*特征计算_周度!F284+$F$3*特征计算_周度!H284,"")</f>
        <v/>
      </c>
      <c r="C284" s="118">
        <f>IFERROR(PERCENTILE(OFFSET(B284,1-364,0,364,1),$C$7),"")</f>
        <v/>
      </c>
      <c r="D284" s="118">
        <f>IFERROR(PERCENTILE(OFFSET(B284,1-364,0,364,1),$C$11),"")</f>
        <v/>
      </c>
      <c r="E284" s="122">
        <f>_xlfn.LET(_xlpm.initState,IF(OR(B284="",C284=""),"",IF(OR(特征计算_周度!B267&gt;$B$15,特征计算_周度!C267&gt;$B$15,特征计算_周度!G267&gt;$B$15,特征计算_周度!E267&gt;$B$15,特征计算_周度!F267&gt;$B$15),$A$12,IFERROR(IF(B284&lt;PERCENTILE(OFFSET(B284,1-364,0,364,1),$C$7),$A$7,IF(B284&lt;PERCENTILE(OFFSET(B284,1-364,0,364,1),$C$8),$A$8,IF(B284&lt;PERCENTILE(OFFSET(B284,1-364,0,364,1),$C$9),$A$9,IF(B284&lt;PERCENTILE(OFFSET(B284,1-364,0,364,1),$C$10),$A$10,IF(B284&lt;PERCENTILE(OFFSET(B284,1-364,0,364,1),$C$11),$A$11,$A$12))))),""))),_xlpm.dev,原始数据_周度!G267,_xlpm.minDev,MIN(OFFSET(原始数据_周度!G267,1-$D$17,0,$D$17,1)),_xlpm.bounce,_xlpm.dev-_xlpm.minDev,_xlpm.oversold,AND(ISNUMBER(_xlpm.dev),ISNUMBER(_xlpm.minDev),_xlpm.minDev&lt;=$B$17,_xlpm.bounce&gt;=$F$17,OR(_xlpm.initState=$A$12,_xlpm.initState=$A$11,_xlpm.initState=$A$10)),_xlpm.pctOnly,IFERROR(IF(B284&lt;PERCENTILE(OFFSET(B284,1-364,0,364,1),$C$7),$A$7,IF(B284&lt;PERCENTILE(OFFSET(B284,1-364,0,364,1),$C$8),$A$8,IF(B284&lt;PERCENTILE(OFFSET(B284,1-364,0,364,1),$C$9),$A$9,IF(B284&lt;PERCENTILE(OFFSET(B284,1-364,0,364,1),$C$10),$A$10,IF(B284&lt;PERCENTILE(OFFSET(B284,1-364,0,364,1),$C$11),$A$11,$A$12))))),""),IF(_xlpm.initState="","",IF(_xlpm.oversold,_xlpm.pctOnly,_xlpm.initState)))</f>
        <v/>
      </c>
      <c r="F284" s="119" t="n"/>
      <c r="G284" s="120">
        <f>IF(OR(B284="",C284=""),"",IF(OR(特征计算_周度!B267&gt;$B$15,特征计算_周度!C267&gt;$B$15,特征计算_周度!G267&gt;$B$15,特征计算_周度!E267&gt;$B$15,特征计算_周度!F267&gt;$B$15),IF(特征计算_周度!B267&gt;$B$15,"VIX ","")&amp;IF(特征计算_周度!C267&gt;$B$15,"HY ","")&amp;IF(特征计算_周度!G267&gt;$B$15,"Sahm ","")&amp;IF(特征计算_周度!E267&gt;$B$15,"趋势 ","")&amp;IF(特征计算_周度!F267&gt;$B$15,"斜率",""),"—"))</f>
        <v/>
      </c>
      <c r="H284" s="121">
        <f>IF(OR(B284="",C284=""),"",_xlfn.LET(_xlpm.dev,原始数据_周度!G267,_xlpm.minDev,MIN(OFFSET(原始数据_周度!G267,1-$D$17,0,$D$17,1)),_xlpm.bounce,_xlpm.dev-_xlpm.minDev,IF(AND(ISNUMBER(_xlpm.dev),ISNUMBER(_xlpm.minDev),_xlpm.minDev&lt;=$B$17,_xlpm.bounce&gt;=$F$17),"✅ 触发","—")))</f>
        <v/>
      </c>
      <c r="I284" s="172">
        <f>IFERROR(IF(特征计算_周度!H284&gt;$I$3,MIN($I$4,MAX(-$I$5,(特征计算_周度!H284-$I$3)*$I$4)),0),"")</f>
        <v/>
      </c>
    </row>
    <row r="285">
      <c r="A285" s="117">
        <f>特征计算_周度!A268</f>
        <v/>
      </c>
      <c r="B285" s="171">
        <f>IFERROR($A$3*特征计算_周度!B285+$B$3*特征计算_周度!C285+$C$3*特征计算_周度!D285+$D$3*特征计算_周度!E285+$E$3*特征计算_周度!F285+$F$3*特征计算_周度!H285,"")</f>
        <v/>
      </c>
      <c r="C285" s="118">
        <f>IFERROR(PERCENTILE(OFFSET(B285,1-364,0,364,1),$C$7),"")</f>
        <v/>
      </c>
      <c r="D285" s="118">
        <f>IFERROR(PERCENTILE(OFFSET(B285,1-364,0,364,1),$C$11),"")</f>
        <v/>
      </c>
      <c r="E285" s="122">
        <f>_xlfn.LET(_xlpm.initState,IF(OR(B285="",C285=""),"",IF(OR(特征计算_周度!B268&gt;$B$15,特征计算_周度!C268&gt;$B$15,特征计算_周度!G268&gt;$B$15,特征计算_周度!E268&gt;$B$15,特征计算_周度!F268&gt;$B$15),$A$12,IFERROR(IF(B285&lt;PERCENTILE(OFFSET(B285,1-364,0,364,1),$C$7),$A$7,IF(B285&lt;PERCENTILE(OFFSET(B285,1-364,0,364,1),$C$8),$A$8,IF(B285&lt;PERCENTILE(OFFSET(B285,1-364,0,364,1),$C$9),$A$9,IF(B285&lt;PERCENTILE(OFFSET(B285,1-364,0,364,1),$C$10),$A$10,IF(B285&lt;PERCENTILE(OFFSET(B285,1-364,0,364,1),$C$11),$A$11,$A$12))))),""))),_xlpm.dev,原始数据_周度!G268,_xlpm.minDev,MIN(OFFSET(原始数据_周度!G268,1-$D$17,0,$D$17,1)),_xlpm.bounce,_xlpm.dev-_xlpm.minDev,_xlpm.oversold,AND(ISNUMBER(_xlpm.dev),ISNUMBER(_xlpm.minDev),_xlpm.minDev&lt;=$B$17,_xlpm.bounce&gt;=$F$17,OR(_xlpm.initState=$A$12,_xlpm.initState=$A$11,_xlpm.initState=$A$10)),_xlpm.pctOnly,IFERROR(IF(B285&lt;PERCENTILE(OFFSET(B285,1-364,0,364,1),$C$7),$A$7,IF(B285&lt;PERCENTILE(OFFSET(B285,1-364,0,364,1),$C$8),$A$8,IF(B285&lt;PERCENTILE(OFFSET(B285,1-364,0,364,1),$C$9),$A$9,IF(B285&lt;PERCENTILE(OFFSET(B285,1-364,0,364,1),$C$10),$A$10,IF(B285&lt;PERCENTILE(OFFSET(B285,1-364,0,364,1),$C$11),$A$11,$A$12))))),""),IF(_xlpm.initState="","",IF(_xlpm.oversold,_xlpm.pctOnly,_xlpm.initState)))</f>
        <v/>
      </c>
      <c r="F285" s="119" t="n"/>
      <c r="G285" s="120">
        <f>IF(OR(B285="",C285=""),"",IF(OR(特征计算_周度!B268&gt;$B$15,特征计算_周度!C268&gt;$B$15,特征计算_周度!G268&gt;$B$15,特征计算_周度!E268&gt;$B$15,特征计算_周度!F268&gt;$B$15),IF(特征计算_周度!B268&gt;$B$15,"VIX ","")&amp;IF(特征计算_周度!C268&gt;$B$15,"HY ","")&amp;IF(特征计算_周度!G268&gt;$B$15,"Sahm ","")&amp;IF(特征计算_周度!E268&gt;$B$15,"趋势 ","")&amp;IF(特征计算_周度!F268&gt;$B$15,"斜率",""),"—"))</f>
        <v/>
      </c>
      <c r="H285" s="121">
        <f>IF(OR(B285="",C285=""),"",_xlfn.LET(_xlpm.dev,原始数据_周度!G268,_xlpm.minDev,MIN(OFFSET(原始数据_周度!G268,1-$D$17,0,$D$17,1)),_xlpm.bounce,_xlpm.dev-_xlpm.minDev,IF(AND(ISNUMBER(_xlpm.dev),ISNUMBER(_xlpm.minDev),_xlpm.minDev&lt;=$B$17,_xlpm.bounce&gt;=$F$17),"✅ 触发","—")))</f>
        <v/>
      </c>
      <c r="I285" s="172">
        <f>IFERROR(IF(特征计算_周度!H285&gt;$I$3,MIN($I$4,MAX(-$I$5,(特征计算_周度!H285-$I$3)*$I$4)),0),"")</f>
        <v/>
      </c>
    </row>
    <row r="286">
      <c r="A286" s="117">
        <f>特征计算_周度!A269</f>
        <v/>
      </c>
      <c r="B286" s="171">
        <f>IFERROR($A$3*特征计算_周度!B286+$B$3*特征计算_周度!C286+$C$3*特征计算_周度!D286+$D$3*特征计算_周度!E286+$E$3*特征计算_周度!F286+$F$3*特征计算_周度!H286,"")</f>
        <v/>
      </c>
      <c r="C286" s="118">
        <f>IFERROR(PERCENTILE(OFFSET(B286,1-364,0,364,1),$C$7),"")</f>
        <v/>
      </c>
      <c r="D286" s="118">
        <f>IFERROR(PERCENTILE(OFFSET(B286,1-364,0,364,1),$C$11),"")</f>
        <v/>
      </c>
      <c r="E286" s="122">
        <f>_xlfn.LET(_xlpm.initState,IF(OR(B286="",C286=""),"",IF(OR(特征计算_周度!B269&gt;$B$15,特征计算_周度!C269&gt;$B$15,特征计算_周度!G269&gt;$B$15,特征计算_周度!E269&gt;$B$15,特征计算_周度!F269&gt;$B$15),$A$12,IFERROR(IF(B286&lt;PERCENTILE(OFFSET(B286,1-364,0,364,1),$C$7),$A$7,IF(B286&lt;PERCENTILE(OFFSET(B286,1-364,0,364,1),$C$8),$A$8,IF(B286&lt;PERCENTILE(OFFSET(B286,1-364,0,364,1),$C$9),$A$9,IF(B286&lt;PERCENTILE(OFFSET(B286,1-364,0,364,1),$C$10),$A$10,IF(B286&lt;PERCENTILE(OFFSET(B286,1-364,0,364,1),$C$11),$A$11,$A$12))))),""))),_xlpm.dev,原始数据_周度!G269,_xlpm.minDev,MIN(OFFSET(原始数据_周度!G269,1-$D$17,0,$D$17,1)),_xlpm.bounce,_xlpm.dev-_xlpm.minDev,_xlpm.oversold,AND(ISNUMBER(_xlpm.dev),ISNUMBER(_xlpm.minDev),_xlpm.minDev&lt;=$B$17,_xlpm.bounce&gt;=$F$17,OR(_xlpm.initState=$A$12,_xlpm.initState=$A$11,_xlpm.initState=$A$10)),_xlpm.pctOnly,IFERROR(IF(B286&lt;PERCENTILE(OFFSET(B286,1-364,0,364,1),$C$7),$A$7,IF(B286&lt;PERCENTILE(OFFSET(B286,1-364,0,364,1),$C$8),$A$8,IF(B286&lt;PERCENTILE(OFFSET(B286,1-364,0,364,1),$C$9),$A$9,IF(B286&lt;PERCENTILE(OFFSET(B286,1-364,0,364,1),$C$10),$A$10,IF(B286&lt;PERCENTILE(OFFSET(B286,1-364,0,364,1),$C$11),$A$11,$A$12))))),""),IF(_xlpm.initState="","",IF(_xlpm.oversold,_xlpm.pctOnly,_xlpm.initState)))</f>
        <v/>
      </c>
      <c r="F286" s="119" t="n"/>
      <c r="G286" s="120">
        <f>IF(OR(B286="",C286=""),"",IF(OR(特征计算_周度!B269&gt;$B$15,特征计算_周度!C269&gt;$B$15,特征计算_周度!G269&gt;$B$15,特征计算_周度!E269&gt;$B$15,特征计算_周度!F269&gt;$B$15),IF(特征计算_周度!B269&gt;$B$15,"VIX ","")&amp;IF(特征计算_周度!C269&gt;$B$15,"HY ","")&amp;IF(特征计算_周度!G269&gt;$B$15,"Sahm ","")&amp;IF(特征计算_周度!E269&gt;$B$15,"趋势 ","")&amp;IF(特征计算_周度!F269&gt;$B$15,"斜率",""),"—"))</f>
        <v/>
      </c>
      <c r="H286" s="121">
        <f>IF(OR(B286="",C286=""),"",_xlfn.LET(_xlpm.dev,原始数据_周度!G269,_xlpm.minDev,MIN(OFFSET(原始数据_周度!G269,1-$D$17,0,$D$17,1)),_xlpm.bounce,_xlpm.dev-_xlpm.minDev,IF(AND(ISNUMBER(_xlpm.dev),ISNUMBER(_xlpm.minDev),_xlpm.minDev&lt;=$B$17,_xlpm.bounce&gt;=$F$17),"✅ 触发","—")))</f>
        <v/>
      </c>
      <c r="I286" s="172">
        <f>IFERROR(IF(特征计算_周度!H286&gt;$I$3,MIN($I$4,MAX(-$I$5,(特征计算_周度!H286-$I$3)*$I$4)),0),"")</f>
        <v/>
      </c>
    </row>
    <row r="287">
      <c r="A287" s="117">
        <f>特征计算_周度!A270</f>
        <v/>
      </c>
      <c r="B287" s="171">
        <f>IFERROR($A$3*特征计算_周度!B287+$B$3*特征计算_周度!C287+$C$3*特征计算_周度!D287+$D$3*特征计算_周度!E287+$E$3*特征计算_周度!F287+$F$3*特征计算_周度!H287,"")</f>
        <v/>
      </c>
      <c r="C287" s="118">
        <f>IFERROR(PERCENTILE(OFFSET(B287,1-364,0,364,1),$C$7),"")</f>
        <v/>
      </c>
      <c r="D287" s="118">
        <f>IFERROR(PERCENTILE(OFFSET(B287,1-364,0,364,1),$C$11),"")</f>
        <v/>
      </c>
      <c r="E287" s="122">
        <f>_xlfn.LET(_xlpm.initState,IF(OR(B287="",C287=""),"",IF(OR(特征计算_周度!B270&gt;$B$15,特征计算_周度!C270&gt;$B$15,特征计算_周度!G270&gt;$B$15,特征计算_周度!E270&gt;$B$15,特征计算_周度!F270&gt;$B$15),$A$12,IFERROR(IF(B287&lt;PERCENTILE(OFFSET(B287,1-364,0,364,1),$C$7),$A$7,IF(B287&lt;PERCENTILE(OFFSET(B287,1-364,0,364,1),$C$8),$A$8,IF(B287&lt;PERCENTILE(OFFSET(B287,1-364,0,364,1),$C$9),$A$9,IF(B287&lt;PERCENTILE(OFFSET(B287,1-364,0,364,1),$C$10),$A$10,IF(B287&lt;PERCENTILE(OFFSET(B287,1-364,0,364,1),$C$11),$A$11,$A$12))))),""))),_xlpm.dev,原始数据_周度!G270,_xlpm.minDev,MIN(OFFSET(原始数据_周度!G270,1-$D$17,0,$D$17,1)),_xlpm.bounce,_xlpm.dev-_xlpm.minDev,_xlpm.oversold,AND(ISNUMBER(_xlpm.dev),ISNUMBER(_xlpm.minDev),_xlpm.minDev&lt;=$B$17,_xlpm.bounce&gt;=$F$17,OR(_xlpm.initState=$A$12,_xlpm.initState=$A$11,_xlpm.initState=$A$10)),_xlpm.pctOnly,IFERROR(IF(B287&lt;PERCENTILE(OFFSET(B287,1-364,0,364,1),$C$7),$A$7,IF(B287&lt;PERCENTILE(OFFSET(B287,1-364,0,364,1),$C$8),$A$8,IF(B287&lt;PERCENTILE(OFFSET(B287,1-364,0,364,1),$C$9),$A$9,IF(B287&lt;PERCENTILE(OFFSET(B287,1-364,0,364,1),$C$10),$A$10,IF(B287&lt;PERCENTILE(OFFSET(B287,1-364,0,364,1),$C$11),$A$11,$A$12))))),""),IF(_xlpm.initState="","",IF(_xlpm.oversold,_xlpm.pctOnly,_xlpm.initState)))</f>
        <v/>
      </c>
      <c r="F287" s="119" t="n"/>
      <c r="G287" s="120">
        <f>IF(OR(B287="",C287=""),"",IF(OR(特征计算_周度!B270&gt;$B$15,特征计算_周度!C270&gt;$B$15,特征计算_周度!G270&gt;$B$15,特征计算_周度!E270&gt;$B$15,特征计算_周度!F270&gt;$B$15),IF(特征计算_周度!B270&gt;$B$15,"VIX ","")&amp;IF(特征计算_周度!C270&gt;$B$15,"HY ","")&amp;IF(特征计算_周度!G270&gt;$B$15,"Sahm ","")&amp;IF(特征计算_周度!E270&gt;$B$15,"趋势 ","")&amp;IF(特征计算_周度!F270&gt;$B$15,"斜率",""),"—"))</f>
        <v/>
      </c>
      <c r="H287" s="121">
        <f>IF(OR(B287="",C287=""),"",_xlfn.LET(_xlpm.dev,原始数据_周度!G270,_xlpm.minDev,MIN(OFFSET(原始数据_周度!G270,1-$D$17,0,$D$17,1)),_xlpm.bounce,_xlpm.dev-_xlpm.minDev,IF(AND(ISNUMBER(_xlpm.dev),ISNUMBER(_xlpm.minDev),_xlpm.minDev&lt;=$B$17,_xlpm.bounce&gt;=$F$17),"✅ 触发","—")))</f>
        <v/>
      </c>
      <c r="I287" s="172">
        <f>IFERROR(IF(特征计算_周度!H287&gt;$I$3,MIN($I$4,MAX(-$I$5,(特征计算_周度!H287-$I$3)*$I$4)),0),"")</f>
        <v/>
      </c>
    </row>
    <row r="288">
      <c r="A288" s="117">
        <f>特征计算_周度!A271</f>
        <v/>
      </c>
      <c r="B288" s="171">
        <f>IFERROR($A$3*特征计算_周度!B288+$B$3*特征计算_周度!C288+$C$3*特征计算_周度!D288+$D$3*特征计算_周度!E288+$E$3*特征计算_周度!F288+$F$3*特征计算_周度!H288,"")</f>
        <v/>
      </c>
      <c r="C288" s="118">
        <f>IFERROR(PERCENTILE(OFFSET(B288,1-364,0,364,1),$C$7),"")</f>
        <v/>
      </c>
      <c r="D288" s="118">
        <f>IFERROR(PERCENTILE(OFFSET(B288,1-364,0,364,1),$C$11),"")</f>
        <v/>
      </c>
      <c r="E288" s="122">
        <f>_xlfn.LET(_xlpm.initState,IF(OR(B288="",C288=""),"",IF(OR(特征计算_周度!B271&gt;$B$15,特征计算_周度!C271&gt;$B$15,特征计算_周度!G271&gt;$B$15,特征计算_周度!E271&gt;$B$15,特征计算_周度!F271&gt;$B$15),$A$12,IFERROR(IF(B288&lt;PERCENTILE(OFFSET(B288,1-364,0,364,1),$C$7),$A$7,IF(B288&lt;PERCENTILE(OFFSET(B288,1-364,0,364,1),$C$8),$A$8,IF(B288&lt;PERCENTILE(OFFSET(B288,1-364,0,364,1),$C$9),$A$9,IF(B288&lt;PERCENTILE(OFFSET(B288,1-364,0,364,1),$C$10),$A$10,IF(B288&lt;PERCENTILE(OFFSET(B288,1-364,0,364,1),$C$11),$A$11,$A$12))))),""))),_xlpm.dev,原始数据_周度!G271,_xlpm.minDev,MIN(OFFSET(原始数据_周度!G271,1-$D$17,0,$D$17,1)),_xlpm.bounce,_xlpm.dev-_xlpm.minDev,_xlpm.oversold,AND(ISNUMBER(_xlpm.dev),ISNUMBER(_xlpm.minDev),_xlpm.minDev&lt;=$B$17,_xlpm.bounce&gt;=$F$17,OR(_xlpm.initState=$A$12,_xlpm.initState=$A$11,_xlpm.initState=$A$10)),_xlpm.pctOnly,IFERROR(IF(B288&lt;PERCENTILE(OFFSET(B288,1-364,0,364,1),$C$7),$A$7,IF(B288&lt;PERCENTILE(OFFSET(B288,1-364,0,364,1),$C$8),$A$8,IF(B288&lt;PERCENTILE(OFFSET(B288,1-364,0,364,1),$C$9),$A$9,IF(B288&lt;PERCENTILE(OFFSET(B288,1-364,0,364,1),$C$10),$A$10,IF(B288&lt;PERCENTILE(OFFSET(B288,1-364,0,364,1),$C$11),$A$11,$A$12))))),""),IF(_xlpm.initState="","",IF(_xlpm.oversold,_xlpm.pctOnly,_xlpm.initState)))</f>
        <v/>
      </c>
      <c r="F288" s="119" t="n"/>
      <c r="G288" s="120">
        <f>IF(OR(B288="",C288=""),"",IF(OR(特征计算_周度!B271&gt;$B$15,特征计算_周度!C271&gt;$B$15,特征计算_周度!G271&gt;$B$15,特征计算_周度!E271&gt;$B$15,特征计算_周度!F271&gt;$B$15),IF(特征计算_周度!B271&gt;$B$15,"VIX ","")&amp;IF(特征计算_周度!C271&gt;$B$15,"HY ","")&amp;IF(特征计算_周度!G271&gt;$B$15,"Sahm ","")&amp;IF(特征计算_周度!E271&gt;$B$15,"趋势 ","")&amp;IF(特征计算_周度!F271&gt;$B$15,"斜率",""),"—"))</f>
        <v/>
      </c>
      <c r="H288" s="121">
        <f>IF(OR(B288="",C288=""),"",_xlfn.LET(_xlpm.dev,原始数据_周度!G271,_xlpm.minDev,MIN(OFFSET(原始数据_周度!G271,1-$D$17,0,$D$17,1)),_xlpm.bounce,_xlpm.dev-_xlpm.minDev,IF(AND(ISNUMBER(_xlpm.dev),ISNUMBER(_xlpm.minDev),_xlpm.minDev&lt;=$B$17,_xlpm.bounce&gt;=$F$17),"✅ 触发","—")))</f>
        <v/>
      </c>
      <c r="I288" s="172">
        <f>IFERROR(IF(特征计算_周度!H288&gt;$I$3,MIN($I$4,MAX(-$I$5,(特征计算_周度!H288-$I$3)*$I$4)),0),"")</f>
        <v/>
      </c>
    </row>
    <row r="289">
      <c r="A289" s="117">
        <f>特征计算_周度!A272</f>
        <v/>
      </c>
      <c r="B289" s="171">
        <f>IFERROR($A$3*特征计算_周度!B289+$B$3*特征计算_周度!C289+$C$3*特征计算_周度!D289+$D$3*特征计算_周度!E289+$E$3*特征计算_周度!F289+$F$3*特征计算_周度!H289,"")</f>
        <v/>
      </c>
      <c r="C289" s="118">
        <f>IFERROR(PERCENTILE(OFFSET(B289,1-364,0,364,1),$C$7),"")</f>
        <v/>
      </c>
      <c r="D289" s="118">
        <f>IFERROR(PERCENTILE(OFFSET(B289,1-364,0,364,1),$C$11),"")</f>
        <v/>
      </c>
      <c r="E289" s="122">
        <f>_xlfn.LET(_xlpm.initState,IF(OR(B289="",C289=""),"",IF(OR(特征计算_周度!B272&gt;$B$15,特征计算_周度!C272&gt;$B$15,特征计算_周度!G272&gt;$B$15,特征计算_周度!E272&gt;$B$15,特征计算_周度!F272&gt;$B$15),$A$12,IFERROR(IF(B289&lt;PERCENTILE(OFFSET(B289,1-364,0,364,1),$C$7),$A$7,IF(B289&lt;PERCENTILE(OFFSET(B289,1-364,0,364,1),$C$8),$A$8,IF(B289&lt;PERCENTILE(OFFSET(B289,1-364,0,364,1),$C$9),$A$9,IF(B289&lt;PERCENTILE(OFFSET(B289,1-364,0,364,1),$C$10),$A$10,IF(B289&lt;PERCENTILE(OFFSET(B289,1-364,0,364,1),$C$11),$A$11,$A$12))))),""))),_xlpm.dev,原始数据_周度!G272,_xlpm.minDev,MIN(OFFSET(原始数据_周度!G272,1-$D$17,0,$D$17,1)),_xlpm.bounce,_xlpm.dev-_xlpm.minDev,_xlpm.oversold,AND(ISNUMBER(_xlpm.dev),ISNUMBER(_xlpm.minDev),_xlpm.minDev&lt;=$B$17,_xlpm.bounce&gt;=$F$17,OR(_xlpm.initState=$A$12,_xlpm.initState=$A$11,_xlpm.initState=$A$10)),_xlpm.pctOnly,IFERROR(IF(B289&lt;PERCENTILE(OFFSET(B289,1-364,0,364,1),$C$7),$A$7,IF(B289&lt;PERCENTILE(OFFSET(B289,1-364,0,364,1),$C$8),$A$8,IF(B289&lt;PERCENTILE(OFFSET(B289,1-364,0,364,1),$C$9),$A$9,IF(B289&lt;PERCENTILE(OFFSET(B289,1-364,0,364,1),$C$10),$A$10,IF(B289&lt;PERCENTILE(OFFSET(B289,1-364,0,364,1),$C$11),$A$11,$A$12))))),""),IF(_xlpm.initState="","",IF(_xlpm.oversold,_xlpm.pctOnly,_xlpm.initState)))</f>
        <v/>
      </c>
      <c r="F289" s="119" t="n"/>
      <c r="G289" s="120">
        <f>IF(OR(B289="",C289=""),"",IF(OR(特征计算_周度!B272&gt;$B$15,特征计算_周度!C272&gt;$B$15,特征计算_周度!G272&gt;$B$15,特征计算_周度!E272&gt;$B$15,特征计算_周度!F272&gt;$B$15),IF(特征计算_周度!B272&gt;$B$15,"VIX ","")&amp;IF(特征计算_周度!C272&gt;$B$15,"HY ","")&amp;IF(特征计算_周度!G272&gt;$B$15,"Sahm ","")&amp;IF(特征计算_周度!E272&gt;$B$15,"趋势 ","")&amp;IF(特征计算_周度!F272&gt;$B$15,"斜率",""),"—"))</f>
        <v/>
      </c>
      <c r="H289" s="121">
        <f>IF(OR(B289="",C289=""),"",_xlfn.LET(_xlpm.dev,原始数据_周度!G272,_xlpm.minDev,MIN(OFFSET(原始数据_周度!G272,1-$D$17,0,$D$17,1)),_xlpm.bounce,_xlpm.dev-_xlpm.minDev,IF(AND(ISNUMBER(_xlpm.dev),ISNUMBER(_xlpm.minDev),_xlpm.minDev&lt;=$B$17,_xlpm.bounce&gt;=$F$17),"✅ 触发","—")))</f>
        <v/>
      </c>
      <c r="I289" s="172">
        <f>IFERROR(IF(特征计算_周度!H289&gt;$I$3,MIN($I$4,MAX(-$I$5,(特征计算_周度!H289-$I$3)*$I$4)),0),"")</f>
        <v/>
      </c>
    </row>
    <row r="290">
      <c r="A290" s="117">
        <f>特征计算_周度!A273</f>
        <v/>
      </c>
      <c r="B290" s="171">
        <f>IFERROR($A$3*特征计算_周度!B290+$B$3*特征计算_周度!C290+$C$3*特征计算_周度!D290+$D$3*特征计算_周度!E290+$E$3*特征计算_周度!F290+$F$3*特征计算_周度!H290,"")</f>
        <v/>
      </c>
      <c r="C290" s="118">
        <f>IFERROR(PERCENTILE(OFFSET(B290,1-364,0,364,1),$C$7),"")</f>
        <v/>
      </c>
      <c r="D290" s="118">
        <f>IFERROR(PERCENTILE(OFFSET(B290,1-364,0,364,1),$C$11),"")</f>
        <v/>
      </c>
      <c r="E290" s="122">
        <f>_xlfn.LET(_xlpm.initState,IF(OR(B290="",C290=""),"",IF(OR(特征计算_周度!B273&gt;$B$15,特征计算_周度!C273&gt;$B$15,特征计算_周度!G273&gt;$B$15,特征计算_周度!E273&gt;$B$15,特征计算_周度!F273&gt;$B$15),$A$12,IFERROR(IF(B290&lt;PERCENTILE(OFFSET(B290,1-364,0,364,1),$C$7),$A$7,IF(B290&lt;PERCENTILE(OFFSET(B290,1-364,0,364,1),$C$8),$A$8,IF(B290&lt;PERCENTILE(OFFSET(B290,1-364,0,364,1),$C$9),$A$9,IF(B290&lt;PERCENTILE(OFFSET(B290,1-364,0,364,1),$C$10),$A$10,IF(B290&lt;PERCENTILE(OFFSET(B290,1-364,0,364,1),$C$11),$A$11,$A$12))))),""))),_xlpm.dev,原始数据_周度!G273,_xlpm.minDev,MIN(OFFSET(原始数据_周度!G273,1-$D$17,0,$D$17,1)),_xlpm.bounce,_xlpm.dev-_xlpm.minDev,_xlpm.oversold,AND(ISNUMBER(_xlpm.dev),ISNUMBER(_xlpm.minDev),_xlpm.minDev&lt;=$B$17,_xlpm.bounce&gt;=$F$17,OR(_xlpm.initState=$A$12,_xlpm.initState=$A$11,_xlpm.initState=$A$10)),_xlpm.pctOnly,IFERROR(IF(B290&lt;PERCENTILE(OFFSET(B290,1-364,0,364,1),$C$7),$A$7,IF(B290&lt;PERCENTILE(OFFSET(B290,1-364,0,364,1),$C$8),$A$8,IF(B290&lt;PERCENTILE(OFFSET(B290,1-364,0,364,1),$C$9),$A$9,IF(B290&lt;PERCENTILE(OFFSET(B290,1-364,0,364,1),$C$10),$A$10,IF(B290&lt;PERCENTILE(OFFSET(B290,1-364,0,364,1),$C$11),$A$11,$A$12))))),""),IF(_xlpm.initState="","",IF(_xlpm.oversold,_xlpm.pctOnly,_xlpm.initState)))</f>
        <v/>
      </c>
      <c r="F290" s="119" t="n"/>
      <c r="G290" s="120">
        <f>IF(OR(B290="",C290=""),"",IF(OR(特征计算_周度!B273&gt;$B$15,特征计算_周度!C273&gt;$B$15,特征计算_周度!G273&gt;$B$15,特征计算_周度!E273&gt;$B$15,特征计算_周度!F273&gt;$B$15),IF(特征计算_周度!B273&gt;$B$15,"VIX ","")&amp;IF(特征计算_周度!C273&gt;$B$15,"HY ","")&amp;IF(特征计算_周度!G273&gt;$B$15,"Sahm ","")&amp;IF(特征计算_周度!E273&gt;$B$15,"趋势 ","")&amp;IF(特征计算_周度!F273&gt;$B$15,"斜率",""),"—"))</f>
        <v/>
      </c>
      <c r="H290" s="121">
        <f>IF(OR(B290="",C290=""),"",_xlfn.LET(_xlpm.dev,原始数据_周度!G273,_xlpm.minDev,MIN(OFFSET(原始数据_周度!G273,1-$D$17,0,$D$17,1)),_xlpm.bounce,_xlpm.dev-_xlpm.minDev,IF(AND(ISNUMBER(_xlpm.dev),ISNUMBER(_xlpm.minDev),_xlpm.minDev&lt;=$B$17,_xlpm.bounce&gt;=$F$17),"✅ 触发","—")))</f>
        <v/>
      </c>
      <c r="I290" s="172">
        <f>IFERROR(IF(特征计算_周度!H290&gt;$I$3,MIN($I$4,MAX(-$I$5,(特征计算_周度!H290-$I$3)*$I$4)),0),"")</f>
        <v/>
      </c>
    </row>
    <row r="291">
      <c r="A291" s="117">
        <f>特征计算_周度!A274</f>
        <v/>
      </c>
      <c r="B291" s="171">
        <f>IFERROR($A$3*特征计算_周度!B291+$B$3*特征计算_周度!C291+$C$3*特征计算_周度!D291+$D$3*特征计算_周度!E291+$E$3*特征计算_周度!F291+$F$3*特征计算_周度!H291,"")</f>
        <v/>
      </c>
      <c r="C291" s="118">
        <f>IFERROR(PERCENTILE(OFFSET(B291,1-364,0,364,1),$C$7),"")</f>
        <v/>
      </c>
      <c r="D291" s="118">
        <f>IFERROR(PERCENTILE(OFFSET(B291,1-364,0,364,1),$C$11),"")</f>
        <v/>
      </c>
      <c r="E291" s="122">
        <f>_xlfn.LET(_xlpm.initState,IF(OR(B291="",C291=""),"",IF(OR(特征计算_周度!B274&gt;$B$15,特征计算_周度!C274&gt;$B$15,特征计算_周度!G274&gt;$B$15,特征计算_周度!E274&gt;$B$15,特征计算_周度!F274&gt;$B$15),$A$12,IFERROR(IF(B291&lt;PERCENTILE(OFFSET(B291,1-364,0,364,1),$C$7),$A$7,IF(B291&lt;PERCENTILE(OFFSET(B291,1-364,0,364,1),$C$8),$A$8,IF(B291&lt;PERCENTILE(OFFSET(B291,1-364,0,364,1),$C$9),$A$9,IF(B291&lt;PERCENTILE(OFFSET(B291,1-364,0,364,1),$C$10),$A$10,IF(B291&lt;PERCENTILE(OFFSET(B291,1-364,0,364,1),$C$11),$A$11,$A$12))))),""))),_xlpm.dev,原始数据_周度!G274,_xlpm.minDev,MIN(OFFSET(原始数据_周度!G274,1-$D$17,0,$D$17,1)),_xlpm.bounce,_xlpm.dev-_xlpm.minDev,_xlpm.oversold,AND(ISNUMBER(_xlpm.dev),ISNUMBER(_xlpm.minDev),_xlpm.minDev&lt;=$B$17,_xlpm.bounce&gt;=$F$17,OR(_xlpm.initState=$A$12,_xlpm.initState=$A$11,_xlpm.initState=$A$10)),_xlpm.pctOnly,IFERROR(IF(B291&lt;PERCENTILE(OFFSET(B291,1-364,0,364,1),$C$7),$A$7,IF(B291&lt;PERCENTILE(OFFSET(B291,1-364,0,364,1),$C$8),$A$8,IF(B291&lt;PERCENTILE(OFFSET(B291,1-364,0,364,1),$C$9),$A$9,IF(B291&lt;PERCENTILE(OFFSET(B291,1-364,0,364,1),$C$10),$A$10,IF(B291&lt;PERCENTILE(OFFSET(B291,1-364,0,364,1),$C$11),$A$11,$A$12))))),""),IF(_xlpm.initState="","",IF(_xlpm.oversold,_xlpm.pctOnly,_xlpm.initState)))</f>
        <v/>
      </c>
      <c r="F291" s="119" t="n"/>
      <c r="G291" s="120">
        <f>IF(OR(B291="",C291=""),"",IF(OR(特征计算_周度!B274&gt;$B$15,特征计算_周度!C274&gt;$B$15,特征计算_周度!G274&gt;$B$15,特征计算_周度!E274&gt;$B$15,特征计算_周度!F274&gt;$B$15),IF(特征计算_周度!B274&gt;$B$15,"VIX ","")&amp;IF(特征计算_周度!C274&gt;$B$15,"HY ","")&amp;IF(特征计算_周度!G274&gt;$B$15,"Sahm ","")&amp;IF(特征计算_周度!E274&gt;$B$15,"趋势 ","")&amp;IF(特征计算_周度!F274&gt;$B$15,"斜率",""),"—"))</f>
        <v/>
      </c>
      <c r="H291" s="121">
        <f>IF(OR(B291="",C291=""),"",_xlfn.LET(_xlpm.dev,原始数据_周度!G274,_xlpm.minDev,MIN(OFFSET(原始数据_周度!G274,1-$D$17,0,$D$17,1)),_xlpm.bounce,_xlpm.dev-_xlpm.minDev,IF(AND(ISNUMBER(_xlpm.dev),ISNUMBER(_xlpm.minDev),_xlpm.minDev&lt;=$B$17,_xlpm.bounce&gt;=$F$17),"✅ 触发","—")))</f>
        <v/>
      </c>
      <c r="I291" s="172">
        <f>IFERROR(IF(特征计算_周度!H291&gt;$I$3,MIN($I$4,MAX(-$I$5,(特征计算_周度!H291-$I$3)*$I$4)),0),"")</f>
        <v/>
      </c>
    </row>
    <row r="292">
      <c r="A292" s="117">
        <f>特征计算_周度!A275</f>
        <v/>
      </c>
      <c r="B292" s="171">
        <f>IFERROR($A$3*特征计算_周度!B292+$B$3*特征计算_周度!C292+$C$3*特征计算_周度!D292+$D$3*特征计算_周度!E292+$E$3*特征计算_周度!F292+$F$3*特征计算_周度!H292,"")</f>
        <v/>
      </c>
      <c r="C292" s="118">
        <f>IFERROR(PERCENTILE(OFFSET(B292,1-364,0,364,1),$C$7),"")</f>
        <v/>
      </c>
      <c r="D292" s="118">
        <f>IFERROR(PERCENTILE(OFFSET(B292,1-364,0,364,1),$C$11),"")</f>
        <v/>
      </c>
      <c r="E292" s="122">
        <f>_xlfn.LET(_xlpm.initState,IF(OR(B292="",C292=""),"",IF(OR(特征计算_周度!B275&gt;$B$15,特征计算_周度!C275&gt;$B$15,特征计算_周度!G275&gt;$B$15,特征计算_周度!E275&gt;$B$15,特征计算_周度!F275&gt;$B$15),$A$12,IFERROR(IF(B292&lt;PERCENTILE(OFFSET(B292,1-364,0,364,1),$C$7),$A$7,IF(B292&lt;PERCENTILE(OFFSET(B292,1-364,0,364,1),$C$8),$A$8,IF(B292&lt;PERCENTILE(OFFSET(B292,1-364,0,364,1),$C$9),$A$9,IF(B292&lt;PERCENTILE(OFFSET(B292,1-364,0,364,1),$C$10),$A$10,IF(B292&lt;PERCENTILE(OFFSET(B292,1-364,0,364,1),$C$11),$A$11,$A$12))))),""))),_xlpm.dev,原始数据_周度!G275,_xlpm.minDev,MIN(OFFSET(原始数据_周度!G275,1-$D$17,0,$D$17,1)),_xlpm.bounce,_xlpm.dev-_xlpm.minDev,_xlpm.oversold,AND(ISNUMBER(_xlpm.dev),ISNUMBER(_xlpm.minDev),_xlpm.minDev&lt;=$B$17,_xlpm.bounce&gt;=$F$17,OR(_xlpm.initState=$A$12,_xlpm.initState=$A$11,_xlpm.initState=$A$10)),_xlpm.pctOnly,IFERROR(IF(B292&lt;PERCENTILE(OFFSET(B292,1-364,0,364,1),$C$7),$A$7,IF(B292&lt;PERCENTILE(OFFSET(B292,1-364,0,364,1),$C$8),$A$8,IF(B292&lt;PERCENTILE(OFFSET(B292,1-364,0,364,1),$C$9),$A$9,IF(B292&lt;PERCENTILE(OFFSET(B292,1-364,0,364,1),$C$10),$A$10,IF(B292&lt;PERCENTILE(OFFSET(B292,1-364,0,364,1),$C$11),$A$11,$A$12))))),""),IF(_xlpm.initState="","",IF(_xlpm.oversold,_xlpm.pctOnly,_xlpm.initState)))</f>
        <v/>
      </c>
      <c r="F292" s="119" t="n"/>
      <c r="G292" s="120">
        <f>IF(OR(B292="",C292=""),"",IF(OR(特征计算_周度!B275&gt;$B$15,特征计算_周度!C275&gt;$B$15,特征计算_周度!G275&gt;$B$15,特征计算_周度!E275&gt;$B$15,特征计算_周度!F275&gt;$B$15),IF(特征计算_周度!B275&gt;$B$15,"VIX ","")&amp;IF(特征计算_周度!C275&gt;$B$15,"HY ","")&amp;IF(特征计算_周度!G275&gt;$B$15,"Sahm ","")&amp;IF(特征计算_周度!E275&gt;$B$15,"趋势 ","")&amp;IF(特征计算_周度!F275&gt;$B$15,"斜率",""),"—"))</f>
        <v/>
      </c>
      <c r="H292" s="121">
        <f>IF(OR(B292="",C292=""),"",_xlfn.LET(_xlpm.dev,原始数据_周度!G275,_xlpm.minDev,MIN(OFFSET(原始数据_周度!G275,1-$D$17,0,$D$17,1)),_xlpm.bounce,_xlpm.dev-_xlpm.minDev,IF(AND(ISNUMBER(_xlpm.dev),ISNUMBER(_xlpm.minDev),_xlpm.minDev&lt;=$B$17,_xlpm.bounce&gt;=$F$17),"✅ 触发","—")))</f>
        <v/>
      </c>
      <c r="I292" s="172">
        <f>IFERROR(IF(特征计算_周度!H292&gt;$I$3,MIN($I$4,MAX(-$I$5,(特征计算_周度!H292-$I$3)*$I$4)),0),"")</f>
        <v/>
      </c>
    </row>
    <row r="293">
      <c r="A293" s="117">
        <f>特征计算_周度!A276</f>
        <v/>
      </c>
      <c r="B293" s="171">
        <f>IFERROR($A$3*特征计算_周度!B293+$B$3*特征计算_周度!C293+$C$3*特征计算_周度!D293+$D$3*特征计算_周度!E293+$E$3*特征计算_周度!F293+$F$3*特征计算_周度!H293,"")</f>
        <v/>
      </c>
      <c r="C293" s="118">
        <f>IFERROR(PERCENTILE(OFFSET(B293,1-364,0,364,1),$C$7),"")</f>
        <v/>
      </c>
      <c r="D293" s="118">
        <f>IFERROR(PERCENTILE(OFFSET(B293,1-364,0,364,1),$C$11),"")</f>
        <v/>
      </c>
      <c r="E293" s="122">
        <f>_xlfn.LET(_xlpm.initState,IF(OR(B293="",C293=""),"",IF(OR(特征计算_周度!B276&gt;$B$15,特征计算_周度!C276&gt;$B$15,特征计算_周度!G276&gt;$B$15,特征计算_周度!E276&gt;$B$15,特征计算_周度!F276&gt;$B$15),$A$12,IFERROR(IF(B293&lt;PERCENTILE(OFFSET(B293,1-364,0,364,1),$C$7),$A$7,IF(B293&lt;PERCENTILE(OFFSET(B293,1-364,0,364,1),$C$8),$A$8,IF(B293&lt;PERCENTILE(OFFSET(B293,1-364,0,364,1),$C$9),$A$9,IF(B293&lt;PERCENTILE(OFFSET(B293,1-364,0,364,1),$C$10),$A$10,IF(B293&lt;PERCENTILE(OFFSET(B293,1-364,0,364,1),$C$11),$A$11,$A$12))))),""))),_xlpm.dev,原始数据_周度!G276,_xlpm.minDev,MIN(OFFSET(原始数据_周度!G276,1-$D$17,0,$D$17,1)),_xlpm.bounce,_xlpm.dev-_xlpm.minDev,_xlpm.oversold,AND(ISNUMBER(_xlpm.dev),ISNUMBER(_xlpm.minDev),_xlpm.minDev&lt;=$B$17,_xlpm.bounce&gt;=$F$17,OR(_xlpm.initState=$A$12,_xlpm.initState=$A$11,_xlpm.initState=$A$10)),_xlpm.pctOnly,IFERROR(IF(B293&lt;PERCENTILE(OFFSET(B293,1-364,0,364,1),$C$7),$A$7,IF(B293&lt;PERCENTILE(OFFSET(B293,1-364,0,364,1),$C$8),$A$8,IF(B293&lt;PERCENTILE(OFFSET(B293,1-364,0,364,1),$C$9),$A$9,IF(B293&lt;PERCENTILE(OFFSET(B293,1-364,0,364,1),$C$10),$A$10,IF(B293&lt;PERCENTILE(OFFSET(B293,1-364,0,364,1),$C$11),$A$11,$A$12))))),""),IF(_xlpm.initState="","",IF(_xlpm.oversold,_xlpm.pctOnly,_xlpm.initState)))</f>
        <v/>
      </c>
      <c r="F293" s="119" t="n"/>
      <c r="G293" s="120">
        <f>IF(OR(B293="",C293=""),"",IF(OR(特征计算_周度!B276&gt;$B$15,特征计算_周度!C276&gt;$B$15,特征计算_周度!G276&gt;$B$15,特征计算_周度!E276&gt;$B$15,特征计算_周度!F276&gt;$B$15),IF(特征计算_周度!B276&gt;$B$15,"VIX ","")&amp;IF(特征计算_周度!C276&gt;$B$15,"HY ","")&amp;IF(特征计算_周度!G276&gt;$B$15,"Sahm ","")&amp;IF(特征计算_周度!E276&gt;$B$15,"趋势 ","")&amp;IF(特征计算_周度!F276&gt;$B$15,"斜率",""),"—"))</f>
        <v/>
      </c>
      <c r="H293" s="121">
        <f>IF(OR(B293="",C293=""),"",_xlfn.LET(_xlpm.dev,原始数据_周度!G276,_xlpm.minDev,MIN(OFFSET(原始数据_周度!G276,1-$D$17,0,$D$17,1)),_xlpm.bounce,_xlpm.dev-_xlpm.minDev,IF(AND(ISNUMBER(_xlpm.dev),ISNUMBER(_xlpm.minDev),_xlpm.minDev&lt;=$B$17,_xlpm.bounce&gt;=$F$17),"✅ 触发","—")))</f>
        <v/>
      </c>
      <c r="I293" s="172">
        <f>IFERROR(IF(特征计算_周度!H293&gt;$I$3,MIN($I$4,MAX(-$I$5,(特征计算_周度!H293-$I$3)*$I$4)),0),"")</f>
        <v/>
      </c>
    </row>
    <row r="294">
      <c r="A294" s="117">
        <f>特征计算_周度!A277</f>
        <v/>
      </c>
      <c r="B294" s="171">
        <f>IFERROR($A$3*特征计算_周度!B294+$B$3*特征计算_周度!C294+$C$3*特征计算_周度!D294+$D$3*特征计算_周度!E294+$E$3*特征计算_周度!F294+$F$3*特征计算_周度!H294,"")</f>
        <v/>
      </c>
      <c r="C294" s="118">
        <f>IFERROR(PERCENTILE(OFFSET(B294,1-364,0,364,1),$C$7),"")</f>
        <v/>
      </c>
      <c r="D294" s="118">
        <f>IFERROR(PERCENTILE(OFFSET(B294,1-364,0,364,1),$C$11),"")</f>
        <v/>
      </c>
      <c r="E294" s="122">
        <f>_xlfn.LET(_xlpm.initState,IF(OR(B294="",C294=""),"",IF(OR(特征计算_周度!B277&gt;$B$15,特征计算_周度!C277&gt;$B$15,特征计算_周度!G277&gt;$B$15,特征计算_周度!E277&gt;$B$15,特征计算_周度!F277&gt;$B$15),$A$12,IFERROR(IF(B294&lt;PERCENTILE(OFFSET(B294,1-364,0,364,1),$C$7),$A$7,IF(B294&lt;PERCENTILE(OFFSET(B294,1-364,0,364,1),$C$8),$A$8,IF(B294&lt;PERCENTILE(OFFSET(B294,1-364,0,364,1),$C$9),$A$9,IF(B294&lt;PERCENTILE(OFFSET(B294,1-364,0,364,1),$C$10),$A$10,IF(B294&lt;PERCENTILE(OFFSET(B294,1-364,0,364,1),$C$11),$A$11,$A$12))))),""))),_xlpm.dev,原始数据_周度!G277,_xlpm.minDev,MIN(OFFSET(原始数据_周度!G277,1-$D$17,0,$D$17,1)),_xlpm.bounce,_xlpm.dev-_xlpm.minDev,_xlpm.oversold,AND(ISNUMBER(_xlpm.dev),ISNUMBER(_xlpm.minDev),_xlpm.minDev&lt;=$B$17,_xlpm.bounce&gt;=$F$17,OR(_xlpm.initState=$A$12,_xlpm.initState=$A$11,_xlpm.initState=$A$10)),_xlpm.pctOnly,IFERROR(IF(B294&lt;PERCENTILE(OFFSET(B294,1-364,0,364,1),$C$7),$A$7,IF(B294&lt;PERCENTILE(OFFSET(B294,1-364,0,364,1),$C$8),$A$8,IF(B294&lt;PERCENTILE(OFFSET(B294,1-364,0,364,1),$C$9),$A$9,IF(B294&lt;PERCENTILE(OFFSET(B294,1-364,0,364,1),$C$10),$A$10,IF(B294&lt;PERCENTILE(OFFSET(B294,1-364,0,364,1),$C$11),$A$11,$A$12))))),""),IF(_xlpm.initState="","",IF(_xlpm.oversold,_xlpm.pctOnly,_xlpm.initState)))</f>
        <v/>
      </c>
      <c r="F294" s="119" t="n"/>
      <c r="G294" s="120">
        <f>IF(OR(B294="",C294=""),"",IF(OR(特征计算_周度!B277&gt;$B$15,特征计算_周度!C277&gt;$B$15,特征计算_周度!G277&gt;$B$15,特征计算_周度!E277&gt;$B$15,特征计算_周度!F277&gt;$B$15),IF(特征计算_周度!B277&gt;$B$15,"VIX ","")&amp;IF(特征计算_周度!C277&gt;$B$15,"HY ","")&amp;IF(特征计算_周度!G277&gt;$B$15,"Sahm ","")&amp;IF(特征计算_周度!E277&gt;$B$15,"趋势 ","")&amp;IF(特征计算_周度!F277&gt;$B$15,"斜率",""),"—"))</f>
        <v/>
      </c>
      <c r="H294" s="121">
        <f>IF(OR(B294="",C294=""),"",_xlfn.LET(_xlpm.dev,原始数据_周度!G277,_xlpm.minDev,MIN(OFFSET(原始数据_周度!G277,1-$D$17,0,$D$17,1)),_xlpm.bounce,_xlpm.dev-_xlpm.minDev,IF(AND(ISNUMBER(_xlpm.dev),ISNUMBER(_xlpm.minDev),_xlpm.minDev&lt;=$B$17,_xlpm.bounce&gt;=$F$17),"✅ 触发","—")))</f>
        <v/>
      </c>
      <c r="I294" s="172">
        <f>IFERROR(IF(特征计算_周度!H294&gt;$I$3,MIN($I$4,MAX(-$I$5,(特征计算_周度!H294-$I$3)*$I$4)),0),"")</f>
        <v/>
      </c>
    </row>
    <row r="295">
      <c r="A295" s="117">
        <f>特征计算_周度!A278</f>
        <v/>
      </c>
      <c r="B295" s="171">
        <f>IFERROR($A$3*特征计算_周度!B295+$B$3*特征计算_周度!C295+$C$3*特征计算_周度!D295+$D$3*特征计算_周度!E295+$E$3*特征计算_周度!F295+$F$3*特征计算_周度!H295,"")</f>
        <v/>
      </c>
      <c r="C295" s="118">
        <f>IFERROR(PERCENTILE(OFFSET(B295,1-364,0,364,1),$C$7),"")</f>
        <v/>
      </c>
      <c r="D295" s="118">
        <f>IFERROR(PERCENTILE(OFFSET(B295,1-364,0,364,1),$C$11),"")</f>
        <v/>
      </c>
      <c r="E295" s="122">
        <f>_xlfn.LET(_xlpm.initState,IF(OR(B295="",C295=""),"",IF(OR(特征计算_周度!B278&gt;$B$15,特征计算_周度!C278&gt;$B$15,特征计算_周度!G278&gt;$B$15,特征计算_周度!E278&gt;$B$15,特征计算_周度!F278&gt;$B$15),$A$12,IFERROR(IF(B295&lt;PERCENTILE(OFFSET(B295,1-364,0,364,1),$C$7),$A$7,IF(B295&lt;PERCENTILE(OFFSET(B295,1-364,0,364,1),$C$8),$A$8,IF(B295&lt;PERCENTILE(OFFSET(B295,1-364,0,364,1),$C$9),$A$9,IF(B295&lt;PERCENTILE(OFFSET(B295,1-364,0,364,1),$C$10),$A$10,IF(B295&lt;PERCENTILE(OFFSET(B295,1-364,0,364,1),$C$11),$A$11,$A$12))))),""))),_xlpm.dev,原始数据_周度!G278,_xlpm.minDev,MIN(OFFSET(原始数据_周度!G278,1-$D$17,0,$D$17,1)),_xlpm.bounce,_xlpm.dev-_xlpm.minDev,_xlpm.oversold,AND(ISNUMBER(_xlpm.dev),ISNUMBER(_xlpm.minDev),_xlpm.minDev&lt;=$B$17,_xlpm.bounce&gt;=$F$17,OR(_xlpm.initState=$A$12,_xlpm.initState=$A$11,_xlpm.initState=$A$10)),_xlpm.pctOnly,IFERROR(IF(B295&lt;PERCENTILE(OFFSET(B295,1-364,0,364,1),$C$7),$A$7,IF(B295&lt;PERCENTILE(OFFSET(B295,1-364,0,364,1),$C$8),$A$8,IF(B295&lt;PERCENTILE(OFFSET(B295,1-364,0,364,1),$C$9),$A$9,IF(B295&lt;PERCENTILE(OFFSET(B295,1-364,0,364,1),$C$10),$A$10,IF(B295&lt;PERCENTILE(OFFSET(B295,1-364,0,364,1),$C$11),$A$11,$A$12))))),""),IF(_xlpm.initState="","",IF(_xlpm.oversold,_xlpm.pctOnly,_xlpm.initState)))</f>
        <v/>
      </c>
      <c r="F295" s="119" t="n"/>
      <c r="G295" s="120">
        <f>IF(OR(B295="",C295=""),"",IF(OR(特征计算_周度!B278&gt;$B$15,特征计算_周度!C278&gt;$B$15,特征计算_周度!G278&gt;$B$15,特征计算_周度!E278&gt;$B$15,特征计算_周度!F278&gt;$B$15),IF(特征计算_周度!B278&gt;$B$15,"VIX ","")&amp;IF(特征计算_周度!C278&gt;$B$15,"HY ","")&amp;IF(特征计算_周度!G278&gt;$B$15,"Sahm ","")&amp;IF(特征计算_周度!E278&gt;$B$15,"趋势 ","")&amp;IF(特征计算_周度!F278&gt;$B$15,"斜率",""),"—"))</f>
        <v/>
      </c>
      <c r="H295" s="121">
        <f>IF(OR(B295="",C295=""),"",_xlfn.LET(_xlpm.dev,原始数据_周度!G278,_xlpm.minDev,MIN(OFFSET(原始数据_周度!G278,1-$D$17,0,$D$17,1)),_xlpm.bounce,_xlpm.dev-_xlpm.minDev,IF(AND(ISNUMBER(_xlpm.dev),ISNUMBER(_xlpm.minDev),_xlpm.minDev&lt;=$B$17,_xlpm.bounce&gt;=$F$17),"✅ 触发","—")))</f>
        <v/>
      </c>
      <c r="I295" s="172">
        <f>IFERROR(IF(特征计算_周度!H295&gt;$I$3,MIN($I$4,MAX(-$I$5,(特征计算_周度!H295-$I$3)*$I$4)),0),"")</f>
        <v/>
      </c>
    </row>
    <row r="296">
      <c r="A296" s="117">
        <f>特征计算_周度!A279</f>
        <v/>
      </c>
      <c r="B296" s="171">
        <f>IFERROR($A$3*特征计算_周度!B296+$B$3*特征计算_周度!C296+$C$3*特征计算_周度!D296+$D$3*特征计算_周度!E296+$E$3*特征计算_周度!F296+$F$3*特征计算_周度!H296,"")</f>
        <v/>
      </c>
      <c r="C296" s="118">
        <f>IFERROR(PERCENTILE(OFFSET(B296,1-364,0,364,1),$C$7),"")</f>
        <v/>
      </c>
      <c r="D296" s="118">
        <f>IFERROR(PERCENTILE(OFFSET(B296,1-364,0,364,1),$C$11),"")</f>
        <v/>
      </c>
      <c r="E296" s="122">
        <f>_xlfn.LET(_xlpm.initState,IF(OR(B296="",C296=""),"",IF(OR(特征计算_周度!B279&gt;$B$15,特征计算_周度!C279&gt;$B$15,特征计算_周度!G279&gt;$B$15,特征计算_周度!E279&gt;$B$15,特征计算_周度!F279&gt;$B$15),$A$12,IFERROR(IF(B296&lt;PERCENTILE(OFFSET(B296,1-364,0,364,1),$C$7),$A$7,IF(B296&lt;PERCENTILE(OFFSET(B296,1-364,0,364,1),$C$8),$A$8,IF(B296&lt;PERCENTILE(OFFSET(B296,1-364,0,364,1),$C$9),$A$9,IF(B296&lt;PERCENTILE(OFFSET(B296,1-364,0,364,1),$C$10),$A$10,IF(B296&lt;PERCENTILE(OFFSET(B296,1-364,0,364,1),$C$11),$A$11,$A$12))))),""))),_xlpm.dev,原始数据_周度!G279,_xlpm.minDev,MIN(OFFSET(原始数据_周度!G279,1-$D$17,0,$D$17,1)),_xlpm.bounce,_xlpm.dev-_xlpm.minDev,_xlpm.oversold,AND(ISNUMBER(_xlpm.dev),ISNUMBER(_xlpm.minDev),_xlpm.minDev&lt;=$B$17,_xlpm.bounce&gt;=$F$17,OR(_xlpm.initState=$A$12,_xlpm.initState=$A$11,_xlpm.initState=$A$10)),_xlpm.pctOnly,IFERROR(IF(B296&lt;PERCENTILE(OFFSET(B296,1-364,0,364,1),$C$7),$A$7,IF(B296&lt;PERCENTILE(OFFSET(B296,1-364,0,364,1),$C$8),$A$8,IF(B296&lt;PERCENTILE(OFFSET(B296,1-364,0,364,1),$C$9),$A$9,IF(B296&lt;PERCENTILE(OFFSET(B296,1-364,0,364,1),$C$10),$A$10,IF(B296&lt;PERCENTILE(OFFSET(B296,1-364,0,364,1),$C$11),$A$11,$A$12))))),""),IF(_xlpm.initState="","",IF(_xlpm.oversold,_xlpm.pctOnly,_xlpm.initState)))</f>
        <v/>
      </c>
      <c r="F296" s="119" t="n"/>
      <c r="G296" s="120">
        <f>IF(OR(B296="",C296=""),"",IF(OR(特征计算_周度!B279&gt;$B$15,特征计算_周度!C279&gt;$B$15,特征计算_周度!G279&gt;$B$15,特征计算_周度!E279&gt;$B$15,特征计算_周度!F279&gt;$B$15),IF(特征计算_周度!B279&gt;$B$15,"VIX ","")&amp;IF(特征计算_周度!C279&gt;$B$15,"HY ","")&amp;IF(特征计算_周度!G279&gt;$B$15,"Sahm ","")&amp;IF(特征计算_周度!E279&gt;$B$15,"趋势 ","")&amp;IF(特征计算_周度!F279&gt;$B$15,"斜率",""),"—"))</f>
        <v/>
      </c>
      <c r="H296" s="121">
        <f>IF(OR(B296="",C296=""),"",_xlfn.LET(_xlpm.dev,原始数据_周度!G279,_xlpm.minDev,MIN(OFFSET(原始数据_周度!G279,1-$D$17,0,$D$17,1)),_xlpm.bounce,_xlpm.dev-_xlpm.minDev,IF(AND(ISNUMBER(_xlpm.dev),ISNUMBER(_xlpm.minDev),_xlpm.minDev&lt;=$B$17,_xlpm.bounce&gt;=$F$17),"✅ 触发","—")))</f>
        <v/>
      </c>
      <c r="I296" s="172">
        <f>IFERROR(IF(特征计算_周度!H296&gt;$I$3,MIN($I$4,MAX(-$I$5,(特征计算_周度!H296-$I$3)*$I$4)),0),"")</f>
        <v/>
      </c>
    </row>
    <row r="297">
      <c r="A297" s="117">
        <f>特征计算_周度!A280</f>
        <v/>
      </c>
      <c r="B297" s="171">
        <f>IFERROR($A$3*特征计算_周度!B297+$B$3*特征计算_周度!C297+$C$3*特征计算_周度!D297+$D$3*特征计算_周度!E297+$E$3*特征计算_周度!F297+$F$3*特征计算_周度!H297,"")</f>
        <v/>
      </c>
      <c r="C297" s="118">
        <f>IFERROR(PERCENTILE(OFFSET(B297,1-364,0,364,1),$C$7),"")</f>
        <v/>
      </c>
      <c r="D297" s="118">
        <f>IFERROR(PERCENTILE(OFFSET(B297,1-364,0,364,1),$C$11),"")</f>
        <v/>
      </c>
      <c r="E297" s="122">
        <f>_xlfn.LET(_xlpm.initState,IF(OR(B297="",C297=""),"",IF(OR(特征计算_周度!B280&gt;$B$15,特征计算_周度!C280&gt;$B$15,特征计算_周度!G280&gt;$B$15,特征计算_周度!E280&gt;$B$15,特征计算_周度!F280&gt;$B$15),$A$12,IFERROR(IF(B297&lt;PERCENTILE(OFFSET(B297,1-364,0,364,1),$C$7),$A$7,IF(B297&lt;PERCENTILE(OFFSET(B297,1-364,0,364,1),$C$8),$A$8,IF(B297&lt;PERCENTILE(OFFSET(B297,1-364,0,364,1),$C$9),$A$9,IF(B297&lt;PERCENTILE(OFFSET(B297,1-364,0,364,1),$C$10),$A$10,IF(B297&lt;PERCENTILE(OFFSET(B297,1-364,0,364,1),$C$11),$A$11,$A$12))))),""))),_xlpm.dev,原始数据_周度!G280,_xlpm.minDev,MIN(OFFSET(原始数据_周度!G280,1-$D$17,0,$D$17,1)),_xlpm.bounce,_xlpm.dev-_xlpm.minDev,_xlpm.oversold,AND(ISNUMBER(_xlpm.dev),ISNUMBER(_xlpm.minDev),_xlpm.minDev&lt;=$B$17,_xlpm.bounce&gt;=$F$17,OR(_xlpm.initState=$A$12,_xlpm.initState=$A$11,_xlpm.initState=$A$10)),_xlpm.pctOnly,IFERROR(IF(B297&lt;PERCENTILE(OFFSET(B297,1-364,0,364,1),$C$7),$A$7,IF(B297&lt;PERCENTILE(OFFSET(B297,1-364,0,364,1),$C$8),$A$8,IF(B297&lt;PERCENTILE(OFFSET(B297,1-364,0,364,1),$C$9),$A$9,IF(B297&lt;PERCENTILE(OFFSET(B297,1-364,0,364,1),$C$10),$A$10,IF(B297&lt;PERCENTILE(OFFSET(B297,1-364,0,364,1),$C$11),$A$11,$A$12))))),""),IF(_xlpm.initState="","",IF(_xlpm.oversold,_xlpm.pctOnly,_xlpm.initState)))</f>
        <v/>
      </c>
      <c r="F297" s="119" t="n"/>
      <c r="G297" s="120">
        <f>IF(OR(B297="",C297=""),"",IF(OR(特征计算_周度!B280&gt;$B$15,特征计算_周度!C280&gt;$B$15,特征计算_周度!G280&gt;$B$15,特征计算_周度!E280&gt;$B$15,特征计算_周度!F280&gt;$B$15),IF(特征计算_周度!B280&gt;$B$15,"VIX ","")&amp;IF(特征计算_周度!C280&gt;$B$15,"HY ","")&amp;IF(特征计算_周度!G280&gt;$B$15,"Sahm ","")&amp;IF(特征计算_周度!E280&gt;$B$15,"趋势 ","")&amp;IF(特征计算_周度!F280&gt;$B$15,"斜率",""),"—"))</f>
        <v/>
      </c>
      <c r="H297" s="121">
        <f>IF(OR(B297="",C297=""),"",_xlfn.LET(_xlpm.dev,原始数据_周度!G280,_xlpm.minDev,MIN(OFFSET(原始数据_周度!G280,1-$D$17,0,$D$17,1)),_xlpm.bounce,_xlpm.dev-_xlpm.minDev,IF(AND(ISNUMBER(_xlpm.dev),ISNUMBER(_xlpm.minDev),_xlpm.minDev&lt;=$B$17,_xlpm.bounce&gt;=$F$17),"✅ 触发","—")))</f>
        <v/>
      </c>
      <c r="I297" s="172">
        <f>IFERROR(IF(特征计算_周度!H297&gt;$I$3,MIN($I$4,MAX(-$I$5,(特征计算_周度!H297-$I$3)*$I$4)),0),"")</f>
        <v/>
      </c>
    </row>
    <row r="298">
      <c r="A298" s="117">
        <f>特征计算_周度!A281</f>
        <v/>
      </c>
      <c r="B298" s="171">
        <f>IFERROR($A$3*特征计算_周度!B298+$B$3*特征计算_周度!C298+$C$3*特征计算_周度!D298+$D$3*特征计算_周度!E298+$E$3*特征计算_周度!F298+$F$3*特征计算_周度!H298,"")</f>
        <v/>
      </c>
      <c r="C298" s="118">
        <f>IFERROR(PERCENTILE(OFFSET(B298,1-364,0,364,1),$C$7),"")</f>
        <v/>
      </c>
      <c r="D298" s="118">
        <f>IFERROR(PERCENTILE(OFFSET(B298,1-364,0,364,1),$C$11),"")</f>
        <v/>
      </c>
      <c r="E298" s="122">
        <f>_xlfn.LET(_xlpm.initState,IF(OR(B298="",C298=""),"",IF(OR(特征计算_周度!B281&gt;$B$15,特征计算_周度!C281&gt;$B$15,特征计算_周度!G281&gt;$B$15,特征计算_周度!E281&gt;$B$15,特征计算_周度!F281&gt;$B$15),$A$12,IFERROR(IF(B298&lt;PERCENTILE(OFFSET(B298,1-364,0,364,1),$C$7),$A$7,IF(B298&lt;PERCENTILE(OFFSET(B298,1-364,0,364,1),$C$8),$A$8,IF(B298&lt;PERCENTILE(OFFSET(B298,1-364,0,364,1),$C$9),$A$9,IF(B298&lt;PERCENTILE(OFFSET(B298,1-364,0,364,1),$C$10),$A$10,IF(B298&lt;PERCENTILE(OFFSET(B298,1-364,0,364,1),$C$11),$A$11,$A$12))))),""))),_xlpm.dev,原始数据_周度!G281,_xlpm.minDev,MIN(OFFSET(原始数据_周度!G281,1-$D$17,0,$D$17,1)),_xlpm.bounce,_xlpm.dev-_xlpm.minDev,_xlpm.oversold,AND(ISNUMBER(_xlpm.dev),ISNUMBER(_xlpm.minDev),_xlpm.minDev&lt;=$B$17,_xlpm.bounce&gt;=$F$17,OR(_xlpm.initState=$A$12,_xlpm.initState=$A$11,_xlpm.initState=$A$10)),_xlpm.pctOnly,IFERROR(IF(B298&lt;PERCENTILE(OFFSET(B298,1-364,0,364,1),$C$7),$A$7,IF(B298&lt;PERCENTILE(OFFSET(B298,1-364,0,364,1),$C$8),$A$8,IF(B298&lt;PERCENTILE(OFFSET(B298,1-364,0,364,1),$C$9),$A$9,IF(B298&lt;PERCENTILE(OFFSET(B298,1-364,0,364,1),$C$10),$A$10,IF(B298&lt;PERCENTILE(OFFSET(B298,1-364,0,364,1),$C$11),$A$11,$A$12))))),""),IF(_xlpm.initState="","",IF(_xlpm.oversold,_xlpm.pctOnly,_xlpm.initState)))</f>
        <v/>
      </c>
      <c r="F298" s="119" t="n"/>
      <c r="G298" s="120">
        <f>IF(OR(B298="",C298=""),"",IF(OR(特征计算_周度!B281&gt;$B$15,特征计算_周度!C281&gt;$B$15,特征计算_周度!G281&gt;$B$15,特征计算_周度!E281&gt;$B$15,特征计算_周度!F281&gt;$B$15),IF(特征计算_周度!B281&gt;$B$15,"VIX ","")&amp;IF(特征计算_周度!C281&gt;$B$15,"HY ","")&amp;IF(特征计算_周度!G281&gt;$B$15,"Sahm ","")&amp;IF(特征计算_周度!E281&gt;$B$15,"趋势 ","")&amp;IF(特征计算_周度!F281&gt;$B$15,"斜率",""),"—"))</f>
        <v/>
      </c>
      <c r="H298" s="121">
        <f>IF(OR(B298="",C298=""),"",_xlfn.LET(_xlpm.dev,原始数据_周度!G281,_xlpm.minDev,MIN(OFFSET(原始数据_周度!G281,1-$D$17,0,$D$17,1)),_xlpm.bounce,_xlpm.dev-_xlpm.minDev,IF(AND(ISNUMBER(_xlpm.dev),ISNUMBER(_xlpm.minDev),_xlpm.minDev&lt;=$B$17,_xlpm.bounce&gt;=$F$17),"✅ 触发","—")))</f>
        <v/>
      </c>
      <c r="I298" s="172">
        <f>IFERROR(IF(特征计算_周度!H298&gt;$I$3,MIN($I$4,MAX(-$I$5,(特征计算_周度!H298-$I$3)*$I$4)),0),"")</f>
        <v/>
      </c>
    </row>
    <row r="299">
      <c r="A299" s="117">
        <f>特征计算_周度!A282</f>
        <v/>
      </c>
      <c r="B299" s="171">
        <f>IFERROR($A$3*特征计算_周度!B299+$B$3*特征计算_周度!C299+$C$3*特征计算_周度!D299+$D$3*特征计算_周度!E299+$E$3*特征计算_周度!F299+$F$3*特征计算_周度!H299,"")</f>
        <v/>
      </c>
      <c r="C299" s="118">
        <f>IFERROR(PERCENTILE(OFFSET(B299,1-364,0,364,1),$C$7),"")</f>
        <v/>
      </c>
      <c r="D299" s="118">
        <f>IFERROR(PERCENTILE(OFFSET(B299,1-364,0,364,1),$C$11),"")</f>
        <v/>
      </c>
      <c r="E299" s="122">
        <f>_xlfn.LET(_xlpm.initState,IF(OR(B299="",C299=""),"",IF(OR(特征计算_周度!B282&gt;$B$15,特征计算_周度!C282&gt;$B$15,特征计算_周度!G282&gt;$B$15,特征计算_周度!E282&gt;$B$15,特征计算_周度!F282&gt;$B$15),$A$12,IFERROR(IF(B299&lt;PERCENTILE(OFFSET(B299,1-364,0,364,1),$C$7),$A$7,IF(B299&lt;PERCENTILE(OFFSET(B299,1-364,0,364,1),$C$8),$A$8,IF(B299&lt;PERCENTILE(OFFSET(B299,1-364,0,364,1),$C$9),$A$9,IF(B299&lt;PERCENTILE(OFFSET(B299,1-364,0,364,1),$C$10),$A$10,IF(B299&lt;PERCENTILE(OFFSET(B299,1-364,0,364,1),$C$11),$A$11,$A$12))))),""))),_xlpm.dev,原始数据_周度!G282,_xlpm.minDev,MIN(OFFSET(原始数据_周度!G282,1-$D$17,0,$D$17,1)),_xlpm.bounce,_xlpm.dev-_xlpm.minDev,_xlpm.oversold,AND(ISNUMBER(_xlpm.dev),ISNUMBER(_xlpm.minDev),_xlpm.minDev&lt;=$B$17,_xlpm.bounce&gt;=$F$17,OR(_xlpm.initState=$A$12,_xlpm.initState=$A$11,_xlpm.initState=$A$10)),_xlpm.pctOnly,IFERROR(IF(B299&lt;PERCENTILE(OFFSET(B299,1-364,0,364,1),$C$7),$A$7,IF(B299&lt;PERCENTILE(OFFSET(B299,1-364,0,364,1),$C$8),$A$8,IF(B299&lt;PERCENTILE(OFFSET(B299,1-364,0,364,1),$C$9),$A$9,IF(B299&lt;PERCENTILE(OFFSET(B299,1-364,0,364,1),$C$10),$A$10,IF(B299&lt;PERCENTILE(OFFSET(B299,1-364,0,364,1),$C$11),$A$11,$A$12))))),""),IF(_xlpm.initState="","",IF(_xlpm.oversold,_xlpm.pctOnly,_xlpm.initState)))</f>
        <v/>
      </c>
      <c r="F299" s="119" t="n"/>
      <c r="G299" s="120">
        <f>IF(OR(B299="",C299=""),"",IF(OR(特征计算_周度!B282&gt;$B$15,特征计算_周度!C282&gt;$B$15,特征计算_周度!G282&gt;$B$15,特征计算_周度!E282&gt;$B$15,特征计算_周度!F282&gt;$B$15),IF(特征计算_周度!B282&gt;$B$15,"VIX ","")&amp;IF(特征计算_周度!C282&gt;$B$15,"HY ","")&amp;IF(特征计算_周度!G282&gt;$B$15,"Sahm ","")&amp;IF(特征计算_周度!E282&gt;$B$15,"趋势 ","")&amp;IF(特征计算_周度!F282&gt;$B$15,"斜率",""),"—"))</f>
        <v/>
      </c>
      <c r="H299" s="121">
        <f>IF(OR(B299="",C299=""),"",_xlfn.LET(_xlpm.dev,原始数据_周度!G282,_xlpm.minDev,MIN(OFFSET(原始数据_周度!G282,1-$D$17,0,$D$17,1)),_xlpm.bounce,_xlpm.dev-_xlpm.minDev,IF(AND(ISNUMBER(_xlpm.dev),ISNUMBER(_xlpm.minDev),_xlpm.minDev&lt;=$B$17,_xlpm.bounce&gt;=$F$17),"✅ 触发","—")))</f>
        <v/>
      </c>
      <c r="I299" s="172">
        <f>IFERROR(IF(特征计算_周度!H299&gt;$I$3,MIN($I$4,MAX(-$I$5,(特征计算_周度!H299-$I$3)*$I$4)),0),"")</f>
        <v/>
      </c>
    </row>
    <row r="300">
      <c r="A300" s="117">
        <f>特征计算_周度!A283</f>
        <v/>
      </c>
      <c r="B300" s="171">
        <f>IFERROR($A$3*特征计算_周度!B300+$B$3*特征计算_周度!C300+$C$3*特征计算_周度!D300+$D$3*特征计算_周度!E300+$E$3*特征计算_周度!F300+$F$3*特征计算_周度!H300,"")</f>
        <v/>
      </c>
      <c r="C300" s="118">
        <f>IFERROR(PERCENTILE(OFFSET(B300,1-364,0,364,1),$C$7),"")</f>
        <v/>
      </c>
      <c r="D300" s="118">
        <f>IFERROR(PERCENTILE(OFFSET(B300,1-364,0,364,1),$C$11),"")</f>
        <v/>
      </c>
      <c r="E300" s="122">
        <f>_xlfn.LET(_xlpm.initState,IF(OR(B300="",C300=""),"",IF(OR(特征计算_周度!B283&gt;$B$15,特征计算_周度!C283&gt;$B$15,特征计算_周度!G283&gt;$B$15,特征计算_周度!E283&gt;$B$15,特征计算_周度!F283&gt;$B$15),$A$12,IFERROR(IF(B300&lt;PERCENTILE(OFFSET(B300,1-364,0,364,1),$C$7),$A$7,IF(B300&lt;PERCENTILE(OFFSET(B300,1-364,0,364,1),$C$8),$A$8,IF(B300&lt;PERCENTILE(OFFSET(B300,1-364,0,364,1),$C$9),$A$9,IF(B300&lt;PERCENTILE(OFFSET(B300,1-364,0,364,1),$C$10),$A$10,IF(B300&lt;PERCENTILE(OFFSET(B300,1-364,0,364,1),$C$11),$A$11,$A$12))))),""))),_xlpm.dev,原始数据_周度!G283,_xlpm.minDev,MIN(OFFSET(原始数据_周度!G283,1-$D$17,0,$D$17,1)),_xlpm.bounce,_xlpm.dev-_xlpm.minDev,_xlpm.oversold,AND(ISNUMBER(_xlpm.dev),ISNUMBER(_xlpm.minDev),_xlpm.minDev&lt;=$B$17,_xlpm.bounce&gt;=$F$17,OR(_xlpm.initState=$A$12,_xlpm.initState=$A$11,_xlpm.initState=$A$10)),_xlpm.pctOnly,IFERROR(IF(B300&lt;PERCENTILE(OFFSET(B300,1-364,0,364,1),$C$7),$A$7,IF(B300&lt;PERCENTILE(OFFSET(B300,1-364,0,364,1),$C$8),$A$8,IF(B300&lt;PERCENTILE(OFFSET(B300,1-364,0,364,1),$C$9),$A$9,IF(B300&lt;PERCENTILE(OFFSET(B300,1-364,0,364,1),$C$10),$A$10,IF(B300&lt;PERCENTILE(OFFSET(B300,1-364,0,364,1),$C$11),$A$11,$A$12))))),""),IF(_xlpm.initState="","",IF(_xlpm.oversold,_xlpm.pctOnly,_xlpm.initState)))</f>
        <v/>
      </c>
      <c r="F300" s="119" t="n"/>
      <c r="G300" s="120">
        <f>IF(OR(B300="",C300=""),"",IF(OR(特征计算_周度!B283&gt;$B$15,特征计算_周度!C283&gt;$B$15,特征计算_周度!G283&gt;$B$15,特征计算_周度!E283&gt;$B$15,特征计算_周度!F283&gt;$B$15),IF(特征计算_周度!B283&gt;$B$15,"VIX ","")&amp;IF(特征计算_周度!C283&gt;$B$15,"HY ","")&amp;IF(特征计算_周度!G283&gt;$B$15,"Sahm ","")&amp;IF(特征计算_周度!E283&gt;$B$15,"趋势 ","")&amp;IF(特征计算_周度!F283&gt;$B$15,"斜率",""),"—"))</f>
        <v/>
      </c>
      <c r="H300" s="121">
        <f>IF(OR(B300="",C300=""),"",_xlfn.LET(_xlpm.dev,原始数据_周度!G283,_xlpm.minDev,MIN(OFFSET(原始数据_周度!G283,1-$D$17,0,$D$17,1)),_xlpm.bounce,_xlpm.dev-_xlpm.minDev,IF(AND(ISNUMBER(_xlpm.dev),ISNUMBER(_xlpm.minDev),_xlpm.minDev&lt;=$B$17,_xlpm.bounce&gt;=$F$17),"✅ 触发","—")))</f>
        <v/>
      </c>
      <c r="I300" s="172">
        <f>IFERROR(IF(特征计算_周度!H300&gt;$I$3,MIN($I$4,MAX(-$I$5,(特征计算_周度!H300-$I$3)*$I$4)),0),"")</f>
        <v/>
      </c>
    </row>
    <row r="301">
      <c r="A301" s="117">
        <f>特征计算_周度!A284</f>
        <v/>
      </c>
      <c r="B301" s="171">
        <f>IFERROR($A$3*特征计算_周度!B301+$B$3*特征计算_周度!C301+$C$3*特征计算_周度!D301+$D$3*特征计算_周度!E301+$E$3*特征计算_周度!F301+$F$3*特征计算_周度!H301,"")</f>
        <v/>
      </c>
      <c r="C301" s="118">
        <f>IFERROR(PERCENTILE(OFFSET(B301,1-364,0,364,1),$C$7),"")</f>
        <v/>
      </c>
      <c r="D301" s="118">
        <f>IFERROR(PERCENTILE(OFFSET(B301,1-364,0,364,1),$C$11),"")</f>
        <v/>
      </c>
      <c r="E301" s="122">
        <f>_xlfn.LET(_xlpm.initState,IF(OR(B301="",C301=""),"",IF(OR(特征计算_周度!B284&gt;$B$15,特征计算_周度!C284&gt;$B$15,特征计算_周度!G284&gt;$B$15,特征计算_周度!E284&gt;$B$15,特征计算_周度!F284&gt;$B$15),$A$12,IFERROR(IF(B301&lt;PERCENTILE(OFFSET(B301,1-364,0,364,1),$C$7),$A$7,IF(B301&lt;PERCENTILE(OFFSET(B301,1-364,0,364,1),$C$8),$A$8,IF(B301&lt;PERCENTILE(OFFSET(B301,1-364,0,364,1),$C$9),$A$9,IF(B301&lt;PERCENTILE(OFFSET(B301,1-364,0,364,1),$C$10),$A$10,IF(B301&lt;PERCENTILE(OFFSET(B301,1-364,0,364,1),$C$11),$A$11,$A$12))))),""))),_xlpm.dev,原始数据_周度!G284,_xlpm.minDev,MIN(OFFSET(原始数据_周度!G284,1-$D$17,0,$D$17,1)),_xlpm.bounce,_xlpm.dev-_xlpm.minDev,_xlpm.oversold,AND(ISNUMBER(_xlpm.dev),ISNUMBER(_xlpm.minDev),_xlpm.minDev&lt;=$B$17,_xlpm.bounce&gt;=$F$17,OR(_xlpm.initState=$A$12,_xlpm.initState=$A$11,_xlpm.initState=$A$10)),_xlpm.pctOnly,IFERROR(IF(B301&lt;PERCENTILE(OFFSET(B301,1-364,0,364,1),$C$7),$A$7,IF(B301&lt;PERCENTILE(OFFSET(B301,1-364,0,364,1),$C$8),$A$8,IF(B301&lt;PERCENTILE(OFFSET(B301,1-364,0,364,1),$C$9),$A$9,IF(B301&lt;PERCENTILE(OFFSET(B301,1-364,0,364,1),$C$10),$A$10,IF(B301&lt;PERCENTILE(OFFSET(B301,1-364,0,364,1),$C$11),$A$11,$A$12))))),""),IF(_xlpm.initState="","",IF(_xlpm.oversold,_xlpm.pctOnly,_xlpm.initState)))</f>
        <v/>
      </c>
      <c r="F301" s="119" t="n"/>
      <c r="G301" s="120">
        <f>IF(OR(B301="",C301=""),"",IF(OR(特征计算_周度!B284&gt;$B$15,特征计算_周度!C284&gt;$B$15,特征计算_周度!G284&gt;$B$15,特征计算_周度!E284&gt;$B$15,特征计算_周度!F284&gt;$B$15),IF(特征计算_周度!B284&gt;$B$15,"VIX ","")&amp;IF(特征计算_周度!C284&gt;$B$15,"HY ","")&amp;IF(特征计算_周度!G284&gt;$B$15,"Sahm ","")&amp;IF(特征计算_周度!E284&gt;$B$15,"趋势 ","")&amp;IF(特征计算_周度!F284&gt;$B$15,"斜率",""),"—"))</f>
        <v/>
      </c>
      <c r="H301" s="121">
        <f>IF(OR(B301="",C301=""),"",_xlfn.LET(_xlpm.dev,原始数据_周度!G284,_xlpm.minDev,MIN(OFFSET(原始数据_周度!G284,1-$D$17,0,$D$17,1)),_xlpm.bounce,_xlpm.dev-_xlpm.minDev,IF(AND(ISNUMBER(_xlpm.dev),ISNUMBER(_xlpm.minDev),_xlpm.minDev&lt;=$B$17,_xlpm.bounce&gt;=$F$17),"✅ 触发","—")))</f>
        <v/>
      </c>
      <c r="I301" s="172">
        <f>IFERROR(IF(特征计算_周度!H301&gt;$I$3,MIN($I$4,MAX(-$I$5,(特征计算_周度!H301-$I$3)*$I$4)),0),"")</f>
        <v/>
      </c>
    </row>
    <row r="302">
      <c r="A302" s="117">
        <f>特征计算_周度!A285</f>
        <v/>
      </c>
      <c r="B302" s="171">
        <f>IFERROR($A$3*特征计算_周度!B302+$B$3*特征计算_周度!C302+$C$3*特征计算_周度!D302+$D$3*特征计算_周度!E302+$E$3*特征计算_周度!F302+$F$3*特征计算_周度!H302,"")</f>
        <v/>
      </c>
      <c r="C302" s="118">
        <f>IFERROR(PERCENTILE(OFFSET(B302,1-364,0,364,1),$C$7),"")</f>
        <v/>
      </c>
      <c r="D302" s="118">
        <f>IFERROR(PERCENTILE(OFFSET(B302,1-364,0,364,1),$C$11),"")</f>
        <v/>
      </c>
      <c r="E302" s="122">
        <f>_xlfn.LET(_xlpm.initState,IF(OR(B302="",C302=""),"",IF(OR(特征计算_周度!B285&gt;$B$15,特征计算_周度!C285&gt;$B$15,特征计算_周度!G285&gt;$B$15,特征计算_周度!E285&gt;$B$15,特征计算_周度!F285&gt;$B$15),$A$12,IFERROR(IF(B302&lt;PERCENTILE(OFFSET(B302,1-364,0,364,1),$C$7),$A$7,IF(B302&lt;PERCENTILE(OFFSET(B302,1-364,0,364,1),$C$8),$A$8,IF(B302&lt;PERCENTILE(OFFSET(B302,1-364,0,364,1),$C$9),$A$9,IF(B302&lt;PERCENTILE(OFFSET(B302,1-364,0,364,1),$C$10),$A$10,IF(B302&lt;PERCENTILE(OFFSET(B302,1-364,0,364,1),$C$11),$A$11,$A$12))))),""))),_xlpm.dev,原始数据_周度!G285,_xlpm.minDev,MIN(OFFSET(原始数据_周度!G285,1-$D$17,0,$D$17,1)),_xlpm.bounce,_xlpm.dev-_xlpm.minDev,_xlpm.oversold,AND(ISNUMBER(_xlpm.dev),ISNUMBER(_xlpm.minDev),_xlpm.minDev&lt;=$B$17,_xlpm.bounce&gt;=$F$17,OR(_xlpm.initState=$A$12,_xlpm.initState=$A$11,_xlpm.initState=$A$10)),_xlpm.pctOnly,IFERROR(IF(B302&lt;PERCENTILE(OFFSET(B302,1-364,0,364,1),$C$7),$A$7,IF(B302&lt;PERCENTILE(OFFSET(B302,1-364,0,364,1),$C$8),$A$8,IF(B302&lt;PERCENTILE(OFFSET(B302,1-364,0,364,1),$C$9),$A$9,IF(B302&lt;PERCENTILE(OFFSET(B302,1-364,0,364,1),$C$10),$A$10,IF(B302&lt;PERCENTILE(OFFSET(B302,1-364,0,364,1),$C$11),$A$11,$A$12))))),""),IF(_xlpm.initState="","",IF(_xlpm.oversold,_xlpm.pctOnly,_xlpm.initState)))</f>
        <v/>
      </c>
      <c r="F302" s="119" t="n"/>
      <c r="G302" s="120">
        <f>IF(OR(B302="",C302=""),"",IF(OR(特征计算_周度!B285&gt;$B$15,特征计算_周度!C285&gt;$B$15,特征计算_周度!G285&gt;$B$15,特征计算_周度!E285&gt;$B$15,特征计算_周度!F285&gt;$B$15),IF(特征计算_周度!B285&gt;$B$15,"VIX ","")&amp;IF(特征计算_周度!C285&gt;$B$15,"HY ","")&amp;IF(特征计算_周度!G285&gt;$B$15,"Sahm ","")&amp;IF(特征计算_周度!E285&gt;$B$15,"趋势 ","")&amp;IF(特征计算_周度!F285&gt;$B$15,"斜率",""),"—"))</f>
        <v/>
      </c>
      <c r="H302" s="121">
        <f>IF(OR(B302="",C302=""),"",_xlfn.LET(_xlpm.dev,原始数据_周度!G285,_xlpm.minDev,MIN(OFFSET(原始数据_周度!G285,1-$D$17,0,$D$17,1)),_xlpm.bounce,_xlpm.dev-_xlpm.minDev,IF(AND(ISNUMBER(_xlpm.dev),ISNUMBER(_xlpm.minDev),_xlpm.minDev&lt;=$B$17,_xlpm.bounce&gt;=$F$17),"✅ 触发","—")))</f>
        <v/>
      </c>
      <c r="I302" s="172">
        <f>IFERROR(IF(特征计算_周度!H302&gt;$I$3,MIN($I$4,MAX(-$I$5,(特征计算_周度!H302-$I$3)*$I$4)),0),"")</f>
        <v/>
      </c>
    </row>
    <row r="303">
      <c r="A303" s="117">
        <f>特征计算_周度!A286</f>
        <v/>
      </c>
      <c r="B303" s="171">
        <f>IFERROR($A$3*特征计算_周度!B303+$B$3*特征计算_周度!C303+$C$3*特征计算_周度!D303+$D$3*特征计算_周度!E303+$E$3*特征计算_周度!F303+$F$3*特征计算_周度!H303,"")</f>
        <v/>
      </c>
      <c r="C303" s="118">
        <f>IFERROR(PERCENTILE(OFFSET(B303,1-364,0,364,1),$C$7),"")</f>
        <v/>
      </c>
      <c r="D303" s="118">
        <f>IFERROR(PERCENTILE(OFFSET(B303,1-364,0,364,1),$C$11),"")</f>
        <v/>
      </c>
      <c r="E303" s="122">
        <f>_xlfn.LET(_xlpm.initState,IF(OR(B303="",C303=""),"",IF(OR(特征计算_周度!B286&gt;$B$15,特征计算_周度!C286&gt;$B$15,特征计算_周度!G286&gt;$B$15,特征计算_周度!E286&gt;$B$15,特征计算_周度!F286&gt;$B$15),$A$12,IFERROR(IF(B303&lt;PERCENTILE(OFFSET(B303,1-364,0,364,1),$C$7),$A$7,IF(B303&lt;PERCENTILE(OFFSET(B303,1-364,0,364,1),$C$8),$A$8,IF(B303&lt;PERCENTILE(OFFSET(B303,1-364,0,364,1),$C$9),$A$9,IF(B303&lt;PERCENTILE(OFFSET(B303,1-364,0,364,1),$C$10),$A$10,IF(B303&lt;PERCENTILE(OFFSET(B303,1-364,0,364,1),$C$11),$A$11,$A$12))))),""))),_xlpm.dev,原始数据_周度!G286,_xlpm.minDev,MIN(OFFSET(原始数据_周度!G286,1-$D$17,0,$D$17,1)),_xlpm.bounce,_xlpm.dev-_xlpm.minDev,_xlpm.oversold,AND(ISNUMBER(_xlpm.dev),ISNUMBER(_xlpm.minDev),_xlpm.minDev&lt;=$B$17,_xlpm.bounce&gt;=$F$17,OR(_xlpm.initState=$A$12,_xlpm.initState=$A$11,_xlpm.initState=$A$10)),_xlpm.pctOnly,IFERROR(IF(B303&lt;PERCENTILE(OFFSET(B303,1-364,0,364,1),$C$7),$A$7,IF(B303&lt;PERCENTILE(OFFSET(B303,1-364,0,364,1),$C$8),$A$8,IF(B303&lt;PERCENTILE(OFFSET(B303,1-364,0,364,1),$C$9),$A$9,IF(B303&lt;PERCENTILE(OFFSET(B303,1-364,0,364,1),$C$10),$A$10,IF(B303&lt;PERCENTILE(OFFSET(B303,1-364,0,364,1),$C$11),$A$11,$A$12))))),""),IF(_xlpm.initState="","",IF(_xlpm.oversold,_xlpm.pctOnly,_xlpm.initState)))</f>
        <v/>
      </c>
      <c r="F303" s="119" t="n"/>
      <c r="G303" s="120">
        <f>IF(OR(B303="",C303=""),"",IF(OR(特征计算_周度!B286&gt;$B$15,特征计算_周度!C286&gt;$B$15,特征计算_周度!G286&gt;$B$15,特征计算_周度!E286&gt;$B$15,特征计算_周度!F286&gt;$B$15),IF(特征计算_周度!B286&gt;$B$15,"VIX ","")&amp;IF(特征计算_周度!C286&gt;$B$15,"HY ","")&amp;IF(特征计算_周度!G286&gt;$B$15,"Sahm ","")&amp;IF(特征计算_周度!E286&gt;$B$15,"趋势 ","")&amp;IF(特征计算_周度!F286&gt;$B$15,"斜率",""),"—"))</f>
        <v/>
      </c>
      <c r="H303" s="121">
        <f>IF(OR(B303="",C303=""),"",_xlfn.LET(_xlpm.dev,原始数据_周度!G286,_xlpm.minDev,MIN(OFFSET(原始数据_周度!G286,1-$D$17,0,$D$17,1)),_xlpm.bounce,_xlpm.dev-_xlpm.minDev,IF(AND(ISNUMBER(_xlpm.dev),ISNUMBER(_xlpm.minDev),_xlpm.minDev&lt;=$B$17,_xlpm.bounce&gt;=$F$17),"✅ 触发","—")))</f>
        <v/>
      </c>
      <c r="I303" s="172">
        <f>IFERROR(IF(特征计算_周度!H303&gt;$I$3,MIN($I$4,MAX(-$I$5,(特征计算_周度!H303-$I$3)*$I$4)),0),"")</f>
        <v/>
      </c>
    </row>
    <row r="304">
      <c r="A304" s="117">
        <f>特征计算_周度!A287</f>
        <v/>
      </c>
      <c r="B304" s="171">
        <f>IFERROR($A$3*特征计算_周度!B304+$B$3*特征计算_周度!C304+$C$3*特征计算_周度!D304+$D$3*特征计算_周度!E304+$E$3*特征计算_周度!F304+$F$3*特征计算_周度!H304,"")</f>
        <v/>
      </c>
      <c r="C304" s="118">
        <f>IFERROR(PERCENTILE(OFFSET(B304,1-364,0,364,1),$C$7),"")</f>
        <v/>
      </c>
      <c r="D304" s="118">
        <f>IFERROR(PERCENTILE(OFFSET(B304,1-364,0,364,1),$C$11),"")</f>
        <v/>
      </c>
      <c r="E304" s="122">
        <f>_xlfn.LET(_xlpm.initState,IF(OR(B304="",C304=""),"",IF(OR(特征计算_周度!B287&gt;$B$15,特征计算_周度!C287&gt;$B$15,特征计算_周度!G287&gt;$B$15,特征计算_周度!E287&gt;$B$15,特征计算_周度!F287&gt;$B$15),$A$12,IFERROR(IF(B304&lt;PERCENTILE(OFFSET(B304,1-364,0,364,1),$C$7),$A$7,IF(B304&lt;PERCENTILE(OFFSET(B304,1-364,0,364,1),$C$8),$A$8,IF(B304&lt;PERCENTILE(OFFSET(B304,1-364,0,364,1),$C$9),$A$9,IF(B304&lt;PERCENTILE(OFFSET(B304,1-364,0,364,1),$C$10),$A$10,IF(B304&lt;PERCENTILE(OFFSET(B304,1-364,0,364,1),$C$11),$A$11,$A$12))))),""))),_xlpm.dev,原始数据_周度!G287,_xlpm.minDev,MIN(OFFSET(原始数据_周度!G287,1-$D$17,0,$D$17,1)),_xlpm.bounce,_xlpm.dev-_xlpm.minDev,_xlpm.oversold,AND(ISNUMBER(_xlpm.dev),ISNUMBER(_xlpm.minDev),_xlpm.minDev&lt;=$B$17,_xlpm.bounce&gt;=$F$17,OR(_xlpm.initState=$A$12,_xlpm.initState=$A$11,_xlpm.initState=$A$10)),_xlpm.pctOnly,IFERROR(IF(B304&lt;PERCENTILE(OFFSET(B304,1-364,0,364,1),$C$7),$A$7,IF(B304&lt;PERCENTILE(OFFSET(B304,1-364,0,364,1),$C$8),$A$8,IF(B304&lt;PERCENTILE(OFFSET(B304,1-364,0,364,1),$C$9),$A$9,IF(B304&lt;PERCENTILE(OFFSET(B304,1-364,0,364,1),$C$10),$A$10,IF(B304&lt;PERCENTILE(OFFSET(B304,1-364,0,364,1),$C$11),$A$11,$A$12))))),""),IF(_xlpm.initState="","",IF(_xlpm.oversold,_xlpm.pctOnly,_xlpm.initState)))</f>
        <v/>
      </c>
      <c r="F304" s="119" t="n"/>
      <c r="G304" s="120">
        <f>IF(OR(B304="",C304=""),"",IF(OR(特征计算_周度!B287&gt;$B$15,特征计算_周度!C287&gt;$B$15,特征计算_周度!G287&gt;$B$15,特征计算_周度!E287&gt;$B$15,特征计算_周度!F287&gt;$B$15),IF(特征计算_周度!B287&gt;$B$15,"VIX ","")&amp;IF(特征计算_周度!C287&gt;$B$15,"HY ","")&amp;IF(特征计算_周度!G287&gt;$B$15,"Sahm ","")&amp;IF(特征计算_周度!E287&gt;$B$15,"趋势 ","")&amp;IF(特征计算_周度!F287&gt;$B$15,"斜率",""),"—"))</f>
        <v/>
      </c>
      <c r="H304" s="121">
        <f>IF(OR(B304="",C304=""),"",_xlfn.LET(_xlpm.dev,原始数据_周度!G287,_xlpm.minDev,MIN(OFFSET(原始数据_周度!G287,1-$D$17,0,$D$17,1)),_xlpm.bounce,_xlpm.dev-_xlpm.minDev,IF(AND(ISNUMBER(_xlpm.dev),ISNUMBER(_xlpm.minDev),_xlpm.minDev&lt;=$B$17,_xlpm.bounce&gt;=$F$17),"✅ 触发","—")))</f>
        <v/>
      </c>
      <c r="I304" s="172">
        <f>IFERROR(IF(特征计算_周度!H304&gt;$I$3,MIN($I$4,MAX(-$I$5,(特征计算_周度!H304-$I$3)*$I$4)),0),"")</f>
        <v/>
      </c>
    </row>
    <row r="305">
      <c r="A305" s="117">
        <f>特征计算_周度!A288</f>
        <v/>
      </c>
      <c r="B305" s="171">
        <f>IFERROR($A$3*特征计算_周度!B305+$B$3*特征计算_周度!C305+$C$3*特征计算_周度!D305+$D$3*特征计算_周度!E305+$E$3*特征计算_周度!F305+$F$3*特征计算_周度!H305,"")</f>
        <v/>
      </c>
      <c r="C305" s="118">
        <f>IFERROR(PERCENTILE(OFFSET(B305,1-364,0,364,1),$C$7),"")</f>
        <v/>
      </c>
      <c r="D305" s="118">
        <f>IFERROR(PERCENTILE(OFFSET(B305,1-364,0,364,1),$C$11),"")</f>
        <v/>
      </c>
      <c r="E305" s="122">
        <f>_xlfn.LET(_xlpm.initState,IF(OR(B305="",C305=""),"",IF(OR(特征计算_周度!B288&gt;$B$15,特征计算_周度!C288&gt;$B$15,特征计算_周度!G288&gt;$B$15,特征计算_周度!E288&gt;$B$15,特征计算_周度!F288&gt;$B$15),$A$12,IFERROR(IF(B305&lt;PERCENTILE(OFFSET(B305,1-364,0,364,1),$C$7),$A$7,IF(B305&lt;PERCENTILE(OFFSET(B305,1-364,0,364,1),$C$8),$A$8,IF(B305&lt;PERCENTILE(OFFSET(B305,1-364,0,364,1),$C$9),$A$9,IF(B305&lt;PERCENTILE(OFFSET(B305,1-364,0,364,1),$C$10),$A$10,IF(B305&lt;PERCENTILE(OFFSET(B305,1-364,0,364,1),$C$11),$A$11,$A$12))))),""))),_xlpm.dev,原始数据_周度!G288,_xlpm.minDev,MIN(OFFSET(原始数据_周度!G288,1-$D$17,0,$D$17,1)),_xlpm.bounce,_xlpm.dev-_xlpm.minDev,_xlpm.oversold,AND(ISNUMBER(_xlpm.dev),ISNUMBER(_xlpm.minDev),_xlpm.minDev&lt;=$B$17,_xlpm.bounce&gt;=$F$17,OR(_xlpm.initState=$A$12,_xlpm.initState=$A$11,_xlpm.initState=$A$10)),_xlpm.pctOnly,IFERROR(IF(B305&lt;PERCENTILE(OFFSET(B305,1-364,0,364,1),$C$7),$A$7,IF(B305&lt;PERCENTILE(OFFSET(B305,1-364,0,364,1),$C$8),$A$8,IF(B305&lt;PERCENTILE(OFFSET(B305,1-364,0,364,1),$C$9),$A$9,IF(B305&lt;PERCENTILE(OFFSET(B305,1-364,0,364,1),$C$10),$A$10,IF(B305&lt;PERCENTILE(OFFSET(B305,1-364,0,364,1),$C$11),$A$11,$A$12))))),""),IF(_xlpm.initState="","",IF(_xlpm.oversold,_xlpm.pctOnly,_xlpm.initState)))</f>
        <v/>
      </c>
      <c r="F305" s="119" t="n"/>
      <c r="G305" s="120">
        <f>IF(OR(B305="",C305=""),"",IF(OR(特征计算_周度!B288&gt;$B$15,特征计算_周度!C288&gt;$B$15,特征计算_周度!G288&gt;$B$15,特征计算_周度!E288&gt;$B$15,特征计算_周度!F288&gt;$B$15),IF(特征计算_周度!B288&gt;$B$15,"VIX ","")&amp;IF(特征计算_周度!C288&gt;$B$15,"HY ","")&amp;IF(特征计算_周度!G288&gt;$B$15,"Sahm ","")&amp;IF(特征计算_周度!E288&gt;$B$15,"趋势 ","")&amp;IF(特征计算_周度!F288&gt;$B$15,"斜率",""),"—"))</f>
        <v/>
      </c>
      <c r="H305" s="121">
        <f>IF(OR(B305="",C305=""),"",_xlfn.LET(_xlpm.dev,原始数据_周度!G288,_xlpm.minDev,MIN(OFFSET(原始数据_周度!G288,1-$D$17,0,$D$17,1)),_xlpm.bounce,_xlpm.dev-_xlpm.minDev,IF(AND(ISNUMBER(_xlpm.dev),ISNUMBER(_xlpm.minDev),_xlpm.minDev&lt;=$B$17,_xlpm.bounce&gt;=$F$17),"✅ 触发","—")))</f>
        <v/>
      </c>
      <c r="I305" s="172">
        <f>IFERROR(IF(特征计算_周度!H305&gt;$I$3,MIN($I$4,MAX(-$I$5,(特征计算_周度!H305-$I$3)*$I$4)),0),"")</f>
        <v/>
      </c>
    </row>
    <row r="306">
      <c r="A306" s="117">
        <f>特征计算_周度!A289</f>
        <v/>
      </c>
      <c r="B306" s="171">
        <f>IFERROR($A$3*特征计算_周度!B306+$B$3*特征计算_周度!C306+$C$3*特征计算_周度!D306+$D$3*特征计算_周度!E306+$E$3*特征计算_周度!F306+$F$3*特征计算_周度!H306,"")</f>
        <v/>
      </c>
      <c r="C306" s="118">
        <f>IFERROR(PERCENTILE(OFFSET(B306,1-364,0,364,1),$C$7),"")</f>
        <v/>
      </c>
      <c r="D306" s="118">
        <f>IFERROR(PERCENTILE(OFFSET(B306,1-364,0,364,1),$C$11),"")</f>
        <v/>
      </c>
      <c r="E306" s="122">
        <f>_xlfn.LET(_xlpm.initState,IF(OR(B306="",C306=""),"",IF(OR(特征计算_周度!B289&gt;$B$15,特征计算_周度!C289&gt;$B$15,特征计算_周度!G289&gt;$B$15,特征计算_周度!E289&gt;$B$15,特征计算_周度!F289&gt;$B$15),$A$12,IFERROR(IF(B306&lt;PERCENTILE(OFFSET(B306,1-364,0,364,1),$C$7),$A$7,IF(B306&lt;PERCENTILE(OFFSET(B306,1-364,0,364,1),$C$8),$A$8,IF(B306&lt;PERCENTILE(OFFSET(B306,1-364,0,364,1),$C$9),$A$9,IF(B306&lt;PERCENTILE(OFFSET(B306,1-364,0,364,1),$C$10),$A$10,IF(B306&lt;PERCENTILE(OFFSET(B306,1-364,0,364,1),$C$11),$A$11,$A$12))))),""))),_xlpm.dev,原始数据_周度!G289,_xlpm.minDev,MIN(OFFSET(原始数据_周度!G289,1-$D$17,0,$D$17,1)),_xlpm.bounce,_xlpm.dev-_xlpm.minDev,_xlpm.oversold,AND(ISNUMBER(_xlpm.dev),ISNUMBER(_xlpm.minDev),_xlpm.minDev&lt;=$B$17,_xlpm.bounce&gt;=$F$17,OR(_xlpm.initState=$A$12,_xlpm.initState=$A$11,_xlpm.initState=$A$10)),_xlpm.pctOnly,IFERROR(IF(B306&lt;PERCENTILE(OFFSET(B306,1-364,0,364,1),$C$7),$A$7,IF(B306&lt;PERCENTILE(OFFSET(B306,1-364,0,364,1),$C$8),$A$8,IF(B306&lt;PERCENTILE(OFFSET(B306,1-364,0,364,1),$C$9),$A$9,IF(B306&lt;PERCENTILE(OFFSET(B306,1-364,0,364,1),$C$10),$A$10,IF(B306&lt;PERCENTILE(OFFSET(B306,1-364,0,364,1),$C$11),$A$11,$A$12))))),""),IF(_xlpm.initState="","",IF(_xlpm.oversold,_xlpm.pctOnly,_xlpm.initState)))</f>
        <v/>
      </c>
      <c r="F306" s="119" t="n"/>
      <c r="G306" s="120">
        <f>IF(OR(B306="",C306=""),"",IF(OR(特征计算_周度!B289&gt;$B$15,特征计算_周度!C289&gt;$B$15,特征计算_周度!G289&gt;$B$15,特征计算_周度!E289&gt;$B$15,特征计算_周度!F289&gt;$B$15),IF(特征计算_周度!B289&gt;$B$15,"VIX ","")&amp;IF(特征计算_周度!C289&gt;$B$15,"HY ","")&amp;IF(特征计算_周度!G289&gt;$B$15,"Sahm ","")&amp;IF(特征计算_周度!E289&gt;$B$15,"趋势 ","")&amp;IF(特征计算_周度!F289&gt;$B$15,"斜率",""),"—"))</f>
        <v/>
      </c>
      <c r="H306" s="121">
        <f>IF(OR(B306="",C306=""),"",_xlfn.LET(_xlpm.dev,原始数据_周度!G289,_xlpm.minDev,MIN(OFFSET(原始数据_周度!G289,1-$D$17,0,$D$17,1)),_xlpm.bounce,_xlpm.dev-_xlpm.minDev,IF(AND(ISNUMBER(_xlpm.dev),ISNUMBER(_xlpm.minDev),_xlpm.minDev&lt;=$B$17,_xlpm.bounce&gt;=$F$17),"✅ 触发","—")))</f>
        <v/>
      </c>
      <c r="I306" s="172">
        <f>IFERROR(IF(特征计算_周度!H306&gt;$I$3,MIN($I$4,MAX(-$I$5,(特征计算_周度!H306-$I$3)*$I$4)),0),"")</f>
        <v/>
      </c>
    </row>
    <row r="307">
      <c r="A307" s="117">
        <f>特征计算_周度!A290</f>
        <v/>
      </c>
      <c r="B307" s="171">
        <f>IFERROR($A$3*特征计算_周度!B307+$B$3*特征计算_周度!C307+$C$3*特征计算_周度!D307+$D$3*特征计算_周度!E307+$E$3*特征计算_周度!F307+$F$3*特征计算_周度!H307,"")</f>
        <v/>
      </c>
      <c r="C307" s="118">
        <f>IFERROR(PERCENTILE(OFFSET(B307,1-364,0,364,1),$C$7),"")</f>
        <v/>
      </c>
      <c r="D307" s="118">
        <f>IFERROR(PERCENTILE(OFFSET(B307,1-364,0,364,1),$C$11),"")</f>
        <v/>
      </c>
      <c r="E307" s="122">
        <f>_xlfn.LET(_xlpm.initState,IF(OR(B307="",C307=""),"",IF(OR(特征计算_周度!B290&gt;$B$15,特征计算_周度!C290&gt;$B$15,特征计算_周度!G290&gt;$B$15,特征计算_周度!E290&gt;$B$15,特征计算_周度!F290&gt;$B$15),$A$12,IFERROR(IF(B307&lt;PERCENTILE(OFFSET(B307,1-364,0,364,1),$C$7),$A$7,IF(B307&lt;PERCENTILE(OFFSET(B307,1-364,0,364,1),$C$8),$A$8,IF(B307&lt;PERCENTILE(OFFSET(B307,1-364,0,364,1),$C$9),$A$9,IF(B307&lt;PERCENTILE(OFFSET(B307,1-364,0,364,1),$C$10),$A$10,IF(B307&lt;PERCENTILE(OFFSET(B307,1-364,0,364,1),$C$11),$A$11,$A$12))))),""))),_xlpm.dev,原始数据_周度!G290,_xlpm.minDev,MIN(OFFSET(原始数据_周度!G290,1-$D$17,0,$D$17,1)),_xlpm.bounce,_xlpm.dev-_xlpm.minDev,_xlpm.oversold,AND(ISNUMBER(_xlpm.dev),ISNUMBER(_xlpm.minDev),_xlpm.minDev&lt;=$B$17,_xlpm.bounce&gt;=$F$17,OR(_xlpm.initState=$A$12,_xlpm.initState=$A$11,_xlpm.initState=$A$10)),_xlpm.pctOnly,IFERROR(IF(B307&lt;PERCENTILE(OFFSET(B307,1-364,0,364,1),$C$7),$A$7,IF(B307&lt;PERCENTILE(OFFSET(B307,1-364,0,364,1),$C$8),$A$8,IF(B307&lt;PERCENTILE(OFFSET(B307,1-364,0,364,1),$C$9),$A$9,IF(B307&lt;PERCENTILE(OFFSET(B307,1-364,0,364,1),$C$10),$A$10,IF(B307&lt;PERCENTILE(OFFSET(B307,1-364,0,364,1),$C$11),$A$11,$A$12))))),""),IF(_xlpm.initState="","",IF(_xlpm.oversold,_xlpm.pctOnly,_xlpm.initState)))</f>
        <v/>
      </c>
      <c r="F307" s="119" t="n"/>
      <c r="G307" s="120">
        <f>IF(OR(B307="",C307=""),"",IF(OR(特征计算_周度!B290&gt;$B$15,特征计算_周度!C290&gt;$B$15,特征计算_周度!G290&gt;$B$15,特征计算_周度!E290&gt;$B$15,特征计算_周度!F290&gt;$B$15),IF(特征计算_周度!B290&gt;$B$15,"VIX ","")&amp;IF(特征计算_周度!C290&gt;$B$15,"HY ","")&amp;IF(特征计算_周度!G290&gt;$B$15,"Sahm ","")&amp;IF(特征计算_周度!E290&gt;$B$15,"趋势 ","")&amp;IF(特征计算_周度!F290&gt;$B$15,"斜率",""),"—"))</f>
        <v/>
      </c>
      <c r="H307" s="121">
        <f>IF(OR(B307="",C307=""),"",_xlfn.LET(_xlpm.dev,原始数据_周度!G290,_xlpm.minDev,MIN(OFFSET(原始数据_周度!G290,1-$D$17,0,$D$17,1)),_xlpm.bounce,_xlpm.dev-_xlpm.minDev,IF(AND(ISNUMBER(_xlpm.dev),ISNUMBER(_xlpm.minDev),_xlpm.minDev&lt;=$B$17,_xlpm.bounce&gt;=$F$17),"✅ 触发","—")))</f>
        <v/>
      </c>
      <c r="I307" s="172">
        <f>IFERROR(IF(特征计算_周度!H307&gt;$I$3,MIN($I$4,MAX(-$I$5,(特征计算_周度!H307-$I$3)*$I$4)),0),"")</f>
        <v/>
      </c>
    </row>
    <row r="308">
      <c r="A308" s="117">
        <f>特征计算_周度!A291</f>
        <v/>
      </c>
      <c r="B308" s="171">
        <f>IFERROR($A$3*特征计算_周度!B308+$B$3*特征计算_周度!C308+$C$3*特征计算_周度!D308+$D$3*特征计算_周度!E308+$E$3*特征计算_周度!F308+$F$3*特征计算_周度!H308,"")</f>
        <v/>
      </c>
      <c r="C308" s="118">
        <f>IFERROR(PERCENTILE(OFFSET(B308,1-364,0,364,1),$C$7),"")</f>
        <v/>
      </c>
      <c r="D308" s="118">
        <f>IFERROR(PERCENTILE(OFFSET(B308,1-364,0,364,1),$C$11),"")</f>
        <v/>
      </c>
      <c r="E308" s="122">
        <f>_xlfn.LET(_xlpm.initState,IF(OR(B308="",C308=""),"",IF(OR(特征计算_周度!B291&gt;$B$15,特征计算_周度!C291&gt;$B$15,特征计算_周度!G291&gt;$B$15,特征计算_周度!E291&gt;$B$15,特征计算_周度!F291&gt;$B$15),$A$12,IFERROR(IF(B308&lt;PERCENTILE(OFFSET(B308,1-364,0,364,1),$C$7),$A$7,IF(B308&lt;PERCENTILE(OFFSET(B308,1-364,0,364,1),$C$8),$A$8,IF(B308&lt;PERCENTILE(OFFSET(B308,1-364,0,364,1),$C$9),$A$9,IF(B308&lt;PERCENTILE(OFFSET(B308,1-364,0,364,1),$C$10),$A$10,IF(B308&lt;PERCENTILE(OFFSET(B308,1-364,0,364,1),$C$11),$A$11,$A$12))))),""))),_xlpm.dev,原始数据_周度!G291,_xlpm.minDev,MIN(OFFSET(原始数据_周度!G291,1-$D$17,0,$D$17,1)),_xlpm.bounce,_xlpm.dev-_xlpm.minDev,_xlpm.oversold,AND(ISNUMBER(_xlpm.dev),ISNUMBER(_xlpm.minDev),_xlpm.minDev&lt;=$B$17,_xlpm.bounce&gt;=$F$17,OR(_xlpm.initState=$A$12,_xlpm.initState=$A$11,_xlpm.initState=$A$10)),_xlpm.pctOnly,IFERROR(IF(B308&lt;PERCENTILE(OFFSET(B308,1-364,0,364,1),$C$7),$A$7,IF(B308&lt;PERCENTILE(OFFSET(B308,1-364,0,364,1),$C$8),$A$8,IF(B308&lt;PERCENTILE(OFFSET(B308,1-364,0,364,1),$C$9),$A$9,IF(B308&lt;PERCENTILE(OFFSET(B308,1-364,0,364,1),$C$10),$A$10,IF(B308&lt;PERCENTILE(OFFSET(B308,1-364,0,364,1),$C$11),$A$11,$A$12))))),""),IF(_xlpm.initState="","",IF(_xlpm.oversold,_xlpm.pctOnly,_xlpm.initState)))</f>
        <v/>
      </c>
      <c r="F308" s="119" t="n"/>
      <c r="G308" s="120">
        <f>IF(OR(B308="",C308=""),"",IF(OR(特征计算_周度!B291&gt;$B$15,特征计算_周度!C291&gt;$B$15,特征计算_周度!G291&gt;$B$15,特征计算_周度!E291&gt;$B$15,特征计算_周度!F291&gt;$B$15),IF(特征计算_周度!B291&gt;$B$15,"VIX ","")&amp;IF(特征计算_周度!C291&gt;$B$15,"HY ","")&amp;IF(特征计算_周度!G291&gt;$B$15,"Sahm ","")&amp;IF(特征计算_周度!E291&gt;$B$15,"趋势 ","")&amp;IF(特征计算_周度!F291&gt;$B$15,"斜率",""),"—"))</f>
        <v/>
      </c>
      <c r="H308" s="121">
        <f>IF(OR(B308="",C308=""),"",_xlfn.LET(_xlpm.dev,原始数据_周度!G291,_xlpm.minDev,MIN(OFFSET(原始数据_周度!G291,1-$D$17,0,$D$17,1)),_xlpm.bounce,_xlpm.dev-_xlpm.minDev,IF(AND(ISNUMBER(_xlpm.dev),ISNUMBER(_xlpm.minDev),_xlpm.minDev&lt;=$B$17,_xlpm.bounce&gt;=$F$17),"✅ 触发","—")))</f>
        <v/>
      </c>
      <c r="I308" s="172">
        <f>IFERROR(IF(特征计算_周度!H308&gt;$I$3,MIN($I$4,MAX(-$I$5,(特征计算_周度!H308-$I$3)*$I$4)),0),"")</f>
        <v/>
      </c>
    </row>
    <row r="309">
      <c r="A309" s="117">
        <f>特征计算_周度!A292</f>
        <v/>
      </c>
      <c r="B309" s="171">
        <f>IFERROR($A$3*特征计算_周度!B309+$B$3*特征计算_周度!C309+$C$3*特征计算_周度!D309+$D$3*特征计算_周度!E309+$E$3*特征计算_周度!F309+$F$3*特征计算_周度!H309,"")</f>
        <v/>
      </c>
      <c r="C309" s="118">
        <f>IFERROR(PERCENTILE(OFFSET(B309,1-364,0,364,1),$C$7),"")</f>
        <v/>
      </c>
      <c r="D309" s="118">
        <f>IFERROR(PERCENTILE(OFFSET(B309,1-364,0,364,1),$C$11),"")</f>
        <v/>
      </c>
      <c r="E309" s="122">
        <f>_xlfn.LET(_xlpm.initState,IF(OR(B309="",C309=""),"",IF(OR(特征计算_周度!B292&gt;$B$15,特征计算_周度!C292&gt;$B$15,特征计算_周度!G292&gt;$B$15,特征计算_周度!E292&gt;$B$15,特征计算_周度!F292&gt;$B$15),$A$12,IFERROR(IF(B309&lt;PERCENTILE(OFFSET(B309,1-364,0,364,1),$C$7),$A$7,IF(B309&lt;PERCENTILE(OFFSET(B309,1-364,0,364,1),$C$8),$A$8,IF(B309&lt;PERCENTILE(OFFSET(B309,1-364,0,364,1),$C$9),$A$9,IF(B309&lt;PERCENTILE(OFFSET(B309,1-364,0,364,1),$C$10),$A$10,IF(B309&lt;PERCENTILE(OFFSET(B309,1-364,0,364,1),$C$11),$A$11,$A$12))))),""))),_xlpm.dev,原始数据_周度!G292,_xlpm.minDev,MIN(OFFSET(原始数据_周度!G292,1-$D$17,0,$D$17,1)),_xlpm.bounce,_xlpm.dev-_xlpm.minDev,_xlpm.oversold,AND(ISNUMBER(_xlpm.dev),ISNUMBER(_xlpm.minDev),_xlpm.minDev&lt;=$B$17,_xlpm.bounce&gt;=$F$17,OR(_xlpm.initState=$A$12,_xlpm.initState=$A$11,_xlpm.initState=$A$10)),_xlpm.pctOnly,IFERROR(IF(B309&lt;PERCENTILE(OFFSET(B309,1-364,0,364,1),$C$7),$A$7,IF(B309&lt;PERCENTILE(OFFSET(B309,1-364,0,364,1),$C$8),$A$8,IF(B309&lt;PERCENTILE(OFFSET(B309,1-364,0,364,1),$C$9),$A$9,IF(B309&lt;PERCENTILE(OFFSET(B309,1-364,0,364,1),$C$10),$A$10,IF(B309&lt;PERCENTILE(OFFSET(B309,1-364,0,364,1),$C$11),$A$11,$A$12))))),""),IF(_xlpm.initState="","",IF(_xlpm.oversold,_xlpm.pctOnly,_xlpm.initState)))</f>
        <v/>
      </c>
      <c r="F309" s="119" t="n"/>
      <c r="G309" s="120">
        <f>IF(OR(B309="",C309=""),"",IF(OR(特征计算_周度!B292&gt;$B$15,特征计算_周度!C292&gt;$B$15,特征计算_周度!G292&gt;$B$15,特征计算_周度!E292&gt;$B$15,特征计算_周度!F292&gt;$B$15),IF(特征计算_周度!B292&gt;$B$15,"VIX ","")&amp;IF(特征计算_周度!C292&gt;$B$15,"HY ","")&amp;IF(特征计算_周度!G292&gt;$B$15,"Sahm ","")&amp;IF(特征计算_周度!E292&gt;$B$15,"趋势 ","")&amp;IF(特征计算_周度!F292&gt;$B$15,"斜率",""),"—"))</f>
        <v/>
      </c>
      <c r="H309" s="121">
        <f>IF(OR(B309="",C309=""),"",_xlfn.LET(_xlpm.dev,原始数据_周度!G292,_xlpm.minDev,MIN(OFFSET(原始数据_周度!G292,1-$D$17,0,$D$17,1)),_xlpm.bounce,_xlpm.dev-_xlpm.minDev,IF(AND(ISNUMBER(_xlpm.dev),ISNUMBER(_xlpm.minDev),_xlpm.minDev&lt;=$B$17,_xlpm.bounce&gt;=$F$17),"✅ 触发","—")))</f>
        <v/>
      </c>
      <c r="I309" s="172">
        <f>IFERROR(IF(特征计算_周度!H309&gt;$I$3,MIN($I$4,MAX(-$I$5,(特征计算_周度!H309-$I$3)*$I$4)),0),"")</f>
        <v/>
      </c>
    </row>
    <row r="310">
      <c r="A310" s="117">
        <f>特征计算_周度!A293</f>
        <v/>
      </c>
      <c r="B310" s="171">
        <f>IFERROR($A$3*特征计算_周度!B310+$B$3*特征计算_周度!C310+$C$3*特征计算_周度!D310+$D$3*特征计算_周度!E310+$E$3*特征计算_周度!F310+$F$3*特征计算_周度!H310,"")</f>
        <v/>
      </c>
      <c r="C310" s="118">
        <f>IFERROR(PERCENTILE(OFFSET(B310,1-364,0,364,1),$C$7),"")</f>
        <v/>
      </c>
      <c r="D310" s="118">
        <f>IFERROR(PERCENTILE(OFFSET(B310,1-364,0,364,1),$C$11),"")</f>
        <v/>
      </c>
      <c r="E310" s="122">
        <f>_xlfn.LET(_xlpm.initState,IF(OR(B310="",C310=""),"",IF(OR(特征计算_周度!B293&gt;$B$15,特征计算_周度!C293&gt;$B$15,特征计算_周度!G293&gt;$B$15,特征计算_周度!E293&gt;$B$15,特征计算_周度!F293&gt;$B$15),$A$12,IFERROR(IF(B310&lt;PERCENTILE(OFFSET(B310,1-364,0,364,1),$C$7),$A$7,IF(B310&lt;PERCENTILE(OFFSET(B310,1-364,0,364,1),$C$8),$A$8,IF(B310&lt;PERCENTILE(OFFSET(B310,1-364,0,364,1),$C$9),$A$9,IF(B310&lt;PERCENTILE(OFFSET(B310,1-364,0,364,1),$C$10),$A$10,IF(B310&lt;PERCENTILE(OFFSET(B310,1-364,0,364,1),$C$11),$A$11,$A$12))))),""))),_xlpm.dev,原始数据_周度!G293,_xlpm.minDev,MIN(OFFSET(原始数据_周度!G293,1-$D$17,0,$D$17,1)),_xlpm.bounce,_xlpm.dev-_xlpm.minDev,_xlpm.oversold,AND(ISNUMBER(_xlpm.dev),ISNUMBER(_xlpm.minDev),_xlpm.minDev&lt;=$B$17,_xlpm.bounce&gt;=$F$17,OR(_xlpm.initState=$A$12,_xlpm.initState=$A$11,_xlpm.initState=$A$10)),_xlpm.pctOnly,IFERROR(IF(B310&lt;PERCENTILE(OFFSET(B310,1-364,0,364,1),$C$7),$A$7,IF(B310&lt;PERCENTILE(OFFSET(B310,1-364,0,364,1),$C$8),$A$8,IF(B310&lt;PERCENTILE(OFFSET(B310,1-364,0,364,1),$C$9),$A$9,IF(B310&lt;PERCENTILE(OFFSET(B310,1-364,0,364,1),$C$10),$A$10,IF(B310&lt;PERCENTILE(OFFSET(B310,1-364,0,364,1),$C$11),$A$11,$A$12))))),""),IF(_xlpm.initState="","",IF(_xlpm.oversold,_xlpm.pctOnly,_xlpm.initState)))</f>
        <v/>
      </c>
      <c r="F310" s="119" t="n"/>
      <c r="G310" s="120">
        <f>IF(OR(B310="",C310=""),"",IF(OR(特征计算_周度!B293&gt;$B$15,特征计算_周度!C293&gt;$B$15,特征计算_周度!G293&gt;$B$15,特征计算_周度!E293&gt;$B$15,特征计算_周度!F293&gt;$B$15),IF(特征计算_周度!B293&gt;$B$15,"VIX ","")&amp;IF(特征计算_周度!C293&gt;$B$15,"HY ","")&amp;IF(特征计算_周度!G293&gt;$B$15,"Sahm ","")&amp;IF(特征计算_周度!E293&gt;$B$15,"趋势 ","")&amp;IF(特征计算_周度!F293&gt;$B$15,"斜率",""),"—"))</f>
        <v/>
      </c>
      <c r="H310" s="121">
        <f>IF(OR(B310="",C310=""),"",_xlfn.LET(_xlpm.dev,原始数据_周度!G293,_xlpm.minDev,MIN(OFFSET(原始数据_周度!G293,1-$D$17,0,$D$17,1)),_xlpm.bounce,_xlpm.dev-_xlpm.minDev,IF(AND(ISNUMBER(_xlpm.dev),ISNUMBER(_xlpm.minDev),_xlpm.minDev&lt;=$B$17,_xlpm.bounce&gt;=$F$17),"✅ 触发","—")))</f>
        <v/>
      </c>
      <c r="I310" s="172">
        <f>IFERROR(IF(特征计算_周度!H310&gt;$I$3,MIN($I$4,MAX(-$I$5,(特征计算_周度!H310-$I$3)*$I$4)),0),"")</f>
        <v/>
      </c>
    </row>
    <row r="311">
      <c r="A311" s="117">
        <f>特征计算_周度!A294</f>
        <v/>
      </c>
      <c r="B311" s="171">
        <f>IFERROR($A$3*特征计算_周度!B311+$B$3*特征计算_周度!C311+$C$3*特征计算_周度!D311+$D$3*特征计算_周度!E311+$E$3*特征计算_周度!F311+$F$3*特征计算_周度!H311,"")</f>
        <v/>
      </c>
      <c r="C311" s="118">
        <f>IFERROR(PERCENTILE(OFFSET(B311,1-364,0,364,1),$C$7),"")</f>
        <v/>
      </c>
      <c r="D311" s="118">
        <f>IFERROR(PERCENTILE(OFFSET(B311,1-364,0,364,1),$C$11),"")</f>
        <v/>
      </c>
      <c r="E311" s="122">
        <f>_xlfn.LET(_xlpm.initState,IF(OR(B311="",C311=""),"",IF(OR(特征计算_周度!B294&gt;$B$15,特征计算_周度!C294&gt;$B$15,特征计算_周度!G294&gt;$B$15,特征计算_周度!E294&gt;$B$15,特征计算_周度!F294&gt;$B$15),$A$12,IFERROR(IF(B311&lt;PERCENTILE(OFFSET(B311,1-364,0,364,1),$C$7),$A$7,IF(B311&lt;PERCENTILE(OFFSET(B311,1-364,0,364,1),$C$8),$A$8,IF(B311&lt;PERCENTILE(OFFSET(B311,1-364,0,364,1),$C$9),$A$9,IF(B311&lt;PERCENTILE(OFFSET(B311,1-364,0,364,1),$C$10),$A$10,IF(B311&lt;PERCENTILE(OFFSET(B311,1-364,0,364,1),$C$11),$A$11,$A$12))))),""))),_xlpm.dev,原始数据_周度!G294,_xlpm.minDev,MIN(OFFSET(原始数据_周度!G294,1-$D$17,0,$D$17,1)),_xlpm.bounce,_xlpm.dev-_xlpm.minDev,_xlpm.oversold,AND(ISNUMBER(_xlpm.dev),ISNUMBER(_xlpm.minDev),_xlpm.minDev&lt;=$B$17,_xlpm.bounce&gt;=$F$17,OR(_xlpm.initState=$A$12,_xlpm.initState=$A$11,_xlpm.initState=$A$10)),_xlpm.pctOnly,IFERROR(IF(B311&lt;PERCENTILE(OFFSET(B311,1-364,0,364,1),$C$7),$A$7,IF(B311&lt;PERCENTILE(OFFSET(B311,1-364,0,364,1),$C$8),$A$8,IF(B311&lt;PERCENTILE(OFFSET(B311,1-364,0,364,1),$C$9),$A$9,IF(B311&lt;PERCENTILE(OFFSET(B311,1-364,0,364,1),$C$10),$A$10,IF(B311&lt;PERCENTILE(OFFSET(B311,1-364,0,364,1),$C$11),$A$11,$A$12))))),""),IF(_xlpm.initState="","",IF(_xlpm.oversold,_xlpm.pctOnly,_xlpm.initState)))</f>
        <v/>
      </c>
      <c r="F311" s="119" t="n"/>
      <c r="G311" s="120">
        <f>IF(OR(B311="",C311=""),"",IF(OR(特征计算_周度!B294&gt;$B$15,特征计算_周度!C294&gt;$B$15,特征计算_周度!G294&gt;$B$15,特征计算_周度!E294&gt;$B$15,特征计算_周度!F294&gt;$B$15),IF(特征计算_周度!B294&gt;$B$15,"VIX ","")&amp;IF(特征计算_周度!C294&gt;$B$15,"HY ","")&amp;IF(特征计算_周度!G294&gt;$B$15,"Sahm ","")&amp;IF(特征计算_周度!E294&gt;$B$15,"趋势 ","")&amp;IF(特征计算_周度!F294&gt;$B$15,"斜率",""),"—"))</f>
        <v/>
      </c>
      <c r="H311" s="121">
        <f>IF(OR(B311="",C311=""),"",_xlfn.LET(_xlpm.dev,原始数据_周度!G294,_xlpm.minDev,MIN(OFFSET(原始数据_周度!G294,1-$D$17,0,$D$17,1)),_xlpm.bounce,_xlpm.dev-_xlpm.minDev,IF(AND(ISNUMBER(_xlpm.dev),ISNUMBER(_xlpm.minDev),_xlpm.minDev&lt;=$B$17,_xlpm.bounce&gt;=$F$17),"✅ 触发","—")))</f>
        <v/>
      </c>
      <c r="I311" s="172">
        <f>IFERROR(IF(特征计算_周度!H311&gt;$I$3,MIN($I$4,MAX(-$I$5,(特征计算_周度!H311-$I$3)*$I$4)),0),"")</f>
        <v/>
      </c>
    </row>
    <row r="312">
      <c r="A312" s="117">
        <f>特征计算_周度!A295</f>
        <v/>
      </c>
      <c r="B312" s="171">
        <f>IFERROR($A$3*特征计算_周度!B312+$B$3*特征计算_周度!C312+$C$3*特征计算_周度!D312+$D$3*特征计算_周度!E312+$E$3*特征计算_周度!F312+$F$3*特征计算_周度!H312,"")</f>
        <v/>
      </c>
      <c r="C312" s="118">
        <f>IFERROR(PERCENTILE(OFFSET(B312,1-364,0,364,1),$C$7),"")</f>
        <v/>
      </c>
      <c r="D312" s="118">
        <f>IFERROR(PERCENTILE(OFFSET(B312,1-364,0,364,1),$C$11),"")</f>
        <v/>
      </c>
      <c r="E312" s="122">
        <f>_xlfn.LET(_xlpm.initState,IF(OR(B312="",C312=""),"",IF(OR(特征计算_周度!B295&gt;$B$15,特征计算_周度!C295&gt;$B$15,特征计算_周度!G295&gt;$B$15,特征计算_周度!E295&gt;$B$15,特征计算_周度!F295&gt;$B$15),$A$12,IFERROR(IF(B312&lt;PERCENTILE(OFFSET(B312,1-364,0,364,1),$C$7),$A$7,IF(B312&lt;PERCENTILE(OFFSET(B312,1-364,0,364,1),$C$8),$A$8,IF(B312&lt;PERCENTILE(OFFSET(B312,1-364,0,364,1),$C$9),$A$9,IF(B312&lt;PERCENTILE(OFFSET(B312,1-364,0,364,1),$C$10),$A$10,IF(B312&lt;PERCENTILE(OFFSET(B312,1-364,0,364,1),$C$11),$A$11,$A$12))))),""))),_xlpm.dev,原始数据_周度!G295,_xlpm.minDev,MIN(OFFSET(原始数据_周度!G295,1-$D$17,0,$D$17,1)),_xlpm.bounce,_xlpm.dev-_xlpm.minDev,_xlpm.oversold,AND(ISNUMBER(_xlpm.dev),ISNUMBER(_xlpm.minDev),_xlpm.minDev&lt;=$B$17,_xlpm.bounce&gt;=$F$17,OR(_xlpm.initState=$A$12,_xlpm.initState=$A$11,_xlpm.initState=$A$10)),_xlpm.pctOnly,IFERROR(IF(B312&lt;PERCENTILE(OFFSET(B312,1-364,0,364,1),$C$7),$A$7,IF(B312&lt;PERCENTILE(OFFSET(B312,1-364,0,364,1),$C$8),$A$8,IF(B312&lt;PERCENTILE(OFFSET(B312,1-364,0,364,1),$C$9),$A$9,IF(B312&lt;PERCENTILE(OFFSET(B312,1-364,0,364,1),$C$10),$A$10,IF(B312&lt;PERCENTILE(OFFSET(B312,1-364,0,364,1),$C$11),$A$11,$A$12))))),""),IF(_xlpm.initState="","",IF(_xlpm.oversold,_xlpm.pctOnly,_xlpm.initState)))</f>
        <v/>
      </c>
      <c r="F312" s="119" t="n"/>
      <c r="G312" s="120">
        <f>IF(OR(B312="",C312=""),"",IF(OR(特征计算_周度!B295&gt;$B$15,特征计算_周度!C295&gt;$B$15,特征计算_周度!G295&gt;$B$15,特征计算_周度!E295&gt;$B$15,特征计算_周度!F295&gt;$B$15),IF(特征计算_周度!B295&gt;$B$15,"VIX ","")&amp;IF(特征计算_周度!C295&gt;$B$15,"HY ","")&amp;IF(特征计算_周度!G295&gt;$B$15,"Sahm ","")&amp;IF(特征计算_周度!E295&gt;$B$15,"趋势 ","")&amp;IF(特征计算_周度!F295&gt;$B$15,"斜率",""),"—"))</f>
        <v/>
      </c>
      <c r="H312" s="121">
        <f>IF(OR(B312="",C312=""),"",_xlfn.LET(_xlpm.dev,原始数据_周度!G295,_xlpm.minDev,MIN(OFFSET(原始数据_周度!G295,1-$D$17,0,$D$17,1)),_xlpm.bounce,_xlpm.dev-_xlpm.minDev,IF(AND(ISNUMBER(_xlpm.dev),ISNUMBER(_xlpm.minDev),_xlpm.minDev&lt;=$B$17,_xlpm.bounce&gt;=$F$17),"✅ 触发","—")))</f>
        <v/>
      </c>
      <c r="I312" s="172">
        <f>IFERROR(IF(特征计算_周度!H312&gt;$I$3,MIN($I$4,MAX(-$I$5,(特征计算_周度!H312-$I$3)*$I$4)),0),"")</f>
        <v/>
      </c>
    </row>
    <row r="313">
      <c r="A313" s="117">
        <f>特征计算_周度!A296</f>
        <v/>
      </c>
      <c r="B313" s="171">
        <f>IFERROR($A$3*特征计算_周度!B313+$B$3*特征计算_周度!C313+$C$3*特征计算_周度!D313+$D$3*特征计算_周度!E313+$E$3*特征计算_周度!F313+$F$3*特征计算_周度!H313,"")</f>
        <v/>
      </c>
      <c r="C313" s="118">
        <f>IFERROR(PERCENTILE(OFFSET(B313,1-364,0,364,1),$C$7),"")</f>
        <v/>
      </c>
      <c r="D313" s="118">
        <f>IFERROR(PERCENTILE(OFFSET(B313,1-364,0,364,1),$C$11),"")</f>
        <v/>
      </c>
      <c r="E313" s="122">
        <f>_xlfn.LET(_xlpm.initState,IF(OR(B313="",C313=""),"",IF(OR(特征计算_周度!B296&gt;$B$15,特征计算_周度!C296&gt;$B$15,特征计算_周度!G296&gt;$B$15,特征计算_周度!E296&gt;$B$15,特征计算_周度!F296&gt;$B$15),$A$12,IFERROR(IF(B313&lt;PERCENTILE(OFFSET(B313,1-364,0,364,1),$C$7),$A$7,IF(B313&lt;PERCENTILE(OFFSET(B313,1-364,0,364,1),$C$8),$A$8,IF(B313&lt;PERCENTILE(OFFSET(B313,1-364,0,364,1),$C$9),$A$9,IF(B313&lt;PERCENTILE(OFFSET(B313,1-364,0,364,1),$C$10),$A$10,IF(B313&lt;PERCENTILE(OFFSET(B313,1-364,0,364,1),$C$11),$A$11,$A$12))))),""))),_xlpm.dev,原始数据_周度!G296,_xlpm.minDev,MIN(OFFSET(原始数据_周度!G296,1-$D$17,0,$D$17,1)),_xlpm.bounce,_xlpm.dev-_xlpm.minDev,_xlpm.oversold,AND(ISNUMBER(_xlpm.dev),ISNUMBER(_xlpm.minDev),_xlpm.minDev&lt;=$B$17,_xlpm.bounce&gt;=$F$17,OR(_xlpm.initState=$A$12,_xlpm.initState=$A$11,_xlpm.initState=$A$10)),_xlpm.pctOnly,IFERROR(IF(B313&lt;PERCENTILE(OFFSET(B313,1-364,0,364,1),$C$7),$A$7,IF(B313&lt;PERCENTILE(OFFSET(B313,1-364,0,364,1),$C$8),$A$8,IF(B313&lt;PERCENTILE(OFFSET(B313,1-364,0,364,1),$C$9),$A$9,IF(B313&lt;PERCENTILE(OFFSET(B313,1-364,0,364,1),$C$10),$A$10,IF(B313&lt;PERCENTILE(OFFSET(B313,1-364,0,364,1),$C$11),$A$11,$A$12))))),""),IF(_xlpm.initState="","",IF(_xlpm.oversold,_xlpm.pctOnly,_xlpm.initState)))</f>
        <v/>
      </c>
      <c r="F313" s="119" t="n"/>
      <c r="G313" s="120">
        <f>IF(OR(B313="",C313=""),"",IF(OR(特征计算_周度!B296&gt;$B$15,特征计算_周度!C296&gt;$B$15,特征计算_周度!G296&gt;$B$15,特征计算_周度!E296&gt;$B$15,特征计算_周度!F296&gt;$B$15),IF(特征计算_周度!B296&gt;$B$15,"VIX ","")&amp;IF(特征计算_周度!C296&gt;$B$15,"HY ","")&amp;IF(特征计算_周度!G296&gt;$B$15,"Sahm ","")&amp;IF(特征计算_周度!E296&gt;$B$15,"趋势 ","")&amp;IF(特征计算_周度!F296&gt;$B$15,"斜率",""),"—"))</f>
        <v/>
      </c>
      <c r="H313" s="121">
        <f>IF(OR(B313="",C313=""),"",_xlfn.LET(_xlpm.dev,原始数据_周度!G296,_xlpm.minDev,MIN(OFFSET(原始数据_周度!G296,1-$D$17,0,$D$17,1)),_xlpm.bounce,_xlpm.dev-_xlpm.minDev,IF(AND(ISNUMBER(_xlpm.dev),ISNUMBER(_xlpm.minDev),_xlpm.minDev&lt;=$B$17,_xlpm.bounce&gt;=$F$17),"✅ 触发","—")))</f>
        <v/>
      </c>
      <c r="I313" s="172">
        <f>IFERROR(IF(特征计算_周度!H313&gt;$I$3,MIN($I$4,MAX(-$I$5,(特征计算_周度!H313-$I$3)*$I$4)),0),"")</f>
        <v/>
      </c>
    </row>
    <row r="314">
      <c r="A314" s="117">
        <f>特征计算_周度!A297</f>
        <v/>
      </c>
      <c r="B314" s="171">
        <f>IFERROR($A$3*特征计算_周度!B314+$B$3*特征计算_周度!C314+$C$3*特征计算_周度!D314+$D$3*特征计算_周度!E314+$E$3*特征计算_周度!F314+$F$3*特征计算_周度!H314,"")</f>
        <v/>
      </c>
      <c r="C314" s="118">
        <f>IFERROR(PERCENTILE(OFFSET(B314,1-364,0,364,1),$C$7),"")</f>
        <v/>
      </c>
      <c r="D314" s="118">
        <f>IFERROR(PERCENTILE(OFFSET(B314,1-364,0,364,1),$C$11),"")</f>
        <v/>
      </c>
      <c r="E314" s="122">
        <f>_xlfn.LET(_xlpm.initState,IF(OR(B314="",C314=""),"",IF(OR(特征计算_周度!B297&gt;$B$15,特征计算_周度!C297&gt;$B$15,特征计算_周度!G297&gt;$B$15,特征计算_周度!E297&gt;$B$15,特征计算_周度!F297&gt;$B$15),$A$12,IFERROR(IF(B314&lt;PERCENTILE(OFFSET(B314,1-364,0,364,1),$C$7),$A$7,IF(B314&lt;PERCENTILE(OFFSET(B314,1-364,0,364,1),$C$8),$A$8,IF(B314&lt;PERCENTILE(OFFSET(B314,1-364,0,364,1),$C$9),$A$9,IF(B314&lt;PERCENTILE(OFFSET(B314,1-364,0,364,1),$C$10),$A$10,IF(B314&lt;PERCENTILE(OFFSET(B314,1-364,0,364,1),$C$11),$A$11,$A$12))))),""))),_xlpm.dev,原始数据_周度!G297,_xlpm.minDev,MIN(OFFSET(原始数据_周度!G297,1-$D$17,0,$D$17,1)),_xlpm.bounce,_xlpm.dev-_xlpm.minDev,_xlpm.oversold,AND(ISNUMBER(_xlpm.dev),ISNUMBER(_xlpm.minDev),_xlpm.minDev&lt;=$B$17,_xlpm.bounce&gt;=$F$17,OR(_xlpm.initState=$A$12,_xlpm.initState=$A$11,_xlpm.initState=$A$10)),_xlpm.pctOnly,IFERROR(IF(B314&lt;PERCENTILE(OFFSET(B314,1-364,0,364,1),$C$7),$A$7,IF(B314&lt;PERCENTILE(OFFSET(B314,1-364,0,364,1),$C$8),$A$8,IF(B314&lt;PERCENTILE(OFFSET(B314,1-364,0,364,1),$C$9),$A$9,IF(B314&lt;PERCENTILE(OFFSET(B314,1-364,0,364,1),$C$10),$A$10,IF(B314&lt;PERCENTILE(OFFSET(B314,1-364,0,364,1),$C$11),$A$11,$A$12))))),""),IF(_xlpm.initState="","",IF(_xlpm.oversold,_xlpm.pctOnly,_xlpm.initState)))</f>
        <v/>
      </c>
      <c r="F314" s="119" t="n"/>
      <c r="G314" s="120">
        <f>IF(OR(B314="",C314=""),"",IF(OR(特征计算_周度!B297&gt;$B$15,特征计算_周度!C297&gt;$B$15,特征计算_周度!G297&gt;$B$15,特征计算_周度!E297&gt;$B$15,特征计算_周度!F297&gt;$B$15),IF(特征计算_周度!B297&gt;$B$15,"VIX ","")&amp;IF(特征计算_周度!C297&gt;$B$15,"HY ","")&amp;IF(特征计算_周度!G297&gt;$B$15,"Sahm ","")&amp;IF(特征计算_周度!E297&gt;$B$15,"趋势 ","")&amp;IF(特征计算_周度!F297&gt;$B$15,"斜率",""),"—"))</f>
        <v/>
      </c>
      <c r="H314" s="121">
        <f>IF(OR(B314="",C314=""),"",_xlfn.LET(_xlpm.dev,原始数据_周度!G297,_xlpm.minDev,MIN(OFFSET(原始数据_周度!G297,1-$D$17,0,$D$17,1)),_xlpm.bounce,_xlpm.dev-_xlpm.minDev,IF(AND(ISNUMBER(_xlpm.dev),ISNUMBER(_xlpm.minDev),_xlpm.minDev&lt;=$B$17,_xlpm.bounce&gt;=$F$17),"✅ 触发","—")))</f>
        <v/>
      </c>
      <c r="I314" s="172">
        <f>IFERROR(IF(特征计算_周度!H314&gt;$I$3,MIN($I$4,MAX(-$I$5,(特征计算_周度!H314-$I$3)*$I$4)),0),"")</f>
        <v/>
      </c>
    </row>
    <row r="315">
      <c r="A315" s="117">
        <f>特征计算_周度!A298</f>
        <v/>
      </c>
      <c r="B315" s="171">
        <f>IFERROR($A$3*特征计算_周度!B315+$B$3*特征计算_周度!C315+$C$3*特征计算_周度!D315+$D$3*特征计算_周度!E315+$E$3*特征计算_周度!F315+$F$3*特征计算_周度!H315,"")</f>
        <v/>
      </c>
      <c r="C315" s="118">
        <f>IFERROR(PERCENTILE(OFFSET(B315,1-364,0,364,1),$C$7),"")</f>
        <v/>
      </c>
      <c r="D315" s="118">
        <f>IFERROR(PERCENTILE(OFFSET(B315,1-364,0,364,1),$C$11),"")</f>
        <v/>
      </c>
      <c r="E315" s="122">
        <f>_xlfn.LET(_xlpm.initState,IF(OR(B315="",C315=""),"",IF(OR(特征计算_周度!B298&gt;$B$15,特征计算_周度!C298&gt;$B$15,特征计算_周度!G298&gt;$B$15,特征计算_周度!E298&gt;$B$15,特征计算_周度!F298&gt;$B$15),$A$12,IFERROR(IF(B315&lt;PERCENTILE(OFFSET(B315,1-364,0,364,1),$C$7),$A$7,IF(B315&lt;PERCENTILE(OFFSET(B315,1-364,0,364,1),$C$8),$A$8,IF(B315&lt;PERCENTILE(OFFSET(B315,1-364,0,364,1),$C$9),$A$9,IF(B315&lt;PERCENTILE(OFFSET(B315,1-364,0,364,1),$C$10),$A$10,IF(B315&lt;PERCENTILE(OFFSET(B315,1-364,0,364,1),$C$11),$A$11,$A$12))))),""))),_xlpm.dev,原始数据_周度!G298,_xlpm.minDev,MIN(OFFSET(原始数据_周度!G298,1-$D$17,0,$D$17,1)),_xlpm.bounce,_xlpm.dev-_xlpm.minDev,_xlpm.oversold,AND(ISNUMBER(_xlpm.dev),ISNUMBER(_xlpm.minDev),_xlpm.minDev&lt;=$B$17,_xlpm.bounce&gt;=$F$17,OR(_xlpm.initState=$A$12,_xlpm.initState=$A$11,_xlpm.initState=$A$10)),_xlpm.pctOnly,IFERROR(IF(B315&lt;PERCENTILE(OFFSET(B315,1-364,0,364,1),$C$7),$A$7,IF(B315&lt;PERCENTILE(OFFSET(B315,1-364,0,364,1),$C$8),$A$8,IF(B315&lt;PERCENTILE(OFFSET(B315,1-364,0,364,1),$C$9),$A$9,IF(B315&lt;PERCENTILE(OFFSET(B315,1-364,0,364,1),$C$10),$A$10,IF(B315&lt;PERCENTILE(OFFSET(B315,1-364,0,364,1),$C$11),$A$11,$A$12))))),""),IF(_xlpm.initState="","",IF(_xlpm.oversold,_xlpm.pctOnly,_xlpm.initState)))</f>
        <v/>
      </c>
      <c r="F315" s="119" t="n"/>
      <c r="G315" s="120">
        <f>IF(OR(B315="",C315=""),"",IF(OR(特征计算_周度!B298&gt;$B$15,特征计算_周度!C298&gt;$B$15,特征计算_周度!G298&gt;$B$15,特征计算_周度!E298&gt;$B$15,特征计算_周度!F298&gt;$B$15),IF(特征计算_周度!B298&gt;$B$15,"VIX ","")&amp;IF(特征计算_周度!C298&gt;$B$15,"HY ","")&amp;IF(特征计算_周度!G298&gt;$B$15,"Sahm ","")&amp;IF(特征计算_周度!E298&gt;$B$15,"趋势 ","")&amp;IF(特征计算_周度!F298&gt;$B$15,"斜率",""),"—"))</f>
        <v/>
      </c>
      <c r="H315" s="121">
        <f>IF(OR(B315="",C315=""),"",_xlfn.LET(_xlpm.dev,原始数据_周度!G298,_xlpm.minDev,MIN(OFFSET(原始数据_周度!G298,1-$D$17,0,$D$17,1)),_xlpm.bounce,_xlpm.dev-_xlpm.minDev,IF(AND(ISNUMBER(_xlpm.dev),ISNUMBER(_xlpm.minDev),_xlpm.minDev&lt;=$B$17,_xlpm.bounce&gt;=$F$17),"✅ 触发","—")))</f>
        <v/>
      </c>
      <c r="I315" s="172">
        <f>IFERROR(IF(特征计算_周度!H315&gt;$I$3,MIN($I$4,MAX(-$I$5,(特征计算_周度!H315-$I$3)*$I$4)),0),"")</f>
        <v/>
      </c>
    </row>
    <row r="316">
      <c r="A316" s="117">
        <f>特征计算_周度!A299</f>
        <v/>
      </c>
      <c r="B316" s="171">
        <f>IFERROR($A$3*特征计算_周度!B316+$B$3*特征计算_周度!C316+$C$3*特征计算_周度!D316+$D$3*特征计算_周度!E316+$E$3*特征计算_周度!F316+$F$3*特征计算_周度!H316,"")</f>
        <v/>
      </c>
      <c r="C316" s="118">
        <f>IFERROR(PERCENTILE(OFFSET(B316,1-364,0,364,1),$C$7),"")</f>
        <v/>
      </c>
      <c r="D316" s="118">
        <f>IFERROR(PERCENTILE(OFFSET(B316,1-364,0,364,1),$C$11),"")</f>
        <v/>
      </c>
      <c r="E316" s="122">
        <f>_xlfn.LET(_xlpm.initState,IF(OR(B316="",C316=""),"",IF(OR(特征计算_周度!B299&gt;$B$15,特征计算_周度!C299&gt;$B$15,特征计算_周度!G299&gt;$B$15,特征计算_周度!E299&gt;$B$15,特征计算_周度!F299&gt;$B$15),$A$12,IFERROR(IF(B316&lt;PERCENTILE(OFFSET(B316,1-364,0,364,1),$C$7),$A$7,IF(B316&lt;PERCENTILE(OFFSET(B316,1-364,0,364,1),$C$8),$A$8,IF(B316&lt;PERCENTILE(OFFSET(B316,1-364,0,364,1),$C$9),$A$9,IF(B316&lt;PERCENTILE(OFFSET(B316,1-364,0,364,1),$C$10),$A$10,IF(B316&lt;PERCENTILE(OFFSET(B316,1-364,0,364,1),$C$11),$A$11,$A$12))))),""))),_xlpm.dev,原始数据_周度!G299,_xlpm.minDev,MIN(OFFSET(原始数据_周度!G299,1-$D$17,0,$D$17,1)),_xlpm.bounce,_xlpm.dev-_xlpm.minDev,_xlpm.oversold,AND(ISNUMBER(_xlpm.dev),ISNUMBER(_xlpm.minDev),_xlpm.minDev&lt;=$B$17,_xlpm.bounce&gt;=$F$17,OR(_xlpm.initState=$A$12,_xlpm.initState=$A$11,_xlpm.initState=$A$10)),_xlpm.pctOnly,IFERROR(IF(B316&lt;PERCENTILE(OFFSET(B316,1-364,0,364,1),$C$7),$A$7,IF(B316&lt;PERCENTILE(OFFSET(B316,1-364,0,364,1),$C$8),$A$8,IF(B316&lt;PERCENTILE(OFFSET(B316,1-364,0,364,1),$C$9),$A$9,IF(B316&lt;PERCENTILE(OFFSET(B316,1-364,0,364,1),$C$10),$A$10,IF(B316&lt;PERCENTILE(OFFSET(B316,1-364,0,364,1),$C$11),$A$11,$A$12))))),""),IF(_xlpm.initState="","",IF(_xlpm.oversold,_xlpm.pctOnly,_xlpm.initState)))</f>
        <v/>
      </c>
      <c r="F316" s="119" t="n"/>
      <c r="G316" s="120">
        <f>IF(OR(B316="",C316=""),"",IF(OR(特征计算_周度!B299&gt;$B$15,特征计算_周度!C299&gt;$B$15,特征计算_周度!G299&gt;$B$15,特征计算_周度!E299&gt;$B$15,特征计算_周度!F299&gt;$B$15),IF(特征计算_周度!B299&gt;$B$15,"VIX ","")&amp;IF(特征计算_周度!C299&gt;$B$15,"HY ","")&amp;IF(特征计算_周度!G299&gt;$B$15,"Sahm ","")&amp;IF(特征计算_周度!E299&gt;$B$15,"趋势 ","")&amp;IF(特征计算_周度!F299&gt;$B$15,"斜率",""),"—"))</f>
        <v/>
      </c>
      <c r="H316" s="121">
        <f>IF(OR(B316="",C316=""),"",_xlfn.LET(_xlpm.dev,原始数据_周度!G299,_xlpm.minDev,MIN(OFFSET(原始数据_周度!G299,1-$D$17,0,$D$17,1)),_xlpm.bounce,_xlpm.dev-_xlpm.minDev,IF(AND(ISNUMBER(_xlpm.dev),ISNUMBER(_xlpm.minDev),_xlpm.minDev&lt;=$B$17,_xlpm.bounce&gt;=$F$17),"✅ 触发","—")))</f>
        <v/>
      </c>
      <c r="I316" s="172">
        <f>IFERROR(IF(特征计算_周度!H316&gt;$I$3,MIN($I$4,MAX(-$I$5,(特征计算_周度!H316-$I$3)*$I$4)),0),"")</f>
        <v/>
      </c>
    </row>
    <row r="317">
      <c r="A317" s="117">
        <f>特征计算_周度!A300</f>
        <v/>
      </c>
      <c r="B317" s="171">
        <f>IFERROR($A$3*特征计算_周度!B317+$B$3*特征计算_周度!C317+$C$3*特征计算_周度!D317+$D$3*特征计算_周度!E317+$E$3*特征计算_周度!F317+$F$3*特征计算_周度!H317,"")</f>
        <v/>
      </c>
      <c r="C317" s="118">
        <f>IFERROR(PERCENTILE(OFFSET(B317,1-364,0,364,1),$C$7),"")</f>
        <v/>
      </c>
      <c r="D317" s="118">
        <f>IFERROR(PERCENTILE(OFFSET(B317,1-364,0,364,1),$C$11),"")</f>
        <v/>
      </c>
      <c r="E317" s="122">
        <f>_xlfn.LET(_xlpm.initState,IF(OR(B317="",C317=""),"",IF(OR(特征计算_周度!B300&gt;$B$15,特征计算_周度!C300&gt;$B$15,特征计算_周度!G300&gt;$B$15,特征计算_周度!E300&gt;$B$15,特征计算_周度!F300&gt;$B$15),$A$12,IFERROR(IF(B317&lt;PERCENTILE(OFFSET(B317,1-364,0,364,1),$C$7),$A$7,IF(B317&lt;PERCENTILE(OFFSET(B317,1-364,0,364,1),$C$8),$A$8,IF(B317&lt;PERCENTILE(OFFSET(B317,1-364,0,364,1),$C$9),$A$9,IF(B317&lt;PERCENTILE(OFFSET(B317,1-364,0,364,1),$C$10),$A$10,IF(B317&lt;PERCENTILE(OFFSET(B317,1-364,0,364,1),$C$11),$A$11,$A$12))))),""))),_xlpm.dev,原始数据_周度!G300,_xlpm.minDev,MIN(OFFSET(原始数据_周度!G300,1-$D$17,0,$D$17,1)),_xlpm.bounce,_xlpm.dev-_xlpm.minDev,_xlpm.oversold,AND(ISNUMBER(_xlpm.dev),ISNUMBER(_xlpm.minDev),_xlpm.minDev&lt;=$B$17,_xlpm.bounce&gt;=$F$17,OR(_xlpm.initState=$A$12,_xlpm.initState=$A$11,_xlpm.initState=$A$10)),_xlpm.pctOnly,IFERROR(IF(B317&lt;PERCENTILE(OFFSET(B317,1-364,0,364,1),$C$7),$A$7,IF(B317&lt;PERCENTILE(OFFSET(B317,1-364,0,364,1),$C$8),$A$8,IF(B317&lt;PERCENTILE(OFFSET(B317,1-364,0,364,1),$C$9),$A$9,IF(B317&lt;PERCENTILE(OFFSET(B317,1-364,0,364,1),$C$10),$A$10,IF(B317&lt;PERCENTILE(OFFSET(B317,1-364,0,364,1),$C$11),$A$11,$A$12))))),""),IF(_xlpm.initState="","",IF(_xlpm.oversold,_xlpm.pctOnly,_xlpm.initState)))</f>
        <v/>
      </c>
      <c r="F317" s="119" t="n"/>
      <c r="G317" s="120">
        <f>IF(OR(B317="",C317=""),"",IF(OR(特征计算_周度!B300&gt;$B$15,特征计算_周度!C300&gt;$B$15,特征计算_周度!G300&gt;$B$15,特征计算_周度!E300&gt;$B$15,特征计算_周度!F300&gt;$B$15),IF(特征计算_周度!B300&gt;$B$15,"VIX ","")&amp;IF(特征计算_周度!C300&gt;$B$15,"HY ","")&amp;IF(特征计算_周度!G300&gt;$B$15,"Sahm ","")&amp;IF(特征计算_周度!E300&gt;$B$15,"趋势 ","")&amp;IF(特征计算_周度!F300&gt;$B$15,"斜率",""),"—"))</f>
        <v/>
      </c>
      <c r="H317" s="121">
        <f>IF(OR(B317="",C317=""),"",_xlfn.LET(_xlpm.dev,原始数据_周度!G300,_xlpm.minDev,MIN(OFFSET(原始数据_周度!G300,1-$D$17,0,$D$17,1)),_xlpm.bounce,_xlpm.dev-_xlpm.minDev,IF(AND(ISNUMBER(_xlpm.dev),ISNUMBER(_xlpm.minDev),_xlpm.minDev&lt;=$B$17,_xlpm.bounce&gt;=$F$17),"✅ 触发","—")))</f>
        <v/>
      </c>
      <c r="I317" s="172">
        <f>IFERROR(IF(特征计算_周度!H317&gt;$I$3,MIN($I$4,MAX(-$I$5,(特征计算_周度!H317-$I$3)*$I$4)),0),"")</f>
        <v/>
      </c>
    </row>
    <row r="318">
      <c r="A318" s="117">
        <f>特征计算_周度!A301</f>
        <v/>
      </c>
      <c r="B318" s="171">
        <f>IFERROR($A$3*特征计算_周度!B318+$B$3*特征计算_周度!C318+$C$3*特征计算_周度!D318+$D$3*特征计算_周度!E318+$E$3*特征计算_周度!F318+$F$3*特征计算_周度!H318,"")</f>
        <v/>
      </c>
      <c r="C318" s="118">
        <f>IFERROR(PERCENTILE(OFFSET(B318,1-364,0,364,1),$C$7),"")</f>
        <v/>
      </c>
      <c r="D318" s="118">
        <f>IFERROR(PERCENTILE(OFFSET(B318,1-364,0,364,1),$C$11),"")</f>
        <v/>
      </c>
      <c r="E318" s="122">
        <f>_xlfn.LET(_xlpm.initState,IF(OR(B318="",C318=""),"",IF(OR(特征计算_周度!B301&gt;$B$15,特征计算_周度!C301&gt;$B$15,特征计算_周度!G301&gt;$B$15,特征计算_周度!E301&gt;$B$15,特征计算_周度!F301&gt;$B$15),$A$12,IFERROR(IF(B318&lt;PERCENTILE(OFFSET(B318,1-364,0,364,1),$C$7),$A$7,IF(B318&lt;PERCENTILE(OFFSET(B318,1-364,0,364,1),$C$8),$A$8,IF(B318&lt;PERCENTILE(OFFSET(B318,1-364,0,364,1),$C$9),$A$9,IF(B318&lt;PERCENTILE(OFFSET(B318,1-364,0,364,1),$C$10),$A$10,IF(B318&lt;PERCENTILE(OFFSET(B318,1-364,0,364,1),$C$11),$A$11,$A$12))))),""))),_xlpm.dev,原始数据_周度!G301,_xlpm.minDev,MIN(OFFSET(原始数据_周度!G301,1-$D$17,0,$D$17,1)),_xlpm.bounce,_xlpm.dev-_xlpm.minDev,_xlpm.oversold,AND(ISNUMBER(_xlpm.dev),ISNUMBER(_xlpm.minDev),_xlpm.minDev&lt;=$B$17,_xlpm.bounce&gt;=$F$17,OR(_xlpm.initState=$A$12,_xlpm.initState=$A$11,_xlpm.initState=$A$10)),_xlpm.pctOnly,IFERROR(IF(B318&lt;PERCENTILE(OFFSET(B318,1-364,0,364,1),$C$7),$A$7,IF(B318&lt;PERCENTILE(OFFSET(B318,1-364,0,364,1),$C$8),$A$8,IF(B318&lt;PERCENTILE(OFFSET(B318,1-364,0,364,1),$C$9),$A$9,IF(B318&lt;PERCENTILE(OFFSET(B318,1-364,0,364,1),$C$10),$A$10,IF(B318&lt;PERCENTILE(OFFSET(B318,1-364,0,364,1),$C$11),$A$11,$A$12))))),""),IF(_xlpm.initState="","",IF(_xlpm.oversold,_xlpm.pctOnly,_xlpm.initState)))</f>
        <v/>
      </c>
      <c r="F318" s="119" t="n"/>
      <c r="G318" s="120">
        <f>IF(OR(B318="",C318=""),"",IF(OR(特征计算_周度!B301&gt;$B$15,特征计算_周度!C301&gt;$B$15,特征计算_周度!G301&gt;$B$15,特征计算_周度!E301&gt;$B$15,特征计算_周度!F301&gt;$B$15),IF(特征计算_周度!B301&gt;$B$15,"VIX ","")&amp;IF(特征计算_周度!C301&gt;$B$15,"HY ","")&amp;IF(特征计算_周度!G301&gt;$B$15,"Sahm ","")&amp;IF(特征计算_周度!E301&gt;$B$15,"趋势 ","")&amp;IF(特征计算_周度!F301&gt;$B$15,"斜率",""),"—"))</f>
        <v/>
      </c>
      <c r="H318" s="121">
        <f>IF(OR(B318="",C318=""),"",_xlfn.LET(_xlpm.dev,原始数据_周度!G301,_xlpm.minDev,MIN(OFFSET(原始数据_周度!G301,1-$D$17,0,$D$17,1)),_xlpm.bounce,_xlpm.dev-_xlpm.minDev,IF(AND(ISNUMBER(_xlpm.dev),ISNUMBER(_xlpm.minDev),_xlpm.minDev&lt;=$B$17,_xlpm.bounce&gt;=$F$17),"✅ 触发","—")))</f>
        <v/>
      </c>
      <c r="I318" s="172">
        <f>IFERROR(IF(特征计算_周度!H318&gt;$I$3,MIN($I$4,MAX(-$I$5,(特征计算_周度!H318-$I$3)*$I$4)),0),"")</f>
        <v/>
      </c>
    </row>
    <row r="319">
      <c r="A319" s="117">
        <f>特征计算_周度!A302</f>
        <v/>
      </c>
      <c r="B319" s="171">
        <f>IFERROR($A$3*特征计算_周度!B319+$B$3*特征计算_周度!C319+$C$3*特征计算_周度!D319+$D$3*特征计算_周度!E319+$E$3*特征计算_周度!F319+$F$3*特征计算_周度!H319,"")</f>
        <v/>
      </c>
      <c r="C319" s="118">
        <f>IFERROR(PERCENTILE(OFFSET(B319,1-364,0,364,1),$C$7),"")</f>
        <v/>
      </c>
      <c r="D319" s="118">
        <f>IFERROR(PERCENTILE(OFFSET(B319,1-364,0,364,1),$C$11),"")</f>
        <v/>
      </c>
      <c r="E319" s="122">
        <f>_xlfn.LET(_xlpm.initState,IF(OR(B319="",C319=""),"",IF(OR(特征计算_周度!B302&gt;$B$15,特征计算_周度!C302&gt;$B$15,特征计算_周度!G302&gt;$B$15,特征计算_周度!E302&gt;$B$15,特征计算_周度!F302&gt;$B$15),$A$12,IFERROR(IF(B319&lt;PERCENTILE(OFFSET(B319,1-364,0,364,1),$C$7),$A$7,IF(B319&lt;PERCENTILE(OFFSET(B319,1-364,0,364,1),$C$8),$A$8,IF(B319&lt;PERCENTILE(OFFSET(B319,1-364,0,364,1),$C$9),$A$9,IF(B319&lt;PERCENTILE(OFFSET(B319,1-364,0,364,1),$C$10),$A$10,IF(B319&lt;PERCENTILE(OFFSET(B319,1-364,0,364,1),$C$11),$A$11,$A$12))))),""))),_xlpm.dev,原始数据_周度!G302,_xlpm.minDev,MIN(OFFSET(原始数据_周度!G302,1-$D$17,0,$D$17,1)),_xlpm.bounce,_xlpm.dev-_xlpm.minDev,_xlpm.oversold,AND(ISNUMBER(_xlpm.dev),ISNUMBER(_xlpm.minDev),_xlpm.minDev&lt;=$B$17,_xlpm.bounce&gt;=$F$17,OR(_xlpm.initState=$A$12,_xlpm.initState=$A$11,_xlpm.initState=$A$10)),_xlpm.pctOnly,IFERROR(IF(B319&lt;PERCENTILE(OFFSET(B319,1-364,0,364,1),$C$7),$A$7,IF(B319&lt;PERCENTILE(OFFSET(B319,1-364,0,364,1),$C$8),$A$8,IF(B319&lt;PERCENTILE(OFFSET(B319,1-364,0,364,1),$C$9),$A$9,IF(B319&lt;PERCENTILE(OFFSET(B319,1-364,0,364,1),$C$10),$A$10,IF(B319&lt;PERCENTILE(OFFSET(B319,1-364,0,364,1),$C$11),$A$11,$A$12))))),""),IF(_xlpm.initState="","",IF(_xlpm.oversold,_xlpm.pctOnly,_xlpm.initState)))</f>
        <v/>
      </c>
      <c r="F319" s="119" t="n"/>
      <c r="G319" s="120">
        <f>IF(OR(B319="",C319=""),"",IF(OR(特征计算_周度!B302&gt;$B$15,特征计算_周度!C302&gt;$B$15,特征计算_周度!G302&gt;$B$15,特征计算_周度!E302&gt;$B$15,特征计算_周度!F302&gt;$B$15),IF(特征计算_周度!B302&gt;$B$15,"VIX ","")&amp;IF(特征计算_周度!C302&gt;$B$15,"HY ","")&amp;IF(特征计算_周度!G302&gt;$B$15,"Sahm ","")&amp;IF(特征计算_周度!E302&gt;$B$15,"趋势 ","")&amp;IF(特征计算_周度!F302&gt;$B$15,"斜率",""),"—"))</f>
        <v/>
      </c>
      <c r="H319" s="121">
        <f>IF(OR(B319="",C319=""),"",_xlfn.LET(_xlpm.dev,原始数据_周度!G302,_xlpm.minDev,MIN(OFFSET(原始数据_周度!G302,1-$D$17,0,$D$17,1)),_xlpm.bounce,_xlpm.dev-_xlpm.minDev,IF(AND(ISNUMBER(_xlpm.dev),ISNUMBER(_xlpm.minDev),_xlpm.minDev&lt;=$B$17,_xlpm.bounce&gt;=$F$17),"✅ 触发","—")))</f>
        <v/>
      </c>
      <c r="I319" s="172">
        <f>IFERROR(IF(特征计算_周度!H319&gt;$I$3,MIN($I$4,MAX(-$I$5,(特征计算_周度!H319-$I$3)*$I$4)),0),"")</f>
        <v/>
      </c>
    </row>
    <row r="320">
      <c r="A320" s="117">
        <f>特征计算_周度!A303</f>
        <v/>
      </c>
      <c r="B320" s="171">
        <f>IFERROR($A$3*特征计算_周度!B320+$B$3*特征计算_周度!C320+$C$3*特征计算_周度!D320+$D$3*特征计算_周度!E320+$E$3*特征计算_周度!F320+$F$3*特征计算_周度!H320,"")</f>
        <v/>
      </c>
      <c r="C320" s="118">
        <f>IFERROR(PERCENTILE(OFFSET(B320,1-364,0,364,1),$C$7),"")</f>
        <v/>
      </c>
      <c r="D320" s="118">
        <f>IFERROR(PERCENTILE(OFFSET(B320,1-364,0,364,1),$C$11),"")</f>
        <v/>
      </c>
      <c r="E320" s="122">
        <f>_xlfn.LET(_xlpm.initState,IF(OR(B320="",C320=""),"",IF(OR(特征计算_周度!B303&gt;$B$15,特征计算_周度!C303&gt;$B$15,特征计算_周度!G303&gt;$B$15,特征计算_周度!E303&gt;$B$15,特征计算_周度!F303&gt;$B$15),$A$12,IFERROR(IF(B320&lt;PERCENTILE(OFFSET(B320,1-364,0,364,1),$C$7),$A$7,IF(B320&lt;PERCENTILE(OFFSET(B320,1-364,0,364,1),$C$8),$A$8,IF(B320&lt;PERCENTILE(OFFSET(B320,1-364,0,364,1),$C$9),$A$9,IF(B320&lt;PERCENTILE(OFFSET(B320,1-364,0,364,1),$C$10),$A$10,IF(B320&lt;PERCENTILE(OFFSET(B320,1-364,0,364,1),$C$11),$A$11,$A$12))))),""))),_xlpm.dev,原始数据_周度!G303,_xlpm.minDev,MIN(OFFSET(原始数据_周度!G303,1-$D$17,0,$D$17,1)),_xlpm.bounce,_xlpm.dev-_xlpm.minDev,_xlpm.oversold,AND(ISNUMBER(_xlpm.dev),ISNUMBER(_xlpm.minDev),_xlpm.minDev&lt;=$B$17,_xlpm.bounce&gt;=$F$17,OR(_xlpm.initState=$A$12,_xlpm.initState=$A$11,_xlpm.initState=$A$10)),_xlpm.pctOnly,IFERROR(IF(B320&lt;PERCENTILE(OFFSET(B320,1-364,0,364,1),$C$7),$A$7,IF(B320&lt;PERCENTILE(OFFSET(B320,1-364,0,364,1),$C$8),$A$8,IF(B320&lt;PERCENTILE(OFFSET(B320,1-364,0,364,1),$C$9),$A$9,IF(B320&lt;PERCENTILE(OFFSET(B320,1-364,0,364,1),$C$10),$A$10,IF(B320&lt;PERCENTILE(OFFSET(B320,1-364,0,364,1),$C$11),$A$11,$A$12))))),""),IF(_xlpm.initState="","",IF(_xlpm.oversold,_xlpm.pctOnly,_xlpm.initState)))</f>
        <v/>
      </c>
      <c r="F320" s="119" t="n"/>
      <c r="G320" s="120">
        <f>IF(OR(B320="",C320=""),"",IF(OR(特征计算_周度!B303&gt;$B$15,特征计算_周度!C303&gt;$B$15,特征计算_周度!G303&gt;$B$15,特征计算_周度!E303&gt;$B$15,特征计算_周度!F303&gt;$B$15),IF(特征计算_周度!B303&gt;$B$15,"VIX ","")&amp;IF(特征计算_周度!C303&gt;$B$15,"HY ","")&amp;IF(特征计算_周度!G303&gt;$B$15,"Sahm ","")&amp;IF(特征计算_周度!E303&gt;$B$15,"趋势 ","")&amp;IF(特征计算_周度!F303&gt;$B$15,"斜率",""),"—"))</f>
        <v/>
      </c>
      <c r="H320" s="121">
        <f>IF(OR(B320="",C320=""),"",_xlfn.LET(_xlpm.dev,原始数据_周度!G303,_xlpm.minDev,MIN(OFFSET(原始数据_周度!G303,1-$D$17,0,$D$17,1)),_xlpm.bounce,_xlpm.dev-_xlpm.minDev,IF(AND(ISNUMBER(_xlpm.dev),ISNUMBER(_xlpm.minDev),_xlpm.minDev&lt;=$B$17,_xlpm.bounce&gt;=$F$17),"✅ 触发","—")))</f>
        <v/>
      </c>
      <c r="I320" s="172">
        <f>IFERROR(IF(特征计算_周度!H320&gt;$I$3,MIN($I$4,MAX(-$I$5,(特征计算_周度!H320-$I$3)*$I$4)),0),"")</f>
        <v/>
      </c>
    </row>
    <row r="321">
      <c r="A321" s="117">
        <f>特征计算_周度!A304</f>
        <v/>
      </c>
      <c r="B321" s="171">
        <f>IFERROR($A$3*特征计算_周度!B321+$B$3*特征计算_周度!C321+$C$3*特征计算_周度!D321+$D$3*特征计算_周度!E321+$E$3*特征计算_周度!F321+$F$3*特征计算_周度!H321,"")</f>
        <v/>
      </c>
      <c r="C321" s="118">
        <f>IFERROR(PERCENTILE(OFFSET(B321,1-364,0,364,1),$C$7),"")</f>
        <v/>
      </c>
      <c r="D321" s="118">
        <f>IFERROR(PERCENTILE(OFFSET(B321,1-364,0,364,1),$C$11),"")</f>
        <v/>
      </c>
      <c r="E321" s="122">
        <f>_xlfn.LET(_xlpm.initState,IF(OR(B321="",C321=""),"",IF(OR(特征计算_周度!B304&gt;$B$15,特征计算_周度!C304&gt;$B$15,特征计算_周度!G304&gt;$B$15,特征计算_周度!E304&gt;$B$15,特征计算_周度!F304&gt;$B$15),$A$12,IFERROR(IF(B321&lt;PERCENTILE(OFFSET(B321,1-364,0,364,1),$C$7),$A$7,IF(B321&lt;PERCENTILE(OFFSET(B321,1-364,0,364,1),$C$8),$A$8,IF(B321&lt;PERCENTILE(OFFSET(B321,1-364,0,364,1),$C$9),$A$9,IF(B321&lt;PERCENTILE(OFFSET(B321,1-364,0,364,1),$C$10),$A$10,IF(B321&lt;PERCENTILE(OFFSET(B321,1-364,0,364,1),$C$11),$A$11,$A$12))))),""))),_xlpm.dev,原始数据_周度!G304,_xlpm.minDev,MIN(OFFSET(原始数据_周度!G304,1-$D$17,0,$D$17,1)),_xlpm.bounce,_xlpm.dev-_xlpm.minDev,_xlpm.oversold,AND(ISNUMBER(_xlpm.dev),ISNUMBER(_xlpm.minDev),_xlpm.minDev&lt;=$B$17,_xlpm.bounce&gt;=$F$17,OR(_xlpm.initState=$A$12,_xlpm.initState=$A$11,_xlpm.initState=$A$10)),_xlpm.pctOnly,IFERROR(IF(B321&lt;PERCENTILE(OFFSET(B321,1-364,0,364,1),$C$7),$A$7,IF(B321&lt;PERCENTILE(OFFSET(B321,1-364,0,364,1),$C$8),$A$8,IF(B321&lt;PERCENTILE(OFFSET(B321,1-364,0,364,1),$C$9),$A$9,IF(B321&lt;PERCENTILE(OFFSET(B321,1-364,0,364,1),$C$10),$A$10,IF(B321&lt;PERCENTILE(OFFSET(B321,1-364,0,364,1),$C$11),$A$11,$A$12))))),""),IF(_xlpm.initState="","",IF(_xlpm.oversold,_xlpm.pctOnly,_xlpm.initState)))</f>
        <v/>
      </c>
      <c r="F321" s="119" t="n"/>
      <c r="G321" s="120">
        <f>IF(OR(B321="",C321=""),"",IF(OR(特征计算_周度!B304&gt;$B$15,特征计算_周度!C304&gt;$B$15,特征计算_周度!G304&gt;$B$15,特征计算_周度!E304&gt;$B$15,特征计算_周度!F304&gt;$B$15),IF(特征计算_周度!B304&gt;$B$15,"VIX ","")&amp;IF(特征计算_周度!C304&gt;$B$15,"HY ","")&amp;IF(特征计算_周度!G304&gt;$B$15,"Sahm ","")&amp;IF(特征计算_周度!E304&gt;$B$15,"趋势 ","")&amp;IF(特征计算_周度!F304&gt;$B$15,"斜率",""),"—"))</f>
        <v/>
      </c>
      <c r="H321" s="121">
        <f>IF(OR(B321="",C321=""),"",_xlfn.LET(_xlpm.dev,原始数据_周度!G304,_xlpm.minDev,MIN(OFFSET(原始数据_周度!G304,1-$D$17,0,$D$17,1)),_xlpm.bounce,_xlpm.dev-_xlpm.minDev,IF(AND(ISNUMBER(_xlpm.dev),ISNUMBER(_xlpm.minDev),_xlpm.minDev&lt;=$B$17,_xlpm.bounce&gt;=$F$17),"✅ 触发","—")))</f>
        <v/>
      </c>
      <c r="I321" s="172">
        <f>IFERROR(IF(特征计算_周度!H321&gt;$I$3,MIN($I$4,MAX(-$I$5,(特征计算_周度!H321-$I$3)*$I$4)),0),"")</f>
        <v/>
      </c>
    </row>
    <row r="322">
      <c r="A322" s="117">
        <f>特征计算_周度!A305</f>
        <v/>
      </c>
      <c r="B322" s="171">
        <f>IFERROR($A$3*特征计算_周度!B322+$B$3*特征计算_周度!C322+$C$3*特征计算_周度!D322+$D$3*特征计算_周度!E322+$E$3*特征计算_周度!F322+$F$3*特征计算_周度!H322,"")</f>
        <v/>
      </c>
      <c r="C322" s="118">
        <f>IFERROR(PERCENTILE(OFFSET(B322,1-364,0,364,1),$C$7),"")</f>
        <v/>
      </c>
      <c r="D322" s="118">
        <f>IFERROR(PERCENTILE(OFFSET(B322,1-364,0,364,1),$C$11),"")</f>
        <v/>
      </c>
      <c r="E322" s="122">
        <f>_xlfn.LET(_xlpm.initState,IF(OR(B322="",C322=""),"",IF(OR(特征计算_周度!B305&gt;$B$15,特征计算_周度!C305&gt;$B$15,特征计算_周度!G305&gt;$B$15,特征计算_周度!E305&gt;$B$15,特征计算_周度!F305&gt;$B$15),$A$12,IFERROR(IF(B322&lt;PERCENTILE(OFFSET(B322,1-364,0,364,1),$C$7),$A$7,IF(B322&lt;PERCENTILE(OFFSET(B322,1-364,0,364,1),$C$8),$A$8,IF(B322&lt;PERCENTILE(OFFSET(B322,1-364,0,364,1),$C$9),$A$9,IF(B322&lt;PERCENTILE(OFFSET(B322,1-364,0,364,1),$C$10),$A$10,IF(B322&lt;PERCENTILE(OFFSET(B322,1-364,0,364,1),$C$11),$A$11,$A$12))))),""))),_xlpm.dev,原始数据_周度!G305,_xlpm.minDev,MIN(OFFSET(原始数据_周度!G305,1-$D$17,0,$D$17,1)),_xlpm.bounce,_xlpm.dev-_xlpm.minDev,_xlpm.oversold,AND(ISNUMBER(_xlpm.dev),ISNUMBER(_xlpm.minDev),_xlpm.minDev&lt;=$B$17,_xlpm.bounce&gt;=$F$17,OR(_xlpm.initState=$A$12,_xlpm.initState=$A$11,_xlpm.initState=$A$10)),_xlpm.pctOnly,IFERROR(IF(B322&lt;PERCENTILE(OFFSET(B322,1-364,0,364,1),$C$7),$A$7,IF(B322&lt;PERCENTILE(OFFSET(B322,1-364,0,364,1),$C$8),$A$8,IF(B322&lt;PERCENTILE(OFFSET(B322,1-364,0,364,1),$C$9),$A$9,IF(B322&lt;PERCENTILE(OFFSET(B322,1-364,0,364,1),$C$10),$A$10,IF(B322&lt;PERCENTILE(OFFSET(B322,1-364,0,364,1),$C$11),$A$11,$A$12))))),""),IF(_xlpm.initState="","",IF(_xlpm.oversold,_xlpm.pctOnly,_xlpm.initState)))</f>
        <v/>
      </c>
      <c r="F322" s="119" t="n"/>
      <c r="G322" s="120">
        <f>IF(OR(B322="",C322=""),"",IF(OR(特征计算_周度!B305&gt;$B$15,特征计算_周度!C305&gt;$B$15,特征计算_周度!G305&gt;$B$15,特征计算_周度!E305&gt;$B$15,特征计算_周度!F305&gt;$B$15),IF(特征计算_周度!B305&gt;$B$15,"VIX ","")&amp;IF(特征计算_周度!C305&gt;$B$15,"HY ","")&amp;IF(特征计算_周度!G305&gt;$B$15,"Sahm ","")&amp;IF(特征计算_周度!E305&gt;$B$15,"趋势 ","")&amp;IF(特征计算_周度!F305&gt;$B$15,"斜率",""),"—"))</f>
        <v/>
      </c>
      <c r="H322" s="121">
        <f>IF(OR(B322="",C322=""),"",_xlfn.LET(_xlpm.dev,原始数据_周度!G305,_xlpm.minDev,MIN(OFFSET(原始数据_周度!G305,1-$D$17,0,$D$17,1)),_xlpm.bounce,_xlpm.dev-_xlpm.minDev,IF(AND(ISNUMBER(_xlpm.dev),ISNUMBER(_xlpm.minDev),_xlpm.minDev&lt;=$B$17,_xlpm.bounce&gt;=$F$17),"✅ 触发","—")))</f>
        <v/>
      </c>
      <c r="I322" s="172">
        <f>IFERROR(IF(特征计算_周度!H322&gt;$I$3,MIN($I$4,MAX(-$I$5,(特征计算_周度!H322-$I$3)*$I$4)),0),"")</f>
        <v/>
      </c>
    </row>
    <row r="323">
      <c r="A323" s="117">
        <f>特征计算_周度!A306</f>
        <v/>
      </c>
      <c r="B323" s="171">
        <f>IFERROR($A$3*特征计算_周度!B323+$B$3*特征计算_周度!C323+$C$3*特征计算_周度!D323+$D$3*特征计算_周度!E323+$E$3*特征计算_周度!F323+$F$3*特征计算_周度!H323,"")</f>
        <v/>
      </c>
      <c r="C323" s="118">
        <f>IFERROR(PERCENTILE(OFFSET(B323,1-364,0,364,1),$C$7),"")</f>
        <v/>
      </c>
      <c r="D323" s="118">
        <f>IFERROR(PERCENTILE(OFFSET(B323,1-364,0,364,1),$C$11),"")</f>
        <v/>
      </c>
      <c r="E323" s="122">
        <f>_xlfn.LET(_xlpm.initState,IF(OR(B323="",C323=""),"",IF(OR(特征计算_周度!B306&gt;$B$15,特征计算_周度!C306&gt;$B$15,特征计算_周度!G306&gt;$B$15,特征计算_周度!E306&gt;$B$15,特征计算_周度!F306&gt;$B$15),$A$12,IFERROR(IF(B323&lt;PERCENTILE(OFFSET(B323,1-364,0,364,1),$C$7),$A$7,IF(B323&lt;PERCENTILE(OFFSET(B323,1-364,0,364,1),$C$8),$A$8,IF(B323&lt;PERCENTILE(OFFSET(B323,1-364,0,364,1),$C$9),$A$9,IF(B323&lt;PERCENTILE(OFFSET(B323,1-364,0,364,1),$C$10),$A$10,IF(B323&lt;PERCENTILE(OFFSET(B323,1-364,0,364,1),$C$11),$A$11,$A$12))))),""))),_xlpm.dev,原始数据_周度!G306,_xlpm.minDev,MIN(OFFSET(原始数据_周度!G306,1-$D$17,0,$D$17,1)),_xlpm.bounce,_xlpm.dev-_xlpm.minDev,_xlpm.oversold,AND(ISNUMBER(_xlpm.dev),ISNUMBER(_xlpm.minDev),_xlpm.minDev&lt;=$B$17,_xlpm.bounce&gt;=$F$17,OR(_xlpm.initState=$A$12,_xlpm.initState=$A$11,_xlpm.initState=$A$10)),_xlpm.pctOnly,IFERROR(IF(B323&lt;PERCENTILE(OFFSET(B323,1-364,0,364,1),$C$7),$A$7,IF(B323&lt;PERCENTILE(OFFSET(B323,1-364,0,364,1),$C$8),$A$8,IF(B323&lt;PERCENTILE(OFFSET(B323,1-364,0,364,1),$C$9),$A$9,IF(B323&lt;PERCENTILE(OFFSET(B323,1-364,0,364,1),$C$10),$A$10,IF(B323&lt;PERCENTILE(OFFSET(B323,1-364,0,364,1),$C$11),$A$11,$A$12))))),""),IF(_xlpm.initState="","",IF(_xlpm.oversold,_xlpm.pctOnly,_xlpm.initState)))</f>
        <v/>
      </c>
      <c r="F323" s="119" t="n"/>
      <c r="G323" s="120">
        <f>IF(OR(B323="",C323=""),"",IF(OR(特征计算_周度!B306&gt;$B$15,特征计算_周度!C306&gt;$B$15,特征计算_周度!G306&gt;$B$15,特征计算_周度!E306&gt;$B$15,特征计算_周度!F306&gt;$B$15),IF(特征计算_周度!B306&gt;$B$15,"VIX ","")&amp;IF(特征计算_周度!C306&gt;$B$15,"HY ","")&amp;IF(特征计算_周度!G306&gt;$B$15,"Sahm ","")&amp;IF(特征计算_周度!E306&gt;$B$15,"趋势 ","")&amp;IF(特征计算_周度!F306&gt;$B$15,"斜率",""),"—"))</f>
        <v/>
      </c>
      <c r="H323" s="121">
        <f>IF(OR(B323="",C323=""),"",_xlfn.LET(_xlpm.dev,原始数据_周度!G306,_xlpm.minDev,MIN(OFFSET(原始数据_周度!G306,1-$D$17,0,$D$17,1)),_xlpm.bounce,_xlpm.dev-_xlpm.minDev,IF(AND(ISNUMBER(_xlpm.dev),ISNUMBER(_xlpm.minDev),_xlpm.minDev&lt;=$B$17,_xlpm.bounce&gt;=$F$17),"✅ 触发","—")))</f>
        <v/>
      </c>
      <c r="I323" s="172">
        <f>IFERROR(IF(特征计算_周度!H323&gt;$I$3,MIN($I$4,MAX(-$I$5,(特征计算_周度!H323-$I$3)*$I$4)),0),"")</f>
        <v/>
      </c>
    </row>
    <row r="324">
      <c r="A324" s="117">
        <f>特征计算_周度!A307</f>
        <v/>
      </c>
      <c r="B324" s="171">
        <f>IFERROR($A$3*特征计算_周度!B324+$B$3*特征计算_周度!C324+$C$3*特征计算_周度!D324+$D$3*特征计算_周度!E324+$E$3*特征计算_周度!F324+$F$3*特征计算_周度!H324,"")</f>
        <v/>
      </c>
      <c r="C324" s="118">
        <f>IFERROR(PERCENTILE(OFFSET(B324,1-364,0,364,1),$C$7),"")</f>
        <v/>
      </c>
      <c r="D324" s="118">
        <f>IFERROR(PERCENTILE(OFFSET(B324,1-364,0,364,1),$C$11),"")</f>
        <v/>
      </c>
      <c r="E324" s="122">
        <f>_xlfn.LET(_xlpm.initState,IF(OR(B324="",C324=""),"",IF(OR(特征计算_周度!B307&gt;$B$15,特征计算_周度!C307&gt;$B$15,特征计算_周度!G307&gt;$B$15,特征计算_周度!E307&gt;$B$15,特征计算_周度!F307&gt;$B$15),$A$12,IFERROR(IF(B324&lt;PERCENTILE(OFFSET(B324,1-364,0,364,1),$C$7),$A$7,IF(B324&lt;PERCENTILE(OFFSET(B324,1-364,0,364,1),$C$8),$A$8,IF(B324&lt;PERCENTILE(OFFSET(B324,1-364,0,364,1),$C$9),$A$9,IF(B324&lt;PERCENTILE(OFFSET(B324,1-364,0,364,1),$C$10),$A$10,IF(B324&lt;PERCENTILE(OFFSET(B324,1-364,0,364,1),$C$11),$A$11,$A$12))))),""))),_xlpm.dev,原始数据_周度!G307,_xlpm.minDev,MIN(OFFSET(原始数据_周度!G307,1-$D$17,0,$D$17,1)),_xlpm.bounce,_xlpm.dev-_xlpm.minDev,_xlpm.oversold,AND(ISNUMBER(_xlpm.dev),ISNUMBER(_xlpm.minDev),_xlpm.minDev&lt;=$B$17,_xlpm.bounce&gt;=$F$17,OR(_xlpm.initState=$A$12,_xlpm.initState=$A$11,_xlpm.initState=$A$10)),_xlpm.pctOnly,IFERROR(IF(B324&lt;PERCENTILE(OFFSET(B324,1-364,0,364,1),$C$7),$A$7,IF(B324&lt;PERCENTILE(OFFSET(B324,1-364,0,364,1),$C$8),$A$8,IF(B324&lt;PERCENTILE(OFFSET(B324,1-364,0,364,1),$C$9),$A$9,IF(B324&lt;PERCENTILE(OFFSET(B324,1-364,0,364,1),$C$10),$A$10,IF(B324&lt;PERCENTILE(OFFSET(B324,1-364,0,364,1),$C$11),$A$11,$A$12))))),""),IF(_xlpm.initState="","",IF(_xlpm.oversold,_xlpm.pctOnly,_xlpm.initState)))</f>
        <v/>
      </c>
      <c r="F324" s="119" t="n"/>
      <c r="G324" s="120">
        <f>IF(OR(B324="",C324=""),"",IF(OR(特征计算_周度!B307&gt;$B$15,特征计算_周度!C307&gt;$B$15,特征计算_周度!G307&gt;$B$15,特征计算_周度!E307&gt;$B$15,特征计算_周度!F307&gt;$B$15),IF(特征计算_周度!B307&gt;$B$15,"VIX ","")&amp;IF(特征计算_周度!C307&gt;$B$15,"HY ","")&amp;IF(特征计算_周度!G307&gt;$B$15,"Sahm ","")&amp;IF(特征计算_周度!E307&gt;$B$15,"趋势 ","")&amp;IF(特征计算_周度!F307&gt;$B$15,"斜率",""),"—"))</f>
        <v/>
      </c>
      <c r="H324" s="121">
        <f>IF(OR(B324="",C324=""),"",_xlfn.LET(_xlpm.dev,原始数据_周度!G307,_xlpm.minDev,MIN(OFFSET(原始数据_周度!G307,1-$D$17,0,$D$17,1)),_xlpm.bounce,_xlpm.dev-_xlpm.minDev,IF(AND(ISNUMBER(_xlpm.dev),ISNUMBER(_xlpm.minDev),_xlpm.minDev&lt;=$B$17,_xlpm.bounce&gt;=$F$17),"✅ 触发","—")))</f>
        <v/>
      </c>
      <c r="I324" s="172">
        <f>IFERROR(IF(特征计算_周度!H324&gt;$I$3,MIN($I$4,MAX(-$I$5,(特征计算_周度!H324-$I$3)*$I$4)),0),"")</f>
        <v/>
      </c>
    </row>
    <row r="325">
      <c r="A325" s="117">
        <f>特征计算_周度!A308</f>
        <v/>
      </c>
      <c r="B325" s="171">
        <f>IFERROR($A$3*特征计算_周度!B325+$B$3*特征计算_周度!C325+$C$3*特征计算_周度!D325+$D$3*特征计算_周度!E325+$E$3*特征计算_周度!F325+$F$3*特征计算_周度!H325,"")</f>
        <v/>
      </c>
      <c r="C325" s="118">
        <f>IFERROR(PERCENTILE(OFFSET(B325,1-364,0,364,1),$C$7),"")</f>
        <v/>
      </c>
      <c r="D325" s="118">
        <f>IFERROR(PERCENTILE(OFFSET(B325,1-364,0,364,1),$C$11),"")</f>
        <v/>
      </c>
      <c r="E325" s="122">
        <f>_xlfn.LET(_xlpm.initState,IF(OR(B325="",C325=""),"",IF(OR(特征计算_周度!B308&gt;$B$15,特征计算_周度!C308&gt;$B$15,特征计算_周度!G308&gt;$B$15,特征计算_周度!E308&gt;$B$15,特征计算_周度!F308&gt;$B$15),$A$12,IFERROR(IF(B325&lt;PERCENTILE(OFFSET(B325,1-364,0,364,1),$C$7),$A$7,IF(B325&lt;PERCENTILE(OFFSET(B325,1-364,0,364,1),$C$8),$A$8,IF(B325&lt;PERCENTILE(OFFSET(B325,1-364,0,364,1),$C$9),$A$9,IF(B325&lt;PERCENTILE(OFFSET(B325,1-364,0,364,1),$C$10),$A$10,IF(B325&lt;PERCENTILE(OFFSET(B325,1-364,0,364,1),$C$11),$A$11,$A$12))))),""))),_xlpm.dev,原始数据_周度!G308,_xlpm.minDev,MIN(OFFSET(原始数据_周度!G308,1-$D$17,0,$D$17,1)),_xlpm.bounce,_xlpm.dev-_xlpm.minDev,_xlpm.oversold,AND(ISNUMBER(_xlpm.dev),ISNUMBER(_xlpm.minDev),_xlpm.minDev&lt;=$B$17,_xlpm.bounce&gt;=$F$17,OR(_xlpm.initState=$A$12,_xlpm.initState=$A$11,_xlpm.initState=$A$10)),_xlpm.pctOnly,IFERROR(IF(B325&lt;PERCENTILE(OFFSET(B325,1-364,0,364,1),$C$7),$A$7,IF(B325&lt;PERCENTILE(OFFSET(B325,1-364,0,364,1),$C$8),$A$8,IF(B325&lt;PERCENTILE(OFFSET(B325,1-364,0,364,1),$C$9),$A$9,IF(B325&lt;PERCENTILE(OFFSET(B325,1-364,0,364,1),$C$10),$A$10,IF(B325&lt;PERCENTILE(OFFSET(B325,1-364,0,364,1),$C$11),$A$11,$A$12))))),""),IF(_xlpm.initState="","",IF(_xlpm.oversold,_xlpm.pctOnly,_xlpm.initState)))</f>
        <v/>
      </c>
      <c r="F325" s="119" t="n"/>
      <c r="G325" s="120">
        <f>IF(OR(B325="",C325=""),"",IF(OR(特征计算_周度!B308&gt;$B$15,特征计算_周度!C308&gt;$B$15,特征计算_周度!G308&gt;$B$15,特征计算_周度!E308&gt;$B$15,特征计算_周度!F308&gt;$B$15),IF(特征计算_周度!B308&gt;$B$15,"VIX ","")&amp;IF(特征计算_周度!C308&gt;$B$15,"HY ","")&amp;IF(特征计算_周度!G308&gt;$B$15,"Sahm ","")&amp;IF(特征计算_周度!E308&gt;$B$15,"趋势 ","")&amp;IF(特征计算_周度!F308&gt;$B$15,"斜率",""),"—"))</f>
        <v/>
      </c>
      <c r="H325" s="121">
        <f>IF(OR(B325="",C325=""),"",_xlfn.LET(_xlpm.dev,原始数据_周度!G308,_xlpm.minDev,MIN(OFFSET(原始数据_周度!G308,1-$D$17,0,$D$17,1)),_xlpm.bounce,_xlpm.dev-_xlpm.minDev,IF(AND(ISNUMBER(_xlpm.dev),ISNUMBER(_xlpm.minDev),_xlpm.minDev&lt;=$B$17,_xlpm.bounce&gt;=$F$17),"✅ 触发","—")))</f>
        <v/>
      </c>
      <c r="I325" s="172">
        <f>IFERROR(IF(特征计算_周度!H325&gt;$I$3,MIN($I$4,MAX(-$I$5,(特征计算_周度!H325-$I$3)*$I$4)),0),"")</f>
        <v/>
      </c>
    </row>
    <row r="326">
      <c r="A326" s="117">
        <f>特征计算_周度!A309</f>
        <v/>
      </c>
      <c r="B326" s="171">
        <f>IFERROR($A$3*特征计算_周度!B326+$B$3*特征计算_周度!C326+$C$3*特征计算_周度!D326+$D$3*特征计算_周度!E326+$E$3*特征计算_周度!F326+$F$3*特征计算_周度!H326,"")</f>
        <v/>
      </c>
      <c r="C326" s="118">
        <f>IFERROR(PERCENTILE(OFFSET(B326,1-364,0,364,1),$C$7),"")</f>
        <v/>
      </c>
      <c r="D326" s="118">
        <f>IFERROR(PERCENTILE(OFFSET(B326,1-364,0,364,1),$C$11),"")</f>
        <v/>
      </c>
      <c r="E326" s="122">
        <f>_xlfn.LET(_xlpm.initState,IF(OR(B326="",C326=""),"",IF(OR(特征计算_周度!B309&gt;$B$15,特征计算_周度!C309&gt;$B$15,特征计算_周度!G309&gt;$B$15,特征计算_周度!E309&gt;$B$15,特征计算_周度!F309&gt;$B$15),$A$12,IFERROR(IF(B326&lt;PERCENTILE(OFFSET(B326,1-364,0,364,1),$C$7),$A$7,IF(B326&lt;PERCENTILE(OFFSET(B326,1-364,0,364,1),$C$8),$A$8,IF(B326&lt;PERCENTILE(OFFSET(B326,1-364,0,364,1),$C$9),$A$9,IF(B326&lt;PERCENTILE(OFFSET(B326,1-364,0,364,1),$C$10),$A$10,IF(B326&lt;PERCENTILE(OFFSET(B326,1-364,0,364,1),$C$11),$A$11,$A$12))))),""))),_xlpm.dev,原始数据_周度!G309,_xlpm.minDev,MIN(OFFSET(原始数据_周度!G309,1-$D$17,0,$D$17,1)),_xlpm.bounce,_xlpm.dev-_xlpm.minDev,_xlpm.oversold,AND(ISNUMBER(_xlpm.dev),ISNUMBER(_xlpm.minDev),_xlpm.minDev&lt;=$B$17,_xlpm.bounce&gt;=$F$17,OR(_xlpm.initState=$A$12,_xlpm.initState=$A$11,_xlpm.initState=$A$10)),_xlpm.pctOnly,IFERROR(IF(B326&lt;PERCENTILE(OFFSET(B326,1-364,0,364,1),$C$7),$A$7,IF(B326&lt;PERCENTILE(OFFSET(B326,1-364,0,364,1),$C$8),$A$8,IF(B326&lt;PERCENTILE(OFFSET(B326,1-364,0,364,1),$C$9),$A$9,IF(B326&lt;PERCENTILE(OFFSET(B326,1-364,0,364,1),$C$10),$A$10,IF(B326&lt;PERCENTILE(OFFSET(B326,1-364,0,364,1),$C$11),$A$11,$A$12))))),""),IF(_xlpm.initState="","",IF(_xlpm.oversold,_xlpm.pctOnly,_xlpm.initState)))</f>
        <v/>
      </c>
      <c r="F326" s="119" t="n"/>
      <c r="G326" s="120">
        <f>IF(OR(B326="",C326=""),"",IF(OR(特征计算_周度!B309&gt;$B$15,特征计算_周度!C309&gt;$B$15,特征计算_周度!G309&gt;$B$15,特征计算_周度!E309&gt;$B$15,特征计算_周度!F309&gt;$B$15),IF(特征计算_周度!B309&gt;$B$15,"VIX ","")&amp;IF(特征计算_周度!C309&gt;$B$15,"HY ","")&amp;IF(特征计算_周度!G309&gt;$B$15,"Sahm ","")&amp;IF(特征计算_周度!E309&gt;$B$15,"趋势 ","")&amp;IF(特征计算_周度!F309&gt;$B$15,"斜率",""),"—"))</f>
        <v/>
      </c>
      <c r="H326" s="121">
        <f>IF(OR(B326="",C326=""),"",_xlfn.LET(_xlpm.dev,原始数据_周度!G309,_xlpm.minDev,MIN(OFFSET(原始数据_周度!G309,1-$D$17,0,$D$17,1)),_xlpm.bounce,_xlpm.dev-_xlpm.minDev,IF(AND(ISNUMBER(_xlpm.dev),ISNUMBER(_xlpm.minDev),_xlpm.minDev&lt;=$B$17,_xlpm.bounce&gt;=$F$17),"✅ 触发","—")))</f>
        <v/>
      </c>
      <c r="I326" s="172">
        <f>IFERROR(IF(特征计算_周度!H326&gt;$I$3,MIN($I$4,MAX(-$I$5,(特征计算_周度!H326-$I$3)*$I$4)),0),"")</f>
        <v/>
      </c>
    </row>
    <row r="327">
      <c r="A327" s="117">
        <f>特征计算_周度!A310</f>
        <v/>
      </c>
      <c r="B327" s="171">
        <f>IFERROR($A$3*特征计算_周度!B327+$B$3*特征计算_周度!C327+$C$3*特征计算_周度!D327+$D$3*特征计算_周度!E327+$E$3*特征计算_周度!F327+$F$3*特征计算_周度!H327,"")</f>
        <v/>
      </c>
      <c r="C327" s="118">
        <f>IFERROR(PERCENTILE(OFFSET(B327,1-364,0,364,1),$C$7),"")</f>
        <v/>
      </c>
      <c r="D327" s="118">
        <f>IFERROR(PERCENTILE(OFFSET(B327,1-364,0,364,1),$C$11),"")</f>
        <v/>
      </c>
      <c r="E327" s="122">
        <f>_xlfn.LET(_xlpm.initState,IF(OR(B327="",C327=""),"",IF(OR(特征计算_周度!B310&gt;$B$15,特征计算_周度!C310&gt;$B$15,特征计算_周度!G310&gt;$B$15,特征计算_周度!E310&gt;$B$15,特征计算_周度!F310&gt;$B$15),$A$12,IFERROR(IF(B327&lt;PERCENTILE(OFFSET(B327,1-364,0,364,1),$C$7),$A$7,IF(B327&lt;PERCENTILE(OFFSET(B327,1-364,0,364,1),$C$8),$A$8,IF(B327&lt;PERCENTILE(OFFSET(B327,1-364,0,364,1),$C$9),$A$9,IF(B327&lt;PERCENTILE(OFFSET(B327,1-364,0,364,1),$C$10),$A$10,IF(B327&lt;PERCENTILE(OFFSET(B327,1-364,0,364,1),$C$11),$A$11,$A$12))))),""))),_xlpm.dev,原始数据_周度!G310,_xlpm.minDev,MIN(OFFSET(原始数据_周度!G310,1-$D$17,0,$D$17,1)),_xlpm.bounce,_xlpm.dev-_xlpm.minDev,_xlpm.oversold,AND(ISNUMBER(_xlpm.dev),ISNUMBER(_xlpm.minDev),_xlpm.minDev&lt;=$B$17,_xlpm.bounce&gt;=$F$17,OR(_xlpm.initState=$A$12,_xlpm.initState=$A$11,_xlpm.initState=$A$10)),_xlpm.pctOnly,IFERROR(IF(B327&lt;PERCENTILE(OFFSET(B327,1-364,0,364,1),$C$7),$A$7,IF(B327&lt;PERCENTILE(OFFSET(B327,1-364,0,364,1),$C$8),$A$8,IF(B327&lt;PERCENTILE(OFFSET(B327,1-364,0,364,1),$C$9),$A$9,IF(B327&lt;PERCENTILE(OFFSET(B327,1-364,0,364,1),$C$10),$A$10,IF(B327&lt;PERCENTILE(OFFSET(B327,1-364,0,364,1),$C$11),$A$11,$A$12))))),""),IF(_xlpm.initState="","",IF(_xlpm.oversold,_xlpm.pctOnly,_xlpm.initState)))</f>
        <v/>
      </c>
      <c r="F327" s="119" t="n"/>
      <c r="G327" s="120">
        <f>IF(OR(B327="",C327=""),"",IF(OR(特征计算_周度!B310&gt;$B$15,特征计算_周度!C310&gt;$B$15,特征计算_周度!G310&gt;$B$15,特征计算_周度!E310&gt;$B$15,特征计算_周度!F310&gt;$B$15),IF(特征计算_周度!B310&gt;$B$15,"VIX ","")&amp;IF(特征计算_周度!C310&gt;$B$15,"HY ","")&amp;IF(特征计算_周度!G310&gt;$B$15,"Sahm ","")&amp;IF(特征计算_周度!E310&gt;$B$15,"趋势 ","")&amp;IF(特征计算_周度!F310&gt;$B$15,"斜率",""),"—"))</f>
        <v/>
      </c>
      <c r="H327" s="121">
        <f>IF(OR(B327="",C327=""),"",_xlfn.LET(_xlpm.dev,原始数据_周度!G310,_xlpm.minDev,MIN(OFFSET(原始数据_周度!G310,1-$D$17,0,$D$17,1)),_xlpm.bounce,_xlpm.dev-_xlpm.minDev,IF(AND(ISNUMBER(_xlpm.dev),ISNUMBER(_xlpm.minDev),_xlpm.minDev&lt;=$B$17,_xlpm.bounce&gt;=$F$17),"✅ 触发","—")))</f>
        <v/>
      </c>
      <c r="I327" s="172">
        <f>IFERROR(IF(特征计算_周度!H327&gt;$I$3,MIN($I$4,MAX(-$I$5,(特征计算_周度!H327-$I$3)*$I$4)),0),"")</f>
        <v/>
      </c>
    </row>
    <row r="328">
      <c r="A328" s="117">
        <f>特征计算_周度!A311</f>
        <v/>
      </c>
      <c r="B328" s="171">
        <f>IFERROR($A$3*特征计算_周度!B328+$B$3*特征计算_周度!C328+$C$3*特征计算_周度!D328+$D$3*特征计算_周度!E328+$E$3*特征计算_周度!F328+$F$3*特征计算_周度!H328,"")</f>
        <v/>
      </c>
      <c r="C328" s="118">
        <f>IFERROR(PERCENTILE(OFFSET(B328,1-364,0,364,1),$C$7),"")</f>
        <v/>
      </c>
      <c r="D328" s="118">
        <f>IFERROR(PERCENTILE(OFFSET(B328,1-364,0,364,1),$C$11),"")</f>
        <v/>
      </c>
      <c r="E328" s="122">
        <f>_xlfn.LET(_xlpm.initState,IF(OR(B328="",C328=""),"",IF(OR(特征计算_周度!B311&gt;$B$15,特征计算_周度!C311&gt;$B$15,特征计算_周度!G311&gt;$B$15,特征计算_周度!E311&gt;$B$15,特征计算_周度!F311&gt;$B$15),$A$12,IFERROR(IF(B328&lt;PERCENTILE(OFFSET(B328,1-364,0,364,1),$C$7),$A$7,IF(B328&lt;PERCENTILE(OFFSET(B328,1-364,0,364,1),$C$8),$A$8,IF(B328&lt;PERCENTILE(OFFSET(B328,1-364,0,364,1),$C$9),$A$9,IF(B328&lt;PERCENTILE(OFFSET(B328,1-364,0,364,1),$C$10),$A$10,IF(B328&lt;PERCENTILE(OFFSET(B328,1-364,0,364,1),$C$11),$A$11,$A$12))))),""))),_xlpm.dev,原始数据_周度!G311,_xlpm.minDev,MIN(OFFSET(原始数据_周度!G311,1-$D$17,0,$D$17,1)),_xlpm.bounce,_xlpm.dev-_xlpm.minDev,_xlpm.oversold,AND(ISNUMBER(_xlpm.dev),ISNUMBER(_xlpm.minDev),_xlpm.minDev&lt;=$B$17,_xlpm.bounce&gt;=$F$17,OR(_xlpm.initState=$A$12,_xlpm.initState=$A$11,_xlpm.initState=$A$10)),_xlpm.pctOnly,IFERROR(IF(B328&lt;PERCENTILE(OFFSET(B328,1-364,0,364,1),$C$7),$A$7,IF(B328&lt;PERCENTILE(OFFSET(B328,1-364,0,364,1),$C$8),$A$8,IF(B328&lt;PERCENTILE(OFFSET(B328,1-364,0,364,1),$C$9),$A$9,IF(B328&lt;PERCENTILE(OFFSET(B328,1-364,0,364,1),$C$10),$A$10,IF(B328&lt;PERCENTILE(OFFSET(B328,1-364,0,364,1),$C$11),$A$11,$A$12))))),""),IF(_xlpm.initState="","",IF(_xlpm.oversold,_xlpm.pctOnly,_xlpm.initState)))</f>
        <v/>
      </c>
      <c r="F328" s="119" t="n"/>
      <c r="G328" s="120">
        <f>IF(OR(B328="",C328=""),"",IF(OR(特征计算_周度!B311&gt;$B$15,特征计算_周度!C311&gt;$B$15,特征计算_周度!G311&gt;$B$15,特征计算_周度!E311&gt;$B$15,特征计算_周度!F311&gt;$B$15),IF(特征计算_周度!B311&gt;$B$15,"VIX ","")&amp;IF(特征计算_周度!C311&gt;$B$15,"HY ","")&amp;IF(特征计算_周度!G311&gt;$B$15,"Sahm ","")&amp;IF(特征计算_周度!E311&gt;$B$15,"趋势 ","")&amp;IF(特征计算_周度!F311&gt;$B$15,"斜率",""),"—"))</f>
        <v/>
      </c>
      <c r="H328" s="121">
        <f>IF(OR(B328="",C328=""),"",_xlfn.LET(_xlpm.dev,原始数据_周度!G311,_xlpm.minDev,MIN(OFFSET(原始数据_周度!G311,1-$D$17,0,$D$17,1)),_xlpm.bounce,_xlpm.dev-_xlpm.minDev,IF(AND(ISNUMBER(_xlpm.dev),ISNUMBER(_xlpm.minDev),_xlpm.minDev&lt;=$B$17,_xlpm.bounce&gt;=$F$17),"✅ 触发","—")))</f>
        <v/>
      </c>
      <c r="I328" s="172">
        <f>IFERROR(IF(特征计算_周度!H328&gt;$I$3,MIN($I$4,MAX(-$I$5,(特征计算_周度!H328-$I$3)*$I$4)),0),"")</f>
        <v/>
      </c>
    </row>
    <row r="329">
      <c r="A329" s="117">
        <f>特征计算_周度!A312</f>
        <v/>
      </c>
      <c r="B329" s="171">
        <f>IFERROR($A$3*特征计算_周度!B329+$B$3*特征计算_周度!C329+$C$3*特征计算_周度!D329+$D$3*特征计算_周度!E329+$E$3*特征计算_周度!F329+$F$3*特征计算_周度!H329,"")</f>
        <v/>
      </c>
      <c r="C329" s="118">
        <f>IFERROR(PERCENTILE(OFFSET(B329,1-364,0,364,1),$C$7),"")</f>
        <v/>
      </c>
      <c r="D329" s="118">
        <f>IFERROR(PERCENTILE(OFFSET(B329,1-364,0,364,1),$C$11),"")</f>
        <v/>
      </c>
      <c r="E329" s="122">
        <f>_xlfn.LET(_xlpm.initState,IF(OR(B329="",C329=""),"",IF(OR(特征计算_周度!B312&gt;$B$15,特征计算_周度!C312&gt;$B$15,特征计算_周度!G312&gt;$B$15,特征计算_周度!E312&gt;$B$15,特征计算_周度!F312&gt;$B$15),$A$12,IFERROR(IF(B329&lt;PERCENTILE(OFFSET(B329,1-364,0,364,1),$C$7),$A$7,IF(B329&lt;PERCENTILE(OFFSET(B329,1-364,0,364,1),$C$8),$A$8,IF(B329&lt;PERCENTILE(OFFSET(B329,1-364,0,364,1),$C$9),$A$9,IF(B329&lt;PERCENTILE(OFFSET(B329,1-364,0,364,1),$C$10),$A$10,IF(B329&lt;PERCENTILE(OFFSET(B329,1-364,0,364,1),$C$11),$A$11,$A$12))))),""))),_xlpm.dev,原始数据_周度!G312,_xlpm.minDev,MIN(OFFSET(原始数据_周度!G312,1-$D$17,0,$D$17,1)),_xlpm.bounce,_xlpm.dev-_xlpm.minDev,_xlpm.oversold,AND(ISNUMBER(_xlpm.dev),ISNUMBER(_xlpm.minDev),_xlpm.minDev&lt;=$B$17,_xlpm.bounce&gt;=$F$17,OR(_xlpm.initState=$A$12,_xlpm.initState=$A$11,_xlpm.initState=$A$10)),_xlpm.pctOnly,IFERROR(IF(B329&lt;PERCENTILE(OFFSET(B329,1-364,0,364,1),$C$7),$A$7,IF(B329&lt;PERCENTILE(OFFSET(B329,1-364,0,364,1),$C$8),$A$8,IF(B329&lt;PERCENTILE(OFFSET(B329,1-364,0,364,1),$C$9),$A$9,IF(B329&lt;PERCENTILE(OFFSET(B329,1-364,0,364,1),$C$10),$A$10,IF(B329&lt;PERCENTILE(OFFSET(B329,1-364,0,364,1),$C$11),$A$11,$A$12))))),""),IF(_xlpm.initState="","",IF(_xlpm.oversold,_xlpm.pctOnly,_xlpm.initState)))</f>
        <v/>
      </c>
      <c r="F329" s="119" t="n"/>
      <c r="G329" s="120">
        <f>IF(OR(B329="",C329=""),"",IF(OR(特征计算_周度!B312&gt;$B$15,特征计算_周度!C312&gt;$B$15,特征计算_周度!G312&gt;$B$15,特征计算_周度!E312&gt;$B$15,特征计算_周度!F312&gt;$B$15),IF(特征计算_周度!B312&gt;$B$15,"VIX ","")&amp;IF(特征计算_周度!C312&gt;$B$15,"HY ","")&amp;IF(特征计算_周度!G312&gt;$B$15,"Sahm ","")&amp;IF(特征计算_周度!E312&gt;$B$15,"趋势 ","")&amp;IF(特征计算_周度!F312&gt;$B$15,"斜率",""),"—"))</f>
        <v/>
      </c>
      <c r="H329" s="121">
        <f>IF(OR(B329="",C329=""),"",_xlfn.LET(_xlpm.dev,原始数据_周度!G312,_xlpm.minDev,MIN(OFFSET(原始数据_周度!G312,1-$D$17,0,$D$17,1)),_xlpm.bounce,_xlpm.dev-_xlpm.minDev,IF(AND(ISNUMBER(_xlpm.dev),ISNUMBER(_xlpm.minDev),_xlpm.minDev&lt;=$B$17,_xlpm.bounce&gt;=$F$17),"✅ 触发","—")))</f>
        <v/>
      </c>
      <c r="I329" s="172">
        <f>IFERROR(IF(特征计算_周度!H329&gt;$I$3,MIN($I$4,MAX(-$I$5,(特征计算_周度!H329-$I$3)*$I$4)),0),"")</f>
        <v/>
      </c>
    </row>
    <row r="330">
      <c r="A330" s="117">
        <f>特征计算_周度!A313</f>
        <v/>
      </c>
      <c r="B330" s="171">
        <f>IFERROR($A$3*特征计算_周度!B330+$B$3*特征计算_周度!C330+$C$3*特征计算_周度!D330+$D$3*特征计算_周度!E330+$E$3*特征计算_周度!F330+$F$3*特征计算_周度!H330,"")</f>
        <v/>
      </c>
      <c r="C330" s="118">
        <f>IFERROR(PERCENTILE(OFFSET(B330,1-364,0,364,1),$C$7),"")</f>
        <v/>
      </c>
      <c r="D330" s="118">
        <f>IFERROR(PERCENTILE(OFFSET(B330,1-364,0,364,1),$C$11),"")</f>
        <v/>
      </c>
      <c r="E330" s="122">
        <f>_xlfn.LET(_xlpm.initState,IF(OR(B330="",C330=""),"",IF(OR(特征计算_周度!B313&gt;$B$15,特征计算_周度!C313&gt;$B$15,特征计算_周度!G313&gt;$B$15,特征计算_周度!E313&gt;$B$15,特征计算_周度!F313&gt;$B$15),$A$12,IFERROR(IF(B330&lt;PERCENTILE(OFFSET(B330,1-364,0,364,1),$C$7),$A$7,IF(B330&lt;PERCENTILE(OFFSET(B330,1-364,0,364,1),$C$8),$A$8,IF(B330&lt;PERCENTILE(OFFSET(B330,1-364,0,364,1),$C$9),$A$9,IF(B330&lt;PERCENTILE(OFFSET(B330,1-364,0,364,1),$C$10),$A$10,IF(B330&lt;PERCENTILE(OFFSET(B330,1-364,0,364,1),$C$11),$A$11,$A$12))))),""))),_xlpm.dev,原始数据_周度!G313,_xlpm.minDev,MIN(OFFSET(原始数据_周度!G313,1-$D$17,0,$D$17,1)),_xlpm.bounce,_xlpm.dev-_xlpm.minDev,_xlpm.oversold,AND(ISNUMBER(_xlpm.dev),ISNUMBER(_xlpm.minDev),_xlpm.minDev&lt;=$B$17,_xlpm.bounce&gt;=$F$17,OR(_xlpm.initState=$A$12,_xlpm.initState=$A$11,_xlpm.initState=$A$10)),_xlpm.pctOnly,IFERROR(IF(B330&lt;PERCENTILE(OFFSET(B330,1-364,0,364,1),$C$7),$A$7,IF(B330&lt;PERCENTILE(OFFSET(B330,1-364,0,364,1),$C$8),$A$8,IF(B330&lt;PERCENTILE(OFFSET(B330,1-364,0,364,1),$C$9),$A$9,IF(B330&lt;PERCENTILE(OFFSET(B330,1-364,0,364,1),$C$10),$A$10,IF(B330&lt;PERCENTILE(OFFSET(B330,1-364,0,364,1),$C$11),$A$11,$A$12))))),""),IF(_xlpm.initState="","",IF(_xlpm.oversold,_xlpm.pctOnly,_xlpm.initState)))</f>
        <v/>
      </c>
      <c r="F330" s="119" t="n"/>
      <c r="G330" s="120">
        <f>IF(OR(B330="",C330=""),"",IF(OR(特征计算_周度!B313&gt;$B$15,特征计算_周度!C313&gt;$B$15,特征计算_周度!G313&gt;$B$15,特征计算_周度!E313&gt;$B$15,特征计算_周度!F313&gt;$B$15),IF(特征计算_周度!B313&gt;$B$15,"VIX ","")&amp;IF(特征计算_周度!C313&gt;$B$15,"HY ","")&amp;IF(特征计算_周度!G313&gt;$B$15,"Sahm ","")&amp;IF(特征计算_周度!E313&gt;$B$15,"趋势 ","")&amp;IF(特征计算_周度!F313&gt;$B$15,"斜率",""),"—"))</f>
        <v/>
      </c>
      <c r="H330" s="121">
        <f>IF(OR(B330="",C330=""),"",_xlfn.LET(_xlpm.dev,原始数据_周度!G313,_xlpm.minDev,MIN(OFFSET(原始数据_周度!G313,1-$D$17,0,$D$17,1)),_xlpm.bounce,_xlpm.dev-_xlpm.minDev,IF(AND(ISNUMBER(_xlpm.dev),ISNUMBER(_xlpm.minDev),_xlpm.minDev&lt;=$B$17,_xlpm.bounce&gt;=$F$17),"✅ 触发","—")))</f>
        <v/>
      </c>
      <c r="I330" s="172">
        <f>IFERROR(IF(特征计算_周度!H330&gt;$I$3,MIN($I$4,MAX(-$I$5,(特征计算_周度!H330-$I$3)*$I$4)),0),"")</f>
        <v/>
      </c>
    </row>
    <row r="331">
      <c r="A331" s="117">
        <f>特征计算_周度!A314</f>
        <v/>
      </c>
      <c r="B331" s="171">
        <f>IFERROR($A$3*特征计算_周度!B331+$B$3*特征计算_周度!C331+$C$3*特征计算_周度!D331+$D$3*特征计算_周度!E331+$E$3*特征计算_周度!F331+$F$3*特征计算_周度!H331,"")</f>
        <v/>
      </c>
      <c r="C331" s="118">
        <f>IFERROR(PERCENTILE(OFFSET(B331,1-364,0,364,1),$C$7),"")</f>
        <v/>
      </c>
      <c r="D331" s="118">
        <f>IFERROR(PERCENTILE(OFFSET(B331,1-364,0,364,1),$C$11),"")</f>
        <v/>
      </c>
      <c r="E331" s="122">
        <f>_xlfn.LET(_xlpm.initState,IF(OR(B331="",C331=""),"",IF(OR(特征计算_周度!B314&gt;$B$15,特征计算_周度!C314&gt;$B$15,特征计算_周度!G314&gt;$B$15,特征计算_周度!E314&gt;$B$15,特征计算_周度!F314&gt;$B$15),$A$12,IFERROR(IF(B331&lt;PERCENTILE(OFFSET(B331,1-364,0,364,1),$C$7),$A$7,IF(B331&lt;PERCENTILE(OFFSET(B331,1-364,0,364,1),$C$8),$A$8,IF(B331&lt;PERCENTILE(OFFSET(B331,1-364,0,364,1),$C$9),$A$9,IF(B331&lt;PERCENTILE(OFFSET(B331,1-364,0,364,1),$C$10),$A$10,IF(B331&lt;PERCENTILE(OFFSET(B331,1-364,0,364,1),$C$11),$A$11,$A$12))))),""))),_xlpm.dev,原始数据_周度!G314,_xlpm.minDev,MIN(OFFSET(原始数据_周度!G314,1-$D$17,0,$D$17,1)),_xlpm.bounce,_xlpm.dev-_xlpm.minDev,_xlpm.oversold,AND(ISNUMBER(_xlpm.dev),ISNUMBER(_xlpm.minDev),_xlpm.minDev&lt;=$B$17,_xlpm.bounce&gt;=$F$17,OR(_xlpm.initState=$A$12,_xlpm.initState=$A$11,_xlpm.initState=$A$10)),_xlpm.pctOnly,IFERROR(IF(B331&lt;PERCENTILE(OFFSET(B331,1-364,0,364,1),$C$7),$A$7,IF(B331&lt;PERCENTILE(OFFSET(B331,1-364,0,364,1),$C$8),$A$8,IF(B331&lt;PERCENTILE(OFFSET(B331,1-364,0,364,1),$C$9),$A$9,IF(B331&lt;PERCENTILE(OFFSET(B331,1-364,0,364,1),$C$10),$A$10,IF(B331&lt;PERCENTILE(OFFSET(B331,1-364,0,364,1),$C$11),$A$11,$A$12))))),""),IF(_xlpm.initState="","",IF(_xlpm.oversold,_xlpm.pctOnly,_xlpm.initState)))</f>
        <v/>
      </c>
      <c r="F331" s="119" t="n"/>
      <c r="G331" s="120">
        <f>IF(OR(B331="",C331=""),"",IF(OR(特征计算_周度!B314&gt;$B$15,特征计算_周度!C314&gt;$B$15,特征计算_周度!G314&gt;$B$15,特征计算_周度!E314&gt;$B$15,特征计算_周度!F314&gt;$B$15),IF(特征计算_周度!B314&gt;$B$15,"VIX ","")&amp;IF(特征计算_周度!C314&gt;$B$15,"HY ","")&amp;IF(特征计算_周度!G314&gt;$B$15,"Sahm ","")&amp;IF(特征计算_周度!E314&gt;$B$15,"趋势 ","")&amp;IF(特征计算_周度!F314&gt;$B$15,"斜率",""),"—"))</f>
        <v/>
      </c>
      <c r="H331" s="121">
        <f>IF(OR(B331="",C331=""),"",_xlfn.LET(_xlpm.dev,原始数据_周度!G314,_xlpm.minDev,MIN(OFFSET(原始数据_周度!G314,1-$D$17,0,$D$17,1)),_xlpm.bounce,_xlpm.dev-_xlpm.minDev,IF(AND(ISNUMBER(_xlpm.dev),ISNUMBER(_xlpm.minDev),_xlpm.minDev&lt;=$B$17,_xlpm.bounce&gt;=$F$17),"✅ 触发","—")))</f>
        <v/>
      </c>
      <c r="I331" s="172">
        <f>IFERROR(IF(特征计算_周度!H331&gt;$I$3,MIN($I$4,MAX(-$I$5,(特征计算_周度!H331-$I$3)*$I$4)),0),"")</f>
        <v/>
      </c>
    </row>
    <row r="332">
      <c r="A332" s="117">
        <f>特征计算_周度!A315</f>
        <v/>
      </c>
      <c r="B332" s="171">
        <f>IFERROR($A$3*特征计算_周度!B332+$B$3*特征计算_周度!C332+$C$3*特征计算_周度!D332+$D$3*特征计算_周度!E332+$E$3*特征计算_周度!F332+$F$3*特征计算_周度!H332,"")</f>
        <v/>
      </c>
      <c r="C332" s="118">
        <f>IFERROR(PERCENTILE(OFFSET(B332,1-364,0,364,1),$C$7),"")</f>
        <v/>
      </c>
      <c r="D332" s="118">
        <f>IFERROR(PERCENTILE(OFFSET(B332,1-364,0,364,1),$C$11),"")</f>
        <v/>
      </c>
      <c r="E332" s="122">
        <f>_xlfn.LET(_xlpm.initState,IF(OR(B332="",C332=""),"",IF(OR(特征计算_周度!B315&gt;$B$15,特征计算_周度!C315&gt;$B$15,特征计算_周度!G315&gt;$B$15,特征计算_周度!E315&gt;$B$15,特征计算_周度!F315&gt;$B$15),$A$12,IFERROR(IF(B332&lt;PERCENTILE(OFFSET(B332,1-364,0,364,1),$C$7),$A$7,IF(B332&lt;PERCENTILE(OFFSET(B332,1-364,0,364,1),$C$8),$A$8,IF(B332&lt;PERCENTILE(OFFSET(B332,1-364,0,364,1),$C$9),$A$9,IF(B332&lt;PERCENTILE(OFFSET(B332,1-364,0,364,1),$C$10),$A$10,IF(B332&lt;PERCENTILE(OFFSET(B332,1-364,0,364,1),$C$11),$A$11,$A$12))))),""))),_xlpm.dev,原始数据_周度!G315,_xlpm.minDev,MIN(OFFSET(原始数据_周度!G315,1-$D$17,0,$D$17,1)),_xlpm.bounce,_xlpm.dev-_xlpm.minDev,_xlpm.oversold,AND(ISNUMBER(_xlpm.dev),ISNUMBER(_xlpm.minDev),_xlpm.minDev&lt;=$B$17,_xlpm.bounce&gt;=$F$17,OR(_xlpm.initState=$A$12,_xlpm.initState=$A$11,_xlpm.initState=$A$10)),_xlpm.pctOnly,IFERROR(IF(B332&lt;PERCENTILE(OFFSET(B332,1-364,0,364,1),$C$7),$A$7,IF(B332&lt;PERCENTILE(OFFSET(B332,1-364,0,364,1),$C$8),$A$8,IF(B332&lt;PERCENTILE(OFFSET(B332,1-364,0,364,1),$C$9),$A$9,IF(B332&lt;PERCENTILE(OFFSET(B332,1-364,0,364,1),$C$10),$A$10,IF(B332&lt;PERCENTILE(OFFSET(B332,1-364,0,364,1),$C$11),$A$11,$A$12))))),""),IF(_xlpm.initState="","",IF(_xlpm.oversold,_xlpm.pctOnly,_xlpm.initState)))</f>
        <v/>
      </c>
      <c r="F332" s="119" t="n"/>
      <c r="G332" s="120">
        <f>IF(OR(B332="",C332=""),"",IF(OR(特征计算_周度!B315&gt;$B$15,特征计算_周度!C315&gt;$B$15,特征计算_周度!G315&gt;$B$15,特征计算_周度!E315&gt;$B$15,特征计算_周度!F315&gt;$B$15),IF(特征计算_周度!B315&gt;$B$15,"VIX ","")&amp;IF(特征计算_周度!C315&gt;$B$15,"HY ","")&amp;IF(特征计算_周度!G315&gt;$B$15,"Sahm ","")&amp;IF(特征计算_周度!E315&gt;$B$15,"趋势 ","")&amp;IF(特征计算_周度!F315&gt;$B$15,"斜率",""),"—"))</f>
        <v/>
      </c>
      <c r="H332" s="121">
        <f>IF(OR(B332="",C332=""),"",_xlfn.LET(_xlpm.dev,原始数据_周度!G315,_xlpm.minDev,MIN(OFFSET(原始数据_周度!G315,1-$D$17,0,$D$17,1)),_xlpm.bounce,_xlpm.dev-_xlpm.minDev,IF(AND(ISNUMBER(_xlpm.dev),ISNUMBER(_xlpm.minDev),_xlpm.minDev&lt;=$B$17,_xlpm.bounce&gt;=$F$17),"✅ 触发","—")))</f>
        <v/>
      </c>
      <c r="I332" s="172">
        <f>IFERROR(IF(特征计算_周度!H332&gt;$I$3,MIN($I$4,MAX(-$I$5,(特征计算_周度!H332-$I$3)*$I$4)),0),"")</f>
        <v/>
      </c>
    </row>
    <row r="333">
      <c r="A333" s="117">
        <f>特征计算_周度!A316</f>
        <v/>
      </c>
      <c r="B333" s="171">
        <f>IFERROR($A$3*特征计算_周度!B333+$B$3*特征计算_周度!C333+$C$3*特征计算_周度!D333+$D$3*特征计算_周度!E333+$E$3*特征计算_周度!F333+$F$3*特征计算_周度!H333,"")</f>
        <v/>
      </c>
      <c r="C333" s="118">
        <f>IFERROR(PERCENTILE(OFFSET(B333,1-364,0,364,1),$C$7),"")</f>
        <v/>
      </c>
      <c r="D333" s="118">
        <f>IFERROR(PERCENTILE(OFFSET(B333,1-364,0,364,1),$C$11),"")</f>
        <v/>
      </c>
      <c r="E333" s="122">
        <f>_xlfn.LET(_xlpm.initState,IF(OR(B333="",C333=""),"",IF(OR(特征计算_周度!B316&gt;$B$15,特征计算_周度!C316&gt;$B$15,特征计算_周度!G316&gt;$B$15,特征计算_周度!E316&gt;$B$15,特征计算_周度!F316&gt;$B$15),$A$12,IFERROR(IF(B333&lt;PERCENTILE(OFFSET(B333,1-364,0,364,1),$C$7),$A$7,IF(B333&lt;PERCENTILE(OFFSET(B333,1-364,0,364,1),$C$8),$A$8,IF(B333&lt;PERCENTILE(OFFSET(B333,1-364,0,364,1),$C$9),$A$9,IF(B333&lt;PERCENTILE(OFFSET(B333,1-364,0,364,1),$C$10),$A$10,IF(B333&lt;PERCENTILE(OFFSET(B333,1-364,0,364,1),$C$11),$A$11,$A$12))))),""))),_xlpm.dev,原始数据_周度!G316,_xlpm.minDev,MIN(OFFSET(原始数据_周度!G316,1-$D$17,0,$D$17,1)),_xlpm.bounce,_xlpm.dev-_xlpm.minDev,_xlpm.oversold,AND(ISNUMBER(_xlpm.dev),ISNUMBER(_xlpm.minDev),_xlpm.minDev&lt;=$B$17,_xlpm.bounce&gt;=$F$17,OR(_xlpm.initState=$A$12,_xlpm.initState=$A$11,_xlpm.initState=$A$10)),_xlpm.pctOnly,IFERROR(IF(B333&lt;PERCENTILE(OFFSET(B333,1-364,0,364,1),$C$7),$A$7,IF(B333&lt;PERCENTILE(OFFSET(B333,1-364,0,364,1),$C$8),$A$8,IF(B333&lt;PERCENTILE(OFFSET(B333,1-364,0,364,1),$C$9),$A$9,IF(B333&lt;PERCENTILE(OFFSET(B333,1-364,0,364,1),$C$10),$A$10,IF(B333&lt;PERCENTILE(OFFSET(B333,1-364,0,364,1),$C$11),$A$11,$A$12))))),""),IF(_xlpm.initState="","",IF(_xlpm.oversold,_xlpm.pctOnly,_xlpm.initState)))</f>
        <v/>
      </c>
      <c r="F333" s="119" t="n"/>
      <c r="G333" s="120">
        <f>IF(OR(B333="",C333=""),"",IF(OR(特征计算_周度!B316&gt;$B$15,特征计算_周度!C316&gt;$B$15,特征计算_周度!G316&gt;$B$15,特征计算_周度!E316&gt;$B$15,特征计算_周度!F316&gt;$B$15),IF(特征计算_周度!B316&gt;$B$15,"VIX ","")&amp;IF(特征计算_周度!C316&gt;$B$15,"HY ","")&amp;IF(特征计算_周度!G316&gt;$B$15,"Sahm ","")&amp;IF(特征计算_周度!E316&gt;$B$15,"趋势 ","")&amp;IF(特征计算_周度!F316&gt;$B$15,"斜率",""),"—"))</f>
        <v/>
      </c>
      <c r="H333" s="121">
        <f>IF(OR(B333="",C333=""),"",_xlfn.LET(_xlpm.dev,原始数据_周度!G316,_xlpm.minDev,MIN(OFFSET(原始数据_周度!G316,1-$D$17,0,$D$17,1)),_xlpm.bounce,_xlpm.dev-_xlpm.minDev,IF(AND(ISNUMBER(_xlpm.dev),ISNUMBER(_xlpm.minDev),_xlpm.minDev&lt;=$B$17,_xlpm.bounce&gt;=$F$17),"✅ 触发","—")))</f>
        <v/>
      </c>
      <c r="I333" s="172">
        <f>IFERROR(IF(特征计算_周度!H333&gt;$I$3,MIN($I$4,MAX(-$I$5,(特征计算_周度!H333-$I$3)*$I$4)),0),"")</f>
        <v/>
      </c>
    </row>
    <row r="334">
      <c r="A334" s="117">
        <f>特征计算_周度!A317</f>
        <v/>
      </c>
      <c r="B334" s="171">
        <f>IFERROR($A$3*特征计算_周度!B334+$B$3*特征计算_周度!C334+$C$3*特征计算_周度!D334+$D$3*特征计算_周度!E334+$E$3*特征计算_周度!F334+$F$3*特征计算_周度!H334,"")</f>
        <v/>
      </c>
      <c r="C334" s="118">
        <f>IFERROR(PERCENTILE(OFFSET(B334,1-364,0,364,1),$C$7),"")</f>
        <v/>
      </c>
      <c r="D334" s="118">
        <f>IFERROR(PERCENTILE(OFFSET(B334,1-364,0,364,1),$C$11),"")</f>
        <v/>
      </c>
      <c r="E334" s="122">
        <f>_xlfn.LET(_xlpm.initState,IF(OR(B334="",C334=""),"",IF(OR(特征计算_周度!B317&gt;$B$15,特征计算_周度!C317&gt;$B$15,特征计算_周度!G317&gt;$B$15,特征计算_周度!E317&gt;$B$15,特征计算_周度!F317&gt;$B$15),$A$12,IFERROR(IF(B334&lt;PERCENTILE(OFFSET(B334,1-364,0,364,1),$C$7),$A$7,IF(B334&lt;PERCENTILE(OFFSET(B334,1-364,0,364,1),$C$8),$A$8,IF(B334&lt;PERCENTILE(OFFSET(B334,1-364,0,364,1),$C$9),$A$9,IF(B334&lt;PERCENTILE(OFFSET(B334,1-364,0,364,1),$C$10),$A$10,IF(B334&lt;PERCENTILE(OFFSET(B334,1-364,0,364,1),$C$11),$A$11,$A$12))))),""))),_xlpm.dev,原始数据_周度!G317,_xlpm.minDev,MIN(OFFSET(原始数据_周度!G317,1-$D$17,0,$D$17,1)),_xlpm.bounce,_xlpm.dev-_xlpm.minDev,_xlpm.oversold,AND(ISNUMBER(_xlpm.dev),ISNUMBER(_xlpm.minDev),_xlpm.minDev&lt;=$B$17,_xlpm.bounce&gt;=$F$17,OR(_xlpm.initState=$A$12,_xlpm.initState=$A$11,_xlpm.initState=$A$10)),_xlpm.pctOnly,IFERROR(IF(B334&lt;PERCENTILE(OFFSET(B334,1-364,0,364,1),$C$7),$A$7,IF(B334&lt;PERCENTILE(OFFSET(B334,1-364,0,364,1),$C$8),$A$8,IF(B334&lt;PERCENTILE(OFFSET(B334,1-364,0,364,1),$C$9),$A$9,IF(B334&lt;PERCENTILE(OFFSET(B334,1-364,0,364,1),$C$10),$A$10,IF(B334&lt;PERCENTILE(OFFSET(B334,1-364,0,364,1),$C$11),$A$11,$A$12))))),""),IF(_xlpm.initState="","",IF(_xlpm.oversold,_xlpm.pctOnly,_xlpm.initState)))</f>
        <v/>
      </c>
      <c r="F334" s="119" t="n"/>
      <c r="G334" s="120">
        <f>IF(OR(B334="",C334=""),"",IF(OR(特征计算_周度!B317&gt;$B$15,特征计算_周度!C317&gt;$B$15,特征计算_周度!G317&gt;$B$15,特征计算_周度!E317&gt;$B$15,特征计算_周度!F317&gt;$B$15),IF(特征计算_周度!B317&gt;$B$15,"VIX ","")&amp;IF(特征计算_周度!C317&gt;$B$15,"HY ","")&amp;IF(特征计算_周度!G317&gt;$B$15,"Sahm ","")&amp;IF(特征计算_周度!E317&gt;$B$15,"趋势 ","")&amp;IF(特征计算_周度!F317&gt;$B$15,"斜率",""),"—"))</f>
        <v/>
      </c>
      <c r="H334" s="121">
        <f>IF(OR(B334="",C334=""),"",_xlfn.LET(_xlpm.dev,原始数据_周度!G317,_xlpm.minDev,MIN(OFFSET(原始数据_周度!G317,1-$D$17,0,$D$17,1)),_xlpm.bounce,_xlpm.dev-_xlpm.minDev,IF(AND(ISNUMBER(_xlpm.dev),ISNUMBER(_xlpm.minDev),_xlpm.minDev&lt;=$B$17,_xlpm.bounce&gt;=$F$17),"✅ 触发","—")))</f>
        <v/>
      </c>
      <c r="I334" s="172">
        <f>IFERROR(IF(特征计算_周度!H334&gt;$I$3,MIN($I$4,MAX(-$I$5,(特征计算_周度!H334-$I$3)*$I$4)),0),"")</f>
        <v/>
      </c>
    </row>
    <row r="335">
      <c r="A335" s="117">
        <f>特征计算_周度!A318</f>
        <v/>
      </c>
      <c r="B335" s="171">
        <f>IFERROR($A$3*特征计算_周度!B335+$B$3*特征计算_周度!C335+$C$3*特征计算_周度!D335+$D$3*特征计算_周度!E335+$E$3*特征计算_周度!F335+$F$3*特征计算_周度!H335,"")</f>
        <v/>
      </c>
      <c r="C335" s="118">
        <f>IFERROR(PERCENTILE(OFFSET(B335,1-364,0,364,1),$C$7),"")</f>
        <v/>
      </c>
      <c r="D335" s="118">
        <f>IFERROR(PERCENTILE(OFFSET(B335,1-364,0,364,1),$C$11),"")</f>
        <v/>
      </c>
      <c r="E335" s="122">
        <f>_xlfn.LET(_xlpm.initState,IF(OR(B335="",C335=""),"",IF(OR(特征计算_周度!B318&gt;$B$15,特征计算_周度!C318&gt;$B$15,特征计算_周度!G318&gt;$B$15,特征计算_周度!E318&gt;$B$15,特征计算_周度!F318&gt;$B$15),$A$12,IFERROR(IF(B335&lt;PERCENTILE(OFFSET(B335,1-364,0,364,1),$C$7),$A$7,IF(B335&lt;PERCENTILE(OFFSET(B335,1-364,0,364,1),$C$8),$A$8,IF(B335&lt;PERCENTILE(OFFSET(B335,1-364,0,364,1),$C$9),$A$9,IF(B335&lt;PERCENTILE(OFFSET(B335,1-364,0,364,1),$C$10),$A$10,IF(B335&lt;PERCENTILE(OFFSET(B335,1-364,0,364,1),$C$11),$A$11,$A$12))))),""))),_xlpm.dev,原始数据_周度!G318,_xlpm.minDev,MIN(OFFSET(原始数据_周度!G318,1-$D$17,0,$D$17,1)),_xlpm.bounce,_xlpm.dev-_xlpm.minDev,_xlpm.oversold,AND(ISNUMBER(_xlpm.dev),ISNUMBER(_xlpm.minDev),_xlpm.minDev&lt;=$B$17,_xlpm.bounce&gt;=$F$17,OR(_xlpm.initState=$A$12,_xlpm.initState=$A$11,_xlpm.initState=$A$10)),_xlpm.pctOnly,IFERROR(IF(B335&lt;PERCENTILE(OFFSET(B335,1-364,0,364,1),$C$7),$A$7,IF(B335&lt;PERCENTILE(OFFSET(B335,1-364,0,364,1),$C$8),$A$8,IF(B335&lt;PERCENTILE(OFFSET(B335,1-364,0,364,1),$C$9),$A$9,IF(B335&lt;PERCENTILE(OFFSET(B335,1-364,0,364,1),$C$10),$A$10,IF(B335&lt;PERCENTILE(OFFSET(B335,1-364,0,364,1),$C$11),$A$11,$A$12))))),""),IF(_xlpm.initState="","",IF(_xlpm.oversold,_xlpm.pctOnly,_xlpm.initState)))</f>
        <v/>
      </c>
      <c r="F335" s="119" t="n"/>
      <c r="G335" s="120">
        <f>IF(OR(B335="",C335=""),"",IF(OR(特征计算_周度!B318&gt;$B$15,特征计算_周度!C318&gt;$B$15,特征计算_周度!G318&gt;$B$15,特征计算_周度!E318&gt;$B$15,特征计算_周度!F318&gt;$B$15),IF(特征计算_周度!B318&gt;$B$15,"VIX ","")&amp;IF(特征计算_周度!C318&gt;$B$15,"HY ","")&amp;IF(特征计算_周度!G318&gt;$B$15,"Sahm ","")&amp;IF(特征计算_周度!E318&gt;$B$15,"趋势 ","")&amp;IF(特征计算_周度!F318&gt;$B$15,"斜率",""),"—"))</f>
        <v/>
      </c>
      <c r="H335" s="121">
        <f>IF(OR(B335="",C335=""),"",_xlfn.LET(_xlpm.dev,原始数据_周度!G318,_xlpm.minDev,MIN(OFFSET(原始数据_周度!G318,1-$D$17,0,$D$17,1)),_xlpm.bounce,_xlpm.dev-_xlpm.minDev,IF(AND(ISNUMBER(_xlpm.dev),ISNUMBER(_xlpm.minDev),_xlpm.minDev&lt;=$B$17,_xlpm.bounce&gt;=$F$17),"✅ 触发","—")))</f>
        <v/>
      </c>
      <c r="I335" s="172">
        <f>IFERROR(IF(特征计算_周度!H335&gt;$I$3,MIN($I$4,MAX(-$I$5,(特征计算_周度!H335-$I$3)*$I$4)),0),"")</f>
        <v/>
      </c>
    </row>
    <row r="336">
      <c r="A336" s="117">
        <f>特征计算_周度!A319</f>
        <v/>
      </c>
      <c r="B336" s="171">
        <f>IFERROR($A$3*特征计算_周度!B336+$B$3*特征计算_周度!C336+$C$3*特征计算_周度!D336+$D$3*特征计算_周度!E336+$E$3*特征计算_周度!F336+$F$3*特征计算_周度!H336,"")</f>
        <v/>
      </c>
      <c r="C336" s="118">
        <f>IFERROR(PERCENTILE(OFFSET(B336,1-364,0,364,1),$C$7),"")</f>
        <v/>
      </c>
      <c r="D336" s="118">
        <f>IFERROR(PERCENTILE(OFFSET(B336,1-364,0,364,1),$C$11),"")</f>
        <v/>
      </c>
      <c r="E336" s="122">
        <f>_xlfn.LET(_xlpm.initState,IF(OR(B336="",C336=""),"",IF(OR(特征计算_周度!B319&gt;$B$15,特征计算_周度!C319&gt;$B$15,特征计算_周度!G319&gt;$B$15,特征计算_周度!E319&gt;$B$15,特征计算_周度!F319&gt;$B$15),$A$12,IFERROR(IF(B336&lt;PERCENTILE(OFFSET(B336,1-364,0,364,1),$C$7),$A$7,IF(B336&lt;PERCENTILE(OFFSET(B336,1-364,0,364,1),$C$8),$A$8,IF(B336&lt;PERCENTILE(OFFSET(B336,1-364,0,364,1),$C$9),$A$9,IF(B336&lt;PERCENTILE(OFFSET(B336,1-364,0,364,1),$C$10),$A$10,IF(B336&lt;PERCENTILE(OFFSET(B336,1-364,0,364,1),$C$11),$A$11,$A$12))))),""))),_xlpm.dev,原始数据_周度!G319,_xlpm.minDev,MIN(OFFSET(原始数据_周度!G319,1-$D$17,0,$D$17,1)),_xlpm.bounce,_xlpm.dev-_xlpm.minDev,_xlpm.oversold,AND(ISNUMBER(_xlpm.dev),ISNUMBER(_xlpm.minDev),_xlpm.minDev&lt;=$B$17,_xlpm.bounce&gt;=$F$17,OR(_xlpm.initState=$A$12,_xlpm.initState=$A$11,_xlpm.initState=$A$10)),_xlpm.pctOnly,IFERROR(IF(B336&lt;PERCENTILE(OFFSET(B336,1-364,0,364,1),$C$7),$A$7,IF(B336&lt;PERCENTILE(OFFSET(B336,1-364,0,364,1),$C$8),$A$8,IF(B336&lt;PERCENTILE(OFFSET(B336,1-364,0,364,1),$C$9),$A$9,IF(B336&lt;PERCENTILE(OFFSET(B336,1-364,0,364,1),$C$10),$A$10,IF(B336&lt;PERCENTILE(OFFSET(B336,1-364,0,364,1),$C$11),$A$11,$A$12))))),""),IF(_xlpm.initState="","",IF(_xlpm.oversold,_xlpm.pctOnly,_xlpm.initState)))</f>
        <v/>
      </c>
      <c r="F336" s="119" t="n"/>
      <c r="G336" s="120">
        <f>IF(OR(B336="",C336=""),"",IF(OR(特征计算_周度!B319&gt;$B$15,特征计算_周度!C319&gt;$B$15,特征计算_周度!G319&gt;$B$15,特征计算_周度!E319&gt;$B$15,特征计算_周度!F319&gt;$B$15),IF(特征计算_周度!B319&gt;$B$15,"VIX ","")&amp;IF(特征计算_周度!C319&gt;$B$15,"HY ","")&amp;IF(特征计算_周度!G319&gt;$B$15,"Sahm ","")&amp;IF(特征计算_周度!E319&gt;$B$15,"趋势 ","")&amp;IF(特征计算_周度!F319&gt;$B$15,"斜率",""),"—"))</f>
        <v/>
      </c>
      <c r="H336" s="121">
        <f>IF(OR(B336="",C336=""),"",_xlfn.LET(_xlpm.dev,原始数据_周度!G319,_xlpm.minDev,MIN(OFFSET(原始数据_周度!G319,1-$D$17,0,$D$17,1)),_xlpm.bounce,_xlpm.dev-_xlpm.minDev,IF(AND(ISNUMBER(_xlpm.dev),ISNUMBER(_xlpm.minDev),_xlpm.minDev&lt;=$B$17,_xlpm.bounce&gt;=$F$17),"✅ 触发","—")))</f>
        <v/>
      </c>
      <c r="I336" s="172">
        <f>IFERROR(IF(特征计算_周度!H336&gt;$I$3,MIN($I$4,MAX(-$I$5,(特征计算_周度!H336-$I$3)*$I$4)),0),"")</f>
        <v/>
      </c>
    </row>
    <row r="337">
      <c r="A337" s="117">
        <f>特征计算_周度!A320</f>
        <v/>
      </c>
      <c r="B337" s="171">
        <f>IFERROR($A$3*特征计算_周度!B337+$B$3*特征计算_周度!C337+$C$3*特征计算_周度!D337+$D$3*特征计算_周度!E337+$E$3*特征计算_周度!F337+$F$3*特征计算_周度!H337,"")</f>
        <v/>
      </c>
      <c r="C337" s="118">
        <f>IFERROR(PERCENTILE(OFFSET(B337,1-364,0,364,1),$C$7),"")</f>
        <v/>
      </c>
      <c r="D337" s="118">
        <f>IFERROR(PERCENTILE(OFFSET(B337,1-364,0,364,1),$C$11),"")</f>
        <v/>
      </c>
      <c r="E337" s="122">
        <f>_xlfn.LET(_xlpm.initState,IF(OR(B337="",C337=""),"",IF(OR(特征计算_周度!B320&gt;$B$15,特征计算_周度!C320&gt;$B$15,特征计算_周度!G320&gt;$B$15,特征计算_周度!E320&gt;$B$15,特征计算_周度!F320&gt;$B$15),$A$12,IFERROR(IF(B337&lt;PERCENTILE(OFFSET(B337,1-364,0,364,1),$C$7),$A$7,IF(B337&lt;PERCENTILE(OFFSET(B337,1-364,0,364,1),$C$8),$A$8,IF(B337&lt;PERCENTILE(OFFSET(B337,1-364,0,364,1),$C$9),$A$9,IF(B337&lt;PERCENTILE(OFFSET(B337,1-364,0,364,1),$C$10),$A$10,IF(B337&lt;PERCENTILE(OFFSET(B337,1-364,0,364,1),$C$11),$A$11,$A$12))))),""))),_xlpm.dev,原始数据_周度!G320,_xlpm.minDev,MIN(OFFSET(原始数据_周度!G320,1-$D$17,0,$D$17,1)),_xlpm.bounce,_xlpm.dev-_xlpm.minDev,_xlpm.oversold,AND(ISNUMBER(_xlpm.dev),ISNUMBER(_xlpm.minDev),_xlpm.minDev&lt;=$B$17,_xlpm.bounce&gt;=$F$17,OR(_xlpm.initState=$A$12,_xlpm.initState=$A$11,_xlpm.initState=$A$10)),_xlpm.pctOnly,IFERROR(IF(B337&lt;PERCENTILE(OFFSET(B337,1-364,0,364,1),$C$7),$A$7,IF(B337&lt;PERCENTILE(OFFSET(B337,1-364,0,364,1),$C$8),$A$8,IF(B337&lt;PERCENTILE(OFFSET(B337,1-364,0,364,1),$C$9),$A$9,IF(B337&lt;PERCENTILE(OFFSET(B337,1-364,0,364,1),$C$10),$A$10,IF(B337&lt;PERCENTILE(OFFSET(B337,1-364,0,364,1),$C$11),$A$11,$A$12))))),""),IF(_xlpm.initState="","",IF(_xlpm.oversold,_xlpm.pctOnly,_xlpm.initState)))</f>
        <v/>
      </c>
      <c r="F337" s="119" t="n"/>
      <c r="G337" s="120">
        <f>IF(OR(B337="",C337=""),"",IF(OR(特征计算_周度!B320&gt;$B$15,特征计算_周度!C320&gt;$B$15,特征计算_周度!G320&gt;$B$15,特征计算_周度!E320&gt;$B$15,特征计算_周度!F320&gt;$B$15),IF(特征计算_周度!B320&gt;$B$15,"VIX ","")&amp;IF(特征计算_周度!C320&gt;$B$15,"HY ","")&amp;IF(特征计算_周度!G320&gt;$B$15,"Sahm ","")&amp;IF(特征计算_周度!E320&gt;$B$15,"趋势 ","")&amp;IF(特征计算_周度!F320&gt;$B$15,"斜率",""),"—"))</f>
        <v/>
      </c>
      <c r="H337" s="121">
        <f>IF(OR(B337="",C337=""),"",_xlfn.LET(_xlpm.dev,原始数据_周度!G320,_xlpm.minDev,MIN(OFFSET(原始数据_周度!G320,1-$D$17,0,$D$17,1)),_xlpm.bounce,_xlpm.dev-_xlpm.minDev,IF(AND(ISNUMBER(_xlpm.dev),ISNUMBER(_xlpm.minDev),_xlpm.minDev&lt;=$B$17,_xlpm.bounce&gt;=$F$17),"✅ 触发","—")))</f>
        <v/>
      </c>
      <c r="I337" s="172">
        <f>IFERROR(IF(特征计算_周度!H337&gt;$I$3,MIN($I$4,MAX(-$I$5,(特征计算_周度!H337-$I$3)*$I$4)),0),"")</f>
        <v/>
      </c>
    </row>
    <row r="338">
      <c r="A338" s="117">
        <f>特征计算_周度!A321</f>
        <v/>
      </c>
      <c r="B338" s="171">
        <f>IFERROR($A$3*特征计算_周度!B338+$B$3*特征计算_周度!C338+$C$3*特征计算_周度!D338+$D$3*特征计算_周度!E338+$E$3*特征计算_周度!F338+$F$3*特征计算_周度!H338,"")</f>
        <v/>
      </c>
      <c r="C338" s="118">
        <f>IFERROR(PERCENTILE(OFFSET(B338,1-364,0,364,1),$C$7),"")</f>
        <v/>
      </c>
      <c r="D338" s="118">
        <f>IFERROR(PERCENTILE(OFFSET(B338,1-364,0,364,1),$C$11),"")</f>
        <v/>
      </c>
      <c r="E338" s="122">
        <f>_xlfn.LET(_xlpm.initState,IF(OR(B338="",C338=""),"",IF(OR(特征计算_周度!B321&gt;$B$15,特征计算_周度!C321&gt;$B$15,特征计算_周度!G321&gt;$B$15,特征计算_周度!E321&gt;$B$15,特征计算_周度!F321&gt;$B$15),$A$12,IFERROR(IF(B338&lt;PERCENTILE(OFFSET(B338,1-364,0,364,1),$C$7),$A$7,IF(B338&lt;PERCENTILE(OFFSET(B338,1-364,0,364,1),$C$8),$A$8,IF(B338&lt;PERCENTILE(OFFSET(B338,1-364,0,364,1),$C$9),$A$9,IF(B338&lt;PERCENTILE(OFFSET(B338,1-364,0,364,1),$C$10),$A$10,IF(B338&lt;PERCENTILE(OFFSET(B338,1-364,0,364,1),$C$11),$A$11,$A$12))))),""))),_xlpm.dev,原始数据_周度!G321,_xlpm.minDev,MIN(OFFSET(原始数据_周度!G321,1-$D$17,0,$D$17,1)),_xlpm.bounce,_xlpm.dev-_xlpm.minDev,_xlpm.oversold,AND(ISNUMBER(_xlpm.dev),ISNUMBER(_xlpm.minDev),_xlpm.minDev&lt;=$B$17,_xlpm.bounce&gt;=$F$17,OR(_xlpm.initState=$A$12,_xlpm.initState=$A$11,_xlpm.initState=$A$10)),_xlpm.pctOnly,IFERROR(IF(B338&lt;PERCENTILE(OFFSET(B338,1-364,0,364,1),$C$7),$A$7,IF(B338&lt;PERCENTILE(OFFSET(B338,1-364,0,364,1),$C$8),$A$8,IF(B338&lt;PERCENTILE(OFFSET(B338,1-364,0,364,1),$C$9),$A$9,IF(B338&lt;PERCENTILE(OFFSET(B338,1-364,0,364,1),$C$10),$A$10,IF(B338&lt;PERCENTILE(OFFSET(B338,1-364,0,364,1),$C$11),$A$11,$A$12))))),""),IF(_xlpm.initState="","",IF(_xlpm.oversold,_xlpm.pctOnly,_xlpm.initState)))</f>
        <v/>
      </c>
      <c r="F338" s="119" t="n"/>
      <c r="G338" s="120">
        <f>IF(OR(B338="",C338=""),"",IF(OR(特征计算_周度!B321&gt;$B$15,特征计算_周度!C321&gt;$B$15,特征计算_周度!G321&gt;$B$15,特征计算_周度!E321&gt;$B$15,特征计算_周度!F321&gt;$B$15),IF(特征计算_周度!B321&gt;$B$15,"VIX ","")&amp;IF(特征计算_周度!C321&gt;$B$15,"HY ","")&amp;IF(特征计算_周度!G321&gt;$B$15,"Sahm ","")&amp;IF(特征计算_周度!E321&gt;$B$15,"趋势 ","")&amp;IF(特征计算_周度!F321&gt;$B$15,"斜率",""),"—"))</f>
        <v/>
      </c>
      <c r="H338" s="121">
        <f>IF(OR(B338="",C338=""),"",_xlfn.LET(_xlpm.dev,原始数据_周度!G321,_xlpm.minDev,MIN(OFFSET(原始数据_周度!G321,1-$D$17,0,$D$17,1)),_xlpm.bounce,_xlpm.dev-_xlpm.minDev,IF(AND(ISNUMBER(_xlpm.dev),ISNUMBER(_xlpm.minDev),_xlpm.minDev&lt;=$B$17,_xlpm.bounce&gt;=$F$17),"✅ 触发","—")))</f>
        <v/>
      </c>
      <c r="I338" s="172">
        <f>IFERROR(IF(特征计算_周度!H338&gt;$I$3,MIN($I$4,MAX(-$I$5,(特征计算_周度!H338-$I$3)*$I$4)),0),"")</f>
        <v/>
      </c>
    </row>
    <row r="339">
      <c r="A339" s="117">
        <f>特征计算_周度!A322</f>
        <v/>
      </c>
      <c r="B339" s="171">
        <f>IFERROR($A$3*特征计算_周度!B339+$B$3*特征计算_周度!C339+$C$3*特征计算_周度!D339+$D$3*特征计算_周度!E339+$E$3*特征计算_周度!F339+$F$3*特征计算_周度!H339,"")</f>
        <v/>
      </c>
      <c r="C339" s="118">
        <f>IFERROR(PERCENTILE(OFFSET(B339,1-364,0,364,1),$C$7),"")</f>
        <v/>
      </c>
      <c r="D339" s="118">
        <f>IFERROR(PERCENTILE(OFFSET(B339,1-364,0,364,1),$C$11),"")</f>
        <v/>
      </c>
      <c r="E339" s="122">
        <f>_xlfn.LET(_xlpm.initState,IF(OR(B339="",C339=""),"",IF(OR(特征计算_周度!B322&gt;$B$15,特征计算_周度!C322&gt;$B$15,特征计算_周度!G322&gt;$B$15,特征计算_周度!E322&gt;$B$15,特征计算_周度!F322&gt;$B$15),$A$12,IFERROR(IF(B339&lt;PERCENTILE(OFFSET(B339,1-364,0,364,1),$C$7),$A$7,IF(B339&lt;PERCENTILE(OFFSET(B339,1-364,0,364,1),$C$8),$A$8,IF(B339&lt;PERCENTILE(OFFSET(B339,1-364,0,364,1),$C$9),$A$9,IF(B339&lt;PERCENTILE(OFFSET(B339,1-364,0,364,1),$C$10),$A$10,IF(B339&lt;PERCENTILE(OFFSET(B339,1-364,0,364,1),$C$11),$A$11,$A$12))))),""))),_xlpm.dev,原始数据_周度!G322,_xlpm.minDev,MIN(OFFSET(原始数据_周度!G322,1-$D$17,0,$D$17,1)),_xlpm.bounce,_xlpm.dev-_xlpm.minDev,_xlpm.oversold,AND(ISNUMBER(_xlpm.dev),ISNUMBER(_xlpm.minDev),_xlpm.minDev&lt;=$B$17,_xlpm.bounce&gt;=$F$17,OR(_xlpm.initState=$A$12,_xlpm.initState=$A$11,_xlpm.initState=$A$10)),_xlpm.pctOnly,IFERROR(IF(B339&lt;PERCENTILE(OFFSET(B339,1-364,0,364,1),$C$7),$A$7,IF(B339&lt;PERCENTILE(OFFSET(B339,1-364,0,364,1),$C$8),$A$8,IF(B339&lt;PERCENTILE(OFFSET(B339,1-364,0,364,1),$C$9),$A$9,IF(B339&lt;PERCENTILE(OFFSET(B339,1-364,0,364,1),$C$10),$A$10,IF(B339&lt;PERCENTILE(OFFSET(B339,1-364,0,364,1),$C$11),$A$11,$A$12))))),""),IF(_xlpm.initState="","",IF(_xlpm.oversold,_xlpm.pctOnly,_xlpm.initState)))</f>
        <v/>
      </c>
      <c r="F339" s="119" t="n"/>
      <c r="G339" s="120">
        <f>IF(OR(B339="",C339=""),"",IF(OR(特征计算_周度!B322&gt;$B$15,特征计算_周度!C322&gt;$B$15,特征计算_周度!G322&gt;$B$15,特征计算_周度!E322&gt;$B$15,特征计算_周度!F322&gt;$B$15),IF(特征计算_周度!B322&gt;$B$15,"VIX ","")&amp;IF(特征计算_周度!C322&gt;$B$15,"HY ","")&amp;IF(特征计算_周度!G322&gt;$B$15,"Sahm ","")&amp;IF(特征计算_周度!E322&gt;$B$15,"趋势 ","")&amp;IF(特征计算_周度!F322&gt;$B$15,"斜率",""),"—"))</f>
        <v/>
      </c>
      <c r="H339" s="121">
        <f>IF(OR(B339="",C339=""),"",_xlfn.LET(_xlpm.dev,原始数据_周度!G322,_xlpm.minDev,MIN(OFFSET(原始数据_周度!G322,1-$D$17,0,$D$17,1)),_xlpm.bounce,_xlpm.dev-_xlpm.minDev,IF(AND(ISNUMBER(_xlpm.dev),ISNUMBER(_xlpm.minDev),_xlpm.minDev&lt;=$B$17,_xlpm.bounce&gt;=$F$17),"✅ 触发","—")))</f>
        <v/>
      </c>
      <c r="I339" s="172">
        <f>IFERROR(IF(特征计算_周度!H339&gt;$I$3,MIN($I$4,MAX(-$I$5,(特征计算_周度!H339-$I$3)*$I$4)),0),"")</f>
        <v/>
      </c>
    </row>
    <row r="340">
      <c r="A340" s="117">
        <f>特征计算_周度!A323</f>
        <v/>
      </c>
      <c r="B340" s="171">
        <f>IFERROR($A$3*特征计算_周度!B340+$B$3*特征计算_周度!C340+$C$3*特征计算_周度!D340+$D$3*特征计算_周度!E340+$E$3*特征计算_周度!F340+$F$3*特征计算_周度!H340,"")</f>
        <v/>
      </c>
      <c r="C340" s="118">
        <f>IFERROR(PERCENTILE(OFFSET(B340,1-364,0,364,1),$C$7),"")</f>
        <v/>
      </c>
      <c r="D340" s="118">
        <f>IFERROR(PERCENTILE(OFFSET(B340,1-364,0,364,1),$C$11),"")</f>
        <v/>
      </c>
      <c r="E340" s="122">
        <f>_xlfn.LET(_xlpm.initState,IF(OR(B340="",C340=""),"",IF(OR(特征计算_周度!B323&gt;$B$15,特征计算_周度!C323&gt;$B$15,特征计算_周度!G323&gt;$B$15,特征计算_周度!E323&gt;$B$15,特征计算_周度!F323&gt;$B$15),$A$12,IFERROR(IF(B340&lt;PERCENTILE(OFFSET(B340,1-364,0,364,1),$C$7),$A$7,IF(B340&lt;PERCENTILE(OFFSET(B340,1-364,0,364,1),$C$8),$A$8,IF(B340&lt;PERCENTILE(OFFSET(B340,1-364,0,364,1),$C$9),$A$9,IF(B340&lt;PERCENTILE(OFFSET(B340,1-364,0,364,1),$C$10),$A$10,IF(B340&lt;PERCENTILE(OFFSET(B340,1-364,0,364,1),$C$11),$A$11,$A$12))))),""))),_xlpm.dev,原始数据_周度!G323,_xlpm.minDev,MIN(OFFSET(原始数据_周度!G323,1-$D$17,0,$D$17,1)),_xlpm.bounce,_xlpm.dev-_xlpm.minDev,_xlpm.oversold,AND(ISNUMBER(_xlpm.dev),ISNUMBER(_xlpm.minDev),_xlpm.minDev&lt;=$B$17,_xlpm.bounce&gt;=$F$17,OR(_xlpm.initState=$A$12,_xlpm.initState=$A$11,_xlpm.initState=$A$10)),_xlpm.pctOnly,IFERROR(IF(B340&lt;PERCENTILE(OFFSET(B340,1-364,0,364,1),$C$7),$A$7,IF(B340&lt;PERCENTILE(OFFSET(B340,1-364,0,364,1),$C$8),$A$8,IF(B340&lt;PERCENTILE(OFFSET(B340,1-364,0,364,1),$C$9),$A$9,IF(B340&lt;PERCENTILE(OFFSET(B340,1-364,0,364,1),$C$10),$A$10,IF(B340&lt;PERCENTILE(OFFSET(B340,1-364,0,364,1),$C$11),$A$11,$A$12))))),""),IF(_xlpm.initState="","",IF(_xlpm.oversold,_xlpm.pctOnly,_xlpm.initState)))</f>
        <v/>
      </c>
      <c r="F340" s="119" t="n"/>
      <c r="G340" s="120">
        <f>IF(OR(B340="",C340=""),"",IF(OR(特征计算_周度!B323&gt;$B$15,特征计算_周度!C323&gt;$B$15,特征计算_周度!G323&gt;$B$15,特征计算_周度!E323&gt;$B$15,特征计算_周度!F323&gt;$B$15),IF(特征计算_周度!B323&gt;$B$15,"VIX ","")&amp;IF(特征计算_周度!C323&gt;$B$15,"HY ","")&amp;IF(特征计算_周度!G323&gt;$B$15,"Sahm ","")&amp;IF(特征计算_周度!E323&gt;$B$15,"趋势 ","")&amp;IF(特征计算_周度!F323&gt;$B$15,"斜率",""),"—"))</f>
        <v/>
      </c>
      <c r="H340" s="121">
        <f>IF(OR(B340="",C340=""),"",_xlfn.LET(_xlpm.dev,原始数据_周度!G323,_xlpm.minDev,MIN(OFFSET(原始数据_周度!G323,1-$D$17,0,$D$17,1)),_xlpm.bounce,_xlpm.dev-_xlpm.minDev,IF(AND(ISNUMBER(_xlpm.dev),ISNUMBER(_xlpm.minDev),_xlpm.minDev&lt;=$B$17,_xlpm.bounce&gt;=$F$17),"✅ 触发","—")))</f>
        <v/>
      </c>
      <c r="I340" s="172">
        <f>IFERROR(IF(特征计算_周度!H340&gt;$I$3,MIN($I$4,MAX(-$I$5,(特征计算_周度!H340-$I$3)*$I$4)),0),"")</f>
        <v/>
      </c>
    </row>
    <row r="341">
      <c r="A341" s="117">
        <f>特征计算_周度!A324</f>
        <v/>
      </c>
      <c r="B341" s="171">
        <f>IFERROR($A$3*特征计算_周度!B341+$B$3*特征计算_周度!C341+$C$3*特征计算_周度!D341+$D$3*特征计算_周度!E341+$E$3*特征计算_周度!F341+$F$3*特征计算_周度!H341,"")</f>
        <v/>
      </c>
      <c r="C341" s="118">
        <f>IFERROR(PERCENTILE(OFFSET(B341,1-364,0,364,1),$C$7),"")</f>
        <v/>
      </c>
      <c r="D341" s="118">
        <f>IFERROR(PERCENTILE(OFFSET(B341,1-364,0,364,1),$C$11),"")</f>
        <v/>
      </c>
      <c r="E341" s="122">
        <f>_xlfn.LET(_xlpm.initState,IF(OR(B341="",C341=""),"",IF(OR(特征计算_周度!B324&gt;$B$15,特征计算_周度!C324&gt;$B$15,特征计算_周度!G324&gt;$B$15,特征计算_周度!E324&gt;$B$15,特征计算_周度!F324&gt;$B$15),$A$12,IFERROR(IF(B341&lt;PERCENTILE(OFFSET(B341,1-364,0,364,1),$C$7),$A$7,IF(B341&lt;PERCENTILE(OFFSET(B341,1-364,0,364,1),$C$8),$A$8,IF(B341&lt;PERCENTILE(OFFSET(B341,1-364,0,364,1),$C$9),$A$9,IF(B341&lt;PERCENTILE(OFFSET(B341,1-364,0,364,1),$C$10),$A$10,IF(B341&lt;PERCENTILE(OFFSET(B341,1-364,0,364,1),$C$11),$A$11,$A$12))))),""))),_xlpm.dev,原始数据_周度!G324,_xlpm.minDev,MIN(OFFSET(原始数据_周度!G324,1-$D$17,0,$D$17,1)),_xlpm.bounce,_xlpm.dev-_xlpm.minDev,_xlpm.oversold,AND(ISNUMBER(_xlpm.dev),ISNUMBER(_xlpm.minDev),_xlpm.minDev&lt;=$B$17,_xlpm.bounce&gt;=$F$17,OR(_xlpm.initState=$A$12,_xlpm.initState=$A$11,_xlpm.initState=$A$10)),_xlpm.pctOnly,IFERROR(IF(B341&lt;PERCENTILE(OFFSET(B341,1-364,0,364,1),$C$7),$A$7,IF(B341&lt;PERCENTILE(OFFSET(B341,1-364,0,364,1),$C$8),$A$8,IF(B341&lt;PERCENTILE(OFFSET(B341,1-364,0,364,1),$C$9),$A$9,IF(B341&lt;PERCENTILE(OFFSET(B341,1-364,0,364,1),$C$10),$A$10,IF(B341&lt;PERCENTILE(OFFSET(B341,1-364,0,364,1),$C$11),$A$11,$A$12))))),""),IF(_xlpm.initState="","",IF(_xlpm.oversold,_xlpm.pctOnly,_xlpm.initState)))</f>
        <v/>
      </c>
      <c r="F341" s="119" t="n"/>
      <c r="G341" s="120">
        <f>IF(OR(B341="",C341=""),"",IF(OR(特征计算_周度!B324&gt;$B$15,特征计算_周度!C324&gt;$B$15,特征计算_周度!G324&gt;$B$15,特征计算_周度!E324&gt;$B$15,特征计算_周度!F324&gt;$B$15),IF(特征计算_周度!B324&gt;$B$15,"VIX ","")&amp;IF(特征计算_周度!C324&gt;$B$15,"HY ","")&amp;IF(特征计算_周度!G324&gt;$B$15,"Sahm ","")&amp;IF(特征计算_周度!E324&gt;$B$15,"趋势 ","")&amp;IF(特征计算_周度!F324&gt;$B$15,"斜率",""),"—"))</f>
        <v/>
      </c>
      <c r="H341" s="121">
        <f>IF(OR(B341="",C341=""),"",_xlfn.LET(_xlpm.dev,原始数据_周度!G324,_xlpm.minDev,MIN(OFFSET(原始数据_周度!G324,1-$D$17,0,$D$17,1)),_xlpm.bounce,_xlpm.dev-_xlpm.minDev,IF(AND(ISNUMBER(_xlpm.dev),ISNUMBER(_xlpm.minDev),_xlpm.minDev&lt;=$B$17,_xlpm.bounce&gt;=$F$17),"✅ 触发","—")))</f>
        <v/>
      </c>
      <c r="I341" s="172">
        <f>IFERROR(IF(特征计算_周度!H341&gt;$I$3,MIN($I$4,MAX(-$I$5,(特征计算_周度!H341-$I$3)*$I$4)),0),"")</f>
        <v/>
      </c>
    </row>
    <row r="342">
      <c r="A342" s="117">
        <f>特征计算_周度!A325</f>
        <v/>
      </c>
      <c r="B342" s="171">
        <f>IFERROR($A$3*特征计算_周度!B342+$B$3*特征计算_周度!C342+$C$3*特征计算_周度!D342+$D$3*特征计算_周度!E342+$E$3*特征计算_周度!F342+$F$3*特征计算_周度!H342,"")</f>
        <v/>
      </c>
      <c r="C342" s="118">
        <f>IFERROR(PERCENTILE(OFFSET(B342,1-364,0,364,1),$C$7),"")</f>
        <v/>
      </c>
      <c r="D342" s="118">
        <f>IFERROR(PERCENTILE(OFFSET(B342,1-364,0,364,1),$C$11),"")</f>
        <v/>
      </c>
      <c r="E342" s="122">
        <f>_xlfn.LET(_xlpm.initState,IF(OR(B342="",C342=""),"",IF(OR(特征计算_周度!B325&gt;$B$15,特征计算_周度!C325&gt;$B$15,特征计算_周度!G325&gt;$B$15,特征计算_周度!E325&gt;$B$15,特征计算_周度!F325&gt;$B$15),$A$12,IFERROR(IF(B342&lt;PERCENTILE(OFFSET(B342,1-364,0,364,1),$C$7),$A$7,IF(B342&lt;PERCENTILE(OFFSET(B342,1-364,0,364,1),$C$8),$A$8,IF(B342&lt;PERCENTILE(OFFSET(B342,1-364,0,364,1),$C$9),$A$9,IF(B342&lt;PERCENTILE(OFFSET(B342,1-364,0,364,1),$C$10),$A$10,IF(B342&lt;PERCENTILE(OFFSET(B342,1-364,0,364,1),$C$11),$A$11,$A$12))))),""))),_xlpm.dev,原始数据_周度!G325,_xlpm.minDev,MIN(OFFSET(原始数据_周度!G325,1-$D$17,0,$D$17,1)),_xlpm.bounce,_xlpm.dev-_xlpm.minDev,_xlpm.oversold,AND(ISNUMBER(_xlpm.dev),ISNUMBER(_xlpm.minDev),_xlpm.minDev&lt;=$B$17,_xlpm.bounce&gt;=$F$17,OR(_xlpm.initState=$A$12,_xlpm.initState=$A$11,_xlpm.initState=$A$10)),_xlpm.pctOnly,IFERROR(IF(B342&lt;PERCENTILE(OFFSET(B342,1-364,0,364,1),$C$7),$A$7,IF(B342&lt;PERCENTILE(OFFSET(B342,1-364,0,364,1),$C$8),$A$8,IF(B342&lt;PERCENTILE(OFFSET(B342,1-364,0,364,1),$C$9),$A$9,IF(B342&lt;PERCENTILE(OFFSET(B342,1-364,0,364,1),$C$10),$A$10,IF(B342&lt;PERCENTILE(OFFSET(B342,1-364,0,364,1),$C$11),$A$11,$A$12))))),""),IF(_xlpm.initState="","",IF(_xlpm.oversold,_xlpm.pctOnly,_xlpm.initState)))</f>
        <v/>
      </c>
      <c r="F342" s="119" t="n"/>
      <c r="G342" s="120">
        <f>IF(OR(B342="",C342=""),"",IF(OR(特征计算_周度!B325&gt;$B$15,特征计算_周度!C325&gt;$B$15,特征计算_周度!G325&gt;$B$15,特征计算_周度!E325&gt;$B$15,特征计算_周度!F325&gt;$B$15),IF(特征计算_周度!B325&gt;$B$15,"VIX ","")&amp;IF(特征计算_周度!C325&gt;$B$15,"HY ","")&amp;IF(特征计算_周度!G325&gt;$B$15,"Sahm ","")&amp;IF(特征计算_周度!E325&gt;$B$15,"趋势 ","")&amp;IF(特征计算_周度!F325&gt;$B$15,"斜率",""),"—"))</f>
        <v/>
      </c>
      <c r="H342" s="121">
        <f>IF(OR(B342="",C342=""),"",_xlfn.LET(_xlpm.dev,原始数据_周度!G325,_xlpm.minDev,MIN(OFFSET(原始数据_周度!G325,1-$D$17,0,$D$17,1)),_xlpm.bounce,_xlpm.dev-_xlpm.minDev,IF(AND(ISNUMBER(_xlpm.dev),ISNUMBER(_xlpm.minDev),_xlpm.minDev&lt;=$B$17,_xlpm.bounce&gt;=$F$17),"✅ 触发","—")))</f>
        <v/>
      </c>
      <c r="I342" s="172">
        <f>IFERROR(IF(特征计算_周度!H342&gt;$I$3,MIN($I$4,MAX(-$I$5,(特征计算_周度!H342-$I$3)*$I$4)),0),"")</f>
        <v/>
      </c>
    </row>
    <row r="343">
      <c r="A343" s="117">
        <f>特征计算_周度!A326</f>
        <v/>
      </c>
      <c r="B343" s="171">
        <f>IFERROR($A$3*特征计算_周度!B343+$B$3*特征计算_周度!C343+$C$3*特征计算_周度!D343+$D$3*特征计算_周度!E343+$E$3*特征计算_周度!F343+$F$3*特征计算_周度!H343,"")</f>
        <v/>
      </c>
      <c r="C343" s="118">
        <f>IFERROR(PERCENTILE(OFFSET(B343,1-364,0,364,1),$C$7),"")</f>
        <v/>
      </c>
      <c r="D343" s="118">
        <f>IFERROR(PERCENTILE(OFFSET(B343,1-364,0,364,1),$C$11),"")</f>
        <v/>
      </c>
      <c r="E343" s="122">
        <f>_xlfn.LET(_xlpm.initState,IF(OR(B343="",C343=""),"",IF(OR(特征计算_周度!B326&gt;$B$15,特征计算_周度!C326&gt;$B$15,特征计算_周度!G326&gt;$B$15,特征计算_周度!E326&gt;$B$15,特征计算_周度!F326&gt;$B$15),$A$12,IFERROR(IF(B343&lt;PERCENTILE(OFFSET(B343,1-364,0,364,1),$C$7),$A$7,IF(B343&lt;PERCENTILE(OFFSET(B343,1-364,0,364,1),$C$8),$A$8,IF(B343&lt;PERCENTILE(OFFSET(B343,1-364,0,364,1),$C$9),$A$9,IF(B343&lt;PERCENTILE(OFFSET(B343,1-364,0,364,1),$C$10),$A$10,IF(B343&lt;PERCENTILE(OFFSET(B343,1-364,0,364,1),$C$11),$A$11,$A$12))))),""))),_xlpm.dev,原始数据_周度!G326,_xlpm.minDev,MIN(OFFSET(原始数据_周度!G326,1-$D$17,0,$D$17,1)),_xlpm.bounce,_xlpm.dev-_xlpm.minDev,_xlpm.oversold,AND(ISNUMBER(_xlpm.dev),ISNUMBER(_xlpm.minDev),_xlpm.minDev&lt;=$B$17,_xlpm.bounce&gt;=$F$17,OR(_xlpm.initState=$A$12,_xlpm.initState=$A$11,_xlpm.initState=$A$10)),_xlpm.pctOnly,IFERROR(IF(B343&lt;PERCENTILE(OFFSET(B343,1-364,0,364,1),$C$7),$A$7,IF(B343&lt;PERCENTILE(OFFSET(B343,1-364,0,364,1),$C$8),$A$8,IF(B343&lt;PERCENTILE(OFFSET(B343,1-364,0,364,1),$C$9),$A$9,IF(B343&lt;PERCENTILE(OFFSET(B343,1-364,0,364,1),$C$10),$A$10,IF(B343&lt;PERCENTILE(OFFSET(B343,1-364,0,364,1),$C$11),$A$11,$A$12))))),""),IF(_xlpm.initState="","",IF(_xlpm.oversold,_xlpm.pctOnly,_xlpm.initState)))</f>
        <v/>
      </c>
      <c r="F343" s="119" t="n"/>
      <c r="G343" s="120">
        <f>IF(OR(B343="",C343=""),"",IF(OR(特征计算_周度!B326&gt;$B$15,特征计算_周度!C326&gt;$B$15,特征计算_周度!G326&gt;$B$15,特征计算_周度!E326&gt;$B$15,特征计算_周度!F326&gt;$B$15),IF(特征计算_周度!B326&gt;$B$15,"VIX ","")&amp;IF(特征计算_周度!C326&gt;$B$15,"HY ","")&amp;IF(特征计算_周度!G326&gt;$B$15,"Sahm ","")&amp;IF(特征计算_周度!E326&gt;$B$15,"趋势 ","")&amp;IF(特征计算_周度!F326&gt;$B$15,"斜率",""),"—"))</f>
        <v/>
      </c>
      <c r="H343" s="121">
        <f>IF(OR(B343="",C343=""),"",_xlfn.LET(_xlpm.dev,原始数据_周度!G326,_xlpm.minDev,MIN(OFFSET(原始数据_周度!G326,1-$D$17,0,$D$17,1)),_xlpm.bounce,_xlpm.dev-_xlpm.minDev,IF(AND(ISNUMBER(_xlpm.dev),ISNUMBER(_xlpm.minDev),_xlpm.minDev&lt;=$B$17,_xlpm.bounce&gt;=$F$17),"✅ 触发","—")))</f>
        <v/>
      </c>
      <c r="I343" s="172">
        <f>IFERROR(IF(特征计算_周度!H343&gt;$I$3,MIN($I$4,MAX(-$I$5,(特征计算_周度!H343-$I$3)*$I$4)),0),"")</f>
        <v/>
      </c>
    </row>
    <row r="344">
      <c r="A344" s="117">
        <f>特征计算_周度!A327</f>
        <v/>
      </c>
      <c r="B344" s="171">
        <f>IFERROR($A$3*特征计算_周度!B344+$B$3*特征计算_周度!C344+$C$3*特征计算_周度!D344+$D$3*特征计算_周度!E344+$E$3*特征计算_周度!F344+$F$3*特征计算_周度!H344,"")</f>
        <v/>
      </c>
      <c r="C344" s="118">
        <f>IFERROR(PERCENTILE(OFFSET(B344,1-364,0,364,1),$C$7),"")</f>
        <v/>
      </c>
      <c r="D344" s="118">
        <f>IFERROR(PERCENTILE(OFFSET(B344,1-364,0,364,1),$C$11),"")</f>
        <v/>
      </c>
      <c r="E344" s="122">
        <f>_xlfn.LET(_xlpm.initState,IF(OR(B344="",C344=""),"",IF(OR(特征计算_周度!B327&gt;$B$15,特征计算_周度!C327&gt;$B$15,特征计算_周度!G327&gt;$B$15,特征计算_周度!E327&gt;$B$15,特征计算_周度!F327&gt;$B$15),$A$12,IFERROR(IF(B344&lt;PERCENTILE(OFFSET(B344,1-364,0,364,1),$C$7),$A$7,IF(B344&lt;PERCENTILE(OFFSET(B344,1-364,0,364,1),$C$8),$A$8,IF(B344&lt;PERCENTILE(OFFSET(B344,1-364,0,364,1),$C$9),$A$9,IF(B344&lt;PERCENTILE(OFFSET(B344,1-364,0,364,1),$C$10),$A$10,IF(B344&lt;PERCENTILE(OFFSET(B344,1-364,0,364,1),$C$11),$A$11,$A$12))))),""))),_xlpm.dev,原始数据_周度!G327,_xlpm.minDev,MIN(OFFSET(原始数据_周度!G327,1-$D$17,0,$D$17,1)),_xlpm.bounce,_xlpm.dev-_xlpm.minDev,_xlpm.oversold,AND(ISNUMBER(_xlpm.dev),ISNUMBER(_xlpm.minDev),_xlpm.minDev&lt;=$B$17,_xlpm.bounce&gt;=$F$17,OR(_xlpm.initState=$A$12,_xlpm.initState=$A$11,_xlpm.initState=$A$10)),_xlpm.pctOnly,IFERROR(IF(B344&lt;PERCENTILE(OFFSET(B344,1-364,0,364,1),$C$7),$A$7,IF(B344&lt;PERCENTILE(OFFSET(B344,1-364,0,364,1),$C$8),$A$8,IF(B344&lt;PERCENTILE(OFFSET(B344,1-364,0,364,1),$C$9),$A$9,IF(B344&lt;PERCENTILE(OFFSET(B344,1-364,0,364,1),$C$10),$A$10,IF(B344&lt;PERCENTILE(OFFSET(B344,1-364,0,364,1),$C$11),$A$11,$A$12))))),""),IF(_xlpm.initState="","",IF(_xlpm.oversold,_xlpm.pctOnly,_xlpm.initState)))</f>
        <v/>
      </c>
      <c r="F344" s="119" t="n"/>
      <c r="G344" s="120">
        <f>IF(OR(B344="",C344=""),"",IF(OR(特征计算_周度!B327&gt;$B$15,特征计算_周度!C327&gt;$B$15,特征计算_周度!G327&gt;$B$15,特征计算_周度!E327&gt;$B$15,特征计算_周度!F327&gt;$B$15),IF(特征计算_周度!B327&gt;$B$15,"VIX ","")&amp;IF(特征计算_周度!C327&gt;$B$15,"HY ","")&amp;IF(特征计算_周度!G327&gt;$B$15,"Sahm ","")&amp;IF(特征计算_周度!E327&gt;$B$15,"趋势 ","")&amp;IF(特征计算_周度!F327&gt;$B$15,"斜率",""),"—"))</f>
        <v/>
      </c>
      <c r="H344" s="121">
        <f>IF(OR(B344="",C344=""),"",_xlfn.LET(_xlpm.dev,原始数据_周度!G327,_xlpm.minDev,MIN(OFFSET(原始数据_周度!G327,1-$D$17,0,$D$17,1)),_xlpm.bounce,_xlpm.dev-_xlpm.minDev,IF(AND(ISNUMBER(_xlpm.dev),ISNUMBER(_xlpm.minDev),_xlpm.minDev&lt;=$B$17,_xlpm.bounce&gt;=$F$17),"✅ 触发","—")))</f>
        <v/>
      </c>
      <c r="I344" s="172">
        <f>IFERROR(IF(特征计算_周度!H344&gt;$I$3,MIN($I$4,MAX(-$I$5,(特征计算_周度!H344-$I$3)*$I$4)),0),"")</f>
        <v/>
      </c>
    </row>
    <row r="345">
      <c r="A345" s="117">
        <f>特征计算_周度!A328</f>
        <v/>
      </c>
      <c r="B345" s="171">
        <f>IFERROR($A$3*特征计算_周度!B345+$B$3*特征计算_周度!C345+$C$3*特征计算_周度!D345+$D$3*特征计算_周度!E345+$E$3*特征计算_周度!F345+$F$3*特征计算_周度!H345,"")</f>
        <v/>
      </c>
      <c r="C345" s="118">
        <f>IFERROR(PERCENTILE(OFFSET(B345,1-364,0,364,1),$C$7),"")</f>
        <v/>
      </c>
      <c r="D345" s="118">
        <f>IFERROR(PERCENTILE(OFFSET(B345,1-364,0,364,1),$C$11),"")</f>
        <v/>
      </c>
      <c r="E345" s="122">
        <f>_xlfn.LET(_xlpm.initState,IF(OR(B345="",C345=""),"",IF(OR(特征计算_周度!B328&gt;$B$15,特征计算_周度!C328&gt;$B$15,特征计算_周度!G328&gt;$B$15,特征计算_周度!E328&gt;$B$15,特征计算_周度!F328&gt;$B$15),$A$12,IFERROR(IF(B345&lt;PERCENTILE(OFFSET(B345,1-364,0,364,1),$C$7),$A$7,IF(B345&lt;PERCENTILE(OFFSET(B345,1-364,0,364,1),$C$8),$A$8,IF(B345&lt;PERCENTILE(OFFSET(B345,1-364,0,364,1),$C$9),$A$9,IF(B345&lt;PERCENTILE(OFFSET(B345,1-364,0,364,1),$C$10),$A$10,IF(B345&lt;PERCENTILE(OFFSET(B345,1-364,0,364,1),$C$11),$A$11,$A$12))))),""))),_xlpm.dev,原始数据_周度!G328,_xlpm.minDev,MIN(OFFSET(原始数据_周度!G328,1-$D$17,0,$D$17,1)),_xlpm.bounce,_xlpm.dev-_xlpm.minDev,_xlpm.oversold,AND(ISNUMBER(_xlpm.dev),ISNUMBER(_xlpm.minDev),_xlpm.minDev&lt;=$B$17,_xlpm.bounce&gt;=$F$17,OR(_xlpm.initState=$A$12,_xlpm.initState=$A$11,_xlpm.initState=$A$10)),_xlpm.pctOnly,IFERROR(IF(B345&lt;PERCENTILE(OFFSET(B345,1-364,0,364,1),$C$7),$A$7,IF(B345&lt;PERCENTILE(OFFSET(B345,1-364,0,364,1),$C$8),$A$8,IF(B345&lt;PERCENTILE(OFFSET(B345,1-364,0,364,1),$C$9),$A$9,IF(B345&lt;PERCENTILE(OFFSET(B345,1-364,0,364,1),$C$10),$A$10,IF(B345&lt;PERCENTILE(OFFSET(B345,1-364,0,364,1),$C$11),$A$11,$A$12))))),""),IF(_xlpm.initState="","",IF(_xlpm.oversold,_xlpm.pctOnly,_xlpm.initState)))</f>
        <v/>
      </c>
      <c r="F345" s="119" t="n"/>
      <c r="G345" s="120">
        <f>IF(OR(B345="",C345=""),"",IF(OR(特征计算_周度!B328&gt;$B$15,特征计算_周度!C328&gt;$B$15,特征计算_周度!G328&gt;$B$15,特征计算_周度!E328&gt;$B$15,特征计算_周度!F328&gt;$B$15),IF(特征计算_周度!B328&gt;$B$15,"VIX ","")&amp;IF(特征计算_周度!C328&gt;$B$15,"HY ","")&amp;IF(特征计算_周度!G328&gt;$B$15,"Sahm ","")&amp;IF(特征计算_周度!E328&gt;$B$15,"趋势 ","")&amp;IF(特征计算_周度!F328&gt;$B$15,"斜率",""),"—"))</f>
        <v/>
      </c>
      <c r="H345" s="121">
        <f>IF(OR(B345="",C345=""),"",_xlfn.LET(_xlpm.dev,原始数据_周度!G328,_xlpm.minDev,MIN(OFFSET(原始数据_周度!G328,1-$D$17,0,$D$17,1)),_xlpm.bounce,_xlpm.dev-_xlpm.minDev,IF(AND(ISNUMBER(_xlpm.dev),ISNUMBER(_xlpm.minDev),_xlpm.minDev&lt;=$B$17,_xlpm.bounce&gt;=$F$17),"✅ 触发","—")))</f>
        <v/>
      </c>
      <c r="I345" s="172">
        <f>IFERROR(IF(特征计算_周度!H345&gt;$I$3,MIN($I$4,MAX(-$I$5,(特征计算_周度!H345-$I$3)*$I$4)),0),"")</f>
        <v/>
      </c>
    </row>
    <row r="346">
      <c r="A346" s="117">
        <f>特征计算_周度!A329</f>
        <v/>
      </c>
      <c r="B346" s="171">
        <f>IFERROR($A$3*特征计算_周度!B346+$B$3*特征计算_周度!C346+$C$3*特征计算_周度!D346+$D$3*特征计算_周度!E346+$E$3*特征计算_周度!F346+$F$3*特征计算_周度!H346,"")</f>
        <v/>
      </c>
      <c r="C346" s="118">
        <f>IFERROR(PERCENTILE(OFFSET(B346,1-364,0,364,1),$C$7),"")</f>
        <v/>
      </c>
      <c r="D346" s="118">
        <f>IFERROR(PERCENTILE(OFFSET(B346,1-364,0,364,1),$C$11),"")</f>
        <v/>
      </c>
      <c r="E346" s="122">
        <f>_xlfn.LET(_xlpm.initState,IF(OR(B346="",C346=""),"",IF(OR(特征计算_周度!B329&gt;$B$15,特征计算_周度!C329&gt;$B$15,特征计算_周度!G329&gt;$B$15,特征计算_周度!E329&gt;$B$15,特征计算_周度!F329&gt;$B$15),$A$12,IFERROR(IF(B346&lt;PERCENTILE(OFFSET(B346,1-364,0,364,1),$C$7),$A$7,IF(B346&lt;PERCENTILE(OFFSET(B346,1-364,0,364,1),$C$8),$A$8,IF(B346&lt;PERCENTILE(OFFSET(B346,1-364,0,364,1),$C$9),$A$9,IF(B346&lt;PERCENTILE(OFFSET(B346,1-364,0,364,1),$C$10),$A$10,IF(B346&lt;PERCENTILE(OFFSET(B346,1-364,0,364,1),$C$11),$A$11,$A$12))))),""))),_xlpm.dev,原始数据_周度!G329,_xlpm.minDev,MIN(OFFSET(原始数据_周度!G329,1-$D$17,0,$D$17,1)),_xlpm.bounce,_xlpm.dev-_xlpm.minDev,_xlpm.oversold,AND(ISNUMBER(_xlpm.dev),ISNUMBER(_xlpm.minDev),_xlpm.minDev&lt;=$B$17,_xlpm.bounce&gt;=$F$17,OR(_xlpm.initState=$A$12,_xlpm.initState=$A$11,_xlpm.initState=$A$10)),_xlpm.pctOnly,IFERROR(IF(B346&lt;PERCENTILE(OFFSET(B346,1-364,0,364,1),$C$7),$A$7,IF(B346&lt;PERCENTILE(OFFSET(B346,1-364,0,364,1),$C$8),$A$8,IF(B346&lt;PERCENTILE(OFFSET(B346,1-364,0,364,1),$C$9),$A$9,IF(B346&lt;PERCENTILE(OFFSET(B346,1-364,0,364,1),$C$10),$A$10,IF(B346&lt;PERCENTILE(OFFSET(B346,1-364,0,364,1),$C$11),$A$11,$A$12))))),""),IF(_xlpm.initState="","",IF(_xlpm.oversold,_xlpm.pctOnly,_xlpm.initState)))</f>
        <v/>
      </c>
      <c r="F346" s="119" t="n"/>
      <c r="G346" s="120">
        <f>IF(OR(B346="",C346=""),"",IF(OR(特征计算_周度!B329&gt;$B$15,特征计算_周度!C329&gt;$B$15,特征计算_周度!G329&gt;$B$15,特征计算_周度!E329&gt;$B$15,特征计算_周度!F329&gt;$B$15),IF(特征计算_周度!B329&gt;$B$15,"VIX ","")&amp;IF(特征计算_周度!C329&gt;$B$15,"HY ","")&amp;IF(特征计算_周度!G329&gt;$B$15,"Sahm ","")&amp;IF(特征计算_周度!E329&gt;$B$15,"趋势 ","")&amp;IF(特征计算_周度!F329&gt;$B$15,"斜率",""),"—"))</f>
        <v/>
      </c>
      <c r="H346" s="121">
        <f>IF(OR(B346="",C346=""),"",_xlfn.LET(_xlpm.dev,原始数据_周度!G329,_xlpm.minDev,MIN(OFFSET(原始数据_周度!G329,1-$D$17,0,$D$17,1)),_xlpm.bounce,_xlpm.dev-_xlpm.minDev,IF(AND(ISNUMBER(_xlpm.dev),ISNUMBER(_xlpm.minDev),_xlpm.minDev&lt;=$B$17,_xlpm.bounce&gt;=$F$17),"✅ 触发","—")))</f>
        <v/>
      </c>
      <c r="I346" s="172">
        <f>IFERROR(IF(特征计算_周度!H346&gt;$I$3,MIN($I$4,MAX(-$I$5,(特征计算_周度!H346-$I$3)*$I$4)),0),"")</f>
        <v/>
      </c>
    </row>
    <row r="347">
      <c r="A347" s="117">
        <f>特征计算_周度!A330</f>
        <v/>
      </c>
      <c r="B347" s="171">
        <f>IFERROR($A$3*特征计算_周度!B347+$B$3*特征计算_周度!C347+$C$3*特征计算_周度!D347+$D$3*特征计算_周度!E347+$E$3*特征计算_周度!F347+$F$3*特征计算_周度!H347,"")</f>
        <v/>
      </c>
      <c r="C347" s="118">
        <f>IFERROR(PERCENTILE(OFFSET(B347,1-364,0,364,1),$C$7),"")</f>
        <v/>
      </c>
      <c r="D347" s="118">
        <f>IFERROR(PERCENTILE(OFFSET(B347,1-364,0,364,1),$C$11),"")</f>
        <v/>
      </c>
      <c r="E347" s="122">
        <f>_xlfn.LET(_xlpm.initState,IF(OR(B347="",C347=""),"",IF(OR(特征计算_周度!B330&gt;$B$15,特征计算_周度!C330&gt;$B$15,特征计算_周度!G330&gt;$B$15,特征计算_周度!E330&gt;$B$15,特征计算_周度!F330&gt;$B$15),$A$12,IFERROR(IF(B347&lt;PERCENTILE(OFFSET(B347,1-364,0,364,1),$C$7),$A$7,IF(B347&lt;PERCENTILE(OFFSET(B347,1-364,0,364,1),$C$8),$A$8,IF(B347&lt;PERCENTILE(OFFSET(B347,1-364,0,364,1),$C$9),$A$9,IF(B347&lt;PERCENTILE(OFFSET(B347,1-364,0,364,1),$C$10),$A$10,IF(B347&lt;PERCENTILE(OFFSET(B347,1-364,0,364,1),$C$11),$A$11,$A$12))))),""))),_xlpm.dev,原始数据_周度!G330,_xlpm.minDev,MIN(OFFSET(原始数据_周度!G330,1-$D$17,0,$D$17,1)),_xlpm.bounce,_xlpm.dev-_xlpm.minDev,_xlpm.oversold,AND(ISNUMBER(_xlpm.dev),ISNUMBER(_xlpm.minDev),_xlpm.minDev&lt;=$B$17,_xlpm.bounce&gt;=$F$17,OR(_xlpm.initState=$A$12,_xlpm.initState=$A$11,_xlpm.initState=$A$10)),_xlpm.pctOnly,IFERROR(IF(B347&lt;PERCENTILE(OFFSET(B347,1-364,0,364,1),$C$7),$A$7,IF(B347&lt;PERCENTILE(OFFSET(B347,1-364,0,364,1),$C$8),$A$8,IF(B347&lt;PERCENTILE(OFFSET(B347,1-364,0,364,1),$C$9),$A$9,IF(B347&lt;PERCENTILE(OFFSET(B347,1-364,0,364,1),$C$10),$A$10,IF(B347&lt;PERCENTILE(OFFSET(B347,1-364,0,364,1),$C$11),$A$11,$A$12))))),""),IF(_xlpm.initState="","",IF(_xlpm.oversold,_xlpm.pctOnly,_xlpm.initState)))</f>
        <v/>
      </c>
      <c r="F347" s="119" t="n"/>
      <c r="G347" s="120">
        <f>IF(OR(B347="",C347=""),"",IF(OR(特征计算_周度!B330&gt;$B$15,特征计算_周度!C330&gt;$B$15,特征计算_周度!G330&gt;$B$15,特征计算_周度!E330&gt;$B$15,特征计算_周度!F330&gt;$B$15),IF(特征计算_周度!B330&gt;$B$15,"VIX ","")&amp;IF(特征计算_周度!C330&gt;$B$15,"HY ","")&amp;IF(特征计算_周度!G330&gt;$B$15,"Sahm ","")&amp;IF(特征计算_周度!E330&gt;$B$15,"趋势 ","")&amp;IF(特征计算_周度!F330&gt;$B$15,"斜率",""),"—"))</f>
        <v/>
      </c>
      <c r="H347" s="121">
        <f>IF(OR(B347="",C347=""),"",_xlfn.LET(_xlpm.dev,原始数据_周度!G330,_xlpm.minDev,MIN(OFFSET(原始数据_周度!G330,1-$D$17,0,$D$17,1)),_xlpm.bounce,_xlpm.dev-_xlpm.minDev,IF(AND(ISNUMBER(_xlpm.dev),ISNUMBER(_xlpm.minDev),_xlpm.minDev&lt;=$B$17,_xlpm.bounce&gt;=$F$17),"✅ 触发","—")))</f>
        <v/>
      </c>
      <c r="I347" s="172">
        <f>IFERROR(IF(特征计算_周度!H347&gt;$I$3,MIN($I$4,MAX(-$I$5,(特征计算_周度!H347-$I$3)*$I$4)),0),"")</f>
        <v/>
      </c>
    </row>
    <row r="348">
      <c r="A348" s="117">
        <f>特征计算_周度!A331</f>
        <v/>
      </c>
      <c r="B348" s="171">
        <f>IFERROR($A$3*特征计算_周度!B348+$B$3*特征计算_周度!C348+$C$3*特征计算_周度!D348+$D$3*特征计算_周度!E348+$E$3*特征计算_周度!F348+$F$3*特征计算_周度!H348,"")</f>
        <v/>
      </c>
      <c r="C348" s="118">
        <f>IFERROR(PERCENTILE(OFFSET(B348,1-364,0,364,1),$C$7),"")</f>
        <v/>
      </c>
      <c r="D348" s="118">
        <f>IFERROR(PERCENTILE(OFFSET(B348,1-364,0,364,1),$C$11),"")</f>
        <v/>
      </c>
      <c r="E348" s="122">
        <f>_xlfn.LET(_xlpm.initState,IF(OR(B348="",C348=""),"",IF(OR(特征计算_周度!B331&gt;$B$15,特征计算_周度!C331&gt;$B$15,特征计算_周度!G331&gt;$B$15,特征计算_周度!E331&gt;$B$15,特征计算_周度!F331&gt;$B$15),$A$12,IFERROR(IF(B348&lt;PERCENTILE(OFFSET(B348,1-364,0,364,1),$C$7),$A$7,IF(B348&lt;PERCENTILE(OFFSET(B348,1-364,0,364,1),$C$8),$A$8,IF(B348&lt;PERCENTILE(OFFSET(B348,1-364,0,364,1),$C$9),$A$9,IF(B348&lt;PERCENTILE(OFFSET(B348,1-364,0,364,1),$C$10),$A$10,IF(B348&lt;PERCENTILE(OFFSET(B348,1-364,0,364,1),$C$11),$A$11,$A$12))))),""))),_xlpm.dev,原始数据_周度!G331,_xlpm.minDev,MIN(OFFSET(原始数据_周度!G331,1-$D$17,0,$D$17,1)),_xlpm.bounce,_xlpm.dev-_xlpm.minDev,_xlpm.oversold,AND(ISNUMBER(_xlpm.dev),ISNUMBER(_xlpm.minDev),_xlpm.minDev&lt;=$B$17,_xlpm.bounce&gt;=$F$17,OR(_xlpm.initState=$A$12,_xlpm.initState=$A$11,_xlpm.initState=$A$10)),_xlpm.pctOnly,IFERROR(IF(B348&lt;PERCENTILE(OFFSET(B348,1-364,0,364,1),$C$7),$A$7,IF(B348&lt;PERCENTILE(OFFSET(B348,1-364,0,364,1),$C$8),$A$8,IF(B348&lt;PERCENTILE(OFFSET(B348,1-364,0,364,1),$C$9),$A$9,IF(B348&lt;PERCENTILE(OFFSET(B348,1-364,0,364,1),$C$10),$A$10,IF(B348&lt;PERCENTILE(OFFSET(B348,1-364,0,364,1),$C$11),$A$11,$A$12))))),""),IF(_xlpm.initState="","",IF(_xlpm.oversold,_xlpm.pctOnly,_xlpm.initState)))</f>
        <v/>
      </c>
      <c r="F348" s="119" t="n"/>
      <c r="G348" s="120">
        <f>IF(OR(B348="",C348=""),"",IF(OR(特征计算_周度!B331&gt;$B$15,特征计算_周度!C331&gt;$B$15,特征计算_周度!G331&gt;$B$15,特征计算_周度!E331&gt;$B$15,特征计算_周度!F331&gt;$B$15),IF(特征计算_周度!B331&gt;$B$15,"VIX ","")&amp;IF(特征计算_周度!C331&gt;$B$15,"HY ","")&amp;IF(特征计算_周度!G331&gt;$B$15,"Sahm ","")&amp;IF(特征计算_周度!E331&gt;$B$15,"趋势 ","")&amp;IF(特征计算_周度!F331&gt;$B$15,"斜率",""),"—"))</f>
        <v/>
      </c>
      <c r="H348" s="121">
        <f>IF(OR(B348="",C348=""),"",_xlfn.LET(_xlpm.dev,原始数据_周度!G331,_xlpm.minDev,MIN(OFFSET(原始数据_周度!G331,1-$D$17,0,$D$17,1)),_xlpm.bounce,_xlpm.dev-_xlpm.minDev,IF(AND(ISNUMBER(_xlpm.dev),ISNUMBER(_xlpm.minDev),_xlpm.minDev&lt;=$B$17,_xlpm.bounce&gt;=$F$17),"✅ 触发","—")))</f>
        <v/>
      </c>
      <c r="I348" s="172">
        <f>IFERROR(IF(特征计算_周度!H348&gt;$I$3,MIN($I$4,MAX(-$I$5,(特征计算_周度!H348-$I$3)*$I$4)),0),"")</f>
        <v/>
      </c>
    </row>
    <row r="349">
      <c r="A349" s="117">
        <f>特征计算_周度!A332</f>
        <v/>
      </c>
      <c r="B349" s="171">
        <f>IFERROR($A$3*特征计算_周度!B349+$B$3*特征计算_周度!C349+$C$3*特征计算_周度!D349+$D$3*特征计算_周度!E349+$E$3*特征计算_周度!F349+$F$3*特征计算_周度!H349,"")</f>
        <v/>
      </c>
      <c r="C349" s="118">
        <f>IFERROR(PERCENTILE(OFFSET(B349,1-364,0,364,1),$C$7),"")</f>
        <v/>
      </c>
      <c r="D349" s="118">
        <f>IFERROR(PERCENTILE(OFFSET(B349,1-364,0,364,1),$C$11),"")</f>
        <v/>
      </c>
      <c r="E349" s="122">
        <f>_xlfn.LET(_xlpm.initState,IF(OR(B349="",C349=""),"",IF(OR(特征计算_周度!B332&gt;$B$15,特征计算_周度!C332&gt;$B$15,特征计算_周度!G332&gt;$B$15,特征计算_周度!E332&gt;$B$15,特征计算_周度!F332&gt;$B$15),$A$12,IFERROR(IF(B349&lt;PERCENTILE(OFFSET(B349,1-364,0,364,1),$C$7),$A$7,IF(B349&lt;PERCENTILE(OFFSET(B349,1-364,0,364,1),$C$8),$A$8,IF(B349&lt;PERCENTILE(OFFSET(B349,1-364,0,364,1),$C$9),$A$9,IF(B349&lt;PERCENTILE(OFFSET(B349,1-364,0,364,1),$C$10),$A$10,IF(B349&lt;PERCENTILE(OFFSET(B349,1-364,0,364,1),$C$11),$A$11,$A$12))))),""))),_xlpm.dev,原始数据_周度!G332,_xlpm.minDev,MIN(OFFSET(原始数据_周度!G332,1-$D$17,0,$D$17,1)),_xlpm.bounce,_xlpm.dev-_xlpm.minDev,_xlpm.oversold,AND(ISNUMBER(_xlpm.dev),ISNUMBER(_xlpm.minDev),_xlpm.minDev&lt;=$B$17,_xlpm.bounce&gt;=$F$17,OR(_xlpm.initState=$A$12,_xlpm.initState=$A$11,_xlpm.initState=$A$10)),_xlpm.pctOnly,IFERROR(IF(B349&lt;PERCENTILE(OFFSET(B349,1-364,0,364,1),$C$7),$A$7,IF(B349&lt;PERCENTILE(OFFSET(B349,1-364,0,364,1),$C$8),$A$8,IF(B349&lt;PERCENTILE(OFFSET(B349,1-364,0,364,1),$C$9),$A$9,IF(B349&lt;PERCENTILE(OFFSET(B349,1-364,0,364,1),$C$10),$A$10,IF(B349&lt;PERCENTILE(OFFSET(B349,1-364,0,364,1),$C$11),$A$11,$A$12))))),""),IF(_xlpm.initState="","",IF(_xlpm.oversold,_xlpm.pctOnly,_xlpm.initState)))</f>
        <v/>
      </c>
      <c r="F349" s="119" t="n"/>
      <c r="G349" s="120">
        <f>IF(OR(B349="",C349=""),"",IF(OR(特征计算_周度!B332&gt;$B$15,特征计算_周度!C332&gt;$B$15,特征计算_周度!G332&gt;$B$15,特征计算_周度!E332&gt;$B$15,特征计算_周度!F332&gt;$B$15),IF(特征计算_周度!B332&gt;$B$15,"VIX ","")&amp;IF(特征计算_周度!C332&gt;$B$15,"HY ","")&amp;IF(特征计算_周度!G332&gt;$B$15,"Sahm ","")&amp;IF(特征计算_周度!E332&gt;$B$15,"趋势 ","")&amp;IF(特征计算_周度!F332&gt;$B$15,"斜率",""),"—"))</f>
        <v/>
      </c>
      <c r="H349" s="121">
        <f>IF(OR(B349="",C349=""),"",_xlfn.LET(_xlpm.dev,原始数据_周度!G332,_xlpm.minDev,MIN(OFFSET(原始数据_周度!G332,1-$D$17,0,$D$17,1)),_xlpm.bounce,_xlpm.dev-_xlpm.minDev,IF(AND(ISNUMBER(_xlpm.dev),ISNUMBER(_xlpm.minDev),_xlpm.minDev&lt;=$B$17,_xlpm.bounce&gt;=$F$17),"✅ 触发","—")))</f>
        <v/>
      </c>
      <c r="I349" s="172">
        <f>IFERROR(IF(特征计算_周度!H349&gt;$I$3,MIN($I$4,MAX(-$I$5,(特征计算_周度!H349-$I$3)*$I$4)),0),"")</f>
        <v/>
      </c>
    </row>
    <row r="350">
      <c r="A350" s="117">
        <f>特征计算_周度!A333</f>
        <v/>
      </c>
      <c r="B350" s="171">
        <f>IFERROR($A$3*特征计算_周度!B350+$B$3*特征计算_周度!C350+$C$3*特征计算_周度!D350+$D$3*特征计算_周度!E350+$E$3*特征计算_周度!F350+$F$3*特征计算_周度!H350,"")</f>
        <v/>
      </c>
      <c r="C350" s="118">
        <f>IFERROR(PERCENTILE(OFFSET(B350,1-364,0,364,1),$C$7),"")</f>
        <v/>
      </c>
      <c r="D350" s="118">
        <f>IFERROR(PERCENTILE(OFFSET(B350,1-364,0,364,1),$C$11),"")</f>
        <v/>
      </c>
      <c r="E350" s="122">
        <f>_xlfn.LET(_xlpm.initState,IF(OR(B350="",C350=""),"",IF(OR(特征计算_周度!B333&gt;$B$15,特征计算_周度!C333&gt;$B$15,特征计算_周度!G333&gt;$B$15,特征计算_周度!E333&gt;$B$15,特征计算_周度!F333&gt;$B$15),$A$12,IFERROR(IF(B350&lt;PERCENTILE(OFFSET(B350,1-364,0,364,1),$C$7),$A$7,IF(B350&lt;PERCENTILE(OFFSET(B350,1-364,0,364,1),$C$8),$A$8,IF(B350&lt;PERCENTILE(OFFSET(B350,1-364,0,364,1),$C$9),$A$9,IF(B350&lt;PERCENTILE(OFFSET(B350,1-364,0,364,1),$C$10),$A$10,IF(B350&lt;PERCENTILE(OFFSET(B350,1-364,0,364,1),$C$11),$A$11,$A$12))))),""))),_xlpm.dev,原始数据_周度!G333,_xlpm.minDev,MIN(OFFSET(原始数据_周度!G333,1-$D$17,0,$D$17,1)),_xlpm.bounce,_xlpm.dev-_xlpm.minDev,_xlpm.oversold,AND(ISNUMBER(_xlpm.dev),ISNUMBER(_xlpm.minDev),_xlpm.minDev&lt;=$B$17,_xlpm.bounce&gt;=$F$17,OR(_xlpm.initState=$A$12,_xlpm.initState=$A$11,_xlpm.initState=$A$10)),_xlpm.pctOnly,IFERROR(IF(B350&lt;PERCENTILE(OFFSET(B350,1-364,0,364,1),$C$7),$A$7,IF(B350&lt;PERCENTILE(OFFSET(B350,1-364,0,364,1),$C$8),$A$8,IF(B350&lt;PERCENTILE(OFFSET(B350,1-364,0,364,1),$C$9),$A$9,IF(B350&lt;PERCENTILE(OFFSET(B350,1-364,0,364,1),$C$10),$A$10,IF(B350&lt;PERCENTILE(OFFSET(B350,1-364,0,364,1),$C$11),$A$11,$A$12))))),""),IF(_xlpm.initState="","",IF(_xlpm.oversold,_xlpm.pctOnly,_xlpm.initState)))</f>
        <v/>
      </c>
      <c r="F350" s="119" t="n"/>
      <c r="G350" s="120">
        <f>IF(OR(B350="",C350=""),"",IF(OR(特征计算_周度!B333&gt;$B$15,特征计算_周度!C333&gt;$B$15,特征计算_周度!G333&gt;$B$15,特征计算_周度!E333&gt;$B$15,特征计算_周度!F333&gt;$B$15),IF(特征计算_周度!B333&gt;$B$15,"VIX ","")&amp;IF(特征计算_周度!C333&gt;$B$15,"HY ","")&amp;IF(特征计算_周度!G333&gt;$B$15,"Sahm ","")&amp;IF(特征计算_周度!E333&gt;$B$15,"趋势 ","")&amp;IF(特征计算_周度!F333&gt;$B$15,"斜率",""),"—"))</f>
        <v/>
      </c>
      <c r="H350" s="121">
        <f>IF(OR(B350="",C350=""),"",_xlfn.LET(_xlpm.dev,原始数据_周度!G333,_xlpm.minDev,MIN(OFFSET(原始数据_周度!G333,1-$D$17,0,$D$17,1)),_xlpm.bounce,_xlpm.dev-_xlpm.minDev,IF(AND(ISNUMBER(_xlpm.dev),ISNUMBER(_xlpm.minDev),_xlpm.minDev&lt;=$B$17,_xlpm.bounce&gt;=$F$17),"✅ 触发","—")))</f>
        <v/>
      </c>
      <c r="I350" s="172">
        <f>IFERROR(IF(特征计算_周度!H350&gt;$I$3,MIN($I$4,MAX(-$I$5,(特征计算_周度!H350-$I$3)*$I$4)),0),"")</f>
        <v/>
      </c>
    </row>
    <row r="351">
      <c r="A351" s="117">
        <f>特征计算_周度!A334</f>
        <v/>
      </c>
      <c r="B351" s="171">
        <f>IFERROR($A$3*特征计算_周度!B351+$B$3*特征计算_周度!C351+$C$3*特征计算_周度!D351+$D$3*特征计算_周度!E351+$E$3*特征计算_周度!F351+$F$3*特征计算_周度!H351,"")</f>
        <v/>
      </c>
      <c r="C351" s="118">
        <f>IFERROR(PERCENTILE(OFFSET(B351,1-364,0,364,1),$C$7),"")</f>
        <v/>
      </c>
      <c r="D351" s="118">
        <f>IFERROR(PERCENTILE(OFFSET(B351,1-364,0,364,1),$C$11),"")</f>
        <v/>
      </c>
      <c r="E351" s="122">
        <f>_xlfn.LET(_xlpm.initState,IF(OR(B351="",C351=""),"",IF(OR(特征计算_周度!B334&gt;$B$15,特征计算_周度!C334&gt;$B$15,特征计算_周度!G334&gt;$B$15,特征计算_周度!E334&gt;$B$15,特征计算_周度!F334&gt;$B$15),$A$12,IFERROR(IF(B351&lt;PERCENTILE(OFFSET(B351,1-364,0,364,1),$C$7),$A$7,IF(B351&lt;PERCENTILE(OFFSET(B351,1-364,0,364,1),$C$8),$A$8,IF(B351&lt;PERCENTILE(OFFSET(B351,1-364,0,364,1),$C$9),$A$9,IF(B351&lt;PERCENTILE(OFFSET(B351,1-364,0,364,1),$C$10),$A$10,IF(B351&lt;PERCENTILE(OFFSET(B351,1-364,0,364,1),$C$11),$A$11,$A$12))))),""))),_xlpm.dev,原始数据_周度!G334,_xlpm.minDev,MIN(OFFSET(原始数据_周度!G334,1-$D$17,0,$D$17,1)),_xlpm.bounce,_xlpm.dev-_xlpm.minDev,_xlpm.oversold,AND(ISNUMBER(_xlpm.dev),ISNUMBER(_xlpm.minDev),_xlpm.minDev&lt;=$B$17,_xlpm.bounce&gt;=$F$17,OR(_xlpm.initState=$A$12,_xlpm.initState=$A$11,_xlpm.initState=$A$10)),_xlpm.pctOnly,IFERROR(IF(B351&lt;PERCENTILE(OFFSET(B351,1-364,0,364,1),$C$7),$A$7,IF(B351&lt;PERCENTILE(OFFSET(B351,1-364,0,364,1),$C$8),$A$8,IF(B351&lt;PERCENTILE(OFFSET(B351,1-364,0,364,1),$C$9),$A$9,IF(B351&lt;PERCENTILE(OFFSET(B351,1-364,0,364,1),$C$10),$A$10,IF(B351&lt;PERCENTILE(OFFSET(B351,1-364,0,364,1),$C$11),$A$11,$A$12))))),""),IF(_xlpm.initState="","",IF(_xlpm.oversold,_xlpm.pctOnly,_xlpm.initState)))</f>
        <v/>
      </c>
      <c r="F351" s="119" t="n"/>
      <c r="G351" s="120">
        <f>IF(OR(B351="",C351=""),"",IF(OR(特征计算_周度!B334&gt;$B$15,特征计算_周度!C334&gt;$B$15,特征计算_周度!G334&gt;$B$15,特征计算_周度!E334&gt;$B$15,特征计算_周度!F334&gt;$B$15),IF(特征计算_周度!B334&gt;$B$15,"VIX ","")&amp;IF(特征计算_周度!C334&gt;$B$15,"HY ","")&amp;IF(特征计算_周度!G334&gt;$B$15,"Sahm ","")&amp;IF(特征计算_周度!E334&gt;$B$15,"趋势 ","")&amp;IF(特征计算_周度!F334&gt;$B$15,"斜率",""),"—"))</f>
        <v/>
      </c>
      <c r="H351" s="121">
        <f>IF(OR(B351="",C351=""),"",_xlfn.LET(_xlpm.dev,原始数据_周度!G334,_xlpm.minDev,MIN(OFFSET(原始数据_周度!G334,1-$D$17,0,$D$17,1)),_xlpm.bounce,_xlpm.dev-_xlpm.minDev,IF(AND(ISNUMBER(_xlpm.dev),ISNUMBER(_xlpm.minDev),_xlpm.minDev&lt;=$B$17,_xlpm.bounce&gt;=$F$17),"✅ 触发","—")))</f>
        <v/>
      </c>
      <c r="I351" s="172">
        <f>IFERROR(IF(特征计算_周度!H351&gt;$I$3,MIN($I$4,MAX(-$I$5,(特征计算_周度!H351-$I$3)*$I$4)),0),"")</f>
        <v/>
      </c>
    </row>
    <row r="352">
      <c r="A352" s="117">
        <f>特征计算_周度!A335</f>
        <v/>
      </c>
      <c r="B352" s="171">
        <f>IFERROR($A$3*特征计算_周度!B352+$B$3*特征计算_周度!C352+$C$3*特征计算_周度!D352+$D$3*特征计算_周度!E352+$E$3*特征计算_周度!F352+$F$3*特征计算_周度!H352,"")</f>
        <v/>
      </c>
      <c r="C352" s="118">
        <f>IFERROR(PERCENTILE(OFFSET(B352,1-364,0,364,1),$C$7),"")</f>
        <v/>
      </c>
      <c r="D352" s="118">
        <f>IFERROR(PERCENTILE(OFFSET(B352,1-364,0,364,1),$C$11),"")</f>
        <v/>
      </c>
      <c r="E352" s="122">
        <f>_xlfn.LET(_xlpm.initState,IF(OR(B352="",C352=""),"",IF(OR(特征计算_周度!B335&gt;$B$15,特征计算_周度!C335&gt;$B$15,特征计算_周度!G335&gt;$B$15,特征计算_周度!E335&gt;$B$15,特征计算_周度!F335&gt;$B$15),$A$12,IFERROR(IF(B352&lt;PERCENTILE(OFFSET(B352,1-364,0,364,1),$C$7),$A$7,IF(B352&lt;PERCENTILE(OFFSET(B352,1-364,0,364,1),$C$8),$A$8,IF(B352&lt;PERCENTILE(OFFSET(B352,1-364,0,364,1),$C$9),$A$9,IF(B352&lt;PERCENTILE(OFFSET(B352,1-364,0,364,1),$C$10),$A$10,IF(B352&lt;PERCENTILE(OFFSET(B352,1-364,0,364,1),$C$11),$A$11,$A$12))))),""))),_xlpm.dev,原始数据_周度!G335,_xlpm.minDev,MIN(OFFSET(原始数据_周度!G335,1-$D$17,0,$D$17,1)),_xlpm.bounce,_xlpm.dev-_xlpm.minDev,_xlpm.oversold,AND(ISNUMBER(_xlpm.dev),ISNUMBER(_xlpm.minDev),_xlpm.minDev&lt;=$B$17,_xlpm.bounce&gt;=$F$17,OR(_xlpm.initState=$A$12,_xlpm.initState=$A$11,_xlpm.initState=$A$10)),_xlpm.pctOnly,IFERROR(IF(B352&lt;PERCENTILE(OFFSET(B352,1-364,0,364,1),$C$7),$A$7,IF(B352&lt;PERCENTILE(OFFSET(B352,1-364,0,364,1),$C$8),$A$8,IF(B352&lt;PERCENTILE(OFFSET(B352,1-364,0,364,1),$C$9),$A$9,IF(B352&lt;PERCENTILE(OFFSET(B352,1-364,0,364,1),$C$10),$A$10,IF(B352&lt;PERCENTILE(OFFSET(B352,1-364,0,364,1),$C$11),$A$11,$A$12))))),""),IF(_xlpm.initState="","",IF(_xlpm.oversold,_xlpm.pctOnly,_xlpm.initState)))</f>
        <v/>
      </c>
      <c r="F352" s="119" t="n"/>
      <c r="G352" s="120">
        <f>IF(OR(B352="",C352=""),"",IF(OR(特征计算_周度!B335&gt;$B$15,特征计算_周度!C335&gt;$B$15,特征计算_周度!G335&gt;$B$15,特征计算_周度!E335&gt;$B$15,特征计算_周度!F335&gt;$B$15),IF(特征计算_周度!B335&gt;$B$15,"VIX ","")&amp;IF(特征计算_周度!C335&gt;$B$15,"HY ","")&amp;IF(特征计算_周度!G335&gt;$B$15,"Sahm ","")&amp;IF(特征计算_周度!E335&gt;$B$15,"趋势 ","")&amp;IF(特征计算_周度!F335&gt;$B$15,"斜率",""),"—"))</f>
        <v/>
      </c>
      <c r="H352" s="121">
        <f>IF(OR(B352="",C352=""),"",_xlfn.LET(_xlpm.dev,原始数据_周度!G335,_xlpm.minDev,MIN(OFFSET(原始数据_周度!G335,1-$D$17,0,$D$17,1)),_xlpm.bounce,_xlpm.dev-_xlpm.minDev,IF(AND(ISNUMBER(_xlpm.dev),ISNUMBER(_xlpm.minDev),_xlpm.minDev&lt;=$B$17,_xlpm.bounce&gt;=$F$17),"✅ 触发","—")))</f>
        <v/>
      </c>
      <c r="I352" s="172">
        <f>IFERROR(IF(特征计算_周度!H352&gt;$I$3,MIN($I$4,MAX(-$I$5,(特征计算_周度!H352-$I$3)*$I$4)),0),"")</f>
        <v/>
      </c>
    </row>
    <row r="353">
      <c r="A353" s="117">
        <f>特征计算_周度!A336</f>
        <v/>
      </c>
      <c r="B353" s="171">
        <f>IFERROR($A$3*特征计算_周度!B353+$B$3*特征计算_周度!C353+$C$3*特征计算_周度!D353+$D$3*特征计算_周度!E353+$E$3*特征计算_周度!F353+$F$3*特征计算_周度!H353,"")</f>
        <v/>
      </c>
      <c r="C353" s="118">
        <f>IFERROR(PERCENTILE(OFFSET(B353,1-364,0,364,1),$C$7),"")</f>
        <v/>
      </c>
      <c r="D353" s="118">
        <f>IFERROR(PERCENTILE(OFFSET(B353,1-364,0,364,1),$C$11),"")</f>
        <v/>
      </c>
      <c r="E353" s="122">
        <f>_xlfn.LET(_xlpm.initState,IF(OR(B353="",C353=""),"",IF(OR(特征计算_周度!B336&gt;$B$15,特征计算_周度!C336&gt;$B$15,特征计算_周度!G336&gt;$B$15,特征计算_周度!E336&gt;$B$15,特征计算_周度!F336&gt;$B$15),$A$12,IFERROR(IF(B353&lt;PERCENTILE(OFFSET(B353,1-364,0,364,1),$C$7),$A$7,IF(B353&lt;PERCENTILE(OFFSET(B353,1-364,0,364,1),$C$8),$A$8,IF(B353&lt;PERCENTILE(OFFSET(B353,1-364,0,364,1),$C$9),$A$9,IF(B353&lt;PERCENTILE(OFFSET(B353,1-364,0,364,1),$C$10),$A$10,IF(B353&lt;PERCENTILE(OFFSET(B353,1-364,0,364,1),$C$11),$A$11,$A$12))))),""))),_xlpm.dev,原始数据_周度!G336,_xlpm.minDev,MIN(OFFSET(原始数据_周度!G336,1-$D$17,0,$D$17,1)),_xlpm.bounce,_xlpm.dev-_xlpm.minDev,_xlpm.oversold,AND(ISNUMBER(_xlpm.dev),ISNUMBER(_xlpm.minDev),_xlpm.minDev&lt;=$B$17,_xlpm.bounce&gt;=$F$17,OR(_xlpm.initState=$A$12,_xlpm.initState=$A$11,_xlpm.initState=$A$10)),_xlpm.pctOnly,IFERROR(IF(B353&lt;PERCENTILE(OFFSET(B353,1-364,0,364,1),$C$7),$A$7,IF(B353&lt;PERCENTILE(OFFSET(B353,1-364,0,364,1),$C$8),$A$8,IF(B353&lt;PERCENTILE(OFFSET(B353,1-364,0,364,1),$C$9),$A$9,IF(B353&lt;PERCENTILE(OFFSET(B353,1-364,0,364,1),$C$10),$A$10,IF(B353&lt;PERCENTILE(OFFSET(B353,1-364,0,364,1),$C$11),$A$11,$A$12))))),""),IF(_xlpm.initState="","",IF(_xlpm.oversold,_xlpm.pctOnly,_xlpm.initState)))</f>
        <v/>
      </c>
      <c r="F353" s="119" t="n"/>
      <c r="G353" s="120">
        <f>IF(OR(B353="",C353=""),"",IF(OR(特征计算_周度!B336&gt;$B$15,特征计算_周度!C336&gt;$B$15,特征计算_周度!G336&gt;$B$15,特征计算_周度!E336&gt;$B$15,特征计算_周度!F336&gt;$B$15),IF(特征计算_周度!B336&gt;$B$15,"VIX ","")&amp;IF(特征计算_周度!C336&gt;$B$15,"HY ","")&amp;IF(特征计算_周度!G336&gt;$B$15,"Sahm ","")&amp;IF(特征计算_周度!E336&gt;$B$15,"趋势 ","")&amp;IF(特征计算_周度!F336&gt;$B$15,"斜率",""),"—"))</f>
        <v/>
      </c>
      <c r="H353" s="121">
        <f>IF(OR(B353="",C353=""),"",_xlfn.LET(_xlpm.dev,原始数据_周度!G336,_xlpm.minDev,MIN(OFFSET(原始数据_周度!G336,1-$D$17,0,$D$17,1)),_xlpm.bounce,_xlpm.dev-_xlpm.minDev,IF(AND(ISNUMBER(_xlpm.dev),ISNUMBER(_xlpm.minDev),_xlpm.minDev&lt;=$B$17,_xlpm.bounce&gt;=$F$17),"✅ 触发","—")))</f>
        <v/>
      </c>
      <c r="I353" s="172">
        <f>IFERROR(IF(特征计算_周度!H353&gt;$I$3,MIN($I$4,MAX(-$I$5,(特征计算_周度!H353-$I$3)*$I$4)),0),"")</f>
        <v/>
      </c>
    </row>
    <row r="354">
      <c r="A354" s="117">
        <f>特征计算_周度!A337</f>
        <v/>
      </c>
      <c r="B354" s="171">
        <f>IFERROR($A$3*特征计算_周度!B354+$B$3*特征计算_周度!C354+$C$3*特征计算_周度!D354+$D$3*特征计算_周度!E354+$E$3*特征计算_周度!F354+$F$3*特征计算_周度!H354,"")</f>
        <v/>
      </c>
      <c r="C354" s="118">
        <f>IFERROR(PERCENTILE(OFFSET(B354,1-364,0,364,1),$C$7),"")</f>
        <v/>
      </c>
      <c r="D354" s="118">
        <f>IFERROR(PERCENTILE(OFFSET(B354,1-364,0,364,1),$C$11),"")</f>
        <v/>
      </c>
      <c r="E354" s="122">
        <f>_xlfn.LET(_xlpm.initState,IF(OR(B354="",C354=""),"",IF(OR(特征计算_周度!B337&gt;$B$15,特征计算_周度!C337&gt;$B$15,特征计算_周度!G337&gt;$B$15,特征计算_周度!E337&gt;$B$15,特征计算_周度!F337&gt;$B$15),$A$12,IFERROR(IF(B354&lt;PERCENTILE(OFFSET(B354,1-364,0,364,1),$C$7),$A$7,IF(B354&lt;PERCENTILE(OFFSET(B354,1-364,0,364,1),$C$8),$A$8,IF(B354&lt;PERCENTILE(OFFSET(B354,1-364,0,364,1),$C$9),$A$9,IF(B354&lt;PERCENTILE(OFFSET(B354,1-364,0,364,1),$C$10),$A$10,IF(B354&lt;PERCENTILE(OFFSET(B354,1-364,0,364,1),$C$11),$A$11,$A$12))))),""))),_xlpm.dev,原始数据_周度!G337,_xlpm.minDev,MIN(OFFSET(原始数据_周度!G337,1-$D$17,0,$D$17,1)),_xlpm.bounce,_xlpm.dev-_xlpm.minDev,_xlpm.oversold,AND(ISNUMBER(_xlpm.dev),ISNUMBER(_xlpm.minDev),_xlpm.minDev&lt;=$B$17,_xlpm.bounce&gt;=$F$17,OR(_xlpm.initState=$A$12,_xlpm.initState=$A$11,_xlpm.initState=$A$10)),_xlpm.pctOnly,IFERROR(IF(B354&lt;PERCENTILE(OFFSET(B354,1-364,0,364,1),$C$7),$A$7,IF(B354&lt;PERCENTILE(OFFSET(B354,1-364,0,364,1),$C$8),$A$8,IF(B354&lt;PERCENTILE(OFFSET(B354,1-364,0,364,1),$C$9),$A$9,IF(B354&lt;PERCENTILE(OFFSET(B354,1-364,0,364,1),$C$10),$A$10,IF(B354&lt;PERCENTILE(OFFSET(B354,1-364,0,364,1),$C$11),$A$11,$A$12))))),""),IF(_xlpm.initState="","",IF(_xlpm.oversold,_xlpm.pctOnly,_xlpm.initState)))</f>
        <v/>
      </c>
      <c r="F354" s="119" t="n"/>
      <c r="G354" s="120">
        <f>IF(OR(B354="",C354=""),"",IF(OR(特征计算_周度!B337&gt;$B$15,特征计算_周度!C337&gt;$B$15,特征计算_周度!G337&gt;$B$15,特征计算_周度!E337&gt;$B$15,特征计算_周度!F337&gt;$B$15),IF(特征计算_周度!B337&gt;$B$15,"VIX ","")&amp;IF(特征计算_周度!C337&gt;$B$15,"HY ","")&amp;IF(特征计算_周度!G337&gt;$B$15,"Sahm ","")&amp;IF(特征计算_周度!E337&gt;$B$15,"趋势 ","")&amp;IF(特征计算_周度!F337&gt;$B$15,"斜率",""),"—"))</f>
        <v/>
      </c>
      <c r="H354" s="121">
        <f>IF(OR(B354="",C354=""),"",_xlfn.LET(_xlpm.dev,原始数据_周度!G337,_xlpm.minDev,MIN(OFFSET(原始数据_周度!G337,1-$D$17,0,$D$17,1)),_xlpm.bounce,_xlpm.dev-_xlpm.minDev,IF(AND(ISNUMBER(_xlpm.dev),ISNUMBER(_xlpm.minDev),_xlpm.minDev&lt;=$B$17,_xlpm.bounce&gt;=$F$17),"✅ 触发","—")))</f>
        <v/>
      </c>
      <c r="I354" s="172">
        <f>IFERROR(IF(特征计算_周度!H354&gt;$I$3,MIN($I$4,MAX(-$I$5,(特征计算_周度!H354-$I$3)*$I$4)),0),"")</f>
        <v/>
      </c>
    </row>
    <row r="355">
      <c r="A355" s="117">
        <f>特征计算_周度!A338</f>
        <v/>
      </c>
      <c r="B355" s="171">
        <f>IFERROR($A$3*特征计算_周度!B355+$B$3*特征计算_周度!C355+$C$3*特征计算_周度!D355+$D$3*特征计算_周度!E355+$E$3*特征计算_周度!F355+$F$3*特征计算_周度!H355,"")</f>
        <v/>
      </c>
      <c r="C355" s="118">
        <f>IFERROR(PERCENTILE(OFFSET(B355,1-364,0,364,1),$C$7),"")</f>
        <v/>
      </c>
      <c r="D355" s="118">
        <f>IFERROR(PERCENTILE(OFFSET(B355,1-364,0,364,1),$C$11),"")</f>
        <v/>
      </c>
      <c r="E355" s="122">
        <f>_xlfn.LET(_xlpm.initState,IF(OR(B355="",C355=""),"",IF(OR(特征计算_周度!B338&gt;$B$15,特征计算_周度!C338&gt;$B$15,特征计算_周度!G338&gt;$B$15,特征计算_周度!E338&gt;$B$15,特征计算_周度!F338&gt;$B$15),$A$12,IFERROR(IF(B355&lt;PERCENTILE(OFFSET(B355,1-364,0,364,1),$C$7),$A$7,IF(B355&lt;PERCENTILE(OFFSET(B355,1-364,0,364,1),$C$8),$A$8,IF(B355&lt;PERCENTILE(OFFSET(B355,1-364,0,364,1),$C$9),$A$9,IF(B355&lt;PERCENTILE(OFFSET(B355,1-364,0,364,1),$C$10),$A$10,IF(B355&lt;PERCENTILE(OFFSET(B355,1-364,0,364,1),$C$11),$A$11,$A$12))))),""))),_xlpm.dev,原始数据_周度!G338,_xlpm.minDev,MIN(OFFSET(原始数据_周度!G338,1-$D$17,0,$D$17,1)),_xlpm.bounce,_xlpm.dev-_xlpm.minDev,_xlpm.oversold,AND(ISNUMBER(_xlpm.dev),ISNUMBER(_xlpm.minDev),_xlpm.minDev&lt;=$B$17,_xlpm.bounce&gt;=$F$17,OR(_xlpm.initState=$A$12,_xlpm.initState=$A$11,_xlpm.initState=$A$10)),_xlpm.pctOnly,IFERROR(IF(B355&lt;PERCENTILE(OFFSET(B355,1-364,0,364,1),$C$7),$A$7,IF(B355&lt;PERCENTILE(OFFSET(B355,1-364,0,364,1),$C$8),$A$8,IF(B355&lt;PERCENTILE(OFFSET(B355,1-364,0,364,1),$C$9),$A$9,IF(B355&lt;PERCENTILE(OFFSET(B355,1-364,0,364,1),$C$10),$A$10,IF(B355&lt;PERCENTILE(OFFSET(B355,1-364,0,364,1),$C$11),$A$11,$A$12))))),""),IF(_xlpm.initState="","",IF(_xlpm.oversold,_xlpm.pctOnly,_xlpm.initState)))</f>
        <v/>
      </c>
      <c r="F355" s="119" t="n"/>
      <c r="G355" s="120">
        <f>IF(OR(B355="",C355=""),"",IF(OR(特征计算_周度!B338&gt;$B$15,特征计算_周度!C338&gt;$B$15,特征计算_周度!G338&gt;$B$15,特征计算_周度!E338&gt;$B$15,特征计算_周度!F338&gt;$B$15),IF(特征计算_周度!B338&gt;$B$15,"VIX ","")&amp;IF(特征计算_周度!C338&gt;$B$15,"HY ","")&amp;IF(特征计算_周度!G338&gt;$B$15,"Sahm ","")&amp;IF(特征计算_周度!E338&gt;$B$15,"趋势 ","")&amp;IF(特征计算_周度!F338&gt;$B$15,"斜率",""),"—"))</f>
        <v/>
      </c>
      <c r="H355" s="121">
        <f>IF(OR(B355="",C355=""),"",_xlfn.LET(_xlpm.dev,原始数据_周度!G338,_xlpm.minDev,MIN(OFFSET(原始数据_周度!G338,1-$D$17,0,$D$17,1)),_xlpm.bounce,_xlpm.dev-_xlpm.minDev,IF(AND(ISNUMBER(_xlpm.dev),ISNUMBER(_xlpm.minDev),_xlpm.minDev&lt;=$B$17,_xlpm.bounce&gt;=$F$17),"✅ 触发","—")))</f>
        <v/>
      </c>
      <c r="I355" s="172">
        <f>IFERROR(IF(特征计算_周度!H355&gt;$I$3,MIN($I$4,MAX(-$I$5,(特征计算_周度!H355-$I$3)*$I$4)),0),"")</f>
        <v/>
      </c>
    </row>
    <row r="356">
      <c r="A356" s="117">
        <f>特征计算_周度!A339</f>
        <v/>
      </c>
      <c r="B356" s="171">
        <f>IFERROR($A$3*特征计算_周度!B356+$B$3*特征计算_周度!C356+$C$3*特征计算_周度!D356+$D$3*特征计算_周度!E356+$E$3*特征计算_周度!F356+$F$3*特征计算_周度!H356,"")</f>
        <v/>
      </c>
      <c r="C356" s="118">
        <f>IFERROR(PERCENTILE(OFFSET(B356,1-364,0,364,1),$C$7),"")</f>
        <v/>
      </c>
      <c r="D356" s="118">
        <f>IFERROR(PERCENTILE(OFFSET(B356,1-364,0,364,1),$C$11),"")</f>
        <v/>
      </c>
      <c r="E356" s="122">
        <f>_xlfn.LET(_xlpm.initState,IF(OR(B356="",C356=""),"",IF(OR(特征计算_周度!B339&gt;$B$15,特征计算_周度!C339&gt;$B$15,特征计算_周度!G339&gt;$B$15,特征计算_周度!E339&gt;$B$15,特征计算_周度!F339&gt;$B$15),$A$12,IFERROR(IF(B356&lt;PERCENTILE(OFFSET(B356,1-364,0,364,1),$C$7),$A$7,IF(B356&lt;PERCENTILE(OFFSET(B356,1-364,0,364,1),$C$8),$A$8,IF(B356&lt;PERCENTILE(OFFSET(B356,1-364,0,364,1),$C$9),$A$9,IF(B356&lt;PERCENTILE(OFFSET(B356,1-364,0,364,1),$C$10),$A$10,IF(B356&lt;PERCENTILE(OFFSET(B356,1-364,0,364,1),$C$11),$A$11,$A$12))))),""))),_xlpm.dev,原始数据_周度!G339,_xlpm.minDev,MIN(OFFSET(原始数据_周度!G339,1-$D$17,0,$D$17,1)),_xlpm.bounce,_xlpm.dev-_xlpm.minDev,_xlpm.oversold,AND(ISNUMBER(_xlpm.dev),ISNUMBER(_xlpm.minDev),_xlpm.minDev&lt;=$B$17,_xlpm.bounce&gt;=$F$17,OR(_xlpm.initState=$A$12,_xlpm.initState=$A$11,_xlpm.initState=$A$10)),_xlpm.pctOnly,IFERROR(IF(B356&lt;PERCENTILE(OFFSET(B356,1-364,0,364,1),$C$7),$A$7,IF(B356&lt;PERCENTILE(OFFSET(B356,1-364,0,364,1),$C$8),$A$8,IF(B356&lt;PERCENTILE(OFFSET(B356,1-364,0,364,1),$C$9),$A$9,IF(B356&lt;PERCENTILE(OFFSET(B356,1-364,0,364,1),$C$10),$A$10,IF(B356&lt;PERCENTILE(OFFSET(B356,1-364,0,364,1),$C$11),$A$11,$A$12))))),""),IF(_xlpm.initState="","",IF(_xlpm.oversold,_xlpm.pctOnly,_xlpm.initState)))</f>
        <v/>
      </c>
      <c r="F356" s="119" t="n"/>
      <c r="G356" s="120">
        <f>IF(OR(B356="",C356=""),"",IF(OR(特征计算_周度!B339&gt;$B$15,特征计算_周度!C339&gt;$B$15,特征计算_周度!G339&gt;$B$15,特征计算_周度!E339&gt;$B$15,特征计算_周度!F339&gt;$B$15),IF(特征计算_周度!B339&gt;$B$15,"VIX ","")&amp;IF(特征计算_周度!C339&gt;$B$15,"HY ","")&amp;IF(特征计算_周度!G339&gt;$B$15,"Sahm ","")&amp;IF(特征计算_周度!E339&gt;$B$15,"趋势 ","")&amp;IF(特征计算_周度!F339&gt;$B$15,"斜率",""),"—"))</f>
        <v/>
      </c>
      <c r="H356" s="121">
        <f>IF(OR(B356="",C356=""),"",_xlfn.LET(_xlpm.dev,原始数据_周度!G339,_xlpm.minDev,MIN(OFFSET(原始数据_周度!G339,1-$D$17,0,$D$17,1)),_xlpm.bounce,_xlpm.dev-_xlpm.minDev,IF(AND(ISNUMBER(_xlpm.dev),ISNUMBER(_xlpm.minDev),_xlpm.minDev&lt;=$B$17,_xlpm.bounce&gt;=$F$17),"✅ 触发","—")))</f>
        <v/>
      </c>
      <c r="I356" s="172">
        <f>IFERROR(IF(特征计算_周度!H356&gt;$I$3,MIN($I$4,MAX(-$I$5,(特征计算_周度!H356-$I$3)*$I$4)),0),"")</f>
        <v/>
      </c>
    </row>
    <row r="357">
      <c r="A357" s="117">
        <f>特征计算_周度!A340</f>
        <v/>
      </c>
      <c r="B357" s="171">
        <f>IFERROR($A$3*特征计算_周度!B357+$B$3*特征计算_周度!C357+$C$3*特征计算_周度!D357+$D$3*特征计算_周度!E357+$E$3*特征计算_周度!F357+$F$3*特征计算_周度!H357,"")</f>
        <v/>
      </c>
      <c r="C357" s="118">
        <f>IFERROR(PERCENTILE(OFFSET(B357,1-364,0,364,1),$C$7),"")</f>
        <v/>
      </c>
      <c r="D357" s="118">
        <f>IFERROR(PERCENTILE(OFFSET(B357,1-364,0,364,1),$C$11),"")</f>
        <v/>
      </c>
      <c r="E357" s="122">
        <f>_xlfn.LET(_xlpm.initState,IF(OR(B357="",C357=""),"",IF(OR(特征计算_周度!B340&gt;$B$15,特征计算_周度!C340&gt;$B$15,特征计算_周度!G340&gt;$B$15,特征计算_周度!E340&gt;$B$15,特征计算_周度!F340&gt;$B$15),$A$12,IFERROR(IF(B357&lt;PERCENTILE(OFFSET(B357,1-364,0,364,1),$C$7),$A$7,IF(B357&lt;PERCENTILE(OFFSET(B357,1-364,0,364,1),$C$8),$A$8,IF(B357&lt;PERCENTILE(OFFSET(B357,1-364,0,364,1),$C$9),$A$9,IF(B357&lt;PERCENTILE(OFFSET(B357,1-364,0,364,1),$C$10),$A$10,IF(B357&lt;PERCENTILE(OFFSET(B357,1-364,0,364,1),$C$11),$A$11,$A$12))))),""))),_xlpm.dev,原始数据_周度!G340,_xlpm.minDev,MIN(OFFSET(原始数据_周度!G340,1-$D$17,0,$D$17,1)),_xlpm.bounce,_xlpm.dev-_xlpm.minDev,_xlpm.oversold,AND(ISNUMBER(_xlpm.dev),ISNUMBER(_xlpm.minDev),_xlpm.minDev&lt;=$B$17,_xlpm.bounce&gt;=$F$17,OR(_xlpm.initState=$A$12,_xlpm.initState=$A$11,_xlpm.initState=$A$10)),_xlpm.pctOnly,IFERROR(IF(B357&lt;PERCENTILE(OFFSET(B357,1-364,0,364,1),$C$7),$A$7,IF(B357&lt;PERCENTILE(OFFSET(B357,1-364,0,364,1),$C$8),$A$8,IF(B357&lt;PERCENTILE(OFFSET(B357,1-364,0,364,1),$C$9),$A$9,IF(B357&lt;PERCENTILE(OFFSET(B357,1-364,0,364,1),$C$10),$A$10,IF(B357&lt;PERCENTILE(OFFSET(B357,1-364,0,364,1),$C$11),$A$11,$A$12))))),""),IF(_xlpm.initState="","",IF(_xlpm.oversold,_xlpm.pctOnly,_xlpm.initState)))</f>
        <v/>
      </c>
      <c r="F357" s="119" t="n"/>
      <c r="G357" s="120">
        <f>IF(OR(B357="",C357=""),"",IF(OR(特征计算_周度!B340&gt;$B$15,特征计算_周度!C340&gt;$B$15,特征计算_周度!G340&gt;$B$15,特征计算_周度!E340&gt;$B$15,特征计算_周度!F340&gt;$B$15),IF(特征计算_周度!B340&gt;$B$15,"VIX ","")&amp;IF(特征计算_周度!C340&gt;$B$15,"HY ","")&amp;IF(特征计算_周度!G340&gt;$B$15,"Sahm ","")&amp;IF(特征计算_周度!E340&gt;$B$15,"趋势 ","")&amp;IF(特征计算_周度!F340&gt;$B$15,"斜率",""),"—"))</f>
        <v/>
      </c>
      <c r="H357" s="121">
        <f>IF(OR(B357="",C357=""),"",_xlfn.LET(_xlpm.dev,原始数据_周度!G340,_xlpm.minDev,MIN(OFFSET(原始数据_周度!G340,1-$D$17,0,$D$17,1)),_xlpm.bounce,_xlpm.dev-_xlpm.minDev,IF(AND(ISNUMBER(_xlpm.dev),ISNUMBER(_xlpm.minDev),_xlpm.minDev&lt;=$B$17,_xlpm.bounce&gt;=$F$17),"✅ 触发","—")))</f>
        <v/>
      </c>
      <c r="I357" s="172">
        <f>IFERROR(IF(特征计算_周度!H357&gt;$I$3,MIN($I$4,MAX(-$I$5,(特征计算_周度!H357-$I$3)*$I$4)),0),"")</f>
        <v/>
      </c>
    </row>
    <row r="358">
      <c r="A358" s="117">
        <f>特征计算_周度!A341</f>
        <v/>
      </c>
      <c r="B358" s="171">
        <f>IFERROR($A$3*特征计算_周度!B358+$B$3*特征计算_周度!C358+$C$3*特征计算_周度!D358+$D$3*特征计算_周度!E358+$E$3*特征计算_周度!F358+$F$3*特征计算_周度!H358,"")</f>
        <v/>
      </c>
      <c r="C358" s="118">
        <f>IFERROR(PERCENTILE(OFFSET(B358,1-364,0,364,1),$C$7),"")</f>
        <v/>
      </c>
      <c r="D358" s="118">
        <f>IFERROR(PERCENTILE(OFFSET(B358,1-364,0,364,1),$C$11),"")</f>
        <v/>
      </c>
      <c r="E358" s="122">
        <f>_xlfn.LET(_xlpm.initState,IF(OR(B358="",C358=""),"",IF(OR(特征计算_周度!B341&gt;$B$15,特征计算_周度!C341&gt;$B$15,特征计算_周度!G341&gt;$B$15,特征计算_周度!E341&gt;$B$15,特征计算_周度!F341&gt;$B$15),$A$12,IFERROR(IF(B358&lt;PERCENTILE(OFFSET(B358,1-364,0,364,1),$C$7),$A$7,IF(B358&lt;PERCENTILE(OFFSET(B358,1-364,0,364,1),$C$8),$A$8,IF(B358&lt;PERCENTILE(OFFSET(B358,1-364,0,364,1),$C$9),$A$9,IF(B358&lt;PERCENTILE(OFFSET(B358,1-364,0,364,1),$C$10),$A$10,IF(B358&lt;PERCENTILE(OFFSET(B358,1-364,0,364,1),$C$11),$A$11,$A$12))))),""))),_xlpm.dev,原始数据_周度!G341,_xlpm.minDev,MIN(OFFSET(原始数据_周度!G341,1-$D$17,0,$D$17,1)),_xlpm.bounce,_xlpm.dev-_xlpm.minDev,_xlpm.oversold,AND(ISNUMBER(_xlpm.dev),ISNUMBER(_xlpm.minDev),_xlpm.minDev&lt;=$B$17,_xlpm.bounce&gt;=$F$17,OR(_xlpm.initState=$A$12,_xlpm.initState=$A$11,_xlpm.initState=$A$10)),_xlpm.pctOnly,IFERROR(IF(B358&lt;PERCENTILE(OFFSET(B358,1-364,0,364,1),$C$7),$A$7,IF(B358&lt;PERCENTILE(OFFSET(B358,1-364,0,364,1),$C$8),$A$8,IF(B358&lt;PERCENTILE(OFFSET(B358,1-364,0,364,1),$C$9),$A$9,IF(B358&lt;PERCENTILE(OFFSET(B358,1-364,0,364,1),$C$10),$A$10,IF(B358&lt;PERCENTILE(OFFSET(B358,1-364,0,364,1),$C$11),$A$11,$A$12))))),""),IF(_xlpm.initState="","",IF(_xlpm.oversold,_xlpm.pctOnly,_xlpm.initState)))</f>
        <v/>
      </c>
      <c r="F358" s="119" t="n"/>
      <c r="G358" s="120">
        <f>IF(OR(B358="",C358=""),"",IF(OR(特征计算_周度!B341&gt;$B$15,特征计算_周度!C341&gt;$B$15,特征计算_周度!G341&gt;$B$15,特征计算_周度!E341&gt;$B$15,特征计算_周度!F341&gt;$B$15),IF(特征计算_周度!B341&gt;$B$15,"VIX ","")&amp;IF(特征计算_周度!C341&gt;$B$15,"HY ","")&amp;IF(特征计算_周度!G341&gt;$B$15,"Sahm ","")&amp;IF(特征计算_周度!E341&gt;$B$15,"趋势 ","")&amp;IF(特征计算_周度!F341&gt;$B$15,"斜率",""),"—"))</f>
        <v/>
      </c>
      <c r="H358" s="121">
        <f>IF(OR(B358="",C358=""),"",_xlfn.LET(_xlpm.dev,原始数据_周度!G341,_xlpm.minDev,MIN(OFFSET(原始数据_周度!G341,1-$D$17,0,$D$17,1)),_xlpm.bounce,_xlpm.dev-_xlpm.minDev,IF(AND(ISNUMBER(_xlpm.dev),ISNUMBER(_xlpm.minDev),_xlpm.minDev&lt;=$B$17,_xlpm.bounce&gt;=$F$17),"✅ 触发","—")))</f>
        <v/>
      </c>
      <c r="I358" s="172">
        <f>IFERROR(IF(特征计算_周度!H358&gt;$I$3,MIN($I$4,MAX(-$I$5,(特征计算_周度!H358-$I$3)*$I$4)),0),"")</f>
        <v/>
      </c>
    </row>
    <row r="359">
      <c r="A359" s="117">
        <f>特征计算_周度!A342</f>
        <v/>
      </c>
      <c r="B359" s="171">
        <f>IFERROR($A$3*特征计算_周度!B359+$B$3*特征计算_周度!C359+$C$3*特征计算_周度!D359+$D$3*特征计算_周度!E359+$E$3*特征计算_周度!F359+$F$3*特征计算_周度!H359,"")</f>
        <v/>
      </c>
      <c r="C359" s="118">
        <f>IFERROR(PERCENTILE(OFFSET(B359,1-364,0,364,1),$C$7),"")</f>
        <v/>
      </c>
      <c r="D359" s="118">
        <f>IFERROR(PERCENTILE(OFFSET(B359,1-364,0,364,1),$C$11),"")</f>
        <v/>
      </c>
      <c r="E359" s="122">
        <f>_xlfn.LET(_xlpm.initState,IF(OR(B359="",C359=""),"",IF(OR(特征计算_周度!B342&gt;$B$15,特征计算_周度!C342&gt;$B$15,特征计算_周度!G342&gt;$B$15,特征计算_周度!E342&gt;$B$15,特征计算_周度!F342&gt;$B$15),$A$12,IFERROR(IF(B359&lt;PERCENTILE(OFFSET(B359,1-364,0,364,1),$C$7),$A$7,IF(B359&lt;PERCENTILE(OFFSET(B359,1-364,0,364,1),$C$8),$A$8,IF(B359&lt;PERCENTILE(OFFSET(B359,1-364,0,364,1),$C$9),$A$9,IF(B359&lt;PERCENTILE(OFFSET(B359,1-364,0,364,1),$C$10),$A$10,IF(B359&lt;PERCENTILE(OFFSET(B359,1-364,0,364,1),$C$11),$A$11,$A$12))))),""))),_xlpm.dev,原始数据_周度!G342,_xlpm.minDev,MIN(OFFSET(原始数据_周度!G342,1-$D$17,0,$D$17,1)),_xlpm.bounce,_xlpm.dev-_xlpm.minDev,_xlpm.oversold,AND(ISNUMBER(_xlpm.dev),ISNUMBER(_xlpm.minDev),_xlpm.minDev&lt;=$B$17,_xlpm.bounce&gt;=$F$17,OR(_xlpm.initState=$A$12,_xlpm.initState=$A$11,_xlpm.initState=$A$10)),_xlpm.pctOnly,IFERROR(IF(B359&lt;PERCENTILE(OFFSET(B359,1-364,0,364,1),$C$7),$A$7,IF(B359&lt;PERCENTILE(OFFSET(B359,1-364,0,364,1),$C$8),$A$8,IF(B359&lt;PERCENTILE(OFFSET(B359,1-364,0,364,1),$C$9),$A$9,IF(B359&lt;PERCENTILE(OFFSET(B359,1-364,0,364,1),$C$10),$A$10,IF(B359&lt;PERCENTILE(OFFSET(B359,1-364,0,364,1),$C$11),$A$11,$A$12))))),""),IF(_xlpm.initState="","",IF(_xlpm.oversold,_xlpm.pctOnly,_xlpm.initState)))</f>
        <v/>
      </c>
      <c r="F359" s="119" t="n"/>
      <c r="G359" s="120">
        <f>IF(OR(B359="",C359=""),"",IF(OR(特征计算_周度!B342&gt;$B$15,特征计算_周度!C342&gt;$B$15,特征计算_周度!G342&gt;$B$15,特征计算_周度!E342&gt;$B$15,特征计算_周度!F342&gt;$B$15),IF(特征计算_周度!B342&gt;$B$15,"VIX ","")&amp;IF(特征计算_周度!C342&gt;$B$15,"HY ","")&amp;IF(特征计算_周度!G342&gt;$B$15,"Sahm ","")&amp;IF(特征计算_周度!E342&gt;$B$15,"趋势 ","")&amp;IF(特征计算_周度!F342&gt;$B$15,"斜率",""),"—"))</f>
        <v/>
      </c>
      <c r="H359" s="121">
        <f>IF(OR(B359="",C359=""),"",_xlfn.LET(_xlpm.dev,原始数据_周度!G342,_xlpm.minDev,MIN(OFFSET(原始数据_周度!G342,1-$D$17,0,$D$17,1)),_xlpm.bounce,_xlpm.dev-_xlpm.minDev,IF(AND(ISNUMBER(_xlpm.dev),ISNUMBER(_xlpm.minDev),_xlpm.minDev&lt;=$B$17,_xlpm.bounce&gt;=$F$17),"✅ 触发","—")))</f>
        <v/>
      </c>
      <c r="I359" s="172">
        <f>IFERROR(IF(特征计算_周度!H359&gt;$I$3,MIN($I$4,MAX(-$I$5,(特征计算_周度!H359-$I$3)*$I$4)),0),"")</f>
        <v/>
      </c>
    </row>
    <row r="360">
      <c r="A360" s="117">
        <f>特征计算_周度!A343</f>
        <v/>
      </c>
      <c r="B360" s="171">
        <f>IFERROR($A$3*特征计算_周度!B360+$B$3*特征计算_周度!C360+$C$3*特征计算_周度!D360+$D$3*特征计算_周度!E360+$E$3*特征计算_周度!F360+$F$3*特征计算_周度!H360,"")</f>
        <v/>
      </c>
      <c r="C360" s="118">
        <f>IFERROR(PERCENTILE(OFFSET(B360,1-364,0,364,1),$C$7),"")</f>
        <v/>
      </c>
      <c r="D360" s="118">
        <f>IFERROR(PERCENTILE(OFFSET(B360,1-364,0,364,1),$C$11),"")</f>
        <v/>
      </c>
      <c r="E360" s="122">
        <f>_xlfn.LET(_xlpm.initState,IF(OR(B360="",C360=""),"",IF(OR(特征计算_周度!B343&gt;$B$15,特征计算_周度!C343&gt;$B$15,特征计算_周度!G343&gt;$B$15,特征计算_周度!E343&gt;$B$15,特征计算_周度!F343&gt;$B$15),$A$12,IFERROR(IF(B360&lt;PERCENTILE(OFFSET(B360,1-364,0,364,1),$C$7),$A$7,IF(B360&lt;PERCENTILE(OFFSET(B360,1-364,0,364,1),$C$8),$A$8,IF(B360&lt;PERCENTILE(OFFSET(B360,1-364,0,364,1),$C$9),$A$9,IF(B360&lt;PERCENTILE(OFFSET(B360,1-364,0,364,1),$C$10),$A$10,IF(B360&lt;PERCENTILE(OFFSET(B360,1-364,0,364,1),$C$11),$A$11,$A$12))))),""))),_xlpm.dev,原始数据_周度!G343,_xlpm.minDev,MIN(OFFSET(原始数据_周度!G343,1-$D$17,0,$D$17,1)),_xlpm.bounce,_xlpm.dev-_xlpm.minDev,_xlpm.oversold,AND(ISNUMBER(_xlpm.dev),ISNUMBER(_xlpm.minDev),_xlpm.minDev&lt;=$B$17,_xlpm.bounce&gt;=$F$17,OR(_xlpm.initState=$A$12,_xlpm.initState=$A$11,_xlpm.initState=$A$10)),_xlpm.pctOnly,IFERROR(IF(B360&lt;PERCENTILE(OFFSET(B360,1-364,0,364,1),$C$7),$A$7,IF(B360&lt;PERCENTILE(OFFSET(B360,1-364,0,364,1),$C$8),$A$8,IF(B360&lt;PERCENTILE(OFFSET(B360,1-364,0,364,1),$C$9),$A$9,IF(B360&lt;PERCENTILE(OFFSET(B360,1-364,0,364,1),$C$10),$A$10,IF(B360&lt;PERCENTILE(OFFSET(B360,1-364,0,364,1),$C$11),$A$11,$A$12))))),""),IF(_xlpm.initState="","",IF(_xlpm.oversold,_xlpm.pctOnly,_xlpm.initState)))</f>
        <v/>
      </c>
      <c r="F360" s="119" t="n"/>
      <c r="G360" s="120">
        <f>IF(OR(B360="",C360=""),"",IF(OR(特征计算_周度!B343&gt;$B$15,特征计算_周度!C343&gt;$B$15,特征计算_周度!G343&gt;$B$15,特征计算_周度!E343&gt;$B$15,特征计算_周度!F343&gt;$B$15),IF(特征计算_周度!B343&gt;$B$15,"VIX ","")&amp;IF(特征计算_周度!C343&gt;$B$15,"HY ","")&amp;IF(特征计算_周度!G343&gt;$B$15,"Sahm ","")&amp;IF(特征计算_周度!E343&gt;$B$15,"趋势 ","")&amp;IF(特征计算_周度!F343&gt;$B$15,"斜率",""),"—"))</f>
        <v/>
      </c>
      <c r="H360" s="121">
        <f>IF(OR(B360="",C360=""),"",_xlfn.LET(_xlpm.dev,原始数据_周度!G343,_xlpm.minDev,MIN(OFFSET(原始数据_周度!G343,1-$D$17,0,$D$17,1)),_xlpm.bounce,_xlpm.dev-_xlpm.minDev,IF(AND(ISNUMBER(_xlpm.dev),ISNUMBER(_xlpm.minDev),_xlpm.minDev&lt;=$B$17,_xlpm.bounce&gt;=$F$17),"✅ 触发","—")))</f>
        <v/>
      </c>
      <c r="I360" s="172">
        <f>IFERROR(IF(特征计算_周度!H360&gt;$I$3,MIN($I$4,MAX(-$I$5,(特征计算_周度!H360-$I$3)*$I$4)),0),"")</f>
        <v/>
      </c>
    </row>
    <row r="361">
      <c r="A361" s="117">
        <f>特征计算_周度!A344</f>
        <v/>
      </c>
      <c r="B361" s="171">
        <f>IFERROR($A$3*特征计算_周度!B361+$B$3*特征计算_周度!C361+$C$3*特征计算_周度!D361+$D$3*特征计算_周度!E361+$E$3*特征计算_周度!F361+$F$3*特征计算_周度!H361,"")</f>
        <v/>
      </c>
      <c r="C361" s="118">
        <f>IFERROR(PERCENTILE(OFFSET(B361,1-364,0,364,1),$C$7),"")</f>
        <v/>
      </c>
      <c r="D361" s="118">
        <f>IFERROR(PERCENTILE(OFFSET(B361,1-364,0,364,1),$C$11),"")</f>
        <v/>
      </c>
      <c r="E361" s="122">
        <f>_xlfn.LET(_xlpm.initState,IF(OR(B361="",C361=""),"",IF(OR(特征计算_周度!B344&gt;$B$15,特征计算_周度!C344&gt;$B$15,特征计算_周度!G344&gt;$B$15,特征计算_周度!E344&gt;$B$15,特征计算_周度!F344&gt;$B$15),$A$12,IFERROR(IF(B361&lt;PERCENTILE(OFFSET(B361,1-364,0,364,1),$C$7),$A$7,IF(B361&lt;PERCENTILE(OFFSET(B361,1-364,0,364,1),$C$8),$A$8,IF(B361&lt;PERCENTILE(OFFSET(B361,1-364,0,364,1),$C$9),$A$9,IF(B361&lt;PERCENTILE(OFFSET(B361,1-364,0,364,1),$C$10),$A$10,IF(B361&lt;PERCENTILE(OFFSET(B361,1-364,0,364,1),$C$11),$A$11,$A$12))))),""))),_xlpm.dev,原始数据_周度!G344,_xlpm.minDev,MIN(OFFSET(原始数据_周度!G344,1-$D$17,0,$D$17,1)),_xlpm.bounce,_xlpm.dev-_xlpm.minDev,_xlpm.oversold,AND(ISNUMBER(_xlpm.dev),ISNUMBER(_xlpm.minDev),_xlpm.minDev&lt;=$B$17,_xlpm.bounce&gt;=$F$17,OR(_xlpm.initState=$A$12,_xlpm.initState=$A$11,_xlpm.initState=$A$10)),_xlpm.pctOnly,IFERROR(IF(B361&lt;PERCENTILE(OFFSET(B361,1-364,0,364,1),$C$7),$A$7,IF(B361&lt;PERCENTILE(OFFSET(B361,1-364,0,364,1),$C$8),$A$8,IF(B361&lt;PERCENTILE(OFFSET(B361,1-364,0,364,1),$C$9),$A$9,IF(B361&lt;PERCENTILE(OFFSET(B361,1-364,0,364,1),$C$10),$A$10,IF(B361&lt;PERCENTILE(OFFSET(B361,1-364,0,364,1),$C$11),$A$11,$A$12))))),""),IF(_xlpm.initState="","",IF(_xlpm.oversold,_xlpm.pctOnly,_xlpm.initState)))</f>
        <v/>
      </c>
      <c r="F361" s="119" t="n"/>
      <c r="G361" s="120">
        <f>IF(OR(B361="",C361=""),"",IF(OR(特征计算_周度!B344&gt;$B$15,特征计算_周度!C344&gt;$B$15,特征计算_周度!G344&gt;$B$15,特征计算_周度!E344&gt;$B$15,特征计算_周度!F344&gt;$B$15),IF(特征计算_周度!B344&gt;$B$15,"VIX ","")&amp;IF(特征计算_周度!C344&gt;$B$15,"HY ","")&amp;IF(特征计算_周度!G344&gt;$B$15,"Sahm ","")&amp;IF(特征计算_周度!E344&gt;$B$15,"趋势 ","")&amp;IF(特征计算_周度!F344&gt;$B$15,"斜率",""),"—"))</f>
        <v/>
      </c>
      <c r="H361" s="121">
        <f>IF(OR(B361="",C361=""),"",_xlfn.LET(_xlpm.dev,原始数据_周度!G344,_xlpm.minDev,MIN(OFFSET(原始数据_周度!G344,1-$D$17,0,$D$17,1)),_xlpm.bounce,_xlpm.dev-_xlpm.minDev,IF(AND(ISNUMBER(_xlpm.dev),ISNUMBER(_xlpm.minDev),_xlpm.minDev&lt;=$B$17,_xlpm.bounce&gt;=$F$17),"✅ 触发","—")))</f>
        <v/>
      </c>
      <c r="I361" s="172">
        <f>IFERROR(IF(特征计算_周度!H361&gt;$I$3,MIN($I$4,MAX(-$I$5,(特征计算_周度!H361-$I$3)*$I$4)),0),"")</f>
        <v/>
      </c>
    </row>
    <row r="362">
      <c r="A362" s="117">
        <f>特征计算_周度!A345</f>
        <v/>
      </c>
      <c r="B362" s="171">
        <f>IFERROR($A$3*特征计算_周度!B362+$B$3*特征计算_周度!C362+$C$3*特征计算_周度!D362+$D$3*特征计算_周度!E362+$E$3*特征计算_周度!F362+$F$3*特征计算_周度!H362,"")</f>
        <v/>
      </c>
      <c r="C362" s="118">
        <f>IFERROR(PERCENTILE(OFFSET(B362,1-364,0,364,1),$C$7),"")</f>
        <v/>
      </c>
      <c r="D362" s="118">
        <f>IFERROR(PERCENTILE(OFFSET(B362,1-364,0,364,1),$C$11),"")</f>
        <v/>
      </c>
      <c r="E362" s="122">
        <f>_xlfn.LET(_xlpm.initState,IF(OR(B362="",C362=""),"",IF(OR(特征计算_周度!B345&gt;$B$15,特征计算_周度!C345&gt;$B$15,特征计算_周度!G345&gt;$B$15,特征计算_周度!E345&gt;$B$15,特征计算_周度!F345&gt;$B$15),$A$12,IFERROR(IF(B362&lt;PERCENTILE(OFFSET(B362,1-364,0,364,1),$C$7),$A$7,IF(B362&lt;PERCENTILE(OFFSET(B362,1-364,0,364,1),$C$8),$A$8,IF(B362&lt;PERCENTILE(OFFSET(B362,1-364,0,364,1),$C$9),$A$9,IF(B362&lt;PERCENTILE(OFFSET(B362,1-364,0,364,1),$C$10),$A$10,IF(B362&lt;PERCENTILE(OFFSET(B362,1-364,0,364,1),$C$11),$A$11,$A$12))))),""))),_xlpm.dev,原始数据_周度!G345,_xlpm.minDev,MIN(OFFSET(原始数据_周度!G345,1-$D$17,0,$D$17,1)),_xlpm.bounce,_xlpm.dev-_xlpm.minDev,_xlpm.oversold,AND(ISNUMBER(_xlpm.dev),ISNUMBER(_xlpm.minDev),_xlpm.minDev&lt;=$B$17,_xlpm.bounce&gt;=$F$17,OR(_xlpm.initState=$A$12,_xlpm.initState=$A$11,_xlpm.initState=$A$10)),_xlpm.pctOnly,IFERROR(IF(B362&lt;PERCENTILE(OFFSET(B362,1-364,0,364,1),$C$7),$A$7,IF(B362&lt;PERCENTILE(OFFSET(B362,1-364,0,364,1),$C$8),$A$8,IF(B362&lt;PERCENTILE(OFFSET(B362,1-364,0,364,1),$C$9),$A$9,IF(B362&lt;PERCENTILE(OFFSET(B362,1-364,0,364,1),$C$10),$A$10,IF(B362&lt;PERCENTILE(OFFSET(B362,1-364,0,364,1),$C$11),$A$11,$A$12))))),""),IF(_xlpm.initState="","",IF(_xlpm.oversold,_xlpm.pctOnly,_xlpm.initState)))</f>
        <v/>
      </c>
      <c r="F362" s="119" t="n"/>
      <c r="G362" s="120">
        <f>IF(OR(B362="",C362=""),"",IF(OR(特征计算_周度!B345&gt;$B$15,特征计算_周度!C345&gt;$B$15,特征计算_周度!G345&gt;$B$15,特征计算_周度!E345&gt;$B$15,特征计算_周度!F345&gt;$B$15),IF(特征计算_周度!B345&gt;$B$15,"VIX ","")&amp;IF(特征计算_周度!C345&gt;$B$15,"HY ","")&amp;IF(特征计算_周度!G345&gt;$B$15,"Sahm ","")&amp;IF(特征计算_周度!E345&gt;$B$15,"趋势 ","")&amp;IF(特征计算_周度!F345&gt;$B$15,"斜率",""),"—"))</f>
        <v/>
      </c>
      <c r="H362" s="121">
        <f>IF(OR(B362="",C362=""),"",_xlfn.LET(_xlpm.dev,原始数据_周度!G345,_xlpm.minDev,MIN(OFFSET(原始数据_周度!G345,1-$D$17,0,$D$17,1)),_xlpm.bounce,_xlpm.dev-_xlpm.minDev,IF(AND(ISNUMBER(_xlpm.dev),ISNUMBER(_xlpm.minDev),_xlpm.minDev&lt;=$B$17,_xlpm.bounce&gt;=$F$17),"✅ 触发","—")))</f>
        <v/>
      </c>
      <c r="I362" s="172">
        <f>IFERROR(IF(特征计算_周度!H362&gt;$I$3,MIN($I$4,MAX(-$I$5,(特征计算_周度!H362-$I$3)*$I$4)),0),"")</f>
        <v/>
      </c>
    </row>
    <row r="363">
      <c r="A363" s="117">
        <f>特征计算_周度!A346</f>
        <v/>
      </c>
      <c r="B363" s="171">
        <f>IFERROR($A$3*特征计算_周度!B363+$B$3*特征计算_周度!C363+$C$3*特征计算_周度!D363+$D$3*特征计算_周度!E363+$E$3*特征计算_周度!F363+$F$3*特征计算_周度!H363,"")</f>
        <v/>
      </c>
      <c r="C363" s="118">
        <f>IFERROR(PERCENTILE(OFFSET(B363,1-364,0,364,1),$C$7),"")</f>
        <v/>
      </c>
      <c r="D363" s="118">
        <f>IFERROR(PERCENTILE(OFFSET(B363,1-364,0,364,1),$C$11),"")</f>
        <v/>
      </c>
      <c r="E363" s="122">
        <f>_xlfn.LET(_xlpm.initState,IF(OR(B363="",C363=""),"",IF(OR(特征计算_周度!B346&gt;$B$15,特征计算_周度!C346&gt;$B$15,特征计算_周度!G346&gt;$B$15,特征计算_周度!E346&gt;$B$15,特征计算_周度!F346&gt;$B$15),$A$12,IFERROR(IF(B363&lt;PERCENTILE(OFFSET(B363,1-364,0,364,1),$C$7),$A$7,IF(B363&lt;PERCENTILE(OFFSET(B363,1-364,0,364,1),$C$8),$A$8,IF(B363&lt;PERCENTILE(OFFSET(B363,1-364,0,364,1),$C$9),$A$9,IF(B363&lt;PERCENTILE(OFFSET(B363,1-364,0,364,1),$C$10),$A$10,IF(B363&lt;PERCENTILE(OFFSET(B363,1-364,0,364,1),$C$11),$A$11,$A$12))))),""))),_xlpm.dev,原始数据_周度!G346,_xlpm.minDev,MIN(OFFSET(原始数据_周度!G346,1-$D$17,0,$D$17,1)),_xlpm.bounce,_xlpm.dev-_xlpm.minDev,_xlpm.oversold,AND(ISNUMBER(_xlpm.dev),ISNUMBER(_xlpm.minDev),_xlpm.minDev&lt;=$B$17,_xlpm.bounce&gt;=$F$17,OR(_xlpm.initState=$A$12,_xlpm.initState=$A$11,_xlpm.initState=$A$10)),_xlpm.pctOnly,IFERROR(IF(B363&lt;PERCENTILE(OFFSET(B363,1-364,0,364,1),$C$7),$A$7,IF(B363&lt;PERCENTILE(OFFSET(B363,1-364,0,364,1),$C$8),$A$8,IF(B363&lt;PERCENTILE(OFFSET(B363,1-364,0,364,1),$C$9),$A$9,IF(B363&lt;PERCENTILE(OFFSET(B363,1-364,0,364,1),$C$10),$A$10,IF(B363&lt;PERCENTILE(OFFSET(B363,1-364,0,364,1),$C$11),$A$11,$A$12))))),""),IF(_xlpm.initState="","",IF(_xlpm.oversold,_xlpm.pctOnly,_xlpm.initState)))</f>
        <v/>
      </c>
      <c r="F363" s="119" t="n"/>
      <c r="G363" s="120">
        <f>IF(OR(B363="",C363=""),"",IF(OR(特征计算_周度!B346&gt;$B$15,特征计算_周度!C346&gt;$B$15,特征计算_周度!G346&gt;$B$15,特征计算_周度!E346&gt;$B$15,特征计算_周度!F346&gt;$B$15),IF(特征计算_周度!B346&gt;$B$15,"VIX ","")&amp;IF(特征计算_周度!C346&gt;$B$15,"HY ","")&amp;IF(特征计算_周度!G346&gt;$B$15,"Sahm ","")&amp;IF(特征计算_周度!E346&gt;$B$15,"趋势 ","")&amp;IF(特征计算_周度!F346&gt;$B$15,"斜率",""),"—"))</f>
        <v/>
      </c>
      <c r="H363" s="121">
        <f>IF(OR(B363="",C363=""),"",_xlfn.LET(_xlpm.dev,原始数据_周度!G346,_xlpm.minDev,MIN(OFFSET(原始数据_周度!G346,1-$D$17,0,$D$17,1)),_xlpm.bounce,_xlpm.dev-_xlpm.minDev,IF(AND(ISNUMBER(_xlpm.dev),ISNUMBER(_xlpm.minDev),_xlpm.minDev&lt;=$B$17,_xlpm.bounce&gt;=$F$17),"✅ 触发","—")))</f>
        <v/>
      </c>
      <c r="I363" s="172">
        <f>IFERROR(IF(特征计算_周度!H363&gt;$I$3,MIN($I$4,MAX(-$I$5,(特征计算_周度!H363-$I$3)*$I$4)),0),"")</f>
        <v/>
      </c>
    </row>
    <row r="364">
      <c r="A364" s="117">
        <f>特征计算_周度!A347</f>
        <v/>
      </c>
      <c r="B364" s="171">
        <f>IFERROR($A$3*特征计算_周度!B364+$B$3*特征计算_周度!C364+$C$3*特征计算_周度!D364+$D$3*特征计算_周度!E364+$E$3*特征计算_周度!F364+$F$3*特征计算_周度!H364,"")</f>
        <v/>
      </c>
      <c r="C364" s="118">
        <f>IFERROR(PERCENTILE(OFFSET(B364,1-364,0,364,1),$C$7),"")</f>
        <v/>
      </c>
      <c r="D364" s="118">
        <f>IFERROR(PERCENTILE(OFFSET(B364,1-364,0,364,1),$C$11),"")</f>
        <v/>
      </c>
      <c r="E364" s="122">
        <f>_xlfn.LET(_xlpm.initState,IF(OR(B364="",C364=""),"",IF(OR(特征计算_周度!B347&gt;$B$15,特征计算_周度!C347&gt;$B$15,特征计算_周度!G347&gt;$B$15,特征计算_周度!E347&gt;$B$15,特征计算_周度!F347&gt;$B$15),$A$12,IFERROR(IF(B364&lt;PERCENTILE(OFFSET(B364,1-364,0,364,1),$C$7),$A$7,IF(B364&lt;PERCENTILE(OFFSET(B364,1-364,0,364,1),$C$8),$A$8,IF(B364&lt;PERCENTILE(OFFSET(B364,1-364,0,364,1),$C$9),$A$9,IF(B364&lt;PERCENTILE(OFFSET(B364,1-364,0,364,1),$C$10),$A$10,IF(B364&lt;PERCENTILE(OFFSET(B364,1-364,0,364,1),$C$11),$A$11,$A$12))))),""))),_xlpm.dev,原始数据_周度!G347,_xlpm.minDev,MIN(OFFSET(原始数据_周度!G347,1-$D$17,0,$D$17,1)),_xlpm.bounce,_xlpm.dev-_xlpm.minDev,_xlpm.oversold,AND(ISNUMBER(_xlpm.dev),ISNUMBER(_xlpm.minDev),_xlpm.minDev&lt;=$B$17,_xlpm.bounce&gt;=$F$17,OR(_xlpm.initState=$A$12,_xlpm.initState=$A$11,_xlpm.initState=$A$10)),_xlpm.pctOnly,IFERROR(IF(B364&lt;PERCENTILE(OFFSET(B364,1-364,0,364,1),$C$7),$A$7,IF(B364&lt;PERCENTILE(OFFSET(B364,1-364,0,364,1),$C$8),$A$8,IF(B364&lt;PERCENTILE(OFFSET(B364,1-364,0,364,1),$C$9),$A$9,IF(B364&lt;PERCENTILE(OFFSET(B364,1-364,0,364,1),$C$10),$A$10,IF(B364&lt;PERCENTILE(OFFSET(B364,1-364,0,364,1),$C$11),$A$11,$A$12))))),""),IF(_xlpm.initState="","",IF(_xlpm.oversold,_xlpm.pctOnly,_xlpm.initState)))</f>
        <v/>
      </c>
      <c r="F364" s="119" t="n"/>
      <c r="G364" s="120">
        <f>IF(OR(B364="",C364=""),"",IF(OR(特征计算_周度!B347&gt;$B$15,特征计算_周度!C347&gt;$B$15,特征计算_周度!G347&gt;$B$15,特征计算_周度!E347&gt;$B$15,特征计算_周度!F347&gt;$B$15),IF(特征计算_周度!B347&gt;$B$15,"VIX ","")&amp;IF(特征计算_周度!C347&gt;$B$15,"HY ","")&amp;IF(特征计算_周度!G347&gt;$B$15,"Sahm ","")&amp;IF(特征计算_周度!E347&gt;$B$15,"趋势 ","")&amp;IF(特征计算_周度!F347&gt;$B$15,"斜率",""),"—"))</f>
        <v/>
      </c>
      <c r="H364" s="121">
        <f>IF(OR(B364="",C364=""),"",_xlfn.LET(_xlpm.dev,原始数据_周度!G347,_xlpm.minDev,MIN(OFFSET(原始数据_周度!G347,1-$D$17,0,$D$17,1)),_xlpm.bounce,_xlpm.dev-_xlpm.minDev,IF(AND(ISNUMBER(_xlpm.dev),ISNUMBER(_xlpm.minDev),_xlpm.minDev&lt;=$B$17,_xlpm.bounce&gt;=$F$17),"✅ 触发","—")))</f>
        <v/>
      </c>
      <c r="I364" s="172">
        <f>IFERROR(IF(特征计算_周度!H364&gt;$I$3,MIN($I$4,MAX(-$I$5,(特征计算_周度!H364-$I$3)*$I$4)),0),"")</f>
        <v/>
      </c>
    </row>
    <row r="365">
      <c r="A365" s="117">
        <f>特征计算_周度!A348</f>
        <v/>
      </c>
      <c r="B365" s="171">
        <f>IFERROR($A$3*特征计算_周度!B365+$B$3*特征计算_周度!C365+$C$3*特征计算_周度!D365+$D$3*特征计算_周度!E365+$E$3*特征计算_周度!F365+$F$3*特征计算_周度!H365,"")</f>
        <v/>
      </c>
      <c r="C365" s="118">
        <f>IFERROR(PERCENTILE(OFFSET(B365,1-364,0,364,1),$C$7),"")</f>
        <v/>
      </c>
      <c r="D365" s="118">
        <f>IFERROR(PERCENTILE(OFFSET(B365,1-364,0,364,1),$C$11),"")</f>
        <v/>
      </c>
      <c r="E365" s="122">
        <f>_xlfn.LET(_xlpm.initState,IF(OR(B365="",C365=""),"",IF(OR(特征计算_周度!B348&gt;$B$15,特征计算_周度!C348&gt;$B$15,特征计算_周度!G348&gt;$B$15,特征计算_周度!E348&gt;$B$15,特征计算_周度!F348&gt;$B$15),$A$12,IFERROR(IF(B365&lt;PERCENTILE(OFFSET(B365,1-364,0,364,1),$C$7),$A$7,IF(B365&lt;PERCENTILE(OFFSET(B365,1-364,0,364,1),$C$8),$A$8,IF(B365&lt;PERCENTILE(OFFSET(B365,1-364,0,364,1),$C$9),$A$9,IF(B365&lt;PERCENTILE(OFFSET(B365,1-364,0,364,1),$C$10),$A$10,IF(B365&lt;PERCENTILE(OFFSET(B365,1-364,0,364,1),$C$11),$A$11,$A$12))))),""))),_xlpm.dev,原始数据_周度!G348,_xlpm.minDev,MIN(OFFSET(原始数据_周度!G348,1-$D$17,0,$D$17,1)),_xlpm.bounce,_xlpm.dev-_xlpm.minDev,_xlpm.oversold,AND(ISNUMBER(_xlpm.dev),ISNUMBER(_xlpm.minDev),_xlpm.minDev&lt;=$B$17,_xlpm.bounce&gt;=$F$17,OR(_xlpm.initState=$A$12,_xlpm.initState=$A$11,_xlpm.initState=$A$10)),_xlpm.pctOnly,IFERROR(IF(B365&lt;PERCENTILE(OFFSET(B365,1-364,0,364,1),$C$7),$A$7,IF(B365&lt;PERCENTILE(OFFSET(B365,1-364,0,364,1),$C$8),$A$8,IF(B365&lt;PERCENTILE(OFFSET(B365,1-364,0,364,1),$C$9),$A$9,IF(B365&lt;PERCENTILE(OFFSET(B365,1-364,0,364,1),$C$10),$A$10,IF(B365&lt;PERCENTILE(OFFSET(B365,1-364,0,364,1),$C$11),$A$11,$A$12))))),""),IF(_xlpm.initState="","",IF(_xlpm.oversold,_xlpm.pctOnly,_xlpm.initState)))</f>
        <v/>
      </c>
      <c r="F365" s="119" t="n"/>
      <c r="G365" s="120">
        <f>IF(OR(B365="",C365=""),"",IF(OR(特征计算_周度!B348&gt;$B$15,特征计算_周度!C348&gt;$B$15,特征计算_周度!G348&gt;$B$15,特征计算_周度!E348&gt;$B$15,特征计算_周度!F348&gt;$B$15),IF(特征计算_周度!B348&gt;$B$15,"VIX ","")&amp;IF(特征计算_周度!C348&gt;$B$15,"HY ","")&amp;IF(特征计算_周度!G348&gt;$B$15,"Sahm ","")&amp;IF(特征计算_周度!E348&gt;$B$15,"趋势 ","")&amp;IF(特征计算_周度!F348&gt;$B$15,"斜率",""),"—"))</f>
        <v/>
      </c>
      <c r="H365" s="121">
        <f>IF(OR(B365="",C365=""),"",_xlfn.LET(_xlpm.dev,原始数据_周度!G348,_xlpm.minDev,MIN(OFFSET(原始数据_周度!G348,1-$D$17,0,$D$17,1)),_xlpm.bounce,_xlpm.dev-_xlpm.minDev,IF(AND(ISNUMBER(_xlpm.dev),ISNUMBER(_xlpm.minDev),_xlpm.minDev&lt;=$B$17,_xlpm.bounce&gt;=$F$17),"✅ 触发","—")))</f>
        <v/>
      </c>
      <c r="I365" s="172">
        <f>IFERROR(IF(特征计算_周度!H365&gt;$I$3,MIN($I$4,MAX(-$I$5,(特征计算_周度!H365-$I$3)*$I$4)),0),"")</f>
        <v/>
      </c>
    </row>
    <row r="366">
      <c r="A366" s="117">
        <f>特征计算_周度!A349</f>
        <v/>
      </c>
      <c r="B366" s="171">
        <f>IFERROR($A$3*特征计算_周度!B366+$B$3*特征计算_周度!C366+$C$3*特征计算_周度!D366+$D$3*特征计算_周度!E366+$E$3*特征计算_周度!F366+$F$3*特征计算_周度!H366,"")</f>
        <v/>
      </c>
      <c r="C366" s="118">
        <f>IFERROR(PERCENTILE(OFFSET(B366,1-364,0,364,1),$C$7),"")</f>
        <v/>
      </c>
      <c r="D366" s="118">
        <f>IFERROR(PERCENTILE(OFFSET(B366,1-364,0,364,1),$C$11),"")</f>
        <v/>
      </c>
      <c r="E366" s="122">
        <f>_xlfn.LET(_xlpm.initState,IF(OR(B366="",C366=""),"",IF(OR(特征计算_周度!B349&gt;$B$15,特征计算_周度!C349&gt;$B$15,特征计算_周度!G349&gt;$B$15,特征计算_周度!E349&gt;$B$15,特征计算_周度!F349&gt;$B$15),$A$12,IFERROR(IF(B366&lt;PERCENTILE(OFFSET(B366,1-364,0,364,1),$C$7),$A$7,IF(B366&lt;PERCENTILE(OFFSET(B366,1-364,0,364,1),$C$8),$A$8,IF(B366&lt;PERCENTILE(OFFSET(B366,1-364,0,364,1),$C$9),$A$9,IF(B366&lt;PERCENTILE(OFFSET(B366,1-364,0,364,1),$C$10),$A$10,IF(B366&lt;PERCENTILE(OFFSET(B366,1-364,0,364,1),$C$11),$A$11,$A$12))))),""))),_xlpm.dev,原始数据_周度!G349,_xlpm.minDev,MIN(OFFSET(原始数据_周度!G349,1-$D$17,0,$D$17,1)),_xlpm.bounce,_xlpm.dev-_xlpm.minDev,_xlpm.oversold,AND(ISNUMBER(_xlpm.dev),ISNUMBER(_xlpm.minDev),_xlpm.minDev&lt;=$B$17,_xlpm.bounce&gt;=$F$17,OR(_xlpm.initState=$A$12,_xlpm.initState=$A$11,_xlpm.initState=$A$10)),_xlpm.pctOnly,IFERROR(IF(B366&lt;PERCENTILE(OFFSET(B366,1-364,0,364,1),$C$7),$A$7,IF(B366&lt;PERCENTILE(OFFSET(B366,1-364,0,364,1),$C$8),$A$8,IF(B366&lt;PERCENTILE(OFFSET(B366,1-364,0,364,1),$C$9),$A$9,IF(B366&lt;PERCENTILE(OFFSET(B366,1-364,0,364,1),$C$10),$A$10,IF(B366&lt;PERCENTILE(OFFSET(B366,1-364,0,364,1),$C$11),$A$11,$A$12))))),""),IF(_xlpm.initState="","",IF(_xlpm.oversold,_xlpm.pctOnly,_xlpm.initState)))</f>
        <v/>
      </c>
      <c r="F366" s="119" t="n"/>
      <c r="G366" s="120">
        <f>IF(OR(B366="",C366=""),"",IF(OR(特征计算_周度!B349&gt;$B$15,特征计算_周度!C349&gt;$B$15,特征计算_周度!G349&gt;$B$15,特征计算_周度!E349&gt;$B$15,特征计算_周度!F349&gt;$B$15),IF(特征计算_周度!B349&gt;$B$15,"VIX ","")&amp;IF(特征计算_周度!C349&gt;$B$15,"HY ","")&amp;IF(特征计算_周度!G349&gt;$B$15,"Sahm ","")&amp;IF(特征计算_周度!E349&gt;$B$15,"趋势 ","")&amp;IF(特征计算_周度!F349&gt;$B$15,"斜率",""),"—"))</f>
        <v/>
      </c>
      <c r="H366" s="121">
        <f>IF(OR(B366="",C366=""),"",_xlfn.LET(_xlpm.dev,原始数据_周度!G349,_xlpm.minDev,MIN(OFFSET(原始数据_周度!G349,1-$D$17,0,$D$17,1)),_xlpm.bounce,_xlpm.dev-_xlpm.minDev,IF(AND(ISNUMBER(_xlpm.dev),ISNUMBER(_xlpm.minDev),_xlpm.minDev&lt;=$B$17,_xlpm.bounce&gt;=$F$17),"✅ 触发","—")))</f>
        <v/>
      </c>
      <c r="I366" s="172">
        <f>IFERROR(IF(特征计算_周度!H366&gt;$I$3,MIN($I$4,MAX(-$I$5,(特征计算_周度!H366-$I$3)*$I$4)),0),"")</f>
        <v/>
      </c>
    </row>
    <row r="367">
      <c r="A367" s="117">
        <f>特征计算_周度!A350</f>
        <v/>
      </c>
      <c r="B367" s="171">
        <f>IFERROR($A$3*特征计算_周度!B367+$B$3*特征计算_周度!C367+$C$3*特征计算_周度!D367+$D$3*特征计算_周度!E367+$E$3*特征计算_周度!F367+$F$3*特征计算_周度!H367,"")</f>
        <v/>
      </c>
      <c r="C367" s="118">
        <f>IFERROR(PERCENTILE(OFFSET(B367,1-364,0,364,1),$C$7),"")</f>
        <v/>
      </c>
      <c r="D367" s="118">
        <f>IFERROR(PERCENTILE(OFFSET(B367,1-364,0,364,1),$C$11),"")</f>
        <v/>
      </c>
      <c r="E367" s="122">
        <f>_xlfn.LET(_xlpm.initState,IF(OR(B367="",C367=""),"",IF(OR(特征计算_周度!B350&gt;$B$15,特征计算_周度!C350&gt;$B$15,特征计算_周度!G350&gt;$B$15,特征计算_周度!E350&gt;$B$15,特征计算_周度!F350&gt;$B$15),$A$12,IFERROR(IF(B367&lt;PERCENTILE(OFFSET(B367,1-364,0,364,1),$C$7),$A$7,IF(B367&lt;PERCENTILE(OFFSET(B367,1-364,0,364,1),$C$8),$A$8,IF(B367&lt;PERCENTILE(OFFSET(B367,1-364,0,364,1),$C$9),$A$9,IF(B367&lt;PERCENTILE(OFFSET(B367,1-364,0,364,1),$C$10),$A$10,IF(B367&lt;PERCENTILE(OFFSET(B367,1-364,0,364,1),$C$11),$A$11,$A$12))))),""))),_xlpm.dev,原始数据_周度!G350,_xlpm.minDev,MIN(OFFSET(原始数据_周度!G350,1-$D$17,0,$D$17,1)),_xlpm.bounce,_xlpm.dev-_xlpm.minDev,_xlpm.oversold,AND(ISNUMBER(_xlpm.dev),ISNUMBER(_xlpm.minDev),_xlpm.minDev&lt;=$B$17,_xlpm.bounce&gt;=$F$17,OR(_xlpm.initState=$A$12,_xlpm.initState=$A$11,_xlpm.initState=$A$10)),_xlpm.pctOnly,IFERROR(IF(B367&lt;PERCENTILE(OFFSET(B367,1-364,0,364,1),$C$7),$A$7,IF(B367&lt;PERCENTILE(OFFSET(B367,1-364,0,364,1),$C$8),$A$8,IF(B367&lt;PERCENTILE(OFFSET(B367,1-364,0,364,1),$C$9),$A$9,IF(B367&lt;PERCENTILE(OFFSET(B367,1-364,0,364,1),$C$10),$A$10,IF(B367&lt;PERCENTILE(OFFSET(B367,1-364,0,364,1),$C$11),$A$11,$A$12))))),""),IF(_xlpm.initState="","",IF(_xlpm.oversold,_xlpm.pctOnly,_xlpm.initState)))</f>
        <v/>
      </c>
      <c r="F367" s="119" t="n"/>
      <c r="G367" s="120">
        <f>IF(OR(B367="",C367=""),"",IF(OR(特征计算_周度!B350&gt;$B$15,特征计算_周度!C350&gt;$B$15,特征计算_周度!G350&gt;$B$15,特征计算_周度!E350&gt;$B$15,特征计算_周度!F350&gt;$B$15),IF(特征计算_周度!B350&gt;$B$15,"VIX ","")&amp;IF(特征计算_周度!C350&gt;$B$15,"HY ","")&amp;IF(特征计算_周度!G350&gt;$B$15,"Sahm ","")&amp;IF(特征计算_周度!E350&gt;$B$15,"趋势 ","")&amp;IF(特征计算_周度!F350&gt;$B$15,"斜率",""),"—"))</f>
        <v/>
      </c>
      <c r="H367" s="121">
        <f>IF(OR(B367="",C367=""),"",_xlfn.LET(_xlpm.dev,原始数据_周度!G350,_xlpm.minDev,MIN(OFFSET(原始数据_周度!G350,1-$D$17,0,$D$17,1)),_xlpm.bounce,_xlpm.dev-_xlpm.minDev,IF(AND(ISNUMBER(_xlpm.dev),ISNUMBER(_xlpm.minDev),_xlpm.minDev&lt;=$B$17,_xlpm.bounce&gt;=$F$17),"✅ 触发","—")))</f>
        <v/>
      </c>
      <c r="I367" s="172">
        <f>IFERROR(IF(特征计算_周度!H367&gt;$I$3,MIN($I$4,MAX(-$I$5,(特征计算_周度!H367-$I$3)*$I$4)),0),"")</f>
        <v/>
      </c>
    </row>
    <row r="368">
      <c r="A368" s="117">
        <f>特征计算_周度!A351</f>
        <v/>
      </c>
      <c r="B368" s="171">
        <f>IFERROR($A$3*特征计算_周度!B368+$B$3*特征计算_周度!C368+$C$3*特征计算_周度!D368+$D$3*特征计算_周度!E368+$E$3*特征计算_周度!F368+$F$3*特征计算_周度!H368,"")</f>
        <v/>
      </c>
      <c r="C368" s="118">
        <f>IFERROR(PERCENTILE(OFFSET(B368,1-364,0,364,1),$C$7),"")</f>
        <v/>
      </c>
      <c r="D368" s="118">
        <f>IFERROR(PERCENTILE(OFFSET(B368,1-364,0,364,1),$C$11),"")</f>
        <v/>
      </c>
      <c r="E368" s="122">
        <f>_xlfn.LET(_xlpm.initState,IF(OR(B368="",C368=""),"",IF(OR(特征计算_周度!B351&gt;$B$15,特征计算_周度!C351&gt;$B$15,特征计算_周度!G351&gt;$B$15,特征计算_周度!E351&gt;$B$15,特征计算_周度!F351&gt;$B$15),$A$12,IFERROR(IF(B368&lt;PERCENTILE(OFFSET(B368,1-364,0,364,1),$C$7),$A$7,IF(B368&lt;PERCENTILE(OFFSET(B368,1-364,0,364,1),$C$8),$A$8,IF(B368&lt;PERCENTILE(OFFSET(B368,1-364,0,364,1),$C$9),$A$9,IF(B368&lt;PERCENTILE(OFFSET(B368,1-364,0,364,1),$C$10),$A$10,IF(B368&lt;PERCENTILE(OFFSET(B368,1-364,0,364,1),$C$11),$A$11,$A$12))))),""))),_xlpm.dev,原始数据_周度!G351,_xlpm.minDev,MIN(OFFSET(原始数据_周度!G351,1-$D$17,0,$D$17,1)),_xlpm.bounce,_xlpm.dev-_xlpm.minDev,_xlpm.oversold,AND(ISNUMBER(_xlpm.dev),ISNUMBER(_xlpm.minDev),_xlpm.minDev&lt;=$B$17,_xlpm.bounce&gt;=$F$17,OR(_xlpm.initState=$A$12,_xlpm.initState=$A$11,_xlpm.initState=$A$10)),_xlpm.pctOnly,IFERROR(IF(B368&lt;PERCENTILE(OFFSET(B368,1-364,0,364,1),$C$7),$A$7,IF(B368&lt;PERCENTILE(OFFSET(B368,1-364,0,364,1),$C$8),$A$8,IF(B368&lt;PERCENTILE(OFFSET(B368,1-364,0,364,1),$C$9),$A$9,IF(B368&lt;PERCENTILE(OFFSET(B368,1-364,0,364,1),$C$10),$A$10,IF(B368&lt;PERCENTILE(OFFSET(B368,1-364,0,364,1),$C$11),$A$11,$A$12))))),""),IF(_xlpm.initState="","",IF(_xlpm.oversold,_xlpm.pctOnly,_xlpm.initState)))</f>
        <v/>
      </c>
      <c r="F368" s="119" t="n"/>
      <c r="G368" s="120">
        <f>IF(OR(B368="",C368=""),"",IF(OR(特征计算_周度!B351&gt;$B$15,特征计算_周度!C351&gt;$B$15,特征计算_周度!G351&gt;$B$15,特征计算_周度!E351&gt;$B$15,特征计算_周度!F351&gt;$B$15),IF(特征计算_周度!B351&gt;$B$15,"VIX ","")&amp;IF(特征计算_周度!C351&gt;$B$15,"HY ","")&amp;IF(特征计算_周度!G351&gt;$B$15,"Sahm ","")&amp;IF(特征计算_周度!E351&gt;$B$15,"趋势 ","")&amp;IF(特征计算_周度!F351&gt;$B$15,"斜率",""),"—"))</f>
        <v/>
      </c>
      <c r="H368" s="121">
        <f>IF(OR(B368="",C368=""),"",_xlfn.LET(_xlpm.dev,原始数据_周度!G351,_xlpm.minDev,MIN(OFFSET(原始数据_周度!G351,1-$D$17,0,$D$17,1)),_xlpm.bounce,_xlpm.dev-_xlpm.minDev,IF(AND(ISNUMBER(_xlpm.dev),ISNUMBER(_xlpm.minDev),_xlpm.minDev&lt;=$B$17,_xlpm.bounce&gt;=$F$17),"✅ 触发","—")))</f>
        <v/>
      </c>
      <c r="I368" s="172">
        <f>IFERROR(IF(特征计算_周度!H368&gt;$I$3,MIN($I$4,MAX(-$I$5,(特征计算_周度!H368-$I$3)*$I$4)),0),"")</f>
        <v/>
      </c>
    </row>
    <row r="369">
      <c r="A369" s="117">
        <f>特征计算_周度!A352</f>
        <v/>
      </c>
      <c r="B369" s="171">
        <f>IFERROR($A$3*特征计算_周度!B369+$B$3*特征计算_周度!C369+$C$3*特征计算_周度!D369+$D$3*特征计算_周度!E369+$E$3*特征计算_周度!F369+$F$3*特征计算_周度!H369,"")</f>
        <v/>
      </c>
      <c r="C369" s="118">
        <f>IFERROR(PERCENTILE(OFFSET(B369,1-364,0,364,1),$C$7),"")</f>
        <v/>
      </c>
      <c r="D369" s="118">
        <f>IFERROR(PERCENTILE(OFFSET(B369,1-364,0,364,1),$C$11),"")</f>
        <v/>
      </c>
      <c r="E369" s="122">
        <f>_xlfn.LET(_xlpm.initState,IF(OR(B369="",C369=""),"",IF(OR(特征计算_周度!B352&gt;$B$15,特征计算_周度!C352&gt;$B$15,特征计算_周度!G352&gt;$B$15,特征计算_周度!E352&gt;$B$15,特征计算_周度!F352&gt;$B$15),$A$12,IFERROR(IF(B369&lt;PERCENTILE(OFFSET(B369,1-364,0,364,1),$C$7),$A$7,IF(B369&lt;PERCENTILE(OFFSET(B369,1-364,0,364,1),$C$8),$A$8,IF(B369&lt;PERCENTILE(OFFSET(B369,1-364,0,364,1),$C$9),$A$9,IF(B369&lt;PERCENTILE(OFFSET(B369,1-364,0,364,1),$C$10),$A$10,IF(B369&lt;PERCENTILE(OFFSET(B369,1-364,0,364,1),$C$11),$A$11,$A$12))))),""))),_xlpm.dev,原始数据_周度!G352,_xlpm.minDev,MIN(OFFSET(原始数据_周度!G352,1-$D$17,0,$D$17,1)),_xlpm.bounce,_xlpm.dev-_xlpm.minDev,_xlpm.oversold,AND(ISNUMBER(_xlpm.dev),ISNUMBER(_xlpm.minDev),_xlpm.minDev&lt;=$B$17,_xlpm.bounce&gt;=$F$17,OR(_xlpm.initState=$A$12,_xlpm.initState=$A$11,_xlpm.initState=$A$10)),_xlpm.pctOnly,IFERROR(IF(B369&lt;PERCENTILE(OFFSET(B369,1-364,0,364,1),$C$7),$A$7,IF(B369&lt;PERCENTILE(OFFSET(B369,1-364,0,364,1),$C$8),$A$8,IF(B369&lt;PERCENTILE(OFFSET(B369,1-364,0,364,1),$C$9),$A$9,IF(B369&lt;PERCENTILE(OFFSET(B369,1-364,0,364,1),$C$10),$A$10,IF(B369&lt;PERCENTILE(OFFSET(B369,1-364,0,364,1),$C$11),$A$11,$A$12))))),""),IF(_xlpm.initState="","",IF(_xlpm.oversold,_xlpm.pctOnly,_xlpm.initState)))</f>
        <v/>
      </c>
      <c r="F369" s="119" t="n"/>
      <c r="G369" s="120">
        <f>IF(OR(B369="",C369=""),"",IF(OR(特征计算_周度!B352&gt;$B$15,特征计算_周度!C352&gt;$B$15,特征计算_周度!G352&gt;$B$15,特征计算_周度!E352&gt;$B$15,特征计算_周度!F352&gt;$B$15),IF(特征计算_周度!B352&gt;$B$15,"VIX ","")&amp;IF(特征计算_周度!C352&gt;$B$15,"HY ","")&amp;IF(特征计算_周度!G352&gt;$B$15,"Sahm ","")&amp;IF(特征计算_周度!E352&gt;$B$15,"趋势 ","")&amp;IF(特征计算_周度!F352&gt;$B$15,"斜率",""),"—"))</f>
        <v/>
      </c>
      <c r="H369" s="121">
        <f>IF(OR(B369="",C369=""),"",_xlfn.LET(_xlpm.dev,原始数据_周度!G352,_xlpm.minDev,MIN(OFFSET(原始数据_周度!G352,1-$D$17,0,$D$17,1)),_xlpm.bounce,_xlpm.dev-_xlpm.minDev,IF(AND(ISNUMBER(_xlpm.dev),ISNUMBER(_xlpm.minDev),_xlpm.minDev&lt;=$B$17,_xlpm.bounce&gt;=$F$17),"✅ 触发","—")))</f>
        <v/>
      </c>
      <c r="I369" s="172">
        <f>IFERROR(IF(特征计算_周度!H369&gt;$I$3,MIN($I$4,MAX(-$I$5,(特征计算_周度!H369-$I$3)*$I$4)),0),"")</f>
        <v/>
      </c>
    </row>
    <row r="370">
      <c r="A370" s="117">
        <f>特征计算_周度!A353</f>
        <v/>
      </c>
      <c r="B370" s="171">
        <f>IFERROR($A$3*特征计算_周度!B370+$B$3*特征计算_周度!C370+$C$3*特征计算_周度!D370+$D$3*特征计算_周度!E370+$E$3*特征计算_周度!F370+$F$3*特征计算_周度!H370,"")</f>
        <v/>
      </c>
      <c r="C370" s="118">
        <f>IFERROR(PERCENTILE(OFFSET(B370,1-364,0,364,1),$C$7),"")</f>
        <v/>
      </c>
      <c r="D370" s="118">
        <f>IFERROR(PERCENTILE(OFFSET(B370,1-364,0,364,1),$C$11),"")</f>
        <v/>
      </c>
      <c r="E370" s="122">
        <f>_xlfn.LET(_xlpm.initState,IF(OR(B370="",C370=""),"",IF(OR(特征计算_周度!B353&gt;$B$15,特征计算_周度!C353&gt;$B$15,特征计算_周度!G353&gt;$B$15,特征计算_周度!E353&gt;$B$15,特征计算_周度!F353&gt;$B$15),$A$12,IFERROR(IF(B370&lt;PERCENTILE(OFFSET(B370,1-364,0,364,1),$C$7),$A$7,IF(B370&lt;PERCENTILE(OFFSET(B370,1-364,0,364,1),$C$8),$A$8,IF(B370&lt;PERCENTILE(OFFSET(B370,1-364,0,364,1),$C$9),$A$9,IF(B370&lt;PERCENTILE(OFFSET(B370,1-364,0,364,1),$C$10),$A$10,IF(B370&lt;PERCENTILE(OFFSET(B370,1-364,0,364,1),$C$11),$A$11,$A$12))))),""))),_xlpm.dev,原始数据_周度!G353,_xlpm.minDev,MIN(OFFSET(原始数据_周度!G353,1-$D$17,0,$D$17,1)),_xlpm.bounce,_xlpm.dev-_xlpm.minDev,_xlpm.oversold,AND(ISNUMBER(_xlpm.dev),ISNUMBER(_xlpm.minDev),_xlpm.minDev&lt;=$B$17,_xlpm.bounce&gt;=$F$17,OR(_xlpm.initState=$A$12,_xlpm.initState=$A$11,_xlpm.initState=$A$10)),_xlpm.pctOnly,IFERROR(IF(B370&lt;PERCENTILE(OFFSET(B370,1-364,0,364,1),$C$7),$A$7,IF(B370&lt;PERCENTILE(OFFSET(B370,1-364,0,364,1),$C$8),$A$8,IF(B370&lt;PERCENTILE(OFFSET(B370,1-364,0,364,1),$C$9),$A$9,IF(B370&lt;PERCENTILE(OFFSET(B370,1-364,0,364,1),$C$10),$A$10,IF(B370&lt;PERCENTILE(OFFSET(B370,1-364,0,364,1),$C$11),$A$11,$A$12))))),""),IF(_xlpm.initState="","",IF(_xlpm.oversold,_xlpm.pctOnly,_xlpm.initState)))</f>
        <v/>
      </c>
      <c r="F370" s="119" t="n"/>
      <c r="G370" s="120">
        <f>IF(OR(B370="",C370=""),"",IF(OR(特征计算_周度!B353&gt;$B$15,特征计算_周度!C353&gt;$B$15,特征计算_周度!G353&gt;$B$15,特征计算_周度!E353&gt;$B$15,特征计算_周度!F353&gt;$B$15),IF(特征计算_周度!B353&gt;$B$15,"VIX ","")&amp;IF(特征计算_周度!C353&gt;$B$15,"HY ","")&amp;IF(特征计算_周度!G353&gt;$B$15,"Sahm ","")&amp;IF(特征计算_周度!E353&gt;$B$15,"趋势 ","")&amp;IF(特征计算_周度!F353&gt;$B$15,"斜率",""),"—"))</f>
        <v/>
      </c>
      <c r="H370" s="121">
        <f>IF(OR(B370="",C370=""),"",_xlfn.LET(_xlpm.dev,原始数据_周度!G353,_xlpm.minDev,MIN(OFFSET(原始数据_周度!G353,1-$D$17,0,$D$17,1)),_xlpm.bounce,_xlpm.dev-_xlpm.minDev,IF(AND(ISNUMBER(_xlpm.dev),ISNUMBER(_xlpm.minDev),_xlpm.minDev&lt;=$B$17,_xlpm.bounce&gt;=$F$17),"✅ 触发","—")))</f>
        <v/>
      </c>
      <c r="I370" s="172">
        <f>IFERROR(IF(特征计算_周度!H370&gt;$I$3,MIN($I$4,MAX(-$I$5,(特征计算_周度!H370-$I$3)*$I$4)),0),"")</f>
        <v/>
      </c>
    </row>
    <row r="371">
      <c r="A371" s="117">
        <f>特征计算_周度!A354</f>
        <v/>
      </c>
      <c r="B371" s="171">
        <f>IFERROR($A$3*特征计算_周度!B371+$B$3*特征计算_周度!C371+$C$3*特征计算_周度!D371+$D$3*特征计算_周度!E371+$E$3*特征计算_周度!F371+$F$3*特征计算_周度!H371,"")</f>
        <v/>
      </c>
      <c r="C371" s="118">
        <f>IFERROR(PERCENTILE(OFFSET(B371,1-364,0,364,1),$C$7),"")</f>
        <v/>
      </c>
      <c r="D371" s="118">
        <f>IFERROR(PERCENTILE(OFFSET(B371,1-364,0,364,1),$C$11),"")</f>
        <v/>
      </c>
      <c r="E371" s="122">
        <f>_xlfn.LET(_xlpm.initState,IF(OR(B371="",C371=""),"",IF(OR(特征计算_周度!B354&gt;$B$15,特征计算_周度!C354&gt;$B$15,特征计算_周度!G354&gt;$B$15,特征计算_周度!E354&gt;$B$15,特征计算_周度!F354&gt;$B$15),$A$12,IFERROR(IF(B371&lt;PERCENTILE(OFFSET(B371,1-364,0,364,1),$C$7),$A$7,IF(B371&lt;PERCENTILE(OFFSET(B371,1-364,0,364,1),$C$8),$A$8,IF(B371&lt;PERCENTILE(OFFSET(B371,1-364,0,364,1),$C$9),$A$9,IF(B371&lt;PERCENTILE(OFFSET(B371,1-364,0,364,1),$C$10),$A$10,IF(B371&lt;PERCENTILE(OFFSET(B371,1-364,0,364,1),$C$11),$A$11,$A$12))))),""))),_xlpm.dev,原始数据_周度!G354,_xlpm.minDev,MIN(OFFSET(原始数据_周度!G354,1-$D$17,0,$D$17,1)),_xlpm.bounce,_xlpm.dev-_xlpm.minDev,_xlpm.oversold,AND(ISNUMBER(_xlpm.dev),ISNUMBER(_xlpm.minDev),_xlpm.minDev&lt;=$B$17,_xlpm.bounce&gt;=$F$17,OR(_xlpm.initState=$A$12,_xlpm.initState=$A$11,_xlpm.initState=$A$10)),_xlpm.pctOnly,IFERROR(IF(B371&lt;PERCENTILE(OFFSET(B371,1-364,0,364,1),$C$7),$A$7,IF(B371&lt;PERCENTILE(OFFSET(B371,1-364,0,364,1),$C$8),$A$8,IF(B371&lt;PERCENTILE(OFFSET(B371,1-364,0,364,1),$C$9),$A$9,IF(B371&lt;PERCENTILE(OFFSET(B371,1-364,0,364,1),$C$10),$A$10,IF(B371&lt;PERCENTILE(OFFSET(B371,1-364,0,364,1),$C$11),$A$11,$A$12))))),""),IF(_xlpm.initState="","",IF(_xlpm.oversold,_xlpm.pctOnly,_xlpm.initState)))</f>
        <v/>
      </c>
      <c r="F371" s="119" t="n"/>
      <c r="G371" s="120">
        <f>IF(OR(B371="",C371=""),"",IF(OR(特征计算_周度!B354&gt;$B$15,特征计算_周度!C354&gt;$B$15,特征计算_周度!G354&gt;$B$15,特征计算_周度!E354&gt;$B$15,特征计算_周度!F354&gt;$B$15),IF(特征计算_周度!B354&gt;$B$15,"VIX ","")&amp;IF(特征计算_周度!C354&gt;$B$15,"HY ","")&amp;IF(特征计算_周度!G354&gt;$B$15,"Sahm ","")&amp;IF(特征计算_周度!E354&gt;$B$15,"趋势 ","")&amp;IF(特征计算_周度!F354&gt;$B$15,"斜率",""),"—"))</f>
        <v/>
      </c>
      <c r="H371" s="121">
        <f>IF(OR(B371="",C371=""),"",_xlfn.LET(_xlpm.dev,原始数据_周度!G354,_xlpm.minDev,MIN(OFFSET(原始数据_周度!G354,1-$D$17,0,$D$17,1)),_xlpm.bounce,_xlpm.dev-_xlpm.minDev,IF(AND(ISNUMBER(_xlpm.dev),ISNUMBER(_xlpm.minDev),_xlpm.minDev&lt;=$B$17,_xlpm.bounce&gt;=$F$17),"✅ 触发","—")))</f>
        <v/>
      </c>
      <c r="I371" s="172">
        <f>IFERROR(IF(特征计算_周度!H371&gt;$I$3,MIN($I$4,MAX(-$I$5,(特征计算_周度!H371-$I$3)*$I$4)),0),"")</f>
        <v/>
      </c>
    </row>
    <row r="372">
      <c r="A372" s="117">
        <f>特征计算_周度!A355</f>
        <v/>
      </c>
      <c r="B372" s="171">
        <f>IFERROR($A$3*特征计算_周度!B372+$B$3*特征计算_周度!C372+$C$3*特征计算_周度!D372+$D$3*特征计算_周度!E372+$E$3*特征计算_周度!F372+$F$3*特征计算_周度!H372,"")</f>
        <v/>
      </c>
      <c r="C372" s="118">
        <f>IFERROR(PERCENTILE(OFFSET(B372,1-364,0,364,1),$C$7),"")</f>
        <v/>
      </c>
      <c r="D372" s="118">
        <f>IFERROR(PERCENTILE(OFFSET(B372,1-364,0,364,1),$C$11),"")</f>
        <v/>
      </c>
      <c r="E372" s="122">
        <f>_xlfn.LET(_xlpm.initState,IF(OR(B372="",C372=""),"",IF(OR(特征计算_周度!B355&gt;$B$15,特征计算_周度!C355&gt;$B$15,特征计算_周度!G355&gt;$B$15,特征计算_周度!E355&gt;$B$15,特征计算_周度!F355&gt;$B$15),$A$12,IFERROR(IF(B372&lt;PERCENTILE(OFFSET(B372,1-364,0,364,1),$C$7),$A$7,IF(B372&lt;PERCENTILE(OFFSET(B372,1-364,0,364,1),$C$8),$A$8,IF(B372&lt;PERCENTILE(OFFSET(B372,1-364,0,364,1),$C$9),$A$9,IF(B372&lt;PERCENTILE(OFFSET(B372,1-364,0,364,1),$C$10),$A$10,IF(B372&lt;PERCENTILE(OFFSET(B372,1-364,0,364,1),$C$11),$A$11,$A$12))))),""))),_xlpm.dev,原始数据_周度!G355,_xlpm.minDev,MIN(OFFSET(原始数据_周度!G355,1-$D$17,0,$D$17,1)),_xlpm.bounce,_xlpm.dev-_xlpm.minDev,_xlpm.oversold,AND(ISNUMBER(_xlpm.dev),ISNUMBER(_xlpm.minDev),_xlpm.minDev&lt;=$B$17,_xlpm.bounce&gt;=$F$17,OR(_xlpm.initState=$A$12,_xlpm.initState=$A$11,_xlpm.initState=$A$10)),_xlpm.pctOnly,IFERROR(IF(B372&lt;PERCENTILE(OFFSET(B372,1-364,0,364,1),$C$7),$A$7,IF(B372&lt;PERCENTILE(OFFSET(B372,1-364,0,364,1),$C$8),$A$8,IF(B372&lt;PERCENTILE(OFFSET(B372,1-364,0,364,1),$C$9),$A$9,IF(B372&lt;PERCENTILE(OFFSET(B372,1-364,0,364,1),$C$10),$A$10,IF(B372&lt;PERCENTILE(OFFSET(B372,1-364,0,364,1),$C$11),$A$11,$A$12))))),""),IF(_xlpm.initState="","",IF(_xlpm.oversold,_xlpm.pctOnly,_xlpm.initState)))</f>
        <v/>
      </c>
      <c r="F372" s="119" t="n"/>
      <c r="G372" s="120">
        <f>IF(OR(B372="",C372=""),"",IF(OR(特征计算_周度!B355&gt;$B$15,特征计算_周度!C355&gt;$B$15,特征计算_周度!G355&gt;$B$15,特征计算_周度!E355&gt;$B$15,特征计算_周度!F355&gt;$B$15),IF(特征计算_周度!B355&gt;$B$15,"VIX ","")&amp;IF(特征计算_周度!C355&gt;$B$15,"HY ","")&amp;IF(特征计算_周度!G355&gt;$B$15,"Sahm ","")&amp;IF(特征计算_周度!E355&gt;$B$15,"趋势 ","")&amp;IF(特征计算_周度!F355&gt;$B$15,"斜率",""),"—"))</f>
        <v/>
      </c>
      <c r="H372" s="121">
        <f>IF(OR(B372="",C372=""),"",_xlfn.LET(_xlpm.dev,原始数据_周度!G355,_xlpm.minDev,MIN(OFFSET(原始数据_周度!G355,1-$D$17,0,$D$17,1)),_xlpm.bounce,_xlpm.dev-_xlpm.minDev,IF(AND(ISNUMBER(_xlpm.dev),ISNUMBER(_xlpm.minDev),_xlpm.minDev&lt;=$B$17,_xlpm.bounce&gt;=$F$17),"✅ 触发","—")))</f>
        <v/>
      </c>
      <c r="I372" s="172">
        <f>IFERROR(IF(特征计算_周度!H372&gt;$I$3,MIN($I$4,MAX(-$I$5,(特征计算_周度!H372-$I$3)*$I$4)),0),"")</f>
        <v/>
      </c>
    </row>
    <row r="373">
      <c r="A373" s="117">
        <f>特征计算_周度!A356</f>
        <v/>
      </c>
      <c r="B373" s="171">
        <f>IFERROR($A$3*特征计算_周度!B373+$B$3*特征计算_周度!C373+$C$3*特征计算_周度!D373+$D$3*特征计算_周度!E373+$E$3*特征计算_周度!F373+$F$3*特征计算_周度!H373,"")</f>
        <v/>
      </c>
      <c r="C373" s="118">
        <f>IFERROR(PERCENTILE(OFFSET(B373,1-364,0,364,1),$C$7),"")</f>
        <v/>
      </c>
      <c r="D373" s="118">
        <f>IFERROR(PERCENTILE(OFFSET(B373,1-364,0,364,1),$C$11),"")</f>
        <v/>
      </c>
      <c r="E373" s="122">
        <f>_xlfn.LET(_xlpm.initState,IF(OR(B373="",C373=""),"",IF(OR(特征计算_周度!B356&gt;$B$15,特征计算_周度!C356&gt;$B$15,特征计算_周度!G356&gt;$B$15,特征计算_周度!E356&gt;$B$15,特征计算_周度!F356&gt;$B$15),$A$12,IFERROR(IF(B373&lt;PERCENTILE(OFFSET(B373,1-364,0,364,1),$C$7),$A$7,IF(B373&lt;PERCENTILE(OFFSET(B373,1-364,0,364,1),$C$8),$A$8,IF(B373&lt;PERCENTILE(OFFSET(B373,1-364,0,364,1),$C$9),$A$9,IF(B373&lt;PERCENTILE(OFFSET(B373,1-364,0,364,1),$C$10),$A$10,IF(B373&lt;PERCENTILE(OFFSET(B373,1-364,0,364,1),$C$11),$A$11,$A$12))))),""))),_xlpm.dev,原始数据_周度!G356,_xlpm.minDev,MIN(OFFSET(原始数据_周度!G356,1-$D$17,0,$D$17,1)),_xlpm.bounce,_xlpm.dev-_xlpm.minDev,_xlpm.oversold,AND(ISNUMBER(_xlpm.dev),ISNUMBER(_xlpm.minDev),_xlpm.minDev&lt;=$B$17,_xlpm.bounce&gt;=$F$17,OR(_xlpm.initState=$A$12,_xlpm.initState=$A$11,_xlpm.initState=$A$10)),_xlpm.pctOnly,IFERROR(IF(B373&lt;PERCENTILE(OFFSET(B373,1-364,0,364,1),$C$7),$A$7,IF(B373&lt;PERCENTILE(OFFSET(B373,1-364,0,364,1),$C$8),$A$8,IF(B373&lt;PERCENTILE(OFFSET(B373,1-364,0,364,1),$C$9),$A$9,IF(B373&lt;PERCENTILE(OFFSET(B373,1-364,0,364,1),$C$10),$A$10,IF(B373&lt;PERCENTILE(OFFSET(B373,1-364,0,364,1),$C$11),$A$11,$A$12))))),""),IF(_xlpm.initState="","",IF(_xlpm.oversold,_xlpm.pctOnly,_xlpm.initState)))</f>
        <v/>
      </c>
      <c r="F373" s="119" t="n"/>
      <c r="G373" s="120">
        <f>IF(OR(B373="",C373=""),"",IF(OR(特征计算_周度!B356&gt;$B$15,特征计算_周度!C356&gt;$B$15,特征计算_周度!G356&gt;$B$15,特征计算_周度!E356&gt;$B$15,特征计算_周度!F356&gt;$B$15),IF(特征计算_周度!B356&gt;$B$15,"VIX ","")&amp;IF(特征计算_周度!C356&gt;$B$15,"HY ","")&amp;IF(特征计算_周度!G356&gt;$B$15,"Sahm ","")&amp;IF(特征计算_周度!E356&gt;$B$15,"趋势 ","")&amp;IF(特征计算_周度!F356&gt;$B$15,"斜率",""),"—"))</f>
        <v/>
      </c>
      <c r="H373" s="121">
        <f>IF(OR(B373="",C373=""),"",_xlfn.LET(_xlpm.dev,原始数据_周度!G356,_xlpm.minDev,MIN(OFFSET(原始数据_周度!G356,1-$D$17,0,$D$17,1)),_xlpm.bounce,_xlpm.dev-_xlpm.minDev,IF(AND(ISNUMBER(_xlpm.dev),ISNUMBER(_xlpm.minDev),_xlpm.minDev&lt;=$B$17,_xlpm.bounce&gt;=$F$17),"✅ 触发","—")))</f>
        <v/>
      </c>
      <c r="I373" s="172">
        <f>IFERROR(IF(特征计算_周度!H373&gt;$I$3,MIN($I$4,MAX(-$I$5,(特征计算_周度!H373-$I$3)*$I$4)),0),"")</f>
        <v/>
      </c>
    </row>
    <row r="374">
      <c r="A374" s="117">
        <f>特征计算_周度!A357</f>
        <v/>
      </c>
      <c r="B374" s="171">
        <f>IFERROR($A$3*特征计算_周度!B374+$B$3*特征计算_周度!C374+$C$3*特征计算_周度!D374+$D$3*特征计算_周度!E374+$E$3*特征计算_周度!F374+$F$3*特征计算_周度!H374,"")</f>
        <v/>
      </c>
      <c r="C374" s="118">
        <f>IFERROR(PERCENTILE(OFFSET(B374,1-364,0,364,1),$C$7),"")</f>
        <v/>
      </c>
      <c r="D374" s="118">
        <f>IFERROR(PERCENTILE(OFFSET(B374,1-364,0,364,1),$C$11),"")</f>
        <v/>
      </c>
      <c r="E374" s="122">
        <f>_xlfn.LET(_xlpm.initState,IF(OR(B374="",C374=""),"",IF(OR(特征计算_周度!B357&gt;$B$15,特征计算_周度!C357&gt;$B$15,特征计算_周度!G357&gt;$B$15,特征计算_周度!E357&gt;$B$15,特征计算_周度!F357&gt;$B$15),$A$12,IFERROR(IF(B374&lt;PERCENTILE(OFFSET(B374,1-364,0,364,1),$C$7),$A$7,IF(B374&lt;PERCENTILE(OFFSET(B374,1-364,0,364,1),$C$8),$A$8,IF(B374&lt;PERCENTILE(OFFSET(B374,1-364,0,364,1),$C$9),$A$9,IF(B374&lt;PERCENTILE(OFFSET(B374,1-364,0,364,1),$C$10),$A$10,IF(B374&lt;PERCENTILE(OFFSET(B374,1-364,0,364,1),$C$11),$A$11,$A$12))))),""))),_xlpm.dev,原始数据_周度!G357,_xlpm.minDev,MIN(OFFSET(原始数据_周度!G357,1-$D$17,0,$D$17,1)),_xlpm.bounce,_xlpm.dev-_xlpm.minDev,_xlpm.oversold,AND(ISNUMBER(_xlpm.dev),ISNUMBER(_xlpm.minDev),_xlpm.minDev&lt;=$B$17,_xlpm.bounce&gt;=$F$17,OR(_xlpm.initState=$A$12,_xlpm.initState=$A$11,_xlpm.initState=$A$10)),_xlpm.pctOnly,IFERROR(IF(B374&lt;PERCENTILE(OFFSET(B374,1-364,0,364,1),$C$7),$A$7,IF(B374&lt;PERCENTILE(OFFSET(B374,1-364,0,364,1),$C$8),$A$8,IF(B374&lt;PERCENTILE(OFFSET(B374,1-364,0,364,1),$C$9),$A$9,IF(B374&lt;PERCENTILE(OFFSET(B374,1-364,0,364,1),$C$10),$A$10,IF(B374&lt;PERCENTILE(OFFSET(B374,1-364,0,364,1),$C$11),$A$11,$A$12))))),""),IF(_xlpm.initState="","",IF(_xlpm.oversold,_xlpm.pctOnly,_xlpm.initState)))</f>
        <v/>
      </c>
      <c r="F374" s="119" t="n"/>
      <c r="G374" s="120">
        <f>IF(OR(B374="",C374=""),"",IF(OR(特征计算_周度!B357&gt;$B$15,特征计算_周度!C357&gt;$B$15,特征计算_周度!G357&gt;$B$15,特征计算_周度!E357&gt;$B$15,特征计算_周度!F357&gt;$B$15),IF(特征计算_周度!B357&gt;$B$15,"VIX ","")&amp;IF(特征计算_周度!C357&gt;$B$15,"HY ","")&amp;IF(特征计算_周度!G357&gt;$B$15,"Sahm ","")&amp;IF(特征计算_周度!E357&gt;$B$15,"趋势 ","")&amp;IF(特征计算_周度!F357&gt;$B$15,"斜率",""),"—"))</f>
        <v/>
      </c>
      <c r="H374" s="121">
        <f>IF(OR(B374="",C374=""),"",_xlfn.LET(_xlpm.dev,原始数据_周度!G357,_xlpm.minDev,MIN(OFFSET(原始数据_周度!G357,1-$D$17,0,$D$17,1)),_xlpm.bounce,_xlpm.dev-_xlpm.minDev,IF(AND(ISNUMBER(_xlpm.dev),ISNUMBER(_xlpm.minDev),_xlpm.minDev&lt;=$B$17,_xlpm.bounce&gt;=$F$17),"✅ 触发","—")))</f>
        <v/>
      </c>
      <c r="I374" s="172">
        <f>IFERROR(IF(特征计算_周度!H374&gt;$I$3,MIN($I$4,MAX(-$I$5,(特征计算_周度!H374-$I$3)*$I$4)),0),"")</f>
        <v/>
      </c>
    </row>
    <row r="375">
      <c r="A375" s="117">
        <f>特征计算_周度!A358</f>
        <v/>
      </c>
      <c r="B375" s="171">
        <f>IFERROR($A$3*特征计算_周度!B375+$B$3*特征计算_周度!C375+$C$3*特征计算_周度!D375+$D$3*特征计算_周度!E375+$E$3*特征计算_周度!F375+$F$3*特征计算_周度!H375,"")</f>
        <v/>
      </c>
      <c r="C375" s="118">
        <f>IFERROR(PERCENTILE(OFFSET(B375,1-364,0,364,1),$C$7),"")</f>
        <v/>
      </c>
      <c r="D375" s="118">
        <f>IFERROR(PERCENTILE(OFFSET(B375,1-364,0,364,1),$C$11),"")</f>
        <v/>
      </c>
      <c r="E375" s="122">
        <f>_xlfn.LET(_xlpm.initState,IF(OR(B375="",C375=""),"",IF(OR(特征计算_周度!B358&gt;$B$15,特征计算_周度!C358&gt;$B$15,特征计算_周度!G358&gt;$B$15,特征计算_周度!E358&gt;$B$15,特征计算_周度!F358&gt;$B$15),$A$12,IFERROR(IF(B375&lt;PERCENTILE(OFFSET(B375,1-364,0,364,1),$C$7),$A$7,IF(B375&lt;PERCENTILE(OFFSET(B375,1-364,0,364,1),$C$8),$A$8,IF(B375&lt;PERCENTILE(OFFSET(B375,1-364,0,364,1),$C$9),$A$9,IF(B375&lt;PERCENTILE(OFFSET(B375,1-364,0,364,1),$C$10),$A$10,IF(B375&lt;PERCENTILE(OFFSET(B375,1-364,0,364,1),$C$11),$A$11,$A$12))))),""))),_xlpm.dev,原始数据_周度!G358,_xlpm.minDev,MIN(OFFSET(原始数据_周度!G358,1-$D$17,0,$D$17,1)),_xlpm.bounce,_xlpm.dev-_xlpm.minDev,_xlpm.oversold,AND(ISNUMBER(_xlpm.dev),ISNUMBER(_xlpm.minDev),_xlpm.minDev&lt;=$B$17,_xlpm.bounce&gt;=$F$17,OR(_xlpm.initState=$A$12,_xlpm.initState=$A$11,_xlpm.initState=$A$10)),_xlpm.pctOnly,IFERROR(IF(B375&lt;PERCENTILE(OFFSET(B375,1-364,0,364,1),$C$7),$A$7,IF(B375&lt;PERCENTILE(OFFSET(B375,1-364,0,364,1),$C$8),$A$8,IF(B375&lt;PERCENTILE(OFFSET(B375,1-364,0,364,1),$C$9),$A$9,IF(B375&lt;PERCENTILE(OFFSET(B375,1-364,0,364,1),$C$10),$A$10,IF(B375&lt;PERCENTILE(OFFSET(B375,1-364,0,364,1),$C$11),$A$11,$A$12))))),""),IF(_xlpm.initState="","",IF(_xlpm.oversold,_xlpm.pctOnly,_xlpm.initState)))</f>
        <v/>
      </c>
      <c r="F375" s="119" t="n"/>
      <c r="G375" s="120">
        <f>IF(OR(B375="",C375=""),"",IF(OR(特征计算_周度!B358&gt;$B$15,特征计算_周度!C358&gt;$B$15,特征计算_周度!G358&gt;$B$15,特征计算_周度!E358&gt;$B$15,特征计算_周度!F358&gt;$B$15),IF(特征计算_周度!B358&gt;$B$15,"VIX ","")&amp;IF(特征计算_周度!C358&gt;$B$15,"HY ","")&amp;IF(特征计算_周度!G358&gt;$B$15,"Sahm ","")&amp;IF(特征计算_周度!E358&gt;$B$15,"趋势 ","")&amp;IF(特征计算_周度!F358&gt;$B$15,"斜率",""),"—"))</f>
        <v/>
      </c>
      <c r="H375" s="121">
        <f>IF(OR(B375="",C375=""),"",_xlfn.LET(_xlpm.dev,原始数据_周度!G358,_xlpm.minDev,MIN(OFFSET(原始数据_周度!G358,1-$D$17,0,$D$17,1)),_xlpm.bounce,_xlpm.dev-_xlpm.minDev,IF(AND(ISNUMBER(_xlpm.dev),ISNUMBER(_xlpm.minDev),_xlpm.minDev&lt;=$B$17,_xlpm.bounce&gt;=$F$17),"✅ 触发","—")))</f>
        <v/>
      </c>
      <c r="I375" s="172">
        <f>IFERROR(IF(特征计算_周度!H375&gt;$I$3,MIN($I$4,MAX(-$I$5,(特征计算_周度!H375-$I$3)*$I$4)),0),"")</f>
        <v/>
      </c>
    </row>
    <row r="376">
      <c r="A376" s="117">
        <f>特征计算_周度!A359</f>
        <v/>
      </c>
      <c r="B376" s="171">
        <f>IFERROR($A$3*特征计算_周度!B376+$B$3*特征计算_周度!C376+$C$3*特征计算_周度!D376+$D$3*特征计算_周度!E376+$E$3*特征计算_周度!F376+$F$3*特征计算_周度!H376,"")</f>
        <v/>
      </c>
      <c r="C376" s="118">
        <f>IFERROR(PERCENTILE(OFFSET(B376,1-364,0,364,1),$C$7),"")</f>
        <v/>
      </c>
      <c r="D376" s="118">
        <f>IFERROR(PERCENTILE(OFFSET(B376,1-364,0,364,1),$C$11),"")</f>
        <v/>
      </c>
      <c r="E376" s="122">
        <f>_xlfn.LET(_xlpm.initState,IF(OR(B376="",C376=""),"",IF(OR(特征计算_周度!B359&gt;$B$15,特征计算_周度!C359&gt;$B$15,特征计算_周度!G359&gt;$B$15,特征计算_周度!E359&gt;$B$15,特征计算_周度!F359&gt;$B$15),$A$12,IFERROR(IF(B376&lt;PERCENTILE(OFFSET(B376,1-364,0,364,1),$C$7),$A$7,IF(B376&lt;PERCENTILE(OFFSET(B376,1-364,0,364,1),$C$8),$A$8,IF(B376&lt;PERCENTILE(OFFSET(B376,1-364,0,364,1),$C$9),$A$9,IF(B376&lt;PERCENTILE(OFFSET(B376,1-364,0,364,1),$C$10),$A$10,IF(B376&lt;PERCENTILE(OFFSET(B376,1-364,0,364,1),$C$11),$A$11,$A$12))))),""))),_xlpm.dev,原始数据_周度!G359,_xlpm.minDev,MIN(OFFSET(原始数据_周度!G359,1-$D$17,0,$D$17,1)),_xlpm.bounce,_xlpm.dev-_xlpm.minDev,_xlpm.oversold,AND(ISNUMBER(_xlpm.dev),ISNUMBER(_xlpm.minDev),_xlpm.minDev&lt;=$B$17,_xlpm.bounce&gt;=$F$17,OR(_xlpm.initState=$A$12,_xlpm.initState=$A$11,_xlpm.initState=$A$10)),_xlpm.pctOnly,IFERROR(IF(B376&lt;PERCENTILE(OFFSET(B376,1-364,0,364,1),$C$7),$A$7,IF(B376&lt;PERCENTILE(OFFSET(B376,1-364,0,364,1),$C$8),$A$8,IF(B376&lt;PERCENTILE(OFFSET(B376,1-364,0,364,1),$C$9),$A$9,IF(B376&lt;PERCENTILE(OFFSET(B376,1-364,0,364,1),$C$10),$A$10,IF(B376&lt;PERCENTILE(OFFSET(B376,1-364,0,364,1),$C$11),$A$11,$A$12))))),""),IF(_xlpm.initState="","",IF(_xlpm.oversold,_xlpm.pctOnly,_xlpm.initState)))</f>
        <v/>
      </c>
      <c r="F376" s="119" t="n"/>
      <c r="G376" s="120">
        <f>IF(OR(B376="",C376=""),"",IF(OR(特征计算_周度!B359&gt;$B$15,特征计算_周度!C359&gt;$B$15,特征计算_周度!G359&gt;$B$15,特征计算_周度!E359&gt;$B$15,特征计算_周度!F359&gt;$B$15),IF(特征计算_周度!B359&gt;$B$15,"VIX ","")&amp;IF(特征计算_周度!C359&gt;$B$15,"HY ","")&amp;IF(特征计算_周度!G359&gt;$B$15,"Sahm ","")&amp;IF(特征计算_周度!E359&gt;$B$15,"趋势 ","")&amp;IF(特征计算_周度!F359&gt;$B$15,"斜率",""),"—"))</f>
        <v/>
      </c>
      <c r="H376" s="121">
        <f>IF(OR(B376="",C376=""),"",_xlfn.LET(_xlpm.dev,原始数据_周度!G359,_xlpm.minDev,MIN(OFFSET(原始数据_周度!G359,1-$D$17,0,$D$17,1)),_xlpm.bounce,_xlpm.dev-_xlpm.minDev,IF(AND(ISNUMBER(_xlpm.dev),ISNUMBER(_xlpm.minDev),_xlpm.minDev&lt;=$B$17,_xlpm.bounce&gt;=$F$17),"✅ 触发","—")))</f>
        <v/>
      </c>
      <c r="I376" s="172">
        <f>IFERROR(IF(特征计算_周度!H376&gt;$I$3,MIN($I$4,MAX(-$I$5,(特征计算_周度!H376-$I$3)*$I$4)),0),"")</f>
        <v/>
      </c>
    </row>
    <row r="377">
      <c r="A377" s="117">
        <f>特征计算_周度!A360</f>
        <v/>
      </c>
      <c r="B377" s="171">
        <f>IFERROR($A$3*特征计算_周度!B377+$B$3*特征计算_周度!C377+$C$3*特征计算_周度!D377+$D$3*特征计算_周度!E377+$E$3*特征计算_周度!F377+$F$3*特征计算_周度!H377,"")</f>
        <v/>
      </c>
      <c r="C377" s="118">
        <f>IFERROR(PERCENTILE(OFFSET(B377,1-364,0,364,1),$C$7),"")</f>
        <v/>
      </c>
      <c r="D377" s="118">
        <f>IFERROR(PERCENTILE(OFFSET(B377,1-364,0,364,1),$C$11),"")</f>
        <v/>
      </c>
      <c r="E377" s="122">
        <f>_xlfn.LET(_xlpm.initState,IF(OR(B377="",C377=""),"",IF(OR(特征计算_周度!B360&gt;$B$15,特征计算_周度!C360&gt;$B$15,特征计算_周度!G360&gt;$B$15,特征计算_周度!E360&gt;$B$15,特征计算_周度!F360&gt;$B$15),$A$12,IFERROR(IF(B377&lt;PERCENTILE(OFFSET(B377,1-364,0,364,1),$C$7),$A$7,IF(B377&lt;PERCENTILE(OFFSET(B377,1-364,0,364,1),$C$8),$A$8,IF(B377&lt;PERCENTILE(OFFSET(B377,1-364,0,364,1),$C$9),$A$9,IF(B377&lt;PERCENTILE(OFFSET(B377,1-364,0,364,1),$C$10),$A$10,IF(B377&lt;PERCENTILE(OFFSET(B377,1-364,0,364,1),$C$11),$A$11,$A$12))))),""))),_xlpm.dev,原始数据_周度!G360,_xlpm.minDev,MIN(OFFSET(原始数据_周度!G360,1-$D$17,0,$D$17,1)),_xlpm.bounce,_xlpm.dev-_xlpm.minDev,_xlpm.oversold,AND(ISNUMBER(_xlpm.dev),ISNUMBER(_xlpm.minDev),_xlpm.minDev&lt;=$B$17,_xlpm.bounce&gt;=$F$17,OR(_xlpm.initState=$A$12,_xlpm.initState=$A$11,_xlpm.initState=$A$10)),_xlpm.pctOnly,IFERROR(IF(B377&lt;PERCENTILE(OFFSET(B377,1-364,0,364,1),$C$7),$A$7,IF(B377&lt;PERCENTILE(OFFSET(B377,1-364,0,364,1),$C$8),$A$8,IF(B377&lt;PERCENTILE(OFFSET(B377,1-364,0,364,1),$C$9),$A$9,IF(B377&lt;PERCENTILE(OFFSET(B377,1-364,0,364,1),$C$10),$A$10,IF(B377&lt;PERCENTILE(OFFSET(B377,1-364,0,364,1),$C$11),$A$11,$A$12))))),""),IF(_xlpm.initState="","",IF(_xlpm.oversold,_xlpm.pctOnly,_xlpm.initState)))</f>
        <v/>
      </c>
      <c r="F377" s="119" t="n"/>
      <c r="G377" s="120">
        <f>IF(OR(B377="",C377=""),"",IF(OR(特征计算_周度!B360&gt;$B$15,特征计算_周度!C360&gt;$B$15,特征计算_周度!G360&gt;$B$15,特征计算_周度!E360&gt;$B$15,特征计算_周度!F360&gt;$B$15),IF(特征计算_周度!B360&gt;$B$15,"VIX ","")&amp;IF(特征计算_周度!C360&gt;$B$15,"HY ","")&amp;IF(特征计算_周度!G360&gt;$B$15,"Sahm ","")&amp;IF(特征计算_周度!E360&gt;$B$15,"趋势 ","")&amp;IF(特征计算_周度!F360&gt;$B$15,"斜率",""),"—"))</f>
        <v/>
      </c>
      <c r="H377" s="121">
        <f>IF(OR(B377="",C377=""),"",_xlfn.LET(_xlpm.dev,原始数据_周度!G360,_xlpm.minDev,MIN(OFFSET(原始数据_周度!G360,1-$D$17,0,$D$17,1)),_xlpm.bounce,_xlpm.dev-_xlpm.minDev,IF(AND(ISNUMBER(_xlpm.dev),ISNUMBER(_xlpm.minDev),_xlpm.minDev&lt;=$B$17,_xlpm.bounce&gt;=$F$17),"✅ 触发","—")))</f>
        <v/>
      </c>
      <c r="I377" s="172">
        <f>IFERROR(IF(特征计算_周度!H377&gt;$I$3,MIN($I$4,MAX(-$I$5,(特征计算_周度!H377-$I$3)*$I$4)),0),"")</f>
        <v/>
      </c>
    </row>
    <row r="378">
      <c r="A378" s="117">
        <f>特征计算_周度!A361</f>
        <v/>
      </c>
      <c r="B378" s="171">
        <f>IFERROR($A$3*特征计算_周度!B378+$B$3*特征计算_周度!C378+$C$3*特征计算_周度!D378+$D$3*特征计算_周度!E378+$E$3*特征计算_周度!F378+$F$3*特征计算_周度!H378,"")</f>
        <v/>
      </c>
      <c r="C378" s="118">
        <f>IFERROR(PERCENTILE(OFFSET(B378,1-364,0,364,1),$C$7),"")</f>
        <v/>
      </c>
      <c r="D378" s="118">
        <f>IFERROR(PERCENTILE(OFFSET(B378,1-364,0,364,1),$C$11),"")</f>
        <v/>
      </c>
      <c r="E378" s="122">
        <f>_xlfn.LET(_xlpm.initState,IF(OR(B378="",C378=""),"",IF(OR(特征计算_周度!B361&gt;$B$15,特征计算_周度!C361&gt;$B$15,特征计算_周度!G361&gt;$B$15,特征计算_周度!E361&gt;$B$15,特征计算_周度!F361&gt;$B$15),$A$12,IFERROR(IF(B378&lt;PERCENTILE(OFFSET(B378,1-364,0,364,1),$C$7),$A$7,IF(B378&lt;PERCENTILE(OFFSET(B378,1-364,0,364,1),$C$8),$A$8,IF(B378&lt;PERCENTILE(OFFSET(B378,1-364,0,364,1),$C$9),$A$9,IF(B378&lt;PERCENTILE(OFFSET(B378,1-364,0,364,1),$C$10),$A$10,IF(B378&lt;PERCENTILE(OFFSET(B378,1-364,0,364,1),$C$11),$A$11,$A$12))))),""))),_xlpm.dev,原始数据_周度!G361,_xlpm.minDev,MIN(OFFSET(原始数据_周度!G361,1-$D$17,0,$D$17,1)),_xlpm.bounce,_xlpm.dev-_xlpm.minDev,_xlpm.oversold,AND(ISNUMBER(_xlpm.dev),ISNUMBER(_xlpm.minDev),_xlpm.minDev&lt;=$B$17,_xlpm.bounce&gt;=$F$17,OR(_xlpm.initState=$A$12,_xlpm.initState=$A$11,_xlpm.initState=$A$10)),_xlpm.pctOnly,IFERROR(IF(B378&lt;PERCENTILE(OFFSET(B378,1-364,0,364,1),$C$7),$A$7,IF(B378&lt;PERCENTILE(OFFSET(B378,1-364,0,364,1),$C$8),$A$8,IF(B378&lt;PERCENTILE(OFFSET(B378,1-364,0,364,1),$C$9),$A$9,IF(B378&lt;PERCENTILE(OFFSET(B378,1-364,0,364,1),$C$10),$A$10,IF(B378&lt;PERCENTILE(OFFSET(B378,1-364,0,364,1),$C$11),$A$11,$A$12))))),""),IF(_xlpm.initState="","",IF(_xlpm.oversold,_xlpm.pctOnly,_xlpm.initState)))</f>
        <v/>
      </c>
      <c r="F378" s="119" t="n"/>
      <c r="G378" s="120">
        <f>IF(OR(B378="",C378=""),"",IF(OR(特征计算_周度!B361&gt;$B$15,特征计算_周度!C361&gt;$B$15,特征计算_周度!G361&gt;$B$15,特征计算_周度!E361&gt;$B$15,特征计算_周度!F361&gt;$B$15),IF(特征计算_周度!B361&gt;$B$15,"VIX ","")&amp;IF(特征计算_周度!C361&gt;$B$15,"HY ","")&amp;IF(特征计算_周度!G361&gt;$B$15,"Sahm ","")&amp;IF(特征计算_周度!E361&gt;$B$15,"趋势 ","")&amp;IF(特征计算_周度!F361&gt;$B$15,"斜率",""),"—"))</f>
        <v/>
      </c>
      <c r="H378" s="121">
        <f>IF(OR(B378="",C378=""),"",_xlfn.LET(_xlpm.dev,原始数据_周度!G361,_xlpm.minDev,MIN(OFFSET(原始数据_周度!G361,1-$D$17,0,$D$17,1)),_xlpm.bounce,_xlpm.dev-_xlpm.minDev,IF(AND(ISNUMBER(_xlpm.dev),ISNUMBER(_xlpm.minDev),_xlpm.minDev&lt;=$B$17,_xlpm.bounce&gt;=$F$17),"✅ 触发","—")))</f>
        <v/>
      </c>
      <c r="I378" s="172">
        <f>IFERROR(IF(特征计算_周度!H378&gt;$I$3,MIN($I$4,MAX(-$I$5,(特征计算_周度!H378-$I$3)*$I$4)),0),"")</f>
        <v/>
      </c>
    </row>
    <row r="379">
      <c r="A379" s="117">
        <f>特征计算_周度!A362</f>
        <v/>
      </c>
      <c r="B379" s="171">
        <f>IFERROR($A$3*特征计算_周度!B379+$B$3*特征计算_周度!C379+$C$3*特征计算_周度!D379+$D$3*特征计算_周度!E379+$E$3*特征计算_周度!F379+$F$3*特征计算_周度!H379,"")</f>
        <v/>
      </c>
      <c r="C379" s="118">
        <f>IFERROR(PERCENTILE(OFFSET(B379,1-364,0,364,1),$C$7),"")</f>
        <v/>
      </c>
      <c r="D379" s="118">
        <f>IFERROR(PERCENTILE(OFFSET(B379,1-364,0,364,1),$C$11),"")</f>
        <v/>
      </c>
      <c r="E379" s="122">
        <f>_xlfn.LET(_xlpm.initState,IF(OR(B379="",C379=""),"",IF(OR(特征计算_周度!B362&gt;$B$15,特征计算_周度!C362&gt;$B$15,特征计算_周度!G362&gt;$B$15,特征计算_周度!E362&gt;$B$15,特征计算_周度!F362&gt;$B$15),$A$12,IFERROR(IF(B379&lt;PERCENTILE(OFFSET(B379,1-364,0,364,1),$C$7),$A$7,IF(B379&lt;PERCENTILE(OFFSET(B379,1-364,0,364,1),$C$8),$A$8,IF(B379&lt;PERCENTILE(OFFSET(B379,1-364,0,364,1),$C$9),$A$9,IF(B379&lt;PERCENTILE(OFFSET(B379,1-364,0,364,1),$C$10),$A$10,IF(B379&lt;PERCENTILE(OFFSET(B379,1-364,0,364,1),$C$11),$A$11,$A$12))))),""))),_xlpm.dev,原始数据_周度!G362,_xlpm.minDev,MIN(OFFSET(原始数据_周度!G362,1-$D$17,0,$D$17,1)),_xlpm.bounce,_xlpm.dev-_xlpm.minDev,_xlpm.oversold,AND(ISNUMBER(_xlpm.dev),ISNUMBER(_xlpm.minDev),_xlpm.minDev&lt;=$B$17,_xlpm.bounce&gt;=$F$17,OR(_xlpm.initState=$A$12,_xlpm.initState=$A$11,_xlpm.initState=$A$10)),_xlpm.pctOnly,IFERROR(IF(B379&lt;PERCENTILE(OFFSET(B379,1-364,0,364,1),$C$7),$A$7,IF(B379&lt;PERCENTILE(OFFSET(B379,1-364,0,364,1),$C$8),$A$8,IF(B379&lt;PERCENTILE(OFFSET(B379,1-364,0,364,1),$C$9),$A$9,IF(B379&lt;PERCENTILE(OFFSET(B379,1-364,0,364,1),$C$10),$A$10,IF(B379&lt;PERCENTILE(OFFSET(B379,1-364,0,364,1),$C$11),$A$11,$A$12))))),""),IF(_xlpm.initState="","",IF(_xlpm.oversold,_xlpm.pctOnly,_xlpm.initState)))</f>
        <v/>
      </c>
      <c r="F379" s="119" t="n"/>
      <c r="G379" s="120">
        <f>IF(OR(B379="",C379=""),"",IF(OR(特征计算_周度!B362&gt;$B$15,特征计算_周度!C362&gt;$B$15,特征计算_周度!G362&gt;$B$15,特征计算_周度!E362&gt;$B$15,特征计算_周度!F362&gt;$B$15),IF(特征计算_周度!B362&gt;$B$15,"VIX ","")&amp;IF(特征计算_周度!C362&gt;$B$15,"HY ","")&amp;IF(特征计算_周度!G362&gt;$B$15,"Sahm ","")&amp;IF(特征计算_周度!E362&gt;$B$15,"趋势 ","")&amp;IF(特征计算_周度!F362&gt;$B$15,"斜率",""),"—"))</f>
        <v/>
      </c>
      <c r="H379" s="121">
        <f>IF(OR(B379="",C379=""),"",_xlfn.LET(_xlpm.dev,原始数据_周度!G362,_xlpm.minDev,MIN(OFFSET(原始数据_周度!G362,1-$D$17,0,$D$17,1)),_xlpm.bounce,_xlpm.dev-_xlpm.minDev,IF(AND(ISNUMBER(_xlpm.dev),ISNUMBER(_xlpm.minDev),_xlpm.minDev&lt;=$B$17,_xlpm.bounce&gt;=$F$17),"✅ 触发","—")))</f>
        <v/>
      </c>
      <c r="I379" s="172">
        <f>IFERROR(IF(特征计算_周度!H379&gt;$I$3,MIN($I$4,MAX(-$I$5,(特征计算_周度!H379-$I$3)*$I$4)),0),"")</f>
        <v/>
      </c>
    </row>
    <row r="380">
      <c r="A380" s="117">
        <f>特征计算_周度!A363</f>
        <v/>
      </c>
      <c r="B380" s="171">
        <f>IFERROR($A$3*特征计算_周度!B380+$B$3*特征计算_周度!C380+$C$3*特征计算_周度!D380+$D$3*特征计算_周度!E380+$E$3*特征计算_周度!F380+$F$3*特征计算_周度!H380,"")</f>
        <v/>
      </c>
      <c r="C380" s="118">
        <f>IFERROR(PERCENTILE(OFFSET(B380,1-364,0,364,1),$C$7),"")</f>
        <v/>
      </c>
      <c r="D380" s="118">
        <f>IFERROR(PERCENTILE(OFFSET(B380,1-364,0,364,1),$C$11),"")</f>
        <v/>
      </c>
      <c r="E380" s="122">
        <f>_xlfn.LET(_xlpm.initState,IF(OR(B380="",C380=""),"",IF(OR(特征计算_周度!B363&gt;$B$15,特征计算_周度!C363&gt;$B$15,特征计算_周度!G363&gt;$B$15,特征计算_周度!E363&gt;$B$15,特征计算_周度!F363&gt;$B$15),$A$12,IFERROR(IF(B380&lt;PERCENTILE(OFFSET(B380,1-364,0,364,1),$C$7),$A$7,IF(B380&lt;PERCENTILE(OFFSET(B380,1-364,0,364,1),$C$8),$A$8,IF(B380&lt;PERCENTILE(OFFSET(B380,1-364,0,364,1),$C$9),$A$9,IF(B380&lt;PERCENTILE(OFFSET(B380,1-364,0,364,1),$C$10),$A$10,IF(B380&lt;PERCENTILE(OFFSET(B380,1-364,0,364,1),$C$11),$A$11,$A$12))))),""))),_xlpm.dev,原始数据_周度!G363,_xlpm.minDev,MIN(OFFSET(原始数据_周度!G363,1-$D$17,0,$D$17,1)),_xlpm.bounce,_xlpm.dev-_xlpm.minDev,_xlpm.oversold,AND(ISNUMBER(_xlpm.dev),ISNUMBER(_xlpm.minDev),_xlpm.minDev&lt;=$B$17,_xlpm.bounce&gt;=$F$17,OR(_xlpm.initState=$A$12,_xlpm.initState=$A$11,_xlpm.initState=$A$10)),_xlpm.pctOnly,IFERROR(IF(B380&lt;PERCENTILE(OFFSET(B380,1-364,0,364,1),$C$7),$A$7,IF(B380&lt;PERCENTILE(OFFSET(B380,1-364,0,364,1),$C$8),$A$8,IF(B380&lt;PERCENTILE(OFFSET(B380,1-364,0,364,1),$C$9),$A$9,IF(B380&lt;PERCENTILE(OFFSET(B380,1-364,0,364,1),$C$10),$A$10,IF(B380&lt;PERCENTILE(OFFSET(B380,1-364,0,364,1),$C$11),$A$11,$A$12))))),""),IF(_xlpm.initState="","",IF(_xlpm.oversold,_xlpm.pctOnly,_xlpm.initState)))</f>
        <v/>
      </c>
      <c r="F380" s="119" t="n"/>
      <c r="G380" s="120">
        <f>IF(OR(B380="",C380=""),"",IF(OR(特征计算_周度!B363&gt;$B$15,特征计算_周度!C363&gt;$B$15,特征计算_周度!G363&gt;$B$15,特征计算_周度!E363&gt;$B$15,特征计算_周度!F363&gt;$B$15),IF(特征计算_周度!B363&gt;$B$15,"VIX ","")&amp;IF(特征计算_周度!C363&gt;$B$15,"HY ","")&amp;IF(特征计算_周度!G363&gt;$B$15,"Sahm ","")&amp;IF(特征计算_周度!E363&gt;$B$15,"趋势 ","")&amp;IF(特征计算_周度!F363&gt;$B$15,"斜率",""),"—"))</f>
        <v/>
      </c>
      <c r="H380" s="121">
        <f>IF(OR(B380="",C380=""),"",_xlfn.LET(_xlpm.dev,原始数据_周度!G363,_xlpm.minDev,MIN(OFFSET(原始数据_周度!G363,1-$D$17,0,$D$17,1)),_xlpm.bounce,_xlpm.dev-_xlpm.minDev,IF(AND(ISNUMBER(_xlpm.dev),ISNUMBER(_xlpm.minDev),_xlpm.minDev&lt;=$B$17,_xlpm.bounce&gt;=$F$17),"✅ 触发","—")))</f>
        <v/>
      </c>
      <c r="I380" s="172">
        <f>IFERROR(IF(特征计算_周度!H380&gt;$I$3,MIN($I$4,MAX(-$I$5,(特征计算_周度!H380-$I$3)*$I$4)),0),"")</f>
        <v/>
      </c>
    </row>
    <row r="381">
      <c r="A381" s="117">
        <f>特征计算_周度!A364</f>
        <v/>
      </c>
      <c r="B381" s="171">
        <f>IFERROR($A$3*特征计算_周度!B381+$B$3*特征计算_周度!C381+$C$3*特征计算_周度!D381+$D$3*特征计算_周度!E381+$E$3*特征计算_周度!F381+$F$3*特征计算_周度!H381,"")</f>
        <v/>
      </c>
      <c r="C381" s="118">
        <f>IFERROR(PERCENTILE(OFFSET(B381,1-364,0,364,1),$C$7),"")</f>
        <v/>
      </c>
      <c r="D381" s="118">
        <f>IFERROR(PERCENTILE(OFFSET(B381,1-364,0,364,1),$C$11),"")</f>
        <v/>
      </c>
      <c r="E381" s="122">
        <f>_xlfn.LET(_xlpm.initState,IF(OR(B381="",C381=""),"",IF(OR(特征计算_周度!B364&gt;$B$15,特征计算_周度!C364&gt;$B$15,特征计算_周度!G364&gt;$B$15,特征计算_周度!E364&gt;$B$15,特征计算_周度!F364&gt;$B$15),$A$12,IFERROR(IF(B381&lt;PERCENTILE(OFFSET(B381,1-364,0,364,1),$C$7),$A$7,IF(B381&lt;PERCENTILE(OFFSET(B381,1-364,0,364,1),$C$8),$A$8,IF(B381&lt;PERCENTILE(OFFSET(B381,1-364,0,364,1),$C$9),$A$9,IF(B381&lt;PERCENTILE(OFFSET(B381,1-364,0,364,1),$C$10),$A$10,IF(B381&lt;PERCENTILE(OFFSET(B381,1-364,0,364,1),$C$11),$A$11,$A$12))))),""))),_xlpm.dev,原始数据_周度!G364,_xlpm.minDev,MIN(OFFSET(原始数据_周度!G364,1-$D$17,0,$D$17,1)),_xlpm.bounce,_xlpm.dev-_xlpm.minDev,_xlpm.oversold,AND(ISNUMBER(_xlpm.dev),ISNUMBER(_xlpm.minDev),_xlpm.minDev&lt;=$B$17,_xlpm.bounce&gt;=$F$17,OR(_xlpm.initState=$A$12,_xlpm.initState=$A$11,_xlpm.initState=$A$10)),_xlpm.pctOnly,IFERROR(IF(B381&lt;PERCENTILE(OFFSET(B381,1-364,0,364,1),$C$7),$A$7,IF(B381&lt;PERCENTILE(OFFSET(B381,1-364,0,364,1),$C$8),$A$8,IF(B381&lt;PERCENTILE(OFFSET(B381,1-364,0,364,1),$C$9),$A$9,IF(B381&lt;PERCENTILE(OFFSET(B381,1-364,0,364,1),$C$10),$A$10,IF(B381&lt;PERCENTILE(OFFSET(B381,1-364,0,364,1),$C$11),$A$11,$A$12))))),""),IF(_xlpm.initState="","",IF(_xlpm.oversold,_xlpm.pctOnly,_xlpm.initState)))</f>
        <v/>
      </c>
      <c r="F381" s="119" t="n"/>
      <c r="G381" s="120">
        <f>IF(OR(B381="",C381=""),"",IF(OR(特征计算_周度!B364&gt;$B$15,特征计算_周度!C364&gt;$B$15,特征计算_周度!G364&gt;$B$15,特征计算_周度!E364&gt;$B$15,特征计算_周度!F364&gt;$B$15),IF(特征计算_周度!B364&gt;$B$15,"VIX ","")&amp;IF(特征计算_周度!C364&gt;$B$15,"HY ","")&amp;IF(特征计算_周度!G364&gt;$B$15,"Sahm ","")&amp;IF(特征计算_周度!E364&gt;$B$15,"趋势 ","")&amp;IF(特征计算_周度!F364&gt;$B$15,"斜率",""),"—"))</f>
        <v/>
      </c>
      <c r="H381" s="121">
        <f>IF(OR(B381="",C381=""),"",_xlfn.LET(_xlpm.dev,原始数据_周度!G364,_xlpm.minDev,MIN(OFFSET(原始数据_周度!G364,1-$D$17,0,$D$17,1)),_xlpm.bounce,_xlpm.dev-_xlpm.minDev,IF(AND(ISNUMBER(_xlpm.dev),ISNUMBER(_xlpm.minDev),_xlpm.minDev&lt;=$B$17,_xlpm.bounce&gt;=$F$17),"✅ 触发","—")))</f>
        <v/>
      </c>
      <c r="I381" s="172">
        <f>IFERROR(IF(特征计算_周度!H381&gt;$I$3,MIN($I$4,MAX(-$I$5,(特征计算_周度!H381-$I$3)*$I$4)),0),"")</f>
        <v/>
      </c>
    </row>
    <row r="382">
      <c r="A382" s="117">
        <f>特征计算_周度!A365</f>
        <v/>
      </c>
      <c r="B382" s="171">
        <f>IFERROR($A$3*特征计算_周度!B382+$B$3*特征计算_周度!C382+$C$3*特征计算_周度!D382+$D$3*特征计算_周度!E382+$E$3*特征计算_周度!F382+$F$3*特征计算_周度!H382,"")</f>
        <v/>
      </c>
      <c r="C382" s="118">
        <f>IFERROR(PERCENTILE(OFFSET(B382,1-364,0,364,1),$C$7),"")</f>
        <v/>
      </c>
      <c r="D382" s="118">
        <f>IFERROR(PERCENTILE(OFFSET(B382,1-364,0,364,1),$C$11),"")</f>
        <v/>
      </c>
      <c r="E382" s="122">
        <f>_xlfn.LET(_xlpm.initState,IF(OR(B382="",C382=""),"",IF(OR(特征计算_周度!B365&gt;$B$15,特征计算_周度!C365&gt;$B$15,特征计算_周度!G365&gt;$B$15,特征计算_周度!E365&gt;$B$15,特征计算_周度!F365&gt;$B$15),$A$12,IFERROR(IF(B382&lt;PERCENTILE(OFFSET(B382,1-364,0,364,1),$C$7),$A$7,IF(B382&lt;PERCENTILE(OFFSET(B382,1-364,0,364,1),$C$8),$A$8,IF(B382&lt;PERCENTILE(OFFSET(B382,1-364,0,364,1),$C$9),$A$9,IF(B382&lt;PERCENTILE(OFFSET(B382,1-364,0,364,1),$C$10),$A$10,IF(B382&lt;PERCENTILE(OFFSET(B382,1-364,0,364,1),$C$11),$A$11,$A$12))))),""))),_xlpm.dev,原始数据_周度!G365,_xlpm.minDev,MIN(OFFSET(原始数据_周度!G365,1-$D$17,0,$D$17,1)),_xlpm.bounce,_xlpm.dev-_xlpm.minDev,_xlpm.oversold,AND(ISNUMBER(_xlpm.dev),ISNUMBER(_xlpm.minDev),_xlpm.minDev&lt;=$B$17,_xlpm.bounce&gt;=$F$17,OR(_xlpm.initState=$A$12,_xlpm.initState=$A$11,_xlpm.initState=$A$10)),_xlpm.pctOnly,IFERROR(IF(B382&lt;PERCENTILE(OFFSET(B382,1-364,0,364,1),$C$7),$A$7,IF(B382&lt;PERCENTILE(OFFSET(B382,1-364,0,364,1),$C$8),$A$8,IF(B382&lt;PERCENTILE(OFFSET(B382,1-364,0,364,1),$C$9),$A$9,IF(B382&lt;PERCENTILE(OFFSET(B382,1-364,0,364,1),$C$10),$A$10,IF(B382&lt;PERCENTILE(OFFSET(B382,1-364,0,364,1),$C$11),$A$11,$A$12))))),""),IF(_xlpm.initState="","",IF(_xlpm.oversold,_xlpm.pctOnly,_xlpm.initState)))</f>
        <v/>
      </c>
      <c r="F382" s="119" t="n"/>
      <c r="G382" s="120">
        <f>IF(OR(B382="",C382=""),"",IF(OR(特征计算_周度!B365&gt;$B$15,特征计算_周度!C365&gt;$B$15,特征计算_周度!G365&gt;$B$15,特征计算_周度!E365&gt;$B$15,特征计算_周度!F365&gt;$B$15),IF(特征计算_周度!B365&gt;$B$15,"VIX ","")&amp;IF(特征计算_周度!C365&gt;$B$15,"HY ","")&amp;IF(特征计算_周度!G365&gt;$B$15,"Sahm ","")&amp;IF(特征计算_周度!E365&gt;$B$15,"趋势 ","")&amp;IF(特征计算_周度!F365&gt;$B$15,"斜率",""),"—"))</f>
        <v/>
      </c>
      <c r="H382" s="121">
        <f>IF(OR(B382="",C382=""),"",_xlfn.LET(_xlpm.dev,原始数据_周度!G365,_xlpm.minDev,MIN(OFFSET(原始数据_周度!G365,1-$D$17,0,$D$17,1)),_xlpm.bounce,_xlpm.dev-_xlpm.minDev,IF(AND(ISNUMBER(_xlpm.dev),ISNUMBER(_xlpm.minDev),_xlpm.minDev&lt;=$B$17,_xlpm.bounce&gt;=$F$17),"✅ 触发","—")))</f>
        <v/>
      </c>
      <c r="I382" s="172">
        <f>IFERROR(IF(特征计算_周度!H382&gt;$I$3,MIN($I$4,MAX(-$I$5,(特征计算_周度!H382-$I$3)*$I$4)),0),"")</f>
        <v/>
      </c>
    </row>
    <row r="383">
      <c r="A383" s="117">
        <f>特征计算_周度!A366</f>
        <v/>
      </c>
      <c r="B383" s="171">
        <f>IFERROR($A$3*特征计算_周度!B383+$B$3*特征计算_周度!C383+$C$3*特征计算_周度!D383+$D$3*特征计算_周度!E383+$E$3*特征计算_周度!F383+$F$3*特征计算_周度!H383,"")</f>
        <v/>
      </c>
      <c r="C383" s="118">
        <f>IFERROR(PERCENTILE(OFFSET(B383,1-364,0,364,1),$C$7),"")</f>
        <v/>
      </c>
      <c r="D383" s="118">
        <f>IFERROR(PERCENTILE(OFFSET(B383,1-364,0,364,1),$C$11),"")</f>
        <v/>
      </c>
      <c r="E383" s="122">
        <f>_xlfn.LET(_xlpm.initState,IF(OR(B383="",C383=""),"",IF(OR(特征计算_周度!B366&gt;$B$15,特征计算_周度!C366&gt;$B$15,特征计算_周度!G366&gt;$B$15,特征计算_周度!E366&gt;$B$15,特征计算_周度!F366&gt;$B$15),$A$12,IFERROR(IF(B383&lt;PERCENTILE(OFFSET(B383,1-364,0,364,1),$C$7),$A$7,IF(B383&lt;PERCENTILE(OFFSET(B383,1-364,0,364,1),$C$8),$A$8,IF(B383&lt;PERCENTILE(OFFSET(B383,1-364,0,364,1),$C$9),$A$9,IF(B383&lt;PERCENTILE(OFFSET(B383,1-364,0,364,1),$C$10),$A$10,IF(B383&lt;PERCENTILE(OFFSET(B383,1-364,0,364,1),$C$11),$A$11,$A$12))))),""))),_xlpm.dev,原始数据_周度!G366,_xlpm.minDev,MIN(OFFSET(原始数据_周度!G366,1-$D$17,0,$D$17,1)),_xlpm.bounce,_xlpm.dev-_xlpm.minDev,_xlpm.oversold,AND(ISNUMBER(_xlpm.dev),ISNUMBER(_xlpm.minDev),_xlpm.minDev&lt;=$B$17,_xlpm.bounce&gt;=$F$17,OR(_xlpm.initState=$A$12,_xlpm.initState=$A$11,_xlpm.initState=$A$10)),_xlpm.pctOnly,IFERROR(IF(B383&lt;PERCENTILE(OFFSET(B383,1-364,0,364,1),$C$7),$A$7,IF(B383&lt;PERCENTILE(OFFSET(B383,1-364,0,364,1),$C$8),$A$8,IF(B383&lt;PERCENTILE(OFFSET(B383,1-364,0,364,1),$C$9),$A$9,IF(B383&lt;PERCENTILE(OFFSET(B383,1-364,0,364,1),$C$10),$A$10,IF(B383&lt;PERCENTILE(OFFSET(B383,1-364,0,364,1),$C$11),$A$11,$A$12))))),""),IF(_xlpm.initState="","",IF(_xlpm.oversold,_xlpm.pctOnly,_xlpm.initState)))</f>
        <v/>
      </c>
      <c r="F383" s="119" t="n"/>
      <c r="G383" s="120">
        <f>IF(OR(B383="",C383=""),"",IF(OR(特征计算_周度!B366&gt;$B$15,特征计算_周度!C366&gt;$B$15,特征计算_周度!G366&gt;$B$15,特征计算_周度!E366&gt;$B$15,特征计算_周度!F366&gt;$B$15),IF(特征计算_周度!B366&gt;$B$15,"VIX ","")&amp;IF(特征计算_周度!C366&gt;$B$15,"HY ","")&amp;IF(特征计算_周度!G366&gt;$B$15,"Sahm ","")&amp;IF(特征计算_周度!E366&gt;$B$15,"趋势 ","")&amp;IF(特征计算_周度!F366&gt;$B$15,"斜率",""),"—"))</f>
        <v/>
      </c>
      <c r="H383" s="121">
        <f>IF(OR(B383="",C383=""),"",_xlfn.LET(_xlpm.dev,原始数据_周度!G366,_xlpm.minDev,MIN(OFFSET(原始数据_周度!G366,1-$D$17,0,$D$17,1)),_xlpm.bounce,_xlpm.dev-_xlpm.minDev,IF(AND(ISNUMBER(_xlpm.dev),ISNUMBER(_xlpm.minDev),_xlpm.minDev&lt;=$B$17,_xlpm.bounce&gt;=$F$17),"✅ 触发","—")))</f>
        <v/>
      </c>
      <c r="I383" s="172">
        <f>IFERROR(IF(特征计算_周度!H383&gt;$I$3,MIN($I$4,MAX(-$I$5,(特征计算_周度!H383-$I$3)*$I$4)),0),"")</f>
        <v/>
      </c>
    </row>
    <row r="384">
      <c r="A384" s="117">
        <f>特征计算_周度!A367</f>
        <v/>
      </c>
      <c r="B384" s="171">
        <f>IFERROR($A$3*特征计算_周度!B384+$B$3*特征计算_周度!C384+$C$3*特征计算_周度!D384+$D$3*特征计算_周度!E384+$E$3*特征计算_周度!F384+$F$3*特征计算_周度!H384,"")</f>
        <v/>
      </c>
      <c r="C384" s="118">
        <f>IFERROR(PERCENTILE(OFFSET(B384,1-364,0,364,1),$C$7),"")</f>
        <v/>
      </c>
      <c r="D384" s="118">
        <f>IFERROR(PERCENTILE(OFFSET(B384,1-364,0,364,1),$C$11),"")</f>
        <v/>
      </c>
      <c r="E384" s="122">
        <f>_xlfn.LET(_xlpm.initState,IF(OR(B384="",C384=""),"",IF(OR(特征计算_周度!B367&gt;$B$15,特征计算_周度!C367&gt;$B$15,特征计算_周度!G367&gt;$B$15,特征计算_周度!E367&gt;$B$15,特征计算_周度!F367&gt;$B$15),$A$12,IFERROR(IF(B384&lt;PERCENTILE(OFFSET(B384,1-364,0,364,1),$C$7),$A$7,IF(B384&lt;PERCENTILE(OFFSET(B384,1-364,0,364,1),$C$8),$A$8,IF(B384&lt;PERCENTILE(OFFSET(B384,1-364,0,364,1),$C$9),$A$9,IF(B384&lt;PERCENTILE(OFFSET(B384,1-364,0,364,1),$C$10),$A$10,IF(B384&lt;PERCENTILE(OFFSET(B384,1-364,0,364,1),$C$11),$A$11,$A$12))))),""))),_xlpm.dev,原始数据_周度!G367,_xlpm.minDev,MIN(OFFSET(原始数据_周度!G367,1-$D$17,0,$D$17,1)),_xlpm.bounce,_xlpm.dev-_xlpm.minDev,_xlpm.oversold,AND(ISNUMBER(_xlpm.dev),ISNUMBER(_xlpm.minDev),_xlpm.minDev&lt;=$B$17,_xlpm.bounce&gt;=$F$17,OR(_xlpm.initState=$A$12,_xlpm.initState=$A$11,_xlpm.initState=$A$10)),_xlpm.pctOnly,IFERROR(IF(B384&lt;PERCENTILE(OFFSET(B384,1-364,0,364,1),$C$7),$A$7,IF(B384&lt;PERCENTILE(OFFSET(B384,1-364,0,364,1),$C$8),$A$8,IF(B384&lt;PERCENTILE(OFFSET(B384,1-364,0,364,1),$C$9),$A$9,IF(B384&lt;PERCENTILE(OFFSET(B384,1-364,0,364,1),$C$10),$A$10,IF(B384&lt;PERCENTILE(OFFSET(B384,1-364,0,364,1),$C$11),$A$11,$A$12))))),""),IF(_xlpm.initState="","",IF(_xlpm.oversold,_xlpm.pctOnly,_xlpm.initState)))</f>
        <v/>
      </c>
      <c r="F384" s="119" t="n"/>
      <c r="G384" s="120">
        <f>IF(OR(B384="",C384=""),"",IF(OR(特征计算_周度!B367&gt;$B$15,特征计算_周度!C367&gt;$B$15,特征计算_周度!G367&gt;$B$15,特征计算_周度!E367&gt;$B$15,特征计算_周度!F367&gt;$B$15),IF(特征计算_周度!B367&gt;$B$15,"VIX ","")&amp;IF(特征计算_周度!C367&gt;$B$15,"HY ","")&amp;IF(特征计算_周度!G367&gt;$B$15,"Sahm ","")&amp;IF(特征计算_周度!E367&gt;$B$15,"趋势 ","")&amp;IF(特征计算_周度!F367&gt;$B$15,"斜率",""),"—"))</f>
        <v/>
      </c>
      <c r="H384" s="121">
        <f>IF(OR(B384="",C384=""),"",_xlfn.LET(_xlpm.dev,原始数据_周度!G367,_xlpm.minDev,MIN(OFFSET(原始数据_周度!G367,1-$D$17,0,$D$17,1)),_xlpm.bounce,_xlpm.dev-_xlpm.minDev,IF(AND(ISNUMBER(_xlpm.dev),ISNUMBER(_xlpm.minDev),_xlpm.minDev&lt;=$B$17,_xlpm.bounce&gt;=$F$17),"✅ 触发","—")))</f>
        <v/>
      </c>
      <c r="I384" s="172">
        <f>IFERROR(IF(特征计算_周度!H384&gt;$I$3,MIN($I$4,MAX(-$I$5,(特征计算_周度!H384-$I$3)*$I$4)),0),"")</f>
        <v/>
      </c>
    </row>
    <row r="385">
      <c r="A385" s="117">
        <f>特征计算_周度!A368</f>
        <v/>
      </c>
      <c r="B385" s="171">
        <f>IFERROR($A$3*特征计算_周度!B385+$B$3*特征计算_周度!C385+$C$3*特征计算_周度!D385+$D$3*特征计算_周度!E385+$E$3*特征计算_周度!F385+$F$3*特征计算_周度!H385,"")</f>
        <v/>
      </c>
      <c r="C385" s="118">
        <f>IFERROR(PERCENTILE(OFFSET(B385,1-364,0,364,1),$C$7),"")</f>
        <v/>
      </c>
      <c r="D385" s="118">
        <f>IFERROR(PERCENTILE(OFFSET(B385,1-364,0,364,1),$C$11),"")</f>
        <v/>
      </c>
      <c r="E385" s="122">
        <f>_xlfn.LET(_xlpm.initState,IF(OR(B385="",C385=""),"",IF(OR(特征计算_周度!B368&gt;$B$15,特征计算_周度!C368&gt;$B$15,特征计算_周度!G368&gt;$B$15,特征计算_周度!E368&gt;$B$15,特征计算_周度!F368&gt;$B$15),$A$12,IFERROR(IF(B385&lt;PERCENTILE(OFFSET(B385,1-364,0,364,1),$C$7),$A$7,IF(B385&lt;PERCENTILE(OFFSET(B385,1-364,0,364,1),$C$8),$A$8,IF(B385&lt;PERCENTILE(OFFSET(B385,1-364,0,364,1),$C$9),$A$9,IF(B385&lt;PERCENTILE(OFFSET(B385,1-364,0,364,1),$C$10),$A$10,IF(B385&lt;PERCENTILE(OFFSET(B385,1-364,0,364,1),$C$11),$A$11,$A$12))))),""))),_xlpm.dev,原始数据_周度!G368,_xlpm.minDev,MIN(OFFSET(原始数据_周度!G368,1-$D$17,0,$D$17,1)),_xlpm.bounce,_xlpm.dev-_xlpm.minDev,_xlpm.oversold,AND(ISNUMBER(_xlpm.dev),ISNUMBER(_xlpm.minDev),_xlpm.minDev&lt;=$B$17,_xlpm.bounce&gt;=$F$17,OR(_xlpm.initState=$A$12,_xlpm.initState=$A$11,_xlpm.initState=$A$10)),_xlpm.pctOnly,IFERROR(IF(B385&lt;PERCENTILE(OFFSET(B385,1-364,0,364,1),$C$7),$A$7,IF(B385&lt;PERCENTILE(OFFSET(B385,1-364,0,364,1),$C$8),$A$8,IF(B385&lt;PERCENTILE(OFFSET(B385,1-364,0,364,1),$C$9),$A$9,IF(B385&lt;PERCENTILE(OFFSET(B385,1-364,0,364,1),$C$10),$A$10,IF(B385&lt;PERCENTILE(OFFSET(B385,1-364,0,364,1),$C$11),$A$11,$A$12))))),""),IF(_xlpm.initState="","",IF(_xlpm.oversold,_xlpm.pctOnly,_xlpm.initState)))</f>
        <v/>
      </c>
      <c r="F385" s="119" t="n"/>
      <c r="G385" s="120">
        <f>IF(OR(B385="",C385=""),"",IF(OR(特征计算_周度!B368&gt;$B$15,特征计算_周度!C368&gt;$B$15,特征计算_周度!G368&gt;$B$15,特征计算_周度!E368&gt;$B$15,特征计算_周度!F368&gt;$B$15),IF(特征计算_周度!B368&gt;$B$15,"VIX ","")&amp;IF(特征计算_周度!C368&gt;$B$15,"HY ","")&amp;IF(特征计算_周度!G368&gt;$B$15,"Sahm ","")&amp;IF(特征计算_周度!E368&gt;$B$15,"趋势 ","")&amp;IF(特征计算_周度!F368&gt;$B$15,"斜率",""),"—"))</f>
        <v/>
      </c>
      <c r="H385" s="121">
        <f>IF(OR(B385="",C385=""),"",_xlfn.LET(_xlpm.dev,原始数据_周度!G368,_xlpm.minDev,MIN(OFFSET(原始数据_周度!G368,1-$D$17,0,$D$17,1)),_xlpm.bounce,_xlpm.dev-_xlpm.minDev,IF(AND(ISNUMBER(_xlpm.dev),ISNUMBER(_xlpm.minDev),_xlpm.minDev&lt;=$B$17,_xlpm.bounce&gt;=$F$17),"✅ 触发","—")))</f>
        <v/>
      </c>
      <c r="I385" s="172">
        <f>IFERROR(IF(特征计算_周度!H385&gt;$I$3,MIN($I$4,MAX(-$I$5,(特征计算_周度!H385-$I$3)*$I$4)),0),"")</f>
        <v/>
      </c>
    </row>
    <row r="386">
      <c r="A386" s="117">
        <f>特征计算_周度!A369</f>
        <v/>
      </c>
      <c r="B386" s="171">
        <f>IFERROR($A$3*特征计算_周度!B386+$B$3*特征计算_周度!C386+$C$3*特征计算_周度!D386+$D$3*特征计算_周度!E386+$E$3*特征计算_周度!F386+$F$3*特征计算_周度!H386,"")</f>
        <v/>
      </c>
      <c r="C386" s="118">
        <f>IFERROR(PERCENTILE(OFFSET(B386,1-364,0,364,1),$C$7),"")</f>
        <v/>
      </c>
      <c r="D386" s="118">
        <f>IFERROR(PERCENTILE(OFFSET(B386,1-364,0,364,1),$C$11),"")</f>
        <v/>
      </c>
      <c r="E386" s="122">
        <f>_xlfn.LET(_xlpm.initState,IF(OR(B386="",C386=""),"",IF(OR(特征计算_周度!B369&gt;$B$15,特征计算_周度!C369&gt;$B$15,特征计算_周度!G369&gt;$B$15,特征计算_周度!E369&gt;$B$15,特征计算_周度!F369&gt;$B$15),$A$12,IFERROR(IF(B386&lt;PERCENTILE(OFFSET(B386,1-364,0,364,1),$C$7),$A$7,IF(B386&lt;PERCENTILE(OFFSET(B386,1-364,0,364,1),$C$8),$A$8,IF(B386&lt;PERCENTILE(OFFSET(B386,1-364,0,364,1),$C$9),$A$9,IF(B386&lt;PERCENTILE(OFFSET(B386,1-364,0,364,1),$C$10),$A$10,IF(B386&lt;PERCENTILE(OFFSET(B386,1-364,0,364,1),$C$11),$A$11,$A$12))))),""))),_xlpm.dev,原始数据_周度!G369,_xlpm.minDev,MIN(OFFSET(原始数据_周度!G369,1-$D$17,0,$D$17,1)),_xlpm.bounce,_xlpm.dev-_xlpm.minDev,_xlpm.oversold,AND(ISNUMBER(_xlpm.dev),ISNUMBER(_xlpm.minDev),_xlpm.minDev&lt;=$B$17,_xlpm.bounce&gt;=$F$17,OR(_xlpm.initState=$A$12,_xlpm.initState=$A$11,_xlpm.initState=$A$10)),_xlpm.pctOnly,IFERROR(IF(B386&lt;PERCENTILE(OFFSET(B386,1-364,0,364,1),$C$7),$A$7,IF(B386&lt;PERCENTILE(OFFSET(B386,1-364,0,364,1),$C$8),$A$8,IF(B386&lt;PERCENTILE(OFFSET(B386,1-364,0,364,1),$C$9),$A$9,IF(B386&lt;PERCENTILE(OFFSET(B386,1-364,0,364,1),$C$10),$A$10,IF(B386&lt;PERCENTILE(OFFSET(B386,1-364,0,364,1),$C$11),$A$11,$A$12))))),""),IF(_xlpm.initState="","",IF(_xlpm.oversold,_xlpm.pctOnly,_xlpm.initState)))</f>
        <v/>
      </c>
      <c r="F386" s="119" t="n"/>
      <c r="G386" s="120">
        <f>IF(OR(B386="",C386=""),"",IF(OR(特征计算_周度!B369&gt;$B$15,特征计算_周度!C369&gt;$B$15,特征计算_周度!G369&gt;$B$15,特征计算_周度!E369&gt;$B$15,特征计算_周度!F369&gt;$B$15),IF(特征计算_周度!B369&gt;$B$15,"VIX ","")&amp;IF(特征计算_周度!C369&gt;$B$15,"HY ","")&amp;IF(特征计算_周度!G369&gt;$B$15,"Sahm ","")&amp;IF(特征计算_周度!E369&gt;$B$15,"趋势 ","")&amp;IF(特征计算_周度!F369&gt;$B$15,"斜率",""),"—"))</f>
        <v/>
      </c>
      <c r="H386" s="121">
        <f>IF(OR(B386="",C386=""),"",_xlfn.LET(_xlpm.dev,原始数据_周度!G369,_xlpm.minDev,MIN(OFFSET(原始数据_周度!G369,1-$D$17,0,$D$17,1)),_xlpm.bounce,_xlpm.dev-_xlpm.minDev,IF(AND(ISNUMBER(_xlpm.dev),ISNUMBER(_xlpm.minDev),_xlpm.minDev&lt;=$B$17,_xlpm.bounce&gt;=$F$17),"✅ 触发","—")))</f>
        <v/>
      </c>
      <c r="I386" s="172">
        <f>IFERROR(IF(特征计算_周度!H386&gt;$I$3,MIN($I$4,MAX(-$I$5,(特征计算_周度!H386-$I$3)*$I$4)),0),"")</f>
        <v/>
      </c>
    </row>
    <row r="387">
      <c r="A387" s="117">
        <f>特征计算_周度!A370</f>
        <v/>
      </c>
      <c r="B387" s="171">
        <f>IFERROR($A$3*特征计算_周度!B387+$B$3*特征计算_周度!C387+$C$3*特征计算_周度!D387+$D$3*特征计算_周度!E387+$E$3*特征计算_周度!F387+$F$3*特征计算_周度!H387,"")</f>
        <v/>
      </c>
      <c r="C387" s="118">
        <f>IFERROR(PERCENTILE(OFFSET(B387,1-364,0,364,1),$C$7),"")</f>
        <v/>
      </c>
      <c r="D387" s="118">
        <f>IFERROR(PERCENTILE(OFFSET(B387,1-364,0,364,1),$C$11),"")</f>
        <v/>
      </c>
      <c r="E387" s="122">
        <f>_xlfn.LET(_xlpm.initState,IF(OR(B387="",C387=""),"",IF(OR(特征计算_周度!B370&gt;$B$15,特征计算_周度!C370&gt;$B$15,特征计算_周度!G370&gt;$B$15,特征计算_周度!E370&gt;$B$15,特征计算_周度!F370&gt;$B$15),$A$12,IFERROR(IF(B387&lt;PERCENTILE(OFFSET(B387,1-364,0,364,1),$C$7),$A$7,IF(B387&lt;PERCENTILE(OFFSET(B387,1-364,0,364,1),$C$8),$A$8,IF(B387&lt;PERCENTILE(OFFSET(B387,1-364,0,364,1),$C$9),$A$9,IF(B387&lt;PERCENTILE(OFFSET(B387,1-364,0,364,1),$C$10),$A$10,IF(B387&lt;PERCENTILE(OFFSET(B387,1-364,0,364,1),$C$11),$A$11,$A$12))))),""))),_xlpm.dev,原始数据_周度!G370,_xlpm.minDev,MIN(OFFSET(原始数据_周度!G370,1-$D$17,0,$D$17,1)),_xlpm.bounce,_xlpm.dev-_xlpm.minDev,_xlpm.oversold,AND(ISNUMBER(_xlpm.dev),ISNUMBER(_xlpm.minDev),_xlpm.minDev&lt;=$B$17,_xlpm.bounce&gt;=$F$17,OR(_xlpm.initState=$A$12,_xlpm.initState=$A$11,_xlpm.initState=$A$10)),_xlpm.pctOnly,IFERROR(IF(B387&lt;PERCENTILE(OFFSET(B387,1-364,0,364,1),$C$7),$A$7,IF(B387&lt;PERCENTILE(OFFSET(B387,1-364,0,364,1),$C$8),$A$8,IF(B387&lt;PERCENTILE(OFFSET(B387,1-364,0,364,1),$C$9),$A$9,IF(B387&lt;PERCENTILE(OFFSET(B387,1-364,0,364,1),$C$10),$A$10,IF(B387&lt;PERCENTILE(OFFSET(B387,1-364,0,364,1),$C$11),$A$11,$A$12))))),""),IF(_xlpm.initState="","",IF(_xlpm.oversold,_xlpm.pctOnly,_xlpm.initState)))</f>
        <v/>
      </c>
      <c r="F387" s="119" t="n"/>
      <c r="G387" s="120">
        <f>IF(OR(B387="",C387=""),"",IF(OR(特征计算_周度!B370&gt;$B$15,特征计算_周度!C370&gt;$B$15,特征计算_周度!G370&gt;$B$15,特征计算_周度!E370&gt;$B$15,特征计算_周度!F370&gt;$B$15),IF(特征计算_周度!B370&gt;$B$15,"VIX ","")&amp;IF(特征计算_周度!C370&gt;$B$15,"HY ","")&amp;IF(特征计算_周度!G370&gt;$B$15,"Sahm ","")&amp;IF(特征计算_周度!E370&gt;$B$15,"趋势 ","")&amp;IF(特征计算_周度!F370&gt;$B$15,"斜率",""),"—"))</f>
        <v/>
      </c>
      <c r="H387" s="121">
        <f>IF(OR(B387="",C387=""),"",_xlfn.LET(_xlpm.dev,原始数据_周度!G370,_xlpm.minDev,MIN(OFFSET(原始数据_周度!G370,1-$D$17,0,$D$17,1)),_xlpm.bounce,_xlpm.dev-_xlpm.minDev,IF(AND(ISNUMBER(_xlpm.dev),ISNUMBER(_xlpm.minDev),_xlpm.minDev&lt;=$B$17,_xlpm.bounce&gt;=$F$17),"✅ 触发","—")))</f>
        <v/>
      </c>
      <c r="I387" s="172">
        <f>IFERROR(IF(特征计算_周度!H387&gt;$I$3,MIN($I$4,MAX(-$I$5,(特征计算_周度!H387-$I$3)*$I$4)),0),"")</f>
        <v/>
      </c>
    </row>
    <row r="388">
      <c r="A388" s="117">
        <f>特征计算_周度!A371</f>
        <v/>
      </c>
      <c r="B388" s="171">
        <f>IFERROR($A$3*特征计算_周度!B388+$B$3*特征计算_周度!C388+$C$3*特征计算_周度!D388+$D$3*特征计算_周度!E388+$E$3*特征计算_周度!F388+$F$3*特征计算_周度!H388,"")</f>
        <v/>
      </c>
      <c r="C388" s="118">
        <f>IFERROR(PERCENTILE(OFFSET(B388,1-364,0,364,1),$C$7),"")</f>
        <v/>
      </c>
      <c r="D388" s="118">
        <f>IFERROR(PERCENTILE(OFFSET(B388,1-364,0,364,1),$C$11),"")</f>
        <v/>
      </c>
      <c r="E388" s="122">
        <f>_xlfn.LET(_xlpm.initState,IF(OR(B388="",C388=""),"",IF(OR(特征计算_周度!B371&gt;$B$15,特征计算_周度!C371&gt;$B$15,特征计算_周度!G371&gt;$B$15,特征计算_周度!E371&gt;$B$15,特征计算_周度!F371&gt;$B$15),$A$12,IFERROR(IF(B388&lt;PERCENTILE(OFFSET(B388,1-364,0,364,1),$C$7),$A$7,IF(B388&lt;PERCENTILE(OFFSET(B388,1-364,0,364,1),$C$8),$A$8,IF(B388&lt;PERCENTILE(OFFSET(B388,1-364,0,364,1),$C$9),$A$9,IF(B388&lt;PERCENTILE(OFFSET(B388,1-364,0,364,1),$C$10),$A$10,IF(B388&lt;PERCENTILE(OFFSET(B388,1-364,0,364,1),$C$11),$A$11,$A$12))))),""))),_xlpm.dev,原始数据_周度!G371,_xlpm.minDev,MIN(OFFSET(原始数据_周度!G371,1-$D$17,0,$D$17,1)),_xlpm.bounce,_xlpm.dev-_xlpm.minDev,_xlpm.oversold,AND(ISNUMBER(_xlpm.dev),ISNUMBER(_xlpm.minDev),_xlpm.minDev&lt;=$B$17,_xlpm.bounce&gt;=$F$17,OR(_xlpm.initState=$A$12,_xlpm.initState=$A$11,_xlpm.initState=$A$10)),_xlpm.pctOnly,IFERROR(IF(B388&lt;PERCENTILE(OFFSET(B388,1-364,0,364,1),$C$7),$A$7,IF(B388&lt;PERCENTILE(OFFSET(B388,1-364,0,364,1),$C$8),$A$8,IF(B388&lt;PERCENTILE(OFFSET(B388,1-364,0,364,1),$C$9),$A$9,IF(B388&lt;PERCENTILE(OFFSET(B388,1-364,0,364,1),$C$10),$A$10,IF(B388&lt;PERCENTILE(OFFSET(B388,1-364,0,364,1),$C$11),$A$11,$A$12))))),""),IF(_xlpm.initState="","",IF(_xlpm.oversold,_xlpm.pctOnly,_xlpm.initState)))</f>
        <v/>
      </c>
      <c r="F388" s="119" t="n"/>
      <c r="G388" s="120">
        <f>IF(OR(B388="",C388=""),"",IF(OR(特征计算_周度!B371&gt;$B$15,特征计算_周度!C371&gt;$B$15,特征计算_周度!G371&gt;$B$15,特征计算_周度!E371&gt;$B$15,特征计算_周度!F371&gt;$B$15),IF(特征计算_周度!B371&gt;$B$15,"VIX ","")&amp;IF(特征计算_周度!C371&gt;$B$15,"HY ","")&amp;IF(特征计算_周度!G371&gt;$B$15,"Sahm ","")&amp;IF(特征计算_周度!E371&gt;$B$15,"趋势 ","")&amp;IF(特征计算_周度!F371&gt;$B$15,"斜率",""),"—"))</f>
        <v/>
      </c>
      <c r="H388" s="121">
        <f>IF(OR(B388="",C388=""),"",_xlfn.LET(_xlpm.dev,原始数据_周度!G371,_xlpm.minDev,MIN(OFFSET(原始数据_周度!G371,1-$D$17,0,$D$17,1)),_xlpm.bounce,_xlpm.dev-_xlpm.minDev,IF(AND(ISNUMBER(_xlpm.dev),ISNUMBER(_xlpm.minDev),_xlpm.minDev&lt;=$B$17,_xlpm.bounce&gt;=$F$17),"✅ 触发","—")))</f>
        <v/>
      </c>
      <c r="I388" s="172">
        <f>IFERROR(IF(特征计算_周度!H388&gt;$I$3,MIN($I$4,MAX(-$I$5,(特征计算_周度!H388-$I$3)*$I$4)),0),"")</f>
        <v/>
      </c>
    </row>
    <row r="389">
      <c r="A389" s="117">
        <f>特征计算_周度!A372</f>
        <v/>
      </c>
      <c r="B389" s="171">
        <f>IFERROR($A$3*特征计算_周度!B389+$B$3*特征计算_周度!C389+$C$3*特征计算_周度!D389+$D$3*特征计算_周度!E389+$E$3*特征计算_周度!F389+$F$3*特征计算_周度!H389,"")</f>
        <v/>
      </c>
      <c r="C389" s="118">
        <f>IFERROR(PERCENTILE(OFFSET(B389,1-364,0,364,1),$C$7),"")</f>
        <v/>
      </c>
      <c r="D389" s="118">
        <f>IFERROR(PERCENTILE(OFFSET(B389,1-364,0,364,1),$C$11),"")</f>
        <v/>
      </c>
      <c r="E389" s="122">
        <f>_xlfn.LET(_xlpm.initState,IF(OR(B389="",C389=""),"",IF(OR(特征计算_周度!B372&gt;$B$15,特征计算_周度!C372&gt;$B$15,特征计算_周度!G372&gt;$B$15,特征计算_周度!E372&gt;$B$15,特征计算_周度!F372&gt;$B$15),$A$12,IFERROR(IF(B389&lt;PERCENTILE(OFFSET(B389,1-364,0,364,1),$C$7),$A$7,IF(B389&lt;PERCENTILE(OFFSET(B389,1-364,0,364,1),$C$8),$A$8,IF(B389&lt;PERCENTILE(OFFSET(B389,1-364,0,364,1),$C$9),$A$9,IF(B389&lt;PERCENTILE(OFFSET(B389,1-364,0,364,1),$C$10),$A$10,IF(B389&lt;PERCENTILE(OFFSET(B389,1-364,0,364,1),$C$11),$A$11,$A$12))))),""))),_xlpm.dev,原始数据_周度!G372,_xlpm.minDev,MIN(OFFSET(原始数据_周度!G372,1-$D$17,0,$D$17,1)),_xlpm.bounce,_xlpm.dev-_xlpm.minDev,_xlpm.oversold,AND(ISNUMBER(_xlpm.dev),ISNUMBER(_xlpm.minDev),_xlpm.minDev&lt;=$B$17,_xlpm.bounce&gt;=$F$17,OR(_xlpm.initState=$A$12,_xlpm.initState=$A$11,_xlpm.initState=$A$10)),_xlpm.pctOnly,IFERROR(IF(B389&lt;PERCENTILE(OFFSET(B389,1-364,0,364,1),$C$7),$A$7,IF(B389&lt;PERCENTILE(OFFSET(B389,1-364,0,364,1),$C$8),$A$8,IF(B389&lt;PERCENTILE(OFFSET(B389,1-364,0,364,1),$C$9),$A$9,IF(B389&lt;PERCENTILE(OFFSET(B389,1-364,0,364,1),$C$10),$A$10,IF(B389&lt;PERCENTILE(OFFSET(B389,1-364,0,364,1),$C$11),$A$11,$A$12))))),""),IF(_xlpm.initState="","",IF(_xlpm.oversold,_xlpm.pctOnly,_xlpm.initState)))</f>
        <v/>
      </c>
      <c r="F389" s="119" t="n"/>
      <c r="G389" s="120">
        <f>IF(OR(B389="",C389=""),"",IF(OR(特征计算_周度!B372&gt;$B$15,特征计算_周度!C372&gt;$B$15,特征计算_周度!G372&gt;$B$15,特征计算_周度!E372&gt;$B$15,特征计算_周度!F372&gt;$B$15),IF(特征计算_周度!B372&gt;$B$15,"VIX ","")&amp;IF(特征计算_周度!C372&gt;$B$15,"HY ","")&amp;IF(特征计算_周度!G372&gt;$B$15,"Sahm ","")&amp;IF(特征计算_周度!E372&gt;$B$15,"趋势 ","")&amp;IF(特征计算_周度!F372&gt;$B$15,"斜率",""),"—"))</f>
        <v/>
      </c>
      <c r="H389" s="121">
        <f>IF(OR(B389="",C389=""),"",_xlfn.LET(_xlpm.dev,原始数据_周度!G372,_xlpm.minDev,MIN(OFFSET(原始数据_周度!G372,1-$D$17,0,$D$17,1)),_xlpm.bounce,_xlpm.dev-_xlpm.minDev,IF(AND(ISNUMBER(_xlpm.dev),ISNUMBER(_xlpm.minDev),_xlpm.minDev&lt;=$B$17,_xlpm.bounce&gt;=$F$17),"✅ 触发","—")))</f>
        <v/>
      </c>
      <c r="I389" s="172">
        <f>IFERROR(IF(特征计算_周度!H389&gt;$I$3,MIN($I$4,MAX(-$I$5,(特征计算_周度!H389-$I$3)*$I$4)),0),"")</f>
        <v/>
      </c>
    </row>
    <row r="390">
      <c r="A390" s="117">
        <f>特征计算_周度!A373</f>
        <v/>
      </c>
      <c r="B390" s="171">
        <f>IFERROR($A$3*特征计算_周度!B390+$B$3*特征计算_周度!C390+$C$3*特征计算_周度!D390+$D$3*特征计算_周度!E390+$E$3*特征计算_周度!F390+$F$3*特征计算_周度!H390,"")</f>
        <v/>
      </c>
      <c r="C390" s="118">
        <f>IFERROR(PERCENTILE(OFFSET(B390,1-364,0,364,1),$C$7),"")</f>
        <v/>
      </c>
      <c r="D390" s="118">
        <f>IFERROR(PERCENTILE(OFFSET(B390,1-364,0,364,1),$C$11),"")</f>
        <v/>
      </c>
      <c r="E390" s="122">
        <f>_xlfn.LET(_xlpm.initState,IF(OR(B390="",C390=""),"",IF(OR(特征计算_周度!B373&gt;$B$15,特征计算_周度!C373&gt;$B$15,特征计算_周度!G373&gt;$B$15,特征计算_周度!E373&gt;$B$15,特征计算_周度!F373&gt;$B$15),$A$12,IFERROR(IF(B390&lt;PERCENTILE(OFFSET(B390,1-364,0,364,1),$C$7),$A$7,IF(B390&lt;PERCENTILE(OFFSET(B390,1-364,0,364,1),$C$8),$A$8,IF(B390&lt;PERCENTILE(OFFSET(B390,1-364,0,364,1),$C$9),$A$9,IF(B390&lt;PERCENTILE(OFFSET(B390,1-364,0,364,1),$C$10),$A$10,IF(B390&lt;PERCENTILE(OFFSET(B390,1-364,0,364,1),$C$11),$A$11,$A$12))))),""))),_xlpm.dev,原始数据_周度!G373,_xlpm.minDev,MIN(OFFSET(原始数据_周度!G373,1-$D$17,0,$D$17,1)),_xlpm.bounce,_xlpm.dev-_xlpm.minDev,_xlpm.oversold,AND(ISNUMBER(_xlpm.dev),ISNUMBER(_xlpm.minDev),_xlpm.minDev&lt;=$B$17,_xlpm.bounce&gt;=$F$17,OR(_xlpm.initState=$A$12,_xlpm.initState=$A$11,_xlpm.initState=$A$10)),_xlpm.pctOnly,IFERROR(IF(B390&lt;PERCENTILE(OFFSET(B390,1-364,0,364,1),$C$7),$A$7,IF(B390&lt;PERCENTILE(OFFSET(B390,1-364,0,364,1),$C$8),$A$8,IF(B390&lt;PERCENTILE(OFFSET(B390,1-364,0,364,1),$C$9),$A$9,IF(B390&lt;PERCENTILE(OFFSET(B390,1-364,0,364,1),$C$10),$A$10,IF(B390&lt;PERCENTILE(OFFSET(B390,1-364,0,364,1),$C$11),$A$11,$A$12))))),""),IF(_xlpm.initState="","",IF(_xlpm.oversold,_xlpm.pctOnly,_xlpm.initState)))</f>
        <v/>
      </c>
      <c r="F390" s="119" t="n"/>
      <c r="G390" s="120">
        <f>IF(OR(B390="",C390=""),"",IF(OR(特征计算_周度!B373&gt;$B$15,特征计算_周度!C373&gt;$B$15,特征计算_周度!G373&gt;$B$15,特征计算_周度!E373&gt;$B$15,特征计算_周度!F373&gt;$B$15),IF(特征计算_周度!B373&gt;$B$15,"VIX ","")&amp;IF(特征计算_周度!C373&gt;$B$15,"HY ","")&amp;IF(特征计算_周度!G373&gt;$B$15,"Sahm ","")&amp;IF(特征计算_周度!E373&gt;$B$15,"趋势 ","")&amp;IF(特征计算_周度!F373&gt;$B$15,"斜率",""),"—"))</f>
        <v/>
      </c>
      <c r="H390" s="121">
        <f>IF(OR(B390="",C390=""),"",_xlfn.LET(_xlpm.dev,原始数据_周度!G373,_xlpm.minDev,MIN(OFFSET(原始数据_周度!G373,1-$D$17,0,$D$17,1)),_xlpm.bounce,_xlpm.dev-_xlpm.minDev,IF(AND(ISNUMBER(_xlpm.dev),ISNUMBER(_xlpm.minDev),_xlpm.minDev&lt;=$B$17,_xlpm.bounce&gt;=$F$17),"✅ 触发","—")))</f>
        <v/>
      </c>
      <c r="I390" s="172">
        <f>IFERROR(IF(特征计算_周度!H390&gt;$I$3,MIN($I$4,MAX(-$I$5,(特征计算_周度!H390-$I$3)*$I$4)),0),"")</f>
        <v/>
      </c>
    </row>
    <row r="391">
      <c r="A391" s="117">
        <f>特征计算_周度!A374</f>
        <v/>
      </c>
      <c r="B391" s="171">
        <f>IFERROR($A$3*特征计算_周度!B391+$B$3*特征计算_周度!C391+$C$3*特征计算_周度!D391+$D$3*特征计算_周度!E391+$E$3*特征计算_周度!F391+$F$3*特征计算_周度!H391,"")</f>
        <v/>
      </c>
      <c r="C391" s="118">
        <f>IFERROR(PERCENTILE(OFFSET(B391,1-364,0,364,1),$C$7),"")</f>
        <v/>
      </c>
      <c r="D391" s="118">
        <f>IFERROR(PERCENTILE(OFFSET(B391,1-364,0,364,1),$C$11),"")</f>
        <v/>
      </c>
      <c r="E391" s="122">
        <f>_xlfn.LET(_xlpm.initState,IF(OR(B391="",C391=""),"",IF(OR(特征计算_周度!B374&gt;$B$15,特征计算_周度!C374&gt;$B$15,特征计算_周度!G374&gt;$B$15,特征计算_周度!E374&gt;$B$15,特征计算_周度!F374&gt;$B$15),$A$12,IFERROR(IF(B391&lt;PERCENTILE(OFFSET(B391,1-364,0,364,1),$C$7),$A$7,IF(B391&lt;PERCENTILE(OFFSET(B391,1-364,0,364,1),$C$8),$A$8,IF(B391&lt;PERCENTILE(OFFSET(B391,1-364,0,364,1),$C$9),$A$9,IF(B391&lt;PERCENTILE(OFFSET(B391,1-364,0,364,1),$C$10),$A$10,IF(B391&lt;PERCENTILE(OFFSET(B391,1-364,0,364,1),$C$11),$A$11,$A$12))))),""))),_xlpm.dev,原始数据_周度!G374,_xlpm.minDev,MIN(OFFSET(原始数据_周度!G374,1-$D$17,0,$D$17,1)),_xlpm.bounce,_xlpm.dev-_xlpm.minDev,_xlpm.oversold,AND(ISNUMBER(_xlpm.dev),ISNUMBER(_xlpm.minDev),_xlpm.minDev&lt;=$B$17,_xlpm.bounce&gt;=$F$17,OR(_xlpm.initState=$A$12,_xlpm.initState=$A$11,_xlpm.initState=$A$10)),_xlpm.pctOnly,IFERROR(IF(B391&lt;PERCENTILE(OFFSET(B391,1-364,0,364,1),$C$7),$A$7,IF(B391&lt;PERCENTILE(OFFSET(B391,1-364,0,364,1),$C$8),$A$8,IF(B391&lt;PERCENTILE(OFFSET(B391,1-364,0,364,1),$C$9),$A$9,IF(B391&lt;PERCENTILE(OFFSET(B391,1-364,0,364,1),$C$10),$A$10,IF(B391&lt;PERCENTILE(OFFSET(B391,1-364,0,364,1),$C$11),$A$11,$A$12))))),""),IF(_xlpm.initState="","",IF(_xlpm.oversold,_xlpm.pctOnly,_xlpm.initState)))</f>
        <v/>
      </c>
      <c r="F391" s="119" t="n"/>
      <c r="G391" s="120">
        <f>IF(OR(B391="",C391=""),"",IF(OR(特征计算_周度!B374&gt;$B$15,特征计算_周度!C374&gt;$B$15,特征计算_周度!G374&gt;$B$15,特征计算_周度!E374&gt;$B$15,特征计算_周度!F374&gt;$B$15),IF(特征计算_周度!B374&gt;$B$15,"VIX ","")&amp;IF(特征计算_周度!C374&gt;$B$15,"HY ","")&amp;IF(特征计算_周度!G374&gt;$B$15,"Sahm ","")&amp;IF(特征计算_周度!E374&gt;$B$15,"趋势 ","")&amp;IF(特征计算_周度!F374&gt;$B$15,"斜率",""),"—"))</f>
        <v/>
      </c>
      <c r="H391" s="121">
        <f>IF(OR(B391="",C391=""),"",_xlfn.LET(_xlpm.dev,原始数据_周度!G374,_xlpm.minDev,MIN(OFFSET(原始数据_周度!G374,1-$D$17,0,$D$17,1)),_xlpm.bounce,_xlpm.dev-_xlpm.minDev,IF(AND(ISNUMBER(_xlpm.dev),ISNUMBER(_xlpm.minDev),_xlpm.minDev&lt;=$B$17,_xlpm.bounce&gt;=$F$17),"✅ 触发","—")))</f>
        <v/>
      </c>
      <c r="I391" s="172">
        <f>IFERROR(IF(特征计算_周度!H391&gt;$I$3,MIN($I$4,MAX(-$I$5,(特征计算_周度!H391-$I$3)*$I$4)),0),"")</f>
        <v/>
      </c>
    </row>
    <row r="392">
      <c r="A392" s="117">
        <f>特征计算_周度!A375</f>
        <v/>
      </c>
      <c r="B392" s="171">
        <f>IFERROR($A$3*特征计算_周度!B392+$B$3*特征计算_周度!C392+$C$3*特征计算_周度!D392+$D$3*特征计算_周度!E392+$E$3*特征计算_周度!F392+$F$3*特征计算_周度!H392,"")</f>
        <v/>
      </c>
      <c r="C392" s="118">
        <f>IFERROR(PERCENTILE(OFFSET(B392,1-364,0,364,1),$C$7),"")</f>
        <v/>
      </c>
      <c r="D392" s="118">
        <f>IFERROR(PERCENTILE(OFFSET(B392,1-364,0,364,1),$C$11),"")</f>
        <v/>
      </c>
      <c r="E392" s="122">
        <f>_xlfn.LET(_xlpm.initState,IF(OR(B392="",C392=""),"",IF(OR(特征计算_周度!B375&gt;$B$15,特征计算_周度!C375&gt;$B$15,特征计算_周度!G375&gt;$B$15,特征计算_周度!E375&gt;$B$15,特征计算_周度!F375&gt;$B$15),$A$12,IFERROR(IF(B392&lt;PERCENTILE(OFFSET(B392,1-364,0,364,1),$C$7),$A$7,IF(B392&lt;PERCENTILE(OFFSET(B392,1-364,0,364,1),$C$8),$A$8,IF(B392&lt;PERCENTILE(OFFSET(B392,1-364,0,364,1),$C$9),$A$9,IF(B392&lt;PERCENTILE(OFFSET(B392,1-364,0,364,1),$C$10),$A$10,IF(B392&lt;PERCENTILE(OFFSET(B392,1-364,0,364,1),$C$11),$A$11,$A$12))))),""))),_xlpm.dev,原始数据_周度!G375,_xlpm.minDev,MIN(OFFSET(原始数据_周度!G375,1-$D$17,0,$D$17,1)),_xlpm.bounce,_xlpm.dev-_xlpm.minDev,_xlpm.oversold,AND(ISNUMBER(_xlpm.dev),ISNUMBER(_xlpm.minDev),_xlpm.minDev&lt;=$B$17,_xlpm.bounce&gt;=$F$17,OR(_xlpm.initState=$A$12,_xlpm.initState=$A$11,_xlpm.initState=$A$10)),_xlpm.pctOnly,IFERROR(IF(B392&lt;PERCENTILE(OFFSET(B392,1-364,0,364,1),$C$7),$A$7,IF(B392&lt;PERCENTILE(OFFSET(B392,1-364,0,364,1),$C$8),$A$8,IF(B392&lt;PERCENTILE(OFFSET(B392,1-364,0,364,1),$C$9),$A$9,IF(B392&lt;PERCENTILE(OFFSET(B392,1-364,0,364,1),$C$10),$A$10,IF(B392&lt;PERCENTILE(OFFSET(B392,1-364,0,364,1),$C$11),$A$11,$A$12))))),""),IF(_xlpm.initState="","",IF(_xlpm.oversold,_xlpm.pctOnly,_xlpm.initState)))</f>
        <v/>
      </c>
      <c r="F392" s="119" t="n"/>
      <c r="G392" s="120">
        <f>IF(OR(B392="",C392=""),"",IF(OR(特征计算_周度!B375&gt;$B$15,特征计算_周度!C375&gt;$B$15,特征计算_周度!G375&gt;$B$15,特征计算_周度!E375&gt;$B$15,特征计算_周度!F375&gt;$B$15),IF(特征计算_周度!B375&gt;$B$15,"VIX ","")&amp;IF(特征计算_周度!C375&gt;$B$15,"HY ","")&amp;IF(特征计算_周度!G375&gt;$B$15,"Sahm ","")&amp;IF(特征计算_周度!E375&gt;$B$15,"趋势 ","")&amp;IF(特征计算_周度!F375&gt;$B$15,"斜率",""),"—"))</f>
        <v/>
      </c>
      <c r="H392" s="121">
        <f>IF(OR(B392="",C392=""),"",_xlfn.LET(_xlpm.dev,原始数据_周度!G375,_xlpm.minDev,MIN(OFFSET(原始数据_周度!G375,1-$D$17,0,$D$17,1)),_xlpm.bounce,_xlpm.dev-_xlpm.minDev,IF(AND(ISNUMBER(_xlpm.dev),ISNUMBER(_xlpm.minDev),_xlpm.minDev&lt;=$B$17,_xlpm.bounce&gt;=$F$17),"✅ 触发","—")))</f>
        <v/>
      </c>
      <c r="I392" s="172">
        <f>IFERROR(IF(特征计算_周度!H392&gt;$I$3,MIN($I$4,MAX(-$I$5,(特征计算_周度!H392-$I$3)*$I$4)),0),"")</f>
        <v/>
      </c>
    </row>
    <row r="393">
      <c r="A393" s="117">
        <f>特征计算_周度!A376</f>
        <v/>
      </c>
      <c r="B393" s="171">
        <f>IFERROR($A$3*特征计算_周度!B393+$B$3*特征计算_周度!C393+$C$3*特征计算_周度!D393+$D$3*特征计算_周度!E393+$E$3*特征计算_周度!F393+$F$3*特征计算_周度!H393,"")</f>
        <v/>
      </c>
      <c r="C393" s="118">
        <f>IFERROR(PERCENTILE(OFFSET(B393,1-364,0,364,1),$C$7),"")</f>
        <v/>
      </c>
      <c r="D393" s="118">
        <f>IFERROR(PERCENTILE(OFFSET(B393,1-364,0,364,1),$C$11),"")</f>
        <v/>
      </c>
      <c r="E393" s="122">
        <f>_xlfn.LET(_xlpm.initState,IF(OR(B393="",C393=""),"",IF(OR(特征计算_周度!B376&gt;$B$15,特征计算_周度!C376&gt;$B$15,特征计算_周度!G376&gt;$B$15,特征计算_周度!E376&gt;$B$15,特征计算_周度!F376&gt;$B$15),$A$12,IFERROR(IF(B393&lt;PERCENTILE(OFFSET(B393,1-364,0,364,1),$C$7),$A$7,IF(B393&lt;PERCENTILE(OFFSET(B393,1-364,0,364,1),$C$8),$A$8,IF(B393&lt;PERCENTILE(OFFSET(B393,1-364,0,364,1),$C$9),$A$9,IF(B393&lt;PERCENTILE(OFFSET(B393,1-364,0,364,1),$C$10),$A$10,IF(B393&lt;PERCENTILE(OFFSET(B393,1-364,0,364,1),$C$11),$A$11,$A$12))))),""))),_xlpm.dev,原始数据_周度!G376,_xlpm.minDev,MIN(OFFSET(原始数据_周度!G376,1-$D$17,0,$D$17,1)),_xlpm.bounce,_xlpm.dev-_xlpm.minDev,_xlpm.oversold,AND(ISNUMBER(_xlpm.dev),ISNUMBER(_xlpm.minDev),_xlpm.minDev&lt;=$B$17,_xlpm.bounce&gt;=$F$17,OR(_xlpm.initState=$A$12,_xlpm.initState=$A$11,_xlpm.initState=$A$10)),_xlpm.pctOnly,IFERROR(IF(B393&lt;PERCENTILE(OFFSET(B393,1-364,0,364,1),$C$7),$A$7,IF(B393&lt;PERCENTILE(OFFSET(B393,1-364,0,364,1),$C$8),$A$8,IF(B393&lt;PERCENTILE(OFFSET(B393,1-364,0,364,1),$C$9),$A$9,IF(B393&lt;PERCENTILE(OFFSET(B393,1-364,0,364,1),$C$10),$A$10,IF(B393&lt;PERCENTILE(OFFSET(B393,1-364,0,364,1),$C$11),$A$11,$A$12))))),""),IF(_xlpm.initState="","",IF(_xlpm.oversold,_xlpm.pctOnly,_xlpm.initState)))</f>
        <v/>
      </c>
      <c r="F393" s="119" t="n"/>
      <c r="G393" s="120">
        <f>IF(OR(B393="",C393=""),"",IF(OR(特征计算_周度!B376&gt;$B$15,特征计算_周度!C376&gt;$B$15,特征计算_周度!G376&gt;$B$15,特征计算_周度!E376&gt;$B$15,特征计算_周度!F376&gt;$B$15),IF(特征计算_周度!B376&gt;$B$15,"VIX ","")&amp;IF(特征计算_周度!C376&gt;$B$15,"HY ","")&amp;IF(特征计算_周度!G376&gt;$B$15,"Sahm ","")&amp;IF(特征计算_周度!E376&gt;$B$15,"趋势 ","")&amp;IF(特征计算_周度!F376&gt;$B$15,"斜率",""),"—"))</f>
        <v/>
      </c>
      <c r="H393" s="121">
        <f>IF(OR(B393="",C393=""),"",_xlfn.LET(_xlpm.dev,原始数据_周度!G376,_xlpm.minDev,MIN(OFFSET(原始数据_周度!G376,1-$D$17,0,$D$17,1)),_xlpm.bounce,_xlpm.dev-_xlpm.minDev,IF(AND(ISNUMBER(_xlpm.dev),ISNUMBER(_xlpm.minDev),_xlpm.minDev&lt;=$B$17,_xlpm.bounce&gt;=$F$17),"✅ 触发","—")))</f>
        <v/>
      </c>
      <c r="I393" s="172">
        <f>IFERROR(IF(特征计算_周度!H393&gt;$I$3,MIN($I$4,MAX(-$I$5,(特征计算_周度!H393-$I$3)*$I$4)),0),"")</f>
        <v/>
      </c>
    </row>
    <row r="394">
      <c r="A394" s="117">
        <f>特征计算_周度!A377</f>
        <v/>
      </c>
      <c r="B394" s="171">
        <f>IFERROR($A$3*特征计算_周度!B394+$B$3*特征计算_周度!C394+$C$3*特征计算_周度!D394+$D$3*特征计算_周度!E394+$E$3*特征计算_周度!F394+$F$3*特征计算_周度!H394,"")</f>
        <v/>
      </c>
      <c r="C394" s="118">
        <f>IFERROR(PERCENTILE(OFFSET(B394,1-364,0,364,1),$C$7),"")</f>
        <v/>
      </c>
      <c r="D394" s="118">
        <f>IFERROR(PERCENTILE(OFFSET(B394,1-364,0,364,1),$C$11),"")</f>
        <v/>
      </c>
      <c r="E394" s="122">
        <f>_xlfn.LET(_xlpm.initState,IF(OR(B394="",C394=""),"",IF(OR(特征计算_周度!B377&gt;$B$15,特征计算_周度!C377&gt;$B$15,特征计算_周度!G377&gt;$B$15,特征计算_周度!E377&gt;$B$15,特征计算_周度!F377&gt;$B$15),$A$12,IFERROR(IF(B394&lt;PERCENTILE(OFFSET(B394,1-364,0,364,1),$C$7),$A$7,IF(B394&lt;PERCENTILE(OFFSET(B394,1-364,0,364,1),$C$8),$A$8,IF(B394&lt;PERCENTILE(OFFSET(B394,1-364,0,364,1),$C$9),$A$9,IF(B394&lt;PERCENTILE(OFFSET(B394,1-364,0,364,1),$C$10),$A$10,IF(B394&lt;PERCENTILE(OFFSET(B394,1-364,0,364,1),$C$11),$A$11,$A$12))))),""))),_xlpm.dev,原始数据_周度!G377,_xlpm.minDev,MIN(OFFSET(原始数据_周度!G377,1-$D$17,0,$D$17,1)),_xlpm.bounce,_xlpm.dev-_xlpm.minDev,_xlpm.oversold,AND(ISNUMBER(_xlpm.dev),ISNUMBER(_xlpm.minDev),_xlpm.minDev&lt;=$B$17,_xlpm.bounce&gt;=$F$17,OR(_xlpm.initState=$A$12,_xlpm.initState=$A$11,_xlpm.initState=$A$10)),_xlpm.pctOnly,IFERROR(IF(B394&lt;PERCENTILE(OFFSET(B394,1-364,0,364,1),$C$7),$A$7,IF(B394&lt;PERCENTILE(OFFSET(B394,1-364,0,364,1),$C$8),$A$8,IF(B394&lt;PERCENTILE(OFFSET(B394,1-364,0,364,1),$C$9),$A$9,IF(B394&lt;PERCENTILE(OFFSET(B394,1-364,0,364,1),$C$10),$A$10,IF(B394&lt;PERCENTILE(OFFSET(B394,1-364,0,364,1),$C$11),$A$11,$A$12))))),""),IF(_xlpm.initState="","",IF(_xlpm.oversold,_xlpm.pctOnly,_xlpm.initState)))</f>
        <v/>
      </c>
      <c r="F394" s="119" t="n"/>
      <c r="G394" s="120">
        <f>IF(OR(B394="",C394=""),"",IF(OR(特征计算_周度!B377&gt;$B$15,特征计算_周度!C377&gt;$B$15,特征计算_周度!G377&gt;$B$15,特征计算_周度!E377&gt;$B$15,特征计算_周度!F377&gt;$B$15),IF(特征计算_周度!B377&gt;$B$15,"VIX ","")&amp;IF(特征计算_周度!C377&gt;$B$15,"HY ","")&amp;IF(特征计算_周度!G377&gt;$B$15,"Sahm ","")&amp;IF(特征计算_周度!E377&gt;$B$15,"趋势 ","")&amp;IF(特征计算_周度!F377&gt;$B$15,"斜率",""),"—"))</f>
        <v/>
      </c>
      <c r="H394" s="121">
        <f>IF(OR(B394="",C394=""),"",_xlfn.LET(_xlpm.dev,原始数据_周度!G377,_xlpm.minDev,MIN(OFFSET(原始数据_周度!G377,1-$D$17,0,$D$17,1)),_xlpm.bounce,_xlpm.dev-_xlpm.minDev,IF(AND(ISNUMBER(_xlpm.dev),ISNUMBER(_xlpm.minDev),_xlpm.minDev&lt;=$B$17,_xlpm.bounce&gt;=$F$17),"✅ 触发","—")))</f>
        <v/>
      </c>
      <c r="I394" s="172">
        <f>IFERROR(IF(特征计算_周度!H394&gt;$I$3,MIN($I$4,MAX(-$I$5,(特征计算_周度!H394-$I$3)*$I$4)),0),"")</f>
        <v/>
      </c>
    </row>
    <row r="395">
      <c r="A395" s="117">
        <f>特征计算_周度!A378</f>
        <v/>
      </c>
      <c r="B395" s="171">
        <f>IFERROR($A$3*特征计算_周度!B395+$B$3*特征计算_周度!C395+$C$3*特征计算_周度!D395+$D$3*特征计算_周度!E395+$E$3*特征计算_周度!F395+$F$3*特征计算_周度!H395,"")</f>
        <v/>
      </c>
      <c r="C395" s="118">
        <f>IFERROR(PERCENTILE(OFFSET(B395,1-364,0,364,1),$C$7),"")</f>
        <v/>
      </c>
      <c r="D395" s="118">
        <f>IFERROR(PERCENTILE(OFFSET(B395,1-364,0,364,1),$C$11),"")</f>
        <v/>
      </c>
      <c r="E395" s="122">
        <f>_xlfn.LET(_xlpm.initState,IF(OR(B395="",C395=""),"",IF(OR(特征计算_周度!B378&gt;$B$15,特征计算_周度!C378&gt;$B$15,特征计算_周度!G378&gt;$B$15,特征计算_周度!E378&gt;$B$15,特征计算_周度!F378&gt;$B$15),$A$12,IFERROR(IF(B395&lt;PERCENTILE(OFFSET(B395,1-364,0,364,1),$C$7),$A$7,IF(B395&lt;PERCENTILE(OFFSET(B395,1-364,0,364,1),$C$8),$A$8,IF(B395&lt;PERCENTILE(OFFSET(B395,1-364,0,364,1),$C$9),$A$9,IF(B395&lt;PERCENTILE(OFFSET(B395,1-364,0,364,1),$C$10),$A$10,IF(B395&lt;PERCENTILE(OFFSET(B395,1-364,0,364,1),$C$11),$A$11,$A$12))))),""))),_xlpm.dev,原始数据_周度!G378,_xlpm.minDev,MIN(OFFSET(原始数据_周度!G378,1-$D$17,0,$D$17,1)),_xlpm.bounce,_xlpm.dev-_xlpm.minDev,_xlpm.oversold,AND(ISNUMBER(_xlpm.dev),ISNUMBER(_xlpm.minDev),_xlpm.minDev&lt;=$B$17,_xlpm.bounce&gt;=$F$17,OR(_xlpm.initState=$A$12,_xlpm.initState=$A$11,_xlpm.initState=$A$10)),_xlpm.pctOnly,IFERROR(IF(B395&lt;PERCENTILE(OFFSET(B395,1-364,0,364,1),$C$7),$A$7,IF(B395&lt;PERCENTILE(OFFSET(B395,1-364,0,364,1),$C$8),$A$8,IF(B395&lt;PERCENTILE(OFFSET(B395,1-364,0,364,1),$C$9),$A$9,IF(B395&lt;PERCENTILE(OFFSET(B395,1-364,0,364,1),$C$10),$A$10,IF(B395&lt;PERCENTILE(OFFSET(B395,1-364,0,364,1),$C$11),$A$11,$A$12))))),""),IF(_xlpm.initState="","",IF(_xlpm.oversold,_xlpm.pctOnly,_xlpm.initState)))</f>
        <v/>
      </c>
      <c r="F395" s="119" t="n"/>
      <c r="G395" s="120">
        <f>IF(OR(B395="",C395=""),"",IF(OR(特征计算_周度!B378&gt;$B$15,特征计算_周度!C378&gt;$B$15,特征计算_周度!G378&gt;$B$15,特征计算_周度!E378&gt;$B$15,特征计算_周度!F378&gt;$B$15),IF(特征计算_周度!B378&gt;$B$15,"VIX ","")&amp;IF(特征计算_周度!C378&gt;$B$15,"HY ","")&amp;IF(特征计算_周度!G378&gt;$B$15,"Sahm ","")&amp;IF(特征计算_周度!E378&gt;$B$15,"趋势 ","")&amp;IF(特征计算_周度!F378&gt;$B$15,"斜率",""),"—"))</f>
        <v/>
      </c>
      <c r="H395" s="121">
        <f>IF(OR(B395="",C395=""),"",_xlfn.LET(_xlpm.dev,原始数据_周度!G378,_xlpm.minDev,MIN(OFFSET(原始数据_周度!G378,1-$D$17,0,$D$17,1)),_xlpm.bounce,_xlpm.dev-_xlpm.minDev,IF(AND(ISNUMBER(_xlpm.dev),ISNUMBER(_xlpm.minDev),_xlpm.minDev&lt;=$B$17,_xlpm.bounce&gt;=$F$17),"✅ 触发","—")))</f>
        <v/>
      </c>
      <c r="I395" s="172">
        <f>IFERROR(IF(特征计算_周度!H395&gt;$I$3,MIN($I$4,MAX(-$I$5,(特征计算_周度!H395-$I$3)*$I$4)),0),"")</f>
        <v/>
      </c>
    </row>
    <row r="396">
      <c r="A396" s="117">
        <f>特征计算_周度!A379</f>
        <v/>
      </c>
      <c r="B396" s="171">
        <f>IFERROR($A$3*特征计算_周度!B396+$B$3*特征计算_周度!C396+$C$3*特征计算_周度!D396+$D$3*特征计算_周度!E396+$E$3*特征计算_周度!F396+$F$3*特征计算_周度!H396,"")</f>
        <v/>
      </c>
      <c r="C396" s="118">
        <f>IFERROR(PERCENTILE(OFFSET(B396,1-364,0,364,1),$C$7),"")</f>
        <v/>
      </c>
      <c r="D396" s="118">
        <f>IFERROR(PERCENTILE(OFFSET(B396,1-364,0,364,1),$C$11),"")</f>
        <v/>
      </c>
      <c r="E396" s="122">
        <f>_xlfn.LET(_xlpm.initState,IF(OR(B396="",C396=""),"",IF(OR(特征计算_周度!B379&gt;$B$15,特征计算_周度!C379&gt;$B$15,特征计算_周度!G379&gt;$B$15,特征计算_周度!E379&gt;$B$15,特征计算_周度!F379&gt;$B$15),$A$12,IFERROR(IF(B396&lt;PERCENTILE(OFFSET(B396,1-364,0,364,1),$C$7),$A$7,IF(B396&lt;PERCENTILE(OFFSET(B396,1-364,0,364,1),$C$8),$A$8,IF(B396&lt;PERCENTILE(OFFSET(B396,1-364,0,364,1),$C$9),$A$9,IF(B396&lt;PERCENTILE(OFFSET(B396,1-364,0,364,1),$C$10),$A$10,IF(B396&lt;PERCENTILE(OFFSET(B396,1-364,0,364,1),$C$11),$A$11,$A$12))))),""))),_xlpm.dev,原始数据_周度!G379,_xlpm.minDev,MIN(OFFSET(原始数据_周度!G379,1-$D$17,0,$D$17,1)),_xlpm.bounce,_xlpm.dev-_xlpm.minDev,_xlpm.oversold,AND(ISNUMBER(_xlpm.dev),ISNUMBER(_xlpm.minDev),_xlpm.minDev&lt;=$B$17,_xlpm.bounce&gt;=$F$17,OR(_xlpm.initState=$A$12,_xlpm.initState=$A$11,_xlpm.initState=$A$10)),_xlpm.pctOnly,IFERROR(IF(B396&lt;PERCENTILE(OFFSET(B396,1-364,0,364,1),$C$7),$A$7,IF(B396&lt;PERCENTILE(OFFSET(B396,1-364,0,364,1),$C$8),$A$8,IF(B396&lt;PERCENTILE(OFFSET(B396,1-364,0,364,1),$C$9),$A$9,IF(B396&lt;PERCENTILE(OFFSET(B396,1-364,0,364,1),$C$10),$A$10,IF(B396&lt;PERCENTILE(OFFSET(B396,1-364,0,364,1),$C$11),$A$11,$A$12))))),""),IF(_xlpm.initState="","",IF(_xlpm.oversold,_xlpm.pctOnly,_xlpm.initState)))</f>
        <v/>
      </c>
      <c r="F396" s="119" t="n"/>
      <c r="G396" s="120">
        <f>IF(OR(B396="",C396=""),"",IF(OR(特征计算_周度!B379&gt;$B$15,特征计算_周度!C379&gt;$B$15,特征计算_周度!G379&gt;$B$15,特征计算_周度!E379&gt;$B$15,特征计算_周度!F379&gt;$B$15),IF(特征计算_周度!B379&gt;$B$15,"VIX ","")&amp;IF(特征计算_周度!C379&gt;$B$15,"HY ","")&amp;IF(特征计算_周度!G379&gt;$B$15,"Sahm ","")&amp;IF(特征计算_周度!E379&gt;$B$15,"趋势 ","")&amp;IF(特征计算_周度!F379&gt;$B$15,"斜率",""),"—"))</f>
        <v/>
      </c>
      <c r="H396" s="121">
        <f>IF(OR(B396="",C396=""),"",_xlfn.LET(_xlpm.dev,原始数据_周度!G379,_xlpm.minDev,MIN(OFFSET(原始数据_周度!G379,1-$D$17,0,$D$17,1)),_xlpm.bounce,_xlpm.dev-_xlpm.minDev,IF(AND(ISNUMBER(_xlpm.dev),ISNUMBER(_xlpm.minDev),_xlpm.minDev&lt;=$B$17,_xlpm.bounce&gt;=$F$17),"✅ 触发","—")))</f>
        <v/>
      </c>
      <c r="I396" s="172">
        <f>IFERROR(IF(特征计算_周度!H396&gt;$I$3,MIN($I$4,MAX(-$I$5,(特征计算_周度!H396-$I$3)*$I$4)),0),"")</f>
        <v/>
      </c>
    </row>
    <row r="397">
      <c r="A397" s="117">
        <f>特征计算_周度!A380</f>
        <v/>
      </c>
      <c r="B397" s="171">
        <f>IFERROR($A$3*特征计算_周度!B397+$B$3*特征计算_周度!C397+$C$3*特征计算_周度!D397+$D$3*特征计算_周度!E397+$E$3*特征计算_周度!F397+$F$3*特征计算_周度!H397,"")</f>
        <v/>
      </c>
      <c r="C397" s="118">
        <f>IFERROR(PERCENTILE(OFFSET(B397,1-364,0,364,1),$C$7),"")</f>
        <v/>
      </c>
      <c r="D397" s="118">
        <f>IFERROR(PERCENTILE(OFFSET(B397,1-364,0,364,1),$C$11),"")</f>
        <v/>
      </c>
      <c r="E397" s="122">
        <f>_xlfn.LET(_xlpm.initState,IF(OR(B397="",C397=""),"",IF(OR(特征计算_周度!B380&gt;$B$15,特征计算_周度!C380&gt;$B$15,特征计算_周度!G380&gt;$B$15,特征计算_周度!E380&gt;$B$15,特征计算_周度!F380&gt;$B$15),$A$12,IFERROR(IF(B397&lt;PERCENTILE(OFFSET(B397,1-364,0,364,1),$C$7),$A$7,IF(B397&lt;PERCENTILE(OFFSET(B397,1-364,0,364,1),$C$8),$A$8,IF(B397&lt;PERCENTILE(OFFSET(B397,1-364,0,364,1),$C$9),$A$9,IF(B397&lt;PERCENTILE(OFFSET(B397,1-364,0,364,1),$C$10),$A$10,IF(B397&lt;PERCENTILE(OFFSET(B397,1-364,0,364,1),$C$11),$A$11,$A$12))))),""))),_xlpm.dev,原始数据_周度!G380,_xlpm.minDev,MIN(OFFSET(原始数据_周度!G380,1-$D$17,0,$D$17,1)),_xlpm.bounce,_xlpm.dev-_xlpm.minDev,_xlpm.oversold,AND(ISNUMBER(_xlpm.dev),ISNUMBER(_xlpm.minDev),_xlpm.minDev&lt;=$B$17,_xlpm.bounce&gt;=$F$17,OR(_xlpm.initState=$A$12,_xlpm.initState=$A$11,_xlpm.initState=$A$10)),_xlpm.pctOnly,IFERROR(IF(B397&lt;PERCENTILE(OFFSET(B397,1-364,0,364,1),$C$7),$A$7,IF(B397&lt;PERCENTILE(OFFSET(B397,1-364,0,364,1),$C$8),$A$8,IF(B397&lt;PERCENTILE(OFFSET(B397,1-364,0,364,1),$C$9),$A$9,IF(B397&lt;PERCENTILE(OFFSET(B397,1-364,0,364,1),$C$10),$A$10,IF(B397&lt;PERCENTILE(OFFSET(B397,1-364,0,364,1),$C$11),$A$11,$A$12))))),""),IF(_xlpm.initState="","",IF(_xlpm.oversold,_xlpm.pctOnly,_xlpm.initState)))</f>
        <v/>
      </c>
      <c r="F397" s="119" t="n"/>
      <c r="G397" s="120">
        <f>IF(OR(B397="",C397=""),"",IF(OR(特征计算_周度!B380&gt;$B$15,特征计算_周度!C380&gt;$B$15,特征计算_周度!G380&gt;$B$15,特征计算_周度!E380&gt;$B$15,特征计算_周度!F380&gt;$B$15),IF(特征计算_周度!B380&gt;$B$15,"VIX ","")&amp;IF(特征计算_周度!C380&gt;$B$15,"HY ","")&amp;IF(特征计算_周度!G380&gt;$B$15,"Sahm ","")&amp;IF(特征计算_周度!E380&gt;$B$15,"趋势 ","")&amp;IF(特征计算_周度!F380&gt;$B$15,"斜率",""),"—"))</f>
        <v/>
      </c>
      <c r="H397" s="121">
        <f>IF(OR(B397="",C397=""),"",_xlfn.LET(_xlpm.dev,原始数据_周度!G380,_xlpm.minDev,MIN(OFFSET(原始数据_周度!G380,1-$D$17,0,$D$17,1)),_xlpm.bounce,_xlpm.dev-_xlpm.minDev,IF(AND(ISNUMBER(_xlpm.dev),ISNUMBER(_xlpm.minDev),_xlpm.minDev&lt;=$B$17,_xlpm.bounce&gt;=$F$17),"✅ 触发","—")))</f>
        <v/>
      </c>
      <c r="I397" s="172">
        <f>IFERROR(IF(特征计算_周度!H397&gt;$I$3,MIN($I$4,MAX(-$I$5,(特征计算_周度!H397-$I$3)*$I$4)),0),"")</f>
        <v/>
      </c>
    </row>
    <row r="398">
      <c r="A398" s="117">
        <f>特征计算_周度!A381</f>
        <v/>
      </c>
      <c r="B398" s="171">
        <f>IFERROR($A$3*特征计算_周度!B398+$B$3*特征计算_周度!C398+$C$3*特征计算_周度!D398+$D$3*特征计算_周度!E398+$E$3*特征计算_周度!F398+$F$3*特征计算_周度!H398,"")</f>
        <v/>
      </c>
      <c r="C398" s="118">
        <f>IFERROR(PERCENTILE(OFFSET(B398,1-364,0,364,1),$C$7),"")</f>
        <v/>
      </c>
      <c r="D398" s="118">
        <f>IFERROR(PERCENTILE(OFFSET(B398,1-364,0,364,1),$C$11),"")</f>
        <v/>
      </c>
      <c r="E398" s="122">
        <f>_xlfn.LET(_xlpm.initState,IF(OR(B398="",C398=""),"",IF(OR(特征计算_周度!B381&gt;$B$15,特征计算_周度!C381&gt;$B$15,特征计算_周度!G381&gt;$B$15,特征计算_周度!E381&gt;$B$15,特征计算_周度!F381&gt;$B$15),$A$12,IFERROR(IF(B398&lt;PERCENTILE(OFFSET(B398,1-364,0,364,1),$C$7),$A$7,IF(B398&lt;PERCENTILE(OFFSET(B398,1-364,0,364,1),$C$8),$A$8,IF(B398&lt;PERCENTILE(OFFSET(B398,1-364,0,364,1),$C$9),$A$9,IF(B398&lt;PERCENTILE(OFFSET(B398,1-364,0,364,1),$C$10),$A$10,IF(B398&lt;PERCENTILE(OFFSET(B398,1-364,0,364,1),$C$11),$A$11,$A$12))))),""))),_xlpm.dev,原始数据_周度!G381,_xlpm.minDev,MIN(OFFSET(原始数据_周度!G381,1-$D$17,0,$D$17,1)),_xlpm.bounce,_xlpm.dev-_xlpm.minDev,_xlpm.oversold,AND(ISNUMBER(_xlpm.dev),ISNUMBER(_xlpm.minDev),_xlpm.minDev&lt;=$B$17,_xlpm.bounce&gt;=$F$17,OR(_xlpm.initState=$A$12,_xlpm.initState=$A$11,_xlpm.initState=$A$10)),_xlpm.pctOnly,IFERROR(IF(B398&lt;PERCENTILE(OFFSET(B398,1-364,0,364,1),$C$7),$A$7,IF(B398&lt;PERCENTILE(OFFSET(B398,1-364,0,364,1),$C$8),$A$8,IF(B398&lt;PERCENTILE(OFFSET(B398,1-364,0,364,1),$C$9),$A$9,IF(B398&lt;PERCENTILE(OFFSET(B398,1-364,0,364,1),$C$10),$A$10,IF(B398&lt;PERCENTILE(OFFSET(B398,1-364,0,364,1),$C$11),$A$11,$A$12))))),""),IF(_xlpm.initState="","",IF(_xlpm.oversold,_xlpm.pctOnly,_xlpm.initState)))</f>
        <v/>
      </c>
      <c r="F398" s="119" t="n"/>
      <c r="G398" s="120">
        <f>IF(OR(B398="",C398=""),"",IF(OR(特征计算_周度!B381&gt;$B$15,特征计算_周度!C381&gt;$B$15,特征计算_周度!G381&gt;$B$15,特征计算_周度!E381&gt;$B$15,特征计算_周度!F381&gt;$B$15),IF(特征计算_周度!B381&gt;$B$15,"VIX ","")&amp;IF(特征计算_周度!C381&gt;$B$15,"HY ","")&amp;IF(特征计算_周度!G381&gt;$B$15,"Sahm ","")&amp;IF(特征计算_周度!E381&gt;$B$15,"趋势 ","")&amp;IF(特征计算_周度!F381&gt;$B$15,"斜率",""),"—"))</f>
        <v/>
      </c>
      <c r="H398" s="121">
        <f>IF(OR(B398="",C398=""),"",_xlfn.LET(_xlpm.dev,原始数据_周度!G381,_xlpm.minDev,MIN(OFFSET(原始数据_周度!G381,1-$D$17,0,$D$17,1)),_xlpm.bounce,_xlpm.dev-_xlpm.minDev,IF(AND(ISNUMBER(_xlpm.dev),ISNUMBER(_xlpm.minDev),_xlpm.minDev&lt;=$B$17,_xlpm.bounce&gt;=$F$17),"✅ 触发","—")))</f>
        <v/>
      </c>
      <c r="I398" s="172">
        <f>IFERROR(IF(特征计算_周度!H398&gt;$I$3,MIN($I$4,MAX(-$I$5,(特征计算_周度!H398-$I$3)*$I$4)),0),"")</f>
        <v/>
      </c>
    </row>
    <row r="399">
      <c r="A399" s="117">
        <f>特征计算_周度!A382</f>
        <v/>
      </c>
      <c r="B399" s="171">
        <f>IFERROR($A$3*特征计算_周度!B399+$B$3*特征计算_周度!C399+$C$3*特征计算_周度!D399+$D$3*特征计算_周度!E399+$E$3*特征计算_周度!F399+$F$3*特征计算_周度!H399,"")</f>
        <v/>
      </c>
      <c r="C399" s="118">
        <f>IFERROR(PERCENTILE(OFFSET(B399,1-364,0,364,1),$C$7),"")</f>
        <v/>
      </c>
      <c r="D399" s="118">
        <f>IFERROR(PERCENTILE(OFFSET(B399,1-364,0,364,1),$C$11),"")</f>
        <v/>
      </c>
      <c r="E399" s="122">
        <f>_xlfn.LET(_xlpm.initState,IF(OR(B399="",C399=""),"",IF(OR(特征计算_周度!B382&gt;$B$15,特征计算_周度!C382&gt;$B$15,特征计算_周度!G382&gt;$B$15,特征计算_周度!E382&gt;$B$15,特征计算_周度!F382&gt;$B$15),$A$12,IFERROR(IF(B399&lt;PERCENTILE(OFFSET(B399,1-364,0,364,1),$C$7),$A$7,IF(B399&lt;PERCENTILE(OFFSET(B399,1-364,0,364,1),$C$8),$A$8,IF(B399&lt;PERCENTILE(OFFSET(B399,1-364,0,364,1),$C$9),$A$9,IF(B399&lt;PERCENTILE(OFFSET(B399,1-364,0,364,1),$C$10),$A$10,IF(B399&lt;PERCENTILE(OFFSET(B399,1-364,0,364,1),$C$11),$A$11,$A$12))))),""))),_xlpm.dev,原始数据_周度!G382,_xlpm.minDev,MIN(OFFSET(原始数据_周度!G382,1-$D$17,0,$D$17,1)),_xlpm.bounce,_xlpm.dev-_xlpm.minDev,_xlpm.oversold,AND(ISNUMBER(_xlpm.dev),ISNUMBER(_xlpm.minDev),_xlpm.minDev&lt;=$B$17,_xlpm.bounce&gt;=$F$17,OR(_xlpm.initState=$A$12,_xlpm.initState=$A$11,_xlpm.initState=$A$10)),_xlpm.pctOnly,IFERROR(IF(B399&lt;PERCENTILE(OFFSET(B399,1-364,0,364,1),$C$7),$A$7,IF(B399&lt;PERCENTILE(OFFSET(B399,1-364,0,364,1),$C$8),$A$8,IF(B399&lt;PERCENTILE(OFFSET(B399,1-364,0,364,1),$C$9),$A$9,IF(B399&lt;PERCENTILE(OFFSET(B399,1-364,0,364,1),$C$10),$A$10,IF(B399&lt;PERCENTILE(OFFSET(B399,1-364,0,364,1),$C$11),$A$11,$A$12))))),""),IF(_xlpm.initState="","",IF(_xlpm.oversold,_xlpm.pctOnly,_xlpm.initState)))</f>
        <v/>
      </c>
      <c r="F399" s="119" t="n"/>
      <c r="G399" s="120">
        <f>IF(OR(B399="",C399=""),"",IF(OR(特征计算_周度!B382&gt;$B$15,特征计算_周度!C382&gt;$B$15,特征计算_周度!G382&gt;$B$15,特征计算_周度!E382&gt;$B$15,特征计算_周度!F382&gt;$B$15),IF(特征计算_周度!B382&gt;$B$15,"VIX ","")&amp;IF(特征计算_周度!C382&gt;$B$15,"HY ","")&amp;IF(特征计算_周度!G382&gt;$B$15,"Sahm ","")&amp;IF(特征计算_周度!E382&gt;$B$15,"趋势 ","")&amp;IF(特征计算_周度!F382&gt;$B$15,"斜率",""),"—"))</f>
        <v/>
      </c>
      <c r="H399" s="121">
        <f>IF(OR(B399="",C399=""),"",_xlfn.LET(_xlpm.dev,原始数据_周度!G382,_xlpm.minDev,MIN(OFFSET(原始数据_周度!G382,1-$D$17,0,$D$17,1)),_xlpm.bounce,_xlpm.dev-_xlpm.minDev,IF(AND(ISNUMBER(_xlpm.dev),ISNUMBER(_xlpm.minDev),_xlpm.minDev&lt;=$B$17,_xlpm.bounce&gt;=$F$17),"✅ 触发","—")))</f>
        <v/>
      </c>
      <c r="I399" s="172">
        <f>IFERROR(IF(特征计算_周度!H399&gt;$I$3,MIN($I$4,MAX(-$I$5,(特征计算_周度!H399-$I$3)*$I$4)),0),"")</f>
        <v/>
      </c>
    </row>
    <row r="400">
      <c r="A400" s="117">
        <f>特征计算_周度!A383</f>
        <v/>
      </c>
      <c r="B400" s="171">
        <f>IFERROR($A$3*特征计算_周度!B400+$B$3*特征计算_周度!C400+$C$3*特征计算_周度!D400+$D$3*特征计算_周度!E400+$E$3*特征计算_周度!F400+$F$3*特征计算_周度!H400,"")</f>
        <v/>
      </c>
      <c r="C400" s="118">
        <f>IFERROR(PERCENTILE(OFFSET(B400,1-364,0,364,1),$C$7),"")</f>
        <v/>
      </c>
      <c r="D400" s="118">
        <f>IFERROR(PERCENTILE(OFFSET(B400,1-364,0,364,1),$C$11),"")</f>
        <v/>
      </c>
      <c r="E400" s="122">
        <f>_xlfn.LET(_xlpm.initState,IF(OR(B400="",C400=""),"",IF(OR(特征计算_周度!B383&gt;$B$15,特征计算_周度!C383&gt;$B$15,特征计算_周度!G383&gt;$B$15,特征计算_周度!E383&gt;$B$15,特征计算_周度!F383&gt;$B$15),$A$12,IFERROR(IF(B400&lt;PERCENTILE(OFFSET(B400,1-364,0,364,1),$C$7),$A$7,IF(B400&lt;PERCENTILE(OFFSET(B400,1-364,0,364,1),$C$8),$A$8,IF(B400&lt;PERCENTILE(OFFSET(B400,1-364,0,364,1),$C$9),$A$9,IF(B400&lt;PERCENTILE(OFFSET(B400,1-364,0,364,1),$C$10),$A$10,IF(B400&lt;PERCENTILE(OFFSET(B400,1-364,0,364,1),$C$11),$A$11,$A$12))))),""))),_xlpm.dev,原始数据_周度!G383,_xlpm.minDev,MIN(OFFSET(原始数据_周度!G383,1-$D$17,0,$D$17,1)),_xlpm.bounce,_xlpm.dev-_xlpm.minDev,_xlpm.oversold,AND(ISNUMBER(_xlpm.dev),ISNUMBER(_xlpm.minDev),_xlpm.minDev&lt;=$B$17,_xlpm.bounce&gt;=$F$17,OR(_xlpm.initState=$A$12,_xlpm.initState=$A$11,_xlpm.initState=$A$10)),_xlpm.pctOnly,IFERROR(IF(B400&lt;PERCENTILE(OFFSET(B400,1-364,0,364,1),$C$7),$A$7,IF(B400&lt;PERCENTILE(OFFSET(B400,1-364,0,364,1),$C$8),$A$8,IF(B400&lt;PERCENTILE(OFFSET(B400,1-364,0,364,1),$C$9),$A$9,IF(B400&lt;PERCENTILE(OFFSET(B400,1-364,0,364,1),$C$10),$A$10,IF(B400&lt;PERCENTILE(OFFSET(B400,1-364,0,364,1),$C$11),$A$11,$A$12))))),""),IF(_xlpm.initState="","",IF(_xlpm.oversold,_xlpm.pctOnly,_xlpm.initState)))</f>
        <v/>
      </c>
      <c r="F400" s="119" t="n"/>
      <c r="G400" s="120">
        <f>IF(OR(B400="",C400=""),"",IF(OR(特征计算_周度!B383&gt;$B$15,特征计算_周度!C383&gt;$B$15,特征计算_周度!G383&gt;$B$15,特征计算_周度!E383&gt;$B$15,特征计算_周度!F383&gt;$B$15),IF(特征计算_周度!B383&gt;$B$15,"VIX ","")&amp;IF(特征计算_周度!C383&gt;$B$15,"HY ","")&amp;IF(特征计算_周度!G383&gt;$B$15,"Sahm ","")&amp;IF(特征计算_周度!E383&gt;$B$15,"趋势 ","")&amp;IF(特征计算_周度!F383&gt;$B$15,"斜率",""),"—"))</f>
        <v/>
      </c>
      <c r="H400" s="121">
        <f>IF(OR(B400="",C400=""),"",_xlfn.LET(_xlpm.dev,原始数据_周度!G383,_xlpm.minDev,MIN(OFFSET(原始数据_周度!G383,1-$D$17,0,$D$17,1)),_xlpm.bounce,_xlpm.dev-_xlpm.minDev,IF(AND(ISNUMBER(_xlpm.dev),ISNUMBER(_xlpm.minDev),_xlpm.minDev&lt;=$B$17,_xlpm.bounce&gt;=$F$17),"✅ 触发","—")))</f>
        <v/>
      </c>
      <c r="I400" s="172">
        <f>IFERROR(IF(特征计算_周度!H400&gt;$I$3,MIN($I$4,MAX(-$I$5,(特征计算_周度!H400-$I$3)*$I$4)),0),"")</f>
        <v/>
      </c>
    </row>
    <row r="401">
      <c r="A401" s="117">
        <f>特征计算_周度!A384</f>
        <v/>
      </c>
      <c r="B401" s="171">
        <f>IFERROR($A$3*特征计算_周度!B401+$B$3*特征计算_周度!C401+$C$3*特征计算_周度!D401+$D$3*特征计算_周度!E401+$E$3*特征计算_周度!F401+$F$3*特征计算_周度!H401,"")</f>
        <v/>
      </c>
      <c r="C401" s="118">
        <f>IFERROR(PERCENTILE(OFFSET(B401,1-364,0,364,1),$C$7),"")</f>
        <v/>
      </c>
      <c r="D401" s="118">
        <f>IFERROR(PERCENTILE(OFFSET(B401,1-364,0,364,1),$C$11),"")</f>
        <v/>
      </c>
      <c r="E401" s="122">
        <f>_xlfn.LET(_xlpm.initState,IF(OR(B401="",C401=""),"",IF(OR(特征计算_周度!B384&gt;$B$15,特征计算_周度!C384&gt;$B$15,特征计算_周度!G384&gt;$B$15,特征计算_周度!E384&gt;$B$15,特征计算_周度!F384&gt;$B$15),$A$12,IFERROR(IF(B401&lt;PERCENTILE(OFFSET(B401,1-364,0,364,1),$C$7),$A$7,IF(B401&lt;PERCENTILE(OFFSET(B401,1-364,0,364,1),$C$8),$A$8,IF(B401&lt;PERCENTILE(OFFSET(B401,1-364,0,364,1),$C$9),$A$9,IF(B401&lt;PERCENTILE(OFFSET(B401,1-364,0,364,1),$C$10),$A$10,IF(B401&lt;PERCENTILE(OFFSET(B401,1-364,0,364,1),$C$11),$A$11,$A$12))))),""))),_xlpm.dev,原始数据_周度!G384,_xlpm.minDev,MIN(OFFSET(原始数据_周度!G384,1-$D$17,0,$D$17,1)),_xlpm.bounce,_xlpm.dev-_xlpm.minDev,_xlpm.oversold,AND(ISNUMBER(_xlpm.dev),ISNUMBER(_xlpm.minDev),_xlpm.minDev&lt;=$B$17,_xlpm.bounce&gt;=$F$17,OR(_xlpm.initState=$A$12,_xlpm.initState=$A$11,_xlpm.initState=$A$10)),_xlpm.pctOnly,IFERROR(IF(B401&lt;PERCENTILE(OFFSET(B401,1-364,0,364,1),$C$7),$A$7,IF(B401&lt;PERCENTILE(OFFSET(B401,1-364,0,364,1),$C$8),$A$8,IF(B401&lt;PERCENTILE(OFFSET(B401,1-364,0,364,1),$C$9),$A$9,IF(B401&lt;PERCENTILE(OFFSET(B401,1-364,0,364,1),$C$10),$A$10,IF(B401&lt;PERCENTILE(OFFSET(B401,1-364,0,364,1),$C$11),$A$11,$A$12))))),""),IF(_xlpm.initState="","",IF(_xlpm.oversold,_xlpm.pctOnly,_xlpm.initState)))</f>
        <v/>
      </c>
      <c r="F401" s="119" t="n"/>
      <c r="G401" s="120">
        <f>IF(OR(B401="",C401=""),"",IF(OR(特征计算_周度!B384&gt;$B$15,特征计算_周度!C384&gt;$B$15,特征计算_周度!G384&gt;$B$15,特征计算_周度!E384&gt;$B$15,特征计算_周度!F384&gt;$B$15),IF(特征计算_周度!B384&gt;$B$15,"VIX ","")&amp;IF(特征计算_周度!C384&gt;$B$15,"HY ","")&amp;IF(特征计算_周度!G384&gt;$B$15,"Sahm ","")&amp;IF(特征计算_周度!E384&gt;$B$15,"趋势 ","")&amp;IF(特征计算_周度!F384&gt;$B$15,"斜率",""),"—"))</f>
        <v/>
      </c>
      <c r="H401" s="121">
        <f>IF(OR(B401="",C401=""),"",_xlfn.LET(_xlpm.dev,原始数据_周度!G384,_xlpm.minDev,MIN(OFFSET(原始数据_周度!G384,1-$D$17,0,$D$17,1)),_xlpm.bounce,_xlpm.dev-_xlpm.minDev,IF(AND(ISNUMBER(_xlpm.dev),ISNUMBER(_xlpm.minDev),_xlpm.minDev&lt;=$B$17,_xlpm.bounce&gt;=$F$17),"✅ 触发","—")))</f>
        <v/>
      </c>
      <c r="I401" s="172">
        <f>IFERROR(IF(特征计算_周度!H401&gt;$I$3,MIN($I$4,MAX(-$I$5,(特征计算_周度!H401-$I$3)*$I$4)),0),"")</f>
        <v/>
      </c>
    </row>
    <row r="402">
      <c r="A402" s="117">
        <f>特征计算_周度!A385</f>
        <v/>
      </c>
      <c r="B402" s="171">
        <f>IFERROR($A$3*特征计算_周度!B402+$B$3*特征计算_周度!C402+$C$3*特征计算_周度!D402+$D$3*特征计算_周度!E402+$E$3*特征计算_周度!F402+$F$3*特征计算_周度!H402,"")</f>
        <v/>
      </c>
      <c r="C402" s="118">
        <f>IFERROR(PERCENTILE(OFFSET(B402,1-364,0,364,1),$C$7),"")</f>
        <v/>
      </c>
      <c r="D402" s="118">
        <f>IFERROR(PERCENTILE(OFFSET(B402,1-364,0,364,1),$C$11),"")</f>
        <v/>
      </c>
      <c r="E402" s="122">
        <f>_xlfn.LET(_xlpm.initState,IF(OR(B402="",C402=""),"",IF(OR(特征计算_周度!B385&gt;$B$15,特征计算_周度!C385&gt;$B$15,特征计算_周度!G385&gt;$B$15,特征计算_周度!E385&gt;$B$15,特征计算_周度!F385&gt;$B$15),$A$12,IFERROR(IF(B402&lt;PERCENTILE(OFFSET(B402,1-364,0,364,1),$C$7),$A$7,IF(B402&lt;PERCENTILE(OFFSET(B402,1-364,0,364,1),$C$8),$A$8,IF(B402&lt;PERCENTILE(OFFSET(B402,1-364,0,364,1),$C$9),$A$9,IF(B402&lt;PERCENTILE(OFFSET(B402,1-364,0,364,1),$C$10),$A$10,IF(B402&lt;PERCENTILE(OFFSET(B402,1-364,0,364,1),$C$11),$A$11,$A$12))))),""))),_xlpm.dev,原始数据_周度!G385,_xlpm.minDev,MIN(OFFSET(原始数据_周度!G385,1-$D$17,0,$D$17,1)),_xlpm.bounce,_xlpm.dev-_xlpm.minDev,_xlpm.oversold,AND(ISNUMBER(_xlpm.dev),ISNUMBER(_xlpm.minDev),_xlpm.minDev&lt;=$B$17,_xlpm.bounce&gt;=$F$17,OR(_xlpm.initState=$A$12,_xlpm.initState=$A$11,_xlpm.initState=$A$10)),_xlpm.pctOnly,IFERROR(IF(B402&lt;PERCENTILE(OFFSET(B402,1-364,0,364,1),$C$7),$A$7,IF(B402&lt;PERCENTILE(OFFSET(B402,1-364,0,364,1),$C$8),$A$8,IF(B402&lt;PERCENTILE(OFFSET(B402,1-364,0,364,1),$C$9),$A$9,IF(B402&lt;PERCENTILE(OFFSET(B402,1-364,0,364,1),$C$10),$A$10,IF(B402&lt;PERCENTILE(OFFSET(B402,1-364,0,364,1),$C$11),$A$11,$A$12))))),""),IF(_xlpm.initState="","",IF(_xlpm.oversold,_xlpm.pctOnly,_xlpm.initState)))</f>
        <v/>
      </c>
      <c r="F402" s="119" t="n"/>
      <c r="G402" s="120">
        <f>IF(OR(B402="",C402=""),"",IF(OR(特征计算_周度!B385&gt;$B$15,特征计算_周度!C385&gt;$B$15,特征计算_周度!G385&gt;$B$15,特征计算_周度!E385&gt;$B$15,特征计算_周度!F385&gt;$B$15),IF(特征计算_周度!B385&gt;$B$15,"VIX ","")&amp;IF(特征计算_周度!C385&gt;$B$15,"HY ","")&amp;IF(特征计算_周度!G385&gt;$B$15,"Sahm ","")&amp;IF(特征计算_周度!E385&gt;$B$15,"趋势 ","")&amp;IF(特征计算_周度!F385&gt;$B$15,"斜率",""),"—"))</f>
        <v/>
      </c>
      <c r="H402" s="121">
        <f>IF(OR(B402="",C402=""),"",_xlfn.LET(_xlpm.dev,原始数据_周度!G385,_xlpm.minDev,MIN(OFFSET(原始数据_周度!G385,1-$D$17,0,$D$17,1)),_xlpm.bounce,_xlpm.dev-_xlpm.minDev,IF(AND(ISNUMBER(_xlpm.dev),ISNUMBER(_xlpm.minDev),_xlpm.minDev&lt;=$B$17,_xlpm.bounce&gt;=$F$17),"✅ 触发","—")))</f>
        <v/>
      </c>
      <c r="I402" s="172">
        <f>IFERROR(IF(特征计算_周度!H402&gt;$I$3,MIN($I$4,MAX(-$I$5,(特征计算_周度!H402-$I$3)*$I$4)),0),"")</f>
        <v/>
      </c>
    </row>
    <row r="403">
      <c r="A403" s="117">
        <f>特征计算_周度!A386</f>
        <v/>
      </c>
      <c r="B403" s="171">
        <f>IFERROR($A$3*特征计算_周度!B403+$B$3*特征计算_周度!C403+$C$3*特征计算_周度!D403+$D$3*特征计算_周度!E403+$E$3*特征计算_周度!F403+$F$3*特征计算_周度!H403,"")</f>
        <v/>
      </c>
      <c r="C403" s="118">
        <f>IFERROR(PERCENTILE(OFFSET(B403,1-364,0,364,1),$C$7),"")</f>
        <v/>
      </c>
      <c r="D403" s="118">
        <f>IFERROR(PERCENTILE(OFFSET(B403,1-364,0,364,1),$C$11),"")</f>
        <v/>
      </c>
      <c r="E403" s="122">
        <f>_xlfn.LET(_xlpm.initState,IF(OR(B403="",C403=""),"",IF(OR(特征计算_周度!B386&gt;$B$15,特征计算_周度!C386&gt;$B$15,特征计算_周度!G386&gt;$B$15,特征计算_周度!E386&gt;$B$15,特征计算_周度!F386&gt;$B$15),$A$12,IFERROR(IF(B403&lt;PERCENTILE(OFFSET(B403,1-364,0,364,1),$C$7),$A$7,IF(B403&lt;PERCENTILE(OFFSET(B403,1-364,0,364,1),$C$8),$A$8,IF(B403&lt;PERCENTILE(OFFSET(B403,1-364,0,364,1),$C$9),$A$9,IF(B403&lt;PERCENTILE(OFFSET(B403,1-364,0,364,1),$C$10),$A$10,IF(B403&lt;PERCENTILE(OFFSET(B403,1-364,0,364,1),$C$11),$A$11,$A$12))))),""))),_xlpm.dev,原始数据_周度!G386,_xlpm.minDev,MIN(OFFSET(原始数据_周度!G386,1-$D$17,0,$D$17,1)),_xlpm.bounce,_xlpm.dev-_xlpm.minDev,_xlpm.oversold,AND(ISNUMBER(_xlpm.dev),ISNUMBER(_xlpm.minDev),_xlpm.minDev&lt;=$B$17,_xlpm.bounce&gt;=$F$17,OR(_xlpm.initState=$A$12,_xlpm.initState=$A$11,_xlpm.initState=$A$10)),_xlpm.pctOnly,IFERROR(IF(B403&lt;PERCENTILE(OFFSET(B403,1-364,0,364,1),$C$7),$A$7,IF(B403&lt;PERCENTILE(OFFSET(B403,1-364,0,364,1),$C$8),$A$8,IF(B403&lt;PERCENTILE(OFFSET(B403,1-364,0,364,1),$C$9),$A$9,IF(B403&lt;PERCENTILE(OFFSET(B403,1-364,0,364,1),$C$10),$A$10,IF(B403&lt;PERCENTILE(OFFSET(B403,1-364,0,364,1),$C$11),$A$11,$A$12))))),""),IF(_xlpm.initState="","",IF(_xlpm.oversold,_xlpm.pctOnly,_xlpm.initState)))</f>
        <v/>
      </c>
      <c r="F403" s="119" t="n"/>
      <c r="G403" s="120">
        <f>IF(OR(B403="",C403=""),"",IF(OR(特征计算_周度!B386&gt;$B$15,特征计算_周度!C386&gt;$B$15,特征计算_周度!G386&gt;$B$15,特征计算_周度!E386&gt;$B$15,特征计算_周度!F386&gt;$B$15),IF(特征计算_周度!B386&gt;$B$15,"VIX ","")&amp;IF(特征计算_周度!C386&gt;$B$15,"HY ","")&amp;IF(特征计算_周度!G386&gt;$B$15,"Sahm ","")&amp;IF(特征计算_周度!E386&gt;$B$15,"趋势 ","")&amp;IF(特征计算_周度!F386&gt;$B$15,"斜率",""),"—"))</f>
        <v/>
      </c>
      <c r="H403" s="121">
        <f>IF(OR(B403="",C403=""),"",_xlfn.LET(_xlpm.dev,原始数据_周度!G386,_xlpm.minDev,MIN(OFFSET(原始数据_周度!G386,1-$D$17,0,$D$17,1)),_xlpm.bounce,_xlpm.dev-_xlpm.minDev,IF(AND(ISNUMBER(_xlpm.dev),ISNUMBER(_xlpm.minDev),_xlpm.minDev&lt;=$B$17,_xlpm.bounce&gt;=$F$17),"✅ 触发","—")))</f>
        <v/>
      </c>
      <c r="I403" s="172">
        <f>IFERROR(IF(特征计算_周度!H403&gt;$I$3,MIN($I$4,MAX(-$I$5,(特征计算_周度!H403-$I$3)*$I$4)),0),"")</f>
        <v/>
      </c>
    </row>
    <row r="404">
      <c r="A404" s="117">
        <f>特征计算_周度!A387</f>
        <v/>
      </c>
      <c r="B404" s="171">
        <f>IFERROR($A$3*特征计算_周度!B404+$B$3*特征计算_周度!C404+$C$3*特征计算_周度!D404+$D$3*特征计算_周度!E404+$E$3*特征计算_周度!F404+$F$3*特征计算_周度!H404,"")</f>
        <v/>
      </c>
      <c r="C404" s="118">
        <f>IFERROR(PERCENTILE(OFFSET(B404,1-364,0,364,1),$C$7),"")</f>
        <v/>
      </c>
      <c r="D404" s="118">
        <f>IFERROR(PERCENTILE(OFFSET(B404,1-364,0,364,1),$C$11),"")</f>
        <v/>
      </c>
      <c r="E404" s="122">
        <f>_xlfn.LET(_xlpm.initState,IF(OR(B404="",C404=""),"",IF(OR(特征计算_周度!B387&gt;$B$15,特征计算_周度!C387&gt;$B$15,特征计算_周度!G387&gt;$B$15,特征计算_周度!E387&gt;$B$15,特征计算_周度!F387&gt;$B$15),$A$12,IFERROR(IF(B404&lt;PERCENTILE(OFFSET(B404,1-364,0,364,1),$C$7),$A$7,IF(B404&lt;PERCENTILE(OFFSET(B404,1-364,0,364,1),$C$8),$A$8,IF(B404&lt;PERCENTILE(OFFSET(B404,1-364,0,364,1),$C$9),$A$9,IF(B404&lt;PERCENTILE(OFFSET(B404,1-364,0,364,1),$C$10),$A$10,IF(B404&lt;PERCENTILE(OFFSET(B404,1-364,0,364,1),$C$11),$A$11,$A$12))))),""))),_xlpm.dev,原始数据_周度!G387,_xlpm.minDev,MIN(OFFSET(原始数据_周度!G387,1-$D$17,0,$D$17,1)),_xlpm.bounce,_xlpm.dev-_xlpm.minDev,_xlpm.oversold,AND(ISNUMBER(_xlpm.dev),ISNUMBER(_xlpm.minDev),_xlpm.minDev&lt;=$B$17,_xlpm.bounce&gt;=$F$17,OR(_xlpm.initState=$A$12,_xlpm.initState=$A$11,_xlpm.initState=$A$10)),_xlpm.pctOnly,IFERROR(IF(B404&lt;PERCENTILE(OFFSET(B404,1-364,0,364,1),$C$7),$A$7,IF(B404&lt;PERCENTILE(OFFSET(B404,1-364,0,364,1),$C$8),$A$8,IF(B404&lt;PERCENTILE(OFFSET(B404,1-364,0,364,1),$C$9),$A$9,IF(B404&lt;PERCENTILE(OFFSET(B404,1-364,0,364,1),$C$10),$A$10,IF(B404&lt;PERCENTILE(OFFSET(B404,1-364,0,364,1),$C$11),$A$11,$A$12))))),""),IF(_xlpm.initState="","",IF(_xlpm.oversold,_xlpm.pctOnly,_xlpm.initState)))</f>
        <v/>
      </c>
      <c r="F404" s="119" t="n"/>
      <c r="G404" s="120">
        <f>IF(OR(B404="",C404=""),"",IF(OR(特征计算_周度!B387&gt;$B$15,特征计算_周度!C387&gt;$B$15,特征计算_周度!G387&gt;$B$15,特征计算_周度!E387&gt;$B$15,特征计算_周度!F387&gt;$B$15),IF(特征计算_周度!B387&gt;$B$15,"VIX ","")&amp;IF(特征计算_周度!C387&gt;$B$15,"HY ","")&amp;IF(特征计算_周度!G387&gt;$B$15,"Sahm ","")&amp;IF(特征计算_周度!E387&gt;$B$15,"趋势 ","")&amp;IF(特征计算_周度!F387&gt;$B$15,"斜率",""),"—"))</f>
        <v/>
      </c>
      <c r="H404" s="121">
        <f>IF(OR(B404="",C404=""),"",_xlfn.LET(_xlpm.dev,原始数据_周度!G387,_xlpm.minDev,MIN(OFFSET(原始数据_周度!G387,1-$D$17,0,$D$17,1)),_xlpm.bounce,_xlpm.dev-_xlpm.minDev,IF(AND(ISNUMBER(_xlpm.dev),ISNUMBER(_xlpm.minDev),_xlpm.minDev&lt;=$B$17,_xlpm.bounce&gt;=$F$17),"✅ 触发","—")))</f>
        <v/>
      </c>
      <c r="I404" s="172">
        <f>IFERROR(IF(特征计算_周度!H404&gt;$I$3,MIN($I$4,MAX(-$I$5,(特征计算_周度!H404-$I$3)*$I$4)),0),"")</f>
        <v/>
      </c>
    </row>
    <row r="405">
      <c r="A405" s="117">
        <f>特征计算_周度!A388</f>
        <v/>
      </c>
      <c r="B405" s="171">
        <f>IFERROR($A$3*特征计算_周度!B405+$B$3*特征计算_周度!C405+$C$3*特征计算_周度!D405+$D$3*特征计算_周度!E405+$E$3*特征计算_周度!F405+$F$3*特征计算_周度!H405,"")</f>
        <v/>
      </c>
      <c r="C405" s="118">
        <f>IFERROR(PERCENTILE(OFFSET(B405,1-364,0,364,1),$C$7),"")</f>
        <v/>
      </c>
      <c r="D405" s="118">
        <f>IFERROR(PERCENTILE(OFFSET(B405,1-364,0,364,1),$C$11),"")</f>
        <v/>
      </c>
      <c r="E405" s="122">
        <f>_xlfn.LET(_xlpm.initState,IF(OR(B405="",C405=""),"",IF(OR(特征计算_周度!B388&gt;$B$15,特征计算_周度!C388&gt;$B$15,特征计算_周度!G388&gt;$B$15,特征计算_周度!E388&gt;$B$15,特征计算_周度!F388&gt;$B$15),$A$12,IFERROR(IF(B405&lt;PERCENTILE(OFFSET(B405,1-364,0,364,1),$C$7),$A$7,IF(B405&lt;PERCENTILE(OFFSET(B405,1-364,0,364,1),$C$8),$A$8,IF(B405&lt;PERCENTILE(OFFSET(B405,1-364,0,364,1),$C$9),$A$9,IF(B405&lt;PERCENTILE(OFFSET(B405,1-364,0,364,1),$C$10),$A$10,IF(B405&lt;PERCENTILE(OFFSET(B405,1-364,0,364,1),$C$11),$A$11,$A$12))))),""))),_xlpm.dev,原始数据_周度!G388,_xlpm.minDev,MIN(OFFSET(原始数据_周度!G388,1-$D$17,0,$D$17,1)),_xlpm.bounce,_xlpm.dev-_xlpm.minDev,_xlpm.oversold,AND(ISNUMBER(_xlpm.dev),ISNUMBER(_xlpm.minDev),_xlpm.minDev&lt;=$B$17,_xlpm.bounce&gt;=$F$17,OR(_xlpm.initState=$A$12,_xlpm.initState=$A$11,_xlpm.initState=$A$10)),_xlpm.pctOnly,IFERROR(IF(B405&lt;PERCENTILE(OFFSET(B405,1-364,0,364,1),$C$7),$A$7,IF(B405&lt;PERCENTILE(OFFSET(B405,1-364,0,364,1),$C$8),$A$8,IF(B405&lt;PERCENTILE(OFFSET(B405,1-364,0,364,1),$C$9),$A$9,IF(B405&lt;PERCENTILE(OFFSET(B405,1-364,0,364,1),$C$10),$A$10,IF(B405&lt;PERCENTILE(OFFSET(B405,1-364,0,364,1),$C$11),$A$11,$A$12))))),""),IF(_xlpm.initState="","",IF(_xlpm.oversold,_xlpm.pctOnly,_xlpm.initState)))</f>
        <v/>
      </c>
      <c r="F405" s="119" t="n"/>
      <c r="G405" s="120">
        <f>IF(OR(B405="",C405=""),"",IF(OR(特征计算_周度!B388&gt;$B$15,特征计算_周度!C388&gt;$B$15,特征计算_周度!G388&gt;$B$15,特征计算_周度!E388&gt;$B$15,特征计算_周度!F388&gt;$B$15),IF(特征计算_周度!B388&gt;$B$15,"VIX ","")&amp;IF(特征计算_周度!C388&gt;$B$15,"HY ","")&amp;IF(特征计算_周度!G388&gt;$B$15,"Sahm ","")&amp;IF(特征计算_周度!E388&gt;$B$15,"趋势 ","")&amp;IF(特征计算_周度!F388&gt;$B$15,"斜率",""),"—"))</f>
        <v/>
      </c>
      <c r="H405" s="121">
        <f>IF(OR(B405="",C405=""),"",_xlfn.LET(_xlpm.dev,原始数据_周度!G388,_xlpm.minDev,MIN(OFFSET(原始数据_周度!G388,1-$D$17,0,$D$17,1)),_xlpm.bounce,_xlpm.dev-_xlpm.minDev,IF(AND(ISNUMBER(_xlpm.dev),ISNUMBER(_xlpm.minDev),_xlpm.minDev&lt;=$B$17,_xlpm.bounce&gt;=$F$17),"✅ 触发","—")))</f>
        <v/>
      </c>
      <c r="I405" s="172">
        <f>IFERROR(IF(特征计算_周度!H405&gt;$I$3,MIN($I$4,MAX(-$I$5,(特征计算_周度!H405-$I$3)*$I$4)),0),"")</f>
        <v/>
      </c>
    </row>
    <row r="406">
      <c r="A406" s="117">
        <f>特征计算_周度!A389</f>
        <v/>
      </c>
      <c r="B406" s="171">
        <f>IFERROR($A$3*特征计算_周度!B406+$B$3*特征计算_周度!C406+$C$3*特征计算_周度!D406+$D$3*特征计算_周度!E406+$E$3*特征计算_周度!F406+$F$3*特征计算_周度!H406,"")</f>
        <v/>
      </c>
      <c r="C406" s="118">
        <f>IFERROR(PERCENTILE(OFFSET(B406,1-364,0,364,1),$C$7),"")</f>
        <v/>
      </c>
      <c r="D406" s="118">
        <f>IFERROR(PERCENTILE(OFFSET(B406,1-364,0,364,1),$C$11),"")</f>
        <v/>
      </c>
      <c r="E406" s="122">
        <f>_xlfn.LET(_xlpm.initState,IF(OR(B406="",C406=""),"",IF(OR(特征计算_周度!B389&gt;$B$15,特征计算_周度!C389&gt;$B$15,特征计算_周度!G389&gt;$B$15,特征计算_周度!E389&gt;$B$15,特征计算_周度!F389&gt;$B$15),$A$12,IFERROR(IF(B406&lt;PERCENTILE(OFFSET(B406,1-364,0,364,1),$C$7),$A$7,IF(B406&lt;PERCENTILE(OFFSET(B406,1-364,0,364,1),$C$8),$A$8,IF(B406&lt;PERCENTILE(OFFSET(B406,1-364,0,364,1),$C$9),$A$9,IF(B406&lt;PERCENTILE(OFFSET(B406,1-364,0,364,1),$C$10),$A$10,IF(B406&lt;PERCENTILE(OFFSET(B406,1-364,0,364,1),$C$11),$A$11,$A$12))))),""))),_xlpm.dev,原始数据_周度!G389,_xlpm.minDev,MIN(OFFSET(原始数据_周度!G389,1-$D$17,0,$D$17,1)),_xlpm.bounce,_xlpm.dev-_xlpm.minDev,_xlpm.oversold,AND(ISNUMBER(_xlpm.dev),ISNUMBER(_xlpm.minDev),_xlpm.minDev&lt;=$B$17,_xlpm.bounce&gt;=$F$17,OR(_xlpm.initState=$A$12,_xlpm.initState=$A$11,_xlpm.initState=$A$10)),_xlpm.pctOnly,IFERROR(IF(B406&lt;PERCENTILE(OFFSET(B406,1-364,0,364,1),$C$7),$A$7,IF(B406&lt;PERCENTILE(OFFSET(B406,1-364,0,364,1),$C$8),$A$8,IF(B406&lt;PERCENTILE(OFFSET(B406,1-364,0,364,1),$C$9),$A$9,IF(B406&lt;PERCENTILE(OFFSET(B406,1-364,0,364,1),$C$10),$A$10,IF(B406&lt;PERCENTILE(OFFSET(B406,1-364,0,364,1),$C$11),$A$11,$A$12))))),""),IF(_xlpm.initState="","",IF(_xlpm.oversold,_xlpm.pctOnly,_xlpm.initState)))</f>
        <v/>
      </c>
      <c r="F406" s="119" t="n"/>
      <c r="G406" s="120">
        <f>IF(OR(B406="",C406=""),"",IF(OR(特征计算_周度!B389&gt;$B$15,特征计算_周度!C389&gt;$B$15,特征计算_周度!G389&gt;$B$15,特征计算_周度!E389&gt;$B$15,特征计算_周度!F389&gt;$B$15),IF(特征计算_周度!B389&gt;$B$15,"VIX ","")&amp;IF(特征计算_周度!C389&gt;$B$15,"HY ","")&amp;IF(特征计算_周度!G389&gt;$B$15,"Sahm ","")&amp;IF(特征计算_周度!E389&gt;$B$15,"趋势 ","")&amp;IF(特征计算_周度!F389&gt;$B$15,"斜率",""),"—"))</f>
        <v/>
      </c>
      <c r="H406" s="121">
        <f>IF(OR(B406="",C406=""),"",_xlfn.LET(_xlpm.dev,原始数据_周度!G389,_xlpm.minDev,MIN(OFFSET(原始数据_周度!G389,1-$D$17,0,$D$17,1)),_xlpm.bounce,_xlpm.dev-_xlpm.minDev,IF(AND(ISNUMBER(_xlpm.dev),ISNUMBER(_xlpm.minDev),_xlpm.minDev&lt;=$B$17,_xlpm.bounce&gt;=$F$17),"✅ 触发","—")))</f>
        <v/>
      </c>
      <c r="I406" s="172">
        <f>IFERROR(IF(特征计算_周度!H406&gt;$I$3,MIN($I$4,MAX(-$I$5,(特征计算_周度!H406-$I$3)*$I$4)),0),"")</f>
        <v/>
      </c>
    </row>
    <row r="407">
      <c r="A407" s="117">
        <f>特征计算_周度!A390</f>
        <v/>
      </c>
      <c r="B407" s="171">
        <f>IFERROR($A$3*特征计算_周度!B407+$B$3*特征计算_周度!C407+$C$3*特征计算_周度!D407+$D$3*特征计算_周度!E407+$E$3*特征计算_周度!F407+$F$3*特征计算_周度!H407,"")</f>
        <v/>
      </c>
      <c r="C407" s="118">
        <f>IFERROR(PERCENTILE(OFFSET(B407,1-364,0,364,1),$C$7),"")</f>
        <v/>
      </c>
      <c r="D407" s="118">
        <f>IFERROR(PERCENTILE(OFFSET(B407,1-364,0,364,1),$C$11),"")</f>
        <v/>
      </c>
      <c r="E407" s="122">
        <f>_xlfn.LET(_xlpm.initState,IF(OR(B407="",C407=""),"",IF(OR(特征计算_周度!B390&gt;$B$15,特征计算_周度!C390&gt;$B$15,特征计算_周度!G390&gt;$B$15,特征计算_周度!E390&gt;$B$15,特征计算_周度!F390&gt;$B$15),$A$12,IFERROR(IF(B407&lt;PERCENTILE(OFFSET(B407,1-364,0,364,1),$C$7),$A$7,IF(B407&lt;PERCENTILE(OFFSET(B407,1-364,0,364,1),$C$8),$A$8,IF(B407&lt;PERCENTILE(OFFSET(B407,1-364,0,364,1),$C$9),$A$9,IF(B407&lt;PERCENTILE(OFFSET(B407,1-364,0,364,1),$C$10),$A$10,IF(B407&lt;PERCENTILE(OFFSET(B407,1-364,0,364,1),$C$11),$A$11,$A$12))))),""))),_xlpm.dev,原始数据_周度!G390,_xlpm.minDev,MIN(OFFSET(原始数据_周度!G390,1-$D$17,0,$D$17,1)),_xlpm.bounce,_xlpm.dev-_xlpm.minDev,_xlpm.oversold,AND(ISNUMBER(_xlpm.dev),ISNUMBER(_xlpm.minDev),_xlpm.minDev&lt;=$B$17,_xlpm.bounce&gt;=$F$17,OR(_xlpm.initState=$A$12,_xlpm.initState=$A$11,_xlpm.initState=$A$10)),_xlpm.pctOnly,IFERROR(IF(B407&lt;PERCENTILE(OFFSET(B407,1-364,0,364,1),$C$7),$A$7,IF(B407&lt;PERCENTILE(OFFSET(B407,1-364,0,364,1),$C$8),$A$8,IF(B407&lt;PERCENTILE(OFFSET(B407,1-364,0,364,1),$C$9),$A$9,IF(B407&lt;PERCENTILE(OFFSET(B407,1-364,0,364,1),$C$10),$A$10,IF(B407&lt;PERCENTILE(OFFSET(B407,1-364,0,364,1),$C$11),$A$11,$A$12))))),""),IF(_xlpm.initState="","",IF(_xlpm.oversold,_xlpm.pctOnly,_xlpm.initState)))</f>
        <v/>
      </c>
      <c r="F407" s="119" t="n"/>
      <c r="G407" s="120">
        <f>IF(OR(B407="",C407=""),"",IF(OR(特征计算_周度!B390&gt;$B$15,特征计算_周度!C390&gt;$B$15,特征计算_周度!G390&gt;$B$15,特征计算_周度!E390&gt;$B$15,特征计算_周度!F390&gt;$B$15),IF(特征计算_周度!B390&gt;$B$15,"VIX ","")&amp;IF(特征计算_周度!C390&gt;$B$15,"HY ","")&amp;IF(特征计算_周度!G390&gt;$B$15,"Sahm ","")&amp;IF(特征计算_周度!E390&gt;$B$15,"趋势 ","")&amp;IF(特征计算_周度!F390&gt;$B$15,"斜率",""),"—"))</f>
        <v/>
      </c>
      <c r="H407" s="121">
        <f>IF(OR(B407="",C407=""),"",_xlfn.LET(_xlpm.dev,原始数据_周度!G390,_xlpm.minDev,MIN(OFFSET(原始数据_周度!G390,1-$D$17,0,$D$17,1)),_xlpm.bounce,_xlpm.dev-_xlpm.minDev,IF(AND(ISNUMBER(_xlpm.dev),ISNUMBER(_xlpm.minDev),_xlpm.minDev&lt;=$B$17,_xlpm.bounce&gt;=$F$17),"✅ 触发","—")))</f>
        <v/>
      </c>
      <c r="I407" s="172">
        <f>IFERROR(IF(特征计算_周度!H407&gt;$I$3,MIN($I$4,MAX(-$I$5,(特征计算_周度!H407-$I$3)*$I$4)),0),"")</f>
        <v/>
      </c>
    </row>
    <row r="408">
      <c r="A408" s="117">
        <f>特征计算_周度!A391</f>
        <v/>
      </c>
      <c r="B408" s="171">
        <f>IFERROR($A$3*特征计算_周度!B408+$B$3*特征计算_周度!C408+$C$3*特征计算_周度!D408+$D$3*特征计算_周度!E408+$E$3*特征计算_周度!F408+$F$3*特征计算_周度!H408,"")</f>
        <v/>
      </c>
      <c r="C408" s="118">
        <f>IFERROR(PERCENTILE(OFFSET(B408,1-364,0,364,1),$C$7),"")</f>
        <v/>
      </c>
      <c r="D408" s="118">
        <f>IFERROR(PERCENTILE(OFFSET(B408,1-364,0,364,1),$C$11),"")</f>
        <v/>
      </c>
      <c r="E408" s="122">
        <f>_xlfn.LET(_xlpm.initState,IF(OR(B408="",C408=""),"",IF(OR(特征计算_周度!B391&gt;$B$15,特征计算_周度!C391&gt;$B$15,特征计算_周度!G391&gt;$B$15,特征计算_周度!E391&gt;$B$15,特征计算_周度!F391&gt;$B$15),$A$12,IFERROR(IF(B408&lt;PERCENTILE(OFFSET(B408,1-364,0,364,1),$C$7),$A$7,IF(B408&lt;PERCENTILE(OFFSET(B408,1-364,0,364,1),$C$8),$A$8,IF(B408&lt;PERCENTILE(OFFSET(B408,1-364,0,364,1),$C$9),$A$9,IF(B408&lt;PERCENTILE(OFFSET(B408,1-364,0,364,1),$C$10),$A$10,IF(B408&lt;PERCENTILE(OFFSET(B408,1-364,0,364,1),$C$11),$A$11,$A$12))))),""))),_xlpm.dev,原始数据_周度!G391,_xlpm.minDev,MIN(OFFSET(原始数据_周度!G391,1-$D$17,0,$D$17,1)),_xlpm.bounce,_xlpm.dev-_xlpm.minDev,_xlpm.oversold,AND(ISNUMBER(_xlpm.dev),ISNUMBER(_xlpm.minDev),_xlpm.minDev&lt;=$B$17,_xlpm.bounce&gt;=$F$17,OR(_xlpm.initState=$A$12,_xlpm.initState=$A$11,_xlpm.initState=$A$10)),_xlpm.pctOnly,IFERROR(IF(B408&lt;PERCENTILE(OFFSET(B408,1-364,0,364,1),$C$7),$A$7,IF(B408&lt;PERCENTILE(OFFSET(B408,1-364,0,364,1),$C$8),$A$8,IF(B408&lt;PERCENTILE(OFFSET(B408,1-364,0,364,1),$C$9),$A$9,IF(B408&lt;PERCENTILE(OFFSET(B408,1-364,0,364,1),$C$10),$A$10,IF(B408&lt;PERCENTILE(OFFSET(B408,1-364,0,364,1),$C$11),$A$11,$A$12))))),""),IF(_xlpm.initState="","",IF(_xlpm.oversold,_xlpm.pctOnly,_xlpm.initState)))</f>
        <v/>
      </c>
      <c r="F408" s="119" t="n"/>
      <c r="G408" s="120">
        <f>IF(OR(B408="",C408=""),"",IF(OR(特征计算_周度!B391&gt;$B$15,特征计算_周度!C391&gt;$B$15,特征计算_周度!G391&gt;$B$15,特征计算_周度!E391&gt;$B$15,特征计算_周度!F391&gt;$B$15),IF(特征计算_周度!B391&gt;$B$15,"VIX ","")&amp;IF(特征计算_周度!C391&gt;$B$15,"HY ","")&amp;IF(特征计算_周度!G391&gt;$B$15,"Sahm ","")&amp;IF(特征计算_周度!E391&gt;$B$15,"趋势 ","")&amp;IF(特征计算_周度!F391&gt;$B$15,"斜率",""),"—"))</f>
        <v/>
      </c>
      <c r="H408" s="121">
        <f>IF(OR(B408="",C408=""),"",_xlfn.LET(_xlpm.dev,原始数据_周度!G391,_xlpm.minDev,MIN(OFFSET(原始数据_周度!G391,1-$D$17,0,$D$17,1)),_xlpm.bounce,_xlpm.dev-_xlpm.minDev,IF(AND(ISNUMBER(_xlpm.dev),ISNUMBER(_xlpm.minDev),_xlpm.minDev&lt;=$B$17,_xlpm.bounce&gt;=$F$17),"✅ 触发","—")))</f>
        <v/>
      </c>
      <c r="I408" s="172">
        <f>IFERROR(IF(特征计算_周度!H408&gt;$I$3,MIN($I$4,MAX(-$I$5,(特征计算_周度!H408-$I$3)*$I$4)),0),"")</f>
        <v/>
      </c>
    </row>
    <row r="409">
      <c r="A409" s="117">
        <f>特征计算_周度!A392</f>
        <v/>
      </c>
      <c r="B409" s="171">
        <f>IFERROR($A$3*特征计算_周度!B409+$B$3*特征计算_周度!C409+$C$3*特征计算_周度!D409+$D$3*特征计算_周度!E409+$E$3*特征计算_周度!F409+$F$3*特征计算_周度!H409,"")</f>
        <v/>
      </c>
      <c r="C409" s="118">
        <f>IFERROR(PERCENTILE(OFFSET(B409,1-364,0,364,1),$C$7),"")</f>
        <v/>
      </c>
      <c r="D409" s="118">
        <f>IFERROR(PERCENTILE(OFFSET(B409,1-364,0,364,1),$C$11),"")</f>
        <v/>
      </c>
      <c r="E409" s="122">
        <f>_xlfn.LET(_xlpm.initState,IF(OR(B409="",C409=""),"",IF(OR(特征计算_周度!B392&gt;$B$15,特征计算_周度!C392&gt;$B$15,特征计算_周度!G392&gt;$B$15,特征计算_周度!E392&gt;$B$15,特征计算_周度!F392&gt;$B$15),$A$12,IFERROR(IF(B409&lt;PERCENTILE(OFFSET(B409,1-364,0,364,1),$C$7),$A$7,IF(B409&lt;PERCENTILE(OFFSET(B409,1-364,0,364,1),$C$8),$A$8,IF(B409&lt;PERCENTILE(OFFSET(B409,1-364,0,364,1),$C$9),$A$9,IF(B409&lt;PERCENTILE(OFFSET(B409,1-364,0,364,1),$C$10),$A$10,IF(B409&lt;PERCENTILE(OFFSET(B409,1-364,0,364,1),$C$11),$A$11,$A$12))))),""))),_xlpm.dev,原始数据_周度!G392,_xlpm.minDev,MIN(OFFSET(原始数据_周度!G392,1-$D$17,0,$D$17,1)),_xlpm.bounce,_xlpm.dev-_xlpm.minDev,_xlpm.oversold,AND(ISNUMBER(_xlpm.dev),ISNUMBER(_xlpm.minDev),_xlpm.minDev&lt;=$B$17,_xlpm.bounce&gt;=$F$17,OR(_xlpm.initState=$A$12,_xlpm.initState=$A$11,_xlpm.initState=$A$10)),_xlpm.pctOnly,IFERROR(IF(B409&lt;PERCENTILE(OFFSET(B409,1-364,0,364,1),$C$7),$A$7,IF(B409&lt;PERCENTILE(OFFSET(B409,1-364,0,364,1),$C$8),$A$8,IF(B409&lt;PERCENTILE(OFFSET(B409,1-364,0,364,1),$C$9),$A$9,IF(B409&lt;PERCENTILE(OFFSET(B409,1-364,0,364,1),$C$10),$A$10,IF(B409&lt;PERCENTILE(OFFSET(B409,1-364,0,364,1),$C$11),$A$11,$A$12))))),""),IF(_xlpm.initState="","",IF(_xlpm.oversold,_xlpm.pctOnly,_xlpm.initState)))</f>
        <v/>
      </c>
      <c r="F409" s="119" t="n"/>
      <c r="G409" s="120">
        <f>IF(OR(B409="",C409=""),"",IF(OR(特征计算_周度!B392&gt;$B$15,特征计算_周度!C392&gt;$B$15,特征计算_周度!G392&gt;$B$15,特征计算_周度!E392&gt;$B$15,特征计算_周度!F392&gt;$B$15),IF(特征计算_周度!B392&gt;$B$15,"VIX ","")&amp;IF(特征计算_周度!C392&gt;$B$15,"HY ","")&amp;IF(特征计算_周度!G392&gt;$B$15,"Sahm ","")&amp;IF(特征计算_周度!E392&gt;$B$15,"趋势 ","")&amp;IF(特征计算_周度!F392&gt;$B$15,"斜率",""),"—"))</f>
        <v/>
      </c>
      <c r="H409" s="121">
        <f>IF(OR(B409="",C409=""),"",_xlfn.LET(_xlpm.dev,原始数据_周度!G392,_xlpm.minDev,MIN(OFFSET(原始数据_周度!G392,1-$D$17,0,$D$17,1)),_xlpm.bounce,_xlpm.dev-_xlpm.minDev,IF(AND(ISNUMBER(_xlpm.dev),ISNUMBER(_xlpm.minDev),_xlpm.minDev&lt;=$B$17,_xlpm.bounce&gt;=$F$17),"✅ 触发","—")))</f>
        <v/>
      </c>
      <c r="I409" s="172">
        <f>IFERROR(IF(特征计算_周度!H409&gt;$I$3,MIN($I$4,MAX(-$I$5,(特征计算_周度!H409-$I$3)*$I$4)),0),"")</f>
        <v/>
      </c>
    </row>
    <row r="410">
      <c r="A410" s="117">
        <f>特征计算_周度!A393</f>
        <v/>
      </c>
      <c r="B410" s="171">
        <f>IFERROR($A$3*特征计算_周度!B410+$B$3*特征计算_周度!C410+$C$3*特征计算_周度!D410+$D$3*特征计算_周度!E410+$E$3*特征计算_周度!F410+$F$3*特征计算_周度!H410,"")</f>
        <v/>
      </c>
      <c r="C410" s="118">
        <f>IFERROR(PERCENTILE(OFFSET(B410,1-364,0,364,1),$C$7),"")</f>
        <v/>
      </c>
      <c r="D410" s="118">
        <f>IFERROR(PERCENTILE(OFFSET(B410,1-364,0,364,1),$C$11),"")</f>
        <v/>
      </c>
      <c r="E410" s="122">
        <f>_xlfn.LET(_xlpm.initState,IF(OR(B410="",C410=""),"",IF(OR(特征计算_周度!B393&gt;$B$15,特征计算_周度!C393&gt;$B$15,特征计算_周度!G393&gt;$B$15,特征计算_周度!E393&gt;$B$15,特征计算_周度!F393&gt;$B$15),$A$12,IFERROR(IF(B410&lt;PERCENTILE(OFFSET(B410,1-364,0,364,1),$C$7),$A$7,IF(B410&lt;PERCENTILE(OFFSET(B410,1-364,0,364,1),$C$8),$A$8,IF(B410&lt;PERCENTILE(OFFSET(B410,1-364,0,364,1),$C$9),$A$9,IF(B410&lt;PERCENTILE(OFFSET(B410,1-364,0,364,1),$C$10),$A$10,IF(B410&lt;PERCENTILE(OFFSET(B410,1-364,0,364,1),$C$11),$A$11,$A$12))))),""))),_xlpm.dev,原始数据_周度!G393,_xlpm.minDev,MIN(OFFSET(原始数据_周度!G393,1-$D$17,0,$D$17,1)),_xlpm.bounce,_xlpm.dev-_xlpm.minDev,_xlpm.oversold,AND(ISNUMBER(_xlpm.dev),ISNUMBER(_xlpm.minDev),_xlpm.minDev&lt;=$B$17,_xlpm.bounce&gt;=$F$17,OR(_xlpm.initState=$A$12,_xlpm.initState=$A$11,_xlpm.initState=$A$10)),_xlpm.pctOnly,IFERROR(IF(B410&lt;PERCENTILE(OFFSET(B410,1-364,0,364,1),$C$7),$A$7,IF(B410&lt;PERCENTILE(OFFSET(B410,1-364,0,364,1),$C$8),$A$8,IF(B410&lt;PERCENTILE(OFFSET(B410,1-364,0,364,1),$C$9),$A$9,IF(B410&lt;PERCENTILE(OFFSET(B410,1-364,0,364,1),$C$10),$A$10,IF(B410&lt;PERCENTILE(OFFSET(B410,1-364,0,364,1),$C$11),$A$11,$A$12))))),""),IF(_xlpm.initState="","",IF(_xlpm.oversold,_xlpm.pctOnly,_xlpm.initState)))</f>
        <v/>
      </c>
      <c r="F410" s="119" t="n"/>
      <c r="G410" s="120">
        <f>IF(OR(B410="",C410=""),"",IF(OR(特征计算_周度!B393&gt;$B$15,特征计算_周度!C393&gt;$B$15,特征计算_周度!G393&gt;$B$15,特征计算_周度!E393&gt;$B$15,特征计算_周度!F393&gt;$B$15),IF(特征计算_周度!B393&gt;$B$15,"VIX ","")&amp;IF(特征计算_周度!C393&gt;$B$15,"HY ","")&amp;IF(特征计算_周度!G393&gt;$B$15,"Sahm ","")&amp;IF(特征计算_周度!E393&gt;$B$15,"趋势 ","")&amp;IF(特征计算_周度!F393&gt;$B$15,"斜率",""),"—"))</f>
        <v/>
      </c>
      <c r="H410" s="121">
        <f>IF(OR(B410="",C410=""),"",_xlfn.LET(_xlpm.dev,原始数据_周度!G393,_xlpm.minDev,MIN(OFFSET(原始数据_周度!G393,1-$D$17,0,$D$17,1)),_xlpm.bounce,_xlpm.dev-_xlpm.minDev,IF(AND(ISNUMBER(_xlpm.dev),ISNUMBER(_xlpm.minDev),_xlpm.minDev&lt;=$B$17,_xlpm.bounce&gt;=$F$17),"✅ 触发","—")))</f>
        <v/>
      </c>
      <c r="I410" s="172">
        <f>IFERROR(IF(特征计算_周度!H410&gt;$I$3,MIN($I$4,MAX(-$I$5,(特征计算_周度!H410-$I$3)*$I$4)),0),"")</f>
        <v/>
      </c>
    </row>
    <row r="411">
      <c r="A411" s="117">
        <f>特征计算_周度!A394</f>
        <v/>
      </c>
      <c r="B411" s="171">
        <f>IFERROR($A$3*特征计算_周度!B411+$B$3*特征计算_周度!C411+$C$3*特征计算_周度!D411+$D$3*特征计算_周度!E411+$E$3*特征计算_周度!F411+$F$3*特征计算_周度!H411,"")</f>
        <v/>
      </c>
      <c r="C411" s="118">
        <f>IFERROR(PERCENTILE(OFFSET(B411,1-364,0,364,1),$C$7),"")</f>
        <v/>
      </c>
      <c r="D411" s="118">
        <f>IFERROR(PERCENTILE(OFFSET(B411,1-364,0,364,1),$C$11),"")</f>
        <v/>
      </c>
      <c r="E411" s="122">
        <f>_xlfn.LET(_xlpm.initState,IF(OR(B411="",C411=""),"",IF(OR(特征计算_周度!B394&gt;$B$15,特征计算_周度!C394&gt;$B$15,特征计算_周度!G394&gt;$B$15,特征计算_周度!E394&gt;$B$15,特征计算_周度!F394&gt;$B$15),$A$12,IFERROR(IF(B411&lt;PERCENTILE(OFFSET(B411,1-364,0,364,1),$C$7),$A$7,IF(B411&lt;PERCENTILE(OFFSET(B411,1-364,0,364,1),$C$8),$A$8,IF(B411&lt;PERCENTILE(OFFSET(B411,1-364,0,364,1),$C$9),$A$9,IF(B411&lt;PERCENTILE(OFFSET(B411,1-364,0,364,1),$C$10),$A$10,IF(B411&lt;PERCENTILE(OFFSET(B411,1-364,0,364,1),$C$11),$A$11,$A$12))))),""))),_xlpm.dev,原始数据_周度!G394,_xlpm.minDev,MIN(OFFSET(原始数据_周度!G394,1-$D$17,0,$D$17,1)),_xlpm.bounce,_xlpm.dev-_xlpm.minDev,_xlpm.oversold,AND(ISNUMBER(_xlpm.dev),ISNUMBER(_xlpm.minDev),_xlpm.minDev&lt;=$B$17,_xlpm.bounce&gt;=$F$17,OR(_xlpm.initState=$A$12,_xlpm.initState=$A$11,_xlpm.initState=$A$10)),_xlpm.pctOnly,IFERROR(IF(B411&lt;PERCENTILE(OFFSET(B411,1-364,0,364,1),$C$7),$A$7,IF(B411&lt;PERCENTILE(OFFSET(B411,1-364,0,364,1),$C$8),$A$8,IF(B411&lt;PERCENTILE(OFFSET(B411,1-364,0,364,1),$C$9),$A$9,IF(B411&lt;PERCENTILE(OFFSET(B411,1-364,0,364,1),$C$10),$A$10,IF(B411&lt;PERCENTILE(OFFSET(B411,1-364,0,364,1),$C$11),$A$11,$A$12))))),""),IF(_xlpm.initState="","",IF(_xlpm.oversold,_xlpm.pctOnly,_xlpm.initState)))</f>
        <v/>
      </c>
      <c r="F411" s="119" t="n"/>
      <c r="G411" s="120">
        <f>IF(OR(B411="",C411=""),"",IF(OR(特征计算_周度!B394&gt;$B$15,特征计算_周度!C394&gt;$B$15,特征计算_周度!G394&gt;$B$15,特征计算_周度!E394&gt;$B$15,特征计算_周度!F394&gt;$B$15),IF(特征计算_周度!B394&gt;$B$15,"VIX ","")&amp;IF(特征计算_周度!C394&gt;$B$15,"HY ","")&amp;IF(特征计算_周度!G394&gt;$B$15,"Sahm ","")&amp;IF(特征计算_周度!E394&gt;$B$15,"趋势 ","")&amp;IF(特征计算_周度!F394&gt;$B$15,"斜率",""),"—"))</f>
        <v/>
      </c>
      <c r="H411" s="121">
        <f>IF(OR(B411="",C411=""),"",_xlfn.LET(_xlpm.dev,原始数据_周度!G394,_xlpm.minDev,MIN(OFFSET(原始数据_周度!G394,1-$D$17,0,$D$17,1)),_xlpm.bounce,_xlpm.dev-_xlpm.minDev,IF(AND(ISNUMBER(_xlpm.dev),ISNUMBER(_xlpm.minDev),_xlpm.minDev&lt;=$B$17,_xlpm.bounce&gt;=$F$17),"✅ 触发","—")))</f>
        <v/>
      </c>
      <c r="I411" s="172">
        <f>IFERROR(IF(特征计算_周度!H411&gt;$I$3,MIN($I$4,MAX(-$I$5,(特征计算_周度!H411-$I$3)*$I$4)),0),"")</f>
        <v/>
      </c>
    </row>
    <row r="412">
      <c r="A412" s="117">
        <f>特征计算_周度!A395</f>
        <v/>
      </c>
      <c r="B412" s="171">
        <f>IFERROR($A$3*特征计算_周度!B412+$B$3*特征计算_周度!C412+$C$3*特征计算_周度!D412+$D$3*特征计算_周度!E412+$E$3*特征计算_周度!F412+$F$3*特征计算_周度!H412,"")</f>
        <v/>
      </c>
      <c r="C412" s="118">
        <f>IFERROR(PERCENTILE(OFFSET(B412,1-364,0,364,1),$C$7),"")</f>
        <v/>
      </c>
      <c r="D412" s="118">
        <f>IFERROR(PERCENTILE(OFFSET(B412,1-364,0,364,1),$C$11),"")</f>
        <v/>
      </c>
      <c r="E412" s="122">
        <f>_xlfn.LET(_xlpm.initState,IF(OR(B412="",C412=""),"",IF(OR(特征计算_周度!B395&gt;$B$15,特征计算_周度!C395&gt;$B$15,特征计算_周度!G395&gt;$B$15,特征计算_周度!E395&gt;$B$15,特征计算_周度!F395&gt;$B$15),$A$12,IFERROR(IF(B412&lt;PERCENTILE(OFFSET(B412,1-364,0,364,1),$C$7),$A$7,IF(B412&lt;PERCENTILE(OFFSET(B412,1-364,0,364,1),$C$8),$A$8,IF(B412&lt;PERCENTILE(OFFSET(B412,1-364,0,364,1),$C$9),$A$9,IF(B412&lt;PERCENTILE(OFFSET(B412,1-364,0,364,1),$C$10),$A$10,IF(B412&lt;PERCENTILE(OFFSET(B412,1-364,0,364,1),$C$11),$A$11,$A$12))))),""))),_xlpm.dev,原始数据_周度!G395,_xlpm.minDev,MIN(OFFSET(原始数据_周度!G395,1-$D$17,0,$D$17,1)),_xlpm.bounce,_xlpm.dev-_xlpm.minDev,_xlpm.oversold,AND(ISNUMBER(_xlpm.dev),ISNUMBER(_xlpm.minDev),_xlpm.minDev&lt;=$B$17,_xlpm.bounce&gt;=$F$17,OR(_xlpm.initState=$A$12,_xlpm.initState=$A$11,_xlpm.initState=$A$10)),_xlpm.pctOnly,IFERROR(IF(B412&lt;PERCENTILE(OFFSET(B412,1-364,0,364,1),$C$7),$A$7,IF(B412&lt;PERCENTILE(OFFSET(B412,1-364,0,364,1),$C$8),$A$8,IF(B412&lt;PERCENTILE(OFFSET(B412,1-364,0,364,1),$C$9),$A$9,IF(B412&lt;PERCENTILE(OFFSET(B412,1-364,0,364,1),$C$10),$A$10,IF(B412&lt;PERCENTILE(OFFSET(B412,1-364,0,364,1),$C$11),$A$11,$A$12))))),""),IF(_xlpm.initState="","",IF(_xlpm.oversold,_xlpm.pctOnly,_xlpm.initState)))</f>
        <v/>
      </c>
      <c r="F412" s="119" t="n"/>
      <c r="G412" s="120">
        <f>IF(OR(B412="",C412=""),"",IF(OR(特征计算_周度!B395&gt;$B$15,特征计算_周度!C395&gt;$B$15,特征计算_周度!G395&gt;$B$15,特征计算_周度!E395&gt;$B$15,特征计算_周度!F395&gt;$B$15),IF(特征计算_周度!B395&gt;$B$15,"VIX ","")&amp;IF(特征计算_周度!C395&gt;$B$15,"HY ","")&amp;IF(特征计算_周度!G395&gt;$B$15,"Sahm ","")&amp;IF(特征计算_周度!E395&gt;$B$15,"趋势 ","")&amp;IF(特征计算_周度!F395&gt;$B$15,"斜率",""),"—"))</f>
        <v/>
      </c>
      <c r="H412" s="121">
        <f>IF(OR(B412="",C412=""),"",_xlfn.LET(_xlpm.dev,原始数据_周度!G395,_xlpm.minDev,MIN(OFFSET(原始数据_周度!G395,1-$D$17,0,$D$17,1)),_xlpm.bounce,_xlpm.dev-_xlpm.minDev,IF(AND(ISNUMBER(_xlpm.dev),ISNUMBER(_xlpm.minDev),_xlpm.minDev&lt;=$B$17,_xlpm.bounce&gt;=$F$17),"✅ 触发","—")))</f>
        <v/>
      </c>
      <c r="I412" s="172">
        <f>IFERROR(IF(特征计算_周度!H412&gt;$I$3,MIN($I$4,MAX(-$I$5,(特征计算_周度!H412-$I$3)*$I$4)),0),"")</f>
        <v/>
      </c>
    </row>
    <row r="413">
      <c r="A413" s="117">
        <f>特征计算_周度!A396</f>
        <v/>
      </c>
      <c r="B413" s="171">
        <f>IFERROR($A$3*特征计算_周度!B413+$B$3*特征计算_周度!C413+$C$3*特征计算_周度!D413+$D$3*特征计算_周度!E413+$E$3*特征计算_周度!F413+$F$3*特征计算_周度!H413,"")</f>
        <v/>
      </c>
      <c r="C413" s="118">
        <f>IFERROR(PERCENTILE(OFFSET(B413,1-364,0,364,1),$C$7),"")</f>
        <v/>
      </c>
      <c r="D413" s="118">
        <f>IFERROR(PERCENTILE(OFFSET(B413,1-364,0,364,1),$C$11),"")</f>
        <v/>
      </c>
      <c r="E413" s="122">
        <f>_xlfn.LET(_xlpm.initState,IF(OR(B413="",C413=""),"",IF(OR(特征计算_周度!B396&gt;$B$15,特征计算_周度!C396&gt;$B$15,特征计算_周度!G396&gt;$B$15,特征计算_周度!E396&gt;$B$15,特征计算_周度!F396&gt;$B$15),$A$12,IFERROR(IF(B413&lt;PERCENTILE(OFFSET(B413,1-364,0,364,1),$C$7),$A$7,IF(B413&lt;PERCENTILE(OFFSET(B413,1-364,0,364,1),$C$8),$A$8,IF(B413&lt;PERCENTILE(OFFSET(B413,1-364,0,364,1),$C$9),$A$9,IF(B413&lt;PERCENTILE(OFFSET(B413,1-364,0,364,1),$C$10),$A$10,IF(B413&lt;PERCENTILE(OFFSET(B413,1-364,0,364,1),$C$11),$A$11,$A$12))))),""))),_xlpm.dev,原始数据_周度!G396,_xlpm.minDev,MIN(OFFSET(原始数据_周度!G396,1-$D$17,0,$D$17,1)),_xlpm.bounce,_xlpm.dev-_xlpm.minDev,_xlpm.oversold,AND(ISNUMBER(_xlpm.dev),ISNUMBER(_xlpm.minDev),_xlpm.minDev&lt;=$B$17,_xlpm.bounce&gt;=$F$17,OR(_xlpm.initState=$A$12,_xlpm.initState=$A$11,_xlpm.initState=$A$10)),_xlpm.pctOnly,IFERROR(IF(B413&lt;PERCENTILE(OFFSET(B413,1-364,0,364,1),$C$7),$A$7,IF(B413&lt;PERCENTILE(OFFSET(B413,1-364,0,364,1),$C$8),$A$8,IF(B413&lt;PERCENTILE(OFFSET(B413,1-364,0,364,1),$C$9),$A$9,IF(B413&lt;PERCENTILE(OFFSET(B413,1-364,0,364,1),$C$10),$A$10,IF(B413&lt;PERCENTILE(OFFSET(B413,1-364,0,364,1),$C$11),$A$11,$A$12))))),""),IF(_xlpm.initState="","",IF(_xlpm.oversold,_xlpm.pctOnly,_xlpm.initState)))</f>
        <v/>
      </c>
      <c r="F413" s="119" t="n"/>
      <c r="G413" s="120">
        <f>IF(OR(B413="",C413=""),"",IF(OR(特征计算_周度!B396&gt;$B$15,特征计算_周度!C396&gt;$B$15,特征计算_周度!G396&gt;$B$15,特征计算_周度!E396&gt;$B$15,特征计算_周度!F396&gt;$B$15),IF(特征计算_周度!B396&gt;$B$15,"VIX ","")&amp;IF(特征计算_周度!C396&gt;$B$15,"HY ","")&amp;IF(特征计算_周度!G396&gt;$B$15,"Sahm ","")&amp;IF(特征计算_周度!E396&gt;$B$15,"趋势 ","")&amp;IF(特征计算_周度!F396&gt;$B$15,"斜率",""),"—"))</f>
        <v/>
      </c>
      <c r="H413" s="121">
        <f>IF(OR(B413="",C413=""),"",_xlfn.LET(_xlpm.dev,原始数据_周度!G396,_xlpm.minDev,MIN(OFFSET(原始数据_周度!G396,1-$D$17,0,$D$17,1)),_xlpm.bounce,_xlpm.dev-_xlpm.minDev,IF(AND(ISNUMBER(_xlpm.dev),ISNUMBER(_xlpm.minDev),_xlpm.minDev&lt;=$B$17,_xlpm.bounce&gt;=$F$17),"✅ 触发","—")))</f>
        <v/>
      </c>
      <c r="I413" s="172">
        <f>IFERROR(IF(特征计算_周度!H413&gt;$I$3,MIN($I$4,MAX(-$I$5,(特征计算_周度!H413-$I$3)*$I$4)),0),"")</f>
        <v/>
      </c>
    </row>
    <row r="414">
      <c r="A414" s="117">
        <f>特征计算_周度!A397</f>
        <v/>
      </c>
      <c r="B414" s="171">
        <f>IFERROR($A$3*特征计算_周度!B414+$B$3*特征计算_周度!C414+$C$3*特征计算_周度!D414+$D$3*特征计算_周度!E414+$E$3*特征计算_周度!F414+$F$3*特征计算_周度!H414,"")</f>
        <v/>
      </c>
      <c r="C414" s="118">
        <f>IFERROR(PERCENTILE(OFFSET(B414,1-364,0,364,1),$C$7),"")</f>
        <v/>
      </c>
      <c r="D414" s="118">
        <f>IFERROR(PERCENTILE(OFFSET(B414,1-364,0,364,1),$C$11),"")</f>
        <v/>
      </c>
      <c r="E414" s="122">
        <f>_xlfn.LET(_xlpm.initState,IF(OR(B414="",C414=""),"",IF(OR(特征计算_周度!B397&gt;$B$15,特征计算_周度!C397&gt;$B$15,特征计算_周度!G397&gt;$B$15,特征计算_周度!E397&gt;$B$15,特征计算_周度!F397&gt;$B$15),$A$12,IFERROR(IF(B414&lt;PERCENTILE(OFFSET(B414,1-364,0,364,1),$C$7),$A$7,IF(B414&lt;PERCENTILE(OFFSET(B414,1-364,0,364,1),$C$8),$A$8,IF(B414&lt;PERCENTILE(OFFSET(B414,1-364,0,364,1),$C$9),$A$9,IF(B414&lt;PERCENTILE(OFFSET(B414,1-364,0,364,1),$C$10),$A$10,IF(B414&lt;PERCENTILE(OFFSET(B414,1-364,0,364,1),$C$11),$A$11,$A$12))))),""))),_xlpm.dev,原始数据_周度!G397,_xlpm.minDev,MIN(OFFSET(原始数据_周度!G397,1-$D$17,0,$D$17,1)),_xlpm.bounce,_xlpm.dev-_xlpm.minDev,_xlpm.oversold,AND(ISNUMBER(_xlpm.dev),ISNUMBER(_xlpm.minDev),_xlpm.minDev&lt;=$B$17,_xlpm.bounce&gt;=$F$17,OR(_xlpm.initState=$A$12,_xlpm.initState=$A$11,_xlpm.initState=$A$10)),_xlpm.pctOnly,IFERROR(IF(B414&lt;PERCENTILE(OFFSET(B414,1-364,0,364,1),$C$7),$A$7,IF(B414&lt;PERCENTILE(OFFSET(B414,1-364,0,364,1),$C$8),$A$8,IF(B414&lt;PERCENTILE(OFFSET(B414,1-364,0,364,1),$C$9),$A$9,IF(B414&lt;PERCENTILE(OFFSET(B414,1-364,0,364,1),$C$10),$A$10,IF(B414&lt;PERCENTILE(OFFSET(B414,1-364,0,364,1),$C$11),$A$11,$A$12))))),""),IF(_xlpm.initState="","",IF(_xlpm.oversold,_xlpm.pctOnly,_xlpm.initState)))</f>
        <v/>
      </c>
      <c r="F414" s="119" t="n"/>
      <c r="G414" s="120">
        <f>IF(OR(B414="",C414=""),"",IF(OR(特征计算_周度!B397&gt;$B$15,特征计算_周度!C397&gt;$B$15,特征计算_周度!G397&gt;$B$15,特征计算_周度!E397&gt;$B$15,特征计算_周度!F397&gt;$B$15),IF(特征计算_周度!B397&gt;$B$15,"VIX ","")&amp;IF(特征计算_周度!C397&gt;$B$15,"HY ","")&amp;IF(特征计算_周度!G397&gt;$B$15,"Sahm ","")&amp;IF(特征计算_周度!E397&gt;$B$15,"趋势 ","")&amp;IF(特征计算_周度!F397&gt;$B$15,"斜率",""),"—"))</f>
        <v/>
      </c>
      <c r="H414" s="121">
        <f>IF(OR(B414="",C414=""),"",_xlfn.LET(_xlpm.dev,原始数据_周度!G397,_xlpm.minDev,MIN(OFFSET(原始数据_周度!G397,1-$D$17,0,$D$17,1)),_xlpm.bounce,_xlpm.dev-_xlpm.minDev,IF(AND(ISNUMBER(_xlpm.dev),ISNUMBER(_xlpm.minDev),_xlpm.minDev&lt;=$B$17,_xlpm.bounce&gt;=$F$17),"✅ 触发","—")))</f>
        <v/>
      </c>
      <c r="I414" s="172">
        <f>IFERROR(IF(特征计算_周度!H414&gt;$I$3,MIN($I$4,MAX(-$I$5,(特征计算_周度!H414-$I$3)*$I$4)),0),"")</f>
        <v/>
      </c>
    </row>
    <row r="415">
      <c r="A415" s="117">
        <f>特征计算_周度!A398</f>
        <v/>
      </c>
      <c r="B415" s="171">
        <f>IFERROR($A$3*特征计算_周度!B415+$B$3*特征计算_周度!C415+$C$3*特征计算_周度!D415+$D$3*特征计算_周度!E415+$E$3*特征计算_周度!F415+$F$3*特征计算_周度!H415,"")</f>
        <v/>
      </c>
      <c r="C415" s="118">
        <f>IFERROR(PERCENTILE(OFFSET(B415,1-364,0,364,1),$C$7),"")</f>
        <v/>
      </c>
      <c r="D415" s="118">
        <f>IFERROR(PERCENTILE(OFFSET(B415,1-364,0,364,1),$C$11),"")</f>
        <v/>
      </c>
      <c r="E415" s="122">
        <f>_xlfn.LET(_xlpm.initState,IF(OR(B415="",C415=""),"",IF(OR(特征计算_周度!B398&gt;$B$15,特征计算_周度!C398&gt;$B$15,特征计算_周度!G398&gt;$B$15,特征计算_周度!E398&gt;$B$15,特征计算_周度!F398&gt;$B$15),$A$12,IFERROR(IF(B415&lt;PERCENTILE(OFFSET(B415,1-364,0,364,1),$C$7),$A$7,IF(B415&lt;PERCENTILE(OFFSET(B415,1-364,0,364,1),$C$8),$A$8,IF(B415&lt;PERCENTILE(OFFSET(B415,1-364,0,364,1),$C$9),$A$9,IF(B415&lt;PERCENTILE(OFFSET(B415,1-364,0,364,1),$C$10),$A$10,IF(B415&lt;PERCENTILE(OFFSET(B415,1-364,0,364,1),$C$11),$A$11,$A$12))))),""))),_xlpm.dev,原始数据_周度!G398,_xlpm.minDev,MIN(OFFSET(原始数据_周度!G398,1-$D$17,0,$D$17,1)),_xlpm.bounce,_xlpm.dev-_xlpm.minDev,_xlpm.oversold,AND(ISNUMBER(_xlpm.dev),ISNUMBER(_xlpm.minDev),_xlpm.minDev&lt;=$B$17,_xlpm.bounce&gt;=$F$17,OR(_xlpm.initState=$A$12,_xlpm.initState=$A$11,_xlpm.initState=$A$10)),_xlpm.pctOnly,IFERROR(IF(B415&lt;PERCENTILE(OFFSET(B415,1-364,0,364,1),$C$7),$A$7,IF(B415&lt;PERCENTILE(OFFSET(B415,1-364,0,364,1),$C$8),$A$8,IF(B415&lt;PERCENTILE(OFFSET(B415,1-364,0,364,1),$C$9),$A$9,IF(B415&lt;PERCENTILE(OFFSET(B415,1-364,0,364,1),$C$10),$A$10,IF(B415&lt;PERCENTILE(OFFSET(B415,1-364,0,364,1),$C$11),$A$11,$A$12))))),""),IF(_xlpm.initState="","",IF(_xlpm.oversold,_xlpm.pctOnly,_xlpm.initState)))</f>
        <v/>
      </c>
      <c r="F415" s="119" t="n"/>
      <c r="G415" s="120">
        <f>IF(OR(B415="",C415=""),"",IF(OR(特征计算_周度!B398&gt;$B$15,特征计算_周度!C398&gt;$B$15,特征计算_周度!G398&gt;$B$15,特征计算_周度!E398&gt;$B$15,特征计算_周度!F398&gt;$B$15),IF(特征计算_周度!B398&gt;$B$15,"VIX ","")&amp;IF(特征计算_周度!C398&gt;$B$15,"HY ","")&amp;IF(特征计算_周度!G398&gt;$B$15,"Sahm ","")&amp;IF(特征计算_周度!E398&gt;$B$15,"趋势 ","")&amp;IF(特征计算_周度!F398&gt;$B$15,"斜率",""),"—"))</f>
        <v/>
      </c>
      <c r="H415" s="121">
        <f>IF(OR(B415="",C415=""),"",_xlfn.LET(_xlpm.dev,原始数据_周度!G398,_xlpm.minDev,MIN(OFFSET(原始数据_周度!G398,1-$D$17,0,$D$17,1)),_xlpm.bounce,_xlpm.dev-_xlpm.minDev,IF(AND(ISNUMBER(_xlpm.dev),ISNUMBER(_xlpm.minDev),_xlpm.minDev&lt;=$B$17,_xlpm.bounce&gt;=$F$17),"✅ 触发","—")))</f>
        <v/>
      </c>
      <c r="I415" s="172">
        <f>IFERROR(IF(特征计算_周度!H415&gt;$I$3,MIN($I$4,MAX(-$I$5,(特征计算_周度!H415-$I$3)*$I$4)),0),"")</f>
        <v/>
      </c>
    </row>
    <row r="416">
      <c r="A416" s="117">
        <f>特征计算_周度!A399</f>
        <v/>
      </c>
      <c r="B416" s="171">
        <f>IFERROR($A$3*特征计算_周度!B416+$B$3*特征计算_周度!C416+$C$3*特征计算_周度!D416+$D$3*特征计算_周度!E416+$E$3*特征计算_周度!F416+$F$3*特征计算_周度!H416,"")</f>
        <v/>
      </c>
      <c r="C416" s="118">
        <f>IFERROR(PERCENTILE(OFFSET(B416,1-364,0,364,1),$C$7),"")</f>
        <v/>
      </c>
      <c r="D416" s="118">
        <f>IFERROR(PERCENTILE(OFFSET(B416,1-364,0,364,1),$C$11),"")</f>
        <v/>
      </c>
      <c r="E416" s="122">
        <f>_xlfn.LET(_xlpm.initState,IF(OR(B416="",C416=""),"",IF(OR(特征计算_周度!B399&gt;$B$15,特征计算_周度!C399&gt;$B$15,特征计算_周度!G399&gt;$B$15,特征计算_周度!E399&gt;$B$15,特征计算_周度!F399&gt;$B$15),$A$12,IFERROR(IF(B416&lt;PERCENTILE(OFFSET(B416,1-364,0,364,1),$C$7),$A$7,IF(B416&lt;PERCENTILE(OFFSET(B416,1-364,0,364,1),$C$8),$A$8,IF(B416&lt;PERCENTILE(OFFSET(B416,1-364,0,364,1),$C$9),$A$9,IF(B416&lt;PERCENTILE(OFFSET(B416,1-364,0,364,1),$C$10),$A$10,IF(B416&lt;PERCENTILE(OFFSET(B416,1-364,0,364,1),$C$11),$A$11,$A$12))))),""))),_xlpm.dev,原始数据_周度!G399,_xlpm.minDev,MIN(OFFSET(原始数据_周度!G399,1-$D$17,0,$D$17,1)),_xlpm.bounce,_xlpm.dev-_xlpm.minDev,_xlpm.oversold,AND(ISNUMBER(_xlpm.dev),ISNUMBER(_xlpm.minDev),_xlpm.minDev&lt;=$B$17,_xlpm.bounce&gt;=$F$17,OR(_xlpm.initState=$A$12,_xlpm.initState=$A$11,_xlpm.initState=$A$10)),_xlpm.pctOnly,IFERROR(IF(B416&lt;PERCENTILE(OFFSET(B416,1-364,0,364,1),$C$7),$A$7,IF(B416&lt;PERCENTILE(OFFSET(B416,1-364,0,364,1),$C$8),$A$8,IF(B416&lt;PERCENTILE(OFFSET(B416,1-364,0,364,1),$C$9),$A$9,IF(B416&lt;PERCENTILE(OFFSET(B416,1-364,0,364,1),$C$10),$A$10,IF(B416&lt;PERCENTILE(OFFSET(B416,1-364,0,364,1),$C$11),$A$11,$A$12))))),""),IF(_xlpm.initState="","",IF(_xlpm.oversold,_xlpm.pctOnly,_xlpm.initState)))</f>
        <v/>
      </c>
      <c r="F416" s="119" t="n"/>
      <c r="G416" s="120">
        <f>IF(OR(B416="",C416=""),"",IF(OR(特征计算_周度!B399&gt;$B$15,特征计算_周度!C399&gt;$B$15,特征计算_周度!G399&gt;$B$15,特征计算_周度!E399&gt;$B$15,特征计算_周度!F399&gt;$B$15),IF(特征计算_周度!B399&gt;$B$15,"VIX ","")&amp;IF(特征计算_周度!C399&gt;$B$15,"HY ","")&amp;IF(特征计算_周度!G399&gt;$B$15,"Sahm ","")&amp;IF(特征计算_周度!E399&gt;$B$15,"趋势 ","")&amp;IF(特征计算_周度!F399&gt;$B$15,"斜率",""),"—"))</f>
        <v/>
      </c>
      <c r="H416" s="121">
        <f>IF(OR(B416="",C416=""),"",_xlfn.LET(_xlpm.dev,原始数据_周度!G399,_xlpm.minDev,MIN(OFFSET(原始数据_周度!G399,1-$D$17,0,$D$17,1)),_xlpm.bounce,_xlpm.dev-_xlpm.minDev,IF(AND(ISNUMBER(_xlpm.dev),ISNUMBER(_xlpm.minDev),_xlpm.minDev&lt;=$B$17,_xlpm.bounce&gt;=$F$17),"✅ 触发","—")))</f>
        <v/>
      </c>
      <c r="I416" s="172">
        <f>IFERROR(IF(特征计算_周度!H416&gt;$I$3,MIN($I$4,MAX(-$I$5,(特征计算_周度!H416-$I$3)*$I$4)),0),"")</f>
        <v/>
      </c>
    </row>
    <row r="417">
      <c r="A417" s="117">
        <f>特征计算_周度!A400</f>
        <v/>
      </c>
      <c r="B417" s="171">
        <f>IFERROR($A$3*特征计算_周度!B417+$B$3*特征计算_周度!C417+$C$3*特征计算_周度!D417+$D$3*特征计算_周度!E417+$E$3*特征计算_周度!F417+$F$3*特征计算_周度!H417,"")</f>
        <v/>
      </c>
      <c r="C417" s="118">
        <f>IFERROR(PERCENTILE(OFFSET(B417,1-364,0,364,1),$C$7),"")</f>
        <v/>
      </c>
      <c r="D417" s="118">
        <f>IFERROR(PERCENTILE(OFFSET(B417,1-364,0,364,1),$C$11),"")</f>
        <v/>
      </c>
      <c r="E417" s="122">
        <f>_xlfn.LET(_xlpm.initState,IF(OR(B417="",C417=""),"",IF(OR(特征计算_周度!B400&gt;$B$15,特征计算_周度!C400&gt;$B$15,特征计算_周度!G400&gt;$B$15,特征计算_周度!E400&gt;$B$15,特征计算_周度!F400&gt;$B$15),$A$12,IFERROR(IF(B417&lt;PERCENTILE(OFFSET(B417,1-364,0,364,1),$C$7),$A$7,IF(B417&lt;PERCENTILE(OFFSET(B417,1-364,0,364,1),$C$8),$A$8,IF(B417&lt;PERCENTILE(OFFSET(B417,1-364,0,364,1),$C$9),$A$9,IF(B417&lt;PERCENTILE(OFFSET(B417,1-364,0,364,1),$C$10),$A$10,IF(B417&lt;PERCENTILE(OFFSET(B417,1-364,0,364,1),$C$11),$A$11,$A$12))))),""))),_xlpm.dev,原始数据_周度!G400,_xlpm.minDev,MIN(OFFSET(原始数据_周度!G400,1-$D$17,0,$D$17,1)),_xlpm.bounce,_xlpm.dev-_xlpm.minDev,_xlpm.oversold,AND(ISNUMBER(_xlpm.dev),ISNUMBER(_xlpm.minDev),_xlpm.minDev&lt;=$B$17,_xlpm.bounce&gt;=$F$17,OR(_xlpm.initState=$A$12,_xlpm.initState=$A$11,_xlpm.initState=$A$10)),_xlpm.pctOnly,IFERROR(IF(B417&lt;PERCENTILE(OFFSET(B417,1-364,0,364,1),$C$7),$A$7,IF(B417&lt;PERCENTILE(OFFSET(B417,1-364,0,364,1),$C$8),$A$8,IF(B417&lt;PERCENTILE(OFFSET(B417,1-364,0,364,1),$C$9),$A$9,IF(B417&lt;PERCENTILE(OFFSET(B417,1-364,0,364,1),$C$10),$A$10,IF(B417&lt;PERCENTILE(OFFSET(B417,1-364,0,364,1),$C$11),$A$11,$A$12))))),""),IF(_xlpm.initState="","",IF(_xlpm.oversold,_xlpm.pctOnly,_xlpm.initState)))</f>
        <v/>
      </c>
      <c r="F417" s="119" t="n"/>
      <c r="G417" s="120">
        <f>IF(OR(B417="",C417=""),"",IF(OR(特征计算_周度!B400&gt;$B$15,特征计算_周度!C400&gt;$B$15,特征计算_周度!G400&gt;$B$15,特征计算_周度!E400&gt;$B$15,特征计算_周度!F400&gt;$B$15),IF(特征计算_周度!B400&gt;$B$15,"VIX ","")&amp;IF(特征计算_周度!C400&gt;$B$15,"HY ","")&amp;IF(特征计算_周度!G400&gt;$B$15,"Sahm ","")&amp;IF(特征计算_周度!E400&gt;$B$15,"趋势 ","")&amp;IF(特征计算_周度!F400&gt;$B$15,"斜率",""),"—"))</f>
        <v/>
      </c>
      <c r="H417" s="121">
        <f>IF(OR(B417="",C417=""),"",_xlfn.LET(_xlpm.dev,原始数据_周度!G400,_xlpm.minDev,MIN(OFFSET(原始数据_周度!G400,1-$D$17,0,$D$17,1)),_xlpm.bounce,_xlpm.dev-_xlpm.minDev,IF(AND(ISNUMBER(_xlpm.dev),ISNUMBER(_xlpm.minDev),_xlpm.minDev&lt;=$B$17,_xlpm.bounce&gt;=$F$17),"✅ 触发","—")))</f>
        <v/>
      </c>
      <c r="I417" s="172">
        <f>IFERROR(IF(特征计算_周度!H417&gt;$I$3,MIN($I$4,MAX(-$I$5,(特征计算_周度!H417-$I$3)*$I$4)),0),"")</f>
        <v/>
      </c>
    </row>
    <row r="418">
      <c r="A418" s="117">
        <f>特征计算_周度!A401</f>
        <v/>
      </c>
      <c r="B418" s="171">
        <f>IFERROR($A$3*特征计算_周度!B418+$B$3*特征计算_周度!C418+$C$3*特征计算_周度!D418+$D$3*特征计算_周度!E418+$E$3*特征计算_周度!F418+$F$3*特征计算_周度!H418,"")</f>
        <v/>
      </c>
      <c r="C418" s="118">
        <f>IFERROR(PERCENTILE(OFFSET(B418,1-364,0,364,1),$C$7),"")</f>
        <v/>
      </c>
      <c r="D418" s="118">
        <f>IFERROR(PERCENTILE(OFFSET(B418,1-364,0,364,1),$C$11),"")</f>
        <v/>
      </c>
      <c r="E418" s="122">
        <f>_xlfn.LET(_xlpm.initState,IF(OR(B418="",C418=""),"",IF(OR(特征计算_周度!B401&gt;$B$15,特征计算_周度!C401&gt;$B$15,特征计算_周度!G401&gt;$B$15,特征计算_周度!E401&gt;$B$15,特征计算_周度!F401&gt;$B$15),$A$12,IFERROR(IF(B418&lt;PERCENTILE(OFFSET(B418,1-364,0,364,1),$C$7),$A$7,IF(B418&lt;PERCENTILE(OFFSET(B418,1-364,0,364,1),$C$8),$A$8,IF(B418&lt;PERCENTILE(OFFSET(B418,1-364,0,364,1),$C$9),$A$9,IF(B418&lt;PERCENTILE(OFFSET(B418,1-364,0,364,1),$C$10),$A$10,IF(B418&lt;PERCENTILE(OFFSET(B418,1-364,0,364,1),$C$11),$A$11,$A$12))))),""))),_xlpm.dev,原始数据_周度!G401,_xlpm.minDev,MIN(OFFSET(原始数据_周度!G401,1-$D$17,0,$D$17,1)),_xlpm.bounce,_xlpm.dev-_xlpm.minDev,_xlpm.oversold,AND(ISNUMBER(_xlpm.dev),ISNUMBER(_xlpm.minDev),_xlpm.minDev&lt;=$B$17,_xlpm.bounce&gt;=$F$17,OR(_xlpm.initState=$A$12,_xlpm.initState=$A$11,_xlpm.initState=$A$10)),_xlpm.pctOnly,IFERROR(IF(B418&lt;PERCENTILE(OFFSET(B418,1-364,0,364,1),$C$7),$A$7,IF(B418&lt;PERCENTILE(OFFSET(B418,1-364,0,364,1),$C$8),$A$8,IF(B418&lt;PERCENTILE(OFFSET(B418,1-364,0,364,1),$C$9),$A$9,IF(B418&lt;PERCENTILE(OFFSET(B418,1-364,0,364,1),$C$10),$A$10,IF(B418&lt;PERCENTILE(OFFSET(B418,1-364,0,364,1),$C$11),$A$11,$A$12))))),""),IF(_xlpm.initState="","",IF(_xlpm.oversold,_xlpm.pctOnly,_xlpm.initState)))</f>
        <v/>
      </c>
      <c r="F418" s="119" t="n"/>
      <c r="G418" s="120">
        <f>IF(OR(B418="",C418=""),"",IF(OR(特征计算_周度!B401&gt;$B$15,特征计算_周度!C401&gt;$B$15,特征计算_周度!G401&gt;$B$15,特征计算_周度!E401&gt;$B$15,特征计算_周度!F401&gt;$B$15),IF(特征计算_周度!B401&gt;$B$15,"VIX ","")&amp;IF(特征计算_周度!C401&gt;$B$15,"HY ","")&amp;IF(特征计算_周度!G401&gt;$B$15,"Sahm ","")&amp;IF(特征计算_周度!E401&gt;$B$15,"趋势 ","")&amp;IF(特征计算_周度!F401&gt;$B$15,"斜率",""),"—"))</f>
        <v/>
      </c>
      <c r="H418" s="121">
        <f>IF(OR(B418="",C418=""),"",_xlfn.LET(_xlpm.dev,原始数据_周度!G401,_xlpm.minDev,MIN(OFFSET(原始数据_周度!G401,1-$D$17,0,$D$17,1)),_xlpm.bounce,_xlpm.dev-_xlpm.minDev,IF(AND(ISNUMBER(_xlpm.dev),ISNUMBER(_xlpm.minDev),_xlpm.minDev&lt;=$B$17,_xlpm.bounce&gt;=$F$17),"✅ 触发","—")))</f>
        <v/>
      </c>
      <c r="I418" s="172">
        <f>IFERROR(IF(特征计算_周度!H418&gt;$I$3,MIN($I$4,MAX(-$I$5,(特征计算_周度!H418-$I$3)*$I$4)),0),"")</f>
        <v/>
      </c>
    </row>
    <row r="419">
      <c r="A419" s="117">
        <f>特征计算_周度!A402</f>
        <v/>
      </c>
      <c r="B419" s="171">
        <f>IFERROR($A$3*特征计算_周度!B419+$B$3*特征计算_周度!C419+$C$3*特征计算_周度!D419+$D$3*特征计算_周度!E419+$E$3*特征计算_周度!F419+$F$3*特征计算_周度!H419,"")</f>
        <v/>
      </c>
      <c r="C419" s="118">
        <f>IFERROR(PERCENTILE(OFFSET(B419,1-364,0,364,1),$C$7),"")</f>
        <v/>
      </c>
      <c r="D419" s="118">
        <f>IFERROR(PERCENTILE(OFFSET(B419,1-364,0,364,1),$C$11),"")</f>
        <v/>
      </c>
      <c r="E419" s="122">
        <f>_xlfn.LET(_xlpm.initState,IF(OR(B419="",C419=""),"",IF(OR(特征计算_周度!B402&gt;$B$15,特征计算_周度!C402&gt;$B$15,特征计算_周度!G402&gt;$B$15,特征计算_周度!E402&gt;$B$15,特征计算_周度!F402&gt;$B$15),$A$12,IFERROR(IF(B419&lt;PERCENTILE(OFFSET(B419,1-364,0,364,1),$C$7),$A$7,IF(B419&lt;PERCENTILE(OFFSET(B419,1-364,0,364,1),$C$8),$A$8,IF(B419&lt;PERCENTILE(OFFSET(B419,1-364,0,364,1),$C$9),$A$9,IF(B419&lt;PERCENTILE(OFFSET(B419,1-364,0,364,1),$C$10),$A$10,IF(B419&lt;PERCENTILE(OFFSET(B419,1-364,0,364,1),$C$11),$A$11,$A$12))))),""))),_xlpm.dev,原始数据_周度!G402,_xlpm.minDev,MIN(OFFSET(原始数据_周度!G402,1-$D$17,0,$D$17,1)),_xlpm.bounce,_xlpm.dev-_xlpm.minDev,_xlpm.oversold,AND(ISNUMBER(_xlpm.dev),ISNUMBER(_xlpm.minDev),_xlpm.minDev&lt;=$B$17,_xlpm.bounce&gt;=$F$17,OR(_xlpm.initState=$A$12,_xlpm.initState=$A$11,_xlpm.initState=$A$10)),_xlpm.pctOnly,IFERROR(IF(B419&lt;PERCENTILE(OFFSET(B419,1-364,0,364,1),$C$7),$A$7,IF(B419&lt;PERCENTILE(OFFSET(B419,1-364,0,364,1),$C$8),$A$8,IF(B419&lt;PERCENTILE(OFFSET(B419,1-364,0,364,1),$C$9),$A$9,IF(B419&lt;PERCENTILE(OFFSET(B419,1-364,0,364,1),$C$10),$A$10,IF(B419&lt;PERCENTILE(OFFSET(B419,1-364,0,364,1),$C$11),$A$11,$A$12))))),""),IF(_xlpm.initState="","",IF(_xlpm.oversold,_xlpm.pctOnly,_xlpm.initState)))</f>
        <v/>
      </c>
      <c r="F419" s="119" t="n"/>
      <c r="G419" s="120">
        <f>IF(OR(B419="",C419=""),"",IF(OR(特征计算_周度!B402&gt;$B$15,特征计算_周度!C402&gt;$B$15,特征计算_周度!G402&gt;$B$15,特征计算_周度!E402&gt;$B$15,特征计算_周度!F402&gt;$B$15),IF(特征计算_周度!B402&gt;$B$15,"VIX ","")&amp;IF(特征计算_周度!C402&gt;$B$15,"HY ","")&amp;IF(特征计算_周度!G402&gt;$B$15,"Sahm ","")&amp;IF(特征计算_周度!E402&gt;$B$15,"趋势 ","")&amp;IF(特征计算_周度!F402&gt;$B$15,"斜率",""),"—"))</f>
        <v/>
      </c>
      <c r="H419" s="121">
        <f>IF(OR(B419="",C419=""),"",_xlfn.LET(_xlpm.dev,原始数据_周度!G402,_xlpm.minDev,MIN(OFFSET(原始数据_周度!G402,1-$D$17,0,$D$17,1)),_xlpm.bounce,_xlpm.dev-_xlpm.minDev,IF(AND(ISNUMBER(_xlpm.dev),ISNUMBER(_xlpm.minDev),_xlpm.minDev&lt;=$B$17,_xlpm.bounce&gt;=$F$17),"✅ 触发","—")))</f>
        <v/>
      </c>
      <c r="I419" s="172">
        <f>IFERROR(IF(特征计算_周度!H419&gt;$I$3,MIN($I$4,MAX(-$I$5,(特征计算_周度!H419-$I$3)*$I$4)),0),"")</f>
        <v/>
      </c>
    </row>
    <row r="420">
      <c r="A420" s="117">
        <f>特征计算_周度!A403</f>
        <v/>
      </c>
      <c r="B420" s="171">
        <f>IFERROR($A$3*特征计算_周度!B420+$B$3*特征计算_周度!C420+$C$3*特征计算_周度!D420+$D$3*特征计算_周度!E420+$E$3*特征计算_周度!F420+$F$3*特征计算_周度!H420,"")</f>
        <v/>
      </c>
      <c r="C420" s="118">
        <f>IFERROR(PERCENTILE(OFFSET(B420,1-364,0,364,1),$C$7),"")</f>
        <v/>
      </c>
      <c r="D420" s="118">
        <f>IFERROR(PERCENTILE(OFFSET(B420,1-364,0,364,1),$C$11),"")</f>
        <v/>
      </c>
      <c r="E420" s="122">
        <f>_xlfn.LET(_xlpm.initState,IF(OR(B420="",C420=""),"",IF(OR(特征计算_周度!B403&gt;$B$15,特征计算_周度!C403&gt;$B$15,特征计算_周度!G403&gt;$B$15,特征计算_周度!E403&gt;$B$15,特征计算_周度!F403&gt;$B$15),$A$12,IFERROR(IF(B420&lt;PERCENTILE(OFFSET(B420,1-364,0,364,1),$C$7),$A$7,IF(B420&lt;PERCENTILE(OFFSET(B420,1-364,0,364,1),$C$8),$A$8,IF(B420&lt;PERCENTILE(OFFSET(B420,1-364,0,364,1),$C$9),$A$9,IF(B420&lt;PERCENTILE(OFFSET(B420,1-364,0,364,1),$C$10),$A$10,IF(B420&lt;PERCENTILE(OFFSET(B420,1-364,0,364,1),$C$11),$A$11,$A$12))))),""))),_xlpm.dev,原始数据_周度!G403,_xlpm.minDev,MIN(OFFSET(原始数据_周度!G403,1-$D$17,0,$D$17,1)),_xlpm.bounce,_xlpm.dev-_xlpm.minDev,_xlpm.oversold,AND(ISNUMBER(_xlpm.dev),ISNUMBER(_xlpm.minDev),_xlpm.minDev&lt;=$B$17,_xlpm.bounce&gt;=$F$17,OR(_xlpm.initState=$A$12,_xlpm.initState=$A$11,_xlpm.initState=$A$10)),_xlpm.pctOnly,IFERROR(IF(B420&lt;PERCENTILE(OFFSET(B420,1-364,0,364,1),$C$7),$A$7,IF(B420&lt;PERCENTILE(OFFSET(B420,1-364,0,364,1),$C$8),$A$8,IF(B420&lt;PERCENTILE(OFFSET(B420,1-364,0,364,1),$C$9),$A$9,IF(B420&lt;PERCENTILE(OFFSET(B420,1-364,0,364,1),$C$10),$A$10,IF(B420&lt;PERCENTILE(OFFSET(B420,1-364,0,364,1),$C$11),$A$11,$A$12))))),""),IF(_xlpm.initState="","",IF(_xlpm.oversold,_xlpm.pctOnly,_xlpm.initState)))</f>
        <v/>
      </c>
      <c r="F420" s="119" t="n"/>
      <c r="G420" s="120">
        <f>IF(OR(B420="",C420=""),"",IF(OR(特征计算_周度!B403&gt;$B$15,特征计算_周度!C403&gt;$B$15,特征计算_周度!G403&gt;$B$15,特征计算_周度!E403&gt;$B$15,特征计算_周度!F403&gt;$B$15),IF(特征计算_周度!B403&gt;$B$15,"VIX ","")&amp;IF(特征计算_周度!C403&gt;$B$15,"HY ","")&amp;IF(特征计算_周度!G403&gt;$B$15,"Sahm ","")&amp;IF(特征计算_周度!E403&gt;$B$15,"趋势 ","")&amp;IF(特征计算_周度!F403&gt;$B$15,"斜率",""),"—"))</f>
        <v/>
      </c>
      <c r="H420" s="121">
        <f>IF(OR(B420="",C420=""),"",_xlfn.LET(_xlpm.dev,原始数据_周度!G403,_xlpm.minDev,MIN(OFFSET(原始数据_周度!G403,1-$D$17,0,$D$17,1)),_xlpm.bounce,_xlpm.dev-_xlpm.minDev,IF(AND(ISNUMBER(_xlpm.dev),ISNUMBER(_xlpm.minDev),_xlpm.minDev&lt;=$B$17,_xlpm.bounce&gt;=$F$17),"✅ 触发","—")))</f>
        <v/>
      </c>
      <c r="I420" s="172">
        <f>IFERROR(IF(特征计算_周度!H420&gt;$I$3,MIN($I$4,MAX(-$I$5,(特征计算_周度!H420-$I$3)*$I$4)),0),"")</f>
        <v/>
      </c>
    </row>
    <row r="421">
      <c r="A421" s="117">
        <f>特征计算_周度!A404</f>
        <v/>
      </c>
      <c r="B421" s="171">
        <f>IFERROR($A$3*特征计算_周度!B421+$B$3*特征计算_周度!C421+$C$3*特征计算_周度!D421+$D$3*特征计算_周度!E421+$E$3*特征计算_周度!F421+$F$3*特征计算_周度!H421,"")</f>
        <v/>
      </c>
      <c r="C421" s="118">
        <f>IFERROR(PERCENTILE(OFFSET(B421,1-364,0,364,1),$C$7),"")</f>
        <v/>
      </c>
      <c r="D421" s="118">
        <f>IFERROR(PERCENTILE(OFFSET(B421,1-364,0,364,1),$C$11),"")</f>
        <v/>
      </c>
      <c r="E421" s="122">
        <f>_xlfn.LET(_xlpm.initState,IF(OR(B421="",C421=""),"",IF(OR(特征计算_周度!B404&gt;$B$15,特征计算_周度!C404&gt;$B$15,特征计算_周度!G404&gt;$B$15,特征计算_周度!E404&gt;$B$15,特征计算_周度!F404&gt;$B$15),$A$12,IFERROR(IF(B421&lt;PERCENTILE(OFFSET(B421,1-364,0,364,1),$C$7),$A$7,IF(B421&lt;PERCENTILE(OFFSET(B421,1-364,0,364,1),$C$8),$A$8,IF(B421&lt;PERCENTILE(OFFSET(B421,1-364,0,364,1),$C$9),$A$9,IF(B421&lt;PERCENTILE(OFFSET(B421,1-364,0,364,1),$C$10),$A$10,IF(B421&lt;PERCENTILE(OFFSET(B421,1-364,0,364,1),$C$11),$A$11,$A$12))))),""))),_xlpm.dev,原始数据_周度!G404,_xlpm.minDev,MIN(OFFSET(原始数据_周度!G404,1-$D$17,0,$D$17,1)),_xlpm.bounce,_xlpm.dev-_xlpm.minDev,_xlpm.oversold,AND(ISNUMBER(_xlpm.dev),ISNUMBER(_xlpm.minDev),_xlpm.minDev&lt;=$B$17,_xlpm.bounce&gt;=$F$17,OR(_xlpm.initState=$A$12,_xlpm.initState=$A$11,_xlpm.initState=$A$10)),_xlpm.pctOnly,IFERROR(IF(B421&lt;PERCENTILE(OFFSET(B421,1-364,0,364,1),$C$7),$A$7,IF(B421&lt;PERCENTILE(OFFSET(B421,1-364,0,364,1),$C$8),$A$8,IF(B421&lt;PERCENTILE(OFFSET(B421,1-364,0,364,1),$C$9),$A$9,IF(B421&lt;PERCENTILE(OFFSET(B421,1-364,0,364,1),$C$10),$A$10,IF(B421&lt;PERCENTILE(OFFSET(B421,1-364,0,364,1),$C$11),$A$11,$A$12))))),""),IF(_xlpm.initState="","",IF(_xlpm.oversold,_xlpm.pctOnly,_xlpm.initState)))</f>
        <v/>
      </c>
      <c r="F421" s="119" t="n"/>
      <c r="G421" s="120">
        <f>IF(OR(B421="",C421=""),"",IF(OR(特征计算_周度!B404&gt;$B$15,特征计算_周度!C404&gt;$B$15,特征计算_周度!G404&gt;$B$15,特征计算_周度!E404&gt;$B$15,特征计算_周度!F404&gt;$B$15),IF(特征计算_周度!B404&gt;$B$15,"VIX ","")&amp;IF(特征计算_周度!C404&gt;$B$15,"HY ","")&amp;IF(特征计算_周度!G404&gt;$B$15,"Sahm ","")&amp;IF(特征计算_周度!E404&gt;$B$15,"趋势 ","")&amp;IF(特征计算_周度!F404&gt;$B$15,"斜率",""),"—"))</f>
        <v/>
      </c>
      <c r="H421" s="121">
        <f>IF(OR(B421="",C421=""),"",_xlfn.LET(_xlpm.dev,原始数据_周度!G404,_xlpm.minDev,MIN(OFFSET(原始数据_周度!G404,1-$D$17,0,$D$17,1)),_xlpm.bounce,_xlpm.dev-_xlpm.minDev,IF(AND(ISNUMBER(_xlpm.dev),ISNUMBER(_xlpm.minDev),_xlpm.minDev&lt;=$B$17,_xlpm.bounce&gt;=$F$17),"✅ 触发","—")))</f>
        <v/>
      </c>
      <c r="I421" s="172">
        <f>IFERROR(IF(特征计算_周度!H421&gt;$I$3,MIN($I$4,MAX(-$I$5,(特征计算_周度!H421-$I$3)*$I$4)),0),"")</f>
        <v/>
      </c>
    </row>
    <row r="422">
      <c r="A422" s="117">
        <f>特征计算_周度!A405</f>
        <v/>
      </c>
      <c r="B422" s="171">
        <f>IFERROR($A$3*特征计算_周度!B422+$B$3*特征计算_周度!C422+$C$3*特征计算_周度!D422+$D$3*特征计算_周度!E422+$E$3*特征计算_周度!F422+$F$3*特征计算_周度!H422,"")</f>
        <v/>
      </c>
      <c r="C422" s="118">
        <f>IFERROR(PERCENTILE(OFFSET(B422,1-364,0,364,1),$C$7),"")</f>
        <v/>
      </c>
      <c r="D422" s="118">
        <f>IFERROR(PERCENTILE(OFFSET(B422,1-364,0,364,1),$C$11),"")</f>
        <v/>
      </c>
      <c r="E422" s="122">
        <f>_xlfn.LET(_xlpm.initState,IF(OR(B422="",C422=""),"",IF(OR(特征计算_周度!B405&gt;$B$15,特征计算_周度!C405&gt;$B$15,特征计算_周度!G405&gt;$B$15,特征计算_周度!E405&gt;$B$15,特征计算_周度!F405&gt;$B$15),$A$12,IFERROR(IF(B422&lt;PERCENTILE(OFFSET(B422,1-364,0,364,1),$C$7),$A$7,IF(B422&lt;PERCENTILE(OFFSET(B422,1-364,0,364,1),$C$8),$A$8,IF(B422&lt;PERCENTILE(OFFSET(B422,1-364,0,364,1),$C$9),$A$9,IF(B422&lt;PERCENTILE(OFFSET(B422,1-364,0,364,1),$C$10),$A$10,IF(B422&lt;PERCENTILE(OFFSET(B422,1-364,0,364,1),$C$11),$A$11,$A$12))))),""))),_xlpm.dev,原始数据_周度!G405,_xlpm.minDev,MIN(OFFSET(原始数据_周度!G405,1-$D$17,0,$D$17,1)),_xlpm.bounce,_xlpm.dev-_xlpm.minDev,_xlpm.oversold,AND(ISNUMBER(_xlpm.dev),ISNUMBER(_xlpm.minDev),_xlpm.minDev&lt;=$B$17,_xlpm.bounce&gt;=$F$17,OR(_xlpm.initState=$A$12,_xlpm.initState=$A$11,_xlpm.initState=$A$10)),_xlpm.pctOnly,IFERROR(IF(B422&lt;PERCENTILE(OFFSET(B422,1-364,0,364,1),$C$7),$A$7,IF(B422&lt;PERCENTILE(OFFSET(B422,1-364,0,364,1),$C$8),$A$8,IF(B422&lt;PERCENTILE(OFFSET(B422,1-364,0,364,1),$C$9),$A$9,IF(B422&lt;PERCENTILE(OFFSET(B422,1-364,0,364,1),$C$10),$A$10,IF(B422&lt;PERCENTILE(OFFSET(B422,1-364,0,364,1),$C$11),$A$11,$A$12))))),""),IF(_xlpm.initState="","",IF(_xlpm.oversold,_xlpm.pctOnly,_xlpm.initState)))</f>
        <v/>
      </c>
      <c r="F422" s="119" t="n"/>
      <c r="G422" s="120">
        <f>IF(OR(B422="",C422=""),"",IF(OR(特征计算_周度!B405&gt;$B$15,特征计算_周度!C405&gt;$B$15,特征计算_周度!G405&gt;$B$15,特征计算_周度!E405&gt;$B$15,特征计算_周度!F405&gt;$B$15),IF(特征计算_周度!B405&gt;$B$15,"VIX ","")&amp;IF(特征计算_周度!C405&gt;$B$15,"HY ","")&amp;IF(特征计算_周度!G405&gt;$B$15,"Sahm ","")&amp;IF(特征计算_周度!E405&gt;$B$15,"趋势 ","")&amp;IF(特征计算_周度!F405&gt;$B$15,"斜率",""),"—"))</f>
        <v/>
      </c>
      <c r="H422" s="121">
        <f>IF(OR(B422="",C422=""),"",_xlfn.LET(_xlpm.dev,原始数据_周度!G405,_xlpm.minDev,MIN(OFFSET(原始数据_周度!G405,1-$D$17,0,$D$17,1)),_xlpm.bounce,_xlpm.dev-_xlpm.minDev,IF(AND(ISNUMBER(_xlpm.dev),ISNUMBER(_xlpm.minDev),_xlpm.minDev&lt;=$B$17,_xlpm.bounce&gt;=$F$17),"✅ 触发","—")))</f>
        <v/>
      </c>
      <c r="I422" s="172">
        <f>IFERROR(IF(特征计算_周度!H422&gt;$I$3,MIN($I$4,MAX(-$I$5,(特征计算_周度!H422-$I$3)*$I$4)),0),"")</f>
        <v/>
      </c>
    </row>
    <row r="423">
      <c r="A423" s="117">
        <f>特征计算_周度!A406</f>
        <v/>
      </c>
      <c r="B423" s="171">
        <f>IFERROR($A$3*特征计算_周度!B423+$B$3*特征计算_周度!C423+$C$3*特征计算_周度!D423+$D$3*特征计算_周度!E423+$E$3*特征计算_周度!F423+$F$3*特征计算_周度!H423,"")</f>
        <v/>
      </c>
      <c r="C423" s="118">
        <f>IFERROR(PERCENTILE(OFFSET(B423,1-364,0,364,1),$C$7),"")</f>
        <v/>
      </c>
      <c r="D423" s="118">
        <f>IFERROR(PERCENTILE(OFFSET(B423,1-364,0,364,1),$C$11),"")</f>
        <v/>
      </c>
      <c r="E423" s="122">
        <f>_xlfn.LET(_xlpm.initState,IF(OR(B423="",C423=""),"",IF(OR(特征计算_周度!B406&gt;$B$15,特征计算_周度!C406&gt;$B$15,特征计算_周度!G406&gt;$B$15,特征计算_周度!E406&gt;$B$15,特征计算_周度!F406&gt;$B$15),$A$12,IFERROR(IF(B423&lt;PERCENTILE(OFFSET(B423,1-364,0,364,1),$C$7),$A$7,IF(B423&lt;PERCENTILE(OFFSET(B423,1-364,0,364,1),$C$8),$A$8,IF(B423&lt;PERCENTILE(OFFSET(B423,1-364,0,364,1),$C$9),$A$9,IF(B423&lt;PERCENTILE(OFFSET(B423,1-364,0,364,1),$C$10),$A$10,IF(B423&lt;PERCENTILE(OFFSET(B423,1-364,0,364,1),$C$11),$A$11,$A$12))))),""))),_xlpm.dev,原始数据_周度!G406,_xlpm.minDev,MIN(OFFSET(原始数据_周度!G406,1-$D$17,0,$D$17,1)),_xlpm.bounce,_xlpm.dev-_xlpm.minDev,_xlpm.oversold,AND(ISNUMBER(_xlpm.dev),ISNUMBER(_xlpm.minDev),_xlpm.minDev&lt;=$B$17,_xlpm.bounce&gt;=$F$17,OR(_xlpm.initState=$A$12,_xlpm.initState=$A$11,_xlpm.initState=$A$10)),_xlpm.pctOnly,IFERROR(IF(B423&lt;PERCENTILE(OFFSET(B423,1-364,0,364,1),$C$7),$A$7,IF(B423&lt;PERCENTILE(OFFSET(B423,1-364,0,364,1),$C$8),$A$8,IF(B423&lt;PERCENTILE(OFFSET(B423,1-364,0,364,1),$C$9),$A$9,IF(B423&lt;PERCENTILE(OFFSET(B423,1-364,0,364,1),$C$10),$A$10,IF(B423&lt;PERCENTILE(OFFSET(B423,1-364,0,364,1),$C$11),$A$11,$A$12))))),""),IF(_xlpm.initState="","",IF(_xlpm.oversold,_xlpm.pctOnly,_xlpm.initState)))</f>
        <v/>
      </c>
      <c r="F423" s="119" t="n"/>
      <c r="G423" s="120">
        <f>IF(OR(B423="",C423=""),"",IF(OR(特征计算_周度!B406&gt;$B$15,特征计算_周度!C406&gt;$B$15,特征计算_周度!G406&gt;$B$15,特征计算_周度!E406&gt;$B$15,特征计算_周度!F406&gt;$B$15),IF(特征计算_周度!B406&gt;$B$15,"VIX ","")&amp;IF(特征计算_周度!C406&gt;$B$15,"HY ","")&amp;IF(特征计算_周度!G406&gt;$B$15,"Sahm ","")&amp;IF(特征计算_周度!E406&gt;$B$15,"趋势 ","")&amp;IF(特征计算_周度!F406&gt;$B$15,"斜率",""),"—"))</f>
        <v/>
      </c>
      <c r="H423" s="121">
        <f>IF(OR(B423="",C423=""),"",_xlfn.LET(_xlpm.dev,原始数据_周度!G406,_xlpm.minDev,MIN(OFFSET(原始数据_周度!G406,1-$D$17,0,$D$17,1)),_xlpm.bounce,_xlpm.dev-_xlpm.minDev,IF(AND(ISNUMBER(_xlpm.dev),ISNUMBER(_xlpm.minDev),_xlpm.minDev&lt;=$B$17,_xlpm.bounce&gt;=$F$17),"✅ 触发","—")))</f>
        <v/>
      </c>
      <c r="I423" s="172">
        <f>IFERROR(IF(特征计算_周度!H423&gt;$I$3,MIN($I$4,MAX(-$I$5,(特征计算_周度!H423-$I$3)*$I$4)),0),"")</f>
        <v/>
      </c>
    </row>
    <row r="424">
      <c r="A424" s="117">
        <f>特征计算_周度!A407</f>
        <v/>
      </c>
      <c r="B424" s="171">
        <f>IFERROR($A$3*特征计算_周度!B424+$B$3*特征计算_周度!C424+$C$3*特征计算_周度!D424+$D$3*特征计算_周度!E424+$E$3*特征计算_周度!F424+$F$3*特征计算_周度!H424,"")</f>
        <v/>
      </c>
      <c r="C424" s="118">
        <f>IFERROR(PERCENTILE(OFFSET(B424,1-364,0,364,1),$C$7),"")</f>
        <v/>
      </c>
      <c r="D424" s="118">
        <f>IFERROR(PERCENTILE(OFFSET(B424,1-364,0,364,1),$C$11),"")</f>
        <v/>
      </c>
      <c r="E424" s="122">
        <f>_xlfn.LET(_xlpm.initState,IF(OR(B424="",C424=""),"",IF(OR(特征计算_周度!B407&gt;$B$15,特征计算_周度!C407&gt;$B$15,特征计算_周度!G407&gt;$B$15,特征计算_周度!E407&gt;$B$15,特征计算_周度!F407&gt;$B$15),$A$12,IFERROR(IF(B424&lt;PERCENTILE(OFFSET(B424,1-364,0,364,1),$C$7),$A$7,IF(B424&lt;PERCENTILE(OFFSET(B424,1-364,0,364,1),$C$8),$A$8,IF(B424&lt;PERCENTILE(OFFSET(B424,1-364,0,364,1),$C$9),$A$9,IF(B424&lt;PERCENTILE(OFFSET(B424,1-364,0,364,1),$C$10),$A$10,IF(B424&lt;PERCENTILE(OFFSET(B424,1-364,0,364,1),$C$11),$A$11,$A$12))))),""))),_xlpm.dev,原始数据_周度!G407,_xlpm.minDev,MIN(OFFSET(原始数据_周度!G407,1-$D$17,0,$D$17,1)),_xlpm.bounce,_xlpm.dev-_xlpm.minDev,_xlpm.oversold,AND(ISNUMBER(_xlpm.dev),ISNUMBER(_xlpm.minDev),_xlpm.minDev&lt;=$B$17,_xlpm.bounce&gt;=$F$17,OR(_xlpm.initState=$A$12,_xlpm.initState=$A$11,_xlpm.initState=$A$10)),_xlpm.pctOnly,IFERROR(IF(B424&lt;PERCENTILE(OFFSET(B424,1-364,0,364,1),$C$7),$A$7,IF(B424&lt;PERCENTILE(OFFSET(B424,1-364,0,364,1),$C$8),$A$8,IF(B424&lt;PERCENTILE(OFFSET(B424,1-364,0,364,1),$C$9),$A$9,IF(B424&lt;PERCENTILE(OFFSET(B424,1-364,0,364,1),$C$10),$A$10,IF(B424&lt;PERCENTILE(OFFSET(B424,1-364,0,364,1),$C$11),$A$11,$A$12))))),""),IF(_xlpm.initState="","",IF(_xlpm.oversold,_xlpm.pctOnly,_xlpm.initState)))</f>
        <v/>
      </c>
      <c r="F424" s="119" t="n"/>
      <c r="G424" s="120">
        <f>IF(OR(B424="",C424=""),"",IF(OR(特征计算_周度!B407&gt;$B$15,特征计算_周度!C407&gt;$B$15,特征计算_周度!G407&gt;$B$15,特征计算_周度!E407&gt;$B$15,特征计算_周度!F407&gt;$B$15),IF(特征计算_周度!B407&gt;$B$15,"VIX ","")&amp;IF(特征计算_周度!C407&gt;$B$15,"HY ","")&amp;IF(特征计算_周度!G407&gt;$B$15,"Sahm ","")&amp;IF(特征计算_周度!E407&gt;$B$15,"趋势 ","")&amp;IF(特征计算_周度!F407&gt;$B$15,"斜率",""),"—"))</f>
        <v/>
      </c>
      <c r="H424" s="121">
        <f>IF(OR(B424="",C424=""),"",_xlfn.LET(_xlpm.dev,原始数据_周度!G407,_xlpm.minDev,MIN(OFFSET(原始数据_周度!G407,1-$D$17,0,$D$17,1)),_xlpm.bounce,_xlpm.dev-_xlpm.minDev,IF(AND(ISNUMBER(_xlpm.dev),ISNUMBER(_xlpm.minDev),_xlpm.minDev&lt;=$B$17,_xlpm.bounce&gt;=$F$17),"✅ 触发","—")))</f>
        <v/>
      </c>
      <c r="I424" s="172">
        <f>IFERROR(IF(特征计算_周度!H424&gt;$I$3,MIN($I$4,MAX(-$I$5,(特征计算_周度!H424-$I$3)*$I$4)),0),"")</f>
        <v/>
      </c>
    </row>
    <row r="425">
      <c r="A425" s="117">
        <f>特征计算_周度!A408</f>
        <v/>
      </c>
      <c r="B425" s="171">
        <f>IFERROR($A$3*特征计算_周度!B425+$B$3*特征计算_周度!C425+$C$3*特征计算_周度!D425+$D$3*特征计算_周度!E425+$E$3*特征计算_周度!F425+$F$3*特征计算_周度!H425,"")</f>
        <v/>
      </c>
      <c r="C425" s="118">
        <f>IFERROR(PERCENTILE(OFFSET(B425,1-364,0,364,1),$C$7),"")</f>
        <v/>
      </c>
      <c r="D425" s="118">
        <f>IFERROR(PERCENTILE(OFFSET(B425,1-364,0,364,1),$C$11),"")</f>
        <v/>
      </c>
      <c r="E425" s="122">
        <f>_xlfn.LET(_xlpm.initState,IF(OR(B425="",C425=""),"",IF(OR(特征计算_周度!B408&gt;$B$15,特征计算_周度!C408&gt;$B$15,特征计算_周度!G408&gt;$B$15,特征计算_周度!E408&gt;$B$15,特征计算_周度!F408&gt;$B$15),$A$12,IFERROR(IF(B425&lt;PERCENTILE(OFFSET(B425,1-364,0,364,1),$C$7),$A$7,IF(B425&lt;PERCENTILE(OFFSET(B425,1-364,0,364,1),$C$8),$A$8,IF(B425&lt;PERCENTILE(OFFSET(B425,1-364,0,364,1),$C$9),$A$9,IF(B425&lt;PERCENTILE(OFFSET(B425,1-364,0,364,1),$C$10),$A$10,IF(B425&lt;PERCENTILE(OFFSET(B425,1-364,0,364,1),$C$11),$A$11,$A$12))))),""))),_xlpm.dev,原始数据_周度!G408,_xlpm.minDev,MIN(OFFSET(原始数据_周度!G408,1-$D$17,0,$D$17,1)),_xlpm.bounce,_xlpm.dev-_xlpm.minDev,_xlpm.oversold,AND(ISNUMBER(_xlpm.dev),ISNUMBER(_xlpm.minDev),_xlpm.minDev&lt;=$B$17,_xlpm.bounce&gt;=$F$17,OR(_xlpm.initState=$A$12,_xlpm.initState=$A$11,_xlpm.initState=$A$10)),_xlpm.pctOnly,IFERROR(IF(B425&lt;PERCENTILE(OFFSET(B425,1-364,0,364,1),$C$7),$A$7,IF(B425&lt;PERCENTILE(OFFSET(B425,1-364,0,364,1),$C$8),$A$8,IF(B425&lt;PERCENTILE(OFFSET(B425,1-364,0,364,1),$C$9),$A$9,IF(B425&lt;PERCENTILE(OFFSET(B425,1-364,0,364,1),$C$10),$A$10,IF(B425&lt;PERCENTILE(OFFSET(B425,1-364,0,364,1),$C$11),$A$11,$A$12))))),""),IF(_xlpm.initState="","",IF(_xlpm.oversold,_xlpm.pctOnly,_xlpm.initState)))</f>
        <v/>
      </c>
      <c r="F425" s="119" t="n"/>
      <c r="G425" s="120">
        <f>IF(OR(B425="",C425=""),"",IF(OR(特征计算_周度!B408&gt;$B$15,特征计算_周度!C408&gt;$B$15,特征计算_周度!G408&gt;$B$15,特征计算_周度!E408&gt;$B$15,特征计算_周度!F408&gt;$B$15),IF(特征计算_周度!B408&gt;$B$15,"VIX ","")&amp;IF(特征计算_周度!C408&gt;$B$15,"HY ","")&amp;IF(特征计算_周度!G408&gt;$B$15,"Sahm ","")&amp;IF(特征计算_周度!E408&gt;$B$15,"趋势 ","")&amp;IF(特征计算_周度!F408&gt;$B$15,"斜率",""),"—"))</f>
        <v/>
      </c>
      <c r="H425" s="121">
        <f>IF(OR(B425="",C425=""),"",_xlfn.LET(_xlpm.dev,原始数据_周度!G408,_xlpm.minDev,MIN(OFFSET(原始数据_周度!G408,1-$D$17,0,$D$17,1)),_xlpm.bounce,_xlpm.dev-_xlpm.minDev,IF(AND(ISNUMBER(_xlpm.dev),ISNUMBER(_xlpm.minDev),_xlpm.minDev&lt;=$B$17,_xlpm.bounce&gt;=$F$17),"✅ 触发","—")))</f>
        <v/>
      </c>
      <c r="I425" s="172">
        <f>IFERROR(IF(特征计算_周度!H425&gt;$I$3,MIN($I$4,MAX(-$I$5,(特征计算_周度!H425-$I$3)*$I$4)),0),"")</f>
        <v/>
      </c>
    </row>
    <row r="426">
      <c r="A426" s="117">
        <f>特征计算_周度!A409</f>
        <v/>
      </c>
      <c r="B426" s="171">
        <f>IFERROR($A$3*特征计算_周度!B426+$B$3*特征计算_周度!C426+$C$3*特征计算_周度!D426+$D$3*特征计算_周度!E426+$E$3*特征计算_周度!F426+$F$3*特征计算_周度!H426,"")</f>
        <v/>
      </c>
      <c r="C426" s="118">
        <f>IFERROR(PERCENTILE(OFFSET(B426,1-364,0,364,1),$C$7),"")</f>
        <v/>
      </c>
      <c r="D426" s="118">
        <f>IFERROR(PERCENTILE(OFFSET(B426,1-364,0,364,1),$C$11),"")</f>
        <v/>
      </c>
      <c r="E426" s="122">
        <f>_xlfn.LET(_xlpm.initState,IF(OR(B426="",C426=""),"",IF(OR(特征计算_周度!B409&gt;$B$15,特征计算_周度!C409&gt;$B$15,特征计算_周度!G409&gt;$B$15,特征计算_周度!E409&gt;$B$15,特征计算_周度!F409&gt;$B$15),$A$12,IFERROR(IF(B426&lt;PERCENTILE(OFFSET(B426,1-364,0,364,1),$C$7),$A$7,IF(B426&lt;PERCENTILE(OFFSET(B426,1-364,0,364,1),$C$8),$A$8,IF(B426&lt;PERCENTILE(OFFSET(B426,1-364,0,364,1),$C$9),$A$9,IF(B426&lt;PERCENTILE(OFFSET(B426,1-364,0,364,1),$C$10),$A$10,IF(B426&lt;PERCENTILE(OFFSET(B426,1-364,0,364,1),$C$11),$A$11,$A$12))))),""))),_xlpm.dev,原始数据_周度!G409,_xlpm.minDev,MIN(OFFSET(原始数据_周度!G409,1-$D$17,0,$D$17,1)),_xlpm.bounce,_xlpm.dev-_xlpm.minDev,_xlpm.oversold,AND(ISNUMBER(_xlpm.dev),ISNUMBER(_xlpm.minDev),_xlpm.minDev&lt;=$B$17,_xlpm.bounce&gt;=$F$17,OR(_xlpm.initState=$A$12,_xlpm.initState=$A$11,_xlpm.initState=$A$10)),_xlpm.pctOnly,IFERROR(IF(B426&lt;PERCENTILE(OFFSET(B426,1-364,0,364,1),$C$7),$A$7,IF(B426&lt;PERCENTILE(OFFSET(B426,1-364,0,364,1),$C$8),$A$8,IF(B426&lt;PERCENTILE(OFFSET(B426,1-364,0,364,1),$C$9),$A$9,IF(B426&lt;PERCENTILE(OFFSET(B426,1-364,0,364,1),$C$10),$A$10,IF(B426&lt;PERCENTILE(OFFSET(B426,1-364,0,364,1),$C$11),$A$11,$A$12))))),""),IF(_xlpm.initState="","",IF(_xlpm.oversold,_xlpm.pctOnly,_xlpm.initState)))</f>
        <v/>
      </c>
      <c r="F426" s="119" t="n"/>
      <c r="G426" s="120">
        <f>IF(OR(B426="",C426=""),"",IF(OR(特征计算_周度!B409&gt;$B$15,特征计算_周度!C409&gt;$B$15,特征计算_周度!G409&gt;$B$15,特征计算_周度!E409&gt;$B$15,特征计算_周度!F409&gt;$B$15),IF(特征计算_周度!B409&gt;$B$15,"VIX ","")&amp;IF(特征计算_周度!C409&gt;$B$15,"HY ","")&amp;IF(特征计算_周度!G409&gt;$B$15,"Sahm ","")&amp;IF(特征计算_周度!E409&gt;$B$15,"趋势 ","")&amp;IF(特征计算_周度!F409&gt;$B$15,"斜率",""),"—"))</f>
        <v/>
      </c>
      <c r="H426" s="121">
        <f>IF(OR(B426="",C426=""),"",_xlfn.LET(_xlpm.dev,原始数据_周度!G409,_xlpm.minDev,MIN(OFFSET(原始数据_周度!G409,1-$D$17,0,$D$17,1)),_xlpm.bounce,_xlpm.dev-_xlpm.minDev,IF(AND(ISNUMBER(_xlpm.dev),ISNUMBER(_xlpm.minDev),_xlpm.minDev&lt;=$B$17,_xlpm.bounce&gt;=$F$17),"✅ 触发","—")))</f>
        <v/>
      </c>
      <c r="I426" s="172">
        <f>IFERROR(IF(特征计算_周度!H426&gt;$I$3,MIN($I$4,MAX(-$I$5,(特征计算_周度!H426-$I$3)*$I$4)),0),"")</f>
        <v/>
      </c>
    </row>
    <row r="427">
      <c r="A427" s="117">
        <f>特征计算_周度!A410</f>
        <v/>
      </c>
      <c r="B427" s="171">
        <f>IFERROR($A$3*特征计算_周度!B427+$B$3*特征计算_周度!C427+$C$3*特征计算_周度!D427+$D$3*特征计算_周度!E427+$E$3*特征计算_周度!F427+$F$3*特征计算_周度!H427,"")</f>
        <v/>
      </c>
      <c r="C427" s="118">
        <f>IFERROR(PERCENTILE(OFFSET(B427,1-364,0,364,1),$C$7),"")</f>
        <v/>
      </c>
      <c r="D427" s="118">
        <f>IFERROR(PERCENTILE(OFFSET(B427,1-364,0,364,1),$C$11),"")</f>
        <v/>
      </c>
      <c r="E427" s="122">
        <f>_xlfn.LET(_xlpm.initState,IF(OR(B427="",C427=""),"",IF(OR(特征计算_周度!B410&gt;$B$15,特征计算_周度!C410&gt;$B$15,特征计算_周度!G410&gt;$B$15,特征计算_周度!E410&gt;$B$15,特征计算_周度!F410&gt;$B$15),$A$12,IFERROR(IF(B427&lt;PERCENTILE(OFFSET(B427,1-364,0,364,1),$C$7),$A$7,IF(B427&lt;PERCENTILE(OFFSET(B427,1-364,0,364,1),$C$8),$A$8,IF(B427&lt;PERCENTILE(OFFSET(B427,1-364,0,364,1),$C$9),$A$9,IF(B427&lt;PERCENTILE(OFFSET(B427,1-364,0,364,1),$C$10),$A$10,IF(B427&lt;PERCENTILE(OFFSET(B427,1-364,0,364,1),$C$11),$A$11,$A$12))))),""))),_xlpm.dev,原始数据_周度!G410,_xlpm.minDev,MIN(OFFSET(原始数据_周度!G410,1-$D$17,0,$D$17,1)),_xlpm.bounce,_xlpm.dev-_xlpm.minDev,_xlpm.oversold,AND(ISNUMBER(_xlpm.dev),ISNUMBER(_xlpm.minDev),_xlpm.minDev&lt;=$B$17,_xlpm.bounce&gt;=$F$17,OR(_xlpm.initState=$A$12,_xlpm.initState=$A$11,_xlpm.initState=$A$10)),_xlpm.pctOnly,IFERROR(IF(B427&lt;PERCENTILE(OFFSET(B427,1-364,0,364,1),$C$7),$A$7,IF(B427&lt;PERCENTILE(OFFSET(B427,1-364,0,364,1),$C$8),$A$8,IF(B427&lt;PERCENTILE(OFFSET(B427,1-364,0,364,1),$C$9),$A$9,IF(B427&lt;PERCENTILE(OFFSET(B427,1-364,0,364,1),$C$10),$A$10,IF(B427&lt;PERCENTILE(OFFSET(B427,1-364,0,364,1),$C$11),$A$11,$A$12))))),""),IF(_xlpm.initState="","",IF(_xlpm.oversold,_xlpm.pctOnly,_xlpm.initState)))</f>
        <v/>
      </c>
      <c r="F427" s="119" t="n"/>
      <c r="G427" s="120">
        <f>IF(OR(B427="",C427=""),"",IF(OR(特征计算_周度!B410&gt;$B$15,特征计算_周度!C410&gt;$B$15,特征计算_周度!G410&gt;$B$15,特征计算_周度!E410&gt;$B$15,特征计算_周度!F410&gt;$B$15),IF(特征计算_周度!B410&gt;$B$15,"VIX ","")&amp;IF(特征计算_周度!C410&gt;$B$15,"HY ","")&amp;IF(特征计算_周度!G410&gt;$B$15,"Sahm ","")&amp;IF(特征计算_周度!E410&gt;$B$15,"趋势 ","")&amp;IF(特征计算_周度!F410&gt;$B$15,"斜率",""),"—"))</f>
        <v/>
      </c>
      <c r="H427" s="121">
        <f>IF(OR(B427="",C427=""),"",_xlfn.LET(_xlpm.dev,原始数据_周度!G410,_xlpm.minDev,MIN(OFFSET(原始数据_周度!G410,1-$D$17,0,$D$17,1)),_xlpm.bounce,_xlpm.dev-_xlpm.minDev,IF(AND(ISNUMBER(_xlpm.dev),ISNUMBER(_xlpm.minDev),_xlpm.minDev&lt;=$B$17,_xlpm.bounce&gt;=$F$17),"✅ 触发","—")))</f>
        <v/>
      </c>
      <c r="I427" s="172">
        <f>IFERROR(IF(特征计算_周度!H427&gt;$I$3,MIN($I$4,MAX(-$I$5,(特征计算_周度!H427-$I$3)*$I$4)),0),"")</f>
        <v/>
      </c>
    </row>
    <row r="428">
      <c r="A428" s="117">
        <f>特征计算_周度!A411</f>
        <v/>
      </c>
      <c r="B428" s="171">
        <f>IFERROR($A$3*特征计算_周度!B428+$B$3*特征计算_周度!C428+$C$3*特征计算_周度!D428+$D$3*特征计算_周度!E428+$E$3*特征计算_周度!F428+$F$3*特征计算_周度!H428,"")</f>
        <v/>
      </c>
      <c r="C428" s="118">
        <f>IFERROR(PERCENTILE(OFFSET(B428,1-364,0,364,1),$C$7),"")</f>
        <v/>
      </c>
      <c r="D428" s="118">
        <f>IFERROR(PERCENTILE(OFFSET(B428,1-364,0,364,1),$C$11),"")</f>
        <v/>
      </c>
      <c r="E428" s="122">
        <f>_xlfn.LET(_xlpm.initState,IF(OR(B428="",C428=""),"",IF(OR(特征计算_周度!B411&gt;$B$15,特征计算_周度!C411&gt;$B$15,特征计算_周度!G411&gt;$B$15,特征计算_周度!E411&gt;$B$15,特征计算_周度!F411&gt;$B$15),$A$12,IFERROR(IF(B428&lt;PERCENTILE(OFFSET(B428,1-364,0,364,1),$C$7),$A$7,IF(B428&lt;PERCENTILE(OFFSET(B428,1-364,0,364,1),$C$8),$A$8,IF(B428&lt;PERCENTILE(OFFSET(B428,1-364,0,364,1),$C$9),$A$9,IF(B428&lt;PERCENTILE(OFFSET(B428,1-364,0,364,1),$C$10),$A$10,IF(B428&lt;PERCENTILE(OFFSET(B428,1-364,0,364,1),$C$11),$A$11,$A$12))))),""))),_xlpm.dev,原始数据_周度!G411,_xlpm.minDev,MIN(OFFSET(原始数据_周度!G411,1-$D$17,0,$D$17,1)),_xlpm.bounce,_xlpm.dev-_xlpm.minDev,_xlpm.oversold,AND(ISNUMBER(_xlpm.dev),ISNUMBER(_xlpm.minDev),_xlpm.minDev&lt;=$B$17,_xlpm.bounce&gt;=$F$17,OR(_xlpm.initState=$A$12,_xlpm.initState=$A$11,_xlpm.initState=$A$10)),_xlpm.pctOnly,IFERROR(IF(B428&lt;PERCENTILE(OFFSET(B428,1-364,0,364,1),$C$7),$A$7,IF(B428&lt;PERCENTILE(OFFSET(B428,1-364,0,364,1),$C$8),$A$8,IF(B428&lt;PERCENTILE(OFFSET(B428,1-364,0,364,1),$C$9),$A$9,IF(B428&lt;PERCENTILE(OFFSET(B428,1-364,0,364,1),$C$10),$A$10,IF(B428&lt;PERCENTILE(OFFSET(B428,1-364,0,364,1),$C$11),$A$11,$A$12))))),""),IF(_xlpm.initState="","",IF(_xlpm.oversold,_xlpm.pctOnly,_xlpm.initState)))</f>
        <v/>
      </c>
      <c r="F428" s="119" t="n"/>
      <c r="G428" s="120">
        <f>IF(OR(B428="",C428=""),"",IF(OR(特征计算_周度!B411&gt;$B$15,特征计算_周度!C411&gt;$B$15,特征计算_周度!G411&gt;$B$15,特征计算_周度!E411&gt;$B$15,特征计算_周度!F411&gt;$B$15),IF(特征计算_周度!B411&gt;$B$15,"VIX ","")&amp;IF(特征计算_周度!C411&gt;$B$15,"HY ","")&amp;IF(特征计算_周度!G411&gt;$B$15,"Sahm ","")&amp;IF(特征计算_周度!E411&gt;$B$15,"趋势 ","")&amp;IF(特征计算_周度!F411&gt;$B$15,"斜率",""),"—"))</f>
        <v/>
      </c>
      <c r="H428" s="121">
        <f>IF(OR(B428="",C428=""),"",_xlfn.LET(_xlpm.dev,原始数据_周度!G411,_xlpm.minDev,MIN(OFFSET(原始数据_周度!G411,1-$D$17,0,$D$17,1)),_xlpm.bounce,_xlpm.dev-_xlpm.minDev,IF(AND(ISNUMBER(_xlpm.dev),ISNUMBER(_xlpm.minDev),_xlpm.minDev&lt;=$B$17,_xlpm.bounce&gt;=$F$17),"✅ 触发","—")))</f>
        <v/>
      </c>
      <c r="I428" s="172">
        <f>IFERROR(IF(特征计算_周度!H428&gt;$I$3,MIN($I$4,MAX(-$I$5,(特征计算_周度!H428-$I$3)*$I$4)),0),"")</f>
        <v/>
      </c>
    </row>
    <row r="429">
      <c r="A429" s="117">
        <f>特征计算_周度!A412</f>
        <v/>
      </c>
      <c r="B429" s="171">
        <f>IFERROR($A$3*特征计算_周度!B429+$B$3*特征计算_周度!C429+$C$3*特征计算_周度!D429+$D$3*特征计算_周度!E429+$E$3*特征计算_周度!F429+$F$3*特征计算_周度!H429,"")</f>
        <v/>
      </c>
      <c r="C429" s="118">
        <f>IFERROR(PERCENTILE(OFFSET(B429,1-364,0,364,1),$C$7),"")</f>
        <v/>
      </c>
      <c r="D429" s="118">
        <f>IFERROR(PERCENTILE(OFFSET(B429,1-364,0,364,1),$C$11),"")</f>
        <v/>
      </c>
      <c r="E429" s="122">
        <f>_xlfn.LET(_xlpm.initState,IF(OR(B429="",C429=""),"",IF(OR(特征计算_周度!B412&gt;$B$15,特征计算_周度!C412&gt;$B$15,特征计算_周度!G412&gt;$B$15,特征计算_周度!E412&gt;$B$15,特征计算_周度!F412&gt;$B$15),$A$12,IFERROR(IF(B429&lt;PERCENTILE(OFFSET(B429,1-364,0,364,1),$C$7),$A$7,IF(B429&lt;PERCENTILE(OFFSET(B429,1-364,0,364,1),$C$8),$A$8,IF(B429&lt;PERCENTILE(OFFSET(B429,1-364,0,364,1),$C$9),$A$9,IF(B429&lt;PERCENTILE(OFFSET(B429,1-364,0,364,1),$C$10),$A$10,IF(B429&lt;PERCENTILE(OFFSET(B429,1-364,0,364,1),$C$11),$A$11,$A$12))))),""))),_xlpm.dev,原始数据_周度!G412,_xlpm.minDev,MIN(OFFSET(原始数据_周度!G412,1-$D$17,0,$D$17,1)),_xlpm.bounce,_xlpm.dev-_xlpm.minDev,_xlpm.oversold,AND(ISNUMBER(_xlpm.dev),ISNUMBER(_xlpm.minDev),_xlpm.minDev&lt;=$B$17,_xlpm.bounce&gt;=$F$17,OR(_xlpm.initState=$A$12,_xlpm.initState=$A$11,_xlpm.initState=$A$10)),_xlpm.pctOnly,IFERROR(IF(B429&lt;PERCENTILE(OFFSET(B429,1-364,0,364,1),$C$7),$A$7,IF(B429&lt;PERCENTILE(OFFSET(B429,1-364,0,364,1),$C$8),$A$8,IF(B429&lt;PERCENTILE(OFFSET(B429,1-364,0,364,1),$C$9),$A$9,IF(B429&lt;PERCENTILE(OFFSET(B429,1-364,0,364,1),$C$10),$A$10,IF(B429&lt;PERCENTILE(OFFSET(B429,1-364,0,364,1),$C$11),$A$11,$A$12))))),""),IF(_xlpm.initState="","",IF(_xlpm.oversold,_xlpm.pctOnly,_xlpm.initState)))</f>
        <v/>
      </c>
      <c r="F429" s="119" t="n"/>
      <c r="G429" s="120">
        <f>IF(OR(B429="",C429=""),"",IF(OR(特征计算_周度!B412&gt;$B$15,特征计算_周度!C412&gt;$B$15,特征计算_周度!G412&gt;$B$15,特征计算_周度!E412&gt;$B$15,特征计算_周度!F412&gt;$B$15),IF(特征计算_周度!B412&gt;$B$15,"VIX ","")&amp;IF(特征计算_周度!C412&gt;$B$15,"HY ","")&amp;IF(特征计算_周度!G412&gt;$B$15,"Sahm ","")&amp;IF(特征计算_周度!E412&gt;$B$15,"趋势 ","")&amp;IF(特征计算_周度!F412&gt;$B$15,"斜率",""),"—"))</f>
        <v/>
      </c>
      <c r="H429" s="121">
        <f>IF(OR(B429="",C429=""),"",_xlfn.LET(_xlpm.dev,原始数据_周度!G412,_xlpm.minDev,MIN(OFFSET(原始数据_周度!G412,1-$D$17,0,$D$17,1)),_xlpm.bounce,_xlpm.dev-_xlpm.minDev,IF(AND(ISNUMBER(_xlpm.dev),ISNUMBER(_xlpm.minDev),_xlpm.minDev&lt;=$B$17,_xlpm.bounce&gt;=$F$17),"✅ 触发","—")))</f>
        <v/>
      </c>
      <c r="I429" s="172">
        <f>IFERROR(IF(特征计算_周度!H429&gt;$I$3,MIN($I$4,MAX(-$I$5,(特征计算_周度!H429-$I$3)*$I$4)),0),"")</f>
        <v/>
      </c>
    </row>
    <row r="430">
      <c r="A430" s="117">
        <f>特征计算_周度!A413</f>
        <v/>
      </c>
      <c r="B430" s="171">
        <f>IFERROR($A$3*特征计算_周度!B430+$B$3*特征计算_周度!C430+$C$3*特征计算_周度!D430+$D$3*特征计算_周度!E430+$E$3*特征计算_周度!F430+$F$3*特征计算_周度!H430,"")</f>
        <v/>
      </c>
      <c r="C430" s="118">
        <f>IFERROR(PERCENTILE(OFFSET(B430,1-364,0,364,1),$C$7),"")</f>
        <v/>
      </c>
      <c r="D430" s="118">
        <f>IFERROR(PERCENTILE(OFFSET(B430,1-364,0,364,1),$C$11),"")</f>
        <v/>
      </c>
      <c r="E430" s="122">
        <f>_xlfn.LET(_xlpm.initState,IF(OR(B430="",C430=""),"",IF(OR(特征计算_周度!B413&gt;$B$15,特征计算_周度!C413&gt;$B$15,特征计算_周度!G413&gt;$B$15,特征计算_周度!E413&gt;$B$15,特征计算_周度!F413&gt;$B$15),$A$12,IFERROR(IF(B430&lt;PERCENTILE(OFFSET(B430,1-364,0,364,1),$C$7),$A$7,IF(B430&lt;PERCENTILE(OFFSET(B430,1-364,0,364,1),$C$8),$A$8,IF(B430&lt;PERCENTILE(OFFSET(B430,1-364,0,364,1),$C$9),$A$9,IF(B430&lt;PERCENTILE(OFFSET(B430,1-364,0,364,1),$C$10),$A$10,IF(B430&lt;PERCENTILE(OFFSET(B430,1-364,0,364,1),$C$11),$A$11,$A$12))))),""))),_xlpm.dev,原始数据_周度!G413,_xlpm.minDev,MIN(OFFSET(原始数据_周度!G413,1-$D$17,0,$D$17,1)),_xlpm.bounce,_xlpm.dev-_xlpm.minDev,_xlpm.oversold,AND(ISNUMBER(_xlpm.dev),ISNUMBER(_xlpm.minDev),_xlpm.minDev&lt;=$B$17,_xlpm.bounce&gt;=$F$17,OR(_xlpm.initState=$A$12,_xlpm.initState=$A$11,_xlpm.initState=$A$10)),_xlpm.pctOnly,IFERROR(IF(B430&lt;PERCENTILE(OFFSET(B430,1-364,0,364,1),$C$7),$A$7,IF(B430&lt;PERCENTILE(OFFSET(B430,1-364,0,364,1),$C$8),$A$8,IF(B430&lt;PERCENTILE(OFFSET(B430,1-364,0,364,1),$C$9),$A$9,IF(B430&lt;PERCENTILE(OFFSET(B430,1-364,0,364,1),$C$10),$A$10,IF(B430&lt;PERCENTILE(OFFSET(B430,1-364,0,364,1),$C$11),$A$11,$A$12))))),""),IF(_xlpm.initState="","",IF(_xlpm.oversold,_xlpm.pctOnly,_xlpm.initState)))</f>
        <v/>
      </c>
      <c r="F430" s="119" t="n"/>
      <c r="G430" s="120">
        <f>IF(OR(B430="",C430=""),"",IF(OR(特征计算_周度!B413&gt;$B$15,特征计算_周度!C413&gt;$B$15,特征计算_周度!G413&gt;$B$15,特征计算_周度!E413&gt;$B$15,特征计算_周度!F413&gt;$B$15),IF(特征计算_周度!B413&gt;$B$15,"VIX ","")&amp;IF(特征计算_周度!C413&gt;$B$15,"HY ","")&amp;IF(特征计算_周度!G413&gt;$B$15,"Sahm ","")&amp;IF(特征计算_周度!E413&gt;$B$15,"趋势 ","")&amp;IF(特征计算_周度!F413&gt;$B$15,"斜率",""),"—"))</f>
        <v/>
      </c>
      <c r="H430" s="121">
        <f>IF(OR(B430="",C430=""),"",_xlfn.LET(_xlpm.dev,原始数据_周度!G413,_xlpm.minDev,MIN(OFFSET(原始数据_周度!G413,1-$D$17,0,$D$17,1)),_xlpm.bounce,_xlpm.dev-_xlpm.minDev,IF(AND(ISNUMBER(_xlpm.dev),ISNUMBER(_xlpm.minDev),_xlpm.minDev&lt;=$B$17,_xlpm.bounce&gt;=$F$17),"✅ 触发","—")))</f>
        <v/>
      </c>
      <c r="I430" s="172">
        <f>IFERROR(IF(特征计算_周度!H430&gt;$I$3,MIN($I$4,MAX(-$I$5,(特征计算_周度!H430-$I$3)*$I$4)),0),"")</f>
        <v/>
      </c>
    </row>
    <row r="431">
      <c r="A431" s="117">
        <f>特征计算_周度!A414</f>
        <v/>
      </c>
      <c r="B431" s="171">
        <f>IFERROR($A$3*特征计算_周度!B431+$B$3*特征计算_周度!C431+$C$3*特征计算_周度!D431+$D$3*特征计算_周度!E431+$E$3*特征计算_周度!F431+$F$3*特征计算_周度!H431,"")</f>
        <v/>
      </c>
      <c r="C431" s="118">
        <f>IFERROR(PERCENTILE(OFFSET(B431,1-364,0,364,1),$C$7),"")</f>
        <v/>
      </c>
      <c r="D431" s="118">
        <f>IFERROR(PERCENTILE(OFFSET(B431,1-364,0,364,1),$C$11),"")</f>
        <v/>
      </c>
      <c r="E431" s="122">
        <f>_xlfn.LET(_xlpm.initState,IF(OR(B431="",C431=""),"",IF(OR(特征计算_周度!B414&gt;$B$15,特征计算_周度!C414&gt;$B$15,特征计算_周度!G414&gt;$B$15,特征计算_周度!E414&gt;$B$15,特征计算_周度!F414&gt;$B$15),$A$12,IFERROR(IF(B431&lt;PERCENTILE(OFFSET(B431,1-364,0,364,1),$C$7),$A$7,IF(B431&lt;PERCENTILE(OFFSET(B431,1-364,0,364,1),$C$8),$A$8,IF(B431&lt;PERCENTILE(OFFSET(B431,1-364,0,364,1),$C$9),$A$9,IF(B431&lt;PERCENTILE(OFFSET(B431,1-364,0,364,1),$C$10),$A$10,IF(B431&lt;PERCENTILE(OFFSET(B431,1-364,0,364,1),$C$11),$A$11,$A$12))))),""))),_xlpm.dev,原始数据_周度!G414,_xlpm.minDev,MIN(OFFSET(原始数据_周度!G414,1-$D$17,0,$D$17,1)),_xlpm.bounce,_xlpm.dev-_xlpm.minDev,_xlpm.oversold,AND(ISNUMBER(_xlpm.dev),ISNUMBER(_xlpm.minDev),_xlpm.minDev&lt;=$B$17,_xlpm.bounce&gt;=$F$17,OR(_xlpm.initState=$A$12,_xlpm.initState=$A$11,_xlpm.initState=$A$10)),_xlpm.pctOnly,IFERROR(IF(B431&lt;PERCENTILE(OFFSET(B431,1-364,0,364,1),$C$7),$A$7,IF(B431&lt;PERCENTILE(OFFSET(B431,1-364,0,364,1),$C$8),$A$8,IF(B431&lt;PERCENTILE(OFFSET(B431,1-364,0,364,1),$C$9),$A$9,IF(B431&lt;PERCENTILE(OFFSET(B431,1-364,0,364,1),$C$10),$A$10,IF(B431&lt;PERCENTILE(OFFSET(B431,1-364,0,364,1),$C$11),$A$11,$A$12))))),""),IF(_xlpm.initState="","",IF(_xlpm.oversold,_xlpm.pctOnly,_xlpm.initState)))</f>
        <v/>
      </c>
      <c r="F431" s="119" t="n"/>
      <c r="G431" s="120">
        <f>IF(OR(B431="",C431=""),"",IF(OR(特征计算_周度!B414&gt;$B$15,特征计算_周度!C414&gt;$B$15,特征计算_周度!G414&gt;$B$15,特征计算_周度!E414&gt;$B$15,特征计算_周度!F414&gt;$B$15),IF(特征计算_周度!B414&gt;$B$15,"VIX ","")&amp;IF(特征计算_周度!C414&gt;$B$15,"HY ","")&amp;IF(特征计算_周度!G414&gt;$B$15,"Sahm ","")&amp;IF(特征计算_周度!E414&gt;$B$15,"趋势 ","")&amp;IF(特征计算_周度!F414&gt;$B$15,"斜率",""),"—"))</f>
        <v/>
      </c>
      <c r="H431" s="121">
        <f>IF(OR(B431="",C431=""),"",_xlfn.LET(_xlpm.dev,原始数据_周度!G414,_xlpm.minDev,MIN(OFFSET(原始数据_周度!G414,1-$D$17,0,$D$17,1)),_xlpm.bounce,_xlpm.dev-_xlpm.minDev,IF(AND(ISNUMBER(_xlpm.dev),ISNUMBER(_xlpm.minDev),_xlpm.minDev&lt;=$B$17,_xlpm.bounce&gt;=$F$17),"✅ 触发","—")))</f>
        <v/>
      </c>
      <c r="I431" s="172">
        <f>IFERROR(IF(特征计算_周度!H431&gt;$I$3,MIN($I$4,MAX(-$I$5,(特征计算_周度!H431-$I$3)*$I$4)),0),"")</f>
        <v/>
      </c>
    </row>
    <row r="432">
      <c r="A432" s="117">
        <f>特征计算_周度!A415</f>
        <v/>
      </c>
      <c r="B432" s="171">
        <f>IFERROR($A$3*特征计算_周度!B432+$B$3*特征计算_周度!C432+$C$3*特征计算_周度!D432+$D$3*特征计算_周度!E432+$E$3*特征计算_周度!F432+$F$3*特征计算_周度!H432,"")</f>
        <v/>
      </c>
      <c r="C432" s="118">
        <f>IFERROR(PERCENTILE(OFFSET(B432,1-364,0,364,1),$C$7),"")</f>
        <v/>
      </c>
      <c r="D432" s="118">
        <f>IFERROR(PERCENTILE(OFFSET(B432,1-364,0,364,1),$C$11),"")</f>
        <v/>
      </c>
      <c r="E432" s="122">
        <f>_xlfn.LET(_xlpm.initState,IF(OR(B432="",C432=""),"",IF(OR(特征计算_周度!B415&gt;$B$15,特征计算_周度!C415&gt;$B$15,特征计算_周度!G415&gt;$B$15,特征计算_周度!E415&gt;$B$15,特征计算_周度!F415&gt;$B$15),$A$12,IFERROR(IF(B432&lt;PERCENTILE(OFFSET(B432,1-364,0,364,1),$C$7),$A$7,IF(B432&lt;PERCENTILE(OFFSET(B432,1-364,0,364,1),$C$8),$A$8,IF(B432&lt;PERCENTILE(OFFSET(B432,1-364,0,364,1),$C$9),$A$9,IF(B432&lt;PERCENTILE(OFFSET(B432,1-364,0,364,1),$C$10),$A$10,IF(B432&lt;PERCENTILE(OFFSET(B432,1-364,0,364,1),$C$11),$A$11,$A$12))))),""))),_xlpm.dev,原始数据_周度!G415,_xlpm.minDev,MIN(OFFSET(原始数据_周度!G415,1-$D$17,0,$D$17,1)),_xlpm.bounce,_xlpm.dev-_xlpm.minDev,_xlpm.oversold,AND(ISNUMBER(_xlpm.dev),ISNUMBER(_xlpm.minDev),_xlpm.minDev&lt;=$B$17,_xlpm.bounce&gt;=$F$17,OR(_xlpm.initState=$A$12,_xlpm.initState=$A$11,_xlpm.initState=$A$10)),_xlpm.pctOnly,IFERROR(IF(B432&lt;PERCENTILE(OFFSET(B432,1-364,0,364,1),$C$7),$A$7,IF(B432&lt;PERCENTILE(OFFSET(B432,1-364,0,364,1),$C$8),$A$8,IF(B432&lt;PERCENTILE(OFFSET(B432,1-364,0,364,1),$C$9),$A$9,IF(B432&lt;PERCENTILE(OFFSET(B432,1-364,0,364,1),$C$10),$A$10,IF(B432&lt;PERCENTILE(OFFSET(B432,1-364,0,364,1),$C$11),$A$11,$A$12))))),""),IF(_xlpm.initState="","",IF(_xlpm.oversold,_xlpm.pctOnly,_xlpm.initState)))</f>
        <v/>
      </c>
      <c r="F432" s="119" t="n"/>
      <c r="G432" s="120">
        <f>IF(OR(B432="",C432=""),"",IF(OR(特征计算_周度!B415&gt;$B$15,特征计算_周度!C415&gt;$B$15,特征计算_周度!G415&gt;$B$15,特征计算_周度!E415&gt;$B$15,特征计算_周度!F415&gt;$B$15),IF(特征计算_周度!B415&gt;$B$15,"VIX ","")&amp;IF(特征计算_周度!C415&gt;$B$15,"HY ","")&amp;IF(特征计算_周度!G415&gt;$B$15,"Sahm ","")&amp;IF(特征计算_周度!E415&gt;$B$15,"趋势 ","")&amp;IF(特征计算_周度!F415&gt;$B$15,"斜率",""),"—"))</f>
        <v/>
      </c>
      <c r="H432" s="121">
        <f>IF(OR(B432="",C432=""),"",_xlfn.LET(_xlpm.dev,原始数据_周度!G415,_xlpm.minDev,MIN(OFFSET(原始数据_周度!G415,1-$D$17,0,$D$17,1)),_xlpm.bounce,_xlpm.dev-_xlpm.minDev,IF(AND(ISNUMBER(_xlpm.dev),ISNUMBER(_xlpm.minDev),_xlpm.minDev&lt;=$B$17,_xlpm.bounce&gt;=$F$17),"✅ 触发","—")))</f>
        <v/>
      </c>
      <c r="I432" s="172">
        <f>IFERROR(IF(特征计算_周度!H432&gt;$I$3,MIN($I$4,MAX(-$I$5,(特征计算_周度!H432-$I$3)*$I$4)),0),"")</f>
        <v/>
      </c>
    </row>
    <row r="433">
      <c r="A433" s="117">
        <f>特征计算_周度!A416</f>
        <v/>
      </c>
      <c r="B433" s="171">
        <f>IFERROR($A$3*特征计算_周度!B433+$B$3*特征计算_周度!C433+$C$3*特征计算_周度!D433+$D$3*特征计算_周度!E433+$E$3*特征计算_周度!F433+$F$3*特征计算_周度!H433,"")</f>
        <v/>
      </c>
      <c r="C433" s="118">
        <f>IFERROR(PERCENTILE(OFFSET(B433,1-364,0,364,1),$C$7),"")</f>
        <v/>
      </c>
      <c r="D433" s="118">
        <f>IFERROR(PERCENTILE(OFFSET(B433,1-364,0,364,1),$C$11),"")</f>
        <v/>
      </c>
      <c r="E433" s="122">
        <f>_xlfn.LET(_xlpm.initState,IF(OR(B433="",C433=""),"",IF(OR(特征计算_周度!B416&gt;$B$15,特征计算_周度!C416&gt;$B$15,特征计算_周度!G416&gt;$B$15,特征计算_周度!E416&gt;$B$15,特征计算_周度!F416&gt;$B$15),$A$12,IFERROR(IF(B433&lt;PERCENTILE(OFFSET(B433,1-364,0,364,1),$C$7),$A$7,IF(B433&lt;PERCENTILE(OFFSET(B433,1-364,0,364,1),$C$8),$A$8,IF(B433&lt;PERCENTILE(OFFSET(B433,1-364,0,364,1),$C$9),$A$9,IF(B433&lt;PERCENTILE(OFFSET(B433,1-364,0,364,1),$C$10),$A$10,IF(B433&lt;PERCENTILE(OFFSET(B433,1-364,0,364,1),$C$11),$A$11,$A$12))))),""))),_xlpm.dev,原始数据_周度!G416,_xlpm.minDev,MIN(OFFSET(原始数据_周度!G416,1-$D$17,0,$D$17,1)),_xlpm.bounce,_xlpm.dev-_xlpm.minDev,_xlpm.oversold,AND(ISNUMBER(_xlpm.dev),ISNUMBER(_xlpm.minDev),_xlpm.minDev&lt;=$B$17,_xlpm.bounce&gt;=$F$17,OR(_xlpm.initState=$A$12,_xlpm.initState=$A$11,_xlpm.initState=$A$10)),_xlpm.pctOnly,IFERROR(IF(B433&lt;PERCENTILE(OFFSET(B433,1-364,0,364,1),$C$7),$A$7,IF(B433&lt;PERCENTILE(OFFSET(B433,1-364,0,364,1),$C$8),$A$8,IF(B433&lt;PERCENTILE(OFFSET(B433,1-364,0,364,1),$C$9),$A$9,IF(B433&lt;PERCENTILE(OFFSET(B433,1-364,0,364,1),$C$10),$A$10,IF(B433&lt;PERCENTILE(OFFSET(B433,1-364,0,364,1),$C$11),$A$11,$A$12))))),""),IF(_xlpm.initState="","",IF(_xlpm.oversold,_xlpm.pctOnly,_xlpm.initState)))</f>
        <v/>
      </c>
      <c r="F433" s="119" t="n"/>
      <c r="G433" s="120">
        <f>IF(OR(B433="",C433=""),"",IF(OR(特征计算_周度!B416&gt;$B$15,特征计算_周度!C416&gt;$B$15,特征计算_周度!G416&gt;$B$15,特征计算_周度!E416&gt;$B$15,特征计算_周度!F416&gt;$B$15),IF(特征计算_周度!B416&gt;$B$15,"VIX ","")&amp;IF(特征计算_周度!C416&gt;$B$15,"HY ","")&amp;IF(特征计算_周度!G416&gt;$B$15,"Sahm ","")&amp;IF(特征计算_周度!E416&gt;$B$15,"趋势 ","")&amp;IF(特征计算_周度!F416&gt;$B$15,"斜率",""),"—"))</f>
        <v/>
      </c>
      <c r="H433" s="121">
        <f>IF(OR(B433="",C433=""),"",_xlfn.LET(_xlpm.dev,原始数据_周度!G416,_xlpm.minDev,MIN(OFFSET(原始数据_周度!G416,1-$D$17,0,$D$17,1)),_xlpm.bounce,_xlpm.dev-_xlpm.minDev,IF(AND(ISNUMBER(_xlpm.dev),ISNUMBER(_xlpm.minDev),_xlpm.minDev&lt;=$B$17,_xlpm.bounce&gt;=$F$17),"✅ 触发","—")))</f>
        <v/>
      </c>
      <c r="I433" s="172">
        <f>IFERROR(IF(特征计算_周度!H433&gt;$I$3,MIN($I$4,MAX(-$I$5,(特征计算_周度!H433-$I$3)*$I$4)),0),"")</f>
        <v/>
      </c>
    </row>
    <row r="434">
      <c r="A434" s="117">
        <f>特征计算_周度!A417</f>
        <v/>
      </c>
      <c r="B434" s="171">
        <f>IFERROR($A$3*特征计算_周度!B434+$B$3*特征计算_周度!C434+$C$3*特征计算_周度!D434+$D$3*特征计算_周度!E434+$E$3*特征计算_周度!F434+$F$3*特征计算_周度!H434,"")</f>
        <v/>
      </c>
      <c r="C434" s="118">
        <f>IFERROR(PERCENTILE(OFFSET(B434,1-364,0,364,1),$C$7),"")</f>
        <v/>
      </c>
      <c r="D434" s="118">
        <f>IFERROR(PERCENTILE(OFFSET(B434,1-364,0,364,1),$C$11),"")</f>
        <v/>
      </c>
      <c r="E434" s="122">
        <f>_xlfn.LET(_xlpm.initState,IF(OR(B434="",C434=""),"",IF(OR(特征计算_周度!B417&gt;$B$15,特征计算_周度!C417&gt;$B$15,特征计算_周度!G417&gt;$B$15,特征计算_周度!E417&gt;$B$15,特征计算_周度!F417&gt;$B$15),$A$12,IFERROR(IF(B434&lt;PERCENTILE(OFFSET(B434,1-364,0,364,1),$C$7),$A$7,IF(B434&lt;PERCENTILE(OFFSET(B434,1-364,0,364,1),$C$8),$A$8,IF(B434&lt;PERCENTILE(OFFSET(B434,1-364,0,364,1),$C$9),$A$9,IF(B434&lt;PERCENTILE(OFFSET(B434,1-364,0,364,1),$C$10),$A$10,IF(B434&lt;PERCENTILE(OFFSET(B434,1-364,0,364,1),$C$11),$A$11,$A$12))))),""))),_xlpm.dev,原始数据_周度!G417,_xlpm.minDev,MIN(OFFSET(原始数据_周度!G417,1-$D$17,0,$D$17,1)),_xlpm.bounce,_xlpm.dev-_xlpm.minDev,_xlpm.oversold,AND(ISNUMBER(_xlpm.dev),ISNUMBER(_xlpm.minDev),_xlpm.minDev&lt;=$B$17,_xlpm.bounce&gt;=$F$17,OR(_xlpm.initState=$A$12,_xlpm.initState=$A$11,_xlpm.initState=$A$10)),_xlpm.pctOnly,IFERROR(IF(B434&lt;PERCENTILE(OFFSET(B434,1-364,0,364,1),$C$7),$A$7,IF(B434&lt;PERCENTILE(OFFSET(B434,1-364,0,364,1),$C$8),$A$8,IF(B434&lt;PERCENTILE(OFFSET(B434,1-364,0,364,1),$C$9),$A$9,IF(B434&lt;PERCENTILE(OFFSET(B434,1-364,0,364,1),$C$10),$A$10,IF(B434&lt;PERCENTILE(OFFSET(B434,1-364,0,364,1),$C$11),$A$11,$A$12))))),""),IF(_xlpm.initState="","",IF(_xlpm.oversold,_xlpm.pctOnly,_xlpm.initState)))</f>
        <v/>
      </c>
      <c r="F434" s="119" t="n"/>
      <c r="G434" s="120">
        <f>IF(OR(B434="",C434=""),"",IF(OR(特征计算_周度!B417&gt;$B$15,特征计算_周度!C417&gt;$B$15,特征计算_周度!G417&gt;$B$15,特征计算_周度!E417&gt;$B$15,特征计算_周度!F417&gt;$B$15),IF(特征计算_周度!B417&gt;$B$15,"VIX ","")&amp;IF(特征计算_周度!C417&gt;$B$15,"HY ","")&amp;IF(特征计算_周度!G417&gt;$B$15,"Sahm ","")&amp;IF(特征计算_周度!E417&gt;$B$15,"趋势 ","")&amp;IF(特征计算_周度!F417&gt;$B$15,"斜率",""),"—"))</f>
        <v/>
      </c>
      <c r="H434" s="121">
        <f>IF(OR(B434="",C434=""),"",_xlfn.LET(_xlpm.dev,原始数据_周度!G417,_xlpm.minDev,MIN(OFFSET(原始数据_周度!G417,1-$D$17,0,$D$17,1)),_xlpm.bounce,_xlpm.dev-_xlpm.minDev,IF(AND(ISNUMBER(_xlpm.dev),ISNUMBER(_xlpm.minDev),_xlpm.minDev&lt;=$B$17,_xlpm.bounce&gt;=$F$17),"✅ 触发","—")))</f>
        <v/>
      </c>
      <c r="I434" s="172">
        <f>IFERROR(IF(特征计算_周度!H434&gt;$I$3,MIN($I$4,MAX(-$I$5,(特征计算_周度!H434-$I$3)*$I$4)),0),"")</f>
        <v/>
      </c>
    </row>
    <row r="435" ht="15" customHeight="1">
      <c r="A435" s="117">
        <f>特征计算_周度!A418</f>
        <v/>
      </c>
      <c r="B435" s="171">
        <f>IFERROR($A$3*特征计算_周度!B435+$B$3*特征计算_周度!C435+$C$3*特征计算_周度!D435+$D$3*特征计算_周度!E435+$E$3*特征计算_周度!F435+$F$3*特征计算_周度!H435,"")</f>
        <v/>
      </c>
      <c r="C435" s="118">
        <f>IFERROR(PERCENTILE(OFFSET(B435,1-364,0,364,1),$C$7),"")</f>
        <v/>
      </c>
      <c r="D435" s="118">
        <f>IFERROR(PERCENTILE(OFFSET(B435,1-364,0,364,1),$C$11),"")</f>
        <v/>
      </c>
      <c r="E435" s="122">
        <f>_xlfn.LET(_xlpm.initState,IF(OR(B435="",C435=""),"",IF(OR(特征计算_周度!B418&gt;$B$15,特征计算_周度!C418&gt;$B$15,特征计算_周度!G418&gt;$B$15,特征计算_周度!E418&gt;$B$15,特征计算_周度!F418&gt;$B$15),$A$12,IFERROR(IF(B435&lt;PERCENTILE(OFFSET(B435,1-364,0,364,1),$C$7),$A$7,IF(B435&lt;PERCENTILE(OFFSET(B435,1-364,0,364,1),$C$8),$A$8,IF(B435&lt;PERCENTILE(OFFSET(B435,1-364,0,364,1),$C$9),$A$9,IF(B435&lt;PERCENTILE(OFFSET(B435,1-364,0,364,1),$C$10),$A$10,IF(B435&lt;PERCENTILE(OFFSET(B435,1-364,0,364,1),$C$11),$A$11,$A$12))))),""))),_xlpm.dev,原始数据_周度!G418,_xlpm.minDev,MIN(OFFSET(原始数据_周度!G418,1-$D$17,0,$D$17,1)),_xlpm.bounce,_xlpm.dev-_xlpm.minDev,_xlpm.oversold,AND(ISNUMBER(_xlpm.dev),ISNUMBER(_xlpm.minDev),_xlpm.minDev&lt;=$B$17,_xlpm.bounce&gt;=$F$17,OR(_xlpm.initState=$A$12,_xlpm.initState=$A$11,_xlpm.initState=$A$10)),_xlpm.pctOnly,IFERROR(IF(B435&lt;PERCENTILE(OFFSET(B435,1-364,0,364,1),$C$7),$A$7,IF(B435&lt;PERCENTILE(OFFSET(B435,1-364,0,364,1),$C$8),$A$8,IF(B435&lt;PERCENTILE(OFFSET(B435,1-364,0,364,1),$C$9),$A$9,IF(B435&lt;PERCENTILE(OFFSET(B435,1-364,0,364,1),$C$10),$A$10,IF(B435&lt;PERCENTILE(OFFSET(B435,1-364,0,364,1),$C$11),$A$11,$A$12))))),""),IF(_xlpm.initState="","",IF(_xlpm.oversold,_xlpm.pctOnly,_xlpm.initState)))</f>
        <v/>
      </c>
      <c r="F435" s="119" t="n"/>
      <c r="G435" s="120">
        <f>IF(OR(B435="",C435=""),"",IF(OR(特征计算_周度!B418&gt;$B$15,特征计算_周度!C418&gt;$B$15,特征计算_周度!G418&gt;$B$15,特征计算_周度!E418&gt;$B$15,特征计算_周度!F418&gt;$B$15),IF(特征计算_周度!B418&gt;$B$15,"VIX ","")&amp;IF(特征计算_周度!C418&gt;$B$15,"HY ","")&amp;IF(特征计算_周度!G418&gt;$B$15,"Sahm ","")&amp;IF(特征计算_周度!E418&gt;$B$15,"趋势 ","")&amp;IF(特征计算_周度!F418&gt;$B$15,"斜率",""),"—"))</f>
        <v/>
      </c>
      <c r="H435" s="121">
        <f>IF(OR(B435="",C435=""),"",_xlfn.LET(_xlpm.dev,原始数据_周度!G418,_xlpm.minDev,MIN(OFFSET(原始数据_周度!G418,1-$D$17,0,$D$17,1)),_xlpm.bounce,_xlpm.dev-_xlpm.minDev,IF(AND(ISNUMBER(_xlpm.dev),ISNUMBER(_xlpm.minDev),_xlpm.minDev&lt;=$B$17,_xlpm.bounce&gt;=$F$17),"✅ 触发","—")))</f>
        <v/>
      </c>
      <c r="I435" s="172">
        <f>IFERROR(IF(特征计算_周度!H435&gt;$I$3,MIN($I$4,MAX(-$I$5,(特征计算_周度!H435-$I$3)*$I$4)),0),"")</f>
        <v/>
      </c>
    </row>
    <row r="436">
      <c r="A436" s="117">
        <f>特征计算_周度!A419</f>
        <v/>
      </c>
      <c r="B436" s="171">
        <f>IFERROR($A$3*特征计算_周度!B436+$B$3*特征计算_周度!C436+$C$3*特征计算_周度!D436+$D$3*特征计算_周度!E436+$E$3*特征计算_周度!F436+$F$3*特征计算_周度!H436,"")</f>
        <v/>
      </c>
      <c r="C436" s="118">
        <f>IFERROR(PERCENTILE(OFFSET(B436,1-364,0,364,1),$C$7),"")</f>
        <v/>
      </c>
      <c r="D436" s="118">
        <f>IFERROR(PERCENTILE(OFFSET(B436,1-364,0,364,1),$C$11),"")</f>
        <v/>
      </c>
      <c r="E436" s="122">
        <f>_xlfn.LET(_xlpm.initState,IF(OR(B436="",C436=""),"",IF(OR(特征计算_周度!B419&gt;$B$15,特征计算_周度!C419&gt;$B$15,特征计算_周度!G419&gt;$B$15,特征计算_周度!E419&gt;$B$15,特征计算_周度!F419&gt;$B$15),$A$12,IFERROR(IF(B436&lt;PERCENTILE(OFFSET(B436,1-364,0,364,1),$C$7),$A$7,IF(B436&lt;PERCENTILE(OFFSET(B436,1-364,0,364,1),$C$8),$A$8,IF(B436&lt;PERCENTILE(OFFSET(B436,1-364,0,364,1),$C$9),$A$9,IF(B436&lt;PERCENTILE(OFFSET(B436,1-364,0,364,1),$C$10),$A$10,IF(B436&lt;PERCENTILE(OFFSET(B436,1-364,0,364,1),$C$11),$A$11,$A$12))))),""))),_xlpm.dev,原始数据_周度!G419,_xlpm.minDev,MIN(OFFSET(原始数据_周度!G419,1-$D$17,0,$D$17,1)),_xlpm.bounce,_xlpm.dev-_xlpm.minDev,_xlpm.oversold,AND(ISNUMBER(_xlpm.dev),ISNUMBER(_xlpm.minDev),_xlpm.minDev&lt;=$B$17,_xlpm.bounce&gt;=$F$17,OR(_xlpm.initState=$A$12,_xlpm.initState=$A$11,_xlpm.initState=$A$10)),_xlpm.pctOnly,IFERROR(IF(B436&lt;PERCENTILE(OFFSET(B436,1-364,0,364,1),$C$7),$A$7,IF(B436&lt;PERCENTILE(OFFSET(B436,1-364,0,364,1),$C$8),$A$8,IF(B436&lt;PERCENTILE(OFFSET(B436,1-364,0,364,1),$C$9),$A$9,IF(B436&lt;PERCENTILE(OFFSET(B436,1-364,0,364,1),$C$10),$A$10,IF(B436&lt;PERCENTILE(OFFSET(B436,1-364,0,364,1),$C$11),$A$11,$A$12))))),""),IF(_xlpm.initState="","",IF(_xlpm.oversold,_xlpm.pctOnly,_xlpm.initState)))</f>
        <v/>
      </c>
      <c r="F436" s="119" t="n"/>
      <c r="G436" s="120">
        <f>IF(OR(B436="",C436=""),"",IF(OR(特征计算_周度!B419&gt;$B$15,特征计算_周度!C419&gt;$B$15,特征计算_周度!G419&gt;$B$15,特征计算_周度!E419&gt;$B$15,特征计算_周度!F419&gt;$B$15),IF(特征计算_周度!B419&gt;$B$15,"VIX ","")&amp;IF(特征计算_周度!C419&gt;$B$15,"HY ","")&amp;IF(特征计算_周度!G419&gt;$B$15,"Sahm ","")&amp;IF(特征计算_周度!E419&gt;$B$15,"趋势 ","")&amp;IF(特征计算_周度!F419&gt;$B$15,"斜率",""),"—"))</f>
        <v/>
      </c>
      <c r="H436" s="121">
        <f>IF(OR(B436="",C436=""),"",_xlfn.LET(_xlpm.dev,原始数据_周度!G419,_xlpm.minDev,MIN(OFFSET(原始数据_周度!G419,1-$D$17,0,$D$17,1)),_xlpm.bounce,_xlpm.dev-_xlpm.minDev,IF(AND(ISNUMBER(_xlpm.dev),ISNUMBER(_xlpm.minDev),_xlpm.minDev&lt;=$B$17,_xlpm.bounce&gt;=$F$17),"✅ 触发","—")))</f>
        <v/>
      </c>
      <c r="I436" s="172">
        <f>IFERROR(IF(特征计算_周度!H436&gt;$I$3,MIN($I$4,MAX(-$I$5,(特征计算_周度!H436-$I$3)*$I$4)),0),"")</f>
        <v/>
      </c>
    </row>
    <row r="437">
      <c r="A437" s="117">
        <f>特征计算_周度!A420</f>
        <v/>
      </c>
      <c r="B437" s="171">
        <f>IFERROR($A$3*特征计算_周度!B437+$B$3*特征计算_周度!C437+$C$3*特征计算_周度!D437+$D$3*特征计算_周度!E437+$E$3*特征计算_周度!F437+$F$3*特征计算_周度!H437,"")</f>
        <v/>
      </c>
      <c r="C437" s="118">
        <f>IFERROR(PERCENTILE(OFFSET(B437,1-364,0,364,1),$C$7),"")</f>
        <v/>
      </c>
      <c r="D437" s="118">
        <f>IFERROR(PERCENTILE(OFFSET(B437,1-364,0,364,1),$C$11),"")</f>
        <v/>
      </c>
      <c r="E437" s="122">
        <f>_xlfn.LET(_xlpm.initState,IF(OR(B437="",C437=""),"",IF(OR(特征计算_周度!B420&gt;$B$15,特征计算_周度!C420&gt;$B$15,特征计算_周度!G420&gt;$B$15,特征计算_周度!E420&gt;$B$15,特征计算_周度!F420&gt;$B$15),$A$12,IFERROR(IF(B437&lt;PERCENTILE(OFFSET(B437,1-364,0,364,1),$C$7),$A$7,IF(B437&lt;PERCENTILE(OFFSET(B437,1-364,0,364,1),$C$8),$A$8,IF(B437&lt;PERCENTILE(OFFSET(B437,1-364,0,364,1),$C$9),$A$9,IF(B437&lt;PERCENTILE(OFFSET(B437,1-364,0,364,1),$C$10),$A$10,IF(B437&lt;PERCENTILE(OFFSET(B437,1-364,0,364,1),$C$11),$A$11,$A$12))))),""))),_xlpm.dev,原始数据_周度!G420,_xlpm.minDev,MIN(OFFSET(原始数据_周度!G420,1-$D$17,0,$D$17,1)),_xlpm.bounce,_xlpm.dev-_xlpm.minDev,_xlpm.oversold,AND(ISNUMBER(_xlpm.dev),ISNUMBER(_xlpm.minDev),_xlpm.minDev&lt;=$B$17,_xlpm.bounce&gt;=$F$17,OR(_xlpm.initState=$A$12,_xlpm.initState=$A$11,_xlpm.initState=$A$10)),_xlpm.pctOnly,IFERROR(IF(B437&lt;PERCENTILE(OFFSET(B437,1-364,0,364,1),$C$7),$A$7,IF(B437&lt;PERCENTILE(OFFSET(B437,1-364,0,364,1),$C$8),$A$8,IF(B437&lt;PERCENTILE(OFFSET(B437,1-364,0,364,1),$C$9),$A$9,IF(B437&lt;PERCENTILE(OFFSET(B437,1-364,0,364,1),$C$10),$A$10,IF(B437&lt;PERCENTILE(OFFSET(B437,1-364,0,364,1),$C$11),$A$11,$A$12))))),""),IF(_xlpm.initState="","",IF(_xlpm.oversold,_xlpm.pctOnly,_xlpm.initState)))</f>
        <v/>
      </c>
      <c r="F437" s="119" t="n"/>
      <c r="G437" s="120">
        <f>IF(OR(B437="",C437=""),"",IF(OR(特征计算_周度!B420&gt;$B$15,特征计算_周度!C420&gt;$B$15,特征计算_周度!G420&gt;$B$15,特征计算_周度!E420&gt;$B$15,特征计算_周度!F420&gt;$B$15),IF(特征计算_周度!B420&gt;$B$15,"VIX ","")&amp;IF(特征计算_周度!C420&gt;$B$15,"HY ","")&amp;IF(特征计算_周度!G420&gt;$B$15,"Sahm ","")&amp;IF(特征计算_周度!E420&gt;$B$15,"趋势 ","")&amp;IF(特征计算_周度!F420&gt;$B$15,"斜率",""),"—"))</f>
        <v/>
      </c>
      <c r="H437" s="120">
        <f>IF(OR(B437="",C437=""),"",_xlfn.LET(_xlpm.dev,原始数据_周度!G420,_xlpm.minDev,MIN(OFFSET(原始数据_周度!G420,1-$D$17,0,$D$17,1)),_xlpm.bounce,_xlpm.dev-_xlpm.minDev,IF(AND(ISNUMBER(_xlpm.dev),ISNUMBER(_xlpm.minDev),_xlpm.minDev&lt;=$B$17,_xlpm.bounce&gt;=$F$17),"✅ 触发","—")))</f>
        <v/>
      </c>
      <c r="I437" s="172">
        <f>IFERROR(IF(特征计算_周度!H437&gt;$I$3,MIN($I$4,MAX(-$I$5,(特征计算_周度!H437-$I$3)*$I$4)),0),"")</f>
        <v/>
      </c>
    </row>
    <row r="438">
      <c r="A438" s="117">
        <f>特征计算_周度!A421</f>
        <v/>
      </c>
      <c r="B438" s="171">
        <f>IFERROR($A$3*特征计算_周度!B438+$B$3*特征计算_周度!C438+$C$3*特征计算_周度!D438+$D$3*特征计算_周度!E438+$E$3*特征计算_周度!F438+$F$3*特征计算_周度!H438,"")</f>
        <v/>
      </c>
      <c r="C438" s="118">
        <f>IFERROR(PERCENTILE(OFFSET(B438,1-364,0,364,1),$C$7),"")</f>
        <v/>
      </c>
      <c r="D438" s="118">
        <f>IFERROR(PERCENTILE(OFFSET(B438,1-364,0,364,1),$C$11),"")</f>
        <v/>
      </c>
      <c r="E438" s="122">
        <f>_xlfn.LET(_xlpm.initState,IF(OR(B438="",C438=""),"",IF(OR(特征计算_周度!B421&gt;$B$15,特征计算_周度!C421&gt;$B$15,特征计算_周度!G421&gt;$B$15,特征计算_周度!E421&gt;$B$15,特征计算_周度!F421&gt;$B$15),$A$12,IFERROR(IF(B438&lt;PERCENTILE(OFFSET(B438,1-364,0,364,1),$C$7),$A$7,IF(B438&lt;PERCENTILE(OFFSET(B438,1-364,0,364,1),$C$8),$A$8,IF(B438&lt;PERCENTILE(OFFSET(B438,1-364,0,364,1),$C$9),$A$9,IF(B438&lt;PERCENTILE(OFFSET(B438,1-364,0,364,1),$C$10),$A$10,IF(B438&lt;PERCENTILE(OFFSET(B438,1-364,0,364,1),$C$11),$A$11,$A$12))))),""))),_xlpm.dev,原始数据_周度!G421,_xlpm.minDev,MIN(OFFSET(原始数据_周度!G421,1-$D$17,0,$D$17,1)),_xlpm.bounce,_xlpm.dev-_xlpm.minDev,_xlpm.oversold,AND(ISNUMBER(_xlpm.dev),ISNUMBER(_xlpm.minDev),_xlpm.minDev&lt;=$B$17,_xlpm.bounce&gt;=$F$17,OR(_xlpm.initState=$A$12,_xlpm.initState=$A$11,_xlpm.initState=$A$10)),_xlpm.pctOnly,IFERROR(IF(B438&lt;PERCENTILE(OFFSET(B438,1-364,0,364,1),$C$7),$A$7,IF(B438&lt;PERCENTILE(OFFSET(B438,1-364,0,364,1),$C$8),$A$8,IF(B438&lt;PERCENTILE(OFFSET(B438,1-364,0,364,1),$C$9),$A$9,IF(B438&lt;PERCENTILE(OFFSET(B438,1-364,0,364,1),$C$10),$A$10,IF(B438&lt;PERCENTILE(OFFSET(B438,1-364,0,364,1),$C$11),$A$11,$A$12))))),""),IF(_xlpm.initState="","",IF(_xlpm.oversold,_xlpm.pctOnly,_xlpm.initState)))</f>
        <v/>
      </c>
      <c r="F438" s="119" t="n"/>
      <c r="G438" s="120">
        <f>IF(OR(B438="",C438=""),"",IF(OR(特征计算_周度!B421&gt;$B$15,特征计算_周度!C421&gt;$B$15,特征计算_周度!G421&gt;$B$15,特征计算_周度!E421&gt;$B$15,特征计算_周度!F421&gt;$B$15),IF(特征计算_周度!B421&gt;$B$15,"VIX ","")&amp;IF(特征计算_周度!C421&gt;$B$15,"HY ","")&amp;IF(特征计算_周度!G421&gt;$B$15,"Sahm ","")&amp;IF(特征计算_周度!E421&gt;$B$15,"趋势 ","")&amp;IF(特征计算_周度!F421&gt;$B$15,"斜率",""),"—"))</f>
        <v/>
      </c>
      <c r="H438" s="120">
        <f>IF(OR(B438="",C438=""),"",_xlfn.LET(_xlpm.dev,原始数据_周度!G421,_xlpm.minDev,MIN(OFFSET(原始数据_周度!G421,1-$D$17,0,$D$17,1)),_xlpm.bounce,_xlpm.dev-_xlpm.minDev,IF(AND(ISNUMBER(_xlpm.dev),ISNUMBER(_xlpm.minDev),_xlpm.minDev&lt;=$B$17,_xlpm.bounce&gt;=$F$17),"✅ 触发","—")))</f>
        <v/>
      </c>
      <c r="I438" s="172">
        <f>IFERROR(IF(特征计算_周度!H438&gt;$I$3,MIN($I$4,MAX(-$I$5,(特征计算_周度!H438-$I$3)*$I$4)),0),"")</f>
        <v/>
      </c>
    </row>
    <row r="439">
      <c r="A439" s="117">
        <f>特征计算_周度!A422</f>
        <v/>
      </c>
      <c r="B439" s="171">
        <f>IFERROR($A$3*特征计算_周度!B439+$B$3*特征计算_周度!C439+$C$3*特征计算_周度!D439+$D$3*特征计算_周度!E439+$E$3*特征计算_周度!F439+$F$3*特征计算_周度!H439,"")</f>
        <v/>
      </c>
      <c r="C439" s="118">
        <f>IFERROR(PERCENTILE(OFFSET(B439,1-364,0,364,1),$C$7),"")</f>
        <v/>
      </c>
      <c r="D439" s="118">
        <f>IFERROR(PERCENTILE(OFFSET(B439,1-364,0,364,1),$C$11),"")</f>
        <v/>
      </c>
      <c r="E439" s="122">
        <f>_xlfn.LET(_xlpm.initState,IF(OR(B439="",C439=""),"",IF(OR(特征计算_周度!B422&gt;$B$15,特征计算_周度!C422&gt;$B$15,特征计算_周度!G422&gt;$B$15,特征计算_周度!E422&gt;$B$15,特征计算_周度!F422&gt;$B$15),$A$12,IFERROR(IF(B439&lt;PERCENTILE(OFFSET(B439,1-364,0,364,1),$C$7),$A$7,IF(B439&lt;PERCENTILE(OFFSET(B439,1-364,0,364,1),$C$8),$A$8,IF(B439&lt;PERCENTILE(OFFSET(B439,1-364,0,364,1),$C$9),$A$9,IF(B439&lt;PERCENTILE(OFFSET(B439,1-364,0,364,1),$C$10),$A$10,IF(B439&lt;PERCENTILE(OFFSET(B439,1-364,0,364,1),$C$11),$A$11,$A$12))))),""))),_xlpm.dev,原始数据_周度!G422,_xlpm.minDev,MIN(OFFSET(原始数据_周度!G422,1-$D$17,0,$D$17,1)),_xlpm.bounce,_xlpm.dev-_xlpm.minDev,_xlpm.oversold,AND(ISNUMBER(_xlpm.dev),ISNUMBER(_xlpm.minDev),_xlpm.minDev&lt;=$B$17,_xlpm.bounce&gt;=$F$17,OR(_xlpm.initState=$A$12,_xlpm.initState=$A$11,_xlpm.initState=$A$10)),_xlpm.pctOnly,IFERROR(IF(B439&lt;PERCENTILE(OFFSET(B439,1-364,0,364,1),$C$7),$A$7,IF(B439&lt;PERCENTILE(OFFSET(B439,1-364,0,364,1),$C$8),$A$8,IF(B439&lt;PERCENTILE(OFFSET(B439,1-364,0,364,1),$C$9),$A$9,IF(B439&lt;PERCENTILE(OFFSET(B439,1-364,0,364,1),$C$10),$A$10,IF(B439&lt;PERCENTILE(OFFSET(B439,1-364,0,364,1),$C$11),$A$11,$A$12))))),""),IF(_xlpm.initState="","",IF(_xlpm.oversold,_xlpm.pctOnly,_xlpm.initState)))</f>
        <v/>
      </c>
      <c r="F439" s="119" t="n"/>
      <c r="G439" s="120">
        <f>IF(OR(B439="",C439=""),"",IF(OR(特征计算_周度!B422&gt;$B$15,特征计算_周度!C422&gt;$B$15,特征计算_周度!G422&gt;$B$15,特征计算_周度!E422&gt;$B$15,特征计算_周度!F422&gt;$B$15),IF(特征计算_周度!B422&gt;$B$15,"VIX ","")&amp;IF(特征计算_周度!C422&gt;$B$15,"HY ","")&amp;IF(特征计算_周度!G422&gt;$B$15,"Sahm ","")&amp;IF(特征计算_周度!E422&gt;$B$15,"趋势 ","")&amp;IF(特征计算_周度!F422&gt;$B$15,"斜率",""),"—"))</f>
        <v/>
      </c>
      <c r="H439" s="120">
        <f>IF(OR(B439="",C439=""),"",_xlfn.LET(_xlpm.dev,原始数据_周度!G422,_xlpm.minDev,MIN(OFFSET(原始数据_周度!G422,1-$D$17,0,$D$17,1)),_xlpm.bounce,_xlpm.dev-_xlpm.minDev,IF(AND(ISNUMBER(_xlpm.dev),ISNUMBER(_xlpm.minDev),_xlpm.minDev&lt;=$B$17,_xlpm.bounce&gt;=$F$17),"✅ 触发","—")))</f>
        <v/>
      </c>
      <c r="I439" s="172">
        <f>IFERROR(IF(特征计算_周度!H439&gt;$I$3,MIN($I$4,MAX(-$I$5,(特征计算_周度!H439-$I$3)*$I$4)),0),"")</f>
        <v/>
      </c>
    </row>
    <row r="440">
      <c r="A440" s="117">
        <f>特征计算_周度!A423</f>
        <v/>
      </c>
      <c r="B440" s="171">
        <f>IFERROR($A$3*特征计算_周度!B440+$B$3*特征计算_周度!C440+$C$3*特征计算_周度!D440+$D$3*特征计算_周度!E440+$E$3*特征计算_周度!F440+$F$3*特征计算_周度!H440,"")</f>
        <v/>
      </c>
      <c r="C440" s="118">
        <f>IFERROR(PERCENTILE(OFFSET(B440,1-364,0,364,1),$C$7),"")</f>
        <v/>
      </c>
      <c r="D440" s="118">
        <f>IFERROR(PERCENTILE(OFFSET(B440,1-364,0,364,1),$C$11),"")</f>
        <v/>
      </c>
      <c r="E440" s="122">
        <f>_xlfn.LET(_xlpm.initState,IF(OR(B440="",C440=""),"",IF(OR(特征计算_周度!B423&gt;$B$15,特征计算_周度!C423&gt;$B$15,特征计算_周度!G423&gt;$B$15,特征计算_周度!E423&gt;$B$15,特征计算_周度!F423&gt;$B$15),$A$12,IFERROR(IF(B440&lt;PERCENTILE(OFFSET(B440,1-364,0,364,1),$C$7),$A$7,IF(B440&lt;PERCENTILE(OFFSET(B440,1-364,0,364,1),$C$8),$A$8,IF(B440&lt;PERCENTILE(OFFSET(B440,1-364,0,364,1),$C$9),$A$9,IF(B440&lt;PERCENTILE(OFFSET(B440,1-364,0,364,1),$C$10),$A$10,IF(B440&lt;PERCENTILE(OFFSET(B440,1-364,0,364,1),$C$11),$A$11,$A$12))))),""))),_xlpm.dev,原始数据_周度!G423,_xlpm.minDev,MIN(OFFSET(原始数据_周度!G423,1-$D$17,0,$D$17,1)),_xlpm.bounce,_xlpm.dev-_xlpm.minDev,_xlpm.oversold,AND(ISNUMBER(_xlpm.dev),ISNUMBER(_xlpm.minDev),_xlpm.minDev&lt;=$B$17,_xlpm.bounce&gt;=$F$17,OR(_xlpm.initState=$A$12,_xlpm.initState=$A$11,_xlpm.initState=$A$10)),_xlpm.pctOnly,IFERROR(IF(B440&lt;PERCENTILE(OFFSET(B440,1-364,0,364,1),$C$7),$A$7,IF(B440&lt;PERCENTILE(OFFSET(B440,1-364,0,364,1),$C$8),$A$8,IF(B440&lt;PERCENTILE(OFFSET(B440,1-364,0,364,1),$C$9),$A$9,IF(B440&lt;PERCENTILE(OFFSET(B440,1-364,0,364,1),$C$10),$A$10,IF(B440&lt;PERCENTILE(OFFSET(B440,1-364,0,364,1),$C$11),$A$11,$A$12))))),""),IF(_xlpm.initState="","",IF(_xlpm.oversold,_xlpm.pctOnly,_xlpm.initState)))</f>
        <v/>
      </c>
      <c r="F440" s="119" t="n"/>
      <c r="G440" s="120">
        <f>IF(OR(B440="",C440=""),"",IF(OR(特征计算_周度!B423&gt;$B$15,特征计算_周度!C423&gt;$B$15,特征计算_周度!G423&gt;$B$15,特征计算_周度!E423&gt;$B$15,特征计算_周度!F423&gt;$B$15),IF(特征计算_周度!B423&gt;$B$15,"VIX ","")&amp;IF(特征计算_周度!C423&gt;$B$15,"HY ","")&amp;IF(特征计算_周度!G423&gt;$B$15,"Sahm ","")&amp;IF(特征计算_周度!E423&gt;$B$15,"趋势 ","")&amp;IF(特征计算_周度!F423&gt;$B$15,"斜率",""),"—"))</f>
        <v/>
      </c>
      <c r="H440" s="120">
        <f>IF(OR(B440="",C440=""),"",_xlfn.LET(_xlpm.dev,原始数据_周度!G423,_xlpm.minDev,MIN(OFFSET(原始数据_周度!G423,1-$D$17,0,$D$17,1)),_xlpm.bounce,_xlpm.dev-_xlpm.minDev,IF(AND(ISNUMBER(_xlpm.dev),ISNUMBER(_xlpm.minDev),_xlpm.minDev&lt;=$B$17,_xlpm.bounce&gt;=$F$17),"✅ 触发","—")))</f>
        <v/>
      </c>
      <c r="I440" s="172">
        <f>IFERROR(IF(特征计算_周度!H440&gt;$I$3,MIN($I$4,MAX(-$I$5,(特征计算_周度!H440-$I$3)*$I$4)),0),"")</f>
        <v/>
      </c>
    </row>
    <row r="441">
      <c r="A441" s="117">
        <f>特征计算_周度!A424</f>
        <v/>
      </c>
      <c r="B441" s="171">
        <f>IFERROR($A$3*特征计算_周度!B441+$B$3*特征计算_周度!C441+$C$3*特征计算_周度!D441+$D$3*特征计算_周度!E441+$E$3*特征计算_周度!F441+$F$3*特征计算_周度!H441,"")</f>
        <v/>
      </c>
      <c r="C441" s="118">
        <f>IFERROR(PERCENTILE(OFFSET(B441,1-364,0,364,1),$C$7),"")</f>
        <v/>
      </c>
      <c r="D441" s="118">
        <f>IFERROR(PERCENTILE(OFFSET(B441,1-364,0,364,1),$C$11),"")</f>
        <v/>
      </c>
      <c r="E441" s="122">
        <f>_xlfn.LET(_xlpm.initState,IF(OR(B441="",C441=""),"",IF(OR(特征计算_周度!B424&gt;$B$15,特征计算_周度!C424&gt;$B$15,特征计算_周度!G424&gt;$B$15,特征计算_周度!E424&gt;$B$15,特征计算_周度!F424&gt;$B$15),$A$12,IFERROR(IF(B441&lt;PERCENTILE(OFFSET(B441,1-364,0,364,1),$C$7),$A$7,IF(B441&lt;PERCENTILE(OFFSET(B441,1-364,0,364,1),$C$8),$A$8,IF(B441&lt;PERCENTILE(OFFSET(B441,1-364,0,364,1),$C$9),$A$9,IF(B441&lt;PERCENTILE(OFFSET(B441,1-364,0,364,1),$C$10),$A$10,IF(B441&lt;PERCENTILE(OFFSET(B441,1-364,0,364,1),$C$11),$A$11,$A$12))))),""))),_xlpm.dev,原始数据_周度!G424,_xlpm.minDev,MIN(OFFSET(原始数据_周度!G424,1-$D$17,0,$D$17,1)),_xlpm.bounce,_xlpm.dev-_xlpm.minDev,_xlpm.oversold,AND(ISNUMBER(_xlpm.dev),ISNUMBER(_xlpm.minDev),_xlpm.minDev&lt;=$B$17,_xlpm.bounce&gt;=$F$17,OR(_xlpm.initState=$A$12,_xlpm.initState=$A$11,_xlpm.initState=$A$10)),_xlpm.pctOnly,IFERROR(IF(B441&lt;PERCENTILE(OFFSET(B441,1-364,0,364,1),$C$7),$A$7,IF(B441&lt;PERCENTILE(OFFSET(B441,1-364,0,364,1),$C$8),$A$8,IF(B441&lt;PERCENTILE(OFFSET(B441,1-364,0,364,1),$C$9),$A$9,IF(B441&lt;PERCENTILE(OFFSET(B441,1-364,0,364,1),$C$10),$A$10,IF(B441&lt;PERCENTILE(OFFSET(B441,1-364,0,364,1),$C$11),$A$11,$A$12))))),""),IF(_xlpm.initState="","",IF(_xlpm.oversold,_xlpm.pctOnly,_xlpm.initState)))</f>
        <v/>
      </c>
      <c r="F441" s="119" t="n"/>
      <c r="G441" s="120">
        <f>IF(OR(B441="",C441=""),"",IF(OR(特征计算_周度!B424&gt;$B$15,特征计算_周度!C424&gt;$B$15,特征计算_周度!G424&gt;$B$15,特征计算_周度!E424&gt;$B$15,特征计算_周度!F424&gt;$B$15),IF(特征计算_周度!B424&gt;$B$15,"VIX ","")&amp;IF(特征计算_周度!C424&gt;$B$15,"HY ","")&amp;IF(特征计算_周度!G424&gt;$B$15,"Sahm ","")&amp;IF(特征计算_周度!E424&gt;$B$15,"趋势 ","")&amp;IF(特征计算_周度!F424&gt;$B$15,"斜率",""),"—"))</f>
        <v/>
      </c>
      <c r="H441" s="120">
        <f>IF(OR(B441="",C441=""),"",_xlfn.LET(_xlpm.dev,原始数据_周度!G424,_xlpm.minDev,MIN(OFFSET(原始数据_周度!G424,1-$D$17,0,$D$17,1)),_xlpm.bounce,_xlpm.dev-_xlpm.minDev,IF(AND(ISNUMBER(_xlpm.dev),ISNUMBER(_xlpm.minDev),_xlpm.minDev&lt;=$B$17,_xlpm.bounce&gt;=$F$17),"✅ 触发","—")))</f>
        <v/>
      </c>
      <c r="I441" s="172">
        <f>IFERROR(IF(特征计算_周度!H441&gt;$I$3,MIN($I$4,MAX(-$I$5,(特征计算_周度!H441-$I$3)*$I$4)),0),"")</f>
        <v/>
      </c>
    </row>
    <row r="442">
      <c r="A442" s="117">
        <f>特征计算_周度!A425</f>
        <v/>
      </c>
      <c r="B442" s="171">
        <f>IFERROR($A$3*特征计算_周度!B442+$B$3*特征计算_周度!C442+$C$3*特征计算_周度!D442+$D$3*特征计算_周度!E442+$E$3*特征计算_周度!F442+$F$3*特征计算_周度!H442,"")</f>
        <v/>
      </c>
      <c r="C442" s="118">
        <f>IFERROR(PERCENTILE(OFFSET(B442,1-364,0,364,1),$C$7),"")</f>
        <v/>
      </c>
      <c r="D442" s="118">
        <f>IFERROR(PERCENTILE(OFFSET(B442,1-364,0,364,1),$C$11),"")</f>
        <v/>
      </c>
      <c r="E442" s="122">
        <f>_xlfn.LET(_xlpm.initState,IF(OR(B442="",C442=""),"",IF(OR(特征计算_周度!B425&gt;$B$15,特征计算_周度!C425&gt;$B$15,特征计算_周度!G425&gt;$B$15,特征计算_周度!E425&gt;$B$15,特征计算_周度!F425&gt;$B$15),$A$12,IFERROR(IF(B442&lt;PERCENTILE(OFFSET(B442,1-364,0,364,1),$C$7),$A$7,IF(B442&lt;PERCENTILE(OFFSET(B442,1-364,0,364,1),$C$8),$A$8,IF(B442&lt;PERCENTILE(OFFSET(B442,1-364,0,364,1),$C$9),$A$9,IF(B442&lt;PERCENTILE(OFFSET(B442,1-364,0,364,1),$C$10),$A$10,IF(B442&lt;PERCENTILE(OFFSET(B442,1-364,0,364,1),$C$11),$A$11,$A$12))))),""))),_xlpm.dev,原始数据_周度!G425,_xlpm.minDev,MIN(OFFSET(原始数据_周度!G425,1-$D$17,0,$D$17,1)),_xlpm.bounce,_xlpm.dev-_xlpm.minDev,_xlpm.oversold,AND(ISNUMBER(_xlpm.dev),ISNUMBER(_xlpm.minDev),_xlpm.minDev&lt;=$B$17,_xlpm.bounce&gt;=$F$17,OR(_xlpm.initState=$A$12,_xlpm.initState=$A$11,_xlpm.initState=$A$10)),_xlpm.pctOnly,IFERROR(IF(B442&lt;PERCENTILE(OFFSET(B442,1-364,0,364,1),$C$7),$A$7,IF(B442&lt;PERCENTILE(OFFSET(B442,1-364,0,364,1),$C$8),$A$8,IF(B442&lt;PERCENTILE(OFFSET(B442,1-364,0,364,1),$C$9),$A$9,IF(B442&lt;PERCENTILE(OFFSET(B442,1-364,0,364,1),$C$10),$A$10,IF(B442&lt;PERCENTILE(OFFSET(B442,1-364,0,364,1),$C$11),$A$11,$A$12))))),""),IF(_xlpm.initState="","",IF(_xlpm.oversold,_xlpm.pctOnly,_xlpm.initState)))</f>
        <v/>
      </c>
      <c r="F442" s="119" t="n"/>
      <c r="G442" s="120">
        <f>IF(OR(B442="",C442=""),"",IF(OR(特征计算_周度!B425&gt;$B$15,特征计算_周度!C425&gt;$B$15,特征计算_周度!G425&gt;$B$15,特征计算_周度!E425&gt;$B$15,特征计算_周度!F425&gt;$B$15),IF(特征计算_周度!B425&gt;$B$15,"VIX ","")&amp;IF(特征计算_周度!C425&gt;$B$15,"HY ","")&amp;IF(特征计算_周度!G425&gt;$B$15,"Sahm ","")&amp;IF(特征计算_周度!E425&gt;$B$15,"趋势 ","")&amp;IF(特征计算_周度!F425&gt;$B$15,"斜率",""),"—"))</f>
        <v/>
      </c>
      <c r="H442" s="120">
        <f>IF(OR(B442="",C442=""),"",_xlfn.LET(_xlpm.dev,原始数据_周度!G425,_xlpm.minDev,MIN(OFFSET(原始数据_周度!G425,1-$D$17,0,$D$17,1)),_xlpm.bounce,_xlpm.dev-_xlpm.minDev,IF(AND(ISNUMBER(_xlpm.dev),ISNUMBER(_xlpm.minDev),_xlpm.minDev&lt;=$B$17,_xlpm.bounce&gt;=$F$17),"✅ 触发","—")))</f>
        <v/>
      </c>
      <c r="I442" s="172">
        <f>IFERROR(IF(特征计算_周度!H442&gt;$I$3,MIN($I$4,MAX(-$I$5,(特征计算_周度!H442-$I$3)*$I$4)),0),"")</f>
        <v/>
      </c>
    </row>
    <row r="443">
      <c r="A443" s="117">
        <f>特征计算_周度!A426</f>
        <v/>
      </c>
      <c r="B443" s="171">
        <f>IFERROR($A$3*特征计算_周度!B443+$B$3*特征计算_周度!C443+$C$3*特征计算_周度!D443+$D$3*特征计算_周度!E443+$E$3*特征计算_周度!F443+$F$3*特征计算_周度!H443,"")</f>
        <v/>
      </c>
      <c r="C443" s="118">
        <f>IFERROR(PERCENTILE(OFFSET(B443,1-364,0,364,1),$C$7),"")</f>
        <v/>
      </c>
      <c r="D443" s="118">
        <f>IFERROR(PERCENTILE(OFFSET(B443,1-364,0,364,1),$C$11),"")</f>
        <v/>
      </c>
      <c r="E443" s="122">
        <f>_xlfn.LET(_xlpm.initState,IF(OR(B443="",C443=""),"",IF(OR(特征计算_周度!B426&gt;$B$15,特征计算_周度!C426&gt;$B$15,特征计算_周度!G426&gt;$B$15,特征计算_周度!E426&gt;$B$15,特征计算_周度!F426&gt;$B$15),$A$12,IFERROR(IF(B443&lt;PERCENTILE(OFFSET(B443,1-364,0,364,1),$C$7),$A$7,IF(B443&lt;PERCENTILE(OFFSET(B443,1-364,0,364,1),$C$8),$A$8,IF(B443&lt;PERCENTILE(OFFSET(B443,1-364,0,364,1),$C$9),$A$9,IF(B443&lt;PERCENTILE(OFFSET(B443,1-364,0,364,1),$C$10),$A$10,IF(B443&lt;PERCENTILE(OFFSET(B443,1-364,0,364,1),$C$11),$A$11,$A$12))))),""))),_xlpm.dev,原始数据_周度!G426,_xlpm.minDev,MIN(OFFSET(原始数据_周度!G426,1-$D$17,0,$D$17,1)),_xlpm.bounce,_xlpm.dev-_xlpm.minDev,_xlpm.oversold,AND(ISNUMBER(_xlpm.dev),ISNUMBER(_xlpm.minDev),_xlpm.minDev&lt;=$B$17,_xlpm.bounce&gt;=$F$17,OR(_xlpm.initState=$A$12,_xlpm.initState=$A$11,_xlpm.initState=$A$10)),_xlpm.pctOnly,IFERROR(IF(B443&lt;PERCENTILE(OFFSET(B443,1-364,0,364,1),$C$7),$A$7,IF(B443&lt;PERCENTILE(OFFSET(B443,1-364,0,364,1),$C$8),$A$8,IF(B443&lt;PERCENTILE(OFFSET(B443,1-364,0,364,1),$C$9),$A$9,IF(B443&lt;PERCENTILE(OFFSET(B443,1-364,0,364,1),$C$10),$A$10,IF(B443&lt;PERCENTILE(OFFSET(B443,1-364,0,364,1),$C$11),$A$11,$A$12))))),""),IF(_xlpm.initState="","",IF(_xlpm.oversold,_xlpm.pctOnly,_xlpm.initState)))</f>
        <v/>
      </c>
      <c r="F443" s="119" t="n"/>
      <c r="G443" s="120">
        <f>IF(OR(B443="",C443=""),"",IF(OR(特征计算_周度!B426&gt;$B$15,特征计算_周度!C426&gt;$B$15,特征计算_周度!G426&gt;$B$15,特征计算_周度!E426&gt;$B$15,特征计算_周度!F426&gt;$B$15),IF(特征计算_周度!B426&gt;$B$15,"VIX ","")&amp;IF(特征计算_周度!C426&gt;$B$15,"HY ","")&amp;IF(特征计算_周度!G426&gt;$B$15,"Sahm ","")&amp;IF(特征计算_周度!E426&gt;$B$15,"趋势 ","")&amp;IF(特征计算_周度!F426&gt;$B$15,"斜率",""),"—"))</f>
        <v/>
      </c>
      <c r="H443" s="120">
        <f>IF(OR(B443="",C443=""),"",_xlfn.LET(_xlpm.dev,原始数据_周度!G426,_xlpm.minDev,MIN(OFFSET(原始数据_周度!G426,1-$D$17,0,$D$17,1)),_xlpm.bounce,_xlpm.dev-_xlpm.minDev,IF(AND(ISNUMBER(_xlpm.dev),ISNUMBER(_xlpm.minDev),_xlpm.minDev&lt;=$B$17,_xlpm.bounce&gt;=$F$17),"✅ 触发","—")))</f>
        <v/>
      </c>
      <c r="I443" s="172">
        <f>IFERROR(IF(特征计算_周度!H443&gt;$I$3,MIN($I$4,MAX(-$I$5,(特征计算_周度!H443-$I$3)*$I$4)),0),"")</f>
        <v/>
      </c>
    </row>
    <row r="444">
      <c r="A444" s="117">
        <f>特征计算_周度!A427</f>
        <v/>
      </c>
      <c r="B444" s="171">
        <f>IFERROR($A$3*特征计算_周度!B444+$B$3*特征计算_周度!C444+$C$3*特征计算_周度!D444+$D$3*特征计算_周度!E444+$E$3*特征计算_周度!F444+$F$3*特征计算_周度!H444,"")</f>
        <v/>
      </c>
      <c r="C444" s="118">
        <f>IFERROR(PERCENTILE(OFFSET(B444,1-364,0,364,1),$C$7),"")</f>
        <v/>
      </c>
      <c r="D444" s="118">
        <f>IFERROR(PERCENTILE(OFFSET(B444,1-364,0,364,1),$C$11),"")</f>
        <v/>
      </c>
      <c r="E444" s="122">
        <f>_xlfn.LET(_xlpm.initState,IF(OR(B444="",C444=""),"",IF(OR(特征计算_周度!B427&gt;$B$15,特征计算_周度!C427&gt;$B$15,特征计算_周度!G427&gt;$B$15,特征计算_周度!E427&gt;$B$15,特征计算_周度!F427&gt;$B$15),$A$12,IFERROR(IF(B444&lt;PERCENTILE(OFFSET(B444,1-364,0,364,1),$C$7),$A$7,IF(B444&lt;PERCENTILE(OFFSET(B444,1-364,0,364,1),$C$8),$A$8,IF(B444&lt;PERCENTILE(OFFSET(B444,1-364,0,364,1),$C$9),$A$9,IF(B444&lt;PERCENTILE(OFFSET(B444,1-364,0,364,1),$C$10),$A$10,IF(B444&lt;PERCENTILE(OFFSET(B444,1-364,0,364,1),$C$11),$A$11,$A$12))))),""))),_xlpm.dev,原始数据_周度!G427,_xlpm.minDev,MIN(OFFSET(原始数据_周度!G427,1-$D$17,0,$D$17,1)),_xlpm.bounce,_xlpm.dev-_xlpm.minDev,_xlpm.oversold,AND(ISNUMBER(_xlpm.dev),ISNUMBER(_xlpm.minDev),_xlpm.minDev&lt;=$B$17,_xlpm.bounce&gt;=$F$17,OR(_xlpm.initState=$A$12,_xlpm.initState=$A$11,_xlpm.initState=$A$10)),_xlpm.pctOnly,IFERROR(IF(B444&lt;PERCENTILE(OFFSET(B444,1-364,0,364,1),$C$7),$A$7,IF(B444&lt;PERCENTILE(OFFSET(B444,1-364,0,364,1),$C$8),$A$8,IF(B444&lt;PERCENTILE(OFFSET(B444,1-364,0,364,1),$C$9),$A$9,IF(B444&lt;PERCENTILE(OFFSET(B444,1-364,0,364,1),$C$10),$A$10,IF(B444&lt;PERCENTILE(OFFSET(B444,1-364,0,364,1),$C$11),$A$11,$A$12))))),""),IF(_xlpm.initState="","",IF(_xlpm.oversold,_xlpm.pctOnly,_xlpm.initState)))</f>
        <v/>
      </c>
      <c r="F444" s="119" t="n"/>
      <c r="G444" s="120">
        <f>IF(OR(B444="",C444=""),"",IF(OR(特征计算_周度!B427&gt;$B$15,特征计算_周度!C427&gt;$B$15,特征计算_周度!G427&gt;$B$15,特征计算_周度!E427&gt;$B$15,特征计算_周度!F427&gt;$B$15),IF(特征计算_周度!B427&gt;$B$15,"VIX ","")&amp;IF(特征计算_周度!C427&gt;$B$15,"HY ","")&amp;IF(特征计算_周度!G427&gt;$B$15,"Sahm ","")&amp;IF(特征计算_周度!E427&gt;$B$15,"趋势 ","")&amp;IF(特征计算_周度!F427&gt;$B$15,"斜率",""),"—"))</f>
        <v/>
      </c>
      <c r="H444" s="120">
        <f>IF(OR(B444="",C444=""),"",_xlfn.LET(_xlpm.dev,原始数据_周度!G427,_xlpm.minDev,MIN(OFFSET(原始数据_周度!G427,1-$D$17,0,$D$17,1)),_xlpm.bounce,_xlpm.dev-_xlpm.minDev,IF(AND(ISNUMBER(_xlpm.dev),ISNUMBER(_xlpm.minDev),_xlpm.minDev&lt;=$B$17,_xlpm.bounce&gt;=$F$17),"✅ 触发","—")))</f>
        <v/>
      </c>
      <c r="I444" s="172">
        <f>IFERROR(IF(特征计算_周度!H444&gt;$I$3,MIN($I$4,MAX(-$I$5,(特征计算_周度!H444-$I$3)*$I$4)),0),"")</f>
        <v/>
      </c>
    </row>
    <row r="445">
      <c r="A445" s="117">
        <f>特征计算_周度!A428</f>
        <v/>
      </c>
      <c r="B445" s="171">
        <f>IFERROR($A$3*特征计算_周度!B445+$B$3*特征计算_周度!C445+$C$3*特征计算_周度!D445+$D$3*特征计算_周度!E445+$E$3*特征计算_周度!F445+$F$3*特征计算_周度!H445,"")</f>
        <v/>
      </c>
      <c r="C445" s="118">
        <f>IFERROR(PERCENTILE(OFFSET(B445,1-364,0,364,1),$C$7),"")</f>
        <v/>
      </c>
      <c r="D445" s="118">
        <f>IFERROR(PERCENTILE(OFFSET(B445,1-364,0,364,1),$C$11),"")</f>
        <v/>
      </c>
      <c r="E445" s="122">
        <f>_xlfn.LET(_xlpm.initState,IF(OR(B445="",C445=""),"",IF(OR(特征计算_周度!B428&gt;$B$15,特征计算_周度!C428&gt;$B$15,特征计算_周度!G428&gt;$B$15,特征计算_周度!E428&gt;$B$15,特征计算_周度!F428&gt;$B$15),$A$12,IFERROR(IF(B445&lt;PERCENTILE(OFFSET(B445,1-364,0,364,1),$C$7),$A$7,IF(B445&lt;PERCENTILE(OFFSET(B445,1-364,0,364,1),$C$8),$A$8,IF(B445&lt;PERCENTILE(OFFSET(B445,1-364,0,364,1),$C$9),$A$9,IF(B445&lt;PERCENTILE(OFFSET(B445,1-364,0,364,1),$C$10),$A$10,IF(B445&lt;PERCENTILE(OFFSET(B445,1-364,0,364,1),$C$11),$A$11,$A$12))))),""))),_xlpm.dev,原始数据_周度!G428,_xlpm.minDev,MIN(OFFSET(原始数据_周度!G428,1-$D$17,0,$D$17,1)),_xlpm.bounce,_xlpm.dev-_xlpm.minDev,_xlpm.oversold,AND(ISNUMBER(_xlpm.dev),ISNUMBER(_xlpm.minDev),_xlpm.minDev&lt;=$B$17,_xlpm.bounce&gt;=$F$17,OR(_xlpm.initState=$A$12,_xlpm.initState=$A$11,_xlpm.initState=$A$10)),_xlpm.pctOnly,IFERROR(IF(B445&lt;PERCENTILE(OFFSET(B445,1-364,0,364,1),$C$7),$A$7,IF(B445&lt;PERCENTILE(OFFSET(B445,1-364,0,364,1),$C$8),$A$8,IF(B445&lt;PERCENTILE(OFFSET(B445,1-364,0,364,1),$C$9),$A$9,IF(B445&lt;PERCENTILE(OFFSET(B445,1-364,0,364,1),$C$10),$A$10,IF(B445&lt;PERCENTILE(OFFSET(B445,1-364,0,364,1),$C$11),$A$11,$A$12))))),""),IF(_xlpm.initState="","",IF(_xlpm.oversold,_xlpm.pctOnly,_xlpm.initState)))</f>
        <v/>
      </c>
      <c r="F445" s="119" t="n"/>
      <c r="G445" s="120">
        <f>IF(OR(B445="",C445=""),"",IF(OR(特征计算_周度!B428&gt;$B$15,特征计算_周度!C428&gt;$B$15,特征计算_周度!G428&gt;$B$15,特征计算_周度!E428&gt;$B$15,特征计算_周度!F428&gt;$B$15),IF(特征计算_周度!B428&gt;$B$15,"VIX ","")&amp;IF(特征计算_周度!C428&gt;$B$15,"HY ","")&amp;IF(特征计算_周度!G428&gt;$B$15,"Sahm ","")&amp;IF(特征计算_周度!E428&gt;$B$15,"趋势 ","")&amp;IF(特征计算_周度!F428&gt;$B$15,"斜率",""),"—"))</f>
        <v/>
      </c>
      <c r="H445" s="120">
        <f>IF(OR(B445="",C445=""),"",_xlfn.LET(_xlpm.dev,原始数据_周度!G428,_xlpm.minDev,MIN(OFFSET(原始数据_周度!G428,1-$D$17,0,$D$17,1)),_xlpm.bounce,_xlpm.dev-_xlpm.minDev,IF(AND(ISNUMBER(_xlpm.dev),ISNUMBER(_xlpm.minDev),_xlpm.minDev&lt;=$B$17,_xlpm.bounce&gt;=$F$17),"✅ 触发","—")))</f>
        <v/>
      </c>
      <c r="I445" s="172">
        <f>IFERROR(IF(特征计算_周度!H445&gt;$I$3,MIN($I$4,MAX(-$I$5,(特征计算_周度!H445-$I$3)*$I$4)),0),"")</f>
        <v/>
      </c>
    </row>
    <row r="446">
      <c r="A446" s="117">
        <f>特征计算_周度!A429</f>
        <v/>
      </c>
      <c r="B446" s="171">
        <f>IFERROR($A$3*特征计算_周度!B446+$B$3*特征计算_周度!C446+$C$3*特征计算_周度!D446+$D$3*特征计算_周度!E446+$E$3*特征计算_周度!F446+$F$3*特征计算_周度!H446,"")</f>
        <v/>
      </c>
      <c r="C446" s="118">
        <f>IFERROR(PERCENTILE(OFFSET(B446,1-364,0,364,1),$C$7),"")</f>
        <v/>
      </c>
      <c r="D446" s="118">
        <f>IFERROR(PERCENTILE(OFFSET(B446,1-364,0,364,1),$C$11),"")</f>
        <v/>
      </c>
      <c r="E446" s="122">
        <f>_xlfn.LET(_xlpm.initState,IF(OR(B446="",C446=""),"",IF(OR(特征计算_周度!B429&gt;$B$15,特征计算_周度!C429&gt;$B$15,特征计算_周度!G429&gt;$B$15,特征计算_周度!E429&gt;$B$15,特征计算_周度!F429&gt;$B$15),$A$12,IFERROR(IF(B446&lt;PERCENTILE(OFFSET(B446,1-364,0,364,1),$C$7),$A$7,IF(B446&lt;PERCENTILE(OFFSET(B446,1-364,0,364,1),$C$8),$A$8,IF(B446&lt;PERCENTILE(OFFSET(B446,1-364,0,364,1),$C$9),$A$9,IF(B446&lt;PERCENTILE(OFFSET(B446,1-364,0,364,1),$C$10),$A$10,IF(B446&lt;PERCENTILE(OFFSET(B446,1-364,0,364,1),$C$11),$A$11,$A$12))))),""))),_xlpm.dev,原始数据_周度!G429,_xlpm.minDev,MIN(OFFSET(原始数据_周度!G429,1-$D$17,0,$D$17,1)),_xlpm.bounce,_xlpm.dev-_xlpm.minDev,_xlpm.oversold,AND(ISNUMBER(_xlpm.dev),ISNUMBER(_xlpm.minDev),_xlpm.minDev&lt;=$B$17,_xlpm.bounce&gt;=$F$17,OR(_xlpm.initState=$A$12,_xlpm.initState=$A$11,_xlpm.initState=$A$10)),_xlpm.pctOnly,IFERROR(IF(B446&lt;PERCENTILE(OFFSET(B446,1-364,0,364,1),$C$7),$A$7,IF(B446&lt;PERCENTILE(OFFSET(B446,1-364,0,364,1),$C$8),$A$8,IF(B446&lt;PERCENTILE(OFFSET(B446,1-364,0,364,1),$C$9),$A$9,IF(B446&lt;PERCENTILE(OFFSET(B446,1-364,0,364,1),$C$10),$A$10,IF(B446&lt;PERCENTILE(OFFSET(B446,1-364,0,364,1),$C$11),$A$11,$A$12))))),""),IF(_xlpm.initState="","",IF(_xlpm.oversold,_xlpm.pctOnly,_xlpm.initState)))</f>
        <v/>
      </c>
      <c r="F446" s="119" t="n"/>
      <c r="G446" s="120">
        <f>IF(OR(B446="",C446=""),"",IF(OR(特征计算_周度!B429&gt;$B$15,特征计算_周度!C429&gt;$B$15,特征计算_周度!G429&gt;$B$15,特征计算_周度!E429&gt;$B$15,特征计算_周度!F429&gt;$B$15),IF(特征计算_周度!B429&gt;$B$15,"VIX ","")&amp;IF(特征计算_周度!C429&gt;$B$15,"HY ","")&amp;IF(特征计算_周度!G429&gt;$B$15,"Sahm ","")&amp;IF(特征计算_周度!E429&gt;$B$15,"趋势 ","")&amp;IF(特征计算_周度!F429&gt;$B$15,"斜率",""),"—"))</f>
        <v/>
      </c>
      <c r="H446" s="120">
        <f>IF(OR(B446="",C446=""),"",_xlfn.LET(_xlpm.dev,原始数据_周度!G429,_xlpm.minDev,MIN(OFFSET(原始数据_周度!G429,1-$D$17,0,$D$17,1)),_xlpm.bounce,_xlpm.dev-_xlpm.minDev,IF(AND(ISNUMBER(_xlpm.dev),ISNUMBER(_xlpm.minDev),_xlpm.minDev&lt;=$B$17,_xlpm.bounce&gt;=$F$17),"✅ 触发","—")))</f>
        <v/>
      </c>
      <c r="I446" s="172">
        <f>IFERROR(IF(特征计算_周度!H446&gt;$I$3,MIN($I$4,MAX(-$I$5,(特征计算_周度!H446-$I$3)*$I$4)),0),"")</f>
        <v/>
      </c>
    </row>
    <row r="447">
      <c r="A447" s="117">
        <f>特征计算_周度!A430</f>
        <v/>
      </c>
      <c r="B447" s="171">
        <f>IFERROR($A$3*特征计算_周度!B447+$B$3*特征计算_周度!C447+$C$3*特征计算_周度!D447+$D$3*特征计算_周度!E447+$E$3*特征计算_周度!F447+$F$3*特征计算_周度!H447,"")</f>
        <v/>
      </c>
      <c r="C447" s="118">
        <f>IFERROR(PERCENTILE(OFFSET(B447,1-364,0,364,1),$C$7),"")</f>
        <v/>
      </c>
      <c r="D447" s="118">
        <f>IFERROR(PERCENTILE(OFFSET(B447,1-364,0,364,1),$C$11),"")</f>
        <v/>
      </c>
      <c r="E447" s="122">
        <f>_xlfn.LET(_xlpm.initState,IF(OR(B447="",C447=""),"",IF(OR(特征计算_周度!B430&gt;$B$15,特征计算_周度!C430&gt;$B$15,特征计算_周度!G430&gt;$B$15,特征计算_周度!E430&gt;$B$15,特征计算_周度!F430&gt;$B$15),$A$12,IFERROR(IF(B447&lt;PERCENTILE(OFFSET(B447,1-364,0,364,1),$C$7),$A$7,IF(B447&lt;PERCENTILE(OFFSET(B447,1-364,0,364,1),$C$8),$A$8,IF(B447&lt;PERCENTILE(OFFSET(B447,1-364,0,364,1),$C$9),$A$9,IF(B447&lt;PERCENTILE(OFFSET(B447,1-364,0,364,1),$C$10),$A$10,IF(B447&lt;PERCENTILE(OFFSET(B447,1-364,0,364,1),$C$11),$A$11,$A$12))))),""))),_xlpm.dev,原始数据_周度!G430,_xlpm.minDev,MIN(OFFSET(原始数据_周度!G430,1-$D$17,0,$D$17,1)),_xlpm.bounce,_xlpm.dev-_xlpm.minDev,_xlpm.oversold,AND(ISNUMBER(_xlpm.dev),ISNUMBER(_xlpm.minDev),_xlpm.minDev&lt;=$B$17,_xlpm.bounce&gt;=$F$17,OR(_xlpm.initState=$A$12,_xlpm.initState=$A$11,_xlpm.initState=$A$10)),_xlpm.pctOnly,IFERROR(IF(B447&lt;PERCENTILE(OFFSET(B447,1-364,0,364,1),$C$7),$A$7,IF(B447&lt;PERCENTILE(OFFSET(B447,1-364,0,364,1),$C$8),$A$8,IF(B447&lt;PERCENTILE(OFFSET(B447,1-364,0,364,1),$C$9),$A$9,IF(B447&lt;PERCENTILE(OFFSET(B447,1-364,0,364,1),$C$10),$A$10,IF(B447&lt;PERCENTILE(OFFSET(B447,1-364,0,364,1),$C$11),$A$11,$A$12))))),""),IF(_xlpm.initState="","",IF(_xlpm.oversold,_xlpm.pctOnly,_xlpm.initState)))</f>
        <v/>
      </c>
      <c r="F447" s="119" t="n"/>
      <c r="G447" s="120">
        <f>IF(OR(B447="",C447=""),"",IF(OR(特征计算_周度!B430&gt;$B$15,特征计算_周度!C430&gt;$B$15,特征计算_周度!G430&gt;$B$15,特征计算_周度!E430&gt;$B$15,特征计算_周度!F430&gt;$B$15),IF(特征计算_周度!B430&gt;$B$15,"VIX ","")&amp;IF(特征计算_周度!C430&gt;$B$15,"HY ","")&amp;IF(特征计算_周度!G430&gt;$B$15,"Sahm ","")&amp;IF(特征计算_周度!E430&gt;$B$15,"趋势 ","")&amp;IF(特征计算_周度!F430&gt;$B$15,"斜率",""),"—"))</f>
        <v/>
      </c>
      <c r="H447" s="120">
        <f>IF(OR(B447="",C447=""),"",_xlfn.LET(_xlpm.dev,原始数据_周度!G430,_xlpm.minDev,MIN(OFFSET(原始数据_周度!G430,1-$D$17,0,$D$17,1)),_xlpm.bounce,_xlpm.dev-_xlpm.minDev,IF(AND(ISNUMBER(_xlpm.dev),ISNUMBER(_xlpm.minDev),_xlpm.minDev&lt;=$B$17,_xlpm.bounce&gt;=$F$17),"✅ 触发","—")))</f>
        <v/>
      </c>
      <c r="I447" s="172">
        <f>IFERROR(IF(特征计算_周度!H447&gt;$I$3,MIN($I$4,MAX(-$I$5,(特征计算_周度!H447-$I$3)*$I$4)),0),"")</f>
        <v/>
      </c>
    </row>
    <row r="448">
      <c r="A448" s="117">
        <f>特征计算_周度!A431</f>
        <v/>
      </c>
      <c r="B448" s="171">
        <f>IFERROR($A$3*特征计算_周度!B448+$B$3*特征计算_周度!C448+$C$3*特征计算_周度!D448+$D$3*特征计算_周度!E448+$E$3*特征计算_周度!F448+$F$3*特征计算_周度!H448,"")</f>
        <v/>
      </c>
      <c r="C448" s="118">
        <f>IFERROR(PERCENTILE(OFFSET(B448,1-364,0,364,1),$C$7),"")</f>
        <v/>
      </c>
      <c r="D448" s="118">
        <f>IFERROR(PERCENTILE(OFFSET(B448,1-364,0,364,1),$C$11),"")</f>
        <v/>
      </c>
      <c r="E448" s="122">
        <f>_xlfn.LET(_xlpm.initState,IF(OR(B448="",C448=""),"",IF(OR(特征计算_周度!B431&gt;$B$15,特征计算_周度!C431&gt;$B$15,特征计算_周度!G431&gt;$B$15,特征计算_周度!E431&gt;$B$15,特征计算_周度!F431&gt;$B$15),$A$12,IFERROR(IF(B448&lt;PERCENTILE(OFFSET(B448,1-364,0,364,1),$C$7),$A$7,IF(B448&lt;PERCENTILE(OFFSET(B448,1-364,0,364,1),$C$8),$A$8,IF(B448&lt;PERCENTILE(OFFSET(B448,1-364,0,364,1),$C$9),$A$9,IF(B448&lt;PERCENTILE(OFFSET(B448,1-364,0,364,1),$C$10),$A$10,IF(B448&lt;PERCENTILE(OFFSET(B448,1-364,0,364,1),$C$11),$A$11,$A$12))))),""))),_xlpm.dev,原始数据_周度!G431,_xlpm.minDev,MIN(OFFSET(原始数据_周度!G431,1-$D$17,0,$D$17,1)),_xlpm.bounce,_xlpm.dev-_xlpm.minDev,_xlpm.oversold,AND(ISNUMBER(_xlpm.dev),ISNUMBER(_xlpm.minDev),_xlpm.minDev&lt;=$B$17,_xlpm.bounce&gt;=$F$17,OR(_xlpm.initState=$A$12,_xlpm.initState=$A$11,_xlpm.initState=$A$10)),_xlpm.pctOnly,IFERROR(IF(B448&lt;PERCENTILE(OFFSET(B448,1-364,0,364,1),$C$7),$A$7,IF(B448&lt;PERCENTILE(OFFSET(B448,1-364,0,364,1),$C$8),$A$8,IF(B448&lt;PERCENTILE(OFFSET(B448,1-364,0,364,1),$C$9),$A$9,IF(B448&lt;PERCENTILE(OFFSET(B448,1-364,0,364,1),$C$10),$A$10,IF(B448&lt;PERCENTILE(OFFSET(B448,1-364,0,364,1),$C$11),$A$11,$A$12))))),""),IF(_xlpm.initState="","",IF(_xlpm.oversold,_xlpm.pctOnly,_xlpm.initState)))</f>
        <v/>
      </c>
      <c r="F448" s="119" t="n"/>
      <c r="G448" s="120">
        <f>IF(OR(B448="",C448=""),"",IF(OR(特征计算_周度!B431&gt;$B$15,特征计算_周度!C431&gt;$B$15,特征计算_周度!G431&gt;$B$15,特征计算_周度!E431&gt;$B$15,特征计算_周度!F431&gt;$B$15),IF(特征计算_周度!B431&gt;$B$15,"VIX ","")&amp;IF(特征计算_周度!C431&gt;$B$15,"HY ","")&amp;IF(特征计算_周度!G431&gt;$B$15,"Sahm ","")&amp;IF(特征计算_周度!E431&gt;$B$15,"趋势 ","")&amp;IF(特征计算_周度!F431&gt;$B$15,"斜率",""),"—"))</f>
        <v/>
      </c>
      <c r="H448" s="120">
        <f>IF(OR(B448="",C448=""),"",_xlfn.LET(_xlpm.dev,原始数据_周度!G431,_xlpm.minDev,MIN(OFFSET(原始数据_周度!G431,1-$D$17,0,$D$17,1)),_xlpm.bounce,_xlpm.dev-_xlpm.minDev,IF(AND(ISNUMBER(_xlpm.dev),ISNUMBER(_xlpm.minDev),_xlpm.minDev&lt;=$B$17,_xlpm.bounce&gt;=$F$17),"✅ 触发","—")))</f>
        <v/>
      </c>
      <c r="I448" s="172">
        <f>IFERROR(IF(特征计算_周度!H448&gt;$I$3,MIN($I$4,MAX(-$I$5,(特征计算_周度!H448-$I$3)*$I$4)),0),"")</f>
        <v/>
      </c>
    </row>
    <row r="449">
      <c r="A449" s="117">
        <f>特征计算_周度!A432</f>
        <v/>
      </c>
      <c r="B449" s="171">
        <f>IFERROR($A$3*特征计算_周度!B449+$B$3*特征计算_周度!C449+$C$3*特征计算_周度!D449+$D$3*特征计算_周度!E449+$E$3*特征计算_周度!F449+$F$3*特征计算_周度!H449,"")</f>
        <v/>
      </c>
      <c r="C449" s="118">
        <f>IFERROR(PERCENTILE(OFFSET(B449,1-364,0,364,1),$C$7),"")</f>
        <v/>
      </c>
      <c r="D449" s="118">
        <f>IFERROR(PERCENTILE(OFFSET(B449,1-364,0,364,1),$C$11),"")</f>
        <v/>
      </c>
      <c r="E449" s="122">
        <f>_xlfn.LET(_xlpm.initState,IF(OR(B449="",C449=""),"",IF(OR(特征计算_周度!B432&gt;$B$15,特征计算_周度!C432&gt;$B$15,特征计算_周度!G432&gt;$B$15,特征计算_周度!E432&gt;$B$15,特征计算_周度!F432&gt;$B$15),$A$12,IFERROR(IF(B449&lt;PERCENTILE(OFFSET(B449,1-364,0,364,1),$C$7),$A$7,IF(B449&lt;PERCENTILE(OFFSET(B449,1-364,0,364,1),$C$8),$A$8,IF(B449&lt;PERCENTILE(OFFSET(B449,1-364,0,364,1),$C$9),$A$9,IF(B449&lt;PERCENTILE(OFFSET(B449,1-364,0,364,1),$C$10),$A$10,IF(B449&lt;PERCENTILE(OFFSET(B449,1-364,0,364,1),$C$11),$A$11,$A$12))))),""))),_xlpm.dev,原始数据_周度!G432,_xlpm.minDev,MIN(OFFSET(原始数据_周度!G432,1-$D$17,0,$D$17,1)),_xlpm.bounce,_xlpm.dev-_xlpm.minDev,_xlpm.oversold,AND(ISNUMBER(_xlpm.dev),ISNUMBER(_xlpm.minDev),_xlpm.minDev&lt;=$B$17,_xlpm.bounce&gt;=$F$17,OR(_xlpm.initState=$A$12,_xlpm.initState=$A$11,_xlpm.initState=$A$10)),_xlpm.pctOnly,IFERROR(IF(B449&lt;PERCENTILE(OFFSET(B449,1-364,0,364,1),$C$7),$A$7,IF(B449&lt;PERCENTILE(OFFSET(B449,1-364,0,364,1),$C$8),$A$8,IF(B449&lt;PERCENTILE(OFFSET(B449,1-364,0,364,1),$C$9),$A$9,IF(B449&lt;PERCENTILE(OFFSET(B449,1-364,0,364,1),$C$10),$A$10,IF(B449&lt;PERCENTILE(OFFSET(B449,1-364,0,364,1),$C$11),$A$11,$A$12))))),""),IF(_xlpm.initState="","",IF(_xlpm.oversold,_xlpm.pctOnly,_xlpm.initState)))</f>
        <v/>
      </c>
      <c r="F449" s="119" t="n"/>
      <c r="G449" s="120">
        <f>IF(OR(B449="",C449=""),"",IF(OR(特征计算_周度!B432&gt;$B$15,特征计算_周度!C432&gt;$B$15,特征计算_周度!G432&gt;$B$15,特征计算_周度!E432&gt;$B$15,特征计算_周度!F432&gt;$B$15),IF(特征计算_周度!B432&gt;$B$15,"VIX ","")&amp;IF(特征计算_周度!C432&gt;$B$15,"HY ","")&amp;IF(特征计算_周度!G432&gt;$B$15,"Sahm ","")&amp;IF(特征计算_周度!E432&gt;$B$15,"趋势 ","")&amp;IF(特征计算_周度!F432&gt;$B$15,"斜率",""),"—"))</f>
        <v/>
      </c>
      <c r="H449" s="120">
        <f>IF(OR(B449="",C449=""),"",_xlfn.LET(_xlpm.dev,原始数据_周度!G432,_xlpm.minDev,MIN(OFFSET(原始数据_周度!G432,1-$D$17,0,$D$17,1)),_xlpm.bounce,_xlpm.dev-_xlpm.minDev,IF(AND(ISNUMBER(_xlpm.dev),ISNUMBER(_xlpm.minDev),_xlpm.minDev&lt;=$B$17,_xlpm.bounce&gt;=$F$17),"✅ 触发","—")))</f>
        <v/>
      </c>
      <c r="I449" s="172">
        <f>IFERROR(IF(特征计算_周度!H449&gt;$I$3,MIN($I$4,MAX(-$I$5,(特征计算_周度!H449-$I$3)*$I$4)),0),"")</f>
        <v/>
      </c>
    </row>
    <row r="450">
      <c r="A450" s="117">
        <f>特征计算_周度!A433</f>
        <v/>
      </c>
      <c r="B450" s="171">
        <f>IFERROR($A$3*特征计算_周度!B450+$B$3*特征计算_周度!C450+$C$3*特征计算_周度!D450+$D$3*特征计算_周度!E450+$E$3*特征计算_周度!F450+$F$3*特征计算_周度!H450,"")</f>
        <v/>
      </c>
      <c r="C450" s="118">
        <f>IFERROR(PERCENTILE(OFFSET(B450,1-364,0,364,1),$C$7),"")</f>
        <v/>
      </c>
      <c r="D450" s="118">
        <f>IFERROR(PERCENTILE(OFFSET(B450,1-364,0,364,1),$C$11),"")</f>
        <v/>
      </c>
      <c r="E450" s="122">
        <f>_xlfn.LET(_xlpm.initState,IF(OR(B450="",C450=""),"",IF(OR(特征计算_周度!B433&gt;$B$15,特征计算_周度!C433&gt;$B$15,特征计算_周度!G433&gt;$B$15,特征计算_周度!E433&gt;$B$15,特征计算_周度!F433&gt;$B$15),$A$12,IFERROR(IF(B450&lt;PERCENTILE(OFFSET(B450,1-364,0,364,1),$C$7),$A$7,IF(B450&lt;PERCENTILE(OFFSET(B450,1-364,0,364,1),$C$8),$A$8,IF(B450&lt;PERCENTILE(OFFSET(B450,1-364,0,364,1),$C$9),$A$9,IF(B450&lt;PERCENTILE(OFFSET(B450,1-364,0,364,1),$C$10),$A$10,IF(B450&lt;PERCENTILE(OFFSET(B450,1-364,0,364,1),$C$11),$A$11,$A$12))))),""))),_xlpm.dev,原始数据_周度!G433,_xlpm.minDev,MIN(OFFSET(原始数据_周度!G433,1-$D$17,0,$D$17,1)),_xlpm.bounce,_xlpm.dev-_xlpm.minDev,_xlpm.oversold,AND(ISNUMBER(_xlpm.dev),ISNUMBER(_xlpm.minDev),_xlpm.minDev&lt;=$B$17,_xlpm.bounce&gt;=$F$17,OR(_xlpm.initState=$A$12,_xlpm.initState=$A$11,_xlpm.initState=$A$10)),_xlpm.pctOnly,IFERROR(IF(B450&lt;PERCENTILE(OFFSET(B450,1-364,0,364,1),$C$7),$A$7,IF(B450&lt;PERCENTILE(OFFSET(B450,1-364,0,364,1),$C$8),$A$8,IF(B450&lt;PERCENTILE(OFFSET(B450,1-364,0,364,1),$C$9),$A$9,IF(B450&lt;PERCENTILE(OFFSET(B450,1-364,0,364,1),$C$10),$A$10,IF(B450&lt;PERCENTILE(OFFSET(B450,1-364,0,364,1),$C$11),$A$11,$A$12))))),""),IF(_xlpm.initState="","",IF(_xlpm.oversold,_xlpm.pctOnly,_xlpm.initState)))</f>
        <v/>
      </c>
      <c r="F450" s="119" t="n"/>
      <c r="G450" s="120">
        <f>IF(OR(B450="",C450=""),"",IF(OR(特征计算_周度!B433&gt;$B$15,特征计算_周度!C433&gt;$B$15,特征计算_周度!G433&gt;$B$15,特征计算_周度!E433&gt;$B$15,特征计算_周度!F433&gt;$B$15),IF(特征计算_周度!B433&gt;$B$15,"VIX ","")&amp;IF(特征计算_周度!C433&gt;$B$15,"HY ","")&amp;IF(特征计算_周度!G433&gt;$B$15,"Sahm ","")&amp;IF(特征计算_周度!E433&gt;$B$15,"趋势 ","")&amp;IF(特征计算_周度!F433&gt;$B$15,"斜率",""),"—"))</f>
        <v/>
      </c>
      <c r="H450" s="120">
        <f>IF(OR(B450="",C450=""),"",_xlfn.LET(_xlpm.dev,原始数据_周度!G433,_xlpm.minDev,MIN(OFFSET(原始数据_周度!G433,1-$D$17,0,$D$17,1)),_xlpm.bounce,_xlpm.dev-_xlpm.minDev,IF(AND(ISNUMBER(_xlpm.dev),ISNUMBER(_xlpm.minDev),_xlpm.minDev&lt;=$B$17,_xlpm.bounce&gt;=$F$17),"✅ 触发","—")))</f>
        <v/>
      </c>
      <c r="I450" s="172">
        <f>IFERROR(IF(特征计算_周度!H450&gt;$I$3,MIN($I$4,MAX(-$I$5,(特征计算_周度!H450-$I$3)*$I$4)),0),"")</f>
        <v/>
      </c>
    </row>
    <row r="451">
      <c r="A451" s="117">
        <f>特征计算_周度!A434</f>
        <v/>
      </c>
      <c r="B451" s="171">
        <f>IFERROR($A$3*特征计算_周度!B451+$B$3*特征计算_周度!C451+$C$3*特征计算_周度!D451+$D$3*特征计算_周度!E451+$E$3*特征计算_周度!F451+$F$3*特征计算_周度!H451,"")</f>
        <v/>
      </c>
      <c r="C451" s="118">
        <f>IFERROR(PERCENTILE(OFFSET(B451,1-364,0,364,1),$C$7),"")</f>
        <v/>
      </c>
      <c r="D451" s="118">
        <f>IFERROR(PERCENTILE(OFFSET(B451,1-364,0,364,1),$C$11),"")</f>
        <v/>
      </c>
      <c r="E451" s="122">
        <f>_xlfn.LET(_xlpm.initState,IF(OR(B451="",C451=""),"",IF(OR(特征计算_周度!B434&gt;$B$15,特征计算_周度!C434&gt;$B$15,特征计算_周度!G434&gt;$B$15,特征计算_周度!E434&gt;$B$15,特征计算_周度!F434&gt;$B$15),$A$12,IFERROR(IF(B451&lt;PERCENTILE(OFFSET(B451,1-364,0,364,1),$C$7),$A$7,IF(B451&lt;PERCENTILE(OFFSET(B451,1-364,0,364,1),$C$8),$A$8,IF(B451&lt;PERCENTILE(OFFSET(B451,1-364,0,364,1),$C$9),$A$9,IF(B451&lt;PERCENTILE(OFFSET(B451,1-364,0,364,1),$C$10),$A$10,IF(B451&lt;PERCENTILE(OFFSET(B451,1-364,0,364,1),$C$11),$A$11,$A$12))))),""))),_xlpm.dev,原始数据_周度!G434,_xlpm.minDev,MIN(OFFSET(原始数据_周度!G434,1-$D$17,0,$D$17,1)),_xlpm.bounce,_xlpm.dev-_xlpm.minDev,_xlpm.oversold,AND(ISNUMBER(_xlpm.dev),ISNUMBER(_xlpm.minDev),_xlpm.minDev&lt;=$B$17,_xlpm.bounce&gt;=$F$17,OR(_xlpm.initState=$A$12,_xlpm.initState=$A$11,_xlpm.initState=$A$10)),_xlpm.pctOnly,IFERROR(IF(B451&lt;PERCENTILE(OFFSET(B451,1-364,0,364,1),$C$7),$A$7,IF(B451&lt;PERCENTILE(OFFSET(B451,1-364,0,364,1),$C$8),$A$8,IF(B451&lt;PERCENTILE(OFFSET(B451,1-364,0,364,1),$C$9),$A$9,IF(B451&lt;PERCENTILE(OFFSET(B451,1-364,0,364,1),$C$10),$A$10,IF(B451&lt;PERCENTILE(OFFSET(B451,1-364,0,364,1),$C$11),$A$11,$A$12))))),""),IF(_xlpm.initState="","",IF(_xlpm.oversold,_xlpm.pctOnly,_xlpm.initState)))</f>
        <v/>
      </c>
      <c r="F451" s="119" t="n"/>
      <c r="G451" s="120">
        <f>IF(OR(B451="",C451=""),"",IF(OR(特征计算_周度!B434&gt;$B$15,特征计算_周度!C434&gt;$B$15,特征计算_周度!G434&gt;$B$15,特征计算_周度!E434&gt;$B$15,特征计算_周度!F434&gt;$B$15),IF(特征计算_周度!B434&gt;$B$15,"VIX ","")&amp;IF(特征计算_周度!C434&gt;$B$15,"HY ","")&amp;IF(特征计算_周度!G434&gt;$B$15,"Sahm ","")&amp;IF(特征计算_周度!E434&gt;$B$15,"趋势 ","")&amp;IF(特征计算_周度!F434&gt;$B$15,"斜率",""),"—"))</f>
        <v/>
      </c>
      <c r="H451" s="120">
        <f>IF(OR(B451="",C451=""),"",_xlfn.LET(_xlpm.dev,原始数据_周度!G434,_xlpm.minDev,MIN(OFFSET(原始数据_周度!G434,1-$D$17,0,$D$17,1)),_xlpm.bounce,_xlpm.dev-_xlpm.minDev,IF(AND(ISNUMBER(_xlpm.dev),ISNUMBER(_xlpm.minDev),_xlpm.minDev&lt;=$B$17,_xlpm.bounce&gt;=$F$17),"✅ 触发","—")))</f>
        <v/>
      </c>
      <c r="I451" s="172">
        <f>IFERROR(IF(特征计算_周度!H451&gt;$I$3,MIN($I$4,MAX(-$I$5,(特征计算_周度!H451-$I$3)*$I$4)),0),"")</f>
        <v/>
      </c>
    </row>
    <row r="452">
      <c r="A452" s="117">
        <f>特征计算_周度!A435</f>
        <v/>
      </c>
      <c r="B452" s="171">
        <f>IFERROR($A$3*特征计算_周度!B452+$B$3*特征计算_周度!C452+$C$3*特征计算_周度!D452+$D$3*特征计算_周度!E452+$E$3*特征计算_周度!F452+$F$3*特征计算_周度!H452,"")</f>
        <v/>
      </c>
      <c r="C452" s="118">
        <f>IFERROR(PERCENTILE(OFFSET(B452,1-364,0,364,1),$C$7),"")</f>
        <v/>
      </c>
      <c r="D452" s="118">
        <f>IFERROR(PERCENTILE(OFFSET(B452,1-364,0,364,1),$C$11),"")</f>
        <v/>
      </c>
      <c r="E452" s="122">
        <f>_xlfn.LET(_xlpm.initState,IF(OR(B452="",C452=""),"",IF(OR(特征计算_周度!B435&gt;$B$15,特征计算_周度!C435&gt;$B$15,特征计算_周度!G435&gt;$B$15,特征计算_周度!E435&gt;$B$15,特征计算_周度!F435&gt;$B$15),$A$12,IFERROR(IF(B452&lt;PERCENTILE(OFFSET(B452,1-364,0,364,1),$C$7),$A$7,IF(B452&lt;PERCENTILE(OFFSET(B452,1-364,0,364,1),$C$8),$A$8,IF(B452&lt;PERCENTILE(OFFSET(B452,1-364,0,364,1),$C$9),$A$9,IF(B452&lt;PERCENTILE(OFFSET(B452,1-364,0,364,1),$C$10),$A$10,IF(B452&lt;PERCENTILE(OFFSET(B452,1-364,0,364,1),$C$11),$A$11,$A$12))))),""))),_xlpm.dev,原始数据_周度!G435,_xlpm.minDev,MIN(OFFSET(原始数据_周度!G435,1-$D$17,0,$D$17,1)),_xlpm.bounce,_xlpm.dev-_xlpm.minDev,_xlpm.oversold,AND(ISNUMBER(_xlpm.dev),ISNUMBER(_xlpm.minDev),_xlpm.minDev&lt;=$B$17,_xlpm.bounce&gt;=$F$17,OR(_xlpm.initState=$A$12,_xlpm.initState=$A$11,_xlpm.initState=$A$10)),_xlpm.pctOnly,IFERROR(IF(B452&lt;PERCENTILE(OFFSET(B452,1-364,0,364,1),$C$7),$A$7,IF(B452&lt;PERCENTILE(OFFSET(B452,1-364,0,364,1),$C$8),$A$8,IF(B452&lt;PERCENTILE(OFFSET(B452,1-364,0,364,1),$C$9),$A$9,IF(B452&lt;PERCENTILE(OFFSET(B452,1-364,0,364,1),$C$10),$A$10,IF(B452&lt;PERCENTILE(OFFSET(B452,1-364,0,364,1),$C$11),$A$11,$A$12))))),""),IF(_xlpm.initState="","",IF(_xlpm.oversold,_xlpm.pctOnly,_xlpm.initState)))</f>
        <v/>
      </c>
      <c r="F452" s="119" t="n"/>
      <c r="G452" s="120">
        <f>IF(OR(B452="",C452=""),"",IF(OR(特征计算_周度!B435&gt;$B$15,特征计算_周度!C435&gt;$B$15,特征计算_周度!G435&gt;$B$15,特征计算_周度!E435&gt;$B$15,特征计算_周度!F435&gt;$B$15),IF(特征计算_周度!B435&gt;$B$15,"VIX ","")&amp;IF(特征计算_周度!C435&gt;$B$15,"HY ","")&amp;IF(特征计算_周度!G435&gt;$B$15,"Sahm ","")&amp;IF(特征计算_周度!E435&gt;$B$15,"趋势 ","")&amp;IF(特征计算_周度!F435&gt;$B$15,"斜率",""),"—"))</f>
        <v/>
      </c>
      <c r="H452" s="120">
        <f>IF(OR(B452="",C452=""),"",_xlfn.LET(_xlpm.dev,原始数据_周度!G435,_xlpm.minDev,MIN(OFFSET(原始数据_周度!G435,1-$D$17,0,$D$17,1)),_xlpm.bounce,_xlpm.dev-_xlpm.minDev,IF(AND(ISNUMBER(_xlpm.dev),ISNUMBER(_xlpm.minDev),_xlpm.minDev&lt;=$B$17,_xlpm.bounce&gt;=$F$17),"✅ 触发","—")))</f>
        <v/>
      </c>
      <c r="I452" s="172">
        <f>IFERROR(IF(特征计算_周度!H452&gt;$I$3,MIN($I$4,MAX(-$I$5,(特征计算_周度!H452-$I$3)*$I$4)),0),"")</f>
        <v/>
      </c>
    </row>
    <row r="453">
      <c r="A453" s="117">
        <f>特征计算_周度!A436</f>
        <v/>
      </c>
      <c r="B453" s="171">
        <f>IFERROR($A$3*特征计算_周度!B453+$B$3*特征计算_周度!C453+$C$3*特征计算_周度!D453+$D$3*特征计算_周度!E453+$E$3*特征计算_周度!F453+$F$3*特征计算_周度!H453,"")</f>
        <v/>
      </c>
      <c r="C453" s="118">
        <f>IFERROR(PERCENTILE(OFFSET(B453,1-364,0,364,1),$C$7),"")</f>
        <v/>
      </c>
      <c r="D453" s="118">
        <f>IFERROR(PERCENTILE(OFFSET(B453,1-364,0,364,1),$C$11),"")</f>
        <v/>
      </c>
      <c r="E453" s="122">
        <f>_xlfn.LET(_xlpm.initState,IF(OR(B453="",C453=""),"",IF(OR(特征计算_周度!B436&gt;$B$15,特征计算_周度!C436&gt;$B$15,特征计算_周度!G436&gt;$B$15,特征计算_周度!E436&gt;$B$15,特征计算_周度!F436&gt;$B$15),$A$12,IFERROR(IF(B453&lt;PERCENTILE(OFFSET(B453,1-364,0,364,1),$C$7),$A$7,IF(B453&lt;PERCENTILE(OFFSET(B453,1-364,0,364,1),$C$8),$A$8,IF(B453&lt;PERCENTILE(OFFSET(B453,1-364,0,364,1),$C$9),$A$9,IF(B453&lt;PERCENTILE(OFFSET(B453,1-364,0,364,1),$C$10),$A$10,IF(B453&lt;PERCENTILE(OFFSET(B453,1-364,0,364,1),$C$11),$A$11,$A$12))))),""))),_xlpm.dev,原始数据_周度!G436,_xlpm.minDev,MIN(OFFSET(原始数据_周度!G436,1-$D$17,0,$D$17,1)),_xlpm.bounce,_xlpm.dev-_xlpm.minDev,_xlpm.oversold,AND(ISNUMBER(_xlpm.dev),ISNUMBER(_xlpm.minDev),_xlpm.minDev&lt;=$B$17,_xlpm.bounce&gt;=$F$17,OR(_xlpm.initState=$A$12,_xlpm.initState=$A$11,_xlpm.initState=$A$10)),_xlpm.pctOnly,IFERROR(IF(B453&lt;PERCENTILE(OFFSET(B453,1-364,0,364,1),$C$7),$A$7,IF(B453&lt;PERCENTILE(OFFSET(B453,1-364,0,364,1),$C$8),$A$8,IF(B453&lt;PERCENTILE(OFFSET(B453,1-364,0,364,1),$C$9),$A$9,IF(B453&lt;PERCENTILE(OFFSET(B453,1-364,0,364,1),$C$10),$A$10,IF(B453&lt;PERCENTILE(OFFSET(B453,1-364,0,364,1),$C$11),$A$11,$A$12))))),""),IF(_xlpm.initState="","",IF(_xlpm.oversold,_xlpm.pctOnly,_xlpm.initState)))</f>
        <v/>
      </c>
      <c r="F453" s="119" t="n"/>
      <c r="G453" s="120">
        <f>IF(OR(B453="",C453=""),"",IF(OR(特征计算_周度!B436&gt;$B$15,特征计算_周度!C436&gt;$B$15,特征计算_周度!G436&gt;$B$15,特征计算_周度!E436&gt;$B$15,特征计算_周度!F436&gt;$B$15),IF(特征计算_周度!B436&gt;$B$15,"VIX ","")&amp;IF(特征计算_周度!C436&gt;$B$15,"HY ","")&amp;IF(特征计算_周度!G436&gt;$B$15,"Sahm ","")&amp;IF(特征计算_周度!E436&gt;$B$15,"趋势 ","")&amp;IF(特征计算_周度!F436&gt;$B$15,"斜率",""),"—"))</f>
        <v/>
      </c>
      <c r="H453" s="120">
        <f>IF(OR(B453="",C453=""),"",_xlfn.LET(_xlpm.dev,原始数据_周度!G436,_xlpm.minDev,MIN(OFFSET(原始数据_周度!G436,1-$D$17,0,$D$17,1)),_xlpm.bounce,_xlpm.dev-_xlpm.minDev,IF(AND(ISNUMBER(_xlpm.dev),ISNUMBER(_xlpm.minDev),_xlpm.minDev&lt;=$B$17,_xlpm.bounce&gt;=$F$17),"✅ 触发","—")))</f>
        <v/>
      </c>
      <c r="I453" s="172">
        <f>IFERROR(IF(特征计算_周度!H453&gt;$I$3,MIN($I$4,MAX(-$I$5,(特征计算_周度!H453-$I$3)*$I$4)),0),"")</f>
        <v/>
      </c>
    </row>
    <row r="454">
      <c r="A454" s="117">
        <f>特征计算_周度!A437</f>
        <v/>
      </c>
      <c r="B454" s="171">
        <f>IFERROR($A$3*特征计算_周度!B454+$B$3*特征计算_周度!C454+$C$3*特征计算_周度!D454+$D$3*特征计算_周度!E454+$E$3*特征计算_周度!F454+$F$3*特征计算_周度!H454,"")</f>
        <v/>
      </c>
      <c r="C454" s="118">
        <f>IFERROR(PERCENTILE(OFFSET(B454,1-364,0,364,1),$C$7),"")</f>
        <v/>
      </c>
      <c r="D454" s="118">
        <f>IFERROR(PERCENTILE(OFFSET(B454,1-364,0,364,1),$C$11),"")</f>
        <v/>
      </c>
      <c r="E454" s="122">
        <f>_xlfn.LET(_xlpm.initState,IF(OR(B454="",C454=""),"",IF(OR(特征计算_周度!B437&gt;$B$15,特征计算_周度!C437&gt;$B$15,特征计算_周度!G437&gt;$B$15,特征计算_周度!E437&gt;$B$15,特征计算_周度!F437&gt;$B$15),$A$12,IFERROR(IF(B454&lt;PERCENTILE(OFFSET(B454,1-364,0,364,1),$C$7),$A$7,IF(B454&lt;PERCENTILE(OFFSET(B454,1-364,0,364,1),$C$8),$A$8,IF(B454&lt;PERCENTILE(OFFSET(B454,1-364,0,364,1),$C$9),$A$9,IF(B454&lt;PERCENTILE(OFFSET(B454,1-364,0,364,1),$C$10),$A$10,IF(B454&lt;PERCENTILE(OFFSET(B454,1-364,0,364,1),$C$11),$A$11,$A$12))))),""))),_xlpm.dev,原始数据_周度!G437,_xlpm.minDev,MIN(OFFSET(原始数据_周度!G437,1-$D$17,0,$D$17,1)),_xlpm.bounce,_xlpm.dev-_xlpm.minDev,_xlpm.oversold,AND(ISNUMBER(_xlpm.dev),ISNUMBER(_xlpm.minDev),_xlpm.minDev&lt;=$B$17,_xlpm.bounce&gt;=$F$17,OR(_xlpm.initState=$A$12,_xlpm.initState=$A$11,_xlpm.initState=$A$10)),_xlpm.pctOnly,IFERROR(IF(B454&lt;PERCENTILE(OFFSET(B454,1-364,0,364,1),$C$7),$A$7,IF(B454&lt;PERCENTILE(OFFSET(B454,1-364,0,364,1),$C$8),$A$8,IF(B454&lt;PERCENTILE(OFFSET(B454,1-364,0,364,1),$C$9),$A$9,IF(B454&lt;PERCENTILE(OFFSET(B454,1-364,0,364,1),$C$10),$A$10,IF(B454&lt;PERCENTILE(OFFSET(B454,1-364,0,364,1),$C$11),$A$11,$A$12))))),""),IF(_xlpm.initState="","",IF(_xlpm.oversold,_xlpm.pctOnly,_xlpm.initState)))</f>
        <v/>
      </c>
      <c r="F454" s="119" t="n"/>
      <c r="G454" s="120">
        <f>IF(OR(B454="",C454=""),"",IF(OR(特征计算_周度!B437&gt;$B$15,特征计算_周度!C437&gt;$B$15,特征计算_周度!G437&gt;$B$15,特征计算_周度!E437&gt;$B$15,特征计算_周度!F437&gt;$B$15),IF(特征计算_周度!B437&gt;$B$15,"VIX ","")&amp;IF(特征计算_周度!C437&gt;$B$15,"HY ","")&amp;IF(特征计算_周度!G437&gt;$B$15,"Sahm ","")&amp;IF(特征计算_周度!E437&gt;$B$15,"趋势 ","")&amp;IF(特征计算_周度!F437&gt;$B$15,"斜率",""),"—"))</f>
        <v/>
      </c>
      <c r="H454" s="120">
        <f>IF(OR(B454="",C454=""),"",_xlfn.LET(_xlpm.dev,原始数据_周度!G437,_xlpm.minDev,MIN(OFFSET(原始数据_周度!G437,1-$D$17,0,$D$17,1)),_xlpm.bounce,_xlpm.dev-_xlpm.minDev,IF(AND(ISNUMBER(_xlpm.dev),ISNUMBER(_xlpm.minDev),_xlpm.minDev&lt;=$B$17,_xlpm.bounce&gt;=$F$17),"✅ 触发","—")))</f>
        <v/>
      </c>
      <c r="I454" s="172">
        <f>IFERROR(IF(特征计算_周度!H454&gt;$I$3,MIN($I$4,MAX(-$I$5,(特征计算_周度!H454-$I$3)*$I$4)),0),"")</f>
        <v/>
      </c>
    </row>
    <row r="455">
      <c r="A455" s="117">
        <f>特征计算_周度!A438</f>
        <v/>
      </c>
      <c r="B455" s="171">
        <f>IFERROR($A$3*特征计算_周度!B455+$B$3*特征计算_周度!C455+$C$3*特征计算_周度!D455+$D$3*特征计算_周度!E455+$E$3*特征计算_周度!F455+$F$3*特征计算_周度!H455,"")</f>
        <v/>
      </c>
      <c r="C455" s="118">
        <f>IFERROR(PERCENTILE(OFFSET(B455,1-364,0,364,1),$C$7),"")</f>
        <v/>
      </c>
      <c r="D455" s="118">
        <f>IFERROR(PERCENTILE(OFFSET(B455,1-364,0,364,1),$C$11),"")</f>
        <v/>
      </c>
      <c r="E455" s="122">
        <f>_xlfn.LET(_xlpm.initState,IF(OR(B455="",C455=""),"",IF(OR(特征计算_周度!B438&gt;$B$15,特征计算_周度!C438&gt;$B$15,特征计算_周度!G438&gt;$B$15,特征计算_周度!E438&gt;$B$15,特征计算_周度!F438&gt;$B$15),$A$12,IFERROR(IF(B455&lt;PERCENTILE(OFFSET(B455,1-364,0,364,1),$C$7),$A$7,IF(B455&lt;PERCENTILE(OFFSET(B455,1-364,0,364,1),$C$8),$A$8,IF(B455&lt;PERCENTILE(OFFSET(B455,1-364,0,364,1),$C$9),$A$9,IF(B455&lt;PERCENTILE(OFFSET(B455,1-364,0,364,1),$C$10),$A$10,IF(B455&lt;PERCENTILE(OFFSET(B455,1-364,0,364,1),$C$11),$A$11,$A$12))))),""))),_xlpm.dev,原始数据_周度!G438,_xlpm.minDev,MIN(OFFSET(原始数据_周度!G438,1-$D$17,0,$D$17,1)),_xlpm.bounce,_xlpm.dev-_xlpm.minDev,_xlpm.oversold,AND(ISNUMBER(_xlpm.dev),ISNUMBER(_xlpm.minDev),_xlpm.minDev&lt;=$B$17,_xlpm.bounce&gt;=$F$17,OR(_xlpm.initState=$A$12,_xlpm.initState=$A$11,_xlpm.initState=$A$10)),_xlpm.pctOnly,IFERROR(IF(B455&lt;PERCENTILE(OFFSET(B455,1-364,0,364,1),$C$7),$A$7,IF(B455&lt;PERCENTILE(OFFSET(B455,1-364,0,364,1),$C$8),$A$8,IF(B455&lt;PERCENTILE(OFFSET(B455,1-364,0,364,1),$C$9),$A$9,IF(B455&lt;PERCENTILE(OFFSET(B455,1-364,0,364,1),$C$10),$A$10,IF(B455&lt;PERCENTILE(OFFSET(B455,1-364,0,364,1),$C$11),$A$11,$A$12))))),""),IF(_xlpm.initState="","",IF(_xlpm.oversold,_xlpm.pctOnly,_xlpm.initState)))</f>
        <v/>
      </c>
      <c r="F455" s="119" t="n"/>
      <c r="G455" s="120">
        <f>IF(OR(B455="",C455=""),"",IF(OR(特征计算_周度!B438&gt;$B$15,特征计算_周度!C438&gt;$B$15,特征计算_周度!G438&gt;$B$15,特征计算_周度!E438&gt;$B$15,特征计算_周度!F438&gt;$B$15),IF(特征计算_周度!B438&gt;$B$15,"VIX ","")&amp;IF(特征计算_周度!C438&gt;$B$15,"HY ","")&amp;IF(特征计算_周度!G438&gt;$B$15,"Sahm ","")&amp;IF(特征计算_周度!E438&gt;$B$15,"趋势 ","")&amp;IF(特征计算_周度!F438&gt;$B$15,"斜率",""),"—"))</f>
        <v/>
      </c>
      <c r="H455" s="120">
        <f>IF(OR(B455="",C455=""),"",_xlfn.LET(_xlpm.dev,原始数据_周度!G438,_xlpm.minDev,MIN(OFFSET(原始数据_周度!G438,1-$D$17,0,$D$17,1)),_xlpm.bounce,_xlpm.dev-_xlpm.minDev,IF(AND(ISNUMBER(_xlpm.dev),ISNUMBER(_xlpm.minDev),_xlpm.minDev&lt;=$B$17,_xlpm.bounce&gt;=$F$17),"✅ 触发","—")))</f>
        <v/>
      </c>
      <c r="I455" s="172">
        <f>IFERROR(IF(特征计算_周度!H455&gt;$I$3,MIN($I$4,MAX(-$I$5,(特征计算_周度!H455-$I$3)*$I$4)),0),"")</f>
        <v/>
      </c>
    </row>
    <row r="456">
      <c r="A456" s="117">
        <f>特征计算_周度!A439</f>
        <v/>
      </c>
      <c r="B456" s="171">
        <f>IFERROR($A$3*特征计算_周度!B456+$B$3*特征计算_周度!C456+$C$3*特征计算_周度!D456+$D$3*特征计算_周度!E456+$E$3*特征计算_周度!F456+$F$3*特征计算_周度!H456,"")</f>
        <v/>
      </c>
      <c r="C456" s="118">
        <f>IFERROR(PERCENTILE(OFFSET(B456,1-364,0,364,1),$C$7),"")</f>
        <v/>
      </c>
      <c r="D456" s="118">
        <f>IFERROR(PERCENTILE(OFFSET(B456,1-364,0,364,1),$C$11),"")</f>
        <v/>
      </c>
      <c r="E456" s="122">
        <f>_xlfn.LET(_xlpm.initState,IF(OR(B456="",C456=""),"",IF(OR(特征计算_周度!B439&gt;$B$15,特征计算_周度!C439&gt;$B$15,特征计算_周度!G439&gt;$B$15,特征计算_周度!E439&gt;$B$15,特征计算_周度!F439&gt;$B$15),$A$12,IFERROR(IF(B456&lt;PERCENTILE(OFFSET(B456,1-364,0,364,1),$C$7),$A$7,IF(B456&lt;PERCENTILE(OFFSET(B456,1-364,0,364,1),$C$8),$A$8,IF(B456&lt;PERCENTILE(OFFSET(B456,1-364,0,364,1),$C$9),$A$9,IF(B456&lt;PERCENTILE(OFFSET(B456,1-364,0,364,1),$C$10),$A$10,IF(B456&lt;PERCENTILE(OFFSET(B456,1-364,0,364,1),$C$11),$A$11,$A$12))))),""))),_xlpm.dev,原始数据_周度!G439,_xlpm.minDev,MIN(OFFSET(原始数据_周度!G439,1-$D$17,0,$D$17,1)),_xlpm.bounce,_xlpm.dev-_xlpm.minDev,_xlpm.oversold,AND(ISNUMBER(_xlpm.dev),ISNUMBER(_xlpm.minDev),_xlpm.minDev&lt;=$B$17,_xlpm.bounce&gt;=$F$17,OR(_xlpm.initState=$A$12,_xlpm.initState=$A$11,_xlpm.initState=$A$10)),_xlpm.pctOnly,IFERROR(IF(B456&lt;PERCENTILE(OFFSET(B456,1-364,0,364,1),$C$7),$A$7,IF(B456&lt;PERCENTILE(OFFSET(B456,1-364,0,364,1),$C$8),$A$8,IF(B456&lt;PERCENTILE(OFFSET(B456,1-364,0,364,1),$C$9),$A$9,IF(B456&lt;PERCENTILE(OFFSET(B456,1-364,0,364,1),$C$10),$A$10,IF(B456&lt;PERCENTILE(OFFSET(B456,1-364,0,364,1),$C$11),$A$11,$A$12))))),""),IF(_xlpm.initState="","",IF(_xlpm.oversold,_xlpm.pctOnly,_xlpm.initState)))</f>
        <v/>
      </c>
      <c r="F456" s="119" t="n"/>
      <c r="G456" s="120">
        <f>IF(OR(B456="",C456=""),"",IF(OR(特征计算_周度!B439&gt;$B$15,特征计算_周度!C439&gt;$B$15,特征计算_周度!G439&gt;$B$15,特征计算_周度!E439&gt;$B$15,特征计算_周度!F439&gt;$B$15),IF(特征计算_周度!B439&gt;$B$15,"VIX ","")&amp;IF(特征计算_周度!C439&gt;$B$15,"HY ","")&amp;IF(特征计算_周度!G439&gt;$B$15,"Sahm ","")&amp;IF(特征计算_周度!E439&gt;$B$15,"趋势 ","")&amp;IF(特征计算_周度!F439&gt;$B$15,"斜率",""),"—"))</f>
        <v/>
      </c>
      <c r="H456" s="120">
        <f>IF(OR(B456="",C456=""),"",_xlfn.LET(_xlpm.dev,原始数据_周度!G439,_xlpm.minDev,MIN(OFFSET(原始数据_周度!G439,1-$D$17,0,$D$17,1)),_xlpm.bounce,_xlpm.dev-_xlpm.minDev,IF(AND(ISNUMBER(_xlpm.dev),ISNUMBER(_xlpm.minDev),_xlpm.minDev&lt;=$B$17,_xlpm.bounce&gt;=$F$17),"✅ 触发","—")))</f>
        <v/>
      </c>
      <c r="I456" s="172">
        <f>IFERROR(IF(特征计算_周度!H456&gt;$I$3,MIN($I$4,MAX(-$I$5,(特征计算_周度!H456-$I$3)*$I$4)),0),"")</f>
        <v/>
      </c>
    </row>
    <row r="457">
      <c r="A457" s="117">
        <f>特征计算_周度!A440</f>
        <v/>
      </c>
      <c r="B457" s="171">
        <f>IFERROR($A$3*特征计算_周度!B457+$B$3*特征计算_周度!C457+$C$3*特征计算_周度!D457+$D$3*特征计算_周度!E457+$E$3*特征计算_周度!F457+$F$3*特征计算_周度!H457,"")</f>
        <v/>
      </c>
      <c r="C457" s="118">
        <f>IFERROR(PERCENTILE(OFFSET(B457,1-364,0,364,1),$C$7),"")</f>
        <v/>
      </c>
      <c r="D457" s="118">
        <f>IFERROR(PERCENTILE(OFFSET(B457,1-364,0,364,1),$C$11),"")</f>
        <v/>
      </c>
      <c r="E457" s="122">
        <f>_xlfn.LET(_xlpm.initState,IF(OR(B457="",C457=""),"",IF(OR(特征计算_周度!B440&gt;$B$15,特征计算_周度!C440&gt;$B$15,特征计算_周度!G440&gt;$B$15,特征计算_周度!E440&gt;$B$15,特征计算_周度!F440&gt;$B$15),$A$12,IFERROR(IF(B457&lt;PERCENTILE(OFFSET(B457,1-364,0,364,1),$C$7),$A$7,IF(B457&lt;PERCENTILE(OFFSET(B457,1-364,0,364,1),$C$8),$A$8,IF(B457&lt;PERCENTILE(OFFSET(B457,1-364,0,364,1),$C$9),$A$9,IF(B457&lt;PERCENTILE(OFFSET(B457,1-364,0,364,1),$C$10),$A$10,IF(B457&lt;PERCENTILE(OFFSET(B457,1-364,0,364,1),$C$11),$A$11,$A$12))))),""))),_xlpm.dev,原始数据_周度!G440,_xlpm.minDev,MIN(OFFSET(原始数据_周度!G440,1-$D$17,0,$D$17,1)),_xlpm.bounce,_xlpm.dev-_xlpm.minDev,_xlpm.oversold,AND(ISNUMBER(_xlpm.dev),ISNUMBER(_xlpm.minDev),_xlpm.minDev&lt;=$B$17,_xlpm.bounce&gt;=$F$17,OR(_xlpm.initState=$A$12,_xlpm.initState=$A$11,_xlpm.initState=$A$10)),_xlpm.pctOnly,IFERROR(IF(B457&lt;PERCENTILE(OFFSET(B457,1-364,0,364,1),$C$7),$A$7,IF(B457&lt;PERCENTILE(OFFSET(B457,1-364,0,364,1),$C$8),$A$8,IF(B457&lt;PERCENTILE(OFFSET(B457,1-364,0,364,1),$C$9),$A$9,IF(B457&lt;PERCENTILE(OFFSET(B457,1-364,0,364,1),$C$10),$A$10,IF(B457&lt;PERCENTILE(OFFSET(B457,1-364,0,364,1),$C$11),$A$11,$A$12))))),""),IF(_xlpm.initState="","",IF(_xlpm.oversold,_xlpm.pctOnly,_xlpm.initState)))</f>
        <v/>
      </c>
      <c r="F457" s="119" t="n"/>
      <c r="G457" s="120">
        <f>IF(OR(B457="",C457=""),"",IF(OR(特征计算_周度!B440&gt;$B$15,特征计算_周度!C440&gt;$B$15,特征计算_周度!G440&gt;$B$15,特征计算_周度!E440&gt;$B$15,特征计算_周度!F440&gt;$B$15),IF(特征计算_周度!B440&gt;$B$15,"VIX ","")&amp;IF(特征计算_周度!C440&gt;$B$15,"HY ","")&amp;IF(特征计算_周度!G440&gt;$B$15,"Sahm ","")&amp;IF(特征计算_周度!E440&gt;$B$15,"趋势 ","")&amp;IF(特征计算_周度!F440&gt;$B$15,"斜率",""),"—"))</f>
        <v/>
      </c>
      <c r="H457" s="120">
        <f>IF(OR(B457="",C457=""),"",_xlfn.LET(_xlpm.dev,原始数据_周度!G440,_xlpm.minDev,MIN(OFFSET(原始数据_周度!G440,1-$D$17,0,$D$17,1)),_xlpm.bounce,_xlpm.dev-_xlpm.minDev,IF(AND(ISNUMBER(_xlpm.dev),ISNUMBER(_xlpm.minDev),_xlpm.minDev&lt;=$B$17,_xlpm.bounce&gt;=$F$17),"✅ 触发","—")))</f>
        <v/>
      </c>
      <c r="I457" s="172">
        <f>IFERROR(IF(特征计算_周度!H457&gt;$I$3,MIN($I$4,MAX(-$I$5,(特征计算_周度!H457-$I$3)*$I$4)),0),"")</f>
        <v/>
      </c>
    </row>
    <row r="458">
      <c r="A458" s="117">
        <f>特征计算_周度!A441</f>
        <v/>
      </c>
      <c r="B458" s="171">
        <f>IFERROR($A$3*特征计算_周度!B458+$B$3*特征计算_周度!C458+$C$3*特征计算_周度!D458+$D$3*特征计算_周度!E458+$E$3*特征计算_周度!F458+$F$3*特征计算_周度!H458,"")</f>
        <v/>
      </c>
      <c r="C458" s="118">
        <f>IFERROR(PERCENTILE(OFFSET(B458,1-364,0,364,1),$C$7),"")</f>
        <v/>
      </c>
      <c r="D458" s="118">
        <f>IFERROR(PERCENTILE(OFFSET(B458,1-364,0,364,1),$C$11),"")</f>
        <v/>
      </c>
      <c r="E458" s="122">
        <f>_xlfn.LET(_xlpm.initState,IF(OR(B458="",C458=""),"",IF(OR(特征计算_周度!B441&gt;$B$15,特征计算_周度!C441&gt;$B$15,特征计算_周度!G441&gt;$B$15,特征计算_周度!E441&gt;$B$15,特征计算_周度!F441&gt;$B$15),$A$12,IFERROR(IF(B458&lt;PERCENTILE(OFFSET(B458,1-364,0,364,1),$C$7),$A$7,IF(B458&lt;PERCENTILE(OFFSET(B458,1-364,0,364,1),$C$8),$A$8,IF(B458&lt;PERCENTILE(OFFSET(B458,1-364,0,364,1),$C$9),$A$9,IF(B458&lt;PERCENTILE(OFFSET(B458,1-364,0,364,1),$C$10),$A$10,IF(B458&lt;PERCENTILE(OFFSET(B458,1-364,0,364,1),$C$11),$A$11,$A$12))))),""))),_xlpm.dev,原始数据_周度!G441,_xlpm.minDev,MIN(OFFSET(原始数据_周度!G441,1-$D$17,0,$D$17,1)),_xlpm.bounce,_xlpm.dev-_xlpm.minDev,_xlpm.oversold,AND(ISNUMBER(_xlpm.dev),ISNUMBER(_xlpm.minDev),_xlpm.minDev&lt;=$B$17,_xlpm.bounce&gt;=$F$17,OR(_xlpm.initState=$A$12,_xlpm.initState=$A$11,_xlpm.initState=$A$10)),_xlpm.pctOnly,IFERROR(IF(B458&lt;PERCENTILE(OFFSET(B458,1-364,0,364,1),$C$7),$A$7,IF(B458&lt;PERCENTILE(OFFSET(B458,1-364,0,364,1),$C$8),$A$8,IF(B458&lt;PERCENTILE(OFFSET(B458,1-364,0,364,1),$C$9),$A$9,IF(B458&lt;PERCENTILE(OFFSET(B458,1-364,0,364,1),$C$10),$A$10,IF(B458&lt;PERCENTILE(OFFSET(B458,1-364,0,364,1),$C$11),$A$11,$A$12))))),""),IF(_xlpm.initState="","",IF(_xlpm.oversold,_xlpm.pctOnly,_xlpm.initState)))</f>
        <v/>
      </c>
      <c r="F458" s="119" t="n"/>
      <c r="G458" s="120">
        <f>IF(OR(B458="",C458=""),"",IF(OR(特征计算_周度!B441&gt;$B$15,特征计算_周度!C441&gt;$B$15,特征计算_周度!G441&gt;$B$15,特征计算_周度!E441&gt;$B$15,特征计算_周度!F441&gt;$B$15),IF(特征计算_周度!B441&gt;$B$15,"VIX ","")&amp;IF(特征计算_周度!C441&gt;$B$15,"HY ","")&amp;IF(特征计算_周度!G441&gt;$B$15,"Sahm ","")&amp;IF(特征计算_周度!E441&gt;$B$15,"趋势 ","")&amp;IF(特征计算_周度!F441&gt;$B$15,"斜率",""),"—"))</f>
        <v/>
      </c>
      <c r="H458" s="120">
        <f>IF(OR(B458="",C458=""),"",_xlfn.LET(_xlpm.dev,原始数据_周度!G441,_xlpm.minDev,MIN(OFFSET(原始数据_周度!G441,1-$D$17,0,$D$17,1)),_xlpm.bounce,_xlpm.dev-_xlpm.minDev,IF(AND(ISNUMBER(_xlpm.dev),ISNUMBER(_xlpm.minDev),_xlpm.minDev&lt;=$B$17,_xlpm.bounce&gt;=$F$17),"✅ 触发","—")))</f>
        <v/>
      </c>
      <c r="I458" s="172">
        <f>IFERROR(IF(特征计算_周度!H458&gt;$I$3,MIN($I$4,MAX(-$I$5,(特征计算_周度!H458-$I$3)*$I$4)),0),"")</f>
        <v/>
      </c>
    </row>
    <row r="459">
      <c r="A459" s="117">
        <f>特征计算_周度!A442</f>
        <v/>
      </c>
      <c r="B459" s="171">
        <f>IFERROR($A$3*特征计算_周度!B459+$B$3*特征计算_周度!C459+$C$3*特征计算_周度!D459+$D$3*特征计算_周度!E459+$E$3*特征计算_周度!F459+$F$3*特征计算_周度!H459,"")</f>
        <v/>
      </c>
      <c r="C459" s="118">
        <f>IFERROR(PERCENTILE(OFFSET(B459,1-364,0,364,1),$C$7),"")</f>
        <v/>
      </c>
      <c r="D459" s="118">
        <f>IFERROR(PERCENTILE(OFFSET(B459,1-364,0,364,1),$C$11),"")</f>
        <v/>
      </c>
      <c r="E459" s="122">
        <f>_xlfn.LET(_xlpm.initState,IF(OR(B459="",C459=""),"",IF(OR(特征计算_周度!B442&gt;$B$15,特征计算_周度!C442&gt;$B$15,特征计算_周度!G442&gt;$B$15,特征计算_周度!E442&gt;$B$15,特征计算_周度!F442&gt;$B$15),$A$12,IFERROR(IF(B459&lt;PERCENTILE(OFFSET(B459,1-364,0,364,1),$C$7),$A$7,IF(B459&lt;PERCENTILE(OFFSET(B459,1-364,0,364,1),$C$8),$A$8,IF(B459&lt;PERCENTILE(OFFSET(B459,1-364,0,364,1),$C$9),$A$9,IF(B459&lt;PERCENTILE(OFFSET(B459,1-364,0,364,1),$C$10),$A$10,IF(B459&lt;PERCENTILE(OFFSET(B459,1-364,0,364,1),$C$11),$A$11,$A$12))))),""))),_xlpm.dev,原始数据_周度!G442,_xlpm.minDev,MIN(OFFSET(原始数据_周度!G442,1-$D$17,0,$D$17,1)),_xlpm.bounce,_xlpm.dev-_xlpm.minDev,_xlpm.oversold,AND(ISNUMBER(_xlpm.dev),ISNUMBER(_xlpm.minDev),_xlpm.minDev&lt;=$B$17,_xlpm.bounce&gt;=$F$17,OR(_xlpm.initState=$A$12,_xlpm.initState=$A$11,_xlpm.initState=$A$10)),_xlpm.pctOnly,IFERROR(IF(B459&lt;PERCENTILE(OFFSET(B459,1-364,0,364,1),$C$7),$A$7,IF(B459&lt;PERCENTILE(OFFSET(B459,1-364,0,364,1),$C$8),$A$8,IF(B459&lt;PERCENTILE(OFFSET(B459,1-364,0,364,1),$C$9),$A$9,IF(B459&lt;PERCENTILE(OFFSET(B459,1-364,0,364,1),$C$10),$A$10,IF(B459&lt;PERCENTILE(OFFSET(B459,1-364,0,364,1),$C$11),$A$11,$A$12))))),""),IF(_xlpm.initState="","",IF(_xlpm.oversold,_xlpm.pctOnly,_xlpm.initState)))</f>
        <v/>
      </c>
      <c r="F459" s="119" t="n"/>
      <c r="G459" s="120">
        <f>IF(OR(B459="",C459=""),"",IF(OR(特征计算_周度!B442&gt;$B$15,特征计算_周度!C442&gt;$B$15,特征计算_周度!G442&gt;$B$15,特征计算_周度!E442&gt;$B$15,特征计算_周度!F442&gt;$B$15),IF(特征计算_周度!B442&gt;$B$15,"VIX ","")&amp;IF(特征计算_周度!C442&gt;$B$15,"HY ","")&amp;IF(特征计算_周度!G442&gt;$B$15,"Sahm ","")&amp;IF(特征计算_周度!E442&gt;$B$15,"趋势 ","")&amp;IF(特征计算_周度!F442&gt;$B$15,"斜率",""),"—"))</f>
        <v/>
      </c>
      <c r="H459" s="120">
        <f>IF(OR(B459="",C459=""),"",_xlfn.LET(_xlpm.dev,原始数据_周度!G442,_xlpm.minDev,MIN(OFFSET(原始数据_周度!G442,1-$D$17,0,$D$17,1)),_xlpm.bounce,_xlpm.dev-_xlpm.minDev,IF(AND(ISNUMBER(_xlpm.dev),ISNUMBER(_xlpm.minDev),_xlpm.minDev&lt;=$B$17,_xlpm.bounce&gt;=$F$17),"✅ 触发","—")))</f>
        <v/>
      </c>
      <c r="I459" s="172">
        <f>IFERROR(IF(特征计算_周度!H459&gt;$I$3,MIN($I$4,MAX(-$I$5,(特征计算_周度!H459-$I$3)*$I$4)),0),"")</f>
        <v/>
      </c>
    </row>
    <row r="460">
      <c r="A460" s="117">
        <f>特征计算_周度!A443</f>
        <v/>
      </c>
      <c r="B460" s="171">
        <f>IFERROR($A$3*特征计算_周度!B460+$B$3*特征计算_周度!C460+$C$3*特征计算_周度!D460+$D$3*特征计算_周度!E460+$E$3*特征计算_周度!F460+$F$3*特征计算_周度!H460,"")</f>
        <v/>
      </c>
      <c r="C460" s="118">
        <f>IFERROR(PERCENTILE(OFFSET(B460,1-364,0,364,1),$C$7),"")</f>
        <v/>
      </c>
      <c r="D460" s="118">
        <f>IFERROR(PERCENTILE(OFFSET(B460,1-364,0,364,1),$C$11),"")</f>
        <v/>
      </c>
      <c r="E460" s="122">
        <f>_xlfn.LET(_xlpm.initState,IF(OR(B460="",C460=""),"",IF(OR(特征计算_周度!B443&gt;$B$15,特征计算_周度!C443&gt;$B$15,特征计算_周度!G443&gt;$B$15,特征计算_周度!E443&gt;$B$15,特征计算_周度!F443&gt;$B$15),$A$12,IFERROR(IF(B460&lt;PERCENTILE(OFFSET(B460,1-364,0,364,1),$C$7),$A$7,IF(B460&lt;PERCENTILE(OFFSET(B460,1-364,0,364,1),$C$8),$A$8,IF(B460&lt;PERCENTILE(OFFSET(B460,1-364,0,364,1),$C$9),$A$9,IF(B460&lt;PERCENTILE(OFFSET(B460,1-364,0,364,1),$C$10),$A$10,IF(B460&lt;PERCENTILE(OFFSET(B460,1-364,0,364,1),$C$11),$A$11,$A$12))))),""))),_xlpm.dev,原始数据_周度!G443,_xlpm.minDev,MIN(OFFSET(原始数据_周度!G443,1-$D$17,0,$D$17,1)),_xlpm.bounce,_xlpm.dev-_xlpm.minDev,_xlpm.oversold,AND(ISNUMBER(_xlpm.dev),ISNUMBER(_xlpm.minDev),_xlpm.minDev&lt;=$B$17,_xlpm.bounce&gt;=$F$17,OR(_xlpm.initState=$A$12,_xlpm.initState=$A$11,_xlpm.initState=$A$10)),_xlpm.pctOnly,IFERROR(IF(B460&lt;PERCENTILE(OFFSET(B460,1-364,0,364,1),$C$7),$A$7,IF(B460&lt;PERCENTILE(OFFSET(B460,1-364,0,364,1),$C$8),$A$8,IF(B460&lt;PERCENTILE(OFFSET(B460,1-364,0,364,1),$C$9),$A$9,IF(B460&lt;PERCENTILE(OFFSET(B460,1-364,0,364,1),$C$10),$A$10,IF(B460&lt;PERCENTILE(OFFSET(B460,1-364,0,364,1),$C$11),$A$11,$A$12))))),""),IF(_xlpm.initState="","",IF(_xlpm.oversold,_xlpm.pctOnly,_xlpm.initState)))</f>
        <v/>
      </c>
      <c r="F460" s="119" t="n"/>
      <c r="G460" s="120">
        <f>IF(OR(B460="",C460=""),"",IF(OR(特征计算_周度!B443&gt;$B$15,特征计算_周度!C443&gt;$B$15,特征计算_周度!G443&gt;$B$15,特征计算_周度!E443&gt;$B$15,特征计算_周度!F443&gt;$B$15),IF(特征计算_周度!B443&gt;$B$15,"VIX ","")&amp;IF(特征计算_周度!C443&gt;$B$15,"HY ","")&amp;IF(特征计算_周度!G443&gt;$B$15,"Sahm ","")&amp;IF(特征计算_周度!E443&gt;$B$15,"趋势 ","")&amp;IF(特征计算_周度!F443&gt;$B$15,"斜率",""),"—"))</f>
        <v/>
      </c>
      <c r="H460" s="120">
        <f>IF(OR(B460="",C460=""),"",_xlfn.LET(_xlpm.dev,原始数据_周度!G443,_xlpm.minDev,MIN(OFFSET(原始数据_周度!G443,1-$D$17,0,$D$17,1)),_xlpm.bounce,_xlpm.dev-_xlpm.minDev,IF(AND(ISNUMBER(_xlpm.dev),ISNUMBER(_xlpm.minDev),_xlpm.minDev&lt;=$B$17,_xlpm.bounce&gt;=$F$17),"✅ 触发","—")))</f>
        <v/>
      </c>
      <c r="I460" s="172">
        <f>IFERROR(IF(特征计算_周度!H460&gt;$I$3,MIN($I$4,MAX(-$I$5,(特征计算_周度!H460-$I$3)*$I$4)),0),"")</f>
        <v/>
      </c>
    </row>
    <row r="461">
      <c r="A461" s="117">
        <f>特征计算_周度!A444</f>
        <v/>
      </c>
      <c r="B461" s="171">
        <f>IFERROR($A$3*特征计算_周度!B461+$B$3*特征计算_周度!C461+$C$3*特征计算_周度!D461+$D$3*特征计算_周度!E461+$E$3*特征计算_周度!F461+$F$3*特征计算_周度!H461,"")</f>
        <v/>
      </c>
      <c r="C461" s="118">
        <f>IFERROR(PERCENTILE(OFFSET(B461,1-364,0,364,1),$C$7),"")</f>
        <v/>
      </c>
      <c r="D461" s="118">
        <f>IFERROR(PERCENTILE(OFFSET(B461,1-364,0,364,1),$C$11),"")</f>
        <v/>
      </c>
      <c r="E461" s="122">
        <f>_xlfn.LET(_xlpm.initState,IF(OR(B461="",C461=""),"",IF(OR(特征计算_周度!B444&gt;$B$15,特征计算_周度!C444&gt;$B$15,特征计算_周度!G444&gt;$B$15,特征计算_周度!E444&gt;$B$15,特征计算_周度!F444&gt;$B$15),$A$12,IFERROR(IF(B461&lt;PERCENTILE(OFFSET(B461,1-364,0,364,1),$C$7),$A$7,IF(B461&lt;PERCENTILE(OFFSET(B461,1-364,0,364,1),$C$8),$A$8,IF(B461&lt;PERCENTILE(OFFSET(B461,1-364,0,364,1),$C$9),$A$9,IF(B461&lt;PERCENTILE(OFFSET(B461,1-364,0,364,1),$C$10),$A$10,IF(B461&lt;PERCENTILE(OFFSET(B461,1-364,0,364,1),$C$11),$A$11,$A$12))))),""))),_xlpm.dev,原始数据_周度!G444,_xlpm.minDev,MIN(OFFSET(原始数据_周度!G444,1-$D$17,0,$D$17,1)),_xlpm.bounce,_xlpm.dev-_xlpm.minDev,_xlpm.oversold,AND(ISNUMBER(_xlpm.dev),ISNUMBER(_xlpm.minDev),_xlpm.minDev&lt;=$B$17,_xlpm.bounce&gt;=$F$17,OR(_xlpm.initState=$A$12,_xlpm.initState=$A$11,_xlpm.initState=$A$10)),_xlpm.pctOnly,IFERROR(IF(B461&lt;PERCENTILE(OFFSET(B461,1-364,0,364,1),$C$7),$A$7,IF(B461&lt;PERCENTILE(OFFSET(B461,1-364,0,364,1),$C$8),$A$8,IF(B461&lt;PERCENTILE(OFFSET(B461,1-364,0,364,1),$C$9),$A$9,IF(B461&lt;PERCENTILE(OFFSET(B461,1-364,0,364,1),$C$10),$A$10,IF(B461&lt;PERCENTILE(OFFSET(B461,1-364,0,364,1),$C$11),$A$11,$A$12))))),""),IF(_xlpm.initState="","",IF(_xlpm.oversold,_xlpm.pctOnly,_xlpm.initState)))</f>
        <v/>
      </c>
      <c r="F461" s="119" t="n"/>
      <c r="G461" s="120">
        <f>IF(OR(B461="",C461=""),"",IF(OR(特征计算_周度!B444&gt;$B$15,特征计算_周度!C444&gt;$B$15,特征计算_周度!G444&gt;$B$15,特征计算_周度!E444&gt;$B$15,特征计算_周度!F444&gt;$B$15),IF(特征计算_周度!B444&gt;$B$15,"VIX ","")&amp;IF(特征计算_周度!C444&gt;$B$15,"HY ","")&amp;IF(特征计算_周度!G444&gt;$B$15,"Sahm ","")&amp;IF(特征计算_周度!E444&gt;$B$15,"趋势 ","")&amp;IF(特征计算_周度!F444&gt;$B$15,"斜率",""),"—"))</f>
        <v/>
      </c>
      <c r="H461" s="120">
        <f>IF(OR(B461="",C461=""),"",_xlfn.LET(_xlpm.dev,原始数据_周度!G444,_xlpm.minDev,MIN(OFFSET(原始数据_周度!G444,1-$D$17,0,$D$17,1)),_xlpm.bounce,_xlpm.dev-_xlpm.minDev,IF(AND(ISNUMBER(_xlpm.dev),ISNUMBER(_xlpm.minDev),_xlpm.minDev&lt;=$B$17,_xlpm.bounce&gt;=$F$17),"✅ 触发","—")))</f>
        <v/>
      </c>
      <c r="I461" s="172">
        <f>IFERROR(IF(特征计算_周度!H461&gt;$I$3,MIN($I$4,MAX(-$I$5,(特征计算_周度!H461-$I$3)*$I$4)),0),"")</f>
        <v/>
      </c>
    </row>
    <row r="462">
      <c r="A462" s="117">
        <f>特征计算_周度!A445</f>
        <v/>
      </c>
      <c r="B462" s="171">
        <f>IFERROR($A$3*特征计算_周度!B462+$B$3*特征计算_周度!C462+$C$3*特征计算_周度!D462+$D$3*特征计算_周度!E462+$E$3*特征计算_周度!F462+$F$3*特征计算_周度!H462,"")</f>
        <v/>
      </c>
      <c r="C462" s="118">
        <f>IFERROR(PERCENTILE(OFFSET(B462,1-364,0,364,1),$C$7),"")</f>
        <v/>
      </c>
      <c r="D462" s="118">
        <f>IFERROR(PERCENTILE(OFFSET(B462,1-364,0,364,1),$C$11),"")</f>
        <v/>
      </c>
      <c r="E462" s="122">
        <f>_xlfn.LET(_xlpm.initState,IF(OR(B462="",C462=""),"",IF(OR(特征计算_周度!B445&gt;$B$15,特征计算_周度!C445&gt;$B$15,特征计算_周度!G445&gt;$B$15,特征计算_周度!E445&gt;$B$15,特征计算_周度!F445&gt;$B$15),$A$12,IFERROR(IF(B462&lt;PERCENTILE(OFFSET(B462,1-364,0,364,1),$C$7),$A$7,IF(B462&lt;PERCENTILE(OFFSET(B462,1-364,0,364,1),$C$8),$A$8,IF(B462&lt;PERCENTILE(OFFSET(B462,1-364,0,364,1),$C$9),$A$9,IF(B462&lt;PERCENTILE(OFFSET(B462,1-364,0,364,1),$C$10),$A$10,IF(B462&lt;PERCENTILE(OFFSET(B462,1-364,0,364,1),$C$11),$A$11,$A$12))))),""))),_xlpm.dev,原始数据_周度!G445,_xlpm.minDev,MIN(OFFSET(原始数据_周度!G445,1-$D$17,0,$D$17,1)),_xlpm.bounce,_xlpm.dev-_xlpm.minDev,_xlpm.oversold,AND(ISNUMBER(_xlpm.dev),ISNUMBER(_xlpm.minDev),_xlpm.minDev&lt;=$B$17,_xlpm.bounce&gt;=$F$17,OR(_xlpm.initState=$A$12,_xlpm.initState=$A$11,_xlpm.initState=$A$10)),_xlpm.pctOnly,IFERROR(IF(B462&lt;PERCENTILE(OFFSET(B462,1-364,0,364,1),$C$7),$A$7,IF(B462&lt;PERCENTILE(OFFSET(B462,1-364,0,364,1),$C$8),$A$8,IF(B462&lt;PERCENTILE(OFFSET(B462,1-364,0,364,1),$C$9),$A$9,IF(B462&lt;PERCENTILE(OFFSET(B462,1-364,0,364,1),$C$10),$A$10,IF(B462&lt;PERCENTILE(OFFSET(B462,1-364,0,364,1),$C$11),$A$11,$A$12))))),""),IF(_xlpm.initState="","",IF(_xlpm.oversold,_xlpm.pctOnly,_xlpm.initState)))</f>
        <v/>
      </c>
      <c r="F462" s="119" t="n"/>
      <c r="G462" s="120">
        <f>IF(OR(B462="",C462=""),"",IF(OR(特征计算_周度!B445&gt;$B$15,特征计算_周度!C445&gt;$B$15,特征计算_周度!G445&gt;$B$15,特征计算_周度!E445&gt;$B$15,特征计算_周度!F445&gt;$B$15),IF(特征计算_周度!B445&gt;$B$15,"VIX ","")&amp;IF(特征计算_周度!C445&gt;$B$15,"HY ","")&amp;IF(特征计算_周度!G445&gt;$B$15,"Sahm ","")&amp;IF(特征计算_周度!E445&gt;$B$15,"趋势 ","")&amp;IF(特征计算_周度!F445&gt;$B$15,"斜率",""),"—"))</f>
        <v/>
      </c>
      <c r="H462" s="120">
        <f>IF(OR(B462="",C462=""),"",_xlfn.LET(_xlpm.dev,原始数据_周度!G445,_xlpm.minDev,MIN(OFFSET(原始数据_周度!G445,1-$D$17,0,$D$17,1)),_xlpm.bounce,_xlpm.dev-_xlpm.minDev,IF(AND(ISNUMBER(_xlpm.dev),ISNUMBER(_xlpm.minDev),_xlpm.minDev&lt;=$B$17,_xlpm.bounce&gt;=$F$17),"✅ 触发","—")))</f>
        <v/>
      </c>
      <c r="I462" s="172">
        <f>IFERROR(IF(特征计算_周度!H462&gt;$I$3,MIN($I$4,MAX(-$I$5,(特征计算_周度!H462-$I$3)*$I$4)),0),"")</f>
        <v/>
      </c>
    </row>
    <row r="463">
      <c r="A463" s="117">
        <f>特征计算_周度!A446</f>
        <v/>
      </c>
      <c r="B463" s="171">
        <f>IFERROR($A$3*特征计算_周度!B463+$B$3*特征计算_周度!C463+$C$3*特征计算_周度!D463+$D$3*特征计算_周度!E463+$E$3*特征计算_周度!F463+$F$3*特征计算_周度!H463,"")</f>
        <v/>
      </c>
      <c r="C463" s="118">
        <f>IFERROR(PERCENTILE(OFFSET(B463,1-364,0,364,1),$C$7),"")</f>
        <v/>
      </c>
      <c r="D463" s="118">
        <f>IFERROR(PERCENTILE(OFFSET(B463,1-364,0,364,1),$C$11),"")</f>
        <v/>
      </c>
      <c r="E463" s="122">
        <f>_xlfn.LET(_xlpm.initState,IF(OR(B463="",C463=""),"",IF(OR(特征计算_周度!B446&gt;$B$15,特征计算_周度!C446&gt;$B$15,特征计算_周度!G446&gt;$B$15,特征计算_周度!E446&gt;$B$15,特征计算_周度!F446&gt;$B$15),$A$12,IFERROR(IF(B463&lt;PERCENTILE(OFFSET(B463,1-364,0,364,1),$C$7),$A$7,IF(B463&lt;PERCENTILE(OFFSET(B463,1-364,0,364,1),$C$8),$A$8,IF(B463&lt;PERCENTILE(OFFSET(B463,1-364,0,364,1),$C$9),$A$9,IF(B463&lt;PERCENTILE(OFFSET(B463,1-364,0,364,1),$C$10),$A$10,IF(B463&lt;PERCENTILE(OFFSET(B463,1-364,0,364,1),$C$11),$A$11,$A$12))))),""))),_xlpm.dev,原始数据_周度!G446,_xlpm.minDev,MIN(OFFSET(原始数据_周度!G446,1-$D$17,0,$D$17,1)),_xlpm.bounce,_xlpm.dev-_xlpm.minDev,_xlpm.oversold,AND(ISNUMBER(_xlpm.dev),ISNUMBER(_xlpm.minDev),_xlpm.minDev&lt;=$B$17,_xlpm.bounce&gt;=$F$17,OR(_xlpm.initState=$A$12,_xlpm.initState=$A$11,_xlpm.initState=$A$10)),_xlpm.pctOnly,IFERROR(IF(B463&lt;PERCENTILE(OFFSET(B463,1-364,0,364,1),$C$7),$A$7,IF(B463&lt;PERCENTILE(OFFSET(B463,1-364,0,364,1),$C$8),$A$8,IF(B463&lt;PERCENTILE(OFFSET(B463,1-364,0,364,1),$C$9),$A$9,IF(B463&lt;PERCENTILE(OFFSET(B463,1-364,0,364,1),$C$10),$A$10,IF(B463&lt;PERCENTILE(OFFSET(B463,1-364,0,364,1),$C$11),$A$11,$A$12))))),""),IF(_xlpm.initState="","",IF(_xlpm.oversold,_xlpm.pctOnly,_xlpm.initState)))</f>
        <v/>
      </c>
      <c r="F463" s="119" t="n"/>
      <c r="G463" s="120">
        <f>IF(OR(B463="",C463=""),"",IF(OR(特征计算_周度!B446&gt;$B$15,特征计算_周度!C446&gt;$B$15,特征计算_周度!G446&gt;$B$15,特征计算_周度!E446&gt;$B$15,特征计算_周度!F446&gt;$B$15),IF(特征计算_周度!B446&gt;$B$15,"VIX ","")&amp;IF(特征计算_周度!C446&gt;$B$15,"HY ","")&amp;IF(特征计算_周度!G446&gt;$B$15,"Sahm ","")&amp;IF(特征计算_周度!E446&gt;$B$15,"趋势 ","")&amp;IF(特征计算_周度!F446&gt;$B$15,"斜率",""),"—"))</f>
        <v/>
      </c>
      <c r="H463" s="120">
        <f>IF(OR(B463="",C463=""),"",_xlfn.LET(_xlpm.dev,原始数据_周度!G446,_xlpm.minDev,MIN(OFFSET(原始数据_周度!G446,1-$D$17,0,$D$17,1)),_xlpm.bounce,_xlpm.dev-_xlpm.minDev,IF(AND(ISNUMBER(_xlpm.dev),ISNUMBER(_xlpm.minDev),_xlpm.minDev&lt;=$B$17,_xlpm.bounce&gt;=$F$17),"✅ 触发","—")))</f>
        <v/>
      </c>
      <c r="I463" s="172">
        <f>IFERROR(IF(特征计算_周度!H463&gt;$I$3,MIN($I$4,MAX(-$I$5,(特征计算_周度!H463-$I$3)*$I$4)),0),"")</f>
        <v/>
      </c>
    </row>
    <row r="464">
      <c r="A464" s="117">
        <f>特征计算_周度!A447</f>
        <v/>
      </c>
      <c r="B464" s="171">
        <f>IFERROR($A$3*特征计算_周度!B464+$B$3*特征计算_周度!C464+$C$3*特征计算_周度!D464+$D$3*特征计算_周度!E464+$E$3*特征计算_周度!F464+$F$3*特征计算_周度!H464,"")</f>
        <v/>
      </c>
      <c r="C464" s="118">
        <f>IFERROR(PERCENTILE(OFFSET(B464,1-364,0,364,1),$C$7),"")</f>
        <v/>
      </c>
      <c r="D464" s="118">
        <f>IFERROR(PERCENTILE(OFFSET(B464,1-364,0,364,1),$C$11),"")</f>
        <v/>
      </c>
      <c r="E464" s="122">
        <f>_xlfn.LET(_xlpm.initState,IF(OR(B464="",C464=""),"",IF(OR(特征计算_周度!B447&gt;$B$15,特征计算_周度!C447&gt;$B$15,特征计算_周度!G447&gt;$B$15,特征计算_周度!E447&gt;$B$15,特征计算_周度!F447&gt;$B$15),$A$12,IFERROR(IF(B464&lt;PERCENTILE(OFFSET(B464,1-364,0,364,1),$C$7),$A$7,IF(B464&lt;PERCENTILE(OFFSET(B464,1-364,0,364,1),$C$8),$A$8,IF(B464&lt;PERCENTILE(OFFSET(B464,1-364,0,364,1),$C$9),$A$9,IF(B464&lt;PERCENTILE(OFFSET(B464,1-364,0,364,1),$C$10),$A$10,IF(B464&lt;PERCENTILE(OFFSET(B464,1-364,0,364,1),$C$11),$A$11,$A$12))))),""))),_xlpm.dev,原始数据_周度!G447,_xlpm.minDev,MIN(OFFSET(原始数据_周度!G447,1-$D$17,0,$D$17,1)),_xlpm.bounce,_xlpm.dev-_xlpm.minDev,_xlpm.oversold,AND(ISNUMBER(_xlpm.dev),ISNUMBER(_xlpm.minDev),_xlpm.minDev&lt;=$B$17,_xlpm.bounce&gt;=$F$17,OR(_xlpm.initState=$A$12,_xlpm.initState=$A$11,_xlpm.initState=$A$10)),_xlpm.pctOnly,IFERROR(IF(B464&lt;PERCENTILE(OFFSET(B464,1-364,0,364,1),$C$7),$A$7,IF(B464&lt;PERCENTILE(OFFSET(B464,1-364,0,364,1),$C$8),$A$8,IF(B464&lt;PERCENTILE(OFFSET(B464,1-364,0,364,1),$C$9),$A$9,IF(B464&lt;PERCENTILE(OFFSET(B464,1-364,0,364,1),$C$10),$A$10,IF(B464&lt;PERCENTILE(OFFSET(B464,1-364,0,364,1),$C$11),$A$11,$A$12))))),""),IF(_xlpm.initState="","",IF(_xlpm.oversold,_xlpm.pctOnly,_xlpm.initState)))</f>
        <v/>
      </c>
      <c r="F464" s="119" t="n"/>
      <c r="G464" s="120">
        <f>IF(OR(B464="",C464=""),"",IF(OR(特征计算_周度!B447&gt;$B$15,特征计算_周度!C447&gt;$B$15,特征计算_周度!G447&gt;$B$15,特征计算_周度!E447&gt;$B$15,特征计算_周度!F447&gt;$B$15),IF(特征计算_周度!B447&gt;$B$15,"VIX ","")&amp;IF(特征计算_周度!C447&gt;$B$15,"HY ","")&amp;IF(特征计算_周度!G447&gt;$B$15,"Sahm ","")&amp;IF(特征计算_周度!E447&gt;$B$15,"趋势 ","")&amp;IF(特征计算_周度!F447&gt;$B$15,"斜率",""),"—"))</f>
        <v/>
      </c>
      <c r="H464" s="120">
        <f>IF(OR(B464="",C464=""),"",_xlfn.LET(_xlpm.dev,原始数据_周度!G447,_xlpm.minDev,MIN(OFFSET(原始数据_周度!G447,1-$D$17,0,$D$17,1)),_xlpm.bounce,_xlpm.dev-_xlpm.minDev,IF(AND(ISNUMBER(_xlpm.dev),ISNUMBER(_xlpm.minDev),_xlpm.minDev&lt;=$B$17,_xlpm.bounce&gt;=$F$17),"✅ 触发","—")))</f>
        <v/>
      </c>
      <c r="I464" s="172">
        <f>IFERROR(IF(特征计算_周度!H464&gt;$I$3,MIN($I$4,MAX(-$I$5,(特征计算_周度!H464-$I$3)*$I$4)),0),"")</f>
        <v/>
      </c>
    </row>
    <row r="465">
      <c r="A465" s="117">
        <f>特征计算_周度!A448</f>
        <v/>
      </c>
      <c r="B465" s="171">
        <f>IFERROR($A$3*特征计算_周度!B465+$B$3*特征计算_周度!C465+$C$3*特征计算_周度!D465+$D$3*特征计算_周度!E465+$E$3*特征计算_周度!F465+$F$3*特征计算_周度!H465,"")</f>
        <v/>
      </c>
      <c r="C465" s="118">
        <f>IFERROR(PERCENTILE(OFFSET(B465,1-364,0,364,1),$C$7),"")</f>
        <v/>
      </c>
      <c r="D465" s="118">
        <f>IFERROR(PERCENTILE(OFFSET(B465,1-364,0,364,1),$C$11),"")</f>
        <v/>
      </c>
      <c r="E465" s="122">
        <f>_xlfn.LET(_xlpm.initState,IF(OR(B465="",C465=""),"",IF(OR(特征计算_周度!B448&gt;$B$15,特征计算_周度!C448&gt;$B$15,特征计算_周度!G448&gt;$B$15,特征计算_周度!E448&gt;$B$15,特征计算_周度!F448&gt;$B$15),$A$12,IFERROR(IF(B465&lt;PERCENTILE(OFFSET(B465,1-364,0,364,1),$C$7),$A$7,IF(B465&lt;PERCENTILE(OFFSET(B465,1-364,0,364,1),$C$8),$A$8,IF(B465&lt;PERCENTILE(OFFSET(B465,1-364,0,364,1),$C$9),$A$9,IF(B465&lt;PERCENTILE(OFFSET(B465,1-364,0,364,1),$C$10),$A$10,IF(B465&lt;PERCENTILE(OFFSET(B465,1-364,0,364,1),$C$11),$A$11,$A$12))))),""))),_xlpm.dev,原始数据_周度!G448,_xlpm.minDev,MIN(OFFSET(原始数据_周度!G448,1-$D$17,0,$D$17,1)),_xlpm.bounce,_xlpm.dev-_xlpm.minDev,_xlpm.oversold,AND(ISNUMBER(_xlpm.dev),ISNUMBER(_xlpm.minDev),_xlpm.minDev&lt;=$B$17,_xlpm.bounce&gt;=$F$17,OR(_xlpm.initState=$A$12,_xlpm.initState=$A$11,_xlpm.initState=$A$10)),_xlpm.pctOnly,IFERROR(IF(B465&lt;PERCENTILE(OFFSET(B465,1-364,0,364,1),$C$7),$A$7,IF(B465&lt;PERCENTILE(OFFSET(B465,1-364,0,364,1),$C$8),$A$8,IF(B465&lt;PERCENTILE(OFFSET(B465,1-364,0,364,1),$C$9),$A$9,IF(B465&lt;PERCENTILE(OFFSET(B465,1-364,0,364,1),$C$10),$A$10,IF(B465&lt;PERCENTILE(OFFSET(B465,1-364,0,364,1),$C$11),$A$11,$A$12))))),""),IF(_xlpm.initState="","",IF(_xlpm.oversold,_xlpm.pctOnly,_xlpm.initState)))</f>
        <v/>
      </c>
      <c r="F465" s="119" t="n"/>
      <c r="G465" s="120">
        <f>IF(OR(B465="",C465=""),"",IF(OR(特征计算_周度!B448&gt;$B$15,特征计算_周度!C448&gt;$B$15,特征计算_周度!G448&gt;$B$15,特征计算_周度!E448&gt;$B$15,特征计算_周度!F448&gt;$B$15),IF(特征计算_周度!B448&gt;$B$15,"VIX ","")&amp;IF(特征计算_周度!C448&gt;$B$15,"HY ","")&amp;IF(特征计算_周度!G448&gt;$B$15,"Sahm ","")&amp;IF(特征计算_周度!E448&gt;$B$15,"趋势 ","")&amp;IF(特征计算_周度!F448&gt;$B$15,"斜率",""),"—"))</f>
        <v/>
      </c>
      <c r="H465" s="120">
        <f>IF(OR(B465="",C465=""),"",_xlfn.LET(_xlpm.dev,原始数据_周度!G448,_xlpm.minDev,MIN(OFFSET(原始数据_周度!G448,1-$D$17,0,$D$17,1)),_xlpm.bounce,_xlpm.dev-_xlpm.minDev,IF(AND(ISNUMBER(_xlpm.dev),ISNUMBER(_xlpm.minDev),_xlpm.minDev&lt;=$B$17,_xlpm.bounce&gt;=$F$17),"✅ 触发","—")))</f>
        <v/>
      </c>
      <c r="I465" s="172">
        <f>IFERROR(IF(特征计算_周度!H465&gt;$I$3,MIN($I$4,MAX(-$I$5,(特征计算_周度!H465-$I$3)*$I$4)),0),"")</f>
        <v/>
      </c>
    </row>
    <row r="466">
      <c r="A466" s="117">
        <f>特征计算_周度!A449</f>
        <v/>
      </c>
      <c r="B466" s="171">
        <f>IFERROR($A$3*特征计算_周度!B466+$B$3*特征计算_周度!C466+$C$3*特征计算_周度!D466+$D$3*特征计算_周度!E466+$E$3*特征计算_周度!F466+$F$3*特征计算_周度!H466,"")</f>
        <v/>
      </c>
      <c r="C466" s="118">
        <f>IFERROR(PERCENTILE(OFFSET(B466,1-364,0,364,1),$C$7),"")</f>
        <v/>
      </c>
      <c r="D466" s="118">
        <f>IFERROR(PERCENTILE(OFFSET(B466,1-364,0,364,1),$C$11),"")</f>
        <v/>
      </c>
      <c r="E466" s="122">
        <f>_xlfn.LET(_xlpm.initState,IF(OR(B466="",C466=""),"",IF(OR(特征计算_周度!B449&gt;$B$15,特征计算_周度!C449&gt;$B$15,特征计算_周度!G449&gt;$B$15,特征计算_周度!E449&gt;$B$15,特征计算_周度!F449&gt;$B$15),$A$12,IFERROR(IF(B466&lt;PERCENTILE(OFFSET(B466,1-364,0,364,1),$C$7),$A$7,IF(B466&lt;PERCENTILE(OFFSET(B466,1-364,0,364,1),$C$8),$A$8,IF(B466&lt;PERCENTILE(OFFSET(B466,1-364,0,364,1),$C$9),$A$9,IF(B466&lt;PERCENTILE(OFFSET(B466,1-364,0,364,1),$C$10),$A$10,IF(B466&lt;PERCENTILE(OFFSET(B466,1-364,0,364,1),$C$11),$A$11,$A$12))))),""))),_xlpm.dev,原始数据_周度!G449,_xlpm.minDev,MIN(OFFSET(原始数据_周度!G449,1-$D$17,0,$D$17,1)),_xlpm.bounce,_xlpm.dev-_xlpm.minDev,_xlpm.oversold,AND(ISNUMBER(_xlpm.dev),ISNUMBER(_xlpm.minDev),_xlpm.minDev&lt;=$B$17,_xlpm.bounce&gt;=$F$17,OR(_xlpm.initState=$A$12,_xlpm.initState=$A$11,_xlpm.initState=$A$10)),_xlpm.pctOnly,IFERROR(IF(B466&lt;PERCENTILE(OFFSET(B466,1-364,0,364,1),$C$7),$A$7,IF(B466&lt;PERCENTILE(OFFSET(B466,1-364,0,364,1),$C$8),$A$8,IF(B466&lt;PERCENTILE(OFFSET(B466,1-364,0,364,1),$C$9),$A$9,IF(B466&lt;PERCENTILE(OFFSET(B466,1-364,0,364,1),$C$10),$A$10,IF(B466&lt;PERCENTILE(OFFSET(B466,1-364,0,364,1),$C$11),$A$11,$A$12))))),""),IF(_xlpm.initState="","",IF(_xlpm.oversold,_xlpm.pctOnly,_xlpm.initState)))</f>
        <v/>
      </c>
      <c r="F466" s="119" t="n"/>
      <c r="G466" s="120">
        <f>IF(OR(B466="",C466=""),"",IF(OR(特征计算_周度!B449&gt;$B$15,特征计算_周度!C449&gt;$B$15,特征计算_周度!G449&gt;$B$15,特征计算_周度!E449&gt;$B$15,特征计算_周度!F449&gt;$B$15),IF(特征计算_周度!B449&gt;$B$15,"VIX ","")&amp;IF(特征计算_周度!C449&gt;$B$15,"HY ","")&amp;IF(特征计算_周度!G449&gt;$B$15,"Sahm ","")&amp;IF(特征计算_周度!E449&gt;$B$15,"趋势 ","")&amp;IF(特征计算_周度!F449&gt;$B$15,"斜率",""),"—"))</f>
        <v/>
      </c>
      <c r="H466" s="120">
        <f>IF(OR(B466="",C466=""),"",_xlfn.LET(_xlpm.dev,原始数据_周度!G449,_xlpm.minDev,MIN(OFFSET(原始数据_周度!G449,1-$D$17,0,$D$17,1)),_xlpm.bounce,_xlpm.dev-_xlpm.minDev,IF(AND(ISNUMBER(_xlpm.dev),ISNUMBER(_xlpm.minDev),_xlpm.minDev&lt;=$B$17,_xlpm.bounce&gt;=$F$17),"✅ 触发","—")))</f>
        <v/>
      </c>
      <c r="I466" s="172">
        <f>IFERROR(IF(特征计算_周度!H466&gt;$I$3,MIN($I$4,MAX(-$I$5,(特征计算_周度!H466-$I$3)*$I$4)),0),"")</f>
        <v/>
      </c>
    </row>
    <row r="467" ht="12" customHeight="1">
      <c r="A467" s="117">
        <f>特征计算_周度!A450</f>
        <v/>
      </c>
      <c r="B467" s="171">
        <f>IFERROR($A$3*特征计算_周度!B467+$B$3*特征计算_周度!C467+$C$3*特征计算_周度!D467+$D$3*特征计算_周度!E467+$E$3*特征计算_周度!F467+$F$3*特征计算_周度!H467,"")</f>
        <v/>
      </c>
      <c r="C467" s="118">
        <f>IFERROR(PERCENTILE(OFFSET(B467,1-364,0,364,1),$C$7),"")</f>
        <v/>
      </c>
      <c r="D467" s="118">
        <f>IFERROR(PERCENTILE(OFFSET(B467,1-364,0,364,1),$C$11),"")</f>
        <v/>
      </c>
      <c r="E467" s="122">
        <f>_xlfn.LET(_xlpm.initState,IF(OR(B467="",C467=""),"",IF(OR(特征计算_周度!B450&gt;$B$15,特征计算_周度!C450&gt;$B$15,特征计算_周度!G450&gt;$B$15,特征计算_周度!E450&gt;$B$15,特征计算_周度!F450&gt;$B$15),$A$12,IFERROR(IF(B467&lt;PERCENTILE(OFFSET(B467,1-364,0,364,1),$C$7),$A$7,IF(B467&lt;PERCENTILE(OFFSET(B467,1-364,0,364,1),$C$8),$A$8,IF(B467&lt;PERCENTILE(OFFSET(B467,1-364,0,364,1),$C$9),$A$9,IF(B467&lt;PERCENTILE(OFFSET(B467,1-364,0,364,1),$C$10),$A$10,IF(B467&lt;PERCENTILE(OFFSET(B467,1-364,0,364,1),$C$11),$A$11,$A$12))))),""))),_xlpm.dev,原始数据_周度!G450,_xlpm.minDev,MIN(OFFSET(原始数据_周度!G450,1-$D$17,0,$D$17,1)),_xlpm.bounce,_xlpm.dev-_xlpm.minDev,_xlpm.oversold,AND(ISNUMBER(_xlpm.dev),ISNUMBER(_xlpm.minDev),_xlpm.minDev&lt;=$B$17,_xlpm.bounce&gt;=$F$17,OR(_xlpm.initState=$A$12,_xlpm.initState=$A$11,_xlpm.initState=$A$10)),_xlpm.pctOnly,IFERROR(IF(B467&lt;PERCENTILE(OFFSET(B467,1-364,0,364,1),$C$7),$A$7,IF(B467&lt;PERCENTILE(OFFSET(B467,1-364,0,364,1),$C$8),$A$8,IF(B467&lt;PERCENTILE(OFFSET(B467,1-364,0,364,1),$C$9),$A$9,IF(B467&lt;PERCENTILE(OFFSET(B467,1-364,0,364,1),$C$10),$A$10,IF(B467&lt;PERCENTILE(OFFSET(B467,1-364,0,364,1),$C$11),$A$11,$A$12))))),""),IF(_xlpm.initState="","",IF(_xlpm.oversold,_xlpm.pctOnly,_xlpm.initState)))</f>
        <v/>
      </c>
      <c r="F467" s="119" t="n"/>
      <c r="G467" s="120">
        <f>IF(OR(B467="",C467=""),"",IF(OR(特征计算_周度!B450&gt;$B$15,特征计算_周度!C450&gt;$B$15,特征计算_周度!G450&gt;$B$15,特征计算_周度!E450&gt;$B$15,特征计算_周度!F450&gt;$B$15),IF(特征计算_周度!B450&gt;$B$15,"VIX ","")&amp;IF(特征计算_周度!C450&gt;$B$15,"HY ","")&amp;IF(特征计算_周度!G450&gt;$B$15,"Sahm ","")&amp;IF(特征计算_周度!E450&gt;$B$15,"趋势 ","")&amp;IF(特征计算_周度!F450&gt;$B$15,"斜率",""),"—"))</f>
        <v/>
      </c>
      <c r="H467" s="120">
        <f>IF(OR(B467="",C467=""),"",_xlfn.LET(_xlpm.dev,原始数据_周度!G450,_xlpm.minDev,MIN(OFFSET(原始数据_周度!G450,1-$D$17,0,$D$17,1)),_xlpm.bounce,_xlpm.dev-_xlpm.minDev,IF(AND(ISNUMBER(_xlpm.dev),ISNUMBER(_xlpm.minDev),_xlpm.minDev&lt;=$B$17,_xlpm.bounce&gt;=$F$17),"✅ 触发","—")))</f>
        <v/>
      </c>
      <c r="I467" s="172">
        <f>IFERROR(IF(特征计算_周度!H467&gt;$I$3,MIN($I$4,MAX(-$I$5,(特征计算_周度!H467-$I$3)*$I$4)),0),"")</f>
        <v/>
      </c>
    </row>
    <row r="468" outlineLevel="7" ht="13" customHeight="1">
      <c r="A468" s="117">
        <f>特征计算_周度!A451</f>
        <v/>
      </c>
      <c r="B468" s="171">
        <f>IFERROR($A$3*特征计算_周度!B468+$B$3*特征计算_周度!C468+$C$3*特征计算_周度!D468+$D$3*特征计算_周度!E468+$E$3*特征计算_周度!F468+$F$3*特征计算_周度!H468,"")</f>
        <v/>
      </c>
      <c r="C468" s="118">
        <f>IFERROR(PERCENTILE(OFFSET(B468,1-364,0,364,1),$C$7),"")</f>
        <v/>
      </c>
      <c r="D468" s="118">
        <f>IFERROR(PERCENTILE(OFFSET(B468,1-364,0,364,1),$C$11),"")</f>
        <v/>
      </c>
      <c r="E468" s="122">
        <f>_xlfn.LET(_xlpm.initState,IF(OR(B468="",C468=""),"",IF(OR(特征计算_周度!B451&gt;$B$15,特征计算_周度!C451&gt;$B$15,特征计算_周度!G451&gt;$B$15,特征计算_周度!E451&gt;$B$15,特征计算_周度!F451&gt;$B$15),$A$12,IFERROR(IF(B468&lt;PERCENTILE(OFFSET(B468,1-364,0,364,1),$C$7),$A$7,IF(B468&lt;PERCENTILE(OFFSET(B468,1-364,0,364,1),$C$8),$A$8,IF(B468&lt;PERCENTILE(OFFSET(B468,1-364,0,364,1),$C$9),$A$9,IF(B468&lt;PERCENTILE(OFFSET(B468,1-364,0,364,1),$C$10),$A$10,IF(B468&lt;PERCENTILE(OFFSET(B468,1-364,0,364,1),$C$11),$A$11,$A$12))))),""))),_xlpm.dev,原始数据_周度!G451,_xlpm.minDev,MIN(OFFSET(原始数据_周度!G451,1-$D$17,0,$D$17,1)),_xlpm.bounce,_xlpm.dev-_xlpm.minDev,_xlpm.oversold,AND(ISNUMBER(_xlpm.dev),ISNUMBER(_xlpm.minDev),_xlpm.minDev&lt;=$B$17,_xlpm.bounce&gt;=$F$17,OR(_xlpm.initState=$A$12,_xlpm.initState=$A$11,_xlpm.initState=$A$10)),_xlpm.pctOnly,IFERROR(IF(B468&lt;PERCENTILE(OFFSET(B468,1-364,0,364,1),$C$7),$A$7,IF(B468&lt;PERCENTILE(OFFSET(B468,1-364,0,364,1),$C$8),$A$8,IF(B468&lt;PERCENTILE(OFFSET(B468,1-364,0,364,1),$C$9),$A$9,IF(B468&lt;PERCENTILE(OFFSET(B468,1-364,0,364,1),$C$10),$A$10,IF(B468&lt;PERCENTILE(OFFSET(B468,1-364,0,364,1),$C$11),$A$11,$A$12))))),""),IF(_xlpm.initState="","",IF(_xlpm.oversold,_xlpm.pctOnly,_xlpm.initState)))</f>
        <v/>
      </c>
      <c r="F468" s="119" t="n"/>
      <c r="G468" s="120">
        <f>IF(OR(B468="",C468=""),"",IF(OR(特征计算_周度!B451&gt;$B$15,特征计算_周度!C451&gt;$B$15,特征计算_周度!G451&gt;$B$15,特征计算_周度!E451&gt;$B$15,特征计算_周度!F451&gt;$B$15),IF(特征计算_周度!B451&gt;$B$15,"VIX ","")&amp;IF(特征计算_周度!C451&gt;$B$15,"HY ","")&amp;IF(特征计算_周度!G451&gt;$B$15,"Sahm ","")&amp;IF(特征计算_周度!E451&gt;$B$15,"趋势 ","")&amp;IF(特征计算_周度!F451&gt;$B$15,"斜率",""),"—"))</f>
        <v/>
      </c>
      <c r="H468" s="120">
        <f>IF(OR(B468="",C468=""),"",_xlfn.LET(_xlpm.dev,原始数据_周度!G451,_xlpm.minDev,MIN(OFFSET(原始数据_周度!G451,1-$D$17,0,$D$17,1)),_xlpm.bounce,_xlpm.dev-_xlpm.minDev,IF(AND(ISNUMBER(_xlpm.dev),ISNUMBER(_xlpm.minDev),_xlpm.minDev&lt;=$B$17,_xlpm.bounce&gt;=$F$17),"✅ 触发","—")))</f>
        <v/>
      </c>
      <c r="I468" s="172">
        <f>IFERROR(IF(特征计算_周度!H468&gt;$I$3,MIN($I$4,MAX(-$I$5,(特征计算_周度!H468-$I$3)*$I$4)),0),"")</f>
        <v/>
      </c>
    </row>
    <row r="469">
      <c r="A469" s="117">
        <f>特征计算_周度!A452</f>
        <v/>
      </c>
      <c r="B469" s="171">
        <f>IFERROR($A$3*特征计算_周度!B469+$B$3*特征计算_周度!C469+$C$3*特征计算_周度!D469+$D$3*特征计算_周度!E469+$E$3*特征计算_周度!F469+$F$3*特征计算_周度!H469,"")</f>
        <v/>
      </c>
      <c r="C469" s="118">
        <f>IFERROR(PERCENTILE(OFFSET(B469,1-364,0,364,1),$C$7),"")</f>
        <v/>
      </c>
      <c r="D469" s="118">
        <f>IFERROR(PERCENTILE(OFFSET(B469,1-364,0,364,1),$C$11),"")</f>
        <v/>
      </c>
      <c r="E469" s="122">
        <f>_xlfn.LET(_xlpm.initState,IF(OR(B469="",C469=""),"",IF(OR(特征计算_周度!B452&gt;$B$15,特征计算_周度!C452&gt;$B$15,特征计算_周度!G452&gt;$B$15,特征计算_周度!E452&gt;$B$15,特征计算_周度!F452&gt;$B$15),$A$12,IFERROR(IF(B469&lt;PERCENTILE(OFFSET(B469,1-364,0,364,1),$C$7),$A$7,IF(B469&lt;PERCENTILE(OFFSET(B469,1-364,0,364,1),$C$8),$A$8,IF(B469&lt;PERCENTILE(OFFSET(B469,1-364,0,364,1),$C$9),$A$9,IF(B469&lt;PERCENTILE(OFFSET(B469,1-364,0,364,1),$C$10),$A$10,IF(B469&lt;PERCENTILE(OFFSET(B469,1-364,0,364,1),$C$11),$A$11,$A$12))))),""))),_xlpm.dev,原始数据_周度!G452,_xlpm.minDev,MIN(OFFSET(原始数据_周度!G452,1-$D$17,0,$D$17,1)),_xlpm.bounce,_xlpm.dev-_xlpm.minDev,_xlpm.oversold,AND(ISNUMBER(_xlpm.dev),ISNUMBER(_xlpm.minDev),_xlpm.minDev&lt;=$B$17,_xlpm.bounce&gt;=$F$17,OR(_xlpm.initState=$A$12,_xlpm.initState=$A$11,_xlpm.initState=$A$10)),_xlpm.pctOnly,IFERROR(IF(B469&lt;PERCENTILE(OFFSET(B469,1-364,0,364,1),$C$7),$A$7,IF(B469&lt;PERCENTILE(OFFSET(B469,1-364,0,364,1),$C$8),$A$8,IF(B469&lt;PERCENTILE(OFFSET(B469,1-364,0,364,1),$C$9),$A$9,IF(B469&lt;PERCENTILE(OFFSET(B469,1-364,0,364,1),$C$10),$A$10,IF(B469&lt;PERCENTILE(OFFSET(B469,1-364,0,364,1),$C$11),$A$11,$A$12))))),""),IF(_xlpm.initState="","",IF(_xlpm.oversold,_xlpm.pctOnly,_xlpm.initState)))</f>
        <v/>
      </c>
      <c r="F469" s="119" t="n"/>
      <c r="G469" s="120">
        <f>IF(OR(B469="",C469=""),"",IF(OR(特征计算_周度!B452&gt;$B$15,特征计算_周度!C452&gt;$B$15,特征计算_周度!G452&gt;$B$15,特征计算_周度!E452&gt;$B$15,特征计算_周度!F452&gt;$B$15),IF(特征计算_周度!B452&gt;$B$15,"VIX ","")&amp;IF(特征计算_周度!C452&gt;$B$15,"HY ","")&amp;IF(特征计算_周度!G452&gt;$B$15,"Sahm ","")&amp;IF(特征计算_周度!E452&gt;$B$15,"趋势 ","")&amp;IF(特征计算_周度!F452&gt;$B$15,"斜率",""),"—"))</f>
        <v/>
      </c>
      <c r="H469" s="120">
        <f>IF(OR(B469="",C469=""),"",_xlfn.LET(_xlpm.dev,原始数据_周度!G452,_xlpm.minDev,MIN(OFFSET(原始数据_周度!G452,1-$D$17,0,$D$17,1)),_xlpm.bounce,_xlpm.dev-_xlpm.minDev,IF(AND(ISNUMBER(_xlpm.dev),ISNUMBER(_xlpm.minDev),_xlpm.minDev&lt;=$B$17,_xlpm.bounce&gt;=$F$17),"✅ 触发","—")))</f>
        <v/>
      </c>
      <c r="I469" s="172">
        <f>IFERROR(IF(特征计算_周度!H469&gt;$I$3,MIN($I$4,MAX(-$I$5,(特征计算_周度!H469-$I$3)*$I$4)),0),"")</f>
        <v/>
      </c>
    </row>
    <row r="470">
      <c r="A470" s="117">
        <f>特征计算_周度!A453</f>
        <v/>
      </c>
      <c r="B470" s="171">
        <f>IFERROR($A$3*特征计算_周度!B470+$B$3*特征计算_周度!C470+$C$3*特征计算_周度!D470+$D$3*特征计算_周度!E470+$E$3*特征计算_周度!F470+$F$3*特征计算_周度!H470,"")</f>
        <v/>
      </c>
      <c r="C470" s="118">
        <f>IFERROR(PERCENTILE(OFFSET(B470,1-364,0,364,1),$C$7),"")</f>
        <v/>
      </c>
      <c r="D470" s="118">
        <f>IFERROR(PERCENTILE(OFFSET(B470,1-364,0,364,1),$C$11),"")</f>
        <v/>
      </c>
      <c r="E470" s="122">
        <f>_xlfn.LET(_xlpm.initState,IF(OR(B470="",C470=""),"",IF(OR(特征计算_周度!B453&gt;$B$15,特征计算_周度!C453&gt;$B$15,特征计算_周度!G453&gt;$B$15,特征计算_周度!E453&gt;$B$15,特征计算_周度!F453&gt;$B$15),$A$12,IFERROR(IF(B470&lt;PERCENTILE(OFFSET(B470,1-364,0,364,1),$C$7),$A$7,IF(B470&lt;PERCENTILE(OFFSET(B470,1-364,0,364,1),$C$8),$A$8,IF(B470&lt;PERCENTILE(OFFSET(B470,1-364,0,364,1),$C$9),$A$9,IF(B470&lt;PERCENTILE(OFFSET(B470,1-364,0,364,1),$C$10),$A$10,IF(B470&lt;PERCENTILE(OFFSET(B470,1-364,0,364,1),$C$11),$A$11,$A$12))))),""))),_xlpm.dev,原始数据_周度!G453,_xlpm.minDev,MIN(OFFSET(原始数据_周度!G453,1-$D$17,0,$D$17,1)),_xlpm.bounce,_xlpm.dev-_xlpm.minDev,_xlpm.oversold,AND(ISNUMBER(_xlpm.dev),ISNUMBER(_xlpm.minDev),_xlpm.minDev&lt;=$B$17,_xlpm.bounce&gt;=$F$17,OR(_xlpm.initState=$A$12,_xlpm.initState=$A$11,_xlpm.initState=$A$10)),_xlpm.pctOnly,IFERROR(IF(B470&lt;PERCENTILE(OFFSET(B470,1-364,0,364,1),$C$7),$A$7,IF(B470&lt;PERCENTILE(OFFSET(B470,1-364,0,364,1),$C$8),$A$8,IF(B470&lt;PERCENTILE(OFFSET(B470,1-364,0,364,1),$C$9),$A$9,IF(B470&lt;PERCENTILE(OFFSET(B470,1-364,0,364,1),$C$10),$A$10,IF(B470&lt;PERCENTILE(OFFSET(B470,1-364,0,364,1),$C$11),$A$11,$A$12))))),""),IF(_xlpm.initState="","",IF(_xlpm.oversold,_xlpm.pctOnly,_xlpm.initState)))</f>
        <v/>
      </c>
      <c r="F470" s="119" t="n"/>
      <c r="G470" s="120">
        <f>IF(OR(B470="",C470=""),"",IF(OR(特征计算_周度!B453&gt;$B$15,特征计算_周度!C453&gt;$B$15,特征计算_周度!G453&gt;$B$15,特征计算_周度!E453&gt;$B$15,特征计算_周度!F453&gt;$B$15),IF(特征计算_周度!B453&gt;$B$15,"VIX ","")&amp;IF(特征计算_周度!C453&gt;$B$15,"HY ","")&amp;IF(特征计算_周度!G453&gt;$B$15,"Sahm ","")&amp;IF(特征计算_周度!E453&gt;$B$15,"趋势 ","")&amp;IF(特征计算_周度!F453&gt;$B$15,"斜率",""),"—"))</f>
        <v/>
      </c>
      <c r="H470" s="120">
        <f>IF(OR(B470="",C470=""),"",_xlfn.LET(_xlpm.dev,原始数据_周度!G453,_xlpm.minDev,MIN(OFFSET(原始数据_周度!G453,1-$D$17,0,$D$17,1)),_xlpm.bounce,_xlpm.dev-_xlpm.minDev,IF(AND(ISNUMBER(_xlpm.dev),ISNUMBER(_xlpm.minDev),_xlpm.minDev&lt;=$B$17,_xlpm.bounce&gt;=$F$17),"✅ 触发","—")))</f>
        <v/>
      </c>
      <c r="I470" s="172">
        <f>IFERROR(IF(特征计算_周度!H470&gt;$I$3,MIN($I$4,MAX(-$I$5,(特征计算_周度!H470-$I$3)*$I$4)),0),"")</f>
        <v/>
      </c>
    </row>
    <row r="471">
      <c r="A471" s="117">
        <f>特征计算_周度!A454</f>
        <v/>
      </c>
      <c r="B471" s="171">
        <f>IFERROR($A$3*特征计算_周度!B471+$B$3*特征计算_周度!C471+$C$3*特征计算_周度!D471+$D$3*特征计算_周度!E471+$E$3*特征计算_周度!F471+$F$3*特征计算_周度!H471,"")</f>
        <v/>
      </c>
      <c r="C471" s="118">
        <f>IFERROR(PERCENTILE(OFFSET(B471,1-364,0,364,1),$C$7),"")</f>
        <v/>
      </c>
      <c r="D471" s="118">
        <f>IFERROR(PERCENTILE(OFFSET(B471,1-364,0,364,1),$C$11),"")</f>
        <v/>
      </c>
      <c r="E471" s="122">
        <f>_xlfn.LET(_xlpm.initState,IF(OR(B471="",C471=""),"",IF(OR(特征计算_周度!B454&gt;$B$15,特征计算_周度!C454&gt;$B$15,特征计算_周度!G454&gt;$B$15,特征计算_周度!E454&gt;$B$15,特征计算_周度!F454&gt;$B$15),$A$12,IFERROR(IF(B471&lt;PERCENTILE(OFFSET(B471,1-364,0,364,1),$C$7),$A$7,IF(B471&lt;PERCENTILE(OFFSET(B471,1-364,0,364,1),$C$8),$A$8,IF(B471&lt;PERCENTILE(OFFSET(B471,1-364,0,364,1),$C$9),$A$9,IF(B471&lt;PERCENTILE(OFFSET(B471,1-364,0,364,1),$C$10),$A$10,IF(B471&lt;PERCENTILE(OFFSET(B471,1-364,0,364,1),$C$11),$A$11,$A$12))))),""))),_xlpm.dev,原始数据_周度!G454,_xlpm.minDev,MIN(OFFSET(原始数据_周度!G454,1-$D$17,0,$D$17,1)),_xlpm.bounce,_xlpm.dev-_xlpm.minDev,_xlpm.oversold,AND(ISNUMBER(_xlpm.dev),ISNUMBER(_xlpm.minDev),_xlpm.minDev&lt;=$B$17,_xlpm.bounce&gt;=$F$17,OR(_xlpm.initState=$A$12,_xlpm.initState=$A$11,_xlpm.initState=$A$10)),_xlpm.pctOnly,IFERROR(IF(B471&lt;PERCENTILE(OFFSET(B471,1-364,0,364,1),$C$7),$A$7,IF(B471&lt;PERCENTILE(OFFSET(B471,1-364,0,364,1),$C$8),$A$8,IF(B471&lt;PERCENTILE(OFFSET(B471,1-364,0,364,1),$C$9),$A$9,IF(B471&lt;PERCENTILE(OFFSET(B471,1-364,0,364,1),$C$10),$A$10,IF(B471&lt;PERCENTILE(OFFSET(B471,1-364,0,364,1),$C$11),$A$11,$A$12))))),""),IF(_xlpm.initState="","",IF(_xlpm.oversold,_xlpm.pctOnly,_xlpm.initState)))</f>
        <v/>
      </c>
      <c r="F471" s="119" t="n"/>
      <c r="G471" s="120">
        <f>IF(OR(B471="",C471=""),"",IF(OR(特征计算_周度!B454&gt;$B$15,特征计算_周度!C454&gt;$B$15,特征计算_周度!G454&gt;$B$15,特征计算_周度!E454&gt;$B$15,特征计算_周度!F454&gt;$B$15),IF(特征计算_周度!B454&gt;$B$15,"VIX ","")&amp;IF(特征计算_周度!C454&gt;$B$15,"HY ","")&amp;IF(特征计算_周度!G454&gt;$B$15,"Sahm ","")&amp;IF(特征计算_周度!E454&gt;$B$15,"趋势 ","")&amp;IF(特征计算_周度!F454&gt;$B$15,"斜率",""),"—"))</f>
        <v/>
      </c>
      <c r="H471" s="120">
        <f>IF(OR(B471="",C471=""),"",_xlfn.LET(_xlpm.dev,原始数据_周度!G454,_xlpm.minDev,MIN(OFFSET(原始数据_周度!G454,1-$D$17,0,$D$17,1)),_xlpm.bounce,_xlpm.dev-_xlpm.minDev,IF(AND(ISNUMBER(_xlpm.dev),ISNUMBER(_xlpm.minDev),_xlpm.minDev&lt;=$B$17,_xlpm.bounce&gt;=$F$17),"✅ 触发","—")))</f>
        <v/>
      </c>
      <c r="I471" s="172">
        <f>IFERROR(IF(特征计算_周度!H471&gt;$I$3,MIN($I$4,MAX(-$I$5,(特征计算_周度!H471-$I$3)*$I$4)),0),"")</f>
        <v/>
      </c>
    </row>
    <row r="472">
      <c r="A472" s="117">
        <f>特征计算_周度!A455</f>
        <v/>
      </c>
      <c r="B472" s="171">
        <f>IFERROR($A$3*特征计算_周度!B472+$B$3*特征计算_周度!C472+$C$3*特征计算_周度!D472+$D$3*特征计算_周度!E472+$E$3*特征计算_周度!F472+$F$3*特征计算_周度!H472,"")</f>
        <v/>
      </c>
      <c r="C472" s="118">
        <f>IFERROR(PERCENTILE(OFFSET(B472,1-364,0,364,1),$C$7),"")</f>
        <v/>
      </c>
      <c r="D472" s="118">
        <f>IFERROR(PERCENTILE(OFFSET(B472,1-364,0,364,1),$C$11),"")</f>
        <v/>
      </c>
      <c r="E472" s="122">
        <f>_xlfn.LET(_xlpm.initState,IF(OR(B472="",C472=""),"",IF(OR(特征计算_周度!B455&gt;$B$15,特征计算_周度!C455&gt;$B$15,特征计算_周度!G455&gt;$B$15,特征计算_周度!E455&gt;$B$15,特征计算_周度!F455&gt;$B$15),$A$12,IFERROR(IF(B472&lt;PERCENTILE(OFFSET(B472,1-364,0,364,1),$C$7),$A$7,IF(B472&lt;PERCENTILE(OFFSET(B472,1-364,0,364,1),$C$8),$A$8,IF(B472&lt;PERCENTILE(OFFSET(B472,1-364,0,364,1),$C$9),$A$9,IF(B472&lt;PERCENTILE(OFFSET(B472,1-364,0,364,1),$C$10),$A$10,IF(B472&lt;PERCENTILE(OFFSET(B472,1-364,0,364,1),$C$11),$A$11,$A$12))))),""))),_xlpm.dev,原始数据_周度!G455,_xlpm.minDev,MIN(OFFSET(原始数据_周度!G455,1-$D$17,0,$D$17,1)),_xlpm.bounce,_xlpm.dev-_xlpm.minDev,_xlpm.oversold,AND(ISNUMBER(_xlpm.dev),ISNUMBER(_xlpm.minDev),_xlpm.minDev&lt;=$B$17,_xlpm.bounce&gt;=$F$17,OR(_xlpm.initState=$A$12,_xlpm.initState=$A$11,_xlpm.initState=$A$10)),_xlpm.pctOnly,IFERROR(IF(B472&lt;PERCENTILE(OFFSET(B472,1-364,0,364,1),$C$7),$A$7,IF(B472&lt;PERCENTILE(OFFSET(B472,1-364,0,364,1),$C$8),$A$8,IF(B472&lt;PERCENTILE(OFFSET(B472,1-364,0,364,1),$C$9),$A$9,IF(B472&lt;PERCENTILE(OFFSET(B472,1-364,0,364,1),$C$10),$A$10,IF(B472&lt;PERCENTILE(OFFSET(B472,1-364,0,364,1),$C$11),$A$11,$A$12))))),""),IF(_xlpm.initState="","",IF(_xlpm.oversold,_xlpm.pctOnly,_xlpm.initState)))</f>
        <v/>
      </c>
      <c r="F472" s="119" t="n"/>
      <c r="G472" s="120">
        <f>IF(OR(B472="",C472=""),"",IF(OR(特征计算_周度!B455&gt;$B$15,特征计算_周度!C455&gt;$B$15,特征计算_周度!G455&gt;$B$15,特征计算_周度!E455&gt;$B$15,特征计算_周度!F455&gt;$B$15),IF(特征计算_周度!B455&gt;$B$15,"VIX ","")&amp;IF(特征计算_周度!C455&gt;$B$15,"HY ","")&amp;IF(特征计算_周度!G455&gt;$B$15,"Sahm ","")&amp;IF(特征计算_周度!E455&gt;$B$15,"趋势 ","")&amp;IF(特征计算_周度!F455&gt;$B$15,"斜率",""),"—"))</f>
        <v/>
      </c>
      <c r="H472" s="120">
        <f>IF(OR(B472="",C472=""),"",_xlfn.LET(_xlpm.dev,原始数据_周度!G455,_xlpm.minDev,MIN(OFFSET(原始数据_周度!G455,1-$D$17,0,$D$17,1)),_xlpm.bounce,_xlpm.dev-_xlpm.minDev,IF(AND(ISNUMBER(_xlpm.dev),ISNUMBER(_xlpm.minDev),_xlpm.minDev&lt;=$B$17,_xlpm.bounce&gt;=$F$17),"✅ 触发","—")))</f>
        <v/>
      </c>
      <c r="I472" s="172">
        <f>IFERROR(IF(特征计算_周度!H472&gt;$I$3,MIN($I$4,MAX(-$I$5,(特征计算_周度!H472-$I$3)*$I$4)),0),"")</f>
        <v/>
      </c>
    </row>
    <row r="473">
      <c r="A473" s="117">
        <f>特征计算_周度!A456</f>
        <v/>
      </c>
      <c r="B473" s="171">
        <f>IFERROR($A$3*特征计算_周度!B473+$B$3*特征计算_周度!C473+$C$3*特征计算_周度!D473+$D$3*特征计算_周度!E473+$E$3*特征计算_周度!F473+$F$3*特征计算_周度!H473,"")</f>
        <v/>
      </c>
      <c r="C473" s="118">
        <f>IFERROR(PERCENTILE(OFFSET(B473,1-364,0,364,1),$C$7),"")</f>
        <v/>
      </c>
      <c r="D473" s="118">
        <f>IFERROR(PERCENTILE(OFFSET(B473,1-364,0,364,1),$C$11),"")</f>
        <v/>
      </c>
      <c r="E473" s="122">
        <f>_xlfn.LET(_xlpm.initState,IF(OR(B473="",C473=""),"",IF(OR(特征计算_周度!B456&gt;$B$15,特征计算_周度!C456&gt;$B$15,特征计算_周度!G456&gt;$B$15,特征计算_周度!E456&gt;$B$15,特征计算_周度!F456&gt;$B$15),$A$12,IFERROR(IF(B473&lt;PERCENTILE(OFFSET(B473,1-364,0,364,1),$C$7),$A$7,IF(B473&lt;PERCENTILE(OFFSET(B473,1-364,0,364,1),$C$8),$A$8,IF(B473&lt;PERCENTILE(OFFSET(B473,1-364,0,364,1),$C$9),$A$9,IF(B473&lt;PERCENTILE(OFFSET(B473,1-364,0,364,1),$C$10),$A$10,IF(B473&lt;PERCENTILE(OFFSET(B473,1-364,0,364,1),$C$11),$A$11,$A$12))))),""))),_xlpm.dev,原始数据_周度!G456,_xlpm.minDev,MIN(OFFSET(原始数据_周度!G456,1-$D$17,0,$D$17,1)),_xlpm.bounce,_xlpm.dev-_xlpm.minDev,_xlpm.oversold,AND(ISNUMBER(_xlpm.dev),ISNUMBER(_xlpm.minDev),_xlpm.minDev&lt;=$B$17,_xlpm.bounce&gt;=$F$17,OR(_xlpm.initState=$A$12,_xlpm.initState=$A$11,_xlpm.initState=$A$10)),_xlpm.pctOnly,IFERROR(IF(B473&lt;PERCENTILE(OFFSET(B473,1-364,0,364,1),$C$7),$A$7,IF(B473&lt;PERCENTILE(OFFSET(B473,1-364,0,364,1),$C$8),$A$8,IF(B473&lt;PERCENTILE(OFFSET(B473,1-364,0,364,1),$C$9),$A$9,IF(B473&lt;PERCENTILE(OFFSET(B473,1-364,0,364,1),$C$10),$A$10,IF(B473&lt;PERCENTILE(OFFSET(B473,1-364,0,364,1),$C$11),$A$11,$A$12))))),""),IF(_xlpm.initState="","",IF(_xlpm.oversold,_xlpm.pctOnly,_xlpm.initState)))</f>
        <v/>
      </c>
      <c r="F473" s="119" t="n"/>
      <c r="G473" s="120">
        <f>IF(OR(B473="",C473=""),"",IF(OR(特征计算_周度!B456&gt;$B$15,特征计算_周度!C456&gt;$B$15,特征计算_周度!G456&gt;$B$15,特征计算_周度!E456&gt;$B$15,特征计算_周度!F456&gt;$B$15),IF(特征计算_周度!B456&gt;$B$15,"VIX ","")&amp;IF(特征计算_周度!C456&gt;$B$15,"HY ","")&amp;IF(特征计算_周度!G456&gt;$B$15,"Sahm ","")&amp;IF(特征计算_周度!E456&gt;$B$15,"趋势 ","")&amp;IF(特征计算_周度!F456&gt;$B$15,"斜率",""),"—"))</f>
        <v/>
      </c>
      <c r="H473" s="120">
        <f>IF(OR(B473="",C473=""),"",_xlfn.LET(_xlpm.dev,原始数据_周度!G456,_xlpm.minDev,MIN(OFFSET(原始数据_周度!G456,1-$D$17,0,$D$17,1)),_xlpm.bounce,_xlpm.dev-_xlpm.minDev,IF(AND(ISNUMBER(_xlpm.dev),ISNUMBER(_xlpm.minDev),_xlpm.minDev&lt;=$B$17,_xlpm.bounce&gt;=$F$17),"✅ 触发","—")))</f>
        <v/>
      </c>
      <c r="I473" s="172">
        <f>IFERROR(IF(特征计算_周度!H473&gt;$I$3,MIN($I$4,MAX(-$I$5,(特征计算_周度!H473-$I$3)*$I$4)),0),"")</f>
        <v/>
      </c>
    </row>
    <row r="474">
      <c r="A474" s="117">
        <f>特征计算_周度!A457</f>
        <v/>
      </c>
      <c r="B474" s="171">
        <f>IFERROR($A$3*特征计算_周度!B474+$B$3*特征计算_周度!C474+$C$3*特征计算_周度!D474+$D$3*特征计算_周度!E474+$E$3*特征计算_周度!F474+$F$3*特征计算_周度!H474,"")</f>
        <v/>
      </c>
      <c r="C474" s="118">
        <f>IFERROR(PERCENTILE(OFFSET(B474,1-364,0,364,1),$C$7),"")</f>
        <v/>
      </c>
      <c r="D474" s="118">
        <f>IFERROR(PERCENTILE(OFFSET(B474,1-364,0,364,1),$C$11),"")</f>
        <v/>
      </c>
      <c r="E474" s="122">
        <f>_xlfn.LET(_xlpm.initState,IF(OR(B474="",C474=""),"",IF(OR(特征计算_周度!B457&gt;$B$15,特征计算_周度!C457&gt;$B$15,特征计算_周度!G457&gt;$B$15,特征计算_周度!E457&gt;$B$15,特征计算_周度!F457&gt;$B$15),$A$12,IFERROR(IF(B474&lt;PERCENTILE(OFFSET(B474,1-364,0,364,1),$C$7),$A$7,IF(B474&lt;PERCENTILE(OFFSET(B474,1-364,0,364,1),$C$8),$A$8,IF(B474&lt;PERCENTILE(OFFSET(B474,1-364,0,364,1),$C$9),$A$9,IF(B474&lt;PERCENTILE(OFFSET(B474,1-364,0,364,1),$C$10),$A$10,IF(B474&lt;PERCENTILE(OFFSET(B474,1-364,0,364,1),$C$11),$A$11,$A$12))))),""))),_xlpm.dev,原始数据_周度!G457,_xlpm.minDev,MIN(OFFSET(原始数据_周度!G457,1-$D$17,0,$D$17,1)),_xlpm.bounce,_xlpm.dev-_xlpm.minDev,_xlpm.oversold,AND(ISNUMBER(_xlpm.dev),ISNUMBER(_xlpm.minDev),_xlpm.minDev&lt;=$B$17,_xlpm.bounce&gt;=$F$17,OR(_xlpm.initState=$A$12,_xlpm.initState=$A$11,_xlpm.initState=$A$10)),_xlpm.pctOnly,IFERROR(IF(B474&lt;PERCENTILE(OFFSET(B474,1-364,0,364,1),$C$7),$A$7,IF(B474&lt;PERCENTILE(OFFSET(B474,1-364,0,364,1),$C$8),$A$8,IF(B474&lt;PERCENTILE(OFFSET(B474,1-364,0,364,1),$C$9),$A$9,IF(B474&lt;PERCENTILE(OFFSET(B474,1-364,0,364,1),$C$10),$A$10,IF(B474&lt;PERCENTILE(OFFSET(B474,1-364,0,364,1),$C$11),$A$11,$A$12))))),""),IF(_xlpm.initState="","",IF(_xlpm.oversold,_xlpm.pctOnly,_xlpm.initState)))</f>
        <v/>
      </c>
      <c r="F474" s="119" t="n"/>
      <c r="G474" s="120">
        <f>IF(OR(B474="",C474=""),"",IF(OR(特征计算_周度!B457&gt;$B$15,特征计算_周度!C457&gt;$B$15,特征计算_周度!G457&gt;$B$15,特征计算_周度!E457&gt;$B$15,特征计算_周度!F457&gt;$B$15),IF(特征计算_周度!B457&gt;$B$15,"VIX ","")&amp;IF(特征计算_周度!C457&gt;$B$15,"HY ","")&amp;IF(特征计算_周度!G457&gt;$B$15,"Sahm ","")&amp;IF(特征计算_周度!E457&gt;$B$15,"趋势 ","")&amp;IF(特征计算_周度!F457&gt;$B$15,"斜率",""),"—"))</f>
        <v/>
      </c>
      <c r="H474" s="120">
        <f>IF(OR(B474="",C474=""),"",_xlfn.LET(_xlpm.dev,原始数据_周度!G457,_xlpm.minDev,MIN(OFFSET(原始数据_周度!G457,1-$D$17,0,$D$17,1)),_xlpm.bounce,_xlpm.dev-_xlpm.minDev,IF(AND(ISNUMBER(_xlpm.dev),ISNUMBER(_xlpm.minDev),_xlpm.minDev&lt;=$B$17,_xlpm.bounce&gt;=$F$17),"✅ 触发","—")))</f>
        <v/>
      </c>
      <c r="I474" s="172">
        <f>IFERROR(IF(特征计算_周度!H474&gt;$I$3,MIN($I$4,MAX(-$I$5,(特征计算_周度!H474-$I$3)*$I$4)),0),"")</f>
        <v/>
      </c>
    </row>
    <row r="475">
      <c r="A475" s="117">
        <f>特征计算_周度!A458</f>
        <v/>
      </c>
      <c r="B475" s="171">
        <f>IFERROR($A$3*特征计算_周度!B475+$B$3*特征计算_周度!C475+$C$3*特征计算_周度!D475+$D$3*特征计算_周度!E475+$E$3*特征计算_周度!F475+$F$3*特征计算_周度!H475,"")</f>
        <v/>
      </c>
      <c r="C475" s="118">
        <f>IFERROR(PERCENTILE(OFFSET(B475,1-364,0,364,1),$C$7),"")</f>
        <v/>
      </c>
      <c r="D475" s="118">
        <f>IFERROR(PERCENTILE(OFFSET(B475,1-364,0,364,1),$C$11),"")</f>
        <v/>
      </c>
      <c r="E475" s="122">
        <f>_xlfn.LET(_xlpm.initState,IF(OR(B475="",C475=""),"",IF(OR(特征计算_周度!B458&gt;$B$15,特征计算_周度!C458&gt;$B$15,特征计算_周度!G458&gt;$B$15,特征计算_周度!E458&gt;$B$15,特征计算_周度!F458&gt;$B$15),$A$12,IFERROR(IF(B475&lt;PERCENTILE(OFFSET(B475,1-364,0,364,1),$C$7),$A$7,IF(B475&lt;PERCENTILE(OFFSET(B475,1-364,0,364,1),$C$8),$A$8,IF(B475&lt;PERCENTILE(OFFSET(B475,1-364,0,364,1),$C$9),$A$9,IF(B475&lt;PERCENTILE(OFFSET(B475,1-364,0,364,1),$C$10),$A$10,IF(B475&lt;PERCENTILE(OFFSET(B475,1-364,0,364,1),$C$11),$A$11,$A$12))))),""))),_xlpm.dev,原始数据_周度!G458,_xlpm.minDev,MIN(OFFSET(原始数据_周度!G458,1-$D$17,0,$D$17,1)),_xlpm.bounce,_xlpm.dev-_xlpm.minDev,_xlpm.oversold,AND(ISNUMBER(_xlpm.dev),ISNUMBER(_xlpm.minDev),_xlpm.minDev&lt;=$B$17,_xlpm.bounce&gt;=$F$17,OR(_xlpm.initState=$A$12,_xlpm.initState=$A$11,_xlpm.initState=$A$10)),_xlpm.pctOnly,IFERROR(IF(B475&lt;PERCENTILE(OFFSET(B475,1-364,0,364,1),$C$7),$A$7,IF(B475&lt;PERCENTILE(OFFSET(B475,1-364,0,364,1),$C$8),$A$8,IF(B475&lt;PERCENTILE(OFFSET(B475,1-364,0,364,1),$C$9),$A$9,IF(B475&lt;PERCENTILE(OFFSET(B475,1-364,0,364,1),$C$10),$A$10,IF(B475&lt;PERCENTILE(OFFSET(B475,1-364,0,364,1),$C$11),$A$11,$A$12))))),""),IF(_xlpm.initState="","",IF(_xlpm.oversold,_xlpm.pctOnly,_xlpm.initState)))</f>
        <v/>
      </c>
      <c r="F475" s="119" t="n"/>
      <c r="G475" s="120">
        <f>IF(OR(B475="",C475=""),"",IF(OR(特征计算_周度!B458&gt;$B$15,特征计算_周度!C458&gt;$B$15,特征计算_周度!G458&gt;$B$15,特征计算_周度!E458&gt;$B$15,特征计算_周度!F458&gt;$B$15),IF(特征计算_周度!B458&gt;$B$15,"VIX ","")&amp;IF(特征计算_周度!C458&gt;$B$15,"HY ","")&amp;IF(特征计算_周度!G458&gt;$B$15,"Sahm ","")&amp;IF(特征计算_周度!E458&gt;$B$15,"趋势 ","")&amp;IF(特征计算_周度!F458&gt;$B$15,"斜率",""),"—"))</f>
        <v/>
      </c>
      <c r="H475" s="120">
        <f>IF(OR(B475="",C475=""),"",_xlfn.LET(_xlpm.dev,原始数据_周度!G458,_xlpm.minDev,MIN(OFFSET(原始数据_周度!G458,1-$D$17,0,$D$17,1)),_xlpm.bounce,_xlpm.dev-_xlpm.minDev,IF(AND(ISNUMBER(_xlpm.dev),ISNUMBER(_xlpm.minDev),_xlpm.minDev&lt;=$B$17,_xlpm.bounce&gt;=$F$17),"✅ 触发","—")))</f>
        <v/>
      </c>
      <c r="I475" s="172">
        <f>IFERROR(IF(特征计算_周度!H475&gt;$I$3,MIN($I$4,MAX(-$I$5,(特征计算_周度!H475-$I$3)*$I$4)),0),"")</f>
        <v/>
      </c>
    </row>
    <row r="476">
      <c r="A476" s="117">
        <f>特征计算_周度!A459</f>
        <v/>
      </c>
      <c r="B476" s="171">
        <f>IFERROR($A$3*特征计算_周度!B476+$B$3*特征计算_周度!C476+$C$3*特征计算_周度!D476+$D$3*特征计算_周度!E476+$E$3*特征计算_周度!F476+$F$3*特征计算_周度!H476,"")</f>
        <v/>
      </c>
      <c r="C476" s="118">
        <f>IFERROR(PERCENTILE(OFFSET(B476,1-364,0,364,1),$C$7),"")</f>
        <v/>
      </c>
      <c r="D476" s="118">
        <f>IFERROR(PERCENTILE(OFFSET(B476,1-364,0,364,1),$C$11),"")</f>
        <v/>
      </c>
      <c r="E476" s="122">
        <f>_xlfn.LET(_xlpm.initState,IF(OR(B476="",C476=""),"",IF(OR(特征计算_周度!B459&gt;$B$15,特征计算_周度!C459&gt;$B$15,特征计算_周度!G459&gt;$B$15,特征计算_周度!E459&gt;$B$15,特征计算_周度!F459&gt;$B$15),$A$12,IFERROR(IF(B476&lt;PERCENTILE(OFFSET(B476,1-364,0,364,1),$C$7),$A$7,IF(B476&lt;PERCENTILE(OFFSET(B476,1-364,0,364,1),$C$8),$A$8,IF(B476&lt;PERCENTILE(OFFSET(B476,1-364,0,364,1),$C$9),$A$9,IF(B476&lt;PERCENTILE(OFFSET(B476,1-364,0,364,1),$C$10),$A$10,IF(B476&lt;PERCENTILE(OFFSET(B476,1-364,0,364,1),$C$11),$A$11,$A$12))))),""))),_xlpm.dev,原始数据_周度!G459,_xlpm.minDev,MIN(OFFSET(原始数据_周度!G459,1-$D$17,0,$D$17,1)),_xlpm.bounce,_xlpm.dev-_xlpm.minDev,_xlpm.oversold,AND(ISNUMBER(_xlpm.dev),ISNUMBER(_xlpm.minDev),_xlpm.minDev&lt;=$B$17,_xlpm.bounce&gt;=$F$17,OR(_xlpm.initState=$A$12,_xlpm.initState=$A$11,_xlpm.initState=$A$10)),_xlpm.pctOnly,IFERROR(IF(B476&lt;PERCENTILE(OFFSET(B476,1-364,0,364,1),$C$7),$A$7,IF(B476&lt;PERCENTILE(OFFSET(B476,1-364,0,364,1),$C$8),$A$8,IF(B476&lt;PERCENTILE(OFFSET(B476,1-364,0,364,1),$C$9),$A$9,IF(B476&lt;PERCENTILE(OFFSET(B476,1-364,0,364,1),$C$10),$A$10,IF(B476&lt;PERCENTILE(OFFSET(B476,1-364,0,364,1),$C$11),$A$11,$A$12))))),""),IF(_xlpm.initState="","",IF(_xlpm.oversold,_xlpm.pctOnly,_xlpm.initState)))</f>
        <v/>
      </c>
      <c r="F476" s="119" t="n"/>
      <c r="G476" s="120">
        <f>IF(OR(B476="",C476=""),"",IF(OR(特征计算_周度!B459&gt;$B$15,特征计算_周度!C459&gt;$B$15,特征计算_周度!G459&gt;$B$15,特征计算_周度!E459&gt;$B$15,特征计算_周度!F459&gt;$B$15),IF(特征计算_周度!B459&gt;$B$15,"VIX ","")&amp;IF(特征计算_周度!C459&gt;$B$15,"HY ","")&amp;IF(特征计算_周度!G459&gt;$B$15,"Sahm ","")&amp;IF(特征计算_周度!E459&gt;$B$15,"趋势 ","")&amp;IF(特征计算_周度!F459&gt;$B$15,"斜率",""),"—"))</f>
        <v/>
      </c>
      <c r="H476" s="120">
        <f>IF(OR(B476="",C476=""),"",_xlfn.LET(_xlpm.dev,原始数据_周度!G459,_xlpm.minDev,MIN(OFFSET(原始数据_周度!G459,1-$D$17,0,$D$17,1)),_xlpm.bounce,_xlpm.dev-_xlpm.minDev,IF(AND(ISNUMBER(_xlpm.dev),ISNUMBER(_xlpm.minDev),_xlpm.minDev&lt;=$B$17,_xlpm.bounce&gt;=$F$17),"✅ 触发","—")))</f>
        <v/>
      </c>
      <c r="I476" s="172">
        <f>IFERROR(IF(特征计算_周度!H476&gt;$I$3,MIN($I$4,MAX(-$I$5,(特征计算_周度!H476-$I$3)*$I$4)),0),"")</f>
        <v/>
      </c>
    </row>
    <row r="477">
      <c r="A477" s="117">
        <f>特征计算_周度!A460</f>
        <v/>
      </c>
      <c r="B477" s="171">
        <f>IFERROR($A$3*特征计算_周度!B477+$B$3*特征计算_周度!C477+$C$3*特征计算_周度!D477+$D$3*特征计算_周度!E477+$E$3*特征计算_周度!F477+$F$3*特征计算_周度!H477,"")</f>
        <v/>
      </c>
      <c r="C477" s="118">
        <f>IFERROR(PERCENTILE(OFFSET(B477,1-364,0,364,1),$C$7),"")</f>
        <v/>
      </c>
      <c r="D477" s="118">
        <f>IFERROR(PERCENTILE(OFFSET(B477,1-364,0,364,1),$C$11),"")</f>
        <v/>
      </c>
      <c r="E477" s="122">
        <f>_xlfn.LET(_xlpm.initState,IF(OR(B477="",C477=""),"",IF(OR(特征计算_周度!B460&gt;$B$15,特征计算_周度!C460&gt;$B$15,特征计算_周度!G460&gt;$B$15,特征计算_周度!E460&gt;$B$15,特征计算_周度!F460&gt;$B$15),$A$12,IFERROR(IF(B477&lt;PERCENTILE(OFFSET(B477,1-364,0,364,1),$C$7),$A$7,IF(B477&lt;PERCENTILE(OFFSET(B477,1-364,0,364,1),$C$8),$A$8,IF(B477&lt;PERCENTILE(OFFSET(B477,1-364,0,364,1),$C$9),$A$9,IF(B477&lt;PERCENTILE(OFFSET(B477,1-364,0,364,1),$C$10),$A$10,IF(B477&lt;PERCENTILE(OFFSET(B477,1-364,0,364,1),$C$11),$A$11,$A$12))))),""))),_xlpm.dev,原始数据_周度!G460,_xlpm.minDev,MIN(OFFSET(原始数据_周度!G460,1-$D$17,0,$D$17,1)),_xlpm.bounce,_xlpm.dev-_xlpm.minDev,_xlpm.oversold,AND(ISNUMBER(_xlpm.dev),ISNUMBER(_xlpm.minDev),_xlpm.minDev&lt;=$B$17,_xlpm.bounce&gt;=$F$17,OR(_xlpm.initState=$A$12,_xlpm.initState=$A$11,_xlpm.initState=$A$10)),_xlpm.pctOnly,IFERROR(IF(B477&lt;PERCENTILE(OFFSET(B477,1-364,0,364,1),$C$7),$A$7,IF(B477&lt;PERCENTILE(OFFSET(B477,1-364,0,364,1),$C$8),$A$8,IF(B477&lt;PERCENTILE(OFFSET(B477,1-364,0,364,1),$C$9),$A$9,IF(B477&lt;PERCENTILE(OFFSET(B477,1-364,0,364,1),$C$10),$A$10,IF(B477&lt;PERCENTILE(OFFSET(B477,1-364,0,364,1),$C$11),$A$11,$A$12))))),""),IF(_xlpm.initState="","",IF(_xlpm.oversold,_xlpm.pctOnly,_xlpm.initState)))</f>
        <v/>
      </c>
      <c r="F477" s="119" t="n"/>
      <c r="G477" s="120">
        <f>IF(OR(B477="",C477=""),"",IF(OR(特征计算_周度!B460&gt;$B$15,特征计算_周度!C460&gt;$B$15,特征计算_周度!G460&gt;$B$15,特征计算_周度!E460&gt;$B$15,特征计算_周度!F460&gt;$B$15),IF(特征计算_周度!B460&gt;$B$15,"VIX ","")&amp;IF(特征计算_周度!C460&gt;$B$15,"HY ","")&amp;IF(特征计算_周度!G460&gt;$B$15,"Sahm ","")&amp;IF(特征计算_周度!E460&gt;$B$15,"趋势 ","")&amp;IF(特征计算_周度!F460&gt;$B$15,"斜率",""),"—"))</f>
        <v/>
      </c>
      <c r="H477" s="120">
        <f>IF(OR(B477="",C477=""),"",_xlfn.LET(_xlpm.dev,原始数据_周度!G460,_xlpm.minDev,MIN(OFFSET(原始数据_周度!G460,1-$D$17,0,$D$17,1)),_xlpm.bounce,_xlpm.dev-_xlpm.minDev,IF(AND(ISNUMBER(_xlpm.dev),ISNUMBER(_xlpm.minDev),_xlpm.minDev&lt;=$B$17,_xlpm.bounce&gt;=$F$17),"✅ 触发","—")))</f>
        <v/>
      </c>
      <c r="I477" s="172">
        <f>IFERROR(IF(特征计算_周度!H477&gt;$I$3,MIN($I$4,MAX(-$I$5,(特征计算_周度!H477-$I$3)*$I$4)),0),"")</f>
        <v/>
      </c>
    </row>
    <row r="478">
      <c r="A478" s="117">
        <f>特征计算_周度!A461</f>
        <v/>
      </c>
      <c r="B478" s="171">
        <f>IFERROR($A$3*特征计算_周度!B478+$B$3*特征计算_周度!C478+$C$3*特征计算_周度!D478+$D$3*特征计算_周度!E478+$E$3*特征计算_周度!F478+$F$3*特征计算_周度!H478,"")</f>
        <v/>
      </c>
      <c r="C478" s="118">
        <f>IFERROR(PERCENTILE(OFFSET(B478,1-364,0,364,1),$C$7),"")</f>
        <v/>
      </c>
      <c r="D478" s="118">
        <f>IFERROR(PERCENTILE(OFFSET(B478,1-364,0,364,1),$C$11),"")</f>
        <v/>
      </c>
      <c r="E478" s="122">
        <f>_xlfn.LET(_xlpm.initState,IF(OR(B478="",C478=""),"",IF(OR(特征计算_周度!B461&gt;$B$15,特征计算_周度!C461&gt;$B$15,特征计算_周度!G461&gt;$B$15,特征计算_周度!E461&gt;$B$15,特征计算_周度!F461&gt;$B$15),$A$12,IFERROR(IF(B478&lt;PERCENTILE(OFFSET(B478,1-364,0,364,1),$C$7),$A$7,IF(B478&lt;PERCENTILE(OFFSET(B478,1-364,0,364,1),$C$8),$A$8,IF(B478&lt;PERCENTILE(OFFSET(B478,1-364,0,364,1),$C$9),$A$9,IF(B478&lt;PERCENTILE(OFFSET(B478,1-364,0,364,1),$C$10),$A$10,IF(B478&lt;PERCENTILE(OFFSET(B478,1-364,0,364,1),$C$11),$A$11,$A$12))))),""))),_xlpm.dev,原始数据_周度!G461,_xlpm.minDev,MIN(OFFSET(原始数据_周度!G461,1-$D$17,0,$D$17,1)),_xlpm.bounce,_xlpm.dev-_xlpm.minDev,_xlpm.oversold,AND(ISNUMBER(_xlpm.dev),ISNUMBER(_xlpm.minDev),_xlpm.minDev&lt;=$B$17,_xlpm.bounce&gt;=$F$17,OR(_xlpm.initState=$A$12,_xlpm.initState=$A$11,_xlpm.initState=$A$10)),_xlpm.pctOnly,IFERROR(IF(B478&lt;PERCENTILE(OFFSET(B478,1-364,0,364,1),$C$7),$A$7,IF(B478&lt;PERCENTILE(OFFSET(B478,1-364,0,364,1),$C$8),$A$8,IF(B478&lt;PERCENTILE(OFFSET(B478,1-364,0,364,1),$C$9),$A$9,IF(B478&lt;PERCENTILE(OFFSET(B478,1-364,0,364,1),$C$10),$A$10,IF(B478&lt;PERCENTILE(OFFSET(B478,1-364,0,364,1),$C$11),$A$11,$A$12))))),""),IF(_xlpm.initState="","",IF(_xlpm.oversold,_xlpm.pctOnly,_xlpm.initState)))</f>
        <v/>
      </c>
      <c r="F478" s="119" t="n"/>
      <c r="G478" s="120">
        <f>IF(OR(B478="",C478=""),"",IF(OR(特征计算_周度!B461&gt;$B$15,特征计算_周度!C461&gt;$B$15,特征计算_周度!G461&gt;$B$15,特征计算_周度!E461&gt;$B$15,特征计算_周度!F461&gt;$B$15),IF(特征计算_周度!B461&gt;$B$15,"VIX ","")&amp;IF(特征计算_周度!C461&gt;$B$15,"HY ","")&amp;IF(特征计算_周度!G461&gt;$B$15,"Sahm ","")&amp;IF(特征计算_周度!E461&gt;$B$15,"趋势 ","")&amp;IF(特征计算_周度!F461&gt;$B$15,"斜率",""),"—"))</f>
        <v/>
      </c>
      <c r="H478" s="120">
        <f>IF(OR(B478="",C478=""),"",_xlfn.LET(_xlpm.dev,原始数据_周度!G461,_xlpm.minDev,MIN(OFFSET(原始数据_周度!G461,1-$D$17,0,$D$17,1)),_xlpm.bounce,_xlpm.dev-_xlpm.minDev,IF(AND(ISNUMBER(_xlpm.dev),ISNUMBER(_xlpm.minDev),_xlpm.minDev&lt;=$B$17,_xlpm.bounce&gt;=$F$17),"✅ 触发","—")))</f>
        <v/>
      </c>
      <c r="I478" s="172">
        <f>IFERROR(IF(特征计算_周度!H478&gt;$I$3,MIN($I$4,MAX(-$I$5,(特征计算_周度!H478-$I$3)*$I$4)),0),"")</f>
        <v/>
      </c>
    </row>
    <row r="479">
      <c r="A479" s="117">
        <f>特征计算_周度!A462</f>
        <v/>
      </c>
      <c r="B479" s="171">
        <f>IFERROR($A$3*特征计算_周度!B479+$B$3*特征计算_周度!C479+$C$3*特征计算_周度!D479+$D$3*特征计算_周度!E479+$E$3*特征计算_周度!F479+$F$3*特征计算_周度!H479,"")</f>
        <v/>
      </c>
      <c r="C479" s="118">
        <f>IFERROR(PERCENTILE(OFFSET(B479,1-364,0,364,1),$C$7),"")</f>
        <v/>
      </c>
      <c r="D479" s="118">
        <f>IFERROR(PERCENTILE(OFFSET(B479,1-364,0,364,1),$C$11),"")</f>
        <v/>
      </c>
      <c r="E479" s="122">
        <f>_xlfn.LET(_xlpm.initState,IF(OR(B479="",C479=""),"",IF(OR(特征计算_周度!B462&gt;$B$15,特征计算_周度!C462&gt;$B$15,特征计算_周度!G462&gt;$B$15,特征计算_周度!E462&gt;$B$15,特征计算_周度!F462&gt;$B$15),$A$12,IFERROR(IF(B479&lt;PERCENTILE(OFFSET(B479,1-364,0,364,1),$C$7),$A$7,IF(B479&lt;PERCENTILE(OFFSET(B479,1-364,0,364,1),$C$8),$A$8,IF(B479&lt;PERCENTILE(OFFSET(B479,1-364,0,364,1),$C$9),$A$9,IF(B479&lt;PERCENTILE(OFFSET(B479,1-364,0,364,1),$C$10),$A$10,IF(B479&lt;PERCENTILE(OFFSET(B479,1-364,0,364,1),$C$11),$A$11,$A$12))))),""))),_xlpm.dev,原始数据_周度!G462,_xlpm.minDev,MIN(OFFSET(原始数据_周度!G462,1-$D$17,0,$D$17,1)),_xlpm.bounce,_xlpm.dev-_xlpm.minDev,_xlpm.oversold,AND(ISNUMBER(_xlpm.dev),ISNUMBER(_xlpm.minDev),_xlpm.minDev&lt;=$B$17,_xlpm.bounce&gt;=$F$17,OR(_xlpm.initState=$A$12,_xlpm.initState=$A$11,_xlpm.initState=$A$10)),_xlpm.pctOnly,IFERROR(IF(B479&lt;PERCENTILE(OFFSET(B479,1-364,0,364,1),$C$7),$A$7,IF(B479&lt;PERCENTILE(OFFSET(B479,1-364,0,364,1),$C$8),$A$8,IF(B479&lt;PERCENTILE(OFFSET(B479,1-364,0,364,1),$C$9),$A$9,IF(B479&lt;PERCENTILE(OFFSET(B479,1-364,0,364,1),$C$10),$A$10,IF(B479&lt;PERCENTILE(OFFSET(B479,1-364,0,364,1),$C$11),$A$11,$A$12))))),""),IF(_xlpm.initState="","",IF(_xlpm.oversold,_xlpm.pctOnly,_xlpm.initState)))</f>
        <v/>
      </c>
      <c r="F479" s="119" t="n"/>
      <c r="G479" s="120">
        <f>IF(OR(B479="",C479=""),"",IF(OR(特征计算_周度!B462&gt;$B$15,特征计算_周度!C462&gt;$B$15,特征计算_周度!G462&gt;$B$15,特征计算_周度!E462&gt;$B$15,特征计算_周度!F462&gt;$B$15),IF(特征计算_周度!B462&gt;$B$15,"VIX ","")&amp;IF(特征计算_周度!C462&gt;$B$15,"HY ","")&amp;IF(特征计算_周度!G462&gt;$B$15,"Sahm ","")&amp;IF(特征计算_周度!E462&gt;$B$15,"趋势 ","")&amp;IF(特征计算_周度!F462&gt;$B$15,"斜率",""),"—"))</f>
        <v/>
      </c>
      <c r="H479" s="120">
        <f>IF(OR(B479="",C479=""),"",_xlfn.LET(_xlpm.dev,原始数据_周度!G462,_xlpm.minDev,MIN(OFFSET(原始数据_周度!G462,1-$D$17,0,$D$17,1)),_xlpm.bounce,_xlpm.dev-_xlpm.minDev,IF(AND(ISNUMBER(_xlpm.dev),ISNUMBER(_xlpm.minDev),_xlpm.minDev&lt;=$B$17,_xlpm.bounce&gt;=$F$17),"✅ 触发","—")))</f>
        <v/>
      </c>
      <c r="I479" s="172">
        <f>IFERROR(IF(特征计算_周度!H479&gt;$I$3,MIN($I$4,MAX(-$I$5,(特征计算_周度!H479-$I$3)*$I$4)),0),"")</f>
        <v/>
      </c>
    </row>
    <row r="480">
      <c r="A480" s="117">
        <f>特征计算_周度!A463</f>
        <v/>
      </c>
      <c r="B480" s="171">
        <f>IFERROR($A$3*特征计算_周度!B480+$B$3*特征计算_周度!C480+$C$3*特征计算_周度!D480+$D$3*特征计算_周度!E480+$E$3*特征计算_周度!F480+$F$3*特征计算_周度!H480,"")</f>
        <v/>
      </c>
      <c r="C480" s="118">
        <f>IFERROR(PERCENTILE(OFFSET(B480,1-364,0,364,1),$C$7),"")</f>
        <v/>
      </c>
      <c r="D480" s="118">
        <f>IFERROR(PERCENTILE(OFFSET(B480,1-364,0,364,1),$C$11),"")</f>
        <v/>
      </c>
      <c r="E480" s="122">
        <f>_xlfn.LET(_xlpm.initState,IF(OR(B480="",C480=""),"",IF(OR(特征计算_周度!B463&gt;$B$15,特征计算_周度!C463&gt;$B$15,特征计算_周度!G463&gt;$B$15,特征计算_周度!E463&gt;$B$15,特征计算_周度!F463&gt;$B$15),$A$12,IFERROR(IF(B480&lt;PERCENTILE(OFFSET(B480,1-364,0,364,1),$C$7),$A$7,IF(B480&lt;PERCENTILE(OFFSET(B480,1-364,0,364,1),$C$8),$A$8,IF(B480&lt;PERCENTILE(OFFSET(B480,1-364,0,364,1),$C$9),$A$9,IF(B480&lt;PERCENTILE(OFFSET(B480,1-364,0,364,1),$C$10),$A$10,IF(B480&lt;PERCENTILE(OFFSET(B480,1-364,0,364,1),$C$11),$A$11,$A$12))))),""))),_xlpm.dev,原始数据_周度!G463,_xlpm.minDev,MIN(OFFSET(原始数据_周度!G463,1-$D$17,0,$D$17,1)),_xlpm.bounce,_xlpm.dev-_xlpm.minDev,_xlpm.oversold,AND(ISNUMBER(_xlpm.dev),ISNUMBER(_xlpm.minDev),_xlpm.minDev&lt;=$B$17,_xlpm.bounce&gt;=$F$17,OR(_xlpm.initState=$A$12,_xlpm.initState=$A$11,_xlpm.initState=$A$10)),_xlpm.pctOnly,IFERROR(IF(B480&lt;PERCENTILE(OFFSET(B480,1-364,0,364,1),$C$7),$A$7,IF(B480&lt;PERCENTILE(OFFSET(B480,1-364,0,364,1),$C$8),$A$8,IF(B480&lt;PERCENTILE(OFFSET(B480,1-364,0,364,1),$C$9),$A$9,IF(B480&lt;PERCENTILE(OFFSET(B480,1-364,0,364,1),$C$10),$A$10,IF(B480&lt;PERCENTILE(OFFSET(B480,1-364,0,364,1),$C$11),$A$11,$A$12))))),""),IF(_xlpm.initState="","",IF(_xlpm.oversold,_xlpm.pctOnly,_xlpm.initState)))</f>
        <v/>
      </c>
      <c r="F480" s="119" t="n"/>
      <c r="G480" s="120">
        <f>IF(OR(B480="",C480=""),"",IF(OR(特征计算_周度!B463&gt;$B$15,特征计算_周度!C463&gt;$B$15,特征计算_周度!G463&gt;$B$15,特征计算_周度!E463&gt;$B$15,特征计算_周度!F463&gt;$B$15),IF(特征计算_周度!B463&gt;$B$15,"VIX ","")&amp;IF(特征计算_周度!C463&gt;$B$15,"HY ","")&amp;IF(特征计算_周度!G463&gt;$B$15,"Sahm ","")&amp;IF(特征计算_周度!E463&gt;$B$15,"趋势 ","")&amp;IF(特征计算_周度!F463&gt;$B$15,"斜率",""),"—"))</f>
        <v/>
      </c>
      <c r="H480" s="120">
        <f>IF(OR(B480="",C480=""),"",_xlfn.LET(_xlpm.dev,原始数据_周度!G463,_xlpm.minDev,MIN(OFFSET(原始数据_周度!G463,1-$D$17,0,$D$17,1)),_xlpm.bounce,_xlpm.dev-_xlpm.minDev,IF(AND(ISNUMBER(_xlpm.dev),ISNUMBER(_xlpm.minDev),_xlpm.minDev&lt;=$B$17,_xlpm.bounce&gt;=$F$17),"✅ 触发","—")))</f>
        <v/>
      </c>
      <c r="I480" s="172">
        <f>IFERROR(IF(特征计算_周度!H480&gt;$I$3,MIN($I$4,MAX(-$I$5,(特征计算_周度!H480-$I$3)*$I$4)),0),"")</f>
        <v/>
      </c>
    </row>
    <row r="481">
      <c r="A481" s="117">
        <f>特征计算_周度!A464</f>
        <v/>
      </c>
      <c r="B481" s="171">
        <f>IFERROR($A$3*特征计算_周度!B481+$B$3*特征计算_周度!C481+$C$3*特征计算_周度!D481+$D$3*特征计算_周度!E481+$E$3*特征计算_周度!F481+$F$3*特征计算_周度!H481,"")</f>
        <v/>
      </c>
      <c r="C481" s="118">
        <f>IFERROR(PERCENTILE(OFFSET(B481,1-364,0,364,1),$C$7),"")</f>
        <v/>
      </c>
      <c r="D481" s="118">
        <f>IFERROR(PERCENTILE(OFFSET(B481,1-364,0,364,1),$C$11),"")</f>
        <v/>
      </c>
      <c r="E481" s="122">
        <f>_xlfn.LET(_xlpm.initState,IF(OR(B481="",C481=""),"",IF(OR(特征计算_周度!B464&gt;$B$15,特征计算_周度!C464&gt;$B$15,特征计算_周度!G464&gt;$B$15,特征计算_周度!E464&gt;$B$15,特征计算_周度!F464&gt;$B$15),$A$12,IFERROR(IF(B481&lt;PERCENTILE(OFFSET(B481,1-364,0,364,1),$C$7),$A$7,IF(B481&lt;PERCENTILE(OFFSET(B481,1-364,0,364,1),$C$8),$A$8,IF(B481&lt;PERCENTILE(OFFSET(B481,1-364,0,364,1),$C$9),$A$9,IF(B481&lt;PERCENTILE(OFFSET(B481,1-364,0,364,1),$C$10),$A$10,IF(B481&lt;PERCENTILE(OFFSET(B481,1-364,0,364,1),$C$11),$A$11,$A$12))))),""))),_xlpm.dev,原始数据_周度!G464,_xlpm.minDev,MIN(OFFSET(原始数据_周度!G464,1-$D$17,0,$D$17,1)),_xlpm.bounce,_xlpm.dev-_xlpm.minDev,_xlpm.oversold,AND(ISNUMBER(_xlpm.dev),ISNUMBER(_xlpm.minDev),_xlpm.minDev&lt;=$B$17,_xlpm.bounce&gt;=$F$17,OR(_xlpm.initState=$A$12,_xlpm.initState=$A$11,_xlpm.initState=$A$10)),_xlpm.pctOnly,IFERROR(IF(B481&lt;PERCENTILE(OFFSET(B481,1-364,0,364,1),$C$7),$A$7,IF(B481&lt;PERCENTILE(OFFSET(B481,1-364,0,364,1),$C$8),$A$8,IF(B481&lt;PERCENTILE(OFFSET(B481,1-364,0,364,1),$C$9),$A$9,IF(B481&lt;PERCENTILE(OFFSET(B481,1-364,0,364,1),$C$10),$A$10,IF(B481&lt;PERCENTILE(OFFSET(B481,1-364,0,364,1),$C$11),$A$11,$A$12))))),""),IF(_xlpm.initState="","",IF(_xlpm.oversold,_xlpm.pctOnly,_xlpm.initState)))</f>
        <v/>
      </c>
      <c r="F481" s="119" t="n"/>
      <c r="G481" s="120">
        <f>IF(OR(B481="",C481=""),"",IF(OR(特征计算_周度!B464&gt;$B$15,特征计算_周度!C464&gt;$B$15,特征计算_周度!G464&gt;$B$15,特征计算_周度!E464&gt;$B$15,特征计算_周度!F464&gt;$B$15),IF(特征计算_周度!B464&gt;$B$15,"VIX ","")&amp;IF(特征计算_周度!C464&gt;$B$15,"HY ","")&amp;IF(特征计算_周度!G464&gt;$B$15,"Sahm ","")&amp;IF(特征计算_周度!E464&gt;$B$15,"趋势 ","")&amp;IF(特征计算_周度!F464&gt;$B$15,"斜率",""),"—"))</f>
        <v/>
      </c>
      <c r="H481" s="120">
        <f>IF(OR(B481="",C481=""),"",_xlfn.LET(_xlpm.dev,原始数据_周度!G464,_xlpm.minDev,MIN(OFFSET(原始数据_周度!G464,1-$D$17,0,$D$17,1)),_xlpm.bounce,_xlpm.dev-_xlpm.minDev,IF(AND(ISNUMBER(_xlpm.dev),ISNUMBER(_xlpm.minDev),_xlpm.minDev&lt;=$B$17,_xlpm.bounce&gt;=$F$17),"✅ 触发","—")))</f>
        <v/>
      </c>
      <c r="I481" s="172">
        <f>IFERROR(IF(特征计算_周度!H481&gt;$I$3,MIN($I$4,MAX(-$I$5,(特征计算_周度!H481-$I$3)*$I$4)),0),"")</f>
        <v/>
      </c>
    </row>
    <row r="482">
      <c r="A482" s="117">
        <f>特征计算_周度!A465</f>
        <v/>
      </c>
      <c r="B482" s="171">
        <f>IFERROR($A$3*特征计算_周度!B482+$B$3*特征计算_周度!C482+$C$3*特征计算_周度!D482+$D$3*特征计算_周度!E482+$E$3*特征计算_周度!F482+$F$3*特征计算_周度!H482,"")</f>
        <v/>
      </c>
      <c r="C482" s="118">
        <f>IFERROR(PERCENTILE(OFFSET(B482,1-364,0,364,1),$C$7),"")</f>
        <v/>
      </c>
      <c r="D482" s="118">
        <f>IFERROR(PERCENTILE(OFFSET(B482,1-364,0,364,1),$C$11),"")</f>
        <v/>
      </c>
      <c r="E482" s="122">
        <f>_xlfn.LET(_xlpm.initState,IF(OR(B482="",C482=""),"",IF(OR(特征计算_周度!B465&gt;$B$15,特征计算_周度!C465&gt;$B$15,特征计算_周度!G465&gt;$B$15,特征计算_周度!E465&gt;$B$15,特征计算_周度!F465&gt;$B$15),$A$12,IFERROR(IF(B482&lt;PERCENTILE(OFFSET(B482,1-364,0,364,1),$C$7),$A$7,IF(B482&lt;PERCENTILE(OFFSET(B482,1-364,0,364,1),$C$8),$A$8,IF(B482&lt;PERCENTILE(OFFSET(B482,1-364,0,364,1),$C$9),$A$9,IF(B482&lt;PERCENTILE(OFFSET(B482,1-364,0,364,1),$C$10),$A$10,IF(B482&lt;PERCENTILE(OFFSET(B482,1-364,0,364,1),$C$11),$A$11,$A$12))))),""))),_xlpm.dev,原始数据_周度!G465,_xlpm.minDev,MIN(OFFSET(原始数据_周度!G465,1-$D$17,0,$D$17,1)),_xlpm.bounce,_xlpm.dev-_xlpm.minDev,_xlpm.oversold,AND(ISNUMBER(_xlpm.dev),ISNUMBER(_xlpm.minDev),_xlpm.minDev&lt;=$B$17,_xlpm.bounce&gt;=$F$17,OR(_xlpm.initState=$A$12,_xlpm.initState=$A$11,_xlpm.initState=$A$10)),_xlpm.pctOnly,IFERROR(IF(B482&lt;PERCENTILE(OFFSET(B482,1-364,0,364,1),$C$7),$A$7,IF(B482&lt;PERCENTILE(OFFSET(B482,1-364,0,364,1),$C$8),$A$8,IF(B482&lt;PERCENTILE(OFFSET(B482,1-364,0,364,1),$C$9),$A$9,IF(B482&lt;PERCENTILE(OFFSET(B482,1-364,0,364,1),$C$10),$A$10,IF(B482&lt;PERCENTILE(OFFSET(B482,1-364,0,364,1),$C$11),$A$11,$A$12))))),""),IF(_xlpm.initState="","",IF(_xlpm.oversold,_xlpm.pctOnly,_xlpm.initState)))</f>
        <v/>
      </c>
      <c r="F482" s="119" t="n"/>
      <c r="G482" s="120">
        <f>IF(OR(B482="",C482=""),"",IF(OR(特征计算_周度!B465&gt;$B$15,特征计算_周度!C465&gt;$B$15,特征计算_周度!G465&gt;$B$15,特征计算_周度!E465&gt;$B$15,特征计算_周度!F465&gt;$B$15),IF(特征计算_周度!B465&gt;$B$15,"VIX ","")&amp;IF(特征计算_周度!C465&gt;$B$15,"HY ","")&amp;IF(特征计算_周度!G465&gt;$B$15,"Sahm ","")&amp;IF(特征计算_周度!E465&gt;$B$15,"趋势 ","")&amp;IF(特征计算_周度!F465&gt;$B$15,"斜率",""),"—"))</f>
        <v/>
      </c>
      <c r="H482" s="120">
        <f>IF(OR(B482="",C482=""),"",_xlfn.LET(_xlpm.dev,原始数据_周度!G465,_xlpm.minDev,MIN(OFFSET(原始数据_周度!G465,1-$D$17,0,$D$17,1)),_xlpm.bounce,_xlpm.dev-_xlpm.minDev,IF(AND(ISNUMBER(_xlpm.dev),ISNUMBER(_xlpm.minDev),_xlpm.minDev&lt;=$B$17,_xlpm.bounce&gt;=$F$17),"✅ 触发","—")))</f>
        <v/>
      </c>
      <c r="I482" s="172">
        <f>IFERROR(IF(特征计算_周度!H482&gt;$I$3,MIN($I$4,MAX(-$I$5,(特征计算_周度!H482-$I$3)*$I$4)),0),"")</f>
        <v/>
      </c>
    </row>
    <row r="483">
      <c r="A483" s="117">
        <f>特征计算_周度!A466</f>
        <v/>
      </c>
      <c r="B483" s="171">
        <f>IFERROR($A$3*特征计算_周度!B483+$B$3*特征计算_周度!C483+$C$3*特征计算_周度!D483+$D$3*特征计算_周度!E483+$E$3*特征计算_周度!F483+$F$3*特征计算_周度!H483,"")</f>
        <v/>
      </c>
      <c r="C483" s="118">
        <f>IFERROR(PERCENTILE(OFFSET(B483,1-364,0,364,1),$C$7),"")</f>
        <v/>
      </c>
      <c r="D483" s="118">
        <f>IFERROR(PERCENTILE(OFFSET(B483,1-364,0,364,1),$C$11),"")</f>
        <v/>
      </c>
      <c r="E483" s="122">
        <f>_xlfn.LET(_xlpm.initState,IF(OR(B483="",C483=""),"",IF(OR(特征计算_周度!B466&gt;$B$15,特征计算_周度!C466&gt;$B$15,特征计算_周度!G466&gt;$B$15,特征计算_周度!E466&gt;$B$15,特征计算_周度!F466&gt;$B$15),$A$12,IFERROR(IF(B483&lt;PERCENTILE(OFFSET(B483,1-364,0,364,1),$C$7),$A$7,IF(B483&lt;PERCENTILE(OFFSET(B483,1-364,0,364,1),$C$8),$A$8,IF(B483&lt;PERCENTILE(OFFSET(B483,1-364,0,364,1),$C$9),$A$9,IF(B483&lt;PERCENTILE(OFFSET(B483,1-364,0,364,1),$C$10),$A$10,IF(B483&lt;PERCENTILE(OFFSET(B483,1-364,0,364,1),$C$11),$A$11,$A$12))))),""))),_xlpm.dev,原始数据_周度!G466,_xlpm.minDev,MIN(OFFSET(原始数据_周度!G466,1-$D$17,0,$D$17,1)),_xlpm.bounce,_xlpm.dev-_xlpm.minDev,_xlpm.oversold,AND(ISNUMBER(_xlpm.dev),ISNUMBER(_xlpm.minDev),_xlpm.minDev&lt;=$B$17,_xlpm.bounce&gt;=$F$17,OR(_xlpm.initState=$A$12,_xlpm.initState=$A$11,_xlpm.initState=$A$10)),_xlpm.pctOnly,IFERROR(IF(B483&lt;PERCENTILE(OFFSET(B483,1-364,0,364,1),$C$7),$A$7,IF(B483&lt;PERCENTILE(OFFSET(B483,1-364,0,364,1),$C$8),$A$8,IF(B483&lt;PERCENTILE(OFFSET(B483,1-364,0,364,1),$C$9),$A$9,IF(B483&lt;PERCENTILE(OFFSET(B483,1-364,0,364,1),$C$10),$A$10,IF(B483&lt;PERCENTILE(OFFSET(B483,1-364,0,364,1),$C$11),$A$11,$A$12))))),""),IF(_xlpm.initState="","",IF(_xlpm.oversold,_xlpm.pctOnly,_xlpm.initState)))</f>
        <v/>
      </c>
      <c r="F483" s="119" t="n"/>
      <c r="G483" s="120">
        <f>IF(OR(B483="",C483=""),"",IF(OR(特征计算_周度!B466&gt;$B$15,特征计算_周度!C466&gt;$B$15,特征计算_周度!G466&gt;$B$15,特征计算_周度!E466&gt;$B$15,特征计算_周度!F466&gt;$B$15),IF(特征计算_周度!B466&gt;$B$15,"VIX ","")&amp;IF(特征计算_周度!C466&gt;$B$15,"HY ","")&amp;IF(特征计算_周度!G466&gt;$B$15,"Sahm ","")&amp;IF(特征计算_周度!E466&gt;$B$15,"趋势 ","")&amp;IF(特征计算_周度!F466&gt;$B$15,"斜率",""),"—"))</f>
        <v/>
      </c>
      <c r="H483" s="120">
        <f>IF(OR(B483="",C483=""),"",_xlfn.LET(_xlpm.dev,原始数据_周度!G466,_xlpm.minDev,MIN(OFFSET(原始数据_周度!G466,1-$D$17,0,$D$17,1)),_xlpm.bounce,_xlpm.dev-_xlpm.minDev,IF(AND(ISNUMBER(_xlpm.dev),ISNUMBER(_xlpm.minDev),_xlpm.minDev&lt;=$B$17,_xlpm.bounce&gt;=$F$17),"✅ 触发","—")))</f>
        <v/>
      </c>
      <c r="I483" s="172">
        <f>IFERROR(IF(特征计算_周度!H483&gt;$I$3,MIN($I$4,MAX(-$I$5,(特征计算_周度!H483-$I$3)*$I$4)),0),"")</f>
        <v/>
      </c>
    </row>
    <row r="484">
      <c r="A484" s="117">
        <f>特征计算_周度!A467</f>
        <v/>
      </c>
      <c r="B484" s="171">
        <f>IFERROR($A$3*特征计算_周度!B484+$B$3*特征计算_周度!C484+$C$3*特征计算_周度!D484+$D$3*特征计算_周度!E484+$E$3*特征计算_周度!F484+$F$3*特征计算_周度!H484,"")</f>
        <v/>
      </c>
      <c r="C484" s="118">
        <f>IFERROR(PERCENTILE(OFFSET(B484,1-364,0,364,1),$C$7),"")</f>
        <v/>
      </c>
      <c r="D484" s="118">
        <f>IFERROR(PERCENTILE(OFFSET(B484,1-364,0,364,1),$C$11),"")</f>
        <v/>
      </c>
      <c r="E484" s="122">
        <f>_xlfn.LET(_xlpm.initState,IF(OR(B484="",C484=""),"",IF(OR(特征计算_周度!B467&gt;$B$15,特征计算_周度!C467&gt;$B$15,特征计算_周度!G467&gt;$B$15,特征计算_周度!E467&gt;$B$15,特征计算_周度!F467&gt;$B$15),$A$12,IFERROR(IF(B484&lt;PERCENTILE(OFFSET(B484,1-364,0,364,1),$C$7),$A$7,IF(B484&lt;PERCENTILE(OFFSET(B484,1-364,0,364,1),$C$8),$A$8,IF(B484&lt;PERCENTILE(OFFSET(B484,1-364,0,364,1),$C$9),$A$9,IF(B484&lt;PERCENTILE(OFFSET(B484,1-364,0,364,1),$C$10),$A$10,IF(B484&lt;PERCENTILE(OFFSET(B484,1-364,0,364,1),$C$11),$A$11,$A$12))))),""))),_xlpm.dev,原始数据_周度!G467,_xlpm.minDev,MIN(OFFSET(原始数据_周度!G467,1-$D$17,0,$D$17,1)),_xlpm.bounce,_xlpm.dev-_xlpm.minDev,_xlpm.oversold,AND(ISNUMBER(_xlpm.dev),ISNUMBER(_xlpm.minDev),_xlpm.minDev&lt;=$B$17,_xlpm.bounce&gt;=$F$17,OR(_xlpm.initState=$A$12,_xlpm.initState=$A$11,_xlpm.initState=$A$10)),_xlpm.pctOnly,IFERROR(IF(B484&lt;PERCENTILE(OFFSET(B484,1-364,0,364,1),$C$7),$A$7,IF(B484&lt;PERCENTILE(OFFSET(B484,1-364,0,364,1),$C$8),$A$8,IF(B484&lt;PERCENTILE(OFFSET(B484,1-364,0,364,1),$C$9),$A$9,IF(B484&lt;PERCENTILE(OFFSET(B484,1-364,0,364,1),$C$10),$A$10,IF(B484&lt;PERCENTILE(OFFSET(B484,1-364,0,364,1),$C$11),$A$11,$A$12))))),""),IF(_xlpm.initState="","",IF(_xlpm.oversold,_xlpm.pctOnly,_xlpm.initState)))</f>
        <v/>
      </c>
      <c r="F484" s="119" t="n"/>
      <c r="G484" s="120">
        <f>IF(OR(B484="",C484=""),"",IF(OR(特征计算_周度!B467&gt;$B$15,特征计算_周度!C467&gt;$B$15,特征计算_周度!G467&gt;$B$15,特征计算_周度!E467&gt;$B$15,特征计算_周度!F467&gt;$B$15),IF(特征计算_周度!B467&gt;$B$15,"VIX ","")&amp;IF(特征计算_周度!C467&gt;$B$15,"HY ","")&amp;IF(特征计算_周度!G467&gt;$B$15,"Sahm ","")&amp;IF(特征计算_周度!E467&gt;$B$15,"趋势 ","")&amp;IF(特征计算_周度!F467&gt;$B$15,"斜率",""),"—"))</f>
        <v/>
      </c>
      <c r="H484" s="120">
        <f>IF(OR(B484="",C484=""),"",_xlfn.LET(_xlpm.dev,原始数据_周度!G467,_xlpm.minDev,MIN(OFFSET(原始数据_周度!G467,1-$D$17,0,$D$17,1)),_xlpm.bounce,_xlpm.dev-_xlpm.minDev,IF(AND(ISNUMBER(_xlpm.dev),ISNUMBER(_xlpm.minDev),_xlpm.minDev&lt;=$B$17,_xlpm.bounce&gt;=$F$17),"✅ 触发","—")))</f>
        <v/>
      </c>
      <c r="I484" s="172">
        <f>IFERROR(IF(特征计算_周度!H484&gt;$I$3,MIN($I$4,MAX(-$I$5,(特征计算_周度!H484-$I$3)*$I$4)),0),"")</f>
        <v/>
      </c>
    </row>
    <row r="485">
      <c r="A485" s="117">
        <f>特征计算_周度!A468</f>
        <v/>
      </c>
      <c r="B485" s="171">
        <f>IFERROR($A$3*特征计算_周度!B485+$B$3*特征计算_周度!C485+$C$3*特征计算_周度!D485+$D$3*特征计算_周度!E485+$E$3*特征计算_周度!F485+$F$3*特征计算_周度!H485,"")</f>
        <v/>
      </c>
      <c r="C485" s="118">
        <f>IFERROR(PERCENTILE(OFFSET(B485,1-364,0,364,1),$C$7),"")</f>
        <v/>
      </c>
      <c r="D485" s="118">
        <f>IFERROR(PERCENTILE(OFFSET(B485,1-364,0,364,1),$C$11),"")</f>
        <v/>
      </c>
      <c r="E485" s="122">
        <f>_xlfn.LET(_xlpm.initState,IF(OR(B485="",C485=""),"",IF(OR(特征计算_周度!B468&gt;$B$15,特征计算_周度!C468&gt;$B$15,特征计算_周度!G468&gt;$B$15,特征计算_周度!E468&gt;$B$15,特征计算_周度!F468&gt;$B$15),$A$12,IFERROR(IF(B485&lt;PERCENTILE(OFFSET(B485,1-364,0,364,1),$C$7),$A$7,IF(B485&lt;PERCENTILE(OFFSET(B485,1-364,0,364,1),$C$8),$A$8,IF(B485&lt;PERCENTILE(OFFSET(B485,1-364,0,364,1),$C$9),$A$9,IF(B485&lt;PERCENTILE(OFFSET(B485,1-364,0,364,1),$C$10),$A$10,IF(B485&lt;PERCENTILE(OFFSET(B485,1-364,0,364,1),$C$11),$A$11,$A$12))))),""))),_xlpm.dev,原始数据_周度!G468,_xlpm.minDev,MIN(OFFSET(原始数据_周度!G468,1-$D$17,0,$D$17,1)),_xlpm.bounce,_xlpm.dev-_xlpm.minDev,_xlpm.oversold,AND(ISNUMBER(_xlpm.dev),ISNUMBER(_xlpm.minDev),_xlpm.minDev&lt;=$B$17,_xlpm.bounce&gt;=$F$17,OR(_xlpm.initState=$A$12,_xlpm.initState=$A$11,_xlpm.initState=$A$10)),_xlpm.pctOnly,IFERROR(IF(B485&lt;PERCENTILE(OFFSET(B485,1-364,0,364,1),$C$7),$A$7,IF(B485&lt;PERCENTILE(OFFSET(B485,1-364,0,364,1),$C$8),$A$8,IF(B485&lt;PERCENTILE(OFFSET(B485,1-364,0,364,1),$C$9),$A$9,IF(B485&lt;PERCENTILE(OFFSET(B485,1-364,0,364,1),$C$10),$A$10,IF(B485&lt;PERCENTILE(OFFSET(B485,1-364,0,364,1),$C$11),$A$11,$A$12))))),""),IF(_xlpm.initState="","",IF(_xlpm.oversold,_xlpm.pctOnly,_xlpm.initState)))</f>
        <v/>
      </c>
      <c r="F485" s="119" t="n"/>
      <c r="G485" s="120">
        <f>IF(OR(B485="",C485=""),"",IF(OR(特征计算_周度!B468&gt;$B$15,特征计算_周度!C468&gt;$B$15,特征计算_周度!G468&gt;$B$15,特征计算_周度!E468&gt;$B$15,特征计算_周度!F468&gt;$B$15),IF(特征计算_周度!B468&gt;$B$15,"VIX ","")&amp;IF(特征计算_周度!C468&gt;$B$15,"HY ","")&amp;IF(特征计算_周度!G468&gt;$B$15,"Sahm ","")&amp;IF(特征计算_周度!E468&gt;$B$15,"趋势 ","")&amp;IF(特征计算_周度!F468&gt;$B$15,"斜率",""),"—"))</f>
        <v/>
      </c>
      <c r="H485" s="120">
        <f>IF(OR(B485="",C485=""),"",_xlfn.LET(_xlpm.dev,原始数据_周度!G468,_xlpm.minDev,MIN(OFFSET(原始数据_周度!G468,1-$D$17,0,$D$17,1)),_xlpm.bounce,_xlpm.dev-_xlpm.minDev,IF(AND(ISNUMBER(_xlpm.dev),ISNUMBER(_xlpm.minDev),_xlpm.minDev&lt;=$B$17,_xlpm.bounce&gt;=$F$17),"✅ 触发","—")))</f>
        <v/>
      </c>
      <c r="I485" s="172">
        <f>IFERROR(IF(特征计算_周度!H485&gt;$I$3,MIN($I$4,MAX(-$I$5,(特征计算_周度!H485-$I$3)*$I$4)),0),"")</f>
        <v/>
      </c>
    </row>
    <row r="486">
      <c r="A486" s="117">
        <f>特征计算_周度!A469</f>
        <v/>
      </c>
      <c r="B486" s="171">
        <f>IFERROR($A$3*特征计算_周度!B486+$B$3*特征计算_周度!C486+$C$3*特征计算_周度!D486+$D$3*特征计算_周度!E486+$E$3*特征计算_周度!F486+$F$3*特征计算_周度!H486,"")</f>
        <v/>
      </c>
      <c r="C486" s="118">
        <f>IFERROR(PERCENTILE(OFFSET(B486,1-364,0,364,1),$C$7),"")</f>
        <v/>
      </c>
      <c r="D486" s="118">
        <f>IFERROR(PERCENTILE(OFFSET(B486,1-364,0,364,1),$C$11),"")</f>
        <v/>
      </c>
      <c r="E486" s="122">
        <f>_xlfn.LET(_xlpm.initState,IF(OR(B486="",C486=""),"",IF(OR(特征计算_周度!B469&gt;$B$15,特征计算_周度!C469&gt;$B$15,特征计算_周度!G469&gt;$B$15,特征计算_周度!E469&gt;$B$15,特征计算_周度!F469&gt;$B$15),$A$12,IFERROR(IF(B486&lt;PERCENTILE(OFFSET(B486,1-364,0,364,1),$C$7),$A$7,IF(B486&lt;PERCENTILE(OFFSET(B486,1-364,0,364,1),$C$8),$A$8,IF(B486&lt;PERCENTILE(OFFSET(B486,1-364,0,364,1),$C$9),$A$9,IF(B486&lt;PERCENTILE(OFFSET(B486,1-364,0,364,1),$C$10),$A$10,IF(B486&lt;PERCENTILE(OFFSET(B486,1-364,0,364,1),$C$11),$A$11,$A$12))))),""))),_xlpm.dev,原始数据_周度!G469,_xlpm.minDev,MIN(OFFSET(原始数据_周度!G469,1-$D$17,0,$D$17,1)),_xlpm.bounce,_xlpm.dev-_xlpm.minDev,_xlpm.oversold,AND(ISNUMBER(_xlpm.dev),ISNUMBER(_xlpm.minDev),_xlpm.minDev&lt;=$B$17,_xlpm.bounce&gt;=$F$17,OR(_xlpm.initState=$A$12,_xlpm.initState=$A$11,_xlpm.initState=$A$10)),_xlpm.pctOnly,IFERROR(IF(B486&lt;PERCENTILE(OFFSET(B486,1-364,0,364,1),$C$7),$A$7,IF(B486&lt;PERCENTILE(OFFSET(B486,1-364,0,364,1),$C$8),$A$8,IF(B486&lt;PERCENTILE(OFFSET(B486,1-364,0,364,1),$C$9),$A$9,IF(B486&lt;PERCENTILE(OFFSET(B486,1-364,0,364,1),$C$10),$A$10,IF(B486&lt;PERCENTILE(OFFSET(B486,1-364,0,364,1),$C$11),$A$11,$A$12))))),""),IF(_xlpm.initState="","",IF(_xlpm.oversold,_xlpm.pctOnly,_xlpm.initState)))</f>
        <v/>
      </c>
      <c r="F486" s="119" t="n"/>
      <c r="G486" s="120">
        <f>IF(OR(B486="",C486=""),"",IF(OR(特征计算_周度!B469&gt;$B$15,特征计算_周度!C469&gt;$B$15,特征计算_周度!G469&gt;$B$15,特征计算_周度!E469&gt;$B$15,特征计算_周度!F469&gt;$B$15),IF(特征计算_周度!B469&gt;$B$15,"VIX ","")&amp;IF(特征计算_周度!C469&gt;$B$15,"HY ","")&amp;IF(特征计算_周度!G469&gt;$B$15,"Sahm ","")&amp;IF(特征计算_周度!E469&gt;$B$15,"趋势 ","")&amp;IF(特征计算_周度!F469&gt;$B$15,"斜率",""),"—"))</f>
        <v/>
      </c>
      <c r="H486" s="120">
        <f>IF(OR(B486="",C486=""),"",_xlfn.LET(_xlpm.dev,原始数据_周度!G469,_xlpm.minDev,MIN(OFFSET(原始数据_周度!G469,1-$D$17,0,$D$17,1)),_xlpm.bounce,_xlpm.dev-_xlpm.minDev,IF(AND(ISNUMBER(_xlpm.dev),ISNUMBER(_xlpm.minDev),_xlpm.minDev&lt;=$B$17,_xlpm.bounce&gt;=$F$17),"✅ 触发","—")))</f>
        <v/>
      </c>
      <c r="I486" s="172">
        <f>IFERROR(IF(特征计算_周度!H486&gt;$I$3,MIN($I$4,MAX(-$I$5,(特征计算_周度!H486-$I$3)*$I$4)),0),"")</f>
        <v/>
      </c>
    </row>
    <row r="487">
      <c r="A487" s="117">
        <f>特征计算_周度!A470</f>
        <v/>
      </c>
      <c r="B487" s="171">
        <f>IFERROR($A$3*特征计算_周度!B487+$B$3*特征计算_周度!C487+$C$3*特征计算_周度!D487+$D$3*特征计算_周度!E487+$E$3*特征计算_周度!F487+$F$3*特征计算_周度!H487,"")</f>
        <v/>
      </c>
      <c r="C487" s="118">
        <f>IFERROR(PERCENTILE(OFFSET(B487,1-364,0,364,1),$C$7),"")</f>
        <v/>
      </c>
      <c r="D487" s="118">
        <f>IFERROR(PERCENTILE(OFFSET(B487,1-364,0,364,1),$C$11),"")</f>
        <v/>
      </c>
      <c r="E487" s="122">
        <f>_xlfn.LET(_xlpm.initState,IF(OR(B487="",C487=""),"",IF(OR(特征计算_周度!B470&gt;$B$15,特征计算_周度!C470&gt;$B$15,特征计算_周度!G470&gt;$B$15,特征计算_周度!E470&gt;$B$15,特征计算_周度!F470&gt;$B$15),$A$12,IFERROR(IF(B487&lt;PERCENTILE(OFFSET(B487,1-364,0,364,1),$C$7),$A$7,IF(B487&lt;PERCENTILE(OFFSET(B487,1-364,0,364,1),$C$8),$A$8,IF(B487&lt;PERCENTILE(OFFSET(B487,1-364,0,364,1),$C$9),$A$9,IF(B487&lt;PERCENTILE(OFFSET(B487,1-364,0,364,1),$C$10),$A$10,IF(B487&lt;PERCENTILE(OFFSET(B487,1-364,0,364,1),$C$11),$A$11,$A$12))))),""))),_xlpm.dev,原始数据_周度!G470,_xlpm.minDev,MIN(OFFSET(原始数据_周度!G470,1-$D$17,0,$D$17,1)),_xlpm.bounce,_xlpm.dev-_xlpm.minDev,_xlpm.oversold,AND(ISNUMBER(_xlpm.dev),ISNUMBER(_xlpm.minDev),_xlpm.minDev&lt;=$B$17,_xlpm.bounce&gt;=$F$17,OR(_xlpm.initState=$A$12,_xlpm.initState=$A$11,_xlpm.initState=$A$10)),_xlpm.pctOnly,IFERROR(IF(B487&lt;PERCENTILE(OFFSET(B487,1-364,0,364,1),$C$7),$A$7,IF(B487&lt;PERCENTILE(OFFSET(B487,1-364,0,364,1),$C$8),$A$8,IF(B487&lt;PERCENTILE(OFFSET(B487,1-364,0,364,1),$C$9),$A$9,IF(B487&lt;PERCENTILE(OFFSET(B487,1-364,0,364,1),$C$10),$A$10,IF(B487&lt;PERCENTILE(OFFSET(B487,1-364,0,364,1),$C$11),$A$11,$A$12))))),""),IF(_xlpm.initState="","",IF(_xlpm.oversold,_xlpm.pctOnly,_xlpm.initState)))</f>
        <v/>
      </c>
      <c r="F487" s="119" t="n"/>
      <c r="G487" s="120">
        <f>IF(OR(B487="",C487=""),"",IF(OR(特征计算_周度!B470&gt;$B$15,特征计算_周度!C470&gt;$B$15,特征计算_周度!G470&gt;$B$15,特征计算_周度!E470&gt;$B$15,特征计算_周度!F470&gt;$B$15),IF(特征计算_周度!B470&gt;$B$15,"VIX ","")&amp;IF(特征计算_周度!C470&gt;$B$15,"HY ","")&amp;IF(特征计算_周度!G470&gt;$B$15,"Sahm ","")&amp;IF(特征计算_周度!E470&gt;$B$15,"趋势 ","")&amp;IF(特征计算_周度!F470&gt;$B$15,"斜率",""),"—"))</f>
        <v/>
      </c>
      <c r="H487" s="120">
        <f>IF(OR(B487="",C487=""),"",_xlfn.LET(_xlpm.dev,原始数据_周度!G470,_xlpm.minDev,MIN(OFFSET(原始数据_周度!G470,1-$D$17,0,$D$17,1)),_xlpm.bounce,_xlpm.dev-_xlpm.minDev,IF(AND(ISNUMBER(_xlpm.dev),ISNUMBER(_xlpm.minDev),_xlpm.minDev&lt;=$B$17,_xlpm.bounce&gt;=$F$17),"✅ 触发","—")))</f>
        <v/>
      </c>
      <c r="I487" s="172">
        <f>IFERROR(IF(特征计算_周度!H487&gt;$I$3,MIN($I$4,MAX(-$I$5,(特征计算_周度!H487-$I$3)*$I$4)),0),"")</f>
        <v/>
      </c>
    </row>
    <row r="488">
      <c r="A488" s="117">
        <f>特征计算_周度!A471</f>
        <v/>
      </c>
      <c r="B488" s="171">
        <f>IFERROR($A$3*特征计算_周度!B488+$B$3*特征计算_周度!C488+$C$3*特征计算_周度!D488+$D$3*特征计算_周度!E488+$E$3*特征计算_周度!F488+$F$3*特征计算_周度!H488,"")</f>
        <v/>
      </c>
      <c r="C488" s="118">
        <f>IFERROR(PERCENTILE(OFFSET(B488,1-364,0,364,1),$C$7),"")</f>
        <v/>
      </c>
      <c r="D488" s="118">
        <f>IFERROR(PERCENTILE(OFFSET(B488,1-364,0,364,1),$C$11),"")</f>
        <v/>
      </c>
      <c r="E488" s="122">
        <f>_xlfn.LET(_xlpm.initState,IF(OR(B488="",C488=""),"",IF(OR(特征计算_周度!B471&gt;$B$15,特征计算_周度!C471&gt;$B$15,特征计算_周度!G471&gt;$B$15,特征计算_周度!E471&gt;$B$15,特征计算_周度!F471&gt;$B$15),$A$12,IFERROR(IF(B488&lt;PERCENTILE(OFFSET(B488,1-364,0,364,1),$C$7),$A$7,IF(B488&lt;PERCENTILE(OFFSET(B488,1-364,0,364,1),$C$8),$A$8,IF(B488&lt;PERCENTILE(OFFSET(B488,1-364,0,364,1),$C$9),$A$9,IF(B488&lt;PERCENTILE(OFFSET(B488,1-364,0,364,1),$C$10),$A$10,IF(B488&lt;PERCENTILE(OFFSET(B488,1-364,0,364,1),$C$11),$A$11,$A$12))))),""))),_xlpm.dev,原始数据_周度!G471,_xlpm.minDev,MIN(OFFSET(原始数据_周度!G471,1-$D$17,0,$D$17,1)),_xlpm.bounce,_xlpm.dev-_xlpm.minDev,_xlpm.oversold,AND(ISNUMBER(_xlpm.dev),ISNUMBER(_xlpm.minDev),_xlpm.minDev&lt;=$B$17,_xlpm.bounce&gt;=$F$17,OR(_xlpm.initState=$A$12,_xlpm.initState=$A$11,_xlpm.initState=$A$10)),_xlpm.pctOnly,IFERROR(IF(B488&lt;PERCENTILE(OFFSET(B488,1-364,0,364,1),$C$7),$A$7,IF(B488&lt;PERCENTILE(OFFSET(B488,1-364,0,364,1),$C$8),$A$8,IF(B488&lt;PERCENTILE(OFFSET(B488,1-364,0,364,1),$C$9),$A$9,IF(B488&lt;PERCENTILE(OFFSET(B488,1-364,0,364,1),$C$10),$A$10,IF(B488&lt;PERCENTILE(OFFSET(B488,1-364,0,364,1),$C$11),$A$11,$A$12))))),""),IF(_xlpm.initState="","",IF(_xlpm.oversold,_xlpm.pctOnly,_xlpm.initState)))</f>
        <v/>
      </c>
      <c r="F488" s="119" t="n"/>
      <c r="G488" s="120">
        <f>IF(OR(B488="",C488=""),"",IF(OR(特征计算_周度!B471&gt;$B$15,特征计算_周度!C471&gt;$B$15,特征计算_周度!G471&gt;$B$15,特征计算_周度!E471&gt;$B$15,特征计算_周度!F471&gt;$B$15),IF(特征计算_周度!B471&gt;$B$15,"VIX ","")&amp;IF(特征计算_周度!C471&gt;$B$15,"HY ","")&amp;IF(特征计算_周度!G471&gt;$B$15,"Sahm ","")&amp;IF(特征计算_周度!E471&gt;$B$15,"趋势 ","")&amp;IF(特征计算_周度!F471&gt;$B$15,"斜率",""),"—"))</f>
        <v/>
      </c>
      <c r="H488" s="120">
        <f>IF(OR(B488="",C488=""),"",_xlfn.LET(_xlpm.dev,原始数据_周度!G471,_xlpm.minDev,MIN(OFFSET(原始数据_周度!G471,1-$D$17,0,$D$17,1)),_xlpm.bounce,_xlpm.dev-_xlpm.minDev,IF(AND(ISNUMBER(_xlpm.dev),ISNUMBER(_xlpm.minDev),_xlpm.minDev&lt;=$B$17,_xlpm.bounce&gt;=$F$17),"✅ 触发","—")))</f>
        <v/>
      </c>
      <c r="I488" s="172">
        <f>IFERROR(IF(特征计算_周度!H488&gt;$I$3,MIN($I$4,MAX(-$I$5,(特征计算_周度!H488-$I$3)*$I$4)),0),"")</f>
        <v/>
      </c>
    </row>
    <row r="489">
      <c r="A489" s="117">
        <f>特征计算_周度!A472</f>
        <v/>
      </c>
      <c r="B489" s="171">
        <f>IFERROR($A$3*特征计算_周度!B489+$B$3*特征计算_周度!C489+$C$3*特征计算_周度!D489+$D$3*特征计算_周度!E489+$E$3*特征计算_周度!F489+$F$3*特征计算_周度!H489,"")</f>
        <v/>
      </c>
      <c r="C489" s="118">
        <f>IFERROR(PERCENTILE(OFFSET(B489,1-364,0,364,1),$C$7),"")</f>
        <v/>
      </c>
      <c r="D489" s="118">
        <f>IFERROR(PERCENTILE(OFFSET(B489,1-364,0,364,1),$C$11),"")</f>
        <v/>
      </c>
      <c r="E489" s="122">
        <f>_xlfn.LET(_xlpm.initState,IF(OR(B489="",C489=""),"",IF(OR(特征计算_周度!B472&gt;$B$15,特征计算_周度!C472&gt;$B$15,特征计算_周度!G472&gt;$B$15,特征计算_周度!E472&gt;$B$15,特征计算_周度!F472&gt;$B$15),$A$12,IFERROR(IF(B489&lt;PERCENTILE(OFFSET(B489,1-364,0,364,1),$C$7),$A$7,IF(B489&lt;PERCENTILE(OFFSET(B489,1-364,0,364,1),$C$8),$A$8,IF(B489&lt;PERCENTILE(OFFSET(B489,1-364,0,364,1),$C$9),$A$9,IF(B489&lt;PERCENTILE(OFFSET(B489,1-364,0,364,1),$C$10),$A$10,IF(B489&lt;PERCENTILE(OFFSET(B489,1-364,0,364,1),$C$11),$A$11,$A$12))))),""))),_xlpm.dev,原始数据_周度!G472,_xlpm.minDev,MIN(OFFSET(原始数据_周度!G472,1-$D$17,0,$D$17,1)),_xlpm.bounce,_xlpm.dev-_xlpm.minDev,_xlpm.oversold,AND(ISNUMBER(_xlpm.dev),ISNUMBER(_xlpm.minDev),_xlpm.minDev&lt;=$B$17,_xlpm.bounce&gt;=$F$17,OR(_xlpm.initState=$A$12,_xlpm.initState=$A$11,_xlpm.initState=$A$10)),_xlpm.pctOnly,IFERROR(IF(B489&lt;PERCENTILE(OFFSET(B489,1-364,0,364,1),$C$7),$A$7,IF(B489&lt;PERCENTILE(OFFSET(B489,1-364,0,364,1),$C$8),$A$8,IF(B489&lt;PERCENTILE(OFFSET(B489,1-364,0,364,1),$C$9),$A$9,IF(B489&lt;PERCENTILE(OFFSET(B489,1-364,0,364,1),$C$10),$A$10,IF(B489&lt;PERCENTILE(OFFSET(B489,1-364,0,364,1),$C$11),$A$11,$A$12))))),""),IF(_xlpm.initState="","",IF(_xlpm.oversold,_xlpm.pctOnly,_xlpm.initState)))</f>
        <v/>
      </c>
      <c r="F489" s="119" t="n"/>
      <c r="G489" s="120">
        <f>IF(OR(B489="",C489=""),"",IF(OR(特征计算_周度!B472&gt;$B$15,特征计算_周度!C472&gt;$B$15,特征计算_周度!G472&gt;$B$15,特征计算_周度!E472&gt;$B$15,特征计算_周度!F472&gt;$B$15),IF(特征计算_周度!B472&gt;$B$15,"VIX ","")&amp;IF(特征计算_周度!C472&gt;$B$15,"HY ","")&amp;IF(特征计算_周度!G472&gt;$B$15,"Sahm ","")&amp;IF(特征计算_周度!E472&gt;$B$15,"趋势 ","")&amp;IF(特征计算_周度!F472&gt;$B$15,"斜率",""),"—"))</f>
        <v/>
      </c>
      <c r="H489" s="120">
        <f>IF(OR(B489="",C489=""),"",_xlfn.LET(_xlpm.dev,原始数据_周度!G472,_xlpm.minDev,MIN(OFFSET(原始数据_周度!G472,1-$D$17,0,$D$17,1)),_xlpm.bounce,_xlpm.dev-_xlpm.minDev,IF(AND(ISNUMBER(_xlpm.dev),ISNUMBER(_xlpm.minDev),_xlpm.minDev&lt;=$B$17,_xlpm.bounce&gt;=$F$17),"✅ 触发","—")))</f>
        <v/>
      </c>
      <c r="I489" s="172">
        <f>IFERROR(IF(特征计算_周度!H489&gt;$I$3,MIN($I$4,MAX(-$I$5,(特征计算_周度!H489-$I$3)*$I$4)),0),"")</f>
        <v/>
      </c>
    </row>
    <row r="490">
      <c r="A490" s="117">
        <f>特征计算_周度!A473</f>
        <v/>
      </c>
      <c r="B490" s="171">
        <f>IFERROR($A$3*特征计算_周度!B490+$B$3*特征计算_周度!C490+$C$3*特征计算_周度!D490+$D$3*特征计算_周度!E490+$E$3*特征计算_周度!F490+$F$3*特征计算_周度!H490,"")</f>
        <v/>
      </c>
      <c r="C490" s="118">
        <f>IFERROR(PERCENTILE(OFFSET(B490,1-364,0,364,1),$C$7),"")</f>
        <v/>
      </c>
      <c r="D490" s="118">
        <f>IFERROR(PERCENTILE(OFFSET(B490,1-364,0,364,1),$C$11),"")</f>
        <v/>
      </c>
      <c r="E490" s="122">
        <f>_xlfn.LET(_xlpm.initState,IF(OR(B490="",C490=""),"",IF(OR(特征计算_周度!B473&gt;$B$15,特征计算_周度!C473&gt;$B$15,特征计算_周度!G473&gt;$B$15,特征计算_周度!E473&gt;$B$15,特征计算_周度!F473&gt;$B$15),$A$12,IFERROR(IF(B490&lt;PERCENTILE(OFFSET(B490,1-364,0,364,1),$C$7),$A$7,IF(B490&lt;PERCENTILE(OFFSET(B490,1-364,0,364,1),$C$8),$A$8,IF(B490&lt;PERCENTILE(OFFSET(B490,1-364,0,364,1),$C$9),$A$9,IF(B490&lt;PERCENTILE(OFFSET(B490,1-364,0,364,1),$C$10),$A$10,IF(B490&lt;PERCENTILE(OFFSET(B490,1-364,0,364,1),$C$11),$A$11,$A$12))))),""))),_xlpm.dev,原始数据_周度!G473,_xlpm.minDev,MIN(OFFSET(原始数据_周度!G473,1-$D$17,0,$D$17,1)),_xlpm.bounce,_xlpm.dev-_xlpm.minDev,_xlpm.oversold,AND(ISNUMBER(_xlpm.dev),ISNUMBER(_xlpm.minDev),_xlpm.minDev&lt;=$B$17,_xlpm.bounce&gt;=$F$17,OR(_xlpm.initState=$A$12,_xlpm.initState=$A$11,_xlpm.initState=$A$10)),_xlpm.pctOnly,IFERROR(IF(B490&lt;PERCENTILE(OFFSET(B490,1-364,0,364,1),$C$7),$A$7,IF(B490&lt;PERCENTILE(OFFSET(B490,1-364,0,364,1),$C$8),$A$8,IF(B490&lt;PERCENTILE(OFFSET(B490,1-364,0,364,1),$C$9),$A$9,IF(B490&lt;PERCENTILE(OFFSET(B490,1-364,0,364,1),$C$10),$A$10,IF(B490&lt;PERCENTILE(OFFSET(B490,1-364,0,364,1),$C$11),$A$11,$A$12))))),""),IF(_xlpm.initState="","",IF(_xlpm.oversold,_xlpm.pctOnly,_xlpm.initState)))</f>
        <v/>
      </c>
      <c r="F490" s="119" t="n"/>
      <c r="G490" s="120">
        <f>IF(OR(B490="",C490=""),"",IF(OR(特征计算_周度!B473&gt;$B$15,特征计算_周度!C473&gt;$B$15,特征计算_周度!G473&gt;$B$15,特征计算_周度!E473&gt;$B$15,特征计算_周度!F473&gt;$B$15),IF(特征计算_周度!B473&gt;$B$15,"VIX ","")&amp;IF(特征计算_周度!C473&gt;$B$15,"HY ","")&amp;IF(特征计算_周度!G473&gt;$B$15,"Sahm ","")&amp;IF(特征计算_周度!E473&gt;$B$15,"趋势 ","")&amp;IF(特征计算_周度!F473&gt;$B$15,"斜率",""),"—"))</f>
        <v/>
      </c>
      <c r="H490" s="120">
        <f>IF(OR(B490="",C490=""),"",_xlfn.LET(_xlpm.dev,原始数据_周度!G473,_xlpm.minDev,MIN(OFFSET(原始数据_周度!G473,1-$D$17,0,$D$17,1)),_xlpm.bounce,_xlpm.dev-_xlpm.minDev,IF(AND(ISNUMBER(_xlpm.dev),ISNUMBER(_xlpm.minDev),_xlpm.minDev&lt;=$B$17,_xlpm.bounce&gt;=$F$17),"✅ 触发","—")))</f>
        <v/>
      </c>
      <c r="I490" s="172">
        <f>IFERROR(IF(特征计算_周度!H490&gt;$I$3,MIN($I$4,MAX(-$I$5,(特征计算_周度!H490-$I$3)*$I$4)),0),"")</f>
        <v/>
      </c>
    </row>
    <row r="491">
      <c r="A491" s="117">
        <f>特征计算_周度!A474</f>
        <v/>
      </c>
      <c r="B491" s="171">
        <f>IFERROR($A$3*特征计算_周度!B491+$B$3*特征计算_周度!C491+$C$3*特征计算_周度!D491+$D$3*特征计算_周度!E491+$E$3*特征计算_周度!F491+$F$3*特征计算_周度!H491,"")</f>
        <v/>
      </c>
      <c r="C491" s="118">
        <f>IFERROR(PERCENTILE(OFFSET(B491,1-364,0,364,1),$C$7),"")</f>
        <v/>
      </c>
      <c r="D491" s="118">
        <f>IFERROR(PERCENTILE(OFFSET(B491,1-364,0,364,1),$C$11),"")</f>
        <v/>
      </c>
      <c r="E491" s="122">
        <f>_xlfn.LET(_xlpm.initState,IF(OR(B491="",C491=""),"",IF(OR(特征计算_周度!B474&gt;$B$15,特征计算_周度!C474&gt;$B$15,特征计算_周度!G474&gt;$B$15,特征计算_周度!E474&gt;$B$15,特征计算_周度!F474&gt;$B$15),$A$12,IFERROR(IF(B491&lt;PERCENTILE(OFFSET(B491,1-364,0,364,1),$C$7),$A$7,IF(B491&lt;PERCENTILE(OFFSET(B491,1-364,0,364,1),$C$8),$A$8,IF(B491&lt;PERCENTILE(OFFSET(B491,1-364,0,364,1),$C$9),$A$9,IF(B491&lt;PERCENTILE(OFFSET(B491,1-364,0,364,1),$C$10),$A$10,IF(B491&lt;PERCENTILE(OFFSET(B491,1-364,0,364,1),$C$11),$A$11,$A$12))))),""))),_xlpm.dev,原始数据_周度!G474,_xlpm.minDev,MIN(OFFSET(原始数据_周度!G474,1-$D$17,0,$D$17,1)),_xlpm.bounce,_xlpm.dev-_xlpm.minDev,_xlpm.oversold,AND(ISNUMBER(_xlpm.dev),ISNUMBER(_xlpm.minDev),_xlpm.minDev&lt;=$B$17,_xlpm.bounce&gt;=$F$17,OR(_xlpm.initState=$A$12,_xlpm.initState=$A$11,_xlpm.initState=$A$10)),_xlpm.pctOnly,IFERROR(IF(B491&lt;PERCENTILE(OFFSET(B491,1-364,0,364,1),$C$7),$A$7,IF(B491&lt;PERCENTILE(OFFSET(B491,1-364,0,364,1),$C$8),$A$8,IF(B491&lt;PERCENTILE(OFFSET(B491,1-364,0,364,1),$C$9),$A$9,IF(B491&lt;PERCENTILE(OFFSET(B491,1-364,0,364,1),$C$10),$A$10,IF(B491&lt;PERCENTILE(OFFSET(B491,1-364,0,364,1),$C$11),$A$11,$A$12))))),""),IF(_xlpm.initState="","",IF(_xlpm.oversold,_xlpm.pctOnly,_xlpm.initState)))</f>
        <v/>
      </c>
      <c r="F491" s="119" t="n"/>
      <c r="G491" s="120">
        <f>IF(OR(B491="",C491=""),"",IF(OR(特征计算_周度!B474&gt;$B$15,特征计算_周度!C474&gt;$B$15,特征计算_周度!G474&gt;$B$15,特征计算_周度!E474&gt;$B$15,特征计算_周度!F474&gt;$B$15),IF(特征计算_周度!B474&gt;$B$15,"VIX ","")&amp;IF(特征计算_周度!C474&gt;$B$15,"HY ","")&amp;IF(特征计算_周度!G474&gt;$B$15,"Sahm ","")&amp;IF(特征计算_周度!E474&gt;$B$15,"趋势 ","")&amp;IF(特征计算_周度!F474&gt;$B$15,"斜率",""),"—"))</f>
        <v/>
      </c>
      <c r="H491" s="120">
        <f>IF(OR(B491="",C491=""),"",_xlfn.LET(_xlpm.dev,原始数据_周度!G474,_xlpm.minDev,MIN(OFFSET(原始数据_周度!G474,1-$D$17,0,$D$17,1)),_xlpm.bounce,_xlpm.dev-_xlpm.minDev,IF(AND(ISNUMBER(_xlpm.dev),ISNUMBER(_xlpm.minDev),_xlpm.minDev&lt;=$B$17,_xlpm.bounce&gt;=$F$17),"✅ 触发","—")))</f>
        <v/>
      </c>
      <c r="I491" s="172">
        <f>IFERROR(IF(特征计算_周度!H491&gt;$I$3,MIN($I$4,MAX(-$I$5,(特征计算_周度!H491-$I$3)*$I$4)),0),"")</f>
        <v/>
      </c>
    </row>
    <row r="492">
      <c r="A492" s="117">
        <f>特征计算_周度!A475</f>
        <v/>
      </c>
      <c r="B492" s="171">
        <f>IFERROR($A$3*特征计算_周度!B492+$B$3*特征计算_周度!C492+$C$3*特征计算_周度!D492+$D$3*特征计算_周度!E492+$E$3*特征计算_周度!F492+$F$3*特征计算_周度!H492,"")</f>
        <v/>
      </c>
      <c r="C492" s="118">
        <f>IFERROR(PERCENTILE(OFFSET(B492,1-364,0,364,1),$C$7),"")</f>
        <v/>
      </c>
      <c r="D492" s="118">
        <f>IFERROR(PERCENTILE(OFFSET(B492,1-364,0,364,1),$C$11),"")</f>
        <v/>
      </c>
      <c r="E492" s="122">
        <f>_xlfn.LET(_xlpm.initState,IF(OR(B492="",C492=""),"",IF(OR(特征计算_周度!B475&gt;$B$15,特征计算_周度!C475&gt;$B$15,特征计算_周度!G475&gt;$B$15,特征计算_周度!E475&gt;$B$15,特征计算_周度!F475&gt;$B$15),$A$12,IFERROR(IF(B492&lt;PERCENTILE(OFFSET(B492,1-364,0,364,1),$C$7),$A$7,IF(B492&lt;PERCENTILE(OFFSET(B492,1-364,0,364,1),$C$8),$A$8,IF(B492&lt;PERCENTILE(OFFSET(B492,1-364,0,364,1),$C$9),$A$9,IF(B492&lt;PERCENTILE(OFFSET(B492,1-364,0,364,1),$C$10),$A$10,IF(B492&lt;PERCENTILE(OFFSET(B492,1-364,0,364,1),$C$11),$A$11,$A$12))))),""))),_xlpm.dev,原始数据_周度!G475,_xlpm.minDev,MIN(OFFSET(原始数据_周度!G475,1-$D$17,0,$D$17,1)),_xlpm.bounce,_xlpm.dev-_xlpm.minDev,_xlpm.oversold,AND(ISNUMBER(_xlpm.dev),ISNUMBER(_xlpm.minDev),_xlpm.minDev&lt;=$B$17,_xlpm.bounce&gt;=$F$17,OR(_xlpm.initState=$A$12,_xlpm.initState=$A$11,_xlpm.initState=$A$10)),_xlpm.pctOnly,IFERROR(IF(B492&lt;PERCENTILE(OFFSET(B492,1-364,0,364,1),$C$7),$A$7,IF(B492&lt;PERCENTILE(OFFSET(B492,1-364,0,364,1),$C$8),$A$8,IF(B492&lt;PERCENTILE(OFFSET(B492,1-364,0,364,1),$C$9),$A$9,IF(B492&lt;PERCENTILE(OFFSET(B492,1-364,0,364,1),$C$10),$A$10,IF(B492&lt;PERCENTILE(OFFSET(B492,1-364,0,364,1),$C$11),$A$11,$A$12))))),""),IF(_xlpm.initState="","",IF(_xlpm.oversold,_xlpm.pctOnly,_xlpm.initState)))</f>
        <v/>
      </c>
      <c r="F492" s="119" t="n"/>
      <c r="G492" s="120">
        <f>IF(OR(B492="",C492=""),"",IF(OR(特征计算_周度!B475&gt;$B$15,特征计算_周度!C475&gt;$B$15,特征计算_周度!G475&gt;$B$15,特征计算_周度!E475&gt;$B$15,特征计算_周度!F475&gt;$B$15),IF(特征计算_周度!B475&gt;$B$15,"VIX ","")&amp;IF(特征计算_周度!C475&gt;$B$15,"HY ","")&amp;IF(特征计算_周度!G475&gt;$B$15,"Sahm ","")&amp;IF(特征计算_周度!E475&gt;$B$15,"趋势 ","")&amp;IF(特征计算_周度!F475&gt;$B$15,"斜率",""),"—"))</f>
        <v/>
      </c>
      <c r="H492" s="120">
        <f>IF(OR(B492="",C492=""),"",_xlfn.LET(_xlpm.dev,原始数据_周度!G475,_xlpm.minDev,MIN(OFFSET(原始数据_周度!G475,1-$D$17,0,$D$17,1)),_xlpm.bounce,_xlpm.dev-_xlpm.minDev,IF(AND(ISNUMBER(_xlpm.dev),ISNUMBER(_xlpm.minDev),_xlpm.minDev&lt;=$B$17,_xlpm.bounce&gt;=$F$17),"✅ 触发","—")))</f>
        <v/>
      </c>
      <c r="I492" s="172">
        <f>IFERROR(IF(特征计算_周度!H492&gt;$I$3,MIN($I$4,MAX(-$I$5,(特征计算_周度!H492-$I$3)*$I$4)),0),"")</f>
        <v/>
      </c>
    </row>
    <row r="493">
      <c r="A493" s="117">
        <f>特征计算_周度!A476</f>
        <v/>
      </c>
      <c r="B493" s="171">
        <f>IFERROR($A$3*特征计算_周度!B493+$B$3*特征计算_周度!C493+$C$3*特征计算_周度!D493+$D$3*特征计算_周度!E493+$E$3*特征计算_周度!F493+$F$3*特征计算_周度!H493,"")</f>
        <v/>
      </c>
      <c r="C493" s="118">
        <f>IFERROR(PERCENTILE(OFFSET(B493,1-364,0,364,1),$C$7),"")</f>
        <v/>
      </c>
      <c r="D493" s="118">
        <f>IFERROR(PERCENTILE(OFFSET(B493,1-364,0,364,1),$C$11),"")</f>
        <v/>
      </c>
      <c r="E493" s="122">
        <f>_xlfn.LET(_xlpm.initState,IF(OR(B493="",C493=""),"",IF(OR(特征计算_周度!B476&gt;$B$15,特征计算_周度!C476&gt;$B$15,特征计算_周度!G476&gt;$B$15,特征计算_周度!E476&gt;$B$15,特征计算_周度!F476&gt;$B$15),$A$12,IFERROR(IF(B493&lt;PERCENTILE(OFFSET(B493,1-364,0,364,1),$C$7),$A$7,IF(B493&lt;PERCENTILE(OFFSET(B493,1-364,0,364,1),$C$8),$A$8,IF(B493&lt;PERCENTILE(OFFSET(B493,1-364,0,364,1),$C$9),$A$9,IF(B493&lt;PERCENTILE(OFFSET(B493,1-364,0,364,1),$C$10),$A$10,IF(B493&lt;PERCENTILE(OFFSET(B493,1-364,0,364,1),$C$11),$A$11,$A$12))))),""))),_xlpm.dev,原始数据_周度!G476,_xlpm.minDev,MIN(OFFSET(原始数据_周度!G476,1-$D$17,0,$D$17,1)),_xlpm.bounce,_xlpm.dev-_xlpm.minDev,_xlpm.oversold,AND(ISNUMBER(_xlpm.dev),ISNUMBER(_xlpm.minDev),_xlpm.minDev&lt;=$B$17,_xlpm.bounce&gt;=$F$17,OR(_xlpm.initState=$A$12,_xlpm.initState=$A$11,_xlpm.initState=$A$10)),_xlpm.pctOnly,IFERROR(IF(B493&lt;PERCENTILE(OFFSET(B493,1-364,0,364,1),$C$7),$A$7,IF(B493&lt;PERCENTILE(OFFSET(B493,1-364,0,364,1),$C$8),$A$8,IF(B493&lt;PERCENTILE(OFFSET(B493,1-364,0,364,1),$C$9),$A$9,IF(B493&lt;PERCENTILE(OFFSET(B493,1-364,0,364,1),$C$10),$A$10,IF(B493&lt;PERCENTILE(OFFSET(B493,1-364,0,364,1),$C$11),$A$11,$A$12))))),""),IF(_xlpm.initState="","",IF(_xlpm.oversold,_xlpm.pctOnly,_xlpm.initState)))</f>
        <v/>
      </c>
      <c r="F493" s="119" t="n"/>
      <c r="G493" s="120">
        <f>IF(OR(B493="",C493=""),"",IF(OR(特征计算_周度!B476&gt;$B$15,特征计算_周度!C476&gt;$B$15,特征计算_周度!G476&gt;$B$15,特征计算_周度!E476&gt;$B$15,特征计算_周度!F476&gt;$B$15),IF(特征计算_周度!B476&gt;$B$15,"VIX ","")&amp;IF(特征计算_周度!C476&gt;$B$15,"HY ","")&amp;IF(特征计算_周度!G476&gt;$B$15,"Sahm ","")&amp;IF(特征计算_周度!E476&gt;$B$15,"趋势 ","")&amp;IF(特征计算_周度!F476&gt;$B$15,"斜率",""),"—"))</f>
        <v/>
      </c>
      <c r="H493" s="120">
        <f>IF(OR(B493="",C493=""),"",_xlfn.LET(_xlpm.dev,原始数据_周度!G476,_xlpm.minDev,MIN(OFFSET(原始数据_周度!G476,1-$D$17,0,$D$17,1)),_xlpm.bounce,_xlpm.dev-_xlpm.minDev,IF(AND(ISNUMBER(_xlpm.dev),ISNUMBER(_xlpm.minDev),_xlpm.minDev&lt;=$B$17,_xlpm.bounce&gt;=$F$17),"✅ 触发","—")))</f>
        <v/>
      </c>
      <c r="I493" s="172">
        <f>IFERROR(IF(特征计算_周度!H493&gt;$I$3,MIN($I$4,MAX(-$I$5,(特征计算_周度!H493-$I$3)*$I$4)),0),"")</f>
        <v/>
      </c>
    </row>
    <row r="494">
      <c r="A494" s="117">
        <f>特征计算_周度!A477</f>
        <v/>
      </c>
      <c r="B494" s="171">
        <f>IFERROR($A$3*特征计算_周度!B494+$B$3*特征计算_周度!C494+$C$3*特征计算_周度!D494+$D$3*特征计算_周度!E494+$E$3*特征计算_周度!F494+$F$3*特征计算_周度!H494,"")</f>
        <v/>
      </c>
      <c r="C494" s="118">
        <f>IFERROR(PERCENTILE(OFFSET(B494,1-364,0,364,1),$C$7),"")</f>
        <v/>
      </c>
      <c r="D494" s="118">
        <f>IFERROR(PERCENTILE(OFFSET(B494,1-364,0,364,1),$C$11),"")</f>
        <v/>
      </c>
      <c r="E494" s="122">
        <f>_xlfn.LET(_xlpm.initState,IF(OR(B494="",C494=""),"",IF(OR(特征计算_周度!B477&gt;$B$15,特征计算_周度!C477&gt;$B$15,特征计算_周度!G477&gt;$B$15,特征计算_周度!E477&gt;$B$15,特征计算_周度!F477&gt;$B$15),$A$12,IFERROR(IF(B494&lt;PERCENTILE(OFFSET(B494,1-364,0,364,1),$C$7),$A$7,IF(B494&lt;PERCENTILE(OFFSET(B494,1-364,0,364,1),$C$8),$A$8,IF(B494&lt;PERCENTILE(OFFSET(B494,1-364,0,364,1),$C$9),$A$9,IF(B494&lt;PERCENTILE(OFFSET(B494,1-364,0,364,1),$C$10),$A$10,IF(B494&lt;PERCENTILE(OFFSET(B494,1-364,0,364,1),$C$11),$A$11,$A$12))))),""))),_xlpm.dev,原始数据_周度!G477,_xlpm.minDev,MIN(OFFSET(原始数据_周度!G477,1-$D$17,0,$D$17,1)),_xlpm.bounce,_xlpm.dev-_xlpm.minDev,_xlpm.oversold,AND(ISNUMBER(_xlpm.dev),ISNUMBER(_xlpm.minDev),_xlpm.minDev&lt;=$B$17,_xlpm.bounce&gt;=$F$17,OR(_xlpm.initState=$A$12,_xlpm.initState=$A$11,_xlpm.initState=$A$10)),_xlpm.pctOnly,IFERROR(IF(B494&lt;PERCENTILE(OFFSET(B494,1-364,0,364,1),$C$7),$A$7,IF(B494&lt;PERCENTILE(OFFSET(B494,1-364,0,364,1),$C$8),$A$8,IF(B494&lt;PERCENTILE(OFFSET(B494,1-364,0,364,1),$C$9),$A$9,IF(B494&lt;PERCENTILE(OFFSET(B494,1-364,0,364,1),$C$10),$A$10,IF(B494&lt;PERCENTILE(OFFSET(B494,1-364,0,364,1),$C$11),$A$11,$A$12))))),""),IF(_xlpm.initState="","",IF(_xlpm.oversold,_xlpm.pctOnly,_xlpm.initState)))</f>
        <v/>
      </c>
      <c r="F494" s="119" t="n"/>
      <c r="G494" s="120">
        <f>IF(OR(B494="",C494=""),"",IF(OR(特征计算_周度!B477&gt;$B$15,特征计算_周度!C477&gt;$B$15,特征计算_周度!G477&gt;$B$15,特征计算_周度!E477&gt;$B$15,特征计算_周度!F477&gt;$B$15),IF(特征计算_周度!B477&gt;$B$15,"VIX ","")&amp;IF(特征计算_周度!C477&gt;$B$15,"HY ","")&amp;IF(特征计算_周度!G477&gt;$B$15,"Sahm ","")&amp;IF(特征计算_周度!E477&gt;$B$15,"趋势 ","")&amp;IF(特征计算_周度!F477&gt;$B$15,"斜率",""),"—"))</f>
        <v/>
      </c>
      <c r="H494" s="120">
        <f>IF(OR(B494="",C494=""),"",_xlfn.LET(_xlpm.dev,原始数据_周度!G477,_xlpm.minDev,MIN(OFFSET(原始数据_周度!G477,1-$D$17,0,$D$17,1)),_xlpm.bounce,_xlpm.dev-_xlpm.minDev,IF(AND(ISNUMBER(_xlpm.dev),ISNUMBER(_xlpm.minDev),_xlpm.minDev&lt;=$B$17,_xlpm.bounce&gt;=$F$17),"✅ 触发","—")))</f>
        <v/>
      </c>
      <c r="I494" s="172">
        <f>IFERROR(IF(特征计算_周度!H494&gt;$I$3,MIN($I$4,MAX(-$I$5,(特征计算_周度!H494-$I$3)*$I$4)),0),"")</f>
        <v/>
      </c>
    </row>
    <row r="495">
      <c r="A495" s="117">
        <f>特征计算_周度!A478</f>
        <v/>
      </c>
      <c r="B495" s="171">
        <f>IFERROR($A$3*特征计算_周度!B495+$B$3*特征计算_周度!C495+$C$3*特征计算_周度!D495+$D$3*特征计算_周度!E495+$E$3*特征计算_周度!F495+$F$3*特征计算_周度!H495,"")</f>
        <v/>
      </c>
      <c r="C495" s="118">
        <f>IFERROR(PERCENTILE(OFFSET(B495,1-364,0,364,1),$C$7),"")</f>
        <v/>
      </c>
      <c r="D495" s="118">
        <f>IFERROR(PERCENTILE(OFFSET(B495,1-364,0,364,1),$C$11),"")</f>
        <v/>
      </c>
      <c r="E495" s="122">
        <f>_xlfn.LET(_xlpm.initState,IF(OR(B495="",C495=""),"",IF(OR(特征计算_周度!B478&gt;$B$15,特征计算_周度!C478&gt;$B$15,特征计算_周度!G478&gt;$B$15,特征计算_周度!E478&gt;$B$15,特征计算_周度!F478&gt;$B$15),$A$12,IFERROR(IF(B495&lt;PERCENTILE(OFFSET(B495,1-364,0,364,1),$C$7),$A$7,IF(B495&lt;PERCENTILE(OFFSET(B495,1-364,0,364,1),$C$8),$A$8,IF(B495&lt;PERCENTILE(OFFSET(B495,1-364,0,364,1),$C$9),$A$9,IF(B495&lt;PERCENTILE(OFFSET(B495,1-364,0,364,1),$C$10),$A$10,IF(B495&lt;PERCENTILE(OFFSET(B495,1-364,0,364,1),$C$11),$A$11,$A$12))))),""))),_xlpm.dev,原始数据_周度!G478,_xlpm.minDev,MIN(OFFSET(原始数据_周度!G478,1-$D$17,0,$D$17,1)),_xlpm.bounce,_xlpm.dev-_xlpm.minDev,_xlpm.oversold,AND(ISNUMBER(_xlpm.dev),ISNUMBER(_xlpm.minDev),_xlpm.minDev&lt;=$B$17,_xlpm.bounce&gt;=$F$17,OR(_xlpm.initState=$A$12,_xlpm.initState=$A$11,_xlpm.initState=$A$10)),_xlpm.pctOnly,IFERROR(IF(B495&lt;PERCENTILE(OFFSET(B495,1-364,0,364,1),$C$7),$A$7,IF(B495&lt;PERCENTILE(OFFSET(B495,1-364,0,364,1),$C$8),$A$8,IF(B495&lt;PERCENTILE(OFFSET(B495,1-364,0,364,1),$C$9),$A$9,IF(B495&lt;PERCENTILE(OFFSET(B495,1-364,0,364,1),$C$10),$A$10,IF(B495&lt;PERCENTILE(OFFSET(B495,1-364,0,364,1),$C$11),$A$11,$A$12))))),""),IF(_xlpm.initState="","",IF(_xlpm.oversold,_xlpm.pctOnly,_xlpm.initState)))</f>
        <v/>
      </c>
      <c r="F495" s="119" t="n"/>
      <c r="G495" s="120">
        <f>IF(OR(B495="",C495=""),"",IF(OR(特征计算_周度!B478&gt;$B$15,特征计算_周度!C478&gt;$B$15,特征计算_周度!G478&gt;$B$15,特征计算_周度!E478&gt;$B$15,特征计算_周度!F478&gt;$B$15),IF(特征计算_周度!B478&gt;$B$15,"VIX ","")&amp;IF(特征计算_周度!C478&gt;$B$15,"HY ","")&amp;IF(特征计算_周度!G478&gt;$B$15,"Sahm ","")&amp;IF(特征计算_周度!E478&gt;$B$15,"趋势 ","")&amp;IF(特征计算_周度!F478&gt;$B$15,"斜率",""),"—"))</f>
        <v/>
      </c>
      <c r="H495" s="120">
        <f>IF(OR(B495="",C495=""),"",_xlfn.LET(_xlpm.dev,原始数据_周度!G478,_xlpm.minDev,MIN(OFFSET(原始数据_周度!G478,1-$D$17,0,$D$17,1)),_xlpm.bounce,_xlpm.dev-_xlpm.minDev,IF(AND(ISNUMBER(_xlpm.dev),ISNUMBER(_xlpm.minDev),_xlpm.minDev&lt;=$B$17,_xlpm.bounce&gt;=$F$17),"✅ 触发","—")))</f>
        <v/>
      </c>
      <c r="I495" s="172">
        <f>IFERROR(IF(特征计算_周度!H495&gt;$I$3,MIN($I$4,MAX(-$I$5,(特征计算_周度!H495-$I$3)*$I$4)),0),"")</f>
        <v/>
      </c>
    </row>
    <row r="496">
      <c r="A496" s="117">
        <f>特征计算_周度!A479</f>
        <v/>
      </c>
      <c r="B496" s="171">
        <f>IFERROR($A$3*特征计算_周度!B496+$B$3*特征计算_周度!C496+$C$3*特征计算_周度!D496+$D$3*特征计算_周度!E496+$E$3*特征计算_周度!F496+$F$3*特征计算_周度!H496,"")</f>
        <v/>
      </c>
      <c r="C496" s="118">
        <f>IFERROR(PERCENTILE(OFFSET(B496,1-364,0,364,1),$C$7),"")</f>
        <v/>
      </c>
      <c r="D496" s="118">
        <f>IFERROR(PERCENTILE(OFFSET(B496,1-364,0,364,1),$C$11),"")</f>
        <v/>
      </c>
      <c r="E496" s="122">
        <f>_xlfn.LET(_xlpm.initState,IF(OR(B496="",C496=""),"",IF(OR(特征计算_周度!B479&gt;$B$15,特征计算_周度!C479&gt;$B$15,特征计算_周度!G479&gt;$B$15,特征计算_周度!E479&gt;$B$15,特征计算_周度!F479&gt;$B$15),$A$12,IFERROR(IF(B496&lt;PERCENTILE(OFFSET(B496,1-364,0,364,1),$C$7),$A$7,IF(B496&lt;PERCENTILE(OFFSET(B496,1-364,0,364,1),$C$8),$A$8,IF(B496&lt;PERCENTILE(OFFSET(B496,1-364,0,364,1),$C$9),$A$9,IF(B496&lt;PERCENTILE(OFFSET(B496,1-364,0,364,1),$C$10),$A$10,IF(B496&lt;PERCENTILE(OFFSET(B496,1-364,0,364,1),$C$11),$A$11,$A$12))))),""))),_xlpm.dev,原始数据_周度!G479,_xlpm.minDev,MIN(OFFSET(原始数据_周度!G479,1-$D$17,0,$D$17,1)),_xlpm.bounce,_xlpm.dev-_xlpm.minDev,_xlpm.oversold,AND(ISNUMBER(_xlpm.dev),ISNUMBER(_xlpm.minDev),_xlpm.minDev&lt;=$B$17,_xlpm.bounce&gt;=$F$17,OR(_xlpm.initState=$A$12,_xlpm.initState=$A$11,_xlpm.initState=$A$10)),_xlpm.pctOnly,IFERROR(IF(B496&lt;PERCENTILE(OFFSET(B496,1-364,0,364,1),$C$7),$A$7,IF(B496&lt;PERCENTILE(OFFSET(B496,1-364,0,364,1),$C$8),$A$8,IF(B496&lt;PERCENTILE(OFFSET(B496,1-364,0,364,1),$C$9),$A$9,IF(B496&lt;PERCENTILE(OFFSET(B496,1-364,0,364,1),$C$10),$A$10,IF(B496&lt;PERCENTILE(OFFSET(B496,1-364,0,364,1),$C$11),$A$11,$A$12))))),""),IF(_xlpm.initState="","",IF(_xlpm.oversold,_xlpm.pctOnly,_xlpm.initState)))</f>
        <v/>
      </c>
      <c r="F496" s="119" t="n"/>
      <c r="G496" s="120">
        <f>IF(OR(B496="",C496=""),"",IF(OR(特征计算_周度!B479&gt;$B$15,特征计算_周度!C479&gt;$B$15,特征计算_周度!G479&gt;$B$15,特征计算_周度!E479&gt;$B$15,特征计算_周度!F479&gt;$B$15),IF(特征计算_周度!B479&gt;$B$15,"VIX ","")&amp;IF(特征计算_周度!C479&gt;$B$15,"HY ","")&amp;IF(特征计算_周度!G479&gt;$B$15,"Sahm ","")&amp;IF(特征计算_周度!E479&gt;$B$15,"趋势 ","")&amp;IF(特征计算_周度!F479&gt;$B$15,"斜率",""),"—"))</f>
        <v/>
      </c>
      <c r="H496" s="120">
        <f>IF(OR(B496="",C496=""),"",_xlfn.LET(_xlpm.dev,原始数据_周度!G479,_xlpm.minDev,MIN(OFFSET(原始数据_周度!G479,1-$D$17,0,$D$17,1)),_xlpm.bounce,_xlpm.dev-_xlpm.minDev,IF(AND(ISNUMBER(_xlpm.dev),ISNUMBER(_xlpm.minDev),_xlpm.minDev&lt;=$B$17,_xlpm.bounce&gt;=$F$17),"✅ 触发","—")))</f>
        <v/>
      </c>
      <c r="I496" s="172">
        <f>IFERROR(IF(特征计算_周度!H496&gt;$I$3,MIN($I$4,MAX(-$I$5,(特征计算_周度!H496-$I$3)*$I$4)),0),"")</f>
        <v/>
      </c>
    </row>
    <row r="497">
      <c r="A497" s="117">
        <f>特征计算_周度!A480</f>
        <v/>
      </c>
      <c r="B497" s="171">
        <f>IFERROR($A$3*特征计算_周度!B497+$B$3*特征计算_周度!C497+$C$3*特征计算_周度!D497+$D$3*特征计算_周度!E497+$E$3*特征计算_周度!F497+$F$3*特征计算_周度!H497,"")</f>
        <v/>
      </c>
      <c r="C497" s="118">
        <f>IFERROR(PERCENTILE(OFFSET(B497,1-364,0,364,1),$C$7),"")</f>
        <v/>
      </c>
      <c r="D497" s="118">
        <f>IFERROR(PERCENTILE(OFFSET(B497,1-364,0,364,1),$C$11),"")</f>
        <v/>
      </c>
      <c r="E497" s="122">
        <f>_xlfn.LET(_xlpm.initState,IF(OR(B497="",C497=""),"",IF(OR(特征计算_周度!B480&gt;$B$15,特征计算_周度!C480&gt;$B$15,特征计算_周度!G480&gt;$B$15,特征计算_周度!E480&gt;$B$15,特征计算_周度!F480&gt;$B$15),$A$12,IFERROR(IF(B497&lt;PERCENTILE(OFFSET(B497,1-364,0,364,1),$C$7),$A$7,IF(B497&lt;PERCENTILE(OFFSET(B497,1-364,0,364,1),$C$8),$A$8,IF(B497&lt;PERCENTILE(OFFSET(B497,1-364,0,364,1),$C$9),$A$9,IF(B497&lt;PERCENTILE(OFFSET(B497,1-364,0,364,1),$C$10),$A$10,IF(B497&lt;PERCENTILE(OFFSET(B497,1-364,0,364,1),$C$11),$A$11,$A$12))))),""))),_xlpm.dev,原始数据_周度!G480,_xlpm.minDev,MIN(OFFSET(原始数据_周度!G480,1-$D$17,0,$D$17,1)),_xlpm.bounce,_xlpm.dev-_xlpm.minDev,_xlpm.oversold,AND(ISNUMBER(_xlpm.dev),ISNUMBER(_xlpm.minDev),_xlpm.minDev&lt;=$B$17,_xlpm.bounce&gt;=$F$17,OR(_xlpm.initState=$A$12,_xlpm.initState=$A$11,_xlpm.initState=$A$10)),_xlpm.pctOnly,IFERROR(IF(B497&lt;PERCENTILE(OFFSET(B497,1-364,0,364,1),$C$7),$A$7,IF(B497&lt;PERCENTILE(OFFSET(B497,1-364,0,364,1),$C$8),$A$8,IF(B497&lt;PERCENTILE(OFFSET(B497,1-364,0,364,1),$C$9),$A$9,IF(B497&lt;PERCENTILE(OFFSET(B497,1-364,0,364,1),$C$10),$A$10,IF(B497&lt;PERCENTILE(OFFSET(B497,1-364,0,364,1),$C$11),$A$11,$A$12))))),""),IF(_xlpm.initState="","",IF(_xlpm.oversold,_xlpm.pctOnly,_xlpm.initState)))</f>
        <v/>
      </c>
      <c r="F497" s="119" t="n"/>
      <c r="G497" s="120">
        <f>IF(OR(B497="",C497=""),"",IF(OR(特征计算_周度!B480&gt;$B$15,特征计算_周度!C480&gt;$B$15,特征计算_周度!G480&gt;$B$15,特征计算_周度!E480&gt;$B$15,特征计算_周度!F480&gt;$B$15),IF(特征计算_周度!B480&gt;$B$15,"VIX ","")&amp;IF(特征计算_周度!C480&gt;$B$15,"HY ","")&amp;IF(特征计算_周度!G480&gt;$B$15,"Sahm ","")&amp;IF(特征计算_周度!E480&gt;$B$15,"趋势 ","")&amp;IF(特征计算_周度!F480&gt;$B$15,"斜率",""),"—"))</f>
        <v/>
      </c>
      <c r="H497" s="120">
        <f>IF(OR(B497="",C497=""),"",_xlfn.LET(_xlpm.dev,原始数据_周度!G480,_xlpm.minDev,MIN(OFFSET(原始数据_周度!G480,1-$D$17,0,$D$17,1)),_xlpm.bounce,_xlpm.dev-_xlpm.minDev,IF(AND(ISNUMBER(_xlpm.dev),ISNUMBER(_xlpm.minDev),_xlpm.minDev&lt;=$B$17,_xlpm.bounce&gt;=$F$17),"✅ 触发","—")))</f>
        <v/>
      </c>
      <c r="I497" s="172">
        <f>IFERROR(IF(特征计算_周度!H497&gt;$I$3,MIN($I$4,MAX(-$I$5,(特征计算_周度!H497-$I$3)*$I$4)),0),"")</f>
        <v/>
      </c>
    </row>
    <row r="498">
      <c r="A498" s="117">
        <f>特征计算_周度!A481</f>
        <v/>
      </c>
      <c r="B498" s="171">
        <f>IFERROR($A$3*特征计算_周度!B498+$B$3*特征计算_周度!C498+$C$3*特征计算_周度!D498+$D$3*特征计算_周度!E498+$E$3*特征计算_周度!F498+$F$3*特征计算_周度!H498,"")</f>
        <v/>
      </c>
      <c r="C498" s="118">
        <f>IFERROR(PERCENTILE(OFFSET(B498,1-364,0,364,1),$C$7),"")</f>
        <v/>
      </c>
      <c r="D498" s="118">
        <f>IFERROR(PERCENTILE(OFFSET(B498,1-364,0,364,1),$C$11),"")</f>
        <v/>
      </c>
      <c r="E498" s="122">
        <f>_xlfn.LET(_xlpm.initState,IF(OR(B498="",C498=""),"",IF(OR(特征计算_周度!B481&gt;$B$15,特征计算_周度!C481&gt;$B$15,特征计算_周度!G481&gt;$B$15,特征计算_周度!E481&gt;$B$15,特征计算_周度!F481&gt;$B$15),$A$12,IFERROR(IF(B498&lt;PERCENTILE(OFFSET(B498,1-364,0,364,1),$C$7),$A$7,IF(B498&lt;PERCENTILE(OFFSET(B498,1-364,0,364,1),$C$8),$A$8,IF(B498&lt;PERCENTILE(OFFSET(B498,1-364,0,364,1),$C$9),$A$9,IF(B498&lt;PERCENTILE(OFFSET(B498,1-364,0,364,1),$C$10),$A$10,IF(B498&lt;PERCENTILE(OFFSET(B498,1-364,0,364,1),$C$11),$A$11,$A$12))))),""))),_xlpm.dev,原始数据_周度!G481,_xlpm.minDev,MIN(OFFSET(原始数据_周度!G481,1-$D$17,0,$D$17,1)),_xlpm.bounce,_xlpm.dev-_xlpm.minDev,_xlpm.oversold,AND(ISNUMBER(_xlpm.dev),ISNUMBER(_xlpm.minDev),_xlpm.minDev&lt;=$B$17,_xlpm.bounce&gt;=$F$17,OR(_xlpm.initState=$A$12,_xlpm.initState=$A$11,_xlpm.initState=$A$10)),_xlpm.pctOnly,IFERROR(IF(B498&lt;PERCENTILE(OFFSET(B498,1-364,0,364,1),$C$7),$A$7,IF(B498&lt;PERCENTILE(OFFSET(B498,1-364,0,364,1),$C$8),$A$8,IF(B498&lt;PERCENTILE(OFFSET(B498,1-364,0,364,1),$C$9),$A$9,IF(B498&lt;PERCENTILE(OFFSET(B498,1-364,0,364,1),$C$10),$A$10,IF(B498&lt;PERCENTILE(OFFSET(B498,1-364,0,364,1),$C$11),$A$11,$A$12))))),""),IF(_xlpm.initState="","",IF(_xlpm.oversold,_xlpm.pctOnly,_xlpm.initState)))</f>
        <v/>
      </c>
      <c r="F498" s="119" t="n"/>
      <c r="G498" s="120">
        <f>IF(OR(B498="",C498=""),"",IF(OR(特征计算_周度!B481&gt;$B$15,特征计算_周度!C481&gt;$B$15,特征计算_周度!G481&gt;$B$15,特征计算_周度!E481&gt;$B$15,特征计算_周度!F481&gt;$B$15),IF(特征计算_周度!B481&gt;$B$15,"VIX ","")&amp;IF(特征计算_周度!C481&gt;$B$15,"HY ","")&amp;IF(特征计算_周度!G481&gt;$B$15,"Sahm ","")&amp;IF(特征计算_周度!E481&gt;$B$15,"趋势 ","")&amp;IF(特征计算_周度!F481&gt;$B$15,"斜率",""),"—"))</f>
        <v/>
      </c>
      <c r="H498" s="120">
        <f>IF(OR(B498="",C498=""),"",_xlfn.LET(_xlpm.dev,原始数据_周度!G481,_xlpm.minDev,MIN(OFFSET(原始数据_周度!G481,1-$D$17,0,$D$17,1)),_xlpm.bounce,_xlpm.dev-_xlpm.minDev,IF(AND(ISNUMBER(_xlpm.dev),ISNUMBER(_xlpm.minDev),_xlpm.minDev&lt;=$B$17,_xlpm.bounce&gt;=$F$17),"✅ 触发","—")))</f>
        <v/>
      </c>
      <c r="I498" s="172">
        <f>IFERROR(IF(特征计算_周度!H498&gt;$I$3,MIN($I$4,MAX(-$I$5,(特征计算_周度!H498-$I$3)*$I$4)),0),"")</f>
        <v/>
      </c>
    </row>
    <row r="499">
      <c r="A499" s="117">
        <f>特征计算_周度!A482</f>
        <v/>
      </c>
      <c r="B499" s="171">
        <f>IFERROR($A$3*特征计算_周度!B499+$B$3*特征计算_周度!C499+$C$3*特征计算_周度!D499+$D$3*特征计算_周度!E499+$E$3*特征计算_周度!F499+$F$3*特征计算_周度!H499,"")</f>
        <v/>
      </c>
      <c r="C499" s="118">
        <f>IFERROR(PERCENTILE(OFFSET(B499,1-364,0,364,1),$C$7),"")</f>
        <v/>
      </c>
      <c r="D499" s="118">
        <f>IFERROR(PERCENTILE(OFFSET(B499,1-364,0,364,1),$C$11),"")</f>
        <v/>
      </c>
      <c r="E499" s="122">
        <f>_xlfn.LET(_xlpm.initState,IF(OR(B499="",C499=""),"",IF(OR(特征计算_周度!B482&gt;$B$15,特征计算_周度!C482&gt;$B$15,特征计算_周度!G482&gt;$B$15,特征计算_周度!E482&gt;$B$15,特征计算_周度!F482&gt;$B$15),$A$12,IFERROR(IF(B499&lt;PERCENTILE(OFFSET(B499,1-364,0,364,1),$C$7),$A$7,IF(B499&lt;PERCENTILE(OFFSET(B499,1-364,0,364,1),$C$8),$A$8,IF(B499&lt;PERCENTILE(OFFSET(B499,1-364,0,364,1),$C$9),$A$9,IF(B499&lt;PERCENTILE(OFFSET(B499,1-364,0,364,1),$C$10),$A$10,IF(B499&lt;PERCENTILE(OFFSET(B499,1-364,0,364,1),$C$11),$A$11,$A$12))))),""))),_xlpm.dev,原始数据_周度!G482,_xlpm.minDev,MIN(OFFSET(原始数据_周度!G482,1-$D$17,0,$D$17,1)),_xlpm.bounce,_xlpm.dev-_xlpm.minDev,_xlpm.oversold,AND(ISNUMBER(_xlpm.dev),ISNUMBER(_xlpm.minDev),_xlpm.minDev&lt;=$B$17,_xlpm.bounce&gt;=$F$17,OR(_xlpm.initState=$A$12,_xlpm.initState=$A$11,_xlpm.initState=$A$10)),_xlpm.pctOnly,IFERROR(IF(B499&lt;PERCENTILE(OFFSET(B499,1-364,0,364,1),$C$7),$A$7,IF(B499&lt;PERCENTILE(OFFSET(B499,1-364,0,364,1),$C$8),$A$8,IF(B499&lt;PERCENTILE(OFFSET(B499,1-364,0,364,1),$C$9),$A$9,IF(B499&lt;PERCENTILE(OFFSET(B499,1-364,0,364,1),$C$10),$A$10,IF(B499&lt;PERCENTILE(OFFSET(B499,1-364,0,364,1),$C$11),$A$11,$A$12))))),""),IF(_xlpm.initState="","",IF(_xlpm.oversold,_xlpm.pctOnly,_xlpm.initState)))</f>
        <v/>
      </c>
      <c r="F499" s="119" t="n"/>
      <c r="G499" s="120">
        <f>IF(OR(B499="",C499=""),"",IF(OR(特征计算_周度!B482&gt;$B$15,特征计算_周度!C482&gt;$B$15,特征计算_周度!G482&gt;$B$15,特征计算_周度!E482&gt;$B$15,特征计算_周度!F482&gt;$B$15),IF(特征计算_周度!B482&gt;$B$15,"VIX ","")&amp;IF(特征计算_周度!C482&gt;$B$15,"HY ","")&amp;IF(特征计算_周度!G482&gt;$B$15,"Sahm ","")&amp;IF(特征计算_周度!E482&gt;$B$15,"趋势 ","")&amp;IF(特征计算_周度!F482&gt;$B$15,"斜率",""),"—"))</f>
        <v/>
      </c>
      <c r="H499" s="120">
        <f>IF(OR(B499="",C499=""),"",_xlfn.LET(_xlpm.dev,原始数据_周度!G482,_xlpm.minDev,MIN(OFFSET(原始数据_周度!G482,1-$D$17,0,$D$17,1)),_xlpm.bounce,_xlpm.dev-_xlpm.minDev,IF(AND(ISNUMBER(_xlpm.dev),ISNUMBER(_xlpm.minDev),_xlpm.minDev&lt;=$B$17,_xlpm.bounce&gt;=$F$17),"✅ 触发","—")))</f>
        <v/>
      </c>
      <c r="I499" s="172">
        <f>IFERROR(IF(特征计算_周度!H499&gt;$I$3,MIN($I$4,MAX(-$I$5,(特征计算_周度!H499-$I$3)*$I$4)),0),"")</f>
        <v/>
      </c>
    </row>
    <row r="500">
      <c r="A500" s="117">
        <f>特征计算_周度!A483</f>
        <v/>
      </c>
      <c r="B500" s="171">
        <f>IFERROR($A$3*特征计算_周度!B500+$B$3*特征计算_周度!C500+$C$3*特征计算_周度!D500+$D$3*特征计算_周度!E500+$E$3*特征计算_周度!F500+$F$3*特征计算_周度!H500,"")</f>
        <v/>
      </c>
      <c r="C500" s="118">
        <f>IFERROR(PERCENTILE(OFFSET(B500,1-364,0,364,1),$C$7),"")</f>
        <v/>
      </c>
      <c r="D500" s="118">
        <f>IFERROR(PERCENTILE(OFFSET(B500,1-364,0,364,1),$C$11),"")</f>
        <v/>
      </c>
      <c r="E500" s="122">
        <f>_xlfn.LET(_xlpm.initState,IF(OR(B500="",C500=""),"",IF(OR(特征计算_周度!B483&gt;$B$15,特征计算_周度!C483&gt;$B$15,特征计算_周度!G483&gt;$B$15,特征计算_周度!E483&gt;$B$15,特征计算_周度!F483&gt;$B$15),$A$12,IFERROR(IF(B500&lt;PERCENTILE(OFFSET(B500,1-364,0,364,1),$C$7),$A$7,IF(B500&lt;PERCENTILE(OFFSET(B500,1-364,0,364,1),$C$8),$A$8,IF(B500&lt;PERCENTILE(OFFSET(B500,1-364,0,364,1),$C$9),$A$9,IF(B500&lt;PERCENTILE(OFFSET(B500,1-364,0,364,1),$C$10),$A$10,IF(B500&lt;PERCENTILE(OFFSET(B500,1-364,0,364,1),$C$11),$A$11,$A$12))))),""))),_xlpm.dev,原始数据_周度!G483,_xlpm.minDev,MIN(OFFSET(原始数据_周度!G483,1-$D$17,0,$D$17,1)),_xlpm.bounce,_xlpm.dev-_xlpm.minDev,_xlpm.oversold,AND(ISNUMBER(_xlpm.dev),ISNUMBER(_xlpm.minDev),_xlpm.minDev&lt;=$B$17,_xlpm.bounce&gt;=$F$17,OR(_xlpm.initState=$A$12,_xlpm.initState=$A$11,_xlpm.initState=$A$10)),_xlpm.pctOnly,IFERROR(IF(B500&lt;PERCENTILE(OFFSET(B500,1-364,0,364,1),$C$7),$A$7,IF(B500&lt;PERCENTILE(OFFSET(B500,1-364,0,364,1),$C$8),$A$8,IF(B500&lt;PERCENTILE(OFFSET(B500,1-364,0,364,1),$C$9),$A$9,IF(B500&lt;PERCENTILE(OFFSET(B500,1-364,0,364,1),$C$10),$A$10,IF(B500&lt;PERCENTILE(OFFSET(B500,1-364,0,364,1),$C$11),$A$11,$A$12))))),""),IF(_xlpm.initState="","",IF(_xlpm.oversold,_xlpm.pctOnly,_xlpm.initState)))</f>
        <v/>
      </c>
      <c r="F500" s="119" t="n"/>
      <c r="G500" s="120">
        <f>IF(OR(B500="",C500=""),"",IF(OR(特征计算_周度!B483&gt;$B$15,特征计算_周度!C483&gt;$B$15,特征计算_周度!G483&gt;$B$15,特征计算_周度!E483&gt;$B$15,特征计算_周度!F483&gt;$B$15),IF(特征计算_周度!B483&gt;$B$15,"VIX ","")&amp;IF(特征计算_周度!C483&gt;$B$15,"HY ","")&amp;IF(特征计算_周度!G483&gt;$B$15,"Sahm ","")&amp;IF(特征计算_周度!E483&gt;$B$15,"趋势 ","")&amp;IF(特征计算_周度!F483&gt;$B$15,"斜率",""),"—"))</f>
        <v/>
      </c>
      <c r="H500" s="120">
        <f>IF(OR(B500="",C500=""),"",_xlfn.LET(_xlpm.dev,原始数据_周度!G483,_xlpm.minDev,MIN(OFFSET(原始数据_周度!G483,1-$D$17,0,$D$17,1)),_xlpm.bounce,_xlpm.dev-_xlpm.minDev,IF(AND(ISNUMBER(_xlpm.dev),ISNUMBER(_xlpm.minDev),_xlpm.minDev&lt;=$B$17,_xlpm.bounce&gt;=$F$17),"✅ 触发","—")))</f>
        <v/>
      </c>
      <c r="I500" s="172">
        <f>IFERROR(IF(特征计算_周度!H500&gt;$I$3,MIN($I$4,MAX(-$I$5,(特征计算_周度!H500-$I$3)*$I$4)),0),"")</f>
        <v/>
      </c>
    </row>
    <row r="501">
      <c r="A501" s="117">
        <f>特征计算_周度!A484</f>
        <v/>
      </c>
      <c r="B501" s="171">
        <f>IFERROR($A$3*特征计算_周度!B501+$B$3*特征计算_周度!C501+$C$3*特征计算_周度!D501+$D$3*特征计算_周度!E501+$E$3*特征计算_周度!F501+$F$3*特征计算_周度!H501,"")</f>
        <v/>
      </c>
      <c r="C501" s="118">
        <f>IFERROR(PERCENTILE(OFFSET(B501,1-364,0,364,1),$C$7),"")</f>
        <v/>
      </c>
      <c r="D501" s="118">
        <f>IFERROR(PERCENTILE(OFFSET(B501,1-364,0,364,1),$C$11),"")</f>
        <v/>
      </c>
      <c r="E501" s="122">
        <f>_xlfn.LET(_xlpm.initState,IF(OR(B501="",C501=""),"",IF(OR(特征计算_周度!B484&gt;$B$15,特征计算_周度!C484&gt;$B$15,特征计算_周度!G484&gt;$B$15,特征计算_周度!E484&gt;$B$15,特征计算_周度!F484&gt;$B$15),$A$12,IFERROR(IF(B501&lt;PERCENTILE(OFFSET(B501,1-364,0,364,1),$C$7),$A$7,IF(B501&lt;PERCENTILE(OFFSET(B501,1-364,0,364,1),$C$8),$A$8,IF(B501&lt;PERCENTILE(OFFSET(B501,1-364,0,364,1),$C$9),$A$9,IF(B501&lt;PERCENTILE(OFFSET(B501,1-364,0,364,1),$C$10),$A$10,IF(B501&lt;PERCENTILE(OFFSET(B501,1-364,0,364,1),$C$11),$A$11,$A$12))))),""))),_xlpm.dev,原始数据_周度!G484,_xlpm.minDev,MIN(OFFSET(原始数据_周度!G484,1-$D$17,0,$D$17,1)),_xlpm.bounce,_xlpm.dev-_xlpm.minDev,_xlpm.oversold,AND(ISNUMBER(_xlpm.dev),ISNUMBER(_xlpm.minDev),_xlpm.minDev&lt;=$B$17,_xlpm.bounce&gt;=$F$17,OR(_xlpm.initState=$A$12,_xlpm.initState=$A$11,_xlpm.initState=$A$10)),_xlpm.pctOnly,IFERROR(IF(B501&lt;PERCENTILE(OFFSET(B501,1-364,0,364,1),$C$7),$A$7,IF(B501&lt;PERCENTILE(OFFSET(B501,1-364,0,364,1),$C$8),$A$8,IF(B501&lt;PERCENTILE(OFFSET(B501,1-364,0,364,1),$C$9),$A$9,IF(B501&lt;PERCENTILE(OFFSET(B501,1-364,0,364,1),$C$10),$A$10,IF(B501&lt;PERCENTILE(OFFSET(B501,1-364,0,364,1),$C$11),$A$11,$A$12))))),""),IF(_xlpm.initState="","",IF(_xlpm.oversold,_xlpm.pctOnly,_xlpm.initState)))</f>
        <v/>
      </c>
      <c r="F501" s="119" t="n"/>
      <c r="G501" s="120">
        <f>IF(OR(B501="",C501=""),"",IF(OR(特征计算_周度!B484&gt;$B$15,特征计算_周度!C484&gt;$B$15,特征计算_周度!G484&gt;$B$15,特征计算_周度!E484&gt;$B$15,特征计算_周度!F484&gt;$B$15),IF(特征计算_周度!B484&gt;$B$15,"VIX ","")&amp;IF(特征计算_周度!C484&gt;$B$15,"HY ","")&amp;IF(特征计算_周度!G484&gt;$B$15,"Sahm ","")&amp;IF(特征计算_周度!E484&gt;$B$15,"趋势 ","")&amp;IF(特征计算_周度!F484&gt;$B$15,"斜率",""),"—"))</f>
        <v/>
      </c>
      <c r="H501" s="120">
        <f>IF(OR(B501="",C501=""),"",_xlfn.LET(_xlpm.dev,原始数据_周度!G484,_xlpm.minDev,MIN(OFFSET(原始数据_周度!G484,1-$D$17,0,$D$17,1)),_xlpm.bounce,_xlpm.dev-_xlpm.minDev,IF(AND(ISNUMBER(_xlpm.dev),ISNUMBER(_xlpm.minDev),_xlpm.minDev&lt;=$B$17,_xlpm.bounce&gt;=$F$17),"✅ 触发","—")))</f>
        <v/>
      </c>
      <c r="I501" s="172">
        <f>IFERROR(IF(特征计算_周度!H501&gt;$I$3,MIN($I$4,MAX(-$I$5,(特征计算_周度!H501-$I$3)*$I$4)),0),"")</f>
        <v/>
      </c>
    </row>
    <row r="502">
      <c r="A502" s="117">
        <f>特征计算_周度!A485</f>
        <v/>
      </c>
      <c r="B502" s="171">
        <f>IFERROR($A$3*特征计算_周度!B502+$B$3*特征计算_周度!C502+$C$3*特征计算_周度!D502+$D$3*特征计算_周度!E502+$E$3*特征计算_周度!F502+$F$3*特征计算_周度!H502,"")</f>
        <v/>
      </c>
      <c r="C502" s="118">
        <f>IFERROR(PERCENTILE(OFFSET(B502,1-364,0,364,1),$C$7),"")</f>
        <v/>
      </c>
      <c r="D502" s="118">
        <f>IFERROR(PERCENTILE(OFFSET(B502,1-364,0,364,1),$C$11),"")</f>
        <v/>
      </c>
      <c r="E502" s="122">
        <f>_xlfn.LET(_xlpm.initState,IF(OR(B502="",C502=""),"",IF(OR(特征计算_周度!B485&gt;$B$15,特征计算_周度!C485&gt;$B$15,特征计算_周度!G485&gt;$B$15,特征计算_周度!E485&gt;$B$15,特征计算_周度!F485&gt;$B$15),$A$12,IFERROR(IF(B502&lt;PERCENTILE(OFFSET(B502,1-364,0,364,1),$C$7),$A$7,IF(B502&lt;PERCENTILE(OFFSET(B502,1-364,0,364,1),$C$8),$A$8,IF(B502&lt;PERCENTILE(OFFSET(B502,1-364,0,364,1),$C$9),$A$9,IF(B502&lt;PERCENTILE(OFFSET(B502,1-364,0,364,1),$C$10),$A$10,IF(B502&lt;PERCENTILE(OFFSET(B502,1-364,0,364,1),$C$11),$A$11,$A$12))))),""))),_xlpm.dev,原始数据_周度!G485,_xlpm.minDev,MIN(OFFSET(原始数据_周度!G485,1-$D$17,0,$D$17,1)),_xlpm.bounce,_xlpm.dev-_xlpm.minDev,_xlpm.oversold,AND(ISNUMBER(_xlpm.dev),ISNUMBER(_xlpm.minDev),_xlpm.minDev&lt;=$B$17,_xlpm.bounce&gt;=$F$17,OR(_xlpm.initState=$A$12,_xlpm.initState=$A$11,_xlpm.initState=$A$10)),_xlpm.pctOnly,IFERROR(IF(B502&lt;PERCENTILE(OFFSET(B502,1-364,0,364,1),$C$7),$A$7,IF(B502&lt;PERCENTILE(OFFSET(B502,1-364,0,364,1),$C$8),$A$8,IF(B502&lt;PERCENTILE(OFFSET(B502,1-364,0,364,1),$C$9),$A$9,IF(B502&lt;PERCENTILE(OFFSET(B502,1-364,0,364,1),$C$10),$A$10,IF(B502&lt;PERCENTILE(OFFSET(B502,1-364,0,364,1),$C$11),$A$11,$A$12))))),""),IF(_xlpm.initState="","",IF(_xlpm.oversold,_xlpm.pctOnly,_xlpm.initState)))</f>
        <v/>
      </c>
      <c r="F502" s="119" t="n"/>
      <c r="G502" s="120">
        <f>IF(OR(B502="",C502=""),"",IF(OR(特征计算_周度!B485&gt;$B$15,特征计算_周度!C485&gt;$B$15,特征计算_周度!G485&gt;$B$15,特征计算_周度!E485&gt;$B$15,特征计算_周度!F485&gt;$B$15),IF(特征计算_周度!B485&gt;$B$15,"VIX ","")&amp;IF(特征计算_周度!C485&gt;$B$15,"HY ","")&amp;IF(特征计算_周度!G485&gt;$B$15,"Sahm ","")&amp;IF(特征计算_周度!E485&gt;$B$15,"趋势 ","")&amp;IF(特征计算_周度!F485&gt;$B$15,"斜率",""),"—"))</f>
        <v/>
      </c>
      <c r="H502" s="120">
        <f>IF(OR(B502="",C502=""),"",_xlfn.LET(_xlpm.dev,原始数据_周度!G485,_xlpm.minDev,MIN(OFFSET(原始数据_周度!G485,1-$D$17,0,$D$17,1)),_xlpm.bounce,_xlpm.dev-_xlpm.minDev,IF(AND(ISNUMBER(_xlpm.dev),ISNUMBER(_xlpm.minDev),_xlpm.minDev&lt;=$B$17,_xlpm.bounce&gt;=$F$17),"✅ 触发","—")))</f>
        <v/>
      </c>
      <c r="I502" s="172">
        <f>IFERROR(IF(特征计算_周度!H502&gt;$I$3,MIN($I$4,MAX(-$I$5,(特征计算_周度!H502-$I$3)*$I$4)),0),"")</f>
        <v/>
      </c>
    </row>
    <row r="503">
      <c r="A503" s="117">
        <f>特征计算_周度!A486</f>
        <v/>
      </c>
      <c r="B503" s="171">
        <f>IFERROR($A$3*特征计算_周度!B503+$B$3*特征计算_周度!C503+$C$3*特征计算_周度!D503+$D$3*特征计算_周度!E503+$E$3*特征计算_周度!F503+$F$3*特征计算_周度!H503,"")</f>
        <v/>
      </c>
      <c r="C503" s="118">
        <f>IFERROR(PERCENTILE(OFFSET(B503,1-364,0,364,1),$C$7),"")</f>
        <v/>
      </c>
      <c r="D503" s="118">
        <f>IFERROR(PERCENTILE(OFFSET(B503,1-364,0,364,1),$C$11),"")</f>
        <v/>
      </c>
      <c r="E503" s="122">
        <f>_xlfn.LET(_xlpm.initState,IF(OR(B503="",C503=""),"",IF(OR(特征计算_周度!B486&gt;$B$15,特征计算_周度!C486&gt;$B$15,特征计算_周度!G486&gt;$B$15,特征计算_周度!E486&gt;$B$15,特征计算_周度!F486&gt;$B$15),$A$12,IFERROR(IF(B503&lt;PERCENTILE(OFFSET(B503,1-364,0,364,1),$C$7),$A$7,IF(B503&lt;PERCENTILE(OFFSET(B503,1-364,0,364,1),$C$8),$A$8,IF(B503&lt;PERCENTILE(OFFSET(B503,1-364,0,364,1),$C$9),$A$9,IF(B503&lt;PERCENTILE(OFFSET(B503,1-364,0,364,1),$C$10),$A$10,IF(B503&lt;PERCENTILE(OFFSET(B503,1-364,0,364,1),$C$11),$A$11,$A$12))))),""))),_xlpm.dev,原始数据_周度!G486,_xlpm.minDev,MIN(OFFSET(原始数据_周度!G486,1-$D$17,0,$D$17,1)),_xlpm.bounce,_xlpm.dev-_xlpm.minDev,_xlpm.oversold,AND(ISNUMBER(_xlpm.dev),ISNUMBER(_xlpm.minDev),_xlpm.minDev&lt;=$B$17,_xlpm.bounce&gt;=$F$17,OR(_xlpm.initState=$A$12,_xlpm.initState=$A$11,_xlpm.initState=$A$10)),_xlpm.pctOnly,IFERROR(IF(B503&lt;PERCENTILE(OFFSET(B503,1-364,0,364,1),$C$7),$A$7,IF(B503&lt;PERCENTILE(OFFSET(B503,1-364,0,364,1),$C$8),$A$8,IF(B503&lt;PERCENTILE(OFFSET(B503,1-364,0,364,1),$C$9),$A$9,IF(B503&lt;PERCENTILE(OFFSET(B503,1-364,0,364,1),$C$10),$A$10,IF(B503&lt;PERCENTILE(OFFSET(B503,1-364,0,364,1),$C$11),$A$11,$A$12))))),""),IF(_xlpm.initState="","",IF(_xlpm.oversold,_xlpm.pctOnly,_xlpm.initState)))</f>
        <v/>
      </c>
      <c r="F503" s="119" t="n"/>
      <c r="G503" s="120">
        <f>IF(OR(B503="",C503=""),"",IF(OR(特征计算_周度!B486&gt;$B$15,特征计算_周度!C486&gt;$B$15,特征计算_周度!G486&gt;$B$15,特征计算_周度!E486&gt;$B$15,特征计算_周度!F486&gt;$B$15),IF(特征计算_周度!B486&gt;$B$15,"VIX ","")&amp;IF(特征计算_周度!C486&gt;$B$15,"HY ","")&amp;IF(特征计算_周度!G486&gt;$B$15,"Sahm ","")&amp;IF(特征计算_周度!E486&gt;$B$15,"趋势 ","")&amp;IF(特征计算_周度!F486&gt;$B$15,"斜率",""),"—"))</f>
        <v/>
      </c>
      <c r="H503" s="120">
        <f>IF(OR(B503="",C503=""),"",_xlfn.LET(_xlpm.dev,原始数据_周度!G486,_xlpm.minDev,MIN(OFFSET(原始数据_周度!G486,1-$D$17,0,$D$17,1)),_xlpm.bounce,_xlpm.dev-_xlpm.minDev,IF(AND(ISNUMBER(_xlpm.dev),ISNUMBER(_xlpm.minDev),_xlpm.minDev&lt;=$B$17,_xlpm.bounce&gt;=$F$17),"✅ 触发","—")))</f>
        <v/>
      </c>
      <c r="I503" s="172">
        <f>IFERROR(IF(特征计算_周度!H503&gt;$I$3,MIN($I$4,MAX(-$I$5,(特征计算_周度!H503-$I$3)*$I$4)),0),"")</f>
        <v/>
      </c>
    </row>
    <row r="504">
      <c r="A504" s="117">
        <f>特征计算_周度!A487</f>
        <v/>
      </c>
      <c r="B504" s="171">
        <f>IFERROR($A$3*特征计算_周度!B504+$B$3*特征计算_周度!C504+$C$3*特征计算_周度!D504+$D$3*特征计算_周度!E504+$E$3*特征计算_周度!F504+$F$3*特征计算_周度!H504,"")</f>
        <v/>
      </c>
      <c r="C504" s="118">
        <f>IFERROR(PERCENTILE(OFFSET(B504,1-364,0,364,1),$C$7),"")</f>
        <v/>
      </c>
      <c r="D504" s="118">
        <f>IFERROR(PERCENTILE(OFFSET(B504,1-364,0,364,1),$C$11),"")</f>
        <v/>
      </c>
      <c r="E504" s="122">
        <f>_xlfn.LET(_xlpm.initState,IF(OR(B504="",C504=""),"",IF(OR(特征计算_周度!B487&gt;$B$15,特征计算_周度!C487&gt;$B$15,特征计算_周度!G487&gt;$B$15,特征计算_周度!E487&gt;$B$15,特征计算_周度!F487&gt;$B$15),$A$12,IFERROR(IF(B504&lt;PERCENTILE(OFFSET(B504,1-364,0,364,1),$C$7),$A$7,IF(B504&lt;PERCENTILE(OFFSET(B504,1-364,0,364,1),$C$8),$A$8,IF(B504&lt;PERCENTILE(OFFSET(B504,1-364,0,364,1),$C$9),$A$9,IF(B504&lt;PERCENTILE(OFFSET(B504,1-364,0,364,1),$C$10),$A$10,IF(B504&lt;PERCENTILE(OFFSET(B504,1-364,0,364,1),$C$11),$A$11,$A$12))))),""))),_xlpm.dev,原始数据_周度!G487,_xlpm.minDev,MIN(OFFSET(原始数据_周度!G487,1-$D$17,0,$D$17,1)),_xlpm.bounce,_xlpm.dev-_xlpm.minDev,_xlpm.oversold,AND(ISNUMBER(_xlpm.dev),ISNUMBER(_xlpm.minDev),_xlpm.minDev&lt;=$B$17,_xlpm.bounce&gt;=$F$17,OR(_xlpm.initState=$A$12,_xlpm.initState=$A$11,_xlpm.initState=$A$10)),_xlpm.pctOnly,IFERROR(IF(B504&lt;PERCENTILE(OFFSET(B504,1-364,0,364,1),$C$7),$A$7,IF(B504&lt;PERCENTILE(OFFSET(B504,1-364,0,364,1),$C$8),$A$8,IF(B504&lt;PERCENTILE(OFFSET(B504,1-364,0,364,1),$C$9),$A$9,IF(B504&lt;PERCENTILE(OFFSET(B504,1-364,0,364,1),$C$10),$A$10,IF(B504&lt;PERCENTILE(OFFSET(B504,1-364,0,364,1),$C$11),$A$11,$A$12))))),""),IF(_xlpm.initState="","",IF(_xlpm.oversold,_xlpm.pctOnly,_xlpm.initState)))</f>
        <v/>
      </c>
      <c r="F504" s="119" t="n"/>
      <c r="G504" s="120">
        <f>IF(OR(B504="",C504=""),"",IF(OR(特征计算_周度!B487&gt;$B$15,特征计算_周度!C487&gt;$B$15,特征计算_周度!G487&gt;$B$15,特征计算_周度!E487&gt;$B$15,特征计算_周度!F487&gt;$B$15),IF(特征计算_周度!B487&gt;$B$15,"VIX ","")&amp;IF(特征计算_周度!C487&gt;$B$15,"HY ","")&amp;IF(特征计算_周度!G487&gt;$B$15,"Sahm ","")&amp;IF(特征计算_周度!E487&gt;$B$15,"趋势 ","")&amp;IF(特征计算_周度!F487&gt;$B$15,"斜率",""),"—"))</f>
        <v/>
      </c>
      <c r="H504" s="120">
        <f>IF(OR(B504="",C504=""),"",_xlfn.LET(_xlpm.dev,原始数据_周度!G487,_xlpm.minDev,MIN(OFFSET(原始数据_周度!G487,1-$D$17,0,$D$17,1)),_xlpm.bounce,_xlpm.dev-_xlpm.minDev,IF(AND(ISNUMBER(_xlpm.dev),ISNUMBER(_xlpm.minDev),_xlpm.minDev&lt;=$B$17,_xlpm.bounce&gt;=$F$17),"✅ 触发","—")))</f>
        <v/>
      </c>
      <c r="I504" s="172">
        <f>IFERROR(IF(特征计算_周度!H504&gt;$I$3,MIN($I$4,MAX(-$I$5,(特征计算_周度!H504-$I$3)*$I$4)),0),"")</f>
        <v/>
      </c>
    </row>
    <row r="505">
      <c r="A505" s="117">
        <f>特征计算_周度!A488</f>
        <v/>
      </c>
      <c r="B505" s="171">
        <f>IFERROR($A$3*特征计算_周度!B505+$B$3*特征计算_周度!C505+$C$3*特征计算_周度!D505+$D$3*特征计算_周度!E505+$E$3*特征计算_周度!F505+$F$3*特征计算_周度!H505,"")</f>
        <v/>
      </c>
      <c r="C505" s="118">
        <f>IFERROR(PERCENTILE(OFFSET(B505,1-364,0,364,1),$C$7),"")</f>
        <v/>
      </c>
      <c r="D505" s="118">
        <f>IFERROR(PERCENTILE(OFFSET(B505,1-364,0,364,1),$C$11),"")</f>
        <v/>
      </c>
      <c r="E505" s="122">
        <f>_xlfn.LET(_xlpm.initState,IF(OR(B505="",C505=""),"",IF(OR(特征计算_周度!B488&gt;$B$15,特征计算_周度!C488&gt;$B$15,特征计算_周度!G488&gt;$B$15,特征计算_周度!E488&gt;$B$15,特征计算_周度!F488&gt;$B$15),$A$12,IFERROR(IF(B505&lt;PERCENTILE(OFFSET(B505,1-364,0,364,1),$C$7),$A$7,IF(B505&lt;PERCENTILE(OFFSET(B505,1-364,0,364,1),$C$8),$A$8,IF(B505&lt;PERCENTILE(OFFSET(B505,1-364,0,364,1),$C$9),$A$9,IF(B505&lt;PERCENTILE(OFFSET(B505,1-364,0,364,1),$C$10),$A$10,IF(B505&lt;PERCENTILE(OFFSET(B505,1-364,0,364,1),$C$11),$A$11,$A$12))))),""))),_xlpm.dev,原始数据_周度!G488,_xlpm.minDev,MIN(OFFSET(原始数据_周度!G488,1-$D$17,0,$D$17,1)),_xlpm.bounce,_xlpm.dev-_xlpm.minDev,_xlpm.oversold,AND(ISNUMBER(_xlpm.dev),ISNUMBER(_xlpm.minDev),_xlpm.minDev&lt;=$B$17,_xlpm.bounce&gt;=$F$17,OR(_xlpm.initState=$A$12,_xlpm.initState=$A$11,_xlpm.initState=$A$10)),_xlpm.pctOnly,IFERROR(IF(B505&lt;PERCENTILE(OFFSET(B505,1-364,0,364,1),$C$7),$A$7,IF(B505&lt;PERCENTILE(OFFSET(B505,1-364,0,364,1),$C$8),$A$8,IF(B505&lt;PERCENTILE(OFFSET(B505,1-364,0,364,1),$C$9),$A$9,IF(B505&lt;PERCENTILE(OFFSET(B505,1-364,0,364,1),$C$10),$A$10,IF(B505&lt;PERCENTILE(OFFSET(B505,1-364,0,364,1),$C$11),$A$11,$A$12))))),""),IF(_xlpm.initState="","",IF(_xlpm.oversold,_xlpm.pctOnly,_xlpm.initState)))</f>
        <v/>
      </c>
      <c r="F505" s="119" t="n"/>
      <c r="G505" s="120">
        <f>IF(OR(B505="",C505=""),"",IF(OR(特征计算_周度!B488&gt;$B$15,特征计算_周度!C488&gt;$B$15,特征计算_周度!G488&gt;$B$15,特征计算_周度!E488&gt;$B$15,特征计算_周度!F488&gt;$B$15),IF(特征计算_周度!B488&gt;$B$15,"VIX ","")&amp;IF(特征计算_周度!C488&gt;$B$15,"HY ","")&amp;IF(特征计算_周度!G488&gt;$B$15,"Sahm ","")&amp;IF(特征计算_周度!E488&gt;$B$15,"趋势 ","")&amp;IF(特征计算_周度!F488&gt;$B$15,"斜率",""),"—"))</f>
        <v/>
      </c>
      <c r="H505" s="120">
        <f>IF(OR(B505="",C505=""),"",_xlfn.LET(_xlpm.dev,原始数据_周度!G488,_xlpm.minDev,MIN(OFFSET(原始数据_周度!G488,1-$D$17,0,$D$17,1)),_xlpm.bounce,_xlpm.dev-_xlpm.minDev,IF(AND(ISNUMBER(_xlpm.dev),ISNUMBER(_xlpm.minDev),_xlpm.minDev&lt;=$B$17,_xlpm.bounce&gt;=$F$17),"✅ 触发","—")))</f>
        <v/>
      </c>
      <c r="I505" s="172">
        <f>IFERROR(IF(特征计算_周度!H505&gt;$I$3,MIN($I$4,MAX(-$I$5,(特征计算_周度!H505-$I$3)*$I$4)),0),"")</f>
        <v/>
      </c>
    </row>
    <row r="506">
      <c r="A506" s="117">
        <f>特征计算_周度!A489</f>
        <v/>
      </c>
      <c r="B506" s="171">
        <f>IFERROR($A$3*特征计算_周度!B506+$B$3*特征计算_周度!C506+$C$3*特征计算_周度!D506+$D$3*特征计算_周度!E506+$E$3*特征计算_周度!F506+$F$3*特征计算_周度!H506,"")</f>
        <v/>
      </c>
      <c r="C506" s="118">
        <f>IFERROR(PERCENTILE(OFFSET(B506,1-364,0,364,1),$C$7),"")</f>
        <v/>
      </c>
      <c r="D506" s="118">
        <f>IFERROR(PERCENTILE(OFFSET(B506,1-364,0,364,1),$C$11),"")</f>
        <v/>
      </c>
      <c r="E506" s="122">
        <f>_xlfn.LET(_xlpm.initState,IF(OR(B506="",C506=""),"",IF(OR(特征计算_周度!B489&gt;$B$15,特征计算_周度!C489&gt;$B$15,特征计算_周度!G489&gt;$B$15,特征计算_周度!E489&gt;$B$15,特征计算_周度!F489&gt;$B$15),$A$12,IFERROR(IF(B506&lt;PERCENTILE(OFFSET(B506,1-364,0,364,1),$C$7),$A$7,IF(B506&lt;PERCENTILE(OFFSET(B506,1-364,0,364,1),$C$8),$A$8,IF(B506&lt;PERCENTILE(OFFSET(B506,1-364,0,364,1),$C$9),$A$9,IF(B506&lt;PERCENTILE(OFFSET(B506,1-364,0,364,1),$C$10),$A$10,IF(B506&lt;PERCENTILE(OFFSET(B506,1-364,0,364,1),$C$11),$A$11,$A$12))))),""))),_xlpm.dev,原始数据_周度!G489,_xlpm.minDev,MIN(OFFSET(原始数据_周度!G489,1-$D$17,0,$D$17,1)),_xlpm.bounce,_xlpm.dev-_xlpm.minDev,_xlpm.oversold,AND(ISNUMBER(_xlpm.dev),ISNUMBER(_xlpm.minDev),_xlpm.minDev&lt;=$B$17,_xlpm.bounce&gt;=$F$17,OR(_xlpm.initState=$A$12,_xlpm.initState=$A$11,_xlpm.initState=$A$10)),_xlpm.pctOnly,IFERROR(IF(B506&lt;PERCENTILE(OFFSET(B506,1-364,0,364,1),$C$7),$A$7,IF(B506&lt;PERCENTILE(OFFSET(B506,1-364,0,364,1),$C$8),$A$8,IF(B506&lt;PERCENTILE(OFFSET(B506,1-364,0,364,1),$C$9),$A$9,IF(B506&lt;PERCENTILE(OFFSET(B506,1-364,0,364,1),$C$10),$A$10,IF(B506&lt;PERCENTILE(OFFSET(B506,1-364,0,364,1),$C$11),$A$11,$A$12))))),""),IF(_xlpm.initState="","",IF(_xlpm.oversold,_xlpm.pctOnly,_xlpm.initState)))</f>
        <v/>
      </c>
      <c r="F506" s="119" t="n"/>
      <c r="G506" s="120">
        <f>IF(OR(B506="",C506=""),"",IF(OR(特征计算_周度!B489&gt;$B$15,特征计算_周度!C489&gt;$B$15,特征计算_周度!G489&gt;$B$15,特征计算_周度!E489&gt;$B$15,特征计算_周度!F489&gt;$B$15),IF(特征计算_周度!B489&gt;$B$15,"VIX ","")&amp;IF(特征计算_周度!C489&gt;$B$15,"HY ","")&amp;IF(特征计算_周度!G489&gt;$B$15,"Sahm ","")&amp;IF(特征计算_周度!E489&gt;$B$15,"趋势 ","")&amp;IF(特征计算_周度!F489&gt;$B$15,"斜率",""),"—"))</f>
        <v/>
      </c>
      <c r="H506" s="120">
        <f>IF(OR(B506="",C506=""),"",_xlfn.LET(_xlpm.dev,原始数据_周度!G489,_xlpm.minDev,MIN(OFFSET(原始数据_周度!G489,1-$D$17,0,$D$17,1)),_xlpm.bounce,_xlpm.dev-_xlpm.minDev,IF(AND(ISNUMBER(_xlpm.dev),ISNUMBER(_xlpm.minDev),_xlpm.minDev&lt;=$B$17,_xlpm.bounce&gt;=$F$17),"✅ 触发","—")))</f>
        <v/>
      </c>
      <c r="I506" s="172">
        <f>IFERROR(IF(特征计算_周度!H506&gt;$I$3,MIN($I$4,MAX(-$I$5,(特征计算_周度!H506-$I$3)*$I$4)),0),"")</f>
        <v/>
      </c>
    </row>
    <row r="507">
      <c r="A507" s="117">
        <f>特征计算_周度!A490</f>
        <v/>
      </c>
      <c r="B507" s="171">
        <f>IFERROR($A$3*特征计算_周度!B507+$B$3*特征计算_周度!C507+$C$3*特征计算_周度!D507+$D$3*特征计算_周度!E507+$E$3*特征计算_周度!F507+$F$3*特征计算_周度!H507,"")</f>
        <v/>
      </c>
      <c r="C507" s="118">
        <f>IFERROR(PERCENTILE(OFFSET(B507,1-364,0,364,1),$C$7),"")</f>
        <v/>
      </c>
      <c r="D507" s="118">
        <f>IFERROR(PERCENTILE(OFFSET(B507,1-364,0,364,1),$C$11),"")</f>
        <v/>
      </c>
      <c r="E507" s="122">
        <f>_xlfn.LET(_xlpm.initState,IF(OR(B507="",C507=""),"",IF(OR(特征计算_周度!B490&gt;$B$15,特征计算_周度!C490&gt;$B$15,特征计算_周度!G490&gt;$B$15,特征计算_周度!E490&gt;$B$15,特征计算_周度!F490&gt;$B$15),$A$12,IFERROR(IF(B507&lt;PERCENTILE(OFFSET(B507,1-364,0,364,1),$C$7),$A$7,IF(B507&lt;PERCENTILE(OFFSET(B507,1-364,0,364,1),$C$8),$A$8,IF(B507&lt;PERCENTILE(OFFSET(B507,1-364,0,364,1),$C$9),$A$9,IF(B507&lt;PERCENTILE(OFFSET(B507,1-364,0,364,1),$C$10),$A$10,IF(B507&lt;PERCENTILE(OFFSET(B507,1-364,0,364,1),$C$11),$A$11,$A$12))))),""))),_xlpm.dev,原始数据_周度!G490,_xlpm.minDev,MIN(OFFSET(原始数据_周度!G490,1-$D$17,0,$D$17,1)),_xlpm.bounce,_xlpm.dev-_xlpm.minDev,_xlpm.oversold,AND(ISNUMBER(_xlpm.dev),ISNUMBER(_xlpm.minDev),_xlpm.minDev&lt;=$B$17,_xlpm.bounce&gt;=$F$17,OR(_xlpm.initState=$A$12,_xlpm.initState=$A$11,_xlpm.initState=$A$10)),_xlpm.pctOnly,IFERROR(IF(B507&lt;PERCENTILE(OFFSET(B507,1-364,0,364,1),$C$7),$A$7,IF(B507&lt;PERCENTILE(OFFSET(B507,1-364,0,364,1),$C$8),$A$8,IF(B507&lt;PERCENTILE(OFFSET(B507,1-364,0,364,1),$C$9),$A$9,IF(B507&lt;PERCENTILE(OFFSET(B507,1-364,0,364,1),$C$10),$A$10,IF(B507&lt;PERCENTILE(OFFSET(B507,1-364,0,364,1),$C$11),$A$11,$A$12))))),""),IF(_xlpm.initState="","",IF(_xlpm.oversold,_xlpm.pctOnly,_xlpm.initState)))</f>
        <v/>
      </c>
      <c r="F507" s="119" t="n"/>
      <c r="G507" s="120">
        <f>IF(OR(B507="",C507=""),"",IF(OR(特征计算_周度!B490&gt;$B$15,特征计算_周度!C490&gt;$B$15,特征计算_周度!G490&gt;$B$15,特征计算_周度!E490&gt;$B$15,特征计算_周度!F490&gt;$B$15),IF(特征计算_周度!B490&gt;$B$15,"VIX ","")&amp;IF(特征计算_周度!C490&gt;$B$15,"HY ","")&amp;IF(特征计算_周度!G490&gt;$B$15,"Sahm ","")&amp;IF(特征计算_周度!E490&gt;$B$15,"趋势 ","")&amp;IF(特征计算_周度!F490&gt;$B$15,"斜率",""),"—"))</f>
        <v/>
      </c>
      <c r="H507" s="120">
        <f>IF(OR(B507="",C507=""),"",_xlfn.LET(_xlpm.dev,原始数据_周度!G490,_xlpm.minDev,MIN(OFFSET(原始数据_周度!G490,1-$D$17,0,$D$17,1)),_xlpm.bounce,_xlpm.dev-_xlpm.minDev,IF(AND(ISNUMBER(_xlpm.dev),ISNUMBER(_xlpm.minDev),_xlpm.minDev&lt;=$B$17,_xlpm.bounce&gt;=$F$17),"✅ 触发","—")))</f>
        <v/>
      </c>
      <c r="I507" s="172">
        <f>IFERROR(IF(特征计算_周度!H507&gt;$I$3,MIN($I$4,MAX(-$I$5,(特征计算_周度!H507-$I$3)*$I$4)),0),"")</f>
        <v/>
      </c>
    </row>
    <row r="508">
      <c r="A508" s="117">
        <f>特征计算_周度!A491</f>
        <v/>
      </c>
      <c r="B508" s="171">
        <f>IFERROR($A$3*特征计算_周度!B508+$B$3*特征计算_周度!C508+$C$3*特征计算_周度!D508+$D$3*特征计算_周度!E508+$E$3*特征计算_周度!F508+$F$3*特征计算_周度!H508,"")</f>
        <v/>
      </c>
      <c r="C508" s="118">
        <f>IFERROR(PERCENTILE(OFFSET(B508,1-364,0,364,1),$C$7),"")</f>
        <v/>
      </c>
      <c r="D508" s="118">
        <f>IFERROR(PERCENTILE(OFFSET(B508,1-364,0,364,1),$C$11),"")</f>
        <v/>
      </c>
      <c r="E508" s="122">
        <f>_xlfn.LET(_xlpm.initState,IF(OR(B508="",C508=""),"",IF(OR(特征计算_周度!B491&gt;$B$15,特征计算_周度!C491&gt;$B$15,特征计算_周度!G491&gt;$B$15,特征计算_周度!E491&gt;$B$15,特征计算_周度!F491&gt;$B$15),$A$12,IFERROR(IF(B508&lt;PERCENTILE(OFFSET(B508,1-364,0,364,1),$C$7),$A$7,IF(B508&lt;PERCENTILE(OFFSET(B508,1-364,0,364,1),$C$8),$A$8,IF(B508&lt;PERCENTILE(OFFSET(B508,1-364,0,364,1),$C$9),$A$9,IF(B508&lt;PERCENTILE(OFFSET(B508,1-364,0,364,1),$C$10),$A$10,IF(B508&lt;PERCENTILE(OFFSET(B508,1-364,0,364,1),$C$11),$A$11,$A$12))))),""))),_xlpm.dev,原始数据_周度!G491,_xlpm.minDev,MIN(OFFSET(原始数据_周度!G491,1-$D$17,0,$D$17,1)),_xlpm.bounce,_xlpm.dev-_xlpm.minDev,_xlpm.oversold,AND(ISNUMBER(_xlpm.dev),ISNUMBER(_xlpm.minDev),_xlpm.minDev&lt;=$B$17,_xlpm.bounce&gt;=$F$17,OR(_xlpm.initState=$A$12,_xlpm.initState=$A$11,_xlpm.initState=$A$10)),_xlpm.pctOnly,IFERROR(IF(B508&lt;PERCENTILE(OFFSET(B508,1-364,0,364,1),$C$7),$A$7,IF(B508&lt;PERCENTILE(OFFSET(B508,1-364,0,364,1),$C$8),$A$8,IF(B508&lt;PERCENTILE(OFFSET(B508,1-364,0,364,1),$C$9),$A$9,IF(B508&lt;PERCENTILE(OFFSET(B508,1-364,0,364,1),$C$10),$A$10,IF(B508&lt;PERCENTILE(OFFSET(B508,1-364,0,364,1),$C$11),$A$11,$A$12))))),""),IF(_xlpm.initState="","",IF(_xlpm.oversold,_xlpm.pctOnly,_xlpm.initState)))</f>
        <v/>
      </c>
      <c r="F508" s="119" t="n"/>
      <c r="G508" s="120">
        <f>IF(OR(B508="",C508=""),"",IF(OR(特征计算_周度!B491&gt;$B$15,特征计算_周度!C491&gt;$B$15,特征计算_周度!G491&gt;$B$15,特征计算_周度!E491&gt;$B$15,特征计算_周度!F491&gt;$B$15),IF(特征计算_周度!B491&gt;$B$15,"VIX ","")&amp;IF(特征计算_周度!C491&gt;$B$15,"HY ","")&amp;IF(特征计算_周度!G491&gt;$B$15,"Sahm ","")&amp;IF(特征计算_周度!E491&gt;$B$15,"趋势 ","")&amp;IF(特征计算_周度!F491&gt;$B$15,"斜率",""),"—"))</f>
        <v/>
      </c>
      <c r="H508" s="120">
        <f>IF(OR(B508="",C508=""),"",_xlfn.LET(_xlpm.dev,原始数据_周度!G491,_xlpm.minDev,MIN(OFFSET(原始数据_周度!G491,1-$D$17,0,$D$17,1)),_xlpm.bounce,_xlpm.dev-_xlpm.minDev,IF(AND(ISNUMBER(_xlpm.dev),ISNUMBER(_xlpm.minDev),_xlpm.minDev&lt;=$B$17,_xlpm.bounce&gt;=$F$17),"✅ 触发","—")))</f>
        <v/>
      </c>
      <c r="I508" s="172">
        <f>IFERROR(IF(特征计算_周度!H508&gt;$I$3,MIN($I$4,MAX(-$I$5,(特征计算_周度!H508-$I$3)*$I$4)),0),"")</f>
        <v/>
      </c>
    </row>
    <row r="509">
      <c r="A509" s="117">
        <f>特征计算_周度!A492</f>
        <v/>
      </c>
      <c r="B509" s="171">
        <f>IFERROR($A$3*特征计算_周度!B509+$B$3*特征计算_周度!C509+$C$3*特征计算_周度!D509+$D$3*特征计算_周度!E509+$E$3*特征计算_周度!F509+$F$3*特征计算_周度!H509,"")</f>
        <v/>
      </c>
      <c r="C509" s="118">
        <f>IFERROR(PERCENTILE(OFFSET(B509,1-364,0,364,1),$C$7),"")</f>
        <v/>
      </c>
      <c r="D509" s="118">
        <f>IFERROR(PERCENTILE(OFFSET(B509,1-364,0,364,1),$C$11),"")</f>
        <v/>
      </c>
      <c r="E509" s="122">
        <f>_xlfn.LET(_xlpm.initState,IF(OR(B509="",C509=""),"",IF(OR(特征计算_周度!B492&gt;$B$15,特征计算_周度!C492&gt;$B$15,特征计算_周度!G492&gt;$B$15,特征计算_周度!E492&gt;$B$15,特征计算_周度!F492&gt;$B$15),$A$12,IFERROR(IF(B509&lt;PERCENTILE(OFFSET(B509,1-364,0,364,1),$C$7),$A$7,IF(B509&lt;PERCENTILE(OFFSET(B509,1-364,0,364,1),$C$8),$A$8,IF(B509&lt;PERCENTILE(OFFSET(B509,1-364,0,364,1),$C$9),$A$9,IF(B509&lt;PERCENTILE(OFFSET(B509,1-364,0,364,1),$C$10),$A$10,IF(B509&lt;PERCENTILE(OFFSET(B509,1-364,0,364,1),$C$11),$A$11,$A$12))))),""))),_xlpm.dev,原始数据_周度!G492,_xlpm.minDev,MIN(OFFSET(原始数据_周度!G492,1-$D$17,0,$D$17,1)),_xlpm.bounce,_xlpm.dev-_xlpm.minDev,_xlpm.oversold,AND(ISNUMBER(_xlpm.dev),ISNUMBER(_xlpm.minDev),_xlpm.minDev&lt;=$B$17,_xlpm.bounce&gt;=$F$17,OR(_xlpm.initState=$A$12,_xlpm.initState=$A$11,_xlpm.initState=$A$10)),_xlpm.pctOnly,IFERROR(IF(B509&lt;PERCENTILE(OFFSET(B509,1-364,0,364,1),$C$7),$A$7,IF(B509&lt;PERCENTILE(OFFSET(B509,1-364,0,364,1),$C$8),$A$8,IF(B509&lt;PERCENTILE(OFFSET(B509,1-364,0,364,1),$C$9),$A$9,IF(B509&lt;PERCENTILE(OFFSET(B509,1-364,0,364,1),$C$10),$A$10,IF(B509&lt;PERCENTILE(OFFSET(B509,1-364,0,364,1),$C$11),$A$11,$A$12))))),""),IF(_xlpm.initState="","",IF(_xlpm.oversold,_xlpm.pctOnly,_xlpm.initState)))</f>
        <v/>
      </c>
      <c r="F509" s="119" t="n"/>
      <c r="G509" s="120">
        <f>IF(OR(B509="",C509=""),"",IF(OR(特征计算_周度!B492&gt;$B$15,特征计算_周度!C492&gt;$B$15,特征计算_周度!G492&gt;$B$15,特征计算_周度!E492&gt;$B$15,特征计算_周度!F492&gt;$B$15),IF(特征计算_周度!B492&gt;$B$15,"VIX ","")&amp;IF(特征计算_周度!C492&gt;$B$15,"HY ","")&amp;IF(特征计算_周度!G492&gt;$B$15,"Sahm ","")&amp;IF(特征计算_周度!E492&gt;$B$15,"趋势 ","")&amp;IF(特征计算_周度!F492&gt;$B$15,"斜率",""),"—"))</f>
        <v/>
      </c>
      <c r="H509" s="120">
        <f>IF(OR(B509="",C509=""),"",_xlfn.LET(_xlpm.dev,原始数据_周度!G492,_xlpm.minDev,MIN(OFFSET(原始数据_周度!G492,1-$D$17,0,$D$17,1)),_xlpm.bounce,_xlpm.dev-_xlpm.minDev,IF(AND(ISNUMBER(_xlpm.dev),ISNUMBER(_xlpm.minDev),_xlpm.minDev&lt;=$B$17,_xlpm.bounce&gt;=$F$17),"✅ 触发","—")))</f>
        <v/>
      </c>
      <c r="I509" s="172">
        <f>IFERROR(IF(特征计算_周度!H509&gt;$I$3,MIN($I$4,MAX(-$I$5,(特征计算_周度!H509-$I$3)*$I$4)),0),"")</f>
        <v/>
      </c>
    </row>
    <row r="510">
      <c r="A510" s="117">
        <f>特征计算_周度!A493</f>
        <v/>
      </c>
      <c r="B510" s="171">
        <f>IFERROR($A$3*特征计算_周度!B510+$B$3*特征计算_周度!C510+$C$3*特征计算_周度!D510+$D$3*特征计算_周度!E510+$E$3*特征计算_周度!F510+$F$3*特征计算_周度!H510,"")</f>
        <v/>
      </c>
      <c r="C510" s="118">
        <f>IFERROR(PERCENTILE(OFFSET(B510,1-364,0,364,1),$C$7),"")</f>
        <v/>
      </c>
      <c r="D510" s="118">
        <f>IFERROR(PERCENTILE(OFFSET(B510,1-364,0,364,1),$C$11),"")</f>
        <v/>
      </c>
      <c r="E510" s="122">
        <f>_xlfn.LET(_xlpm.initState,IF(OR(B510="",C510=""),"",IF(OR(特征计算_周度!B493&gt;$B$15,特征计算_周度!C493&gt;$B$15,特征计算_周度!G493&gt;$B$15,特征计算_周度!E493&gt;$B$15,特征计算_周度!F493&gt;$B$15),$A$12,IFERROR(IF(B510&lt;PERCENTILE(OFFSET(B510,1-364,0,364,1),$C$7),$A$7,IF(B510&lt;PERCENTILE(OFFSET(B510,1-364,0,364,1),$C$8),$A$8,IF(B510&lt;PERCENTILE(OFFSET(B510,1-364,0,364,1),$C$9),$A$9,IF(B510&lt;PERCENTILE(OFFSET(B510,1-364,0,364,1),$C$10),$A$10,IF(B510&lt;PERCENTILE(OFFSET(B510,1-364,0,364,1),$C$11),$A$11,$A$12))))),""))),_xlpm.dev,原始数据_周度!G493,_xlpm.minDev,MIN(OFFSET(原始数据_周度!G493,1-$D$17,0,$D$17,1)),_xlpm.bounce,_xlpm.dev-_xlpm.minDev,_xlpm.oversold,AND(ISNUMBER(_xlpm.dev),ISNUMBER(_xlpm.minDev),_xlpm.minDev&lt;=$B$17,_xlpm.bounce&gt;=$F$17,OR(_xlpm.initState=$A$12,_xlpm.initState=$A$11,_xlpm.initState=$A$10)),_xlpm.pctOnly,IFERROR(IF(B510&lt;PERCENTILE(OFFSET(B510,1-364,0,364,1),$C$7),$A$7,IF(B510&lt;PERCENTILE(OFFSET(B510,1-364,0,364,1),$C$8),$A$8,IF(B510&lt;PERCENTILE(OFFSET(B510,1-364,0,364,1),$C$9),$A$9,IF(B510&lt;PERCENTILE(OFFSET(B510,1-364,0,364,1),$C$10),$A$10,IF(B510&lt;PERCENTILE(OFFSET(B510,1-364,0,364,1),$C$11),$A$11,$A$12))))),""),IF(_xlpm.initState="","",IF(_xlpm.oversold,_xlpm.pctOnly,_xlpm.initState)))</f>
        <v/>
      </c>
      <c r="F510" s="119" t="n"/>
      <c r="G510" s="120">
        <f>IF(OR(B510="",C510=""),"",IF(OR(特征计算_周度!B493&gt;$B$15,特征计算_周度!C493&gt;$B$15,特征计算_周度!G493&gt;$B$15,特征计算_周度!E493&gt;$B$15,特征计算_周度!F493&gt;$B$15),IF(特征计算_周度!B493&gt;$B$15,"VIX ","")&amp;IF(特征计算_周度!C493&gt;$B$15,"HY ","")&amp;IF(特征计算_周度!G493&gt;$B$15,"Sahm ","")&amp;IF(特征计算_周度!E493&gt;$B$15,"趋势 ","")&amp;IF(特征计算_周度!F493&gt;$B$15,"斜率",""),"—"))</f>
        <v/>
      </c>
      <c r="H510" s="120">
        <f>IF(OR(B510="",C510=""),"",_xlfn.LET(_xlpm.dev,原始数据_周度!G493,_xlpm.minDev,MIN(OFFSET(原始数据_周度!G493,1-$D$17,0,$D$17,1)),_xlpm.bounce,_xlpm.dev-_xlpm.minDev,IF(AND(ISNUMBER(_xlpm.dev),ISNUMBER(_xlpm.minDev),_xlpm.minDev&lt;=$B$17,_xlpm.bounce&gt;=$F$17),"✅ 触发","—")))</f>
        <v/>
      </c>
      <c r="I510" s="172">
        <f>IFERROR(IF(特征计算_周度!H510&gt;$I$3,MIN($I$4,MAX(-$I$5,(特征计算_周度!H510-$I$3)*$I$4)),0),"")</f>
        <v/>
      </c>
    </row>
    <row r="511">
      <c r="A511" s="117">
        <f>特征计算_周度!A494</f>
        <v/>
      </c>
      <c r="B511" s="171">
        <f>IFERROR($A$3*特征计算_周度!B511+$B$3*特征计算_周度!C511+$C$3*特征计算_周度!D511+$D$3*特征计算_周度!E511+$E$3*特征计算_周度!F511+$F$3*特征计算_周度!H511,"")</f>
        <v/>
      </c>
      <c r="C511" s="118">
        <f>IFERROR(PERCENTILE(OFFSET(B511,1-364,0,364,1),$C$7),"")</f>
        <v/>
      </c>
      <c r="D511" s="118">
        <f>IFERROR(PERCENTILE(OFFSET(B511,1-364,0,364,1),$C$11),"")</f>
        <v/>
      </c>
      <c r="E511" s="122">
        <f>_xlfn.LET(_xlpm.initState,IF(OR(B511="",C511=""),"",IF(OR(特征计算_周度!B494&gt;$B$15,特征计算_周度!C494&gt;$B$15,特征计算_周度!G494&gt;$B$15,特征计算_周度!E494&gt;$B$15,特征计算_周度!F494&gt;$B$15),$A$12,IFERROR(IF(B511&lt;PERCENTILE(OFFSET(B511,1-364,0,364,1),$C$7),$A$7,IF(B511&lt;PERCENTILE(OFFSET(B511,1-364,0,364,1),$C$8),$A$8,IF(B511&lt;PERCENTILE(OFFSET(B511,1-364,0,364,1),$C$9),$A$9,IF(B511&lt;PERCENTILE(OFFSET(B511,1-364,0,364,1),$C$10),$A$10,IF(B511&lt;PERCENTILE(OFFSET(B511,1-364,0,364,1),$C$11),$A$11,$A$12))))),""))),_xlpm.dev,原始数据_周度!G494,_xlpm.minDev,MIN(OFFSET(原始数据_周度!G494,1-$D$17,0,$D$17,1)),_xlpm.bounce,_xlpm.dev-_xlpm.minDev,_xlpm.oversold,AND(ISNUMBER(_xlpm.dev),ISNUMBER(_xlpm.minDev),_xlpm.minDev&lt;=$B$17,_xlpm.bounce&gt;=$F$17,OR(_xlpm.initState=$A$12,_xlpm.initState=$A$11,_xlpm.initState=$A$10)),_xlpm.pctOnly,IFERROR(IF(B511&lt;PERCENTILE(OFFSET(B511,1-364,0,364,1),$C$7),$A$7,IF(B511&lt;PERCENTILE(OFFSET(B511,1-364,0,364,1),$C$8),$A$8,IF(B511&lt;PERCENTILE(OFFSET(B511,1-364,0,364,1),$C$9),$A$9,IF(B511&lt;PERCENTILE(OFFSET(B511,1-364,0,364,1),$C$10),$A$10,IF(B511&lt;PERCENTILE(OFFSET(B511,1-364,0,364,1),$C$11),$A$11,$A$12))))),""),IF(_xlpm.initState="","",IF(_xlpm.oversold,_xlpm.pctOnly,_xlpm.initState)))</f>
        <v/>
      </c>
      <c r="F511" s="119" t="n"/>
      <c r="G511" s="120">
        <f>IF(OR(B511="",C511=""),"",IF(OR(特征计算_周度!B494&gt;$B$15,特征计算_周度!C494&gt;$B$15,特征计算_周度!G494&gt;$B$15,特征计算_周度!E494&gt;$B$15,特征计算_周度!F494&gt;$B$15),IF(特征计算_周度!B494&gt;$B$15,"VIX ","")&amp;IF(特征计算_周度!C494&gt;$B$15,"HY ","")&amp;IF(特征计算_周度!G494&gt;$B$15,"Sahm ","")&amp;IF(特征计算_周度!E494&gt;$B$15,"趋势 ","")&amp;IF(特征计算_周度!F494&gt;$B$15,"斜率",""),"—"))</f>
        <v/>
      </c>
      <c r="H511" s="120">
        <f>IF(OR(B511="",C511=""),"",_xlfn.LET(_xlpm.dev,原始数据_周度!G494,_xlpm.minDev,MIN(OFFSET(原始数据_周度!G494,1-$D$17,0,$D$17,1)),_xlpm.bounce,_xlpm.dev-_xlpm.minDev,IF(AND(ISNUMBER(_xlpm.dev),ISNUMBER(_xlpm.minDev),_xlpm.minDev&lt;=$B$17,_xlpm.bounce&gt;=$F$17),"✅ 触发","—")))</f>
        <v/>
      </c>
      <c r="I511" s="172">
        <f>IFERROR(IF(特征计算_周度!H511&gt;$I$3,MIN($I$4,MAX(-$I$5,(特征计算_周度!H511-$I$3)*$I$4)),0),"")</f>
        <v/>
      </c>
    </row>
    <row r="512">
      <c r="A512" s="117">
        <f>特征计算_周度!A495</f>
        <v/>
      </c>
      <c r="B512" s="171">
        <f>IFERROR($A$3*特征计算_周度!B512+$B$3*特征计算_周度!C512+$C$3*特征计算_周度!D512+$D$3*特征计算_周度!E512+$E$3*特征计算_周度!F512+$F$3*特征计算_周度!H512,"")</f>
        <v/>
      </c>
      <c r="C512" s="118">
        <f>IFERROR(PERCENTILE(OFFSET(B512,1-364,0,364,1),$C$7),"")</f>
        <v/>
      </c>
      <c r="D512" s="118">
        <f>IFERROR(PERCENTILE(OFFSET(B512,1-364,0,364,1),$C$11),"")</f>
        <v/>
      </c>
      <c r="E512" s="122">
        <f>_xlfn.LET(_xlpm.initState,IF(OR(B512="",C512=""),"",IF(OR(特征计算_周度!B495&gt;$B$15,特征计算_周度!C495&gt;$B$15,特征计算_周度!G495&gt;$B$15,特征计算_周度!E495&gt;$B$15,特征计算_周度!F495&gt;$B$15),$A$12,IFERROR(IF(B512&lt;PERCENTILE(OFFSET(B512,1-364,0,364,1),$C$7),$A$7,IF(B512&lt;PERCENTILE(OFFSET(B512,1-364,0,364,1),$C$8),$A$8,IF(B512&lt;PERCENTILE(OFFSET(B512,1-364,0,364,1),$C$9),$A$9,IF(B512&lt;PERCENTILE(OFFSET(B512,1-364,0,364,1),$C$10),$A$10,IF(B512&lt;PERCENTILE(OFFSET(B512,1-364,0,364,1),$C$11),$A$11,$A$12))))),""))),_xlpm.dev,原始数据_周度!G495,_xlpm.minDev,MIN(OFFSET(原始数据_周度!G495,1-$D$17,0,$D$17,1)),_xlpm.bounce,_xlpm.dev-_xlpm.minDev,_xlpm.oversold,AND(ISNUMBER(_xlpm.dev),ISNUMBER(_xlpm.minDev),_xlpm.minDev&lt;=$B$17,_xlpm.bounce&gt;=$F$17,OR(_xlpm.initState=$A$12,_xlpm.initState=$A$11,_xlpm.initState=$A$10)),_xlpm.pctOnly,IFERROR(IF(B512&lt;PERCENTILE(OFFSET(B512,1-364,0,364,1),$C$7),$A$7,IF(B512&lt;PERCENTILE(OFFSET(B512,1-364,0,364,1),$C$8),$A$8,IF(B512&lt;PERCENTILE(OFFSET(B512,1-364,0,364,1),$C$9),$A$9,IF(B512&lt;PERCENTILE(OFFSET(B512,1-364,0,364,1),$C$10),$A$10,IF(B512&lt;PERCENTILE(OFFSET(B512,1-364,0,364,1),$C$11),$A$11,$A$12))))),""),IF(_xlpm.initState="","",IF(_xlpm.oversold,_xlpm.pctOnly,_xlpm.initState)))</f>
        <v/>
      </c>
      <c r="F512" s="119" t="n"/>
      <c r="G512" s="120">
        <f>IF(OR(B512="",C512=""),"",IF(OR(特征计算_周度!B495&gt;$B$15,特征计算_周度!C495&gt;$B$15,特征计算_周度!G495&gt;$B$15,特征计算_周度!E495&gt;$B$15,特征计算_周度!F495&gt;$B$15),IF(特征计算_周度!B495&gt;$B$15,"VIX ","")&amp;IF(特征计算_周度!C495&gt;$B$15,"HY ","")&amp;IF(特征计算_周度!G495&gt;$B$15,"Sahm ","")&amp;IF(特征计算_周度!E495&gt;$B$15,"趋势 ","")&amp;IF(特征计算_周度!F495&gt;$B$15,"斜率",""),"—"))</f>
        <v/>
      </c>
      <c r="H512" s="120">
        <f>IF(OR(B512="",C512=""),"",_xlfn.LET(_xlpm.dev,原始数据_周度!G495,_xlpm.minDev,MIN(OFFSET(原始数据_周度!G495,1-$D$17,0,$D$17,1)),_xlpm.bounce,_xlpm.dev-_xlpm.minDev,IF(AND(ISNUMBER(_xlpm.dev),ISNUMBER(_xlpm.minDev),_xlpm.minDev&lt;=$B$17,_xlpm.bounce&gt;=$F$17),"✅ 触发","—")))</f>
        <v/>
      </c>
      <c r="I512" s="172">
        <f>IFERROR(IF(特征计算_周度!H512&gt;$I$3,MIN($I$4,MAX(-$I$5,(特征计算_周度!H512-$I$3)*$I$4)),0),"")</f>
        <v/>
      </c>
    </row>
    <row r="513">
      <c r="A513" s="117">
        <f>特征计算_周度!A496</f>
        <v/>
      </c>
      <c r="B513" s="171">
        <f>IFERROR($A$3*特征计算_周度!B513+$B$3*特征计算_周度!C513+$C$3*特征计算_周度!D513+$D$3*特征计算_周度!E513+$E$3*特征计算_周度!F513+$F$3*特征计算_周度!H513,"")</f>
        <v/>
      </c>
      <c r="C513" s="118">
        <f>IFERROR(PERCENTILE(OFFSET(B513,1-364,0,364,1),$C$7),"")</f>
        <v/>
      </c>
      <c r="D513" s="118">
        <f>IFERROR(PERCENTILE(OFFSET(B513,1-364,0,364,1),$C$11),"")</f>
        <v/>
      </c>
      <c r="E513" s="122">
        <f>_xlfn.LET(_xlpm.initState,IF(OR(B513="",C513=""),"",IF(OR(特征计算_周度!B496&gt;$B$15,特征计算_周度!C496&gt;$B$15,特征计算_周度!G496&gt;$B$15,特征计算_周度!E496&gt;$B$15,特征计算_周度!F496&gt;$B$15),$A$12,IFERROR(IF(B513&lt;PERCENTILE(OFFSET(B513,1-364,0,364,1),$C$7),$A$7,IF(B513&lt;PERCENTILE(OFFSET(B513,1-364,0,364,1),$C$8),$A$8,IF(B513&lt;PERCENTILE(OFFSET(B513,1-364,0,364,1),$C$9),$A$9,IF(B513&lt;PERCENTILE(OFFSET(B513,1-364,0,364,1),$C$10),$A$10,IF(B513&lt;PERCENTILE(OFFSET(B513,1-364,0,364,1),$C$11),$A$11,$A$12))))),""))),_xlpm.dev,原始数据_周度!G496,_xlpm.minDev,MIN(OFFSET(原始数据_周度!G496,1-$D$17,0,$D$17,1)),_xlpm.bounce,_xlpm.dev-_xlpm.minDev,_xlpm.oversold,AND(ISNUMBER(_xlpm.dev),ISNUMBER(_xlpm.minDev),_xlpm.minDev&lt;=$B$17,_xlpm.bounce&gt;=$F$17,OR(_xlpm.initState=$A$12,_xlpm.initState=$A$11,_xlpm.initState=$A$10)),_xlpm.pctOnly,IFERROR(IF(B513&lt;PERCENTILE(OFFSET(B513,1-364,0,364,1),$C$7),$A$7,IF(B513&lt;PERCENTILE(OFFSET(B513,1-364,0,364,1),$C$8),$A$8,IF(B513&lt;PERCENTILE(OFFSET(B513,1-364,0,364,1),$C$9),$A$9,IF(B513&lt;PERCENTILE(OFFSET(B513,1-364,0,364,1),$C$10),$A$10,IF(B513&lt;PERCENTILE(OFFSET(B513,1-364,0,364,1),$C$11),$A$11,$A$12))))),""),IF(_xlpm.initState="","",IF(_xlpm.oversold,_xlpm.pctOnly,_xlpm.initState)))</f>
        <v/>
      </c>
      <c r="F513" s="119" t="n"/>
      <c r="G513" s="120">
        <f>IF(OR(B513="",C513=""),"",IF(OR(特征计算_周度!B496&gt;$B$15,特征计算_周度!C496&gt;$B$15,特征计算_周度!G496&gt;$B$15,特征计算_周度!E496&gt;$B$15,特征计算_周度!F496&gt;$B$15),IF(特征计算_周度!B496&gt;$B$15,"VIX ","")&amp;IF(特征计算_周度!C496&gt;$B$15,"HY ","")&amp;IF(特征计算_周度!G496&gt;$B$15,"Sahm ","")&amp;IF(特征计算_周度!E496&gt;$B$15,"趋势 ","")&amp;IF(特征计算_周度!F496&gt;$B$15,"斜率",""),"—"))</f>
        <v/>
      </c>
      <c r="H513" s="120">
        <f>IF(OR(B513="",C513=""),"",_xlfn.LET(_xlpm.dev,原始数据_周度!G496,_xlpm.minDev,MIN(OFFSET(原始数据_周度!G496,1-$D$17,0,$D$17,1)),_xlpm.bounce,_xlpm.dev-_xlpm.minDev,IF(AND(ISNUMBER(_xlpm.dev),ISNUMBER(_xlpm.minDev),_xlpm.minDev&lt;=$B$17,_xlpm.bounce&gt;=$F$17),"✅ 触发","—")))</f>
        <v/>
      </c>
      <c r="I513" s="172">
        <f>IFERROR(IF(特征计算_周度!H513&gt;$I$3,MIN($I$4,MAX(-$I$5,(特征计算_周度!H513-$I$3)*$I$4)),0),"")</f>
        <v/>
      </c>
    </row>
    <row r="514">
      <c r="A514" s="117">
        <f>特征计算_周度!A497</f>
        <v/>
      </c>
      <c r="B514" s="171">
        <f>IFERROR($A$3*特征计算_周度!B514+$B$3*特征计算_周度!C514+$C$3*特征计算_周度!D514+$D$3*特征计算_周度!E514+$E$3*特征计算_周度!F514+$F$3*特征计算_周度!H514,"")</f>
        <v/>
      </c>
      <c r="C514" s="118">
        <f>IFERROR(PERCENTILE(OFFSET(B514,1-364,0,364,1),$C$7),"")</f>
        <v/>
      </c>
      <c r="D514" s="118">
        <f>IFERROR(PERCENTILE(OFFSET(B514,1-364,0,364,1),$C$11),"")</f>
        <v/>
      </c>
      <c r="E514" s="122">
        <f>_xlfn.LET(_xlpm.initState,IF(OR(B514="",C514=""),"",IF(OR(特征计算_周度!B497&gt;$B$15,特征计算_周度!C497&gt;$B$15,特征计算_周度!G497&gt;$B$15,特征计算_周度!E497&gt;$B$15,特征计算_周度!F497&gt;$B$15),$A$12,IFERROR(IF(B514&lt;PERCENTILE(OFFSET(B514,1-364,0,364,1),$C$7),$A$7,IF(B514&lt;PERCENTILE(OFFSET(B514,1-364,0,364,1),$C$8),$A$8,IF(B514&lt;PERCENTILE(OFFSET(B514,1-364,0,364,1),$C$9),$A$9,IF(B514&lt;PERCENTILE(OFFSET(B514,1-364,0,364,1),$C$10),$A$10,IF(B514&lt;PERCENTILE(OFFSET(B514,1-364,0,364,1),$C$11),$A$11,$A$12))))),""))),_xlpm.dev,原始数据_周度!G497,_xlpm.minDev,MIN(OFFSET(原始数据_周度!G497,1-$D$17,0,$D$17,1)),_xlpm.bounce,_xlpm.dev-_xlpm.minDev,_xlpm.oversold,AND(ISNUMBER(_xlpm.dev),ISNUMBER(_xlpm.minDev),_xlpm.minDev&lt;=$B$17,_xlpm.bounce&gt;=$F$17,OR(_xlpm.initState=$A$12,_xlpm.initState=$A$11,_xlpm.initState=$A$10)),_xlpm.pctOnly,IFERROR(IF(B514&lt;PERCENTILE(OFFSET(B514,1-364,0,364,1),$C$7),$A$7,IF(B514&lt;PERCENTILE(OFFSET(B514,1-364,0,364,1),$C$8),$A$8,IF(B514&lt;PERCENTILE(OFFSET(B514,1-364,0,364,1),$C$9),$A$9,IF(B514&lt;PERCENTILE(OFFSET(B514,1-364,0,364,1),$C$10),$A$10,IF(B514&lt;PERCENTILE(OFFSET(B514,1-364,0,364,1),$C$11),$A$11,$A$12))))),""),IF(_xlpm.initState="","",IF(_xlpm.oversold,_xlpm.pctOnly,_xlpm.initState)))</f>
        <v/>
      </c>
      <c r="F514" s="119" t="n"/>
      <c r="G514" s="120">
        <f>IF(OR(B514="",C514=""),"",IF(OR(特征计算_周度!B497&gt;$B$15,特征计算_周度!C497&gt;$B$15,特征计算_周度!G497&gt;$B$15,特征计算_周度!E497&gt;$B$15,特征计算_周度!F497&gt;$B$15),IF(特征计算_周度!B497&gt;$B$15,"VIX ","")&amp;IF(特征计算_周度!C497&gt;$B$15,"HY ","")&amp;IF(特征计算_周度!G497&gt;$B$15,"Sahm ","")&amp;IF(特征计算_周度!E497&gt;$B$15,"趋势 ","")&amp;IF(特征计算_周度!F497&gt;$B$15,"斜率",""),"—"))</f>
        <v/>
      </c>
      <c r="H514" s="120">
        <f>IF(OR(B514="",C514=""),"",_xlfn.LET(_xlpm.dev,原始数据_周度!G497,_xlpm.minDev,MIN(OFFSET(原始数据_周度!G497,1-$D$17,0,$D$17,1)),_xlpm.bounce,_xlpm.dev-_xlpm.minDev,IF(AND(ISNUMBER(_xlpm.dev),ISNUMBER(_xlpm.minDev),_xlpm.minDev&lt;=$B$17,_xlpm.bounce&gt;=$F$17),"✅ 触发","—")))</f>
        <v/>
      </c>
      <c r="I514" s="172">
        <f>IFERROR(IF(特征计算_周度!H514&gt;$I$3,MIN($I$4,MAX(-$I$5,(特征计算_周度!H514-$I$3)*$I$4)),0),"")</f>
        <v/>
      </c>
    </row>
    <row r="515">
      <c r="A515" s="117">
        <f>特征计算_周度!A498</f>
        <v/>
      </c>
      <c r="B515" s="171">
        <f>IFERROR($A$3*特征计算_周度!B515+$B$3*特征计算_周度!C515+$C$3*特征计算_周度!D515+$D$3*特征计算_周度!E515+$E$3*特征计算_周度!F515+$F$3*特征计算_周度!H515,"")</f>
        <v/>
      </c>
      <c r="C515" s="118">
        <f>IFERROR(PERCENTILE(OFFSET(B515,1-364,0,364,1),$C$7),"")</f>
        <v/>
      </c>
      <c r="D515" s="118">
        <f>IFERROR(PERCENTILE(OFFSET(B515,1-364,0,364,1),$C$11),"")</f>
        <v/>
      </c>
      <c r="E515" s="122">
        <f>_xlfn.LET(_xlpm.initState,IF(OR(B515="",C515=""),"",IF(OR(特征计算_周度!B498&gt;$B$15,特征计算_周度!C498&gt;$B$15,特征计算_周度!G498&gt;$B$15,特征计算_周度!E498&gt;$B$15,特征计算_周度!F498&gt;$B$15),$A$12,IFERROR(IF(B515&lt;PERCENTILE(OFFSET(B515,1-364,0,364,1),$C$7),$A$7,IF(B515&lt;PERCENTILE(OFFSET(B515,1-364,0,364,1),$C$8),$A$8,IF(B515&lt;PERCENTILE(OFFSET(B515,1-364,0,364,1),$C$9),$A$9,IF(B515&lt;PERCENTILE(OFFSET(B515,1-364,0,364,1),$C$10),$A$10,IF(B515&lt;PERCENTILE(OFFSET(B515,1-364,0,364,1),$C$11),$A$11,$A$12))))),""))),_xlpm.dev,原始数据_周度!G498,_xlpm.minDev,MIN(OFFSET(原始数据_周度!G498,1-$D$17,0,$D$17,1)),_xlpm.bounce,_xlpm.dev-_xlpm.minDev,_xlpm.oversold,AND(ISNUMBER(_xlpm.dev),ISNUMBER(_xlpm.minDev),_xlpm.minDev&lt;=$B$17,_xlpm.bounce&gt;=$F$17,OR(_xlpm.initState=$A$12,_xlpm.initState=$A$11,_xlpm.initState=$A$10)),_xlpm.pctOnly,IFERROR(IF(B515&lt;PERCENTILE(OFFSET(B515,1-364,0,364,1),$C$7),$A$7,IF(B515&lt;PERCENTILE(OFFSET(B515,1-364,0,364,1),$C$8),$A$8,IF(B515&lt;PERCENTILE(OFFSET(B515,1-364,0,364,1),$C$9),$A$9,IF(B515&lt;PERCENTILE(OFFSET(B515,1-364,0,364,1),$C$10),$A$10,IF(B515&lt;PERCENTILE(OFFSET(B515,1-364,0,364,1),$C$11),$A$11,$A$12))))),""),IF(_xlpm.initState="","",IF(_xlpm.oversold,_xlpm.pctOnly,_xlpm.initState)))</f>
        <v/>
      </c>
      <c r="F515" s="119" t="n"/>
      <c r="G515" s="120">
        <f>IF(OR(B515="",C515=""),"",IF(OR(特征计算_周度!B498&gt;$B$15,特征计算_周度!C498&gt;$B$15,特征计算_周度!G498&gt;$B$15,特征计算_周度!E498&gt;$B$15,特征计算_周度!F498&gt;$B$15),IF(特征计算_周度!B498&gt;$B$15,"VIX ","")&amp;IF(特征计算_周度!C498&gt;$B$15,"HY ","")&amp;IF(特征计算_周度!G498&gt;$B$15,"Sahm ","")&amp;IF(特征计算_周度!E498&gt;$B$15,"趋势 ","")&amp;IF(特征计算_周度!F498&gt;$B$15,"斜率",""),"—"))</f>
        <v/>
      </c>
      <c r="H515" s="120">
        <f>IF(OR(B515="",C515=""),"",_xlfn.LET(_xlpm.dev,原始数据_周度!G498,_xlpm.minDev,MIN(OFFSET(原始数据_周度!G498,1-$D$17,0,$D$17,1)),_xlpm.bounce,_xlpm.dev-_xlpm.minDev,IF(AND(ISNUMBER(_xlpm.dev),ISNUMBER(_xlpm.minDev),_xlpm.minDev&lt;=$B$17,_xlpm.bounce&gt;=$F$17),"✅ 触发","—")))</f>
        <v/>
      </c>
      <c r="I515" s="172">
        <f>IFERROR(IF(特征计算_周度!H515&gt;$I$3,MIN($I$4,MAX(-$I$5,(特征计算_周度!H515-$I$3)*$I$4)),0),"")</f>
        <v/>
      </c>
    </row>
    <row r="516">
      <c r="A516" s="117">
        <f>特征计算_周度!A499</f>
        <v/>
      </c>
      <c r="B516" s="171">
        <f>IFERROR($A$3*特征计算_周度!B516+$B$3*特征计算_周度!C516+$C$3*特征计算_周度!D516+$D$3*特征计算_周度!E516+$E$3*特征计算_周度!F516+$F$3*特征计算_周度!H516,"")</f>
        <v/>
      </c>
      <c r="C516" s="118">
        <f>IFERROR(PERCENTILE(OFFSET(B516,1-364,0,364,1),$C$7),"")</f>
        <v/>
      </c>
      <c r="D516" s="118">
        <f>IFERROR(PERCENTILE(OFFSET(B516,1-364,0,364,1),$C$11),"")</f>
        <v/>
      </c>
      <c r="E516" s="122">
        <f>_xlfn.LET(_xlpm.initState,IF(OR(B516="",C516=""),"",IF(OR(特征计算_周度!B499&gt;$B$15,特征计算_周度!C499&gt;$B$15,特征计算_周度!G499&gt;$B$15,特征计算_周度!E499&gt;$B$15,特征计算_周度!F499&gt;$B$15),$A$12,IFERROR(IF(B516&lt;PERCENTILE(OFFSET(B516,1-364,0,364,1),$C$7),$A$7,IF(B516&lt;PERCENTILE(OFFSET(B516,1-364,0,364,1),$C$8),$A$8,IF(B516&lt;PERCENTILE(OFFSET(B516,1-364,0,364,1),$C$9),$A$9,IF(B516&lt;PERCENTILE(OFFSET(B516,1-364,0,364,1),$C$10),$A$10,IF(B516&lt;PERCENTILE(OFFSET(B516,1-364,0,364,1),$C$11),$A$11,$A$12))))),""))),_xlpm.dev,原始数据_周度!G499,_xlpm.minDev,MIN(OFFSET(原始数据_周度!G499,1-$D$17,0,$D$17,1)),_xlpm.bounce,_xlpm.dev-_xlpm.minDev,_xlpm.oversold,AND(ISNUMBER(_xlpm.dev),ISNUMBER(_xlpm.minDev),_xlpm.minDev&lt;=$B$17,_xlpm.bounce&gt;=$F$17,OR(_xlpm.initState=$A$12,_xlpm.initState=$A$11,_xlpm.initState=$A$10)),_xlpm.pctOnly,IFERROR(IF(B516&lt;PERCENTILE(OFFSET(B516,1-364,0,364,1),$C$7),$A$7,IF(B516&lt;PERCENTILE(OFFSET(B516,1-364,0,364,1),$C$8),$A$8,IF(B516&lt;PERCENTILE(OFFSET(B516,1-364,0,364,1),$C$9),$A$9,IF(B516&lt;PERCENTILE(OFFSET(B516,1-364,0,364,1),$C$10),$A$10,IF(B516&lt;PERCENTILE(OFFSET(B516,1-364,0,364,1),$C$11),$A$11,$A$12))))),""),IF(_xlpm.initState="","",IF(_xlpm.oversold,_xlpm.pctOnly,_xlpm.initState)))</f>
        <v/>
      </c>
      <c r="F516" s="119" t="n"/>
      <c r="G516" s="120">
        <f>IF(OR(B516="",C516=""),"",IF(OR(特征计算_周度!B499&gt;$B$15,特征计算_周度!C499&gt;$B$15,特征计算_周度!G499&gt;$B$15,特征计算_周度!E499&gt;$B$15,特征计算_周度!F499&gt;$B$15),IF(特征计算_周度!B499&gt;$B$15,"VIX ","")&amp;IF(特征计算_周度!C499&gt;$B$15,"HY ","")&amp;IF(特征计算_周度!G499&gt;$B$15,"Sahm ","")&amp;IF(特征计算_周度!E499&gt;$B$15,"趋势 ","")&amp;IF(特征计算_周度!F499&gt;$B$15,"斜率",""),"—"))</f>
        <v/>
      </c>
      <c r="H516" s="120">
        <f>IF(OR(B516="",C516=""),"",_xlfn.LET(_xlpm.dev,原始数据_周度!G499,_xlpm.minDev,MIN(OFFSET(原始数据_周度!G499,1-$D$17,0,$D$17,1)),_xlpm.bounce,_xlpm.dev-_xlpm.minDev,IF(AND(ISNUMBER(_xlpm.dev),ISNUMBER(_xlpm.minDev),_xlpm.minDev&lt;=$B$17,_xlpm.bounce&gt;=$F$17),"✅ 触发","—")))</f>
        <v/>
      </c>
      <c r="I516" s="172">
        <f>IFERROR(IF(特征计算_周度!H516&gt;$I$3,MIN($I$4,MAX(-$I$5,(特征计算_周度!H516-$I$3)*$I$4)),0),"")</f>
        <v/>
      </c>
    </row>
    <row r="517">
      <c r="A517" s="117">
        <f>特征计算_周度!A500</f>
        <v/>
      </c>
      <c r="B517" s="171">
        <f>IFERROR($A$3*特征计算_周度!B517+$B$3*特征计算_周度!C517+$C$3*特征计算_周度!D517+$D$3*特征计算_周度!E517+$E$3*特征计算_周度!F517+$F$3*特征计算_周度!H517,"")</f>
        <v/>
      </c>
      <c r="C517" s="118">
        <f>IFERROR(PERCENTILE(OFFSET(B517,1-364,0,364,1),$C$7),"")</f>
        <v/>
      </c>
      <c r="D517" s="118">
        <f>IFERROR(PERCENTILE(OFFSET(B517,1-364,0,364,1),$C$11),"")</f>
        <v/>
      </c>
      <c r="E517" s="122">
        <f>_xlfn.LET(_xlpm.initState,IF(OR(B517="",C517=""),"",IF(OR(特征计算_周度!B500&gt;$B$15,特征计算_周度!C500&gt;$B$15,特征计算_周度!G500&gt;$B$15,特征计算_周度!E500&gt;$B$15,特征计算_周度!F500&gt;$B$15),$A$12,IFERROR(IF(B517&lt;PERCENTILE(OFFSET(B517,1-364,0,364,1),$C$7),$A$7,IF(B517&lt;PERCENTILE(OFFSET(B517,1-364,0,364,1),$C$8),$A$8,IF(B517&lt;PERCENTILE(OFFSET(B517,1-364,0,364,1),$C$9),$A$9,IF(B517&lt;PERCENTILE(OFFSET(B517,1-364,0,364,1),$C$10),$A$10,IF(B517&lt;PERCENTILE(OFFSET(B517,1-364,0,364,1),$C$11),$A$11,$A$12))))),""))),_xlpm.dev,原始数据_周度!G500,_xlpm.minDev,MIN(OFFSET(原始数据_周度!G500,1-$D$17,0,$D$17,1)),_xlpm.bounce,_xlpm.dev-_xlpm.minDev,_xlpm.oversold,AND(ISNUMBER(_xlpm.dev),ISNUMBER(_xlpm.minDev),_xlpm.minDev&lt;=$B$17,_xlpm.bounce&gt;=$F$17,OR(_xlpm.initState=$A$12,_xlpm.initState=$A$11,_xlpm.initState=$A$10)),_xlpm.pctOnly,IFERROR(IF(B517&lt;PERCENTILE(OFFSET(B517,1-364,0,364,1),$C$7),$A$7,IF(B517&lt;PERCENTILE(OFFSET(B517,1-364,0,364,1),$C$8),$A$8,IF(B517&lt;PERCENTILE(OFFSET(B517,1-364,0,364,1),$C$9),$A$9,IF(B517&lt;PERCENTILE(OFFSET(B517,1-364,0,364,1),$C$10),$A$10,IF(B517&lt;PERCENTILE(OFFSET(B517,1-364,0,364,1),$C$11),$A$11,$A$12))))),""),IF(_xlpm.initState="","",IF(_xlpm.oversold,_xlpm.pctOnly,_xlpm.initState)))</f>
        <v/>
      </c>
      <c r="F517" s="119" t="n"/>
      <c r="G517" s="120">
        <f>IF(OR(B517="",C517=""),"",IF(OR(特征计算_周度!B500&gt;$B$15,特征计算_周度!C500&gt;$B$15,特征计算_周度!G500&gt;$B$15,特征计算_周度!E500&gt;$B$15,特征计算_周度!F500&gt;$B$15),IF(特征计算_周度!B500&gt;$B$15,"VIX ","")&amp;IF(特征计算_周度!C500&gt;$B$15,"HY ","")&amp;IF(特征计算_周度!G500&gt;$B$15,"Sahm ","")&amp;IF(特征计算_周度!E500&gt;$B$15,"趋势 ","")&amp;IF(特征计算_周度!F500&gt;$B$15,"斜率",""),"—"))</f>
        <v/>
      </c>
      <c r="H517" s="120">
        <f>IF(OR(B517="",C517=""),"",_xlfn.LET(_xlpm.dev,原始数据_周度!G500,_xlpm.minDev,MIN(OFFSET(原始数据_周度!G500,1-$D$17,0,$D$17,1)),_xlpm.bounce,_xlpm.dev-_xlpm.minDev,IF(AND(ISNUMBER(_xlpm.dev),ISNUMBER(_xlpm.minDev),_xlpm.minDev&lt;=$B$17,_xlpm.bounce&gt;=$F$17),"✅ 触发","—")))</f>
        <v/>
      </c>
      <c r="I517" s="172">
        <f>IFERROR(IF(特征计算_周度!H517&gt;$I$3,MIN($I$4,MAX(-$I$5,(特征计算_周度!H517-$I$3)*$I$4)),0),"")</f>
        <v/>
      </c>
    </row>
    <row r="518">
      <c r="A518" s="117">
        <f>特征计算_周度!A501</f>
        <v/>
      </c>
      <c r="B518" s="171">
        <f>IFERROR($A$3*特征计算_周度!B518+$B$3*特征计算_周度!C518+$C$3*特征计算_周度!D518+$D$3*特征计算_周度!E518+$E$3*特征计算_周度!F518+$F$3*特征计算_周度!H518,"")</f>
        <v/>
      </c>
      <c r="C518" s="118">
        <f>IFERROR(PERCENTILE(OFFSET(B518,1-364,0,364,1),$C$7),"")</f>
        <v/>
      </c>
      <c r="D518" s="118">
        <f>IFERROR(PERCENTILE(OFFSET(B518,1-364,0,364,1),$C$11),"")</f>
        <v/>
      </c>
      <c r="E518" s="122">
        <f>_xlfn.LET(_xlpm.initState,IF(OR(B518="",C518=""),"",IF(OR(特征计算_周度!B501&gt;$B$15,特征计算_周度!C501&gt;$B$15,特征计算_周度!G501&gt;$B$15,特征计算_周度!E501&gt;$B$15,特征计算_周度!F501&gt;$B$15),$A$12,IFERROR(IF(B518&lt;PERCENTILE(OFFSET(B518,1-364,0,364,1),$C$7),$A$7,IF(B518&lt;PERCENTILE(OFFSET(B518,1-364,0,364,1),$C$8),$A$8,IF(B518&lt;PERCENTILE(OFFSET(B518,1-364,0,364,1),$C$9),$A$9,IF(B518&lt;PERCENTILE(OFFSET(B518,1-364,0,364,1),$C$10),$A$10,IF(B518&lt;PERCENTILE(OFFSET(B518,1-364,0,364,1),$C$11),$A$11,$A$12))))),""))),_xlpm.dev,原始数据_周度!G501,_xlpm.minDev,MIN(OFFSET(原始数据_周度!G501,1-$D$17,0,$D$17,1)),_xlpm.bounce,_xlpm.dev-_xlpm.minDev,_xlpm.oversold,AND(ISNUMBER(_xlpm.dev),ISNUMBER(_xlpm.minDev),_xlpm.minDev&lt;=$B$17,_xlpm.bounce&gt;=$F$17,OR(_xlpm.initState=$A$12,_xlpm.initState=$A$11,_xlpm.initState=$A$10)),_xlpm.pctOnly,IFERROR(IF(B518&lt;PERCENTILE(OFFSET(B518,1-364,0,364,1),$C$7),$A$7,IF(B518&lt;PERCENTILE(OFFSET(B518,1-364,0,364,1),$C$8),$A$8,IF(B518&lt;PERCENTILE(OFFSET(B518,1-364,0,364,1),$C$9),$A$9,IF(B518&lt;PERCENTILE(OFFSET(B518,1-364,0,364,1),$C$10),$A$10,IF(B518&lt;PERCENTILE(OFFSET(B518,1-364,0,364,1),$C$11),$A$11,$A$12))))),""),IF(_xlpm.initState="","",IF(_xlpm.oversold,_xlpm.pctOnly,_xlpm.initState)))</f>
        <v/>
      </c>
      <c r="F518" s="119" t="n"/>
      <c r="G518" s="120">
        <f>IF(OR(B518="",C518=""),"",IF(OR(特征计算_周度!B501&gt;$B$15,特征计算_周度!C501&gt;$B$15,特征计算_周度!G501&gt;$B$15,特征计算_周度!E501&gt;$B$15,特征计算_周度!F501&gt;$B$15),IF(特征计算_周度!B501&gt;$B$15,"VIX ","")&amp;IF(特征计算_周度!C501&gt;$B$15,"HY ","")&amp;IF(特征计算_周度!G501&gt;$B$15,"Sahm ","")&amp;IF(特征计算_周度!E501&gt;$B$15,"趋势 ","")&amp;IF(特征计算_周度!F501&gt;$B$15,"斜率",""),"—"))</f>
        <v/>
      </c>
      <c r="H518" s="120">
        <f>IF(OR(B518="",C518=""),"",_xlfn.LET(_xlpm.dev,原始数据_周度!G501,_xlpm.minDev,MIN(OFFSET(原始数据_周度!G501,1-$D$17,0,$D$17,1)),_xlpm.bounce,_xlpm.dev-_xlpm.minDev,IF(AND(ISNUMBER(_xlpm.dev),ISNUMBER(_xlpm.minDev),_xlpm.minDev&lt;=$B$17,_xlpm.bounce&gt;=$F$17),"✅ 触发","—")))</f>
        <v/>
      </c>
      <c r="I518" s="172">
        <f>IFERROR(IF(特征计算_周度!H518&gt;$I$3,MIN($I$4,MAX(-$I$5,(特征计算_周度!H518-$I$3)*$I$4)),0),"")</f>
        <v/>
      </c>
    </row>
    <row r="519">
      <c r="A519" s="117">
        <f>特征计算_周度!A502</f>
        <v/>
      </c>
      <c r="B519" s="171">
        <f>IFERROR($A$3*特征计算_周度!B519+$B$3*特征计算_周度!C519+$C$3*特征计算_周度!D519+$D$3*特征计算_周度!E519+$E$3*特征计算_周度!F519+$F$3*特征计算_周度!H519,"")</f>
        <v/>
      </c>
      <c r="C519" s="118">
        <f>IFERROR(PERCENTILE(OFFSET(B519,1-364,0,364,1),$C$7),"")</f>
        <v/>
      </c>
      <c r="D519" s="118">
        <f>IFERROR(PERCENTILE(OFFSET(B519,1-364,0,364,1),$C$11),"")</f>
        <v/>
      </c>
      <c r="E519" s="122">
        <f>_xlfn.LET(_xlpm.initState,IF(OR(B519="",C519=""),"",IF(OR(特征计算_周度!B502&gt;$B$15,特征计算_周度!C502&gt;$B$15,特征计算_周度!G502&gt;$B$15,特征计算_周度!E502&gt;$B$15,特征计算_周度!F502&gt;$B$15),$A$12,IFERROR(IF(B519&lt;PERCENTILE(OFFSET(B519,1-364,0,364,1),$C$7),$A$7,IF(B519&lt;PERCENTILE(OFFSET(B519,1-364,0,364,1),$C$8),$A$8,IF(B519&lt;PERCENTILE(OFFSET(B519,1-364,0,364,1),$C$9),$A$9,IF(B519&lt;PERCENTILE(OFFSET(B519,1-364,0,364,1),$C$10),$A$10,IF(B519&lt;PERCENTILE(OFFSET(B519,1-364,0,364,1),$C$11),$A$11,$A$12))))),""))),_xlpm.dev,原始数据_周度!G502,_xlpm.minDev,MIN(OFFSET(原始数据_周度!G502,1-$D$17,0,$D$17,1)),_xlpm.bounce,_xlpm.dev-_xlpm.minDev,_xlpm.oversold,AND(ISNUMBER(_xlpm.dev),ISNUMBER(_xlpm.minDev),_xlpm.minDev&lt;=$B$17,_xlpm.bounce&gt;=$F$17,OR(_xlpm.initState=$A$12,_xlpm.initState=$A$11,_xlpm.initState=$A$10)),_xlpm.pctOnly,IFERROR(IF(B519&lt;PERCENTILE(OFFSET(B519,1-364,0,364,1),$C$7),$A$7,IF(B519&lt;PERCENTILE(OFFSET(B519,1-364,0,364,1),$C$8),$A$8,IF(B519&lt;PERCENTILE(OFFSET(B519,1-364,0,364,1),$C$9),$A$9,IF(B519&lt;PERCENTILE(OFFSET(B519,1-364,0,364,1),$C$10),$A$10,IF(B519&lt;PERCENTILE(OFFSET(B519,1-364,0,364,1),$C$11),$A$11,$A$12))))),""),IF(_xlpm.initState="","",IF(_xlpm.oversold,_xlpm.pctOnly,_xlpm.initState)))</f>
        <v/>
      </c>
      <c r="F519" s="119" t="n"/>
      <c r="G519" s="120">
        <f>IF(OR(B519="",C519=""),"",IF(OR(特征计算_周度!B502&gt;$B$15,特征计算_周度!C502&gt;$B$15,特征计算_周度!G502&gt;$B$15,特征计算_周度!E502&gt;$B$15,特征计算_周度!F502&gt;$B$15),IF(特征计算_周度!B502&gt;$B$15,"VIX ","")&amp;IF(特征计算_周度!C502&gt;$B$15,"HY ","")&amp;IF(特征计算_周度!G502&gt;$B$15,"Sahm ","")&amp;IF(特征计算_周度!E502&gt;$B$15,"趋势 ","")&amp;IF(特征计算_周度!F502&gt;$B$15,"斜率",""),"—"))</f>
        <v/>
      </c>
      <c r="H519" s="120">
        <f>IF(OR(B519="",C519=""),"",_xlfn.LET(_xlpm.dev,原始数据_周度!G502,_xlpm.minDev,MIN(OFFSET(原始数据_周度!G502,1-$D$17,0,$D$17,1)),_xlpm.bounce,_xlpm.dev-_xlpm.minDev,IF(AND(ISNUMBER(_xlpm.dev),ISNUMBER(_xlpm.minDev),_xlpm.minDev&lt;=$B$17,_xlpm.bounce&gt;=$F$17),"✅ 触发","—")))</f>
        <v/>
      </c>
      <c r="I519" s="172">
        <f>IFERROR(IF(特征计算_周度!H519&gt;$I$3,MIN($I$4,MAX(-$I$5,(特征计算_周度!H519-$I$3)*$I$4)),0),"")</f>
        <v/>
      </c>
    </row>
    <row r="520">
      <c r="A520" s="117">
        <f>特征计算_周度!A503</f>
        <v/>
      </c>
      <c r="B520" s="171">
        <f>IFERROR($A$3*特征计算_周度!B520+$B$3*特征计算_周度!C520+$C$3*特征计算_周度!D520+$D$3*特征计算_周度!E520+$E$3*特征计算_周度!F520+$F$3*特征计算_周度!H520,"")</f>
        <v/>
      </c>
      <c r="C520" s="118">
        <f>IFERROR(PERCENTILE(OFFSET(B520,1-364,0,364,1),$C$7),"")</f>
        <v/>
      </c>
      <c r="D520" s="118">
        <f>IFERROR(PERCENTILE(OFFSET(B520,1-364,0,364,1),$C$11),"")</f>
        <v/>
      </c>
      <c r="E520" s="122">
        <f>_xlfn.LET(_xlpm.initState,IF(OR(B520="",C520=""),"",IF(OR(特征计算_周度!B503&gt;$B$15,特征计算_周度!C503&gt;$B$15,特征计算_周度!G503&gt;$B$15,特征计算_周度!E503&gt;$B$15,特征计算_周度!F503&gt;$B$15),$A$12,IFERROR(IF(B520&lt;PERCENTILE(OFFSET(B520,1-364,0,364,1),$C$7),$A$7,IF(B520&lt;PERCENTILE(OFFSET(B520,1-364,0,364,1),$C$8),$A$8,IF(B520&lt;PERCENTILE(OFFSET(B520,1-364,0,364,1),$C$9),$A$9,IF(B520&lt;PERCENTILE(OFFSET(B520,1-364,0,364,1),$C$10),$A$10,IF(B520&lt;PERCENTILE(OFFSET(B520,1-364,0,364,1),$C$11),$A$11,$A$12))))),""))),_xlpm.dev,原始数据_周度!G503,_xlpm.minDev,MIN(OFFSET(原始数据_周度!G503,1-$D$17,0,$D$17,1)),_xlpm.bounce,_xlpm.dev-_xlpm.minDev,_xlpm.oversold,AND(ISNUMBER(_xlpm.dev),ISNUMBER(_xlpm.minDev),_xlpm.minDev&lt;=$B$17,_xlpm.bounce&gt;=$F$17,OR(_xlpm.initState=$A$12,_xlpm.initState=$A$11,_xlpm.initState=$A$10)),_xlpm.pctOnly,IFERROR(IF(B520&lt;PERCENTILE(OFFSET(B520,1-364,0,364,1),$C$7),$A$7,IF(B520&lt;PERCENTILE(OFFSET(B520,1-364,0,364,1),$C$8),$A$8,IF(B520&lt;PERCENTILE(OFFSET(B520,1-364,0,364,1),$C$9),$A$9,IF(B520&lt;PERCENTILE(OFFSET(B520,1-364,0,364,1),$C$10),$A$10,IF(B520&lt;PERCENTILE(OFFSET(B520,1-364,0,364,1),$C$11),$A$11,$A$12))))),""),IF(_xlpm.initState="","",IF(_xlpm.oversold,_xlpm.pctOnly,_xlpm.initState)))</f>
        <v/>
      </c>
      <c r="F520" s="119" t="n"/>
      <c r="G520" s="120">
        <f>IF(OR(B520="",C520=""),"",IF(OR(特征计算_周度!B503&gt;$B$15,特征计算_周度!C503&gt;$B$15,特征计算_周度!G503&gt;$B$15,特征计算_周度!E503&gt;$B$15,特征计算_周度!F503&gt;$B$15),IF(特征计算_周度!B503&gt;$B$15,"VIX ","")&amp;IF(特征计算_周度!C503&gt;$B$15,"HY ","")&amp;IF(特征计算_周度!G503&gt;$B$15,"Sahm ","")&amp;IF(特征计算_周度!E503&gt;$B$15,"趋势 ","")&amp;IF(特征计算_周度!F503&gt;$B$15,"斜率",""),"—"))</f>
        <v/>
      </c>
      <c r="H520" s="120">
        <f>IF(OR(B520="",C520=""),"",_xlfn.LET(_xlpm.dev,原始数据_周度!G503,_xlpm.minDev,MIN(OFFSET(原始数据_周度!G503,1-$D$17,0,$D$17,1)),_xlpm.bounce,_xlpm.dev-_xlpm.minDev,IF(AND(ISNUMBER(_xlpm.dev),ISNUMBER(_xlpm.minDev),_xlpm.minDev&lt;=$B$17,_xlpm.bounce&gt;=$F$17),"✅ 触发","—")))</f>
        <v/>
      </c>
      <c r="I520" s="172">
        <f>IFERROR(IF(特征计算_周度!H520&gt;$I$3,MIN($I$4,MAX(-$I$5,(特征计算_周度!H520-$I$3)*$I$4)),0),"")</f>
        <v/>
      </c>
    </row>
    <row r="521">
      <c r="A521" s="117">
        <f>特征计算_周度!A504</f>
        <v/>
      </c>
      <c r="B521" s="171">
        <f>IFERROR($A$3*特征计算_周度!B521+$B$3*特征计算_周度!C521+$C$3*特征计算_周度!D521+$D$3*特征计算_周度!E521+$E$3*特征计算_周度!F521+$F$3*特征计算_周度!H521,"")</f>
        <v/>
      </c>
      <c r="C521" s="118">
        <f>IFERROR(PERCENTILE(OFFSET(B521,1-364,0,364,1),$C$7),"")</f>
        <v/>
      </c>
      <c r="D521" s="118">
        <f>IFERROR(PERCENTILE(OFFSET(B521,1-364,0,364,1),$C$11),"")</f>
        <v/>
      </c>
      <c r="E521" s="122">
        <f>_xlfn.LET(_xlpm.initState,IF(OR(B521="",C521=""),"",IF(OR(特征计算_周度!B504&gt;$B$15,特征计算_周度!C504&gt;$B$15,特征计算_周度!G504&gt;$B$15,特征计算_周度!E504&gt;$B$15,特征计算_周度!F504&gt;$B$15),$A$12,IFERROR(IF(B521&lt;PERCENTILE(OFFSET(B521,1-364,0,364,1),$C$7),$A$7,IF(B521&lt;PERCENTILE(OFFSET(B521,1-364,0,364,1),$C$8),$A$8,IF(B521&lt;PERCENTILE(OFFSET(B521,1-364,0,364,1),$C$9),$A$9,IF(B521&lt;PERCENTILE(OFFSET(B521,1-364,0,364,1),$C$10),$A$10,IF(B521&lt;PERCENTILE(OFFSET(B521,1-364,0,364,1),$C$11),$A$11,$A$12))))),""))),_xlpm.dev,原始数据_周度!G504,_xlpm.minDev,MIN(OFFSET(原始数据_周度!G504,1-$D$17,0,$D$17,1)),_xlpm.bounce,_xlpm.dev-_xlpm.minDev,_xlpm.oversold,AND(ISNUMBER(_xlpm.dev),ISNUMBER(_xlpm.minDev),_xlpm.minDev&lt;=$B$17,_xlpm.bounce&gt;=$F$17,OR(_xlpm.initState=$A$12,_xlpm.initState=$A$11,_xlpm.initState=$A$10)),_xlpm.pctOnly,IFERROR(IF(B521&lt;PERCENTILE(OFFSET(B521,1-364,0,364,1),$C$7),$A$7,IF(B521&lt;PERCENTILE(OFFSET(B521,1-364,0,364,1),$C$8),$A$8,IF(B521&lt;PERCENTILE(OFFSET(B521,1-364,0,364,1),$C$9),$A$9,IF(B521&lt;PERCENTILE(OFFSET(B521,1-364,0,364,1),$C$10),$A$10,IF(B521&lt;PERCENTILE(OFFSET(B521,1-364,0,364,1),$C$11),$A$11,$A$12))))),""),IF(_xlpm.initState="","",IF(_xlpm.oversold,_xlpm.pctOnly,_xlpm.initState)))</f>
        <v/>
      </c>
      <c r="F521" s="119" t="n"/>
      <c r="G521" s="120">
        <f>IF(OR(B521="",C521=""),"",IF(OR(特征计算_周度!B504&gt;$B$15,特征计算_周度!C504&gt;$B$15,特征计算_周度!G504&gt;$B$15,特征计算_周度!E504&gt;$B$15,特征计算_周度!F504&gt;$B$15),IF(特征计算_周度!B504&gt;$B$15,"VIX ","")&amp;IF(特征计算_周度!C504&gt;$B$15,"HY ","")&amp;IF(特征计算_周度!G504&gt;$B$15,"Sahm ","")&amp;IF(特征计算_周度!E504&gt;$B$15,"趋势 ","")&amp;IF(特征计算_周度!F504&gt;$B$15,"斜率",""),"—"))</f>
        <v/>
      </c>
      <c r="H521" s="120">
        <f>IF(OR(B521="",C521=""),"",_xlfn.LET(_xlpm.dev,原始数据_周度!G504,_xlpm.minDev,MIN(OFFSET(原始数据_周度!G504,1-$D$17,0,$D$17,1)),_xlpm.bounce,_xlpm.dev-_xlpm.minDev,IF(AND(ISNUMBER(_xlpm.dev),ISNUMBER(_xlpm.minDev),_xlpm.minDev&lt;=$B$17,_xlpm.bounce&gt;=$F$17),"✅ 触发","—")))</f>
        <v/>
      </c>
      <c r="I521" s="172">
        <f>IFERROR(IF(特征计算_周度!H521&gt;$I$3,MIN($I$4,MAX(-$I$5,(特征计算_周度!H521-$I$3)*$I$4)),0),"")</f>
        <v/>
      </c>
    </row>
    <row r="522">
      <c r="A522" s="117">
        <f>特征计算_周度!A505</f>
        <v/>
      </c>
      <c r="B522" s="171">
        <f>IFERROR($A$3*特征计算_周度!B522+$B$3*特征计算_周度!C522+$C$3*特征计算_周度!D522+$D$3*特征计算_周度!E522+$E$3*特征计算_周度!F522+$F$3*特征计算_周度!H522,"")</f>
        <v/>
      </c>
      <c r="C522" s="118">
        <f>IFERROR(PERCENTILE(OFFSET(B522,1-364,0,364,1),$C$7),"")</f>
        <v/>
      </c>
      <c r="D522" s="118">
        <f>IFERROR(PERCENTILE(OFFSET(B522,1-364,0,364,1),$C$11),"")</f>
        <v/>
      </c>
      <c r="E522" s="122">
        <f>_xlfn.LET(_xlpm.initState,IF(OR(B522="",C522=""),"",IF(OR(特征计算_周度!B505&gt;$B$15,特征计算_周度!C505&gt;$B$15,特征计算_周度!G505&gt;$B$15,特征计算_周度!E505&gt;$B$15,特征计算_周度!F505&gt;$B$15),$A$12,IFERROR(IF(B522&lt;PERCENTILE(OFFSET(B522,1-364,0,364,1),$C$7),$A$7,IF(B522&lt;PERCENTILE(OFFSET(B522,1-364,0,364,1),$C$8),$A$8,IF(B522&lt;PERCENTILE(OFFSET(B522,1-364,0,364,1),$C$9),$A$9,IF(B522&lt;PERCENTILE(OFFSET(B522,1-364,0,364,1),$C$10),$A$10,IF(B522&lt;PERCENTILE(OFFSET(B522,1-364,0,364,1),$C$11),$A$11,$A$12))))),""))),_xlpm.dev,原始数据_周度!G505,_xlpm.minDev,MIN(OFFSET(原始数据_周度!G505,1-$D$17,0,$D$17,1)),_xlpm.bounce,_xlpm.dev-_xlpm.minDev,_xlpm.oversold,AND(ISNUMBER(_xlpm.dev),ISNUMBER(_xlpm.minDev),_xlpm.minDev&lt;=$B$17,_xlpm.bounce&gt;=$F$17,OR(_xlpm.initState=$A$12,_xlpm.initState=$A$11,_xlpm.initState=$A$10)),_xlpm.pctOnly,IFERROR(IF(B522&lt;PERCENTILE(OFFSET(B522,1-364,0,364,1),$C$7),$A$7,IF(B522&lt;PERCENTILE(OFFSET(B522,1-364,0,364,1),$C$8),$A$8,IF(B522&lt;PERCENTILE(OFFSET(B522,1-364,0,364,1),$C$9),$A$9,IF(B522&lt;PERCENTILE(OFFSET(B522,1-364,0,364,1),$C$10),$A$10,IF(B522&lt;PERCENTILE(OFFSET(B522,1-364,0,364,1),$C$11),$A$11,$A$12))))),""),IF(_xlpm.initState="","",IF(_xlpm.oversold,_xlpm.pctOnly,_xlpm.initState)))</f>
        <v/>
      </c>
      <c r="F522" s="119" t="n"/>
      <c r="G522" s="120">
        <f>IF(OR(B522="",C522=""),"",IF(OR(特征计算_周度!B505&gt;$B$15,特征计算_周度!C505&gt;$B$15,特征计算_周度!G505&gt;$B$15,特征计算_周度!E505&gt;$B$15,特征计算_周度!F505&gt;$B$15),IF(特征计算_周度!B505&gt;$B$15,"VIX ","")&amp;IF(特征计算_周度!C505&gt;$B$15,"HY ","")&amp;IF(特征计算_周度!G505&gt;$B$15,"Sahm ","")&amp;IF(特征计算_周度!E505&gt;$B$15,"趋势 ","")&amp;IF(特征计算_周度!F505&gt;$B$15,"斜率",""),"—"))</f>
        <v/>
      </c>
      <c r="H522" s="120">
        <f>IF(OR(B522="",C522=""),"",_xlfn.LET(_xlpm.dev,原始数据_周度!G505,_xlpm.minDev,MIN(OFFSET(原始数据_周度!G505,1-$D$17,0,$D$17,1)),_xlpm.bounce,_xlpm.dev-_xlpm.minDev,IF(AND(ISNUMBER(_xlpm.dev),ISNUMBER(_xlpm.minDev),_xlpm.minDev&lt;=$B$17,_xlpm.bounce&gt;=$F$17),"✅ 触发","—")))</f>
        <v/>
      </c>
      <c r="I522" s="172">
        <f>IFERROR(IF(特征计算_周度!H522&gt;$I$3,MIN($I$4,MAX(-$I$5,(特征计算_周度!H522-$I$3)*$I$4)),0),"")</f>
        <v/>
      </c>
    </row>
    <row r="523">
      <c r="A523" s="117">
        <f>特征计算_周度!A506</f>
        <v/>
      </c>
      <c r="B523" s="171">
        <f>IFERROR($A$3*特征计算_周度!B523+$B$3*特征计算_周度!C523+$C$3*特征计算_周度!D523+$D$3*特征计算_周度!E523+$E$3*特征计算_周度!F523+$F$3*特征计算_周度!H523,"")</f>
        <v/>
      </c>
      <c r="C523" s="118">
        <f>IFERROR(PERCENTILE(OFFSET(B523,1-364,0,364,1),$C$7),"")</f>
        <v/>
      </c>
      <c r="D523" s="118">
        <f>IFERROR(PERCENTILE(OFFSET(B523,1-364,0,364,1),$C$11),"")</f>
        <v/>
      </c>
      <c r="E523" s="122">
        <f>_xlfn.LET(_xlpm.initState,IF(OR(B523="",C523=""),"",IF(OR(特征计算_周度!B506&gt;$B$15,特征计算_周度!C506&gt;$B$15,特征计算_周度!G506&gt;$B$15,特征计算_周度!E506&gt;$B$15,特征计算_周度!F506&gt;$B$15),$A$12,IFERROR(IF(B523&lt;PERCENTILE(OFFSET(B523,1-364,0,364,1),$C$7),$A$7,IF(B523&lt;PERCENTILE(OFFSET(B523,1-364,0,364,1),$C$8),$A$8,IF(B523&lt;PERCENTILE(OFFSET(B523,1-364,0,364,1),$C$9),$A$9,IF(B523&lt;PERCENTILE(OFFSET(B523,1-364,0,364,1),$C$10),$A$10,IF(B523&lt;PERCENTILE(OFFSET(B523,1-364,0,364,1),$C$11),$A$11,$A$12))))),""))),_xlpm.dev,原始数据_周度!G506,_xlpm.minDev,MIN(OFFSET(原始数据_周度!G506,1-$D$17,0,$D$17,1)),_xlpm.bounce,_xlpm.dev-_xlpm.minDev,_xlpm.oversold,AND(ISNUMBER(_xlpm.dev),ISNUMBER(_xlpm.minDev),_xlpm.minDev&lt;=$B$17,_xlpm.bounce&gt;=$F$17,OR(_xlpm.initState=$A$12,_xlpm.initState=$A$11,_xlpm.initState=$A$10)),_xlpm.pctOnly,IFERROR(IF(B523&lt;PERCENTILE(OFFSET(B523,1-364,0,364,1),$C$7),$A$7,IF(B523&lt;PERCENTILE(OFFSET(B523,1-364,0,364,1),$C$8),$A$8,IF(B523&lt;PERCENTILE(OFFSET(B523,1-364,0,364,1),$C$9),$A$9,IF(B523&lt;PERCENTILE(OFFSET(B523,1-364,0,364,1),$C$10),$A$10,IF(B523&lt;PERCENTILE(OFFSET(B523,1-364,0,364,1),$C$11),$A$11,$A$12))))),""),IF(_xlpm.initState="","",IF(_xlpm.oversold,_xlpm.pctOnly,_xlpm.initState)))</f>
        <v/>
      </c>
      <c r="F523" s="119" t="n"/>
      <c r="G523" s="120">
        <f>IF(OR(B523="",C523=""),"",IF(OR(特征计算_周度!B506&gt;$B$15,特征计算_周度!C506&gt;$B$15,特征计算_周度!G506&gt;$B$15,特征计算_周度!E506&gt;$B$15,特征计算_周度!F506&gt;$B$15),IF(特征计算_周度!B506&gt;$B$15,"VIX ","")&amp;IF(特征计算_周度!C506&gt;$B$15,"HY ","")&amp;IF(特征计算_周度!G506&gt;$B$15,"Sahm ","")&amp;IF(特征计算_周度!E506&gt;$B$15,"趋势 ","")&amp;IF(特征计算_周度!F506&gt;$B$15,"斜率",""),"—"))</f>
        <v/>
      </c>
      <c r="H523" s="120">
        <f>IF(OR(B523="",C523=""),"",_xlfn.LET(_xlpm.dev,原始数据_周度!G506,_xlpm.minDev,MIN(OFFSET(原始数据_周度!G506,1-$D$17,0,$D$17,1)),_xlpm.bounce,_xlpm.dev-_xlpm.minDev,IF(AND(ISNUMBER(_xlpm.dev),ISNUMBER(_xlpm.minDev),_xlpm.minDev&lt;=$B$17,_xlpm.bounce&gt;=$F$17),"✅ 触发","—")))</f>
        <v/>
      </c>
      <c r="I523" s="172">
        <f>IFERROR(IF(特征计算_周度!H523&gt;$I$3,MIN($I$4,MAX(-$I$5,(特征计算_周度!H523-$I$3)*$I$4)),0),"")</f>
        <v/>
      </c>
    </row>
    <row r="524">
      <c r="A524" s="117">
        <f>特征计算_周度!A507</f>
        <v/>
      </c>
      <c r="B524" s="171">
        <f>IFERROR($A$3*特征计算_周度!B524+$B$3*特征计算_周度!C524+$C$3*特征计算_周度!D524+$D$3*特征计算_周度!E524+$E$3*特征计算_周度!F524+$F$3*特征计算_周度!H524,"")</f>
        <v/>
      </c>
      <c r="C524" s="118">
        <f>IFERROR(PERCENTILE(OFFSET(B524,1-364,0,364,1),$C$7),"")</f>
        <v/>
      </c>
      <c r="D524" s="118">
        <f>IFERROR(PERCENTILE(OFFSET(B524,1-364,0,364,1),$C$11),"")</f>
        <v/>
      </c>
      <c r="E524" s="122">
        <f>_xlfn.LET(_xlpm.initState,IF(OR(B524="",C524=""),"",IF(OR(特征计算_周度!B507&gt;$B$15,特征计算_周度!C507&gt;$B$15,特征计算_周度!G507&gt;$B$15,特征计算_周度!E507&gt;$B$15,特征计算_周度!F507&gt;$B$15),$A$12,IFERROR(IF(B524&lt;PERCENTILE(OFFSET(B524,1-364,0,364,1),$C$7),$A$7,IF(B524&lt;PERCENTILE(OFFSET(B524,1-364,0,364,1),$C$8),$A$8,IF(B524&lt;PERCENTILE(OFFSET(B524,1-364,0,364,1),$C$9),$A$9,IF(B524&lt;PERCENTILE(OFFSET(B524,1-364,0,364,1),$C$10),$A$10,IF(B524&lt;PERCENTILE(OFFSET(B524,1-364,0,364,1),$C$11),$A$11,$A$12))))),""))),_xlpm.dev,原始数据_周度!G507,_xlpm.minDev,MIN(OFFSET(原始数据_周度!G507,1-$D$17,0,$D$17,1)),_xlpm.bounce,_xlpm.dev-_xlpm.minDev,_xlpm.oversold,AND(ISNUMBER(_xlpm.dev),ISNUMBER(_xlpm.minDev),_xlpm.minDev&lt;=$B$17,_xlpm.bounce&gt;=$F$17,OR(_xlpm.initState=$A$12,_xlpm.initState=$A$11,_xlpm.initState=$A$10)),_xlpm.pctOnly,IFERROR(IF(B524&lt;PERCENTILE(OFFSET(B524,1-364,0,364,1),$C$7),$A$7,IF(B524&lt;PERCENTILE(OFFSET(B524,1-364,0,364,1),$C$8),$A$8,IF(B524&lt;PERCENTILE(OFFSET(B524,1-364,0,364,1),$C$9),$A$9,IF(B524&lt;PERCENTILE(OFFSET(B524,1-364,0,364,1),$C$10),$A$10,IF(B524&lt;PERCENTILE(OFFSET(B524,1-364,0,364,1),$C$11),$A$11,$A$12))))),""),IF(_xlpm.initState="","",IF(_xlpm.oversold,_xlpm.pctOnly,_xlpm.initState)))</f>
        <v/>
      </c>
      <c r="F524" s="119" t="n"/>
      <c r="G524" s="120">
        <f>IF(OR(B524="",C524=""),"",IF(OR(特征计算_周度!B507&gt;$B$15,特征计算_周度!C507&gt;$B$15,特征计算_周度!G507&gt;$B$15,特征计算_周度!E507&gt;$B$15,特征计算_周度!F507&gt;$B$15),IF(特征计算_周度!B507&gt;$B$15,"VIX ","")&amp;IF(特征计算_周度!C507&gt;$B$15,"HY ","")&amp;IF(特征计算_周度!G507&gt;$B$15,"Sahm ","")&amp;IF(特征计算_周度!E507&gt;$B$15,"趋势 ","")&amp;IF(特征计算_周度!F507&gt;$B$15,"斜率",""),"—"))</f>
        <v/>
      </c>
      <c r="H524" s="120">
        <f>IF(OR(B524="",C524=""),"",_xlfn.LET(_xlpm.dev,原始数据_周度!G507,_xlpm.minDev,MIN(OFFSET(原始数据_周度!G507,1-$D$17,0,$D$17,1)),_xlpm.bounce,_xlpm.dev-_xlpm.minDev,IF(AND(ISNUMBER(_xlpm.dev),ISNUMBER(_xlpm.minDev),_xlpm.minDev&lt;=$B$17,_xlpm.bounce&gt;=$F$17),"✅ 触发","—")))</f>
        <v/>
      </c>
      <c r="I524" s="172">
        <f>IFERROR(IF(特征计算_周度!H524&gt;$I$3,MIN($I$4,MAX(-$I$5,(特征计算_周度!H524-$I$3)*$I$4)),0),"")</f>
        <v/>
      </c>
    </row>
    <row r="525">
      <c r="A525" s="117">
        <f>特征计算_周度!A508</f>
        <v/>
      </c>
      <c r="B525" s="171">
        <f>IFERROR($A$3*特征计算_周度!B525+$B$3*特征计算_周度!C525+$C$3*特征计算_周度!D525+$D$3*特征计算_周度!E525+$E$3*特征计算_周度!F525+$F$3*特征计算_周度!H525,"")</f>
        <v/>
      </c>
      <c r="C525" s="118">
        <f>IFERROR(PERCENTILE(OFFSET(B525,1-364,0,364,1),$C$7),"")</f>
        <v/>
      </c>
      <c r="D525" s="118">
        <f>IFERROR(PERCENTILE(OFFSET(B525,1-364,0,364,1),$C$11),"")</f>
        <v/>
      </c>
      <c r="E525" s="122">
        <f>_xlfn.LET(_xlpm.initState,IF(OR(B525="",C525=""),"",IF(OR(特征计算_周度!B508&gt;$B$15,特征计算_周度!C508&gt;$B$15,特征计算_周度!G508&gt;$B$15,特征计算_周度!E508&gt;$B$15,特征计算_周度!F508&gt;$B$15),$A$12,IFERROR(IF(B525&lt;PERCENTILE(OFFSET(B525,1-364,0,364,1),$C$7),$A$7,IF(B525&lt;PERCENTILE(OFFSET(B525,1-364,0,364,1),$C$8),$A$8,IF(B525&lt;PERCENTILE(OFFSET(B525,1-364,0,364,1),$C$9),$A$9,IF(B525&lt;PERCENTILE(OFFSET(B525,1-364,0,364,1),$C$10),$A$10,IF(B525&lt;PERCENTILE(OFFSET(B525,1-364,0,364,1),$C$11),$A$11,$A$12))))),""))),_xlpm.dev,原始数据_周度!G508,_xlpm.minDev,MIN(OFFSET(原始数据_周度!G508,1-$D$17,0,$D$17,1)),_xlpm.bounce,_xlpm.dev-_xlpm.minDev,_xlpm.oversold,AND(ISNUMBER(_xlpm.dev),ISNUMBER(_xlpm.minDev),_xlpm.minDev&lt;=$B$17,_xlpm.bounce&gt;=$F$17,OR(_xlpm.initState=$A$12,_xlpm.initState=$A$11,_xlpm.initState=$A$10)),_xlpm.pctOnly,IFERROR(IF(B525&lt;PERCENTILE(OFFSET(B525,1-364,0,364,1),$C$7),$A$7,IF(B525&lt;PERCENTILE(OFFSET(B525,1-364,0,364,1),$C$8),$A$8,IF(B525&lt;PERCENTILE(OFFSET(B525,1-364,0,364,1),$C$9),$A$9,IF(B525&lt;PERCENTILE(OFFSET(B525,1-364,0,364,1),$C$10),$A$10,IF(B525&lt;PERCENTILE(OFFSET(B525,1-364,0,364,1),$C$11),$A$11,$A$12))))),""),IF(_xlpm.initState="","",IF(_xlpm.oversold,_xlpm.pctOnly,_xlpm.initState)))</f>
        <v/>
      </c>
      <c r="F525" s="119" t="n"/>
      <c r="G525" s="120">
        <f>IF(OR(B525="",C525=""),"",IF(OR(特征计算_周度!B508&gt;$B$15,特征计算_周度!C508&gt;$B$15,特征计算_周度!G508&gt;$B$15,特征计算_周度!E508&gt;$B$15,特征计算_周度!F508&gt;$B$15),IF(特征计算_周度!B508&gt;$B$15,"VIX ","")&amp;IF(特征计算_周度!C508&gt;$B$15,"HY ","")&amp;IF(特征计算_周度!G508&gt;$B$15,"Sahm ","")&amp;IF(特征计算_周度!E508&gt;$B$15,"趋势 ","")&amp;IF(特征计算_周度!F508&gt;$B$15,"斜率",""),"—"))</f>
        <v/>
      </c>
      <c r="H525" s="120">
        <f>IF(OR(B525="",C525=""),"",_xlfn.LET(_xlpm.dev,原始数据_周度!G508,_xlpm.minDev,MIN(OFFSET(原始数据_周度!G508,1-$D$17,0,$D$17,1)),_xlpm.bounce,_xlpm.dev-_xlpm.minDev,IF(AND(ISNUMBER(_xlpm.dev),ISNUMBER(_xlpm.minDev),_xlpm.minDev&lt;=$B$17,_xlpm.bounce&gt;=$F$17),"✅ 触发","—")))</f>
        <v/>
      </c>
      <c r="I525" s="172">
        <f>IFERROR(IF(特征计算_周度!H525&gt;$I$3,MIN($I$4,MAX(-$I$5,(特征计算_周度!H525-$I$3)*$I$4)),0),"")</f>
        <v/>
      </c>
    </row>
    <row r="526">
      <c r="A526" s="117">
        <f>特征计算_周度!A509</f>
        <v/>
      </c>
      <c r="B526" s="171">
        <f>IFERROR($A$3*特征计算_周度!B526+$B$3*特征计算_周度!C526+$C$3*特征计算_周度!D526+$D$3*特征计算_周度!E526+$E$3*特征计算_周度!F526+$F$3*特征计算_周度!H526,"")</f>
        <v/>
      </c>
      <c r="C526" s="118">
        <f>IFERROR(PERCENTILE(OFFSET(B526,1-364,0,364,1),$C$7),"")</f>
        <v/>
      </c>
      <c r="D526" s="118">
        <f>IFERROR(PERCENTILE(OFFSET(B526,1-364,0,364,1),$C$11),"")</f>
        <v/>
      </c>
      <c r="E526" s="122">
        <f>_xlfn.LET(_xlpm.initState,IF(OR(B526="",C526=""),"",IF(OR(特征计算_周度!B509&gt;$B$15,特征计算_周度!C509&gt;$B$15,特征计算_周度!G509&gt;$B$15,特征计算_周度!E509&gt;$B$15,特征计算_周度!F509&gt;$B$15),$A$12,IFERROR(IF(B526&lt;PERCENTILE(OFFSET(B526,1-364,0,364,1),$C$7),$A$7,IF(B526&lt;PERCENTILE(OFFSET(B526,1-364,0,364,1),$C$8),$A$8,IF(B526&lt;PERCENTILE(OFFSET(B526,1-364,0,364,1),$C$9),$A$9,IF(B526&lt;PERCENTILE(OFFSET(B526,1-364,0,364,1),$C$10),$A$10,IF(B526&lt;PERCENTILE(OFFSET(B526,1-364,0,364,1),$C$11),$A$11,$A$12))))),""))),_xlpm.dev,原始数据_周度!G509,_xlpm.minDev,MIN(OFFSET(原始数据_周度!G509,1-$D$17,0,$D$17,1)),_xlpm.bounce,_xlpm.dev-_xlpm.minDev,_xlpm.oversold,AND(ISNUMBER(_xlpm.dev),ISNUMBER(_xlpm.minDev),_xlpm.minDev&lt;=$B$17,_xlpm.bounce&gt;=$F$17,OR(_xlpm.initState=$A$12,_xlpm.initState=$A$11,_xlpm.initState=$A$10)),_xlpm.pctOnly,IFERROR(IF(B526&lt;PERCENTILE(OFFSET(B526,1-364,0,364,1),$C$7),$A$7,IF(B526&lt;PERCENTILE(OFFSET(B526,1-364,0,364,1),$C$8),$A$8,IF(B526&lt;PERCENTILE(OFFSET(B526,1-364,0,364,1),$C$9),$A$9,IF(B526&lt;PERCENTILE(OFFSET(B526,1-364,0,364,1),$C$10),$A$10,IF(B526&lt;PERCENTILE(OFFSET(B526,1-364,0,364,1),$C$11),$A$11,$A$12))))),""),IF(_xlpm.initState="","",IF(_xlpm.oversold,_xlpm.pctOnly,_xlpm.initState)))</f>
        <v/>
      </c>
      <c r="F526" s="119" t="n"/>
      <c r="G526" s="120">
        <f>IF(OR(B526="",C526=""),"",IF(OR(特征计算_周度!B509&gt;$B$15,特征计算_周度!C509&gt;$B$15,特征计算_周度!G509&gt;$B$15,特征计算_周度!E509&gt;$B$15,特征计算_周度!F509&gt;$B$15),IF(特征计算_周度!B509&gt;$B$15,"VIX ","")&amp;IF(特征计算_周度!C509&gt;$B$15,"HY ","")&amp;IF(特征计算_周度!G509&gt;$B$15,"Sahm ","")&amp;IF(特征计算_周度!E509&gt;$B$15,"趋势 ","")&amp;IF(特征计算_周度!F509&gt;$B$15,"斜率",""),"—"))</f>
        <v/>
      </c>
      <c r="H526" s="120">
        <f>IF(OR(B526="",C526=""),"",_xlfn.LET(_xlpm.dev,原始数据_周度!G509,_xlpm.minDev,MIN(OFFSET(原始数据_周度!G509,1-$D$17,0,$D$17,1)),_xlpm.bounce,_xlpm.dev-_xlpm.minDev,IF(AND(ISNUMBER(_xlpm.dev),ISNUMBER(_xlpm.minDev),_xlpm.minDev&lt;=$B$17,_xlpm.bounce&gt;=$F$17),"✅ 触发","—")))</f>
        <v/>
      </c>
      <c r="I526" s="172">
        <f>IFERROR(IF(特征计算_周度!H526&gt;$I$3,MIN($I$4,MAX(-$I$5,(特征计算_周度!H526-$I$3)*$I$4)),0),"")</f>
        <v/>
      </c>
    </row>
    <row r="527">
      <c r="A527" s="117">
        <f>特征计算_周度!A510</f>
        <v/>
      </c>
      <c r="B527" s="171">
        <f>IFERROR($A$3*特征计算_周度!B527+$B$3*特征计算_周度!C527+$C$3*特征计算_周度!D527+$D$3*特征计算_周度!E527+$E$3*特征计算_周度!F527+$F$3*特征计算_周度!H527,"")</f>
        <v/>
      </c>
      <c r="C527" s="118">
        <f>IFERROR(PERCENTILE(OFFSET(B527,1-364,0,364,1),$C$7),"")</f>
        <v/>
      </c>
      <c r="D527" s="118">
        <f>IFERROR(PERCENTILE(OFFSET(B527,1-364,0,364,1),$C$11),"")</f>
        <v/>
      </c>
      <c r="E527" s="122">
        <f>_xlfn.LET(_xlpm.initState,IF(OR(B527="",C527=""),"",IF(OR(特征计算_周度!B510&gt;$B$15,特征计算_周度!C510&gt;$B$15,特征计算_周度!G510&gt;$B$15,特征计算_周度!E510&gt;$B$15,特征计算_周度!F510&gt;$B$15),$A$12,IFERROR(IF(B527&lt;PERCENTILE(OFFSET(B527,1-364,0,364,1),$C$7),$A$7,IF(B527&lt;PERCENTILE(OFFSET(B527,1-364,0,364,1),$C$8),$A$8,IF(B527&lt;PERCENTILE(OFFSET(B527,1-364,0,364,1),$C$9),$A$9,IF(B527&lt;PERCENTILE(OFFSET(B527,1-364,0,364,1),$C$10),$A$10,IF(B527&lt;PERCENTILE(OFFSET(B527,1-364,0,364,1),$C$11),$A$11,$A$12))))),""))),_xlpm.dev,原始数据_周度!G510,_xlpm.minDev,MIN(OFFSET(原始数据_周度!G510,1-$D$17,0,$D$17,1)),_xlpm.bounce,_xlpm.dev-_xlpm.minDev,_xlpm.oversold,AND(ISNUMBER(_xlpm.dev),ISNUMBER(_xlpm.minDev),_xlpm.minDev&lt;=$B$17,_xlpm.bounce&gt;=$F$17,OR(_xlpm.initState=$A$12,_xlpm.initState=$A$11,_xlpm.initState=$A$10)),_xlpm.pctOnly,IFERROR(IF(B527&lt;PERCENTILE(OFFSET(B527,1-364,0,364,1),$C$7),$A$7,IF(B527&lt;PERCENTILE(OFFSET(B527,1-364,0,364,1),$C$8),$A$8,IF(B527&lt;PERCENTILE(OFFSET(B527,1-364,0,364,1),$C$9),$A$9,IF(B527&lt;PERCENTILE(OFFSET(B527,1-364,0,364,1),$C$10),$A$10,IF(B527&lt;PERCENTILE(OFFSET(B527,1-364,0,364,1),$C$11),$A$11,$A$12))))),""),IF(_xlpm.initState="","",IF(_xlpm.oversold,_xlpm.pctOnly,_xlpm.initState)))</f>
        <v/>
      </c>
      <c r="F527" s="119" t="n"/>
      <c r="G527" s="120">
        <f>IF(OR(B527="",C527=""),"",IF(OR(特征计算_周度!B510&gt;$B$15,特征计算_周度!C510&gt;$B$15,特征计算_周度!G510&gt;$B$15,特征计算_周度!E510&gt;$B$15,特征计算_周度!F510&gt;$B$15),IF(特征计算_周度!B510&gt;$B$15,"VIX ","")&amp;IF(特征计算_周度!C510&gt;$B$15,"HY ","")&amp;IF(特征计算_周度!G510&gt;$B$15,"Sahm ","")&amp;IF(特征计算_周度!E510&gt;$B$15,"趋势 ","")&amp;IF(特征计算_周度!F510&gt;$B$15,"斜率",""),"—"))</f>
        <v/>
      </c>
      <c r="H527" s="120">
        <f>IF(OR(B527="",C527=""),"",_xlfn.LET(_xlpm.dev,原始数据_周度!G510,_xlpm.minDev,MIN(OFFSET(原始数据_周度!G510,1-$D$17,0,$D$17,1)),_xlpm.bounce,_xlpm.dev-_xlpm.minDev,IF(AND(ISNUMBER(_xlpm.dev),ISNUMBER(_xlpm.minDev),_xlpm.minDev&lt;=$B$17,_xlpm.bounce&gt;=$F$17),"✅ 触发","—")))</f>
        <v/>
      </c>
      <c r="I527" s="172">
        <f>IFERROR(IF(特征计算_周度!H527&gt;$I$3,MIN($I$4,MAX(-$I$5,(特征计算_周度!H527-$I$3)*$I$4)),0),"")</f>
        <v/>
      </c>
    </row>
    <row r="528">
      <c r="A528" s="117">
        <f>特征计算_周度!A511</f>
        <v/>
      </c>
      <c r="B528" s="171">
        <f>IFERROR($A$3*特征计算_周度!B528+$B$3*特征计算_周度!C528+$C$3*特征计算_周度!D528+$D$3*特征计算_周度!E528+$E$3*特征计算_周度!F528+$F$3*特征计算_周度!H528,"")</f>
        <v/>
      </c>
      <c r="C528" s="118">
        <f>IFERROR(PERCENTILE(OFFSET(B528,1-364,0,364,1),$C$7),"")</f>
        <v/>
      </c>
      <c r="D528" s="118">
        <f>IFERROR(PERCENTILE(OFFSET(B528,1-364,0,364,1),$C$11),"")</f>
        <v/>
      </c>
      <c r="E528" s="122">
        <f>_xlfn.LET(_xlpm.initState,IF(OR(B528="",C528=""),"",IF(OR(特征计算_周度!B511&gt;$B$15,特征计算_周度!C511&gt;$B$15,特征计算_周度!G511&gt;$B$15,特征计算_周度!E511&gt;$B$15,特征计算_周度!F511&gt;$B$15),$A$12,IFERROR(IF(B528&lt;PERCENTILE(OFFSET(B528,1-364,0,364,1),$C$7),$A$7,IF(B528&lt;PERCENTILE(OFFSET(B528,1-364,0,364,1),$C$8),$A$8,IF(B528&lt;PERCENTILE(OFFSET(B528,1-364,0,364,1),$C$9),$A$9,IF(B528&lt;PERCENTILE(OFFSET(B528,1-364,0,364,1),$C$10),$A$10,IF(B528&lt;PERCENTILE(OFFSET(B528,1-364,0,364,1),$C$11),$A$11,$A$12))))),""))),_xlpm.dev,原始数据_周度!G511,_xlpm.minDev,MIN(OFFSET(原始数据_周度!G511,1-$D$17,0,$D$17,1)),_xlpm.bounce,_xlpm.dev-_xlpm.minDev,_xlpm.oversold,AND(ISNUMBER(_xlpm.dev),ISNUMBER(_xlpm.minDev),_xlpm.minDev&lt;=$B$17,_xlpm.bounce&gt;=$F$17,OR(_xlpm.initState=$A$12,_xlpm.initState=$A$11,_xlpm.initState=$A$10)),_xlpm.pctOnly,IFERROR(IF(B528&lt;PERCENTILE(OFFSET(B528,1-364,0,364,1),$C$7),$A$7,IF(B528&lt;PERCENTILE(OFFSET(B528,1-364,0,364,1),$C$8),$A$8,IF(B528&lt;PERCENTILE(OFFSET(B528,1-364,0,364,1),$C$9),$A$9,IF(B528&lt;PERCENTILE(OFFSET(B528,1-364,0,364,1),$C$10),$A$10,IF(B528&lt;PERCENTILE(OFFSET(B528,1-364,0,364,1),$C$11),$A$11,$A$12))))),""),IF(_xlpm.initState="","",IF(_xlpm.oversold,_xlpm.pctOnly,_xlpm.initState)))</f>
        <v/>
      </c>
      <c r="F528" s="119" t="n"/>
      <c r="G528" s="120">
        <f>IF(OR(B528="",C528=""),"",IF(OR(特征计算_周度!B511&gt;$B$15,特征计算_周度!C511&gt;$B$15,特征计算_周度!G511&gt;$B$15,特征计算_周度!E511&gt;$B$15,特征计算_周度!F511&gt;$B$15),IF(特征计算_周度!B511&gt;$B$15,"VIX ","")&amp;IF(特征计算_周度!C511&gt;$B$15,"HY ","")&amp;IF(特征计算_周度!G511&gt;$B$15,"Sahm ","")&amp;IF(特征计算_周度!E511&gt;$B$15,"趋势 ","")&amp;IF(特征计算_周度!F511&gt;$B$15,"斜率",""),"—"))</f>
        <v/>
      </c>
      <c r="H528" s="120">
        <f>IF(OR(B528="",C528=""),"",_xlfn.LET(_xlpm.dev,原始数据_周度!G511,_xlpm.minDev,MIN(OFFSET(原始数据_周度!G511,1-$D$17,0,$D$17,1)),_xlpm.bounce,_xlpm.dev-_xlpm.minDev,IF(AND(ISNUMBER(_xlpm.dev),ISNUMBER(_xlpm.minDev),_xlpm.minDev&lt;=$B$17,_xlpm.bounce&gt;=$F$17),"✅ 触发","—")))</f>
        <v/>
      </c>
      <c r="I528" s="172">
        <f>IFERROR(IF(特征计算_周度!H528&gt;$I$3,MIN($I$4,MAX(-$I$5,(特征计算_周度!H528-$I$3)*$I$4)),0),"")</f>
        <v/>
      </c>
    </row>
    <row r="529">
      <c r="A529" s="117">
        <f>特征计算_周度!A512</f>
        <v/>
      </c>
      <c r="B529" s="171">
        <f>IFERROR($A$3*特征计算_周度!B529+$B$3*特征计算_周度!C529+$C$3*特征计算_周度!D529+$D$3*特征计算_周度!E529+$E$3*特征计算_周度!F529+$F$3*特征计算_周度!H529,"")</f>
        <v/>
      </c>
      <c r="C529" s="118">
        <f>IFERROR(PERCENTILE(OFFSET(B529,1-364,0,364,1),$C$7),"")</f>
        <v/>
      </c>
      <c r="D529" s="118">
        <f>IFERROR(PERCENTILE(OFFSET(B529,1-364,0,364,1),$C$11),"")</f>
        <v/>
      </c>
      <c r="E529" s="122">
        <f>_xlfn.LET(_xlpm.initState,IF(OR(B529="",C529=""),"",IF(OR(特征计算_周度!B512&gt;$B$15,特征计算_周度!C512&gt;$B$15,特征计算_周度!G512&gt;$B$15,特征计算_周度!E512&gt;$B$15,特征计算_周度!F512&gt;$B$15),$A$12,IFERROR(IF(B529&lt;PERCENTILE(OFFSET(B529,1-364,0,364,1),$C$7),$A$7,IF(B529&lt;PERCENTILE(OFFSET(B529,1-364,0,364,1),$C$8),$A$8,IF(B529&lt;PERCENTILE(OFFSET(B529,1-364,0,364,1),$C$9),$A$9,IF(B529&lt;PERCENTILE(OFFSET(B529,1-364,0,364,1),$C$10),$A$10,IF(B529&lt;PERCENTILE(OFFSET(B529,1-364,0,364,1),$C$11),$A$11,$A$12))))),""))),_xlpm.dev,原始数据_周度!G512,_xlpm.minDev,MIN(OFFSET(原始数据_周度!G512,1-$D$17,0,$D$17,1)),_xlpm.bounce,_xlpm.dev-_xlpm.minDev,_xlpm.oversold,AND(ISNUMBER(_xlpm.dev),ISNUMBER(_xlpm.minDev),_xlpm.minDev&lt;=$B$17,_xlpm.bounce&gt;=$F$17,OR(_xlpm.initState=$A$12,_xlpm.initState=$A$11,_xlpm.initState=$A$10)),_xlpm.pctOnly,IFERROR(IF(B529&lt;PERCENTILE(OFFSET(B529,1-364,0,364,1),$C$7),$A$7,IF(B529&lt;PERCENTILE(OFFSET(B529,1-364,0,364,1),$C$8),$A$8,IF(B529&lt;PERCENTILE(OFFSET(B529,1-364,0,364,1),$C$9),$A$9,IF(B529&lt;PERCENTILE(OFFSET(B529,1-364,0,364,1),$C$10),$A$10,IF(B529&lt;PERCENTILE(OFFSET(B529,1-364,0,364,1),$C$11),$A$11,$A$12))))),""),IF(_xlpm.initState="","",IF(_xlpm.oversold,_xlpm.pctOnly,_xlpm.initState)))</f>
        <v/>
      </c>
      <c r="F529" s="119" t="n"/>
      <c r="G529" s="120">
        <f>IF(OR(B529="",C529=""),"",IF(OR(特征计算_周度!B512&gt;$B$15,特征计算_周度!C512&gt;$B$15,特征计算_周度!G512&gt;$B$15,特征计算_周度!E512&gt;$B$15,特征计算_周度!F512&gt;$B$15),IF(特征计算_周度!B512&gt;$B$15,"VIX ","")&amp;IF(特征计算_周度!C512&gt;$B$15,"HY ","")&amp;IF(特征计算_周度!G512&gt;$B$15,"Sahm ","")&amp;IF(特征计算_周度!E512&gt;$B$15,"趋势 ","")&amp;IF(特征计算_周度!F512&gt;$B$15,"斜率",""),"—"))</f>
        <v/>
      </c>
      <c r="H529" s="120">
        <f>IF(OR(B529="",C529=""),"",_xlfn.LET(_xlpm.dev,原始数据_周度!G512,_xlpm.minDev,MIN(OFFSET(原始数据_周度!G512,1-$D$17,0,$D$17,1)),_xlpm.bounce,_xlpm.dev-_xlpm.minDev,IF(AND(ISNUMBER(_xlpm.dev),ISNUMBER(_xlpm.minDev),_xlpm.minDev&lt;=$B$17,_xlpm.bounce&gt;=$F$17),"✅ 触发","—")))</f>
        <v/>
      </c>
      <c r="I529" s="172">
        <f>IFERROR(IF(特征计算_周度!H529&gt;$I$3,MIN($I$4,MAX(-$I$5,(特征计算_周度!H529-$I$3)*$I$4)),0),"")</f>
        <v/>
      </c>
    </row>
    <row r="530">
      <c r="A530" s="117">
        <f>特征计算_周度!A513</f>
        <v/>
      </c>
      <c r="B530" s="171">
        <f>IFERROR($A$3*特征计算_周度!B530+$B$3*特征计算_周度!C530+$C$3*特征计算_周度!D530+$D$3*特征计算_周度!E530+$E$3*特征计算_周度!F530+$F$3*特征计算_周度!H530,"")</f>
        <v/>
      </c>
      <c r="C530" s="118">
        <f>IFERROR(PERCENTILE(OFFSET(B530,1-364,0,364,1),$C$7),"")</f>
        <v/>
      </c>
      <c r="D530" s="118">
        <f>IFERROR(PERCENTILE(OFFSET(B530,1-364,0,364,1),$C$11),"")</f>
        <v/>
      </c>
      <c r="E530" s="122">
        <f>_xlfn.LET(_xlpm.initState,IF(OR(B530="",C530=""),"",IF(OR(特征计算_周度!B513&gt;$B$15,特征计算_周度!C513&gt;$B$15,特征计算_周度!G513&gt;$B$15,特征计算_周度!E513&gt;$B$15,特征计算_周度!F513&gt;$B$15),$A$12,IFERROR(IF(B530&lt;PERCENTILE(OFFSET(B530,1-364,0,364,1),$C$7),$A$7,IF(B530&lt;PERCENTILE(OFFSET(B530,1-364,0,364,1),$C$8),$A$8,IF(B530&lt;PERCENTILE(OFFSET(B530,1-364,0,364,1),$C$9),$A$9,IF(B530&lt;PERCENTILE(OFFSET(B530,1-364,0,364,1),$C$10),$A$10,IF(B530&lt;PERCENTILE(OFFSET(B530,1-364,0,364,1),$C$11),$A$11,$A$12))))),""))),_xlpm.dev,原始数据_周度!G513,_xlpm.minDev,MIN(OFFSET(原始数据_周度!G513,1-$D$17,0,$D$17,1)),_xlpm.bounce,_xlpm.dev-_xlpm.minDev,_xlpm.oversold,AND(ISNUMBER(_xlpm.dev),ISNUMBER(_xlpm.minDev),_xlpm.minDev&lt;=$B$17,_xlpm.bounce&gt;=$F$17,OR(_xlpm.initState=$A$12,_xlpm.initState=$A$11,_xlpm.initState=$A$10)),_xlpm.pctOnly,IFERROR(IF(B530&lt;PERCENTILE(OFFSET(B530,1-364,0,364,1),$C$7),$A$7,IF(B530&lt;PERCENTILE(OFFSET(B530,1-364,0,364,1),$C$8),$A$8,IF(B530&lt;PERCENTILE(OFFSET(B530,1-364,0,364,1),$C$9),$A$9,IF(B530&lt;PERCENTILE(OFFSET(B530,1-364,0,364,1),$C$10),$A$10,IF(B530&lt;PERCENTILE(OFFSET(B530,1-364,0,364,1),$C$11),$A$11,$A$12))))),""),IF(_xlpm.initState="","",IF(_xlpm.oversold,_xlpm.pctOnly,_xlpm.initState)))</f>
        <v/>
      </c>
      <c r="F530" s="119" t="n"/>
      <c r="G530" s="120">
        <f>IF(OR(B530="",C530=""),"",IF(OR(特征计算_周度!B513&gt;$B$15,特征计算_周度!C513&gt;$B$15,特征计算_周度!G513&gt;$B$15,特征计算_周度!E513&gt;$B$15,特征计算_周度!F513&gt;$B$15),IF(特征计算_周度!B513&gt;$B$15,"VIX ","")&amp;IF(特征计算_周度!C513&gt;$B$15,"HY ","")&amp;IF(特征计算_周度!G513&gt;$B$15,"Sahm ","")&amp;IF(特征计算_周度!E513&gt;$B$15,"趋势 ","")&amp;IF(特征计算_周度!F513&gt;$B$15,"斜率",""),"—"))</f>
        <v/>
      </c>
      <c r="H530" s="120">
        <f>IF(OR(B530="",C530=""),"",_xlfn.LET(_xlpm.dev,原始数据_周度!G513,_xlpm.minDev,MIN(OFFSET(原始数据_周度!G513,1-$D$17,0,$D$17,1)),_xlpm.bounce,_xlpm.dev-_xlpm.minDev,IF(AND(ISNUMBER(_xlpm.dev),ISNUMBER(_xlpm.minDev),_xlpm.minDev&lt;=$B$17,_xlpm.bounce&gt;=$F$17),"✅ 触发","—")))</f>
        <v/>
      </c>
      <c r="I530" s="172">
        <f>IFERROR(IF(特征计算_周度!H530&gt;$I$3,MIN($I$4,MAX(-$I$5,(特征计算_周度!H530-$I$3)*$I$4)),0),"")</f>
        <v/>
      </c>
    </row>
    <row r="531">
      <c r="A531" s="117">
        <f>特征计算_周度!A514</f>
        <v/>
      </c>
      <c r="B531" s="171">
        <f>IFERROR($A$3*特征计算_周度!B531+$B$3*特征计算_周度!C531+$C$3*特征计算_周度!D531+$D$3*特征计算_周度!E531+$E$3*特征计算_周度!F531+$F$3*特征计算_周度!H531,"")</f>
        <v/>
      </c>
      <c r="C531" s="118">
        <f>IFERROR(PERCENTILE(OFFSET(B531,1-364,0,364,1),$C$7),"")</f>
        <v/>
      </c>
      <c r="D531" s="118">
        <f>IFERROR(PERCENTILE(OFFSET(B531,1-364,0,364,1),$C$11),"")</f>
        <v/>
      </c>
      <c r="E531" s="122">
        <f>_xlfn.LET(_xlpm.initState,IF(OR(B531="",C531=""),"",IF(OR(特征计算_周度!B514&gt;$B$15,特征计算_周度!C514&gt;$B$15,特征计算_周度!G514&gt;$B$15,特征计算_周度!E514&gt;$B$15,特征计算_周度!F514&gt;$B$15),$A$12,IFERROR(IF(B531&lt;PERCENTILE(OFFSET(B531,1-364,0,364,1),$C$7),$A$7,IF(B531&lt;PERCENTILE(OFFSET(B531,1-364,0,364,1),$C$8),$A$8,IF(B531&lt;PERCENTILE(OFFSET(B531,1-364,0,364,1),$C$9),$A$9,IF(B531&lt;PERCENTILE(OFFSET(B531,1-364,0,364,1),$C$10),$A$10,IF(B531&lt;PERCENTILE(OFFSET(B531,1-364,0,364,1),$C$11),$A$11,$A$12))))),""))),_xlpm.dev,原始数据_周度!G514,_xlpm.minDev,MIN(OFFSET(原始数据_周度!G514,1-$D$17,0,$D$17,1)),_xlpm.bounce,_xlpm.dev-_xlpm.minDev,_xlpm.oversold,AND(ISNUMBER(_xlpm.dev),ISNUMBER(_xlpm.minDev),_xlpm.minDev&lt;=$B$17,_xlpm.bounce&gt;=$F$17,OR(_xlpm.initState=$A$12,_xlpm.initState=$A$11,_xlpm.initState=$A$10)),_xlpm.pctOnly,IFERROR(IF(B531&lt;PERCENTILE(OFFSET(B531,1-364,0,364,1),$C$7),$A$7,IF(B531&lt;PERCENTILE(OFFSET(B531,1-364,0,364,1),$C$8),$A$8,IF(B531&lt;PERCENTILE(OFFSET(B531,1-364,0,364,1),$C$9),$A$9,IF(B531&lt;PERCENTILE(OFFSET(B531,1-364,0,364,1),$C$10),$A$10,IF(B531&lt;PERCENTILE(OFFSET(B531,1-364,0,364,1),$C$11),$A$11,$A$12))))),""),IF(_xlpm.initState="","",IF(_xlpm.oversold,_xlpm.pctOnly,_xlpm.initState)))</f>
        <v/>
      </c>
      <c r="F531" s="119" t="n"/>
      <c r="G531" s="120">
        <f>IF(OR(B531="",C531=""),"",IF(OR(特征计算_周度!B514&gt;$B$15,特征计算_周度!C514&gt;$B$15,特征计算_周度!G514&gt;$B$15,特征计算_周度!E514&gt;$B$15,特征计算_周度!F514&gt;$B$15),IF(特征计算_周度!B514&gt;$B$15,"VIX ","")&amp;IF(特征计算_周度!C514&gt;$B$15,"HY ","")&amp;IF(特征计算_周度!G514&gt;$B$15,"Sahm ","")&amp;IF(特征计算_周度!E514&gt;$B$15,"趋势 ","")&amp;IF(特征计算_周度!F514&gt;$B$15,"斜率",""),"—"))</f>
        <v/>
      </c>
      <c r="H531" s="120">
        <f>IF(OR(B531="",C531=""),"",_xlfn.LET(_xlpm.dev,原始数据_周度!G514,_xlpm.minDev,MIN(OFFSET(原始数据_周度!G514,1-$D$17,0,$D$17,1)),_xlpm.bounce,_xlpm.dev-_xlpm.minDev,IF(AND(ISNUMBER(_xlpm.dev),ISNUMBER(_xlpm.minDev),_xlpm.minDev&lt;=$B$17,_xlpm.bounce&gt;=$F$17),"✅ 触发","—")))</f>
        <v/>
      </c>
      <c r="I531" s="172">
        <f>IFERROR(IF(特征计算_周度!H531&gt;$I$3,MIN($I$4,MAX(-$I$5,(特征计算_周度!H531-$I$3)*$I$4)),0),"")</f>
        <v/>
      </c>
    </row>
    <row r="532">
      <c r="A532" s="117">
        <f>特征计算_周度!A515</f>
        <v/>
      </c>
      <c r="B532" s="171">
        <f>IFERROR($A$3*特征计算_周度!B532+$B$3*特征计算_周度!C532+$C$3*特征计算_周度!D532+$D$3*特征计算_周度!E532+$E$3*特征计算_周度!F532+$F$3*特征计算_周度!H532,"")</f>
        <v/>
      </c>
      <c r="C532" s="118">
        <f>IFERROR(PERCENTILE(OFFSET(B532,1-364,0,364,1),$C$7),"")</f>
        <v/>
      </c>
      <c r="D532" s="118">
        <f>IFERROR(PERCENTILE(OFFSET(B532,1-364,0,364,1),$C$11),"")</f>
        <v/>
      </c>
      <c r="E532" s="122">
        <f>_xlfn.LET(_xlpm.initState,IF(OR(B532="",C532=""),"",IF(OR(特征计算_周度!B515&gt;$B$15,特征计算_周度!C515&gt;$B$15,特征计算_周度!G515&gt;$B$15,特征计算_周度!E515&gt;$B$15,特征计算_周度!F515&gt;$B$15),$A$12,IFERROR(IF(B532&lt;PERCENTILE(OFFSET(B532,1-364,0,364,1),$C$7),$A$7,IF(B532&lt;PERCENTILE(OFFSET(B532,1-364,0,364,1),$C$8),$A$8,IF(B532&lt;PERCENTILE(OFFSET(B532,1-364,0,364,1),$C$9),$A$9,IF(B532&lt;PERCENTILE(OFFSET(B532,1-364,0,364,1),$C$10),$A$10,IF(B532&lt;PERCENTILE(OFFSET(B532,1-364,0,364,1),$C$11),$A$11,$A$12))))),""))),_xlpm.dev,原始数据_周度!G515,_xlpm.minDev,MIN(OFFSET(原始数据_周度!G515,1-$D$17,0,$D$17,1)),_xlpm.bounce,_xlpm.dev-_xlpm.minDev,_xlpm.oversold,AND(ISNUMBER(_xlpm.dev),ISNUMBER(_xlpm.minDev),_xlpm.minDev&lt;=$B$17,_xlpm.bounce&gt;=$F$17,OR(_xlpm.initState=$A$12,_xlpm.initState=$A$11,_xlpm.initState=$A$10)),_xlpm.pctOnly,IFERROR(IF(B532&lt;PERCENTILE(OFFSET(B532,1-364,0,364,1),$C$7),$A$7,IF(B532&lt;PERCENTILE(OFFSET(B532,1-364,0,364,1),$C$8),$A$8,IF(B532&lt;PERCENTILE(OFFSET(B532,1-364,0,364,1),$C$9),$A$9,IF(B532&lt;PERCENTILE(OFFSET(B532,1-364,0,364,1),$C$10),$A$10,IF(B532&lt;PERCENTILE(OFFSET(B532,1-364,0,364,1),$C$11),$A$11,$A$12))))),""),IF(_xlpm.initState="","",IF(_xlpm.oversold,_xlpm.pctOnly,_xlpm.initState)))</f>
        <v/>
      </c>
      <c r="F532" s="119" t="n"/>
      <c r="G532" s="120">
        <f>IF(OR(B532="",C532=""),"",IF(OR(特征计算_周度!B515&gt;$B$15,特征计算_周度!C515&gt;$B$15,特征计算_周度!G515&gt;$B$15,特征计算_周度!E515&gt;$B$15,特征计算_周度!F515&gt;$B$15),IF(特征计算_周度!B515&gt;$B$15,"VIX ","")&amp;IF(特征计算_周度!C515&gt;$B$15,"HY ","")&amp;IF(特征计算_周度!G515&gt;$B$15,"Sahm ","")&amp;IF(特征计算_周度!E515&gt;$B$15,"趋势 ","")&amp;IF(特征计算_周度!F515&gt;$B$15,"斜率",""),"—"))</f>
        <v/>
      </c>
      <c r="H532" s="120">
        <f>IF(OR(B532="",C532=""),"",_xlfn.LET(_xlpm.dev,原始数据_周度!G515,_xlpm.minDev,MIN(OFFSET(原始数据_周度!G515,1-$D$17,0,$D$17,1)),_xlpm.bounce,_xlpm.dev-_xlpm.minDev,IF(AND(ISNUMBER(_xlpm.dev),ISNUMBER(_xlpm.minDev),_xlpm.minDev&lt;=$B$17,_xlpm.bounce&gt;=$F$17),"✅ 触发","—")))</f>
        <v/>
      </c>
      <c r="I532" s="172">
        <f>IFERROR(IF(特征计算_周度!H532&gt;$I$3,MIN($I$4,MAX(-$I$5,(特征计算_周度!H532-$I$3)*$I$4)),0),"")</f>
        <v/>
      </c>
    </row>
    <row r="533">
      <c r="A533" s="117">
        <f>特征计算_周度!A516</f>
        <v/>
      </c>
      <c r="B533" s="171">
        <f>IFERROR($A$3*特征计算_周度!B533+$B$3*特征计算_周度!C533+$C$3*特征计算_周度!D533+$D$3*特征计算_周度!E533+$E$3*特征计算_周度!F533+$F$3*特征计算_周度!H533,"")</f>
        <v/>
      </c>
      <c r="C533" s="118">
        <f>IFERROR(PERCENTILE(OFFSET(B533,1-364,0,364,1),$C$7),"")</f>
        <v/>
      </c>
      <c r="D533" s="118">
        <f>IFERROR(PERCENTILE(OFFSET(B533,1-364,0,364,1),$C$11),"")</f>
        <v/>
      </c>
      <c r="E533" s="122">
        <f>_xlfn.LET(_xlpm.initState,IF(OR(B533="",C533=""),"",IF(OR(特征计算_周度!B516&gt;$B$15,特征计算_周度!C516&gt;$B$15,特征计算_周度!G516&gt;$B$15,特征计算_周度!E516&gt;$B$15,特征计算_周度!F516&gt;$B$15),$A$12,IFERROR(IF(B533&lt;PERCENTILE(OFFSET(B533,1-364,0,364,1),$C$7),$A$7,IF(B533&lt;PERCENTILE(OFFSET(B533,1-364,0,364,1),$C$8),$A$8,IF(B533&lt;PERCENTILE(OFFSET(B533,1-364,0,364,1),$C$9),$A$9,IF(B533&lt;PERCENTILE(OFFSET(B533,1-364,0,364,1),$C$10),$A$10,IF(B533&lt;PERCENTILE(OFFSET(B533,1-364,0,364,1),$C$11),$A$11,$A$12))))),""))),_xlpm.dev,原始数据_周度!G516,_xlpm.minDev,MIN(OFFSET(原始数据_周度!G516,1-$D$17,0,$D$17,1)),_xlpm.bounce,_xlpm.dev-_xlpm.minDev,_xlpm.oversold,AND(ISNUMBER(_xlpm.dev),ISNUMBER(_xlpm.minDev),_xlpm.minDev&lt;=$B$17,_xlpm.bounce&gt;=$F$17,OR(_xlpm.initState=$A$12,_xlpm.initState=$A$11,_xlpm.initState=$A$10)),_xlpm.pctOnly,IFERROR(IF(B533&lt;PERCENTILE(OFFSET(B533,1-364,0,364,1),$C$7),$A$7,IF(B533&lt;PERCENTILE(OFFSET(B533,1-364,0,364,1),$C$8),$A$8,IF(B533&lt;PERCENTILE(OFFSET(B533,1-364,0,364,1),$C$9),$A$9,IF(B533&lt;PERCENTILE(OFFSET(B533,1-364,0,364,1),$C$10),$A$10,IF(B533&lt;PERCENTILE(OFFSET(B533,1-364,0,364,1),$C$11),$A$11,$A$12))))),""),IF(_xlpm.initState="","",IF(_xlpm.oversold,_xlpm.pctOnly,_xlpm.initState)))</f>
        <v/>
      </c>
      <c r="F533" s="119" t="n"/>
      <c r="G533" s="120">
        <f>IF(OR(B533="",C533=""),"",IF(OR(特征计算_周度!B516&gt;$B$15,特征计算_周度!C516&gt;$B$15,特征计算_周度!G516&gt;$B$15,特征计算_周度!E516&gt;$B$15,特征计算_周度!F516&gt;$B$15),IF(特征计算_周度!B516&gt;$B$15,"VIX ","")&amp;IF(特征计算_周度!C516&gt;$B$15,"HY ","")&amp;IF(特征计算_周度!G516&gt;$B$15,"Sahm ","")&amp;IF(特征计算_周度!E516&gt;$B$15,"趋势 ","")&amp;IF(特征计算_周度!F516&gt;$B$15,"斜率",""),"—"))</f>
        <v/>
      </c>
      <c r="H533" s="120">
        <f>IF(OR(B533="",C533=""),"",_xlfn.LET(_xlpm.dev,原始数据_周度!G516,_xlpm.minDev,MIN(OFFSET(原始数据_周度!G516,1-$D$17,0,$D$17,1)),_xlpm.bounce,_xlpm.dev-_xlpm.minDev,IF(AND(ISNUMBER(_xlpm.dev),ISNUMBER(_xlpm.minDev),_xlpm.minDev&lt;=$B$17,_xlpm.bounce&gt;=$F$17),"✅ 触发","—")))</f>
        <v/>
      </c>
      <c r="I533" s="172">
        <f>IFERROR(IF(特征计算_周度!H533&gt;$I$3,MIN($I$4,MAX(-$I$5,(特征计算_周度!H533-$I$3)*$I$4)),0),"")</f>
        <v/>
      </c>
    </row>
    <row r="534">
      <c r="A534" s="117">
        <f>特征计算_周度!A517</f>
        <v/>
      </c>
      <c r="B534" s="171">
        <f>IFERROR($A$3*特征计算_周度!B534+$B$3*特征计算_周度!C534+$C$3*特征计算_周度!D534+$D$3*特征计算_周度!E534+$E$3*特征计算_周度!F534+$F$3*特征计算_周度!H534,"")</f>
        <v/>
      </c>
      <c r="C534" s="118">
        <f>IFERROR(PERCENTILE(OFFSET(B534,1-364,0,364,1),$C$7),"")</f>
        <v/>
      </c>
      <c r="D534" s="118">
        <f>IFERROR(PERCENTILE(OFFSET(B534,1-364,0,364,1),$C$11),"")</f>
        <v/>
      </c>
      <c r="E534" s="122">
        <f>_xlfn.LET(_xlpm.initState,IF(OR(B534="",C534=""),"",IF(OR(特征计算_周度!B517&gt;$B$15,特征计算_周度!C517&gt;$B$15,特征计算_周度!G517&gt;$B$15,特征计算_周度!E517&gt;$B$15,特征计算_周度!F517&gt;$B$15),$A$12,IFERROR(IF(B534&lt;PERCENTILE(OFFSET(B534,1-364,0,364,1),$C$7),$A$7,IF(B534&lt;PERCENTILE(OFFSET(B534,1-364,0,364,1),$C$8),$A$8,IF(B534&lt;PERCENTILE(OFFSET(B534,1-364,0,364,1),$C$9),$A$9,IF(B534&lt;PERCENTILE(OFFSET(B534,1-364,0,364,1),$C$10),$A$10,IF(B534&lt;PERCENTILE(OFFSET(B534,1-364,0,364,1),$C$11),$A$11,$A$12))))),""))),_xlpm.dev,原始数据_周度!G517,_xlpm.minDev,MIN(OFFSET(原始数据_周度!G517,1-$D$17,0,$D$17,1)),_xlpm.bounce,_xlpm.dev-_xlpm.minDev,_xlpm.oversold,AND(ISNUMBER(_xlpm.dev),ISNUMBER(_xlpm.minDev),_xlpm.minDev&lt;=$B$17,_xlpm.bounce&gt;=$F$17,OR(_xlpm.initState=$A$12,_xlpm.initState=$A$11,_xlpm.initState=$A$10)),_xlpm.pctOnly,IFERROR(IF(B534&lt;PERCENTILE(OFFSET(B534,1-364,0,364,1),$C$7),$A$7,IF(B534&lt;PERCENTILE(OFFSET(B534,1-364,0,364,1),$C$8),$A$8,IF(B534&lt;PERCENTILE(OFFSET(B534,1-364,0,364,1),$C$9),$A$9,IF(B534&lt;PERCENTILE(OFFSET(B534,1-364,0,364,1),$C$10),$A$10,IF(B534&lt;PERCENTILE(OFFSET(B534,1-364,0,364,1),$C$11),$A$11,$A$12))))),""),IF(_xlpm.initState="","",IF(_xlpm.oversold,_xlpm.pctOnly,_xlpm.initState)))</f>
        <v/>
      </c>
      <c r="F534" s="119" t="n"/>
      <c r="G534" s="120">
        <f>IF(OR(B534="",C534=""),"",IF(OR(特征计算_周度!B517&gt;$B$15,特征计算_周度!C517&gt;$B$15,特征计算_周度!G517&gt;$B$15,特征计算_周度!E517&gt;$B$15,特征计算_周度!F517&gt;$B$15),IF(特征计算_周度!B517&gt;$B$15,"VIX ","")&amp;IF(特征计算_周度!C517&gt;$B$15,"HY ","")&amp;IF(特征计算_周度!G517&gt;$B$15,"Sahm ","")&amp;IF(特征计算_周度!E517&gt;$B$15,"趋势 ","")&amp;IF(特征计算_周度!F517&gt;$B$15,"斜率",""),"—"))</f>
        <v/>
      </c>
      <c r="H534" s="120">
        <f>IF(OR(B534="",C534=""),"",_xlfn.LET(_xlpm.dev,原始数据_周度!G517,_xlpm.minDev,MIN(OFFSET(原始数据_周度!G517,1-$D$17,0,$D$17,1)),_xlpm.bounce,_xlpm.dev-_xlpm.minDev,IF(AND(ISNUMBER(_xlpm.dev),ISNUMBER(_xlpm.minDev),_xlpm.minDev&lt;=$B$17,_xlpm.bounce&gt;=$F$17),"✅ 触发","—")))</f>
        <v/>
      </c>
      <c r="I534" s="172">
        <f>IFERROR(IF(特征计算_周度!H534&gt;$I$3,MIN($I$4,MAX(-$I$5,(特征计算_周度!H534-$I$3)*$I$4)),0),"")</f>
        <v/>
      </c>
    </row>
    <row r="535">
      <c r="A535" s="117">
        <f>特征计算_周度!A518</f>
        <v/>
      </c>
      <c r="B535" s="171">
        <f>IFERROR($A$3*特征计算_周度!B535+$B$3*特征计算_周度!C535+$C$3*特征计算_周度!D535+$D$3*特征计算_周度!E535+$E$3*特征计算_周度!F535+$F$3*特征计算_周度!H535,"")</f>
        <v/>
      </c>
      <c r="C535" s="118">
        <f>IFERROR(PERCENTILE(OFFSET(B535,1-364,0,364,1),$C$7),"")</f>
        <v/>
      </c>
      <c r="D535" s="118">
        <f>IFERROR(PERCENTILE(OFFSET(B535,1-364,0,364,1),$C$11),"")</f>
        <v/>
      </c>
      <c r="E535" s="122">
        <f>_xlfn.LET(_xlpm.initState,IF(OR(B535="",C535=""),"",IF(OR(特征计算_周度!B518&gt;$B$15,特征计算_周度!C518&gt;$B$15,特征计算_周度!G518&gt;$B$15,特征计算_周度!E518&gt;$B$15,特征计算_周度!F518&gt;$B$15),$A$12,IFERROR(IF(B535&lt;PERCENTILE(OFFSET(B535,1-364,0,364,1),$C$7),$A$7,IF(B535&lt;PERCENTILE(OFFSET(B535,1-364,0,364,1),$C$8),$A$8,IF(B535&lt;PERCENTILE(OFFSET(B535,1-364,0,364,1),$C$9),$A$9,IF(B535&lt;PERCENTILE(OFFSET(B535,1-364,0,364,1),$C$10),$A$10,IF(B535&lt;PERCENTILE(OFFSET(B535,1-364,0,364,1),$C$11),$A$11,$A$12))))),""))),_xlpm.dev,原始数据_周度!G518,_xlpm.minDev,MIN(OFFSET(原始数据_周度!G518,1-$D$17,0,$D$17,1)),_xlpm.bounce,_xlpm.dev-_xlpm.minDev,_xlpm.oversold,AND(ISNUMBER(_xlpm.dev),ISNUMBER(_xlpm.minDev),_xlpm.minDev&lt;=$B$17,_xlpm.bounce&gt;=$F$17,OR(_xlpm.initState=$A$12,_xlpm.initState=$A$11,_xlpm.initState=$A$10)),_xlpm.pctOnly,IFERROR(IF(B535&lt;PERCENTILE(OFFSET(B535,1-364,0,364,1),$C$7),$A$7,IF(B535&lt;PERCENTILE(OFFSET(B535,1-364,0,364,1),$C$8),$A$8,IF(B535&lt;PERCENTILE(OFFSET(B535,1-364,0,364,1),$C$9),$A$9,IF(B535&lt;PERCENTILE(OFFSET(B535,1-364,0,364,1),$C$10),$A$10,IF(B535&lt;PERCENTILE(OFFSET(B535,1-364,0,364,1),$C$11),$A$11,$A$12))))),""),IF(_xlpm.initState="","",IF(_xlpm.oversold,_xlpm.pctOnly,_xlpm.initState)))</f>
        <v/>
      </c>
      <c r="F535" s="119" t="n"/>
      <c r="G535" s="120">
        <f>IF(OR(B535="",C535=""),"",IF(OR(特征计算_周度!B518&gt;$B$15,特征计算_周度!C518&gt;$B$15,特征计算_周度!G518&gt;$B$15,特征计算_周度!E518&gt;$B$15,特征计算_周度!F518&gt;$B$15),IF(特征计算_周度!B518&gt;$B$15,"VIX ","")&amp;IF(特征计算_周度!C518&gt;$B$15,"HY ","")&amp;IF(特征计算_周度!G518&gt;$B$15,"Sahm ","")&amp;IF(特征计算_周度!E518&gt;$B$15,"趋势 ","")&amp;IF(特征计算_周度!F518&gt;$B$15,"斜率",""),"—"))</f>
        <v/>
      </c>
      <c r="H535" s="120">
        <f>IF(OR(B535="",C535=""),"",_xlfn.LET(_xlpm.dev,原始数据_周度!G518,_xlpm.minDev,MIN(OFFSET(原始数据_周度!G518,1-$D$17,0,$D$17,1)),_xlpm.bounce,_xlpm.dev-_xlpm.minDev,IF(AND(ISNUMBER(_xlpm.dev),ISNUMBER(_xlpm.minDev),_xlpm.minDev&lt;=$B$17,_xlpm.bounce&gt;=$F$17),"✅ 触发","—")))</f>
        <v/>
      </c>
      <c r="I535" s="172">
        <f>IFERROR(IF(特征计算_周度!H535&gt;$I$3,MIN($I$4,MAX(-$I$5,(特征计算_周度!H535-$I$3)*$I$4)),0),"")</f>
        <v/>
      </c>
    </row>
    <row r="536">
      <c r="A536" s="117">
        <f>特征计算_周度!A519</f>
        <v/>
      </c>
      <c r="B536" s="171">
        <f>IFERROR($A$3*特征计算_周度!B536+$B$3*特征计算_周度!C536+$C$3*特征计算_周度!D536+$D$3*特征计算_周度!E536+$E$3*特征计算_周度!F536+$F$3*特征计算_周度!H536,"")</f>
        <v/>
      </c>
      <c r="C536" s="118">
        <f>IFERROR(PERCENTILE(OFFSET(B536,1-364,0,364,1),$C$7),"")</f>
        <v/>
      </c>
      <c r="D536" s="118">
        <f>IFERROR(PERCENTILE(OFFSET(B536,1-364,0,364,1),$C$11),"")</f>
        <v/>
      </c>
      <c r="E536" s="122">
        <f>_xlfn.LET(_xlpm.initState,IF(OR(B536="",C536=""),"",IF(OR(特征计算_周度!B519&gt;$B$15,特征计算_周度!C519&gt;$B$15,特征计算_周度!G519&gt;$B$15,特征计算_周度!E519&gt;$B$15,特征计算_周度!F519&gt;$B$15),$A$12,IFERROR(IF(B536&lt;PERCENTILE(OFFSET(B536,1-364,0,364,1),$C$7),$A$7,IF(B536&lt;PERCENTILE(OFFSET(B536,1-364,0,364,1),$C$8),$A$8,IF(B536&lt;PERCENTILE(OFFSET(B536,1-364,0,364,1),$C$9),$A$9,IF(B536&lt;PERCENTILE(OFFSET(B536,1-364,0,364,1),$C$10),$A$10,IF(B536&lt;PERCENTILE(OFFSET(B536,1-364,0,364,1),$C$11),$A$11,$A$12))))),""))),_xlpm.dev,原始数据_周度!G519,_xlpm.minDev,MIN(OFFSET(原始数据_周度!G519,1-$D$17,0,$D$17,1)),_xlpm.bounce,_xlpm.dev-_xlpm.minDev,_xlpm.oversold,AND(ISNUMBER(_xlpm.dev),ISNUMBER(_xlpm.minDev),_xlpm.minDev&lt;=$B$17,_xlpm.bounce&gt;=$F$17,OR(_xlpm.initState=$A$12,_xlpm.initState=$A$11,_xlpm.initState=$A$10)),_xlpm.pctOnly,IFERROR(IF(B536&lt;PERCENTILE(OFFSET(B536,1-364,0,364,1),$C$7),$A$7,IF(B536&lt;PERCENTILE(OFFSET(B536,1-364,0,364,1),$C$8),$A$8,IF(B536&lt;PERCENTILE(OFFSET(B536,1-364,0,364,1),$C$9),$A$9,IF(B536&lt;PERCENTILE(OFFSET(B536,1-364,0,364,1),$C$10),$A$10,IF(B536&lt;PERCENTILE(OFFSET(B536,1-364,0,364,1),$C$11),$A$11,$A$12))))),""),IF(_xlpm.initState="","",IF(_xlpm.oversold,_xlpm.pctOnly,_xlpm.initState)))</f>
        <v/>
      </c>
      <c r="F536" s="119" t="n"/>
      <c r="G536" s="120">
        <f>IF(OR(B536="",C536=""),"",IF(OR(特征计算_周度!B519&gt;$B$15,特征计算_周度!C519&gt;$B$15,特征计算_周度!G519&gt;$B$15,特征计算_周度!E519&gt;$B$15,特征计算_周度!F519&gt;$B$15),IF(特征计算_周度!B519&gt;$B$15,"VIX ","")&amp;IF(特征计算_周度!C519&gt;$B$15,"HY ","")&amp;IF(特征计算_周度!G519&gt;$B$15,"Sahm ","")&amp;IF(特征计算_周度!E519&gt;$B$15,"趋势 ","")&amp;IF(特征计算_周度!F519&gt;$B$15,"斜率",""),"—"))</f>
        <v/>
      </c>
      <c r="H536" s="120">
        <f>IF(OR(B536="",C536=""),"",_xlfn.LET(_xlpm.dev,原始数据_周度!G519,_xlpm.minDev,MIN(OFFSET(原始数据_周度!G519,1-$D$17,0,$D$17,1)),_xlpm.bounce,_xlpm.dev-_xlpm.minDev,IF(AND(ISNUMBER(_xlpm.dev),ISNUMBER(_xlpm.minDev),_xlpm.minDev&lt;=$B$17,_xlpm.bounce&gt;=$F$17),"✅ 触发","—")))</f>
        <v/>
      </c>
      <c r="I536" s="172">
        <f>IFERROR(IF(特征计算_周度!H536&gt;$I$3,MIN($I$4,MAX(-$I$5,(特征计算_周度!H536-$I$3)*$I$4)),0),"")</f>
        <v/>
      </c>
    </row>
    <row r="537">
      <c r="A537" s="117">
        <f>特征计算_周度!A520</f>
        <v/>
      </c>
      <c r="B537" s="171">
        <f>IFERROR($A$3*特征计算_周度!B537+$B$3*特征计算_周度!C537+$C$3*特征计算_周度!D537+$D$3*特征计算_周度!E537+$E$3*特征计算_周度!F537+$F$3*特征计算_周度!H537,"")</f>
        <v/>
      </c>
      <c r="C537" s="118">
        <f>IFERROR(PERCENTILE(OFFSET(B537,1-364,0,364,1),$C$7),"")</f>
        <v/>
      </c>
      <c r="D537" s="118">
        <f>IFERROR(PERCENTILE(OFFSET(B537,1-364,0,364,1),$C$11),"")</f>
        <v/>
      </c>
      <c r="E537" s="122">
        <f>_xlfn.LET(_xlpm.initState,IF(OR(B537="",C537=""),"",IF(OR(特征计算_周度!B520&gt;$B$15,特征计算_周度!C520&gt;$B$15,特征计算_周度!G520&gt;$B$15,特征计算_周度!E520&gt;$B$15,特征计算_周度!F520&gt;$B$15),$A$12,IFERROR(IF(B537&lt;PERCENTILE(OFFSET(B537,1-364,0,364,1),$C$7),$A$7,IF(B537&lt;PERCENTILE(OFFSET(B537,1-364,0,364,1),$C$8),$A$8,IF(B537&lt;PERCENTILE(OFFSET(B537,1-364,0,364,1),$C$9),$A$9,IF(B537&lt;PERCENTILE(OFFSET(B537,1-364,0,364,1),$C$10),$A$10,IF(B537&lt;PERCENTILE(OFFSET(B537,1-364,0,364,1),$C$11),$A$11,$A$12))))),""))),_xlpm.dev,原始数据_周度!G520,_xlpm.minDev,MIN(OFFSET(原始数据_周度!G520,1-$D$17,0,$D$17,1)),_xlpm.bounce,_xlpm.dev-_xlpm.minDev,_xlpm.oversold,AND(ISNUMBER(_xlpm.dev),ISNUMBER(_xlpm.minDev),_xlpm.minDev&lt;=$B$17,_xlpm.bounce&gt;=$F$17,OR(_xlpm.initState=$A$12,_xlpm.initState=$A$11,_xlpm.initState=$A$10)),_xlpm.pctOnly,IFERROR(IF(B537&lt;PERCENTILE(OFFSET(B537,1-364,0,364,1),$C$7),$A$7,IF(B537&lt;PERCENTILE(OFFSET(B537,1-364,0,364,1),$C$8),$A$8,IF(B537&lt;PERCENTILE(OFFSET(B537,1-364,0,364,1),$C$9),$A$9,IF(B537&lt;PERCENTILE(OFFSET(B537,1-364,0,364,1),$C$10),$A$10,IF(B537&lt;PERCENTILE(OFFSET(B537,1-364,0,364,1),$C$11),$A$11,$A$12))))),""),IF(_xlpm.initState="","",IF(_xlpm.oversold,_xlpm.pctOnly,_xlpm.initState)))</f>
        <v/>
      </c>
      <c r="F537" s="119" t="n"/>
      <c r="G537" s="120">
        <f>IF(OR(B537="",C537=""),"",IF(OR(特征计算_周度!B520&gt;$B$15,特征计算_周度!C520&gt;$B$15,特征计算_周度!G520&gt;$B$15,特征计算_周度!E520&gt;$B$15,特征计算_周度!F520&gt;$B$15),IF(特征计算_周度!B520&gt;$B$15,"VIX ","")&amp;IF(特征计算_周度!C520&gt;$B$15,"HY ","")&amp;IF(特征计算_周度!G520&gt;$B$15,"Sahm ","")&amp;IF(特征计算_周度!E520&gt;$B$15,"趋势 ","")&amp;IF(特征计算_周度!F520&gt;$B$15,"斜率",""),"—"))</f>
        <v/>
      </c>
      <c r="H537" s="120">
        <f>IF(OR(B537="",C537=""),"",_xlfn.LET(_xlpm.dev,原始数据_周度!G520,_xlpm.minDev,MIN(OFFSET(原始数据_周度!G520,1-$D$17,0,$D$17,1)),_xlpm.bounce,_xlpm.dev-_xlpm.minDev,IF(AND(ISNUMBER(_xlpm.dev),ISNUMBER(_xlpm.minDev),_xlpm.minDev&lt;=$B$17,_xlpm.bounce&gt;=$F$17),"✅ 触发","—")))</f>
        <v/>
      </c>
      <c r="I537" s="172">
        <f>IFERROR(IF(特征计算_周度!H537&gt;$I$3,MIN($I$4,MAX(-$I$5,(特征计算_周度!H537-$I$3)*$I$4)),0),"")</f>
        <v/>
      </c>
    </row>
    <row r="538">
      <c r="A538" s="117">
        <f>特征计算_周度!A521</f>
        <v/>
      </c>
      <c r="B538" s="171">
        <f>IFERROR($A$3*特征计算_周度!B538+$B$3*特征计算_周度!C538+$C$3*特征计算_周度!D538+$D$3*特征计算_周度!E538+$E$3*特征计算_周度!F538+$F$3*特征计算_周度!H538,"")</f>
        <v/>
      </c>
      <c r="C538" s="118">
        <f>IFERROR(PERCENTILE(OFFSET(B538,1-364,0,364,1),$C$7),"")</f>
        <v/>
      </c>
      <c r="D538" s="118">
        <f>IFERROR(PERCENTILE(OFFSET(B538,1-364,0,364,1),$C$11),"")</f>
        <v/>
      </c>
      <c r="E538" s="122">
        <f>_xlfn.LET(_xlpm.initState,IF(OR(B538="",C538=""),"",IF(OR(特征计算_周度!B521&gt;$B$15,特征计算_周度!C521&gt;$B$15,特征计算_周度!G521&gt;$B$15,特征计算_周度!E521&gt;$B$15,特征计算_周度!F521&gt;$B$15),$A$12,IFERROR(IF(B538&lt;PERCENTILE(OFFSET(B538,1-364,0,364,1),$C$7),$A$7,IF(B538&lt;PERCENTILE(OFFSET(B538,1-364,0,364,1),$C$8),$A$8,IF(B538&lt;PERCENTILE(OFFSET(B538,1-364,0,364,1),$C$9),$A$9,IF(B538&lt;PERCENTILE(OFFSET(B538,1-364,0,364,1),$C$10),$A$10,IF(B538&lt;PERCENTILE(OFFSET(B538,1-364,0,364,1),$C$11),$A$11,$A$12))))),""))),_xlpm.dev,原始数据_周度!G521,_xlpm.minDev,MIN(OFFSET(原始数据_周度!G521,1-$D$17,0,$D$17,1)),_xlpm.bounce,_xlpm.dev-_xlpm.minDev,_xlpm.oversold,AND(ISNUMBER(_xlpm.dev),ISNUMBER(_xlpm.minDev),_xlpm.minDev&lt;=$B$17,_xlpm.bounce&gt;=$F$17,OR(_xlpm.initState=$A$12,_xlpm.initState=$A$11,_xlpm.initState=$A$10)),_xlpm.pctOnly,IFERROR(IF(B538&lt;PERCENTILE(OFFSET(B538,1-364,0,364,1),$C$7),$A$7,IF(B538&lt;PERCENTILE(OFFSET(B538,1-364,0,364,1),$C$8),$A$8,IF(B538&lt;PERCENTILE(OFFSET(B538,1-364,0,364,1),$C$9),$A$9,IF(B538&lt;PERCENTILE(OFFSET(B538,1-364,0,364,1),$C$10),$A$10,IF(B538&lt;PERCENTILE(OFFSET(B538,1-364,0,364,1),$C$11),$A$11,$A$12))))),""),IF(_xlpm.initState="","",IF(_xlpm.oversold,_xlpm.pctOnly,_xlpm.initState)))</f>
        <v/>
      </c>
      <c r="F538" s="119" t="n"/>
      <c r="G538" s="120">
        <f>IF(OR(B538="",C538=""),"",IF(OR(特征计算_周度!B521&gt;$B$15,特征计算_周度!C521&gt;$B$15,特征计算_周度!G521&gt;$B$15,特征计算_周度!E521&gt;$B$15,特征计算_周度!F521&gt;$B$15),IF(特征计算_周度!B521&gt;$B$15,"VIX ","")&amp;IF(特征计算_周度!C521&gt;$B$15,"HY ","")&amp;IF(特征计算_周度!G521&gt;$B$15,"Sahm ","")&amp;IF(特征计算_周度!E521&gt;$B$15,"趋势 ","")&amp;IF(特征计算_周度!F521&gt;$B$15,"斜率",""),"—"))</f>
        <v/>
      </c>
      <c r="H538" s="120">
        <f>IF(OR(B538="",C538=""),"",_xlfn.LET(_xlpm.dev,原始数据_周度!G521,_xlpm.minDev,MIN(OFFSET(原始数据_周度!G521,1-$D$17,0,$D$17,1)),_xlpm.bounce,_xlpm.dev-_xlpm.minDev,IF(AND(ISNUMBER(_xlpm.dev),ISNUMBER(_xlpm.minDev),_xlpm.minDev&lt;=$B$17,_xlpm.bounce&gt;=$F$17),"✅ 触发","—")))</f>
        <v/>
      </c>
      <c r="I538" s="172">
        <f>IFERROR(IF(特征计算_周度!H538&gt;$I$3,MIN($I$4,MAX(-$I$5,(特征计算_周度!H538-$I$3)*$I$4)),0),"")</f>
        <v/>
      </c>
    </row>
    <row r="539">
      <c r="A539" s="117">
        <f>特征计算_周度!A522</f>
        <v/>
      </c>
      <c r="B539" s="171">
        <f>IFERROR($A$3*特征计算_周度!B539+$B$3*特征计算_周度!C539+$C$3*特征计算_周度!D539+$D$3*特征计算_周度!E539+$E$3*特征计算_周度!F539+$F$3*特征计算_周度!H539,"")</f>
        <v/>
      </c>
      <c r="C539" s="118">
        <f>IFERROR(PERCENTILE(OFFSET(B539,1-364,0,364,1),$C$7),"")</f>
        <v/>
      </c>
      <c r="D539" s="118">
        <f>IFERROR(PERCENTILE(OFFSET(B539,1-364,0,364,1),$C$11),"")</f>
        <v/>
      </c>
      <c r="E539" s="122">
        <f>_xlfn.LET(_xlpm.initState,IF(OR(B539="",C539=""),"",IF(OR(特征计算_周度!B522&gt;$B$15,特征计算_周度!C522&gt;$B$15,特征计算_周度!G522&gt;$B$15,特征计算_周度!E522&gt;$B$15,特征计算_周度!F522&gt;$B$15),$A$12,IFERROR(IF(B539&lt;PERCENTILE(OFFSET(B539,1-364,0,364,1),$C$7),$A$7,IF(B539&lt;PERCENTILE(OFFSET(B539,1-364,0,364,1),$C$8),$A$8,IF(B539&lt;PERCENTILE(OFFSET(B539,1-364,0,364,1),$C$9),$A$9,IF(B539&lt;PERCENTILE(OFFSET(B539,1-364,0,364,1),$C$10),$A$10,IF(B539&lt;PERCENTILE(OFFSET(B539,1-364,0,364,1),$C$11),$A$11,$A$12))))),""))),_xlpm.dev,原始数据_周度!G522,_xlpm.minDev,MIN(OFFSET(原始数据_周度!G522,1-$D$17,0,$D$17,1)),_xlpm.bounce,_xlpm.dev-_xlpm.minDev,_xlpm.oversold,AND(ISNUMBER(_xlpm.dev),ISNUMBER(_xlpm.minDev),_xlpm.minDev&lt;=$B$17,_xlpm.bounce&gt;=$F$17,OR(_xlpm.initState=$A$12,_xlpm.initState=$A$11,_xlpm.initState=$A$10)),_xlpm.pctOnly,IFERROR(IF(B539&lt;PERCENTILE(OFFSET(B539,1-364,0,364,1),$C$7),$A$7,IF(B539&lt;PERCENTILE(OFFSET(B539,1-364,0,364,1),$C$8),$A$8,IF(B539&lt;PERCENTILE(OFFSET(B539,1-364,0,364,1),$C$9),$A$9,IF(B539&lt;PERCENTILE(OFFSET(B539,1-364,0,364,1),$C$10),$A$10,IF(B539&lt;PERCENTILE(OFFSET(B539,1-364,0,364,1),$C$11),$A$11,$A$12))))),""),IF(_xlpm.initState="","",IF(_xlpm.oversold,_xlpm.pctOnly,_xlpm.initState)))</f>
        <v/>
      </c>
      <c r="F539" s="119" t="n"/>
      <c r="G539" s="120">
        <f>IF(OR(B539="",C539=""),"",IF(OR(特征计算_周度!B522&gt;$B$15,特征计算_周度!C522&gt;$B$15,特征计算_周度!G522&gt;$B$15,特征计算_周度!E522&gt;$B$15,特征计算_周度!F522&gt;$B$15),IF(特征计算_周度!B522&gt;$B$15,"VIX ","")&amp;IF(特征计算_周度!C522&gt;$B$15,"HY ","")&amp;IF(特征计算_周度!G522&gt;$B$15,"Sahm ","")&amp;IF(特征计算_周度!E522&gt;$B$15,"趋势 ","")&amp;IF(特征计算_周度!F522&gt;$B$15,"斜率",""),"—"))</f>
        <v/>
      </c>
      <c r="H539" s="120">
        <f>IF(OR(B539="",C539=""),"",_xlfn.LET(_xlpm.dev,原始数据_周度!G522,_xlpm.minDev,MIN(OFFSET(原始数据_周度!G522,1-$D$17,0,$D$17,1)),_xlpm.bounce,_xlpm.dev-_xlpm.minDev,IF(AND(ISNUMBER(_xlpm.dev),ISNUMBER(_xlpm.minDev),_xlpm.minDev&lt;=$B$17,_xlpm.bounce&gt;=$F$17),"✅ 触发","—")))</f>
        <v/>
      </c>
      <c r="I539" s="172">
        <f>IFERROR(IF(特征计算_周度!H539&gt;$I$3,MIN($I$4,MAX(-$I$5,(特征计算_周度!H539-$I$3)*$I$4)),0),"")</f>
        <v/>
      </c>
    </row>
    <row r="540">
      <c r="A540" s="117">
        <f>特征计算_周度!A523</f>
        <v/>
      </c>
      <c r="B540" s="171">
        <f>IFERROR($A$3*特征计算_周度!B540+$B$3*特征计算_周度!C540+$C$3*特征计算_周度!D540+$D$3*特征计算_周度!E540+$E$3*特征计算_周度!F540+$F$3*特征计算_周度!H540,"")</f>
        <v/>
      </c>
      <c r="C540" s="118">
        <f>IFERROR(PERCENTILE(OFFSET(B540,1-364,0,364,1),$C$7),"")</f>
        <v/>
      </c>
      <c r="D540" s="118">
        <f>IFERROR(PERCENTILE(OFFSET(B540,1-364,0,364,1),$C$11),"")</f>
        <v/>
      </c>
      <c r="E540" s="122">
        <f>_xlfn.LET(_xlpm.initState,IF(OR(B540="",C540=""),"",IF(OR(特征计算_周度!B523&gt;$B$15,特征计算_周度!C523&gt;$B$15,特征计算_周度!G523&gt;$B$15,特征计算_周度!E523&gt;$B$15,特征计算_周度!F523&gt;$B$15),$A$12,IFERROR(IF(B540&lt;PERCENTILE(OFFSET(B540,1-364,0,364,1),$C$7),$A$7,IF(B540&lt;PERCENTILE(OFFSET(B540,1-364,0,364,1),$C$8),$A$8,IF(B540&lt;PERCENTILE(OFFSET(B540,1-364,0,364,1),$C$9),$A$9,IF(B540&lt;PERCENTILE(OFFSET(B540,1-364,0,364,1),$C$10),$A$10,IF(B540&lt;PERCENTILE(OFFSET(B540,1-364,0,364,1),$C$11),$A$11,$A$12))))),""))),_xlpm.dev,原始数据_周度!G523,_xlpm.minDev,MIN(OFFSET(原始数据_周度!G523,1-$D$17,0,$D$17,1)),_xlpm.bounce,_xlpm.dev-_xlpm.minDev,_xlpm.oversold,AND(ISNUMBER(_xlpm.dev),ISNUMBER(_xlpm.minDev),_xlpm.minDev&lt;=$B$17,_xlpm.bounce&gt;=$F$17,OR(_xlpm.initState=$A$12,_xlpm.initState=$A$11,_xlpm.initState=$A$10)),_xlpm.pctOnly,IFERROR(IF(B540&lt;PERCENTILE(OFFSET(B540,1-364,0,364,1),$C$7),$A$7,IF(B540&lt;PERCENTILE(OFFSET(B540,1-364,0,364,1),$C$8),$A$8,IF(B540&lt;PERCENTILE(OFFSET(B540,1-364,0,364,1),$C$9),$A$9,IF(B540&lt;PERCENTILE(OFFSET(B540,1-364,0,364,1),$C$10),$A$10,IF(B540&lt;PERCENTILE(OFFSET(B540,1-364,0,364,1),$C$11),$A$11,$A$12))))),""),IF(_xlpm.initState="","",IF(_xlpm.oversold,_xlpm.pctOnly,_xlpm.initState)))</f>
        <v/>
      </c>
      <c r="F540" s="119" t="n"/>
      <c r="G540" s="120">
        <f>IF(OR(B540="",C540=""),"",IF(OR(特征计算_周度!B523&gt;$B$15,特征计算_周度!C523&gt;$B$15,特征计算_周度!G523&gt;$B$15,特征计算_周度!E523&gt;$B$15,特征计算_周度!F523&gt;$B$15),IF(特征计算_周度!B523&gt;$B$15,"VIX ","")&amp;IF(特征计算_周度!C523&gt;$B$15,"HY ","")&amp;IF(特征计算_周度!G523&gt;$B$15,"Sahm ","")&amp;IF(特征计算_周度!E523&gt;$B$15,"趋势 ","")&amp;IF(特征计算_周度!F523&gt;$B$15,"斜率",""),"—"))</f>
        <v/>
      </c>
      <c r="H540" s="120">
        <f>IF(OR(B540="",C540=""),"",_xlfn.LET(_xlpm.dev,原始数据_周度!G523,_xlpm.minDev,MIN(OFFSET(原始数据_周度!G523,1-$D$17,0,$D$17,1)),_xlpm.bounce,_xlpm.dev-_xlpm.minDev,IF(AND(ISNUMBER(_xlpm.dev),ISNUMBER(_xlpm.minDev),_xlpm.minDev&lt;=$B$17,_xlpm.bounce&gt;=$F$17),"✅ 触发","—")))</f>
        <v/>
      </c>
      <c r="I540" s="172">
        <f>IFERROR(IF(特征计算_周度!H540&gt;$I$3,MIN($I$4,MAX(-$I$5,(特征计算_周度!H540-$I$3)*$I$4)),0),"")</f>
        <v/>
      </c>
    </row>
    <row r="541">
      <c r="A541" s="117">
        <f>特征计算_周度!A524</f>
        <v/>
      </c>
      <c r="B541" s="171">
        <f>IFERROR($A$3*特征计算_周度!B541+$B$3*特征计算_周度!C541+$C$3*特征计算_周度!D541+$D$3*特征计算_周度!E541+$E$3*特征计算_周度!F541+$F$3*特征计算_周度!H541,"")</f>
        <v/>
      </c>
      <c r="C541" s="118">
        <f>IFERROR(PERCENTILE(OFFSET(B541,1-364,0,364,1),$C$7),"")</f>
        <v/>
      </c>
      <c r="D541" s="118">
        <f>IFERROR(PERCENTILE(OFFSET(B541,1-364,0,364,1),$C$11),"")</f>
        <v/>
      </c>
      <c r="E541" s="122">
        <f>_xlfn.LET(_xlpm.initState,IF(OR(B541="",C541=""),"",IF(OR(特征计算_周度!B524&gt;$B$15,特征计算_周度!C524&gt;$B$15,特征计算_周度!G524&gt;$B$15,特征计算_周度!E524&gt;$B$15,特征计算_周度!F524&gt;$B$15),$A$12,IFERROR(IF(B541&lt;PERCENTILE(OFFSET(B541,1-364,0,364,1),$C$7),$A$7,IF(B541&lt;PERCENTILE(OFFSET(B541,1-364,0,364,1),$C$8),$A$8,IF(B541&lt;PERCENTILE(OFFSET(B541,1-364,0,364,1),$C$9),$A$9,IF(B541&lt;PERCENTILE(OFFSET(B541,1-364,0,364,1),$C$10),$A$10,IF(B541&lt;PERCENTILE(OFFSET(B541,1-364,0,364,1),$C$11),$A$11,$A$12))))),""))),_xlpm.dev,原始数据_周度!G524,_xlpm.minDev,MIN(OFFSET(原始数据_周度!G524,1-$D$17,0,$D$17,1)),_xlpm.bounce,_xlpm.dev-_xlpm.minDev,_xlpm.oversold,AND(ISNUMBER(_xlpm.dev),ISNUMBER(_xlpm.minDev),_xlpm.minDev&lt;=$B$17,_xlpm.bounce&gt;=$F$17,OR(_xlpm.initState=$A$12,_xlpm.initState=$A$11,_xlpm.initState=$A$10)),_xlpm.pctOnly,IFERROR(IF(B541&lt;PERCENTILE(OFFSET(B541,1-364,0,364,1),$C$7),$A$7,IF(B541&lt;PERCENTILE(OFFSET(B541,1-364,0,364,1),$C$8),$A$8,IF(B541&lt;PERCENTILE(OFFSET(B541,1-364,0,364,1),$C$9),$A$9,IF(B541&lt;PERCENTILE(OFFSET(B541,1-364,0,364,1),$C$10),$A$10,IF(B541&lt;PERCENTILE(OFFSET(B541,1-364,0,364,1),$C$11),$A$11,$A$12))))),""),IF(_xlpm.initState="","",IF(_xlpm.oversold,_xlpm.pctOnly,_xlpm.initState)))</f>
        <v/>
      </c>
      <c r="F541" s="119" t="n"/>
      <c r="G541" s="120">
        <f>IF(OR(B541="",C541=""),"",IF(OR(特征计算_周度!B524&gt;$B$15,特征计算_周度!C524&gt;$B$15,特征计算_周度!G524&gt;$B$15,特征计算_周度!E524&gt;$B$15,特征计算_周度!F524&gt;$B$15),IF(特征计算_周度!B524&gt;$B$15,"VIX ","")&amp;IF(特征计算_周度!C524&gt;$B$15,"HY ","")&amp;IF(特征计算_周度!G524&gt;$B$15,"Sahm ","")&amp;IF(特征计算_周度!E524&gt;$B$15,"趋势 ","")&amp;IF(特征计算_周度!F524&gt;$B$15,"斜率",""),"—"))</f>
        <v/>
      </c>
      <c r="H541" s="120">
        <f>IF(OR(B541="",C541=""),"",_xlfn.LET(_xlpm.dev,原始数据_周度!G524,_xlpm.minDev,MIN(OFFSET(原始数据_周度!G524,1-$D$17,0,$D$17,1)),_xlpm.bounce,_xlpm.dev-_xlpm.minDev,IF(AND(ISNUMBER(_xlpm.dev),ISNUMBER(_xlpm.minDev),_xlpm.minDev&lt;=$B$17,_xlpm.bounce&gt;=$F$17),"✅ 触发","—")))</f>
        <v/>
      </c>
      <c r="I541" s="172">
        <f>IFERROR(IF(特征计算_周度!H541&gt;$I$3,MIN($I$4,MAX(-$I$5,(特征计算_周度!H541-$I$3)*$I$4)),0),"")</f>
        <v/>
      </c>
    </row>
    <row r="542">
      <c r="A542" s="117">
        <f>特征计算_周度!A525</f>
        <v/>
      </c>
      <c r="B542" s="171">
        <f>IFERROR($A$3*特征计算_周度!B542+$B$3*特征计算_周度!C542+$C$3*特征计算_周度!D542+$D$3*特征计算_周度!E542+$E$3*特征计算_周度!F542+$F$3*特征计算_周度!H542,"")</f>
        <v/>
      </c>
      <c r="C542" s="118">
        <f>IFERROR(PERCENTILE(OFFSET(B542,1-364,0,364,1),$C$7),"")</f>
        <v/>
      </c>
      <c r="D542" s="118">
        <f>IFERROR(PERCENTILE(OFFSET(B542,1-364,0,364,1),$C$11),"")</f>
        <v/>
      </c>
      <c r="E542" s="122">
        <f>_xlfn.LET(_xlpm.initState,IF(OR(B542="",C542=""),"",IF(OR(特征计算_周度!B525&gt;$B$15,特征计算_周度!C525&gt;$B$15,特征计算_周度!G525&gt;$B$15,特征计算_周度!E525&gt;$B$15,特征计算_周度!F525&gt;$B$15),$A$12,IFERROR(IF(B542&lt;PERCENTILE(OFFSET(B542,1-364,0,364,1),$C$7),$A$7,IF(B542&lt;PERCENTILE(OFFSET(B542,1-364,0,364,1),$C$8),$A$8,IF(B542&lt;PERCENTILE(OFFSET(B542,1-364,0,364,1),$C$9),$A$9,IF(B542&lt;PERCENTILE(OFFSET(B542,1-364,0,364,1),$C$10),$A$10,IF(B542&lt;PERCENTILE(OFFSET(B542,1-364,0,364,1),$C$11),$A$11,$A$12))))),""))),_xlpm.dev,原始数据_周度!G525,_xlpm.minDev,MIN(OFFSET(原始数据_周度!G525,1-$D$17,0,$D$17,1)),_xlpm.bounce,_xlpm.dev-_xlpm.minDev,_xlpm.oversold,AND(ISNUMBER(_xlpm.dev),ISNUMBER(_xlpm.minDev),_xlpm.minDev&lt;=$B$17,_xlpm.bounce&gt;=$F$17,OR(_xlpm.initState=$A$12,_xlpm.initState=$A$11,_xlpm.initState=$A$10)),_xlpm.pctOnly,IFERROR(IF(B542&lt;PERCENTILE(OFFSET(B542,1-364,0,364,1),$C$7),$A$7,IF(B542&lt;PERCENTILE(OFFSET(B542,1-364,0,364,1),$C$8),$A$8,IF(B542&lt;PERCENTILE(OFFSET(B542,1-364,0,364,1),$C$9),$A$9,IF(B542&lt;PERCENTILE(OFFSET(B542,1-364,0,364,1),$C$10),$A$10,IF(B542&lt;PERCENTILE(OFFSET(B542,1-364,0,364,1),$C$11),$A$11,$A$12))))),""),IF(_xlpm.initState="","",IF(_xlpm.oversold,_xlpm.pctOnly,_xlpm.initState)))</f>
        <v/>
      </c>
      <c r="F542" s="119" t="n"/>
      <c r="G542" s="120">
        <f>IF(OR(B542="",C542=""),"",IF(OR(特征计算_周度!B525&gt;$B$15,特征计算_周度!C525&gt;$B$15,特征计算_周度!G525&gt;$B$15,特征计算_周度!E525&gt;$B$15,特征计算_周度!F525&gt;$B$15),IF(特征计算_周度!B525&gt;$B$15,"VIX ","")&amp;IF(特征计算_周度!C525&gt;$B$15,"HY ","")&amp;IF(特征计算_周度!G525&gt;$B$15,"Sahm ","")&amp;IF(特征计算_周度!E525&gt;$B$15,"趋势 ","")&amp;IF(特征计算_周度!F525&gt;$B$15,"斜率",""),"—"))</f>
        <v/>
      </c>
      <c r="H542" s="120">
        <f>IF(OR(B542="",C542=""),"",_xlfn.LET(_xlpm.dev,原始数据_周度!G525,_xlpm.minDev,MIN(OFFSET(原始数据_周度!G525,1-$D$17,0,$D$17,1)),_xlpm.bounce,_xlpm.dev-_xlpm.minDev,IF(AND(ISNUMBER(_xlpm.dev),ISNUMBER(_xlpm.minDev),_xlpm.minDev&lt;=$B$17,_xlpm.bounce&gt;=$F$17),"✅ 触发","—")))</f>
        <v/>
      </c>
      <c r="I542" s="172">
        <f>IFERROR(IF(特征计算_周度!H542&gt;$I$3,MIN($I$4,MAX(-$I$5,(特征计算_周度!H542-$I$3)*$I$4)),0),"")</f>
        <v/>
      </c>
    </row>
    <row r="543">
      <c r="A543" s="117">
        <f>特征计算_周度!A526</f>
        <v/>
      </c>
      <c r="B543" s="171">
        <f>IFERROR($A$3*特征计算_周度!B543+$B$3*特征计算_周度!C543+$C$3*特征计算_周度!D543+$D$3*特征计算_周度!E543+$E$3*特征计算_周度!F543+$F$3*特征计算_周度!H543,"")</f>
        <v/>
      </c>
      <c r="C543" s="118">
        <f>IFERROR(PERCENTILE(OFFSET(B543,1-364,0,364,1),$C$7),"")</f>
        <v/>
      </c>
      <c r="D543" s="118">
        <f>IFERROR(PERCENTILE(OFFSET(B543,1-364,0,364,1),$C$11),"")</f>
        <v/>
      </c>
      <c r="E543" s="122">
        <f>_xlfn.LET(_xlpm.initState,IF(OR(B543="",C543=""),"",IF(OR(特征计算_周度!B526&gt;$B$15,特征计算_周度!C526&gt;$B$15,特征计算_周度!G526&gt;$B$15,特征计算_周度!E526&gt;$B$15,特征计算_周度!F526&gt;$B$15),$A$12,IFERROR(IF(B543&lt;PERCENTILE(OFFSET(B543,1-364,0,364,1),$C$7),$A$7,IF(B543&lt;PERCENTILE(OFFSET(B543,1-364,0,364,1),$C$8),$A$8,IF(B543&lt;PERCENTILE(OFFSET(B543,1-364,0,364,1),$C$9),$A$9,IF(B543&lt;PERCENTILE(OFFSET(B543,1-364,0,364,1),$C$10),$A$10,IF(B543&lt;PERCENTILE(OFFSET(B543,1-364,0,364,1),$C$11),$A$11,$A$12))))),""))),_xlpm.dev,原始数据_周度!G526,_xlpm.minDev,MIN(OFFSET(原始数据_周度!G526,1-$D$17,0,$D$17,1)),_xlpm.bounce,_xlpm.dev-_xlpm.minDev,_xlpm.oversold,AND(ISNUMBER(_xlpm.dev),ISNUMBER(_xlpm.minDev),_xlpm.minDev&lt;=$B$17,_xlpm.bounce&gt;=$F$17,OR(_xlpm.initState=$A$12,_xlpm.initState=$A$11,_xlpm.initState=$A$10)),_xlpm.pctOnly,IFERROR(IF(B543&lt;PERCENTILE(OFFSET(B543,1-364,0,364,1),$C$7),$A$7,IF(B543&lt;PERCENTILE(OFFSET(B543,1-364,0,364,1),$C$8),$A$8,IF(B543&lt;PERCENTILE(OFFSET(B543,1-364,0,364,1),$C$9),$A$9,IF(B543&lt;PERCENTILE(OFFSET(B543,1-364,0,364,1),$C$10),$A$10,IF(B543&lt;PERCENTILE(OFFSET(B543,1-364,0,364,1),$C$11),$A$11,$A$12))))),""),IF(_xlpm.initState="","",IF(_xlpm.oversold,_xlpm.pctOnly,_xlpm.initState)))</f>
        <v/>
      </c>
      <c r="F543" s="119" t="n"/>
      <c r="G543" s="120">
        <f>IF(OR(B543="",C543=""),"",IF(OR(特征计算_周度!B526&gt;$B$15,特征计算_周度!C526&gt;$B$15,特征计算_周度!G526&gt;$B$15,特征计算_周度!E526&gt;$B$15,特征计算_周度!F526&gt;$B$15),IF(特征计算_周度!B526&gt;$B$15,"VIX ","")&amp;IF(特征计算_周度!C526&gt;$B$15,"HY ","")&amp;IF(特征计算_周度!G526&gt;$B$15,"Sahm ","")&amp;IF(特征计算_周度!E526&gt;$B$15,"趋势 ","")&amp;IF(特征计算_周度!F526&gt;$B$15,"斜率",""),"—"))</f>
        <v/>
      </c>
      <c r="H543" s="120">
        <f>IF(OR(B543="",C543=""),"",_xlfn.LET(_xlpm.dev,原始数据_周度!G526,_xlpm.minDev,MIN(OFFSET(原始数据_周度!G526,1-$D$17,0,$D$17,1)),_xlpm.bounce,_xlpm.dev-_xlpm.minDev,IF(AND(ISNUMBER(_xlpm.dev),ISNUMBER(_xlpm.minDev),_xlpm.minDev&lt;=$B$17,_xlpm.bounce&gt;=$F$17),"✅ 触发","—")))</f>
        <v/>
      </c>
      <c r="I543" s="172">
        <f>IFERROR(IF(特征计算_周度!H543&gt;$I$3,MIN($I$4,MAX(-$I$5,(特征计算_周度!H543-$I$3)*$I$4)),0),"")</f>
        <v/>
      </c>
    </row>
    <row r="544">
      <c r="A544" s="117">
        <f>特征计算_周度!A527</f>
        <v/>
      </c>
      <c r="B544" s="171">
        <f>IFERROR($A$3*特征计算_周度!B544+$B$3*特征计算_周度!C544+$C$3*特征计算_周度!D544+$D$3*特征计算_周度!E544+$E$3*特征计算_周度!F544+$F$3*特征计算_周度!H544,"")</f>
        <v/>
      </c>
      <c r="C544" s="118">
        <f>IFERROR(PERCENTILE(OFFSET(B544,1-364,0,364,1),$C$7),"")</f>
        <v/>
      </c>
      <c r="D544" s="118">
        <f>IFERROR(PERCENTILE(OFFSET(B544,1-364,0,364,1),$C$11),"")</f>
        <v/>
      </c>
      <c r="E544" s="122">
        <f>_xlfn.LET(_xlpm.initState,IF(OR(B544="",C544=""),"",IF(OR(特征计算_周度!B527&gt;$B$15,特征计算_周度!C527&gt;$B$15,特征计算_周度!G527&gt;$B$15,特征计算_周度!E527&gt;$B$15,特征计算_周度!F527&gt;$B$15),$A$12,IFERROR(IF(B544&lt;PERCENTILE(OFFSET(B544,1-364,0,364,1),$C$7),$A$7,IF(B544&lt;PERCENTILE(OFFSET(B544,1-364,0,364,1),$C$8),$A$8,IF(B544&lt;PERCENTILE(OFFSET(B544,1-364,0,364,1),$C$9),$A$9,IF(B544&lt;PERCENTILE(OFFSET(B544,1-364,0,364,1),$C$10),$A$10,IF(B544&lt;PERCENTILE(OFFSET(B544,1-364,0,364,1),$C$11),$A$11,$A$12))))),""))),_xlpm.dev,原始数据_周度!G527,_xlpm.minDev,MIN(OFFSET(原始数据_周度!G527,1-$D$17,0,$D$17,1)),_xlpm.bounce,_xlpm.dev-_xlpm.minDev,_xlpm.oversold,AND(ISNUMBER(_xlpm.dev),ISNUMBER(_xlpm.minDev),_xlpm.minDev&lt;=$B$17,_xlpm.bounce&gt;=$F$17,OR(_xlpm.initState=$A$12,_xlpm.initState=$A$11,_xlpm.initState=$A$10)),_xlpm.pctOnly,IFERROR(IF(B544&lt;PERCENTILE(OFFSET(B544,1-364,0,364,1),$C$7),$A$7,IF(B544&lt;PERCENTILE(OFFSET(B544,1-364,0,364,1),$C$8),$A$8,IF(B544&lt;PERCENTILE(OFFSET(B544,1-364,0,364,1),$C$9),$A$9,IF(B544&lt;PERCENTILE(OFFSET(B544,1-364,0,364,1),$C$10),$A$10,IF(B544&lt;PERCENTILE(OFFSET(B544,1-364,0,364,1),$C$11),$A$11,$A$12))))),""),IF(_xlpm.initState="","",IF(_xlpm.oversold,_xlpm.pctOnly,_xlpm.initState)))</f>
        <v/>
      </c>
      <c r="F544" s="119" t="n"/>
      <c r="G544" s="120">
        <f>IF(OR(B544="",C544=""),"",IF(OR(特征计算_周度!B527&gt;$B$15,特征计算_周度!C527&gt;$B$15,特征计算_周度!G527&gt;$B$15,特征计算_周度!E527&gt;$B$15,特征计算_周度!F527&gt;$B$15),IF(特征计算_周度!B527&gt;$B$15,"VIX ","")&amp;IF(特征计算_周度!C527&gt;$B$15,"HY ","")&amp;IF(特征计算_周度!G527&gt;$B$15,"Sahm ","")&amp;IF(特征计算_周度!E527&gt;$B$15,"趋势 ","")&amp;IF(特征计算_周度!F527&gt;$B$15,"斜率",""),"—"))</f>
        <v/>
      </c>
      <c r="H544" s="120">
        <f>IF(OR(B544="",C544=""),"",_xlfn.LET(_xlpm.dev,原始数据_周度!G527,_xlpm.minDev,MIN(OFFSET(原始数据_周度!G527,1-$D$17,0,$D$17,1)),_xlpm.bounce,_xlpm.dev-_xlpm.minDev,IF(AND(ISNUMBER(_xlpm.dev),ISNUMBER(_xlpm.minDev),_xlpm.minDev&lt;=$B$17,_xlpm.bounce&gt;=$F$17),"✅ 触发","—")))</f>
        <v/>
      </c>
      <c r="I544" s="172">
        <f>IFERROR(IF(特征计算_周度!H544&gt;$I$3,MIN($I$4,MAX(-$I$5,(特征计算_周度!H544-$I$3)*$I$4)),0),"")</f>
        <v/>
      </c>
    </row>
    <row r="545">
      <c r="A545" s="117">
        <f>特征计算_周度!A528</f>
        <v/>
      </c>
      <c r="B545" s="171">
        <f>IFERROR($A$3*特征计算_周度!B545+$B$3*特征计算_周度!C545+$C$3*特征计算_周度!D545+$D$3*特征计算_周度!E545+$E$3*特征计算_周度!F545+$F$3*特征计算_周度!H545,"")</f>
        <v/>
      </c>
      <c r="C545" s="118">
        <f>IFERROR(PERCENTILE(OFFSET(B545,1-364,0,364,1),$C$7),"")</f>
        <v/>
      </c>
      <c r="D545" s="118">
        <f>IFERROR(PERCENTILE(OFFSET(B545,1-364,0,364,1),$C$11),"")</f>
        <v/>
      </c>
      <c r="E545" s="122">
        <f>_xlfn.LET(_xlpm.initState,IF(OR(B545="",C545=""),"",IF(OR(特征计算_周度!B528&gt;$B$15,特征计算_周度!C528&gt;$B$15,特征计算_周度!G528&gt;$B$15,特征计算_周度!E528&gt;$B$15,特征计算_周度!F528&gt;$B$15),$A$12,IFERROR(IF(B545&lt;PERCENTILE(OFFSET(B545,1-364,0,364,1),$C$7),$A$7,IF(B545&lt;PERCENTILE(OFFSET(B545,1-364,0,364,1),$C$8),$A$8,IF(B545&lt;PERCENTILE(OFFSET(B545,1-364,0,364,1),$C$9),$A$9,IF(B545&lt;PERCENTILE(OFFSET(B545,1-364,0,364,1),$C$10),$A$10,IF(B545&lt;PERCENTILE(OFFSET(B545,1-364,0,364,1),$C$11),$A$11,$A$12))))),""))),_xlpm.dev,原始数据_周度!G528,_xlpm.minDev,MIN(OFFSET(原始数据_周度!G528,1-$D$17,0,$D$17,1)),_xlpm.bounce,_xlpm.dev-_xlpm.minDev,_xlpm.oversold,AND(ISNUMBER(_xlpm.dev),ISNUMBER(_xlpm.minDev),_xlpm.minDev&lt;=$B$17,_xlpm.bounce&gt;=$F$17,OR(_xlpm.initState=$A$12,_xlpm.initState=$A$11,_xlpm.initState=$A$10)),_xlpm.pctOnly,IFERROR(IF(B545&lt;PERCENTILE(OFFSET(B545,1-364,0,364,1),$C$7),$A$7,IF(B545&lt;PERCENTILE(OFFSET(B545,1-364,0,364,1),$C$8),$A$8,IF(B545&lt;PERCENTILE(OFFSET(B545,1-364,0,364,1),$C$9),$A$9,IF(B545&lt;PERCENTILE(OFFSET(B545,1-364,0,364,1),$C$10),$A$10,IF(B545&lt;PERCENTILE(OFFSET(B545,1-364,0,364,1),$C$11),$A$11,$A$12))))),""),IF(_xlpm.initState="","",IF(_xlpm.oversold,_xlpm.pctOnly,_xlpm.initState)))</f>
        <v/>
      </c>
      <c r="F545" s="119" t="n"/>
      <c r="G545" s="120">
        <f>IF(OR(B545="",C545=""),"",IF(OR(特征计算_周度!B528&gt;$B$15,特征计算_周度!C528&gt;$B$15,特征计算_周度!G528&gt;$B$15,特征计算_周度!E528&gt;$B$15,特征计算_周度!F528&gt;$B$15),IF(特征计算_周度!B528&gt;$B$15,"VIX ","")&amp;IF(特征计算_周度!C528&gt;$B$15,"HY ","")&amp;IF(特征计算_周度!G528&gt;$B$15,"Sahm ","")&amp;IF(特征计算_周度!E528&gt;$B$15,"趋势 ","")&amp;IF(特征计算_周度!F528&gt;$B$15,"斜率",""),"—"))</f>
        <v/>
      </c>
      <c r="H545" s="120">
        <f>IF(OR(B545="",C545=""),"",_xlfn.LET(_xlpm.dev,原始数据_周度!G528,_xlpm.minDev,MIN(OFFSET(原始数据_周度!G528,1-$D$17,0,$D$17,1)),_xlpm.bounce,_xlpm.dev-_xlpm.minDev,IF(AND(ISNUMBER(_xlpm.dev),ISNUMBER(_xlpm.minDev),_xlpm.minDev&lt;=$B$17,_xlpm.bounce&gt;=$F$17),"✅ 触发","—")))</f>
        <v/>
      </c>
      <c r="I545" s="172">
        <f>IFERROR(IF(特征计算_周度!H545&gt;$I$3,MIN($I$4,MAX(-$I$5,(特征计算_周度!H545-$I$3)*$I$4)),0),"")</f>
        <v/>
      </c>
    </row>
    <row r="546">
      <c r="A546" s="117">
        <f>特征计算_周度!A529</f>
        <v/>
      </c>
      <c r="B546" s="171">
        <f>IFERROR($A$3*特征计算_周度!B546+$B$3*特征计算_周度!C546+$C$3*特征计算_周度!D546+$D$3*特征计算_周度!E546+$E$3*特征计算_周度!F546+$F$3*特征计算_周度!H546,"")</f>
        <v/>
      </c>
      <c r="C546" s="118">
        <f>IFERROR(PERCENTILE(OFFSET(B546,1-364,0,364,1),$C$7),"")</f>
        <v/>
      </c>
      <c r="D546" s="118">
        <f>IFERROR(PERCENTILE(OFFSET(B546,1-364,0,364,1),$C$11),"")</f>
        <v/>
      </c>
      <c r="E546" s="122">
        <f>_xlfn.LET(_xlpm.initState,IF(OR(B546="",C546=""),"",IF(OR(特征计算_周度!B529&gt;$B$15,特征计算_周度!C529&gt;$B$15,特征计算_周度!G529&gt;$B$15,特征计算_周度!E529&gt;$B$15,特征计算_周度!F529&gt;$B$15),$A$12,IFERROR(IF(B546&lt;PERCENTILE(OFFSET(B546,1-364,0,364,1),$C$7),$A$7,IF(B546&lt;PERCENTILE(OFFSET(B546,1-364,0,364,1),$C$8),$A$8,IF(B546&lt;PERCENTILE(OFFSET(B546,1-364,0,364,1),$C$9),$A$9,IF(B546&lt;PERCENTILE(OFFSET(B546,1-364,0,364,1),$C$10),$A$10,IF(B546&lt;PERCENTILE(OFFSET(B546,1-364,0,364,1),$C$11),$A$11,$A$12))))),""))),_xlpm.dev,原始数据_周度!G529,_xlpm.minDev,MIN(OFFSET(原始数据_周度!G529,1-$D$17,0,$D$17,1)),_xlpm.bounce,_xlpm.dev-_xlpm.minDev,_xlpm.oversold,AND(ISNUMBER(_xlpm.dev),ISNUMBER(_xlpm.minDev),_xlpm.minDev&lt;=$B$17,_xlpm.bounce&gt;=$F$17,OR(_xlpm.initState=$A$12,_xlpm.initState=$A$11,_xlpm.initState=$A$10)),_xlpm.pctOnly,IFERROR(IF(B546&lt;PERCENTILE(OFFSET(B546,1-364,0,364,1),$C$7),$A$7,IF(B546&lt;PERCENTILE(OFFSET(B546,1-364,0,364,1),$C$8),$A$8,IF(B546&lt;PERCENTILE(OFFSET(B546,1-364,0,364,1),$C$9),$A$9,IF(B546&lt;PERCENTILE(OFFSET(B546,1-364,0,364,1),$C$10),$A$10,IF(B546&lt;PERCENTILE(OFFSET(B546,1-364,0,364,1),$C$11),$A$11,$A$12))))),""),IF(_xlpm.initState="","",IF(_xlpm.oversold,_xlpm.pctOnly,_xlpm.initState)))</f>
        <v/>
      </c>
      <c r="F546" s="119" t="n"/>
      <c r="G546" s="120">
        <f>IF(OR(B546="",C546=""),"",IF(OR(特征计算_周度!B529&gt;$B$15,特征计算_周度!C529&gt;$B$15,特征计算_周度!G529&gt;$B$15,特征计算_周度!E529&gt;$B$15,特征计算_周度!F529&gt;$B$15),IF(特征计算_周度!B529&gt;$B$15,"VIX ","")&amp;IF(特征计算_周度!C529&gt;$B$15,"HY ","")&amp;IF(特征计算_周度!G529&gt;$B$15,"Sahm ","")&amp;IF(特征计算_周度!E529&gt;$B$15,"趋势 ","")&amp;IF(特征计算_周度!F529&gt;$B$15,"斜率",""),"—"))</f>
        <v/>
      </c>
      <c r="H546" s="120">
        <f>IF(OR(B546="",C546=""),"",_xlfn.LET(_xlpm.dev,原始数据_周度!G529,_xlpm.minDev,MIN(OFFSET(原始数据_周度!G529,1-$D$17,0,$D$17,1)),_xlpm.bounce,_xlpm.dev-_xlpm.minDev,IF(AND(ISNUMBER(_xlpm.dev),ISNUMBER(_xlpm.minDev),_xlpm.minDev&lt;=$B$17,_xlpm.bounce&gt;=$F$17),"✅ 触发","—")))</f>
        <v/>
      </c>
      <c r="I546" s="172">
        <f>IFERROR(IF(特征计算_周度!H546&gt;$I$3,MIN($I$4,MAX(-$I$5,(特征计算_周度!H546-$I$3)*$I$4)),0),"")</f>
        <v/>
      </c>
    </row>
    <row r="547">
      <c r="A547" s="117">
        <f>特征计算_周度!A530</f>
        <v/>
      </c>
      <c r="B547" s="171">
        <f>IFERROR($A$3*特征计算_周度!B547+$B$3*特征计算_周度!C547+$C$3*特征计算_周度!D547+$D$3*特征计算_周度!E547+$E$3*特征计算_周度!F547+$F$3*特征计算_周度!H547,"")</f>
        <v/>
      </c>
      <c r="C547" s="118">
        <f>IFERROR(PERCENTILE(OFFSET(B547,1-364,0,364,1),$C$7),"")</f>
        <v/>
      </c>
      <c r="D547" s="118">
        <f>IFERROR(PERCENTILE(OFFSET(B547,1-364,0,364,1),$C$11),"")</f>
        <v/>
      </c>
      <c r="E547" s="122">
        <f>_xlfn.LET(_xlpm.initState,IF(OR(B547="",C547=""),"",IF(OR(特征计算_周度!B530&gt;$B$15,特征计算_周度!C530&gt;$B$15,特征计算_周度!G530&gt;$B$15,特征计算_周度!E530&gt;$B$15,特征计算_周度!F530&gt;$B$15),$A$12,IFERROR(IF(B547&lt;PERCENTILE(OFFSET(B547,1-364,0,364,1),$C$7),$A$7,IF(B547&lt;PERCENTILE(OFFSET(B547,1-364,0,364,1),$C$8),$A$8,IF(B547&lt;PERCENTILE(OFFSET(B547,1-364,0,364,1),$C$9),$A$9,IF(B547&lt;PERCENTILE(OFFSET(B547,1-364,0,364,1),$C$10),$A$10,IF(B547&lt;PERCENTILE(OFFSET(B547,1-364,0,364,1),$C$11),$A$11,$A$12))))),""))),_xlpm.dev,原始数据_周度!G530,_xlpm.minDev,MIN(OFFSET(原始数据_周度!G530,1-$D$17,0,$D$17,1)),_xlpm.bounce,_xlpm.dev-_xlpm.minDev,_xlpm.oversold,AND(ISNUMBER(_xlpm.dev),ISNUMBER(_xlpm.minDev),_xlpm.minDev&lt;=$B$17,_xlpm.bounce&gt;=$F$17,OR(_xlpm.initState=$A$12,_xlpm.initState=$A$11,_xlpm.initState=$A$10)),_xlpm.pctOnly,IFERROR(IF(B547&lt;PERCENTILE(OFFSET(B547,1-364,0,364,1),$C$7),$A$7,IF(B547&lt;PERCENTILE(OFFSET(B547,1-364,0,364,1),$C$8),$A$8,IF(B547&lt;PERCENTILE(OFFSET(B547,1-364,0,364,1),$C$9),$A$9,IF(B547&lt;PERCENTILE(OFFSET(B547,1-364,0,364,1),$C$10),$A$10,IF(B547&lt;PERCENTILE(OFFSET(B547,1-364,0,364,1),$C$11),$A$11,$A$12))))),""),IF(_xlpm.initState="","",IF(_xlpm.oversold,_xlpm.pctOnly,_xlpm.initState)))</f>
        <v/>
      </c>
      <c r="F547" s="119" t="n"/>
      <c r="G547" s="120">
        <f>IF(OR(B547="",C547=""),"",IF(OR(特征计算_周度!B530&gt;$B$15,特征计算_周度!C530&gt;$B$15,特征计算_周度!G530&gt;$B$15,特征计算_周度!E530&gt;$B$15,特征计算_周度!F530&gt;$B$15),IF(特征计算_周度!B530&gt;$B$15,"VIX ","")&amp;IF(特征计算_周度!C530&gt;$B$15,"HY ","")&amp;IF(特征计算_周度!G530&gt;$B$15,"Sahm ","")&amp;IF(特征计算_周度!E530&gt;$B$15,"趋势 ","")&amp;IF(特征计算_周度!F530&gt;$B$15,"斜率",""),"—"))</f>
        <v/>
      </c>
      <c r="H547" s="120">
        <f>IF(OR(B547="",C547=""),"",_xlfn.LET(_xlpm.dev,原始数据_周度!G530,_xlpm.minDev,MIN(OFFSET(原始数据_周度!G530,1-$D$17,0,$D$17,1)),_xlpm.bounce,_xlpm.dev-_xlpm.minDev,IF(AND(ISNUMBER(_xlpm.dev),ISNUMBER(_xlpm.minDev),_xlpm.minDev&lt;=$B$17,_xlpm.bounce&gt;=$F$17),"✅ 触发","—")))</f>
        <v/>
      </c>
      <c r="I547" s="172">
        <f>IFERROR(IF(特征计算_周度!H547&gt;$I$3,MIN($I$4,MAX(-$I$5,(特征计算_周度!H547-$I$3)*$I$4)),0),"")</f>
        <v/>
      </c>
    </row>
    <row r="548">
      <c r="A548" s="117">
        <f>特征计算_周度!A531</f>
        <v/>
      </c>
      <c r="B548" s="171">
        <f>IFERROR($A$3*特征计算_周度!B548+$B$3*特征计算_周度!C548+$C$3*特征计算_周度!D548+$D$3*特征计算_周度!E548+$E$3*特征计算_周度!F548+$F$3*特征计算_周度!H548,"")</f>
        <v/>
      </c>
      <c r="C548" s="118">
        <f>IFERROR(PERCENTILE(OFFSET(B548,1-364,0,364,1),$C$7),"")</f>
        <v/>
      </c>
      <c r="D548" s="118">
        <f>IFERROR(PERCENTILE(OFFSET(B548,1-364,0,364,1),$C$11),"")</f>
        <v/>
      </c>
      <c r="E548" s="122">
        <f>_xlfn.LET(_xlpm.initState,IF(OR(B548="",C548=""),"",IF(OR(特征计算_周度!B531&gt;$B$15,特征计算_周度!C531&gt;$B$15,特征计算_周度!G531&gt;$B$15,特征计算_周度!E531&gt;$B$15,特征计算_周度!F531&gt;$B$15),$A$12,IFERROR(IF(B548&lt;PERCENTILE(OFFSET(B548,1-364,0,364,1),$C$7),$A$7,IF(B548&lt;PERCENTILE(OFFSET(B548,1-364,0,364,1),$C$8),$A$8,IF(B548&lt;PERCENTILE(OFFSET(B548,1-364,0,364,1),$C$9),$A$9,IF(B548&lt;PERCENTILE(OFFSET(B548,1-364,0,364,1),$C$10),$A$10,IF(B548&lt;PERCENTILE(OFFSET(B548,1-364,0,364,1),$C$11),$A$11,$A$12))))),""))),_xlpm.dev,原始数据_周度!G531,_xlpm.minDev,MIN(OFFSET(原始数据_周度!G531,1-$D$17,0,$D$17,1)),_xlpm.bounce,_xlpm.dev-_xlpm.minDev,_xlpm.oversold,AND(ISNUMBER(_xlpm.dev),ISNUMBER(_xlpm.minDev),_xlpm.minDev&lt;=$B$17,_xlpm.bounce&gt;=$F$17,OR(_xlpm.initState=$A$12,_xlpm.initState=$A$11,_xlpm.initState=$A$10)),_xlpm.pctOnly,IFERROR(IF(B548&lt;PERCENTILE(OFFSET(B548,1-364,0,364,1),$C$7),$A$7,IF(B548&lt;PERCENTILE(OFFSET(B548,1-364,0,364,1),$C$8),$A$8,IF(B548&lt;PERCENTILE(OFFSET(B548,1-364,0,364,1),$C$9),$A$9,IF(B548&lt;PERCENTILE(OFFSET(B548,1-364,0,364,1),$C$10),$A$10,IF(B548&lt;PERCENTILE(OFFSET(B548,1-364,0,364,1),$C$11),$A$11,$A$12))))),""),IF(_xlpm.initState="","",IF(_xlpm.oversold,_xlpm.pctOnly,_xlpm.initState)))</f>
        <v/>
      </c>
      <c r="F548" s="119" t="n"/>
      <c r="G548" s="120">
        <f>IF(OR(B548="",C548=""),"",IF(OR(特征计算_周度!B531&gt;$B$15,特征计算_周度!C531&gt;$B$15,特征计算_周度!G531&gt;$B$15,特征计算_周度!E531&gt;$B$15,特征计算_周度!F531&gt;$B$15),IF(特征计算_周度!B531&gt;$B$15,"VIX ","")&amp;IF(特征计算_周度!C531&gt;$B$15,"HY ","")&amp;IF(特征计算_周度!G531&gt;$B$15,"Sahm ","")&amp;IF(特征计算_周度!E531&gt;$B$15,"趋势 ","")&amp;IF(特征计算_周度!F531&gt;$B$15,"斜率",""),"—"))</f>
        <v/>
      </c>
      <c r="H548" s="120">
        <f>IF(OR(B548="",C548=""),"",_xlfn.LET(_xlpm.dev,原始数据_周度!G531,_xlpm.minDev,MIN(OFFSET(原始数据_周度!G531,1-$D$17,0,$D$17,1)),_xlpm.bounce,_xlpm.dev-_xlpm.minDev,IF(AND(ISNUMBER(_xlpm.dev),ISNUMBER(_xlpm.minDev),_xlpm.minDev&lt;=$B$17,_xlpm.bounce&gt;=$F$17),"✅ 触发","—")))</f>
        <v/>
      </c>
      <c r="I548" s="172">
        <f>IFERROR(IF(特征计算_周度!H548&gt;$I$3,MIN($I$4,MAX(-$I$5,(特征计算_周度!H548-$I$3)*$I$4)),0),"")</f>
        <v/>
      </c>
    </row>
    <row r="549">
      <c r="A549" s="117">
        <f>特征计算_周度!A532</f>
        <v/>
      </c>
      <c r="B549" s="171">
        <f>IFERROR($A$3*特征计算_周度!B549+$B$3*特征计算_周度!C549+$C$3*特征计算_周度!D549+$D$3*特征计算_周度!E549+$E$3*特征计算_周度!F549+$F$3*特征计算_周度!H549,"")</f>
        <v/>
      </c>
      <c r="C549" s="118">
        <f>IFERROR(PERCENTILE(OFFSET(B549,1-364,0,364,1),$C$7),"")</f>
        <v/>
      </c>
      <c r="D549" s="118">
        <f>IFERROR(PERCENTILE(OFFSET(B549,1-364,0,364,1),$C$11),"")</f>
        <v/>
      </c>
      <c r="E549" s="122">
        <f>_xlfn.LET(_xlpm.initState,IF(OR(B549="",C549=""),"",IF(OR(特征计算_周度!B532&gt;$B$15,特征计算_周度!C532&gt;$B$15,特征计算_周度!G532&gt;$B$15,特征计算_周度!E532&gt;$B$15,特征计算_周度!F532&gt;$B$15),$A$12,IFERROR(IF(B549&lt;PERCENTILE(OFFSET(B549,1-364,0,364,1),$C$7),$A$7,IF(B549&lt;PERCENTILE(OFFSET(B549,1-364,0,364,1),$C$8),$A$8,IF(B549&lt;PERCENTILE(OFFSET(B549,1-364,0,364,1),$C$9),$A$9,IF(B549&lt;PERCENTILE(OFFSET(B549,1-364,0,364,1),$C$10),$A$10,IF(B549&lt;PERCENTILE(OFFSET(B549,1-364,0,364,1),$C$11),$A$11,$A$12))))),""))),_xlpm.dev,原始数据_周度!G532,_xlpm.minDev,MIN(OFFSET(原始数据_周度!G532,1-$D$17,0,$D$17,1)),_xlpm.bounce,_xlpm.dev-_xlpm.minDev,_xlpm.oversold,AND(ISNUMBER(_xlpm.dev),ISNUMBER(_xlpm.minDev),_xlpm.minDev&lt;=$B$17,_xlpm.bounce&gt;=$F$17,OR(_xlpm.initState=$A$12,_xlpm.initState=$A$11,_xlpm.initState=$A$10)),_xlpm.pctOnly,IFERROR(IF(B549&lt;PERCENTILE(OFFSET(B549,1-364,0,364,1),$C$7),$A$7,IF(B549&lt;PERCENTILE(OFFSET(B549,1-364,0,364,1),$C$8),$A$8,IF(B549&lt;PERCENTILE(OFFSET(B549,1-364,0,364,1),$C$9),$A$9,IF(B549&lt;PERCENTILE(OFFSET(B549,1-364,0,364,1),$C$10),$A$10,IF(B549&lt;PERCENTILE(OFFSET(B549,1-364,0,364,1),$C$11),$A$11,$A$12))))),""),IF(_xlpm.initState="","",IF(_xlpm.oversold,_xlpm.pctOnly,_xlpm.initState)))</f>
        <v/>
      </c>
      <c r="F549" s="119" t="n"/>
      <c r="G549" s="120">
        <f>IF(OR(B549="",C549=""),"",IF(OR(特征计算_周度!B532&gt;$B$15,特征计算_周度!C532&gt;$B$15,特征计算_周度!G532&gt;$B$15,特征计算_周度!E532&gt;$B$15,特征计算_周度!F532&gt;$B$15),IF(特征计算_周度!B532&gt;$B$15,"VIX ","")&amp;IF(特征计算_周度!C532&gt;$B$15,"HY ","")&amp;IF(特征计算_周度!G532&gt;$B$15,"Sahm ","")&amp;IF(特征计算_周度!E532&gt;$B$15,"趋势 ","")&amp;IF(特征计算_周度!F532&gt;$B$15,"斜率",""),"—"))</f>
        <v/>
      </c>
      <c r="H549" s="120">
        <f>IF(OR(B549="",C549=""),"",_xlfn.LET(_xlpm.dev,原始数据_周度!G532,_xlpm.minDev,MIN(OFFSET(原始数据_周度!G532,1-$D$17,0,$D$17,1)),_xlpm.bounce,_xlpm.dev-_xlpm.minDev,IF(AND(ISNUMBER(_xlpm.dev),ISNUMBER(_xlpm.minDev),_xlpm.minDev&lt;=$B$17,_xlpm.bounce&gt;=$F$17),"✅ 触发","—")))</f>
        <v/>
      </c>
      <c r="I549" s="172">
        <f>IFERROR(IF(特征计算_周度!H549&gt;$I$3,MIN($I$4,MAX(-$I$5,(特征计算_周度!H549-$I$3)*$I$4)),0),"")</f>
        <v/>
      </c>
    </row>
    <row r="550">
      <c r="A550" s="117">
        <f>特征计算_周度!A533</f>
        <v/>
      </c>
      <c r="B550" s="171">
        <f>IFERROR($A$3*特征计算_周度!B550+$B$3*特征计算_周度!C550+$C$3*特征计算_周度!D550+$D$3*特征计算_周度!E550+$E$3*特征计算_周度!F550+$F$3*特征计算_周度!H550,"")</f>
        <v/>
      </c>
      <c r="C550" s="118">
        <f>IFERROR(PERCENTILE(OFFSET(B550,1-364,0,364,1),$C$7),"")</f>
        <v/>
      </c>
      <c r="D550" s="118">
        <f>IFERROR(PERCENTILE(OFFSET(B550,1-364,0,364,1),$C$11),"")</f>
        <v/>
      </c>
      <c r="E550" s="122">
        <f>_xlfn.LET(_xlpm.initState,IF(OR(B550="",C550=""),"",IF(OR(特征计算_周度!B533&gt;$B$15,特征计算_周度!C533&gt;$B$15,特征计算_周度!G533&gt;$B$15,特征计算_周度!E533&gt;$B$15,特征计算_周度!F533&gt;$B$15),$A$12,IFERROR(IF(B550&lt;PERCENTILE(OFFSET(B550,1-364,0,364,1),$C$7),$A$7,IF(B550&lt;PERCENTILE(OFFSET(B550,1-364,0,364,1),$C$8),$A$8,IF(B550&lt;PERCENTILE(OFFSET(B550,1-364,0,364,1),$C$9),$A$9,IF(B550&lt;PERCENTILE(OFFSET(B550,1-364,0,364,1),$C$10),$A$10,IF(B550&lt;PERCENTILE(OFFSET(B550,1-364,0,364,1),$C$11),$A$11,$A$12))))),""))),_xlpm.dev,原始数据_周度!G533,_xlpm.minDev,MIN(OFFSET(原始数据_周度!G533,1-$D$17,0,$D$17,1)),_xlpm.bounce,_xlpm.dev-_xlpm.minDev,_xlpm.oversold,AND(ISNUMBER(_xlpm.dev),ISNUMBER(_xlpm.minDev),_xlpm.minDev&lt;=$B$17,_xlpm.bounce&gt;=$F$17,OR(_xlpm.initState=$A$12,_xlpm.initState=$A$11,_xlpm.initState=$A$10)),_xlpm.pctOnly,IFERROR(IF(B550&lt;PERCENTILE(OFFSET(B550,1-364,0,364,1),$C$7),$A$7,IF(B550&lt;PERCENTILE(OFFSET(B550,1-364,0,364,1),$C$8),$A$8,IF(B550&lt;PERCENTILE(OFFSET(B550,1-364,0,364,1),$C$9),$A$9,IF(B550&lt;PERCENTILE(OFFSET(B550,1-364,0,364,1),$C$10),$A$10,IF(B550&lt;PERCENTILE(OFFSET(B550,1-364,0,364,1),$C$11),$A$11,$A$12))))),""),IF(_xlpm.initState="","",IF(_xlpm.oversold,_xlpm.pctOnly,_xlpm.initState)))</f>
        <v/>
      </c>
      <c r="F550" s="119" t="n"/>
      <c r="G550" s="120">
        <f>IF(OR(B550="",C550=""),"",IF(OR(特征计算_周度!B533&gt;$B$15,特征计算_周度!C533&gt;$B$15,特征计算_周度!G533&gt;$B$15,特征计算_周度!E533&gt;$B$15,特征计算_周度!F533&gt;$B$15),IF(特征计算_周度!B533&gt;$B$15,"VIX ","")&amp;IF(特征计算_周度!C533&gt;$B$15,"HY ","")&amp;IF(特征计算_周度!G533&gt;$B$15,"Sahm ","")&amp;IF(特征计算_周度!E533&gt;$B$15,"趋势 ","")&amp;IF(特征计算_周度!F533&gt;$B$15,"斜率",""),"—"))</f>
        <v/>
      </c>
      <c r="H550" s="120">
        <f>IF(OR(B550="",C550=""),"",_xlfn.LET(_xlpm.dev,原始数据_周度!G533,_xlpm.minDev,MIN(OFFSET(原始数据_周度!G533,1-$D$17,0,$D$17,1)),_xlpm.bounce,_xlpm.dev-_xlpm.minDev,IF(AND(ISNUMBER(_xlpm.dev),ISNUMBER(_xlpm.minDev),_xlpm.minDev&lt;=$B$17,_xlpm.bounce&gt;=$F$17),"✅ 触发","—")))</f>
        <v/>
      </c>
      <c r="I550" s="172">
        <f>IFERROR(IF(特征计算_周度!H550&gt;$I$3,MIN($I$4,MAX(-$I$5,(特征计算_周度!H550-$I$3)*$I$4)),0),"")</f>
        <v/>
      </c>
    </row>
    <row r="551">
      <c r="A551" s="117">
        <f>特征计算_周度!A534</f>
        <v/>
      </c>
      <c r="B551" s="171">
        <f>IFERROR($A$3*特征计算_周度!B551+$B$3*特征计算_周度!C551+$C$3*特征计算_周度!D551+$D$3*特征计算_周度!E551+$E$3*特征计算_周度!F551+$F$3*特征计算_周度!H551,"")</f>
        <v/>
      </c>
      <c r="C551" s="118">
        <f>IFERROR(PERCENTILE(OFFSET(B551,1-364,0,364,1),$C$7),"")</f>
        <v/>
      </c>
      <c r="D551" s="118">
        <f>IFERROR(PERCENTILE(OFFSET(B551,1-364,0,364,1),$C$11),"")</f>
        <v/>
      </c>
      <c r="E551" s="122">
        <f>_xlfn.LET(_xlpm.initState,IF(OR(B551="",C551=""),"",IF(OR(特征计算_周度!B534&gt;$B$15,特征计算_周度!C534&gt;$B$15,特征计算_周度!G534&gt;$B$15,特征计算_周度!E534&gt;$B$15,特征计算_周度!F534&gt;$B$15),$A$12,IFERROR(IF(B551&lt;PERCENTILE(OFFSET(B551,1-364,0,364,1),$C$7),$A$7,IF(B551&lt;PERCENTILE(OFFSET(B551,1-364,0,364,1),$C$8),$A$8,IF(B551&lt;PERCENTILE(OFFSET(B551,1-364,0,364,1),$C$9),$A$9,IF(B551&lt;PERCENTILE(OFFSET(B551,1-364,0,364,1),$C$10),$A$10,IF(B551&lt;PERCENTILE(OFFSET(B551,1-364,0,364,1),$C$11),$A$11,$A$12))))),""))),_xlpm.dev,原始数据_周度!G534,_xlpm.minDev,MIN(OFFSET(原始数据_周度!G534,1-$D$17,0,$D$17,1)),_xlpm.bounce,_xlpm.dev-_xlpm.minDev,_xlpm.oversold,AND(ISNUMBER(_xlpm.dev),ISNUMBER(_xlpm.minDev),_xlpm.minDev&lt;=$B$17,_xlpm.bounce&gt;=$F$17,OR(_xlpm.initState=$A$12,_xlpm.initState=$A$11,_xlpm.initState=$A$10)),_xlpm.pctOnly,IFERROR(IF(B551&lt;PERCENTILE(OFFSET(B551,1-364,0,364,1),$C$7),$A$7,IF(B551&lt;PERCENTILE(OFFSET(B551,1-364,0,364,1),$C$8),$A$8,IF(B551&lt;PERCENTILE(OFFSET(B551,1-364,0,364,1),$C$9),$A$9,IF(B551&lt;PERCENTILE(OFFSET(B551,1-364,0,364,1),$C$10),$A$10,IF(B551&lt;PERCENTILE(OFFSET(B551,1-364,0,364,1),$C$11),$A$11,$A$12))))),""),IF(_xlpm.initState="","",IF(_xlpm.oversold,_xlpm.pctOnly,_xlpm.initState)))</f>
        <v/>
      </c>
      <c r="F551" s="119" t="n"/>
      <c r="G551" s="120">
        <f>IF(OR(B551="",C551=""),"",IF(OR(特征计算_周度!B534&gt;$B$15,特征计算_周度!C534&gt;$B$15,特征计算_周度!G534&gt;$B$15,特征计算_周度!E534&gt;$B$15,特征计算_周度!F534&gt;$B$15),IF(特征计算_周度!B534&gt;$B$15,"VIX ","")&amp;IF(特征计算_周度!C534&gt;$B$15,"HY ","")&amp;IF(特征计算_周度!G534&gt;$B$15,"Sahm ","")&amp;IF(特征计算_周度!E534&gt;$B$15,"趋势 ","")&amp;IF(特征计算_周度!F534&gt;$B$15,"斜率",""),"—"))</f>
        <v/>
      </c>
      <c r="H551" s="120">
        <f>IF(OR(B551="",C551=""),"",_xlfn.LET(_xlpm.dev,原始数据_周度!G534,_xlpm.minDev,MIN(OFFSET(原始数据_周度!G534,1-$D$17,0,$D$17,1)),_xlpm.bounce,_xlpm.dev-_xlpm.minDev,IF(AND(ISNUMBER(_xlpm.dev),ISNUMBER(_xlpm.minDev),_xlpm.minDev&lt;=$B$17,_xlpm.bounce&gt;=$F$17),"✅ 触发","—")))</f>
        <v/>
      </c>
      <c r="I551" s="172">
        <f>IFERROR(IF(特征计算_周度!H551&gt;$I$3,MIN($I$4,MAX(-$I$5,(特征计算_周度!H551-$I$3)*$I$4)),0),"")</f>
        <v/>
      </c>
    </row>
    <row r="552">
      <c r="A552" s="117">
        <f>特征计算_周度!A535</f>
        <v/>
      </c>
      <c r="B552" s="171">
        <f>IFERROR($A$3*特征计算_周度!B552+$B$3*特征计算_周度!C552+$C$3*特征计算_周度!D552+$D$3*特征计算_周度!E552+$E$3*特征计算_周度!F552+$F$3*特征计算_周度!H552,"")</f>
        <v/>
      </c>
      <c r="C552" s="118">
        <f>IFERROR(PERCENTILE(OFFSET(B552,1-364,0,364,1),$C$7),"")</f>
        <v/>
      </c>
      <c r="D552" s="118">
        <f>IFERROR(PERCENTILE(OFFSET(B552,1-364,0,364,1),$C$11),"")</f>
        <v/>
      </c>
      <c r="E552" s="122">
        <f>_xlfn.LET(_xlpm.initState,IF(OR(B552="",C552=""),"",IF(OR(特征计算_周度!B535&gt;$B$15,特征计算_周度!C535&gt;$B$15,特征计算_周度!G535&gt;$B$15,特征计算_周度!E535&gt;$B$15,特征计算_周度!F535&gt;$B$15),$A$12,IFERROR(IF(B552&lt;PERCENTILE(OFFSET(B552,1-364,0,364,1),$C$7),$A$7,IF(B552&lt;PERCENTILE(OFFSET(B552,1-364,0,364,1),$C$8),$A$8,IF(B552&lt;PERCENTILE(OFFSET(B552,1-364,0,364,1),$C$9),$A$9,IF(B552&lt;PERCENTILE(OFFSET(B552,1-364,0,364,1),$C$10),$A$10,IF(B552&lt;PERCENTILE(OFFSET(B552,1-364,0,364,1),$C$11),$A$11,$A$12))))),""))),_xlpm.dev,原始数据_周度!G535,_xlpm.minDev,MIN(OFFSET(原始数据_周度!G535,1-$D$17,0,$D$17,1)),_xlpm.bounce,_xlpm.dev-_xlpm.minDev,_xlpm.oversold,AND(ISNUMBER(_xlpm.dev),ISNUMBER(_xlpm.minDev),_xlpm.minDev&lt;=$B$17,_xlpm.bounce&gt;=$F$17,OR(_xlpm.initState=$A$12,_xlpm.initState=$A$11,_xlpm.initState=$A$10)),_xlpm.pctOnly,IFERROR(IF(B552&lt;PERCENTILE(OFFSET(B552,1-364,0,364,1),$C$7),$A$7,IF(B552&lt;PERCENTILE(OFFSET(B552,1-364,0,364,1),$C$8),$A$8,IF(B552&lt;PERCENTILE(OFFSET(B552,1-364,0,364,1),$C$9),$A$9,IF(B552&lt;PERCENTILE(OFFSET(B552,1-364,0,364,1),$C$10),$A$10,IF(B552&lt;PERCENTILE(OFFSET(B552,1-364,0,364,1),$C$11),$A$11,$A$12))))),""),IF(_xlpm.initState="","",IF(_xlpm.oversold,_xlpm.pctOnly,_xlpm.initState)))</f>
        <v/>
      </c>
      <c r="F552" s="119" t="n"/>
      <c r="G552" s="120">
        <f>IF(OR(B552="",C552=""),"",IF(OR(特征计算_周度!B535&gt;$B$15,特征计算_周度!C535&gt;$B$15,特征计算_周度!G535&gt;$B$15,特征计算_周度!E535&gt;$B$15,特征计算_周度!F535&gt;$B$15),IF(特征计算_周度!B535&gt;$B$15,"VIX ","")&amp;IF(特征计算_周度!C535&gt;$B$15,"HY ","")&amp;IF(特征计算_周度!G535&gt;$B$15,"Sahm ","")&amp;IF(特征计算_周度!E535&gt;$B$15,"趋势 ","")&amp;IF(特征计算_周度!F535&gt;$B$15,"斜率",""),"—"))</f>
        <v/>
      </c>
      <c r="H552" s="120">
        <f>IF(OR(B552="",C552=""),"",_xlfn.LET(_xlpm.dev,原始数据_周度!G535,_xlpm.minDev,MIN(OFFSET(原始数据_周度!G535,1-$D$17,0,$D$17,1)),_xlpm.bounce,_xlpm.dev-_xlpm.minDev,IF(AND(ISNUMBER(_xlpm.dev),ISNUMBER(_xlpm.minDev),_xlpm.minDev&lt;=$B$17,_xlpm.bounce&gt;=$F$17),"✅ 触发","—")))</f>
        <v/>
      </c>
      <c r="I552" s="172">
        <f>IFERROR(IF(特征计算_周度!H552&gt;$I$3,MIN($I$4,MAX(-$I$5,(特征计算_周度!H552-$I$3)*$I$4)),0),"")</f>
        <v/>
      </c>
    </row>
    <row r="553">
      <c r="A553" s="117">
        <f>特征计算_周度!A536</f>
        <v/>
      </c>
      <c r="B553" s="171">
        <f>IFERROR($A$3*特征计算_周度!B553+$B$3*特征计算_周度!C553+$C$3*特征计算_周度!D553+$D$3*特征计算_周度!E553+$E$3*特征计算_周度!F553+$F$3*特征计算_周度!H553,"")</f>
        <v/>
      </c>
      <c r="C553" s="118">
        <f>IFERROR(PERCENTILE(OFFSET(B553,1-364,0,364,1),$C$7),"")</f>
        <v/>
      </c>
      <c r="D553" s="118">
        <f>IFERROR(PERCENTILE(OFFSET(B553,1-364,0,364,1),$C$11),"")</f>
        <v/>
      </c>
      <c r="E553" s="122">
        <f>_xlfn.LET(_xlpm.initState,IF(OR(B553="",C553=""),"",IF(OR(特征计算_周度!B536&gt;$B$15,特征计算_周度!C536&gt;$B$15,特征计算_周度!G536&gt;$B$15,特征计算_周度!E536&gt;$B$15,特征计算_周度!F536&gt;$B$15),$A$12,IFERROR(IF(B553&lt;PERCENTILE(OFFSET(B553,1-364,0,364,1),$C$7),$A$7,IF(B553&lt;PERCENTILE(OFFSET(B553,1-364,0,364,1),$C$8),$A$8,IF(B553&lt;PERCENTILE(OFFSET(B553,1-364,0,364,1),$C$9),$A$9,IF(B553&lt;PERCENTILE(OFFSET(B553,1-364,0,364,1),$C$10),$A$10,IF(B553&lt;PERCENTILE(OFFSET(B553,1-364,0,364,1),$C$11),$A$11,$A$12))))),""))),_xlpm.dev,原始数据_周度!G536,_xlpm.minDev,MIN(OFFSET(原始数据_周度!G536,1-$D$17,0,$D$17,1)),_xlpm.bounce,_xlpm.dev-_xlpm.minDev,_xlpm.oversold,AND(ISNUMBER(_xlpm.dev),ISNUMBER(_xlpm.minDev),_xlpm.minDev&lt;=$B$17,_xlpm.bounce&gt;=$F$17,OR(_xlpm.initState=$A$12,_xlpm.initState=$A$11,_xlpm.initState=$A$10)),_xlpm.pctOnly,IFERROR(IF(B553&lt;PERCENTILE(OFFSET(B553,1-364,0,364,1),$C$7),$A$7,IF(B553&lt;PERCENTILE(OFFSET(B553,1-364,0,364,1),$C$8),$A$8,IF(B553&lt;PERCENTILE(OFFSET(B553,1-364,0,364,1),$C$9),$A$9,IF(B553&lt;PERCENTILE(OFFSET(B553,1-364,0,364,1),$C$10),$A$10,IF(B553&lt;PERCENTILE(OFFSET(B553,1-364,0,364,1),$C$11),$A$11,$A$12))))),""),IF(_xlpm.initState="","",IF(_xlpm.oversold,_xlpm.pctOnly,_xlpm.initState)))</f>
        <v/>
      </c>
      <c r="F553" s="119" t="n"/>
      <c r="G553" s="120">
        <f>IF(OR(B553="",C553=""),"",IF(OR(特征计算_周度!B536&gt;$B$15,特征计算_周度!C536&gt;$B$15,特征计算_周度!G536&gt;$B$15,特征计算_周度!E536&gt;$B$15,特征计算_周度!F536&gt;$B$15),IF(特征计算_周度!B536&gt;$B$15,"VIX ","")&amp;IF(特征计算_周度!C536&gt;$B$15,"HY ","")&amp;IF(特征计算_周度!G536&gt;$B$15,"Sahm ","")&amp;IF(特征计算_周度!E536&gt;$B$15,"趋势 ","")&amp;IF(特征计算_周度!F536&gt;$B$15,"斜率",""),"—"))</f>
        <v/>
      </c>
      <c r="H553" s="120">
        <f>IF(OR(B553="",C553=""),"",_xlfn.LET(_xlpm.dev,原始数据_周度!G536,_xlpm.minDev,MIN(OFFSET(原始数据_周度!G536,1-$D$17,0,$D$17,1)),_xlpm.bounce,_xlpm.dev-_xlpm.minDev,IF(AND(ISNUMBER(_xlpm.dev),ISNUMBER(_xlpm.minDev),_xlpm.minDev&lt;=$B$17,_xlpm.bounce&gt;=$F$17),"✅ 触发","—")))</f>
        <v/>
      </c>
      <c r="I553" s="172">
        <f>IFERROR(IF(特征计算_周度!H553&gt;$I$3,MIN($I$4,MAX(-$I$5,(特征计算_周度!H553-$I$3)*$I$4)),0),"")</f>
        <v/>
      </c>
    </row>
    <row r="554">
      <c r="A554" s="117">
        <f>特征计算_周度!A537</f>
        <v/>
      </c>
      <c r="B554" s="171">
        <f>IFERROR($A$3*特征计算_周度!B554+$B$3*特征计算_周度!C554+$C$3*特征计算_周度!D554+$D$3*特征计算_周度!E554+$E$3*特征计算_周度!F554+$F$3*特征计算_周度!H554,"")</f>
        <v/>
      </c>
      <c r="C554" s="118">
        <f>IFERROR(PERCENTILE(OFFSET(B554,1-364,0,364,1),$C$7),"")</f>
        <v/>
      </c>
      <c r="D554" s="118">
        <f>IFERROR(PERCENTILE(OFFSET(B554,1-364,0,364,1),$C$11),"")</f>
        <v/>
      </c>
      <c r="E554" s="122">
        <f>_xlfn.LET(_xlpm.initState,IF(OR(B554="",C554=""),"",IF(OR(特征计算_周度!B537&gt;$B$15,特征计算_周度!C537&gt;$B$15,特征计算_周度!G537&gt;$B$15,特征计算_周度!E537&gt;$B$15,特征计算_周度!F537&gt;$B$15),$A$12,IFERROR(IF(B554&lt;PERCENTILE(OFFSET(B554,1-364,0,364,1),$C$7),$A$7,IF(B554&lt;PERCENTILE(OFFSET(B554,1-364,0,364,1),$C$8),$A$8,IF(B554&lt;PERCENTILE(OFFSET(B554,1-364,0,364,1),$C$9),$A$9,IF(B554&lt;PERCENTILE(OFFSET(B554,1-364,0,364,1),$C$10),$A$10,IF(B554&lt;PERCENTILE(OFFSET(B554,1-364,0,364,1),$C$11),$A$11,$A$12))))),""))),_xlpm.dev,原始数据_周度!G537,_xlpm.minDev,MIN(OFFSET(原始数据_周度!G537,1-$D$17,0,$D$17,1)),_xlpm.bounce,_xlpm.dev-_xlpm.minDev,_xlpm.oversold,AND(ISNUMBER(_xlpm.dev),ISNUMBER(_xlpm.minDev),_xlpm.minDev&lt;=$B$17,_xlpm.bounce&gt;=$F$17,OR(_xlpm.initState=$A$12,_xlpm.initState=$A$11,_xlpm.initState=$A$10)),_xlpm.pctOnly,IFERROR(IF(B554&lt;PERCENTILE(OFFSET(B554,1-364,0,364,1),$C$7),$A$7,IF(B554&lt;PERCENTILE(OFFSET(B554,1-364,0,364,1),$C$8),$A$8,IF(B554&lt;PERCENTILE(OFFSET(B554,1-364,0,364,1),$C$9),$A$9,IF(B554&lt;PERCENTILE(OFFSET(B554,1-364,0,364,1),$C$10),$A$10,IF(B554&lt;PERCENTILE(OFFSET(B554,1-364,0,364,1),$C$11),$A$11,$A$12))))),""),IF(_xlpm.initState="","",IF(_xlpm.oversold,_xlpm.pctOnly,_xlpm.initState)))</f>
        <v/>
      </c>
      <c r="F554" s="119" t="n"/>
      <c r="G554" s="120">
        <f>IF(OR(B554="",C554=""),"",IF(OR(特征计算_周度!B537&gt;$B$15,特征计算_周度!C537&gt;$B$15,特征计算_周度!G537&gt;$B$15,特征计算_周度!E537&gt;$B$15,特征计算_周度!F537&gt;$B$15),IF(特征计算_周度!B537&gt;$B$15,"VIX ","")&amp;IF(特征计算_周度!C537&gt;$B$15,"HY ","")&amp;IF(特征计算_周度!G537&gt;$B$15,"Sahm ","")&amp;IF(特征计算_周度!E537&gt;$B$15,"趋势 ","")&amp;IF(特征计算_周度!F537&gt;$B$15,"斜率",""),"—"))</f>
        <v/>
      </c>
      <c r="H554" s="120">
        <f>IF(OR(B554="",C554=""),"",_xlfn.LET(_xlpm.dev,原始数据_周度!G537,_xlpm.minDev,MIN(OFFSET(原始数据_周度!G537,1-$D$17,0,$D$17,1)),_xlpm.bounce,_xlpm.dev-_xlpm.minDev,IF(AND(ISNUMBER(_xlpm.dev),ISNUMBER(_xlpm.minDev),_xlpm.minDev&lt;=$B$17,_xlpm.bounce&gt;=$F$17),"✅ 触发","—")))</f>
        <v/>
      </c>
      <c r="I554" s="172">
        <f>IFERROR(IF(特征计算_周度!H554&gt;$I$3,MIN($I$4,MAX(-$I$5,(特征计算_周度!H554-$I$3)*$I$4)),0),"")</f>
        <v/>
      </c>
    </row>
    <row r="555">
      <c r="A555" s="117">
        <f>特征计算_周度!A538</f>
        <v/>
      </c>
      <c r="B555" s="171">
        <f>IFERROR($A$3*特征计算_周度!B555+$B$3*特征计算_周度!C555+$C$3*特征计算_周度!D555+$D$3*特征计算_周度!E555+$E$3*特征计算_周度!F555+$F$3*特征计算_周度!H555,"")</f>
        <v/>
      </c>
      <c r="C555" s="118">
        <f>IFERROR(PERCENTILE(OFFSET(B555,1-364,0,364,1),$C$7),"")</f>
        <v/>
      </c>
      <c r="D555" s="118">
        <f>IFERROR(PERCENTILE(OFFSET(B555,1-364,0,364,1),$C$11),"")</f>
        <v/>
      </c>
      <c r="E555" s="122">
        <f>_xlfn.LET(_xlpm.initState,IF(OR(B555="",C555=""),"",IF(OR(特征计算_周度!B538&gt;$B$15,特征计算_周度!C538&gt;$B$15,特征计算_周度!G538&gt;$B$15,特征计算_周度!E538&gt;$B$15,特征计算_周度!F538&gt;$B$15),$A$12,IFERROR(IF(B555&lt;PERCENTILE(OFFSET(B555,1-364,0,364,1),$C$7),$A$7,IF(B555&lt;PERCENTILE(OFFSET(B555,1-364,0,364,1),$C$8),$A$8,IF(B555&lt;PERCENTILE(OFFSET(B555,1-364,0,364,1),$C$9),$A$9,IF(B555&lt;PERCENTILE(OFFSET(B555,1-364,0,364,1),$C$10),$A$10,IF(B555&lt;PERCENTILE(OFFSET(B555,1-364,0,364,1),$C$11),$A$11,$A$12))))),""))),_xlpm.dev,原始数据_周度!G538,_xlpm.minDev,MIN(OFFSET(原始数据_周度!G538,1-$D$17,0,$D$17,1)),_xlpm.bounce,_xlpm.dev-_xlpm.minDev,_xlpm.oversold,AND(ISNUMBER(_xlpm.dev),ISNUMBER(_xlpm.minDev),_xlpm.minDev&lt;=$B$17,_xlpm.bounce&gt;=$F$17,OR(_xlpm.initState=$A$12,_xlpm.initState=$A$11,_xlpm.initState=$A$10)),_xlpm.pctOnly,IFERROR(IF(B555&lt;PERCENTILE(OFFSET(B555,1-364,0,364,1),$C$7),$A$7,IF(B555&lt;PERCENTILE(OFFSET(B555,1-364,0,364,1),$C$8),$A$8,IF(B555&lt;PERCENTILE(OFFSET(B555,1-364,0,364,1),$C$9),$A$9,IF(B555&lt;PERCENTILE(OFFSET(B555,1-364,0,364,1),$C$10),$A$10,IF(B555&lt;PERCENTILE(OFFSET(B555,1-364,0,364,1),$C$11),$A$11,$A$12))))),""),IF(_xlpm.initState="","",IF(_xlpm.oversold,_xlpm.pctOnly,_xlpm.initState)))</f>
        <v/>
      </c>
      <c r="F555" s="119" t="n"/>
      <c r="G555" s="120">
        <f>IF(OR(B555="",C555=""),"",IF(OR(特征计算_周度!B538&gt;$B$15,特征计算_周度!C538&gt;$B$15,特征计算_周度!G538&gt;$B$15,特征计算_周度!E538&gt;$B$15,特征计算_周度!F538&gt;$B$15),IF(特征计算_周度!B538&gt;$B$15,"VIX ","")&amp;IF(特征计算_周度!C538&gt;$B$15,"HY ","")&amp;IF(特征计算_周度!G538&gt;$B$15,"Sahm ","")&amp;IF(特征计算_周度!E538&gt;$B$15,"趋势 ","")&amp;IF(特征计算_周度!F538&gt;$B$15,"斜率",""),"—"))</f>
        <v/>
      </c>
      <c r="H555" s="120">
        <f>IF(OR(B555="",C555=""),"",_xlfn.LET(_xlpm.dev,原始数据_周度!G538,_xlpm.minDev,MIN(OFFSET(原始数据_周度!G538,1-$D$17,0,$D$17,1)),_xlpm.bounce,_xlpm.dev-_xlpm.minDev,IF(AND(ISNUMBER(_xlpm.dev),ISNUMBER(_xlpm.minDev),_xlpm.minDev&lt;=$B$17,_xlpm.bounce&gt;=$F$17),"✅ 触发","—")))</f>
        <v/>
      </c>
      <c r="I555" s="172">
        <f>IFERROR(IF(特征计算_周度!H555&gt;$I$3,MIN($I$4,MAX(-$I$5,(特征计算_周度!H555-$I$3)*$I$4)),0),"")</f>
        <v/>
      </c>
    </row>
    <row r="556">
      <c r="A556" s="117">
        <f>特征计算_周度!A539</f>
        <v/>
      </c>
      <c r="B556" s="171">
        <f>IFERROR($A$3*特征计算_周度!B556+$B$3*特征计算_周度!C556+$C$3*特征计算_周度!D556+$D$3*特征计算_周度!E556+$E$3*特征计算_周度!F556+$F$3*特征计算_周度!H556,"")</f>
        <v/>
      </c>
      <c r="C556" s="118">
        <f>IFERROR(PERCENTILE(OFFSET(B556,1-364,0,364,1),$C$7),"")</f>
        <v/>
      </c>
      <c r="D556" s="118">
        <f>IFERROR(PERCENTILE(OFFSET(B556,1-364,0,364,1),$C$11),"")</f>
        <v/>
      </c>
      <c r="E556" s="122">
        <f>_xlfn.LET(_xlpm.initState,IF(OR(B556="",C556=""),"",IF(OR(特征计算_周度!B539&gt;$B$15,特征计算_周度!C539&gt;$B$15,特征计算_周度!G539&gt;$B$15,特征计算_周度!E539&gt;$B$15,特征计算_周度!F539&gt;$B$15),$A$12,IFERROR(IF(B556&lt;PERCENTILE(OFFSET(B556,1-364,0,364,1),$C$7),$A$7,IF(B556&lt;PERCENTILE(OFFSET(B556,1-364,0,364,1),$C$8),$A$8,IF(B556&lt;PERCENTILE(OFFSET(B556,1-364,0,364,1),$C$9),$A$9,IF(B556&lt;PERCENTILE(OFFSET(B556,1-364,0,364,1),$C$10),$A$10,IF(B556&lt;PERCENTILE(OFFSET(B556,1-364,0,364,1),$C$11),$A$11,$A$12))))),""))),_xlpm.dev,原始数据_周度!G539,_xlpm.minDev,MIN(OFFSET(原始数据_周度!G539,1-$D$17,0,$D$17,1)),_xlpm.bounce,_xlpm.dev-_xlpm.minDev,_xlpm.oversold,AND(ISNUMBER(_xlpm.dev),ISNUMBER(_xlpm.minDev),_xlpm.minDev&lt;=$B$17,_xlpm.bounce&gt;=$F$17,OR(_xlpm.initState=$A$12,_xlpm.initState=$A$11,_xlpm.initState=$A$10)),_xlpm.pctOnly,IFERROR(IF(B556&lt;PERCENTILE(OFFSET(B556,1-364,0,364,1),$C$7),$A$7,IF(B556&lt;PERCENTILE(OFFSET(B556,1-364,0,364,1),$C$8),$A$8,IF(B556&lt;PERCENTILE(OFFSET(B556,1-364,0,364,1),$C$9),$A$9,IF(B556&lt;PERCENTILE(OFFSET(B556,1-364,0,364,1),$C$10),$A$10,IF(B556&lt;PERCENTILE(OFFSET(B556,1-364,0,364,1),$C$11),$A$11,$A$12))))),""),IF(_xlpm.initState="","",IF(_xlpm.oversold,_xlpm.pctOnly,_xlpm.initState)))</f>
        <v/>
      </c>
      <c r="F556" s="119" t="n"/>
      <c r="G556" s="120">
        <f>IF(OR(B556="",C556=""),"",IF(OR(特征计算_周度!B539&gt;$B$15,特征计算_周度!C539&gt;$B$15,特征计算_周度!G539&gt;$B$15,特征计算_周度!E539&gt;$B$15,特征计算_周度!F539&gt;$B$15),IF(特征计算_周度!B539&gt;$B$15,"VIX ","")&amp;IF(特征计算_周度!C539&gt;$B$15,"HY ","")&amp;IF(特征计算_周度!G539&gt;$B$15,"Sahm ","")&amp;IF(特征计算_周度!E539&gt;$B$15,"趋势 ","")&amp;IF(特征计算_周度!F539&gt;$B$15,"斜率",""),"—"))</f>
        <v/>
      </c>
      <c r="H556" s="120">
        <f>IF(OR(B556="",C556=""),"",_xlfn.LET(_xlpm.dev,原始数据_周度!G539,_xlpm.minDev,MIN(OFFSET(原始数据_周度!G539,1-$D$17,0,$D$17,1)),_xlpm.bounce,_xlpm.dev-_xlpm.minDev,IF(AND(ISNUMBER(_xlpm.dev),ISNUMBER(_xlpm.minDev),_xlpm.minDev&lt;=$B$17,_xlpm.bounce&gt;=$F$17),"✅ 触发","—")))</f>
        <v/>
      </c>
      <c r="I556" s="172">
        <f>IFERROR(IF(特征计算_周度!H556&gt;$I$3,MIN($I$4,MAX(-$I$5,(特征计算_周度!H556-$I$3)*$I$4)),0),"")</f>
        <v/>
      </c>
    </row>
    <row r="557">
      <c r="A557" s="117">
        <f>特征计算_周度!A540</f>
        <v/>
      </c>
      <c r="B557" s="171">
        <f>IFERROR($A$3*特征计算_周度!B557+$B$3*特征计算_周度!C557+$C$3*特征计算_周度!D557+$D$3*特征计算_周度!E557+$E$3*特征计算_周度!F557+$F$3*特征计算_周度!H557,"")</f>
        <v/>
      </c>
      <c r="C557" s="118">
        <f>IFERROR(PERCENTILE(OFFSET(B557,1-364,0,364,1),$C$7),"")</f>
        <v/>
      </c>
      <c r="D557" s="118">
        <f>IFERROR(PERCENTILE(OFFSET(B557,1-364,0,364,1),$C$11),"")</f>
        <v/>
      </c>
      <c r="E557" s="122">
        <f>_xlfn.LET(_xlpm.initState,IF(OR(B557="",C557=""),"",IF(OR(特征计算_周度!B540&gt;$B$15,特征计算_周度!C540&gt;$B$15,特征计算_周度!G540&gt;$B$15,特征计算_周度!E540&gt;$B$15,特征计算_周度!F540&gt;$B$15),$A$12,IFERROR(IF(B557&lt;PERCENTILE(OFFSET(B557,1-364,0,364,1),$C$7),$A$7,IF(B557&lt;PERCENTILE(OFFSET(B557,1-364,0,364,1),$C$8),$A$8,IF(B557&lt;PERCENTILE(OFFSET(B557,1-364,0,364,1),$C$9),$A$9,IF(B557&lt;PERCENTILE(OFFSET(B557,1-364,0,364,1),$C$10),$A$10,IF(B557&lt;PERCENTILE(OFFSET(B557,1-364,0,364,1),$C$11),$A$11,$A$12))))),""))),_xlpm.dev,原始数据_周度!G540,_xlpm.minDev,MIN(OFFSET(原始数据_周度!G540,1-$D$17,0,$D$17,1)),_xlpm.bounce,_xlpm.dev-_xlpm.minDev,_xlpm.oversold,AND(ISNUMBER(_xlpm.dev),ISNUMBER(_xlpm.minDev),_xlpm.minDev&lt;=$B$17,_xlpm.bounce&gt;=$F$17,OR(_xlpm.initState=$A$12,_xlpm.initState=$A$11,_xlpm.initState=$A$10)),_xlpm.pctOnly,IFERROR(IF(B557&lt;PERCENTILE(OFFSET(B557,1-364,0,364,1),$C$7),$A$7,IF(B557&lt;PERCENTILE(OFFSET(B557,1-364,0,364,1),$C$8),$A$8,IF(B557&lt;PERCENTILE(OFFSET(B557,1-364,0,364,1),$C$9),$A$9,IF(B557&lt;PERCENTILE(OFFSET(B557,1-364,0,364,1),$C$10),$A$10,IF(B557&lt;PERCENTILE(OFFSET(B557,1-364,0,364,1),$C$11),$A$11,$A$12))))),""),IF(_xlpm.initState="","",IF(_xlpm.oversold,_xlpm.pctOnly,_xlpm.initState)))</f>
        <v/>
      </c>
      <c r="F557" s="119" t="n"/>
      <c r="G557" s="120">
        <f>IF(OR(B557="",C557=""),"",IF(OR(特征计算_周度!B540&gt;$B$15,特征计算_周度!C540&gt;$B$15,特征计算_周度!G540&gt;$B$15,特征计算_周度!E540&gt;$B$15,特征计算_周度!F540&gt;$B$15),IF(特征计算_周度!B540&gt;$B$15,"VIX ","")&amp;IF(特征计算_周度!C540&gt;$B$15,"HY ","")&amp;IF(特征计算_周度!G540&gt;$B$15,"Sahm ","")&amp;IF(特征计算_周度!E540&gt;$B$15,"趋势 ","")&amp;IF(特征计算_周度!F540&gt;$B$15,"斜率",""),"—"))</f>
        <v/>
      </c>
      <c r="H557" s="120">
        <f>IF(OR(B557="",C557=""),"",_xlfn.LET(_xlpm.dev,原始数据_周度!G540,_xlpm.minDev,MIN(OFFSET(原始数据_周度!G540,1-$D$17,0,$D$17,1)),_xlpm.bounce,_xlpm.dev-_xlpm.minDev,IF(AND(ISNUMBER(_xlpm.dev),ISNUMBER(_xlpm.minDev),_xlpm.minDev&lt;=$B$17,_xlpm.bounce&gt;=$F$17),"✅ 触发","—")))</f>
        <v/>
      </c>
      <c r="I557" s="172">
        <f>IFERROR(IF(特征计算_周度!H557&gt;$I$3,MIN($I$4,MAX(-$I$5,(特征计算_周度!H557-$I$3)*$I$4)),0),"")</f>
        <v/>
      </c>
    </row>
    <row r="558">
      <c r="A558" s="117">
        <f>特征计算_周度!A541</f>
        <v/>
      </c>
      <c r="B558" s="171">
        <f>IFERROR($A$3*特征计算_周度!B558+$B$3*特征计算_周度!C558+$C$3*特征计算_周度!D558+$D$3*特征计算_周度!E558+$E$3*特征计算_周度!F558+$F$3*特征计算_周度!H558,"")</f>
        <v/>
      </c>
      <c r="C558" s="118">
        <f>IFERROR(PERCENTILE(OFFSET(B558,1-364,0,364,1),$C$7),"")</f>
        <v/>
      </c>
      <c r="D558" s="118">
        <f>IFERROR(PERCENTILE(OFFSET(B558,1-364,0,364,1),$C$11),"")</f>
        <v/>
      </c>
      <c r="E558" s="122">
        <f>_xlfn.LET(_xlpm.initState,IF(OR(B558="",C558=""),"",IF(OR(特征计算_周度!B541&gt;$B$15,特征计算_周度!C541&gt;$B$15,特征计算_周度!G541&gt;$B$15,特征计算_周度!E541&gt;$B$15,特征计算_周度!F541&gt;$B$15),$A$12,IFERROR(IF(B558&lt;PERCENTILE(OFFSET(B558,1-364,0,364,1),$C$7),$A$7,IF(B558&lt;PERCENTILE(OFFSET(B558,1-364,0,364,1),$C$8),$A$8,IF(B558&lt;PERCENTILE(OFFSET(B558,1-364,0,364,1),$C$9),$A$9,IF(B558&lt;PERCENTILE(OFFSET(B558,1-364,0,364,1),$C$10),$A$10,IF(B558&lt;PERCENTILE(OFFSET(B558,1-364,0,364,1),$C$11),$A$11,$A$12))))),""))),_xlpm.dev,原始数据_周度!G541,_xlpm.minDev,MIN(OFFSET(原始数据_周度!G541,1-$D$17,0,$D$17,1)),_xlpm.bounce,_xlpm.dev-_xlpm.minDev,_xlpm.oversold,AND(ISNUMBER(_xlpm.dev),ISNUMBER(_xlpm.minDev),_xlpm.minDev&lt;=$B$17,_xlpm.bounce&gt;=$F$17,OR(_xlpm.initState=$A$12,_xlpm.initState=$A$11,_xlpm.initState=$A$10)),_xlpm.pctOnly,IFERROR(IF(B558&lt;PERCENTILE(OFFSET(B558,1-364,0,364,1),$C$7),$A$7,IF(B558&lt;PERCENTILE(OFFSET(B558,1-364,0,364,1),$C$8),$A$8,IF(B558&lt;PERCENTILE(OFFSET(B558,1-364,0,364,1),$C$9),$A$9,IF(B558&lt;PERCENTILE(OFFSET(B558,1-364,0,364,1),$C$10),$A$10,IF(B558&lt;PERCENTILE(OFFSET(B558,1-364,0,364,1),$C$11),$A$11,$A$12))))),""),IF(_xlpm.initState="","",IF(_xlpm.oversold,_xlpm.pctOnly,_xlpm.initState)))</f>
        <v/>
      </c>
      <c r="F558" s="119" t="n"/>
      <c r="G558" s="120">
        <f>IF(OR(B558="",C558=""),"",IF(OR(特征计算_周度!B541&gt;$B$15,特征计算_周度!C541&gt;$B$15,特征计算_周度!G541&gt;$B$15,特征计算_周度!E541&gt;$B$15,特征计算_周度!F541&gt;$B$15),IF(特征计算_周度!B541&gt;$B$15,"VIX ","")&amp;IF(特征计算_周度!C541&gt;$B$15,"HY ","")&amp;IF(特征计算_周度!G541&gt;$B$15,"Sahm ","")&amp;IF(特征计算_周度!E541&gt;$B$15,"趋势 ","")&amp;IF(特征计算_周度!F541&gt;$B$15,"斜率",""),"—"))</f>
        <v/>
      </c>
      <c r="H558" s="120">
        <f>IF(OR(B558="",C558=""),"",_xlfn.LET(_xlpm.dev,原始数据_周度!G541,_xlpm.minDev,MIN(OFFSET(原始数据_周度!G541,1-$D$17,0,$D$17,1)),_xlpm.bounce,_xlpm.dev-_xlpm.minDev,IF(AND(ISNUMBER(_xlpm.dev),ISNUMBER(_xlpm.minDev),_xlpm.minDev&lt;=$B$17,_xlpm.bounce&gt;=$F$17),"✅ 触发","—")))</f>
        <v/>
      </c>
      <c r="I558" s="172">
        <f>IFERROR(IF(特征计算_周度!H558&gt;$I$3,MIN($I$4,MAX(-$I$5,(特征计算_周度!H558-$I$3)*$I$4)),0),"")</f>
        <v/>
      </c>
    </row>
    <row r="559">
      <c r="A559" s="117">
        <f>特征计算_周度!A542</f>
        <v/>
      </c>
      <c r="B559" s="171">
        <f>IFERROR($A$3*特征计算_周度!B559+$B$3*特征计算_周度!C559+$C$3*特征计算_周度!D559+$D$3*特征计算_周度!E559+$E$3*特征计算_周度!F559+$F$3*特征计算_周度!H559,"")</f>
        <v/>
      </c>
      <c r="C559" s="118">
        <f>IFERROR(PERCENTILE(OFFSET(B559,1-364,0,364,1),$C$7),"")</f>
        <v/>
      </c>
      <c r="D559" s="118">
        <f>IFERROR(PERCENTILE(OFFSET(B559,1-364,0,364,1),$C$11),"")</f>
        <v/>
      </c>
      <c r="E559" s="122">
        <f>_xlfn.LET(_xlpm.initState,IF(OR(B559="",C559=""),"",IF(OR(特征计算_周度!B542&gt;$B$15,特征计算_周度!C542&gt;$B$15,特征计算_周度!G542&gt;$B$15,特征计算_周度!E542&gt;$B$15,特征计算_周度!F542&gt;$B$15),$A$12,IFERROR(IF(B559&lt;PERCENTILE(OFFSET(B559,1-364,0,364,1),$C$7),$A$7,IF(B559&lt;PERCENTILE(OFFSET(B559,1-364,0,364,1),$C$8),$A$8,IF(B559&lt;PERCENTILE(OFFSET(B559,1-364,0,364,1),$C$9),$A$9,IF(B559&lt;PERCENTILE(OFFSET(B559,1-364,0,364,1),$C$10),$A$10,IF(B559&lt;PERCENTILE(OFFSET(B559,1-364,0,364,1),$C$11),$A$11,$A$12))))),""))),_xlpm.dev,原始数据_周度!G542,_xlpm.minDev,MIN(OFFSET(原始数据_周度!G542,1-$D$17,0,$D$17,1)),_xlpm.bounce,_xlpm.dev-_xlpm.minDev,_xlpm.oversold,AND(ISNUMBER(_xlpm.dev),ISNUMBER(_xlpm.minDev),_xlpm.minDev&lt;=$B$17,_xlpm.bounce&gt;=$F$17,OR(_xlpm.initState=$A$12,_xlpm.initState=$A$11,_xlpm.initState=$A$10)),_xlpm.pctOnly,IFERROR(IF(B559&lt;PERCENTILE(OFFSET(B559,1-364,0,364,1),$C$7),$A$7,IF(B559&lt;PERCENTILE(OFFSET(B559,1-364,0,364,1),$C$8),$A$8,IF(B559&lt;PERCENTILE(OFFSET(B559,1-364,0,364,1),$C$9),$A$9,IF(B559&lt;PERCENTILE(OFFSET(B559,1-364,0,364,1),$C$10),$A$10,IF(B559&lt;PERCENTILE(OFFSET(B559,1-364,0,364,1),$C$11),$A$11,$A$12))))),""),IF(_xlpm.initState="","",IF(_xlpm.oversold,_xlpm.pctOnly,_xlpm.initState)))</f>
        <v/>
      </c>
      <c r="F559" s="119" t="n"/>
      <c r="G559" s="120">
        <f>IF(OR(B559="",C559=""),"",IF(OR(特征计算_周度!B542&gt;$B$15,特征计算_周度!C542&gt;$B$15,特征计算_周度!G542&gt;$B$15,特征计算_周度!E542&gt;$B$15,特征计算_周度!F542&gt;$B$15),IF(特征计算_周度!B542&gt;$B$15,"VIX ","")&amp;IF(特征计算_周度!C542&gt;$B$15,"HY ","")&amp;IF(特征计算_周度!G542&gt;$B$15,"Sahm ","")&amp;IF(特征计算_周度!E542&gt;$B$15,"趋势 ","")&amp;IF(特征计算_周度!F542&gt;$B$15,"斜率",""),"—"))</f>
        <v/>
      </c>
      <c r="H559" s="120">
        <f>IF(OR(B559="",C559=""),"",_xlfn.LET(_xlpm.dev,原始数据_周度!G542,_xlpm.minDev,MIN(OFFSET(原始数据_周度!G542,1-$D$17,0,$D$17,1)),_xlpm.bounce,_xlpm.dev-_xlpm.minDev,IF(AND(ISNUMBER(_xlpm.dev),ISNUMBER(_xlpm.minDev),_xlpm.minDev&lt;=$B$17,_xlpm.bounce&gt;=$F$17),"✅ 触发","—")))</f>
        <v/>
      </c>
      <c r="I559" s="172">
        <f>IFERROR(IF(特征计算_周度!H559&gt;$I$3,MIN($I$4,MAX(-$I$5,(特征计算_周度!H559-$I$3)*$I$4)),0),"")</f>
        <v/>
      </c>
    </row>
    <row r="560">
      <c r="A560" s="117">
        <f>特征计算_周度!A543</f>
        <v/>
      </c>
      <c r="B560" s="171">
        <f>IFERROR($A$3*特征计算_周度!B560+$B$3*特征计算_周度!C560+$C$3*特征计算_周度!D560+$D$3*特征计算_周度!E560+$E$3*特征计算_周度!F560+$F$3*特征计算_周度!H560,"")</f>
        <v/>
      </c>
      <c r="C560" s="118">
        <f>IFERROR(PERCENTILE(OFFSET(B560,1-364,0,364,1),$C$7),"")</f>
        <v/>
      </c>
      <c r="D560" s="118">
        <f>IFERROR(PERCENTILE(OFFSET(B560,1-364,0,364,1),$C$11),"")</f>
        <v/>
      </c>
      <c r="E560" s="122">
        <f>_xlfn.LET(_xlpm.initState,IF(OR(B560="",C560=""),"",IF(OR(特征计算_周度!B543&gt;$B$15,特征计算_周度!C543&gt;$B$15,特征计算_周度!G543&gt;$B$15,特征计算_周度!E543&gt;$B$15,特征计算_周度!F543&gt;$B$15),$A$12,IFERROR(IF(B560&lt;PERCENTILE(OFFSET(B560,1-364,0,364,1),$C$7),$A$7,IF(B560&lt;PERCENTILE(OFFSET(B560,1-364,0,364,1),$C$8),$A$8,IF(B560&lt;PERCENTILE(OFFSET(B560,1-364,0,364,1),$C$9),$A$9,IF(B560&lt;PERCENTILE(OFFSET(B560,1-364,0,364,1),$C$10),$A$10,IF(B560&lt;PERCENTILE(OFFSET(B560,1-364,0,364,1),$C$11),$A$11,$A$12))))),""))),_xlpm.dev,原始数据_周度!G543,_xlpm.minDev,MIN(OFFSET(原始数据_周度!G543,1-$D$17,0,$D$17,1)),_xlpm.bounce,_xlpm.dev-_xlpm.minDev,_xlpm.oversold,AND(ISNUMBER(_xlpm.dev),ISNUMBER(_xlpm.minDev),_xlpm.minDev&lt;=$B$17,_xlpm.bounce&gt;=$F$17,OR(_xlpm.initState=$A$12,_xlpm.initState=$A$11,_xlpm.initState=$A$10)),_xlpm.pctOnly,IFERROR(IF(B560&lt;PERCENTILE(OFFSET(B560,1-364,0,364,1),$C$7),$A$7,IF(B560&lt;PERCENTILE(OFFSET(B560,1-364,0,364,1),$C$8),$A$8,IF(B560&lt;PERCENTILE(OFFSET(B560,1-364,0,364,1),$C$9),$A$9,IF(B560&lt;PERCENTILE(OFFSET(B560,1-364,0,364,1),$C$10),$A$10,IF(B560&lt;PERCENTILE(OFFSET(B560,1-364,0,364,1),$C$11),$A$11,$A$12))))),""),IF(_xlpm.initState="","",IF(_xlpm.oversold,_xlpm.pctOnly,_xlpm.initState)))</f>
        <v/>
      </c>
      <c r="F560" s="119" t="n"/>
      <c r="G560" s="120">
        <f>IF(OR(B560="",C560=""),"",IF(OR(特征计算_周度!B543&gt;$B$15,特征计算_周度!C543&gt;$B$15,特征计算_周度!G543&gt;$B$15,特征计算_周度!E543&gt;$B$15,特征计算_周度!F543&gt;$B$15),IF(特征计算_周度!B543&gt;$B$15,"VIX ","")&amp;IF(特征计算_周度!C543&gt;$B$15,"HY ","")&amp;IF(特征计算_周度!G543&gt;$B$15,"Sahm ","")&amp;IF(特征计算_周度!E543&gt;$B$15,"趋势 ","")&amp;IF(特征计算_周度!F543&gt;$B$15,"斜率",""),"—"))</f>
        <v/>
      </c>
      <c r="H560" s="120">
        <f>IF(OR(B560="",C560=""),"",_xlfn.LET(_xlpm.dev,原始数据_周度!G543,_xlpm.minDev,MIN(OFFSET(原始数据_周度!G543,1-$D$17,0,$D$17,1)),_xlpm.bounce,_xlpm.dev-_xlpm.minDev,IF(AND(ISNUMBER(_xlpm.dev),ISNUMBER(_xlpm.minDev),_xlpm.minDev&lt;=$B$17,_xlpm.bounce&gt;=$F$17),"✅ 触发","—")))</f>
        <v/>
      </c>
      <c r="I560" s="172">
        <f>IFERROR(IF(特征计算_周度!H560&gt;$I$3,MIN($I$4,MAX(-$I$5,(特征计算_周度!H560-$I$3)*$I$4)),0),"")</f>
        <v/>
      </c>
    </row>
    <row r="561">
      <c r="A561" s="117">
        <f>特征计算_周度!A544</f>
        <v/>
      </c>
      <c r="B561" s="171">
        <f>IFERROR($A$3*特征计算_周度!B561+$B$3*特征计算_周度!C561+$C$3*特征计算_周度!D561+$D$3*特征计算_周度!E561+$E$3*特征计算_周度!F561+$F$3*特征计算_周度!H561,"")</f>
        <v/>
      </c>
      <c r="C561" s="118">
        <f>IFERROR(PERCENTILE(OFFSET(B561,1-364,0,364,1),$C$7),"")</f>
        <v/>
      </c>
      <c r="D561" s="118">
        <f>IFERROR(PERCENTILE(OFFSET(B561,1-364,0,364,1),$C$11),"")</f>
        <v/>
      </c>
      <c r="E561" s="122">
        <f>_xlfn.LET(_xlpm.initState,IF(OR(B561="",C561=""),"",IF(OR(特征计算_周度!B544&gt;$B$15,特征计算_周度!C544&gt;$B$15,特征计算_周度!G544&gt;$B$15,特征计算_周度!E544&gt;$B$15,特征计算_周度!F544&gt;$B$15),$A$12,IFERROR(IF(B561&lt;PERCENTILE(OFFSET(B561,1-364,0,364,1),$C$7),$A$7,IF(B561&lt;PERCENTILE(OFFSET(B561,1-364,0,364,1),$C$8),$A$8,IF(B561&lt;PERCENTILE(OFFSET(B561,1-364,0,364,1),$C$9),$A$9,IF(B561&lt;PERCENTILE(OFFSET(B561,1-364,0,364,1),$C$10),$A$10,IF(B561&lt;PERCENTILE(OFFSET(B561,1-364,0,364,1),$C$11),$A$11,$A$12))))),""))),_xlpm.dev,原始数据_周度!G544,_xlpm.minDev,MIN(OFFSET(原始数据_周度!G544,1-$D$17,0,$D$17,1)),_xlpm.bounce,_xlpm.dev-_xlpm.minDev,_xlpm.oversold,AND(ISNUMBER(_xlpm.dev),ISNUMBER(_xlpm.minDev),_xlpm.minDev&lt;=$B$17,_xlpm.bounce&gt;=$F$17,OR(_xlpm.initState=$A$12,_xlpm.initState=$A$11,_xlpm.initState=$A$10)),_xlpm.pctOnly,IFERROR(IF(B561&lt;PERCENTILE(OFFSET(B561,1-364,0,364,1),$C$7),$A$7,IF(B561&lt;PERCENTILE(OFFSET(B561,1-364,0,364,1),$C$8),$A$8,IF(B561&lt;PERCENTILE(OFFSET(B561,1-364,0,364,1),$C$9),$A$9,IF(B561&lt;PERCENTILE(OFFSET(B561,1-364,0,364,1),$C$10),$A$10,IF(B561&lt;PERCENTILE(OFFSET(B561,1-364,0,364,1),$C$11),$A$11,$A$12))))),""),IF(_xlpm.initState="","",IF(_xlpm.oversold,_xlpm.pctOnly,_xlpm.initState)))</f>
        <v/>
      </c>
      <c r="F561" s="119" t="n"/>
      <c r="G561" s="120">
        <f>IF(OR(B561="",C561=""),"",IF(OR(特征计算_周度!B544&gt;$B$15,特征计算_周度!C544&gt;$B$15,特征计算_周度!G544&gt;$B$15,特征计算_周度!E544&gt;$B$15,特征计算_周度!F544&gt;$B$15),IF(特征计算_周度!B544&gt;$B$15,"VIX ","")&amp;IF(特征计算_周度!C544&gt;$B$15,"HY ","")&amp;IF(特征计算_周度!G544&gt;$B$15,"Sahm ","")&amp;IF(特征计算_周度!E544&gt;$B$15,"趋势 ","")&amp;IF(特征计算_周度!F544&gt;$B$15,"斜率",""),"—"))</f>
        <v/>
      </c>
      <c r="H561" s="120">
        <f>IF(OR(B561="",C561=""),"",_xlfn.LET(_xlpm.dev,原始数据_周度!G544,_xlpm.minDev,MIN(OFFSET(原始数据_周度!G544,1-$D$17,0,$D$17,1)),_xlpm.bounce,_xlpm.dev-_xlpm.minDev,IF(AND(ISNUMBER(_xlpm.dev),ISNUMBER(_xlpm.minDev),_xlpm.minDev&lt;=$B$17,_xlpm.bounce&gt;=$F$17),"✅ 触发","—")))</f>
        <v/>
      </c>
      <c r="I561" s="172">
        <f>IFERROR(IF(特征计算_周度!H561&gt;$I$3,MIN($I$4,MAX(-$I$5,(特征计算_周度!H561-$I$3)*$I$4)),0),"")</f>
        <v/>
      </c>
    </row>
    <row r="562">
      <c r="A562" s="117">
        <f>特征计算_周度!A545</f>
        <v/>
      </c>
      <c r="B562" s="171">
        <f>IFERROR($A$3*特征计算_周度!B562+$B$3*特征计算_周度!C562+$C$3*特征计算_周度!D562+$D$3*特征计算_周度!E562+$E$3*特征计算_周度!F562+$F$3*特征计算_周度!H562,"")</f>
        <v/>
      </c>
      <c r="C562" s="118">
        <f>IFERROR(PERCENTILE(OFFSET(B562,1-364,0,364,1),$C$7),"")</f>
        <v/>
      </c>
      <c r="D562" s="118">
        <f>IFERROR(PERCENTILE(OFFSET(B562,1-364,0,364,1),$C$11),"")</f>
        <v/>
      </c>
      <c r="E562" s="122">
        <f>_xlfn.LET(_xlpm.initState,IF(OR(B562="",C562=""),"",IF(OR(特征计算_周度!B545&gt;$B$15,特征计算_周度!C545&gt;$B$15,特征计算_周度!G545&gt;$B$15,特征计算_周度!E545&gt;$B$15,特征计算_周度!F545&gt;$B$15),$A$12,IFERROR(IF(B562&lt;PERCENTILE(OFFSET(B562,1-364,0,364,1),$C$7),$A$7,IF(B562&lt;PERCENTILE(OFFSET(B562,1-364,0,364,1),$C$8),$A$8,IF(B562&lt;PERCENTILE(OFFSET(B562,1-364,0,364,1),$C$9),$A$9,IF(B562&lt;PERCENTILE(OFFSET(B562,1-364,0,364,1),$C$10),$A$10,IF(B562&lt;PERCENTILE(OFFSET(B562,1-364,0,364,1),$C$11),$A$11,$A$12))))),""))),_xlpm.dev,原始数据_周度!G545,_xlpm.minDev,MIN(OFFSET(原始数据_周度!G545,1-$D$17,0,$D$17,1)),_xlpm.bounce,_xlpm.dev-_xlpm.minDev,_xlpm.oversold,AND(ISNUMBER(_xlpm.dev),ISNUMBER(_xlpm.minDev),_xlpm.minDev&lt;=$B$17,_xlpm.bounce&gt;=$F$17,OR(_xlpm.initState=$A$12,_xlpm.initState=$A$11,_xlpm.initState=$A$10)),_xlpm.pctOnly,IFERROR(IF(B562&lt;PERCENTILE(OFFSET(B562,1-364,0,364,1),$C$7),$A$7,IF(B562&lt;PERCENTILE(OFFSET(B562,1-364,0,364,1),$C$8),$A$8,IF(B562&lt;PERCENTILE(OFFSET(B562,1-364,0,364,1),$C$9),$A$9,IF(B562&lt;PERCENTILE(OFFSET(B562,1-364,0,364,1),$C$10),$A$10,IF(B562&lt;PERCENTILE(OFFSET(B562,1-364,0,364,1),$C$11),$A$11,$A$12))))),""),IF(_xlpm.initState="","",IF(_xlpm.oversold,_xlpm.pctOnly,_xlpm.initState)))</f>
        <v/>
      </c>
      <c r="F562" s="119" t="n"/>
      <c r="G562" s="120">
        <f>IF(OR(B562="",C562=""),"",IF(OR(特征计算_周度!B545&gt;$B$15,特征计算_周度!C545&gt;$B$15,特征计算_周度!G545&gt;$B$15,特征计算_周度!E545&gt;$B$15,特征计算_周度!F545&gt;$B$15),IF(特征计算_周度!B545&gt;$B$15,"VIX ","")&amp;IF(特征计算_周度!C545&gt;$B$15,"HY ","")&amp;IF(特征计算_周度!G545&gt;$B$15,"Sahm ","")&amp;IF(特征计算_周度!E545&gt;$B$15,"趋势 ","")&amp;IF(特征计算_周度!F545&gt;$B$15,"斜率",""),"—"))</f>
        <v/>
      </c>
      <c r="H562" s="120">
        <f>IF(OR(B562="",C562=""),"",_xlfn.LET(_xlpm.dev,原始数据_周度!G545,_xlpm.minDev,MIN(OFFSET(原始数据_周度!G545,1-$D$17,0,$D$17,1)),_xlpm.bounce,_xlpm.dev-_xlpm.minDev,IF(AND(ISNUMBER(_xlpm.dev),ISNUMBER(_xlpm.minDev),_xlpm.minDev&lt;=$B$17,_xlpm.bounce&gt;=$F$17),"✅ 触发","—")))</f>
        <v/>
      </c>
      <c r="I562" s="172">
        <f>IFERROR(IF(特征计算_周度!H562&gt;$I$3,MIN($I$4,MAX(-$I$5,(特征计算_周度!H562-$I$3)*$I$4)),0),"")</f>
        <v/>
      </c>
    </row>
    <row r="563">
      <c r="A563" s="117">
        <f>特征计算_周度!A546</f>
        <v/>
      </c>
      <c r="B563" s="171">
        <f>IFERROR($A$3*特征计算_周度!B563+$B$3*特征计算_周度!C563+$C$3*特征计算_周度!D563+$D$3*特征计算_周度!E563+$E$3*特征计算_周度!F563+$F$3*特征计算_周度!H563,"")</f>
        <v/>
      </c>
      <c r="C563" s="118">
        <f>IFERROR(PERCENTILE(OFFSET(B563,1-364,0,364,1),$C$7),"")</f>
        <v/>
      </c>
      <c r="D563" s="118">
        <f>IFERROR(PERCENTILE(OFFSET(B563,1-364,0,364,1),$C$11),"")</f>
        <v/>
      </c>
      <c r="E563" s="122">
        <f>_xlfn.LET(_xlpm.initState,IF(OR(B563="",C563=""),"",IF(OR(特征计算_周度!B546&gt;$B$15,特征计算_周度!C546&gt;$B$15,特征计算_周度!G546&gt;$B$15,特征计算_周度!E546&gt;$B$15,特征计算_周度!F546&gt;$B$15),$A$12,IFERROR(IF(B563&lt;PERCENTILE(OFFSET(B563,1-364,0,364,1),$C$7),$A$7,IF(B563&lt;PERCENTILE(OFFSET(B563,1-364,0,364,1),$C$8),$A$8,IF(B563&lt;PERCENTILE(OFFSET(B563,1-364,0,364,1),$C$9),$A$9,IF(B563&lt;PERCENTILE(OFFSET(B563,1-364,0,364,1),$C$10),$A$10,IF(B563&lt;PERCENTILE(OFFSET(B563,1-364,0,364,1),$C$11),$A$11,$A$12))))),""))),_xlpm.dev,原始数据_周度!G546,_xlpm.minDev,MIN(OFFSET(原始数据_周度!G546,1-$D$17,0,$D$17,1)),_xlpm.bounce,_xlpm.dev-_xlpm.minDev,_xlpm.oversold,AND(ISNUMBER(_xlpm.dev),ISNUMBER(_xlpm.minDev),_xlpm.minDev&lt;=$B$17,_xlpm.bounce&gt;=$F$17,OR(_xlpm.initState=$A$12,_xlpm.initState=$A$11,_xlpm.initState=$A$10)),_xlpm.pctOnly,IFERROR(IF(B563&lt;PERCENTILE(OFFSET(B563,1-364,0,364,1),$C$7),$A$7,IF(B563&lt;PERCENTILE(OFFSET(B563,1-364,0,364,1),$C$8),$A$8,IF(B563&lt;PERCENTILE(OFFSET(B563,1-364,0,364,1),$C$9),$A$9,IF(B563&lt;PERCENTILE(OFFSET(B563,1-364,0,364,1),$C$10),$A$10,IF(B563&lt;PERCENTILE(OFFSET(B563,1-364,0,364,1),$C$11),$A$11,$A$12))))),""),IF(_xlpm.initState="","",IF(_xlpm.oversold,_xlpm.pctOnly,_xlpm.initState)))</f>
        <v/>
      </c>
      <c r="F563" s="119" t="n"/>
      <c r="G563" s="120">
        <f>IF(OR(B563="",C563=""),"",IF(OR(特征计算_周度!B546&gt;$B$15,特征计算_周度!C546&gt;$B$15,特征计算_周度!G546&gt;$B$15,特征计算_周度!E546&gt;$B$15,特征计算_周度!F546&gt;$B$15),IF(特征计算_周度!B546&gt;$B$15,"VIX ","")&amp;IF(特征计算_周度!C546&gt;$B$15,"HY ","")&amp;IF(特征计算_周度!G546&gt;$B$15,"Sahm ","")&amp;IF(特征计算_周度!E546&gt;$B$15,"趋势 ","")&amp;IF(特征计算_周度!F546&gt;$B$15,"斜率",""),"—"))</f>
        <v/>
      </c>
      <c r="H563" s="120">
        <f>IF(OR(B563="",C563=""),"",_xlfn.LET(_xlpm.dev,原始数据_周度!G546,_xlpm.minDev,MIN(OFFSET(原始数据_周度!G546,1-$D$17,0,$D$17,1)),_xlpm.bounce,_xlpm.dev-_xlpm.minDev,IF(AND(ISNUMBER(_xlpm.dev),ISNUMBER(_xlpm.minDev),_xlpm.minDev&lt;=$B$17,_xlpm.bounce&gt;=$F$17),"✅ 触发","—")))</f>
        <v/>
      </c>
      <c r="I563" s="172">
        <f>IFERROR(IF(特征计算_周度!H563&gt;$I$3,MIN($I$4,MAX(-$I$5,(特征计算_周度!H563-$I$3)*$I$4)),0),"")</f>
        <v/>
      </c>
    </row>
    <row r="564">
      <c r="A564" s="117">
        <f>特征计算_周度!A547</f>
        <v/>
      </c>
      <c r="B564" s="171">
        <f>IFERROR($A$3*特征计算_周度!B564+$B$3*特征计算_周度!C564+$C$3*特征计算_周度!D564+$D$3*特征计算_周度!E564+$E$3*特征计算_周度!F564+$F$3*特征计算_周度!H564,"")</f>
        <v/>
      </c>
      <c r="C564" s="118">
        <f>IFERROR(PERCENTILE(OFFSET(B564,1-364,0,364,1),$C$7),"")</f>
        <v/>
      </c>
      <c r="D564" s="118">
        <f>IFERROR(PERCENTILE(OFFSET(B564,1-364,0,364,1),$C$11),"")</f>
        <v/>
      </c>
      <c r="E564" s="122">
        <f>_xlfn.LET(_xlpm.initState,IF(OR(B564="",C564=""),"",IF(OR(特征计算_周度!B547&gt;$B$15,特征计算_周度!C547&gt;$B$15,特征计算_周度!G547&gt;$B$15,特征计算_周度!E547&gt;$B$15,特征计算_周度!F547&gt;$B$15),$A$12,IFERROR(IF(B564&lt;PERCENTILE(OFFSET(B564,1-364,0,364,1),$C$7),$A$7,IF(B564&lt;PERCENTILE(OFFSET(B564,1-364,0,364,1),$C$8),$A$8,IF(B564&lt;PERCENTILE(OFFSET(B564,1-364,0,364,1),$C$9),$A$9,IF(B564&lt;PERCENTILE(OFFSET(B564,1-364,0,364,1),$C$10),$A$10,IF(B564&lt;PERCENTILE(OFFSET(B564,1-364,0,364,1),$C$11),$A$11,$A$12))))),""))),_xlpm.dev,原始数据_周度!G547,_xlpm.minDev,MIN(OFFSET(原始数据_周度!G547,1-$D$17,0,$D$17,1)),_xlpm.bounce,_xlpm.dev-_xlpm.minDev,_xlpm.oversold,AND(ISNUMBER(_xlpm.dev),ISNUMBER(_xlpm.minDev),_xlpm.minDev&lt;=$B$17,_xlpm.bounce&gt;=$F$17,OR(_xlpm.initState=$A$12,_xlpm.initState=$A$11,_xlpm.initState=$A$10)),_xlpm.pctOnly,IFERROR(IF(B564&lt;PERCENTILE(OFFSET(B564,1-364,0,364,1),$C$7),$A$7,IF(B564&lt;PERCENTILE(OFFSET(B564,1-364,0,364,1),$C$8),$A$8,IF(B564&lt;PERCENTILE(OFFSET(B564,1-364,0,364,1),$C$9),$A$9,IF(B564&lt;PERCENTILE(OFFSET(B564,1-364,0,364,1),$C$10),$A$10,IF(B564&lt;PERCENTILE(OFFSET(B564,1-364,0,364,1),$C$11),$A$11,$A$12))))),""),IF(_xlpm.initState="","",IF(_xlpm.oversold,_xlpm.pctOnly,_xlpm.initState)))</f>
        <v/>
      </c>
      <c r="F564" s="119" t="n"/>
      <c r="G564" s="120">
        <f>IF(OR(B564="",C564=""),"",IF(OR(特征计算_周度!B547&gt;$B$15,特征计算_周度!C547&gt;$B$15,特征计算_周度!G547&gt;$B$15,特征计算_周度!E547&gt;$B$15,特征计算_周度!F547&gt;$B$15),IF(特征计算_周度!B547&gt;$B$15,"VIX ","")&amp;IF(特征计算_周度!C547&gt;$B$15,"HY ","")&amp;IF(特征计算_周度!G547&gt;$B$15,"Sahm ","")&amp;IF(特征计算_周度!E547&gt;$B$15,"趋势 ","")&amp;IF(特征计算_周度!F547&gt;$B$15,"斜率",""),"—"))</f>
        <v/>
      </c>
      <c r="H564" s="120">
        <f>IF(OR(B564="",C564=""),"",_xlfn.LET(_xlpm.dev,原始数据_周度!G547,_xlpm.minDev,MIN(OFFSET(原始数据_周度!G547,1-$D$17,0,$D$17,1)),_xlpm.bounce,_xlpm.dev-_xlpm.minDev,IF(AND(ISNUMBER(_xlpm.dev),ISNUMBER(_xlpm.minDev),_xlpm.minDev&lt;=$B$17,_xlpm.bounce&gt;=$F$17),"✅ 触发","—")))</f>
        <v/>
      </c>
      <c r="I564" s="172">
        <f>IFERROR(IF(特征计算_周度!H564&gt;$I$3,MIN($I$4,MAX(-$I$5,(特征计算_周度!H564-$I$3)*$I$4)),0),"")</f>
        <v/>
      </c>
    </row>
    <row r="565">
      <c r="A565" s="117">
        <f>特征计算_周度!A548</f>
        <v/>
      </c>
      <c r="B565" s="171">
        <f>IFERROR($A$3*特征计算_周度!B565+$B$3*特征计算_周度!C565+$C$3*特征计算_周度!D565+$D$3*特征计算_周度!E565+$E$3*特征计算_周度!F565+$F$3*特征计算_周度!H565,"")</f>
        <v/>
      </c>
      <c r="C565" s="118">
        <f>IFERROR(PERCENTILE(OFFSET(B565,1-364,0,364,1),$C$7),"")</f>
        <v/>
      </c>
      <c r="D565" s="118">
        <f>IFERROR(PERCENTILE(OFFSET(B565,1-364,0,364,1),$C$11),"")</f>
        <v/>
      </c>
      <c r="E565" s="122">
        <f>_xlfn.LET(_xlpm.initState,IF(OR(B565="",C565=""),"",IF(OR(特征计算_周度!B548&gt;$B$15,特征计算_周度!C548&gt;$B$15,特征计算_周度!G548&gt;$B$15,特征计算_周度!E548&gt;$B$15,特征计算_周度!F548&gt;$B$15),$A$12,IFERROR(IF(B565&lt;PERCENTILE(OFFSET(B565,1-364,0,364,1),$C$7),$A$7,IF(B565&lt;PERCENTILE(OFFSET(B565,1-364,0,364,1),$C$8),$A$8,IF(B565&lt;PERCENTILE(OFFSET(B565,1-364,0,364,1),$C$9),$A$9,IF(B565&lt;PERCENTILE(OFFSET(B565,1-364,0,364,1),$C$10),$A$10,IF(B565&lt;PERCENTILE(OFFSET(B565,1-364,0,364,1),$C$11),$A$11,$A$12))))),""))),_xlpm.dev,原始数据_周度!G548,_xlpm.minDev,MIN(OFFSET(原始数据_周度!G548,1-$D$17,0,$D$17,1)),_xlpm.bounce,_xlpm.dev-_xlpm.minDev,_xlpm.oversold,AND(ISNUMBER(_xlpm.dev),ISNUMBER(_xlpm.minDev),_xlpm.minDev&lt;=$B$17,_xlpm.bounce&gt;=$F$17,OR(_xlpm.initState=$A$12,_xlpm.initState=$A$11,_xlpm.initState=$A$10)),_xlpm.pctOnly,IFERROR(IF(B565&lt;PERCENTILE(OFFSET(B565,1-364,0,364,1),$C$7),$A$7,IF(B565&lt;PERCENTILE(OFFSET(B565,1-364,0,364,1),$C$8),$A$8,IF(B565&lt;PERCENTILE(OFFSET(B565,1-364,0,364,1),$C$9),$A$9,IF(B565&lt;PERCENTILE(OFFSET(B565,1-364,0,364,1),$C$10),$A$10,IF(B565&lt;PERCENTILE(OFFSET(B565,1-364,0,364,1),$C$11),$A$11,$A$12))))),""),IF(_xlpm.initState="","",IF(_xlpm.oversold,_xlpm.pctOnly,_xlpm.initState)))</f>
        <v/>
      </c>
      <c r="F565" s="119" t="n"/>
      <c r="G565" s="120">
        <f>IF(OR(B565="",C565=""),"",IF(OR(特征计算_周度!B548&gt;$B$15,特征计算_周度!C548&gt;$B$15,特征计算_周度!G548&gt;$B$15,特征计算_周度!E548&gt;$B$15,特征计算_周度!F548&gt;$B$15),IF(特征计算_周度!B548&gt;$B$15,"VIX ","")&amp;IF(特征计算_周度!C548&gt;$B$15,"HY ","")&amp;IF(特征计算_周度!G548&gt;$B$15,"Sahm ","")&amp;IF(特征计算_周度!E548&gt;$B$15,"趋势 ","")&amp;IF(特征计算_周度!F548&gt;$B$15,"斜率",""),"—"))</f>
        <v/>
      </c>
      <c r="H565" s="120">
        <f>IF(OR(B565="",C565=""),"",_xlfn.LET(_xlpm.dev,原始数据_周度!G548,_xlpm.minDev,MIN(OFFSET(原始数据_周度!G548,1-$D$17,0,$D$17,1)),_xlpm.bounce,_xlpm.dev-_xlpm.minDev,IF(AND(ISNUMBER(_xlpm.dev),ISNUMBER(_xlpm.minDev),_xlpm.minDev&lt;=$B$17,_xlpm.bounce&gt;=$F$17),"✅ 触发","—")))</f>
        <v/>
      </c>
      <c r="I565" s="172">
        <f>IFERROR(IF(特征计算_周度!H565&gt;$I$3,MIN($I$4,MAX(-$I$5,(特征计算_周度!H565-$I$3)*$I$4)),0),"")</f>
        <v/>
      </c>
    </row>
    <row r="566">
      <c r="A566" s="117">
        <f>特征计算_周度!A549</f>
        <v/>
      </c>
      <c r="B566" s="171">
        <f>IFERROR($A$3*特征计算_周度!B566+$B$3*特征计算_周度!C566+$C$3*特征计算_周度!D566+$D$3*特征计算_周度!E566+$E$3*特征计算_周度!F566+$F$3*特征计算_周度!H566,"")</f>
        <v/>
      </c>
      <c r="C566" s="118">
        <f>IFERROR(PERCENTILE(OFFSET(B566,1-364,0,364,1),$C$7),"")</f>
        <v/>
      </c>
      <c r="D566" s="118">
        <f>IFERROR(PERCENTILE(OFFSET(B566,1-364,0,364,1),$C$11),"")</f>
        <v/>
      </c>
      <c r="E566" s="122">
        <f>_xlfn.LET(_xlpm.initState,IF(OR(B566="",C566=""),"",IF(OR(特征计算_周度!B549&gt;$B$15,特征计算_周度!C549&gt;$B$15,特征计算_周度!G549&gt;$B$15,特征计算_周度!E549&gt;$B$15,特征计算_周度!F549&gt;$B$15),$A$12,IFERROR(IF(B566&lt;PERCENTILE(OFFSET(B566,1-364,0,364,1),$C$7),$A$7,IF(B566&lt;PERCENTILE(OFFSET(B566,1-364,0,364,1),$C$8),$A$8,IF(B566&lt;PERCENTILE(OFFSET(B566,1-364,0,364,1),$C$9),$A$9,IF(B566&lt;PERCENTILE(OFFSET(B566,1-364,0,364,1),$C$10),$A$10,IF(B566&lt;PERCENTILE(OFFSET(B566,1-364,0,364,1),$C$11),$A$11,$A$12))))),""))),_xlpm.dev,原始数据_周度!G549,_xlpm.minDev,MIN(OFFSET(原始数据_周度!G549,1-$D$17,0,$D$17,1)),_xlpm.bounce,_xlpm.dev-_xlpm.minDev,_xlpm.oversold,AND(ISNUMBER(_xlpm.dev),ISNUMBER(_xlpm.minDev),_xlpm.minDev&lt;=$B$17,_xlpm.bounce&gt;=$F$17,OR(_xlpm.initState=$A$12,_xlpm.initState=$A$11,_xlpm.initState=$A$10)),_xlpm.pctOnly,IFERROR(IF(B566&lt;PERCENTILE(OFFSET(B566,1-364,0,364,1),$C$7),$A$7,IF(B566&lt;PERCENTILE(OFFSET(B566,1-364,0,364,1),$C$8),$A$8,IF(B566&lt;PERCENTILE(OFFSET(B566,1-364,0,364,1),$C$9),$A$9,IF(B566&lt;PERCENTILE(OFFSET(B566,1-364,0,364,1),$C$10),$A$10,IF(B566&lt;PERCENTILE(OFFSET(B566,1-364,0,364,1),$C$11),$A$11,$A$12))))),""),IF(_xlpm.initState="","",IF(_xlpm.oversold,_xlpm.pctOnly,_xlpm.initState)))</f>
        <v/>
      </c>
      <c r="F566" s="119" t="n"/>
      <c r="G566" s="120">
        <f>IF(OR(B566="",C566=""),"",IF(OR(特征计算_周度!B549&gt;$B$15,特征计算_周度!C549&gt;$B$15,特征计算_周度!G549&gt;$B$15,特征计算_周度!E549&gt;$B$15,特征计算_周度!F549&gt;$B$15),IF(特征计算_周度!B549&gt;$B$15,"VIX ","")&amp;IF(特征计算_周度!C549&gt;$B$15,"HY ","")&amp;IF(特征计算_周度!G549&gt;$B$15,"Sahm ","")&amp;IF(特征计算_周度!E549&gt;$B$15,"趋势 ","")&amp;IF(特征计算_周度!F549&gt;$B$15,"斜率",""),"—"))</f>
        <v/>
      </c>
      <c r="H566" s="120">
        <f>IF(OR(B566="",C566=""),"",_xlfn.LET(_xlpm.dev,原始数据_周度!G549,_xlpm.minDev,MIN(OFFSET(原始数据_周度!G549,1-$D$17,0,$D$17,1)),_xlpm.bounce,_xlpm.dev-_xlpm.minDev,IF(AND(ISNUMBER(_xlpm.dev),ISNUMBER(_xlpm.minDev),_xlpm.minDev&lt;=$B$17,_xlpm.bounce&gt;=$F$17),"✅ 触发","—")))</f>
        <v/>
      </c>
      <c r="I566" s="172">
        <f>IFERROR(IF(特征计算_周度!H566&gt;$I$3,MIN($I$4,MAX(-$I$5,(特征计算_周度!H566-$I$3)*$I$4)),0),"")</f>
        <v/>
      </c>
    </row>
    <row r="567">
      <c r="A567" s="117">
        <f>特征计算_周度!A550</f>
        <v/>
      </c>
      <c r="B567" s="171">
        <f>IFERROR($A$3*特征计算_周度!B567+$B$3*特征计算_周度!C567+$C$3*特征计算_周度!D567+$D$3*特征计算_周度!E567+$E$3*特征计算_周度!F567+$F$3*特征计算_周度!H567,"")</f>
        <v/>
      </c>
      <c r="C567" s="118">
        <f>IFERROR(PERCENTILE(OFFSET(B567,1-364,0,364,1),$C$7),"")</f>
        <v/>
      </c>
      <c r="D567" s="118">
        <f>IFERROR(PERCENTILE(OFFSET(B567,1-364,0,364,1),$C$11),"")</f>
        <v/>
      </c>
      <c r="E567" s="122">
        <f>_xlfn.LET(_xlpm.initState,IF(OR(B567="",C567=""),"",IF(OR(特征计算_周度!B550&gt;$B$15,特征计算_周度!C550&gt;$B$15,特征计算_周度!G550&gt;$B$15,特征计算_周度!E550&gt;$B$15,特征计算_周度!F550&gt;$B$15),$A$12,IFERROR(IF(B567&lt;PERCENTILE(OFFSET(B567,1-364,0,364,1),$C$7),$A$7,IF(B567&lt;PERCENTILE(OFFSET(B567,1-364,0,364,1),$C$8),$A$8,IF(B567&lt;PERCENTILE(OFFSET(B567,1-364,0,364,1),$C$9),$A$9,IF(B567&lt;PERCENTILE(OFFSET(B567,1-364,0,364,1),$C$10),$A$10,IF(B567&lt;PERCENTILE(OFFSET(B567,1-364,0,364,1),$C$11),$A$11,$A$12))))),""))),_xlpm.dev,原始数据_周度!G550,_xlpm.minDev,MIN(OFFSET(原始数据_周度!G550,1-$D$17,0,$D$17,1)),_xlpm.bounce,_xlpm.dev-_xlpm.minDev,_xlpm.oversold,AND(ISNUMBER(_xlpm.dev),ISNUMBER(_xlpm.minDev),_xlpm.minDev&lt;=$B$17,_xlpm.bounce&gt;=$F$17,OR(_xlpm.initState=$A$12,_xlpm.initState=$A$11,_xlpm.initState=$A$10)),_xlpm.pctOnly,IFERROR(IF(B567&lt;PERCENTILE(OFFSET(B567,1-364,0,364,1),$C$7),$A$7,IF(B567&lt;PERCENTILE(OFFSET(B567,1-364,0,364,1),$C$8),$A$8,IF(B567&lt;PERCENTILE(OFFSET(B567,1-364,0,364,1),$C$9),$A$9,IF(B567&lt;PERCENTILE(OFFSET(B567,1-364,0,364,1),$C$10),$A$10,IF(B567&lt;PERCENTILE(OFFSET(B567,1-364,0,364,1),$C$11),$A$11,$A$12))))),""),IF(_xlpm.initState="","",IF(_xlpm.oversold,_xlpm.pctOnly,_xlpm.initState)))</f>
        <v/>
      </c>
      <c r="F567" s="119" t="n"/>
      <c r="G567" s="120">
        <f>IF(OR(B567="",C567=""),"",IF(OR(特征计算_周度!B550&gt;$B$15,特征计算_周度!C550&gt;$B$15,特征计算_周度!G550&gt;$B$15,特征计算_周度!E550&gt;$B$15,特征计算_周度!F550&gt;$B$15),IF(特征计算_周度!B550&gt;$B$15,"VIX ","")&amp;IF(特征计算_周度!C550&gt;$B$15,"HY ","")&amp;IF(特征计算_周度!G550&gt;$B$15,"Sahm ","")&amp;IF(特征计算_周度!E550&gt;$B$15,"趋势 ","")&amp;IF(特征计算_周度!F550&gt;$B$15,"斜率",""),"—"))</f>
        <v/>
      </c>
      <c r="H567" s="120">
        <f>IF(OR(B567="",C567=""),"",_xlfn.LET(_xlpm.dev,原始数据_周度!G550,_xlpm.minDev,MIN(OFFSET(原始数据_周度!G550,1-$D$17,0,$D$17,1)),_xlpm.bounce,_xlpm.dev-_xlpm.minDev,IF(AND(ISNUMBER(_xlpm.dev),ISNUMBER(_xlpm.minDev),_xlpm.minDev&lt;=$B$17,_xlpm.bounce&gt;=$F$17),"✅ 触发","—")))</f>
        <v/>
      </c>
      <c r="I567" s="172">
        <f>IFERROR(IF(特征计算_周度!H567&gt;$I$3,MIN($I$4,MAX(-$I$5,(特征计算_周度!H567-$I$3)*$I$4)),0),"")</f>
        <v/>
      </c>
    </row>
    <row r="568">
      <c r="A568" s="117">
        <f>特征计算_周度!A551</f>
        <v/>
      </c>
      <c r="B568" s="171">
        <f>IFERROR($A$3*特征计算_周度!B568+$B$3*特征计算_周度!C568+$C$3*特征计算_周度!D568+$D$3*特征计算_周度!E568+$E$3*特征计算_周度!F568+$F$3*特征计算_周度!H568,"")</f>
        <v/>
      </c>
      <c r="C568" s="118">
        <f>IFERROR(PERCENTILE(OFFSET(B568,1-364,0,364,1),$C$7),"")</f>
        <v/>
      </c>
      <c r="D568" s="118">
        <f>IFERROR(PERCENTILE(OFFSET(B568,1-364,0,364,1),$C$11),"")</f>
        <v/>
      </c>
      <c r="E568" s="122">
        <f>_xlfn.LET(_xlpm.initState,IF(OR(B568="",C568=""),"",IF(OR(特征计算_周度!B551&gt;$B$15,特征计算_周度!C551&gt;$B$15,特征计算_周度!G551&gt;$B$15,特征计算_周度!E551&gt;$B$15,特征计算_周度!F551&gt;$B$15),$A$12,IFERROR(IF(B568&lt;PERCENTILE(OFFSET(B568,1-364,0,364,1),$C$7),$A$7,IF(B568&lt;PERCENTILE(OFFSET(B568,1-364,0,364,1),$C$8),$A$8,IF(B568&lt;PERCENTILE(OFFSET(B568,1-364,0,364,1),$C$9),$A$9,IF(B568&lt;PERCENTILE(OFFSET(B568,1-364,0,364,1),$C$10),$A$10,IF(B568&lt;PERCENTILE(OFFSET(B568,1-364,0,364,1),$C$11),$A$11,$A$12))))),""))),_xlpm.dev,原始数据_周度!G551,_xlpm.minDev,MIN(OFFSET(原始数据_周度!G551,1-$D$17,0,$D$17,1)),_xlpm.bounce,_xlpm.dev-_xlpm.minDev,_xlpm.oversold,AND(ISNUMBER(_xlpm.dev),ISNUMBER(_xlpm.minDev),_xlpm.minDev&lt;=$B$17,_xlpm.bounce&gt;=$F$17,OR(_xlpm.initState=$A$12,_xlpm.initState=$A$11,_xlpm.initState=$A$10)),_xlpm.pctOnly,IFERROR(IF(B568&lt;PERCENTILE(OFFSET(B568,1-364,0,364,1),$C$7),$A$7,IF(B568&lt;PERCENTILE(OFFSET(B568,1-364,0,364,1),$C$8),$A$8,IF(B568&lt;PERCENTILE(OFFSET(B568,1-364,0,364,1),$C$9),$A$9,IF(B568&lt;PERCENTILE(OFFSET(B568,1-364,0,364,1),$C$10),$A$10,IF(B568&lt;PERCENTILE(OFFSET(B568,1-364,0,364,1),$C$11),$A$11,$A$12))))),""),IF(_xlpm.initState="","",IF(_xlpm.oversold,_xlpm.pctOnly,_xlpm.initState)))</f>
        <v/>
      </c>
      <c r="F568" s="119" t="n"/>
      <c r="G568" s="120">
        <f>IF(OR(B568="",C568=""),"",IF(OR(特征计算_周度!B551&gt;$B$15,特征计算_周度!C551&gt;$B$15,特征计算_周度!G551&gt;$B$15,特征计算_周度!E551&gt;$B$15,特征计算_周度!F551&gt;$B$15),IF(特征计算_周度!B551&gt;$B$15,"VIX ","")&amp;IF(特征计算_周度!C551&gt;$B$15,"HY ","")&amp;IF(特征计算_周度!G551&gt;$B$15,"Sahm ","")&amp;IF(特征计算_周度!E551&gt;$B$15,"趋势 ","")&amp;IF(特征计算_周度!F551&gt;$B$15,"斜率",""),"—"))</f>
        <v/>
      </c>
      <c r="H568" s="120">
        <f>IF(OR(B568="",C568=""),"",_xlfn.LET(_xlpm.dev,原始数据_周度!G551,_xlpm.minDev,MIN(OFFSET(原始数据_周度!G551,1-$D$17,0,$D$17,1)),_xlpm.bounce,_xlpm.dev-_xlpm.minDev,IF(AND(ISNUMBER(_xlpm.dev),ISNUMBER(_xlpm.minDev),_xlpm.minDev&lt;=$B$17,_xlpm.bounce&gt;=$F$17),"✅ 触发","—")))</f>
        <v/>
      </c>
      <c r="I568" s="172">
        <f>IFERROR(IF(特征计算_周度!H568&gt;$I$3,MIN($I$4,MAX(-$I$5,(特征计算_周度!H568-$I$3)*$I$4)),0),"")</f>
        <v/>
      </c>
    </row>
    <row r="569">
      <c r="A569" s="117">
        <f>特征计算_周度!A552</f>
        <v/>
      </c>
      <c r="B569" s="171">
        <f>IFERROR($A$3*特征计算_周度!B569+$B$3*特征计算_周度!C569+$C$3*特征计算_周度!D569+$D$3*特征计算_周度!E569+$E$3*特征计算_周度!F569+$F$3*特征计算_周度!H569,"")</f>
        <v/>
      </c>
      <c r="C569" s="118">
        <f>IFERROR(PERCENTILE(OFFSET(B569,1-364,0,364,1),$C$7),"")</f>
        <v/>
      </c>
      <c r="D569" s="118">
        <f>IFERROR(PERCENTILE(OFFSET(B569,1-364,0,364,1),$C$11),"")</f>
        <v/>
      </c>
      <c r="E569" s="122">
        <f>_xlfn.LET(_xlpm.initState,IF(OR(B569="",C569=""),"",IF(OR(特征计算_周度!B552&gt;$B$15,特征计算_周度!C552&gt;$B$15,特征计算_周度!G552&gt;$B$15,特征计算_周度!E552&gt;$B$15,特征计算_周度!F552&gt;$B$15),$A$12,IFERROR(IF(B569&lt;PERCENTILE(OFFSET(B569,1-364,0,364,1),$C$7),$A$7,IF(B569&lt;PERCENTILE(OFFSET(B569,1-364,0,364,1),$C$8),$A$8,IF(B569&lt;PERCENTILE(OFFSET(B569,1-364,0,364,1),$C$9),$A$9,IF(B569&lt;PERCENTILE(OFFSET(B569,1-364,0,364,1),$C$10),$A$10,IF(B569&lt;PERCENTILE(OFFSET(B569,1-364,0,364,1),$C$11),$A$11,$A$12))))),""))),_xlpm.dev,原始数据_周度!G552,_xlpm.minDev,MIN(OFFSET(原始数据_周度!G552,1-$D$17,0,$D$17,1)),_xlpm.bounce,_xlpm.dev-_xlpm.minDev,_xlpm.oversold,AND(ISNUMBER(_xlpm.dev),ISNUMBER(_xlpm.minDev),_xlpm.minDev&lt;=$B$17,_xlpm.bounce&gt;=$F$17,OR(_xlpm.initState=$A$12,_xlpm.initState=$A$11,_xlpm.initState=$A$10)),_xlpm.pctOnly,IFERROR(IF(B569&lt;PERCENTILE(OFFSET(B569,1-364,0,364,1),$C$7),$A$7,IF(B569&lt;PERCENTILE(OFFSET(B569,1-364,0,364,1),$C$8),$A$8,IF(B569&lt;PERCENTILE(OFFSET(B569,1-364,0,364,1),$C$9),$A$9,IF(B569&lt;PERCENTILE(OFFSET(B569,1-364,0,364,1),$C$10),$A$10,IF(B569&lt;PERCENTILE(OFFSET(B569,1-364,0,364,1),$C$11),$A$11,$A$12))))),""),IF(_xlpm.initState="","",IF(_xlpm.oversold,_xlpm.pctOnly,_xlpm.initState)))</f>
        <v/>
      </c>
      <c r="F569" s="119" t="n"/>
      <c r="G569" s="120">
        <f>IF(OR(B569="",C569=""),"",IF(OR(特征计算_周度!B552&gt;$B$15,特征计算_周度!C552&gt;$B$15,特征计算_周度!G552&gt;$B$15,特征计算_周度!E552&gt;$B$15,特征计算_周度!F552&gt;$B$15),IF(特征计算_周度!B552&gt;$B$15,"VIX ","")&amp;IF(特征计算_周度!C552&gt;$B$15,"HY ","")&amp;IF(特征计算_周度!G552&gt;$B$15,"Sahm ","")&amp;IF(特征计算_周度!E552&gt;$B$15,"趋势 ","")&amp;IF(特征计算_周度!F552&gt;$B$15,"斜率",""),"—"))</f>
        <v/>
      </c>
      <c r="H569" s="120">
        <f>IF(OR(B569="",C569=""),"",_xlfn.LET(_xlpm.dev,原始数据_周度!G552,_xlpm.minDev,MIN(OFFSET(原始数据_周度!G552,1-$D$17,0,$D$17,1)),_xlpm.bounce,_xlpm.dev-_xlpm.minDev,IF(AND(ISNUMBER(_xlpm.dev),ISNUMBER(_xlpm.minDev),_xlpm.minDev&lt;=$B$17,_xlpm.bounce&gt;=$F$17),"✅ 触发","—")))</f>
        <v/>
      </c>
      <c r="I569" s="172">
        <f>IFERROR(IF(特征计算_周度!H569&gt;$I$3,MIN($I$4,MAX(-$I$5,(特征计算_周度!H569-$I$3)*$I$4)),0),"")</f>
        <v/>
      </c>
    </row>
    <row r="570">
      <c r="A570" s="117">
        <f>特征计算_周度!A553</f>
        <v/>
      </c>
      <c r="B570" s="171">
        <f>IFERROR($A$3*特征计算_周度!B570+$B$3*特征计算_周度!C570+$C$3*特征计算_周度!D570+$D$3*特征计算_周度!E570+$E$3*特征计算_周度!F570+$F$3*特征计算_周度!H570,"")</f>
        <v/>
      </c>
      <c r="C570" s="118">
        <f>IFERROR(PERCENTILE(OFFSET(B570,1-364,0,364,1),$C$7),"")</f>
        <v/>
      </c>
      <c r="D570" s="118">
        <f>IFERROR(PERCENTILE(OFFSET(B570,1-364,0,364,1),$C$11),"")</f>
        <v/>
      </c>
      <c r="E570" s="122">
        <f>_xlfn.LET(_xlpm.initState,IF(OR(B570="",C570=""),"",IF(OR(特征计算_周度!B553&gt;$B$15,特征计算_周度!C553&gt;$B$15,特征计算_周度!G553&gt;$B$15,特征计算_周度!E553&gt;$B$15,特征计算_周度!F553&gt;$B$15),$A$12,IFERROR(IF(B570&lt;PERCENTILE(OFFSET(B570,1-364,0,364,1),$C$7),$A$7,IF(B570&lt;PERCENTILE(OFFSET(B570,1-364,0,364,1),$C$8),$A$8,IF(B570&lt;PERCENTILE(OFFSET(B570,1-364,0,364,1),$C$9),$A$9,IF(B570&lt;PERCENTILE(OFFSET(B570,1-364,0,364,1),$C$10),$A$10,IF(B570&lt;PERCENTILE(OFFSET(B570,1-364,0,364,1),$C$11),$A$11,$A$12))))),""))),_xlpm.dev,原始数据_周度!G553,_xlpm.minDev,MIN(OFFSET(原始数据_周度!G553,1-$D$17,0,$D$17,1)),_xlpm.bounce,_xlpm.dev-_xlpm.minDev,_xlpm.oversold,AND(ISNUMBER(_xlpm.dev),ISNUMBER(_xlpm.minDev),_xlpm.minDev&lt;=$B$17,_xlpm.bounce&gt;=$F$17,OR(_xlpm.initState=$A$12,_xlpm.initState=$A$11,_xlpm.initState=$A$10)),_xlpm.pctOnly,IFERROR(IF(B570&lt;PERCENTILE(OFFSET(B570,1-364,0,364,1),$C$7),$A$7,IF(B570&lt;PERCENTILE(OFFSET(B570,1-364,0,364,1),$C$8),$A$8,IF(B570&lt;PERCENTILE(OFFSET(B570,1-364,0,364,1),$C$9),$A$9,IF(B570&lt;PERCENTILE(OFFSET(B570,1-364,0,364,1),$C$10),$A$10,IF(B570&lt;PERCENTILE(OFFSET(B570,1-364,0,364,1),$C$11),$A$11,$A$12))))),""),IF(_xlpm.initState="","",IF(_xlpm.oversold,_xlpm.pctOnly,_xlpm.initState)))</f>
        <v/>
      </c>
      <c r="F570" s="119" t="n"/>
      <c r="G570" s="120">
        <f>IF(OR(B570="",C570=""),"",IF(OR(特征计算_周度!B553&gt;$B$15,特征计算_周度!C553&gt;$B$15,特征计算_周度!G553&gt;$B$15,特征计算_周度!E553&gt;$B$15,特征计算_周度!F553&gt;$B$15),IF(特征计算_周度!B553&gt;$B$15,"VIX ","")&amp;IF(特征计算_周度!C553&gt;$B$15,"HY ","")&amp;IF(特征计算_周度!G553&gt;$B$15,"Sahm ","")&amp;IF(特征计算_周度!E553&gt;$B$15,"趋势 ","")&amp;IF(特征计算_周度!F553&gt;$B$15,"斜率",""),"—"))</f>
        <v/>
      </c>
      <c r="H570" s="120">
        <f>IF(OR(B570="",C570=""),"",_xlfn.LET(_xlpm.dev,原始数据_周度!G553,_xlpm.minDev,MIN(OFFSET(原始数据_周度!G553,1-$D$17,0,$D$17,1)),_xlpm.bounce,_xlpm.dev-_xlpm.minDev,IF(AND(ISNUMBER(_xlpm.dev),ISNUMBER(_xlpm.minDev),_xlpm.minDev&lt;=$B$17,_xlpm.bounce&gt;=$F$17),"✅ 触发","—")))</f>
        <v/>
      </c>
      <c r="I570" s="172">
        <f>IFERROR(IF(特征计算_周度!H570&gt;$I$3,MIN($I$4,MAX(-$I$5,(特征计算_周度!H570-$I$3)*$I$4)),0),"")</f>
        <v/>
      </c>
    </row>
    <row r="571">
      <c r="A571" s="117">
        <f>特征计算_周度!A554</f>
        <v/>
      </c>
      <c r="B571" s="171">
        <f>IFERROR($A$3*特征计算_周度!B571+$B$3*特征计算_周度!C571+$C$3*特征计算_周度!D571+$D$3*特征计算_周度!E571+$E$3*特征计算_周度!F571+$F$3*特征计算_周度!H571,"")</f>
        <v/>
      </c>
      <c r="C571" s="118">
        <f>IFERROR(PERCENTILE(OFFSET(B571,1-364,0,364,1),$C$7),"")</f>
        <v/>
      </c>
      <c r="D571" s="118">
        <f>IFERROR(PERCENTILE(OFFSET(B571,1-364,0,364,1),$C$11),"")</f>
        <v/>
      </c>
      <c r="E571" s="122">
        <f>_xlfn.LET(_xlpm.initState,IF(OR(B571="",C571=""),"",IF(OR(特征计算_周度!B554&gt;$B$15,特征计算_周度!C554&gt;$B$15,特征计算_周度!G554&gt;$B$15,特征计算_周度!E554&gt;$B$15,特征计算_周度!F554&gt;$B$15),$A$12,IFERROR(IF(B571&lt;PERCENTILE(OFFSET(B571,1-364,0,364,1),$C$7),$A$7,IF(B571&lt;PERCENTILE(OFFSET(B571,1-364,0,364,1),$C$8),$A$8,IF(B571&lt;PERCENTILE(OFFSET(B571,1-364,0,364,1),$C$9),$A$9,IF(B571&lt;PERCENTILE(OFFSET(B571,1-364,0,364,1),$C$10),$A$10,IF(B571&lt;PERCENTILE(OFFSET(B571,1-364,0,364,1),$C$11),$A$11,$A$12))))),""))),_xlpm.dev,原始数据_周度!G554,_xlpm.minDev,MIN(OFFSET(原始数据_周度!G554,1-$D$17,0,$D$17,1)),_xlpm.bounce,_xlpm.dev-_xlpm.minDev,_xlpm.oversold,AND(ISNUMBER(_xlpm.dev),ISNUMBER(_xlpm.minDev),_xlpm.minDev&lt;=$B$17,_xlpm.bounce&gt;=$F$17,OR(_xlpm.initState=$A$12,_xlpm.initState=$A$11,_xlpm.initState=$A$10)),_xlpm.pctOnly,IFERROR(IF(B571&lt;PERCENTILE(OFFSET(B571,1-364,0,364,1),$C$7),$A$7,IF(B571&lt;PERCENTILE(OFFSET(B571,1-364,0,364,1),$C$8),$A$8,IF(B571&lt;PERCENTILE(OFFSET(B571,1-364,0,364,1),$C$9),$A$9,IF(B571&lt;PERCENTILE(OFFSET(B571,1-364,0,364,1),$C$10),$A$10,IF(B571&lt;PERCENTILE(OFFSET(B571,1-364,0,364,1),$C$11),$A$11,$A$12))))),""),IF(_xlpm.initState="","",IF(_xlpm.oversold,_xlpm.pctOnly,_xlpm.initState)))</f>
        <v/>
      </c>
      <c r="F571" s="119" t="n"/>
      <c r="G571" s="120">
        <f>IF(OR(B571="",C571=""),"",IF(OR(特征计算_周度!B554&gt;$B$15,特征计算_周度!C554&gt;$B$15,特征计算_周度!G554&gt;$B$15,特征计算_周度!E554&gt;$B$15,特征计算_周度!F554&gt;$B$15),IF(特征计算_周度!B554&gt;$B$15,"VIX ","")&amp;IF(特征计算_周度!C554&gt;$B$15,"HY ","")&amp;IF(特征计算_周度!G554&gt;$B$15,"Sahm ","")&amp;IF(特征计算_周度!E554&gt;$B$15,"趋势 ","")&amp;IF(特征计算_周度!F554&gt;$B$15,"斜率",""),"—"))</f>
        <v/>
      </c>
      <c r="H571" s="120">
        <f>IF(OR(B571="",C571=""),"",_xlfn.LET(_xlpm.dev,原始数据_周度!G554,_xlpm.minDev,MIN(OFFSET(原始数据_周度!G554,1-$D$17,0,$D$17,1)),_xlpm.bounce,_xlpm.dev-_xlpm.minDev,IF(AND(ISNUMBER(_xlpm.dev),ISNUMBER(_xlpm.minDev),_xlpm.minDev&lt;=$B$17,_xlpm.bounce&gt;=$F$17),"✅ 触发","—")))</f>
        <v/>
      </c>
      <c r="I571" s="172">
        <f>IFERROR(IF(特征计算_周度!H571&gt;$I$3,MIN($I$4,MAX(-$I$5,(特征计算_周度!H571-$I$3)*$I$4)),0),"")</f>
        <v/>
      </c>
    </row>
    <row r="572">
      <c r="A572" s="117">
        <f>特征计算_周度!A555</f>
        <v/>
      </c>
      <c r="B572" s="171">
        <f>IFERROR($A$3*特征计算_周度!B572+$B$3*特征计算_周度!C572+$C$3*特征计算_周度!D572+$D$3*特征计算_周度!E572+$E$3*特征计算_周度!F572+$F$3*特征计算_周度!H572,"")</f>
        <v/>
      </c>
      <c r="C572" s="118">
        <f>IFERROR(PERCENTILE(OFFSET(B572,1-364,0,364,1),$C$7),"")</f>
        <v/>
      </c>
      <c r="D572" s="118">
        <f>IFERROR(PERCENTILE(OFFSET(B572,1-364,0,364,1),$C$11),"")</f>
        <v/>
      </c>
      <c r="E572" s="122">
        <f>_xlfn.LET(_xlpm.initState,IF(OR(B572="",C572=""),"",IF(OR(特征计算_周度!B555&gt;$B$15,特征计算_周度!C555&gt;$B$15,特征计算_周度!G555&gt;$B$15,特征计算_周度!E555&gt;$B$15,特征计算_周度!F555&gt;$B$15),$A$12,IFERROR(IF(B572&lt;PERCENTILE(OFFSET(B572,1-364,0,364,1),$C$7),$A$7,IF(B572&lt;PERCENTILE(OFFSET(B572,1-364,0,364,1),$C$8),$A$8,IF(B572&lt;PERCENTILE(OFFSET(B572,1-364,0,364,1),$C$9),$A$9,IF(B572&lt;PERCENTILE(OFFSET(B572,1-364,0,364,1),$C$10),$A$10,IF(B572&lt;PERCENTILE(OFFSET(B572,1-364,0,364,1),$C$11),$A$11,$A$12))))),""))),_xlpm.dev,原始数据_周度!G555,_xlpm.minDev,MIN(OFFSET(原始数据_周度!G555,1-$D$17,0,$D$17,1)),_xlpm.bounce,_xlpm.dev-_xlpm.minDev,_xlpm.oversold,AND(ISNUMBER(_xlpm.dev),ISNUMBER(_xlpm.minDev),_xlpm.minDev&lt;=$B$17,_xlpm.bounce&gt;=$F$17,OR(_xlpm.initState=$A$12,_xlpm.initState=$A$11,_xlpm.initState=$A$10)),_xlpm.pctOnly,IFERROR(IF(B572&lt;PERCENTILE(OFFSET(B572,1-364,0,364,1),$C$7),$A$7,IF(B572&lt;PERCENTILE(OFFSET(B572,1-364,0,364,1),$C$8),$A$8,IF(B572&lt;PERCENTILE(OFFSET(B572,1-364,0,364,1),$C$9),$A$9,IF(B572&lt;PERCENTILE(OFFSET(B572,1-364,0,364,1),$C$10),$A$10,IF(B572&lt;PERCENTILE(OFFSET(B572,1-364,0,364,1),$C$11),$A$11,$A$12))))),""),IF(_xlpm.initState="","",IF(_xlpm.oversold,_xlpm.pctOnly,_xlpm.initState)))</f>
        <v/>
      </c>
      <c r="F572" s="119" t="n"/>
      <c r="G572" s="120">
        <f>IF(OR(B572="",C572=""),"",IF(OR(特征计算_周度!B555&gt;$B$15,特征计算_周度!C555&gt;$B$15,特征计算_周度!G555&gt;$B$15,特征计算_周度!E555&gt;$B$15,特征计算_周度!F555&gt;$B$15),IF(特征计算_周度!B555&gt;$B$15,"VIX ","")&amp;IF(特征计算_周度!C555&gt;$B$15,"HY ","")&amp;IF(特征计算_周度!G555&gt;$B$15,"Sahm ","")&amp;IF(特征计算_周度!E555&gt;$B$15,"趋势 ","")&amp;IF(特征计算_周度!F555&gt;$B$15,"斜率",""),"—"))</f>
        <v/>
      </c>
      <c r="H572" s="120">
        <f>IF(OR(B572="",C572=""),"",_xlfn.LET(_xlpm.dev,原始数据_周度!G555,_xlpm.minDev,MIN(OFFSET(原始数据_周度!G555,1-$D$17,0,$D$17,1)),_xlpm.bounce,_xlpm.dev-_xlpm.minDev,IF(AND(ISNUMBER(_xlpm.dev),ISNUMBER(_xlpm.minDev),_xlpm.minDev&lt;=$B$17,_xlpm.bounce&gt;=$F$17),"✅ 触发","—")))</f>
        <v/>
      </c>
      <c r="I572" s="172">
        <f>IFERROR(IF(特征计算_周度!H572&gt;$I$3,MIN($I$4,MAX(-$I$5,(特征计算_周度!H572-$I$3)*$I$4)),0),"")</f>
        <v/>
      </c>
    </row>
    <row r="573">
      <c r="A573" s="117">
        <f>特征计算_周度!A556</f>
        <v/>
      </c>
      <c r="B573" s="171">
        <f>IFERROR($A$3*特征计算_周度!B573+$B$3*特征计算_周度!C573+$C$3*特征计算_周度!D573+$D$3*特征计算_周度!E573+$E$3*特征计算_周度!F573+$F$3*特征计算_周度!H573,"")</f>
        <v/>
      </c>
      <c r="C573" s="118">
        <f>IFERROR(PERCENTILE(OFFSET(B573,1-364,0,364,1),$C$7),"")</f>
        <v/>
      </c>
      <c r="D573" s="118">
        <f>IFERROR(PERCENTILE(OFFSET(B573,1-364,0,364,1),$C$11),"")</f>
        <v/>
      </c>
      <c r="E573" s="122">
        <f>_xlfn.LET(_xlpm.initState,IF(OR(B573="",C573=""),"",IF(OR(特征计算_周度!B556&gt;$B$15,特征计算_周度!C556&gt;$B$15,特征计算_周度!G556&gt;$B$15,特征计算_周度!E556&gt;$B$15,特征计算_周度!F556&gt;$B$15),$A$12,IFERROR(IF(B573&lt;PERCENTILE(OFFSET(B573,1-364,0,364,1),$C$7),$A$7,IF(B573&lt;PERCENTILE(OFFSET(B573,1-364,0,364,1),$C$8),$A$8,IF(B573&lt;PERCENTILE(OFFSET(B573,1-364,0,364,1),$C$9),$A$9,IF(B573&lt;PERCENTILE(OFFSET(B573,1-364,0,364,1),$C$10),$A$10,IF(B573&lt;PERCENTILE(OFFSET(B573,1-364,0,364,1),$C$11),$A$11,$A$12))))),""))),_xlpm.dev,原始数据_周度!G556,_xlpm.minDev,MIN(OFFSET(原始数据_周度!G556,1-$D$17,0,$D$17,1)),_xlpm.bounce,_xlpm.dev-_xlpm.minDev,_xlpm.oversold,AND(ISNUMBER(_xlpm.dev),ISNUMBER(_xlpm.minDev),_xlpm.minDev&lt;=$B$17,_xlpm.bounce&gt;=$F$17,OR(_xlpm.initState=$A$12,_xlpm.initState=$A$11,_xlpm.initState=$A$10)),_xlpm.pctOnly,IFERROR(IF(B573&lt;PERCENTILE(OFFSET(B573,1-364,0,364,1),$C$7),$A$7,IF(B573&lt;PERCENTILE(OFFSET(B573,1-364,0,364,1),$C$8),$A$8,IF(B573&lt;PERCENTILE(OFFSET(B573,1-364,0,364,1),$C$9),$A$9,IF(B573&lt;PERCENTILE(OFFSET(B573,1-364,0,364,1),$C$10),$A$10,IF(B573&lt;PERCENTILE(OFFSET(B573,1-364,0,364,1),$C$11),$A$11,$A$12))))),""),IF(_xlpm.initState="","",IF(_xlpm.oversold,_xlpm.pctOnly,_xlpm.initState)))</f>
        <v/>
      </c>
      <c r="F573" s="119" t="n"/>
      <c r="G573" s="120">
        <f>IF(OR(B573="",C573=""),"",IF(OR(特征计算_周度!B556&gt;$B$15,特征计算_周度!C556&gt;$B$15,特征计算_周度!G556&gt;$B$15,特征计算_周度!E556&gt;$B$15,特征计算_周度!F556&gt;$B$15),IF(特征计算_周度!B556&gt;$B$15,"VIX ","")&amp;IF(特征计算_周度!C556&gt;$B$15,"HY ","")&amp;IF(特征计算_周度!G556&gt;$B$15,"Sahm ","")&amp;IF(特征计算_周度!E556&gt;$B$15,"趋势 ","")&amp;IF(特征计算_周度!F556&gt;$B$15,"斜率",""),"—"))</f>
        <v/>
      </c>
      <c r="H573" s="120">
        <f>IF(OR(B573="",C573=""),"",_xlfn.LET(_xlpm.dev,原始数据_周度!G556,_xlpm.minDev,MIN(OFFSET(原始数据_周度!G556,1-$D$17,0,$D$17,1)),_xlpm.bounce,_xlpm.dev-_xlpm.minDev,IF(AND(ISNUMBER(_xlpm.dev),ISNUMBER(_xlpm.minDev),_xlpm.minDev&lt;=$B$17,_xlpm.bounce&gt;=$F$17),"✅ 触发","—")))</f>
        <v/>
      </c>
      <c r="I573" s="172">
        <f>IFERROR(IF(特征计算_周度!H573&gt;$I$3,MIN($I$4,MAX(-$I$5,(特征计算_周度!H573-$I$3)*$I$4)),0),"")</f>
        <v/>
      </c>
    </row>
    <row r="574">
      <c r="A574" s="117">
        <f>特征计算_周度!A557</f>
        <v/>
      </c>
      <c r="B574" s="171">
        <f>IFERROR($A$3*特征计算_周度!B574+$B$3*特征计算_周度!C574+$C$3*特征计算_周度!D574+$D$3*特征计算_周度!E574+$E$3*特征计算_周度!F574+$F$3*特征计算_周度!H574,"")</f>
        <v/>
      </c>
      <c r="C574" s="118">
        <f>IFERROR(PERCENTILE(OFFSET(B574,1-364,0,364,1),$C$7),"")</f>
        <v/>
      </c>
      <c r="D574" s="118">
        <f>IFERROR(PERCENTILE(OFFSET(B574,1-364,0,364,1),$C$11),"")</f>
        <v/>
      </c>
      <c r="E574" s="122">
        <f>_xlfn.LET(_xlpm.initState,IF(OR(B574="",C574=""),"",IF(OR(特征计算_周度!B557&gt;$B$15,特征计算_周度!C557&gt;$B$15,特征计算_周度!G557&gt;$B$15,特征计算_周度!E557&gt;$B$15,特征计算_周度!F557&gt;$B$15),$A$12,IFERROR(IF(B574&lt;PERCENTILE(OFFSET(B574,1-364,0,364,1),$C$7),$A$7,IF(B574&lt;PERCENTILE(OFFSET(B574,1-364,0,364,1),$C$8),$A$8,IF(B574&lt;PERCENTILE(OFFSET(B574,1-364,0,364,1),$C$9),$A$9,IF(B574&lt;PERCENTILE(OFFSET(B574,1-364,0,364,1),$C$10),$A$10,IF(B574&lt;PERCENTILE(OFFSET(B574,1-364,0,364,1),$C$11),$A$11,$A$12))))),""))),_xlpm.dev,原始数据_周度!G557,_xlpm.minDev,MIN(OFFSET(原始数据_周度!G557,1-$D$17,0,$D$17,1)),_xlpm.bounce,_xlpm.dev-_xlpm.minDev,_xlpm.oversold,AND(ISNUMBER(_xlpm.dev),ISNUMBER(_xlpm.minDev),_xlpm.minDev&lt;=$B$17,_xlpm.bounce&gt;=$F$17,OR(_xlpm.initState=$A$12,_xlpm.initState=$A$11,_xlpm.initState=$A$10)),_xlpm.pctOnly,IFERROR(IF(B574&lt;PERCENTILE(OFFSET(B574,1-364,0,364,1),$C$7),$A$7,IF(B574&lt;PERCENTILE(OFFSET(B574,1-364,0,364,1),$C$8),$A$8,IF(B574&lt;PERCENTILE(OFFSET(B574,1-364,0,364,1),$C$9),$A$9,IF(B574&lt;PERCENTILE(OFFSET(B574,1-364,0,364,1),$C$10),$A$10,IF(B574&lt;PERCENTILE(OFFSET(B574,1-364,0,364,1),$C$11),$A$11,$A$12))))),""),IF(_xlpm.initState="","",IF(_xlpm.oversold,_xlpm.pctOnly,_xlpm.initState)))</f>
        <v/>
      </c>
      <c r="F574" s="119" t="n"/>
      <c r="G574" s="120">
        <f>IF(OR(B574="",C574=""),"",IF(OR(特征计算_周度!B557&gt;$B$15,特征计算_周度!C557&gt;$B$15,特征计算_周度!G557&gt;$B$15,特征计算_周度!E557&gt;$B$15,特征计算_周度!F557&gt;$B$15),IF(特征计算_周度!B557&gt;$B$15,"VIX ","")&amp;IF(特征计算_周度!C557&gt;$B$15,"HY ","")&amp;IF(特征计算_周度!G557&gt;$B$15,"Sahm ","")&amp;IF(特征计算_周度!E557&gt;$B$15,"趋势 ","")&amp;IF(特征计算_周度!F557&gt;$B$15,"斜率",""),"—"))</f>
        <v/>
      </c>
      <c r="H574" s="120">
        <f>IF(OR(B574="",C574=""),"",_xlfn.LET(_xlpm.dev,原始数据_周度!G557,_xlpm.minDev,MIN(OFFSET(原始数据_周度!G557,1-$D$17,0,$D$17,1)),_xlpm.bounce,_xlpm.dev-_xlpm.minDev,IF(AND(ISNUMBER(_xlpm.dev),ISNUMBER(_xlpm.minDev),_xlpm.minDev&lt;=$B$17,_xlpm.bounce&gt;=$F$17),"✅ 触发","—")))</f>
        <v/>
      </c>
      <c r="I574" s="172">
        <f>IFERROR(IF(特征计算_周度!H574&gt;$I$3,MIN($I$4,MAX(-$I$5,(特征计算_周度!H574-$I$3)*$I$4)),0),"")</f>
        <v/>
      </c>
    </row>
    <row r="575">
      <c r="A575" s="117">
        <f>特征计算_周度!A558</f>
        <v/>
      </c>
      <c r="B575" s="171">
        <f>IFERROR($A$3*特征计算_周度!B575+$B$3*特征计算_周度!C575+$C$3*特征计算_周度!D575+$D$3*特征计算_周度!E575+$E$3*特征计算_周度!F575+$F$3*特征计算_周度!H575,"")</f>
        <v/>
      </c>
      <c r="C575" s="118">
        <f>IFERROR(PERCENTILE(OFFSET(B575,1-364,0,364,1),$C$7),"")</f>
        <v/>
      </c>
      <c r="D575" s="118">
        <f>IFERROR(PERCENTILE(OFFSET(B575,1-364,0,364,1),$C$11),"")</f>
        <v/>
      </c>
      <c r="E575" s="122">
        <f>_xlfn.LET(_xlpm.initState,IF(OR(B575="",C575=""),"",IF(OR(特征计算_周度!B558&gt;$B$15,特征计算_周度!C558&gt;$B$15,特征计算_周度!G558&gt;$B$15,特征计算_周度!E558&gt;$B$15,特征计算_周度!F558&gt;$B$15),$A$12,IFERROR(IF(B575&lt;PERCENTILE(OFFSET(B575,1-364,0,364,1),$C$7),$A$7,IF(B575&lt;PERCENTILE(OFFSET(B575,1-364,0,364,1),$C$8),$A$8,IF(B575&lt;PERCENTILE(OFFSET(B575,1-364,0,364,1),$C$9),$A$9,IF(B575&lt;PERCENTILE(OFFSET(B575,1-364,0,364,1),$C$10),$A$10,IF(B575&lt;PERCENTILE(OFFSET(B575,1-364,0,364,1),$C$11),$A$11,$A$12))))),""))),_xlpm.dev,原始数据_周度!G558,_xlpm.minDev,MIN(OFFSET(原始数据_周度!G558,1-$D$17,0,$D$17,1)),_xlpm.bounce,_xlpm.dev-_xlpm.minDev,_xlpm.oversold,AND(ISNUMBER(_xlpm.dev),ISNUMBER(_xlpm.minDev),_xlpm.minDev&lt;=$B$17,_xlpm.bounce&gt;=$F$17,OR(_xlpm.initState=$A$12,_xlpm.initState=$A$11,_xlpm.initState=$A$10)),_xlpm.pctOnly,IFERROR(IF(B575&lt;PERCENTILE(OFFSET(B575,1-364,0,364,1),$C$7),$A$7,IF(B575&lt;PERCENTILE(OFFSET(B575,1-364,0,364,1),$C$8),$A$8,IF(B575&lt;PERCENTILE(OFFSET(B575,1-364,0,364,1),$C$9),$A$9,IF(B575&lt;PERCENTILE(OFFSET(B575,1-364,0,364,1),$C$10),$A$10,IF(B575&lt;PERCENTILE(OFFSET(B575,1-364,0,364,1),$C$11),$A$11,$A$12))))),""),IF(_xlpm.initState="","",IF(_xlpm.oversold,_xlpm.pctOnly,_xlpm.initState)))</f>
        <v/>
      </c>
      <c r="F575" s="119" t="n"/>
      <c r="G575" s="120">
        <f>IF(OR(B575="",C575=""),"",IF(OR(特征计算_周度!B558&gt;$B$15,特征计算_周度!C558&gt;$B$15,特征计算_周度!G558&gt;$B$15,特征计算_周度!E558&gt;$B$15,特征计算_周度!F558&gt;$B$15),IF(特征计算_周度!B558&gt;$B$15,"VIX ","")&amp;IF(特征计算_周度!C558&gt;$B$15,"HY ","")&amp;IF(特征计算_周度!G558&gt;$B$15,"Sahm ","")&amp;IF(特征计算_周度!E558&gt;$B$15,"趋势 ","")&amp;IF(特征计算_周度!F558&gt;$B$15,"斜率",""),"—"))</f>
        <v/>
      </c>
      <c r="H575" s="120">
        <f>IF(OR(B575="",C575=""),"",_xlfn.LET(_xlpm.dev,原始数据_周度!G558,_xlpm.minDev,MIN(OFFSET(原始数据_周度!G558,1-$D$17,0,$D$17,1)),_xlpm.bounce,_xlpm.dev-_xlpm.minDev,IF(AND(ISNUMBER(_xlpm.dev),ISNUMBER(_xlpm.minDev),_xlpm.minDev&lt;=$B$17,_xlpm.bounce&gt;=$F$17),"✅ 触发","—")))</f>
        <v/>
      </c>
      <c r="I575" s="172">
        <f>IFERROR(IF(特征计算_周度!H575&gt;$I$3,MIN($I$4,MAX(-$I$5,(特征计算_周度!H575-$I$3)*$I$4)),0),"")</f>
        <v/>
      </c>
    </row>
    <row r="576">
      <c r="A576" s="117">
        <f>特征计算_周度!A559</f>
        <v/>
      </c>
      <c r="B576" s="171">
        <f>IFERROR($A$3*特征计算_周度!B576+$B$3*特征计算_周度!C576+$C$3*特征计算_周度!D576+$D$3*特征计算_周度!E576+$E$3*特征计算_周度!F576+$F$3*特征计算_周度!H576,"")</f>
        <v/>
      </c>
      <c r="C576" s="118">
        <f>IFERROR(PERCENTILE(OFFSET(B576,1-364,0,364,1),$C$7),"")</f>
        <v/>
      </c>
      <c r="D576" s="118">
        <f>IFERROR(PERCENTILE(OFFSET(B576,1-364,0,364,1),$C$11),"")</f>
        <v/>
      </c>
      <c r="E576" s="122">
        <f>_xlfn.LET(_xlpm.initState,IF(OR(B576="",C576=""),"",IF(OR(特征计算_周度!B559&gt;$B$15,特征计算_周度!C559&gt;$B$15,特征计算_周度!G559&gt;$B$15,特征计算_周度!E559&gt;$B$15,特征计算_周度!F559&gt;$B$15),$A$12,IFERROR(IF(B576&lt;PERCENTILE(OFFSET(B576,1-364,0,364,1),$C$7),$A$7,IF(B576&lt;PERCENTILE(OFFSET(B576,1-364,0,364,1),$C$8),$A$8,IF(B576&lt;PERCENTILE(OFFSET(B576,1-364,0,364,1),$C$9),$A$9,IF(B576&lt;PERCENTILE(OFFSET(B576,1-364,0,364,1),$C$10),$A$10,IF(B576&lt;PERCENTILE(OFFSET(B576,1-364,0,364,1),$C$11),$A$11,$A$12))))),""))),_xlpm.dev,原始数据_周度!G559,_xlpm.minDev,MIN(OFFSET(原始数据_周度!G559,1-$D$17,0,$D$17,1)),_xlpm.bounce,_xlpm.dev-_xlpm.minDev,_xlpm.oversold,AND(ISNUMBER(_xlpm.dev),ISNUMBER(_xlpm.minDev),_xlpm.minDev&lt;=$B$17,_xlpm.bounce&gt;=$F$17,OR(_xlpm.initState=$A$12,_xlpm.initState=$A$11,_xlpm.initState=$A$10)),_xlpm.pctOnly,IFERROR(IF(B576&lt;PERCENTILE(OFFSET(B576,1-364,0,364,1),$C$7),$A$7,IF(B576&lt;PERCENTILE(OFFSET(B576,1-364,0,364,1),$C$8),$A$8,IF(B576&lt;PERCENTILE(OFFSET(B576,1-364,0,364,1),$C$9),$A$9,IF(B576&lt;PERCENTILE(OFFSET(B576,1-364,0,364,1),$C$10),$A$10,IF(B576&lt;PERCENTILE(OFFSET(B576,1-364,0,364,1),$C$11),$A$11,$A$12))))),""),IF(_xlpm.initState="","",IF(_xlpm.oversold,_xlpm.pctOnly,_xlpm.initState)))</f>
        <v/>
      </c>
      <c r="F576" s="119" t="n"/>
      <c r="G576" s="120">
        <f>IF(OR(B576="",C576=""),"",IF(OR(特征计算_周度!B559&gt;$B$15,特征计算_周度!C559&gt;$B$15,特征计算_周度!G559&gt;$B$15,特征计算_周度!E559&gt;$B$15,特征计算_周度!F559&gt;$B$15),IF(特征计算_周度!B559&gt;$B$15,"VIX ","")&amp;IF(特征计算_周度!C559&gt;$B$15,"HY ","")&amp;IF(特征计算_周度!G559&gt;$B$15,"Sahm ","")&amp;IF(特征计算_周度!E559&gt;$B$15,"趋势 ","")&amp;IF(特征计算_周度!F559&gt;$B$15,"斜率",""),"—"))</f>
        <v/>
      </c>
      <c r="H576" s="120">
        <f>IF(OR(B576="",C576=""),"",_xlfn.LET(_xlpm.dev,原始数据_周度!G559,_xlpm.minDev,MIN(OFFSET(原始数据_周度!G559,1-$D$17,0,$D$17,1)),_xlpm.bounce,_xlpm.dev-_xlpm.minDev,IF(AND(ISNUMBER(_xlpm.dev),ISNUMBER(_xlpm.minDev),_xlpm.minDev&lt;=$B$17,_xlpm.bounce&gt;=$F$17),"✅ 触发","—")))</f>
        <v/>
      </c>
      <c r="I576" s="172">
        <f>IFERROR(IF(特征计算_周度!H576&gt;$I$3,MIN($I$4,MAX(-$I$5,(特征计算_周度!H576-$I$3)*$I$4)),0),"")</f>
        <v/>
      </c>
    </row>
    <row r="577">
      <c r="A577" s="117">
        <f>特征计算_周度!A560</f>
        <v/>
      </c>
      <c r="B577" s="171">
        <f>IFERROR($A$3*特征计算_周度!B577+$B$3*特征计算_周度!C577+$C$3*特征计算_周度!D577+$D$3*特征计算_周度!E577+$E$3*特征计算_周度!F577+$F$3*特征计算_周度!H577,"")</f>
        <v/>
      </c>
      <c r="C577" s="118">
        <f>IFERROR(PERCENTILE(OFFSET(B577,1-364,0,364,1),$C$7),"")</f>
        <v/>
      </c>
      <c r="D577" s="118">
        <f>IFERROR(PERCENTILE(OFFSET(B577,1-364,0,364,1),$C$11),"")</f>
        <v/>
      </c>
      <c r="E577" s="122">
        <f>_xlfn.LET(_xlpm.initState,IF(OR(B577="",C577=""),"",IF(OR(特征计算_周度!B560&gt;$B$15,特征计算_周度!C560&gt;$B$15,特征计算_周度!G560&gt;$B$15,特征计算_周度!E560&gt;$B$15,特征计算_周度!F560&gt;$B$15),$A$12,IFERROR(IF(B577&lt;PERCENTILE(OFFSET(B577,1-364,0,364,1),$C$7),$A$7,IF(B577&lt;PERCENTILE(OFFSET(B577,1-364,0,364,1),$C$8),$A$8,IF(B577&lt;PERCENTILE(OFFSET(B577,1-364,0,364,1),$C$9),$A$9,IF(B577&lt;PERCENTILE(OFFSET(B577,1-364,0,364,1),$C$10),$A$10,IF(B577&lt;PERCENTILE(OFFSET(B577,1-364,0,364,1),$C$11),$A$11,$A$12))))),""))),_xlpm.dev,原始数据_周度!G560,_xlpm.minDev,MIN(OFFSET(原始数据_周度!G560,1-$D$17,0,$D$17,1)),_xlpm.bounce,_xlpm.dev-_xlpm.minDev,_xlpm.oversold,AND(ISNUMBER(_xlpm.dev),ISNUMBER(_xlpm.minDev),_xlpm.minDev&lt;=$B$17,_xlpm.bounce&gt;=$F$17,OR(_xlpm.initState=$A$12,_xlpm.initState=$A$11,_xlpm.initState=$A$10)),_xlpm.pctOnly,IFERROR(IF(B577&lt;PERCENTILE(OFFSET(B577,1-364,0,364,1),$C$7),$A$7,IF(B577&lt;PERCENTILE(OFFSET(B577,1-364,0,364,1),$C$8),$A$8,IF(B577&lt;PERCENTILE(OFFSET(B577,1-364,0,364,1),$C$9),$A$9,IF(B577&lt;PERCENTILE(OFFSET(B577,1-364,0,364,1),$C$10),$A$10,IF(B577&lt;PERCENTILE(OFFSET(B577,1-364,0,364,1),$C$11),$A$11,$A$12))))),""),IF(_xlpm.initState="","",IF(_xlpm.oversold,_xlpm.pctOnly,_xlpm.initState)))</f>
        <v/>
      </c>
      <c r="F577" s="119" t="n"/>
      <c r="G577" s="120">
        <f>IF(OR(B577="",C577=""),"",IF(OR(特征计算_周度!B560&gt;$B$15,特征计算_周度!C560&gt;$B$15,特征计算_周度!G560&gt;$B$15,特征计算_周度!E560&gt;$B$15,特征计算_周度!F560&gt;$B$15),IF(特征计算_周度!B560&gt;$B$15,"VIX ","")&amp;IF(特征计算_周度!C560&gt;$B$15,"HY ","")&amp;IF(特征计算_周度!G560&gt;$B$15,"Sahm ","")&amp;IF(特征计算_周度!E560&gt;$B$15,"趋势 ","")&amp;IF(特征计算_周度!F560&gt;$B$15,"斜率",""),"—"))</f>
        <v/>
      </c>
      <c r="H577" s="120">
        <f>IF(OR(B577="",C577=""),"",_xlfn.LET(_xlpm.dev,原始数据_周度!G560,_xlpm.minDev,MIN(OFFSET(原始数据_周度!G560,1-$D$17,0,$D$17,1)),_xlpm.bounce,_xlpm.dev-_xlpm.minDev,IF(AND(ISNUMBER(_xlpm.dev),ISNUMBER(_xlpm.minDev),_xlpm.minDev&lt;=$B$17,_xlpm.bounce&gt;=$F$17),"✅ 触发","—")))</f>
        <v/>
      </c>
      <c r="I577" s="172">
        <f>IFERROR(IF(特征计算_周度!H577&gt;$I$3,MIN($I$4,MAX(-$I$5,(特征计算_周度!H577-$I$3)*$I$4)),0),"")</f>
        <v/>
      </c>
    </row>
    <row r="578">
      <c r="A578" s="117">
        <f>特征计算_周度!A561</f>
        <v/>
      </c>
      <c r="B578" s="171">
        <f>IFERROR($A$3*特征计算_周度!B578+$B$3*特征计算_周度!C578+$C$3*特征计算_周度!D578+$D$3*特征计算_周度!E578+$E$3*特征计算_周度!F578+$F$3*特征计算_周度!H578,"")</f>
        <v/>
      </c>
      <c r="C578" s="118">
        <f>IFERROR(PERCENTILE(OFFSET(B578,1-364,0,364,1),$C$7),"")</f>
        <v/>
      </c>
      <c r="D578" s="118">
        <f>IFERROR(PERCENTILE(OFFSET(B578,1-364,0,364,1),$C$11),"")</f>
        <v/>
      </c>
      <c r="E578" s="122">
        <f>_xlfn.LET(_xlpm.initState,IF(OR(B578="",C578=""),"",IF(OR(特征计算_周度!B561&gt;$B$15,特征计算_周度!C561&gt;$B$15,特征计算_周度!G561&gt;$B$15,特征计算_周度!E561&gt;$B$15,特征计算_周度!F561&gt;$B$15),$A$12,IFERROR(IF(B578&lt;PERCENTILE(OFFSET(B578,1-364,0,364,1),$C$7),$A$7,IF(B578&lt;PERCENTILE(OFFSET(B578,1-364,0,364,1),$C$8),$A$8,IF(B578&lt;PERCENTILE(OFFSET(B578,1-364,0,364,1),$C$9),$A$9,IF(B578&lt;PERCENTILE(OFFSET(B578,1-364,0,364,1),$C$10),$A$10,IF(B578&lt;PERCENTILE(OFFSET(B578,1-364,0,364,1),$C$11),$A$11,$A$12))))),""))),_xlpm.dev,原始数据_周度!G561,_xlpm.minDev,MIN(OFFSET(原始数据_周度!G561,1-$D$17,0,$D$17,1)),_xlpm.bounce,_xlpm.dev-_xlpm.minDev,_xlpm.oversold,AND(ISNUMBER(_xlpm.dev),ISNUMBER(_xlpm.minDev),_xlpm.minDev&lt;=$B$17,_xlpm.bounce&gt;=$F$17,OR(_xlpm.initState=$A$12,_xlpm.initState=$A$11,_xlpm.initState=$A$10)),_xlpm.pctOnly,IFERROR(IF(B578&lt;PERCENTILE(OFFSET(B578,1-364,0,364,1),$C$7),$A$7,IF(B578&lt;PERCENTILE(OFFSET(B578,1-364,0,364,1),$C$8),$A$8,IF(B578&lt;PERCENTILE(OFFSET(B578,1-364,0,364,1),$C$9),$A$9,IF(B578&lt;PERCENTILE(OFFSET(B578,1-364,0,364,1),$C$10),$A$10,IF(B578&lt;PERCENTILE(OFFSET(B578,1-364,0,364,1),$C$11),$A$11,$A$12))))),""),IF(_xlpm.initState="","",IF(_xlpm.oversold,_xlpm.pctOnly,_xlpm.initState)))</f>
        <v/>
      </c>
      <c r="F578" s="119" t="n"/>
      <c r="G578" s="120">
        <f>IF(OR(B578="",C578=""),"",IF(OR(特征计算_周度!B561&gt;$B$15,特征计算_周度!C561&gt;$B$15,特征计算_周度!G561&gt;$B$15,特征计算_周度!E561&gt;$B$15,特征计算_周度!F561&gt;$B$15),IF(特征计算_周度!B561&gt;$B$15,"VIX ","")&amp;IF(特征计算_周度!C561&gt;$B$15,"HY ","")&amp;IF(特征计算_周度!G561&gt;$B$15,"Sahm ","")&amp;IF(特征计算_周度!E561&gt;$B$15,"趋势 ","")&amp;IF(特征计算_周度!F561&gt;$B$15,"斜率",""),"—"))</f>
        <v/>
      </c>
      <c r="H578" s="120">
        <f>IF(OR(B578="",C578=""),"",_xlfn.LET(_xlpm.dev,原始数据_周度!G561,_xlpm.minDev,MIN(OFFSET(原始数据_周度!G561,1-$D$17,0,$D$17,1)),_xlpm.bounce,_xlpm.dev-_xlpm.minDev,IF(AND(ISNUMBER(_xlpm.dev),ISNUMBER(_xlpm.minDev),_xlpm.minDev&lt;=$B$17,_xlpm.bounce&gt;=$F$17),"✅ 触发","—")))</f>
        <v/>
      </c>
      <c r="I578" s="172">
        <f>IFERROR(IF(特征计算_周度!H578&gt;$I$3,MIN($I$4,MAX(-$I$5,(特征计算_周度!H578-$I$3)*$I$4)),0),"")</f>
        <v/>
      </c>
    </row>
    <row r="579">
      <c r="A579" s="117">
        <f>特征计算_周度!A562</f>
        <v/>
      </c>
      <c r="B579" s="171">
        <f>IFERROR($A$3*特征计算_周度!B579+$B$3*特征计算_周度!C579+$C$3*特征计算_周度!D579+$D$3*特征计算_周度!E579+$E$3*特征计算_周度!F579+$F$3*特征计算_周度!H579,"")</f>
        <v/>
      </c>
      <c r="C579" s="118">
        <f>IFERROR(PERCENTILE(OFFSET(B579,1-364,0,364,1),$C$7),"")</f>
        <v/>
      </c>
      <c r="D579" s="118">
        <f>IFERROR(PERCENTILE(OFFSET(B579,1-364,0,364,1),$C$11),"")</f>
        <v/>
      </c>
      <c r="E579" s="122">
        <f>_xlfn.LET(_xlpm.initState,IF(OR(B579="",C579=""),"",IF(OR(特征计算_周度!B562&gt;$B$15,特征计算_周度!C562&gt;$B$15,特征计算_周度!G562&gt;$B$15,特征计算_周度!E562&gt;$B$15,特征计算_周度!F562&gt;$B$15),$A$12,IFERROR(IF(B579&lt;PERCENTILE(OFFSET(B579,1-364,0,364,1),$C$7),$A$7,IF(B579&lt;PERCENTILE(OFFSET(B579,1-364,0,364,1),$C$8),$A$8,IF(B579&lt;PERCENTILE(OFFSET(B579,1-364,0,364,1),$C$9),$A$9,IF(B579&lt;PERCENTILE(OFFSET(B579,1-364,0,364,1),$C$10),$A$10,IF(B579&lt;PERCENTILE(OFFSET(B579,1-364,0,364,1),$C$11),$A$11,$A$12))))),""))),_xlpm.dev,原始数据_周度!G562,_xlpm.minDev,MIN(OFFSET(原始数据_周度!G562,1-$D$17,0,$D$17,1)),_xlpm.bounce,_xlpm.dev-_xlpm.minDev,_xlpm.oversold,AND(ISNUMBER(_xlpm.dev),ISNUMBER(_xlpm.minDev),_xlpm.minDev&lt;=$B$17,_xlpm.bounce&gt;=$F$17,OR(_xlpm.initState=$A$12,_xlpm.initState=$A$11,_xlpm.initState=$A$10)),_xlpm.pctOnly,IFERROR(IF(B579&lt;PERCENTILE(OFFSET(B579,1-364,0,364,1),$C$7),$A$7,IF(B579&lt;PERCENTILE(OFFSET(B579,1-364,0,364,1),$C$8),$A$8,IF(B579&lt;PERCENTILE(OFFSET(B579,1-364,0,364,1),$C$9),$A$9,IF(B579&lt;PERCENTILE(OFFSET(B579,1-364,0,364,1),$C$10),$A$10,IF(B579&lt;PERCENTILE(OFFSET(B579,1-364,0,364,1),$C$11),$A$11,$A$12))))),""),IF(_xlpm.initState="","",IF(_xlpm.oversold,_xlpm.pctOnly,_xlpm.initState)))</f>
        <v/>
      </c>
      <c r="F579" s="119" t="n"/>
      <c r="G579" s="120">
        <f>IF(OR(B579="",C579=""),"",IF(OR(特征计算_周度!B562&gt;$B$15,特征计算_周度!C562&gt;$B$15,特征计算_周度!G562&gt;$B$15,特征计算_周度!E562&gt;$B$15,特征计算_周度!F562&gt;$B$15),IF(特征计算_周度!B562&gt;$B$15,"VIX ","")&amp;IF(特征计算_周度!C562&gt;$B$15,"HY ","")&amp;IF(特征计算_周度!G562&gt;$B$15,"Sahm ","")&amp;IF(特征计算_周度!E562&gt;$B$15,"趋势 ","")&amp;IF(特征计算_周度!F562&gt;$B$15,"斜率",""),"—"))</f>
        <v/>
      </c>
      <c r="H579" s="120">
        <f>IF(OR(B579="",C579=""),"",_xlfn.LET(_xlpm.dev,原始数据_周度!G562,_xlpm.minDev,MIN(OFFSET(原始数据_周度!G562,1-$D$17,0,$D$17,1)),_xlpm.bounce,_xlpm.dev-_xlpm.minDev,IF(AND(ISNUMBER(_xlpm.dev),ISNUMBER(_xlpm.minDev),_xlpm.minDev&lt;=$B$17,_xlpm.bounce&gt;=$F$17),"✅ 触发","—")))</f>
        <v/>
      </c>
      <c r="I579" s="172">
        <f>IFERROR(IF(特征计算_周度!H579&gt;$I$3,MIN($I$4,MAX(-$I$5,(特征计算_周度!H579-$I$3)*$I$4)),0),"")</f>
        <v/>
      </c>
    </row>
    <row r="580">
      <c r="A580" s="117">
        <f>特征计算_周度!A563</f>
        <v/>
      </c>
      <c r="B580" s="171">
        <f>IFERROR($A$3*特征计算_周度!B580+$B$3*特征计算_周度!C580+$C$3*特征计算_周度!D580+$D$3*特征计算_周度!E580+$E$3*特征计算_周度!F580+$F$3*特征计算_周度!H580,"")</f>
        <v/>
      </c>
      <c r="C580" s="118">
        <f>IFERROR(PERCENTILE(OFFSET(B580,1-364,0,364,1),$C$7),"")</f>
        <v/>
      </c>
      <c r="D580" s="118">
        <f>IFERROR(PERCENTILE(OFFSET(B580,1-364,0,364,1),$C$11),"")</f>
        <v/>
      </c>
      <c r="E580" s="122">
        <f>_xlfn.LET(_xlpm.initState,IF(OR(B580="",C580=""),"",IF(OR(特征计算_周度!B563&gt;$B$15,特征计算_周度!C563&gt;$B$15,特征计算_周度!G563&gt;$B$15,特征计算_周度!E563&gt;$B$15,特征计算_周度!F563&gt;$B$15),$A$12,IFERROR(IF(B580&lt;PERCENTILE(OFFSET(B580,1-364,0,364,1),$C$7),$A$7,IF(B580&lt;PERCENTILE(OFFSET(B580,1-364,0,364,1),$C$8),$A$8,IF(B580&lt;PERCENTILE(OFFSET(B580,1-364,0,364,1),$C$9),$A$9,IF(B580&lt;PERCENTILE(OFFSET(B580,1-364,0,364,1),$C$10),$A$10,IF(B580&lt;PERCENTILE(OFFSET(B580,1-364,0,364,1),$C$11),$A$11,$A$12))))),""))),_xlpm.dev,原始数据_周度!G563,_xlpm.minDev,MIN(OFFSET(原始数据_周度!G563,1-$D$17,0,$D$17,1)),_xlpm.bounce,_xlpm.dev-_xlpm.minDev,_xlpm.oversold,AND(ISNUMBER(_xlpm.dev),ISNUMBER(_xlpm.minDev),_xlpm.minDev&lt;=$B$17,_xlpm.bounce&gt;=$F$17,OR(_xlpm.initState=$A$12,_xlpm.initState=$A$11,_xlpm.initState=$A$10)),_xlpm.pctOnly,IFERROR(IF(B580&lt;PERCENTILE(OFFSET(B580,1-364,0,364,1),$C$7),$A$7,IF(B580&lt;PERCENTILE(OFFSET(B580,1-364,0,364,1),$C$8),$A$8,IF(B580&lt;PERCENTILE(OFFSET(B580,1-364,0,364,1),$C$9),$A$9,IF(B580&lt;PERCENTILE(OFFSET(B580,1-364,0,364,1),$C$10),$A$10,IF(B580&lt;PERCENTILE(OFFSET(B580,1-364,0,364,1),$C$11),$A$11,$A$12))))),""),IF(_xlpm.initState="","",IF(_xlpm.oversold,_xlpm.pctOnly,_xlpm.initState)))</f>
        <v/>
      </c>
      <c r="F580" s="119" t="n"/>
      <c r="G580" s="120">
        <f>IF(OR(B580="",C580=""),"",IF(OR(特征计算_周度!B563&gt;$B$15,特征计算_周度!C563&gt;$B$15,特征计算_周度!G563&gt;$B$15,特征计算_周度!E563&gt;$B$15,特征计算_周度!F563&gt;$B$15),IF(特征计算_周度!B563&gt;$B$15,"VIX ","")&amp;IF(特征计算_周度!C563&gt;$B$15,"HY ","")&amp;IF(特征计算_周度!G563&gt;$B$15,"Sahm ","")&amp;IF(特征计算_周度!E563&gt;$B$15,"趋势 ","")&amp;IF(特征计算_周度!F563&gt;$B$15,"斜率",""),"—"))</f>
        <v/>
      </c>
      <c r="H580" s="120">
        <f>IF(OR(B580="",C580=""),"",_xlfn.LET(_xlpm.dev,原始数据_周度!G563,_xlpm.minDev,MIN(OFFSET(原始数据_周度!G563,1-$D$17,0,$D$17,1)),_xlpm.bounce,_xlpm.dev-_xlpm.minDev,IF(AND(ISNUMBER(_xlpm.dev),ISNUMBER(_xlpm.minDev),_xlpm.minDev&lt;=$B$17,_xlpm.bounce&gt;=$F$17),"✅ 触发","—")))</f>
        <v/>
      </c>
      <c r="I580" s="172">
        <f>IFERROR(IF(特征计算_周度!H580&gt;$I$3,MIN($I$4,MAX(-$I$5,(特征计算_周度!H580-$I$3)*$I$4)),0),"")</f>
        <v/>
      </c>
    </row>
    <row r="581">
      <c r="A581" s="117">
        <f>特征计算_周度!A564</f>
        <v/>
      </c>
      <c r="B581" s="171">
        <f>IFERROR($A$3*特征计算_周度!B581+$B$3*特征计算_周度!C581+$C$3*特征计算_周度!D581+$D$3*特征计算_周度!E581+$E$3*特征计算_周度!F581+$F$3*特征计算_周度!H581,"")</f>
        <v/>
      </c>
      <c r="C581" s="118">
        <f>IFERROR(PERCENTILE(OFFSET(B581,1-364,0,364,1),$C$7),"")</f>
        <v/>
      </c>
      <c r="D581" s="118">
        <f>IFERROR(PERCENTILE(OFFSET(B581,1-364,0,364,1),$C$11),"")</f>
        <v/>
      </c>
      <c r="E581" s="122">
        <f>_xlfn.LET(_xlpm.initState,IF(OR(B581="",C581=""),"",IF(OR(特征计算_周度!B564&gt;$B$15,特征计算_周度!C564&gt;$B$15,特征计算_周度!G564&gt;$B$15,特征计算_周度!E564&gt;$B$15,特征计算_周度!F564&gt;$B$15),$A$12,IFERROR(IF(B581&lt;PERCENTILE(OFFSET(B581,1-364,0,364,1),$C$7),$A$7,IF(B581&lt;PERCENTILE(OFFSET(B581,1-364,0,364,1),$C$8),$A$8,IF(B581&lt;PERCENTILE(OFFSET(B581,1-364,0,364,1),$C$9),$A$9,IF(B581&lt;PERCENTILE(OFFSET(B581,1-364,0,364,1),$C$10),$A$10,IF(B581&lt;PERCENTILE(OFFSET(B581,1-364,0,364,1),$C$11),$A$11,$A$12))))),""))),_xlpm.dev,原始数据_周度!G564,_xlpm.minDev,MIN(OFFSET(原始数据_周度!G564,1-$D$17,0,$D$17,1)),_xlpm.bounce,_xlpm.dev-_xlpm.minDev,_xlpm.oversold,AND(ISNUMBER(_xlpm.dev),ISNUMBER(_xlpm.minDev),_xlpm.minDev&lt;=$B$17,_xlpm.bounce&gt;=$F$17,OR(_xlpm.initState=$A$12,_xlpm.initState=$A$11,_xlpm.initState=$A$10)),_xlpm.pctOnly,IFERROR(IF(B581&lt;PERCENTILE(OFFSET(B581,1-364,0,364,1),$C$7),$A$7,IF(B581&lt;PERCENTILE(OFFSET(B581,1-364,0,364,1),$C$8),$A$8,IF(B581&lt;PERCENTILE(OFFSET(B581,1-364,0,364,1),$C$9),$A$9,IF(B581&lt;PERCENTILE(OFFSET(B581,1-364,0,364,1),$C$10),$A$10,IF(B581&lt;PERCENTILE(OFFSET(B581,1-364,0,364,1),$C$11),$A$11,$A$12))))),""),IF(_xlpm.initState="","",IF(_xlpm.oversold,_xlpm.pctOnly,_xlpm.initState)))</f>
        <v/>
      </c>
      <c r="F581" s="119" t="n"/>
      <c r="G581" s="120">
        <f>IF(OR(B581="",C581=""),"",IF(OR(特征计算_周度!B564&gt;$B$15,特征计算_周度!C564&gt;$B$15,特征计算_周度!G564&gt;$B$15,特征计算_周度!E564&gt;$B$15,特征计算_周度!F564&gt;$B$15),IF(特征计算_周度!B564&gt;$B$15,"VIX ","")&amp;IF(特征计算_周度!C564&gt;$B$15,"HY ","")&amp;IF(特征计算_周度!G564&gt;$B$15,"Sahm ","")&amp;IF(特征计算_周度!E564&gt;$B$15,"趋势 ","")&amp;IF(特征计算_周度!F564&gt;$B$15,"斜率",""),"—"))</f>
        <v/>
      </c>
      <c r="H581" s="120">
        <f>IF(OR(B581="",C581=""),"",_xlfn.LET(_xlpm.dev,原始数据_周度!G564,_xlpm.minDev,MIN(OFFSET(原始数据_周度!G564,1-$D$17,0,$D$17,1)),_xlpm.bounce,_xlpm.dev-_xlpm.minDev,IF(AND(ISNUMBER(_xlpm.dev),ISNUMBER(_xlpm.minDev),_xlpm.minDev&lt;=$B$17,_xlpm.bounce&gt;=$F$17),"✅ 触发","—")))</f>
        <v/>
      </c>
      <c r="I581" s="172">
        <f>IFERROR(IF(特征计算_周度!H581&gt;$I$3,MIN($I$4,MAX(-$I$5,(特征计算_周度!H581-$I$3)*$I$4)),0),"")</f>
        <v/>
      </c>
    </row>
    <row r="582">
      <c r="A582" s="117">
        <f>特征计算_周度!A565</f>
        <v/>
      </c>
      <c r="B582" s="171">
        <f>IFERROR($A$3*特征计算_周度!B582+$B$3*特征计算_周度!C582+$C$3*特征计算_周度!D582+$D$3*特征计算_周度!E582+$E$3*特征计算_周度!F582+$F$3*特征计算_周度!H582,"")</f>
        <v/>
      </c>
      <c r="C582" s="118">
        <f>IFERROR(PERCENTILE(OFFSET(B582,1-364,0,364,1),$C$7),"")</f>
        <v/>
      </c>
      <c r="D582" s="118">
        <f>IFERROR(PERCENTILE(OFFSET(B582,1-364,0,364,1),$C$11),"")</f>
        <v/>
      </c>
      <c r="E582" s="122">
        <f>_xlfn.LET(_xlpm.initState,IF(OR(B582="",C582=""),"",IF(OR(特征计算_周度!B565&gt;$B$15,特征计算_周度!C565&gt;$B$15,特征计算_周度!G565&gt;$B$15,特征计算_周度!E565&gt;$B$15,特征计算_周度!F565&gt;$B$15),$A$12,IFERROR(IF(B582&lt;PERCENTILE(OFFSET(B582,1-364,0,364,1),$C$7),$A$7,IF(B582&lt;PERCENTILE(OFFSET(B582,1-364,0,364,1),$C$8),$A$8,IF(B582&lt;PERCENTILE(OFFSET(B582,1-364,0,364,1),$C$9),$A$9,IF(B582&lt;PERCENTILE(OFFSET(B582,1-364,0,364,1),$C$10),$A$10,IF(B582&lt;PERCENTILE(OFFSET(B582,1-364,0,364,1),$C$11),$A$11,$A$12))))),""))),_xlpm.dev,原始数据_周度!G565,_xlpm.minDev,MIN(OFFSET(原始数据_周度!G565,1-$D$17,0,$D$17,1)),_xlpm.bounce,_xlpm.dev-_xlpm.minDev,_xlpm.oversold,AND(ISNUMBER(_xlpm.dev),ISNUMBER(_xlpm.minDev),_xlpm.minDev&lt;=$B$17,_xlpm.bounce&gt;=$F$17,OR(_xlpm.initState=$A$12,_xlpm.initState=$A$11,_xlpm.initState=$A$10)),_xlpm.pctOnly,IFERROR(IF(B582&lt;PERCENTILE(OFFSET(B582,1-364,0,364,1),$C$7),$A$7,IF(B582&lt;PERCENTILE(OFFSET(B582,1-364,0,364,1),$C$8),$A$8,IF(B582&lt;PERCENTILE(OFFSET(B582,1-364,0,364,1),$C$9),$A$9,IF(B582&lt;PERCENTILE(OFFSET(B582,1-364,0,364,1),$C$10),$A$10,IF(B582&lt;PERCENTILE(OFFSET(B582,1-364,0,364,1),$C$11),$A$11,$A$12))))),""),IF(_xlpm.initState="","",IF(_xlpm.oversold,_xlpm.pctOnly,_xlpm.initState)))</f>
        <v/>
      </c>
      <c r="F582" s="119" t="n"/>
      <c r="G582" s="120">
        <f>IF(OR(B582="",C582=""),"",IF(OR(特征计算_周度!B565&gt;$B$15,特征计算_周度!C565&gt;$B$15,特征计算_周度!G565&gt;$B$15,特征计算_周度!E565&gt;$B$15,特征计算_周度!F565&gt;$B$15),IF(特征计算_周度!B565&gt;$B$15,"VIX ","")&amp;IF(特征计算_周度!C565&gt;$B$15,"HY ","")&amp;IF(特征计算_周度!G565&gt;$B$15,"Sahm ","")&amp;IF(特征计算_周度!E565&gt;$B$15,"趋势 ","")&amp;IF(特征计算_周度!F565&gt;$B$15,"斜率",""),"—"))</f>
        <v/>
      </c>
      <c r="H582" s="120">
        <f>IF(OR(B582="",C582=""),"",_xlfn.LET(_xlpm.dev,原始数据_周度!G565,_xlpm.minDev,MIN(OFFSET(原始数据_周度!G565,1-$D$17,0,$D$17,1)),_xlpm.bounce,_xlpm.dev-_xlpm.minDev,IF(AND(ISNUMBER(_xlpm.dev),ISNUMBER(_xlpm.minDev),_xlpm.minDev&lt;=$B$17,_xlpm.bounce&gt;=$F$17),"✅ 触发","—")))</f>
        <v/>
      </c>
      <c r="I582" s="172">
        <f>IFERROR(IF(特征计算_周度!H582&gt;$I$3,MIN($I$4,MAX(-$I$5,(特征计算_周度!H582-$I$3)*$I$4)),0),"")</f>
        <v/>
      </c>
    </row>
    <row r="583">
      <c r="A583" s="117">
        <f>特征计算_周度!A566</f>
        <v/>
      </c>
      <c r="B583" s="171">
        <f>IFERROR($A$3*特征计算_周度!B583+$B$3*特征计算_周度!C583+$C$3*特征计算_周度!D583+$D$3*特征计算_周度!E583+$E$3*特征计算_周度!F583+$F$3*特征计算_周度!H583,"")</f>
        <v/>
      </c>
      <c r="C583" s="118">
        <f>IFERROR(PERCENTILE(OFFSET(B583,1-364,0,364,1),$C$7),"")</f>
        <v/>
      </c>
      <c r="D583" s="118">
        <f>IFERROR(PERCENTILE(OFFSET(B583,1-364,0,364,1),$C$11),"")</f>
        <v/>
      </c>
      <c r="E583" s="122">
        <f>_xlfn.LET(_xlpm.initState,IF(OR(B583="",C583=""),"",IF(OR(特征计算_周度!B566&gt;$B$15,特征计算_周度!C566&gt;$B$15,特征计算_周度!G566&gt;$B$15,特征计算_周度!E566&gt;$B$15,特征计算_周度!F566&gt;$B$15),$A$12,IFERROR(IF(B583&lt;PERCENTILE(OFFSET(B583,1-364,0,364,1),$C$7),$A$7,IF(B583&lt;PERCENTILE(OFFSET(B583,1-364,0,364,1),$C$8),$A$8,IF(B583&lt;PERCENTILE(OFFSET(B583,1-364,0,364,1),$C$9),$A$9,IF(B583&lt;PERCENTILE(OFFSET(B583,1-364,0,364,1),$C$10),$A$10,IF(B583&lt;PERCENTILE(OFFSET(B583,1-364,0,364,1),$C$11),$A$11,$A$12))))),""))),_xlpm.dev,原始数据_周度!G566,_xlpm.minDev,MIN(OFFSET(原始数据_周度!G566,1-$D$17,0,$D$17,1)),_xlpm.bounce,_xlpm.dev-_xlpm.minDev,_xlpm.oversold,AND(ISNUMBER(_xlpm.dev),ISNUMBER(_xlpm.minDev),_xlpm.minDev&lt;=$B$17,_xlpm.bounce&gt;=$F$17,OR(_xlpm.initState=$A$12,_xlpm.initState=$A$11,_xlpm.initState=$A$10)),_xlpm.pctOnly,IFERROR(IF(B583&lt;PERCENTILE(OFFSET(B583,1-364,0,364,1),$C$7),$A$7,IF(B583&lt;PERCENTILE(OFFSET(B583,1-364,0,364,1),$C$8),$A$8,IF(B583&lt;PERCENTILE(OFFSET(B583,1-364,0,364,1),$C$9),$A$9,IF(B583&lt;PERCENTILE(OFFSET(B583,1-364,0,364,1),$C$10),$A$10,IF(B583&lt;PERCENTILE(OFFSET(B583,1-364,0,364,1),$C$11),$A$11,$A$12))))),""),IF(_xlpm.initState="","",IF(_xlpm.oversold,_xlpm.pctOnly,_xlpm.initState)))</f>
        <v/>
      </c>
      <c r="F583" s="119" t="n"/>
      <c r="G583" s="120">
        <f>IF(OR(B583="",C583=""),"",IF(OR(特征计算_周度!B566&gt;$B$15,特征计算_周度!C566&gt;$B$15,特征计算_周度!G566&gt;$B$15,特征计算_周度!E566&gt;$B$15,特征计算_周度!F566&gt;$B$15),IF(特征计算_周度!B566&gt;$B$15,"VIX ","")&amp;IF(特征计算_周度!C566&gt;$B$15,"HY ","")&amp;IF(特征计算_周度!G566&gt;$B$15,"Sahm ","")&amp;IF(特征计算_周度!E566&gt;$B$15,"趋势 ","")&amp;IF(特征计算_周度!F566&gt;$B$15,"斜率",""),"—"))</f>
        <v/>
      </c>
      <c r="H583" s="120">
        <f>IF(OR(B583="",C583=""),"",_xlfn.LET(_xlpm.dev,原始数据_周度!G566,_xlpm.minDev,MIN(OFFSET(原始数据_周度!G566,1-$D$17,0,$D$17,1)),_xlpm.bounce,_xlpm.dev-_xlpm.minDev,IF(AND(ISNUMBER(_xlpm.dev),ISNUMBER(_xlpm.minDev),_xlpm.minDev&lt;=$B$17,_xlpm.bounce&gt;=$F$17),"✅ 触发","—")))</f>
        <v/>
      </c>
      <c r="I583" s="172">
        <f>IFERROR(IF(特征计算_周度!H583&gt;$I$3,MIN($I$4,MAX(-$I$5,(特征计算_周度!H583-$I$3)*$I$4)),0),"")</f>
        <v/>
      </c>
    </row>
    <row r="584">
      <c r="A584" s="117">
        <f>特征计算_周度!A567</f>
        <v/>
      </c>
      <c r="B584" s="171">
        <f>IFERROR($A$3*特征计算_周度!B584+$B$3*特征计算_周度!C584+$C$3*特征计算_周度!D584+$D$3*特征计算_周度!E584+$E$3*特征计算_周度!F584+$F$3*特征计算_周度!H584,"")</f>
        <v/>
      </c>
      <c r="C584" s="118">
        <f>IFERROR(PERCENTILE(OFFSET(B584,1-364,0,364,1),$C$7),"")</f>
        <v/>
      </c>
      <c r="D584" s="118">
        <f>IFERROR(PERCENTILE(OFFSET(B584,1-364,0,364,1),$C$11),"")</f>
        <v/>
      </c>
      <c r="E584" s="122">
        <f>_xlfn.LET(_xlpm.initState,IF(OR(B584="",C584=""),"",IF(OR(特征计算_周度!B567&gt;$B$15,特征计算_周度!C567&gt;$B$15,特征计算_周度!G567&gt;$B$15,特征计算_周度!E567&gt;$B$15,特征计算_周度!F567&gt;$B$15),$A$12,IFERROR(IF(B584&lt;PERCENTILE(OFFSET(B584,1-364,0,364,1),$C$7),$A$7,IF(B584&lt;PERCENTILE(OFFSET(B584,1-364,0,364,1),$C$8),$A$8,IF(B584&lt;PERCENTILE(OFFSET(B584,1-364,0,364,1),$C$9),$A$9,IF(B584&lt;PERCENTILE(OFFSET(B584,1-364,0,364,1),$C$10),$A$10,IF(B584&lt;PERCENTILE(OFFSET(B584,1-364,0,364,1),$C$11),$A$11,$A$12))))),""))),_xlpm.dev,原始数据_周度!G567,_xlpm.minDev,MIN(OFFSET(原始数据_周度!G567,1-$D$17,0,$D$17,1)),_xlpm.bounce,_xlpm.dev-_xlpm.minDev,_xlpm.oversold,AND(ISNUMBER(_xlpm.dev),ISNUMBER(_xlpm.minDev),_xlpm.minDev&lt;=$B$17,_xlpm.bounce&gt;=$F$17,OR(_xlpm.initState=$A$12,_xlpm.initState=$A$11,_xlpm.initState=$A$10)),_xlpm.pctOnly,IFERROR(IF(B584&lt;PERCENTILE(OFFSET(B584,1-364,0,364,1),$C$7),$A$7,IF(B584&lt;PERCENTILE(OFFSET(B584,1-364,0,364,1),$C$8),$A$8,IF(B584&lt;PERCENTILE(OFFSET(B584,1-364,0,364,1),$C$9),$A$9,IF(B584&lt;PERCENTILE(OFFSET(B584,1-364,0,364,1),$C$10),$A$10,IF(B584&lt;PERCENTILE(OFFSET(B584,1-364,0,364,1),$C$11),$A$11,$A$12))))),""),IF(_xlpm.initState="","",IF(_xlpm.oversold,_xlpm.pctOnly,_xlpm.initState)))</f>
        <v/>
      </c>
      <c r="F584" s="119" t="n"/>
      <c r="G584" s="120">
        <f>IF(OR(B584="",C584=""),"",IF(OR(特征计算_周度!B567&gt;$B$15,特征计算_周度!C567&gt;$B$15,特征计算_周度!G567&gt;$B$15,特征计算_周度!E567&gt;$B$15,特征计算_周度!F567&gt;$B$15),IF(特征计算_周度!B567&gt;$B$15,"VIX ","")&amp;IF(特征计算_周度!C567&gt;$B$15,"HY ","")&amp;IF(特征计算_周度!G567&gt;$B$15,"Sahm ","")&amp;IF(特征计算_周度!E567&gt;$B$15,"趋势 ","")&amp;IF(特征计算_周度!F567&gt;$B$15,"斜率",""),"—"))</f>
        <v/>
      </c>
      <c r="H584" s="120">
        <f>IF(OR(B584="",C584=""),"",_xlfn.LET(_xlpm.dev,原始数据_周度!G567,_xlpm.minDev,MIN(OFFSET(原始数据_周度!G567,1-$D$17,0,$D$17,1)),_xlpm.bounce,_xlpm.dev-_xlpm.minDev,IF(AND(ISNUMBER(_xlpm.dev),ISNUMBER(_xlpm.minDev),_xlpm.minDev&lt;=$B$17,_xlpm.bounce&gt;=$F$17),"✅ 触发","—")))</f>
        <v/>
      </c>
      <c r="I584" s="172">
        <f>IFERROR(IF(特征计算_周度!H584&gt;$I$3,MIN($I$4,MAX(-$I$5,(特征计算_周度!H584-$I$3)*$I$4)),0),"")</f>
        <v/>
      </c>
    </row>
    <row r="585">
      <c r="A585" s="117">
        <f>特征计算_周度!A568</f>
        <v/>
      </c>
      <c r="B585" s="171">
        <f>IFERROR($A$3*特征计算_周度!B585+$B$3*特征计算_周度!C585+$C$3*特征计算_周度!D585+$D$3*特征计算_周度!E585+$E$3*特征计算_周度!F585+$F$3*特征计算_周度!H585,"")</f>
        <v/>
      </c>
      <c r="C585" s="118">
        <f>IFERROR(PERCENTILE(OFFSET(B585,1-364,0,364,1),$C$7),"")</f>
        <v/>
      </c>
      <c r="D585" s="118">
        <f>IFERROR(PERCENTILE(OFFSET(B585,1-364,0,364,1),$C$11),"")</f>
        <v/>
      </c>
      <c r="E585" s="122">
        <f>_xlfn.LET(_xlpm.initState,IF(OR(B585="",C585=""),"",IF(OR(特征计算_周度!B568&gt;$B$15,特征计算_周度!C568&gt;$B$15,特征计算_周度!G568&gt;$B$15,特征计算_周度!E568&gt;$B$15,特征计算_周度!F568&gt;$B$15),$A$12,IFERROR(IF(B585&lt;PERCENTILE(OFFSET(B585,1-364,0,364,1),$C$7),$A$7,IF(B585&lt;PERCENTILE(OFFSET(B585,1-364,0,364,1),$C$8),$A$8,IF(B585&lt;PERCENTILE(OFFSET(B585,1-364,0,364,1),$C$9),$A$9,IF(B585&lt;PERCENTILE(OFFSET(B585,1-364,0,364,1),$C$10),$A$10,IF(B585&lt;PERCENTILE(OFFSET(B585,1-364,0,364,1),$C$11),$A$11,$A$12))))),""))),_xlpm.dev,原始数据_周度!G568,_xlpm.minDev,MIN(OFFSET(原始数据_周度!G568,1-$D$17,0,$D$17,1)),_xlpm.bounce,_xlpm.dev-_xlpm.minDev,_xlpm.oversold,AND(ISNUMBER(_xlpm.dev),ISNUMBER(_xlpm.minDev),_xlpm.minDev&lt;=$B$17,_xlpm.bounce&gt;=$F$17,OR(_xlpm.initState=$A$12,_xlpm.initState=$A$11,_xlpm.initState=$A$10)),_xlpm.pctOnly,IFERROR(IF(B585&lt;PERCENTILE(OFFSET(B585,1-364,0,364,1),$C$7),$A$7,IF(B585&lt;PERCENTILE(OFFSET(B585,1-364,0,364,1),$C$8),$A$8,IF(B585&lt;PERCENTILE(OFFSET(B585,1-364,0,364,1),$C$9),$A$9,IF(B585&lt;PERCENTILE(OFFSET(B585,1-364,0,364,1),$C$10),$A$10,IF(B585&lt;PERCENTILE(OFFSET(B585,1-364,0,364,1),$C$11),$A$11,$A$12))))),""),IF(_xlpm.initState="","",IF(_xlpm.oversold,_xlpm.pctOnly,_xlpm.initState)))</f>
        <v/>
      </c>
      <c r="F585" s="119" t="n"/>
      <c r="G585" s="120">
        <f>IF(OR(B585="",C585=""),"",IF(OR(特征计算_周度!B568&gt;$B$15,特征计算_周度!C568&gt;$B$15,特征计算_周度!G568&gt;$B$15,特征计算_周度!E568&gt;$B$15,特征计算_周度!F568&gt;$B$15),IF(特征计算_周度!B568&gt;$B$15,"VIX ","")&amp;IF(特征计算_周度!C568&gt;$B$15,"HY ","")&amp;IF(特征计算_周度!G568&gt;$B$15,"Sahm ","")&amp;IF(特征计算_周度!E568&gt;$B$15,"趋势 ","")&amp;IF(特征计算_周度!F568&gt;$B$15,"斜率",""),"—"))</f>
        <v/>
      </c>
      <c r="H585" s="120">
        <f>IF(OR(B585="",C585=""),"",_xlfn.LET(_xlpm.dev,原始数据_周度!G568,_xlpm.minDev,MIN(OFFSET(原始数据_周度!G568,1-$D$17,0,$D$17,1)),_xlpm.bounce,_xlpm.dev-_xlpm.minDev,IF(AND(ISNUMBER(_xlpm.dev),ISNUMBER(_xlpm.minDev),_xlpm.minDev&lt;=$B$17,_xlpm.bounce&gt;=$F$17),"✅ 触发","—")))</f>
        <v/>
      </c>
      <c r="I585" s="172">
        <f>IFERROR(IF(特征计算_周度!H585&gt;$I$3,MIN($I$4,MAX(-$I$5,(特征计算_周度!H585-$I$3)*$I$4)),0),"")</f>
        <v/>
      </c>
    </row>
    <row r="586">
      <c r="A586" s="117">
        <f>特征计算_周度!A569</f>
        <v/>
      </c>
      <c r="B586" s="171">
        <f>IFERROR($A$3*特征计算_周度!B586+$B$3*特征计算_周度!C586+$C$3*特征计算_周度!D586+$D$3*特征计算_周度!E586+$E$3*特征计算_周度!F586+$F$3*特征计算_周度!H586,"")</f>
        <v/>
      </c>
      <c r="C586" s="118">
        <f>IFERROR(PERCENTILE(OFFSET(B586,1-364,0,364,1),$C$7),"")</f>
        <v/>
      </c>
      <c r="D586" s="118">
        <f>IFERROR(PERCENTILE(OFFSET(B586,1-364,0,364,1),$C$11),"")</f>
        <v/>
      </c>
      <c r="E586" s="122">
        <f>_xlfn.LET(_xlpm.initState,IF(OR(B586="",C586=""),"",IF(OR(特征计算_周度!B569&gt;$B$15,特征计算_周度!C569&gt;$B$15,特征计算_周度!G569&gt;$B$15,特征计算_周度!E569&gt;$B$15,特征计算_周度!F569&gt;$B$15),$A$12,IFERROR(IF(B586&lt;PERCENTILE(OFFSET(B586,1-364,0,364,1),$C$7),$A$7,IF(B586&lt;PERCENTILE(OFFSET(B586,1-364,0,364,1),$C$8),$A$8,IF(B586&lt;PERCENTILE(OFFSET(B586,1-364,0,364,1),$C$9),$A$9,IF(B586&lt;PERCENTILE(OFFSET(B586,1-364,0,364,1),$C$10),$A$10,IF(B586&lt;PERCENTILE(OFFSET(B586,1-364,0,364,1),$C$11),$A$11,$A$12))))),""))),_xlpm.dev,原始数据_周度!G569,_xlpm.minDev,MIN(OFFSET(原始数据_周度!G569,1-$D$17,0,$D$17,1)),_xlpm.bounce,_xlpm.dev-_xlpm.minDev,_xlpm.oversold,AND(ISNUMBER(_xlpm.dev),ISNUMBER(_xlpm.minDev),_xlpm.minDev&lt;=$B$17,_xlpm.bounce&gt;=$F$17,OR(_xlpm.initState=$A$12,_xlpm.initState=$A$11,_xlpm.initState=$A$10)),_xlpm.pctOnly,IFERROR(IF(B586&lt;PERCENTILE(OFFSET(B586,1-364,0,364,1),$C$7),$A$7,IF(B586&lt;PERCENTILE(OFFSET(B586,1-364,0,364,1),$C$8),$A$8,IF(B586&lt;PERCENTILE(OFFSET(B586,1-364,0,364,1),$C$9),$A$9,IF(B586&lt;PERCENTILE(OFFSET(B586,1-364,0,364,1),$C$10),$A$10,IF(B586&lt;PERCENTILE(OFFSET(B586,1-364,0,364,1),$C$11),$A$11,$A$12))))),""),IF(_xlpm.initState="","",IF(_xlpm.oversold,_xlpm.pctOnly,_xlpm.initState)))</f>
        <v/>
      </c>
      <c r="F586" s="119" t="n"/>
      <c r="G586" s="120">
        <f>IF(OR(B586="",C586=""),"",IF(OR(特征计算_周度!B569&gt;$B$15,特征计算_周度!C569&gt;$B$15,特征计算_周度!G569&gt;$B$15,特征计算_周度!E569&gt;$B$15,特征计算_周度!F569&gt;$B$15),IF(特征计算_周度!B569&gt;$B$15,"VIX ","")&amp;IF(特征计算_周度!C569&gt;$B$15,"HY ","")&amp;IF(特征计算_周度!G569&gt;$B$15,"Sahm ","")&amp;IF(特征计算_周度!E569&gt;$B$15,"趋势 ","")&amp;IF(特征计算_周度!F569&gt;$B$15,"斜率",""),"—"))</f>
        <v/>
      </c>
      <c r="H586" s="120">
        <f>IF(OR(B586="",C586=""),"",_xlfn.LET(_xlpm.dev,原始数据_周度!G569,_xlpm.minDev,MIN(OFFSET(原始数据_周度!G569,1-$D$17,0,$D$17,1)),_xlpm.bounce,_xlpm.dev-_xlpm.minDev,IF(AND(ISNUMBER(_xlpm.dev),ISNUMBER(_xlpm.minDev),_xlpm.minDev&lt;=$B$17,_xlpm.bounce&gt;=$F$17),"✅ 触发","—")))</f>
        <v/>
      </c>
      <c r="I586" s="172">
        <f>IFERROR(IF(特征计算_周度!H586&gt;$I$3,MIN($I$4,MAX(-$I$5,(特征计算_周度!H586-$I$3)*$I$4)),0),"")</f>
        <v/>
      </c>
    </row>
    <row r="587">
      <c r="A587" s="117">
        <f>特征计算_周度!A570</f>
        <v/>
      </c>
      <c r="B587" s="171">
        <f>IFERROR($A$3*特征计算_周度!B587+$B$3*特征计算_周度!C587+$C$3*特征计算_周度!D587+$D$3*特征计算_周度!E587+$E$3*特征计算_周度!F587+$F$3*特征计算_周度!H587,"")</f>
        <v/>
      </c>
      <c r="C587" s="118">
        <f>IFERROR(PERCENTILE(OFFSET(B587,1-364,0,364,1),$C$7),"")</f>
        <v/>
      </c>
      <c r="D587" s="118">
        <f>IFERROR(PERCENTILE(OFFSET(B587,1-364,0,364,1),$C$11),"")</f>
        <v/>
      </c>
      <c r="E587" s="122">
        <f>_xlfn.LET(_xlpm.initState,IF(OR(B587="",C587=""),"",IF(OR(特征计算_周度!B570&gt;$B$15,特征计算_周度!C570&gt;$B$15,特征计算_周度!G570&gt;$B$15,特征计算_周度!E570&gt;$B$15,特征计算_周度!F570&gt;$B$15),$A$12,IFERROR(IF(B587&lt;PERCENTILE(OFFSET(B587,1-364,0,364,1),$C$7),$A$7,IF(B587&lt;PERCENTILE(OFFSET(B587,1-364,0,364,1),$C$8),$A$8,IF(B587&lt;PERCENTILE(OFFSET(B587,1-364,0,364,1),$C$9),$A$9,IF(B587&lt;PERCENTILE(OFFSET(B587,1-364,0,364,1),$C$10),$A$10,IF(B587&lt;PERCENTILE(OFFSET(B587,1-364,0,364,1),$C$11),$A$11,$A$12))))),""))),_xlpm.dev,原始数据_周度!G570,_xlpm.minDev,MIN(OFFSET(原始数据_周度!G570,1-$D$17,0,$D$17,1)),_xlpm.bounce,_xlpm.dev-_xlpm.minDev,_xlpm.oversold,AND(ISNUMBER(_xlpm.dev),ISNUMBER(_xlpm.minDev),_xlpm.minDev&lt;=$B$17,_xlpm.bounce&gt;=$F$17,OR(_xlpm.initState=$A$12,_xlpm.initState=$A$11,_xlpm.initState=$A$10)),_xlpm.pctOnly,IFERROR(IF(B587&lt;PERCENTILE(OFFSET(B587,1-364,0,364,1),$C$7),$A$7,IF(B587&lt;PERCENTILE(OFFSET(B587,1-364,0,364,1),$C$8),$A$8,IF(B587&lt;PERCENTILE(OFFSET(B587,1-364,0,364,1),$C$9),$A$9,IF(B587&lt;PERCENTILE(OFFSET(B587,1-364,0,364,1),$C$10),$A$10,IF(B587&lt;PERCENTILE(OFFSET(B587,1-364,0,364,1),$C$11),$A$11,$A$12))))),""),IF(_xlpm.initState="","",IF(_xlpm.oversold,_xlpm.pctOnly,_xlpm.initState)))</f>
        <v/>
      </c>
      <c r="F587" s="119" t="n"/>
      <c r="G587" s="120">
        <f>IF(OR(B587="",C587=""),"",IF(OR(特征计算_周度!B570&gt;$B$15,特征计算_周度!C570&gt;$B$15,特征计算_周度!G570&gt;$B$15,特征计算_周度!E570&gt;$B$15,特征计算_周度!F570&gt;$B$15),IF(特征计算_周度!B570&gt;$B$15,"VIX ","")&amp;IF(特征计算_周度!C570&gt;$B$15,"HY ","")&amp;IF(特征计算_周度!G570&gt;$B$15,"Sahm ","")&amp;IF(特征计算_周度!E570&gt;$B$15,"趋势 ","")&amp;IF(特征计算_周度!F570&gt;$B$15,"斜率",""),"—"))</f>
        <v/>
      </c>
      <c r="H587" s="120">
        <f>IF(OR(B587="",C587=""),"",_xlfn.LET(_xlpm.dev,原始数据_周度!G570,_xlpm.minDev,MIN(OFFSET(原始数据_周度!G570,1-$D$17,0,$D$17,1)),_xlpm.bounce,_xlpm.dev-_xlpm.minDev,IF(AND(ISNUMBER(_xlpm.dev),ISNUMBER(_xlpm.minDev),_xlpm.minDev&lt;=$B$17,_xlpm.bounce&gt;=$F$17),"✅ 触发","—")))</f>
        <v/>
      </c>
      <c r="I587" s="172">
        <f>IFERROR(IF(特征计算_周度!H587&gt;$I$3,MIN($I$4,MAX(-$I$5,(特征计算_周度!H587-$I$3)*$I$4)),0),"")</f>
        <v/>
      </c>
    </row>
    <row r="588">
      <c r="A588" s="117">
        <f>特征计算_周度!A571</f>
        <v/>
      </c>
      <c r="B588" s="171">
        <f>IFERROR($A$3*特征计算_周度!B588+$B$3*特征计算_周度!C588+$C$3*特征计算_周度!D588+$D$3*特征计算_周度!E588+$E$3*特征计算_周度!F588+$F$3*特征计算_周度!H588,"")</f>
        <v/>
      </c>
      <c r="C588" s="118">
        <f>IFERROR(PERCENTILE(OFFSET(B588,1-364,0,364,1),$C$7),"")</f>
        <v/>
      </c>
      <c r="D588" s="118">
        <f>IFERROR(PERCENTILE(OFFSET(B588,1-364,0,364,1),$C$11),"")</f>
        <v/>
      </c>
      <c r="E588" s="122">
        <f>_xlfn.LET(_xlpm.initState,IF(OR(B588="",C588=""),"",IF(OR(特征计算_周度!B571&gt;$B$15,特征计算_周度!C571&gt;$B$15,特征计算_周度!G571&gt;$B$15,特征计算_周度!E571&gt;$B$15,特征计算_周度!F571&gt;$B$15),$A$12,IFERROR(IF(B588&lt;PERCENTILE(OFFSET(B588,1-364,0,364,1),$C$7),$A$7,IF(B588&lt;PERCENTILE(OFFSET(B588,1-364,0,364,1),$C$8),$A$8,IF(B588&lt;PERCENTILE(OFFSET(B588,1-364,0,364,1),$C$9),$A$9,IF(B588&lt;PERCENTILE(OFFSET(B588,1-364,0,364,1),$C$10),$A$10,IF(B588&lt;PERCENTILE(OFFSET(B588,1-364,0,364,1),$C$11),$A$11,$A$12))))),""))),_xlpm.dev,原始数据_周度!G571,_xlpm.minDev,MIN(OFFSET(原始数据_周度!G571,1-$D$17,0,$D$17,1)),_xlpm.bounce,_xlpm.dev-_xlpm.minDev,_xlpm.oversold,AND(ISNUMBER(_xlpm.dev),ISNUMBER(_xlpm.minDev),_xlpm.minDev&lt;=$B$17,_xlpm.bounce&gt;=$F$17,OR(_xlpm.initState=$A$12,_xlpm.initState=$A$11,_xlpm.initState=$A$10)),_xlpm.pctOnly,IFERROR(IF(B588&lt;PERCENTILE(OFFSET(B588,1-364,0,364,1),$C$7),$A$7,IF(B588&lt;PERCENTILE(OFFSET(B588,1-364,0,364,1),$C$8),$A$8,IF(B588&lt;PERCENTILE(OFFSET(B588,1-364,0,364,1),$C$9),$A$9,IF(B588&lt;PERCENTILE(OFFSET(B588,1-364,0,364,1),$C$10),$A$10,IF(B588&lt;PERCENTILE(OFFSET(B588,1-364,0,364,1),$C$11),$A$11,$A$12))))),""),IF(_xlpm.initState="","",IF(_xlpm.oversold,_xlpm.pctOnly,_xlpm.initState)))</f>
        <v/>
      </c>
      <c r="F588" s="119" t="n"/>
      <c r="G588" s="120">
        <f>IF(OR(B588="",C588=""),"",IF(OR(特征计算_周度!B571&gt;$B$15,特征计算_周度!C571&gt;$B$15,特征计算_周度!G571&gt;$B$15,特征计算_周度!E571&gt;$B$15,特征计算_周度!F571&gt;$B$15),IF(特征计算_周度!B571&gt;$B$15,"VIX ","")&amp;IF(特征计算_周度!C571&gt;$B$15,"HY ","")&amp;IF(特征计算_周度!G571&gt;$B$15,"Sahm ","")&amp;IF(特征计算_周度!E571&gt;$B$15,"趋势 ","")&amp;IF(特征计算_周度!F571&gt;$B$15,"斜率",""),"—"))</f>
        <v/>
      </c>
      <c r="H588" s="120">
        <f>IF(OR(B588="",C588=""),"",_xlfn.LET(_xlpm.dev,原始数据_周度!G571,_xlpm.minDev,MIN(OFFSET(原始数据_周度!G571,1-$D$17,0,$D$17,1)),_xlpm.bounce,_xlpm.dev-_xlpm.minDev,IF(AND(ISNUMBER(_xlpm.dev),ISNUMBER(_xlpm.minDev),_xlpm.minDev&lt;=$B$17,_xlpm.bounce&gt;=$F$17),"✅ 触发","—")))</f>
        <v/>
      </c>
      <c r="I588" s="172">
        <f>IFERROR(IF(特征计算_周度!H588&gt;$I$3,MIN($I$4,MAX(-$I$5,(特征计算_周度!H588-$I$3)*$I$4)),0),"")</f>
        <v/>
      </c>
    </row>
    <row r="589">
      <c r="A589" s="117">
        <f>特征计算_周度!A572</f>
        <v/>
      </c>
      <c r="B589" s="171">
        <f>IFERROR($A$3*特征计算_周度!B589+$B$3*特征计算_周度!C589+$C$3*特征计算_周度!D589+$D$3*特征计算_周度!E589+$E$3*特征计算_周度!F589+$F$3*特征计算_周度!H589,"")</f>
        <v/>
      </c>
      <c r="C589" s="118">
        <f>IFERROR(PERCENTILE(OFFSET(B589,1-364,0,364,1),$C$7),"")</f>
        <v/>
      </c>
      <c r="D589" s="118">
        <f>IFERROR(PERCENTILE(OFFSET(B589,1-364,0,364,1),$C$11),"")</f>
        <v/>
      </c>
      <c r="E589" s="122">
        <f>_xlfn.LET(_xlpm.initState,IF(OR(B589="",C589=""),"",IF(OR(特征计算_周度!B572&gt;$B$15,特征计算_周度!C572&gt;$B$15,特征计算_周度!G572&gt;$B$15,特征计算_周度!E572&gt;$B$15,特征计算_周度!F572&gt;$B$15),$A$12,IFERROR(IF(B589&lt;PERCENTILE(OFFSET(B589,1-364,0,364,1),$C$7),$A$7,IF(B589&lt;PERCENTILE(OFFSET(B589,1-364,0,364,1),$C$8),$A$8,IF(B589&lt;PERCENTILE(OFFSET(B589,1-364,0,364,1),$C$9),$A$9,IF(B589&lt;PERCENTILE(OFFSET(B589,1-364,0,364,1),$C$10),$A$10,IF(B589&lt;PERCENTILE(OFFSET(B589,1-364,0,364,1),$C$11),$A$11,$A$12))))),""))),_xlpm.dev,原始数据_周度!G572,_xlpm.minDev,MIN(OFFSET(原始数据_周度!G572,1-$D$17,0,$D$17,1)),_xlpm.bounce,_xlpm.dev-_xlpm.minDev,_xlpm.oversold,AND(ISNUMBER(_xlpm.dev),ISNUMBER(_xlpm.minDev),_xlpm.minDev&lt;=$B$17,_xlpm.bounce&gt;=$F$17,OR(_xlpm.initState=$A$12,_xlpm.initState=$A$11,_xlpm.initState=$A$10)),_xlpm.pctOnly,IFERROR(IF(B589&lt;PERCENTILE(OFFSET(B589,1-364,0,364,1),$C$7),$A$7,IF(B589&lt;PERCENTILE(OFFSET(B589,1-364,0,364,1),$C$8),$A$8,IF(B589&lt;PERCENTILE(OFFSET(B589,1-364,0,364,1),$C$9),$A$9,IF(B589&lt;PERCENTILE(OFFSET(B589,1-364,0,364,1),$C$10),$A$10,IF(B589&lt;PERCENTILE(OFFSET(B589,1-364,0,364,1),$C$11),$A$11,$A$12))))),""),IF(_xlpm.initState="","",IF(_xlpm.oversold,_xlpm.pctOnly,_xlpm.initState)))</f>
        <v/>
      </c>
      <c r="F589" s="119" t="n"/>
      <c r="G589" s="120">
        <f>IF(OR(B589="",C589=""),"",IF(OR(特征计算_周度!B572&gt;$B$15,特征计算_周度!C572&gt;$B$15,特征计算_周度!G572&gt;$B$15,特征计算_周度!E572&gt;$B$15,特征计算_周度!F572&gt;$B$15),IF(特征计算_周度!B572&gt;$B$15,"VIX ","")&amp;IF(特征计算_周度!C572&gt;$B$15,"HY ","")&amp;IF(特征计算_周度!G572&gt;$B$15,"Sahm ","")&amp;IF(特征计算_周度!E572&gt;$B$15,"趋势 ","")&amp;IF(特征计算_周度!F572&gt;$B$15,"斜率",""),"—"))</f>
        <v/>
      </c>
      <c r="H589" s="120">
        <f>IF(OR(B589="",C589=""),"",_xlfn.LET(_xlpm.dev,原始数据_周度!G572,_xlpm.minDev,MIN(OFFSET(原始数据_周度!G572,1-$D$17,0,$D$17,1)),_xlpm.bounce,_xlpm.dev-_xlpm.minDev,IF(AND(ISNUMBER(_xlpm.dev),ISNUMBER(_xlpm.minDev),_xlpm.minDev&lt;=$B$17,_xlpm.bounce&gt;=$F$17),"✅ 触发","—")))</f>
        <v/>
      </c>
      <c r="I589" s="172">
        <f>IFERROR(IF(特征计算_周度!H589&gt;$I$3,MIN($I$4,MAX(-$I$5,(特征计算_周度!H589-$I$3)*$I$4)),0),"")</f>
        <v/>
      </c>
    </row>
    <row r="590">
      <c r="A590" s="117">
        <f>特征计算_周度!A573</f>
        <v/>
      </c>
      <c r="B590" s="171">
        <f>IFERROR($A$3*特征计算_周度!B590+$B$3*特征计算_周度!C590+$C$3*特征计算_周度!D590+$D$3*特征计算_周度!E590+$E$3*特征计算_周度!F590+$F$3*特征计算_周度!H590,"")</f>
        <v/>
      </c>
      <c r="C590" s="118">
        <f>IFERROR(PERCENTILE(OFFSET(B590,1-364,0,364,1),$C$7),"")</f>
        <v/>
      </c>
      <c r="D590" s="118">
        <f>IFERROR(PERCENTILE(OFFSET(B590,1-364,0,364,1),$C$11),"")</f>
        <v/>
      </c>
      <c r="E590" s="122">
        <f>_xlfn.LET(_xlpm.initState,IF(OR(B590="",C590=""),"",IF(OR(特征计算_周度!B573&gt;$B$15,特征计算_周度!C573&gt;$B$15,特征计算_周度!G573&gt;$B$15,特征计算_周度!E573&gt;$B$15,特征计算_周度!F573&gt;$B$15),$A$12,IFERROR(IF(B590&lt;PERCENTILE(OFFSET(B590,1-364,0,364,1),$C$7),$A$7,IF(B590&lt;PERCENTILE(OFFSET(B590,1-364,0,364,1),$C$8),$A$8,IF(B590&lt;PERCENTILE(OFFSET(B590,1-364,0,364,1),$C$9),$A$9,IF(B590&lt;PERCENTILE(OFFSET(B590,1-364,0,364,1),$C$10),$A$10,IF(B590&lt;PERCENTILE(OFFSET(B590,1-364,0,364,1),$C$11),$A$11,$A$12))))),""))),_xlpm.dev,原始数据_周度!G573,_xlpm.minDev,MIN(OFFSET(原始数据_周度!G573,1-$D$17,0,$D$17,1)),_xlpm.bounce,_xlpm.dev-_xlpm.minDev,_xlpm.oversold,AND(ISNUMBER(_xlpm.dev),ISNUMBER(_xlpm.minDev),_xlpm.minDev&lt;=$B$17,_xlpm.bounce&gt;=$F$17,OR(_xlpm.initState=$A$12,_xlpm.initState=$A$11,_xlpm.initState=$A$10)),_xlpm.pctOnly,IFERROR(IF(B590&lt;PERCENTILE(OFFSET(B590,1-364,0,364,1),$C$7),$A$7,IF(B590&lt;PERCENTILE(OFFSET(B590,1-364,0,364,1),$C$8),$A$8,IF(B590&lt;PERCENTILE(OFFSET(B590,1-364,0,364,1),$C$9),$A$9,IF(B590&lt;PERCENTILE(OFFSET(B590,1-364,0,364,1),$C$10),$A$10,IF(B590&lt;PERCENTILE(OFFSET(B590,1-364,0,364,1),$C$11),$A$11,$A$12))))),""),IF(_xlpm.initState="","",IF(_xlpm.oversold,_xlpm.pctOnly,_xlpm.initState)))</f>
        <v/>
      </c>
      <c r="F590" s="119" t="n"/>
      <c r="G590" s="120">
        <f>IF(OR(B590="",C590=""),"",IF(OR(特征计算_周度!B573&gt;$B$15,特征计算_周度!C573&gt;$B$15,特征计算_周度!G573&gt;$B$15,特征计算_周度!E573&gt;$B$15,特征计算_周度!F573&gt;$B$15),IF(特征计算_周度!B573&gt;$B$15,"VIX ","")&amp;IF(特征计算_周度!C573&gt;$B$15,"HY ","")&amp;IF(特征计算_周度!G573&gt;$B$15,"Sahm ","")&amp;IF(特征计算_周度!E573&gt;$B$15,"趋势 ","")&amp;IF(特征计算_周度!F573&gt;$B$15,"斜率",""),"—"))</f>
        <v/>
      </c>
      <c r="H590" s="120">
        <f>IF(OR(B590="",C590=""),"",_xlfn.LET(_xlpm.dev,原始数据_周度!G573,_xlpm.minDev,MIN(OFFSET(原始数据_周度!G573,1-$D$17,0,$D$17,1)),_xlpm.bounce,_xlpm.dev-_xlpm.minDev,IF(AND(ISNUMBER(_xlpm.dev),ISNUMBER(_xlpm.minDev),_xlpm.minDev&lt;=$B$17,_xlpm.bounce&gt;=$F$17),"✅ 触发","—")))</f>
        <v/>
      </c>
      <c r="I590" s="172">
        <f>IFERROR(IF(特征计算_周度!H590&gt;$I$3,MIN($I$4,MAX(-$I$5,(特征计算_周度!H590-$I$3)*$I$4)),0),"")</f>
        <v/>
      </c>
    </row>
    <row r="591">
      <c r="A591" s="117">
        <f>特征计算_周度!A574</f>
        <v/>
      </c>
      <c r="B591" s="171">
        <f>IFERROR($A$3*特征计算_周度!B591+$B$3*特征计算_周度!C591+$C$3*特征计算_周度!D591+$D$3*特征计算_周度!E591+$E$3*特征计算_周度!F591+$F$3*特征计算_周度!H591,"")</f>
        <v/>
      </c>
      <c r="C591" s="118">
        <f>IFERROR(PERCENTILE(OFFSET(B591,1-364,0,364,1),$C$7),"")</f>
        <v/>
      </c>
      <c r="D591" s="118">
        <f>IFERROR(PERCENTILE(OFFSET(B591,1-364,0,364,1),$C$11),"")</f>
        <v/>
      </c>
      <c r="E591" s="122">
        <f>_xlfn.LET(_xlpm.initState,IF(OR(B591="",C591=""),"",IF(OR(特征计算_周度!B574&gt;$B$15,特征计算_周度!C574&gt;$B$15,特征计算_周度!G574&gt;$B$15,特征计算_周度!E574&gt;$B$15,特征计算_周度!F574&gt;$B$15),$A$12,IFERROR(IF(B591&lt;PERCENTILE(OFFSET(B591,1-364,0,364,1),$C$7),$A$7,IF(B591&lt;PERCENTILE(OFFSET(B591,1-364,0,364,1),$C$8),$A$8,IF(B591&lt;PERCENTILE(OFFSET(B591,1-364,0,364,1),$C$9),$A$9,IF(B591&lt;PERCENTILE(OFFSET(B591,1-364,0,364,1),$C$10),$A$10,IF(B591&lt;PERCENTILE(OFFSET(B591,1-364,0,364,1),$C$11),$A$11,$A$12))))),""))),_xlpm.dev,原始数据_周度!G574,_xlpm.minDev,MIN(OFFSET(原始数据_周度!G574,1-$D$17,0,$D$17,1)),_xlpm.bounce,_xlpm.dev-_xlpm.minDev,_xlpm.oversold,AND(ISNUMBER(_xlpm.dev),ISNUMBER(_xlpm.minDev),_xlpm.minDev&lt;=$B$17,_xlpm.bounce&gt;=$F$17,OR(_xlpm.initState=$A$12,_xlpm.initState=$A$11,_xlpm.initState=$A$10)),_xlpm.pctOnly,IFERROR(IF(B591&lt;PERCENTILE(OFFSET(B591,1-364,0,364,1),$C$7),$A$7,IF(B591&lt;PERCENTILE(OFFSET(B591,1-364,0,364,1),$C$8),$A$8,IF(B591&lt;PERCENTILE(OFFSET(B591,1-364,0,364,1),$C$9),$A$9,IF(B591&lt;PERCENTILE(OFFSET(B591,1-364,0,364,1),$C$10),$A$10,IF(B591&lt;PERCENTILE(OFFSET(B591,1-364,0,364,1),$C$11),$A$11,$A$12))))),""),IF(_xlpm.initState="","",IF(_xlpm.oversold,_xlpm.pctOnly,_xlpm.initState)))</f>
        <v/>
      </c>
      <c r="F591" s="119" t="n"/>
      <c r="G591" s="120">
        <f>IF(OR(B591="",C591=""),"",IF(OR(特征计算_周度!B574&gt;$B$15,特征计算_周度!C574&gt;$B$15,特征计算_周度!G574&gt;$B$15,特征计算_周度!E574&gt;$B$15,特征计算_周度!F574&gt;$B$15),IF(特征计算_周度!B574&gt;$B$15,"VIX ","")&amp;IF(特征计算_周度!C574&gt;$B$15,"HY ","")&amp;IF(特征计算_周度!G574&gt;$B$15,"Sahm ","")&amp;IF(特征计算_周度!E574&gt;$B$15,"趋势 ","")&amp;IF(特征计算_周度!F574&gt;$B$15,"斜率",""),"—"))</f>
        <v/>
      </c>
      <c r="H591" s="120">
        <f>IF(OR(B591="",C591=""),"",_xlfn.LET(_xlpm.dev,原始数据_周度!G574,_xlpm.minDev,MIN(OFFSET(原始数据_周度!G574,1-$D$17,0,$D$17,1)),_xlpm.bounce,_xlpm.dev-_xlpm.minDev,IF(AND(ISNUMBER(_xlpm.dev),ISNUMBER(_xlpm.minDev),_xlpm.minDev&lt;=$B$17,_xlpm.bounce&gt;=$F$17),"✅ 触发","—")))</f>
        <v/>
      </c>
      <c r="I591" s="172">
        <f>IFERROR(IF(特征计算_周度!H591&gt;$I$3,MIN($I$4,MAX(-$I$5,(特征计算_周度!H591-$I$3)*$I$4)),0),"")</f>
        <v/>
      </c>
    </row>
    <row r="592">
      <c r="A592" s="117">
        <f>特征计算_周度!A575</f>
        <v/>
      </c>
      <c r="B592" s="171">
        <f>IFERROR($A$3*特征计算_周度!B592+$B$3*特征计算_周度!C592+$C$3*特征计算_周度!D592+$D$3*特征计算_周度!E592+$E$3*特征计算_周度!F592+$F$3*特征计算_周度!H592,"")</f>
        <v/>
      </c>
      <c r="C592" s="118">
        <f>IFERROR(PERCENTILE(OFFSET(B592,1-364,0,364,1),$C$7),"")</f>
        <v/>
      </c>
      <c r="D592" s="118">
        <f>IFERROR(PERCENTILE(OFFSET(B592,1-364,0,364,1),$C$11),"")</f>
        <v/>
      </c>
      <c r="E592" s="122">
        <f>_xlfn.LET(_xlpm.initState,IF(OR(B592="",C592=""),"",IF(OR(特征计算_周度!B575&gt;$B$15,特征计算_周度!C575&gt;$B$15,特征计算_周度!G575&gt;$B$15,特征计算_周度!E575&gt;$B$15,特征计算_周度!F575&gt;$B$15),$A$12,IFERROR(IF(B592&lt;PERCENTILE(OFFSET(B592,1-364,0,364,1),$C$7),$A$7,IF(B592&lt;PERCENTILE(OFFSET(B592,1-364,0,364,1),$C$8),$A$8,IF(B592&lt;PERCENTILE(OFFSET(B592,1-364,0,364,1),$C$9),$A$9,IF(B592&lt;PERCENTILE(OFFSET(B592,1-364,0,364,1),$C$10),$A$10,IF(B592&lt;PERCENTILE(OFFSET(B592,1-364,0,364,1),$C$11),$A$11,$A$12))))),""))),_xlpm.dev,原始数据_周度!G575,_xlpm.minDev,MIN(OFFSET(原始数据_周度!G575,1-$D$17,0,$D$17,1)),_xlpm.bounce,_xlpm.dev-_xlpm.minDev,_xlpm.oversold,AND(ISNUMBER(_xlpm.dev),ISNUMBER(_xlpm.minDev),_xlpm.minDev&lt;=$B$17,_xlpm.bounce&gt;=$F$17,OR(_xlpm.initState=$A$12,_xlpm.initState=$A$11,_xlpm.initState=$A$10)),_xlpm.pctOnly,IFERROR(IF(B592&lt;PERCENTILE(OFFSET(B592,1-364,0,364,1),$C$7),$A$7,IF(B592&lt;PERCENTILE(OFFSET(B592,1-364,0,364,1),$C$8),$A$8,IF(B592&lt;PERCENTILE(OFFSET(B592,1-364,0,364,1),$C$9),$A$9,IF(B592&lt;PERCENTILE(OFFSET(B592,1-364,0,364,1),$C$10),$A$10,IF(B592&lt;PERCENTILE(OFFSET(B592,1-364,0,364,1),$C$11),$A$11,$A$12))))),""),IF(_xlpm.initState="","",IF(_xlpm.oversold,_xlpm.pctOnly,_xlpm.initState)))</f>
        <v/>
      </c>
      <c r="F592" s="119" t="n"/>
      <c r="G592" s="120">
        <f>IF(OR(B592="",C592=""),"",IF(OR(特征计算_周度!B575&gt;$B$15,特征计算_周度!C575&gt;$B$15,特征计算_周度!G575&gt;$B$15,特征计算_周度!E575&gt;$B$15,特征计算_周度!F575&gt;$B$15),IF(特征计算_周度!B575&gt;$B$15,"VIX ","")&amp;IF(特征计算_周度!C575&gt;$B$15,"HY ","")&amp;IF(特征计算_周度!G575&gt;$B$15,"Sahm ","")&amp;IF(特征计算_周度!E575&gt;$B$15,"趋势 ","")&amp;IF(特征计算_周度!F575&gt;$B$15,"斜率",""),"—"))</f>
        <v/>
      </c>
      <c r="H592" s="120">
        <f>IF(OR(B592="",C592=""),"",_xlfn.LET(_xlpm.dev,原始数据_周度!G575,_xlpm.minDev,MIN(OFFSET(原始数据_周度!G575,1-$D$17,0,$D$17,1)),_xlpm.bounce,_xlpm.dev-_xlpm.minDev,IF(AND(ISNUMBER(_xlpm.dev),ISNUMBER(_xlpm.minDev),_xlpm.minDev&lt;=$B$17,_xlpm.bounce&gt;=$F$17),"✅ 触发","—")))</f>
        <v/>
      </c>
      <c r="I592" s="172">
        <f>IFERROR(IF(特征计算_周度!H592&gt;$I$3,MIN($I$4,MAX(-$I$5,(特征计算_周度!H592-$I$3)*$I$4)),0),"")</f>
        <v/>
      </c>
    </row>
    <row r="593">
      <c r="A593" s="117">
        <f>特征计算_周度!A576</f>
        <v/>
      </c>
      <c r="B593" s="171">
        <f>IFERROR($A$3*特征计算_周度!B593+$B$3*特征计算_周度!C593+$C$3*特征计算_周度!D593+$D$3*特征计算_周度!E593+$E$3*特征计算_周度!F593+$F$3*特征计算_周度!H593,"")</f>
        <v/>
      </c>
      <c r="C593" s="118">
        <f>IFERROR(PERCENTILE(OFFSET(B593,1-364,0,364,1),$C$7),"")</f>
        <v/>
      </c>
      <c r="D593" s="118">
        <f>IFERROR(PERCENTILE(OFFSET(B593,1-364,0,364,1),$C$11),"")</f>
        <v/>
      </c>
      <c r="E593" s="122">
        <f>_xlfn.LET(_xlpm.initState,IF(OR(B593="",C593=""),"",IF(OR(特征计算_周度!B576&gt;$B$15,特征计算_周度!C576&gt;$B$15,特征计算_周度!G576&gt;$B$15,特征计算_周度!E576&gt;$B$15,特征计算_周度!F576&gt;$B$15),$A$12,IFERROR(IF(B593&lt;PERCENTILE(OFFSET(B593,1-364,0,364,1),$C$7),$A$7,IF(B593&lt;PERCENTILE(OFFSET(B593,1-364,0,364,1),$C$8),$A$8,IF(B593&lt;PERCENTILE(OFFSET(B593,1-364,0,364,1),$C$9),$A$9,IF(B593&lt;PERCENTILE(OFFSET(B593,1-364,0,364,1),$C$10),$A$10,IF(B593&lt;PERCENTILE(OFFSET(B593,1-364,0,364,1),$C$11),$A$11,$A$12))))),""))),_xlpm.dev,原始数据_周度!G576,_xlpm.minDev,MIN(OFFSET(原始数据_周度!G576,1-$D$17,0,$D$17,1)),_xlpm.bounce,_xlpm.dev-_xlpm.minDev,_xlpm.oversold,AND(ISNUMBER(_xlpm.dev),ISNUMBER(_xlpm.minDev),_xlpm.minDev&lt;=$B$17,_xlpm.bounce&gt;=$F$17,OR(_xlpm.initState=$A$12,_xlpm.initState=$A$11,_xlpm.initState=$A$10)),_xlpm.pctOnly,IFERROR(IF(B593&lt;PERCENTILE(OFFSET(B593,1-364,0,364,1),$C$7),$A$7,IF(B593&lt;PERCENTILE(OFFSET(B593,1-364,0,364,1),$C$8),$A$8,IF(B593&lt;PERCENTILE(OFFSET(B593,1-364,0,364,1),$C$9),$A$9,IF(B593&lt;PERCENTILE(OFFSET(B593,1-364,0,364,1),$C$10),$A$10,IF(B593&lt;PERCENTILE(OFFSET(B593,1-364,0,364,1),$C$11),$A$11,$A$12))))),""),IF(_xlpm.initState="","",IF(_xlpm.oversold,_xlpm.pctOnly,_xlpm.initState)))</f>
        <v/>
      </c>
      <c r="F593" s="119" t="n"/>
      <c r="G593" s="120">
        <f>IF(OR(B593="",C593=""),"",IF(OR(特征计算_周度!B576&gt;$B$15,特征计算_周度!C576&gt;$B$15,特征计算_周度!G576&gt;$B$15,特征计算_周度!E576&gt;$B$15,特征计算_周度!F576&gt;$B$15),IF(特征计算_周度!B576&gt;$B$15,"VIX ","")&amp;IF(特征计算_周度!C576&gt;$B$15,"HY ","")&amp;IF(特征计算_周度!G576&gt;$B$15,"Sahm ","")&amp;IF(特征计算_周度!E576&gt;$B$15,"趋势 ","")&amp;IF(特征计算_周度!F576&gt;$B$15,"斜率",""),"—"))</f>
        <v/>
      </c>
      <c r="H593" s="120">
        <f>IF(OR(B593="",C593=""),"",_xlfn.LET(_xlpm.dev,原始数据_周度!G576,_xlpm.minDev,MIN(OFFSET(原始数据_周度!G576,1-$D$17,0,$D$17,1)),_xlpm.bounce,_xlpm.dev-_xlpm.minDev,IF(AND(ISNUMBER(_xlpm.dev),ISNUMBER(_xlpm.minDev),_xlpm.minDev&lt;=$B$17,_xlpm.bounce&gt;=$F$17),"✅ 触发","—")))</f>
        <v/>
      </c>
      <c r="I593" s="172">
        <f>IFERROR(IF(特征计算_周度!H593&gt;$I$3,MIN($I$4,MAX(-$I$5,(特征计算_周度!H593-$I$3)*$I$4)),0),"")</f>
        <v/>
      </c>
    </row>
    <row r="594">
      <c r="A594" s="117">
        <f>特征计算_周度!A577</f>
        <v/>
      </c>
      <c r="B594" s="171">
        <f>IFERROR($A$3*特征计算_周度!B594+$B$3*特征计算_周度!C594+$C$3*特征计算_周度!D594+$D$3*特征计算_周度!E594+$E$3*特征计算_周度!F594+$F$3*特征计算_周度!H594,"")</f>
        <v/>
      </c>
      <c r="C594" s="118">
        <f>IFERROR(PERCENTILE(OFFSET(B594,1-364,0,364,1),$C$7),"")</f>
        <v/>
      </c>
      <c r="D594" s="118">
        <f>IFERROR(PERCENTILE(OFFSET(B594,1-364,0,364,1),$C$11),"")</f>
        <v/>
      </c>
      <c r="E594" s="122">
        <f>_xlfn.LET(_xlpm.initState,IF(OR(B594="",C594=""),"",IF(OR(特征计算_周度!B577&gt;$B$15,特征计算_周度!C577&gt;$B$15,特征计算_周度!G577&gt;$B$15,特征计算_周度!E577&gt;$B$15,特征计算_周度!F577&gt;$B$15),$A$12,IFERROR(IF(B594&lt;PERCENTILE(OFFSET(B594,1-364,0,364,1),$C$7),$A$7,IF(B594&lt;PERCENTILE(OFFSET(B594,1-364,0,364,1),$C$8),$A$8,IF(B594&lt;PERCENTILE(OFFSET(B594,1-364,0,364,1),$C$9),$A$9,IF(B594&lt;PERCENTILE(OFFSET(B594,1-364,0,364,1),$C$10),$A$10,IF(B594&lt;PERCENTILE(OFFSET(B594,1-364,0,364,1),$C$11),$A$11,$A$12))))),""))),_xlpm.dev,原始数据_周度!G577,_xlpm.minDev,MIN(OFFSET(原始数据_周度!G577,1-$D$17,0,$D$17,1)),_xlpm.bounce,_xlpm.dev-_xlpm.minDev,_xlpm.oversold,AND(ISNUMBER(_xlpm.dev),ISNUMBER(_xlpm.minDev),_xlpm.minDev&lt;=$B$17,_xlpm.bounce&gt;=$F$17,OR(_xlpm.initState=$A$12,_xlpm.initState=$A$11,_xlpm.initState=$A$10)),_xlpm.pctOnly,IFERROR(IF(B594&lt;PERCENTILE(OFFSET(B594,1-364,0,364,1),$C$7),$A$7,IF(B594&lt;PERCENTILE(OFFSET(B594,1-364,0,364,1),$C$8),$A$8,IF(B594&lt;PERCENTILE(OFFSET(B594,1-364,0,364,1),$C$9),$A$9,IF(B594&lt;PERCENTILE(OFFSET(B594,1-364,0,364,1),$C$10),$A$10,IF(B594&lt;PERCENTILE(OFFSET(B594,1-364,0,364,1),$C$11),$A$11,$A$12))))),""),IF(_xlpm.initState="","",IF(_xlpm.oversold,_xlpm.pctOnly,_xlpm.initState)))</f>
        <v/>
      </c>
      <c r="F594" s="119" t="n"/>
      <c r="G594" s="120">
        <f>IF(OR(B594="",C594=""),"",IF(OR(特征计算_周度!B577&gt;$B$15,特征计算_周度!C577&gt;$B$15,特征计算_周度!G577&gt;$B$15,特征计算_周度!E577&gt;$B$15,特征计算_周度!F577&gt;$B$15),IF(特征计算_周度!B577&gt;$B$15,"VIX ","")&amp;IF(特征计算_周度!C577&gt;$B$15,"HY ","")&amp;IF(特征计算_周度!G577&gt;$B$15,"Sahm ","")&amp;IF(特征计算_周度!E577&gt;$B$15,"趋势 ","")&amp;IF(特征计算_周度!F577&gt;$B$15,"斜率",""),"—"))</f>
        <v/>
      </c>
      <c r="H594" s="120">
        <f>IF(OR(B594="",C594=""),"",_xlfn.LET(_xlpm.dev,原始数据_周度!G577,_xlpm.minDev,MIN(OFFSET(原始数据_周度!G577,1-$D$17,0,$D$17,1)),_xlpm.bounce,_xlpm.dev-_xlpm.minDev,IF(AND(ISNUMBER(_xlpm.dev),ISNUMBER(_xlpm.minDev),_xlpm.minDev&lt;=$B$17,_xlpm.bounce&gt;=$F$17),"✅ 触发","—")))</f>
        <v/>
      </c>
      <c r="I594" s="172">
        <f>IFERROR(IF(特征计算_周度!H594&gt;$I$3,MIN($I$4,MAX(-$I$5,(特征计算_周度!H594-$I$3)*$I$4)),0),"")</f>
        <v/>
      </c>
    </row>
    <row r="595">
      <c r="A595" s="117">
        <f>特征计算_周度!A578</f>
        <v/>
      </c>
      <c r="B595" s="171">
        <f>IFERROR($A$3*特征计算_周度!B595+$B$3*特征计算_周度!C595+$C$3*特征计算_周度!D595+$D$3*特征计算_周度!E595+$E$3*特征计算_周度!F595+$F$3*特征计算_周度!H595,"")</f>
        <v/>
      </c>
      <c r="C595" s="118">
        <f>IFERROR(PERCENTILE(OFFSET(B595,1-364,0,364,1),$C$7),"")</f>
        <v/>
      </c>
      <c r="D595" s="118">
        <f>IFERROR(PERCENTILE(OFFSET(B595,1-364,0,364,1),$C$11),"")</f>
        <v/>
      </c>
      <c r="E595" s="122">
        <f>_xlfn.LET(_xlpm.initState,IF(OR(B595="",C595=""),"",IF(OR(特征计算_周度!B578&gt;$B$15,特征计算_周度!C578&gt;$B$15,特征计算_周度!G578&gt;$B$15,特征计算_周度!E578&gt;$B$15,特征计算_周度!F578&gt;$B$15),$A$12,IFERROR(IF(B595&lt;PERCENTILE(OFFSET(B595,1-364,0,364,1),$C$7),$A$7,IF(B595&lt;PERCENTILE(OFFSET(B595,1-364,0,364,1),$C$8),$A$8,IF(B595&lt;PERCENTILE(OFFSET(B595,1-364,0,364,1),$C$9),$A$9,IF(B595&lt;PERCENTILE(OFFSET(B595,1-364,0,364,1),$C$10),$A$10,IF(B595&lt;PERCENTILE(OFFSET(B595,1-364,0,364,1),$C$11),$A$11,$A$12))))),""))),_xlpm.dev,原始数据_周度!G578,_xlpm.minDev,MIN(OFFSET(原始数据_周度!G578,1-$D$17,0,$D$17,1)),_xlpm.bounce,_xlpm.dev-_xlpm.minDev,_xlpm.oversold,AND(ISNUMBER(_xlpm.dev),ISNUMBER(_xlpm.minDev),_xlpm.minDev&lt;=$B$17,_xlpm.bounce&gt;=$F$17,OR(_xlpm.initState=$A$12,_xlpm.initState=$A$11,_xlpm.initState=$A$10)),_xlpm.pctOnly,IFERROR(IF(B595&lt;PERCENTILE(OFFSET(B595,1-364,0,364,1),$C$7),$A$7,IF(B595&lt;PERCENTILE(OFFSET(B595,1-364,0,364,1),$C$8),$A$8,IF(B595&lt;PERCENTILE(OFFSET(B595,1-364,0,364,1),$C$9),$A$9,IF(B595&lt;PERCENTILE(OFFSET(B595,1-364,0,364,1),$C$10),$A$10,IF(B595&lt;PERCENTILE(OFFSET(B595,1-364,0,364,1),$C$11),$A$11,$A$12))))),""),IF(_xlpm.initState="","",IF(_xlpm.oversold,_xlpm.pctOnly,_xlpm.initState)))</f>
        <v/>
      </c>
      <c r="F595" s="119" t="n"/>
      <c r="G595" s="120">
        <f>IF(OR(B595="",C595=""),"",IF(OR(特征计算_周度!B578&gt;$B$15,特征计算_周度!C578&gt;$B$15,特征计算_周度!G578&gt;$B$15,特征计算_周度!E578&gt;$B$15,特征计算_周度!F578&gt;$B$15),IF(特征计算_周度!B578&gt;$B$15,"VIX ","")&amp;IF(特征计算_周度!C578&gt;$B$15,"HY ","")&amp;IF(特征计算_周度!G578&gt;$B$15,"Sahm ","")&amp;IF(特征计算_周度!E578&gt;$B$15,"趋势 ","")&amp;IF(特征计算_周度!F578&gt;$B$15,"斜率",""),"—"))</f>
        <v/>
      </c>
      <c r="H595" s="120">
        <f>IF(OR(B595="",C595=""),"",_xlfn.LET(_xlpm.dev,原始数据_周度!G578,_xlpm.minDev,MIN(OFFSET(原始数据_周度!G578,1-$D$17,0,$D$17,1)),_xlpm.bounce,_xlpm.dev-_xlpm.minDev,IF(AND(ISNUMBER(_xlpm.dev),ISNUMBER(_xlpm.minDev),_xlpm.minDev&lt;=$B$17,_xlpm.bounce&gt;=$F$17),"✅ 触发","—")))</f>
        <v/>
      </c>
      <c r="I595" s="172">
        <f>IFERROR(IF(特征计算_周度!H595&gt;$I$3,MIN($I$4,MAX(-$I$5,(特征计算_周度!H595-$I$3)*$I$4)),0),"")</f>
        <v/>
      </c>
    </row>
    <row r="596">
      <c r="A596" s="117">
        <f>特征计算_周度!A579</f>
        <v/>
      </c>
      <c r="B596" s="171">
        <f>IFERROR($A$3*特征计算_周度!B596+$B$3*特征计算_周度!C596+$C$3*特征计算_周度!D596+$D$3*特征计算_周度!E596+$E$3*特征计算_周度!F596+$F$3*特征计算_周度!H596,"")</f>
        <v/>
      </c>
      <c r="C596" s="118">
        <f>IFERROR(PERCENTILE(OFFSET(B596,1-364,0,364,1),$C$7),"")</f>
        <v/>
      </c>
      <c r="D596" s="118">
        <f>IFERROR(PERCENTILE(OFFSET(B596,1-364,0,364,1),$C$11),"")</f>
        <v/>
      </c>
      <c r="E596" s="122">
        <f>_xlfn.LET(_xlpm.initState,IF(OR(B596="",C596=""),"",IF(OR(特征计算_周度!B579&gt;$B$15,特征计算_周度!C579&gt;$B$15,特征计算_周度!G579&gt;$B$15,特征计算_周度!E579&gt;$B$15,特征计算_周度!F579&gt;$B$15),$A$12,IFERROR(IF(B596&lt;PERCENTILE(OFFSET(B596,1-364,0,364,1),$C$7),$A$7,IF(B596&lt;PERCENTILE(OFFSET(B596,1-364,0,364,1),$C$8),$A$8,IF(B596&lt;PERCENTILE(OFFSET(B596,1-364,0,364,1),$C$9),$A$9,IF(B596&lt;PERCENTILE(OFFSET(B596,1-364,0,364,1),$C$10),$A$10,IF(B596&lt;PERCENTILE(OFFSET(B596,1-364,0,364,1),$C$11),$A$11,$A$12))))),""))),_xlpm.dev,原始数据_周度!G579,_xlpm.minDev,MIN(OFFSET(原始数据_周度!G579,1-$D$17,0,$D$17,1)),_xlpm.bounce,_xlpm.dev-_xlpm.minDev,_xlpm.oversold,AND(ISNUMBER(_xlpm.dev),ISNUMBER(_xlpm.minDev),_xlpm.minDev&lt;=$B$17,_xlpm.bounce&gt;=$F$17,OR(_xlpm.initState=$A$12,_xlpm.initState=$A$11,_xlpm.initState=$A$10)),_xlpm.pctOnly,IFERROR(IF(B596&lt;PERCENTILE(OFFSET(B596,1-364,0,364,1),$C$7),$A$7,IF(B596&lt;PERCENTILE(OFFSET(B596,1-364,0,364,1),$C$8),$A$8,IF(B596&lt;PERCENTILE(OFFSET(B596,1-364,0,364,1),$C$9),$A$9,IF(B596&lt;PERCENTILE(OFFSET(B596,1-364,0,364,1),$C$10),$A$10,IF(B596&lt;PERCENTILE(OFFSET(B596,1-364,0,364,1),$C$11),$A$11,$A$12))))),""),IF(_xlpm.initState="","",IF(_xlpm.oversold,_xlpm.pctOnly,_xlpm.initState)))</f>
        <v/>
      </c>
      <c r="F596" s="119" t="n"/>
      <c r="G596" s="120">
        <f>IF(OR(B596="",C596=""),"",IF(OR(特征计算_周度!B579&gt;$B$15,特征计算_周度!C579&gt;$B$15,特征计算_周度!G579&gt;$B$15,特征计算_周度!E579&gt;$B$15,特征计算_周度!F579&gt;$B$15),IF(特征计算_周度!B579&gt;$B$15,"VIX ","")&amp;IF(特征计算_周度!C579&gt;$B$15,"HY ","")&amp;IF(特征计算_周度!G579&gt;$B$15,"Sahm ","")&amp;IF(特征计算_周度!E579&gt;$B$15,"趋势 ","")&amp;IF(特征计算_周度!F579&gt;$B$15,"斜率",""),"—"))</f>
        <v/>
      </c>
      <c r="H596" s="120">
        <f>IF(OR(B596="",C596=""),"",_xlfn.LET(_xlpm.dev,原始数据_周度!G579,_xlpm.minDev,MIN(OFFSET(原始数据_周度!G579,1-$D$17,0,$D$17,1)),_xlpm.bounce,_xlpm.dev-_xlpm.minDev,IF(AND(ISNUMBER(_xlpm.dev),ISNUMBER(_xlpm.minDev),_xlpm.minDev&lt;=$B$17,_xlpm.bounce&gt;=$F$17),"✅ 触发","—")))</f>
        <v/>
      </c>
      <c r="I596" s="172">
        <f>IFERROR(IF(特征计算_周度!H596&gt;$I$3,MIN($I$4,MAX(-$I$5,(特征计算_周度!H596-$I$3)*$I$4)),0),"")</f>
        <v/>
      </c>
    </row>
    <row r="597">
      <c r="A597" s="117">
        <f>特征计算_周度!A580</f>
        <v/>
      </c>
      <c r="B597" s="171">
        <f>IFERROR($A$3*特征计算_周度!B597+$B$3*特征计算_周度!C597+$C$3*特征计算_周度!D597+$D$3*特征计算_周度!E597+$E$3*特征计算_周度!F597+$F$3*特征计算_周度!H597,"")</f>
        <v/>
      </c>
      <c r="C597" s="118">
        <f>IFERROR(PERCENTILE(OFFSET(B597,1-364,0,364,1),$C$7),"")</f>
        <v/>
      </c>
      <c r="D597" s="118">
        <f>IFERROR(PERCENTILE(OFFSET(B597,1-364,0,364,1),$C$11),"")</f>
        <v/>
      </c>
      <c r="E597" s="122">
        <f>_xlfn.LET(_xlpm.initState,IF(OR(B597="",C597=""),"",IF(OR(特征计算_周度!B580&gt;$B$15,特征计算_周度!C580&gt;$B$15,特征计算_周度!G580&gt;$B$15,特征计算_周度!E580&gt;$B$15,特征计算_周度!F580&gt;$B$15),$A$12,IFERROR(IF(B597&lt;PERCENTILE(OFFSET(B597,1-364,0,364,1),$C$7),$A$7,IF(B597&lt;PERCENTILE(OFFSET(B597,1-364,0,364,1),$C$8),$A$8,IF(B597&lt;PERCENTILE(OFFSET(B597,1-364,0,364,1),$C$9),$A$9,IF(B597&lt;PERCENTILE(OFFSET(B597,1-364,0,364,1),$C$10),$A$10,IF(B597&lt;PERCENTILE(OFFSET(B597,1-364,0,364,1),$C$11),$A$11,$A$12))))),""))),_xlpm.dev,原始数据_周度!G580,_xlpm.minDev,MIN(OFFSET(原始数据_周度!G580,1-$D$17,0,$D$17,1)),_xlpm.bounce,_xlpm.dev-_xlpm.minDev,_xlpm.oversold,AND(ISNUMBER(_xlpm.dev),ISNUMBER(_xlpm.minDev),_xlpm.minDev&lt;=$B$17,_xlpm.bounce&gt;=$F$17,OR(_xlpm.initState=$A$12,_xlpm.initState=$A$11,_xlpm.initState=$A$10)),_xlpm.pctOnly,IFERROR(IF(B597&lt;PERCENTILE(OFFSET(B597,1-364,0,364,1),$C$7),$A$7,IF(B597&lt;PERCENTILE(OFFSET(B597,1-364,0,364,1),$C$8),$A$8,IF(B597&lt;PERCENTILE(OFFSET(B597,1-364,0,364,1),$C$9),$A$9,IF(B597&lt;PERCENTILE(OFFSET(B597,1-364,0,364,1),$C$10),$A$10,IF(B597&lt;PERCENTILE(OFFSET(B597,1-364,0,364,1),$C$11),$A$11,$A$12))))),""),IF(_xlpm.initState="","",IF(_xlpm.oversold,_xlpm.pctOnly,_xlpm.initState)))</f>
        <v/>
      </c>
      <c r="F597" s="119" t="n"/>
      <c r="G597" s="120">
        <f>IF(OR(B597="",C597=""),"",IF(OR(特征计算_周度!B580&gt;$B$15,特征计算_周度!C580&gt;$B$15,特征计算_周度!G580&gt;$B$15,特征计算_周度!E580&gt;$B$15,特征计算_周度!F580&gt;$B$15),IF(特征计算_周度!B580&gt;$B$15,"VIX ","")&amp;IF(特征计算_周度!C580&gt;$B$15,"HY ","")&amp;IF(特征计算_周度!G580&gt;$B$15,"Sahm ","")&amp;IF(特征计算_周度!E580&gt;$B$15,"趋势 ","")&amp;IF(特征计算_周度!F580&gt;$B$15,"斜率",""),"—"))</f>
        <v/>
      </c>
      <c r="H597" s="120">
        <f>IF(OR(B597="",C597=""),"",_xlfn.LET(_xlpm.dev,原始数据_周度!G580,_xlpm.minDev,MIN(OFFSET(原始数据_周度!G580,1-$D$17,0,$D$17,1)),_xlpm.bounce,_xlpm.dev-_xlpm.minDev,IF(AND(ISNUMBER(_xlpm.dev),ISNUMBER(_xlpm.minDev),_xlpm.minDev&lt;=$B$17,_xlpm.bounce&gt;=$F$17),"✅ 触发","—")))</f>
        <v/>
      </c>
      <c r="I597" s="172">
        <f>IFERROR(IF(特征计算_周度!H597&gt;$I$3,MIN($I$4,MAX(-$I$5,(特征计算_周度!H597-$I$3)*$I$4)),0),"")</f>
        <v/>
      </c>
    </row>
    <row r="598">
      <c r="A598" s="117">
        <f>特征计算_周度!A581</f>
        <v/>
      </c>
      <c r="B598" s="171">
        <f>IFERROR($A$3*特征计算_周度!B598+$B$3*特征计算_周度!C598+$C$3*特征计算_周度!D598+$D$3*特征计算_周度!E598+$E$3*特征计算_周度!F598+$F$3*特征计算_周度!H598,"")</f>
        <v/>
      </c>
      <c r="C598" s="118">
        <f>IFERROR(PERCENTILE(OFFSET(B598,1-364,0,364,1),$C$7),"")</f>
        <v/>
      </c>
      <c r="D598" s="118">
        <f>IFERROR(PERCENTILE(OFFSET(B598,1-364,0,364,1),$C$11),"")</f>
        <v/>
      </c>
      <c r="E598" s="122">
        <f>_xlfn.LET(_xlpm.initState,IF(OR(B598="",C598=""),"",IF(OR(特征计算_周度!B581&gt;$B$15,特征计算_周度!C581&gt;$B$15,特征计算_周度!G581&gt;$B$15,特征计算_周度!E581&gt;$B$15,特征计算_周度!F581&gt;$B$15),$A$12,IFERROR(IF(B598&lt;PERCENTILE(OFFSET(B598,1-364,0,364,1),$C$7),$A$7,IF(B598&lt;PERCENTILE(OFFSET(B598,1-364,0,364,1),$C$8),$A$8,IF(B598&lt;PERCENTILE(OFFSET(B598,1-364,0,364,1),$C$9),$A$9,IF(B598&lt;PERCENTILE(OFFSET(B598,1-364,0,364,1),$C$10),$A$10,IF(B598&lt;PERCENTILE(OFFSET(B598,1-364,0,364,1),$C$11),$A$11,$A$12))))),""))),_xlpm.dev,原始数据_周度!G581,_xlpm.minDev,MIN(OFFSET(原始数据_周度!G581,1-$D$17,0,$D$17,1)),_xlpm.bounce,_xlpm.dev-_xlpm.minDev,_xlpm.oversold,AND(ISNUMBER(_xlpm.dev),ISNUMBER(_xlpm.minDev),_xlpm.minDev&lt;=$B$17,_xlpm.bounce&gt;=$F$17,OR(_xlpm.initState=$A$12,_xlpm.initState=$A$11,_xlpm.initState=$A$10)),_xlpm.pctOnly,IFERROR(IF(B598&lt;PERCENTILE(OFFSET(B598,1-364,0,364,1),$C$7),$A$7,IF(B598&lt;PERCENTILE(OFFSET(B598,1-364,0,364,1),$C$8),$A$8,IF(B598&lt;PERCENTILE(OFFSET(B598,1-364,0,364,1),$C$9),$A$9,IF(B598&lt;PERCENTILE(OFFSET(B598,1-364,0,364,1),$C$10),$A$10,IF(B598&lt;PERCENTILE(OFFSET(B598,1-364,0,364,1),$C$11),$A$11,$A$12))))),""),IF(_xlpm.initState="","",IF(_xlpm.oversold,_xlpm.pctOnly,_xlpm.initState)))</f>
        <v/>
      </c>
      <c r="F598" s="119" t="n"/>
      <c r="G598" s="120">
        <f>IF(OR(B598="",C598=""),"",IF(OR(特征计算_周度!B581&gt;$B$15,特征计算_周度!C581&gt;$B$15,特征计算_周度!G581&gt;$B$15,特征计算_周度!E581&gt;$B$15,特征计算_周度!F581&gt;$B$15),IF(特征计算_周度!B581&gt;$B$15,"VIX ","")&amp;IF(特征计算_周度!C581&gt;$B$15,"HY ","")&amp;IF(特征计算_周度!G581&gt;$B$15,"Sahm ","")&amp;IF(特征计算_周度!E581&gt;$B$15,"趋势 ","")&amp;IF(特征计算_周度!F581&gt;$B$15,"斜率",""),"—"))</f>
        <v/>
      </c>
      <c r="H598" s="120">
        <f>IF(OR(B598="",C598=""),"",_xlfn.LET(_xlpm.dev,原始数据_周度!G581,_xlpm.minDev,MIN(OFFSET(原始数据_周度!G581,1-$D$17,0,$D$17,1)),_xlpm.bounce,_xlpm.dev-_xlpm.minDev,IF(AND(ISNUMBER(_xlpm.dev),ISNUMBER(_xlpm.minDev),_xlpm.minDev&lt;=$B$17,_xlpm.bounce&gt;=$F$17),"✅ 触发","—")))</f>
        <v/>
      </c>
      <c r="I598" s="172">
        <f>IFERROR(IF(特征计算_周度!H598&gt;$I$3,MIN($I$4,MAX(-$I$5,(特征计算_周度!H598-$I$3)*$I$4)),0),"")</f>
        <v/>
      </c>
    </row>
    <row r="599">
      <c r="A599" s="117">
        <f>特征计算_周度!A582</f>
        <v/>
      </c>
      <c r="B599" s="171">
        <f>IFERROR($A$3*特征计算_周度!B599+$B$3*特征计算_周度!C599+$C$3*特征计算_周度!D599+$D$3*特征计算_周度!E599+$E$3*特征计算_周度!F599+$F$3*特征计算_周度!H599,"")</f>
        <v/>
      </c>
      <c r="C599" s="118">
        <f>IFERROR(PERCENTILE(OFFSET(B599,1-364,0,364,1),$C$7),"")</f>
        <v/>
      </c>
      <c r="D599" s="118">
        <f>IFERROR(PERCENTILE(OFFSET(B599,1-364,0,364,1),$C$11),"")</f>
        <v/>
      </c>
      <c r="E599" s="122">
        <f>_xlfn.LET(_xlpm.initState,IF(OR(B599="",C599=""),"",IF(OR(特征计算_周度!B582&gt;$B$15,特征计算_周度!C582&gt;$B$15,特征计算_周度!G582&gt;$B$15,特征计算_周度!E582&gt;$B$15,特征计算_周度!F582&gt;$B$15),$A$12,IFERROR(IF(B599&lt;PERCENTILE(OFFSET(B599,1-364,0,364,1),$C$7),$A$7,IF(B599&lt;PERCENTILE(OFFSET(B599,1-364,0,364,1),$C$8),$A$8,IF(B599&lt;PERCENTILE(OFFSET(B599,1-364,0,364,1),$C$9),$A$9,IF(B599&lt;PERCENTILE(OFFSET(B599,1-364,0,364,1),$C$10),$A$10,IF(B599&lt;PERCENTILE(OFFSET(B599,1-364,0,364,1),$C$11),$A$11,$A$12))))),""))),_xlpm.dev,原始数据_周度!G582,_xlpm.minDev,MIN(OFFSET(原始数据_周度!G582,1-$D$17,0,$D$17,1)),_xlpm.bounce,_xlpm.dev-_xlpm.minDev,_xlpm.oversold,AND(ISNUMBER(_xlpm.dev),ISNUMBER(_xlpm.minDev),_xlpm.minDev&lt;=$B$17,_xlpm.bounce&gt;=$F$17,OR(_xlpm.initState=$A$12,_xlpm.initState=$A$11,_xlpm.initState=$A$10)),_xlpm.pctOnly,IFERROR(IF(B599&lt;PERCENTILE(OFFSET(B599,1-364,0,364,1),$C$7),$A$7,IF(B599&lt;PERCENTILE(OFFSET(B599,1-364,0,364,1),$C$8),$A$8,IF(B599&lt;PERCENTILE(OFFSET(B599,1-364,0,364,1),$C$9),$A$9,IF(B599&lt;PERCENTILE(OFFSET(B599,1-364,0,364,1),$C$10),$A$10,IF(B599&lt;PERCENTILE(OFFSET(B599,1-364,0,364,1),$C$11),$A$11,$A$12))))),""),IF(_xlpm.initState="","",IF(_xlpm.oversold,_xlpm.pctOnly,_xlpm.initState)))</f>
        <v/>
      </c>
      <c r="F599" s="119" t="n"/>
      <c r="G599" s="120">
        <f>IF(OR(B599="",C599=""),"",IF(OR(特征计算_周度!B582&gt;$B$15,特征计算_周度!C582&gt;$B$15,特征计算_周度!G582&gt;$B$15,特征计算_周度!E582&gt;$B$15,特征计算_周度!F582&gt;$B$15),IF(特征计算_周度!B582&gt;$B$15,"VIX ","")&amp;IF(特征计算_周度!C582&gt;$B$15,"HY ","")&amp;IF(特征计算_周度!G582&gt;$B$15,"Sahm ","")&amp;IF(特征计算_周度!E582&gt;$B$15,"趋势 ","")&amp;IF(特征计算_周度!F582&gt;$B$15,"斜率",""),"—"))</f>
        <v/>
      </c>
      <c r="H599" s="120">
        <f>IF(OR(B599="",C599=""),"",_xlfn.LET(_xlpm.dev,原始数据_周度!G582,_xlpm.minDev,MIN(OFFSET(原始数据_周度!G582,1-$D$17,0,$D$17,1)),_xlpm.bounce,_xlpm.dev-_xlpm.minDev,IF(AND(ISNUMBER(_xlpm.dev),ISNUMBER(_xlpm.minDev),_xlpm.minDev&lt;=$B$17,_xlpm.bounce&gt;=$F$17),"✅ 触发","—")))</f>
        <v/>
      </c>
      <c r="I599" s="172">
        <f>IFERROR(IF(特征计算_周度!H599&gt;$I$3,MIN($I$4,MAX(-$I$5,(特征计算_周度!H599-$I$3)*$I$4)),0),"")</f>
        <v/>
      </c>
    </row>
    <row r="600">
      <c r="A600" s="117">
        <f>特征计算_周度!A583</f>
        <v/>
      </c>
      <c r="B600" s="171">
        <f>IFERROR($A$3*特征计算_周度!B600+$B$3*特征计算_周度!C600+$C$3*特征计算_周度!D600+$D$3*特征计算_周度!E600+$E$3*特征计算_周度!F600+$F$3*特征计算_周度!H600,"")</f>
        <v/>
      </c>
      <c r="C600" s="118">
        <f>IFERROR(PERCENTILE(OFFSET(B600,1-364,0,364,1),$C$7),"")</f>
        <v/>
      </c>
      <c r="D600" s="118">
        <f>IFERROR(PERCENTILE(OFFSET(B600,1-364,0,364,1),$C$11),"")</f>
        <v/>
      </c>
      <c r="E600" s="122">
        <f>_xlfn.LET(_xlpm.initState,IF(OR(B600="",C600=""),"",IF(OR(特征计算_周度!B583&gt;$B$15,特征计算_周度!C583&gt;$B$15,特征计算_周度!G583&gt;$B$15,特征计算_周度!E583&gt;$B$15,特征计算_周度!F583&gt;$B$15),$A$12,IFERROR(IF(B600&lt;PERCENTILE(OFFSET(B600,1-364,0,364,1),$C$7),$A$7,IF(B600&lt;PERCENTILE(OFFSET(B600,1-364,0,364,1),$C$8),$A$8,IF(B600&lt;PERCENTILE(OFFSET(B600,1-364,0,364,1),$C$9),$A$9,IF(B600&lt;PERCENTILE(OFFSET(B600,1-364,0,364,1),$C$10),$A$10,IF(B600&lt;PERCENTILE(OFFSET(B600,1-364,0,364,1),$C$11),$A$11,$A$12))))),""))),_xlpm.dev,原始数据_周度!G583,_xlpm.minDev,MIN(OFFSET(原始数据_周度!G583,1-$D$17,0,$D$17,1)),_xlpm.bounce,_xlpm.dev-_xlpm.minDev,_xlpm.oversold,AND(ISNUMBER(_xlpm.dev),ISNUMBER(_xlpm.minDev),_xlpm.minDev&lt;=$B$17,_xlpm.bounce&gt;=$F$17,OR(_xlpm.initState=$A$12,_xlpm.initState=$A$11,_xlpm.initState=$A$10)),_xlpm.pctOnly,IFERROR(IF(B600&lt;PERCENTILE(OFFSET(B600,1-364,0,364,1),$C$7),$A$7,IF(B600&lt;PERCENTILE(OFFSET(B600,1-364,0,364,1),$C$8),$A$8,IF(B600&lt;PERCENTILE(OFFSET(B600,1-364,0,364,1),$C$9),$A$9,IF(B600&lt;PERCENTILE(OFFSET(B600,1-364,0,364,1),$C$10),$A$10,IF(B600&lt;PERCENTILE(OFFSET(B600,1-364,0,364,1),$C$11),$A$11,$A$12))))),""),IF(_xlpm.initState="","",IF(_xlpm.oversold,_xlpm.pctOnly,_xlpm.initState)))</f>
        <v/>
      </c>
      <c r="F600" s="119" t="n"/>
      <c r="G600" s="120">
        <f>IF(OR(B600="",C600=""),"",IF(OR(特征计算_周度!B583&gt;$B$15,特征计算_周度!C583&gt;$B$15,特征计算_周度!G583&gt;$B$15,特征计算_周度!E583&gt;$B$15,特征计算_周度!F583&gt;$B$15),IF(特征计算_周度!B583&gt;$B$15,"VIX ","")&amp;IF(特征计算_周度!C583&gt;$B$15,"HY ","")&amp;IF(特征计算_周度!G583&gt;$B$15,"Sahm ","")&amp;IF(特征计算_周度!E583&gt;$B$15,"趋势 ","")&amp;IF(特征计算_周度!F583&gt;$B$15,"斜率",""),"—"))</f>
        <v/>
      </c>
      <c r="H600" s="120">
        <f>IF(OR(B600="",C600=""),"",_xlfn.LET(_xlpm.dev,原始数据_周度!G583,_xlpm.minDev,MIN(OFFSET(原始数据_周度!G583,1-$D$17,0,$D$17,1)),_xlpm.bounce,_xlpm.dev-_xlpm.minDev,IF(AND(ISNUMBER(_xlpm.dev),ISNUMBER(_xlpm.minDev),_xlpm.minDev&lt;=$B$17,_xlpm.bounce&gt;=$F$17),"✅ 触发","—")))</f>
        <v/>
      </c>
      <c r="I600" s="172">
        <f>IFERROR(IF(特征计算_周度!H600&gt;$I$3,MIN($I$4,MAX(-$I$5,(特征计算_周度!H600-$I$3)*$I$4)),0),"")</f>
        <v/>
      </c>
    </row>
    <row r="601">
      <c r="A601" s="117">
        <f>特征计算_周度!A584</f>
        <v/>
      </c>
      <c r="B601" s="171">
        <f>IFERROR($A$3*特征计算_周度!B601+$B$3*特征计算_周度!C601+$C$3*特征计算_周度!D601+$D$3*特征计算_周度!E601+$E$3*特征计算_周度!F601+$F$3*特征计算_周度!H601,"")</f>
        <v/>
      </c>
      <c r="C601" s="118">
        <f>IFERROR(PERCENTILE(OFFSET(B601,1-364,0,364,1),$C$7),"")</f>
        <v/>
      </c>
      <c r="D601" s="118">
        <f>IFERROR(PERCENTILE(OFFSET(B601,1-364,0,364,1),$C$11),"")</f>
        <v/>
      </c>
      <c r="E601" s="122">
        <f>_xlfn.LET(_xlpm.initState,IF(OR(B601="",C601=""),"",IF(OR(特征计算_周度!B584&gt;$B$15,特征计算_周度!C584&gt;$B$15,特征计算_周度!G584&gt;$B$15,特征计算_周度!E584&gt;$B$15,特征计算_周度!F584&gt;$B$15),$A$12,IFERROR(IF(B601&lt;PERCENTILE(OFFSET(B601,1-364,0,364,1),$C$7),$A$7,IF(B601&lt;PERCENTILE(OFFSET(B601,1-364,0,364,1),$C$8),$A$8,IF(B601&lt;PERCENTILE(OFFSET(B601,1-364,0,364,1),$C$9),$A$9,IF(B601&lt;PERCENTILE(OFFSET(B601,1-364,0,364,1),$C$10),$A$10,IF(B601&lt;PERCENTILE(OFFSET(B601,1-364,0,364,1),$C$11),$A$11,$A$12))))),""))),_xlpm.dev,原始数据_周度!G584,_xlpm.minDev,MIN(OFFSET(原始数据_周度!G584,1-$D$17,0,$D$17,1)),_xlpm.bounce,_xlpm.dev-_xlpm.minDev,_xlpm.oversold,AND(ISNUMBER(_xlpm.dev),ISNUMBER(_xlpm.minDev),_xlpm.minDev&lt;=$B$17,_xlpm.bounce&gt;=$F$17,OR(_xlpm.initState=$A$12,_xlpm.initState=$A$11,_xlpm.initState=$A$10)),_xlpm.pctOnly,IFERROR(IF(B601&lt;PERCENTILE(OFFSET(B601,1-364,0,364,1),$C$7),$A$7,IF(B601&lt;PERCENTILE(OFFSET(B601,1-364,0,364,1),$C$8),$A$8,IF(B601&lt;PERCENTILE(OFFSET(B601,1-364,0,364,1),$C$9),$A$9,IF(B601&lt;PERCENTILE(OFFSET(B601,1-364,0,364,1),$C$10),$A$10,IF(B601&lt;PERCENTILE(OFFSET(B601,1-364,0,364,1),$C$11),$A$11,$A$12))))),""),IF(_xlpm.initState="","",IF(_xlpm.oversold,_xlpm.pctOnly,_xlpm.initState)))</f>
        <v/>
      </c>
      <c r="F601" s="119" t="n"/>
      <c r="G601" s="120">
        <f>IF(OR(B601="",C601=""),"",IF(OR(特征计算_周度!B584&gt;$B$15,特征计算_周度!C584&gt;$B$15,特征计算_周度!G584&gt;$B$15,特征计算_周度!E584&gt;$B$15,特征计算_周度!F584&gt;$B$15),IF(特征计算_周度!B584&gt;$B$15,"VIX ","")&amp;IF(特征计算_周度!C584&gt;$B$15,"HY ","")&amp;IF(特征计算_周度!G584&gt;$B$15,"Sahm ","")&amp;IF(特征计算_周度!E584&gt;$B$15,"趋势 ","")&amp;IF(特征计算_周度!F584&gt;$B$15,"斜率",""),"—"))</f>
        <v/>
      </c>
      <c r="H601" s="120">
        <f>IF(OR(B601="",C601=""),"",_xlfn.LET(_xlpm.dev,原始数据_周度!G584,_xlpm.minDev,MIN(OFFSET(原始数据_周度!G584,1-$D$17,0,$D$17,1)),_xlpm.bounce,_xlpm.dev-_xlpm.minDev,IF(AND(ISNUMBER(_xlpm.dev),ISNUMBER(_xlpm.minDev),_xlpm.minDev&lt;=$B$17,_xlpm.bounce&gt;=$F$17),"✅ 触发","—")))</f>
        <v/>
      </c>
      <c r="I601" s="172">
        <f>IFERROR(IF(特征计算_周度!H601&gt;$I$3,MIN($I$4,MAX(-$I$5,(特征计算_周度!H601-$I$3)*$I$4)),0),"")</f>
        <v/>
      </c>
    </row>
    <row r="602">
      <c r="A602" s="117">
        <f>特征计算_周度!A585</f>
        <v/>
      </c>
      <c r="B602" s="171">
        <f>IFERROR($A$3*特征计算_周度!B602+$B$3*特征计算_周度!C602+$C$3*特征计算_周度!D602+$D$3*特征计算_周度!E602+$E$3*特征计算_周度!F602+$F$3*特征计算_周度!H602,"")</f>
        <v/>
      </c>
      <c r="C602" s="118">
        <f>IFERROR(PERCENTILE(OFFSET(B602,1-364,0,364,1),$C$7),"")</f>
        <v/>
      </c>
      <c r="D602" s="118">
        <f>IFERROR(PERCENTILE(OFFSET(B602,1-364,0,364,1),$C$11),"")</f>
        <v/>
      </c>
      <c r="E602" s="122">
        <f>_xlfn.LET(_xlpm.initState,IF(OR(B602="",C602=""),"",IF(OR(特征计算_周度!B585&gt;$B$15,特征计算_周度!C585&gt;$B$15,特征计算_周度!G585&gt;$B$15,特征计算_周度!E585&gt;$B$15,特征计算_周度!F585&gt;$B$15),$A$12,IFERROR(IF(B602&lt;PERCENTILE(OFFSET(B602,1-364,0,364,1),$C$7),$A$7,IF(B602&lt;PERCENTILE(OFFSET(B602,1-364,0,364,1),$C$8),$A$8,IF(B602&lt;PERCENTILE(OFFSET(B602,1-364,0,364,1),$C$9),$A$9,IF(B602&lt;PERCENTILE(OFFSET(B602,1-364,0,364,1),$C$10),$A$10,IF(B602&lt;PERCENTILE(OFFSET(B602,1-364,0,364,1),$C$11),$A$11,$A$12))))),""))),_xlpm.dev,原始数据_周度!G585,_xlpm.minDev,MIN(OFFSET(原始数据_周度!G585,1-$D$17,0,$D$17,1)),_xlpm.bounce,_xlpm.dev-_xlpm.minDev,_xlpm.oversold,AND(ISNUMBER(_xlpm.dev),ISNUMBER(_xlpm.minDev),_xlpm.minDev&lt;=$B$17,_xlpm.bounce&gt;=$F$17,OR(_xlpm.initState=$A$12,_xlpm.initState=$A$11,_xlpm.initState=$A$10)),_xlpm.pctOnly,IFERROR(IF(B602&lt;PERCENTILE(OFFSET(B602,1-364,0,364,1),$C$7),$A$7,IF(B602&lt;PERCENTILE(OFFSET(B602,1-364,0,364,1),$C$8),$A$8,IF(B602&lt;PERCENTILE(OFFSET(B602,1-364,0,364,1),$C$9),$A$9,IF(B602&lt;PERCENTILE(OFFSET(B602,1-364,0,364,1),$C$10),$A$10,IF(B602&lt;PERCENTILE(OFFSET(B602,1-364,0,364,1),$C$11),$A$11,$A$12))))),""),IF(_xlpm.initState="","",IF(_xlpm.oversold,_xlpm.pctOnly,_xlpm.initState)))</f>
        <v/>
      </c>
      <c r="F602" s="119" t="n"/>
      <c r="G602" s="120">
        <f>IF(OR(B602="",C602=""),"",IF(OR(特征计算_周度!B585&gt;$B$15,特征计算_周度!C585&gt;$B$15,特征计算_周度!G585&gt;$B$15,特征计算_周度!E585&gt;$B$15,特征计算_周度!F585&gt;$B$15),IF(特征计算_周度!B585&gt;$B$15,"VIX ","")&amp;IF(特征计算_周度!C585&gt;$B$15,"HY ","")&amp;IF(特征计算_周度!G585&gt;$B$15,"Sahm ","")&amp;IF(特征计算_周度!E585&gt;$B$15,"趋势 ","")&amp;IF(特征计算_周度!F585&gt;$B$15,"斜率",""),"—"))</f>
        <v/>
      </c>
      <c r="H602" s="120">
        <f>IF(OR(B602="",C602=""),"",_xlfn.LET(_xlpm.dev,原始数据_周度!G585,_xlpm.minDev,MIN(OFFSET(原始数据_周度!G585,1-$D$17,0,$D$17,1)),_xlpm.bounce,_xlpm.dev-_xlpm.minDev,IF(AND(ISNUMBER(_xlpm.dev),ISNUMBER(_xlpm.minDev),_xlpm.minDev&lt;=$B$17,_xlpm.bounce&gt;=$F$17),"✅ 触发","—")))</f>
        <v/>
      </c>
      <c r="I602" s="172">
        <f>IFERROR(IF(特征计算_周度!H602&gt;$I$3,MIN($I$4,MAX(-$I$5,(特征计算_周度!H602-$I$3)*$I$4)),0),"")</f>
        <v/>
      </c>
    </row>
    <row r="603">
      <c r="A603" s="117">
        <f>特征计算_周度!A586</f>
        <v/>
      </c>
      <c r="B603" s="171">
        <f>IFERROR($A$3*特征计算_周度!B603+$B$3*特征计算_周度!C603+$C$3*特征计算_周度!D603+$D$3*特征计算_周度!E603+$E$3*特征计算_周度!F603+$F$3*特征计算_周度!H603,"")</f>
        <v/>
      </c>
      <c r="C603" s="118">
        <f>IFERROR(PERCENTILE(OFFSET(B603,1-364,0,364,1),$C$7),"")</f>
        <v/>
      </c>
      <c r="D603" s="118">
        <f>IFERROR(PERCENTILE(OFFSET(B603,1-364,0,364,1),$C$11),"")</f>
        <v/>
      </c>
      <c r="E603" s="122">
        <f>_xlfn.LET(_xlpm.initState,IF(OR(B603="",C603=""),"",IF(OR(特征计算_周度!B586&gt;$B$15,特征计算_周度!C586&gt;$B$15,特征计算_周度!G586&gt;$B$15,特征计算_周度!E586&gt;$B$15,特征计算_周度!F586&gt;$B$15),$A$12,IFERROR(IF(B603&lt;PERCENTILE(OFFSET(B603,1-364,0,364,1),$C$7),$A$7,IF(B603&lt;PERCENTILE(OFFSET(B603,1-364,0,364,1),$C$8),$A$8,IF(B603&lt;PERCENTILE(OFFSET(B603,1-364,0,364,1),$C$9),$A$9,IF(B603&lt;PERCENTILE(OFFSET(B603,1-364,0,364,1),$C$10),$A$10,IF(B603&lt;PERCENTILE(OFFSET(B603,1-364,0,364,1),$C$11),$A$11,$A$12))))),""))),_xlpm.dev,原始数据_周度!G586,_xlpm.minDev,MIN(OFFSET(原始数据_周度!G586,1-$D$17,0,$D$17,1)),_xlpm.bounce,_xlpm.dev-_xlpm.minDev,_xlpm.oversold,AND(ISNUMBER(_xlpm.dev),ISNUMBER(_xlpm.minDev),_xlpm.minDev&lt;=$B$17,_xlpm.bounce&gt;=$F$17,OR(_xlpm.initState=$A$12,_xlpm.initState=$A$11,_xlpm.initState=$A$10)),_xlpm.pctOnly,IFERROR(IF(B603&lt;PERCENTILE(OFFSET(B603,1-364,0,364,1),$C$7),$A$7,IF(B603&lt;PERCENTILE(OFFSET(B603,1-364,0,364,1),$C$8),$A$8,IF(B603&lt;PERCENTILE(OFFSET(B603,1-364,0,364,1),$C$9),$A$9,IF(B603&lt;PERCENTILE(OFFSET(B603,1-364,0,364,1),$C$10),$A$10,IF(B603&lt;PERCENTILE(OFFSET(B603,1-364,0,364,1),$C$11),$A$11,$A$12))))),""),IF(_xlpm.initState="","",IF(_xlpm.oversold,_xlpm.pctOnly,_xlpm.initState)))</f>
        <v/>
      </c>
      <c r="F603" s="119" t="n"/>
      <c r="G603" s="120">
        <f>IF(OR(B603="",C603=""),"",IF(OR(特征计算_周度!B586&gt;$B$15,特征计算_周度!C586&gt;$B$15,特征计算_周度!G586&gt;$B$15,特征计算_周度!E586&gt;$B$15,特征计算_周度!F586&gt;$B$15),IF(特征计算_周度!B586&gt;$B$15,"VIX ","")&amp;IF(特征计算_周度!C586&gt;$B$15,"HY ","")&amp;IF(特征计算_周度!G586&gt;$B$15,"Sahm ","")&amp;IF(特征计算_周度!E586&gt;$B$15,"趋势 ","")&amp;IF(特征计算_周度!F586&gt;$B$15,"斜率",""),"—"))</f>
        <v/>
      </c>
      <c r="H603" s="120">
        <f>IF(OR(B603="",C603=""),"",_xlfn.LET(_xlpm.dev,原始数据_周度!G586,_xlpm.minDev,MIN(OFFSET(原始数据_周度!G586,1-$D$17,0,$D$17,1)),_xlpm.bounce,_xlpm.dev-_xlpm.minDev,IF(AND(ISNUMBER(_xlpm.dev),ISNUMBER(_xlpm.minDev),_xlpm.minDev&lt;=$B$17,_xlpm.bounce&gt;=$F$17),"✅ 触发","—")))</f>
        <v/>
      </c>
      <c r="I603" s="172">
        <f>IFERROR(IF(特征计算_周度!H603&gt;$I$3,MIN($I$4,MAX(-$I$5,(特征计算_周度!H603-$I$3)*$I$4)),0),"")</f>
        <v/>
      </c>
    </row>
    <row r="604">
      <c r="A604" s="117">
        <f>特征计算_周度!A587</f>
        <v/>
      </c>
      <c r="B604" s="171">
        <f>IFERROR($A$3*特征计算_周度!B604+$B$3*特征计算_周度!C604+$C$3*特征计算_周度!D604+$D$3*特征计算_周度!E604+$E$3*特征计算_周度!F604+$F$3*特征计算_周度!H604,"")</f>
        <v/>
      </c>
      <c r="C604" s="118">
        <f>IFERROR(PERCENTILE(OFFSET(B604,1-364,0,364,1),$C$7),"")</f>
        <v/>
      </c>
      <c r="D604" s="118">
        <f>IFERROR(PERCENTILE(OFFSET(B604,1-364,0,364,1),$C$11),"")</f>
        <v/>
      </c>
      <c r="E604" s="122">
        <f>_xlfn.LET(_xlpm.initState,IF(OR(B604="",C604=""),"",IF(OR(特征计算_周度!B587&gt;$B$15,特征计算_周度!C587&gt;$B$15,特征计算_周度!G587&gt;$B$15,特征计算_周度!E587&gt;$B$15,特征计算_周度!F587&gt;$B$15),$A$12,IFERROR(IF(B604&lt;PERCENTILE(OFFSET(B604,1-364,0,364,1),$C$7),$A$7,IF(B604&lt;PERCENTILE(OFFSET(B604,1-364,0,364,1),$C$8),$A$8,IF(B604&lt;PERCENTILE(OFFSET(B604,1-364,0,364,1),$C$9),$A$9,IF(B604&lt;PERCENTILE(OFFSET(B604,1-364,0,364,1),$C$10),$A$10,IF(B604&lt;PERCENTILE(OFFSET(B604,1-364,0,364,1),$C$11),$A$11,$A$12))))),""))),_xlpm.dev,原始数据_周度!G587,_xlpm.minDev,MIN(OFFSET(原始数据_周度!G587,1-$D$17,0,$D$17,1)),_xlpm.bounce,_xlpm.dev-_xlpm.minDev,_xlpm.oversold,AND(ISNUMBER(_xlpm.dev),ISNUMBER(_xlpm.minDev),_xlpm.minDev&lt;=$B$17,_xlpm.bounce&gt;=$F$17,OR(_xlpm.initState=$A$12,_xlpm.initState=$A$11,_xlpm.initState=$A$10)),_xlpm.pctOnly,IFERROR(IF(B604&lt;PERCENTILE(OFFSET(B604,1-364,0,364,1),$C$7),$A$7,IF(B604&lt;PERCENTILE(OFFSET(B604,1-364,0,364,1),$C$8),$A$8,IF(B604&lt;PERCENTILE(OFFSET(B604,1-364,0,364,1),$C$9),$A$9,IF(B604&lt;PERCENTILE(OFFSET(B604,1-364,0,364,1),$C$10),$A$10,IF(B604&lt;PERCENTILE(OFFSET(B604,1-364,0,364,1),$C$11),$A$11,$A$12))))),""),IF(_xlpm.initState="","",IF(_xlpm.oversold,_xlpm.pctOnly,_xlpm.initState)))</f>
        <v/>
      </c>
      <c r="F604" s="119" t="n"/>
      <c r="G604" s="120">
        <f>IF(OR(B604="",C604=""),"",IF(OR(特征计算_周度!B587&gt;$B$15,特征计算_周度!C587&gt;$B$15,特征计算_周度!G587&gt;$B$15,特征计算_周度!E587&gt;$B$15,特征计算_周度!F587&gt;$B$15),IF(特征计算_周度!B587&gt;$B$15,"VIX ","")&amp;IF(特征计算_周度!C587&gt;$B$15,"HY ","")&amp;IF(特征计算_周度!G587&gt;$B$15,"Sahm ","")&amp;IF(特征计算_周度!E587&gt;$B$15,"趋势 ","")&amp;IF(特征计算_周度!F587&gt;$B$15,"斜率",""),"—"))</f>
        <v/>
      </c>
      <c r="H604" s="120">
        <f>IF(OR(B604="",C604=""),"",_xlfn.LET(_xlpm.dev,原始数据_周度!G587,_xlpm.minDev,MIN(OFFSET(原始数据_周度!G587,1-$D$17,0,$D$17,1)),_xlpm.bounce,_xlpm.dev-_xlpm.minDev,IF(AND(ISNUMBER(_xlpm.dev),ISNUMBER(_xlpm.minDev),_xlpm.minDev&lt;=$B$17,_xlpm.bounce&gt;=$F$17),"✅ 触发","—")))</f>
        <v/>
      </c>
      <c r="I604" s="172">
        <f>IFERROR(IF(特征计算_周度!H604&gt;$I$3,MIN($I$4,MAX(-$I$5,(特征计算_周度!H604-$I$3)*$I$4)),0),"")</f>
        <v/>
      </c>
    </row>
    <row r="605">
      <c r="A605" s="117">
        <f>特征计算_周度!A588</f>
        <v/>
      </c>
      <c r="B605" s="171">
        <f>IFERROR($A$3*特征计算_周度!B605+$B$3*特征计算_周度!C605+$C$3*特征计算_周度!D605+$D$3*特征计算_周度!E605+$E$3*特征计算_周度!F605+$F$3*特征计算_周度!H605,"")</f>
        <v/>
      </c>
      <c r="C605" s="118">
        <f>IFERROR(PERCENTILE(OFFSET(B605,1-364,0,364,1),$C$7),"")</f>
        <v/>
      </c>
      <c r="D605" s="118">
        <f>IFERROR(PERCENTILE(OFFSET(B605,1-364,0,364,1),$C$11),"")</f>
        <v/>
      </c>
      <c r="E605" s="122">
        <f>_xlfn.LET(_xlpm.initState,IF(OR(B605="",C605=""),"",IF(OR(特征计算_周度!B588&gt;$B$15,特征计算_周度!C588&gt;$B$15,特征计算_周度!G588&gt;$B$15,特征计算_周度!E588&gt;$B$15,特征计算_周度!F588&gt;$B$15),$A$12,IFERROR(IF(B605&lt;PERCENTILE(OFFSET(B605,1-364,0,364,1),$C$7),$A$7,IF(B605&lt;PERCENTILE(OFFSET(B605,1-364,0,364,1),$C$8),$A$8,IF(B605&lt;PERCENTILE(OFFSET(B605,1-364,0,364,1),$C$9),$A$9,IF(B605&lt;PERCENTILE(OFFSET(B605,1-364,0,364,1),$C$10),$A$10,IF(B605&lt;PERCENTILE(OFFSET(B605,1-364,0,364,1),$C$11),$A$11,$A$12))))),""))),_xlpm.dev,原始数据_周度!G588,_xlpm.minDev,MIN(OFFSET(原始数据_周度!G588,1-$D$17,0,$D$17,1)),_xlpm.bounce,_xlpm.dev-_xlpm.minDev,_xlpm.oversold,AND(ISNUMBER(_xlpm.dev),ISNUMBER(_xlpm.minDev),_xlpm.minDev&lt;=$B$17,_xlpm.bounce&gt;=$F$17,OR(_xlpm.initState=$A$12,_xlpm.initState=$A$11,_xlpm.initState=$A$10)),_xlpm.pctOnly,IFERROR(IF(B605&lt;PERCENTILE(OFFSET(B605,1-364,0,364,1),$C$7),$A$7,IF(B605&lt;PERCENTILE(OFFSET(B605,1-364,0,364,1),$C$8),$A$8,IF(B605&lt;PERCENTILE(OFFSET(B605,1-364,0,364,1),$C$9),$A$9,IF(B605&lt;PERCENTILE(OFFSET(B605,1-364,0,364,1),$C$10),$A$10,IF(B605&lt;PERCENTILE(OFFSET(B605,1-364,0,364,1),$C$11),$A$11,$A$12))))),""),IF(_xlpm.initState="","",IF(_xlpm.oversold,_xlpm.pctOnly,_xlpm.initState)))</f>
        <v/>
      </c>
      <c r="F605" s="119" t="n"/>
      <c r="G605" s="120">
        <f>IF(OR(B605="",C605=""),"",IF(OR(特征计算_周度!B588&gt;$B$15,特征计算_周度!C588&gt;$B$15,特征计算_周度!G588&gt;$B$15,特征计算_周度!E588&gt;$B$15,特征计算_周度!F588&gt;$B$15),IF(特征计算_周度!B588&gt;$B$15,"VIX ","")&amp;IF(特征计算_周度!C588&gt;$B$15,"HY ","")&amp;IF(特征计算_周度!G588&gt;$B$15,"Sahm ","")&amp;IF(特征计算_周度!E588&gt;$B$15,"趋势 ","")&amp;IF(特征计算_周度!F588&gt;$B$15,"斜率",""),"—"))</f>
        <v/>
      </c>
      <c r="H605" s="120">
        <f>IF(OR(B605="",C605=""),"",_xlfn.LET(_xlpm.dev,原始数据_周度!G588,_xlpm.minDev,MIN(OFFSET(原始数据_周度!G588,1-$D$17,0,$D$17,1)),_xlpm.bounce,_xlpm.dev-_xlpm.minDev,IF(AND(ISNUMBER(_xlpm.dev),ISNUMBER(_xlpm.minDev),_xlpm.minDev&lt;=$B$17,_xlpm.bounce&gt;=$F$17),"✅ 触发","—")))</f>
        <v/>
      </c>
      <c r="I605" s="172">
        <f>IFERROR(IF(特征计算_周度!H605&gt;$I$3,MIN($I$4,MAX(-$I$5,(特征计算_周度!H605-$I$3)*$I$4)),0),"")</f>
        <v/>
      </c>
    </row>
    <row r="606">
      <c r="A606" s="117">
        <f>特征计算_周度!A589</f>
        <v/>
      </c>
      <c r="B606" s="171">
        <f>IFERROR($A$3*特征计算_周度!B606+$B$3*特征计算_周度!C606+$C$3*特征计算_周度!D606+$D$3*特征计算_周度!E606+$E$3*特征计算_周度!F606+$F$3*特征计算_周度!H606,"")</f>
        <v/>
      </c>
      <c r="C606" s="118">
        <f>IFERROR(PERCENTILE(OFFSET(B606,1-364,0,364,1),$C$7),"")</f>
        <v/>
      </c>
      <c r="D606" s="118">
        <f>IFERROR(PERCENTILE(OFFSET(B606,1-364,0,364,1),$C$11),"")</f>
        <v/>
      </c>
      <c r="E606" s="122">
        <f>_xlfn.LET(_xlpm.initState,IF(OR(B606="",C606=""),"",IF(OR(特征计算_周度!B589&gt;$B$15,特征计算_周度!C589&gt;$B$15,特征计算_周度!G589&gt;$B$15,特征计算_周度!E589&gt;$B$15,特征计算_周度!F589&gt;$B$15),$A$12,IFERROR(IF(B606&lt;PERCENTILE(OFFSET(B606,1-364,0,364,1),$C$7),$A$7,IF(B606&lt;PERCENTILE(OFFSET(B606,1-364,0,364,1),$C$8),$A$8,IF(B606&lt;PERCENTILE(OFFSET(B606,1-364,0,364,1),$C$9),$A$9,IF(B606&lt;PERCENTILE(OFFSET(B606,1-364,0,364,1),$C$10),$A$10,IF(B606&lt;PERCENTILE(OFFSET(B606,1-364,0,364,1),$C$11),$A$11,$A$12))))),""))),_xlpm.dev,原始数据_周度!G589,_xlpm.minDev,MIN(OFFSET(原始数据_周度!G589,1-$D$17,0,$D$17,1)),_xlpm.bounce,_xlpm.dev-_xlpm.minDev,_xlpm.oversold,AND(ISNUMBER(_xlpm.dev),ISNUMBER(_xlpm.minDev),_xlpm.minDev&lt;=$B$17,_xlpm.bounce&gt;=$F$17,OR(_xlpm.initState=$A$12,_xlpm.initState=$A$11,_xlpm.initState=$A$10)),_xlpm.pctOnly,IFERROR(IF(B606&lt;PERCENTILE(OFFSET(B606,1-364,0,364,1),$C$7),$A$7,IF(B606&lt;PERCENTILE(OFFSET(B606,1-364,0,364,1),$C$8),$A$8,IF(B606&lt;PERCENTILE(OFFSET(B606,1-364,0,364,1),$C$9),$A$9,IF(B606&lt;PERCENTILE(OFFSET(B606,1-364,0,364,1),$C$10),$A$10,IF(B606&lt;PERCENTILE(OFFSET(B606,1-364,0,364,1),$C$11),$A$11,$A$12))))),""),IF(_xlpm.initState="","",IF(_xlpm.oversold,_xlpm.pctOnly,_xlpm.initState)))</f>
        <v/>
      </c>
      <c r="F606" s="119" t="n"/>
      <c r="G606" s="120">
        <f>IF(OR(B606="",C606=""),"",IF(OR(特征计算_周度!B589&gt;$B$15,特征计算_周度!C589&gt;$B$15,特征计算_周度!G589&gt;$B$15,特征计算_周度!E589&gt;$B$15,特征计算_周度!F589&gt;$B$15),IF(特征计算_周度!B589&gt;$B$15,"VIX ","")&amp;IF(特征计算_周度!C589&gt;$B$15,"HY ","")&amp;IF(特征计算_周度!G589&gt;$B$15,"Sahm ","")&amp;IF(特征计算_周度!E589&gt;$B$15,"趋势 ","")&amp;IF(特征计算_周度!F589&gt;$B$15,"斜率",""),"—"))</f>
        <v/>
      </c>
      <c r="H606" s="120">
        <f>IF(OR(B606="",C606=""),"",_xlfn.LET(_xlpm.dev,原始数据_周度!G589,_xlpm.minDev,MIN(OFFSET(原始数据_周度!G589,1-$D$17,0,$D$17,1)),_xlpm.bounce,_xlpm.dev-_xlpm.minDev,IF(AND(ISNUMBER(_xlpm.dev),ISNUMBER(_xlpm.minDev),_xlpm.minDev&lt;=$B$17,_xlpm.bounce&gt;=$F$17),"✅ 触发","—")))</f>
        <v/>
      </c>
      <c r="I606" s="172">
        <f>IFERROR(IF(特征计算_周度!H606&gt;$I$3,MIN($I$4,MAX(-$I$5,(特征计算_周度!H606-$I$3)*$I$4)),0),"")</f>
        <v/>
      </c>
    </row>
    <row r="607">
      <c r="A607" s="117">
        <f>特征计算_周度!A590</f>
        <v/>
      </c>
      <c r="B607" s="171">
        <f>IFERROR($A$3*特征计算_周度!B607+$B$3*特征计算_周度!C607+$C$3*特征计算_周度!D607+$D$3*特征计算_周度!E607+$E$3*特征计算_周度!F607+$F$3*特征计算_周度!H607,"")</f>
        <v/>
      </c>
      <c r="C607" s="118">
        <f>IFERROR(PERCENTILE(OFFSET(B607,1-364,0,364,1),$C$7),"")</f>
        <v/>
      </c>
      <c r="D607" s="118">
        <f>IFERROR(PERCENTILE(OFFSET(B607,1-364,0,364,1),$C$11),"")</f>
        <v/>
      </c>
      <c r="E607" s="122">
        <f>_xlfn.LET(_xlpm.initState,IF(OR(B607="",C607=""),"",IF(OR(特征计算_周度!B590&gt;$B$15,特征计算_周度!C590&gt;$B$15,特征计算_周度!G590&gt;$B$15,特征计算_周度!E590&gt;$B$15,特征计算_周度!F590&gt;$B$15),$A$12,IFERROR(IF(B607&lt;PERCENTILE(OFFSET(B607,1-364,0,364,1),$C$7),$A$7,IF(B607&lt;PERCENTILE(OFFSET(B607,1-364,0,364,1),$C$8),$A$8,IF(B607&lt;PERCENTILE(OFFSET(B607,1-364,0,364,1),$C$9),$A$9,IF(B607&lt;PERCENTILE(OFFSET(B607,1-364,0,364,1),$C$10),$A$10,IF(B607&lt;PERCENTILE(OFFSET(B607,1-364,0,364,1),$C$11),$A$11,$A$12))))),""))),_xlpm.dev,原始数据_周度!G590,_xlpm.minDev,MIN(OFFSET(原始数据_周度!G590,1-$D$17,0,$D$17,1)),_xlpm.bounce,_xlpm.dev-_xlpm.minDev,_xlpm.oversold,AND(ISNUMBER(_xlpm.dev),ISNUMBER(_xlpm.minDev),_xlpm.minDev&lt;=$B$17,_xlpm.bounce&gt;=$F$17,OR(_xlpm.initState=$A$12,_xlpm.initState=$A$11,_xlpm.initState=$A$10)),_xlpm.pctOnly,IFERROR(IF(B607&lt;PERCENTILE(OFFSET(B607,1-364,0,364,1),$C$7),$A$7,IF(B607&lt;PERCENTILE(OFFSET(B607,1-364,0,364,1),$C$8),$A$8,IF(B607&lt;PERCENTILE(OFFSET(B607,1-364,0,364,1),$C$9),$A$9,IF(B607&lt;PERCENTILE(OFFSET(B607,1-364,0,364,1),$C$10),$A$10,IF(B607&lt;PERCENTILE(OFFSET(B607,1-364,0,364,1),$C$11),$A$11,$A$12))))),""),IF(_xlpm.initState="","",IF(_xlpm.oversold,_xlpm.pctOnly,_xlpm.initState)))</f>
        <v/>
      </c>
      <c r="F607" s="119" t="n"/>
      <c r="G607" s="120">
        <f>IF(OR(B607="",C607=""),"",IF(OR(特征计算_周度!B590&gt;$B$15,特征计算_周度!C590&gt;$B$15,特征计算_周度!G590&gt;$B$15,特征计算_周度!E590&gt;$B$15,特征计算_周度!F590&gt;$B$15),IF(特征计算_周度!B590&gt;$B$15,"VIX ","")&amp;IF(特征计算_周度!C590&gt;$B$15,"HY ","")&amp;IF(特征计算_周度!G590&gt;$B$15,"Sahm ","")&amp;IF(特征计算_周度!E590&gt;$B$15,"趋势 ","")&amp;IF(特征计算_周度!F590&gt;$B$15,"斜率",""),"—"))</f>
        <v/>
      </c>
      <c r="H607" s="120">
        <f>IF(OR(B607="",C607=""),"",_xlfn.LET(_xlpm.dev,原始数据_周度!G590,_xlpm.minDev,MIN(OFFSET(原始数据_周度!G590,1-$D$17,0,$D$17,1)),_xlpm.bounce,_xlpm.dev-_xlpm.minDev,IF(AND(ISNUMBER(_xlpm.dev),ISNUMBER(_xlpm.minDev),_xlpm.minDev&lt;=$B$17,_xlpm.bounce&gt;=$F$17),"✅ 触发","—")))</f>
        <v/>
      </c>
      <c r="I607" s="172">
        <f>IFERROR(IF(特征计算_周度!H607&gt;$I$3,MIN($I$4,MAX(-$I$5,(特征计算_周度!H607-$I$3)*$I$4)),0),"")</f>
        <v/>
      </c>
    </row>
    <row r="608">
      <c r="A608" s="117">
        <f>特征计算_周度!A591</f>
        <v/>
      </c>
      <c r="B608" s="171">
        <f>IFERROR($A$3*特征计算_周度!B608+$B$3*特征计算_周度!C608+$C$3*特征计算_周度!D608+$D$3*特征计算_周度!E608+$E$3*特征计算_周度!F608+$F$3*特征计算_周度!H608,"")</f>
        <v/>
      </c>
      <c r="C608" s="118">
        <f>IFERROR(PERCENTILE(OFFSET(B608,1-364,0,364,1),$C$7),"")</f>
        <v/>
      </c>
      <c r="D608" s="118">
        <f>IFERROR(PERCENTILE(OFFSET(B608,1-364,0,364,1),$C$11),"")</f>
        <v/>
      </c>
      <c r="E608" s="122">
        <f>_xlfn.LET(_xlpm.initState,IF(OR(B608="",C608=""),"",IF(OR(特征计算_周度!B591&gt;$B$15,特征计算_周度!C591&gt;$B$15,特征计算_周度!G591&gt;$B$15,特征计算_周度!E591&gt;$B$15,特征计算_周度!F591&gt;$B$15),$A$12,IFERROR(IF(B608&lt;PERCENTILE(OFFSET(B608,1-364,0,364,1),$C$7),$A$7,IF(B608&lt;PERCENTILE(OFFSET(B608,1-364,0,364,1),$C$8),$A$8,IF(B608&lt;PERCENTILE(OFFSET(B608,1-364,0,364,1),$C$9),$A$9,IF(B608&lt;PERCENTILE(OFFSET(B608,1-364,0,364,1),$C$10),$A$10,IF(B608&lt;PERCENTILE(OFFSET(B608,1-364,0,364,1),$C$11),$A$11,$A$12))))),""))),_xlpm.dev,原始数据_周度!G591,_xlpm.minDev,MIN(OFFSET(原始数据_周度!G591,1-$D$17,0,$D$17,1)),_xlpm.bounce,_xlpm.dev-_xlpm.minDev,_xlpm.oversold,AND(ISNUMBER(_xlpm.dev),ISNUMBER(_xlpm.minDev),_xlpm.minDev&lt;=$B$17,_xlpm.bounce&gt;=$F$17,OR(_xlpm.initState=$A$12,_xlpm.initState=$A$11,_xlpm.initState=$A$10)),_xlpm.pctOnly,IFERROR(IF(B608&lt;PERCENTILE(OFFSET(B608,1-364,0,364,1),$C$7),$A$7,IF(B608&lt;PERCENTILE(OFFSET(B608,1-364,0,364,1),$C$8),$A$8,IF(B608&lt;PERCENTILE(OFFSET(B608,1-364,0,364,1),$C$9),$A$9,IF(B608&lt;PERCENTILE(OFFSET(B608,1-364,0,364,1),$C$10),$A$10,IF(B608&lt;PERCENTILE(OFFSET(B608,1-364,0,364,1),$C$11),$A$11,$A$12))))),""),IF(_xlpm.initState="","",IF(_xlpm.oversold,_xlpm.pctOnly,_xlpm.initState)))</f>
        <v/>
      </c>
      <c r="F608" s="119" t="n"/>
      <c r="G608" s="120">
        <f>IF(OR(B608="",C608=""),"",IF(OR(特征计算_周度!B591&gt;$B$15,特征计算_周度!C591&gt;$B$15,特征计算_周度!G591&gt;$B$15,特征计算_周度!E591&gt;$B$15,特征计算_周度!F591&gt;$B$15),IF(特征计算_周度!B591&gt;$B$15,"VIX ","")&amp;IF(特征计算_周度!C591&gt;$B$15,"HY ","")&amp;IF(特征计算_周度!G591&gt;$B$15,"Sahm ","")&amp;IF(特征计算_周度!E591&gt;$B$15,"趋势 ","")&amp;IF(特征计算_周度!F591&gt;$B$15,"斜率",""),"—"))</f>
        <v/>
      </c>
      <c r="H608" s="120">
        <f>IF(OR(B608="",C608=""),"",_xlfn.LET(_xlpm.dev,原始数据_周度!G591,_xlpm.minDev,MIN(OFFSET(原始数据_周度!G591,1-$D$17,0,$D$17,1)),_xlpm.bounce,_xlpm.dev-_xlpm.minDev,IF(AND(ISNUMBER(_xlpm.dev),ISNUMBER(_xlpm.minDev),_xlpm.minDev&lt;=$B$17,_xlpm.bounce&gt;=$F$17),"✅ 触发","—")))</f>
        <v/>
      </c>
      <c r="I608" s="172">
        <f>IFERROR(IF(特征计算_周度!H608&gt;$I$3,MIN($I$4,MAX(-$I$5,(特征计算_周度!H608-$I$3)*$I$4)),0),"")</f>
        <v/>
      </c>
    </row>
    <row r="609">
      <c r="A609" s="117">
        <f>特征计算_周度!A592</f>
        <v/>
      </c>
      <c r="B609" s="171">
        <f>IFERROR($A$3*特征计算_周度!B609+$B$3*特征计算_周度!C609+$C$3*特征计算_周度!D609+$D$3*特征计算_周度!E609+$E$3*特征计算_周度!F609+$F$3*特征计算_周度!H609,"")</f>
        <v/>
      </c>
      <c r="C609" s="118">
        <f>IFERROR(PERCENTILE(OFFSET(B609,1-364,0,364,1),$C$7),"")</f>
        <v/>
      </c>
      <c r="D609" s="118">
        <f>IFERROR(PERCENTILE(OFFSET(B609,1-364,0,364,1),$C$11),"")</f>
        <v/>
      </c>
      <c r="E609" s="122">
        <f>_xlfn.LET(_xlpm.initState,IF(OR(B609="",C609=""),"",IF(OR(特征计算_周度!B592&gt;$B$15,特征计算_周度!C592&gt;$B$15,特征计算_周度!G592&gt;$B$15,特征计算_周度!E592&gt;$B$15,特征计算_周度!F592&gt;$B$15),$A$12,IFERROR(IF(B609&lt;PERCENTILE(OFFSET(B609,1-364,0,364,1),$C$7),$A$7,IF(B609&lt;PERCENTILE(OFFSET(B609,1-364,0,364,1),$C$8),$A$8,IF(B609&lt;PERCENTILE(OFFSET(B609,1-364,0,364,1),$C$9),$A$9,IF(B609&lt;PERCENTILE(OFFSET(B609,1-364,0,364,1),$C$10),$A$10,IF(B609&lt;PERCENTILE(OFFSET(B609,1-364,0,364,1),$C$11),$A$11,$A$12))))),""))),_xlpm.dev,原始数据_周度!G592,_xlpm.minDev,MIN(OFFSET(原始数据_周度!G592,1-$D$17,0,$D$17,1)),_xlpm.bounce,_xlpm.dev-_xlpm.minDev,_xlpm.oversold,AND(ISNUMBER(_xlpm.dev),ISNUMBER(_xlpm.minDev),_xlpm.minDev&lt;=$B$17,_xlpm.bounce&gt;=$F$17,OR(_xlpm.initState=$A$12,_xlpm.initState=$A$11,_xlpm.initState=$A$10)),_xlpm.pctOnly,IFERROR(IF(B609&lt;PERCENTILE(OFFSET(B609,1-364,0,364,1),$C$7),$A$7,IF(B609&lt;PERCENTILE(OFFSET(B609,1-364,0,364,1),$C$8),$A$8,IF(B609&lt;PERCENTILE(OFFSET(B609,1-364,0,364,1),$C$9),$A$9,IF(B609&lt;PERCENTILE(OFFSET(B609,1-364,0,364,1),$C$10),$A$10,IF(B609&lt;PERCENTILE(OFFSET(B609,1-364,0,364,1),$C$11),$A$11,$A$12))))),""),IF(_xlpm.initState="","",IF(_xlpm.oversold,_xlpm.pctOnly,_xlpm.initState)))</f>
        <v/>
      </c>
      <c r="F609" s="119" t="n"/>
      <c r="G609" s="120">
        <f>IF(OR(B609="",C609=""),"",IF(OR(特征计算_周度!B592&gt;$B$15,特征计算_周度!C592&gt;$B$15,特征计算_周度!G592&gt;$B$15,特征计算_周度!E592&gt;$B$15,特征计算_周度!F592&gt;$B$15),IF(特征计算_周度!B592&gt;$B$15,"VIX ","")&amp;IF(特征计算_周度!C592&gt;$B$15,"HY ","")&amp;IF(特征计算_周度!G592&gt;$B$15,"Sahm ","")&amp;IF(特征计算_周度!E592&gt;$B$15,"趋势 ","")&amp;IF(特征计算_周度!F592&gt;$B$15,"斜率",""),"—"))</f>
        <v/>
      </c>
      <c r="H609" s="120">
        <f>IF(OR(B609="",C609=""),"",_xlfn.LET(_xlpm.dev,原始数据_周度!G592,_xlpm.minDev,MIN(OFFSET(原始数据_周度!G592,1-$D$17,0,$D$17,1)),_xlpm.bounce,_xlpm.dev-_xlpm.minDev,IF(AND(ISNUMBER(_xlpm.dev),ISNUMBER(_xlpm.minDev),_xlpm.minDev&lt;=$B$17,_xlpm.bounce&gt;=$F$17),"✅ 触发","—")))</f>
        <v/>
      </c>
      <c r="I609" s="172">
        <f>IFERROR(IF(特征计算_周度!H609&gt;$I$3,MIN($I$4,MAX(-$I$5,(特征计算_周度!H609-$I$3)*$I$4)),0),"")</f>
        <v/>
      </c>
    </row>
    <row r="610">
      <c r="A610" s="117">
        <f>特征计算_周度!A593</f>
        <v/>
      </c>
      <c r="B610" s="171">
        <f>IFERROR($A$3*特征计算_周度!B610+$B$3*特征计算_周度!C610+$C$3*特征计算_周度!D610+$D$3*特征计算_周度!E610+$E$3*特征计算_周度!F610+$F$3*特征计算_周度!H610,"")</f>
        <v/>
      </c>
      <c r="C610" s="118">
        <f>IFERROR(PERCENTILE(OFFSET(B610,1-364,0,364,1),$C$7),"")</f>
        <v/>
      </c>
      <c r="D610" s="118">
        <f>IFERROR(PERCENTILE(OFFSET(B610,1-364,0,364,1),$C$11),"")</f>
        <v/>
      </c>
      <c r="E610" s="122">
        <f>_xlfn.LET(_xlpm.initState,IF(OR(B610="",C610=""),"",IF(OR(特征计算_周度!B593&gt;$B$15,特征计算_周度!C593&gt;$B$15,特征计算_周度!G593&gt;$B$15,特征计算_周度!E593&gt;$B$15,特征计算_周度!F593&gt;$B$15),$A$12,IFERROR(IF(B610&lt;PERCENTILE(OFFSET(B610,1-364,0,364,1),$C$7),$A$7,IF(B610&lt;PERCENTILE(OFFSET(B610,1-364,0,364,1),$C$8),$A$8,IF(B610&lt;PERCENTILE(OFFSET(B610,1-364,0,364,1),$C$9),$A$9,IF(B610&lt;PERCENTILE(OFFSET(B610,1-364,0,364,1),$C$10),$A$10,IF(B610&lt;PERCENTILE(OFFSET(B610,1-364,0,364,1),$C$11),$A$11,$A$12))))),""))),_xlpm.dev,原始数据_周度!G593,_xlpm.minDev,MIN(OFFSET(原始数据_周度!G593,1-$D$17,0,$D$17,1)),_xlpm.bounce,_xlpm.dev-_xlpm.minDev,_xlpm.oversold,AND(ISNUMBER(_xlpm.dev),ISNUMBER(_xlpm.minDev),_xlpm.minDev&lt;=$B$17,_xlpm.bounce&gt;=$F$17,OR(_xlpm.initState=$A$12,_xlpm.initState=$A$11,_xlpm.initState=$A$10)),_xlpm.pctOnly,IFERROR(IF(B610&lt;PERCENTILE(OFFSET(B610,1-364,0,364,1),$C$7),$A$7,IF(B610&lt;PERCENTILE(OFFSET(B610,1-364,0,364,1),$C$8),$A$8,IF(B610&lt;PERCENTILE(OFFSET(B610,1-364,0,364,1),$C$9),$A$9,IF(B610&lt;PERCENTILE(OFFSET(B610,1-364,0,364,1),$C$10),$A$10,IF(B610&lt;PERCENTILE(OFFSET(B610,1-364,0,364,1),$C$11),$A$11,$A$12))))),""),IF(_xlpm.initState="","",IF(_xlpm.oversold,_xlpm.pctOnly,_xlpm.initState)))</f>
        <v/>
      </c>
      <c r="F610" s="119" t="n"/>
      <c r="G610" s="120">
        <f>IF(OR(B610="",C610=""),"",IF(OR(特征计算_周度!B593&gt;$B$15,特征计算_周度!C593&gt;$B$15,特征计算_周度!G593&gt;$B$15,特征计算_周度!E593&gt;$B$15,特征计算_周度!F593&gt;$B$15),IF(特征计算_周度!B593&gt;$B$15,"VIX ","")&amp;IF(特征计算_周度!C593&gt;$B$15,"HY ","")&amp;IF(特征计算_周度!G593&gt;$B$15,"Sahm ","")&amp;IF(特征计算_周度!E593&gt;$B$15,"趋势 ","")&amp;IF(特征计算_周度!F593&gt;$B$15,"斜率",""),"—"))</f>
        <v/>
      </c>
      <c r="H610" s="120">
        <f>IF(OR(B610="",C610=""),"",_xlfn.LET(_xlpm.dev,原始数据_周度!G593,_xlpm.minDev,MIN(OFFSET(原始数据_周度!G593,1-$D$17,0,$D$17,1)),_xlpm.bounce,_xlpm.dev-_xlpm.minDev,IF(AND(ISNUMBER(_xlpm.dev),ISNUMBER(_xlpm.minDev),_xlpm.minDev&lt;=$B$17,_xlpm.bounce&gt;=$F$17),"✅ 触发","—")))</f>
        <v/>
      </c>
      <c r="I610" s="172">
        <f>IFERROR(IF(特征计算_周度!H610&gt;$I$3,MIN($I$4,MAX(-$I$5,(特征计算_周度!H610-$I$3)*$I$4)),0),"")</f>
        <v/>
      </c>
    </row>
    <row r="611">
      <c r="A611" s="117">
        <f>特征计算_周度!A594</f>
        <v/>
      </c>
      <c r="B611" s="171">
        <f>IFERROR($A$3*特征计算_周度!B611+$B$3*特征计算_周度!C611+$C$3*特征计算_周度!D611+$D$3*特征计算_周度!E611+$E$3*特征计算_周度!F611+$F$3*特征计算_周度!H611,"")</f>
        <v/>
      </c>
      <c r="C611" s="118">
        <f>IFERROR(PERCENTILE(OFFSET(B611,1-364,0,364,1),$C$7),"")</f>
        <v/>
      </c>
      <c r="D611" s="118">
        <f>IFERROR(PERCENTILE(OFFSET(B611,1-364,0,364,1),$C$11),"")</f>
        <v/>
      </c>
      <c r="E611" s="122">
        <f>_xlfn.LET(_xlpm.initState,IF(OR(B611="",C611=""),"",IF(OR(特征计算_周度!B594&gt;$B$15,特征计算_周度!C594&gt;$B$15,特征计算_周度!G594&gt;$B$15,特征计算_周度!E594&gt;$B$15,特征计算_周度!F594&gt;$B$15),$A$12,IFERROR(IF(B611&lt;PERCENTILE(OFFSET(B611,1-364,0,364,1),$C$7),$A$7,IF(B611&lt;PERCENTILE(OFFSET(B611,1-364,0,364,1),$C$8),$A$8,IF(B611&lt;PERCENTILE(OFFSET(B611,1-364,0,364,1),$C$9),$A$9,IF(B611&lt;PERCENTILE(OFFSET(B611,1-364,0,364,1),$C$10),$A$10,IF(B611&lt;PERCENTILE(OFFSET(B611,1-364,0,364,1),$C$11),$A$11,$A$12))))),""))),_xlpm.dev,原始数据_周度!G594,_xlpm.minDev,MIN(OFFSET(原始数据_周度!G594,1-$D$17,0,$D$17,1)),_xlpm.bounce,_xlpm.dev-_xlpm.minDev,_xlpm.oversold,AND(ISNUMBER(_xlpm.dev),ISNUMBER(_xlpm.minDev),_xlpm.minDev&lt;=$B$17,_xlpm.bounce&gt;=$F$17,OR(_xlpm.initState=$A$12,_xlpm.initState=$A$11,_xlpm.initState=$A$10)),_xlpm.pctOnly,IFERROR(IF(B611&lt;PERCENTILE(OFFSET(B611,1-364,0,364,1),$C$7),$A$7,IF(B611&lt;PERCENTILE(OFFSET(B611,1-364,0,364,1),$C$8),$A$8,IF(B611&lt;PERCENTILE(OFFSET(B611,1-364,0,364,1),$C$9),$A$9,IF(B611&lt;PERCENTILE(OFFSET(B611,1-364,0,364,1),$C$10),$A$10,IF(B611&lt;PERCENTILE(OFFSET(B611,1-364,0,364,1),$C$11),$A$11,$A$12))))),""),IF(_xlpm.initState="","",IF(_xlpm.oversold,_xlpm.pctOnly,_xlpm.initState)))</f>
        <v/>
      </c>
      <c r="F611" s="119" t="n"/>
      <c r="G611" s="120">
        <f>IF(OR(B611="",C611=""),"",IF(OR(特征计算_周度!B594&gt;$B$15,特征计算_周度!C594&gt;$B$15,特征计算_周度!G594&gt;$B$15,特征计算_周度!E594&gt;$B$15,特征计算_周度!F594&gt;$B$15),IF(特征计算_周度!B594&gt;$B$15,"VIX ","")&amp;IF(特征计算_周度!C594&gt;$B$15,"HY ","")&amp;IF(特征计算_周度!G594&gt;$B$15,"Sahm ","")&amp;IF(特征计算_周度!E594&gt;$B$15,"趋势 ","")&amp;IF(特征计算_周度!F594&gt;$B$15,"斜率",""),"—"))</f>
        <v/>
      </c>
      <c r="H611" s="120">
        <f>IF(OR(B611="",C611=""),"",_xlfn.LET(_xlpm.dev,原始数据_周度!G594,_xlpm.minDev,MIN(OFFSET(原始数据_周度!G594,1-$D$17,0,$D$17,1)),_xlpm.bounce,_xlpm.dev-_xlpm.minDev,IF(AND(ISNUMBER(_xlpm.dev),ISNUMBER(_xlpm.minDev),_xlpm.minDev&lt;=$B$17,_xlpm.bounce&gt;=$F$17),"✅ 触发","—")))</f>
        <v/>
      </c>
      <c r="I611" s="172">
        <f>IFERROR(IF(特征计算_周度!H611&gt;$I$3,MIN($I$4,MAX(-$I$5,(特征计算_周度!H611-$I$3)*$I$4)),0),"")</f>
        <v/>
      </c>
    </row>
    <row r="612">
      <c r="A612" s="117">
        <f>特征计算_周度!A595</f>
        <v/>
      </c>
      <c r="B612" s="171">
        <f>IFERROR($A$3*特征计算_周度!B612+$B$3*特征计算_周度!C612+$C$3*特征计算_周度!D612+$D$3*特征计算_周度!E612+$E$3*特征计算_周度!F612+$F$3*特征计算_周度!H612,"")</f>
        <v/>
      </c>
      <c r="C612" s="118">
        <f>IFERROR(PERCENTILE(OFFSET(B612,1-364,0,364,1),$C$7),"")</f>
        <v/>
      </c>
      <c r="D612" s="118">
        <f>IFERROR(PERCENTILE(OFFSET(B612,1-364,0,364,1),$C$11),"")</f>
        <v/>
      </c>
      <c r="E612" s="122">
        <f>_xlfn.LET(_xlpm.initState,IF(OR(B612="",C612=""),"",IF(OR(特征计算_周度!B595&gt;$B$15,特征计算_周度!C595&gt;$B$15,特征计算_周度!G595&gt;$B$15,特征计算_周度!E595&gt;$B$15,特征计算_周度!F595&gt;$B$15),$A$12,IFERROR(IF(B612&lt;PERCENTILE(OFFSET(B612,1-364,0,364,1),$C$7),$A$7,IF(B612&lt;PERCENTILE(OFFSET(B612,1-364,0,364,1),$C$8),$A$8,IF(B612&lt;PERCENTILE(OFFSET(B612,1-364,0,364,1),$C$9),$A$9,IF(B612&lt;PERCENTILE(OFFSET(B612,1-364,0,364,1),$C$10),$A$10,IF(B612&lt;PERCENTILE(OFFSET(B612,1-364,0,364,1),$C$11),$A$11,$A$12))))),""))),_xlpm.dev,原始数据_周度!G595,_xlpm.minDev,MIN(OFFSET(原始数据_周度!G595,1-$D$17,0,$D$17,1)),_xlpm.bounce,_xlpm.dev-_xlpm.minDev,_xlpm.oversold,AND(ISNUMBER(_xlpm.dev),ISNUMBER(_xlpm.minDev),_xlpm.minDev&lt;=$B$17,_xlpm.bounce&gt;=$F$17,OR(_xlpm.initState=$A$12,_xlpm.initState=$A$11,_xlpm.initState=$A$10)),_xlpm.pctOnly,IFERROR(IF(B612&lt;PERCENTILE(OFFSET(B612,1-364,0,364,1),$C$7),$A$7,IF(B612&lt;PERCENTILE(OFFSET(B612,1-364,0,364,1),$C$8),$A$8,IF(B612&lt;PERCENTILE(OFFSET(B612,1-364,0,364,1),$C$9),$A$9,IF(B612&lt;PERCENTILE(OFFSET(B612,1-364,0,364,1),$C$10),$A$10,IF(B612&lt;PERCENTILE(OFFSET(B612,1-364,0,364,1),$C$11),$A$11,$A$12))))),""),IF(_xlpm.initState="","",IF(_xlpm.oversold,_xlpm.pctOnly,_xlpm.initState)))</f>
        <v/>
      </c>
      <c r="F612" s="119" t="n"/>
      <c r="G612" s="120">
        <f>IF(OR(B612="",C612=""),"",IF(OR(特征计算_周度!B595&gt;$B$15,特征计算_周度!C595&gt;$B$15,特征计算_周度!G595&gt;$B$15,特征计算_周度!E595&gt;$B$15,特征计算_周度!F595&gt;$B$15),IF(特征计算_周度!B595&gt;$B$15,"VIX ","")&amp;IF(特征计算_周度!C595&gt;$B$15,"HY ","")&amp;IF(特征计算_周度!G595&gt;$B$15,"Sahm ","")&amp;IF(特征计算_周度!E595&gt;$B$15,"趋势 ","")&amp;IF(特征计算_周度!F595&gt;$B$15,"斜率",""),"—"))</f>
        <v/>
      </c>
      <c r="H612" s="120">
        <f>IF(OR(B612="",C612=""),"",_xlfn.LET(_xlpm.dev,原始数据_周度!G595,_xlpm.minDev,MIN(OFFSET(原始数据_周度!G595,1-$D$17,0,$D$17,1)),_xlpm.bounce,_xlpm.dev-_xlpm.minDev,IF(AND(ISNUMBER(_xlpm.dev),ISNUMBER(_xlpm.minDev),_xlpm.minDev&lt;=$B$17,_xlpm.bounce&gt;=$F$17),"✅ 触发","—")))</f>
        <v/>
      </c>
      <c r="I612" s="172">
        <f>IFERROR(IF(特征计算_周度!H612&gt;$I$3,MIN($I$4,MAX(-$I$5,(特征计算_周度!H612-$I$3)*$I$4)),0),"")</f>
        <v/>
      </c>
    </row>
    <row r="613">
      <c r="A613" s="117">
        <f>特征计算_周度!A596</f>
        <v/>
      </c>
      <c r="B613" s="171">
        <f>IFERROR($A$3*特征计算_周度!B613+$B$3*特征计算_周度!C613+$C$3*特征计算_周度!D613+$D$3*特征计算_周度!E613+$E$3*特征计算_周度!F613+$F$3*特征计算_周度!H613,"")</f>
        <v/>
      </c>
      <c r="C613" s="118">
        <f>IFERROR(PERCENTILE(OFFSET(B613,1-364,0,364,1),$C$7),"")</f>
        <v/>
      </c>
      <c r="D613" s="118">
        <f>IFERROR(PERCENTILE(OFFSET(B613,1-364,0,364,1),$C$11),"")</f>
        <v/>
      </c>
      <c r="E613" s="122">
        <f>_xlfn.LET(_xlpm.initState,IF(OR(B613="",C613=""),"",IF(OR(特征计算_周度!B596&gt;$B$15,特征计算_周度!C596&gt;$B$15,特征计算_周度!G596&gt;$B$15,特征计算_周度!E596&gt;$B$15,特征计算_周度!F596&gt;$B$15),$A$12,IFERROR(IF(B613&lt;PERCENTILE(OFFSET(B613,1-364,0,364,1),$C$7),$A$7,IF(B613&lt;PERCENTILE(OFFSET(B613,1-364,0,364,1),$C$8),$A$8,IF(B613&lt;PERCENTILE(OFFSET(B613,1-364,0,364,1),$C$9),$A$9,IF(B613&lt;PERCENTILE(OFFSET(B613,1-364,0,364,1),$C$10),$A$10,IF(B613&lt;PERCENTILE(OFFSET(B613,1-364,0,364,1),$C$11),$A$11,$A$12))))),""))),_xlpm.dev,原始数据_周度!G596,_xlpm.minDev,MIN(OFFSET(原始数据_周度!G596,1-$D$17,0,$D$17,1)),_xlpm.bounce,_xlpm.dev-_xlpm.minDev,_xlpm.oversold,AND(ISNUMBER(_xlpm.dev),ISNUMBER(_xlpm.minDev),_xlpm.minDev&lt;=$B$17,_xlpm.bounce&gt;=$F$17,OR(_xlpm.initState=$A$12,_xlpm.initState=$A$11,_xlpm.initState=$A$10)),_xlpm.pctOnly,IFERROR(IF(B613&lt;PERCENTILE(OFFSET(B613,1-364,0,364,1),$C$7),$A$7,IF(B613&lt;PERCENTILE(OFFSET(B613,1-364,0,364,1),$C$8),$A$8,IF(B613&lt;PERCENTILE(OFFSET(B613,1-364,0,364,1),$C$9),$A$9,IF(B613&lt;PERCENTILE(OFFSET(B613,1-364,0,364,1),$C$10),$A$10,IF(B613&lt;PERCENTILE(OFFSET(B613,1-364,0,364,1),$C$11),$A$11,$A$12))))),""),IF(_xlpm.initState="","",IF(_xlpm.oversold,_xlpm.pctOnly,_xlpm.initState)))</f>
        <v/>
      </c>
      <c r="F613" s="119" t="n"/>
      <c r="G613" s="120">
        <f>IF(OR(B613="",C613=""),"",IF(OR(特征计算_周度!B596&gt;$B$15,特征计算_周度!C596&gt;$B$15,特征计算_周度!G596&gt;$B$15,特征计算_周度!E596&gt;$B$15,特征计算_周度!F596&gt;$B$15),IF(特征计算_周度!B596&gt;$B$15,"VIX ","")&amp;IF(特征计算_周度!C596&gt;$B$15,"HY ","")&amp;IF(特征计算_周度!G596&gt;$B$15,"Sahm ","")&amp;IF(特征计算_周度!E596&gt;$B$15,"趋势 ","")&amp;IF(特征计算_周度!F596&gt;$B$15,"斜率",""),"—"))</f>
        <v/>
      </c>
      <c r="H613" s="120">
        <f>IF(OR(B613="",C613=""),"",_xlfn.LET(_xlpm.dev,原始数据_周度!G596,_xlpm.minDev,MIN(OFFSET(原始数据_周度!G596,1-$D$17,0,$D$17,1)),_xlpm.bounce,_xlpm.dev-_xlpm.minDev,IF(AND(ISNUMBER(_xlpm.dev),ISNUMBER(_xlpm.minDev),_xlpm.minDev&lt;=$B$17,_xlpm.bounce&gt;=$F$17),"✅ 触发","—")))</f>
        <v/>
      </c>
      <c r="I613" s="172">
        <f>IFERROR(IF(特征计算_周度!H613&gt;$I$3,MIN($I$4,MAX(-$I$5,(特征计算_周度!H613-$I$3)*$I$4)),0),"")</f>
        <v/>
      </c>
    </row>
    <row r="614">
      <c r="A614" s="117">
        <f>特征计算_周度!A597</f>
        <v/>
      </c>
      <c r="B614" s="171">
        <f>IFERROR($A$3*特征计算_周度!B614+$B$3*特征计算_周度!C614+$C$3*特征计算_周度!D614+$D$3*特征计算_周度!E614+$E$3*特征计算_周度!F614+$F$3*特征计算_周度!H614,"")</f>
        <v/>
      </c>
      <c r="C614" s="118">
        <f>IFERROR(PERCENTILE(OFFSET(B614,1-364,0,364,1),$C$7),"")</f>
        <v/>
      </c>
      <c r="D614" s="118">
        <f>IFERROR(PERCENTILE(OFFSET(B614,1-364,0,364,1),$C$11),"")</f>
        <v/>
      </c>
      <c r="E614" s="122">
        <f>_xlfn.LET(_xlpm.initState,IF(OR(B614="",C614=""),"",IF(OR(特征计算_周度!B597&gt;$B$15,特征计算_周度!C597&gt;$B$15,特征计算_周度!G597&gt;$B$15,特征计算_周度!E597&gt;$B$15,特征计算_周度!F597&gt;$B$15),$A$12,IFERROR(IF(B614&lt;PERCENTILE(OFFSET(B614,1-364,0,364,1),$C$7),$A$7,IF(B614&lt;PERCENTILE(OFFSET(B614,1-364,0,364,1),$C$8),$A$8,IF(B614&lt;PERCENTILE(OFFSET(B614,1-364,0,364,1),$C$9),$A$9,IF(B614&lt;PERCENTILE(OFFSET(B614,1-364,0,364,1),$C$10),$A$10,IF(B614&lt;PERCENTILE(OFFSET(B614,1-364,0,364,1),$C$11),$A$11,$A$12))))),""))),_xlpm.dev,原始数据_周度!G597,_xlpm.minDev,MIN(OFFSET(原始数据_周度!G597,1-$D$17,0,$D$17,1)),_xlpm.bounce,_xlpm.dev-_xlpm.minDev,_xlpm.oversold,AND(ISNUMBER(_xlpm.dev),ISNUMBER(_xlpm.minDev),_xlpm.minDev&lt;=$B$17,_xlpm.bounce&gt;=$F$17,OR(_xlpm.initState=$A$12,_xlpm.initState=$A$11,_xlpm.initState=$A$10)),_xlpm.pctOnly,IFERROR(IF(B614&lt;PERCENTILE(OFFSET(B614,1-364,0,364,1),$C$7),$A$7,IF(B614&lt;PERCENTILE(OFFSET(B614,1-364,0,364,1),$C$8),$A$8,IF(B614&lt;PERCENTILE(OFFSET(B614,1-364,0,364,1),$C$9),$A$9,IF(B614&lt;PERCENTILE(OFFSET(B614,1-364,0,364,1),$C$10),$A$10,IF(B614&lt;PERCENTILE(OFFSET(B614,1-364,0,364,1),$C$11),$A$11,$A$12))))),""),IF(_xlpm.initState="","",IF(_xlpm.oversold,_xlpm.pctOnly,_xlpm.initState)))</f>
        <v/>
      </c>
      <c r="F614" s="119" t="n"/>
      <c r="G614" s="120">
        <f>IF(OR(B614="",C614=""),"",IF(OR(特征计算_周度!B597&gt;$B$15,特征计算_周度!C597&gt;$B$15,特征计算_周度!G597&gt;$B$15,特征计算_周度!E597&gt;$B$15,特征计算_周度!F597&gt;$B$15),IF(特征计算_周度!B597&gt;$B$15,"VIX ","")&amp;IF(特征计算_周度!C597&gt;$B$15,"HY ","")&amp;IF(特征计算_周度!G597&gt;$B$15,"Sahm ","")&amp;IF(特征计算_周度!E597&gt;$B$15,"趋势 ","")&amp;IF(特征计算_周度!F597&gt;$B$15,"斜率",""),"—"))</f>
        <v/>
      </c>
      <c r="H614" s="120">
        <f>IF(OR(B614="",C614=""),"",_xlfn.LET(_xlpm.dev,原始数据_周度!G597,_xlpm.minDev,MIN(OFFSET(原始数据_周度!G597,1-$D$17,0,$D$17,1)),_xlpm.bounce,_xlpm.dev-_xlpm.minDev,IF(AND(ISNUMBER(_xlpm.dev),ISNUMBER(_xlpm.minDev),_xlpm.minDev&lt;=$B$17,_xlpm.bounce&gt;=$F$17),"✅ 触发","—")))</f>
        <v/>
      </c>
      <c r="I614" s="172">
        <f>IFERROR(IF(特征计算_周度!H614&gt;$I$3,MIN($I$4,MAX(-$I$5,(特征计算_周度!H614-$I$3)*$I$4)),0),"")</f>
        <v/>
      </c>
    </row>
    <row r="615">
      <c r="A615" s="117">
        <f>特征计算_周度!A598</f>
        <v/>
      </c>
      <c r="B615" s="171">
        <f>IFERROR($A$3*特征计算_周度!B615+$B$3*特征计算_周度!C615+$C$3*特征计算_周度!D615+$D$3*特征计算_周度!E615+$E$3*特征计算_周度!F615+$F$3*特征计算_周度!H615,"")</f>
        <v/>
      </c>
      <c r="C615" s="118">
        <f>IFERROR(PERCENTILE(OFFSET(B615,1-364,0,364,1),$C$7),"")</f>
        <v/>
      </c>
      <c r="D615" s="118">
        <f>IFERROR(PERCENTILE(OFFSET(B615,1-364,0,364,1),$C$11),"")</f>
        <v/>
      </c>
      <c r="E615" s="122">
        <f>_xlfn.LET(_xlpm.initState,IF(OR(B615="",C615=""),"",IF(OR(特征计算_周度!B598&gt;$B$15,特征计算_周度!C598&gt;$B$15,特征计算_周度!G598&gt;$B$15,特征计算_周度!E598&gt;$B$15,特征计算_周度!F598&gt;$B$15),$A$12,IFERROR(IF(B615&lt;PERCENTILE(OFFSET(B615,1-364,0,364,1),$C$7),$A$7,IF(B615&lt;PERCENTILE(OFFSET(B615,1-364,0,364,1),$C$8),$A$8,IF(B615&lt;PERCENTILE(OFFSET(B615,1-364,0,364,1),$C$9),$A$9,IF(B615&lt;PERCENTILE(OFFSET(B615,1-364,0,364,1),$C$10),$A$10,IF(B615&lt;PERCENTILE(OFFSET(B615,1-364,0,364,1),$C$11),$A$11,$A$12))))),""))),_xlpm.dev,原始数据_周度!G598,_xlpm.minDev,MIN(OFFSET(原始数据_周度!G598,1-$D$17,0,$D$17,1)),_xlpm.bounce,_xlpm.dev-_xlpm.minDev,_xlpm.oversold,AND(ISNUMBER(_xlpm.dev),ISNUMBER(_xlpm.minDev),_xlpm.minDev&lt;=$B$17,_xlpm.bounce&gt;=$F$17,OR(_xlpm.initState=$A$12,_xlpm.initState=$A$11,_xlpm.initState=$A$10)),_xlpm.pctOnly,IFERROR(IF(B615&lt;PERCENTILE(OFFSET(B615,1-364,0,364,1),$C$7),$A$7,IF(B615&lt;PERCENTILE(OFFSET(B615,1-364,0,364,1),$C$8),$A$8,IF(B615&lt;PERCENTILE(OFFSET(B615,1-364,0,364,1),$C$9),$A$9,IF(B615&lt;PERCENTILE(OFFSET(B615,1-364,0,364,1),$C$10),$A$10,IF(B615&lt;PERCENTILE(OFFSET(B615,1-364,0,364,1),$C$11),$A$11,$A$12))))),""),IF(_xlpm.initState="","",IF(_xlpm.oversold,_xlpm.pctOnly,_xlpm.initState)))</f>
        <v/>
      </c>
      <c r="F615" s="119" t="n"/>
      <c r="G615" s="120">
        <f>IF(OR(B615="",C615=""),"",IF(OR(特征计算_周度!B598&gt;$B$15,特征计算_周度!C598&gt;$B$15,特征计算_周度!G598&gt;$B$15,特征计算_周度!E598&gt;$B$15,特征计算_周度!F598&gt;$B$15),IF(特征计算_周度!B598&gt;$B$15,"VIX ","")&amp;IF(特征计算_周度!C598&gt;$B$15,"HY ","")&amp;IF(特征计算_周度!G598&gt;$B$15,"Sahm ","")&amp;IF(特征计算_周度!E598&gt;$B$15,"趋势 ","")&amp;IF(特征计算_周度!F598&gt;$B$15,"斜率",""),"—"))</f>
        <v/>
      </c>
      <c r="H615" s="120">
        <f>IF(OR(B615="",C615=""),"",_xlfn.LET(_xlpm.dev,原始数据_周度!G598,_xlpm.minDev,MIN(OFFSET(原始数据_周度!G598,1-$D$17,0,$D$17,1)),_xlpm.bounce,_xlpm.dev-_xlpm.minDev,IF(AND(ISNUMBER(_xlpm.dev),ISNUMBER(_xlpm.minDev),_xlpm.minDev&lt;=$B$17,_xlpm.bounce&gt;=$F$17),"✅ 触发","—")))</f>
        <v/>
      </c>
      <c r="I615" s="172">
        <f>IFERROR(IF(特征计算_周度!H615&gt;$I$3,MIN($I$4,MAX(-$I$5,(特征计算_周度!H615-$I$3)*$I$4)),0),"")</f>
        <v/>
      </c>
    </row>
    <row r="616">
      <c r="A616" s="117">
        <f>特征计算_周度!A599</f>
        <v/>
      </c>
      <c r="B616" s="171">
        <f>IFERROR($A$3*特征计算_周度!B616+$B$3*特征计算_周度!C616+$C$3*特征计算_周度!D616+$D$3*特征计算_周度!E616+$E$3*特征计算_周度!F616+$F$3*特征计算_周度!H616,"")</f>
        <v/>
      </c>
      <c r="C616" s="118">
        <f>IFERROR(PERCENTILE(OFFSET(B616,1-364,0,364,1),$C$7),"")</f>
        <v/>
      </c>
      <c r="D616" s="118">
        <f>IFERROR(PERCENTILE(OFFSET(B616,1-364,0,364,1),$C$11),"")</f>
        <v/>
      </c>
      <c r="E616" s="122">
        <f>_xlfn.LET(_xlpm.initState,IF(OR(B616="",C616=""),"",IF(OR(特征计算_周度!B599&gt;$B$15,特征计算_周度!C599&gt;$B$15,特征计算_周度!G599&gt;$B$15,特征计算_周度!E599&gt;$B$15,特征计算_周度!F599&gt;$B$15),$A$12,IFERROR(IF(B616&lt;PERCENTILE(OFFSET(B616,1-364,0,364,1),$C$7),$A$7,IF(B616&lt;PERCENTILE(OFFSET(B616,1-364,0,364,1),$C$8),$A$8,IF(B616&lt;PERCENTILE(OFFSET(B616,1-364,0,364,1),$C$9),$A$9,IF(B616&lt;PERCENTILE(OFFSET(B616,1-364,0,364,1),$C$10),$A$10,IF(B616&lt;PERCENTILE(OFFSET(B616,1-364,0,364,1),$C$11),$A$11,$A$12))))),""))),_xlpm.dev,原始数据_周度!G599,_xlpm.minDev,MIN(OFFSET(原始数据_周度!G599,1-$D$17,0,$D$17,1)),_xlpm.bounce,_xlpm.dev-_xlpm.minDev,_xlpm.oversold,AND(ISNUMBER(_xlpm.dev),ISNUMBER(_xlpm.minDev),_xlpm.minDev&lt;=$B$17,_xlpm.bounce&gt;=$F$17,OR(_xlpm.initState=$A$12,_xlpm.initState=$A$11,_xlpm.initState=$A$10)),_xlpm.pctOnly,IFERROR(IF(B616&lt;PERCENTILE(OFFSET(B616,1-364,0,364,1),$C$7),$A$7,IF(B616&lt;PERCENTILE(OFFSET(B616,1-364,0,364,1),$C$8),$A$8,IF(B616&lt;PERCENTILE(OFFSET(B616,1-364,0,364,1),$C$9),$A$9,IF(B616&lt;PERCENTILE(OFFSET(B616,1-364,0,364,1),$C$10),$A$10,IF(B616&lt;PERCENTILE(OFFSET(B616,1-364,0,364,1),$C$11),$A$11,$A$12))))),""),IF(_xlpm.initState="","",IF(_xlpm.oversold,_xlpm.pctOnly,_xlpm.initState)))</f>
        <v/>
      </c>
      <c r="F616" s="119" t="n"/>
      <c r="G616" s="120">
        <f>IF(OR(B616="",C616=""),"",IF(OR(特征计算_周度!B599&gt;$B$15,特征计算_周度!C599&gt;$B$15,特征计算_周度!G599&gt;$B$15,特征计算_周度!E599&gt;$B$15,特征计算_周度!F599&gt;$B$15),IF(特征计算_周度!B599&gt;$B$15,"VIX ","")&amp;IF(特征计算_周度!C599&gt;$B$15,"HY ","")&amp;IF(特征计算_周度!G599&gt;$B$15,"Sahm ","")&amp;IF(特征计算_周度!E599&gt;$B$15,"趋势 ","")&amp;IF(特征计算_周度!F599&gt;$B$15,"斜率",""),"—"))</f>
        <v/>
      </c>
      <c r="H616" s="120">
        <f>IF(OR(B616="",C616=""),"",_xlfn.LET(_xlpm.dev,原始数据_周度!G599,_xlpm.minDev,MIN(OFFSET(原始数据_周度!G599,1-$D$17,0,$D$17,1)),_xlpm.bounce,_xlpm.dev-_xlpm.minDev,IF(AND(ISNUMBER(_xlpm.dev),ISNUMBER(_xlpm.minDev),_xlpm.minDev&lt;=$B$17,_xlpm.bounce&gt;=$F$17),"✅ 触发","—")))</f>
        <v/>
      </c>
      <c r="I616" s="172">
        <f>IFERROR(IF(特征计算_周度!H616&gt;$I$3,MIN($I$4,MAX(-$I$5,(特征计算_周度!H616-$I$3)*$I$4)),0),"")</f>
        <v/>
      </c>
    </row>
    <row r="617">
      <c r="A617" s="117">
        <f>特征计算_周度!A600</f>
        <v/>
      </c>
      <c r="B617" s="171">
        <f>IFERROR($A$3*特征计算_周度!B617+$B$3*特征计算_周度!C617+$C$3*特征计算_周度!D617+$D$3*特征计算_周度!E617+$E$3*特征计算_周度!F617+$F$3*特征计算_周度!H617,"")</f>
        <v/>
      </c>
      <c r="C617" s="118">
        <f>IFERROR(PERCENTILE(OFFSET(B617,1-364,0,364,1),$C$7),"")</f>
        <v/>
      </c>
      <c r="D617" s="118">
        <f>IFERROR(PERCENTILE(OFFSET(B617,1-364,0,364,1),$C$11),"")</f>
        <v/>
      </c>
      <c r="E617" s="122">
        <f>_xlfn.LET(_xlpm.initState,IF(OR(B617="",C617=""),"",IF(OR(特征计算_周度!B600&gt;$B$15,特征计算_周度!C600&gt;$B$15,特征计算_周度!G600&gt;$B$15,特征计算_周度!E600&gt;$B$15,特征计算_周度!F600&gt;$B$15),$A$12,IFERROR(IF(B617&lt;PERCENTILE(OFFSET(B617,1-364,0,364,1),$C$7),$A$7,IF(B617&lt;PERCENTILE(OFFSET(B617,1-364,0,364,1),$C$8),$A$8,IF(B617&lt;PERCENTILE(OFFSET(B617,1-364,0,364,1),$C$9),$A$9,IF(B617&lt;PERCENTILE(OFFSET(B617,1-364,0,364,1),$C$10),$A$10,IF(B617&lt;PERCENTILE(OFFSET(B617,1-364,0,364,1),$C$11),$A$11,$A$12))))),""))),_xlpm.dev,原始数据_周度!G600,_xlpm.minDev,MIN(OFFSET(原始数据_周度!G600,1-$D$17,0,$D$17,1)),_xlpm.bounce,_xlpm.dev-_xlpm.minDev,_xlpm.oversold,AND(ISNUMBER(_xlpm.dev),ISNUMBER(_xlpm.minDev),_xlpm.minDev&lt;=$B$17,_xlpm.bounce&gt;=$F$17,OR(_xlpm.initState=$A$12,_xlpm.initState=$A$11,_xlpm.initState=$A$10)),_xlpm.pctOnly,IFERROR(IF(B617&lt;PERCENTILE(OFFSET(B617,1-364,0,364,1),$C$7),$A$7,IF(B617&lt;PERCENTILE(OFFSET(B617,1-364,0,364,1),$C$8),$A$8,IF(B617&lt;PERCENTILE(OFFSET(B617,1-364,0,364,1),$C$9),$A$9,IF(B617&lt;PERCENTILE(OFFSET(B617,1-364,0,364,1),$C$10),$A$10,IF(B617&lt;PERCENTILE(OFFSET(B617,1-364,0,364,1),$C$11),$A$11,$A$12))))),""),IF(_xlpm.initState="","",IF(_xlpm.oversold,_xlpm.pctOnly,_xlpm.initState)))</f>
        <v/>
      </c>
      <c r="F617" s="119" t="n"/>
      <c r="G617" s="120">
        <f>IF(OR(B617="",C617=""),"",IF(OR(特征计算_周度!B600&gt;$B$15,特征计算_周度!C600&gt;$B$15,特征计算_周度!G600&gt;$B$15,特征计算_周度!E600&gt;$B$15,特征计算_周度!F600&gt;$B$15),IF(特征计算_周度!B600&gt;$B$15,"VIX ","")&amp;IF(特征计算_周度!C600&gt;$B$15,"HY ","")&amp;IF(特征计算_周度!G600&gt;$B$15,"Sahm ","")&amp;IF(特征计算_周度!E600&gt;$B$15,"趋势 ","")&amp;IF(特征计算_周度!F600&gt;$B$15,"斜率",""),"—"))</f>
        <v/>
      </c>
      <c r="H617" s="120">
        <f>IF(OR(B617="",C617=""),"",_xlfn.LET(_xlpm.dev,原始数据_周度!G600,_xlpm.minDev,MIN(OFFSET(原始数据_周度!G600,1-$D$17,0,$D$17,1)),_xlpm.bounce,_xlpm.dev-_xlpm.minDev,IF(AND(ISNUMBER(_xlpm.dev),ISNUMBER(_xlpm.minDev),_xlpm.minDev&lt;=$B$17,_xlpm.bounce&gt;=$F$17),"✅ 触发","—")))</f>
        <v/>
      </c>
      <c r="I617" s="172">
        <f>IFERROR(IF(特征计算_周度!H617&gt;$I$3,MIN($I$4,MAX(-$I$5,(特征计算_周度!H617-$I$3)*$I$4)),0),"")</f>
        <v/>
      </c>
    </row>
    <row r="618">
      <c r="A618" s="117">
        <f>特征计算_周度!A601</f>
        <v/>
      </c>
      <c r="B618" s="171">
        <f>IFERROR($A$3*特征计算_周度!B618+$B$3*特征计算_周度!C618+$C$3*特征计算_周度!D618+$D$3*特征计算_周度!E618+$E$3*特征计算_周度!F618+$F$3*特征计算_周度!H618,"")</f>
        <v/>
      </c>
      <c r="C618" s="118">
        <f>IFERROR(PERCENTILE(OFFSET(B618,1-364,0,364,1),$C$7),"")</f>
        <v/>
      </c>
      <c r="D618" s="118">
        <f>IFERROR(PERCENTILE(OFFSET(B618,1-364,0,364,1),$C$11),"")</f>
        <v/>
      </c>
      <c r="E618" s="122">
        <f>_xlfn.LET(_xlpm.initState,IF(OR(B618="",C618=""),"",IF(OR(特征计算_周度!B601&gt;$B$15,特征计算_周度!C601&gt;$B$15,特征计算_周度!G601&gt;$B$15,特征计算_周度!E601&gt;$B$15,特征计算_周度!F601&gt;$B$15),$A$12,IFERROR(IF(B618&lt;PERCENTILE(OFFSET(B618,1-364,0,364,1),$C$7),$A$7,IF(B618&lt;PERCENTILE(OFFSET(B618,1-364,0,364,1),$C$8),$A$8,IF(B618&lt;PERCENTILE(OFFSET(B618,1-364,0,364,1),$C$9),$A$9,IF(B618&lt;PERCENTILE(OFFSET(B618,1-364,0,364,1),$C$10),$A$10,IF(B618&lt;PERCENTILE(OFFSET(B618,1-364,0,364,1),$C$11),$A$11,$A$12))))),""))),_xlpm.dev,原始数据_周度!G601,_xlpm.minDev,MIN(OFFSET(原始数据_周度!G601,1-$D$17,0,$D$17,1)),_xlpm.bounce,_xlpm.dev-_xlpm.minDev,_xlpm.oversold,AND(ISNUMBER(_xlpm.dev),ISNUMBER(_xlpm.minDev),_xlpm.minDev&lt;=$B$17,_xlpm.bounce&gt;=$F$17,OR(_xlpm.initState=$A$12,_xlpm.initState=$A$11,_xlpm.initState=$A$10)),_xlpm.pctOnly,IFERROR(IF(B618&lt;PERCENTILE(OFFSET(B618,1-364,0,364,1),$C$7),$A$7,IF(B618&lt;PERCENTILE(OFFSET(B618,1-364,0,364,1),$C$8),$A$8,IF(B618&lt;PERCENTILE(OFFSET(B618,1-364,0,364,1),$C$9),$A$9,IF(B618&lt;PERCENTILE(OFFSET(B618,1-364,0,364,1),$C$10),$A$10,IF(B618&lt;PERCENTILE(OFFSET(B618,1-364,0,364,1),$C$11),$A$11,$A$12))))),""),IF(_xlpm.initState="","",IF(_xlpm.oversold,_xlpm.pctOnly,_xlpm.initState)))</f>
        <v/>
      </c>
      <c r="F618" s="119" t="n"/>
      <c r="G618" s="120">
        <f>IF(OR(B618="",C618=""),"",IF(OR(特征计算_周度!B601&gt;$B$15,特征计算_周度!C601&gt;$B$15,特征计算_周度!G601&gt;$B$15,特征计算_周度!E601&gt;$B$15,特征计算_周度!F601&gt;$B$15),IF(特征计算_周度!B601&gt;$B$15,"VIX ","")&amp;IF(特征计算_周度!C601&gt;$B$15,"HY ","")&amp;IF(特征计算_周度!G601&gt;$B$15,"Sahm ","")&amp;IF(特征计算_周度!E601&gt;$B$15,"趋势 ","")&amp;IF(特征计算_周度!F601&gt;$B$15,"斜率",""),"—"))</f>
        <v/>
      </c>
      <c r="H618" s="120">
        <f>IF(OR(B618="",C618=""),"",_xlfn.LET(_xlpm.dev,原始数据_周度!G601,_xlpm.minDev,MIN(OFFSET(原始数据_周度!G601,1-$D$17,0,$D$17,1)),_xlpm.bounce,_xlpm.dev-_xlpm.minDev,IF(AND(ISNUMBER(_xlpm.dev),ISNUMBER(_xlpm.minDev),_xlpm.minDev&lt;=$B$17,_xlpm.bounce&gt;=$F$17),"✅ 触发","—")))</f>
        <v/>
      </c>
      <c r="I618" s="172">
        <f>IFERROR(IF(特征计算_周度!H618&gt;$I$3,MIN($I$4,MAX(-$I$5,(特征计算_周度!H618-$I$3)*$I$4)),0),"")</f>
        <v/>
      </c>
    </row>
    <row r="619">
      <c r="A619" s="117">
        <f>特征计算_周度!A602</f>
        <v/>
      </c>
      <c r="B619" s="171">
        <f>IFERROR($A$3*特征计算_周度!B619+$B$3*特征计算_周度!C619+$C$3*特征计算_周度!D619+$D$3*特征计算_周度!E619+$E$3*特征计算_周度!F619+$F$3*特征计算_周度!H619,"")</f>
        <v/>
      </c>
      <c r="C619" s="118">
        <f>IFERROR(PERCENTILE(OFFSET(B619,1-364,0,364,1),$C$7),"")</f>
        <v/>
      </c>
      <c r="D619" s="118">
        <f>IFERROR(PERCENTILE(OFFSET(B619,1-364,0,364,1),$C$11),"")</f>
        <v/>
      </c>
      <c r="E619" s="122">
        <f>_xlfn.LET(_xlpm.initState,IF(OR(B619="",C619=""),"",IF(OR(特征计算_周度!B602&gt;$B$15,特征计算_周度!C602&gt;$B$15,特征计算_周度!G602&gt;$B$15,特征计算_周度!E602&gt;$B$15,特征计算_周度!F602&gt;$B$15),$A$12,IFERROR(IF(B619&lt;PERCENTILE(OFFSET(B619,1-364,0,364,1),$C$7),$A$7,IF(B619&lt;PERCENTILE(OFFSET(B619,1-364,0,364,1),$C$8),$A$8,IF(B619&lt;PERCENTILE(OFFSET(B619,1-364,0,364,1),$C$9),$A$9,IF(B619&lt;PERCENTILE(OFFSET(B619,1-364,0,364,1),$C$10),$A$10,IF(B619&lt;PERCENTILE(OFFSET(B619,1-364,0,364,1),$C$11),$A$11,$A$12))))),""))),_xlpm.dev,原始数据_周度!G602,_xlpm.minDev,MIN(OFFSET(原始数据_周度!G602,1-$D$17,0,$D$17,1)),_xlpm.bounce,_xlpm.dev-_xlpm.minDev,_xlpm.oversold,AND(ISNUMBER(_xlpm.dev),ISNUMBER(_xlpm.minDev),_xlpm.minDev&lt;=$B$17,_xlpm.bounce&gt;=$F$17,OR(_xlpm.initState=$A$12,_xlpm.initState=$A$11,_xlpm.initState=$A$10)),_xlpm.pctOnly,IFERROR(IF(B619&lt;PERCENTILE(OFFSET(B619,1-364,0,364,1),$C$7),$A$7,IF(B619&lt;PERCENTILE(OFFSET(B619,1-364,0,364,1),$C$8),$A$8,IF(B619&lt;PERCENTILE(OFFSET(B619,1-364,0,364,1),$C$9),$A$9,IF(B619&lt;PERCENTILE(OFFSET(B619,1-364,0,364,1),$C$10),$A$10,IF(B619&lt;PERCENTILE(OFFSET(B619,1-364,0,364,1),$C$11),$A$11,$A$12))))),""),IF(_xlpm.initState="","",IF(_xlpm.oversold,_xlpm.pctOnly,_xlpm.initState)))</f>
        <v/>
      </c>
      <c r="F619" s="119" t="n"/>
      <c r="G619" s="120">
        <f>IF(OR(B619="",C619=""),"",IF(OR(特征计算_周度!B602&gt;$B$15,特征计算_周度!C602&gt;$B$15,特征计算_周度!G602&gt;$B$15,特征计算_周度!E602&gt;$B$15,特征计算_周度!F602&gt;$B$15),IF(特征计算_周度!B602&gt;$B$15,"VIX ","")&amp;IF(特征计算_周度!C602&gt;$B$15,"HY ","")&amp;IF(特征计算_周度!G602&gt;$B$15,"Sahm ","")&amp;IF(特征计算_周度!E602&gt;$B$15,"趋势 ","")&amp;IF(特征计算_周度!F602&gt;$B$15,"斜率",""),"—"))</f>
        <v/>
      </c>
      <c r="H619" s="120">
        <f>IF(OR(B619="",C619=""),"",_xlfn.LET(_xlpm.dev,原始数据_周度!G602,_xlpm.minDev,MIN(OFFSET(原始数据_周度!G602,1-$D$17,0,$D$17,1)),_xlpm.bounce,_xlpm.dev-_xlpm.minDev,IF(AND(ISNUMBER(_xlpm.dev),ISNUMBER(_xlpm.minDev),_xlpm.minDev&lt;=$B$17,_xlpm.bounce&gt;=$F$17),"✅ 触发","—")))</f>
        <v/>
      </c>
      <c r="I619" s="172">
        <f>IFERROR(IF(特征计算_周度!H619&gt;$I$3,MIN($I$4,MAX(-$I$5,(特征计算_周度!H619-$I$3)*$I$4)),0),"")</f>
        <v/>
      </c>
    </row>
    <row r="620">
      <c r="A620" s="117">
        <f>特征计算_周度!A603</f>
        <v/>
      </c>
      <c r="B620" s="171">
        <f>IFERROR($A$3*特征计算_周度!B620+$B$3*特征计算_周度!C620+$C$3*特征计算_周度!D620+$D$3*特征计算_周度!E620+$E$3*特征计算_周度!F620+$F$3*特征计算_周度!H620,"")</f>
        <v/>
      </c>
      <c r="C620" s="118">
        <f>IFERROR(PERCENTILE(OFFSET(B620,1-364,0,364,1),$C$7),"")</f>
        <v/>
      </c>
      <c r="D620" s="118">
        <f>IFERROR(PERCENTILE(OFFSET(B620,1-364,0,364,1),$C$11),"")</f>
        <v/>
      </c>
      <c r="E620" s="122">
        <f>_xlfn.LET(_xlpm.initState,IF(OR(B620="",C620=""),"",IF(OR(特征计算_周度!B603&gt;$B$15,特征计算_周度!C603&gt;$B$15,特征计算_周度!G603&gt;$B$15,特征计算_周度!E603&gt;$B$15,特征计算_周度!F603&gt;$B$15),$A$12,IFERROR(IF(B620&lt;PERCENTILE(OFFSET(B620,1-364,0,364,1),$C$7),$A$7,IF(B620&lt;PERCENTILE(OFFSET(B620,1-364,0,364,1),$C$8),$A$8,IF(B620&lt;PERCENTILE(OFFSET(B620,1-364,0,364,1),$C$9),$A$9,IF(B620&lt;PERCENTILE(OFFSET(B620,1-364,0,364,1),$C$10),$A$10,IF(B620&lt;PERCENTILE(OFFSET(B620,1-364,0,364,1),$C$11),$A$11,$A$12))))),""))),_xlpm.dev,原始数据_周度!G603,_xlpm.minDev,MIN(OFFSET(原始数据_周度!G603,1-$D$17,0,$D$17,1)),_xlpm.bounce,_xlpm.dev-_xlpm.minDev,_xlpm.oversold,AND(ISNUMBER(_xlpm.dev),ISNUMBER(_xlpm.minDev),_xlpm.minDev&lt;=$B$17,_xlpm.bounce&gt;=$F$17,OR(_xlpm.initState=$A$12,_xlpm.initState=$A$11,_xlpm.initState=$A$10)),_xlpm.pctOnly,IFERROR(IF(B620&lt;PERCENTILE(OFFSET(B620,1-364,0,364,1),$C$7),$A$7,IF(B620&lt;PERCENTILE(OFFSET(B620,1-364,0,364,1),$C$8),$A$8,IF(B620&lt;PERCENTILE(OFFSET(B620,1-364,0,364,1),$C$9),$A$9,IF(B620&lt;PERCENTILE(OFFSET(B620,1-364,0,364,1),$C$10),$A$10,IF(B620&lt;PERCENTILE(OFFSET(B620,1-364,0,364,1),$C$11),$A$11,$A$12))))),""),IF(_xlpm.initState="","",IF(_xlpm.oversold,_xlpm.pctOnly,_xlpm.initState)))</f>
        <v/>
      </c>
      <c r="F620" s="119" t="n"/>
      <c r="G620" s="120">
        <f>IF(OR(B620="",C620=""),"",IF(OR(特征计算_周度!B603&gt;$B$15,特征计算_周度!C603&gt;$B$15,特征计算_周度!G603&gt;$B$15,特征计算_周度!E603&gt;$B$15,特征计算_周度!F603&gt;$B$15),IF(特征计算_周度!B603&gt;$B$15,"VIX ","")&amp;IF(特征计算_周度!C603&gt;$B$15,"HY ","")&amp;IF(特征计算_周度!G603&gt;$B$15,"Sahm ","")&amp;IF(特征计算_周度!E603&gt;$B$15,"趋势 ","")&amp;IF(特征计算_周度!F603&gt;$B$15,"斜率",""),"—"))</f>
        <v/>
      </c>
      <c r="H620" s="120">
        <f>IF(OR(B620="",C620=""),"",_xlfn.LET(_xlpm.dev,原始数据_周度!G603,_xlpm.minDev,MIN(OFFSET(原始数据_周度!G603,1-$D$17,0,$D$17,1)),_xlpm.bounce,_xlpm.dev-_xlpm.minDev,IF(AND(ISNUMBER(_xlpm.dev),ISNUMBER(_xlpm.minDev),_xlpm.minDev&lt;=$B$17,_xlpm.bounce&gt;=$F$17),"✅ 触发","—")))</f>
        <v/>
      </c>
      <c r="I620" s="172">
        <f>IFERROR(IF(特征计算_周度!H620&gt;$I$3,MIN($I$4,MAX(-$I$5,(特征计算_周度!H620-$I$3)*$I$4)),0),"")</f>
        <v/>
      </c>
    </row>
    <row r="621">
      <c r="A621" s="117">
        <f>特征计算_周度!A604</f>
        <v/>
      </c>
      <c r="B621" s="171">
        <f>IFERROR($A$3*特征计算_周度!B621+$B$3*特征计算_周度!C621+$C$3*特征计算_周度!D621+$D$3*特征计算_周度!E621+$E$3*特征计算_周度!F621+$F$3*特征计算_周度!H621,"")</f>
        <v/>
      </c>
      <c r="C621" s="118">
        <f>IFERROR(PERCENTILE(OFFSET(B621,1-364,0,364,1),$C$7),"")</f>
        <v/>
      </c>
      <c r="D621" s="118">
        <f>IFERROR(PERCENTILE(OFFSET(B621,1-364,0,364,1),$C$11),"")</f>
        <v/>
      </c>
      <c r="E621" s="122">
        <f>_xlfn.LET(_xlpm.initState,IF(OR(B621="",C621=""),"",IF(OR(特征计算_周度!B604&gt;$B$15,特征计算_周度!C604&gt;$B$15,特征计算_周度!G604&gt;$B$15,特征计算_周度!E604&gt;$B$15,特征计算_周度!F604&gt;$B$15),$A$12,IFERROR(IF(B621&lt;PERCENTILE(OFFSET(B621,1-364,0,364,1),$C$7),$A$7,IF(B621&lt;PERCENTILE(OFFSET(B621,1-364,0,364,1),$C$8),$A$8,IF(B621&lt;PERCENTILE(OFFSET(B621,1-364,0,364,1),$C$9),$A$9,IF(B621&lt;PERCENTILE(OFFSET(B621,1-364,0,364,1),$C$10),$A$10,IF(B621&lt;PERCENTILE(OFFSET(B621,1-364,0,364,1),$C$11),$A$11,$A$12))))),""))),_xlpm.dev,原始数据_周度!G604,_xlpm.minDev,MIN(OFFSET(原始数据_周度!G604,1-$D$17,0,$D$17,1)),_xlpm.bounce,_xlpm.dev-_xlpm.minDev,_xlpm.oversold,AND(ISNUMBER(_xlpm.dev),ISNUMBER(_xlpm.minDev),_xlpm.minDev&lt;=$B$17,_xlpm.bounce&gt;=$F$17,OR(_xlpm.initState=$A$12,_xlpm.initState=$A$11,_xlpm.initState=$A$10)),_xlpm.pctOnly,IFERROR(IF(B621&lt;PERCENTILE(OFFSET(B621,1-364,0,364,1),$C$7),$A$7,IF(B621&lt;PERCENTILE(OFFSET(B621,1-364,0,364,1),$C$8),$A$8,IF(B621&lt;PERCENTILE(OFFSET(B621,1-364,0,364,1),$C$9),$A$9,IF(B621&lt;PERCENTILE(OFFSET(B621,1-364,0,364,1),$C$10),$A$10,IF(B621&lt;PERCENTILE(OFFSET(B621,1-364,0,364,1),$C$11),$A$11,$A$12))))),""),IF(_xlpm.initState="","",IF(_xlpm.oversold,_xlpm.pctOnly,_xlpm.initState)))</f>
        <v/>
      </c>
      <c r="F621" s="119" t="n"/>
      <c r="G621" s="120">
        <f>IF(OR(B621="",C621=""),"",IF(OR(特征计算_周度!B604&gt;$B$15,特征计算_周度!C604&gt;$B$15,特征计算_周度!G604&gt;$B$15,特征计算_周度!E604&gt;$B$15,特征计算_周度!F604&gt;$B$15),IF(特征计算_周度!B604&gt;$B$15,"VIX ","")&amp;IF(特征计算_周度!C604&gt;$B$15,"HY ","")&amp;IF(特征计算_周度!G604&gt;$B$15,"Sahm ","")&amp;IF(特征计算_周度!E604&gt;$B$15,"趋势 ","")&amp;IF(特征计算_周度!F604&gt;$B$15,"斜率",""),"—"))</f>
        <v/>
      </c>
      <c r="H621" s="120">
        <f>IF(OR(B621="",C621=""),"",_xlfn.LET(_xlpm.dev,原始数据_周度!G604,_xlpm.minDev,MIN(OFFSET(原始数据_周度!G604,1-$D$17,0,$D$17,1)),_xlpm.bounce,_xlpm.dev-_xlpm.minDev,IF(AND(ISNUMBER(_xlpm.dev),ISNUMBER(_xlpm.minDev),_xlpm.minDev&lt;=$B$17,_xlpm.bounce&gt;=$F$17),"✅ 触发","—")))</f>
        <v/>
      </c>
      <c r="I621" s="172">
        <f>IFERROR(IF(特征计算_周度!H621&gt;$I$3,MIN($I$4,MAX(-$I$5,(特征计算_周度!H621-$I$3)*$I$4)),0),"")</f>
        <v/>
      </c>
    </row>
    <row r="622">
      <c r="A622" s="117">
        <f>特征计算_周度!A605</f>
        <v/>
      </c>
      <c r="B622" s="171">
        <f>IFERROR($A$3*特征计算_周度!B622+$B$3*特征计算_周度!C622+$C$3*特征计算_周度!D622+$D$3*特征计算_周度!E622+$E$3*特征计算_周度!F622+$F$3*特征计算_周度!H622,"")</f>
        <v/>
      </c>
      <c r="C622" s="118">
        <f>IFERROR(PERCENTILE(OFFSET(B622,1-364,0,364,1),$C$7),"")</f>
        <v/>
      </c>
      <c r="D622" s="118">
        <f>IFERROR(PERCENTILE(OFFSET(B622,1-364,0,364,1),$C$11),"")</f>
        <v/>
      </c>
      <c r="E622" s="122">
        <f>_xlfn.LET(_xlpm.initState,IF(OR(B622="",C622=""),"",IF(OR(特征计算_周度!B605&gt;$B$15,特征计算_周度!C605&gt;$B$15,特征计算_周度!G605&gt;$B$15,特征计算_周度!E605&gt;$B$15,特征计算_周度!F605&gt;$B$15),$A$12,IFERROR(IF(B622&lt;PERCENTILE(OFFSET(B622,1-364,0,364,1),$C$7),$A$7,IF(B622&lt;PERCENTILE(OFFSET(B622,1-364,0,364,1),$C$8),$A$8,IF(B622&lt;PERCENTILE(OFFSET(B622,1-364,0,364,1),$C$9),$A$9,IF(B622&lt;PERCENTILE(OFFSET(B622,1-364,0,364,1),$C$10),$A$10,IF(B622&lt;PERCENTILE(OFFSET(B622,1-364,0,364,1),$C$11),$A$11,$A$12))))),""))),_xlpm.dev,原始数据_周度!G605,_xlpm.minDev,MIN(OFFSET(原始数据_周度!G605,1-$D$17,0,$D$17,1)),_xlpm.bounce,_xlpm.dev-_xlpm.minDev,_xlpm.oversold,AND(ISNUMBER(_xlpm.dev),ISNUMBER(_xlpm.minDev),_xlpm.minDev&lt;=$B$17,_xlpm.bounce&gt;=$F$17,OR(_xlpm.initState=$A$12,_xlpm.initState=$A$11,_xlpm.initState=$A$10)),_xlpm.pctOnly,IFERROR(IF(B622&lt;PERCENTILE(OFFSET(B622,1-364,0,364,1),$C$7),$A$7,IF(B622&lt;PERCENTILE(OFFSET(B622,1-364,0,364,1),$C$8),$A$8,IF(B622&lt;PERCENTILE(OFFSET(B622,1-364,0,364,1),$C$9),$A$9,IF(B622&lt;PERCENTILE(OFFSET(B622,1-364,0,364,1),$C$10),$A$10,IF(B622&lt;PERCENTILE(OFFSET(B622,1-364,0,364,1),$C$11),$A$11,$A$12))))),""),IF(_xlpm.initState="","",IF(_xlpm.oversold,_xlpm.pctOnly,_xlpm.initState)))</f>
        <v/>
      </c>
      <c r="F622" s="119" t="n"/>
      <c r="G622" s="120">
        <f>IF(OR(B622="",C622=""),"",IF(OR(特征计算_周度!B605&gt;$B$15,特征计算_周度!C605&gt;$B$15,特征计算_周度!G605&gt;$B$15,特征计算_周度!E605&gt;$B$15,特征计算_周度!F605&gt;$B$15),IF(特征计算_周度!B605&gt;$B$15,"VIX ","")&amp;IF(特征计算_周度!C605&gt;$B$15,"HY ","")&amp;IF(特征计算_周度!G605&gt;$B$15,"Sahm ","")&amp;IF(特征计算_周度!E605&gt;$B$15,"趋势 ","")&amp;IF(特征计算_周度!F605&gt;$B$15,"斜率",""),"—"))</f>
        <v/>
      </c>
      <c r="H622" s="120">
        <f>IF(OR(B622="",C622=""),"",_xlfn.LET(_xlpm.dev,原始数据_周度!G605,_xlpm.minDev,MIN(OFFSET(原始数据_周度!G605,1-$D$17,0,$D$17,1)),_xlpm.bounce,_xlpm.dev-_xlpm.minDev,IF(AND(ISNUMBER(_xlpm.dev),ISNUMBER(_xlpm.minDev),_xlpm.minDev&lt;=$B$17,_xlpm.bounce&gt;=$F$17),"✅ 触发","—")))</f>
        <v/>
      </c>
      <c r="I622" s="172">
        <f>IFERROR(IF(特征计算_周度!H622&gt;$I$3,MIN($I$4,MAX(-$I$5,(特征计算_周度!H622-$I$3)*$I$4)),0),"")</f>
        <v/>
      </c>
    </row>
    <row r="623">
      <c r="A623" s="117">
        <f>特征计算_周度!A606</f>
        <v/>
      </c>
      <c r="B623" s="171">
        <f>IFERROR($A$3*特征计算_周度!B623+$B$3*特征计算_周度!C623+$C$3*特征计算_周度!D623+$D$3*特征计算_周度!E623+$E$3*特征计算_周度!F623+$F$3*特征计算_周度!H623,"")</f>
        <v/>
      </c>
      <c r="C623" s="118">
        <f>IFERROR(PERCENTILE(OFFSET(B623,1-364,0,364,1),$C$7),"")</f>
        <v/>
      </c>
      <c r="D623" s="118">
        <f>IFERROR(PERCENTILE(OFFSET(B623,1-364,0,364,1),$C$11),"")</f>
        <v/>
      </c>
      <c r="E623" s="122">
        <f>_xlfn.LET(_xlpm.initState,IF(OR(B623="",C623=""),"",IF(OR(特征计算_周度!B606&gt;$B$15,特征计算_周度!C606&gt;$B$15,特征计算_周度!G606&gt;$B$15,特征计算_周度!E606&gt;$B$15,特征计算_周度!F606&gt;$B$15),$A$12,IFERROR(IF(B623&lt;PERCENTILE(OFFSET(B623,1-364,0,364,1),$C$7),$A$7,IF(B623&lt;PERCENTILE(OFFSET(B623,1-364,0,364,1),$C$8),$A$8,IF(B623&lt;PERCENTILE(OFFSET(B623,1-364,0,364,1),$C$9),$A$9,IF(B623&lt;PERCENTILE(OFFSET(B623,1-364,0,364,1),$C$10),$A$10,IF(B623&lt;PERCENTILE(OFFSET(B623,1-364,0,364,1),$C$11),$A$11,$A$12))))),""))),_xlpm.dev,原始数据_周度!G606,_xlpm.minDev,MIN(OFFSET(原始数据_周度!G606,1-$D$17,0,$D$17,1)),_xlpm.bounce,_xlpm.dev-_xlpm.minDev,_xlpm.oversold,AND(ISNUMBER(_xlpm.dev),ISNUMBER(_xlpm.minDev),_xlpm.minDev&lt;=$B$17,_xlpm.bounce&gt;=$F$17,OR(_xlpm.initState=$A$12,_xlpm.initState=$A$11,_xlpm.initState=$A$10)),_xlpm.pctOnly,IFERROR(IF(B623&lt;PERCENTILE(OFFSET(B623,1-364,0,364,1),$C$7),$A$7,IF(B623&lt;PERCENTILE(OFFSET(B623,1-364,0,364,1),$C$8),$A$8,IF(B623&lt;PERCENTILE(OFFSET(B623,1-364,0,364,1),$C$9),$A$9,IF(B623&lt;PERCENTILE(OFFSET(B623,1-364,0,364,1),$C$10),$A$10,IF(B623&lt;PERCENTILE(OFFSET(B623,1-364,0,364,1),$C$11),$A$11,$A$12))))),""),IF(_xlpm.initState="","",IF(_xlpm.oversold,_xlpm.pctOnly,_xlpm.initState)))</f>
        <v/>
      </c>
      <c r="F623" s="119" t="n"/>
      <c r="G623" s="120">
        <f>IF(OR(B623="",C623=""),"",IF(OR(特征计算_周度!B606&gt;$B$15,特征计算_周度!C606&gt;$B$15,特征计算_周度!G606&gt;$B$15,特征计算_周度!E606&gt;$B$15,特征计算_周度!F606&gt;$B$15),IF(特征计算_周度!B606&gt;$B$15,"VIX ","")&amp;IF(特征计算_周度!C606&gt;$B$15,"HY ","")&amp;IF(特征计算_周度!G606&gt;$B$15,"Sahm ","")&amp;IF(特征计算_周度!E606&gt;$B$15,"趋势 ","")&amp;IF(特征计算_周度!F606&gt;$B$15,"斜率",""),"—"))</f>
        <v/>
      </c>
      <c r="H623" s="120">
        <f>IF(OR(B623="",C623=""),"",_xlfn.LET(_xlpm.dev,原始数据_周度!G606,_xlpm.minDev,MIN(OFFSET(原始数据_周度!G606,1-$D$17,0,$D$17,1)),_xlpm.bounce,_xlpm.dev-_xlpm.minDev,IF(AND(ISNUMBER(_xlpm.dev),ISNUMBER(_xlpm.minDev),_xlpm.minDev&lt;=$B$17,_xlpm.bounce&gt;=$F$17),"✅ 触发","—")))</f>
        <v/>
      </c>
      <c r="I623" s="172">
        <f>IFERROR(IF(特征计算_周度!H623&gt;$I$3,MIN($I$4,MAX(-$I$5,(特征计算_周度!H623-$I$3)*$I$4)),0),"")</f>
        <v/>
      </c>
    </row>
    <row r="624">
      <c r="A624" s="117">
        <f>特征计算_周度!A607</f>
        <v/>
      </c>
      <c r="B624" s="171">
        <f>IFERROR($A$3*特征计算_周度!B624+$B$3*特征计算_周度!C624+$C$3*特征计算_周度!D624+$D$3*特征计算_周度!E624+$E$3*特征计算_周度!F624+$F$3*特征计算_周度!H624,"")</f>
        <v/>
      </c>
      <c r="C624" s="118">
        <f>IFERROR(PERCENTILE(OFFSET(B624,1-364,0,364,1),$C$7),"")</f>
        <v/>
      </c>
      <c r="D624" s="118">
        <f>IFERROR(PERCENTILE(OFFSET(B624,1-364,0,364,1),$C$11),"")</f>
        <v/>
      </c>
      <c r="E624" s="122">
        <f>_xlfn.LET(_xlpm.initState,IF(OR(B624="",C624=""),"",IF(OR(特征计算_周度!B607&gt;$B$15,特征计算_周度!C607&gt;$B$15,特征计算_周度!G607&gt;$B$15,特征计算_周度!E607&gt;$B$15,特征计算_周度!F607&gt;$B$15),$A$12,IFERROR(IF(B624&lt;PERCENTILE(OFFSET(B624,1-364,0,364,1),$C$7),$A$7,IF(B624&lt;PERCENTILE(OFFSET(B624,1-364,0,364,1),$C$8),$A$8,IF(B624&lt;PERCENTILE(OFFSET(B624,1-364,0,364,1),$C$9),$A$9,IF(B624&lt;PERCENTILE(OFFSET(B624,1-364,0,364,1),$C$10),$A$10,IF(B624&lt;PERCENTILE(OFFSET(B624,1-364,0,364,1),$C$11),$A$11,$A$12))))),""))),_xlpm.dev,原始数据_周度!G607,_xlpm.minDev,MIN(OFFSET(原始数据_周度!G607,1-$D$17,0,$D$17,1)),_xlpm.bounce,_xlpm.dev-_xlpm.minDev,_xlpm.oversold,AND(ISNUMBER(_xlpm.dev),ISNUMBER(_xlpm.minDev),_xlpm.minDev&lt;=$B$17,_xlpm.bounce&gt;=$F$17,OR(_xlpm.initState=$A$12,_xlpm.initState=$A$11,_xlpm.initState=$A$10)),_xlpm.pctOnly,IFERROR(IF(B624&lt;PERCENTILE(OFFSET(B624,1-364,0,364,1),$C$7),$A$7,IF(B624&lt;PERCENTILE(OFFSET(B624,1-364,0,364,1),$C$8),$A$8,IF(B624&lt;PERCENTILE(OFFSET(B624,1-364,0,364,1),$C$9),$A$9,IF(B624&lt;PERCENTILE(OFFSET(B624,1-364,0,364,1),$C$10),$A$10,IF(B624&lt;PERCENTILE(OFFSET(B624,1-364,0,364,1),$C$11),$A$11,$A$12))))),""),IF(_xlpm.initState="","",IF(_xlpm.oversold,_xlpm.pctOnly,_xlpm.initState)))</f>
        <v/>
      </c>
      <c r="F624" s="119" t="n"/>
      <c r="G624" s="120">
        <f>IF(OR(B624="",C624=""),"",IF(OR(特征计算_周度!B607&gt;$B$15,特征计算_周度!C607&gt;$B$15,特征计算_周度!G607&gt;$B$15,特征计算_周度!E607&gt;$B$15,特征计算_周度!F607&gt;$B$15),IF(特征计算_周度!B607&gt;$B$15,"VIX ","")&amp;IF(特征计算_周度!C607&gt;$B$15,"HY ","")&amp;IF(特征计算_周度!G607&gt;$B$15,"Sahm ","")&amp;IF(特征计算_周度!E607&gt;$B$15,"趋势 ","")&amp;IF(特征计算_周度!F607&gt;$B$15,"斜率",""),"—"))</f>
        <v/>
      </c>
      <c r="H624" s="120">
        <f>IF(OR(B624="",C624=""),"",_xlfn.LET(_xlpm.dev,原始数据_周度!G607,_xlpm.minDev,MIN(OFFSET(原始数据_周度!G607,1-$D$17,0,$D$17,1)),_xlpm.bounce,_xlpm.dev-_xlpm.minDev,IF(AND(ISNUMBER(_xlpm.dev),ISNUMBER(_xlpm.minDev),_xlpm.minDev&lt;=$B$17,_xlpm.bounce&gt;=$F$17),"✅ 触发","—")))</f>
        <v/>
      </c>
      <c r="I624" s="172">
        <f>IFERROR(IF(特征计算_周度!H624&gt;$I$3,MIN($I$4,MAX(-$I$5,(特征计算_周度!H624-$I$3)*$I$4)),0),"")</f>
        <v/>
      </c>
    </row>
    <row r="625">
      <c r="A625" s="117">
        <f>特征计算_周度!A608</f>
        <v/>
      </c>
      <c r="B625" s="171">
        <f>IFERROR($A$3*特征计算_周度!B625+$B$3*特征计算_周度!C625+$C$3*特征计算_周度!D625+$D$3*特征计算_周度!E625+$E$3*特征计算_周度!F625+$F$3*特征计算_周度!H625,"")</f>
        <v/>
      </c>
      <c r="C625" s="118">
        <f>IFERROR(PERCENTILE(OFFSET(B625,1-364,0,364,1),$C$7),"")</f>
        <v/>
      </c>
      <c r="D625" s="118">
        <f>IFERROR(PERCENTILE(OFFSET(B625,1-364,0,364,1),$C$11),"")</f>
        <v/>
      </c>
      <c r="E625" s="122">
        <f>_xlfn.LET(_xlpm.initState,IF(OR(B625="",C625=""),"",IF(OR(特征计算_周度!B608&gt;$B$15,特征计算_周度!C608&gt;$B$15,特征计算_周度!G608&gt;$B$15,特征计算_周度!E608&gt;$B$15,特征计算_周度!F608&gt;$B$15),$A$12,IFERROR(IF(B625&lt;PERCENTILE(OFFSET(B625,1-364,0,364,1),$C$7),$A$7,IF(B625&lt;PERCENTILE(OFFSET(B625,1-364,0,364,1),$C$8),$A$8,IF(B625&lt;PERCENTILE(OFFSET(B625,1-364,0,364,1),$C$9),$A$9,IF(B625&lt;PERCENTILE(OFFSET(B625,1-364,0,364,1),$C$10),$A$10,IF(B625&lt;PERCENTILE(OFFSET(B625,1-364,0,364,1),$C$11),$A$11,$A$12))))),""))),_xlpm.dev,原始数据_周度!G608,_xlpm.minDev,MIN(OFFSET(原始数据_周度!G608,1-$D$17,0,$D$17,1)),_xlpm.bounce,_xlpm.dev-_xlpm.minDev,_xlpm.oversold,AND(ISNUMBER(_xlpm.dev),ISNUMBER(_xlpm.minDev),_xlpm.minDev&lt;=$B$17,_xlpm.bounce&gt;=$F$17,OR(_xlpm.initState=$A$12,_xlpm.initState=$A$11,_xlpm.initState=$A$10)),_xlpm.pctOnly,IFERROR(IF(B625&lt;PERCENTILE(OFFSET(B625,1-364,0,364,1),$C$7),$A$7,IF(B625&lt;PERCENTILE(OFFSET(B625,1-364,0,364,1),$C$8),$A$8,IF(B625&lt;PERCENTILE(OFFSET(B625,1-364,0,364,1),$C$9),$A$9,IF(B625&lt;PERCENTILE(OFFSET(B625,1-364,0,364,1),$C$10),$A$10,IF(B625&lt;PERCENTILE(OFFSET(B625,1-364,0,364,1),$C$11),$A$11,$A$12))))),""),IF(_xlpm.initState="","",IF(_xlpm.oversold,_xlpm.pctOnly,_xlpm.initState)))</f>
        <v/>
      </c>
      <c r="F625" s="119" t="n"/>
      <c r="G625" s="120">
        <f>IF(OR(B625="",C625=""),"",IF(OR(特征计算_周度!B608&gt;$B$15,特征计算_周度!C608&gt;$B$15,特征计算_周度!G608&gt;$B$15,特征计算_周度!E608&gt;$B$15,特征计算_周度!F608&gt;$B$15),IF(特征计算_周度!B608&gt;$B$15,"VIX ","")&amp;IF(特征计算_周度!C608&gt;$B$15,"HY ","")&amp;IF(特征计算_周度!G608&gt;$B$15,"Sahm ","")&amp;IF(特征计算_周度!E608&gt;$B$15,"趋势 ","")&amp;IF(特征计算_周度!F608&gt;$B$15,"斜率",""),"—"))</f>
        <v/>
      </c>
      <c r="H625" s="120">
        <f>IF(OR(B625="",C625=""),"",_xlfn.LET(_xlpm.dev,原始数据_周度!G608,_xlpm.minDev,MIN(OFFSET(原始数据_周度!G608,1-$D$17,0,$D$17,1)),_xlpm.bounce,_xlpm.dev-_xlpm.minDev,IF(AND(ISNUMBER(_xlpm.dev),ISNUMBER(_xlpm.minDev),_xlpm.minDev&lt;=$B$17,_xlpm.bounce&gt;=$F$17),"✅ 触发","—")))</f>
        <v/>
      </c>
      <c r="I625" s="172">
        <f>IFERROR(IF(特征计算_周度!H625&gt;$I$3,MIN($I$4,MAX(-$I$5,(特征计算_周度!H625-$I$3)*$I$4)),0),"")</f>
        <v/>
      </c>
    </row>
    <row r="626">
      <c r="A626" s="117">
        <f>特征计算_周度!A609</f>
        <v/>
      </c>
      <c r="B626" s="171">
        <f>IFERROR($A$3*特征计算_周度!B626+$B$3*特征计算_周度!C626+$C$3*特征计算_周度!D626+$D$3*特征计算_周度!E626+$E$3*特征计算_周度!F626+$F$3*特征计算_周度!H626,"")</f>
        <v/>
      </c>
      <c r="C626" s="118">
        <f>IFERROR(PERCENTILE(OFFSET(B626,1-364,0,364,1),$C$7),"")</f>
        <v/>
      </c>
      <c r="D626" s="118">
        <f>IFERROR(PERCENTILE(OFFSET(B626,1-364,0,364,1),$C$11),"")</f>
        <v/>
      </c>
      <c r="E626" s="122">
        <f>_xlfn.LET(_xlpm.initState,IF(OR(B626="",C626=""),"",IF(OR(特征计算_周度!B609&gt;$B$15,特征计算_周度!C609&gt;$B$15,特征计算_周度!G609&gt;$B$15,特征计算_周度!E609&gt;$B$15,特征计算_周度!F609&gt;$B$15),$A$12,IFERROR(IF(B626&lt;PERCENTILE(OFFSET(B626,1-364,0,364,1),$C$7),$A$7,IF(B626&lt;PERCENTILE(OFFSET(B626,1-364,0,364,1),$C$8),$A$8,IF(B626&lt;PERCENTILE(OFFSET(B626,1-364,0,364,1),$C$9),$A$9,IF(B626&lt;PERCENTILE(OFFSET(B626,1-364,0,364,1),$C$10),$A$10,IF(B626&lt;PERCENTILE(OFFSET(B626,1-364,0,364,1),$C$11),$A$11,$A$12))))),""))),_xlpm.dev,原始数据_周度!G609,_xlpm.minDev,MIN(OFFSET(原始数据_周度!G609,1-$D$17,0,$D$17,1)),_xlpm.bounce,_xlpm.dev-_xlpm.minDev,_xlpm.oversold,AND(ISNUMBER(_xlpm.dev),ISNUMBER(_xlpm.minDev),_xlpm.minDev&lt;=$B$17,_xlpm.bounce&gt;=$F$17,OR(_xlpm.initState=$A$12,_xlpm.initState=$A$11,_xlpm.initState=$A$10)),_xlpm.pctOnly,IFERROR(IF(B626&lt;PERCENTILE(OFFSET(B626,1-364,0,364,1),$C$7),$A$7,IF(B626&lt;PERCENTILE(OFFSET(B626,1-364,0,364,1),$C$8),$A$8,IF(B626&lt;PERCENTILE(OFFSET(B626,1-364,0,364,1),$C$9),$A$9,IF(B626&lt;PERCENTILE(OFFSET(B626,1-364,0,364,1),$C$10),$A$10,IF(B626&lt;PERCENTILE(OFFSET(B626,1-364,0,364,1),$C$11),$A$11,$A$12))))),""),IF(_xlpm.initState="","",IF(_xlpm.oversold,_xlpm.pctOnly,_xlpm.initState)))</f>
        <v/>
      </c>
      <c r="F626" s="119" t="n"/>
      <c r="G626" s="120">
        <f>IF(OR(B626="",C626=""),"",IF(OR(特征计算_周度!B609&gt;$B$15,特征计算_周度!C609&gt;$B$15,特征计算_周度!G609&gt;$B$15,特征计算_周度!E609&gt;$B$15,特征计算_周度!F609&gt;$B$15),IF(特征计算_周度!B609&gt;$B$15,"VIX ","")&amp;IF(特征计算_周度!C609&gt;$B$15,"HY ","")&amp;IF(特征计算_周度!G609&gt;$B$15,"Sahm ","")&amp;IF(特征计算_周度!E609&gt;$B$15,"趋势 ","")&amp;IF(特征计算_周度!F609&gt;$B$15,"斜率",""),"—"))</f>
        <v/>
      </c>
      <c r="H626" s="120">
        <f>IF(OR(B626="",C626=""),"",_xlfn.LET(_xlpm.dev,原始数据_周度!G609,_xlpm.minDev,MIN(OFFSET(原始数据_周度!G609,1-$D$17,0,$D$17,1)),_xlpm.bounce,_xlpm.dev-_xlpm.minDev,IF(AND(ISNUMBER(_xlpm.dev),ISNUMBER(_xlpm.minDev),_xlpm.minDev&lt;=$B$17,_xlpm.bounce&gt;=$F$17),"✅ 触发","—")))</f>
        <v/>
      </c>
      <c r="I626" s="172">
        <f>IFERROR(IF(特征计算_周度!H626&gt;$I$3,MIN($I$4,MAX(-$I$5,(特征计算_周度!H626-$I$3)*$I$4)),0),"")</f>
        <v/>
      </c>
    </row>
    <row r="627">
      <c r="A627" s="117">
        <f>特征计算_周度!A610</f>
        <v/>
      </c>
      <c r="B627" s="171">
        <f>IFERROR($A$3*特征计算_周度!B627+$B$3*特征计算_周度!C627+$C$3*特征计算_周度!D627+$D$3*特征计算_周度!E627+$E$3*特征计算_周度!F627+$F$3*特征计算_周度!H627,"")</f>
        <v/>
      </c>
      <c r="C627" s="118">
        <f>IFERROR(PERCENTILE(OFFSET(B627,1-364,0,364,1),$C$7),"")</f>
        <v/>
      </c>
      <c r="D627" s="118">
        <f>IFERROR(PERCENTILE(OFFSET(B627,1-364,0,364,1),$C$11),"")</f>
        <v/>
      </c>
      <c r="E627" s="122">
        <f>_xlfn.LET(_xlpm.initState,IF(OR(B627="",C627=""),"",IF(OR(特征计算_周度!B610&gt;$B$15,特征计算_周度!C610&gt;$B$15,特征计算_周度!G610&gt;$B$15,特征计算_周度!E610&gt;$B$15,特征计算_周度!F610&gt;$B$15),$A$12,IFERROR(IF(B627&lt;PERCENTILE(OFFSET(B627,1-364,0,364,1),$C$7),$A$7,IF(B627&lt;PERCENTILE(OFFSET(B627,1-364,0,364,1),$C$8),$A$8,IF(B627&lt;PERCENTILE(OFFSET(B627,1-364,0,364,1),$C$9),$A$9,IF(B627&lt;PERCENTILE(OFFSET(B627,1-364,0,364,1),$C$10),$A$10,IF(B627&lt;PERCENTILE(OFFSET(B627,1-364,0,364,1),$C$11),$A$11,$A$12))))),""))),_xlpm.dev,原始数据_周度!G610,_xlpm.minDev,MIN(OFFSET(原始数据_周度!G610,1-$D$17,0,$D$17,1)),_xlpm.bounce,_xlpm.dev-_xlpm.minDev,_xlpm.oversold,AND(ISNUMBER(_xlpm.dev),ISNUMBER(_xlpm.minDev),_xlpm.minDev&lt;=$B$17,_xlpm.bounce&gt;=$F$17,OR(_xlpm.initState=$A$12,_xlpm.initState=$A$11,_xlpm.initState=$A$10)),_xlpm.pctOnly,IFERROR(IF(B627&lt;PERCENTILE(OFFSET(B627,1-364,0,364,1),$C$7),$A$7,IF(B627&lt;PERCENTILE(OFFSET(B627,1-364,0,364,1),$C$8),$A$8,IF(B627&lt;PERCENTILE(OFFSET(B627,1-364,0,364,1),$C$9),$A$9,IF(B627&lt;PERCENTILE(OFFSET(B627,1-364,0,364,1),$C$10),$A$10,IF(B627&lt;PERCENTILE(OFFSET(B627,1-364,0,364,1),$C$11),$A$11,$A$12))))),""),IF(_xlpm.initState="","",IF(_xlpm.oversold,_xlpm.pctOnly,_xlpm.initState)))</f>
        <v/>
      </c>
      <c r="F627" s="119" t="n"/>
      <c r="G627" s="120">
        <f>IF(OR(B627="",C627=""),"",IF(OR(特征计算_周度!B610&gt;$B$15,特征计算_周度!C610&gt;$B$15,特征计算_周度!G610&gt;$B$15,特征计算_周度!E610&gt;$B$15,特征计算_周度!F610&gt;$B$15),IF(特征计算_周度!B610&gt;$B$15,"VIX ","")&amp;IF(特征计算_周度!C610&gt;$B$15,"HY ","")&amp;IF(特征计算_周度!G610&gt;$B$15,"Sahm ","")&amp;IF(特征计算_周度!E610&gt;$B$15,"趋势 ","")&amp;IF(特征计算_周度!F610&gt;$B$15,"斜率",""),"—"))</f>
        <v/>
      </c>
      <c r="H627" s="120">
        <f>IF(OR(B627="",C627=""),"",_xlfn.LET(_xlpm.dev,原始数据_周度!G610,_xlpm.minDev,MIN(OFFSET(原始数据_周度!G610,1-$D$17,0,$D$17,1)),_xlpm.bounce,_xlpm.dev-_xlpm.minDev,IF(AND(ISNUMBER(_xlpm.dev),ISNUMBER(_xlpm.minDev),_xlpm.minDev&lt;=$B$17,_xlpm.bounce&gt;=$F$17),"✅ 触发","—")))</f>
        <v/>
      </c>
      <c r="I627" s="172">
        <f>IFERROR(IF(特征计算_周度!H627&gt;$I$3,MIN($I$4,MAX(-$I$5,(特征计算_周度!H627-$I$3)*$I$4)),0),"")</f>
        <v/>
      </c>
    </row>
    <row r="628">
      <c r="A628" s="117">
        <f>特征计算_周度!A611</f>
        <v/>
      </c>
      <c r="B628" s="171">
        <f>IFERROR($A$3*特征计算_周度!B628+$B$3*特征计算_周度!C628+$C$3*特征计算_周度!D628+$D$3*特征计算_周度!E628+$E$3*特征计算_周度!F628+$F$3*特征计算_周度!H628,"")</f>
        <v/>
      </c>
      <c r="C628" s="118">
        <f>IFERROR(PERCENTILE(OFFSET(B628,1-364,0,364,1),$C$7),"")</f>
        <v/>
      </c>
      <c r="D628" s="118">
        <f>IFERROR(PERCENTILE(OFFSET(B628,1-364,0,364,1),$C$11),"")</f>
        <v/>
      </c>
      <c r="E628" s="122">
        <f>_xlfn.LET(_xlpm.initState,IF(OR(B628="",C628=""),"",IF(OR(特征计算_周度!B611&gt;$B$15,特征计算_周度!C611&gt;$B$15,特征计算_周度!G611&gt;$B$15,特征计算_周度!E611&gt;$B$15,特征计算_周度!F611&gt;$B$15),$A$12,IFERROR(IF(B628&lt;PERCENTILE(OFFSET(B628,1-364,0,364,1),$C$7),$A$7,IF(B628&lt;PERCENTILE(OFFSET(B628,1-364,0,364,1),$C$8),$A$8,IF(B628&lt;PERCENTILE(OFFSET(B628,1-364,0,364,1),$C$9),$A$9,IF(B628&lt;PERCENTILE(OFFSET(B628,1-364,0,364,1),$C$10),$A$10,IF(B628&lt;PERCENTILE(OFFSET(B628,1-364,0,364,1),$C$11),$A$11,$A$12))))),""))),_xlpm.dev,原始数据_周度!G611,_xlpm.minDev,MIN(OFFSET(原始数据_周度!G611,1-$D$17,0,$D$17,1)),_xlpm.bounce,_xlpm.dev-_xlpm.minDev,_xlpm.oversold,AND(ISNUMBER(_xlpm.dev),ISNUMBER(_xlpm.minDev),_xlpm.minDev&lt;=$B$17,_xlpm.bounce&gt;=$F$17,OR(_xlpm.initState=$A$12,_xlpm.initState=$A$11,_xlpm.initState=$A$10)),_xlpm.pctOnly,IFERROR(IF(B628&lt;PERCENTILE(OFFSET(B628,1-364,0,364,1),$C$7),$A$7,IF(B628&lt;PERCENTILE(OFFSET(B628,1-364,0,364,1),$C$8),$A$8,IF(B628&lt;PERCENTILE(OFFSET(B628,1-364,0,364,1),$C$9),$A$9,IF(B628&lt;PERCENTILE(OFFSET(B628,1-364,0,364,1),$C$10),$A$10,IF(B628&lt;PERCENTILE(OFFSET(B628,1-364,0,364,1),$C$11),$A$11,$A$12))))),""),IF(_xlpm.initState="","",IF(_xlpm.oversold,_xlpm.pctOnly,_xlpm.initState)))</f>
        <v/>
      </c>
      <c r="F628" s="119" t="n"/>
      <c r="G628" s="120">
        <f>IF(OR(B628="",C628=""),"",IF(OR(特征计算_周度!B611&gt;$B$15,特征计算_周度!C611&gt;$B$15,特征计算_周度!G611&gt;$B$15,特征计算_周度!E611&gt;$B$15,特征计算_周度!F611&gt;$B$15),IF(特征计算_周度!B611&gt;$B$15,"VIX ","")&amp;IF(特征计算_周度!C611&gt;$B$15,"HY ","")&amp;IF(特征计算_周度!G611&gt;$B$15,"Sahm ","")&amp;IF(特征计算_周度!E611&gt;$B$15,"趋势 ","")&amp;IF(特征计算_周度!F611&gt;$B$15,"斜率",""),"—"))</f>
        <v/>
      </c>
      <c r="H628" s="120">
        <f>IF(OR(B628="",C628=""),"",_xlfn.LET(_xlpm.dev,原始数据_周度!G611,_xlpm.minDev,MIN(OFFSET(原始数据_周度!G611,1-$D$17,0,$D$17,1)),_xlpm.bounce,_xlpm.dev-_xlpm.minDev,IF(AND(ISNUMBER(_xlpm.dev),ISNUMBER(_xlpm.minDev),_xlpm.minDev&lt;=$B$17,_xlpm.bounce&gt;=$F$17),"✅ 触发","—")))</f>
        <v/>
      </c>
      <c r="I628" s="172">
        <f>IFERROR(IF(特征计算_周度!H628&gt;$I$3,MIN($I$4,MAX(-$I$5,(特征计算_周度!H628-$I$3)*$I$4)),0),"")</f>
        <v/>
      </c>
    </row>
    <row r="629">
      <c r="A629" s="117">
        <f>特征计算_周度!A612</f>
        <v/>
      </c>
      <c r="B629" s="171">
        <f>IFERROR($A$3*特征计算_周度!B629+$B$3*特征计算_周度!C629+$C$3*特征计算_周度!D629+$D$3*特征计算_周度!E629+$E$3*特征计算_周度!F629+$F$3*特征计算_周度!H629,"")</f>
        <v/>
      </c>
      <c r="C629" s="118">
        <f>IFERROR(PERCENTILE(OFFSET(B629,1-364,0,364,1),$C$7),"")</f>
        <v/>
      </c>
      <c r="D629" s="118">
        <f>IFERROR(PERCENTILE(OFFSET(B629,1-364,0,364,1),$C$11),"")</f>
        <v/>
      </c>
      <c r="E629" s="122">
        <f>_xlfn.LET(_xlpm.initState,IF(OR(B629="",C629=""),"",IF(OR(特征计算_周度!B612&gt;$B$15,特征计算_周度!C612&gt;$B$15,特征计算_周度!G612&gt;$B$15,特征计算_周度!E612&gt;$B$15,特征计算_周度!F612&gt;$B$15),$A$12,IFERROR(IF(B629&lt;PERCENTILE(OFFSET(B629,1-364,0,364,1),$C$7),$A$7,IF(B629&lt;PERCENTILE(OFFSET(B629,1-364,0,364,1),$C$8),$A$8,IF(B629&lt;PERCENTILE(OFFSET(B629,1-364,0,364,1),$C$9),$A$9,IF(B629&lt;PERCENTILE(OFFSET(B629,1-364,0,364,1),$C$10),$A$10,IF(B629&lt;PERCENTILE(OFFSET(B629,1-364,0,364,1),$C$11),$A$11,$A$12))))),""))),_xlpm.dev,原始数据_周度!G612,_xlpm.minDev,MIN(OFFSET(原始数据_周度!G612,1-$D$17,0,$D$17,1)),_xlpm.bounce,_xlpm.dev-_xlpm.minDev,_xlpm.oversold,AND(ISNUMBER(_xlpm.dev),ISNUMBER(_xlpm.minDev),_xlpm.minDev&lt;=$B$17,_xlpm.bounce&gt;=$F$17,OR(_xlpm.initState=$A$12,_xlpm.initState=$A$11,_xlpm.initState=$A$10)),_xlpm.pctOnly,IFERROR(IF(B629&lt;PERCENTILE(OFFSET(B629,1-364,0,364,1),$C$7),$A$7,IF(B629&lt;PERCENTILE(OFFSET(B629,1-364,0,364,1),$C$8),$A$8,IF(B629&lt;PERCENTILE(OFFSET(B629,1-364,0,364,1),$C$9),$A$9,IF(B629&lt;PERCENTILE(OFFSET(B629,1-364,0,364,1),$C$10),$A$10,IF(B629&lt;PERCENTILE(OFFSET(B629,1-364,0,364,1),$C$11),$A$11,$A$12))))),""),IF(_xlpm.initState="","",IF(_xlpm.oversold,_xlpm.pctOnly,_xlpm.initState)))</f>
        <v/>
      </c>
      <c r="F629" s="119" t="n"/>
      <c r="G629" s="120">
        <f>IF(OR(B629="",C629=""),"",IF(OR(特征计算_周度!B612&gt;$B$15,特征计算_周度!C612&gt;$B$15,特征计算_周度!G612&gt;$B$15,特征计算_周度!E612&gt;$B$15,特征计算_周度!F612&gt;$B$15),IF(特征计算_周度!B612&gt;$B$15,"VIX ","")&amp;IF(特征计算_周度!C612&gt;$B$15,"HY ","")&amp;IF(特征计算_周度!G612&gt;$B$15,"Sahm ","")&amp;IF(特征计算_周度!E612&gt;$B$15,"趋势 ","")&amp;IF(特征计算_周度!F612&gt;$B$15,"斜率",""),"—"))</f>
        <v/>
      </c>
      <c r="H629" s="120">
        <f>IF(OR(B629="",C629=""),"",_xlfn.LET(_xlpm.dev,原始数据_周度!G612,_xlpm.minDev,MIN(OFFSET(原始数据_周度!G612,1-$D$17,0,$D$17,1)),_xlpm.bounce,_xlpm.dev-_xlpm.minDev,IF(AND(ISNUMBER(_xlpm.dev),ISNUMBER(_xlpm.minDev),_xlpm.minDev&lt;=$B$17,_xlpm.bounce&gt;=$F$17),"✅ 触发","—")))</f>
        <v/>
      </c>
      <c r="I629" s="172">
        <f>IFERROR(IF(特征计算_周度!H629&gt;$I$3,MIN($I$4,MAX(-$I$5,(特征计算_周度!H629-$I$3)*$I$4)),0),"")</f>
        <v/>
      </c>
    </row>
    <row r="630">
      <c r="A630" s="117">
        <f>特征计算_周度!A613</f>
        <v/>
      </c>
      <c r="B630" s="171">
        <f>IFERROR($A$3*特征计算_周度!B630+$B$3*特征计算_周度!C630+$C$3*特征计算_周度!D630+$D$3*特征计算_周度!E630+$E$3*特征计算_周度!F630+$F$3*特征计算_周度!H630,"")</f>
        <v/>
      </c>
      <c r="C630" s="118">
        <f>IFERROR(PERCENTILE(OFFSET(B630,1-364,0,364,1),$C$7),"")</f>
        <v/>
      </c>
      <c r="D630" s="118">
        <f>IFERROR(PERCENTILE(OFFSET(B630,1-364,0,364,1),$C$11),"")</f>
        <v/>
      </c>
      <c r="E630" s="122">
        <f>_xlfn.LET(_xlpm.initState,IF(OR(B630="",C630=""),"",IF(OR(特征计算_周度!B613&gt;$B$15,特征计算_周度!C613&gt;$B$15,特征计算_周度!G613&gt;$B$15,特征计算_周度!E613&gt;$B$15,特征计算_周度!F613&gt;$B$15),$A$12,IFERROR(IF(B630&lt;PERCENTILE(OFFSET(B630,1-364,0,364,1),$C$7),$A$7,IF(B630&lt;PERCENTILE(OFFSET(B630,1-364,0,364,1),$C$8),$A$8,IF(B630&lt;PERCENTILE(OFFSET(B630,1-364,0,364,1),$C$9),$A$9,IF(B630&lt;PERCENTILE(OFFSET(B630,1-364,0,364,1),$C$10),$A$10,IF(B630&lt;PERCENTILE(OFFSET(B630,1-364,0,364,1),$C$11),$A$11,$A$12))))),""))),_xlpm.dev,原始数据_周度!G613,_xlpm.minDev,MIN(OFFSET(原始数据_周度!G613,1-$D$17,0,$D$17,1)),_xlpm.bounce,_xlpm.dev-_xlpm.minDev,_xlpm.oversold,AND(ISNUMBER(_xlpm.dev),ISNUMBER(_xlpm.minDev),_xlpm.minDev&lt;=$B$17,_xlpm.bounce&gt;=$F$17,OR(_xlpm.initState=$A$12,_xlpm.initState=$A$11,_xlpm.initState=$A$10)),_xlpm.pctOnly,IFERROR(IF(B630&lt;PERCENTILE(OFFSET(B630,1-364,0,364,1),$C$7),$A$7,IF(B630&lt;PERCENTILE(OFFSET(B630,1-364,0,364,1),$C$8),$A$8,IF(B630&lt;PERCENTILE(OFFSET(B630,1-364,0,364,1),$C$9),$A$9,IF(B630&lt;PERCENTILE(OFFSET(B630,1-364,0,364,1),$C$10),$A$10,IF(B630&lt;PERCENTILE(OFFSET(B630,1-364,0,364,1),$C$11),$A$11,$A$12))))),""),IF(_xlpm.initState="","",IF(_xlpm.oversold,_xlpm.pctOnly,_xlpm.initState)))</f>
        <v/>
      </c>
      <c r="F630" s="119" t="n"/>
      <c r="G630" s="120">
        <f>IF(OR(B630="",C630=""),"",IF(OR(特征计算_周度!B613&gt;$B$15,特征计算_周度!C613&gt;$B$15,特征计算_周度!G613&gt;$B$15,特征计算_周度!E613&gt;$B$15,特征计算_周度!F613&gt;$B$15),IF(特征计算_周度!B613&gt;$B$15,"VIX ","")&amp;IF(特征计算_周度!C613&gt;$B$15,"HY ","")&amp;IF(特征计算_周度!G613&gt;$B$15,"Sahm ","")&amp;IF(特征计算_周度!E613&gt;$B$15,"趋势 ","")&amp;IF(特征计算_周度!F613&gt;$B$15,"斜率",""),"—"))</f>
        <v/>
      </c>
      <c r="H630" s="120">
        <f>IF(OR(B630="",C630=""),"",_xlfn.LET(_xlpm.dev,原始数据_周度!G613,_xlpm.minDev,MIN(OFFSET(原始数据_周度!G613,1-$D$17,0,$D$17,1)),_xlpm.bounce,_xlpm.dev-_xlpm.minDev,IF(AND(ISNUMBER(_xlpm.dev),ISNUMBER(_xlpm.minDev),_xlpm.minDev&lt;=$B$17,_xlpm.bounce&gt;=$F$17),"✅ 触发","—")))</f>
        <v/>
      </c>
      <c r="I630" s="172">
        <f>IFERROR(IF(特征计算_周度!H630&gt;$I$3,MIN($I$4,MAX(-$I$5,(特征计算_周度!H630-$I$3)*$I$4)),0),"")</f>
        <v/>
      </c>
    </row>
    <row r="631">
      <c r="A631" s="117">
        <f>特征计算_周度!A614</f>
        <v/>
      </c>
      <c r="B631" s="171">
        <f>IFERROR($A$3*特征计算_周度!B631+$B$3*特征计算_周度!C631+$C$3*特征计算_周度!D631+$D$3*特征计算_周度!E631+$E$3*特征计算_周度!F631+$F$3*特征计算_周度!H631,"")</f>
        <v/>
      </c>
      <c r="C631" s="118">
        <f>IFERROR(PERCENTILE(OFFSET(B631,1-364,0,364,1),$C$7),"")</f>
        <v/>
      </c>
      <c r="D631" s="118">
        <f>IFERROR(PERCENTILE(OFFSET(B631,1-364,0,364,1),$C$11),"")</f>
        <v/>
      </c>
      <c r="E631" s="122">
        <f>_xlfn.LET(_xlpm.initState,IF(OR(B631="",C631=""),"",IF(OR(特征计算_周度!B614&gt;$B$15,特征计算_周度!C614&gt;$B$15,特征计算_周度!G614&gt;$B$15,特征计算_周度!E614&gt;$B$15,特征计算_周度!F614&gt;$B$15),$A$12,IFERROR(IF(B631&lt;PERCENTILE(OFFSET(B631,1-364,0,364,1),$C$7),$A$7,IF(B631&lt;PERCENTILE(OFFSET(B631,1-364,0,364,1),$C$8),$A$8,IF(B631&lt;PERCENTILE(OFFSET(B631,1-364,0,364,1),$C$9),$A$9,IF(B631&lt;PERCENTILE(OFFSET(B631,1-364,0,364,1),$C$10),$A$10,IF(B631&lt;PERCENTILE(OFFSET(B631,1-364,0,364,1),$C$11),$A$11,$A$12))))),""))),_xlpm.dev,原始数据_周度!G614,_xlpm.minDev,MIN(OFFSET(原始数据_周度!G614,1-$D$17,0,$D$17,1)),_xlpm.bounce,_xlpm.dev-_xlpm.minDev,_xlpm.oversold,AND(ISNUMBER(_xlpm.dev),ISNUMBER(_xlpm.minDev),_xlpm.minDev&lt;=$B$17,_xlpm.bounce&gt;=$F$17,OR(_xlpm.initState=$A$12,_xlpm.initState=$A$11,_xlpm.initState=$A$10)),_xlpm.pctOnly,IFERROR(IF(B631&lt;PERCENTILE(OFFSET(B631,1-364,0,364,1),$C$7),$A$7,IF(B631&lt;PERCENTILE(OFFSET(B631,1-364,0,364,1),$C$8),$A$8,IF(B631&lt;PERCENTILE(OFFSET(B631,1-364,0,364,1),$C$9),$A$9,IF(B631&lt;PERCENTILE(OFFSET(B631,1-364,0,364,1),$C$10),$A$10,IF(B631&lt;PERCENTILE(OFFSET(B631,1-364,0,364,1),$C$11),$A$11,$A$12))))),""),IF(_xlpm.initState="","",IF(_xlpm.oversold,_xlpm.pctOnly,_xlpm.initState)))</f>
        <v/>
      </c>
      <c r="F631" s="119" t="n"/>
      <c r="G631" s="120">
        <f>IF(OR(B631="",C631=""),"",IF(OR(特征计算_周度!B614&gt;$B$15,特征计算_周度!C614&gt;$B$15,特征计算_周度!G614&gt;$B$15,特征计算_周度!E614&gt;$B$15,特征计算_周度!F614&gt;$B$15),IF(特征计算_周度!B614&gt;$B$15,"VIX ","")&amp;IF(特征计算_周度!C614&gt;$B$15,"HY ","")&amp;IF(特征计算_周度!G614&gt;$B$15,"Sahm ","")&amp;IF(特征计算_周度!E614&gt;$B$15,"趋势 ","")&amp;IF(特征计算_周度!F614&gt;$B$15,"斜率",""),"—"))</f>
        <v/>
      </c>
      <c r="H631" s="120">
        <f>IF(OR(B631="",C631=""),"",_xlfn.LET(_xlpm.dev,原始数据_周度!G614,_xlpm.minDev,MIN(OFFSET(原始数据_周度!G614,1-$D$17,0,$D$17,1)),_xlpm.bounce,_xlpm.dev-_xlpm.minDev,IF(AND(ISNUMBER(_xlpm.dev),ISNUMBER(_xlpm.minDev),_xlpm.minDev&lt;=$B$17,_xlpm.bounce&gt;=$F$17),"✅ 触发","—")))</f>
        <v/>
      </c>
      <c r="I631" s="172">
        <f>IFERROR(IF(特征计算_周度!H631&gt;$I$3,MIN($I$4,MAX(-$I$5,(特征计算_周度!H631-$I$3)*$I$4)),0),"")</f>
        <v/>
      </c>
    </row>
    <row r="632">
      <c r="A632" s="117">
        <f>特征计算_周度!A615</f>
        <v/>
      </c>
      <c r="B632" s="171">
        <f>IFERROR($A$3*特征计算_周度!B632+$B$3*特征计算_周度!C632+$C$3*特征计算_周度!D632+$D$3*特征计算_周度!E632+$E$3*特征计算_周度!F632+$F$3*特征计算_周度!H632,"")</f>
        <v/>
      </c>
      <c r="C632" s="118">
        <f>IFERROR(PERCENTILE(OFFSET(B632,1-364,0,364,1),$C$7),"")</f>
        <v/>
      </c>
      <c r="D632" s="118">
        <f>IFERROR(PERCENTILE(OFFSET(B632,1-364,0,364,1),$C$11),"")</f>
        <v/>
      </c>
      <c r="E632" s="122">
        <f>_xlfn.LET(_xlpm.initState,IF(OR(B632="",C632=""),"",IF(OR(特征计算_周度!B615&gt;$B$15,特征计算_周度!C615&gt;$B$15,特征计算_周度!G615&gt;$B$15,特征计算_周度!E615&gt;$B$15,特征计算_周度!F615&gt;$B$15),$A$12,IFERROR(IF(B632&lt;PERCENTILE(OFFSET(B632,1-364,0,364,1),$C$7),$A$7,IF(B632&lt;PERCENTILE(OFFSET(B632,1-364,0,364,1),$C$8),$A$8,IF(B632&lt;PERCENTILE(OFFSET(B632,1-364,0,364,1),$C$9),$A$9,IF(B632&lt;PERCENTILE(OFFSET(B632,1-364,0,364,1),$C$10),$A$10,IF(B632&lt;PERCENTILE(OFFSET(B632,1-364,0,364,1),$C$11),$A$11,$A$12))))),""))),_xlpm.dev,原始数据_周度!G615,_xlpm.minDev,MIN(OFFSET(原始数据_周度!G615,1-$D$17,0,$D$17,1)),_xlpm.bounce,_xlpm.dev-_xlpm.minDev,_xlpm.oversold,AND(ISNUMBER(_xlpm.dev),ISNUMBER(_xlpm.minDev),_xlpm.minDev&lt;=$B$17,_xlpm.bounce&gt;=$F$17,OR(_xlpm.initState=$A$12,_xlpm.initState=$A$11,_xlpm.initState=$A$10)),_xlpm.pctOnly,IFERROR(IF(B632&lt;PERCENTILE(OFFSET(B632,1-364,0,364,1),$C$7),$A$7,IF(B632&lt;PERCENTILE(OFFSET(B632,1-364,0,364,1),$C$8),$A$8,IF(B632&lt;PERCENTILE(OFFSET(B632,1-364,0,364,1),$C$9),$A$9,IF(B632&lt;PERCENTILE(OFFSET(B632,1-364,0,364,1),$C$10),$A$10,IF(B632&lt;PERCENTILE(OFFSET(B632,1-364,0,364,1),$C$11),$A$11,$A$12))))),""),IF(_xlpm.initState="","",IF(_xlpm.oversold,_xlpm.pctOnly,_xlpm.initState)))</f>
        <v/>
      </c>
      <c r="F632" s="119" t="n"/>
      <c r="G632" s="120">
        <f>IF(OR(B632="",C632=""),"",IF(OR(特征计算_周度!B615&gt;$B$15,特征计算_周度!C615&gt;$B$15,特征计算_周度!G615&gt;$B$15,特征计算_周度!E615&gt;$B$15,特征计算_周度!F615&gt;$B$15),IF(特征计算_周度!B615&gt;$B$15,"VIX ","")&amp;IF(特征计算_周度!C615&gt;$B$15,"HY ","")&amp;IF(特征计算_周度!G615&gt;$B$15,"Sahm ","")&amp;IF(特征计算_周度!E615&gt;$B$15,"趋势 ","")&amp;IF(特征计算_周度!F615&gt;$B$15,"斜率",""),"—"))</f>
        <v/>
      </c>
      <c r="H632" s="120">
        <f>IF(OR(B632="",C632=""),"",_xlfn.LET(_xlpm.dev,原始数据_周度!G615,_xlpm.minDev,MIN(OFFSET(原始数据_周度!G615,1-$D$17,0,$D$17,1)),_xlpm.bounce,_xlpm.dev-_xlpm.minDev,IF(AND(ISNUMBER(_xlpm.dev),ISNUMBER(_xlpm.minDev),_xlpm.minDev&lt;=$B$17,_xlpm.bounce&gt;=$F$17),"✅ 触发","—")))</f>
        <v/>
      </c>
      <c r="I632" s="172">
        <f>IFERROR(IF(特征计算_周度!H632&gt;$I$3,MIN($I$4,MAX(-$I$5,(特征计算_周度!H632-$I$3)*$I$4)),0),"")</f>
        <v/>
      </c>
    </row>
    <row r="633">
      <c r="A633" s="117">
        <f>特征计算_周度!A616</f>
        <v/>
      </c>
      <c r="B633" s="171">
        <f>IFERROR($A$3*特征计算_周度!B633+$B$3*特征计算_周度!C633+$C$3*特征计算_周度!D633+$D$3*特征计算_周度!E633+$E$3*特征计算_周度!F633+$F$3*特征计算_周度!H633,"")</f>
        <v/>
      </c>
      <c r="C633" s="118">
        <f>IFERROR(PERCENTILE(OFFSET(B633,1-364,0,364,1),$C$7),"")</f>
        <v/>
      </c>
      <c r="D633" s="118">
        <f>IFERROR(PERCENTILE(OFFSET(B633,1-364,0,364,1),$C$11),"")</f>
        <v/>
      </c>
      <c r="E633" s="122">
        <f>_xlfn.LET(_xlpm.initState,IF(OR(B633="",C633=""),"",IF(OR(特征计算_周度!B616&gt;$B$15,特征计算_周度!C616&gt;$B$15,特征计算_周度!G616&gt;$B$15,特征计算_周度!E616&gt;$B$15,特征计算_周度!F616&gt;$B$15),$A$12,IFERROR(IF(B633&lt;PERCENTILE(OFFSET(B633,1-364,0,364,1),$C$7),$A$7,IF(B633&lt;PERCENTILE(OFFSET(B633,1-364,0,364,1),$C$8),$A$8,IF(B633&lt;PERCENTILE(OFFSET(B633,1-364,0,364,1),$C$9),$A$9,IF(B633&lt;PERCENTILE(OFFSET(B633,1-364,0,364,1),$C$10),$A$10,IF(B633&lt;PERCENTILE(OFFSET(B633,1-364,0,364,1),$C$11),$A$11,$A$12))))),""))),_xlpm.dev,原始数据_周度!G616,_xlpm.minDev,MIN(OFFSET(原始数据_周度!G616,1-$D$17,0,$D$17,1)),_xlpm.bounce,_xlpm.dev-_xlpm.minDev,_xlpm.oversold,AND(ISNUMBER(_xlpm.dev),ISNUMBER(_xlpm.minDev),_xlpm.minDev&lt;=$B$17,_xlpm.bounce&gt;=$F$17,OR(_xlpm.initState=$A$12,_xlpm.initState=$A$11,_xlpm.initState=$A$10)),_xlpm.pctOnly,IFERROR(IF(B633&lt;PERCENTILE(OFFSET(B633,1-364,0,364,1),$C$7),$A$7,IF(B633&lt;PERCENTILE(OFFSET(B633,1-364,0,364,1),$C$8),$A$8,IF(B633&lt;PERCENTILE(OFFSET(B633,1-364,0,364,1),$C$9),$A$9,IF(B633&lt;PERCENTILE(OFFSET(B633,1-364,0,364,1),$C$10),$A$10,IF(B633&lt;PERCENTILE(OFFSET(B633,1-364,0,364,1),$C$11),$A$11,$A$12))))),""),IF(_xlpm.initState="","",IF(_xlpm.oversold,_xlpm.pctOnly,_xlpm.initState)))</f>
        <v/>
      </c>
      <c r="F633" s="119" t="n"/>
      <c r="G633" s="120">
        <f>IF(OR(B633="",C633=""),"",IF(OR(特征计算_周度!B616&gt;$B$15,特征计算_周度!C616&gt;$B$15,特征计算_周度!G616&gt;$B$15,特征计算_周度!E616&gt;$B$15,特征计算_周度!F616&gt;$B$15),IF(特征计算_周度!B616&gt;$B$15,"VIX ","")&amp;IF(特征计算_周度!C616&gt;$B$15,"HY ","")&amp;IF(特征计算_周度!G616&gt;$B$15,"Sahm ","")&amp;IF(特征计算_周度!E616&gt;$B$15,"趋势 ","")&amp;IF(特征计算_周度!F616&gt;$B$15,"斜率",""),"—"))</f>
        <v/>
      </c>
      <c r="H633" s="120">
        <f>IF(OR(B633="",C633=""),"",_xlfn.LET(_xlpm.dev,原始数据_周度!G616,_xlpm.minDev,MIN(OFFSET(原始数据_周度!G616,1-$D$17,0,$D$17,1)),_xlpm.bounce,_xlpm.dev-_xlpm.minDev,IF(AND(ISNUMBER(_xlpm.dev),ISNUMBER(_xlpm.minDev),_xlpm.minDev&lt;=$B$17,_xlpm.bounce&gt;=$F$17),"✅ 触发","—")))</f>
        <v/>
      </c>
      <c r="I633" s="172">
        <f>IFERROR(IF(特征计算_周度!H633&gt;$I$3,MIN($I$4,MAX(-$I$5,(特征计算_周度!H633-$I$3)*$I$4)),0),"")</f>
        <v/>
      </c>
    </row>
    <row r="634">
      <c r="A634" s="117">
        <f>特征计算_周度!A617</f>
        <v/>
      </c>
      <c r="B634" s="171">
        <f>IFERROR($A$3*特征计算_周度!B634+$B$3*特征计算_周度!C634+$C$3*特征计算_周度!D634+$D$3*特征计算_周度!E634+$E$3*特征计算_周度!F634+$F$3*特征计算_周度!H634,"")</f>
        <v/>
      </c>
      <c r="C634" s="118">
        <f>IFERROR(PERCENTILE(OFFSET(B634,1-364,0,364,1),$C$7),"")</f>
        <v/>
      </c>
      <c r="D634" s="118">
        <f>IFERROR(PERCENTILE(OFFSET(B634,1-364,0,364,1),$C$11),"")</f>
        <v/>
      </c>
      <c r="E634" s="122">
        <f>_xlfn.LET(_xlpm.initState,IF(OR(B634="",C634=""),"",IF(OR(特征计算_周度!B617&gt;$B$15,特征计算_周度!C617&gt;$B$15,特征计算_周度!G617&gt;$B$15,特征计算_周度!E617&gt;$B$15,特征计算_周度!F617&gt;$B$15),$A$12,IFERROR(IF(B634&lt;PERCENTILE(OFFSET(B634,1-364,0,364,1),$C$7),$A$7,IF(B634&lt;PERCENTILE(OFFSET(B634,1-364,0,364,1),$C$8),$A$8,IF(B634&lt;PERCENTILE(OFFSET(B634,1-364,0,364,1),$C$9),$A$9,IF(B634&lt;PERCENTILE(OFFSET(B634,1-364,0,364,1),$C$10),$A$10,IF(B634&lt;PERCENTILE(OFFSET(B634,1-364,0,364,1),$C$11),$A$11,$A$12))))),""))),_xlpm.dev,原始数据_周度!G617,_xlpm.minDev,MIN(OFFSET(原始数据_周度!G617,1-$D$17,0,$D$17,1)),_xlpm.bounce,_xlpm.dev-_xlpm.minDev,_xlpm.oversold,AND(ISNUMBER(_xlpm.dev),ISNUMBER(_xlpm.minDev),_xlpm.minDev&lt;=$B$17,_xlpm.bounce&gt;=$F$17,OR(_xlpm.initState=$A$12,_xlpm.initState=$A$11,_xlpm.initState=$A$10)),_xlpm.pctOnly,IFERROR(IF(B634&lt;PERCENTILE(OFFSET(B634,1-364,0,364,1),$C$7),$A$7,IF(B634&lt;PERCENTILE(OFFSET(B634,1-364,0,364,1),$C$8),$A$8,IF(B634&lt;PERCENTILE(OFFSET(B634,1-364,0,364,1),$C$9),$A$9,IF(B634&lt;PERCENTILE(OFFSET(B634,1-364,0,364,1),$C$10),$A$10,IF(B634&lt;PERCENTILE(OFFSET(B634,1-364,0,364,1),$C$11),$A$11,$A$12))))),""),IF(_xlpm.initState="","",IF(_xlpm.oversold,_xlpm.pctOnly,_xlpm.initState)))</f>
        <v/>
      </c>
      <c r="F634" s="119" t="n"/>
      <c r="G634" s="120">
        <f>IF(OR(B634="",C634=""),"",IF(OR(特征计算_周度!B617&gt;$B$15,特征计算_周度!C617&gt;$B$15,特征计算_周度!G617&gt;$B$15,特征计算_周度!E617&gt;$B$15,特征计算_周度!F617&gt;$B$15),IF(特征计算_周度!B617&gt;$B$15,"VIX ","")&amp;IF(特征计算_周度!C617&gt;$B$15,"HY ","")&amp;IF(特征计算_周度!G617&gt;$B$15,"Sahm ","")&amp;IF(特征计算_周度!E617&gt;$B$15,"趋势 ","")&amp;IF(特征计算_周度!F617&gt;$B$15,"斜率",""),"—"))</f>
        <v/>
      </c>
      <c r="H634" s="120">
        <f>IF(OR(B634="",C634=""),"",_xlfn.LET(_xlpm.dev,原始数据_周度!G617,_xlpm.minDev,MIN(OFFSET(原始数据_周度!G617,1-$D$17,0,$D$17,1)),_xlpm.bounce,_xlpm.dev-_xlpm.minDev,IF(AND(ISNUMBER(_xlpm.dev),ISNUMBER(_xlpm.minDev),_xlpm.minDev&lt;=$B$17,_xlpm.bounce&gt;=$F$17),"✅ 触发","—")))</f>
        <v/>
      </c>
      <c r="I634" s="172">
        <f>IFERROR(IF(特征计算_周度!H634&gt;$I$3,MIN($I$4,MAX(-$I$5,(特征计算_周度!H634-$I$3)*$I$4)),0),"")</f>
        <v/>
      </c>
    </row>
    <row r="635">
      <c r="A635" s="117">
        <f>特征计算_周度!A618</f>
        <v/>
      </c>
      <c r="B635" s="171">
        <f>IFERROR($A$3*特征计算_周度!B635+$B$3*特征计算_周度!C635+$C$3*特征计算_周度!D635+$D$3*特征计算_周度!E635+$E$3*特征计算_周度!F635+$F$3*特征计算_周度!H635,"")</f>
        <v/>
      </c>
      <c r="C635" s="118">
        <f>IFERROR(PERCENTILE(OFFSET(B635,1-364,0,364,1),$C$7),"")</f>
        <v/>
      </c>
      <c r="D635" s="118">
        <f>IFERROR(PERCENTILE(OFFSET(B635,1-364,0,364,1),$C$11),"")</f>
        <v/>
      </c>
      <c r="E635" s="122">
        <f>_xlfn.LET(_xlpm.initState,IF(OR(B635="",C635=""),"",IF(OR(特征计算_周度!B618&gt;$B$15,特征计算_周度!C618&gt;$B$15,特征计算_周度!G618&gt;$B$15,特征计算_周度!E618&gt;$B$15,特征计算_周度!F618&gt;$B$15),$A$12,IFERROR(IF(B635&lt;PERCENTILE(OFFSET(B635,1-364,0,364,1),$C$7),$A$7,IF(B635&lt;PERCENTILE(OFFSET(B635,1-364,0,364,1),$C$8),$A$8,IF(B635&lt;PERCENTILE(OFFSET(B635,1-364,0,364,1),$C$9),$A$9,IF(B635&lt;PERCENTILE(OFFSET(B635,1-364,0,364,1),$C$10),$A$10,IF(B635&lt;PERCENTILE(OFFSET(B635,1-364,0,364,1),$C$11),$A$11,$A$12))))),""))),_xlpm.dev,原始数据_周度!G618,_xlpm.minDev,MIN(OFFSET(原始数据_周度!G618,1-$D$17,0,$D$17,1)),_xlpm.bounce,_xlpm.dev-_xlpm.minDev,_xlpm.oversold,AND(ISNUMBER(_xlpm.dev),ISNUMBER(_xlpm.minDev),_xlpm.minDev&lt;=$B$17,_xlpm.bounce&gt;=$F$17,OR(_xlpm.initState=$A$12,_xlpm.initState=$A$11,_xlpm.initState=$A$10)),_xlpm.pctOnly,IFERROR(IF(B635&lt;PERCENTILE(OFFSET(B635,1-364,0,364,1),$C$7),$A$7,IF(B635&lt;PERCENTILE(OFFSET(B635,1-364,0,364,1),$C$8),$A$8,IF(B635&lt;PERCENTILE(OFFSET(B635,1-364,0,364,1),$C$9),$A$9,IF(B635&lt;PERCENTILE(OFFSET(B635,1-364,0,364,1),$C$10),$A$10,IF(B635&lt;PERCENTILE(OFFSET(B635,1-364,0,364,1),$C$11),$A$11,$A$12))))),""),IF(_xlpm.initState="","",IF(_xlpm.oversold,_xlpm.pctOnly,_xlpm.initState)))</f>
        <v/>
      </c>
      <c r="F635" s="119" t="n"/>
      <c r="G635" s="120">
        <f>IF(OR(B635="",C635=""),"",IF(OR(特征计算_周度!B618&gt;$B$15,特征计算_周度!C618&gt;$B$15,特征计算_周度!G618&gt;$B$15,特征计算_周度!E618&gt;$B$15,特征计算_周度!F618&gt;$B$15),IF(特征计算_周度!B618&gt;$B$15,"VIX ","")&amp;IF(特征计算_周度!C618&gt;$B$15,"HY ","")&amp;IF(特征计算_周度!G618&gt;$B$15,"Sahm ","")&amp;IF(特征计算_周度!E618&gt;$B$15,"趋势 ","")&amp;IF(特征计算_周度!F618&gt;$B$15,"斜率",""),"—"))</f>
        <v/>
      </c>
      <c r="H635" s="120">
        <f>IF(OR(B635="",C635=""),"",_xlfn.LET(_xlpm.dev,原始数据_周度!G618,_xlpm.minDev,MIN(OFFSET(原始数据_周度!G618,1-$D$17,0,$D$17,1)),_xlpm.bounce,_xlpm.dev-_xlpm.minDev,IF(AND(ISNUMBER(_xlpm.dev),ISNUMBER(_xlpm.minDev),_xlpm.minDev&lt;=$B$17,_xlpm.bounce&gt;=$F$17),"✅ 触发","—")))</f>
        <v/>
      </c>
      <c r="I635" s="172">
        <f>IFERROR(IF(特征计算_周度!H635&gt;$I$3,MIN($I$4,MAX(-$I$5,(特征计算_周度!H635-$I$3)*$I$4)),0),"")</f>
        <v/>
      </c>
    </row>
    <row r="636">
      <c r="A636" s="117">
        <f>特征计算_周度!A619</f>
        <v/>
      </c>
      <c r="B636" s="171">
        <f>IFERROR($A$3*特征计算_周度!B636+$B$3*特征计算_周度!C636+$C$3*特征计算_周度!D636+$D$3*特征计算_周度!E636+$E$3*特征计算_周度!F636+$F$3*特征计算_周度!H636,"")</f>
        <v/>
      </c>
      <c r="C636" s="118">
        <f>IFERROR(PERCENTILE(OFFSET(B636,1-364,0,364,1),$C$7),"")</f>
        <v/>
      </c>
      <c r="D636" s="118">
        <f>IFERROR(PERCENTILE(OFFSET(B636,1-364,0,364,1),$C$11),"")</f>
        <v/>
      </c>
      <c r="E636" s="122">
        <f>_xlfn.LET(_xlpm.initState,IF(OR(B636="",C636=""),"",IF(OR(特征计算_周度!B619&gt;$B$15,特征计算_周度!C619&gt;$B$15,特征计算_周度!G619&gt;$B$15,特征计算_周度!E619&gt;$B$15,特征计算_周度!F619&gt;$B$15),$A$12,IFERROR(IF(B636&lt;PERCENTILE(OFFSET(B636,1-364,0,364,1),$C$7),$A$7,IF(B636&lt;PERCENTILE(OFFSET(B636,1-364,0,364,1),$C$8),$A$8,IF(B636&lt;PERCENTILE(OFFSET(B636,1-364,0,364,1),$C$9),$A$9,IF(B636&lt;PERCENTILE(OFFSET(B636,1-364,0,364,1),$C$10),$A$10,IF(B636&lt;PERCENTILE(OFFSET(B636,1-364,0,364,1),$C$11),$A$11,$A$12))))),""))),_xlpm.dev,原始数据_周度!G619,_xlpm.minDev,MIN(OFFSET(原始数据_周度!G619,1-$D$17,0,$D$17,1)),_xlpm.bounce,_xlpm.dev-_xlpm.minDev,_xlpm.oversold,AND(ISNUMBER(_xlpm.dev),ISNUMBER(_xlpm.minDev),_xlpm.minDev&lt;=$B$17,_xlpm.bounce&gt;=$F$17,OR(_xlpm.initState=$A$12,_xlpm.initState=$A$11,_xlpm.initState=$A$10)),_xlpm.pctOnly,IFERROR(IF(B636&lt;PERCENTILE(OFFSET(B636,1-364,0,364,1),$C$7),$A$7,IF(B636&lt;PERCENTILE(OFFSET(B636,1-364,0,364,1),$C$8),$A$8,IF(B636&lt;PERCENTILE(OFFSET(B636,1-364,0,364,1),$C$9),$A$9,IF(B636&lt;PERCENTILE(OFFSET(B636,1-364,0,364,1),$C$10),$A$10,IF(B636&lt;PERCENTILE(OFFSET(B636,1-364,0,364,1),$C$11),$A$11,$A$12))))),""),IF(_xlpm.initState="","",IF(_xlpm.oversold,_xlpm.pctOnly,_xlpm.initState)))</f>
        <v/>
      </c>
      <c r="F636" s="119" t="n"/>
      <c r="G636" s="120">
        <f>IF(OR(B636="",C636=""),"",IF(OR(特征计算_周度!B619&gt;$B$15,特征计算_周度!C619&gt;$B$15,特征计算_周度!G619&gt;$B$15,特征计算_周度!E619&gt;$B$15,特征计算_周度!F619&gt;$B$15),IF(特征计算_周度!B619&gt;$B$15,"VIX ","")&amp;IF(特征计算_周度!C619&gt;$B$15,"HY ","")&amp;IF(特征计算_周度!G619&gt;$B$15,"Sahm ","")&amp;IF(特征计算_周度!E619&gt;$B$15,"趋势 ","")&amp;IF(特征计算_周度!F619&gt;$B$15,"斜率",""),"—"))</f>
        <v/>
      </c>
      <c r="H636" s="120">
        <f>IF(OR(B636="",C636=""),"",_xlfn.LET(_xlpm.dev,原始数据_周度!G619,_xlpm.minDev,MIN(OFFSET(原始数据_周度!G619,1-$D$17,0,$D$17,1)),_xlpm.bounce,_xlpm.dev-_xlpm.minDev,IF(AND(ISNUMBER(_xlpm.dev),ISNUMBER(_xlpm.minDev),_xlpm.minDev&lt;=$B$17,_xlpm.bounce&gt;=$F$17),"✅ 触发","—")))</f>
        <v/>
      </c>
      <c r="I636" s="172">
        <f>IFERROR(IF(特征计算_周度!H636&gt;$I$3,MIN($I$4,MAX(-$I$5,(特征计算_周度!H636-$I$3)*$I$4)),0),"")</f>
        <v/>
      </c>
    </row>
    <row r="637">
      <c r="A637" s="117">
        <f>特征计算_周度!A620</f>
        <v/>
      </c>
      <c r="B637" s="171">
        <f>IFERROR($A$3*特征计算_周度!B637+$B$3*特征计算_周度!C637+$C$3*特征计算_周度!D637+$D$3*特征计算_周度!E637+$E$3*特征计算_周度!F637+$F$3*特征计算_周度!H637,"")</f>
        <v/>
      </c>
      <c r="C637" s="118">
        <f>IFERROR(PERCENTILE(OFFSET(B637,1-364,0,364,1),$C$7),"")</f>
        <v/>
      </c>
      <c r="D637" s="118">
        <f>IFERROR(PERCENTILE(OFFSET(B637,1-364,0,364,1),$C$11),"")</f>
        <v/>
      </c>
      <c r="E637" s="122">
        <f>_xlfn.LET(_xlpm.initState,IF(OR(B637="",C637=""),"",IF(OR(特征计算_周度!B620&gt;$B$15,特征计算_周度!C620&gt;$B$15,特征计算_周度!G620&gt;$B$15,特征计算_周度!E620&gt;$B$15,特征计算_周度!F620&gt;$B$15),$A$12,IFERROR(IF(B637&lt;PERCENTILE(OFFSET(B637,1-364,0,364,1),$C$7),$A$7,IF(B637&lt;PERCENTILE(OFFSET(B637,1-364,0,364,1),$C$8),$A$8,IF(B637&lt;PERCENTILE(OFFSET(B637,1-364,0,364,1),$C$9),$A$9,IF(B637&lt;PERCENTILE(OFFSET(B637,1-364,0,364,1),$C$10),$A$10,IF(B637&lt;PERCENTILE(OFFSET(B637,1-364,0,364,1),$C$11),$A$11,$A$12))))),""))),_xlpm.dev,原始数据_周度!G620,_xlpm.minDev,MIN(OFFSET(原始数据_周度!G620,1-$D$17,0,$D$17,1)),_xlpm.bounce,_xlpm.dev-_xlpm.minDev,_xlpm.oversold,AND(ISNUMBER(_xlpm.dev),ISNUMBER(_xlpm.minDev),_xlpm.minDev&lt;=$B$17,_xlpm.bounce&gt;=$F$17,OR(_xlpm.initState=$A$12,_xlpm.initState=$A$11,_xlpm.initState=$A$10)),_xlpm.pctOnly,IFERROR(IF(B637&lt;PERCENTILE(OFFSET(B637,1-364,0,364,1),$C$7),$A$7,IF(B637&lt;PERCENTILE(OFFSET(B637,1-364,0,364,1),$C$8),$A$8,IF(B637&lt;PERCENTILE(OFFSET(B637,1-364,0,364,1),$C$9),$A$9,IF(B637&lt;PERCENTILE(OFFSET(B637,1-364,0,364,1),$C$10),$A$10,IF(B637&lt;PERCENTILE(OFFSET(B637,1-364,0,364,1),$C$11),$A$11,$A$12))))),""),IF(_xlpm.initState="","",IF(_xlpm.oversold,_xlpm.pctOnly,_xlpm.initState)))</f>
        <v/>
      </c>
      <c r="F637" s="119" t="n"/>
      <c r="G637" s="120">
        <f>IF(OR(B637="",C637=""),"",IF(OR(特征计算_周度!B620&gt;$B$15,特征计算_周度!C620&gt;$B$15,特征计算_周度!G620&gt;$B$15,特征计算_周度!E620&gt;$B$15,特征计算_周度!F620&gt;$B$15),IF(特征计算_周度!B620&gt;$B$15,"VIX ","")&amp;IF(特征计算_周度!C620&gt;$B$15,"HY ","")&amp;IF(特征计算_周度!G620&gt;$B$15,"Sahm ","")&amp;IF(特征计算_周度!E620&gt;$B$15,"趋势 ","")&amp;IF(特征计算_周度!F620&gt;$B$15,"斜率",""),"—"))</f>
        <v/>
      </c>
      <c r="H637" s="120">
        <f>IF(OR(B637="",C637=""),"",_xlfn.LET(_xlpm.dev,原始数据_周度!G620,_xlpm.minDev,MIN(OFFSET(原始数据_周度!G620,1-$D$17,0,$D$17,1)),_xlpm.bounce,_xlpm.dev-_xlpm.minDev,IF(AND(ISNUMBER(_xlpm.dev),ISNUMBER(_xlpm.minDev),_xlpm.minDev&lt;=$B$17,_xlpm.bounce&gt;=$F$17),"✅ 触发","—")))</f>
        <v/>
      </c>
      <c r="I637" s="172">
        <f>IFERROR(IF(特征计算_周度!H637&gt;$I$3,MIN($I$4,MAX(-$I$5,(特征计算_周度!H637-$I$3)*$I$4)),0),"")</f>
        <v/>
      </c>
    </row>
    <row r="638">
      <c r="A638" s="117">
        <f>特征计算_周度!A621</f>
        <v/>
      </c>
      <c r="B638" s="171">
        <f>IFERROR($A$3*特征计算_周度!B638+$B$3*特征计算_周度!C638+$C$3*特征计算_周度!D638+$D$3*特征计算_周度!E638+$E$3*特征计算_周度!F638+$F$3*特征计算_周度!H638,"")</f>
        <v/>
      </c>
      <c r="C638" s="118">
        <f>IFERROR(PERCENTILE(OFFSET(B638,1-364,0,364,1),$C$7),"")</f>
        <v/>
      </c>
      <c r="D638" s="118">
        <f>IFERROR(PERCENTILE(OFFSET(B638,1-364,0,364,1),$C$11),"")</f>
        <v/>
      </c>
      <c r="E638" s="122">
        <f>_xlfn.LET(_xlpm.initState,IF(OR(B638="",C638=""),"",IF(OR(特征计算_周度!B621&gt;$B$15,特征计算_周度!C621&gt;$B$15,特征计算_周度!G621&gt;$B$15,特征计算_周度!E621&gt;$B$15,特征计算_周度!F621&gt;$B$15),$A$12,IFERROR(IF(B638&lt;PERCENTILE(OFFSET(B638,1-364,0,364,1),$C$7),$A$7,IF(B638&lt;PERCENTILE(OFFSET(B638,1-364,0,364,1),$C$8),$A$8,IF(B638&lt;PERCENTILE(OFFSET(B638,1-364,0,364,1),$C$9),$A$9,IF(B638&lt;PERCENTILE(OFFSET(B638,1-364,0,364,1),$C$10),$A$10,IF(B638&lt;PERCENTILE(OFFSET(B638,1-364,0,364,1),$C$11),$A$11,$A$12))))),""))),_xlpm.dev,原始数据_周度!G621,_xlpm.minDev,MIN(OFFSET(原始数据_周度!G621,1-$D$17,0,$D$17,1)),_xlpm.bounce,_xlpm.dev-_xlpm.minDev,_xlpm.oversold,AND(ISNUMBER(_xlpm.dev),ISNUMBER(_xlpm.minDev),_xlpm.minDev&lt;=$B$17,_xlpm.bounce&gt;=$F$17,OR(_xlpm.initState=$A$12,_xlpm.initState=$A$11,_xlpm.initState=$A$10)),_xlpm.pctOnly,IFERROR(IF(B638&lt;PERCENTILE(OFFSET(B638,1-364,0,364,1),$C$7),$A$7,IF(B638&lt;PERCENTILE(OFFSET(B638,1-364,0,364,1),$C$8),$A$8,IF(B638&lt;PERCENTILE(OFFSET(B638,1-364,0,364,1),$C$9),$A$9,IF(B638&lt;PERCENTILE(OFFSET(B638,1-364,0,364,1),$C$10),$A$10,IF(B638&lt;PERCENTILE(OFFSET(B638,1-364,0,364,1),$C$11),$A$11,$A$12))))),""),IF(_xlpm.initState="","",IF(_xlpm.oversold,_xlpm.pctOnly,_xlpm.initState)))</f>
        <v/>
      </c>
      <c r="F638" s="119" t="n"/>
      <c r="G638" s="120">
        <f>IF(OR(B638="",C638=""),"",IF(OR(特征计算_周度!B621&gt;$B$15,特征计算_周度!C621&gt;$B$15,特征计算_周度!G621&gt;$B$15,特征计算_周度!E621&gt;$B$15,特征计算_周度!F621&gt;$B$15),IF(特征计算_周度!B621&gt;$B$15,"VIX ","")&amp;IF(特征计算_周度!C621&gt;$B$15,"HY ","")&amp;IF(特征计算_周度!G621&gt;$B$15,"Sahm ","")&amp;IF(特征计算_周度!E621&gt;$B$15,"趋势 ","")&amp;IF(特征计算_周度!F621&gt;$B$15,"斜率",""),"—"))</f>
        <v/>
      </c>
      <c r="H638" s="120">
        <f>IF(OR(B638="",C638=""),"",_xlfn.LET(_xlpm.dev,原始数据_周度!G621,_xlpm.minDev,MIN(OFFSET(原始数据_周度!G621,1-$D$17,0,$D$17,1)),_xlpm.bounce,_xlpm.dev-_xlpm.minDev,IF(AND(ISNUMBER(_xlpm.dev),ISNUMBER(_xlpm.minDev),_xlpm.minDev&lt;=$B$17,_xlpm.bounce&gt;=$F$17),"✅ 触发","—")))</f>
        <v/>
      </c>
      <c r="I638" s="172">
        <f>IFERROR(IF(特征计算_周度!H638&gt;$I$3,MIN($I$4,MAX(-$I$5,(特征计算_周度!H638-$I$3)*$I$4)),0),"")</f>
        <v/>
      </c>
    </row>
    <row r="639">
      <c r="A639" s="117">
        <f>特征计算_周度!A622</f>
        <v/>
      </c>
      <c r="B639" s="171">
        <f>IFERROR($A$3*特征计算_周度!B639+$B$3*特征计算_周度!C639+$C$3*特征计算_周度!D639+$D$3*特征计算_周度!E639+$E$3*特征计算_周度!F639+$F$3*特征计算_周度!H639,"")</f>
        <v/>
      </c>
      <c r="C639" s="118">
        <f>IFERROR(PERCENTILE(OFFSET(B639,1-364,0,364,1),$C$7),"")</f>
        <v/>
      </c>
      <c r="D639" s="118">
        <f>IFERROR(PERCENTILE(OFFSET(B639,1-364,0,364,1),$C$11),"")</f>
        <v/>
      </c>
      <c r="E639" s="122">
        <f>_xlfn.LET(_xlpm.initState,IF(OR(B639="",C639=""),"",IF(OR(特征计算_周度!B622&gt;$B$15,特征计算_周度!C622&gt;$B$15,特征计算_周度!G622&gt;$B$15,特征计算_周度!E622&gt;$B$15,特征计算_周度!F622&gt;$B$15),$A$12,IFERROR(IF(B639&lt;PERCENTILE(OFFSET(B639,1-364,0,364,1),$C$7),$A$7,IF(B639&lt;PERCENTILE(OFFSET(B639,1-364,0,364,1),$C$8),$A$8,IF(B639&lt;PERCENTILE(OFFSET(B639,1-364,0,364,1),$C$9),$A$9,IF(B639&lt;PERCENTILE(OFFSET(B639,1-364,0,364,1),$C$10),$A$10,IF(B639&lt;PERCENTILE(OFFSET(B639,1-364,0,364,1),$C$11),$A$11,$A$12))))),""))),_xlpm.dev,原始数据_周度!G622,_xlpm.minDev,MIN(OFFSET(原始数据_周度!G622,1-$D$17,0,$D$17,1)),_xlpm.bounce,_xlpm.dev-_xlpm.minDev,_xlpm.oversold,AND(ISNUMBER(_xlpm.dev),ISNUMBER(_xlpm.minDev),_xlpm.minDev&lt;=$B$17,_xlpm.bounce&gt;=$F$17,OR(_xlpm.initState=$A$12,_xlpm.initState=$A$11,_xlpm.initState=$A$10)),_xlpm.pctOnly,IFERROR(IF(B639&lt;PERCENTILE(OFFSET(B639,1-364,0,364,1),$C$7),$A$7,IF(B639&lt;PERCENTILE(OFFSET(B639,1-364,0,364,1),$C$8),$A$8,IF(B639&lt;PERCENTILE(OFFSET(B639,1-364,0,364,1),$C$9),$A$9,IF(B639&lt;PERCENTILE(OFFSET(B639,1-364,0,364,1),$C$10),$A$10,IF(B639&lt;PERCENTILE(OFFSET(B639,1-364,0,364,1),$C$11),$A$11,$A$12))))),""),IF(_xlpm.initState="","",IF(_xlpm.oversold,_xlpm.pctOnly,_xlpm.initState)))</f>
        <v/>
      </c>
      <c r="F639" s="119" t="n"/>
      <c r="G639" s="120">
        <f>IF(OR(B639="",C639=""),"",IF(OR(特征计算_周度!B622&gt;$B$15,特征计算_周度!C622&gt;$B$15,特征计算_周度!G622&gt;$B$15,特征计算_周度!E622&gt;$B$15,特征计算_周度!F622&gt;$B$15),IF(特征计算_周度!B622&gt;$B$15,"VIX ","")&amp;IF(特征计算_周度!C622&gt;$B$15,"HY ","")&amp;IF(特征计算_周度!G622&gt;$B$15,"Sahm ","")&amp;IF(特征计算_周度!E622&gt;$B$15,"趋势 ","")&amp;IF(特征计算_周度!F622&gt;$B$15,"斜率",""),"—"))</f>
        <v/>
      </c>
      <c r="H639" s="120">
        <f>IF(OR(B639="",C639=""),"",_xlfn.LET(_xlpm.dev,原始数据_周度!G622,_xlpm.minDev,MIN(OFFSET(原始数据_周度!G622,1-$D$17,0,$D$17,1)),_xlpm.bounce,_xlpm.dev-_xlpm.minDev,IF(AND(ISNUMBER(_xlpm.dev),ISNUMBER(_xlpm.minDev),_xlpm.minDev&lt;=$B$17,_xlpm.bounce&gt;=$F$17),"✅ 触发","—")))</f>
        <v/>
      </c>
      <c r="I639" s="172">
        <f>IFERROR(IF(特征计算_周度!H639&gt;$I$3,MIN($I$4,MAX(-$I$5,(特征计算_周度!H639-$I$3)*$I$4)),0),"")</f>
        <v/>
      </c>
    </row>
    <row r="640">
      <c r="A640" s="117">
        <f>特征计算_周度!A623</f>
        <v/>
      </c>
      <c r="B640" s="171">
        <f>IFERROR($A$3*特征计算_周度!B640+$B$3*特征计算_周度!C640+$C$3*特征计算_周度!D640+$D$3*特征计算_周度!E640+$E$3*特征计算_周度!F640+$F$3*特征计算_周度!H640,"")</f>
        <v/>
      </c>
      <c r="C640" s="118">
        <f>IFERROR(PERCENTILE(OFFSET(B640,1-364,0,364,1),$C$7),"")</f>
        <v/>
      </c>
      <c r="D640" s="118">
        <f>IFERROR(PERCENTILE(OFFSET(B640,1-364,0,364,1),$C$11),"")</f>
        <v/>
      </c>
      <c r="E640" s="122">
        <f>_xlfn.LET(_xlpm.initState,IF(OR(B640="",C640=""),"",IF(OR(特征计算_周度!B623&gt;$B$15,特征计算_周度!C623&gt;$B$15,特征计算_周度!G623&gt;$B$15,特征计算_周度!E623&gt;$B$15,特征计算_周度!F623&gt;$B$15),$A$12,IFERROR(IF(B640&lt;PERCENTILE(OFFSET(B640,1-364,0,364,1),$C$7),$A$7,IF(B640&lt;PERCENTILE(OFFSET(B640,1-364,0,364,1),$C$8),$A$8,IF(B640&lt;PERCENTILE(OFFSET(B640,1-364,0,364,1),$C$9),$A$9,IF(B640&lt;PERCENTILE(OFFSET(B640,1-364,0,364,1),$C$10),$A$10,IF(B640&lt;PERCENTILE(OFFSET(B640,1-364,0,364,1),$C$11),$A$11,$A$12))))),""))),_xlpm.dev,原始数据_周度!G623,_xlpm.minDev,MIN(OFFSET(原始数据_周度!G623,1-$D$17,0,$D$17,1)),_xlpm.bounce,_xlpm.dev-_xlpm.minDev,_xlpm.oversold,AND(ISNUMBER(_xlpm.dev),ISNUMBER(_xlpm.minDev),_xlpm.minDev&lt;=$B$17,_xlpm.bounce&gt;=$F$17,OR(_xlpm.initState=$A$12,_xlpm.initState=$A$11,_xlpm.initState=$A$10)),_xlpm.pctOnly,IFERROR(IF(B640&lt;PERCENTILE(OFFSET(B640,1-364,0,364,1),$C$7),$A$7,IF(B640&lt;PERCENTILE(OFFSET(B640,1-364,0,364,1),$C$8),$A$8,IF(B640&lt;PERCENTILE(OFFSET(B640,1-364,0,364,1),$C$9),$A$9,IF(B640&lt;PERCENTILE(OFFSET(B640,1-364,0,364,1),$C$10),$A$10,IF(B640&lt;PERCENTILE(OFFSET(B640,1-364,0,364,1),$C$11),$A$11,$A$12))))),""),IF(_xlpm.initState="","",IF(_xlpm.oversold,_xlpm.pctOnly,_xlpm.initState)))</f>
        <v/>
      </c>
      <c r="F640" s="119" t="n"/>
      <c r="G640" s="120">
        <f>IF(OR(B640="",C640=""),"",IF(OR(特征计算_周度!B623&gt;$B$15,特征计算_周度!C623&gt;$B$15,特征计算_周度!G623&gt;$B$15,特征计算_周度!E623&gt;$B$15,特征计算_周度!F623&gt;$B$15),IF(特征计算_周度!B623&gt;$B$15,"VIX ","")&amp;IF(特征计算_周度!C623&gt;$B$15,"HY ","")&amp;IF(特征计算_周度!G623&gt;$B$15,"Sahm ","")&amp;IF(特征计算_周度!E623&gt;$B$15,"趋势 ","")&amp;IF(特征计算_周度!F623&gt;$B$15,"斜率",""),"—"))</f>
        <v/>
      </c>
      <c r="H640" s="120">
        <f>IF(OR(B640="",C640=""),"",_xlfn.LET(_xlpm.dev,原始数据_周度!G623,_xlpm.minDev,MIN(OFFSET(原始数据_周度!G623,1-$D$17,0,$D$17,1)),_xlpm.bounce,_xlpm.dev-_xlpm.minDev,IF(AND(ISNUMBER(_xlpm.dev),ISNUMBER(_xlpm.minDev),_xlpm.minDev&lt;=$B$17,_xlpm.bounce&gt;=$F$17),"✅ 触发","—")))</f>
        <v/>
      </c>
      <c r="I640" s="172">
        <f>IFERROR(IF(特征计算_周度!H640&gt;$I$3,MIN($I$4,MAX(-$I$5,(特征计算_周度!H640-$I$3)*$I$4)),0),"")</f>
        <v/>
      </c>
    </row>
    <row r="641">
      <c r="A641" s="117">
        <f>特征计算_周度!A624</f>
        <v/>
      </c>
      <c r="B641" s="171">
        <f>IFERROR($A$3*特征计算_周度!B641+$B$3*特征计算_周度!C641+$C$3*特征计算_周度!D641+$D$3*特征计算_周度!E641+$E$3*特征计算_周度!F641+$F$3*特征计算_周度!H641,"")</f>
        <v/>
      </c>
      <c r="C641" s="118">
        <f>IFERROR(PERCENTILE(OFFSET(B641,1-364,0,364,1),$C$7),"")</f>
        <v/>
      </c>
      <c r="D641" s="118">
        <f>IFERROR(PERCENTILE(OFFSET(B641,1-364,0,364,1),$C$11),"")</f>
        <v/>
      </c>
      <c r="E641" s="122">
        <f>_xlfn.LET(_xlpm.initState,IF(OR(B641="",C641=""),"",IF(OR(特征计算_周度!B624&gt;$B$15,特征计算_周度!C624&gt;$B$15,特征计算_周度!G624&gt;$B$15,特征计算_周度!E624&gt;$B$15,特征计算_周度!F624&gt;$B$15),$A$12,IFERROR(IF(B641&lt;PERCENTILE(OFFSET(B641,1-364,0,364,1),$C$7),$A$7,IF(B641&lt;PERCENTILE(OFFSET(B641,1-364,0,364,1),$C$8),$A$8,IF(B641&lt;PERCENTILE(OFFSET(B641,1-364,0,364,1),$C$9),$A$9,IF(B641&lt;PERCENTILE(OFFSET(B641,1-364,0,364,1),$C$10),$A$10,IF(B641&lt;PERCENTILE(OFFSET(B641,1-364,0,364,1),$C$11),$A$11,$A$12))))),""))),_xlpm.dev,原始数据_周度!G624,_xlpm.minDev,MIN(OFFSET(原始数据_周度!G624,1-$D$17,0,$D$17,1)),_xlpm.bounce,_xlpm.dev-_xlpm.minDev,_xlpm.oversold,AND(ISNUMBER(_xlpm.dev),ISNUMBER(_xlpm.minDev),_xlpm.minDev&lt;=$B$17,_xlpm.bounce&gt;=$F$17,OR(_xlpm.initState=$A$12,_xlpm.initState=$A$11,_xlpm.initState=$A$10)),_xlpm.pctOnly,IFERROR(IF(B641&lt;PERCENTILE(OFFSET(B641,1-364,0,364,1),$C$7),$A$7,IF(B641&lt;PERCENTILE(OFFSET(B641,1-364,0,364,1),$C$8),$A$8,IF(B641&lt;PERCENTILE(OFFSET(B641,1-364,0,364,1),$C$9),$A$9,IF(B641&lt;PERCENTILE(OFFSET(B641,1-364,0,364,1),$C$10),$A$10,IF(B641&lt;PERCENTILE(OFFSET(B641,1-364,0,364,1),$C$11),$A$11,$A$12))))),""),IF(_xlpm.initState="","",IF(_xlpm.oversold,_xlpm.pctOnly,_xlpm.initState)))</f>
        <v/>
      </c>
      <c r="F641" s="119" t="n"/>
      <c r="G641" s="120">
        <f>IF(OR(B641="",C641=""),"",IF(OR(特征计算_周度!B624&gt;$B$15,特征计算_周度!C624&gt;$B$15,特征计算_周度!G624&gt;$B$15,特征计算_周度!E624&gt;$B$15,特征计算_周度!F624&gt;$B$15),IF(特征计算_周度!B624&gt;$B$15,"VIX ","")&amp;IF(特征计算_周度!C624&gt;$B$15,"HY ","")&amp;IF(特征计算_周度!G624&gt;$B$15,"Sahm ","")&amp;IF(特征计算_周度!E624&gt;$B$15,"趋势 ","")&amp;IF(特征计算_周度!F624&gt;$B$15,"斜率",""),"—"))</f>
        <v/>
      </c>
      <c r="H641" s="120">
        <f>IF(OR(B641="",C641=""),"",_xlfn.LET(_xlpm.dev,原始数据_周度!G624,_xlpm.minDev,MIN(OFFSET(原始数据_周度!G624,1-$D$17,0,$D$17,1)),_xlpm.bounce,_xlpm.dev-_xlpm.minDev,IF(AND(ISNUMBER(_xlpm.dev),ISNUMBER(_xlpm.minDev),_xlpm.minDev&lt;=$B$17,_xlpm.bounce&gt;=$F$17),"✅ 触发","—")))</f>
        <v/>
      </c>
      <c r="I641" s="172">
        <f>IFERROR(IF(特征计算_周度!H641&gt;$I$3,MIN($I$4,MAX(-$I$5,(特征计算_周度!H641-$I$3)*$I$4)),0),"")</f>
        <v/>
      </c>
    </row>
    <row r="642">
      <c r="A642" s="117">
        <f>特征计算_周度!A625</f>
        <v/>
      </c>
      <c r="B642" s="171">
        <f>IFERROR($A$3*特征计算_周度!B642+$B$3*特征计算_周度!C642+$C$3*特征计算_周度!D642+$D$3*特征计算_周度!E642+$E$3*特征计算_周度!F642+$F$3*特征计算_周度!H642,"")</f>
        <v/>
      </c>
      <c r="C642" s="118">
        <f>IFERROR(PERCENTILE(OFFSET(B642,1-364,0,364,1),$C$7),"")</f>
        <v/>
      </c>
      <c r="D642" s="118">
        <f>IFERROR(PERCENTILE(OFFSET(B642,1-364,0,364,1),$C$11),"")</f>
        <v/>
      </c>
      <c r="E642" s="122">
        <f>_xlfn.LET(_xlpm.initState,IF(OR(B642="",C642=""),"",IF(OR(特征计算_周度!B625&gt;$B$15,特征计算_周度!C625&gt;$B$15,特征计算_周度!G625&gt;$B$15,特征计算_周度!E625&gt;$B$15,特征计算_周度!F625&gt;$B$15),$A$12,IFERROR(IF(B642&lt;PERCENTILE(OFFSET(B642,1-364,0,364,1),$C$7),$A$7,IF(B642&lt;PERCENTILE(OFFSET(B642,1-364,0,364,1),$C$8),$A$8,IF(B642&lt;PERCENTILE(OFFSET(B642,1-364,0,364,1),$C$9),$A$9,IF(B642&lt;PERCENTILE(OFFSET(B642,1-364,0,364,1),$C$10),$A$10,IF(B642&lt;PERCENTILE(OFFSET(B642,1-364,0,364,1),$C$11),$A$11,$A$12))))),""))),_xlpm.dev,原始数据_周度!G625,_xlpm.minDev,MIN(OFFSET(原始数据_周度!G625,1-$D$17,0,$D$17,1)),_xlpm.bounce,_xlpm.dev-_xlpm.minDev,_xlpm.oversold,AND(ISNUMBER(_xlpm.dev),ISNUMBER(_xlpm.minDev),_xlpm.minDev&lt;=$B$17,_xlpm.bounce&gt;=$F$17,OR(_xlpm.initState=$A$12,_xlpm.initState=$A$11,_xlpm.initState=$A$10)),_xlpm.pctOnly,IFERROR(IF(B642&lt;PERCENTILE(OFFSET(B642,1-364,0,364,1),$C$7),$A$7,IF(B642&lt;PERCENTILE(OFFSET(B642,1-364,0,364,1),$C$8),$A$8,IF(B642&lt;PERCENTILE(OFFSET(B642,1-364,0,364,1),$C$9),$A$9,IF(B642&lt;PERCENTILE(OFFSET(B642,1-364,0,364,1),$C$10),$A$10,IF(B642&lt;PERCENTILE(OFFSET(B642,1-364,0,364,1),$C$11),$A$11,$A$12))))),""),IF(_xlpm.initState="","",IF(_xlpm.oversold,_xlpm.pctOnly,_xlpm.initState)))</f>
        <v/>
      </c>
      <c r="F642" s="119" t="n"/>
      <c r="G642" s="120">
        <f>IF(OR(B642="",C642=""),"",IF(OR(特征计算_周度!B625&gt;$B$15,特征计算_周度!C625&gt;$B$15,特征计算_周度!G625&gt;$B$15,特征计算_周度!E625&gt;$B$15,特征计算_周度!F625&gt;$B$15),IF(特征计算_周度!B625&gt;$B$15,"VIX ","")&amp;IF(特征计算_周度!C625&gt;$B$15,"HY ","")&amp;IF(特征计算_周度!G625&gt;$B$15,"Sahm ","")&amp;IF(特征计算_周度!E625&gt;$B$15,"趋势 ","")&amp;IF(特征计算_周度!F625&gt;$B$15,"斜率",""),"—"))</f>
        <v/>
      </c>
      <c r="H642" s="120">
        <f>IF(OR(B642="",C642=""),"",_xlfn.LET(_xlpm.dev,原始数据_周度!G625,_xlpm.minDev,MIN(OFFSET(原始数据_周度!G625,1-$D$17,0,$D$17,1)),_xlpm.bounce,_xlpm.dev-_xlpm.minDev,IF(AND(ISNUMBER(_xlpm.dev),ISNUMBER(_xlpm.minDev),_xlpm.minDev&lt;=$B$17,_xlpm.bounce&gt;=$F$17),"✅ 触发","—")))</f>
        <v/>
      </c>
      <c r="I642" s="172">
        <f>IFERROR(IF(特征计算_周度!H642&gt;$I$3,MIN($I$4,MAX(-$I$5,(特征计算_周度!H642-$I$3)*$I$4)),0),"")</f>
        <v/>
      </c>
    </row>
    <row r="643">
      <c r="A643" s="117">
        <f>特征计算_周度!A626</f>
        <v/>
      </c>
      <c r="B643" s="171">
        <f>IFERROR($A$3*特征计算_周度!B643+$B$3*特征计算_周度!C643+$C$3*特征计算_周度!D643+$D$3*特征计算_周度!E643+$E$3*特征计算_周度!F643+$F$3*特征计算_周度!H643,"")</f>
        <v/>
      </c>
      <c r="C643" s="118">
        <f>IFERROR(PERCENTILE(OFFSET(B643,1-364,0,364,1),$C$7),"")</f>
        <v/>
      </c>
      <c r="D643" s="118">
        <f>IFERROR(PERCENTILE(OFFSET(B643,1-364,0,364,1),$C$11),"")</f>
        <v/>
      </c>
      <c r="E643" s="122">
        <f>_xlfn.LET(_xlpm.initState,IF(OR(B643="",C643=""),"",IF(OR(特征计算_周度!B626&gt;$B$15,特征计算_周度!C626&gt;$B$15,特征计算_周度!G626&gt;$B$15,特征计算_周度!E626&gt;$B$15,特征计算_周度!F626&gt;$B$15),$A$12,IFERROR(IF(B643&lt;PERCENTILE(OFFSET(B643,1-364,0,364,1),$C$7),$A$7,IF(B643&lt;PERCENTILE(OFFSET(B643,1-364,0,364,1),$C$8),$A$8,IF(B643&lt;PERCENTILE(OFFSET(B643,1-364,0,364,1),$C$9),$A$9,IF(B643&lt;PERCENTILE(OFFSET(B643,1-364,0,364,1),$C$10),$A$10,IF(B643&lt;PERCENTILE(OFFSET(B643,1-364,0,364,1),$C$11),$A$11,$A$12))))),""))),_xlpm.dev,原始数据_周度!G626,_xlpm.minDev,MIN(OFFSET(原始数据_周度!G626,1-$D$17,0,$D$17,1)),_xlpm.bounce,_xlpm.dev-_xlpm.minDev,_xlpm.oversold,AND(ISNUMBER(_xlpm.dev),ISNUMBER(_xlpm.minDev),_xlpm.minDev&lt;=$B$17,_xlpm.bounce&gt;=$F$17,OR(_xlpm.initState=$A$12,_xlpm.initState=$A$11,_xlpm.initState=$A$10)),_xlpm.pctOnly,IFERROR(IF(B643&lt;PERCENTILE(OFFSET(B643,1-364,0,364,1),$C$7),$A$7,IF(B643&lt;PERCENTILE(OFFSET(B643,1-364,0,364,1),$C$8),$A$8,IF(B643&lt;PERCENTILE(OFFSET(B643,1-364,0,364,1),$C$9),$A$9,IF(B643&lt;PERCENTILE(OFFSET(B643,1-364,0,364,1),$C$10),$A$10,IF(B643&lt;PERCENTILE(OFFSET(B643,1-364,0,364,1),$C$11),$A$11,$A$12))))),""),IF(_xlpm.initState="","",IF(_xlpm.oversold,_xlpm.pctOnly,_xlpm.initState)))</f>
        <v/>
      </c>
      <c r="F643" s="119" t="n"/>
      <c r="G643" s="120">
        <f>IF(OR(B643="",C643=""),"",IF(OR(特征计算_周度!B626&gt;$B$15,特征计算_周度!C626&gt;$B$15,特征计算_周度!G626&gt;$B$15,特征计算_周度!E626&gt;$B$15,特征计算_周度!F626&gt;$B$15),IF(特征计算_周度!B626&gt;$B$15,"VIX ","")&amp;IF(特征计算_周度!C626&gt;$B$15,"HY ","")&amp;IF(特征计算_周度!G626&gt;$B$15,"Sahm ","")&amp;IF(特征计算_周度!E626&gt;$B$15,"趋势 ","")&amp;IF(特征计算_周度!F626&gt;$B$15,"斜率",""),"—"))</f>
        <v/>
      </c>
      <c r="H643" s="120">
        <f>IF(OR(B643="",C643=""),"",_xlfn.LET(_xlpm.dev,原始数据_周度!G626,_xlpm.minDev,MIN(OFFSET(原始数据_周度!G626,1-$D$17,0,$D$17,1)),_xlpm.bounce,_xlpm.dev-_xlpm.minDev,IF(AND(ISNUMBER(_xlpm.dev),ISNUMBER(_xlpm.minDev),_xlpm.minDev&lt;=$B$17,_xlpm.bounce&gt;=$F$17),"✅ 触发","—")))</f>
        <v/>
      </c>
      <c r="I643" s="172">
        <f>IFERROR(IF(特征计算_周度!H643&gt;$I$3,MIN($I$4,MAX(-$I$5,(特征计算_周度!H643-$I$3)*$I$4)),0),"")</f>
        <v/>
      </c>
    </row>
    <row r="644">
      <c r="A644" s="117">
        <f>特征计算_周度!A627</f>
        <v/>
      </c>
      <c r="B644" s="171">
        <f>IFERROR($A$3*特征计算_周度!B644+$B$3*特征计算_周度!C644+$C$3*特征计算_周度!D644+$D$3*特征计算_周度!E644+$E$3*特征计算_周度!F644+$F$3*特征计算_周度!H644,"")</f>
        <v/>
      </c>
      <c r="C644" s="118">
        <f>IFERROR(PERCENTILE(OFFSET(B644,1-364,0,364,1),$C$7),"")</f>
        <v/>
      </c>
      <c r="D644" s="118">
        <f>IFERROR(PERCENTILE(OFFSET(B644,1-364,0,364,1),$C$11),"")</f>
        <v/>
      </c>
      <c r="E644" s="122">
        <f>_xlfn.LET(_xlpm.initState,IF(OR(B644="",C644=""),"",IF(OR(特征计算_周度!B627&gt;$B$15,特征计算_周度!C627&gt;$B$15,特征计算_周度!G627&gt;$B$15,特征计算_周度!E627&gt;$B$15,特征计算_周度!F627&gt;$B$15),$A$12,IFERROR(IF(B644&lt;PERCENTILE(OFFSET(B644,1-364,0,364,1),$C$7),$A$7,IF(B644&lt;PERCENTILE(OFFSET(B644,1-364,0,364,1),$C$8),$A$8,IF(B644&lt;PERCENTILE(OFFSET(B644,1-364,0,364,1),$C$9),$A$9,IF(B644&lt;PERCENTILE(OFFSET(B644,1-364,0,364,1),$C$10),$A$10,IF(B644&lt;PERCENTILE(OFFSET(B644,1-364,0,364,1),$C$11),$A$11,$A$12))))),""))),_xlpm.dev,原始数据_周度!G627,_xlpm.minDev,MIN(OFFSET(原始数据_周度!G627,1-$D$17,0,$D$17,1)),_xlpm.bounce,_xlpm.dev-_xlpm.minDev,_xlpm.oversold,AND(ISNUMBER(_xlpm.dev),ISNUMBER(_xlpm.minDev),_xlpm.minDev&lt;=$B$17,_xlpm.bounce&gt;=$F$17,OR(_xlpm.initState=$A$12,_xlpm.initState=$A$11,_xlpm.initState=$A$10)),_xlpm.pctOnly,IFERROR(IF(B644&lt;PERCENTILE(OFFSET(B644,1-364,0,364,1),$C$7),$A$7,IF(B644&lt;PERCENTILE(OFFSET(B644,1-364,0,364,1),$C$8),$A$8,IF(B644&lt;PERCENTILE(OFFSET(B644,1-364,0,364,1),$C$9),$A$9,IF(B644&lt;PERCENTILE(OFFSET(B644,1-364,0,364,1),$C$10),$A$10,IF(B644&lt;PERCENTILE(OFFSET(B644,1-364,0,364,1),$C$11),$A$11,$A$12))))),""),IF(_xlpm.initState="","",IF(_xlpm.oversold,_xlpm.pctOnly,_xlpm.initState)))</f>
        <v/>
      </c>
      <c r="F644" s="119" t="n"/>
      <c r="G644" s="120">
        <f>IF(OR(B644="",C644=""),"",IF(OR(特征计算_周度!B627&gt;$B$15,特征计算_周度!C627&gt;$B$15,特征计算_周度!G627&gt;$B$15,特征计算_周度!E627&gt;$B$15,特征计算_周度!F627&gt;$B$15),IF(特征计算_周度!B627&gt;$B$15,"VIX ","")&amp;IF(特征计算_周度!C627&gt;$B$15,"HY ","")&amp;IF(特征计算_周度!G627&gt;$B$15,"Sahm ","")&amp;IF(特征计算_周度!E627&gt;$B$15,"趋势 ","")&amp;IF(特征计算_周度!F627&gt;$B$15,"斜率",""),"—"))</f>
        <v/>
      </c>
      <c r="H644" s="120">
        <f>IF(OR(B644="",C644=""),"",_xlfn.LET(_xlpm.dev,原始数据_周度!G627,_xlpm.minDev,MIN(OFFSET(原始数据_周度!G627,1-$D$17,0,$D$17,1)),_xlpm.bounce,_xlpm.dev-_xlpm.minDev,IF(AND(ISNUMBER(_xlpm.dev),ISNUMBER(_xlpm.minDev),_xlpm.minDev&lt;=$B$17,_xlpm.bounce&gt;=$F$17),"✅ 触发","—")))</f>
        <v/>
      </c>
      <c r="I644" s="172">
        <f>IFERROR(IF(特征计算_周度!H644&gt;$I$3,MIN($I$4,MAX(-$I$5,(特征计算_周度!H644-$I$3)*$I$4)),0),"")</f>
        <v/>
      </c>
    </row>
    <row r="645">
      <c r="A645" s="117">
        <f>特征计算_周度!A628</f>
        <v/>
      </c>
      <c r="B645" s="171">
        <f>IFERROR($A$3*特征计算_周度!B645+$B$3*特征计算_周度!C645+$C$3*特征计算_周度!D645+$D$3*特征计算_周度!E645+$E$3*特征计算_周度!F645+$F$3*特征计算_周度!H645,"")</f>
        <v/>
      </c>
      <c r="C645" s="118">
        <f>IFERROR(PERCENTILE(OFFSET(B645,1-364,0,364,1),$C$7),"")</f>
        <v/>
      </c>
      <c r="D645" s="118">
        <f>IFERROR(PERCENTILE(OFFSET(B645,1-364,0,364,1),$C$11),"")</f>
        <v/>
      </c>
      <c r="E645" s="122">
        <f>_xlfn.LET(_xlpm.initState,IF(OR(B645="",C645=""),"",IF(OR(特征计算_周度!B628&gt;$B$15,特征计算_周度!C628&gt;$B$15,特征计算_周度!G628&gt;$B$15,特征计算_周度!E628&gt;$B$15,特征计算_周度!F628&gt;$B$15),$A$12,IFERROR(IF(B645&lt;PERCENTILE(OFFSET(B645,1-364,0,364,1),$C$7),$A$7,IF(B645&lt;PERCENTILE(OFFSET(B645,1-364,0,364,1),$C$8),$A$8,IF(B645&lt;PERCENTILE(OFFSET(B645,1-364,0,364,1),$C$9),$A$9,IF(B645&lt;PERCENTILE(OFFSET(B645,1-364,0,364,1),$C$10),$A$10,IF(B645&lt;PERCENTILE(OFFSET(B645,1-364,0,364,1),$C$11),$A$11,$A$12))))),""))),_xlpm.dev,原始数据_周度!G628,_xlpm.minDev,MIN(OFFSET(原始数据_周度!G628,1-$D$17,0,$D$17,1)),_xlpm.bounce,_xlpm.dev-_xlpm.minDev,_xlpm.oversold,AND(ISNUMBER(_xlpm.dev),ISNUMBER(_xlpm.minDev),_xlpm.minDev&lt;=$B$17,_xlpm.bounce&gt;=$F$17,OR(_xlpm.initState=$A$12,_xlpm.initState=$A$11,_xlpm.initState=$A$10)),_xlpm.pctOnly,IFERROR(IF(B645&lt;PERCENTILE(OFFSET(B645,1-364,0,364,1),$C$7),$A$7,IF(B645&lt;PERCENTILE(OFFSET(B645,1-364,0,364,1),$C$8),$A$8,IF(B645&lt;PERCENTILE(OFFSET(B645,1-364,0,364,1),$C$9),$A$9,IF(B645&lt;PERCENTILE(OFFSET(B645,1-364,0,364,1),$C$10),$A$10,IF(B645&lt;PERCENTILE(OFFSET(B645,1-364,0,364,1),$C$11),$A$11,$A$12))))),""),IF(_xlpm.initState="","",IF(_xlpm.oversold,_xlpm.pctOnly,_xlpm.initState)))</f>
        <v/>
      </c>
      <c r="F645" s="119" t="n"/>
      <c r="G645" s="120">
        <f>IF(OR(B645="",C645=""),"",IF(OR(特征计算_周度!B628&gt;$B$15,特征计算_周度!C628&gt;$B$15,特征计算_周度!G628&gt;$B$15,特征计算_周度!E628&gt;$B$15,特征计算_周度!F628&gt;$B$15),IF(特征计算_周度!B628&gt;$B$15,"VIX ","")&amp;IF(特征计算_周度!C628&gt;$B$15,"HY ","")&amp;IF(特征计算_周度!G628&gt;$B$15,"Sahm ","")&amp;IF(特征计算_周度!E628&gt;$B$15,"趋势 ","")&amp;IF(特征计算_周度!F628&gt;$B$15,"斜率",""),"—"))</f>
        <v/>
      </c>
      <c r="H645" s="120">
        <f>IF(OR(B645="",C645=""),"",_xlfn.LET(_xlpm.dev,原始数据_周度!G628,_xlpm.minDev,MIN(OFFSET(原始数据_周度!G628,1-$D$17,0,$D$17,1)),_xlpm.bounce,_xlpm.dev-_xlpm.minDev,IF(AND(ISNUMBER(_xlpm.dev),ISNUMBER(_xlpm.minDev),_xlpm.minDev&lt;=$B$17,_xlpm.bounce&gt;=$F$17),"✅ 触发","—")))</f>
        <v/>
      </c>
      <c r="I645" s="172">
        <f>IFERROR(IF(特征计算_周度!H645&gt;$I$3,MIN($I$4,MAX(-$I$5,(特征计算_周度!H645-$I$3)*$I$4)),0),"")</f>
        <v/>
      </c>
    </row>
    <row r="646">
      <c r="A646" s="117">
        <f>特征计算_周度!A629</f>
        <v/>
      </c>
      <c r="B646" s="171">
        <f>IFERROR($A$3*特征计算_周度!B646+$B$3*特征计算_周度!C646+$C$3*特征计算_周度!D646+$D$3*特征计算_周度!E646+$E$3*特征计算_周度!F646+$F$3*特征计算_周度!H646,"")</f>
        <v/>
      </c>
      <c r="C646" s="118">
        <f>IFERROR(PERCENTILE(OFFSET(B646,1-364,0,364,1),$C$7),"")</f>
        <v/>
      </c>
      <c r="D646" s="118">
        <f>IFERROR(PERCENTILE(OFFSET(B646,1-364,0,364,1),$C$11),"")</f>
        <v/>
      </c>
      <c r="E646" s="122">
        <f>_xlfn.LET(_xlpm.initState,IF(OR(B646="",C646=""),"",IF(OR(特征计算_周度!B629&gt;$B$15,特征计算_周度!C629&gt;$B$15,特征计算_周度!G629&gt;$B$15,特征计算_周度!E629&gt;$B$15,特征计算_周度!F629&gt;$B$15),$A$12,IFERROR(IF(B646&lt;PERCENTILE(OFFSET(B646,1-364,0,364,1),$C$7),$A$7,IF(B646&lt;PERCENTILE(OFFSET(B646,1-364,0,364,1),$C$8),$A$8,IF(B646&lt;PERCENTILE(OFFSET(B646,1-364,0,364,1),$C$9),$A$9,IF(B646&lt;PERCENTILE(OFFSET(B646,1-364,0,364,1),$C$10),$A$10,IF(B646&lt;PERCENTILE(OFFSET(B646,1-364,0,364,1),$C$11),$A$11,$A$12))))),""))),_xlpm.dev,原始数据_周度!G629,_xlpm.minDev,MIN(OFFSET(原始数据_周度!G629,1-$D$17,0,$D$17,1)),_xlpm.bounce,_xlpm.dev-_xlpm.minDev,_xlpm.oversold,AND(ISNUMBER(_xlpm.dev),ISNUMBER(_xlpm.minDev),_xlpm.minDev&lt;=$B$17,_xlpm.bounce&gt;=$F$17,OR(_xlpm.initState=$A$12,_xlpm.initState=$A$11,_xlpm.initState=$A$10)),_xlpm.pctOnly,IFERROR(IF(B646&lt;PERCENTILE(OFFSET(B646,1-364,0,364,1),$C$7),$A$7,IF(B646&lt;PERCENTILE(OFFSET(B646,1-364,0,364,1),$C$8),$A$8,IF(B646&lt;PERCENTILE(OFFSET(B646,1-364,0,364,1),$C$9),$A$9,IF(B646&lt;PERCENTILE(OFFSET(B646,1-364,0,364,1),$C$10),$A$10,IF(B646&lt;PERCENTILE(OFFSET(B646,1-364,0,364,1),$C$11),$A$11,$A$12))))),""),IF(_xlpm.initState="","",IF(_xlpm.oversold,_xlpm.pctOnly,_xlpm.initState)))</f>
        <v/>
      </c>
      <c r="F646" s="119" t="n"/>
      <c r="G646" s="120">
        <f>IF(OR(B646="",C646=""),"",IF(OR(特征计算_周度!B629&gt;$B$15,特征计算_周度!C629&gt;$B$15,特征计算_周度!G629&gt;$B$15,特征计算_周度!E629&gt;$B$15,特征计算_周度!F629&gt;$B$15),IF(特征计算_周度!B629&gt;$B$15,"VIX ","")&amp;IF(特征计算_周度!C629&gt;$B$15,"HY ","")&amp;IF(特征计算_周度!G629&gt;$B$15,"Sahm ","")&amp;IF(特征计算_周度!E629&gt;$B$15,"趋势 ","")&amp;IF(特征计算_周度!F629&gt;$B$15,"斜率",""),"—"))</f>
        <v/>
      </c>
      <c r="H646" s="120">
        <f>IF(OR(B646="",C646=""),"",_xlfn.LET(_xlpm.dev,原始数据_周度!G629,_xlpm.minDev,MIN(OFFSET(原始数据_周度!G629,1-$D$17,0,$D$17,1)),_xlpm.bounce,_xlpm.dev-_xlpm.minDev,IF(AND(ISNUMBER(_xlpm.dev),ISNUMBER(_xlpm.minDev),_xlpm.minDev&lt;=$B$17,_xlpm.bounce&gt;=$F$17),"✅ 触发","—")))</f>
        <v/>
      </c>
      <c r="I646" s="172">
        <f>IFERROR(IF(特征计算_周度!H646&gt;$I$3,MIN($I$4,MAX(-$I$5,(特征计算_周度!H646-$I$3)*$I$4)),0),"")</f>
        <v/>
      </c>
    </row>
    <row r="647">
      <c r="A647" s="117">
        <f>特征计算_周度!A630</f>
        <v/>
      </c>
      <c r="B647" s="171">
        <f>IFERROR($A$3*特征计算_周度!B647+$B$3*特征计算_周度!C647+$C$3*特征计算_周度!D647+$D$3*特征计算_周度!E647+$E$3*特征计算_周度!F647+$F$3*特征计算_周度!H647,"")</f>
        <v/>
      </c>
      <c r="C647" s="118">
        <f>IFERROR(PERCENTILE(OFFSET(B647,1-364,0,364,1),$C$7),"")</f>
        <v/>
      </c>
      <c r="D647" s="118">
        <f>IFERROR(PERCENTILE(OFFSET(B647,1-364,0,364,1),$C$11),"")</f>
        <v/>
      </c>
      <c r="E647" s="122">
        <f>_xlfn.LET(_xlpm.initState,IF(OR(B647="",C647=""),"",IF(OR(特征计算_周度!B630&gt;$B$15,特征计算_周度!C630&gt;$B$15,特征计算_周度!G630&gt;$B$15,特征计算_周度!E630&gt;$B$15,特征计算_周度!F630&gt;$B$15),$A$12,IFERROR(IF(B647&lt;PERCENTILE(OFFSET(B647,1-364,0,364,1),$C$7),$A$7,IF(B647&lt;PERCENTILE(OFFSET(B647,1-364,0,364,1),$C$8),$A$8,IF(B647&lt;PERCENTILE(OFFSET(B647,1-364,0,364,1),$C$9),$A$9,IF(B647&lt;PERCENTILE(OFFSET(B647,1-364,0,364,1),$C$10),$A$10,IF(B647&lt;PERCENTILE(OFFSET(B647,1-364,0,364,1),$C$11),$A$11,$A$12))))),""))),_xlpm.dev,原始数据_周度!G630,_xlpm.minDev,MIN(OFFSET(原始数据_周度!G630,1-$D$17,0,$D$17,1)),_xlpm.bounce,_xlpm.dev-_xlpm.minDev,_xlpm.oversold,AND(ISNUMBER(_xlpm.dev),ISNUMBER(_xlpm.minDev),_xlpm.minDev&lt;=$B$17,_xlpm.bounce&gt;=$F$17,OR(_xlpm.initState=$A$12,_xlpm.initState=$A$11,_xlpm.initState=$A$10)),_xlpm.pctOnly,IFERROR(IF(B647&lt;PERCENTILE(OFFSET(B647,1-364,0,364,1),$C$7),$A$7,IF(B647&lt;PERCENTILE(OFFSET(B647,1-364,0,364,1),$C$8),$A$8,IF(B647&lt;PERCENTILE(OFFSET(B647,1-364,0,364,1),$C$9),$A$9,IF(B647&lt;PERCENTILE(OFFSET(B647,1-364,0,364,1),$C$10),$A$10,IF(B647&lt;PERCENTILE(OFFSET(B647,1-364,0,364,1),$C$11),$A$11,$A$12))))),""),IF(_xlpm.initState="","",IF(_xlpm.oversold,_xlpm.pctOnly,_xlpm.initState)))</f>
        <v/>
      </c>
      <c r="F647" s="119" t="n"/>
      <c r="G647" s="120">
        <f>IF(OR(B647="",C647=""),"",IF(OR(特征计算_周度!B630&gt;$B$15,特征计算_周度!C630&gt;$B$15,特征计算_周度!G630&gt;$B$15,特征计算_周度!E630&gt;$B$15,特征计算_周度!F630&gt;$B$15),IF(特征计算_周度!B630&gt;$B$15,"VIX ","")&amp;IF(特征计算_周度!C630&gt;$B$15,"HY ","")&amp;IF(特征计算_周度!G630&gt;$B$15,"Sahm ","")&amp;IF(特征计算_周度!E630&gt;$B$15,"趋势 ","")&amp;IF(特征计算_周度!F630&gt;$B$15,"斜率",""),"—"))</f>
        <v/>
      </c>
      <c r="H647" s="120">
        <f>IF(OR(B647="",C647=""),"",_xlfn.LET(_xlpm.dev,原始数据_周度!G630,_xlpm.minDev,MIN(OFFSET(原始数据_周度!G630,1-$D$17,0,$D$17,1)),_xlpm.bounce,_xlpm.dev-_xlpm.minDev,IF(AND(ISNUMBER(_xlpm.dev),ISNUMBER(_xlpm.minDev),_xlpm.minDev&lt;=$B$17,_xlpm.bounce&gt;=$F$17),"✅ 触发","—")))</f>
        <v/>
      </c>
      <c r="I647" s="172">
        <f>IFERROR(IF(特征计算_周度!H647&gt;$I$3,MIN($I$4,MAX(-$I$5,(特征计算_周度!H647-$I$3)*$I$4)),0),"")</f>
        <v/>
      </c>
    </row>
    <row r="648">
      <c r="A648" s="117">
        <f>特征计算_周度!A631</f>
        <v/>
      </c>
      <c r="B648" s="171">
        <f>IFERROR($A$3*特征计算_周度!B648+$B$3*特征计算_周度!C648+$C$3*特征计算_周度!D648+$D$3*特征计算_周度!E648+$E$3*特征计算_周度!F648+$F$3*特征计算_周度!H648,"")</f>
        <v/>
      </c>
      <c r="C648" s="118">
        <f>IFERROR(PERCENTILE(OFFSET(B648,1-364,0,364,1),$C$7),"")</f>
        <v/>
      </c>
      <c r="D648" s="118">
        <f>IFERROR(PERCENTILE(OFFSET(B648,1-364,0,364,1),$C$11),"")</f>
        <v/>
      </c>
      <c r="E648" s="122">
        <f>_xlfn.LET(_xlpm.initState,IF(OR(B648="",C648=""),"",IF(OR(特征计算_周度!B631&gt;$B$15,特征计算_周度!C631&gt;$B$15,特征计算_周度!G631&gt;$B$15,特征计算_周度!E631&gt;$B$15,特征计算_周度!F631&gt;$B$15),$A$12,IFERROR(IF(B648&lt;PERCENTILE(OFFSET(B648,1-364,0,364,1),$C$7),$A$7,IF(B648&lt;PERCENTILE(OFFSET(B648,1-364,0,364,1),$C$8),$A$8,IF(B648&lt;PERCENTILE(OFFSET(B648,1-364,0,364,1),$C$9),$A$9,IF(B648&lt;PERCENTILE(OFFSET(B648,1-364,0,364,1),$C$10),$A$10,IF(B648&lt;PERCENTILE(OFFSET(B648,1-364,0,364,1),$C$11),$A$11,$A$12))))),""))),_xlpm.dev,原始数据_周度!G631,_xlpm.minDev,MIN(OFFSET(原始数据_周度!G631,1-$D$17,0,$D$17,1)),_xlpm.bounce,_xlpm.dev-_xlpm.minDev,_xlpm.oversold,AND(ISNUMBER(_xlpm.dev),ISNUMBER(_xlpm.minDev),_xlpm.minDev&lt;=$B$17,_xlpm.bounce&gt;=$F$17,OR(_xlpm.initState=$A$12,_xlpm.initState=$A$11,_xlpm.initState=$A$10)),_xlpm.pctOnly,IFERROR(IF(B648&lt;PERCENTILE(OFFSET(B648,1-364,0,364,1),$C$7),$A$7,IF(B648&lt;PERCENTILE(OFFSET(B648,1-364,0,364,1),$C$8),$A$8,IF(B648&lt;PERCENTILE(OFFSET(B648,1-364,0,364,1),$C$9),$A$9,IF(B648&lt;PERCENTILE(OFFSET(B648,1-364,0,364,1),$C$10),$A$10,IF(B648&lt;PERCENTILE(OFFSET(B648,1-364,0,364,1),$C$11),$A$11,$A$12))))),""),IF(_xlpm.initState="","",IF(_xlpm.oversold,_xlpm.pctOnly,_xlpm.initState)))</f>
        <v/>
      </c>
      <c r="F648" s="119" t="n"/>
      <c r="G648" s="120">
        <f>IF(OR(B648="",C648=""),"",IF(OR(特征计算_周度!B631&gt;$B$15,特征计算_周度!C631&gt;$B$15,特征计算_周度!G631&gt;$B$15,特征计算_周度!E631&gt;$B$15,特征计算_周度!F631&gt;$B$15),IF(特征计算_周度!B631&gt;$B$15,"VIX ","")&amp;IF(特征计算_周度!C631&gt;$B$15,"HY ","")&amp;IF(特征计算_周度!G631&gt;$B$15,"Sahm ","")&amp;IF(特征计算_周度!E631&gt;$B$15,"趋势 ","")&amp;IF(特征计算_周度!F631&gt;$B$15,"斜率",""),"—"))</f>
        <v/>
      </c>
      <c r="H648" s="120">
        <f>IF(OR(B648="",C648=""),"",_xlfn.LET(_xlpm.dev,原始数据_周度!G631,_xlpm.minDev,MIN(OFFSET(原始数据_周度!G631,1-$D$17,0,$D$17,1)),_xlpm.bounce,_xlpm.dev-_xlpm.minDev,IF(AND(ISNUMBER(_xlpm.dev),ISNUMBER(_xlpm.minDev),_xlpm.minDev&lt;=$B$17,_xlpm.bounce&gt;=$F$17),"✅ 触发","—")))</f>
        <v/>
      </c>
      <c r="I648" s="172">
        <f>IFERROR(IF(特征计算_周度!H648&gt;$I$3,MIN($I$4,MAX(-$I$5,(特征计算_周度!H648-$I$3)*$I$4)),0),"")</f>
        <v/>
      </c>
    </row>
    <row r="649">
      <c r="A649" s="117">
        <f>特征计算_周度!A632</f>
        <v/>
      </c>
      <c r="B649" s="171">
        <f>IFERROR($A$3*特征计算_周度!B649+$B$3*特征计算_周度!C649+$C$3*特征计算_周度!D649+$D$3*特征计算_周度!E649+$E$3*特征计算_周度!F649+$F$3*特征计算_周度!H649,"")</f>
        <v/>
      </c>
      <c r="C649" s="118">
        <f>IFERROR(PERCENTILE(OFFSET(B649,1-364,0,364,1),$C$7),"")</f>
        <v/>
      </c>
      <c r="D649" s="118">
        <f>IFERROR(PERCENTILE(OFFSET(B649,1-364,0,364,1),$C$11),"")</f>
        <v/>
      </c>
      <c r="E649" s="122">
        <f>_xlfn.LET(_xlpm.initState,IF(OR(B649="",C649=""),"",IF(OR(特征计算_周度!B632&gt;$B$15,特征计算_周度!C632&gt;$B$15,特征计算_周度!G632&gt;$B$15,特征计算_周度!E632&gt;$B$15,特征计算_周度!F632&gt;$B$15),$A$12,IFERROR(IF(B649&lt;PERCENTILE(OFFSET(B649,1-364,0,364,1),$C$7),$A$7,IF(B649&lt;PERCENTILE(OFFSET(B649,1-364,0,364,1),$C$8),$A$8,IF(B649&lt;PERCENTILE(OFFSET(B649,1-364,0,364,1),$C$9),$A$9,IF(B649&lt;PERCENTILE(OFFSET(B649,1-364,0,364,1),$C$10),$A$10,IF(B649&lt;PERCENTILE(OFFSET(B649,1-364,0,364,1),$C$11),$A$11,$A$12))))),""))),_xlpm.dev,原始数据_周度!G632,_xlpm.minDev,MIN(OFFSET(原始数据_周度!G632,1-$D$17,0,$D$17,1)),_xlpm.bounce,_xlpm.dev-_xlpm.minDev,_xlpm.oversold,AND(ISNUMBER(_xlpm.dev),ISNUMBER(_xlpm.minDev),_xlpm.minDev&lt;=$B$17,_xlpm.bounce&gt;=$F$17,OR(_xlpm.initState=$A$12,_xlpm.initState=$A$11,_xlpm.initState=$A$10)),_xlpm.pctOnly,IFERROR(IF(B649&lt;PERCENTILE(OFFSET(B649,1-364,0,364,1),$C$7),$A$7,IF(B649&lt;PERCENTILE(OFFSET(B649,1-364,0,364,1),$C$8),$A$8,IF(B649&lt;PERCENTILE(OFFSET(B649,1-364,0,364,1),$C$9),$A$9,IF(B649&lt;PERCENTILE(OFFSET(B649,1-364,0,364,1),$C$10),$A$10,IF(B649&lt;PERCENTILE(OFFSET(B649,1-364,0,364,1),$C$11),$A$11,$A$12))))),""),IF(_xlpm.initState="","",IF(_xlpm.oversold,_xlpm.pctOnly,_xlpm.initState)))</f>
        <v/>
      </c>
      <c r="F649" s="119" t="n"/>
      <c r="G649" s="120">
        <f>IF(OR(B649="",C649=""),"",IF(OR(特征计算_周度!B632&gt;$B$15,特征计算_周度!C632&gt;$B$15,特征计算_周度!G632&gt;$B$15,特征计算_周度!E632&gt;$B$15,特征计算_周度!F632&gt;$B$15),IF(特征计算_周度!B632&gt;$B$15,"VIX ","")&amp;IF(特征计算_周度!C632&gt;$B$15,"HY ","")&amp;IF(特征计算_周度!G632&gt;$B$15,"Sahm ","")&amp;IF(特征计算_周度!E632&gt;$B$15,"趋势 ","")&amp;IF(特征计算_周度!F632&gt;$B$15,"斜率",""),"—"))</f>
        <v/>
      </c>
      <c r="H649" s="120">
        <f>IF(OR(B649="",C649=""),"",_xlfn.LET(_xlpm.dev,原始数据_周度!G632,_xlpm.minDev,MIN(OFFSET(原始数据_周度!G632,1-$D$17,0,$D$17,1)),_xlpm.bounce,_xlpm.dev-_xlpm.minDev,IF(AND(ISNUMBER(_xlpm.dev),ISNUMBER(_xlpm.minDev),_xlpm.minDev&lt;=$B$17,_xlpm.bounce&gt;=$F$17),"✅ 触发","—")))</f>
        <v/>
      </c>
      <c r="I649" s="172">
        <f>IFERROR(IF(特征计算_周度!H649&gt;$I$3,MIN($I$4,MAX(-$I$5,(特征计算_周度!H649-$I$3)*$I$4)),0),"")</f>
        <v/>
      </c>
    </row>
    <row r="650">
      <c r="A650" s="117">
        <f>特征计算_周度!A633</f>
        <v/>
      </c>
      <c r="B650" s="171">
        <f>IFERROR($A$3*特征计算_周度!B650+$B$3*特征计算_周度!C650+$C$3*特征计算_周度!D650+$D$3*特征计算_周度!E650+$E$3*特征计算_周度!F650+$F$3*特征计算_周度!H650,"")</f>
        <v/>
      </c>
      <c r="C650" s="118">
        <f>IFERROR(PERCENTILE(OFFSET(B650,1-364,0,364,1),$C$7),"")</f>
        <v/>
      </c>
      <c r="D650" s="118">
        <f>IFERROR(PERCENTILE(OFFSET(B650,1-364,0,364,1),$C$11),"")</f>
        <v/>
      </c>
      <c r="E650" s="122">
        <f>_xlfn.LET(_xlpm.initState,IF(OR(B650="",C650=""),"",IF(OR(特征计算_周度!B633&gt;$B$15,特征计算_周度!C633&gt;$B$15,特征计算_周度!G633&gt;$B$15,特征计算_周度!E633&gt;$B$15,特征计算_周度!F633&gt;$B$15),$A$12,IFERROR(IF(B650&lt;PERCENTILE(OFFSET(B650,1-364,0,364,1),$C$7),$A$7,IF(B650&lt;PERCENTILE(OFFSET(B650,1-364,0,364,1),$C$8),$A$8,IF(B650&lt;PERCENTILE(OFFSET(B650,1-364,0,364,1),$C$9),$A$9,IF(B650&lt;PERCENTILE(OFFSET(B650,1-364,0,364,1),$C$10),$A$10,IF(B650&lt;PERCENTILE(OFFSET(B650,1-364,0,364,1),$C$11),$A$11,$A$12))))),""))),_xlpm.dev,原始数据_周度!G633,_xlpm.minDev,MIN(OFFSET(原始数据_周度!G633,1-$D$17,0,$D$17,1)),_xlpm.bounce,_xlpm.dev-_xlpm.minDev,_xlpm.oversold,AND(ISNUMBER(_xlpm.dev),ISNUMBER(_xlpm.minDev),_xlpm.minDev&lt;=$B$17,_xlpm.bounce&gt;=$F$17,OR(_xlpm.initState=$A$12,_xlpm.initState=$A$11,_xlpm.initState=$A$10)),_xlpm.pctOnly,IFERROR(IF(B650&lt;PERCENTILE(OFFSET(B650,1-364,0,364,1),$C$7),$A$7,IF(B650&lt;PERCENTILE(OFFSET(B650,1-364,0,364,1),$C$8),$A$8,IF(B650&lt;PERCENTILE(OFFSET(B650,1-364,0,364,1),$C$9),$A$9,IF(B650&lt;PERCENTILE(OFFSET(B650,1-364,0,364,1),$C$10),$A$10,IF(B650&lt;PERCENTILE(OFFSET(B650,1-364,0,364,1),$C$11),$A$11,$A$12))))),""),IF(_xlpm.initState="","",IF(_xlpm.oversold,_xlpm.pctOnly,_xlpm.initState)))</f>
        <v/>
      </c>
      <c r="F650" s="119" t="n"/>
      <c r="G650" s="120">
        <f>IF(OR(B650="",C650=""),"",IF(OR(特征计算_周度!B633&gt;$B$15,特征计算_周度!C633&gt;$B$15,特征计算_周度!G633&gt;$B$15,特征计算_周度!E633&gt;$B$15,特征计算_周度!F633&gt;$B$15),IF(特征计算_周度!B633&gt;$B$15,"VIX ","")&amp;IF(特征计算_周度!C633&gt;$B$15,"HY ","")&amp;IF(特征计算_周度!G633&gt;$B$15,"Sahm ","")&amp;IF(特征计算_周度!E633&gt;$B$15,"趋势 ","")&amp;IF(特征计算_周度!F633&gt;$B$15,"斜率",""),"—"))</f>
        <v/>
      </c>
      <c r="H650" s="120">
        <f>IF(OR(B650="",C650=""),"",_xlfn.LET(_xlpm.dev,原始数据_周度!G633,_xlpm.minDev,MIN(OFFSET(原始数据_周度!G633,1-$D$17,0,$D$17,1)),_xlpm.bounce,_xlpm.dev-_xlpm.minDev,IF(AND(ISNUMBER(_xlpm.dev),ISNUMBER(_xlpm.minDev),_xlpm.minDev&lt;=$B$17,_xlpm.bounce&gt;=$F$17),"✅ 触发","—")))</f>
        <v/>
      </c>
      <c r="I650" s="172">
        <f>IFERROR(IF(特征计算_周度!H650&gt;$I$3,MIN($I$4,MAX(-$I$5,(特征计算_周度!H650-$I$3)*$I$4)),0),"")</f>
        <v/>
      </c>
    </row>
    <row r="651">
      <c r="A651" s="117">
        <f>特征计算_周度!A634</f>
        <v/>
      </c>
      <c r="B651" s="171">
        <f>IFERROR($A$3*特征计算_周度!B651+$B$3*特征计算_周度!C651+$C$3*特征计算_周度!D651+$D$3*特征计算_周度!E651+$E$3*特征计算_周度!F651+$F$3*特征计算_周度!H651,"")</f>
        <v/>
      </c>
      <c r="C651" s="118">
        <f>IFERROR(PERCENTILE(OFFSET(B651,1-364,0,364,1),$C$7),"")</f>
        <v/>
      </c>
      <c r="D651" s="118">
        <f>IFERROR(PERCENTILE(OFFSET(B651,1-364,0,364,1),$C$11),"")</f>
        <v/>
      </c>
      <c r="E651" s="122">
        <f>_xlfn.LET(_xlpm.initState,IF(OR(B651="",C651=""),"",IF(OR(特征计算_周度!B634&gt;$B$15,特征计算_周度!C634&gt;$B$15,特征计算_周度!G634&gt;$B$15,特征计算_周度!E634&gt;$B$15,特征计算_周度!F634&gt;$B$15),$A$12,IFERROR(IF(B651&lt;PERCENTILE(OFFSET(B651,1-364,0,364,1),$C$7),$A$7,IF(B651&lt;PERCENTILE(OFFSET(B651,1-364,0,364,1),$C$8),$A$8,IF(B651&lt;PERCENTILE(OFFSET(B651,1-364,0,364,1),$C$9),$A$9,IF(B651&lt;PERCENTILE(OFFSET(B651,1-364,0,364,1),$C$10),$A$10,IF(B651&lt;PERCENTILE(OFFSET(B651,1-364,0,364,1),$C$11),$A$11,$A$12))))),""))),_xlpm.dev,原始数据_周度!G634,_xlpm.minDev,MIN(OFFSET(原始数据_周度!G634,1-$D$17,0,$D$17,1)),_xlpm.bounce,_xlpm.dev-_xlpm.minDev,_xlpm.oversold,AND(ISNUMBER(_xlpm.dev),ISNUMBER(_xlpm.minDev),_xlpm.minDev&lt;=$B$17,_xlpm.bounce&gt;=$F$17,OR(_xlpm.initState=$A$12,_xlpm.initState=$A$11,_xlpm.initState=$A$10)),_xlpm.pctOnly,IFERROR(IF(B651&lt;PERCENTILE(OFFSET(B651,1-364,0,364,1),$C$7),$A$7,IF(B651&lt;PERCENTILE(OFFSET(B651,1-364,0,364,1),$C$8),$A$8,IF(B651&lt;PERCENTILE(OFFSET(B651,1-364,0,364,1),$C$9),$A$9,IF(B651&lt;PERCENTILE(OFFSET(B651,1-364,0,364,1),$C$10),$A$10,IF(B651&lt;PERCENTILE(OFFSET(B651,1-364,0,364,1),$C$11),$A$11,$A$12))))),""),IF(_xlpm.initState="","",IF(_xlpm.oversold,_xlpm.pctOnly,_xlpm.initState)))</f>
        <v/>
      </c>
      <c r="F651" s="119" t="n"/>
      <c r="G651" s="120">
        <f>IF(OR(B651="",C651=""),"",IF(OR(特征计算_周度!B634&gt;$B$15,特征计算_周度!C634&gt;$B$15,特征计算_周度!G634&gt;$B$15,特征计算_周度!E634&gt;$B$15,特征计算_周度!F634&gt;$B$15),IF(特征计算_周度!B634&gt;$B$15,"VIX ","")&amp;IF(特征计算_周度!C634&gt;$B$15,"HY ","")&amp;IF(特征计算_周度!G634&gt;$B$15,"Sahm ","")&amp;IF(特征计算_周度!E634&gt;$B$15,"趋势 ","")&amp;IF(特征计算_周度!F634&gt;$B$15,"斜率",""),"—"))</f>
        <v/>
      </c>
      <c r="H651" s="120">
        <f>IF(OR(B651="",C651=""),"",_xlfn.LET(_xlpm.dev,原始数据_周度!G634,_xlpm.minDev,MIN(OFFSET(原始数据_周度!G634,1-$D$17,0,$D$17,1)),_xlpm.bounce,_xlpm.dev-_xlpm.minDev,IF(AND(ISNUMBER(_xlpm.dev),ISNUMBER(_xlpm.minDev),_xlpm.minDev&lt;=$B$17,_xlpm.bounce&gt;=$F$17),"✅ 触发","—")))</f>
        <v/>
      </c>
      <c r="I651" s="172">
        <f>IFERROR(IF(特征计算_周度!H651&gt;$I$3,MIN($I$4,MAX(-$I$5,(特征计算_周度!H651-$I$3)*$I$4)),0),"")</f>
        <v/>
      </c>
    </row>
    <row r="652">
      <c r="A652" s="117">
        <f>特征计算_周度!A635</f>
        <v/>
      </c>
      <c r="B652" s="171">
        <f>IFERROR($A$3*特征计算_周度!B652+$B$3*特征计算_周度!C652+$C$3*特征计算_周度!D652+$D$3*特征计算_周度!E652+$E$3*特征计算_周度!F652+$F$3*特征计算_周度!H652,"")</f>
        <v/>
      </c>
      <c r="C652" s="118">
        <f>IFERROR(PERCENTILE(OFFSET(B652,1-364,0,364,1),$C$7),"")</f>
        <v/>
      </c>
      <c r="D652" s="118">
        <f>IFERROR(PERCENTILE(OFFSET(B652,1-364,0,364,1),$C$11),"")</f>
        <v/>
      </c>
      <c r="E652" s="122">
        <f>_xlfn.LET(_xlpm.initState,IF(OR(B652="",C652=""),"",IF(OR(特征计算_周度!B635&gt;$B$15,特征计算_周度!C635&gt;$B$15,特征计算_周度!G635&gt;$B$15,特征计算_周度!E635&gt;$B$15,特征计算_周度!F635&gt;$B$15),$A$12,IFERROR(IF(B652&lt;PERCENTILE(OFFSET(B652,1-364,0,364,1),$C$7),$A$7,IF(B652&lt;PERCENTILE(OFFSET(B652,1-364,0,364,1),$C$8),$A$8,IF(B652&lt;PERCENTILE(OFFSET(B652,1-364,0,364,1),$C$9),$A$9,IF(B652&lt;PERCENTILE(OFFSET(B652,1-364,0,364,1),$C$10),$A$10,IF(B652&lt;PERCENTILE(OFFSET(B652,1-364,0,364,1),$C$11),$A$11,$A$12))))),""))),_xlpm.dev,原始数据_周度!G635,_xlpm.minDev,MIN(OFFSET(原始数据_周度!G635,1-$D$17,0,$D$17,1)),_xlpm.bounce,_xlpm.dev-_xlpm.minDev,_xlpm.oversold,AND(ISNUMBER(_xlpm.dev),ISNUMBER(_xlpm.minDev),_xlpm.minDev&lt;=$B$17,_xlpm.bounce&gt;=$F$17,OR(_xlpm.initState=$A$12,_xlpm.initState=$A$11,_xlpm.initState=$A$10)),_xlpm.pctOnly,IFERROR(IF(B652&lt;PERCENTILE(OFFSET(B652,1-364,0,364,1),$C$7),$A$7,IF(B652&lt;PERCENTILE(OFFSET(B652,1-364,0,364,1),$C$8),$A$8,IF(B652&lt;PERCENTILE(OFFSET(B652,1-364,0,364,1),$C$9),$A$9,IF(B652&lt;PERCENTILE(OFFSET(B652,1-364,0,364,1),$C$10),$A$10,IF(B652&lt;PERCENTILE(OFFSET(B652,1-364,0,364,1),$C$11),$A$11,$A$12))))),""),IF(_xlpm.initState="","",IF(_xlpm.oversold,_xlpm.pctOnly,_xlpm.initState)))</f>
        <v/>
      </c>
      <c r="F652" s="119" t="n"/>
      <c r="G652" s="120">
        <f>IF(OR(B652="",C652=""),"",IF(OR(特征计算_周度!B635&gt;$B$15,特征计算_周度!C635&gt;$B$15,特征计算_周度!G635&gt;$B$15,特征计算_周度!E635&gt;$B$15,特征计算_周度!F635&gt;$B$15),IF(特征计算_周度!B635&gt;$B$15,"VIX ","")&amp;IF(特征计算_周度!C635&gt;$B$15,"HY ","")&amp;IF(特征计算_周度!G635&gt;$B$15,"Sahm ","")&amp;IF(特征计算_周度!E635&gt;$B$15,"趋势 ","")&amp;IF(特征计算_周度!F635&gt;$B$15,"斜率",""),"—"))</f>
        <v/>
      </c>
      <c r="H652" s="120">
        <f>IF(OR(B652="",C652=""),"",_xlfn.LET(_xlpm.dev,原始数据_周度!G635,_xlpm.minDev,MIN(OFFSET(原始数据_周度!G635,1-$D$17,0,$D$17,1)),_xlpm.bounce,_xlpm.dev-_xlpm.minDev,IF(AND(ISNUMBER(_xlpm.dev),ISNUMBER(_xlpm.minDev),_xlpm.minDev&lt;=$B$17,_xlpm.bounce&gt;=$F$17),"✅ 触发","—")))</f>
        <v/>
      </c>
      <c r="I652" s="172">
        <f>IFERROR(IF(特征计算_周度!H652&gt;$I$3,MIN($I$4,MAX(-$I$5,(特征计算_周度!H652-$I$3)*$I$4)),0),"")</f>
        <v/>
      </c>
    </row>
    <row r="653">
      <c r="A653" s="117">
        <f>特征计算_周度!A636</f>
        <v/>
      </c>
      <c r="B653" s="171">
        <f>IFERROR($A$3*特征计算_周度!B653+$B$3*特征计算_周度!C653+$C$3*特征计算_周度!D653+$D$3*特征计算_周度!E653+$E$3*特征计算_周度!F653+$F$3*特征计算_周度!H653,"")</f>
        <v/>
      </c>
      <c r="C653" s="118">
        <f>IFERROR(PERCENTILE(OFFSET(B653,1-364,0,364,1),$C$7),"")</f>
        <v/>
      </c>
      <c r="D653" s="118">
        <f>IFERROR(PERCENTILE(OFFSET(B653,1-364,0,364,1),$C$11),"")</f>
        <v/>
      </c>
      <c r="E653" s="122">
        <f>_xlfn.LET(_xlpm.initState,IF(OR(B653="",C653=""),"",IF(OR(特征计算_周度!B636&gt;$B$15,特征计算_周度!C636&gt;$B$15,特征计算_周度!G636&gt;$B$15,特征计算_周度!E636&gt;$B$15,特征计算_周度!F636&gt;$B$15),$A$12,IFERROR(IF(B653&lt;PERCENTILE(OFFSET(B653,1-364,0,364,1),$C$7),$A$7,IF(B653&lt;PERCENTILE(OFFSET(B653,1-364,0,364,1),$C$8),$A$8,IF(B653&lt;PERCENTILE(OFFSET(B653,1-364,0,364,1),$C$9),$A$9,IF(B653&lt;PERCENTILE(OFFSET(B653,1-364,0,364,1),$C$10),$A$10,IF(B653&lt;PERCENTILE(OFFSET(B653,1-364,0,364,1),$C$11),$A$11,$A$12))))),""))),_xlpm.dev,原始数据_周度!G636,_xlpm.minDev,MIN(OFFSET(原始数据_周度!G636,1-$D$17,0,$D$17,1)),_xlpm.bounce,_xlpm.dev-_xlpm.minDev,_xlpm.oversold,AND(ISNUMBER(_xlpm.dev),ISNUMBER(_xlpm.minDev),_xlpm.minDev&lt;=$B$17,_xlpm.bounce&gt;=$F$17,OR(_xlpm.initState=$A$12,_xlpm.initState=$A$11,_xlpm.initState=$A$10)),_xlpm.pctOnly,IFERROR(IF(B653&lt;PERCENTILE(OFFSET(B653,1-364,0,364,1),$C$7),$A$7,IF(B653&lt;PERCENTILE(OFFSET(B653,1-364,0,364,1),$C$8),$A$8,IF(B653&lt;PERCENTILE(OFFSET(B653,1-364,0,364,1),$C$9),$A$9,IF(B653&lt;PERCENTILE(OFFSET(B653,1-364,0,364,1),$C$10),$A$10,IF(B653&lt;PERCENTILE(OFFSET(B653,1-364,0,364,1),$C$11),$A$11,$A$12))))),""),IF(_xlpm.initState="","",IF(_xlpm.oversold,_xlpm.pctOnly,_xlpm.initState)))</f>
        <v/>
      </c>
      <c r="F653" s="119" t="n"/>
      <c r="G653" s="120">
        <f>IF(OR(B653="",C653=""),"",IF(OR(特征计算_周度!B636&gt;$B$15,特征计算_周度!C636&gt;$B$15,特征计算_周度!G636&gt;$B$15,特征计算_周度!E636&gt;$B$15,特征计算_周度!F636&gt;$B$15),IF(特征计算_周度!B636&gt;$B$15,"VIX ","")&amp;IF(特征计算_周度!C636&gt;$B$15,"HY ","")&amp;IF(特征计算_周度!G636&gt;$B$15,"Sahm ","")&amp;IF(特征计算_周度!E636&gt;$B$15,"趋势 ","")&amp;IF(特征计算_周度!F636&gt;$B$15,"斜率",""),"—"))</f>
        <v/>
      </c>
      <c r="H653" s="120">
        <f>IF(OR(B653="",C653=""),"",_xlfn.LET(_xlpm.dev,原始数据_周度!G636,_xlpm.minDev,MIN(OFFSET(原始数据_周度!G636,1-$D$17,0,$D$17,1)),_xlpm.bounce,_xlpm.dev-_xlpm.minDev,IF(AND(ISNUMBER(_xlpm.dev),ISNUMBER(_xlpm.minDev),_xlpm.minDev&lt;=$B$17,_xlpm.bounce&gt;=$F$17),"✅ 触发","—")))</f>
        <v/>
      </c>
      <c r="I653" s="172">
        <f>IFERROR(IF(特征计算_周度!H653&gt;$I$3,MIN($I$4,MAX(-$I$5,(特征计算_周度!H653-$I$3)*$I$4)),0),"")</f>
        <v/>
      </c>
    </row>
    <row r="654">
      <c r="A654" s="117">
        <f>特征计算_周度!A637</f>
        <v/>
      </c>
      <c r="B654" s="171">
        <f>IFERROR($A$3*特征计算_周度!B654+$B$3*特征计算_周度!C654+$C$3*特征计算_周度!D654+$D$3*特征计算_周度!E654+$E$3*特征计算_周度!F654+$F$3*特征计算_周度!H654,"")</f>
        <v/>
      </c>
      <c r="C654" s="118">
        <f>IFERROR(PERCENTILE(OFFSET(B654,1-364,0,364,1),$C$7),"")</f>
        <v/>
      </c>
      <c r="D654" s="118">
        <f>IFERROR(PERCENTILE(OFFSET(B654,1-364,0,364,1),$C$11),"")</f>
        <v/>
      </c>
      <c r="E654" s="122">
        <f>_xlfn.LET(_xlpm.initState,IF(OR(B654="",C654=""),"",IF(OR(特征计算_周度!B637&gt;$B$15,特征计算_周度!C637&gt;$B$15,特征计算_周度!G637&gt;$B$15,特征计算_周度!E637&gt;$B$15,特征计算_周度!F637&gt;$B$15),$A$12,IFERROR(IF(B654&lt;PERCENTILE(OFFSET(B654,1-364,0,364,1),$C$7),$A$7,IF(B654&lt;PERCENTILE(OFFSET(B654,1-364,0,364,1),$C$8),$A$8,IF(B654&lt;PERCENTILE(OFFSET(B654,1-364,0,364,1),$C$9),$A$9,IF(B654&lt;PERCENTILE(OFFSET(B654,1-364,0,364,1),$C$10),$A$10,IF(B654&lt;PERCENTILE(OFFSET(B654,1-364,0,364,1),$C$11),$A$11,$A$12))))),""))),_xlpm.dev,原始数据_周度!G637,_xlpm.minDev,MIN(OFFSET(原始数据_周度!G637,1-$D$17,0,$D$17,1)),_xlpm.bounce,_xlpm.dev-_xlpm.minDev,_xlpm.oversold,AND(ISNUMBER(_xlpm.dev),ISNUMBER(_xlpm.minDev),_xlpm.minDev&lt;=$B$17,_xlpm.bounce&gt;=$F$17,OR(_xlpm.initState=$A$12,_xlpm.initState=$A$11,_xlpm.initState=$A$10)),_xlpm.pctOnly,IFERROR(IF(B654&lt;PERCENTILE(OFFSET(B654,1-364,0,364,1),$C$7),$A$7,IF(B654&lt;PERCENTILE(OFFSET(B654,1-364,0,364,1),$C$8),$A$8,IF(B654&lt;PERCENTILE(OFFSET(B654,1-364,0,364,1),$C$9),$A$9,IF(B654&lt;PERCENTILE(OFFSET(B654,1-364,0,364,1),$C$10),$A$10,IF(B654&lt;PERCENTILE(OFFSET(B654,1-364,0,364,1),$C$11),$A$11,$A$12))))),""),IF(_xlpm.initState="","",IF(_xlpm.oversold,_xlpm.pctOnly,_xlpm.initState)))</f>
        <v/>
      </c>
      <c r="F654" s="119" t="n"/>
      <c r="G654" s="120">
        <f>IF(OR(B654="",C654=""),"",IF(OR(特征计算_周度!B637&gt;$B$15,特征计算_周度!C637&gt;$B$15,特征计算_周度!G637&gt;$B$15,特征计算_周度!E637&gt;$B$15,特征计算_周度!F637&gt;$B$15),IF(特征计算_周度!B637&gt;$B$15,"VIX ","")&amp;IF(特征计算_周度!C637&gt;$B$15,"HY ","")&amp;IF(特征计算_周度!G637&gt;$B$15,"Sahm ","")&amp;IF(特征计算_周度!E637&gt;$B$15,"趋势 ","")&amp;IF(特征计算_周度!F637&gt;$B$15,"斜率",""),"—"))</f>
        <v/>
      </c>
      <c r="H654" s="120">
        <f>IF(OR(B654="",C654=""),"",_xlfn.LET(_xlpm.dev,原始数据_周度!G637,_xlpm.minDev,MIN(OFFSET(原始数据_周度!G637,1-$D$17,0,$D$17,1)),_xlpm.bounce,_xlpm.dev-_xlpm.minDev,IF(AND(ISNUMBER(_xlpm.dev),ISNUMBER(_xlpm.minDev),_xlpm.minDev&lt;=$B$17,_xlpm.bounce&gt;=$F$17),"✅ 触发","—")))</f>
        <v/>
      </c>
      <c r="I654" s="172">
        <f>IFERROR(IF(特征计算_周度!H654&gt;$I$3,MIN($I$4,MAX(-$I$5,(特征计算_周度!H654-$I$3)*$I$4)),0),"")</f>
        <v/>
      </c>
    </row>
    <row r="655">
      <c r="A655" s="117">
        <f>特征计算_周度!A638</f>
        <v/>
      </c>
      <c r="B655" s="171">
        <f>IFERROR($A$3*特征计算_周度!B655+$B$3*特征计算_周度!C655+$C$3*特征计算_周度!D655+$D$3*特征计算_周度!E655+$E$3*特征计算_周度!F655+$F$3*特征计算_周度!H655,"")</f>
        <v/>
      </c>
      <c r="C655" s="118">
        <f>IFERROR(PERCENTILE(OFFSET(B655,1-364,0,364,1),$C$7),"")</f>
        <v/>
      </c>
      <c r="D655" s="118">
        <f>IFERROR(PERCENTILE(OFFSET(B655,1-364,0,364,1),$C$11),"")</f>
        <v/>
      </c>
      <c r="E655" s="122">
        <f>_xlfn.LET(_xlpm.initState,IF(OR(B655="",C655=""),"",IF(OR(特征计算_周度!B638&gt;$B$15,特征计算_周度!C638&gt;$B$15,特征计算_周度!G638&gt;$B$15,特征计算_周度!E638&gt;$B$15,特征计算_周度!F638&gt;$B$15),$A$12,IFERROR(IF(B655&lt;PERCENTILE(OFFSET(B655,1-364,0,364,1),$C$7),$A$7,IF(B655&lt;PERCENTILE(OFFSET(B655,1-364,0,364,1),$C$8),$A$8,IF(B655&lt;PERCENTILE(OFFSET(B655,1-364,0,364,1),$C$9),$A$9,IF(B655&lt;PERCENTILE(OFFSET(B655,1-364,0,364,1),$C$10),$A$10,IF(B655&lt;PERCENTILE(OFFSET(B655,1-364,0,364,1),$C$11),$A$11,$A$12))))),""))),_xlpm.dev,原始数据_周度!G638,_xlpm.minDev,MIN(OFFSET(原始数据_周度!G638,1-$D$17,0,$D$17,1)),_xlpm.bounce,_xlpm.dev-_xlpm.minDev,_xlpm.oversold,AND(ISNUMBER(_xlpm.dev),ISNUMBER(_xlpm.minDev),_xlpm.minDev&lt;=$B$17,_xlpm.bounce&gt;=$F$17,OR(_xlpm.initState=$A$12,_xlpm.initState=$A$11,_xlpm.initState=$A$10)),_xlpm.pctOnly,IFERROR(IF(B655&lt;PERCENTILE(OFFSET(B655,1-364,0,364,1),$C$7),$A$7,IF(B655&lt;PERCENTILE(OFFSET(B655,1-364,0,364,1),$C$8),$A$8,IF(B655&lt;PERCENTILE(OFFSET(B655,1-364,0,364,1),$C$9),$A$9,IF(B655&lt;PERCENTILE(OFFSET(B655,1-364,0,364,1),$C$10),$A$10,IF(B655&lt;PERCENTILE(OFFSET(B655,1-364,0,364,1),$C$11),$A$11,$A$12))))),""),IF(_xlpm.initState="","",IF(_xlpm.oversold,_xlpm.pctOnly,_xlpm.initState)))</f>
        <v/>
      </c>
      <c r="F655" s="119" t="n"/>
      <c r="G655" s="120">
        <f>IF(OR(B655="",C655=""),"",IF(OR(特征计算_周度!B638&gt;$B$15,特征计算_周度!C638&gt;$B$15,特征计算_周度!G638&gt;$B$15,特征计算_周度!E638&gt;$B$15,特征计算_周度!F638&gt;$B$15),IF(特征计算_周度!B638&gt;$B$15,"VIX ","")&amp;IF(特征计算_周度!C638&gt;$B$15,"HY ","")&amp;IF(特征计算_周度!G638&gt;$B$15,"Sahm ","")&amp;IF(特征计算_周度!E638&gt;$B$15,"趋势 ","")&amp;IF(特征计算_周度!F638&gt;$B$15,"斜率",""),"—"))</f>
        <v/>
      </c>
      <c r="H655" s="120">
        <f>IF(OR(B655="",C655=""),"",_xlfn.LET(_xlpm.dev,原始数据_周度!G638,_xlpm.minDev,MIN(OFFSET(原始数据_周度!G638,1-$D$17,0,$D$17,1)),_xlpm.bounce,_xlpm.dev-_xlpm.minDev,IF(AND(ISNUMBER(_xlpm.dev),ISNUMBER(_xlpm.minDev),_xlpm.minDev&lt;=$B$17,_xlpm.bounce&gt;=$F$17),"✅ 触发","—")))</f>
        <v/>
      </c>
      <c r="I655" s="172">
        <f>IFERROR(IF(特征计算_周度!H655&gt;$I$3,MIN($I$4,MAX(-$I$5,(特征计算_周度!H655-$I$3)*$I$4)),0),"")</f>
        <v/>
      </c>
    </row>
    <row r="656">
      <c r="A656" s="117">
        <f>特征计算_周度!A639</f>
        <v/>
      </c>
      <c r="B656" s="171">
        <f>IFERROR($A$3*特征计算_周度!B656+$B$3*特征计算_周度!C656+$C$3*特征计算_周度!D656+$D$3*特征计算_周度!E656+$E$3*特征计算_周度!F656+$F$3*特征计算_周度!H656,"")</f>
        <v/>
      </c>
      <c r="C656" s="118">
        <f>IFERROR(PERCENTILE(OFFSET(B656,1-364,0,364,1),$C$7),"")</f>
        <v/>
      </c>
      <c r="D656" s="118">
        <f>IFERROR(PERCENTILE(OFFSET(B656,1-364,0,364,1),$C$11),"")</f>
        <v/>
      </c>
      <c r="E656" s="122">
        <f>_xlfn.LET(_xlpm.initState,IF(OR(B656="",C656=""),"",IF(OR(特征计算_周度!B639&gt;$B$15,特征计算_周度!C639&gt;$B$15,特征计算_周度!G639&gt;$B$15,特征计算_周度!E639&gt;$B$15,特征计算_周度!F639&gt;$B$15),$A$12,IFERROR(IF(B656&lt;PERCENTILE(OFFSET(B656,1-364,0,364,1),$C$7),$A$7,IF(B656&lt;PERCENTILE(OFFSET(B656,1-364,0,364,1),$C$8),$A$8,IF(B656&lt;PERCENTILE(OFFSET(B656,1-364,0,364,1),$C$9),$A$9,IF(B656&lt;PERCENTILE(OFFSET(B656,1-364,0,364,1),$C$10),$A$10,IF(B656&lt;PERCENTILE(OFFSET(B656,1-364,0,364,1),$C$11),$A$11,$A$12))))),""))),_xlpm.dev,原始数据_周度!G639,_xlpm.minDev,MIN(OFFSET(原始数据_周度!G639,1-$D$17,0,$D$17,1)),_xlpm.bounce,_xlpm.dev-_xlpm.minDev,_xlpm.oversold,AND(ISNUMBER(_xlpm.dev),ISNUMBER(_xlpm.minDev),_xlpm.minDev&lt;=$B$17,_xlpm.bounce&gt;=$F$17,OR(_xlpm.initState=$A$12,_xlpm.initState=$A$11,_xlpm.initState=$A$10)),_xlpm.pctOnly,IFERROR(IF(B656&lt;PERCENTILE(OFFSET(B656,1-364,0,364,1),$C$7),$A$7,IF(B656&lt;PERCENTILE(OFFSET(B656,1-364,0,364,1),$C$8),$A$8,IF(B656&lt;PERCENTILE(OFFSET(B656,1-364,0,364,1),$C$9),$A$9,IF(B656&lt;PERCENTILE(OFFSET(B656,1-364,0,364,1),$C$10),$A$10,IF(B656&lt;PERCENTILE(OFFSET(B656,1-364,0,364,1),$C$11),$A$11,$A$12))))),""),IF(_xlpm.initState="","",IF(_xlpm.oversold,_xlpm.pctOnly,_xlpm.initState)))</f>
        <v/>
      </c>
      <c r="F656" s="119" t="n"/>
      <c r="G656" s="120">
        <f>IF(OR(B656="",C656=""),"",IF(OR(特征计算_周度!B639&gt;$B$15,特征计算_周度!C639&gt;$B$15,特征计算_周度!G639&gt;$B$15,特征计算_周度!E639&gt;$B$15,特征计算_周度!F639&gt;$B$15),IF(特征计算_周度!B639&gt;$B$15,"VIX ","")&amp;IF(特征计算_周度!C639&gt;$B$15,"HY ","")&amp;IF(特征计算_周度!G639&gt;$B$15,"Sahm ","")&amp;IF(特征计算_周度!E639&gt;$B$15,"趋势 ","")&amp;IF(特征计算_周度!F639&gt;$B$15,"斜率",""),"—"))</f>
        <v/>
      </c>
      <c r="H656" s="120">
        <f>IF(OR(B656="",C656=""),"",_xlfn.LET(_xlpm.dev,原始数据_周度!G639,_xlpm.minDev,MIN(OFFSET(原始数据_周度!G639,1-$D$17,0,$D$17,1)),_xlpm.bounce,_xlpm.dev-_xlpm.minDev,IF(AND(ISNUMBER(_xlpm.dev),ISNUMBER(_xlpm.minDev),_xlpm.minDev&lt;=$B$17,_xlpm.bounce&gt;=$F$17),"✅ 触发","—")))</f>
        <v/>
      </c>
      <c r="I656" s="172">
        <f>IFERROR(IF(特征计算_周度!H656&gt;$I$3,MIN($I$4,MAX(-$I$5,(特征计算_周度!H656-$I$3)*$I$4)),0),"")</f>
        <v/>
      </c>
    </row>
    <row r="657">
      <c r="A657" s="117">
        <f>特征计算_周度!A640</f>
        <v/>
      </c>
      <c r="B657" s="171">
        <f>IFERROR($A$3*特征计算_周度!B657+$B$3*特征计算_周度!C657+$C$3*特征计算_周度!D657+$D$3*特征计算_周度!E657+$E$3*特征计算_周度!F657+$F$3*特征计算_周度!H657,"")</f>
        <v/>
      </c>
      <c r="C657" s="118">
        <f>IFERROR(PERCENTILE(OFFSET(B657,1-364,0,364,1),$C$7),"")</f>
        <v/>
      </c>
      <c r="D657" s="118">
        <f>IFERROR(PERCENTILE(OFFSET(B657,1-364,0,364,1),$C$11),"")</f>
        <v/>
      </c>
      <c r="E657" s="122">
        <f>_xlfn.LET(_xlpm.initState,IF(OR(B657="",C657=""),"",IF(OR(特征计算_周度!B640&gt;$B$15,特征计算_周度!C640&gt;$B$15,特征计算_周度!G640&gt;$B$15,特征计算_周度!E640&gt;$B$15,特征计算_周度!F640&gt;$B$15),$A$12,IFERROR(IF(B657&lt;PERCENTILE(OFFSET(B657,1-364,0,364,1),$C$7),$A$7,IF(B657&lt;PERCENTILE(OFFSET(B657,1-364,0,364,1),$C$8),$A$8,IF(B657&lt;PERCENTILE(OFFSET(B657,1-364,0,364,1),$C$9),$A$9,IF(B657&lt;PERCENTILE(OFFSET(B657,1-364,0,364,1),$C$10),$A$10,IF(B657&lt;PERCENTILE(OFFSET(B657,1-364,0,364,1),$C$11),$A$11,$A$12))))),""))),_xlpm.dev,原始数据_周度!G640,_xlpm.minDev,MIN(OFFSET(原始数据_周度!G640,1-$D$17,0,$D$17,1)),_xlpm.bounce,_xlpm.dev-_xlpm.minDev,_xlpm.oversold,AND(ISNUMBER(_xlpm.dev),ISNUMBER(_xlpm.minDev),_xlpm.minDev&lt;=$B$17,_xlpm.bounce&gt;=$F$17,OR(_xlpm.initState=$A$12,_xlpm.initState=$A$11,_xlpm.initState=$A$10)),_xlpm.pctOnly,IFERROR(IF(B657&lt;PERCENTILE(OFFSET(B657,1-364,0,364,1),$C$7),$A$7,IF(B657&lt;PERCENTILE(OFFSET(B657,1-364,0,364,1),$C$8),$A$8,IF(B657&lt;PERCENTILE(OFFSET(B657,1-364,0,364,1),$C$9),$A$9,IF(B657&lt;PERCENTILE(OFFSET(B657,1-364,0,364,1),$C$10),$A$10,IF(B657&lt;PERCENTILE(OFFSET(B657,1-364,0,364,1),$C$11),$A$11,$A$12))))),""),IF(_xlpm.initState="","",IF(_xlpm.oversold,_xlpm.pctOnly,_xlpm.initState)))</f>
        <v/>
      </c>
      <c r="F657" s="119" t="n"/>
      <c r="G657" s="120">
        <f>IF(OR(B657="",C657=""),"",IF(OR(特征计算_周度!B640&gt;$B$15,特征计算_周度!C640&gt;$B$15,特征计算_周度!G640&gt;$B$15,特征计算_周度!E640&gt;$B$15,特征计算_周度!F640&gt;$B$15),IF(特征计算_周度!B640&gt;$B$15,"VIX ","")&amp;IF(特征计算_周度!C640&gt;$B$15,"HY ","")&amp;IF(特征计算_周度!G640&gt;$B$15,"Sahm ","")&amp;IF(特征计算_周度!E640&gt;$B$15,"趋势 ","")&amp;IF(特征计算_周度!F640&gt;$B$15,"斜率",""),"—"))</f>
        <v/>
      </c>
      <c r="H657" s="120">
        <f>IF(OR(B657="",C657=""),"",_xlfn.LET(_xlpm.dev,原始数据_周度!G640,_xlpm.minDev,MIN(OFFSET(原始数据_周度!G640,1-$D$17,0,$D$17,1)),_xlpm.bounce,_xlpm.dev-_xlpm.minDev,IF(AND(ISNUMBER(_xlpm.dev),ISNUMBER(_xlpm.minDev),_xlpm.minDev&lt;=$B$17,_xlpm.bounce&gt;=$F$17),"✅ 触发","—")))</f>
        <v/>
      </c>
      <c r="I657" s="172">
        <f>IFERROR(IF(特征计算_周度!H657&gt;$I$3,MIN($I$4,MAX(-$I$5,(特征计算_周度!H657-$I$3)*$I$4)),0),"")</f>
        <v/>
      </c>
    </row>
    <row r="658">
      <c r="A658" s="117">
        <f>特征计算_周度!A641</f>
        <v/>
      </c>
      <c r="B658" s="171">
        <f>IFERROR($A$3*特征计算_周度!B658+$B$3*特征计算_周度!C658+$C$3*特征计算_周度!D658+$D$3*特征计算_周度!E658+$E$3*特征计算_周度!F658+$F$3*特征计算_周度!H658,"")</f>
        <v/>
      </c>
      <c r="C658" s="118">
        <f>IFERROR(PERCENTILE(OFFSET(B658,1-364,0,364,1),$C$7),"")</f>
        <v/>
      </c>
      <c r="D658" s="118">
        <f>IFERROR(PERCENTILE(OFFSET(B658,1-364,0,364,1),$C$11),"")</f>
        <v/>
      </c>
      <c r="E658" s="122">
        <f>_xlfn.LET(_xlpm.initState,IF(OR(B658="",C658=""),"",IF(OR(特征计算_周度!B641&gt;$B$15,特征计算_周度!C641&gt;$B$15,特征计算_周度!G641&gt;$B$15,特征计算_周度!E641&gt;$B$15,特征计算_周度!F641&gt;$B$15),$A$12,IFERROR(IF(B658&lt;PERCENTILE(OFFSET(B658,1-364,0,364,1),$C$7),$A$7,IF(B658&lt;PERCENTILE(OFFSET(B658,1-364,0,364,1),$C$8),$A$8,IF(B658&lt;PERCENTILE(OFFSET(B658,1-364,0,364,1),$C$9),$A$9,IF(B658&lt;PERCENTILE(OFFSET(B658,1-364,0,364,1),$C$10),$A$10,IF(B658&lt;PERCENTILE(OFFSET(B658,1-364,0,364,1),$C$11),$A$11,$A$12))))),""))),_xlpm.dev,原始数据_周度!G641,_xlpm.minDev,MIN(OFFSET(原始数据_周度!G641,1-$D$17,0,$D$17,1)),_xlpm.bounce,_xlpm.dev-_xlpm.minDev,_xlpm.oversold,AND(ISNUMBER(_xlpm.dev),ISNUMBER(_xlpm.minDev),_xlpm.minDev&lt;=$B$17,_xlpm.bounce&gt;=$F$17,OR(_xlpm.initState=$A$12,_xlpm.initState=$A$11,_xlpm.initState=$A$10)),_xlpm.pctOnly,IFERROR(IF(B658&lt;PERCENTILE(OFFSET(B658,1-364,0,364,1),$C$7),$A$7,IF(B658&lt;PERCENTILE(OFFSET(B658,1-364,0,364,1),$C$8),$A$8,IF(B658&lt;PERCENTILE(OFFSET(B658,1-364,0,364,1),$C$9),$A$9,IF(B658&lt;PERCENTILE(OFFSET(B658,1-364,0,364,1),$C$10),$A$10,IF(B658&lt;PERCENTILE(OFFSET(B658,1-364,0,364,1),$C$11),$A$11,$A$12))))),""),IF(_xlpm.initState="","",IF(_xlpm.oversold,_xlpm.pctOnly,_xlpm.initState)))</f>
        <v/>
      </c>
      <c r="F658" s="119" t="n"/>
      <c r="G658" s="120">
        <f>IF(OR(B658="",C658=""),"",IF(OR(特征计算_周度!B641&gt;$B$15,特征计算_周度!C641&gt;$B$15,特征计算_周度!G641&gt;$B$15,特征计算_周度!E641&gt;$B$15,特征计算_周度!F641&gt;$B$15),IF(特征计算_周度!B641&gt;$B$15,"VIX ","")&amp;IF(特征计算_周度!C641&gt;$B$15,"HY ","")&amp;IF(特征计算_周度!G641&gt;$B$15,"Sahm ","")&amp;IF(特征计算_周度!E641&gt;$B$15,"趋势 ","")&amp;IF(特征计算_周度!F641&gt;$B$15,"斜率",""),"—"))</f>
        <v/>
      </c>
      <c r="H658" s="120">
        <f>IF(OR(B658="",C658=""),"",_xlfn.LET(_xlpm.dev,原始数据_周度!G641,_xlpm.minDev,MIN(OFFSET(原始数据_周度!G641,1-$D$17,0,$D$17,1)),_xlpm.bounce,_xlpm.dev-_xlpm.minDev,IF(AND(ISNUMBER(_xlpm.dev),ISNUMBER(_xlpm.minDev),_xlpm.minDev&lt;=$B$17,_xlpm.bounce&gt;=$F$17),"✅ 触发","—")))</f>
        <v/>
      </c>
      <c r="I658" s="172">
        <f>IFERROR(IF(特征计算_周度!H658&gt;$I$3,MIN($I$4,MAX(-$I$5,(特征计算_周度!H658-$I$3)*$I$4)),0),"")</f>
        <v/>
      </c>
    </row>
    <row r="659">
      <c r="A659" s="117">
        <f>特征计算_周度!A642</f>
        <v/>
      </c>
      <c r="B659" s="171">
        <f>IFERROR($A$3*特征计算_周度!B659+$B$3*特征计算_周度!C659+$C$3*特征计算_周度!D659+$D$3*特征计算_周度!E659+$E$3*特征计算_周度!F659+$F$3*特征计算_周度!H659,"")</f>
        <v/>
      </c>
      <c r="C659" s="118">
        <f>IFERROR(PERCENTILE(OFFSET(B659,1-364,0,364,1),$C$7),"")</f>
        <v/>
      </c>
      <c r="D659" s="118">
        <f>IFERROR(PERCENTILE(OFFSET(B659,1-364,0,364,1),$C$11),"")</f>
        <v/>
      </c>
      <c r="E659" s="122">
        <f>_xlfn.LET(_xlpm.initState,IF(OR(B659="",C659=""),"",IF(OR(特征计算_周度!B642&gt;$B$15,特征计算_周度!C642&gt;$B$15,特征计算_周度!G642&gt;$B$15,特征计算_周度!E642&gt;$B$15,特征计算_周度!F642&gt;$B$15),$A$12,IFERROR(IF(B659&lt;PERCENTILE(OFFSET(B659,1-364,0,364,1),$C$7),$A$7,IF(B659&lt;PERCENTILE(OFFSET(B659,1-364,0,364,1),$C$8),$A$8,IF(B659&lt;PERCENTILE(OFFSET(B659,1-364,0,364,1),$C$9),$A$9,IF(B659&lt;PERCENTILE(OFFSET(B659,1-364,0,364,1),$C$10),$A$10,IF(B659&lt;PERCENTILE(OFFSET(B659,1-364,0,364,1),$C$11),$A$11,$A$12))))),""))),_xlpm.dev,原始数据_周度!G642,_xlpm.minDev,MIN(OFFSET(原始数据_周度!G642,1-$D$17,0,$D$17,1)),_xlpm.bounce,_xlpm.dev-_xlpm.minDev,_xlpm.oversold,AND(ISNUMBER(_xlpm.dev),ISNUMBER(_xlpm.minDev),_xlpm.minDev&lt;=$B$17,_xlpm.bounce&gt;=$F$17,OR(_xlpm.initState=$A$12,_xlpm.initState=$A$11,_xlpm.initState=$A$10)),_xlpm.pctOnly,IFERROR(IF(B659&lt;PERCENTILE(OFFSET(B659,1-364,0,364,1),$C$7),$A$7,IF(B659&lt;PERCENTILE(OFFSET(B659,1-364,0,364,1),$C$8),$A$8,IF(B659&lt;PERCENTILE(OFFSET(B659,1-364,0,364,1),$C$9),$A$9,IF(B659&lt;PERCENTILE(OFFSET(B659,1-364,0,364,1),$C$10),$A$10,IF(B659&lt;PERCENTILE(OFFSET(B659,1-364,0,364,1),$C$11),$A$11,$A$12))))),""),IF(_xlpm.initState="","",IF(_xlpm.oversold,_xlpm.pctOnly,_xlpm.initState)))</f>
        <v/>
      </c>
      <c r="F659" s="119" t="n"/>
      <c r="G659" s="120">
        <f>IF(OR(B659="",C659=""),"",IF(OR(特征计算_周度!B642&gt;$B$15,特征计算_周度!C642&gt;$B$15,特征计算_周度!G642&gt;$B$15,特征计算_周度!E642&gt;$B$15,特征计算_周度!F642&gt;$B$15),IF(特征计算_周度!B642&gt;$B$15,"VIX ","")&amp;IF(特征计算_周度!C642&gt;$B$15,"HY ","")&amp;IF(特征计算_周度!G642&gt;$B$15,"Sahm ","")&amp;IF(特征计算_周度!E642&gt;$B$15,"趋势 ","")&amp;IF(特征计算_周度!F642&gt;$B$15,"斜率",""),"—"))</f>
        <v/>
      </c>
      <c r="H659" s="120">
        <f>IF(OR(B659="",C659=""),"",_xlfn.LET(_xlpm.dev,原始数据_周度!G642,_xlpm.minDev,MIN(OFFSET(原始数据_周度!G642,1-$D$17,0,$D$17,1)),_xlpm.bounce,_xlpm.dev-_xlpm.minDev,IF(AND(ISNUMBER(_xlpm.dev),ISNUMBER(_xlpm.minDev),_xlpm.minDev&lt;=$B$17,_xlpm.bounce&gt;=$F$17),"✅ 触发","—")))</f>
        <v/>
      </c>
      <c r="I659" s="172">
        <f>IFERROR(IF(特征计算_周度!H659&gt;$I$3,MIN($I$4,MAX(-$I$5,(特征计算_周度!H659-$I$3)*$I$4)),0),"")</f>
        <v/>
      </c>
    </row>
    <row r="660">
      <c r="A660" s="117">
        <f>特征计算_周度!A643</f>
        <v/>
      </c>
      <c r="B660" s="171">
        <f>IFERROR($A$3*特征计算_周度!B660+$B$3*特征计算_周度!C660+$C$3*特征计算_周度!D660+$D$3*特征计算_周度!E660+$E$3*特征计算_周度!F660+$F$3*特征计算_周度!H660,"")</f>
        <v/>
      </c>
      <c r="C660" s="118">
        <f>IFERROR(PERCENTILE(OFFSET(B660,1-364,0,364,1),$C$7),"")</f>
        <v/>
      </c>
      <c r="D660" s="118">
        <f>IFERROR(PERCENTILE(OFFSET(B660,1-364,0,364,1),$C$11),"")</f>
        <v/>
      </c>
      <c r="E660" s="122">
        <f>_xlfn.LET(_xlpm.initState,IF(OR(B660="",C660=""),"",IF(OR(特征计算_周度!B643&gt;$B$15,特征计算_周度!C643&gt;$B$15,特征计算_周度!G643&gt;$B$15,特征计算_周度!E643&gt;$B$15,特征计算_周度!F643&gt;$B$15),$A$12,IFERROR(IF(B660&lt;PERCENTILE(OFFSET(B660,1-364,0,364,1),$C$7),$A$7,IF(B660&lt;PERCENTILE(OFFSET(B660,1-364,0,364,1),$C$8),$A$8,IF(B660&lt;PERCENTILE(OFFSET(B660,1-364,0,364,1),$C$9),$A$9,IF(B660&lt;PERCENTILE(OFFSET(B660,1-364,0,364,1),$C$10),$A$10,IF(B660&lt;PERCENTILE(OFFSET(B660,1-364,0,364,1),$C$11),$A$11,$A$12))))),""))),_xlpm.dev,原始数据_周度!G643,_xlpm.minDev,MIN(OFFSET(原始数据_周度!G643,1-$D$17,0,$D$17,1)),_xlpm.bounce,_xlpm.dev-_xlpm.minDev,_xlpm.oversold,AND(ISNUMBER(_xlpm.dev),ISNUMBER(_xlpm.minDev),_xlpm.minDev&lt;=$B$17,_xlpm.bounce&gt;=$F$17,OR(_xlpm.initState=$A$12,_xlpm.initState=$A$11,_xlpm.initState=$A$10)),_xlpm.pctOnly,IFERROR(IF(B660&lt;PERCENTILE(OFFSET(B660,1-364,0,364,1),$C$7),$A$7,IF(B660&lt;PERCENTILE(OFFSET(B660,1-364,0,364,1),$C$8),$A$8,IF(B660&lt;PERCENTILE(OFFSET(B660,1-364,0,364,1),$C$9),$A$9,IF(B660&lt;PERCENTILE(OFFSET(B660,1-364,0,364,1),$C$10),$A$10,IF(B660&lt;PERCENTILE(OFFSET(B660,1-364,0,364,1),$C$11),$A$11,$A$12))))),""),IF(_xlpm.initState="","",IF(_xlpm.oversold,_xlpm.pctOnly,_xlpm.initState)))</f>
        <v/>
      </c>
      <c r="F660" s="119" t="n"/>
      <c r="G660" s="120">
        <f>IF(OR(B660="",C660=""),"",IF(OR(特征计算_周度!B643&gt;$B$15,特征计算_周度!C643&gt;$B$15,特征计算_周度!G643&gt;$B$15,特征计算_周度!E643&gt;$B$15,特征计算_周度!F643&gt;$B$15),IF(特征计算_周度!B643&gt;$B$15,"VIX ","")&amp;IF(特征计算_周度!C643&gt;$B$15,"HY ","")&amp;IF(特征计算_周度!G643&gt;$B$15,"Sahm ","")&amp;IF(特征计算_周度!E643&gt;$B$15,"趋势 ","")&amp;IF(特征计算_周度!F643&gt;$B$15,"斜率",""),"—"))</f>
        <v/>
      </c>
      <c r="H660" s="120">
        <f>IF(OR(B660="",C660=""),"",_xlfn.LET(_xlpm.dev,原始数据_周度!G643,_xlpm.minDev,MIN(OFFSET(原始数据_周度!G643,1-$D$17,0,$D$17,1)),_xlpm.bounce,_xlpm.dev-_xlpm.minDev,IF(AND(ISNUMBER(_xlpm.dev),ISNUMBER(_xlpm.minDev),_xlpm.minDev&lt;=$B$17,_xlpm.bounce&gt;=$F$17),"✅ 触发","—")))</f>
        <v/>
      </c>
      <c r="I660" s="172">
        <f>IFERROR(IF(特征计算_周度!H660&gt;$I$3,MIN($I$4,MAX(-$I$5,(特征计算_周度!H660-$I$3)*$I$4)),0),"")</f>
        <v/>
      </c>
    </row>
    <row r="661">
      <c r="A661" s="117">
        <f>特征计算_周度!A644</f>
        <v/>
      </c>
      <c r="B661" s="171">
        <f>IFERROR($A$3*特征计算_周度!B661+$B$3*特征计算_周度!C661+$C$3*特征计算_周度!D661+$D$3*特征计算_周度!E661+$E$3*特征计算_周度!F661+$F$3*特征计算_周度!H661,"")</f>
        <v/>
      </c>
      <c r="C661" s="118">
        <f>IFERROR(PERCENTILE(OFFSET(B661,1-364,0,364,1),$C$7),"")</f>
        <v/>
      </c>
      <c r="D661" s="118">
        <f>IFERROR(PERCENTILE(OFFSET(B661,1-364,0,364,1),$C$11),"")</f>
        <v/>
      </c>
      <c r="E661" s="122">
        <f>_xlfn.LET(_xlpm.initState,IF(OR(B661="",C661=""),"",IF(OR(特征计算_周度!B644&gt;$B$15,特征计算_周度!C644&gt;$B$15,特征计算_周度!G644&gt;$B$15,特征计算_周度!E644&gt;$B$15,特征计算_周度!F644&gt;$B$15),$A$12,IFERROR(IF(B661&lt;PERCENTILE(OFFSET(B661,1-364,0,364,1),$C$7),$A$7,IF(B661&lt;PERCENTILE(OFFSET(B661,1-364,0,364,1),$C$8),$A$8,IF(B661&lt;PERCENTILE(OFFSET(B661,1-364,0,364,1),$C$9),$A$9,IF(B661&lt;PERCENTILE(OFFSET(B661,1-364,0,364,1),$C$10),$A$10,IF(B661&lt;PERCENTILE(OFFSET(B661,1-364,0,364,1),$C$11),$A$11,$A$12))))),""))),_xlpm.dev,原始数据_周度!G644,_xlpm.minDev,MIN(OFFSET(原始数据_周度!G644,1-$D$17,0,$D$17,1)),_xlpm.bounce,_xlpm.dev-_xlpm.minDev,_xlpm.oversold,AND(ISNUMBER(_xlpm.dev),ISNUMBER(_xlpm.minDev),_xlpm.minDev&lt;=$B$17,_xlpm.bounce&gt;=$F$17,OR(_xlpm.initState=$A$12,_xlpm.initState=$A$11,_xlpm.initState=$A$10)),_xlpm.pctOnly,IFERROR(IF(B661&lt;PERCENTILE(OFFSET(B661,1-364,0,364,1),$C$7),$A$7,IF(B661&lt;PERCENTILE(OFFSET(B661,1-364,0,364,1),$C$8),$A$8,IF(B661&lt;PERCENTILE(OFFSET(B661,1-364,0,364,1),$C$9),$A$9,IF(B661&lt;PERCENTILE(OFFSET(B661,1-364,0,364,1),$C$10),$A$10,IF(B661&lt;PERCENTILE(OFFSET(B661,1-364,0,364,1),$C$11),$A$11,$A$12))))),""),IF(_xlpm.initState="","",IF(_xlpm.oversold,_xlpm.pctOnly,_xlpm.initState)))</f>
        <v/>
      </c>
      <c r="F661" s="119" t="n"/>
      <c r="G661" s="120">
        <f>IF(OR(B661="",C661=""),"",IF(OR(特征计算_周度!B644&gt;$B$15,特征计算_周度!C644&gt;$B$15,特征计算_周度!G644&gt;$B$15,特征计算_周度!E644&gt;$B$15,特征计算_周度!F644&gt;$B$15),IF(特征计算_周度!B644&gt;$B$15,"VIX ","")&amp;IF(特征计算_周度!C644&gt;$B$15,"HY ","")&amp;IF(特征计算_周度!G644&gt;$B$15,"Sahm ","")&amp;IF(特征计算_周度!E644&gt;$B$15,"趋势 ","")&amp;IF(特征计算_周度!F644&gt;$B$15,"斜率",""),"—"))</f>
        <v/>
      </c>
      <c r="H661" s="120">
        <f>IF(OR(B661="",C661=""),"",_xlfn.LET(_xlpm.dev,原始数据_周度!G644,_xlpm.minDev,MIN(OFFSET(原始数据_周度!G644,1-$D$17,0,$D$17,1)),_xlpm.bounce,_xlpm.dev-_xlpm.minDev,IF(AND(ISNUMBER(_xlpm.dev),ISNUMBER(_xlpm.minDev),_xlpm.minDev&lt;=$B$17,_xlpm.bounce&gt;=$F$17),"✅ 触发","—")))</f>
        <v/>
      </c>
      <c r="I661" s="172">
        <f>IFERROR(IF(特征计算_周度!H661&gt;$I$3,MIN($I$4,MAX(-$I$5,(特征计算_周度!H661-$I$3)*$I$4)),0),"")</f>
        <v/>
      </c>
    </row>
    <row r="662">
      <c r="A662" s="117">
        <f>特征计算_周度!A645</f>
        <v/>
      </c>
      <c r="B662" s="171">
        <f>IFERROR($A$3*特征计算_周度!B662+$B$3*特征计算_周度!C662+$C$3*特征计算_周度!D662+$D$3*特征计算_周度!E662+$E$3*特征计算_周度!F662+$F$3*特征计算_周度!H662,"")</f>
        <v/>
      </c>
      <c r="C662" s="118">
        <f>IFERROR(PERCENTILE(OFFSET(B662,1-364,0,364,1),$C$7),"")</f>
        <v/>
      </c>
      <c r="D662" s="118">
        <f>IFERROR(PERCENTILE(OFFSET(B662,1-364,0,364,1),$C$11),"")</f>
        <v/>
      </c>
      <c r="E662" s="122">
        <f>_xlfn.LET(_xlpm.initState,IF(OR(B662="",C662=""),"",IF(OR(特征计算_周度!B645&gt;$B$15,特征计算_周度!C645&gt;$B$15,特征计算_周度!G645&gt;$B$15,特征计算_周度!E645&gt;$B$15,特征计算_周度!F645&gt;$B$15),$A$12,IFERROR(IF(B662&lt;PERCENTILE(OFFSET(B662,1-364,0,364,1),$C$7),$A$7,IF(B662&lt;PERCENTILE(OFFSET(B662,1-364,0,364,1),$C$8),$A$8,IF(B662&lt;PERCENTILE(OFFSET(B662,1-364,0,364,1),$C$9),$A$9,IF(B662&lt;PERCENTILE(OFFSET(B662,1-364,0,364,1),$C$10),$A$10,IF(B662&lt;PERCENTILE(OFFSET(B662,1-364,0,364,1),$C$11),$A$11,$A$12))))),""))),_xlpm.dev,原始数据_周度!G645,_xlpm.minDev,MIN(OFFSET(原始数据_周度!G645,1-$D$17,0,$D$17,1)),_xlpm.bounce,_xlpm.dev-_xlpm.minDev,_xlpm.oversold,AND(ISNUMBER(_xlpm.dev),ISNUMBER(_xlpm.minDev),_xlpm.minDev&lt;=$B$17,_xlpm.bounce&gt;=$F$17,OR(_xlpm.initState=$A$12,_xlpm.initState=$A$11,_xlpm.initState=$A$10)),_xlpm.pctOnly,IFERROR(IF(B662&lt;PERCENTILE(OFFSET(B662,1-364,0,364,1),$C$7),$A$7,IF(B662&lt;PERCENTILE(OFFSET(B662,1-364,0,364,1),$C$8),$A$8,IF(B662&lt;PERCENTILE(OFFSET(B662,1-364,0,364,1),$C$9),$A$9,IF(B662&lt;PERCENTILE(OFFSET(B662,1-364,0,364,1),$C$10),$A$10,IF(B662&lt;PERCENTILE(OFFSET(B662,1-364,0,364,1),$C$11),$A$11,$A$12))))),""),IF(_xlpm.initState="","",IF(_xlpm.oversold,_xlpm.pctOnly,_xlpm.initState)))</f>
        <v/>
      </c>
      <c r="F662" s="119" t="n"/>
      <c r="G662" s="120">
        <f>IF(OR(B662="",C662=""),"",IF(OR(特征计算_周度!B645&gt;$B$15,特征计算_周度!C645&gt;$B$15,特征计算_周度!G645&gt;$B$15,特征计算_周度!E645&gt;$B$15,特征计算_周度!F645&gt;$B$15),IF(特征计算_周度!B645&gt;$B$15,"VIX ","")&amp;IF(特征计算_周度!C645&gt;$B$15,"HY ","")&amp;IF(特征计算_周度!G645&gt;$B$15,"Sahm ","")&amp;IF(特征计算_周度!E645&gt;$B$15,"趋势 ","")&amp;IF(特征计算_周度!F645&gt;$B$15,"斜率",""),"—"))</f>
        <v/>
      </c>
      <c r="H662" s="120">
        <f>IF(OR(B662="",C662=""),"",_xlfn.LET(_xlpm.dev,原始数据_周度!G645,_xlpm.minDev,MIN(OFFSET(原始数据_周度!G645,1-$D$17,0,$D$17,1)),_xlpm.bounce,_xlpm.dev-_xlpm.minDev,IF(AND(ISNUMBER(_xlpm.dev),ISNUMBER(_xlpm.minDev),_xlpm.minDev&lt;=$B$17,_xlpm.bounce&gt;=$F$17),"✅ 触发","—")))</f>
        <v/>
      </c>
      <c r="I662" s="172">
        <f>IFERROR(IF(特征计算_周度!H662&gt;$I$3,MIN($I$4,MAX(-$I$5,(特征计算_周度!H662-$I$3)*$I$4)),0),"")</f>
        <v/>
      </c>
    </row>
    <row r="663">
      <c r="A663" s="117">
        <f>特征计算_周度!A646</f>
        <v/>
      </c>
      <c r="B663" s="171">
        <f>IFERROR($A$3*特征计算_周度!B663+$B$3*特征计算_周度!C663+$C$3*特征计算_周度!D663+$D$3*特征计算_周度!E663+$E$3*特征计算_周度!F663+$F$3*特征计算_周度!H663,"")</f>
        <v/>
      </c>
      <c r="C663" s="118">
        <f>IFERROR(PERCENTILE(OFFSET(B663,1-364,0,364,1),$C$7),"")</f>
        <v/>
      </c>
      <c r="D663" s="118">
        <f>IFERROR(PERCENTILE(OFFSET(B663,1-364,0,364,1),$C$11),"")</f>
        <v/>
      </c>
      <c r="E663" s="122">
        <f>_xlfn.LET(_xlpm.initState,IF(OR(B663="",C663=""),"",IF(OR(特征计算_周度!B646&gt;$B$15,特征计算_周度!C646&gt;$B$15,特征计算_周度!G646&gt;$B$15,特征计算_周度!E646&gt;$B$15,特征计算_周度!F646&gt;$B$15),$A$12,IFERROR(IF(B663&lt;PERCENTILE(OFFSET(B663,1-364,0,364,1),$C$7),$A$7,IF(B663&lt;PERCENTILE(OFFSET(B663,1-364,0,364,1),$C$8),$A$8,IF(B663&lt;PERCENTILE(OFFSET(B663,1-364,0,364,1),$C$9),$A$9,IF(B663&lt;PERCENTILE(OFFSET(B663,1-364,0,364,1),$C$10),$A$10,IF(B663&lt;PERCENTILE(OFFSET(B663,1-364,0,364,1),$C$11),$A$11,$A$12))))),""))),_xlpm.dev,原始数据_周度!G646,_xlpm.minDev,MIN(OFFSET(原始数据_周度!G646,1-$D$17,0,$D$17,1)),_xlpm.bounce,_xlpm.dev-_xlpm.minDev,_xlpm.oversold,AND(ISNUMBER(_xlpm.dev),ISNUMBER(_xlpm.minDev),_xlpm.minDev&lt;=$B$17,_xlpm.bounce&gt;=$F$17,OR(_xlpm.initState=$A$12,_xlpm.initState=$A$11,_xlpm.initState=$A$10)),_xlpm.pctOnly,IFERROR(IF(B663&lt;PERCENTILE(OFFSET(B663,1-364,0,364,1),$C$7),$A$7,IF(B663&lt;PERCENTILE(OFFSET(B663,1-364,0,364,1),$C$8),$A$8,IF(B663&lt;PERCENTILE(OFFSET(B663,1-364,0,364,1),$C$9),$A$9,IF(B663&lt;PERCENTILE(OFFSET(B663,1-364,0,364,1),$C$10),$A$10,IF(B663&lt;PERCENTILE(OFFSET(B663,1-364,0,364,1),$C$11),$A$11,$A$12))))),""),IF(_xlpm.initState="","",IF(_xlpm.oversold,_xlpm.pctOnly,_xlpm.initState)))</f>
        <v/>
      </c>
      <c r="F663" s="119" t="n"/>
      <c r="G663" s="120">
        <f>IF(OR(B663="",C663=""),"",IF(OR(特征计算_周度!B646&gt;$B$15,特征计算_周度!C646&gt;$B$15,特征计算_周度!G646&gt;$B$15,特征计算_周度!E646&gt;$B$15,特征计算_周度!F646&gt;$B$15),IF(特征计算_周度!B646&gt;$B$15,"VIX ","")&amp;IF(特征计算_周度!C646&gt;$B$15,"HY ","")&amp;IF(特征计算_周度!G646&gt;$B$15,"Sahm ","")&amp;IF(特征计算_周度!E646&gt;$B$15,"趋势 ","")&amp;IF(特征计算_周度!F646&gt;$B$15,"斜率",""),"—"))</f>
        <v/>
      </c>
      <c r="H663" s="120">
        <f>IF(OR(B663="",C663=""),"",_xlfn.LET(_xlpm.dev,原始数据_周度!G646,_xlpm.minDev,MIN(OFFSET(原始数据_周度!G646,1-$D$17,0,$D$17,1)),_xlpm.bounce,_xlpm.dev-_xlpm.minDev,IF(AND(ISNUMBER(_xlpm.dev),ISNUMBER(_xlpm.minDev),_xlpm.minDev&lt;=$B$17,_xlpm.bounce&gt;=$F$17),"✅ 触发","—")))</f>
        <v/>
      </c>
      <c r="I663" s="172">
        <f>IFERROR(IF(特征计算_周度!H663&gt;$I$3,MIN($I$4,MAX(-$I$5,(特征计算_周度!H663-$I$3)*$I$4)),0),"")</f>
        <v/>
      </c>
    </row>
    <row r="664">
      <c r="A664" s="117">
        <f>特征计算_周度!A647</f>
        <v/>
      </c>
      <c r="B664" s="171">
        <f>IFERROR($A$3*特征计算_周度!B664+$B$3*特征计算_周度!C664+$C$3*特征计算_周度!D664+$D$3*特征计算_周度!E664+$E$3*特征计算_周度!F664+$F$3*特征计算_周度!H664,"")</f>
        <v/>
      </c>
      <c r="C664" s="118">
        <f>IFERROR(PERCENTILE(OFFSET(B664,1-364,0,364,1),$C$7),"")</f>
        <v/>
      </c>
      <c r="D664" s="118">
        <f>IFERROR(PERCENTILE(OFFSET(B664,1-364,0,364,1),$C$11),"")</f>
        <v/>
      </c>
      <c r="E664" s="122">
        <f>_xlfn.LET(_xlpm.initState,IF(OR(B664="",C664=""),"",IF(OR(特征计算_周度!B647&gt;$B$15,特征计算_周度!C647&gt;$B$15,特征计算_周度!G647&gt;$B$15,特征计算_周度!E647&gt;$B$15,特征计算_周度!F647&gt;$B$15),$A$12,IFERROR(IF(B664&lt;PERCENTILE(OFFSET(B664,1-364,0,364,1),$C$7),$A$7,IF(B664&lt;PERCENTILE(OFFSET(B664,1-364,0,364,1),$C$8),$A$8,IF(B664&lt;PERCENTILE(OFFSET(B664,1-364,0,364,1),$C$9),$A$9,IF(B664&lt;PERCENTILE(OFFSET(B664,1-364,0,364,1),$C$10),$A$10,IF(B664&lt;PERCENTILE(OFFSET(B664,1-364,0,364,1),$C$11),$A$11,$A$12))))),""))),_xlpm.dev,原始数据_周度!G647,_xlpm.minDev,MIN(OFFSET(原始数据_周度!G647,1-$D$17,0,$D$17,1)),_xlpm.bounce,_xlpm.dev-_xlpm.minDev,_xlpm.oversold,AND(ISNUMBER(_xlpm.dev),ISNUMBER(_xlpm.minDev),_xlpm.minDev&lt;=$B$17,_xlpm.bounce&gt;=$F$17,OR(_xlpm.initState=$A$12,_xlpm.initState=$A$11,_xlpm.initState=$A$10)),_xlpm.pctOnly,IFERROR(IF(B664&lt;PERCENTILE(OFFSET(B664,1-364,0,364,1),$C$7),$A$7,IF(B664&lt;PERCENTILE(OFFSET(B664,1-364,0,364,1),$C$8),$A$8,IF(B664&lt;PERCENTILE(OFFSET(B664,1-364,0,364,1),$C$9),$A$9,IF(B664&lt;PERCENTILE(OFFSET(B664,1-364,0,364,1),$C$10),$A$10,IF(B664&lt;PERCENTILE(OFFSET(B664,1-364,0,364,1),$C$11),$A$11,$A$12))))),""),IF(_xlpm.initState="","",IF(_xlpm.oversold,_xlpm.pctOnly,_xlpm.initState)))</f>
        <v/>
      </c>
      <c r="F664" s="119" t="n"/>
      <c r="G664" s="120">
        <f>IF(OR(B664="",C664=""),"",IF(OR(特征计算_周度!B647&gt;$B$15,特征计算_周度!C647&gt;$B$15,特征计算_周度!G647&gt;$B$15,特征计算_周度!E647&gt;$B$15,特征计算_周度!F647&gt;$B$15),IF(特征计算_周度!B647&gt;$B$15,"VIX ","")&amp;IF(特征计算_周度!C647&gt;$B$15,"HY ","")&amp;IF(特征计算_周度!G647&gt;$B$15,"Sahm ","")&amp;IF(特征计算_周度!E647&gt;$B$15,"趋势 ","")&amp;IF(特征计算_周度!F647&gt;$B$15,"斜率",""),"—"))</f>
        <v/>
      </c>
      <c r="H664" s="120">
        <f>IF(OR(B664="",C664=""),"",_xlfn.LET(_xlpm.dev,原始数据_周度!G647,_xlpm.minDev,MIN(OFFSET(原始数据_周度!G647,1-$D$17,0,$D$17,1)),_xlpm.bounce,_xlpm.dev-_xlpm.minDev,IF(AND(ISNUMBER(_xlpm.dev),ISNUMBER(_xlpm.minDev),_xlpm.minDev&lt;=$B$17,_xlpm.bounce&gt;=$F$17),"✅ 触发","—")))</f>
        <v/>
      </c>
      <c r="I664" s="172">
        <f>IFERROR(IF(特征计算_周度!H664&gt;$I$3,MIN($I$4,MAX(-$I$5,(特征计算_周度!H664-$I$3)*$I$4)),0),"")</f>
        <v/>
      </c>
    </row>
    <row r="665">
      <c r="A665" s="117">
        <f>特征计算_周度!A648</f>
        <v/>
      </c>
      <c r="B665" s="171">
        <f>IFERROR($A$3*特征计算_周度!B665+$B$3*特征计算_周度!C665+$C$3*特征计算_周度!D665+$D$3*特征计算_周度!E665+$E$3*特征计算_周度!F665+$F$3*特征计算_周度!H665,"")</f>
        <v/>
      </c>
      <c r="C665" s="118">
        <f>IFERROR(PERCENTILE(OFFSET(B665,1-364,0,364,1),$C$7),"")</f>
        <v/>
      </c>
      <c r="D665" s="118">
        <f>IFERROR(PERCENTILE(OFFSET(B665,1-364,0,364,1),$C$11),"")</f>
        <v/>
      </c>
      <c r="E665" s="122">
        <f>_xlfn.LET(_xlpm.initState,IF(OR(B665="",C665=""),"",IF(OR(特征计算_周度!B648&gt;$B$15,特征计算_周度!C648&gt;$B$15,特征计算_周度!G648&gt;$B$15,特征计算_周度!E648&gt;$B$15,特征计算_周度!F648&gt;$B$15),$A$12,IFERROR(IF(B665&lt;PERCENTILE(OFFSET(B665,1-364,0,364,1),$C$7),$A$7,IF(B665&lt;PERCENTILE(OFFSET(B665,1-364,0,364,1),$C$8),$A$8,IF(B665&lt;PERCENTILE(OFFSET(B665,1-364,0,364,1),$C$9),$A$9,IF(B665&lt;PERCENTILE(OFFSET(B665,1-364,0,364,1),$C$10),$A$10,IF(B665&lt;PERCENTILE(OFFSET(B665,1-364,0,364,1),$C$11),$A$11,$A$12))))),""))),_xlpm.dev,原始数据_周度!G648,_xlpm.minDev,MIN(OFFSET(原始数据_周度!G648,1-$D$17,0,$D$17,1)),_xlpm.bounce,_xlpm.dev-_xlpm.minDev,_xlpm.oversold,AND(ISNUMBER(_xlpm.dev),ISNUMBER(_xlpm.minDev),_xlpm.minDev&lt;=$B$17,_xlpm.bounce&gt;=$F$17,OR(_xlpm.initState=$A$12,_xlpm.initState=$A$11,_xlpm.initState=$A$10)),_xlpm.pctOnly,IFERROR(IF(B665&lt;PERCENTILE(OFFSET(B665,1-364,0,364,1),$C$7),$A$7,IF(B665&lt;PERCENTILE(OFFSET(B665,1-364,0,364,1),$C$8),$A$8,IF(B665&lt;PERCENTILE(OFFSET(B665,1-364,0,364,1),$C$9),$A$9,IF(B665&lt;PERCENTILE(OFFSET(B665,1-364,0,364,1),$C$10),$A$10,IF(B665&lt;PERCENTILE(OFFSET(B665,1-364,0,364,1),$C$11),$A$11,$A$12))))),""),IF(_xlpm.initState="","",IF(_xlpm.oversold,_xlpm.pctOnly,_xlpm.initState)))</f>
        <v/>
      </c>
      <c r="F665" s="119" t="n"/>
      <c r="G665" s="120">
        <f>IF(OR(B665="",C665=""),"",IF(OR(特征计算_周度!B648&gt;$B$15,特征计算_周度!C648&gt;$B$15,特征计算_周度!G648&gt;$B$15,特征计算_周度!E648&gt;$B$15,特征计算_周度!F648&gt;$B$15),IF(特征计算_周度!B648&gt;$B$15,"VIX ","")&amp;IF(特征计算_周度!C648&gt;$B$15,"HY ","")&amp;IF(特征计算_周度!G648&gt;$B$15,"Sahm ","")&amp;IF(特征计算_周度!E648&gt;$B$15,"趋势 ","")&amp;IF(特征计算_周度!F648&gt;$B$15,"斜率",""),"—"))</f>
        <v/>
      </c>
      <c r="H665" s="120">
        <f>IF(OR(B665="",C665=""),"",_xlfn.LET(_xlpm.dev,原始数据_周度!G648,_xlpm.minDev,MIN(OFFSET(原始数据_周度!G648,1-$D$17,0,$D$17,1)),_xlpm.bounce,_xlpm.dev-_xlpm.minDev,IF(AND(ISNUMBER(_xlpm.dev),ISNUMBER(_xlpm.minDev),_xlpm.minDev&lt;=$B$17,_xlpm.bounce&gt;=$F$17),"✅ 触发","—")))</f>
        <v/>
      </c>
      <c r="I665" s="172">
        <f>IFERROR(IF(特征计算_周度!H665&gt;$I$3,MIN($I$4,MAX(-$I$5,(特征计算_周度!H665-$I$3)*$I$4)),0),"")</f>
        <v/>
      </c>
    </row>
    <row r="666">
      <c r="A666" s="117">
        <f>特征计算_周度!A649</f>
        <v/>
      </c>
      <c r="B666" s="171">
        <f>IFERROR($A$3*特征计算_周度!B666+$B$3*特征计算_周度!C666+$C$3*特征计算_周度!D666+$D$3*特征计算_周度!E666+$E$3*特征计算_周度!F666+$F$3*特征计算_周度!H666,"")</f>
        <v/>
      </c>
      <c r="C666" s="118">
        <f>IFERROR(PERCENTILE(OFFSET(B666,1-364,0,364,1),$C$7),"")</f>
        <v/>
      </c>
      <c r="D666" s="118">
        <f>IFERROR(PERCENTILE(OFFSET(B666,1-364,0,364,1),$C$11),"")</f>
        <v/>
      </c>
      <c r="E666" s="122">
        <f>_xlfn.LET(_xlpm.initState,IF(OR(B666="",C666=""),"",IF(OR(特征计算_周度!B649&gt;$B$15,特征计算_周度!C649&gt;$B$15,特征计算_周度!G649&gt;$B$15,特征计算_周度!E649&gt;$B$15,特征计算_周度!F649&gt;$B$15),$A$12,IFERROR(IF(B666&lt;PERCENTILE(OFFSET(B666,1-364,0,364,1),$C$7),$A$7,IF(B666&lt;PERCENTILE(OFFSET(B666,1-364,0,364,1),$C$8),$A$8,IF(B666&lt;PERCENTILE(OFFSET(B666,1-364,0,364,1),$C$9),$A$9,IF(B666&lt;PERCENTILE(OFFSET(B666,1-364,0,364,1),$C$10),$A$10,IF(B666&lt;PERCENTILE(OFFSET(B666,1-364,0,364,1),$C$11),$A$11,$A$12))))),""))),_xlpm.dev,原始数据_周度!G649,_xlpm.minDev,MIN(OFFSET(原始数据_周度!G649,1-$D$17,0,$D$17,1)),_xlpm.bounce,_xlpm.dev-_xlpm.minDev,_xlpm.oversold,AND(ISNUMBER(_xlpm.dev),ISNUMBER(_xlpm.minDev),_xlpm.minDev&lt;=$B$17,_xlpm.bounce&gt;=$F$17,OR(_xlpm.initState=$A$12,_xlpm.initState=$A$11,_xlpm.initState=$A$10)),_xlpm.pctOnly,IFERROR(IF(B666&lt;PERCENTILE(OFFSET(B666,1-364,0,364,1),$C$7),$A$7,IF(B666&lt;PERCENTILE(OFFSET(B666,1-364,0,364,1),$C$8),$A$8,IF(B666&lt;PERCENTILE(OFFSET(B666,1-364,0,364,1),$C$9),$A$9,IF(B666&lt;PERCENTILE(OFFSET(B666,1-364,0,364,1),$C$10),$A$10,IF(B666&lt;PERCENTILE(OFFSET(B666,1-364,0,364,1),$C$11),$A$11,$A$12))))),""),IF(_xlpm.initState="","",IF(_xlpm.oversold,_xlpm.pctOnly,_xlpm.initState)))</f>
        <v/>
      </c>
      <c r="F666" s="119" t="n"/>
      <c r="G666" s="120">
        <f>IF(OR(B666="",C666=""),"",IF(OR(特征计算_周度!B649&gt;$B$15,特征计算_周度!C649&gt;$B$15,特征计算_周度!G649&gt;$B$15,特征计算_周度!E649&gt;$B$15,特征计算_周度!F649&gt;$B$15),IF(特征计算_周度!B649&gt;$B$15,"VIX ","")&amp;IF(特征计算_周度!C649&gt;$B$15,"HY ","")&amp;IF(特征计算_周度!G649&gt;$B$15,"Sahm ","")&amp;IF(特征计算_周度!E649&gt;$B$15,"趋势 ","")&amp;IF(特征计算_周度!F649&gt;$B$15,"斜率",""),"—"))</f>
        <v/>
      </c>
      <c r="H666" s="120">
        <f>IF(OR(B666="",C666=""),"",_xlfn.LET(_xlpm.dev,原始数据_周度!G649,_xlpm.minDev,MIN(OFFSET(原始数据_周度!G649,1-$D$17,0,$D$17,1)),_xlpm.bounce,_xlpm.dev-_xlpm.minDev,IF(AND(ISNUMBER(_xlpm.dev),ISNUMBER(_xlpm.minDev),_xlpm.minDev&lt;=$B$17,_xlpm.bounce&gt;=$F$17),"✅ 触发","—")))</f>
        <v/>
      </c>
      <c r="I666" s="172">
        <f>IFERROR(IF(特征计算_周度!H666&gt;$I$3,MIN($I$4,MAX(-$I$5,(特征计算_周度!H666-$I$3)*$I$4)),0),"")</f>
        <v/>
      </c>
    </row>
    <row r="667">
      <c r="A667" s="117">
        <f>特征计算_周度!A650</f>
        <v/>
      </c>
      <c r="B667" s="171">
        <f>IFERROR($A$3*特征计算_周度!B667+$B$3*特征计算_周度!C667+$C$3*特征计算_周度!D667+$D$3*特征计算_周度!E667+$E$3*特征计算_周度!F667+$F$3*特征计算_周度!H667,"")</f>
        <v/>
      </c>
      <c r="C667" s="118">
        <f>IFERROR(PERCENTILE(OFFSET(B667,1-364,0,364,1),$C$7),"")</f>
        <v/>
      </c>
      <c r="D667" s="118">
        <f>IFERROR(PERCENTILE(OFFSET(B667,1-364,0,364,1),$C$11),"")</f>
        <v/>
      </c>
      <c r="E667" s="122">
        <f>_xlfn.LET(_xlpm.initState,IF(OR(B667="",C667=""),"",IF(OR(特征计算_周度!B650&gt;$B$15,特征计算_周度!C650&gt;$B$15,特征计算_周度!G650&gt;$B$15,特征计算_周度!E650&gt;$B$15,特征计算_周度!F650&gt;$B$15),$A$12,IFERROR(IF(B667&lt;PERCENTILE(OFFSET(B667,1-364,0,364,1),$C$7),$A$7,IF(B667&lt;PERCENTILE(OFFSET(B667,1-364,0,364,1),$C$8),$A$8,IF(B667&lt;PERCENTILE(OFFSET(B667,1-364,0,364,1),$C$9),$A$9,IF(B667&lt;PERCENTILE(OFFSET(B667,1-364,0,364,1),$C$10),$A$10,IF(B667&lt;PERCENTILE(OFFSET(B667,1-364,0,364,1),$C$11),$A$11,$A$12))))),""))),_xlpm.dev,原始数据_周度!G650,_xlpm.minDev,MIN(OFFSET(原始数据_周度!G650,1-$D$17,0,$D$17,1)),_xlpm.bounce,_xlpm.dev-_xlpm.minDev,_xlpm.oversold,AND(ISNUMBER(_xlpm.dev),ISNUMBER(_xlpm.minDev),_xlpm.minDev&lt;=$B$17,_xlpm.bounce&gt;=$F$17,OR(_xlpm.initState=$A$12,_xlpm.initState=$A$11,_xlpm.initState=$A$10)),_xlpm.pctOnly,IFERROR(IF(B667&lt;PERCENTILE(OFFSET(B667,1-364,0,364,1),$C$7),$A$7,IF(B667&lt;PERCENTILE(OFFSET(B667,1-364,0,364,1),$C$8),$A$8,IF(B667&lt;PERCENTILE(OFFSET(B667,1-364,0,364,1),$C$9),$A$9,IF(B667&lt;PERCENTILE(OFFSET(B667,1-364,0,364,1),$C$10),$A$10,IF(B667&lt;PERCENTILE(OFFSET(B667,1-364,0,364,1),$C$11),$A$11,$A$12))))),""),IF(_xlpm.initState="","",IF(_xlpm.oversold,_xlpm.pctOnly,_xlpm.initState)))</f>
        <v/>
      </c>
      <c r="F667" s="119" t="n"/>
      <c r="G667" s="120">
        <f>IF(OR(B667="",C667=""),"",IF(OR(特征计算_周度!B650&gt;$B$15,特征计算_周度!C650&gt;$B$15,特征计算_周度!G650&gt;$B$15,特征计算_周度!E650&gt;$B$15,特征计算_周度!F650&gt;$B$15),IF(特征计算_周度!B650&gt;$B$15,"VIX ","")&amp;IF(特征计算_周度!C650&gt;$B$15,"HY ","")&amp;IF(特征计算_周度!G650&gt;$B$15,"Sahm ","")&amp;IF(特征计算_周度!E650&gt;$B$15,"趋势 ","")&amp;IF(特征计算_周度!F650&gt;$B$15,"斜率",""),"—"))</f>
        <v/>
      </c>
      <c r="H667" s="120">
        <f>IF(OR(B667="",C667=""),"",_xlfn.LET(_xlpm.dev,原始数据_周度!G650,_xlpm.minDev,MIN(OFFSET(原始数据_周度!G650,1-$D$17,0,$D$17,1)),_xlpm.bounce,_xlpm.dev-_xlpm.minDev,IF(AND(ISNUMBER(_xlpm.dev),ISNUMBER(_xlpm.minDev),_xlpm.minDev&lt;=$B$17,_xlpm.bounce&gt;=$F$17),"✅ 触发","—")))</f>
        <v/>
      </c>
      <c r="I667" s="172">
        <f>IFERROR(IF(特征计算_周度!H667&gt;$I$3,MIN($I$4,MAX(-$I$5,(特征计算_周度!H667-$I$3)*$I$4)),0),"")</f>
        <v/>
      </c>
    </row>
    <row r="668">
      <c r="A668" s="117">
        <f>特征计算_周度!A651</f>
        <v/>
      </c>
      <c r="B668" s="171">
        <f>IFERROR($A$3*特征计算_周度!B668+$B$3*特征计算_周度!C668+$C$3*特征计算_周度!D668+$D$3*特征计算_周度!E668+$E$3*特征计算_周度!F668+$F$3*特征计算_周度!H668,"")</f>
        <v/>
      </c>
      <c r="C668" s="118">
        <f>IFERROR(PERCENTILE(OFFSET(B668,1-364,0,364,1),$C$7),"")</f>
        <v/>
      </c>
      <c r="D668" s="118">
        <f>IFERROR(PERCENTILE(OFFSET(B668,1-364,0,364,1),$C$11),"")</f>
        <v/>
      </c>
      <c r="E668" s="122">
        <f>_xlfn.LET(_xlpm.initState,IF(OR(B668="",C668=""),"",IF(OR(特征计算_周度!B651&gt;$B$15,特征计算_周度!C651&gt;$B$15,特征计算_周度!G651&gt;$B$15,特征计算_周度!E651&gt;$B$15,特征计算_周度!F651&gt;$B$15),$A$12,IFERROR(IF(B668&lt;PERCENTILE(OFFSET(B668,1-364,0,364,1),$C$7),$A$7,IF(B668&lt;PERCENTILE(OFFSET(B668,1-364,0,364,1),$C$8),$A$8,IF(B668&lt;PERCENTILE(OFFSET(B668,1-364,0,364,1),$C$9),$A$9,IF(B668&lt;PERCENTILE(OFFSET(B668,1-364,0,364,1),$C$10),$A$10,IF(B668&lt;PERCENTILE(OFFSET(B668,1-364,0,364,1),$C$11),$A$11,$A$12))))),""))),_xlpm.dev,原始数据_周度!G651,_xlpm.minDev,MIN(OFFSET(原始数据_周度!G651,1-$D$17,0,$D$17,1)),_xlpm.bounce,_xlpm.dev-_xlpm.minDev,_xlpm.oversold,AND(ISNUMBER(_xlpm.dev),ISNUMBER(_xlpm.minDev),_xlpm.minDev&lt;=$B$17,_xlpm.bounce&gt;=$F$17,OR(_xlpm.initState=$A$12,_xlpm.initState=$A$11,_xlpm.initState=$A$10)),_xlpm.pctOnly,IFERROR(IF(B668&lt;PERCENTILE(OFFSET(B668,1-364,0,364,1),$C$7),$A$7,IF(B668&lt;PERCENTILE(OFFSET(B668,1-364,0,364,1),$C$8),$A$8,IF(B668&lt;PERCENTILE(OFFSET(B668,1-364,0,364,1),$C$9),$A$9,IF(B668&lt;PERCENTILE(OFFSET(B668,1-364,0,364,1),$C$10),$A$10,IF(B668&lt;PERCENTILE(OFFSET(B668,1-364,0,364,1),$C$11),$A$11,$A$12))))),""),IF(_xlpm.initState="","",IF(_xlpm.oversold,_xlpm.pctOnly,_xlpm.initState)))</f>
        <v/>
      </c>
      <c r="F668" s="119" t="n"/>
      <c r="G668" s="120">
        <f>IF(OR(B668="",C668=""),"",IF(OR(特征计算_周度!B651&gt;$B$15,特征计算_周度!C651&gt;$B$15,特征计算_周度!G651&gt;$B$15,特征计算_周度!E651&gt;$B$15,特征计算_周度!F651&gt;$B$15),IF(特征计算_周度!B651&gt;$B$15,"VIX ","")&amp;IF(特征计算_周度!C651&gt;$B$15,"HY ","")&amp;IF(特征计算_周度!G651&gt;$B$15,"Sahm ","")&amp;IF(特征计算_周度!E651&gt;$B$15,"趋势 ","")&amp;IF(特征计算_周度!F651&gt;$B$15,"斜率",""),"—"))</f>
        <v/>
      </c>
      <c r="H668" s="120">
        <f>IF(OR(B668="",C668=""),"",_xlfn.LET(_xlpm.dev,原始数据_周度!G651,_xlpm.minDev,MIN(OFFSET(原始数据_周度!G651,1-$D$17,0,$D$17,1)),_xlpm.bounce,_xlpm.dev-_xlpm.minDev,IF(AND(ISNUMBER(_xlpm.dev),ISNUMBER(_xlpm.minDev),_xlpm.minDev&lt;=$B$17,_xlpm.bounce&gt;=$F$17),"✅ 触发","—")))</f>
        <v/>
      </c>
      <c r="I668" s="172">
        <f>IFERROR(IF(特征计算_周度!H668&gt;$I$3,MIN($I$4,MAX(-$I$5,(特征计算_周度!H668-$I$3)*$I$4)),0),"")</f>
        <v/>
      </c>
    </row>
    <row r="669">
      <c r="A669" s="117">
        <f>特征计算_周度!A652</f>
        <v/>
      </c>
      <c r="B669" s="171">
        <f>IFERROR($A$3*特征计算_周度!B669+$B$3*特征计算_周度!C669+$C$3*特征计算_周度!D669+$D$3*特征计算_周度!E669+$E$3*特征计算_周度!F669+$F$3*特征计算_周度!H669,"")</f>
        <v/>
      </c>
      <c r="C669" s="118">
        <f>IFERROR(PERCENTILE(OFFSET(B669,1-364,0,364,1),$C$7),"")</f>
        <v/>
      </c>
      <c r="D669" s="118">
        <f>IFERROR(PERCENTILE(OFFSET(B669,1-364,0,364,1),$C$11),"")</f>
        <v/>
      </c>
      <c r="E669" s="122">
        <f>_xlfn.LET(_xlpm.initState,IF(OR(B669="",C669=""),"",IF(OR(特征计算_周度!B652&gt;$B$15,特征计算_周度!C652&gt;$B$15,特征计算_周度!G652&gt;$B$15,特征计算_周度!E652&gt;$B$15,特征计算_周度!F652&gt;$B$15),$A$12,IFERROR(IF(B669&lt;PERCENTILE(OFFSET(B669,1-364,0,364,1),$C$7),$A$7,IF(B669&lt;PERCENTILE(OFFSET(B669,1-364,0,364,1),$C$8),$A$8,IF(B669&lt;PERCENTILE(OFFSET(B669,1-364,0,364,1),$C$9),$A$9,IF(B669&lt;PERCENTILE(OFFSET(B669,1-364,0,364,1),$C$10),$A$10,IF(B669&lt;PERCENTILE(OFFSET(B669,1-364,0,364,1),$C$11),$A$11,$A$12))))),""))),_xlpm.dev,原始数据_周度!G652,_xlpm.minDev,MIN(OFFSET(原始数据_周度!G652,1-$D$17,0,$D$17,1)),_xlpm.bounce,_xlpm.dev-_xlpm.minDev,_xlpm.oversold,AND(ISNUMBER(_xlpm.dev),ISNUMBER(_xlpm.minDev),_xlpm.minDev&lt;=$B$17,_xlpm.bounce&gt;=$F$17,OR(_xlpm.initState=$A$12,_xlpm.initState=$A$11,_xlpm.initState=$A$10)),_xlpm.pctOnly,IFERROR(IF(B669&lt;PERCENTILE(OFFSET(B669,1-364,0,364,1),$C$7),$A$7,IF(B669&lt;PERCENTILE(OFFSET(B669,1-364,0,364,1),$C$8),$A$8,IF(B669&lt;PERCENTILE(OFFSET(B669,1-364,0,364,1),$C$9),$A$9,IF(B669&lt;PERCENTILE(OFFSET(B669,1-364,0,364,1),$C$10),$A$10,IF(B669&lt;PERCENTILE(OFFSET(B669,1-364,0,364,1),$C$11),$A$11,$A$12))))),""),IF(_xlpm.initState="","",IF(_xlpm.oversold,_xlpm.pctOnly,_xlpm.initState)))</f>
        <v/>
      </c>
      <c r="F669" s="119" t="n"/>
      <c r="G669" s="120">
        <f>IF(OR(B669="",C669=""),"",IF(OR(特征计算_周度!B652&gt;$B$15,特征计算_周度!C652&gt;$B$15,特征计算_周度!G652&gt;$B$15,特征计算_周度!E652&gt;$B$15,特征计算_周度!F652&gt;$B$15),IF(特征计算_周度!B652&gt;$B$15,"VIX ","")&amp;IF(特征计算_周度!C652&gt;$B$15,"HY ","")&amp;IF(特征计算_周度!G652&gt;$B$15,"Sahm ","")&amp;IF(特征计算_周度!E652&gt;$B$15,"趋势 ","")&amp;IF(特征计算_周度!F652&gt;$B$15,"斜率",""),"—"))</f>
        <v/>
      </c>
      <c r="H669" s="120">
        <f>IF(OR(B669="",C669=""),"",_xlfn.LET(_xlpm.dev,原始数据_周度!G652,_xlpm.minDev,MIN(OFFSET(原始数据_周度!G652,1-$D$17,0,$D$17,1)),_xlpm.bounce,_xlpm.dev-_xlpm.minDev,IF(AND(ISNUMBER(_xlpm.dev),ISNUMBER(_xlpm.minDev),_xlpm.minDev&lt;=$B$17,_xlpm.bounce&gt;=$F$17),"✅ 触发","—")))</f>
        <v/>
      </c>
      <c r="I669" s="172">
        <f>IFERROR(IF(特征计算_周度!H669&gt;$I$3,MIN($I$4,MAX(-$I$5,(特征计算_周度!H669-$I$3)*$I$4)),0),"")</f>
        <v/>
      </c>
    </row>
    <row r="670">
      <c r="A670" s="117">
        <f>特征计算_周度!A653</f>
        <v/>
      </c>
      <c r="B670" s="171">
        <f>IFERROR($A$3*特征计算_周度!B670+$B$3*特征计算_周度!C670+$C$3*特征计算_周度!D670+$D$3*特征计算_周度!E670+$E$3*特征计算_周度!F670+$F$3*特征计算_周度!H670,"")</f>
        <v/>
      </c>
      <c r="C670" s="118">
        <f>IFERROR(PERCENTILE(OFFSET(B670,1-364,0,364,1),$C$7),"")</f>
        <v/>
      </c>
      <c r="D670" s="118">
        <f>IFERROR(PERCENTILE(OFFSET(B670,1-364,0,364,1),$C$11),"")</f>
        <v/>
      </c>
      <c r="E670" s="122">
        <f>_xlfn.LET(_xlpm.initState,IF(OR(B670="",C670=""),"",IF(OR(特征计算_周度!B653&gt;$B$15,特征计算_周度!C653&gt;$B$15,特征计算_周度!G653&gt;$B$15,特征计算_周度!E653&gt;$B$15,特征计算_周度!F653&gt;$B$15),$A$12,IFERROR(IF(B670&lt;PERCENTILE(OFFSET(B670,1-364,0,364,1),$C$7),$A$7,IF(B670&lt;PERCENTILE(OFFSET(B670,1-364,0,364,1),$C$8),$A$8,IF(B670&lt;PERCENTILE(OFFSET(B670,1-364,0,364,1),$C$9),$A$9,IF(B670&lt;PERCENTILE(OFFSET(B670,1-364,0,364,1),$C$10),$A$10,IF(B670&lt;PERCENTILE(OFFSET(B670,1-364,0,364,1),$C$11),$A$11,$A$12))))),""))),_xlpm.dev,原始数据_周度!G653,_xlpm.minDev,MIN(OFFSET(原始数据_周度!G653,1-$D$17,0,$D$17,1)),_xlpm.bounce,_xlpm.dev-_xlpm.minDev,_xlpm.oversold,AND(ISNUMBER(_xlpm.dev),ISNUMBER(_xlpm.minDev),_xlpm.minDev&lt;=$B$17,_xlpm.bounce&gt;=$F$17,OR(_xlpm.initState=$A$12,_xlpm.initState=$A$11,_xlpm.initState=$A$10)),_xlpm.pctOnly,IFERROR(IF(B670&lt;PERCENTILE(OFFSET(B670,1-364,0,364,1),$C$7),$A$7,IF(B670&lt;PERCENTILE(OFFSET(B670,1-364,0,364,1),$C$8),$A$8,IF(B670&lt;PERCENTILE(OFFSET(B670,1-364,0,364,1),$C$9),$A$9,IF(B670&lt;PERCENTILE(OFFSET(B670,1-364,0,364,1),$C$10),$A$10,IF(B670&lt;PERCENTILE(OFFSET(B670,1-364,0,364,1),$C$11),$A$11,$A$12))))),""),IF(_xlpm.initState="","",IF(_xlpm.oversold,_xlpm.pctOnly,_xlpm.initState)))</f>
        <v/>
      </c>
      <c r="F670" s="119" t="n"/>
      <c r="G670" s="120">
        <f>IF(OR(B670="",C670=""),"",IF(OR(特征计算_周度!B653&gt;$B$15,特征计算_周度!C653&gt;$B$15,特征计算_周度!G653&gt;$B$15,特征计算_周度!E653&gt;$B$15,特征计算_周度!F653&gt;$B$15),IF(特征计算_周度!B653&gt;$B$15,"VIX ","")&amp;IF(特征计算_周度!C653&gt;$B$15,"HY ","")&amp;IF(特征计算_周度!G653&gt;$B$15,"Sahm ","")&amp;IF(特征计算_周度!E653&gt;$B$15,"趋势 ","")&amp;IF(特征计算_周度!F653&gt;$B$15,"斜率",""),"—"))</f>
        <v/>
      </c>
      <c r="H670" s="120">
        <f>IF(OR(B670="",C670=""),"",_xlfn.LET(_xlpm.dev,原始数据_周度!G653,_xlpm.minDev,MIN(OFFSET(原始数据_周度!G653,1-$D$17,0,$D$17,1)),_xlpm.bounce,_xlpm.dev-_xlpm.minDev,IF(AND(ISNUMBER(_xlpm.dev),ISNUMBER(_xlpm.minDev),_xlpm.minDev&lt;=$B$17,_xlpm.bounce&gt;=$F$17),"✅ 触发","—")))</f>
        <v/>
      </c>
      <c r="I670" s="172">
        <f>IFERROR(IF(特征计算_周度!H670&gt;$I$3,MIN($I$4,MAX(-$I$5,(特征计算_周度!H670-$I$3)*$I$4)),0),"")</f>
        <v/>
      </c>
    </row>
    <row r="671">
      <c r="A671" s="117">
        <f>特征计算_周度!A654</f>
        <v/>
      </c>
      <c r="B671" s="171">
        <f>IFERROR($A$3*特征计算_周度!B671+$B$3*特征计算_周度!C671+$C$3*特征计算_周度!D671+$D$3*特征计算_周度!E671+$E$3*特征计算_周度!F671+$F$3*特征计算_周度!H671,"")</f>
        <v/>
      </c>
      <c r="C671" s="118">
        <f>IFERROR(PERCENTILE(OFFSET(B671,1-364,0,364,1),$C$7),"")</f>
        <v/>
      </c>
      <c r="D671" s="118">
        <f>IFERROR(PERCENTILE(OFFSET(B671,1-364,0,364,1),$C$11),"")</f>
        <v/>
      </c>
      <c r="E671" s="122">
        <f>_xlfn.LET(_xlpm.initState,IF(OR(B671="",C671=""),"",IF(OR(特征计算_周度!B654&gt;$B$15,特征计算_周度!C654&gt;$B$15,特征计算_周度!G654&gt;$B$15,特征计算_周度!E654&gt;$B$15,特征计算_周度!F654&gt;$B$15),$A$12,IFERROR(IF(B671&lt;PERCENTILE(OFFSET(B671,1-364,0,364,1),$C$7),$A$7,IF(B671&lt;PERCENTILE(OFFSET(B671,1-364,0,364,1),$C$8),$A$8,IF(B671&lt;PERCENTILE(OFFSET(B671,1-364,0,364,1),$C$9),$A$9,IF(B671&lt;PERCENTILE(OFFSET(B671,1-364,0,364,1),$C$10),$A$10,IF(B671&lt;PERCENTILE(OFFSET(B671,1-364,0,364,1),$C$11),$A$11,$A$12))))),""))),_xlpm.dev,原始数据_周度!G654,_xlpm.minDev,MIN(OFFSET(原始数据_周度!G654,1-$D$17,0,$D$17,1)),_xlpm.bounce,_xlpm.dev-_xlpm.minDev,_xlpm.oversold,AND(ISNUMBER(_xlpm.dev),ISNUMBER(_xlpm.minDev),_xlpm.minDev&lt;=$B$17,_xlpm.bounce&gt;=$F$17,OR(_xlpm.initState=$A$12,_xlpm.initState=$A$11,_xlpm.initState=$A$10)),_xlpm.pctOnly,IFERROR(IF(B671&lt;PERCENTILE(OFFSET(B671,1-364,0,364,1),$C$7),$A$7,IF(B671&lt;PERCENTILE(OFFSET(B671,1-364,0,364,1),$C$8),$A$8,IF(B671&lt;PERCENTILE(OFFSET(B671,1-364,0,364,1),$C$9),$A$9,IF(B671&lt;PERCENTILE(OFFSET(B671,1-364,0,364,1),$C$10),$A$10,IF(B671&lt;PERCENTILE(OFFSET(B671,1-364,0,364,1),$C$11),$A$11,$A$12))))),""),IF(_xlpm.initState="","",IF(_xlpm.oversold,_xlpm.pctOnly,_xlpm.initState)))</f>
        <v/>
      </c>
      <c r="F671" s="119" t="n"/>
      <c r="G671" s="120">
        <f>IF(OR(B671="",C671=""),"",IF(OR(特征计算_周度!B654&gt;$B$15,特征计算_周度!C654&gt;$B$15,特征计算_周度!G654&gt;$B$15,特征计算_周度!E654&gt;$B$15,特征计算_周度!F654&gt;$B$15),IF(特征计算_周度!B654&gt;$B$15,"VIX ","")&amp;IF(特征计算_周度!C654&gt;$B$15,"HY ","")&amp;IF(特征计算_周度!G654&gt;$B$15,"Sahm ","")&amp;IF(特征计算_周度!E654&gt;$B$15,"趋势 ","")&amp;IF(特征计算_周度!F654&gt;$B$15,"斜率",""),"—"))</f>
        <v/>
      </c>
      <c r="H671" s="120">
        <f>IF(OR(B671="",C671=""),"",_xlfn.LET(_xlpm.dev,原始数据_周度!G654,_xlpm.minDev,MIN(OFFSET(原始数据_周度!G654,1-$D$17,0,$D$17,1)),_xlpm.bounce,_xlpm.dev-_xlpm.minDev,IF(AND(ISNUMBER(_xlpm.dev),ISNUMBER(_xlpm.minDev),_xlpm.minDev&lt;=$B$17,_xlpm.bounce&gt;=$F$17),"✅ 触发","—")))</f>
        <v/>
      </c>
      <c r="I671" s="172">
        <f>IFERROR(IF(特征计算_周度!H671&gt;$I$3,MIN($I$4,MAX(-$I$5,(特征计算_周度!H671-$I$3)*$I$4)),0),"")</f>
        <v/>
      </c>
    </row>
    <row r="672">
      <c r="A672" s="117">
        <f>特征计算_周度!A655</f>
        <v/>
      </c>
      <c r="B672" s="171">
        <f>IFERROR($A$3*特征计算_周度!B672+$B$3*特征计算_周度!C672+$C$3*特征计算_周度!D672+$D$3*特征计算_周度!E672+$E$3*特征计算_周度!F672+$F$3*特征计算_周度!H672,"")</f>
        <v/>
      </c>
      <c r="C672" s="118">
        <f>IFERROR(PERCENTILE(OFFSET(B672,1-364,0,364,1),$C$7),"")</f>
        <v/>
      </c>
      <c r="D672" s="118">
        <f>IFERROR(PERCENTILE(OFFSET(B672,1-364,0,364,1),$C$11),"")</f>
        <v/>
      </c>
      <c r="E672" s="122">
        <f>_xlfn.LET(_xlpm.initState,IF(OR(B672="",C672=""),"",IF(OR(特征计算_周度!B655&gt;$B$15,特征计算_周度!C655&gt;$B$15,特征计算_周度!G655&gt;$B$15,特征计算_周度!E655&gt;$B$15,特征计算_周度!F655&gt;$B$15),$A$12,IFERROR(IF(B672&lt;PERCENTILE(OFFSET(B672,1-364,0,364,1),$C$7),$A$7,IF(B672&lt;PERCENTILE(OFFSET(B672,1-364,0,364,1),$C$8),$A$8,IF(B672&lt;PERCENTILE(OFFSET(B672,1-364,0,364,1),$C$9),$A$9,IF(B672&lt;PERCENTILE(OFFSET(B672,1-364,0,364,1),$C$10),$A$10,IF(B672&lt;PERCENTILE(OFFSET(B672,1-364,0,364,1),$C$11),$A$11,$A$12))))),""))),_xlpm.dev,原始数据_周度!G655,_xlpm.minDev,MIN(OFFSET(原始数据_周度!G655,1-$D$17,0,$D$17,1)),_xlpm.bounce,_xlpm.dev-_xlpm.minDev,_xlpm.oversold,AND(ISNUMBER(_xlpm.dev),ISNUMBER(_xlpm.minDev),_xlpm.minDev&lt;=$B$17,_xlpm.bounce&gt;=$F$17,OR(_xlpm.initState=$A$12,_xlpm.initState=$A$11,_xlpm.initState=$A$10)),_xlpm.pctOnly,IFERROR(IF(B672&lt;PERCENTILE(OFFSET(B672,1-364,0,364,1),$C$7),$A$7,IF(B672&lt;PERCENTILE(OFFSET(B672,1-364,0,364,1),$C$8),$A$8,IF(B672&lt;PERCENTILE(OFFSET(B672,1-364,0,364,1),$C$9),$A$9,IF(B672&lt;PERCENTILE(OFFSET(B672,1-364,0,364,1),$C$10),$A$10,IF(B672&lt;PERCENTILE(OFFSET(B672,1-364,0,364,1),$C$11),$A$11,$A$12))))),""),IF(_xlpm.initState="","",IF(_xlpm.oversold,_xlpm.pctOnly,_xlpm.initState)))</f>
        <v/>
      </c>
      <c r="F672" s="119" t="n"/>
      <c r="G672" s="120">
        <f>IF(OR(B672="",C672=""),"",IF(OR(特征计算_周度!B655&gt;$B$15,特征计算_周度!C655&gt;$B$15,特征计算_周度!G655&gt;$B$15,特征计算_周度!E655&gt;$B$15,特征计算_周度!F655&gt;$B$15),IF(特征计算_周度!B655&gt;$B$15,"VIX ","")&amp;IF(特征计算_周度!C655&gt;$B$15,"HY ","")&amp;IF(特征计算_周度!G655&gt;$B$15,"Sahm ","")&amp;IF(特征计算_周度!E655&gt;$B$15,"趋势 ","")&amp;IF(特征计算_周度!F655&gt;$B$15,"斜率",""),"—"))</f>
        <v/>
      </c>
      <c r="H672" s="120">
        <f>IF(OR(B672="",C672=""),"",_xlfn.LET(_xlpm.dev,原始数据_周度!G655,_xlpm.minDev,MIN(OFFSET(原始数据_周度!G655,1-$D$17,0,$D$17,1)),_xlpm.bounce,_xlpm.dev-_xlpm.minDev,IF(AND(ISNUMBER(_xlpm.dev),ISNUMBER(_xlpm.minDev),_xlpm.minDev&lt;=$B$17,_xlpm.bounce&gt;=$F$17),"✅ 触发","—")))</f>
        <v/>
      </c>
      <c r="I672" s="172">
        <f>IFERROR(IF(特征计算_周度!H672&gt;$I$3,MIN($I$4,MAX(-$I$5,(特征计算_周度!H672-$I$3)*$I$4)),0),"")</f>
        <v/>
      </c>
    </row>
    <row r="673">
      <c r="A673" s="117">
        <f>特征计算_周度!A656</f>
        <v/>
      </c>
      <c r="B673" s="171">
        <f>IFERROR($A$3*特征计算_周度!B673+$B$3*特征计算_周度!C673+$C$3*特征计算_周度!D673+$D$3*特征计算_周度!E673+$E$3*特征计算_周度!F673+$F$3*特征计算_周度!H673,"")</f>
        <v/>
      </c>
      <c r="C673" s="118">
        <f>IFERROR(PERCENTILE(OFFSET(B673,1-364,0,364,1),$C$7),"")</f>
        <v/>
      </c>
      <c r="D673" s="118">
        <f>IFERROR(PERCENTILE(OFFSET(B673,1-364,0,364,1),$C$11),"")</f>
        <v/>
      </c>
      <c r="E673" s="122">
        <f>_xlfn.LET(_xlpm.initState,IF(OR(B673="",C673=""),"",IF(OR(特征计算_周度!B656&gt;$B$15,特征计算_周度!C656&gt;$B$15,特征计算_周度!G656&gt;$B$15,特征计算_周度!E656&gt;$B$15,特征计算_周度!F656&gt;$B$15),$A$12,IFERROR(IF(B673&lt;PERCENTILE(OFFSET(B673,1-364,0,364,1),$C$7),$A$7,IF(B673&lt;PERCENTILE(OFFSET(B673,1-364,0,364,1),$C$8),$A$8,IF(B673&lt;PERCENTILE(OFFSET(B673,1-364,0,364,1),$C$9),$A$9,IF(B673&lt;PERCENTILE(OFFSET(B673,1-364,0,364,1),$C$10),$A$10,IF(B673&lt;PERCENTILE(OFFSET(B673,1-364,0,364,1),$C$11),$A$11,$A$12))))),""))),_xlpm.dev,原始数据_周度!G656,_xlpm.minDev,MIN(OFFSET(原始数据_周度!G656,1-$D$17,0,$D$17,1)),_xlpm.bounce,_xlpm.dev-_xlpm.minDev,_xlpm.oversold,AND(ISNUMBER(_xlpm.dev),ISNUMBER(_xlpm.minDev),_xlpm.minDev&lt;=$B$17,_xlpm.bounce&gt;=$F$17,OR(_xlpm.initState=$A$12,_xlpm.initState=$A$11,_xlpm.initState=$A$10)),_xlpm.pctOnly,IFERROR(IF(B673&lt;PERCENTILE(OFFSET(B673,1-364,0,364,1),$C$7),$A$7,IF(B673&lt;PERCENTILE(OFFSET(B673,1-364,0,364,1),$C$8),$A$8,IF(B673&lt;PERCENTILE(OFFSET(B673,1-364,0,364,1),$C$9),$A$9,IF(B673&lt;PERCENTILE(OFFSET(B673,1-364,0,364,1),$C$10),$A$10,IF(B673&lt;PERCENTILE(OFFSET(B673,1-364,0,364,1),$C$11),$A$11,$A$12))))),""),IF(_xlpm.initState="","",IF(_xlpm.oversold,_xlpm.pctOnly,_xlpm.initState)))</f>
        <v/>
      </c>
      <c r="F673" s="119" t="n"/>
      <c r="G673" s="120">
        <f>IF(OR(B673="",C673=""),"",IF(OR(特征计算_周度!B656&gt;$B$15,特征计算_周度!C656&gt;$B$15,特征计算_周度!G656&gt;$B$15,特征计算_周度!E656&gt;$B$15,特征计算_周度!F656&gt;$B$15),IF(特征计算_周度!B656&gt;$B$15,"VIX ","")&amp;IF(特征计算_周度!C656&gt;$B$15,"HY ","")&amp;IF(特征计算_周度!G656&gt;$B$15,"Sahm ","")&amp;IF(特征计算_周度!E656&gt;$B$15,"趋势 ","")&amp;IF(特征计算_周度!F656&gt;$B$15,"斜率",""),"—"))</f>
        <v/>
      </c>
      <c r="H673" s="120">
        <f>IF(OR(B673="",C673=""),"",_xlfn.LET(_xlpm.dev,原始数据_周度!G656,_xlpm.minDev,MIN(OFFSET(原始数据_周度!G656,1-$D$17,0,$D$17,1)),_xlpm.bounce,_xlpm.dev-_xlpm.minDev,IF(AND(ISNUMBER(_xlpm.dev),ISNUMBER(_xlpm.minDev),_xlpm.minDev&lt;=$B$17,_xlpm.bounce&gt;=$F$17),"✅ 触发","—")))</f>
        <v/>
      </c>
      <c r="I673" s="172">
        <f>IFERROR(IF(特征计算_周度!H673&gt;$I$3,MIN($I$4,MAX(-$I$5,(特征计算_周度!H673-$I$3)*$I$4)),0),"")</f>
        <v/>
      </c>
    </row>
    <row r="674">
      <c r="A674" s="117">
        <f>特征计算_周度!A657</f>
        <v/>
      </c>
      <c r="B674" s="171">
        <f>IFERROR($A$3*特征计算_周度!B674+$B$3*特征计算_周度!C674+$C$3*特征计算_周度!D674+$D$3*特征计算_周度!E674+$E$3*特征计算_周度!F674+$F$3*特征计算_周度!H674,"")</f>
        <v/>
      </c>
      <c r="C674" s="118">
        <f>IFERROR(PERCENTILE(OFFSET(B674,1-364,0,364,1),$C$7),"")</f>
        <v/>
      </c>
      <c r="D674" s="118">
        <f>IFERROR(PERCENTILE(OFFSET(B674,1-364,0,364,1),$C$11),"")</f>
        <v/>
      </c>
      <c r="E674" s="122">
        <f>_xlfn.LET(_xlpm.initState,IF(OR(B674="",C674=""),"",IF(OR(特征计算_周度!B657&gt;$B$15,特征计算_周度!C657&gt;$B$15,特征计算_周度!G657&gt;$B$15,特征计算_周度!E657&gt;$B$15,特征计算_周度!F657&gt;$B$15),$A$12,IFERROR(IF(B674&lt;PERCENTILE(OFFSET(B674,1-364,0,364,1),$C$7),$A$7,IF(B674&lt;PERCENTILE(OFFSET(B674,1-364,0,364,1),$C$8),$A$8,IF(B674&lt;PERCENTILE(OFFSET(B674,1-364,0,364,1),$C$9),$A$9,IF(B674&lt;PERCENTILE(OFFSET(B674,1-364,0,364,1),$C$10),$A$10,IF(B674&lt;PERCENTILE(OFFSET(B674,1-364,0,364,1),$C$11),$A$11,$A$12))))),""))),_xlpm.dev,原始数据_周度!G657,_xlpm.minDev,MIN(OFFSET(原始数据_周度!G657,1-$D$17,0,$D$17,1)),_xlpm.bounce,_xlpm.dev-_xlpm.minDev,_xlpm.oversold,AND(ISNUMBER(_xlpm.dev),ISNUMBER(_xlpm.minDev),_xlpm.minDev&lt;=$B$17,_xlpm.bounce&gt;=$F$17,OR(_xlpm.initState=$A$12,_xlpm.initState=$A$11,_xlpm.initState=$A$10)),_xlpm.pctOnly,IFERROR(IF(B674&lt;PERCENTILE(OFFSET(B674,1-364,0,364,1),$C$7),$A$7,IF(B674&lt;PERCENTILE(OFFSET(B674,1-364,0,364,1),$C$8),$A$8,IF(B674&lt;PERCENTILE(OFFSET(B674,1-364,0,364,1),$C$9),$A$9,IF(B674&lt;PERCENTILE(OFFSET(B674,1-364,0,364,1),$C$10),$A$10,IF(B674&lt;PERCENTILE(OFFSET(B674,1-364,0,364,1),$C$11),$A$11,$A$12))))),""),IF(_xlpm.initState="","",IF(_xlpm.oversold,_xlpm.pctOnly,_xlpm.initState)))</f>
        <v/>
      </c>
      <c r="F674" s="119" t="n"/>
      <c r="G674" s="120">
        <f>IF(OR(B674="",C674=""),"",IF(OR(特征计算_周度!B657&gt;$B$15,特征计算_周度!C657&gt;$B$15,特征计算_周度!G657&gt;$B$15,特征计算_周度!E657&gt;$B$15,特征计算_周度!F657&gt;$B$15),IF(特征计算_周度!B657&gt;$B$15,"VIX ","")&amp;IF(特征计算_周度!C657&gt;$B$15,"HY ","")&amp;IF(特征计算_周度!G657&gt;$B$15,"Sahm ","")&amp;IF(特征计算_周度!E657&gt;$B$15,"趋势 ","")&amp;IF(特征计算_周度!F657&gt;$B$15,"斜率",""),"—"))</f>
        <v/>
      </c>
      <c r="H674" s="120">
        <f>IF(OR(B674="",C674=""),"",_xlfn.LET(_xlpm.dev,原始数据_周度!G657,_xlpm.minDev,MIN(OFFSET(原始数据_周度!G657,1-$D$17,0,$D$17,1)),_xlpm.bounce,_xlpm.dev-_xlpm.minDev,IF(AND(ISNUMBER(_xlpm.dev),ISNUMBER(_xlpm.minDev),_xlpm.minDev&lt;=$B$17,_xlpm.bounce&gt;=$F$17),"✅ 触发","—")))</f>
        <v/>
      </c>
      <c r="I674" s="172">
        <f>IFERROR(IF(特征计算_周度!H674&gt;$I$3,MIN($I$4,MAX(-$I$5,(特征计算_周度!H674-$I$3)*$I$4)),0),"")</f>
        <v/>
      </c>
    </row>
    <row r="675">
      <c r="A675" s="117">
        <f>特征计算_周度!A658</f>
        <v/>
      </c>
      <c r="B675" s="171">
        <f>IFERROR($A$3*特征计算_周度!B675+$B$3*特征计算_周度!C675+$C$3*特征计算_周度!D675+$D$3*特征计算_周度!E675+$E$3*特征计算_周度!F675+$F$3*特征计算_周度!H675,"")</f>
        <v/>
      </c>
      <c r="C675" s="118">
        <f>IFERROR(PERCENTILE(OFFSET(B675,1-364,0,364,1),$C$7),"")</f>
        <v/>
      </c>
      <c r="D675" s="118">
        <f>IFERROR(PERCENTILE(OFFSET(B675,1-364,0,364,1),$C$11),"")</f>
        <v/>
      </c>
      <c r="E675" s="122">
        <f>_xlfn.LET(_xlpm.initState,IF(OR(B675="",C675=""),"",IF(OR(特征计算_周度!B658&gt;$B$15,特征计算_周度!C658&gt;$B$15,特征计算_周度!G658&gt;$B$15,特征计算_周度!E658&gt;$B$15,特征计算_周度!F658&gt;$B$15),$A$12,IFERROR(IF(B675&lt;PERCENTILE(OFFSET(B675,1-364,0,364,1),$C$7),$A$7,IF(B675&lt;PERCENTILE(OFFSET(B675,1-364,0,364,1),$C$8),$A$8,IF(B675&lt;PERCENTILE(OFFSET(B675,1-364,0,364,1),$C$9),$A$9,IF(B675&lt;PERCENTILE(OFFSET(B675,1-364,0,364,1),$C$10),$A$10,IF(B675&lt;PERCENTILE(OFFSET(B675,1-364,0,364,1),$C$11),$A$11,$A$12))))),""))),_xlpm.dev,原始数据_周度!G658,_xlpm.minDev,MIN(OFFSET(原始数据_周度!G658,1-$D$17,0,$D$17,1)),_xlpm.bounce,_xlpm.dev-_xlpm.minDev,_xlpm.oversold,AND(ISNUMBER(_xlpm.dev),ISNUMBER(_xlpm.minDev),_xlpm.minDev&lt;=$B$17,_xlpm.bounce&gt;=$F$17,OR(_xlpm.initState=$A$12,_xlpm.initState=$A$11,_xlpm.initState=$A$10)),_xlpm.pctOnly,IFERROR(IF(B675&lt;PERCENTILE(OFFSET(B675,1-364,0,364,1),$C$7),$A$7,IF(B675&lt;PERCENTILE(OFFSET(B675,1-364,0,364,1),$C$8),$A$8,IF(B675&lt;PERCENTILE(OFFSET(B675,1-364,0,364,1),$C$9),$A$9,IF(B675&lt;PERCENTILE(OFFSET(B675,1-364,0,364,1),$C$10),$A$10,IF(B675&lt;PERCENTILE(OFFSET(B675,1-364,0,364,1),$C$11),$A$11,$A$12))))),""),IF(_xlpm.initState="","",IF(_xlpm.oversold,_xlpm.pctOnly,_xlpm.initState)))</f>
        <v/>
      </c>
      <c r="F675" s="119" t="n"/>
      <c r="G675" s="120">
        <f>IF(OR(B675="",C675=""),"",IF(OR(特征计算_周度!B658&gt;$B$15,特征计算_周度!C658&gt;$B$15,特征计算_周度!G658&gt;$B$15,特征计算_周度!E658&gt;$B$15,特征计算_周度!F658&gt;$B$15),IF(特征计算_周度!B658&gt;$B$15,"VIX ","")&amp;IF(特征计算_周度!C658&gt;$B$15,"HY ","")&amp;IF(特征计算_周度!G658&gt;$B$15,"Sahm ","")&amp;IF(特征计算_周度!E658&gt;$B$15,"趋势 ","")&amp;IF(特征计算_周度!F658&gt;$B$15,"斜率",""),"—"))</f>
        <v/>
      </c>
      <c r="H675" s="120">
        <f>IF(OR(B675="",C675=""),"",_xlfn.LET(_xlpm.dev,原始数据_周度!G658,_xlpm.minDev,MIN(OFFSET(原始数据_周度!G658,1-$D$17,0,$D$17,1)),_xlpm.bounce,_xlpm.dev-_xlpm.minDev,IF(AND(ISNUMBER(_xlpm.dev),ISNUMBER(_xlpm.minDev),_xlpm.minDev&lt;=$B$17,_xlpm.bounce&gt;=$F$17),"✅ 触发","—")))</f>
        <v/>
      </c>
      <c r="I675" s="172">
        <f>IFERROR(IF(特征计算_周度!H675&gt;$I$3,MIN($I$4,MAX(-$I$5,(特征计算_周度!H675-$I$3)*$I$4)),0),"")</f>
        <v/>
      </c>
    </row>
    <row r="676">
      <c r="A676" s="117">
        <f>特征计算_周度!A659</f>
        <v/>
      </c>
      <c r="B676" s="171">
        <f>IFERROR($A$3*特征计算_周度!B676+$B$3*特征计算_周度!C676+$C$3*特征计算_周度!D676+$D$3*特征计算_周度!E676+$E$3*特征计算_周度!F676+$F$3*特征计算_周度!H676,"")</f>
        <v/>
      </c>
      <c r="C676" s="118">
        <f>IFERROR(PERCENTILE(OFFSET(B676,1-364,0,364,1),$C$7),"")</f>
        <v/>
      </c>
      <c r="D676" s="118">
        <f>IFERROR(PERCENTILE(OFFSET(B676,1-364,0,364,1),$C$11),"")</f>
        <v/>
      </c>
      <c r="E676" s="122">
        <f>_xlfn.LET(_xlpm.initState,IF(OR(B676="",C676=""),"",IF(OR(特征计算_周度!B659&gt;$B$15,特征计算_周度!C659&gt;$B$15,特征计算_周度!G659&gt;$B$15,特征计算_周度!E659&gt;$B$15,特征计算_周度!F659&gt;$B$15),$A$12,IFERROR(IF(B676&lt;PERCENTILE(OFFSET(B676,1-364,0,364,1),$C$7),$A$7,IF(B676&lt;PERCENTILE(OFFSET(B676,1-364,0,364,1),$C$8),$A$8,IF(B676&lt;PERCENTILE(OFFSET(B676,1-364,0,364,1),$C$9),$A$9,IF(B676&lt;PERCENTILE(OFFSET(B676,1-364,0,364,1),$C$10),$A$10,IF(B676&lt;PERCENTILE(OFFSET(B676,1-364,0,364,1),$C$11),$A$11,$A$12))))),""))),_xlpm.dev,原始数据_周度!G659,_xlpm.minDev,MIN(OFFSET(原始数据_周度!G659,1-$D$17,0,$D$17,1)),_xlpm.bounce,_xlpm.dev-_xlpm.minDev,_xlpm.oversold,AND(ISNUMBER(_xlpm.dev),ISNUMBER(_xlpm.minDev),_xlpm.minDev&lt;=$B$17,_xlpm.bounce&gt;=$F$17,OR(_xlpm.initState=$A$12,_xlpm.initState=$A$11,_xlpm.initState=$A$10)),_xlpm.pctOnly,IFERROR(IF(B676&lt;PERCENTILE(OFFSET(B676,1-364,0,364,1),$C$7),$A$7,IF(B676&lt;PERCENTILE(OFFSET(B676,1-364,0,364,1),$C$8),$A$8,IF(B676&lt;PERCENTILE(OFFSET(B676,1-364,0,364,1),$C$9),$A$9,IF(B676&lt;PERCENTILE(OFFSET(B676,1-364,0,364,1),$C$10),$A$10,IF(B676&lt;PERCENTILE(OFFSET(B676,1-364,0,364,1),$C$11),$A$11,$A$12))))),""),IF(_xlpm.initState="","",IF(_xlpm.oversold,_xlpm.pctOnly,_xlpm.initState)))</f>
        <v/>
      </c>
      <c r="F676" s="119" t="n"/>
      <c r="G676" s="120">
        <f>IF(OR(B676="",C676=""),"",IF(OR(特征计算_周度!B659&gt;$B$15,特征计算_周度!C659&gt;$B$15,特征计算_周度!G659&gt;$B$15,特征计算_周度!E659&gt;$B$15,特征计算_周度!F659&gt;$B$15),IF(特征计算_周度!B659&gt;$B$15,"VIX ","")&amp;IF(特征计算_周度!C659&gt;$B$15,"HY ","")&amp;IF(特征计算_周度!G659&gt;$B$15,"Sahm ","")&amp;IF(特征计算_周度!E659&gt;$B$15,"趋势 ","")&amp;IF(特征计算_周度!F659&gt;$B$15,"斜率",""),"—"))</f>
        <v/>
      </c>
      <c r="H676" s="120">
        <f>IF(OR(B676="",C676=""),"",_xlfn.LET(_xlpm.dev,原始数据_周度!G659,_xlpm.minDev,MIN(OFFSET(原始数据_周度!G659,1-$D$17,0,$D$17,1)),_xlpm.bounce,_xlpm.dev-_xlpm.minDev,IF(AND(ISNUMBER(_xlpm.dev),ISNUMBER(_xlpm.minDev),_xlpm.minDev&lt;=$B$17,_xlpm.bounce&gt;=$F$17),"✅ 触发","—")))</f>
        <v/>
      </c>
      <c r="I676" s="172">
        <f>IFERROR(IF(特征计算_周度!H676&gt;$I$3,MIN($I$4,MAX(-$I$5,(特征计算_周度!H676-$I$3)*$I$4)),0),"")</f>
        <v/>
      </c>
    </row>
    <row r="677">
      <c r="A677" s="117">
        <f>特征计算_周度!A660</f>
        <v/>
      </c>
      <c r="B677" s="171">
        <f>IFERROR($A$3*特征计算_周度!B677+$B$3*特征计算_周度!C677+$C$3*特征计算_周度!D677+$D$3*特征计算_周度!E677+$E$3*特征计算_周度!F677+$F$3*特征计算_周度!H677,"")</f>
        <v/>
      </c>
      <c r="C677" s="118">
        <f>IFERROR(PERCENTILE(OFFSET(B677,1-364,0,364,1),$C$7),"")</f>
        <v/>
      </c>
      <c r="D677" s="118">
        <f>IFERROR(PERCENTILE(OFFSET(B677,1-364,0,364,1),$C$11),"")</f>
        <v/>
      </c>
      <c r="E677" s="122">
        <f>_xlfn.LET(_xlpm.initState,IF(OR(B677="",C677=""),"",IF(OR(特征计算_周度!B660&gt;$B$15,特征计算_周度!C660&gt;$B$15,特征计算_周度!G660&gt;$B$15,特征计算_周度!E660&gt;$B$15,特征计算_周度!F660&gt;$B$15),$A$12,IFERROR(IF(B677&lt;PERCENTILE(OFFSET(B677,1-364,0,364,1),$C$7),$A$7,IF(B677&lt;PERCENTILE(OFFSET(B677,1-364,0,364,1),$C$8),$A$8,IF(B677&lt;PERCENTILE(OFFSET(B677,1-364,0,364,1),$C$9),$A$9,IF(B677&lt;PERCENTILE(OFFSET(B677,1-364,0,364,1),$C$10),$A$10,IF(B677&lt;PERCENTILE(OFFSET(B677,1-364,0,364,1),$C$11),$A$11,$A$12))))),""))),_xlpm.dev,原始数据_周度!G660,_xlpm.minDev,MIN(OFFSET(原始数据_周度!G660,1-$D$17,0,$D$17,1)),_xlpm.bounce,_xlpm.dev-_xlpm.minDev,_xlpm.oversold,AND(ISNUMBER(_xlpm.dev),ISNUMBER(_xlpm.minDev),_xlpm.minDev&lt;=$B$17,_xlpm.bounce&gt;=$F$17,OR(_xlpm.initState=$A$12,_xlpm.initState=$A$11,_xlpm.initState=$A$10)),_xlpm.pctOnly,IFERROR(IF(B677&lt;PERCENTILE(OFFSET(B677,1-364,0,364,1),$C$7),$A$7,IF(B677&lt;PERCENTILE(OFFSET(B677,1-364,0,364,1),$C$8),$A$8,IF(B677&lt;PERCENTILE(OFFSET(B677,1-364,0,364,1),$C$9),$A$9,IF(B677&lt;PERCENTILE(OFFSET(B677,1-364,0,364,1),$C$10),$A$10,IF(B677&lt;PERCENTILE(OFFSET(B677,1-364,0,364,1),$C$11),$A$11,$A$12))))),""),IF(_xlpm.initState="","",IF(_xlpm.oversold,_xlpm.pctOnly,_xlpm.initState)))</f>
        <v/>
      </c>
      <c r="F677" s="119" t="n"/>
      <c r="G677" s="120">
        <f>IF(OR(B677="",C677=""),"",IF(OR(特征计算_周度!B660&gt;$B$15,特征计算_周度!C660&gt;$B$15,特征计算_周度!G660&gt;$B$15,特征计算_周度!E660&gt;$B$15,特征计算_周度!F660&gt;$B$15),IF(特征计算_周度!B660&gt;$B$15,"VIX ","")&amp;IF(特征计算_周度!C660&gt;$B$15,"HY ","")&amp;IF(特征计算_周度!G660&gt;$B$15,"Sahm ","")&amp;IF(特征计算_周度!E660&gt;$B$15,"趋势 ","")&amp;IF(特征计算_周度!F660&gt;$B$15,"斜率",""),"—"))</f>
        <v/>
      </c>
      <c r="H677" s="120">
        <f>IF(OR(B677="",C677=""),"",_xlfn.LET(_xlpm.dev,原始数据_周度!G660,_xlpm.minDev,MIN(OFFSET(原始数据_周度!G660,1-$D$17,0,$D$17,1)),_xlpm.bounce,_xlpm.dev-_xlpm.minDev,IF(AND(ISNUMBER(_xlpm.dev),ISNUMBER(_xlpm.minDev),_xlpm.minDev&lt;=$B$17,_xlpm.bounce&gt;=$F$17),"✅ 触发","—")))</f>
        <v/>
      </c>
      <c r="I677" s="172">
        <f>IFERROR(IF(特征计算_周度!H677&gt;$I$3,MIN($I$4,MAX(-$I$5,(特征计算_周度!H677-$I$3)*$I$4)),0),"")</f>
        <v/>
      </c>
    </row>
    <row r="678">
      <c r="A678" s="117">
        <f>特征计算_周度!A661</f>
        <v/>
      </c>
      <c r="B678" s="171">
        <f>IFERROR($A$3*特征计算_周度!B678+$B$3*特征计算_周度!C678+$C$3*特征计算_周度!D678+$D$3*特征计算_周度!E678+$E$3*特征计算_周度!F678+$F$3*特征计算_周度!H678,"")</f>
        <v/>
      </c>
      <c r="C678" s="118">
        <f>IFERROR(PERCENTILE(OFFSET(B678,1-364,0,364,1),$C$7),"")</f>
        <v/>
      </c>
      <c r="D678" s="118">
        <f>IFERROR(PERCENTILE(OFFSET(B678,1-364,0,364,1),$C$11),"")</f>
        <v/>
      </c>
      <c r="E678" s="122">
        <f>_xlfn.LET(_xlpm.initState,IF(OR(B678="",C678=""),"",IF(OR(特征计算_周度!B661&gt;$B$15,特征计算_周度!C661&gt;$B$15,特征计算_周度!G661&gt;$B$15,特征计算_周度!E661&gt;$B$15,特征计算_周度!F661&gt;$B$15),$A$12,IFERROR(IF(B678&lt;PERCENTILE(OFFSET(B678,1-364,0,364,1),$C$7),$A$7,IF(B678&lt;PERCENTILE(OFFSET(B678,1-364,0,364,1),$C$8),$A$8,IF(B678&lt;PERCENTILE(OFFSET(B678,1-364,0,364,1),$C$9),$A$9,IF(B678&lt;PERCENTILE(OFFSET(B678,1-364,0,364,1),$C$10),$A$10,IF(B678&lt;PERCENTILE(OFFSET(B678,1-364,0,364,1),$C$11),$A$11,$A$12))))),""))),_xlpm.dev,原始数据_周度!G661,_xlpm.minDev,MIN(OFFSET(原始数据_周度!G661,1-$D$17,0,$D$17,1)),_xlpm.bounce,_xlpm.dev-_xlpm.minDev,_xlpm.oversold,AND(ISNUMBER(_xlpm.dev),ISNUMBER(_xlpm.minDev),_xlpm.minDev&lt;=$B$17,_xlpm.bounce&gt;=$F$17,OR(_xlpm.initState=$A$12,_xlpm.initState=$A$11,_xlpm.initState=$A$10)),_xlpm.pctOnly,IFERROR(IF(B678&lt;PERCENTILE(OFFSET(B678,1-364,0,364,1),$C$7),$A$7,IF(B678&lt;PERCENTILE(OFFSET(B678,1-364,0,364,1),$C$8),$A$8,IF(B678&lt;PERCENTILE(OFFSET(B678,1-364,0,364,1),$C$9),$A$9,IF(B678&lt;PERCENTILE(OFFSET(B678,1-364,0,364,1),$C$10),$A$10,IF(B678&lt;PERCENTILE(OFFSET(B678,1-364,0,364,1),$C$11),$A$11,$A$12))))),""),IF(_xlpm.initState="","",IF(_xlpm.oversold,_xlpm.pctOnly,_xlpm.initState)))</f>
        <v/>
      </c>
      <c r="F678" s="119" t="n"/>
      <c r="G678" s="120">
        <f>IF(OR(B678="",C678=""),"",IF(OR(特征计算_周度!B661&gt;$B$15,特征计算_周度!C661&gt;$B$15,特征计算_周度!G661&gt;$B$15,特征计算_周度!E661&gt;$B$15,特征计算_周度!F661&gt;$B$15),IF(特征计算_周度!B661&gt;$B$15,"VIX ","")&amp;IF(特征计算_周度!C661&gt;$B$15,"HY ","")&amp;IF(特征计算_周度!G661&gt;$B$15,"Sahm ","")&amp;IF(特征计算_周度!E661&gt;$B$15,"趋势 ","")&amp;IF(特征计算_周度!F661&gt;$B$15,"斜率",""),"—"))</f>
        <v/>
      </c>
      <c r="H678" s="120">
        <f>IF(OR(B678="",C678=""),"",_xlfn.LET(_xlpm.dev,原始数据_周度!G661,_xlpm.minDev,MIN(OFFSET(原始数据_周度!G661,1-$D$17,0,$D$17,1)),_xlpm.bounce,_xlpm.dev-_xlpm.minDev,IF(AND(ISNUMBER(_xlpm.dev),ISNUMBER(_xlpm.minDev),_xlpm.minDev&lt;=$B$17,_xlpm.bounce&gt;=$F$17),"✅ 触发","—")))</f>
        <v/>
      </c>
      <c r="I678" s="172">
        <f>IFERROR(IF(特征计算_周度!H678&gt;$I$3,MIN($I$4,MAX(-$I$5,(特征计算_周度!H678-$I$3)*$I$4)),0),"")</f>
        <v/>
      </c>
    </row>
    <row r="679">
      <c r="A679" s="117">
        <f>特征计算_周度!A662</f>
        <v/>
      </c>
      <c r="B679" s="171">
        <f>IFERROR($A$3*特征计算_周度!B679+$B$3*特征计算_周度!C679+$C$3*特征计算_周度!D679+$D$3*特征计算_周度!E679+$E$3*特征计算_周度!F679+$F$3*特征计算_周度!H679,"")</f>
        <v/>
      </c>
      <c r="C679" s="118">
        <f>IFERROR(PERCENTILE(OFFSET(B679,1-364,0,364,1),$C$7),"")</f>
        <v/>
      </c>
      <c r="D679" s="118">
        <f>IFERROR(PERCENTILE(OFFSET(B679,1-364,0,364,1),$C$11),"")</f>
        <v/>
      </c>
      <c r="E679" s="122">
        <f>_xlfn.LET(_xlpm.initState,IF(OR(B679="",C679=""),"",IF(OR(特征计算_周度!B662&gt;$B$15,特征计算_周度!C662&gt;$B$15,特征计算_周度!G662&gt;$B$15,特征计算_周度!E662&gt;$B$15,特征计算_周度!F662&gt;$B$15),$A$12,IFERROR(IF(B679&lt;PERCENTILE(OFFSET(B679,1-364,0,364,1),$C$7),$A$7,IF(B679&lt;PERCENTILE(OFFSET(B679,1-364,0,364,1),$C$8),$A$8,IF(B679&lt;PERCENTILE(OFFSET(B679,1-364,0,364,1),$C$9),$A$9,IF(B679&lt;PERCENTILE(OFFSET(B679,1-364,0,364,1),$C$10),$A$10,IF(B679&lt;PERCENTILE(OFFSET(B679,1-364,0,364,1),$C$11),$A$11,$A$12))))),""))),_xlpm.dev,原始数据_周度!G662,_xlpm.minDev,MIN(OFFSET(原始数据_周度!G662,1-$D$17,0,$D$17,1)),_xlpm.bounce,_xlpm.dev-_xlpm.minDev,_xlpm.oversold,AND(ISNUMBER(_xlpm.dev),ISNUMBER(_xlpm.minDev),_xlpm.minDev&lt;=$B$17,_xlpm.bounce&gt;=$F$17,OR(_xlpm.initState=$A$12,_xlpm.initState=$A$11,_xlpm.initState=$A$10)),_xlpm.pctOnly,IFERROR(IF(B679&lt;PERCENTILE(OFFSET(B679,1-364,0,364,1),$C$7),$A$7,IF(B679&lt;PERCENTILE(OFFSET(B679,1-364,0,364,1),$C$8),$A$8,IF(B679&lt;PERCENTILE(OFFSET(B679,1-364,0,364,1),$C$9),$A$9,IF(B679&lt;PERCENTILE(OFFSET(B679,1-364,0,364,1),$C$10),$A$10,IF(B679&lt;PERCENTILE(OFFSET(B679,1-364,0,364,1),$C$11),$A$11,$A$12))))),""),IF(_xlpm.initState="","",IF(_xlpm.oversold,_xlpm.pctOnly,_xlpm.initState)))</f>
        <v/>
      </c>
      <c r="F679" s="119" t="n"/>
      <c r="G679" s="120">
        <f>IF(OR(B679="",C679=""),"",IF(OR(特征计算_周度!B662&gt;$B$15,特征计算_周度!C662&gt;$B$15,特征计算_周度!G662&gt;$B$15,特征计算_周度!E662&gt;$B$15,特征计算_周度!F662&gt;$B$15),IF(特征计算_周度!B662&gt;$B$15,"VIX ","")&amp;IF(特征计算_周度!C662&gt;$B$15,"HY ","")&amp;IF(特征计算_周度!G662&gt;$B$15,"Sahm ","")&amp;IF(特征计算_周度!E662&gt;$B$15,"趋势 ","")&amp;IF(特征计算_周度!F662&gt;$B$15,"斜率",""),"—"))</f>
        <v/>
      </c>
      <c r="H679" s="120">
        <f>IF(OR(B679="",C679=""),"",_xlfn.LET(_xlpm.dev,原始数据_周度!G662,_xlpm.minDev,MIN(OFFSET(原始数据_周度!G662,1-$D$17,0,$D$17,1)),_xlpm.bounce,_xlpm.dev-_xlpm.minDev,IF(AND(ISNUMBER(_xlpm.dev),ISNUMBER(_xlpm.minDev),_xlpm.minDev&lt;=$B$17,_xlpm.bounce&gt;=$F$17),"✅ 触发","—")))</f>
        <v/>
      </c>
      <c r="I679" s="172">
        <f>IFERROR(IF(特征计算_周度!H679&gt;$I$3,MIN($I$4,MAX(-$I$5,(特征计算_周度!H679-$I$3)*$I$4)),0),"")</f>
        <v/>
      </c>
    </row>
    <row r="680">
      <c r="A680" s="117">
        <f>特征计算_周度!A663</f>
        <v/>
      </c>
      <c r="B680" s="171">
        <f>IFERROR($A$3*特征计算_周度!B680+$B$3*特征计算_周度!C680+$C$3*特征计算_周度!D680+$D$3*特征计算_周度!E680+$E$3*特征计算_周度!F680+$F$3*特征计算_周度!H680,"")</f>
        <v/>
      </c>
      <c r="C680" s="118">
        <f>IFERROR(PERCENTILE(OFFSET(B680,1-364,0,364,1),$C$7),"")</f>
        <v/>
      </c>
      <c r="D680" s="118">
        <f>IFERROR(PERCENTILE(OFFSET(B680,1-364,0,364,1),$C$11),"")</f>
        <v/>
      </c>
      <c r="E680" s="122">
        <f>_xlfn.LET(_xlpm.initState,IF(OR(B680="",C680=""),"",IF(OR(特征计算_周度!B663&gt;$B$15,特征计算_周度!C663&gt;$B$15,特征计算_周度!G663&gt;$B$15,特征计算_周度!E663&gt;$B$15,特征计算_周度!F663&gt;$B$15),$A$12,IFERROR(IF(B680&lt;PERCENTILE(OFFSET(B680,1-364,0,364,1),$C$7),$A$7,IF(B680&lt;PERCENTILE(OFFSET(B680,1-364,0,364,1),$C$8),$A$8,IF(B680&lt;PERCENTILE(OFFSET(B680,1-364,0,364,1),$C$9),$A$9,IF(B680&lt;PERCENTILE(OFFSET(B680,1-364,0,364,1),$C$10),$A$10,IF(B680&lt;PERCENTILE(OFFSET(B680,1-364,0,364,1),$C$11),$A$11,$A$12))))),""))),_xlpm.dev,原始数据_周度!G663,_xlpm.minDev,MIN(OFFSET(原始数据_周度!G663,1-$D$17,0,$D$17,1)),_xlpm.bounce,_xlpm.dev-_xlpm.minDev,_xlpm.oversold,AND(ISNUMBER(_xlpm.dev),ISNUMBER(_xlpm.minDev),_xlpm.minDev&lt;=$B$17,_xlpm.bounce&gt;=$F$17,OR(_xlpm.initState=$A$12,_xlpm.initState=$A$11,_xlpm.initState=$A$10)),_xlpm.pctOnly,IFERROR(IF(B680&lt;PERCENTILE(OFFSET(B680,1-364,0,364,1),$C$7),$A$7,IF(B680&lt;PERCENTILE(OFFSET(B680,1-364,0,364,1),$C$8),$A$8,IF(B680&lt;PERCENTILE(OFFSET(B680,1-364,0,364,1),$C$9),$A$9,IF(B680&lt;PERCENTILE(OFFSET(B680,1-364,0,364,1),$C$10),$A$10,IF(B680&lt;PERCENTILE(OFFSET(B680,1-364,0,364,1),$C$11),$A$11,$A$12))))),""),IF(_xlpm.initState="","",IF(_xlpm.oversold,_xlpm.pctOnly,_xlpm.initState)))</f>
        <v/>
      </c>
      <c r="F680" s="119" t="n"/>
      <c r="G680" s="120">
        <f>IF(OR(B680="",C680=""),"",IF(OR(特征计算_周度!B663&gt;$B$15,特征计算_周度!C663&gt;$B$15,特征计算_周度!G663&gt;$B$15,特征计算_周度!E663&gt;$B$15,特征计算_周度!F663&gt;$B$15),IF(特征计算_周度!B663&gt;$B$15,"VIX ","")&amp;IF(特征计算_周度!C663&gt;$B$15,"HY ","")&amp;IF(特征计算_周度!G663&gt;$B$15,"Sahm ","")&amp;IF(特征计算_周度!E663&gt;$B$15,"趋势 ","")&amp;IF(特征计算_周度!F663&gt;$B$15,"斜率",""),"—"))</f>
        <v/>
      </c>
      <c r="H680" s="120">
        <f>IF(OR(B680="",C680=""),"",_xlfn.LET(_xlpm.dev,原始数据_周度!G663,_xlpm.minDev,MIN(OFFSET(原始数据_周度!G663,1-$D$17,0,$D$17,1)),_xlpm.bounce,_xlpm.dev-_xlpm.minDev,IF(AND(ISNUMBER(_xlpm.dev),ISNUMBER(_xlpm.minDev),_xlpm.minDev&lt;=$B$17,_xlpm.bounce&gt;=$F$17),"✅ 触发","—")))</f>
        <v/>
      </c>
      <c r="I680" s="172">
        <f>IFERROR(IF(特征计算_周度!H680&gt;$I$3,MIN($I$4,MAX(-$I$5,(特征计算_周度!H680-$I$3)*$I$4)),0),"")</f>
        <v/>
      </c>
    </row>
    <row r="681">
      <c r="A681" s="117">
        <f>特征计算_周度!A664</f>
        <v/>
      </c>
      <c r="B681" s="171">
        <f>IFERROR($A$3*特征计算_周度!B681+$B$3*特征计算_周度!C681+$C$3*特征计算_周度!D681+$D$3*特征计算_周度!E681+$E$3*特征计算_周度!F681+$F$3*特征计算_周度!H681,"")</f>
        <v/>
      </c>
      <c r="C681" s="118">
        <f>IFERROR(PERCENTILE(OFFSET(B681,1-364,0,364,1),$C$7),"")</f>
        <v/>
      </c>
      <c r="D681" s="118">
        <f>IFERROR(PERCENTILE(OFFSET(B681,1-364,0,364,1),$C$11),"")</f>
        <v/>
      </c>
      <c r="E681" s="122">
        <f>_xlfn.LET(_xlpm.initState,IF(OR(B681="",C681=""),"",IF(OR(特征计算_周度!B664&gt;$B$15,特征计算_周度!C664&gt;$B$15,特征计算_周度!G664&gt;$B$15,特征计算_周度!E664&gt;$B$15,特征计算_周度!F664&gt;$B$15),$A$12,IFERROR(IF(B681&lt;PERCENTILE(OFFSET(B681,1-364,0,364,1),$C$7),$A$7,IF(B681&lt;PERCENTILE(OFFSET(B681,1-364,0,364,1),$C$8),$A$8,IF(B681&lt;PERCENTILE(OFFSET(B681,1-364,0,364,1),$C$9),$A$9,IF(B681&lt;PERCENTILE(OFFSET(B681,1-364,0,364,1),$C$10),$A$10,IF(B681&lt;PERCENTILE(OFFSET(B681,1-364,0,364,1),$C$11),$A$11,$A$12))))),""))),_xlpm.dev,原始数据_周度!G664,_xlpm.minDev,MIN(OFFSET(原始数据_周度!G664,1-$D$17,0,$D$17,1)),_xlpm.bounce,_xlpm.dev-_xlpm.minDev,_xlpm.oversold,AND(ISNUMBER(_xlpm.dev),ISNUMBER(_xlpm.minDev),_xlpm.minDev&lt;=$B$17,_xlpm.bounce&gt;=$F$17,OR(_xlpm.initState=$A$12,_xlpm.initState=$A$11,_xlpm.initState=$A$10)),_xlpm.pctOnly,IFERROR(IF(B681&lt;PERCENTILE(OFFSET(B681,1-364,0,364,1),$C$7),$A$7,IF(B681&lt;PERCENTILE(OFFSET(B681,1-364,0,364,1),$C$8),$A$8,IF(B681&lt;PERCENTILE(OFFSET(B681,1-364,0,364,1),$C$9),$A$9,IF(B681&lt;PERCENTILE(OFFSET(B681,1-364,0,364,1),$C$10),$A$10,IF(B681&lt;PERCENTILE(OFFSET(B681,1-364,0,364,1),$C$11),$A$11,$A$12))))),""),IF(_xlpm.initState="","",IF(_xlpm.oversold,_xlpm.pctOnly,_xlpm.initState)))</f>
        <v/>
      </c>
      <c r="F681" s="119" t="n"/>
      <c r="G681" s="120">
        <f>IF(OR(B681="",C681=""),"",IF(OR(特征计算_周度!B664&gt;$B$15,特征计算_周度!C664&gt;$B$15,特征计算_周度!G664&gt;$B$15,特征计算_周度!E664&gt;$B$15,特征计算_周度!F664&gt;$B$15),IF(特征计算_周度!B664&gt;$B$15,"VIX ","")&amp;IF(特征计算_周度!C664&gt;$B$15,"HY ","")&amp;IF(特征计算_周度!G664&gt;$B$15,"Sahm ","")&amp;IF(特征计算_周度!E664&gt;$B$15,"趋势 ","")&amp;IF(特征计算_周度!F664&gt;$B$15,"斜率",""),"—"))</f>
        <v/>
      </c>
      <c r="H681" s="120">
        <f>IF(OR(B681="",C681=""),"",_xlfn.LET(_xlpm.dev,原始数据_周度!G664,_xlpm.minDev,MIN(OFFSET(原始数据_周度!G664,1-$D$17,0,$D$17,1)),_xlpm.bounce,_xlpm.dev-_xlpm.minDev,IF(AND(ISNUMBER(_xlpm.dev),ISNUMBER(_xlpm.minDev),_xlpm.minDev&lt;=$B$17,_xlpm.bounce&gt;=$F$17),"✅ 触发","—")))</f>
        <v/>
      </c>
      <c r="I681" s="172">
        <f>IFERROR(IF(特征计算_周度!H681&gt;$I$3,MIN($I$4,MAX(-$I$5,(特征计算_周度!H681-$I$3)*$I$4)),0),"")</f>
        <v/>
      </c>
    </row>
    <row r="682">
      <c r="A682" s="117">
        <f>特征计算_周度!A665</f>
        <v/>
      </c>
      <c r="B682" s="171">
        <f>IFERROR($A$3*特征计算_周度!B682+$B$3*特征计算_周度!C682+$C$3*特征计算_周度!D682+$D$3*特征计算_周度!E682+$E$3*特征计算_周度!F682+$F$3*特征计算_周度!H682,"")</f>
        <v/>
      </c>
      <c r="C682" s="118">
        <f>IFERROR(PERCENTILE(OFFSET(B682,1-364,0,364,1),$C$7),"")</f>
        <v/>
      </c>
      <c r="D682" s="118">
        <f>IFERROR(PERCENTILE(OFFSET(B682,1-364,0,364,1),$C$11),"")</f>
        <v/>
      </c>
      <c r="E682" s="122">
        <f>_xlfn.LET(_xlpm.initState,IF(OR(B682="",C682=""),"",IF(OR(特征计算_周度!B665&gt;$B$15,特征计算_周度!C665&gt;$B$15,特征计算_周度!G665&gt;$B$15,特征计算_周度!E665&gt;$B$15,特征计算_周度!F665&gt;$B$15),$A$12,IFERROR(IF(B682&lt;PERCENTILE(OFFSET(B682,1-364,0,364,1),$C$7),$A$7,IF(B682&lt;PERCENTILE(OFFSET(B682,1-364,0,364,1),$C$8),$A$8,IF(B682&lt;PERCENTILE(OFFSET(B682,1-364,0,364,1),$C$9),$A$9,IF(B682&lt;PERCENTILE(OFFSET(B682,1-364,0,364,1),$C$10),$A$10,IF(B682&lt;PERCENTILE(OFFSET(B682,1-364,0,364,1),$C$11),$A$11,$A$12))))),""))),_xlpm.dev,原始数据_周度!G665,_xlpm.minDev,MIN(OFFSET(原始数据_周度!G665,1-$D$17,0,$D$17,1)),_xlpm.bounce,_xlpm.dev-_xlpm.minDev,_xlpm.oversold,AND(ISNUMBER(_xlpm.dev),ISNUMBER(_xlpm.minDev),_xlpm.minDev&lt;=$B$17,_xlpm.bounce&gt;=$F$17,OR(_xlpm.initState=$A$12,_xlpm.initState=$A$11,_xlpm.initState=$A$10)),_xlpm.pctOnly,IFERROR(IF(B682&lt;PERCENTILE(OFFSET(B682,1-364,0,364,1),$C$7),$A$7,IF(B682&lt;PERCENTILE(OFFSET(B682,1-364,0,364,1),$C$8),$A$8,IF(B682&lt;PERCENTILE(OFFSET(B682,1-364,0,364,1),$C$9),$A$9,IF(B682&lt;PERCENTILE(OFFSET(B682,1-364,0,364,1),$C$10),$A$10,IF(B682&lt;PERCENTILE(OFFSET(B682,1-364,0,364,1),$C$11),$A$11,$A$12))))),""),IF(_xlpm.initState="","",IF(_xlpm.oversold,_xlpm.pctOnly,_xlpm.initState)))</f>
        <v/>
      </c>
      <c r="F682" s="119" t="n"/>
      <c r="G682" s="120">
        <f>IF(OR(B682="",C682=""),"",IF(OR(特征计算_周度!B665&gt;$B$15,特征计算_周度!C665&gt;$B$15,特征计算_周度!G665&gt;$B$15,特征计算_周度!E665&gt;$B$15,特征计算_周度!F665&gt;$B$15),IF(特征计算_周度!B665&gt;$B$15,"VIX ","")&amp;IF(特征计算_周度!C665&gt;$B$15,"HY ","")&amp;IF(特征计算_周度!G665&gt;$B$15,"Sahm ","")&amp;IF(特征计算_周度!E665&gt;$B$15,"趋势 ","")&amp;IF(特征计算_周度!F665&gt;$B$15,"斜率",""),"—"))</f>
        <v/>
      </c>
      <c r="H682" s="120">
        <f>IF(OR(B682="",C682=""),"",_xlfn.LET(_xlpm.dev,原始数据_周度!G665,_xlpm.minDev,MIN(OFFSET(原始数据_周度!G665,1-$D$17,0,$D$17,1)),_xlpm.bounce,_xlpm.dev-_xlpm.minDev,IF(AND(ISNUMBER(_xlpm.dev),ISNUMBER(_xlpm.minDev),_xlpm.minDev&lt;=$B$17,_xlpm.bounce&gt;=$F$17),"✅ 触发","—")))</f>
        <v/>
      </c>
      <c r="I682" s="172">
        <f>IFERROR(IF(特征计算_周度!H682&gt;$I$3,MIN($I$4,MAX(-$I$5,(特征计算_周度!H682-$I$3)*$I$4)),0),"")</f>
        <v/>
      </c>
    </row>
    <row r="683">
      <c r="A683" s="117">
        <f>特征计算_周度!A666</f>
        <v/>
      </c>
      <c r="B683" s="171">
        <f>IFERROR($A$3*特征计算_周度!B683+$B$3*特征计算_周度!C683+$C$3*特征计算_周度!D683+$D$3*特征计算_周度!E683+$E$3*特征计算_周度!F683+$F$3*特征计算_周度!H683,"")</f>
        <v/>
      </c>
      <c r="C683" s="118">
        <f>IFERROR(PERCENTILE(OFFSET(B683,1-364,0,364,1),$C$7),"")</f>
        <v/>
      </c>
      <c r="D683" s="118">
        <f>IFERROR(PERCENTILE(OFFSET(B683,1-364,0,364,1),$C$11),"")</f>
        <v/>
      </c>
      <c r="E683" s="122">
        <f>_xlfn.LET(_xlpm.initState,IF(OR(B683="",C683=""),"",IF(OR(特征计算_周度!B666&gt;$B$15,特征计算_周度!C666&gt;$B$15,特征计算_周度!G666&gt;$B$15,特征计算_周度!E666&gt;$B$15,特征计算_周度!F666&gt;$B$15),$A$12,IFERROR(IF(B683&lt;PERCENTILE(OFFSET(B683,1-364,0,364,1),$C$7),$A$7,IF(B683&lt;PERCENTILE(OFFSET(B683,1-364,0,364,1),$C$8),$A$8,IF(B683&lt;PERCENTILE(OFFSET(B683,1-364,0,364,1),$C$9),$A$9,IF(B683&lt;PERCENTILE(OFFSET(B683,1-364,0,364,1),$C$10),$A$10,IF(B683&lt;PERCENTILE(OFFSET(B683,1-364,0,364,1),$C$11),$A$11,$A$12))))),""))),_xlpm.dev,原始数据_周度!G666,_xlpm.minDev,MIN(OFFSET(原始数据_周度!G666,1-$D$17,0,$D$17,1)),_xlpm.bounce,_xlpm.dev-_xlpm.minDev,_xlpm.oversold,AND(ISNUMBER(_xlpm.dev),ISNUMBER(_xlpm.minDev),_xlpm.minDev&lt;=$B$17,_xlpm.bounce&gt;=$F$17,OR(_xlpm.initState=$A$12,_xlpm.initState=$A$11,_xlpm.initState=$A$10)),_xlpm.pctOnly,IFERROR(IF(B683&lt;PERCENTILE(OFFSET(B683,1-364,0,364,1),$C$7),$A$7,IF(B683&lt;PERCENTILE(OFFSET(B683,1-364,0,364,1),$C$8),$A$8,IF(B683&lt;PERCENTILE(OFFSET(B683,1-364,0,364,1),$C$9),$A$9,IF(B683&lt;PERCENTILE(OFFSET(B683,1-364,0,364,1),$C$10),$A$10,IF(B683&lt;PERCENTILE(OFFSET(B683,1-364,0,364,1),$C$11),$A$11,$A$12))))),""),IF(_xlpm.initState="","",IF(_xlpm.oversold,_xlpm.pctOnly,_xlpm.initState)))</f>
        <v/>
      </c>
      <c r="F683" s="119" t="n"/>
      <c r="G683" s="120">
        <f>IF(OR(B683="",C683=""),"",IF(OR(特征计算_周度!B666&gt;$B$15,特征计算_周度!C666&gt;$B$15,特征计算_周度!G666&gt;$B$15,特征计算_周度!E666&gt;$B$15,特征计算_周度!F666&gt;$B$15),IF(特征计算_周度!B666&gt;$B$15,"VIX ","")&amp;IF(特征计算_周度!C666&gt;$B$15,"HY ","")&amp;IF(特征计算_周度!G666&gt;$B$15,"Sahm ","")&amp;IF(特征计算_周度!E666&gt;$B$15,"趋势 ","")&amp;IF(特征计算_周度!F666&gt;$B$15,"斜率",""),"—"))</f>
        <v/>
      </c>
      <c r="H683" s="120">
        <f>IF(OR(B683="",C683=""),"",_xlfn.LET(_xlpm.dev,原始数据_周度!G666,_xlpm.minDev,MIN(OFFSET(原始数据_周度!G666,1-$D$17,0,$D$17,1)),_xlpm.bounce,_xlpm.dev-_xlpm.minDev,IF(AND(ISNUMBER(_xlpm.dev),ISNUMBER(_xlpm.minDev),_xlpm.minDev&lt;=$B$17,_xlpm.bounce&gt;=$F$17),"✅ 触发","—")))</f>
        <v/>
      </c>
      <c r="I683" s="172">
        <f>IFERROR(IF(特征计算_周度!H683&gt;$I$3,MIN($I$4,MAX(-$I$5,(特征计算_周度!H683-$I$3)*$I$4)),0),"")</f>
        <v/>
      </c>
    </row>
    <row r="684">
      <c r="A684" s="117">
        <f>特征计算_周度!A667</f>
        <v/>
      </c>
      <c r="B684" s="171">
        <f>IFERROR($A$3*特征计算_周度!B684+$B$3*特征计算_周度!C684+$C$3*特征计算_周度!D684+$D$3*特征计算_周度!E684+$E$3*特征计算_周度!F684+$F$3*特征计算_周度!H684,"")</f>
        <v/>
      </c>
      <c r="C684" s="118">
        <f>IFERROR(PERCENTILE(OFFSET(B684,1-364,0,364,1),$C$7),"")</f>
        <v/>
      </c>
      <c r="D684" s="118">
        <f>IFERROR(PERCENTILE(OFFSET(B684,1-364,0,364,1),$C$11),"")</f>
        <v/>
      </c>
      <c r="E684" s="122">
        <f>_xlfn.LET(_xlpm.initState,IF(OR(B684="",C684=""),"",IF(OR(特征计算_周度!B667&gt;$B$15,特征计算_周度!C667&gt;$B$15,特征计算_周度!G667&gt;$B$15,特征计算_周度!E667&gt;$B$15,特征计算_周度!F667&gt;$B$15),$A$12,IFERROR(IF(B684&lt;PERCENTILE(OFFSET(B684,1-364,0,364,1),$C$7),$A$7,IF(B684&lt;PERCENTILE(OFFSET(B684,1-364,0,364,1),$C$8),$A$8,IF(B684&lt;PERCENTILE(OFFSET(B684,1-364,0,364,1),$C$9),$A$9,IF(B684&lt;PERCENTILE(OFFSET(B684,1-364,0,364,1),$C$10),$A$10,IF(B684&lt;PERCENTILE(OFFSET(B684,1-364,0,364,1),$C$11),$A$11,$A$12))))),""))),_xlpm.dev,原始数据_周度!G667,_xlpm.minDev,MIN(OFFSET(原始数据_周度!G667,1-$D$17,0,$D$17,1)),_xlpm.bounce,_xlpm.dev-_xlpm.minDev,_xlpm.oversold,AND(ISNUMBER(_xlpm.dev),ISNUMBER(_xlpm.minDev),_xlpm.minDev&lt;=$B$17,_xlpm.bounce&gt;=$F$17,OR(_xlpm.initState=$A$12,_xlpm.initState=$A$11,_xlpm.initState=$A$10)),_xlpm.pctOnly,IFERROR(IF(B684&lt;PERCENTILE(OFFSET(B684,1-364,0,364,1),$C$7),$A$7,IF(B684&lt;PERCENTILE(OFFSET(B684,1-364,0,364,1),$C$8),$A$8,IF(B684&lt;PERCENTILE(OFFSET(B684,1-364,0,364,1),$C$9),$A$9,IF(B684&lt;PERCENTILE(OFFSET(B684,1-364,0,364,1),$C$10),$A$10,IF(B684&lt;PERCENTILE(OFFSET(B684,1-364,0,364,1),$C$11),$A$11,$A$12))))),""),IF(_xlpm.initState="","",IF(_xlpm.oversold,_xlpm.pctOnly,_xlpm.initState)))</f>
        <v/>
      </c>
      <c r="F684" s="119" t="n"/>
      <c r="G684" s="120">
        <f>IF(OR(B684="",C684=""),"",IF(OR(特征计算_周度!B667&gt;$B$15,特征计算_周度!C667&gt;$B$15,特征计算_周度!G667&gt;$B$15,特征计算_周度!E667&gt;$B$15,特征计算_周度!F667&gt;$B$15),IF(特征计算_周度!B667&gt;$B$15,"VIX ","")&amp;IF(特征计算_周度!C667&gt;$B$15,"HY ","")&amp;IF(特征计算_周度!G667&gt;$B$15,"Sahm ","")&amp;IF(特征计算_周度!E667&gt;$B$15,"趋势 ","")&amp;IF(特征计算_周度!F667&gt;$B$15,"斜率",""),"—"))</f>
        <v/>
      </c>
      <c r="H684" s="120">
        <f>IF(OR(B684="",C684=""),"",_xlfn.LET(_xlpm.dev,原始数据_周度!G667,_xlpm.minDev,MIN(OFFSET(原始数据_周度!G667,1-$D$17,0,$D$17,1)),_xlpm.bounce,_xlpm.dev-_xlpm.minDev,IF(AND(ISNUMBER(_xlpm.dev),ISNUMBER(_xlpm.minDev),_xlpm.minDev&lt;=$B$17,_xlpm.bounce&gt;=$F$17),"✅ 触发","—")))</f>
        <v/>
      </c>
      <c r="I684" s="172">
        <f>IFERROR(IF(特征计算_周度!H684&gt;$I$3,MIN($I$4,MAX(-$I$5,(特征计算_周度!H684-$I$3)*$I$4)),0),"")</f>
        <v/>
      </c>
    </row>
    <row r="685">
      <c r="A685" s="117">
        <f>特征计算_周度!A668</f>
        <v/>
      </c>
      <c r="B685" s="171">
        <f>IFERROR($A$3*特征计算_周度!B685+$B$3*特征计算_周度!C685+$C$3*特征计算_周度!D685+$D$3*特征计算_周度!E685+$E$3*特征计算_周度!F685+$F$3*特征计算_周度!H685,"")</f>
        <v/>
      </c>
      <c r="C685" s="118">
        <f>IFERROR(PERCENTILE(OFFSET(B685,1-364,0,364,1),$C$7),"")</f>
        <v/>
      </c>
      <c r="D685" s="118">
        <f>IFERROR(PERCENTILE(OFFSET(B685,1-364,0,364,1),$C$11),"")</f>
        <v/>
      </c>
      <c r="E685" s="122">
        <f>_xlfn.LET(_xlpm.initState,IF(OR(B685="",C685=""),"",IF(OR(特征计算_周度!B668&gt;$B$15,特征计算_周度!C668&gt;$B$15,特征计算_周度!G668&gt;$B$15,特征计算_周度!E668&gt;$B$15,特征计算_周度!F668&gt;$B$15),$A$12,IFERROR(IF(B685&lt;PERCENTILE(OFFSET(B685,1-364,0,364,1),$C$7),$A$7,IF(B685&lt;PERCENTILE(OFFSET(B685,1-364,0,364,1),$C$8),$A$8,IF(B685&lt;PERCENTILE(OFFSET(B685,1-364,0,364,1),$C$9),$A$9,IF(B685&lt;PERCENTILE(OFFSET(B685,1-364,0,364,1),$C$10),$A$10,IF(B685&lt;PERCENTILE(OFFSET(B685,1-364,0,364,1),$C$11),$A$11,$A$12))))),""))),_xlpm.dev,原始数据_周度!G668,_xlpm.minDev,MIN(OFFSET(原始数据_周度!G668,1-$D$17,0,$D$17,1)),_xlpm.bounce,_xlpm.dev-_xlpm.minDev,_xlpm.oversold,AND(ISNUMBER(_xlpm.dev),ISNUMBER(_xlpm.minDev),_xlpm.minDev&lt;=$B$17,_xlpm.bounce&gt;=$F$17,OR(_xlpm.initState=$A$12,_xlpm.initState=$A$11,_xlpm.initState=$A$10)),_xlpm.pctOnly,IFERROR(IF(B685&lt;PERCENTILE(OFFSET(B685,1-364,0,364,1),$C$7),$A$7,IF(B685&lt;PERCENTILE(OFFSET(B685,1-364,0,364,1),$C$8),$A$8,IF(B685&lt;PERCENTILE(OFFSET(B685,1-364,0,364,1),$C$9),$A$9,IF(B685&lt;PERCENTILE(OFFSET(B685,1-364,0,364,1),$C$10),$A$10,IF(B685&lt;PERCENTILE(OFFSET(B685,1-364,0,364,1),$C$11),$A$11,$A$12))))),""),IF(_xlpm.initState="","",IF(_xlpm.oversold,_xlpm.pctOnly,_xlpm.initState)))</f>
        <v/>
      </c>
      <c r="F685" s="119" t="n"/>
      <c r="G685" s="120">
        <f>IF(OR(B685="",C685=""),"",IF(OR(特征计算_周度!B668&gt;$B$15,特征计算_周度!C668&gt;$B$15,特征计算_周度!G668&gt;$B$15,特征计算_周度!E668&gt;$B$15,特征计算_周度!F668&gt;$B$15),IF(特征计算_周度!B668&gt;$B$15,"VIX ","")&amp;IF(特征计算_周度!C668&gt;$B$15,"HY ","")&amp;IF(特征计算_周度!G668&gt;$B$15,"Sahm ","")&amp;IF(特征计算_周度!E668&gt;$B$15,"趋势 ","")&amp;IF(特征计算_周度!F668&gt;$B$15,"斜率",""),"—"))</f>
        <v/>
      </c>
      <c r="H685" s="120">
        <f>IF(OR(B685="",C685=""),"",_xlfn.LET(_xlpm.dev,原始数据_周度!G668,_xlpm.minDev,MIN(OFFSET(原始数据_周度!G668,1-$D$17,0,$D$17,1)),_xlpm.bounce,_xlpm.dev-_xlpm.minDev,IF(AND(ISNUMBER(_xlpm.dev),ISNUMBER(_xlpm.minDev),_xlpm.minDev&lt;=$B$17,_xlpm.bounce&gt;=$F$17),"✅ 触发","—")))</f>
        <v/>
      </c>
      <c r="I685" s="172">
        <f>IFERROR(IF(特征计算_周度!H685&gt;$I$3,MIN($I$4,MAX(-$I$5,(特征计算_周度!H685-$I$3)*$I$4)),0),"")</f>
        <v/>
      </c>
    </row>
    <row r="686">
      <c r="A686" s="117">
        <f>特征计算_周度!A669</f>
        <v/>
      </c>
      <c r="B686" s="171">
        <f>IFERROR($A$3*特征计算_周度!B686+$B$3*特征计算_周度!C686+$C$3*特征计算_周度!D686+$D$3*特征计算_周度!E686+$E$3*特征计算_周度!F686+$F$3*特征计算_周度!H686,"")</f>
        <v/>
      </c>
      <c r="C686" s="118">
        <f>IFERROR(PERCENTILE(OFFSET(B686,1-364,0,364,1),$C$7),"")</f>
        <v/>
      </c>
      <c r="D686" s="118">
        <f>IFERROR(PERCENTILE(OFFSET(B686,1-364,0,364,1),$C$11),"")</f>
        <v/>
      </c>
      <c r="E686" s="122">
        <f>_xlfn.LET(_xlpm.initState,IF(OR(B686="",C686=""),"",IF(OR(特征计算_周度!B669&gt;$B$15,特征计算_周度!C669&gt;$B$15,特征计算_周度!G669&gt;$B$15,特征计算_周度!E669&gt;$B$15,特征计算_周度!F669&gt;$B$15),$A$12,IFERROR(IF(B686&lt;PERCENTILE(OFFSET(B686,1-364,0,364,1),$C$7),$A$7,IF(B686&lt;PERCENTILE(OFFSET(B686,1-364,0,364,1),$C$8),$A$8,IF(B686&lt;PERCENTILE(OFFSET(B686,1-364,0,364,1),$C$9),$A$9,IF(B686&lt;PERCENTILE(OFFSET(B686,1-364,0,364,1),$C$10),$A$10,IF(B686&lt;PERCENTILE(OFFSET(B686,1-364,0,364,1),$C$11),$A$11,$A$12))))),""))),_xlpm.dev,原始数据_周度!G669,_xlpm.minDev,MIN(OFFSET(原始数据_周度!G669,1-$D$17,0,$D$17,1)),_xlpm.bounce,_xlpm.dev-_xlpm.minDev,_xlpm.oversold,AND(ISNUMBER(_xlpm.dev),ISNUMBER(_xlpm.minDev),_xlpm.minDev&lt;=$B$17,_xlpm.bounce&gt;=$F$17,OR(_xlpm.initState=$A$12,_xlpm.initState=$A$11,_xlpm.initState=$A$10)),_xlpm.pctOnly,IFERROR(IF(B686&lt;PERCENTILE(OFFSET(B686,1-364,0,364,1),$C$7),$A$7,IF(B686&lt;PERCENTILE(OFFSET(B686,1-364,0,364,1),$C$8),$A$8,IF(B686&lt;PERCENTILE(OFFSET(B686,1-364,0,364,1),$C$9),$A$9,IF(B686&lt;PERCENTILE(OFFSET(B686,1-364,0,364,1),$C$10),$A$10,IF(B686&lt;PERCENTILE(OFFSET(B686,1-364,0,364,1),$C$11),$A$11,$A$12))))),""),IF(_xlpm.initState="","",IF(_xlpm.oversold,_xlpm.pctOnly,_xlpm.initState)))</f>
        <v/>
      </c>
      <c r="F686" s="119" t="n"/>
      <c r="G686" s="120">
        <f>IF(OR(B686="",C686=""),"",IF(OR(特征计算_周度!B669&gt;$B$15,特征计算_周度!C669&gt;$B$15,特征计算_周度!G669&gt;$B$15,特征计算_周度!E669&gt;$B$15,特征计算_周度!F669&gt;$B$15),IF(特征计算_周度!B669&gt;$B$15,"VIX ","")&amp;IF(特征计算_周度!C669&gt;$B$15,"HY ","")&amp;IF(特征计算_周度!G669&gt;$B$15,"Sahm ","")&amp;IF(特征计算_周度!E669&gt;$B$15,"趋势 ","")&amp;IF(特征计算_周度!F669&gt;$B$15,"斜率",""),"—"))</f>
        <v/>
      </c>
      <c r="H686" s="120">
        <f>IF(OR(B686="",C686=""),"",_xlfn.LET(_xlpm.dev,原始数据_周度!G669,_xlpm.minDev,MIN(OFFSET(原始数据_周度!G669,1-$D$17,0,$D$17,1)),_xlpm.bounce,_xlpm.dev-_xlpm.minDev,IF(AND(ISNUMBER(_xlpm.dev),ISNUMBER(_xlpm.minDev),_xlpm.minDev&lt;=$B$17,_xlpm.bounce&gt;=$F$17),"✅ 触发","—")))</f>
        <v/>
      </c>
      <c r="I686" s="172">
        <f>IFERROR(IF(特征计算_周度!H686&gt;$I$3,MIN($I$4,MAX(-$I$5,(特征计算_周度!H686-$I$3)*$I$4)),0),"")</f>
        <v/>
      </c>
    </row>
    <row r="687">
      <c r="A687" s="117">
        <f>特征计算_周度!A670</f>
        <v/>
      </c>
      <c r="B687" s="171">
        <f>IFERROR($A$3*特征计算_周度!B687+$B$3*特征计算_周度!C687+$C$3*特征计算_周度!D687+$D$3*特征计算_周度!E687+$E$3*特征计算_周度!F687+$F$3*特征计算_周度!H687,"")</f>
        <v/>
      </c>
      <c r="C687" s="118">
        <f>IFERROR(PERCENTILE(OFFSET(B687,1-364,0,364,1),$C$7),"")</f>
        <v/>
      </c>
      <c r="D687" s="118">
        <f>IFERROR(PERCENTILE(OFFSET(B687,1-364,0,364,1),$C$11),"")</f>
        <v/>
      </c>
      <c r="E687" s="122">
        <f>_xlfn.LET(_xlpm.initState,IF(OR(B687="",C687=""),"",IF(OR(特征计算_周度!B670&gt;$B$15,特征计算_周度!C670&gt;$B$15,特征计算_周度!G670&gt;$B$15,特征计算_周度!E670&gt;$B$15,特征计算_周度!F670&gt;$B$15),$A$12,IFERROR(IF(B687&lt;PERCENTILE(OFFSET(B687,1-364,0,364,1),$C$7),$A$7,IF(B687&lt;PERCENTILE(OFFSET(B687,1-364,0,364,1),$C$8),$A$8,IF(B687&lt;PERCENTILE(OFFSET(B687,1-364,0,364,1),$C$9),$A$9,IF(B687&lt;PERCENTILE(OFFSET(B687,1-364,0,364,1),$C$10),$A$10,IF(B687&lt;PERCENTILE(OFFSET(B687,1-364,0,364,1),$C$11),$A$11,$A$12))))),""))),_xlpm.dev,原始数据_周度!G670,_xlpm.minDev,MIN(OFFSET(原始数据_周度!G670,1-$D$17,0,$D$17,1)),_xlpm.bounce,_xlpm.dev-_xlpm.minDev,_xlpm.oversold,AND(ISNUMBER(_xlpm.dev),ISNUMBER(_xlpm.minDev),_xlpm.minDev&lt;=$B$17,_xlpm.bounce&gt;=$F$17,OR(_xlpm.initState=$A$12,_xlpm.initState=$A$11,_xlpm.initState=$A$10)),_xlpm.pctOnly,IFERROR(IF(B687&lt;PERCENTILE(OFFSET(B687,1-364,0,364,1),$C$7),$A$7,IF(B687&lt;PERCENTILE(OFFSET(B687,1-364,0,364,1),$C$8),$A$8,IF(B687&lt;PERCENTILE(OFFSET(B687,1-364,0,364,1),$C$9),$A$9,IF(B687&lt;PERCENTILE(OFFSET(B687,1-364,0,364,1),$C$10),$A$10,IF(B687&lt;PERCENTILE(OFFSET(B687,1-364,0,364,1),$C$11),$A$11,$A$12))))),""),IF(_xlpm.initState="","",IF(_xlpm.oversold,_xlpm.pctOnly,_xlpm.initState)))</f>
        <v/>
      </c>
      <c r="F687" s="119" t="n"/>
      <c r="G687" s="120">
        <f>IF(OR(B687="",C687=""),"",IF(OR(特征计算_周度!B670&gt;$B$15,特征计算_周度!C670&gt;$B$15,特征计算_周度!G670&gt;$B$15,特征计算_周度!E670&gt;$B$15,特征计算_周度!F670&gt;$B$15),IF(特征计算_周度!B670&gt;$B$15,"VIX ","")&amp;IF(特征计算_周度!C670&gt;$B$15,"HY ","")&amp;IF(特征计算_周度!G670&gt;$B$15,"Sahm ","")&amp;IF(特征计算_周度!E670&gt;$B$15,"趋势 ","")&amp;IF(特征计算_周度!F670&gt;$B$15,"斜率",""),"—"))</f>
        <v/>
      </c>
      <c r="H687" s="120">
        <f>IF(OR(B687="",C687=""),"",_xlfn.LET(_xlpm.dev,原始数据_周度!G670,_xlpm.minDev,MIN(OFFSET(原始数据_周度!G670,1-$D$17,0,$D$17,1)),_xlpm.bounce,_xlpm.dev-_xlpm.minDev,IF(AND(ISNUMBER(_xlpm.dev),ISNUMBER(_xlpm.minDev),_xlpm.minDev&lt;=$B$17,_xlpm.bounce&gt;=$F$17),"✅ 触发","—")))</f>
        <v/>
      </c>
      <c r="I687" s="172">
        <f>IFERROR(IF(特征计算_周度!H687&gt;$I$3,MIN($I$4,MAX(-$I$5,(特征计算_周度!H687-$I$3)*$I$4)),0),"")</f>
        <v/>
      </c>
    </row>
    <row r="688">
      <c r="A688" s="117">
        <f>特征计算_周度!A671</f>
        <v/>
      </c>
      <c r="B688" s="171">
        <f>IFERROR($A$3*特征计算_周度!B688+$B$3*特征计算_周度!C688+$C$3*特征计算_周度!D688+$D$3*特征计算_周度!E688+$E$3*特征计算_周度!F688+$F$3*特征计算_周度!H688,"")</f>
        <v/>
      </c>
      <c r="C688" s="118">
        <f>IFERROR(PERCENTILE(OFFSET(B688,1-364,0,364,1),$C$7),"")</f>
        <v/>
      </c>
      <c r="D688" s="118">
        <f>IFERROR(PERCENTILE(OFFSET(B688,1-364,0,364,1),$C$11),"")</f>
        <v/>
      </c>
      <c r="E688" s="122">
        <f>_xlfn.LET(_xlpm.initState,IF(OR(B688="",C688=""),"",IF(OR(特征计算_周度!B671&gt;$B$15,特征计算_周度!C671&gt;$B$15,特征计算_周度!G671&gt;$B$15,特征计算_周度!E671&gt;$B$15,特征计算_周度!F671&gt;$B$15),$A$12,IFERROR(IF(B688&lt;PERCENTILE(OFFSET(B688,1-364,0,364,1),$C$7),$A$7,IF(B688&lt;PERCENTILE(OFFSET(B688,1-364,0,364,1),$C$8),$A$8,IF(B688&lt;PERCENTILE(OFFSET(B688,1-364,0,364,1),$C$9),$A$9,IF(B688&lt;PERCENTILE(OFFSET(B688,1-364,0,364,1),$C$10),$A$10,IF(B688&lt;PERCENTILE(OFFSET(B688,1-364,0,364,1),$C$11),$A$11,$A$12))))),""))),_xlpm.dev,原始数据_周度!G671,_xlpm.minDev,MIN(OFFSET(原始数据_周度!G671,1-$D$17,0,$D$17,1)),_xlpm.bounce,_xlpm.dev-_xlpm.minDev,_xlpm.oversold,AND(ISNUMBER(_xlpm.dev),ISNUMBER(_xlpm.minDev),_xlpm.minDev&lt;=$B$17,_xlpm.bounce&gt;=$F$17,OR(_xlpm.initState=$A$12,_xlpm.initState=$A$11,_xlpm.initState=$A$10)),_xlpm.pctOnly,IFERROR(IF(B688&lt;PERCENTILE(OFFSET(B688,1-364,0,364,1),$C$7),$A$7,IF(B688&lt;PERCENTILE(OFFSET(B688,1-364,0,364,1),$C$8),$A$8,IF(B688&lt;PERCENTILE(OFFSET(B688,1-364,0,364,1),$C$9),$A$9,IF(B688&lt;PERCENTILE(OFFSET(B688,1-364,0,364,1),$C$10),$A$10,IF(B688&lt;PERCENTILE(OFFSET(B688,1-364,0,364,1),$C$11),$A$11,$A$12))))),""),IF(_xlpm.initState="","",IF(_xlpm.oversold,_xlpm.pctOnly,_xlpm.initState)))</f>
        <v/>
      </c>
      <c r="F688" s="119" t="n"/>
      <c r="G688" s="120">
        <f>IF(OR(B688="",C688=""),"",IF(OR(特征计算_周度!B671&gt;$B$15,特征计算_周度!C671&gt;$B$15,特征计算_周度!G671&gt;$B$15,特征计算_周度!E671&gt;$B$15,特征计算_周度!F671&gt;$B$15),IF(特征计算_周度!B671&gt;$B$15,"VIX ","")&amp;IF(特征计算_周度!C671&gt;$B$15,"HY ","")&amp;IF(特征计算_周度!G671&gt;$B$15,"Sahm ","")&amp;IF(特征计算_周度!E671&gt;$B$15,"趋势 ","")&amp;IF(特征计算_周度!F671&gt;$B$15,"斜率",""),"—"))</f>
        <v/>
      </c>
      <c r="H688" s="120">
        <f>IF(OR(B688="",C688=""),"",_xlfn.LET(_xlpm.dev,原始数据_周度!G671,_xlpm.minDev,MIN(OFFSET(原始数据_周度!G671,1-$D$17,0,$D$17,1)),_xlpm.bounce,_xlpm.dev-_xlpm.minDev,IF(AND(ISNUMBER(_xlpm.dev),ISNUMBER(_xlpm.minDev),_xlpm.minDev&lt;=$B$17,_xlpm.bounce&gt;=$F$17),"✅ 触发","—")))</f>
        <v/>
      </c>
      <c r="I688" s="172">
        <f>IFERROR(IF(特征计算_周度!H688&gt;$I$3,MIN($I$4,MAX(-$I$5,(特征计算_周度!H688-$I$3)*$I$4)),0),"")</f>
        <v/>
      </c>
    </row>
    <row r="689">
      <c r="A689" s="117">
        <f>特征计算_周度!A672</f>
        <v/>
      </c>
      <c r="B689" s="171">
        <f>IFERROR($A$3*特征计算_周度!B689+$B$3*特征计算_周度!C689+$C$3*特征计算_周度!D689+$D$3*特征计算_周度!E689+$E$3*特征计算_周度!F689+$F$3*特征计算_周度!H689,"")</f>
        <v/>
      </c>
      <c r="C689" s="118">
        <f>IFERROR(PERCENTILE(OFFSET(B689,1-364,0,364,1),$C$7),"")</f>
        <v/>
      </c>
      <c r="D689" s="118">
        <f>IFERROR(PERCENTILE(OFFSET(B689,1-364,0,364,1),$C$11),"")</f>
        <v/>
      </c>
      <c r="E689" s="122">
        <f>_xlfn.LET(_xlpm.initState,IF(OR(B689="",C689=""),"",IF(OR(特征计算_周度!B672&gt;$B$15,特征计算_周度!C672&gt;$B$15,特征计算_周度!G672&gt;$B$15,特征计算_周度!E672&gt;$B$15,特征计算_周度!F672&gt;$B$15),$A$12,IFERROR(IF(B689&lt;PERCENTILE(OFFSET(B689,1-364,0,364,1),$C$7),$A$7,IF(B689&lt;PERCENTILE(OFFSET(B689,1-364,0,364,1),$C$8),$A$8,IF(B689&lt;PERCENTILE(OFFSET(B689,1-364,0,364,1),$C$9),$A$9,IF(B689&lt;PERCENTILE(OFFSET(B689,1-364,0,364,1),$C$10),$A$10,IF(B689&lt;PERCENTILE(OFFSET(B689,1-364,0,364,1),$C$11),$A$11,$A$12))))),""))),_xlpm.dev,原始数据_周度!G672,_xlpm.minDev,MIN(OFFSET(原始数据_周度!G672,1-$D$17,0,$D$17,1)),_xlpm.bounce,_xlpm.dev-_xlpm.minDev,_xlpm.oversold,AND(ISNUMBER(_xlpm.dev),ISNUMBER(_xlpm.minDev),_xlpm.minDev&lt;=$B$17,_xlpm.bounce&gt;=$F$17,OR(_xlpm.initState=$A$12,_xlpm.initState=$A$11,_xlpm.initState=$A$10)),_xlpm.pctOnly,IFERROR(IF(B689&lt;PERCENTILE(OFFSET(B689,1-364,0,364,1),$C$7),$A$7,IF(B689&lt;PERCENTILE(OFFSET(B689,1-364,0,364,1),$C$8),$A$8,IF(B689&lt;PERCENTILE(OFFSET(B689,1-364,0,364,1),$C$9),$A$9,IF(B689&lt;PERCENTILE(OFFSET(B689,1-364,0,364,1),$C$10),$A$10,IF(B689&lt;PERCENTILE(OFFSET(B689,1-364,0,364,1),$C$11),$A$11,$A$12))))),""),IF(_xlpm.initState="","",IF(_xlpm.oversold,_xlpm.pctOnly,_xlpm.initState)))</f>
        <v/>
      </c>
      <c r="F689" s="119" t="n"/>
      <c r="G689" s="120">
        <f>IF(OR(B689="",C689=""),"",IF(OR(特征计算_周度!B672&gt;$B$15,特征计算_周度!C672&gt;$B$15,特征计算_周度!G672&gt;$B$15,特征计算_周度!E672&gt;$B$15,特征计算_周度!F672&gt;$B$15),IF(特征计算_周度!B672&gt;$B$15,"VIX ","")&amp;IF(特征计算_周度!C672&gt;$B$15,"HY ","")&amp;IF(特征计算_周度!G672&gt;$B$15,"Sahm ","")&amp;IF(特征计算_周度!E672&gt;$B$15,"趋势 ","")&amp;IF(特征计算_周度!F672&gt;$B$15,"斜率",""),"—"))</f>
        <v/>
      </c>
      <c r="H689" s="120">
        <f>IF(OR(B689="",C689=""),"",_xlfn.LET(_xlpm.dev,原始数据_周度!G672,_xlpm.minDev,MIN(OFFSET(原始数据_周度!G672,1-$D$17,0,$D$17,1)),_xlpm.bounce,_xlpm.dev-_xlpm.minDev,IF(AND(ISNUMBER(_xlpm.dev),ISNUMBER(_xlpm.minDev),_xlpm.minDev&lt;=$B$17,_xlpm.bounce&gt;=$F$17),"✅ 触发","—")))</f>
        <v/>
      </c>
      <c r="I689" s="172">
        <f>IFERROR(IF(特征计算_周度!H689&gt;$I$3,MIN($I$4,MAX(-$I$5,(特征计算_周度!H689-$I$3)*$I$4)),0),"")</f>
        <v/>
      </c>
    </row>
    <row r="690">
      <c r="A690" s="117">
        <f>特征计算_周度!A673</f>
        <v/>
      </c>
      <c r="B690" s="171">
        <f>IFERROR($A$3*特征计算_周度!B690+$B$3*特征计算_周度!C690+$C$3*特征计算_周度!D690+$D$3*特征计算_周度!E690+$E$3*特征计算_周度!F690+$F$3*特征计算_周度!H690,"")</f>
        <v/>
      </c>
      <c r="C690" s="118">
        <f>IFERROR(PERCENTILE(OFFSET(B690,1-364,0,364,1),$C$7),"")</f>
        <v/>
      </c>
      <c r="D690" s="118">
        <f>IFERROR(PERCENTILE(OFFSET(B690,1-364,0,364,1),$C$11),"")</f>
        <v/>
      </c>
      <c r="E690" s="122">
        <f>_xlfn.LET(_xlpm.initState,IF(OR(B690="",C690=""),"",IF(OR(特征计算_周度!B673&gt;$B$15,特征计算_周度!C673&gt;$B$15,特征计算_周度!G673&gt;$B$15,特征计算_周度!E673&gt;$B$15,特征计算_周度!F673&gt;$B$15),$A$12,IFERROR(IF(B690&lt;PERCENTILE(OFFSET(B690,1-364,0,364,1),$C$7),$A$7,IF(B690&lt;PERCENTILE(OFFSET(B690,1-364,0,364,1),$C$8),$A$8,IF(B690&lt;PERCENTILE(OFFSET(B690,1-364,0,364,1),$C$9),$A$9,IF(B690&lt;PERCENTILE(OFFSET(B690,1-364,0,364,1),$C$10),$A$10,IF(B690&lt;PERCENTILE(OFFSET(B690,1-364,0,364,1),$C$11),$A$11,$A$12))))),""))),_xlpm.dev,原始数据_周度!G673,_xlpm.minDev,MIN(OFFSET(原始数据_周度!G673,1-$D$17,0,$D$17,1)),_xlpm.bounce,_xlpm.dev-_xlpm.minDev,_xlpm.oversold,AND(ISNUMBER(_xlpm.dev),ISNUMBER(_xlpm.minDev),_xlpm.minDev&lt;=$B$17,_xlpm.bounce&gt;=$F$17,OR(_xlpm.initState=$A$12,_xlpm.initState=$A$11,_xlpm.initState=$A$10)),_xlpm.pctOnly,IFERROR(IF(B690&lt;PERCENTILE(OFFSET(B690,1-364,0,364,1),$C$7),$A$7,IF(B690&lt;PERCENTILE(OFFSET(B690,1-364,0,364,1),$C$8),$A$8,IF(B690&lt;PERCENTILE(OFFSET(B690,1-364,0,364,1),$C$9),$A$9,IF(B690&lt;PERCENTILE(OFFSET(B690,1-364,0,364,1),$C$10),$A$10,IF(B690&lt;PERCENTILE(OFFSET(B690,1-364,0,364,1),$C$11),$A$11,$A$12))))),""),IF(_xlpm.initState="","",IF(_xlpm.oversold,_xlpm.pctOnly,_xlpm.initState)))</f>
        <v/>
      </c>
      <c r="F690" s="119" t="n"/>
      <c r="G690" s="120">
        <f>IF(OR(B690="",C690=""),"",IF(OR(特征计算_周度!B673&gt;$B$15,特征计算_周度!C673&gt;$B$15,特征计算_周度!G673&gt;$B$15,特征计算_周度!E673&gt;$B$15,特征计算_周度!F673&gt;$B$15),IF(特征计算_周度!B673&gt;$B$15,"VIX ","")&amp;IF(特征计算_周度!C673&gt;$B$15,"HY ","")&amp;IF(特征计算_周度!G673&gt;$B$15,"Sahm ","")&amp;IF(特征计算_周度!E673&gt;$B$15,"趋势 ","")&amp;IF(特征计算_周度!F673&gt;$B$15,"斜率",""),"—"))</f>
        <v/>
      </c>
      <c r="H690" s="120">
        <f>IF(OR(B690="",C690=""),"",_xlfn.LET(_xlpm.dev,原始数据_周度!G673,_xlpm.minDev,MIN(OFFSET(原始数据_周度!G673,1-$D$17,0,$D$17,1)),_xlpm.bounce,_xlpm.dev-_xlpm.minDev,IF(AND(ISNUMBER(_xlpm.dev),ISNUMBER(_xlpm.minDev),_xlpm.minDev&lt;=$B$17,_xlpm.bounce&gt;=$F$17),"✅ 触发","—")))</f>
        <v/>
      </c>
      <c r="I690" s="172">
        <f>IFERROR(IF(特征计算_周度!H690&gt;$I$3,MIN($I$4,MAX(-$I$5,(特征计算_周度!H690-$I$3)*$I$4)),0),"")</f>
        <v/>
      </c>
    </row>
    <row r="691">
      <c r="A691" s="117">
        <f>特征计算_周度!A674</f>
        <v/>
      </c>
      <c r="B691" s="171">
        <f>IFERROR($A$3*特征计算_周度!B691+$B$3*特征计算_周度!C691+$C$3*特征计算_周度!D691+$D$3*特征计算_周度!E691+$E$3*特征计算_周度!F691+$F$3*特征计算_周度!H691,"")</f>
        <v/>
      </c>
      <c r="C691" s="118">
        <f>IFERROR(PERCENTILE(OFFSET(B691,1-364,0,364,1),$C$7),"")</f>
        <v/>
      </c>
      <c r="D691" s="118">
        <f>IFERROR(PERCENTILE(OFFSET(B691,1-364,0,364,1),$C$11),"")</f>
        <v/>
      </c>
      <c r="E691" s="122">
        <f>_xlfn.LET(_xlpm.initState,IF(OR(B691="",C691=""),"",IF(OR(特征计算_周度!B674&gt;$B$15,特征计算_周度!C674&gt;$B$15,特征计算_周度!G674&gt;$B$15,特征计算_周度!E674&gt;$B$15,特征计算_周度!F674&gt;$B$15),$A$12,IFERROR(IF(B691&lt;PERCENTILE(OFFSET(B691,1-364,0,364,1),$C$7),$A$7,IF(B691&lt;PERCENTILE(OFFSET(B691,1-364,0,364,1),$C$8),$A$8,IF(B691&lt;PERCENTILE(OFFSET(B691,1-364,0,364,1),$C$9),$A$9,IF(B691&lt;PERCENTILE(OFFSET(B691,1-364,0,364,1),$C$10),$A$10,IF(B691&lt;PERCENTILE(OFFSET(B691,1-364,0,364,1),$C$11),$A$11,$A$12))))),""))),_xlpm.dev,原始数据_周度!G674,_xlpm.minDev,MIN(OFFSET(原始数据_周度!G674,1-$D$17,0,$D$17,1)),_xlpm.bounce,_xlpm.dev-_xlpm.minDev,_xlpm.oversold,AND(ISNUMBER(_xlpm.dev),ISNUMBER(_xlpm.minDev),_xlpm.minDev&lt;=$B$17,_xlpm.bounce&gt;=$F$17,OR(_xlpm.initState=$A$12,_xlpm.initState=$A$11,_xlpm.initState=$A$10)),_xlpm.pctOnly,IFERROR(IF(B691&lt;PERCENTILE(OFFSET(B691,1-364,0,364,1),$C$7),$A$7,IF(B691&lt;PERCENTILE(OFFSET(B691,1-364,0,364,1),$C$8),$A$8,IF(B691&lt;PERCENTILE(OFFSET(B691,1-364,0,364,1),$C$9),$A$9,IF(B691&lt;PERCENTILE(OFFSET(B691,1-364,0,364,1),$C$10),$A$10,IF(B691&lt;PERCENTILE(OFFSET(B691,1-364,0,364,1),$C$11),$A$11,$A$12))))),""),IF(_xlpm.initState="","",IF(_xlpm.oversold,_xlpm.pctOnly,_xlpm.initState)))</f>
        <v/>
      </c>
      <c r="F691" s="119" t="n"/>
      <c r="G691" s="120">
        <f>IF(OR(B691="",C691=""),"",IF(OR(特征计算_周度!B674&gt;$B$15,特征计算_周度!C674&gt;$B$15,特征计算_周度!G674&gt;$B$15,特征计算_周度!E674&gt;$B$15,特征计算_周度!F674&gt;$B$15),IF(特征计算_周度!B674&gt;$B$15,"VIX ","")&amp;IF(特征计算_周度!C674&gt;$B$15,"HY ","")&amp;IF(特征计算_周度!G674&gt;$B$15,"Sahm ","")&amp;IF(特征计算_周度!E674&gt;$B$15,"趋势 ","")&amp;IF(特征计算_周度!F674&gt;$B$15,"斜率",""),"—"))</f>
        <v/>
      </c>
      <c r="H691" s="120">
        <f>IF(OR(B691="",C691=""),"",_xlfn.LET(_xlpm.dev,原始数据_周度!G674,_xlpm.minDev,MIN(OFFSET(原始数据_周度!G674,1-$D$17,0,$D$17,1)),_xlpm.bounce,_xlpm.dev-_xlpm.minDev,IF(AND(ISNUMBER(_xlpm.dev),ISNUMBER(_xlpm.minDev),_xlpm.minDev&lt;=$B$17,_xlpm.bounce&gt;=$F$17),"✅ 触发","—")))</f>
        <v/>
      </c>
      <c r="I691" s="172">
        <f>IFERROR(IF(特征计算_周度!H691&gt;$I$3,MIN($I$4,MAX(-$I$5,(特征计算_周度!H691-$I$3)*$I$4)),0),"")</f>
        <v/>
      </c>
    </row>
    <row r="692">
      <c r="A692" s="117">
        <f>特征计算_周度!A675</f>
        <v/>
      </c>
      <c r="B692" s="171">
        <f>IFERROR($A$3*特征计算_周度!B692+$B$3*特征计算_周度!C692+$C$3*特征计算_周度!D692+$D$3*特征计算_周度!E692+$E$3*特征计算_周度!F692+$F$3*特征计算_周度!H692,"")</f>
        <v/>
      </c>
      <c r="C692" s="118">
        <f>IFERROR(PERCENTILE(OFFSET(B692,1-364,0,364,1),$C$7),"")</f>
        <v/>
      </c>
      <c r="D692" s="118">
        <f>IFERROR(PERCENTILE(OFFSET(B692,1-364,0,364,1),$C$11),"")</f>
        <v/>
      </c>
      <c r="E692" s="122">
        <f>_xlfn.LET(_xlpm.initState,IF(OR(B692="",C692=""),"",IF(OR(特征计算_周度!B675&gt;$B$15,特征计算_周度!C675&gt;$B$15,特征计算_周度!G675&gt;$B$15,特征计算_周度!E675&gt;$B$15,特征计算_周度!F675&gt;$B$15),$A$12,IFERROR(IF(B692&lt;PERCENTILE(OFFSET(B692,1-364,0,364,1),$C$7),$A$7,IF(B692&lt;PERCENTILE(OFFSET(B692,1-364,0,364,1),$C$8),$A$8,IF(B692&lt;PERCENTILE(OFFSET(B692,1-364,0,364,1),$C$9),$A$9,IF(B692&lt;PERCENTILE(OFFSET(B692,1-364,0,364,1),$C$10),$A$10,IF(B692&lt;PERCENTILE(OFFSET(B692,1-364,0,364,1),$C$11),$A$11,$A$12))))),""))),_xlpm.dev,原始数据_周度!G675,_xlpm.minDev,MIN(OFFSET(原始数据_周度!G675,1-$D$17,0,$D$17,1)),_xlpm.bounce,_xlpm.dev-_xlpm.minDev,_xlpm.oversold,AND(ISNUMBER(_xlpm.dev),ISNUMBER(_xlpm.minDev),_xlpm.minDev&lt;=$B$17,_xlpm.bounce&gt;=$F$17,OR(_xlpm.initState=$A$12,_xlpm.initState=$A$11,_xlpm.initState=$A$10)),_xlpm.pctOnly,IFERROR(IF(B692&lt;PERCENTILE(OFFSET(B692,1-364,0,364,1),$C$7),$A$7,IF(B692&lt;PERCENTILE(OFFSET(B692,1-364,0,364,1),$C$8),$A$8,IF(B692&lt;PERCENTILE(OFFSET(B692,1-364,0,364,1),$C$9),$A$9,IF(B692&lt;PERCENTILE(OFFSET(B692,1-364,0,364,1),$C$10),$A$10,IF(B692&lt;PERCENTILE(OFFSET(B692,1-364,0,364,1),$C$11),$A$11,$A$12))))),""),IF(_xlpm.initState="","",IF(_xlpm.oversold,_xlpm.pctOnly,_xlpm.initState)))</f>
        <v/>
      </c>
      <c r="F692" s="119" t="n"/>
      <c r="G692" s="120">
        <f>IF(OR(B692="",C692=""),"",IF(OR(特征计算_周度!B675&gt;$B$15,特征计算_周度!C675&gt;$B$15,特征计算_周度!G675&gt;$B$15,特征计算_周度!E675&gt;$B$15,特征计算_周度!F675&gt;$B$15),IF(特征计算_周度!B675&gt;$B$15,"VIX ","")&amp;IF(特征计算_周度!C675&gt;$B$15,"HY ","")&amp;IF(特征计算_周度!G675&gt;$B$15,"Sahm ","")&amp;IF(特征计算_周度!E675&gt;$B$15,"趋势 ","")&amp;IF(特征计算_周度!F675&gt;$B$15,"斜率",""),"—"))</f>
        <v/>
      </c>
      <c r="H692" s="120">
        <f>IF(OR(B692="",C692=""),"",_xlfn.LET(_xlpm.dev,原始数据_周度!G675,_xlpm.minDev,MIN(OFFSET(原始数据_周度!G675,1-$D$17,0,$D$17,1)),_xlpm.bounce,_xlpm.dev-_xlpm.minDev,IF(AND(ISNUMBER(_xlpm.dev),ISNUMBER(_xlpm.minDev),_xlpm.minDev&lt;=$B$17,_xlpm.bounce&gt;=$F$17),"✅ 触发","—")))</f>
        <v/>
      </c>
      <c r="I692" s="172">
        <f>IFERROR(IF(特征计算_周度!H692&gt;$I$3,MIN($I$4,MAX(-$I$5,(特征计算_周度!H692-$I$3)*$I$4)),0),"")</f>
        <v/>
      </c>
    </row>
    <row r="693">
      <c r="A693" s="117">
        <f>特征计算_周度!A676</f>
        <v/>
      </c>
      <c r="B693" s="171">
        <f>IFERROR($A$3*特征计算_周度!B693+$B$3*特征计算_周度!C693+$C$3*特征计算_周度!D693+$D$3*特征计算_周度!E693+$E$3*特征计算_周度!F693+$F$3*特征计算_周度!H693,"")</f>
        <v/>
      </c>
      <c r="C693" s="118">
        <f>IFERROR(PERCENTILE(OFFSET(B693,1-364,0,364,1),$C$7),"")</f>
        <v/>
      </c>
      <c r="D693" s="118">
        <f>IFERROR(PERCENTILE(OFFSET(B693,1-364,0,364,1),$C$11),"")</f>
        <v/>
      </c>
      <c r="E693" s="122">
        <f>_xlfn.LET(_xlpm.initState,IF(OR(B693="",C693=""),"",IF(OR(特征计算_周度!B676&gt;$B$15,特征计算_周度!C676&gt;$B$15,特征计算_周度!G676&gt;$B$15,特征计算_周度!E676&gt;$B$15,特征计算_周度!F676&gt;$B$15),$A$12,IFERROR(IF(B693&lt;PERCENTILE(OFFSET(B693,1-364,0,364,1),$C$7),$A$7,IF(B693&lt;PERCENTILE(OFFSET(B693,1-364,0,364,1),$C$8),$A$8,IF(B693&lt;PERCENTILE(OFFSET(B693,1-364,0,364,1),$C$9),$A$9,IF(B693&lt;PERCENTILE(OFFSET(B693,1-364,0,364,1),$C$10),$A$10,IF(B693&lt;PERCENTILE(OFFSET(B693,1-364,0,364,1),$C$11),$A$11,$A$12))))),""))),_xlpm.dev,原始数据_周度!G676,_xlpm.minDev,MIN(OFFSET(原始数据_周度!G676,1-$D$17,0,$D$17,1)),_xlpm.bounce,_xlpm.dev-_xlpm.minDev,_xlpm.oversold,AND(ISNUMBER(_xlpm.dev),ISNUMBER(_xlpm.minDev),_xlpm.minDev&lt;=$B$17,_xlpm.bounce&gt;=$F$17,OR(_xlpm.initState=$A$12,_xlpm.initState=$A$11,_xlpm.initState=$A$10)),_xlpm.pctOnly,IFERROR(IF(B693&lt;PERCENTILE(OFFSET(B693,1-364,0,364,1),$C$7),$A$7,IF(B693&lt;PERCENTILE(OFFSET(B693,1-364,0,364,1),$C$8),$A$8,IF(B693&lt;PERCENTILE(OFFSET(B693,1-364,0,364,1),$C$9),$A$9,IF(B693&lt;PERCENTILE(OFFSET(B693,1-364,0,364,1),$C$10),$A$10,IF(B693&lt;PERCENTILE(OFFSET(B693,1-364,0,364,1),$C$11),$A$11,$A$12))))),""),IF(_xlpm.initState="","",IF(_xlpm.oversold,_xlpm.pctOnly,_xlpm.initState)))</f>
        <v/>
      </c>
      <c r="F693" s="119" t="n"/>
      <c r="G693" s="120">
        <f>IF(OR(B693="",C693=""),"",IF(OR(特征计算_周度!B676&gt;$B$15,特征计算_周度!C676&gt;$B$15,特征计算_周度!G676&gt;$B$15,特征计算_周度!E676&gt;$B$15,特征计算_周度!F676&gt;$B$15),IF(特征计算_周度!B676&gt;$B$15,"VIX ","")&amp;IF(特征计算_周度!C676&gt;$B$15,"HY ","")&amp;IF(特征计算_周度!G676&gt;$B$15,"Sahm ","")&amp;IF(特征计算_周度!E676&gt;$B$15,"趋势 ","")&amp;IF(特征计算_周度!F676&gt;$B$15,"斜率",""),"—"))</f>
        <v/>
      </c>
      <c r="H693" s="120">
        <f>IF(OR(B693="",C693=""),"",_xlfn.LET(_xlpm.dev,原始数据_周度!G676,_xlpm.minDev,MIN(OFFSET(原始数据_周度!G676,1-$D$17,0,$D$17,1)),_xlpm.bounce,_xlpm.dev-_xlpm.minDev,IF(AND(ISNUMBER(_xlpm.dev),ISNUMBER(_xlpm.minDev),_xlpm.minDev&lt;=$B$17,_xlpm.bounce&gt;=$F$17),"✅ 触发","—")))</f>
        <v/>
      </c>
      <c r="I693" s="172">
        <f>IFERROR(IF(特征计算_周度!H693&gt;$I$3,MIN($I$4,MAX(-$I$5,(特征计算_周度!H693-$I$3)*$I$4)),0),"")</f>
        <v/>
      </c>
    </row>
    <row r="694">
      <c r="A694" s="117">
        <f>特征计算_周度!A677</f>
        <v/>
      </c>
      <c r="B694" s="171">
        <f>IFERROR($A$3*特征计算_周度!B694+$B$3*特征计算_周度!C694+$C$3*特征计算_周度!D694+$D$3*特征计算_周度!E694+$E$3*特征计算_周度!F694+$F$3*特征计算_周度!H694,"")</f>
        <v/>
      </c>
      <c r="C694" s="118">
        <f>IFERROR(PERCENTILE(OFFSET(B694,1-364,0,364,1),$C$7),"")</f>
        <v/>
      </c>
      <c r="D694" s="118">
        <f>IFERROR(PERCENTILE(OFFSET(B694,1-364,0,364,1),$C$11),"")</f>
        <v/>
      </c>
      <c r="E694" s="122">
        <f>_xlfn.LET(_xlpm.initState,IF(OR(B694="",C694=""),"",IF(OR(特征计算_周度!B677&gt;$B$15,特征计算_周度!C677&gt;$B$15,特征计算_周度!G677&gt;$B$15,特征计算_周度!E677&gt;$B$15,特征计算_周度!F677&gt;$B$15),$A$12,IFERROR(IF(B694&lt;PERCENTILE(OFFSET(B694,1-364,0,364,1),$C$7),$A$7,IF(B694&lt;PERCENTILE(OFFSET(B694,1-364,0,364,1),$C$8),$A$8,IF(B694&lt;PERCENTILE(OFFSET(B694,1-364,0,364,1),$C$9),$A$9,IF(B694&lt;PERCENTILE(OFFSET(B694,1-364,0,364,1),$C$10),$A$10,IF(B694&lt;PERCENTILE(OFFSET(B694,1-364,0,364,1),$C$11),$A$11,$A$12))))),""))),_xlpm.dev,原始数据_周度!G677,_xlpm.minDev,MIN(OFFSET(原始数据_周度!G677,1-$D$17,0,$D$17,1)),_xlpm.bounce,_xlpm.dev-_xlpm.minDev,_xlpm.oversold,AND(ISNUMBER(_xlpm.dev),ISNUMBER(_xlpm.minDev),_xlpm.minDev&lt;=$B$17,_xlpm.bounce&gt;=$F$17,OR(_xlpm.initState=$A$12,_xlpm.initState=$A$11,_xlpm.initState=$A$10)),_xlpm.pctOnly,IFERROR(IF(B694&lt;PERCENTILE(OFFSET(B694,1-364,0,364,1),$C$7),$A$7,IF(B694&lt;PERCENTILE(OFFSET(B694,1-364,0,364,1),$C$8),$A$8,IF(B694&lt;PERCENTILE(OFFSET(B694,1-364,0,364,1),$C$9),$A$9,IF(B694&lt;PERCENTILE(OFFSET(B694,1-364,0,364,1),$C$10),$A$10,IF(B694&lt;PERCENTILE(OFFSET(B694,1-364,0,364,1),$C$11),$A$11,$A$12))))),""),IF(_xlpm.initState="","",IF(_xlpm.oversold,_xlpm.pctOnly,_xlpm.initState)))</f>
        <v/>
      </c>
      <c r="F694" s="119" t="n"/>
      <c r="G694" s="120">
        <f>IF(OR(B694="",C694=""),"",IF(OR(特征计算_周度!B677&gt;$B$15,特征计算_周度!C677&gt;$B$15,特征计算_周度!G677&gt;$B$15,特征计算_周度!E677&gt;$B$15,特征计算_周度!F677&gt;$B$15),IF(特征计算_周度!B677&gt;$B$15,"VIX ","")&amp;IF(特征计算_周度!C677&gt;$B$15,"HY ","")&amp;IF(特征计算_周度!G677&gt;$B$15,"Sahm ","")&amp;IF(特征计算_周度!E677&gt;$B$15,"趋势 ","")&amp;IF(特征计算_周度!F677&gt;$B$15,"斜率",""),"—"))</f>
        <v/>
      </c>
      <c r="H694" s="120">
        <f>IF(OR(B694="",C694=""),"",_xlfn.LET(_xlpm.dev,原始数据_周度!G677,_xlpm.minDev,MIN(OFFSET(原始数据_周度!G677,1-$D$17,0,$D$17,1)),_xlpm.bounce,_xlpm.dev-_xlpm.minDev,IF(AND(ISNUMBER(_xlpm.dev),ISNUMBER(_xlpm.minDev),_xlpm.minDev&lt;=$B$17,_xlpm.bounce&gt;=$F$17),"✅ 触发","—")))</f>
        <v/>
      </c>
      <c r="I694" s="172">
        <f>IFERROR(IF(特征计算_周度!H694&gt;$I$3,MIN($I$4,MAX(-$I$5,(特征计算_周度!H694-$I$3)*$I$4)),0),"")</f>
        <v/>
      </c>
    </row>
    <row r="695">
      <c r="A695" s="117">
        <f>特征计算_周度!A678</f>
        <v/>
      </c>
      <c r="B695" s="171">
        <f>IFERROR($A$3*特征计算_周度!B695+$B$3*特征计算_周度!C695+$C$3*特征计算_周度!D695+$D$3*特征计算_周度!E695+$E$3*特征计算_周度!F695+$F$3*特征计算_周度!H695,"")</f>
        <v/>
      </c>
      <c r="C695" s="118">
        <f>IFERROR(PERCENTILE(OFFSET(B695,1-364,0,364,1),$C$7),"")</f>
        <v/>
      </c>
      <c r="D695" s="118">
        <f>IFERROR(PERCENTILE(OFFSET(B695,1-364,0,364,1),$C$11),"")</f>
        <v/>
      </c>
      <c r="E695" s="122">
        <f>_xlfn.LET(_xlpm.initState,IF(OR(B695="",C695=""),"",IF(OR(特征计算_周度!B678&gt;$B$15,特征计算_周度!C678&gt;$B$15,特征计算_周度!G678&gt;$B$15,特征计算_周度!E678&gt;$B$15,特征计算_周度!F678&gt;$B$15),$A$12,IFERROR(IF(B695&lt;PERCENTILE(OFFSET(B695,1-364,0,364,1),$C$7),$A$7,IF(B695&lt;PERCENTILE(OFFSET(B695,1-364,0,364,1),$C$8),$A$8,IF(B695&lt;PERCENTILE(OFFSET(B695,1-364,0,364,1),$C$9),$A$9,IF(B695&lt;PERCENTILE(OFFSET(B695,1-364,0,364,1),$C$10),$A$10,IF(B695&lt;PERCENTILE(OFFSET(B695,1-364,0,364,1),$C$11),$A$11,$A$12))))),""))),_xlpm.dev,原始数据_周度!G678,_xlpm.minDev,MIN(OFFSET(原始数据_周度!G678,1-$D$17,0,$D$17,1)),_xlpm.bounce,_xlpm.dev-_xlpm.minDev,_xlpm.oversold,AND(ISNUMBER(_xlpm.dev),ISNUMBER(_xlpm.minDev),_xlpm.minDev&lt;=$B$17,_xlpm.bounce&gt;=$F$17,OR(_xlpm.initState=$A$12,_xlpm.initState=$A$11,_xlpm.initState=$A$10)),_xlpm.pctOnly,IFERROR(IF(B695&lt;PERCENTILE(OFFSET(B695,1-364,0,364,1),$C$7),$A$7,IF(B695&lt;PERCENTILE(OFFSET(B695,1-364,0,364,1),$C$8),$A$8,IF(B695&lt;PERCENTILE(OFFSET(B695,1-364,0,364,1),$C$9),$A$9,IF(B695&lt;PERCENTILE(OFFSET(B695,1-364,0,364,1),$C$10),$A$10,IF(B695&lt;PERCENTILE(OFFSET(B695,1-364,0,364,1),$C$11),$A$11,$A$12))))),""),IF(_xlpm.initState="","",IF(_xlpm.oversold,_xlpm.pctOnly,_xlpm.initState)))</f>
        <v/>
      </c>
      <c r="F695" s="119" t="n"/>
      <c r="G695" s="120">
        <f>IF(OR(B695="",C695=""),"",IF(OR(特征计算_周度!B678&gt;$B$15,特征计算_周度!C678&gt;$B$15,特征计算_周度!G678&gt;$B$15,特征计算_周度!E678&gt;$B$15,特征计算_周度!F678&gt;$B$15),IF(特征计算_周度!B678&gt;$B$15,"VIX ","")&amp;IF(特征计算_周度!C678&gt;$B$15,"HY ","")&amp;IF(特征计算_周度!G678&gt;$B$15,"Sahm ","")&amp;IF(特征计算_周度!E678&gt;$B$15,"趋势 ","")&amp;IF(特征计算_周度!F678&gt;$B$15,"斜率",""),"—"))</f>
        <v/>
      </c>
      <c r="H695" s="120">
        <f>IF(OR(B695="",C695=""),"",_xlfn.LET(_xlpm.dev,原始数据_周度!G678,_xlpm.minDev,MIN(OFFSET(原始数据_周度!G678,1-$D$17,0,$D$17,1)),_xlpm.bounce,_xlpm.dev-_xlpm.minDev,IF(AND(ISNUMBER(_xlpm.dev),ISNUMBER(_xlpm.minDev),_xlpm.minDev&lt;=$B$17,_xlpm.bounce&gt;=$F$17),"✅ 触发","—")))</f>
        <v/>
      </c>
      <c r="I695" s="172">
        <f>IFERROR(IF(特征计算_周度!H695&gt;$I$3,MIN($I$4,MAX(-$I$5,(特征计算_周度!H695-$I$3)*$I$4)),0),"")</f>
        <v/>
      </c>
    </row>
    <row r="696">
      <c r="A696" s="117">
        <f>特征计算_周度!A679</f>
        <v/>
      </c>
      <c r="B696" s="171">
        <f>IFERROR($A$3*特征计算_周度!B696+$B$3*特征计算_周度!C696+$C$3*特征计算_周度!D696+$D$3*特征计算_周度!E696+$E$3*特征计算_周度!F696+$F$3*特征计算_周度!H696,"")</f>
        <v/>
      </c>
      <c r="C696" s="118">
        <f>IFERROR(PERCENTILE(OFFSET(B696,1-364,0,364,1),$C$7),"")</f>
        <v/>
      </c>
      <c r="D696" s="118">
        <f>IFERROR(PERCENTILE(OFFSET(B696,1-364,0,364,1),$C$11),"")</f>
        <v/>
      </c>
      <c r="E696" s="122">
        <f>_xlfn.LET(_xlpm.initState,IF(OR(B696="",C696=""),"",IF(OR(特征计算_周度!B679&gt;$B$15,特征计算_周度!C679&gt;$B$15,特征计算_周度!G679&gt;$B$15,特征计算_周度!E679&gt;$B$15,特征计算_周度!F679&gt;$B$15),$A$12,IFERROR(IF(B696&lt;PERCENTILE(OFFSET(B696,1-364,0,364,1),$C$7),$A$7,IF(B696&lt;PERCENTILE(OFFSET(B696,1-364,0,364,1),$C$8),$A$8,IF(B696&lt;PERCENTILE(OFFSET(B696,1-364,0,364,1),$C$9),$A$9,IF(B696&lt;PERCENTILE(OFFSET(B696,1-364,0,364,1),$C$10),$A$10,IF(B696&lt;PERCENTILE(OFFSET(B696,1-364,0,364,1),$C$11),$A$11,$A$12))))),""))),_xlpm.dev,原始数据_周度!G679,_xlpm.minDev,MIN(OFFSET(原始数据_周度!G679,1-$D$17,0,$D$17,1)),_xlpm.bounce,_xlpm.dev-_xlpm.minDev,_xlpm.oversold,AND(ISNUMBER(_xlpm.dev),ISNUMBER(_xlpm.minDev),_xlpm.minDev&lt;=$B$17,_xlpm.bounce&gt;=$F$17,OR(_xlpm.initState=$A$12,_xlpm.initState=$A$11,_xlpm.initState=$A$10)),_xlpm.pctOnly,IFERROR(IF(B696&lt;PERCENTILE(OFFSET(B696,1-364,0,364,1),$C$7),$A$7,IF(B696&lt;PERCENTILE(OFFSET(B696,1-364,0,364,1),$C$8),$A$8,IF(B696&lt;PERCENTILE(OFFSET(B696,1-364,0,364,1),$C$9),$A$9,IF(B696&lt;PERCENTILE(OFFSET(B696,1-364,0,364,1),$C$10),$A$10,IF(B696&lt;PERCENTILE(OFFSET(B696,1-364,0,364,1),$C$11),$A$11,$A$12))))),""),IF(_xlpm.initState="","",IF(_xlpm.oversold,_xlpm.pctOnly,_xlpm.initState)))</f>
        <v/>
      </c>
      <c r="F696" s="119" t="n"/>
      <c r="G696" s="120">
        <f>IF(OR(B696="",C696=""),"",IF(OR(特征计算_周度!B679&gt;$B$15,特征计算_周度!C679&gt;$B$15,特征计算_周度!G679&gt;$B$15,特征计算_周度!E679&gt;$B$15,特征计算_周度!F679&gt;$B$15),IF(特征计算_周度!B679&gt;$B$15,"VIX ","")&amp;IF(特征计算_周度!C679&gt;$B$15,"HY ","")&amp;IF(特征计算_周度!G679&gt;$B$15,"Sahm ","")&amp;IF(特征计算_周度!E679&gt;$B$15,"趋势 ","")&amp;IF(特征计算_周度!F679&gt;$B$15,"斜率",""),"—"))</f>
        <v/>
      </c>
      <c r="H696" s="120">
        <f>IF(OR(B696="",C696=""),"",_xlfn.LET(_xlpm.dev,原始数据_周度!G679,_xlpm.minDev,MIN(OFFSET(原始数据_周度!G679,1-$D$17,0,$D$17,1)),_xlpm.bounce,_xlpm.dev-_xlpm.minDev,IF(AND(ISNUMBER(_xlpm.dev),ISNUMBER(_xlpm.minDev),_xlpm.minDev&lt;=$B$17,_xlpm.bounce&gt;=$F$17),"✅ 触发","—")))</f>
        <v/>
      </c>
      <c r="I696" s="172">
        <f>IFERROR(IF(特征计算_周度!H696&gt;$I$3,MIN($I$4,MAX(-$I$5,(特征计算_周度!H696-$I$3)*$I$4)),0),"")</f>
        <v/>
      </c>
    </row>
    <row r="697">
      <c r="A697" s="117">
        <f>特征计算_周度!A680</f>
        <v/>
      </c>
      <c r="B697" s="171">
        <f>IFERROR($A$3*特征计算_周度!B697+$B$3*特征计算_周度!C697+$C$3*特征计算_周度!D697+$D$3*特征计算_周度!E697+$E$3*特征计算_周度!F697+$F$3*特征计算_周度!H697,"")</f>
        <v/>
      </c>
      <c r="C697" s="118">
        <f>IFERROR(PERCENTILE(OFFSET(B697,1-364,0,364,1),$C$7),"")</f>
        <v/>
      </c>
      <c r="D697" s="118">
        <f>IFERROR(PERCENTILE(OFFSET(B697,1-364,0,364,1),$C$11),"")</f>
        <v/>
      </c>
      <c r="E697" s="122">
        <f>_xlfn.LET(_xlpm.initState,IF(OR(B697="",C697=""),"",IF(OR(特征计算_周度!B680&gt;$B$15,特征计算_周度!C680&gt;$B$15,特征计算_周度!G680&gt;$B$15,特征计算_周度!E680&gt;$B$15,特征计算_周度!F680&gt;$B$15),$A$12,IFERROR(IF(B697&lt;PERCENTILE(OFFSET(B697,1-364,0,364,1),$C$7),$A$7,IF(B697&lt;PERCENTILE(OFFSET(B697,1-364,0,364,1),$C$8),$A$8,IF(B697&lt;PERCENTILE(OFFSET(B697,1-364,0,364,1),$C$9),$A$9,IF(B697&lt;PERCENTILE(OFFSET(B697,1-364,0,364,1),$C$10),$A$10,IF(B697&lt;PERCENTILE(OFFSET(B697,1-364,0,364,1),$C$11),$A$11,$A$12))))),""))),_xlpm.dev,原始数据_周度!G680,_xlpm.minDev,MIN(OFFSET(原始数据_周度!G680,1-$D$17,0,$D$17,1)),_xlpm.bounce,_xlpm.dev-_xlpm.minDev,_xlpm.oversold,AND(ISNUMBER(_xlpm.dev),ISNUMBER(_xlpm.minDev),_xlpm.minDev&lt;=$B$17,_xlpm.bounce&gt;=$F$17,OR(_xlpm.initState=$A$12,_xlpm.initState=$A$11,_xlpm.initState=$A$10)),_xlpm.pctOnly,IFERROR(IF(B697&lt;PERCENTILE(OFFSET(B697,1-364,0,364,1),$C$7),$A$7,IF(B697&lt;PERCENTILE(OFFSET(B697,1-364,0,364,1),$C$8),$A$8,IF(B697&lt;PERCENTILE(OFFSET(B697,1-364,0,364,1),$C$9),$A$9,IF(B697&lt;PERCENTILE(OFFSET(B697,1-364,0,364,1),$C$10),$A$10,IF(B697&lt;PERCENTILE(OFFSET(B697,1-364,0,364,1),$C$11),$A$11,$A$12))))),""),IF(_xlpm.initState="","",IF(_xlpm.oversold,_xlpm.pctOnly,_xlpm.initState)))</f>
        <v/>
      </c>
      <c r="F697" s="119" t="n"/>
      <c r="G697" s="120">
        <f>IF(OR(B697="",C697=""),"",IF(OR(特征计算_周度!B680&gt;$B$15,特征计算_周度!C680&gt;$B$15,特征计算_周度!G680&gt;$B$15,特征计算_周度!E680&gt;$B$15,特征计算_周度!F680&gt;$B$15),IF(特征计算_周度!B680&gt;$B$15,"VIX ","")&amp;IF(特征计算_周度!C680&gt;$B$15,"HY ","")&amp;IF(特征计算_周度!G680&gt;$B$15,"Sahm ","")&amp;IF(特征计算_周度!E680&gt;$B$15,"趋势 ","")&amp;IF(特征计算_周度!F680&gt;$B$15,"斜率",""),"—"))</f>
        <v/>
      </c>
      <c r="H697" s="120">
        <f>IF(OR(B697="",C697=""),"",_xlfn.LET(_xlpm.dev,原始数据_周度!G680,_xlpm.minDev,MIN(OFFSET(原始数据_周度!G680,1-$D$17,0,$D$17,1)),_xlpm.bounce,_xlpm.dev-_xlpm.minDev,IF(AND(ISNUMBER(_xlpm.dev),ISNUMBER(_xlpm.minDev),_xlpm.minDev&lt;=$B$17,_xlpm.bounce&gt;=$F$17),"✅ 触发","—")))</f>
        <v/>
      </c>
      <c r="I697" s="172">
        <f>IFERROR(IF(特征计算_周度!H697&gt;$I$3,MIN($I$4,MAX(-$I$5,(特征计算_周度!H697-$I$3)*$I$4)),0),"")</f>
        <v/>
      </c>
    </row>
    <row r="698">
      <c r="A698" s="117">
        <f>特征计算_周度!A681</f>
        <v/>
      </c>
      <c r="B698" s="171">
        <f>IFERROR($A$3*特征计算_周度!B698+$B$3*特征计算_周度!C698+$C$3*特征计算_周度!D698+$D$3*特征计算_周度!E698+$E$3*特征计算_周度!F698+$F$3*特征计算_周度!H698,"")</f>
        <v/>
      </c>
      <c r="C698" s="118">
        <f>IFERROR(PERCENTILE(OFFSET(B698,1-364,0,364,1),$C$7),"")</f>
        <v/>
      </c>
      <c r="D698" s="118">
        <f>IFERROR(PERCENTILE(OFFSET(B698,1-364,0,364,1),$C$11),"")</f>
        <v/>
      </c>
      <c r="E698" s="122">
        <f>_xlfn.LET(_xlpm.initState,IF(OR(B698="",C698=""),"",IF(OR(特征计算_周度!B681&gt;$B$15,特征计算_周度!C681&gt;$B$15,特征计算_周度!G681&gt;$B$15,特征计算_周度!E681&gt;$B$15,特征计算_周度!F681&gt;$B$15),$A$12,IFERROR(IF(B698&lt;PERCENTILE(OFFSET(B698,1-364,0,364,1),$C$7),$A$7,IF(B698&lt;PERCENTILE(OFFSET(B698,1-364,0,364,1),$C$8),$A$8,IF(B698&lt;PERCENTILE(OFFSET(B698,1-364,0,364,1),$C$9),$A$9,IF(B698&lt;PERCENTILE(OFFSET(B698,1-364,0,364,1),$C$10),$A$10,IF(B698&lt;PERCENTILE(OFFSET(B698,1-364,0,364,1),$C$11),$A$11,$A$12))))),""))),_xlpm.dev,原始数据_周度!G681,_xlpm.minDev,MIN(OFFSET(原始数据_周度!G681,1-$D$17,0,$D$17,1)),_xlpm.bounce,_xlpm.dev-_xlpm.minDev,_xlpm.oversold,AND(ISNUMBER(_xlpm.dev),ISNUMBER(_xlpm.minDev),_xlpm.minDev&lt;=$B$17,_xlpm.bounce&gt;=$F$17,OR(_xlpm.initState=$A$12,_xlpm.initState=$A$11,_xlpm.initState=$A$10)),_xlpm.pctOnly,IFERROR(IF(B698&lt;PERCENTILE(OFFSET(B698,1-364,0,364,1),$C$7),$A$7,IF(B698&lt;PERCENTILE(OFFSET(B698,1-364,0,364,1),$C$8),$A$8,IF(B698&lt;PERCENTILE(OFFSET(B698,1-364,0,364,1),$C$9),$A$9,IF(B698&lt;PERCENTILE(OFFSET(B698,1-364,0,364,1),$C$10),$A$10,IF(B698&lt;PERCENTILE(OFFSET(B698,1-364,0,364,1),$C$11),$A$11,$A$12))))),""),IF(_xlpm.initState="","",IF(_xlpm.oversold,_xlpm.pctOnly,_xlpm.initState)))</f>
        <v/>
      </c>
      <c r="F698" s="119" t="n"/>
      <c r="G698" s="120">
        <f>IF(OR(B698="",C698=""),"",IF(OR(特征计算_周度!B681&gt;$B$15,特征计算_周度!C681&gt;$B$15,特征计算_周度!G681&gt;$B$15,特征计算_周度!E681&gt;$B$15,特征计算_周度!F681&gt;$B$15),IF(特征计算_周度!B681&gt;$B$15,"VIX ","")&amp;IF(特征计算_周度!C681&gt;$B$15,"HY ","")&amp;IF(特征计算_周度!G681&gt;$B$15,"Sahm ","")&amp;IF(特征计算_周度!E681&gt;$B$15,"趋势 ","")&amp;IF(特征计算_周度!F681&gt;$B$15,"斜率",""),"—"))</f>
        <v/>
      </c>
      <c r="H698" s="120">
        <f>IF(OR(B698="",C698=""),"",_xlfn.LET(_xlpm.dev,原始数据_周度!G681,_xlpm.minDev,MIN(OFFSET(原始数据_周度!G681,1-$D$17,0,$D$17,1)),_xlpm.bounce,_xlpm.dev-_xlpm.minDev,IF(AND(ISNUMBER(_xlpm.dev),ISNUMBER(_xlpm.minDev),_xlpm.minDev&lt;=$B$17,_xlpm.bounce&gt;=$F$17),"✅ 触发","—")))</f>
        <v/>
      </c>
      <c r="I698" s="172">
        <f>IFERROR(IF(特征计算_周度!H698&gt;$I$3,MIN($I$4,MAX(-$I$5,(特征计算_周度!H698-$I$3)*$I$4)),0),"")</f>
        <v/>
      </c>
    </row>
    <row r="699">
      <c r="A699" s="117">
        <f>特征计算_周度!A682</f>
        <v/>
      </c>
      <c r="B699" s="171">
        <f>IFERROR($A$3*特征计算_周度!B699+$B$3*特征计算_周度!C699+$C$3*特征计算_周度!D699+$D$3*特征计算_周度!E699+$E$3*特征计算_周度!F699+$F$3*特征计算_周度!H699,"")</f>
        <v/>
      </c>
      <c r="C699" s="118">
        <f>IFERROR(PERCENTILE(OFFSET(B699,1-364,0,364,1),$C$7),"")</f>
        <v/>
      </c>
      <c r="D699" s="118">
        <f>IFERROR(PERCENTILE(OFFSET(B699,1-364,0,364,1),$C$11),"")</f>
        <v/>
      </c>
      <c r="E699" s="122">
        <f>_xlfn.LET(_xlpm.initState,IF(OR(B699="",C699=""),"",IF(OR(特征计算_周度!B682&gt;$B$15,特征计算_周度!C682&gt;$B$15,特征计算_周度!G682&gt;$B$15,特征计算_周度!E682&gt;$B$15,特征计算_周度!F682&gt;$B$15),$A$12,IFERROR(IF(B699&lt;PERCENTILE(OFFSET(B699,1-364,0,364,1),$C$7),$A$7,IF(B699&lt;PERCENTILE(OFFSET(B699,1-364,0,364,1),$C$8),$A$8,IF(B699&lt;PERCENTILE(OFFSET(B699,1-364,0,364,1),$C$9),$A$9,IF(B699&lt;PERCENTILE(OFFSET(B699,1-364,0,364,1),$C$10),$A$10,IF(B699&lt;PERCENTILE(OFFSET(B699,1-364,0,364,1),$C$11),$A$11,$A$12))))),""))),_xlpm.dev,原始数据_周度!G682,_xlpm.minDev,MIN(OFFSET(原始数据_周度!G682,1-$D$17,0,$D$17,1)),_xlpm.bounce,_xlpm.dev-_xlpm.minDev,_xlpm.oversold,AND(ISNUMBER(_xlpm.dev),ISNUMBER(_xlpm.minDev),_xlpm.minDev&lt;=$B$17,_xlpm.bounce&gt;=$F$17,OR(_xlpm.initState=$A$12,_xlpm.initState=$A$11,_xlpm.initState=$A$10)),_xlpm.pctOnly,IFERROR(IF(B699&lt;PERCENTILE(OFFSET(B699,1-364,0,364,1),$C$7),$A$7,IF(B699&lt;PERCENTILE(OFFSET(B699,1-364,0,364,1),$C$8),$A$8,IF(B699&lt;PERCENTILE(OFFSET(B699,1-364,0,364,1),$C$9),$A$9,IF(B699&lt;PERCENTILE(OFFSET(B699,1-364,0,364,1),$C$10),$A$10,IF(B699&lt;PERCENTILE(OFFSET(B699,1-364,0,364,1),$C$11),$A$11,$A$12))))),""),IF(_xlpm.initState="","",IF(_xlpm.oversold,_xlpm.pctOnly,_xlpm.initState)))</f>
        <v/>
      </c>
      <c r="F699" s="119" t="n"/>
      <c r="G699" s="120">
        <f>IF(OR(B699="",C699=""),"",IF(OR(特征计算_周度!B682&gt;$B$15,特征计算_周度!C682&gt;$B$15,特征计算_周度!G682&gt;$B$15,特征计算_周度!E682&gt;$B$15,特征计算_周度!F682&gt;$B$15),IF(特征计算_周度!B682&gt;$B$15,"VIX ","")&amp;IF(特征计算_周度!C682&gt;$B$15,"HY ","")&amp;IF(特征计算_周度!G682&gt;$B$15,"Sahm ","")&amp;IF(特征计算_周度!E682&gt;$B$15,"趋势 ","")&amp;IF(特征计算_周度!F682&gt;$B$15,"斜率",""),"—"))</f>
        <v/>
      </c>
      <c r="H699" s="120">
        <f>IF(OR(B699="",C699=""),"",_xlfn.LET(_xlpm.dev,原始数据_周度!G682,_xlpm.minDev,MIN(OFFSET(原始数据_周度!G682,1-$D$17,0,$D$17,1)),_xlpm.bounce,_xlpm.dev-_xlpm.minDev,IF(AND(ISNUMBER(_xlpm.dev),ISNUMBER(_xlpm.minDev),_xlpm.minDev&lt;=$B$17,_xlpm.bounce&gt;=$F$17),"✅ 触发","—")))</f>
        <v/>
      </c>
      <c r="I699" s="172">
        <f>IFERROR(IF(特征计算_周度!H699&gt;$I$3,MIN($I$4,MAX(-$I$5,(特征计算_周度!H699-$I$3)*$I$4)),0),"")</f>
        <v/>
      </c>
    </row>
    <row r="700">
      <c r="A700" s="117">
        <f>特征计算_周度!A683</f>
        <v/>
      </c>
      <c r="B700" s="171">
        <f>IFERROR($A$3*特征计算_周度!B700+$B$3*特征计算_周度!C700+$C$3*特征计算_周度!D700+$D$3*特征计算_周度!E700+$E$3*特征计算_周度!F700+$F$3*特征计算_周度!H700,"")</f>
        <v/>
      </c>
      <c r="C700" s="118">
        <f>IFERROR(PERCENTILE(OFFSET(B700,1-364,0,364,1),$C$7),"")</f>
        <v/>
      </c>
      <c r="D700" s="118">
        <f>IFERROR(PERCENTILE(OFFSET(B700,1-364,0,364,1),$C$11),"")</f>
        <v/>
      </c>
      <c r="E700" s="122">
        <f>_xlfn.LET(_xlpm.initState,IF(OR(B700="",C700=""),"",IF(OR(特征计算_周度!B683&gt;$B$15,特征计算_周度!C683&gt;$B$15,特征计算_周度!G683&gt;$B$15,特征计算_周度!E683&gt;$B$15,特征计算_周度!F683&gt;$B$15),$A$12,IFERROR(IF(B700&lt;PERCENTILE(OFFSET(B700,1-364,0,364,1),$C$7),$A$7,IF(B700&lt;PERCENTILE(OFFSET(B700,1-364,0,364,1),$C$8),$A$8,IF(B700&lt;PERCENTILE(OFFSET(B700,1-364,0,364,1),$C$9),$A$9,IF(B700&lt;PERCENTILE(OFFSET(B700,1-364,0,364,1),$C$10),$A$10,IF(B700&lt;PERCENTILE(OFFSET(B700,1-364,0,364,1),$C$11),$A$11,$A$12))))),""))),_xlpm.dev,原始数据_周度!G683,_xlpm.minDev,MIN(OFFSET(原始数据_周度!G683,1-$D$17,0,$D$17,1)),_xlpm.bounce,_xlpm.dev-_xlpm.minDev,_xlpm.oversold,AND(ISNUMBER(_xlpm.dev),ISNUMBER(_xlpm.minDev),_xlpm.minDev&lt;=$B$17,_xlpm.bounce&gt;=$F$17,OR(_xlpm.initState=$A$12,_xlpm.initState=$A$11,_xlpm.initState=$A$10)),_xlpm.pctOnly,IFERROR(IF(B700&lt;PERCENTILE(OFFSET(B700,1-364,0,364,1),$C$7),$A$7,IF(B700&lt;PERCENTILE(OFFSET(B700,1-364,0,364,1),$C$8),$A$8,IF(B700&lt;PERCENTILE(OFFSET(B700,1-364,0,364,1),$C$9),$A$9,IF(B700&lt;PERCENTILE(OFFSET(B700,1-364,0,364,1),$C$10),$A$10,IF(B700&lt;PERCENTILE(OFFSET(B700,1-364,0,364,1),$C$11),$A$11,$A$12))))),""),IF(_xlpm.initState="","",IF(_xlpm.oversold,_xlpm.pctOnly,_xlpm.initState)))</f>
        <v/>
      </c>
      <c r="F700" s="119" t="n"/>
      <c r="G700" s="120">
        <f>IF(OR(B700="",C700=""),"",IF(OR(特征计算_周度!B683&gt;$B$15,特征计算_周度!C683&gt;$B$15,特征计算_周度!G683&gt;$B$15,特征计算_周度!E683&gt;$B$15,特征计算_周度!F683&gt;$B$15),IF(特征计算_周度!B683&gt;$B$15,"VIX ","")&amp;IF(特征计算_周度!C683&gt;$B$15,"HY ","")&amp;IF(特征计算_周度!G683&gt;$B$15,"Sahm ","")&amp;IF(特征计算_周度!E683&gt;$B$15,"趋势 ","")&amp;IF(特征计算_周度!F683&gt;$B$15,"斜率",""),"—"))</f>
        <v/>
      </c>
      <c r="H700" s="120">
        <f>IF(OR(B700="",C700=""),"",_xlfn.LET(_xlpm.dev,原始数据_周度!G683,_xlpm.minDev,MIN(OFFSET(原始数据_周度!G683,1-$D$17,0,$D$17,1)),_xlpm.bounce,_xlpm.dev-_xlpm.minDev,IF(AND(ISNUMBER(_xlpm.dev),ISNUMBER(_xlpm.minDev),_xlpm.minDev&lt;=$B$17,_xlpm.bounce&gt;=$F$17),"✅ 触发","—")))</f>
        <v/>
      </c>
      <c r="I700" s="172">
        <f>IFERROR(IF(特征计算_周度!H700&gt;$I$3,MIN($I$4,MAX(-$I$5,(特征计算_周度!H700-$I$3)*$I$4)),0),"")</f>
        <v/>
      </c>
    </row>
    <row r="701">
      <c r="A701" s="117">
        <f>特征计算_周度!A684</f>
        <v/>
      </c>
      <c r="B701" s="171">
        <f>IFERROR($A$3*特征计算_周度!B701+$B$3*特征计算_周度!C701+$C$3*特征计算_周度!D701+$D$3*特征计算_周度!E701+$E$3*特征计算_周度!F701+$F$3*特征计算_周度!H701,"")</f>
        <v/>
      </c>
      <c r="C701" s="118">
        <f>IFERROR(PERCENTILE(OFFSET(B701,1-364,0,364,1),$C$7),"")</f>
        <v/>
      </c>
      <c r="D701" s="118">
        <f>IFERROR(PERCENTILE(OFFSET(B701,1-364,0,364,1),$C$11),"")</f>
        <v/>
      </c>
      <c r="E701" s="122">
        <f>_xlfn.LET(_xlpm.initState,IF(OR(B701="",C701=""),"",IF(OR(特征计算_周度!B684&gt;$B$15,特征计算_周度!C684&gt;$B$15,特征计算_周度!G684&gt;$B$15,特征计算_周度!E684&gt;$B$15,特征计算_周度!F684&gt;$B$15),$A$12,IFERROR(IF(B701&lt;PERCENTILE(OFFSET(B701,1-364,0,364,1),$C$7),$A$7,IF(B701&lt;PERCENTILE(OFFSET(B701,1-364,0,364,1),$C$8),$A$8,IF(B701&lt;PERCENTILE(OFFSET(B701,1-364,0,364,1),$C$9),$A$9,IF(B701&lt;PERCENTILE(OFFSET(B701,1-364,0,364,1),$C$10),$A$10,IF(B701&lt;PERCENTILE(OFFSET(B701,1-364,0,364,1),$C$11),$A$11,$A$12))))),""))),_xlpm.dev,原始数据_周度!G684,_xlpm.minDev,MIN(OFFSET(原始数据_周度!G684,1-$D$17,0,$D$17,1)),_xlpm.bounce,_xlpm.dev-_xlpm.minDev,_xlpm.oversold,AND(ISNUMBER(_xlpm.dev),ISNUMBER(_xlpm.minDev),_xlpm.minDev&lt;=$B$17,_xlpm.bounce&gt;=$F$17,OR(_xlpm.initState=$A$12,_xlpm.initState=$A$11,_xlpm.initState=$A$10)),_xlpm.pctOnly,IFERROR(IF(B701&lt;PERCENTILE(OFFSET(B701,1-364,0,364,1),$C$7),$A$7,IF(B701&lt;PERCENTILE(OFFSET(B701,1-364,0,364,1),$C$8),$A$8,IF(B701&lt;PERCENTILE(OFFSET(B701,1-364,0,364,1),$C$9),$A$9,IF(B701&lt;PERCENTILE(OFFSET(B701,1-364,0,364,1),$C$10),$A$10,IF(B701&lt;PERCENTILE(OFFSET(B701,1-364,0,364,1),$C$11),$A$11,$A$12))))),""),IF(_xlpm.initState="","",IF(_xlpm.oversold,_xlpm.pctOnly,_xlpm.initState)))</f>
        <v/>
      </c>
      <c r="F701" s="119" t="n"/>
      <c r="G701" s="120">
        <f>IF(OR(B701="",C701=""),"",IF(OR(特征计算_周度!B684&gt;$B$15,特征计算_周度!C684&gt;$B$15,特征计算_周度!G684&gt;$B$15,特征计算_周度!E684&gt;$B$15,特征计算_周度!F684&gt;$B$15),IF(特征计算_周度!B684&gt;$B$15,"VIX ","")&amp;IF(特征计算_周度!C684&gt;$B$15,"HY ","")&amp;IF(特征计算_周度!G684&gt;$B$15,"Sahm ","")&amp;IF(特征计算_周度!E684&gt;$B$15,"趋势 ","")&amp;IF(特征计算_周度!F684&gt;$B$15,"斜率",""),"—"))</f>
        <v/>
      </c>
      <c r="H701" s="120">
        <f>IF(OR(B701="",C701=""),"",_xlfn.LET(_xlpm.dev,原始数据_周度!G684,_xlpm.minDev,MIN(OFFSET(原始数据_周度!G684,1-$D$17,0,$D$17,1)),_xlpm.bounce,_xlpm.dev-_xlpm.minDev,IF(AND(ISNUMBER(_xlpm.dev),ISNUMBER(_xlpm.minDev),_xlpm.minDev&lt;=$B$17,_xlpm.bounce&gt;=$F$17),"✅ 触发","—")))</f>
        <v/>
      </c>
      <c r="I701" s="172">
        <f>IFERROR(IF(特征计算_周度!H701&gt;$I$3,MIN($I$4,MAX(-$I$5,(特征计算_周度!H701-$I$3)*$I$4)),0),"")</f>
        <v/>
      </c>
    </row>
    <row r="702">
      <c r="A702" s="117">
        <f>特征计算_周度!A685</f>
        <v/>
      </c>
      <c r="B702" s="171">
        <f>IFERROR($A$3*特征计算_周度!B702+$B$3*特征计算_周度!C702+$C$3*特征计算_周度!D702+$D$3*特征计算_周度!E702+$E$3*特征计算_周度!F702+$F$3*特征计算_周度!H702,"")</f>
        <v/>
      </c>
      <c r="C702" s="118">
        <f>IFERROR(PERCENTILE(OFFSET(B702,1-364,0,364,1),$C$7),"")</f>
        <v/>
      </c>
      <c r="D702" s="118">
        <f>IFERROR(PERCENTILE(OFFSET(B702,1-364,0,364,1),$C$11),"")</f>
        <v/>
      </c>
      <c r="E702" s="122">
        <f>_xlfn.LET(_xlpm.initState,IF(OR(B702="",C702=""),"",IF(OR(特征计算_周度!B685&gt;$B$15,特征计算_周度!C685&gt;$B$15,特征计算_周度!G685&gt;$B$15,特征计算_周度!E685&gt;$B$15,特征计算_周度!F685&gt;$B$15),$A$12,IFERROR(IF(B702&lt;PERCENTILE(OFFSET(B702,1-364,0,364,1),$C$7),$A$7,IF(B702&lt;PERCENTILE(OFFSET(B702,1-364,0,364,1),$C$8),$A$8,IF(B702&lt;PERCENTILE(OFFSET(B702,1-364,0,364,1),$C$9),$A$9,IF(B702&lt;PERCENTILE(OFFSET(B702,1-364,0,364,1),$C$10),$A$10,IF(B702&lt;PERCENTILE(OFFSET(B702,1-364,0,364,1),$C$11),$A$11,$A$12))))),""))),_xlpm.dev,原始数据_周度!G685,_xlpm.minDev,MIN(OFFSET(原始数据_周度!G685,1-$D$17,0,$D$17,1)),_xlpm.bounce,_xlpm.dev-_xlpm.minDev,_xlpm.oversold,AND(ISNUMBER(_xlpm.dev),ISNUMBER(_xlpm.minDev),_xlpm.minDev&lt;=$B$17,_xlpm.bounce&gt;=$F$17,OR(_xlpm.initState=$A$12,_xlpm.initState=$A$11,_xlpm.initState=$A$10)),_xlpm.pctOnly,IFERROR(IF(B702&lt;PERCENTILE(OFFSET(B702,1-364,0,364,1),$C$7),$A$7,IF(B702&lt;PERCENTILE(OFFSET(B702,1-364,0,364,1),$C$8),$A$8,IF(B702&lt;PERCENTILE(OFFSET(B702,1-364,0,364,1),$C$9),$A$9,IF(B702&lt;PERCENTILE(OFFSET(B702,1-364,0,364,1),$C$10),$A$10,IF(B702&lt;PERCENTILE(OFFSET(B702,1-364,0,364,1),$C$11),$A$11,$A$12))))),""),IF(_xlpm.initState="","",IF(_xlpm.oversold,_xlpm.pctOnly,_xlpm.initState)))</f>
        <v/>
      </c>
      <c r="F702" s="119" t="n"/>
      <c r="G702" s="120">
        <f>IF(OR(B702="",C702=""),"",IF(OR(特征计算_周度!B685&gt;$B$15,特征计算_周度!C685&gt;$B$15,特征计算_周度!G685&gt;$B$15,特征计算_周度!E685&gt;$B$15,特征计算_周度!F685&gt;$B$15),IF(特征计算_周度!B685&gt;$B$15,"VIX ","")&amp;IF(特征计算_周度!C685&gt;$B$15,"HY ","")&amp;IF(特征计算_周度!G685&gt;$B$15,"Sahm ","")&amp;IF(特征计算_周度!E685&gt;$B$15,"趋势 ","")&amp;IF(特征计算_周度!F685&gt;$B$15,"斜率",""),"—"))</f>
        <v/>
      </c>
      <c r="H702" s="120">
        <f>IF(OR(B702="",C702=""),"",_xlfn.LET(_xlpm.dev,原始数据_周度!G685,_xlpm.minDev,MIN(OFFSET(原始数据_周度!G685,1-$D$17,0,$D$17,1)),_xlpm.bounce,_xlpm.dev-_xlpm.minDev,IF(AND(ISNUMBER(_xlpm.dev),ISNUMBER(_xlpm.minDev),_xlpm.minDev&lt;=$B$17,_xlpm.bounce&gt;=$F$17),"✅ 触发","—")))</f>
        <v/>
      </c>
      <c r="I702" s="172">
        <f>IFERROR(IF(特征计算_周度!H702&gt;$I$3,MIN($I$4,MAX(-$I$5,(特征计算_周度!H702-$I$3)*$I$4)),0),"")</f>
        <v/>
      </c>
    </row>
    <row r="703">
      <c r="A703" s="117">
        <f>特征计算_周度!A686</f>
        <v/>
      </c>
      <c r="B703" s="171">
        <f>IFERROR($A$3*特征计算_周度!B703+$B$3*特征计算_周度!C703+$C$3*特征计算_周度!D703+$D$3*特征计算_周度!E703+$E$3*特征计算_周度!F703+$F$3*特征计算_周度!H703,"")</f>
        <v/>
      </c>
      <c r="C703" s="118">
        <f>IFERROR(PERCENTILE(OFFSET(B703,1-364,0,364,1),$C$7),"")</f>
        <v/>
      </c>
      <c r="D703" s="118">
        <f>IFERROR(PERCENTILE(OFFSET(B703,1-364,0,364,1),$C$11),"")</f>
        <v/>
      </c>
      <c r="E703" s="122">
        <f>_xlfn.LET(_xlpm.initState,IF(OR(B703="",C703=""),"",IF(OR(特征计算_周度!B686&gt;$B$15,特征计算_周度!C686&gt;$B$15,特征计算_周度!G686&gt;$B$15,特征计算_周度!E686&gt;$B$15,特征计算_周度!F686&gt;$B$15),$A$12,IFERROR(IF(B703&lt;PERCENTILE(OFFSET(B703,1-364,0,364,1),$C$7),$A$7,IF(B703&lt;PERCENTILE(OFFSET(B703,1-364,0,364,1),$C$8),$A$8,IF(B703&lt;PERCENTILE(OFFSET(B703,1-364,0,364,1),$C$9),$A$9,IF(B703&lt;PERCENTILE(OFFSET(B703,1-364,0,364,1),$C$10),$A$10,IF(B703&lt;PERCENTILE(OFFSET(B703,1-364,0,364,1),$C$11),$A$11,$A$12))))),""))),_xlpm.dev,原始数据_周度!G686,_xlpm.minDev,MIN(OFFSET(原始数据_周度!G686,1-$D$17,0,$D$17,1)),_xlpm.bounce,_xlpm.dev-_xlpm.minDev,_xlpm.oversold,AND(ISNUMBER(_xlpm.dev),ISNUMBER(_xlpm.minDev),_xlpm.minDev&lt;=$B$17,_xlpm.bounce&gt;=$F$17,OR(_xlpm.initState=$A$12,_xlpm.initState=$A$11,_xlpm.initState=$A$10)),_xlpm.pctOnly,IFERROR(IF(B703&lt;PERCENTILE(OFFSET(B703,1-364,0,364,1),$C$7),$A$7,IF(B703&lt;PERCENTILE(OFFSET(B703,1-364,0,364,1),$C$8),$A$8,IF(B703&lt;PERCENTILE(OFFSET(B703,1-364,0,364,1),$C$9),$A$9,IF(B703&lt;PERCENTILE(OFFSET(B703,1-364,0,364,1),$C$10),$A$10,IF(B703&lt;PERCENTILE(OFFSET(B703,1-364,0,364,1),$C$11),$A$11,$A$12))))),""),IF(_xlpm.initState="","",IF(_xlpm.oversold,_xlpm.pctOnly,_xlpm.initState)))</f>
        <v/>
      </c>
      <c r="F703" s="119" t="n"/>
      <c r="G703" s="120">
        <f>IF(OR(B703="",C703=""),"",IF(OR(特征计算_周度!B686&gt;$B$15,特征计算_周度!C686&gt;$B$15,特征计算_周度!G686&gt;$B$15,特征计算_周度!E686&gt;$B$15,特征计算_周度!F686&gt;$B$15),IF(特征计算_周度!B686&gt;$B$15,"VIX ","")&amp;IF(特征计算_周度!C686&gt;$B$15,"HY ","")&amp;IF(特征计算_周度!G686&gt;$B$15,"Sahm ","")&amp;IF(特征计算_周度!E686&gt;$B$15,"趋势 ","")&amp;IF(特征计算_周度!F686&gt;$B$15,"斜率",""),"—"))</f>
        <v/>
      </c>
      <c r="H703" s="120">
        <f>IF(OR(B703="",C703=""),"",_xlfn.LET(_xlpm.dev,原始数据_周度!G686,_xlpm.minDev,MIN(OFFSET(原始数据_周度!G686,1-$D$17,0,$D$17,1)),_xlpm.bounce,_xlpm.dev-_xlpm.minDev,IF(AND(ISNUMBER(_xlpm.dev),ISNUMBER(_xlpm.minDev),_xlpm.minDev&lt;=$B$17,_xlpm.bounce&gt;=$F$17),"✅ 触发","—")))</f>
        <v/>
      </c>
      <c r="I703" s="172">
        <f>IFERROR(IF(特征计算_周度!H703&gt;$I$3,MIN($I$4,MAX(-$I$5,(特征计算_周度!H703-$I$3)*$I$4)),0),"")</f>
        <v/>
      </c>
    </row>
    <row r="704">
      <c r="A704" s="117">
        <f>特征计算_周度!A687</f>
        <v/>
      </c>
      <c r="B704" s="171">
        <f>IFERROR($A$3*特征计算_周度!B704+$B$3*特征计算_周度!C704+$C$3*特征计算_周度!D704+$D$3*特征计算_周度!E704+$E$3*特征计算_周度!F704+$F$3*特征计算_周度!H704,"")</f>
        <v/>
      </c>
      <c r="C704" s="118">
        <f>IFERROR(PERCENTILE(OFFSET(B704,1-364,0,364,1),$C$7),"")</f>
        <v/>
      </c>
      <c r="D704" s="118">
        <f>IFERROR(PERCENTILE(OFFSET(B704,1-364,0,364,1),$C$11),"")</f>
        <v/>
      </c>
      <c r="E704" s="122">
        <f>_xlfn.LET(_xlpm.initState,IF(OR(B704="",C704=""),"",IF(OR(特征计算_周度!B687&gt;$B$15,特征计算_周度!C687&gt;$B$15,特征计算_周度!G687&gt;$B$15,特征计算_周度!E687&gt;$B$15,特征计算_周度!F687&gt;$B$15),$A$12,IFERROR(IF(B704&lt;PERCENTILE(OFFSET(B704,1-364,0,364,1),$C$7),$A$7,IF(B704&lt;PERCENTILE(OFFSET(B704,1-364,0,364,1),$C$8),$A$8,IF(B704&lt;PERCENTILE(OFFSET(B704,1-364,0,364,1),$C$9),$A$9,IF(B704&lt;PERCENTILE(OFFSET(B704,1-364,0,364,1),$C$10),$A$10,IF(B704&lt;PERCENTILE(OFFSET(B704,1-364,0,364,1),$C$11),$A$11,$A$12))))),""))),_xlpm.dev,原始数据_周度!G687,_xlpm.minDev,MIN(OFFSET(原始数据_周度!G687,1-$D$17,0,$D$17,1)),_xlpm.bounce,_xlpm.dev-_xlpm.minDev,_xlpm.oversold,AND(ISNUMBER(_xlpm.dev),ISNUMBER(_xlpm.minDev),_xlpm.minDev&lt;=$B$17,_xlpm.bounce&gt;=$F$17,OR(_xlpm.initState=$A$12,_xlpm.initState=$A$11,_xlpm.initState=$A$10)),_xlpm.pctOnly,IFERROR(IF(B704&lt;PERCENTILE(OFFSET(B704,1-364,0,364,1),$C$7),$A$7,IF(B704&lt;PERCENTILE(OFFSET(B704,1-364,0,364,1),$C$8),$A$8,IF(B704&lt;PERCENTILE(OFFSET(B704,1-364,0,364,1),$C$9),$A$9,IF(B704&lt;PERCENTILE(OFFSET(B704,1-364,0,364,1),$C$10),$A$10,IF(B704&lt;PERCENTILE(OFFSET(B704,1-364,0,364,1),$C$11),$A$11,$A$12))))),""),IF(_xlpm.initState="","",IF(_xlpm.oversold,_xlpm.pctOnly,_xlpm.initState)))</f>
        <v/>
      </c>
      <c r="F704" s="119" t="n"/>
      <c r="G704" s="120">
        <f>IF(OR(B704="",C704=""),"",IF(OR(特征计算_周度!B687&gt;$B$15,特征计算_周度!C687&gt;$B$15,特征计算_周度!G687&gt;$B$15,特征计算_周度!E687&gt;$B$15,特征计算_周度!F687&gt;$B$15),IF(特征计算_周度!B687&gt;$B$15,"VIX ","")&amp;IF(特征计算_周度!C687&gt;$B$15,"HY ","")&amp;IF(特征计算_周度!G687&gt;$B$15,"Sahm ","")&amp;IF(特征计算_周度!E687&gt;$B$15,"趋势 ","")&amp;IF(特征计算_周度!F687&gt;$B$15,"斜率",""),"—"))</f>
        <v/>
      </c>
      <c r="H704" s="120">
        <f>IF(OR(B704="",C704=""),"",_xlfn.LET(_xlpm.dev,原始数据_周度!G687,_xlpm.minDev,MIN(OFFSET(原始数据_周度!G687,1-$D$17,0,$D$17,1)),_xlpm.bounce,_xlpm.dev-_xlpm.minDev,IF(AND(ISNUMBER(_xlpm.dev),ISNUMBER(_xlpm.minDev),_xlpm.minDev&lt;=$B$17,_xlpm.bounce&gt;=$F$17),"✅ 触发","—")))</f>
        <v/>
      </c>
      <c r="I704" s="172">
        <f>IFERROR(IF(特征计算_周度!H704&gt;$I$3,MIN($I$4,MAX(-$I$5,(特征计算_周度!H704-$I$3)*$I$4)),0),"")</f>
        <v/>
      </c>
    </row>
    <row r="705">
      <c r="A705" s="117">
        <f>特征计算_周度!A688</f>
        <v/>
      </c>
      <c r="B705" s="171">
        <f>IFERROR($A$3*特征计算_周度!B705+$B$3*特征计算_周度!C705+$C$3*特征计算_周度!D705+$D$3*特征计算_周度!E705+$E$3*特征计算_周度!F705+$F$3*特征计算_周度!H705,"")</f>
        <v/>
      </c>
      <c r="C705" s="118">
        <f>IFERROR(PERCENTILE(OFFSET(B705,1-364,0,364,1),$C$7),"")</f>
        <v/>
      </c>
      <c r="D705" s="118">
        <f>IFERROR(PERCENTILE(OFFSET(B705,1-364,0,364,1),$C$11),"")</f>
        <v/>
      </c>
      <c r="E705" s="122">
        <f>_xlfn.LET(_xlpm.initState,IF(OR(B705="",C705=""),"",IF(OR(特征计算_周度!B688&gt;$B$15,特征计算_周度!C688&gt;$B$15,特征计算_周度!G688&gt;$B$15,特征计算_周度!E688&gt;$B$15,特征计算_周度!F688&gt;$B$15),$A$12,IFERROR(IF(B705&lt;PERCENTILE(OFFSET(B705,1-364,0,364,1),$C$7),$A$7,IF(B705&lt;PERCENTILE(OFFSET(B705,1-364,0,364,1),$C$8),$A$8,IF(B705&lt;PERCENTILE(OFFSET(B705,1-364,0,364,1),$C$9),$A$9,IF(B705&lt;PERCENTILE(OFFSET(B705,1-364,0,364,1),$C$10),$A$10,IF(B705&lt;PERCENTILE(OFFSET(B705,1-364,0,364,1),$C$11),$A$11,$A$12))))),""))),_xlpm.dev,原始数据_周度!G688,_xlpm.minDev,MIN(OFFSET(原始数据_周度!G688,1-$D$17,0,$D$17,1)),_xlpm.bounce,_xlpm.dev-_xlpm.minDev,_xlpm.oversold,AND(ISNUMBER(_xlpm.dev),ISNUMBER(_xlpm.minDev),_xlpm.minDev&lt;=$B$17,_xlpm.bounce&gt;=$F$17,OR(_xlpm.initState=$A$12,_xlpm.initState=$A$11,_xlpm.initState=$A$10)),_xlpm.pctOnly,IFERROR(IF(B705&lt;PERCENTILE(OFFSET(B705,1-364,0,364,1),$C$7),$A$7,IF(B705&lt;PERCENTILE(OFFSET(B705,1-364,0,364,1),$C$8),$A$8,IF(B705&lt;PERCENTILE(OFFSET(B705,1-364,0,364,1),$C$9),$A$9,IF(B705&lt;PERCENTILE(OFFSET(B705,1-364,0,364,1),$C$10),$A$10,IF(B705&lt;PERCENTILE(OFFSET(B705,1-364,0,364,1),$C$11),$A$11,$A$12))))),""),IF(_xlpm.initState="","",IF(_xlpm.oversold,_xlpm.pctOnly,_xlpm.initState)))</f>
        <v/>
      </c>
      <c r="F705" s="119" t="n"/>
      <c r="G705" s="120">
        <f>IF(OR(B705="",C705=""),"",IF(OR(特征计算_周度!B688&gt;$B$15,特征计算_周度!C688&gt;$B$15,特征计算_周度!G688&gt;$B$15,特征计算_周度!E688&gt;$B$15,特征计算_周度!F688&gt;$B$15),IF(特征计算_周度!B688&gt;$B$15,"VIX ","")&amp;IF(特征计算_周度!C688&gt;$B$15,"HY ","")&amp;IF(特征计算_周度!G688&gt;$B$15,"Sahm ","")&amp;IF(特征计算_周度!E688&gt;$B$15,"趋势 ","")&amp;IF(特征计算_周度!F688&gt;$B$15,"斜率",""),"—"))</f>
        <v/>
      </c>
      <c r="H705" s="120">
        <f>IF(OR(B705="",C705=""),"",_xlfn.LET(_xlpm.dev,原始数据_周度!G688,_xlpm.minDev,MIN(OFFSET(原始数据_周度!G688,1-$D$17,0,$D$17,1)),_xlpm.bounce,_xlpm.dev-_xlpm.minDev,IF(AND(ISNUMBER(_xlpm.dev),ISNUMBER(_xlpm.minDev),_xlpm.minDev&lt;=$B$17,_xlpm.bounce&gt;=$F$17),"✅ 触发","—")))</f>
        <v/>
      </c>
      <c r="I705" s="172">
        <f>IFERROR(IF(特征计算_周度!H705&gt;$I$3,MIN($I$4,MAX(-$I$5,(特征计算_周度!H705-$I$3)*$I$4)),0),"")</f>
        <v/>
      </c>
    </row>
    <row r="706">
      <c r="A706" s="117">
        <f>特征计算_周度!A689</f>
        <v/>
      </c>
      <c r="B706" s="171">
        <f>IFERROR($A$3*特征计算_周度!B706+$B$3*特征计算_周度!C706+$C$3*特征计算_周度!D706+$D$3*特征计算_周度!E706+$E$3*特征计算_周度!F706+$F$3*特征计算_周度!H706,"")</f>
        <v/>
      </c>
      <c r="C706" s="118">
        <f>IFERROR(PERCENTILE(OFFSET(B706,1-364,0,364,1),$C$7),"")</f>
        <v/>
      </c>
      <c r="D706" s="118">
        <f>IFERROR(PERCENTILE(OFFSET(B706,1-364,0,364,1),$C$11),"")</f>
        <v/>
      </c>
      <c r="E706" s="122">
        <f>_xlfn.LET(_xlpm.initState,IF(OR(B706="",C706=""),"",IF(OR(特征计算_周度!B689&gt;$B$15,特征计算_周度!C689&gt;$B$15,特征计算_周度!G689&gt;$B$15,特征计算_周度!E689&gt;$B$15,特征计算_周度!F689&gt;$B$15),$A$12,IFERROR(IF(B706&lt;PERCENTILE(OFFSET(B706,1-364,0,364,1),$C$7),$A$7,IF(B706&lt;PERCENTILE(OFFSET(B706,1-364,0,364,1),$C$8),$A$8,IF(B706&lt;PERCENTILE(OFFSET(B706,1-364,0,364,1),$C$9),$A$9,IF(B706&lt;PERCENTILE(OFFSET(B706,1-364,0,364,1),$C$10),$A$10,IF(B706&lt;PERCENTILE(OFFSET(B706,1-364,0,364,1),$C$11),$A$11,$A$12))))),""))),_xlpm.dev,原始数据_周度!G689,_xlpm.minDev,MIN(OFFSET(原始数据_周度!G689,1-$D$17,0,$D$17,1)),_xlpm.bounce,_xlpm.dev-_xlpm.minDev,_xlpm.oversold,AND(ISNUMBER(_xlpm.dev),ISNUMBER(_xlpm.minDev),_xlpm.minDev&lt;=$B$17,_xlpm.bounce&gt;=$F$17,OR(_xlpm.initState=$A$12,_xlpm.initState=$A$11,_xlpm.initState=$A$10)),_xlpm.pctOnly,IFERROR(IF(B706&lt;PERCENTILE(OFFSET(B706,1-364,0,364,1),$C$7),$A$7,IF(B706&lt;PERCENTILE(OFFSET(B706,1-364,0,364,1),$C$8),$A$8,IF(B706&lt;PERCENTILE(OFFSET(B706,1-364,0,364,1),$C$9),$A$9,IF(B706&lt;PERCENTILE(OFFSET(B706,1-364,0,364,1),$C$10),$A$10,IF(B706&lt;PERCENTILE(OFFSET(B706,1-364,0,364,1),$C$11),$A$11,$A$12))))),""),IF(_xlpm.initState="","",IF(_xlpm.oversold,_xlpm.pctOnly,_xlpm.initState)))</f>
        <v/>
      </c>
      <c r="F706" s="119" t="n"/>
      <c r="G706" s="120">
        <f>IF(OR(B706="",C706=""),"",IF(OR(特征计算_周度!B689&gt;$B$15,特征计算_周度!C689&gt;$B$15,特征计算_周度!G689&gt;$B$15,特征计算_周度!E689&gt;$B$15,特征计算_周度!F689&gt;$B$15),IF(特征计算_周度!B689&gt;$B$15,"VIX ","")&amp;IF(特征计算_周度!C689&gt;$B$15,"HY ","")&amp;IF(特征计算_周度!G689&gt;$B$15,"Sahm ","")&amp;IF(特征计算_周度!E689&gt;$B$15,"趋势 ","")&amp;IF(特征计算_周度!F689&gt;$B$15,"斜率",""),"—"))</f>
        <v/>
      </c>
      <c r="H706" s="120">
        <f>IF(OR(B706="",C706=""),"",_xlfn.LET(_xlpm.dev,原始数据_周度!G689,_xlpm.minDev,MIN(OFFSET(原始数据_周度!G689,1-$D$17,0,$D$17,1)),_xlpm.bounce,_xlpm.dev-_xlpm.minDev,IF(AND(ISNUMBER(_xlpm.dev),ISNUMBER(_xlpm.minDev),_xlpm.minDev&lt;=$B$17,_xlpm.bounce&gt;=$F$17),"✅ 触发","—")))</f>
        <v/>
      </c>
      <c r="I706" s="172">
        <f>IFERROR(IF(特征计算_周度!H706&gt;$I$3,MIN($I$4,MAX(-$I$5,(特征计算_周度!H706-$I$3)*$I$4)),0),"")</f>
        <v/>
      </c>
    </row>
    <row r="707">
      <c r="A707" s="117">
        <f>特征计算_周度!A690</f>
        <v/>
      </c>
      <c r="B707" s="171">
        <f>IFERROR($A$3*特征计算_周度!B707+$B$3*特征计算_周度!C707+$C$3*特征计算_周度!D707+$D$3*特征计算_周度!E707+$E$3*特征计算_周度!F707+$F$3*特征计算_周度!H707,"")</f>
        <v/>
      </c>
      <c r="C707" s="118">
        <f>IFERROR(PERCENTILE(OFFSET(B707,1-364,0,364,1),$C$7),"")</f>
        <v/>
      </c>
      <c r="D707" s="118">
        <f>IFERROR(PERCENTILE(OFFSET(B707,1-364,0,364,1),$C$11),"")</f>
        <v/>
      </c>
      <c r="E707" s="122">
        <f>_xlfn.LET(_xlpm.initState,IF(OR(B707="",C707=""),"",IF(OR(特征计算_周度!B690&gt;$B$15,特征计算_周度!C690&gt;$B$15,特征计算_周度!G690&gt;$B$15,特征计算_周度!E690&gt;$B$15,特征计算_周度!F690&gt;$B$15),$A$12,IFERROR(IF(B707&lt;PERCENTILE(OFFSET(B707,1-364,0,364,1),$C$7),$A$7,IF(B707&lt;PERCENTILE(OFFSET(B707,1-364,0,364,1),$C$8),$A$8,IF(B707&lt;PERCENTILE(OFFSET(B707,1-364,0,364,1),$C$9),$A$9,IF(B707&lt;PERCENTILE(OFFSET(B707,1-364,0,364,1),$C$10),$A$10,IF(B707&lt;PERCENTILE(OFFSET(B707,1-364,0,364,1),$C$11),$A$11,$A$12))))),""))),_xlpm.dev,原始数据_周度!G690,_xlpm.minDev,MIN(OFFSET(原始数据_周度!G690,1-$D$17,0,$D$17,1)),_xlpm.bounce,_xlpm.dev-_xlpm.minDev,_xlpm.oversold,AND(ISNUMBER(_xlpm.dev),ISNUMBER(_xlpm.minDev),_xlpm.minDev&lt;=$B$17,_xlpm.bounce&gt;=$F$17,OR(_xlpm.initState=$A$12,_xlpm.initState=$A$11,_xlpm.initState=$A$10)),_xlpm.pctOnly,IFERROR(IF(B707&lt;PERCENTILE(OFFSET(B707,1-364,0,364,1),$C$7),$A$7,IF(B707&lt;PERCENTILE(OFFSET(B707,1-364,0,364,1),$C$8),$A$8,IF(B707&lt;PERCENTILE(OFFSET(B707,1-364,0,364,1),$C$9),$A$9,IF(B707&lt;PERCENTILE(OFFSET(B707,1-364,0,364,1),$C$10),$A$10,IF(B707&lt;PERCENTILE(OFFSET(B707,1-364,0,364,1),$C$11),$A$11,$A$12))))),""),IF(_xlpm.initState="","",IF(_xlpm.oversold,_xlpm.pctOnly,_xlpm.initState)))</f>
        <v/>
      </c>
      <c r="F707" s="119" t="n"/>
      <c r="G707" s="120">
        <f>IF(OR(B707="",C707=""),"",IF(OR(特征计算_周度!B690&gt;$B$15,特征计算_周度!C690&gt;$B$15,特征计算_周度!G690&gt;$B$15,特征计算_周度!E690&gt;$B$15,特征计算_周度!F690&gt;$B$15),IF(特征计算_周度!B690&gt;$B$15,"VIX ","")&amp;IF(特征计算_周度!C690&gt;$B$15,"HY ","")&amp;IF(特征计算_周度!G690&gt;$B$15,"Sahm ","")&amp;IF(特征计算_周度!E690&gt;$B$15,"趋势 ","")&amp;IF(特征计算_周度!F690&gt;$B$15,"斜率",""),"—"))</f>
        <v/>
      </c>
      <c r="H707" s="120">
        <f>IF(OR(B707="",C707=""),"",_xlfn.LET(_xlpm.dev,原始数据_周度!G690,_xlpm.minDev,MIN(OFFSET(原始数据_周度!G690,1-$D$17,0,$D$17,1)),_xlpm.bounce,_xlpm.dev-_xlpm.minDev,IF(AND(ISNUMBER(_xlpm.dev),ISNUMBER(_xlpm.minDev),_xlpm.minDev&lt;=$B$17,_xlpm.bounce&gt;=$F$17),"✅ 触发","—")))</f>
        <v/>
      </c>
      <c r="I707" s="172">
        <f>IFERROR(IF(特征计算_周度!H707&gt;$I$3,MIN($I$4,MAX(-$I$5,(特征计算_周度!H707-$I$3)*$I$4)),0),"")</f>
        <v/>
      </c>
    </row>
    <row r="708">
      <c r="A708" s="117">
        <f>特征计算_周度!A691</f>
        <v/>
      </c>
      <c r="B708" s="171">
        <f>IFERROR($A$3*特征计算_周度!B708+$B$3*特征计算_周度!C708+$C$3*特征计算_周度!D708+$D$3*特征计算_周度!E708+$E$3*特征计算_周度!F708+$F$3*特征计算_周度!H708,"")</f>
        <v/>
      </c>
      <c r="C708" s="118">
        <f>IFERROR(PERCENTILE(OFFSET(B708,1-364,0,364,1),$C$7),"")</f>
        <v/>
      </c>
      <c r="D708" s="118">
        <f>IFERROR(PERCENTILE(OFFSET(B708,1-364,0,364,1),$C$11),"")</f>
        <v/>
      </c>
      <c r="E708" s="122">
        <f>_xlfn.LET(_xlpm.initState,IF(OR(B708="",C708=""),"",IF(OR(特征计算_周度!B691&gt;$B$15,特征计算_周度!C691&gt;$B$15,特征计算_周度!G691&gt;$B$15,特征计算_周度!E691&gt;$B$15,特征计算_周度!F691&gt;$B$15),$A$12,IFERROR(IF(B708&lt;PERCENTILE(OFFSET(B708,1-364,0,364,1),$C$7),$A$7,IF(B708&lt;PERCENTILE(OFFSET(B708,1-364,0,364,1),$C$8),$A$8,IF(B708&lt;PERCENTILE(OFFSET(B708,1-364,0,364,1),$C$9),$A$9,IF(B708&lt;PERCENTILE(OFFSET(B708,1-364,0,364,1),$C$10),$A$10,IF(B708&lt;PERCENTILE(OFFSET(B708,1-364,0,364,1),$C$11),$A$11,$A$12))))),""))),_xlpm.dev,原始数据_周度!G691,_xlpm.minDev,MIN(OFFSET(原始数据_周度!G691,1-$D$17,0,$D$17,1)),_xlpm.bounce,_xlpm.dev-_xlpm.minDev,_xlpm.oversold,AND(ISNUMBER(_xlpm.dev),ISNUMBER(_xlpm.minDev),_xlpm.minDev&lt;=$B$17,_xlpm.bounce&gt;=$F$17,OR(_xlpm.initState=$A$12,_xlpm.initState=$A$11,_xlpm.initState=$A$10)),_xlpm.pctOnly,IFERROR(IF(B708&lt;PERCENTILE(OFFSET(B708,1-364,0,364,1),$C$7),$A$7,IF(B708&lt;PERCENTILE(OFFSET(B708,1-364,0,364,1),$C$8),$A$8,IF(B708&lt;PERCENTILE(OFFSET(B708,1-364,0,364,1),$C$9),$A$9,IF(B708&lt;PERCENTILE(OFFSET(B708,1-364,0,364,1),$C$10),$A$10,IF(B708&lt;PERCENTILE(OFFSET(B708,1-364,0,364,1),$C$11),$A$11,$A$12))))),""),IF(_xlpm.initState="","",IF(_xlpm.oversold,_xlpm.pctOnly,_xlpm.initState)))</f>
        <v/>
      </c>
      <c r="F708" s="119" t="n"/>
      <c r="G708" s="120">
        <f>IF(OR(B708="",C708=""),"",IF(OR(特征计算_周度!B691&gt;$B$15,特征计算_周度!C691&gt;$B$15,特征计算_周度!G691&gt;$B$15,特征计算_周度!E691&gt;$B$15,特征计算_周度!F691&gt;$B$15),IF(特征计算_周度!B691&gt;$B$15,"VIX ","")&amp;IF(特征计算_周度!C691&gt;$B$15,"HY ","")&amp;IF(特征计算_周度!G691&gt;$B$15,"Sahm ","")&amp;IF(特征计算_周度!E691&gt;$B$15,"趋势 ","")&amp;IF(特征计算_周度!F691&gt;$B$15,"斜率",""),"—"))</f>
        <v/>
      </c>
      <c r="H708" s="120">
        <f>IF(OR(B708="",C708=""),"",_xlfn.LET(_xlpm.dev,原始数据_周度!G691,_xlpm.minDev,MIN(OFFSET(原始数据_周度!G691,1-$D$17,0,$D$17,1)),_xlpm.bounce,_xlpm.dev-_xlpm.minDev,IF(AND(ISNUMBER(_xlpm.dev),ISNUMBER(_xlpm.minDev),_xlpm.minDev&lt;=$B$17,_xlpm.bounce&gt;=$F$17),"✅ 触发","—")))</f>
        <v/>
      </c>
      <c r="I708" s="172">
        <f>IFERROR(IF(特征计算_周度!H708&gt;$I$3,MIN($I$4,MAX(-$I$5,(特征计算_周度!H708-$I$3)*$I$4)),0),"")</f>
        <v/>
      </c>
    </row>
    <row r="709">
      <c r="A709" s="117">
        <f>特征计算_周度!A692</f>
        <v/>
      </c>
      <c r="B709" s="171">
        <f>IFERROR($A$3*特征计算_周度!B709+$B$3*特征计算_周度!C709+$C$3*特征计算_周度!D709+$D$3*特征计算_周度!E709+$E$3*特征计算_周度!F709+$F$3*特征计算_周度!H709,"")</f>
        <v/>
      </c>
      <c r="C709" s="118">
        <f>IFERROR(PERCENTILE(OFFSET(B709,1-364,0,364,1),$C$7),"")</f>
        <v/>
      </c>
      <c r="D709" s="118">
        <f>IFERROR(PERCENTILE(OFFSET(B709,1-364,0,364,1),$C$11),"")</f>
        <v/>
      </c>
      <c r="E709" s="122">
        <f>_xlfn.LET(_xlpm.initState,IF(OR(B709="",C709=""),"",IF(OR(特征计算_周度!B692&gt;$B$15,特征计算_周度!C692&gt;$B$15,特征计算_周度!G692&gt;$B$15,特征计算_周度!E692&gt;$B$15,特征计算_周度!F692&gt;$B$15),$A$12,IFERROR(IF(B709&lt;PERCENTILE(OFFSET(B709,1-364,0,364,1),$C$7),$A$7,IF(B709&lt;PERCENTILE(OFFSET(B709,1-364,0,364,1),$C$8),$A$8,IF(B709&lt;PERCENTILE(OFFSET(B709,1-364,0,364,1),$C$9),$A$9,IF(B709&lt;PERCENTILE(OFFSET(B709,1-364,0,364,1),$C$10),$A$10,IF(B709&lt;PERCENTILE(OFFSET(B709,1-364,0,364,1),$C$11),$A$11,$A$12))))),""))),_xlpm.dev,原始数据_周度!G692,_xlpm.minDev,MIN(OFFSET(原始数据_周度!G692,1-$D$17,0,$D$17,1)),_xlpm.bounce,_xlpm.dev-_xlpm.minDev,_xlpm.oversold,AND(ISNUMBER(_xlpm.dev),ISNUMBER(_xlpm.minDev),_xlpm.minDev&lt;=$B$17,_xlpm.bounce&gt;=$F$17,OR(_xlpm.initState=$A$12,_xlpm.initState=$A$11,_xlpm.initState=$A$10)),_xlpm.pctOnly,IFERROR(IF(B709&lt;PERCENTILE(OFFSET(B709,1-364,0,364,1),$C$7),$A$7,IF(B709&lt;PERCENTILE(OFFSET(B709,1-364,0,364,1),$C$8),$A$8,IF(B709&lt;PERCENTILE(OFFSET(B709,1-364,0,364,1),$C$9),$A$9,IF(B709&lt;PERCENTILE(OFFSET(B709,1-364,0,364,1),$C$10),$A$10,IF(B709&lt;PERCENTILE(OFFSET(B709,1-364,0,364,1),$C$11),$A$11,$A$12))))),""),IF(_xlpm.initState="","",IF(_xlpm.oversold,_xlpm.pctOnly,_xlpm.initState)))</f>
        <v/>
      </c>
      <c r="F709" s="119" t="n"/>
      <c r="G709" s="120">
        <f>IF(OR(B709="",C709=""),"",IF(OR(特征计算_周度!B692&gt;$B$15,特征计算_周度!C692&gt;$B$15,特征计算_周度!G692&gt;$B$15,特征计算_周度!E692&gt;$B$15,特征计算_周度!F692&gt;$B$15),IF(特征计算_周度!B692&gt;$B$15,"VIX ","")&amp;IF(特征计算_周度!C692&gt;$B$15,"HY ","")&amp;IF(特征计算_周度!G692&gt;$B$15,"Sahm ","")&amp;IF(特征计算_周度!E692&gt;$B$15,"趋势 ","")&amp;IF(特征计算_周度!F692&gt;$B$15,"斜率",""),"—"))</f>
        <v/>
      </c>
      <c r="H709" s="120">
        <f>IF(OR(B709="",C709=""),"",_xlfn.LET(_xlpm.dev,原始数据_周度!G692,_xlpm.minDev,MIN(OFFSET(原始数据_周度!G692,1-$D$17,0,$D$17,1)),_xlpm.bounce,_xlpm.dev-_xlpm.minDev,IF(AND(ISNUMBER(_xlpm.dev),ISNUMBER(_xlpm.minDev),_xlpm.minDev&lt;=$B$17,_xlpm.bounce&gt;=$F$17),"✅ 触发","—")))</f>
        <v/>
      </c>
      <c r="I709" s="172">
        <f>IFERROR(IF(特征计算_周度!H709&gt;$I$3,MIN($I$4,MAX(-$I$5,(特征计算_周度!H709-$I$3)*$I$4)),0),"")</f>
        <v/>
      </c>
    </row>
    <row r="710">
      <c r="A710" s="117">
        <f>特征计算_周度!A693</f>
        <v/>
      </c>
      <c r="B710" s="171">
        <f>IFERROR($A$3*特征计算_周度!B710+$B$3*特征计算_周度!C710+$C$3*特征计算_周度!D710+$D$3*特征计算_周度!E710+$E$3*特征计算_周度!F710+$F$3*特征计算_周度!H710,"")</f>
        <v/>
      </c>
      <c r="C710" s="118">
        <f>IFERROR(PERCENTILE(OFFSET(B710,1-364,0,364,1),$C$7),"")</f>
        <v/>
      </c>
      <c r="D710" s="118">
        <f>IFERROR(PERCENTILE(OFFSET(B710,1-364,0,364,1),$C$11),"")</f>
        <v/>
      </c>
      <c r="E710" s="122">
        <f>_xlfn.LET(_xlpm.initState,IF(OR(B710="",C710=""),"",IF(OR(特征计算_周度!B693&gt;$B$15,特征计算_周度!C693&gt;$B$15,特征计算_周度!G693&gt;$B$15,特征计算_周度!E693&gt;$B$15,特征计算_周度!F693&gt;$B$15),$A$12,IFERROR(IF(B710&lt;PERCENTILE(OFFSET(B710,1-364,0,364,1),$C$7),$A$7,IF(B710&lt;PERCENTILE(OFFSET(B710,1-364,0,364,1),$C$8),$A$8,IF(B710&lt;PERCENTILE(OFFSET(B710,1-364,0,364,1),$C$9),$A$9,IF(B710&lt;PERCENTILE(OFFSET(B710,1-364,0,364,1),$C$10),$A$10,IF(B710&lt;PERCENTILE(OFFSET(B710,1-364,0,364,1),$C$11),$A$11,$A$12))))),""))),_xlpm.dev,原始数据_周度!G693,_xlpm.minDev,MIN(OFFSET(原始数据_周度!G693,1-$D$17,0,$D$17,1)),_xlpm.bounce,_xlpm.dev-_xlpm.minDev,_xlpm.oversold,AND(ISNUMBER(_xlpm.dev),ISNUMBER(_xlpm.minDev),_xlpm.minDev&lt;=$B$17,_xlpm.bounce&gt;=$F$17,OR(_xlpm.initState=$A$12,_xlpm.initState=$A$11,_xlpm.initState=$A$10)),_xlpm.pctOnly,IFERROR(IF(B710&lt;PERCENTILE(OFFSET(B710,1-364,0,364,1),$C$7),$A$7,IF(B710&lt;PERCENTILE(OFFSET(B710,1-364,0,364,1),$C$8),$A$8,IF(B710&lt;PERCENTILE(OFFSET(B710,1-364,0,364,1),$C$9),$A$9,IF(B710&lt;PERCENTILE(OFFSET(B710,1-364,0,364,1),$C$10),$A$10,IF(B710&lt;PERCENTILE(OFFSET(B710,1-364,0,364,1),$C$11),$A$11,$A$12))))),""),IF(_xlpm.initState="","",IF(_xlpm.oversold,_xlpm.pctOnly,_xlpm.initState)))</f>
        <v/>
      </c>
      <c r="F710" s="119" t="n"/>
      <c r="G710" s="120">
        <f>IF(OR(B710="",C710=""),"",IF(OR(特征计算_周度!B693&gt;$B$15,特征计算_周度!C693&gt;$B$15,特征计算_周度!G693&gt;$B$15,特征计算_周度!E693&gt;$B$15,特征计算_周度!F693&gt;$B$15),IF(特征计算_周度!B693&gt;$B$15,"VIX ","")&amp;IF(特征计算_周度!C693&gt;$B$15,"HY ","")&amp;IF(特征计算_周度!G693&gt;$B$15,"Sahm ","")&amp;IF(特征计算_周度!E693&gt;$B$15,"趋势 ","")&amp;IF(特征计算_周度!F693&gt;$B$15,"斜率",""),"—"))</f>
        <v/>
      </c>
      <c r="H710" s="120">
        <f>IF(OR(B710="",C710=""),"",_xlfn.LET(_xlpm.dev,原始数据_周度!G693,_xlpm.minDev,MIN(OFFSET(原始数据_周度!G693,1-$D$17,0,$D$17,1)),_xlpm.bounce,_xlpm.dev-_xlpm.minDev,IF(AND(ISNUMBER(_xlpm.dev),ISNUMBER(_xlpm.minDev),_xlpm.minDev&lt;=$B$17,_xlpm.bounce&gt;=$F$17),"✅ 触发","—")))</f>
        <v/>
      </c>
      <c r="I710" s="172">
        <f>IFERROR(IF(特征计算_周度!H710&gt;$I$3,MIN($I$4,MAX(-$I$5,(特征计算_周度!H710-$I$3)*$I$4)),0),"")</f>
        <v/>
      </c>
    </row>
    <row r="711">
      <c r="A711" s="117">
        <f>特征计算_周度!A694</f>
        <v/>
      </c>
      <c r="B711" s="171">
        <f>IFERROR($A$3*特征计算_周度!B711+$B$3*特征计算_周度!C711+$C$3*特征计算_周度!D711+$D$3*特征计算_周度!E711+$E$3*特征计算_周度!F711+$F$3*特征计算_周度!H711,"")</f>
        <v/>
      </c>
      <c r="C711" s="118">
        <f>IFERROR(PERCENTILE(OFFSET(B711,1-364,0,364,1),$C$7),"")</f>
        <v/>
      </c>
      <c r="D711" s="118">
        <f>IFERROR(PERCENTILE(OFFSET(B711,1-364,0,364,1),$C$11),"")</f>
        <v/>
      </c>
      <c r="E711" s="122">
        <f>_xlfn.LET(_xlpm.initState,IF(OR(B711="",C711=""),"",IF(OR(特征计算_周度!B694&gt;$B$15,特征计算_周度!C694&gt;$B$15,特征计算_周度!G694&gt;$B$15,特征计算_周度!E694&gt;$B$15,特征计算_周度!F694&gt;$B$15),$A$12,IFERROR(IF(B711&lt;PERCENTILE(OFFSET(B711,1-364,0,364,1),$C$7),$A$7,IF(B711&lt;PERCENTILE(OFFSET(B711,1-364,0,364,1),$C$8),$A$8,IF(B711&lt;PERCENTILE(OFFSET(B711,1-364,0,364,1),$C$9),$A$9,IF(B711&lt;PERCENTILE(OFFSET(B711,1-364,0,364,1),$C$10),$A$10,IF(B711&lt;PERCENTILE(OFFSET(B711,1-364,0,364,1),$C$11),$A$11,$A$12))))),""))),_xlpm.dev,原始数据_周度!G694,_xlpm.minDev,MIN(OFFSET(原始数据_周度!G694,1-$D$17,0,$D$17,1)),_xlpm.bounce,_xlpm.dev-_xlpm.minDev,_xlpm.oversold,AND(ISNUMBER(_xlpm.dev),ISNUMBER(_xlpm.minDev),_xlpm.minDev&lt;=$B$17,_xlpm.bounce&gt;=$F$17,OR(_xlpm.initState=$A$12,_xlpm.initState=$A$11,_xlpm.initState=$A$10)),_xlpm.pctOnly,IFERROR(IF(B711&lt;PERCENTILE(OFFSET(B711,1-364,0,364,1),$C$7),$A$7,IF(B711&lt;PERCENTILE(OFFSET(B711,1-364,0,364,1),$C$8),$A$8,IF(B711&lt;PERCENTILE(OFFSET(B711,1-364,0,364,1),$C$9),$A$9,IF(B711&lt;PERCENTILE(OFFSET(B711,1-364,0,364,1),$C$10),$A$10,IF(B711&lt;PERCENTILE(OFFSET(B711,1-364,0,364,1),$C$11),$A$11,$A$12))))),""),IF(_xlpm.initState="","",IF(_xlpm.oversold,_xlpm.pctOnly,_xlpm.initState)))</f>
        <v/>
      </c>
      <c r="F711" s="119" t="n"/>
      <c r="G711" s="120">
        <f>IF(OR(B711="",C711=""),"",IF(OR(特征计算_周度!B694&gt;$B$15,特征计算_周度!C694&gt;$B$15,特征计算_周度!G694&gt;$B$15,特征计算_周度!E694&gt;$B$15,特征计算_周度!F694&gt;$B$15),IF(特征计算_周度!B694&gt;$B$15,"VIX ","")&amp;IF(特征计算_周度!C694&gt;$B$15,"HY ","")&amp;IF(特征计算_周度!G694&gt;$B$15,"Sahm ","")&amp;IF(特征计算_周度!E694&gt;$B$15,"趋势 ","")&amp;IF(特征计算_周度!F694&gt;$B$15,"斜率",""),"—"))</f>
        <v/>
      </c>
      <c r="H711" s="120">
        <f>IF(OR(B711="",C711=""),"",_xlfn.LET(_xlpm.dev,原始数据_周度!G694,_xlpm.minDev,MIN(OFFSET(原始数据_周度!G694,1-$D$17,0,$D$17,1)),_xlpm.bounce,_xlpm.dev-_xlpm.minDev,IF(AND(ISNUMBER(_xlpm.dev),ISNUMBER(_xlpm.minDev),_xlpm.minDev&lt;=$B$17,_xlpm.bounce&gt;=$F$17),"✅ 触发","—")))</f>
        <v/>
      </c>
      <c r="I711" s="172">
        <f>IFERROR(IF(特征计算_周度!H711&gt;$I$3,MIN($I$4,MAX(-$I$5,(特征计算_周度!H711-$I$3)*$I$4)),0),"")</f>
        <v/>
      </c>
    </row>
    <row r="712">
      <c r="A712" s="117">
        <f>特征计算_周度!A695</f>
        <v/>
      </c>
      <c r="B712" s="171">
        <f>IFERROR($A$3*特征计算_周度!B712+$B$3*特征计算_周度!C712+$C$3*特征计算_周度!D712+$D$3*特征计算_周度!E712+$E$3*特征计算_周度!F712+$F$3*特征计算_周度!H712,"")</f>
        <v/>
      </c>
      <c r="C712" s="118">
        <f>IFERROR(PERCENTILE(OFFSET(B712,1-364,0,364,1),$C$7),"")</f>
        <v/>
      </c>
      <c r="D712" s="118">
        <f>IFERROR(PERCENTILE(OFFSET(B712,1-364,0,364,1),$C$11),"")</f>
        <v/>
      </c>
      <c r="E712" s="122">
        <f>_xlfn.LET(_xlpm.initState,IF(OR(B712="",C712=""),"",IF(OR(特征计算_周度!B695&gt;$B$15,特征计算_周度!C695&gt;$B$15,特征计算_周度!G695&gt;$B$15,特征计算_周度!E695&gt;$B$15,特征计算_周度!F695&gt;$B$15),$A$12,IFERROR(IF(B712&lt;PERCENTILE(OFFSET(B712,1-364,0,364,1),$C$7),$A$7,IF(B712&lt;PERCENTILE(OFFSET(B712,1-364,0,364,1),$C$8),$A$8,IF(B712&lt;PERCENTILE(OFFSET(B712,1-364,0,364,1),$C$9),$A$9,IF(B712&lt;PERCENTILE(OFFSET(B712,1-364,0,364,1),$C$10),$A$10,IF(B712&lt;PERCENTILE(OFFSET(B712,1-364,0,364,1),$C$11),$A$11,$A$12))))),""))),_xlpm.dev,原始数据_周度!G695,_xlpm.minDev,MIN(OFFSET(原始数据_周度!G695,1-$D$17,0,$D$17,1)),_xlpm.bounce,_xlpm.dev-_xlpm.minDev,_xlpm.oversold,AND(ISNUMBER(_xlpm.dev),ISNUMBER(_xlpm.minDev),_xlpm.minDev&lt;=$B$17,_xlpm.bounce&gt;=$F$17,OR(_xlpm.initState=$A$12,_xlpm.initState=$A$11,_xlpm.initState=$A$10)),_xlpm.pctOnly,IFERROR(IF(B712&lt;PERCENTILE(OFFSET(B712,1-364,0,364,1),$C$7),$A$7,IF(B712&lt;PERCENTILE(OFFSET(B712,1-364,0,364,1),$C$8),$A$8,IF(B712&lt;PERCENTILE(OFFSET(B712,1-364,0,364,1),$C$9),$A$9,IF(B712&lt;PERCENTILE(OFFSET(B712,1-364,0,364,1),$C$10),$A$10,IF(B712&lt;PERCENTILE(OFFSET(B712,1-364,0,364,1),$C$11),$A$11,$A$12))))),""),IF(_xlpm.initState="","",IF(_xlpm.oversold,_xlpm.pctOnly,_xlpm.initState)))</f>
        <v/>
      </c>
      <c r="F712" s="119" t="n"/>
      <c r="G712" s="120">
        <f>IF(OR(B712="",C712=""),"",IF(OR(特征计算_周度!B695&gt;$B$15,特征计算_周度!C695&gt;$B$15,特征计算_周度!G695&gt;$B$15,特征计算_周度!E695&gt;$B$15,特征计算_周度!F695&gt;$B$15),IF(特征计算_周度!B695&gt;$B$15,"VIX ","")&amp;IF(特征计算_周度!C695&gt;$B$15,"HY ","")&amp;IF(特征计算_周度!G695&gt;$B$15,"Sahm ","")&amp;IF(特征计算_周度!E695&gt;$B$15,"趋势 ","")&amp;IF(特征计算_周度!F695&gt;$B$15,"斜率",""),"—"))</f>
        <v/>
      </c>
      <c r="H712" s="120">
        <f>IF(OR(B712="",C712=""),"",_xlfn.LET(_xlpm.dev,原始数据_周度!G695,_xlpm.minDev,MIN(OFFSET(原始数据_周度!G695,1-$D$17,0,$D$17,1)),_xlpm.bounce,_xlpm.dev-_xlpm.minDev,IF(AND(ISNUMBER(_xlpm.dev),ISNUMBER(_xlpm.minDev),_xlpm.minDev&lt;=$B$17,_xlpm.bounce&gt;=$F$17),"✅ 触发","—")))</f>
        <v/>
      </c>
      <c r="I712" s="172">
        <f>IFERROR(IF(特征计算_周度!H712&gt;$I$3,MIN($I$4,MAX(-$I$5,(特征计算_周度!H712-$I$3)*$I$4)),0),"")</f>
        <v/>
      </c>
    </row>
    <row r="713">
      <c r="A713" s="117">
        <f>特征计算_周度!A696</f>
        <v/>
      </c>
      <c r="B713" s="171">
        <f>IFERROR($A$3*特征计算_周度!B713+$B$3*特征计算_周度!C713+$C$3*特征计算_周度!D713+$D$3*特征计算_周度!E713+$E$3*特征计算_周度!F713+$F$3*特征计算_周度!H713,"")</f>
        <v/>
      </c>
      <c r="C713" s="118">
        <f>IFERROR(PERCENTILE(OFFSET(B713,1-364,0,364,1),$C$7),"")</f>
        <v/>
      </c>
      <c r="D713" s="118">
        <f>IFERROR(PERCENTILE(OFFSET(B713,1-364,0,364,1),$C$11),"")</f>
        <v/>
      </c>
      <c r="E713" s="122">
        <f>_xlfn.LET(_xlpm.initState,IF(OR(B713="",C713=""),"",IF(OR(特征计算_周度!B696&gt;$B$15,特征计算_周度!C696&gt;$B$15,特征计算_周度!G696&gt;$B$15,特征计算_周度!E696&gt;$B$15,特征计算_周度!F696&gt;$B$15),$A$12,IFERROR(IF(B713&lt;PERCENTILE(OFFSET(B713,1-364,0,364,1),$C$7),$A$7,IF(B713&lt;PERCENTILE(OFFSET(B713,1-364,0,364,1),$C$8),$A$8,IF(B713&lt;PERCENTILE(OFFSET(B713,1-364,0,364,1),$C$9),$A$9,IF(B713&lt;PERCENTILE(OFFSET(B713,1-364,0,364,1),$C$10),$A$10,IF(B713&lt;PERCENTILE(OFFSET(B713,1-364,0,364,1),$C$11),$A$11,$A$12))))),""))),_xlpm.dev,原始数据_周度!G696,_xlpm.minDev,MIN(OFFSET(原始数据_周度!G696,1-$D$17,0,$D$17,1)),_xlpm.bounce,_xlpm.dev-_xlpm.minDev,_xlpm.oversold,AND(ISNUMBER(_xlpm.dev),ISNUMBER(_xlpm.minDev),_xlpm.minDev&lt;=$B$17,_xlpm.bounce&gt;=$F$17,OR(_xlpm.initState=$A$12,_xlpm.initState=$A$11,_xlpm.initState=$A$10)),_xlpm.pctOnly,IFERROR(IF(B713&lt;PERCENTILE(OFFSET(B713,1-364,0,364,1),$C$7),$A$7,IF(B713&lt;PERCENTILE(OFFSET(B713,1-364,0,364,1),$C$8),$A$8,IF(B713&lt;PERCENTILE(OFFSET(B713,1-364,0,364,1),$C$9),$A$9,IF(B713&lt;PERCENTILE(OFFSET(B713,1-364,0,364,1),$C$10),$A$10,IF(B713&lt;PERCENTILE(OFFSET(B713,1-364,0,364,1),$C$11),$A$11,$A$12))))),""),IF(_xlpm.initState="","",IF(_xlpm.oversold,_xlpm.pctOnly,_xlpm.initState)))</f>
        <v/>
      </c>
      <c r="F713" s="119" t="n"/>
      <c r="G713" s="120">
        <f>IF(OR(B713="",C713=""),"",IF(OR(特征计算_周度!B696&gt;$B$15,特征计算_周度!C696&gt;$B$15,特征计算_周度!G696&gt;$B$15,特征计算_周度!E696&gt;$B$15,特征计算_周度!F696&gt;$B$15),IF(特征计算_周度!B696&gt;$B$15,"VIX ","")&amp;IF(特征计算_周度!C696&gt;$B$15,"HY ","")&amp;IF(特征计算_周度!G696&gt;$B$15,"Sahm ","")&amp;IF(特征计算_周度!E696&gt;$B$15,"趋势 ","")&amp;IF(特征计算_周度!F696&gt;$B$15,"斜率",""),"—"))</f>
        <v/>
      </c>
      <c r="H713" s="120">
        <f>IF(OR(B713="",C713=""),"",_xlfn.LET(_xlpm.dev,原始数据_周度!G696,_xlpm.minDev,MIN(OFFSET(原始数据_周度!G696,1-$D$17,0,$D$17,1)),_xlpm.bounce,_xlpm.dev-_xlpm.minDev,IF(AND(ISNUMBER(_xlpm.dev),ISNUMBER(_xlpm.minDev),_xlpm.minDev&lt;=$B$17,_xlpm.bounce&gt;=$F$17),"✅ 触发","—")))</f>
        <v/>
      </c>
      <c r="I713" s="172">
        <f>IFERROR(IF(特征计算_周度!H713&gt;$I$3,MIN($I$4,MAX(-$I$5,(特征计算_周度!H713-$I$3)*$I$4)),0),"")</f>
        <v/>
      </c>
    </row>
    <row r="714">
      <c r="A714" s="117">
        <f>特征计算_周度!A697</f>
        <v/>
      </c>
      <c r="B714" s="171">
        <f>IFERROR($A$3*特征计算_周度!B714+$B$3*特征计算_周度!C714+$C$3*特征计算_周度!D714+$D$3*特征计算_周度!E714+$E$3*特征计算_周度!F714+$F$3*特征计算_周度!H714,"")</f>
        <v/>
      </c>
      <c r="C714" s="118">
        <f>IFERROR(PERCENTILE(OFFSET(B714,1-364,0,364,1),$C$7),"")</f>
        <v/>
      </c>
      <c r="D714" s="118">
        <f>IFERROR(PERCENTILE(OFFSET(B714,1-364,0,364,1),$C$11),"")</f>
        <v/>
      </c>
      <c r="E714" s="122">
        <f>_xlfn.LET(_xlpm.initState,IF(OR(B714="",C714=""),"",IF(OR(特征计算_周度!B697&gt;$B$15,特征计算_周度!C697&gt;$B$15,特征计算_周度!G697&gt;$B$15,特征计算_周度!E697&gt;$B$15,特征计算_周度!F697&gt;$B$15),$A$12,IFERROR(IF(B714&lt;PERCENTILE(OFFSET(B714,1-364,0,364,1),$C$7),$A$7,IF(B714&lt;PERCENTILE(OFFSET(B714,1-364,0,364,1),$C$8),$A$8,IF(B714&lt;PERCENTILE(OFFSET(B714,1-364,0,364,1),$C$9),$A$9,IF(B714&lt;PERCENTILE(OFFSET(B714,1-364,0,364,1),$C$10),$A$10,IF(B714&lt;PERCENTILE(OFFSET(B714,1-364,0,364,1),$C$11),$A$11,$A$12))))),""))),_xlpm.dev,原始数据_周度!G697,_xlpm.minDev,MIN(OFFSET(原始数据_周度!G697,1-$D$17,0,$D$17,1)),_xlpm.bounce,_xlpm.dev-_xlpm.minDev,_xlpm.oversold,AND(ISNUMBER(_xlpm.dev),ISNUMBER(_xlpm.minDev),_xlpm.minDev&lt;=$B$17,_xlpm.bounce&gt;=$F$17,OR(_xlpm.initState=$A$12,_xlpm.initState=$A$11,_xlpm.initState=$A$10)),_xlpm.pctOnly,IFERROR(IF(B714&lt;PERCENTILE(OFFSET(B714,1-364,0,364,1),$C$7),$A$7,IF(B714&lt;PERCENTILE(OFFSET(B714,1-364,0,364,1),$C$8),$A$8,IF(B714&lt;PERCENTILE(OFFSET(B714,1-364,0,364,1),$C$9),$A$9,IF(B714&lt;PERCENTILE(OFFSET(B714,1-364,0,364,1),$C$10),$A$10,IF(B714&lt;PERCENTILE(OFFSET(B714,1-364,0,364,1),$C$11),$A$11,$A$12))))),""),IF(_xlpm.initState="","",IF(_xlpm.oversold,_xlpm.pctOnly,_xlpm.initState)))</f>
        <v/>
      </c>
      <c r="F714" s="119" t="n"/>
      <c r="G714" s="120">
        <f>IF(OR(B714="",C714=""),"",IF(OR(特征计算_周度!B697&gt;$B$15,特征计算_周度!C697&gt;$B$15,特征计算_周度!G697&gt;$B$15,特征计算_周度!E697&gt;$B$15,特征计算_周度!F697&gt;$B$15),IF(特征计算_周度!B697&gt;$B$15,"VIX ","")&amp;IF(特征计算_周度!C697&gt;$B$15,"HY ","")&amp;IF(特征计算_周度!G697&gt;$B$15,"Sahm ","")&amp;IF(特征计算_周度!E697&gt;$B$15,"趋势 ","")&amp;IF(特征计算_周度!F697&gt;$B$15,"斜率",""),"—"))</f>
        <v/>
      </c>
      <c r="H714" s="120">
        <f>IF(OR(B714="",C714=""),"",_xlfn.LET(_xlpm.dev,原始数据_周度!G697,_xlpm.minDev,MIN(OFFSET(原始数据_周度!G697,1-$D$17,0,$D$17,1)),_xlpm.bounce,_xlpm.dev-_xlpm.minDev,IF(AND(ISNUMBER(_xlpm.dev),ISNUMBER(_xlpm.minDev),_xlpm.minDev&lt;=$B$17,_xlpm.bounce&gt;=$F$17),"✅ 触发","—")))</f>
        <v/>
      </c>
      <c r="I714" s="172">
        <f>IFERROR(IF(特征计算_周度!H714&gt;$I$3,MIN($I$4,MAX(-$I$5,(特征计算_周度!H714-$I$3)*$I$4)),0),"")</f>
        <v/>
      </c>
    </row>
    <row r="715">
      <c r="A715" s="117">
        <f>特征计算_周度!A698</f>
        <v/>
      </c>
      <c r="B715" s="171">
        <f>IFERROR($A$3*特征计算_周度!B715+$B$3*特征计算_周度!C715+$C$3*特征计算_周度!D715+$D$3*特征计算_周度!E715+$E$3*特征计算_周度!F715+$F$3*特征计算_周度!H715,"")</f>
        <v/>
      </c>
      <c r="C715" s="118">
        <f>IFERROR(PERCENTILE(OFFSET(B715,1-364,0,364,1),$C$7),"")</f>
        <v/>
      </c>
      <c r="D715" s="118">
        <f>IFERROR(PERCENTILE(OFFSET(B715,1-364,0,364,1),$C$11),"")</f>
        <v/>
      </c>
      <c r="E715" s="122">
        <f>_xlfn.LET(_xlpm.initState,IF(OR(B715="",C715=""),"",IF(OR(特征计算_周度!B698&gt;$B$15,特征计算_周度!C698&gt;$B$15,特征计算_周度!G698&gt;$B$15,特征计算_周度!E698&gt;$B$15,特征计算_周度!F698&gt;$B$15),$A$12,IFERROR(IF(B715&lt;PERCENTILE(OFFSET(B715,1-364,0,364,1),$C$7),$A$7,IF(B715&lt;PERCENTILE(OFFSET(B715,1-364,0,364,1),$C$8),$A$8,IF(B715&lt;PERCENTILE(OFFSET(B715,1-364,0,364,1),$C$9),$A$9,IF(B715&lt;PERCENTILE(OFFSET(B715,1-364,0,364,1),$C$10),$A$10,IF(B715&lt;PERCENTILE(OFFSET(B715,1-364,0,364,1),$C$11),$A$11,$A$12))))),""))),_xlpm.dev,原始数据_周度!G698,_xlpm.minDev,MIN(OFFSET(原始数据_周度!G698,1-$D$17,0,$D$17,1)),_xlpm.bounce,_xlpm.dev-_xlpm.minDev,_xlpm.oversold,AND(ISNUMBER(_xlpm.dev),ISNUMBER(_xlpm.minDev),_xlpm.minDev&lt;=$B$17,_xlpm.bounce&gt;=$F$17,OR(_xlpm.initState=$A$12,_xlpm.initState=$A$11,_xlpm.initState=$A$10)),_xlpm.pctOnly,IFERROR(IF(B715&lt;PERCENTILE(OFFSET(B715,1-364,0,364,1),$C$7),$A$7,IF(B715&lt;PERCENTILE(OFFSET(B715,1-364,0,364,1),$C$8),$A$8,IF(B715&lt;PERCENTILE(OFFSET(B715,1-364,0,364,1),$C$9),$A$9,IF(B715&lt;PERCENTILE(OFFSET(B715,1-364,0,364,1),$C$10),$A$10,IF(B715&lt;PERCENTILE(OFFSET(B715,1-364,0,364,1),$C$11),$A$11,$A$12))))),""),IF(_xlpm.initState="","",IF(_xlpm.oversold,_xlpm.pctOnly,_xlpm.initState)))</f>
        <v/>
      </c>
      <c r="F715" s="119" t="n"/>
      <c r="G715" s="120">
        <f>IF(OR(B715="",C715=""),"",IF(OR(特征计算_周度!B698&gt;$B$15,特征计算_周度!C698&gt;$B$15,特征计算_周度!G698&gt;$B$15,特征计算_周度!E698&gt;$B$15,特征计算_周度!F698&gt;$B$15),IF(特征计算_周度!B698&gt;$B$15,"VIX ","")&amp;IF(特征计算_周度!C698&gt;$B$15,"HY ","")&amp;IF(特征计算_周度!G698&gt;$B$15,"Sahm ","")&amp;IF(特征计算_周度!E698&gt;$B$15,"趋势 ","")&amp;IF(特征计算_周度!F698&gt;$B$15,"斜率",""),"—"))</f>
        <v/>
      </c>
      <c r="H715" s="120">
        <f>IF(OR(B715="",C715=""),"",_xlfn.LET(_xlpm.dev,原始数据_周度!G698,_xlpm.minDev,MIN(OFFSET(原始数据_周度!G698,1-$D$17,0,$D$17,1)),_xlpm.bounce,_xlpm.dev-_xlpm.minDev,IF(AND(ISNUMBER(_xlpm.dev),ISNUMBER(_xlpm.minDev),_xlpm.minDev&lt;=$B$17,_xlpm.bounce&gt;=$F$17),"✅ 触发","—")))</f>
        <v/>
      </c>
      <c r="I715" s="172">
        <f>IFERROR(IF(特征计算_周度!H715&gt;$I$3,MIN($I$4,MAX(-$I$5,(特征计算_周度!H715-$I$3)*$I$4)),0),"")</f>
        <v/>
      </c>
    </row>
    <row r="716">
      <c r="A716" s="117">
        <f>特征计算_周度!A699</f>
        <v/>
      </c>
      <c r="B716" s="171">
        <f>IFERROR($A$3*特征计算_周度!B716+$B$3*特征计算_周度!C716+$C$3*特征计算_周度!D716+$D$3*特征计算_周度!E716+$E$3*特征计算_周度!F716+$F$3*特征计算_周度!H716,"")</f>
        <v/>
      </c>
      <c r="C716" s="118">
        <f>IFERROR(PERCENTILE(OFFSET(B716,1-364,0,364,1),$C$7),"")</f>
        <v/>
      </c>
      <c r="D716" s="118">
        <f>IFERROR(PERCENTILE(OFFSET(B716,1-364,0,364,1),$C$11),"")</f>
        <v/>
      </c>
      <c r="E716" s="122">
        <f>_xlfn.LET(_xlpm.initState,IF(OR(B716="",C716=""),"",IF(OR(特征计算_周度!B699&gt;$B$15,特征计算_周度!C699&gt;$B$15,特征计算_周度!G699&gt;$B$15,特征计算_周度!E699&gt;$B$15,特征计算_周度!F699&gt;$B$15),$A$12,IFERROR(IF(B716&lt;PERCENTILE(OFFSET(B716,1-364,0,364,1),$C$7),$A$7,IF(B716&lt;PERCENTILE(OFFSET(B716,1-364,0,364,1),$C$8),$A$8,IF(B716&lt;PERCENTILE(OFFSET(B716,1-364,0,364,1),$C$9),$A$9,IF(B716&lt;PERCENTILE(OFFSET(B716,1-364,0,364,1),$C$10),$A$10,IF(B716&lt;PERCENTILE(OFFSET(B716,1-364,0,364,1),$C$11),$A$11,$A$12))))),""))),_xlpm.dev,原始数据_周度!G699,_xlpm.minDev,MIN(OFFSET(原始数据_周度!G699,1-$D$17,0,$D$17,1)),_xlpm.bounce,_xlpm.dev-_xlpm.minDev,_xlpm.oversold,AND(ISNUMBER(_xlpm.dev),ISNUMBER(_xlpm.minDev),_xlpm.minDev&lt;=$B$17,_xlpm.bounce&gt;=$F$17,OR(_xlpm.initState=$A$12,_xlpm.initState=$A$11,_xlpm.initState=$A$10)),_xlpm.pctOnly,IFERROR(IF(B716&lt;PERCENTILE(OFFSET(B716,1-364,0,364,1),$C$7),$A$7,IF(B716&lt;PERCENTILE(OFFSET(B716,1-364,0,364,1),$C$8),$A$8,IF(B716&lt;PERCENTILE(OFFSET(B716,1-364,0,364,1),$C$9),$A$9,IF(B716&lt;PERCENTILE(OFFSET(B716,1-364,0,364,1),$C$10),$A$10,IF(B716&lt;PERCENTILE(OFFSET(B716,1-364,0,364,1),$C$11),$A$11,$A$12))))),""),IF(_xlpm.initState="","",IF(_xlpm.oversold,_xlpm.pctOnly,_xlpm.initState)))</f>
        <v/>
      </c>
      <c r="F716" s="119" t="n"/>
      <c r="G716" s="120">
        <f>IF(OR(B716="",C716=""),"",IF(OR(特征计算_周度!B699&gt;$B$15,特征计算_周度!C699&gt;$B$15,特征计算_周度!G699&gt;$B$15,特征计算_周度!E699&gt;$B$15,特征计算_周度!F699&gt;$B$15),IF(特征计算_周度!B699&gt;$B$15,"VIX ","")&amp;IF(特征计算_周度!C699&gt;$B$15,"HY ","")&amp;IF(特征计算_周度!G699&gt;$B$15,"Sahm ","")&amp;IF(特征计算_周度!E699&gt;$B$15,"趋势 ","")&amp;IF(特征计算_周度!F699&gt;$B$15,"斜率",""),"—"))</f>
        <v/>
      </c>
      <c r="H716" s="120">
        <f>IF(OR(B716="",C716=""),"",_xlfn.LET(_xlpm.dev,原始数据_周度!G699,_xlpm.minDev,MIN(OFFSET(原始数据_周度!G699,1-$D$17,0,$D$17,1)),_xlpm.bounce,_xlpm.dev-_xlpm.minDev,IF(AND(ISNUMBER(_xlpm.dev),ISNUMBER(_xlpm.minDev),_xlpm.minDev&lt;=$B$17,_xlpm.bounce&gt;=$F$17),"✅ 触发","—")))</f>
        <v/>
      </c>
      <c r="I716" s="172">
        <f>IFERROR(IF(特征计算_周度!H716&gt;$I$3,MIN($I$4,MAX(-$I$5,(特征计算_周度!H716-$I$3)*$I$4)),0),"")</f>
        <v/>
      </c>
    </row>
    <row r="717">
      <c r="A717" s="117">
        <f>特征计算_周度!A700</f>
        <v/>
      </c>
      <c r="B717" s="171">
        <f>IFERROR($A$3*特征计算_周度!B717+$B$3*特征计算_周度!C717+$C$3*特征计算_周度!D717+$D$3*特征计算_周度!E717+$E$3*特征计算_周度!F717+$F$3*特征计算_周度!H717,"")</f>
        <v/>
      </c>
      <c r="C717" s="118">
        <f>IFERROR(PERCENTILE(OFFSET(B717,1-364,0,364,1),$C$7),"")</f>
        <v/>
      </c>
      <c r="D717" s="118">
        <f>IFERROR(PERCENTILE(OFFSET(B717,1-364,0,364,1),$C$11),"")</f>
        <v/>
      </c>
      <c r="E717" s="122">
        <f>_xlfn.LET(_xlpm.initState,IF(OR(B717="",C717=""),"",IF(OR(特征计算_周度!B700&gt;$B$15,特征计算_周度!C700&gt;$B$15,特征计算_周度!G700&gt;$B$15,特征计算_周度!E700&gt;$B$15,特征计算_周度!F700&gt;$B$15),$A$12,IFERROR(IF(B717&lt;PERCENTILE(OFFSET(B717,1-364,0,364,1),$C$7),$A$7,IF(B717&lt;PERCENTILE(OFFSET(B717,1-364,0,364,1),$C$8),$A$8,IF(B717&lt;PERCENTILE(OFFSET(B717,1-364,0,364,1),$C$9),$A$9,IF(B717&lt;PERCENTILE(OFFSET(B717,1-364,0,364,1),$C$10),$A$10,IF(B717&lt;PERCENTILE(OFFSET(B717,1-364,0,364,1),$C$11),$A$11,$A$12))))),""))),_xlpm.dev,原始数据_周度!G700,_xlpm.minDev,MIN(OFFSET(原始数据_周度!G700,1-$D$17,0,$D$17,1)),_xlpm.bounce,_xlpm.dev-_xlpm.minDev,_xlpm.oversold,AND(ISNUMBER(_xlpm.dev),ISNUMBER(_xlpm.minDev),_xlpm.minDev&lt;=$B$17,_xlpm.bounce&gt;=$F$17,OR(_xlpm.initState=$A$12,_xlpm.initState=$A$11,_xlpm.initState=$A$10)),_xlpm.pctOnly,IFERROR(IF(B717&lt;PERCENTILE(OFFSET(B717,1-364,0,364,1),$C$7),$A$7,IF(B717&lt;PERCENTILE(OFFSET(B717,1-364,0,364,1),$C$8),$A$8,IF(B717&lt;PERCENTILE(OFFSET(B717,1-364,0,364,1),$C$9),$A$9,IF(B717&lt;PERCENTILE(OFFSET(B717,1-364,0,364,1),$C$10),$A$10,IF(B717&lt;PERCENTILE(OFFSET(B717,1-364,0,364,1),$C$11),$A$11,$A$12))))),""),IF(_xlpm.initState="","",IF(_xlpm.oversold,_xlpm.pctOnly,_xlpm.initState)))</f>
        <v/>
      </c>
      <c r="F717" s="119" t="n"/>
      <c r="G717" s="120">
        <f>IF(OR(B717="",C717=""),"",IF(OR(特征计算_周度!B700&gt;$B$15,特征计算_周度!C700&gt;$B$15,特征计算_周度!G700&gt;$B$15,特征计算_周度!E700&gt;$B$15,特征计算_周度!F700&gt;$B$15),IF(特征计算_周度!B700&gt;$B$15,"VIX ","")&amp;IF(特征计算_周度!C700&gt;$B$15,"HY ","")&amp;IF(特征计算_周度!G700&gt;$B$15,"Sahm ","")&amp;IF(特征计算_周度!E700&gt;$B$15,"趋势 ","")&amp;IF(特征计算_周度!F700&gt;$B$15,"斜率",""),"—"))</f>
        <v/>
      </c>
      <c r="H717" s="120">
        <f>IF(OR(B717="",C717=""),"",_xlfn.LET(_xlpm.dev,原始数据_周度!G700,_xlpm.minDev,MIN(OFFSET(原始数据_周度!G700,1-$D$17,0,$D$17,1)),_xlpm.bounce,_xlpm.dev-_xlpm.minDev,IF(AND(ISNUMBER(_xlpm.dev),ISNUMBER(_xlpm.minDev),_xlpm.minDev&lt;=$B$17,_xlpm.bounce&gt;=$F$17),"✅ 触发","—")))</f>
        <v/>
      </c>
      <c r="I717" s="172">
        <f>IFERROR(IF(特征计算_周度!H717&gt;$I$3,MIN($I$4,MAX(-$I$5,(特征计算_周度!H717-$I$3)*$I$4)),0),"")</f>
        <v/>
      </c>
    </row>
    <row r="718">
      <c r="A718" s="117">
        <f>特征计算_周度!A701</f>
        <v/>
      </c>
      <c r="B718" s="171">
        <f>IFERROR($A$3*特征计算_周度!B718+$B$3*特征计算_周度!C718+$C$3*特征计算_周度!D718+$D$3*特征计算_周度!E718+$E$3*特征计算_周度!F718+$F$3*特征计算_周度!H718,"")</f>
        <v/>
      </c>
      <c r="C718" s="118">
        <f>IFERROR(PERCENTILE(OFFSET(B718,1-364,0,364,1),$C$7),"")</f>
        <v/>
      </c>
      <c r="D718" s="118">
        <f>IFERROR(PERCENTILE(OFFSET(B718,1-364,0,364,1),$C$11),"")</f>
        <v/>
      </c>
      <c r="E718" s="122">
        <f>_xlfn.LET(_xlpm.initState,IF(OR(B718="",C718=""),"",IF(OR(特征计算_周度!B701&gt;$B$15,特征计算_周度!C701&gt;$B$15,特征计算_周度!G701&gt;$B$15,特征计算_周度!E701&gt;$B$15,特征计算_周度!F701&gt;$B$15),$A$12,IFERROR(IF(B718&lt;PERCENTILE(OFFSET(B718,1-364,0,364,1),$C$7),$A$7,IF(B718&lt;PERCENTILE(OFFSET(B718,1-364,0,364,1),$C$8),$A$8,IF(B718&lt;PERCENTILE(OFFSET(B718,1-364,0,364,1),$C$9),$A$9,IF(B718&lt;PERCENTILE(OFFSET(B718,1-364,0,364,1),$C$10),$A$10,IF(B718&lt;PERCENTILE(OFFSET(B718,1-364,0,364,1),$C$11),$A$11,$A$12))))),""))),_xlpm.dev,原始数据_周度!G701,_xlpm.minDev,MIN(OFFSET(原始数据_周度!G701,1-$D$17,0,$D$17,1)),_xlpm.bounce,_xlpm.dev-_xlpm.minDev,_xlpm.oversold,AND(ISNUMBER(_xlpm.dev),ISNUMBER(_xlpm.minDev),_xlpm.minDev&lt;=$B$17,_xlpm.bounce&gt;=$F$17,OR(_xlpm.initState=$A$12,_xlpm.initState=$A$11,_xlpm.initState=$A$10)),_xlpm.pctOnly,IFERROR(IF(B718&lt;PERCENTILE(OFFSET(B718,1-364,0,364,1),$C$7),$A$7,IF(B718&lt;PERCENTILE(OFFSET(B718,1-364,0,364,1),$C$8),$A$8,IF(B718&lt;PERCENTILE(OFFSET(B718,1-364,0,364,1),$C$9),$A$9,IF(B718&lt;PERCENTILE(OFFSET(B718,1-364,0,364,1),$C$10),$A$10,IF(B718&lt;PERCENTILE(OFFSET(B718,1-364,0,364,1),$C$11),$A$11,$A$12))))),""),IF(_xlpm.initState="","",IF(_xlpm.oversold,_xlpm.pctOnly,_xlpm.initState)))</f>
        <v/>
      </c>
      <c r="F718" s="119" t="n"/>
      <c r="G718" s="120">
        <f>IF(OR(B718="",C718=""),"",IF(OR(特征计算_周度!B701&gt;$B$15,特征计算_周度!C701&gt;$B$15,特征计算_周度!G701&gt;$B$15,特征计算_周度!E701&gt;$B$15,特征计算_周度!F701&gt;$B$15),IF(特征计算_周度!B701&gt;$B$15,"VIX ","")&amp;IF(特征计算_周度!C701&gt;$B$15,"HY ","")&amp;IF(特征计算_周度!G701&gt;$B$15,"Sahm ","")&amp;IF(特征计算_周度!E701&gt;$B$15,"趋势 ","")&amp;IF(特征计算_周度!F701&gt;$B$15,"斜率",""),"—"))</f>
        <v/>
      </c>
      <c r="H718" s="120">
        <f>IF(OR(B718="",C718=""),"",_xlfn.LET(_xlpm.dev,原始数据_周度!G701,_xlpm.minDev,MIN(OFFSET(原始数据_周度!G701,1-$D$17,0,$D$17,1)),_xlpm.bounce,_xlpm.dev-_xlpm.minDev,IF(AND(ISNUMBER(_xlpm.dev),ISNUMBER(_xlpm.minDev),_xlpm.minDev&lt;=$B$17,_xlpm.bounce&gt;=$F$17),"✅ 触发","—")))</f>
        <v/>
      </c>
      <c r="I718" s="172">
        <f>IFERROR(IF(特征计算_周度!H718&gt;$I$3,MIN($I$4,MAX(-$I$5,(特征计算_周度!H718-$I$3)*$I$4)),0),"")</f>
        <v/>
      </c>
    </row>
    <row r="719">
      <c r="A719" s="117">
        <f>特征计算_周度!A702</f>
        <v/>
      </c>
      <c r="B719" s="171">
        <f>IFERROR($A$3*特征计算_周度!B719+$B$3*特征计算_周度!C719+$C$3*特征计算_周度!D719+$D$3*特征计算_周度!E719+$E$3*特征计算_周度!F719+$F$3*特征计算_周度!H719,"")</f>
        <v/>
      </c>
      <c r="C719" s="118">
        <f>IFERROR(PERCENTILE(OFFSET(B719,1-364,0,364,1),$C$7),"")</f>
        <v/>
      </c>
      <c r="D719" s="118">
        <f>IFERROR(PERCENTILE(OFFSET(B719,1-364,0,364,1),$C$11),"")</f>
        <v/>
      </c>
      <c r="E719" s="122">
        <f>_xlfn.LET(_xlpm.initState,IF(OR(B719="",C719=""),"",IF(OR(特征计算_周度!B702&gt;$B$15,特征计算_周度!C702&gt;$B$15,特征计算_周度!G702&gt;$B$15,特征计算_周度!E702&gt;$B$15,特征计算_周度!F702&gt;$B$15),$A$12,IFERROR(IF(B719&lt;PERCENTILE(OFFSET(B719,1-364,0,364,1),$C$7),$A$7,IF(B719&lt;PERCENTILE(OFFSET(B719,1-364,0,364,1),$C$8),$A$8,IF(B719&lt;PERCENTILE(OFFSET(B719,1-364,0,364,1),$C$9),$A$9,IF(B719&lt;PERCENTILE(OFFSET(B719,1-364,0,364,1),$C$10),$A$10,IF(B719&lt;PERCENTILE(OFFSET(B719,1-364,0,364,1),$C$11),$A$11,$A$12))))),""))),_xlpm.dev,原始数据_周度!G702,_xlpm.minDev,MIN(OFFSET(原始数据_周度!G702,1-$D$17,0,$D$17,1)),_xlpm.bounce,_xlpm.dev-_xlpm.minDev,_xlpm.oversold,AND(ISNUMBER(_xlpm.dev),ISNUMBER(_xlpm.minDev),_xlpm.minDev&lt;=$B$17,_xlpm.bounce&gt;=$F$17,OR(_xlpm.initState=$A$12,_xlpm.initState=$A$11,_xlpm.initState=$A$10)),_xlpm.pctOnly,IFERROR(IF(B719&lt;PERCENTILE(OFFSET(B719,1-364,0,364,1),$C$7),$A$7,IF(B719&lt;PERCENTILE(OFFSET(B719,1-364,0,364,1),$C$8),$A$8,IF(B719&lt;PERCENTILE(OFFSET(B719,1-364,0,364,1),$C$9),$A$9,IF(B719&lt;PERCENTILE(OFFSET(B719,1-364,0,364,1),$C$10),$A$10,IF(B719&lt;PERCENTILE(OFFSET(B719,1-364,0,364,1),$C$11),$A$11,$A$12))))),""),IF(_xlpm.initState="","",IF(_xlpm.oversold,_xlpm.pctOnly,_xlpm.initState)))</f>
        <v/>
      </c>
      <c r="F719" s="119" t="n"/>
      <c r="G719" s="120">
        <f>IF(OR(B719="",C719=""),"",IF(OR(特征计算_周度!B702&gt;$B$15,特征计算_周度!C702&gt;$B$15,特征计算_周度!G702&gt;$B$15,特征计算_周度!E702&gt;$B$15,特征计算_周度!F702&gt;$B$15),IF(特征计算_周度!B702&gt;$B$15,"VIX ","")&amp;IF(特征计算_周度!C702&gt;$B$15,"HY ","")&amp;IF(特征计算_周度!G702&gt;$B$15,"Sahm ","")&amp;IF(特征计算_周度!E702&gt;$B$15,"趋势 ","")&amp;IF(特征计算_周度!F702&gt;$B$15,"斜率",""),"—"))</f>
        <v/>
      </c>
      <c r="H719" s="120">
        <f>IF(OR(B719="",C719=""),"",_xlfn.LET(_xlpm.dev,原始数据_周度!G702,_xlpm.minDev,MIN(OFFSET(原始数据_周度!G702,1-$D$17,0,$D$17,1)),_xlpm.bounce,_xlpm.dev-_xlpm.minDev,IF(AND(ISNUMBER(_xlpm.dev),ISNUMBER(_xlpm.minDev),_xlpm.minDev&lt;=$B$17,_xlpm.bounce&gt;=$F$17),"✅ 触发","—")))</f>
        <v/>
      </c>
      <c r="I719" s="172">
        <f>IFERROR(IF(特征计算_周度!H719&gt;$I$3,MIN($I$4,MAX(-$I$5,(特征计算_周度!H719-$I$3)*$I$4)),0),"")</f>
        <v/>
      </c>
    </row>
    <row r="720">
      <c r="A720" s="117">
        <f>特征计算_周度!A703</f>
        <v/>
      </c>
      <c r="B720" s="171">
        <f>IFERROR($A$3*特征计算_周度!B720+$B$3*特征计算_周度!C720+$C$3*特征计算_周度!D720+$D$3*特征计算_周度!E720+$E$3*特征计算_周度!F720+$F$3*特征计算_周度!H720,"")</f>
        <v/>
      </c>
      <c r="C720" s="118">
        <f>IFERROR(PERCENTILE(OFFSET(B720,1-364,0,364,1),$C$7),"")</f>
        <v/>
      </c>
      <c r="D720" s="118">
        <f>IFERROR(PERCENTILE(OFFSET(B720,1-364,0,364,1),$C$11),"")</f>
        <v/>
      </c>
      <c r="E720" s="122">
        <f>_xlfn.LET(_xlpm.initState,IF(OR(B720="",C720=""),"",IF(OR(特征计算_周度!B703&gt;$B$15,特征计算_周度!C703&gt;$B$15,特征计算_周度!G703&gt;$B$15,特征计算_周度!E703&gt;$B$15,特征计算_周度!F703&gt;$B$15),$A$12,IFERROR(IF(B720&lt;PERCENTILE(OFFSET(B720,1-364,0,364,1),$C$7),$A$7,IF(B720&lt;PERCENTILE(OFFSET(B720,1-364,0,364,1),$C$8),$A$8,IF(B720&lt;PERCENTILE(OFFSET(B720,1-364,0,364,1),$C$9),$A$9,IF(B720&lt;PERCENTILE(OFFSET(B720,1-364,0,364,1),$C$10),$A$10,IF(B720&lt;PERCENTILE(OFFSET(B720,1-364,0,364,1),$C$11),$A$11,$A$12))))),""))),_xlpm.dev,原始数据_周度!G703,_xlpm.minDev,MIN(OFFSET(原始数据_周度!G703,1-$D$17,0,$D$17,1)),_xlpm.bounce,_xlpm.dev-_xlpm.minDev,_xlpm.oversold,AND(ISNUMBER(_xlpm.dev),ISNUMBER(_xlpm.minDev),_xlpm.minDev&lt;=$B$17,_xlpm.bounce&gt;=$F$17,OR(_xlpm.initState=$A$12,_xlpm.initState=$A$11,_xlpm.initState=$A$10)),_xlpm.pctOnly,IFERROR(IF(B720&lt;PERCENTILE(OFFSET(B720,1-364,0,364,1),$C$7),$A$7,IF(B720&lt;PERCENTILE(OFFSET(B720,1-364,0,364,1),$C$8),$A$8,IF(B720&lt;PERCENTILE(OFFSET(B720,1-364,0,364,1),$C$9),$A$9,IF(B720&lt;PERCENTILE(OFFSET(B720,1-364,0,364,1),$C$10),$A$10,IF(B720&lt;PERCENTILE(OFFSET(B720,1-364,0,364,1),$C$11),$A$11,$A$12))))),""),IF(_xlpm.initState="","",IF(_xlpm.oversold,_xlpm.pctOnly,_xlpm.initState)))</f>
        <v/>
      </c>
      <c r="F720" s="119" t="n"/>
      <c r="G720" s="120">
        <f>IF(OR(B720="",C720=""),"",IF(OR(特征计算_周度!B703&gt;$B$15,特征计算_周度!C703&gt;$B$15,特征计算_周度!G703&gt;$B$15,特征计算_周度!E703&gt;$B$15,特征计算_周度!F703&gt;$B$15),IF(特征计算_周度!B703&gt;$B$15,"VIX ","")&amp;IF(特征计算_周度!C703&gt;$B$15,"HY ","")&amp;IF(特征计算_周度!G703&gt;$B$15,"Sahm ","")&amp;IF(特征计算_周度!E703&gt;$B$15,"趋势 ","")&amp;IF(特征计算_周度!F703&gt;$B$15,"斜率",""),"—"))</f>
        <v/>
      </c>
      <c r="H720" s="120">
        <f>IF(OR(B720="",C720=""),"",_xlfn.LET(_xlpm.dev,原始数据_周度!G703,_xlpm.minDev,MIN(OFFSET(原始数据_周度!G703,1-$D$17,0,$D$17,1)),_xlpm.bounce,_xlpm.dev-_xlpm.minDev,IF(AND(ISNUMBER(_xlpm.dev),ISNUMBER(_xlpm.minDev),_xlpm.minDev&lt;=$B$17,_xlpm.bounce&gt;=$F$17),"✅ 触发","—")))</f>
        <v/>
      </c>
      <c r="I720" s="172">
        <f>IFERROR(IF(特征计算_周度!H720&gt;$I$3,MIN($I$4,MAX(-$I$5,(特征计算_周度!H720-$I$3)*$I$4)),0),"")</f>
        <v/>
      </c>
    </row>
    <row r="721">
      <c r="A721" s="117">
        <f>特征计算_周度!A704</f>
        <v/>
      </c>
      <c r="B721" s="171">
        <f>IFERROR($A$3*特征计算_周度!B721+$B$3*特征计算_周度!C721+$C$3*特征计算_周度!D721+$D$3*特征计算_周度!E721+$E$3*特征计算_周度!F721+$F$3*特征计算_周度!H721,"")</f>
        <v/>
      </c>
      <c r="C721" s="118">
        <f>IFERROR(PERCENTILE(OFFSET(B721,1-364,0,364,1),$C$7),"")</f>
        <v/>
      </c>
      <c r="D721" s="118">
        <f>IFERROR(PERCENTILE(OFFSET(B721,1-364,0,364,1),$C$11),"")</f>
        <v/>
      </c>
      <c r="E721" s="122">
        <f>_xlfn.LET(_xlpm.initState,IF(OR(B721="",C721=""),"",IF(OR(特征计算_周度!B704&gt;$B$15,特征计算_周度!C704&gt;$B$15,特征计算_周度!G704&gt;$B$15,特征计算_周度!E704&gt;$B$15,特征计算_周度!F704&gt;$B$15),$A$12,IFERROR(IF(B721&lt;PERCENTILE(OFFSET(B721,1-364,0,364,1),$C$7),$A$7,IF(B721&lt;PERCENTILE(OFFSET(B721,1-364,0,364,1),$C$8),$A$8,IF(B721&lt;PERCENTILE(OFFSET(B721,1-364,0,364,1),$C$9),$A$9,IF(B721&lt;PERCENTILE(OFFSET(B721,1-364,0,364,1),$C$10),$A$10,IF(B721&lt;PERCENTILE(OFFSET(B721,1-364,0,364,1),$C$11),$A$11,$A$12))))),""))),_xlpm.dev,原始数据_周度!G704,_xlpm.minDev,MIN(OFFSET(原始数据_周度!G704,1-$D$17,0,$D$17,1)),_xlpm.bounce,_xlpm.dev-_xlpm.minDev,_xlpm.oversold,AND(ISNUMBER(_xlpm.dev),ISNUMBER(_xlpm.minDev),_xlpm.minDev&lt;=$B$17,_xlpm.bounce&gt;=$F$17,OR(_xlpm.initState=$A$12,_xlpm.initState=$A$11,_xlpm.initState=$A$10)),_xlpm.pctOnly,IFERROR(IF(B721&lt;PERCENTILE(OFFSET(B721,1-364,0,364,1),$C$7),$A$7,IF(B721&lt;PERCENTILE(OFFSET(B721,1-364,0,364,1),$C$8),$A$8,IF(B721&lt;PERCENTILE(OFFSET(B721,1-364,0,364,1),$C$9),$A$9,IF(B721&lt;PERCENTILE(OFFSET(B721,1-364,0,364,1),$C$10),$A$10,IF(B721&lt;PERCENTILE(OFFSET(B721,1-364,0,364,1),$C$11),$A$11,$A$12))))),""),IF(_xlpm.initState="","",IF(_xlpm.oversold,_xlpm.pctOnly,_xlpm.initState)))</f>
        <v/>
      </c>
      <c r="F721" s="119" t="n"/>
      <c r="G721" s="120">
        <f>IF(OR(B721="",C721=""),"",IF(OR(特征计算_周度!B704&gt;$B$15,特征计算_周度!C704&gt;$B$15,特征计算_周度!G704&gt;$B$15,特征计算_周度!E704&gt;$B$15,特征计算_周度!F704&gt;$B$15),IF(特征计算_周度!B704&gt;$B$15,"VIX ","")&amp;IF(特征计算_周度!C704&gt;$B$15,"HY ","")&amp;IF(特征计算_周度!G704&gt;$B$15,"Sahm ","")&amp;IF(特征计算_周度!E704&gt;$B$15,"趋势 ","")&amp;IF(特征计算_周度!F704&gt;$B$15,"斜率",""),"—"))</f>
        <v/>
      </c>
      <c r="H721" s="120">
        <f>IF(OR(B721="",C721=""),"",_xlfn.LET(_xlpm.dev,原始数据_周度!G704,_xlpm.minDev,MIN(OFFSET(原始数据_周度!G704,1-$D$17,0,$D$17,1)),_xlpm.bounce,_xlpm.dev-_xlpm.minDev,IF(AND(ISNUMBER(_xlpm.dev),ISNUMBER(_xlpm.minDev),_xlpm.minDev&lt;=$B$17,_xlpm.bounce&gt;=$F$17),"✅ 触发","—")))</f>
        <v/>
      </c>
      <c r="I721" s="172">
        <f>IFERROR(IF(特征计算_周度!H721&gt;$I$3,MIN($I$4,MAX(-$I$5,(特征计算_周度!H721-$I$3)*$I$4)),0),"")</f>
        <v/>
      </c>
    </row>
    <row r="722">
      <c r="A722" s="117">
        <f>特征计算_周度!A705</f>
        <v/>
      </c>
      <c r="B722" s="171">
        <f>IFERROR($A$3*特征计算_周度!B722+$B$3*特征计算_周度!C722+$C$3*特征计算_周度!D722+$D$3*特征计算_周度!E722+$E$3*特征计算_周度!F722+$F$3*特征计算_周度!H722,"")</f>
        <v/>
      </c>
      <c r="C722" s="118">
        <f>IFERROR(PERCENTILE(OFFSET(B722,1-364,0,364,1),$C$7),"")</f>
        <v/>
      </c>
      <c r="D722" s="118">
        <f>IFERROR(PERCENTILE(OFFSET(B722,1-364,0,364,1),$C$11),"")</f>
        <v/>
      </c>
      <c r="E722" s="122">
        <f>_xlfn.LET(_xlpm.initState,IF(OR(B722="",C722=""),"",IF(OR(特征计算_周度!B705&gt;$B$15,特征计算_周度!C705&gt;$B$15,特征计算_周度!G705&gt;$B$15,特征计算_周度!E705&gt;$B$15,特征计算_周度!F705&gt;$B$15),$A$12,IFERROR(IF(B722&lt;PERCENTILE(OFFSET(B722,1-364,0,364,1),$C$7),$A$7,IF(B722&lt;PERCENTILE(OFFSET(B722,1-364,0,364,1),$C$8),$A$8,IF(B722&lt;PERCENTILE(OFFSET(B722,1-364,0,364,1),$C$9),$A$9,IF(B722&lt;PERCENTILE(OFFSET(B722,1-364,0,364,1),$C$10),$A$10,IF(B722&lt;PERCENTILE(OFFSET(B722,1-364,0,364,1),$C$11),$A$11,$A$12))))),""))),_xlpm.dev,原始数据_周度!G705,_xlpm.minDev,MIN(OFFSET(原始数据_周度!G705,1-$D$17,0,$D$17,1)),_xlpm.bounce,_xlpm.dev-_xlpm.minDev,_xlpm.oversold,AND(ISNUMBER(_xlpm.dev),ISNUMBER(_xlpm.minDev),_xlpm.minDev&lt;=$B$17,_xlpm.bounce&gt;=$F$17,OR(_xlpm.initState=$A$12,_xlpm.initState=$A$11,_xlpm.initState=$A$10)),_xlpm.pctOnly,IFERROR(IF(B722&lt;PERCENTILE(OFFSET(B722,1-364,0,364,1),$C$7),$A$7,IF(B722&lt;PERCENTILE(OFFSET(B722,1-364,0,364,1),$C$8),$A$8,IF(B722&lt;PERCENTILE(OFFSET(B722,1-364,0,364,1),$C$9),$A$9,IF(B722&lt;PERCENTILE(OFFSET(B722,1-364,0,364,1),$C$10),$A$10,IF(B722&lt;PERCENTILE(OFFSET(B722,1-364,0,364,1),$C$11),$A$11,$A$12))))),""),IF(_xlpm.initState="","",IF(_xlpm.oversold,_xlpm.pctOnly,_xlpm.initState)))</f>
        <v/>
      </c>
      <c r="F722" s="119" t="n"/>
      <c r="G722" s="120">
        <f>IF(OR(B722="",C722=""),"",IF(OR(特征计算_周度!B705&gt;$B$15,特征计算_周度!C705&gt;$B$15,特征计算_周度!G705&gt;$B$15,特征计算_周度!E705&gt;$B$15,特征计算_周度!F705&gt;$B$15),IF(特征计算_周度!B705&gt;$B$15,"VIX ","")&amp;IF(特征计算_周度!C705&gt;$B$15,"HY ","")&amp;IF(特征计算_周度!G705&gt;$B$15,"Sahm ","")&amp;IF(特征计算_周度!E705&gt;$B$15,"趋势 ","")&amp;IF(特征计算_周度!F705&gt;$B$15,"斜率",""),"—"))</f>
        <v/>
      </c>
      <c r="H722" s="120">
        <f>IF(OR(B722="",C722=""),"",_xlfn.LET(_xlpm.dev,原始数据_周度!G705,_xlpm.minDev,MIN(OFFSET(原始数据_周度!G705,1-$D$17,0,$D$17,1)),_xlpm.bounce,_xlpm.dev-_xlpm.minDev,IF(AND(ISNUMBER(_xlpm.dev),ISNUMBER(_xlpm.minDev),_xlpm.minDev&lt;=$B$17,_xlpm.bounce&gt;=$F$17),"✅ 触发","—")))</f>
        <v/>
      </c>
      <c r="I722" s="172">
        <f>IFERROR(IF(特征计算_周度!H722&gt;$I$3,MIN($I$4,MAX(-$I$5,(特征计算_周度!H722-$I$3)*$I$4)),0),"")</f>
        <v/>
      </c>
    </row>
    <row r="723">
      <c r="A723" s="117">
        <f>特征计算_周度!A706</f>
        <v/>
      </c>
      <c r="B723" s="171">
        <f>IFERROR($A$3*特征计算_周度!B723+$B$3*特征计算_周度!C723+$C$3*特征计算_周度!D723+$D$3*特征计算_周度!E723+$E$3*特征计算_周度!F723+$F$3*特征计算_周度!H723,"")</f>
        <v/>
      </c>
      <c r="C723" s="118">
        <f>IFERROR(PERCENTILE(OFFSET(B723,1-364,0,364,1),$C$7),"")</f>
        <v/>
      </c>
      <c r="D723" s="118">
        <f>IFERROR(PERCENTILE(OFFSET(B723,1-364,0,364,1),$C$11),"")</f>
        <v/>
      </c>
      <c r="E723" s="122">
        <f>_xlfn.LET(_xlpm.initState,IF(OR(B723="",C723=""),"",IF(OR(特征计算_周度!B706&gt;$B$15,特征计算_周度!C706&gt;$B$15,特征计算_周度!G706&gt;$B$15,特征计算_周度!E706&gt;$B$15,特征计算_周度!F706&gt;$B$15),$A$12,IFERROR(IF(B723&lt;PERCENTILE(OFFSET(B723,1-364,0,364,1),$C$7),$A$7,IF(B723&lt;PERCENTILE(OFFSET(B723,1-364,0,364,1),$C$8),$A$8,IF(B723&lt;PERCENTILE(OFFSET(B723,1-364,0,364,1),$C$9),$A$9,IF(B723&lt;PERCENTILE(OFFSET(B723,1-364,0,364,1),$C$10),$A$10,IF(B723&lt;PERCENTILE(OFFSET(B723,1-364,0,364,1),$C$11),$A$11,$A$12))))),""))),_xlpm.dev,原始数据_周度!G706,_xlpm.minDev,MIN(OFFSET(原始数据_周度!G706,1-$D$17,0,$D$17,1)),_xlpm.bounce,_xlpm.dev-_xlpm.minDev,_xlpm.oversold,AND(ISNUMBER(_xlpm.dev),ISNUMBER(_xlpm.minDev),_xlpm.minDev&lt;=$B$17,_xlpm.bounce&gt;=$F$17,OR(_xlpm.initState=$A$12,_xlpm.initState=$A$11,_xlpm.initState=$A$10)),_xlpm.pctOnly,IFERROR(IF(B723&lt;PERCENTILE(OFFSET(B723,1-364,0,364,1),$C$7),$A$7,IF(B723&lt;PERCENTILE(OFFSET(B723,1-364,0,364,1),$C$8),$A$8,IF(B723&lt;PERCENTILE(OFFSET(B723,1-364,0,364,1),$C$9),$A$9,IF(B723&lt;PERCENTILE(OFFSET(B723,1-364,0,364,1),$C$10),$A$10,IF(B723&lt;PERCENTILE(OFFSET(B723,1-364,0,364,1),$C$11),$A$11,$A$12))))),""),IF(_xlpm.initState="","",IF(_xlpm.oversold,_xlpm.pctOnly,_xlpm.initState)))</f>
        <v/>
      </c>
      <c r="F723" s="119" t="n"/>
      <c r="G723" s="120">
        <f>IF(OR(B723="",C723=""),"",IF(OR(特征计算_周度!B706&gt;$B$15,特征计算_周度!C706&gt;$B$15,特征计算_周度!G706&gt;$B$15,特征计算_周度!E706&gt;$B$15,特征计算_周度!F706&gt;$B$15),IF(特征计算_周度!B706&gt;$B$15,"VIX ","")&amp;IF(特征计算_周度!C706&gt;$B$15,"HY ","")&amp;IF(特征计算_周度!G706&gt;$B$15,"Sahm ","")&amp;IF(特征计算_周度!E706&gt;$B$15,"趋势 ","")&amp;IF(特征计算_周度!F706&gt;$B$15,"斜率",""),"—"))</f>
        <v/>
      </c>
      <c r="H723" s="120">
        <f>IF(OR(B723="",C723=""),"",_xlfn.LET(_xlpm.dev,原始数据_周度!G706,_xlpm.minDev,MIN(OFFSET(原始数据_周度!G706,1-$D$17,0,$D$17,1)),_xlpm.bounce,_xlpm.dev-_xlpm.minDev,IF(AND(ISNUMBER(_xlpm.dev),ISNUMBER(_xlpm.minDev),_xlpm.minDev&lt;=$B$17,_xlpm.bounce&gt;=$F$17),"✅ 触发","—")))</f>
        <v/>
      </c>
      <c r="I723" s="172">
        <f>IFERROR(IF(特征计算_周度!H723&gt;$I$3,MIN($I$4,MAX(-$I$5,(特征计算_周度!H723-$I$3)*$I$4)),0),"")</f>
        <v/>
      </c>
    </row>
    <row r="724">
      <c r="A724" s="117">
        <f>特征计算_周度!A707</f>
        <v/>
      </c>
      <c r="B724" s="171">
        <f>IFERROR($A$3*特征计算_周度!B724+$B$3*特征计算_周度!C724+$C$3*特征计算_周度!D724+$D$3*特征计算_周度!E724+$E$3*特征计算_周度!F724+$F$3*特征计算_周度!H724,"")</f>
        <v/>
      </c>
      <c r="C724" s="118">
        <f>IFERROR(PERCENTILE(OFFSET(B724,1-364,0,364,1),$C$7),"")</f>
        <v/>
      </c>
      <c r="D724" s="118">
        <f>IFERROR(PERCENTILE(OFFSET(B724,1-364,0,364,1),$C$11),"")</f>
        <v/>
      </c>
      <c r="E724" s="122">
        <f>_xlfn.LET(_xlpm.initState,IF(OR(B724="",C724=""),"",IF(OR(特征计算_周度!B707&gt;$B$15,特征计算_周度!C707&gt;$B$15,特征计算_周度!G707&gt;$B$15,特征计算_周度!E707&gt;$B$15,特征计算_周度!F707&gt;$B$15),$A$12,IFERROR(IF(B724&lt;PERCENTILE(OFFSET(B724,1-364,0,364,1),$C$7),$A$7,IF(B724&lt;PERCENTILE(OFFSET(B724,1-364,0,364,1),$C$8),$A$8,IF(B724&lt;PERCENTILE(OFFSET(B724,1-364,0,364,1),$C$9),$A$9,IF(B724&lt;PERCENTILE(OFFSET(B724,1-364,0,364,1),$C$10),$A$10,IF(B724&lt;PERCENTILE(OFFSET(B724,1-364,0,364,1),$C$11),$A$11,$A$12))))),""))),_xlpm.dev,原始数据_周度!G707,_xlpm.minDev,MIN(OFFSET(原始数据_周度!G707,1-$D$17,0,$D$17,1)),_xlpm.bounce,_xlpm.dev-_xlpm.minDev,_xlpm.oversold,AND(ISNUMBER(_xlpm.dev),ISNUMBER(_xlpm.minDev),_xlpm.minDev&lt;=$B$17,_xlpm.bounce&gt;=$F$17,OR(_xlpm.initState=$A$12,_xlpm.initState=$A$11,_xlpm.initState=$A$10)),_xlpm.pctOnly,IFERROR(IF(B724&lt;PERCENTILE(OFFSET(B724,1-364,0,364,1),$C$7),$A$7,IF(B724&lt;PERCENTILE(OFFSET(B724,1-364,0,364,1),$C$8),$A$8,IF(B724&lt;PERCENTILE(OFFSET(B724,1-364,0,364,1),$C$9),$A$9,IF(B724&lt;PERCENTILE(OFFSET(B724,1-364,0,364,1),$C$10),$A$10,IF(B724&lt;PERCENTILE(OFFSET(B724,1-364,0,364,1),$C$11),$A$11,$A$12))))),""),IF(_xlpm.initState="","",IF(_xlpm.oversold,_xlpm.pctOnly,_xlpm.initState)))</f>
        <v/>
      </c>
      <c r="F724" s="119" t="n"/>
      <c r="G724" s="120">
        <f>IF(OR(B724="",C724=""),"",IF(OR(特征计算_周度!B707&gt;$B$15,特征计算_周度!C707&gt;$B$15,特征计算_周度!G707&gt;$B$15,特征计算_周度!E707&gt;$B$15,特征计算_周度!F707&gt;$B$15),IF(特征计算_周度!B707&gt;$B$15,"VIX ","")&amp;IF(特征计算_周度!C707&gt;$B$15,"HY ","")&amp;IF(特征计算_周度!G707&gt;$B$15,"Sahm ","")&amp;IF(特征计算_周度!E707&gt;$B$15,"趋势 ","")&amp;IF(特征计算_周度!F707&gt;$B$15,"斜率",""),"—"))</f>
        <v/>
      </c>
      <c r="H724" s="120">
        <f>IF(OR(B724="",C724=""),"",_xlfn.LET(_xlpm.dev,原始数据_周度!G707,_xlpm.minDev,MIN(OFFSET(原始数据_周度!G707,1-$D$17,0,$D$17,1)),_xlpm.bounce,_xlpm.dev-_xlpm.minDev,IF(AND(ISNUMBER(_xlpm.dev),ISNUMBER(_xlpm.minDev),_xlpm.minDev&lt;=$B$17,_xlpm.bounce&gt;=$F$17),"✅ 触发","—")))</f>
        <v/>
      </c>
      <c r="I724" s="172">
        <f>IFERROR(IF(特征计算_周度!H724&gt;$I$3,MIN($I$4,MAX(-$I$5,(特征计算_周度!H724-$I$3)*$I$4)),0),"")</f>
        <v/>
      </c>
    </row>
    <row r="725">
      <c r="A725" s="117">
        <f>特征计算_周度!A708</f>
        <v/>
      </c>
      <c r="B725" s="171">
        <f>IFERROR($A$3*特征计算_周度!B725+$B$3*特征计算_周度!C725+$C$3*特征计算_周度!D725+$D$3*特征计算_周度!E725+$E$3*特征计算_周度!F725+$F$3*特征计算_周度!H725,"")</f>
        <v/>
      </c>
      <c r="C725" s="118">
        <f>IFERROR(PERCENTILE(OFFSET(B725,1-364,0,364,1),$C$7),"")</f>
        <v/>
      </c>
      <c r="D725" s="118">
        <f>IFERROR(PERCENTILE(OFFSET(B725,1-364,0,364,1),$C$11),"")</f>
        <v/>
      </c>
      <c r="E725" s="122">
        <f>_xlfn.LET(_xlpm.initState,IF(OR(B725="",C725=""),"",IF(OR(特征计算_周度!B708&gt;$B$15,特征计算_周度!C708&gt;$B$15,特征计算_周度!G708&gt;$B$15,特征计算_周度!E708&gt;$B$15,特征计算_周度!F708&gt;$B$15),$A$12,IFERROR(IF(B725&lt;PERCENTILE(OFFSET(B725,1-364,0,364,1),$C$7),$A$7,IF(B725&lt;PERCENTILE(OFFSET(B725,1-364,0,364,1),$C$8),$A$8,IF(B725&lt;PERCENTILE(OFFSET(B725,1-364,0,364,1),$C$9),$A$9,IF(B725&lt;PERCENTILE(OFFSET(B725,1-364,0,364,1),$C$10),$A$10,IF(B725&lt;PERCENTILE(OFFSET(B725,1-364,0,364,1),$C$11),$A$11,$A$12))))),""))),_xlpm.dev,原始数据_周度!G708,_xlpm.minDev,MIN(OFFSET(原始数据_周度!G708,1-$D$17,0,$D$17,1)),_xlpm.bounce,_xlpm.dev-_xlpm.minDev,_xlpm.oversold,AND(ISNUMBER(_xlpm.dev),ISNUMBER(_xlpm.minDev),_xlpm.minDev&lt;=$B$17,_xlpm.bounce&gt;=$F$17,OR(_xlpm.initState=$A$12,_xlpm.initState=$A$11,_xlpm.initState=$A$10)),_xlpm.pctOnly,IFERROR(IF(B725&lt;PERCENTILE(OFFSET(B725,1-364,0,364,1),$C$7),$A$7,IF(B725&lt;PERCENTILE(OFFSET(B725,1-364,0,364,1),$C$8),$A$8,IF(B725&lt;PERCENTILE(OFFSET(B725,1-364,0,364,1),$C$9),$A$9,IF(B725&lt;PERCENTILE(OFFSET(B725,1-364,0,364,1),$C$10),$A$10,IF(B725&lt;PERCENTILE(OFFSET(B725,1-364,0,364,1),$C$11),$A$11,$A$12))))),""),IF(_xlpm.initState="","",IF(_xlpm.oversold,_xlpm.pctOnly,_xlpm.initState)))</f>
        <v/>
      </c>
      <c r="F725" s="119" t="n"/>
      <c r="G725" s="120">
        <f>IF(OR(B725="",C725=""),"",IF(OR(特征计算_周度!B708&gt;$B$15,特征计算_周度!C708&gt;$B$15,特征计算_周度!G708&gt;$B$15,特征计算_周度!E708&gt;$B$15,特征计算_周度!F708&gt;$B$15),IF(特征计算_周度!B708&gt;$B$15,"VIX ","")&amp;IF(特征计算_周度!C708&gt;$B$15,"HY ","")&amp;IF(特征计算_周度!G708&gt;$B$15,"Sahm ","")&amp;IF(特征计算_周度!E708&gt;$B$15,"趋势 ","")&amp;IF(特征计算_周度!F708&gt;$B$15,"斜率",""),"—"))</f>
        <v/>
      </c>
      <c r="H725" s="120">
        <f>IF(OR(B725="",C725=""),"",_xlfn.LET(_xlpm.dev,原始数据_周度!G708,_xlpm.minDev,MIN(OFFSET(原始数据_周度!G708,1-$D$17,0,$D$17,1)),_xlpm.bounce,_xlpm.dev-_xlpm.minDev,IF(AND(ISNUMBER(_xlpm.dev),ISNUMBER(_xlpm.minDev),_xlpm.minDev&lt;=$B$17,_xlpm.bounce&gt;=$F$17),"✅ 触发","—")))</f>
        <v/>
      </c>
      <c r="I725" s="172">
        <f>IFERROR(IF(特征计算_周度!H725&gt;$I$3,MIN($I$4,MAX(-$I$5,(特征计算_周度!H725-$I$3)*$I$4)),0),"")</f>
        <v/>
      </c>
    </row>
    <row r="726">
      <c r="A726" s="117">
        <f>特征计算_周度!A709</f>
        <v/>
      </c>
      <c r="B726" s="171">
        <f>IFERROR($A$3*特征计算_周度!B726+$B$3*特征计算_周度!C726+$C$3*特征计算_周度!D726+$D$3*特征计算_周度!E726+$E$3*特征计算_周度!F726+$F$3*特征计算_周度!H726,"")</f>
        <v/>
      </c>
      <c r="C726" s="118">
        <f>IFERROR(PERCENTILE(OFFSET(B726,1-364,0,364,1),$C$7),"")</f>
        <v/>
      </c>
      <c r="D726" s="118">
        <f>IFERROR(PERCENTILE(OFFSET(B726,1-364,0,364,1),$C$11),"")</f>
        <v/>
      </c>
      <c r="E726" s="122">
        <f>_xlfn.LET(_xlpm.initState,IF(OR(B726="",C726=""),"",IF(OR(特征计算_周度!B709&gt;$B$15,特征计算_周度!C709&gt;$B$15,特征计算_周度!G709&gt;$B$15,特征计算_周度!E709&gt;$B$15,特征计算_周度!F709&gt;$B$15),$A$12,IFERROR(IF(B726&lt;PERCENTILE(OFFSET(B726,1-364,0,364,1),$C$7),$A$7,IF(B726&lt;PERCENTILE(OFFSET(B726,1-364,0,364,1),$C$8),$A$8,IF(B726&lt;PERCENTILE(OFFSET(B726,1-364,0,364,1),$C$9),$A$9,IF(B726&lt;PERCENTILE(OFFSET(B726,1-364,0,364,1),$C$10),$A$10,IF(B726&lt;PERCENTILE(OFFSET(B726,1-364,0,364,1),$C$11),$A$11,$A$12))))),""))),_xlpm.dev,原始数据_周度!G709,_xlpm.minDev,MIN(OFFSET(原始数据_周度!G709,1-$D$17,0,$D$17,1)),_xlpm.bounce,_xlpm.dev-_xlpm.minDev,_xlpm.oversold,AND(ISNUMBER(_xlpm.dev),ISNUMBER(_xlpm.minDev),_xlpm.minDev&lt;=$B$17,_xlpm.bounce&gt;=$F$17,OR(_xlpm.initState=$A$12,_xlpm.initState=$A$11,_xlpm.initState=$A$10)),_xlpm.pctOnly,IFERROR(IF(B726&lt;PERCENTILE(OFFSET(B726,1-364,0,364,1),$C$7),$A$7,IF(B726&lt;PERCENTILE(OFFSET(B726,1-364,0,364,1),$C$8),$A$8,IF(B726&lt;PERCENTILE(OFFSET(B726,1-364,0,364,1),$C$9),$A$9,IF(B726&lt;PERCENTILE(OFFSET(B726,1-364,0,364,1),$C$10),$A$10,IF(B726&lt;PERCENTILE(OFFSET(B726,1-364,0,364,1),$C$11),$A$11,$A$12))))),""),IF(_xlpm.initState="","",IF(_xlpm.oversold,_xlpm.pctOnly,_xlpm.initState)))</f>
        <v/>
      </c>
      <c r="F726" s="119" t="n"/>
      <c r="G726" s="120">
        <f>IF(OR(B726="",C726=""),"",IF(OR(特征计算_周度!B709&gt;$B$15,特征计算_周度!C709&gt;$B$15,特征计算_周度!G709&gt;$B$15,特征计算_周度!E709&gt;$B$15,特征计算_周度!F709&gt;$B$15),IF(特征计算_周度!B709&gt;$B$15,"VIX ","")&amp;IF(特征计算_周度!C709&gt;$B$15,"HY ","")&amp;IF(特征计算_周度!G709&gt;$B$15,"Sahm ","")&amp;IF(特征计算_周度!E709&gt;$B$15,"趋势 ","")&amp;IF(特征计算_周度!F709&gt;$B$15,"斜率",""),"—"))</f>
        <v/>
      </c>
      <c r="H726" s="120">
        <f>IF(OR(B726="",C726=""),"",_xlfn.LET(_xlpm.dev,原始数据_周度!G709,_xlpm.minDev,MIN(OFFSET(原始数据_周度!G709,1-$D$17,0,$D$17,1)),_xlpm.bounce,_xlpm.dev-_xlpm.minDev,IF(AND(ISNUMBER(_xlpm.dev),ISNUMBER(_xlpm.minDev),_xlpm.minDev&lt;=$B$17,_xlpm.bounce&gt;=$F$17),"✅ 触发","—")))</f>
        <v/>
      </c>
      <c r="I726" s="172">
        <f>IFERROR(IF(特征计算_周度!H726&gt;$I$3,MIN($I$4,MAX(-$I$5,(特征计算_周度!H726-$I$3)*$I$4)),0),"")</f>
        <v/>
      </c>
    </row>
    <row r="727">
      <c r="A727" s="117">
        <f>特征计算_周度!A710</f>
        <v/>
      </c>
      <c r="B727" s="171">
        <f>IFERROR($A$3*特征计算_周度!B727+$B$3*特征计算_周度!C727+$C$3*特征计算_周度!D727+$D$3*特征计算_周度!E727+$E$3*特征计算_周度!F727+$F$3*特征计算_周度!H727,"")</f>
        <v/>
      </c>
      <c r="C727" s="118">
        <f>IFERROR(PERCENTILE(OFFSET(B727,1-364,0,364,1),$C$7),"")</f>
        <v/>
      </c>
      <c r="D727" s="118">
        <f>IFERROR(PERCENTILE(OFFSET(B727,1-364,0,364,1),$C$11),"")</f>
        <v/>
      </c>
      <c r="E727" s="122">
        <f>_xlfn.LET(_xlpm.initState,IF(OR(B727="",C727=""),"",IF(OR(特征计算_周度!B710&gt;$B$15,特征计算_周度!C710&gt;$B$15,特征计算_周度!G710&gt;$B$15,特征计算_周度!E710&gt;$B$15,特征计算_周度!F710&gt;$B$15),$A$12,IFERROR(IF(B727&lt;PERCENTILE(OFFSET(B727,1-364,0,364,1),$C$7),$A$7,IF(B727&lt;PERCENTILE(OFFSET(B727,1-364,0,364,1),$C$8),$A$8,IF(B727&lt;PERCENTILE(OFFSET(B727,1-364,0,364,1),$C$9),$A$9,IF(B727&lt;PERCENTILE(OFFSET(B727,1-364,0,364,1),$C$10),$A$10,IF(B727&lt;PERCENTILE(OFFSET(B727,1-364,0,364,1),$C$11),$A$11,$A$12))))),""))),_xlpm.dev,原始数据_周度!G710,_xlpm.minDev,MIN(OFFSET(原始数据_周度!G710,1-$D$17,0,$D$17,1)),_xlpm.bounce,_xlpm.dev-_xlpm.minDev,_xlpm.oversold,AND(ISNUMBER(_xlpm.dev),ISNUMBER(_xlpm.minDev),_xlpm.minDev&lt;=$B$17,_xlpm.bounce&gt;=$F$17,OR(_xlpm.initState=$A$12,_xlpm.initState=$A$11,_xlpm.initState=$A$10)),_xlpm.pctOnly,IFERROR(IF(B727&lt;PERCENTILE(OFFSET(B727,1-364,0,364,1),$C$7),$A$7,IF(B727&lt;PERCENTILE(OFFSET(B727,1-364,0,364,1),$C$8),$A$8,IF(B727&lt;PERCENTILE(OFFSET(B727,1-364,0,364,1),$C$9),$A$9,IF(B727&lt;PERCENTILE(OFFSET(B727,1-364,0,364,1),$C$10),$A$10,IF(B727&lt;PERCENTILE(OFFSET(B727,1-364,0,364,1),$C$11),$A$11,$A$12))))),""),IF(_xlpm.initState="","",IF(_xlpm.oversold,_xlpm.pctOnly,_xlpm.initState)))</f>
        <v/>
      </c>
      <c r="F727" s="119" t="n"/>
      <c r="G727" s="120">
        <f>IF(OR(B727="",C727=""),"",IF(OR(特征计算_周度!B710&gt;$B$15,特征计算_周度!C710&gt;$B$15,特征计算_周度!G710&gt;$B$15,特征计算_周度!E710&gt;$B$15,特征计算_周度!F710&gt;$B$15),IF(特征计算_周度!B710&gt;$B$15,"VIX ","")&amp;IF(特征计算_周度!C710&gt;$B$15,"HY ","")&amp;IF(特征计算_周度!G710&gt;$B$15,"Sahm ","")&amp;IF(特征计算_周度!E710&gt;$B$15,"趋势 ","")&amp;IF(特征计算_周度!F710&gt;$B$15,"斜率",""),"—"))</f>
        <v/>
      </c>
      <c r="H727" s="120">
        <f>IF(OR(B727="",C727=""),"",_xlfn.LET(_xlpm.dev,原始数据_周度!G710,_xlpm.minDev,MIN(OFFSET(原始数据_周度!G710,1-$D$17,0,$D$17,1)),_xlpm.bounce,_xlpm.dev-_xlpm.minDev,IF(AND(ISNUMBER(_xlpm.dev),ISNUMBER(_xlpm.minDev),_xlpm.minDev&lt;=$B$17,_xlpm.bounce&gt;=$F$17),"✅ 触发","—")))</f>
        <v/>
      </c>
      <c r="I727" s="172">
        <f>IFERROR(IF(特征计算_周度!H727&gt;$I$3,MIN($I$4,MAX(-$I$5,(特征计算_周度!H727-$I$3)*$I$4)),0),"")</f>
        <v/>
      </c>
    </row>
    <row r="728">
      <c r="A728" s="117">
        <f>特征计算_周度!A711</f>
        <v/>
      </c>
      <c r="B728" s="171">
        <f>IFERROR($A$3*特征计算_周度!B728+$B$3*特征计算_周度!C728+$C$3*特征计算_周度!D728+$D$3*特征计算_周度!E728+$E$3*特征计算_周度!F728+$F$3*特征计算_周度!H728,"")</f>
        <v/>
      </c>
      <c r="C728" s="118">
        <f>IFERROR(PERCENTILE(OFFSET(B728,1-364,0,364,1),$C$7),"")</f>
        <v/>
      </c>
      <c r="D728" s="118">
        <f>IFERROR(PERCENTILE(OFFSET(B728,1-364,0,364,1),$C$11),"")</f>
        <v/>
      </c>
      <c r="E728" s="122">
        <f>_xlfn.LET(_xlpm.initState,IF(OR(B728="",C728=""),"",IF(OR(特征计算_周度!B711&gt;$B$15,特征计算_周度!C711&gt;$B$15,特征计算_周度!G711&gt;$B$15,特征计算_周度!E711&gt;$B$15,特征计算_周度!F711&gt;$B$15),$A$12,IFERROR(IF(B728&lt;PERCENTILE(OFFSET(B728,1-364,0,364,1),$C$7),$A$7,IF(B728&lt;PERCENTILE(OFFSET(B728,1-364,0,364,1),$C$8),$A$8,IF(B728&lt;PERCENTILE(OFFSET(B728,1-364,0,364,1),$C$9),$A$9,IF(B728&lt;PERCENTILE(OFFSET(B728,1-364,0,364,1),$C$10),$A$10,IF(B728&lt;PERCENTILE(OFFSET(B728,1-364,0,364,1),$C$11),$A$11,$A$12))))),""))),_xlpm.dev,原始数据_周度!G711,_xlpm.minDev,MIN(OFFSET(原始数据_周度!G711,1-$D$17,0,$D$17,1)),_xlpm.bounce,_xlpm.dev-_xlpm.minDev,_xlpm.oversold,AND(ISNUMBER(_xlpm.dev),ISNUMBER(_xlpm.minDev),_xlpm.minDev&lt;=$B$17,_xlpm.bounce&gt;=$F$17,OR(_xlpm.initState=$A$12,_xlpm.initState=$A$11,_xlpm.initState=$A$10)),_xlpm.pctOnly,IFERROR(IF(B728&lt;PERCENTILE(OFFSET(B728,1-364,0,364,1),$C$7),$A$7,IF(B728&lt;PERCENTILE(OFFSET(B728,1-364,0,364,1),$C$8),$A$8,IF(B728&lt;PERCENTILE(OFFSET(B728,1-364,0,364,1),$C$9),$A$9,IF(B728&lt;PERCENTILE(OFFSET(B728,1-364,0,364,1),$C$10),$A$10,IF(B728&lt;PERCENTILE(OFFSET(B728,1-364,0,364,1),$C$11),$A$11,$A$12))))),""),IF(_xlpm.initState="","",IF(_xlpm.oversold,_xlpm.pctOnly,_xlpm.initState)))</f>
        <v/>
      </c>
      <c r="F728" s="119" t="n"/>
      <c r="G728" s="120">
        <f>IF(OR(B728="",C728=""),"",IF(OR(特征计算_周度!B711&gt;$B$15,特征计算_周度!C711&gt;$B$15,特征计算_周度!G711&gt;$B$15,特征计算_周度!E711&gt;$B$15,特征计算_周度!F711&gt;$B$15),IF(特征计算_周度!B711&gt;$B$15,"VIX ","")&amp;IF(特征计算_周度!C711&gt;$B$15,"HY ","")&amp;IF(特征计算_周度!G711&gt;$B$15,"Sahm ","")&amp;IF(特征计算_周度!E711&gt;$B$15,"趋势 ","")&amp;IF(特征计算_周度!F711&gt;$B$15,"斜率",""),"—"))</f>
        <v/>
      </c>
      <c r="H728" s="120">
        <f>IF(OR(B728="",C728=""),"",_xlfn.LET(_xlpm.dev,原始数据_周度!G711,_xlpm.minDev,MIN(OFFSET(原始数据_周度!G711,1-$D$17,0,$D$17,1)),_xlpm.bounce,_xlpm.dev-_xlpm.minDev,IF(AND(ISNUMBER(_xlpm.dev),ISNUMBER(_xlpm.minDev),_xlpm.minDev&lt;=$B$17,_xlpm.bounce&gt;=$F$17),"✅ 触发","—")))</f>
        <v/>
      </c>
      <c r="I728" s="172">
        <f>IFERROR(IF(特征计算_周度!H728&gt;$I$3,MIN($I$4,MAX(-$I$5,(特征计算_周度!H728-$I$3)*$I$4)),0),"")</f>
        <v/>
      </c>
    </row>
    <row r="729">
      <c r="A729" s="117">
        <f>特征计算_周度!A712</f>
        <v/>
      </c>
      <c r="B729" s="171">
        <f>IFERROR($A$3*特征计算_周度!B729+$B$3*特征计算_周度!C729+$C$3*特征计算_周度!D729+$D$3*特征计算_周度!E729+$E$3*特征计算_周度!F729+$F$3*特征计算_周度!H729,"")</f>
        <v/>
      </c>
      <c r="C729" s="118">
        <f>IFERROR(PERCENTILE(OFFSET(B729,1-364,0,364,1),$C$7),"")</f>
        <v/>
      </c>
      <c r="D729" s="118">
        <f>IFERROR(PERCENTILE(OFFSET(B729,1-364,0,364,1),$C$11),"")</f>
        <v/>
      </c>
      <c r="E729" s="122">
        <f>_xlfn.LET(_xlpm.initState,IF(OR(B729="",C729=""),"",IF(OR(特征计算_周度!B712&gt;$B$15,特征计算_周度!C712&gt;$B$15,特征计算_周度!G712&gt;$B$15,特征计算_周度!E712&gt;$B$15,特征计算_周度!F712&gt;$B$15),$A$12,IFERROR(IF(B729&lt;PERCENTILE(OFFSET(B729,1-364,0,364,1),$C$7),$A$7,IF(B729&lt;PERCENTILE(OFFSET(B729,1-364,0,364,1),$C$8),$A$8,IF(B729&lt;PERCENTILE(OFFSET(B729,1-364,0,364,1),$C$9),$A$9,IF(B729&lt;PERCENTILE(OFFSET(B729,1-364,0,364,1),$C$10),$A$10,IF(B729&lt;PERCENTILE(OFFSET(B729,1-364,0,364,1),$C$11),$A$11,$A$12))))),""))),_xlpm.dev,原始数据_周度!G712,_xlpm.minDev,MIN(OFFSET(原始数据_周度!G712,1-$D$17,0,$D$17,1)),_xlpm.bounce,_xlpm.dev-_xlpm.minDev,_xlpm.oversold,AND(ISNUMBER(_xlpm.dev),ISNUMBER(_xlpm.minDev),_xlpm.minDev&lt;=$B$17,_xlpm.bounce&gt;=$F$17,OR(_xlpm.initState=$A$12,_xlpm.initState=$A$11,_xlpm.initState=$A$10)),_xlpm.pctOnly,IFERROR(IF(B729&lt;PERCENTILE(OFFSET(B729,1-364,0,364,1),$C$7),$A$7,IF(B729&lt;PERCENTILE(OFFSET(B729,1-364,0,364,1),$C$8),$A$8,IF(B729&lt;PERCENTILE(OFFSET(B729,1-364,0,364,1),$C$9),$A$9,IF(B729&lt;PERCENTILE(OFFSET(B729,1-364,0,364,1),$C$10),$A$10,IF(B729&lt;PERCENTILE(OFFSET(B729,1-364,0,364,1),$C$11),$A$11,$A$12))))),""),IF(_xlpm.initState="","",IF(_xlpm.oversold,_xlpm.pctOnly,_xlpm.initState)))</f>
        <v/>
      </c>
      <c r="F729" s="119" t="n"/>
      <c r="G729" s="120">
        <f>IF(OR(B729="",C729=""),"",IF(OR(特征计算_周度!B712&gt;$B$15,特征计算_周度!C712&gt;$B$15,特征计算_周度!G712&gt;$B$15,特征计算_周度!E712&gt;$B$15,特征计算_周度!F712&gt;$B$15),IF(特征计算_周度!B712&gt;$B$15,"VIX ","")&amp;IF(特征计算_周度!C712&gt;$B$15,"HY ","")&amp;IF(特征计算_周度!G712&gt;$B$15,"Sahm ","")&amp;IF(特征计算_周度!E712&gt;$B$15,"趋势 ","")&amp;IF(特征计算_周度!F712&gt;$B$15,"斜率",""),"—"))</f>
        <v/>
      </c>
      <c r="H729" s="120">
        <f>IF(OR(B729="",C729=""),"",_xlfn.LET(_xlpm.dev,原始数据_周度!G712,_xlpm.minDev,MIN(OFFSET(原始数据_周度!G712,1-$D$17,0,$D$17,1)),_xlpm.bounce,_xlpm.dev-_xlpm.minDev,IF(AND(ISNUMBER(_xlpm.dev),ISNUMBER(_xlpm.minDev),_xlpm.minDev&lt;=$B$17,_xlpm.bounce&gt;=$F$17),"✅ 触发","—")))</f>
        <v/>
      </c>
      <c r="I729" s="172">
        <f>IFERROR(IF(特征计算_周度!H729&gt;$I$3,MIN($I$4,MAX(-$I$5,(特征计算_周度!H729-$I$3)*$I$4)),0),"")</f>
        <v/>
      </c>
    </row>
    <row r="730">
      <c r="A730" s="117">
        <f>特征计算_周度!A713</f>
        <v/>
      </c>
      <c r="B730" s="171">
        <f>IFERROR($A$3*特征计算_周度!B730+$B$3*特征计算_周度!C730+$C$3*特征计算_周度!D730+$D$3*特征计算_周度!E730+$E$3*特征计算_周度!F730+$F$3*特征计算_周度!H730,"")</f>
        <v/>
      </c>
      <c r="C730" s="118">
        <f>IFERROR(PERCENTILE(OFFSET(B730,1-364,0,364,1),$C$7),"")</f>
        <v/>
      </c>
      <c r="D730" s="118">
        <f>IFERROR(PERCENTILE(OFFSET(B730,1-364,0,364,1),$C$11),"")</f>
        <v/>
      </c>
      <c r="E730" s="122">
        <f>_xlfn.LET(_xlpm.initState,IF(OR(B730="",C730=""),"",IF(OR(特征计算_周度!B713&gt;$B$15,特征计算_周度!C713&gt;$B$15,特征计算_周度!G713&gt;$B$15,特征计算_周度!E713&gt;$B$15,特征计算_周度!F713&gt;$B$15),$A$12,IFERROR(IF(B730&lt;PERCENTILE(OFFSET(B730,1-364,0,364,1),$C$7),$A$7,IF(B730&lt;PERCENTILE(OFFSET(B730,1-364,0,364,1),$C$8),$A$8,IF(B730&lt;PERCENTILE(OFFSET(B730,1-364,0,364,1),$C$9),$A$9,IF(B730&lt;PERCENTILE(OFFSET(B730,1-364,0,364,1),$C$10),$A$10,IF(B730&lt;PERCENTILE(OFFSET(B730,1-364,0,364,1),$C$11),$A$11,$A$12))))),""))),_xlpm.dev,原始数据_周度!G713,_xlpm.minDev,MIN(OFFSET(原始数据_周度!G713,1-$D$17,0,$D$17,1)),_xlpm.bounce,_xlpm.dev-_xlpm.minDev,_xlpm.oversold,AND(ISNUMBER(_xlpm.dev),ISNUMBER(_xlpm.minDev),_xlpm.minDev&lt;=$B$17,_xlpm.bounce&gt;=$F$17,OR(_xlpm.initState=$A$12,_xlpm.initState=$A$11,_xlpm.initState=$A$10)),_xlpm.pctOnly,IFERROR(IF(B730&lt;PERCENTILE(OFFSET(B730,1-364,0,364,1),$C$7),$A$7,IF(B730&lt;PERCENTILE(OFFSET(B730,1-364,0,364,1),$C$8),$A$8,IF(B730&lt;PERCENTILE(OFFSET(B730,1-364,0,364,1),$C$9),$A$9,IF(B730&lt;PERCENTILE(OFFSET(B730,1-364,0,364,1),$C$10),$A$10,IF(B730&lt;PERCENTILE(OFFSET(B730,1-364,0,364,1),$C$11),$A$11,$A$12))))),""),IF(_xlpm.initState="","",IF(_xlpm.oversold,_xlpm.pctOnly,_xlpm.initState)))</f>
        <v/>
      </c>
      <c r="F730" s="119" t="n"/>
      <c r="G730" s="120">
        <f>IF(OR(B730="",C730=""),"",IF(OR(特征计算_周度!B713&gt;$B$15,特征计算_周度!C713&gt;$B$15,特征计算_周度!G713&gt;$B$15,特征计算_周度!E713&gt;$B$15,特征计算_周度!F713&gt;$B$15),IF(特征计算_周度!B713&gt;$B$15,"VIX ","")&amp;IF(特征计算_周度!C713&gt;$B$15,"HY ","")&amp;IF(特征计算_周度!G713&gt;$B$15,"Sahm ","")&amp;IF(特征计算_周度!E713&gt;$B$15,"趋势 ","")&amp;IF(特征计算_周度!F713&gt;$B$15,"斜率",""),"—"))</f>
        <v/>
      </c>
      <c r="H730" s="120">
        <f>IF(OR(B730="",C730=""),"",_xlfn.LET(_xlpm.dev,原始数据_周度!G713,_xlpm.minDev,MIN(OFFSET(原始数据_周度!G713,1-$D$17,0,$D$17,1)),_xlpm.bounce,_xlpm.dev-_xlpm.minDev,IF(AND(ISNUMBER(_xlpm.dev),ISNUMBER(_xlpm.minDev),_xlpm.minDev&lt;=$B$17,_xlpm.bounce&gt;=$F$17),"✅ 触发","—")))</f>
        <v/>
      </c>
      <c r="I730" s="172">
        <f>IFERROR(IF(特征计算_周度!H730&gt;$I$3,MIN($I$4,MAX(-$I$5,(特征计算_周度!H730-$I$3)*$I$4)),0),"")</f>
        <v/>
      </c>
    </row>
    <row r="731">
      <c r="A731" s="117">
        <f>特征计算_周度!A714</f>
        <v/>
      </c>
      <c r="B731" s="171">
        <f>IFERROR($A$3*特征计算_周度!B731+$B$3*特征计算_周度!C731+$C$3*特征计算_周度!D731+$D$3*特征计算_周度!E731+$E$3*特征计算_周度!F731+$F$3*特征计算_周度!H731,"")</f>
        <v/>
      </c>
      <c r="C731" s="118">
        <f>IFERROR(PERCENTILE(OFFSET(B731,1-364,0,364,1),$C$7),"")</f>
        <v/>
      </c>
      <c r="D731" s="118">
        <f>IFERROR(PERCENTILE(OFFSET(B731,1-364,0,364,1),$C$11),"")</f>
        <v/>
      </c>
      <c r="E731" s="122">
        <f>_xlfn.LET(_xlpm.initState,IF(OR(B731="",C731=""),"",IF(OR(特征计算_周度!B714&gt;$B$15,特征计算_周度!C714&gt;$B$15,特征计算_周度!G714&gt;$B$15,特征计算_周度!E714&gt;$B$15,特征计算_周度!F714&gt;$B$15),$A$12,IFERROR(IF(B731&lt;PERCENTILE(OFFSET(B731,1-364,0,364,1),$C$7),$A$7,IF(B731&lt;PERCENTILE(OFFSET(B731,1-364,0,364,1),$C$8),$A$8,IF(B731&lt;PERCENTILE(OFFSET(B731,1-364,0,364,1),$C$9),$A$9,IF(B731&lt;PERCENTILE(OFFSET(B731,1-364,0,364,1),$C$10),$A$10,IF(B731&lt;PERCENTILE(OFFSET(B731,1-364,0,364,1),$C$11),$A$11,$A$12))))),""))),_xlpm.dev,原始数据_周度!G714,_xlpm.minDev,MIN(OFFSET(原始数据_周度!G714,1-$D$17,0,$D$17,1)),_xlpm.bounce,_xlpm.dev-_xlpm.minDev,_xlpm.oversold,AND(ISNUMBER(_xlpm.dev),ISNUMBER(_xlpm.minDev),_xlpm.minDev&lt;=$B$17,_xlpm.bounce&gt;=$F$17,OR(_xlpm.initState=$A$12,_xlpm.initState=$A$11,_xlpm.initState=$A$10)),_xlpm.pctOnly,IFERROR(IF(B731&lt;PERCENTILE(OFFSET(B731,1-364,0,364,1),$C$7),$A$7,IF(B731&lt;PERCENTILE(OFFSET(B731,1-364,0,364,1),$C$8),$A$8,IF(B731&lt;PERCENTILE(OFFSET(B731,1-364,0,364,1),$C$9),$A$9,IF(B731&lt;PERCENTILE(OFFSET(B731,1-364,0,364,1),$C$10),$A$10,IF(B731&lt;PERCENTILE(OFFSET(B731,1-364,0,364,1),$C$11),$A$11,$A$12))))),""),IF(_xlpm.initState="","",IF(_xlpm.oversold,_xlpm.pctOnly,_xlpm.initState)))</f>
        <v/>
      </c>
      <c r="F731" s="119" t="n"/>
      <c r="G731" s="120">
        <f>IF(OR(B731="",C731=""),"",IF(OR(特征计算_周度!B714&gt;$B$15,特征计算_周度!C714&gt;$B$15,特征计算_周度!G714&gt;$B$15,特征计算_周度!E714&gt;$B$15,特征计算_周度!F714&gt;$B$15),IF(特征计算_周度!B714&gt;$B$15,"VIX ","")&amp;IF(特征计算_周度!C714&gt;$B$15,"HY ","")&amp;IF(特征计算_周度!G714&gt;$B$15,"Sahm ","")&amp;IF(特征计算_周度!E714&gt;$B$15,"趋势 ","")&amp;IF(特征计算_周度!F714&gt;$B$15,"斜率",""),"—"))</f>
        <v/>
      </c>
      <c r="H731" s="120">
        <f>IF(OR(B731="",C731=""),"",_xlfn.LET(_xlpm.dev,原始数据_周度!G714,_xlpm.minDev,MIN(OFFSET(原始数据_周度!G714,1-$D$17,0,$D$17,1)),_xlpm.bounce,_xlpm.dev-_xlpm.minDev,IF(AND(ISNUMBER(_xlpm.dev),ISNUMBER(_xlpm.minDev),_xlpm.minDev&lt;=$B$17,_xlpm.bounce&gt;=$F$17),"✅ 触发","—")))</f>
        <v/>
      </c>
      <c r="I731" s="172">
        <f>IFERROR(IF(特征计算_周度!H731&gt;$I$3,MIN($I$4,MAX(-$I$5,(特征计算_周度!H731-$I$3)*$I$4)),0),"")</f>
        <v/>
      </c>
    </row>
    <row r="732">
      <c r="A732" s="117">
        <f>特征计算_周度!A715</f>
        <v/>
      </c>
      <c r="B732" s="171">
        <f>IFERROR($A$3*特征计算_周度!B732+$B$3*特征计算_周度!C732+$C$3*特征计算_周度!D732+$D$3*特征计算_周度!E732+$E$3*特征计算_周度!F732+$F$3*特征计算_周度!H732,"")</f>
        <v/>
      </c>
      <c r="C732" s="118">
        <f>IFERROR(PERCENTILE(OFFSET(B732,1-364,0,364,1),$C$7),"")</f>
        <v/>
      </c>
      <c r="D732" s="118">
        <f>IFERROR(PERCENTILE(OFFSET(B732,1-364,0,364,1),$C$11),"")</f>
        <v/>
      </c>
      <c r="E732" s="122">
        <f>_xlfn.LET(_xlpm.initState,IF(OR(B732="",C732=""),"",IF(OR(特征计算_周度!B715&gt;$B$15,特征计算_周度!C715&gt;$B$15,特征计算_周度!G715&gt;$B$15,特征计算_周度!E715&gt;$B$15,特征计算_周度!F715&gt;$B$15),$A$12,IFERROR(IF(B732&lt;PERCENTILE(OFFSET(B732,1-364,0,364,1),$C$7),$A$7,IF(B732&lt;PERCENTILE(OFFSET(B732,1-364,0,364,1),$C$8),$A$8,IF(B732&lt;PERCENTILE(OFFSET(B732,1-364,0,364,1),$C$9),$A$9,IF(B732&lt;PERCENTILE(OFFSET(B732,1-364,0,364,1),$C$10),$A$10,IF(B732&lt;PERCENTILE(OFFSET(B732,1-364,0,364,1),$C$11),$A$11,$A$12))))),""))),_xlpm.dev,原始数据_周度!G715,_xlpm.minDev,MIN(OFFSET(原始数据_周度!G715,1-$D$17,0,$D$17,1)),_xlpm.bounce,_xlpm.dev-_xlpm.minDev,_xlpm.oversold,AND(ISNUMBER(_xlpm.dev),ISNUMBER(_xlpm.minDev),_xlpm.minDev&lt;=$B$17,_xlpm.bounce&gt;=$F$17,OR(_xlpm.initState=$A$12,_xlpm.initState=$A$11,_xlpm.initState=$A$10)),_xlpm.pctOnly,IFERROR(IF(B732&lt;PERCENTILE(OFFSET(B732,1-364,0,364,1),$C$7),$A$7,IF(B732&lt;PERCENTILE(OFFSET(B732,1-364,0,364,1),$C$8),$A$8,IF(B732&lt;PERCENTILE(OFFSET(B732,1-364,0,364,1),$C$9),$A$9,IF(B732&lt;PERCENTILE(OFFSET(B732,1-364,0,364,1),$C$10),$A$10,IF(B732&lt;PERCENTILE(OFFSET(B732,1-364,0,364,1),$C$11),$A$11,$A$12))))),""),IF(_xlpm.initState="","",IF(_xlpm.oversold,_xlpm.pctOnly,_xlpm.initState)))</f>
        <v/>
      </c>
      <c r="F732" s="119" t="n"/>
      <c r="G732" s="120">
        <f>IF(OR(B732="",C732=""),"",IF(OR(特征计算_周度!B715&gt;$B$15,特征计算_周度!C715&gt;$B$15,特征计算_周度!G715&gt;$B$15,特征计算_周度!E715&gt;$B$15,特征计算_周度!F715&gt;$B$15),IF(特征计算_周度!B715&gt;$B$15,"VIX ","")&amp;IF(特征计算_周度!C715&gt;$B$15,"HY ","")&amp;IF(特征计算_周度!G715&gt;$B$15,"Sahm ","")&amp;IF(特征计算_周度!E715&gt;$B$15,"趋势 ","")&amp;IF(特征计算_周度!F715&gt;$B$15,"斜率",""),"—"))</f>
        <v/>
      </c>
      <c r="H732" s="120">
        <f>IF(OR(B732="",C732=""),"",_xlfn.LET(_xlpm.dev,原始数据_周度!G715,_xlpm.minDev,MIN(OFFSET(原始数据_周度!G715,1-$D$17,0,$D$17,1)),_xlpm.bounce,_xlpm.dev-_xlpm.minDev,IF(AND(ISNUMBER(_xlpm.dev),ISNUMBER(_xlpm.minDev),_xlpm.minDev&lt;=$B$17,_xlpm.bounce&gt;=$F$17),"✅ 触发","—")))</f>
        <v/>
      </c>
      <c r="I732" s="172">
        <f>IFERROR(IF(特征计算_周度!H732&gt;$I$3,MIN($I$4,MAX(-$I$5,(特征计算_周度!H732-$I$3)*$I$4)),0),"")</f>
        <v/>
      </c>
    </row>
    <row r="733">
      <c r="A733" s="117">
        <f>特征计算_周度!A716</f>
        <v/>
      </c>
      <c r="B733" s="171">
        <f>IFERROR($A$3*特征计算_周度!B733+$B$3*特征计算_周度!C733+$C$3*特征计算_周度!D733+$D$3*特征计算_周度!E733+$E$3*特征计算_周度!F733+$F$3*特征计算_周度!H733,"")</f>
        <v/>
      </c>
      <c r="C733" s="118">
        <f>IFERROR(PERCENTILE(OFFSET(B733,1-364,0,364,1),$C$7),"")</f>
        <v/>
      </c>
      <c r="D733" s="118">
        <f>IFERROR(PERCENTILE(OFFSET(B733,1-364,0,364,1),$C$11),"")</f>
        <v/>
      </c>
      <c r="E733" s="122">
        <f>_xlfn.LET(_xlpm.initState,IF(OR(B733="",C733=""),"",IF(OR(特征计算_周度!B716&gt;$B$15,特征计算_周度!C716&gt;$B$15,特征计算_周度!G716&gt;$B$15,特征计算_周度!E716&gt;$B$15,特征计算_周度!F716&gt;$B$15),$A$12,IFERROR(IF(B733&lt;PERCENTILE(OFFSET(B733,1-364,0,364,1),$C$7),$A$7,IF(B733&lt;PERCENTILE(OFFSET(B733,1-364,0,364,1),$C$8),$A$8,IF(B733&lt;PERCENTILE(OFFSET(B733,1-364,0,364,1),$C$9),$A$9,IF(B733&lt;PERCENTILE(OFFSET(B733,1-364,0,364,1),$C$10),$A$10,IF(B733&lt;PERCENTILE(OFFSET(B733,1-364,0,364,1),$C$11),$A$11,$A$12))))),""))),_xlpm.dev,原始数据_周度!G716,_xlpm.minDev,MIN(OFFSET(原始数据_周度!G716,1-$D$17,0,$D$17,1)),_xlpm.bounce,_xlpm.dev-_xlpm.minDev,_xlpm.oversold,AND(ISNUMBER(_xlpm.dev),ISNUMBER(_xlpm.minDev),_xlpm.minDev&lt;=$B$17,_xlpm.bounce&gt;=$F$17,OR(_xlpm.initState=$A$12,_xlpm.initState=$A$11,_xlpm.initState=$A$10)),_xlpm.pctOnly,IFERROR(IF(B733&lt;PERCENTILE(OFFSET(B733,1-364,0,364,1),$C$7),$A$7,IF(B733&lt;PERCENTILE(OFFSET(B733,1-364,0,364,1),$C$8),$A$8,IF(B733&lt;PERCENTILE(OFFSET(B733,1-364,0,364,1),$C$9),$A$9,IF(B733&lt;PERCENTILE(OFFSET(B733,1-364,0,364,1),$C$10),$A$10,IF(B733&lt;PERCENTILE(OFFSET(B733,1-364,0,364,1),$C$11),$A$11,$A$12))))),""),IF(_xlpm.initState="","",IF(_xlpm.oversold,_xlpm.pctOnly,_xlpm.initState)))</f>
        <v/>
      </c>
      <c r="F733" s="119" t="n"/>
      <c r="G733" s="120">
        <f>IF(OR(B733="",C733=""),"",IF(OR(特征计算_周度!B716&gt;$B$15,特征计算_周度!C716&gt;$B$15,特征计算_周度!G716&gt;$B$15,特征计算_周度!E716&gt;$B$15,特征计算_周度!F716&gt;$B$15),IF(特征计算_周度!B716&gt;$B$15,"VIX ","")&amp;IF(特征计算_周度!C716&gt;$B$15,"HY ","")&amp;IF(特征计算_周度!G716&gt;$B$15,"Sahm ","")&amp;IF(特征计算_周度!E716&gt;$B$15,"趋势 ","")&amp;IF(特征计算_周度!F716&gt;$B$15,"斜率",""),"—"))</f>
        <v/>
      </c>
      <c r="H733" s="120">
        <f>IF(OR(B733="",C733=""),"",_xlfn.LET(_xlpm.dev,原始数据_周度!G716,_xlpm.minDev,MIN(OFFSET(原始数据_周度!G716,1-$D$17,0,$D$17,1)),_xlpm.bounce,_xlpm.dev-_xlpm.minDev,IF(AND(ISNUMBER(_xlpm.dev),ISNUMBER(_xlpm.minDev),_xlpm.minDev&lt;=$B$17,_xlpm.bounce&gt;=$F$17),"✅ 触发","—")))</f>
        <v/>
      </c>
      <c r="I733" s="172">
        <f>IFERROR(IF(特征计算_周度!H733&gt;$I$3,MIN($I$4,MAX(-$I$5,(特征计算_周度!H733-$I$3)*$I$4)),0),"")</f>
        <v/>
      </c>
    </row>
    <row r="734">
      <c r="A734" s="117">
        <f>特征计算_周度!A717</f>
        <v/>
      </c>
      <c r="B734" s="171">
        <f>IFERROR($A$3*特征计算_周度!B734+$B$3*特征计算_周度!C734+$C$3*特征计算_周度!D734+$D$3*特征计算_周度!E734+$E$3*特征计算_周度!F734+$F$3*特征计算_周度!H734,"")</f>
        <v/>
      </c>
      <c r="C734" s="118">
        <f>IFERROR(PERCENTILE(OFFSET(B734,1-364,0,364,1),$C$7),"")</f>
        <v/>
      </c>
      <c r="D734" s="118">
        <f>IFERROR(PERCENTILE(OFFSET(B734,1-364,0,364,1),$C$11),"")</f>
        <v/>
      </c>
      <c r="E734" s="122">
        <f>_xlfn.LET(_xlpm.initState,IF(OR(B734="",C734=""),"",IF(OR(特征计算_周度!B717&gt;$B$15,特征计算_周度!C717&gt;$B$15,特征计算_周度!G717&gt;$B$15,特征计算_周度!E717&gt;$B$15,特征计算_周度!F717&gt;$B$15),$A$12,IFERROR(IF(B734&lt;PERCENTILE(OFFSET(B734,1-364,0,364,1),$C$7),$A$7,IF(B734&lt;PERCENTILE(OFFSET(B734,1-364,0,364,1),$C$8),$A$8,IF(B734&lt;PERCENTILE(OFFSET(B734,1-364,0,364,1),$C$9),$A$9,IF(B734&lt;PERCENTILE(OFFSET(B734,1-364,0,364,1),$C$10),$A$10,IF(B734&lt;PERCENTILE(OFFSET(B734,1-364,0,364,1),$C$11),$A$11,$A$12))))),""))),_xlpm.dev,原始数据_周度!G717,_xlpm.minDev,MIN(OFFSET(原始数据_周度!G717,1-$D$17,0,$D$17,1)),_xlpm.bounce,_xlpm.dev-_xlpm.minDev,_xlpm.oversold,AND(ISNUMBER(_xlpm.dev),ISNUMBER(_xlpm.minDev),_xlpm.minDev&lt;=$B$17,_xlpm.bounce&gt;=$F$17,OR(_xlpm.initState=$A$12,_xlpm.initState=$A$11,_xlpm.initState=$A$10)),_xlpm.pctOnly,IFERROR(IF(B734&lt;PERCENTILE(OFFSET(B734,1-364,0,364,1),$C$7),$A$7,IF(B734&lt;PERCENTILE(OFFSET(B734,1-364,0,364,1),$C$8),$A$8,IF(B734&lt;PERCENTILE(OFFSET(B734,1-364,0,364,1),$C$9),$A$9,IF(B734&lt;PERCENTILE(OFFSET(B734,1-364,0,364,1),$C$10),$A$10,IF(B734&lt;PERCENTILE(OFFSET(B734,1-364,0,364,1),$C$11),$A$11,$A$12))))),""),IF(_xlpm.initState="","",IF(_xlpm.oversold,_xlpm.pctOnly,_xlpm.initState)))</f>
        <v/>
      </c>
      <c r="F734" s="119" t="n"/>
      <c r="G734" s="120">
        <f>IF(OR(B734="",C734=""),"",IF(OR(特征计算_周度!B717&gt;$B$15,特征计算_周度!C717&gt;$B$15,特征计算_周度!G717&gt;$B$15,特征计算_周度!E717&gt;$B$15,特征计算_周度!F717&gt;$B$15),IF(特征计算_周度!B717&gt;$B$15,"VIX ","")&amp;IF(特征计算_周度!C717&gt;$B$15,"HY ","")&amp;IF(特征计算_周度!G717&gt;$B$15,"Sahm ","")&amp;IF(特征计算_周度!E717&gt;$B$15,"趋势 ","")&amp;IF(特征计算_周度!F717&gt;$B$15,"斜率",""),"—"))</f>
        <v/>
      </c>
      <c r="H734" s="120">
        <f>IF(OR(B734="",C734=""),"",_xlfn.LET(_xlpm.dev,原始数据_周度!G717,_xlpm.minDev,MIN(OFFSET(原始数据_周度!G717,1-$D$17,0,$D$17,1)),_xlpm.bounce,_xlpm.dev-_xlpm.minDev,IF(AND(ISNUMBER(_xlpm.dev),ISNUMBER(_xlpm.minDev),_xlpm.minDev&lt;=$B$17,_xlpm.bounce&gt;=$F$17),"✅ 触发","—")))</f>
        <v/>
      </c>
      <c r="I734" s="172">
        <f>IFERROR(IF(特征计算_周度!H734&gt;$I$3,MIN($I$4,MAX(-$I$5,(特征计算_周度!H734-$I$3)*$I$4)),0),"")</f>
        <v/>
      </c>
    </row>
    <row r="735">
      <c r="A735" s="117">
        <f>特征计算_周度!A718</f>
        <v/>
      </c>
      <c r="B735" s="171">
        <f>IFERROR($A$3*特征计算_周度!B735+$B$3*特征计算_周度!C735+$C$3*特征计算_周度!D735+$D$3*特征计算_周度!E735+$E$3*特征计算_周度!F735+$F$3*特征计算_周度!H735,"")</f>
        <v/>
      </c>
      <c r="C735" s="118">
        <f>IFERROR(PERCENTILE(OFFSET(B735,1-364,0,364,1),$C$7),"")</f>
        <v/>
      </c>
      <c r="D735" s="118">
        <f>IFERROR(PERCENTILE(OFFSET(B735,1-364,0,364,1),$C$11),"")</f>
        <v/>
      </c>
      <c r="E735" s="122">
        <f>_xlfn.LET(_xlpm.initState,IF(OR(B735="",C735=""),"",IF(OR(特征计算_周度!B718&gt;$B$15,特征计算_周度!C718&gt;$B$15,特征计算_周度!G718&gt;$B$15,特征计算_周度!E718&gt;$B$15,特征计算_周度!F718&gt;$B$15),$A$12,IFERROR(IF(B735&lt;PERCENTILE(OFFSET(B735,1-364,0,364,1),$C$7),$A$7,IF(B735&lt;PERCENTILE(OFFSET(B735,1-364,0,364,1),$C$8),$A$8,IF(B735&lt;PERCENTILE(OFFSET(B735,1-364,0,364,1),$C$9),$A$9,IF(B735&lt;PERCENTILE(OFFSET(B735,1-364,0,364,1),$C$10),$A$10,IF(B735&lt;PERCENTILE(OFFSET(B735,1-364,0,364,1),$C$11),$A$11,$A$12))))),""))),_xlpm.dev,原始数据_周度!G718,_xlpm.minDev,MIN(OFFSET(原始数据_周度!G718,1-$D$17,0,$D$17,1)),_xlpm.bounce,_xlpm.dev-_xlpm.minDev,_xlpm.oversold,AND(ISNUMBER(_xlpm.dev),ISNUMBER(_xlpm.minDev),_xlpm.minDev&lt;=$B$17,_xlpm.bounce&gt;=$F$17,OR(_xlpm.initState=$A$12,_xlpm.initState=$A$11,_xlpm.initState=$A$10)),_xlpm.pctOnly,IFERROR(IF(B735&lt;PERCENTILE(OFFSET(B735,1-364,0,364,1),$C$7),$A$7,IF(B735&lt;PERCENTILE(OFFSET(B735,1-364,0,364,1),$C$8),$A$8,IF(B735&lt;PERCENTILE(OFFSET(B735,1-364,0,364,1),$C$9),$A$9,IF(B735&lt;PERCENTILE(OFFSET(B735,1-364,0,364,1),$C$10),$A$10,IF(B735&lt;PERCENTILE(OFFSET(B735,1-364,0,364,1),$C$11),$A$11,$A$12))))),""),IF(_xlpm.initState="","",IF(_xlpm.oversold,_xlpm.pctOnly,_xlpm.initState)))</f>
        <v/>
      </c>
      <c r="F735" s="119" t="n"/>
      <c r="G735" s="120">
        <f>IF(OR(B735="",C735=""),"",IF(OR(特征计算_周度!B718&gt;$B$15,特征计算_周度!C718&gt;$B$15,特征计算_周度!G718&gt;$B$15,特征计算_周度!E718&gt;$B$15,特征计算_周度!F718&gt;$B$15),IF(特征计算_周度!B718&gt;$B$15,"VIX ","")&amp;IF(特征计算_周度!C718&gt;$B$15,"HY ","")&amp;IF(特征计算_周度!G718&gt;$B$15,"Sahm ","")&amp;IF(特征计算_周度!E718&gt;$B$15,"趋势 ","")&amp;IF(特征计算_周度!F718&gt;$B$15,"斜率",""),"—"))</f>
        <v/>
      </c>
      <c r="H735" s="120">
        <f>IF(OR(B735="",C735=""),"",_xlfn.LET(_xlpm.dev,原始数据_周度!G718,_xlpm.minDev,MIN(OFFSET(原始数据_周度!G718,1-$D$17,0,$D$17,1)),_xlpm.bounce,_xlpm.dev-_xlpm.minDev,IF(AND(ISNUMBER(_xlpm.dev),ISNUMBER(_xlpm.minDev),_xlpm.minDev&lt;=$B$17,_xlpm.bounce&gt;=$F$17),"✅ 触发","—")))</f>
        <v/>
      </c>
      <c r="I735" s="172">
        <f>IFERROR(IF(特征计算_周度!H735&gt;$I$3,MIN($I$4,MAX(-$I$5,(特征计算_周度!H735-$I$3)*$I$4)),0),"")</f>
        <v/>
      </c>
    </row>
    <row r="736">
      <c r="A736" s="117">
        <f>特征计算_周度!A719</f>
        <v/>
      </c>
      <c r="B736" s="171">
        <f>IFERROR($A$3*特征计算_周度!B736+$B$3*特征计算_周度!C736+$C$3*特征计算_周度!D736+$D$3*特征计算_周度!E736+$E$3*特征计算_周度!F736+$F$3*特征计算_周度!H736,"")</f>
        <v/>
      </c>
      <c r="C736" s="118">
        <f>IFERROR(PERCENTILE(OFFSET(B736,1-364,0,364,1),$C$7),"")</f>
        <v/>
      </c>
      <c r="D736" s="118">
        <f>IFERROR(PERCENTILE(OFFSET(B736,1-364,0,364,1),$C$11),"")</f>
        <v/>
      </c>
      <c r="E736" s="122">
        <f>_xlfn.LET(_xlpm.initState,IF(OR(B736="",C736=""),"",IF(OR(特征计算_周度!B719&gt;$B$15,特征计算_周度!C719&gt;$B$15,特征计算_周度!G719&gt;$B$15,特征计算_周度!E719&gt;$B$15,特征计算_周度!F719&gt;$B$15),$A$12,IFERROR(IF(B736&lt;PERCENTILE(OFFSET(B736,1-364,0,364,1),$C$7),$A$7,IF(B736&lt;PERCENTILE(OFFSET(B736,1-364,0,364,1),$C$8),$A$8,IF(B736&lt;PERCENTILE(OFFSET(B736,1-364,0,364,1),$C$9),$A$9,IF(B736&lt;PERCENTILE(OFFSET(B736,1-364,0,364,1),$C$10),$A$10,IF(B736&lt;PERCENTILE(OFFSET(B736,1-364,0,364,1),$C$11),$A$11,$A$12))))),""))),_xlpm.dev,原始数据_周度!G719,_xlpm.minDev,MIN(OFFSET(原始数据_周度!G719,1-$D$17,0,$D$17,1)),_xlpm.bounce,_xlpm.dev-_xlpm.minDev,_xlpm.oversold,AND(ISNUMBER(_xlpm.dev),ISNUMBER(_xlpm.minDev),_xlpm.minDev&lt;=$B$17,_xlpm.bounce&gt;=$F$17,OR(_xlpm.initState=$A$12,_xlpm.initState=$A$11,_xlpm.initState=$A$10)),_xlpm.pctOnly,IFERROR(IF(B736&lt;PERCENTILE(OFFSET(B736,1-364,0,364,1),$C$7),$A$7,IF(B736&lt;PERCENTILE(OFFSET(B736,1-364,0,364,1),$C$8),$A$8,IF(B736&lt;PERCENTILE(OFFSET(B736,1-364,0,364,1),$C$9),$A$9,IF(B736&lt;PERCENTILE(OFFSET(B736,1-364,0,364,1),$C$10),$A$10,IF(B736&lt;PERCENTILE(OFFSET(B736,1-364,0,364,1),$C$11),$A$11,$A$12))))),""),IF(_xlpm.initState="","",IF(_xlpm.oversold,_xlpm.pctOnly,_xlpm.initState)))</f>
        <v/>
      </c>
      <c r="F736" s="119" t="n"/>
      <c r="G736" s="120">
        <f>IF(OR(B736="",C736=""),"",IF(OR(特征计算_周度!B719&gt;$B$15,特征计算_周度!C719&gt;$B$15,特征计算_周度!G719&gt;$B$15,特征计算_周度!E719&gt;$B$15,特征计算_周度!F719&gt;$B$15),IF(特征计算_周度!B719&gt;$B$15,"VIX ","")&amp;IF(特征计算_周度!C719&gt;$B$15,"HY ","")&amp;IF(特征计算_周度!G719&gt;$B$15,"Sahm ","")&amp;IF(特征计算_周度!E719&gt;$B$15,"趋势 ","")&amp;IF(特征计算_周度!F719&gt;$B$15,"斜率",""),"—"))</f>
        <v/>
      </c>
      <c r="H736" s="120">
        <f>IF(OR(B736="",C736=""),"",_xlfn.LET(_xlpm.dev,原始数据_周度!G719,_xlpm.minDev,MIN(OFFSET(原始数据_周度!G719,1-$D$17,0,$D$17,1)),_xlpm.bounce,_xlpm.dev-_xlpm.minDev,IF(AND(ISNUMBER(_xlpm.dev),ISNUMBER(_xlpm.minDev),_xlpm.minDev&lt;=$B$17,_xlpm.bounce&gt;=$F$17),"✅ 触发","—")))</f>
        <v/>
      </c>
      <c r="I736" s="172">
        <f>IFERROR(IF(特征计算_周度!H736&gt;$I$3,MIN($I$4,MAX(-$I$5,(特征计算_周度!H736-$I$3)*$I$4)),0),"")</f>
        <v/>
      </c>
    </row>
    <row r="737">
      <c r="A737" s="117">
        <f>特征计算_周度!A720</f>
        <v/>
      </c>
      <c r="B737" s="171">
        <f>IFERROR($A$3*特征计算_周度!B737+$B$3*特征计算_周度!C737+$C$3*特征计算_周度!D737+$D$3*特征计算_周度!E737+$E$3*特征计算_周度!F737+$F$3*特征计算_周度!H737,"")</f>
        <v/>
      </c>
      <c r="C737" s="118">
        <f>IFERROR(PERCENTILE(OFFSET(B737,1-364,0,364,1),$C$7),"")</f>
        <v/>
      </c>
      <c r="D737" s="118">
        <f>IFERROR(PERCENTILE(OFFSET(B737,1-364,0,364,1),$C$11),"")</f>
        <v/>
      </c>
      <c r="E737" s="122">
        <f>_xlfn.LET(_xlpm.initState,IF(OR(B737="",C737=""),"",IF(OR(特征计算_周度!B720&gt;$B$15,特征计算_周度!C720&gt;$B$15,特征计算_周度!G720&gt;$B$15,特征计算_周度!E720&gt;$B$15,特征计算_周度!F720&gt;$B$15),$A$12,IFERROR(IF(B737&lt;PERCENTILE(OFFSET(B737,1-364,0,364,1),$C$7),$A$7,IF(B737&lt;PERCENTILE(OFFSET(B737,1-364,0,364,1),$C$8),$A$8,IF(B737&lt;PERCENTILE(OFFSET(B737,1-364,0,364,1),$C$9),$A$9,IF(B737&lt;PERCENTILE(OFFSET(B737,1-364,0,364,1),$C$10),$A$10,IF(B737&lt;PERCENTILE(OFFSET(B737,1-364,0,364,1),$C$11),$A$11,$A$12))))),""))),_xlpm.dev,原始数据_周度!G720,_xlpm.minDev,MIN(OFFSET(原始数据_周度!G720,1-$D$17,0,$D$17,1)),_xlpm.bounce,_xlpm.dev-_xlpm.minDev,_xlpm.oversold,AND(ISNUMBER(_xlpm.dev),ISNUMBER(_xlpm.minDev),_xlpm.minDev&lt;=$B$17,_xlpm.bounce&gt;=$F$17,OR(_xlpm.initState=$A$12,_xlpm.initState=$A$11,_xlpm.initState=$A$10)),_xlpm.pctOnly,IFERROR(IF(B737&lt;PERCENTILE(OFFSET(B737,1-364,0,364,1),$C$7),$A$7,IF(B737&lt;PERCENTILE(OFFSET(B737,1-364,0,364,1),$C$8),$A$8,IF(B737&lt;PERCENTILE(OFFSET(B737,1-364,0,364,1),$C$9),$A$9,IF(B737&lt;PERCENTILE(OFFSET(B737,1-364,0,364,1),$C$10),$A$10,IF(B737&lt;PERCENTILE(OFFSET(B737,1-364,0,364,1),$C$11),$A$11,$A$12))))),""),IF(_xlpm.initState="","",IF(_xlpm.oversold,_xlpm.pctOnly,_xlpm.initState)))</f>
        <v/>
      </c>
      <c r="F737" s="119" t="n"/>
      <c r="G737" s="120">
        <f>IF(OR(B737="",C737=""),"",IF(OR(特征计算_周度!B720&gt;$B$15,特征计算_周度!C720&gt;$B$15,特征计算_周度!G720&gt;$B$15,特征计算_周度!E720&gt;$B$15,特征计算_周度!F720&gt;$B$15),IF(特征计算_周度!B720&gt;$B$15,"VIX ","")&amp;IF(特征计算_周度!C720&gt;$B$15,"HY ","")&amp;IF(特征计算_周度!G720&gt;$B$15,"Sahm ","")&amp;IF(特征计算_周度!E720&gt;$B$15,"趋势 ","")&amp;IF(特征计算_周度!F720&gt;$B$15,"斜率",""),"—"))</f>
        <v/>
      </c>
      <c r="H737" s="120">
        <f>IF(OR(B737="",C737=""),"",_xlfn.LET(_xlpm.dev,原始数据_周度!G720,_xlpm.minDev,MIN(OFFSET(原始数据_周度!G720,1-$D$17,0,$D$17,1)),_xlpm.bounce,_xlpm.dev-_xlpm.minDev,IF(AND(ISNUMBER(_xlpm.dev),ISNUMBER(_xlpm.minDev),_xlpm.minDev&lt;=$B$17,_xlpm.bounce&gt;=$F$17),"✅ 触发","—")))</f>
        <v/>
      </c>
      <c r="I737" s="172">
        <f>IFERROR(IF(特征计算_周度!H737&gt;$I$3,MIN($I$4,MAX(-$I$5,(特征计算_周度!H737-$I$3)*$I$4)),0),"")</f>
        <v/>
      </c>
    </row>
    <row r="738">
      <c r="A738" s="117">
        <f>特征计算_周度!A721</f>
        <v/>
      </c>
      <c r="B738" s="171">
        <f>IFERROR($A$3*特征计算_周度!B738+$B$3*特征计算_周度!C738+$C$3*特征计算_周度!D738+$D$3*特征计算_周度!E738+$E$3*特征计算_周度!F738+$F$3*特征计算_周度!H738,"")</f>
        <v/>
      </c>
      <c r="C738" s="118">
        <f>IFERROR(PERCENTILE(OFFSET(B738,1-364,0,364,1),$C$7),"")</f>
        <v/>
      </c>
      <c r="D738" s="118">
        <f>IFERROR(PERCENTILE(OFFSET(B738,1-364,0,364,1),$C$11),"")</f>
        <v/>
      </c>
      <c r="E738" s="122">
        <f>_xlfn.LET(_xlpm.initState,IF(OR(B738="",C738=""),"",IF(OR(特征计算_周度!B721&gt;$B$15,特征计算_周度!C721&gt;$B$15,特征计算_周度!G721&gt;$B$15,特征计算_周度!E721&gt;$B$15,特征计算_周度!F721&gt;$B$15),$A$12,IFERROR(IF(B738&lt;PERCENTILE(OFFSET(B738,1-364,0,364,1),$C$7),$A$7,IF(B738&lt;PERCENTILE(OFFSET(B738,1-364,0,364,1),$C$8),$A$8,IF(B738&lt;PERCENTILE(OFFSET(B738,1-364,0,364,1),$C$9),$A$9,IF(B738&lt;PERCENTILE(OFFSET(B738,1-364,0,364,1),$C$10),$A$10,IF(B738&lt;PERCENTILE(OFFSET(B738,1-364,0,364,1),$C$11),$A$11,$A$12))))),""))),_xlpm.dev,原始数据_周度!G721,_xlpm.minDev,MIN(OFFSET(原始数据_周度!G721,1-$D$17,0,$D$17,1)),_xlpm.bounce,_xlpm.dev-_xlpm.minDev,_xlpm.oversold,AND(ISNUMBER(_xlpm.dev),ISNUMBER(_xlpm.minDev),_xlpm.minDev&lt;=$B$17,_xlpm.bounce&gt;=$F$17,OR(_xlpm.initState=$A$12,_xlpm.initState=$A$11,_xlpm.initState=$A$10)),_xlpm.pctOnly,IFERROR(IF(B738&lt;PERCENTILE(OFFSET(B738,1-364,0,364,1),$C$7),$A$7,IF(B738&lt;PERCENTILE(OFFSET(B738,1-364,0,364,1),$C$8),$A$8,IF(B738&lt;PERCENTILE(OFFSET(B738,1-364,0,364,1),$C$9),$A$9,IF(B738&lt;PERCENTILE(OFFSET(B738,1-364,0,364,1),$C$10),$A$10,IF(B738&lt;PERCENTILE(OFFSET(B738,1-364,0,364,1),$C$11),$A$11,$A$12))))),""),IF(_xlpm.initState="","",IF(_xlpm.oversold,_xlpm.pctOnly,_xlpm.initState)))</f>
        <v/>
      </c>
      <c r="F738" s="119" t="n"/>
      <c r="G738" s="120">
        <f>IF(OR(B738="",C738=""),"",IF(OR(特征计算_周度!B721&gt;$B$15,特征计算_周度!C721&gt;$B$15,特征计算_周度!G721&gt;$B$15,特征计算_周度!E721&gt;$B$15,特征计算_周度!F721&gt;$B$15),IF(特征计算_周度!B721&gt;$B$15,"VIX ","")&amp;IF(特征计算_周度!C721&gt;$B$15,"HY ","")&amp;IF(特征计算_周度!G721&gt;$B$15,"Sahm ","")&amp;IF(特征计算_周度!E721&gt;$B$15,"趋势 ","")&amp;IF(特征计算_周度!F721&gt;$B$15,"斜率",""),"—"))</f>
        <v/>
      </c>
      <c r="H738" s="120">
        <f>IF(OR(B738="",C738=""),"",_xlfn.LET(_xlpm.dev,原始数据_周度!G721,_xlpm.minDev,MIN(OFFSET(原始数据_周度!G721,1-$D$17,0,$D$17,1)),_xlpm.bounce,_xlpm.dev-_xlpm.minDev,IF(AND(ISNUMBER(_xlpm.dev),ISNUMBER(_xlpm.minDev),_xlpm.minDev&lt;=$B$17,_xlpm.bounce&gt;=$F$17),"✅ 触发","—")))</f>
        <v/>
      </c>
      <c r="I738" s="172">
        <f>IFERROR(IF(特征计算_周度!H738&gt;$I$3,MIN($I$4,MAX(-$I$5,(特征计算_周度!H738-$I$3)*$I$4)),0),"")</f>
        <v/>
      </c>
    </row>
    <row r="739">
      <c r="A739" s="117">
        <f>特征计算_周度!A722</f>
        <v/>
      </c>
      <c r="B739" s="171">
        <f>IFERROR($A$3*特征计算_周度!B739+$B$3*特征计算_周度!C739+$C$3*特征计算_周度!D739+$D$3*特征计算_周度!E739+$E$3*特征计算_周度!F739+$F$3*特征计算_周度!H739,"")</f>
        <v/>
      </c>
      <c r="C739" s="118">
        <f>IFERROR(PERCENTILE(OFFSET(B739,1-364,0,364,1),$C$7),"")</f>
        <v/>
      </c>
      <c r="D739" s="118">
        <f>IFERROR(PERCENTILE(OFFSET(B739,1-364,0,364,1),$C$11),"")</f>
        <v/>
      </c>
      <c r="E739" s="122">
        <f>_xlfn.LET(_xlpm.initState,IF(OR(B739="",C739=""),"",IF(OR(特征计算_周度!B722&gt;$B$15,特征计算_周度!C722&gt;$B$15,特征计算_周度!G722&gt;$B$15,特征计算_周度!E722&gt;$B$15,特征计算_周度!F722&gt;$B$15),$A$12,IFERROR(IF(B739&lt;PERCENTILE(OFFSET(B739,1-364,0,364,1),$C$7),$A$7,IF(B739&lt;PERCENTILE(OFFSET(B739,1-364,0,364,1),$C$8),$A$8,IF(B739&lt;PERCENTILE(OFFSET(B739,1-364,0,364,1),$C$9),$A$9,IF(B739&lt;PERCENTILE(OFFSET(B739,1-364,0,364,1),$C$10),$A$10,IF(B739&lt;PERCENTILE(OFFSET(B739,1-364,0,364,1),$C$11),$A$11,$A$12))))),""))),_xlpm.dev,原始数据_周度!G722,_xlpm.minDev,MIN(OFFSET(原始数据_周度!G722,1-$D$17,0,$D$17,1)),_xlpm.bounce,_xlpm.dev-_xlpm.minDev,_xlpm.oversold,AND(ISNUMBER(_xlpm.dev),ISNUMBER(_xlpm.minDev),_xlpm.minDev&lt;=$B$17,_xlpm.bounce&gt;=$F$17,OR(_xlpm.initState=$A$12,_xlpm.initState=$A$11,_xlpm.initState=$A$10)),_xlpm.pctOnly,IFERROR(IF(B739&lt;PERCENTILE(OFFSET(B739,1-364,0,364,1),$C$7),$A$7,IF(B739&lt;PERCENTILE(OFFSET(B739,1-364,0,364,1),$C$8),$A$8,IF(B739&lt;PERCENTILE(OFFSET(B739,1-364,0,364,1),$C$9),$A$9,IF(B739&lt;PERCENTILE(OFFSET(B739,1-364,0,364,1),$C$10),$A$10,IF(B739&lt;PERCENTILE(OFFSET(B739,1-364,0,364,1),$C$11),$A$11,$A$12))))),""),IF(_xlpm.initState="","",IF(_xlpm.oversold,_xlpm.pctOnly,_xlpm.initState)))</f>
        <v/>
      </c>
      <c r="F739" s="119" t="n"/>
      <c r="G739" s="120">
        <f>IF(OR(B739="",C739=""),"",IF(OR(特征计算_周度!B722&gt;$B$15,特征计算_周度!C722&gt;$B$15,特征计算_周度!G722&gt;$B$15,特征计算_周度!E722&gt;$B$15,特征计算_周度!F722&gt;$B$15),IF(特征计算_周度!B722&gt;$B$15,"VIX ","")&amp;IF(特征计算_周度!C722&gt;$B$15,"HY ","")&amp;IF(特征计算_周度!G722&gt;$B$15,"Sahm ","")&amp;IF(特征计算_周度!E722&gt;$B$15,"趋势 ","")&amp;IF(特征计算_周度!F722&gt;$B$15,"斜率",""),"—"))</f>
        <v/>
      </c>
      <c r="H739" s="120">
        <f>IF(OR(B739="",C739=""),"",_xlfn.LET(_xlpm.dev,原始数据_周度!G722,_xlpm.minDev,MIN(OFFSET(原始数据_周度!G722,1-$D$17,0,$D$17,1)),_xlpm.bounce,_xlpm.dev-_xlpm.minDev,IF(AND(ISNUMBER(_xlpm.dev),ISNUMBER(_xlpm.minDev),_xlpm.minDev&lt;=$B$17,_xlpm.bounce&gt;=$F$17),"✅ 触发","—")))</f>
        <v/>
      </c>
      <c r="I739" s="172">
        <f>IFERROR(IF(特征计算_周度!H739&gt;$I$3,MIN($I$4,MAX(-$I$5,(特征计算_周度!H739-$I$3)*$I$4)),0),"")</f>
        <v/>
      </c>
    </row>
    <row r="740">
      <c r="A740" s="117">
        <f>特征计算_周度!A723</f>
        <v/>
      </c>
      <c r="B740" s="171">
        <f>IFERROR($A$3*特征计算_周度!B740+$B$3*特征计算_周度!C740+$C$3*特征计算_周度!D740+$D$3*特征计算_周度!E740+$E$3*特征计算_周度!F740+$F$3*特征计算_周度!H740,"")</f>
        <v/>
      </c>
      <c r="C740" s="118">
        <f>IFERROR(PERCENTILE(OFFSET(B740,1-364,0,364,1),$C$7),"")</f>
        <v/>
      </c>
      <c r="D740" s="118">
        <f>IFERROR(PERCENTILE(OFFSET(B740,1-364,0,364,1),$C$11),"")</f>
        <v/>
      </c>
      <c r="E740" s="122">
        <f>_xlfn.LET(_xlpm.initState,IF(OR(B740="",C740=""),"",IF(OR(特征计算_周度!B723&gt;$B$15,特征计算_周度!C723&gt;$B$15,特征计算_周度!G723&gt;$B$15,特征计算_周度!E723&gt;$B$15,特征计算_周度!F723&gt;$B$15),$A$12,IFERROR(IF(B740&lt;PERCENTILE(OFFSET(B740,1-364,0,364,1),$C$7),$A$7,IF(B740&lt;PERCENTILE(OFFSET(B740,1-364,0,364,1),$C$8),$A$8,IF(B740&lt;PERCENTILE(OFFSET(B740,1-364,0,364,1),$C$9),$A$9,IF(B740&lt;PERCENTILE(OFFSET(B740,1-364,0,364,1),$C$10),$A$10,IF(B740&lt;PERCENTILE(OFFSET(B740,1-364,0,364,1),$C$11),$A$11,$A$12))))),""))),_xlpm.dev,原始数据_周度!G723,_xlpm.minDev,MIN(OFFSET(原始数据_周度!G723,1-$D$17,0,$D$17,1)),_xlpm.bounce,_xlpm.dev-_xlpm.minDev,_xlpm.oversold,AND(ISNUMBER(_xlpm.dev),ISNUMBER(_xlpm.minDev),_xlpm.minDev&lt;=$B$17,_xlpm.bounce&gt;=$F$17,OR(_xlpm.initState=$A$12,_xlpm.initState=$A$11,_xlpm.initState=$A$10)),_xlpm.pctOnly,IFERROR(IF(B740&lt;PERCENTILE(OFFSET(B740,1-364,0,364,1),$C$7),$A$7,IF(B740&lt;PERCENTILE(OFFSET(B740,1-364,0,364,1),$C$8),$A$8,IF(B740&lt;PERCENTILE(OFFSET(B740,1-364,0,364,1),$C$9),$A$9,IF(B740&lt;PERCENTILE(OFFSET(B740,1-364,0,364,1),$C$10),$A$10,IF(B740&lt;PERCENTILE(OFFSET(B740,1-364,0,364,1),$C$11),$A$11,$A$12))))),""),IF(_xlpm.initState="","",IF(_xlpm.oversold,_xlpm.pctOnly,_xlpm.initState)))</f>
        <v/>
      </c>
      <c r="F740" s="119" t="n"/>
      <c r="G740" s="120">
        <f>IF(OR(B740="",C740=""),"",IF(OR(特征计算_周度!B723&gt;$B$15,特征计算_周度!C723&gt;$B$15,特征计算_周度!G723&gt;$B$15,特征计算_周度!E723&gt;$B$15,特征计算_周度!F723&gt;$B$15),IF(特征计算_周度!B723&gt;$B$15,"VIX ","")&amp;IF(特征计算_周度!C723&gt;$B$15,"HY ","")&amp;IF(特征计算_周度!G723&gt;$B$15,"Sahm ","")&amp;IF(特征计算_周度!E723&gt;$B$15,"趋势 ","")&amp;IF(特征计算_周度!F723&gt;$B$15,"斜率",""),"—"))</f>
        <v/>
      </c>
      <c r="H740" s="120">
        <f>IF(OR(B740="",C740=""),"",_xlfn.LET(_xlpm.dev,原始数据_周度!G723,_xlpm.minDev,MIN(OFFSET(原始数据_周度!G723,1-$D$17,0,$D$17,1)),_xlpm.bounce,_xlpm.dev-_xlpm.minDev,IF(AND(ISNUMBER(_xlpm.dev),ISNUMBER(_xlpm.minDev),_xlpm.minDev&lt;=$B$17,_xlpm.bounce&gt;=$F$17),"✅ 触发","—")))</f>
        <v/>
      </c>
      <c r="I740" s="172">
        <f>IFERROR(IF(特征计算_周度!H740&gt;$I$3,MIN($I$4,MAX(-$I$5,(特征计算_周度!H740-$I$3)*$I$4)),0),"")</f>
        <v/>
      </c>
    </row>
    <row r="741">
      <c r="A741" s="117">
        <f>特征计算_周度!A724</f>
        <v/>
      </c>
      <c r="B741" s="171">
        <f>IFERROR($A$3*特征计算_周度!B741+$B$3*特征计算_周度!C741+$C$3*特征计算_周度!D741+$D$3*特征计算_周度!E741+$E$3*特征计算_周度!F741+$F$3*特征计算_周度!H741,"")</f>
        <v/>
      </c>
      <c r="C741" s="118">
        <f>IFERROR(PERCENTILE(OFFSET(B741,1-364,0,364,1),$C$7),"")</f>
        <v/>
      </c>
      <c r="D741" s="118">
        <f>IFERROR(PERCENTILE(OFFSET(B741,1-364,0,364,1),$C$11),"")</f>
        <v/>
      </c>
      <c r="E741" s="122">
        <f>_xlfn.LET(_xlpm.initState,IF(OR(B741="",C741=""),"",IF(OR(特征计算_周度!B724&gt;$B$15,特征计算_周度!C724&gt;$B$15,特征计算_周度!G724&gt;$B$15,特征计算_周度!E724&gt;$B$15,特征计算_周度!F724&gt;$B$15),$A$12,IFERROR(IF(B741&lt;PERCENTILE(OFFSET(B741,1-364,0,364,1),$C$7),$A$7,IF(B741&lt;PERCENTILE(OFFSET(B741,1-364,0,364,1),$C$8),$A$8,IF(B741&lt;PERCENTILE(OFFSET(B741,1-364,0,364,1),$C$9),$A$9,IF(B741&lt;PERCENTILE(OFFSET(B741,1-364,0,364,1),$C$10),$A$10,IF(B741&lt;PERCENTILE(OFFSET(B741,1-364,0,364,1),$C$11),$A$11,$A$12))))),""))),_xlpm.dev,原始数据_周度!G724,_xlpm.minDev,MIN(OFFSET(原始数据_周度!G724,1-$D$17,0,$D$17,1)),_xlpm.bounce,_xlpm.dev-_xlpm.minDev,_xlpm.oversold,AND(ISNUMBER(_xlpm.dev),ISNUMBER(_xlpm.minDev),_xlpm.minDev&lt;=$B$17,_xlpm.bounce&gt;=$F$17,OR(_xlpm.initState=$A$12,_xlpm.initState=$A$11,_xlpm.initState=$A$10)),_xlpm.pctOnly,IFERROR(IF(B741&lt;PERCENTILE(OFFSET(B741,1-364,0,364,1),$C$7),$A$7,IF(B741&lt;PERCENTILE(OFFSET(B741,1-364,0,364,1),$C$8),$A$8,IF(B741&lt;PERCENTILE(OFFSET(B741,1-364,0,364,1),$C$9),$A$9,IF(B741&lt;PERCENTILE(OFFSET(B741,1-364,0,364,1),$C$10),$A$10,IF(B741&lt;PERCENTILE(OFFSET(B741,1-364,0,364,1),$C$11),$A$11,$A$12))))),""),IF(_xlpm.initState="","",IF(_xlpm.oversold,_xlpm.pctOnly,_xlpm.initState)))</f>
        <v/>
      </c>
      <c r="F741" s="119" t="n"/>
      <c r="G741" s="120">
        <f>IF(OR(B741="",C741=""),"",IF(OR(特征计算_周度!B724&gt;$B$15,特征计算_周度!C724&gt;$B$15,特征计算_周度!G724&gt;$B$15,特征计算_周度!E724&gt;$B$15,特征计算_周度!F724&gt;$B$15),IF(特征计算_周度!B724&gt;$B$15,"VIX ","")&amp;IF(特征计算_周度!C724&gt;$B$15,"HY ","")&amp;IF(特征计算_周度!G724&gt;$B$15,"Sahm ","")&amp;IF(特征计算_周度!E724&gt;$B$15,"趋势 ","")&amp;IF(特征计算_周度!F724&gt;$B$15,"斜率",""),"—"))</f>
        <v/>
      </c>
      <c r="H741" s="120">
        <f>IF(OR(B741="",C741=""),"",_xlfn.LET(_xlpm.dev,原始数据_周度!G724,_xlpm.minDev,MIN(OFFSET(原始数据_周度!G724,1-$D$17,0,$D$17,1)),_xlpm.bounce,_xlpm.dev-_xlpm.minDev,IF(AND(ISNUMBER(_xlpm.dev),ISNUMBER(_xlpm.minDev),_xlpm.minDev&lt;=$B$17,_xlpm.bounce&gt;=$F$17),"✅ 触发","—")))</f>
        <v/>
      </c>
      <c r="I741" s="172">
        <f>IFERROR(IF(特征计算_周度!H741&gt;$I$3,MIN($I$4,MAX(-$I$5,(特征计算_周度!H741-$I$3)*$I$4)),0),"")</f>
        <v/>
      </c>
    </row>
    <row r="742">
      <c r="A742" s="117">
        <f>特征计算_周度!A725</f>
        <v/>
      </c>
      <c r="B742" s="171">
        <f>IFERROR($A$3*特征计算_周度!B742+$B$3*特征计算_周度!C742+$C$3*特征计算_周度!D742+$D$3*特征计算_周度!E742+$E$3*特征计算_周度!F742+$F$3*特征计算_周度!H742,"")</f>
        <v/>
      </c>
      <c r="C742" s="118">
        <f>IFERROR(PERCENTILE(OFFSET(B742,1-364,0,364,1),$C$7),"")</f>
        <v/>
      </c>
      <c r="D742" s="118">
        <f>IFERROR(PERCENTILE(OFFSET(B742,1-364,0,364,1),$C$11),"")</f>
        <v/>
      </c>
      <c r="E742" s="122">
        <f>_xlfn.LET(_xlpm.initState,IF(OR(B742="",C742=""),"",IF(OR(特征计算_周度!B725&gt;$B$15,特征计算_周度!C725&gt;$B$15,特征计算_周度!G725&gt;$B$15,特征计算_周度!E725&gt;$B$15,特征计算_周度!F725&gt;$B$15),$A$12,IFERROR(IF(B742&lt;PERCENTILE(OFFSET(B742,1-364,0,364,1),$C$7),$A$7,IF(B742&lt;PERCENTILE(OFFSET(B742,1-364,0,364,1),$C$8),$A$8,IF(B742&lt;PERCENTILE(OFFSET(B742,1-364,0,364,1),$C$9),$A$9,IF(B742&lt;PERCENTILE(OFFSET(B742,1-364,0,364,1),$C$10),$A$10,IF(B742&lt;PERCENTILE(OFFSET(B742,1-364,0,364,1),$C$11),$A$11,$A$12))))),""))),_xlpm.dev,原始数据_周度!G725,_xlpm.minDev,MIN(OFFSET(原始数据_周度!G725,1-$D$17,0,$D$17,1)),_xlpm.bounce,_xlpm.dev-_xlpm.minDev,_xlpm.oversold,AND(ISNUMBER(_xlpm.dev),ISNUMBER(_xlpm.minDev),_xlpm.minDev&lt;=$B$17,_xlpm.bounce&gt;=$F$17,OR(_xlpm.initState=$A$12,_xlpm.initState=$A$11,_xlpm.initState=$A$10)),_xlpm.pctOnly,IFERROR(IF(B742&lt;PERCENTILE(OFFSET(B742,1-364,0,364,1),$C$7),$A$7,IF(B742&lt;PERCENTILE(OFFSET(B742,1-364,0,364,1),$C$8),$A$8,IF(B742&lt;PERCENTILE(OFFSET(B742,1-364,0,364,1),$C$9),$A$9,IF(B742&lt;PERCENTILE(OFFSET(B742,1-364,0,364,1),$C$10),$A$10,IF(B742&lt;PERCENTILE(OFFSET(B742,1-364,0,364,1),$C$11),$A$11,$A$12))))),""),IF(_xlpm.initState="","",IF(_xlpm.oversold,_xlpm.pctOnly,_xlpm.initState)))</f>
        <v/>
      </c>
      <c r="F742" s="119" t="n"/>
      <c r="G742" s="120">
        <f>IF(OR(B742="",C742=""),"",IF(OR(特征计算_周度!B725&gt;$B$15,特征计算_周度!C725&gt;$B$15,特征计算_周度!G725&gt;$B$15,特征计算_周度!E725&gt;$B$15,特征计算_周度!F725&gt;$B$15),IF(特征计算_周度!B725&gt;$B$15,"VIX ","")&amp;IF(特征计算_周度!C725&gt;$B$15,"HY ","")&amp;IF(特征计算_周度!G725&gt;$B$15,"Sahm ","")&amp;IF(特征计算_周度!E725&gt;$B$15,"趋势 ","")&amp;IF(特征计算_周度!F725&gt;$B$15,"斜率",""),"—"))</f>
        <v/>
      </c>
      <c r="H742" s="120">
        <f>IF(OR(B742="",C742=""),"",_xlfn.LET(_xlpm.dev,原始数据_周度!G725,_xlpm.minDev,MIN(OFFSET(原始数据_周度!G725,1-$D$17,0,$D$17,1)),_xlpm.bounce,_xlpm.dev-_xlpm.minDev,IF(AND(ISNUMBER(_xlpm.dev),ISNUMBER(_xlpm.minDev),_xlpm.minDev&lt;=$B$17,_xlpm.bounce&gt;=$F$17),"✅ 触发","—")))</f>
        <v/>
      </c>
      <c r="I742" s="172">
        <f>IFERROR(IF(特征计算_周度!H742&gt;$I$3,MIN($I$4,MAX(-$I$5,(特征计算_周度!H742-$I$3)*$I$4)),0),"")</f>
        <v/>
      </c>
    </row>
    <row r="743">
      <c r="A743" s="117">
        <f>特征计算_周度!A726</f>
        <v/>
      </c>
      <c r="B743" s="171">
        <f>IFERROR($A$3*特征计算_周度!B743+$B$3*特征计算_周度!C743+$C$3*特征计算_周度!D743+$D$3*特征计算_周度!E743+$E$3*特征计算_周度!F743+$F$3*特征计算_周度!H743,"")</f>
        <v/>
      </c>
      <c r="C743" s="118">
        <f>IFERROR(PERCENTILE(OFFSET(B743,1-364,0,364,1),$C$7),"")</f>
        <v/>
      </c>
      <c r="D743" s="118">
        <f>IFERROR(PERCENTILE(OFFSET(B743,1-364,0,364,1),$C$11),"")</f>
        <v/>
      </c>
      <c r="E743" s="122">
        <f>_xlfn.LET(_xlpm.initState,IF(OR(B743="",C743=""),"",IF(OR(特征计算_周度!B726&gt;$B$15,特征计算_周度!C726&gt;$B$15,特征计算_周度!G726&gt;$B$15,特征计算_周度!E726&gt;$B$15,特征计算_周度!F726&gt;$B$15),$A$12,IFERROR(IF(B743&lt;PERCENTILE(OFFSET(B743,1-364,0,364,1),$C$7),$A$7,IF(B743&lt;PERCENTILE(OFFSET(B743,1-364,0,364,1),$C$8),$A$8,IF(B743&lt;PERCENTILE(OFFSET(B743,1-364,0,364,1),$C$9),$A$9,IF(B743&lt;PERCENTILE(OFFSET(B743,1-364,0,364,1),$C$10),$A$10,IF(B743&lt;PERCENTILE(OFFSET(B743,1-364,0,364,1),$C$11),$A$11,$A$12))))),""))),_xlpm.dev,原始数据_周度!G726,_xlpm.minDev,MIN(OFFSET(原始数据_周度!G726,1-$D$17,0,$D$17,1)),_xlpm.bounce,_xlpm.dev-_xlpm.minDev,_xlpm.oversold,AND(ISNUMBER(_xlpm.dev),ISNUMBER(_xlpm.minDev),_xlpm.minDev&lt;=$B$17,_xlpm.bounce&gt;=$F$17,OR(_xlpm.initState=$A$12,_xlpm.initState=$A$11,_xlpm.initState=$A$10)),_xlpm.pctOnly,IFERROR(IF(B743&lt;PERCENTILE(OFFSET(B743,1-364,0,364,1),$C$7),$A$7,IF(B743&lt;PERCENTILE(OFFSET(B743,1-364,0,364,1),$C$8),$A$8,IF(B743&lt;PERCENTILE(OFFSET(B743,1-364,0,364,1),$C$9),$A$9,IF(B743&lt;PERCENTILE(OFFSET(B743,1-364,0,364,1),$C$10),$A$10,IF(B743&lt;PERCENTILE(OFFSET(B743,1-364,0,364,1),$C$11),$A$11,$A$12))))),""),IF(_xlpm.initState="","",IF(_xlpm.oversold,_xlpm.pctOnly,_xlpm.initState)))</f>
        <v/>
      </c>
      <c r="F743" s="119" t="n"/>
      <c r="G743" s="120">
        <f>IF(OR(B743="",C743=""),"",IF(OR(特征计算_周度!B726&gt;$B$15,特征计算_周度!C726&gt;$B$15,特征计算_周度!G726&gt;$B$15,特征计算_周度!E726&gt;$B$15,特征计算_周度!F726&gt;$B$15),IF(特征计算_周度!B726&gt;$B$15,"VIX ","")&amp;IF(特征计算_周度!C726&gt;$B$15,"HY ","")&amp;IF(特征计算_周度!G726&gt;$B$15,"Sahm ","")&amp;IF(特征计算_周度!E726&gt;$B$15,"趋势 ","")&amp;IF(特征计算_周度!F726&gt;$B$15,"斜率",""),"—"))</f>
        <v/>
      </c>
      <c r="H743" s="120">
        <f>IF(OR(B743="",C743=""),"",_xlfn.LET(_xlpm.dev,原始数据_周度!G726,_xlpm.minDev,MIN(OFFSET(原始数据_周度!G726,1-$D$17,0,$D$17,1)),_xlpm.bounce,_xlpm.dev-_xlpm.minDev,IF(AND(ISNUMBER(_xlpm.dev),ISNUMBER(_xlpm.minDev),_xlpm.minDev&lt;=$B$17,_xlpm.bounce&gt;=$F$17),"✅ 触发","—")))</f>
        <v/>
      </c>
      <c r="I743" s="172">
        <f>IFERROR(IF(特征计算_周度!H743&gt;$I$3,MIN($I$4,MAX(-$I$5,(特征计算_周度!H743-$I$3)*$I$4)),0),"")</f>
        <v/>
      </c>
    </row>
    <row r="744">
      <c r="A744" s="117">
        <f>特征计算_周度!A727</f>
        <v/>
      </c>
      <c r="B744" s="171">
        <f>IFERROR($A$3*特征计算_周度!B744+$B$3*特征计算_周度!C744+$C$3*特征计算_周度!D744+$D$3*特征计算_周度!E744+$E$3*特征计算_周度!F744+$F$3*特征计算_周度!H744,"")</f>
        <v/>
      </c>
      <c r="C744" s="118">
        <f>IFERROR(PERCENTILE(OFFSET(B744,1-364,0,364,1),$C$7),"")</f>
        <v/>
      </c>
      <c r="D744" s="118">
        <f>IFERROR(PERCENTILE(OFFSET(B744,1-364,0,364,1),$C$11),"")</f>
        <v/>
      </c>
      <c r="E744" s="122">
        <f>_xlfn.LET(_xlpm.initState,IF(OR(B744="",C744=""),"",IF(OR(特征计算_周度!B727&gt;$B$15,特征计算_周度!C727&gt;$B$15,特征计算_周度!G727&gt;$B$15,特征计算_周度!E727&gt;$B$15,特征计算_周度!F727&gt;$B$15),$A$12,IFERROR(IF(B744&lt;PERCENTILE(OFFSET(B744,1-364,0,364,1),$C$7),$A$7,IF(B744&lt;PERCENTILE(OFFSET(B744,1-364,0,364,1),$C$8),$A$8,IF(B744&lt;PERCENTILE(OFFSET(B744,1-364,0,364,1),$C$9),$A$9,IF(B744&lt;PERCENTILE(OFFSET(B744,1-364,0,364,1),$C$10),$A$10,IF(B744&lt;PERCENTILE(OFFSET(B744,1-364,0,364,1),$C$11),$A$11,$A$12))))),""))),_xlpm.dev,原始数据_周度!G727,_xlpm.minDev,MIN(OFFSET(原始数据_周度!G727,1-$D$17,0,$D$17,1)),_xlpm.bounce,_xlpm.dev-_xlpm.minDev,_xlpm.oversold,AND(ISNUMBER(_xlpm.dev),ISNUMBER(_xlpm.minDev),_xlpm.minDev&lt;=$B$17,_xlpm.bounce&gt;=$F$17,OR(_xlpm.initState=$A$12,_xlpm.initState=$A$11,_xlpm.initState=$A$10)),_xlpm.pctOnly,IFERROR(IF(B744&lt;PERCENTILE(OFFSET(B744,1-364,0,364,1),$C$7),$A$7,IF(B744&lt;PERCENTILE(OFFSET(B744,1-364,0,364,1),$C$8),$A$8,IF(B744&lt;PERCENTILE(OFFSET(B744,1-364,0,364,1),$C$9),$A$9,IF(B744&lt;PERCENTILE(OFFSET(B744,1-364,0,364,1),$C$10),$A$10,IF(B744&lt;PERCENTILE(OFFSET(B744,1-364,0,364,1),$C$11),$A$11,$A$12))))),""),IF(_xlpm.initState="","",IF(_xlpm.oversold,_xlpm.pctOnly,_xlpm.initState)))</f>
        <v/>
      </c>
      <c r="F744" s="119" t="n"/>
      <c r="G744" s="120">
        <f>IF(OR(B744="",C744=""),"",IF(OR(特征计算_周度!B727&gt;$B$15,特征计算_周度!C727&gt;$B$15,特征计算_周度!G727&gt;$B$15,特征计算_周度!E727&gt;$B$15,特征计算_周度!F727&gt;$B$15),IF(特征计算_周度!B727&gt;$B$15,"VIX ","")&amp;IF(特征计算_周度!C727&gt;$B$15,"HY ","")&amp;IF(特征计算_周度!G727&gt;$B$15,"Sahm ","")&amp;IF(特征计算_周度!E727&gt;$B$15,"趋势 ","")&amp;IF(特征计算_周度!F727&gt;$B$15,"斜率",""),"—"))</f>
        <v/>
      </c>
      <c r="H744" s="120">
        <f>IF(OR(B744="",C744=""),"",_xlfn.LET(_xlpm.dev,原始数据_周度!G727,_xlpm.minDev,MIN(OFFSET(原始数据_周度!G727,1-$D$17,0,$D$17,1)),_xlpm.bounce,_xlpm.dev-_xlpm.minDev,IF(AND(ISNUMBER(_xlpm.dev),ISNUMBER(_xlpm.minDev),_xlpm.minDev&lt;=$B$17,_xlpm.bounce&gt;=$F$17),"✅ 触发","—")))</f>
        <v/>
      </c>
      <c r="I744" s="172">
        <f>IFERROR(IF(特征计算_周度!H744&gt;$I$3,MIN($I$4,MAX(-$I$5,(特征计算_周度!H744-$I$3)*$I$4)),0),"")</f>
        <v/>
      </c>
    </row>
    <row r="745">
      <c r="A745" s="117">
        <f>特征计算_周度!A728</f>
        <v/>
      </c>
      <c r="B745" s="171">
        <f>IFERROR($A$3*特征计算_周度!B745+$B$3*特征计算_周度!C745+$C$3*特征计算_周度!D745+$D$3*特征计算_周度!E745+$E$3*特征计算_周度!F745+$F$3*特征计算_周度!H745,"")</f>
        <v/>
      </c>
      <c r="C745" s="118">
        <f>IFERROR(PERCENTILE(OFFSET(B745,1-364,0,364,1),$C$7),"")</f>
        <v/>
      </c>
      <c r="D745" s="118">
        <f>IFERROR(PERCENTILE(OFFSET(B745,1-364,0,364,1),$C$11),"")</f>
        <v/>
      </c>
      <c r="E745" s="122">
        <f>_xlfn.LET(_xlpm.initState,IF(OR(B745="",C745=""),"",IF(OR(特征计算_周度!B728&gt;$B$15,特征计算_周度!C728&gt;$B$15,特征计算_周度!G728&gt;$B$15,特征计算_周度!E728&gt;$B$15,特征计算_周度!F728&gt;$B$15),$A$12,IFERROR(IF(B745&lt;PERCENTILE(OFFSET(B745,1-364,0,364,1),$C$7),$A$7,IF(B745&lt;PERCENTILE(OFFSET(B745,1-364,0,364,1),$C$8),$A$8,IF(B745&lt;PERCENTILE(OFFSET(B745,1-364,0,364,1),$C$9),$A$9,IF(B745&lt;PERCENTILE(OFFSET(B745,1-364,0,364,1),$C$10),$A$10,IF(B745&lt;PERCENTILE(OFFSET(B745,1-364,0,364,1),$C$11),$A$11,$A$12))))),""))),_xlpm.dev,原始数据_周度!G728,_xlpm.minDev,MIN(OFFSET(原始数据_周度!G728,1-$D$17,0,$D$17,1)),_xlpm.bounce,_xlpm.dev-_xlpm.minDev,_xlpm.oversold,AND(ISNUMBER(_xlpm.dev),ISNUMBER(_xlpm.minDev),_xlpm.minDev&lt;=$B$17,_xlpm.bounce&gt;=$F$17,OR(_xlpm.initState=$A$12,_xlpm.initState=$A$11,_xlpm.initState=$A$10)),_xlpm.pctOnly,IFERROR(IF(B745&lt;PERCENTILE(OFFSET(B745,1-364,0,364,1),$C$7),$A$7,IF(B745&lt;PERCENTILE(OFFSET(B745,1-364,0,364,1),$C$8),$A$8,IF(B745&lt;PERCENTILE(OFFSET(B745,1-364,0,364,1),$C$9),$A$9,IF(B745&lt;PERCENTILE(OFFSET(B745,1-364,0,364,1),$C$10),$A$10,IF(B745&lt;PERCENTILE(OFFSET(B745,1-364,0,364,1),$C$11),$A$11,$A$12))))),""),IF(_xlpm.initState="","",IF(_xlpm.oversold,_xlpm.pctOnly,_xlpm.initState)))</f>
        <v/>
      </c>
      <c r="F745" s="119" t="n"/>
      <c r="G745" s="120">
        <f>IF(OR(B745="",C745=""),"",IF(OR(特征计算_周度!B728&gt;$B$15,特征计算_周度!C728&gt;$B$15,特征计算_周度!G728&gt;$B$15,特征计算_周度!E728&gt;$B$15,特征计算_周度!F728&gt;$B$15),IF(特征计算_周度!B728&gt;$B$15,"VIX ","")&amp;IF(特征计算_周度!C728&gt;$B$15,"HY ","")&amp;IF(特征计算_周度!G728&gt;$B$15,"Sahm ","")&amp;IF(特征计算_周度!E728&gt;$B$15,"趋势 ","")&amp;IF(特征计算_周度!F728&gt;$B$15,"斜率",""),"—"))</f>
        <v/>
      </c>
      <c r="H745" s="120">
        <f>IF(OR(B745="",C745=""),"",_xlfn.LET(_xlpm.dev,原始数据_周度!G728,_xlpm.minDev,MIN(OFFSET(原始数据_周度!G728,1-$D$17,0,$D$17,1)),_xlpm.bounce,_xlpm.dev-_xlpm.minDev,IF(AND(ISNUMBER(_xlpm.dev),ISNUMBER(_xlpm.minDev),_xlpm.minDev&lt;=$B$17,_xlpm.bounce&gt;=$F$17),"✅ 触发","—")))</f>
        <v/>
      </c>
      <c r="I745" s="172">
        <f>IFERROR(IF(特征计算_周度!H745&gt;$I$3,MIN($I$4,MAX(-$I$5,(特征计算_周度!H745-$I$3)*$I$4)),0),"")</f>
        <v/>
      </c>
    </row>
    <row r="746">
      <c r="A746" s="117">
        <f>特征计算_周度!A729</f>
        <v/>
      </c>
      <c r="B746" s="171">
        <f>IFERROR($A$3*特征计算_周度!B746+$B$3*特征计算_周度!C746+$C$3*特征计算_周度!D746+$D$3*特征计算_周度!E746+$E$3*特征计算_周度!F746+$F$3*特征计算_周度!H746,"")</f>
        <v/>
      </c>
      <c r="C746" s="118">
        <f>IFERROR(PERCENTILE(OFFSET(B746,1-364,0,364,1),$C$7),"")</f>
        <v/>
      </c>
      <c r="D746" s="118">
        <f>IFERROR(PERCENTILE(OFFSET(B746,1-364,0,364,1),$C$11),"")</f>
        <v/>
      </c>
      <c r="E746" s="122">
        <f>_xlfn.LET(_xlpm.initState,IF(OR(B746="",C746=""),"",IF(OR(特征计算_周度!B729&gt;$B$15,特征计算_周度!C729&gt;$B$15,特征计算_周度!G729&gt;$B$15,特征计算_周度!E729&gt;$B$15,特征计算_周度!F729&gt;$B$15),$A$12,IFERROR(IF(B746&lt;PERCENTILE(OFFSET(B746,1-364,0,364,1),$C$7),$A$7,IF(B746&lt;PERCENTILE(OFFSET(B746,1-364,0,364,1),$C$8),$A$8,IF(B746&lt;PERCENTILE(OFFSET(B746,1-364,0,364,1),$C$9),$A$9,IF(B746&lt;PERCENTILE(OFFSET(B746,1-364,0,364,1),$C$10),$A$10,IF(B746&lt;PERCENTILE(OFFSET(B746,1-364,0,364,1),$C$11),$A$11,$A$12))))),""))),_xlpm.dev,原始数据_周度!G729,_xlpm.minDev,MIN(OFFSET(原始数据_周度!G729,1-$D$17,0,$D$17,1)),_xlpm.bounce,_xlpm.dev-_xlpm.minDev,_xlpm.oversold,AND(ISNUMBER(_xlpm.dev),ISNUMBER(_xlpm.minDev),_xlpm.minDev&lt;=$B$17,_xlpm.bounce&gt;=$F$17,OR(_xlpm.initState=$A$12,_xlpm.initState=$A$11,_xlpm.initState=$A$10)),_xlpm.pctOnly,IFERROR(IF(B746&lt;PERCENTILE(OFFSET(B746,1-364,0,364,1),$C$7),$A$7,IF(B746&lt;PERCENTILE(OFFSET(B746,1-364,0,364,1),$C$8),$A$8,IF(B746&lt;PERCENTILE(OFFSET(B746,1-364,0,364,1),$C$9),$A$9,IF(B746&lt;PERCENTILE(OFFSET(B746,1-364,0,364,1),$C$10),$A$10,IF(B746&lt;PERCENTILE(OFFSET(B746,1-364,0,364,1),$C$11),$A$11,$A$12))))),""),IF(_xlpm.initState="","",IF(_xlpm.oversold,_xlpm.pctOnly,_xlpm.initState)))</f>
        <v/>
      </c>
      <c r="F746" s="119" t="n"/>
      <c r="G746" s="120">
        <f>IF(OR(B746="",C746=""),"",IF(OR(特征计算_周度!B729&gt;$B$15,特征计算_周度!C729&gt;$B$15,特征计算_周度!G729&gt;$B$15,特征计算_周度!E729&gt;$B$15,特征计算_周度!F729&gt;$B$15),IF(特征计算_周度!B729&gt;$B$15,"VIX ","")&amp;IF(特征计算_周度!C729&gt;$B$15,"HY ","")&amp;IF(特征计算_周度!G729&gt;$B$15,"Sahm ","")&amp;IF(特征计算_周度!E729&gt;$B$15,"趋势 ","")&amp;IF(特征计算_周度!F729&gt;$B$15,"斜率",""),"—"))</f>
        <v/>
      </c>
      <c r="H746" s="120">
        <f>IF(OR(B746="",C746=""),"",_xlfn.LET(_xlpm.dev,原始数据_周度!G729,_xlpm.minDev,MIN(OFFSET(原始数据_周度!G729,1-$D$17,0,$D$17,1)),_xlpm.bounce,_xlpm.dev-_xlpm.minDev,IF(AND(ISNUMBER(_xlpm.dev),ISNUMBER(_xlpm.minDev),_xlpm.minDev&lt;=$B$17,_xlpm.bounce&gt;=$F$17),"✅ 触发","—")))</f>
        <v/>
      </c>
      <c r="I746" s="172">
        <f>IFERROR(IF(特征计算_周度!H746&gt;$I$3,MIN($I$4,MAX(-$I$5,(特征计算_周度!H746-$I$3)*$I$4)),0),"")</f>
        <v/>
      </c>
    </row>
    <row r="747">
      <c r="A747" s="117">
        <f>特征计算_周度!A730</f>
        <v/>
      </c>
      <c r="B747" s="171">
        <f>IFERROR($A$3*特征计算_周度!B747+$B$3*特征计算_周度!C747+$C$3*特征计算_周度!D747+$D$3*特征计算_周度!E747+$E$3*特征计算_周度!F747+$F$3*特征计算_周度!H747,"")</f>
        <v/>
      </c>
      <c r="C747" s="118">
        <f>IFERROR(PERCENTILE(OFFSET(B747,1-364,0,364,1),$C$7),"")</f>
        <v/>
      </c>
      <c r="D747" s="118">
        <f>IFERROR(PERCENTILE(OFFSET(B747,1-364,0,364,1),$C$11),"")</f>
        <v/>
      </c>
      <c r="E747" s="122">
        <f>_xlfn.LET(_xlpm.initState,IF(OR(B747="",C747=""),"",IF(OR(特征计算_周度!B730&gt;$B$15,特征计算_周度!C730&gt;$B$15,特征计算_周度!G730&gt;$B$15,特征计算_周度!E730&gt;$B$15,特征计算_周度!F730&gt;$B$15),$A$12,IFERROR(IF(B747&lt;PERCENTILE(OFFSET(B747,1-364,0,364,1),$C$7),$A$7,IF(B747&lt;PERCENTILE(OFFSET(B747,1-364,0,364,1),$C$8),$A$8,IF(B747&lt;PERCENTILE(OFFSET(B747,1-364,0,364,1),$C$9),$A$9,IF(B747&lt;PERCENTILE(OFFSET(B747,1-364,0,364,1),$C$10),$A$10,IF(B747&lt;PERCENTILE(OFFSET(B747,1-364,0,364,1),$C$11),$A$11,$A$12))))),""))),_xlpm.dev,原始数据_周度!G730,_xlpm.minDev,MIN(OFFSET(原始数据_周度!G730,1-$D$17,0,$D$17,1)),_xlpm.bounce,_xlpm.dev-_xlpm.minDev,_xlpm.oversold,AND(ISNUMBER(_xlpm.dev),ISNUMBER(_xlpm.minDev),_xlpm.minDev&lt;=$B$17,_xlpm.bounce&gt;=$F$17,OR(_xlpm.initState=$A$12,_xlpm.initState=$A$11,_xlpm.initState=$A$10)),_xlpm.pctOnly,IFERROR(IF(B747&lt;PERCENTILE(OFFSET(B747,1-364,0,364,1),$C$7),$A$7,IF(B747&lt;PERCENTILE(OFFSET(B747,1-364,0,364,1),$C$8),$A$8,IF(B747&lt;PERCENTILE(OFFSET(B747,1-364,0,364,1),$C$9),$A$9,IF(B747&lt;PERCENTILE(OFFSET(B747,1-364,0,364,1),$C$10),$A$10,IF(B747&lt;PERCENTILE(OFFSET(B747,1-364,0,364,1),$C$11),$A$11,$A$12))))),""),IF(_xlpm.initState="","",IF(_xlpm.oversold,_xlpm.pctOnly,_xlpm.initState)))</f>
        <v/>
      </c>
      <c r="F747" s="119" t="n"/>
      <c r="G747" s="120">
        <f>IF(OR(B747="",C747=""),"",IF(OR(特征计算_周度!B730&gt;$B$15,特征计算_周度!C730&gt;$B$15,特征计算_周度!G730&gt;$B$15,特征计算_周度!E730&gt;$B$15,特征计算_周度!F730&gt;$B$15),IF(特征计算_周度!B730&gt;$B$15,"VIX ","")&amp;IF(特征计算_周度!C730&gt;$B$15,"HY ","")&amp;IF(特征计算_周度!G730&gt;$B$15,"Sahm ","")&amp;IF(特征计算_周度!E730&gt;$B$15,"趋势 ","")&amp;IF(特征计算_周度!F730&gt;$B$15,"斜率",""),"—"))</f>
        <v/>
      </c>
      <c r="H747" s="120">
        <f>IF(OR(B747="",C747=""),"",_xlfn.LET(_xlpm.dev,原始数据_周度!G730,_xlpm.minDev,MIN(OFFSET(原始数据_周度!G730,1-$D$17,0,$D$17,1)),_xlpm.bounce,_xlpm.dev-_xlpm.minDev,IF(AND(ISNUMBER(_xlpm.dev),ISNUMBER(_xlpm.minDev),_xlpm.minDev&lt;=$B$17,_xlpm.bounce&gt;=$F$17),"✅ 触发","—")))</f>
        <v/>
      </c>
      <c r="I747" s="172">
        <f>IFERROR(IF(特征计算_周度!H747&gt;$I$3,MIN($I$4,MAX(-$I$5,(特征计算_周度!H747-$I$3)*$I$4)),0),"")</f>
        <v/>
      </c>
    </row>
    <row r="748">
      <c r="A748" s="117">
        <f>特征计算_周度!A731</f>
        <v/>
      </c>
      <c r="B748" s="171">
        <f>IFERROR($A$3*特征计算_周度!B748+$B$3*特征计算_周度!C748+$C$3*特征计算_周度!D748+$D$3*特征计算_周度!E748+$E$3*特征计算_周度!F748+$F$3*特征计算_周度!H748,"")</f>
        <v/>
      </c>
      <c r="C748" s="118">
        <f>IFERROR(PERCENTILE(OFFSET(B748,1-364,0,364,1),$C$7),"")</f>
        <v/>
      </c>
      <c r="D748" s="118">
        <f>IFERROR(PERCENTILE(OFFSET(B748,1-364,0,364,1),$C$11),"")</f>
        <v/>
      </c>
      <c r="E748" s="122">
        <f>_xlfn.LET(_xlpm.initState,IF(OR(B748="",C748=""),"",IF(OR(特征计算_周度!B731&gt;$B$15,特征计算_周度!C731&gt;$B$15,特征计算_周度!G731&gt;$B$15,特征计算_周度!E731&gt;$B$15,特征计算_周度!F731&gt;$B$15),$A$12,IFERROR(IF(B748&lt;PERCENTILE(OFFSET(B748,1-364,0,364,1),$C$7),$A$7,IF(B748&lt;PERCENTILE(OFFSET(B748,1-364,0,364,1),$C$8),$A$8,IF(B748&lt;PERCENTILE(OFFSET(B748,1-364,0,364,1),$C$9),$A$9,IF(B748&lt;PERCENTILE(OFFSET(B748,1-364,0,364,1),$C$10),$A$10,IF(B748&lt;PERCENTILE(OFFSET(B748,1-364,0,364,1),$C$11),$A$11,$A$12))))),""))),_xlpm.dev,原始数据_周度!G731,_xlpm.minDev,MIN(OFFSET(原始数据_周度!G731,1-$D$17,0,$D$17,1)),_xlpm.bounce,_xlpm.dev-_xlpm.minDev,_xlpm.oversold,AND(ISNUMBER(_xlpm.dev),ISNUMBER(_xlpm.minDev),_xlpm.minDev&lt;=$B$17,_xlpm.bounce&gt;=$F$17,OR(_xlpm.initState=$A$12,_xlpm.initState=$A$11,_xlpm.initState=$A$10)),_xlpm.pctOnly,IFERROR(IF(B748&lt;PERCENTILE(OFFSET(B748,1-364,0,364,1),$C$7),$A$7,IF(B748&lt;PERCENTILE(OFFSET(B748,1-364,0,364,1),$C$8),$A$8,IF(B748&lt;PERCENTILE(OFFSET(B748,1-364,0,364,1),$C$9),$A$9,IF(B748&lt;PERCENTILE(OFFSET(B748,1-364,0,364,1),$C$10),$A$10,IF(B748&lt;PERCENTILE(OFFSET(B748,1-364,0,364,1),$C$11),$A$11,$A$12))))),""),IF(_xlpm.initState="","",IF(_xlpm.oversold,_xlpm.pctOnly,_xlpm.initState)))</f>
        <v/>
      </c>
      <c r="F748" s="119" t="n"/>
      <c r="G748" s="120">
        <f>IF(OR(B748="",C748=""),"",IF(OR(特征计算_周度!B731&gt;$B$15,特征计算_周度!C731&gt;$B$15,特征计算_周度!G731&gt;$B$15,特征计算_周度!E731&gt;$B$15,特征计算_周度!F731&gt;$B$15),IF(特征计算_周度!B731&gt;$B$15,"VIX ","")&amp;IF(特征计算_周度!C731&gt;$B$15,"HY ","")&amp;IF(特征计算_周度!G731&gt;$B$15,"Sahm ","")&amp;IF(特征计算_周度!E731&gt;$B$15,"趋势 ","")&amp;IF(特征计算_周度!F731&gt;$B$15,"斜率",""),"—"))</f>
        <v/>
      </c>
      <c r="H748" s="120">
        <f>IF(OR(B748="",C748=""),"",_xlfn.LET(_xlpm.dev,原始数据_周度!G731,_xlpm.minDev,MIN(OFFSET(原始数据_周度!G731,1-$D$17,0,$D$17,1)),_xlpm.bounce,_xlpm.dev-_xlpm.minDev,IF(AND(ISNUMBER(_xlpm.dev),ISNUMBER(_xlpm.minDev),_xlpm.minDev&lt;=$B$17,_xlpm.bounce&gt;=$F$17),"✅ 触发","—")))</f>
        <v/>
      </c>
      <c r="I748" s="172">
        <f>IFERROR(IF(特征计算_周度!H748&gt;$I$3,MIN($I$4,MAX(-$I$5,(特征计算_周度!H748-$I$3)*$I$4)),0),"")</f>
        <v/>
      </c>
    </row>
    <row r="749">
      <c r="A749" s="117">
        <f>特征计算_周度!A732</f>
        <v/>
      </c>
      <c r="B749" s="171">
        <f>IFERROR($A$3*特征计算_周度!B749+$B$3*特征计算_周度!C749+$C$3*特征计算_周度!D749+$D$3*特征计算_周度!E749+$E$3*特征计算_周度!F749+$F$3*特征计算_周度!H749,"")</f>
        <v/>
      </c>
      <c r="C749" s="118">
        <f>IFERROR(PERCENTILE(OFFSET(B749,1-364,0,364,1),$C$7),"")</f>
        <v/>
      </c>
      <c r="D749" s="118">
        <f>IFERROR(PERCENTILE(OFFSET(B749,1-364,0,364,1),$C$11),"")</f>
        <v/>
      </c>
      <c r="E749" s="122">
        <f>_xlfn.LET(_xlpm.initState,IF(OR(B749="",C749=""),"",IF(OR(特征计算_周度!B732&gt;$B$15,特征计算_周度!C732&gt;$B$15,特征计算_周度!G732&gt;$B$15,特征计算_周度!E732&gt;$B$15,特征计算_周度!F732&gt;$B$15),$A$12,IFERROR(IF(B749&lt;PERCENTILE(OFFSET(B749,1-364,0,364,1),$C$7),$A$7,IF(B749&lt;PERCENTILE(OFFSET(B749,1-364,0,364,1),$C$8),$A$8,IF(B749&lt;PERCENTILE(OFFSET(B749,1-364,0,364,1),$C$9),$A$9,IF(B749&lt;PERCENTILE(OFFSET(B749,1-364,0,364,1),$C$10),$A$10,IF(B749&lt;PERCENTILE(OFFSET(B749,1-364,0,364,1),$C$11),$A$11,$A$12))))),""))),_xlpm.dev,原始数据_周度!G732,_xlpm.minDev,MIN(OFFSET(原始数据_周度!G732,1-$D$17,0,$D$17,1)),_xlpm.bounce,_xlpm.dev-_xlpm.minDev,_xlpm.oversold,AND(ISNUMBER(_xlpm.dev),ISNUMBER(_xlpm.minDev),_xlpm.minDev&lt;=$B$17,_xlpm.bounce&gt;=$F$17,OR(_xlpm.initState=$A$12,_xlpm.initState=$A$11,_xlpm.initState=$A$10)),_xlpm.pctOnly,IFERROR(IF(B749&lt;PERCENTILE(OFFSET(B749,1-364,0,364,1),$C$7),$A$7,IF(B749&lt;PERCENTILE(OFFSET(B749,1-364,0,364,1),$C$8),$A$8,IF(B749&lt;PERCENTILE(OFFSET(B749,1-364,0,364,1),$C$9),$A$9,IF(B749&lt;PERCENTILE(OFFSET(B749,1-364,0,364,1),$C$10),$A$10,IF(B749&lt;PERCENTILE(OFFSET(B749,1-364,0,364,1),$C$11),$A$11,$A$12))))),""),IF(_xlpm.initState="","",IF(_xlpm.oversold,_xlpm.pctOnly,_xlpm.initState)))</f>
        <v/>
      </c>
      <c r="F749" s="119" t="n"/>
      <c r="G749" s="120">
        <f>IF(OR(B749="",C749=""),"",IF(OR(特征计算_周度!B732&gt;$B$15,特征计算_周度!C732&gt;$B$15,特征计算_周度!G732&gt;$B$15,特征计算_周度!E732&gt;$B$15,特征计算_周度!F732&gt;$B$15),IF(特征计算_周度!B732&gt;$B$15,"VIX ","")&amp;IF(特征计算_周度!C732&gt;$B$15,"HY ","")&amp;IF(特征计算_周度!G732&gt;$B$15,"Sahm ","")&amp;IF(特征计算_周度!E732&gt;$B$15,"趋势 ","")&amp;IF(特征计算_周度!F732&gt;$B$15,"斜率",""),"—"))</f>
        <v/>
      </c>
      <c r="H749" s="120">
        <f>IF(OR(B749="",C749=""),"",_xlfn.LET(_xlpm.dev,原始数据_周度!G732,_xlpm.minDev,MIN(OFFSET(原始数据_周度!G732,1-$D$17,0,$D$17,1)),_xlpm.bounce,_xlpm.dev-_xlpm.minDev,IF(AND(ISNUMBER(_xlpm.dev),ISNUMBER(_xlpm.minDev),_xlpm.minDev&lt;=$B$17,_xlpm.bounce&gt;=$F$17),"✅ 触发","—")))</f>
        <v/>
      </c>
      <c r="I749" s="172">
        <f>IFERROR(IF(特征计算_周度!H749&gt;$I$3,MIN($I$4,MAX(-$I$5,(特征计算_周度!H749-$I$3)*$I$4)),0),"")</f>
        <v/>
      </c>
    </row>
    <row r="750">
      <c r="A750" s="117">
        <f>特征计算_周度!A733</f>
        <v/>
      </c>
      <c r="B750" s="171">
        <f>IFERROR($A$3*特征计算_周度!B750+$B$3*特征计算_周度!C750+$C$3*特征计算_周度!D750+$D$3*特征计算_周度!E750+$E$3*特征计算_周度!F750+$F$3*特征计算_周度!H750,"")</f>
        <v/>
      </c>
      <c r="C750" s="118">
        <f>IFERROR(PERCENTILE(OFFSET(B750,1-364,0,364,1),$C$7),"")</f>
        <v/>
      </c>
      <c r="D750" s="118">
        <f>IFERROR(PERCENTILE(OFFSET(B750,1-364,0,364,1),$C$11),"")</f>
        <v/>
      </c>
      <c r="E750" s="122">
        <f>_xlfn.LET(_xlpm.initState,IF(OR(B750="",C750=""),"",IF(OR(特征计算_周度!B733&gt;$B$15,特征计算_周度!C733&gt;$B$15,特征计算_周度!G733&gt;$B$15,特征计算_周度!E733&gt;$B$15,特征计算_周度!F733&gt;$B$15),$A$12,IFERROR(IF(B750&lt;PERCENTILE(OFFSET(B750,1-364,0,364,1),$C$7),$A$7,IF(B750&lt;PERCENTILE(OFFSET(B750,1-364,0,364,1),$C$8),$A$8,IF(B750&lt;PERCENTILE(OFFSET(B750,1-364,0,364,1),$C$9),$A$9,IF(B750&lt;PERCENTILE(OFFSET(B750,1-364,0,364,1),$C$10),$A$10,IF(B750&lt;PERCENTILE(OFFSET(B750,1-364,0,364,1),$C$11),$A$11,$A$12))))),""))),_xlpm.dev,原始数据_周度!G733,_xlpm.minDev,MIN(OFFSET(原始数据_周度!G733,1-$D$17,0,$D$17,1)),_xlpm.bounce,_xlpm.dev-_xlpm.minDev,_xlpm.oversold,AND(ISNUMBER(_xlpm.dev),ISNUMBER(_xlpm.minDev),_xlpm.minDev&lt;=$B$17,_xlpm.bounce&gt;=$F$17,OR(_xlpm.initState=$A$12,_xlpm.initState=$A$11,_xlpm.initState=$A$10)),_xlpm.pctOnly,IFERROR(IF(B750&lt;PERCENTILE(OFFSET(B750,1-364,0,364,1),$C$7),$A$7,IF(B750&lt;PERCENTILE(OFFSET(B750,1-364,0,364,1),$C$8),$A$8,IF(B750&lt;PERCENTILE(OFFSET(B750,1-364,0,364,1),$C$9),$A$9,IF(B750&lt;PERCENTILE(OFFSET(B750,1-364,0,364,1),$C$10),$A$10,IF(B750&lt;PERCENTILE(OFFSET(B750,1-364,0,364,1),$C$11),$A$11,$A$12))))),""),IF(_xlpm.initState="","",IF(_xlpm.oversold,_xlpm.pctOnly,_xlpm.initState)))</f>
        <v/>
      </c>
      <c r="F750" s="119" t="n"/>
      <c r="G750" s="120">
        <f>IF(OR(B750="",C750=""),"",IF(OR(特征计算_周度!B733&gt;$B$15,特征计算_周度!C733&gt;$B$15,特征计算_周度!G733&gt;$B$15,特征计算_周度!E733&gt;$B$15,特征计算_周度!F733&gt;$B$15),IF(特征计算_周度!B733&gt;$B$15,"VIX ","")&amp;IF(特征计算_周度!C733&gt;$B$15,"HY ","")&amp;IF(特征计算_周度!G733&gt;$B$15,"Sahm ","")&amp;IF(特征计算_周度!E733&gt;$B$15,"趋势 ","")&amp;IF(特征计算_周度!F733&gt;$B$15,"斜率",""),"—"))</f>
        <v/>
      </c>
      <c r="H750" s="120">
        <f>IF(OR(B750="",C750=""),"",_xlfn.LET(_xlpm.dev,原始数据_周度!G733,_xlpm.minDev,MIN(OFFSET(原始数据_周度!G733,1-$D$17,0,$D$17,1)),_xlpm.bounce,_xlpm.dev-_xlpm.minDev,IF(AND(ISNUMBER(_xlpm.dev),ISNUMBER(_xlpm.minDev),_xlpm.minDev&lt;=$B$17,_xlpm.bounce&gt;=$F$17),"✅ 触发","—")))</f>
        <v/>
      </c>
      <c r="I750" s="172">
        <f>IFERROR(IF(特征计算_周度!H750&gt;$I$3,MIN($I$4,MAX(-$I$5,(特征计算_周度!H750-$I$3)*$I$4)),0),"")</f>
        <v/>
      </c>
    </row>
    <row r="751">
      <c r="A751" s="117">
        <f>特征计算_周度!A734</f>
        <v/>
      </c>
      <c r="B751" s="171">
        <f>IFERROR($A$3*特征计算_周度!B751+$B$3*特征计算_周度!C751+$C$3*特征计算_周度!D751+$D$3*特征计算_周度!E751+$E$3*特征计算_周度!F751+$F$3*特征计算_周度!H751,"")</f>
        <v/>
      </c>
      <c r="C751" s="118">
        <f>IFERROR(PERCENTILE(OFFSET(B751,1-364,0,364,1),$C$7),"")</f>
        <v/>
      </c>
      <c r="D751" s="118">
        <f>IFERROR(PERCENTILE(OFFSET(B751,1-364,0,364,1),$C$11),"")</f>
        <v/>
      </c>
      <c r="E751" s="122">
        <f>_xlfn.LET(_xlpm.initState,IF(OR(B751="",C751=""),"",IF(OR(特征计算_周度!B734&gt;$B$15,特征计算_周度!C734&gt;$B$15,特征计算_周度!G734&gt;$B$15,特征计算_周度!E734&gt;$B$15,特征计算_周度!F734&gt;$B$15),$A$12,IFERROR(IF(B751&lt;PERCENTILE(OFFSET(B751,1-364,0,364,1),$C$7),$A$7,IF(B751&lt;PERCENTILE(OFFSET(B751,1-364,0,364,1),$C$8),$A$8,IF(B751&lt;PERCENTILE(OFFSET(B751,1-364,0,364,1),$C$9),$A$9,IF(B751&lt;PERCENTILE(OFFSET(B751,1-364,0,364,1),$C$10),$A$10,IF(B751&lt;PERCENTILE(OFFSET(B751,1-364,0,364,1),$C$11),$A$11,$A$12))))),""))),_xlpm.dev,原始数据_周度!G734,_xlpm.minDev,MIN(OFFSET(原始数据_周度!G734,1-$D$17,0,$D$17,1)),_xlpm.bounce,_xlpm.dev-_xlpm.minDev,_xlpm.oversold,AND(ISNUMBER(_xlpm.dev),ISNUMBER(_xlpm.minDev),_xlpm.minDev&lt;=$B$17,_xlpm.bounce&gt;=$F$17,OR(_xlpm.initState=$A$12,_xlpm.initState=$A$11,_xlpm.initState=$A$10)),_xlpm.pctOnly,IFERROR(IF(B751&lt;PERCENTILE(OFFSET(B751,1-364,0,364,1),$C$7),$A$7,IF(B751&lt;PERCENTILE(OFFSET(B751,1-364,0,364,1),$C$8),$A$8,IF(B751&lt;PERCENTILE(OFFSET(B751,1-364,0,364,1),$C$9),$A$9,IF(B751&lt;PERCENTILE(OFFSET(B751,1-364,0,364,1),$C$10),$A$10,IF(B751&lt;PERCENTILE(OFFSET(B751,1-364,0,364,1),$C$11),$A$11,$A$12))))),""),IF(_xlpm.initState="","",IF(_xlpm.oversold,_xlpm.pctOnly,_xlpm.initState)))</f>
        <v/>
      </c>
      <c r="F751" s="119" t="n"/>
      <c r="G751" s="120">
        <f>IF(OR(B751="",C751=""),"",IF(OR(特征计算_周度!B734&gt;$B$15,特征计算_周度!C734&gt;$B$15,特征计算_周度!G734&gt;$B$15,特征计算_周度!E734&gt;$B$15,特征计算_周度!F734&gt;$B$15),IF(特征计算_周度!B734&gt;$B$15,"VIX ","")&amp;IF(特征计算_周度!C734&gt;$B$15,"HY ","")&amp;IF(特征计算_周度!G734&gt;$B$15,"Sahm ","")&amp;IF(特征计算_周度!E734&gt;$B$15,"趋势 ","")&amp;IF(特征计算_周度!F734&gt;$B$15,"斜率",""),"—"))</f>
        <v/>
      </c>
      <c r="H751" s="120">
        <f>IF(OR(B751="",C751=""),"",_xlfn.LET(_xlpm.dev,原始数据_周度!G734,_xlpm.minDev,MIN(OFFSET(原始数据_周度!G734,1-$D$17,0,$D$17,1)),_xlpm.bounce,_xlpm.dev-_xlpm.minDev,IF(AND(ISNUMBER(_xlpm.dev),ISNUMBER(_xlpm.minDev),_xlpm.minDev&lt;=$B$17,_xlpm.bounce&gt;=$F$17),"✅ 触发","—")))</f>
        <v/>
      </c>
      <c r="I751" s="172">
        <f>IFERROR(IF(特征计算_周度!H751&gt;$I$3,MIN($I$4,MAX(-$I$5,(特征计算_周度!H751-$I$3)*$I$4)),0),"")</f>
        <v/>
      </c>
    </row>
    <row r="752">
      <c r="A752" s="117">
        <f>特征计算_周度!A735</f>
        <v/>
      </c>
      <c r="B752" s="171">
        <f>IFERROR($A$3*特征计算_周度!B752+$B$3*特征计算_周度!C752+$C$3*特征计算_周度!D752+$D$3*特征计算_周度!E752+$E$3*特征计算_周度!F752+$F$3*特征计算_周度!H752,"")</f>
        <v/>
      </c>
      <c r="C752" s="118">
        <f>IFERROR(PERCENTILE(OFFSET(B752,1-364,0,364,1),$C$7),"")</f>
        <v/>
      </c>
      <c r="D752" s="118">
        <f>IFERROR(PERCENTILE(OFFSET(B752,1-364,0,364,1),$C$11),"")</f>
        <v/>
      </c>
      <c r="E752" s="122">
        <f>_xlfn.LET(_xlpm.initState,IF(OR(B752="",C752=""),"",IF(OR(特征计算_周度!B735&gt;$B$15,特征计算_周度!C735&gt;$B$15,特征计算_周度!G735&gt;$B$15,特征计算_周度!E735&gt;$B$15,特征计算_周度!F735&gt;$B$15),$A$12,IFERROR(IF(B752&lt;PERCENTILE(OFFSET(B752,1-364,0,364,1),$C$7),$A$7,IF(B752&lt;PERCENTILE(OFFSET(B752,1-364,0,364,1),$C$8),$A$8,IF(B752&lt;PERCENTILE(OFFSET(B752,1-364,0,364,1),$C$9),$A$9,IF(B752&lt;PERCENTILE(OFFSET(B752,1-364,0,364,1),$C$10),$A$10,IF(B752&lt;PERCENTILE(OFFSET(B752,1-364,0,364,1),$C$11),$A$11,$A$12))))),""))),_xlpm.dev,原始数据_周度!G735,_xlpm.minDev,MIN(OFFSET(原始数据_周度!G735,1-$D$17,0,$D$17,1)),_xlpm.bounce,_xlpm.dev-_xlpm.minDev,_xlpm.oversold,AND(ISNUMBER(_xlpm.dev),ISNUMBER(_xlpm.minDev),_xlpm.minDev&lt;=$B$17,_xlpm.bounce&gt;=$F$17,OR(_xlpm.initState=$A$12,_xlpm.initState=$A$11,_xlpm.initState=$A$10)),_xlpm.pctOnly,IFERROR(IF(B752&lt;PERCENTILE(OFFSET(B752,1-364,0,364,1),$C$7),$A$7,IF(B752&lt;PERCENTILE(OFFSET(B752,1-364,0,364,1),$C$8),$A$8,IF(B752&lt;PERCENTILE(OFFSET(B752,1-364,0,364,1),$C$9),$A$9,IF(B752&lt;PERCENTILE(OFFSET(B752,1-364,0,364,1),$C$10),$A$10,IF(B752&lt;PERCENTILE(OFFSET(B752,1-364,0,364,1),$C$11),$A$11,$A$12))))),""),IF(_xlpm.initState="","",IF(_xlpm.oversold,_xlpm.pctOnly,_xlpm.initState)))</f>
        <v/>
      </c>
      <c r="F752" s="119" t="n"/>
      <c r="G752" s="120">
        <f>IF(OR(B752="",C752=""),"",IF(OR(特征计算_周度!B735&gt;$B$15,特征计算_周度!C735&gt;$B$15,特征计算_周度!G735&gt;$B$15,特征计算_周度!E735&gt;$B$15,特征计算_周度!F735&gt;$B$15),IF(特征计算_周度!B735&gt;$B$15,"VIX ","")&amp;IF(特征计算_周度!C735&gt;$B$15,"HY ","")&amp;IF(特征计算_周度!G735&gt;$B$15,"Sahm ","")&amp;IF(特征计算_周度!E735&gt;$B$15,"趋势 ","")&amp;IF(特征计算_周度!F735&gt;$B$15,"斜率",""),"—"))</f>
        <v/>
      </c>
      <c r="H752" s="120">
        <f>IF(OR(B752="",C752=""),"",_xlfn.LET(_xlpm.dev,原始数据_周度!G735,_xlpm.minDev,MIN(OFFSET(原始数据_周度!G735,1-$D$17,0,$D$17,1)),_xlpm.bounce,_xlpm.dev-_xlpm.minDev,IF(AND(ISNUMBER(_xlpm.dev),ISNUMBER(_xlpm.minDev),_xlpm.minDev&lt;=$B$17,_xlpm.bounce&gt;=$F$17),"✅ 触发","—")))</f>
        <v/>
      </c>
      <c r="I752" s="172">
        <f>IFERROR(IF(特征计算_周度!H752&gt;$I$3,MIN($I$4,MAX(-$I$5,(特征计算_周度!H752-$I$3)*$I$4)),0),"")</f>
        <v/>
      </c>
    </row>
    <row r="753">
      <c r="A753" s="117">
        <f>特征计算_周度!A736</f>
        <v/>
      </c>
      <c r="B753" s="171">
        <f>IFERROR($A$3*特征计算_周度!B753+$B$3*特征计算_周度!C753+$C$3*特征计算_周度!D753+$D$3*特征计算_周度!E753+$E$3*特征计算_周度!F753+$F$3*特征计算_周度!H753,"")</f>
        <v/>
      </c>
      <c r="C753" s="118">
        <f>IFERROR(PERCENTILE(OFFSET(B753,1-364,0,364,1),$C$7),"")</f>
        <v/>
      </c>
      <c r="D753" s="118">
        <f>IFERROR(PERCENTILE(OFFSET(B753,1-364,0,364,1),$C$11),"")</f>
        <v/>
      </c>
      <c r="E753" s="122">
        <f>_xlfn.LET(_xlpm.initState,IF(OR(B753="",C753=""),"",IF(OR(特征计算_周度!B736&gt;$B$15,特征计算_周度!C736&gt;$B$15,特征计算_周度!G736&gt;$B$15,特征计算_周度!E736&gt;$B$15,特征计算_周度!F736&gt;$B$15),$A$12,IFERROR(IF(B753&lt;PERCENTILE(OFFSET(B753,1-364,0,364,1),$C$7),$A$7,IF(B753&lt;PERCENTILE(OFFSET(B753,1-364,0,364,1),$C$8),$A$8,IF(B753&lt;PERCENTILE(OFFSET(B753,1-364,0,364,1),$C$9),$A$9,IF(B753&lt;PERCENTILE(OFFSET(B753,1-364,0,364,1),$C$10),$A$10,IF(B753&lt;PERCENTILE(OFFSET(B753,1-364,0,364,1),$C$11),$A$11,$A$12))))),""))),_xlpm.dev,原始数据_周度!G736,_xlpm.minDev,MIN(OFFSET(原始数据_周度!G736,1-$D$17,0,$D$17,1)),_xlpm.bounce,_xlpm.dev-_xlpm.minDev,_xlpm.oversold,AND(ISNUMBER(_xlpm.dev),ISNUMBER(_xlpm.minDev),_xlpm.minDev&lt;=$B$17,_xlpm.bounce&gt;=$F$17,OR(_xlpm.initState=$A$12,_xlpm.initState=$A$11,_xlpm.initState=$A$10)),_xlpm.pctOnly,IFERROR(IF(B753&lt;PERCENTILE(OFFSET(B753,1-364,0,364,1),$C$7),$A$7,IF(B753&lt;PERCENTILE(OFFSET(B753,1-364,0,364,1),$C$8),$A$8,IF(B753&lt;PERCENTILE(OFFSET(B753,1-364,0,364,1),$C$9),$A$9,IF(B753&lt;PERCENTILE(OFFSET(B753,1-364,0,364,1),$C$10),$A$10,IF(B753&lt;PERCENTILE(OFFSET(B753,1-364,0,364,1),$C$11),$A$11,$A$12))))),""),IF(_xlpm.initState="","",IF(_xlpm.oversold,_xlpm.pctOnly,_xlpm.initState)))</f>
        <v/>
      </c>
      <c r="F753" s="119" t="n"/>
      <c r="G753" s="120">
        <f>IF(OR(B753="",C753=""),"",IF(OR(特征计算_周度!B736&gt;$B$15,特征计算_周度!C736&gt;$B$15,特征计算_周度!G736&gt;$B$15,特征计算_周度!E736&gt;$B$15,特征计算_周度!F736&gt;$B$15),IF(特征计算_周度!B736&gt;$B$15,"VIX ","")&amp;IF(特征计算_周度!C736&gt;$B$15,"HY ","")&amp;IF(特征计算_周度!G736&gt;$B$15,"Sahm ","")&amp;IF(特征计算_周度!E736&gt;$B$15,"趋势 ","")&amp;IF(特征计算_周度!F736&gt;$B$15,"斜率",""),"—"))</f>
        <v/>
      </c>
      <c r="H753" s="120">
        <f>IF(OR(B753="",C753=""),"",_xlfn.LET(_xlpm.dev,原始数据_周度!G736,_xlpm.minDev,MIN(OFFSET(原始数据_周度!G736,1-$D$17,0,$D$17,1)),_xlpm.bounce,_xlpm.dev-_xlpm.minDev,IF(AND(ISNUMBER(_xlpm.dev),ISNUMBER(_xlpm.minDev),_xlpm.minDev&lt;=$B$17,_xlpm.bounce&gt;=$F$17),"✅ 触发","—")))</f>
        <v/>
      </c>
      <c r="I753" s="172">
        <f>IFERROR(IF(特征计算_周度!H753&gt;$I$3,MIN($I$4,MAX(-$I$5,(特征计算_周度!H753-$I$3)*$I$4)),0),"")</f>
        <v/>
      </c>
    </row>
    <row r="754">
      <c r="A754" s="117">
        <f>特征计算_周度!A737</f>
        <v/>
      </c>
      <c r="B754" s="171">
        <f>IFERROR($A$3*特征计算_周度!B754+$B$3*特征计算_周度!C754+$C$3*特征计算_周度!D754+$D$3*特征计算_周度!E754+$E$3*特征计算_周度!F754+$F$3*特征计算_周度!H754,"")</f>
        <v/>
      </c>
      <c r="C754" s="118">
        <f>IFERROR(PERCENTILE(OFFSET(B754,1-364,0,364,1),$C$7),"")</f>
        <v/>
      </c>
      <c r="D754" s="118">
        <f>IFERROR(PERCENTILE(OFFSET(B754,1-364,0,364,1),$C$11),"")</f>
        <v/>
      </c>
      <c r="E754" s="122">
        <f>_xlfn.LET(_xlpm.initState,IF(OR(B754="",C754=""),"",IF(OR(特征计算_周度!B737&gt;$B$15,特征计算_周度!C737&gt;$B$15,特征计算_周度!G737&gt;$B$15,特征计算_周度!E737&gt;$B$15,特征计算_周度!F737&gt;$B$15),$A$12,IFERROR(IF(B754&lt;PERCENTILE(OFFSET(B754,1-364,0,364,1),$C$7),$A$7,IF(B754&lt;PERCENTILE(OFFSET(B754,1-364,0,364,1),$C$8),$A$8,IF(B754&lt;PERCENTILE(OFFSET(B754,1-364,0,364,1),$C$9),$A$9,IF(B754&lt;PERCENTILE(OFFSET(B754,1-364,0,364,1),$C$10),$A$10,IF(B754&lt;PERCENTILE(OFFSET(B754,1-364,0,364,1),$C$11),$A$11,$A$12))))),""))),_xlpm.dev,原始数据_周度!G737,_xlpm.minDev,MIN(OFFSET(原始数据_周度!G737,1-$D$17,0,$D$17,1)),_xlpm.bounce,_xlpm.dev-_xlpm.minDev,_xlpm.oversold,AND(ISNUMBER(_xlpm.dev),ISNUMBER(_xlpm.minDev),_xlpm.minDev&lt;=$B$17,_xlpm.bounce&gt;=$F$17,OR(_xlpm.initState=$A$12,_xlpm.initState=$A$11,_xlpm.initState=$A$10)),_xlpm.pctOnly,IFERROR(IF(B754&lt;PERCENTILE(OFFSET(B754,1-364,0,364,1),$C$7),$A$7,IF(B754&lt;PERCENTILE(OFFSET(B754,1-364,0,364,1),$C$8),$A$8,IF(B754&lt;PERCENTILE(OFFSET(B754,1-364,0,364,1),$C$9),$A$9,IF(B754&lt;PERCENTILE(OFFSET(B754,1-364,0,364,1),$C$10),$A$10,IF(B754&lt;PERCENTILE(OFFSET(B754,1-364,0,364,1),$C$11),$A$11,$A$12))))),""),IF(_xlpm.initState="","",IF(_xlpm.oversold,_xlpm.pctOnly,_xlpm.initState)))</f>
        <v/>
      </c>
      <c r="F754" s="119" t="n"/>
      <c r="G754" s="120">
        <f>IF(OR(B754="",C754=""),"",IF(OR(特征计算_周度!B737&gt;$B$15,特征计算_周度!C737&gt;$B$15,特征计算_周度!G737&gt;$B$15,特征计算_周度!E737&gt;$B$15,特征计算_周度!F737&gt;$B$15),IF(特征计算_周度!B737&gt;$B$15,"VIX ","")&amp;IF(特征计算_周度!C737&gt;$B$15,"HY ","")&amp;IF(特征计算_周度!G737&gt;$B$15,"Sahm ","")&amp;IF(特征计算_周度!E737&gt;$B$15,"趋势 ","")&amp;IF(特征计算_周度!F737&gt;$B$15,"斜率",""),"—"))</f>
        <v/>
      </c>
      <c r="H754" s="120">
        <f>IF(OR(B754="",C754=""),"",_xlfn.LET(_xlpm.dev,原始数据_周度!G737,_xlpm.minDev,MIN(OFFSET(原始数据_周度!G737,1-$D$17,0,$D$17,1)),_xlpm.bounce,_xlpm.dev-_xlpm.minDev,IF(AND(ISNUMBER(_xlpm.dev),ISNUMBER(_xlpm.minDev),_xlpm.minDev&lt;=$B$17,_xlpm.bounce&gt;=$F$17),"✅ 触发","—")))</f>
        <v/>
      </c>
      <c r="I754" s="172">
        <f>IFERROR(IF(特征计算_周度!H754&gt;$I$3,MIN($I$4,MAX(-$I$5,(特征计算_周度!H754-$I$3)*$I$4)),0),"")</f>
        <v/>
      </c>
    </row>
    <row r="755">
      <c r="A755" s="117">
        <f>特征计算_周度!A738</f>
        <v/>
      </c>
      <c r="B755" s="171">
        <f>IFERROR($A$3*特征计算_周度!B755+$B$3*特征计算_周度!C755+$C$3*特征计算_周度!D755+$D$3*特征计算_周度!E755+$E$3*特征计算_周度!F755+$F$3*特征计算_周度!H755,"")</f>
        <v/>
      </c>
      <c r="C755" s="118">
        <f>IFERROR(PERCENTILE(OFFSET(B755,1-364,0,364,1),$C$7),"")</f>
        <v/>
      </c>
      <c r="D755" s="118">
        <f>IFERROR(PERCENTILE(OFFSET(B755,1-364,0,364,1),$C$11),"")</f>
        <v/>
      </c>
      <c r="E755" s="122">
        <f>_xlfn.LET(_xlpm.initState,IF(OR(B755="",C755=""),"",IF(OR(特征计算_周度!B738&gt;$B$15,特征计算_周度!C738&gt;$B$15,特征计算_周度!G738&gt;$B$15,特征计算_周度!E738&gt;$B$15,特征计算_周度!F738&gt;$B$15),$A$12,IFERROR(IF(B755&lt;PERCENTILE(OFFSET(B755,1-364,0,364,1),$C$7),$A$7,IF(B755&lt;PERCENTILE(OFFSET(B755,1-364,0,364,1),$C$8),$A$8,IF(B755&lt;PERCENTILE(OFFSET(B755,1-364,0,364,1),$C$9),$A$9,IF(B755&lt;PERCENTILE(OFFSET(B755,1-364,0,364,1),$C$10),$A$10,IF(B755&lt;PERCENTILE(OFFSET(B755,1-364,0,364,1),$C$11),$A$11,$A$12))))),""))),_xlpm.dev,原始数据_周度!G738,_xlpm.minDev,MIN(OFFSET(原始数据_周度!G738,1-$D$17,0,$D$17,1)),_xlpm.bounce,_xlpm.dev-_xlpm.minDev,_xlpm.oversold,AND(ISNUMBER(_xlpm.dev),ISNUMBER(_xlpm.minDev),_xlpm.minDev&lt;=$B$17,_xlpm.bounce&gt;=$F$17,OR(_xlpm.initState=$A$12,_xlpm.initState=$A$11,_xlpm.initState=$A$10)),_xlpm.pctOnly,IFERROR(IF(B755&lt;PERCENTILE(OFFSET(B755,1-364,0,364,1),$C$7),$A$7,IF(B755&lt;PERCENTILE(OFFSET(B755,1-364,0,364,1),$C$8),$A$8,IF(B755&lt;PERCENTILE(OFFSET(B755,1-364,0,364,1),$C$9),$A$9,IF(B755&lt;PERCENTILE(OFFSET(B755,1-364,0,364,1),$C$10),$A$10,IF(B755&lt;PERCENTILE(OFFSET(B755,1-364,0,364,1),$C$11),$A$11,$A$12))))),""),IF(_xlpm.initState="","",IF(_xlpm.oversold,_xlpm.pctOnly,_xlpm.initState)))</f>
        <v/>
      </c>
      <c r="F755" s="119" t="n"/>
      <c r="G755" s="120">
        <f>IF(OR(B755="",C755=""),"",IF(OR(特征计算_周度!B738&gt;$B$15,特征计算_周度!C738&gt;$B$15,特征计算_周度!G738&gt;$B$15,特征计算_周度!E738&gt;$B$15,特征计算_周度!F738&gt;$B$15),IF(特征计算_周度!B738&gt;$B$15,"VIX ","")&amp;IF(特征计算_周度!C738&gt;$B$15,"HY ","")&amp;IF(特征计算_周度!G738&gt;$B$15,"Sahm ","")&amp;IF(特征计算_周度!E738&gt;$B$15,"趋势 ","")&amp;IF(特征计算_周度!F738&gt;$B$15,"斜率",""),"—"))</f>
        <v/>
      </c>
      <c r="H755" s="120">
        <f>IF(OR(B755="",C755=""),"",_xlfn.LET(_xlpm.dev,原始数据_周度!G738,_xlpm.minDev,MIN(OFFSET(原始数据_周度!G738,1-$D$17,0,$D$17,1)),_xlpm.bounce,_xlpm.dev-_xlpm.minDev,IF(AND(ISNUMBER(_xlpm.dev),ISNUMBER(_xlpm.minDev),_xlpm.minDev&lt;=$B$17,_xlpm.bounce&gt;=$F$17),"✅ 触发","—")))</f>
        <v/>
      </c>
      <c r="I755" s="172">
        <f>IFERROR(IF(特征计算_周度!H755&gt;$I$3,MIN($I$4,MAX(-$I$5,(特征计算_周度!H755-$I$3)*$I$4)),0),"")</f>
        <v/>
      </c>
    </row>
    <row r="756">
      <c r="A756" s="117">
        <f>特征计算_周度!A739</f>
        <v/>
      </c>
      <c r="B756" s="171">
        <f>IFERROR($A$3*特征计算_周度!B756+$B$3*特征计算_周度!C756+$C$3*特征计算_周度!D756+$D$3*特征计算_周度!E756+$E$3*特征计算_周度!F756+$F$3*特征计算_周度!H756,"")</f>
        <v/>
      </c>
      <c r="C756" s="118">
        <f>IFERROR(PERCENTILE(OFFSET(B756,1-364,0,364,1),$C$7),"")</f>
        <v/>
      </c>
      <c r="D756" s="118">
        <f>IFERROR(PERCENTILE(OFFSET(B756,1-364,0,364,1),$C$11),"")</f>
        <v/>
      </c>
      <c r="E756" s="122">
        <f>_xlfn.LET(_xlpm.initState,IF(OR(B756="",C756=""),"",IF(OR(特征计算_周度!B739&gt;$B$15,特征计算_周度!C739&gt;$B$15,特征计算_周度!G739&gt;$B$15,特征计算_周度!E739&gt;$B$15,特征计算_周度!F739&gt;$B$15),$A$12,IFERROR(IF(B756&lt;PERCENTILE(OFFSET(B756,1-364,0,364,1),$C$7),$A$7,IF(B756&lt;PERCENTILE(OFFSET(B756,1-364,0,364,1),$C$8),$A$8,IF(B756&lt;PERCENTILE(OFFSET(B756,1-364,0,364,1),$C$9),$A$9,IF(B756&lt;PERCENTILE(OFFSET(B756,1-364,0,364,1),$C$10),$A$10,IF(B756&lt;PERCENTILE(OFFSET(B756,1-364,0,364,1),$C$11),$A$11,$A$12))))),""))),_xlpm.dev,原始数据_周度!G739,_xlpm.minDev,MIN(OFFSET(原始数据_周度!G739,1-$D$17,0,$D$17,1)),_xlpm.bounce,_xlpm.dev-_xlpm.minDev,_xlpm.oversold,AND(ISNUMBER(_xlpm.dev),ISNUMBER(_xlpm.minDev),_xlpm.minDev&lt;=$B$17,_xlpm.bounce&gt;=$F$17,OR(_xlpm.initState=$A$12,_xlpm.initState=$A$11,_xlpm.initState=$A$10)),_xlpm.pctOnly,IFERROR(IF(B756&lt;PERCENTILE(OFFSET(B756,1-364,0,364,1),$C$7),$A$7,IF(B756&lt;PERCENTILE(OFFSET(B756,1-364,0,364,1),$C$8),$A$8,IF(B756&lt;PERCENTILE(OFFSET(B756,1-364,0,364,1),$C$9),$A$9,IF(B756&lt;PERCENTILE(OFFSET(B756,1-364,0,364,1),$C$10),$A$10,IF(B756&lt;PERCENTILE(OFFSET(B756,1-364,0,364,1),$C$11),$A$11,$A$12))))),""),IF(_xlpm.initState="","",IF(_xlpm.oversold,_xlpm.pctOnly,_xlpm.initState)))</f>
        <v/>
      </c>
      <c r="F756" s="119" t="n"/>
      <c r="G756" s="120">
        <f>IF(OR(B756="",C756=""),"",IF(OR(特征计算_周度!B739&gt;$B$15,特征计算_周度!C739&gt;$B$15,特征计算_周度!G739&gt;$B$15,特征计算_周度!E739&gt;$B$15,特征计算_周度!F739&gt;$B$15),IF(特征计算_周度!B739&gt;$B$15,"VIX ","")&amp;IF(特征计算_周度!C739&gt;$B$15,"HY ","")&amp;IF(特征计算_周度!G739&gt;$B$15,"Sahm ","")&amp;IF(特征计算_周度!E739&gt;$B$15,"趋势 ","")&amp;IF(特征计算_周度!F739&gt;$B$15,"斜率",""),"—"))</f>
        <v/>
      </c>
      <c r="H756" s="120">
        <f>IF(OR(B756="",C756=""),"",_xlfn.LET(_xlpm.dev,原始数据_周度!G739,_xlpm.minDev,MIN(OFFSET(原始数据_周度!G739,1-$D$17,0,$D$17,1)),_xlpm.bounce,_xlpm.dev-_xlpm.minDev,IF(AND(ISNUMBER(_xlpm.dev),ISNUMBER(_xlpm.minDev),_xlpm.minDev&lt;=$B$17,_xlpm.bounce&gt;=$F$17),"✅ 触发","—")))</f>
        <v/>
      </c>
      <c r="I756" s="172">
        <f>IFERROR(IF(特征计算_周度!H756&gt;$I$3,MIN($I$4,MAX(-$I$5,(特征计算_周度!H756-$I$3)*$I$4)),0),"")</f>
        <v/>
      </c>
    </row>
    <row r="757">
      <c r="A757" s="117">
        <f>特征计算_周度!A740</f>
        <v/>
      </c>
      <c r="B757" s="171">
        <f>IFERROR($A$3*特征计算_周度!B757+$B$3*特征计算_周度!C757+$C$3*特征计算_周度!D757+$D$3*特征计算_周度!E757+$E$3*特征计算_周度!F757+$F$3*特征计算_周度!H757,"")</f>
        <v/>
      </c>
      <c r="C757" s="118">
        <f>IFERROR(PERCENTILE(OFFSET(B757,1-364,0,364,1),$C$7),"")</f>
        <v/>
      </c>
      <c r="D757" s="118">
        <f>IFERROR(PERCENTILE(OFFSET(B757,1-364,0,364,1),$C$11),"")</f>
        <v/>
      </c>
      <c r="E757" s="122">
        <f>_xlfn.LET(_xlpm.initState,IF(OR(B757="",C757=""),"",IF(OR(特征计算_周度!B740&gt;$B$15,特征计算_周度!C740&gt;$B$15,特征计算_周度!G740&gt;$B$15,特征计算_周度!E740&gt;$B$15,特征计算_周度!F740&gt;$B$15),$A$12,IFERROR(IF(B757&lt;PERCENTILE(OFFSET(B757,1-364,0,364,1),$C$7),$A$7,IF(B757&lt;PERCENTILE(OFFSET(B757,1-364,0,364,1),$C$8),$A$8,IF(B757&lt;PERCENTILE(OFFSET(B757,1-364,0,364,1),$C$9),$A$9,IF(B757&lt;PERCENTILE(OFFSET(B757,1-364,0,364,1),$C$10),$A$10,IF(B757&lt;PERCENTILE(OFFSET(B757,1-364,0,364,1),$C$11),$A$11,$A$12))))),""))),_xlpm.dev,原始数据_周度!G740,_xlpm.minDev,MIN(OFFSET(原始数据_周度!G740,1-$D$17,0,$D$17,1)),_xlpm.bounce,_xlpm.dev-_xlpm.minDev,_xlpm.oversold,AND(ISNUMBER(_xlpm.dev),ISNUMBER(_xlpm.minDev),_xlpm.minDev&lt;=$B$17,_xlpm.bounce&gt;=$F$17,OR(_xlpm.initState=$A$12,_xlpm.initState=$A$11,_xlpm.initState=$A$10)),_xlpm.pctOnly,IFERROR(IF(B757&lt;PERCENTILE(OFFSET(B757,1-364,0,364,1),$C$7),$A$7,IF(B757&lt;PERCENTILE(OFFSET(B757,1-364,0,364,1),$C$8),$A$8,IF(B757&lt;PERCENTILE(OFFSET(B757,1-364,0,364,1),$C$9),$A$9,IF(B757&lt;PERCENTILE(OFFSET(B757,1-364,0,364,1),$C$10),$A$10,IF(B757&lt;PERCENTILE(OFFSET(B757,1-364,0,364,1),$C$11),$A$11,$A$12))))),""),IF(_xlpm.initState="","",IF(_xlpm.oversold,_xlpm.pctOnly,_xlpm.initState)))</f>
        <v/>
      </c>
      <c r="F757" s="119" t="n"/>
      <c r="G757" s="120">
        <f>IF(OR(B757="",C757=""),"",IF(OR(特征计算_周度!B740&gt;$B$15,特征计算_周度!C740&gt;$B$15,特征计算_周度!G740&gt;$B$15,特征计算_周度!E740&gt;$B$15,特征计算_周度!F740&gt;$B$15),IF(特征计算_周度!B740&gt;$B$15,"VIX ","")&amp;IF(特征计算_周度!C740&gt;$B$15,"HY ","")&amp;IF(特征计算_周度!G740&gt;$B$15,"Sahm ","")&amp;IF(特征计算_周度!E740&gt;$B$15,"趋势 ","")&amp;IF(特征计算_周度!F740&gt;$B$15,"斜率",""),"—"))</f>
        <v/>
      </c>
      <c r="H757" s="120">
        <f>IF(OR(B757="",C757=""),"",_xlfn.LET(_xlpm.dev,原始数据_周度!G740,_xlpm.minDev,MIN(OFFSET(原始数据_周度!G740,1-$D$17,0,$D$17,1)),_xlpm.bounce,_xlpm.dev-_xlpm.minDev,IF(AND(ISNUMBER(_xlpm.dev),ISNUMBER(_xlpm.minDev),_xlpm.minDev&lt;=$B$17,_xlpm.bounce&gt;=$F$17),"✅ 触发","—")))</f>
        <v/>
      </c>
      <c r="I757" s="172">
        <f>IFERROR(IF(特征计算_周度!H757&gt;$I$3,MIN($I$4,MAX(-$I$5,(特征计算_周度!H757-$I$3)*$I$4)),0),"")</f>
        <v/>
      </c>
    </row>
    <row r="758">
      <c r="A758" s="117">
        <f>特征计算_周度!A741</f>
        <v/>
      </c>
      <c r="B758" s="171">
        <f>IFERROR($A$3*特征计算_周度!B758+$B$3*特征计算_周度!C758+$C$3*特征计算_周度!D758+$D$3*特征计算_周度!E758+$E$3*特征计算_周度!F758+$F$3*特征计算_周度!H758,"")</f>
        <v/>
      </c>
      <c r="C758" s="118">
        <f>IFERROR(PERCENTILE(OFFSET(B758,1-364,0,364,1),$C$7),"")</f>
        <v/>
      </c>
      <c r="D758" s="118">
        <f>IFERROR(PERCENTILE(OFFSET(B758,1-364,0,364,1),$C$11),"")</f>
        <v/>
      </c>
      <c r="E758" s="122">
        <f>_xlfn.LET(_xlpm.initState,IF(OR(B758="",C758=""),"",IF(OR(特征计算_周度!B741&gt;$B$15,特征计算_周度!C741&gt;$B$15,特征计算_周度!G741&gt;$B$15,特征计算_周度!E741&gt;$B$15,特征计算_周度!F741&gt;$B$15),$A$12,IFERROR(IF(B758&lt;PERCENTILE(OFFSET(B758,1-364,0,364,1),$C$7),$A$7,IF(B758&lt;PERCENTILE(OFFSET(B758,1-364,0,364,1),$C$8),$A$8,IF(B758&lt;PERCENTILE(OFFSET(B758,1-364,0,364,1),$C$9),$A$9,IF(B758&lt;PERCENTILE(OFFSET(B758,1-364,0,364,1),$C$10),$A$10,IF(B758&lt;PERCENTILE(OFFSET(B758,1-364,0,364,1),$C$11),$A$11,$A$12))))),""))),_xlpm.dev,原始数据_周度!G741,_xlpm.minDev,MIN(OFFSET(原始数据_周度!G741,1-$D$17,0,$D$17,1)),_xlpm.bounce,_xlpm.dev-_xlpm.minDev,_xlpm.oversold,AND(ISNUMBER(_xlpm.dev),ISNUMBER(_xlpm.minDev),_xlpm.minDev&lt;=$B$17,_xlpm.bounce&gt;=$F$17,OR(_xlpm.initState=$A$12,_xlpm.initState=$A$11,_xlpm.initState=$A$10)),_xlpm.pctOnly,IFERROR(IF(B758&lt;PERCENTILE(OFFSET(B758,1-364,0,364,1),$C$7),$A$7,IF(B758&lt;PERCENTILE(OFFSET(B758,1-364,0,364,1),$C$8),$A$8,IF(B758&lt;PERCENTILE(OFFSET(B758,1-364,0,364,1),$C$9),$A$9,IF(B758&lt;PERCENTILE(OFFSET(B758,1-364,0,364,1),$C$10),$A$10,IF(B758&lt;PERCENTILE(OFFSET(B758,1-364,0,364,1),$C$11),$A$11,$A$12))))),""),IF(_xlpm.initState="","",IF(_xlpm.oversold,_xlpm.pctOnly,_xlpm.initState)))</f>
        <v/>
      </c>
      <c r="F758" s="119" t="n"/>
      <c r="G758" s="120">
        <f>IF(OR(B758="",C758=""),"",IF(OR(特征计算_周度!B741&gt;$B$15,特征计算_周度!C741&gt;$B$15,特征计算_周度!G741&gt;$B$15,特征计算_周度!E741&gt;$B$15,特征计算_周度!F741&gt;$B$15),IF(特征计算_周度!B741&gt;$B$15,"VIX ","")&amp;IF(特征计算_周度!C741&gt;$B$15,"HY ","")&amp;IF(特征计算_周度!G741&gt;$B$15,"Sahm ","")&amp;IF(特征计算_周度!E741&gt;$B$15,"趋势 ","")&amp;IF(特征计算_周度!F741&gt;$B$15,"斜率",""),"—"))</f>
        <v/>
      </c>
      <c r="H758" s="120">
        <f>IF(OR(B758="",C758=""),"",_xlfn.LET(_xlpm.dev,原始数据_周度!G741,_xlpm.minDev,MIN(OFFSET(原始数据_周度!G741,1-$D$17,0,$D$17,1)),_xlpm.bounce,_xlpm.dev-_xlpm.minDev,IF(AND(ISNUMBER(_xlpm.dev),ISNUMBER(_xlpm.minDev),_xlpm.minDev&lt;=$B$17,_xlpm.bounce&gt;=$F$17),"✅ 触发","—")))</f>
        <v/>
      </c>
      <c r="I758" s="172">
        <f>IFERROR(IF(特征计算_周度!H758&gt;$I$3,MIN($I$4,MAX(-$I$5,(特征计算_周度!H758-$I$3)*$I$4)),0),"")</f>
        <v/>
      </c>
    </row>
    <row r="759">
      <c r="A759" s="117">
        <f>特征计算_周度!A742</f>
        <v/>
      </c>
      <c r="B759" s="171">
        <f>IFERROR($A$3*特征计算_周度!B759+$B$3*特征计算_周度!C759+$C$3*特征计算_周度!D759+$D$3*特征计算_周度!E759+$E$3*特征计算_周度!F759+$F$3*特征计算_周度!H759,"")</f>
        <v/>
      </c>
      <c r="C759" s="118">
        <f>IFERROR(PERCENTILE(OFFSET(B759,1-364,0,364,1),$C$7),"")</f>
        <v/>
      </c>
      <c r="D759" s="118">
        <f>IFERROR(PERCENTILE(OFFSET(B759,1-364,0,364,1),$C$11),"")</f>
        <v/>
      </c>
      <c r="E759" s="122">
        <f>_xlfn.LET(_xlpm.initState,IF(OR(B759="",C759=""),"",IF(OR(特征计算_周度!B742&gt;$B$15,特征计算_周度!C742&gt;$B$15,特征计算_周度!G742&gt;$B$15,特征计算_周度!E742&gt;$B$15,特征计算_周度!F742&gt;$B$15),$A$12,IFERROR(IF(B759&lt;PERCENTILE(OFFSET(B759,1-364,0,364,1),$C$7),$A$7,IF(B759&lt;PERCENTILE(OFFSET(B759,1-364,0,364,1),$C$8),$A$8,IF(B759&lt;PERCENTILE(OFFSET(B759,1-364,0,364,1),$C$9),$A$9,IF(B759&lt;PERCENTILE(OFFSET(B759,1-364,0,364,1),$C$10),$A$10,IF(B759&lt;PERCENTILE(OFFSET(B759,1-364,0,364,1),$C$11),$A$11,$A$12))))),""))),_xlpm.dev,原始数据_周度!G742,_xlpm.minDev,MIN(OFFSET(原始数据_周度!G742,1-$D$17,0,$D$17,1)),_xlpm.bounce,_xlpm.dev-_xlpm.minDev,_xlpm.oversold,AND(ISNUMBER(_xlpm.dev),ISNUMBER(_xlpm.minDev),_xlpm.minDev&lt;=$B$17,_xlpm.bounce&gt;=$F$17,OR(_xlpm.initState=$A$12,_xlpm.initState=$A$11,_xlpm.initState=$A$10)),_xlpm.pctOnly,IFERROR(IF(B759&lt;PERCENTILE(OFFSET(B759,1-364,0,364,1),$C$7),$A$7,IF(B759&lt;PERCENTILE(OFFSET(B759,1-364,0,364,1),$C$8),$A$8,IF(B759&lt;PERCENTILE(OFFSET(B759,1-364,0,364,1),$C$9),$A$9,IF(B759&lt;PERCENTILE(OFFSET(B759,1-364,0,364,1),$C$10),$A$10,IF(B759&lt;PERCENTILE(OFFSET(B759,1-364,0,364,1),$C$11),$A$11,$A$12))))),""),IF(_xlpm.initState="","",IF(_xlpm.oversold,_xlpm.pctOnly,_xlpm.initState)))</f>
        <v/>
      </c>
      <c r="F759" s="119" t="n"/>
      <c r="G759" s="120">
        <f>IF(OR(B759="",C759=""),"",IF(OR(特征计算_周度!B742&gt;$B$15,特征计算_周度!C742&gt;$B$15,特征计算_周度!G742&gt;$B$15,特征计算_周度!E742&gt;$B$15,特征计算_周度!F742&gt;$B$15),IF(特征计算_周度!B742&gt;$B$15,"VIX ","")&amp;IF(特征计算_周度!C742&gt;$B$15,"HY ","")&amp;IF(特征计算_周度!G742&gt;$B$15,"Sahm ","")&amp;IF(特征计算_周度!E742&gt;$B$15,"趋势 ","")&amp;IF(特征计算_周度!F742&gt;$B$15,"斜率",""),"—"))</f>
        <v/>
      </c>
      <c r="H759" s="120">
        <f>IF(OR(B759="",C759=""),"",_xlfn.LET(_xlpm.dev,原始数据_周度!G742,_xlpm.minDev,MIN(OFFSET(原始数据_周度!G742,1-$D$17,0,$D$17,1)),_xlpm.bounce,_xlpm.dev-_xlpm.minDev,IF(AND(ISNUMBER(_xlpm.dev),ISNUMBER(_xlpm.minDev),_xlpm.minDev&lt;=$B$17,_xlpm.bounce&gt;=$F$17),"✅ 触发","—")))</f>
        <v/>
      </c>
      <c r="I759" s="172">
        <f>IFERROR(IF(特征计算_周度!H759&gt;$I$3,MIN($I$4,MAX(-$I$5,(特征计算_周度!H759-$I$3)*$I$4)),0),"")</f>
        <v/>
      </c>
    </row>
    <row r="760">
      <c r="A760" s="117">
        <f>特征计算_周度!A743</f>
        <v/>
      </c>
      <c r="B760" s="171">
        <f>IFERROR($A$3*特征计算_周度!B760+$B$3*特征计算_周度!C760+$C$3*特征计算_周度!D760+$D$3*特征计算_周度!E760+$E$3*特征计算_周度!F760+$F$3*特征计算_周度!H760,"")</f>
        <v/>
      </c>
      <c r="C760" s="118">
        <f>IFERROR(PERCENTILE(OFFSET(B760,1-364,0,364,1),$C$7),"")</f>
        <v/>
      </c>
      <c r="D760" s="118">
        <f>IFERROR(PERCENTILE(OFFSET(B760,1-364,0,364,1),$C$11),"")</f>
        <v/>
      </c>
      <c r="E760" s="122">
        <f>_xlfn.LET(_xlpm.initState,IF(OR(B760="",C760=""),"",IF(OR(特征计算_周度!B743&gt;$B$15,特征计算_周度!C743&gt;$B$15,特征计算_周度!G743&gt;$B$15,特征计算_周度!E743&gt;$B$15,特征计算_周度!F743&gt;$B$15),$A$12,IFERROR(IF(B760&lt;PERCENTILE(OFFSET(B760,1-364,0,364,1),$C$7),$A$7,IF(B760&lt;PERCENTILE(OFFSET(B760,1-364,0,364,1),$C$8),$A$8,IF(B760&lt;PERCENTILE(OFFSET(B760,1-364,0,364,1),$C$9),$A$9,IF(B760&lt;PERCENTILE(OFFSET(B760,1-364,0,364,1),$C$10),$A$10,IF(B760&lt;PERCENTILE(OFFSET(B760,1-364,0,364,1),$C$11),$A$11,$A$12))))),""))),_xlpm.dev,原始数据_周度!G743,_xlpm.minDev,MIN(OFFSET(原始数据_周度!G743,1-$D$17,0,$D$17,1)),_xlpm.bounce,_xlpm.dev-_xlpm.minDev,_xlpm.oversold,AND(ISNUMBER(_xlpm.dev),ISNUMBER(_xlpm.minDev),_xlpm.minDev&lt;=$B$17,_xlpm.bounce&gt;=$F$17,OR(_xlpm.initState=$A$12,_xlpm.initState=$A$11,_xlpm.initState=$A$10)),_xlpm.pctOnly,IFERROR(IF(B760&lt;PERCENTILE(OFFSET(B760,1-364,0,364,1),$C$7),$A$7,IF(B760&lt;PERCENTILE(OFFSET(B760,1-364,0,364,1),$C$8),$A$8,IF(B760&lt;PERCENTILE(OFFSET(B760,1-364,0,364,1),$C$9),$A$9,IF(B760&lt;PERCENTILE(OFFSET(B760,1-364,0,364,1),$C$10),$A$10,IF(B760&lt;PERCENTILE(OFFSET(B760,1-364,0,364,1),$C$11),$A$11,$A$12))))),""),IF(_xlpm.initState="","",IF(_xlpm.oversold,_xlpm.pctOnly,_xlpm.initState)))</f>
        <v/>
      </c>
      <c r="F760" s="119" t="n"/>
      <c r="G760" s="120">
        <f>IF(OR(B760="",C760=""),"",IF(OR(特征计算_周度!B743&gt;$B$15,特征计算_周度!C743&gt;$B$15,特征计算_周度!G743&gt;$B$15,特征计算_周度!E743&gt;$B$15,特征计算_周度!F743&gt;$B$15),IF(特征计算_周度!B743&gt;$B$15,"VIX ","")&amp;IF(特征计算_周度!C743&gt;$B$15,"HY ","")&amp;IF(特征计算_周度!G743&gt;$B$15,"Sahm ","")&amp;IF(特征计算_周度!E743&gt;$B$15,"趋势 ","")&amp;IF(特征计算_周度!F743&gt;$B$15,"斜率",""),"—"))</f>
        <v/>
      </c>
      <c r="H760" s="120">
        <f>IF(OR(B760="",C760=""),"",_xlfn.LET(_xlpm.dev,原始数据_周度!G743,_xlpm.minDev,MIN(OFFSET(原始数据_周度!G743,1-$D$17,0,$D$17,1)),_xlpm.bounce,_xlpm.dev-_xlpm.minDev,IF(AND(ISNUMBER(_xlpm.dev),ISNUMBER(_xlpm.minDev),_xlpm.minDev&lt;=$B$17,_xlpm.bounce&gt;=$F$17),"✅ 触发","—")))</f>
        <v/>
      </c>
      <c r="I760" s="172">
        <f>IFERROR(IF(特征计算_周度!H760&gt;$I$3,MIN($I$4,MAX(-$I$5,(特征计算_周度!H760-$I$3)*$I$4)),0),"")</f>
        <v/>
      </c>
    </row>
    <row r="761">
      <c r="A761" s="117">
        <f>特征计算_周度!A744</f>
        <v/>
      </c>
      <c r="B761" s="171">
        <f>IFERROR($A$3*特征计算_周度!B761+$B$3*特征计算_周度!C761+$C$3*特征计算_周度!D761+$D$3*特征计算_周度!E761+$E$3*特征计算_周度!F761+$F$3*特征计算_周度!H761,"")</f>
        <v/>
      </c>
      <c r="C761" s="118">
        <f>IFERROR(PERCENTILE(OFFSET(B761,1-364,0,364,1),$C$7),"")</f>
        <v/>
      </c>
      <c r="D761" s="118">
        <f>IFERROR(PERCENTILE(OFFSET(B761,1-364,0,364,1),$C$11),"")</f>
        <v/>
      </c>
      <c r="E761" s="122">
        <f>_xlfn.LET(_xlpm.initState,IF(OR(B761="",C761=""),"",IF(OR(特征计算_周度!B744&gt;$B$15,特征计算_周度!C744&gt;$B$15,特征计算_周度!G744&gt;$B$15,特征计算_周度!E744&gt;$B$15,特征计算_周度!F744&gt;$B$15),$A$12,IFERROR(IF(B761&lt;PERCENTILE(OFFSET(B761,1-364,0,364,1),$C$7),$A$7,IF(B761&lt;PERCENTILE(OFFSET(B761,1-364,0,364,1),$C$8),$A$8,IF(B761&lt;PERCENTILE(OFFSET(B761,1-364,0,364,1),$C$9),$A$9,IF(B761&lt;PERCENTILE(OFFSET(B761,1-364,0,364,1),$C$10),$A$10,IF(B761&lt;PERCENTILE(OFFSET(B761,1-364,0,364,1),$C$11),$A$11,$A$12))))),""))),_xlpm.dev,原始数据_周度!G744,_xlpm.minDev,MIN(OFFSET(原始数据_周度!G744,1-$D$17,0,$D$17,1)),_xlpm.bounce,_xlpm.dev-_xlpm.minDev,_xlpm.oversold,AND(ISNUMBER(_xlpm.dev),ISNUMBER(_xlpm.minDev),_xlpm.minDev&lt;=$B$17,_xlpm.bounce&gt;=$F$17,OR(_xlpm.initState=$A$12,_xlpm.initState=$A$11,_xlpm.initState=$A$10)),_xlpm.pctOnly,IFERROR(IF(B761&lt;PERCENTILE(OFFSET(B761,1-364,0,364,1),$C$7),$A$7,IF(B761&lt;PERCENTILE(OFFSET(B761,1-364,0,364,1),$C$8),$A$8,IF(B761&lt;PERCENTILE(OFFSET(B761,1-364,0,364,1),$C$9),$A$9,IF(B761&lt;PERCENTILE(OFFSET(B761,1-364,0,364,1),$C$10),$A$10,IF(B761&lt;PERCENTILE(OFFSET(B761,1-364,0,364,1),$C$11),$A$11,$A$12))))),""),IF(_xlpm.initState="","",IF(_xlpm.oversold,_xlpm.pctOnly,_xlpm.initState)))</f>
        <v/>
      </c>
      <c r="F761" s="119" t="n"/>
      <c r="G761" s="120">
        <f>IF(OR(B761="",C761=""),"",IF(OR(特征计算_周度!B744&gt;$B$15,特征计算_周度!C744&gt;$B$15,特征计算_周度!G744&gt;$B$15,特征计算_周度!E744&gt;$B$15,特征计算_周度!F744&gt;$B$15),IF(特征计算_周度!B744&gt;$B$15,"VIX ","")&amp;IF(特征计算_周度!C744&gt;$B$15,"HY ","")&amp;IF(特征计算_周度!G744&gt;$B$15,"Sahm ","")&amp;IF(特征计算_周度!E744&gt;$B$15,"趋势 ","")&amp;IF(特征计算_周度!F744&gt;$B$15,"斜率",""),"—"))</f>
        <v/>
      </c>
      <c r="H761" s="120">
        <f>IF(OR(B761="",C761=""),"",_xlfn.LET(_xlpm.dev,原始数据_周度!G744,_xlpm.minDev,MIN(OFFSET(原始数据_周度!G744,1-$D$17,0,$D$17,1)),_xlpm.bounce,_xlpm.dev-_xlpm.minDev,IF(AND(ISNUMBER(_xlpm.dev),ISNUMBER(_xlpm.minDev),_xlpm.minDev&lt;=$B$17,_xlpm.bounce&gt;=$F$17),"✅ 触发","—")))</f>
        <v/>
      </c>
      <c r="I761" s="172">
        <f>IFERROR(IF(特征计算_周度!H761&gt;$I$3,MIN($I$4,MAX(-$I$5,(特征计算_周度!H761-$I$3)*$I$4)),0),"")</f>
        <v/>
      </c>
    </row>
    <row r="762">
      <c r="A762" s="117">
        <f>特征计算_周度!A745</f>
        <v/>
      </c>
      <c r="B762" s="171">
        <f>IFERROR($A$3*特征计算_周度!B762+$B$3*特征计算_周度!C762+$C$3*特征计算_周度!D762+$D$3*特征计算_周度!E762+$E$3*特征计算_周度!F762+$F$3*特征计算_周度!H762,"")</f>
        <v/>
      </c>
      <c r="C762" s="118">
        <f>IFERROR(PERCENTILE(OFFSET(B762,1-364,0,364,1),$C$7),"")</f>
        <v/>
      </c>
      <c r="D762" s="118">
        <f>IFERROR(PERCENTILE(OFFSET(B762,1-364,0,364,1),$C$11),"")</f>
        <v/>
      </c>
      <c r="E762" s="122">
        <f>_xlfn.LET(_xlpm.initState,IF(OR(B762="",C762=""),"",IF(OR(特征计算_周度!B745&gt;$B$15,特征计算_周度!C745&gt;$B$15,特征计算_周度!G745&gt;$B$15,特征计算_周度!E745&gt;$B$15,特征计算_周度!F745&gt;$B$15),$A$12,IFERROR(IF(B762&lt;PERCENTILE(OFFSET(B762,1-364,0,364,1),$C$7),$A$7,IF(B762&lt;PERCENTILE(OFFSET(B762,1-364,0,364,1),$C$8),$A$8,IF(B762&lt;PERCENTILE(OFFSET(B762,1-364,0,364,1),$C$9),$A$9,IF(B762&lt;PERCENTILE(OFFSET(B762,1-364,0,364,1),$C$10),$A$10,IF(B762&lt;PERCENTILE(OFFSET(B762,1-364,0,364,1),$C$11),$A$11,$A$12))))),""))),_xlpm.dev,原始数据_周度!G745,_xlpm.minDev,MIN(OFFSET(原始数据_周度!G745,1-$D$17,0,$D$17,1)),_xlpm.bounce,_xlpm.dev-_xlpm.minDev,_xlpm.oversold,AND(ISNUMBER(_xlpm.dev),ISNUMBER(_xlpm.minDev),_xlpm.minDev&lt;=$B$17,_xlpm.bounce&gt;=$F$17,OR(_xlpm.initState=$A$12,_xlpm.initState=$A$11,_xlpm.initState=$A$10)),_xlpm.pctOnly,IFERROR(IF(B762&lt;PERCENTILE(OFFSET(B762,1-364,0,364,1),$C$7),$A$7,IF(B762&lt;PERCENTILE(OFFSET(B762,1-364,0,364,1),$C$8),$A$8,IF(B762&lt;PERCENTILE(OFFSET(B762,1-364,0,364,1),$C$9),$A$9,IF(B762&lt;PERCENTILE(OFFSET(B762,1-364,0,364,1),$C$10),$A$10,IF(B762&lt;PERCENTILE(OFFSET(B762,1-364,0,364,1),$C$11),$A$11,$A$12))))),""),IF(_xlpm.initState="","",IF(_xlpm.oversold,_xlpm.pctOnly,_xlpm.initState)))</f>
        <v/>
      </c>
      <c r="F762" s="119" t="n"/>
      <c r="G762" s="120">
        <f>IF(OR(B762="",C762=""),"",IF(OR(特征计算_周度!B745&gt;$B$15,特征计算_周度!C745&gt;$B$15,特征计算_周度!G745&gt;$B$15,特征计算_周度!E745&gt;$B$15,特征计算_周度!F745&gt;$B$15),IF(特征计算_周度!B745&gt;$B$15,"VIX ","")&amp;IF(特征计算_周度!C745&gt;$B$15,"HY ","")&amp;IF(特征计算_周度!G745&gt;$B$15,"Sahm ","")&amp;IF(特征计算_周度!E745&gt;$B$15,"趋势 ","")&amp;IF(特征计算_周度!F745&gt;$B$15,"斜率",""),"—"))</f>
        <v/>
      </c>
      <c r="H762" s="120">
        <f>IF(OR(B762="",C762=""),"",_xlfn.LET(_xlpm.dev,原始数据_周度!G745,_xlpm.minDev,MIN(OFFSET(原始数据_周度!G745,1-$D$17,0,$D$17,1)),_xlpm.bounce,_xlpm.dev-_xlpm.minDev,IF(AND(ISNUMBER(_xlpm.dev),ISNUMBER(_xlpm.minDev),_xlpm.minDev&lt;=$B$17,_xlpm.bounce&gt;=$F$17),"✅ 触发","—")))</f>
        <v/>
      </c>
      <c r="I762" s="172">
        <f>IFERROR(IF(特征计算_周度!H762&gt;$I$3,MIN($I$4,MAX(-$I$5,(特征计算_周度!H762-$I$3)*$I$4)),0),"")</f>
        <v/>
      </c>
    </row>
    <row r="763">
      <c r="A763" s="117">
        <f>特征计算_周度!A746</f>
        <v/>
      </c>
      <c r="B763" s="171">
        <f>IFERROR($A$3*特征计算_周度!B763+$B$3*特征计算_周度!C763+$C$3*特征计算_周度!D763+$D$3*特征计算_周度!E763+$E$3*特征计算_周度!F763+$F$3*特征计算_周度!H763,"")</f>
        <v/>
      </c>
      <c r="C763" s="118">
        <f>IFERROR(PERCENTILE(OFFSET(B763,1-364,0,364,1),$C$7),"")</f>
        <v/>
      </c>
      <c r="D763" s="118">
        <f>IFERROR(PERCENTILE(OFFSET(B763,1-364,0,364,1),$C$11),"")</f>
        <v/>
      </c>
      <c r="E763" s="122">
        <f>_xlfn.LET(_xlpm.initState,IF(OR(B763="",C763=""),"",IF(OR(特征计算_周度!B746&gt;$B$15,特征计算_周度!C746&gt;$B$15,特征计算_周度!G746&gt;$B$15,特征计算_周度!E746&gt;$B$15,特征计算_周度!F746&gt;$B$15),$A$12,IFERROR(IF(B763&lt;PERCENTILE(OFFSET(B763,1-364,0,364,1),$C$7),$A$7,IF(B763&lt;PERCENTILE(OFFSET(B763,1-364,0,364,1),$C$8),$A$8,IF(B763&lt;PERCENTILE(OFFSET(B763,1-364,0,364,1),$C$9),$A$9,IF(B763&lt;PERCENTILE(OFFSET(B763,1-364,0,364,1),$C$10),$A$10,IF(B763&lt;PERCENTILE(OFFSET(B763,1-364,0,364,1),$C$11),$A$11,$A$12))))),""))),_xlpm.dev,原始数据_周度!G746,_xlpm.minDev,MIN(OFFSET(原始数据_周度!G746,1-$D$17,0,$D$17,1)),_xlpm.bounce,_xlpm.dev-_xlpm.minDev,_xlpm.oversold,AND(ISNUMBER(_xlpm.dev),ISNUMBER(_xlpm.minDev),_xlpm.minDev&lt;=$B$17,_xlpm.bounce&gt;=$F$17,OR(_xlpm.initState=$A$12,_xlpm.initState=$A$11,_xlpm.initState=$A$10)),_xlpm.pctOnly,IFERROR(IF(B763&lt;PERCENTILE(OFFSET(B763,1-364,0,364,1),$C$7),$A$7,IF(B763&lt;PERCENTILE(OFFSET(B763,1-364,0,364,1),$C$8),$A$8,IF(B763&lt;PERCENTILE(OFFSET(B763,1-364,0,364,1),$C$9),$A$9,IF(B763&lt;PERCENTILE(OFFSET(B763,1-364,0,364,1),$C$10),$A$10,IF(B763&lt;PERCENTILE(OFFSET(B763,1-364,0,364,1),$C$11),$A$11,$A$12))))),""),IF(_xlpm.initState="","",IF(_xlpm.oversold,_xlpm.pctOnly,_xlpm.initState)))</f>
        <v/>
      </c>
      <c r="F763" s="119" t="n"/>
      <c r="G763" s="120">
        <f>IF(OR(B763="",C763=""),"",IF(OR(特征计算_周度!B746&gt;$B$15,特征计算_周度!C746&gt;$B$15,特征计算_周度!G746&gt;$B$15,特征计算_周度!E746&gt;$B$15,特征计算_周度!F746&gt;$B$15),IF(特征计算_周度!B746&gt;$B$15,"VIX ","")&amp;IF(特征计算_周度!C746&gt;$B$15,"HY ","")&amp;IF(特征计算_周度!G746&gt;$B$15,"Sahm ","")&amp;IF(特征计算_周度!E746&gt;$B$15,"趋势 ","")&amp;IF(特征计算_周度!F746&gt;$B$15,"斜率",""),"—"))</f>
        <v/>
      </c>
      <c r="H763" s="120">
        <f>IF(OR(B763="",C763=""),"",_xlfn.LET(_xlpm.dev,原始数据_周度!G746,_xlpm.minDev,MIN(OFFSET(原始数据_周度!G746,1-$D$17,0,$D$17,1)),_xlpm.bounce,_xlpm.dev-_xlpm.minDev,IF(AND(ISNUMBER(_xlpm.dev),ISNUMBER(_xlpm.minDev),_xlpm.minDev&lt;=$B$17,_xlpm.bounce&gt;=$F$17),"✅ 触发","—")))</f>
        <v/>
      </c>
      <c r="I763" s="172">
        <f>IFERROR(IF(特征计算_周度!H763&gt;$I$3,MIN($I$4,MAX(-$I$5,(特征计算_周度!H763-$I$3)*$I$4)),0),"")</f>
        <v/>
      </c>
    </row>
    <row r="764">
      <c r="A764" s="117">
        <f>特征计算_周度!A747</f>
        <v/>
      </c>
      <c r="B764" s="171">
        <f>IFERROR($A$3*特征计算_周度!B764+$B$3*特征计算_周度!C764+$C$3*特征计算_周度!D764+$D$3*特征计算_周度!E764+$E$3*特征计算_周度!F764+$F$3*特征计算_周度!H764,"")</f>
        <v/>
      </c>
      <c r="C764" s="118">
        <f>IFERROR(PERCENTILE(OFFSET(B764,1-364,0,364,1),$C$7),"")</f>
        <v/>
      </c>
      <c r="D764" s="118">
        <f>IFERROR(PERCENTILE(OFFSET(B764,1-364,0,364,1),$C$11),"")</f>
        <v/>
      </c>
      <c r="E764" s="122">
        <f>_xlfn.LET(_xlpm.initState,IF(OR(B764="",C764=""),"",IF(OR(特征计算_周度!B747&gt;$B$15,特征计算_周度!C747&gt;$B$15,特征计算_周度!G747&gt;$B$15,特征计算_周度!E747&gt;$B$15,特征计算_周度!F747&gt;$B$15),$A$12,IFERROR(IF(B764&lt;PERCENTILE(OFFSET(B764,1-364,0,364,1),$C$7),$A$7,IF(B764&lt;PERCENTILE(OFFSET(B764,1-364,0,364,1),$C$8),$A$8,IF(B764&lt;PERCENTILE(OFFSET(B764,1-364,0,364,1),$C$9),$A$9,IF(B764&lt;PERCENTILE(OFFSET(B764,1-364,0,364,1),$C$10),$A$10,IF(B764&lt;PERCENTILE(OFFSET(B764,1-364,0,364,1),$C$11),$A$11,$A$12))))),""))),_xlpm.dev,原始数据_周度!G747,_xlpm.minDev,MIN(OFFSET(原始数据_周度!G747,1-$D$17,0,$D$17,1)),_xlpm.bounce,_xlpm.dev-_xlpm.minDev,_xlpm.oversold,AND(ISNUMBER(_xlpm.dev),ISNUMBER(_xlpm.minDev),_xlpm.minDev&lt;=$B$17,_xlpm.bounce&gt;=$F$17,OR(_xlpm.initState=$A$12,_xlpm.initState=$A$11,_xlpm.initState=$A$10)),_xlpm.pctOnly,IFERROR(IF(B764&lt;PERCENTILE(OFFSET(B764,1-364,0,364,1),$C$7),$A$7,IF(B764&lt;PERCENTILE(OFFSET(B764,1-364,0,364,1),$C$8),$A$8,IF(B764&lt;PERCENTILE(OFFSET(B764,1-364,0,364,1),$C$9),$A$9,IF(B764&lt;PERCENTILE(OFFSET(B764,1-364,0,364,1),$C$10),$A$10,IF(B764&lt;PERCENTILE(OFFSET(B764,1-364,0,364,1),$C$11),$A$11,$A$12))))),""),IF(_xlpm.initState="","",IF(_xlpm.oversold,_xlpm.pctOnly,_xlpm.initState)))</f>
        <v/>
      </c>
      <c r="F764" s="119" t="n"/>
      <c r="G764" s="120">
        <f>IF(OR(B764="",C764=""),"",IF(OR(特征计算_周度!B747&gt;$B$15,特征计算_周度!C747&gt;$B$15,特征计算_周度!G747&gt;$B$15,特征计算_周度!E747&gt;$B$15,特征计算_周度!F747&gt;$B$15),IF(特征计算_周度!B747&gt;$B$15,"VIX ","")&amp;IF(特征计算_周度!C747&gt;$B$15,"HY ","")&amp;IF(特征计算_周度!G747&gt;$B$15,"Sahm ","")&amp;IF(特征计算_周度!E747&gt;$B$15,"趋势 ","")&amp;IF(特征计算_周度!F747&gt;$B$15,"斜率",""),"—"))</f>
        <v/>
      </c>
      <c r="H764" s="120">
        <f>IF(OR(B764="",C764=""),"",_xlfn.LET(_xlpm.dev,原始数据_周度!G747,_xlpm.minDev,MIN(OFFSET(原始数据_周度!G747,1-$D$17,0,$D$17,1)),_xlpm.bounce,_xlpm.dev-_xlpm.minDev,IF(AND(ISNUMBER(_xlpm.dev),ISNUMBER(_xlpm.minDev),_xlpm.minDev&lt;=$B$17,_xlpm.bounce&gt;=$F$17),"✅ 触发","—")))</f>
        <v/>
      </c>
      <c r="I764" s="172">
        <f>IFERROR(IF(特征计算_周度!H764&gt;$I$3,MIN($I$4,MAX(-$I$5,(特征计算_周度!H764-$I$3)*$I$4)),0),"")</f>
        <v/>
      </c>
    </row>
    <row r="765">
      <c r="A765" s="117">
        <f>特征计算_周度!A748</f>
        <v/>
      </c>
      <c r="B765" s="171">
        <f>IFERROR($A$3*特征计算_周度!B765+$B$3*特征计算_周度!C765+$C$3*特征计算_周度!D765+$D$3*特征计算_周度!E765+$E$3*特征计算_周度!F765+$F$3*特征计算_周度!H765,"")</f>
        <v/>
      </c>
      <c r="C765" s="118">
        <f>IFERROR(PERCENTILE(OFFSET(B765,1-364,0,364,1),$C$7),"")</f>
        <v/>
      </c>
      <c r="D765" s="118">
        <f>IFERROR(PERCENTILE(OFFSET(B765,1-364,0,364,1),$C$11),"")</f>
        <v/>
      </c>
      <c r="E765" s="122">
        <f>_xlfn.LET(_xlpm.initState,IF(OR(B765="",C765=""),"",IF(OR(特征计算_周度!B748&gt;$B$15,特征计算_周度!C748&gt;$B$15,特征计算_周度!G748&gt;$B$15,特征计算_周度!E748&gt;$B$15,特征计算_周度!F748&gt;$B$15),$A$12,IFERROR(IF(B765&lt;PERCENTILE(OFFSET(B765,1-364,0,364,1),$C$7),$A$7,IF(B765&lt;PERCENTILE(OFFSET(B765,1-364,0,364,1),$C$8),$A$8,IF(B765&lt;PERCENTILE(OFFSET(B765,1-364,0,364,1),$C$9),$A$9,IF(B765&lt;PERCENTILE(OFFSET(B765,1-364,0,364,1),$C$10),$A$10,IF(B765&lt;PERCENTILE(OFFSET(B765,1-364,0,364,1),$C$11),$A$11,$A$12))))),""))),_xlpm.dev,原始数据_周度!G748,_xlpm.minDev,MIN(OFFSET(原始数据_周度!G748,1-$D$17,0,$D$17,1)),_xlpm.bounce,_xlpm.dev-_xlpm.minDev,_xlpm.oversold,AND(ISNUMBER(_xlpm.dev),ISNUMBER(_xlpm.minDev),_xlpm.minDev&lt;=$B$17,_xlpm.bounce&gt;=$F$17,OR(_xlpm.initState=$A$12,_xlpm.initState=$A$11,_xlpm.initState=$A$10)),_xlpm.pctOnly,IFERROR(IF(B765&lt;PERCENTILE(OFFSET(B765,1-364,0,364,1),$C$7),$A$7,IF(B765&lt;PERCENTILE(OFFSET(B765,1-364,0,364,1),$C$8),$A$8,IF(B765&lt;PERCENTILE(OFFSET(B765,1-364,0,364,1),$C$9),$A$9,IF(B765&lt;PERCENTILE(OFFSET(B765,1-364,0,364,1),$C$10),$A$10,IF(B765&lt;PERCENTILE(OFFSET(B765,1-364,0,364,1),$C$11),$A$11,$A$12))))),""),IF(_xlpm.initState="","",IF(_xlpm.oversold,_xlpm.pctOnly,_xlpm.initState)))</f>
        <v/>
      </c>
      <c r="F765" s="119" t="n"/>
      <c r="G765" s="120">
        <f>IF(OR(B765="",C765=""),"",IF(OR(特征计算_周度!B748&gt;$B$15,特征计算_周度!C748&gt;$B$15,特征计算_周度!G748&gt;$B$15,特征计算_周度!E748&gt;$B$15,特征计算_周度!F748&gt;$B$15),IF(特征计算_周度!B748&gt;$B$15,"VIX ","")&amp;IF(特征计算_周度!C748&gt;$B$15,"HY ","")&amp;IF(特征计算_周度!G748&gt;$B$15,"Sahm ","")&amp;IF(特征计算_周度!E748&gt;$B$15,"趋势 ","")&amp;IF(特征计算_周度!F748&gt;$B$15,"斜率",""),"—"))</f>
        <v/>
      </c>
      <c r="H765" s="120">
        <f>IF(OR(B765="",C765=""),"",_xlfn.LET(_xlpm.dev,原始数据_周度!G748,_xlpm.minDev,MIN(OFFSET(原始数据_周度!G748,1-$D$17,0,$D$17,1)),_xlpm.bounce,_xlpm.dev-_xlpm.minDev,IF(AND(ISNUMBER(_xlpm.dev),ISNUMBER(_xlpm.minDev),_xlpm.minDev&lt;=$B$17,_xlpm.bounce&gt;=$F$17),"✅ 触发","—")))</f>
        <v/>
      </c>
      <c r="I765" s="172">
        <f>IFERROR(IF(特征计算_周度!H765&gt;$I$3,MIN($I$4,MAX(-$I$5,(特征计算_周度!H765-$I$3)*$I$4)),0),"")</f>
        <v/>
      </c>
    </row>
    <row r="766">
      <c r="A766" s="117">
        <f>特征计算_周度!A749</f>
        <v/>
      </c>
      <c r="B766" s="171">
        <f>IFERROR($A$3*特征计算_周度!B766+$B$3*特征计算_周度!C766+$C$3*特征计算_周度!D766+$D$3*特征计算_周度!E766+$E$3*特征计算_周度!F766+$F$3*特征计算_周度!H766,"")</f>
        <v/>
      </c>
      <c r="C766" s="118">
        <f>IFERROR(PERCENTILE(OFFSET(B766,1-364,0,364,1),$C$7),"")</f>
        <v/>
      </c>
      <c r="D766" s="118">
        <f>IFERROR(PERCENTILE(OFFSET(B766,1-364,0,364,1),$C$11),"")</f>
        <v/>
      </c>
      <c r="E766" s="122">
        <f>_xlfn.LET(_xlpm.initState,IF(OR(B766="",C766=""),"",IF(OR(特征计算_周度!B749&gt;$B$15,特征计算_周度!C749&gt;$B$15,特征计算_周度!G749&gt;$B$15,特征计算_周度!E749&gt;$B$15,特征计算_周度!F749&gt;$B$15),$A$12,IFERROR(IF(B766&lt;PERCENTILE(OFFSET(B766,1-364,0,364,1),$C$7),$A$7,IF(B766&lt;PERCENTILE(OFFSET(B766,1-364,0,364,1),$C$8),$A$8,IF(B766&lt;PERCENTILE(OFFSET(B766,1-364,0,364,1),$C$9),$A$9,IF(B766&lt;PERCENTILE(OFFSET(B766,1-364,0,364,1),$C$10),$A$10,IF(B766&lt;PERCENTILE(OFFSET(B766,1-364,0,364,1),$C$11),$A$11,$A$12))))),""))),_xlpm.dev,原始数据_周度!G749,_xlpm.minDev,MIN(OFFSET(原始数据_周度!G749,1-$D$17,0,$D$17,1)),_xlpm.bounce,_xlpm.dev-_xlpm.minDev,_xlpm.oversold,AND(ISNUMBER(_xlpm.dev),ISNUMBER(_xlpm.minDev),_xlpm.minDev&lt;=$B$17,_xlpm.bounce&gt;=$F$17,OR(_xlpm.initState=$A$12,_xlpm.initState=$A$11,_xlpm.initState=$A$10)),_xlpm.pctOnly,IFERROR(IF(B766&lt;PERCENTILE(OFFSET(B766,1-364,0,364,1),$C$7),$A$7,IF(B766&lt;PERCENTILE(OFFSET(B766,1-364,0,364,1),$C$8),$A$8,IF(B766&lt;PERCENTILE(OFFSET(B766,1-364,0,364,1),$C$9),$A$9,IF(B766&lt;PERCENTILE(OFFSET(B766,1-364,0,364,1),$C$10),$A$10,IF(B766&lt;PERCENTILE(OFFSET(B766,1-364,0,364,1),$C$11),$A$11,$A$12))))),""),IF(_xlpm.initState="","",IF(_xlpm.oversold,_xlpm.pctOnly,_xlpm.initState)))</f>
        <v/>
      </c>
      <c r="F766" s="119" t="n"/>
      <c r="G766" s="120">
        <f>IF(OR(B766="",C766=""),"",IF(OR(特征计算_周度!B749&gt;$B$15,特征计算_周度!C749&gt;$B$15,特征计算_周度!G749&gt;$B$15,特征计算_周度!E749&gt;$B$15,特征计算_周度!F749&gt;$B$15),IF(特征计算_周度!B749&gt;$B$15,"VIX ","")&amp;IF(特征计算_周度!C749&gt;$B$15,"HY ","")&amp;IF(特征计算_周度!G749&gt;$B$15,"Sahm ","")&amp;IF(特征计算_周度!E749&gt;$B$15,"趋势 ","")&amp;IF(特征计算_周度!F749&gt;$B$15,"斜率",""),"—"))</f>
        <v/>
      </c>
      <c r="H766" s="120">
        <f>IF(OR(B766="",C766=""),"",_xlfn.LET(_xlpm.dev,原始数据_周度!G749,_xlpm.minDev,MIN(OFFSET(原始数据_周度!G749,1-$D$17,0,$D$17,1)),_xlpm.bounce,_xlpm.dev-_xlpm.minDev,IF(AND(ISNUMBER(_xlpm.dev),ISNUMBER(_xlpm.minDev),_xlpm.minDev&lt;=$B$17,_xlpm.bounce&gt;=$F$17),"✅ 触发","—")))</f>
        <v/>
      </c>
      <c r="I766" s="172">
        <f>IFERROR(IF(特征计算_周度!H766&gt;$I$3,MIN($I$4,MAX(-$I$5,(特征计算_周度!H766-$I$3)*$I$4)),0),"")</f>
        <v/>
      </c>
    </row>
    <row r="767">
      <c r="A767" s="117">
        <f>特征计算_周度!A750</f>
        <v/>
      </c>
      <c r="B767" s="171">
        <f>IFERROR($A$3*特征计算_周度!B767+$B$3*特征计算_周度!C767+$C$3*特征计算_周度!D767+$D$3*特征计算_周度!E767+$E$3*特征计算_周度!F767+$F$3*特征计算_周度!H767,"")</f>
        <v/>
      </c>
      <c r="C767" s="118">
        <f>IFERROR(PERCENTILE(OFFSET(B767,1-364,0,364,1),$C$7),"")</f>
        <v/>
      </c>
      <c r="D767" s="118">
        <f>IFERROR(PERCENTILE(OFFSET(B767,1-364,0,364,1),$C$11),"")</f>
        <v/>
      </c>
      <c r="E767" s="122">
        <f>_xlfn.LET(_xlpm.initState,IF(OR(B767="",C767=""),"",IF(OR(特征计算_周度!B750&gt;$B$15,特征计算_周度!C750&gt;$B$15,特征计算_周度!G750&gt;$B$15,特征计算_周度!E750&gt;$B$15,特征计算_周度!F750&gt;$B$15),$A$12,IFERROR(IF(B767&lt;PERCENTILE(OFFSET(B767,1-364,0,364,1),$C$7),$A$7,IF(B767&lt;PERCENTILE(OFFSET(B767,1-364,0,364,1),$C$8),$A$8,IF(B767&lt;PERCENTILE(OFFSET(B767,1-364,0,364,1),$C$9),$A$9,IF(B767&lt;PERCENTILE(OFFSET(B767,1-364,0,364,1),$C$10),$A$10,IF(B767&lt;PERCENTILE(OFFSET(B767,1-364,0,364,1),$C$11),$A$11,$A$12))))),""))),_xlpm.dev,原始数据_周度!G750,_xlpm.minDev,MIN(OFFSET(原始数据_周度!G750,1-$D$17,0,$D$17,1)),_xlpm.bounce,_xlpm.dev-_xlpm.minDev,_xlpm.oversold,AND(ISNUMBER(_xlpm.dev),ISNUMBER(_xlpm.minDev),_xlpm.minDev&lt;=$B$17,_xlpm.bounce&gt;=$F$17,OR(_xlpm.initState=$A$12,_xlpm.initState=$A$11,_xlpm.initState=$A$10)),_xlpm.pctOnly,IFERROR(IF(B767&lt;PERCENTILE(OFFSET(B767,1-364,0,364,1),$C$7),$A$7,IF(B767&lt;PERCENTILE(OFFSET(B767,1-364,0,364,1),$C$8),$A$8,IF(B767&lt;PERCENTILE(OFFSET(B767,1-364,0,364,1),$C$9),$A$9,IF(B767&lt;PERCENTILE(OFFSET(B767,1-364,0,364,1),$C$10),$A$10,IF(B767&lt;PERCENTILE(OFFSET(B767,1-364,0,364,1),$C$11),$A$11,$A$12))))),""),IF(_xlpm.initState="","",IF(_xlpm.oversold,_xlpm.pctOnly,_xlpm.initState)))</f>
        <v/>
      </c>
      <c r="F767" s="119" t="n"/>
      <c r="G767" s="120">
        <f>IF(OR(B767="",C767=""),"",IF(OR(特征计算_周度!B750&gt;$B$15,特征计算_周度!C750&gt;$B$15,特征计算_周度!G750&gt;$B$15,特征计算_周度!E750&gt;$B$15,特征计算_周度!F750&gt;$B$15),IF(特征计算_周度!B750&gt;$B$15,"VIX ","")&amp;IF(特征计算_周度!C750&gt;$B$15,"HY ","")&amp;IF(特征计算_周度!G750&gt;$B$15,"Sahm ","")&amp;IF(特征计算_周度!E750&gt;$B$15,"趋势 ","")&amp;IF(特征计算_周度!F750&gt;$B$15,"斜率",""),"—"))</f>
        <v/>
      </c>
      <c r="H767" s="120">
        <f>IF(OR(B767="",C767=""),"",_xlfn.LET(_xlpm.dev,原始数据_周度!G750,_xlpm.minDev,MIN(OFFSET(原始数据_周度!G750,1-$D$17,0,$D$17,1)),_xlpm.bounce,_xlpm.dev-_xlpm.minDev,IF(AND(ISNUMBER(_xlpm.dev),ISNUMBER(_xlpm.minDev),_xlpm.minDev&lt;=$B$17,_xlpm.bounce&gt;=$F$17),"✅ 触发","—")))</f>
        <v/>
      </c>
      <c r="I767" s="172">
        <f>IFERROR(IF(特征计算_周度!H767&gt;$I$3,MIN($I$4,MAX(-$I$5,(特征计算_周度!H767-$I$3)*$I$4)),0),"")</f>
        <v/>
      </c>
    </row>
    <row r="768">
      <c r="A768" s="117">
        <f>特征计算_周度!A751</f>
        <v/>
      </c>
      <c r="B768" s="171">
        <f>IFERROR($A$3*特征计算_周度!B768+$B$3*特征计算_周度!C768+$C$3*特征计算_周度!D768+$D$3*特征计算_周度!E768+$E$3*特征计算_周度!F768+$F$3*特征计算_周度!H768,"")</f>
        <v/>
      </c>
      <c r="C768" s="118">
        <f>IFERROR(PERCENTILE(OFFSET(B768,1-364,0,364,1),$C$7),"")</f>
        <v/>
      </c>
      <c r="D768" s="118">
        <f>IFERROR(PERCENTILE(OFFSET(B768,1-364,0,364,1),$C$11),"")</f>
        <v/>
      </c>
      <c r="E768" s="122">
        <f>_xlfn.LET(_xlpm.initState,IF(OR(B768="",C768=""),"",IF(OR(特征计算_周度!B751&gt;$B$15,特征计算_周度!C751&gt;$B$15,特征计算_周度!G751&gt;$B$15,特征计算_周度!E751&gt;$B$15,特征计算_周度!F751&gt;$B$15),$A$12,IFERROR(IF(B768&lt;PERCENTILE(OFFSET(B768,1-364,0,364,1),$C$7),$A$7,IF(B768&lt;PERCENTILE(OFFSET(B768,1-364,0,364,1),$C$8),$A$8,IF(B768&lt;PERCENTILE(OFFSET(B768,1-364,0,364,1),$C$9),$A$9,IF(B768&lt;PERCENTILE(OFFSET(B768,1-364,0,364,1),$C$10),$A$10,IF(B768&lt;PERCENTILE(OFFSET(B768,1-364,0,364,1),$C$11),$A$11,$A$12))))),""))),_xlpm.dev,原始数据_周度!G751,_xlpm.minDev,MIN(OFFSET(原始数据_周度!G751,1-$D$17,0,$D$17,1)),_xlpm.bounce,_xlpm.dev-_xlpm.minDev,_xlpm.oversold,AND(ISNUMBER(_xlpm.dev),ISNUMBER(_xlpm.minDev),_xlpm.minDev&lt;=$B$17,_xlpm.bounce&gt;=$F$17,OR(_xlpm.initState=$A$12,_xlpm.initState=$A$11,_xlpm.initState=$A$10)),_xlpm.pctOnly,IFERROR(IF(B768&lt;PERCENTILE(OFFSET(B768,1-364,0,364,1),$C$7),$A$7,IF(B768&lt;PERCENTILE(OFFSET(B768,1-364,0,364,1),$C$8),$A$8,IF(B768&lt;PERCENTILE(OFFSET(B768,1-364,0,364,1),$C$9),$A$9,IF(B768&lt;PERCENTILE(OFFSET(B768,1-364,0,364,1),$C$10),$A$10,IF(B768&lt;PERCENTILE(OFFSET(B768,1-364,0,364,1),$C$11),$A$11,$A$12))))),""),IF(_xlpm.initState="","",IF(_xlpm.oversold,_xlpm.pctOnly,_xlpm.initState)))</f>
        <v/>
      </c>
      <c r="F768" s="119" t="n"/>
      <c r="G768" s="120">
        <f>IF(OR(B768="",C768=""),"",IF(OR(特征计算_周度!B751&gt;$B$15,特征计算_周度!C751&gt;$B$15,特征计算_周度!G751&gt;$B$15,特征计算_周度!E751&gt;$B$15,特征计算_周度!F751&gt;$B$15),IF(特征计算_周度!B751&gt;$B$15,"VIX ","")&amp;IF(特征计算_周度!C751&gt;$B$15,"HY ","")&amp;IF(特征计算_周度!G751&gt;$B$15,"Sahm ","")&amp;IF(特征计算_周度!E751&gt;$B$15,"趋势 ","")&amp;IF(特征计算_周度!F751&gt;$B$15,"斜率",""),"—"))</f>
        <v/>
      </c>
      <c r="H768" s="120">
        <f>IF(OR(B768="",C768=""),"",_xlfn.LET(_xlpm.dev,原始数据_周度!G751,_xlpm.minDev,MIN(OFFSET(原始数据_周度!G751,1-$D$17,0,$D$17,1)),_xlpm.bounce,_xlpm.dev-_xlpm.minDev,IF(AND(ISNUMBER(_xlpm.dev),ISNUMBER(_xlpm.minDev),_xlpm.minDev&lt;=$B$17,_xlpm.bounce&gt;=$F$17),"✅ 触发","—")))</f>
        <v/>
      </c>
      <c r="I768" s="172">
        <f>IFERROR(IF(特征计算_周度!H768&gt;$I$3,MIN($I$4,MAX(-$I$5,(特征计算_周度!H768-$I$3)*$I$4)),0),"")</f>
        <v/>
      </c>
    </row>
    <row r="769">
      <c r="A769" s="117">
        <f>特征计算_周度!A752</f>
        <v/>
      </c>
      <c r="B769" s="171">
        <f>IFERROR($A$3*特征计算_周度!B769+$B$3*特征计算_周度!C769+$C$3*特征计算_周度!D769+$D$3*特征计算_周度!E769+$E$3*特征计算_周度!F769+$F$3*特征计算_周度!H769,"")</f>
        <v/>
      </c>
      <c r="C769" s="118">
        <f>IFERROR(PERCENTILE(OFFSET(B769,1-364,0,364,1),$C$7),"")</f>
        <v/>
      </c>
      <c r="D769" s="118">
        <f>IFERROR(PERCENTILE(OFFSET(B769,1-364,0,364,1),$C$11),"")</f>
        <v/>
      </c>
      <c r="E769" s="122">
        <f>_xlfn.LET(_xlpm.initState,IF(OR(B769="",C769=""),"",IF(OR(特征计算_周度!B752&gt;$B$15,特征计算_周度!C752&gt;$B$15,特征计算_周度!G752&gt;$B$15,特征计算_周度!E752&gt;$B$15,特征计算_周度!F752&gt;$B$15),$A$12,IFERROR(IF(B769&lt;PERCENTILE(OFFSET(B769,1-364,0,364,1),$C$7),$A$7,IF(B769&lt;PERCENTILE(OFFSET(B769,1-364,0,364,1),$C$8),$A$8,IF(B769&lt;PERCENTILE(OFFSET(B769,1-364,0,364,1),$C$9),$A$9,IF(B769&lt;PERCENTILE(OFFSET(B769,1-364,0,364,1),$C$10),$A$10,IF(B769&lt;PERCENTILE(OFFSET(B769,1-364,0,364,1),$C$11),$A$11,$A$12))))),""))),_xlpm.dev,原始数据_周度!G752,_xlpm.minDev,MIN(OFFSET(原始数据_周度!G752,1-$D$17,0,$D$17,1)),_xlpm.bounce,_xlpm.dev-_xlpm.minDev,_xlpm.oversold,AND(ISNUMBER(_xlpm.dev),ISNUMBER(_xlpm.minDev),_xlpm.minDev&lt;=$B$17,_xlpm.bounce&gt;=$F$17,OR(_xlpm.initState=$A$12,_xlpm.initState=$A$11,_xlpm.initState=$A$10)),_xlpm.pctOnly,IFERROR(IF(B769&lt;PERCENTILE(OFFSET(B769,1-364,0,364,1),$C$7),$A$7,IF(B769&lt;PERCENTILE(OFFSET(B769,1-364,0,364,1),$C$8),$A$8,IF(B769&lt;PERCENTILE(OFFSET(B769,1-364,0,364,1),$C$9),$A$9,IF(B769&lt;PERCENTILE(OFFSET(B769,1-364,0,364,1),$C$10),$A$10,IF(B769&lt;PERCENTILE(OFFSET(B769,1-364,0,364,1),$C$11),$A$11,$A$12))))),""),IF(_xlpm.initState="","",IF(_xlpm.oversold,_xlpm.pctOnly,_xlpm.initState)))</f>
        <v/>
      </c>
      <c r="F769" s="119" t="n"/>
      <c r="G769" s="120">
        <f>IF(OR(B769="",C769=""),"",IF(OR(特征计算_周度!B752&gt;$B$15,特征计算_周度!C752&gt;$B$15,特征计算_周度!G752&gt;$B$15,特征计算_周度!E752&gt;$B$15,特征计算_周度!F752&gt;$B$15),IF(特征计算_周度!B752&gt;$B$15,"VIX ","")&amp;IF(特征计算_周度!C752&gt;$B$15,"HY ","")&amp;IF(特征计算_周度!G752&gt;$B$15,"Sahm ","")&amp;IF(特征计算_周度!E752&gt;$B$15,"趋势 ","")&amp;IF(特征计算_周度!F752&gt;$B$15,"斜率",""),"—"))</f>
        <v/>
      </c>
      <c r="H769" s="120">
        <f>IF(OR(B769="",C769=""),"",_xlfn.LET(_xlpm.dev,原始数据_周度!G752,_xlpm.minDev,MIN(OFFSET(原始数据_周度!G752,1-$D$17,0,$D$17,1)),_xlpm.bounce,_xlpm.dev-_xlpm.minDev,IF(AND(ISNUMBER(_xlpm.dev),ISNUMBER(_xlpm.minDev),_xlpm.minDev&lt;=$B$17,_xlpm.bounce&gt;=$F$17),"✅ 触发","—")))</f>
        <v/>
      </c>
      <c r="I769" s="172">
        <f>IFERROR(IF(特征计算_周度!H769&gt;$I$3,MIN($I$4,MAX(-$I$5,(特征计算_周度!H769-$I$3)*$I$4)),0),"")</f>
        <v/>
      </c>
    </row>
    <row r="770">
      <c r="A770" s="117">
        <f>特征计算_周度!A753</f>
        <v/>
      </c>
      <c r="B770" s="171">
        <f>IFERROR($A$3*特征计算_周度!B770+$B$3*特征计算_周度!C770+$C$3*特征计算_周度!D770+$D$3*特征计算_周度!E770+$E$3*特征计算_周度!F770+$F$3*特征计算_周度!H770,"")</f>
        <v/>
      </c>
      <c r="C770" s="118">
        <f>IFERROR(PERCENTILE(OFFSET(B770,1-364,0,364,1),$C$7),"")</f>
        <v/>
      </c>
      <c r="D770" s="118">
        <f>IFERROR(PERCENTILE(OFFSET(B770,1-364,0,364,1),$C$11),"")</f>
        <v/>
      </c>
      <c r="E770" s="122">
        <f>_xlfn.LET(_xlpm.initState,IF(OR(B770="",C770=""),"",IF(OR(特征计算_周度!B753&gt;$B$15,特征计算_周度!C753&gt;$B$15,特征计算_周度!G753&gt;$B$15,特征计算_周度!E753&gt;$B$15,特征计算_周度!F753&gt;$B$15),$A$12,IFERROR(IF(B770&lt;PERCENTILE(OFFSET(B770,1-364,0,364,1),$C$7),$A$7,IF(B770&lt;PERCENTILE(OFFSET(B770,1-364,0,364,1),$C$8),$A$8,IF(B770&lt;PERCENTILE(OFFSET(B770,1-364,0,364,1),$C$9),$A$9,IF(B770&lt;PERCENTILE(OFFSET(B770,1-364,0,364,1),$C$10),$A$10,IF(B770&lt;PERCENTILE(OFFSET(B770,1-364,0,364,1),$C$11),$A$11,$A$12))))),""))),_xlpm.dev,原始数据_周度!G753,_xlpm.minDev,MIN(OFFSET(原始数据_周度!G753,1-$D$17,0,$D$17,1)),_xlpm.bounce,_xlpm.dev-_xlpm.minDev,_xlpm.oversold,AND(ISNUMBER(_xlpm.dev),ISNUMBER(_xlpm.minDev),_xlpm.minDev&lt;=$B$17,_xlpm.bounce&gt;=$F$17,OR(_xlpm.initState=$A$12,_xlpm.initState=$A$11,_xlpm.initState=$A$10)),_xlpm.pctOnly,IFERROR(IF(B770&lt;PERCENTILE(OFFSET(B770,1-364,0,364,1),$C$7),$A$7,IF(B770&lt;PERCENTILE(OFFSET(B770,1-364,0,364,1),$C$8),$A$8,IF(B770&lt;PERCENTILE(OFFSET(B770,1-364,0,364,1),$C$9),$A$9,IF(B770&lt;PERCENTILE(OFFSET(B770,1-364,0,364,1),$C$10),$A$10,IF(B770&lt;PERCENTILE(OFFSET(B770,1-364,0,364,1),$C$11),$A$11,$A$12))))),""),IF(_xlpm.initState="","",IF(_xlpm.oversold,_xlpm.pctOnly,_xlpm.initState)))</f>
        <v/>
      </c>
      <c r="F770" s="119" t="n"/>
      <c r="G770" s="120">
        <f>IF(OR(B770="",C770=""),"",IF(OR(特征计算_周度!B753&gt;$B$15,特征计算_周度!C753&gt;$B$15,特征计算_周度!G753&gt;$B$15,特征计算_周度!E753&gt;$B$15,特征计算_周度!F753&gt;$B$15),IF(特征计算_周度!B753&gt;$B$15,"VIX ","")&amp;IF(特征计算_周度!C753&gt;$B$15,"HY ","")&amp;IF(特征计算_周度!G753&gt;$B$15,"Sahm ","")&amp;IF(特征计算_周度!E753&gt;$B$15,"趋势 ","")&amp;IF(特征计算_周度!F753&gt;$B$15,"斜率",""),"—"))</f>
        <v/>
      </c>
      <c r="H770" s="120">
        <f>IF(OR(B770="",C770=""),"",_xlfn.LET(_xlpm.dev,原始数据_周度!G753,_xlpm.minDev,MIN(OFFSET(原始数据_周度!G753,1-$D$17,0,$D$17,1)),_xlpm.bounce,_xlpm.dev-_xlpm.minDev,IF(AND(ISNUMBER(_xlpm.dev),ISNUMBER(_xlpm.minDev),_xlpm.minDev&lt;=$B$17,_xlpm.bounce&gt;=$F$17),"✅ 触发","—")))</f>
        <v/>
      </c>
      <c r="I770" s="172">
        <f>IFERROR(IF(特征计算_周度!H770&gt;$I$3,MIN($I$4,MAX(-$I$5,(特征计算_周度!H770-$I$3)*$I$4)),0),"")</f>
        <v/>
      </c>
    </row>
    <row r="771">
      <c r="A771" s="117">
        <f>特征计算_周度!A754</f>
        <v/>
      </c>
      <c r="B771" s="171">
        <f>IFERROR($A$3*特征计算_周度!B771+$B$3*特征计算_周度!C771+$C$3*特征计算_周度!D771+$D$3*特征计算_周度!E771+$E$3*特征计算_周度!F771+$F$3*特征计算_周度!H771,"")</f>
        <v/>
      </c>
      <c r="C771" s="118">
        <f>IFERROR(PERCENTILE(OFFSET(B771,1-364,0,364,1),$C$7),"")</f>
        <v/>
      </c>
      <c r="D771" s="118">
        <f>IFERROR(PERCENTILE(OFFSET(B771,1-364,0,364,1),$C$11),"")</f>
        <v/>
      </c>
      <c r="E771" s="122">
        <f>_xlfn.LET(_xlpm.initState,IF(OR(B771="",C771=""),"",IF(OR(特征计算_周度!B754&gt;$B$15,特征计算_周度!C754&gt;$B$15,特征计算_周度!G754&gt;$B$15,特征计算_周度!E754&gt;$B$15,特征计算_周度!F754&gt;$B$15),$A$12,IFERROR(IF(B771&lt;PERCENTILE(OFFSET(B771,1-364,0,364,1),$C$7),$A$7,IF(B771&lt;PERCENTILE(OFFSET(B771,1-364,0,364,1),$C$8),$A$8,IF(B771&lt;PERCENTILE(OFFSET(B771,1-364,0,364,1),$C$9),$A$9,IF(B771&lt;PERCENTILE(OFFSET(B771,1-364,0,364,1),$C$10),$A$10,IF(B771&lt;PERCENTILE(OFFSET(B771,1-364,0,364,1),$C$11),$A$11,$A$12))))),""))),_xlpm.dev,原始数据_周度!G754,_xlpm.minDev,MIN(OFFSET(原始数据_周度!G754,1-$D$17,0,$D$17,1)),_xlpm.bounce,_xlpm.dev-_xlpm.minDev,_xlpm.oversold,AND(ISNUMBER(_xlpm.dev),ISNUMBER(_xlpm.minDev),_xlpm.minDev&lt;=$B$17,_xlpm.bounce&gt;=$F$17,OR(_xlpm.initState=$A$12,_xlpm.initState=$A$11,_xlpm.initState=$A$10)),_xlpm.pctOnly,IFERROR(IF(B771&lt;PERCENTILE(OFFSET(B771,1-364,0,364,1),$C$7),$A$7,IF(B771&lt;PERCENTILE(OFFSET(B771,1-364,0,364,1),$C$8),$A$8,IF(B771&lt;PERCENTILE(OFFSET(B771,1-364,0,364,1),$C$9),$A$9,IF(B771&lt;PERCENTILE(OFFSET(B771,1-364,0,364,1),$C$10),$A$10,IF(B771&lt;PERCENTILE(OFFSET(B771,1-364,0,364,1),$C$11),$A$11,$A$12))))),""),IF(_xlpm.initState="","",IF(_xlpm.oversold,_xlpm.pctOnly,_xlpm.initState)))</f>
        <v/>
      </c>
      <c r="F771" s="119" t="n"/>
      <c r="G771" s="120">
        <f>IF(OR(B771="",C771=""),"",IF(OR(特征计算_周度!B754&gt;$B$15,特征计算_周度!C754&gt;$B$15,特征计算_周度!G754&gt;$B$15,特征计算_周度!E754&gt;$B$15,特征计算_周度!F754&gt;$B$15),IF(特征计算_周度!B754&gt;$B$15,"VIX ","")&amp;IF(特征计算_周度!C754&gt;$B$15,"HY ","")&amp;IF(特征计算_周度!G754&gt;$B$15,"Sahm ","")&amp;IF(特征计算_周度!E754&gt;$B$15,"趋势 ","")&amp;IF(特征计算_周度!F754&gt;$B$15,"斜率",""),"—"))</f>
        <v/>
      </c>
      <c r="H771" s="120">
        <f>IF(OR(B771="",C771=""),"",_xlfn.LET(_xlpm.dev,原始数据_周度!G754,_xlpm.minDev,MIN(OFFSET(原始数据_周度!G754,1-$D$17,0,$D$17,1)),_xlpm.bounce,_xlpm.dev-_xlpm.minDev,IF(AND(ISNUMBER(_xlpm.dev),ISNUMBER(_xlpm.minDev),_xlpm.minDev&lt;=$B$17,_xlpm.bounce&gt;=$F$17),"✅ 触发","—")))</f>
        <v/>
      </c>
      <c r="I771" s="172">
        <f>IFERROR(IF(特征计算_周度!H771&gt;$I$3,MIN($I$4,MAX(-$I$5,(特征计算_周度!H771-$I$3)*$I$4)),0),"")</f>
        <v/>
      </c>
    </row>
    <row r="772">
      <c r="A772" s="117">
        <f>特征计算_周度!A755</f>
        <v/>
      </c>
      <c r="B772" s="171">
        <f>IFERROR($A$3*特征计算_周度!B772+$B$3*特征计算_周度!C772+$C$3*特征计算_周度!D772+$D$3*特征计算_周度!E772+$E$3*特征计算_周度!F772+$F$3*特征计算_周度!H772,"")</f>
        <v/>
      </c>
      <c r="C772" s="118">
        <f>IFERROR(PERCENTILE(OFFSET(B772,1-364,0,364,1),$C$7),"")</f>
        <v/>
      </c>
      <c r="D772" s="118">
        <f>IFERROR(PERCENTILE(OFFSET(B772,1-364,0,364,1),$C$11),"")</f>
        <v/>
      </c>
      <c r="E772" s="122">
        <f>_xlfn.LET(_xlpm.initState,IF(OR(B772="",C772=""),"",IF(OR(特征计算_周度!B755&gt;$B$15,特征计算_周度!C755&gt;$B$15,特征计算_周度!G755&gt;$B$15,特征计算_周度!E755&gt;$B$15,特征计算_周度!F755&gt;$B$15),$A$12,IFERROR(IF(B772&lt;PERCENTILE(OFFSET(B772,1-364,0,364,1),$C$7),$A$7,IF(B772&lt;PERCENTILE(OFFSET(B772,1-364,0,364,1),$C$8),$A$8,IF(B772&lt;PERCENTILE(OFFSET(B772,1-364,0,364,1),$C$9),$A$9,IF(B772&lt;PERCENTILE(OFFSET(B772,1-364,0,364,1),$C$10),$A$10,IF(B772&lt;PERCENTILE(OFFSET(B772,1-364,0,364,1),$C$11),$A$11,$A$12))))),""))),_xlpm.dev,原始数据_周度!G755,_xlpm.minDev,MIN(OFFSET(原始数据_周度!G755,1-$D$17,0,$D$17,1)),_xlpm.bounce,_xlpm.dev-_xlpm.minDev,_xlpm.oversold,AND(ISNUMBER(_xlpm.dev),ISNUMBER(_xlpm.minDev),_xlpm.minDev&lt;=$B$17,_xlpm.bounce&gt;=$F$17,OR(_xlpm.initState=$A$12,_xlpm.initState=$A$11,_xlpm.initState=$A$10)),_xlpm.pctOnly,IFERROR(IF(B772&lt;PERCENTILE(OFFSET(B772,1-364,0,364,1),$C$7),$A$7,IF(B772&lt;PERCENTILE(OFFSET(B772,1-364,0,364,1),$C$8),$A$8,IF(B772&lt;PERCENTILE(OFFSET(B772,1-364,0,364,1),$C$9),$A$9,IF(B772&lt;PERCENTILE(OFFSET(B772,1-364,0,364,1),$C$10),$A$10,IF(B772&lt;PERCENTILE(OFFSET(B772,1-364,0,364,1),$C$11),$A$11,$A$12))))),""),IF(_xlpm.initState="","",IF(_xlpm.oversold,_xlpm.pctOnly,_xlpm.initState)))</f>
        <v/>
      </c>
      <c r="F772" s="119" t="n"/>
      <c r="G772" s="120">
        <f>IF(OR(B772="",C772=""),"",IF(OR(特征计算_周度!B755&gt;$B$15,特征计算_周度!C755&gt;$B$15,特征计算_周度!G755&gt;$B$15,特征计算_周度!E755&gt;$B$15,特征计算_周度!F755&gt;$B$15),IF(特征计算_周度!B755&gt;$B$15,"VIX ","")&amp;IF(特征计算_周度!C755&gt;$B$15,"HY ","")&amp;IF(特征计算_周度!G755&gt;$B$15,"Sahm ","")&amp;IF(特征计算_周度!E755&gt;$B$15,"趋势 ","")&amp;IF(特征计算_周度!F755&gt;$B$15,"斜率",""),"—"))</f>
        <v/>
      </c>
      <c r="H772" s="120">
        <f>IF(OR(B772="",C772=""),"",_xlfn.LET(_xlpm.dev,原始数据_周度!G755,_xlpm.minDev,MIN(OFFSET(原始数据_周度!G755,1-$D$17,0,$D$17,1)),_xlpm.bounce,_xlpm.dev-_xlpm.minDev,IF(AND(ISNUMBER(_xlpm.dev),ISNUMBER(_xlpm.minDev),_xlpm.minDev&lt;=$B$17,_xlpm.bounce&gt;=$F$17),"✅ 触发","—")))</f>
        <v/>
      </c>
      <c r="I772" s="172">
        <f>IFERROR(IF(特征计算_周度!H772&gt;$I$3,MIN($I$4,MAX(-$I$5,(特征计算_周度!H772-$I$3)*$I$4)),0),"")</f>
        <v/>
      </c>
    </row>
    <row r="773">
      <c r="A773" s="117">
        <f>特征计算_周度!A756</f>
        <v/>
      </c>
      <c r="B773" s="171">
        <f>IFERROR($A$3*特征计算_周度!B773+$B$3*特征计算_周度!C773+$C$3*特征计算_周度!D773+$D$3*特征计算_周度!E773+$E$3*特征计算_周度!F773+$F$3*特征计算_周度!H773,"")</f>
        <v/>
      </c>
      <c r="C773" s="118">
        <f>IFERROR(PERCENTILE(OFFSET(B773,1-364,0,364,1),$C$7),"")</f>
        <v/>
      </c>
      <c r="D773" s="118">
        <f>IFERROR(PERCENTILE(OFFSET(B773,1-364,0,364,1),$C$11),"")</f>
        <v/>
      </c>
      <c r="E773" s="122">
        <f>_xlfn.LET(_xlpm.initState,IF(OR(B773="",C773=""),"",IF(OR(特征计算_周度!B756&gt;$B$15,特征计算_周度!C756&gt;$B$15,特征计算_周度!G756&gt;$B$15,特征计算_周度!E756&gt;$B$15,特征计算_周度!F756&gt;$B$15),$A$12,IFERROR(IF(B773&lt;PERCENTILE(OFFSET(B773,1-364,0,364,1),$C$7),$A$7,IF(B773&lt;PERCENTILE(OFFSET(B773,1-364,0,364,1),$C$8),$A$8,IF(B773&lt;PERCENTILE(OFFSET(B773,1-364,0,364,1),$C$9),$A$9,IF(B773&lt;PERCENTILE(OFFSET(B773,1-364,0,364,1),$C$10),$A$10,IF(B773&lt;PERCENTILE(OFFSET(B773,1-364,0,364,1),$C$11),$A$11,$A$12))))),""))),_xlpm.dev,原始数据_周度!G756,_xlpm.minDev,MIN(OFFSET(原始数据_周度!G756,1-$D$17,0,$D$17,1)),_xlpm.bounce,_xlpm.dev-_xlpm.minDev,_xlpm.oversold,AND(ISNUMBER(_xlpm.dev),ISNUMBER(_xlpm.minDev),_xlpm.minDev&lt;=$B$17,_xlpm.bounce&gt;=$F$17,OR(_xlpm.initState=$A$12,_xlpm.initState=$A$11,_xlpm.initState=$A$10)),_xlpm.pctOnly,IFERROR(IF(B773&lt;PERCENTILE(OFFSET(B773,1-364,0,364,1),$C$7),$A$7,IF(B773&lt;PERCENTILE(OFFSET(B773,1-364,0,364,1),$C$8),$A$8,IF(B773&lt;PERCENTILE(OFFSET(B773,1-364,0,364,1),$C$9),$A$9,IF(B773&lt;PERCENTILE(OFFSET(B773,1-364,0,364,1),$C$10),$A$10,IF(B773&lt;PERCENTILE(OFFSET(B773,1-364,0,364,1),$C$11),$A$11,$A$12))))),""),IF(_xlpm.initState="","",IF(_xlpm.oversold,_xlpm.pctOnly,_xlpm.initState)))</f>
        <v/>
      </c>
      <c r="F773" s="119" t="n"/>
      <c r="G773" s="120">
        <f>IF(OR(B773="",C773=""),"",IF(OR(特征计算_周度!B756&gt;$B$15,特征计算_周度!C756&gt;$B$15,特征计算_周度!G756&gt;$B$15,特征计算_周度!E756&gt;$B$15,特征计算_周度!F756&gt;$B$15),IF(特征计算_周度!B756&gt;$B$15,"VIX ","")&amp;IF(特征计算_周度!C756&gt;$B$15,"HY ","")&amp;IF(特征计算_周度!G756&gt;$B$15,"Sahm ","")&amp;IF(特征计算_周度!E756&gt;$B$15,"趋势 ","")&amp;IF(特征计算_周度!F756&gt;$B$15,"斜率",""),"—"))</f>
        <v/>
      </c>
      <c r="H773" s="120">
        <f>IF(OR(B773="",C773=""),"",_xlfn.LET(_xlpm.dev,原始数据_周度!G756,_xlpm.minDev,MIN(OFFSET(原始数据_周度!G756,1-$D$17,0,$D$17,1)),_xlpm.bounce,_xlpm.dev-_xlpm.minDev,IF(AND(ISNUMBER(_xlpm.dev),ISNUMBER(_xlpm.minDev),_xlpm.minDev&lt;=$B$17,_xlpm.bounce&gt;=$F$17),"✅ 触发","—")))</f>
        <v/>
      </c>
      <c r="I773" s="172">
        <f>IFERROR(IF(特征计算_周度!H773&gt;$I$3,MIN($I$4,MAX(-$I$5,(特征计算_周度!H773-$I$3)*$I$4)),0),"")</f>
        <v/>
      </c>
    </row>
    <row r="774">
      <c r="A774" s="117">
        <f>特征计算_周度!A757</f>
        <v/>
      </c>
      <c r="B774" s="171">
        <f>IFERROR($A$3*特征计算_周度!B774+$B$3*特征计算_周度!C774+$C$3*特征计算_周度!D774+$D$3*特征计算_周度!E774+$E$3*特征计算_周度!F774+$F$3*特征计算_周度!H774,"")</f>
        <v/>
      </c>
      <c r="C774" s="118">
        <f>IFERROR(PERCENTILE(OFFSET(B774,1-364,0,364,1),$C$7),"")</f>
        <v/>
      </c>
      <c r="D774" s="118">
        <f>IFERROR(PERCENTILE(OFFSET(B774,1-364,0,364,1),$C$11),"")</f>
        <v/>
      </c>
      <c r="E774" s="122">
        <f>_xlfn.LET(_xlpm.initState,IF(OR(B774="",C774=""),"",IF(OR(特征计算_周度!B757&gt;$B$15,特征计算_周度!C757&gt;$B$15,特征计算_周度!G757&gt;$B$15,特征计算_周度!E757&gt;$B$15,特征计算_周度!F757&gt;$B$15),$A$12,IFERROR(IF(B774&lt;PERCENTILE(OFFSET(B774,1-364,0,364,1),$C$7),$A$7,IF(B774&lt;PERCENTILE(OFFSET(B774,1-364,0,364,1),$C$8),$A$8,IF(B774&lt;PERCENTILE(OFFSET(B774,1-364,0,364,1),$C$9),$A$9,IF(B774&lt;PERCENTILE(OFFSET(B774,1-364,0,364,1),$C$10),$A$10,IF(B774&lt;PERCENTILE(OFFSET(B774,1-364,0,364,1),$C$11),$A$11,$A$12))))),""))),_xlpm.dev,原始数据_周度!G757,_xlpm.minDev,MIN(OFFSET(原始数据_周度!G757,1-$D$17,0,$D$17,1)),_xlpm.bounce,_xlpm.dev-_xlpm.minDev,_xlpm.oversold,AND(ISNUMBER(_xlpm.dev),ISNUMBER(_xlpm.minDev),_xlpm.minDev&lt;=$B$17,_xlpm.bounce&gt;=$F$17,OR(_xlpm.initState=$A$12,_xlpm.initState=$A$11,_xlpm.initState=$A$10)),_xlpm.pctOnly,IFERROR(IF(B774&lt;PERCENTILE(OFFSET(B774,1-364,0,364,1),$C$7),$A$7,IF(B774&lt;PERCENTILE(OFFSET(B774,1-364,0,364,1),$C$8),$A$8,IF(B774&lt;PERCENTILE(OFFSET(B774,1-364,0,364,1),$C$9),$A$9,IF(B774&lt;PERCENTILE(OFFSET(B774,1-364,0,364,1),$C$10),$A$10,IF(B774&lt;PERCENTILE(OFFSET(B774,1-364,0,364,1),$C$11),$A$11,$A$12))))),""),IF(_xlpm.initState="","",IF(_xlpm.oversold,_xlpm.pctOnly,_xlpm.initState)))</f>
        <v/>
      </c>
      <c r="F774" s="119" t="n"/>
      <c r="G774" s="120">
        <f>IF(OR(B774="",C774=""),"",IF(OR(特征计算_周度!B757&gt;$B$15,特征计算_周度!C757&gt;$B$15,特征计算_周度!G757&gt;$B$15,特征计算_周度!E757&gt;$B$15,特征计算_周度!F757&gt;$B$15),IF(特征计算_周度!B757&gt;$B$15,"VIX ","")&amp;IF(特征计算_周度!C757&gt;$B$15,"HY ","")&amp;IF(特征计算_周度!G757&gt;$B$15,"Sahm ","")&amp;IF(特征计算_周度!E757&gt;$B$15,"趋势 ","")&amp;IF(特征计算_周度!F757&gt;$B$15,"斜率",""),"—"))</f>
        <v/>
      </c>
      <c r="H774" s="120">
        <f>IF(OR(B774="",C774=""),"",_xlfn.LET(_xlpm.dev,原始数据_周度!G757,_xlpm.minDev,MIN(OFFSET(原始数据_周度!G757,1-$D$17,0,$D$17,1)),_xlpm.bounce,_xlpm.dev-_xlpm.minDev,IF(AND(ISNUMBER(_xlpm.dev),ISNUMBER(_xlpm.minDev),_xlpm.minDev&lt;=$B$17,_xlpm.bounce&gt;=$F$17),"✅ 触发","—")))</f>
        <v/>
      </c>
      <c r="I774" s="172">
        <f>IFERROR(IF(特征计算_周度!H774&gt;$I$3,MIN($I$4,MAX(-$I$5,(特征计算_周度!H774-$I$3)*$I$4)),0),"")</f>
        <v/>
      </c>
    </row>
    <row r="775">
      <c r="A775" s="117">
        <f>特征计算_周度!A758</f>
        <v/>
      </c>
      <c r="B775" s="171">
        <f>IFERROR($A$3*特征计算_周度!B775+$B$3*特征计算_周度!C775+$C$3*特征计算_周度!D775+$D$3*特征计算_周度!E775+$E$3*特征计算_周度!F775+$F$3*特征计算_周度!H775,"")</f>
        <v/>
      </c>
      <c r="C775" s="118">
        <f>IFERROR(PERCENTILE(OFFSET(B775,1-364,0,364,1),$C$7),"")</f>
        <v/>
      </c>
      <c r="D775" s="118">
        <f>IFERROR(PERCENTILE(OFFSET(B775,1-364,0,364,1),$C$11),"")</f>
        <v/>
      </c>
      <c r="E775" s="122">
        <f>_xlfn.LET(_xlpm.initState,IF(OR(B775="",C775=""),"",IF(OR(特征计算_周度!B758&gt;$B$15,特征计算_周度!C758&gt;$B$15,特征计算_周度!G758&gt;$B$15,特征计算_周度!E758&gt;$B$15,特征计算_周度!F758&gt;$B$15),$A$12,IFERROR(IF(B775&lt;PERCENTILE(OFFSET(B775,1-364,0,364,1),$C$7),$A$7,IF(B775&lt;PERCENTILE(OFFSET(B775,1-364,0,364,1),$C$8),$A$8,IF(B775&lt;PERCENTILE(OFFSET(B775,1-364,0,364,1),$C$9),$A$9,IF(B775&lt;PERCENTILE(OFFSET(B775,1-364,0,364,1),$C$10),$A$10,IF(B775&lt;PERCENTILE(OFFSET(B775,1-364,0,364,1),$C$11),$A$11,$A$12))))),""))),_xlpm.dev,原始数据_周度!G758,_xlpm.minDev,MIN(OFFSET(原始数据_周度!G758,1-$D$17,0,$D$17,1)),_xlpm.bounce,_xlpm.dev-_xlpm.minDev,_xlpm.oversold,AND(ISNUMBER(_xlpm.dev),ISNUMBER(_xlpm.minDev),_xlpm.minDev&lt;=$B$17,_xlpm.bounce&gt;=$F$17,OR(_xlpm.initState=$A$12,_xlpm.initState=$A$11,_xlpm.initState=$A$10)),_xlpm.pctOnly,IFERROR(IF(B775&lt;PERCENTILE(OFFSET(B775,1-364,0,364,1),$C$7),$A$7,IF(B775&lt;PERCENTILE(OFFSET(B775,1-364,0,364,1),$C$8),$A$8,IF(B775&lt;PERCENTILE(OFFSET(B775,1-364,0,364,1),$C$9),$A$9,IF(B775&lt;PERCENTILE(OFFSET(B775,1-364,0,364,1),$C$10),$A$10,IF(B775&lt;PERCENTILE(OFFSET(B775,1-364,0,364,1),$C$11),$A$11,$A$12))))),""),IF(_xlpm.initState="","",IF(_xlpm.oversold,_xlpm.pctOnly,_xlpm.initState)))</f>
        <v/>
      </c>
      <c r="F775" s="119" t="n"/>
      <c r="G775" s="120">
        <f>IF(OR(B775="",C775=""),"",IF(OR(特征计算_周度!B758&gt;$B$15,特征计算_周度!C758&gt;$B$15,特征计算_周度!G758&gt;$B$15,特征计算_周度!E758&gt;$B$15,特征计算_周度!F758&gt;$B$15),IF(特征计算_周度!B758&gt;$B$15,"VIX ","")&amp;IF(特征计算_周度!C758&gt;$B$15,"HY ","")&amp;IF(特征计算_周度!G758&gt;$B$15,"Sahm ","")&amp;IF(特征计算_周度!E758&gt;$B$15,"趋势 ","")&amp;IF(特征计算_周度!F758&gt;$B$15,"斜率",""),"—"))</f>
        <v/>
      </c>
      <c r="H775" s="120">
        <f>IF(OR(B775="",C775=""),"",_xlfn.LET(_xlpm.dev,原始数据_周度!G758,_xlpm.minDev,MIN(OFFSET(原始数据_周度!G758,1-$D$17,0,$D$17,1)),_xlpm.bounce,_xlpm.dev-_xlpm.minDev,IF(AND(ISNUMBER(_xlpm.dev),ISNUMBER(_xlpm.minDev),_xlpm.minDev&lt;=$B$17,_xlpm.bounce&gt;=$F$17),"✅ 触发","—")))</f>
        <v/>
      </c>
      <c r="I775" s="172">
        <f>IFERROR(IF(特征计算_周度!H775&gt;$I$3,MIN($I$4,MAX(-$I$5,(特征计算_周度!H775-$I$3)*$I$4)),0),"")</f>
        <v/>
      </c>
    </row>
    <row r="776">
      <c r="A776" s="117">
        <f>特征计算_周度!A759</f>
        <v/>
      </c>
      <c r="B776" s="171">
        <f>IFERROR($A$3*特征计算_周度!B776+$B$3*特征计算_周度!C776+$C$3*特征计算_周度!D776+$D$3*特征计算_周度!E776+$E$3*特征计算_周度!F776+$F$3*特征计算_周度!H776,"")</f>
        <v/>
      </c>
      <c r="C776" s="118">
        <f>IFERROR(PERCENTILE(OFFSET(B776,1-364,0,364,1),$C$7),"")</f>
        <v/>
      </c>
      <c r="D776" s="118">
        <f>IFERROR(PERCENTILE(OFFSET(B776,1-364,0,364,1),$C$11),"")</f>
        <v/>
      </c>
      <c r="E776" s="122">
        <f>_xlfn.LET(_xlpm.initState,IF(OR(B776="",C776=""),"",IF(OR(特征计算_周度!B759&gt;$B$15,特征计算_周度!C759&gt;$B$15,特征计算_周度!G759&gt;$B$15,特征计算_周度!E759&gt;$B$15,特征计算_周度!F759&gt;$B$15),$A$12,IFERROR(IF(B776&lt;PERCENTILE(OFFSET(B776,1-364,0,364,1),$C$7),$A$7,IF(B776&lt;PERCENTILE(OFFSET(B776,1-364,0,364,1),$C$8),$A$8,IF(B776&lt;PERCENTILE(OFFSET(B776,1-364,0,364,1),$C$9),$A$9,IF(B776&lt;PERCENTILE(OFFSET(B776,1-364,0,364,1),$C$10),$A$10,IF(B776&lt;PERCENTILE(OFFSET(B776,1-364,0,364,1),$C$11),$A$11,$A$12))))),""))),_xlpm.dev,原始数据_周度!G759,_xlpm.minDev,MIN(OFFSET(原始数据_周度!G759,1-$D$17,0,$D$17,1)),_xlpm.bounce,_xlpm.dev-_xlpm.minDev,_xlpm.oversold,AND(ISNUMBER(_xlpm.dev),ISNUMBER(_xlpm.minDev),_xlpm.minDev&lt;=$B$17,_xlpm.bounce&gt;=$F$17,OR(_xlpm.initState=$A$12,_xlpm.initState=$A$11,_xlpm.initState=$A$10)),_xlpm.pctOnly,IFERROR(IF(B776&lt;PERCENTILE(OFFSET(B776,1-364,0,364,1),$C$7),$A$7,IF(B776&lt;PERCENTILE(OFFSET(B776,1-364,0,364,1),$C$8),$A$8,IF(B776&lt;PERCENTILE(OFFSET(B776,1-364,0,364,1),$C$9),$A$9,IF(B776&lt;PERCENTILE(OFFSET(B776,1-364,0,364,1),$C$10),$A$10,IF(B776&lt;PERCENTILE(OFFSET(B776,1-364,0,364,1),$C$11),$A$11,$A$12))))),""),IF(_xlpm.initState="","",IF(_xlpm.oversold,_xlpm.pctOnly,_xlpm.initState)))</f>
        <v/>
      </c>
      <c r="F776" s="119" t="n"/>
      <c r="G776" s="120">
        <f>IF(OR(B776="",C776=""),"",IF(OR(特征计算_周度!B759&gt;$B$15,特征计算_周度!C759&gt;$B$15,特征计算_周度!G759&gt;$B$15,特征计算_周度!E759&gt;$B$15,特征计算_周度!F759&gt;$B$15),IF(特征计算_周度!B759&gt;$B$15,"VIX ","")&amp;IF(特征计算_周度!C759&gt;$B$15,"HY ","")&amp;IF(特征计算_周度!G759&gt;$B$15,"Sahm ","")&amp;IF(特征计算_周度!E759&gt;$B$15,"趋势 ","")&amp;IF(特征计算_周度!F759&gt;$B$15,"斜率",""),"—"))</f>
        <v/>
      </c>
      <c r="H776" s="120">
        <f>IF(OR(B776="",C776=""),"",_xlfn.LET(_xlpm.dev,原始数据_周度!G759,_xlpm.minDev,MIN(OFFSET(原始数据_周度!G759,1-$D$17,0,$D$17,1)),_xlpm.bounce,_xlpm.dev-_xlpm.minDev,IF(AND(ISNUMBER(_xlpm.dev),ISNUMBER(_xlpm.minDev),_xlpm.minDev&lt;=$B$17,_xlpm.bounce&gt;=$F$17),"✅ 触发","—")))</f>
        <v/>
      </c>
      <c r="I776" s="172">
        <f>IFERROR(IF(特征计算_周度!H776&gt;$I$3,MIN($I$4,MAX(-$I$5,(特征计算_周度!H776-$I$3)*$I$4)),0),"")</f>
        <v/>
      </c>
    </row>
    <row r="777">
      <c r="A777" s="117">
        <f>特征计算_周度!A760</f>
        <v/>
      </c>
      <c r="B777" s="171">
        <f>IFERROR($A$3*特征计算_周度!B777+$B$3*特征计算_周度!C777+$C$3*特征计算_周度!D777+$D$3*特征计算_周度!E777+$E$3*特征计算_周度!F777+$F$3*特征计算_周度!H777,"")</f>
        <v/>
      </c>
      <c r="C777" s="118">
        <f>IFERROR(PERCENTILE(OFFSET(B777,1-364,0,364,1),$C$7),"")</f>
        <v/>
      </c>
      <c r="D777" s="118">
        <f>IFERROR(PERCENTILE(OFFSET(B777,1-364,0,364,1),$C$11),"")</f>
        <v/>
      </c>
      <c r="E777" s="122">
        <f>_xlfn.LET(_xlpm.initState,IF(OR(B777="",C777=""),"",IF(OR(特征计算_周度!B760&gt;$B$15,特征计算_周度!C760&gt;$B$15,特征计算_周度!G760&gt;$B$15,特征计算_周度!E760&gt;$B$15,特征计算_周度!F760&gt;$B$15),$A$12,IFERROR(IF(B777&lt;PERCENTILE(OFFSET(B777,1-364,0,364,1),$C$7),$A$7,IF(B777&lt;PERCENTILE(OFFSET(B777,1-364,0,364,1),$C$8),$A$8,IF(B777&lt;PERCENTILE(OFFSET(B777,1-364,0,364,1),$C$9),$A$9,IF(B777&lt;PERCENTILE(OFFSET(B777,1-364,0,364,1),$C$10),$A$10,IF(B777&lt;PERCENTILE(OFFSET(B777,1-364,0,364,1),$C$11),$A$11,$A$12))))),""))),_xlpm.dev,原始数据_周度!G760,_xlpm.minDev,MIN(OFFSET(原始数据_周度!G760,1-$D$17,0,$D$17,1)),_xlpm.bounce,_xlpm.dev-_xlpm.minDev,_xlpm.oversold,AND(ISNUMBER(_xlpm.dev),ISNUMBER(_xlpm.minDev),_xlpm.minDev&lt;=$B$17,_xlpm.bounce&gt;=$F$17,OR(_xlpm.initState=$A$12,_xlpm.initState=$A$11,_xlpm.initState=$A$10)),_xlpm.pctOnly,IFERROR(IF(B777&lt;PERCENTILE(OFFSET(B777,1-364,0,364,1),$C$7),$A$7,IF(B777&lt;PERCENTILE(OFFSET(B777,1-364,0,364,1),$C$8),$A$8,IF(B777&lt;PERCENTILE(OFFSET(B777,1-364,0,364,1),$C$9),$A$9,IF(B777&lt;PERCENTILE(OFFSET(B777,1-364,0,364,1),$C$10),$A$10,IF(B777&lt;PERCENTILE(OFFSET(B777,1-364,0,364,1),$C$11),$A$11,$A$12))))),""),IF(_xlpm.initState="","",IF(_xlpm.oversold,_xlpm.pctOnly,_xlpm.initState)))</f>
        <v/>
      </c>
      <c r="F777" s="119" t="n"/>
      <c r="G777" s="120">
        <f>IF(OR(B777="",C777=""),"",IF(OR(特征计算_周度!B760&gt;$B$15,特征计算_周度!C760&gt;$B$15,特征计算_周度!G760&gt;$B$15,特征计算_周度!E760&gt;$B$15,特征计算_周度!F760&gt;$B$15),IF(特征计算_周度!B760&gt;$B$15,"VIX ","")&amp;IF(特征计算_周度!C760&gt;$B$15,"HY ","")&amp;IF(特征计算_周度!G760&gt;$B$15,"Sahm ","")&amp;IF(特征计算_周度!E760&gt;$B$15,"趋势 ","")&amp;IF(特征计算_周度!F760&gt;$B$15,"斜率",""),"—"))</f>
        <v/>
      </c>
      <c r="H777" s="120">
        <f>IF(OR(B777="",C777=""),"",_xlfn.LET(_xlpm.dev,原始数据_周度!G760,_xlpm.minDev,MIN(OFFSET(原始数据_周度!G760,1-$D$17,0,$D$17,1)),_xlpm.bounce,_xlpm.dev-_xlpm.minDev,IF(AND(ISNUMBER(_xlpm.dev),ISNUMBER(_xlpm.minDev),_xlpm.minDev&lt;=$B$17,_xlpm.bounce&gt;=$F$17),"✅ 触发","—")))</f>
        <v/>
      </c>
      <c r="I777" s="172">
        <f>IFERROR(IF(特征计算_周度!H777&gt;$I$3,MIN($I$4,MAX(-$I$5,(特征计算_周度!H777-$I$3)*$I$4)),0),"")</f>
        <v/>
      </c>
    </row>
    <row r="778">
      <c r="A778" s="117">
        <f>特征计算_周度!A761</f>
        <v/>
      </c>
      <c r="B778" s="171">
        <f>IFERROR($A$3*特征计算_周度!B778+$B$3*特征计算_周度!C778+$C$3*特征计算_周度!D778+$D$3*特征计算_周度!E778+$E$3*特征计算_周度!F778+$F$3*特征计算_周度!H778,"")</f>
        <v/>
      </c>
      <c r="C778" s="118">
        <f>IFERROR(PERCENTILE(OFFSET(B778,1-364,0,364,1),$C$7),"")</f>
        <v/>
      </c>
      <c r="D778" s="118">
        <f>IFERROR(PERCENTILE(OFFSET(B778,1-364,0,364,1),$C$11),"")</f>
        <v/>
      </c>
      <c r="E778" s="122">
        <f>_xlfn.LET(_xlpm.initState,IF(OR(B778="",C778=""),"",IF(OR(特征计算_周度!B761&gt;$B$15,特征计算_周度!C761&gt;$B$15,特征计算_周度!G761&gt;$B$15,特征计算_周度!E761&gt;$B$15,特征计算_周度!F761&gt;$B$15),$A$12,IFERROR(IF(B778&lt;PERCENTILE(OFFSET(B778,1-364,0,364,1),$C$7),$A$7,IF(B778&lt;PERCENTILE(OFFSET(B778,1-364,0,364,1),$C$8),$A$8,IF(B778&lt;PERCENTILE(OFFSET(B778,1-364,0,364,1),$C$9),$A$9,IF(B778&lt;PERCENTILE(OFFSET(B778,1-364,0,364,1),$C$10),$A$10,IF(B778&lt;PERCENTILE(OFFSET(B778,1-364,0,364,1),$C$11),$A$11,$A$12))))),""))),_xlpm.dev,原始数据_周度!G761,_xlpm.minDev,MIN(OFFSET(原始数据_周度!G761,1-$D$17,0,$D$17,1)),_xlpm.bounce,_xlpm.dev-_xlpm.minDev,_xlpm.oversold,AND(ISNUMBER(_xlpm.dev),ISNUMBER(_xlpm.minDev),_xlpm.minDev&lt;=$B$17,_xlpm.bounce&gt;=$F$17,OR(_xlpm.initState=$A$12,_xlpm.initState=$A$11,_xlpm.initState=$A$10)),_xlpm.pctOnly,IFERROR(IF(B778&lt;PERCENTILE(OFFSET(B778,1-364,0,364,1),$C$7),$A$7,IF(B778&lt;PERCENTILE(OFFSET(B778,1-364,0,364,1),$C$8),$A$8,IF(B778&lt;PERCENTILE(OFFSET(B778,1-364,0,364,1),$C$9),$A$9,IF(B778&lt;PERCENTILE(OFFSET(B778,1-364,0,364,1),$C$10),$A$10,IF(B778&lt;PERCENTILE(OFFSET(B778,1-364,0,364,1),$C$11),$A$11,$A$12))))),""),IF(_xlpm.initState="","",IF(_xlpm.oversold,_xlpm.pctOnly,_xlpm.initState)))</f>
        <v/>
      </c>
      <c r="F778" s="119" t="n"/>
      <c r="G778" s="120">
        <f>IF(OR(B778="",C778=""),"",IF(OR(特征计算_周度!B761&gt;$B$15,特征计算_周度!C761&gt;$B$15,特征计算_周度!G761&gt;$B$15,特征计算_周度!E761&gt;$B$15,特征计算_周度!F761&gt;$B$15),IF(特征计算_周度!B761&gt;$B$15,"VIX ","")&amp;IF(特征计算_周度!C761&gt;$B$15,"HY ","")&amp;IF(特征计算_周度!G761&gt;$B$15,"Sahm ","")&amp;IF(特征计算_周度!E761&gt;$B$15,"趋势 ","")&amp;IF(特征计算_周度!F761&gt;$B$15,"斜率",""),"—"))</f>
        <v/>
      </c>
      <c r="H778" s="120">
        <f>IF(OR(B778="",C778=""),"",_xlfn.LET(_xlpm.dev,原始数据_周度!G761,_xlpm.minDev,MIN(OFFSET(原始数据_周度!G761,1-$D$17,0,$D$17,1)),_xlpm.bounce,_xlpm.dev-_xlpm.minDev,IF(AND(ISNUMBER(_xlpm.dev),ISNUMBER(_xlpm.minDev),_xlpm.minDev&lt;=$B$17,_xlpm.bounce&gt;=$F$17),"✅ 触发","—")))</f>
        <v/>
      </c>
      <c r="I778" s="172">
        <f>IFERROR(IF(特征计算_周度!H778&gt;$I$3,MIN($I$4,MAX(-$I$5,(特征计算_周度!H778-$I$3)*$I$4)),0),"")</f>
        <v/>
      </c>
    </row>
    <row r="779">
      <c r="A779" s="117">
        <f>特征计算_周度!A762</f>
        <v/>
      </c>
      <c r="B779" s="171">
        <f>IFERROR($A$3*特征计算_周度!B779+$B$3*特征计算_周度!C779+$C$3*特征计算_周度!D779+$D$3*特征计算_周度!E779+$E$3*特征计算_周度!F779+$F$3*特征计算_周度!H779,"")</f>
        <v/>
      </c>
      <c r="C779" s="118">
        <f>IFERROR(PERCENTILE(OFFSET(B779,1-364,0,364,1),$C$7),"")</f>
        <v/>
      </c>
      <c r="D779" s="118">
        <f>IFERROR(PERCENTILE(OFFSET(B779,1-364,0,364,1),$C$11),"")</f>
        <v/>
      </c>
      <c r="E779" s="122">
        <f>_xlfn.LET(_xlpm.initState,IF(OR(B779="",C779=""),"",IF(OR(特征计算_周度!B762&gt;$B$15,特征计算_周度!C762&gt;$B$15,特征计算_周度!G762&gt;$B$15,特征计算_周度!E762&gt;$B$15,特征计算_周度!F762&gt;$B$15),$A$12,IFERROR(IF(B779&lt;PERCENTILE(OFFSET(B779,1-364,0,364,1),$C$7),$A$7,IF(B779&lt;PERCENTILE(OFFSET(B779,1-364,0,364,1),$C$8),$A$8,IF(B779&lt;PERCENTILE(OFFSET(B779,1-364,0,364,1),$C$9),$A$9,IF(B779&lt;PERCENTILE(OFFSET(B779,1-364,0,364,1),$C$10),$A$10,IF(B779&lt;PERCENTILE(OFFSET(B779,1-364,0,364,1),$C$11),$A$11,$A$12))))),""))),_xlpm.dev,原始数据_周度!G762,_xlpm.minDev,MIN(OFFSET(原始数据_周度!G762,1-$D$17,0,$D$17,1)),_xlpm.bounce,_xlpm.dev-_xlpm.minDev,_xlpm.oversold,AND(ISNUMBER(_xlpm.dev),ISNUMBER(_xlpm.minDev),_xlpm.minDev&lt;=$B$17,_xlpm.bounce&gt;=$F$17,OR(_xlpm.initState=$A$12,_xlpm.initState=$A$11,_xlpm.initState=$A$10)),_xlpm.pctOnly,IFERROR(IF(B779&lt;PERCENTILE(OFFSET(B779,1-364,0,364,1),$C$7),$A$7,IF(B779&lt;PERCENTILE(OFFSET(B779,1-364,0,364,1),$C$8),$A$8,IF(B779&lt;PERCENTILE(OFFSET(B779,1-364,0,364,1),$C$9),$A$9,IF(B779&lt;PERCENTILE(OFFSET(B779,1-364,0,364,1),$C$10),$A$10,IF(B779&lt;PERCENTILE(OFFSET(B779,1-364,0,364,1),$C$11),$A$11,$A$12))))),""),IF(_xlpm.initState="","",IF(_xlpm.oversold,_xlpm.pctOnly,_xlpm.initState)))</f>
        <v/>
      </c>
      <c r="F779" s="119" t="n"/>
      <c r="G779" s="120">
        <f>IF(OR(B779="",C779=""),"",IF(OR(特征计算_周度!B762&gt;$B$15,特征计算_周度!C762&gt;$B$15,特征计算_周度!G762&gt;$B$15,特征计算_周度!E762&gt;$B$15,特征计算_周度!F762&gt;$B$15),IF(特征计算_周度!B762&gt;$B$15,"VIX ","")&amp;IF(特征计算_周度!C762&gt;$B$15,"HY ","")&amp;IF(特征计算_周度!G762&gt;$B$15,"Sahm ","")&amp;IF(特征计算_周度!E762&gt;$B$15,"趋势 ","")&amp;IF(特征计算_周度!F762&gt;$B$15,"斜率",""),"—"))</f>
        <v/>
      </c>
      <c r="H779" s="120">
        <f>IF(OR(B779="",C779=""),"",_xlfn.LET(_xlpm.dev,原始数据_周度!G762,_xlpm.minDev,MIN(OFFSET(原始数据_周度!G762,1-$D$17,0,$D$17,1)),_xlpm.bounce,_xlpm.dev-_xlpm.minDev,IF(AND(ISNUMBER(_xlpm.dev),ISNUMBER(_xlpm.minDev),_xlpm.minDev&lt;=$B$17,_xlpm.bounce&gt;=$F$17),"✅ 触发","—")))</f>
        <v/>
      </c>
      <c r="I779" s="172">
        <f>IFERROR(IF(特征计算_周度!H779&gt;$I$3,MIN($I$4,MAX(-$I$5,(特征计算_周度!H779-$I$3)*$I$4)),0),"")</f>
        <v/>
      </c>
    </row>
    <row r="780">
      <c r="A780" s="117">
        <f>特征计算_周度!A763</f>
        <v/>
      </c>
      <c r="B780" s="171">
        <f>IFERROR($A$3*特征计算_周度!B780+$B$3*特征计算_周度!C780+$C$3*特征计算_周度!D780+$D$3*特征计算_周度!E780+$E$3*特征计算_周度!F780+$F$3*特征计算_周度!H780,"")</f>
        <v/>
      </c>
      <c r="C780" s="118">
        <f>IFERROR(PERCENTILE(OFFSET(B780,1-364,0,364,1),$C$7),"")</f>
        <v/>
      </c>
      <c r="D780" s="118">
        <f>IFERROR(PERCENTILE(OFFSET(B780,1-364,0,364,1),$C$11),"")</f>
        <v/>
      </c>
      <c r="E780" s="122">
        <f>_xlfn.LET(_xlpm.initState,IF(OR(B780="",C780=""),"",IF(OR(特征计算_周度!B763&gt;$B$15,特征计算_周度!C763&gt;$B$15,特征计算_周度!G763&gt;$B$15,特征计算_周度!E763&gt;$B$15,特征计算_周度!F763&gt;$B$15),$A$12,IFERROR(IF(B780&lt;PERCENTILE(OFFSET(B780,1-364,0,364,1),$C$7),$A$7,IF(B780&lt;PERCENTILE(OFFSET(B780,1-364,0,364,1),$C$8),$A$8,IF(B780&lt;PERCENTILE(OFFSET(B780,1-364,0,364,1),$C$9),$A$9,IF(B780&lt;PERCENTILE(OFFSET(B780,1-364,0,364,1),$C$10),$A$10,IF(B780&lt;PERCENTILE(OFFSET(B780,1-364,0,364,1),$C$11),$A$11,$A$12))))),""))),_xlpm.dev,原始数据_周度!G763,_xlpm.minDev,MIN(OFFSET(原始数据_周度!G763,1-$D$17,0,$D$17,1)),_xlpm.bounce,_xlpm.dev-_xlpm.minDev,_xlpm.oversold,AND(ISNUMBER(_xlpm.dev),ISNUMBER(_xlpm.minDev),_xlpm.minDev&lt;=$B$17,_xlpm.bounce&gt;=$F$17,OR(_xlpm.initState=$A$12,_xlpm.initState=$A$11,_xlpm.initState=$A$10)),_xlpm.pctOnly,IFERROR(IF(B780&lt;PERCENTILE(OFFSET(B780,1-364,0,364,1),$C$7),$A$7,IF(B780&lt;PERCENTILE(OFFSET(B780,1-364,0,364,1),$C$8),$A$8,IF(B780&lt;PERCENTILE(OFFSET(B780,1-364,0,364,1),$C$9),$A$9,IF(B780&lt;PERCENTILE(OFFSET(B780,1-364,0,364,1),$C$10),$A$10,IF(B780&lt;PERCENTILE(OFFSET(B780,1-364,0,364,1),$C$11),$A$11,$A$12))))),""),IF(_xlpm.initState="","",IF(_xlpm.oversold,_xlpm.pctOnly,_xlpm.initState)))</f>
        <v/>
      </c>
      <c r="F780" s="119" t="n"/>
      <c r="G780" s="120">
        <f>IF(OR(B780="",C780=""),"",IF(OR(特征计算_周度!B763&gt;$B$15,特征计算_周度!C763&gt;$B$15,特征计算_周度!G763&gt;$B$15,特征计算_周度!E763&gt;$B$15,特征计算_周度!F763&gt;$B$15),IF(特征计算_周度!B763&gt;$B$15,"VIX ","")&amp;IF(特征计算_周度!C763&gt;$B$15,"HY ","")&amp;IF(特征计算_周度!G763&gt;$B$15,"Sahm ","")&amp;IF(特征计算_周度!E763&gt;$B$15,"趋势 ","")&amp;IF(特征计算_周度!F763&gt;$B$15,"斜率",""),"—"))</f>
        <v/>
      </c>
      <c r="H780" s="120">
        <f>IF(OR(B780="",C780=""),"",_xlfn.LET(_xlpm.dev,原始数据_周度!G763,_xlpm.minDev,MIN(OFFSET(原始数据_周度!G763,1-$D$17,0,$D$17,1)),_xlpm.bounce,_xlpm.dev-_xlpm.minDev,IF(AND(ISNUMBER(_xlpm.dev),ISNUMBER(_xlpm.minDev),_xlpm.minDev&lt;=$B$17,_xlpm.bounce&gt;=$F$17),"✅ 触发","—")))</f>
        <v/>
      </c>
      <c r="I780" s="172">
        <f>IFERROR(IF(特征计算_周度!H780&gt;$I$3,MIN($I$4,MAX(-$I$5,(特征计算_周度!H780-$I$3)*$I$4)),0),"")</f>
        <v/>
      </c>
    </row>
    <row r="781">
      <c r="A781" s="117">
        <f>特征计算_周度!A764</f>
        <v/>
      </c>
      <c r="B781" s="171">
        <f>IFERROR($A$3*特征计算_周度!B781+$B$3*特征计算_周度!C781+$C$3*特征计算_周度!D781+$D$3*特征计算_周度!E781+$E$3*特征计算_周度!F781+$F$3*特征计算_周度!H781,"")</f>
        <v/>
      </c>
      <c r="C781" s="118">
        <f>IFERROR(PERCENTILE(OFFSET(B781,1-364,0,364,1),$C$7),"")</f>
        <v/>
      </c>
      <c r="D781" s="118">
        <f>IFERROR(PERCENTILE(OFFSET(B781,1-364,0,364,1),$C$11),"")</f>
        <v/>
      </c>
      <c r="E781" s="122">
        <f>_xlfn.LET(_xlpm.initState,IF(OR(B781="",C781=""),"",IF(OR(特征计算_周度!B764&gt;$B$15,特征计算_周度!C764&gt;$B$15,特征计算_周度!G764&gt;$B$15,特征计算_周度!E764&gt;$B$15,特征计算_周度!F764&gt;$B$15),$A$12,IFERROR(IF(B781&lt;PERCENTILE(OFFSET(B781,1-364,0,364,1),$C$7),$A$7,IF(B781&lt;PERCENTILE(OFFSET(B781,1-364,0,364,1),$C$8),$A$8,IF(B781&lt;PERCENTILE(OFFSET(B781,1-364,0,364,1),$C$9),$A$9,IF(B781&lt;PERCENTILE(OFFSET(B781,1-364,0,364,1),$C$10),$A$10,IF(B781&lt;PERCENTILE(OFFSET(B781,1-364,0,364,1),$C$11),$A$11,$A$12))))),""))),_xlpm.dev,原始数据_周度!G764,_xlpm.minDev,MIN(OFFSET(原始数据_周度!G764,1-$D$17,0,$D$17,1)),_xlpm.bounce,_xlpm.dev-_xlpm.minDev,_xlpm.oversold,AND(ISNUMBER(_xlpm.dev),ISNUMBER(_xlpm.minDev),_xlpm.minDev&lt;=$B$17,_xlpm.bounce&gt;=$F$17,OR(_xlpm.initState=$A$12,_xlpm.initState=$A$11,_xlpm.initState=$A$10)),_xlpm.pctOnly,IFERROR(IF(B781&lt;PERCENTILE(OFFSET(B781,1-364,0,364,1),$C$7),$A$7,IF(B781&lt;PERCENTILE(OFFSET(B781,1-364,0,364,1),$C$8),$A$8,IF(B781&lt;PERCENTILE(OFFSET(B781,1-364,0,364,1),$C$9),$A$9,IF(B781&lt;PERCENTILE(OFFSET(B781,1-364,0,364,1),$C$10),$A$10,IF(B781&lt;PERCENTILE(OFFSET(B781,1-364,0,364,1),$C$11),$A$11,$A$12))))),""),IF(_xlpm.initState="","",IF(_xlpm.oversold,_xlpm.pctOnly,_xlpm.initState)))</f>
        <v/>
      </c>
      <c r="F781" s="119" t="n"/>
      <c r="G781" s="120">
        <f>IF(OR(B781="",C781=""),"",IF(OR(特征计算_周度!B764&gt;$B$15,特征计算_周度!C764&gt;$B$15,特征计算_周度!G764&gt;$B$15,特征计算_周度!E764&gt;$B$15,特征计算_周度!F764&gt;$B$15),IF(特征计算_周度!B764&gt;$B$15,"VIX ","")&amp;IF(特征计算_周度!C764&gt;$B$15,"HY ","")&amp;IF(特征计算_周度!G764&gt;$B$15,"Sahm ","")&amp;IF(特征计算_周度!E764&gt;$B$15,"趋势 ","")&amp;IF(特征计算_周度!F764&gt;$B$15,"斜率",""),"—"))</f>
        <v/>
      </c>
      <c r="H781" s="120">
        <f>IF(OR(B781="",C781=""),"",_xlfn.LET(_xlpm.dev,原始数据_周度!G764,_xlpm.minDev,MIN(OFFSET(原始数据_周度!G764,1-$D$17,0,$D$17,1)),_xlpm.bounce,_xlpm.dev-_xlpm.minDev,IF(AND(ISNUMBER(_xlpm.dev),ISNUMBER(_xlpm.minDev),_xlpm.minDev&lt;=$B$17,_xlpm.bounce&gt;=$F$17),"✅ 触发","—")))</f>
        <v/>
      </c>
      <c r="I781" s="172">
        <f>IFERROR(IF(特征计算_周度!H781&gt;$I$3,MIN($I$4,MAX(-$I$5,(特征计算_周度!H781-$I$3)*$I$4)),0),"")</f>
        <v/>
      </c>
    </row>
    <row r="782">
      <c r="A782" s="117">
        <f>特征计算_周度!A765</f>
        <v/>
      </c>
      <c r="B782" s="171">
        <f>IFERROR($A$3*特征计算_周度!B782+$B$3*特征计算_周度!C782+$C$3*特征计算_周度!D782+$D$3*特征计算_周度!E782+$E$3*特征计算_周度!F782+$F$3*特征计算_周度!H782,"")</f>
        <v/>
      </c>
      <c r="C782" s="118">
        <f>IFERROR(PERCENTILE(OFFSET(B782,1-364,0,364,1),$C$7),"")</f>
        <v/>
      </c>
      <c r="D782" s="118">
        <f>IFERROR(PERCENTILE(OFFSET(B782,1-364,0,364,1),$C$11),"")</f>
        <v/>
      </c>
      <c r="E782" s="122">
        <f>_xlfn.LET(_xlpm.initState,IF(OR(B782="",C782=""),"",IF(OR(特征计算_周度!B765&gt;$B$15,特征计算_周度!C765&gt;$B$15,特征计算_周度!G765&gt;$B$15,特征计算_周度!E765&gt;$B$15,特征计算_周度!F765&gt;$B$15),$A$12,IFERROR(IF(B782&lt;PERCENTILE(OFFSET(B782,1-364,0,364,1),$C$7),$A$7,IF(B782&lt;PERCENTILE(OFFSET(B782,1-364,0,364,1),$C$8),$A$8,IF(B782&lt;PERCENTILE(OFFSET(B782,1-364,0,364,1),$C$9),$A$9,IF(B782&lt;PERCENTILE(OFFSET(B782,1-364,0,364,1),$C$10),$A$10,IF(B782&lt;PERCENTILE(OFFSET(B782,1-364,0,364,1),$C$11),$A$11,$A$12))))),""))),_xlpm.dev,原始数据_周度!G765,_xlpm.minDev,MIN(OFFSET(原始数据_周度!G765,1-$D$17,0,$D$17,1)),_xlpm.bounce,_xlpm.dev-_xlpm.minDev,_xlpm.oversold,AND(ISNUMBER(_xlpm.dev),ISNUMBER(_xlpm.minDev),_xlpm.minDev&lt;=$B$17,_xlpm.bounce&gt;=$F$17,OR(_xlpm.initState=$A$12,_xlpm.initState=$A$11,_xlpm.initState=$A$10)),_xlpm.pctOnly,IFERROR(IF(B782&lt;PERCENTILE(OFFSET(B782,1-364,0,364,1),$C$7),$A$7,IF(B782&lt;PERCENTILE(OFFSET(B782,1-364,0,364,1),$C$8),$A$8,IF(B782&lt;PERCENTILE(OFFSET(B782,1-364,0,364,1),$C$9),$A$9,IF(B782&lt;PERCENTILE(OFFSET(B782,1-364,0,364,1),$C$10),$A$10,IF(B782&lt;PERCENTILE(OFFSET(B782,1-364,0,364,1),$C$11),$A$11,$A$12))))),""),IF(_xlpm.initState="","",IF(_xlpm.oversold,_xlpm.pctOnly,_xlpm.initState)))</f>
        <v/>
      </c>
      <c r="F782" s="119" t="n"/>
      <c r="G782" s="120">
        <f>IF(OR(B782="",C782=""),"",IF(OR(特征计算_周度!B765&gt;$B$15,特征计算_周度!C765&gt;$B$15,特征计算_周度!G765&gt;$B$15,特征计算_周度!E765&gt;$B$15,特征计算_周度!F765&gt;$B$15),IF(特征计算_周度!B765&gt;$B$15,"VIX ","")&amp;IF(特征计算_周度!C765&gt;$B$15,"HY ","")&amp;IF(特征计算_周度!G765&gt;$B$15,"Sahm ","")&amp;IF(特征计算_周度!E765&gt;$B$15,"趋势 ","")&amp;IF(特征计算_周度!F765&gt;$B$15,"斜率",""),"—"))</f>
        <v/>
      </c>
      <c r="H782" s="120">
        <f>IF(OR(B782="",C782=""),"",_xlfn.LET(_xlpm.dev,原始数据_周度!G765,_xlpm.minDev,MIN(OFFSET(原始数据_周度!G765,1-$D$17,0,$D$17,1)),_xlpm.bounce,_xlpm.dev-_xlpm.minDev,IF(AND(ISNUMBER(_xlpm.dev),ISNUMBER(_xlpm.minDev),_xlpm.minDev&lt;=$B$17,_xlpm.bounce&gt;=$F$17),"✅ 触发","—")))</f>
        <v/>
      </c>
      <c r="I782" s="172">
        <f>IFERROR(IF(特征计算_周度!H782&gt;$I$3,MIN($I$4,MAX(-$I$5,(特征计算_周度!H782-$I$3)*$I$4)),0),"")</f>
        <v/>
      </c>
    </row>
    <row r="783">
      <c r="A783" s="117">
        <f>特征计算_周度!A766</f>
        <v/>
      </c>
      <c r="B783" s="171">
        <f>IFERROR($A$3*特征计算_周度!B783+$B$3*特征计算_周度!C783+$C$3*特征计算_周度!D783+$D$3*特征计算_周度!E783+$E$3*特征计算_周度!F783+$F$3*特征计算_周度!H783,"")</f>
        <v/>
      </c>
      <c r="C783" s="118">
        <f>IFERROR(PERCENTILE(OFFSET(B783,1-364,0,364,1),$C$7),"")</f>
        <v/>
      </c>
      <c r="D783" s="118">
        <f>IFERROR(PERCENTILE(OFFSET(B783,1-364,0,364,1),$C$11),"")</f>
        <v/>
      </c>
      <c r="E783" s="122">
        <f>_xlfn.LET(_xlpm.initState,IF(OR(B783="",C783=""),"",IF(OR(特征计算_周度!B766&gt;$B$15,特征计算_周度!C766&gt;$B$15,特征计算_周度!G766&gt;$B$15,特征计算_周度!E766&gt;$B$15,特征计算_周度!F766&gt;$B$15),$A$12,IFERROR(IF(B783&lt;PERCENTILE(OFFSET(B783,1-364,0,364,1),$C$7),$A$7,IF(B783&lt;PERCENTILE(OFFSET(B783,1-364,0,364,1),$C$8),$A$8,IF(B783&lt;PERCENTILE(OFFSET(B783,1-364,0,364,1),$C$9),$A$9,IF(B783&lt;PERCENTILE(OFFSET(B783,1-364,0,364,1),$C$10),$A$10,IF(B783&lt;PERCENTILE(OFFSET(B783,1-364,0,364,1),$C$11),$A$11,$A$12))))),""))),_xlpm.dev,原始数据_周度!G766,_xlpm.minDev,MIN(OFFSET(原始数据_周度!G766,1-$D$17,0,$D$17,1)),_xlpm.bounce,_xlpm.dev-_xlpm.minDev,_xlpm.oversold,AND(ISNUMBER(_xlpm.dev),ISNUMBER(_xlpm.minDev),_xlpm.minDev&lt;=$B$17,_xlpm.bounce&gt;=$F$17,OR(_xlpm.initState=$A$12,_xlpm.initState=$A$11,_xlpm.initState=$A$10)),_xlpm.pctOnly,IFERROR(IF(B783&lt;PERCENTILE(OFFSET(B783,1-364,0,364,1),$C$7),$A$7,IF(B783&lt;PERCENTILE(OFFSET(B783,1-364,0,364,1),$C$8),$A$8,IF(B783&lt;PERCENTILE(OFFSET(B783,1-364,0,364,1),$C$9),$A$9,IF(B783&lt;PERCENTILE(OFFSET(B783,1-364,0,364,1),$C$10),$A$10,IF(B783&lt;PERCENTILE(OFFSET(B783,1-364,0,364,1),$C$11),$A$11,$A$12))))),""),IF(_xlpm.initState="","",IF(_xlpm.oversold,_xlpm.pctOnly,_xlpm.initState)))</f>
        <v/>
      </c>
      <c r="F783" s="119" t="n"/>
      <c r="G783" s="120">
        <f>IF(OR(B783="",C783=""),"",IF(OR(特征计算_周度!B766&gt;$B$15,特征计算_周度!C766&gt;$B$15,特征计算_周度!G766&gt;$B$15,特征计算_周度!E766&gt;$B$15,特征计算_周度!F766&gt;$B$15),IF(特征计算_周度!B766&gt;$B$15,"VIX ","")&amp;IF(特征计算_周度!C766&gt;$B$15,"HY ","")&amp;IF(特征计算_周度!G766&gt;$B$15,"Sahm ","")&amp;IF(特征计算_周度!E766&gt;$B$15,"趋势 ","")&amp;IF(特征计算_周度!F766&gt;$B$15,"斜率",""),"—"))</f>
        <v/>
      </c>
      <c r="H783" s="120">
        <f>IF(OR(B783="",C783=""),"",_xlfn.LET(_xlpm.dev,原始数据_周度!G766,_xlpm.minDev,MIN(OFFSET(原始数据_周度!G766,1-$D$17,0,$D$17,1)),_xlpm.bounce,_xlpm.dev-_xlpm.minDev,IF(AND(ISNUMBER(_xlpm.dev),ISNUMBER(_xlpm.minDev),_xlpm.minDev&lt;=$B$17,_xlpm.bounce&gt;=$F$17),"✅ 触发","—")))</f>
        <v/>
      </c>
      <c r="I783" s="172">
        <f>IFERROR(IF(特征计算_周度!H783&gt;$I$3,MIN($I$4,MAX(-$I$5,(特征计算_周度!H783-$I$3)*$I$4)),0),"")</f>
        <v/>
      </c>
    </row>
    <row r="784">
      <c r="A784" s="117">
        <f>特征计算_周度!A767</f>
        <v/>
      </c>
      <c r="B784" s="171">
        <f>IFERROR($A$3*特征计算_周度!B784+$B$3*特征计算_周度!C784+$C$3*特征计算_周度!D784+$D$3*特征计算_周度!E784+$E$3*特征计算_周度!F784+$F$3*特征计算_周度!H784,"")</f>
        <v/>
      </c>
      <c r="C784" s="118">
        <f>IFERROR(PERCENTILE(OFFSET(B784,1-364,0,364,1),$C$7),"")</f>
        <v/>
      </c>
      <c r="D784" s="118">
        <f>IFERROR(PERCENTILE(OFFSET(B784,1-364,0,364,1),$C$11),"")</f>
        <v/>
      </c>
      <c r="E784" s="122">
        <f>_xlfn.LET(_xlpm.initState,IF(OR(B784="",C784=""),"",IF(OR(特征计算_周度!B767&gt;$B$15,特征计算_周度!C767&gt;$B$15,特征计算_周度!G767&gt;$B$15,特征计算_周度!E767&gt;$B$15,特征计算_周度!F767&gt;$B$15),$A$12,IFERROR(IF(B784&lt;PERCENTILE(OFFSET(B784,1-364,0,364,1),$C$7),$A$7,IF(B784&lt;PERCENTILE(OFFSET(B784,1-364,0,364,1),$C$8),$A$8,IF(B784&lt;PERCENTILE(OFFSET(B784,1-364,0,364,1),$C$9),$A$9,IF(B784&lt;PERCENTILE(OFFSET(B784,1-364,0,364,1),$C$10),$A$10,IF(B784&lt;PERCENTILE(OFFSET(B784,1-364,0,364,1),$C$11),$A$11,$A$12))))),""))),_xlpm.dev,原始数据_周度!G767,_xlpm.minDev,MIN(OFFSET(原始数据_周度!G767,1-$D$17,0,$D$17,1)),_xlpm.bounce,_xlpm.dev-_xlpm.minDev,_xlpm.oversold,AND(ISNUMBER(_xlpm.dev),ISNUMBER(_xlpm.minDev),_xlpm.minDev&lt;=$B$17,_xlpm.bounce&gt;=$F$17,OR(_xlpm.initState=$A$12,_xlpm.initState=$A$11,_xlpm.initState=$A$10)),_xlpm.pctOnly,IFERROR(IF(B784&lt;PERCENTILE(OFFSET(B784,1-364,0,364,1),$C$7),$A$7,IF(B784&lt;PERCENTILE(OFFSET(B784,1-364,0,364,1),$C$8),$A$8,IF(B784&lt;PERCENTILE(OFFSET(B784,1-364,0,364,1),$C$9),$A$9,IF(B784&lt;PERCENTILE(OFFSET(B784,1-364,0,364,1),$C$10),$A$10,IF(B784&lt;PERCENTILE(OFFSET(B784,1-364,0,364,1),$C$11),$A$11,$A$12))))),""),IF(_xlpm.initState="","",IF(_xlpm.oversold,_xlpm.pctOnly,_xlpm.initState)))</f>
        <v/>
      </c>
      <c r="F784" s="119" t="n"/>
      <c r="G784" s="120">
        <f>IF(OR(B784="",C784=""),"",IF(OR(特征计算_周度!B767&gt;$B$15,特征计算_周度!C767&gt;$B$15,特征计算_周度!G767&gt;$B$15,特征计算_周度!E767&gt;$B$15,特征计算_周度!F767&gt;$B$15),IF(特征计算_周度!B767&gt;$B$15,"VIX ","")&amp;IF(特征计算_周度!C767&gt;$B$15,"HY ","")&amp;IF(特征计算_周度!G767&gt;$B$15,"Sahm ","")&amp;IF(特征计算_周度!E767&gt;$B$15,"趋势 ","")&amp;IF(特征计算_周度!F767&gt;$B$15,"斜率",""),"—"))</f>
        <v/>
      </c>
      <c r="H784" s="120">
        <f>IF(OR(B784="",C784=""),"",_xlfn.LET(_xlpm.dev,原始数据_周度!G767,_xlpm.minDev,MIN(OFFSET(原始数据_周度!G767,1-$D$17,0,$D$17,1)),_xlpm.bounce,_xlpm.dev-_xlpm.minDev,IF(AND(ISNUMBER(_xlpm.dev),ISNUMBER(_xlpm.minDev),_xlpm.minDev&lt;=$B$17,_xlpm.bounce&gt;=$F$17),"✅ 触发","—")))</f>
        <v/>
      </c>
      <c r="I784" s="172">
        <f>IFERROR(IF(特征计算_周度!H784&gt;$I$3,MIN($I$4,MAX(-$I$5,(特征计算_周度!H784-$I$3)*$I$4)),0),"")</f>
        <v/>
      </c>
    </row>
    <row r="785">
      <c r="A785" s="117">
        <f>特征计算_周度!A768</f>
        <v/>
      </c>
      <c r="B785" s="171">
        <f>IFERROR($A$3*特征计算_周度!B785+$B$3*特征计算_周度!C785+$C$3*特征计算_周度!D785+$D$3*特征计算_周度!E785+$E$3*特征计算_周度!F785+$F$3*特征计算_周度!H785,"")</f>
        <v/>
      </c>
      <c r="C785" s="118">
        <f>IFERROR(PERCENTILE(OFFSET(B785,1-364,0,364,1),$C$7),"")</f>
        <v/>
      </c>
      <c r="D785" s="118">
        <f>IFERROR(PERCENTILE(OFFSET(B785,1-364,0,364,1),$C$11),"")</f>
        <v/>
      </c>
      <c r="E785" s="122">
        <f>_xlfn.LET(_xlpm.initState,IF(OR(B785="",C785=""),"",IF(OR(特征计算_周度!B768&gt;$B$15,特征计算_周度!C768&gt;$B$15,特征计算_周度!G768&gt;$B$15,特征计算_周度!E768&gt;$B$15,特征计算_周度!F768&gt;$B$15),$A$12,IFERROR(IF(B785&lt;PERCENTILE(OFFSET(B785,1-364,0,364,1),$C$7),$A$7,IF(B785&lt;PERCENTILE(OFFSET(B785,1-364,0,364,1),$C$8),$A$8,IF(B785&lt;PERCENTILE(OFFSET(B785,1-364,0,364,1),$C$9),$A$9,IF(B785&lt;PERCENTILE(OFFSET(B785,1-364,0,364,1),$C$10),$A$10,IF(B785&lt;PERCENTILE(OFFSET(B785,1-364,0,364,1),$C$11),$A$11,$A$12))))),""))),_xlpm.dev,原始数据_周度!G768,_xlpm.minDev,MIN(OFFSET(原始数据_周度!G768,1-$D$17,0,$D$17,1)),_xlpm.bounce,_xlpm.dev-_xlpm.minDev,_xlpm.oversold,AND(ISNUMBER(_xlpm.dev),ISNUMBER(_xlpm.minDev),_xlpm.minDev&lt;=$B$17,_xlpm.bounce&gt;=$F$17,OR(_xlpm.initState=$A$12,_xlpm.initState=$A$11,_xlpm.initState=$A$10)),_xlpm.pctOnly,IFERROR(IF(B785&lt;PERCENTILE(OFFSET(B785,1-364,0,364,1),$C$7),$A$7,IF(B785&lt;PERCENTILE(OFFSET(B785,1-364,0,364,1),$C$8),$A$8,IF(B785&lt;PERCENTILE(OFFSET(B785,1-364,0,364,1),$C$9),$A$9,IF(B785&lt;PERCENTILE(OFFSET(B785,1-364,0,364,1),$C$10),$A$10,IF(B785&lt;PERCENTILE(OFFSET(B785,1-364,0,364,1),$C$11),$A$11,$A$12))))),""),IF(_xlpm.initState="","",IF(_xlpm.oversold,_xlpm.pctOnly,_xlpm.initState)))</f>
        <v/>
      </c>
      <c r="F785" s="119" t="n"/>
      <c r="G785" s="120">
        <f>IF(OR(B785="",C785=""),"",IF(OR(特征计算_周度!B768&gt;$B$15,特征计算_周度!C768&gt;$B$15,特征计算_周度!G768&gt;$B$15,特征计算_周度!E768&gt;$B$15,特征计算_周度!F768&gt;$B$15),IF(特征计算_周度!B768&gt;$B$15,"VIX ","")&amp;IF(特征计算_周度!C768&gt;$B$15,"HY ","")&amp;IF(特征计算_周度!G768&gt;$B$15,"Sahm ","")&amp;IF(特征计算_周度!E768&gt;$B$15,"趋势 ","")&amp;IF(特征计算_周度!F768&gt;$B$15,"斜率",""),"—"))</f>
        <v/>
      </c>
      <c r="H785" s="120">
        <f>IF(OR(B785="",C785=""),"",_xlfn.LET(_xlpm.dev,原始数据_周度!G768,_xlpm.minDev,MIN(OFFSET(原始数据_周度!G768,1-$D$17,0,$D$17,1)),_xlpm.bounce,_xlpm.dev-_xlpm.minDev,IF(AND(ISNUMBER(_xlpm.dev),ISNUMBER(_xlpm.minDev),_xlpm.minDev&lt;=$B$17,_xlpm.bounce&gt;=$F$17),"✅ 触发","—")))</f>
        <v/>
      </c>
      <c r="I785" s="172">
        <f>IFERROR(IF(特征计算_周度!H785&gt;$I$3,MIN($I$4,MAX(-$I$5,(特征计算_周度!H785-$I$3)*$I$4)),0),"")</f>
        <v/>
      </c>
    </row>
    <row r="786">
      <c r="A786" s="117">
        <f>特征计算_周度!A769</f>
        <v/>
      </c>
      <c r="B786" s="171">
        <f>IFERROR($A$3*特征计算_周度!B786+$B$3*特征计算_周度!C786+$C$3*特征计算_周度!D786+$D$3*特征计算_周度!E786+$E$3*特征计算_周度!F786+$F$3*特征计算_周度!H786,"")</f>
        <v/>
      </c>
      <c r="C786" s="118">
        <f>IFERROR(PERCENTILE(OFFSET(B786,1-364,0,364,1),$C$7),"")</f>
        <v/>
      </c>
      <c r="D786" s="118">
        <f>IFERROR(PERCENTILE(OFFSET(B786,1-364,0,364,1),$C$11),"")</f>
        <v/>
      </c>
      <c r="E786" s="122">
        <f>_xlfn.LET(_xlpm.initState,IF(OR(B786="",C786=""),"",IF(OR(特征计算_周度!B769&gt;$B$15,特征计算_周度!C769&gt;$B$15,特征计算_周度!G769&gt;$B$15,特征计算_周度!E769&gt;$B$15,特征计算_周度!F769&gt;$B$15),$A$12,IFERROR(IF(B786&lt;PERCENTILE(OFFSET(B786,1-364,0,364,1),$C$7),$A$7,IF(B786&lt;PERCENTILE(OFFSET(B786,1-364,0,364,1),$C$8),$A$8,IF(B786&lt;PERCENTILE(OFFSET(B786,1-364,0,364,1),$C$9),$A$9,IF(B786&lt;PERCENTILE(OFFSET(B786,1-364,0,364,1),$C$10),$A$10,IF(B786&lt;PERCENTILE(OFFSET(B786,1-364,0,364,1),$C$11),$A$11,$A$12))))),""))),_xlpm.dev,原始数据_周度!G769,_xlpm.minDev,MIN(OFFSET(原始数据_周度!G769,1-$D$17,0,$D$17,1)),_xlpm.bounce,_xlpm.dev-_xlpm.minDev,_xlpm.oversold,AND(ISNUMBER(_xlpm.dev),ISNUMBER(_xlpm.minDev),_xlpm.minDev&lt;=$B$17,_xlpm.bounce&gt;=$F$17,OR(_xlpm.initState=$A$12,_xlpm.initState=$A$11,_xlpm.initState=$A$10)),_xlpm.pctOnly,IFERROR(IF(B786&lt;PERCENTILE(OFFSET(B786,1-364,0,364,1),$C$7),$A$7,IF(B786&lt;PERCENTILE(OFFSET(B786,1-364,0,364,1),$C$8),$A$8,IF(B786&lt;PERCENTILE(OFFSET(B786,1-364,0,364,1),$C$9),$A$9,IF(B786&lt;PERCENTILE(OFFSET(B786,1-364,0,364,1),$C$10),$A$10,IF(B786&lt;PERCENTILE(OFFSET(B786,1-364,0,364,1),$C$11),$A$11,$A$12))))),""),IF(_xlpm.initState="","",IF(_xlpm.oversold,_xlpm.pctOnly,_xlpm.initState)))</f>
        <v/>
      </c>
      <c r="F786" s="119" t="n"/>
      <c r="G786" s="120">
        <f>IF(OR(B786="",C786=""),"",IF(OR(特征计算_周度!B769&gt;$B$15,特征计算_周度!C769&gt;$B$15,特征计算_周度!G769&gt;$B$15,特征计算_周度!E769&gt;$B$15,特征计算_周度!F769&gt;$B$15),IF(特征计算_周度!B769&gt;$B$15,"VIX ","")&amp;IF(特征计算_周度!C769&gt;$B$15,"HY ","")&amp;IF(特征计算_周度!G769&gt;$B$15,"Sahm ","")&amp;IF(特征计算_周度!E769&gt;$B$15,"趋势 ","")&amp;IF(特征计算_周度!F769&gt;$B$15,"斜率",""),"—"))</f>
        <v/>
      </c>
      <c r="H786" s="120">
        <f>IF(OR(B786="",C786=""),"",_xlfn.LET(_xlpm.dev,原始数据_周度!G769,_xlpm.minDev,MIN(OFFSET(原始数据_周度!G769,1-$D$17,0,$D$17,1)),_xlpm.bounce,_xlpm.dev-_xlpm.minDev,IF(AND(ISNUMBER(_xlpm.dev),ISNUMBER(_xlpm.minDev),_xlpm.minDev&lt;=$B$17,_xlpm.bounce&gt;=$F$17),"✅ 触发","—")))</f>
        <v/>
      </c>
      <c r="I786" s="172">
        <f>IFERROR(IF(特征计算_周度!H786&gt;$I$3,MIN($I$4,MAX(-$I$5,(特征计算_周度!H786-$I$3)*$I$4)),0),"")</f>
        <v/>
      </c>
    </row>
    <row r="787">
      <c r="A787" s="117">
        <f>特征计算_周度!A770</f>
        <v/>
      </c>
      <c r="B787" s="171">
        <f>IFERROR($A$3*特征计算_周度!B787+$B$3*特征计算_周度!C787+$C$3*特征计算_周度!D787+$D$3*特征计算_周度!E787+$E$3*特征计算_周度!F787+$F$3*特征计算_周度!H787,"")</f>
        <v/>
      </c>
      <c r="C787" s="118">
        <f>IFERROR(PERCENTILE(OFFSET(B787,1-364,0,364,1),$C$7),"")</f>
        <v/>
      </c>
      <c r="D787" s="118">
        <f>IFERROR(PERCENTILE(OFFSET(B787,1-364,0,364,1),$C$11),"")</f>
        <v/>
      </c>
      <c r="E787" s="122">
        <f>_xlfn.LET(_xlpm.initState,IF(OR(B787="",C787=""),"",IF(OR(特征计算_周度!B770&gt;$B$15,特征计算_周度!C770&gt;$B$15,特征计算_周度!G770&gt;$B$15,特征计算_周度!E770&gt;$B$15,特征计算_周度!F770&gt;$B$15),$A$12,IFERROR(IF(B787&lt;PERCENTILE(OFFSET(B787,1-364,0,364,1),$C$7),$A$7,IF(B787&lt;PERCENTILE(OFFSET(B787,1-364,0,364,1),$C$8),$A$8,IF(B787&lt;PERCENTILE(OFFSET(B787,1-364,0,364,1),$C$9),$A$9,IF(B787&lt;PERCENTILE(OFFSET(B787,1-364,0,364,1),$C$10),$A$10,IF(B787&lt;PERCENTILE(OFFSET(B787,1-364,0,364,1),$C$11),$A$11,$A$12))))),""))),_xlpm.dev,原始数据_周度!G770,_xlpm.minDev,MIN(OFFSET(原始数据_周度!G770,1-$D$17,0,$D$17,1)),_xlpm.bounce,_xlpm.dev-_xlpm.minDev,_xlpm.oversold,AND(ISNUMBER(_xlpm.dev),ISNUMBER(_xlpm.minDev),_xlpm.minDev&lt;=$B$17,_xlpm.bounce&gt;=$F$17,OR(_xlpm.initState=$A$12,_xlpm.initState=$A$11,_xlpm.initState=$A$10)),_xlpm.pctOnly,IFERROR(IF(B787&lt;PERCENTILE(OFFSET(B787,1-364,0,364,1),$C$7),$A$7,IF(B787&lt;PERCENTILE(OFFSET(B787,1-364,0,364,1),$C$8),$A$8,IF(B787&lt;PERCENTILE(OFFSET(B787,1-364,0,364,1),$C$9),$A$9,IF(B787&lt;PERCENTILE(OFFSET(B787,1-364,0,364,1),$C$10),$A$10,IF(B787&lt;PERCENTILE(OFFSET(B787,1-364,0,364,1),$C$11),$A$11,$A$12))))),""),IF(_xlpm.initState="","",IF(_xlpm.oversold,_xlpm.pctOnly,_xlpm.initState)))</f>
        <v/>
      </c>
      <c r="F787" s="119" t="n"/>
      <c r="G787" s="120">
        <f>IF(OR(B787="",C787=""),"",IF(OR(特征计算_周度!B770&gt;$B$15,特征计算_周度!C770&gt;$B$15,特征计算_周度!G770&gt;$B$15,特征计算_周度!E770&gt;$B$15,特征计算_周度!F770&gt;$B$15),IF(特征计算_周度!B770&gt;$B$15,"VIX ","")&amp;IF(特征计算_周度!C770&gt;$B$15,"HY ","")&amp;IF(特征计算_周度!G770&gt;$B$15,"Sahm ","")&amp;IF(特征计算_周度!E770&gt;$B$15,"趋势 ","")&amp;IF(特征计算_周度!F770&gt;$B$15,"斜率",""),"—"))</f>
        <v/>
      </c>
      <c r="H787" s="120">
        <f>IF(OR(B787="",C787=""),"",_xlfn.LET(_xlpm.dev,原始数据_周度!G770,_xlpm.minDev,MIN(OFFSET(原始数据_周度!G770,1-$D$17,0,$D$17,1)),_xlpm.bounce,_xlpm.dev-_xlpm.minDev,IF(AND(ISNUMBER(_xlpm.dev),ISNUMBER(_xlpm.minDev),_xlpm.minDev&lt;=$B$17,_xlpm.bounce&gt;=$F$17),"✅ 触发","—")))</f>
        <v/>
      </c>
      <c r="I787" s="172">
        <f>IFERROR(IF(特征计算_周度!H787&gt;$I$3,MIN($I$4,MAX(-$I$5,(特征计算_周度!H787-$I$3)*$I$4)),0),"")</f>
        <v/>
      </c>
    </row>
    <row r="788">
      <c r="A788" s="117">
        <f>特征计算_周度!A771</f>
        <v/>
      </c>
      <c r="B788" s="171">
        <f>IFERROR($A$3*特征计算_周度!B788+$B$3*特征计算_周度!C788+$C$3*特征计算_周度!D788+$D$3*特征计算_周度!E788+$E$3*特征计算_周度!F788+$F$3*特征计算_周度!H788,"")</f>
        <v/>
      </c>
      <c r="C788" s="118">
        <f>IFERROR(PERCENTILE(OFFSET(B788,1-364,0,364,1),$C$7),"")</f>
        <v/>
      </c>
      <c r="D788" s="118">
        <f>IFERROR(PERCENTILE(OFFSET(B788,1-364,0,364,1),$C$11),"")</f>
        <v/>
      </c>
      <c r="E788" s="122">
        <f>_xlfn.LET(_xlpm.initState,IF(OR(B788="",C788=""),"",IF(OR(特征计算_周度!B771&gt;$B$15,特征计算_周度!C771&gt;$B$15,特征计算_周度!G771&gt;$B$15,特征计算_周度!E771&gt;$B$15,特征计算_周度!F771&gt;$B$15),$A$12,IFERROR(IF(B788&lt;PERCENTILE(OFFSET(B788,1-364,0,364,1),$C$7),$A$7,IF(B788&lt;PERCENTILE(OFFSET(B788,1-364,0,364,1),$C$8),$A$8,IF(B788&lt;PERCENTILE(OFFSET(B788,1-364,0,364,1),$C$9),$A$9,IF(B788&lt;PERCENTILE(OFFSET(B788,1-364,0,364,1),$C$10),$A$10,IF(B788&lt;PERCENTILE(OFFSET(B788,1-364,0,364,1),$C$11),$A$11,$A$12))))),""))),_xlpm.dev,原始数据_周度!G771,_xlpm.minDev,MIN(OFFSET(原始数据_周度!G771,1-$D$17,0,$D$17,1)),_xlpm.bounce,_xlpm.dev-_xlpm.minDev,_xlpm.oversold,AND(ISNUMBER(_xlpm.dev),ISNUMBER(_xlpm.minDev),_xlpm.minDev&lt;=$B$17,_xlpm.bounce&gt;=$F$17,OR(_xlpm.initState=$A$12,_xlpm.initState=$A$11,_xlpm.initState=$A$10)),_xlpm.pctOnly,IFERROR(IF(B788&lt;PERCENTILE(OFFSET(B788,1-364,0,364,1),$C$7),$A$7,IF(B788&lt;PERCENTILE(OFFSET(B788,1-364,0,364,1),$C$8),$A$8,IF(B788&lt;PERCENTILE(OFFSET(B788,1-364,0,364,1),$C$9),$A$9,IF(B788&lt;PERCENTILE(OFFSET(B788,1-364,0,364,1),$C$10),$A$10,IF(B788&lt;PERCENTILE(OFFSET(B788,1-364,0,364,1),$C$11),$A$11,$A$12))))),""),IF(_xlpm.initState="","",IF(_xlpm.oversold,_xlpm.pctOnly,_xlpm.initState)))</f>
        <v/>
      </c>
      <c r="F788" s="119" t="n"/>
      <c r="G788" s="120">
        <f>IF(OR(B788="",C788=""),"",IF(OR(特征计算_周度!B771&gt;$B$15,特征计算_周度!C771&gt;$B$15,特征计算_周度!G771&gt;$B$15,特征计算_周度!E771&gt;$B$15,特征计算_周度!F771&gt;$B$15),IF(特征计算_周度!B771&gt;$B$15,"VIX ","")&amp;IF(特征计算_周度!C771&gt;$B$15,"HY ","")&amp;IF(特征计算_周度!G771&gt;$B$15,"Sahm ","")&amp;IF(特征计算_周度!E771&gt;$B$15,"趋势 ","")&amp;IF(特征计算_周度!F771&gt;$B$15,"斜率",""),"—"))</f>
        <v/>
      </c>
      <c r="H788" s="120">
        <f>IF(OR(B788="",C788=""),"",_xlfn.LET(_xlpm.dev,原始数据_周度!G771,_xlpm.minDev,MIN(OFFSET(原始数据_周度!G771,1-$D$17,0,$D$17,1)),_xlpm.bounce,_xlpm.dev-_xlpm.minDev,IF(AND(ISNUMBER(_xlpm.dev),ISNUMBER(_xlpm.minDev),_xlpm.minDev&lt;=$B$17,_xlpm.bounce&gt;=$F$17),"✅ 触发","—")))</f>
        <v/>
      </c>
      <c r="I788" s="172">
        <f>IFERROR(IF(特征计算_周度!H788&gt;$I$3,MIN($I$4,MAX(-$I$5,(特征计算_周度!H788-$I$3)*$I$4)),0),"")</f>
        <v/>
      </c>
    </row>
    <row r="789">
      <c r="A789" s="117">
        <f>特征计算_周度!A772</f>
        <v/>
      </c>
      <c r="B789" s="171">
        <f>IFERROR($A$3*特征计算_周度!B789+$B$3*特征计算_周度!C789+$C$3*特征计算_周度!D789+$D$3*特征计算_周度!E789+$E$3*特征计算_周度!F789+$F$3*特征计算_周度!H789,"")</f>
        <v/>
      </c>
      <c r="C789" s="118">
        <f>IFERROR(PERCENTILE(OFFSET(B789,1-364,0,364,1),$C$7),"")</f>
        <v/>
      </c>
      <c r="D789" s="118">
        <f>IFERROR(PERCENTILE(OFFSET(B789,1-364,0,364,1),$C$11),"")</f>
        <v/>
      </c>
      <c r="E789" s="122">
        <f>_xlfn.LET(_xlpm.initState,IF(OR(B789="",C789=""),"",IF(OR(特征计算_周度!B772&gt;$B$15,特征计算_周度!C772&gt;$B$15,特征计算_周度!G772&gt;$B$15,特征计算_周度!E772&gt;$B$15,特征计算_周度!F772&gt;$B$15),$A$12,IFERROR(IF(B789&lt;PERCENTILE(OFFSET(B789,1-364,0,364,1),$C$7),$A$7,IF(B789&lt;PERCENTILE(OFFSET(B789,1-364,0,364,1),$C$8),$A$8,IF(B789&lt;PERCENTILE(OFFSET(B789,1-364,0,364,1),$C$9),$A$9,IF(B789&lt;PERCENTILE(OFFSET(B789,1-364,0,364,1),$C$10),$A$10,IF(B789&lt;PERCENTILE(OFFSET(B789,1-364,0,364,1),$C$11),$A$11,$A$12))))),""))),_xlpm.dev,原始数据_周度!G772,_xlpm.minDev,MIN(OFFSET(原始数据_周度!G772,1-$D$17,0,$D$17,1)),_xlpm.bounce,_xlpm.dev-_xlpm.minDev,_xlpm.oversold,AND(ISNUMBER(_xlpm.dev),ISNUMBER(_xlpm.minDev),_xlpm.minDev&lt;=$B$17,_xlpm.bounce&gt;=$F$17,OR(_xlpm.initState=$A$12,_xlpm.initState=$A$11,_xlpm.initState=$A$10)),_xlpm.pctOnly,IFERROR(IF(B789&lt;PERCENTILE(OFFSET(B789,1-364,0,364,1),$C$7),$A$7,IF(B789&lt;PERCENTILE(OFFSET(B789,1-364,0,364,1),$C$8),$A$8,IF(B789&lt;PERCENTILE(OFFSET(B789,1-364,0,364,1),$C$9),$A$9,IF(B789&lt;PERCENTILE(OFFSET(B789,1-364,0,364,1),$C$10),$A$10,IF(B789&lt;PERCENTILE(OFFSET(B789,1-364,0,364,1),$C$11),$A$11,$A$12))))),""),IF(_xlpm.initState="","",IF(_xlpm.oversold,_xlpm.pctOnly,_xlpm.initState)))</f>
        <v/>
      </c>
      <c r="F789" s="119" t="n"/>
      <c r="G789" s="120">
        <f>IF(OR(B789="",C789=""),"",IF(OR(特征计算_周度!B772&gt;$B$15,特征计算_周度!C772&gt;$B$15,特征计算_周度!G772&gt;$B$15,特征计算_周度!E772&gt;$B$15,特征计算_周度!F772&gt;$B$15),IF(特征计算_周度!B772&gt;$B$15,"VIX ","")&amp;IF(特征计算_周度!C772&gt;$B$15,"HY ","")&amp;IF(特征计算_周度!G772&gt;$B$15,"Sahm ","")&amp;IF(特征计算_周度!E772&gt;$B$15,"趋势 ","")&amp;IF(特征计算_周度!F772&gt;$B$15,"斜率",""),"—"))</f>
        <v/>
      </c>
      <c r="H789" s="120">
        <f>IF(OR(B789="",C789=""),"",_xlfn.LET(_xlpm.dev,原始数据_周度!G772,_xlpm.minDev,MIN(OFFSET(原始数据_周度!G772,1-$D$17,0,$D$17,1)),_xlpm.bounce,_xlpm.dev-_xlpm.minDev,IF(AND(ISNUMBER(_xlpm.dev),ISNUMBER(_xlpm.minDev),_xlpm.minDev&lt;=$B$17,_xlpm.bounce&gt;=$F$17),"✅ 触发","—")))</f>
        <v/>
      </c>
      <c r="I789" s="172">
        <f>IFERROR(IF(特征计算_周度!H789&gt;$I$3,MIN($I$4,MAX(-$I$5,(特征计算_周度!H789-$I$3)*$I$4)),0),"")</f>
        <v/>
      </c>
    </row>
    <row r="790">
      <c r="A790" s="117">
        <f>特征计算_周度!A773</f>
        <v/>
      </c>
      <c r="B790" s="171">
        <f>IFERROR($A$3*特征计算_周度!B790+$B$3*特征计算_周度!C790+$C$3*特征计算_周度!D790+$D$3*特征计算_周度!E790+$E$3*特征计算_周度!F790+$F$3*特征计算_周度!H790,"")</f>
        <v/>
      </c>
      <c r="C790" s="118">
        <f>IFERROR(PERCENTILE(OFFSET(B790,1-364,0,364,1),$C$7),"")</f>
        <v/>
      </c>
      <c r="D790" s="118">
        <f>IFERROR(PERCENTILE(OFFSET(B790,1-364,0,364,1),$C$11),"")</f>
        <v/>
      </c>
      <c r="E790" s="122">
        <f>_xlfn.LET(_xlpm.initState,IF(OR(B790="",C790=""),"",IF(OR(特征计算_周度!B773&gt;$B$15,特征计算_周度!C773&gt;$B$15,特征计算_周度!G773&gt;$B$15,特征计算_周度!E773&gt;$B$15,特征计算_周度!F773&gt;$B$15),$A$12,IFERROR(IF(B790&lt;PERCENTILE(OFFSET(B790,1-364,0,364,1),$C$7),$A$7,IF(B790&lt;PERCENTILE(OFFSET(B790,1-364,0,364,1),$C$8),$A$8,IF(B790&lt;PERCENTILE(OFFSET(B790,1-364,0,364,1),$C$9),$A$9,IF(B790&lt;PERCENTILE(OFFSET(B790,1-364,0,364,1),$C$10),$A$10,IF(B790&lt;PERCENTILE(OFFSET(B790,1-364,0,364,1),$C$11),$A$11,$A$12))))),""))),_xlpm.dev,原始数据_周度!G773,_xlpm.minDev,MIN(OFFSET(原始数据_周度!G773,1-$D$17,0,$D$17,1)),_xlpm.bounce,_xlpm.dev-_xlpm.minDev,_xlpm.oversold,AND(ISNUMBER(_xlpm.dev),ISNUMBER(_xlpm.minDev),_xlpm.minDev&lt;=$B$17,_xlpm.bounce&gt;=$F$17,OR(_xlpm.initState=$A$12,_xlpm.initState=$A$11,_xlpm.initState=$A$10)),_xlpm.pctOnly,IFERROR(IF(B790&lt;PERCENTILE(OFFSET(B790,1-364,0,364,1),$C$7),$A$7,IF(B790&lt;PERCENTILE(OFFSET(B790,1-364,0,364,1),$C$8),$A$8,IF(B790&lt;PERCENTILE(OFFSET(B790,1-364,0,364,1),$C$9),$A$9,IF(B790&lt;PERCENTILE(OFFSET(B790,1-364,0,364,1),$C$10),$A$10,IF(B790&lt;PERCENTILE(OFFSET(B790,1-364,0,364,1),$C$11),$A$11,$A$12))))),""),IF(_xlpm.initState="","",IF(_xlpm.oversold,_xlpm.pctOnly,_xlpm.initState)))</f>
        <v/>
      </c>
      <c r="F790" s="119" t="n"/>
      <c r="G790" s="120">
        <f>IF(OR(B790="",C790=""),"",IF(OR(特征计算_周度!B773&gt;$B$15,特征计算_周度!C773&gt;$B$15,特征计算_周度!G773&gt;$B$15,特征计算_周度!E773&gt;$B$15,特征计算_周度!F773&gt;$B$15),IF(特征计算_周度!B773&gt;$B$15,"VIX ","")&amp;IF(特征计算_周度!C773&gt;$B$15,"HY ","")&amp;IF(特征计算_周度!G773&gt;$B$15,"Sahm ","")&amp;IF(特征计算_周度!E773&gt;$B$15,"趋势 ","")&amp;IF(特征计算_周度!F773&gt;$B$15,"斜率",""),"—"))</f>
        <v/>
      </c>
      <c r="H790" s="120">
        <f>IF(OR(B790="",C790=""),"",_xlfn.LET(_xlpm.dev,原始数据_周度!G773,_xlpm.minDev,MIN(OFFSET(原始数据_周度!G773,1-$D$17,0,$D$17,1)),_xlpm.bounce,_xlpm.dev-_xlpm.minDev,IF(AND(ISNUMBER(_xlpm.dev),ISNUMBER(_xlpm.minDev),_xlpm.minDev&lt;=$B$17,_xlpm.bounce&gt;=$F$17),"✅ 触发","—")))</f>
        <v/>
      </c>
      <c r="I790" s="172">
        <f>IFERROR(IF(特征计算_周度!H790&gt;$I$3,MIN($I$4,MAX(-$I$5,(特征计算_周度!H790-$I$3)*$I$4)),0),"")</f>
        <v/>
      </c>
    </row>
    <row r="791">
      <c r="A791" s="117">
        <f>特征计算_周度!A774</f>
        <v/>
      </c>
      <c r="B791" s="171">
        <f>IFERROR($A$3*特征计算_周度!B791+$B$3*特征计算_周度!C791+$C$3*特征计算_周度!D791+$D$3*特征计算_周度!E791+$E$3*特征计算_周度!F791+$F$3*特征计算_周度!H791,"")</f>
        <v/>
      </c>
      <c r="C791" s="118">
        <f>IFERROR(PERCENTILE(OFFSET(B791,1-364,0,364,1),$C$7),"")</f>
        <v/>
      </c>
      <c r="D791" s="118">
        <f>IFERROR(PERCENTILE(OFFSET(B791,1-364,0,364,1),$C$11),"")</f>
        <v/>
      </c>
      <c r="E791" s="122">
        <f>_xlfn.LET(_xlpm.initState,IF(OR(B791="",C791=""),"",IF(OR(特征计算_周度!B774&gt;$B$15,特征计算_周度!C774&gt;$B$15,特征计算_周度!G774&gt;$B$15,特征计算_周度!E774&gt;$B$15,特征计算_周度!F774&gt;$B$15),$A$12,IFERROR(IF(B791&lt;PERCENTILE(OFFSET(B791,1-364,0,364,1),$C$7),$A$7,IF(B791&lt;PERCENTILE(OFFSET(B791,1-364,0,364,1),$C$8),$A$8,IF(B791&lt;PERCENTILE(OFFSET(B791,1-364,0,364,1),$C$9),$A$9,IF(B791&lt;PERCENTILE(OFFSET(B791,1-364,0,364,1),$C$10),$A$10,IF(B791&lt;PERCENTILE(OFFSET(B791,1-364,0,364,1),$C$11),$A$11,$A$12))))),""))),_xlpm.dev,原始数据_周度!G774,_xlpm.minDev,MIN(OFFSET(原始数据_周度!G774,1-$D$17,0,$D$17,1)),_xlpm.bounce,_xlpm.dev-_xlpm.minDev,_xlpm.oversold,AND(ISNUMBER(_xlpm.dev),ISNUMBER(_xlpm.minDev),_xlpm.minDev&lt;=$B$17,_xlpm.bounce&gt;=$F$17,OR(_xlpm.initState=$A$12,_xlpm.initState=$A$11,_xlpm.initState=$A$10)),_xlpm.pctOnly,IFERROR(IF(B791&lt;PERCENTILE(OFFSET(B791,1-364,0,364,1),$C$7),$A$7,IF(B791&lt;PERCENTILE(OFFSET(B791,1-364,0,364,1),$C$8),$A$8,IF(B791&lt;PERCENTILE(OFFSET(B791,1-364,0,364,1),$C$9),$A$9,IF(B791&lt;PERCENTILE(OFFSET(B791,1-364,0,364,1),$C$10),$A$10,IF(B791&lt;PERCENTILE(OFFSET(B791,1-364,0,364,1),$C$11),$A$11,$A$12))))),""),IF(_xlpm.initState="","",IF(_xlpm.oversold,_xlpm.pctOnly,_xlpm.initState)))</f>
        <v/>
      </c>
      <c r="F791" s="119" t="n"/>
      <c r="G791" s="120">
        <f>IF(OR(B791="",C791=""),"",IF(OR(特征计算_周度!B774&gt;$B$15,特征计算_周度!C774&gt;$B$15,特征计算_周度!G774&gt;$B$15,特征计算_周度!E774&gt;$B$15,特征计算_周度!F774&gt;$B$15),IF(特征计算_周度!B774&gt;$B$15,"VIX ","")&amp;IF(特征计算_周度!C774&gt;$B$15,"HY ","")&amp;IF(特征计算_周度!G774&gt;$B$15,"Sahm ","")&amp;IF(特征计算_周度!E774&gt;$B$15,"趋势 ","")&amp;IF(特征计算_周度!F774&gt;$B$15,"斜率",""),"—"))</f>
        <v/>
      </c>
      <c r="H791" s="120">
        <f>IF(OR(B791="",C791=""),"",_xlfn.LET(_xlpm.dev,原始数据_周度!G774,_xlpm.minDev,MIN(OFFSET(原始数据_周度!G774,1-$D$17,0,$D$17,1)),_xlpm.bounce,_xlpm.dev-_xlpm.minDev,IF(AND(ISNUMBER(_xlpm.dev),ISNUMBER(_xlpm.minDev),_xlpm.minDev&lt;=$B$17,_xlpm.bounce&gt;=$F$17),"✅ 触发","—")))</f>
        <v/>
      </c>
      <c r="I791" s="172">
        <f>IFERROR(IF(特征计算_周度!H791&gt;$I$3,MIN($I$4,MAX(-$I$5,(特征计算_周度!H791-$I$3)*$I$4)),0),"")</f>
        <v/>
      </c>
    </row>
    <row r="792">
      <c r="A792" s="117">
        <f>特征计算_周度!A775</f>
        <v/>
      </c>
      <c r="B792" s="171">
        <f>IFERROR($A$3*特征计算_周度!B792+$B$3*特征计算_周度!C792+$C$3*特征计算_周度!D792+$D$3*特征计算_周度!E792+$E$3*特征计算_周度!F792+$F$3*特征计算_周度!H792,"")</f>
        <v/>
      </c>
      <c r="C792" s="118">
        <f>IFERROR(PERCENTILE(OFFSET(B792,1-364,0,364,1),$C$7),"")</f>
        <v/>
      </c>
      <c r="D792" s="118">
        <f>IFERROR(PERCENTILE(OFFSET(B792,1-364,0,364,1),$C$11),"")</f>
        <v/>
      </c>
      <c r="E792" s="122">
        <f>_xlfn.LET(_xlpm.initState,IF(OR(B792="",C792=""),"",IF(OR(特征计算_周度!B775&gt;$B$15,特征计算_周度!C775&gt;$B$15,特征计算_周度!G775&gt;$B$15,特征计算_周度!E775&gt;$B$15,特征计算_周度!F775&gt;$B$15),$A$12,IFERROR(IF(B792&lt;PERCENTILE(OFFSET(B792,1-364,0,364,1),$C$7),$A$7,IF(B792&lt;PERCENTILE(OFFSET(B792,1-364,0,364,1),$C$8),$A$8,IF(B792&lt;PERCENTILE(OFFSET(B792,1-364,0,364,1),$C$9),$A$9,IF(B792&lt;PERCENTILE(OFFSET(B792,1-364,0,364,1),$C$10),$A$10,IF(B792&lt;PERCENTILE(OFFSET(B792,1-364,0,364,1),$C$11),$A$11,$A$12))))),""))),_xlpm.dev,原始数据_周度!G775,_xlpm.minDev,MIN(OFFSET(原始数据_周度!G775,1-$D$17,0,$D$17,1)),_xlpm.bounce,_xlpm.dev-_xlpm.minDev,_xlpm.oversold,AND(ISNUMBER(_xlpm.dev),ISNUMBER(_xlpm.minDev),_xlpm.minDev&lt;=$B$17,_xlpm.bounce&gt;=$F$17,OR(_xlpm.initState=$A$12,_xlpm.initState=$A$11,_xlpm.initState=$A$10)),_xlpm.pctOnly,IFERROR(IF(B792&lt;PERCENTILE(OFFSET(B792,1-364,0,364,1),$C$7),$A$7,IF(B792&lt;PERCENTILE(OFFSET(B792,1-364,0,364,1),$C$8),$A$8,IF(B792&lt;PERCENTILE(OFFSET(B792,1-364,0,364,1),$C$9),$A$9,IF(B792&lt;PERCENTILE(OFFSET(B792,1-364,0,364,1),$C$10),$A$10,IF(B792&lt;PERCENTILE(OFFSET(B792,1-364,0,364,1),$C$11),$A$11,$A$12))))),""),IF(_xlpm.initState="","",IF(_xlpm.oversold,_xlpm.pctOnly,_xlpm.initState)))</f>
        <v/>
      </c>
      <c r="F792" s="119" t="n"/>
      <c r="G792" s="120">
        <f>IF(OR(B792="",C792=""),"",IF(OR(特征计算_周度!B775&gt;$B$15,特征计算_周度!C775&gt;$B$15,特征计算_周度!G775&gt;$B$15,特征计算_周度!E775&gt;$B$15,特征计算_周度!F775&gt;$B$15),IF(特征计算_周度!B775&gt;$B$15,"VIX ","")&amp;IF(特征计算_周度!C775&gt;$B$15,"HY ","")&amp;IF(特征计算_周度!G775&gt;$B$15,"Sahm ","")&amp;IF(特征计算_周度!E775&gt;$B$15,"趋势 ","")&amp;IF(特征计算_周度!F775&gt;$B$15,"斜率",""),"—"))</f>
        <v/>
      </c>
      <c r="H792" s="120">
        <f>IF(OR(B792="",C792=""),"",_xlfn.LET(_xlpm.dev,原始数据_周度!G775,_xlpm.minDev,MIN(OFFSET(原始数据_周度!G775,1-$D$17,0,$D$17,1)),_xlpm.bounce,_xlpm.dev-_xlpm.minDev,IF(AND(ISNUMBER(_xlpm.dev),ISNUMBER(_xlpm.minDev),_xlpm.minDev&lt;=$B$17,_xlpm.bounce&gt;=$F$17),"✅ 触发","—")))</f>
        <v/>
      </c>
      <c r="I792" s="172">
        <f>IFERROR(IF(特征计算_周度!H792&gt;$I$3,MIN($I$4,MAX(-$I$5,(特征计算_周度!H792-$I$3)*$I$4)),0),"")</f>
        <v/>
      </c>
    </row>
    <row r="793">
      <c r="A793" s="117">
        <f>特征计算_周度!A776</f>
        <v/>
      </c>
      <c r="B793" s="171">
        <f>IFERROR($A$3*特征计算_周度!B793+$B$3*特征计算_周度!C793+$C$3*特征计算_周度!D793+$D$3*特征计算_周度!E793+$E$3*特征计算_周度!F793+$F$3*特征计算_周度!H793,"")</f>
        <v/>
      </c>
      <c r="C793" s="118">
        <f>IFERROR(PERCENTILE(OFFSET(B793,1-364,0,364,1),$C$7),"")</f>
        <v/>
      </c>
      <c r="D793" s="118">
        <f>IFERROR(PERCENTILE(OFFSET(B793,1-364,0,364,1),$C$11),"")</f>
        <v/>
      </c>
      <c r="E793" s="122">
        <f>_xlfn.LET(_xlpm.initState,IF(OR(B793="",C793=""),"",IF(OR(特征计算_周度!B776&gt;$B$15,特征计算_周度!C776&gt;$B$15,特征计算_周度!G776&gt;$B$15,特征计算_周度!E776&gt;$B$15,特征计算_周度!F776&gt;$B$15),$A$12,IFERROR(IF(B793&lt;PERCENTILE(OFFSET(B793,1-364,0,364,1),$C$7),$A$7,IF(B793&lt;PERCENTILE(OFFSET(B793,1-364,0,364,1),$C$8),$A$8,IF(B793&lt;PERCENTILE(OFFSET(B793,1-364,0,364,1),$C$9),$A$9,IF(B793&lt;PERCENTILE(OFFSET(B793,1-364,0,364,1),$C$10),$A$10,IF(B793&lt;PERCENTILE(OFFSET(B793,1-364,0,364,1),$C$11),$A$11,$A$12))))),""))),_xlpm.dev,原始数据_周度!G776,_xlpm.minDev,MIN(OFFSET(原始数据_周度!G776,1-$D$17,0,$D$17,1)),_xlpm.bounce,_xlpm.dev-_xlpm.minDev,_xlpm.oversold,AND(ISNUMBER(_xlpm.dev),ISNUMBER(_xlpm.minDev),_xlpm.minDev&lt;=$B$17,_xlpm.bounce&gt;=$F$17,OR(_xlpm.initState=$A$12,_xlpm.initState=$A$11,_xlpm.initState=$A$10)),_xlpm.pctOnly,IFERROR(IF(B793&lt;PERCENTILE(OFFSET(B793,1-364,0,364,1),$C$7),$A$7,IF(B793&lt;PERCENTILE(OFFSET(B793,1-364,0,364,1),$C$8),$A$8,IF(B793&lt;PERCENTILE(OFFSET(B793,1-364,0,364,1),$C$9),$A$9,IF(B793&lt;PERCENTILE(OFFSET(B793,1-364,0,364,1),$C$10),$A$10,IF(B793&lt;PERCENTILE(OFFSET(B793,1-364,0,364,1),$C$11),$A$11,$A$12))))),""),IF(_xlpm.initState="","",IF(_xlpm.oversold,_xlpm.pctOnly,_xlpm.initState)))</f>
        <v/>
      </c>
      <c r="F793" s="119" t="n"/>
      <c r="G793" s="120">
        <f>IF(OR(B793="",C793=""),"",IF(OR(特征计算_周度!B776&gt;$B$15,特征计算_周度!C776&gt;$B$15,特征计算_周度!G776&gt;$B$15,特征计算_周度!E776&gt;$B$15,特征计算_周度!F776&gt;$B$15),IF(特征计算_周度!B776&gt;$B$15,"VIX ","")&amp;IF(特征计算_周度!C776&gt;$B$15,"HY ","")&amp;IF(特征计算_周度!G776&gt;$B$15,"Sahm ","")&amp;IF(特征计算_周度!E776&gt;$B$15,"趋势 ","")&amp;IF(特征计算_周度!F776&gt;$B$15,"斜率",""),"—"))</f>
        <v/>
      </c>
      <c r="H793" s="120">
        <f>IF(OR(B793="",C793=""),"",_xlfn.LET(_xlpm.dev,原始数据_周度!G776,_xlpm.minDev,MIN(OFFSET(原始数据_周度!G776,1-$D$17,0,$D$17,1)),_xlpm.bounce,_xlpm.dev-_xlpm.minDev,IF(AND(ISNUMBER(_xlpm.dev),ISNUMBER(_xlpm.minDev),_xlpm.minDev&lt;=$B$17,_xlpm.bounce&gt;=$F$17),"✅ 触发","—")))</f>
        <v/>
      </c>
      <c r="I793" s="172">
        <f>IFERROR(IF(特征计算_周度!H793&gt;$I$3,MIN($I$4,MAX(-$I$5,(特征计算_周度!H793-$I$3)*$I$4)),0),"")</f>
        <v/>
      </c>
    </row>
    <row r="794">
      <c r="A794" s="117">
        <f>特征计算_周度!A777</f>
        <v/>
      </c>
      <c r="B794" s="171">
        <f>IFERROR($A$3*特征计算_周度!B794+$B$3*特征计算_周度!C794+$C$3*特征计算_周度!D794+$D$3*特征计算_周度!E794+$E$3*特征计算_周度!F794+$F$3*特征计算_周度!H794,"")</f>
        <v/>
      </c>
      <c r="C794" s="118">
        <f>IFERROR(PERCENTILE(OFFSET(B794,1-364,0,364,1),$C$7),"")</f>
        <v/>
      </c>
      <c r="D794" s="118">
        <f>IFERROR(PERCENTILE(OFFSET(B794,1-364,0,364,1),$C$11),"")</f>
        <v/>
      </c>
      <c r="E794" s="122">
        <f>_xlfn.LET(_xlpm.initState,IF(OR(B794="",C794=""),"",IF(OR(特征计算_周度!B777&gt;$B$15,特征计算_周度!C777&gt;$B$15,特征计算_周度!G777&gt;$B$15,特征计算_周度!E777&gt;$B$15,特征计算_周度!F777&gt;$B$15),$A$12,IFERROR(IF(B794&lt;PERCENTILE(OFFSET(B794,1-364,0,364,1),$C$7),$A$7,IF(B794&lt;PERCENTILE(OFFSET(B794,1-364,0,364,1),$C$8),$A$8,IF(B794&lt;PERCENTILE(OFFSET(B794,1-364,0,364,1),$C$9),$A$9,IF(B794&lt;PERCENTILE(OFFSET(B794,1-364,0,364,1),$C$10),$A$10,IF(B794&lt;PERCENTILE(OFFSET(B794,1-364,0,364,1),$C$11),$A$11,$A$12))))),""))),_xlpm.dev,原始数据_周度!G777,_xlpm.minDev,MIN(OFFSET(原始数据_周度!G777,1-$D$17,0,$D$17,1)),_xlpm.bounce,_xlpm.dev-_xlpm.minDev,_xlpm.oversold,AND(ISNUMBER(_xlpm.dev),ISNUMBER(_xlpm.minDev),_xlpm.minDev&lt;=$B$17,_xlpm.bounce&gt;=$F$17,OR(_xlpm.initState=$A$12,_xlpm.initState=$A$11,_xlpm.initState=$A$10)),_xlpm.pctOnly,IFERROR(IF(B794&lt;PERCENTILE(OFFSET(B794,1-364,0,364,1),$C$7),$A$7,IF(B794&lt;PERCENTILE(OFFSET(B794,1-364,0,364,1),$C$8),$A$8,IF(B794&lt;PERCENTILE(OFFSET(B794,1-364,0,364,1),$C$9),$A$9,IF(B794&lt;PERCENTILE(OFFSET(B794,1-364,0,364,1),$C$10),$A$10,IF(B794&lt;PERCENTILE(OFFSET(B794,1-364,0,364,1),$C$11),$A$11,$A$12))))),""),IF(_xlpm.initState="","",IF(_xlpm.oversold,_xlpm.pctOnly,_xlpm.initState)))</f>
        <v/>
      </c>
      <c r="F794" s="119" t="n"/>
      <c r="G794" s="120">
        <f>IF(OR(B794="",C794=""),"",IF(OR(特征计算_周度!B777&gt;$B$15,特征计算_周度!C777&gt;$B$15,特征计算_周度!G777&gt;$B$15,特征计算_周度!E777&gt;$B$15,特征计算_周度!F777&gt;$B$15),IF(特征计算_周度!B777&gt;$B$15,"VIX ","")&amp;IF(特征计算_周度!C777&gt;$B$15,"HY ","")&amp;IF(特征计算_周度!G777&gt;$B$15,"Sahm ","")&amp;IF(特征计算_周度!E777&gt;$B$15,"趋势 ","")&amp;IF(特征计算_周度!F777&gt;$B$15,"斜率",""),"—"))</f>
        <v/>
      </c>
      <c r="H794" s="120">
        <f>IF(OR(B794="",C794=""),"",_xlfn.LET(_xlpm.dev,原始数据_周度!G777,_xlpm.minDev,MIN(OFFSET(原始数据_周度!G777,1-$D$17,0,$D$17,1)),_xlpm.bounce,_xlpm.dev-_xlpm.minDev,IF(AND(ISNUMBER(_xlpm.dev),ISNUMBER(_xlpm.minDev),_xlpm.minDev&lt;=$B$17,_xlpm.bounce&gt;=$F$17),"✅ 触发","—")))</f>
        <v/>
      </c>
      <c r="I794" s="172">
        <f>IFERROR(IF(特征计算_周度!H794&gt;$I$3,MIN($I$4,MAX(-$I$5,(特征计算_周度!H794-$I$3)*$I$4)),0),"")</f>
        <v/>
      </c>
    </row>
    <row r="795">
      <c r="A795" s="117">
        <f>特征计算_周度!A778</f>
        <v/>
      </c>
      <c r="B795" s="171">
        <f>IFERROR($A$3*特征计算_周度!B795+$B$3*特征计算_周度!C795+$C$3*特征计算_周度!D795+$D$3*特征计算_周度!E795+$E$3*特征计算_周度!F795+$F$3*特征计算_周度!H795,"")</f>
        <v/>
      </c>
      <c r="C795" s="118">
        <f>IFERROR(PERCENTILE(OFFSET(B795,1-364,0,364,1),$C$7),"")</f>
        <v/>
      </c>
      <c r="D795" s="118">
        <f>IFERROR(PERCENTILE(OFFSET(B795,1-364,0,364,1),$C$11),"")</f>
        <v/>
      </c>
      <c r="E795" s="122">
        <f>_xlfn.LET(_xlpm.initState,IF(OR(B795="",C795=""),"",IF(OR(特征计算_周度!B778&gt;$B$15,特征计算_周度!C778&gt;$B$15,特征计算_周度!G778&gt;$B$15,特征计算_周度!E778&gt;$B$15,特征计算_周度!F778&gt;$B$15),$A$12,IFERROR(IF(B795&lt;PERCENTILE(OFFSET(B795,1-364,0,364,1),$C$7),$A$7,IF(B795&lt;PERCENTILE(OFFSET(B795,1-364,0,364,1),$C$8),$A$8,IF(B795&lt;PERCENTILE(OFFSET(B795,1-364,0,364,1),$C$9),$A$9,IF(B795&lt;PERCENTILE(OFFSET(B795,1-364,0,364,1),$C$10),$A$10,IF(B795&lt;PERCENTILE(OFFSET(B795,1-364,0,364,1),$C$11),$A$11,$A$12))))),""))),_xlpm.dev,原始数据_周度!G778,_xlpm.minDev,MIN(OFFSET(原始数据_周度!G778,1-$D$17,0,$D$17,1)),_xlpm.bounce,_xlpm.dev-_xlpm.minDev,_xlpm.oversold,AND(ISNUMBER(_xlpm.dev),ISNUMBER(_xlpm.minDev),_xlpm.minDev&lt;=$B$17,_xlpm.bounce&gt;=$F$17,OR(_xlpm.initState=$A$12,_xlpm.initState=$A$11,_xlpm.initState=$A$10)),_xlpm.pctOnly,IFERROR(IF(B795&lt;PERCENTILE(OFFSET(B795,1-364,0,364,1),$C$7),$A$7,IF(B795&lt;PERCENTILE(OFFSET(B795,1-364,0,364,1),$C$8),$A$8,IF(B795&lt;PERCENTILE(OFFSET(B795,1-364,0,364,1),$C$9),$A$9,IF(B795&lt;PERCENTILE(OFFSET(B795,1-364,0,364,1),$C$10),$A$10,IF(B795&lt;PERCENTILE(OFFSET(B795,1-364,0,364,1),$C$11),$A$11,$A$12))))),""),IF(_xlpm.initState="","",IF(_xlpm.oversold,_xlpm.pctOnly,_xlpm.initState)))</f>
        <v/>
      </c>
      <c r="F795" s="119" t="n"/>
      <c r="G795" s="120">
        <f>IF(OR(B795="",C795=""),"",IF(OR(特征计算_周度!B778&gt;$B$15,特征计算_周度!C778&gt;$B$15,特征计算_周度!G778&gt;$B$15,特征计算_周度!E778&gt;$B$15,特征计算_周度!F778&gt;$B$15),IF(特征计算_周度!B778&gt;$B$15,"VIX ","")&amp;IF(特征计算_周度!C778&gt;$B$15,"HY ","")&amp;IF(特征计算_周度!G778&gt;$B$15,"Sahm ","")&amp;IF(特征计算_周度!E778&gt;$B$15,"趋势 ","")&amp;IF(特征计算_周度!F778&gt;$B$15,"斜率",""),"—"))</f>
        <v/>
      </c>
      <c r="H795" s="120">
        <f>IF(OR(B795="",C795=""),"",_xlfn.LET(_xlpm.dev,原始数据_周度!G778,_xlpm.minDev,MIN(OFFSET(原始数据_周度!G778,1-$D$17,0,$D$17,1)),_xlpm.bounce,_xlpm.dev-_xlpm.minDev,IF(AND(ISNUMBER(_xlpm.dev),ISNUMBER(_xlpm.minDev),_xlpm.minDev&lt;=$B$17,_xlpm.bounce&gt;=$F$17),"✅ 触发","—")))</f>
        <v/>
      </c>
      <c r="I795" s="172">
        <f>IFERROR(IF(特征计算_周度!H795&gt;$I$3,MIN($I$4,MAX(-$I$5,(特征计算_周度!H795-$I$3)*$I$4)),0),"")</f>
        <v/>
      </c>
    </row>
    <row r="796">
      <c r="A796" s="117">
        <f>特征计算_周度!A779</f>
        <v/>
      </c>
      <c r="B796" s="171">
        <f>IFERROR($A$3*特征计算_周度!B796+$B$3*特征计算_周度!C796+$C$3*特征计算_周度!D796+$D$3*特征计算_周度!E796+$E$3*特征计算_周度!F796+$F$3*特征计算_周度!H796,"")</f>
        <v/>
      </c>
      <c r="C796" s="118">
        <f>IFERROR(PERCENTILE(OFFSET(B796,1-364,0,364,1),$C$7),"")</f>
        <v/>
      </c>
      <c r="D796" s="118">
        <f>IFERROR(PERCENTILE(OFFSET(B796,1-364,0,364,1),$C$11),"")</f>
        <v/>
      </c>
      <c r="E796" s="122">
        <f>_xlfn.LET(_xlpm.initState,IF(OR(B796="",C796=""),"",IF(OR(特征计算_周度!B779&gt;$B$15,特征计算_周度!C779&gt;$B$15,特征计算_周度!G779&gt;$B$15,特征计算_周度!E779&gt;$B$15,特征计算_周度!F779&gt;$B$15),$A$12,IFERROR(IF(B796&lt;PERCENTILE(OFFSET(B796,1-364,0,364,1),$C$7),$A$7,IF(B796&lt;PERCENTILE(OFFSET(B796,1-364,0,364,1),$C$8),$A$8,IF(B796&lt;PERCENTILE(OFFSET(B796,1-364,0,364,1),$C$9),$A$9,IF(B796&lt;PERCENTILE(OFFSET(B796,1-364,0,364,1),$C$10),$A$10,IF(B796&lt;PERCENTILE(OFFSET(B796,1-364,0,364,1),$C$11),$A$11,$A$12))))),""))),_xlpm.dev,原始数据_周度!G779,_xlpm.minDev,MIN(OFFSET(原始数据_周度!G779,1-$D$17,0,$D$17,1)),_xlpm.bounce,_xlpm.dev-_xlpm.minDev,_xlpm.oversold,AND(ISNUMBER(_xlpm.dev),ISNUMBER(_xlpm.minDev),_xlpm.minDev&lt;=$B$17,_xlpm.bounce&gt;=$F$17,OR(_xlpm.initState=$A$12,_xlpm.initState=$A$11,_xlpm.initState=$A$10)),_xlpm.pctOnly,IFERROR(IF(B796&lt;PERCENTILE(OFFSET(B796,1-364,0,364,1),$C$7),$A$7,IF(B796&lt;PERCENTILE(OFFSET(B796,1-364,0,364,1),$C$8),$A$8,IF(B796&lt;PERCENTILE(OFFSET(B796,1-364,0,364,1),$C$9),$A$9,IF(B796&lt;PERCENTILE(OFFSET(B796,1-364,0,364,1),$C$10),$A$10,IF(B796&lt;PERCENTILE(OFFSET(B796,1-364,0,364,1),$C$11),$A$11,$A$12))))),""),IF(_xlpm.initState="","",IF(_xlpm.oversold,_xlpm.pctOnly,_xlpm.initState)))</f>
        <v/>
      </c>
      <c r="F796" s="119" t="n"/>
      <c r="G796" s="120">
        <f>IF(OR(B796="",C796=""),"",IF(OR(特征计算_周度!B779&gt;$B$15,特征计算_周度!C779&gt;$B$15,特征计算_周度!G779&gt;$B$15,特征计算_周度!E779&gt;$B$15,特征计算_周度!F779&gt;$B$15),IF(特征计算_周度!B779&gt;$B$15,"VIX ","")&amp;IF(特征计算_周度!C779&gt;$B$15,"HY ","")&amp;IF(特征计算_周度!G779&gt;$B$15,"Sahm ","")&amp;IF(特征计算_周度!E779&gt;$B$15,"趋势 ","")&amp;IF(特征计算_周度!F779&gt;$B$15,"斜率",""),"—"))</f>
        <v/>
      </c>
      <c r="H796" s="120">
        <f>IF(OR(B796="",C796=""),"",_xlfn.LET(_xlpm.dev,原始数据_周度!G779,_xlpm.minDev,MIN(OFFSET(原始数据_周度!G779,1-$D$17,0,$D$17,1)),_xlpm.bounce,_xlpm.dev-_xlpm.minDev,IF(AND(ISNUMBER(_xlpm.dev),ISNUMBER(_xlpm.minDev),_xlpm.minDev&lt;=$B$17,_xlpm.bounce&gt;=$F$17),"✅ 触发","—")))</f>
        <v/>
      </c>
      <c r="I796" s="172">
        <f>IFERROR(IF(特征计算_周度!H796&gt;$I$3,MIN($I$4,MAX(-$I$5,(特征计算_周度!H796-$I$3)*$I$4)),0),"")</f>
        <v/>
      </c>
    </row>
    <row r="797">
      <c r="A797" s="117">
        <f>特征计算_周度!A780</f>
        <v/>
      </c>
      <c r="B797" s="171">
        <f>IFERROR($A$3*特征计算_周度!B797+$B$3*特征计算_周度!C797+$C$3*特征计算_周度!D797+$D$3*特征计算_周度!E797+$E$3*特征计算_周度!F797+$F$3*特征计算_周度!H797,"")</f>
        <v/>
      </c>
      <c r="C797" s="118">
        <f>IFERROR(PERCENTILE(OFFSET(B797,1-364,0,364,1),$C$7),"")</f>
        <v/>
      </c>
      <c r="D797" s="118">
        <f>IFERROR(PERCENTILE(OFFSET(B797,1-364,0,364,1),$C$11),"")</f>
        <v/>
      </c>
      <c r="E797" s="122">
        <f>_xlfn.LET(_xlpm.initState,IF(OR(B797="",C797=""),"",IF(OR(特征计算_周度!B780&gt;$B$15,特征计算_周度!C780&gt;$B$15,特征计算_周度!G780&gt;$B$15,特征计算_周度!E780&gt;$B$15,特征计算_周度!F780&gt;$B$15),$A$12,IFERROR(IF(B797&lt;PERCENTILE(OFFSET(B797,1-364,0,364,1),$C$7),$A$7,IF(B797&lt;PERCENTILE(OFFSET(B797,1-364,0,364,1),$C$8),$A$8,IF(B797&lt;PERCENTILE(OFFSET(B797,1-364,0,364,1),$C$9),$A$9,IF(B797&lt;PERCENTILE(OFFSET(B797,1-364,0,364,1),$C$10),$A$10,IF(B797&lt;PERCENTILE(OFFSET(B797,1-364,0,364,1),$C$11),$A$11,$A$12))))),""))),_xlpm.dev,原始数据_周度!G780,_xlpm.minDev,MIN(OFFSET(原始数据_周度!G780,1-$D$17,0,$D$17,1)),_xlpm.bounce,_xlpm.dev-_xlpm.minDev,_xlpm.oversold,AND(ISNUMBER(_xlpm.dev),ISNUMBER(_xlpm.minDev),_xlpm.minDev&lt;=$B$17,_xlpm.bounce&gt;=$F$17,OR(_xlpm.initState=$A$12,_xlpm.initState=$A$11,_xlpm.initState=$A$10)),_xlpm.pctOnly,IFERROR(IF(B797&lt;PERCENTILE(OFFSET(B797,1-364,0,364,1),$C$7),$A$7,IF(B797&lt;PERCENTILE(OFFSET(B797,1-364,0,364,1),$C$8),$A$8,IF(B797&lt;PERCENTILE(OFFSET(B797,1-364,0,364,1),$C$9),$A$9,IF(B797&lt;PERCENTILE(OFFSET(B797,1-364,0,364,1),$C$10),$A$10,IF(B797&lt;PERCENTILE(OFFSET(B797,1-364,0,364,1),$C$11),$A$11,$A$12))))),""),IF(_xlpm.initState="","",IF(_xlpm.oversold,_xlpm.pctOnly,_xlpm.initState)))</f>
        <v/>
      </c>
      <c r="F797" s="119" t="n"/>
      <c r="G797" s="120">
        <f>IF(OR(B797="",C797=""),"",IF(OR(特征计算_周度!B780&gt;$B$15,特征计算_周度!C780&gt;$B$15,特征计算_周度!G780&gt;$B$15,特征计算_周度!E780&gt;$B$15,特征计算_周度!F780&gt;$B$15),IF(特征计算_周度!B780&gt;$B$15,"VIX ","")&amp;IF(特征计算_周度!C780&gt;$B$15,"HY ","")&amp;IF(特征计算_周度!G780&gt;$B$15,"Sahm ","")&amp;IF(特征计算_周度!E780&gt;$B$15,"趋势 ","")&amp;IF(特征计算_周度!F780&gt;$B$15,"斜率",""),"—"))</f>
        <v/>
      </c>
      <c r="H797" s="120">
        <f>IF(OR(B797="",C797=""),"",_xlfn.LET(_xlpm.dev,原始数据_周度!G780,_xlpm.minDev,MIN(OFFSET(原始数据_周度!G780,1-$D$17,0,$D$17,1)),_xlpm.bounce,_xlpm.dev-_xlpm.minDev,IF(AND(ISNUMBER(_xlpm.dev),ISNUMBER(_xlpm.minDev),_xlpm.minDev&lt;=$B$17,_xlpm.bounce&gt;=$F$17),"✅ 触发","—")))</f>
        <v/>
      </c>
      <c r="I797" s="172">
        <f>IFERROR(IF(特征计算_周度!H797&gt;$I$3,MIN($I$4,MAX(-$I$5,(特征计算_周度!H797-$I$3)*$I$4)),0),"")</f>
        <v/>
      </c>
    </row>
    <row r="798">
      <c r="A798" s="117">
        <f>特征计算_周度!A781</f>
        <v/>
      </c>
      <c r="B798" s="171">
        <f>IFERROR($A$3*特征计算_周度!B798+$B$3*特征计算_周度!C798+$C$3*特征计算_周度!D798+$D$3*特征计算_周度!E798+$E$3*特征计算_周度!F798+$F$3*特征计算_周度!H798,"")</f>
        <v/>
      </c>
      <c r="C798" s="118">
        <f>IFERROR(PERCENTILE(OFFSET(B798,1-364,0,364,1),$C$7),"")</f>
        <v/>
      </c>
      <c r="D798" s="118">
        <f>IFERROR(PERCENTILE(OFFSET(B798,1-364,0,364,1),$C$11),"")</f>
        <v/>
      </c>
      <c r="E798" s="122">
        <f>_xlfn.LET(_xlpm.initState,IF(OR(B798="",C798=""),"",IF(OR(特征计算_周度!B781&gt;$B$15,特征计算_周度!C781&gt;$B$15,特征计算_周度!G781&gt;$B$15,特征计算_周度!E781&gt;$B$15,特征计算_周度!F781&gt;$B$15),$A$12,IFERROR(IF(B798&lt;PERCENTILE(OFFSET(B798,1-364,0,364,1),$C$7),$A$7,IF(B798&lt;PERCENTILE(OFFSET(B798,1-364,0,364,1),$C$8),$A$8,IF(B798&lt;PERCENTILE(OFFSET(B798,1-364,0,364,1),$C$9),$A$9,IF(B798&lt;PERCENTILE(OFFSET(B798,1-364,0,364,1),$C$10),$A$10,IF(B798&lt;PERCENTILE(OFFSET(B798,1-364,0,364,1),$C$11),$A$11,$A$12))))),""))),_xlpm.dev,原始数据_周度!G781,_xlpm.minDev,MIN(OFFSET(原始数据_周度!G781,1-$D$17,0,$D$17,1)),_xlpm.bounce,_xlpm.dev-_xlpm.minDev,_xlpm.oversold,AND(ISNUMBER(_xlpm.dev),ISNUMBER(_xlpm.minDev),_xlpm.minDev&lt;=$B$17,_xlpm.bounce&gt;=$F$17,OR(_xlpm.initState=$A$12,_xlpm.initState=$A$11,_xlpm.initState=$A$10)),_xlpm.pctOnly,IFERROR(IF(B798&lt;PERCENTILE(OFFSET(B798,1-364,0,364,1),$C$7),$A$7,IF(B798&lt;PERCENTILE(OFFSET(B798,1-364,0,364,1),$C$8),$A$8,IF(B798&lt;PERCENTILE(OFFSET(B798,1-364,0,364,1),$C$9),$A$9,IF(B798&lt;PERCENTILE(OFFSET(B798,1-364,0,364,1),$C$10),$A$10,IF(B798&lt;PERCENTILE(OFFSET(B798,1-364,0,364,1),$C$11),$A$11,$A$12))))),""),IF(_xlpm.initState="","",IF(_xlpm.oversold,_xlpm.pctOnly,_xlpm.initState)))</f>
        <v/>
      </c>
      <c r="F798" s="119" t="n"/>
      <c r="G798" s="120">
        <f>IF(OR(B798="",C798=""),"",IF(OR(特征计算_周度!B781&gt;$B$15,特征计算_周度!C781&gt;$B$15,特征计算_周度!G781&gt;$B$15,特征计算_周度!E781&gt;$B$15,特征计算_周度!F781&gt;$B$15),IF(特征计算_周度!B781&gt;$B$15,"VIX ","")&amp;IF(特征计算_周度!C781&gt;$B$15,"HY ","")&amp;IF(特征计算_周度!G781&gt;$B$15,"Sahm ","")&amp;IF(特征计算_周度!E781&gt;$B$15,"趋势 ","")&amp;IF(特征计算_周度!F781&gt;$B$15,"斜率",""),"—"))</f>
        <v/>
      </c>
      <c r="H798" s="120">
        <f>IF(OR(B798="",C798=""),"",_xlfn.LET(_xlpm.dev,原始数据_周度!G781,_xlpm.minDev,MIN(OFFSET(原始数据_周度!G781,1-$D$17,0,$D$17,1)),_xlpm.bounce,_xlpm.dev-_xlpm.minDev,IF(AND(ISNUMBER(_xlpm.dev),ISNUMBER(_xlpm.minDev),_xlpm.minDev&lt;=$B$17,_xlpm.bounce&gt;=$F$17),"✅ 触发","—")))</f>
        <v/>
      </c>
      <c r="I798" s="172">
        <f>IFERROR(IF(特征计算_周度!H798&gt;$I$3,MIN($I$4,MAX(-$I$5,(特征计算_周度!H798-$I$3)*$I$4)),0),"")</f>
        <v/>
      </c>
    </row>
    <row r="799">
      <c r="A799" s="117">
        <f>特征计算_周度!A782</f>
        <v/>
      </c>
      <c r="B799" s="171">
        <f>IFERROR($A$3*特征计算_周度!B799+$B$3*特征计算_周度!C799+$C$3*特征计算_周度!D799+$D$3*特征计算_周度!E799+$E$3*特征计算_周度!F799+$F$3*特征计算_周度!H799,"")</f>
        <v/>
      </c>
      <c r="C799" s="118">
        <f>IFERROR(PERCENTILE(OFFSET(B799,1-364,0,364,1),$C$7),"")</f>
        <v/>
      </c>
      <c r="D799" s="118">
        <f>IFERROR(PERCENTILE(OFFSET(B799,1-364,0,364,1),$C$11),"")</f>
        <v/>
      </c>
      <c r="E799" s="122">
        <f>_xlfn.LET(_xlpm.initState,IF(OR(B799="",C799=""),"",IF(OR(特征计算_周度!B782&gt;$B$15,特征计算_周度!C782&gt;$B$15,特征计算_周度!G782&gt;$B$15,特征计算_周度!E782&gt;$B$15,特征计算_周度!F782&gt;$B$15),$A$12,IFERROR(IF(B799&lt;PERCENTILE(OFFSET(B799,1-364,0,364,1),$C$7),$A$7,IF(B799&lt;PERCENTILE(OFFSET(B799,1-364,0,364,1),$C$8),$A$8,IF(B799&lt;PERCENTILE(OFFSET(B799,1-364,0,364,1),$C$9),$A$9,IF(B799&lt;PERCENTILE(OFFSET(B799,1-364,0,364,1),$C$10),$A$10,IF(B799&lt;PERCENTILE(OFFSET(B799,1-364,0,364,1),$C$11),$A$11,$A$12))))),""))),_xlpm.dev,原始数据_周度!G782,_xlpm.minDev,MIN(OFFSET(原始数据_周度!G782,1-$D$17,0,$D$17,1)),_xlpm.bounce,_xlpm.dev-_xlpm.minDev,_xlpm.oversold,AND(ISNUMBER(_xlpm.dev),ISNUMBER(_xlpm.minDev),_xlpm.minDev&lt;=$B$17,_xlpm.bounce&gt;=$F$17,OR(_xlpm.initState=$A$12,_xlpm.initState=$A$11,_xlpm.initState=$A$10)),_xlpm.pctOnly,IFERROR(IF(B799&lt;PERCENTILE(OFFSET(B799,1-364,0,364,1),$C$7),$A$7,IF(B799&lt;PERCENTILE(OFFSET(B799,1-364,0,364,1),$C$8),$A$8,IF(B799&lt;PERCENTILE(OFFSET(B799,1-364,0,364,1),$C$9),$A$9,IF(B799&lt;PERCENTILE(OFFSET(B799,1-364,0,364,1),$C$10),$A$10,IF(B799&lt;PERCENTILE(OFFSET(B799,1-364,0,364,1),$C$11),$A$11,$A$12))))),""),IF(_xlpm.initState="","",IF(_xlpm.oversold,_xlpm.pctOnly,_xlpm.initState)))</f>
        <v/>
      </c>
      <c r="F799" s="119" t="n"/>
      <c r="G799" s="120">
        <f>IF(OR(B799="",C799=""),"",IF(OR(特征计算_周度!B782&gt;$B$15,特征计算_周度!C782&gt;$B$15,特征计算_周度!G782&gt;$B$15,特征计算_周度!E782&gt;$B$15,特征计算_周度!F782&gt;$B$15),IF(特征计算_周度!B782&gt;$B$15,"VIX ","")&amp;IF(特征计算_周度!C782&gt;$B$15,"HY ","")&amp;IF(特征计算_周度!G782&gt;$B$15,"Sahm ","")&amp;IF(特征计算_周度!E782&gt;$B$15,"趋势 ","")&amp;IF(特征计算_周度!F782&gt;$B$15,"斜率",""),"—"))</f>
        <v/>
      </c>
      <c r="H799" s="120">
        <f>IF(OR(B799="",C799=""),"",_xlfn.LET(_xlpm.dev,原始数据_周度!G782,_xlpm.minDev,MIN(OFFSET(原始数据_周度!G782,1-$D$17,0,$D$17,1)),_xlpm.bounce,_xlpm.dev-_xlpm.minDev,IF(AND(ISNUMBER(_xlpm.dev),ISNUMBER(_xlpm.minDev),_xlpm.minDev&lt;=$B$17,_xlpm.bounce&gt;=$F$17),"✅ 触发","—")))</f>
        <v/>
      </c>
      <c r="I799" s="172">
        <f>IFERROR(IF(特征计算_周度!H799&gt;$I$3,MIN($I$4,MAX(-$I$5,(特征计算_周度!H799-$I$3)*$I$4)),0),"")</f>
        <v/>
      </c>
    </row>
    <row r="800">
      <c r="A800" s="117">
        <f>特征计算_周度!A783</f>
        <v/>
      </c>
      <c r="B800" s="171">
        <f>IFERROR($A$3*特征计算_周度!B800+$B$3*特征计算_周度!C800+$C$3*特征计算_周度!D800+$D$3*特征计算_周度!E800+$E$3*特征计算_周度!F800+$F$3*特征计算_周度!H800,"")</f>
        <v/>
      </c>
      <c r="C800" s="118">
        <f>IFERROR(PERCENTILE(OFFSET(B800,1-364,0,364,1),$C$7),"")</f>
        <v/>
      </c>
      <c r="D800" s="118">
        <f>IFERROR(PERCENTILE(OFFSET(B800,1-364,0,364,1),$C$11),"")</f>
        <v/>
      </c>
      <c r="E800" s="122">
        <f>_xlfn.LET(_xlpm.initState,IF(OR(B800="",C800=""),"",IF(OR(特征计算_周度!B783&gt;$B$15,特征计算_周度!C783&gt;$B$15,特征计算_周度!G783&gt;$B$15,特征计算_周度!E783&gt;$B$15,特征计算_周度!F783&gt;$B$15),$A$12,IFERROR(IF(B800&lt;PERCENTILE(OFFSET(B800,1-364,0,364,1),$C$7),$A$7,IF(B800&lt;PERCENTILE(OFFSET(B800,1-364,0,364,1),$C$8),$A$8,IF(B800&lt;PERCENTILE(OFFSET(B800,1-364,0,364,1),$C$9),$A$9,IF(B800&lt;PERCENTILE(OFFSET(B800,1-364,0,364,1),$C$10),$A$10,IF(B800&lt;PERCENTILE(OFFSET(B800,1-364,0,364,1),$C$11),$A$11,$A$12))))),""))),_xlpm.dev,原始数据_周度!G783,_xlpm.minDev,MIN(OFFSET(原始数据_周度!G783,1-$D$17,0,$D$17,1)),_xlpm.bounce,_xlpm.dev-_xlpm.minDev,_xlpm.oversold,AND(ISNUMBER(_xlpm.dev),ISNUMBER(_xlpm.minDev),_xlpm.minDev&lt;=$B$17,_xlpm.bounce&gt;=$F$17,OR(_xlpm.initState=$A$12,_xlpm.initState=$A$11,_xlpm.initState=$A$10)),_xlpm.pctOnly,IFERROR(IF(B800&lt;PERCENTILE(OFFSET(B800,1-364,0,364,1),$C$7),$A$7,IF(B800&lt;PERCENTILE(OFFSET(B800,1-364,0,364,1),$C$8),$A$8,IF(B800&lt;PERCENTILE(OFFSET(B800,1-364,0,364,1),$C$9),$A$9,IF(B800&lt;PERCENTILE(OFFSET(B800,1-364,0,364,1),$C$10),$A$10,IF(B800&lt;PERCENTILE(OFFSET(B800,1-364,0,364,1),$C$11),$A$11,$A$12))))),""),IF(_xlpm.initState="","",IF(_xlpm.oversold,_xlpm.pctOnly,_xlpm.initState)))</f>
        <v/>
      </c>
      <c r="F800" s="119" t="n"/>
      <c r="G800" s="120">
        <f>IF(OR(B800="",C800=""),"",IF(OR(特征计算_周度!B783&gt;$B$15,特征计算_周度!C783&gt;$B$15,特征计算_周度!G783&gt;$B$15,特征计算_周度!E783&gt;$B$15,特征计算_周度!F783&gt;$B$15),IF(特征计算_周度!B783&gt;$B$15,"VIX ","")&amp;IF(特征计算_周度!C783&gt;$B$15,"HY ","")&amp;IF(特征计算_周度!G783&gt;$B$15,"Sahm ","")&amp;IF(特征计算_周度!E783&gt;$B$15,"趋势 ","")&amp;IF(特征计算_周度!F783&gt;$B$15,"斜率",""),"—"))</f>
        <v/>
      </c>
      <c r="H800" s="120">
        <f>IF(OR(B800="",C800=""),"",_xlfn.LET(_xlpm.dev,原始数据_周度!G783,_xlpm.minDev,MIN(OFFSET(原始数据_周度!G783,1-$D$17,0,$D$17,1)),_xlpm.bounce,_xlpm.dev-_xlpm.minDev,IF(AND(ISNUMBER(_xlpm.dev),ISNUMBER(_xlpm.minDev),_xlpm.minDev&lt;=$B$17,_xlpm.bounce&gt;=$F$17),"✅ 触发","—")))</f>
        <v/>
      </c>
      <c r="I800" s="172">
        <f>IFERROR(IF(特征计算_周度!H800&gt;$I$3,MIN($I$4,MAX(-$I$5,(特征计算_周度!H800-$I$3)*$I$4)),0),"")</f>
        <v/>
      </c>
    </row>
    <row r="801">
      <c r="A801" s="117">
        <f>特征计算_周度!A784</f>
        <v/>
      </c>
      <c r="B801" s="171">
        <f>IFERROR($A$3*特征计算_周度!B801+$B$3*特征计算_周度!C801+$C$3*特征计算_周度!D801+$D$3*特征计算_周度!E801+$E$3*特征计算_周度!F801+$F$3*特征计算_周度!H801,"")</f>
        <v/>
      </c>
      <c r="C801" s="118">
        <f>IFERROR(PERCENTILE(OFFSET(B801,1-364,0,364,1),$C$7),"")</f>
        <v/>
      </c>
      <c r="D801" s="118">
        <f>IFERROR(PERCENTILE(OFFSET(B801,1-364,0,364,1),$C$11),"")</f>
        <v/>
      </c>
      <c r="E801" s="122">
        <f>_xlfn.LET(_xlpm.initState,IF(OR(B801="",C801=""),"",IF(OR(特征计算_周度!B784&gt;$B$15,特征计算_周度!C784&gt;$B$15,特征计算_周度!G784&gt;$B$15,特征计算_周度!E784&gt;$B$15,特征计算_周度!F784&gt;$B$15),$A$12,IFERROR(IF(B801&lt;PERCENTILE(OFFSET(B801,1-364,0,364,1),$C$7),$A$7,IF(B801&lt;PERCENTILE(OFFSET(B801,1-364,0,364,1),$C$8),$A$8,IF(B801&lt;PERCENTILE(OFFSET(B801,1-364,0,364,1),$C$9),$A$9,IF(B801&lt;PERCENTILE(OFFSET(B801,1-364,0,364,1),$C$10),$A$10,IF(B801&lt;PERCENTILE(OFFSET(B801,1-364,0,364,1),$C$11),$A$11,$A$12))))),""))),_xlpm.dev,原始数据_周度!G784,_xlpm.minDev,MIN(OFFSET(原始数据_周度!G784,1-$D$17,0,$D$17,1)),_xlpm.bounce,_xlpm.dev-_xlpm.minDev,_xlpm.oversold,AND(ISNUMBER(_xlpm.dev),ISNUMBER(_xlpm.minDev),_xlpm.minDev&lt;=$B$17,_xlpm.bounce&gt;=$F$17,OR(_xlpm.initState=$A$12,_xlpm.initState=$A$11,_xlpm.initState=$A$10)),_xlpm.pctOnly,IFERROR(IF(B801&lt;PERCENTILE(OFFSET(B801,1-364,0,364,1),$C$7),$A$7,IF(B801&lt;PERCENTILE(OFFSET(B801,1-364,0,364,1),$C$8),$A$8,IF(B801&lt;PERCENTILE(OFFSET(B801,1-364,0,364,1),$C$9),$A$9,IF(B801&lt;PERCENTILE(OFFSET(B801,1-364,0,364,1),$C$10),$A$10,IF(B801&lt;PERCENTILE(OFFSET(B801,1-364,0,364,1),$C$11),$A$11,$A$12))))),""),IF(_xlpm.initState="","",IF(_xlpm.oversold,_xlpm.pctOnly,_xlpm.initState)))</f>
        <v/>
      </c>
      <c r="F801" s="119" t="n"/>
      <c r="G801" s="120">
        <f>IF(OR(B801="",C801=""),"",IF(OR(特征计算_周度!B784&gt;$B$15,特征计算_周度!C784&gt;$B$15,特征计算_周度!G784&gt;$B$15,特征计算_周度!E784&gt;$B$15,特征计算_周度!F784&gt;$B$15),IF(特征计算_周度!B784&gt;$B$15,"VIX ","")&amp;IF(特征计算_周度!C784&gt;$B$15,"HY ","")&amp;IF(特征计算_周度!G784&gt;$B$15,"Sahm ","")&amp;IF(特征计算_周度!E784&gt;$B$15,"趋势 ","")&amp;IF(特征计算_周度!F784&gt;$B$15,"斜率",""),"—"))</f>
        <v/>
      </c>
      <c r="H801" s="120">
        <f>IF(OR(B801="",C801=""),"",_xlfn.LET(_xlpm.dev,原始数据_周度!G784,_xlpm.minDev,MIN(OFFSET(原始数据_周度!G784,1-$D$17,0,$D$17,1)),_xlpm.bounce,_xlpm.dev-_xlpm.minDev,IF(AND(ISNUMBER(_xlpm.dev),ISNUMBER(_xlpm.minDev),_xlpm.minDev&lt;=$B$17,_xlpm.bounce&gt;=$F$17),"✅ 触发","—")))</f>
        <v/>
      </c>
      <c r="I801" s="172">
        <f>IFERROR(IF(特征计算_周度!H801&gt;$I$3,MIN($I$4,MAX(-$I$5,(特征计算_周度!H801-$I$3)*$I$4)),0),"")</f>
        <v/>
      </c>
    </row>
    <row r="802">
      <c r="A802" s="117">
        <f>特征计算_周度!A785</f>
        <v/>
      </c>
      <c r="B802" s="171">
        <f>IFERROR($A$3*特征计算_周度!B802+$B$3*特征计算_周度!C802+$C$3*特征计算_周度!D802+$D$3*特征计算_周度!E802+$E$3*特征计算_周度!F802+$F$3*特征计算_周度!H802,"")</f>
        <v/>
      </c>
      <c r="C802" s="118">
        <f>IFERROR(PERCENTILE(OFFSET(B802,1-364,0,364,1),$C$7),"")</f>
        <v/>
      </c>
      <c r="D802" s="118">
        <f>IFERROR(PERCENTILE(OFFSET(B802,1-364,0,364,1),$C$11),"")</f>
        <v/>
      </c>
      <c r="E802" s="122">
        <f>_xlfn.LET(_xlpm.initState,IF(OR(B802="",C802=""),"",IF(OR(特征计算_周度!B785&gt;$B$15,特征计算_周度!C785&gt;$B$15,特征计算_周度!G785&gt;$B$15,特征计算_周度!E785&gt;$B$15,特征计算_周度!F785&gt;$B$15),$A$12,IFERROR(IF(B802&lt;PERCENTILE(OFFSET(B802,1-364,0,364,1),$C$7),$A$7,IF(B802&lt;PERCENTILE(OFFSET(B802,1-364,0,364,1),$C$8),$A$8,IF(B802&lt;PERCENTILE(OFFSET(B802,1-364,0,364,1),$C$9),$A$9,IF(B802&lt;PERCENTILE(OFFSET(B802,1-364,0,364,1),$C$10),$A$10,IF(B802&lt;PERCENTILE(OFFSET(B802,1-364,0,364,1),$C$11),$A$11,$A$12))))),""))),_xlpm.dev,原始数据_周度!G785,_xlpm.minDev,MIN(OFFSET(原始数据_周度!G785,1-$D$17,0,$D$17,1)),_xlpm.bounce,_xlpm.dev-_xlpm.minDev,_xlpm.oversold,AND(ISNUMBER(_xlpm.dev),ISNUMBER(_xlpm.minDev),_xlpm.minDev&lt;=$B$17,_xlpm.bounce&gt;=$F$17,OR(_xlpm.initState=$A$12,_xlpm.initState=$A$11,_xlpm.initState=$A$10)),_xlpm.pctOnly,IFERROR(IF(B802&lt;PERCENTILE(OFFSET(B802,1-364,0,364,1),$C$7),$A$7,IF(B802&lt;PERCENTILE(OFFSET(B802,1-364,0,364,1),$C$8),$A$8,IF(B802&lt;PERCENTILE(OFFSET(B802,1-364,0,364,1),$C$9),$A$9,IF(B802&lt;PERCENTILE(OFFSET(B802,1-364,0,364,1),$C$10),$A$10,IF(B802&lt;PERCENTILE(OFFSET(B802,1-364,0,364,1),$C$11),$A$11,$A$12))))),""),IF(_xlpm.initState="","",IF(_xlpm.oversold,_xlpm.pctOnly,_xlpm.initState)))</f>
        <v/>
      </c>
      <c r="F802" s="119" t="n"/>
      <c r="G802" s="120">
        <f>IF(OR(B802="",C802=""),"",IF(OR(特征计算_周度!B785&gt;$B$15,特征计算_周度!C785&gt;$B$15,特征计算_周度!G785&gt;$B$15,特征计算_周度!E785&gt;$B$15,特征计算_周度!F785&gt;$B$15),IF(特征计算_周度!B785&gt;$B$15,"VIX ","")&amp;IF(特征计算_周度!C785&gt;$B$15,"HY ","")&amp;IF(特征计算_周度!G785&gt;$B$15,"Sahm ","")&amp;IF(特征计算_周度!E785&gt;$B$15,"趋势 ","")&amp;IF(特征计算_周度!F785&gt;$B$15,"斜率",""),"—"))</f>
        <v/>
      </c>
      <c r="H802" s="120">
        <f>IF(OR(B802="",C802=""),"",_xlfn.LET(_xlpm.dev,原始数据_周度!G785,_xlpm.minDev,MIN(OFFSET(原始数据_周度!G785,1-$D$17,0,$D$17,1)),_xlpm.bounce,_xlpm.dev-_xlpm.minDev,IF(AND(ISNUMBER(_xlpm.dev),ISNUMBER(_xlpm.minDev),_xlpm.minDev&lt;=$B$17,_xlpm.bounce&gt;=$F$17),"✅ 触发","—")))</f>
        <v/>
      </c>
      <c r="I802" s="172">
        <f>IFERROR(IF(特征计算_周度!H802&gt;$I$3,MIN($I$4,MAX(-$I$5,(特征计算_周度!H802-$I$3)*$I$4)),0),"")</f>
        <v/>
      </c>
    </row>
    <row r="803">
      <c r="A803" s="117">
        <f>特征计算_周度!A786</f>
        <v/>
      </c>
      <c r="B803" s="171">
        <f>IFERROR($A$3*特征计算_周度!B803+$B$3*特征计算_周度!C803+$C$3*特征计算_周度!D803+$D$3*特征计算_周度!E803+$E$3*特征计算_周度!F803+$F$3*特征计算_周度!H803,"")</f>
        <v/>
      </c>
      <c r="C803" s="118">
        <f>IFERROR(PERCENTILE(OFFSET(B803,1-364,0,364,1),$C$7),"")</f>
        <v/>
      </c>
      <c r="D803" s="118">
        <f>IFERROR(PERCENTILE(OFFSET(B803,1-364,0,364,1),$C$11),"")</f>
        <v/>
      </c>
      <c r="E803" s="122">
        <f>_xlfn.LET(_xlpm.initState,IF(OR(B803="",C803=""),"",IF(OR(特征计算_周度!B786&gt;$B$15,特征计算_周度!C786&gt;$B$15,特征计算_周度!G786&gt;$B$15,特征计算_周度!E786&gt;$B$15,特征计算_周度!F786&gt;$B$15),$A$12,IFERROR(IF(B803&lt;PERCENTILE(OFFSET(B803,1-364,0,364,1),$C$7),$A$7,IF(B803&lt;PERCENTILE(OFFSET(B803,1-364,0,364,1),$C$8),$A$8,IF(B803&lt;PERCENTILE(OFFSET(B803,1-364,0,364,1),$C$9),$A$9,IF(B803&lt;PERCENTILE(OFFSET(B803,1-364,0,364,1),$C$10),$A$10,IF(B803&lt;PERCENTILE(OFFSET(B803,1-364,0,364,1),$C$11),$A$11,$A$12))))),""))),_xlpm.dev,原始数据_周度!G786,_xlpm.minDev,MIN(OFFSET(原始数据_周度!G786,1-$D$17,0,$D$17,1)),_xlpm.bounce,_xlpm.dev-_xlpm.minDev,_xlpm.oversold,AND(ISNUMBER(_xlpm.dev),ISNUMBER(_xlpm.minDev),_xlpm.minDev&lt;=$B$17,_xlpm.bounce&gt;=$F$17,OR(_xlpm.initState=$A$12,_xlpm.initState=$A$11,_xlpm.initState=$A$10)),_xlpm.pctOnly,IFERROR(IF(B803&lt;PERCENTILE(OFFSET(B803,1-364,0,364,1),$C$7),$A$7,IF(B803&lt;PERCENTILE(OFFSET(B803,1-364,0,364,1),$C$8),$A$8,IF(B803&lt;PERCENTILE(OFFSET(B803,1-364,0,364,1),$C$9),$A$9,IF(B803&lt;PERCENTILE(OFFSET(B803,1-364,0,364,1),$C$10),$A$10,IF(B803&lt;PERCENTILE(OFFSET(B803,1-364,0,364,1),$C$11),$A$11,$A$12))))),""),IF(_xlpm.initState="","",IF(_xlpm.oversold,_xlpm.pctOnly,_xlpm.initState)))</f>
        <v/>
      </c>
      <c r="F803" s="119" t="n"/>
      <c r="G803" s="120">
        <f>IF(OR(B803="",C803=""),"",IF(OR(特征计算_周度!B786&gt;$B$15,特征计算_周度!C786&gt;$B$15,特征计算_周度!G786&gt;$B$15,特征计算_周度!E786&gt;$B$15,特征计算_周度!F786&gt;$B$15),IF(特征计算_周度!B786&gt;$B$15,"VIX ","")&amp;IF(特征计算_周度!C786&gt;$B$15,"HY ","")&amp;IF(特征计算_周度!G786&gt;$B$15,"Sahm ","")&amp;IF(特征计算_周度!E786&gt;$B$15,"趋势 ","")&amp;IF(特征计算_周度!F786&gt;$B$15,"斜率",""),"—"))</f>
        <v/>
      </c>
      <c r="H803" s="120">
        <f>IF(OR(B803="",C803=""),"",_xlfn.LET(_xlpm.dev,原始数据_周度!G786,_xlpm.minDev,MIN(OFFSET(原始数据_周度!G786,1-$D$17,0,$D$17,1)),_xlpm.bounce,_xlpm.dev-_xlpm.minDev,IF(AND(ISNUMBER(_xlpm.dev),ISNUMBER(_xlpm.minDev),_xlpm.minDev&lt;=$B$17,_xlpm.bounce&gt;=$F$17),"✅ 触发","—")))</f>
        <v/>
      </c>
      <c r="I803" s="172">
        <f>IFERROR(IF(特征计算_周度!H803&gt;$I$3,MIN($I$4,MAX(-$I$5,(特征计算_周度!H803-$I$3)*$I$4)),0),"")</f>
        <v/>
      </c>
    </row>
    <row r="804">
      <c r="A804" s="117">
        <f>特征计算_周度!A787</f>
        <v/>
      </c>
      <c r="B804" s="171">
        <f>IFERROR($A$3*特征计算_周度!B804+$B$3*特征计算_周度!C804+$C$3*特征计算_周度!D804+$D$3*特征计算_周度!E804+$E$3*特征计算_周度!F804+$F$3*特征计算_周度!H804,"")</f>
        <v/>
      </c>
      <c r="C804" s="118">
        <f>IFERROR(PERCENTILE(OFFSET(B804,1-364,0,364,1),$C$7),"")</f>
        <v/>
      </c>
      <c r="D804" s="118">
        <f>IFERROR(PERCENTILE(OFFSET(B804,1-364,0,364,1),$C$11),"")</f>
        <v/>
      </c>
      <c r="E804" s="122">
        <f>_xlfn.LET(_xlpm.initState,IF(OR(B804="",C804=""),"",IF(OR(特征计算_周度!B787&gt;$B$15,特征计算_周度!C787&gt;$B$15,特征计算_周度!G787&gt;$B$15,特征计算_周度!E787&gt;$B$15,特征计算_周度!F787&gt;$B$15),$A$12,IFERROR(IF(B804&lt;PERCENTILE(OFFSET(B804,1-364,0,364,1),$C$7),$A$7,IF(B804&lt;PERCENTILE(OFFSET(B804,1-364,0,364,1),$C$8),$A$8,IF(B804&lt;PERCENTILE(OFFSET(B804,1-364,0,364,1),$C$9),$A$9,IF(B804&lt;PERCENTILE(OFFSET(B804,1-364,0,364,1),$C$10),$A$10,IF(B804&lt;PERCENTILE(OFFSET(B804,1-364,0,364,1),$C$11),$A$11,$A$12))))),""))),_xlpm.dev,原始数据_周度!G787,_xlpm.minDev,MIN(OFFSET(原始数据_周度!G787,1-$D$17,0,$D$17,1)),_xlpm.bounce,_xlpm.dev-_xlpm.minDev,_xlpm.oversold,AND(ISNUMBER(_xlpm.dev),ISNUMBER(_xlpm.minDev),_xlpm.minDev&lt;=$B$17,_xlpm.bounce&gt;=$F$17,OR(_xlpm.initState=$A$12,_xlpm.initState=$A$11,_xlpm.initState=$A$10)),_xlpm.pctOnly,IFERROR(IF(B804&lt;PERCENTILE(OFFSET(B804,1-364,0,364,1),$C$7),$A$7,IF(B804&lt;PERCENTILE(OFFSET(B804,1-364,0,364,1),$C$8),$A$8,IF(B804&lt;PERCENTILE(OFFSET(B804,1-364,0,364,1),$C$9),$A$9,IF(B804&lt;PERCENTILE(OFFSET(B804,1-364,0,364,1),$C$10),$A$10,IF(B804&lt;PERCENTILE(OFFSET(B804,1-364,0,364,1),$C$11),$A$11,$A$12))))),""),IF(_xlpm.initState="","",IF(_xlpm.oversold,_xlpm.pctOnly,_xlpm.initState)))</f>
        <v/>
      </c>
      <c r="F804" s="119" t="n"/>
      <c r="G804" s="120">
        <f>IF(OR(B804="",C804=""),"",IF(OR(特征计算_周度!B787&gt;$B$15,特征计算_周度!C787&gt;$B$15,特征计算_周度!G787&gt;$B$15,特征计算_周度!E787&gt;$B$15,特征计算_周度!F787&gt;$B$15),IF(特征计算_周度!B787&gt;$B$15,"VIX ","")&amp;IF(特征计算_周度!C787&gt;$B$15,"HY ","")&amp;IF(特征计算_周度!G787&gt;$B$15,"Sahm ","")&amp;IF(特征计算_周度!E787&gt;$B$15,"趋势 ","")&amp;IF(特征计算_周度!F787&gt;$B$15,"斜率",""),"—"))</f>
        <v/>
      </c>
      <c r="H804" s="120">
        <f>IF(OR(B804="",C804=""),"",_xlfn.LET(_xlpm.dev,原始数据_周度!G787,_xlpm.minDev,MIN(OFFSET(原始数据_周度!G787,1-$D$17,0,$D$17,1)),_xlpm.bounce,_xlpm.dev-_xlpm.minDev,IF(AND(ISNUMBER(_xlpm.dev),ISNUMBER(_xlpm.minDev),_xlpm.minDev&lt;=$B$17,_xlpm.bounce&gt;=$F$17),"✅ 触发","—")))</f>
        <v/>
      </c>
      <c r="I804" s="172">
        <f>IFERROR(IF(特征计算_周度!H804&gt;$I$3,MIN($I$4,MAX(-$I$5,(特征计算_周度!H804-$I$3)*$I$4)),0),"")</f>
        <v/>
      </c>
    </row>
    <row r="805">
      <c r="A805" s="117">
        <f>特征计算_周度!A788</f>
        <v/>
      </c>
      <c r="B805" s="171">
        <f>IFERROR($A$3*特征计算_周度!B805+$B$3*特征计算_周度!C805+$C$3*特征计算_周度!D805+$D$3*特征计算_周度!E805+$E$3*特征计算_周度!F805+$F$3*特征计算_周度!H805,"")</f>
        <v/>
      </c>
      <c r="C805" s="118">
        <f>IFERROR(PERCENTILE(OFFSET(B805,1-364,0,364,1),$C$7),"")</f>
        <v/>
      </c>
      <c r="D805" s="118">
        <f>IFERROR(PERCENTILE(OFFSET(B805,1-364,0,364,1),$C$11),"")</f>
        <v/>
      </c>
      <c r="E805" s="122">
        <f>_xlfn.LET(_xlpm.initState,IF(OR(B805="",C805=""),"",IF(OR(特征计算_周度!B788&gt;$B$15,特征计算_周度!C788&gt;$B$15,特征计算_周度!G788&gt;$B$15,特征计算_周度!E788&gt;$B$15,特征计算_周度!F788&gt;$B$15),$A$12,IFERROR(IF(B805&lt;PERCENTILE(OFFSET(B805,1-364,0,364,1),$C$7),$A$7,IF(B805&lt;PERCENTILE(OFFSET(B805,1-364,0,364,1),$C$8),$A$8,IF(B805&lt;PERCENTILE(OFFSET(B805,1-364,0,364,1),$C$9),$A$9,IF(B805&lt;PERCENTILE(OFFSET(B805,1-364,0,364,1),$C$10),$A$10,IF(B805&lt;PERCENTILE(OFFSET(B805,1-364,0,364,1),$C$11),$A$11,$A$12))))),""))),_xlpm.dev,原始数据_周度!G788,_xlpm.minDev,MIN(OFFSET(原始数据_周度!G788,1-$D$17,0,$D$17,1)),_xlpm.bounce,_xlpm.dev-_xlpm.minDev,_xlpm.oversold,AND(ISNUMBER(_xlpm.dev),ISNUMBER(_xlpm.minDev),_xlpm.minDev&lt;=$B$17,_xlpm.bounce&gt;=$F$17,OR(_xlpm.initState=$A$12,_xlpm.initState=$A$11,_xlpm.initState=$A$10)),_xlpm.pctOnly,IFERROR(IF(B805&lt;PERCENTILE(OFFSET(B805,1-364,0,364,1),$C$7),$A$7,IF(B805&lt;PERCENTILE(OFFSET(B805,1-364,0,364,1),$C$8),$A$8,IF(B805&lt;PERCENTILE(OFFSET(B805,1-364,0,364,1),$C$9),$A$9,IF(B805&lt;PERCENTILE(OFFSET(B805,1-364,0,364,1),$C$10),$A$10,IF(B805&lt;PERCENTILE(OFFSET(B805,1-364,0,364,1),$C$11),$A$11,$A$12))))),""),IF(_xlpm.initState="","",IF(_xlpm.oversold,_xlpm.pctOnly,_xlpm.initState)))</f>
        <v/>
      </c>
      <c r="F805" s="119" t="n"/>
      <c r="G805" s="120">
        <f>IF(OR(B805="",C805=""),"",IF(OR(特征计算_周度!B788&gt;$B$15,特征计算_周度!C788&gt;$B$15,特征计算_周度!G788&gt;$B$15,特征计算_周度!E788&gt;$B$15,特征计算_周度!F788&gt;$B$15),IF(特征计算_周度!B788&gt;$B$15,"VIX ","")&amp;IF(特征计算_周度!C788&gt;$B$15,"HY ","")&amp;IF(特征计算_周度!G788&gt;$B$15,"Sahm ","")&amp;IF(特征计算_周度!E788&gt;$B$15,"趋势 ","")&amp;IF(特征计算_周度!F788&gt;$B$15,"斜率",""),"—"))</f>
        <v/>
      </c>
      <c r="H805" s="120">
        <f>IF(OR(B805="",C805=""),"",_xlfn.LET(_xlpm.dev,原始数据_周度!G788,_xlpm.minDev,MIN(OFFSET(原始数据_周度!G788,1-$D$17,0,$D$17,1)),_xlpm.bounce,_xlpm.dev-_xlpm.minDev,IF(AND(ISNUMBER(_xlpm.dev),ISNUMBER(_xlpm.minDev),_xlpm.minDev&lt;=$B$17,_xlpm.bounce&gt;=$F$17),"✅ 触发","—")))</f>
        <v/>
      </c>
      <c r="I805" s="172">
        <f>IFERROR(IF(特征计算_周度!H805&gt;$I$3,MIN($I$4,MAX(-$I$5,(特征计算_周度!H805-$I$3)*$I$4)),0),"")</f>
        <v/>
      </c>
    </row>
    <row r="806">
      <c r="A806" s="117">
        <f>特征计算_周度!A789</f>
        <v/>
      </c>
      <c r="B806" s="171">
        <f>IFERROR($A$3*特征计算_周度!B806+$B$3*特征计算_周度!C806+$C$3*特征计算_周度!D806+$D$3*特征计算_周度!E806+$E$3*特征计算_周度!F806+$F$3*特征计算_周度!H806,"")</f>
        <v/>
      </c>
      <c r="C806" s="118">
        <f>IFERROR(PERCENTILE(OFFSET(B806,1-364,0,364,1),$C$7),"")</f>
        <v/>
      </c>
      <c r="D806" s="118">
        <f>IFERROR(PERCENTILE(OFFSET(B806,1-364,0,364,1),$C$11),"")</f>
        <v/>
      </c>
      <c r="E806" s="122">
        <f>_xlfn.LET(_xlpm.initState,IF(OR(B806="",C806=""),"",IF(OR(特征计算_周度!B789&gt;$B$15,特征计算_周度!C789&gt;$B$15,特征计算_周度!G789&gt;$B$15,特征计算_周度!E789&gt;$B$15,特征计算_周度!F789&gt;$B$15),$A$12,IFERROR(IF(B806&lt;PERCENTILE(OFFSET(B806,1-364,0,364,1),$C$7),$A$7,IF(B806&lt;PERCENTILE(OFFSET(B806,1-364,0,364,1),$C$8),$A$8,IF(B806&lt;PERCENTILE(OFFSET(B806,1-364,0,364,1),$C$9),$A$9,IF(B806&lt;PERCENTILE(OFFSET(B806,1-364,0,364,1),$C$10),$A$10,IF(B806&lt;PERCENTILE(OFFSET(B806,1-364,0,364,1),$C$11),$A$11,$A$12))))),""))),_xlpm.dev,原始数据_周度!G789,_xlpm.minDev,MIN(OFFSET(原始数据_周度!G789,1-$D$17,0,$D$17,1)),_xlpm.bounce,_xlpm.dev-_xlpm.minDev,_xlpm.oversold,AND(ISNUMBER(_xlpm.dev),ISNUMBER(_xlpm.minDev),_xlpm.minDev&lt;=$B$17,_xlpm.bounce&gt;=$F$17,OR(_xlpm.initState=$A$12,_xlpm.initState=$A$11,_xlpm.initState=$A$10)),_xlpm.pctOnly,IFERROR(IF(B806&lt;PERCENTILE(OFFSET(B806,1-364,0,364,1),$C$7),$A$7,IF(B806&lt;PERCENTILE(OFFSET(B806,1-364,0,364,1),$C$8),$A$8,IF(B806&lt;PERCENTILE(OFFSET(B806,1-364,0,364,1),$C$9),$A$9,IF(B806&lt;PERCENTILE(OFFSET(B806,1-364,0,364,1),$C$10),$A$10,IF(B806&lt;PERCENTILE(OFFSET(B806,1-364,0,364,1),$C$11),$A$11,$A$12))))),""),IF(_xlpm.initState="","",IF(_xlpm.oversold,_xlpm.pctOnly,_xlpm.initState)))</f>
        <v/>
      </c>
      <c r="F806" s="119" t="n"/>
      <c r="G806" s="120">
        <f>IF(OR(B806="",C806=""),"",IF(OR(特征计算_周度!B789&gt;$B$15,特征计算_周度!C789&gt;$B$15,特征计算_周度!G789&gt;$B$15,特征计算_周度!E789&gt;$B$15,特征计算_周度!F789&gt;$B$15),IF(特征计算_周度!B789&gt;$B$15,"VIX ","")&amp;IF(特征计算_周度!C789&gt;$B$15,"HY ","")&amp;IF(特征计算_周度!G789&gt;$B$15,"Sahm ","")&amp;IF(特征计算_周度!E789&gt;$B$15,"趋势 ","")&amp;IF(特征计算_周度!F789&gt;$B$15,"斜率",""),"—"))</f>
        <v/>
      </c>
      <c r="H806" s="120">
        <f>IF(OR(B806="",C806=""),"",_xlfn.LET(_xlpm.dev,原始数据_周度!G789,_xlpm.minDev,MIN(OFFSET(原始数据_周度!G789,1-$D$17,0,$D$17,1)),_xlpm.bounce,_xlpm.dev-_xlpm.minDev,IF(AND(ISNUMBER(_xlpm.dev),ISNUMBER(_xlpm.minDev),_xlpm.minDev&lt;=$B$17,_xlpm.bounce&gt;=$F$17),"✅ 触发","—")))</f>
        <v/>
      </c>
      <c r="I806" s="172">
        <f>IFERROR(IF(特征计算_周度!H806&gt;$I$3,MIN($I$4,MAX(-$I$5,(特征计算_周度!H806-$I$3)*$I$4)),0),"")</f>
        <v/>
      </c>
    </row>
    <row r="807">
      <c r="A807" s="117">
        <f>特征计算_周度!A790</f>
        <v/>
      </c>
      <c r="B807" s="171">
        <f>IFERROR($A$3*特征计算_周度!B807+$B$3*特征计算_周度!C807+$C$3*特征计算_周度!D807+$D$3*特征计算_周度!E807+$E$3*特征计算_周度!F807+$F$3*特征计算_周度!H807,"")</f>
        <v/>
      </c>
      <c r="C807" s="118">
        <f>IFERROR(PERCENTILE(OFFSET(B807,1-364,0,364,1),$C$7),"")</f>
        <v/>
      </c>
      <c r="D807" s="118">
        <f>IFERROR(PERCENTILE(OFFSET(B807,1-364,0,364,1),$C$11),"")</f>
        <v/>
      </c>
      <c r="E807" s="122">
        <f>_xlfn.LET(_xlpm.initState,IF(OR(B807="",C807=""),"",IF(OR(特征计算_周度!B790&gt;$B$15,特征计算_周度!C790&gt;$B$15,特征计算_周度!G790&gt;$B$15,特征计算_周度!E790&gt;$B$15,特征计算_周度!F790&gt;$B$15),$A$12,IFERROR(IF(B807&lt;PERCENTILE(OFFSET(B807,1-364,0,364,1),$C$7),$A$7,IF(B807&lt;PERCENTILE(OFFSET(B807,1-364,0,364,1),$C$8),$A$8,IF(B807&lt;PERCENTILE(OFFSET(B807,1-364,0,364,1),$C$9),$A$9,IF(B807&lt;PERCENTILE(OFFSET(B807,1-364,0,364,1),$C$10),$A$10,IF(B807&lt;PERCENTILE(OFFSET(B807,1-364,0,364,1),$C$11),$A$11,$A$12))))),""))),_xlpm.dev,原始数据_周度!G790,_xlpm.minDev,MIN(OFFSET(原始数据_周度!G790,1-$D$17,0,$D$17,1)),_xlpm.bounce,_xlpm.dev-_xlpm.minDev,_xlpm.oversold,AND(ISNUMBER(_xlpm.dev),ISNUMBER(_xlpm.minDev),_xlpm.minDev&lt;=$B$17,_xlpm.bounce&gt;=$F$17,OR(_xlpm.initState=$A$12,_xlpm.initState=$A$11,_xlpm.initState=$A$10)),_xlpm.pctOnly,IFERROR(IF(B807&lt;PERCENTILE(OFFSET(B807,1-364,0,364,1),$C$7),$A$7,IF(B807&lt;PERCENTILE(OFFSET(B807,1-364,0,364,1),$C$8),$A$8,IF(B807&lt;PERCENTILE(OFFSET(B807,1-364,0,364,1),$C$9),$A$9,IF(B807&lt;PERCENTILE(OFFSET(B807,1-364,0,364,1),$C$10),$A$10,IF(B807&lt;PERCENTILE(OFFSET(B807,1-364,0,364,1),$C$11),$A$11,$A$12))))),""),IF(_xlpm.initState="","",IF(_xlpm.oversold,_xlpm.pctOnly,_xlpm.initState)))</f>
        <v/>
      </c>
      <c r="F807" s="119" t="n"/>
      <c r="G807" s="120">
        <f>IF(OR(B807="",C807=""),"",IF(OR(特征计算_周度!B790&gt;$B$15,特征计算_周度!C790&gt;$B$15,特征计算_周度!G790&gt;$B$15,特征计算_周度!E790&gt;$B$15,特征计算_周度!F790&gt;$B$15),IF(特征计算_周度!B790&gt;$B$15,"VIX ","")&amp;IF(特征计算_周度!C790&gt;$B$15,"HY ","")&amp;IF(特征计算_周度!G790&gt;$B$15,"Sahm ","")&amp;IF(特征计算_周度!E790&gt;$B$15,"趋势 ","")&amp;IF(特征计算_周度!F790&gt;$B$15,"斜率",""),"—"))</f>
        <v/>
      </c>
      <c r="H807" s="120">
        <f>IF(OR(B807="",C807=""),"",_xlfn.LET(_xlpm.dev,原始数据_周度!G790,_xlpm.minDev,MIN(OFFSET(原始数据_周度!G790,1-$D$17,0,$D$17,1)),_xlpm.bounce,_xlpm.dev-_xlpm.minDev,IF(AND(ISNUMBER(_xlpm.dev),ISNUMBER(_xlpm.minDev),_xlpm.minDev&lt;=$B$17,_xlpm.bounce&gt;=$F$17),"✅ 触发","—")))</f>
        <v/>
      </c>
      <c r="I807" s="172">
        <f>IFERROR(IF(特征计算_周度!H807&gt;$I$3,MIN($I$4,MAX(-$I$5,(特征计算_周度!H807-$I$3)*$I$4)),0),"")</f>
        <v/>
      </c>
    </row>
    <row r="808">
      <c r="A808" s="117">
        <f>特征计算_周度!A791</f>
        <v/>
      </c>
      <c r="B808" s="171">
        <f>IFERROR($A$3*特征计算_周度!B808+$B$3*特征计算_周度!C808+$C$3*特征计算_周度!D808+$D$3*特征计算_周度!E808+$E$3*特征计算_周度!F808+$F$3*特征计算_周度!H808,"")</f>
        <v/>
      </c>
      <c r="C808" s="118">
        <f>IFERROR(PERCENTILE(OFFSET(B808,1-364,0,364,1),$C$7),"")</f>
        <v/>
      </c>
      <c r="D808" s="118">
        <f>IFERROR(PERCENTILE(OFFSET(B808,1-364,0,364,1),$C$11),"")</f>
        <v/>
      </c>
      <c r="E808" s="122">
        <f>_xlfn.LET(_xlpm.initState,IF(OR(B808="",C808=""),"",IF(OR(特征计算_周度!B791&gt;$B$15,特征计算_周度!C791&gt;$B$15,特征计算_周度!G791&gt;$B$15,特征计算_周度!E791&gt;$B$15,特征计算_周度!F791&gt;$B$15),$A$12,IFERROR(IF(B808&lt;PERCENTILE(OFFSET(B808,1-364,0,364,1),$C$7),$A$7,IF(B808&lt;PERCENTILE(OFFSET(B808,1-364,0,364,1),$C$8),$A$8,IF(B808&lt;PERCENTILE(OFFSET(B808,1-364,0,364,1),$C$9),$A$9,IF(B808&lt;PERCENTILE(OFFSET(B808,1-364,0,364,1),$C$10),$A$10,IF(B808&lt;PERCENTILE(OFFSET(B808,1-364,0,364,1),$C$11),$A$11,$A$12))))),""))),_xlpm.dev,原始数据_周度!G791,_xlpm.minDev,MIN(OFFSET(原始数据_周度!G791,1-$D$17,0,$D$17,1)),_xlpm.bounce,_xlpm.dev-_xlpm.minDev,_xlpm.oversold,AND(ISNUMBER(_xlpm.dev),ISNUMBER(_xlpm.minDev),_xlpm.minDev&lt;=$B$17,_xlpm.bounce&gt;=$F$17,OR(_xlpm.initState=$A$12,_xlpm.initState=$A$11,_xlpm.initState=$A$10)),_xlpm.pctOnly,IFERROR(IF(B808&lt;PERCENTILE(OFFSET(B808,1-364,0,364,1),$C$7),$A$7,IF(B808&lt;PERCENTILE(OFFSET(B808,1-364,0,364,1),$C$8),$A$8,IF(B808&lt;PERCENTILE(OFFSET(B808,1-364,0,364,1),$C$9),$A$9,IF(B808&lt;PERCENTILE(OFFSET(B808,1-364,0,364,1),$C$10),$A$10,IF(B808&lt;PERCENTILE(OFFSET(B808,1-364,0,364,1),$C$11),$A$11,$A$12))))),""),IF(_xlpm.initState="","",IF(_xlpm.oversold,_xlpm.pctOnly,_xlpm.initState)))</f>
        <v/>
      </c>
      <c r="F808" s="119" t="n"/>
      <c r="G808" s="120">
        <f>IF(OR(B808="",C808=""),"",IF(OR(特征计算_周度!B791&gt;$B$15,特征计算_周度!C791&gt;$B$15,特征计算_周度!G791&gt;$B$15,特征计算_周度!E791&gt;$B$15,特征计算_周度!F791&gt;$B$15),IF(特征计算_周度!B791&gt;$B$15,"VIX ","")&amp;IF(特征计算_周度!C791&gt;$B$15,"HY ","")&amp;IF(特征计算_周度!G791&gt;$B$15,"Sahm ","")&amp;IF(特征计算_周度!E791&gt;$B$15,"趋势 ","")&amp;IF(特征计算_周度!F791&gt;$B$15,"斜率",""),"—"))</f>
        <v/>
      </c>
      <c r="H808" s="120">
        <f>IF(OR(B808="",C808=""),"",_xlfn.LET(_xlpm.dev,原始数据_周度!G791,_xlpm.minDev,MIN(OFFSET(原始数据_周度!G791,1-$D$17,0,$D$17,1)),_xlpm.bounce,_xlpm.dev-_xlpm.minDev,IF(AND(ISNUMBER(_xlpm.dev),ISNUMBER(_xlpm.minDev),_xlpm.minDev&lt;=$B$17,_xlpm.bounce&gt;=$F$17),"✅ 触发","—")))</f>
        <v/>
      </c>
      <c r="I808" s="172">
        <f>IFERROR(IF(特征计算_周度!H808&gt;$I$3,MIN($I$4,MAX(-$I$5,(特征计算_周度!H808-$I$3)*$I$4)),0),"")</f>
        <v/>
      </c>
    </row>
    <row r="809">
      <c r="A809" s="117">
        <f>特征计算_周度!A792</f>
        <v/>
      </c>
      <c r="B809" s="171">
        <f>IFERROR($A$3*特征计算_周度!B809+$B$3*特征计算_周度!C809+$C$3*特征计算_周度!D809+$D$3*特征计算_周度!E809+$E$3*特征计算_周度!F809+$F$3*特征计算_周度!H809,"")</f>
        <v/>
      </c>
      <c r="C809" s="118">
        <f>IFERROR(PERCENTILE(OFFSET(B809,1-364,0,364,1),$C$7),"")</f>
        <v/>
      </c>
      <c r="D809" s="118">
        <f>IFERROR(PERCENTILE(OFFSET(B809,1-364,0,364,1),$C$11),"")</f>
        <v/>
      </c>
      <c r="E809" s="122">
        <f>_xlfn.LET(_xlpm.initState,IF(OR(B809="",C809=""),"",IF(OR(特征计算_周度!B792&gt;$B$15,特征计算_周度!C792&gt;$B$15,特征计算_周度!G792&gt;$B$15,特征计算_周度!E792&gt;$B$15,特征计算_周度!F792&gt;$B$15),$A$12,IFERROR(IF(B809&lt;PERCENTILE(OFFSET(B809,1-364,0,364,1),$C$7),$A$7,IF(B809&lt;PERCENTILE(OFFSET(B809,1-364,0,364,1),$C$8),$A$8,IF(B809&lt;PERCENTILE(OFFSET(B809,1-364,0,364,1),$C$9),$A$9,IF(B809&lt;PERCENTILE(OFFSET(B809,1-364,0,364,1),$C$10),$A$10,IF(B809&lt;PERCENTILE(OFFSET(B809,1-364,0,364,1),$C$11),$A$11,$A$12))))),""))),_xlpm.dev,原始数据_周度!G792,_xlpm.minDev,MIN(OFFSET(原始数据_周度!G792,1-$D$17,0,$D$17,1)),_xlpm.bounce,_xlpm.dev-_xlpm.minDev,_xlpm.oversold,AND(ISNUMBER(_xlpm.dev),ISNUMBER(_xlpm.minDev),_xlpm.minDev&lt;=$B$17,_xlpm.bounce&gt;=$F$17,OR(_xlpm.initState=$A$12,_xlpm.initState=$A$11,_xlpm.initState=$A$10)),_xlpm.pctOnly,IFERROR(IF(B809&lt;PERCENTILE(OFFSET(B809,1-364,0,364,1),$C$7),$A$7,IF(B809&lt;PERCENTILE(OFFSET(B809,1-364,0,364,1),$C$8),$A$8,IF(B809&lt;PERCENTILE(OFFSET(B809,1-364,0,364,1),$C$9),$A$9,IF(B809&lt;PERCENTILE(OFFSET(B809,1-364,0,364,1),$C$10),$A$10,IF(B809&lt;PERCENTILE(OFFSET(B809,1-364,0,364,1),$C$11),$A$11,$A$12))))),""),IF(_xlpm.initState="","",IF(_xlpm.oversold,_xlpm.pctOnly,_xlpm.initState)))</f>
        <v/>
      </c>
      <c r="F809" s="119" t="n"/>
      <c r="G809" s="120">
        <f>IF(OR(B809="",C809=""),"",IF(OR(特征计算_周度!B792&gt;$B$15,特征计算_周度!C792&gt;$B$15,特征计算_周度!G792&gt;$B$15,特征计算_周度!E792&gt;$B$15,特征计算_周度!F792&gt;$B$15),IF(特征计算_周度!B792&gt;$B$15,"VIX ","")&amp;IF(特征计算_周度!C792&gt;$B$15,"HY ","")&amp;IF(特征计算_周度!G792&gt;$B$15,"Sahm ","")&amp;IF(特征计算_周度!E792&gt;$B$15,"趋势 ","")&amp;IF(特征计算_周度!F792&gt;$B$15,"斜率",""),"—"))</f>
        <v/>
      </c>
      <c r="H809" s="120">
        <f>IF(OR(B809="",C809=""),"",_xlfn.LET(_xlpm.dev,原始数据_周度!G792,_xlpm.minDev,MIN(OFFSET(原始数据_周度!G792,1-$D$17,0,$D$17,1)),_xlpm.bounce,_xlpm.dev-_xlpm.minDev,IF(AND(ISNUMBER(_xlpm.dev),ISNUMBER(_xlpm.minDev),_xlpm.minDev&lt;=$B$17,_xlpm.bounce&gt;=$F$17),"✅ 触发","—")))</f>
        <v/>
      </c>
      <c r="I809" s="172">
        <f>IFERROR(IF(特征计算_周度!H809&gt;$I$3,MIN($I$4,MAX(-$I$5,(特征计算_周度!H809-$I$3)*$I$4)),0),"")</f>
        <v/>
      </c>
    </row>
    <row r="810">
      <c r="A810" s="117">
        <f>特征计算_周度!A793</f>
        <v/>
      </c>
      <c r="B810" s="171">
        <f>IFERROR($A$3*特征计算_周度!B810+$B$3*特征计算_周度!C810+$C$3*特征计算_周度!D810+$D$3*特征计算_周度!E810+$E$3*特征计算_周度!F810+$F$3*特征计算_周度!H810,"")</f>
        <v/>
      </c>
      <c r="C810" s="118">
        <f>IFERROR(PERCENTILE(OFFSET(B810,1-364,0,364,1),$C$7),"")</f>
        <v/>
      </c>
      <c r="D810" s="118">
        <f>IFERROR(PERCENTILE(OFFSET(B810,1-364,0,364,1),$C$11),"")</f>
        <v/>
      </c>
      <c r="E810" s="122">
        <f>_xlfn.LET(_xlpm.initState,IF(OR(B810="",C810=""),"",IF(OR(特征计算_周度!B793&gt;$B$15,特征计算_周度!C793&gt;$B$15,特征计算_周度!G793&gt;$B$15,特征计算_周度!E793&gt;$B$15,特征计算_周度!F793&gt;$B$15),$A$12,IFERROR(IF(B810&lt;PERCENTILE(OFFSET(B810,1-364,0,364,1),$C$7),$A$7,IF(B810&lt;PERCENTILE(OFFSET(B810,1-364,0,364,1),$C$8),$A$8,IF(B810&lt;PERCENTILE(OFFSET(B810,1-364,0,364,1),$C$9),$A$9,IF(B810&lt;PERCENTILE(OFFSET(B810,1-364,0,364,1),$C$10),$A$10,IF(B810&lt;PERCENTILE(OFFSET(B810,1-364,0,364,1),$C$11),$A$11,$A$12))))),""))),_xlpm.dev,原始数据_周度!G793,_xlpm.minDev,MIN(OFFSET(原始数据_周度!G793,1-$D$17,0,$D$17,1)),_xlpm.bounce,_xlpm.dev-_xlpm.minDev,_xlpm.oversold,AND(ISNUMBER(_xlpm.dev),ISNUMBER(_xlpm.minDev),_xlpm.minDev&lt;=$B$17,_xlpm.bounce&gt;=$F$17,OR(_xlpm.initState=$A$12,_xlpm.initState=$A$11,_xlpm.initState=$A$10)),_xlpm.pctOnly,IFERROR(IF(B810&lt;PERCENTILE(OFFSET(B810,1-364,0,364,1),$C$7),$A$7,IF(B810&lt;PERCENTILE(OFFSET(B810,1-364,0,364,1),$C$8),$A$8,IF(B810&lt;PERCENTILE(OFFSET(B810,1-364,0,364,1),$C$9),$A$9,IF(B810&lt;PERCENTILE(OFFSET(B810,1-364,0,364,1),$C$10),$A$10,IF(B810&lt;PERCENTILE(OFFSET(B810,1-364,0,364,1),$C$11),$A$11,$A$12))))),""),IF(_xlpm.initState="","",IF(_xlpm.oversold,_xlpm.pctOnly,_xlpm.initState)))</f>
        <v/>
      </c>
      <c r="F810" s="119" t="n"/>
      <c r="G810" s="120">
        <f>IF(OR(B810="",C810=""),"",IF(OR(特征计算_周度!B793&gt;$B$15,特征计算_周度!C793&gt;$B$15,特征计算_周度!G793&gt;$B$15,特征计算_周度!E793&gt;$B$15,特征计算_周度!F793&gt;$B$15),IF(特征计算_周度!B793&gt;$B$15,"VIX ","")&amp;IF(特征计算_周度!C793&gt;$B$15,"HY ","")&amp;IF(特征计算_周度!G793&gt;$B$15,"Sahm ","")&amp;IF(特征计算_周度!E793&gt;$B$15,"趋势 ","")&amp;IF(特征计算_周度!F793&gt;$B$15,"斜率",""),"—"))</f>
        <v/>
      </c>
      <c r="H810" s="120">
        <f>IF(OR(B810="",C810=""),"",_xlfn.LET(_xlpm.dev,原始数据_周度!G793,_xlpm.minDev,MIN(OFFSET(原始数据_周度!G793,1-$D$17,0,$D$17,1)),_xlpm.bounce,_xlpm.dev-_xlpm.minDev,IF(AND(ISNUMBER(_xlpm.dev),ISNUMBER(_xlpm.minDev),_xlpm.minDev&lt;=$B$17,_xlpm.bounce&gt;=$F$17),"✅ 触发","—")))</f>
        <v/>
      </c>
      <c r="I810" s="172">
        <f>IFERROR(IF(特征计算_周度!H810&gt;$I$3,MIN($I$4,MAX(-$I$5,(特征计算_周度!H810-$I$3)*$I$4)),0),"")</f>
        <v/>
      </c>
    </row>
    <row r="811">
      <c r="A811" s="117">
        <f>特征计算_周度!A794</f>
        <v/>
      </c>
      <c r="B811" s="171">
        <f>IFERROR($A$3*特征计算_周度!B811+$B$3*特征计算_周度!C811+$C$3*特征计算_周度!D811+$D$3*特征计算_周度!E811+$E$3*特征计算_周度!F811+$F$3*特征计算_周度!H811,"")</f>
        <v/>
      </c>
      <c r="C811" s="118">
        <f>IFERROR(PERCENTILE(OFFSET(B811,1-364,0,364,1),$C$7),"")</f>
        <v/>
      </c>
      <c r="D811" s="118">
        <f>IFERROR(PERCENTILE(OFFSET(B811,1-364,0,364,1),$C$11),"")</f>
        <v/>
      </c>
      <c r="E811" s="122">
        <f>_xlfn.LET(_xlpm.initState,IF(OR(B811="",C811=""),"",IF(OR(特征计算_周度!B794&gt;$B$15,特征计算_周度!C794&gt;$B$15,特征计算_周度!G794&gt;$B$15,特征计算_周度!E794&gt;$B$15,特征计算_周度!F794&gt;$B$15),$A$12,IFERROR(IF(B811&lt;PERCENTILE(OFFSET(B811,1-364,0,364,1),$C$7),$A$7,IF(B811&lt;PERCENTILE(OFFSET(B811,1-364,0,364,1),$C$8),$A$8,IF(B811&lt;PERCENTILE(OFFSET(B811,1-364,0,364,1),$C$9),$A$9,IF(B811&lt;PERCENTILE(OFFSET(B811,1-364,0,364,1),$C$10),$A$10,IF(B811&lt;PERCENTILE(OFFSET(B811,1-364,0,364,1),$C$11),$A$11,$A$12))))),""))),_xlpm.dev,原始数据_周度!G794,_xlpm.minDev,MIN(OFFSET(原始数据_周度!G794,1-$D$17,0,$D$17,1)),_xlpm.bounce,_xlpm.dev-_xlpm.minDev,_xlpm.oversold,AND(ISNUMBER(_xlpm.dev),ISNUMBER(_xlpm.minDev),_xlpm.minDev&lt;=$B$17,_xlpm.bounce&gt;=$F$17,OR(_xlpm.initState=$A$12,_xlpm.initState=$A$11,_xlpm.initState=$A$10)),_xlpm.pctOnly,IFERROR(IF(B811&lt;PERCENTILE(OFFSET(B811,1-364,0,364,1),$C$7),$A$7,IF(B811&lt;PERCENTILE(OFFSET(B811,1-364,0,364,1),$C$8),$A$8,IF(B811&lt;PERCENTILE(OFFSET(B811,1-364,0,364,1),$C$9),$A$9,IF(B811&lt;PERCENTILE(OFFSET(B811,1-364,0,364,1),$C$10),$A$10,IF(B811&lt;PERCENTILE(OFFSET(B811,1-364,0,364,1),$C$11),$A$11,$A$12))))),""),IF(_xlpm.initState="","",IF(_xlpm.oversold,_xlpm.pctOnly,_xlpm.initState)))</f>
        <v/>
      </c>
      <c r="F811" s="119" t="n"/>
      <c r="G811" s="120">
        <f>IF(OR(B811="",C811=""),"",IF(OR(特征计算_周度!B794&gt;$B$15,特征计算_周度!C794&gt;$B$15,特征计算_周度!G794&gt;$B$15,特征计算_周度!E794&gt;$B$15,特征计算_周度!F794&gt;$B$15),IF(特征计算_周度!B794&gt;$B$15,"VIX ","")&amp;IF(特征计算_周度!C794&gt;$B$15,"HY ","")&amp;IF(特征计算_周度!G794&gt;$B$15,"Sahm ","")&amp;IF(特征计算_周度!E794&gt;$B$15,"趋势 ","")&amp;IF(特征计算_周度!F794&gt;$B$15,"斜率",""),"—"))</f>
        <v/>
      </c>
      <c r="H811" s="120">
        <f>IF(OR(B811="",C811=""),"",_xlfn.LET(_xlpm.dev,原始数据_周度!G794,_xlpm.minDev,MIN(OFFSET(原始数据_周度!G794,1-$D$17,0,$D$17,1)),_xlpm.bounce,_xlpm.dev-_xlpm.minDev,IF(AND(ISNUMBER(_xlpm.dev),ISNUMBER(_xlpm.minDev),_xlpm.minDev&lt;=$B$17,_xlpm.bounce&gt;=$F$17),"✅ 触发","—")))</f>
        <v/>
      </c>
      <c r="I811" s="172">
        <f>IFERROR(IF(特征计算_周度!H811&gt;$I$3,MIN($I$4,MAX(-$I$5,(特征计算_周度!H811-$I$3)*$I$4)),0),"")</f>
        <v/>
      </c>
    </row>
    <row r="812">
      <c r="A812" s="117">
        <f>特征计算_周度!A795</f>
        <v/>
      </c>
      <c r="B812" s="171">
        <f>IFERROR($A$3*特征计算_周度!B812+$B$3*特征计算_周度!C812+$C$3*特征计算_周度!D812+$D$3*特征计算_周度!E812+$E$3*特征计算_周度!F812+$F$3*特征计算_周度!H812,"")</f>
        <v/>
      </c>
      <c r="C812" s="118">
        <f>IFERROR(PERCENTILE(OFFSET(B812,1-364,0,364,1),$C$7),"")</f>
        <v/>
      </c>
      <c r="D812" s="118">
        <f>IFERROR(PERCENTILE(OFFSET(B812,1-364,0,364,1),$C$11),"")</f>
        <v/>
      </c>
      <c r="E812" s="122">
        <f>_xlfn.LET(_xlpm.initState,IF(OR(B812="",C812=""),"",IF(OR(特征计算_周度!B795&gt;$B$15,特征计算_周度!C795&gt;$B$15,特征计算_周度!G795&gt;$B$15,特征计算_周度!E795&gt;$B$15,特征计算_周度!F795&gt;$B$15),$A$12,IFERROR(IF(B812&lt;PERCENTILE(OFFSET(B812,1-364,0,364,1),$C$7),$A$7,IF(B812&lt;PERCENTILE(OFFSET(B812,1-364,0,364,1),$C$8),$A$8,IF(B812&lt;PERCENTILE(OFFSET(B812,1-364,0,364,1),$C$9),$A$9,IF(B812&lt;PERCENTILE(OFFSET(B812,1-364,0,364,1),$C$10),$A$10,IF(B812&lt;PERCENTILE(OFFSET(B812,1-364,0,364,1),$C$11),$A$11,$A$12))))),""))),_xlpm.dev,原始数据_周度!G795,_xlpm.minDev,MIN(OFFSET(原始数据_周度!G795,1-$D$17,0,$D$17,1)),_xlpm.bounce,_xlpm.dev-_xlpm.minDev,_xlpm.oversold,AND(ISNUMBER(_xlpm.dev),ISNUMBER(_xlpm.minDev),_xlpm.minDev&lt;=$B$17,_xlpm.bounce&gt;=$F$17,OR(_xlpm.initState=$A$12,_xlpm.initState=$A$11,_xlpm.initState=$A$10)),_xlpm.pctOnly,IFERROR(IF(B812&lt;PERCENTILE(OFFSET(B812,1-364,0,364,1),$C$7),$A$7,IF(B812&lt;PERCENTILE(OFFSET(B812,1-364,0,364,1),$C$8),$A$8,IF(B812&lt;PERCENTILE(OFFSET(B812,1-364,0,364,1),$C$9),$A$9,IF(B812&lt;PERCENTILE(OFFSET(B812,1-364,0,364,1),$C$10),$A$10,IF(B812&lt;PERCENTILE(OFFSET(B812,1-364,0,364,1),$C$11),$A$11,$A$12))))),""),IF(_xlpm.initState="","",IF(_xlpm.oversold,_xlpm.pctOnly,_xlpm.initState)))</f>
        <v/>
      </c>
      <c r="F812" s="119" t="n"/>
      <c r="G812" s="120">
        <f>IF(OR(B812="",C812=""),"",IF(OR(特征计算_周度!B795&gt;$B$15,特征计算_周度!C795&gt;$B$15,特征计算_周度!G795&gt;$B$15,特征计算_周度!E795&gt;$B$15,特征计算_周度!F795&gt;$B$15),IF(特征计算_周度!B795&gt;$B$15,"VIX ","")&amp;IF(特征计算_周度!C795&gt;$B$15,"HY ","")&amp;IF(特征计算_周度!G795&gt;$B$15,"Sahm ","")&amp;IF(特征计算_周度!E795&gt;$B$15,"趋势 ","")&amp;IF(特征计算_周度!F795&gt;$B$15,"斜率",""),"—"))</f>
        <v/>
      </c>
      <c r="H812" s="120">
        <f>IF(OR(B812="",C812=""),"",_xlfn.LET(_xlpm.dev,原始数据_周度!G795,_xlpm.minDev,MIN(OFFSET(原始数据_周度!G795,1-$D$17,0,$D$17,1)),_xlpm.bounce,_xlpm.dev-_xlpm.minDev,IF(AND(ISNUMBER(_xlpm.dev),ISNUMBER(_xlpm.minDev),_xlpm.minDev&lt;=$B$17,_xlpm.bounce&gt;=$F$17),"✅ 触发","—")))</f>
        <v/>
      </c>
      <c r="I812" s="172">
        <f>IFERROR(IF(特征计算_周度!H812&gt;$I$3,MIN($I$4,MAX(-$I$5,(特征计算_周度!H812-$I$3)*$I$4)),0),"")</f>
        <v/>
      </c>
    </row>
    <row r="813">
      <c r="A813" s="117">
        <f>特征计算_周度!A796</f>
        <v/>
      </c>
      <c r="B813" s="171">
        <f>IFERROR($A$3*特征计算_周度!B813+$B$3*特征计算_周度!C813+$C$3*特征计算_周度!D813+$D$3*特征计算_周度!E813+$E$3*特征计算_周度!F813+$F$3*特征计算_周度!H813,"")</f>
        <v/>
      </c>
      <c r="C813" s="118">
        <f>IFERROR(PERCENTILE(OFFSET(B813,1-364,0,364,1),$C$7),"")</f>
        <v/>
      </c>
      <c r="D813" s="118">
        <f>IFERROR(PERCENTILE(OFFSET(B813,1-364,0,364,1),$C$11),"")</f>
        <v/>
      </c>
      <c r="E813" s="122">
        <f>_xlfn.LET(_xlpm.initState,IF(OR(B813="",C813=""),"",IF(OR(特征计算_周度!B796&gt;$B$15,特征计算_周度!C796&gt;$B$15,特征计算_周度!G796&gt;$B$15,特征计算_周度!E796&gt;$B$15,特征计算_周度!F796&gt;$B$15),$A$12,IFERROR(IF(B813&lt;PERCENTILE(OFFSET(B813,1-364,0,364,1),$C$7),$A$7,IF(B813&lt;PERCENTILE(OFFSET(B813,1-364,0,364,1),$C$8),$A$8,IF(B813&lt;PERCENTILE(OFFSET(B813,1-364,0,364,1),$C$9),$A$9,IF(B813&lt;PERCENTILE(OFFSET(B813,1-364,0,364,1),$C$10),$A$10,IF(B813&lt;PERCENTILE(OFFSET(B813,1-364,0,364,1),$C$11),$A$11,$A$12))))),""))),_xlpm.dev,原始数据_周度!G796,_xlpm.minDev,MIN(OFFSET(原始数据_周度!G796,1-$D$17,0,$D$17,1)),_xlpm.bounce,_xlpm.dev-_xlpm.minDev,_xlpm.oversold,AND(ISNUMBER(_xlpm.dev),ISNUMBER(_xlpm.minDev),_xlpm.minDev&lt;=$B$17,_xlpm.bounce&gt;=$F$17,OR(_xlpm.initState=$A$12,_xlpm.initState=$A$11,_xlpm.initState=$A$10)),_xlpm.pctOnly,IFERROR(IF(B813&lt;PERCENTILE(OFFSET(B813,1-364,0,364,1),$C$7),$A$7,IF(B813&lt;PERCENTILE(OFFSET(B813,1-364,0,364,1),$C$8),$A$8,IF(B813&lt;PERCENTILE(OFFSET(B813,1-364,0,364,1),$C$9),$A$9,IF(B813&lt;PERCENTILE(OFFSET(B813,1-364,0,364,1),$C$10),$A$10,IF(B813&lt;PERCENTILE(OFFSET(B813,1-364,0,364,1),$C$11),$A$11,$A$12))))),""),IF(_xlpm.initState="","",IF(_xlpm.oversold,_xlpm.pctOnly,_xlpm.initState)))</f>
        <v/>
      </c>
      <c r="F813" s="119" t="n"/>
      <c r="G813" s="120">
        <f>IF(OR(B813="",C813=""),"",IF(OR(特征计算_周度!B796&gt;$B$15,特征计算_周度!C796&gt;$B$15,特征计算_周度!G796&gt;$B$15,特征计算_周度!E796&gt;$B$15,特征计算_周度!F796&gt;$B$15),IF(特征计算_周度!B796&gt;$B$15,"VIX ","")&amp;IF(特征计算_周度!C796&gt;$B$15,"HY ","")&amp;IF(特征计算_周度!G796&gt;$B$15,"Sahm ","")&amp;IF(特征计算_周度!E796&gt;$B$15,"趋势 ","")&amp;IF(特征计算_周度!F796&gt;$B$15,"斜率",""),"—"))</f>
        <v/>
      </c>
      <c r="H813" s="120">
        <f>IF(OR(B813="",C813=""),"",_xlfn.LET(_xlpm.dev,原始数据_周度!G796,_xlpm.minDev,MIN(OFFSET(原始数据_周度!G796,1-$D$17,0,$D$17,1)),_xlpm.bounce,_xlpm.dev-_xlpm.minDev,IF(AND(ISNUMBER(_xlpm.dev),ISNUMBER(_xlpm.minDev),_xlpm.minDev&lt;=$B$17,_xlpm.bounce&gt;=$F$17),"✅ 触发","—")))</f>
        <v/>
      </c>
      <c r="I813" s="172">
        <f>IFERROR(IF(特征计算_周度!H813&gt;$I$3,MIN($I$4,MAX(-$I$5,(特征计算_周度!H813-$I$3)*$I$4)),0),"")</f>
        <v/>
      </c>
    </row>
    <row r="814">
      <c r="A814" s="117">
        <f>特征计算_周度!A797</f>
        <v/>
      </c>
      <c r="B814" s="171">
        <f>IFERROR($A$3*特征计算_周度!B814+$B$3*特征计算_周度!C814+$C$3*特征计算_周度!D814+$D$3*特征计算_周度!E814+$E$3*特征计算_周度!F814+$F$3*特征计算_周度!H814,"")</f>
        <v/>
      </c>
      <c r="C814" s="118">
        <f>IFERROR(PERCENTILE(OFFSET(B814,1-364,0,364,1),$C$7),"")</f>
        <v/>
      </c>
      <c r="D814" s="118">
        <f>IFERROR(PERCENTILE(OFFSET(B814,1-364,0,364,1),$C$11),"")</f>
        <v/>
      </c>
      <c r="E814" s="122">
        <f>_xlfn.LET(_xlpm.initState,IF(OR(B814="",C814=""),"",IF(OR(特征计算_周度!B797&gt;$B$15,特征计算_周度!C797&gt;$B$15,特征计算_周度!G797&gt;$B$15,特征计算_周度!E797&gt;$B$15,特征计算_周度!F797&gt;$B$15),$A$12,IFERROR(IF(B814&lt;PERCENTILE(OFFSET(B814,1-364,0,364,1),$C$7),$A$7,IF(B814&lt;PERCENTILE(OFFSET(B814,1-364,0,364,1),$C$8),$A$8,IF(B814&lt;PERCENTILE(OFFSET(B814,1-364,0,364,1),$C$9),$A$9,IF(B814&lt;PERCENTILE(OFFSET(B814,1-364,0,364,1),$C$10),$A$10,IF(B814&lt;PERCENTILE(OFFSET(B814,1-364,0,364,1),$C$11),$A$11,$A$12))))),""))),_xlpm.dev,原始数据_周度!G797,_xlpm.minDev,MIN(OFFSET(原始数据_周度!G797,1-$D$17,0,$D$17,1)),_xlpm.bounce,_xlpm.dev-_xlpm.minDev,_xlpm.oversold,AND(ISNUMBER(_xlpm.dev),ISNUMBER(_xlpm.minDev),_xlpm.minDev&lt;=$B$17,_xlpm.bounce&gt;=$F$17,OR(_xlpm.initState=$A$12,_xlpm.initState=$A$11,_xlpm.initState=$A$10)),_xlpm.pctOnly,IFERROR(IF(B814&lt;PERCENTILE(OFFSET(B814,1-364,0,364,1),$C$7),$A$7,IF(B814&lt;PERCENTILE(OFFSET(B814,1-364,0,364,1),$C$8),$A$8,IF(B814&lt;PERCENTILE(OFFSET(B814,1-364,0,364,1),$C$9),$A$9,IF(B814&lt;PERCENTILE(OFFSET(B814,1-364,0,364,1),$C$10),$A$10,IF(B814&lt;PERCENTILE(OFFSET(B814,1-364,0,364,1),$C$11),$A$11,$A$12))))),""),IF(_xlpm.initState="","",IF(_xlpm.oversold,_xlpm.pctOnly,_xlpm.initState)))</f>
        <v/>
      </c>
      <c r="F814" s="119" t="n"/>
      <c r="G814" s="120">
        <f>IF(OR(B814="",C814=""),"",IF(OR(特征计算_周度!B797&gt;$B$15,特征计算_周度!C797&gt;$B$15,特征计算_周度!G797&gt;$B$15,特征计算_周度!E797&gt;$B$15,特征计算_周度!F797&gt;$B$15),IF(特征计算_周度!B797&gt;$B$15,"VIX ","")&amp;IF(特征计算_周度!C797&gt;$B$15,"HY ","")&amp;IF(特征计算_周度!G797&gt;$B$15,"Sahm ","")&amp;IF(特征计算_周度!E797&gt;$B$15,"趋势 ","")&amp;IF(特征计算_周度!F797&gt;$B$15,"斜率",""),"—"))</f>
        <v/>
      </c>
      <c r="H814" s="120">
        <f>IF(OR(B814="",C814=""),"",_xlfn.LET(_xlpm.dev,原始数据_周度!G797,_xlpm.minDev,MIN(OFFSET(原始数据_周度!G797,1-$D$17,0,$D$17,1)),_xlpm.bounce,_xlpm.dev-_xlpm.minDev,IF(AND(ISNUMBER(_xlpm.dev),ISNUMBER(_xlpm.minDev),_xlpm.minDev&lt;=$B$17,_xlpm.bounce&gt;=$F$17),"✅ 触发","—")))</f>
        <v/>
      </c>
      <c r="I814" s="172">
        <f>IFERROR(IF(特征计算_周度!H814&gt;$I$3,MIN($I$4,MAX(-$I$5,(特征计算_周度!H814-$I$3)*$I$4)),0),"")</f>
        <v/>
      </c>
    </row>
    <row r="815">
      <c r="A815" s="117">
        <f>特征计算_周度!A798</f>
        <v/>
      </c>
      <c r="B815" s="171">
        <f>IFERROR($A$3*特征计算_周度!B815+$B$3*特征计算_周度!C815+$C$3*特征计算_周度!D815+$D$3*特征计算_周度!E815+$E$3*特征计算_周度!F815+$F$3*特征计算_周度!H815,"")</f>
        <v/>
      </c>
      <c r="C815" s="118">
        <f>IFERROR(PERCENTILE(OFFSET(B815,1-364,0,364,1),$C$7),"")</f>
        <v/>
      </c>
      <c r="D815" s="118">
        <f>IFERROR(PERCENTILE(OFFSET(B815,1-364,0,364,1),$C$11),"")</f>
        <v/>
      </c>
      <c r="E815" s="122">
        <f>_xlfn.LET(_xlpm.initState,IF(OR(B815="",C815=""),"",IF(OR(特征计算_周度!B798&gt;$B$15,特征计算_周度!C798&gt;$B$15,特征计算_周度!G798&gt;$B$15,特征计算_周度!E798&gt;$B$15,特征计算_周度!F798&gt;$B$15),$A$12,IFERROR(IF(B815&lt;PERCENTILE(OFFSET(B815,1-364,0,364,1),$C$7),$A$7,IF(B815&lt;PERCENTILE(OFFSET(B815,1-364,0,364,1),$C$8),$A$8,IF(B815&lt;PERCENTILE(OFFSET(B815,1-364,0,364,1),$C$9),$A$9,IF(B815&lt;PERCENTILE(OFFSET(B815,1-364,0,364,1),$C$10),$A$10,IF(B815&lt;PERCENTILE(OFFSET(B815,1-364,0,364,1),$C$11),$A$11,$A$12))))),""))),_xlpm.dev,原始数据_周度!G798,_xlpm.minDev,MIN(OFFSET(原始数据_周度!G798,1-$D$17,0,$D$17,1)),_xlpm.bounce,_xlpm.dev-_xlpm.minDev,_xlpm.oversold,AND(ISNUMBER(_xlpm.dev),ISNUMBER(_xlpm.minDev),_xlpm.minDev&lt;=$B$17,_xlpm.bounce&gt;=$F$17,OR(_xlpm.initState=$A$12,_xlpm.initState=$A$11,_xlpm.initState=$A$10)),_xlpm.pctOnly,IFERROR(IF(B815&lt;PERCENTILE(OFFSET(B815,1-364,0,364,1),$C$7),$A$7,IF(B815&lt;PERCENTILE(OFFSET(B815,1-364,0,364,1),$C$8),$A$8,IF(B815&lt;PERCENTILE(OFFSET(B815,1-364,0,364,1),$C$9),$A$9,IF(B815&lt;PERCENTILE(OFFSET(B815,1-364,0,364,1),$C$10),$A$10,IF(B815&lt;PERCENTILE(OFFSET(B815,1-364,0,364,1),$C$11),$A$11,$A$12))))),""),IF(_xlpm.initState="","",IF(_xlpm.oversold,_xlpm.pctOnly,_xlpm.initState)))</f>
        <v/>
      </c>
      <c r="F815" s="119" t="n"/>
      <c r="G815" s="120">
        <f>IF(OR(B815="",C815=""),"",IF(OR(特征计算_周度!B798&gt;$B$15,特征计算_周度!C798&gt;$B$15,特征计算_周度!G798&gt;$B$15,特征计算_周度!E798&gt;$B$15,特征计算_周度!F798&gt;$B$15),IF(特征计算_周度!B798&gt;$B$15,"VIX ","")&amp;IF(特征计算_周度!C798&gt;$B$15,"HY ","")&amp;IF(特征计算_周度!G798&gt;$B$15,"Sahm ","")&amp;IF(特征计算_周度!E798&gt;$B$15,"趋势 ","")&amp;IF(特征计算_周度!F798&gt;$B$15,"斜率",""),"—"))</f>
        <v/>
      </c>
      <c r="H815" s="120">
        <f>IF(OR(B815="",C815=""),"",_xlfn.LET(_xlpm.dev,原始数据_周度!G798,_xlpm.minDev,MIN(OFFSET(原始数据_周度!G798,1-$D$17,0,$D$17,1)),_xlpm.bounce,_xlpm.dev-_xlpm.minDev,IF(AND(ISNUMBER(_xlpm.dev),ISNUMBER(_xlpm.minDev),_xlpm.minDev&lt;=$B$17,_xlpm.bounce&gt;=$F$17),"✅ 触发","—")))</f>
        <v/>
      </c>
      <c r="I815" s="172">
        <f>IFERROR(IF(特征计算_周度!H815&gt;$I$3,MIN($I$4,MAX(-$I$5,(特征计算_周度!H815-$I$3)*$I$4)),0),"")</f>
        <v/>
      </c>
    </row>
    <row r="816">
      <c r="A816" s="117">
        <f>特征计算_周度!A799</f>
        <v/>
      </c>
      <c r="B816" s="171">
        <f>IFERROR($A$3*特征计算_周度!B816+$B$3*特征计算_周度!C816+$C$3*特征计算_周度!D816+$D$3*特征计算_周度!E816+$E$3*特征计算_周度!F816+$F$3*特征计算_周度!H816,"")</f>
        <v/>
      </c>
      <c r="C816" s="118">
        <f>IFERROR(PERCENTILE(OFFSET(B816,1-364,0,364,1),$C$7),"")</f>
        <v/>
      </c>
      <c r="D816" s="118">
        <f>IFERROR(PERCENTILE(OFFSET(B816,1-364,0,364,1),$C$11),"")</f>
        <v/>
      </c>
      <c r="E816" s="122">
        <f>_xlfn.LET(_xlpm.initState,IF(OR(B816="",C816=""),"",IF(OR(特征计算_周度!B799&gt;$B$15,特征计算_周度!C799&gt;$B$15,特征计算_周度!G799&gt;$B$15,特征计算_周度!E799&gt;$B$15,特征计算_周度!F799&gt;$B$15),$A$12,IFERROR(IF(B816&lt;PERCENTILE(OFFSET(B816,1-364,0,364,1),$C$7),$A$7,IF(B816&lt;PERCENTILE(OFFSET(B816,1-364,0,364,1),$C$8),$A$8,IF(B816&lt;PERCENTILE(OFFSET(B816,1-364,0,364,1),$C$9),$A$9,IF(B816&lt;PERCENTILE(OFFSET(B816,1-364,0,364,1),$C$10),$A$10,IF(B816&lt;PERCENTILE(OFFSET(B816,1-364,0,364,1),$C$11),$A$11,$A$12))))),""))),_xlpm.dev,原始数据_周度!G799,_xlpm.minDev,MIN(OFFSET(原始数据_周度!G799,1-$D$17,0,$D$17,1)),_xlpm.bounce,_xlpm.dev-_xlpm.minDev,_xlpm.oversold,AND(ISNUMBER(_xlpm.dev),ISNUMBER(_xlpm.minDev),_xlpm.minDev&lt;=$B$17,_xlpm.bounce&gt;=$F$17,OR(_xlpm.initState=$A$12,_xlpm.initState=$A$11,_xlpm.initState=$A$10)),_xlpm.pctOnly,IFERROR(IF(B816&lt;PERCENTILE(OFFSET(B816,1-364,0,364,1),$C$7),$A$7,IF(B816&lt;PERCENTILE(OFFSET(B816,1-364,0,364,1),$C$8),$A$8,IF(B816&lt;PERCENTILE(OFFSET(B816,1-364,0,364,1),$C$9),$A$9,IF(B816&lt;PERCENTILE(OFFSET(B816,1-364,0,364,1),$C$10),$A$10,IF(B816&lt;PERCENTILE(OFFSET(B816,1-364,0,364,1),$C$11),$A$11,$A$12))))),""),IF(_xlpm.initState="","",IF(_xlpm.oversold,_xlpm.pctOnly,_xlpm.initState)))</f>
        <v/>
      </c>
      <c r="F816" s="119" t="n"/>
      <c r="G816" s="120">
        <f>IF(OR(B816="",C816=""),"",IF(OR(特征计算_周度!B799&gt;$B$15,特征计算_周度!C799&gt;$B$15,特征计算_周度!G799&gt;$B$15,特征计算_周度!E799&gt;$B$15,特征计算_周度!F799&gt;$B$15),IF(特征计算_周度!B799&gt;$B$15,"VIX ","")&amp;IF(特征计算_周度!C799&gt;$B$15,"HY ","")&amp;IF(特征计算_周度!G799&gt;$B$15,"Sahm ","")&amp;IF(特征计算_周度!E799&gt;$B$15,"趋势 ","")&amp;IF(特征计算_周度!F799&gt;$B$15,"斜率",""),"—"))</f>
        <v/>
      </c>
      <c r="H816" s="120">
        <f>IF(OR(B816="",C816=""),"",_xlfn.LET(_xlpm.dev,原始数据_周度!G799,_xlpm.minDev,MIN(OFFSET(原始数据_周度!G799,1-$D$17,0,$D$17,1)),_xlpm.bounce,_xlpm.dev-_xlpm.minDev,IF(AND(ISNUMBER(_xlpm.dev),ISNUMBER(_xlpm.minDev),_xlpm.minDev&lt;=$B$17,_xlpm.bounce&gt;=$F$17),"✅ 触发","—")))</f>
        <v/>
      </c>
      <c r="I816" s="172">
        <f>IFERROR(IF(特征计算_周度!H816&gt;$I$3,MIN($I$4,MAX(-$I$5,(特征计算_周度!H816-$I$3)*$I$4)),0),"")</f>
        <v/>
      </c>
    </row>
    <row r="817">
      <c r="A817" s="117">
        <f>特征计算_周度!A800</f>
        <v/>
      </c>
      <c r="B817" s="171">
        <f>IFERROR($A$3*特征计算_周度!B817+$B$3*特征计算_周度!C817+$C$3*特征计算_周度!D817+$D$3*特征计算_周度!E817+$E$3*特征计算_周度!F817+$F$3*特征计算_周度!H817,"")</f>
        <v/>
      </c>
      <c r="C817" s="118">
        <f>IFERROR(PERCENTILE(OFFSET(B817,1-364,0,364,1),$C$7),"")</f>
        <v/>
      </c>
      <c r="D817" s="118">
        <f>IFERROR(PERCENTILE(OFFSET(B817,1-364,0,364,1),$C$11),"")</f>
        <v/>
      </c>
      <c r="E817" s="122">
        <f>_xlfn.LET(_xlpm.initState,IF(OR(B817="",C817=""),"",IF(OR(特征计算_周度!B800&gt;$B$15,特征计算_周度!C800&gt;$B$15,特征计算_周度!G800&gt;$B$15,特征计算_周度!E800&gt;$B$15,特征计算_周度!F800&gt;$B$15),$A$12,IFERROR(IF(B817&lt;PERCENTILE(OFFSET(B817,1-364,0,364,1),$C$7),$A$7,IF(B817&lt;PERCENTILE(OFFSET(B817,1-364,0,364,1),$C$8),$A$8,IF(B817&lt;PERCENTILE(OFFSET(B817,1-364,0,364,1),$C$9),$A$9,IF(B817&lt;PERCENTILE(OFFSET(B817,1-364,0,364,1),$C$10),$A$10,IF(B817&lt;PERCENTILE(OFFSET(B817,1-364,0,364,1),$C$11),$A$11,$A$12))))),""))),_xlpm.dev,原始数据_周度!G800,_xlpm.minDev,MIN(OFFSET(原始数据_周度!G800,1-$D$17,0,$D$17,1)),_xlpm.bounce,_xlpm.dev-_xlpm.minDev,_xlpm.oversold,AND(ISNUMBER(_xlpm.dev),ISNUMBER(_xlpm.minDev),_xlpm.minDev&lt;=$B$17,_xlpm.bounce&gt;=$F$17,OR(_xlpm.initState=$A$12,_xlpm.initState=$A$11,_xlpm.initState=$A$10)),_xlpm.pctOnly,IFERROR(IF(B817&lt;PERCENTILE(OFFSET(B817,1-364,0,364,1),$C$7),$A$7,IF(B817&lt;PERCENTILE(OFFSET(B817,1-364,0,364,1),$C$8),$A$8,IF(B817&lt;PERCENTILE(OFFSET(B817,1-364,0,364,1),$C$9),$A$9,IF(B817&lt;PERCENTILE(OFFSET(B817,1-364,0,364,1),$C$10),$A$10,IF(B817&lt;PERCENTILE(OFFSET(B817,1-364,0,364,1),$C$11),$A$11,$A$12))))),""),IF(_xlpm.initState="","",IF(_xlpm.oversold,_xlpm.pctOnly,_xlpm.initState)))</f>
        <v/>
      </c>
      <c r="F817" s="119" t="n"/>
      <c r="G817" s="120">
        <f>IF(OR(B817="",C817=""),"",IF(OR(特征计算_周度!B800&gt;$B$15,特征计算_周度!C800&gt;$B$15,特征计算_周度!G800&gt;$B$15,特征计算_周度!E800&gt;$B$15,特征计算_周度!F800&gt;$B$15),IF(特征计算_周度!B800&gt;$B$15,"VIX ","")&amp;IF(特征计算_周度!C800&gt;$B$15,"HY ","")&amp;IF(特征计算_周度!G800&gt;$B$15,"Sahm ","")&amp;IF(特征计算_周度!E800&gt;$B$15,"趋势 ","")&amp;IF(特征计算_周度!F800&gt;$B$15,"斜率",""),"—"))</f>
        <v/>
      </c>
      <c r="H817" s="120">
        <f>IF(OR(B817="",C817=""),"",_xlfn.LET(_xlpm.dev,原始数据_周度!G800,_xlpm.minDev,MIN(OFFSET(原始数据_周度!G800,1-$D$17,0,$D$17,1)),_xlpm.bounce,_xlpm.dev-_xlpm.minDev,IF(AND(ISNUMBER(_xlpm.dev),ISNUMBER(_xlpm.minDev),_xlpm.minDev&lt;=$B$17,_xlpm.bounce&gt;=$F$17),"✅ 触发","—")))</f>
        <v/>
      </c>
      <c r="I817" s="172">
        <f>IFERROR(IF(特征计算_周度!H817&gt;$I$3,MIN($I$4,MAX(-$I$5,(特征计算_周度!H817-$I$3)*$I$4)),0),"")</f>
        <v/>
      </c>
    </row>
    <row r="818">
      <c r="A818" s="117">
        <f>特征计算_周度!A801</f>
        <v/>
      </c>
      <c r="B818" s="171">
        <f>IFERROR($A$3*特征计算_周度!B818+$B$3*特征计算_周度!C818+$C$3*特征计算_周度!D818+$D$3*特征计算_周度!E818+$E$3*特征计算_周度!F818+$F$3*特征计算_周度!H818,"")</f>
        <v/>
      </c>
      <c r="C818" s="118">
        <f>IFERROR(PERCENTILE(OFFSET(B818,1-364,0,364,1),$C$7),"")</f>
        <v/>
      </c>
      <c r="D818" s="118">
        <f>IFERROR(PERCENTILE(OFFSET(B818,1-364,0,364,1),$C$11),"")</f>
        <v/>
      </c>
      <c r="E818" s="122">
        <f>_xlfn.LET(_xlpm.initState,IF(OR(B818="",C818=""),"",IF(OR(特征计算_周度!B801&gt;$B$15,特征计算_周度!C801&gt;$B$15,特征计算_周度!G801&gt;$B$15,特征计算_周度!E801&gt;$B$15,特征计算_周度!F801&gt;$B$15),$A$12,IFERROR(IF(B818&lt;PERCENTILE(OFFSET(B818,1-364,0,364,1),$C$7),$A$7,IF(B818&lt;PERCENTILE(OFFSET(B818,1-364,0,364,1),$C$8),$A$8,IF(B818&lt;PERCENTILE(OFFSET(B818,1-364,0,364,1),$C$9),$A$9,IF(B818&lt;PERCENTILE(OFFSET(B818,1-364,0,364,1),$C$10),$A$10,IF(B818&lt;PERCENTILE(OFFSET(B818,1-364,0,364,1),$C$11),$A$11,$A$12))))),""))),_xlpm.dev,原始数据_周度!G801,_xlpm.minDev,MIN(OFFSET(原始数据_周度!G801,1-$D$17,0,$D$17,1)),_xlpm.bounce,_xlpm.dev-_xlpm.minDev,_xlpm.oversold,AND(ISNUMBER(_xlpm.dev),ISNUMBER(_xlpm.minDev),_xlpm.minDev&lt;=$B$17,_xlpm.bounce&gt;=$F$17,OR(_xlpm.initState=$A$12,_xlpm.initState=$A$11,_xlpm.initState=$A$10)),_xlpm.pctOnly,IFERROR(IF(B818&lt;PERCENTILE(OFFSET(B818,1-364,0,364,1),$C$7),$A$7,IF(B818&lt;PERCENTILE(OFFSET(B818,1-364,0,364,1),$C$8),$A$8,IF(B818&lt;PERCENTILE(OFFSET(B818,1-364,0,364,1),$C$9),$A$9,IF(B818&lt;PERCENTILE(OFFSET(B818,1-364,0,364,1),$C$10),$A$10,IF(B818&lt;PERCENTILE(OFFSET(B818,1-364,0,364,1),$C$11),$A$11,$A$12))))),""),IF(_xlpm.initState="","",IF(_xlpm.oversold,_xlpm.pctOnly,_xlpm.initState)))</f>
        <v/>
      </c>
      <c r="F818" s="119" t="n"/>
      <c r="G818" s="120">
        <f>IF(OR(B818="",C818=""),"",IF(OR(特征计算_周度!B801&gt;$B$15,特征计算_周度!C801&gt;$B$15,特征计算_周度!G801&gt;$B$15,特征计算_周度!E801&gt;$B$15,特征计算_周度!F801&gt;$B$15),IF(特征计算_周度!B801&gt;$B$15,"VIX ","")&amp;IF(特征计算_周度!C801&gt;$B$15,"HY ","")&amp;IF(特征计算_周度!G801&gt;$B$15,"Sahm ","")&amp;IF(特征计算_周度!E801&gt;$B$15,"趋势 ","")&amp;IF(特征计算_周度!F801&gt;$B$15,"斜率",""),"—"))</f>
        <v/>
      </c>
      <c r="H818" s="120">
        <f>IF(OR(B818="",C818=""),"",_xlfn.LET(_xlpm.dev,原始数据_周度!G801,_xlpm.minDev,MIN(OFFSET(原始数据_周度!G801,1-$D$17,0,$D$17,1)),_xlpm.bounce,_xlpm.dev-_xlpm.minDev,IF(AND(ISNUMBER(_xlpm.dev),ISNUMBER(_xlpm.minDev),_xlpm.minDev&lt;=$B$17,_xlpm.bounce&gt;=$F$17),"✅ 触发","—")))</f>
        <v/>
      </c>
      <c r="I818" s="172">
        <f>IFERROR(IF(特征计算_周度!H818&gt;$I$3,MIN($I$4,MAX(-$I$5,(特征计算_周度!H818-$I$3)*$I$4)),0),"")</f>
        <v/>
      </c>
    </row>
    <row r="819">
      <c r="A819" s="117">
        <f>特征计算_周度!A802</f>
        <v/>
      </c>
      <c r="B819" s="171">
        <f>IFERROR($A$3*特征计算_周度!B819+$B$3*特征计算_周度!C819+$C$3*特征计算_周度!D819+$D$3*特征计算_周度!E819+$E$3*特征计算_周度!F819+$F$3*特征计算_周度!H819,"")</f>
        <v/>
      </c>
      <c r="C819" s="118">
        <f>IFERROR(PERCENTILE(OFFSET(B819,1-364,0,364,1),$C$7),"")</f>
        <v/>
      </c>
      <c r="D819" s="118">
        <f>IFERROR(PERCENTILE(OFFSET(B819,1-364,0,364,1),$C$11),"")</f>
        <v/>
      </c>
      <c r="E819" s="122">
        <f>_xlfn.LET(_xlpm.initState,IF(OR(B819="",C819=""),"",IF(OR(特征计算_周度!B802&gt;$B$15,特征计算_周度!C802&gt;$B$15,特征计算_周度!G802&gt;$B$15,特征计算_周度!E802&gt;$B$15,特征计算_周度!F802&gt;$B$15),$A$12,IFERROR(IF(B819&lt;PERCENTILE(OFFSET(B819,1-364,0,364,1),$C$7),$A$7,IF(B819&lt;PERCENTILE(OFFSET(B819,1-364,0,364,1),$C$8),$A$8,IF(B819&lt;PERCENTILE(OFFSET(B819,1-364,0,364,1),$C$9),$A$9,IF(B819&lt;PERCENTILE(OFFSET(B819,1-364,0,364,1),$C$10),$A$10,IF(B819&lt;PERCENTILE(OFFSET(B819,1-364,0,364,1),$C$11),$A$11,$A$12))))),""))),_xlpm.dev,原始数据_周度!G802,_xlpm.minDev,MIN(OFFSET(原始数据_周度!G802,1-$D$17,0,$D$17,1)),_xlpm.bounce,_xlpm.dev-_xlpm.minDev,_xlpm.oversold,AND(ISNUMBER(_xlpm.dev),ISNUMBER(_xlpm.minDev),_xlpm.minDev&lt;=$B$17,_xlpm.bounce&gt;=$F$17,OR(_xlpm.initState=$A$12,_xlpm.initState=$A$11,_xlpm.initState=$A$10)),_xlpm.pctOnly,IFERROR(IF(B819&lt;PERCENTILE(OFFSET(B819,1-364,0,364,1),$C$7),$A$7,IF(B819&lt;PERCENTILE(OFFSET(B819,1-364,0,364,1),$C$8),$A$8,IF(B819&lt;PERCENTILE(OFFSET(B819,1-364,0,364,1),$C$9),$A$9,IF(B819&lt;PERCENTILE(OFFSET(B819,1-364,0,364,1),$C$10),$A$10,IF(B819&lt;PERCENTILE(OFFSET(B819,1-364,0,364,1),$C$11),$A$11,$A$12))))),""),IF(_xlpm.initState="","",IF(_xlpm.oversold,_xlpm.pctOnly,_xlpm.initState)))</f>
        <v/>
      </c>
      <c r="F819" s="119" t="n"/>
      <c r="G819" s="120">
        <f>IF(OR(B819="",C819=""),"",IF(OR(特征计算_周度!B802&gt;$B$15,特征计算_周度!C802&gt;$B$15,特征计算_周度!G802&gt;$B$15,特征计算_周度!E802&gt;$B$15,特征计算_周度!F802&gt;$B$15),IF(特征计算_周度!B802&gt;$B$15,"VIX ","")&amp;IF(特征计算_周度!C802&gt;$B$15,"HY ","")&amp;IF(特征计算_周度!G802&gt;$B$15,"Sahm ","")&amp;IF(特征计算_周度!E802&gt;$B$15,"趋势 ","")&amp;IF(特征计算_周度!F802&gt;$B$15,"斜率",""),"—"))</f>
        <v/>
      </c>
      <c r="H819" s="120">
        <f>IF(OR(B819="",C819=""),"",_xlfn.LET(_xlpm.dev,原始数据_周度!G802,_xlpm.minDev,MIN(OFFSET(原始数据_周度!G802,1-$D$17,0,$D$17,1)),_xlpm.bounce,_xlpm.dev-_xlpm.minDev,IF(AND(ISNUMBER(_xlpm.dev),ISNUMBER(_xlpm.minDev),_xlpm.minDev&lt;=$B$17,_xlpm.bounce&gt;=$F$17),"✅ 触发","—")))</f>
        <v/>
      </c>
      <c r="I819" s="172">
        <f>IFERROR(IF(特征计算_周度!H819&gt;$I$3,MIN($I$4,MAX(-$I$5,(特征计算_周度!H819-$I$3)*$I$4)),0),"")</f>
        <v/>
      </c>
    </row>
    <row r="820">
      <c r="A820" s="117">
        <f>特征计算_周度!A803</f>
        <v/>
      </c>
      <c r="B820" s="171">
        <f>IFERROR($A$3*特征计算_周度!B820+$B$3*特征计算_周度!C820+$C$3*特征计算_周度!D820+$D$3*特征计算_周度!E820+$E$3*特征计算_周度!F820+$F$3*特征计算_周度!H820,"")</f>
        <v/>
      </c>
      <c r="C820" s="118">
        <f>IFERROR(PERCENTILE(OFFSET(B820,1-364,0,364,1),$C$7),"")</f>
        <v/>
      </c>
      <c r="D820" s="118">
        <f>IFERROR(PERCENTILE(OFFSET(B820,1-364,0,364,1),$C$11),"")</f>
        <v/>
      </c>
      <c r="E820" s="122">
        <f>_xlfn.LET(_xlpm.initState,IF(OR(B820="",C820=""),"",IF(OR(特征计算_周度!B803&gt;$B$15,特征计算_周度!C803&gt;$B$15,特征计算_周度!G803&gt;$B$15,特征计算_周度!E803&gt;$B$15,特征计算_周度!F803&gt;$B$15),$A$12,IFERROR(IF(B820&lt;PERCENTILE(OFFSET(B820,1-364,0,364,1),$C$7),$A$7,IF(B820&lt;PERCENTILE(OFFSET(B820,1-364,0,364,1),$C$8),$A$8,IF(B820&lt;PERCENTILE(OFFSET(B820,1-364,0,364,1),$C$9),$A$9,IF(B820&lt;PERCENTILE(OFFSET(B820,1-364,0,364,1),$C$10),$A$10,IF(B820&lt;PERCENTILE(OFFSET(B820,1-364,0,364,1),$C$11),$A$11,$A$12))))),""))),_xlpm.dev,原始数据_周度!G803,_xlpm.minDev,MIN(OFFSET(原始数据_周度!G803,1-$D$17,0,$D$17,1)),_xlpm.bounce,_xlpm.dev-_xlpm.minDev,_xlpm.oversold,AND(ISNUMBER(_xlpm.dev),ISNUMBER(_xlpm.minDev),_xlpm.minDev&lt;=$B$17,_xlpm.bounce&gt;=$F$17,OR(_xlpm.initState=$A$12,_xlpm.initState=$A$11,_xlpm.initState=$A$10)),_xlpm.pctOnly,IFERROR(IF(B820&lt;PERCENTILE(OFFSET(B820,1-364,0,364,1),$C$7),$A$7,IF(B820&lt;PERCENTILE(OFFSET(B820,1-364,0,364,1),$C$8),$A$8,IF(B820&lt;PERCENTILE(OFFSET(B820,1-364,0,364,1),$C$9),$A$9,IF(B820&lt;PERCENTILE(OFFSET(B820,1-364,0,364,1),$C$10),$A$10,IF(B820&lt;PERCENTILE(OFFSET(B820,1-364,0,364,1),$C$11),$A$11,$A$12))))),""),IF(_xlpm.initState="","",IF(_xlpm.oversold,_xlpm.pctOnly,_xlpm.initState)))</f>
        <v/>
      </c>
      <c r="F820" s="119" t="n"/>
      <c r="G820" s="120">
        <f>IF(OR(B820="",C820=""),"",IF(OR(特征计算_周度!B803&gt;$B$15,特征计算_周度!C803&gt;$B$15,特征计算_周度!G803&gt;$B$15,特征计算_周度!E803&gt;$B$15,特征计算_周度!F803&gt;$B$15),IF(特征计算_周度!B803&gt;$B$15,"VIX ","")&amp;IF(特征计算_周度!C803&gt;$B$15,"HY ","")&amp;IF(特征计算_周度!G803&gt;$B$15,"Sahm ","")&amp;IF(特征计算_周度!E803&gt;$B$15,"趋势 ","")&amp;IF(特征计算_周度!F803&gt;$B$15,"斜率",""),"—"))</f>
        <v/>
      </c>
      <c r="H820" s="120">
        <f>IF(OR(B820="",C820=""),"",_xlfn.LET(_xlpm.dev,原始数据_周度!G803,_xlpm.minDev,MIN(OFFSET(原始数据_周度!G803,1-$D$17,0,$D$17,1)),_xlpm.bounce,_xlpm.dev-_xlpm.minDev,IF(AND(ISNUMBER(_xlpm.dev),ISNUMBER(_xlpm.minDev),_xlpm.minDev&lt;=$B$17,_xlpm.bounce&gt;=$F$17),"✅ 触发","—")))</f>
        <v/>
      </c>
      <c r="I820" s="172">
        <f>IFERROR(IF(特征计算_周度!H820&gt;$I$3,MIN($I$4,MAX(-$I$5,(特征计算_周度!H820-$I$3)*$I$4)),0),"")</f>
        <v/>
      </c>
    </row>
    <row r="821">
      <c r="A821" s="117">
        <f>特征计算_周度!A804</f>
        <v/>
      </c>
      <c r="B821" s="171">
        <f>IFERROR($A$3*特征计算_周度!B821+$B$3*特征计算_周度!C821+$C$3*特征计算_周度!D821+$D$3*特征计算_周度!E821+$E$3*特征计算_周度!F821+$F$3*特征计算_周度!H821,"")</f>
        <v/>
      </c>
      <c r="C821" s="118">
        <f>IFERROR(PERCENTILE(OFFSET(B821,1-364,0,364,1),$C$7),"")</f>
        <v/>
      </c>
      <c r="D821" s="118">
        <f>IFERROR(PERCENTILE(OFFSET(B821,1-364,0,364,1),$C$11),"")</f>
        <v/>
      </c>
      <c r="E821" s="122">
        <f>_xlfn.LET(_xlpm.initState,IF(OR(B821="",C821=""),"",IF(OR(特征计算_周度!B804&gt;$B$15,特征计算_周度!C804&gt;$B$15,特征计算_周度!G804&gt;$B$15,特征计算_周度!E804&gt;$B$15,特征计算_周度!F804&gt;$B$15),$A$12,IFERROR(IF(B821&lt;PERCENTILE(OFFSET(B821,1-364,0,364,1),$C$7),$A$7,IF(B821&lt;PERCENTILE(OFFSET(B821,1-364,0,364,1),$C$8),$A$8,IF(B821&lt;PERCENTILE(OFFSET(B821,1-364,0,364,1),$C$9),$A$9,IF(B821&lt;PERCENTILE(OFFSET(B821,1-364,0,364,1),$C$10),$A$10,IF(B821&lt;PERCENTILE(OFFSET(B821,1-364,0,364,1),$C$11),$A$11,$A$12))))),""))),_xlpm.dev,原始数据_周度!G804,_xlpm.minDev,MIN(OFFSET(原始数据_周度!G804,1-$D$17,0,$D$17,1)),_xlpm.bounce,_xlpm.dev-_xlpm.minDev,_xlpm.oversold,AND(ISNUMBER(_xlpm.dev),ISNUMBER(_xlpm.minDev),_xlpm.minDev&lt;=$B$17,_xlpm.bounce&gt;=$F$17,OR(_xlpm.initState=$A$12,_xlpm.initState=$A$11,_xlpm.initState=$A$10)),_xlpm.pctOnly,IFERROR(IF(B821&lt;PERCENTILE(OFFSET(B821,1-364,0,364,1),$C$7),$A$7,IF(B821&lt;PERCENTILE(OFFSET(B821,1-364,0,364,1),$C$8),$A$8,IF(B821&lt;PERCENTILE(OFFSET(B821,1-364,0,364,1),$C$9),$A$9,IF(B821&lt;PERCENTILE(OFFSET(B821,1-364,0,364,1),$C$10),$A$10,IF(B821&lt;PERCENTILE(OFFSET(B821,1-364,0,364,1),$C$11),$A$11,$A$12))))),""),IF(_xlpm.initState="","",IF(_xlpm.oversold,_xlpm.pctOnly,_xlpm.initState)))</f>
        <v/>
      </c>
      <c r="F821" s="119" t="n"/>
      <c r="G821" s="120">
        <f>IF(OR(B821="",C821=""),"",IF(OR(特征计算_周度!B804&gt;$B$15,特征计算_周度!C804&gt;$B$15,特征计算_周度!G804&gt;$B$15,特征计算_周度!E804&gt;$B$15,特征计算_周度!F804&gt;$B$15),IF(特征计算_周度!B804&gt;$B$15,"VIX ","")&amp;IF(特征计算_周度!C804&gt;$B$15,"HY ","")&amp;IF(特征计算_周度!G804&gt;$B$15,"Sahm ","")&amp;IF(特征计算_周度!E804&gt;$B$15,"趋势 ","")&amp;IF(特征计算_周度!F804&gt;$B$15,"斜率",""),"—"))</f>
        <v/>
      </c>
      <c r="H821" s="120">
        <f>IF(OR(B821="",C821=""),"",_xlfn.LET(_xlpm.dev,原始数据_周度!G804,_xlpm.minDev,MIN(OFFSET(原始数据_周度!G804,1-$D$17,0,$D$17,1)),_xlpm.bounce,_xlpm.dev-_xlpm.minDev,IF(AND(ISNUMBER(_xlpm.dev),ISNUMBER(_xlpm.minDev),_xlpm.minDev&lt;=$B$17,_xlpm.bounce&gt;=$F$17),"✅ 触发","—")))</f>
        <v/>
      </c>
      <c r="I821" s="172">
        <f>IFERROR(IF(特征计算_周度!H821&gt;$I$3,MIN($I$4,MAX(-$I$5,(特征计算_周度!H821-$I$3)*$I$4)),0),"")</f>
        <v/>
      </c>
    </row>
    <row r="822">
      <c r="A822" s="117">
        <f>特征计算_周度!A805</f>
        <v/>
      </c>
      <c r="B822" s="171">
        <f>IFERROR($A$3*特征计算_周度!B822+$B$3*特征计算_周度!C822+$C$3*特征计算_周度!D822+$D$3*特征计算_周度!E822+$E$3*特征计算_周度!F822+$F$3*特征计算_周度!H822,"")</f>
        <v/>
      </c>
      <c r="C822" s="118">
        <f>IFERROR(PERCENTILE(OFFSET(B822,1-364,0,364,1),$C$7),"")</f>
        <v/>
      </c>
      <c r="D822" s="118">
        <f>IFERROR(PERCENTILE(OFFSET(B822,1-364,0,364,1),$C$11),"")</f>
        <v/>
      </c>
      <c r="E822" s="122">
        <f>_xlfn.LET(_xlpm.initState,IF(OR(B822="",C822=""),"",IF(OR(特征计算_周度!B805&gt;$B$15,特征计算_周度!C805&gt;$B$15,特征计算_周度!G805&gt;$B$15,特征计算_周度!E805&gt;$B$15,特征计算_周度!F805&gt;$B$15),$A$12,IFERROR(IF(B822&lt;PERCENTILE(OFFSET(B822,1-364,0,364,1),$C$7),$A$7,IF(B822&lt;PERCENTILE(OFFSET(B822,1-364,0,364,1),$C$8),$A$8,IF(B822&lt;PERCENTILE(OFFSET(B822,1-364,0,364,1),$C$9),$A$9,IF(B822&lt;PERCENTILE(OFFSET(B822,1-364,0,364,1),$C$10),$A$10,IF(B822&lt;PERCENTILE(OFFSET(B822,1-364,0,364,1),$C$11),$A$11,$A$12))))),""))),_xlpm.dev,原始数据_周度!G805,_xlpm.minDev,MIN(OFFSET(原始数据_周度!G805,1-$D$17,0,$D$17,1)),_xlpm.bounce,_xlpm.dev-_xlpm.minDev,_xlpm.oversold,AND(ISNUMBER(_xlpm.dev),ISNUMBER(_xlpm.minDev),_xlpm.minDev&lt;=$B$17,_xlpm.bounce&gt;=$F$17,OR(_xlpm.initState=$A$12,_xlpm.initState=$A$11,_xlpm.initState=$A$10)),_xlpm.pctOnly,IFERROR(IF(B822&lt;PERCENTILE(OFFSET(B822,1-364,0,364,1),$C$7),$A$7,IF(B822&lt;PERCENTILE(OFFSET(B822,1-364,0,364,1),$C$8),$A$8,IF(B822&lt;PERCENTILE(OFFSET(B822,1-364,0,364,1),$C$9),$A$9,IF(B822&lt;PERCENTILE(OFFSET(B822,1-364,0,364,1),$C$10),$A$10,IF(B822&lt;PERCENTILE(OFFSET(B822,1-364,0,364,1),$C$11),$A$11,$A$12))))),""),IF(_xlpm.initState="","",IF(_xlpm.oversold,_xlpm.pctOnly,_xlpm.initState)))</f>
        <v/>
      </c>
      <c r="F822" s="119" t="n"/>
      <c r="G822" s="120">
        <f>IF(OR(B822="",C822=""),"",IF(OR(特征计算_周度!B805&gt;$B$15,特征计算_周度!C805&gt;$B$15,特征计算_周度!G805&gt;$B$15,特征计算_周度!E805&gt;$B$15,特征计算_周度!F805&gt;$B$15),IF(特征计算_周度!B805&gt;$B$15,"VIX ","")&amp;IF(特征计算_周度!C805&gt;$B$15,"HY ","")&amp;IF(特征计算_周度!G805&gt;$B$15,"Sahm ","")&amp;IF(特征计算_周度!E805&gt;$B$15,"趋势 ","")&amp;IF(特征计算_周度!F805&gt;$B$15,"斜率",""),"—"))</f>
        <v/>
      </c>
      <c r="H822" s="120">
        <f>IF(OR(B822="",C822=""),"",_xlfn.LET(_xlpm.dev,原始数据_周度!G805,_xlpm.minDev,MIN(OFFSET(原始数据_周度!G805,1-$D$17,0,$D$17,1)),_xlpm.bounce,_xlpm.dev-_xlpm.minDev,IF(AND(ISNUMBER(_xlpm.dev),ISNUMBER(_xlpm.minDev),_xlpm.minDev&lt;=$B$17,_xlpm.bounce&gt;=$F$17),"✅ 触发","—")))</f>
        <v/>
      </c>
      <c r="I822" s="172">
        <f>IFERROR(IF(特征计算_周度!H822&gt;$I$3,MIN($I$4,MAX(-$I$5,(特征计算_周度!H822-$I$3)*$I$4)),0),"")</f>
        <v/>
      </c>
    </row>
    <row r="823">
      <c r="A823" s="117">
        <f>特征计算_周度!A806</f>
        <v/>
      </c>
      <c r="B823" s="171">
        <f>IFERROR($A$3*特征计算_周度!B823+$B$3*特征计算_周度!C823+$C$3*特征计算_周度!D823+$D$3*特征计算_周度!E823+$E$3*特征计算_周度!F823+$F$3*特征计算_周度!H823,"")</f>
        <v/>
      </c>
      <c r="C823" s="118">
        <f>IFERROR(PERCENTILE(OFFSET(B823,1-364,0,364,1),$C$7),"")</f>
        <v/>
      </c>
      <c r="D823" s="118">
        <f>IFERROR(PERCENTILE(OFFSET(B823,1-364,0,364,1),$C$11),"")</f>
        <v/>
      </c>
      <c r="E823" s="122">
        <f>_xlfn.LET(_xlpm.initState,IF(OR(B823="",C823=""),"",IF(OR(特征计算_周度!B806&gt;$B$15,特征计算_周度!C806&gt;$B$15,特征计算_周度!G806&gt;$B$15,特征计算_周度!E806&gt;$B$15,特征计算_周度!F806&gt;$B$15),$A$12,IFERROR(IF(B823&lt;PERCENTILE(OFFSET(B823,1-364,0,364,1),$C$7),$A$7,IF(B823&lt;PERCENTILE(OFFSET(B823,1-364,0,364,1),$C$8),$A$8,IF(B823&lt;PERCENTILE(OFFSET(B823,1-364,0,364,1),$C$9),$A$9,IF(B823&lt;PERCENTILE(OFFSET(B823,1-364,0,364,1),$C$10),$A$10,IF(B823&lt;PERCENTILE(OFFSET(B823,1-364,0,364,1),$C$11),$A$11,$A$12))))),""))),_xlpm.dev,原始数据_周度!G806,_xlpm.minDev,MIN(OFFSET(原始数据_周度!G806,1-$D$17,0,$D$17,1)),_xlpm.bounce,_xlpm.dev-_xlpm.minDev,_xlpm.oversold,AND(ISNUMBER(_xlpm.dev),ISNUMBER(_xlpm.minDev),_xlpm.minDev&lt;=$B$17,_xlpm.bounce&gt;=$F$17,OR(_xlpm.initState=$A$12,_xlpm.initState=$A$11,_xlpm.initState=$A$10)),_xlpm.pctOnly,IFERROR(IF(B823&lt;PERCENTILE(OFFSET(B823,1-364,0,364,1),$C$7),$A$7,IF(B823&lt;PERCENTILE(OFFSET(B823,1-364,0,364,1),$C$8),$A$8,IF(B823&lt;PERCENTILE(OFFSET(B823,1-364,0,364,1),$C$9),$A$9,IF(B823&lt;PERCENTILE(OFFSET(B823,1-364,0,364,1),$C$10),$A$10,IF(B823&lt;PERCENTILE(OFFSET(B823,1-364,0,364,1),$C$11),$A$11,$A$12))))),""),IF(_xlpm.initState="","",IF(_xlpm.oversold,_xlpm.pctOnly,_xlpm.initState)))</f>
        <v/>
      </c>
      <c r="F823" s="119" t="n"/>
      <c r="G823" s="120">
        <f>IF(OR(B823="",C823=""),"",IF(OR(特征计算_周度!B806&gt;$B$15,特征计算_周度!C806&gt;$B$15,特征计算_周度!G806&gt;$B$15,特征计算_周度!E806&gt;$B$15,特征计算_周度!F806&gt;$B$15),IF(特征计算_周度!B806&gt;$B$15,"VIX ","")&amp;IF(特征计算_周度!C806&gt;$B$15,"HY ","")&amp;IF(特征计算_周度!G806&gt;$B$15,"Sahm ","")&amp;IF(特征计算_周度!E806&gt;$B$15,"趋势 ","")&amp;IF(特征计算_周度!F806&gt;$B$15,"斜率",""),"—"))</f>
        <v/>
      </c>
      <c r="H823" s="120">
        <f>IF(OR(B823="",C823=""),"",_xlfn.LET(_xlpm.dev,原始数据_周度!G806,_xlpm.minDev,MIN(OFFSET(原始数据_周度!G806,1-$D$17,0,$D$17,1)),_xlpm.bounce,_xlpm.dev-_xlpm.minDev,IF(AND(ISNUMBER(_xlpm.dev),ISNUMBER(_xlpm.minDev),_xlpm.minDev&lt;=$B$17,_xlpm.bounce&gt;=$F$17),"✅ 触发","—")))</f>
        <v/>
      </c>
      <c r="I823" s="172">
        <f>IFERROR(IF(特征计算_周度!H823&gt;$I$3,MIN($I$4,MAX(-$I$5,(特征计算_周度!H823-$I$3)*$I$4)),0),"")</f>
        <v/>
      </c>
    </row>
    <row r="824">
      <c r="A824" s="117">
        <f>特征计算_周度!A807</f>
        <v/>
      </c>
      <c r="B824" s="171">
        <f>IFERROR($A$3*特征计算_周度!B824+$B$3*特征计算_周度!C824+$C$3*特征计算_周度!D824+$D$3*特征计算_周度!E824+$E$3*特征计算_周度!F824+$F$3*特征计算_周度!H824,"")</f>
        <v/>
      </c>
      <c r="C824" s="118">
        <f>IFERROR(PERCENTILE(OFFSET(B824,1-364,0,364,1),$C$7),"")</f>
        <v/>
      </c>
      <c r="D824" s="118">
        <f>IFERROR(PERCENTILE(OFFSET(B824,1-364,0,364,1),$C$11),"")</f>
        <v/>
      </c>
      <c r="E824" s="122">
        <f>_xlfn.LET(_xlpm.initState,IF(OR(B824="",C824=""),"",IF(OR(特征计算_周度!B807&gt;$B$15,特征计算_周度!C807&gt;$B$15,特征计算_周度!G807&gt;$B$15,特征计算_周度!E807&gt;$B$15,特征计算_周度!F807&gt;$B$15),$A$12,IFERROR(IF(B824&lt;PERCENTILE(OFFSET(B824,1-364,0,364,1),$C$7),$A$7,IF(B824&lt;PERCENTILE(OFFSET(B824,1-364,0,364,1),$C$8),$A$8,IF(B824&lt;PERCENTILE(OFFSET(B824,1-364,0,364,1),$C$9),$A$9,IF(B824&lt;PERCENTILE(OFFSET(B824,1-364,0,364,1),$C$10),$A$10,IF(B824&lt;PERCENTILE(OFFSET(B824,1-364,0,364,1),$C$11),$A$11,$A$12))))),""))),_xlpm.dev,原始数据_周度!G807,_xlpm.minDev,MIN(OFFSET(原始数据_周度!G807,1-$D$17,0,$D$17,1)),_xlpm.bounce,_xlpm.dev-_xlpm.minDev,_xlpm.oversold,AND(ISNUMBER(_xlpm.dev),ISNUMBER(_xlpm.minDev),_xlpm.minDev&lt;=$B$17,_xlpm.bounce&gt;=$F$17,OR(_xlpm.initState=$A$12,_xlpm.initState=$A$11,_xlpm.initState=$A$10)),_xlpm.pctOnly,IFERROR(IF(B824&lt;PERCENTILE(OFFSET(B824,1-364,0,364,1),$C$7),$A$7,IF(B824&lt;PERCENTILE(OFFSET(B824,1-364,0,364,1),$C$8),$A$8,IF(B824&lt;PERCENTILE(OFFSET(B824,1-364,0,364,1),$C$9),$A$9,IF(B824&lt;PERCENTILE(OFFSET(B824,1-364,0,364,1),$C$10),$A$10,IF(B824&lt;PERCENTILE(OFFSET(B824,1-364,0,364,1),$C$11),$A$11,$A$12))))),""),IF(_xlpm.initState="","",IF(_xlpm.oversold,_xlpm.pctOnly,_xlpm.initState)))</f>
        <v/>
      </c>
      <c r="F824" s="119" t="n"/>
      <c r="G824" s="120">
        <f>IF(OR(B824="",C824=""),"",IF(OR(特征计算_周度!B807&gt;$B$15,特征计算_周度!C807&gt;$B$15,特征计算_周度!G807&gt;$B$15,特征计算_周度!E807&gt;$B$15,特征计算_周度!F807&gt;$B$15),IF(特征计算_周度!B807&gt;$B$15,"VIX ","")&amp;IF(特征计算_周度!C807&gt;$B$15,"HY ","")&amp;IF(特征计算_周度!G807&gt;$B$15,"Sahm ","")&amp;IF(特征计算_周度!E807&gt;$B$15,"趋势 ","")&amp;IF(特征计算_周度!F807&gt;$B$15,"斜率",""),"—"))</f>
        <v/>
      </c>
      <c r="H824" s="120">
        <f>IF(OR(B824="",C824=""),"",_xlfn.LET(_xlpm.dev,原始数据_周度!G807,_xlpm.minDev,MIN(OFFSET(原始数据_周度!G807,1-$D$17,0,$D$17,1)),_xlpm.bounce,_xlpm.dev-_xlpm.minDev,IF(AND(ISNUMBER(_xlpm.dev),ISNUMBER(_xlpm.minDev),_xlpm.minDev&lt;=$B$17,_xlpm.bounce&gt;=$F$17),"✅ 触发","—")))</f>
        <v/>
      </c>
      <c r="I824" s="172">
        <f>IFERROR(IF(特征计算_周度!H824&gt;$I$3,MIN($I$4,MAX(-$I$5,(特征计算_周度!H824-$I$3)*$I$4)),0),"")</f>
        <v/>
      </c>
    </row>
    <row r="825">
      <c r="A825" s="117">
        <f>特征计算_周度!A808</f>
        <v/>
      </c>
      <c r="B825" s="171">
        <f>IFERROR($A$3*特征计算_周度!B825+$B$3*特征计算_周度!C825+$C$3*特征计算_周度!D825+$D$3*特征计算_周度!E825+$E$3*特征计算_周度!F825+$F$3*特征计算_周度!H825,"")</f>
        <v/>
      </c>
      <c r="C825" s="118">
        <f>IFERROR(PERCENTILE(OFFSET(B825,1-364,0,364,1),$C$7),"")</f>
        <v/>
      </c>
      <c r="D825" s="118">
        <f>IFERROR(PERCENTILE(OFFSET(B825,1-364,0,364,1),$C$11),"")</f>
        <v/>
      </c>
      <c r="E825" s="122">
        <f>_xlfn.LET(_xlpm.initState,IF(OR(B825="",C825=""),"",IF(OR(特征计算_周度!B808&gt;$B$15,特征计算_周度!C808&gt;$B$15,特征计算_周度!G808&gt;$B$15,特征计算_周度!E808&gt;$B$15,特征计算_周度!F808&gt;$B$15),$A$12,IFERROR(IF(B825&lt;PERCENTILE(OFFSET(B825,1-364,0,364,1),$C$7),$A$7,IF(B825&lt;PERCENTILE(OFFSET(B825,1-364,0,364,1),$C$8),$A$8,IF(B825&lt;PERCENTILE(OFFSET(B825,1-364,0,364,1),$C$9),$A$9,IF(B825&lt;PERCENTILE(OFFSET(B825,1-364,0,364,1),$C$10),$A$10,IF(B825&lt;PERCENTILE(OFFSET(B825,1-364,0,364,1),$C$11),$A$11,$A$12))))),""))),_xlpm.dev,原始数据_周度!G808,_xlpm.minDev,MIN(OFFSET(原始数据_周度!G808,1-$D$17,0,$D$17,1)),_xlpm.bounce,_xlpm.dev-_xlpm.minDev,_xlpm.oversold,AND(ISNUMBER(_xlpm.dev),ISNUMBER(_xlpm.minDev),_xlpm.minDev&lt;=$B$17,_xlpm.bounce&gt;=$F$17,OR(_xlpm.initState=$A$12,_xlpm.initState=$A$11,_xlpm.initState=$A$10)),_xlpm.pctOnly,IFERROR(IF(B825&lt;PERCENTILE(OFFSET(B825,1-364,0,364,1),$C$7),$A$7,IF(B825&lt;PERCENTILE(OFFSET(B825,1-364,0,364,1),$C$8),$A$8,IF(B825&lt;PERCENTILE(OFFSET(B825,1-364,0,364,1),$C$9),$A$9,IF(B825&lt;PERCENTILE(OFFSET(B825,1-364,0,364,1),$C$10),$A$10,IF(B825&lt;PERCENTILE(OFFSET(B825,1-364,0,364,1),$C$11),$A$11,$A$12))))),""),IF(_xlpm.initState="","",IF(_xlpm.oversold,_xlpm.pctOnly,_xlpm.initState)))</f>
        <v/>
      </c>
      <c r="F825" s="119" t="n"/>
      <c r="G825" s="120">
        <f>IF(OR(B825="",C825=""),"",IF(OR(特征计算_周度!B808&gt;$B$15,特征计算_周度!C808&gt;$B$15,特征计算_周度!G808&gt;$B$15,特征计算_周度!E808&gt;$B$15,特征计算_周度!F808&gt;$B$15),IF(特征计算_周度!B808&gt;$B$15,"VIX ","")&amp;IF(特征计算_周度!C808&gt;$B$15,"HY ","")&amp;IF(特征计算_周度!G808&gt;$B$15,"Sahm ","")&amp;IF(特征计算_周度!E808&gt;$B$15,"趋势 ","")&amp;IF(特征计算_周度!F808&gt;$B$15,"斜率",""),"—"))</f>
        <v/>
      </c>
      <c r="H825" s="120">
        <f>IF(OR(B825="",C825=""),"",_xlfn.LET(_xlpm.dev,原始数据_周度!G808,_xlpm.minDev,MIN(OFFSET(原始数据_周度!G808,1-$D$17,0,$D$17,1)),_xlpm.bounce,_xlpm.dev-_xlpm.minDev,IF(AND(ISNUMBER(_xlpm.dev),ISNUMBER(_xlpm.minDev),_xlpm.minDev&lt;=$B$17,_xlpm.bounce&gt;=$F$17),"✅ 触发","—")))</f>
        <v/>
      </c>
      <c r="I825" s="172">
        <f>IFERROR(IF(特征计算_周度!H825&gt;$I$3,MIN($I$4,MAX(-$I$5,(特征计算_周度!H825-$I$3)*$I$4)),0),"")</f>
        <v/>
      </c>
    </row>
    <row r="826">
      <c r="A826" s="117">
        <f>特征计算_周度!A809</f>
        <v/>
      </c>
      <c r="B826" s="171">
        <f>IFERROR($A$3*特征计算_周度!B826+$B$3*特征计算_周度!C826+$C$3*特征计算_周度!D826+$D$3*特征计算_周度!E826+$E$3*特征计算_周度!F826+$F$3*特征计算_周度!H826,"")</f>
        <v/>
      </c>
      <c r="C826" s="118">
        <f>IFERROR(PERCENTILE(OFFSET(B826,1-364,0,364,1),$C$7),"")</f>
        <v/>
      </c>
      <c r="D826" s="118">
        <f>IFERROR(PERCENTILE(OFFSET(B826,1-364,0,364,1),$C$11),"")</f>
        <v/>
      </c>
      <c r="E826" s="122">
        <f>_xlfn.LET(_xlpm.initState,IF(OR(B826="",C826=""),"",IF(OR(特征计算_周度!B809&gt;$B$15,特征计算_周度!C809&gt;$B$15,特征计算_周度!G809&gt;$B$15,特征计算_周度!E809&gt;$B$15,特征计算_周度!F809&gt;$B$15),$A$12,IFERROR(IF(B826&lt;PERCENTILE(OFFSET(B826,1-364,0,364,1),$C$7),$A$7,IF(B826&lt;PERCENTILE(OFFSET(B826,1-364,0,364,1),$C$8),$A$8,IF(B826&lt;PERCENTILE(OFFSET(B826,1-364,0,364,1),$C$9),$A$9,IF(B826&lt;PERCENTILE(OFFSET(B826,1-364,0,364,1),$C$10),$A$10,IF(B826&lt;PERCENTILE(OFFSET(B826,1-364,0,364,1),$C$11),$A$11,$A$12))))),""))),_xlpm.dev,原始数据_周度!G809,_xlpm.minDev,MIN(OFFSET(原始数据_周度!G809,1-$D$17,0,$D$17,1)),_xlpm.bounce,_xlpm.dev-_xlpm.minDev,_xlpm.oversold,AND(ISNUMBER(_xlpm.dev),ISNUMBER(_xlpm.minDev),_xlpm.minDev&lt;=$B$17,_xlpm.bounce&gt;=$F$17,OR(_xlpm.initState=$A$12,_xlpm.initState=$A$11,_xlpm.initState=$A$10)),_xlpm.pctOnly,IFERROR(IF(B826&lt;PERCENTILE(OFFSET(B826,1-364,0,364,1),$C$7),$A$7,IF(B826&lt;PERCENTILE(OFFSET(B826,1-364,0,364,1),$C$8),$A$8,IF(B826&lt;PERCENTILE(OFFSET(B826,1-364,0,364,1),$C$9),$A$9,IF(B826&lt;PERCENTILE(OFFSET(B826,1-364,0,364,1),$C$10),$A$10,IF(B826&lt;PERCENTILE(OFFSET(B826,1-364,0,364,1),$C$11),$A$11,$A$12))))),""),IF(_xlpm.initState="","",IF(_xlpm.oversold,_xlpm.pctOnly,_xlpm.initState)))</f>
        <v/>
      </c>
      <c r="F826" s="119" t="n"/>
      <c r="G826" s="120">
        <f>IF(OR(B826="",C826=""),"",IF(OR(特征计算_周度!B809&gt;$B$15,特征计算_周度!C809&gt;$B$15,特征计算_周度!G809&gt;$B$15,特征计算_周度!E809&gt;$B$15,特征计算_周度!F809&gt;$B$15),IF(特征计算_周度!B809&gt;$B$15,"VIX ","")&amp;IF(特征计算_周度!C809&gt;$B$15,"HY ","")&amp;IF(特征计算_周度!G809&gt;$B$15,"Sahm ","")&amp;IF(特征计算_周度!E809&gt;$B$15,"趋势 ","")&amp;IF(特征计算_周度!F809&gt;$B$15,"斜率",""),"—"))</f>
        <v/>
      </c>
      <c r="H826" s="120">
        <f>IF(OR(B826="",C826=""),"",_xlfn.LET(_xlpm.dev,原始数据_周度!G809,_xlpm.minDev,MIN(OFFSET(原始数据_周度!G809,1-$D$17,0,$D$17,1)),_xlpm.bounce,_xlpm.dev-_xlpm.minDev,IF(AND(ISNUMBER(_xlpm.dev),ISNUMBER(_xlpm.minDev),_xlpm.minDev&lt;=$B$17,_xlpm.bounce&gt;=$F$17),"✅ 触发","—")))</f>
        <v/>
      </c>
      <c r="I826" s="172">
        <f>IFERROR(IF(特征计算_周度!H826&gt;$I$3,MIN($I$4,MAX(-$I$5,(特征计算_周度!H826-$I$3)*$I$4)),0),"")</f>
        <v/>
      </c>
    </row>
    <row r="827">
      <c r="A827" s="117">
        <f>特征计算_周度!A810</f>
        <v/>
      </c>
      <c r="B827" s="171">
        <f>IFERROR($A$3*特征计算_周度!B827+$B$3*特征计算_周度!C827+$C$3*特征计算_周度!D827+$D$3*特征计算_周度!E827+$E$3*特征计算_周度!F827+$F$3*特征计算_周度!H827,"")</f>
        <v/>
      </c>
      <c r="C827" s="118">
        <f>IFERROR(PERCENTILE(OFFSET(B827,1-364,0,364,1),$C$7),"")</f>
        <v/>
      </c>
      <c r="D827" s="118">
        <f>IFERROR(PERCENTILE(OFFSET(B827,1-364,0,364,1),$C$11),"")</f>
        <v/>
      </c>
      <c r="E827" s="122">
        <f>_xlfn.LET(_xlpm.initState,IF(OR(B827="",C827=""),"",IF(OR(特征计算_周度!B810&gt;$B$15,特征计算_周度!C810&gt;$B$15,特征计算_周度!G810&gt;$B$15,特征计算_周度!E810&gt;$B$15,特征计算_周度!F810&gt;$B$15),$A$12,IFERROR(IF(B827&lt;PERCENTILE(OFFSET(B827,1-364,0,364,1),$C$7),$A$7,IF(B827&lt;PERCENTILE(OFFSET(B827,1-364,0,364,1),$C$8),$A$8,IF(B827&lt;PERCENTILE(OFFSET(B827,1-364,0,364,1),$C$9),$A$9,IF(B827&lt;PERCENTILE(OFFSET(B827,1-364,0,364,1),$C$10),$A$10,IF(B827&lt;PERCENTILE(OFFSET(B827,1-364,0,364,1),$C$11),$A$11,$A$12))))),""))),_xlpm.dev,原始数据_周度!G810,_xlpm.minDev,MIN(OFFSET(原始数据_周度!G810,1-$D$17,0,$D$17,1)),_xlpm.bounce,_xlpm.dev-_xlpm.minDev,_xlpm.oversold,AND(ISNUMBER(_xlpm.dev),ISNUMBER(_xlpm.minDev),_xlpm.minDev&lt;=$B$17,_xlpm.bounce&gt;=$F$17,OR(_xlpm.initState=$A$12,_xlpm.initState=$A$11,_xlpm.initState=$A$10)),_xlpm.pctOnly,IFERROR(IF(B827&lt;PERCENTILE(OFFSET(B827,1-364,0,364,1),$C$7),$A$7,IF(B827&lt;PERCENTILE(OFFSET(B827,1-364,0,364,1),$C$8),$A$8,IF(B827&lt;PERCENTILE(OFFSET(B827,1-364,0,364,1),$C$9),$A$9,IF(B827&lt;PERCENTILE(OFFSET(B827,1-364,0,364,1),$C$10),$A$10,IF(B827&lt;PERCENTILE(OFFSET(B827,1-364,0,364,1),$C$11),$A$11,$A$12))))),""),IF(_xlpm.initState="","",IF(_xlpm.oversold,_xlpm.pctOnly,_xlpm.initState)))</f>
        <v/>
      </c>
      <c r="F827" s="119" t="n"/>
      <c r="G827" s="120">
        <f>IF(OR(B827="",C827=""),"",IF(OR(特征计算_周度!B810&gt;$B$15,特征计算_周度!C810&gt;$B$15,特征计算_周度!G810&gt;$B$15,特征计算_周度!E810&gt;$B$15,特征计算_周度!F810&gt;$B$15),IF(特征计算_周度!B810&gt;$B$15,"VIX ","")&amp;IF(特征计算_周度!C810&gt;$B$15,"HY ","")&amp;IF(特征计算_周度!G810&gt;$B$15,"Sahm ","")&amp;IF(特征计算_周度!E810&gt;$B$15,"趋势 ","")&amp;IF(特征计算_周度!F810&gt;$B$15,"斜率",""),"—"))</f>
        <v/>
      </c>
      <c r="H827" s="120">
        <f>IF(OR(B827="",C827=""),"",_xlfn.LET(_xlpm.dev,原始数据_周度!G810,_xlpm.minDev,MIN(OFFSET(原始数据_周度!G810,1-$D$17,0,$D$17,1)),_xlpm.bounce,_xlpm.dev-_xlpm.minDev,IF(AND(ISNUMBER(_xlpm.dev),ISNUMBER(_xlpm.minDev),_xlpm.minDev&lt;=$B$17,_xlpm.bounce&gt;=$F$17),"✅ 触发","—")))</f>
        <v/>
      </c>
      <c r="I827" s="172">
        <f>IFERROR(IF(特征计算_周度!H827&gt;$I$3,MIN($I$4,MAX(-$I$5,(特征计算_周度!H827-$I$3)*$I$4)),0),"")</f>
        <v/>
      </c>
    </row>
    <row r="828">
      <c r="A828" s="117">
        <f>特征计算_周度!A811</f>
        <v/>
      </c>
      <c r="B828" s="171">
        <f>IFERROR($A$3*特征计算_周度!B828+$B$3*特征计算_周度!C828+$C$3*特征计算_周度!D828+$D$3*特征计算_周度!E828+$E$3*特征计算_周度!F828+$F$3*特征计算_周度!H828,"")</f>
        <v/>
      </c>
      <c r="C828" s="118">
        <f>IFERROR(PERCENTILE(OFFSET(B828,1-364,0,364,1),$C$7),"")</f>
        <v/>
      </c>
      <c r="D828" s="118">
        <f>IFERROR(PERCENTILE(OFFSET(B828,1-364,0,364,1),$C$11),"")</f>
        <v/>
      </c>
      <c r="E828" s="122">
        <f>_xlfn.LET(_xlpm.initState,IF(OR(B828="",C828=""),"",IF(OR(特征计算_周度!B811&gt;$B$15,特征计算_周度!C811&gt;$B$15,特征计算_周度!G811&gt;$B$15,特征计算_周度!E811&gt;$B$15,特征计算_周度!F811&gt;$B$15),$A$12,IFERROR(IF(B828&lt;PERCENTILE(OFFSET(B828,1-364,0,364,1),$C$7),$A$7,IF(B828&lt;PERCENTILE(OFFSET(B828,1-364,0,364,1),$C$8),$A$8,IF(B828&lt;PERCENTILE(OFFSET(B828,1-364,0,364,1),$C$9),$A$9,IF(B828&lt;PERCENTILE(OFFSET(B828,1-364,0,364,1),$C$10),$A$10,IF(B828&lt;PERCENTILE(OFFSET(B828,1-364,0,364,1),$C$11),$A$11,$A$12))))),""))),_xlpm.dev,原始数据_周度!G811,_xlpm.minDev,MIN(OFFSET(原始数据_周度!G811,1-$D$17,0,$D$17,1)),_xlpm.bounce,_xlpm.dev-_xlpm.minDev,_xlpm.oversold,AND(ISNUMBER(_xlpm.dev),ISNUMBER(_xlpm.minDev),_xlpm.minDev&lt;=$B$17,_xlpm.bounce&gt;=$F$17,OR(_xlpm.initState=$A$12,_xlpm.initState=$A$11,_xlpm.initState=$A$10)),_xlpm.pctOnly,IFERROR(IF(B828&lt;PERCENTILE(OFFSET(B828,1-364,0,364,1),$C$7),$A$7,IF(B828&lt;PERCENTILE(OFFSET(B828,1-364,0,364,1),$C$8),$A$8,IF(B828&lt;PERCENTILE(OFFSET(B828,1-364,0,364,1),$C$9),$A$9,IF(B828&lt;PERCENTILE(OFFSET(B828,1-364,0,364,1),$C$10),$A$10,IF(B828&lt;PERCENTILE(OFFSET(B828,1-364,0,364,1),$C$11),$A$11,$A$12))))),""),IF(_xlpm.initState="","",IF(_xlpm.oversold,_xlpm.pctOnly,_xlpm.initState)))</f>
        <v/>
      </c>
      <c r="F828" s="119" t="n"/>
      <c r="G828" s="120">
        <f>IF(OR(B828="",C828=""),"",IF(OR(特征计算_周度!B811&gt;$B$15,特征计算_周度!C811&gt;$B$15,特征计算_周度!G811&gt;$B$15,特征计算_周度!E811&gt;$B$15,特征计算_周度!F811&gt;$B$15),IF(特征计算_周度!B811&gt;$B$15,"VIX ","")&amp;IF(特征计算_周度!C811&gt;$B$15,"HY ","")&amp;IF(特征计算_周度!G811&gt;$B$15,"Sahm ","")&amp;IF(特征计算_周度!E811&gt;$B$15,"趋势 ","")&amp;IF(特征计算_周度!F811&gt;$B$15,"斜率",""),"—"))</f>
        <v/>
      </c>
      <c r="H828" s="120">
        <f>IF(OR(B828="",C828=""),"",_xlfn.LET(_xlpm.dev,原始数据_周度!G811,_xlpm.minDev,MIN(OFFSET(原始数据_周度!G811,1-$D$17,0,$D$17,1)),_xlpm.bounce,_xlpm.dev-_xlpm.minDev,IF(AND(ISNUMBER(_xlpm.dev),ISNUMBER(_xlpm.minDev),_xlpm.minDev&lt;=$B$17,_xlpm.bounce&gt;=$F$17),"✅ 触发","—")))</f>
        <v/>
      </c>
      <c r="I828" s="172">
        <f>IFERROR(IF(特征计算_周度!H828&gt;$I$3,MIN($I$4,MAX(-$I$5,(特征计算_周度!H828-$I$3)*$I$4)),0),"")</f>
        <v/>
      </c>
    </row>
    <row r="829">
      <c r="A829" s="117">
        <f>特征计算_周度!A812</f>
        <v/>
      </c>
      <c r="B829" s="171">
        <f>IFERROR($A$3*特征计算_周度!B829+$B$3*特征计算_周度!C829+$C$3*特征计算_周度!D829+$D$3*特征计算_周度!E829+$E$3*特征计算_周度!F829+$F$3*特征计算_周度!H829,"")</f>
        <v/>
      </c>
      <c r="C829" s="118">
        <f>IFERROR(PERCENTILE(OFFSET(B829,1-364,0,364,1),$C$7),"")</f>
        <v/>
      </c>
      <c r="D829" s="118">
        <f>IFERROR(PERCENTILE(OFFSET(B829,1-364,0,364,1),$C$11),"")</f>
        <v/>
      </c>
      <c r="E829" s="122">
        <f>_xlfn.LET(_xlpm.initState,IF(OR(B829="",C829=""),"",IF(OR(特征计算_周度!B812&gt;$B$15,特征计算_周度!C812&gt;$B$15,特征计算_周度!G812&gt;$B$15,特征计算_周度!E812&gt;$B$15,特征计算_周度!F812&gt;$B$15),$A$12,IFERROR(IF(B829&lt;PERCENTILE(OFFSET(B829,1-364,0,364,1),$C$7),$A$7,IF(B829&lt;PERCENTILE(OFFSET(B829,1-364,0,364,1),$C$8),$A$8,IF(B829&lt;PERCENTILE(OFFSET(B829,1-364,0,364,1),$C$9),$A$9,IF(B829&lt;PERCENTILE(OFFSET(B829,1-364,0,364,1),$C$10),$A$10,IF(B829&lt;PERCENTILE(OFFSET(B829,1-364,0,364,1),$C$11),$A$11,$A$12))))),""))),_xlpm.dev,原始数据_周度!G812,_xlpm.minDev,MIN(OFFSET(原始数据_周度!G812,1-$D$17,0,$D$17,1)),_xlpm.bounce,_xlpm.dev-_xlpm.minDev,_xlpm.oversold,AND(ISNUMBER(_xlpm.dev),ISNUMBER(_xlpm.minDev),_xlpm.minDev&lt;=$B$17,_xlpm.bounce&gt;=$F$17,OR(_xlpm.initState=$A$12,_xlpm.initState=$A$11,_xlpm.initState=$A$10)),_xlpm.pctOnly,IFERROR(IF(B829&lt;PERCENTILE(OFFSET(B829,1-364,0,364,1),$C$7),$A$7,IF(B829&lt;PERCENTILE(OFFSET(B829,1-364,0,364,1),$C$8),$A$8,IF(B829&lt;PERCENTILE(OFFSET(B829,1-364,0,364,1),$C$9),$A$9,IF(B829&lt;PERCENTILE(OFFSET(B829,1-364,0,364,1),$C$10),$A$10,IF(B829&lt;PERCENTILE(OFFSET(B829,1-364,0,364,1),$C$11),$A$11,$A$12))))),""),IF(_xlpm.initState="","",IF(_xlpm.oversold,_xlpm.pctOnly,_xlpm.initState)))</f>
        <v/>
      </c>
      <c r="F829" s="119" t="n"/>
      <c r="G829" s="120">
        <f>IF(OR(B829="",C829=""),"",IF(OR(特征计算_周度!B812&gt;$B$15,特征计算_周度!C812&gt;$B$15,特征计算_周度!G812&gt;$B$15,特征计算_周度!E812&gt;$B$15,特征计算_周度!F812&gt;$B$15),IF(特征计算_周度!B812&gt;$B$15,"VIX ","")&amp;IF(特征计算_周度!C812&gt;$B$15,"HY ","")&amp;IF(特征计算_周度!G812&gt;$B$15,"Sahm ","")&amp;IF(特征计算_周度!E812&gt;$B$15,"趋势 ","")&amp;IF(特征计算_周度!F812&gt;$B$15,"斜率",""),"—"))</f>
        <v/>
      </c>
      <c r="H829" s="120">
        <f>IF(OR(B829="",C829=""),"",_xlfn.LET(_xlpm.dev,原始数据_周度!G812,_xlpm.minDev,MIN(OFFSET(原始数据_周度!G812,1-$D$17,0,$D$17,1)),_xlpm.bounce,_xlpm.dev-_xlpm.minDev,IF(AND(ISNUMBER(_xlpm.dev),ISNUMBER(_xlpm.minDev),_xlpm.minDev&lt;=$B$17,_xlpm.bounce&gt;=$F$17),"✅ 触发","—")))</f>
        <v/>
      </c>
      <c r="I829" s="172">
        <f>IFERROR(IF(特征计算_周度!H829&gt;$I$3,MIN($I$4,MAX(-$I$5,(特征计算_周度!H829-$I$3)*$I$4)),0),"")</f>
        <v/>
      </c>
    </row>
    <row r="830">
      <c r="A830" s="117">
        <f>特征计算_周度!A813</f>
        <v/>
      </c>
      <c r="B830" s="171">
        <f>IFERROR($A$3*特征计算_周度!B830+$B$3*特征计算_周度!C830+$C$3*特征计算_周度!D830+$D$3*特征计算_周度!E830+$E$3*特征计算_周度!F830+$F$3*特征计算_周度!H830,"")</f>
        <v/>
      </c>
      <c r="C830" s="118">
        <f>IFERROR(PERCENTILE(OFFSET(B830,1-364,0,364,1),$C$7),"")</f>
        <v/>
      </c>
      <c r="D830" s="118">
        <f>IFERROR(PERCENTILE(OFFSET(B830,1-364,0,364,1),$C$11),"")</f>
        <v/>
      </c>
      <c r="E830" s="122">
        <f>_xlfn.LET(_xlpm.initState,IF(OR(B830="",C830=""),"",IF(OR(特征计算_周度!B813&gt;$B$15,特征计算_周度!C813&gt;$B$15,特征计算_周度!G813&gt;$B$15,特征计算_周度!E813&gt;$B$15,特征计算_周度!F813&gt;$B$15),$A$12,IFERROR(IF(B830&lt;PERCENTILE(OFFSET(B830,1-364,0,364,1),$C$7),$A$7,IF(B830&lt;PERCENTILE(OFFSET(B830,1-364,0,364,1),$C$8),$A$8,IF(B830&lt;PERCENTILE(OFFSET(B830,1-364,0,364,1),$C$9),$A$9,IF(B830&lt;PERCENTILE(OFFSET(B830,1-364,0,364,1),$C$10),$A$10,IF(B830&lt;PERCENTILE(OFFSET(B830,1-364,0,364,1),$C$11),$A$11,$A$12))))),""))),_xlpm.dev,原始数据_周度!G813,_xlpm.minDev,MIN(OFFSET(原始数据_周度!G813,1-$D$17,0,$D$17,1)),_xlpm.bounce,_xlpm.dev-_xlpm.minDev,_xlpm.oversold,AND(ISNUMBER(_xlpm.dev),ISNUMBER(_xlpm.minDev),_xlpm.minDev&lt;=$B$17,_xlpm.bounce&gt;=$F$17,OR(_xlpm.initState=$A$12,_xlpm.initState=$A$11,_xlpm.initState=$A$10)),_xlpm.pctOnly,IFERROR(IF(B830&lt;PERCENTILE(OFFSET(B830,1-364,0,364,1),$C$7),$A$7,IF(B830&lt;PERCENTILE(OFFSET(B830,1-364,0,364,1),$C$8),$A$8,IF(B830&lt;PERCENTILE(OFFSET(B830,1-364,0,364,1),$C$9),$A$9,IF(B830&lt;PERCENTILE(OFFSET(B830,1-364,0,364,1),$C$10),$A$10,IF(B830&lt;PERCENTILE(OFFSET(B830,1-364,0,364,1),$C$11),$A$11,$A$12))))),""),IF(_xlpm.initState="","",IF(_xlpm.oversold,_xlpm.pctOnly,_xlpm.initState)))</f>
        <v/>
      </c>
      <c r="F830" s="119" t="n"/>
      <c r="G830" s="120">
        <f>IF(OR(B830="",C830=""),"",IF(OR(特征计算_周度!B813&gt;$B$15,特征计算_周度!C813&gt;$B$15,特征计算_周度!G813&gt;$B$15,特征计算_周度!E813&gt;$B$15,特征计算_周度!F813&gt;$B$15),IF(特征计算_周度!B813&gt;$B$15,"VIX ","")&amp;IF(特征计算_周度!C813&gt;$B$15,"HY ","")&amp;IF(特征计算_周度!G813&gt;$B$15,"Sahm ","")&amp;IF(特征计算_周度!E813&gt;$B$15,"趋势 ","")&amp;IF(特征计算_周度!F813&gt;$B$15,"斜率",""),"—"))</f>
        <v/>
      </c>
      <c r="H830" s="120">
        <f>IF(OR(B830="",C830=""),"",_xlfn.LET(_xlpm.dev,原始数据_周度!G813,_xlpm.minDev,MIN(OFFSET(原始数据_周度!G813,1-$D$17,0,$D$17,1)),_xlpm.bounce,_xlpm.dev-_xlpm.minDev,IF(AND(ISNUMBER(_xlpm.dev),ISNUMBER(_xlpm.minDev),_xlpm.minDev&lt;=$B$17,_xlpm.bounce&gt;=$F$17),"✅ 触发","—")))</f>
        <v/>
      </c>
      <c r="I830" s="172">
        <f>IFERROR(IF(特征计算_周度!H830&gt;$I$3,MIN($I$4,MAX(-$I$5,(特征计算_周度!H830-$I$3)*$I$4)),0),"")</f>
        <v/>
      </c>
    </row>
    <row r="831">
      <c r="A831" s="117">
        <f>特征计算_周度!A814</f>
        <v/>
      </c>
      <c r="B831" s="171">
        <f>IFERROR($A$3*特征计算_周度!B831+$B$3*特征计算_周度!C831+$C$3*特征计算_周度!D831+$D$3*特征计算_周度!E831+$E$3*特征计算_周度!F831+$F$3*特征计算_周度!H831,"")</f>
        <v/>
      </c>
      <c r="C831" s="118">
        <f>IFERROR(PERCENTILE(OFFSET(B831,1-364,0,364,1),$C$7),"")</f>
        <v/>
      </c>
      <c r="D831" s="118">
        <f>IFERROR(PERCENTILE(OFFSET(B831,1-364,0,364,1),$C$11),"")</f>
        <v/>
      </c>
      <c r="E831" s="122">
        <f>_xlfn.LET(_xlpm.initState,IF(OR(B831="",C831=""),"",IF(OR(特征计算_周度!B814&gt;$B$15,特征计算_周度!C814&gt;$B$15,特征计算_周度!G814&gt;$B$15,特征计算_周度!E814&gt;$B$15,特征计算_周度!F814&gt;$B$15),$A$12,IFERROR(IF(B831&lt;PERCENTILE(OFFSET(B831,1-364,0,364,1),$C$7),$A$7,IF(B831&lt;PERCENTILE(OFFSET(B831,1-364,0,364,1),$C$8),$A$8,IF(B831&lt;PERCENTILE(OFFSET(B831,1-364,0,364,1),$C$9),$A$9,IF(B831&lt;PERCENTILE(OFFSET(B831,1-364,0,364,1),$C$10),$A$10,IF(B831&lt;PERCENTILE(OFFSET(B831,1-364,0,364,1),$C$11),$A$11,$A$12))))),""))),_xlpm.dev,原始数据_周度!G814,_xlpm.minDev,MIN(OFFSET(原始数据_周度!G814,1-$D$17,0,$D$17,1)),_xlpm.bounce,_xlpm.dev-_xlpm.minDev,_xlpm.oversold,AND(ISNUMBER(_xlpm.dev),ISNUMBER(_xlpm.minDev),_xlpm.minDev&lt;=$B$17,_xlpm.bounce&gt;=$F$17,OR(_xlpm.initState=$A$12,_xlpm.initState=$A$11,_xlpm.initState=$A$10)),_xlpm.pctOnly,IFERROR(IF(B831&lt;PERCENTILE(OFFSET(B831,1-364,0,364,1),$C$7),$A$7,IF(B831&lt;PERCENTILE(OFFSET(B831,1-364,0,364,1),$C$8),$A$8,IF(B831&lt;PERCENTILE(OFFSET(B831,1-364,0,364,1),$C$9),$A$9,IF(B831&lt;PERCENTILE(OFFSET(B831,1-364,0,364,1),$C$10),$A$10,IF(B831&lt;PERCENTILE(OFFSET(B831,1-364,0,364,1),$C$11),$A$11,$A$12))))),""),IF(_xlpm.initState="","",IF(_xlpm.oversold,_xlpm.pctOnly,_xlpm.initState)))</f>
        <v/>
      </c>
      <c r="F831" s="119" t="n"/>
      <c r="G831" s="120">
        <f>IF(OR(B831="",C831=""),"",IF(OR(特征计算_周度!B814&gt;$B$15,特征计算_周度!C814&gt;$B$15,特征计算_周度!G814&gt;$B$15,特征计算_周度!E814&gt;$B$15,特征计算_周度!F814&gt;$B$15),IF(特征计算_周度!B814&gt;$B$15,"VIX ","")&amp;IF(特征计算_周度!C814&gt;$B$15,"HY ","")&amp;IF(特征计算_周度!G814&gt;$B$15,"Sahm ","")&amp;IF(特征计算_周度!E814&gt;$B$15,"趋势 ","")&amp;IF(特征计算_周度!F814&gt;$B$15,"斜率",""),"—"))</f>
        <v/>
      </c>
      <c r="H831" s="120">
        <f>IF(OR(B831="",C831=""),"",_xlfn.LET(_xlpm.dev,原始数据_周度!G814,_xlpm.minDev,MIN(OFFSET(原始数据_周度!G814,1-$D$17,0,$D$17,1)),_xlpm.bounce,_xlpm.dev-_xlpm.minDev,IF(AND(ISNUMBER(_xlpm.dev),ISNUMBER(_xlpm.minDev),_xlpm.minDev&lt;=$B$17,_xlpm.bounce&gt;=$F$17),"✅ 触发","—")))</f>
        <v/>
      </c>
      <c r="I831" s="172">
        <f>IFERROR(IF(特征计算_周度!H831&gt;$I$3,MIN($I$4,MAX(-$I$5,(特征计算_周度!H831-$I$3)*$I$4)),0),"")</f>
        <v/>
      </c>
    </row>
    <row r="832">
      <c r="A832" s="117">
        <f>特征计算_周度!A815</f>
        <v/>
      </c>
      <c r="B832" s="171">
        <f>IFERROR($A$3*特征计算_周度!B832+$B$3*特征计算_周度!C832+$C$3*特征计算_周度!D832+$D$3*特征计算_周度!E832+$E$3*特征计算_周度!F832+$F$3*特征计算_周度!H832,"")</f>
        <v/>
      </c>
      <c r="C832" s="118">
        <f>IFERROR(PERCENTILE(OFFSET(B832,1-364,0,364,1),$C$7),"")</f>
        <v/>
      </c>
      <c r="D832" s="118">
        <f>IFERROR(PERCENTILE(OFFSET(B832,1-364,0,364,1),$C$11),"")</f>
        <v/>
      </c>
      <c r="E832" s="122">
        <f>_xlfn.LET(_xlpm.initState,IF(OR(B832="",C832=""),"",IF(OR(特征计算_周度!B815&gt;$B$15,特征计算_周度!C815&gt;$B$15,特征计算_周度!G815&gt;$B$15,特征计算_周度!E815&gt;$B$15,特征计算_周度!F815&gt;$B$15),$A$12,IFERROR(IF(B832&lt;PERCENTILE(OFFSET(B832,1-364,0,364,1),$C$7),$A$7,IF(B832&lt;PERCENTILE(OFFSET(B832,1-364,0,364,1),$C$8),$A$8,IF(B832&lt;PERCENTILE(OFFSET(B832,1-364,0,364,1),$C$9),$A$9,IF(B832&lt;PERCENTILE(OFFSET(B832,1-364,0,364,1),$C$10),$A$10,IF(B832&lt;PERCENTILE(OFFSET(B832,1-364,0,364,1),$C$11),$A$11,$A$12))))),""))),_xlpm.dev,原始数据_周度!G815,_xlpm.minDev,MIN(OFFSET(原始数据_周度!G815,1-$D$17,0,$D$17,1)),_xlpm.bounce,_xlpm.dev-_xlpm.minDev,_xlpm.oversold,AND(ISNUMBER(_xlpm.dev),ISNUMBER(_xlpm.minDev),_xlpm.minDev&lt;=$B$17,_xlpm.bounce&gt;=$F$17,OR(_xlpm.initState=$A$12,_xlpm.initState=$A$11,_xlpm.initState=$A$10)),_xlpm.pctOnly,IFERROR(IF(B832&lt;PERCENTILE(OFFSET(B832,1-364,0,364,1),$C$7),$A$7,IF(B832&lt;PERCENTILE(OFFSET(B832,1-364,0,364,1),$C$8),$A$8,IF(B832&lt;PERCENTILE(OFFSET(B832,1-364,0,364,1),$C$9),$A$9,IF(B832&lt;PERCENTILE(OFFSET(B832,1-364,0,364,1),$C$10),$A$10,IF(B832&lt;PERCENTILE(OFFSET(B832,1-364,0,364,1),$C$11),$A$11,$A$12))))),""),IF(_xlpm.initState="","",IF(_xlpm.oversold,_xlpm.pctOnly,_xlpm.initState)))</f>
        <v/>
      </c>
      <c r="F832" s="119" t="n"/>
      <c r="G832" s="120">
        <f>IF(OR(B832="",C832=""),"",IF(OR(特征计算_周度!B815&gt;$B$15,特征计算_周度!C815&gt;$B$15,特征计算_周度!G815&gt;$B$15,特征计算_周度!E815&gt;$B$15,特征计算_周度!F815&gt;$B$15),IF(特征计算_周度!B815&gt;$B$15,"VIX ","")&amp;IF(特征计算_周度!C815&gt;$B$15,"HY ","")&amp;IF(特征计算_周度!G815&gt;$B$15,"Sahm ","")&amp;IF(特征计算_周度!E815&gt;$B$15,"趋势 ","")&amp;IF(特征计算_周度!F815&gt;$B$15,"斜率",""),"—"))</f>
        <v/>
      </c>
      <c r="H832" s="120">
        <f>IF(OR(B832="",C832=""),"",_xlfn.LET(_xlpm.dev,原始数据_周度!G815,_xlpm.minDev,MIN(OFFSET(原始数据_周度!G815,1-$D$17,0,$D$17,1)),_xlpm.bounce,_xlpm.dev-_xlpm.minDev,IF(AND(ISNUMBER(_xlpm.dev),ISNUMBER(_xlpm.minDev),_xlpm.minDev&lt;=$B$17,_xlpm.bounce&gt;=$F$17),"✅ 触发","—")))</f>
        <v/>
      </c>
      <c r="I832" s="172">
        <f>IFERROR(IF(特征计算_周度!H832&gt;$I$3,MIN($I$4,MAX(-$I$5,(特征计算_周度!H832-$I$3)*$I$4)),0),"")</f>
        <v/>
      </c>
    </row>
    <row r="833">
      <c r="A833" s="117">
        <f>特征计算_周度!A816</f>
        <v/>
      </c>
      <c r="B833" s="171">
        <f>IFERROR($A$3*特征计算_周度!B833+$B$3*特征计算_周度!C833+$C$3*特征计算_周度!D833+$D$3*特征计算_周度!E833+$E$3*特征计算_周度!F833+$F$3*特征计算_周度!H833,"")</f>
        <v/>
      </c>
      <c r="C833" s="118">
        <f>IFERROR(PERCENTILE(OFFSET(B833,1-364,0,364,1),$C$7),"")</f>
        <v/>
      </c>
      <c r="D833" s="118">
        <f>IFERROR(PERCENTILE(OFFSET(B833,1-364,0,364,1),$C$11),"")</f>
        <v/>
      </c>
      <c r="E833" s="122">
        <f>_xlfn.LET(_xlpm.initState,IF(OR(B833="",C833=""),"",IF(OR(特征计算_周度!B816&gt;$B$15,特征计算_周度!C816&gt;$B$15,特征计算_周度!G816&gt;$B$15,特征计算_周度!E816&gt;$B$15,特征计算_周度!F816&gt;$B$15),$A$12,IFERROR(IF(B833&lt;PERCENTILE(OFFSET(B833,1-364,0,364,1),$C$7),$A$7,IF(B833&lt;PERCENTILE(OFFSET(B833,1-364,0,364,1),$C$8),$A$8,IF(B833&lt;PERCENTILE(OFFSET(B833,1-364,0,364,1),$C$9),$A$9,IF(B833&lt;PERCENTILE(OFFSET(B833,1-364,0,364,1),$C$10),$A$10,IF(B833&lt;PERCENTILE(OFFSET(B833,1-364,0,364,1),$C$11),$A$11,$A$12))))),""))),_xlpm.dev,原始数据_周度!G816,_xlpm.minDev,MIN(OFFSET(原始数据_周度!G816,1-$D$17,0,$D$17,1)),_xlpm.bounce,_xlpm.dev-_xlpm.minDev,_xlpm.oversold,AND(ISNUMBER(_xlpm.dev),ISNUMBER(_xlpm.minDev),_xlpm.minDev&lt;=$B$17,_xlpm.bounce&gt;=$F$17,OR(_xlpm.initState=$A$12,_xlpm.initState=$A$11,_xlpm.initState=$A$10)),_xlpm.pctOnly,IFERROR(IF(B833&lt;PERCENTILE(OFFSET(B833,1-364,0,364,1),$C$7),$A$7,IF(B833&lt;PERCENTILE(OFFSET(B833,1-364,0,364,1),$C$8),$A$8,IF(B833&lt;PERCENTILE(OFFSET(B833,1-364,0,364,1),$C$9),$A$9,IF(B833&lt;PERCENTILE(OFFSET(B833,1-364,0,364,1),$C$10),$A$10,IF(B833&lt;PERCENTILE(OFFSET(B833,1-364,0,364,1),$C$11),$A$11,$A$12))))),""),IF(_xlpm.initState="","",IF(_xlpm.oversold,_xlpm.pctOnly,_xlpm.initState)))</f>
        <v/>
      </c>
      <c r="F833" s="119" t="n"/>
      <c r="G833" s="120">
        <f>IF(OR(B833="",C833=""),"",IF(OR(特征计算_周度!B816&gt;$B$15,特征计算_周度!C816&gt;$B$15,特征计算_周度!G816&gt;$B$15,特征计算_周度!E816&gt;$B$15,特征计算_周度!F816&gt;$B$15),IF(特征计算_周度!B816&gt;$B$15,"VIX ","")&amp;IF(特征计算_周度!C816&gt;$B$15,"HY ","")&amp;IF(特征计算_周度!G816&gt;$B$15,"Sahm ","")&amp;IF(特征计算_周度!E816&gt;$B$15,"趋势 ","")&amp;IF(特征计算_周度!F816&gt;$B$15,"斜率",""),"—"))</f>
        <v/>
      </c>
      <c r="H833" s="120">
        <f>IF(OR(B833="",C833=""),"",_xlfn.LET(_xlpm.dev,原始数据_周度!G816,_xlpm.minDev,MIN(OFFSET(原始数据_周度!G816,1-$D$17,0,$D$17,1)),_xlpm.bounce,_xlpm.dev-_xlpm.minDev,IF(AND(ISNUMBER(_xlpm.dev),ISNUMBER(_xlpm.minDev),_xlpm.minDev&lt;=$B$17,_xlpm.bounce&gt;=$F$17),"✅ 触发","—")))</f>
        <v/>
      </c>
      <c r="I833" s="172">
        <f>IFERROR(IF(特征计算_周度!H833&gt;$I$3,MIN($I$4,MAX(-$I$5,(特征计算_周度!H833-$I$3)*$I$4)),0),"")</f>
        <v/>
      </c>
    </row>
    <row r="834">
      <c r="A834" s="117">
        <f>特征计算_周度!A817</f>
        <v/>
      </c>
      <c r="B834" s="171">
        <f>IFERROR($A$3*特征计算_周度!B834+$B$3*特征计算_周度!C834+$C$3*特征计算_周度!D834+$D$3*特征计算_周度!E834+$E$3*特征计算_周度!F834+$F$3*特征计算_周度!H834,"")</f>
        <v/>
      </c>
      <c r="C834" s="118">
        <f>IFERROR(PERCENTILE(OFFSET(B834,1-364,0,364,1),$C$7),"")</f>
        <v/>
      </c>
      <c r="D834" s="118">
        <f>IFERROR(PERCENTILE(OFFSET(B834,1-364,0,364,1),$C$11),"")</f>
        <v/>
      </c>
      <c r="E834" s="122">
        <f>_xlfn.LET(_xlpm.initState,IF(OR(B834="",C834=""),"",IF(OR(特征计算_周度!B817&gt;$B$15,特征计算_周度!C817&gt;$B$15,特征计算_周度!G817&gt;$B$15,特征计算_周度!E817&gt;$B$15,特征计算_周度!F817&gt;$B$15),$A$12,IFERROR(IF(B834&lt;PERCENTILE(OFFSET(B834,1-364,0,364,1),$C$7),$A$7,IF(B834&lt;PERCENTILE(OFFSET(B834,1-364,0,364,1),$C$8),$A$8,IF(B834&lt;PERCENTILE(OFFSET(B834,1-364,0,364,1),$C$9),$A$9,IF(B834&lt;PERCENTILE(OFFSET(B834,1-364,0,364,1),$C$10),$A$10,IF(B834&lt;PERCENTILE(OFFSET(B834,1-364,0,364,1),$C$11),$A$11,$A$12))))),""))),_xlpm.dev,原始数据_周度!G817,_xlpm.minDev,MIN(OFFSET(原始数据_周度!G817,1-$D$17,0,$D$17,1)),_xlpm.bounce,_xlpm.dev-_xlpm.minDev,_xlpm.oversold,AND(ISNUMBER(_xlpm.dev),ISNUMBER(_xlpm.minDev),_xlpm.minDev&lt;=$B$17,_xlpm.bounce&gt;=$F$17,OR(_xlpm.initState=$A$12,_xlpm.initState=$A$11,_xlpm.initState=$A$10)),_xlpm.pctOnly,IFERROR(IF(B834&lt;PERCENTILE(OFFSET(B834,1-364,0,364,1),$C$7),$A$7,IF(B834&lt;PERCENTILE(OFFSET(B834,1-364,0,364,1),$C$8),$A$8,IF(B834&lt;PERCENTILE(OFFSET(B834,1-364,0,364,1),$C$9),$A$9,IF(B834&lt;PERCENTILE(OFFSET(B834,1-364,0,364,1),$C$10),$A$10,IF(B834&lt;PERCENTILE(OFFSET(B834,1-364,0,364,1),$C$11),$A$11,$A$12))))),""),IF(_xlpm.initState="","",IF(_xlpm.oversold,_xlpm.pctOnly,_xlpm.initState)))</f>
        <v/>
      </c>
      <c r="F834" s="119" t="n"/>
      <c r="G834" s="120">
        <f>IF(OR(B834="",C834=""),"",IF(OR(特征计算_周度!B817&gt;$B$15,特征计算_周度!C817&gt;$B$15,特征计算_周度!G817&gt;$B$15,特征计算_周度!E817&gt;$B$15,特征计算_周度!F817&gt;$B$15),IF(特征计算_周度!B817&gt;$B$15,"VIX ","")&amp;IF(特征计算_周度!C817&gt;$B$15,"HY ","")&amp;IF(特征计算_周度!G817&gt;$B$15,"Sahm ","")&amp;IF(特征计算_周度!E817&gt;$B$15,"趋势 ","")&amp;IF(特征计算_周度!F817&gt;$B$15,"斜率",""),"—"))</f>
        <v/>
      </c>
      <c r="H834" s="120">
        <f>IF(OR(B834="",C834=""),"",_xlfn.LET(_xlpm.dev,原始数据_周度!G817,_xlpm.minDev,MIN(OFFSET(原始数据_周度!G817,1-$D$17,0,$D$17,1)),_xlpm.bounce,_xlpm.dev-_xlpm.minDev,IF(AND(ISNUMBER(_xlpm.dev),ISNUMBER(_xlpm.minDev),_xlpm.minDev&lt;=$B$17,_xlpm.bounce&gt;=$F$17),"✅ 触发","—")))</f>
        <v/>
      </c>
      <c r="I834" s="172">
        <f>IFERROR(IF(特征计算_周度!H834&gt;$I$3,MIN($I$4,MAX(-$I$5,(特征计算_周度!H834-$I$3)*$I$4)),0),"")</f>
        <v/>
      </c>
    </row>
    <row r="835">
      <c r="A835" s="117">
        <f>特征计算_周度!A818</f>
        <v/>
      </c>
      <c r="B835" s="171">
        <f>IFERROR($A$3*特征计算_周度!B835+$B$3*特征计算_周度!C835+$C$3*特征计算_周度!D835+$D$3*特征计算_周度!E835+$E$3*特征计算_周度!F835+$F$3*特征计算_周度!H835,"")</f>
        <v/>
      </c>
      <c r="C835" s="118">
        <f>IFERROR(PERCENTILE(OFFSET(B835,1-364,0,364,1),$C$7),"")</f>
        <v/>
      </c>
      <c r="D835" s="118">
        <f>IFERROR(PERCENTILE(OFFSET(B835,1-364,0,364,1),$C$11),"")</f>
        <v/>
      </c>
      <c r="E835" s="122">
        <f>_xlfn.LET(_xlpm.initState,IF(OR(B835="",C835=""),"",IF(OR(特征计算_周度!B818&gt;$B$15,特征计算_周度!C818&gt;$B$15,特征计算_周度!G818&gt;$B$15,特征计算_周度!E818&gt;$B$15,特征计算_周度!F818&gt;$B$15),$A$12,IFERROR(IF(B835&lt;PERCENTILE(OFFSET(B835,1-364,0,364,1),$C$7),$A$7,IF(B835&lt;PERCENTILE(OFFSET(B835,1-364,0,364,1),$C$8),$A$8,IF(B835&lt;PERCENTILE(OFFSET(B835,1-364,0,364,1),$C$9),$A$9,IF(B835&lt;PERCENTILE(OFFSET(B835,1-364,0,364,1),$C$10),$A$10,IF(B835&lt;PERCENTILE(OFFSET(B835,1-364,0,364,1),$C$11),$A$11,$A$12))))),""))),_xlpm.dev,原始数据_周度!G818,_xlpm.minDev,MIN(OFFSET(原始数据_周度!G818,1-$D$17,0,$D$17,1)),_xlpm.bounce,_xlpm.dev-_xlpm.minDev,_xlpm.oversold,AND(ISNUMBER(_xlpm.dev),ISNUMBER(_xlpm.minDev),_xlpm.minDev&lt;=$B$17,_xlpm.bounce&gt;=$F$17,OR(_xlpm.initState=$A$12,_xlpm.initState=$A$11,_xlpm.initState=$A$10)),_xlpm.pctOnly,IFERROR(IF(B835&lt;PERCENTILE(OFFSET(B835,1-364,0,364,1),$C$7),$A$7,IF(B835&lt;PERCENTILE(OFFSET(B835,1-364,0,364,1),$C$8),$A$8,IF(B835&lt;PERCENTILE(OFFSET(B835,1-364,0,364,1),$C$9),$A$9,IF(B835&lt;PERCENTILE(OFFSET(B835,1-364,0,364,1),$C$10),$A$10,IF(B835&lt;PERCENTILE(OFFSET(B835,1-364,0,364,1),$C$11),$A$11,$A$12))))),""),IF(_xlpm.initState="","",IF(_xlpm.oversold,_xlpm.pctOnly,_xlpm.initState)))</f>
        <v/>
      </c>
      <c r="F835" s="119" t="n"/>
      <c r="G835" s="120">
        <f>IF(OR(B835="",C835=""),"",IF(OR(特征计算_周度!B818&gt;$B$15,特征计算_周度!C818&gt;$B$15,特征计算_周度!G818&gt;$B$15,特征计算_周度!E818&gt;$B$15,特征计算_周度!F818&gt;$B$15),IF(特征计算_周度!B818&gt;$B$15,"VIX ","")&amp;IF(特征计算_周度!C818&gt;$B$15,"HY ","")&amp;IF(特征计算_周度!G818&gt;$B$15,"Sahm ","")&amp;IF(特征计算_周度!E818&gt;$B$15,"趋势 ","")&amp;IF(特征计算_周度!F818&gt;$B$15,"斜率",""),"—"))</f>
        <v/>
      </c>
      <c r="H835" s="120">
        <f>IF(OR(B835="",C835=""),"",_xlfn.LET(_xlpm.dev,原始数据_周度!G818,_xlpm.minDev,MIN(OFFSET(原始数据_周度!G818,1-$D$17,0,$D$17,1)),_xlpm.bounce,_xlpm.dev-_xlpm.minDev,IF(AND(ISNUMBER(_xlpm.dev),ISNUMBER(_xlpm.minDev),_xlpm.minDev&lt;=$B$17,_xlpm.bounce&gt;=$F$17),"✅ 触发","—")))</f>
        <v/>
      </c>
      <c r="I835" s="172">
        <f>IFERROR(IF(特征计算_周度!H835&gt;$I$3,MIN($I$4,MAX(-$I$5,(特征计算_周度!H835-$I$3)*$I$4)),0),"")</f>
        <v/>
      </c>
    </row>
    <row r="836">
      <c r="A836" s="117">
        <f>特征计算_周度!A819</f>
        <v/>
      </c>
      <c r="B836" s="171">
        <f>IFERROR($A$3*特征计算_周度!B836+$B$3*特征计算_周度!C836+$C$3*特征计算_周度!D836+$D$3*特征计算_周度!E836+$E$3*特征计算_周度!F836+$F$3*特征计算_周度!H836,"")</f>
        <v/>
      </c>
      <c r="C836" s="118">
        <f>IFERROR(PERCENTILE(OFFSET(B836,1-364,0,364,1),$C$7),"")</f>
        <v/>
      </c>
      <c r="D836" s="118">
        <f>IFERROR(PERCENTILE(OFFSET(B836,1-364,0,364,1),$C$11),"")</f>
        <v/>
      </c>
      <c r="E836" s="122">
        <f>_xlfn.LET(_xlpm.initState,IF(OR(B836="",C836=""),"",IF(OR(特征计算_周度!B819&gt;$B$15,特征计算_周度!C819&gt;$B$15,特征计算_周度!G819&gt;$B$15,特征计算_周度!E819&gt;$B$15,特征计算_周度!F819&gt;$B$15),$A$12,IFERROR(IF(B836&lt;PERCENTILE(OFFSET(B836,1-364,0,364,1),$C$7),$A$7,IF(B836&lt;PERCENTILE(OFFSET(B836,1-364,0,364,1),$C$8),$A$8,IF(B836&lt;PERCENTILE(OFFSET(B836,1-364,0,364,1),$C$9),$A$9,IF(B836&lt;PERCENTILE(OFFSET(B836,1-364,0,364,1),$C$10),$A$10,IF(B836&lt;PERCENTILE(OFFSET(B836,1-364,0,364,1),$C$11),$A$11,$A$12))))),""))),_xlpm.dev,原始数据_周度!G819,_xlpm.minDev,MIN(OFFSET(原始数据_周度!G819,1-$D$17,0,$D$17,1)),_xlpm.bounce,_xlpm.dev-_xlpm.minDev,_xlpm.oversold,AND(ISNUMBER(_xlpm.dev),ISNUMBER(_xlpm.minDev),_xlpm.minDev&lt;=$B$17,_xlpm.bounce&gt;=$F$17,OR(_xlpm.initState=$A$12,_xlpm.initState=$A$11,_xlpm.initState=$A$10)),_xlpm.pctOnly,IFERROR(IF(B836&lt;PERCENTILE(OFFSET(B836,1-364,0,364,1),$C$7),$A$7,IF(B836&lt;PERCENTILE(OFFSET(B836,1-364,0,364,1),$C$8),$A$8,IF(B836&lt;PERCENTILE(OFFSET(B836,1-364,0,364,1),$C$9),$A$9,IF(B836&lt;PERCENTILE(OFFSET(B836,1-364,0,364,1),$C$10),$A$10,IF(B836&lt;PERCENTILE(OFFSET(B836,1-364,0,364,1),$C$11),$A$11,$A$12))))),""),IF(_xlpm.initState="","",IF(_xlpm.oversold,_xlpm.pctOnly,_xlpm.initState)))</f>
        <v/>
      </c>
      <c r="F836" s="119" t="n"/>
      <c r="G836" s="120">
        <f>IF(OR(B836="",C836=""),"",IF(OR(特征计算_周度!B819&gt;$B$15,特征计算_周度!C819&gt;$B$15,特征计算_周度!G819&gt;$B$15,特征计算_周度!E819&gt;$B$15,特征计算_周度!F819&gt;$B$15),IF(特征计算_周度!B819&gt;$B$15,"VIX ","")&amp;IF(特征计算_周度!C819&gt;$B$15,"HY ","")&amp;IF(特征计算_周度!G819&gt;$B$15,"Sahm ","")&amp;IF(特征计算_周度!E819&gt;$B$15,"趋势 ","")&amp;IF(特征计算_周度!F819&gt;$B$15,"斜率",""),"—"))</f>
        <v/>
      </c>
      <c r="H836" s="120">
        <f>IF(OR(B836="",C836=""),"",_xlfn.LET(_xlpm.dev,原始数据_周度!G819,_xlpm.minDev,MIN(OFFSET(原始数据_周度!G819,1-$D$17,0,$D$17,1)),_xlpm.bounce,_xlpm.dev-_xlpm.minDev,IF(AND(ISNUMBER(_xlpm.dev),ISNUMBER(_xlpm.minDev),_xlpm.minDev&lt;=$B$17,_xlpm.bounce&gt;=$F$17),"✅ 触发","—")))</f>
        <v/>
      </c>
      <c r="I836" s="172">
        <f>IFERROR(IF(特征计算_周度!H836&gt;$I$3,MIN($I$4,MAX(-$I$5,(特征计算_周度!H836-$I$3)*$I$4)),0),"")</f>
        <v/>
      </c>
    </row>
    <row r="837">
      <c r="A837" s="117">
        <f>特征计算_周度!A820</f>
        <v/>
      </c>
      <c r="B837" s="171">
        <f>IFERROR($A$3*特征计算_周度!B837+$B$3*特征计算_周度!C837+$C$3*特征计算_周度!D837+$D$3*特征计算_周度!E837+$E$3*特征计算_周度!F837+$F$3*特征计算_周度!H837,"")</f>
        <v/>
      </c>
      <c r="C837" s="118">
        <f>IFERROR(PERCENTILE(OFFSET(B837,1-364,0,364,1),$C$7),"")</f>
        <v/>
      </c>
      <c r="D837" s="118">
        <f>IFERROR(PERCENTILE(OFFSET(B837,1-364,0,364,1),$C$11),"")</f>
        <v/>
      </c>
      <c r="E837" s="122">
        <f>_xlfn.LET(_xlpm.initState,IF(OR(B837="",C837=""),"",IF(OR(特征计算_周度!B820&gt;$B$15,特征计算_周度!C820&gt;$B$15,特征计算_周度!G820&gt;$B$15,特征计算_周度!E820&gt;$B$15,特征计算_周度!F820&gt;$B$15),$A$12,IFERROR(IF(B837&lt;PERCENTILE(OFFSET(B837,1-364,0,364,1),$C$7),$A$7,IF(B837&lt;PERCENTILE(OFFSET(B837,1-364,0,364,1),$C$8),$A$8,IF(B837&lt;PERCENTILE(OFFSET(B837,1-364,0,364,1),$C$9),$A$9,IF(B837&lt;PERCENTILE(OFFSET(B837,1-364,0,364,1),$C$10),$A$10,IF(B837&lt;PERCENTILE(OFFSET(B837,1-364,0,364,1),$C$11),$A$11,$A$12))))),""))),_xlpm.dev,原始数据_周度!G820,_xlpm.minDev,MIN(OFFSET(原始数据_周度!G820,1-$D$17,0,$D$17,1)),_xlpm.bounce,_xlpm.dev-_xlpm.minDev,_xlpm.oversold,AND(ISNUMBER(_xlpm.dev),ISNUMBER(_xlpm.minDev),_xlpm.minDev&lt;=$B$17,_xlpm.bounce&gt;=$F$17,OR(_xlpm.initState=$A$12,_xlpm.initState=$A$11,_xlpm.initState=$A$10)),_xlpm.pctOnly,IFERROR(IF(B837&lt;PERCENTILE(OFFSET(B837,1-364,0,364,1),$C$7),$A$7,IF(B837&lt;PERCENTILE(OFFSET(B837,1-364,0,364,1),$C$8),$A$8,IF(B837&lt;PERCENTILE(OFFSET(B837,1-364,0,364,1),$C$9),$A$9,IF(B837&lt;PERCENTILE(OFFSET(B837,1-364,0,364,1),$C$10),$A$10,IF(B837&lt;PERCENTILE(OFFSET(B837,1-364,0,364,1),$C$11),$A$11,$A$12))))),""),IF(_xlpm.initState="","",IF(_xlpm.oversold,_xlpm.pctOnly,_xlpm.initState)))</f>
        <v/>
      </c>
      <c r="F837" s="119" t="n"/>
      <c r="G837" s="120">
        <f>IF(OR(B837="",C837=""),"",IF(OR(特征计算_周度!B820&gt;$B$15,特征计算_周度!C820&gt;$B$15,特征计算_周度!G820&gt;$B$15,特征计算_周度!E820&gt;$B$15,特征计算_周度!F820&gt;$B$15),IF(特征计算_周度!B820&gt;$B$15,"VIX ","")&amp;IF(特征计算_周度!C820&gt;$B$15,"HY ","")&amp;IF(特征计算_周度!G820&gt;$B$15,"Sahm ","")&amp;IF(特征计算_周度!E820&gt;$B$15,"趋势 ","")&amp;IF(特征计算_周度!F820&gt;$B$15,"斜率",""),"—"))</f>
        <v/>
      </c>
      <c r="H837" s="120">
        <f>IF(OR(B837="",C837=""),"",_xlfn.LET(_xlpm.dev,原始数据_周度!G820,_xlpm.minDev,MIN(OFFSET(原始数据_周度!G820,1-$D$17,0,$D$17,1)),_xlpm.bounce,_xlpm.dev-_xlpm.minDev,IF(AND(ISNUMBER(_xlpm.dev),ISNUMBER(_xlpm.minDev),_xlpm.minDev&lt;=$B$17,_xlpm.bounce&gt;=$F$17),"✅ 触发","—")))</f>
        <v/>
      </c>
      <c r="I837" s="172">
        <f>IFERROR(IF(特征计算_周度!H837&gt;$I$3,MIN($I$4,MAX(-$I$5,(特征计算_周度!H837-$I$3)*$I$4)),0),"")</f>
        <v/>
      </c>
    </row>
    <row r="838">
      <c r="A838" s="117">
        <f>特征计算_周度!A821</f>
        <v/>
      </c>
      <c r="B838" s="171">
        <f>IFERROR($A$3*特征计算_周度!B838+$B$3*特征计算_周度!C838+$C$3*特征计算_周度!D838+$D$3*特征计算_周度!E838+$E$3*特征计算_周度!F838+$F$3*特征计算_周度!H838,"")</f>
        <v/>
      </c>
      <c r="C838" s="118">
        <f>IFERROR(PERCENTILE(OFFSET(B838,1-364,0,364,1),$C$7),"")</f>
        <v/>
      </c>
      <c r="D838" s="118">
        <f>IFERROR(PERCENTILE(OFFSET(B838,1-364,0,364,1),$C$11),"")</f>
        <v/>
      </c>
      <c r="E838" s="122">
        <f>_xlfn.LET(_xlpm.initState,IF(OR(B838="",C838=""),"",IF(OR(特征计算_周度!B821&gt;$B$15,特征计算_周度!C821&gt;$B$15,特征计算_周度!G821&gt;$B$15,特征计算_周度!E821&gt;$B$15,特征计算_周度!F821&gt;$B$15),$A$12,IFERROR(IF(B838&lt;PERCENTILE(OFFSET(B838,1-364,0,364,1),$C$7),$A$7,IF(B838&lt;PERCENTILE(OFFSET(B838,1-364,0,364,1),$C$8),$A$8,IF(B838&lt;PERCENTILE(OFFSET(B838,1-364,0,364,1),$C$9),$A$9,IF(B838&lt;PERCENTILE(OFFSET(B838,1-364,0,364,1),$C$10),$A$10,IF(B838&lt;PERCENTILE(OFFSET(B838,1-364,0,364,1),$C$11),$A$11,$A$12))))),""))),_xlpm.dev,原始数据_周度!G821,_xlpm.minDev,MIN(OFFSET(原始数据_周度!G821,1-$D$17,0,$D$17,1)),_xlpm.bounce,_xlpm.dev-_xlpm.minDev,_xlpm.oversold,AND(ISNUMBER(_xlpm.dev),ISNUMBER(_xlpm.minDev),_xlpm.minDev&lt;=$B$17,_xlpm.bounce&gt;=$F$17,OR(_xlpm.initState=$A$12,_xlpm.initState=$A$11,_xlpm.initState=$A$10)),_xlpm.pctOnly,IFERROR(IF(B838&lt;PERCENTILE(OFFSET(B838,1-364,0,364,1),$C$7),$A$7,IF(B838&lt;PERCENTILE(OFFSET(B838,1-364,0,364,1),$C$8),$A$8,IF(B838&lt;PERCENTILE(OFFSET(B838,1-364,0,364,1),$C$9),$A$9,IF(B838&lt;PERCENTILE(OFFSET(B838,1-364,0,364,1),$C$10),$A$10,IF(B838&lt;PERCENTILE(OFFSET(B838,1-364,0,364,1),$C$11),$A$11,$A$12))))),""),IF(_xlpm.initState="","",IF(_xlpm.oversold,_xlpm.pctOnly,_xlpm.initState)))</f>
        <v/>
      </c>
      <c r="F838" s="119" t="n"/>
      <c r="G838" s="120">
        <f>IF(OR(B838="",C838=""),"",IF(OR(特征计算_周度!B821&gt;$B$15,特征计算_周度!C821&gt;$B$15,特征计算_周度!G821&gt;$B$15,特征计算_周度!E821&gt;$B$15,特征计算_周度!F821&gt;$B$15),IF(特征计算_周度!B821&gt;$B$15,"VIX ","")&amp;IF(特征计算_周度!C821&gt;$B$15,"HY ","")&amp;IF(特征计算_周度!G821&gt;$B$15,"Sahm ","")&amp;IF(特征计算_周度!E821&gt;$B$15,"趋势 ","")&amp;IF(特征计算_周度!F821&gt;$B$15,"斜率",""),"—"))</f>
        <v/>
      </c>
      <c r="H838" s="120">
        <f>IF(OR(B838="",C838=""),"",_xlfn.LET(_xlpm.dev,原始数据_周度!G821,_xlpm.minDev,MIN(OFFSET(原始数据_周度!G821,1-$D$17,0,$D$17,1)),_xlpm.bounce,_xlpm.dev-_xlpm.minDev,IF(AND(ISNUMBER(_xlpm.dev),ISNUMBER(_xlpm.minDev),_xlpm.minDev&lt;=$B$17,_xlpm.bounce&gt;=$F$17),"✅ 触发","—")))</f>
        <v/>
      </c>
      <c r="I838" s="172">
        <f>IFERROR(IF(特征计算_周度!H838&gt;$I$3,MIN($I$4,MAX(-$I$5,(特征计算_周度!H838-$I$3)*$I$4)),0),"")</f>
        <v/>
      </c>
    </row>
    <row r="839">
      <c r="A839" s="117">
        <f>特征计算_周度!A822</f>
        <v/>
      </c>
      <c r="B839" s="171">
        <f>IFERROR($A$3*特征计算_周度!B839+$B$3*特征计算_周度!C839+$C$3*特征计算_周度!D839+$D$3*特征计算_周度!E839+$E$3*特征计算_周度!F839+$F$3*特征计算_周度!H839,"")</f>
        <v/>
      </c>
      <c r="C839" s="118">
        <f>IFERROR(PERCENTILE(OFFSET(B839,1-364,0,364,1),$C$7),"")</f>
        <v/>
      </c>
      <c r="D839" s="118">
        <f>IFERROR(PERCENTILE(OFFSET(B839,1-364,0,364,1),$C$11),"")</f>
        <v/>
      </c>
      <c r="E839" s="122">
        <f>_xlfn.LET(_xlpm.initState,IF(OR(B839="",C839=""),"",IF(OR(特征计算_周度!B822&gt;$B$15,特征计算_周度!C822&gt;$B$15,特征计算_周度!G822&gt;$B$15,特征计算_周度!E822&gt;$B$15,特征计算_周度!F822&gt;$B$15),$A$12,IFERROR(IF(B839&lt;PERCENTILE(OFFSET(B839,1-364,0,364,1),$C$7),$A$7,IF(B839&lt;PERCENTILE(OFFSET(B839,1-364,0,364,1),$C$8),$A$8,IF(B839&lt;PERCENTILE(OFFSET(B839,1-364,0,364,1),$C$9),$A$9,IF(B839&lt;PERCENTILE(OFFSET(B839,1-364,0,364,1),$C$10),$A$10,IF(B839&lt;PERCENTILE(OFFSET(B839,1-364,0,364,1),$C$11),$A$11,$A$12))))),""))),_xlpm.dev,原始数据_周度!G822,_xlpm.minDev,MIN(OFFSET(原始数据_周度!G822,1-$D$17,0,$D$17,1)),_xlpm.bounce,_xlpm.dev-_xlpm.minDev,_xlpm.oversold,AND(ISNUMBER(_xlpm.dev),ISNUMBER(_xlpm.minDev),_xlpm.minDev&lt;=$B$17,_xlpm.bounce&gt;=$F$17,OR(_xlpm.initState=$A$12,_xlpm.initState=$A$11,_xlpm.initState=$A$10)),_xlpm.pctOnly,IFERROR(IF(B839&lt;PERCENTILE(OFFSET(B839,1-364,0,364,1),$C$7),$A$7,IF(B839&lt;PERCENTILE(OFFSET(B839,1-364,0,364,1),$C$8),$A$8,IF(B839&lt;PERCENTILE(OFFSET(B839,1-364,0,364,1),$C$9),$A$9,IF(B839&lt;PERCENTILE(OFFSET(B839,1-364,0,364,1),$C$10),$A$10,IF(B839&lt;PERCENTILE(OFFSET(B839,1-364,0,364,1),$C$11),$A$11,$A$12))))),""),IF(_xlpm.initState="","",IF(_xlpm.oversold,_xlpm.pctOnly,_xlpm.initState)))</f>
        <v/>
      </c>
      <c r="F839" s="119" t="n"/>
      <c r="G839" s="120">
        <f>IF(OR(B839="",C839=""),"",IF(OR(特征计算_周度!B822&gt;$B$15,特征计算_周度!C822&gt;$B$15,特征计算_周度!G822&gt;$B$15,特征计算_周度!E822&gt;$B$15,特征计算_周度!F822&gt;$B$15),IF(特征计算_周度!B822&gt;$B$15,"VIX ","")&amp;IF(特征计算_周度!C822&gt;$B$15,"HY ","")&amp;IF(特征计算_周度!G822&gt;$B$15,"Sahm ","")&amp;IF(特征计算_周度!E822&gt;$B$15,"趋势 ","")&amp;IF(特征计算_周度!F822&gt;$B$15,"斜率",""),"—"))</f>
        <v/>
      </c>
      <c r="H839" s="120">
        <f>IF(OR(B839="",C839=""),"",_xlfn.LET(_xlpm.dev,原始数据_周度!G822,_xlpm.minDev,MIN(OFFSET(原始数据_周度!G822,1-$D$17,0,$D$17,1)),_xlpm.bounce,_xlpm.dev-_xlpm.minDev,IF(AND(ISNUMBER(_xlpm.dev),ISNUMBER(_xlpm.minDev),_xlpm.minDev&lt;=$B$17,_xlpm.bounce&gt;=$F$17),"✅ 触发","—")))</f>
        <v/>
      </c>
      <c r="I839" s="172">
        <f>IFERROR(IF(特征计算_周度!H839&gt;$I$3,MIN($I$4,MAX(-$I$5,(特征计算_周度!H839-$I$3)*$I$4)),0),"")</f>
        <v/>
      </c>
    </row>
    <row r="840">
      <c r="A840" s="117">
        <f>特征计算_周度!A823</f>
        <v/>
      </c>
      <c r="B840" s="171">
        <f>IFERROR($A$3*特征计算_周度!B840+$B$3*特征计算_周度!C840+$C$3*特征计算_周度!D840+$D$3*特征计算_周度!E840+$E$3*特征计算_周度!F840+$F$3*特征计算_周度!H840,"")</f>
        <v/>
      </c>
      <c r="C840" s="118">
        <f>IFERROR(PERCENTILE(OFFSET(B840,1-364,0,364,1),$C$7),"")</f>
        <v/>
      </c>
      <c r="D840" s="118">
        <f>IFERROR(PERCENTILE(OFFSET(B840,1-364,0,364,1),$C$11),"")</f>
        <v/>
      </c>
      <c r="E840" s="122">
        <f>_xlfn.LET(_xlpm.initState,IF(OR(B840="",C840=""),"",IF(OR(特征计算_周度!B823&gt;$B$15,特征计算_周度!C823&gt;$B$15,特征计算_周度!G823&gt;$B$15,特征计算_周度!E823&gt;$B$15,特征计算_周度!F823&gt;$B$15),$A$12,IFERROR(IF(B840&lt;PERCENTILE(OFFSET(B840,1-364,0,364,1),$C$7),$A$7,IF(B840&lt;PERCENTILE(OFFSET(B840,1-364,0,364,1),$C$8),$A$8,IF(B840&lt;PERCENTILE(OFFSET(B840,1-364,0,364,1),$C$9),$A$9,IF(B840&lt;PERCENTILE(OFFSET(B840,1-364,0,364,1),$C$10),$A$10,IF(B840&lt;PERCENTILE(OFFSET(B840,1-364,0,364,1),$C$11),$A$11,$A$12))))),""))),_xlpm.dev,原始数据_周度!G823,_xlpm.minDev,MIN(OFFSET(原始数据_周度!G823,1-$D$17,0,$D$17,1)),_xlpm.bounce,_xlpm.dev-_xlpm.minDev,_xlpm.oversold,AND(ISNUMBER(_xlpm.dev),ISNUMBER(_xlpm.minDev),_xlpm.minDev&lt;=$B$17,_xlpm.bounce&gt;=$F$17,OR(_xlpm.initState=$A$12,_xlpm.initState=$A$11,_xlpm.initState=$A$10)),_xlpm.pctOnly,IFERROR(IF(B840&lt;PERCENTILE(OFFSET(B840,1-364,0,364,1),$C$7),$A$7,IF(B840&lt;PERCENTILE(OFFSET(B840,1-364,0,364,1),$C$8),$A$8,IF(B840&lt;PERCENTILE(OFFSET(B840,1-364,0,364,1),$C$9),$A$9,IF(B840&lt;PERCENTILE(OFFSET(B840,1-364,0,364,1),$C$10),$A$10,IF(B840&lt;PERCENTILE(OFFSET(B840,1-364,0,364,1),$C$11),$A$11,$A$12))))),""),IF(_xlpm.initState="","",IF(_xlpm.oversold,_xlpm.pctOnly,_xlpm.initState)))</f>
        <v/>
      </c>
      <c r="F840" s="119" t="n"/>
      <c r="G840" s="120">
        <f>IF(OR(B840="",C840=""),"",IF(OR(特征计算_周度!B823&gt;$B$15,特征计算_周度!C823&gt;$B$15,特征计算_周度!G823&gt;$B$15,特征计算_周度!E823&gt;$B$15,特征计算_周度!F823&gt;$B$15),IF(特征计算_周度!B823&gt;$B$15,"VIX ","")&amp;IF(特征计算_周度!C823&gt;$B$15,"HY ","")&amp;IF(特征计算_周度!G823&gt;$B$15,"Sahm ","")&amp;IF(特征计算_周度!E823&gt;$B$15,"趋势 ","")&amp;IF(特征计算_周度!F823&gt;$B$15,"斜率",""),"—"))</f>
        <v/>
      </c>
      <c r="H840" s="120">
        <f>IF(OR(B840="",C840=""),"",_xlfn.LET(_xlpm.dev,原始数据_周度!G823,_xlpm.minDev,MIN(OFFSET(原始数据_周度!G823,1-$D$17,0,$D$17,1)),_xlpm.bounce,_xlpm.dev-_xlpm.minDev,IF(AND(ISNUMBER(_xlpm.dev),ISNUMBER(_xlpm.minDev),_xlpm.minDev&lt;=$B$17,_xlpm.bounce&gt;=$F$17),"✅ 触发","—")))</f>
        <v/>
      </c>
      <c r="I840" s="172">
        <f>IFERROR(IF(特征计算_周度!H840&gt;$I$3,MIN($I$4,MAX(-$I$5,(特征计算_周度!H840-$I$3)*$I$4)),0),"")</f>
        <v/>
      </c>
    </row>
    <row r="841">
      <c r="A841" s="117">
        <f>特征计算_周度!A824</f>
        <v/>
      </c>
      <c r="B841" s="171">
        <f>IFERROR($A$3*特征计算_周度!B841+$B$3*特征计算_周度!C841+$C$3*特征计算_周度!D841+$D$3*特征计算_周度!E841+$E$3*特征计算_周度!F841+$F$3*特征计算_周度!H841,"")</f>
        <v/>
      </c>
      <c r="C841" s="118">
        <f>IFERROR(PERCENTILE(OFFSET(B841,1-364,0,364,1),$C$7),"")</f>
        <v/>
      </c>
      <c r="D841" s="118">
        <f>IFERROR(PERCENTILE(OFFSET(B841,1-364,0,364,1),$C$11),"")</f>
        <v/>
      </c>
      <c r="E841" s="122">
        <f>_xlfn.LET(_xlpm.initState,IF(OR(B841="",C841=""),"",IF(OR(特征计算_周度!B824&gt;$B$15,特征计算_周度!C824&gt;$B$15,特征计算_周度!G824&gt;$B$15,特征计算_周度!E824&gt;$B$15,特征计算_周度!F824&gt;$B$15),$A$12,IFERROR(IF(B841&lt;PERCENTILE(OFFSET(B841,1-364,0,364,1),$C$7),$A$7,IF(B841&lt;PERCENTILE(OFFSET(B841,1-364,0,364,1),$C$8),$A$8,IF(B841&lt;PERCENTILE(OFFSET(B841,1-364,0,364,1),$C$9),$A$9,IF(B841&lt;PERCENTILE(OFFSET(B841,1-364,0,364,1),$C$10),$A$10,IF(B841&lt;PERCENTILE(OFFSET(B841,1-364,0,364,1),$C$11),$A$11,$A$12))))),""))),_xlpm.dev,原始数据_周度!G824,_xlpm.minDev,MIN(OFFSET(原始数据_周度!G824,1-$D$17,0,$D$17,1)),_xlpm.bounce,_xlpm.dev-_xlpm.minDev,_xlpm.oversold,AND(ISNUMBER(_xlpm.dev),ISNUMBER(_xlpm.minDev),_xlpm.minDev&lt;=$B$17,_xlpm.bounce&gt;=$F$17,OR(_xlpm.initState=$A$12,_xlpm.initState=$A$11,_xlpm.initState=$A$10)),_xlpm.pctOnly,IFERROR(IF(B841&lt;PERCENTILE(OFFSET(B841,1-364,0,364,1),$C$7),$A$7,IF(B841&lt;PERCENTILE(OFFSET(B841,1-364,0,364,1),$C$8),$A$8,IF(B841&lt;PERCENTILE(OFFSET(B841,1-364,0,364,1),$C$9),$A$9,IF(B841&lt;PERCENTILE(OFFSET(B841,1-364,0,364,1),$C$10),$A$10,IF(B841&lt;PERCENTILE(OFFSET(B841,1-364,0,364,1),$C$11),$A$11,$A$12))))),""),IF(_xlpm.initState="","",IF(_xlpm.oversold,_xlpm.pctOnly,_xlpm.initState)))</f>
        <v/>
      </c>
      <c r="F841" s="119" t="n"/>
      <c r="G841" s="120">
        <f>IF(OR(B841="",C841=""),"",IF(OR(特征计算_周度!B824&gt;$B$15,特征计算_周度!C824&gt;$B$15,特征计算_周度!G824&gt;$B$15,特征计算_周度!E824&gt;$B$15,特征计算_周度!F824&gt;$B$15),IF(特征计算_周度!B824&gt;$B$15,"VIX ","")&amp;IF(特征计算_周度!C824&gt;$B$15,"HY ","")&amp;IF(特征计算_周度!G824&gt;$B$15,"Sahm ","")&amp;IF(特征计算_周度!E824&gt;$B$15,"趋势 ","")&amp;IF(特征计算_周度!F824&gt;$B$15,"斜率",""),"—"))</f>
        <v/>
      </c>
      <c r="H841" s="120">
        <f>IF(OR(B841="",C841=""),"",_xlfn.LET(_xlpm.dev,原始数据_周度!G824,_xlpm.minDev,MIN(OFFSET(原始数据_周度!G824,1-$D$17,0,$D$17,1)),_xlpm.bounce,_xlpm.dev-_xlpm.minDev,IF(AND(ISNUMBER(_xlpm.dev),ISNUMBER(_xlpm.minDev),_xlpm.minDev&lt;=$B$17,_xlpm.bounce&gt;=$F$17),"✅ 触发","—")))</f>
        <v/>
      </c>
      <c r="I841" s="172">
        <f>IFERROR(IF(特征计算_周度!H841&gt;$I$3,MIN($I$4,MAX(-$I$5,(特征计算_周度!H841-$I$3)*$I$4)),0),"")</f>
        <v/>
      </c>
    </row>
    <row r="842">
      <c r="A842" s="117">
        <f>特征计算_周度!A825</f>
        <v/>
      </c>
      <c r="B842" s="171">
        <f>IFERROR($A$3*特征计算_周度!B842+$B$3*特征计算_周度!C842+$C$3*特征计算_周度!D842+$D$3*特征计算_周度!E842+$E$3*特征计算_周度!F842+$F$3*特征计算_周度!H842,"")</f>
        <v/>
      </c>
      <c r="C842" s="118">
        <f>IFERROR(PERCENTILE(OFFSET(B842,1-364,0,364,1),$C$7),"")</f>
        <v/>
      </c>
      <c r="D842" s="118">
        <f>IFERROR(PERCENTILE(OFFSET(B842,1-364,0,364,1),$C$11),"")</f>
        <v/>
      </c>
      <c r="E842" s="122">
        <f>_xlfn.LET(_xlpm.initState,IF(OR(B842="",C842=""),"",IF(OR(特征计算_周度!B825&gt;$B$15,特征计算_周度!C825&gt;$B$15,特征计算_周度!G825&gt;$B$15,特征计算_周度!E825&gt;$B$15,特征计算_周度!F825&gt;$B$15),$A$12,IFERROR(IF(B842&lt;PERCENTILE(OFFSET(B842,1-364,0,364,1),$C$7),$A$7,IF(B842&lt;PERCENTILE(OFFSET(B842,1-364,0,364,1),$C$8),$A$8,IF(B842&lt;PERCENTILE(OFFSET(B842,1-364,0,364,1),$C$9),$A$9,IF(B842&lt;PERCENTILE(OFFSET(B842,1-364,0,364,1),$C$10),$A$10,IF(B842&lt;PERCENTILE(OFFSET(B842,1-364,0,364,1),$C$11),$A$11,$A$12))))),""))),_xlpm.dev,原始数据_周度!G825,_xlpm.minDev,MIN(OFFSET(原始数据_周度!G825,1-$D$17,0,$D$17,1)),_xlpm.bounce,_xlpm.dev-_xlpm.minDev,_xlpm.oversold,AND(ISNUMBER(_xlpm.dev),ISNUMBER(_xlpm.minDev),_xlpm.minDev&lt;=$B$17,_xlpm.bounce&gt;=$F$17,OR(_xlpm.initState=$A$12,_xlpm.initState=$A$11,_xlpm.initState=$A$10)),_xlpm.pctOnly,IFERROR(IF(B842&lt;PERCENTILE(OFFSET(B842,1-364,0,364,1),$C$7),$A$7,IF(B842&lt;PERCENTILE(OFFSET(B842,1-364,0,364,1),$C$8),$A$8,IF(B842&lt;PERCENTILE(OFFSET(B842,1-364,0,364,1),$C$9),$A$9,IF(B842&lt;PERCENTILE(OFFSET(B842,1-364,0,364,1),$C$10),$A$10,IF(B842&lt;PERCENTILE(OFFSET(B842,1-364,0,364,1),$C$11),$A$11,$A$12))))),""),IF(_xlpm.initState="","",IF(_xlpm.oversold,_xlpm.pctOnly,_xlpm.initState)))</f>
        <v/>
      </c>
      <c r="F842" s="119" t="n"/>
      <c r="G842" s="120">
        <f>IF(OR(B842="",C842=""),"",IF(OR(特征计算_周度!B825&gt;$B$15,特征计算_周度!C825&gt;$B$15,特征计算_周度!G825&gt;$B$15,特征计算_周度!E825&gt;$B$15,特征计算_周度!F825&gt;$B$15),IF(特征计算_周度!B825&gt;$B$15,"VIX ","")&amp;IF(特征计算_周度!C825&gt;$B$15,"HY ","")&amp;IF(特征计算_周度!G825&gt;$B$15,"Sahm ","")&amp;IF(特征计算_周度!E825&gt;$B$15,"趋势 ","")&amp;IF(特征计算_周度!F825&gt;$B$15,"斜率",""),"—"))</f>
        <v/>
      </c>
      <c r="H842" s="120">
        <f>IF(OR(B842="",C842=""),"",_xlfn.LET(_xlpm.dev,原始数据_周度!G825,_xlpm.minDev,MIN(OFFSET(原始数据_周度!G825,1-$D$17,0,$D$17,1)),_xlpm.bounce,_xlpm.dev-_xlpm.minDev,IF(AND(ISNUMBER(_xlpm.dev),ISNUMBER(_xlpm.minDev),_xlpm.minDev&lt;=$B$17,_xlpm.bounce&gt;=$F$17),"✅ 触发","—")))</f>
        <v/>
      </c>
      <c r="I842" s="172">
        <f>IFERROR(IF(特征计算_周度!H842&gt;$I$3,MIN($I$4,MAX(-$I$5,(特征计算_周度!H842-$I$3)*$I$4)),0),"")</f>
        <v/>
      </c>
    </row>
    <row r="843">
      <c r="A843" s="117">
        <f>特征计算_周度!A826</f>
        <v/>
      </c>
      <c r="B843" s="171">
        <f>IFERROR($A$3*特征计算_周度!B843+$B$3*特征计算_周度!C843+$C$3*特征计算_周度!D843+$D$3*特征计算_周度!E843+$E$3*特征计算_周度!F843+$F$3*特征计算_周度!H843,"")</f>
        <v/>
      </c>
      <c r="C843" s="118">
        <f>IFERROR(PERCENTILE(OFFSET(B843,1-364,0,364,1),$C$7),"")</f>
        <v/>
      </c>
      <c r="D843" s="118">
        <f>IFERROR(PERCENTILE(OFFSET(B843,1-364,0,364,1),$C$11),"")</f>
        <v/>
      </c>
      <c r="E843" s="122">
        <f>_xlfn.LET(_xlpm.initState,IF(OR(B843="",C843=""),"",IF(OR(特征计算_周度!B826&gt;$B$15,特征计算_周度!C826&gt;$B$15,特征计算_周度!G826&gt;$B$15,特征计算_周度!E826&gt;$B$15,特征计算_周度!F826&gt;$B$15),$A$12,IFERROR(IF(B843&lt;PERCENTILE(OFFSET(B843,1-364,0,364,1),$C$7),$A$7,IF(B843&lt;PERCENTILE(OFFSET(B843,1-364,0,364,1),$C$8),$A$8,IF(B843&lt;PERCENTILE(OFFSET(B843,1-364,0,364,1),$C$9),$A$9,IF(B843&lt;PERCENTILE(OFFSET(B843,1-364,0,364,1),$C$10),$A$10,IF(B843&lt;PERCENTILE(OFFSET(B843,1-364,0,364,1),$C$11),$A$11,$A$12))))),""))),_xlpm.dev,原始数据_周度!G826,_xlpm.minDev,MIN(OFFSET(原始数据_周度!G826,1-$D$17,0,$D$17,1)),_xlpm.bounce,_xlpm.dev-_xlpm.minDev,_xlpm.oversold,AND(ISNUMBER(_xlpm.dev),ISNUMBER(_xlpm.minDev),_xlpm.minDev&lt;=$B$17,_xlpm.bounce&gt;=$F$17,OR(_xlpm.initState=$A$12,_xlpm.initState=$A$11,_xlpm.initState=$A$10)),_xlpm.pctOnly,IFERROR(IF(B843&lt;PERCENTILE(OFFSET(B843,1-364,0,364,1),$C$7),$A$7,IF(B843&lt;PERCENTILE(OFFSET(B843,1-364,0,364,1),$C$8),$A$8,IF(B843&lt;PERCENTILE(OFFSET(B843,1-364,0,364,1),$C$9),$A$9,IF(B843&lt;PERCENTILE(OFFSET(B843,1-364,0,364,1),$C$10),$A$10,IF(B843&lt;PERCENTILE(OFFSET(B843,1-364,0,364,1),$C$11),$A$11,$A$12))))),""),IF(_xlpm.initState="","",IF(_xlpm.oversold,_xlpm.pctOnly,_xlpm.initState)))</f>
        <v/>
      </c>
      <c r="F843" s="119" t="n"/>
      <c r="G843" s="120">
        <f>IF(OR(B843="",C843=""),"",IF(OR(特征计算_周度!B826&gt;$B$15,特征计算_周度!C826&gt;$B$15,特征计算_周度!G826&gt;$B$15,特征计算_周度!E826&gt;$B$15,特征计算_周度!F826&gt;$B$15),IF(特征计算_周度!B826&gt;$B$15,"VIX ","")&amp;IF(特征计算_周度!C826&gt;$B$15,"HY ","")&amp;IF(特征计算_周度!G826&gt;$B$15,"Sahm ","")&amp;IF(特征计算_周度!E826&gt;$B$15,"趋势 ","")&amp;IF(特征计算_周度!F826&gt;$B$15,"斜率",""),"—"))</f>
        <v/>
      </c>
      <c r="H843" s="120">
        <f>IF(OR(B843="",C843=""),"",_xlfn.LET(_xlpm.dev,原始数据_周度!G826,_xlpm.minDev,MIN(OFFSET(原始数据_周度!G826,1-$D$17,0,$D$17,1)),_xlpm.bounce,_xlpm.dev-_xlpm.minDev,IF(AND(ISNUMBER(_xlpm.dev),ISNUMBER(_xlpm.minDev),_xlpm.minDev&lt;=$B$17,_xlpm.bounce&gt;=$F$17),"✅ 触发","—")))</f>
        <v/>
      </c>
      <c r="I843" s="172">
        <f>IFERROR(IF(特征计算_周度!H843&gt;$I$3,MIN($I$4,MAX(-$I$5,(特征计算_周度!H843-$I$3)*$I$4)),0),"")</f>
        <v/>
      </c>
    </row>
    <row r="844">
      <c r="A844" s="117">
        <f>特征计算_周度!A827</f>
        <v/>
      </c>
      <c r="B844" s="171">
        <f>IFERROR($A$3*特征计算_周度!B844+$B$3*特征计算_周度!C844+$C$3*特征计算_周度!D844+$D$3*特征计算_周度!E844+$E$3*特征计算_周度!F844+$F$3*特征计算_周度!H844,"")</f>
        <v/>
      </c>
      <c r="C844" s="118">
        <f>IFERROR(PERCENTILE(OFFSET(B844,1-364,0,364,1),$C$7),"")</f>
        <v/>
      </c>
      <c r="D844" s="118">
        <f>IFERROR(PERCENTILE(OFFSET(B844,1-364,0,364,1),$C$11),"")</f>
        <v/>
      </c>
      <c r="E844" s="122">
        <f>_xlfn.LET(_xlpm.initState,IF(OR(B844="",C844=""),"",IF(OR(特征计算_周度!B827&gt;$B$15,特征计算_周度!C827&gt;$B$15,特征计算_周度!G827&gt;$B$15,特征计算_周度!E827&gt;$B$15,特征计算_周度!F827&gt;$B$15),$A$12,IFERROR(IF(B844&lt;PERCENTILE(OFFSET(B844,1-364,0,364,1),$C$7),$A$7,IF(B844&lt;PERCENTILE(OFFSET(B844,1-364,0,364,1),$C$8),$A$8,IF(B844&lt;PERCENTILE(OFFSET(B844,1-364,0,364,1),$C$9),$A$9,IF(B844&lt;PERCENTILE(OFFSET(B844,1-364,0,364,1),$C$10),$A$10,IF(B844&lt;PERCENTILE(OFFSET(B844,1-364,0,364,1),$C$11),$A$11,$A$12))))),""))),_xlpm.dev,原始数据_周度!G827,_xlpm.minDev,MIN(OFFSET(原始数据_周度!G827,1-$D$17,0,$D$17,1)),_xlpm.bounce,_xlpm.dev-_xlpm.minDev,_xlpm.oversold,AND(ISNUMBER(_xlpm.dev),ISNUMBER(_xlpm.minDev),_xlpm.minDev&lt;=$B$17,_xlpm.bounce&gt;=$F$17,OR(_xlpm.initState=$A$12,_xlpm.initState=$A$11,_xlpm.initState=$A$10)),_xlpm.pctOnly,IFERROR(IF(B844&lt;PERCENTILE(OFFSET(B844,1-364,0,364,1),$C$7),$A$7,IF(B844&lt;PERCENTILE(OFFSET(B844,1-364,0,364,1),$C$8),$A$8,IF(B844&lt;PERCENTILE(OFFSET(B844,1-364,0,364,1),$C$9),$A$9,IF(B844&lt;PERCENTILE(OFFSET(B844,1-364,0,364,1),$C$10),$A$10,IF(B844&lt;PERCENTILE(OFFSET(B844,1-364,0,364,1),$C$11),$A$11,$A$12))))),""),IF(_xlpm.initState="","",IF(_xlpm.oversold,_xlpm.pctOnly,_xlpm.initState)))</f>
        <v/>
      </c>
      <c r="F844" s="119" t="n"/>
      <c r="G844" s="120">
        <f>IF(OR(B844="",C844=""),"",IF(OR(特征计算_周度!B827&gt;$B$15,特征计算_周度!C827&gt;$B$15,特征计算_周度!G827&gt;$B$15,特征计算_周度!E827&gt;$B$15,特征计算_周度!F827&gt;$B$15),IF(特征计算_周度!B827&gt;$B$15,"VIX ","")&amp;IF(特征计算_周度!C827&gt;$B$15,"HY ","")&amp;IF(特征计算_周度!G827&gt;$B$15,"Sahm ","")&amp;IF(特征计算_周度!E827&gt;$B$15,"趋势 ","")&amp;IF(特征计算_周度!F827&gt;$B$15,"斜率",""),"—"))</f>
        <v/>
      </c>
      <c r="H844" s="120">
        <f>IF(OR(B844="",C844=""),"",_xlfn.LET(_xlpm.dev,原始数据_周度!G827,_xlpm.minDev,MIN(OFFSET(原始数据_周度!G827,1-$D$17,0,$D$17,1)),_xlpm.bounce,_xlpm.dev-_xlpm.minDev,IF(AND(ISNUMBER(_xlpm.dev),ISNUMBER(_xlpm.minDev),_xlpm.minDev&lt;=$B$17,_xlpm.bounce&gt;=$F$17),"✅ 触发","—")))</f>
        <v/>
      </c>
      <c r="I844" s="172">
        <f>IFERROR(IF(特征计算_周度!H844&gt;$I$3,MIN($I$4,MAX(-$I$5,(特征计算_周度!H844-$I$3)*$I$4)),0),"")</f>
        <v/>
      </c>
    </row>
    <row r="845">
      <c r="A845" s="117">
        <f>特征计算_周度!A828</f>
        <v/>
      </c>
      <c r="B845" s="171">
        <f>IFERROR($A$3*特征计算_周度!B845+$B$3*特征计算_周度!C845+$C$3*特征计算_周度!D845+$D$3*特征计算_周度!E845+$E$3*特征计算_周度!F845+$F$3*特征计算_周度!H845,"")</f>
        <v/>
      </c>
      <c r="C845" s="118">
        <f>IFERROR(PERCENTILE(OFFSET(B845,1-364,0,364,1),$C$7),"")</f>
        <v/>
      </c>
      <c r="D845" s="118">
        <f>IFERROR(PERCENTILE(OFFSET(B845,1-364,0,364,1),$C$11),"")</f>
        <v/>
      </c>
      <c r="E845" s="122">
        <f>_xlfn.LET(_xlpm.initState,IF(OR(B845="",C845=""),"",IF(OR(特征计算_周度!B828&gt;$B$15,特征计算_周度!C828&gt;$B$15,特征计算_周度!G828&gt;$B$15,特征计算_周度!E828&gt;$B$15,特征计算_周度!F828&gt;$B$15),$A$12,IFERROR(IF(B845&lt;PERCENTILE(OFFSET(B845,1-364,0,364,1),$C$7),$A$7,IF(B845&lt;PERCENTILE(OFFSET(B845,1-364,0,364,1),$C$8),$A$8,IF(B845&lt;PERCENTILE(OFFSET(B845,1-364,0,364,1),$C$9),$A$9,IF(B845&lt;PERCENTILE(OFFSET(B845,1-364,0,364,1),$C$10),$A$10,IF(B845&lt;PERCENTILE(OFFSET(B845,1-364,0,364,1),$C$11),$A$11,$A$12))))),""))),_xlpm.dev,原始数据_周度!G828,_xlpm.minDev,MIN(OFFSET(原始数据_周度!G828,1-$D$17,0,$D$17,1)),_xlpm.bounce,_xlpm.dev-_xlpm.minDev,_xlpm.oversold,AND(ISNUMBER(_xlpm.dev),ISNUMBER(_xlpm.minDev),_xlpm.minDev&lt;=$B$17,_xlpm.bounce&gt;=$F$17,OR(_xlpm.initState=$A$12,_xlpm.initState=$A$11,_xlpm.initState=$A$10)),_xlpm.pctOnly,IFERROR(IF(B845&lt;PERCENTILE(OFFSET(B845,1-364,0,364,1),$C$7),$A$7,IF(B845&lt;PERCENTILE(OFFSET(B845,1-364,0,364,1),$C$8),$A$8,IF(B845&lt;PERCENTILE(OFFSET(B845,1-364,0,364,1),$C$9),$A$9,IF(B845&lt;PERCENTILE(OFFSET(B845,1-364,0,364,1),$C$10),$A$10,IF(B845&lt;PERCENTILE(OFFSET(B845,1-364,0,364,1),$C$11),$A$11,$A$12))))),""),IF(_xlpm.initState="","",IF(_xlpm.oversold,_xlpm.pctOnly,_xlpm.initState)))</f>
        <v/>
      </c>
      <c r="F845" s="119" t="n"/>
      <c r="G845" s="120">
        <f>IF(OR(B845="",C845=""),"",IF(OR(特征计算_周度!B828&gt;$B$15,特征计算_周度!C828&gt;$B$15,特征计算_周度!G828&gt;$B$15,特征计算_周度!E828&gt;$B$15,特征计算_周度!F828&gt;$B$15),IF(特征计算_周度!B828&gt;$B$15,"VIX ","")&amp;IF(特征计算_周度!C828&gt;$B$15,"HY ","")&amp;IF(特征计算_周度!G828&gt;$B$15,"Sahm ","")&amp;IF(特征计算_周度!E828&gt;$B$15,"趋势 ","")&amp;IF(特征计算_周度!F828&gt;$B$15,"斜率",""),"—"))</f>
        <v/>
      </c>
      <c r="H845" s="120">
        <f>IF(OR(B845="",C845=""),"",_xlfn.LET(_xlpm.dev,原始数据_周度!G828,_xlpm.minDev,MIN(OFFSET(原始数据_周度!G828,1-$D$17,0,$D$17,1)),_xlpm.bounce,_xlpm.dev-_xlpm.minDev,IF(AND(ISNUMBER(_xlpm.dev),ISNUMBER(_xlpm.minDev),_xlpm.minDev&lt;=$B$17,_xlpm.bounce&gt;=$F$17),"✅ 触发","—")))</f>
        <v/>
      </c>
      <c r="I845" s="172">
        <f>IFERROR(IF(特征计算_周度!H845&gt;$I$3,MIN($I$4,MAX(-$I$5,(特征计算_周度!H845-$I$3)*$I$4)),0),"")</f>
        <v/>
      </c>
    </row>
    <row r="846">
      <c r="A846" s="117">
        <f>特征计算_周度!A829</f>
        <v/>
      </c>
      <c r="B846" s="171">
        <f>IFERROR($A$3*特征计算_周度!B846+$B$3*特征计算_周度!C846+$C$3*特征计算_周度!D846+$D$3*特征计算_周度!E846+$E$3*特征计算_周度!F846+$F$3*特征计算_周度!H846,"")</f>
        <v/>
      </c>
      <c r="C846" s="118">
        <f>IFERROR(PERCENTILE(OFFSET(B846,1-364,0,364,1),$C$7),"")</f>
        <v/>
      </c>
      <c r="D846" s="118">
        <f>IFERROR(PERCENTILE(OFFSET(B846,1-364,0,364,1),$C$11),"")</f>
        <v/>
      </c>
      <c r="E846" s="122">
        <f>_xlfn.LET(_xlpm.initState,IF(OR(B846="",C846=""),"",IF(OR(特征计算_周度!B829&gt;$B$15,特征计算_周度!C829&gt;$B$15,特征计算_周度!G829&gt;$B$15,特征计算_周度!E829&gt;$B$15,特征计算_周度!F829&gt;$B$15),$A$12,IFERROR(IF(B846&lt;PERCENTILE(OFFSET(B846,1-364,0,364,1),$C$7),$A$7,IF(B846&lt;PERCENTILE(OFFSET(B846,1-364,0,364,1),$C$8),$A$8,IF(B846&lt;PERCENTILE(OFFSET(B846,1-364,0,364,1),$C$9),$A$9,IF(B846&lt;PERCENTILE(OFFSET(B846,1-364,0,364,1),$C$10),$A$10,IF(B846&lt;PERCENTILE(OFFSET(B846,1-364,0,364,1),$C$11),$A$11,$A$12))))),""))),_xlpm.dev,原始数据_周度!G829,_xlpm.minDev,MIN(OFFSET(原始数据_周度!G829,1-$D$17,0,$D$17,1)),_xlpm.bounce,_xlpm.dev-_xlpm.minDev,_xlpm.oversold,AND(ISNUMBER(_xlpm.dev),ISNUMBER(_xlpm.minDev),_xlpm.minDev&lt;=$B$17,_xlpm.bounce&gt;=$F$17,OR(_xlpm.initState=$A$12,_xlpm.initState=$A$11,_xlpm.initState=$A$10)),_xlpm.pctOnly,IFERROR(IF(B846&lt;PERCENTILE(OFFSET(B846,1-364,0,364,1),$C$7),$A$7,IF(B846&lt;PERCENTILE(OFFSET(B846,1-364,0,364,1),$C$8),$A$8,IF(B846&lt;PERCENTILE(OFFSET(B846,1-364,0,364,1),$C$9),$A$9,IF(B846&lt;PERCENTILE(OFFSET(B846,1-364,0,364,1),$C$10),$A$10,IF(B846&lt;PERCENTILE(OFFSET(B846,1-364,0,364,1),$C$11),$A$11,$A$12))))),""),IF(_xlpm.initState="","",IF(_xlpm.oversold,_xlpm.pctOnly,_xlpm.initState)))</f>
        <v/>
      </c>
      <c r="F846" s="119" t="n"/>
      <c r="G846" s="120">
        <f>IF(OR(B846="",C846=""),"",IF(OR(特征计算_周度!B829&gt;$B$15,特征计算_周度!C829&gt;$B$15,特征计算_周度!G829&gt;$B$15,特征计算_周度!E829&gt;$B$15,特征计算_周度!F829&gt;$B$15),IF(特征计算_周度!B829&gt;$B$15,"VIX ","")&amp;IF(特征计算_周度!C829&gt;$B$15,"HY ","")&amp;IF(特征计算_周度!G829&gt;$B$15,"Sahm ","")&amp;IF(特征计算_周度!E829&gt;$B$15,"趋势 ","")&amp;IF(特征计算_周度!F829&gt;$B$15,"斜率",""),"—"))</f>
        <v/>
      </c>
      <c r="H846" s="120">
        <f>IF(OR(B846="",C846=""),"",_xlfn.LET(_xlpm.dev,原始数据_周度!G829,_xlpm.minDev,MIN(OFFSET(原始数据_周度!G829,1-$D$17,0,$D$17,1)),_xlpm.bounce,_xlpm.dev-_xlpm.minDev,IF(AND(ISNUMBER(_xlpm.dev),ISNUMBER(_xlpm.minDev),_xlpm.minDev&lt;=$B$17,_xlpm.bounce&gt;=$F$17),"✅ 触发","—")))</f>
        <v/>
      </c>
      <c r="I846" s="172">
        <f>IFERROR(IF(特征计算_周度!H846&gt;$I$3,MIN($I$4,MAX(-$I$5,(特征计算_周度!H846-$I$3)*$I$4)),0),"")</f>
        <v/>
      </c>
    </row>
    <row r="847">
      <c r="A847" s="117">
        <f>特征计算_周度!A830</f>
        <v/>
      </c>
      <c r="B847" s="171">
        <f>IFERROR($A$3*特征计算_周度!B847+$B$3*特征计算_周度!C847+$C$3*特征计算_周度!D847+$D$3*特征计算_周度!E847+$E$3*特征计算_周度!F847+$F$3*特征计算_周度!H847,"")</f>
        <v/>
      </c>
      <c r="C847" s="118">
        <f>IFERROR(PERCENTILE(OFFSET(B847,1-364,0,364,1),$C$7),"")</f>
        <v/>
      </c>
      <c r="D847" s="118">
        <f>IFERROR(PERCENTILE(OFFSET(B847,1-364,0,364,1),$C$11),"")</f>
        <v/>
      </c>
      <c r="E847" s="122">
        <f>_xlfn.LET(_xlpm.initState,IF(OR(B847="",C847=""),"",IF(OR(特征计算_周度!B830&gt;$B$15,特征计算_周度!C830&gt;$B$15,特征计算_周度!G830&gt;$B$15,特征计算_周度!E830&gt;$B$15,特征计算_周度!F830&gt;$B$15),$A$12,IFERROR(IF(B847&lt;PERCENTILE(OFFSET(B847,1-364,0,364,1),$C$7),$A$7,IF(B847&lt;PERCENTILE(OFFSET(B847,1-364,0,364,1),$C$8),$A$8,IF(B847&lt;PERCENTILE(OFFSET(B847,1-364,0,364,1),$C$9),$A$9,IF(B847&lt;PERCENTILE(OFFSET(B847,1-364,0,364,1),$C$10),$A$10,IF(B847&lt;PERCENTILE(OFFSET(B847,1-364,0,364,1),$C$11),$A$11,$A$12))))),""))),_xlpm.dev,原始数据_周度!G830,_xlpm.minDev,MIN(OFFSET(原始数据_周度!G830,1-$D$17,0,$D$17,1)),_xlpm.bounce,_xlpm.dev-_xlpm.minDev,_xlpm.oversold,AND(ISNUMBER(_xlpm.dev),ISNUMBER(_xlpm.minDev),_xlpm.minDev&lt;=$B$17,_xlpm.bounce&gt;=$F$17,OR(_xlpm.initState=$A$12,_xlpm.initState=$A$11,_xlpm.initState=$A$10)),_xlpm.pctOnly,IFERROR(IF(B847&lt;PERCENTILE(OFFSET(B847,1-364,0,364,1),$C$7),$A$7,IF(B847&lt;PERCENTILE(OFFSET(B847,1-364,0,364,1),$C$8),$A$8,IF(B847&lt;PERCENTILE(OFFSET(B847,1-364,0,364,1),$C$9),$A$9,IF(B847&lt;PERCENTILE(OFFSET(B847,1-364,0,364,1),$C$10),$A$10,IF(B847&lt;PERCENTILE(OFFSET(B847,1-364,0,364,1),$C$11),$A$11,$A$12))))),""),IF(_xlpm.initState="","",IF(_xlpm.oversold,_xlpm.pctOnly,_xlpm.initState)))</f>
        <v/>
      </c>
      <c r="F847" s="119" t="n"/>
      <c r="G847" s="120">
        <f>IF(OR(B847="",C847=""),"",IF(OR(特征计算_周度!B830&gt;$B$15,特征计算_周度!C830&gt;$B$15,特征计算_周度!G830&gt;$B$15,特征计算_周度!E830&gt;$B$15,特征计算_周度!F830&gt;$B$15),IF(特征计算_周度!B830&gt;$B$15,"VIX ","")&amp;IF(特征计算_周度!C830&gt;$B$15,"HY ","")&amp;IF(特征计算_周度!G830&gt;$B$15,"Sahm ","")&amp;IF(特征计算_周度!E830&gt;$B$15,"趋势 ","")&amp;IF(特征计算_周度!F830&gt;$B$15,"斜率",""),"—"))</f>
        <v/>
      </c>
      <c r="H847" s="120">
        <f>IF(OR(B847="",C847=""),"",_xlfn.LET(_xlpm.dev,原始数据_周度!G830,_xlpm.minDev,MIN(OFFSET(原始数据_周度!G830,1-$D$17,0,$D$17,1)),_xlpm.bounce,_xlpm.dev-_xlpm.minDev,IF(AND(ISNUMBER(_xlpm.dev),ISNUMBER(_xlpm.minDev),_xlpm.minDev&lt;=$B$17,_xlpm.bounce&gt;=$F$17),"✅ 触发","—")))</f>
        <v/>
      </c>
      <c r="I847" s="172">
        <f>IFERROR(IF(特征计算_周度!H847&gt;$I$3,MIN($I$4,MAX(-$I$5,(特征计算_周度!H847-$I$3)*$I$4)),0),"")</f>
        <v/>
      </c>
    </row>
    <row r="848">
      <c r="A848" s="117">
        <f>特征计算_周度!A831</f>
        <v/>
      </c>
      <c r="B848" s="171">
        <f>IFERROR($A$3*特征计算_周度!B848+$B$3*特征计算_周度!C848+$C$3*特征计算_周度!D848+$D$3*特征计算_周度!E848+$E$3*特征计算_周度!F848+$F$3*特征计算_周度!H848,"")</f>
        <v/>
      </c>
      <c r="C848" s="118">
        <f>IFERROR(PERCENTILE(OFFSET(B848,1-364,0,364,1),$C$7),"")</f>
        <v/>
      </c>
      <c r="D848" s="118">
        <f>IFERROR(PERCENTILE(OFFSET(B848,1-364,0,364,1),$C$11),"")</f>
        <v/>
      </c>
      <c r="E848" s="122">
        <f>_xlfn.LET(_xlpm.initState,IF(OR(B848="",C848=""),"",IF(OR(特征计算_周度!B831&gt;$B$15,特征计算_周度!C831&gt;$B$15,特征计算_周度!G831&gt;$B$15,特征计算_周度!E831&gt;$B$15,特征计算_周度!F831&gt;$B$15),$A$12,IFERROR(IF(B848&lt;PERCENTILE(OFFSET(B848,1-364,0,364,1),$C$7),$A$7,IF(B848&lt;PERCENTILE(OFFSET(B848,1-364,0,364,1),$C$8),$A$8,IF(B848&lt;PERCENTILE(OFFSET(B848,1-364,0,364,1),$C$9),$A$9,IF(B848&lt;PERCENTILE(OFFSET(B848,1-364,0,364,1),$C$10),$A$10,IF(B848&lt;PERCENTILE(OFFSET(B848,1-364,0,364,1),$C$11),$A$11,$A$12))))),""))),_xlpm.dev,原始数据_周度!G831,_xlpm.minDev,MIN(OFFSET(原始数据_周度!G831,1-$D$17,0,$D$17,1)),_xlpm.bounce,_xlpm.dev-_xlpm.minDev,_xlpm.oversold,AND(ISNUMBER(_xlpm.dev),ISNUMBER(_xlpm.minDev),_xlpm.minDev&lt;=$B$17,_xlpm.bounce&gt;=$F$17,OR(_xlpm.initState=$A$12,_xlpm.initState=$A$11,_xlpm.initState=$A$10)),_xlpm.pctOnly,IFERROR(IF(B848&lt;PERCENTILE(OFFSET(B848,1-364,0,364,1),$C$7),$A$7,IF(B848&lt;PERCENTILE(OFFSET(B848,1-364,0,364,1),$C$8),$A$8,IF(B848&lt;PERCENTILE(OFFSET(B848,1-364,0,364,1),$C$9),$A$9,IF(B848&lt;PERCENTILE(OFFSET(B848,1-364,0,364,1),$C$10),$A$10,IF(B848&lt;PERCENTILE(OFFSET(B848,1-364,0,364,1),$C$11),$A$11,$A$12))))),""),IF(_xlpm.initState="","",IF(_xlpm.oversold,_xlpm.pctOnly,_xlpm.initState)))</f>
        <v/>
      </c>
      <c r="F848" s="119" t="n"/>
      <c r="G848" s="120">
        <f>IF(OR(B848="",C848=""),"",IF(OR(特征计算_周度!B831&gt;$B$15,特征计算_周度!C831&gt;$B$15,特征计算_周度!G831&gt;$B$15,特征计算_周度!E831&gt;$B$15,特征计算_周度!F831&gt;$B$15),IF(特征计算_周度!B831&gt;$B$15,"VIX ","")&amp;IF(特征计算_周度!C831&gt;$B$15,"HY ","")&amp;IF(特征计算_周度!G831&gt;$B$15,"Sahm ","")&amp;IF(特征计算_周度!E831&gt;$B$15,"趋势 ","")&amp;IF(特征计算_周度!F831&gt;$B$15,"斜率",""),"—"))</f>
        <v/>
      </c>
      <c r="H848" s="120">
        <f>IF(OR(B848="",C848=""),"",_xlfn.LET(_xlpm.dev,原始数据_周度!G831,_xlpm.minDev,MIN(OFFSET(原始数据_周度!G831,1-$D$17,0,$D$17,1)),_xlpm.bounce,_xlpm.dev-_xlpm.minDev,IF(AND(ISNUMBER(_xlpm.dev),ISNUMBER(_xlpm.minDev),_xlpm.minDev&lt;=$B$17,_xlpm.bounce&gt;=$F$17),"✅ 触发","—")))</f>
        <v/>
      </c>
      <c r="I848" s="172">
        <f>IFERROR(IF(特征计算_周度!H848&gt;$I$3,MIN($I$4,MAX(-$I$5,(特征计算_周度!H848-$I$3)*$I$4)),0),"")</f>
        <v/>
      </c>
    </row>
    <row r="849">
      <c r="A849" s="117">
        <f>特征计算_周度!A832</f>
        <v/>
      </c>
      <c r="B849" s="171">
        <f>IFERROR($A$3*特征计算_周度!B849+$B$3*特征计算_周度!C849+$C$3*特征计算_周度!D849+$D$3*特征计算_周度!E849+$E$3*特征计算_周度!F849+$F$3*特征计算_周度!H849,"")</f>
        <v/>
      </c>
      <c r="C849" s="118">
        <f>IFERROR(PERCENTILE(OFFSET(B849,1-364,0,364,1),$C$7),"")</f>
        <v/>
      </c>
      <c r="D849" s="118">
        <f>IFERROR(PERCENTILE(OFFSET(B849,1-364,0,364,1),$C$11),"")</f>
        <v/>
      </c>
      <c r="E849" s="122">
        <f>_xlfn.LET(_xlpm.initState,IF(OR(B849="",C849=""),"",IF(OR(特征计算_周度!B832&gt;$B$15,特征计算_周度!C832&gt;$B$15,特征计算_周度!G832&gt;$B$15,特征计算_周度!E832&gt;$B$15,特征计算_周度!F832&gt;$B$15),$A$12,IFERROR(IF(B849&lt;PERCENTILE(OFFSET(B849,1-364,0,364,1),$C$7),$A$7,IF(B849&lt;PERCENTILE(OFFSET(B849,1-364,0,364,1),$C$8),$A$8,IF(B849&lt;PERCENTILE(OFFSET(B849,1-364,0,364,1),$C$9),$A$9,IF(B849&lt;PERCENTILE(OFFSET(B849,1-364,0,364,1),$C$10),$A$10,IF(B849&lt;PERCENTILE(OFFSET(B849,1-364,0,364,1),$C$11),$A$11,$A$12))))),""))),_xlpm.dev,原始数据_周度!G832,_xlpm.minDev,MIN(OFFSET(原始数据_周度!G832,1-$D$17,0,$D$17,1)),_xlpm.bounce,_xlpm.dev-_xlpm.minDev,_xlpm.oversold,AND(ISNUMBER(_xlpm.dev),ISNUMBER(_xlpm.minDev),_xlpm.minDev&lt;=$B$17,_xlpm.bounce&gt;=$F$17,OR(_xlpm.initState=$A$12,_xlpm.initState=$A$11,_xlpm.initState=$A$10)),_xlpm.pctOnly,IFERROR(IF(B849&lt;PERCENTILE(OFFSET(B849,1-364,0,364,1),$C$7),$A$7,IF(B849&lt;PERCENTILE(OFFSET(B849,1-364,0,364,1),$C$8),$A$8,IF(B849&lt;PERCENTILE(OFFSET(B849,1-364,0,364,1),$C$9),$A$9,IF(B849&lt;PERCENTILE(OFFSET(B849,1-364,0,364,1),$C$10),$A$10,IF(B849&lt;PERCENTILE(OFFSET(B849,1-364,0,364,1),$C$11),$A$11,$A$12))))),""),IF(_xlpm.initState="","",IF(_xlpm.oversold,_xlpm.pctOnly,_xlpm.initState)))</f>
        <v/>
      </c>
      <c r="F849" s="119" t="n"/>
      <c r="G849" s="120">
        <f>IF(OR(B849="",C849=""),"",IF(OR(特征计算_周度!B832&gt;$B$15,特征计算_周度!C832&gt;$B$15,特征计算_周度!G832&gt;$B$15,特征计算_周度!E832&gt;$B$15,特征计算_周度!F832&gt;$B$15),IF(特征计算_周度!B832&gt;$B$15,"VIX ","")&amp;IF(特征计算_周度!C832&gt;$B$15,"HY ","")&amp;IF(特征计算_周度!G832&gt;$B$15,"Sahm ","")&amp;IF(特征计算_周度!E832&gt;$B$15,"趋势 ","")&amp;IF(特征计算_周度!F832&gt;$B$15,"斜率",""),"—"))</f>
        <v/>
      </c>
      <c r="H849" s="120">
        <f>IF(OR(B849="",C849=""),"",_xlfn.LET(_xlpm.dev,原始数据_周度!G832,_xlpm.minDev,MIN(OFFSET(原始数据_周度!G832,1-$D$17,0,$D$17,1)),_xlpm.bounce,_xlpm.dev-_xlpm.minDev,IF(AND(ISNUMBER(_xlpm.dev),ISNUMBER(_xlpm.minDev),_xlpm.minDev&lt;=$B$17,_xlpm.bounce&gt;=$F$17),"✅ 触发","—")))</f>
        <v/>
      </c>
      <c r="I849" s="172">
        <f>IFERROR(IF(特征计算_周度!H849&gt;$I$3,MIN($I$4,MAX(-$I$5,(特征计算_周度!H849-$I$3)*$I$4)),0),"")</f>
        <v/>
      </c>
    </row>
    <row r="850">
      <c r="A850" s="117">
        <f>特征计算_周度!A833</f>
        <v/>
      </c>
      <c r="B850" s="171">
        <f>IFERROR($A$3*特征计算_周度!B850+$B$3*特征计算_周度!C850+$C$3*特征计算_周度!D850+$D$3*特征计算_周度!E850+$E$3*特征计算_周度!F850+$F$3*特征计算_周度!H850,"")</f>
        <v/>
      </c>
      <c r="C850" s="118">
        <f>IFERROR(PERCENTILE(OFFSET(B850,1-364,0,364,1),$C$7),"")</f>
        <v/>
      </c>
      <c r="D850" s="118">
        <f>IFERROR(PERCENTILE(OFFSET(B850,1-364,0,364,1),$C$11),"")</f>
        <v/>
      </c>
      <c r="E850" s="122">
        <f>_xlfn.LET(_xlpm.initState,IF(OR(B850="",C850=""),"",IF(OR(特征计算_周度!B833&gt;$B$15,特征计算_周度!C833&gt;$B$15,特征计算_周度!G833&gt;$B$15,特征计算_周度!E833&gt;$B$15,特征计算_周度!F833&gt;$B$15),$A$12,IFERROR(IF(B850&lt;PERCENTILE(OFFSET(B850,1-364,0,364,1),$C$7),$A$7,IF(B850&lt;PERCENTILE(OFFSET(B850,1-364,0,364,1),$C$8),$A$8,IF(B850&lt;PERCENTILE(OFFSET(B850,1-364,0,364,1),$C$9),$A$9,IF(B850&lt;PERCENTILE(OFFSET(B850,1-364,0,364,1),$C$10),$A$10,IF(B850&lt;PERCENTILE(OFFSET(B850,1-364,0,364,1),$C$11),$A$11,$A$12))))),""))),_xlpm.dev,原始数据_周度!G833,_xlpm.minDev,MIN(OFFSET(原始数据_周度!G833,1-$D$17,0,$D$17,1)),_xlpm.bounce,_xlpm.dev-_xlpm.minDev,_xlpm.oversold,AND(ISNUMBER(_xlpm.dev),ISNUMBER(_xlpm.minDev),_xlpm.minDev&lt;=$B$17,_xlpm.bounce&gt;=$F$17,OR(_xlpm.initState=$A$12,_xlpm.initState=$A$11,_xlpm.initState=$A$10)),_xlpm.pctOnly,IFERROR(IF(B850&lt;PERCENTILE(OFFSET(B850,1-364,0,364,1),$C$7),$A$7,IF(B850&lt;PERCENTILE(OFFSET(B850,1-364,0,364,1),$C$8),$A$8,IF(B850&lt;PERCENTILE(OFFSET(B850,1-364,0,364,1),$C$9),$A$9,IF(B850&lt;PERCENTILE(OFFSET(B850,1-364,0,364,1),$C$10),$A$10,IF(B850&lt;PERCENTILE(OFFSET(B850,1-364,0,364,1),$C$11),$A$11,$A$12))))),""),IF(_xlpm.initState="","",IF(_xlpm.oversold,_xlpm.pctOnly,_xlpm.initState)))</f>
        <v/>
      </c>
      <c r="F850" s="119" t="n"/>
      <c r="G850" s="120">
        <f>IF(OR(B850="",C850=""),"",IF(OR(特征计算_周度!B833&gt;$B$15,特征计算_周度!C833&gt;$B$15,特征计算_周度!G833&gt;$B$15,特征计算_周度!E833&gt;$B$15,特征计算_周度!F833&gt;$B$15),IF(特征计算_周度!B833&gt;$B$15,"VIX ","")&amp;IF(特征计算_周度!C833&gt;$B$15,"HY ","")&amp;IF(特征计算_周度!G833&gt;$B$15,"Sahm ","")&amp;IF(特征计算_周度!E833&gt;$B$15,"趋势 ","")&amp;IF(特征计算_周度!F833&gt;$B$15,"斜率",""),"—"))</f>
        <v/>
      </c>
      <c r="H850" s="120">
        <f>IF(OR(B850="",C850=""),"",_xlfn.LET(_xlpm.dev,原始数据_周度!G833,_xlpm.minDev,MIN(OFFSET(原始数据_周度!G833,1-$D$17,0,$D$17,1)),_xlpm.bounce,_xlpm.dev-_xlpm.minDev,IF(AND(ISNUMBER(_xlpm.dev),ISNUMBER(_xlpm.minDev),_xlpm.minDev&lt;=$B$17,_xlpm.bounce&gt;=$F$17),"✅ 触发","—")))</f>
        <v/>
      </c>
      <c r="I850" s="172">
        <f>IFERROR(IF(特征计算_周度!H850&gt;$I$3,MIN($I$4,MAX(-$I$5,(特征计算_周度!H850-$I$3)*$I$4)),0),"")</f>
        <v/>
      </c>
    </row>
    <row r="851">
      <c r="A851" s="117">
        <f>特征计算_周度!A834</f>
        <v/>
      </c>
      <c r="B851" s="171">
        <f>IFERROR($A$3*特征计算_周度!B851+$B$3*特征计算_周度!C851+$C$3*特征计算_周度!D851+$D$3*特征计算_周度!E851+$E$3*特征计算_周度!F851+$F$3*特征计算_周度!H851,"")</f>
        <v/>
      </c>
      <c r="C851" s="118">
        <f>IFERROR(PERCENTILE(OFFSET(B851,1-364,0,364,1),$C$7),"")</f>
        <v/>
      </c>
      <c r="D851" s="118">
        <f>IFERROR(PERCENTILE(OFFSET(B851,1-364,0,364,1),$C$11),"")</f>
        <v/>
      </c>
      <c r="E851" s="122">
        <f>_xlfn.LET(_xlpm.initState,IF(OR(B851="",C851=""),"",IF(OR(特征计算_周度!B834&gt;$B$15,特征计算_周度!C834&gt;$B$15,特征计算_周度!G834&gt;$B$15,特征计算_周度!E834&gt;$B$15,特征计算_周度!F834&gt;$B$15),$A$12,IFERROR(IF(B851&lt;PERCENTILE(OFFSET(B851,1-364,0,364,1),$C$7),$A$7,IF(B851&lt;PERCENTILE(OFFSET(B851,1-364,0,364,1),$C$8),$A$8,IF(B851&lt;PERCENTILE(OFFSET(B851,1-364,0,364,1),$C$9),$A$9,IF(B851&lt;PERCENTILE(OFFSET(B851,1-364,0,364,1),$C$10),$A$10,IF(B851&lt;PERCENTILE(OFFSET(B851,1-364,0,364,1),$C$11),$A$11,$A$12))))),""))),_xlpm.dev,原始数据_周度!G834,_xlpm.minDev,MIN(OFFSET(原始数据_周度!G834,1-$D$17,0,$D$17,1)),_xlpm.bounce,_xlpm.dev-_xlpm.minDev,_xlpm.oversold,AND(ISNUMBER(_xlpm.dev),ISNUMBER(_xlpm.minDev),_xlpm.minDev&lt;=$B$17,_xlpm.bounce&gt;=$F$17,OR(_xlpm.initState=$A$12,_xlpm.initState=$A$11,_xlpm.initState=$A$10)),_xlpm.pctOnly,IFERROR(IF(B851&lt;PERCENTILE(OFFSET(B851,1-364,0,364,1),$C$7),$A$7,IF(B851&lt;PERCENTILE(OFFSET(B851,1-364,0,364,1),$C$8),$A$8,IF(B851&lt;PERCENTILE(OFFSET(B851,1-364,0,364,1),$C$9),$A$9,IF(B851&lt;PERCENTILE(OFFSET(B851,1-364,0,364,1),$C$10),$A$10,IF(B851&lt;PERCENTILE(OFFSET(B851,1-364,0,364,1),$C$11),$A$11,$A$12))))),""),IF(_xlpm.initState="","",IF(_xlpm.oversold,_xlpm.pctOnly,_xlpm.initState)))</f>
        <v/>
      </c>
      <c r="F851" s="119" t="n"/>
      <c r="G851" s="120">
        <f>IF(OR(B851="",C851=""),"",IF(OR(特征计算_周度!B834&gt;$B$15,特征计算_周度!C834&gt;$B$15,特征计算_周度!G834&gt;$B$15,特征计算_周度!E834&gt;$B$15,特征计算_周度!F834&gt;$B$15),IF(特征计算_周度!B834&gt;$B$15,"VIX ","")&amp;IF(特征计算_周度!C834&gt;$B$15,"HY ","")&amp;IF(特征计算_周度!G834&gt;$B$15,"Sahm ","")&amp;IF(特征计算_周度!E834&gt;$B$15,"趋势 ","")&amp;IF(特征计算_周度!F834&gt;$B$15,"斜率",""),"—"))</f>
        <v/>
      </c>
      <c r="H851" s="120">
        <f>IF(OR(B851="",C851=""),"",_xlfn.LET(_xlpm.dev,原始数据_周度!G834,_xlpm.minDev,MIN(OFFSET(原始数据_周度!G834,1-$D$17,0,$D$17,1)),_xlpm.bounce,_xlpm.dev-_xlpm.minDev,IF(AND(ISNUMBER(_xlpm.dev),ISNUMBER(_xlpm.minDev),_xlpm.minDev&lt;=$B$17,_xlpm.bounce&gt;=$F$17),"✅ 触发","—")))</f>
        <v/>
      </c>
      <c r="I851" s="172">
        <f>IFERROR(IF(特征计算_周度!H851&gt;$I$3,MIN($I$4,MAX(-$I$5,(特征计算_周度!H851-$I$3)*$I$4)),0),"")</f>
        <v/>
      </c>
    </row>
    <row r="852">
      <c r="A852" s="117">
        <f>特征计算_周度!A835</f>
        <v/>
      </c>
      <c r="B852" s="171">
        <f>IFERROR($A$3*特征计算_周度!B852+$B$3*特征计算_周度!C852+$C$3*特征计算_周度!D852+$D$3*特征计算_周度!E852+$E$3*特征计算_周度!F852+$F$3*特征计算_周度!H852,"")</f>
        <v/>
      </c>
      <c r="C852" s="118">
        <f>IFERROR(PERCENTILE(OFFSET(B852,1-364,0,364,1),$C$7),"")</f>
        <v/>
      </c>
      <c r="D852" s="118">
        <f>IFERROR(PERCENTILE(OFFSET(B852,1-364,0,364,1),$C$11),"")</f>
        <v/>
      </c>
      <c r="E852" s="122">
        <f>_xlfn.LET(_xlpm.initState,IF(OR(B852="",C852=""),"",IF(OR(特征计算_周度!B835&gt;$B$15,特征计算_周度!C835&gt;$B$15,特征计算_周度!G835&gt;$B$15,特征计算_周度!E835&gt;$B$15,特征计算_周度!F835&gt;$B$15),$A$12,IFERROR(IF(B852&lt;PERCENTILE(OFFSET(B852,1-364,0,364,1),$C$7),$A$7,IF(B852&lt;PERCENTILE(OFFSET(B852,1-364,0,364,1),$C$8),$A$8,IF(B852&lt;PERCENTILE(OFFSET(B852,1-364,0,364,1),$C$9),$A$9,IF(B852&lt;PERCENTILE(OFFSET(B852,1-364,0,364,1),$C$10),$A$10,IF(B852&lt;PERCENTILE(OFFSET(B852,1-364,0,364,1),$C$11),$A$11,$A$12))))),""))),_xlpm.dev,原始数据_周度!G835,_xlpm.minDev,MIN(OFFSET(原始数据_周度!G835,1-$D$17,0,$D$17,1)),_xlpm.bounce,_xlpm.dev-_xlpm.minDev,_xlpm.oversold,AND(ISNUMBER(_xlpm.dev),ISNUMBER(_xlpm.minDev),_xlpm.minDev&lt;=$B$17,_xlpm.bounce&gt;=$F$17,OR(_xlpm.initState=$A$12,_xlpm.initState=$A$11,_xlpm.initState=$A$10)),_xlpm.pctOnly,IFERROR(IF(B852&lt;PERCENTILE(OFFSET(B852,1-364,0,364,1),$C$7),$A$7,IF(B852&lt;PERCENTILE(OFFSET(B852,1-364,0,364,1),$C$8),$A$8,IF(B852&lt;PERCENTILE(OFFSET(B852,1-364,0,364,1),$C$9),$A$9,IF(B852&lt;PERCENTILE(OFFSET(B852,1-364,0,364,1),$C$10),$A$10,IF(B852&lt;PERCENTILE(OFFSET(B852,1-364,0,364,1),$C$11),$A$11,$A$12))))),""),IF(_xlpm.initState="","",IF(_xlpm.oversold,_xlpm.pctOnly,_xlpm.initState)))</f>
        <v/>
      </c>
      <c r="F852" s="119" t="n"/>
      <c r="G852" s="120">
        <f>IF(OR(B852="",C852=""),"",IF(OR(特征计算_周度!B835&gt;$B$15,特征计算_周度!C835&gt;$B$15,特征计算_周度!G835&gt;$B$15,特征计算_周度!E835&gt;$B$15,特征计算_周度!F835&gt;$B$15),IF(特征计算_周度!B835&gt;$B$15,"VIX ","")&amp;IF(特征计算_周度!C835&gt;$B$15,"HY ","")&amp;IF(特征计算_周度!G835&gt;$B$15,"Sahm ","")&amp;IF(特征计算_周度!E835&gt;$B$15,"趋势 ","")&amp;IF(特征计算_周度!F835&gt;$B$15,"斜率",""),"—"))</f>
        <v/>
      </c>
      <c r="H852" s="120">
        <f>IF(OR(B852="",C852=""),"",_xlfn.LET(_xlpm.dev,原始数据_周度!G835,_xlpm.minDev,MIN(OFFSET(原始数据_周度!G835,1-$D$17,0,$D$17,1)),_xlpm.bounce,_xlpm.dev-_xlpm.minDev,IF(AND(ISNUMBER(_xlpm.dev),ISNUMBER(_xlpm.minDev),_xlpm.minDev&lt;=$B$17,_xlpm.bounce&gt;=$F$17),"✅ 触发","—")))</f>
        <v/>
      </c>
      <c r="I852" s="172">
        <f>IFERROR(IF(特征计算_周度!H852&gt;$I$3,MIN($I$4,MAX(-$I$5,(特征计算_周度!H852-$I$3)*$I$4)),0),"")</f>
        <v/>
      </c>
    </row>
    <row r="853">
      <c r="A853" s="117">
        <f>特征计算_周度!A836</f>
        <v/>
      </c>
      <c r="B853" s="171">
        <f>IFERROR($A$3*特征计算_周度!B853+$B$3*特征计算_周度!C853+$C$3*特征计算_周度!D853+$D$3*特征计算_周度!E853+$E$3*特征计算_周度!F853+$F$3*特征计算_周度!H853,"")</f>
        <v/>
      </c>
      <c r="C853" s="118">
        <f>IFERROR(PERCENTILE(OFFSET(B853,1-364,0,364,1),$C$7),"")</f>
        <v/>
      </c>
      <c r="D853" s="118">
        <f>IFERROR(PERCENTILE(OFFSET(B853,1-364,0,364,1),$C$11),"")</f>
        <v/>
      </c>
      <c r="E853" s="122">
        <f>_xlfn.LET(_xlpm.initState,IF(OR(B853="",C853=""),"",IF(OR(特征计算_周度!B836&gt;$B$15,特征计算_周度!C836&gt;$B$15,特征计算_周度!G836&gt;$B$15,特征计算_周度!E836&gt;$B$15,特征计算_周度!F836&gt;$B$15),$A$12,IFERROR(IF(B853&lt;PERCENTILE(OFFSET(B853,1-364,0,364,1),$C$7),$A$7,IF(B853&lt;PERCENTILE(OFFSET(B853,1-364,0,364,1),$C$8),$A$8,IF(B853&lt;PERCENTILE(OFFSET(B853,1-364,0,364,1),$C$9),$A$9,IF(B853&lt;PERCENTILE(OFFSET(B853,1-364,0,364,1),$C$10),$A$10,IF(B853&lt;PERCENTILE(OFFSET(B853,1-364,0,364,1),$C$11),$A$11,$A$12))))),""))),_xlpm.dev,原始数据_周度!G836,_xlpm.minDev,MIN(OFFSET(原始数据_周度!G836,1-$D$17,0,$D$17,1)),_xlpm.bounce,_xlpm.dev-_xlpm.minDev,_xlpm.oversold,AND(ISNUMBER(_xlpm.dev),ISNUMBER(_xlpm.minDev),_xlpm.minDev&lt;=$B$17,_xlpm.bounce&gt;=$F$17,OR(_xlpm.initState=$A$12,_xlpm.initState=$A$11,_xlpm.initState=$A$10)),_xlpm.pctOnly,IFERROR(IF(B853&lt;PERCENTILE(OFFSET(B853,1-364,0,364,1),$C$7),$A$7,IF(B853&lt;PERCENTILE(OFFSET(B853,1-364,0,364,1),$C$8),$A$8,IF(B853&lt;PERCENTILE(OFFSET(B853,1-364,0,364,1),$C$9),$A$9,IF(B853&lt;PERCENTILE(OFFSET(B853,1-364,0,364,1),$C$10),$A$10,IF(B853&lt;PERCENTILE(OFFSET(B853,1-364,0,364,1),$C$11),$A$11,$A$12))))),""),IF(_xlpm.initState="","",IF(_xlpm.oversold,_xlpm.pctOnly,_xlpm.initState)))</f>
        <v/>
      </c>
      <c r="F853" s="119" t="n"/>
      <c r="G853" s="120">
        <f>IF(OR(B853="",C853=""),"",IF(OR(特征计算_周度!B836&gt;$B$15,特征计算_周度!C836&gt;$B$15,特征计算_周度!G836&gt;$B$15,特征计算_周度!E836&gt;$B$15,特征计算_周度!F836&gt;$B$15),IF(特征计算_周度!B836&gt;$B$15,"VIX ","")&amp;IF(特征计算_周度!C836&gt;$B$15,"HY ","")&amp;IF(特征计算_周度!G836&gt;$B$15,"Sahm ","")&amp;IF(特征计算_周度!E836&gt;$B$15,"趋势 ","")&amp;IF(特征计算_周度!F836&gt;$B$15,"斜率",""),"—"))</f>
        <v/>
      </c>
      <c r="H853" s="120">
        <f>IF(OR(B853="",C853=""),"",_xlfn.LET(_xlpm.dev,原始数据_周度!G836,_xlpm.minDev,MIN(OFFSET(原始数据_周度!G836,1-$D$17,0,$D$17,1)),_xlpm.bounce,_xlpm.dev-_xlpm.minDev,IF(AND(ISNUMBER(_xlpm.dev),ISNUMBER(_xlpm.minDev),_xlpm.minDev&lt;=$B$17,_xlpm.bounce&gt;=$F$17),"✅ 触发","—")))</f>
        <v/>
      </c>
      <c r="I853" s="172">
        <f>IFERROR(IF(特征计算_周度!H853&gt;$I$3,MIN($I$4,MAX(-$I$5,(特征计算_周度!H853-$I$3)*$I$4)),0),"")</f>
        <v/>
      </c>
    </row>
    <row r="854">
      <c r="A854" s="117">
        <f>特征计算_周度!A837</f>
        <v/>
      </c>
      <c r="B854" s="171">
        <f>IFERROR($A$3*特征计算_周度!B854+$B$3*特征计算_周度!C854+$C$3*特征计算_周度!D854+$D$3*特征计算_周度!E854+$E$3*特征计算_周度!F854+$F$3*特征计算_周度!H854,"")</f>
        <v/>
      </c>
      <c r="C854" s="118">
        <f>IFERROR(PERCENTILE(OFFSET(B854,1-364,0,364,1),$C$7),"")</f>
        <v/>
      </c>
      <c r="D854" s="118">
        <f>IFERROR(PERCENTILE(OFFSET(B854,1-364,0,364,1),$C$11),"")</f>
        <v/>
      </c>
      <c r="E854" s="122">
        <f>_xlfn.LET(_xlpm.initState,IF(OR(B854="",C854=""),"",IF(OR(特征计算_周度!B837&gt;$B$15,特征计算_周度!C837&gt;$B$15,特征计算_周度!G837&gt;$B$15,特征计算_周度!E837&gt;$B$15,特征计算_周度!F837&gt;$B$15),$A$12,IFERROR(IF(B854&lt;PERCENTILE(OFFSET(B854,1-364,0,364,1),$C$7),$A$7,IF(B854&lt;PERCENTILE(OFFSET(B854,1-364,0,364,1),$C$8),$A$8,IF(B854&lt;PERCENTILE(OFFSET(B854,1-364,0,364,1),$C$9),$A$9,IF(B854&lt;PERCENTILE(OFFSET(B854,1-364,0,364,1),$C$10),$A$10,IF(B854&lt;PERCENTILE(OFFSET(B854,1-364,0,364,1),$C$11),$A$11,$A$12))))),""))),_xlpm.dev,原始数据_周度!G837,_xlpm.minDev,MIN(OFFSET(原始数据_周度!G837,1-$D$17,0,$D$17,1)),_xlpm.bounce,_xlpm.dev-_xlpm.minDev,_xlpm.oversold,AND(ISNUMBER(_xlpm.dev),ISNUMBER(_xlpm.minDev),_xlpm.minDev&lt;=$B$17,_xlpm.bounce&gt;=$F$17,OR(_xlpm.initState=$A$12,_xlpm.initState=$A$11,_xlpm.initState=$A$10)),_xlpm.pctOnly,IFERROR(IF(B854&lt;PERCENTILE(OFFSET(B854,1-364,0,364,1),$C$7),$A$7,IF(B854&lt;PERCENTILE(OFFSET(B854,1-364,0,364,1),$C$8),$A$8,IF(B854&lt;PERCENTILE(OFFSET(B854,1-364,0,364,1),$C$9),$A$9,IF(B854&lt;PERCENTILE(OFFSET(B854,1-364,0,364,1),$C$10),$A$10,IF(B854&lt;PERCENTILE(OFFSET(B854,1-364,0,364,1),$C$11),$A$11,$A$12))))),""),IF(_xlpm.initState="","",IF(_xlpm.oversold,_xlpm.pctOnly,_xlpm.initState)))</f>
        <v/>
      </c>
      <c r="F854" s="119" t="n"/>
      <c r="G854" s="120">
        <f>IF(OR(B854="",C854=""),"",IF(OR(特征计算_周度!B837&gt;$B$15,特征计算_周度!C837&gt;$B$15,特征计算_周度!G837&gt;$B$15,特征计算_周度!E837&gt;$B$15,特征计算_周度!F837&gt;$B$15),IF(特征计算_周度!B837&gt;$B$15,"VIX ","")&amp;IF(特征计算_周度!C837&gt;$B$15,"HY ","")&amp;IF(特征计算_周度!G837&gt;$B$15,"Sahm ","")&amp;IF(特征计算_周度!E837&gt;$B$15,"趋势 ","")&amp;IF(特征计算_周度!F837&gt;$B$15,"斜率",""),"—"))</f>
        <v/>
      </c>
      <c r="H854" s="120">
        <f>IF(OR(B854="",C854=""),"",_xlfn.LET(_xlpm.dev,原始数据_周度!G837,_xlpm.minDev,MIN(OFFSET(原始数据_周度!G837,1-$D$17,0,$D$17,1)),_xlpm.bounce,_xlpm.dev-_xlpm.minDev,IF(AND(ISNUMBER(_xlpm.dev),ISNUMBER(_xlpm.minDev),_xlpm.minDev&lt;=$B$17,_xlpm.bounce&gt;=$F$17),"✅ 触发","—")))</f>
        <v/>
      </c>
      <c r="I854" s="172">
        <f>IFERROR(IF(特征计算_周度!H854&gt;$I$3,MIN($I$4,MAX(-$I$5,(特征计算_周度!H854-$I$3)*$I$4)),0),"")</f>
        <v/>
      </c>
    </row>
    <row r="855">
      <c r="A855" s="117">
        <f>特征计算_周度!A838</f>
        <v/>
      </c>
      <c r="B855" s="171">
        <f>IFERROR($A$3*特征计算_周度!B855+$B$3*特征计算_周度!C855+$C$3*特征计算_周度!D855+$D$3*特征计算_周度!E855+$E$3*特征计算_周度!F855+$F$3*特征计算_周度!H855,"")</f>
        <v/>
      </c>
      <c r="C855" s="118">
        <f>IFERROR(PERCENTILE(OFFSET(B855,1-364,0,364,1),$C$7),"")</f>
        <v/>
      </c>
      <c r="D855" s="118">
        <f>IFERROR(PERCENTILE(OFFSET(B855,1-364,0,364,1),$C$11),"")</f>
        <v/>
      </c>
      <c r="E855" s="122">
        <f>_xlfn.LET(_xlpm.initState,IF(OR(B855="",C855=""),"",IF(OR(特征计算_周度!B838&gt;$B$15,特征计算_周度!C838&gt;$B$15,特征计算_周度!G838&gt;$B$15,特征计算_周度!E838&gt;$B$15,特征计算_周度!F838&gt;$B$15),$A$12,IFERROR(IF(B855&lt;PERCENTILE(OFFSET(B855,1-364,0,364,1),$C$7),$A$7,IF(B855&lt;PERCENTILE(OFFSET(B855,1-364,0,364,1),$C$8),$A$8,IF(B855&lt;PERCENTILE(OFFSET(B855,1-364,0,364,1),$C$9),$A$9,IF(B855&lt;PERCENTILE(OFFSET(B855,1-364,0,364,1),$C$10),$A$10,IF(B855&lt;PERCENTILE(OFFSET(B855,1-364,0,364,1),$C$11),$A$11,$A$12))))),""))),_xlpm.dev,原始数据_周度!G838,_xlpm.minDev,MIN(OFFSET(原始数据_周度!G838,1-$D$17,0,$D$17,1)),_xlpm.bounce,_xlpm.dev-_xlpm.minDev,_xlpm.oversold,AND(ISNUMBER(_xlpm.dev),ISNUMBER(_xlpm.minDev),_xlpm.minDev&lt;=$B$17,_xlpm.bounce&gt;=$F$17,OR(_xlpm.initState=$A$12,_xlpm.initState=$A$11,_xlpm.initState=$A$10)),_xlpm.pctOnly,IFERROR(IF(B855&lt;PERCENTILE(OFFSET(B855,1-364,0,364,1),$C$7),$A$7,IF(B855&lt;PERCENTILE(OFFSET(B855,1-364,0,364,1),$C$8),$A$8,IF(B855&lt;PERCENTILE(OFFSET(B855,1-364,0,364,1),$C$9),$A$9,IF(B855&lt;PERCENTILE(OFFSET(B855,1-364,0,364,1),$C$10),$A$10,IF(B855&lt;PERCENTILE(OFFSET(B855,1-364,0,364,1),$C$11),$A$11,$A$12))))),""),IF(_xlpm.initState="","",IF(_xlpm.oversold,_xlpm.pctOnly,_xlpm.initState)))</f>
        <v/>
      </c>
      <c r="F855" s="119" t="n"/>
      <c r="G855" s="120">
        <f>IF(OR(B855="",C855=""),"",IF(OR(特征计算_周度!B838&gt;$B$15,特征计算_周度!C838&gt;$B$15,特征计算_周度!G838&gt;$B$15,特征计算_周度!E838&gt;$B$15,特征计算_周度!F838&gt;$B$15),IF(特征计算_周度!B838&gt;$B$15,"VIX ","")&amp;IF(特征计算_周度!C838&gt;$B$15,"HY ","")&amp;IF(特征计算_周度!G838&gt;$B$15,"Sahm ","")&amp;IF(特征计算_周度!E838&gt;$B$15,"趋势 ","")&amp;IF(特征计算_周度!F838&gt;$B$15,"斜率",""),"—"))</f>
        <v/>
      </c>
      <c r="H855" s="120">
        <f>IF(OR(B855="",C855=""),"",_xlfn.LET(_xlpm.dev,原始数据_周度!G838,_xlpm.minDev,MIN(OFFSET(原始数据_周度!G838,1-$D$17,0,$D$17,1)),_xlpm.bounce,_xlpm.dev-_xlpm.minDev,IF(AND(ISNUMBER(_xlpm.dev),ISNUMBER(_xlpm.minDev),_xlpm.minDev&lt;=$B$17,_xlpm.bounce&gt;=$F$17),"✅ 触发","—")))</f>
        <v/>
      </c>
      <c r="I855" s="172">
        <f>IFERROR(IF(特征计算_周度!H855&gt;$I$3,MIN($I$4,MAX(-$I$5,(特征计算_周度!H855-$I$3)*$I$4)),0),"")</f>
        <v/>
      </c>
    </row>
    <row r="856">
      <c r="A856" s="117">
        <f>特征计算_周度!A839</f>
        <v/>
      </c>
      <c r="B856" s="171">
        <f>IFERROR($A$3*特征计算_周度!B856+$B$3*特征计算_周度!C856+$C$3*特征计算_周度!D856+$D$3*特征计算_周度!E856+$E$3*特征计算_周度!F856+$F$3*特征计算_周度!H856,"")</f>
        <v/>
      </c>
      <c r="C856" s="118">
        <f>IFERROR(PERCENTILE(OFFSET(B856,1-364,0,364,1),$C$7),"")</f>
        <v/>
      </c>
      <c r="D856" s="118">
        <f>IFERROR(PERCENTILE(OFFSET(B856,1-364,0,364,1),$C$11),"")</f>
        <v/>
      </c>
      <c r="E856" s="122">
        <f>_xlfn.LET(_xlpm.initState,IF(OR(B856="",C856=""),"",IF(OR(特征计算_周度!B839&gt;$B$15,特征计算_周度!C839&gt;$B$15,特征计算_周度!G839&gt;$B$15,特征计算_周度!E839&gt;$B$15,特征计算_周度!F839&gt;$B$15),$A$12,IFERROR(IF(B856&lt;PERCENTILE(OFFSET(B856,1-364,0,364,1),$C$7),$A$7,IF(B856&lt;PERCENTILE(OFFSET(B856,1-364,0,364,1),$C$8),$A$8,IF(B856&lt;PERCENTILE(OFFSET(B856,1-364,0,364,1),$C$9),$A$9,IF(B856&lt;PERCENTILE(OFFSET(B856,1-364,0,364,1),$C$10),$A$10,IF(B856&lt;PERCENTILE(OFFSET(B856,1-364,0,364,1),$C$11),$A$11,$A$12))))),""))),_xlpm.dev,原始数据_周度!G839,_xlpm.minDev,MIN(OFFSET(原始数据_周度!G839,1-$D$17,0,$D$17,1)),_xlpm.bounce,_xlpm.dev-_xlpm.minDev,_xlpm.oversold,AND(ISNUMBER(_xlpm.dev),ISNUMBER(_xlpm.minDev),_xlpm.minDev&lt;=$B$17,_xlpm.bounce&gt;=$F$17,OR(_xlpm.initState=$A$12,_xlpm.initState=$A$11,_xlpm.initState=$A$10)),_xlpm.pctOnly,IFERROR(IF(B856&lt;PERCENTILE(OFFSET(B856,1-364,0,364,1),$C$7),$A$7,IF(B856&lt;PERCENTILE(OFFSET(B856,1-364,0,364,1),$C$8),$A$8,IF(B856&lt;PERCENTILE(OFFSET(B856,1-364,0,364,1),$C$9),$A$9,IF(B856&lt;PERCENTILE(OFFSET(B856,1-364,0,364,1),$C$10),$A$10,IF(B856&lt;PERCENTILE(OFFSET(B856,1-364,0,364,1),$C$11),$A$11,$A$12))))),""),IF(_xlpm.initState="","",IF(_xlpm.oversold,_xlpm.pctOnly,_xlpm.initState)))</f>
        <v/>
      </c>
      <c r="F856" s="119" t="n"/>
      <c r="G856" s="120">
        <f>IF(OR(B856="",C856=""),"",IF(OR(特征计算_周度!B839&gt;$B$15,特征计算_周度!C839&gt;$B$15,特征计算_周度!G839&gt;$B$15,特征计算_周度!E839&gt;$B$15,特征计算_周度!F839&gt;$B$15),IF(特征计算_周度!B839&gt;$B$15,"VIX ","")&amp;IF(特征计算_周度!C839&gt;$B$15,"HY ","")&amp;IF(特征计算_周度!G839&gt;$B$15,"Sahm ","")&amp;IF(特征计算_周度!E839&gt;$B$15,"趋势 ","")&amp;IF(特征计算_周度!F839&gt;$B$15,"斜率",""),"—"))</f>
        <v/>
      </c>
      <c r="H856" s="120">
        <f>IF(OR(B856="",C856=""),"",_xlfn.LET(_xlpm.dev,原始数据_周度!G839,_xlpm.minDev,MIN(OFFSET(原始数据_周度!G839,1-$D$17,0,$D$17,1)),_xlpm.bounce,_xlpm.dev-_xlpm.minDev,IF(AND(ISNUMBER(_xlpm.dev),ISNUMBER(_xlpm.minDev),_xlpm.minDev&lt;=$B$17,_xlpm.bounce&gt;=$F$17),"✅ 触发","—")))</f>
        <v/>
      </c>
      <c r="I856" s="172">
        <f>IFERROR(IF(特征计算_周度!H856&gt;$I$3,MIN($I$4,MAX(-$I$5,(特征计算_周度!H856-$I$3)*$I$4)),0),"")</f>
        <v/>
      </c>
    </row>
    <row r="857">
      <c r="A857" s="117">
        <f>特征计算_周度!A840</f>
        <v/>
      </c>
      <c r="B857" s="171">
        <f>IFERROR($A$3*特征计算_周度!B857+$B$3*特征计算_周度!C857+$C$3*特征计算_周度!D857+$D$3*特征计算_周度!E857+$E$3*特征计算_周度!F857+$F$3*特征计算_周度!H857,"")</f>
        <v/>
      </c>
      <c r="C857" s="118">
        <f>IFERROR(PERCENTILE(OFFSET(B857,1-364,0,364,1),$C$7),"")</f>
        <v/>
      </c>
      <c r="D857" s="118">
        <f>IFERROR(PERCENTILE(OFFSET(B857,1-364,0,364,1),$C$11),"")</f>
        <v/>
      </c>
      <c r="E857" s="122">
        <f>_xlfn.LET(_xlpm.initState,IF(OR(B857="",C857=""),"",IF(OR(特征计算_周度!B840&gt;$B$15,特征计算_周度!C840&gt;$B$15,特征计算_周度!G840&gt;$B$15,特征计算_周度!E840&gt;$B$15,特征计算_周度!F840&gt;$B$15),$A$12,IFERROR(IF(B857&lt;PERCENTILE(OFFSET(B857,1-364,0,364,1),$C$7),$A$7,IF(B857&lt;PERCENTILE(OFFSET(B857,1-364,0,364,1),$C$8),$A$8,IF(B857&lt;PERCENTILE(OFFSET(B857,1-364,0,364,1),$C$9),$A$9,IF(B857&lt;PERCENTILE(OFFSET(B857,1-364,0,364,1),$C$10),$A$10,IF(B857&lt;PERCENTILE(OFFSET(B857,1-364,0,364,1),$C$11),$A$11,$A$12))))),""))),_xlpm.dev,原始数据_周度!G840,_xlpm.minDev,MIN(OFFSET(原始数据_周度!G840,1-$D$17,0,$D$17,1)),_xlpm.bounce,_xlpm.dev-_xlpm.minDev,_xlpm.oversold,AND(ISNUMBER(_xlpm.dev),ISNUMBER(_xlpm.minDev),_xlpm.minDev&lt;=$B$17,_xlpm.bounce&gt;=$F$17,OR(_xlpm.initState=$A$12,_xlpm.initState=$A$11,_xlpm.initState=$A$10)),_xlpm.pctOnly,IFERROR(IF(B857&lt;PERCENTILE(OFFSET(B857,1-364,0,364,1),$C$7),$A$7,IF(B857&lt;PERCENTILE(OFFSET(B857,1-364,0,364,1),$C$8),$A$8,IF(B857&lt;PERCENTILE(OFFSET(B857,1-364,0,364,1),$C$9),$A$9,IF(B857&lt;PERCENTILE(OFFSET(B857,1-364,0,364,1),$C$10),$A$10,IF(B857&lt;PERCENTILE(OFFSET(B857,1-364,0,364,1),$C$11),$A$11,$A$12))))),""),IF(_xlpm.initState="","",IF(_xlpm.oversold,_xlpm.pctOnly,_xlpm.initState)))</f>
        <v/>
      </c>
      <c r="F857" s="119" t="n"/>
      <c r="G857" s="120">
        <f>IF(OR(B857="",C857=""),"",IF(OR(特征计算_周度!B840&gt;$B$15,特征计算_周度!C840&gt;$B$15,特征计算_周度!G840&gt;$B$15,特征计算_周度!E840&gt;$B$15,特征计算_周度!F840&gt;$B$15),IF(特征计算_周度!B840&gt;$B$15,"VIX ","")&amp;IF(特征计算_周度!C840&gt;$B$15,"HY ","")&amp;IF(特征计算_周度!G840&gt;$B$15,"Sahm ","")&amp;IF(特征计算_周度!E840&gt;$B$15,"趋势 ","")&amp;IF(特征计算_周度!F840&gt;$B$15,"斜率",""),"—"))</f>
        <v/>
      </c>
      <c r="H857" s="120">
        <f>IF(OR(B857="",C857=""),"",_xlfn.LET(_xlpm.dev,原始数据_周度!G840,_xlpm.minDev,MIN(OFFSET(原始数据_周度!G840,1-$D$17,0,$D$17,1)),_xlpm.bounce,_xlpm.dev-_xlpm.minDev,IF(AND(ISNUMBER(_xlpm.dev),ISNUMBER(_xlpm.minDev),_xlpm.minDev&lt;=$B$17,_xlpm.bounce&gt;=$F$17),"✅ 触发","—")))</f>
        <v/>
      </c>
      <c r="I857" s="172">
        <f>IFERROR(IF(特征计算_周度!H857&gt;$I$3,MIN($I$4,MAX(-$I$5,(特征计算_周度!H857-$I$3)*$I$4)),0),"")</f>
        <v/>
      </c>
    </row>
    <row r="858">
      <c r="A858" s="117">
        <f>特征计算_周度!A841</f>
        <v/>
      </c>
      <c r="B858" s="171">
        <f>IFERROR($A$3*特征计算_周度!B858+$B$3*特征计算_周度!C858+$C$3*特征计算_周度!D858+$D$3*特征计算_周度!E858+$E$3*特征计算_周度!F858+$F$3*特征计算_周度!H858,"")</f>
        <v/>
      </c>
      <c r="C858" s="118">
        <f>IFERROR(PERCENTILE(OFFSET(B858,1-364,0,364,1),$C$7),"")</f>
        <v/>
      </c>
      <c r="D858" s="118">
        <f>IFERROR(PERCENTILE(OFFSET(B858,1-364,0,364,1),$C$11),"")</f>
        <v/>
      </c>
      <c r="E858" s="122">
        <f>_xlfn.LET(_xlpm.initState,IF(OR(B858="",C858=""),"",IF(OR(特征计算_周度!B841&gt;$B$15,特征计算_周度!C841&gt;$B$15,特征计算_周度!G841&gt;$B$15,特征计算_周度!E841&gt;$B$15,特征计算_周度!F841&gt;$B$15),$A$12,IFERROR(IF(B858&lt;PERCENTILE(OFFSET(B858,1-364,0,364,1),$C$7),$A$7,IF(B858&lt;PERCENTILE(OFFSET(B858,1-364,0,364,1),$C$8),$A$8,IF(B858&lt;PERCENTILE(OFFSET(B858,1-364,0,364,1),$C$9),$A$9,IF(B858&lt;PERCENTILE(OFFSET(B858,1-364,0,364,1),$C$10),$A$10,IF(B858&lt;PERCENTILE(OFFSET(B858,1-364,0,364,1),$C$11),$A$11,$A$12))))),""))),_xlpm.dev,原始数据_周度!G841,_xlpm.minDev,MIN(OFFSET(原始数据_周度!G841,1-$D$17,0,$D$17,1)),_xlpm.bounce,_xlpm.dev-_xlpm.minDev,_xlpm.oversold,AND(ISNUMBER(_xlpm.dev),ISNUMBER(_xlpm.minDev),_xlpm.minDev&lt;=$B$17,_xlpm.bounce&gt;=$F$17,OR(_xlpm.initState=$A$12,_xlpm.initState=$A$11,_xlpm.initState=$A$10)),_xlpm.pctOnly,IFERROR(IF(B858&lt;PERCENTILE(OFFSET(B858,1-364,0,364,1),$C$7),$A$7,IF(B858&lt;PERCENTILE(OFFSET(B858,1-364,0,364,1),$C$8),$A$8,IF(B858&lt;PERCENTILE(OFFSET(B858,1-364,0,364,1),$C$9),$A$9,IF(B858&lt;PERCENTILE(OFFSET(B858,1-364,0,364,1),$C$10),$A$10,IF(B858&lt;PERCENTILE(OFFSET(B858,1-364,0,364,1),$C$11),$A$11,$A$12))))),""),IF(_xlpm.initState="","",IF(_xlpm.oversold,_xlpm.pctOnly,_xlpm.initState)))</f>
        <v/>
      </c>
      <c r="F858" s="119" t="n"/>
      <c r="G858" s="120">
        <f>IF(OR(B858="",C858=""),"",IF(OR(特征计算_周度!B841&gt;$B$15,特征计算_周度!C841&gt;$B$15,特征计算_周度!G841&gt;$B$15,特征计算_周度!E841&gt;$B$15,特征计算_周度!F841&gt;$B$15),IF(特征计算_周度!B841&gt;$B$15,"VIX ","")&amp;IF(特征计算_周度!C841&gt;$B$15,"HY ","")&amp;IF(特征计算_周度!G841&gt;$B$15,"Sahm ","")&amp;IF(特征计算_周度!E841&gt;$B$15,"趋势 ","")&amp;IF(特征计算_周度!F841&gt;$B$15,"斜率",""),"—"))</f>
        <v/>
      </c>
      <c r="H858" s="120">
        <f>IF(OR(B858="",C858=""),"",_xlfn.LET(_xlpm.dev,原始数据_周度!G841,_xlpm.minDev,MIN(OFFSET(原始数据_周度!G841,1-$D$17,0,$D$17,1)),_xlpm.bounce,_xlpm.dev-_xlpm.minDev,IF(AND(ISNUMBER(_xlpm.dev),ISNUMBER(_xlpm.minDev),_xlpm.minDev&lt;=$B$17,_xlpm.bounce&gt;=$F$17),"✅ 触发","—")))</f>
        <v/>
      </c>
      <c r="I858" s="172">
        <f>IFERROR(IF(特征计算_周度!H858&gt;$I$3,MIN($I$4,MAX(-$I$5,(特征计算_周度!H858-$I$3)*$I$4)),0),"")</f>
        <v/>
      </c>
    </row>
    <row r="859">
      <c r="A859" s="117">
        <f>特征计算_周度!A842</f>
        <v/>
      </c>
      <c r="B859" s="171">
        <f>IFERROR($A$3*特征计算_周度!B859+$B$3*特征计算_周度!C859+$C$3*特征计算_周度!D859+$D$3*特征计算_周度!E859+$E$3*特征计算_周度!F859+$F$3*特征计算_周度!H859,"")</f>
        <v/>
      </c>
      <c r="C859" s="118">
        <f>IFERROR(PERCENTILE(OFFSET(B859,1-364,0,364,1),$C$7),"")</f>
        <v/>
      </c>
      <c r="D859" s="118">
        <f>IFERROR(PERCENTILE(OFFSET(B859,1-364,0,364,1),$C$11),"")</f>
        <v/>
      </c>
      <c r="E859" s="122">
        <f>_xlfn.LET(_xlpm.initState,IF(OR(B859="",C859=""),"",IF(OR(特征计算_周度!B842&gt;$B$15,特征计算_周度!C842&gt;$B$15,特征计算_周度!G842&gt;$B$15,特征计算_周度!E842&gt;$B$15,特征计算_周度!F842&gt;$B$15),$A$12,IFERROR(IF(B859&lt;PERCENTILE(OFFSET(B859,1-364,0,364,1),$C$7),$A$7,IF(B859&lt;PERCENTILE(OFFSET(B859,1-364,0,364,1),$C$8),$A$8,IF(B859&lt;PERCENTILE(OFFSET(B859,1-364,0,364,1),$C$9),$A$9,IF(B859&lt;PERCENTILE(OFFSET(B859,1-364,0,364,1),$C$10),$A$10,IF(B859&lt;PERCENTILE(OFFSET(B859,1-364,0,364,1),$C$11),$A$11,$A$12))))),""))),_xlpm.dev,原始数据_周度!G842,_xlpm.minDev,MIN(OFFSET(原始数据_周度!G842,1-$D$17,0,$D$17,1)),_xlpm.bounce,_xlpm.dev-_xlpm.minDev,_xlpm.oversold,AND(ISNUMBER(_xlpm.dev),ISNUMBER(_xlpm.minDev),_xlpm.minDev&lt;=$B$17,_xlpm.bounce&gt;=$F$17,OR(_xlpm.initState=$A$12,_xlpm.initState=$A$11,_xlpm.initState=$A$10)),_xlpm.pctOnly,IFERROR(IF(B859&lt;PERCENTILE(OFFSET(B859,1-364,0,364,1),$C$7),$A$7,IF(B859&lt;PERCENTILE(OFFSET(B859,1-364,0,364,1),$C$8),$A$8,IF(B859&lt;PERCENTILE(OFFSET(B859,1-364,0,364,1),$C$9),$A$9,IF(B859&lt;PERCENTILE(OFFSET(B859,1-364,0,364,1),$C$10),$A$10,IF(B859&lt;PERCENTILE(OFFSET(B859,1-364,0,364,1),$C$11),$A$11,$A$12))))),""),IF(_xlpm.initState="","",IF(_xlpm.oversold,_xlpm.pctOnly,_xlpm.initState)))</f>
        <v/>
      </c>
      <c r="F859" s="119" t="n"/>
      <c r="G859" s="120">
        <f>IF(OR(B859="",C859=""),"",IF(OR(特征计算_周度!B842&gt;$B$15,特征计算_周度!C842&gt;$B$15,特征计算_周度!G842&gt;$B$15,特征计算_周度!E842&gt;$B$15,特征计算_周度!F842&gt;$B$15),IF(特征计算_周度!B842&gt;$B$15,"VIX ","")&amp;IF(特征计算_周度!C842&gt;$B$15,"HY ","")&amp;IF(特征计算_周度!G842&gt;$B$15,"Sahm ","")&amp;IF(特征计算_周度!E842&gt;$B$15,"趋势 ","")&amp;IF(特征计算_周度!F842&gt;$B$15,"斜率",""),"—"))</f>
        <v/>
      </c>
      <c r="H859" s="120">
        <f>IF(OR(B859="",C859=""),"",_xlfn.LET(_xlpm.dev,原始数据_周度!G842,_xlpm.minDev,MIN(OFFSET(原始数据_周度!G842,1-$D$17,0,$D$17,1)),_xlpm.bounce,_xlpm.dev-_xlpm.minDev,IF(AND(ISNUMBER(_xlpm.dev),ISNUMBER(_xlpm.minDev),_xlpm.minDev&lt;=$B$17,_xlpm.bounce&gt;=$F$17),"✅ 触发","—")))</f>
        <v/>
      </c>
      <c r="I859" s="172">
        <f>IFERROR(IF(特征计算_周度!H859&gt;$I$3,MIN($I$4,MAX(-$I$5,(特征计算_周度!H859-$I$3)*$I$4)),0),"")</f>
        <v/>
      </c>
    </row>
    <row r="860">
      <c r="A860" s="117">
        <f>特征计算_周度!A843</f>
        <v/>
      </c>
      <c r="B860" s="171">
        <f>IFERROR($A$3*特征计算_周度!B860+$B$3*特征计算_周度!C860+$C$3*特征计算_周度!D860+$D$3*特征计算_周度!E860+$E$3*特征计算_周度!F860+$F$3*特征计算_周度!H860,"")</f>
        <v/>
      </c>
      <c r="C860" s="118">
        <f>IFERROR(PERCENTILE(OFFSET(B860,1-364,0,364,1),$C$7),"")</f>
        <v/>
      </c>
      <c r="D860" s="118">
        <f>IFERROR(PERCENTILE(OFFSET(B860,1-364,0,364,1),$C$11),"")</f>
        <v/>
      </c>
      <c r="E860" s="122">
        <f>_xlfn.LET(_xlpm.initState,IF(OR(B860="",C860=""),"",IF(OR(特征计算_周度!B843&gt;$B$15,特征计算_周度!C843&gt;$B$15,特征计算_周度!G843&gt;$B$15,特征计算_周度!E843&gt;$B$15,特征计算_周度!F843&gt;$B$15),$A$12,IFERROR(IF(B860&lt;PERCENTILE(OFFSET(B860,1-364,0,364,1),$C$7),$A$7,IF(B860&lt;PERCENTILE(OFFSET(B860,1-364,0,364,1),$C$8),$A$8,IF(B860&lt;PERCENTILE(OFFSET(B860,1-364,0,364,1),$C$9),$A$9,IF(B860&lt;PERCENTILE(OFFSET(B860,1-364,0,364,1),$C$10),$A$10,IF(B860&lt;PERCENTILE(OFFSET(B860,1-364,0,364,1),$C$11),$A$11,$A$12))))),""))),_xlpm.dev,原始数据_周度!G843,_xlpm.minDev,MIN(OFFSET(原始数据_周度!G843,1-$D$17,0,$D$17,1)),_xlpm.bounce,_xlpm.dev-_xlpm.minDev,_xlpm.oversold,AND(ISNUMBER(_xlpm.dev),ISNUMBER(_xlpm.minDev),_xlpm.minDev&lt;=$B$17,_xlpm.bounce&gt;=$F$17,OR(_xlpm.initState=$A$12,_xlpm.initState=$A$11,_xlpm.initState=$A$10)),_xlpm.pctOnly,IFERROR(IF(B860&lt;PERCENTILE(OFFSET(B860,1-364,0,364,1),$C$7),$A$7,IF(B860&lt;PERCENTILE(OFFSET(B860,1-364,0,364,1),$C$8),$A$8,IF(B860&lt;PERCENTILE(OFFSET(B860,1-364,0,364,1),$C$9),$A$9,IF(B860&lt;PERCENTILE(OFFSET(B860,1-364,0,364,1),$C$10),$A$10,IF(B860&lt;PERCENTILE(OFFSET(B860,1-364,0,364,1),$C$11),$A$11,$A$12))))),""),IF(_xlpm.initState="","",IF(_xlpm.oversold,_xlpm.pctOnly,_xlpm.initState)))</f>
        <v/>
      </c>
      <c r="F860" s="119" t="n"/>
      <c r="G860" s="120">
        <f>IF(OR(B860="",C860=""),"",IF(OR(特征计算_周度!B843&gt;$B$15,特征计算_周度!C843&gt;$B$15,特征计算_周度!G843&gt;$B$15,特征计算_周度!E843&gt;$B$15,特征计算_周度!F843&gt;$B$15),IF(特征计算_周度!B843&gt;$B$15,"VIX ","")&amp;IF(特征计算_周度!C843&gt;$B$15,"HY ","")&amp;IF(特征计算_周度!G843&gt;$B$15,"Sahm ","")&amp;IF(特征计算_周度!E843&gt;$B$15,"趋势 ","")&amp;IF(特征计算_周度!F843&gt;$B$15,"斜率",""),"—"))</f>
        <v/>
      </c>
      <c r="H860" s="120">
        <f>IF(OR(B860="",C860=""),"",_xlfn.LET(_xlpm.dev,原始数据_周度!G843,_xlpm.minDev,MIN(OFFSET(原始数据_周度!G843,1-$D$17,0,$D$17,1)),_xlpm.bounce,_xlpm.dev-_xlpm.minDev,IF(AND(ISNUMBER(_xlpm.dev),ISNUMBER(_xlpm.minDev),_xlpm.minDev&lt;=$B$17,_xlpm.bounce&gt;=$F$17),"✅ 触发","—")))</f>
        <v/>
      </c>
      <c r="I860" s="172">
        <f>IFERROR(IF(特征计算_周度!H860&gt;$I$3,MIN($I$4,MAX(-$I$5,(特征计算_周度!H860-$I$3)*$I$4)),0),"")</f>
        <v/>
      </c>
    </row>
    <row r="861">
      <c r="A861" s="117">
        <f>特征计算_周度!A844</f>
        <v/>
      </c>
      <c r="B861" s="171">
        <f>IFERROR($A$3*特征计算_周度!B861+$B$3*特征计算_周度!C861+$C$3*特征计算_周度!D861+$D$3*特征计算_周度!E861+$E$3*特征计算_周度!F861+$F$3*特征计算_周度!H861,"")</f>
        <v/>
      </c>
      <c r="C861" s="118">
        <f>IFERROR(PERCENTILE(OFFSET(B861,1-364,0,364,1),$C$7),"")</f>
        <v/>
      </c>
      <c r="D861" s="118">
        <f>IFERROR(PERCENTILE(OFFSET(B861,1-364,0,364,1),$C$11),"")</f>
        <v/>
      </c>
      <c r="E861" s="122">
        <f>_xlfn.LET(_xlpm.initState,IF(OR(B861="",C861=""),"",IF(OR(特征计算_周度!B844&gt;$B$15,特征计算_周度!C844&gt;$B$15,特征计算_周度!G844&gt;$B$15,特征计算_周度!E844&gt;$B$15,特征计算_周度!F844&gt;$B$15),$A$12,IFERROR(IF(B861&lt;PERCENTILE(OFFSET(B861,1-364,0,364,1),$C$7),$A$7,IF(B861&lt;PERCENTILE(OFFSET(B861,1-364,0,364,1),$C$8),$A$8,IF(B861&lt;PERCENTILE(OFFSET(B861,1-364,0,364,1),$C$9),$A$9,IF(B861&lt;PERCENTILE(OFFSET(B861,1-364,0,364,1),$C$10),$A$10,IF(B861&lt;PERCENTILE(OFFSET(B861,1-364,0,364,1),$C$11),$A$11,$A$12))))),""))),_xlpm.dev,原始数据_周度!G844,_xlpm.minDev,MIN(OFFSET(原始数据_周度!G844,1-$D$17,0,$D$17,1)),_xlpm.bounce,_xlpm.dev-_xlpm.minDev,_xlpm.oversold,AND(ISNUMBER(_xlpm.dev),ISNUMBER(_xlpm.minDev),_xlpm.minDev&lt;=$B$17,_xlpm.bounce&gt;=$F$17,OR(_xlpm.initState=$A$12,_xlpm.initState=$A$11,_xlpm.initState=$A$10)),_xlpm.pctOnly,IFERROR(IF(B861&lt;PERCENTILE(OFFSET(B861,1-364,0,364,1),$C$7),$A$7,IF(B861&lt;PERCENTILE(OFFSET(B861,1-364,0,364,1),$C$8),$A$8,IF(B861&lt;PERCENTILE(OFFSET(B861,1-364,0,364,1),$C$9),$A$9,IF(B861&lt;PERCENTILE(OFFSET(B861,1-364,0,364,1),$C$10),$A$10,IF(B861&lt;PERCENTILE(OFFSET(B861,1-364,0,364,1),$C$11),$A$11,$A$12))))),""),IF(_xlpm.initState="","",IF(_xlpm.oversold,_xlpm.pctOnly,_xlpm.initState)))</f>
        <v/>
      </c>
      <c r="F861" s="119" t="n"/>
      <c r="G861" s="120">
        <f>IF(OR(B861="",C861=""),"",IF(OR(特征计算_周度!B844&gt;$B$15,特征计算_周度!C844&gt;$B$15,特征计算_周度!G844&gt;$B$15,特征计算_周度!E844&gt;$B$15,特征计算_周度!F844&gt;$B$15),IF(特征计算_周度!B844&gt;$B$15,"VIX ","")&amp;IF(特征计算_周度!C844&gt;$B$15,"HY ","")&amp;IF(特征计算_周度!G844&gt;$B$15,"Sahm ","")&amp;IF(特征计算_周度!E844&gt;$B$15,"趋势 ","")&amp;IF(特征计算_周度!F844&gt;$B$15,"斜率",""),"—"))</f>
        <v/>
      </c>
      <c r="H861" s="120">
        <f>IF(OR(B861="",C861=""),"",_xlfn.LET(_xlpm.dev,原始数据_周度!G844,_xlpm.minDev,MIN(OFFSET(原始数据_周度!G844,1-$D$17,0,$D$17,1)),_xlpm.bounce,_xlpm.dev-_xlpm.minDev,IF(AND(ISNUMBER(_xlpm.dev),ISNUMBER(_xlpm.minDev),_xlpm.minDev&lt;=$B$17,_xlpm.bounce&gt;=$F$17),"✅ 触发","—")))</f>
        <v/>
      </c>
      <c r="I861" s="172">
        <f>IFERROR(IF(特征计算_周度!H861&gt;$I$3,MIN($I$4,MAX(-$I$5,(特征计算_周度!H861-$I$3)*$I$4)),0),"")</f>
        <v/>
      </c>
    </row>
    <row r="862">
      <c r="A862" s="117">
        <f>特征计算_周度!A845</f>
        <v/>
      </c>
      <c r="B862" s="171">
        <f>IFERROR($A$3*特征计算_周度!B862+$B$3*特征计算_周度!C862+$C$3*特征计算_周度!D862+$D$3*特征计算_周度!E862+$E$3*特征计算_周度!F862+$F$3*特征计算_周度!H862,"")</f>
        <v/>
      </c>
      <c r="C862" s="118">
        <f>IFERROR(PERCENTILE(OFFSET(B862,1-364,0,364,1),$C$7),"")</f>
        <v/>
      </c>
      <c r="D862" s="118">
        <f>IFERROR(PERCENTILE(OFFSET(B862,1-364,0,364,1),$C$11),"")</f>
        <v/>
      </c>
      <c r="E862" s="122">
        <f>_xlfn.LET(_xlpm.initState,IF(OR(B862="",C862=""),"",IF(OR(特征计算_周度!B845&gt;$B$15,特征计算_周度!C845&gt;$B$15,特征计算_周度!G845&gt;$B$15,特征计算_周度!E845&gt;$B$15,特征计算_周度!F845&gt;$B$15),$A$12,IFERROR(IF(B862&lt;PERCENTILE(OFFSET(B862,1-364,0,364,1),$C$7),$A$7,IF(B862&lt;PERCENTILE(OFFSET(B862,1-364,0,364,1),$C$8),$A$8,IF(B862&lt;PERCENTILE(OFFSET(B862,1-364,0,364,1),$C$9),$A$9,IF(B862&lt;PERCENTILE(OFFSET(B862,1-364,0,364,1),$C$10),$A$10,IF(B862&lt;PERCENTILE(OFFSET(B862,1-364,0,364,1),$C$11),$A$11,$A$12))))),""))),_xlpm.dev,原始数据_周度!G845,_xlpm.minDev,MIN(OFFSET(原始数据_周度!G845,1-$D$17,0,$D$17,1)),_xlpm.bounce,_xlpm.dev-_xlpm.minDev,_xlpm.oversold,AND(ISNUMBER(_xlpm.dev),ISNUMBER(_xlpm.minDev),_xlpm.minDev&lt;=$B$17,_xlpm.bounce&gt;=$F$17,OR(_xlpm.initState=$A$12,_xlpm.initState=$A$11,_xlpm.initState=$A$10)),_xlpm.pctOnly,IFERROR(IF(B862&lt;PERCENTILE(OFFSET(B862,1-364,0,364,1),$C$7),$A$7,IF(B862&lt;PERCENTILE(OFFSET(B862,1-364,0,364,1),$C$8),$A$8,IF(B862&lt;PERCENTILE(OFFSET(B862,1-364,0,364,1),$C$9),$A$9,IF(B862&lt;PERCENTILE(OFFSET(B862,1-364,0,364,1),$C$10),$A$10,IF(B862&lt;PERCENTILE(OFFSET(B862,1-364,0,364,1),$C$11),$A$11,$A$12))))),""),IF(_xlpm.initState="","",IF(_xlpm.oversold,_xlpm.pctOnly,_xlpm.initState)))</f>
        <v/>
      </c>
      <c r="F862" s="119" t="n"/>
      <c r="G862" s="120">
        <f>IF(OR(B862="",C862=""),"",IF(OR(特征计算_周度!B845&gt;$B$15,特征计算_周度!C845&gt;$B$15,特征计算_周度!G845&gt;$B$15,特征计算_周度!E845&gt;$B$15,特征计算_周度!F845&gt;$B$15),IF(特征计算_周度!B845&gt;$B$15,"VIX ","")&amp;IF(特征计算_周度!C845&gt;$B$15,"HY ","")&amp;IF(特征计算_周度!G845&gt;$B$15,"Sahm ","")&amp;IF(特征计算_周度!E845&gt;$B$15,"趋势 ","")&amp;IF(特征计算_周度!F845&gt;$B$15,"斜率",""),"—"))</f>
        <v/>
      </c>
      <c r="H862" s="120">
        <f>IF(OR(B862="",C862=""),"",_xlfn.LET(_xlpm.dev,原始数据_周度!G845,_xlpm.minDev,MIN(OFFSET(原始数据_周度!G845,1-$D$17,0,$D$17,1)),_xlpm.bounce,_xlpm.dev-_xlpm.minDev,IF(AND(ISNUMBER(_xlpm.dev),ISNUMBER(_xlpm.minDev),_xlpm.minDev&lt;=$B$17,_xlpm.bounce&gt;=$F$17),"✅ 触发","—")))</f>
        <v/>
      </c>
      <c r="I862" s="172">
        <f>IFERROR(IF(特征计算_周度!H862&gt;$I$3,MIN($I$4,MAX(-$I$5,(特征计算_周度!H862-$I$3)*$I$4)),0),"")</f>
        <v/>
      </c>
    </row>
    <row r="863">
      <c r="A863" s="117">
        <f>特征计算_周度!A846</f>
        <v/>
      </c>
      <c r="B863" s="171">
        <f>IFERROR($A$3*特征计算_周度!B863+$B$3*特征计算_周度!C863+$C$3*特征计算_周度!D863+$D$3*特征计算_周度!E863+$E$3*特征计算_周度!F863+$F$3*特征计算_周度!H863,"")</f>
        <v/>
      </c>
      <c r="C863" s="118">
        <f>IFERROR(PERCENTILE(OFFSET(B863,1-364,0,364,1),$C$7),"")</f>
        <v/>
      </c>
      <c r="D863" s="118">
        <f>IFERROR(PERCENTILE(OFFSET(B863,1-364,0,364,1),$C$11),"")</f>
        <v/>
      </c>
      <c r="E863" s="122">
        <f>_xlfn.LET(_xlpm.initState,IF(OR(B863="",C863=""),"",IF(OR(特征计算_周度!B846&gt;$B$15,特征计算_周度!C846&gt;$B$15,特征计算_周度!G846&gt;$B$15,特征计算_周度!E846&gt;$B$15,特征计算_周度!F846&gt;$B$15),$A$12,IFERROR(IF(B863&lt;PERCENTILE(OFFSET(B863,1-364,0,364,1),$C$7),$A$7,IF(B863&lt;PERCENTILE(OFFSET(B863,1-364,0,364,1),$C$8),$A$8,IF(B863&lt;PERCENTILE(OFFSET(B863,1-364,0,364,1),$C$9),$A$9,IF(B863&lt;PERCENTILE(OFFSET(B863,1-364,0,364,1),$C$10),$A$10,IF(B863&lt;PERCENTILE(OFFSET(B863,1-364,0,364,1),$C$11),$A$11,$A$12))))),""))),_xlpm.dev,原始数据_周度!G846,_xlpm.minDev,MIN(OFFSET(原始数据_周度!G846,1-$D$17,0,$D$17,1)),_xlpm.bounce,_xlpm.dev-_xlpm.minDev,_xlpm.oversold,AND(ISNUMBER(_xlpm.dev),ISNUMBER(_xlpm.minDev),_xlpm.minDev&lt;=$B$17,_xlpm.bounce&gt;=$F$17,OR(_xlpm.initState=$A$12,_xlpm.initState=$A$11,_xlpm.initState=$A$10)),_xlpm.pctOnly,IFERROR(IF(B863&lt;PERCENTILE(OFFSET(B863,1-364,0,364,1),$C$7),$A$7,IF(B863&lt;PERCENTILE(OFFSET(B863,1-364,0,364,1),$C$8),$A$8,IF(B863&lt;PERCENTILE(OFFSET(B863,1-364,0,364,1),$C$9),$A$9,IF(B863&lt;PERCENTILE(OFFSET(B863,1-364,0,364,1),$C$10),$A$10,IF(B863&lt;PERCENTILE(OFFSET(B863,1-364,0,364,1),$C$11),$A$11,$A$12))))),""),IF(_xlpm.initState="","",IF(_xlpm.oversold,_xlpm.pctOnly,_xlpm.initState)))</f>
        <v/>
      </c>
      <c r="F863" s="119" t="n"/>
      <c r="G863" s="120">
        <f>IF(OR(B863="",C863=""),"",IF(OR(特征计算_周度!B846&gt;$B$15,特征计算_周度!C846&gt;$B$15,特征计算_周度!G846&gt;$B$15,特征计算_周度!E846&gt;$B$15,特征计算_周度!F846&gt;$B$15),IF(特征计算_周度!B846&gt;$B$15,"VIX ","")&amp;IF(特征计算_周度!C846&gt;$B$15,"HY ","")&amp;IF(特征计算_周度!G846&gt;$B$15,"Sahm ","")&amp;IF(特征计算_周度!E846&gt;$B$15,"趋势 ","")&amp;IF(特征计算_周度!F846&gt;$B$15,"斜率",""),"—"))</f>
        <v/>
      </c>
      <c r="H863" s="120">
        <f>IF(OR(B863="",C863=""),"",_xlfn.LET(_xlpm.dev,原始数据_周度!G846,_xlpm.minDev,MIN(OFFSET(原始数据_周度!G846,1-$D$17,0,$D$17,1)),_xlpm.bounce,_xlpm.dev-_xlpm.minDev,IF(AND(ISNUMBER(_xlpm.dev),ISNUMBER(_xlpm.minDev),_xlpm.minDev&lt;=$B$17,_xlpm.bounce&gt;=$F$17),"✅ 触发","—")))</f>
        <v/>
      </c>
      <c r="I863" s="172">
        <f>IFERROR(IF(特征计算_周度!H863&gt;$I$3,MIN($I$4,MAX(-$I$5,(特征计算_周度!H863-$I$3)*$I$4)),0),"")</f>
        <v/>
      </c>
    </row>
    <row r="864">
      <c r="A864" s="117">
        <f>特征计算_周度!A847</f>
        <v/>
      </c>
      <c r="B864" s="171">
        <f>IFERROR($A$3*特征计算_周度!B864+$B$3*特征计算_周度!C864+$C$3*特征计算_周度!D864+$D$3*特征计算_周度!E864+$E$3*特征计算_周度!F864+$F$3*特征计算_周度!H864,"")</f>
        <v/>
      </c>
      <c r="C864" s="118">
        <f>IFERROR(PERCENTILE(OFFSET(B864,1-364,0,364,1),$C$7),"")</f>
        <v/>
      </c>
      <c r="D864" s="118">
        <f>IFERROR(PERCENTILE(OFFSET(B864,1-364,0,364,1),$C$11),"")</f>
        <v/>
      </c>
      <c r="E864" s="122">
        <f>_xlfn.LET(_xlpm.initState,IF(OR(B864="",C864=""),"",IF(OR(特征计算_周度!B847&gt;$B$15,特征计算_周度!C847&gt;$B$15,特征计算_周度!G847&gt;$B$15,特征计算_周度!E847&gt;$B$15,特征计算_周度!F847&gt;$B$15),$A$12,IFERROR(IF(B864&lt;PERCENTILE(OFFSET(B864,1-364,0,364,1),$C$7),$A$7,IF(B864&lt;PERCENTILE(OFFSET(B864,1-364,0,364,1),$C$8),$A$8,IF(B864&lt;PERCENTILE(OFFSET(B864,1-364,0,364,1),$C$9),$A$9,IF(B864&lt;PERCENTILE(OFFSET(B864,1-364,0,364,1),$C$10),$A$10,IF(B864&lt;PERCENTILE(OFFSET(B864,1-364,0,364,1),$C$11),$A$11,$A$12))))),""))),_xlpm.dev,原始数据_周度!G847,_xlpm.minDev,MIN(OFFSET(原始数据_周度!G847,1-$D$17,0,$D$17,1)),_xlpm.bounce,_xlpm.dev-_xlpm.minDev,_xlpm.oversold,AND(ISNUMBER(_xlpm.dev),ISNUMBER(_xlpm.minDev),_xlpm.minDev&lt;=$B$17,_xlpm.bounce&gt;=$F$17,OR(_xlpm.initState=$A$12,_xlpm.initState=$A$11,_xlpm.initState=$A$10)),_xlpm.pctOnly,IFERROR(IF(B864&lt;PERCENTILE(OFFSET(B864,1-364,0,364,1),$C$7),$A$7,IF(B864&lt;PERCENTILE(OFFSET(B864,1-364,0,364,1),$C$8),$A$8,IF(B864&lt;PERCENTILE(OFFSET(B864,1-364,0,364,1),$C$9),$A$9,IF(B864&lt;PERCENTILE(OFFSET(B864,1-364,0,364,1),$C$10),$A$10,IF(B864&lt;PERCENTILE(OFFSET(B864,1-364,0,364,1),$C$11),$A$11,$A$12))))),""),IF(_xlpm.initState="","",IF(_xlpm.oversold,_xlpm.pctOnly,_xlpm.initState)))</f>
        <v/>
      </c>
      <c r="F864" s="119" t="n"/>
      <c r="G864" s="120">
        <f>IF(OR(B864="",C864=""),"",IF(OR(特征计算_周度!B847&gt;$B$15,特征计算_周度!C847&gt;$B$15,特征计算_周度!G847&gt;$B$15,特征计算_周度!E847&gt;$B$15,特征计算_周度!F847&gt;$B$15),IF(特征计算_周度!B847&gt;$B$15,"VIX ","")&amp;IF(特征计算_周度!C847&gt;$B$15,"HY ","")&amp;IF(特征计算_周度!G847&gt;$B$15,"Sahm ","")&amp;IF(特征计算_周度!E847&gt;$B$15,"趋势 ","")&amp;IF(特征计算_周度!F847&gt;$B$15,"斜率",""),"—"))</f>
        <v/>
      </c>
      <c r="H864" s="120">
        <f>IF(OR(B864="",C864=""),"",_xlfn.LET(_xlpm.dev,原始数据_周度!G847,_xlpm.minDev,MIN(OFFSET(原始数据_周度!G847,1-$D$17,0,$D$17,1)),_xlpm.bounce,_xlpm.dev-_xlpm.minDev,IF(AND(ISNUMBER(_xlpm.dev),ISNUMBER(_xlpm.minDev),_xlpm.minDev&lt;=$B$17,_xlpm.bounce&gt;=$F$17),"✅ 触发","—")))</f>
        <v/>
      </c>
      <c r="I864" s="172">
        <f>IFERROR(IF(特征计算_周度!H864&gt;$I$3,MIN($I$4,MAX(-$I$5,(特征计算_周度!H864-$I$3)*$I$4)),0),"")</f>
        <v/>
      </c>
    </row>
    <row r="865">
      <c r="A865" s="117">
        <f>特征计算_周度!A848</f>
        <v/>
      </c>
      <c r="B865" s="171">
        <f>IFERROR($A$3*特征计算_周度!B865+$B$3*特征计算_周度!C865+$C$3*特征计算_周度!D865+$D$3*特征计算_周度!E865+$E$3*特征计算_周度!F865+$F$3*特征计算_周度!H865,"")</f>
        <v/>
      </c>
      <c r="C865" s="118">
        <f>IFERROR(PERCENTILE(OFFSET(B865,1-364,0,364,1),$C$7),"")</f>
        <v/>
      </c>
      <c r="D865" s="118">
        <f>IFERROR(PERCENTILE(OFFSET(B865,1-364,0,364,1),$C$11),"")</f>
        <v/>
      </c>
      <c r="E865" s="122">
        <f>_xlfn.LET(_xlpm.initState,IF(OR(B865="",C865=""),"",IF(OR(特征计算_周度!B848&gt;$B$15,特征计算_周度!C848&gt;$B$15,特征计算_周度!G848&gt;$B$15,特征计算_周度!E848&gt;$B$15,特征计算_周度!F848&gt;$B$15),$A$12,IFERROR(IF(B865&lt;PERCENTILE(OFFSET(B865,1-364,0,364,1),$C$7),$A$7,IF(B865&lt;PERCENTILE(OFFSET(B865,1-364,0,364,1),$C$8),$A$8,IF(B865&lt;PERCENTILE(OFFSET(B865,1-364,0,364,1),$C$9),$A$9,IF(B865&lt;PERCENTILE(OFFSET(B865,1-364,0,364,1),$C$10),$A$10,IF(B865&lt;PERCENTILE(OFFSET(B865,1-364,0,364,1),$C$11),$A$11,$A$12))))),""))),_xlpm.dev,原始数据_周度!G848,_xlpm.minDev,MIN(OFFSET(原始数据_周度!G848,1-$D$17,0,$D$17,1)),_xlpm.bounce,_xlpm.dev-_xlpm.minDev,_xlpm.oversold,AND(ISNUMBER(_xlpm.dev),ISNUMBER(_xlpm.minDev),_xlpm.minDev&lt;=$B$17,_xlpm.bounce&gt;=$F$17,OR(_xlpm.initState=$A$12,_xlpm.initState=$A$11,_xlpm.initState=$A$10)),_xlpm.pctOnly,IFERROR(IF(B865&lt;PERCENTILE(OFFSET(B865,1-364,0,364,1),$C$7),$A$7,IF(B865&lt;PERCENTILE(OFFSET(B865,1-364,0,364,1),$C$8),$A$8,IF(B865&lt;PERCENTILE(OFFSET(B865,1-364,0,364,1),$C$9),$A$9,IF(B865&lt;PERCENTILE(OFFSET(B865,1-364,0,364,1),$C$10),$A$10,IF(B865&lt;PERCENTILE(OFFSET(B865,1-364,0,364,1),$C$11),$A$11,$A$12))))),""),IF(_xlpm.initState="","",IF(_xlpm.oversold,_xlpm.pctOnly,_xlpm.initState)))</f>
        <v/>
      </c>
      <c r="F865" s="119" t="n"/>
      <c r="G865" s="120">
        <f>IF(OR(B865="",C865=""),"",IF(OR(特征计算_周度!B848&gt;$B$15,特征计算_周度!C848&gt;$B$15,特征计算_周度!G848&gt;$B$15,特征计算_周度!E848&gt;$B$15,特征计算_周度!F848&gt;$B$15),IF(特征计算_周度!B848&gt;$B$15,"VIX ","")&amp;IF(特征计算_周度!C848&gt;$B$15,"HY ","")&amp;IF(特征计算_周度!G848&gt;$B$15,"Sahm ","")&amp;IF(特征计算_周度!E848&gt;$B$15,"趋势 ","")&amp;IF(特征计算_周度!F848&gt;$B$15,"斜率",""),"—"))</f>
        <v/>
      </c>
      <c r="H865" s="120">
        <f>IF(OR(B865="",C865=""),"",_xlfn.LET(_xlpm.dev,原始数据_周度!G848,_xlpm.minDev,MIN(OFFSET(原始数据_周度!G848,1-$D$17,0,$D$17,1)),_xlpm.bounce,_xlpm.dev-_xlpm.minDev,IF(AND(ISNUMBER(_xlpm.dev),ISNUMBER(_xlpm.minDev),_xlpm.minDev&lt;=$B$17,_xlpm.bounce&gt;=$F$17),"✅ 触发","—")))</f>
        <v/>
      </c>
      <c r="I865" s="172">
        <f>IFERROR(IF(特征计算_周度!H865&gt;$I$3,MIN($I$4,MAX(-$I$5,(特征计算_周度!H865-$I$3)*$I$4)),0),"")</f>
        <v/>
      </c>
    </row>
    <row r="866">
      <c r="A866" s="117">
        <f>特征计算_周度!A849</f>
        <v/>
      </c>
      <c r="B866" s="171">
        <f>IFERROR($A$3*特征计算_周度!B866+$B$3*特征计算_周度!C866+$C$3*特征计算_周度!D866+$D$3*特征计算_周度!E866+$E$3*特征计算_周度!F866+$F$3*特征计算_周度!H866,"")</f>
        <v/>
      </c>
      <c r="C866" s="118">
        <f>IFERROR(PERCENTILE(OFFSET(B866,1-364,0,364,1),$C$7),"")</f>
        <v/>
      </c>
      <c r="D866" s="118">
        <f>IFERROR(PERCENTILE(OFFSET(B866,1-364,0,364,1),$C$11),"")</f>
        <v/>
      </c>
      <c r="E866" s="122">
        <f>_xlfn.LET(_xlpm.initState,IF(OR(B866="",C866=""),"",IF(OR(特征计算_周度!B849&gt;$B$15,特征计算_周度!C849&gt;$B$15,特征计算_周度!G849&gt;$B$15,特征计算_周度!E849&gt;$B$15,特征计算_周度!F849&gt;$B$15),$A$12,IFERROR(IF(B866&lt;PERCENTILE(OFFSET(B866,1-364,0,364,1),$C$7),$A$7,IF(B866&lt;PERCENTILE(OFFSET(B866,1-364,0,364,1),$C$8),$A$8,IF(B866&lt;PERCENTILE(OFFSET(B866,1-364,0,364,1),$C$9),$A$9,IF(B866&lt;PERCENTILE(OFFSET(B866,1-364,0,364,1),$C$10),$A$10,IF(B866&lt;PERCENTILE(OFFSET(B866,1-364,0,364,1),$C$11),$A$11,$A$12))))),""))),_xlpm.dev,原始数据_周度!G849,_xlpm.minDev,MIN(OFFSET(原始数据_周度!G849,1-$D$17,0,$D$17,1)),_xlpm.bounce,_xlpm.dev-_xlpm.minDev,_xlpm.oversold,AND(ISNUMBER(_xlpm.dev),ISNUMBER(_xlpm.minDev),_xlpm.minDev&lt;=$B$17,_xlpm.bounce&gt;=$F$17,OR(_xlpm.initState=$A$12,_xlpm.initState=$A$11,_xlpm.initState=$A$10)),_xlpm.pctOnly,IFERROR(IF(B866&lt;PERCENTILE(OFFSET(B866,1-364,0,364,1),$C$7),$A$7,IF(B866&lt;PERCENTILE(OFFSET(B866,1-364,0,364,1),$C$8),$A$8,IF(B866&lt;PERCENTILE(OFFSET(B866,1-364,0,364,1),$C$9),$A$9,IF(B866&lt;PERCENTILE(OFFSET(B866,1-364,0,364,1),$C$10),$A$10,IF(B866&lt;PERCENTILE(OFFSET(B866,1-364,0,364,1),$C$11),$A$11,$A$12))))),""),IF(_xlpm.initState="","",IF(_xlpm.oversold,_xlpm.pctOnly,_xlpm.initState)))</f>
        <v/>
      </c>
      <c r="F866" s="119" t="n"/>
      <c r="G866" s="120">
        <f>IF(OR(B866="",C866=""),"",IF(OR(特征计算_周度!B849&gt;$B$15,特征计算_周度!C849&gt;$B$15,特征计算_周度!G849&gt;$B$15,特征计算_周度!E849&gt;$B$15,特征计算_周度!F849&gt;$B$15),IF(特征计算_周度!B849&gt;$B$15,"VIX ","")&amp;IF(特征计算_周度!C849&gt;$B$15,"HY ","")&amp;IF(特征计算_周度!G849&gt;$B$15,"Sahm ","")&amp;IF(特征计算_周度!E849&gt;$B$15,"趋势 ","")&amp;IF(特征计算_周度!F849&gt;$B$15,"斜率",""),"—"))</f>
        <v/>
      </c>
      <c r="H866" s="120">
        <f>IF(OR(B866="",C866=""),"",_xlfn.LET(_xlpm.dev,原始数据_周度!G849,_xlpm.minDev,MIN(OFFSET(原始数据_周度!G849,1-$D$17,0,$D$17,1)),_xlpm.bounce,_xlpm.dev-_xlpm.minDev,IF(AND(ISNUMBER(_xlpm.dev),ISNUMBER(_xlpm.minDev),_xlpm.minDev&lt;=$B$17,_xlpm.bounce&gt;=$F$17),"✅ 触发","—")))</f>
        <v/>
      </c>
      <c r="I866" s="172">
        <f>IFERROR(IF(特征计算_周度!H866&gt;$I$3,MIN($I$4,MAX(-$I$5,(特征计算_周度!H866-$I$3)*$I$4)),0),"")</f>
        <v/>
      </c>
    </row>
    <row r="867">
      <c r="A867" s="117">
        <f>特征计算_周度!A850</f>
        <v/>
      </c>
      <c r="B867" s="171">
        <f>IFERROR($A$3*特征计算_周度!B867+$B$3*特征计算_周度!C867+$C$3*特征计算_周度!D867+$D$3*特征计算_周度!E867+$E$3*特征计算_周度!F867+$F$3*特征计算_周度!H867,"")</f>
        <v/>
      </c>
      <c r="C867" s="118">
        <f>IFERROR(PERCENTILE(OFFSET(B867,1-364,0,364,1),$C$7),"")</f>
        <v/>
      </c>
      <c r="D867" s="118">
        <f>IFERROR(PERCENTILE(OFFSET(B867,1-364,0,364,1),$C$11),"")</f>
        <v/>
      </c>
      <c r="E867" s="122">
        <f>_xlfn.LET(_xlpm.initState,IF(OR(B867="",C867=""),"",IF(OR(特征计算_周度!B850&gt;$B$15,特征计算_周度!C850&gt;$B$15,特征计算_周度!G850&gt;$B$15,特征计算_周度!E850&gt;$B$15,特征计算_周度!F850&gt;$B$15),$A$12,IFERROR(IF(B867&lt;PERCENTILE(OFFSET(B867,1-364,0,364,1),$C$7),$A$7,IF(B867&lt;PERCENTILE(OFFSET(B867,1-364,0,364,1),$C$8),$A$8,IF(B867&lt;PERCENTILE(OFFSET(B867,1-364,0,364,1),$C$9),$A$9,IF(B867&lt;PERCENTILE(OFFSET(B867,1-364,0,364,1),$C$10),$A$10,IF(B867&lt;PERCENTILE(OFFSET(B867,1-364,0,364,1),$C$11),$A$11,$A$12))))),""))),_xlpm.dev,原始数据_周度!G850,_xlpm.minDev,MIN(OFFSET(原始数据_周度!G850,1-$D$17,0,$D$17,1)),_xlpm.bounce,_xlpm.dev-_xlpm.minDev,_xlpm.oversold,AND(ISNUMBER(_xlpm.dev),ISNUMBER(_xlpm.minDev),_xlpm.minDev&lt;=$B$17,_xlpm.bounce&gt;=$F$17,OR(_xlpm.initState=$A$12,_xlpm.initState=$A$11,_xlpm.initState=$A$10)),_xlpm.pctOnly,IFERROR(IF(B867&lt;PERCENTILE(OFFSET(B867,1-364,0,364,1),$C$7),$A$7,IF(B867&lt;PERCENTILE(OFFSET(B867,1-364,0,364,1),$C$8),$A$8,IF(B867&lt;PERCENTILE(OFFSET(B867,1-364,0,364,1),$C$9),$A$9,IF(B867&lt;PERCENTILE(OFFSET(B867,1-364,0,364,1),$C$10),$A$10,IF(B867&lt;PERCENTILE(OFFSET(B867,1-364,0,364,1),$C$11),$A$11,$A$12))))),""),IF(_xlpm.initState="","",IF(_xlpm.oversold,_xlpm.pctOnly,_xlpm.initState)))</f>
        <v/>
      </c>
      <c r="F867" s="119" t="n"/>
      <c r="G867" s="120">
        <f>IF(OR(B867="",C867=""),"",IF(OR(特征计算_周度!B850&gt;$B$15,特征计算_周度!C850&gt;$B$15,特征计算_周度!G850&gt;$B$15,特征计算_周度!E850&gt;$B$15,特征计算_周度!F850&gt;$B$15),IF(特征计算_周度!B850&gt;$B$15,"VIX ","")&amp;IF(特征计算_周度!C850&gt;$B$15,"HY ","")&amp;IF(特征计算_周度!G850&gt;$B$15,"Sahm ","")&amp;IF(特征计算_周度!E850&gt;$B$15,"趋势 ","")&amp;IF(特征计算_周度!F850&gt;$B$15,"斜率",""),"—"))</f>
        <v/>
      </c>
      <c r="H867" s="120">
        <f>IF(OR(B867="",C867=""),"",_xlfn.LET(_xlpm.dev,原始数据_周度!G850,_xlpm.minDev,MIN(OFFSET(原始数据_周度!G850,1-$D$17,0,$D$17,1)),_xlpm.bounce,_xlpm.dev-_xlpm.minDev,IF(AND(ISNUMBER(_xlpm.dev),ISNUMBER(_xlpm.minDev),_xlpm.minDev&lt;=$B$17,_xlpm.bounce&gt;=$F$17),"✅ 触发","—")))</f>
        <v/>
      </c>
      <c r="I867" s="172">
        <f>IFERROR(IF(特征计算_周度!H867&gt;$I$3,MIN($I$4,MAX(-$I$5,(特征计算_周度!H867-$I$3)*$I$4)),0),"")</f>
        <v/>
      </c>
    </row>
    <row r="868">
      <c r="A868" s="117">
        <f>特征计算_周度!A851</f>
        <v/>
      </c>
      <c r="B868" s="171">
        <f>IFERROR($A$3*特征计算_周度!B868+$B$3*特征计算_周度!C868+$C$3*特征计算_周度!D868+$D$3*特征计算_周度!E868+$E$3*特征计算_周度!F868+$F$3*特征计算_周度!H868,"")</f>
        <v/>
      </c>
      <c r="C868" s="118">
        <f>IFERROR(PERCENTILE(OFFSET(B868,1-364,0,364,1),$C$7),"")</f>
        <v/>
      </c>
      <c r="D868" s="118">
        <f>IFERROR(PERCENTILE(OFFSET(B868,1-364,0,364,1),$C$11),"")</f>
        <v/>
      </c>
      <c r="E868" s="122">
        <f>_xlfn.LET(_xlpm.initState,IF(OR(B868="",C868=""),"",IF(OR(特征计算_周度!B851&gt;$B$15,特征计算_周度!C851&gt;$B$15,特征计算_周度!G851&gt;$B$15,特征计算_周度!E851&gt;$B$15,特征计算_周度!F851&gt;$B$15),$A$12,IFERROR(IF(B868&lt;PERCENTILE(OFFSET(B868,1-364,0,364,1),$C$7),$A$7,IF(B868&lt;PERCENTILE(OFFSET(B868,1-364,0,364,1),$C$8),$A$8,IF(B868&lt;PERCENTILE(OFFSET(B868,1-364,0,364,1),$C$9),$A$9,IF(B868&lt;PERCENTILE(OFFSET(B868,1-364,0,364,1),$C$10),$A$10,IF(B868&lt;PERCENTILE(OFFSET(B868,1-364,0,364,1),$C$11),$A$11,$A$12))))),""))),_xlpm.dev,原始数据_周度!G851,_xlpm.minDev,MIN(OFFSET(原始数据_周度!G851,1-$D$17,0,$D$17,1)),_xlpm.bounce,_xlpm.dev-_xlpm.minDev,_xlpm.oversold,AND(ISNUMBER(_xlpm.dev),ISNUMBER(_xlpm.minDev),_xlpm.minDev&lt;=$B$17,_xlpm.bounce&gt;=$F$17,OR(_xlpm.initState=$A$12,_xlpm.initState=$A$11,_xlpm.initState=$A$10)),_xlpm.pctOnly,IFERROR(IF(B868&lt;PERCENTILE(OFFSET(B868,1-364,0,364,1),$C$7),$A$7,IF(B868&lt;PERCENTILE(OFFSET(B868,1-364,0,364,1),$C$8),$A$8,IF(B868&lt;PERCENTILE(OFFSET(B868,1-364,0,364,1),$C$9),$A$9,IF(B868&lt;PERCENTILE(OFFSET(B868,1-364,0,364,1),$C$10),$A$10,IF(B868&lt;PERCENTILE(OFFSET(B868,1-364,0,364,1),$C$11),$A$11,$A$12))))),""),IF(_xlpm.initState="","",IF(_xlpm.oversold,_xlpm.pctOnly,_xlpm.initState)))</f>
        <v/>
      </c>
      <c r="F868" s="119" t="n"/>
      <c r="G868" s="120">
        <f>IF(OR(B868="",C868=""),"",IF(OR(特征计算_周度!B851&gt;$B$15,特征计算_周度!C851&gt;$B$15,特征计算_周度!G851&gt;$B$15,特征计算_周度!E851&gt;$B$15,特征计算_周度!F851&gt;$B$15),IF(特征计算_周度!B851&gt;$B$15,"VIX ","")&amp;IF(特征计算_周度!C851&gt;$B$15,"HY ","")&amp;IF(特征计算_周度!G851&gt;$B$15,"Sahm ","")&amp;IF(特征计算_周度!E851&gt;$B$15,"趋势 ","")&amp;IF(特征计算_周度!F851&gt;$B$15,"斜率",""),"—"))</f>
        <v/>
      </c>
      <c r="H868" s="120">
        <f>IF(OR(B868="",C868=""),"",_xlfn.LET(_xlpm.dev,原始数据_周度!G851,_xlpm.minDev,MIN(OFFSET(原始数据_周度!G851,1-$D$17,0,$D$17,1)),_xlpm.bounce,_xlpm.dev-_xlpm.minDev,IF(AND(ISNUMBER(_xlpm.dev),ISNUMBER(_xlpm.minDev),_xlpm.minDev&lt;=$B$17,_xlpm.bounce&gt;=$F$17),"✅ 触发","—")))</f>
        <v/>
      </c>
      <c r="I868" s="172">
        <f>IFERROR(IF(特征计算_周度!H868&gt;$I$3,MIN($I$4,MAX(-$I$5,(特征计算_周度!H868-$I$3)*$I$4)),0),"")</f>
        <v/>
      </c>
    </row>
    <row r="869">
      <c r="A869" s="117">
        <f>特征计算_周度!A852</f>
        <v/>
      </c>
      <c r="B869" s="171">
        <f>IFERROR($A$3*特征计算_周度!B869+$B$3*特征计算_周度!C869+$C$3*特征计算_周度!D869+$D$3*特征计算_周度!E869+$E$3*特征计算_周度!F869+$F$3*特征计算_周度!H869,"")</f>
        <v/>
      </c>
      <c r="C869" s="118">
        <f>IFERROR(PERCENTILE(OFFSET(B869,1-364,0,364,1),$C$7),"")</f>
        <v/>
      </c>
      <c r="D869" s="118">
        <f>IFERROR(PERCENTILE(OFFSET(B869,1-364,0,364,1),$C$11),"")</f>
        <v/>
      </c>
      <c r="E869" s="122">
        <f>_xlfn.LET(_xlpm.initState,IF(OR(B869="",C869=""),"",IF(OR(特征计算_周度!B852&gt;$B$15,特征计算_周度!C852&gt;$B$15,特征计算_周度!G852&gt;$B$15,特征计算_周度!E852&gt;$B$15,特征计算_周度!F852&gt;$B$15),$A$12,IFERROR(IF(B869&lt;PERCENTILE(OFFSET(B869,1-364,0,364,1),$C$7),$A$7,IF(B869&lt;PERCENTILE(OFFSET(B869,1-364,0,364,1),$C$8),$A$8,IF(B869&lt;PERCENTILE(OFFSET(B869,1-364,0,364,1),$C$9),$A$9,IF(B869&lt;PERCENTILE(OFFSET(B869,1-364,0,364,1),$C$10),$A$10,IF(B869&lt;PERCENTILE(OFFSET(B869,1-364,0,364,1),$C$11),$A$11,$A$12))))),""))),_xlpm.dev,原始数据_周度!G852,_xlpm.minDev,MIN(OFFSET(原始数据_周度!G852,1-$D$17,0,$D$17,1)),_xlpm.bounce,_xlpm.dev-_xlpm.minDev,_xlpm.oversold,AND(ISNUMBER(_xlpm.dev),ISNUMBER(_xlpm.minDev),_xlpm.minDev&lt;=$B$17,_xlpm.bounce&gt;=$F$17,OR(_xlpm.initState=$A$12,_xlpm.initState=$A$11,_xlpm.initState=$A$10)),_xlpm.pctOnly,IFERROR(IF(B869&lt;PERCENTILE(OFFSET(B869,1-364,0,364,1),$C$7),$A$7,IF(B869&lt;PERCENTILE(OFFSET(B869,1-364,0,364,1),$C$8),$A$8,IF(B869&lt;PERCENTILE(OFFSET(B869,1-364,0,364,1),$C$9),$A$9,IF(B869&lt;PERCENTILE(OFFSET(B869,1-364,0,364,1),$C$10),$A$10,IF(B869&lt;PERCENTILE(OFFSET(B869,1-364,0,364,1),$C$11),$A$11,$A$12))))),""),IF(_xlpm.initState="","",IF(_xlpm.oversold,_xlpm.pctOnly,_xlpm.initState)))</f>
        <v/>
      </c>
      <c r="F869" s="119" t="n"/>
      <c r="G869" s="120">
        <f>IF(OR(B869="",C869=""),"",IF(OR(特征计算_周度!B852&gt;$B$15,特征计算_周度!C852&gt;$B$15,特征计算_周度!G852&gt;$B$15,特征计算_周度!E852&gt;$B$15,特征计算_周度!F852&gt;$B$15),IF(特征计算_周度!B852&gt;$B$15,"VIX ","")&amp;IF(特征计算_周度!C852&gt;$B$15,"HY ","")&amp;IF(特征计算_周度!G852&gt;$B$15,"Sahm ","")&amp;IF(特征计算_周度!E852&gt;$B$15,"趋势 ","")&amp;IF(特征计算_周度!F852&gt;$B$15,"斜率",""),"—"))</f>
        <v/>
      </c>
      <c r="H869" s="120">
        <f>IF(OR(B869="",C869=""),"",_xlfn.LET(_xlpm.dev,原始数据_周度!G852,_xlpm.minDev,MIN(OFFSET(原始数据_周度!G852,1-$D$17,0,$D$17,1)),_xlpm.bounce,_xlpm.dev-_xlpm.minDev,IF(AND(ISNUMBER(_xlpm.dev),ISNUMBER(_xlpm.minDev),_xlpm.minDev&lt;=$B$17,_xlpm.bounce&gt;=$F$17),"✅ 触发","—")))</f>
        <v/>
      </c>
      <c r="I869" s="172">
        <f>IFERROR(IF(特征计算_周度!H869&gt;$I$3,MIN($I$4,MAX(-$I$5,(特征计算_周度!H869-$I$3)*$I$4)),0),"")</f>
        <v/>
      </c>
    </row>
    <row r="870">
      <c r="A870" s="117">
        <f>特征计算_周度!A853</f>
        <v/>
      </c>
      <c r="B870" s="171">
        <f>IFERROR($A$3*特征计算_周度!B870+$B$3*特征计算_周度!C870+$C$3*特征计算_周度!D870+$D$3*特征计算_周度!E870+$E$3*特征计算_周度!F870+$F$3*特征计算_周度!H870,"")</f>
        <v/>
      </c>
      <c r="C870" s="118">
        <f>IFERROR(PERCENTILE(OFFSET(B870,1-364,0,364,1),$C$7),"")</f>
        <v/>
      </c>
      <c r="D870" s="118">
        <f>IFERROR(PERCENTILE(OFFSET(B870,1-364,0,364,1),$C$11),"")</f>
        <v/>
      </c>
      <c r="E870" s="122">
        <f>_xlfn.LET(_xlpm.initState,IF(OR(B870="",C870=""),"",IF(OR(特征计算_周度!B853&gt;$B$15,特征计算_周度!C853&gt;$B$15,特征计算_周度!G853&gt;$B$15,特征计算_周度!E853&gt;$B$15,特征计算_周度!F853&gt;$B$15),$A$12,IFERROR(IF(B870&lt;PERCENTILE(OFFSET(B870,1-364,0,364,1),$C$7),$A$7,IF(B870&lt;PERCENTILE(OFFSET(B870,1-364,0,364,1),$C$8),$A$8,IF(B870&lt;PERCENTILE(OFFSET(B870,1-364,0,364,1),$C$9),$A$9,IF(B870&lt;PERCENTILE(OFFSET(B870,1-364,0,364,1),$C$10),$A$10,IF(B870&lt;PERCENTILE(OFFSET(B870,1-364,0,364,1),$C$11),$A$11,$A$12))))),""))),_xlpm.dev,原始数据_周度!G853,_xlpm.minDev,MIN(OFFSET(原始数据_周度!G853,1-$D$17,0,$D$17,1)),_xlpm.bounce,_xlpm.dev-_xlpm.minDev,_xlpm.oversold,AND(ISNUMBER(_xlpm.dev),ISNUMBER(_xlpm.minDev),_xlpm.minDev&lt;=$B$17,_xlpm.bounce&gt;=$F$17,OR(_xlpm.initState=$A$12,_xlpm.initState=$A$11,_xlpm.initState=$A$10)),_xlpm.pctOnly,IFERROR(IF(B870&lt;PERCENTILE(OFFSET(B870,1-364,0,364,1),$C$7),$A$7,IF(B870&lt;PERCENTILE(OFFSET(B870,1-364,0,364,1),$C$8),$A$8,IF(B870&lt;PERCENTILE(OFFSET(B870,1-364,0,364,1),$C$9),$A$9,IF(B870&lt;PERCENTILE(OFFSET(B870,1-364,0,364,1),$C$10),$A$10,IF(B870&lt;PERCENTILE(OFFSET(B870,1-364,0,364,1),$C$11),$A$11,$A$12))))),""),IF(_xlpm.initState="","",IF(_xlpm.oversold,_xlpm.pctOnly,_xlpm.initState)))</f>
        <v/>
      </c>
      <c r="F870" s="119" t="n"/>
      <c r="G870" s="120">
        <f>IF(OR(B870="",C870=""),"",IF(OR(特征计算_周度!B853&gt;$B$15,特征计算_周度!C853&gt;$B$15,特征计算_周度!G853&gt;$B$15,特征计算_周度!E853&gt;$B$15,特征计算_周度!F853&gt;$B$15),IF(特征计算_周度!B853&gt;$B$15,"VIX ","")&amp;IF(特征计算_周度!C853&gt;$B$15,"HY ","")&amp;IF(特征计算_周度!G853&gt;$B$15,"Sahm ","")&amp;IF(特征计算_周度!E853&gt;$B$15,"趋势 ","")&amp;IF(特征计算_周度!F853&gt;$B$15,"斜率",""),"—"))</f>
        <v/>
      </c>
      <c r="H870" s="120">
        <f>IF(OR(B870="",C870=""),"",_xlfn.LET(_xlpm.dev,原始数据_周度!G853,_xlpm.minDev,MIN(OFFSET(原始数据_周度!G853,1-$D$17,0,$D$17,1)),_xlpm.bounce,_xlpm.dev-_xlpm.minDev,IF(AND(ISNUMBER(_xlpm.dev),ISNUMBER(_xlpm.minDev),_xlpm.minDev&lt;=$B$17,_xlpm.bounce&gt;=$F$17),"✅ 触发","—")))</f>
        <v/>
      </c>
      <c r="I870" s="172">
        <f>IFERROR(IF(特征计算_周度!H870&gt;$I$3,MIN($I$4,MAX(-$I$5,(特征计算_周度!H870-$I$3)*$I$4)),0),"")</f>
        <v/>
      </c>
    </row>
    <row r="871">
      <c r="A871" s="117">
        <f>特征计算_周度!A854</f>
        <v/>
      </c>
      <c r="B871" s="171">
        <f>IFERROR($A$3*特征计算_周度!B871+$B$3*特征计算_周度!C871+$C$3*特征计算_周度!D871+$D$3*特征计算_周度!E871+$E$3*特征计算_周度!F871+$F$3*特征计算_周度!H871,"")</f>
        <v/>
      </c>
      <c r="C871" s="118">
        <f>IFERROR(PERCENTILE(OFFSET(B871,1-364,0,364,1),$C$7),"")</f>
        <v/>
      </c>
      <c r="D871" s="118">
        <f>IFERROR(PERCENTILE(OFFSET(B871,1-364,0,364,1),$C$11),"")</f>
        <v/>
      </c>
      <c r="E871" s="122">
        <f>_xlfn.LET(_xlpm.initState,IF(OR(B871="",C871=""),"",IF(OR(特征计算_周度!B854&gt;$B$15,特征计算_周度!C854&gt;$B$15,特征计算_周度!G854&gt;$B$15,特征计算_周度!E854&gt;$B$15,特征计算_周度!F854&gt;$B$15),$A$12,IFERROR(IF(B871&lt;PERCENTILE(OFFSET(B871,1-364,0,364,1),$C$7),$A$7,IF(B871&lt;PERCENTILE(OFFSET(B871,1-364,0,364,1),$C$8),$A$8,IF(B871&lt;PERCENTILE(OFFSET(B871,1-364,0,364,1),$C$9),$A$9,IF(B871&lt;PERCENTILE(OFFSET(B871,1-364,0,364,1),$C$10),$A$10,IF(B871&lt;PERCENTILE(OFFSET(B871,1-364,0,364,1),$C$11),$A$11,$A$12))))),""))),_xlpm.dev,原始数据_周度!G854,_xlpm.minDev,MIN(OFFSET(原始数据_周度!G854,1-$D$17,0,$D$17,1)),_xlpm.bounce,_xlpm.dev-_xlpm.minDev,_xlpm.oversold,AND(ISNUMBER(_xlpm.dev),ISNUMBER(_xlpm.minDev),_xlpm.minDev&lt;=$B$17,_xlpm.bounce&gt;=$F$17,OR(_xlpm.initState=$A$12,_xlpm.initState=$A$11,_xlpm.initState=$A$10)),_xlpm.pctOnly,IFERROR(IF(B871&lt;PERCENTILE(OFFSET(B871,1-364,0,364,1),$C$7),$A$7,IF(B871&lt;PERCENTILE(OFFSET(B871,1-364,0,364,1),$C$8),$A$8,IF(B871&lt;PERCENTILE(OFFSET(B871,1-364,0,364,1),$C$9),$A$9,IF(B871&lt;PERCENTILE(OFFSET(B871,1-364,0,364,1),$C$10),$A$10,IF(B871&lt;PERCENTILE(OFFSET(B871,1-364,0,364,1),$C$11),$A$11,$A$12))))),""),IF(_xlpm.initState="","",IF(_xlpm.oversold,_xlpm.pctOnly,_xlpm.initState)))</f>
        <v/>
      </c>
      <c r="F871" s="119" t="n"/>
      <c r="G871" s="120">
        <f>IF(OR(B871="",C871=""),"",IF(OR(特征计算_周度!B854&gt;$B$15,特征计算_周度!C854&gt;$B$15,特征计算_周度!G854&gt;$B$15,特征计算_周度!E854&gt;$B$15,特征计算_周度!F854&gt;$B$15),IF(特征计算_周度!B854&gt;$B$15,"VIX ","")&amp;IF(特征计算_周度!C854&gt;$B$15,"HY ","")&amp;IF(特征计算_周度!G854&gt;$B$15,"Sahm ","")&amp;IF(特征计算_周度!E854&gt;$B$15,"趋势 ","")&amp;IF(特征计算_周度!F854&gt;$B$15,"斜率",""),"—"))</f>
        <v/>
      </c>
      <c r="H871" s="120">
        <f>IF(OR(B871="",C871=""),"",_xlfn.LET(_xlpm.dev,原始数据_周度!G854,_xlpm.minDev,MIN(OFFSET(原始数据_周度!G854,1-$D$17,0,$D$17,1)),_xlpm.bounce,_xlpm.dev-_xlpm.minDev,IF(AND(ISNUMBER(_xlpm.dev),ISNUMBER(_xlpm.minDev),_xlpm.minDev&lt;=$B$17,_xlpm.bounce&gt;=$F$17),"✅ 触发","—")))</f>
        <v/>
      </c>
      <c r="I871" s="172">
        <f>IFERROR(IF(特征计算_周度!H871&gt;$I$3,MIN($I$4,MAX(-$I$5,(特征计算_周度!H871-$I$3)*$I$4)),0),"")</f>
        <v/>
      </c>
    </row>
    <row r="872">
      <c r="A872" s="117">
        <f>特征计算_周度!A855</f>
        <v/>
      </c>
      <c r="B872" s="171">
        <f>IFERROR($A$3*特征计算_周度!B872+$B$3*特征计算_周度!C872+$C$3*特征计算_周度!D872+$D$3*特征计算_周度!E872+$E$3*特征计算_周度!F872+$F$3*特征计算_周度!H872,"")</f>
        <v/>
      </c>
      <c r="C872" s="118">
        <f>IFERROR(PERCENTILE(OFFSET(B872,1-364,0,364,1),$C$7),"")</f>
        <v/>
      </c>
      <c r="D872" s="118">
        <f>IFERROR(PERCENTILE(OFFSET(B872,1-364,0,364,1),$C$11),"")</f>
        <v/>
      </c>
      <c r="E872" s="122">
        <f>_xlfn.LET(_xlpm.initState,IF(OR(B872="",C872=""),"",IF(OR(特征计算_周度!B855&gt;$B$15,特征计算_周度!C855&gt;$B$15,特征计算_周度!G855&gt;$B$15,特征计算_周度!E855&gt;$B$15,特征计算_周度!F855&gt;$B$15),$A$12,IFERROR(IF(B872&lt;PERCENTILE(OFFSET(B872,1-364,0,364,1),$C$7),$A$7,IF(B872&lt;PERCENTILE(OFFSET(B872,1-364,0,364,1),$C$8),$A$8,IF(B872&lt;PERCENTILE(OFFSET(B872,1-364,0,364,1),$C$9),$A$9,IF(B872&lt;PERCENTILE(OFFSET(B872,1-364,0,364,1),$C$10),$A$10,IF(B872&lt;PERCENTILE(OFFSET(B872,1-364,0,364,1),$C$11),$A$11,$A$12))))),""))),_xlpm.dev,原始数据_周度!G855,_xlpm.minDev,MIN(OFFSET(原始数据_周度!G855,1-$D$17,0,$D$17,1)),_xlpm.bounce,_xlpm.dev-_xlpm.minDev,_xlpm.oversold,AND(ISNUMBER(_xlpm.dev),ISNUMBER(_xlpm.minDev),_xlpm.minDev&lt;=$B$17,_xlpm.bounce&gt;=$F$17,OR(_xlpm.initState=$A$12,_xlpm.initState=$A$11,_xlpm.initState=$A$10)),_xlpm.pctOnly,IFERROR(IF(B872&lt;PERCENTILE(OFFSET(B872,1-364,0,364,1),$C$7),$A$7,IF(B872&lt;PERCENTILE(OFFSET(B872,1-364,0,364,1),$C$8),$A$8,IF(B872&lt;PERCENTILE(OFFSET(B872,1-364,0,364,1),$C$9),$A$9,IF(B872&lt;PERCENTILE(OFFSET(B872,1-364,0,364,1),$C$10),$A$10,IF(B872&lt;PERCENTILE(OFFSET(B872,1-364,0,364,1),$C$11),$A$11,$A$12))))),""),IF(_xlpm.initState="","",IF(_xlpm.oversold,_xlpm.pctOnly,_xlpm.initState)))</f>
        <v/>
      </c>
      <c r="F872" s="119" t="n"/>
      <c r="G872" s="120">
        <f>IF(OR(B872="",C872=""),"",IF(OR(特征计算_周度!B855&gt;$B$15,特征计算_周度!C855&gt;$B$15,特征计算_周度!G855&gt;$B$15,特征计算_周度!E855&gt;$B$15,特征计算_周度!F855&gt;$B$15),IF(特征计算_周度!B855&gt;$B$15,"VIX ","")&amp;IF(特征计算_周度!C855&gt;$B$15,"HY ","")&amp;IF(特征计算_周度!G855&gt;$B$15,"Sahm ","")&amp;IF(特征计算_周度!E855&gt;$B$15,"趋势 ","")&amp;IF(特征计算_周度!F855&gt;$B$15,"斜率",""),"—"))</f>
        <v/>
      </c>
      <c r="H872" s="120">
        <f>IF(OR(B872="",C872=""),"",_xlfn.LET(_xlpm.dev,原始数据_周度!G855,_xlpm.minDev,MIN(OFFSET(原始数据_周度!G855,1-$D$17,0,$D$17,1)),_xlpm.bounce,_xlpm.dev-_xlpm.minDev,IF(AND(ISNUMBER(_xlpm.dev),ISNUMBER(_xlpm.minDev),_xlpm.minDev&lt;=$B$17,_xlpm.bounce&gt;=$F$17),"✅ 触发","—")))</f>
        <v/>
      </c>
      <c r="I872" s="172">
        <f>IFERROR(IF(特征计算_周度!H872&gt;$I$3,MIN($I$4,MAX(-$I$5,(特征计算_周度!H872-$I$3)*$I$4)),0),"")</f>
        <v/>
      </c>
    </row>
    <row r="873">
      <c r="A873" s="117">
        <f>特征计算_周度!A856</f>
        <v/>
      </c>
      <c r="B873" s="171">
        <f>IFERROR($A$3*特征计算_周度!B873+$B$3*特征计算_周度!C873+$C$3*特征计算_周度!D873+$D$3*特征计算_周度!E873+$E$3*特征计算_周度!F873+$F$3*特征计算_周度!H873,"")</f>
        <v/>
      </c>
      <c r="C873" s="118">
        <f>IFERROR(PERCENTILE(OFFSET(B873,1-364,0,364,1),$C$7),"")</f>
        <v/>
      </c>
      <c r="D873" s="118">
        <f>IFERROR(PERCENTILE(OFFSET(B873,1-364,0,364,1),$C$11),"")</f>
        <v/>
      </c>
      <c r="E873" s="122">
        <f>_xlfn.LET(_xlpm.initState,IF(OR(B873="",C873=""),"",IF(OR(特征计算_周度!B856&gt;$B$15,特征计算_周度!C856&gt;$B$15,特征计算_周度!G856&gt;$B$15,特征计算_周度!E856&gt;$B$15,特征计算_周度!F856&gt;$B$15),$A$12,IFERROR(IF(B873&lt;PERCENTILE(OFFSET(B873,1-364,0,364,1),$C$7),$A$7,IF(B873&lt;PERCENTILE(OFFSET(B873,1-364,0,364,1),$C$8),$A$8,IF(B873&lt;PERCENTILE(OFFSET(B873,1-364,0,364,1),$C$9),$A$9,IF(B873&lt;PERCENTILE(OFFSET(B873,1-364,0,364,1),$C$10),$A$10,IF(B873&lt;PERCENTILE(OFFSET(B873,1-364,0,364,1),$C$11),$A$11,$A$12))))),""))),_xlpm.dev,原始数据_周度!G856,_xlpm.minDev,MIN(OFFSET(原始数据_周度!G856,1-$D$17,0,$D$17,1)),_xlpm.bounce,_xlpm.dev-_xlpm.minDev,_xlpm.oversold,AND(ISNUMBER(_xlpm.dev),ISNUMBER(_xlpm.minDev),_xlpm.minDev&lt;=$B$17,_xlpm.bounce&gt;=$F$17,OR(_xlpm.initState=$A$12,_xlpm.initState=$A$11,_xlpm.initState=$A$10)),_xlpm.pctOnly,IFERROR(IF(B873&lt;PERCENTILE(OFFSET(B873,1-364,0,364,1),$C$7),$A$7,IF(B873&lt;PERCENTILE(OFFSET(B873,1-364,0,364,1),$C$8),$A$8,IF(B873&lt;PERCENTILE(OFFSET(B873,1-364,0,364,1),$C$9),$A$9,IF(B873&lt;PERCENTILE(OFFSET(B873,1-364,0,364,1),$C$10),$A$10,IF(B873&lt;PERCENTILE(OFFSET(B873,1-364,0,364,1),$C$11),$A$11,$A$12))))),""),IF(_xlpm.initState="","",IF(_xlpm.oversold,_xlpm.pctOnly,_xlpm.initState)))</f>
        <v/>
      </c>
      <c r="F873" s="119" t="n"/>
      <c r="G873" s="120">
        <f>IF(OR(B873="",C873=""),"",IF(OR(特征计算_周度!B856&gt;$B$15,特征计算_周度!C856&gt;$B$15,特征计算_周度!G856&gt;$B$15,特征计算_周度!E856&gt;$B$15,特征计算_周度!F856&gt;$B$15),IF(特征计算_周度!B856&gt;$B$15,"VIX ","")&amp;IF(特征计算_周度!C856&gt;$B$15,"HY ","")&amp;IF(特征计算_周度!G856&gt;$B$15,"Sahm ","")&amp;IF(特征计算_周度!E856&gt;$B$15,"趋势 ","")&amp;IF(特征计算_周度!F856&gt;$B$15,"斜率",""),"—"))</f>
        <v/>
      </c>
      <c r="H873" s="120">
        <f>IF(OR(B873="",C873=""),"",_xlfn.LET(_xlpm.dev,原始数据_周度!G856,_xlpm.minDev,MIN(OFFSET(原始数据_周度!G856,1-$D$17,0,$D$17,1)),_xlpm.bounce,_xlpm.dev-_xlpm.minDev,IF(AND(ISNUMBER(_xlpm.dev),ISNUMBER(_xlpm.minDev),_xlpm.minDev&lt;=$B$17,_xlpm.bounce&gt;=$F$17),"✅ 触发","—")))</f>
        <v/>
      </c>
      <c r="I873" s="172">
        <f>IFERROR(IF(特征计算_周度!H873&gt;$I$3,MIN($I$4,MAX(-$I$5,(特征计算_周度!H873-$I$3)*$I$4)),0),"")</f>
        <v/>
      </c>
    </row>
    <row r="874">
      <c r="A874" s="117">
        <f>特征计算_周度!A857</f>
        <v/>
      </c>
      <c r="B874" s="171">
        <f>IFERROR($A$3*特征计算_周度!B874+$B$3*特征计算_周度!C874+$C$3*特征计算_周度!D874+$D$3*特征计算_周度!E874+$E$3*特征计算_周度!F874+$F$3*特征计算_周度!H874,"")</f>
        <v/>
      </c>
      <c r="C874" s="118">
        <f>IFERROR(PERCENTILE(OFFSET(B874,1-364,0,364,1),$C$7),"")</f>
        <v/>
      </c>
      <c r="D874" s="118">
        <f>IFERROR(PERCENTILE(OFFSET(B874,1-364,0,364,1),$C$11),"")</f>
        <v/>
      </c>
      <c r="E874" s="122">
        <f>_xlfn.LET(_xlpm.initState,IF(OR(B874="",C874=""),"",IF(OR(特征计算_周度!B857&gt;$B$15,特征计算_周度!C857&gt;$B$15,特征计算_周度!G857&gt;$B$15,特征计算_周度!E857&gt;$B$15,特征计算_周度!F857&gt;$B$15),$A$12,IFERROR(IF(B874&lt;PERCENTILE(OFFSET(B874,1-364,0,364,1),$C$7),$A$7,IF(B874&lt;PERCENTILE(OFFSET(B874,1-364,0,364,1),$C$8),$A$8,IF(B874&lt;PERCENTILE(OFFSET(B874,1-364,0,364,1),$C$9),$A$9,IF(B874&lt;PERCENTILE(OFFSET(B874,1-364,0,364,1),$C$10),$A$10,IF(B874&lt;PERCENTILE(OFFSET(B874,1-364,0,364,1),$C$11),$A$11,$A$12))))),""))),_xlpm.dev,原始数据_周度!G857,_xlpm.minDev,MIN(OFFSET(原始数据_周度!G857,1-$D$17,0,$D$17,1)),_xlpm.bounce,_xlpm.dev-_xlpm.minDev,_xlpm.oversold,AND(ISNUMBER(_xlpm.dev),ISNUMBER(_xlpm.minDev),_xlpm.minDev&lt;=$B$17,_xlpm.bounce&gt;=$F$17,OR(_xlpm.initState=$A$12,_xlpm.initState=$A$11,_xlpm.initState=$A$10)),_xlpm.pctOnly,IFERROR(IF(B874&lt;PERCENTILE(OFFSET(B874,1-364,0,364,1),$C$7),$A$7,IF(B874&lt;PERCENTILE(OFFSET(B874,1-364,0,364,1),$C$8),$A$8,IF(B874&lt;PERCENTILE(OFFSET(B874,1-364,0,364,1),$C$9),$A$9,IF(B874&lt;PERCENTILE(OFFSET(B874,1-364,0,364,1),$C$10),$A$10,IF(B874&lt;PERCENTILE(OFFSET(B874,1-364,0,364,1),$C$11),$A$11,$A$12))))),""),IF(_xlpm.initState="","",IF(_xlpm.oversold,_xlpm.pctOnly,_xlpm.initState)))</f>
        <v/>
      </c>
      <c r="F874" s="119" t="n"/>
      <c r="G874" s="120">
        <f>IF(OR(B874="",C874=""),"",IF(OR(特征计算_周度!B857&gt;$B$15,特征计算_周度!C857&gt;$B$15,特征计算_周度!G857&gt;$B$15,特征计算_周度!E857&gt;$B$15,特征计算_周度!F857&gt;$B$15),IF(特征计算_周度!B857&gt;$B$15,"VIX ","")&amp;IF(特征计算_周度!C857&gt;$B$15,"HY ","")&amp;IF(特征计算_周度!G857&gt;$B$15,"Sahm ","")&amp;IF(特征计算_周度!E857&gt;$B$15,"趋势 ","")&amp;IF(特征计算_周度!F857&gt;$B$15,"斜率",""),"—"))</f>
        <v/>
      </c>
      <c r="H874" s="120">
        <f>IF(OR(B874="",C874=""),"",_xlfn.LET(_xlpm.dev,原始数据_周度!G857,_xlpm.minDev,MIN(OFFSET(原始数据_周度!G857,1-$D$17,0,$D$17,1)),_xlpm.bounce,_xlpm.dev-_xlpm.minDev,IF(AND(ISNUMBER(_xlpm.dev),ISNUMBER(_xlpm.minDev),_xlpm.minDev&lt;=$B$17,_xlpm.bounce&gt;=$F$17),"✅ 触发","—")))</f>
        <v/>
      </c>
      <c r="I874" s="172">
        <f>IFERROR(IF(特征计算_周度!H874&gt;$I$3,MIN($I$4,MAX(-$I$5,(特征计算_周度!H874-$I$3)*$I$4)),0),"")</f>
        <v/>
      </c>
    </row>
    <row r="875">
      <c r="A875" s="117">
        <f>特征计算_周度!A858</f>
        <v/>
      </c>
      <c r="B875" s="171">
        <f>IFERROR($A$3*特征计算_周度!B875+$B$3*特征计算_周度!C875+$C$3*特征计算_周度!D875+$D$3*特征计算_周度!E875+$E$3*特征计算_周度!F875+$F$3*特征计算_周度!H875,"")</f>
        <v/>
      </c>
      <c r="C875" s="118">
        <f>IFERROR(PERCENTILE(OFFSET(B875,1-364,0,364,1),$C$7),"")</f>
        <v/>
      </c>
      <c r="D875" s="118">
        <f>IFERROR(PERCENTILE(OFFSET(B875,1-364,0,364,1),$C$11),"")</f>
        <v/>
      </c>
      <c r="E875" s="122">
        <f>_xlfn.LET(_xlpm.initState,IF(OR(B875="",C875=""),"",IF(OR(特征计算_周度!B858&gt;$B$15,特征计算_周度!C858&gt;$B$15,特征计算_周度!G858&gt;$B$15,特征计算_周度!E858&gt;$B$15,特征计算_周度!F858&gt;$B$15),$A$12,IFERROR(IF(B875&lt;PERCENTILE(OFFSET(B875,1-364,0,364,1),$C$7),$A$7,IF(B875&lt;PERCENTILE(OFFSET(B875,1-364,0,364,1),$C$8),$A$8,IF(B875&lt;PERCENTILE(OFFSET(B875,1-364,0,364,1),$C$9),$A$9,IF(B875&lt;PERCENTILE(OFFSET(B875,1-364,0,364,1),$C$10),$A$10,IF(B875&lt;PERCENTILE(OFFSET(B875,1-364,0,364,1),$C$11),$A$11,$A$12))))),""))),_xlpm.dev,原始数据_周度!G858,_xlpm.minDev,MIN(OFFSET(原始数据_周度!G858,1-$D$17,0,$D$17,1)),_xlpm.bounce,_xlpm.dev-_xlpm.minDev,_xlpm.oversold,AND(ISNUMBER(_xlpm.dev),ISNUMBER(_xlpm.minDev),_xlpm.minDev&lt;=$B$17,_xlpm.bounce&gt;=$F$17,OR(_xlpm.initState=$A$12,_xlpm.initState=$A$11,_xlpm.initState=$A$10)),_xlpm.pctOnly,IFERROR(IF(B875&lt;PERCENTILE(OFFSET(B875,1-364,0,364,1),$C$7),$A$7,IF(B875&lt;PERCENTILE(OFFSET(B875,1-364,0,364,1),$C$8),$A$8,IF(B875&lt;PERCENTILE(OFFSET(B875,1-364,0,364,1),$C$9),$A$9,IF(B875&lt;PERCENTILE(OFFSET(B875,1-364,0,364,1),$C$10),$A$10,IF(B875&lt;PERCENTILE(OFFSET(B875,1-364,0,364,1),$C$11),$A$11,$A$12))))),""),IF(_xlpm.initState="","",IF(_xlpm.oversold,_xlpm.pctOnly,_xlpm.initState)))</f>
        <v/>
      </c>
      <c r="F875" s="119" t="n"/>
      <c r="G875" s="120">
        <f>IF(OR(B875="",C875=""),"",IF(OR(特征计算_周度!B858&gt;$B$15,特征计算_周度!C858&gt;$B$15,特征计算_周度!G858&gt;$B$15,特征计算_周度!E858&gt;$B$15,特征计算_周度!F858&gt;$B$15),IF(特征计算_周度!B858&gt;$B$15,"VIX ","")&amp;IF(特征计算_周度!C858&gt;$B$15,"HY ","")&amp;IF(特征计算_周度!G858&gt;$B$15,"Sahm ","")&amp;IF(特征计算_周度!E858&gt;$B$15,"趋势 ","")&amp;IF(特征计算_周度!F858&gt;$B$15,"斜率",""),"—"))</f>
        <v/>
      </c>
      <c r="H875" s="120">
        <f>IF(OR(B875="",C875=""),"",_xlfn.LET(_xlpm.dev,原始数据_周度!G858,_xlpm.minDev,MIN(OFFSET(原始数据_周度!G858,1-$D$17,0,$D$17,1)),_xlpm.bounce,_xlpm.dev-_xlpm.minDev,IF(AND(ISNUMBER(_xlpm.dev),ISNUMBER(_xlpm.minDev),_xlpm.minDev&lt;=$B$17,_xlpm.bounce&gt;=$F$17),"✅ 触发","—")))</f>
        <v/>
      </c>
      <c r="I875" s="172">
        <f>IFERROR(IF(特征计算_周度!H875&gt;$I$3,MIN($I$4,MAX(-$I$5,(特征计算_周度!H875-$I$3)*$I$4)),0),"")</f>
        <v/>
      </c>
    </row>
    <row r="876">
      <c r="A876" s="117">
        <f>特征计算_周度!A859</f>
        <v/>
      </c>
      <c r="B876" s="171">
        <f>IFERROR($A$3*特征计算_周度!B876+$B$3*特征计算_周度!C876+$C$3*特征计算_周度!D876+$D$3*特征计算_周度!E876+$E$3*特征计算_周度!F876+$F$3*特征计算_周度!H876,"")</f>
        <v/>
      </c>
      <c r="C876" s="118">
        <f>IFERROR(PERCENTILE(OFFSET(B876,1-364,0,364,1),$C$7),"")</f>
        <v/>
      </c>
      <c r="D876" s="118">
        <f>IFERROR(PERCENTILE(OFFSET(B876,1-364,0,364,1),$C$11),"")</f>
        <v/>
      </c>
      <c r="E876" s="122">
        <f>_xlfn.LET(_xlpm.initState,IF(OR(B876="",C876=""),"",IF(OR(特征计算_周度!B859&gt;$B$15,特征计算_周度!C859&gt;$B$15,特征计算_周度!G859&gt;$B$15,特征计算_周度!E859&gt;$B$15,特征计算_周度!F859&gt;$B$15),$A$12,IFERROR(IF(B876&lt;PERCENTILE(OFFSET(B876,1-364,0,364,1),$C$7),$A$7,IF(B876&lt;PERCENTILE(OFFSET(B876,1-364,0,364,1),$C$8),$A$8,IF(B876&lt;PERCENTILE(OFFSET(B876,1-364,0,364,1),$C$9),$A$9,IF(B876&lt;PERCENTILE(OFFSET(B876,1-364,0,364,1),$C$10),$A$10,IF(B876&lt;PERCENTILE(OFFSET(B876,1-364,0,364,1),$C$11),$A$11,$A$12))))),""))),_xlpm.dev,原始数据_周度!G859,_xlpm.minDev,MIN(OFFSET(原始数据_周度!G859,1-$D$17,0,$D$17,1)),_xlpm.bounce,_xlpm.dev-_xlpm.minDev,_xlpm.oversold,AND(ISNUMBER(_xlpm.dev),ISNUMBER(_xlpm.minDev),_xlpm.minDev&lt;=$B$17,_xlpm.bounce&gt;=$F$17,OR(_xlpm.initState=$A$12,_xlpm.initState=$A$11,_xlpm.initState=$A$10)),_xlpm.pctOnly,IFERROR(IF(B876&lt;PERCENTILE(OFFSET(B876,1-364,0,364,1),$C$7),$A$7,IF(B876&lt;PERCENTILE(OFFSET(B876,1-364,0,364,1),$C$8),$A$8,IF(B876&lt;PERCENTILE(OFFSET(B876,1-364,0,364,1),$C$9),$A$9,IF(B876&lt;PERCENTILE(OFFSET(B876,1-364,0,364,1),$C$10),$A$10,IF(B876&lt;PERCENTILE(OFFSET(B876,1-364,0,364,1),$C$11),$A$11,$A$12))))),""),IF(_xlpm.initState="","",IF(_xlpm.oversold,_xlpm.pctOnly,_xlpm.initState)))</f>
        <v/>
      </c>
      <c r="F876" s="119" t="n"/>
      <c r="G876" s="120">
        <f>IF(OR(B876="",C876=""),"",IF(OR(特征计算_周度!B859&gt;$B$15,特征计算_周度!C859&gt;$B$15,特征计算_周度!G859&gt;$B$15,特征计算_周度!E859&gt;$B$15,特征计算_周度!F859&gt;$B$15),IF(特征计算_周度!B859&gt;$B$15,"VIX ","")&amp;IF(特征计算_周度!C859&gt;$B$15,"HY ","")&amp;IF(特征计算_周度!G859&gt;$B$15,"Sahm ","")&amp;IF(特征计算_周度!E859&gt;$B$15,"趋势 ","")&amp;IF(特征计算_周度!F859&gt;$B$15,"斜率",""),"—"))</f>
        <v/>
      </c>
      <c r="H876" s="120">
        <f>IF(OR(B876="",C876=""),"",_xlfn.LET(_xlpm.dev,原始数据_周度!G859,_xlpm.minDev,MIN(OFFSET(原始数据_周度!G859,1-$D$17,0,$D$17,1)),_xlpm.bounce,_xlpm.dev-_xlpm.minDev,IF(AND(ISNUMBER(_xlpm.dev),ISNUMBER(_xlpm.minDev),_xlpm.minDev&lt;=$B$17,_xlpm.bounce&gt;=$F$17),"✅ 触发","—")))</f>
        <v/>
      </c>
      <c r="I876" s="172">
        <f>IFERROR(IF(特征计算_周度!H876&gt;$I$3,MIN($I$4,MAX(-$I$5,(特征计算_周度!H876-$I$3)*$I$4)),0),"")</f>
        <v/>
      </c>
    </row>
    <row r="877">
      <c r="A877" s="117">
        <f>特征计算_周度!A860</f>
        <v/>
      </c>
      <c r="B877" s="171">
        <f>IFERROR($A$3*特征计算_周度!B877+$B$3*特征计算_周度!C877+$C$3*特征计算_周度!D877+$D$3*特征计算_周度!E877+$E$3*特征计算_周度!F877+$F$3*特征计算_周度!H877,"")</f>
        <v/>
      </c>
      <c r="C877" s="118">
        <f>IFERROR(PERCENTILE(OFFSET(B877,1-364,0,364,1),$C$7),"")</f>
        <v/>
      </c>
      <c r="D877" s="118">
        <f>IFERROR(PERCENTILE(OFFSET(B877,1-364,0,364,1),$C$11),"")</f>
        <v/>
      </c>
      <c r="E877" s="122">
        <f>_xlfn.LET(_xlpm.initState,IF(OR(B877="",C877=""),"",IF(OR(特征计算_周度!B860&gt;$B$15,特征计算_周度!C860&gt;$B$15,特征计算_周度!G860&gt;$B$15,特征计算_周度!E860&gt;$B$15,特征计算_周度!F860&gt;$B$15),$A$12,IFERROR(IF(B877&lt;PERCENTILE(OFFSET(B877,1-364,0,364,1),$C$7),$A$7,IF(B877&lt;PERCENTILE(OFFSET(B877,1-364,0,364,1),$C$8),$A$8,IF(B877&lt;PERCENTILE(OFFSET(B877,1-364,0,364,1),$C$9),$A$9,IF(B877&lt;PERCENTILE(OFFSET(B877,1-364,0,364,1),$C$10),$A$10,IF(B877&lt;PERCENTILE(OFFSET(B877,1-364,0,364,1),$C$11),$A$11,$A$12))))),""))),_xlpm.dev,原始数据_周度!G860,_xlpm.minDev,MIN(OFFSET(原始数据_周度!G860,1-$D$17,0,$D$17,1)),_xlpm.bounce,_xlpm.dev-_xlpm.minDev,_xlpm.oversold,AND(ISNUMBER(_xlpm.dev),ISNUMBER(_xlpm.minDev),_xlpm.minDev&lt;=$B$17,_xlpm.bounce&gt;=$F$17,OR(_xlpm.initState=$A$12,_xlpm.initState=$A$11,_xlpm.initState=$A$10)),_xlpm.pctOnly,IFERROR(IF(B877&lt;PERCENTILE(OFFSET(B877,1-364,0,364,1),$C$7),$A$7,IF(B877&lt;PERCENTILE(OFFSET(B877,1-364,0,364,1),$C$8),$A$8,IF(B877&lt;PERCENTILE(OFFSET(B877,1-364,0,364,1),$C$9),$A$9,IF(B877&lt;PERCENTILE(OFFSET(B877,1-364,0,364,1),$C$10),$A$10,IF(B877&lt;PERCENTILE(OFFSET(B877,1-364,0,364,1),$C$11),$A$11,$A$12))))),""),IF(_xlpm.initState="","",IF(_xlpm.oversold,_xlpm.pctOnly,_xlpm.initState)))</f>
        <v/>
      </c>
      <c r="F877" s="119" t="n"/>
      <c r="G877" s="120">
        <f>IF(OR(B877="",C877=""),"",IF(OR(特征计算_周度!B860&gt;$B$15,特征计算_周度!C860&gt;$B$15,特征计算_周度!G860&gt;$B$15,特征计算_周度!E860&gt;$B$15,特征计算_周度!F860&gt;$B$15),IF(特征计算_周度!B860&gt;$B$15,"VIX ","")&amp;IF(特征计算_周度!C860&gt;$B$15,"HY ","")&amp;IF(特征计算_周度!G860&gt;$B$15,"Sahm ","")&amp;IF(特征计算_周度!E860&gt;$B$15,"趋势 ","")&amp;IF(特征计算_周度!F860&gt;$B$15,"斜率",""),"—"))</f>
        <v/>
      </c>
      <c r="H877" s="120">
        <f>IF(OR(B877="",C877=""),"",_xlfn.LET(_xlpm.dev,原始数据_周度!G860,_xlpm.minDev,MIN(OFFSET(原始数据_周度!G860,1-$D$17,0,$D$17,1)),_xlpm.bounce,_xlpm.dev-_xlpm.minDev,IF(AND(ISNUMBER(_xlpm.dev),ISNUMBER(_xlpm.minDev),_xlpm.minDev&lt;=$B$17,_xlpm.bounce&gt;=$F$17),"✅ 触发","—")))</f>
        <v/>
      </c>
      <c r="I877" s="172">
        <f>IFERROR(IF(特征计算_周度!H877&gt;$I$3,MIN($I$4,MAX(-$I$5,(特征计算_周度!H877-$I$3)*$I$4)),0),"")</f>
        <v/>
      </c>
    </row>
    <row r="878">
      <c r="A878" s="117">
        <f>特征计算_周度!A861</f>
        <v/>
      </c>
      <c r="B878" s="171">
        <f>IFERROR($A$3*特征计算_周度!B878+$B$3*特征计算_周度!C878+$C$3*特征计算_周度!D878+$D$3*特征计算_周度!E878+$E$3*特征计算_周度!F878+$F$3*特征计算_周度!H878,"")</f>
        <v/>
      </c>
      <c r="C878" s="118">
        <f>IFERROR(PERCENTILE(OFFSET(B878,1-364,0,364,1),$C$7),"")</f>
        <v/>
      </c>
      <c r="D878" s="118">
        <f>IFERROR(PERCENTILE(OFFSET(B878,1-364,0,364,1),$C$11),"")</f>
        <v/>
      </c>
      <c r="E878" s="122">
        <f>_xlfn.LET(_xlpm.initState,IF(OR(B878="",C878=""),"",IF(OR(特征计算_周度!B861&gt;$B$15,特征计算_周度!C861&gt;$B$15,特征计算_周度!G861&gt;$B$15,特征计算_周度!E861&gt;$B$15,特征计算_周度!F861&gt;$B$15),$A$12,IFERROR(IF(B878&lt;PERCENTILE(OFFSET(B878,1-364,0,364,1),$C$7),$A$7,IF(B878&lt;PERCENTILE(OFFSET(B878,1-364,0,364,1),$C$8),$A$8,IF(B878&lt;PERCENTILE(OFFSET(B878,1-364,0,364,1),$C$9),$A$9,IF(B878&lt;PERCENTILE(OFFSET(B878,1-364,0,364,1),$C$10),$A$10,IF(B878&lt;PERCENTILE(OFFSET(B878,1-364,0,364,1),$C$11),$A$11,$A$12))))),""))),_xlpm.dev,原始数据_周度!G861,_xlpm.minDev,MIN(OFFSET(原始数据_周度!G861,1-$D$17,0,$D$17,1)),_xlpm.bounce,_xlpm.dev-_xlpm.minDev,_xlpm.oversold,AND(ISNUMBER(_xlpm.dev),ISNUMBER(_xlpm.minDev),_xlpm.minDev&lt;=$B$17,_xlpm.bounce&gt;=$F$17,OR(_xlpm.initState=$A$12,_xlpm.initState=$A$11,_xlpm.initState=$A$10)),_xlpm.pctOnly,IFERROR(IF(B878&lt;PERCENTILE(OFFSET(B878,1-364,0,364,1),$C$7),$A$7,IF(B878&lt;PERCENTILE(OFFSET(B878,1-364,0,364,1),$C$8),$A$8,IF(B878&lt;PERCENTILE(OFFSET(B878,1-364,0,364,1),$C$9),$A$9,IF(B878&lt;PERCENTILE(OFFSET(B878,1-364,0,364,1),$C$10),$A$10,IF(B878&lt;PERCENTILE(OFFSET(B878,1-364,0,364,1),$C$11),$A$11,$A$12))))),""),IF(_xlpm.initState="","",IF(_xlpm.oversold,_xlpm.pctOnly,_xlpm.initState)))</f>
        <v/>
      </c>
      <c r="F878" s="119" t="n"/>
      <c r="G878" s="120">
        <f>IF(OR(B878="",C878=""),"",IF(OR(特征计算_周度!B861&gt;$B$15,特征计算_周度!C861&gt;$B$15,特征计算_周度!G861&gt;$B$15,特征计算_周度!E861&gt;$B$15,特征计算_周度!F861&gt;$B$15),IF(特征计算_周度!B861&gt;$B$15,"VIX ","")&amp;IF(特征计算_周度!C861&gt;$B$15,"HY ","")&amp;IF(特征计算_周度!G861&gt;$B$15,"Sahm ","")&amp;IF(特征计算_周度!E861&gt;$B$15,"趋势 ","")&amp;IF(特征计算_周度!F861&gt;$B$15,"斜率",""),"—"))</f>
        <v/>
      </c>
      <c r="H878" s="120">
        <f>IF(OR(B878="",C878=""),"",_xlfn.LET(_xlpm.dev,原始数据_周度!G861,_xlpm.minDev,MIN(OFFSET(原始数据_周度!G861,1-$D$17,0,$D$17,1)),_xlpm.bounce,_xlpm.dev-_xlpm.minDev,IF(AND(ISNUMBER(_xlpm.dev),ISNUMBER(_xlpm.minDev),_xlpm.minDev&lt;=$B$17,_xlpm.bounce&gt;=$F$17),"✅ 触发","—")))</f>
        <v/>
      </c>
      <c r="I878" s="172">
        <f>IFERROR(IF(特征计算_周度!H878&gt;$I$3,MIN($I$4,MAX(-$I$5,(特征计算_周度!H878-$I$3)*$I$4)),0),"")</f>
        <v/>
      </c>
    </row>
    <row r="879">
      <c r="A879" s="117">
        <f>特征计算_周度!A862</f>
        <v/>
      </c>
      <c r="B879" s="171">
        <f>IFERROR($A$3*特征计算_周度!B879+$B$3*特征计算_周度!C879+$C$3*特征计算_周度!D879+$D$3*特征计算_周度!E879+$E$3*特征计算_周度!F879+$F$3*特征计算_周度!H879,"")</f>
        <v/>
      </c>
      <c r="C879" s="118">
        <f>IFERROR(PERCENTILE(OFFSET(B879,1-364,0,364,1),$C$7),"")</f>
        <v/>
      </c>
      <c r="D879" s="118">
        <f>IFERROR(PERCENTILE(OFFSET(B879,1-364,0,364,1),$C$11),"")</f>
        <v/>
      </c>
      <c r="E879" s="122">
        <f>_xlfn.LET(_xlpm.initState,IF(OR(B879="",C879=""),"",IF(OR(特征计算_周度!B862&gt;$B$15,特征计算_周度!C862&gt;$B$15,特征计算_周度!G862&gt;$B$15,特征计算_周度!E862&gt;$B$15,特征计算_周度!F862&gt;$B$15),$A$12,IFERROR(IF(B879&lt;PERCENTILE(OFFSET(B879,1-364,0,364,1),$C$7),$A$7,IF(B879&lt;PERCENTILE(OFFSET(B879,1-364,0,364,1),$C$8),$A$8,IF(B879&lt;PERCENTILE(OFFSET(B879,1-364,0,364,1),$C$9),$A$9,IF(B879&lt;PERCENTILE(OFFSET(B879,1-364,0,364,1),$C$10),$A$10,IF(B879&lt;PERCENTILE(OFFSET(B879,1-364,0,364,1),$C$11),$A$11,$A$12))))),""))),_xlpm.dev,原始数据_周度!G862,_xlpm.minDev,MIN(OFFSET(原始数据_周度!G862,1-$D$17,0,$D$17,1)),_xlpm.bounce,_xlpm.dev-_xlpm.minDev,_xlpm.oversold,AND(ISNUMBER(_xlpm.dev),ISNUMBER(_xlpm.minDev),_xlpm.minDev&lt;=$B$17,_xlpm.bounce&gt;=$F$17,OR(_xlpm.initState=$A$12,_xlpm.initState=$A$11,_xlpm.initState=$A$10)),_xlpm.pctOnly,IFERROR(IF(B879&lt;PERCENTILE(OFFSET(B879,1-364,0,364,1),$C$7),$A$7,IF(B879&lt;PERCENTILE(OFFSET(B879,1-364,0,364,1),$C$8),$A$8,IF(B879&lt;PERCENTILE(OFFSET(B879,1-364,0,364,1),$C$9),$A$9,IF(B879&lt;PERCENTILE(OFFSET(B879,1-364,0,364,1),$C$10),$A$10,IF(B879&lt;PERCENTILE(OFFSET(B879,1-364,0,364,1),$C$11),$A$11,$A$12))))),""),IF(_xlpm.initState="","",IF(_xlpm.oversold,_xlpm.pctOnly,_xlpm.initState)))</f>
        <v/>
      </c>
      <c r="F879" s="119" t="n"/>
      <c r="G879" s="120">
        <f>IF(OR(B879="",C879=""),"",IF(OR(特征计算_周度!B862&gt;$B$15,特征计算_周度!C862&gt;$B$15,特征计算_周度!G862&gt;$B$15,特征计算_周度!E862&gt;$B$15,特征计算_周度!F862&gt;$B$15),IF(特征计算_周度!B862&gt;$B$15,"VIX ","")&amp;IF(特征计算_周度!C862&gt;$B$15,"HY ","")&amp;IF(特征计算_周度!G862&gt;$B$15,"Sahm ","")&amp;IF(特征计算_周度!E862&gt;$B$15,"趋势 ","")&amp;IF(特征计算_周度!F862&gt;$B$15,"斜率",""),"—"))</f>
        <v/>
      </c>
      <c r="H879" s="120">
        <f>IF(OR(B879="",C879=""),"",_xlfn.LET(_xlpm.dev,原始数据_周度!G862,_xlpm.minDev,MIN(OFFSET(原始数据_周度!G862,1-$D$17,0,$D$17,1)),_xlpm.bounce,_xlpm.dev-_xlpm.minDev,IF(AND(ISNUMBER(_xlpm.dev),ISNUMBER(_xlpm.minDev),_xlpm.minDev&lt;=$B$17,_xlpm.bounce&gt;=$F$17),"✅ 触发","—")))</f>
        <v/>
      </c>
      <c r="I879" s="172">
        <f>IFERROR(IF(特征计算_周度!H879&gt;$I$3,MIN($I$4,MAX(-$I$5,(特征计算_周度!H879-$I$3)*$I$4)),0),"")</f>
        <v/>
      </c>
    </row>
    <row r="880">
      <c r="A880" s="117">
        <f>特征计算_周度!A863</f>
        <v/>
      </c>
      <c r="B880" s="171">
        <f>IFERROR($A$3*特征计算_周度!B880+$B$3*特征计算_周度!C880+$C$3*特征计算_周度!D880+$D$3*特征计算_周度!E880+$E$3*特征计算_周度!F880+$F$3*特征计算_周度!H880,"")</f>
        <v/>
      </c>
      <c r="C880" s="118">
        <f>IFERROR(PERCENTILE(OFFSET(B880,1-364,0,364,1),$C$7),"")</f>
        <v/>
      </c>
      <c r="D880" s="118">
        <f>IFERROR(PERCENTILE(OFFSET(B880,1-364,0,364,1),$C$11),"")</f>
        <v/>
      </c>
      <c r="E880" s="122">
        <f>_xlfn.LET(_xlpm.initState,IF(OR(B880="",C880=""),"",IF(OR(特征计算_周度!B863&gt;$B$15,特征计算_周度!C863&gt;$B$15,特征计算_周度!G863&gt;$B$15,特征计算_周度!E863&gt;$B$15,特征计算_周度!F863&gt;$B$15),$A$12,IFERROR(IF(B880&lt;PERCENTILE(OFFSET(B880,1-364,0,364,1),$C$7),$A$7,IF(B880&lt;PERCENTILE(OFFSET(B880,1-364,0,364,1),$C$8),$A$8,IF(B880&lt;PERCENTILE(OFFSET(B880,1-364,0,364,1),$C$9),$A$9,IF(B880&lt;PERCENTILE(OFFSET(B880,1-364,0,364,1),$C$10),$A$10,IF(B880&lt;PERCENTILE(OFFSET(B880,1-364,0,364,1),$C$11),$A$11,$A$12))))),""))),_xlpm.dev,原始数据_周度!G863,_xlpm.minDev,MIN(OFFSET(原始数据_周度!G863,1-$D$17,0,$D$17,1)),_xlpm.bounce,_xlpm.dev-_xlpm.minDev,_xlpm.oversold,AND(ISNUMBER(_xlpm.dev),ISNUMBER(_xlpm.minDev),_xlpm.minDev&lt;=$B$17,_xlpm.bounce&gt;=$F$17,OR(_xlpm.initState=$A$12,_xlpm.initState=$A$11,_xlpm.initState=$A$10)),_xlpm.pctOnly,IFERROR(IF(B880&lt;PERCENTILE(OFFSET(B880,1-364,0,364,1),$C$7),$A$7,IF(B880&lt;PERCENTILE(OFFSET(B880,1-364,0,364,1),$C$8),$A$8,IF(B880&lt;PERCENTILE(OFFSET(B880,1-364,0,364,1),$C$9),$A$9,IF(B880&lt;PERCENTILE(OFFSET(B880,1-364,0,364,1),$C$10),$A$10,IF(B880&lt;PERCENTILE(OFFSET(B880,1-364,0,364,1),$C$11),$A$11,$A$12))))),""),IF(_xlpm.initState="","",IF(_xlpm.oversold,_xlpm.pctOnly,_xlpm.initState)))</f>
        <v/>
      </c>
      <c r="F880" s="119" t="n"/>
      <c r="G880" s="120">
        <f>IF(OR(B880="",C880=""),"",IF(OR(特征计算_周度!B863&gt;$B$15,特征计算_周度!C863&gt;$B$15,特征计算_周度!G863&gt;$B$15,特征计算_周度!E863&gt;$B$15,特征计算_周度!F863&gt;$B$15),IF(特征计算_周度!B863&gt;$B$15,"VIX ","")&amp;IF(特征计算_周度!C863&gt;$B$15,"HY ","")&amp;IF(特征计算_周度!G863&gt;$B$15,"Sahm ","")&amp;IF(特征计算_周度!E863&gt;$B$15,"趋势 ","")&amp;IF(特征计算_周度!F863&gt;$B$15,"斜率",""),"—"))</f>
        <v/>
      </c>
      <c r="H880" s="120">
        <f>IF(OR(B880="",C880=""),"",_xlfn.LET(_xlpm.dev,原始数据_周度!G863,_xlpm.minDev,MIN(OFFSET(原始数据_周度!G863,1-$D$17,0,$D$17,1)),_xlpm.bounce,_xlpm.dev-_xlpm.minDev,IF(AND(ISNUMBER(_xlpm.dev),ISNUMBER(_xlpm.minDev),_xlpm.minDev&lt;=$B$17,_xlpm.bounce&gt;=$F$17),"✅ 触发","—")))</f>
        <v/>
      </c>
      <c r="I880" s="172">
        <f>IFERROR(IF(特征计算_周度!H880&gt;$I$3,MIN($I$4,MAX(-$I$5,(特征计算_周度!H880-$I$3)*$I$4)),0),"")</f>
        <v/>
      </c>
    </row>
    <row r="881">
      <c r="A881" s="117">
        <f>特征计算_周度!A864</f>
        <v/>
      </c>
      <c r="B881" s="171">
        <f>IFERROR($A$3*特征计算_周度!B881+$B$3*特征计算_周度!C881+$C$3*特征计算_周度!D881+$D$3*特征计算_周度!E881+$E$3*特征计算_周度!F881+$F$3*特征计算_周度!H881,"")</f>
        <v/>
      </c>
      <c r="C881" s="118">
        <f>IFERROR(PERCENTILE(OFFSET(B881,1-364,0,364,1),$C$7),"")</f>
        <v/>
      </c>
      <c r="D881" s="118">
        <f>IFERROR(PERCENTILE(OFFSET(B881,1-364,0,364,1),$C$11),"")</f>
        <v/>
      </c>
      <c r="E881" s="122">
        <f>_xlfn.LET(_xlpm.initState,IF(OR(B881="",C881=""),"",IF(OR(特征计算_周度!B864&gt;$B$15,特征计算_周度!C864&gt;$B$15,特征计算_周度!G864&gt;$B$15,特征计算_周度!E864&gt;$B$15,特征计算_周度!F864&gt;$B$15),$A$12,IFERROR(IF(B881&lt;PERCENTILE(OFFSET(B881,1-364,0,364,1),$C$7),$A$7,IF(B881&lt;PERCENTILE(OFFSET(B881,1-364,0,364,1),$C$8),$A$8,IF(B881&lt;PERCENTILE(OFFSET(B881,1-364,0,364,1),$C$9),$A$9,IF(B881&lt;PERCENTILE(OFFSET(B881,1-364,0,364,1),$C$10),$A$10,IF(B881&lt;PERCENTILE(OFFSET(B881,1-364,0,364,1),$C$11),$A$11,$A$12))))),""))),_xlpm.dev,原始数据_周度!G864,_xlpm.minDev,MIN(OFFSET(原始数据_周度!G864,1-$D$17,0,$D$17,1)),_xlpm.bounce,_xlpm.dev-_xlpm.minDev,_xlpm.oversold,AND(ISNUMBER(_xlpm.dev),ISNUMBER(_xlpm.minDev),_xlpm.minDev&lt;=$B$17,_xlpm.bounce&gt;=$F$17,OR(_xlpm.initState=$A$12,_xlpm.initState=$A$11,_xlpm.initState=$A$10)),_xlpm.pctOnly,IFERROR(IF(B881&lt;PERCENTILE(OFFSET(B881,1-364,0,364,1),$C$7),$A$7,IF(B881&lt;PERCENTILE(OFFSET(B881,1-364,0,364,1),$C$8),$A$8,IF(B881&lt;PERCENTILE(OFFSET(B881,1-364,0,364,1),$C$9),$A$9,IF(B881&lt;PERCENTILE(OFFSET(B881,1-364,0,364,1),$C$10),$A$10,IF(B881&lt;PERCENTILE(OFFSET(B881,1-364,0,364,1),$C$11),$A$11,$A$12))))),""),IF(_xlpm.initState="","",IF(_xlpm.oversold,_xlpm.pctOnly,_xlpm.initState)))</f>
        <v/>
      </c>
      <c r="F881" s="119" t="n"/>
      <c r="G881" s="120">
        <f>IF(OR(B881="",C881=""),"",IF(OR(特征计算_周度!B864&gt;$B$15,特征计算_周度!C864&gt;$B$15,特征计算_周度!G864&gt;$B$15,特征计算_周度!E864&gt;$B$15,特征计算_周度!F864&gt;$B$15),IF(特征计算_周度!B864&gt;$B$15,"VIX ","")&amp;IF(特征计算_周度!C864&gt;$B$15,"HY ","")&amp;IF(特征计算_周度!G864&gt;$B$15,"Sahm ","")&amp;IF(特征计算_周度!E864&gt;$B$15,"趋势 ","")&amp;IF(特征计算_周度!F864&gt;$B$15,"斜率",""),"—"))</f>
        <v/>
      </c>
      <c r="H881" s="120">
        <f>IF(OR(B881="",C881=""),"",_xlfn.LET(_xlpm.dev,原始数据_周度!G864,_xlpm.minDev,MIN(OFFSET(原始数据_周度!G864,1-$D$17,0,$D$17,1)),_xlpm.bounce,_xlpm.dev-_xlpm.minDev,IF(AND(ISNUMBER(_xlpm.dev),ISNUMBER(_xlpm.minDev),_xlpm.minDev&lt;=$B$17,_xlpm.bounce&gt;=$F$17),"✅ 触发","—")))</f>
        <v/>
      </c>
      <c r="I881" s="172">
        <f>IFERROR(IF(特征计算_周度!H881&gt;$I$3,MIN($I$4,MAX(-$I$5,(特征计算_周度!H881-$I$3)*$I$4)),0),"")</f>
        <v/>
      </c>
    </row>
    <row r="882">
      <c r="A882" s="117">
        <f>特征计算_周度!A865</f>
        <v/>
      </c>
      <c r="B882" s="171">
        <f>IFERROR($A$3*特征计算_周度!B882+$B$3*特征计算_周度!C882+$C$3*特征计算_周度!D882+$D$3*特征计算_周度!E882+$E$3*特征计算_周度!F882+$F$3*特征计算_周度!H882,"")</f>
        <v/>
      </c>
      <c r="C882" s="118">
        <f>IFERROR(PERCENTILE(OFFSET(B882,1-364,0,364,1),$C$7),"")</f>
        <v/>
      </c>
      <c r="D882" s="118">
        <f>IFERROR(PERCENTILE(OFFSET(B882,1-364,0,364,1),$C$11),"")</f>
        <v/>
      </c>
      <c r="E882" s="122">
        <f>_xlfn.LET(_xlpm.initState,IF(OR(B882="",C882=""),"",IF(OR(特征计算_周度!B865&gt;$B$15,特征计算_周度!C865&gt;$B$15,特征计算_周度!G865&gt;$B$15,特征计算_周度!E865&gt;$B$15,特征计算_周度!F865&gt;$B$15),$A$12,IFERROR(IF(B882&lt;PERCENTILE(OFFSET(B882,1-364,0,364,1),$C$7),$A$7,IF(B882&lt;PERCENTILE(OFFSET(B882,1-364,0,364,1),$C$8),$A$8,IF(B882&lt;PERCENTILE(OFFSET(B882,1-364,0,364,1),$C$9),$A$9,IF(B882&lt;PERCENTILE(OFFSET(B882,1-364,0,364,1),$C$10),$A$10,IF(B882&lt;PERCENTILE(OFFSET(B882,1-364,0,364,1),$C$11),$A$11,$A$12))))),""))),_xlpm.dev,原始数据_周度!G865,_xlpm.minDev,MIN(OFFSET(原始数据_周度!G865,1-$D$17,0,$D$17,1)),_xlpm.bounce,_xlpm.dev-_xlpm.minDev,_xlpm.oversold,AND(ISNUMBER(_xlpm.dev),ISNUMBER(_xlpm.minDev),_xlpm.minDev&lt;=$B$17,_xlpm.bounce&gt;=$F$17,OR(_xlpm.initState=$A$12,_xlpm.initState=$A$11,_xlpm.initState=$A$10)),_xlpm.pctOnly,IFERROR(IF(B882&lt;PERCENTILE(OFFSET(B882,1-364,0,364,1),$C$7),$A$7,IF(B882&lt;PERCENTILE(OFFSET(B882,1-364,0,364,1),$C$8),$A$8,IF(B882&lt;PERCENTILE(OFFSET(B882,1-364,0,364,1),$C$9),$A$9,IF(B882&lt;PERCENTILE(OFFSET(B882,1-364,0,364,1),$C$10),$A$10,IF(B882&lt;PERCENTILE(OFFSET(B882,1-364,0,364,1),$C$11),$A$11,$A$12))))),""),IF(_xlpm.initState="","",IF(_xlpm.oversold,_xlpm.pctOnly,_xlpm.initState)))</f>
        <v/>
      </c>
      <c r="F882" s="119" t="n"/>
      <c r="G882" s="120">
        <f>IF(OR(B882="",C882=""),"",IF(OR(特征计算_周度!B865&gt;$B$15,特征计算_周度!C865&gt;$B$15,特征计算_周度!G865&gt;$B$15,特征计算_周度!E865&gt;$B$15,特征计算_周度!F865&gt;$B$15),IF(特征计算_周度!B865&gt;$B$15,"VIX ","")&amp;IF(特征计算_周度!C865&gt;$B$15,"HY ","")&amp;IF(特征计算_周度!G865&gt;$B$15,"Sahm ","")&amp;IF(特征计算_周度!E865&gt;$B$15,"趋势 ","")&amp;IF(特征计算_周度!F865&gt;$B$15,"斜率",""),"—"))</f>
        <v/>
      </c>
      <c r="H882" s="120">
        <f>IF(OR(B882="",C882=""),"",_xlfn.LET(_xlpm.dev,原始数据_周度!G865,_xlpm.minDev,MIN(OFFSET(原始数据_周度!G865,1-$D$17,0,$D$17,1)),_xlpm.bounce,_xlpm.dev-_xlpm.minDev,IF(AND(ISNUMBER(_xlpm.dev),ISNUMBER(_xlpm.minDev),_xlpm.minDev&lt;=$B$17,_xlpm.bounce&gt;=$F$17),"✅ 触发","—")))</f>
        <v/>
      </c>
      <c r="I882" s="172">
        <f>IFERROR(IF(特征计算_周度!H882&gt;$I$3,MIN($I$4,MAX(-$I$5,(特征计算_周度!H882-$I$3)*$I$4)),0),"")</f>
        <v/>
      </c>
    </row>
    <row r="883">
      <c r="A883" s="117">
        <f>特征计算_周度!A866</f>
        <v/>
      </c>
      <c r="B883" s="171">
        <f>IFERROR($A$3*特征计算_周度!B883+$B$3*特征计算_周度!C883+$C$3*特征计算_周度!D883+$D$3*特征计算_周度!E883+$E$3*特征计算_周度!F883+$F$3*特征计算_周度!H883,"")</f>
        <v/>
      </c>
      <c r="C883" s="118">
        <f>IFERROR(PERCENTILE(OFFSET(B883,1-364,0,364,1),$C$7),"")</f>
        <v/>
      </c>
      <c r="D883" s="118">
        <f>IFERROR(PERCENTILE(OFFSET(B883,1-364,0,364,1),$C$11),"")</f>
        <v/>
      </c>
      <c r="E883" s="122">
        <f>_xlfn.LET(_xlpm.initState,IF(OR(B883="",C883=""),"",IF(OR(特征计算_周度!B866&gt;$B$15,特征计算_周度!C866&gt;$B$15,特征计算_周度!G866&gt;$B$15,特征计算_周度!E866&gt;$B$15,特征计算_周度!F866&gt;$B$15),$A$12,IFERROR(IF(B883&lt;PERCENTILE(OFFSET(B883,1-364,0,364,1),$C$7),$A$7,IF(B883&lt;PERCENTILE(OFFSET(B883,1-364,0,364,1),$C$8),$A$8,IF(B883&lt;PERCENTILE(OFFSET(B883,1-364,0,364,1),$C$9),$A$9,IF(B883&lt;PERCENTILE(OFFSET(B883,1-364,0,364,1),$C$10),$A$10,IF(B883&lt;PERCENTILE(OFFSET(B883,1-364,0,364,1),$C$11),$A$11,$A$12))))),""))),_xlpm.dev,原始数据_周度!G866,_xlpm.minDev,MIN(OFFSET(原始数据_周度!G866,1-$D$17,0,$D$17,1)),_xlpm.bounce,_xlpm.dev-_xlpm.minDev,_xlpm.oversold,AND(ISNUMBER(_xlpm.dev),ISNUMBER(_xlpm.minDev),_xlpm.minDev&lt;=$B$17,_xlpm.bounce&gt;=$F$17,OR(_xlpm.initState=$A$12,_xlpm.initState=$A$11,_xlpm.initState=$A$10)),_xlpm.pctOnly,IFERROR(IF(B883&lt;PERCENTILE(OFFSET(B883,1-364,0,364,1),$C$7),$A$7,IF(B883&lt;PERCENTILE(OFFSET(B883,1-364,0,364,1),$C$8),$A$8,IF(B883&lt;PERCENTILE(OFFSET(B883,1-364,0,364,1),$C$9),$A$9,IF(B883&lt;PERCENTILE(OFFSET(B883,1-364,0,364,1),$C$10),$A$10,IF(B883&lt;PERCENTILE(OFFSET(B883,1-364,0,364,1),$C$11),$A$11,$A$12))))),""),IF(_xlpm.initState="","",IF(_xlpm.oversold,_xlpm.pctOnly,_xlpm.initState)))</f>
        <v/>
      </c>
      <c r="F883" s="119" t="n"/>
      <c r="G883" s="120">
        <f>IF(OR(B883="",C883=""),"",IF(OR(特征计算_周度!B866&gt;$B$15,特征计算_周度!C866&gt;$B$15,特征计算_周度!G866&gt;$B$15,特征计算_周度!E866&gt;$B$15,特征计算_周度!F866&gt;$B$15),IF(特征计算_周度!B866&gt;$B$15,"VIX ","")&amp;IF(特征计算_周度!C866&gt;$B$15,"HY ","")&amp;IF(特征计算_周度!G866&gt;$B$15,"Sahm ","")&amp;IF(特征计算_周度!E866&gt;$B$15,"趋势 ","")&amp;IF(特征计算_周度!F866&gt;$B$15,"斜率",""),"—"))</f>
        <v/>
      </c>
      <c r="H883" s="120">
        <f>IF(OR(B883="",C883=""),"",_xlfn.LET(_xlpm.dev,原始数据_周度!G866,_xlpm.minDev,MIN(OFFSET(原始数据_周度!G866,1-$D$17,0,$D$17,1)),_xlpm.bounce,_xlpm.dev-_xlpm.minDev,IF(AND(ISNUMBER(_xlpm.dev),ISNUMBER(_xlpm.minDev),_xlpm.minDev&lt;=$B$17,_xlpm.bounce&gt;=$F$17),"✅ 触发","—")))</f>
        <v/>
      </c>
      <c r="I883" s="172">
        <f>IFERROR(IF(特征计算_周度!H883&gt;$I$3,MIN($I$4,MAX(-$I$5,(特征计算_周度!H883-$I$3)*$I$4)),0),"")</f>
        <v/>
      </c>
    </row>
    <row r="884">
      <c r="A884" s="117">
        <f>特征计算_周度!A867</f>
        <v/>
      </c>
      <c r="B884" s="171">
        <f>IFERROR($A$3*特征计算_周度!B884+$B$3*特征计算_周度!C884+$C$3*特征计算_周度!D884+$D$3*特征计算_周度!E884+$E$3*特征计算_周度!F884+$F$3*特征计算_周度!H884,"")</f>
        <v/>
      </c>
      <c r="C884" s="118">
        <f>IFERROR(PERCENTILE(OFFSET(B884,1-364,0,364,1),$C$7),"")</f>
        <v/>
      </c>
      <c r="D884" s="118">
        <f>IFERROR(PERCENTILE(OFFSET(B884,1-364,0,364,1),$C$11),"")</f>
        <v/>
      </c>
      <c r="E884" s="122">
        <f>_xlfn.LET(_xlpm.initState,IF(OR(B884="",C884=""),"",IF(OR(特征计算_周度!B867&gt;$B$15,特征计算_周度!C867&gt;$B$15,特征计算_周度!G867&gt;$B$15,特征计算_周度!E867&gt;$B$15,特征计算_周度!F867&gt;$B$15),$A$12,IFERROR(IF(B884&lt;PERCENTILE(OFFSET(B884,1-364,0,364,1),$C$7),$A$7,IF(B884&lt;PERCENTILE(OFFSET(B884,1-364,0,364,1),$C$8),$A$8,IF(B884&lt;PERCENTILE(OFFSET(B884,1-364,0,364,1),$C$9),$A$9,IF(B884&lt;PERCENTILE(OFFSET(B884,1-364,0,364,1),$C$10),$A$10,IF(B884&lt;PERCENTILE(OFFSET(B884,1-364,0,364,1),$C$11),$A$11,$A$12))))),""))),_xlpm.dev,原始数据_周度!G867,_xlpm.minDev,MIN(OFFSET(原始数据_周度!G867,1-$D$17,0,$D$17,1)),_xlpm.bounce,_xlpm.dev-_xlpm.minDev,_xlpm.oversold,AND(ISNUMBER(_xlpm.dev),ISNUMBER(_xlpm.minDev),_xlpm.minDev&lt;=$B$17,_xlpm.bounce&gt;=$F$17,OR(_xlpm.initState=$A$12,_xlpm.initState=$A$11,_xlpm.initState=$A$10)),_xlpm.pctOnly,IFERROR(IF(B884&lt;PERCENTILE(OFFSET(B884,1-364,0,364,1),$C$7),$A$7,IF(B884&lt;PERCENTILE(OFFSET(B884,1-364,0,364,1),$C$8),$A$8,IF(B884&lt;PERCENTILE(OFFSET(B884,1-364,0,364,1),$C$9),$A$9,IF(B884&lt;PERCENTILE(OFFSET(B884,1-364,0,364,1),$C$10),$A$10,IF(B884&lt;PERCENTILE(OFFSET(B884,1-364,0,364,1),$C$11),$A$11,$A$12))))),""),IF(_xlpm.initState="","",IF(_xlpm.oversold,_xlpm.pctOnly,_xlpm.initState)))</f>
        <v/>
      </c>
      <c r="F884" s="119" t="n"/>
      <c r="G884" s="120">
        <f>IF(OR(B884="",C884=""),"",IF(OR(特征计算_周度!B867&gt;$B$15,特征计算_周度!C867&gt;$B$15,特征计算_周度!G867&gt;$B$15,特征计算_周度!E867&gt;$B$15,特征计算_周度!F867&gt;$B$15),IF(特征计算_周度!B867&gt;$B$15,"VIX ","")&amp;IF(特征计算_周度!C867&gt;$B$15,"HY ","")&amp;IF(特征计算_周度!G867&gt;$B$15,"Sahm ","")&amp;IF(特征计算_周度!E867&gt;$B$15,"趋势 ","")&amp;IF(特征计算_周度!F867&gt;$B$15,"斜率",""),"—"))</f>
        <v/>
      </c>
      <c r="H884" s="120">
        <f>IF(OR(B884="",C884=""),"",_xlfn.LET(_xlpm.dev,原始数据_周度!G867,_xlpm.minDev,MIN(OFFSET(原始数据_周度!G867,1-$D$17,0,$D$17,1)),_xlpm.bounce,_xlpm.dev-_xlpm.minDev,IF(AND(ISNUMBER(_xlpm.dev),ISNUMBER(_xlpm.minDev),_xlpm.minDev&lt;=$B$17,_xlpm.bounce&gt;=$F$17),"✅ 触发","—")))</f>
        <v/>
      </c>
      <c r="I884" s="172">
        <f>IFERROR(IF(特征计算_周度!H884&gt;$I$3,MIN($I$4,MAX(-$I$5,(特征计算_周度!H884-$I$3)*$I$4)),0),"")</f>
        <v/>
      </c>
    </row>
    <row r="885">
      <c r="A885" s="117">
        <f>特征计算_周度!A868</f>
        <v/>
      </c>
      <c r="B885" s="171">
        <f>IFERROR($A$3*特征计算_周度!B885+$B$3*特征计算_周度!C885+$C$3*特征计算_周度!D885+$D$3*特征计算_周度!E885+$E$3*特征计算_周度!F885+$F$3*特征计算_周度!H885,"")</f>
        <v/>
      </c>
      <c r="C885" s="118">
        <f>IFERROR(PERCENTILE(OFFSET(B885,1-364,0,364,1),$C$7),"")</f>
        <v/>
      </c>
      <c r="D885" s="118">
        <f>IFERROR(PERCENTILE(OFFSET(B885,1-364,0,364,1),$C$11),"")</f>
        <v/>
      </c>
      <c r="E885" s="122">
        <f>_xlfn.LET(_xlpm.initState,IF(OR(B885="",C885=""),"",IF(OR(特征计算_周度!B868&gt;$B$15,特征计算_周度!C868&gt;$B$15,特征计算_周度!G868&gt;$B$15,特征计算_周度!E868&gt;$B$15,特征计算_周度!F868&gt;$B$15),$A$12,IFERROR(IF(B885&lt;PERCENTILE(OFFSET(B885,1-364,0,364,1),$C$7),$A$7,IF(B885&lt;PERCENTILE(OFFSET(B885,1-364,0,364,1),$C$8),$A$8,IF(B885&lt;PERCENTILE(OFFSET(B885,1-364,0,364,1),$C$9),$A$9,IF(B885&lt;PERCENTILE(OFFSET(B885,1-364,0,364,1),$C$10),$A$10,IF(B885&lt;PERCENTILE(OFFSET(B885,1-364,0,364,1),$C$11),$A$11,$A$12))))),""))),_xlpm.dev,原始数据_周度!G868,_xlpm.minDev,MIN(OFFSET(原始数据_周度!G868,1-$D$17,0,$D$17,1)),_xlpm.bounce,_xlpm.dev-_xlpm.minDev,_xlpm.oversold,AND(ISNUMBER(_xlpm.dev),ISNUMBER(_xlpm.minDev),_xlpm.minDev&lt;=$B$17,_xlpm.bounce&gt;=$F$17,OR(_xlpm.initState=$A$12,_xlpm.initState=$A$11,_xlpm.initState=$A$10)),_xlpm.pctOnly,IFERROR(IF(B885&lt;PERCENTILE(OFFSET(B885,1-364,0,364,1),$C$7),$A$7,IF(B885&lt;PERCENTILE(OFFSET(B885,1-364,0,364,1),$C$8),$A$8,IF(B885&lt;PERCENTILE(OFFSET(B885,1-364,0,364,1),$C$9),$A$9,IF(B885&lt;PERCENTILE(OFFSET(B885,1-364,0,364,1),$C$10),$A$10,IF(B885&lt;PERCENTILE(OFFSET(B885,1-364,0,364,1),$C$11),$A$11,$A$12))))),""),IF(_xlpm.initState="","",IF(_xlpm.oversold,_xlpm.pctOnly,_xlpm.initState)))</f>
        <v/>
      </c>
      <c r="F885" s="119" t="n"/>
      <c r="G885" s="120">
        <f>IF(OR(B885="",C885=""),"",IF(OR(特征计算_周度!B868&gt;$B$15,特征计算_周度!C868&gt;$B$15,特征计算_周度!G868&gt;$B$15,特征计算_周度!E868&gt;$B$15,特征计算_周度!F868&gt;$B$15),IF(特征计算_周度!B868&gt;$B$15,"VIX ","")&amp;IF(特征计算_周度!C868&gt;$B$15,"HY ","")&amp;IF(特征计算_周度!G868&gt;$B$15,"Sahm ","")&amp;IF(特征计算_周度!E868&gt;$B$15,"趋势 ","")&amp;IF(特征计算_周度!F868&gt;$B$15,"斜率",""),"—"))</f>
        <v/>
      </c>
      <c r="H885" s="120">
        <f>IF(OR(B885="",C885=""),"",_xlfn.LET(_xlpm.dev,原始数据_周度!G868,_xlpm.minDev,MIN(OFFSET(原始数据_周度!G868,1-$D$17,0,$D$17,1)),_xlpm.bounce,_xlpm.dev-_xlpm.minDev,IF(AND(ISNUMBER(_xlpm.dev),ISNUMBER(_xlpm.minDev),_xlpm.minDev&lt;=$B$17,_xlpm.bounce&gt;=$F$17),"✅ 触发","—")))</f>
        <v/>
      </c>
      <c r="I885" s="172">
        <f>IFERROR(IF(特征计算_周度!H885&gt;$I$3,MIN($I$4,MAX(-$I$5,(特征计算_周度!H885-$I$3)*$I$4)),0),"")</f>
        <v/>
      </c>
    </row>
    <row r="886">
      <c r="A886" s="117">
        <f>特征计算_周度!A869</f>
        <v/>
      </c>
      <c r="B886" s="171">
        <f>IFERROR($A$3*特征计算_周度!B886+$B$3*特征计算_周度!C886+$C$3*特征计算_周度!D886+$D$3*特征计算_周度!E886+$E$3*特征计算_周度!F886+$F$3*特征计算_周度!H886,"")</f>
        <v/>
      </c>
      <c r="C886" s="118">
        <f>IFERROR(PERCENTILE(OFFSET(B886,1-364,0,364,1),$C$7),"")</f>
        <v/>
      </c>
      <c r="D886" s="118">
        <f>IFERROR(PERCENTILE(OFFSET(B886,1-364,0,364,1),$C$11),"")</f>
        <v/>
      </c>
      <c r="E886" s="122">
        <f>_xlfn.LET(_xlpm.initState,IF(OR(B886="",C886=""),"",IF(OR(特征计算_周度!B869&gt;$B$15,特征计算_周度!C869&gt;$B$15,特征计算_周度!G869&gt;$B$15,特征计算_周度!E869&gt;$B$15,特征计算_周度!F869&gt;$B$15),$A$12,IFERROR(IF(B886&lt;PERCENTILE(OFFSET(B886,1-364,0,364,1),$C$7),$A$7,IF(B886&lt;PERCENTILE(OFFSET(B886,1-364,0,364,1),$C$8),$A$8,IF(B886&lt;PERCENTILE(OFFSET(B886,1-364,0,364,1),$C$9),$A$9,IF(B886&lt;PERCENTILE(OFFSET(B886,1-364,0,364,1),$C$10),$A$10,IF(B886&lt;PERCENTILE(OFFSET(B886,1-364,0,364,1),$C$11),$A$11,$A$12))))),""))),_xlpm.dev,原始数据_周度!G869,_xlpm.minDev,MIN(OFFSET(原始数据_周度!G869,1-$D$17,0,$D$17,1)),_xlpm.bounce,_xlpm.dev-_xlpm.minDev,_xlpm.oversold,AND(ISNUMBER(_xlpm.dev),ISNUMBER(_xlpm.minDev),_xlpm.minDev&lt;=$B$17,_xlpm.bounce&gt;=$F$17,OR(_xlpm.initState=$A$12,_xlpm.initState=$A$11,_xlpm.initState=$A$10)),_xlpm.pctOnly,IFERROR(IF(B886&lt;PERCENTILE(OFFSET(B886,1-364,0,364,1),$C$7),$A$7,IF(B886&lt;PERCENTILE(OFFSET(B886,1-364,0,364,1),$C$8),$A$8,IF(B886&lt;PERCENTILE(OFFSET(B886,1-364,0,364,1),$C$9),$A$9,IF(B886&lt;PERCENTILE(OFFSET(B886,1-364,0,364,1),$C$10),$A$10,IF(B886&lt;PERCENTILE(OFFSET(B886,1-364,0,364,1),$C$11),$A$11,$A$12))))),""),IF(_xlpm.initState="","",IF(_xlpm.oversold,_xlpm.pctOnly,_xlpm.initState)))</f>
        <v/>
      </c>
      <c r="F886" s="119" t="n"/>
      <c r="G886" s="120">
        <f>IF(OR(B886="",C886=""),"",IF(OR(特征计算_周度!B869&gt;$B$15,特征计算_周度!C869&gt;$B$15,特征计算_周度!G869&gt;$B$15,特征计算_周度!E869&gt;$B$15,特征计算_周度!F869&gt;$B$15),IF(特征计算_周度!B869&gt;$B$15,"VIX ","")&amp;IF(特征计算_周度!C869&gt;$B$15,"HY ","")&amp;IF(特征计算_周度!G869&gt;$B$15,"Sahm ","")&amp;IF(特征计算_周度!E869&gt;$B$15,"趋势 ","")&amp;IF(特征计算_周度!F869&gt;$B$15,"斜率",""),"—"))</f>
        <v/>
      </c>
      <c r="H886" s="120">
        <f>IF(OR(B886="",C886=""),"",_xlfn.LET(_xlpm.dev,原始数据_周度!G869,_xlpm.minDev,MIN(OFFSET(原始数据_周度!G869,1-$D$17,0,$D$17,1)),_xlpm.bounce,_xlpm.dev-_xlpm.minDev,IF(AND(ISNUMBER(_xlpm.dev),ISNUMBER(_xlpm.minDev),_xlpm.minDev&lt;=$B$17,_xlpm.bounce&gt;=$F$17),"✅ 触发","—")))</f>
        <v/>
      </c>
      <c r="I886" s="172">
        <f>IFERROR(IF(特征计算_周度!H886&gt;$I$3,MIN($I$4,MAX(-$I$5,(特征计算_周度!H886-$I$3)*$I$4)),0),"")</f>
        <v/>
      </c>
    </row>
    <row r="887">
      <c r="A887" s="117">
        <f>特征计算_周度!A870</f>
        <v/>
      </c>
      <c r="B887" s="171">
        <f>IFERROR($A$3*特征计算_周度!B887+$B$3*特征计算_周度!C887+$C$3*特征计算_周度!D887+$D$3*特征计算_周度!E887+$E$3*特征计算_周度!F887+$F$3*特征计算_周度!H887,"")</f>
        <v/>
      </c>
      <c r="C887" s="118">
        <f>IFERROR(PERCENTILE(OFFSET(B887,1-364,0,364,1),$C$7),"")</f>
        <v/>
      </c>
      <c r="D887" s="118">
        <f>IFERROR(PERCENTILE(OFFSET(B887,1-364,0,364,1),$C$11),"")</f>
        <v/>
      </c>
      <c r="E887" s="122">
        <f>_xlfn.LET(_xlpm.initState,IF(OR(B887="",C887=""),"",IF(OR(特征计算_周度!B870&gt;$B$15,特征计算_周度!C870&gt;$B$15,特征计算_周度!G870&gt;$B$15,特征计算_周度!E870&gt;$B$15,特征计算_周度!F870&gt;$B$15),$A$12,IFERROR(IF(B887&lt;PERCENTILE(OFFSET(B887,1-364,0,364,1),$C$7),$A$7,IF(B887&lt;PERCENTILE(OFFSET(B887,1-364,0,364,1),$C$8),$A$8,IF(B887&lt;PERCENTILE(OFFSET(B887,1-364,0,364,1),$C$9),$A$9,IF(B887&lt;PERCENTILE(OFFSET(B887,1-364,0,364,1),$C$10),$A$10,IF(B887&lt;PERCENTILE(OFFSET(B887,1-364,0,364,1),$C$11),$A$11,$A$12))))),""))),_xlpm.dev,原始数据_周度!G870,_xlpm.minDev,MIN(OFFSET(原始数据_周度!G870,1-$D$17,0,$D$17,1)),_xlpm.bounce,_xlpm.dev-_xlpm.minDev,_xlpm.oversold,AND(ISNUMBER(_xlpm.dev),ISNUMBER(_xlpm.minDev),_xlpm.minDev&lt;=$B$17,_xlpm.bounce&gt;=$F$17,OR(_xlpm.initState=$A$12,_xlpm.initState=$A$11,_xlpm.initState=$A$10)),_xlpm.pctOnly,IFERROR(IF(B887&lt;PERCENTILE(OFFSET(B887,1-364,0,364,1),$C$7),$A$7,IF(B887&lt;PERCENTILE(OFFSET(B887,1-364,0,364,1),$C$8),$A$8,IF(B887&lt;PERCENTILE(OFFSET(B887,1-364,0,364,1),$C$9),$A$9,IF(B887&lt;PERCENTILE(OFFSET(B887,1-364,0,364,1),$C$10),$A$10,IF(B887&lt;PERCENTILE(OFFSET(B887,1-364,0,364,1),$C$11),$A$11,$A$12))))),""),IF(_xlpm.initState="","",IF(_xlpm.oversold,_xlpm.pctOnly,_xlpm.initState)))</f>
        <v/>
      </c>
      <c r="F887" s="119" t="n"/>
      <c r="G887" s="120">
        <f>IF(OR(B887="",C887=""),"",IF(OR(特征计算_周度!B870&gt;$B$15,特征计算_周度!C870&gt;$B$15,特征计算_周度!G870&gt;$B$15,特征计算_周度!E870&gt;$B$15,特征计算_周度!F870&gt;$B$15),IF(特征计算_周度!B870&gt;$B$15,"VIX ","")&amp;IF(特征计算_周度!C870&gt;$B$15,"HY ","")&amp;IF(特征计算_周度!G870&gt;$B$15,"Sahm ","")&amp;IF(特征计算_周度!E870&gt;$B$15,"趋势 ","")&amp;IF(特征计算_周度!F870&gt;$B$15,"斜率",""),"—"))</f>
        <v/>
      </c>
      <c r="H887" s="120">
        <f>IF(OR(B887="",C887=""),"",_xlfn.LET(_xlpm.dev,原始数据_周度!G870,_xlpm.minDev,MIN(OFFSET(原始数据_周度!G870,1-$D$17,0,$D$17,1)),_xlpm.bounce,_xlpm.dev-_xlpm.minDev,IF(AND(ISNUMBER(_xlpm.dev),ISNUMBER(_xlpm.minDev),_xlpm.minDev&lt;=$B$17,_xlpm.bounce&gt;=$F$17),"✅ 触发","—")))</f>
        <v/>
      </c>
      <c r="I887" s="172">
        <f>IFERROR(IF(特征计算_周度!H887&gt;$I$3,MIN($I$4,MAX(-$I$5,(特征计算_周度!H887-$I$3)*$I$4)),0),"")</f>
        <v/>
      </c>
    </row>
    <row r="888">
      <c r="A888" s="117">
        <f>特征计算_周度!A871</f>
        <v/>
      </c>
      <c r="B888" s="171">
        <f>IFERROR($A$3*特征计算_周度!B888+$B$3*特征计算_周度!C888+$C$3*特征计算_周度!D888+$D$3*特征计算_周度!E888+$E$3*特征计算_周度!F888+$F$3*特征计算_周度!H888,"")</f>
        <v/>
      </c>
      <c r="C888" s="118">
        <f>IFERROR(PERCENTILE(OFFSET(B888,1-364,0,364,1),$C$7),"")</f>
        <v/>
      </c>
      <c r="D888" s="118">
        <f>IFERROR(PERCENTILE(OFFSET(B888,1-364,0,364,1),$C$11),"")</f>
        <v/>
      </c>
      <c r="E888" s="122">
        <f>_xlfn.LET(_xlpm.initState,IF(OR(B888="",C888=""),"",IF(OR(特征计算_周度!B871&gt;$B$15,特征计算_周度!C871&gt;$B$15,特征计算_周度!G871&gt;$B$15,特征计算_周度!E871&gt;$B$15,特征计算_周度!F871&gt;$B$15),$A$12,IFERROR(IF(B888&lt;PERCENTILE(OFFSET(B888,1-364,0,364,1),$C$7),$A$7,IF(B888&lt;PERCENTILE(OFFSET(B888,1-364,0,364,1),$C$8),$A$8,IF(B888&lt;PERCENTILE(OFFSET(B888,1-364,0,364,1),$C$9),$A$9,IF(B888&lt;PERCENTILE(OFFSET(B888,1-364,0,364,1),$C$10),$A$10,IF(B888&lt;PERCENTILE(OFFSET(B888,1-364,0,364,1),$C$11),$A$11,$A$12))))),""))),_xlpm.dev,原始数据_周度!G871,_xlpm.minDev,MIN(OFFSET(原始数据_周度!G871,1-$D$17,0,$D$17,1)),_xlpm.bounce,_xlpm.dev-_xlpm.minDev,_xlpm.oversold,AND(ISNUMBER(_xlpm.dev),ISNUMBER(_xlpm.minDev),_xlpm.minDev&lt;=$B$17,_xlpm.bounce&gt;=$F$17,OR(_xlpm.initState=$A$12,_xlpm.initState=$A$11,_xlpm.initState=$A$10)),_xlpm.pctOnly,IFERROR(IF(B888&lt;PERCENTILE(OFFSET(B888,1-364,0,364,1),$C$7),$A$7,IF(B888&lt;PERCENTILE(OFFSET(B888,1-364,0,364,1),$C$8),$A$8,IF(B888&lt;PERCENTILE(OFFSET(B888,1-364,0,364,1),$C$9),$A$9,IF(B888&lt;PERCENTILE(OFFSET(B888,1-364,0,364,1),$C$10),$A$10,IF(B888&lt;PERCENTILE(OFFSET(B888,1-364,0,364,1),$C$11),$A$11,$A$12))))),""),IF(_xlpm.initState="","",IF(_xlpm.oversold,_xlpm.pctOnly,_xlpm.initState)))</f>
        <v/>
      </c>
      <c r="F888" s="119" t="n"/>
      <c r="G888" s="120">
        <f>IF(OR(B888="",C888=""),"",IF(OR(特征计算_周度!B871&gt;$B$15,特征计算_周度!C871&gt;$B$15,特征计算_周度!G871&gt;$B$15,特征计算_周度!E871&gt;$B$15,特征计算_周度!F871&gt;$B$15),IF(特征计算_周度!B871&gt;$B$15,"VIX ","")&amp;IF(特征计算_周度!C871&gt;$B$15,"HY ","")&amp;IF(特征计算_周度!G871&gt;$B$15,"Sahm ","")&amp;IF(特征计算_周度!E871&gt;$B$15,"趋势 ","")&amp;IF(特征计算_周度!F871&gt;$B$15,"斜率",""),"—"))</f>
        <v/>
      </c>
      <c r="H888" s="120">
        <f>IF(OR(B888="",C888=""),"",_xlfn.LET(_xlpm.dev,原始数据_周度!G871,_xlpm.minDev,MIN(OFFSET(原始数据_周度!G871,1-$D$17,0,$D$17,1)),_xlpm.bounce,_xlpm.dev-_xlpm.minDev,IF(AND(ISNUMBER(_xlpm.dev),ISNUMBER(_xlpm.minDev),_xlpm.minDev&lt;=$B$17,_xlpm.bounce&gt;=$F$17),"✅ 触发","—")))</f>
        <v/>
      </c>
      <c r="I888" s="172">
        <f>IFERROR(IF(特征计算_周度!H888&gt;$I$3,MIN($I$4,MAX(-$I$5,(特征计算_周度!H888-$I$3)*$I$4)),0),"")</f>
        <v/>
      </c>
    </row>
    <row r="889">
      <c r="A889" s="117">
        <f>特征计算_周度!A872</f>
        <v/>
      </c>
      <c r="B889" s="171">
        <f>IFERROR($A$3*特征计算_周度!B889+$B$3*特征计算_周度!C889+$C$3*特征计算_周度!D889+$D$3*特征计算_周度!E889+$E$3*特征计算_周度!F889+$F$3*特征计算_周度!H889,"")</f>
        <v/>
      </c>
      <c r="C889" s="118">
        <f>IFERROR(PERCENTILE(OFFSET(B889,1-364,0,364,1),$C$7),"")</f>
        <v/>
      </c>
      <c r="D889" s="118">
        <f>IFERROR(PERCENTILE(OFFSET(B889,1-364,0,364,1),$C$11),"")</f>
        <v/>
      </c>
      <c r="E889" s="122">
        <f>_xlfn.LET(_xlpm.initState,IF(OR(B889="",C889=""),"",IF(OR(特征计算_周度!B872&gt;$B$15,特征计算_周度!C872&gt;$B$15,特征计算_周度!G872&gt;$B$15,特征计算_周度!E872&gt;$B$15,特征计算_周度!F872&gt;$B$15),$A$12,IFERROR(IF(B889&lt;PERCENTILE(OFFSET(B889,1-364,0,364,1),$C$7),$A$7,IF(B889&lt;PERCENTILE(OFFSET(B889,1-364,0,364,1),$C$8),$A$8,IF(B889&lt;PERCENTILE(OFFSET(B889,1-364,0,364,1),$C$9),$A$9,IF(B889&lt;PERCENTILE(OFFSET(B889,1-364,0,364,1),$C$10),$A$10,IF(B889&lt;PERCENTILE(OFFSET(B889,1-364,0,364,1),$C$11),$A$11,$A$12))))),""))),_xlpm.dev,原始数据_周度!G872,_xlpm.minDev,MIN(OFFSET(原始数据_周度!G872,1-$D$17,0,$D$17,1)),_xlpm.bounce,_xlpm.dev-_xlpm.minDev,_xlpm.oversold,AND(ISNUMBER(_xlpm.dev),ISNUMBER(_xlpm.minDev),_xlpm.minDev&lt;=$B$17,_xlpm.bounce&gt;=$F$17,OR(_xlpm.initState=$A$12,_xlpm.initState=$A$11,_xlpm.initState=$A$10)),_xlpm.pctOnly,IFERROR(IF(B889&lt;PERCENTILE(OFFSET(B889,1-364,0,364,1),$C$7),$A$7,IF(B889&lt;PERCENTILE(OFFSET(B889,1-364,0,364,1),$C$8),$A$8,IF(B889&lt;PERCENTILE(OFFSET(B889,1-364,0,364,1),$C$9),$A$9,IF(B889&lt;PERCENTILE(OFFSET(B889,1-364,0,364,1),$C$10),$A$10,IF(B889&lt;PERCENTILE(OFFSET(B889,1-364,0,364,1),$C$11),$A$11,$A$12))))),""),IF(_xlpm.initState="","",IF(_xlpm.oversold,_xlpm.pctOnly,_xlpm.initState)))</f>
        <v/>
      </c>
      <c r="F889" s="119" t="n"/>
      <c r="G889" s="120">
        <f>IF(OR(B889="",C889=""),"",IF(OR(特征计算_周度!B872&gt;$B$15,特征计算_周度!C872&gt;$B$15,特征计算_周度!G872&gt;$B$15,特征计算_周度!E872&gt;$B$15,特征计算_周度!F872&gt;$B$15),IF(特征计算_周度!B872&gt;$B$15,"VIX ","")&amp;IF(特征计算_周度!C872&gt;$B$15,"HY ","")&amp;IF(特征计算_周度!G872&gt;$B$15,"Sahm ","")&amp;IF(特征计算_周度!E872&gt;$B$15,"趋势 ","")&amp;IF(特征计算_周度!F872&gt;$B$15,"斜率",""),"—"))</f>
        <v/>
      </c>
      <c r="H889" s="120">
        <f>IF(OR(B889="",C889=""),"",_xlfn.LET(_xlpm.dev,原始数据_周度!G872,_xlpm.minDev,MIN(OFFSET(原始数据_周度!G872,1-$D$17,0,$D$17,1)),_xlpm.bounce,_xlpm.dev-_xlpm.minDev,IF(AND(ISNUMBER(_xlpm.dev),ISNUMBER(_xlpm.minDev),_xlpm.minDev&lt;=$B$17,_xlpm.bounce&gt;=$F$17),"✅ 触发","—")))</f>
        <v/>
      </c>
      <c r="I889" s="172">
        <f>IFERROR(IF(特征计算_周度!H889&gt;$I$3,MIN($I$4,MAX(-$I$5,(特征计算_周度!H889-$I$3)*$I$4)),0),"")</f>
        <v/>
      </c>
    </row>
    <row r="890">
      <c r="A890" s="117">
        <f>特征计算_周度!A873</f>
        <v/>
      </c>
      <c r="B890" s="171">
        <f>IFERROR($A$3*特征计算_周度!B890+$B$3*特征计算_周度!C890+$C$3*特征计算_周度!D890+$D$3*特征计算_周度!E890+$E$3*特征计算_周度!F890+$F$3*特征计算_周度!H890,"")</f>
        <v/>
      </c>
      <c r="C890" s="118">
        <f>IFERROR(PERCENTILE(OFFSET(B890,1-364,0,364,1),$C$7),"")</f>
        <v/>
      </c>
      <c r="D890" s="118">
        <f>IFERROR(PERCENTILE(OFFSET(B890,1-364,0,364,1),$C$11),"")</f>
        <v/>
      </c>
      <c r="E890" s="122">
        <f>_xlfn.LET(_xlpm.initState,IF(OR(B890="",C890=""),"",IF(OR(特征计算_周度!B873&gt;$B$15,特征计算_周度!C873&gt;$B$15,特征计算_周度!G873&gt;$B$15,特征计算_周度!E873&gt;$B$15,特征计算_周度!F873&gt;$B$15),$A$12,IFERROR(IF(B890&lt;PERCENTILE(OFFSET(B890,1-364,0,364,1),$C$7),$A$7,IF(B890&lt;PERCENTILE(OFFSET(B890,1-364,0,364,1),$C$8),$A$8,IF(B890&lt;PERCENTILE(OFFSET(B890,1-364,0,364,1),$C$9),$A$9,IF(B890&lt;PERCENTILE(OFFSET(B890,1-364,0,364,1),$C$10),$A$10,IF(B890&lt;PERCENTILE(OFFSET(B890,1-364,0,364,1),$C$11),$A$11,$A$12))))),""))),_xlpm.dev,原始数据_周度!G873,_xlpm.minDev,MIN(OFFSET(原始数据_周度!G873,1-$D$17,0,$D$17,1)),_xlpm.bounce,_xlpm.dev-_xlpm.minDev,_xlpm.oversold,AND(ISNUMBER(_xlpm.dev),ISNUMBER(_xlpm.minDev),_xlpm.minDev&lt;=$B$17,_xlpm.bounce&gt;=$F$17,OR(_xlpm.initState=$A$12,_xlpm.initState=$A$11,_xlpm.initState=$A$10)),_xlpm.pctOnly,IFERROR(IF(B890&lt;PERCENTILE(OFFSET(B890,1-364,0,364,1),$C$7),$A$7,IF(B890&lt;PERCENTILE(OFFSET(B890,1-364,0,364,1),$C$8),$A$8,IF(B890&lt;PERCENTILE(OFFSET(B890,1-364,0,364,1),$C$9),$A$9,IF(B890&lt;PERCENTILE(OFFSET(B890,1-364,0,364,1),$C$10),$A$10,IF(B890&lt;PERCENTILE(OFFSET(B890,1-364,0,364,1),$C$11),$A$11,$A$12))))),""),IF(_xlpm.initState="","",IF(_xlpm.oversold,_xlpm.pctOnly,_xlpm.initState)))</f>
        <v/>
      </c>
      <c r="F890" s="119" t="n"/>
      <c r="G890" s="120">
        <f>IF(OR(B890="",C890=""),"",IF(OR(特征计算_周度!B873&gt;$B$15,特征计算_周度!C873&gt;$B$15,特征计算_周度!G873&gt;$B$15,特征计算_周度!E873&gt;$B$15,特征计算_周度!F873&gt;$B$15),IF(特征计算_周度!B873&gt;$B$15,"VIX ","")&amp;IF(特征计算_周度!C873&gt;$B$15,"HY ","")&amp;IF(特征计算_周度!G873&gt;$B$15,"Sahm ","")&amp;IF(特征计算_周度!E873&gt;$B$15,"趋势 ","")&amp;IF(特征计算_周度!F873&gt;$B$15,"斜率",""),"—"))</f>
        <v/>
      </c>
      <c r="H890" s="120">
        <f>IF(OR(B890="",C890=""),"",_xlfn.LET(_xlpm.dev,原始数据_周度!G873,_xlpm.minDev,MIN(OFFSET(原始数据_周度!G873,1-$D$17,0,$D$17,1)),_xlpm.bounce,_xlpm.dev-_xlpm.minDev,IF(AND(ISNUMBER(_xlpm.dev),ISNUMBER(_xlpm.minDev),_xlpm.minDev&lt;=$B$17,_xlpm.bounce&gt;=$F$17),"✅ 触发","—")))</f>
        <v/>
      </c>
      <c r="I890" s="172">
        <f>IFERROR(IF(特征计算_周度!H890&gt;$I$3,MIN($I$4,MAX(-$I$5,(特征计算_周度!H890-$I$3)*$I$4)),0),"")</f>
        <v/>
      </c>
    </row>
    <row r="891">
      <c r="A891" s="117">
        <f>特征计算_周度!A874</f>
        <v/>
      </c>
      <c r="B891" s="171">
        <f>IFERROR($A$3*特征计算_周度!B891+$B$3*特征计算_周度!C891+$C$3*特征计算_周度!D891+$D$3*特征计算_周度!E891+$E$3*特征计算_周度!F891+$F$3*特征计算_周度!H891,"")</f>
        <v/>
      </c>
      <c r="C891" s="118">
        <f>IFERROR(PERCENTILE(OFFSET(B891,1-364,0,364,1),$C$7),"")</f>
        <v/>
      </c>
      <c r="D891" s="118">
        <f>IFERROR(PERCENTILE(OFFSET(B891,1-364,0,364,1),$C$11),"")</f>
        <v/>
      </c>
      <c r="E891" s="122">
        <f>_xlfn.LET(_xlpm.initState,IF(OR(B891="",C891=""),"",IF(OR(特征计算_周度!B874&gt;$B$15,特征计算_周度!C874&gt;$B$15,特征计算_周度!G874&gt;$B$15,特征计算_周度!E874&gt;$B$15,特征计算_周度!F874&gt;$B$15),$A$12,IFERROR(IF(B891&lt;PERCENTILE(OFFSET(B891,1-364,0,364,1),$C$7),$A$7,IF(B891&lt;PERCENTILE(OFFSET(B891,1-364,0,364,1),$C$8),$A$8,IF(B891&lt;PERCENTILE(OFFSET(B891,1-364,0,364,1),$C$9),$A$9,IF(B891&lt;PERCENTILE(OFFSET(B891,1-364,0,364,1),$C$10),$A$10,IF(B891&lt;PERCENTILE(OFFSET(B891,1-364,0,364,1),$C$11),$A$11,$A$12))))),""))),_xlpm.dev,原始数据_周度!G874,_xlpm.minDev,MIN(OFFSET(原始数据_周度!G874,1-$D$17,0,$D$17,1)),_xlpm.bounce,_xlpm.dev-_xlpm.minDev,_xlpm.oversold,AND(ISNUMBER(_xlpm.dev),ISNUMBER(_xlpm.minDev),_xlpm.minDev&lt;=$B$17,_xlpm.bounce&gt;=$F$17,OR(_xlpm.initState=$A$12,_xlpm.initState=$A$11,_xlpm.initState=$A$10)),_xlpm.pctOnly,IFERROR(IF(B891&lt;PERCENTILE(OFFSET(B891,1-364,0,364,1),$C$7),$A$7,IF(B891&lt;PERCENTILE(OFFSET(B891,1-364,0,364,1),$C$8),$A$8,IF(B891&lt;PERCENTILE(OFFSET(B891,1-364,0,364,1),$C$9),$A$9,IF(B891&lt;PERCENTILE(OFFSET(B891,1-364,0,364,1),$C$10),$A$10,IF(B891&lt;PERCENTILE(OFFSET(B891,1-364,0,364,1),$C$11),$A$11,$A$12))))),""),IF(_xlpm.initState="","",IF(_xlpm.oversold,_xlpm.pctOnly,_xlpm.initState)))</f>
        <v/>
      </c>
      <c r="F891" s="119" t="n"/>
      <c r="G891" s="120">
        <f>IF(OR(B891="",C891=""),"",IF(OR(特征计算_周度!B874&gt;$B$15,特征计算_周度!C874&gt;$B$15,特征计算_周度!G874&gt;$B$15,特征计算_周度!E874&gt;$B$15,特征计算_周度!F874&gt;$B$15),IF(特征计算_周度!B874&gt;$B$15,"VIX ","")&amp;IF(特征计算_周度!C874&gt;$B$15,"HY ","")&amp;IF(特征计算_周度!G874&gt;$B$15,"Sahm ","")&amp;IF(特征计算_周度!E874&gt;$B$15,"趋势 ","")&amp;IF(特征计算_周度!F874&gt;$B$15,"斜率",""),"—"))</f>
        <v/>
      </c>
      <c r="H891" s="120">
        <f>IF(OR(B891="",C891=""),"",_xlfn.LET(_xlpm.dev,原始数据_周度!G874,_xlpm.minDev,MIN(OFFSET(原始数据_周度!G874,1-$D$17,0,$D$17,1)),_xlpm.bounce,_xlpm.dev-_xlpm.minDev,IF(AND(ISNUMBER(_xlpm.dev),ISNUMBER(_xlpm.minDev),_xlpm.minDev&lt;=$B$17,_xlpm.bounce&gt;=$F$17),"✅ 触发","—")))</f>
        <v/>
      </c>
      <c r="I891" s="172">
        <f>IFERROR(IF(特征计算_周度!H891&gt;$I$3,MIN($I$4,MAX(-$I$5,(特征计算_周度!H891-$I$3)*$I$4)),0),"")</f>
        <v/>
      </c>
    </row>
    <row r="892">
      <c r="A892" s="117">
        <f>特征计算_周度!A875</f>
        <v/>
      </c>
      <c r="B892" s="171">
        <f>IFERROR($A$3*特征计算_周度!B892+$B$3*特征计算_周度!C892+$C$3*特征计算_周度!D892+$D$3*特征计算_周度!E892+$E$3*特征计算_周度!F892+$F$3*特征计算_周度!H892,"")</f>
        <v/>
      </c>
      <c r="C892" s="118">
        <f>IFERROR(PERCENTILE(OFFSET(B892,1-364,0,364,1),$C$7),"")</f>
        <v/>
      </c>
      <c r="D892" s="118">
        <f>IFERROR(PERCENTILE(OFFSET(B892,1-364,0,364,1),$C$11),"")</f>
        <v/>
      </c>
      <c r="E892" s="122">
        <f>_xlfn.LET(_xlpm.initState,IF(OR(B892="",C892=""),"",IF(OR(特征计算_周度!B875&gt;$B$15,特征计算_周度!C875&gt;$B$15,特征计算_周度!G875&gt;$B$15,特征计算_周度!E875&gt;$B$15,特征计算_周度!F875&gt;$B$15),$A$12,IFERROR(IF(B892&lt;PERCENTILE(OFFSET(B892,1-364,0,364,1),$C$7),$A$7,IF(B892&lt;PERCENTILE(OFFSET(B892,1-364,0,364,1),$C$8),$A$8,IF(B892&lt;PERCENTILE(OFFSET(B892,1-364,0,364,1),$C$9),$A$9,IF(B892&lt;PERCENTILE(OFFSET(B892,1-364,0,364,1),$C$10),$A$10,IF(B892&lt;PERCENTILE(OFFSET(B892,1-364,0,364,1),$C$11),$A$11,$A$12))))),""))),_xlpm.dev,原始数据_周度!G875,_xlpm.minDev,MIN(OFFSET(原始数据_周度!G875,1-$D$17,0,$D$17,1)),_xlpm.bounce,_xlpm.dev-_xlpm.minDev,_xlpm.oversold,AND(ISNUMBER(_xlpm.dev),ISNUMBER(_xlpm.minDev),_xlpm.minDev&lt;=$B$17,_xlpm.bounce&gt;=$F$17,OR(_xlpm.initState=$A$12,_xlpm.initState=$A$11,_xlpm.initState=$A$10)),_xlpm.pctOnly,IFERROR(IF(B892&lt;PERCENTILE(OFFSET(B892,1-364,0,364,1),$C$7),$A$7,IF(B892&lt;PERCENTILE(OFFSET(B892,1-364,0,364,1),$C$8),$A$8,IF(B892&lt;PERCENTILE(OFFSET(B892,1-364,0,364,1),$C$9),$A$9,IF(B892&lt;PERCENTILE(OFFSET(B892,1-364,0,364,1),$C$10),$A$10,IF(B892&lt;PERCENTILE(OFFSET(B892,1-364,0,364,1),$C$11),$A$11,$A$12))))),""),IF(_xlpm.initState="","",IF(_xlpm.oversold,_xlpm.pctOnly,_xlpm.initState)))</f>
        <v/>
      </c>
      <c r="F892" s="119" t="n"/>
      <c r="G892" s="120">
        <f>IF(OR(B892="",C892=""),"",IF(OR(特征计算_周度!B875&gt;$B$15,特征计算_周度!C875&gt;$B$15,特征计算_周度!G875&gt;$B$15,特征计算_周度!E875&gt;$B$15,特征计算_周度!F875&gt;$B$15),IF(特征计算_周度!B875&gt;$B$15,"VIX ","")&amp;IF(特征计算_周度!C875&gt;$B$15,"HY ","")&amp;IF(特征计算_周度!G875&gt;$B$15,"Sahm ","")&amp;IF(特征计算_周度!E875&gt;$B$15,"趋势 ","")&amp;IF(特征计算_周度!F875&gt;$B$15,"斜率",""),"—"))</f>
        <v/>
      </c>
      <c r="H892" s="120">
        <f>IF(OR(B892="",C892=""),"",_xlfn.LET(_xlpm.dev,原始数据_周度!G875,_xlpm.minDev,MIN(OFFSET(原始数据_周度!G875,1-$D$17,0,$D$17,1)),_xlpm.bounce,_xlpm.dev-_xlpm.minDev,IF(AND(ISNUMBER(_xlpm.dev),ISNUMBER(_xlpm.minDev),_xlpm.minDev&lt;=$B$17,_xlpm.bounce&gt;=$F$17),"✅ 触发","—")))</f>
        <v/>
      </c>
      <c r="I892" s="172">
        <f>IFERROR(IF(特征计算_周度!H892&gt;$I$3,MIN($I$4,MAX(-$I$5,(特征计算_周度!H892-$I$3)*$I$4)),0),"")</f>
        <v/>
      </c>
    </row>
    <row r="893">
      <c r="A893" s="117">
        <f>特征计算_周度!A876</f>
        <v/>
      </c>
      <c r="B893" s="171">
        <f>IFERROR($A$3*特征计算_周度!B893+$B$3*特征计算_周度!C893+$C$3*特征计算_周度!D893+$D$3*特征计算_周度!E893+$E$3*特征计算_周度!F893+$F$3*特征计算_周度!H893,"")</f>
        <v/>
      </c>
      <c r="C893" s="118">
        <f>IFERROR(PERCENTILE(OFFSET(B893,1-364,0,364,1),$C$7),"")</f>
        <v/>
      </c>
      <c r="D893" s="118">
        <f>IFERROR(PERCENTILE(OFFSET(B893,1-364,0,364,1),$C$11),"")</f>
        <v/>
      </c>
      <c r="E893" s="122">
        <f>_xlfn.LET(_xlpm.initState,IF(OR(B893="",C893=""),"",IF(OR(特征计算_周度!B876&gt;$B$15,特征计算_周度!C876&gt;$B$15,特征计算_周度!G876&gt;$B$15,特征计算_周度!E876&gt;$B$15,特征计算_周度!F876&gt;$B$15),$A$12,IFERROR(IF(B893&lt;PERCENTILE(OFFSET(B893,1-364,0,364,1),$C$7),$A$7,IF(B893&lt;PERCENTILE(OFFSET(B893,1-364,0,364,1),$C$8),$A$8,IF(B893&lt;PERCENTILE(OFFSET(B893,1-364,0,364,1),$C$9),$A$9,IF(B893&lt;PERCENTILE(OFFSET(B893,1-364,0,364,1),$C$10),$A$10,IF(B893&lt;PERCENTILE(OFFSET(B893,1-364,0,364,1),$C$11),$A$11,$A$12))))),""))),_xlpm.dev,原始数据_周度!G876,_xlpm.minDev,MIN(OFFSET(原始数据_周度!G876,1-$D$17,0,$D$17,1)),_xlpm.bounce,_xlpm.dev-_xlpm.minDev,_xlpm.oversold,AND(ISNUMBER(_xlpm.dev),ISNUMBER(_xlpm.minDev),_xlpm.minDev&lt;=$B$17,_xlpm.bounce&gt;=$F$17,OR(_xlpm.initState=$A$12,_xlpm.initState=$A$11,_xlpm.initState=$A$10)),_xlpm.pctOnly,IFERROR(IF(B893&lt;PERCENTILE(OFFSET(B893,1-364,0,364,1),$C$7),$A$7,IF(B893&lt;PERCENTILE(OFFSET(B893,1-364,0,364,1),$C$8),$A$8,IF(B893&lt;PERCENTILE(OFFSET(B893,1-364,0,364,1),$C$9),$A$9,IF(B893&lt;PERCENTILE(OFFSET(B893,1-364,0,364,1),$C$10),$A$10,IF(B893&lt;PERCENTILE(OFFSET(B893,1-364,0,364,1),$C$11),$A$11,$A$12))))),""),IF(_xlpm.initState="","",IF(_xlpm.oversold,_xlpm.pctOnly,_xlpm.initState)))</f>
        <v/>
      </c>
      <c r="F893" s="119" t="n"/>
      <c r="G893" s="120">
        <f>IF(OR(B893="",C893=""),"",IF(OR(特征计算_周度!B876&gt;$B$15,特征计算_周度!C876&gt;$B$15,特征计算_周度!G876&gt;$B$15,特征计算_周度!E876&gt;$B$15,特征计算_周度!F876&gt;$B$15),IF(特征计算_周度!B876&gt;$B$15,"VIX ","")&amp;IF(特征计算_周度!C876&gt;$B$15,"HY ","")&amp;IF(特征计算_周度!G876&gt;$B$15,"Sahm ","")&amp;IF(特征计算_周度!E876&gt;$B$15,"趋势 ","")&amp;IF(特征计算_周度!F876&gt;$B$15,"斜率",""),"—"))</f>
        <v/>
      </c>
      <c r="H893" s="120">
        <f>IF(OR(B893="",C893=""),"",_xlfn.LET(_xlpm.dev,原始数据_周度!G876,_xlpm.minDev,MIN(OFFSET(原始数据_周度!G876,1-$D$17,0,$D$17,1)),_xlpm.bounce,_xlpm.dev-_xlpm.minDev,IF(AND(ISNUMBER(_xlpm.dev),ISNUMBER(_xlpm.minDev),_xlpm.minDev&lt;=$B$17,_xlpm.bounce&gt;=$F$17),"✅ 触发","—")))</f>
        <v/>
      </c>
      <c r="I893" s="172">
        <f>IFERROR(IF(特征计算_周度!H893&gt;$I$3,MIN($I$4,MAX(-$I$5,(特征计算_周度!H893-$I$3)*$I$4)),0),"")</f>
        <v/>
      </c>
    </row>
    <row r="894">
      <c r="A894" s="117">
        <f>特征计算_周度!A877</f>
        <v/>
      </c>
      <c r="B894" s="171">
        <f>IFERROR($A$3*特征计算_周度!B894+$B$3*特征计算_周度!C894+$C$3*特征计算_周度!D894+$D$3*特征计算_周度!E894+$E$3*特征计算_周度!F894+$F$3*特征计算_周度!H894,"")</f>
        <v/>
      </c>
      <c r="C894" s="118">
        <f>IFERROR(PERCENTILE(OFFSET(B894,1-364,0,364,1),$C$7),"")</f>
        <v/>
      </c>
      <c r="D894" s="118">
        <f>IFERROR(PERCENTILE(OFFSET(B894,1-364,0,364,1),$C$11),"")</f>
        <v/>
      </c>
      <c r="E894" s="122">
        <f>_xlfn.LET(_xlpm.initState,IF(OR(B894="",C894=""),"",IF(OR(特征计算_周度!B877&gt;$B$15,特征计算_周度!C877&gt;$B$15,特征计算_周度!G877&gt;$B$15,特征计算_周度!E877&gt;$B$15,特征计算_周度!F877&gt;$B$15),$A$12,IFERROR(IF(B894&lt;PERCENTILE(OFFSET(B894,1-364,0,364,1),$C$7),$A$7,IF(B894&lt;PERCENTILE(OFFSET(B894,1-364,0,364,1),$C$8),$A$8,IF(B894&lt;PERCENTILE(OFFSET(B894,1-364,0,364,1),$C$9),$A$9,IF(B894&lt;PERCENTILE(OFFSET(B894,1-364,0,364,1),$C$10),$A$10,IF(B894&lt;PERCENTILE(OFFSET(B894,1-364,0,364,1),$C$11),$A$11,$A$12))))),""))),_xlpm.dev,原始数据_周度!G877,_xlpm.minDev,MIN(OFFSET(原始数据_周度!G877,1-$D$17,0,$D$17,1)),_xlpm.bounce,_xlpm.dev-_xlpm.minDev,_xlpm.oversold,AND(ISNUMBER(_xlpm.dev),ISNUMBER(_xlpm.minDev),_xlpm.minDev&lt;=$B$17,_xlpm.bounce&gt;=$F$17,OR(_xlpm.initState=$A$12,_xlpm.initState=$A$11,_xlpm.initState=$A$10)),_xlpm.pctOnly,IFERROR(IF(B894&lt;PERCENTILE(OFFSET(B894,1-364,0,364,1),$C$7),$A$7,IF(B894&lt;PERCENTILE(OFFSET(B894,1-364,0,364,1),$C$8),$A$8,IF(B894&lt;PERCENTILE(OFFSET(B894,1-364,0,364,1),$C$9),$A$9,IF(B894&lt;PERCENTILE(OFFSET(B894,1-364,0,364,1),$C$10),$A$10,IF(B894&lt;PERCENTILE(OFFSET(B894,1-364,0,364,1),$C$11),$A$11,$A$12))))),""),IF(_xlpm.initState="","",IF(_xlpm.oversold,_xlpm.pctOnly,_xlpm.initState)))</f>
        <v/>
      </c>
      <c r="F894" s="119" t="n"/>
      <c r="G894" s="120">
        <f>IF(OR(B894="",C894=""),"",IF(OR(特征计算_周度!B877&gt;$B$15,特征计算_周度!C877&gt;$B$15,特征计算_周度!G877&gt;$B$15,特征计算_周度!E877&gt;$B$15,特征计算_周度!F877&gt;$B$15),IF(特征计算_周度!B877&gt;$B$15,"VIX ","")&amp;IF(特征计算_周度!C877&gt;$B$15,"HY ","")&amp;IF(特征计算_周度!G877&gt;$B$15,"Sahm ","")&amp;IF(特征计算_周度!E877&gt;$B$15,"趋势 ","")&amp;IF(特征计算_周度!F877&gt;$B$15,"斜率",""),"—"))</f>
        <v/>
      </c>
      <c r="H894" s="120">
        <f>IF(OR(B894="",C894=""),"",_xlfn.LET(_xlpm.dev,原始数据_周度!G877,_xlpm.minDev,MIN(OFFSET(原始数据_周度!G877,1-$D$17,0,$D$17,1)),_xlpm.bounce,_xlpm.dev-_xlpm.minDev,IF(AND(ISNUMBER(_xlpm.dev),ISNUMBER(_xlpm.minDev),_xlpm.minDev&lt;=$B$17,_xlpm.bounce&gt;=$F$17),"✅ 触发","—")))</f>
        <v/>
      </c>
      <c r="I894" s="172">
        <f>IFERROR(IF(特征计算_周度!H894&gt;$I$3,MIN($I$4,MAX(-$I$5,(特征计算_周度!H894-$I$3)*$I$4)),0),"")</f>
        <v/>
      </c>
    </row>
    <row r="895">
      <c r="A895" s="117">
        <f>特征计算_周度!A878</f>
        <v/>
      </c>
      <c r="B895" s="171">
        <f>IFERROR($A$3*特征计算_周度!B895+$B$3*特征计算_周度!C895+$C$3*特征计算_周度!D895+$D$3*特征计算_周度!E895+$E$3*特征计算_周度!F895+$F$3*特征计算_周度!H895,"")</f>
        <v/>
      </c>
      <c r="C895" s="118">
        <f>IFERROR(PERCENTILE(OFFSET(B895,1-364,0,364,1),$C$7),"")</f>
        <v/>
      </c>
      <c r="D895" s="118">
        <f>IFERROR(PERCENTILE(OFFSET(B895,1-364,0,364,1),$C$11),"")</f>
        <v/>
      </c>
      <c r="E895" s="122">
        <f>_xlfn.LET(_xlpm.initState,IF(OR(B895="",C895=""),"",IF(OR(特征计算_周度!B878&gt;$B$15,特征计算_周度!C878&gt;$B$15,特征计算_周度!G878&gt;$B$15,特征计算_周度!E878&gt;$B$15,特征计算_周度!F878&gt;$B$15),$A$12,IFERROR(IF(B895&lt;PERCENTILE(OFFSET(B895,1-364,0,364,1),$C$7),$A$7,IF(B895&lt;PERCENTILE(OFFSET(B895,1-364,0,364,1),$C$8),$A$8,IF(B895&lt;PERCENTILE(OFFSET(B895,1-364,0,364,1),$C$9),$A$9,IF(B895&lt;PERCENTILE(OFFSET(B895,1-364,0,364,1),$C$10),$A$10,IF(B895&lt;PERCENTILE(OFFSET(B895,1-364,0,364,1),$C$11),$A$11,$A$12))))),""))),_xlpm.dev,原始数据_周度!G878,_xlpm.minDev,MIN(OFFSET(原始数据_周度!G878,1-$D$17,0,$D$17,1)),_xlpm.bounce,_xlpm.dev-_xlpm.minDev,_xlpm.oversold,AND(ISNUMBER(_xlpm.dev),ISNUMBER(_xlpm.minDev),_xlpm.minDev&lt;=$B$17,_xlpm.bounce&gt;=$F$17,OR(_xlpm.initState=$A$12,_xlpm.initState=$A$11,_xlpm.initState=$A$10)),_xlpm.pctOnly,IFERROR(IF(B895&lt;PERCENTILE(OFFSET(B895,1-364,0,364,1),$C$7),$A$7,IF(B895&lt;PERCENTILE(OFFSET(B895,1-364,0,364,1),$C$8),$A$8,IF(B895&lt;PERCENTILE(OFFSET(B895,1-364,0,364,1),$C$9),$A$9,IF(B895&lt;PERCENTILE(OFFSET(B895,1-364,0,364,1),$C$10),$A$10,IF(B895&lt;PERCENTILE(OFFSET(B895,1-364,0,364,1),$C$11),$A$11,$A$12))))),""),IF(_xlpm.initState="","",IF(_xlpm.oversold,_xlpm.pctOnly,_xlpm.initState)))</f>
        <v/>
      </c>
      <c r="F895" s="119" t="n"/>
      <c r="G895" s="120">
        <f>IF(OR(B895="",C895=""),"",IF(OR(特征计算_周度!B878&gt;$B$15,特征计算_周度!C878&gt;$B$15,特征计算_周度!G878&gt;$B$15,特征计算_周度!E878&gt;$B$15,特征计算_周度!F878&gt;$B$15),IF(特征计算_周度!B878&gt;$B$15,"VIX ","")&amp;IF(特征计算_周度!C878&gt;$B$15,"HY ","")&amp;IF(特征计算_周度!G878&gt;$B$15,"Sahm ","")&amp;IF(特征计算_周度!E878&gt;$B$15,"趋势 ","")&amp;IF(特征计算_周度!F878&gt;$B$15,"斜率",""),"—"))</f>
        <v/>
      </c>
      <c r="H895" s="120">
        <f>IF(OR(B895="",C895=""),"",_xlfn.LET(_xlpm.dev,原始数据_周度!G878,_xlpm.minDev,MIN(OFFSET(原始数据_周度!G878,1-$D$17,0,$D$17,1)),_xlpm.bounce,_xlpm.dev-_xlpm.minDev,IF(AND(ISNUMBER(_xlpm.dev),ISNUMBER(_xlpm.minDev),_xlpm.minDev&lt;=$B$17,_xlpm.bounce&gt;=$F$17),"✅ 触发","—")))</f>
        <v/>
      </c>
      <c r="I895" s="172">
        <f>IFERROR(IF(特征计算_周度!H895&gt;$I$3,MIN($I$4,MAX(-$I$5,(特征计算_周度!H895-$I$3)*$I$4)),0),"")</f>
        <v/>
      </c>
    </row>
    <row r="896">
      <c r="A896" s="117">
        <f>特征计算_周度!A879</f>
        <v/>
      </c>
      <c r="B896" s="171">
        <f>IFERROR($A$3*特征计算_周度!B896+$B$3*特征计算_周度!C896+$C$3*特征计算_周度!D896+$D$3*特征计算_周度!E896+$E$3*特征计算_周度!F896+$F$3*特征计算_周度!H896,"")</f>
        <v/>
      </c>
      <c r="C896" s="118">
        <f>IFERROR(PERCENTILE(OFFSET(B896,1-364,0,364,1),$C$7),"")</f>
        <v/>
      </c>
      <c r="D896" s="118">
        <f>IFERROR(PERCENTILE(OFFSET(B896,1-364,0,364,1),$C$11),"")</f>
        <v/>
      </c>
      <c r="E896" s="122">
        <f>_xlfn.LET(_xlpm.initState,IF(OR(B896="",C896=""),"",IF(OR(特征计算_周度!B879&gt;$B$15,特征计算_周度!C879&gt;$B$15,特征计算_周度!G879&gt;$B$15,特征计算_周度!E879&gt;$B$15,特征计算_周度!F879&gt;$B$15),$A$12,IFERROR(IF(B896&lt;PERCENTILE(OFFSET(B896,1-364,0,364,1),$C$7),$A$7,IF(B896&lt;PERCENTILE(OFFSET(B896,1-364,0,364,1),$C$8),$A$8,IF(B896&lt;PERCENTILE(OFFSET(B896,1-364,0,364,1),$C$9),$A$9,IF(B896&lt;PERCENTILE(OFFSET(B896,1-364,0,364,1),$C$10),$A$10,IF(B896&lt;PERCENTILE(OFFSET(B896,1-364,0,364,1),$C$11),$A$11,$A$12))))),""))),_xlpm.dev,原始数据_周度!G879,_xlpm.minDev,MIN(OFFSET(原始数据_周度!G879,1-$D$17,0,$D$17,1)),_xlpm.bounce,_xlpm.dev-_xlpm.minDev,_xlpm.oversold,AND(ISNUMBER(_xlpm.dev),ISNUMBER(_xlpm.minDev),_xlpm.minDev&lt;=$B$17,_xlpm.bounce&gt;=$F$17,OR(_xlpm.initState=$A$12,_xlpm.initState=$A$11,_xlpm.initState=$A$10)),_xlpm.pctOnly,IFERROR(IF(B896&lt;PERCENTILE(OFFSET(B896,1-364,0,364,1),$C$7),$A$7,IF(B896&lt;PERCENTILE(OFFSET(B896,1-364,0,364,1),$C$8),$A$8,IF(B896&lt;PERCENTILE(OFFSET(B896,1-364,0,364,1),$C$9),$A$9,IF(B896&lt;PERCENTILE(OFFSET(B896,1-364,0,364,1),$C$10),$A$10,IF(B896&lt;PERCENTILE(OFFSET(B896,1-364,0,364,1),$C$11),$A$11,$A$12))))),""),IF(_xlpm.initState="","",IF(_xlpm.oversold,_xlpm.pctOnly,_xlpm.initState)))</f>
        <v/>
      </c>
      <c r="F896" s="119" t="n"/>
      <c r="G896" s="120">
        <f>IF(OR(B896="",C896=""),"",IF(OR(特征计算_周度!B879&gt;$B$15,特征计算_周度!C879&gt;$B$15,特征计算_周度!G879&gt;$B$15,特征计算_周度!E879&gt;$B$15,特征计算_周度!F879&gt;$B$15),IF(特征计算_周度!B879&gt;$B$15,"VIX ","")&amp;IF(特征计算_周度!C879&gt;$B$15,"HY ","")&amp;IF(特征计算_周度!G879&gt;$B$15,"Sahm ","")&amp;IF(特征计算_周度!E879&gt;$B$15,"趋势 ","")&amp;IF(特征计算_周度!F879&gt;$B$15,"斜率",""),"—"))</f>
        <v/>
      </c>
      <c r="H896" s="120">
        <f>IF(OR(B896="",C896=""),"",_xlfn.LET(_xlpm.dev,原始数据_周度!G879,_xlpm.minDev,MIN(OFFSET(原始数据_周度!G879,1-$D$17,0,$D$17,1)),_xlpm.bounce,_xlpm.dev-_xlpm.minDev,IF(AND(ISNUMBER(_xlpm.dev),ISNUMBER(_xlpm.minDev),_xlpm.minDev&lt;=$B$17,_xlpm.bounce&gt;=$F$17),"✅ 触发","—")))</f>
        <v/>
      </c>
      <c r="I896" s="172">
        <f>IFERROR(IF(特征计算_周度!H896&gt;$I$3,MIN($I$4,MAX(-$I$5,(特征计算_周度!H896-$I$3)*$I$4)),0),"")</f>
        <v/>
      </c>
    </row>
    <row r="897">
      <c r="A897" s="117">
        <f>特征计算_周度!A880</f>
        <v/>
      </c>
      <c r="B897" s="171">
        <f>IFERROR($A$3*特征计算_周度!B897+$B$3*特征计算_周度!C897+$C$3*特征计算_周度!D897+$D$3*特征计算_周度!E897+$E$3*特征计算_周度!F897+$F$3*特征计算_周度!H897,"")</f>
        <v/>
      </c>
      <c r="C897" s="118">
        <f>IFERROR(PERCENTILE(OFFSET(B897,1-364,0,364,1),$C$7),"")</f>
        <v/>
      </c>
      <c r="D897" s="118">
        <f>IFERROR(PERCENTILE(OFFSET(B897,1-364,0,364,1),$C$11),"")</f>
        <v/>
      </c>
      <c r="E897" s="122">
        <f>_xlfn.LET(_xlpm.initState,IF(OR(B897="",C897=""),"",IF(OR(特征计算_周度!B880&gt;$B$15,特征计算_周度!C880&gt;$B$15,特征计算_周度!G880&gt;$B$15,特征计算_周度!E880&gt;$B$15,特征计算_周度!F880&gt;$B$15),$A$12,IFERROR(IF(B897&lt;PERCENTILE(OFFSET(B897,1-364,0,364,1),$C$7),$A$7,IF(B897&lt;PERCENTILE(OFFSET(B897,1-364,0,364,1),$C$8),$A$8,IF(B897&lt;PERCENTILE(OFFSET(B897,1-364,0,364,1),$C$9),$A$9,IF(B897&lt;PERCENTILE(OFFSET(B897,1-364,0,364,1),$C$10),$A$10,IF(B897&lt;PERCENTILE(OFFSET(B897,1-364,0,364,1),$C$11),$A$11,$A$12))))),""))),_xlpm.dev,原始数据_周度!G880,_xlpm.minDev,MIN(OFFSET(原始数据_周度!G880,1-$D$17,0,$D$17,1)),_xlpm.bounce,_xlpm.dev-_xlpm.minDev,_xlpm.oversold,AND(ISNUMBER(_xlpm.dev),ISNUMBER(_xlpm.minDev),_xlpm.minDev&lt;=$B$17,_xlpm.bounce&gt;=$F$17,OR(_xlpm.initState=$A$12,_xlpm.initState=$A$11,_xlpm.initState=$A$10)),_xlpm.pctOnly,IFERROR(IF(B897&lt;PERCENTILE(OFFSET(B897,1-364,0,364,1),$C$7),$A$7,IF(B897&lt;PERCENTILE(OFFSET(B897,1-364,0,364,1),$C$8),$A$8,IF(B897&lt;PERCENTILE(OFFSET(B897,1-364,0,364,1),$C$9),$A$9,IF(B897&lt;PERCENTILE(OFFSET(B897,1-364,0,364,1),$C$10),$A$10,IF(B897&lt;PERCENTILE(OFFSET(B897,1-364,0,364,1),$C$11),$A$11,$A$12))))),""),IF(_xlpm.initState="","",IF(_xlpm.oversold,_xlpm.pctOnly,_xlpm.initState)))</f>
        <v/>
      </c>
      <c r="F897" s="119" t="n"/>
      <c r="G897" s="120">
        <f>IF(OR(B897="",C897=""),"",IF(OR(特征计算_周度!B880&gt;$B$15,特征计算_周度!C880&gt;$B$15,特征计算_周度!G880&gt;$B$15,特征计算_周度!E880&gt;$B$15,特征计算_周度!F880&gt;$B$15),IF(特征计算_周度!B880&gt;$B$15,"VIX ","")&amp;IF(特征计算_周度!C880&gt;$B$15,"HY ","")&amp;IF(特征计算_周度!G880&gt;$B$15,"Sahm ","")&amp;IF(特征计算_周度!E880&gt;$B$15,"趋势 ","")&amp;IF(特征计算_周度!F880&gt;$B$15,"斜率",""),"—"))</f>
        <v/>
      </c>
      <c r="H897" s="120">
        <f>IF(OR(B897="",C897=""),"",_xlfn.LET(_xlpm.dev,原始数据_周度!G880,_xlpm.minDev,MIN(OFFSET(原始数据_周度!G880,1-$D$17,0,$D$17,1)),_xlpm.bounce,_xlpm.dev-_xlpm.minDev,IF(AND(ISNUMBER(_xlpm.dev),ISNUMBER(_xlpm.minDev),_xlpm.minDev&lt;=$B$17,_xlpm.bounce&gt;=$F$17),"✅ 触发","—")))</f>
        <v/>
      </c>
      <c r="I897" s="172">
        <f>IFERROR(IF(特征计算_周度!H897&gt;$I$3,MIN($I$4,MAX(-$I$5,(特征计算_周度!H897-$I$3)*$I$4)),0),"")</f>
        <v/>
      </c>
    </row>
    <row r="898">
      <c r="A898" s="117">
        <f>特征计算_周度!A881</f>
        <v/>
      </c>
      <c r="B898" s="171">
        <f>IFERROR($A$3*特征计算_周度!B898+$B$3*特征计算_周度!C898+$C$3*特征计算_周度!D898+$D$3*特征计算_周度!E898+$E$3*特征计算_周度!F898+$F$3*特征计算_周度!H898,"")</f>
        <v/>
      </c>
      <c r="C898" s="118">
        <f>IFERROR(PERCENTILE(OFFSET(B898,1-364,0,364,1),$C$7),"")</f>
        <v/>
      </c>
      <c r="D898" s="118">
        <f>IFERROR(PERCENTILE(OFFSET(B898,1-364,0,364,1),$C$11),"")</f>
        <v/>
      </c>
      <c r="E898" s="122">
        <f>_xlfn.LET(_xlpm.initState,IF(OR(B898="",C898=""),"",IF(OR(特征计算_周度!B881&gt;$B$15,特征计算_周度!C881&gt;$B$15,特征计算_周度!G881&gt;$B$15,特征计算_周度!E881&gt;$B$15,特征计算_周度!F881&gt;$B$15),$A$12,IFERROR(IF(B898&lt;PERCENTILE(OFFSET(B898,1-364,0,364,1),$C$7),$A$7,IF(B898&lt;PERCENTILE(OFFSET(B898,1-364,0,364,1),$C$8),$A$8,IF(B898&lt;PERCENTILE(OFFSET(B898,1-364,0,364,1),$C$9),$A$9,IF(B898&lt;PERCENTILE(OFFSET(B898,1-364,0,364,1),$C$10),$A$10,IF(B898&lt;PERCENTILE(OFFSET(B898,1-364,0,364,1),$C$11),$A$11,$A$12))))),""))),_xlpm.dev,原始数据_周度!G881,_xlpm.minDev,MIN(OFFSET(原始数据_周度!G881,1-$D$17,0,$D$17,1)),_xlpm.bounce,_xlpm.dev-_xlpm.minDev,_xlpm.oversold,AND(ISNUMBER(_xlpm.dev),ISNUMBER(_xlpm.minDev),_xlpm.minDev&lt;=$B$17,_xlpm.bounce&gt;=$F$17,OR(_xlpm.initState=$A$12,_xlpm.initState=$A$11,_xlpm.initState=$A$10)),_xlpm.pctOnly,IFERROR(IF(B898&lt;PERCENTILE(OFFSET(B898,1-364,0,364,1),$C$7),$A$7,IF(B898&lt;PERCENTILE(OFFSET(B898,1-364,0,364,1),$C$8),$A$8,IF(B898&lt;PERCENTILE(OFFSET(B898,1-364,0,364,1),$C$9),$A$9,IF(B898&lt;PERCENTILE(OFFSET(B898,1-364,0,364,1),$C$10),$A$10,IF(B898&lt;PERCENTILE(OFFSET(B898,1-364,0,364,1),$C$11),$A$11,$A$12))))),""),IF(_xlpm.initState="","",IF(_xlpm.oversold,_xlpm.pctOnly,_xlpm.initState)))</f>
        <v/>
      </c>
      <c r="F898" s="119" t="n"/>
      <c r="G898" s="120">
        <f>IF(OR(B898="",C898=""),"",IF(OR(特征计算_周度!B881&gt;$B$15,特征计算_周度!C881&gt;$B$15,特征计算_周度!G881&gt;$B$15,特征计算_周度!E881&gt;$B$15,特征计算_周度!F881&gt;$B$15),IF(特征计算_周度!B881&gt;$B$15,"VIX ","")&amp;IF(特征计算_周度!C881&gt;$B$15,"HY ","")&amp;IF(特征计算_周度!G881&gt;$B$15,"Sahm ","")&amp;IF(特征计算_周度!E881&gt;$B$15,"趋势 ","")&amp;IF(特征计算_周度!F881&gt;$B$15,"斜率",""),"—"))</f>
        <v/>
      </c>
      <c r="H898" s="120">
        <f>IF(OR(B898="",C898=""),"",_xlfn.LET(_xlpm.dev,原始数据_周度!G881,_xlpm.minDev,MIN(OFFSET(原始数据_周度!G881,1-$D$17,0,$D$17,1)),_xlpm.bounce,_xlpm.dev-_xlpm.minDev,IF(AND(ISNUMBER(_xlpm.dev),ISNUMBER(_xlpm.minDev),_xlpm.minDev&lt;=$B$17,_xlpm.bounce&gt;=$F$17),"✅ 触发","—")))</f>
        <v/>
      </c>
      <c r="I898" s="172">
        <f>IFERROR(IF(特征计算_周度!H898&gt;$I$3,MIN($I$4,MAX(-$I$5,(特征计算_周度!H898-$I$3)*$I$4)),0),"")</f>
        <v/>
      </c>
    </row>
    <row r="899">
      <c r="A899" s="117">
        <f>特征计算_周度!A882</f>
        <v/>
      </c>
      <c r="B899" s="171">
        <f>IFERROR($A$3*特征计算_周度!B899+$B$3*特征计算_周度!C899+$C$3*特征计算_周度!D899+$D$3*特征计算_周度!E899+$E$3*特征计算_周度!F899+$F$3*特征计算_周度!H899,"")</f>
        <v/>
      </c>
      <c r="C899" s="118">
        <f>IFERROR(PERCENTILE(OFFSET(B899,1-364,0,364,1),$C$7),"")</f>
        <v/>
      </c>
      <c r="D899" s="118">
        <f>IFERROR(PERCENTILE(OFFSET(B899,1-364,0,364,1),$C$11),"")</f>
        <v/>
      </c>
      <c r="E899" s="122">
        <f>_xlfn.LET(_xlpm.initState,IF(OR(B899="",C899=""),"",IF(OR(特征计算_周度!B882&gt;$B$15,特征计算_周度!C882&gt;$B$15,特征计算_周度!G882&gt;$B$15,特征计算_周度!E882&gt;$B$15,特征计算_周度!F882&gt;$B$15),$A$12,IFERROR(IF(B899&lt;PERCENTILE(OFFSET(B899,1-364,0,364,1),$C$7),$A$7,IF(B899&lt;PERCENTILE(OFFSET(B899,1-364,0,364,1),$C$8),$A$8,IF(B899&lt;PERCENTILE(OFFSET(B899,1-364,0,364,1),$C$9),$A$9,IF(B899&lt;PERCENTILE(OFFSET(B899,1-364,0,364,1),$C$10),$A$10,IF(B899&lt;PERCENTILE(OFFSET(B899,1-364,0,364,1),$C$11),$A$11,$A$12))))),""))),_xlpm.dev,原始数据_周度!G882,_xlpm.minDev,MIN(OFFSET(原始数据_周度!G882,1-$D$17,0,$D$17,1)),_xlpm.bounce,_xlpm.dev-_xlpm.minDev,_xlpm.oversold,AND(ISNUMBER(_xlpm.dev),ISNUMBER(_xlpm.minDev),_xlpm.minDev&lt;=$B$17,_xlpm.bounce&gt;=$F$17,OR(_xlpm.initState=$A$12,_xlpm.initState=$A$11,_xlpm.initState=$A$10)),_xlpm.pctOnly,IFERROR(IF(B899&lt;PERCENTILE(OFFSET(B899,1-364,0,364,1),$C$7),$A$7,IF(B899&lt;PERCENTILE(OFFSET(B899,1-364,0,364,1),$C$8),$A$8,IF(B899&lt;PERCENTILE(OFFSET(B899,1-364,0,364,1),$C$9),$A$9,IF(B899&lt;PERCENTILE(OFFSET(B899,1-364,0,364,1),$C$10),$A$10,IF(B899&lt;PERCENTILE(OFFSET(B899,1-364,0,364,1),$C$11),$A$11,$A$12))))),""),IF(_xlpm.initState="","",IF(_xlpm.oversold,_xlpm.pctOnly,_xlpm.initState)))</f>
        <v/>
      </c>
      <c r="F899" s="119" t="n"/>
      <c r="G899" s="120">
        <f>IF(OR(B899="",C899=""),"",IF(OR(特征计算_周度!B882&gt;$B$15,特征计算_周度!C882&gt;$B$15,特征计算_周度!G882&gt;$B$15,特征计算_周度!E882&gt;$B$15,特征计算_周度!F882&gt;$B$15),IF(特征计算_周度!B882&gt;$B$15,"VIX ","")&amp;IF(特征计算_周度!C882&gt;$B$15,"HY ","")&amp;IF(特征计算_周度!G882&gt;$B$15,"Sahm ","")&amp;IF(特征计算_周度!E882&gt;$B$15,"趋势 ","")&amp;IF(特征计算_周度!F882&gt;$B$15,"斜率",""),"—"))</f>
        <v/>
      </c>
      <c r="H899" s="120">
        <f>IF(OR(B899="",C899=""),"",_xlfn.LET(_xlpm.dev,原始数据_周度!G882,_xlpm.minDev,MIN(OFFSET(原始数据_周度!G882,1-$D$17,0,$D$17,1)),_xlpm.bounce,_xlpm.dev-_xlpm.minDev,IF(AND(ISNUMBER(_xlpm.dev),ISNUMBER(_xlpm.minDev),_xlpm.minDev&lt;=$B$17,_xlpm.bounce&gt;=$F$17),"✅ 触发","—")))</f>
        <v/>
      </c>
      <c r="I899" s="172">
        <f>IFERROR(IF(特征计算_周度!H899&gt;$I$3,MIN($I$4,MAX(-$I$5,(特征计算_周度!H899-$I$3)*$I$4)),0),"")</f>
        <v/>
      </c>
    </row>
    <row r="900">
      <c r="A900" s="117">
        <f>特征计算_周度!A883</f>
        <v/>
      </c>
      <c r="B900" s="171">
        <f>IFERROR($A$3*特征计算_周度!B900+$B$3*特征计算_周度!C900+$C$3*特征计算_周度!D900+$D$3*特征计算_周度!E900+$E$3*特征计算_周度!F900+$F$3*特征计算_周度!H900,"")</f>
        <v/>
      </c>
      <c r="C900" s="118">
        <f>IFERROR(PERCENTILE(OFFSET(B900,1-364,0,364,1),$C$7),"")</f>
        <v/>
      </c>
      <c r="D900" s="118">
        <f>IFERROR(PERCENTILE(OFFSET(B900,1-364,0,364,1),$C$11),"")</f>
        <v/>
      </c>
      <c r="E900" s="122">
        <f>_xlfn.LET(_xlpm.initState,IF(OR(B900="",C900=""),"",IF(OR(特征计算_周度!B883&gt;$B$15,特征计算_周度!C883&gt;$B$15,特征计算_周度!G883&gt;$B$15,特征计算_周度!E883&gt;$B$15,特征计算_周度!F883&gt;$B$15),$A$12,IFERROR(IF(B900&lt;PERCENTILE(OFFSET(B900,1-364,0,364,1),$C$7),$A$7,IF(B900&lt;PERCENTILE(OFFSET(B900,1-364,0,364,1),$C$8),$A$8,IF(B900&lt;PERCENTILE(OFFSET(B900,1-364,0,364,1),$C$9),$A$9,IF(B900&lt;PERCENTILE(OFFSET(B900,1-364,0,364,1),$C$10),$A$10,IF(B900&lt;PERCENTILE(OFFSET(B900,1-364,0,364,1),$C$11),$A$11,$A$12))))),""))),_xlpm.dev,原始数据_周度!G883,_xlpm.minDev,MIN(OFFSET(原始数据_周度!G883,1-$D$17,0,$D$17,1)),_xlpm.bounce,_xlpm.dev-_xlpm.minDev,_xlpm.oversold,AND(ISNUMBER(_xlpm.dev),ISNUMBER(_xlpm.minDev),_xlpm.minDev&lt;=$B$17,_xlpm.bounce&gt;=$F$17,OR(_xlpm.initState=$A$12,_xlpm.initState=$A$11,_xlpm.initState=$A$10)),_xlpm.pctOnly,IFERROR(IF(B900&lt;PERCENTILE(OFFSET(B900,1-364,0,364,1),$C$7),$A$7,IF(B900&lt;PERCENTILE(OFFSET(B900,1-364,0,364,1),$C$8),$A$8,IF(B900&lt;PERCENTILE(OFFSET(B900,1-364,0,364,1),$C$9),$A$9,IF(B900&lt;PERCENTILE(OFFSET(B900,1-364,0,364,1),$C$10),$A$10,IF(B900&lt;PERCENTILE(OFFSET(B900,1-364,0,364,1),$C$11),$A$11,$A$12))))),""),IF(_xlpm.initState="","",IF(_xlpm.oversold,_xlpm.pctOnly,_xlpm.initState)))</f>
        <v/>
      </c>
      <c r="F900" s="119" t="n"/>
      <c r="G900" s="120">
        <f>IF(OR(B900="",C900=""),"",IF(OR(特征计算_周度!B883&gt;$B$15,特征计算_周度!C883&gt;$B$15,特征计算_周度!G883&gt;$B$15,特征计算_周度!E883&gt;$B$15,特征计算_周度!F883&gt;$B$15),IF(特征计算_周度!B883&gt;$B$15,"VIX ","")&amp;IF(特征计算_周度!C883&gt;$B$15,"HY ","")&amp;IF(特征计算_周度!G883&gt;$B$15,"Sahm ","")&amp;IF(特征计算_周度!E883&gt;$B$15,"趋势 ","")&amp;IF(特征计算_周度!F883&gt;$B$15,"斜率",""),"—"))</f>
        <v/>
      </c>
      <c r="H900" s="120">
        <f>IF(OR(B900="",C900=""),"",_xlfn.LET(_xlpm.dev,原始数据_周度!G883,_xlpm.minDev,MIN(OFFSET(原始数据_周度!G883,1-$D$17,0,$D$17,1)),_xlpm.bounce,_xlpm.dev-_xlpm.minDev,IF(AND(ISNUMBER(_xlpm.dev),ISNUMBER(_xlpm.minDev),_xlpm.minDev&lt;=$B$17,_xlpm.bounce&gt;=$F$17),"✅ 触发","—")))</f>
        <v/>
      </c>
      <c r="I900" s="172">
        <f>IFERROR(IF(特征计算_周度!H900&gt;$I$3,MIN($I$4,MAX(-$I$5,(特征计算_周度!H900-$I$3)*$I$4)),0),"")</f>
        <v/>
      </c>
    </row>
    <row r="901">
      <c r="A901" s="117">
        <f>特征计算_周度!A884</f>
        <v/>
      </c>
      <c r="B901" s="171">
        <f>IFERROR($A$3*特征计算_周度!B901+$B$3*特征计算_周度!C901+$C$3*特征计算_周度!D901+$D$3*特征计算_周度!E901+$E$3*特征计算_周度!F901+$F$3*特征计算_周度!H901,"")</f>
        <v/>
      </c>
      <c r="C901" s="118">
        <f>IFERROR(PERCENTILE(OFFSET(B901,1-364,0,364,1),$C$7),"")</f>
        <v/>
      </c>
      <c r="D901" s="118">
        <f>IFERROR(PERCENTILE(OFFSET(B901,1-364,0,364,1),$C$11),"")</f>
        <v/>
      </c>
      <c r="E901" s="122">
        <f>_xlfn.LET(_xlpm.initState,IF(OR(B901="",C901=""),"",IF(OR(特征计算_周度!B884&gt;$B$15,特征计算_周度!C884&gt;$B$15,特征计算_周度!G884&gt;$B$15,特征计算_周度!E884&gt;$B$15,特征计算_周度!F884&gt;$B$15),$A$12,IFERROR(IF(B901&lt;PERCENTILE(OFFSET(B901,1-364,0,364,1),$C$7),$A$7,IF(B901&lt;PERCENTILE(OFFSET(B901,1-364,0,364,1),$C$8),$A$8,IF(B901&lt;PERCENTILE(OFFSET(B901,1-364,0,364,1),$C$9),$A$9,IF(B901&lt;PERCENTILE(OFFSET(B901,1-364,0,364,1),$C$10),$A$10,IF(B901&lt;PERCENTILE(OFFSET(B901,1-364,0,364,1),$C$11),$A$11,$A$12))))),""))),_xlpm.dev,原始数据_周度!G884,_xlpm.minDev,MIN(OFFSET(原始数据_周度!G884,1-$D$17,0,$D$17,1)),_xlpm.bounce,_xlpm.dev-_xlpm.minDev,_xlpm.oversold,AND(ISNUMBER(_xlpm.dev),ISNUMBER(_xlpm.minDev),_xlpm.minDev&lt;=$B$17,_xlpm.bounce&gt;=$F$17,OR(_xlpm.initState=$A$12,_xlpm.initState=$A$11,_xlpm.initState=$A$10)),_xlpm.pctOnly,IFERROR(IF(B901&lt;PERCENTILE(OFFSET(B901,1-364,0,364,1),$C$7),$A$7,IF(B901&lt;PERCENTILE(OFFSET(B901,1-364,0,364,1),$C$8),$A$8,IF(B901&lt;PERCENTILE(OFFSET(B901,1-364,0,364,1),$C$9),$A$9,IF(B901&lt;PERCENTILE(OFFSET(B901,1-364,0,364,1),$C$10),$A$10,IF(B901&lt;PERCENTILE(OFFSET(B901,1-364,0,364,1),$C$11),$A$11,$A$12))))),""),IF(_xlpm.initState="","",IF(_xlpm.oversold,_xlpm.pctOnly,_xlpm.initState)))</f>
        <v/>
      </c>
      <c r="F901" s="119" t="n"/>
      <c r="G901" s="120">
        <f>IF(OR(B901="",C901=""),"",IF(OR(特征计算_周度!B884&gt;$B$15,特征计算_周度!C884&gt;$B$15,特征计算_周度!G884&gt;$B$15,特征计算_周度!E884&gt;$B$15,特征计算_周度!F884&gt;$B$15),IF(特征计算_周度!B884&gt;$B$15,"VIX ","")&amp;IF(特征计算_周度!C884&gt;$B$15,"HY ","")&amp;IF(特征计算_周度!G884&gt;$B$15,"Sahm ","")&amp;IF(特征计算_周度!E884&gt;$B$15,"趋势 ","")&amp;IF(特征计算_周度!F884&gt;$B$15,"斜率",""),"—"))</f>
        <v/>
      </c>
      <c r="H901" s="120">
        <f>IF(OR(B901="",C901=""),"",_xlfn.LET(_xlpm.dev,原始数据_周度!G884,_xlpm.minDev,MIN(OFFSET(原始数据_周度!G884,1-$D$17,0,$D$17,1)),_xlpm.bounce,_xlpm.dev-_xlpm.minDev,IF(AND(ISNUMBER(_xlpm.dev),ISNUMBER(_xlpm.minDev),_xlpm.minDev&lt;=$B$17,_xlpm.bounce&gt;=$F$17),"✅ 触发","—")))</f>
        <v/>
      </c>
      <c r="I901" s="172">
        <f>IFERROR(IF(特征计算_周度!H901&gt;$I$3,MIN($I$4,MAX(-$I$5,(特征计算_周度!H901-$I$3)*$I$4)),0),"")</f>
        <v/>
      </c>
    </row>
    <row r="902">
      <c r="A902" s="117">
        <f>特征计算_周度!A885</f>
        <v/>
      </c>
      <c r="B902" s="171">
        <f>IFERROR($A$3*特征计算_周度!B902+$B$3*特征计算_周度!C902+$C$3*特征计算_周度!D902+$D$3*特征计算_周度!E902+$E$3*特征计算_周度!F902+$F$3*特征计算_周度!H902,"")</f>
        <v/>
      </c>
      <c r="C902" s="118">
        <f>IFERROR(PERCENTILE(OFFSET(B902,1-364,0,364,1),$C$7),"")</f>
        <v/>
      </c>
      <c r="D902" s="118">
        <f>IFERROR(PERCENTILE(OFFSET(B902,1-364,0,364,1),$C$11),"")</f>
        <v/>
      </c>
      <c r="E902" s="122">
        <f>_xlfn.LET(_xlpm.initState,IF(OR(B902="",C902=""),"",IF(OR(特征计算_周度!B885&gt;$B$15,特征计算_周度!C885&gt;$B$15,特征计算_周度!G885&gt;$B$15,特征计算_周度!E885&gt;$B$15,特征计算_周度!F885&gt;$B$15),$A$12,IFERROR(IF(B902&lt;PERCENTILE(OFFSET(B902,1-364,0,364,1),$C$7),$A$7,IF(B902&lt;PERCENTILE(OFFSET(B902,1-364,0,364,1),$C$8),$A$8,IF(B902&lt;PERCENTILE(OFFSET(B902,1-364,0,364,1),$C$9),$A$9,IF(B902&lt;PERCENTILE(OFFSET(B902,1-364,0,364,1),$C$10),$A$10,IF(B902&lt;PERCENTILE(OFFSET(B902,1-364,0,364,1),$C$11),$A$11,$A$12))))),""))),_xlpm.dev,原始数据_周度!G885,_xlpm.minDev,MIN(OFFSET(原始数据_周度!G885,1-$D$17,0,$D$17,1)),_xlpm.bounce,_xlpm.dev-_xlpm.minDev,_xlpm.oversold,AND(ISNUMBER(_xlpm.dev),ISNUMBER(_xlpm.minDev),_xlpm.minDev&lt;=$B$17,_xlpm.bounce&gt;=$F$17,OR(_xlpm.initState=$A$12,_xlpm.initState=$A$11,_xlpm.initState=$A$10)),_xlpm.pctOnly,IFERROR(IF(B902&lt;PERCENTILE(OFFSET(B902,1-364,0,364,1),$C$7),$A$7,IF(B902&lt;PERCENTILE(OFFSET(B902,1-364,0,364,1),$C$8),$A$8,IF(B902&lt;PERCENTILE(OFFSET(B902,1-364,0,364,1),$C$9),$A$9,IF(B902&lt;PERCENTILE(OFFSET(B902,1-364,0,364,1),$C$10),$A$10,IF(B902&lt;PERCENTILE(OFFSET(B902,1-364,0,364,1),$C$11),$A$11,$A$12))))),""),IF(_xlpm.initState="","",IF(_xlpm.oversold,_xlpm.pctOnly,_xlpm.initState)))</f>
        <v/>
      </c>
      <c r="F902" s="119" t="n"/>
      <c r="G902" s="120">
        <f>IF(OR(B902="",C902=""),"",IF(OR(特征计算_周度!B885&gt;$B$15,特征计算_周度!C885&gt;$B$15,特征计算_周度!G885&gt;$B$15,特征计算_周度!E885&gt;$B$15,特征计算_周度!F885&gt;$B$15),IF(特征计算_周度!B885&gt;$B$15,"VIX ","")&amp;IF(特征计算_周度!C885&gt;$B$15,"HY ","")&amp;IF(特征计算_周度!G885&gt;$B$15,"Sahm ","")&amp;IF(特征计算_周度!E885&gt;$B$15,"趋势 ","")&amp;IF(特征计算_周度!F885&gt;$B$15,"斜率",""),"—"))</f>
        <v/>
      </c>
      <c r="H902" s="120">
        <f>IF(OR(B902="",C902=""),"",_xlfn.LET(_xlpm.dev,原始数据_周度!G885,_xlpm.minDev,MIN(OFFSET(原始数据_周度!G885,1-$D$17,0,$D$17,1)),_xlpm.bounce,_xlpm.dev-_xlpm.minDev,IF(AND(ISNUMBER(_xlpm.dev),ISNUMBER(_xlpm.minDev),_xlpm.minDev&lt;=$B$17,_xlpm.bounce&gt;=$F$17),"✅ 触发","—")))</f>
        <v/>
      </c>
      <c r="I902" s="172">
        <f>IFERROR(IF(特征计算_周度!H902&gt;$I$3,MIN($I$4,MAX(-$I$5,(特征计算_周度!H902-$I$3)*$I$4)),0),"")</f>
        <v/>
      </c>
    </row>
    <row r="903">
      <c r="A903" s="117">
        <f>特征计算_周度!A886</f>
        <v/>
      </c>
      <c r="B903" s="171">
        <f>IFERROR($A$3*特征计算_周度!B903+$B$3*特征计算_周度!C903+$C$3*特征计算_周度!D903+$D$3*特征计算_周度!E903+$E$3*特征计算_周度!F903+$F$3*特征计算_周度!H903,"")</f>
        <v/>
      </c>
      <c r="C903" s="118">
        <f>IFERROR(PERCENTILE(OFFSET(B903,1-364,0,364,1),$C$7),"")</f>
        <v/>
      </c>
      <c r="D903" s="118">
        <f>IFERROR(PERCENTILE(OFFSET(B903,1-364,0,364,1),$C$11),"")</f>
        <v/>
      </c>
      <c r="E903" s="122">
        <f>_xlfn.LET(_xlpm.initState,IF(OR(B903="",C903=""),"",IF(OR(特征计算_周度!B886&gt;$B$15,特征计算_周度!C886&gt;$B$15,特征计算_周度!G886&gt;$B$15,特征计算_周度!E886&gt;$B$15,特征计算_周度!F886&gt;$B$15),$A$12,IFERROR(IF(B903&lt;PERCENTILE(OFFSET(B903,1-364,0,364,1),$C$7),$A$7,IF(B903&lt;PERCENTILE(OFFSET(B903,1-364,0,364,1),$C$8),$A$8,IF(B903&lt;PERCENTILE(OFFSET(B903,1-364,0,364,1),$C$9),$A$9,IF(B903&lt;PERCENTILE(OFFSET(B903,1-364,0,364,1),$C$10),$A$10,IF(B903&lt;PERCENTILE(OFFSET(B903,1-364,0,364,1),$C$11),$A$11,$A$12))))),""))),_xlpm.dev,原始数据_周度!G886,_xlpm.minDev,MIN(OFFSET(原始数据_周度!G886,1-$D$17,0,$D$17,1)),_xlpm.bounce,_xlpm.dev-_xlpm.minDev,_xlpm.oversold,AND(ISNUMBER(_xlpm.dev),ISNUMBER(_xlpm.minDev),_xlpm.minDev&lt;=$B$17,_xlpm.bounce&gt;=$F$17,OR(_xlpm.initState=$A$12,_xlpm.initState=$A$11,_xlpm.initState=$A$10)),_xlpm.pctOnly,IFERROR(IF(B903&lt;PERCENTILE(OFFSET(B903,1-364,0,364,1),$C$7),$A$7,IF(B903&lt;PERCENTILE(OFFSET(B903,1-364,0,364,1),$C$8),$A$8,IF(B903&lt;PERCENTILE(OFFSET(B903,1-364,0,364,1),$C$9),$A$9,IF(B903&lt;PERCENTILE(OFFSET(B903,1-364,0,364,1),$C$10),$A$10,IF(B903&lt;PERCENTILE(OFFSET(B903,1-364,0,364,1),$C$11),$A$11,$A$12))))),""),IF(_xlpm.initState="","",IF(_xlpm.oversold,_xlpm.pctOnly,_xlpm.initState)))</f>
        <v/>
      </c>
      <c r="F903" s="119" t="n"/>
      <c r="G903" s="120">
        <f>IF(OR(B903="",C903=""),"",IF(OR(特征计算_周度!B886&gt;$B$15,特征计算_周度!C886&gt;$B$15,特征计算_周度!G886&gt;$B$15,特征计算_周度!E886&gt;$B$15,特征计算_周度!F886&gt;$B$15),IF(特征计算_周度!B886&gt;$B$15,"VIX ","")&amp;IF(特征计算_周度!C886&gt;$B$15,"HY ","")&amp;IF(特征计算_周度!G886&gt;$B$15,"Sahm ","")&amp;IF(特征计算_周度!E886&gt;$B$15,"趋势 ","")&amp;IF(特征计算_周度!F886&gt;$B$15,"斜率",""),"—"))</f>
        <v/>
      </c>
      <c r="H903" s="120">
        <f>IF(OR(B903="",C903=""),"",_xlfn.LET(_xlpm.dev,原始数据_周度!G886,_xlpm.minDev,MIN(OFFSET(原始数据_周度!G886,1-$D$17,0,$D$17,1)),_xlpm.bounce,_xlpm.dev-_xlpm.minDev,IF(AND(ISNUMBER(_xlpm.dev),ISNUMBER(_xlpm.minDev),_xlpm.minDev&lt;=$B$17,_xlpm.bounce&gt;=$F$17),"✅ 触发","—")))</f>
        <v/>
      </c>
      <c r="I903" s="172">
        <f>IFERROR(IF(特征计算_周度!H903&gt;$I$3,MIN($I$4,MAX(-$I$5,(特征计算_周度!H903-$I$3)*$I$4)),0),"")</f>
        <v/>
      </c>
    </row>
    <row r="904">
      <c r="A904" s="117">
        <f>特征计算_周度!A887</f>
        <v/>
      </c>
      <c r="B904" s="171">
        <f>IFERROR($A$3*特征计算_周度!B904+$B$3*特征计算_周度!C904+$C$3*特征计算_周度!D904+$D$3*特征计算_周度!E904+$E$3*特征计算_周度!F904+$F$3*特征计算_周度!H904,"")</f>
        <v/>
      </c>
      <c r="C904" s="118">
        <f>IFERROR(PERCENTILE(OFFSET(B904,1-364,0,364,1),$C$7),"")</f>
        <v/>
      </c>
      <c r="D904" s="118">
        <f>IFERROR(PERCENTILE(OFFSET(B904,1-364,0,364,1),$C$11),"")</f>
        <v/>
      </c>
      <c r="E904" s="122">
        <f>_xlfn.LET(_xlpm.initState,IF(OR(B904="",C904=""),"",IF(OR(特征计算_周度!B887&gt;$B$15,特征计算_周度!C887&gt;$B$15,特征计算_周度!G887&gt;$B$15,特征计算_周度!E887&gt;$B$15,特征计算_周度!F887&gt;$B$15),$A$12,IFERROR(IF(B904&lt;PERCENTILE(OFFSET(B904,1-364,0,364,1),$C$7),$A$7,IF(B904&lt;PERCENTILE(OFFSET(B904,1-364,0,364,1),$C$8),$A$8,IF(B904&lt;PERCENTILE(OFFSET(B904,1-364,0,364,1),$C$9),$A$9,IF(B904&lt;PERCENTILE(OFFSET(B904,1-364,0,364,1),$C$10),$A$10,IF(B904&lt;PERCENTILE(OFFSET(B904,1-364,0,364,1),$C$11),$A$11,$A$12))))),""))),_xlpm.dev,原始数据_周度!G887,_xlpm.minDev,MIN(OFFSET(原始数据_周度!G887,1-$D$17,0,$D$17,1)),_xlpm.bounce,_xlpm.dev-_xlpm.minDev,_xlpm.oversold,AND(ISNUMBER(_xlpm.dev),ISNUMBER(_xlpm.minDev),_xlpm.minDev&lt;=$B$17,_xlpm.bounce&gt;=$F$17,OR(_xlpm.initState=$A$12,_xlpm.initState=$A$11,_xlpm.initState=$A$10)),_xlpm.pctOnly,IFERROR(IF(B904&lt;PERCENTILE(OFFSET(B904,1-364,0,364,1),$C$7),$A$7,IF(B904&lt;PERCENTILE(OFFSET(B904,1-364,0,364,1),$C$8),$A$8,IF(B904&lt;PERCENTILE(OFFSET(B904,1-364,0,364,1),$C$9),$A$9,IF(B904&lt;PERCENTILE(OFFSET(B904,1-364,0,364,1),$C$10),$A$10,IF(B904&lt;PERCENTILE(OFFSET(B904,1-364,0,364,1),$C$11),$A$11,$A$12))))),""),IF(_xlpm.initState="","",IF(_xlpm.oversold,_xlpm.pctOnly,_xlpm.initState)))</f>
        <v/>
      </c>
      <c r="F904" s="119" t="n"/>
      <c r="G904" s="120">
        <f>IF(OR(B904="",C904=""),"",IF(OR(特征计算_周度!B887&gt;$B$15,特征计算_周度!C887&gt;$B$15,特征计算_周度!G887&gt;$B$15,特征计算_周度!E887&gt;$B$15,特征计算_周度!F887&gt;$B$15),IF(特征计算_周度!B887&gt;$B$15,"VIX ","")&amp;IF(特征计算_周度!C887&gt;$B$15,"HY ","")&amp;IF(特征计算_周度!G887&gt;$B$15,"Sahm ","")&amp;IF(特征计算_周度!E887&gt;$B$15,"趋势 ","")&amp;IF(特征计算_周度!F887&gt;$B$15,"斜率",""),"—"))</f>
        <v/>
      </c>
      <c r="H904" s="120">
        <f>IF(OR(B904="",C904=""),"",_xlfn.LET(_xlpm.dev,原始数据_周度!G887,_xlpm.minDev,MIN(OFFSET(原始数据_周度!G887,1-$D$17,0,$D$17,1)),_xlpm.bounce,_xlpm.dev-_xlpm.minDev,IF(AND(ISNUMBER(_xlpm.dev),ISNUMBER(_xlpm.minDev),_xlpm.minDev&lt;=$B$17,_xlpm.bounce&gt;=$F$17),"✅ 触发","—")))</f>
        <v/>
      </c>
      <c r="I904" s="172">
        <f>IFERROR(IF(特征计算_周度!H904&gt;$I$3,MIN($I$4,MAX(-$I$5,(特征计算_周度!H904-$I$3)*$I$4)),0),"")</f>
        <v/>
      </c>
    </row>
    <row r="905">
      <c r="A905" s="117">
        <f>特征计算_周度!A888</f>
        <v/>
      </c>
      <c r="B905" s="171">
        <f>IFERROR($A$3*特征计算_周度!B905+$B$3*特征计算_周度!C905+$C$3*特征计算_周度!D905+$D$3*特征计算_周度!E905+$E$3*特征计算_周度!F905+$F$3*特征计算_周度!H905,"")</f>
        <v/>
      </c>
      <c r="C905" s="118">
        <f>IFERROR(PERCENTILE(OFFSET(B905,1-364,0,364,1),$C$7),"")</f>
        <v/>
      </c>
      <c r="D905" s="118">
        <f>IFERROR(PERCENTILE(OFFSET(B905,1-364,0,364,1),$C$11),"")</f>
        <v/>
      </c>
      <c r="E905" s="122">
        <f>_xlfn.LET(_xlpm.initState,IF(OR(B905="",C905=""),"",IF(OR(特征计算_周度!B888&gt;$B$15,特征计算_周度!C888&gt;$B$15,特征计算_周度!G888&gt;$B$15,特征计算_周度!E888&gt;$B$15,特征计算_周度!F888&gt;$B$15),$A$12,IFERROR(IF(B905&lt;PERCENTILE(OFFSET(B905,1-364,0,364,1),$C$7),$A$7,IF(B905&lt;PERCENTILE(OFFSET(B905,1-364,0,364,1),$C$8),$A$8,IF(B905&lt;PERCENTILE(OFFSET(B905,1-364,0,364,1),$C$9),$A$9,IF(B905&lt;PERCENTILE(OFFSET(B905,1-364,0,364,1),$C$10),$A$10,IF(B905&lt;PERCENTILE(OFFSET(B905,1-364,0,364,1),$C$11),$A$11,$A$12))))),""))),_xlpm.dev,原始数据_周度!G888,_xlpm.minDev,MIN(OFFSET(原始数据_周度!G888,1-$D$17,0,$D$17,1)),_xlpm.bounce,_xlpm.dev-_xlpm.minDev,_xlpm.oversold,AND(ISNUMBER(_xlpm.dev),ISNUMBER(_xlpm.minDev),_xlpm.minDev&lt;=$B$17,_xlpm.bounce&gt;=$F$17,OR(_xlpm.initState=$A$12,_xlpm.initState=$A$11,_xlpm.initState=$A$10)),_xlpm.pctOnly,IFERROR(IF(B905&lt;PERCENTILE(OFFSET(B905,1-364,0,364,1),$C$7),$A$7,IF(B905&lt;PERCENTILE(OFFSET(B905,1-364,0,364,1),$C$8),$A$8,IF(B905&lt;PERCENTILE(OFFSET(B905,1-364,0,364,1),$C$9),$A$9,IF(B905&lt;PERCENTILE(OFFSET(B905,1-364,0,364,1),$C$10),$A$10,IF(B905&lt;PERCENTILE(OFFSET(B905,1-364,0,364,1),$C$11),$A$11,$A$12))))),""),IF(_xlpm.initState="","",IF(_xlpm.oversold,_xlpm.pctOnly,_xlpm.initState)))</f>
        <v/>
      </c>
      <c r="F905" s="119" t="n"/>
      <c r="G905" s="120">
        <f>IF(OR(B905="",C905=""),"",IF(OR(特征计算_周度!B888&gt;$B$15,特征计算_周度!C888&gt;$B$15,特征计算_周度!G888&gt;$B$15,特征计算_周度!E888&gt;$B$15,特征计算_周度!F888&gt;$B$15),IF(特征计算_周度!B888&gt;$B$15,"VIX ","")&amp;IF(特征计算_周度!C888&gt;$B$15,"HY ","")&amp;IF(特征计算_周度!G888&gt;$B$15,"Sahm ","")&amp;IF(特征计算_周度!E888&gt;$B$15,"趋势 ","")&amp;IF(特征计算_周度!F888&gt;$B$15,"斜率",""),"—"))</f>
        <v/>
      </c>
      <c r="H905" s="120">
        <f>IF(OR(B905="",C905=""),"",_xlfn.LET(_xlpm.dev,原始数据_周度!G888,_xlpm.minDev,MIN(OFFSET(原始数据_周度!G888,1-$D$17,0,$D$17,1)),_xlpm.bounce,_xlpm.dev-_xlpm.minDev,IF(AND(ISNUMBER(_xlpm.dev),ISNUMBER(_xlpm.minDev),_xlpm.minDev&lt;=$B$17,_xlpm.bounce&gt;=$F$17),"✅ 触发","—")))</f>
        <v/>
      </c>
      <c r="I905" s="172">
        <f>IFERROR(IF(特征计算_周度!H905&gt;$I$3,MIN($I$4,MAX(-$I$5,(特征计算_周度!H905-$I$3)*$I$4)),0),"")</f>
        <v/>
      </c>
    </row>
    <row r="906">
      <c r="A906" s="117">
        <f>特征计算_周度!A889</f>
        <v/>
      </c>
      <c r="B906" s="171">
        <f>IFERROR($A$3*特征计算_周度!B906+$B$3*特征计算_周度!C906+$C$3*特征计算_周度!D906+$D$3*特征计算_周度!E906+$E$3*特征计算_周度!F906+$F$3*特征计算_周度!H906,"")</f>
        <v/>
      </c>
      <c r="C906" s="118">
        <f>IFERROR(PERCENTILE(OFFSET(B906,1-364,0,364,1),$C$7),"")</f>
        <v/>
      </c>
      <c r="D906" s="118">
        <f>IFERROR(PERCENTILE(OFFSET(B906,1-364,0,364,1),$C$11),"")</f>
        <v/>
      </c>
      <c r="E906" s="122">
        <f>_xlfn.LET(_xlpm.initState,IF(OR(B906="",C906=""),"",IF(OR(特征计算_周度!B889&gt;$B$15,特征计算_周度!C889&gt;$B$15,特征计算_周度!G889&gt;$B$15,特征计算_周度!E889&gt;$B$15,特征计算_周度!F889&gt;$B$15),$A$12,IFERROR(IF(B906&lt;PERCENTILE(OFFSET(B906,1-364,0,364,1),$C$7),$A$7,IF(B906&lt;PERCENTILE(OFFSET(B906,1-364,0,364,1),$C$8),$A$8,IF(B906&lt;PERCENTILE(OFFSET(B906,1-364,0,364,1),$C$9),$A$9,IF(B906&lt;PERCENTILE(OFFSET(B906,1-364,0,364,1),$C$10),$A$10,IF(B906&lt;PERCENTILE(OFFSET(B906,1-364,0,364,1),$C$11),$A$11,$A$12))))),""))),_xlpm.dev,原始数据_周度!G889,_xlpm.minDev,MIN(OFFSET(原始数据_周度!G889,1-$D$17,0,$D$17,1)),_xlpm.bounce,_xlpm.dev-_xlpm.minDev,_xlpm.oversold,AND(ISNUMBER(_xlpm.dev),ISNUMBER(_xlpm.minDev),_xlpm.minDev&lt;=$B$17,_xlpm.bounce&gt;=$F$17,OR(_xlpm.initState=$A$12,_xlpm.initState=$A$11,_xlpm.initState=$A$10)),_xlpm.pctOnly,IFERROR(IF(B906&lt;PERCENTILE(OFFSET(B906,1-364,0,364,1),$C$7),$A$7,IF(B906&lt;PERCENTILE(OFFSET(B906,1-364,0,364,1),$C$8),$A$8,IF(B906&lt;PERCENTILE(OFFSET(B906,1-364,0,364,1),$C$9),$A$9,IF(B906&lt;PERCENTILE(OFFSET(B906,1-364,0,364,1),$C$10),$A$10,IF(B906&lt;PERCENTILE(OFFSET(B906,1-364,0,364,1),$C$11),$A$11,$A$12))))),""),IF(_xlpm.initState="","",IF(_xlpm.oversold,_xlpm.pctOnly,_xlpm.initState)))</f>
        <v/>
      </c>
      <c r="F906" s="119" t="n"/>
      <c r="G906" s="120">
        <f>IF(OR(B906="",C906=""),"",IF(OR(特征计算_周度!B889&gt;$B$15,特征计算_周度!C889&gt;$B$15,特征计算_周度!G889&gt;$B$15,特征计算_周度!E889&gt;$B$15,特征计算_周度!F889&gt;$B$15),IF(特征计算_周度!B889&gt;$B$15,"VIX ","")&amp;IF(特征计算_周度!C889&gt;$B$15,"HY ","")&amp;IF(特征计算_周度!G889&gt;$B$15,"Sahm ","")&amp;IF(特征计算_周度!E889&gt;$B$15,"趋势 ","")&amp;IF(特征计算_周度!F889&gt;$B$15,"斜率",""),"—"))</f>
        <v/>
      </c>
      <c r="H906" s="120">
        <f>IF(OR(B906="",C906=""),"",_xlfn.LET(_xlpm.dev,原始数据_周度!G889,_xlpm.minDev,MIN(OFFSET(原始数据_周度!G889,1-$D$17,0,$D$17,1)),_xlpm.bounce,_xlpm.dev-_xlpm.minDev,IF(AND(ISNUMBER(_xlpm.dev),ISNUMBER(_xlpm.minDev),_xlpm.minDev&lt;=$B$17,_xlpm.bounce&gt;=$F$17),"✅ 触发","—")))</f>
        <v/>
      </c>
      <c r="I906" s="172">
        <f>IFERROR(IF(特征计算_周度!H906&gt;$I$3,MIN($I$4,MAX(-$I$5,(特征计算_周度!H906-$I$3)*$I$4)),0),"")</f>
        <v/>
      </c>
    </row>
    <row r="907">
      <c r="A907" s="117">
        <f>特征计算_周度!A890</f>
        <v/>
      </c>
      <c r="B907" s="171">
        <f>IFERROR($A$3*特征计算_周度!B907+$B$3*特征计算_周度!C907+$C$3*特征计算_周度!D907+$D$3*特征计算_周度!E907+$E$3*特征计算_周度!F907+$F$3*特征计算_周度!H907,"")</f>
        <v/>
      </c>
      <c r="C907" s="118">
        <f>IFERROR(PERCENTILE(OFFSET(B907,1-364,0,364,1),$C$7),"")</f>
        <v/>
      </c>
      <c r="D907" s="118">
        <f>IFERROR(PERCENTILE(OFFSET(B907,1-364,0,364,1),$C$11),"")</f>
        <v/>
      </c>
      <c r="E907" s="122">
        <f>_xlfn.LET(_xlpm.initState,IF(OR(B907="",C907=""),"",IF(OR(特征计算_周度!B890&gt;$B$15,特征计算_周度!C890&gt;$B$15,特征计算_周度!G890&gt;$B$15,特征计算_周度!E890&gt;$B$15,特征计算_周度!F890&gt;$B$15),$A$12,IFERROR(IF(B907&lt;PERCENTILE(OFFSET(B907,1-364,0,364,1),$C$7),$A$7,IF(B907&lt;PERCENTILE(OFFSET(B907,1-364,0,364,1),$C$8),$A$8,IF(B907&lt;PERCENTILE(OFFSET(B907,1-364,0,364,1),$C$9),$A$9,IF(B907&lt;PERCENTILE(OFFSET(B907,1-364,0,364,1),$C$10),$A$10,IF(B907&lt;PERCENTILE(OFFSET(B907,1-364,0,364,1),$C$11),$A$11,$A$12))))),""))),_xlpm.dev,原始数据_周度!G890,_xlpm.minDev,MIN(OFFSET(原始数据_周度!G890,1-$D$17,0,$D$17,1)),_xlpm.bounce,_xlpm.dev-_xlpm.minDev,_xlpm.oversold,AND(ISNUMBER(_xlpm.dev),ISNUMBER(_xlpm.minDev),_xlpm.minDev&lt;=$B$17,_xlpm.bounce&gt;=$F$17,OR(_xlpm.initState=$A$12,_xlpm.initState=$A$11,_xlpm.initState=$A$10)),_xlpm.pctOnly,IFERROR(IF(B907&lt;PERCENTILE(OFFSET(B907,1-364,0,364,1),$C$7),$A$7,IF(B907&lt;PERCENTILE(OFFSET(B907,1-364,0,364,1),$C$8),$A$8,IF(B907&lt;PERCENTILE(OFFSET(B907,1-364,0,364,1),$C$9),$A$9,IF(B907&lt;PERCENTILE(OFFSET(B907,1-364,0,364,1),$C$10),$A$10,IF(B907&lt;PERCENTILE(OFFSET(B907,1-364,0,364,1),$C$11),$A$11,$A$12))))),""),IF(_xlpm.initState="","",IF(_xlpm.oversold,_xlpm.pctOnly,_xlpm.initState)))</f>
        <v/>
      </c>
      <c r="F907" s="119" t="n"/>
      <c r="G907" s="120">
        <f>IF(OR(B907="",C907=""),"",IF(OR(特征计算_周度!B890&gt;$B$15,特征计算_周度!C890&gt;$B$15,特征计算_周度!G890&gt;$B$15,特征计算_周度!E890&gt;$B$15,特征计算_周度!F890&gt;$B$15),IF(特征计算_周度!B890&gt;$B$15,"VIX ","")&amp;IF(特征计算_周度!C890&gt;$B$15,"HY ","")&amp;IF(特征计算_周度!G890&gt;$B$15,"Sahm ","")&amp;IF(特征计算_周度!E890&gt;$B$15,"趋势 ","")&amp;IF(特征计算_周度!F890&gt;$B$15,"斜率",""),"—"))</f>
        <v/>
      </c>
      <c r="H907" s="120">
        <f>IF(OR(B907="",C907=""),"",_xlfn.LET(_xlpm.dev,原始数据_周度!G890,_xlpm.minDev,MIN(OFFSET(原始数据_周度!G890,1-$D$17,0,$D$17,1)),_xlpm.bounce,_xlpm.dev-_xlpm.minDev,IF(AND(ISNUMBER(_xlpm.dev),ISNUMBER(_xlpm.minDev),_xlpm.minDev&lt;=$B$17,_xlpm.bounce&gt;=$F$17),"✅ 触发","—")))</f>
        <v/>
      </c>
      <c r="I907" s="172">
        <f>IFERROR(IF(特征计算_周度!H907&gt;$I$3,MIN($I$4,MAX(-$I$5,(特征计算_周度!H907-$I$3)*$I$4)),0),"")</f>
        <v/>
      </c>
    </row>
    <row r="908">
      <c r="A908" s="117">
        <f>特征计算_周度!A891</f>
        <v/>
      </c>
      <c r="B908" s="171">
        <f>IFERROR($A$3*特征计算_周度!B908+$B$3*特征计算_周度!C908+$C$3*特征计算_周度!D908+$D$3*特征计算_周度!E908+$E$3*特征计算_周度!F908+$F$3*特征计算_周度!H908,"")</f>
        <v/>
      </c>
      <c r="C908" s="118">
        <f>IFERROR(PERCENTILE(OFFSET(B908,1-364,0,364,1),$C$7),"")</f>
        <v/>
      </c>
      <c r="D908" s="118">
        <f>IFERROR(PERCENTILE(OFFSET(B908,1-364,0,364,1),$C$11),"")</f>
        <v/>
      </c>
      <c r="E908" s="122">
        <f>_xlfn.LET(_xlpm.initState,IF(OR(B908="",C908=""),"",IF(OR(特征计算_周度!B891&gt;$B$15,特征计算_周度!C891&gt;$B$15,特征计算_周度!G891&gt;$B$15,特征计算_周度!E891&gt;$B$15,特征计算_周度!F891&gt;$B$15),$A$12,IFERROR(IF(B908&lt;PERCENTILE(OFFSET(B908,1-364,0,364,1),$C$7),$A$7,IF(B908&lt;PERCENTILE(OFFSET(B908,1-364,0,364,1),$C$8),$A$8,IF(B908&lt;PERCENTILE(OFFSET(B908,1-364,0,364,1),$C$9),$A$9,IF(B908&lt;PERCENTILE(OFFSET(B908,1-364,0,364,1),$C$10),$A$10,IF(B908&lt;PERCENTILE(OFFSET(B908,1-364,0,364,1),$C$11),$A$11,$A$12))))),""))),_xlpm.dev,原始数据_周度!G891,_xlpm.minDev,MIN(OFFSET(原始数据_周度!G891,1-$D$17,0,$D$17,1)),_xlpm.bounce,_xlpm.dev-_xlpm.minDev,_xlpm.oversold,AND(ISNUMBER(_xlpm.dev),ISNUMBER(_xlpm.minDev),_xlpm.minDev&lt;=$B$17,_xlpm.bounce&gt;=$F$17,OR(_xlpm.initState=$A$12,_xlpm.initState=$A$11,_xlpm.initState=$A$10)),_xlpm.pctOnly,IFERROR(IF(B908&lt;PERCENTILE(OFFSET(B908,1-364,0,364,1),$C$7),$A$7,IF(B908&lt;PERCENTILE(OFFSET(B908,1-364,0,364,1),$C$8),$A$8,IF(B908&lt;PERCENTILE(OFFSET(B908,1-364,0,364,1),$C$9),$A$9,IF(B908&lt;PERCENTILE(OFFSET(B908,1-364,0,364,1),$C$10),$A$10,IF(B908&lt;PERCENTILE(OFFSET(B908,1-364,0,364,1),$C$11),$A$11,$A$12))))),""),IF(_xlpm.initState="","",IF(_xlpm.oversold,_xlpm.pctOnly,_xlpm.initState)))</f>
        <v/>
      </c>
      <c r="F908" s="119" t="n"/>
      <c r="G908" s="120">
        <f>IF(OR(B908="",C908=""),"",IF(OR(特征计算_周度!B891&gt;$B$15,特征计算_周度!C891&gt;$B$15,特征计算_周度!G891&gt;$B$15,特征计算_周度!E891&gt;$B$15,特征计算_周度!F891&gt;$B$15),IF(特征计算_周度!B891&gt;$B$15,"VIX ","")&amp;IF(特征计算_周度!C891&gt;$B$15,"HY ","")&amp;IF(特征计算_周度!G891&gt;$B$15,"Sahm ","")&amp;IF(特征计算_周度!E891&gt;$B$15,"趋势 ","")&amp;IF(特征计算_周度!F891&gt;$B$15,"斜率",""),"—"))</f>
        <v/>
      </c>
      <c r="H908" s="120">
        <f>IF(OR(B908="",C908=""),"",_xlfn.LET(_xlpm.dev,原始数据_周度!G891,_xlpm.minDev,MIN(OFFSET(原始数据_周度!G891,1-$D$17,0,$D$17,1)),_xlpm.bounce,_xlpm.dev-_xlpm.minDev,IF(AND(ISNUMBER(_xlpm.dev),ISNUMBER(_xlpm.minDev),_xlpm.minDev&lt;=$B$17,_xlpm.bounce&gt;=$F$17),"✅ 触发","—")))</f>
        <v/>
      </c>
      <c r="I908" s="172">
        <f>IFERROR(IF(特征计算_周度!H908&gt;$I$3,MIN($I$4,MAX(-$I$5,(特征计算_周度!H908-$I$3)*$I$4)),0),"")</f>
        <v/>
      </c>
    </row>
    <row r="909">
      <c r="A909" s="117">
        <f>特征计算_周度!A892</f>
        <v/>
      </c>
      <c r="B909" s="171">
        <f>IFERROR($A$3*特征计算_周度!B909+$B$3*特征计算_周度!C909+$C$3*特征计算_周度!D909+$D$3*特征计算_周度!E909+$E$3*特征计算_周度!F909+$F$3*特征计算_周度!H909,"")</f>
        <v/>
      </c>
      <c r="C909" s="118">
        <f>IFERROR(PERCENTILE(OFFSET(B909,1-364,0,364,1),$C$7),"")</f>
        <v/>
      </c>
      <c r="D909" s="118">
        <f>IFERROR(PERCENTILE(OFFSET(B909,1-364,0,364,1),$C$11),"")</f>
        <v/>
      </c>
      <c r="E909" s="122">
        <f>_xlfn.LET(_xlpm.initState,IF(OR(B909="",C909=""),"",IF(OR(特征计算_周度!B892&gt;$B$15,特征计算_周度!C892&gt;$B$15,特征计算_周度!G892&gt;$B$15,特征计算_周度!E892&gt;$B$15,特征计算_周度!F892&gt;$B$15),$A$12,IFERROR(IF(B909&lt;PERCENTILE(OFFSET(B909,1-364,0,364,1),$C$7),$A$7,IF(B909&lt;PERCENTILE(OFFSET(B909,1-364,0,364,1),$C$8),$A$8,IF(B909&lt;PERCENTILE(OFFSET(B909,1-364,0,364,1),$C$9),$A$9,IF(B909&lt;PERCENTILE(OFFSET(B909,1-364,0,364,1),$C$10),$A$10,IF(B909&lt;PERCENTILE(OFFSET(B909,1-364,0,364,1),$C$11),$A$11,$A$12))))),""))),_xlpm.dev,原始数据_周度!G892,_xlpm.minDev,MIN(OFFSET(原始数据_周度!G892,1-$D$17,0,$D$17,1)),_xlpm.bounce,_xlpm.dev-_xlpm.minDev,_xlpm.oversold,AND(ISNUMBER(_xlpm.dev),ISNUMBER(_xlpm.minDev),_xlpm.minDev&lt;=$B$17,_xlpm.bounce&gt;=$F$17,OR(_xlpm.initState=$A$12,_xlpm.initState=$A$11,_xlpm.initState=$A$10)),_xlpm.pctOnly,IFERROR(IF(B909&lt;PERCENTILE(OFFSET(B909,1-364,0,364,1),$C$7),$A$7,IF(B909&lt;PERCENTILE(OFFSET(B909,1-364,0,364,1),$C$8),$A$8,IF(B909&lt;PERCENTILE(OFFSET(B909,1-364,0,364,1),$C$9),$A$9,IF(B909&lt;PERCENTILE(OFFSET(B909,1-364,0,364,1),$C$10),$A$10,IF(B909&lt;PERCENTILE(OFFSET(B909,1-364,0,364,1),$C$11),$A$11,$A$12))))),""),IF(_xlpm.initState="","",IF(_xlpm.oversold,_xlpm.pctOnly,_xlpm.initState)))</f>
        <v/>
      </c>
      <c r="F909" s="119" t="n"/>
      <c r="G909" s="120">
        <f>IF(OR(B909="",C909=""),"",IF(OR(特征计算_周度!B892&gt;$B$15,特征计算_周度!C892&gt;$B$15,特征计算_周度!G892&gt;$B$15,特征计算_周度!E892&gt;$B$15,特征计算_周度!F892&gt;$B$15),IF(特征计算_周度!B892&gt;$B$15,"VIX ","")&amp;IF(特征计算_周度!C892&gt;$B$15,"HY ","")&amp;IF(特征计算_周度!G892&gt;$B$15,"Sahm ","")&amp;IF(特征计算_周度!E892&gt;$B$15,"趋势 ","")&amp;IF(特征计算_周度!F892&gt;$B$15,"斜率",""),"—"))</f>
        <v/>
      </c>
      <c r="H909" s="120">
        <f>IF(OR(B909="",C909=""),"",_xlfn.LET(_xlpm.dev,原始数据_周度!G892,_xlpm.minDev,MIN(OFFSET(原始数据_周度!G892,1-$D$17,0,$D$17,1)),_xlpm.bounce,_xlpm.dev-_xlpm.minDev,IF(AND(ISNUMBER(_xlpm.dev),ISNUMBER(_xlpm.minDev),_xlpm.minDev&lt;=$B$17,_xlpm.bounce&gt;=$F$17),"✅ 触发","—")))</f>
        <v/>
      </c>
      <c r="I909" s="172">
        <f>IFERROR(IF(特征计算_周度!H909&gt;$I$3,MIN($I$4,MAX(-$I$5,(特征计算_周度!H909-$I$3)*$I$4)),0),"")</f>
        <v/>
      </c>
    </row>
    <row r="910">
      <c r="A910" s="117">
        <f>特征计算_周度!A893</f>
        <v/>
      </c>
      <c r="B910" s="171">
        <f>IFERROR($A$3*特征计算_周度!B910+$B$3*特征计算_周度!C910+$C$3*特征计算_周度!D910+$D$3*特征计算_周度!E910+$E$3*特征计算_周度!F910+$F$3*特征计算_周度!H910,"")</f>
        <v/>
      </c>
      <c r="C910" s="118">
        <f>IFERROR(PERCENTILE(OFFSET(B910,1-364,0,364,1),$C$7),"")</f>
        <v/>
      </c>
      <c r="D910" s="118">
        <f>IFERROR(PERCENTILE(OFFSET(B910,1-364,0,364,1),$C$11),"")</f>
        <v/>
      </c>
      <c r="E910" s="122">
        <f>_xlfn.LET(_xlpm.initState,IF(OR(B910="",C910=""),"",IF(OR(特征计算_周度!B893&gt;$B$15,特征计算_周度!C893&gt;$B$15,特征计算_周度!G893&gt;$B$15,特征计算_周度!E893&gt;$B$15,特征计算_周度!F893&gt;$B$15),$A$12,IFERROR(IF(B910&lt;PERCENTILE(OFFSET(B910,1-364,0,364,1),$C$7),$A$7,IF(B910&lt;PERCENTILE(OFFSET(B910,1-364,0,364,1),$C$8),$A$8,IF(B910&lt;PERCENTILE(OFFSET(B910,1-364,0,364,1),$C$9),$A$9,IF(B910&lt;PERCENTILE(OFFSET(B910,1-364,0,364,1),$C$10),$A$10,IF(B910&lt;PERCENTILE(OFFSET(B910,1-364,0,364,1),$C$11),$A$11,$A$12))))),""))),_xlpm.dev,原始数据_周度!G893,_xlpm.minDev,MIN(OFFSET(原始数据_周度!G893,1-$D$17,0,$D$17,1)),_xlpm.bounce,_xlpm.dev-_xlpm.minDev,_xlpm.oversold,AND(ISNUMBER(_xlpm.dev),ISNUMBER(_xlpm.minDev),_xlpm.minDev&lt;=$B$17,_xlpm.bounce&gt;=$F$17,OR(_xlpm.initState=$A$12,_xlpm.initState=$A$11,_xlpm.initState=$A$10)),_xlpm.pctOnly,IFERROR(IF(B910&lt;PERCENTILE(OFFSET(B910,1-364,0,364,1),$C$7),$A$7,IF(B910&lt;PERCENTILE(OFFSET(B910,1-364,0,364,1),$C$8),$A$8,IF(B910&lt;PERCENTILE(OFFSET(B910,1-364,0,364,1),$C$9),$A$9,IF(B910&lt;PERCENTILE(OFFSET(B910,1-364,0,364,1),$C$10),$A$10,IF(B910&lt;PERCENTILE(OFFSET(B910,1-364,0,364,1),$C$11),$A$11,$A$12))))),""),IF(_xlpm.initState="","",IF(_xlpm.oversold,_xlpm.pctOnly,_xlpm.initState)))</f>
        <v/>
      </c>
      <c r="F910" s="119" t="n"/>
      <c r="G910" s="120">
        <f>IF(OR(B910="",C910=""),"",IF(OR(特征计算_周度!B893&gt;$B$15,特征计算_周度!C893&gt;$B$15,特征计算_周度!G893&gt;$B$15,特征计算_周度!E893&gt;$B$15,特征计算_周度!F893&gt;$B$15),IF(特征计算_周度!B893&gt;$B$15,"VIX ","")&amp;IF(特征计算_周度!C893&gt;$B$15,"HY ","")&amp;IF(特征计算_周度!G893&gt;$B$15,"Sahm ","")&amp;IF(特征计算_周度!E893&gt;$B$15,"趋势 ","")&amp;IF(特征计算_周度!F893&gt;$B$15,"斜率",""),"—"))</f>
        <v/>
      </c>
      <c r="H910" s="120">
        <f>IF(OR(B910="",C910=""),"",_xlfn.LET(_xlpm.dev,原始数据_周度!G893,_xlpm.minDev,MIN(OFFSET(原始数据_周度!G893,1-$D$17,0,$D$17,1)),_xlpm.bounce,_xlpm.dev-_xlpm.minDev,IF(AND(ISNUMBER(_xlpm.dev),ISNUMBER(_xlpm.minDev),_xlpm.minDev&lt;=$B$17,_xlpm.bounce&gt;=$F$17),"✅ 触发","—")))</f>
        <v/>
      </c>
      <c r="I910" s="172">
        <f>IFERROR(IF(特征计算_周度!H910&gt;$I$3,MIN($I$4,MAX(-$I$5,(特征计算_周度!H910-$I$3)*$I$4)),0),"")</f>
        <v/>
      </c>
    </row>
    <row r="911">
      <c r="A911" s="117">
        <f>特征计算_周度!A894</f>
        <v/>
      </c>
      <c r="B911" s="171">
        <f>IFERROR($A$3*特征计算_周度!B911+$B$3*特征计算_周度!C911+$C$3*特征计算_周度!D911+$D$3*特征计算_周度!E911+$E$3*特征计算_周度!F911+$F$3*特征计算_周度!H911,"")</f>
        <v/>
      </c>
      <c r="C911" s="118">
        <f>IFERROR(PERCENTILE(OFFSET(B911,1-364,0,364,1),$C$7),"")</f>
        <v/>
      </c>
      <c r="D911" s="118">
        <f>IFERROR(PERCENTILE(OFFSET(B911,1-364,0,364,1),$C$11),"")</f>
        <v/>
      </c>
      <c r="E911" s="122">
        <f>_xlfn.LET(_xlpm.initState,IF(OR(B911="",C911=""),"",IF(OR(特征计算_周度!B894&gt;$B$15,特征计算_周度!C894&gt;$B$15,特征计算_周度!G894&gt;$B$15,特征计算_周度!E894&gt;$B$15,特征计算_周度!F894&gt;$B$15),$A$12,IFERROR(IF(B911&lt;PERCENTILE(OFFSET(B911,1-364,0,364,1),$C$7),$A$7,IF(B911&lt;PERCENTILE(OFFSET(B911,1-364,0,364,1),$C$8),$A$8,IF(B911&lt;PERCENTILE(OFFSET(B911,1-364,0,364,1),$C$9),$A$9,IF(B911&lt;PERCENTILE(OFFSET(B911,1-364,0,364,1),$C$10),$A$10,IF(B911&lt;PERCENTILE(OFFSET(B911,1-364,0,364,1),$C$11),$A$11,$A$12))))),""))),_xlpm.dev,原始数据_周度!G894,_xlpm.minDev,MIN(OFFSET(原始数据_周度!G894,1-$D$17,0,$D$17,1)),_xlpm.bounce,_xlpm.dev-_xlpm.minDev,_xlpm.oversold,AND(ISNUMBER(_xlpm.dev),ISNUMBER(_xlpm.minDev),_xlpm.minDev&lt;=$B$17,_xlpm.bounce&gt;=$F$17,OR(_xlpm.initState=$A$12,_xlpm.initState=$A$11,_xlpm.initState=$A$10)),_xlpm.pctOnly,IFERROR(IF(B911&lt;PERCENTILE(OFFSET(B911,1-364,0,364,1),$C$7),$A$7,IF(B911&lt;PERCENTILE(OFFSET(B911,1-364,0,364,1),$C$8),$A$8,IF(B911&lt;PERCENTILE(OFFSET(B911,1-364,0,364,1),$C$9),$A$9,IF(B911&lt;PERCENTILE(OFFSET(B911,1-364,0,364,1),$C$10),$A$10,IF(B911&lt;PERCENTILE(OFFSET(B911,1-364,0,364,1),$C$11),$A$11,$A$12))))),""),IF(_xlpm.initState="","",IF(_xlpm.oversold,_xlpm.pctOnly,_xlpm.initState)))</f>
        <v/>
      </c>
      <c r="F911" s="119" t="n"/>
      <c r="G911" s="120">
        <f>IF(OR(B911="",C911=""),"",IF(OR(特征计算_周度!B894&gt;$B$15,特征计算_周度!C894&gt;$B$15,特征计算_周度!G894&gt;$B$15,特征计算_周度!E894&gt;$B$15,特征计算_周度!F894&gt;$B$15),IF(特征计算_周度!B894&gt;$B$15,"VIX ","")&amp;IF(特征计算_周度!C894&gt;$B$15,"HY ","")&amp;IF(特征计算_周度!G894&gt;$B$15,"Sahm ","")&amp;IF(特征计算_周度!E894&gt;$B$15,"趋势 ","")&amp;IF(特征计算_周度!F894&gt;$B$15,"斜率",""),"—"))</f>
        <v/>
      </c>
      <c r="H911" s="120">
        <f>IF(OR(B911="",C911=""),"",_xlfn.LET(_xlpm.dev,原始数据_周度!G894,_xlpm.minDev,MIN(OFFSET(原始数据_周度!G894,1-$D$17,0,$D$17,1)),_xlpm.bounce,_xlpm.dev-_xlpm.minDev,IF(AND(ISNUMBER(_xlpm.dev),ISNUMBER(_xlpm.minDev),_xlpm.minDev&lt;=$B$17,_xlpm.bounce&gt;=$F$17),"✅ 触发","—")))</f>
        <v/>
      </c>
      <c r="I911" s="172">
        <f>IFERROR(IF(特征计算_周度!H911&gt;$I$3,MIN($I$4,MAX(-$I$5,(特征计算_周度!H911-$I$3)*$I$4)),0),"")</f>
        <v/>
      </c>
    </row>
    <row r="912">
      <c r="A912" s="117">
        <f>特征计算_周度!A895</f>
        <v/>
      </c>
      <c r="B912" s="171">
        <f>IFERROR($A$3*特征计算_周度!B912+$B$3*特征计算_周度!C912+$C$3*特征计算_周度!D912+$D$3*特征计算_周度!E912+$E$3*特征计算_周度!F912+$F$3*特征计算_周度!H912,"")</f>
        <v/>
      </c>
      <c r="C912" s="118">
        <f>IFERROR(PERCENTILE(OFFSET(B912,1-364,0,364,1),$C$7),"")</f>
        <v/>
      </c>
      <c r="D912" s="118">
        <f>IFERROR(PERCENTILE(OFFSET(B912,1-364,0,364,1),$C$11),"")</f>
        <v/>
      </c>
      <c r="E912" s="122">
        <f>_xlfn.LET(_xlpm.initState,IF(OR(B912="",C912=""),"",IF(OR(特征计算_周度!B895&gt;$B$15,特征计算_周度!C895&gt;$B$15,特征计算_周度!G895&gt;$B$15,特征计算_周度!E895&gt;$B$15,特征计算_周度!F895&gt;$B$15),$A$12,IFERROR(IF(B912&lt;PERCENTILE(OFFSET(B912,1-364,0,364,1),$C$7),$A$7,IF(B912&lt;PERCENTILE(OFFSET(B912,1-364,0,364,1),$C$8),$A$8,IF(B912&lt;PERCENTILE(OFFSET(B912,1-364,0,364,1),$C$9),$A$9,IF(B912&lt;PERCENTILE(OFFSET(B912,1-364,0,364,1),$C$10),$A$10,IF(B912&lt;PERCENTILE(OFFSET(B912,1-364,0,364,1),$C$11),$A$11,$A$12))))),""))),_xlpm.dev,原始数据_周度!G895,_xlpm.minDev,MIN(OFFSET(原始数据_周度!G895,1-$D$17,0,$D$17,1)),_xlpm.bounce,_xlpm.dev-_xlpm.minDev,_xlpm.oversold,AND(ISNUMBER(_xlpm.dev),ISNUMBER(_xlpm.minDev),_xlpm.minDev&lt;=$B$17,_xlpm.bounce&gt;=$F$17,OR(_xlpm.initState=$A$12,_xlpm.initState=$A$11,_xlpm.initState=$A$10)),_xlpm.pctOnly,IFERROR(IF(B912&lt;PERCENTILE(OFFSET(B912,1-364,0,364,1),$C$7),$A$7,IF(B912&lt;PERCENTILE(OFFSET(B912,1-364,0,364,1),$C$8),$A$8,IF(B912&lt;PERCENTILE(OFFSET(B912,1-364,0,364,1),$C$9),$A$9,IF(B912&lt;PERCENTILE(OFFSET(B912,1-364,0,364,1),$C$10),$A$10,IF(B912&lt;PERCENTILE(OFFSET(B912,1-364,0,364,1),$C$11),$A$11,$A$12))))),""),IF(_xlpm.initState="","",IF(_xlpm.oversold,_xlpm.pctOnly,_xlpm.initState)))</f>
        <v/>
      </c>
      <c r="F912" s="119" t="n"/>
      <c r="G912" s="120">
        <f>IF(OR(B912="",C912=""),"",IF(OR(特征计算_周度!B895&gt;$B$15,特征计算_周度!C895&gt;$B$15,特征计算_周度!G895&gt;$B$15,特征计算_周度!E895&gt;$B$15,特征计算_周度!F895&gt;$B$15),IF(特征计算_周度!B895&gt;$B$15,"VIX ","")&amp;IF(特征计算_周度!C895&gt;$B$15,"HY ","")&amp;IF(特征计算_周度!G895&gt;$B$15,"Sahm ","")&amp;IF(特征计算_周度!E895&gt;$B$15,"趋势 ","")&amp;IF(特征计算_周度!F895&gt;$B$15,"斜率",""),"—"))</f>
        <v/>
      </c>
      <c r="H912" s="120">
        <f>IF(OR(B912="",C912=""),"",_xlfn.LET(_xlpm.dev,原始数据_周度!G895,_xlpm.minDev,MIN(OFFSET(原始数据_周度!G895,1-$D$17,0,$D$17,1)),_xlpm.bounce,_xlpm.dev-_xlpm.minDev,IF(AND(ISNUMBER(_xlpm.dev),ISNUMBER(_xlpm.minDev),_xlpm.minDev&lt;=$B$17,_xlpm.bounce&gt;=$F$17),"✅ 触发","—")))</f>
        <v/>
      </c>
      <c r="I912" s="172">
        <f>IFERROR(IF(特征计算_周度!H912&gt;$I$3,MIN($I$4,MAX(-$I$5,(特征计算_周度!H912-$I$3)*$I$4)),0),"")</f>
        <v/>
      </c>
    </row>
    <row r="913">
      <c r="A913" s="117">
        <f>特征计算_周度!A896</f>
        <v/>
      </c>
      <c r="B913" s="171">
        <f>IFERROR($A$3*特征计算_周度!B913+$B$3*特征计算_周度!C913+$C$3*特征计算_周度!D913+$D$3*特征计算_周度!E913+$E$3*特征计算_周度!F913+$F$3*特征计算_周度!H913,"")</f>
        <v/>
      </c>
      <c r="C913" s="118">
        <f>IFERROR(PERCENTILE(OFFSET(B913,1-364,0,364,1),$C$7),"")</f>
        <v/>
      </c>
      <c r="D913" s="118">
        <f>IFERROR(PERCENTILE(OFFSET(B913,1-364,0,364,1),$C$11),"")</f>
        <v/>
      </c>
      <c r="E913" s="122">
        <f>_xlfn.LET(_xlpm.initState,IF(OR(B913="",C913=""),"",IF(OR(特征计算_周度!B896&gt;$B$15,特征计算_周度!C896&gt;$B$15,特征计算_周度!G896&gt;$B$15,特征计算_周度!E896&gt;$B$15,特征计算_周度!F896&gt;$B$15),$A$12,IFERROR(IF(B913&lt;PERCENTILE(OFFSET(B913,1-364,0,364,1),$C$7),$A$7,IF(B913&lt;PERCENTILE(OFFSET(B913,1-364,0,364,1),$C$8),$A$8,IF(B913&lt;PERCENTILE(OFFSET(B913,1-364,0,364,1),$C$9),$A$9,IF(B913&lt;PERCENTILE(OFFSET(B913,1-364,0,364,1),$C$10),$A$10,IF(B913&lt;PERCENTILE(OFFSET(B913,1-364,0,364,1),$C$11),$A$11,$A$12))))),""))),_xlpm.dev,原始数据_周度!G896,_xlpm.minDev,MIN(OFFSET(原始数据_周度!G896,1-$D$17,0,$D$17,1)),_xlpm.bounce,_xlpm.dev-_xlpm.minDev,_xlpm.oversold,AND(ISNUMBER(_xlpm.dev),ISNUMBER(_xlpm.minDev),_xlpm.minDev&lt;=$B$17,_xlpm.bounce&gt;=$F$17,OR(_xlpm.initState=$A$12,_xlpm.initState=$A$11,_xlpm.initState=$A$10)),_xlpm.pctOnly,IFERROR(IF(B913&lt;PERCENTILE(OFFSET(B913,1-364,0,364,1),$C$7),$A$7,IF(B913&lt;PERCENTILE(OFFSET(B913,1-364,0,364,1),$C$8),$A$8,IF(B913&lt;PERCENTILE(OFFSET(B913,1-364,0,364,1),$C$9),$A$9,IF(B913&lt;PERCENTILE(OFFSET(B913,1-364,0,364,1),$C$10),$A$10,IF(B913&lt;PERCENTILE(OFFSET(B913,1-364,0,364,1),$C$11),$A$11,$A$12))))),""),IF(_xlpm.initState="","",IF(_xlpm.oversold,_xlpm.pctOnly,_xlpm.initState)))</f>
        <v/>
      </c>
      <c r="F913" s="119" t="n"/>
      <c r="G913" s="120">
        <f>IF(OR(B913="",C913=""),"",IF(OR(特征计算_周度!B896&gt;$B$15,特征计算_周度!C896&gt;$B$15,特征计算_周度!G896&gt;$B$15,特征计算_周度!E896&gt;$B$15,特征计算_周度!F896&gt;$B$15),IF(特征计算_周度!B896&gt;$B$15,"VIX ","")&amp;IF(特征计算_周度!C896&gt;$B$15,"HY ","")&amp;IF(特征计算_周度!G896&gt;$B$15,"Sahm ","")&amp;IF(特征计算_周度!E896&gt;$B$15,"趋势 ","")&amp;IF(特征计算_周度!F896&gt;$B$15,"斜率",""),"—"))</f>
        <v/>
      </c>
      <c r="H913" s="120">
        <f>IF(OR(B913="",C913=""),"",_xlfn.LET(_xlpm.dev,原始数据_周度!G896,_xlpm.minDev,MIN(OFFSET(原始数据_周度!G896,1-$D$17,0,$D$17,1)),_xlpm.bounce,_xlpm.dev-_xlpm.minDev,IF(AND(ISNUMBER(_xlpm.dev),ISNUMBER(_xlpm.minDev),_xlpm.minDev&lt;=$B$17,_xlpm.bounce&gt;=$F$17),"✅ 触发","—")))</f>
        <v/>
      </c>
      <c r="I913" s="172">
        <f>IFERROR(IF(特征计算_周度!H913&gt;$I$3,MIN($I$4,MAX(-$I$5,(特征计算_周度!H913-$I$3)*$I$4)),0),"")</f>
        <v/>
      </c>
    </row>
    <row r="914">
      <c r="A914" s="117">
        <f>特征计算_周度!A897</f>
        <v/>
      </c>
      <c r="B914" s="171">
        <f>IFERROR($A$3*特征计算_周度!B914+$B$3*特征计算_周度!C914+$C$3*特征计算_周度!D914+$D$3*特征计算_周度!E914+$E$3*特征计算_周度!F914+$F$3*特征计算_周度!H914,"")</f>
        <v/>
      </c>
      <c r="C914" s="118">
        <f>IFERROR(PERCENTILE(OFFSET(B914,1-364,0,364,1),$C$7),"")</f>
        <v/>
      </c>
      <c r="D914" s="118">
        <f>IFERROR(PERCENTILE(OFFSET(B914,1-364,0,364,1),$C$11),"")</f>
        <v/>
      </c>
      <c r="E914" s="122">
        <f>_xlfn.LET(_xlpm.initState,IF(OR(B914="",C914=""),"",IF(OR(特征计算_周度!B897&gt;$B$15,特征计算_周度!C897&gt;$B$15,特征计算_周度!G897&gt;$B$15,特征计算_周度!E897&gt;$B$15,特征计算_周度!F897&gt;$B$15),$A$12,IFERROR(IF(B914&lt;PERCENTILE(OFFSET(B914,1-364,0,364,1),$C$7),$A$7,IF(B914&lt;PERCENTILE(OFFSET(B914,1-364,0,364,1),$C$8),$A$8,IF(B914&lt;PERCENTILE(OFFSET(B914,1-364,0,364,1),$C$9),$A$9,IF(B914&lt;PERCENTILE(OFFSET(B914,1-364,0,364,1),$C$10),$A$10,IF(B914&lt;PERCENTILE(OFFSET(B914,1-364,0,364,1),$C$11),$A$11,$A$12))))),""))),_xlpm.dev,原始数据_周度!G897,_xlpm.minDev,MIN(OFFSET(原始数据_周度!G897,1-$D$17,0,$D$17,1)),_xlpm.bounce,_xlpm.dev-_xlpm.minDev,_xlpm.oversold,AND(ISNUMBER(_xlpm.dev),ISNUMBER(_xlpm.minDev),_xlpm.minDev&lt;=$B$17,_xlpm.bounce&gt;=$F$17,OR(_xlpm.initState=$A$12,_xlpm.initState=$A$11,_xlpm.initState=$A$10)),_xlpm.pctOnly,IFERROR(IF(B914&lt;PERCENTILE(OFFSET(B914,1-364,0,364,1),$C$7),$A$7,IF(B914&lt;PERCENTILE(OFFSET(B914,1-364,0,364,1),$C$8),$A$8,IF(B914&lt;PERCENTILE(OFFSET(B914,1-364,0,364,1),$C$9),$A$9,IF(B914&lt;PERCENTILE(OFFSET(B914,1-364,0,364,1),$C$10),$A$10,IF(B914&lt;PERCENTILE(OFFSET(B914,1-364,0,364,1),$C$11),$A$11,$A$12))))),""),IF(_xlpm.initState="","",IF(_xlpm.oversold,_xlpm.pctOnly,_xlpm.initState)))</f>
        <v/>
      </c>
      <c r="F914" s="119" t="n"/>
      <c r="G914" s="120">
        <f>IF(OR(B914="",C914=""),"",IF(OR(特征计算_周度!B897&gt;$B$15,特征计算_周度!C897&gt;$B$15,特征计算_周度!G897&gt;$B$15,特征计算_周度!E897&gt;$B$15,特征计算_周度!F897&gt;$B$15),IF(特征计算_周度!B897&gt;$B$15,"VIX ","")&amp;IF(特征计算_周度!C897&gt;$B$15,"HY ","")&amp;IF(特征计算_周度!G897&gt;$B$15,"Sahm ","")&amp;IF(特征计算_周度!E897&gt;$B$15,"趋势 ","")&amp;IF(特征计算_周度!F897&gt;$B$15,"斜率",""),"—"))</f>
        <v/>
      </c>
      <c r="H914" s="120">
        <f>IF(OR(B914="",C914=""),"",_xlfn.LET(_xlpm.dev,原始数据_周度!G897,_xlpm.minDev,MIN(OFFSET(原始数据_周度!G897,1-$D$17,0,$D$17,1)),_xlpm.bounce,_xlpm.dev-_xlpm.minDev,IF(AND(ISNUMBER(_xlpm.dev),ISNUMBER(_xlpm.minDev),_xlpm.minDev&lt;=$B$17,_xlpm.bounce&gt;=$F$17),"✅ 触发","—")))</f>
        <v/>
      </c>
      <c r="I914" s="172">
        <f>IFERROR(IF(特征计算_周度!H914&gt;$I$3,MIN($I$4,MAX(-$I$5,(特征计算_周度!H914-$I$3)*$I$4)),0),"")</f>
        <v/>
      </c>
    </row>
    <row r="915">
      <c r="A915" s="117">
        <f>特征计算_周度!A898</f>
        <v/>
      </c>
      <c r="B915" s="171">
        <f>IFERROR($A$3*特征计算_周度!B915+$B$3*特征计算_周度!C915+$C$3*特征计算_周度!D915+$D$3*特征计算_周度!E915+$E$3*特征计算_周度!F915+$F$3*特征计算_周度!H915,"")</f>
        <v/>
      </c>
      <c r="C915" s="118">
        <f>IFERROR(PERCENTILE(OFFSET(B915,1-364,0,364,1),$C$7),"")</f>
        <v/>
      </c>
      <c r="D915" s="118">
        <f>IFERROR(PERCENTILE(OFFSET(B915,1-364,0,364,1),$C$11),"")</f>
        <v/>
      </c>
      <c r="E915" s="122">
        <f>_xlfn.LET(_xlpm.initState,IF(OR(B915="",C915=""),"",IF(OR(特征计算_周度!B898&gt;$B$15,特征计算_周度!C898&gt;$B$15,特征计算_周度!G898&gt;$B$15,特征计算_周度!E898&gt;$B$15,特征计算_周度!F898&gt;$B$15),$A$12,IFERROR(IF(B915&lt;PERCENTILE(OFFSET(B915,1-364,0,364,1),$C$7),$A$7,IF(B915&lt;PERCENTILE(OFFSET(B915,1-364,0,364,1),$C$8),$A$8,IF(B915&lt;PERCENTILE(OFFSET(B915,1-364,0,364,1),$C$9),$A$9,IF(B915&lt;PERCENTILE(OFFSET(B915,1-364,0,364,1),$C$10),$A$10,IF(B915&lt;PERCENTILE(OFFSET(B915,1-364,0,364,1),$C$11),$A$11,$A$12))))),""))),_xlpm.dev,原始数据_周度!G898,_xlpm.minDev,MIN(OFFSET(原始数据_周度!G898,1-$D$17,0,$D$17,1)),_xlpm.bounce,_xlpm.dev-_xlpm.minDev,_xlpm.oversold,AND(ISNUMBER(_xlpm.dev),ISNUMBER(_xlpm.minDev),_xlpm.minDev&lt;=$B$17,_xlpm.bounce&gt;=$F$17,OR(_xlpm.initState=$A$12,_xlpm.initState=$A$11,_xlpm.initState=$A$10)),_xlpm.pctOnly,IFERROR(IF(B915&lt;PERCENTILE(OFFSET(B915,1-364,0,364,1),$C$7),$A$7,IF(B915&lt;PERCENTILE(OFFSET(B915,1-364,0,364,1),$C$8),$A$8,IF(B915&lt;PERCENTILE(OFFSET(B915,1-364,0,364,1),$C$9),$A$9,IF(B915&lt;PERCENTILE(OFFSET(B915,1-364,0,364,1),$C$10),$A$10,IF(B915&lt;PERCENTILE(OFFSET(B915,1-364,0,364,1),$C$11),$A$11,$A$12))))),""),IF(_xlpm.initState="","",IF(_xlpm.oversold,_xlpm.pctOnly,_xlpm.initState)))</f>
        <v/>
      </c>
      <c r="F915" s="119" t="n"/>
      <c r="G915" s="120">
        <f>IF(OR(B915="",C915=""),"",IF(OR(特征计算_周度!B898&gt;$B$15,特征计算_周度!C898&gt;$B$15,特征计算_周度!G898&gt;$B$15,特征计算_周度!E898&gt;$B$15,特征计算_周度!F898&gt;$B$15),IF(特征计算_周度!B898&gt;$B$15,"VIX ","")&amp;IF(特征计算_周度!C898&gt;$B$15,"HY ","")&amp;IF(特征计算_周度!G898&gt;$B$15,"Sahm ","")&amp;IF(特征计算_周度!E898&gt;$B$15,"趋势 ","")&amp;IF(特征计算_周度!F898&gt;$B$15,"斜率",""),"—"))</f>
        <v/>
      </c>
      <c r="H915" s="120">
        <f>IF(OR(B915="",C915=""),"",_xlfn.LET(_xlpm.dev,原始数据_周度!G898,_xlpm.minDev,MIN(OFFSET(原始数据_周度!G898,1-$D$17,0,$D$17,1)),_xlpm.bounce,_xlpm.dev-_xlpm.minDev,IF(AND(ISNUMBER(_xlpm.dev),ISNUMBER(_xlpm.minDev),_xlpm.minDev&lt;=$B$17,_xlpm.bounce&gt;=$F$17),"✅ 触发","—")))</f>
        <v/>
      </c>
      <c r="I915" s="172">
        <f>IFERROR(IF(特征计算_周度!H915&gt;$I$3,MIN($I$4,MAX(-$I$5,(特征计算_周度!H915-$I$3)*$I$4)),0),"")</f>
        <v/>
      </c>
    </row>
    <row r="916">
      <c r="A916" s="117">
        <f>特征计算_周度!A899</f>
        <v/>
      </c>
      <c r="B916" s="171">
        <f>IFERROR($A$3*特征计算_周度!B916+$B$3*特征计算_周度!C916+$C$3*特征计算_周度!D916+$D$3*特征计算_周度!E916+$E$3*特征计算_周度!F916+$F$3*特征计算_周度!H916,"")</f>
        <v/>
      </c>
      <c r="C916" s="118">
        <f>IFERROR(PERCENTILE(OFFSET(B916,1-364,0,364,1),$C$7),"")</f>
        <v/>
      </c>
      <c r="D916" s="118">
        <f>IFERROR(PERCENTILE(OFFSET(B916,1-364,0,364,1),$C$11),"")</f>
        <v/>
      </c>
      <c r="E916" s="122">
        <f>_xlfn.LET(_xlpm.initState,IF(OR(B916="",C916=""),"",IF(OR(特征计算_周度!B899&gt;$B$15,特征计算_周度!C899&gt;$B$15,特征计算_周度!G899&gt;$B$15,特征计算_周度!E899&gt;$B$15,特征计算_周度!F899&gt;$B$15),$A$12,IFERROR(IF(B916&lt;PERCENTILE(OFFSET(B916,1-364,0,364,1),$C$7),$A$7,IF(B916&lt;PERCENTILE(OFFSET(B916,1-364,0,364,1),$C$8),$A$8,IF(B916&lt;PERCENTILE(OFFSET(B916,1-364,0,364,1),$C$9),$A$9,IF(B916&lt;PERCENTILE(OFFSET(B916,1-364,0,364,1),$C$10),$A$10,IF(B916&lt;PERCENTILE(OFFSET(B916,1-364,0,364,1),$C$11),$A$11,$A$12))))),""))),_xlpm.dev,原始数据_周度!G899,_xlpm.minDev,MIN(OFFSET(原始数据_周度!G899,1-$D$17,0,$D$17,1)),_xlpm.bounce,_xlpm.dev-_xlpm.minDev,_xlpm.oversold,AND(ISNUMBER(_xlpm.dev),ISNUMBER(_xlpm.minDev),_xlpm.minDev&lt;=$B$17,_xlpm.bounce&gt;=$F$17,OR(_xlpm.initState=$A$12,_xlpm.initState=$A$11,_xlpm.initState=$A$10)),_xlpm.pctOnly,IFERROR(IF(B916&lt;PERCENTILE(OFFSET(B916,1-364,0,364,1),$C$7),$A$7,IF(B916&lt;PERCENTILE(OFFSET(B916,1-364,0,364,1),$C$8),$A$8,IF(B916&lt;PERCENTILE(OFFSET(B916,1-364,0,364,1),$C$9),$A$9,IF(B916&lt;PERCENTILE(OFFSET(B916,1-364,0,364,1),$C$10),$A$10,IF(B916&lt;PERCENTILE(OFFSET(B916,1-364,0,364,1),$C$11),$A$11,$A$12))))),""),IF(_xlpm.initState="","",IF(_xlpm.oversold,_xlpm.pctOnly,_xlpm.initState)))</f>
        <v/>
      </c>
      <c r="F916" s="119" t="n"/>
      <c r="G916" s="120">
        <f>IF(OR(B916="",C916=""),"",IF(OR(特征计算_周度!B899&gt;$B$15,特征计算_周度!C899&gt;$B$15,特征计算_周度!G899&gt;$B$15,特征计算_周度!E899&gt;$B$15,特征计算_周度!F899&gt;$B$15),IF(特征计算_周度!B899&gt;$B$15,"VIX ","")&amp;IF(特征计算_周度!C899&gt;$B$15,"HY ","")&amp;IF(特征计算_周度!G899&gt;$B$15,"Sahm ","")&amp;IF(特征计算_周度!E899&gt;$B$15,"趋势 ","")&amp;IF(特征计算_周度!F899&gt;$B$15,"斜率",""),"—"))</f>
        <v/>
      </c>
      <c r="H916" s="120">
        <f>IF(OR(B916="",C916=""),"",_xlfn.LET(_xlpm.dev,原始数据_周度!G899,_xlpm.minDev,MIN(OFFSET(原始数据_周度!G899,1-$D$17,0,$D$17,1)),_xlpm.bounce,_xlpm.dev-_xlpm.minDev,IF(AND(ISNUMBER(_xlpm.dev),ISNUMBER(_xlpm.minDev),_xlpm.minDev&lt;=$B$17,_xlpm.bounce&gt;=$F$17),"✅ 触发","—")))</f>
        <v/>
      </c>
      <c r="I916" s="172">
        <f>IFERROR(IF(特征计算_周度!H916&gt;$I$3,MIN($I$4,MAX(-$I$5,(特征计算_周度!H916-$I$3)*$I$4)),0),"")</f>
        <v/>
      </c>
    </row>
    <row r="917">
      <c r="A917" s="117">
        <f>特征计算_周度!A900</f>
        <v/>
      </c>
      <c r="B917" s="171">
        <f>IFERROR($A$3*特征计算_周度!B917+$B$3*特征计算_周度!C917+$C$3*特征计算_周度!D917+$D$3*特征计算_周度!E917+$E$3*特征计算_周度!F917+$F$3*特征计算_周度!H917,"")</f>
        <v/>
      </c>
      <c r="C917" s="118">
        <f>IFERROR(PERCENTILE(OFFSET(B917,1-364,0,364,1),$C$7),"")</f>
        <v/>
      </c>
      <c r="D917" s="118">
        <f>IFERROR(PERCENTILE(OFFSET(B917,1-364,0,364,1),$C$11),"")</f>
        <v/>
      </c>
      <c r="E917" s="122">
        <f>_xlfn.LET(_xlpm.initState,IF(OR(B917="",C917=""),"",IF(OR(特征计算_周度!B900&gt;$B$15,特征计算_周度!C900&gt;$B$15,特征计算_周度!G900&gt;$B$15,特征计算_周度!E900&gt;$B$15,特征计算_周度!F900&gt;$B$15),$A$12,IFERROR(IF(B917&lt;PERCENTILE(OFFSET(B917,1-364,0,364,1),$C$7),$A$7,IF(B917&lt;PERCENTILE(OFFSET(B917,1-364,0,364,1),$C$8),$A$8,IF(B917&lt;PERCENTILE(OFFSET(B917,1-364,0,364,1),$C$9),$A$9,IF(B917&lt;PERCENTILE(OFFSET(B917,1-364,0,364,1),$C$10),$A$10,IF(B917&lt;PERCENTILE(OFFSET(B917,1-364,0,364,1),$C$11),$A$11,$A$12))))),""))),_xlpm.dev,原始数据_周度!G900,_xlpm.minDev,MIN(OFFSET(原始数据_周度!G900,1-$D$17,0,$D$17,1)),_xlpm.bounce,_xlpm.dev-_xlpm.minDev,_xlpm.oversold,AND(ISNUMBER(_xlpm.dev),ISNUMBER(_xlpm.minDev),_xlpm.minDev&lt;=$B$17,_xlpm.bounce&gt;=$F$17,OR(_xlpm.initState=$A$12,_xlpm.initState=$A$11,_xlpm.initState=$A$10)),_xlpm.pctOnly,IFERROR(IF(B917&lt;PERCENTILE(OFFSET(B917,1-364,0,364,1),$C$7),$A$7,IF(B917&lt;PERCENTILE(OFFSET(B917,1-364,0,364,1),$C$8),$A$8,IF(B917&lt;PERCENTILE(OFFSET(B917,1-364,0,364,1),$C$9),$A$9,IF(B917&lt;PERCENTILE(OFFSET(B917,1-364,0,364,1),$C$10),$A$10,IF(B917&lt;PERCENTILE(OFFSET(B917,1-364,0,364,1),$C$11),$A$11,$A$12))))),""),IF(_xlpm.initState="","",IF(_xlpm.oversold,_xlpm.pctOnly,_xlpm.initState)))</f>
        <v/>
      </c>
      <c r="F917" s="119" t="n"/>
      <c r="G917" s="120">
        <f>IF(OR(B917="",C917=""),"",IF(OR(特征计算_周度!B900&gt;$B$15,特征计算_周度!C900&gt;$B$15,特征计算_周度!G900&gt;$B$15,特征计算_周度!E900&gt;$B$15,特征计算_周度!F900&gt;$B$15),IF(特征计算_周度!B900&gt;$B$15,"VIX ","")&amp;IF(特征计算_周度!C900&gt;$B$15,"HY ","")&amp;IF(特征计算_周度!G900&gt;$B$15,"Sahm ","")&amp;IF(特征计算_周度!E900&gt;$B$15,"趋势 ","")&amp;IF(特征计算_周度!F900&gt;$B$15,"斜率",""),"—"))</f>
        <v/>
      </c>
      <c r="H917" s="120">
        <f>IF(OR(B917="",C917=""),"",_xlfn.LET(_xlpm.dev,原始数据_周度!G900,_xlpm.minDev,MIN(OFFSET(原始数据_周度!G900,1-$D$17,0,$D$17,1)),_xlpm.bounce,_xlpm.dev-_xlpm.minDev,IF(AND(ISNUMBER(_xlpm.dev),ISNUMBER(_xlpm.minDev),_xlpm.minDev&lt;=$B$17,_xlpm.bounce&gt;=$F$17),"✅ 触发","—")))</f>
        <v/>
      </c>
      <c r="I917" s="172">
        <f>IFERROR(IF(特征计算_周度!H917&gt;$I$3,MIN($I$4,MAX(-$I$5,(特征计算_周度!H917-$I$3)*$I$4)),0),"")</f>
        <v/>
      </c>
    </row>
    <row r="918">
      <c r="A918" s="117">
        <f>特征计算_周度!A901</f>
        <v/>
      </c>
      <c r="B918" s="171">
        <f>IFERROR($A$3*特征计算_周度!B918+$B$3*特征计算_周度!C918+$C$3*特征计算_周度!D918+$D$3*特征计算_周度!E918+$E$3*特征计算_周度!F918+$F$3*特征计算_周度!H918,"")</f>
        <v/>
      </c>
      <c r="C918" s="118">
        <f>IFERROR(PERCENTILE(OFFSET(B918,1-364,0,364,1),$C$7),"")</f>
        <v/>
      </c>
      <c r="D918" s="118">
        <f>IFERROR(PERCENTILE(OFFSET(B918,1-364,0,364,1),$C$11),"")</f>
        <v/>
      </c>
      <c r="E918" s="122">
        <f>_xlfn.LET(_xlpm.initState,IF(OR(B918="",C918=""),"",IF(OR(特征计算_周度!B901&gt;$B$15,特征计算_周度!C901&gt;$B$15,特征计算_周度!G901&gt;$B$15,特征计算_周度!E901&gt;$B$15,特征计算_周度!F901&gt;$B$15),$A$12,IFERROR(IF(B918&lt;PERCENTILE(OFFSET(B918,1-364,0,364,1),$C$7),$A$7,IF(B918&lt;PERCENTILE(OFFSET(B918,1-364,0,364,1),$C$8),$A$8,IF(B918&lt;PERCENTILE(OFFSET(B918,1-364,0,364,1),$C$9),$A$9,IF(B918&lt;PERCENTILE(OFFSET(B918,1-364,0,364,1),$C$10),$A$10,IF(B918&lt;PERCENTILE(OFFSET(B918,1-364,0,364,1),$C$11),$A$11,$A$12))))),""))),_xlpm.dev,原始数据_周度!G901,_xlpm.minDev,MIN(OFFSET(原始数据_周度!G901,1-$D$17,0,$D$17,1)),_xlpm.bounce,_xlpm.dev-_xlpm.minDev,_xlpm.oversold,AND(ISNUMBER(_xlpm.dev),ISNUMBER(_xlpm.minDev),_xlpm.minDev&lt;=$B$17,_xlpm.bounce&gt;=$F$17,OR(_xlpm.initState=$A$12,_xlpm.initState=$A$11,_xlpm.initState=$A$10)),_xlpm.pctOnly,IFERROR(IF(B918&lt;PERCENTILE(OFFSET(B918,1-364,0,364,1),$C$7),$A$7,IF(B918&lt;PERCENTILE(OFFSET(B918,1-364,0,364,1),$C$8),$A$8,IF(B918&lt;PERCENTILE(OFFSET(B918,1-364,0,364,1),$C$9),$A$9,IF(B918&lt;PERCENTILE(OFFSET(B918,1-364,0,364,1),$C$10),$A$10,IF(B918&lt;PERCENTILE(OFFSET(B918,1-364,0,364,1),$C$11),$A$11,$A$12))))),""),IF(_xlpm.initState="","",IF(_xlpm.oversold,_xlpm.pctOnly,_xlpm.initState)))</f>
        <v/>
      </c>
      <c r="F918" s="119" t="n"/>
      <c r="G918" s="120">
        <f>IF(OR(B918="",C918=""),"",IF(OR(特征计算_周度!B901&gt;$B$15,特征计算_周度!C901&gt;$B$15,特征计算_周度!G901&gt;$B$15,特征计算_周度!E901&gt;$B$15,特征计算_周度!F901&gt;$B$15),IF(特征计算_周度!B901&gt;$B$15,"VIX ","")&amp;IF(特征计算_周度!C901&gt;$B$15,"HY ","")&amp;IF(特征计算_周度!G901&gt;$B$15,"Sahm ","")&amp;IF(特征计算_周度!E901&gt;$B$15,"趋势 ","")&amp;IF(特征计算_周度!F901&gt;$B$15,"斜率",""),"—"))</f>
        <v/>
      </c>
      <c r="H918" s="120">
        <f>IF(OR(B918="",C918=""),"",_xlfn.LET(_xlpm.dev,原始数据_周度!G901,_xlpm.minDev,MIN(OFFSET(原始数据_周度!G901,1-$D$17,0,$D$17,1)),_xlpm.bounce,_xlpm.dev-_xlpm.minDev,IF(AND(ISNUMBER(_xlpm.dev),ISNUMBER(_xlpm.minDev),_xlpm.minDev&lt;=$B$17,_xlpm.bounce&gt;=$F$17),"✅ 触发","—")))</f>
        <v/>
      </c>
      <c r="I918" s="172">
        <f>IFERROR(IF(特征计算_周度!H918&gt;$I$3,MIN($I$4,MAX(-$I$5,(特征计算_周度!H918-$I$3)*$I$4)),0),"")</f>
        <v/>
      </c>
    </row>
    <row r="919">
      <c r="A919" s="117">
        <f>特征计算_周度!A902</f>
        <v/>
      </c>
      <c r="B919" s="171">
        <f>IFERROR($A$3*特征计算_周度!B919+$B$3*特征计算_周度!C919+$C$3*特征计算_周度!D919+$D$3*特征计算_周度!E919+$E$3*特征计算_周度!F919+$F$3*特征计算_周度!H919,"")</f>
        <v/>
      </c>
      <c r="C919" s="118">
        <f>IFERROR(PERCENTILE(OFFSET(B919,1-364,0,364,1),$C$7),"")</f>
        <v/>
      </c>
      <c r="D919" s="118">
        <f>IFERROR(PERCENTILE(OFFSET(B919,1-364,0,364,1),$C$11),"")</f>
        <v/>
      </c>
      <c r="E919" s="122">
        <f>_xlfn.LET(_xlpm.initState,IF(OR(B919="",C919=""),"",IF(OR(特征计算_周度!B902&gt;$B$15,特征计算_周度!C902&gt;$B$15,特征计算_周度!G902&gt;$B$15,特征计算_周度!E902&gt;$B$15,特征计算_周度!F902&gt;$B$15),$A$12,IFERROR(IF(B919&lt;PERCENTILE(OFFSET(B919,1-364,0,364,1),$C$7),$A$7,IF(B919&lt;PERCENTILE(OFFSET(B919,1-364,0,364,1),$C$8),$A$8,IF(B919&lt;PERCENTILE(OFFSET(B919,1-364,0,364,1),$C$9),$A$9,IF(B919&lt;PERCENTILE(OFFSET(B919,1-364,0,364,1),$C$10),$A$10,IF(B919&lt;PERCENTILE(OFFSET(B919,1-364,0,364,1),$C$11),$A$11,$A$12))))),""))),_xlpm.dev,原始数据_周度!G902,_xlpm.minDev,MIN(OFFSET(原始数据_周度!G902,1-$D$17,0,$D$17,1)),_xlpm.bounce,_xlpm.dev-_xlpm.minDev,_xlpm.oversold,AND(ISNUMBER(_xlpm.dev),ISNUMBER(_xlpm.minDev),_xlpm.minDev&lt;=$B$17,_xlpm.bounce&gt;=$F$17,OR(_xlpm.initState=$A$12,_xlpm.initState=$A$11,_xlpm.initState=$A$10)),_xlpm.pctOnly,IFERROR(IF(B919&lt;PERCENTILE(OFFSET(B919,1-364,0,364,1),$C$7),$A$7,IF(B919&lt;PERCENTILE(OFFSET(B919,1-364,0,364,1),$C$8),$A$8,IF(B919&lt;PERCENTILE(OFFSET(B919,1-364,0,364,1),$C$9),$A$9,IF(B919&lt;PERCENTILE(OFFSET(B919,1-364,0,364,1),$C$10),$A$10,IF(B919&lt;PERCENTILE(OFFSET(B919,1-364,0,364,1),$C$11),$A$11,$A$12))))),""),IF(_xlpm.initState="","",IF(_xlpm.oversold,_xlpm.pctOnly,_xlpm.initState)))</f>
        <v/>
      </c>
      <c r="F919" s="119" t="n"/>
      <c r="G919" s="120">
        <f>IF(OR(B919="",C919=""),"",IF(OR(特征计算_周度!B902&gt;$B$15,特征计算_周度!C902&gt;$B$15,特征计算_周度!G902&gt;$B$15,特征计算_周度!E902&gt;$B$15,特征计算_周度!F902&gt;$B$15),IF(特征计算_周度!B902&gt;$B$15,"VIX ","")&amp;IF(特征计算_周度!C902&gt;$B$15,"HY ","")&amp;IF(特征计算_周度!G902&gt;$B$15,"Sahm ","")&amp;IF(特征计算_周度!E902&gt;$B$15,"趋势 ","")&amp;IF(特征计算_周度!F902&gt;$B$15,"斜率",""),"—"))</f>
        <v/>
      </c>
      <c r="H919" s="120">
        <f>IF(OR(B919="",C919=""),"",_xlfn.LET(_xlpm.dev,原始数据_周度!G902,_xlpm.minDev,MIN(OFFSET(原始数据_周度!G902,1-$D$17,0,$D$17,1)),_xlpm.bounce,_xlpm.dev-_xlpm.minDev,IF(AND(ISNUMBER(_xlpm.dev),ISNUMBER(_xlpm.minDev),_xlpm.minDev&lt;=$B$17,_xlpm.bounce&gt;=$F$17),"✅ 触发","—")))</f>
        <v/>
      </c>
      <c r="I919" s="172">
        <f>IFERROR(IF(特征计算_周度!H919&gt;$I$3,MIN($I$4,MAX(-$I$5,(特征计算_周度!H919-$I$3)*$I$4)),0),"")</f>
        <v/>
      </c>
    </row>
    <row r="920">
      <c r="A920" s="117">
        <f>特征计算_周度!A903</f>
        <v/>
      </c>
      <c r="B920" s="171">
        <f>IFERROR($A$3*特征计算_周度!B920+$B$3*特征计算_周度!C920+$C$3*特征计算_周度!D920+$D$3*特征计算_周度!E920+$E$3*特征计算_周度!F920+$F$3*特征计算_周度!H920,"")</f>
        <v/>
      </c>
      <c r="C920" s="118">
        <f>IFERROR(PERCENTILE(OFFSET(B920,1-364,0,364,1),$C$7),"")</f>
        <v/>
      </c>
      <c r="D920" s="118">
        <f>IFERROR(PERCENTILE(OFFSET(B920,1-364,0,364,1),$C$11),"")</f>
        <v/>
      </c>
      <c r="E920" s="122">
        <f>_xlfn.LET(_xlpm.initState,IF(OR(B920="",C920=""),"",IF(OR(特征计算_周度!B903&gt;$B$15,特征计算_周度!C903&gt;$B$15,特征计算_周度!G903&gt;$B$15,特征计算_周度!E903&gt;$B$15,特征计算_周度!F903&gt;$B$15),$A$12,IFERROR(IF(B920&lt;PERCENTILE(OFFSET(B920,1-364,0,364,1),$C$7),$A$7,IF(B920&lt;PERCENTILE(OFFSET(B920,1-364,0,364,1),$C$8),$A$8,IF(B920&lt;PERCENTILE(OFFSET(B920,1-364,0,364,1),$C$9),$A$9,IF(B920&lt;PERCENTILE(OFFSET(B920,1-364,0,364,1),$C$10),$A$10,IF(B920&lt;PERCENTILE(OFFSET(B920,1-364,0,364,1),$C$11),$A$11,$A$12))))),""))),_xlpm.dev,原始数据_周度!G903,_xlpm.minDev,MIN(OFFSET(原始数据_周度!G903,1-$D$17,0,$D$17,1)),_xlpm.bounce,_xlpm.dev-_xlpm.minDev,_xlpm.oversold,AND(ISNUMBER(_xlpm.dev),ISNUMBER(_xlpm.minDev),_xlpm.minDev&lt;=$B$17,_xlpm.bounce&gt;=$F$17,OR(_xlpm.initState=$A$12,_xlpm.initState=$A$11,_xlpm.initState=$A$10)),_xlpm.pctOnly,IFERROR(IF(B920&lt;PERCENTILE(OFFSET(B920,1-364,0,364,1),$C$7),$A$7,IF(B920&lt;PERCENTILE(OFFSET(B920,1-364,0,364,1),$C$8),$A$8,IF(B920&lt;PERCENTILE(OFFSET(B920,1-364,0,364,1),$C$9),$A$9,IF(B920&lt;PERCENTILE(OFFSET(B920,1-364,0,364,1),$C$10),$A$10,IF(B920&lt;PERCENTILE(OFFSET(B920,1-364,0,364,1),$C$11),$A$11,$A$12))))),""),IF(_xlpm.initState="","",IF(_xlpm.oversold,_xlpm.pctOnly,_xlpm.initState)))</f>
        <v/>
      </c>
      <c r="F920" s="119" t="n"/>
      <c r="G920" s="120">
        <f>IF(OR(B920="",C920=""),"",IF(OR(特征计算_周度!B903&gt;$B$15,特征计算_周度!C903&gt;$B$15,特征计算_周度!G903&gt;$B$15,特征计算_周度!E903&gt;$B$15,特征计算_周度!F903&gt;$B$15),IF(特征计算_周度!B903&gt;$B$15,"VIX ","")&amp;IF(特征计算_周度!C903&gt;$B$15,"HY ","")&amp;IF(特征计算_周度!G903&gt;$B$15,"Sahm ","")&amp;IF(特征计算_周度!E903&gt;$B$15,"趋势 ","")&amp;IF(特征计算_周度!F903&gt;$B$15,"斜率",""),"—"))</f>
        <v/>
      </c>
      <c r="H920" s="120">
        <f>IF(OR(B920="",C920=""),"",_xlfn.LET(_xlpm.dev,原始数据_周度!G903,_xlpm.minDev,MIN(OFFSET(原始数据_周度!G903,1-$D$17,0,$D$17,1)),_xlpm.bounce,_xlpm.dev-_xlpm.minDev,IF(AND(ISNUMBER(_xlpm.dev),ISNUMBER(_xlpm.minDev),_xlpm.minDev&lt;=$B$17,_xlpm.bounce&gt;=$F$17),"✅ 触发","—")))</f>
        <v/>
      </c>
      <c r="I920" s="172">
        <f>IFERROR(IF(特征计算_周度!H920&gt;$I$3,MIN($I$4,MAX(-$I$5,(特征计算_周度!H920-$I$3)*$I$4)),0),"")</f>
        <v/>
      </c>
    </row>
    <row r="921">
      <c r="A921" s="117">
        <f>特征计算_周度!A904</f>
        <v/>
      </c>
      <c r="B921" s="171">
        <f>IFERROR($A$3*特征计算_周度!B921+$B$3*特征计算_周度!C921+$C$3*特征计算_周度!D921+$D$3*特征计算_周度!E921+$E$3*特征计算_周度!F921+$F$3*特征计算_周度!H921,"")</f>
        <v/>
      </c>
      <c r="C921" s="118">
        <f>IFERROR(PERCENTILE(OFFSET(B921,1-364,0,364,1),$C$7),"")</f>
        <v/>
      </c>
      <c r="D921" s="118">
        <f>IFERROR(PERCENTILE(OFFSET(B921,1-364,0,364,1),$C$11),"")</f>
        <v/>
      </c>
      <c r="E921" s="122">
        <f>_xlfn.LET(_xlpm.initState,IF(OR(B921="",C921=""),"",IF(OR(特征计算_周度!B904&gt;$B$15,特征计算_周度!C904&gt;$B$15,特征计算_周度!G904&gt;$B$15,特征计算_周度!E904&gt;$B$15,特征计算_周度!F904&gt;$B$15),$A$12,IFERROR(IF(B921&lt;PERCENTILE(OFFSET(B921,1-364,0,364,1),$C$7),$A$7,IF(B921&lt;PERCENTILE(OFFSET(B921,1-364,0,364,1),$C$8),$A$8,IF(B921&lt;PERCENTILE(OFFSET(B921,1-364,0,364,1),$C$9),$A$9,IF(B921&lt;PERCENTILE(OFFSET(B921,1-364,0,364,1),$C$10),$A$10,IF(B921&lt;PERCENTILE(OFFSET(B921,1-364,0,364,1),$C$11),$A$11,$A$12))))),""))),_xlpm.dev,原始数据_周度!G904,_xlpm.minDev,MIN(OFFSET(原始数据_周度!G904,1-$D$17,0,$D$17,1)),_xlpm.bounce,_xlpm.dev-_xlpm.minDev,_xlpm.oversold,AND(ISNUMBER(_xlpm.dev),ISNUMBER(_xlpm.minDev),_xlpm.minDev&lt;=$B$17,_xlpm.bounce&gt;=$F$17,OR(_xlpm.initState=$A$12,_xlpm.initState=$A$11,_xlpm.initState=$A$10)),_xlpm.pctOnly,IFERROR(IF(B921&lt;PERCENTILE(OFFSET(B921,1-364,0,364,1),$C$7),$A$7,IF(B921&lt;PERCENTILE(OFFSET(B921,1-364,0,364,1),$C$8),$A$8,IF(B921&lt;PERCENTILE(OFFSET(B921,1-364,0,364,1),$C$9),$A$9,IF(B921&lt;PERCENTILE(OFFSET(B921,1-364,0,364,1),$C$10),$A$10,IF(B921&lt;PERCENTILE(OFFSET(B921,1-364,0,364,1),$C$11),$A$11,$A$12))))),""),IF(_xlpm.initState="","",IF(_xlpm.oversold,_xlpm.pctOnly,_xlpm.initState)))</f>
        <v/>
      </c>
      <c r="F921" s="119" t="n"/>
      <c r="G921" s="120">
        <f>IF(OR(B921="",C921=""),"",IF(OR(特征计算_周度!B904&gt;$B$15,特征计算_周度!C904&gt;$B$15,特征计算_周度!G904&gt;$B$15,特征计算_周度!E904&gt;$B$15,特征计算_周度!F904&gt;$B$15),IF(特征计算_周度!B904&gt;$B$15,"VIX ","")&amp;IF(特征计算_周度!C904&gt;$B$15,"HY ","")&amp;IF(特征计算_周度!G904&gt;$B$15,"Sahm ","")&amp;IF(特征计算_周度!E904&gt;$B$15,"趋势 ","")&amp;IF(特征计算_周度!F904&gt;$B$15,"斜率",""),"—"))</f>
        <v/>
      </c>
      <c r="H921" s="120">
        <f>IF(OR(B921="",C921=""),"",_xlfn.LET(_xlpm.dev,原始数据_周度!G904,_xlpm.minDev,MIN(OFFSET(原始数据_周度!G904,1-$D$17,0,$D$17,1)),_xlpm.bounce,_xlpm.dev-_xlpm.minDev,IF(AND(ISNUMBER(_xlpm.dev),ISNUMBER(_xlpm.minDev),_xlpm.minDev&lt;=$B$17,_xlpm.bounce&gt;=$F$17),"✅ 触发","—")))</f>
        <v/>
      </c>
      <c r="I921" s="172">
        <f>IFERROR(IF(特征计算_周度!H921&gt;$I$3,MIN($I$4,MAX(-$I$5,(特征计算_周度!H921-$I$3)*$I$4)),0),"")</f>
        <v/>
      </c>
    </row>
    <row r="922">
      <c r="A922" s="117">
        <f>特征计算_周度!A905</f>
        <v/>
      </c>
      <c r="B922" s="171">
        <f>IFERROR($A$3*特征计算_周度!B922+$B$3*特征计算_周度!C922+$C$3*特征计算_周度!D922+$D$3*特征计算_周度!E922+$E$3*特征计算_周度!F922+$F$3*特征计算_周度!H922,"")</f>
        <v/>
      </c>
      <c r="C922" s="118">
        <f>IFERROR(PERCENTILE(OFFSET(B922,1-364,0,364,1),$C$7),"")</f>
        <v/>
      </c>
      <c r="D922" s="118">
        <f>IFERROR(PERCENTILE(OFFSET(B922,1-364,0,364,1),$C$11),"")</f>
        <v/>
      </c>
      <c r="E922" s="122">
        <f>_xlfn.LET(_xlpm.initState,IF(OR(B922="",C922=""),"",IF(OR(特征计算_周度!B905&gt;$B$15,特征计算_周度!C905&gt;$B$15,特征计算_周度!G905&gt;$B$15,特征计算_周度!E905&gt;$B$15,特征计算_周度!F905&gt;$B$15),$A$12,IFERROR(IF(B922&lt;PERCENTILE(OFFSET(B922,1-364,0,364,1),$C$7),$A$7,IF(B922&lt;PERCENTILE(OFFSET(B922,1-364,0,364,1),$C$8),$A$8,IF(B922&lt;PERCENTILE(OFFSET(B922,1-364,0,364,1),$C$9),$A$9,IF(B922&lt;PERCENTILE(OFFSET(B922,1-364,0,364,1),$C$10),$A$10,IF(B922&lt;PERCENTILE(OFFSET(B922,1-364,0,364,1),$C$11),$A$11,$A$12))))),""))),_xlpm.dev,原始数据_周度!G905,_xlpm.minDev,MIN(OFFSET(原始数据_周度!G905,1-$D$17,0,$D$17,1)),_xlpm.bounce,_xlpm.dev-_xlpm.minDev,_xlpm.oversold,AND(ISNUMBER(_xlpm.dev),ISNUMBER(_xlpm.minDev),_xlpm.minDev&lt;=$B$17,_xlpm.bounce&gt;=$F$17,OR(_xlpm.initState=$A$12,_xlpm.initState=$A$11,_xlpm.initState=$A$10)),_xlpm.pctOnly,IFERROR(IF(B922&lt;PERCENTILE(OFFSET(B922,1-364,0,364,1),$C$7),$A$7,IF(B922&lt;PERCENTILE(OFFSET(B922,1-364,0,364,1),$C$8),$A$8,IF(B922&lt;PERCENTILE(OFFSET(B922,1-364,0,364,1),$C$9),$A$9,IF(B922&lt;PERCENTILE(OFFSET(B922,1-364,0,364,1),$C$10),$A$10,IF(B922&lt;PERCENTILE(OFFSET(B922,1-364,0,364,1),$C$11),$A$11,$A$12))))),""),IF(_xlpm.initState="","",IF(_xlpm.oversold,_xlpm.pctOnly,_xlpm.initState)))</f>
        <v/>
      </c>
      <c r="F922" s="119" t="n"/>
      <c r="G922" s="120">
        <f>IF(OR(B922="",C922=""),"",IF(OR(特征计算_周度!B905&gt;$B$15,特征计算_周度!C905&gt;$B$15,特征计算_周度!G905&gt;$B$15,特征计算_周度!E905&gt;$B$15,特征计算_周度!F905&gt;$B$15),IF(特征计算_周度!B905&gt;$B$15,"VIX ","")&amp;IF(特征计算_周度!C905&gt;$B$15,"HY ","")&amp;IF(特征计算_周度!G905&gt;$B$15,"Sahm ","")&amp;IF(特征计算_周度!E905&gt;$B$15,"趋势 ","")&amp;IF(特征计算_周度!F905&gt;$B$15,"斜率",""),"—"))</f>
        <v/>
      </c>
      <c r="H922" s="120">
        <f>IF(OR(B922="",C922=""),"",_xlfn.LET(_xlpm.dev,原始数据_周度!G905,_xlpm.minDev,MIN(OFFSET(原始数据_周度!G905,1-$D$17,0,$D$17,1)),_xlpm.bounce,_xlpm.dev-_xlpm.minDev,IF(AND(ISNUMBER(_xlpm.dev),ISNUMBER(_xlpm.minDev),_xlpm.minDev&lt;=$B$17,_xlpm.bounce&gt;=$F$17),"✅ 触发","—")))</f>
        <v/>
      </c>
      <c r="I922" s="172">
        <f>IFERROR(IF(特征计算_周度!H922&gt;$I$3,MIN($I$4,MAX(-$I$5,(特征计算_周度!H922-$I$3)*$I$4)),0),"")</f>
        <v/>
      </c>
    </row>
    <row r="923">
      <c r="A923" s="117">
        <f>特征计算_周度!A906</f>
        <v/>
      </c>
      <c r="B923" s="171">
        <f>IFERROR($A$3*特征计算_周度!B923+$B$3*特征计算_周度!C923+$C$3*特征计算_周度!D923+$D$3*特征计算_周度!E923+$E$3*特征计算_周度!F923+$F$3*特征计算_周度!H923,"")</f>
        <v/>
      </c>
      <c r="C923" s="118">
        <f>IFERROR(PERCENTILE(OFFSET(B923,1-364,0,364,1),$C$7),"")</f>
        <v/>
      </c>
      <c r="D923" s="118">
        <f>IFERROR(PERCENTILE(OFFSET(B923,1-364,0,364,1),$C$11),"")</f>
        <v/>
      </c>
      <c r="E923" s="122">
        <f>_xlfn.LET(_xlpm.initState,IF(OR(B923="",C923=""),"",IF(OR(特征计算_周度!B906&gt;$B$15,特征计算_周度!C906&gt;$B$15,特征计算_周度!G906&gt;$B$15,特征计算_周度!E906&gt;$B$15,特征计算_周度!F906&gt;$B$15),$A$12,IFERROR(IF(B923&lt;PERCENTILE(OFFSET(B923,1-364,0,364,1),$C$7),$A$7,IF(B923&lt;PERCENTILE(OFFSET(B923,1-364,0,364,1),$C$8),$A$8,IF(B923&lt;PERCENTILE(OFFSET(B923,1-364,0,364,1),$C$9),$A$9,IF(B923&lt;PERCENTILE(OFFSET(B923,1-364,0,364,1),$C$10),$A$10,IF(B923&lt;PERCENTILE(OFFSET(B923,1-364,0,364,1),$C$11),$A$11,$A$12))))),""))),_xlpm.dev,原始数据_周度!G906,_xlpm.minDev,MIN(OFFSET(原始数据_周度!G906,1-$D$17,0,$D$17,1)),_xlpm.bounce,_xlpm.dev-_xlpm.minDev,_xlpm.oversold,AND(ISNUMBER(_xlpm.dev),ISNUMBER(_xlpm.minDev),_xlpm.minDev&lt;=$B$17,_xlpm.bounce&gt;=$F$17,OR(_xlpm.initState=$A$12,_xlpm.initState=$A$11,_xlpm.initState=$A$10)),_xlpm.pctOnly,IFERROR(IF(B923&lt;PERCENTILE(OFFSET(B923,1-364,0,364,1),$C$7),$A$7,IF(B923&lt;PERCENTILE(OFFSET(B923,1-364,0,364,1),$C$8),$A$8,IF(B923&lt;PERCENTILE(OFFSET(B923,1-364,0,364,1),$C$9),$A$9,IF(B923&lt;PERCENTILE(OFFSET(B923,1-364,0,364,1),$C$10),$A$10,IF(B923&lt;PERCENTILE(OFFSET(B923,1-364,0,364,1),$C$11),$A$11,$A$12))))),""),IF(_xlpm.initState="","",IF(_xlpm.oversold,_xlpm.pctOnly,_xlpm.initState)))</f>
        <v/>
      </c>
      <c r="F923" s="119" t="n"/>
      <c r="G923" s="120">
        <f>IF(OR(B923="",C923=""),"",IF(OR(特征计算_周度!B906&gt;$B$15,特征计算_周度!C906&gt;$B$15,特征计算_周度!G906&gt;$B$15,特征计算_周度!E906&gt;$B$15,特征计算_周度!F906&gt;$B$15),IF(特征计算_周度!B906&gt;$B$15,"VIX ","")&amp;IF(特征计算_周度!C906&gt;$B$15,"HY ","")&amp;IF(特征计算_周度!G906&gt;$B$15,"Sahm ","")&amp;IF(特征计算_周度!E906&gt;$B$15,"趋势 ","")&amp;IF(特征计算_周度!F906&gt;$B$15,"斜率",""),"—"))</f>
        <v/>
      </c>
      <c r="H923" s="120">
        <f>IF(OR(B923="",C923=""),"",_xlfn.LET(_xlpm.dev,原始数据_周度!G906,_xlpm.minDev,MIN(OFFSET(原始数据_周度!G906,1-$D$17,0,$D$17,1)),_xlpm.bounce,_xlpm.dev-_xlpm.minDev,IF(AND(ISNUMBER(_xlpm.dev),ISNUMBER(_xlpm.minDev),_xlpm.minDev&lt;=$B$17,_xlpm.bounce&gt;=$F$17),"✅ 触发","—")))</f>
        <v/>
      </c>
      <c r="I923" s="172">
        <f>IFERROR(IF(特征计算_周度!H923&gt;$I$3,MIN($I$4,MAX(-$I$5,(特征计算_周度!H923-$I$3)*$I$4)),0),"")</f>
        <v/>
      </c>
    </row>
    <row r="924">
      <c r="A924" s="117">
        <f>特征计算_周度!A907</f>
        <v/>
      </c>
      <c r="B924" s="171">
        <f>IFERROR($A$3*特征计算_周度!B924+$B$3*特征计算_周度!C924+$C$3*特征计算_周度!D924+$D$3*特征计算_周度!E924+$E$3*特征计算_周度!F924+$F$3*特征计算_周度!H924,"")</f>
        <v/>
      </c>
      <c r="C924" s="118">
        <f>IFERROR(PERCENTILE(OFFSET(B924,1-364,0,364,1),$C$7),"")</f>
        <v/>
      </c>
      <c r="D924" s="118">
        <f>IFERROR(PERCENTILE(OFFSET(B924,1-364,0,364,1),$C$11),"")</f>
        <v/>
      </c>
      <c r="E924" s="122">
        <f>_xlfn.LET(_xlpm.initState,IF(OR(B924="",C924=""),"",IF(OR(特征计算_周度!B907&gt;$B$15,特征计算_周度!C907&gt;$B$15,特征计算_周度!G907&gt;$B$15,特征计算_周度!E907&gt;$B$15,特征计算_周度!F907&gt;$B$15),$A$12,IFERROR(IF(B924&lt;PERCENTILE(OFFSET(B924,1-364,0,364,1),$C$7),$A$7,IF(B924&lt;PERCENTILE(OFFSET(B924,1-364,0,364,1),$C$8),$A$8,IF(B924&lt;PERCENTILE(OFFSET(B924,1-364,0,364,1),$C$9),$A$9,IF(B924&lt;PERCENTILE(OFFSET(B924,1-364,0,364,1),$C$10),$A$10,IF(B924&lt;PERCENTILE(OFFSET(B924,1-364,0,364,1),$C$11),$A$11,$A$12))))),""))),_xlpm.dev,原始数据_周度!G907,_xlpm.minDev,MIN(OFFSET(原始数据_周度!G907,1-$D$17,0,$D$17,1)),_xlpm.bounce,_xlpm.dev-_xlpm.minDev,_xlpm.oversold,AND(ISNUMBER(_xlpm.dev),ISNUMBER(_xlpm.minDev),_xlpm.minDev&lt;=$B$17,_xlpm.bounce&gt;=$F$17,OR(_xlpm.initState=$A$12,_xlpm.initState=$A$11,_xlpm.initState=$A$10)),_xlpm.pctOnly,IFERROR(IF(B924&lt;PERCENTILE(OFFSET(B924,1-364,0,364,1),$C$7),$A$7,IF(B924&lt;PERCENTILE(OFFSET(B924,1-364,0,364,1),$C$8),$A$8,IF(B924&lt;PERCENTILE(OFFSET(B924,1-364,0,364,1),$C$9),$A$9,IF(B924&lt;PERCENTILE(OFFSET(B924,1-364,0,364,1),$C$10),$A$10,IF(B924&lt;PERCENTILE(OFFSET(B924,1-364,0,364,1),$C$11),$A$11,$A$12))))),""),IF(_xlpm.initState="","",IF(_xlpm.oversold,_xlpm.pctOnly,_xlpm.initState)))</f>
        <v/>
      </c>
      <c r="F924" s="119" t="n"/>
      <c r="G924" s="120">
        <f>IF(OR(B924="",C924=""),"",IF(OR(特征计算_周度!B907&gt;$B$15,特征计算_周度!C907&gt;$B$15,特征计算_周度!G907&gt;$B$15,特征计算_周度!E907&gt;$B$15,特征计算_周度!F907&gt;$B$15),IF(特征计算_周度!B907&gt;$B$15,"VIX ","")&amp;IF(特征计算_周度!C907&gt;$B$15,"HY ","")&amp;IF(特征计算_周度!G907&gt;$B$15,"Sahm ","")&amp;IF(特征计算_周度!E907&gt;$B$15,"趋势 ","")&amp;IF(特征计算_周度!F907&gt;$B$15,"斜率",""),"—"))</f>
        <v/>
      </c>
      <c r="H924" s="120">
        <f>IF(OR(B924="",C924=""),"",_xlfn.LET(_xlpm.dev,原始数据_周度!G907,_xlpm.minDev,MIN(OFFSET(原始数据_周度!G907,1-$D$17,0,$D$17,1)),_xlpm.bounce,_xlpm.dev-_xlpm.minDev,IF(AND(ISNUMBER(_xlpm.dev),ISNUMBER(_xlpm.minDev),_xlpm.minDev&lt;=$B$17,_xlpm.bounce&gt;=$F$17),"✅ 触发","—")))</f>
        <v/>
      </c>
      <c r="I924" s="172">
        <f>IFERROR(IF(特征计算_周度!H924&gt;$I$3,MIN($I$4,MAX(-$I$5,(特征计算_周度!H924-$I$3)*$I$4)),0),"")</f>
        <v/>
      </c>
    </row>
    <row r="925">
      <c r="A925" s="117">
        <f>特征计算_周度!A908</f>
        <v/>
      </c>
      <c r="B925" s="171">
        <f>IFERROR($A$3*特征计算_周度!B925+$B$3*特征计算_周度!C925+$C$3*特征计算_周度!D925+$D$3*特征计算_周度!E925+$E$3*特征计算_周度!F925+$F$3*特征计算_周度!H925,"")</f>
        <v/>
      </c>
      <c r="C925" s="118">
        <f>IFERROR(PERCENTILE(OFFSET(B925,1-364,0,364,1),$C$7),"")</f>
        <v/>
      </c>
      <c r="D925" s="118">
        <f>IFERROR(PERCENTILE(OFFSET(B925,1-364,0,364,1),$C$11),"")</f>
        <v/>
      </c>
      <c r="E925" s="122">
        <f>_xlfn.LET(_xlpm.initState,IF(OR(B925="",C925=""),"",IF(OR(特征计算_周度!B908&gt;$B$15,特征计算_周度!C908&gt;$B$15,特征计算_周度!G908&gt;$B$15,特征计算_周度!E908&gt;$B$15,特征计算_周度!F908&gt;$B$15),$A$12,IFERROR(IF(B925&lt;PERCENTILE(OFFSET(B925,1-364,0,364,1),$C$7),$A$7,IF(B925&lt;PERCENTILE(OFFSET(B925,1-364,0,364,1),$C$8),$A$8,IF(B925&lt;PERCENTILE(OFFSET(B925,1-364,0,364,1),$C$9),$A$9,IF(B925&lt;PERCENTILE(OFFSET(B925,1-364,0,364,1),$C$10),$A$10,IF(B925&lt;PERCENTILE(OFFSET(B925,1-364,0,364,1),$C$11),$A$11,$A$12))))),""))),_xlpm.dev,原始数据_周度!G908,_xlpm.minDev,MIN(OFFSET(原始数据_周度!G908,1-$D$17,0,$D$17,1)),_xlpm.bounce,_xlpm.dev-_xlpm.minDev,_xlpm.oversold,AND(ISNUMBER(_xlpm.dev),ISNUMBER(_xlpm.minDev),_xlpm.minDev&lt;=$B$17,_xlpm.bounce&gt;=$F$17,OR(_xlpm.initState=$A$12,_xlpm.initState=$A$11,_xlpm.initState=$A$10)),_xlpm.pctOnly,IFERROR(IF(B925&lt;PERCENTILE(OFFSET(B925,1-364,0,364,1),$C$7),$A$7,IF(B925&lt;PERCENTILE(OFFSET(B925,1-364,0,364,1),$C$8),$A$8,IF(B925&lt;PERCENTILE(OFFSET(B925,1-364,0,364,1),$C$9),$A$9,IF(B925&lt;PERCENTILE(OFFSET(B925,1-364,0,364,1),$C$10),$A$10,IF(B925&lt;PERCENTILE(OFFSET(B925,1-364,0,364,1),$C$11),$A$11,$A$12))))),""),IF(_xlpm.initState="","",IF(_xlpm.oversold,_xlpm.pctOnly,_xlpm.initState)))</f>
        <v/>
      </c>
      <c r="F925" s="119" t="n"/>
      <c r="G925" s="120">
        <f>IF(OR(B925="",C925=""),"",IF(OR(特征计算_周度!B908&gt;$B$15,特征计算_周度!C908&gt;$B$15,特征计算_周度!G908&gt;$B$15,特征计算_周度!E908&gt;$B$15,特征计算_周度!F908&gt;$B$15),IF(特征计算_周度!B908&gt;$B$15,"VIX ","")&amp;IF(特征计算_周度!C908&gt;$B$15,"HY ","")&amp;IF(特征计算_周度!G908&gt;$B$15,"Sahm ","")&amp;IF(特征计算_周度!E908&gt;$B$15,"趋势 ","")&amp;IF(特征计算_周度!F908&gt;$B$15,"斜率",""),"—"))</f>
        <v/>
      </c>
      <c r="H925" s="120">
        <f>IF(OR(B925="",C925=""),"",_xlfn.LET(_xlpm.dev,原始数据_周度!G908,_xlpm.minDev,MIN(OFFSET(原始数据_周度!G908,1-$D$17,0,$D$17,1)),_xlpm.bounce,_xlpm.dev-_xlpm.minDev,IF(AND(ISNUMBER(_xlpm.dev),ISNUMBER(_xlpm.minDev),_xlpm.minDev&lt;=$B$17,_xlpm.bounce&gt;=$F$17),"✅ 触发","—")))</f>
        <v/>
      </c>
      <c r="I925" s="172">
        <f>IFERROR(IF(特征计算_周度!H925&gt;$I$3,MIN($I$4,MAX(-$I$5,(特征计算_周度!H925-$I$3)*$I$4)),0),"")</f>
        <v/>
      </c>
    </row>
    <row r="926">
      <c r="A926" s="117">
        <f>特征计算_周度!A909</f>
        <v/>
      </c>
      <c r="B926" s="171">
        <f>IFERROR($A$3*特征计算_周度!B926+$B$3*特征计算_周度!C926+$C$3*特征计算_周度!D926+$D$3*特征计算_周度!E926+$E$3*特征计算_周度!F926+$F$3*特征计算_周度!H926,"")</f>
        <v/>
      </c>
      <c r="C926" s="118">
        <f>IFERROR(PERCENTILE(OFFSET(B926,1-364,0,364,1),$C$7),"")</f>
        <v/>
      </c>
      <c r="D926" s="118">
        <f>IFERROR(PERCENTILE(OFFSET(B926,1-364,0,364,1),$C$11),"")</f>
        <v/>
      </c>
      <c r="E926" s="122">
        <f>_xlfn.LET(_xlpm.initState,IF(OR(B926="",C926=""),"",IF(OR(特征计算_周度!B909&gt;$B$15,特征计算_周度!C909&gt;$B$15,特征计算_周度!G909&gt;$B$15,特征计算_周度!E909&gt;$B$15,特征计算_周度!F909&gt;$B$15),$A$12,IFERROR(IF(B926&lt;PERCENTILE(OFFSET(B926,1-364,0,364,1),$C$7),$A$7,IF(B926&lt;PERCENTILE(OFFSET(B926,1-364,0,364,1),$C$8),$A$8,IF(B926&lt;PERCENTILE(OFFSET(B926,1-364,0,364,1),$C$9),$A$9,IF(B926&lt;PERCENTILE(OFFSET(B926,1-364,0,364,1),$C$10),$A$10,IF(B926&lt;PERCENTILE(OFFSET(B926,1-364,0,364,1),$C$11),$A$11,$A$12))))),""))),_xlpm.dev,原始数据_周度!G909,_xlpm.minDev,MIN(OFFSET(原始数据_周度!G909,1-$D$17,0,$D$17,1)),_xlpm.bounce,_xlpm.dev-_xlpm.minDev,_xlpm.oversold,AND(ISNUMBER(_xlpm.dev),ISNUMBER(_xlpm.minDev),_xlpm.minDev&lt;=$B$17,_xlpm.bounce&gt;=$F$17,OR(_xlpm.initState=$A$12,_xlpm.initState=$A$11,_xlpm.initState=$A$10)),_xlpm.pctOnly,IFERROR(IF(B926&lt;PERCENTILE(OFFSET(B926,1-364,0,364,1),$C$7),$A$7,IF(B926&lt;PERCENTILE(OFFSET(B926,1-364,0,364,1),$C$8),$A$8,IF(B926&lt;PERCENTILE(OFFSET(B926,1-364,0,364,1),$C$9),$A$9,IF(B926&lt;PERCENTILE(OFFSET(B926,1-364,0,364,1),$C$10),$A$10,IF(B926&lt;PERCENTILE(OFFSET(B926,1-364,0,364,1),$C$11),$A$11,$A$12))))),""),IF(_xlpm.initState="","",IF(_xlpm.oversold,_xlpm.pctOnly,_xlpm.initState)))</f>
        <v/>
      </c>
      <c r="F926" s="119" t="n"/>
      <c r="G926" s="120">
        <f>IF(OR(B926="",C926=""),"",IF(OR(特征计算_周度!B909&gt;$B$15,特征计算_周度!C909&gt;$B$15,特征计算_周度!G909&gt;$B$15,特征计算_周度!E909&gt;$B$15,特征计算_周度!F909&gt;$B$15),IF(特征计算_周度!B909&gt;$B$15,"VIX ","")&amp;IF(特征计算_周度!C909&gt;$B$15,"HY ","")&amp;IF(特征计算_周度!G909&gt;$B$15,"Sahm ","")&amp;IF(特征计算_周度!E909&gt;$B$15,"趋势 ","")&amp;IF(特征计算_周度!F909&gt;$B$15,"斜率",""),"—"))</f>
        <v/>
      </c>
      <c r="H926" s="120">
        <f>IF(OR(B926="",C926=""),"",_xlfn.LET(_xlpm.dev,原始数据_周度!G909,_xlpm.minDev,MIN(OFFSET(原始数据_周度!G909,1-$D$17,0,$D$17,1)),_xlpm.bounce,_xlpm.dev-_xlpm.minDev,IF(AND(ISNUMBER(_xlpm.dev),ISNUMBER(_xlpm.minDev),_xlpm.minDev&lt;=$B$17,_xlpm.bounce&gt;=$F$17),"✅ 触发","—")))</f>
        <v/>
      </c>
      <c r="I926" s="172">
        <f>IFERROR(IF(特征计算_周度!H926&gt;$I$3,MIN($I$4,MAX(-$I$5,(特征计算_周度!H926-$I$3)*$I$4)),0),"")</f>
        <v/>
      </c>
    </row>
    <row r="927">
      <c r="A927" s="117">
        <f>特征计算_周度!A910</f>
        <v/>
      </c>
      <c r="B927" s="171">
        <f>IFERROR($A$3*特征计算_周度!B927+$B$3*特征计算_周度!C927+$C$3*特征计算_周度!D927+$D$3*特征计算_周度!E927+$E$3*特征计算_周度!F927+$F$3*特征计算_周度!H927,"")</f>
        <v/>
      </c>
      <c r="C927" s="118">
        <f>IFERROR(PERCENTILE(OFFSET(B927,1-364,0,364,1),$C$7),"")</f>
        <v/>
      </c>
      <c r="D927" s="118">
        <f>IFERROR(PERCENTILE(OFFSET(B927,1-364,0,364,1),$C$11),"")</f>
        <v/>
      </c>
      <c r="E927" s="122">
        <f>_xlfn.LET(_xlpm.initState,IF(OR(B927="",C927=""),"",IF(OR(特征计算_周度!B910&gt;$B$15,特征计算_周度!C910&gt;$B$15,特征计算_周度!G910&gt;$B$15,特征计算_周度!E910&gt;$B$15,特征计算_周度!F910&gt;$B$15),$A$12,IFERROR(IF(B927&lt;PERCENTILE(OFFSET(B927,1-364,0,364,1),$C$7),$A$7,IF(B927&lt;PERCENTILE(OFFSET(B927,1-364,0,364,1),$C$8),$A$8,IF(B927&lt;PERCENTILE(OFFSET(B927,1-364,0,364,1),$C$9),$A$9,IF(B927&lt;PERCENTILE(OFFSET(B927,1-364,0,364,1),$C$10),$A$10,IF(B927&lt;PERCENTILE(OFFSET(B927,1-364,0,364,1),$C$11),$A$11,$A$12))))),""))),_xlpm.dev,原始数据_周度!G910,_xlpm.minDev,MIN(OFFSET(原始数据_周度!G910,1-$D$17,0,$D$17,1)),_xlpm.bounce,_xlpm.dev-_xlpm.minDev,_xlpm.oversold,AND(ISNUMBER(_xlpm.dev),ISNUMBER(_xlpm.minDev),_xlpm.minDev&lt;=$B$17,_xlpm.bounce&gt;=$F$17,OR(_xlpm.initState=$A$12,_xlpm.initState=$A$11,_xlpm.initState=$A$10)),_xlpm.pctOnly,IFERROR(IF(B927&lt;PERCENTILE(OFFSET(B927,1-364,0,364,1),$C$7),$A$7,IF(B927&lt;PERCENTILE(OFFSET(B927,1-364,0,364,1),$C$8),$A$8,IF(B927&lt;PERCENTILE(OFFSET(B927,1-364,0,364,1),$C$9),$A$9,IF(B927&lt;PERCENTILE(OFFSET(B927,1-364,0,364,1),$C$10),$A$10,IF(B927&lt;PERCENTILE(OFFSET(B927,1-364,0,364,1),$C$11),$A$11,$A$12))))),""),IF(_xlpm.initState="","",IF(_xlpm.oversold,_xlpm.pctOnly,_xlpm.initState)))</f>
        <v/>
      </c>
      <c r="F927" s="119" t="n"/>
      <c r="G927" s="120">
        <f>IF(OR(B927="",C927=""),"",IF(OR(特征计算_周度!B910&gt;$B$15,特征计算_周度!C910&gt;$B$15,特征计算_周度!G910&gt;$B$15,特征计算_周度!E910&gt;$B$15,特征计算_周度!F910&gt;$B$15),IF(特征计算_周度!B910&gt;$B$15,"VIX ","")&amp;IF(特征计算_周度!C910&gt;$B$15,"HY ","")&amp;IF(特征计算_周度!G910&gt;$B$15,"Sahm ","")&amp;IF(特征计算_周度!E910&gt;$B$15,"趋势 ","")&amp;IF(特征计算_周度!F910&gt;$B$15,"斜率",""),"—"))</f>
        <v/>
      </c>
      <c r="H927" s="120">
        <f>IF(OR(B927="",C927=""),"",_xlfn.LET(_xlpm.dev,原始数据_周度!G910,_xlpm.minDev,MIN(OFFSET(原始数据_周度!G910,1-$D$17,0,$D$17,1)),_xlpm.bounce,_xlpm.dev-_xlpm.minDev,IF(AND(ISNUMBER(_xlpm.dev),ISNUMBER(_xlpm.minDev),_xlpm.minDev&lt;=$B$17,_xlpm.bounce&gt;=$F$17),"✅ 触发","—")))</f>
        <v/>
      </c>
      <c r="I927" s="172">
        <f>IFERROR(IF(特征计算_周度!H927&gt;$I$3,MIN($I$4,MAX(-$I$5,(特征计算_周度!H927-$I$3)*$I$4)),0),"")</f>
        <v/>
      </c>
    </row>
    <row r="928">
      <c r="A928" s="117">
        <f>特征计算_周度!A911</f>
        <v/>
      </c>
      <c r="B928" s="171">
        <f>IFERROR($A$3*特征计算_周度!B928+$B$3*特征计算_周度!C928+$C$3*特征计算_周度!D928+$D$3*特征计算_周度!E928+$E$3*特征计算_周度!F928+$F$3*特征计算_周度!H928,"")</f>
        <v/>
      </c>
      <c r="C928" s="118">
        <f>IFERROR(PERCENTILE(OFFSET(B928,1-364,0,364,1),$C$7),"")</f>
        <v/>
      </c>
      <c r="D928" s="118">
        <f>IFERROR(PERCENTILE(OFFSET(B928,1-364,0,364,1),$C$11),"")</f>
        <v/>
      </c>
      <c r="E928" s="122">
        <f>_xlfn.LET(_xlpm.initState,IF(OR(B928="",C928=""),"",IF(OR(特征计算_周度!B911&gt;$B$15,特征计算_周度!C911&gt;$B$15,特征计算_周度!G911&gt;$B$15,特征计算_周度!E911&gt;$B$15,特征计算_周度!F911&gt;$B$15),$A$12,IFERROR(IF(B928&lt;PERCENTILE(OFFSET(B928,1-364,0,364,1),$C$7),$A$7,IF(B928&lt;PERCENTILE(OFFSET(B928,1-364,0,364,1),$C$8),$A$8,IF(B928&lt;PERCENTILE(OFFSET(B928,1-364,0,364,1),$C$9),$A$9,IF(B928&lt;PERCENTILE(OFFSET(B928,1-364,0,364,1),$C$10),$A$10,IF(B928&lt;PERCENTILE(OFFSET(B928,1-364,0,364,1),$C$11),$A$11,$A$12))))),""))),_xlpm.dev,原始数据_周度!G911,_xlpm.minDev,MIN(OFFSET(原始数据_周度!G911,1-$D$17,0,$D$17,1)),_xlpm.bounce,_xlpm.dev-_xlpm.minDev,_xlpm.oversold,AND(ISNUMBER(_xlpm.dev),ISNUMBER(_xlpm.minDev),_xlpm.minDev&lt;=$B$17,_xlpm.bounce&gt;=$F$17,OR(_xlpm.initState=$A$12,_xlpm.initState=$A$11,_xlpm.initState=$A$10)),_xlpm.pctOnly,IFERROR(IF(B928&lt;PERCENTILE(OFFSET(B928,1-364,0,364,1),$C$7),$A$7,IF(B928&lt;PERCENTILE(OFFSET(B928,1-364,0,364,1),$C$8),$A$8,IF(B928&lt;PERCENTILE(OFFSET(B928,1-364,0,364,1),$C$9),$A$9,IF(B928&lt;PERCENTILE(OFFSET(B928,1-364,0,364,1),$C$10),$A$10,IF(B928&lt;PERCENTILE(OFFSET(B928,1-364,0,364,1),$C$11),$A$11,$A$12))))),""),IF(_xlpm.initState="","",IF(_xlpm.oversold,_xlpm.pctOnly,_xlpm.initState)))</f>
        <v/>
      </c>
      <c r="F928" s="119" t="n"/>
      <c r="G928" s="120">
        <f>IF(OR(B928="",C928=""),"",IF(OR(特征计算_周度!B911&gt;$B$15,特征计算_周度!C911&gt;$B$15,特征计算_周度!G911&gt;$B$15,特征计算_周度!E911&gt;$B$15,特征计算_周度!F911&gt;$B$15),IF(特征计算_周度!B911&gt;$B$15,"VIX ","")&amp;IF(特征计算_周度!C911&gt;$B$15,"HY ","")&amp;IF(特征计算_周度!G911&gt;$B$15,"Sahm ","")&amp;IF(特征计算_周度!E911&gt;$B$15,"趋势 ","")&amp;IF(特征计算_周度!F911&gt;$B$15,"斜率",""),"—"))</f>
        <v/>
      </c>
      <c r="H928" s="120">
        <f>IF(OR(B928="",C928=""),"",_xlfn.LET(_xlpm.dev,原始数据_周度!G911,_xlpm.minDev,MIN(OFFSET(原始数据_周度!G911,1-$D$17,0,$D$17,1)),_xlpm.bounce,_xlpm.dev-_xlpm.minDev,IF(AND(ISNUMBER(_xlpm.dev),ISNUMBER(_xlpm.minDev),_xlpm.minDev&lt;=$B$17,_xlpm.bounce&gt;=$F$17),"✅ 触发","—")))</f>
        <v/>
      </c>
      <c r="I928" s="172">
        <f>IFERROR(IF(特征计算_周度!H928&gt;$I$3,MIN($I$4,MAX(-$I$5,(特征计算_周度!H928-$I$3)*$I$4)),0),"")</f>
        <v/>
      </c>
    </row>
    <row r="929">
      <c r="A929" s="117">
        <f>特征计算_周度!A912</f>
        <v/>
      </c>
      <c r="B929" s="171">
        <f>IFERROR($A$3*特征计算_周度!B929+$B$3*特征计算_周度!C929+$C$3*特征计算_周度!D929+$D$3*特征计算_周度!E929+$E$3*特征计算_周度!F929+$F$3*特征计算_周度!H929,"")</f>
        <v/>
      </c>
      <c r="C929" s="118">
        <f>IFERROR(PERCENTILE(OFFSET(B929,1-364,0,364,1),$C$7),"")</f>
        <v/>
      </c>
      <c r="D929" s="118">
        <f>IFERROR(PERCENTILE(OFFSET(B929,1-364,0,364,1),$C$11),"")</f>
        <v/>
      </c>
      <c r="E929" s="122">
        <f>_xlfn.LET(_xlpm.initState,IF(OR(B929="",C929=""),"",IF(OR(特征计算_周度!B912&gt;$B$15,特征计算_周度!C912&gt;$B$15,特征计算_周度!G912&gt;$B$15,特征计算_周度!E912&gt;$B$15,特征计算_周度!F912&gt;$B$15),$A$12,IFERROR(IF(B929&lt;PERCENTILE(OFFSET(B929,1-364,0,364,1),$C$7),$A$7,IF(B929&lt;PERCENTILE(OFFSET(B929,1-364,0,364,1),$C$8),$A$8,IF(B929&lt;PERCENTILE(OFFSET(B929,1-364,0,364,1),$C$9),$A$9,IF(B929&lt;PERCENTILE(OFFSET(B929,1-364,0,364,1),$C$10),$A$10,IF(B929&lt;PERCENTILE(OFFSET(B929,1-364,0,364,1),$C$11),$A$11,$A$12))))),""))),_xlpm.dev,原始数据_周度!G912,_xlpm.minDev,MIN(OFFSET(原始数据_周度!G912,1-$D$17,0,$D$17,1)),_xlpm.bounce,_xlpm.dev-_xlpm.minDev,_xlpm.oversold,AND(ISNUMBER(_xlpm.dev),ISNUMBER(_xlpm.minDev),_xlpm.minDev&lt;=$B$17,_xlpm.bounce&gt;=$F$17,OR(_xlpm.initState=$A$12,_xlpm.initState=$A$11,_xlpm.initState=$A$10)),_xlpm.pctOnly,IFERROR(IF(B929&lt;PERCENTILE(OFFSET(B929,1-364,0,364,1),$C$7),$A$7,IF(B929&lt;PERCENTILE(OFFSET(B929,1-364,0,364,1),$C$8),$A$8,IF(B929&lt;PERCENTILE(OFFSET(B929,1-364,0,364,1),$C$9),$A$9,IF(B929&lt;PERCENTILE(OFFSET(B929,1-364,0,364,1),$C$10),$A$10,IF(B929&lt;PERCENTILE(OFFSET(B929,1-364,0,364,1),$C$11),$A$11,$A$12))))),""),IF(_xlpm.initState="","",IF(_xlpm.oversold,_xlpm.pctOnly,_xlpm.initState)))</f>
        <v/>
      </c>
      <c r="F929" s="119" t="n"/>
      <c r="G929" s="120">
        <f>IF(OR(B929="",C929=""),"",IF(OR(特征计算_周度!B912&gt;$B$15,特征计算_周度!C912&gt;$B$15,特征计算_周度!G912&gt;$B$15,特征计算_周度!E912&gt;$B$15,特征计算_周度!F912&gt;$B$15),IF(特征计算_周度!B912&gt;$B$15,"VIX ","")&amp;IF(特征计算_周度!C912&gt;$B$15,"HY ","")&amp;IF(特征计算_周度!G912&gt;$B$15,"Sahm ","")&amp;IF(特征计算_周度!E912&gt;$B$15,"趋势 ","")&amp;IF(特征计算_周度!F912&gt;$B$15,"斜率",""),"—"))</f>
        <v/>
      </c>
      <c r="H929" s="120">
        <f>IF(OR(B929="",C929=""),"",_xlfn.LET(_xlpm.dev,原始数据_周度!G912,_xlpm.minDev,MIN(OFFSET(原始数据_周度!G912,1-$D$17,0,$D$17,1)),_xlpm.bounce,_xlpm.dev-_xlpm.minDev,IF(AND(ISNUMBER(_xlpm.dev),ISNUMBER(_xlpm.minDev),_xlpm.minDev&lt;=$B$17,_xlpm.bounce&gt;=$F$17),"✅ 触发","—")))</f>
        <v/>
      </c>
      <c r="I929" s="172">
        <f>IFERROR(IF(特征计算_周度!H929&gt;$I$3,MIN($I$4,MAX(-$I$5,(特征计算_周度!H929-$I$3)*$I$4)),0),"")</f>
        <v/>
      </c>
    </row>
    <row r="930">
      <c r="A930" s="117">
        <f>特征计算_周度!A913</f>
        <v/>
      </c>
      <c r="B930" s="171">
        <f>IFERROR($A$3*特征计算_周度!B930+$B$3*特征计算_周度!C930+$C$3*特征计算_周度!D930+$D$3*特征计算_周度!E930+$E$3*特征计算_周度!F930+$F$3*特征计算_周度!H930,"")</f>
        <v/>
      </c>
      <c r="C930" s="118">
        <f>IFERROR(PERCENTILE(OFFSET(B930,1-364,0,364,1),$C$7),"")</f>
        <v/>
      </c>
      <c r="D930" s="118">
        <f>IFERROR(PERCENTILE(OFFSET(B930,1-364,0,364,1),$C$11),"")</f>
        <v/>
      </c>
      <c r="E930" s="122">
        <f>_xlfn.LET(_xlpm.initState,IF(OR(B930="",C930=""),"",IF(OR(特征计算_周度!B913&gt;$B$15,特征计算_周度!C913&gt;$B$15,特征计算_周度!G913&gt;$B$15,特征计算_周度!E913&gt;$B$15,特征计算_周度!F913&gt;$B$15),$A$12,IFERROR(IF(B930&lt;PERCENTILE(OFFSET(B930,1-364,0,364,1),$C$7),$A$7,IF(B930&lt;PERCENTILE(OFFSET(B930,1-364,0,364,1),$C$8),$A$8,IF(B930&lt;PERCENTILE(OFFSET(B930,1-364,0,364,1),$C$9),$A$9,IF(B930&lt;PERCENTILE(OFFSET(B930,1-364,0,364,1),$C$10),$A$10,IF(B930&lt;PERCENTILE(OFFSET(B930,1-364,0,364,1),$C$11),$A$11,$A$12))))),""))),_xlpm.dev,原始数据_周度!G913,_xlpm.minDev,MIN(OFFSET(原始数据_周度!G913,1-$D$17,0,$D$17,1)),_xlpm.bounce,_xlpm.dev-_xlpm.minDev,_xlpm.oversold,AND(ISNUMBER(_xlpm.dev),ISNUMBER(_xlpm.minDev),_xlpm.minDev&lt;=$B$17,_xlpm.bounce&gt;=$F$17,OR(_xlpm.initState=$A$12,_xlpm.initState=$A$11,_xlpm.initState=$A$10)),_xlpm.pctOnly,IFERROR(IF(B930&lt;PERCENTILE(OFFSET(B930,1-364,0,364,1),$C$7),$A$7,IF(B930&lt;PERCENTILE(OFFSET(B930,1-364,0,364,1),$C$8),$A$8,IF(B930&lt;PERCENTILE(OFFSET(B930,1-364,0,364,1),$C$9),$A$9,IF(B930&lt;PERCENTILE(OFFSET(B930,1-364,0,364,1),$C$10),$A$10,IF(B930&lt;PERCENTILE(OFFSET(B930,1-364,0,364,1),$C$11),$A$11,$A$12))))),""),IF(_xlpm.initState="","",IF(_xlpm.oversold,_xlpm.pctOnly,_xlpm.initState)))</f>
        <v/>
      </c>
      <c r="F930" s="119" t="n"/>
      <c r="G930" s="120">
        <f>IF(OR(B930="",C930=""),"",IF(OR(特征计算_周度!B913&gt;$B$15,特征计算_周度!C913&gt;$B$15,特征计算_周度!G913&gt;$B$15,特征计算_周度!E913&gt;$B$15,特征计算_周度!F913&gt;$B$15),IF(特征计算_周度!B913&gt;$B$15,"VIX ","")&amp;IF(特征计算_周度!C913&gt;$B$15,"HY ","")&amp;IF(特征计算_周度!G913&gt;$B$15,"Sahm ","")&amp;IF(特征计算_周度!E913&gt;$B$15,"趋势 ","")&amp;IF(特征计算_周度!F913&gt;$B$15,"斜率",""),"—"))</f>
        <v/>
      </c>
      <c r="H930" s="120">
        <f>IF(OR(B930="",C930=""),"",_xlfn.LET(_xlpm.dev,原始数据_周度!G913,_xlpm.minDev,MIN(OFFSET(原始数据_周度!G913,1-$D$17,0,$D$17,1)),_xlpm.bounce,_xlpm.dev-_xlpm.minDev,IF(AND(ISNUMBER(_xlpm.dev),ISNUMBER(_xlpm.minDev),_xlpm.minDev&lt;=$B$17,_xlpm.bounce&gt;=$F$17),"✅ 触发","—")))</f>
        <v/>
      </c>
      <c r="I930" s="172">
        <f>IFERROR(IF(特征计算_周度!H930&gt;$I$3,MIN($I$4,MAX(-$I$5,(特征计算_周度!H930-$I$3)*$I$4)),0),"")</f>
        <v/>
      </c>
    </row>
    <row r="931">
      <c r="A931" s="117">
        <f>特征计算_周度!A914</f>
        <v/>
      </c>
      <c r="B931" s="171">
        <f>IFERROR($A$3*特征计算_周度!B931+$B$3*特征计算_周度!C931+$C$3*特征计算_周度!D931+$D$3*特征计算_周度!E931+$E$3*特征计算_周度!F931+$F$3*特征计算_周度!H931,"")</f>
        <v/>
      </c>
      <c r="C931" s="118">
        <f>IFERROR(PERCENTILE(OFFSET(B931,1-364,0,364,1),$C$7),"")</f>
        <v/>
      </c>
      <c r="D931" s="118">
        <f>IFERROR(PERCENTILE(OFFSET(B931,1-364,0,364,1),$C$11),"")</f>
        <v/>
      </c>
      <c r="E931" s="122">
        <f>_xlfn.LET(_xlpm.initState,IF(OR(B931="",C931=""),"",IF(OR(特征计算_周度!B914&gt;$B$15,特征计算_周度!C914&gt;$B$15,特征计算_周度!G914&gt;$B$15,特征计算_周度!E914&gt;$B$15,特征计算_周度!F914&gt;$B$15),$A$12,IFERROR(IF(B931&lt;PERCENTILE(OFFSET(B931,1-364,0,364,1),$C$7),$A$7,IF(B931&lt;PERCENTILE(OFFSET(B931,1-364,0,364,1),$C$8),$A$8,IF(B931&lt;PERCENTILE(OFFSET(B931,1-364,0,364,1),$C$9),$A$9,IF(B931&lt;PERCENTILE(OFFSET(B931,1-364,0,364,1),$C$10),$A$10,IF(B931&lt;PERCENTILE(OFFSET(B931,1-364,0,364,1),$C$11),$A$11,$A$12))))),""))),_xlpm.dev,原始数据_周度!G914,_xlpm.minDev,MIN(OFFSET(原始数据_周度!G914,1-$D$17,0,$D$17,1)),_xlpm.bounce,_xlpm.dev-_xlpm.minDev,_xlpm.oversold,AND(ISNUMBER(_xlpm.dev),ISNUMBER(_xlpm.minDev),_xlpm.minDev&lt;=$B$17,_xlpm.bounce&gt;=$F$17,OR(_xlpm.initState=$A$12,_xlpm.initState=$A$11,_xlpm.initState=$A$10)),_xlpm.pctOnly,IFERROR(IF(B931&lt;PERCENTILE(OFFSET(B931,1-364,0,364,1),$C$7),$A$7,IF(B931&lt;PERCENTILE(OFFSET(B931,1-364,0,364,1),$C$8),$A$8,IF(B931&lt;PERCENTILE(OFFSET(B931,1-364,0,364,1),$C$9),$A$9,IF(B931&lt;PERCENTILE(OFFSET(B931,1-364,0,364,1),$C$10),$A$10,IF(B931&lt;PERCENTILE(OFFSET(B931,1-364,0,364,1),$C$11),$A$11,$A$12))))),""),IF(_xlpm.initState="","",IF(_xlpm.oversold,_xlpm.pctOnly,_xlpm.initState)))</f>
        <v/>
      </c>
      <c r="F931" s="119" t="n"/>
      <c r="G931" s="120">
        <f>IF(OR(B931="",C931=""),"",IF(OR(特征计算_周度!B914&gt;$B$15,特征计算_周度!C914&gt;$B$15,特征计算_周度!G914&gt;$B$15,特征计算_周度!E914&gt;$B$15,特征计算_周度!F914&gt;$B$15),IF(特征计算_周度!B914&gt;$B$15,"VIX ","")&amp;IF(特征计算_周度!C914&gt;$B$15,"HY ","")&amp;IF(特征计算_周度!G914&gt;$B$15,"Sahm ","")&amp;IF(特征计算_周度!E914&gt;$B$15,"趋势 ","")&amp;IF(特征计算_周度!F914&gt;$B$15,"斜率",""),"—"))</f>
        <v/>
      </c>
      <c r="H931" s="120">
        <f>IF(OR(B931="",C931=""),"",_xlfn.LET(_xlpm.dev,原始数据_周度!G914,_xlpm.minDev,MIN(OFFSET(原始数据_周度!G914,1-$D$17,0,$D$17,1)),_xlpm.bounce,_xlpm.dev-_xlpm.minDev,IF(AND(ISNUMBER(_xlpm.dev),ISNUMBER(_xlpm.minDev),_xlpm.minDev&lt;=$B$17,_xlpm.bounce&gt;=$F$17),"✅ 触发","—")))</f>
        <v/>
      </c>
      <c r="I931" s="172">
        <f>IFERROR(IF(特征计算_周度!H931&gt;$I$3,MIN($I$4,MAX(-$I$5,(特征计算_周度!H931-$I$3)*$I$4)),0),"")</f>
        <v/>
      </c>
    </row>
    <row r="932">
      <c r="A932" s="117">
        <f>特征计算_周度!A915</f>
        <v/>
      </c>
      <c r="B932" s="171">
        <f>IFERROR($A$3*特征计算_周度!B932+$B$3*特征计算_周度!C932+$C$3*特征计算_周度!D932+$D$3*特征计算_周度!E932+$E$3*特征计算_周度!F932+$F$3*特征计算_周度!H932,"")</f>
        <v/>
      </c>
      <c r="C932" s="118">
        <f>IFERROR(PERCENTILE(OFFSET(B932,1-364,0,364,1),$C$7),"")</f>
        <v/>
      </c>
      <c r="D932" s="118">
        <f>IFERROR(PERCENTILE(OFFSET(B932,1-364,0,364,1),$C$11),"")</f>
        <v/>
      </c>
      <c r="E932" s="122">
        <f>_xlfn.LET(_xlpm.initState,IF(OR(B932="",C932=""),"",IF(OR(特征计算_周度!B915&gt;$B$15,特征计算_周度!C915&gt;$B$15,特征计算_周度!G915&gt;$B$15,特征计算_周度!E915&gt;$B$15,特征计算_周度!F915&gt;$B$15),$A$12,IFERROR(IF(B932&lt;PERCENTILE(OFFSET(B932,1-364,0,364,1),$C$7),$A$7,IF(B932&lt;PERCENTILE(OFFSET(B932,1-364,0,364,1),$C$8),$A$8,IF(B932&lt;PERCENTILE(OFFSET(B932,1-364,0,364,1),$C$9),$A$9,IF(B932&lt;PERCENTILE(OFFSET(B932,1-364,0,364,1),$C$10),$A$10,IF(B932&lt;PERCENTILE(OFFSET(B932,1-364,0,364,1),$C$11),$A$11,$A$12))))),""))),_xlpm.dev,原始数据_周度!G915,_xlpm.minDev,MIN(OFFSET(原始数据_周度!G915,1-$D$17,0,$D$17,1)),_xlpm.bounce,_xlpm.dev-_xlpm.minDev,_xlpm.oversold,AND(ISNUMBER(_xlpm.dev),ISNUMBER(_xlpm.minDev),_xlpm.minDev&lt;=$B$17,_xlpm.bounce&gt;=$F$17,OR(_xlpm.initState=$A$12,_xlpm.initState=$A$11,_xlpm.initState=$A$10)),_xlpm.pctOnly,IFERROR(IF(B932&lt;PERCENTILE(OFFSET(B932,1-364,0,364,1),$C$7),$A$7,IF(B932&lt;PERCENTILE(OFFSET(B932,1-364,0,364,1),$C$8),$A$8,IF(B932&lt;PERCENTILE(OFFSET(B932,1-364,0,364,1),$C$9),$A$9,IF(B932&lt;PERCENTILE(OFFSET(B932,1-364,0,364,1),$C$10),$A$10,IF(B932&lt;PERCENTILE(OFFSET(B932,1-364,0,364,1),$C$11),$A$11,$A$12))))),""),IF(_xlpm.initState="","",IF(_xlpm.oversold,_xlpm.pctOnly,_xlpm.initState)))</f>
        <v/>
      </c>
      <c r="F932" s="119" t="n"/>
      <c r="G932" s="120">
        <f>IF(OR(B932="",C932=""),"",IF(OR(特征计算_周度!B915&gt;$B$15,特征计算_周度!C915&gt;$B$15,特征计算_周度!G915&gt;$B$15,特征计算_周度!E915&gt;$B$15,特征计算_周度!F915&gt;$B$15),IF(特征计算_周度!B915&gt;$B$15,"VIX ","")&amp;IF(特征计算_周度!C915&gt;$B$15,"HY ","")&amp;IF(特征计算_周度!G915&gt;$B$15,"Sahm ","")&amp;IF(特征计算_周度!E915&gt;$B$15,"趋势 ","")&amp;IF(特征计算_周度!F915&gt;$B$15,"斜率",""),"—"))</f>
        <v/>
      </c>
      <c r="H932" s="120">
        <f>IF(OR(B932="",C932=""),"",_xlfn.LET(_xlpm.dev,原始数据_周度!G915,_xlpm.minDev,MIN(OFFSET(原始数据_周度!G915,1-$D$17,0,$D$17,1)),_xlpm.bounce,_xlpm.dev-_xlpm.minDev,IF(AND(ISNUMBER(_xlpm.dev),ISNUMBER(_xlpm.minDev),_xlpm.minDev&lt;=$B$17,_xlpm.bounce&gt;=$F$17),"✅ 触发","—")))</f>
        <v/>
      </c>
      <c r="I932" s="172">
        <f>IFERROR(IF(特征计算_周度!H932&gt;$I$3,MIN($I$4,MAX(-$I$5,(特征计算_周度!H932-$I$3)*$I$4)),0),"")</f>
        <v/>
      </c>
    </row>
    <row r="933">
      <c r="A933" s="117">
        <f>特征计算_周度!A916</f>
        <v/>
      </c>
      <c r="B933" s="171">
        <f>IFERROR($A$3*特征计算_周度!B933+$B$3*特征计算_周度!C933+$C$3*特征计算_周度!D933+$D$3*特征计算_周度!E933+$E$3*特征计算_周度!F933+$F$3*特征计算_周度!H933,"")</f>
        <v/>
      </c>
      <c r="C933" s="118">
        <f>IFERROR(PERCENTILE(OFFSET(B933,1-364,0,364,1),$C$7),"")</f>
        <v/>
      </c>
      <c r="D933" s="118">
        <f>IFERROR(PERCENTILE(OFFSET(B933,1-364,0,364,1),$C$11),"")</f>
        <v/>
      </c>
      <c r="E933" s="122">
        <f>_xlfn.LET(_xlpm.initState,IF(OR(B933="",C933=""),"",IF(OR(特征计算_周度!B916&gt;$B$15,特征计算_周度!C916&gt;$B$15,特征计算_周度!G916&gt;$B$15,特征计算_周度!E916&gt;$B$15,特征计算_周度!F916&gt;$B$15),$A$12,IFERROR(IF(B933&lt;PERCENTILE(OFFSET(B933,1-364,0,364,1),$C$7),$A$7,IF(B933&lt;PERCENTILE(OFFSET(B933,1-364,0,364,1),$C$8),$A$8,IF(B933&lt;PERCENTILE(OFFSET(B933,1-364,0,364,1),$C$9),$A$9,IF(B933&lt;PERCENTILE(OFFSET(B933,1-364,0,364,1),$C$10),$A$10,IF(B933&lt;PERCENTILE(OFFSET(B933,1-364,0,364,1),$C$11),$A$11,$A$12))))),""))),_xlpm.dev,原始数据_周度!G916,_xlpm.minDev,MIN(OFFSET(原始数据_周度!G916,1-$D$17,0,$D$17,1)),_xlpm.bounce,_xlpm.dev-_xlpm.minDev,_xlpm.oversold,AND(ISNUMBER(_xlpm.dev),ISNUMBER(_xlpm.minDev),_xlpm.minDev&lt;=$B$17,_xlpm.bounce&gt;=$F$17,OR(_xlpm.initState=$A$12,_xlpm.initState=$A$11,_xlpm.initState=$A$10)),_xlpm.pctOnly,IFERROR(IF(B933&lt;PERCENTILE(OFFSET(B933,1-364,0,364,1),$C$7),$A$7,IF(B933&lt;PERCENTILE(OFFSET(B933,1-364,0,364,1),$C$8),$A$8,IF(B933&lt;PERCENTILE(OFFSET(B933,1-364,0,364,1),$C$9),$A$9,IF(B933&lt;PERCENTILE(OFFSET(B933,1-364,0,364,1),$C$10),$A$10,IF(B933&lt;PERCENTILE(OFFSET(B933,1-364,0,364,1),$C$11),$A$11,$A$12))))),""),IF(_xlpm.initState="","",IF(_xlpm.oversold,_xlpm.pctOnly,_xlpm.initState)))</f>
        <v/>
      </c>
      <c r="F933" s="119" t="n"/>
      <c r="G933" s="120">
        <f>IF(OR(B933="",C933=""),"",IF(OR(特征计算_周度!B916&gt;$B$15,特征计算_周度!C916&gt;$B$15,特征计算_周度!G916&gt;$B$15,特征计算_周度!E916&gt;$B$15,特征计算_周度!F916&gt;$B$15),IF(特征计算_周度!B916&gt;$B$15,"VIX ","")&amp;IF(特征计算_周度!C916&gt;$B$15,"HY ","")&amp;IF(特征计算_周度!G916&gt;$B$15,"Sahm ","")&amp;IF(特征计算_周度!E916&gt;$B$15,"趋势 ","")&amp;IF(特征计算_周度!F916&gt;$B$15,"斜率",""),"—"))</f>
        <v/>
      </c>
      <c r="H933" s="120">
        <f>IF(OR(B933="",C933=""),"",_xlfn.LET(_xlpm.dev,原始数据_周度!G916,_xlpm.minDev,MIN(OFFSET(原始数据_周度!G916,1-$D$17,0,$D$17,1)),_xlpm.bounce,_xlpm.dev-_xlpm.minDev,IF(AND(ISNUMBER(_xlpm.dev),ISNUMBER(_xlpm.minDev),_xlpm.minDev&lt;=$B$17,_xlpm.bounce&gt;=$F$17),"✅ 触发","—")))</f>
        <v/>
      </c>
      <c r="I933" s="172">
        <f>IFERROR(IF(特征计算_周度!H933&gt;$I$3,MIN($I$4,MAX(-$I$5,(特征计算_周度!H933-$I$3)*$I$4)),0),"")</f>
        <v/>
      </c>
    </row>
    <row r="934">
      <c r="A934" s="117">
        <f>特征计算_周度!A917</f>
        <v/>
      </c>
      <c r="B934" s="171">
        <f>IFERROR($A$3*特征计算_周度!B934+$B$3*特征计算_周度!C934+$C$3*特征计算_周度!D934+$D$3*特征计算_周度!E934+$E$3*特征计算_周度!F934+$F$3*特征计算_周度!H934,"")</f>
        <v/>
      </c>
      <c r="C934" s="118">
        <f>IFERROR(PERCENTILE(OFFSET(B934,1-364,0,364,1),$C$7),"")</f>
        <v/>
      </c>
      <c r="D934" s="118">
        <f>IFERROR(PERCENTILE(OFFSET(B934,1-364,0,364,1),$C$11),"")</f>
        <v/>
      </c>
      <c r="E934" s="122">
        <f>_xlfn.LET(_xlpm.initState,IF(OR(B934="",C934=""),"",IF(OR(特征计算_周度!B917&gt;$B$15,特征计算_周度!C917&gt;$B$15,特征计算_周度!G917&gt;$B$15,特征计算_周度!E917&gt;$B$15,特征计算_周度!F917&gt;$B$15),$A$12,IFERROR(IF(B934&lt;PERCENTILE(OFFSET(B934,1-364,0,364,1),$C$7),$A$7,IF(B934&lt;PERCENTILE(OFFSET(B934,1-364,0,364,1),$C$8),$A$8,IF(B934&lt;PERCENTILE(OFFSET(B934,1-364,0,364,1),$C$9),$A$9,IF(B934&lt;PERCENTILE(OFFSET(B934,1-364,0,364,1),$C$10),$A$10,IF(B934&lt;PERCENTILE(OFFSET(B934,1-364,0,364,1),$C$11),$A$11,$A$12))))),""))),_xlpm.dev,原始数据_周度!G917,_xlpm.minDev,MIN(OFFSET(原始数据_周度!G917,1-$D$17,0,$D$17,1)),_xlpm.bounce,_xlpm.dev-_xlpm.minDev,_xlpm.oversold,AND(ISNUMBER(_xlpm.dev),ISNUMBER(_xlpm.minDev),_xlpm.minDev&lt;=$B$17,_xlpm.bounce&gt;=$F$17,OR(_xlpm.initState=$A$12,_xlpm.initState=$A$11,_xlpm.initState=$A$10)),_xlpm.pctOnly,IFERROR(IF(B934&lt;PERCENTILE(OFFSET(B934,1-364,0,364,1),$C$7),$A$7,IF(B934&lt;PERCENTILE(OFFSET(B934,1-364,0,364,1),$C$8),$A$8,IF(B934&lt;PERCENTILE(OFFSET(B934,1-364,0,364,1),$C$9),$A$9,IF(B934&lt;PERCENTILE(OFFSET(B934,1-364,0,364,1),$C$10),$A$10,IF(B934&lt;PERCENTILE(OFFSET(B934,1-364,0,364,1),$C$11),$A$11,$A$12))))),""),IF(_xlpm.initState="","",IF(_xlpm.oversold,_xlpm.pctOnly,_xlpm.initState)))</f>
        <v/>
      </c>
      <c r="F934" s="119" t="n"/>
      <c r="G934" s="120">
        <f>IF(OR(B934="",C934=""),"",IF(OR(特征计算_周度!B917&gt;$B$15,特征计算_周度!C917&gt;$B$15,特征计算_周度!G917&gt;$B$15,特征计算_周度!E917&gt;$B$15,特征计算_周度!F917&gt;$B$15),IF(特征计算_周度!B917&gt;$B$15,"VIX ","")&amp;IF(特征计算_周度!C917&gt;$B$15,"HY ","")&amp;IF(特征计算_周度!G917&gt;$B$15,"Sahm ","")&amp;IF(特征计算_周度!E917&gt;$B$15,"趋势 ","")&amp;IF(特征计算_周度!F917&gt;$B$15,"斜率",""),"—"))</f>
        <v/>
      </c>
      <c r="H934" s="120">
        <f>IF(OR(B934="",C934=""),"",_xlfn.LET(_xlpm.dev,原始数据_周度!G917,_xlpm.minDev,MIN(OFFSET(原始数据_周度!G917,1-$D$17,0,$D$17,1)),_xlpm.bounce,_xlpm.dev-_xlpm.minDev,IF(AND(ISNUMBER(_xlpm.dev),ISNUMBER(_xlpm.minDev),_xlpm.minDev&lt;=$B$17,_xlpm.bounce&gt;=$F$17),"✅ 触发","—")))</f>
        <v/>
      </c>
      <c r="I934" s="172">
        <f>IFERROR(IF(特征计算_周度!H934&gt;$I$3,MIN($I$4,MAX(-$I$5,(特征计算_周度!H934-$I$3)*$I$4)),0),"")</f>
        <v/>
      </c>
    </row>
    <row r="935">
      <c r="A935" s="117">
        <f>特征计算_周度!A918</f>
        <v/>
      </c>
      <c r="B935" s="171">
        <f>IFERROR($A$3*特征计算_周度!B935+$B$3*特征计算_周度!C935+$C$3*特征计算_周度!D935+$D$3*特征计算_周度!E935+$E$3*特征计算_周度!F935+$F$3*特征计算_周度!H935,"")</f>
        <v/>
      </c>
      <c r="C935" s="118">
        <f>IFERROR(PERCENTILE(OFFSET(B935,1-364,0,364,1),$C$7),"")</f>
        <v/>
      </c>
      <c r="D935" s="118">
        <f>IFERROR(PERCENTILE(OFFSET(B935,1-364,0,364,1),$C$11),"")</f>
        <v/>
      </c>
      <c r="E935" s="122">
        <f>_xlfn.LET(_xlpm.initState,IF(OR(B935="",C935=""),"",IF(OR(特征计算_周度!B918&gt;$B$15,特征计算_周度!C918&gt;$B$15,特征计算_周度!G918&gt;$B$15,特征计算_周度!E918&gt;$B$15,特征计算_周度!F918&gt;$B$15),$A$12,IFERROR(IF(B935&lt;PERCENTILE(OFFSET(B935,1-364,0,364,1),$C$7),$A$7,IF(B935&lt;PERCENTILE(OFFSET(B935,1-364,0,364,1),$C$8),$A$8,IF(B935&lt;PERCENTILE(OFFSET(B935,1-364,0,364,1),$C$9),$A$9,IF(B935&lt;PERCENTILE(OFFSET(B935,1-364,0,364,1),$C$10),$A$10,IF(B935&lt;PERCENTILE(OFFSET(B935,1-364,0,364,1),$C$11),$A$11,$A$12))))),""))),_xlpm.dev,原始数据_周度!G918,_xlpm.minDev,MIN(OFFSET(原始数据_周度!G918,1-$D$17,0,$D$17,1)),_xlpm.bounce,_xlpm.dev-_xlpm.minDev,_xlpm.oversold,AND(ISNUMBER(_xlpm.dev),ISNUMBER(_xlpm.minDev),_xlpm.minDev&lt;=$B$17,_xlpm.bounce&gt;=$F$17,OR(_xlpm.initState=$A$12,_xlpm.initState=$A$11,_xlpm.initState=$A$10)),_xlpm.pctOnly,IFERROR(IF(B935&lt;PERCENTILE(OFFSET(B935,1-364,0,364,1),$C$7),$A$7,IF(B935&lt;PERCENTILE(OFFSET(B935,1-364,0,364,1),$C$8),$A$8,IF(B935&lt;PERCENTILE(OFFSET(B935,1-364,0,364,1),$C$9),$A$9,IF(B935&lt;PERCENTILE(OFFSET(B935,1-364,0,364,1),$C$10),$A$10,IF(B935&lt;PERCENTILE(OFFSET(B935,1-364,0,364,1),$C$11),$A$11,$A$12))))),""),IF(_xlpm.initState="","",IF(_xlpm.oversold,_xlpm.pctOnly,_xlpm.initState)))</f>
        <v/>
      </c>
      <c r="F935" s="119" t="n"/>
      <c r="G935" s="120">
        <f>IF(OR(B935="",C935=""),"",IF(OR(特征计算_周度!B918&gt;$B$15,特征计算_周度!C918&gt;$B$15,特征计算_周度!G918&gt;$B$15,特征计算_周度!E918&gt;$B$15,特征计算_周度!F918&gt;$B$15),IF(特征计算_周度!B918&gt;$B$15,"VIX ","")&amp;IF(特征计算_周度!C918&gt;$B$15,"HY ","")&amp;IF(特征计算_周度!G918&gt;$B$15,"Sahm ","")&amp;IF(特征计算_周度!E918&gt;$B$15,"趋势 ","")&amp;IF(特征计算_周度!F918&gt;$B$15,"斜率",""),"—"))</f>
        <v/>
      </c>
      <c r="H935" s="120">
        <f>IF(OR(B935="",C935=""),"",_xlfn.LET(_xlpm.dev,原始数据_周度!G918,_xlpm.minDev,MIN(OFFSET(原始数据_周度!G918,1-$D$17,0,$D$17,1)),_xlpm.bounce,_xlpm.dev-_xlpm.minDev,IF(AND(ISNUMBER(_xlpm.dev),ISNUMBER(_xlpm.minDev),_xlpm.minDev&lt;=$B$17,_xlpm.bounce&gt;=$F$17),"✅ 触发","—")))</f>
        <v/>
      </c>
      <c r="I935" s="172">
        <f>IFERROR(IF(特征计算_周度!H935&gt;$I$3,MIN($I$4,MAX(-$I$5,(特征计算_周度!H935-$I$3)*$I$4)),0),"")</f>
        <v/>
      </c>
    </row>
    <row r="936">
      <c r="A936" s="117">
        <f>特征计算_周度!A919</f>
        <v/>
      </c>
      <c r="B936" s="171">
        <f>IFERROR($A$3*特征计算_周度!B936+$B$3*特征计算_周度!C936+$C$3*特征计算_周度!D936+$D$3*特征计算_周度!E936+$E$3*特征计算_周度!F936+$F$3*特征计算_周度!H936,"")</f>
        <v/>
      </c>
      <c r="C936" s="118">
        <f>IFERROR(PERCENTILE(OFFSET(B936,1-364,0,364,1),$C$7),"")</f>
        <v/>
      </c>
      <c r="D936" s="118">
        <f>IFERROR(PERCENTILE(OFFSET(B936,1-364,0,364,1),$C$11),"")</f>
        <v/>
      </c>
      <c r="E936" s="122">
        <f>_xlfn.LET(_xlpm.initState,IF(OR(B936="",C936=""),"",IF(OR(特征计算_周度!B919&gt;$B$15,特征计算_周度!C919&gt;$B$15,特征计算_周度!G919&gt;$B$15,特征计算_周度!E919&gt;$B$15,特征计算_周度!F919&gt;$B$15),$A$12,IFERROR(IF(B936&lt;PERCENTILE(OFFSET(B936,1-364,0,364,1),$C$7),$A$7,IF(B936&lt;PERCENTILE(OFFSET(B936,1-364,0,364,1),$C$8),$A$8,IF(B936&lt;PERCENTILE(OFFSET(B936,1-364,0,364,1),$C$9),$A$9,IF(B936&lt;PERCENTILE(OFFSET(B936,1-364,0,364,1),$C$10),$A$10,IF(B936&lt;PERCENTILE(OFFSET(B936,1-364,0,364,1),$C$11),$A$11,$A$12))))),""))),_xlpm.dev,原始数据_周度!G919,_xlpm.minDev,MIN(OFFSET(原始数据_周度!G919,1-$D$17,0,$D$17,1)),_xlpm.bounce,_xlpm.dev-_xlpm.minDev,_xlpm.oversold,AND(ISNUMBER(_xlpm.dev),ISNUMBER(_xlpm.minDev),_xlpm.minDev&lt;=$B$17,_xlpm.bounce&gt;=$F$17,OR(_xlpm.initState=$A$12,_xlpm.initState=$A$11,_xlpm.initState=$A$10)),_xlpm.pctOnly,IFERROR(IF(B936&lt;PERCENTILE(OFFSET(B936,1-364,0,364,1),$C$7),$A$7,IF(B936&lt;PERCENTILE(OFFSET(B936,1-364,0,364,1),$C$8),$A$8,IF(B936&lt;PERCENTILE(OFFSET(B936,1-364,0,364,1),$C$9),$A$9,IF(B936&lt;PERCENTILE(OFFSET(B936,1-364,0,364,1),$C$10),$A$10,IF(B936&lt;PERCENTILE(OFFSET(B936,1-364,0,364,1),$C$11),$A$11,$A$12))))),""),IF(_xlpm.initState="","",IF(_xlpm.oversold,_xlpm.pctOnly,_xlpm.initState)))</f>
        <v/>
      </c>
      <c r="F936" s="119" t="n"/>
      <c r="G936" s="120">
        <f>IF(OR(B936="",C936=""),"",IF(OR(特征计算_周度!B919&gt;$B$15,特征计算_周度!C919&gt;$B$15,特征计算_周度!G919&gt;$B$15,特征计算_周度!E919&gt;$B$15,特征计算_周度!F919&gt;$B$15),IF(特征计算_周度!B919&gt;$B$15,"VIX ","")&amp;IF(特征计算_周度!C919&gt;$B$15,"HY ","")&amp;IF(特征计算_周度!G919&gt;$B$15,"Sahm ","")&amp;IF(特征计算_周度!E919&gt;$B$15,"趋势 ","")&amp;IF(特征计算_周度!F919&gt;$B$15,"斜率",""),"—"))</f>
        <v/>
      </c>
      <c r="H936" s="120">
        <f>IF(OR(B936="",C936=""),"",_xlfn.LET(_xlpm.dev,原始数据_周度!G919,_xlpm.minDev,MIN(OFFSET(原始数据_周度!G919,1-$D$17,0,$D$17,1)),_xlpm.bounce,_xlpm.dev-_xlpm.minDev,IF(AND(ISNUMBER(_xlpm.dev),ISNUMBER(_xlpm.minDev),_xlpm.minDev&lt;=$B$17,_xlpm.bounce&gt;=$F$17),"✅ 触发","—")))</f>
        <v/>
      </c>
      <c r="I936" s="172">
        <f>IFERROR(IF(特征计算_周度!H936&gt;$I$3,MIN($I$4,MAX(-$I$5,(特征计算_周度!H936-$I$3)*$I$4)),0),"")</f>
        <v/>
      </c>
    </row>
    <row r="937">
      <c r="A937" s="117">
        <f>特征计算_周度!A920</f>
        <v/>
      </c>
      <c r="B937" s="171">
        <f>IFERROR($A$3*特征计算_周度!B937+$B$3*特征计算_周度!C937+$C$3*特征计算_周度!D937+$D$3*特征计算_周度!E937+$E$3*特征计算_周度!F937+$F$3*特征计算_周度!H937,"")</f>
        <v/>
      </c>
      <c r="C937" s="118">
        <f>IFERROR(PERCENTILE(OFFSET(B937,1-364,0,364,1),$C$7),"")</f>
        <v/>
      </c>
      <c r="D937" s="118">
        <f>IFERROR(PERCENTILE(OFFSET(B937,1-364,0,364,1),$C$11),"")</f>
        <v/>
      </c>
      <c r="E937" s="122">
        <f>_xlfn.LET(_xlpm.initState,IF(OR(B937="",C937=""),"",IF(OR(特征计算_周度!B920&gt;$B$15,特征计算_周度!C920&gt;$B$15,特征计算_周度!G920&gt;$B$15,特征计算_周度!E920&gt;$B$15,特征计算_周度!F920&gt;$B$15),$A$12,IFERROR(IF(B937&lt;PERCENTILE(OFFSET(B937,1-364,0,364,1),$C$7),$A$7,IF(B937&lt;PERCENTILE(OFFSET(B937,1-364,0,364,1),$C$8),$A$8,IF(B937&lt;PERCENTILE(OFFSET(B937,1-364,0,364,1),$C$9),$A$9,IF(B937&lt;PERCENTILE(OFFSET(B937,1-364,0,364,1),$C$10),$A$10,IF(B937&lt;PERCENTILE(OFFSET(B937,1-364,0,364,1),$C$11),$A$11,$A$12))))),""))),_xlpm.dev,原始数据_周度!G920,_xlpm.minDev,MIN(OFFSET(原始数据_周度!G920,1-$D$17,0,$D$17,1)),_xlpm.bounce,_xlpm.dev-_xlpm.minDev,_xlpm.oversold,AND(ISNUMBER(_xlpm.dev),ISNUMBER(_xlpm.minDev),_xlpm.minDev&lt;=$B$17,_xlpm.bounce&gt;=$F$17,OR(_xlpm.initState=$A$12,_xlpm.initState=$A$11,_xlpm.initState=$A$10)),_xlpm.pctOnly,IFERROR(IF(B937&lt;PERCENTILE(OFFSET(B937,1-364,0,364,1),$C$7),$A$7,IF(B937&lt;PERCENTILE(OFFSET(B937,1-364,0,364,1),$C$8),$A$8,IF(B937&lt;PERCENTILE(OFFSET(B937,1-364,0,364,1),$C$9),$A$9,IF(B937&lt;PERCENTILE(OFFSET(B937,1-364,0,364,1),$C$10),$A$10,IF(B937&lt;PERCENTILE(OFFSET(B937,1-364,0,364,1),$C$11),$A$11,$A$12))))),""),IF(_xlpm.initState="","",IF(_xlpm.oversold,_xlpm.pctOnly,_xlpm.initState)))</f>
        <v/>
      </c>
      <c r="F937" s="119" t="n"/>
      <c r="G937" s="120">
        <f>IF(OR(B937="",C937=""),"",IF(OR(特征计算_周度!B920&gt;$B$15,特征计算_周度!C920&gt;$B$15,特征计算_周度!G920&gt;$B$15,特征计算_周度!E920&gt;$B$15,特征计算_周度!F920&gt;$B$15),IF(特征计算_周度!B920&gt;$B$15,"VIX ","")&amp;IF(特征计算_周度!C920&gt;$B$15,"HY ","")&amp;IF(特征计算_周度!G920&gt;$B$15,"Sahm ","")&amp;IF(特征计算_周度!E920&gt;$B$15,"趋势 ","")&amp;IF(特征计算_周度!F920&gt;$B$15,"斜率",""),"—"))</f>
        <v/>
      </c>
      <c r="H937" s="120">
        <f>IF(OR(B937="",C937=""),"",_xlfn.LET(_xlpm.dev,原始数据_周度!G920,_xlpm.minDev,MIN(OFFSET(原始数据_周度!G920,1-$D$17,0,$D$17,1)),_xlpm.bounce,_xlpm.dev-_xlpm.minDev,IF(AND(ISNUMBER(_xlpm.dev),ISNUMBER(_xlpm.minDev),_xlpm.minDev&lt;=$B$17,_xlpm.bounce&gt;=$F$17),"✅ 触发","—")))</f>
        <v/>
      </c>
      <c r="I937" s="172">
        <f>IFERROR(IF(特征计算_周度!H937&gt;$I$3,MIN($I$4,MAX(-$I$5,(特征计算_周度!H937-$I$3)*$I$4)),0),"")</f>
        <v/>
      </c>
    </row>
    <row r="938">
      <c r="A938" s="117">
        <f>特征计算_周度!A921</f>
        <v/>
      </c>
      <c r="B938" s="171">
        <f>IFERROR($A$3*特征计算_周度!B938+$B$3*特征计算_周度!C938+$C$3*特征计算_周度!D938+$D$3*特征计算_周度!E938+$E$3*特征计算_周度!F938+$F$3*特征计算_周度!H938,"")</f>
        <v/>
      </c>
      <c r="C938" s="118">
        <f>IFERROR(PERCENTILE(OFFSET(B938,1-364,0,364,1),$C$7),"")</f>
        <v/>
      </c>
      <c r="D938" s="118">
        <f>IFERROR(PERCENTILE(OFFSET(B938,1-364,0,364,1),$C$11),"")</f>
        <v/>
      </c>
      <c r="E938" s="122">
        <f>_xlfn.LET(_xlpm.initState,IF(OR(B938="",C938=""),"",IF(OR(特征计算_周度!B921&gt;$B$15,特征计算_周度!C921&gt;$B$15,特征计算_周度!G921&gt;$B$15,特征计算_周度!E921&gt;$B$15,特征计算_周度!F921&gt;$B$15),$A$12,IFERROR(IF(B938&lt;PERCENTILE(OFFSET(B938,1-364,0,364,1),$C$7),$A$7,IF(B938&lt;PERCENTILE(OFFSET(B938,1-364,0,364,1),$C$8),$A$8,IF(B938&lt;PERCENTILE(OFFSET(B938,1-364,0,364,1),$C$9),$A$9,IF(B938&lt;PERCENTILE(OFFSET(B938,1-364,0,364,1),$C$10),$A$10,IF(B938&lt;PERCENTILE(OFFSET(B938,1-364,0,364,1),$C$11),$A$11,$A$12))))),""))),_xlpm.dev,原始数据_周度!G921,_xlpm.minDev,MIN(OFFSET(原始数据_周度!G921,1-$D$17,0,$D$17,1)),_xlpm.bounce,_xlpm.dev-_xlpm.minDev,_xlpm.oversold,AND(ISNUMBER(_xlpm.dev),ISNUMBER(_xlpm.minDev),_xlpm.minDev&lt;=$B$17,_xlpm.bounce&gt;=$F$17,OR(_xlpm.initState=$A$12,_xlpm.initState=$A$11,_xlpm.initState=$A$10)),_xlpm.pctOnly,IFERROR(IF(B938&lt;PERCENTILE(OFFSET(B938,1-364,0,364,1),$C$7),$A$7,IF(B938&lt;PERCENTILE(OFFSET(B938,1-364,0,364,1),$C$8),$A$8,IF(B938&lt;PERCENTILE(OFFSET(B938,1-364,0,364,1),$C$9),$A$9,IF(B938&lt;PERCENTILE(OFFSET(B938,1-364,0,364,1),$C$10),$A$10,IF(B938&lt;PERCENTILE(OFFSET(B938,1-364,0,364,1),$C$11),$A$11,$A$12))))),""),IF(_xlpm.initState="","",IF(_xlpm.oversold,_xlpm.pctOnly,_xlpm.initState)))</f>
        <v/>
      </c>
      <c r="F938" s="119" t="n"/>
      <c r="G938" s="120">
        <f>IF(OR(B938="",C938=""),"",IF(OR(特征计算_周度!B921&gt;$B$15,特征计算_周度!C921&gt;$B$15,特征计算_周度!G921&gt;$B$15,特征计算_周度!E921&gt;$B$15,特征计算_周度!F921&gt;$B$15),IF(特征计算_周度!B921&gt;$B$15,"VIX ","")&amp;IF(特征计算_周度!C921&gt;$B$15,"HY ","")&amp;IF(特征计算_周度!G921&gt;$B$15,"Sahm ","")&amp;IF(特征计算_周度!E921&gt;$B$15,"趋势 ","")&amp;IF(特征计算_周度!F921&gt;$B$15,"斜率",""),"—"))</f>
        <v/>
      </c>
      <c r="H938" s="120">
        <f>IF(OR(B938="",C938=""),"",_xlfn.LET(_xlpm.dev,原始数据_周度!G921,_xlpm.minDev,MIN(OFFSET(原始数据_周度!G921,1-$D$17,0,$D$17,1)),_xlpm.bounce,_xlpm.dev-_xlpm.minDev,IF(AND(ISNUMBER(_xlpm.dev),ISNUMBER(_xlpm.minDev),_xlpm.minDev&lt;=$B$17,_xlpm.bounce&gt;=$F$17),"✅ 触发","—")))</f>
        <v/>
      </c>
      <c r="I938" s="172">
        <f>IFERROR(IF(特征计算_周度!H938&gt;$I$3,MIN($I$4,MAX(-$I$5,(特征计算_周度!H938-$I$3)*$I$4)),0),"")</f>
        <v/>
      </c>
    </row>
    <row r="939">
      <c r="A939" s="117">
        <f>特征计算_周度!A922</f>
        <v/>
      </c>
      <c r="B939" s="171">
        <f>IFERROR($A$3*特征计算_周度!B939+$B$3*特征计算_周度!C939+$C$3*特征计算_周度!D939+$D$3*特征计算_周度!E939+$E$3*特征计算_周度!F939+$F$3*特征计算_周度!H939,"")</f>
        <v/>
      </c>
      <c r="C939" s="118">
        <f>IFERROR(PERCENTILE(OFFSET(B939,1-364,0,364,1),$C$7),"")</f>
        <v/>
      </c>
      <c r="D939" s="118">
        <f>IFERROR(PERCENTILE(OFFSET(B939,1-364,0,364,1),$C$11),"")</f>
        <v/>
      </c>
      <c r="E939" s="122">
        <f>_xlfn.LET(_xlpm.initState,IF(OR(B939="",C939=""),"",IF(OR(特征计算_周度!B922&gt;$B$15,特征计算_周度!C922&gt;$B$15,特征计算_周度!G922&gt;$B$15,特征计算_周度!E922&gt;$B$15,特征计算_周度!F922&gt;$B$15),$A$12,IFERROR(IF(B939&lt;PERCENTILE(OFFSET(B939,1-364,0,364,1),$C$7),$A$7,IF(B939&lt;PERCENTILE(OFFSET(B939,1-364,0,364,1),$C$8),$A$8,IF(B939&lt;PERCENTILE(OFFSET(B939,1-364,0,364,1),$C$9),$A$9,IF(B939&lt;PERCENTILE(OFFSET(B939,1-364,0,364,1),$C$10),$A$10,IF(B939&lt;PERCENTILE(OFFSET(B939,1-364,0,364,1),$C$11),$A$11,$A$12))))),""))),_xlpm.dev,原始数据_周度!G922,_xlpm.minDev,MIN(OFFSET(原始数据_周度!G922,1-$D$17,0,$D$17,1)),_xlpm.bounce,_xlpm.dev-_xlpm.minDev,_xlpm.oversold,AND(ISNUMBER(_xlpm.dev),ISNUMBER(_xlpm.minDev),_xlpm.minDev&lt;=$B$17,_xlpm.bounce&gt;=$F$17,OR(_xlpm.initState=$A$12,_xlpm.initState=$A$11,_xlpm.initState=$A$10)),_xlpm.pctOnly,IFERROR(IF(B939&lt;PERCENTILE(OFFSET(B939,1-364,0,364,1),$C$7),$A$7,IF(B939&lt;PERCENTILE(OFFSET(B939,1-364,0,364,1),$C$8),$A$8,IF(B939&lt;PERCENTILE(OFFSET(B939,1-364,0,364,1),$C$9),$A$9,IF(B939&lt;PERCENTILE(OFFSET(B939,1-364,0,364,1),$C$10),$A$10,IF(B939&lt;PERCENTILE(OFFSET(B939,1-364,0,364,1),$C$11),$A$11,$A$12))))),""),IF(_xlpm.initState="","",IF(_xlpm.oversold,_xlpm.pctOnly,_xlpm.initState)))</f>
        <v/>
      </c>
      <c r="F939" s="119" t="n"/>
      <c r="G939" s="120">
        <f>IF(OR(B939="",C939=""),"",IF(OR(特征计算_周度!B922&gt;$B$15,特征计算_周度!C922&gt;$B$15,特征计算_周度!G922&gt;$B$15,特征计算_周度!E922&gt;$B$15,特征计算_周度!F922&gt;$B$15),IF(特征计算_周度!B922&gt;$B$15,"VIX ","")&amp;IF(特征计算_周度!C922&gt;$B$15,"HY ","")&amp;IF(特征计算_周度!G922&gt;$B$15,"Sahm ","")&amp;IF(特征计算_周度!E922&gt;$B$15,"趋势 ","")&amp;IF(特征计算_周度!F922&gt;$B$15,"斜率",""),"—"))</f>
        <v/>
      </c>
      <c r="H939" s="120">
        <f>IF(OR(B939="",C939=""),"",_xlfn.LET(_xlpm.dev,原始数据_周度!G922,_xlpm.minDev,MIN(OFFSET(原始数据_周度!G922,1-$D$17,0,$D$17,1)),_xlpm.bounce,_xlpm.dev-_xlpm.minDev,IF(AND(ISNUMBER(_xlpm.dev),ISNUMBER(_xlpm.minDev),_xlpm.minDev&lt;=$B$17,_xlpm.bounce&gt;=$F$17),"✅ 触发","—")))</f>
        <v/>
      </c>
      <c r="I939" s="172">
        <f>IFERROR(IF(特征计算_周度!H939&gt;$I$3,MIN($I$4,MAX(-$I$5,(特征计算_周度!H939-$I$3)*$I$4)),0),"")</f>
        <v/>
      </c>
    </row>
    <row r="940">
      <c r="A940" s="117">
        <f>特征计算_周度!A923</f>
        <v/>
      </c>
      <c r="B940" s="171">
        <f>IFERROR($A$3*特征计算_周度!B940+$B$3*特征计算_周度!C940+$C$3*特征计算_周度!D940+$D$3*特征计算_周度!E940+$E$3*特征计算_周度!F940+$F$3*特征计算_周度!H940,"")</f>
        <v/>
      </c>
      <c r="C940" s="118">
        <f>IFERROR(PERCENTILE(OFFSET(B940,1-364,0,364,1),$C$7),"")</f>
        <v/>
      </c>
      <c r="D940" s="118">
        <f>IFERROR(PERCENTILE(OFFSET(B940,1-364,0,364,1),$C$11),"")</f>
        <v/>
      </c>
      <c r="E940" s="122">
        <f>_xlfn.LET(_xlpm.initState,IF(OR(B940="",C940=""),"",IF(OR(特征计算_周度!B923&gt;$B$15,特征计算_周度!C923&gt;$B$15,特征计算_周度!G923&gt;$B$15,特征计算_周度!E923&gt;$B$15,特征计算_周度!F923&gt;$B$15),$A$12,IFERROR(IF(B940&lt;PERCENTILE(OFFSET(B940,1-364,0,364,1),$C$7),$A$7,IF(B940&lt;PERCENTILE(OFFSET(B940,1-364,0,364,1),$C$8),$A$8,IF(B940&lt;PERCENTILE(OFFSET(B940,1-364,0,364,1),$C$9),$A$9,IF(B940&lt;PERCENTILE(OFFSET(B940,1-364,0,364,1),$C$10),$A$10,IF(B940&lt;PERCENTILE(OFFSET(B940,1-364,0,364,1),$C$11),$A$11,$A$12))))),""))),_xlpm.dev,原始数据_周度!G923,_xlpm.minDev,MIN(OFFSET(原始数据_周度!G923,1-$D$17,0,$D$17,1)),_xlpm.bounce,_xlpm.dev-_xlpm.minDev,_xlpm.oversold,AND(ISNUMBER(_xlpm.dev),ISNUMBER(_xlpm.minDev),_xlpm.minDev&lt;=$B$17,_xlpm.bounce&gt;=$F$17,OR(_xlpm.initState=$A$12,_xlpm.initState=$A$11,_xlpm.initState=$A$10)),_xlpm.pctOnly,IFERROR(IF(B940&lt;PERCENTILE(OFFSET(B940,1-364,0,364,1),$C$7),$A$7,IF(B940&lt;PERCENTILE(OFFSET(B940,1-364,0,364,1),$C$8),$A$8,IF(B940&lt;PERCENTILE(OFFSET(B940,1-364,0,364,1),$C$9),$A$9,IF(B940&lt;PERCENTILE(OFFSET(B940,1-364,0,364,1),$C$10),$A$10,IF(B940&lt;PERCENTILE(OFFSET(B940,1-364,0,364,1),$C$11),$A$11,$A$12))))),""),IF(_xlpm.initState="","",IF(_xlpm.oversold,_xlpm.pctOnly,_xlpm.initState)))</f>
        <v/>
      </c>
      <c r="F940" s="119" t="n"/>
      <c r="G940" s="120">
        <f>IF(OR(B940="",C940=""),"",IF(OR(特征计算_周度!B923&gt;$B$15,特征计算_周度!C923&gt;$B$15,特征计算_周度!G923&gt;$B$15,特征计算_周度!E923&gt;$B$15,特征计算_周度!F923&gt;$B$15),IF(特征计算_周度!B923&gt;$B$15,"VIX ","")&amp;IF(特征计算_周度!C923&gt;$B$15,"HY ","")&amp;IF(特征计算_周度!G923&gt;$B$15,"Sahm ","")&amp;IF(特征计算_周度!E923&gt;$B$15,"趋势 ","")&amp;IF(特征计算_周度!F923&gt;$B$15,"斜率",""),"—"))</f>
        <v/>
      </c>
      <c r="H940" s="120">
        <f>IF(OR(B940="",C940=""),"",_xlfn.LET(_xlpm.dev,原始数据_周度!G923,_xlpm.minDev,MIN(OFFSET(原始数据_周度!G923,1-$D$17,0,$D$17,1)),_xlpm.bounce,_xlpm.dev-_xlpm.minDev,IF(AND(ISNUMBER(_xlpm.dev),ISNUMBER(_xlpm.minDev),_xlpm.minDev&lt;=$B$17,_xlpm.bounce&gt;=$F$17),"✅ 触发","—")))</f>
        <v/>
      </c>
      <c r="I940" s="172">
        <f>IFERROR(IF(特征计算_周度!H940&gt;$I$3,MIN($I$4,MAX(-$I$5,(特征计算_周度!H940-$I$3)*$I$4)),0),"")</f>
        <v/>
      </c>
    </row>
    <row r="941">
      <c r="A941" s="117">
        <f>特征计算_周度!A924</f>
        <v/>
      </c>
      <c r="B941" s="171">
        <f>IFERROR($A$3*特征计算_周度!B941+$B$3*特征计算_周度!C941+$C$3*特征计算_周度!D941+$D$3*特征计算_周度!E941+$E$3*特征计算_周度!F941+$F$3*特征计算_周度!H941,"")</f>
        <v/>
      </c>
      <c r="C941" s="118">
        <f>IFERROR(PERCENTILE(OFFSET(B941,1-364,0,364,1),$C$7),"")</f>
        <v/>
      </c>
      <c r="D941" s="118">
        <f>IFERROR(PERCENTILE(OFFSET(B941,1-364,0,364,1),$C$11),"")</f>
        <v/>
      </c>
      <c r="E941" s="122">
        <f>_xlfn.LET(_xlpm.initState,IF(OR(B941="",C941=""),"",IF(OR(特征计算_周度!B924&gt;$B$15,特征计算_周度!C924&gt;$B$15,特征计算_周度!G924&gt;$B$15,特征计算_周度!E924&gt;$B$15,特征计算_周度!F924&gt;$B$15),$A$12,IFERROR(IF(B941&lt;PERCENTILE(OFFSET(B941,1-364,0,364,1),$C$7),$A$7,IF(B941&lt;PERCENTILE(OFFSET(B941,1-364,0,364,1),$C$8),$A$8,IF(B941&lt;PERCENTILE(OFFSET(B941,1-364,0,364,1),$C$9),$A$9,IF(B941&lt;PERCENTILE(OFFSET(B941,1-364,0,364,1),$C$10),$A$10,IF(B941&lt;PERCENTILE(OFFSET(B941,1-364,0,364,1),$C$11),$A$11,$A$12))))),""))),_xlpm.dev,原始数据_周度!G924,_xlpm.minDev,MIN(OFFSET(原始数据_周度!G924,1-$D$17,0,$D$17,1)),_xlpm.bounce,_xlpm.dev-_xlpm.minDev,_xlpm.oversold,AND(ISNUMBER(_xlpm.dev),ISNUMBER(_xlpm.minDev),_xlpm.minDev&lt;=$B$17,_xlpm.bounce&gt;=$F$17,OR(_xlpm.initState=$A$12,_xlpm.initState=$A$11,_xlpm.initState=$A$10)),_xlpm.pctOnly,IFERROR(IF(B941&lt;PERCENTILE(OFFSET(B941,1-364,0,364,1),$C$7),$A$7,IF(B941&lt;PERCENTILE(OFFSET(B941,1-364,0,364,1),$C$8),$A$8,IF(B941&lt;PERCENTILE(OFFSET(B941,1-364,0,364,1),$C$9),$A$9,IF(B941&lt;PERCENTILE(OFFSET(B941,1-364,0,364,1),$C$10),$A$10,IF(B941&lt;PERCENTILE(OFFSET(B941,1-364,0,364,1),$C$11),$A$11,$A$12))))),""),IF(_xlpm.initState="","",IF(_xlpm.oversold,_xlpm.pctOnly,_xlpm.initState)))</f>
        <v/>
      </c>
      <c r="F941" s="119" t="n"/>
      <c r="G941" s="120">
        <f>IF(OR(B941="",C941=""),"",IF(OR(特征计算_周度!B924&gt;$B$15,特征计算_周度!C924&gt;$B$15,特征计算_周度!G924&gt;$B$15,特征计算_周度!E924&gt;$B$15,特征计算_周度!F924&gt;$B$15),IF(特征计算_周度!B924&gt;$B$15,"VIX ","")&amp;IF(特征计算_周度!C924&gt;$B$15,"HY ","")&amp;IF(特征计算_周度!G924&gt;$B$15,"Sahm ","")&amp;IF(特征计算_周度!E924&gt;$B$15,"趋势 ","")&amp;IF(特征计算_周度!F924&gt;$B$15,"斜率",""),"—"))</f>
        <v/>
      </c>
      <c r="H941" s="120">
        <f>IF(OR(B941="",C941=""),"",_xlfn.LET(_xlpm.dev,原始数据_周度!G924,_xlpm.minDev,MIN(OFFSET(原始数据_周度!G924,1-$D$17,0,$D$17,1)),_xlpm.bounce,_xlpm.dev-_xlpm.minDev,IF(AND(ISNUMBER(_xlpm.dev),ISNUMBER(_xlpm.minDev),_xlpm.minDev&lt;=$B$17,_xlpm.bounce&gt;=$F$17),"✅ 触发","—")))</f>
        <v/>
      </c>
      <c r="I941" s="172">
        <f>IFERROR(IF(特征计算_周度!H941&gt;$I$3,MIN($I$4,MAX(-$I$5,(特征计算_周度!H941-$I$3)*$I$4)),0),"")</f>
        <v/>
      </c>
    </row>
    <row r="942">
      <c r="A942" s="117">
        <f>特征计算_周度!A925</f>
        <v/>
      </c>
      <c r="B942" s="171">
        <f>IFERROR($A$3*特征计算_周度!B942+$B$3*特征计算_周度!C942+$C$3*特征计算_周度!D942+$D$3*特征计算_周度!E942+$E$3*特征计算_周度!F942+$F$3*特征计算_周度!H942,"")</f>
        <v/>
      </c>
      <c r="C942" s="118">
        <f>IFERROR(PERCENTILE(OFFSET(B942,1-364,0,364,1),$C$7),"")</f>
        <v/>
      </c>
      <c r="D942" s="118">
        <f>IFERROR(PERCENTILE(OFFSET(B942,1-364,0,364,1),$C$11),"")</f>
        <v/>
      </c>
      <c r="E942" s="122">
        <f>_xlfn.LET(_xlpm.initState,IF(OR(B942="",C942=""),"",IF(OR(特征计算_周度!B925&gt;$B$15,特征计算_周度!C925&gt;$B$15,特征计算_周度!G925&gt;$B$15,特征计算_周度!E925&gt;$B$15,特征计算_周度!F925&gt;$B$15),$A$12,IFERROR(IF(B942&lt;PERCENTILE(OFFSET(B942,1-364,0,364,1),$C$7),$A$7,IF(B942&lt;PERCENTILE(OFFSET(B942,1-364,0,364,1),$C$8),$A$8,IF(B942&lt;PERCENTILE(OFFSET(B942,1-364,0,364,1),$C$9),$A$9,IF(B942&lt;PERCENTILE(OFFSET(B942,1-364,0,364,1),$C$10),$A$10,IF(B942&lt;PERCENTILE(OFFSET(B942,1-364,0,364,1),$C$11),$A$11,$A$12))))),""))),_xlpm.dev,原始数据_周度!G925,_xlpm.minDev,MIN(OFFSET(原始数据_周度!G925,1-$D$17,0,$D$17,1)),_xlpm.bounce,_xlpm.dev-_xlpm.minDev,_xlpm.oversold,AND(ISNUMBER(_xlpm.dev),ISNUMBER(_xlpm.minDev),_xlpm.minDev&lt;=$B$17,_xlpm.bounce&gt;=$F$17,OR(_xlpm.initState=$A$12,_xlpm.initState=$A$11,_xlpm.initState=$A$10)),_xlpm.pctOnly,IFERROR(IF(B942&lt;PERCENTILE(OFFSET(B942,1-364,0,364,1),$C$7),$A$7,IF(B942&lt;PERCENTILE(OFFSET(B942,1-364,0,364,1),$C$8),$A$8,IF(B942&lt;PERCENTILE(OFFSET(B942,1-364,0,364,1),$C$9),$A$9,IF(B942&lt;PERCENTILE(OFFSET(B942,1-364,0,364,1),$C$10),$A$10,IF(B942&lt;PERCENTILE(OFFSET(B942,1-364,0,364,1),$C$11),$A$11,$A$12))))),""),IF(_xlpm.initState="","",IF(_xlpm.oversold,_xlpm.pctOnly,_xlpm.initState)))</f>
        <v/>
      </c>
      <c r="F942" s="119" t="n"/>
      <c r="G942" s="120">
        <f>IF(OR(B942="",C942=""),"",IF(OR(特征计算_周度!B925&gt;$B$15,特征计算_周度!C925&gt;$B$15,特征计算_周度!G925&gt;$B$15,特征计算_周度!E925&gt;$B$15,特征计算_周度!F925&gt;$B$15),IF(特征计算_周度!B925&gt;$B$15,"VIX ","")&amp;IF(特征计算_周度!C925&gt;$B$15,"HY ","")&amp;IF(特征计算_周度!G925&gt;$B$15,"Sahm ","")&amp;IF(特征计算_周度!E925&gt;$B$15,"趋势 ","")&amp;IF(特征计算_周度!F925&gt;$B$15,"斜率",""),"—"))</f>
        <v/>
      </c>
      <c r="H942" s="120">
        <f>IF(OR(B942="",C942=""),"",_xlfn.LET(_xlpm.dev,原始数据_周度!G925,_xlpm.minDev,MIN(OFFSET(原始数据_周度!G925,1-$D$17,0,$D$17,1)),_xlpm.bounce,_xlpm.dev-_xlpm.minDev,IF(AND(ISNUMBER(_xlpm.dev),ISNUMBER(_xlpm.minDev),_xlpm.minDev&lt;=$B$17,_xlpm.bounce&gt;=$F$17),"✅ 触发","—")))</f>
        <v/>
      </c>
      <c r="I942" s="172">
        <f>IFERROR(IF(特征计算_周度!H942&gt;$I$3,MIN($I$4,MAX(-$I$5,(特征计算_周度!H942-$I$3)*$I$4)),0),"")</f>
        <v/>
      </c>
    </row>
    <row r="943">
      <c r="A943" s="117">
        <f>特征计算_周度!A926</f>
        <v/>
      </c>
      <c r="B943" s="171">
        <f>IFERROR($A$3*特征计算_周度!B943+$B$3*特征计算_周度!C943+$C$3*特征计算_周度!D943+$D$3*特征计算_周度!E943+$E$3*特征计算_周度!F943+$F$3*特征计算_周度!H943,"")</f>
        <v/>
      </c>
      <c r="C943" s="118">
        <f>IFERROR(PERCENTILE(OFFSET(B943,1-364,0,364,1),$C$7),"")</f>
        <v/>
      </c>
      <c r="D943" s="118">
        <f>IFERROR(PERCENTILE(OFFSET(B943,1-364,0,364,1),$C$11),"")</f>
        <v/>
      </c>
      <c r="E943" s="122">
        <f>_xlfn.LET(_xlpm.initState,IF(OR(B943="",C943=""),"",IF(OR(特征计算_周度!B926&gt;$B$15,特征计算_周度!C926&gt;$B$15,特征计算_周度!G926&gt;$B$15,特征计算_周度!E926&gt;$B$15,特征计算_周度!F926&gt;$B$15),$A$12,IFERROR(IF(B943&lt;PERCENTILE(OFFSET(B943,1-364,0,364,1),$C$7),$A$7,IF(B943&lt;PERCENTILE(OFFSET(B943,1-364,0,364,1),$C$8),$A$8,IF(B943&lt;PERCENTILE(OFFSET(B943,1-364,0,364,1),$C$9),$A$9,IF(B943&lt;PERCENTILE(OFFSET(B943,1-364,0,364,1),$C$10),$A$10,IF(B943&lt;PERCENTILE(OFFSET(B943,1-364,0,364,1),$C$11),$A$11,$A$12))))),""))),_xlpm.dev,原始数据_周度!G926,_xlpm.minDev,MIN(OFFSET(原始数据_周度!G926,1-$D$17,0,$D$17,1)),_xlpm.bounce,_xlpm.dev-_xlpm.minDev,_xlpm.oversold,AND(ISNUMBER(_xlpm.dev),ISNUMBER(_xlpm.minDev),_xlpm.minDev&lt;=$B$17,_xlpm.bounce&gt;=$F$17,OR(_xlpm.initState=$A$12,_xlpm.initState=$A$11,_xlpm.initState=$A$10)),_xlpm.pctOnly,IFERROR(IF(B943&lt;PERCENTILE(OFFSET(B943,1-364,0,364,1),$C$7),$A$7,IF(B943&lt;PERCENTILE(OFFSET(B943,1-364,0,364,1),$C$8),$A$8,IF(B943&lt;PERCENTILE(OFFSET(B943,1-364,0,364,1),$C$9),$A$9,IF(B943&lt;PERCENTILE(OFFSET(B943,1-364,0,364,1),$C$10),$A$10,IF(B943&lt;PERCENTILE(OFFSET(B943,1-364,0,364,1),$C$11),$A$11,$A$12))))),""),IF(_xlpm.initState="","",IF(_xlpm.oversold,_xlpm.pctOnly,_xlpm.initState)))</f>
        <v/>
      </c>
      <c r="F943" s="119" t="n"/>
      <c r="G943" s="120">
        <f>IF(OR(B943="",C943=""),"",IF(OR(特征计算_周度!B926&gt;$B$15,特征计算_周度!C926&gt;$B$15,特征计算_周度!G926&gt;$B$15,特征计算_周度!E926&gt;$B$15,特征计算_周度!F926&gt;$B$15),IF(特征计算_周度!B926&gt;$B$15,"VIX ","")&amp;IF(特征计算_周度!C926&gt;$B$15,"HY ","")&amp;IF(特征计算_周度!G926&gt;$B$15,"Sahm ","")&amp;IF(特征计算_周度!E926&gt;$B$15,"趋势 ","")&amp;IF(特征计算_周度!F926&gt;$B$15,"斜率",""),"—"))</f>
        <v/>
      </c>
      <c r="H943" s="120">
        <f>IF(OR(B943="",C943=""),"",_xlfn.LET(_xlpm.dev,原始数据_周度!G926,_xlpm.minDev,MIN(OFFSET(原始数据_周度!G926,1-$D$17,0,$D$17,1)),_xlpm.bounce,_xlpm.dev-_xlpm.minDev,IF(AND(ISNUMBER(_xlpm.dev),ISNUMBER(_xlpm.minDev),_xlpm.minDev&lt;=$B$17,_xlpm.bounce&gt;=$F$17),"✅ 触发","—")))</f>
        <v/>
      </c>
      <c r="I943" s="172">
        <f>IFERROR(IF(特征计算_周度!H943&gt;$I$3,MIN($I$4,MAX(-$I$5,(特征计算_周度!H943-$I$3)*$I$4)),0),"")</f>
        <v/>
      </c>
    </row>
    <row r="944">
      <c r="A944" s="117">
        <f>特征计算_周度!A927</f>
        <v/>
      </c>
      <c r="B944" s="171">
        <f>IFERROR($A$3*特征计算_周度!B944+$B$3*特征计算_周度!C944+$C$3*特征计算_周度!D944+$D$3*特征计算_周度!E944+$E$3*特征计算_周度!F944+$F$3*特征计算_周度!H944,"")</f>
        <v/>
      </c>
      <c r="C944" s="118">
        <f>IFERROR(PERCENTILE(OFFSET(B944,1-364,0,364,1),$C$7),"")</f>
        <v/>
      </c>
      <c r="D944" s="118">
        <f>IFERROR(PERCENTILE(OFFSET(B944,1-364,0,364,1),$C$11),"")</f>
        <v/>
      </c>
      <c r="E944" s="122">
        <f>_xlfn.LET(_xlpm.initState,IF(OR(B944="",C944=""),"",IF(OR(特征计算_周度!B927&gt;$B$15,特征计算_周度!C927&gt;$B$15,特征计算_周度!G927&gt;$B$15,特征计算_周度!E927&gt;$B$15,特征计算_周度!F927&gt;$B$15),$A$12,IFERROR(IF(B944&lt;PERCENTILE(OFFSET(B944,1-364,0,364,1),$C$7),$A$7,IF(B944&lt;PERCENTILE(OFFSET(B944,1-364,0,364,1),$C$8),$A$8,IF(B944&lt;PERCENTILE(OFFSET(B944,1-364,0,364,1),$C$9),$A$9,IF(B944&lt;PERCENTILE(OFFSET(B944,1-364,0,364,1),$C$10),$A$10,IF(B944&lt;PERCENTILE(OFFSET(B944,1-364,0,364,1),$C$11),$A$11,$A$12))))),""))),_xlpm.dev,原始数据_周度!G927,_xlpm.minDev,MIN(OFFSET(原始数据_周度!G927,1-$D$17,0,$D$17,1)),_xlpm.bounce,_xlpm.dev-_xlpm.minDev,_xlpm.oversold,AND(ISNUMBER(_xlpm.dev),ISNUMBER(_xlpm.minDev),_xlpm.minDev&lt;=$B$17,_xlpm.bounce&gt;=$F$17,OR(_xlpm.initState=$A$12,_xlpm.initState=$A$11,_xlpm.initState=$A$10)),_xlpm.pctOnly,IFERROR(IF(B944&lt;PERCENTILE(OFFSET(B944,1-364,0,364,1),$C$7),$A$7,IF(B944&lt;PERCENTILE(OFFSET(B944,1-364,0,364,1),$C$8),$A$8,IF(B944&lt;PERCENTILE(OFFSET(B944,1-364,0,364,1),$C$9),$A$9,IF(B944&lt;PERCENTILE(OFFSET(B944,1-364,0,364,1),$C$10),$A$10,IF(B944&lt;PERCENTILE(OFFSET(B944,1-364,0,364,1),$C$11),$A$11,$A$12))))),""),IF(_xlpm.initState="","",IF(_xlpm.oversold,_xlpm.pctOnly,_xlpm.initState)))</f>
        <v/>
      </c>
      <c r="F944" s="119" t="n"/>
      <c r="G944" s="120">
        <f>IF(OR(B944="",C944=""),"",IF(OR(特征计算_周度!B927&gt;$B$15,特征计算_周度!C927&gt;$B$15,特征计算_周度!G927&gt;$B$15,特征计算_周度!E927&gt;$B$15,特征计算_周度!F927&gt;$B$15),IF(特征计算_周度!B927&gt;$B$15,"VIX ","")&amp;IF(特征计算_周度!C927&gt;$B$15,"HY ","")&amp;IF(特征计算_周度!G927&gt;$B$15,"Sahm ","")&amp;IF(特征计算_周度!E927&gt;$B$15,"趋势 ","")&amp;IF(特征计算_周度!F927&gt;$B$15,"斜率",""),"—"))</f>
        <v/>
      </c>
      <c r="H944" s="120">
        <f>IF(OR(B944="",C944=""),"",_xlfn.LET(_xlpm.dev,原始数据_周度!G927,_xlpm.minDev,MIN(OFFSET(原始数据_周度!G927,1-$D$17,0,$D$17,1)),_xlpm.bounce,_xlpm.dev-_xlpm.minDev,IF(AND(ISNUMBER(_xlpm.dev),ISNUMBER(_xlpm.minDev),_xlpm.minDev&lt;=$B$17,_xlpm.bounce&gt;=$F$17),"✅ 触发","—")))</f>
        <v/>
      </c>
      <c r="I944" s="172">
        <f>IFERROR(IF(特征计算_周度!H944&gt;$I$3,MIN($I$4,MAX(-$I$5,(特征计算_周度!H944-$I$3)*$I$4)),0),"")</f>
        <v/>
      </c>
    </row>
    <row r="945">
      <c r="A945" s="117">
        <f>特征计算_周度!A928</f>
        <v/>
      </c>
      <c r="B945" s="171">
        <f>IFERROR($A$3*特征计算_周度!B945+$B$3*特征计算_周度!C945+$C$3*特征计算_周度!D945+$D$3*特征计算_周度!E945+$E$3*特征计算_周度!F945+$F$3*特征计算_周度!H945,"")</f>
        <v/>
      </c>
      <c r="C945" s="118">
        <f>IFERROR(PERCENTILE(OFFSET(B945,1-364,0,364,1),$C$7),"")</f>
        <v/>
      </c>
      <c r="D945" s="118">
        <f>IFERROR(PERCENTILE(OFFSET(B945,1-364,0,364,1),$C$11),"")</f>
        <v/>
      </c>
      <c r="E945" s="122">
        <f>_xlfn.LET(_xlpm.initState,IF(OR(B945="",C945=""),"",IF(OR(特征计算_周度!B928&gt;$B$15,特征计算_周度!C928&gt;$B$15,特征计算_周度!G928&gt;$B$15,特征计算_周度!E928&gt;$B$15,特征计算_周度!F928&gt;$B$15),$A$12,IFERROR(IF(B945&lt;PERCENTILE(OFFSET(B945,1-364,0,364,1),$C$7),$A$7,IF(B945&lt;PERCENTILE(OFFSET(B945,1-364,0,364,1),$C$8),$A$8,IF(B945&lt;PERCENTILE(OFFSET(B945,1-364,0,364,1),$C$9),$A$9,IF(B945&lt;PERCENTILE(OFFSET(B945,1-364,0,364,1),$C$10),$A$10,IF(B945&lt;PERCENTILE(OFFSET(B945,1-364,0,364,1),$C$11),$A$11,$A$12))))),""))),_xlpm.dev,原始数据_周度!G928,_xlpm.minDev,MIN(OFFSET(原始数据_周度!G928,1-$D$17,0,$D$17,1)),_xlpm.bounce,_xlpm.dev-_xlpm.minDev,_xlpm.oversold,AND(ISNUMBER(_xlpm.dev),ISNUMBER(_xlpm.minDev),_xlpm.minDev&lt;=$B$17,_xlpm.bounce&gt;=$F$17,OR(_xlpm.initState=$A$12,_xlpm.initState=$A$11,_xlpm.initState=$A$10)),_xlpm.pctOnly,IFERROR(IF(B945&lt;PERCENTILE(OFFSET(B945,1-364,0,364,1),$C$7),$A$7,IF(B945&lt;PERCENTILE(OFFSET(B945,1-364,0,364,1),$C$8),$A$8,IF(B945&lt;PERCENTILE(OFFSET(B945,1-364,0,364,1),$C$9),$A$9,IF(B945&lt;PERCENTILE(OFFSET(B945,1-364,0,364,1),$C$10),$A$10,IF(B945&lt;PERCENTILE(OFFSET(B945,1-364,0,364,1),$C$11),$A$11,$A$12))))),""),IF(_xlpm.initState="","",IF(_xlpm.oversold,_xlpm.pctOnly,_xlpm.initState)))</f>
        <v/>
      </c>
      <c r="F945" s="119" t="n"/>
      <c r="G945" s="120">
        <f>IF(OR(B945="",C945=""),"",IF(OR(特征计算_周度!B928&gt;$B$15,特征计算_周度!C928&gt;$B$15,特征计算_周度!G928&gt;$B$15,特征计算_周度!E928&gt;$B$15,特征计算_周度!F928&gt;$B$15),IF(特征计算_周度!B928&gt;$B$15,"VIX ","")&amp;IF(特征计算_周度!C928&gt;$B$15,"HY ","")&amp;IF(特征计算_周度!G928&gt;$B$15,"Sahm ","")&amp;IF(特征计算_周度!E928&gt;$B$15,"趋势 ","")&amp;IF(特征计算_周度!F928&gt;$B$15,"斜率",""),"—"))</f>
        <v/>
      </c>
      <c r="H945" s="120">
        <f>IF(OR(B945="",C945=""),"",_xlfn.LET(_xlpm.dev,原始数据_周度!G928,_xlpm.minDev,MIN(OFFSET(原始数据_周度!G928,1-$D$17,0,$D$17,1)),_xlpm.bounce,_xlpm.dev-_xlpm.minDev,IF(AND(ISNUMBER(_xlpm.dev),ISNUMBER(_xlpm.minDev),_xlpm.minDev&lt;=$B$17,_xlpm.bounce&gt;=$F$17),"✅ 触发","—")))</f>
        <v/>
      </c>
      <c r="I945" s="172">
        <f>IFERROR(IF(特征计算_周度!H945&gt;$I$3,MIN($I$4,MAX(-$I$5,(特征计算_周度!H945-$I$3)*$I$4)),0),"")</f>
        <v/>
      </c>
    </row>
    <row r="946">
      <c r="A946" s="117">
        <f>特征计算_周度!A929</f>
        <v/>
      </c>
      <c r="B946" s="171">
        <f>IFERROR($A$3*特征计算_周度!B946+$B$3*特征计算_周度!C946+$C$3*特征计算_周度!D946+$D$3*特征计算_周度!E946+$E$3*特征计算_周度!F946+$F$3*特征计算_周度!H946,"")</f>
        <v/>
      </c>
      <c r="C946" s="118">
        <f>IFERROR(PERCENTILE(OFFSET(B946,1-364,0,364,1),$C$7),"")</f>
        <v/>
      </c>
      <c r="D946" s="118">
        <f>IFERROR(PERCENTILE(OFFSET(B946,1-364,0,364,1),$C$11),"")</f>
        <v/>
      </c>
      <c r="E946" s="122">
        <f>_xlfn.LET(_xlpm.initState,IF(OR(B946="",C946=""),"",IF(OR(特征计算_周度!B929&gt;$B$15,特征计算_周度!C929&gt;$B$15,特征计算_周度!G929&gt;$B$15,特征计算_周度!E929&gt;$B$15,特征计算_周度!F929&gt;$B$15),$A$12,IFERROR(IF(B946&lt;PERCENTILE(OFFSET(B946,1-364,0,364,1),$C$7),$A$7,IF(B946&lt;PERCENTILE(OFFSET(B946,1-364,0,364,1),$C$8),$A$8,IF(B946&lt;PERCENTILE(OFFSET(B946,1-364,0,364,1),$C$9),$A$9,IF(B946&lt;PERCENTILE(OFFSET(B946,1-364,0,364,1),$C$10),$A$10,IF(B946&lt;PERCENTILE(OFFSET(B946,1-364,0,364,1),$C$11),$A$11,$A$12))))),""))),_xlpm.dev,原始数据_周度!G929,_xlpm.minDev,MIN(OFFSET(原始数据_周度!G929,1-$D$17,0,$D$17,1)),_xlpm.bounce,_xlpm.dev-_xlpm.minDev,_xlpm.oversold,AND(ISNUMBER(_xlpm.dev),ISNUMBER(_xlpm.minDev),_xlpm.minDev&lt;=$B$17,_xlpm.bounce&gt;=$F$17,OR(_xlpm.initState=$A$12,_xlpm.initState=$A$11,_xlpm.initState=$A$10)),_xlpm.pctOnly,IFERROR(IF(B946&lt;PERCENTILE(OFFSET(B946,1-364,0,364,1),$C$7),$A$7,IF(B946&lt;PERCENTILE(OFFSET(B946,1-364,0,364,1),$C$8),$A$8,IF(B946&lt;PERCENTILE(OFFSET(B946,1-364,0,364,1),$C$9),$A$9,IF(B946&lt;PERCENTILE(OFFSET(B946,1-364,0,364,1),$C$10),$A$10,IF(B946&lt;PERCENTILE(OFFSET(B946,1-364,0,364,1),$C$11),$A$11,$A$12))))),""),IF(_xlpm.initState="","",IF(_xlpm.oversold,_xlpm.pctOnly,_xlpm.initState)))</f>
        <v/>
      </c>
      <c r="F946" s="119" t="n"/>
      <c r="G946" s="120">
        <f>IF(OR(B946="",C946=""),"",IF(OR(特征计算_周度!B929&gt;$B$15,特征计算_周度!C929&gt;$B$15,特征计算_周度!G929&gt;$B$15,特征计算_周度!E929&gt;$B$15,特征计算_周度!F929&gt;$B$15),IF(特征计算_周度!B929&gt;$B$15,"VIX ","")&amp;IF(特征计算_周度!C929&gt;$B$15,"HY ","")&amp;IF(特征计算_周度!G929&gt;$B$15,"Sahm ","")&amp;IF(特征计算_周度!E929&gt;$B$15,"趋势 ","")&amp;IF(特征计算_周度!F929&gt;$B$15,"斜率",""),"—"))</f>
        <v/>
      </c>
      <c r="H946" s="120">
        <f>IF(OR(B946="",C946=""),"",_xlfn.LET(_xlpm.dev,原始数据_周度!G929,_xlpm.minDev,MIN(OFFSET(原始数据_周度!G929,1-$D$17,0,$D$17,1)),_xlpm.bounce,_xlpm.dev-_xlpm.minDev,IF(AND(ISNUMBER(_xlpm.dev),ISNUMBER(_xlpm.minDev),_xlpm.minDev&lt;=$B$17,_xlpm.bounce&gt;=$F$17),"✅ 触发","—")))</f>
        <v/>
      </c>
      <c r="I946" s="172">
        <f>IFERROR(IF(特征计算_周度!H946&gt;$I$3,MIN($I$4,MAX(-$I$5,(特征计算_周度!H946-$I$3)*$I$4)),0),"")</f>
        <v/>
      </c>
    </row>
    <row r="947">
      <c r="A947" s="117">
        <f>特征计算_周度!A930</f>
        <v/>
      </c>
      <c r="B947" s="171">
        <f>IFERROR($A$3*特征计算_周度!B947+$B$3*特征计算_周度!C947+$C$3*特征计算_周度!D947+$D$3*特征计算_周度!E947+$E$3*特征计算_周度!F947+$F$3*特征计算_周度!H947,"")</f>
        <v/>
      </c>
      <c r="C947" s="118">
        <f>IFERROR(PERCENTILE(OFFSET(B947,1-364,0,364,1),$C$7),"")</f>
        <v/>
      </c>
      <c r="D947" s="118">
        <f>IFERROR(PERCENTILE(OFFSET(B947,1-364,0,364,1),$C$11),"")</f>
        <v/>
      </c>
      <c r="E947" s="122">
        <f>_xlfn.LET(_xlpm.initState,IF(OR(B947="",C947=""),"",IF(OR(特征计算_周度!B930&gt;$B$15,特征计算_周度!C930&gt;$B$15,特征计算_周度!G930&gt;$B$15,特征计算_周度!E930&gt;$B$15,特征计算_周度!F930&gt;$B$15),$A$12,IFERROR(IF(B947&lt;PERCENTILE(OFFSET(B947,1-364,0,364,1),$C$7),$A$7,IF(B947&lt;PERCENTILE(OFFSET(B947,1-364,0,364,1),$C$8),$A$8,IF(B947&lt;PERCENTILE(OFFSET(B947,1-364,0,364,1),$C$9),$A$9,IF(B947&lt;PERCENTILE(OFFSET(B947,1-364,0,364,1),$C$10),$A$10,IF(B947&lt;PERCENTILE(OFFSET(B947,1-364,0,364,1),$C$11),$A$11,$A$12))))),""))),_xlpm.dev,原始数据_周度!G930,_xlpm.minDev,MIN(OFFSET(原始数据_周度!G930,1-$D$17,0,$D$17,1)),_xlpm.bounce,_xlpm.dev-_xlpm.minDev,_xlpm.oversold,AND(ISNUMBER(_xlpm.dev),ISNUMBER(_xlpm.minDev),_xlpm.minDev&lt;=$B$17,_xlpm.bounce&gt;=$F$17,OR(_xlpm.initState=$A$12,_xlpm.initState=$A$11,_xlpm.initState=$A$10)),_xlpm.pctOnly,IFERROR(IF(B947&lt;PERCENTILE(OFFSET(B947,1-364,0,364,1),$C$7),$A$7,IF(B947&lt;PERCENTILE(OFFSET(B947,1-364,0,364,1),$C$8),$A$8,IF(B947&lt;PERCENTILE(OFFSET(B947,1-364,0,364,1),$C$9),$A$9,IF(B947&lt;PERCENTILE(OFFSET(B947,1-364,0,364,1),$C$10),$A$10,IF(B947&lt;PERCENTILE(OFFSET(B947,1-364,0,364,1),$C$11),$A$11,$A$12))))),""),IF(_xlpm.initState="","",IF(_xlpm.oversold,_xlpm.pctOnly,_xlpm.initState)))</f>
        <v/>
      </c>
      <c r="F947" s="119" t="n"/>
      <c r="G947" s="120">
        <f>IF(OR(B947="",C947=""),"",IF(OR(特征计算_周度!B930&gt;$B$15,特征计算_周度!C930&gt;$B$15,特征计算_周度!G930&gt;$B$15,特征计算_周度!E930&gt;$B$15,特征计算_周度!F930&gt;$B$15),IF(特征计算_周度!B930&gt;$B$15,"VIX ","")&amp;IF(特征计算_周度!C930&gt;$B$15,"HY ","")&amp;IF(特征计算_周度!G930&gt;$B$15,"Sahm ","")&amp;IF(特征计算_周度!E930&gt;$B$15,"趋势 ","")&amp;IF(特征计算_周度!F930&gt;$B$15,"斜率",""),"—"))</f>
        <v/>
      </c>
      <c r="H947" s="120">
        <f>IF(OR(B947="",C947=""),"",_xlfn.LET(_xlpm.dev,原始数据_周度!G930,_xlpm.minDev,MIN(OFFSET(原始数据_周度!G930,1-$D$17,0,$D$17,1)),_xlpm.bounce,_xlpm.dev-_xlpm.minDev,IF(AND(ISNUMBER(_xlpm.dev),ISNUMBER(_xlpm.minDev),_xlpm.minDev&lt;=$B$17,_xlpm.bounce&gt;=$F$17),"✅ 触发","—")))</f>
        <v/>
      </c>
      <c r="I947" s="172">
        <f>IFERROR(IF(特征计算_周度!H947&gt;$I$3,MIN($I$4,MAX(-$I$5,(特征计算_周度!H947-$I$3)*$I$4)),0),"")</f>
        <v/>
      </c>
    </row>
    <row r="948">
      <c r="A948" s="117">
        <f>特征计算_周度!A931</f>
        <v/>
      </c>
      <c r="B948" s="171">
        <f>IFERROR($A$3*特征计算_周度!B948+$B$3*特征计算_周度!C948+$C$3*特征计算_周度!D948+$D$3*特征计算_周度!E948+$E$3*特征计算_周度!F948+$F$3*特征计算_周度!H948,"")</f>
        <v/>
      </c>
      <c r="C948" s="118">
        <f>IFERROR(PERCENTILE(OFFSET(B948,1-364,0,364,1),$C$7),"")</f>
        <v/>
      </c>
      <c r="D948" s="118">
        <f>IFERROR(PERCENTILE(OFFSET(B948,1-364,0,364,1),$C$11),"")</f>
        <v/>
      </c>
      <c r="E948" s="122">
        <f>_xlfn.LET(_xlpm.initState,IF(OR(B948="",C948=""),"",IF(OR(特征计算_周度!B931&gt;$B$15,特征计算_周度!C931&gt;$B$15,特征计算_周度!G931&gt;$B$15,特征计算_周度!E931&gt;$B$15,特征计算_周度!F931&gt;$B$15),$A$12,IFERROR(IF(B948&lt;PERCENTILE(OFFSET(B948,1-364,0,364,1),$C$7),$A$7,IF(B948&lt;PERCENTILE(OFFSET(B948,1-364,0,364,1),$C$8),$A$8,IF(B948&lt;PERCENTILE(OFFSET(B948,1-364,0,364,1),$C$9),$A$9,IF(B948&lt;PERCENTILE(OFFSET(B948,1-364,0,364,1),$C$10),$A$10,IF(B948&lt;PERCENTILE(OFFSET(B948,1-364,0,364,1),$C$11),$A$11,$A$12))))),""))),_xlpm.dev,原始数据_周度!G931,_xlpm.minDev,MIN(OFFSET(原始数据_周度!G931,1-$D$17,0,$D$17,1)),_xlpm.bounce,_xlpm.dev-_xlpm.minDev,_xlpm.oversold,AND(ISNUMBER(_xlpm.dev),ISNUMBER(_xlpm.minDev),_xlpm.minDev&lt;=$B$17,_xlpm.bounce&gt;=$F$17,OR(_xlpm.initState=$A$12,_xlpm.initState=$A$11,_xlpm.initState=$A$10)),_xlpm.pctOnly,IFERROR(IF(B948&lt;PERCENTILE(OFFSET(B948,1-364,0,364,1),$C$7),$A$7,IF(B948&lt;PERCENTILE(OFFSET(B948,1-364,0,364,1),$C$8),$A$8,IF(B948&lt;PERCENTILE(OFFSET(B948,1-364,0,364,1),$C$9),$A$9,IF(B948&lt;PERCENTILE(OFFSET(B948,1-364,0,364,1),$C$10),$A$10,IF(B948&lt;PERCENTILE(OFFSET(B948,1-364,0,364,1),$C$11),$A$11,$A$12))))),""),IF(_xlpm.initState="","",IF(_xlpm.oversold,_xlpm.pctOnly,_xlpm.initState)))</f>
        <v/>
      </c>
      <c r="F948" s="119" t="n"/>
      <c r="G948" s="120">
        <f>IF(OR(B948="",C948=""),"",IF(OR(特征计算_周度!B931&gt;$B$15,特征计算_周度!C931&gt;$B$15,特征计算_周度!G931&gt;$B$15,特征计算_周度!E931&gt;$B$15,特征计算_周度!F931&gt;$B$15),IF(特征计算_周度!B931&gt;$B$15,"VIX ","")&amp;IF(特征计算_周度!C931&gt;$B$15,"HY ","")&amp;IF(特征计算_周度!G931&gt;$B$15,"Sahm ","")&amp;IF(特征计算_周度!E931&gt;$B$15,"趋势 ","")&amp;IF(特征计算_周度!F931&gt;$B$15,"斜率",""),"—"))</f>
        <v/>
      </c>
      <c r="H948" s="120">
        <f>IF(OR(B948="",C948=""),"",_xlfn.LET(_xlpm.dev,原始数据_周度!G931,_xlpm.minDev,MIN(OFFSET(原始数据_周度!G931,1-$D$17,0,$D$17,1)),_xlpm.bounce,_xlpm.dev-_xlpm.minDev,IF(AND(ISNUMBER(_xlpm.dev),ISNUMBER(_xlpm.minDev),_xlpm.minDev&lt;=$B$17,_xlpm.bounce&gt;=$F$17),"✅ 触发","—")))</f>
        <v/>
      </c>
      <c r="I948" s="172">
        <f>IFERROR(IF(特征计算_周度!H948&gt;$I$3,MIN($I$4,MAX(-$I$5,(特征计算_周度!H948-$I$3)*$I$4)),0),"")</f>
        <v/>
      </c>
    </row>
    <row r="949">
      <c r="A949" s="117">
        <f>特征计算_周度!A932</f>
        <v/>
      </c>
      <c r="B949" s="171">
        <f>IFERROR($A$3*特征计算_周度!B949+$B$3*特征计算_周度!C949+$C$3*特征计算_周度!D949+$D$3*特征计算_周度!E949+$E$3*特征计算_周度!F949+$F$3*特征计算_周度!H949,"")</f>
        <v/>
      </c>
      <c r="C949" s="118">
        <f>IFERROR(PERCENTILE(OFFSET(B949,1-364,0,364,1),$C$7),"")</f>
        <v/>
      </c>
      <c r="D949" s="118">
        <f>IFERROR(PERCENTILE(OFFSET(B949,1-364,0,364,1),$C$11),"")</f>
        <v/>
      </c>
      <c r="E949" s="122">
        <f>_xlfn.LET(_xlpm.initState,IF(OR(B949="",C949=""),"",IF(OR(特征计算_周度!B932&gt;$B$15,特征计算_周度!C932&gt;$B$15,特征计算_周度!G932&gt;$B$15,特征计算_周度!E932&gt;$B$15,特征计算_周度!F932&gt;$B$15),$A$12,IFERROR(IF(B949&lt;PERCENTILE(OFFSET(B949,1-364,0,364,1),$C$7),$A$7,IF(B949&lt;PERCENTILE(OFFSET(B949,1-364,0,364,1),$C$8),$A$8,IF(B949&lt;PERCENTILE(OFFSET(B949,1-364,0,364,1),$C$9),$A$9,IF(B949&lt;PERCENTILE(OFFSET(B949,1-364,0,364,1),$C$10),$A$10,IF(B949&lt;PERCENTILE(OFFSET(B949,1-364,0,364,1),$C$11),$A$11,$A$12))))),""))),_xlpm.dev,原始数据_周度!G932,_xlpm.minDev,MIN(OFFSET(原始数据_周度!G932,1-$D$17,0,$D$17,1)),_xlpm.bounce,_xlpm.dev-_xlpm.minDev,_xlpm.oversold,AND(ISNUMBER(_xlpm.dev),ISNUMBER(_xlpm.minDev),_xlpm.minDev&lt;=$B$17,_xlpm.bounce&gt;=$F$17,OR(_xlpm.initState=$A$12,_xlpm.initState=$A$11,_xlpm.initState=$A$10)),_xlpm.pctOnly,IFERROR(IF(B949&lt;PERCENTILE(OFFSET(B949,1-364,0,364,1),$C$7),$A$7,IF(B949&lt;PERCENTILE(OFFSET(B949,1-364,0,364,1),$C$8),$A$8,IF(B949&lt;PERCENTILE(OFFSET(B949,1-364,0,364,1),$C$9),$A$9,IF(B949&lt;PERCENTILE(OFFSET(B949,1-364,0,364,1),$C$10),$A$10,IF(B949&lt;PERCENTILE(OFFSET(B949,1-364,0,364,1),$C$11),$A$11,$A$12))))),""),IF(_xlpm.initState="","",IF(_xlpm.oversold,_xlpm.pctOnly,_xlpm.initState)))</f>
        <v/>
      </c>
      <c r="F949" s="119" t="n"/>
      <c r="G949" s="120">
        <f>IF(OR(B949="",C949=""),"",IF(OR(特征计算_周度!B932&gt;$B$15,特征计算_周度!C932&gt;$B$15,特征计算_周度!G932&gt;$B$15,特征计算_周度!E932&gt;$B$15,特征计算_周度!F932&gt;$B$15),IF(特征计算_周度!B932&gt;$B$15,"VIX ","")&amp;IF(特征计算_周度!C932&gt;$B$15,"HY ","")&amp;IF(特征计算_周度!G932&gt;$B$15,"Sahm ","")&amp;IF(特征计算_周度!E932&gt;$B$15,"趋势 ","")&amp;IF(特征计算_周度!F932&gt;$B$15,"斜率",""),"—"))</f>
        <v/>
      </c>
      <c r="H949" s="120">
        <f>IF(OR(B949="",C949=""),"",_xlfn.LET(_xlpm.dev,原始数据_周度!G932,_xlpm.minDev,MIN(OFFSET(原始数据_周度!G932,1-$D$17,0,$D$17,1)),_xlpm.bounce,_xlpm.dev-_xlpm.minDev,IF(AND(ISNUMBER(_xlpm.dev),ISNUMBER(_xlpm.minDev),_xlpm.minDev&lt;=$B$17,_xlpm.bounce&gt;=$F$17),"✅ 触发","—")))</f>
        <v/>
      </c>
      <c r="I949" s="172">
        <f>IFERROR(IF(特征计算_周度!H949&gt;$I$3,MIN($I$4,MAX(-$I$5,(特征计算_周度!H949-$I$3)*$I$4)),0),"")</f>
        <v/>
      </c>
    </row>
    <row r="950">
      <c r="A950" s="117">
        <f>特征计算_周度!A933</f>
        <v/>
      </c>
      <c r="B950" s="171">
        <f>IFERROR($A$3*特征计算_周度!B950+$B$3*特征计算_周度!C950+$C$3*特征计算_周度!D950+$D$3*特征计算_周度!E950+$E$3*特征计算_周度!F950+$F$3*特征计算_周度!H950,"")</f>
        <v/>
      </c>
      <c r="C950" s="118">
        <f>IFERROR(PERCENTILE(OFFSET(B950,1-364,0,364,1),$C$7),"")</f>
        <v/>
      </c>
      <c r="D950" s="118">
        <f>IFERROR(PERCENTILE(OFFSET(B950,1-364,0,364,1),$C$11),"")</f>
        <v/>
      </c>
      <c r="E950" s="122">
        <f>_xlfn.LET(_xlpm.initState,IF(OR(B950="",C950=""),"",IF(OR(特征计算_周度!B933&gt;$B$15,特征计算_周度!C933&gt;$B$15,特征计算_周度!G933&gt;$B$15,特征计算_周度!E933&gt;$B$15,特征计算_周度!F933&gt;$B$15),$A$12,IFERROR(IF(B950&lt;PERCENTILE(OFFSET(B950,1-364,0,364,1),$C$7),$A$7,IF(B950&lt;PERCENTILE(OFFSET(B950,1-364,0,364,1),$C$8),$A$8,IF(B950&lt;PERCENTILE(OFFSET(B950,1-364,0,364,1),$C$9),$A$9,IF(B950&lt;PERCENTILE(OFFSET(B950,1-364,0,364,1),$C$10),$A$10,IF(B950&lt;PERCENTILE(OFFSET(B950,1-364,0,364,1),$C$11),$A$11,$A$12))))),""))),_xlpm.dev,原始数据_周度!G933,_xlpm.minDev,MIN(OFFSET(原始数据_周度!G933,1-$D$17,0,$D$17,1)),_xlpm.bounce,_xlpm.dev-_xlpm.minDev,_xlpm.oversold,AND(ISNUMBER(_xlpm.dev),ISNUMBER(_xlpm.minDev),_xlpm.minDev&lt;=$B$17,_xlpm.bounce&gt;=$F$17,OR(_xlpm.initState=$A$12,_xlpm.initState=$A$11,_xlpm.initState=$A$10)),_xlpm.pctOnly,IFERROR(IF(B950&lt;PERCENTILE(OFFSET(B950,1-364,0,364,1),$C$7),$A$7,IF(B950&lt;PERCENTILE(OFFSET(B950,1-364,0,364,1),$C$8),$A$8,IF(B950&lt;PERCENTILE(OFFSET(B950,1-364,0,364,1),$C$9),$A$9,IF(B950&lt;PERCENTILE(OFFSET(B950,1-364,0,364,1),$C$10),$A$10,IF(B950&lt;PERCENTILE(OFFSET(B950,1-364,0,364,1),$C$11),$A$11,$A$12))))),""),IF(_xlpm.initState="","",IF(_xlpm.oversold,_xlpm.pctOnly,_xlpm.initState)))</f>
        <v/>
      </c>
      <c r="F950" s="119" t="n"/>
      <c r="G950" s="120">
        <f>IF(OR(B950="",C950=""),"",IF(OR(特征计算_周度!B933&gt;$B$15,特征计算_周度!C933&gt;$B$15,特征计算_周度!G933&gt;$B$15,特征计算_周度!E933&gt;$B$15,特征计算_周度!F933&gt;$B$15),IF(特征计算_周度!B933&gt;$B$15,"VIX ","")&amp;IF(特征计算_周度!C933&gt;$B$15,"HY ","")&amp;IF(特征计算_周度!G933&gt;$B$15,"Sahm ","")&amp;IF(特征计算_周度!E933&gt;$B$15,"趋势 ","")&amp;IF(特征计算_周度!F933&gt;$B$15,"斜率",""),"—"))</f>
        <v/>
      </c>
      <c r="H950" s="120">
        <f>IF(OR(B950="",C950=""),"",_xlfn.LET(_xlpm.dev,原始数据_周度!G933,_xlpm.minDev,MIN(OFFSET(原始数据_周度!G933,1-$D$17,0,$D$17,1)),_xlpm.bounce,_xlpm.dev-_xlpm.minDev,IF(AND(ISNUMBER(_xlpm.dev),ISNUMBER(_xlpm.minDev),_xlpm.minDev&lt;=$B$17,_xlpm.bounce&gt;=$F$17),"✅ 触发","—")))</f>
        <v/>
      </c>
      <c r="I950" s="172">
        <f>IFERROR(IF(特征计算_周度!H950&gt;$I$3,MIN($I$4,MAX(-$I$5,(特征计算_周度!H950-$I$3)*$I$4)),0),"")</f>
        <v/>
      </c>
    </row>
    <row r="951">
      <c r="A951" s="117">
        <f>特征计算_周度!A934</f>
        <v/>
      </c>
      <c r="B951" s="171">
        <f>IFERROR($A$3*特征计算_周度!B951+$B$3*特征计算_周度!C951+$C$3*特征计算_周度!D951+$D$3*特征计算_周度!E951+$E$3*特征计算_周度!F951+$F$3*特征计算_周度!H951,"")</f>
        <v/>
      </c>
      <c r="C951" s="118">
        <f>IFERROR(PERCENTILE(OFFSET(B951,1-364,0,364,1),$C$7),"")</f>
        <v/>
      </c>
      <c r="D951" s="118">
        <f>IFERROR(PERCENTILE(OFFSET(B951,1-364,0,364,1),$C$11),"")</f>
        <v/>
      </c>
      <c r="E951" s="122">
        <f>_xlfn.LET(_xlpm.initState,IF(OR(B951="",C951=""),"",IF(OR(特征计算_周度!B934&gt;$B$15,特征计算_周度!C934&gt;$B$15,特征计算_周度!G934&gt;$B$15,特征计算_周度!E934&gt;$B$15,特征计算_周度!F934&gt;$B$15),$A$12,IFERROR(IF(B951&lt;PERCENTILE(OFFSET(B951,1-364,0,364,1),$C$7),$A$7,IF(B951&lt;PERCENTILE(OFFSET(B951,1-364,0,364,1),$C$8),$A$8,IF(B951&lt;PERCENTILE(OFFSET(B951,1-364,0,364,1),$C$9),$A$9,IF(B951&lt;PERCENTILE(OFFSET(B951,1-364,0,364,1),$C$10),$A$10,IF(B951&lt;PERCENTILE(OFFSET(B951,1-364,0,364,1),$C$11),$A$11,$A$12))))),""))),_xlpm.dev,原始数据_周度!G934,_xlpm.minDev,MIN(OFFSET(原始数据_周度!G934,1-$D$17,0,$D$17,1)),_xlpm.bounce,_xlpm.dev-_xlpm.minDev,_xlpm.oversold,AND(ISNUMBER(_xlpm.dev),ISNUMBER(_xlpm.minDev),_xlpm.minDev&lt;=$B$17,_xlpm.bounce&gt;=$F$17,OR(_xlpm.initState=$A$12,_xlpm.initState=$A$11,_xlpm.initState=$A$10)),_xlpm.pctOnly,IFERROR(IF(B951&lt;PERCENTILE(OFFSET(B951,1-364,0,364,1),$C$7),$A$7,IF(B951&lt;PERCENTILE(OFFSET(B951,1-364,0,364,1),$C$8),$A$8,IF(B951&lt;PERCENTILE(OFFSET(B951,1-364,0,364,1),$C$9),$A$9,IF(B951&lt;PERCENTILE(OFFSET(B951,1-364,0,364,1),$C$10),$A$10,IF(B951&lt;PERCENTILE(OFFSET(B951,1-364,0,364,1),$C$11),$A$11,$A$12))))),""),IF(_xlpm.initState="","",IF(_xlpm.oversold,_xlpm.pctOnly,_xlpm.initState)))</f>
        <v/>
      </c>
      <c r="F951" s="119" t="n"/>
      <c r="G951" s="120">
        <f>IF(OR(B951="",C951=""),"",IF(OR(特征计算_周度!B934&gt;$B$15,特征计算_周度!C934&gt;$B$15,特征计算_周度!G934&gt;$B$15,特征计算_周度!E934&gt;$B$15,特征计算_周度!F934&gt;$B$15),IF(特征计算_周度!B934&gt;$B$15,"VIX ","")&amp;IF(特征计算_周度!C934&gt;$B$15,"HY ","")&amp;IF(特征计算_周度!G934&gt;$B$15,"Sahm ","")&amp;IF(特征计算_周度!E934&gt;$B$15,"趋势 ","")&amp;IF(特征计算_周度!F934&gt;$B$15,"斜率",""),"—"))</f>
        <v/>
      </c>
      <c r="H951" s="120">
        <f>IF(OR(B951="",C951=""),"",_xlfn.LET(_xlpm.dev,原始数据_周度!G934,_xlpm.minDev,MIN(OFFSET(原始数据_周度!G934,1-$D$17,0,$D$17,1)),_xlpm.bounce,_xlpm.dev-_xlpm.minDev,IF(AND(ISNUMBER(_xlpm.dev),ISNUMBER(_xlpm.minDev),_xlpm.minDev&lt;=$B$17,_xlpm.bounce&gt;=$F$17),"✅ 触发","—")))</f>
        <v/>
      </c>
      <c r="I951" s="172">
        <f>IFERROR(IF(特征计算_周度!H951&gt;$I$3,MIN($I$4,MAX(-$I$5,(特征计算_周度!H951-$I$3)*$I$4)),0),"")</f>
        <v/>
      </c>
    </row>
    <row r="952">
      <c r="A952" s="117">
        <f>特征计算_周度!A935</f>
        <v/>
      </c>
      <c r="B952" s="171">
        <f>IFERROR($A$3*特征计算_周度!B952+$B$3*特征计算_周度!C952+$C$3*特征计算_周度!D952+$D$3*特征计算_周度!E952+$E$3*特征计算_周度!F952+$F$3*特征计算_周度!H952,"")</f>
        <v/>
      </c>
      <c r="C952" s="118">
        <f>IFERROR(PERCENTILE(OFFSET(B952,1-364,0,364,1),$C$7),"")</f>
        <v/>
      </c>
      <c r="D952" s="118">
        <f>IFERROR(PERCENTILE(OFFSET(B952,1-364,0,364,1),$C$11),"")</f>
        <v/>
      </c>
      <c r="E952" s="122">
        <f>_xlfn.LET(_xlpm.initState,IF(OR(B952="",C952=""),"",IF(OR(特征计算_周度!B935&gt;$B$15,特征计算_周度!C935&gt;$B$15,特征计算_周度!G935&gt;$B$15,特征计算_周度!E935&gt;$B$15,特征计算_周度!F935&gt;$B$15),$A$12,IFERROR(IF(B952&lt;PERCENTILE(OFFSET(B952,1-364,0,364,1),$C$7),$A$7,IF(B952&lt;PERCENTILE(OFFSET(B952,1-364,0,364,1),$C$8),$A$8,IF(B952&lt;PERCENTILE(OFFSET(B952,1-364,0,364,1),$C$9),$A$9,IF(B952&lt;PERCENTILE(OFFSET(B952,1-364,0,364,1),$C$10),$A$10,IF(B952&lt;PERCENTILE(OFFSET(B952,1-364,0,364,1),$C$11),$A$11,$A$12))))),""))),_xlpm.dev,原始数据_周度!G935,_xlpm.minDev,MIN(OFFSET(原始数据_周度!G935,1-$D$17,0,$D$17,1)),_xlpm.bounce,_xlpm.dev-_xlpm.minDev,_xlpm.oversold,AND(ISNUMBER(_xlpm.dev),ISNUMBER(_xlpm.minDev),_xlpm.minDev&lt;=$B$17,_xlpm.bounce&gt;=$F$17,OR(_xlpm.initState=$A$12,_xlpm.initState=$A$11,_xlpm.initState=$A$10)),_xlpm.pctOnly,IFERROR(IF(B952&lt;PERCENTILE(OFFSET(B952,1-364,0,364,1),$C$7),$A$7,IF(B952&lt;PERCENTILE(OFFSET(B952,1-364,0,364,1),$C$8),$A$8,IF(B952&lt;PERCENTILE(OFFSET(B952,1-364,0,364,1),$C$9),$A$9,IF(B952&lt;PERCENTILE(OFFSET(B952,1-364,0,364,1),$C$10),$A$10,IF(B952&lt;PERCENTILE(OFFSET(B952,1-364,0,364,1),$C$11),$A$11,$A$12))))),""),IF(_xlpm.initState="","",IF(_xlpm.oversold,_xlpm.pctOnly,_xlpm.initState)))</f>
        <v/>
      </c>
      <c r="F952" s="119" t="n"/>
      <c r="G952" s="120">
        <f>IF(OR(B952="",C952=""),"",IF(OR(特征计算_周度!B935&gt;$B$15,特征计算_周度!C935&gt;$B$15,特征计算_周度!G935&gt;$B$15,特征计算_周度!E935&gt;$B$15,特征计算_周度!F935&gt;$B$15),IF(特征计算_周度!B935&gt;$B$15,"VIX ","")&amp;IF(特征计算_周度!C935&gt;$B$15,"HY ","")&amp;IF(特征计算_周度!G935&gt;$B$15,"Sahm ","")&amp;IF(特征计算_周度!E935&gt;$B$15,"趋势 ","")&amp;IF(特征计算_周度!F935&gt;$B$15,"斜率",""),"—"))</f>
        <v/>
      </c>
      <c r="H952" s="120">
        <f>IF(OR(B952="",C952=""),"",_xlfn.LET(_xlpm.dev,原始数据_周度!G935,_xlpm.minDev,MIN(OFFSET(原始数据_周度!G935,1-$D$17,0,$D$17,1)),_xlpm.bounce,_xlpm.dev-_xlpm.minDev,IF(AND(ISNUMBER(_xlpm.dev),ISNUMBER(_xlpm.minDev),_xlpm.minDev&lt;=$B$17,_xlpm.bounce&gt;=$F$17),"✅ 触发","—")))</f>
        <v/>
      </c>
      <c r="I952" s="172">
        <f>IFERROR(IF(特征计算_周度!H952&gt;$I$3,MIN($I$4,MAX(-$I$5,(特征计算_周度!H952-$I$3)*$I$4)),0),"")</f>
        <v/>
      </c>
    </row>
    <row r="953">
      <c r="A953" s="117">
        <f>特征计算_周度!A936</f>
        <v/>
      </c>
      <c r="B953" s="171">
        <f>IFERROR($A$3*特征计算_周度!B953+$B$3*特征计算_周度!C953+$C$3*特征计算_周度!D953+$D$3*特征计算_周度!E953+$E$3*特征计算_周度!F953+$F$3*特征计算_周度!H953,"")</f>
        <v/>
      </c>
      <c r="C953" s="118">
        <f>IFERROR(PERCENTILE(OFFSET(B953,1-364,0,364,1),$C$7),"")</f>
        <v/>
      </c>
      <c r="D953" s="118">
        <f>IFERROR(PERCENTILE(OFFSET(B953,1-364,0,364,1),$C$11),"")</f>
        <v/>
      </c>
      <c r="E953" s="122">
        <f>_xlfn.LET(_xlpm.initState,IF(OR(B953="",C953=""),"",IF(OR(特征计算_周度!B936&gt;$B$15,特征计算_周度!C936&gt;$B$15,特征计算_周度!G936&gt;$B$15,特征计算_周度!E936&gt;$B$15,特征计算_周度!F936&gt;$B$15),$A$12,IFERROR(IF(B953&lt;PERCENTILE(OFFSET(B953,1-364,0,364,1),$C$7),$A$7,IF(B953&lt;PERCENTILE(OFFSET(B953,1-364,0,364,1),$C$8),$A$8,IF(B953&lt;PERCENTILE(OFFSET(B953,1-364,0,364,1),$C$9),$A$9,IF(B953&lt;PERCENTILE(OFFSET(B953,1-364,0,364,1),$C$10),$A$10,IF(B953&lt;PERCENTILE(OFFSET(B953,1-364,0,364,1),$C$11),$A$11,$A$12))))),""))),_xlpm.dev,原始数据_周度!G936,_xlpm.minDev,MIN(OFFSET(原始数据_周度!G936,1-$D$17,0,$D$17,1)),_xlpm.bounce,_xlpm.dev-_xlpm.minDev,_xlpm.oversold,AND(ISNUMBER(_xlpm.dev),ISNUMBER(_xlpm.minDev),_xlpm.minDev&lt;=$B$17,_xlpm.bounce&gt;=$F$17,OR(_xlpm.initState=$A$12,_xlpm.initState=$A$11,_xlpm.initState=$A$10)),_xlpm.pctOnly,IFERROR(IF(B953&lt;PERCENTILE(OFFSET(B953,1-364,0,364,1),$C$7),$A$7,IF(B953&lt;PERCENTILE(OFFSET(B953,1-364,0,364,1),$C$8),$A$8,IF(B953&lt;PERCENTILE(OFFSET(B953,1-364,0,364,1),$C$9),$A$9,IF(B953&lt;PERCENTILE(OFFSET(B953,1-364,0,364,1),$C$10),$A$10,IF(B953&lt;PERCENTILE(OFFSET(B953,1-364,0,364,1),$C$11),$A$11,$A$12))))),""),IF(_xlpm.initState="","",IF(_xlpm.oversold,_xlpm.pctOnly,_xlpm.initState)))</f>
        <v/>
      </c>
      <c r="F953" s="119" t="n"/>
      <c r="G953" s="120">
        <f>IF(OR(B953="",C953=""),"",IF(OR(特征计算_周度!B936&gt;$B$15,特征计算_周度!C936&gt;$B$15,特征计算_周度!G936&gt;$B$15,特征计算_周度!E936&gt;$B$15,特征计算_周度!F936&gt;$B$15),IF(特征计算_周度!B936&gt;$B$15,"VIX ","")&amp;IF(特征计算_周度!C936&gt;$B$15,"HY ","")&amp;IF(特征计算_周度!G936&gt;$B$15,"Sahm ","")&amp;IF(特征计算_周度!E936&gt;$B$15,"趋势 ","")&amp;IF(特征计算_周度!F936&gt;$B$15,"斜率",""),"—"))</f>
        <v/>
      </c>
      <c r="H953" s="120">
        <f>IF(OR(B953="",C953=""),"",_xlfn.LET(_xlpm.dev,原始数据_周度!G936,_xlpm.minDev,MIN(OFFSET(原始数据_周度!G936,1-$D$17,0,$D$17,1)),_xlpm.bounce,_xlpm.dev-_xlpm.minDev,IF(AND(ISNUMBER(_xlpm.dev),ISNUMBER(_xlpm.minDev),_xlpm.minDev&lt;=$B$17,_xlpm.bounce&gt;=$F$17),"✅ 触发","—")))</f>
        <v/>
      </c>
      <c r="I953" s="172">
        <f>IFERROR(IF(特征计算_周度!H953&gt;$I$3,MIN($I$4,MAX(-$I$5,(特征计算_周度!H953-$I$3)*$I$4)),0),"")</f>
        <v/>
      </c>
    </row>
    <row r="954">
      <c r="A954" s="117">
        <f>特征计算_周度!A937</f>
        <v/>
      </c>
      <c r="B954" s="171">
        <f>IFERROR($A$3*特征计算_周度!B954+$B$3*特征计算_周度!C954+$C$3*特征计算_周度!D954+$D$3*特征计算_周度!E954+$E$3*特征计算_周度!F954+$F$3*特征计算_周度!H954,"")</f>
        <v/>
      </c>
      <c r="C954" s="118">
        <f>IFERROR(PERCENTILE(OFFSET(B954,1-364,0,364,1),$C$7),"")</f>
        <v/>
      </c>
      <c r="D954" s="118">
        <f>IFERROR(PERCENTILE(OFFSET(B954,1-364,0,364,1),$C$11),"")</f>
        <v/>
      </c>
      <c r="E954" s="122">
        <f>_xlfn.LET(_xlpm.initState,IF(OR(B954="",C954=""),"",IF(OR(特征计算_周度!B937&gt;$B$15,特征计算_周度!C937&gt;$B$15,特征计算_周度!G937&gt;$B$15,特征计算_周度!E937&gt;$B$15,特征计算_周度!F937&gt;$B$15),$A$12,IFERROR(IF(B954&lt;PERCENTILE(OFFSET(B954,1-364,0,364,1),$C$7),$A$7,IF(B954&lt;PERCENTILE(OFFSET(B954,1-364,0,364,1),$C$8),$A$8,IF(B954&lt;PERCENTILE(OFFSET(B954,1-364,0,364,1),$C$9),$A$9,IF(B954&lt;PERCENTILE(OFFSET(B954,1-364,0,364,1),$C$10),$A$10,IF(B954&lt;PERCENTILE(OFFSET(B954,1-364,0,364,1),$C$11),$A$11,$A$12))))),""))),_xlpm.dev,原始数据_周度!G937,_xlpm.minDev,MIN(OFFSET(原始数据_周度!G937,1-$D$17,0,$D$17,1)),_xlpm.bounce,_xlpm.dev-_xlpm.minDev,_xlpm.oversold,AND(ISNUMBER(_xlpm.dev),ISNUMBER(_xlpm.minDev),_xlpm.minDev&lt;=$B$17,_xlpm.bounce&gt;=$F$17,OR(_xlpm.initState=$A$12,_xlpm.initState=$A$11,_xlpm.initState=$A$10)),_xlpm.pctOnly,IFERROR(IF(B954&lt;PERCENTILE(OFFSET(B954,1-364,0,364,1),$C$7),$A$7,IF(B954&lt;PERCENTILE(OFFSET(B954,1-364,0,364,1),$C$8),$A$8,IF(B954&lt;PERCENTILE(OFFSET(B954,1-364,0,364,1),$C$9),$A$9,IF(B954&lt;PERCENTILE(OFFSET(B954,1-364,0,364,1),$C$10),$A$10,IF(B954&lt;PERCENTILE(OFFSET(B954,1-364,0,364,1),$C$11),$A$11,$A$12))))),""),IF(_xlpm.initState="","",IF(_xlpm.oversold,_xlpm.pctOnly,_xlpm.initState)))</f>
        <v/>
      </c>
      <c r="F954" s="119" t="n"/>
      <c r="G954" s="120">
        <f>IF(OR(B954="",C954=""),"",IF(OR(特征计算_周度!B937&gt;$B$15,特征计算_周度!C937&gt;$B$15,特征计算_周度!G937&gt;$B$15,特征计算_周度!E937&gt;$B$15,特征计算_周度!F937&gt;$B$15),IF(特征计算_周度!B937&gt;$B$15,"VIX ","")&amp;IF(特征计算_周度!C937&gt;$B$15,"HY ","")&amp;IF(特征计算_周度!G937&gt;$B$15,"Sahm ","")&amp;IF(特征计算_周度!E937&gt;$B$15,"趋势 ","")&amp;IF(特征计算_周度!F937&gt;$B$15,"斜率",""),"—"))</f>
        <v/>
      </c>
      <c r="H954" s="120">
        <f>IF(OR(B954="",C954=""),"",_xlfn.LET(_xlpm.dev,原始数据_周度!G937,_xlpm.minDev,MIN(OFFSET(原始数据_周度!G937,1-$D$17,0,$D$17,1)),_xlpm.bounce,_xlpm.dev-_xlpm.minDev,IF(AND(ISNUMBER(_xlpm.dev),ISNUMBER(_xlpm.minDev),_xlpm.minDev&lt;=$B$17,_xlpm.bounce&gt;=$F$17),"✅ 触发","—")))</f>
        <v/>
      </c>
      <c r="I954" s="172">
        <f>IFERROR(IF(特征计算_周度!H954&gt;$I$3,MIN($I$4,MAX(-$I$5,(特征计算_周度!H954-$I$3)*$I$4)),0),"")</f>
        <v/>
      </c>
    </row>
    <row r="955">
      <c r="A955" s="117">
        <f>特征计算_周度!A938</f>
        <v/>
      </c>
      <c r="B955" s="171">
        <f>IFERROR($A$3*特征计算_周度!B955+$B$3*特征计算_周度!C955+$C$3*特征计算_周度!D955+$D$3*特征计算_周度!E955+$E$3*特征计算_周度!F955+$F$3*特征计算_周度!H955,"")</f>
        <v/>
      </c>
      <c r="C955" s="118">
        <f>IFERROR(PERCENTILE(OFFSET(B955,1-364,0,364,1),$C$7),"")</f>
        <v/>
      </c>
      <c r="D955" s="118">
        <f>IFERROR(PERCENTILE(OFFSET(B955,1-364,0,364,1),$C$11),"")</f>
        <v/>
      </c>
      <c r="E955" s="122">
        <f>_xlfn.LET(_xlpm.initState,IF(OR(B955="",C955=""),"",IF(OR(特征计算_周度!B938&gt;$B$15,特征计算_周度!C938&gt;$B$15,特征计算_周度!G938&gt;$B$15,特征计算_周度!E938&gt;$B$15,特征计算_周度!F938&gt;$B$15),$A$12,IFERROR(IF(B955&lt;PERCENTILE(OFFSET(B955,1-364,0,364,1),$C$7),$A$7,IF(B955&lt;PERCENTILE(OFFSET(B955,1-364,0,364,1),$C$8),$A$8,IF(B955&lt;PERCENTILE(OFFSET(B955,1-364,0,364,1),$C$9),$A$9,IF(B955&lt;PERCENTILE(OFFSET(B955,1-364,0,364,1),$C$10),$A$10,IF(B955&lt;PERCENTILE(OFFSET(B955,1-364,0,364,1),$C$11),$A$11,$A$12))))),""))),_xlpm.dev,原始数据_周度!G938,_xlpm.minDev,MIN(OFFSET(原始数据_周度!G938,1-$D$17,0,$D$17,1)),_xlpm.bounce,_xlpm.dev-_xlpm.minDev,_xlpm.oversold,AND(ISNUMBER(_xlpm.dev),ISNUMBER(_xlpm.minDev),_xlpm.minDev&lt;=$B$17,_xlpm.bounce&gt;=$F$17,OR(_xlpm.initState=$A$12,_xlpm.initState=$A$11,_xlpm.initState=$A$10)),_xlpm.pctOnly,IFERROR(IF(B955&lt;PERCENTILE(OFFSET(B955,1-364,0,364,1),$C$7),$A$7,IF(B955&lt;PERCENTILE(OFFSET(B955,1-364,0,364,1),$C$8),$A$8,IF(B955&lt;PERCENTILE(OFFSET(B955,1-364,0,364,1),$C$9),$A$9,IF(B955&lt;PERCENTILE(OFFSET(B955,1-364,0,364,1),$C$10),$A$10,IF(B955&lt;PERCENTILE(OFFSET(B955,1-364,0,364,1),$C$11),$A$11,$A$12))))),""),IF(_xlpm.initState="","",IF(_xlpm.oversold,_xlpm.pctOnly,_xlpm.initState)))</f>
        <v/>
      </c>
      <c r="F955" s="119" t="n"/>
      <c r="G955" s="120">
        <f>IF(OR(B955="",C955=""),"",IF(OR(特征计算_周度!B938&gt;$B$15,特征计算_周度!C938&gt;$B$15,特征计算_周度!G938&gt;$B$15,特征计算_周度!E938&gt;$B$15,特征计算_周度!F938&gt;$B$15),IF(特征计算_周度!B938&gt;$B$15,"VIX ","")&amp;IF(特征计算_周度!C938&gt;$B$15,"HY ","")&amp;IF(特征计算_周度!G938&gt;$B$15,"Sahm ","")&amp;IF(特征计算_周度!E938&gt;$B$15,"趋势 ","")&amp;IF(特征计算_周度!F938&gt;$B$15,"斜率",""),"—"))</f>
        <v/>
      </c>
      <c r="H955" s="120">
        <f>IF(OR(B955="",C955=""),"",_xlfn.LET(_xlpm.dev,原始数据_周度!G938,_xlpm.minDev,MIN(OFFSET(原始数据_周度!G938,1-$D$17,0,$D$17,1)),_xlpm.bounce,_xlpm.dev-_xlpm.minDev,IF(AND(ISNUMBER(_xlpm.dev),ISNUMBER(_xlpm.minDev),_xlpm.minDev&lt;=$B$17,_xlpm.bounce&gt;=$F$17),"✅ 触发","—")))</f>
        <v/>
      </c>
      <c r="I955" s="172">
        <f>IFERROR(IF(特征计算_周度!H955&gt;$I$3,MIN($I$4,MAX(-$I$5,(特征计算_周度!H955-$I$3)*$I$4)),0),"")</f>
        <v/>
      </c>
    </row>
    <row r="956">
      <c r="A956" s="117">
        <f>特征计算_周度!A939</f>
        <v/>
      </c>
      <c r="B956" s="171">
        <f>IFERROR($A$3*特征计算_周度!B956+$B$3*特征计算_周度!C956+$C$3*特征计算_周度!D956+$D$3*特征计算_周度!E956+$E$3*特征计算_周度!F956+$F$3*特征计算_周度!H956,"")</f>
        <v/>
      </c>
      <c r="C956" s="118">
        <f>IFERROR(PERCENTILE(OFFSET(B956,1-364,0,364,1),$C$7),"")</f>
        <v/>
      </c>
      <c r="D956" s="118">
        <f>IFERROR(PERCENTILE(OFFSET(B956,1-364,0,364,1),$C$11),"")</f>
        <v/>
      </c>
      <c r="E956" s="122">
        <f>_xlfn.LET(_xlpm.initState,IF(OR(B956="",C956=""),"",IF(OR(特征计算_周度!B939&gt;$B$15,特征计算_周度!C939&gt;$B$15,特征计算_周度!G939&gt;$B$15,特征计算_周度!E939&gt;$B$15,特征计算_周度!F939&gt;$B$15),$A$12,IFERROR(IF(B956&lt;PERCENTILE(OFFSET(B956,1-364,0,364,1),$C$7),$A$7,IF(B956&lt;PERCENTILE(OFFSET(B956,1-364,0,364,1),$C$8),$A$8,IF(B956&lt;PERCENTILE(OFFSET(B956,1-364,0,364,1),$C$9),$A$9,IF(B956&lt;PERCENTILE(OFFSET(B956,1-364,0,364,1),$C$10),$A$10,IF(B956&lt;PERCENTILE(OFFSET(B956,1-364,0,364,1),$C$11),$A$11,$A$12))))),""))),_xlpm.dev,原始数据_周度!G939,_xlpm.minDev,MIN(OFFSET(原始数据_周度!G939,1-$D$17,0,$D$17,1)),_xlpm.bounce,_xlpm.dev-_xlpm.minDev,_xlpm.oversold,AND(ISNUMBER(_xlpm.dev),ISNUMBER(_xlpm.minDev),_xlpm.minDev&lt;=$B$17,_xlpm.bounce&gt;=$F$17,OR(_xlpm.initState=$A$12,_xlpm.initState=$A$11,_xlpm.initState=$A$10)),_xlpm.pctOnly,IFERROR(IF(B956&lt;PERCENTILE(OFFSET(B956,1-364,0,364,1),$C$7),$A$7,IF(B956&lt;PERCENTILE(OFFSET(B956,1-364,0,364,1),$C$8),$A$8,IF(B956&lt;PERCENTILE(OFFSET(B956,1-364,0,364,1),$C$9),$A$9,IF(B956&lt;PERCENTILE(OFFSET(B956,1-364,0,364,1),$C$10),$A$10,IF(B956&lt;PERCENTILE(OFFSET(B956,1-364,0,364,1),$C$11),$A$11,$A$12))))),""),IF(_xlpm.initState="","",IF(_xlpm.oversold,_xlpm.pctOnly,_xlpm.initState)))</f>
        <v/>
      </c>
      <c r="F956" s="119" t="n"/>
      <c r="G956" s="120">
        <f>IF(OR(B956="",C956=""),"",IF(OR(特征计算_周度!B939&gt;$B$15,特征计算_周度!C939&gt;$B$15,特征计算_周度!G939&gt;$B$15,特征计算_周度!E939&gt;$B$15,特征计算_周度!F939&gt;$B$15),IF(特征计算_周度!B939&gt;$B$15,"VIX ","")&amp;IF(特征计算_周度!C939&gt;$B$15,"HY ","")&amp;IF(特征计算_周度!G939&gt;$B$15,"Sahm ","")&amp;IF(特征计算_周度!E939&gt;$B$15,"趋势 ","")&amp;IF(特征计算_周度!F939&gt;$B$15,"斜率",""),"—"))</f>
        <v/>
      </c>
      <c r="H956" s="120">
        <f>IF(OR(B956="",C956=""),"",_xlfn.LET(_xlpm.dev,原始数据_周度!G939,_xlpm.minDev,MIN(OFFSET(原始数据_周度!G939,1-$D$17,0,$D$17,1)),_xlpm.bounce,_xlpm.dev-_xlpm.minDev,IF(AND(ISNUMBER(_xlpm.dev),ISNUMBER(_xlpm.minDev),_xlpm.minDev&lt;=$B$17,_xlpm.bounce&gt;=$F$17),"✅ 触发","—")))</f>
        <v/>
      </c>
      <c r="I956" s="172">
        <f>IFERROR(IF(特征计算_周度!H956&gt;$I$3,MIN($I$4,MAX(-$I$5,(特征计算_周度!H956-$I$3)*$I$4)),0),"")</f>
        <v/>
      </c>
    </row>
    <row r="957">
      <c r="A957" s="117">
        <f>特征计算_周度!A940</f>
        <v/>
      </c>
      <c r="B957" s="171">
        <f>IFERROR($A$3*特征计算_周度!B957+$B$3*特征计算_周度!C957+$C$3*特征计算_周度!D957+$D$3*特征计算_周度!E957+$E$3*特征计算_周度!F957+$F$3*特征计算_周度!H957,"")</f>
        <v/>
      </c>
      <c r="C957" s="118">
        <f>IFERROR(PERCENTILE(OFFSET(B957,1-364,0,364,1),$C$7),"")</f>
        <v/>
      </c>
      <c r="D957" s="118">
        <f>IFERROR(PERCENTILE(OFFSET(B957,1-364,0,364,1),$C$11),"")</f>
        <v/>
      </c>
      <c r="E957" s="122">
        <f>_xlfn.LET(_xlpm.initState,IF(OR(B957="",C957=""),"",IF(OR(特征计算_周度!B940&gt;$B$15,特征计算_周度!C940&gt;$B$15,特征计算_周度!G940&gt;$B$15,特征计算_周度!E940&gt;$B$15,特征计算_周度!F940&gt;$B$15),$A$12,IFERROR(IF(B957&lt;PERCENTILE(OFFSET(B957,1-364,0,364,1),$C$7),$A$7,IF(B957&lt;PERCENTILE(OFFSET(B957,1-364,0,364,1),$C$8),$A$8,IF(B957&lt;PERCENTILE(OFFSET(B957,1-364,0,364,1),$C$9),$A$9,IF(B957&lt;PERCENTILE(OFFSET(B957,1-364,0,364,1),$C$10),$A$10,IF(B957&lt;PERCENTILE(OFFSET(B957,1-364,0,364,1),$C$11),$A$11,$A$12))))),""))),_xlpm.dev,原始数据_周度!G940,_xlpm.minDev,MIN(OFFSET(原始数据_周度!G940,1-$D$17,0,$D$17,1)),_xlpm.bounce,_xlpm.dev-_xlpm.minDev,_xlpm.oversold,AND(ISNUMBER(_xlpm.dev),ISNUMBER(_xlpm.minDev),_xlpm.minDev&lt;=$B$17,_xlpm.bounce&gt;=$F$17,OR(_xlpm.initState=$A$12,_xlpm.initState=$A$11,_xlpm.initState=$A$10)),_xlpm.pctOnly,IFERROR(IF(B957&lt;PERCENTILE(OFFSET(B957,1-364,0,364,1),$C$7),$A$7,IF(B957&lt;PERCENTILE(OFFSET(B957,1-364,0,364,1),$C$8),$A$8,IF(B957&lt;PERCENTILE(OFFSET(B957,1-364,0,364,1),$C$9),$A$9,IF(B957&lt;PERCENTILE(OFFSET(B957,1-364,0,364,1),$C$10),$A$10,IF(B957&lt;PERCENTILE(OFFSET(B957,1-364,0,364,1),$C$11),$A$11,$A$12))))),""),IF(_xlpm.initState="","",IF(_xlpm.oversold,_xlpm.pctOnly,_xlpm.initState)))</f>
        <v/>
      </c>
      <c r="F957" s="119" t="n"/>
      <c r="G957" s="120">
        <f>IF(OR(B957="",C957=""),"",IF(OR(特征计算_周度!B940&gt;$B$15,特征计算_周度!C940&gt;$B$15,特征计算_周度!G940&gt;$B$15,特征计算_周度!E940&gt;$B$15,特征计算_周度!F940&gt;$B$15),IF(特征计算_周度!B940&gt;$B$15,"VIX ","")&amp;IF(特征计算_周度!C940&gt;$B$15,"HY ","")&amp;IF(特征计算_周度!G940&gt;$B$15,"Sahm ","")&amp;IF(特征计算_周度!E940&gt;$B$15,"趋势 ","")&amp;IF(特征计算_周度!F940&gt;$B$15,"斜率",""),"—"))</f>
        <v/>
      </c>
      <c r="H957" s="120">
        <f>IF(OR(B957="",C957=""),"",_xlfn.LET(_xlpm.dev,原始数据_周度!G940,_xlpm.minDev,MIN(OFFSET(原始数据_周度!G940,1-$D$17,0,$D$17,1)),_xlpm.bounce,_xlpm.dev-_xlpm.minDev,IF(AND(ISNUMBER(_xlpm.dev),ISNUMBER(_xlpm.minDev),_xlpm.minDev&lt;=$B$17,_xlpm.bounce&gt;=$F$17),"✅ 触发","—")))</f>
        <v/>
      </c>
      <c r="I957" s="172">
        <f>IFERROR(IF(特征计算_周度!H957&gt;$I$3,MIN($I$4,MAX(-$I$5,(特征计算_周度!H957-$I$3)*$I$4)),0),"")</f>
        <v/>
      </c>
    </row>
    <row r="958">
      <c r="A958" s="117">
        <f>特征计算_周度!A941</f>
        <v/>
      </c>
      <c r="B958" s="171">
        <f>IFERROR($A$3*特征计算_周度!B958+$B$3*特征计算_周度!C958+$C$3*特征计算_周度!D958+$D$3*特征计算_周度!E958+$E$3*特征计算_周度!F958+$F$3*特征计算_周度!H958,"")</f>
        <v/>
      </c>
      <c r="C958" s="118">
        <f>IFERROR(PERCENTILE(OFFSET(B958,1-364,0,364,1),$C$7),"")</f>
        <v/>
      </c>
      <c r="D958" s="118">
        <f>IFERROR(PERCENTILE(OFFSET(B958,1-364,0,364,1),$C$11),"")</f>
        <v/>
      </c>
      <c r="E958" s="122">
        <f>_xlfn.LET(_xlpm.initState,IF(OR(B958="",C958=""),"",IF(OR(特征计算_周度!B941&gt;$B$15,特征计算_周度!C941&gt;$B$15,特征计算_周度!G941&gt;$B$15,特征计算_周度!E941&gt;$B$15,特征计算_周度!F941&gt;$B$15),$A$12,IFERROR(IF(B958&lt;PERCENTILE(OFFSET(B958,1-364,0,364,1),$C$7),$A$7,IF(B958&lt;PERCENTILE(OFFSET(B958,1-364,0,364,1),$C$8),$A$8,IF(B958&lt;PERCENTILE(OFFSET(B958,1-364,0,364,1),$C$9),$A$9,IF(B958&lt;PERCENTILE(OFFSET(B958,1-364,0,364,1),$C$10),$A$10,IF(B958&lt;PERCENTILE(OFFSET(B958,1-364,0,364,1),$C$11),$A$11,$A$12))))),""))),_xlpm.dev,原始数据_周度!G941,_xlpm.minDev,MIN(OFFSET(原始数据_周度!G941,1-$D$17,0,$D$17,1)),_xlpm.bounce,_xlpm.dev-_xlpm.minDev,_xlpm.oversold,AND(ISNUMBER(_xlpm.dev),ISNUMBER(_xlpm.minDev),_xlpm.minDev&lt;=$B$17,_xlpm.bounce&gt;=$F$17,OR(_xlpm.initState=$A$12,_xlpm.initState=$A$11,_xlpm.initState=$A$10)),_xlpm.pctOnly,IFERROR(IF(B958&lt;PERCENTILE(OFFSET(B958,1-364,0,364,1),$C$7),$A$7,IF(B958&lt;PERCENTILE(OFFSET(B958,1-364,0,364,1),$C$8),$A$8,IF(B958&lt;PERCENTILE(OFFSET(B958,1-364,0,364,1),$C$9),$A$9,IF(B958&lt;PERCENTILE(OFFSET(B958,1-364,0,364,1),$C$10),$A$10,IF(B958&lt;PERCENTILE(OFFSET(B958,1-364,0,364,1),$C$11),$A$11,$A$12))))),""),IF(_xlpm.initState="","",IF(_xlpm.oversold,_xlpm.pctOnly,_xlpm.initState)))</f>
        <v/>
      </c>
      <c r="F958" s="119" t="n"/>
      <c r="G958" s="120">
        <f>IF(OR(B958="",C958=""),"",IF(OR(特征计算_周度!B941&gt;$B$15,特征计算_周度!C941&gt;$B$15,特征计算_周度!G941&gt;$B$15,特征计算_周度!E941&gt;$B$15,特征计算_周度!F941&gt;$B$15),IF(特征计算_周度!B941&gt;$B$15,"VIX ","")&amp;IF(特征计算_周度!C941&gt;$B$15,"HY ","")&amp;IF(特征计算_周度!G941&gt;$B$15,"Sahm ","")&amp;IF(特征计算_周度!E941&gt;$B$15,"趋势 ","")&amp;IF(特征计算_周度!F941&gt;$B$15,"斜率",""),"—"))</f>
        <v/>
      </c>
      <c r="H958" s="120">
        <f>IF(OR(B958="",C958=""),"",_xlfn.LET(_xlpm.dev,原始数据_周度!G941,_xlpm.minDev,MIN(OFFSET(原始数据_周度!G941,1-$D$17,0,$D$17,1)),_xlpm.bounce,_xlpm.dev-_xlpm.minDev,IF(AND(ISNUMBER(_xlpm.dev),ISNUMBER(_xlpm.minDev),_xlpm.minDev&lt;=$B$17,_xlpm.bounce&gt;=$F$17),"✅ 触发","—")))</f>
        <v/>
      </c>
      <c r="I958" s="172">
        <f>IFERROR(IF(特征计算_周度!H958&gt;$I$3,MIN($I$4,MAX(-$I$5,(特征计算_周度!H958-$I$3)*$I$4)),0),"")</f>
        <v/>
      </c>
    </row>
    <row r="959">
      <c r="A959" s="117">
        <f>特征计算_周度!A942</f>
        <v/>
      </c>
      <c r="B959" s="171">
        <f>IFERROR($A$3*特征计算_周度!B959+$B$3*特征计算_周度!C959+$C$3*特征计算_周度!D959+$D$3*特征计算_周度!E959+$E$3*特征计算_周度!F959+$F$3*特征计算_周度!H959,"")</f>
        <v/>
      </c>
      <c r="C959" s="118">
        <f>IFERROR(PERCENTILE(OFFSET(B959,1-364,0,364,1),$C$7),"")</f>
        <v/>
      </c>
      <c r="D959" s="118">
        <f>IFERROR(PERCENTILE(OFFSET(B959,1-364,0,364,1),$C$11),"")</f>
        <v/>
      </c>
      <c r="E959" s="122">
        <f>_xlfn.LET(_xlpm.initState,IF(OR(B959="",C959=""),"",IF(OR(特征计算_周度!B942&gt;$B$15,特征计算_周度!C942&gt;$B$15,特征计算_周度!G942&gt;$B$15,特征计算_周度!E942&gt;$B$15,特征计算_周度!F942&gt;$B$15),$A$12,IFERROR(IF(B959&lt;PERCENTILE(OFFSET(B959,1-364,0,364,1),$C$7),$A$7,IF(B959&lt;PERCENTILE(OFFSET(B959,1-364,0,364,1),$C$8),$A$8,IF(B959&lt;PERCENTILE(OFFSET(B959,1-364,0,364,1),$C$9),$A$9,IF(B959&lt;PERCENTILE(OFFSET(B959,1-364,0,364,1),$C$10),$A$10,IF(B959&lt;PERCENTILE(OFFSET(B959,1-364,0,364,1),$C$11),$A$11,$A$12))))),""))),_xlpm.dev,原始数据_周度!G942,_xlpm.minDev,MIN(OFFSET(原始数据_周度!G942,1-$D$17,0,$D$17,1)),_xlpm.bounce,_xlpm.dev-_xlpm.minDev,_xlpm.oversold,AND(ISNUMBER(_xlpm.dev),ISNUMBER(_xlpm.minDev),_xlpm.minDev&lt;=$B$17,_xlpm.bounce&gt;=$F$17,OR(_xlpm.initState=$A$12,_xlpm.initState=$A$11,_xlpm.initState=$A$10)),_xlpm.pctOnly,IFERROR(IF(B959&lt;PERCENTILE(OFFSET(B959,1-364,0,364,1),$C$7),$A$7,IF(B959&lt;PERCENTILE(OFFSET(B959,1-364,0,364,1),$C$8),$A$8,IF(B959&lt;PERCENTILE(OFFSET(B959,1-364,0,364,1),$C$9),$A$9,IF(B959&lt;PERCENTILE(OFFSET(B959,1-364,0,364,1),$C$10),$A$10,IF(B959&lt;PERCENTILE(OFFSET(B959,1-364,0,364,1),$C$11),$A$11,$A$12))))),""),IF(_xlpm.initState="","",IF(_xlpm.oversold,_xlpm.pctOnly,_xlpm.initState)))</f>
        <v/>
      </c>
      <c r="F959" s="119" t="n"/>
      <c r="G959" s="120">
        <f>IF(OR(B959="",C959=""),"",IF(OR(特征计算_周度!B942&gt;$B$15,特征计算_周度!C942&gt;$B$15,特征计算_周度!G942&gt;$B$15,特征计算_周度!E942&gt;$B$15,特征计算_周度!F942&gt;$B$15),IF(特征计算_周度!B942&gt;$B$15,"VIX ","")&amp;IF(特征计算_周度!C942&gt;$B$15,"HY ","")&amp;IF(特征计算_周度!G942&gt;$B$15,"Sahm ","")&amp;IF(特征计算_周度!E942&gt;$B$15,"趋势 ","")&amp;IF(特征计算_周度!F942&gt;$B$15,"斜率",""),"—"))</f>
        <v/>
      </c>
      <c r="H959" s="120">
        <f>IF(OR(B959="",C959=""),"",_xlfn.LET(_xlpm.dev,原始数据_周度!G942,_xlpm.minDev,MIN(OFFSET(原始数据_周度!G942,1-$D$17,0,$D$17,1)),_xlpm.bounce,_xlpm.dev-_xlpm.minDev,IF(AND(ISNUMBER(_xlpm.dev),ISNUMBER(_xlpm.minDev),_xlpm.minDev&lt;=$B$17,_xlpm.bounce&gt;=$F$17),"✅ 触发","—")))</f>
        <v/>
      </c>
      <c r="I959" s="172">
        <f>IFERROR(IF(特征计算_周度!H959&gt;$I$3,MIN($I$4,MAX(-$I$5,(特征计算_周度!H959-$I$3)*$I$4)),0),"")</f>
        <v/>
      </c>
    </row>
    <row r="960">
      <c r="A960" s="117">
        <f>特征计算_周度!A943</f>
        <v/>
      </c>
      <c r="B960" s="171">
        <f>IFERROR($A$3*特征计算_周度!B960+$B$3*特征计算_周度!C960+$C$3*特征计算_周度!D960+$D$3*特征计算_周度!E960+$E$3*特征计算_周度!F960+$F$3*特征计算_周度!H960,"")</f>
        <v/>
      </c>
      <c r="C960" s="118">
        <f>IFERROR(PERCENTILE(OFFSET(B960,1-364,0,364,1),$C$7),"")</f>
        <v/>
      </c>
      <c r="D960" s="118">
        <f>IFERROR(PERCENTILE(OFFSET(B960,1-364,0,364,1),$C$11),"")</f>
        <v/>
      </c>
      <c r="E960" s="122">
        <f>_xlfn.LET(_xlpm.initState,IF(OR(B960="",C960=""),"",IF(OR(特征计算_周度!B943&gt;$B$15,特征计算_周度!C943&gt;$B$15,特征计算_周度!G943&gt;$B$15,特征计算_周度!E943&gt;$B$15,特征计算_周度!F943&gt;$B$15),$A$12,IFERROR(IF(B960&lt;PERCENTILE(OFFSET(B960,1-364,0,364,1),$C$7),$A$7,IF(B960&lt;PERCENTILE(OFFSET(B960,1-364,0,364,1),$C$8),$A$8,IF(B960&lt;PERCENTILE(OFFSET(B960,1-364,0,364,1),$C$9),$A$9,IF(B960&lt;PERCENTILE(OFFSET(B960,1-364,0,364,1),$C$10),$A$10,IF(B960&lt;PERCENTILE(OFFSET(B960,1-364,0,364,1),$C$11),$A$11,$A$12))))),""))),_xlpm.dev,原始数据_周度!G943,_xlpm.minDev,MIN(OFFSET(原始数据_周度!G943,1-$D$17,0,$D$17,1)),_xlpm.bounce,_xlpm.dev-_xlpm.minDev,_xlpm.oversold,AND(ISNUMBER(_xlpm.dev),ISNUMBER(_xlpm.minDev),_xlpm.minDev&lt;=$B$17,_xlpm.bounce&gt;=$F$17,OR(_xlpm.initState=$A$12,_xlpm.initState=$A$11,_xlpm.initState=$A$10)),_xlpm.pctOnly,IFERROR(IF(B960&lt;PERCENTILE(OFFSET(B960,1-364,0,364,1),$C$7),$A$7,IF(B960&lt;PERCENTILE(OFFSET(B960,1-364,0,364,1),$C$8),$A$8,IF(B960&lt;PERCENTILE(OFFSET(B960,1-364,0,364,1),$C$9),$A$9,IF(B960&lt;PERCENTILE(OFFSET(B960,1-364,0,364,1),$C$10),$A$10,IF(B960&lt;PERCENTILE(OFFSET(B960,1-364,0,364,1),$C$11),$A$11,$A$12))))),""),IF(_xlpm.initState="","",IF(_xlpm.oversold,_xlpm.pctOnly,_xlpm.initState)))</f>
        <v/>
      </c>
      <c r="F960" s="119" t="n"/>
      <c r="G960" s="120">
        <f>IF(OR(B960="",C960=""),"",IF(OR(特征计算_周度!B943&gt;$B$15,特征计算_周度!C943&gt;$B$15,特征计算_周度!G943&gt;$B$15,特征计算_周度!E943&gt;$B$15,特征计算_周度!F943&gt;$B$15),IF(特征计算_周度!B943&gt;$B$15,"VIX ","")&amp;IF(特征计算_周度!C943&gt;$B$15,"HY ","")&amp;IF(特征计算_周度!G943&gt;$B$15,"Sahm ","")&amp;IF(特征计算_周度!E943&gt;$B$15,"趋势 ","")&amp;IF(特征计算_周度!F943&gt;$B$15,"斜率",""),"—"))</f>
        <v/>
      </c>
      <c r="H960" s="120">
        <f>IF(OR(B960="",C960=""),"",_xlfn.LET(_xlpm.dev,原始数据_周度!G943,_xlpm.minDev,MIN(OFFSET(原始数据_周度!G943,1-$D$17,0,$D$17,1)),_xlpm.bounce,_xlpm.dev-_xlpm.minDev,IF(AND(ISNUMBER(_xlpm.dev),ISNUMBER(_xlpm.minDev),_xlpm.minDev&lt;=$B$17,_xlpm.bounce&gt;=$F$17),"✅ 触发","—")))</f>
        <v/>
      </c>
      <c r="I960" s="172">
        <f>IFERROR(IF(特征计算_周度!H960&gt;$I$3,MIN($I$4,MAX(-$I$5,(特征计算_周度!H960-$I$3)*$I$4)),0),"")</f>
        <v/>
      </c>
    </row>
    <row r="961">
      <c r="A961" s="117">
        <f>特征计算_周度!A944</f>
        <v/>
      </c>
      <c r="B961" s="171">
        <f>IFERROR($A$3*特征计算_周度!B961+$B$3*特征计算_周度!C961+$C$3*特征计算_周度!D961+$D$3*特征计算_周度!E961+$E$3*特征计算_周度!F961+$F$3*特征计算_周度!H961,"")</f>
        <v/>
      </c>
      <c r="C961" s="118">
        <f>IFERROR(PERCENTILE(OFFSET(B961,1-364,0,364,1),$C$7),"")</f>
        <v/>
      </c>
      <c r="D961" s="118">
        <f>IFERROR(PERCENTILE(OFFSET(B961,1-364,0,364,1),$C$11),"")</f>
        <v/>
      </c>
      <c r="E961" s="122">
        <f>_xlfn.LET(_xlpm.initState,IF(OR(B961="",C961=""),"",IF(OR(特征计算_周度!B944&gt;$B$15,特征计算_周度!C944&gt;$B$15,特征计算_周度!G944&gt;$B$15,特征计算_周度!E944&gt;$B$15,特征计算_周度!F944&gt;$B$15),$A$12,IFERROR(IF(B961&lt;PERCENTILE(OFFSET(B961,1-364,0,364,1),$C$7),$A$7,IF(B961&lt;PERCENTILE(OFFSET(B961,1-364,0,364,1),$C$8),$A$8,IF(B961&lt;PERCENTILE(OFFSET(B961,1-364,0,364,1),$C$9),$A$9,IF(B961&lt;PERCENTILE(OFFSET(B961,1-364,0,364,1),$C$10),$A$10,IF(B961&lt;PERCENTILE(OFFSET(B961,1-364,0,364,1),$C$11),$A$11,$A$12))))),""))),_xlpm.dev,原始数据_周度!G944,_xlpm.minDev,MIN(OFFSET(原始数据_周度!G944,1-$D$17,0,$D$17,1)),_xlpm.bounce,_xlpm.dev-_xlpm.minDev,_xlpm.oversold,AND(ISNUMBER(_xlpm.dev),ISNUMBER(_xlpm.minDev),_xlpm.minDev&lt;=$B$17,_xlpm.bounce&gt;=$F$17,OR(_xlpm.initState=$A$12,_xlpm.initState=$A$11,_xlpm.initState=$A$10)),_xlpm.pctOnly,IFERROR(IF(B961&lt;PERCENTILE(OFFSET(B961,1-364,0,364,1),$C$7),$A$7,IF(B961&lt;PERCENTILE(OFFSET(B961,1-364,0,364,1),$C$8),$A$8,IF(B961&lt;PERCENTILE(OFFSET(B961,1-364,0,364,1),$C$9),$A$9,IF(B961&lt;PERCENTILE(OFFSET(B961,1-364,0,364,1),$C$10),$A$10,IF(B961&lt;PERCENTILE(OFFSET(B961,1-364,0,364,1),$C$11),$A$11,$A$12))))),""),IF(_xlpm.initState="","",IF(_xlpm.oversold,_xlpm.pctOnly,_xlpm.initState)))</f>
        <v/>
      </c>
      <c r="F961" s="119" t="n"/>
      <c r="G961" s="120">
        <f>IF(OR(B961="",C961=""),"",IF(OR(特征计算_周度!B944&gt;$B$15,特征计算_周度!C944&gt;$B$15,特征计算_周度!G944&gt;$B$15,特征计算_周度!E944&gt;$B$15,特征计算_周度!F944&gt;$B$15),IF(特征计算_周度!B944&gt;$B$15,"VIX ","")&amp;IF(特征计算_周度!C944&gt;$B$15,"HY ","")&amp;IF(特征计算_周度!G944&gt;$B$15,"Sahm ","")&amp;IF(特征计算_周度!E944&gt;$B$15,"趋势 ","")&amp;IF(特征计算_周度!F944&gt;$B$15,"斜率",""),"—"))</f>
        <v/>
      </c>
      <c r="H961" s="120">
        <f>IF(OR(B961="",C961=""),"",_xlfn.LET(_xlpm.dev,原始数据_周度!G944,_xlpm.minDev,MIN(OFFSET(原始数据_周度!G944,1-$D$17,0,$D$17,1)),_xlpm.bounce,_xlpm.dev-_xlpm.minDev,IF(AND(ISNUMBER(_xlpm.dev),ISNUMBER(_xlpm.minDev),_xlpm.minDev&lt;=$B$17,_xlpm.bounce&gt;=$F$17),"✅ 触发","—")))</f>
        <v/>
      </c>
      <c r="I961" s="172">
        <f>IFERROR(IF(特征计算_周度!H961&gt;$I$3,MIN($I$4,MAX(-$I$5,(特征计算_周度!H961-$I$3)*$I$4)),0),"")</f>
        <v/>
      </c>
    </row>
    <row r="962">
      <c r="A962" s="117">
        <f>特征计算_周度!A945</f>
        <v/>
      </c>
      <c r="B962" s="171">
        <f>IFERROR($A$3*特征计算_周度!B962+$B$3*特征计算_周度!C962+$C$3*特征计算_周度!D962+$D$3*特征计算_周度!E962+$E$3*特征计算_周度!F962+$F$3*特征计算_周度!H962,"")</f>
        <v/>
      </c>
      <c r="C962" s="118">
        <f>IFERROR(PERCENTILE(OFFSET(B962,1-364,0,364,1),$C$7),"")</f>
        <v/>
      </c>
      <c r="D962" s="118">
        <f>IFERROR(PERCENTILE(OFFSET(B962,1-364,0,364,1),$C$11),"")</f>
        <v/>
      </c>
      <c r="E962" s="122">
        <f>_xlfn.LET(_xlpm.initState,IF(OR(B962="",C962=""),"",IF(OR(特征计算_周度!B945&gt;$B$15,特征计算_周度!C945&gt;$B$15,特征计算_周度!G945&gt;$B$15,特征计算_周度!E945&gt;$B$15,特征计算_周度!F945&gt;$B$15),$A$12,IFERROR(IF(B962&lt;PERCENTILE(OFFSET(B962,1-364,0,364,1),$C$7),$A$7,IF(B962&lt;PERCENTILE(OFFSET(B962,1-364,0,364,1),$C$8),$A$8,IF(B962&lt;PERCENTILE(OFFSET(B962,1-364,0,364,1),$C$9),$A$9,IF(B962&lt;PERCENTILE(OFFSET(B962,1-364,0,364,1),$C$10),$A$10,IF(B962&lt;PERCENTILE(OFFSET(B962,1-364,0,364,1),$C$11),$A$11,$A$12))))),""))),_xlpm.dev,原始数据_周度!G945,_xlpm.minDev,MIN(OFFSET(原始数据_周度!G945,1-$D$17,0,$D$17,1)),_xlpm.bounce,_xlpm.dev-_xlpm.minDev,_xlpm.oversold,AND(ISNUMBER(_xlpm.dev),ISNUMBER(_xlpm.minDev),_xlpm.minDev&lt;=$B$17,_xlpm.bounce&gt;=$F$17,OR(_xlpm.initState=$A$12,_xlpm.initState=$A$11,_xlpm.initState=$A$10)),_xlpm.pctOnly,IFERROR(IF(B962&lt;PERCENTILE(OFFSET(B962,1-364,0,364,1),$C$7),$A$7,IF(B962&lt;PERCENTILE(OFFSET(B962,1-364,0,364,1),$C$8),$A$8,IF(B962&lt;PERCENTILE(OFFSET(B962,1-364,0,364,1),$C$9),$A$9,IF(B962&lt;PERCENTILE(OFFSET(B962,1-364,0,364,1),$C$10),$A$10,IF(B962&lt;PERCENTILE(OFFSET(B962,1-364,0,364,1),$C$11),$A$11,$A$12))))),""),IF(_xlpm.initState="","",IF(_xlpm.oversold,_xlpm.pctOnly,_xlpm.initState)))</f>
        <v/>
      </c>
      <c r="F962" s="119" t="n"/>
      <c r="G962" s="120">
        <f>IF(OR(B962="",C962=""),"",IF(OR(特征计算_周度!B945&gt;$B$15,特征计算_周度!C945&gt;$B$15,特征计算_周度!G945&gt;$B$15,特征计算_周度!E945&gt;$B$15,特征计算_周度!F945&gt;$B$15),IF(特征计算_周度!B945&gt;$B$15,"VIX ","")&amp;IF(特征计算_周度!C945&gt;$B$15,"HY ","")&amp;IF(特征计算_周度!G945&gt;$B$15,"Sahm ","")&amp;IF(特征计算_周度!E945&gt;$B$15,"趋势 ","")&amp;IF(特征计算_周度!F945&gt;$B$15,"斜率",""),"—"))</f>
        <v/>
      </c>
      <c r="H962" s="120">
        <f>IF(OR(B962="",C962=""),"",_xlfn.LET(_xlpm.dev,原始数据_周度!G945,_xlpm.minDev,MIN(OFFSET(原始数据_周度!G945,1-$D$17,0,$D$17,1)),_xlpm.bounce,_xlpm.dev-_xlpm.minDev,IF(AND(ISNUMBER(_xlpm.dev),ISNUMBER(_xlpm.minDev),_xlpm.minDev&lt;=$B$17,_xlpm.bounce&gt;=$F$17),"✅ 触发","—")))</f>
        <v/>
      </c>
      <c r="I962" s="172">
        <f>IFERROR(IF(特征计算_周度!H962&gt;$I$3,MIN($I$4,MAX(-$I$5,(特征计算_周度!H962-$I$3)*$I$4)),0),"")</f>
        <v/>
      </c>
    </row>
    <row r="963">
      <c r="A963" s="117">
        <f>特征计算_周度!A946</f>
        <v/>
      </c>
      <c r="B963" s="171">
        <f>IFERROR($A$3*特征计算_周度!B963+$B$3*特征计算_周度!C963+$C$3*特征计算_周度!D963+$D$3*特征计算_周度!E963+$E$3*特征计算_周度!F963+$F$3*特征计算_周度!H963,"")</f>
        <v/>
      </c>
      <c r="C963" s="118">
        <f>IFERROR(PERCENTILE(OFFSET(B963,1-364,0,364,1),$C$7),"")</f>
        <v/>
      </c>
      <c r="D963" s="118">
        <f>IFERROR(PERCENTILE(OFFSET(B963,1-364,0,364,1),$C$11),"")</f>
        <v/>
      </c>
      <c r="E963" s="122">
        <f>_xlfn.LET(_xlpm.initState,IF(OR(B963="",C963=""),"",IF(OR(特征计算_周度!B946&gt;$B$15,特征计算_周度!C946&gt;$B$15,特征计算_周度!G946&gt;$B$15,特征计算_周度!E946&gt;$B$15,特征计算_周度!F946&gt;$B$15),$A$12,IFERROR(IF(B963&lt;PERCENTILE(OFFSET(B963,1-364,0,364,1),$C$7),$A$7,IF(B963&lt;PERCENTILE(OFFSET(B963,1-364,0,364,1),$C$8),$A$8,IF(B963&lt;PERCENTILE(OFFSET(B963,1-364,0,364,1),$C$9),$A$9,IF(B963&lt;PERCENTILE(OFFSET(B963,1-364,0,364,1),$C$10),$A$10,IF(B963&lt;PERCENTILE(OFFSET(B963,1-364,0,364,1),$C$11),$A$11,$A$12))))),""))),_xlpm.dev,原始数据_周度!G946,_xlpm.minDev,MIN(OFFSET(原始数据_周度!G946,1-$D$17,0,$D$17,1)),_xlpm.bounce,_xlpm.dev-_xlpm.minDev,_xlpm.oversold,AND(ISNUMBER(_xlpm.dev),ISNUMBER(_xlpm.minDev),_xlpm.minDev&lt;=$B$17,_xlpm.bounce&gt;=$F$17,OR(_xlpm.initState=$A$12,_xlpm.initState=$A$11,_xlpm.initState=$A$10)),_xlpm.pctOnly,IFERROR(IF(B963&lt;PERCENTILE(OFFSET(B963,1-364,0,364,1),$C$7),$A$7,IF(B963&lt;PERCENTILE(OFFSET(B963,1-364,0,364,1),$C$8),$A$8,IF(B963&lt;PERCENTILE(OFFSET(B963,1-364,0,364,1),$C$9),$A$9,IF(B963&lt;PERCENTILE(OFFSET(B963,1-364,0,364,1),$C$10),$A$10,IF(B963&lt;PERCENTILE(OFFSET(B963,1-364,0,364,1),$C$11),$A$11,$A$12))))),""),IF(_xlpm.initState="","",IF(_xlpm.oversold,_xlpm.pctOnly,_xlpm.initState)))</f>
        <v/>
      </c>
      <c r="F963" s="119" t="n"/>
      <c r="G963" s="120">
        <f>IF(OR(B963="",C963=""),"",IF(OR(特征计算_周度!B946&gt;$B$15,特征计算_周度!C946&gt;$B$15,特征计算_周度!G946&gt;$B$15,特征计算_周度!E946&gt;$B$15,特征计算_周度!F946&gt;$B$15),IF(特征计算_周度!B946&gt;$B$15,"VIX ","")&amp;IF(特征计算_周度!C946&gt;$B$15,"HY ","")&amp;IF(特征计算_周度!G946&gt;$B$15,"Sahm ","")&amp;IF(特征计算_周度!E946&gt;$B$15,"趋势 ","")&amp;IF(特征计算_周度!F946&gt;$B$15,"斜率",""),"—"))</f>
        <v/>
      </c>
      <c r="H963" s="120">
        <f>IF(OR(B963="",C963=""),"",_xlfn.LET(_xlpm.dev,原始数据_周度!G946,_xlpm.minDev,MIN(OFFSET(原始数据_周度!G946,1-$D$17,0,$D$17,1)),_xlpm.bounce,_xlpm.dev-_xlpm.minDev,IF(AND(ISNUMBER(_xlpm.dev),ISNUMBER(_xlpm.minDev),_xlpm.minDev&lt;=$B$17,_xlpm.bounce&gt;=$F$17),"✅ 触发","—")))</f>
        <v/>
      </c>
      <c r="I963" s="172">
        <f>IFERROR(IF(特征计算_周度!H963&gt;$I$3,MIN($I$4,MAX(-$I$5,(特征计算_周度!H963-$I$3)*$I$4)),0),"")</f>
        <v/>
      </c>
    </row>
    <row r="964">
      <c r="A964" s="117">
        <f>特征计算_周度!A947</f>
        <v/>
      </c>
      <c r="B964" s="171">
        <f>IFERROR($A$3*特征计算_周度!B964+$B$3*特征计算_周度!C964+$C$3*特征计算_周度!D964+$D$3*特征计算_周度!E964+$E$3*特征计算_周度!F964+$F$3*特征计算_周度!H964,"")</f>
        <v/>
      </c>
      <c r="C964" s="118">
        <f>IFERROR(PERCENTILE(OFFSET(B964,1-364,0,364,1),$C$7),"")</f>
        <v/>
      </c>
      <c r="D964" s="118">
        <f>IFERROR(PERCENTILE(OFFSET(B964,1-364,0,364,1),$C$11),"")</f>
        <v/>
      </c>
      <c r="E964" s="122">
        <f>_xlfn.LET(_xlpm.initState,IF(OR(B964="",C964=""),"",IF(OR(特征计算_周度!B947&gt;$B$15,特征计算_周度!C947&gt;$B$15,特征计算_周度!G947&gt;$B$15,特征计算_周度!E947&gt;$B$15,特征计算_周度!F947&gt;$B$15),$A$12,IFERROR(IF(B964&lt;PERCENTILE(OFFSET(B964,1-364,0,364,1),$C$7),$A$7,IF(B964&lt;PERCENTILE(OFFSET(B964,1-364,0,364,1),$C$8),$A$8,IF(B964&lt;PERCENTILE(OFFSET(B964,1-364,0,364,1),$C$9),$A$9,IF(B964&lt;PERCENTILE(OFFSET(B964,1-364,0,364,1),$C$10),$A$10,IF(B964&lt;PERCENTILE(OFFSET(B964,1-364,0,364,1),$C$11),$A$11,$A$12))))),""))),_xlpm.dev,原始数据_周度!G947,_xlpm.minDev,MIN(OFFSET(原始数据_周度!G947,1-$D$17,0,$D$17,1)),_xlpm.bounce,_xlpm.dev-_xlpm.minDev,_xlpm.oversold,AND(ISNUMBER(_xlpm.dev),ISNUMBER(_xlpm.minDev),_xlpm.minDev&lt;=$B$17,_xlpm.bounce&gt;=$F$17,OR(_xlpm.initState=$A$12,_xlpm.initState=$A$11,_xlpm.initState=$A$10)),_xlpm.pctOnly,IFERROR(IF(B964&lt;PERCENTILE(OFFSET(B964,1-364,0,364,1),$C$7),$A$7,IF(B964&lt;PERCENTILE(OFFSET(B964,1-364,0,364,1),$C$8),$A$8,IF(B964&lt;PERCENTILE(OFFSET(B964,1-364,0,364,1),$C$9),$A$9,IF(B964&lt;PERCENTILE(OFFSET(B964,1-364,0,364,1),$C$10),$A$10,IF(B964&lt;PERCENTILE(OFFSET(B964,1-364,0,364,1),$C$11),$A$11,$A$12))))),""),IF(_xlpm.initState="","",IF(_xlpm.oversold,_xlpm.pctOnly,_xlpm.initState)))</f>
        <v/>
      </c>
      <c r="F964" s="119" t="n"/>
      <c r="G964" s="120">
        <f>IF(OR(B964="",C964=""),"",IF(OR(特征计算_周度!B947&gt;$B$15,特征计算_周度!C947&gt;$B$15,特征计算_周度!G947&gt;$B$15,特征计算_周度!E947&gt;$B$15,特征计算_周度!F947&gt;$B$15),IF(特征计算_周度!B947&gt;$B$15,"VIX ","")&amp;IF(特征计算_周度!C947&gt;$B$15,"HY ","")&amp;IF(特征计算_周度!G947&gt;$B$15,"Sahm ","")&amp;IF(特征计算_周度!E947&gt;$B$15,"趋势 ","")&amp;IF(特征计算_周度!F947&gt;$B$15,"斜率",""),"—"))</f>
        <v/>
      </c>
      <c r="H964" s="120">
        <f>IF(OR(B964="",C964=""),"",_xlfn.LET(_xlpm.dev,原始数据_周度!G947,_xlpm.minDev,MIN(OFFSET(原始数据_周度!G947,1-$D$17,0,$D$17,1)),_xlpm.bounce,_xlpm.dev-_xlpm.minDev,IF(AND(ISNUMBER(_xlpm.dev),ISNUMBER(_xlpm.minDev),_xlpm.minDev&lt;=$B$17,_xlpm.bounce&gt;=$F$17),"✅ 触发","—")))</f>
        <v/>
      </c>
      <c r="I964" s="172">
        <f>IFERROR(IF(特征计算_周度!H964&gt;$I$3,MIN($I$4,MAX(-$I$5,(特征计算_周度!H964-$I$3)*$I$4)),0),"")</f>
        <v/>
      </c>
    </row>
    <row r="965">
      <c r="A965" s="117">
        <f>特征计算_周度!A948</f>
        <v/>
      </c>
      <c r="B965" s="171">
        <f>IFERROR($A$3*特征计算_周度!B965+$B$3*特征计算_周度!C965+$C$3*特征计算_周度!D965+$D$3*特征计算_周度!E965+$E$3*特征计算_周度!F965+$F$3*特征计算_周度!H965,"")</f>
        <v/>
      </c>
      <c r="C965" s="118">
        <f>IFERROR(PERCENTILE(OFFSET(B965,1-364,0,364,1),$C$7),"")</f>
        <v/>
      </c>
      <c r="D965" s="118">
        <f>IFERROR(PERCENTILE(OFFSET(B965,1-364,0,364,1),$C$11),"")</f>
        <v/>
      </c>
      <c r="E965" s="122">
        <f>_xlfn.LET(_xlpm.initState,IF(OR(B965="",C965=""),"",IF(OR(特征计算_周度!B948&gt;$B$15,特征计算_周度!C948&gt;$B$15,特征计算_周度!G948&gt;$B$15,特征计算_周度!E948&gt;$B$15,特征计算_周度!F948&gt;$B$15),$A$12,IFERROR(IF(B965&lt;PERCENTILE(OFFSET(B965,1-364,0,364,1),$C$7),$A$7,IF(B965&lt;PERCENTILE(OFFSET(B965,1-364,0,364,1),$C$8),$A$8,IF(B965&lt;PERCENTILE(OFFSET(B965,1-364,0,364,1),$C$9),$A$9,IF(B965&lt;PERCENTILE(OFFSET(B965,1-364,0,364,1),$C$10),$A$10,IF(B965&lt;PERCENTILE(OFFSET(B965,1-364,0,364,1),$C$11),$A$11,$A$12))))),""))),_xlpm.dev,原始数据_周度!G948,_xlpm.minDev,MIN(OFFSET(原始数据_周度!G948,1-$D$17,0,$D$17,1)),_xlpm.bounce,_xlpm.dev-_xlpm.minDev,_xlpm.oversold,AND(ISNUMBER(_xlpm.dev),ISNUMBER(_xlpm.minDev),_xlpm.minDev&lt;=$B$17,_xlpm.bounce&gt;=$F$17,OR(_xlpm.initState=$A$12,_xlpm.initState=$A$11,_xlpm.initState=$A$10)),_xlpm.pctOnly,IFERROR(IF(B965&lt;PERCENTILE(OFFSET(B965,1-364,0,364,1),$C$7),$A$7,IF(B965&lt;PERCENTILE(OFFSET(B965,1-364,0,364,1),$C$8),$A$8,IF(B965&lt;PERCENTILE(OFFSET(B965,1-364,0,364,1),$C$9),$A$9,IF(B965&lt;PERCENTILE(OFFSET(B965,1-364,0,364,1),$C$10),$A$10,IF(B965&lt;PERCENTILE(OFFSET(B965,1-364,0,364,1),$C$11),$A$11,$A$12))))),""),IF(_xlpm.initState="","",IF(_xlpm.oversold,_xlpm.pctOnly,_xlpm.initState)))</f>
        <v/>
      </c>
      <c r="F965" s="119" t="n"/>
      <c r="G965" s="120">
        <f>IF(OR(B965="",C965=""),"",IF(OR(特征计算_周度!B948&gt;$B$15,特征计算_周度!C948&gt;$B$15,特征计算_周度!G948&gt;$B$15,特征计算_周度!E948&gt;$B$15,特征计算_周度!F948&gt;$B$15),IF(特征计算_周度!B948&gt;$B$15,"VIX ","")&amp;IF(特征计算_周度!C948&gt;$B$15,"HY ","")&amp;IF(特征计算_周度!G948&gt;$B$15,"Sahm ","")&amp;IF(特征计算_周度!E948&gt;$B$15,"趋势 ","")&amp;IF(特征计算_周度!F948&gt;$B$15,"斜率",""),"—"))</f>
        <v/>
      </c>
      <c r="H965" s="120">
        <f>IF(OR(B965="",C965=""),"",_xlfn.LET(_xlpm.dev,原始数据_周度!G948,_xlpm.minDev,MIN(OFFSET(原始数据_周度!G948,1-$D$17,0,$D$17,1)),_xlpm.bounce,_xlpm.dev-_xlpm.minDev,IF(AND(ISNUMBER(_xlpm.dev),ISNUMBER(_xlpm.minDev),_xlpm.minDev&lt;=$B$17,_xlpm.bounce&gt;=$F$17),"✅ 触发","—")))</f>
        <v/>
      </c>
      <c r="I965" s="172">
        <f>IFERROR(IF(特征计算_周度!H965&gt;$I$3,MIN($I$4,MAX(-$I$5,(特征计算_周度!H965-$I$3)*$I$4)),0),"")</f>
        <v/>
      </c>
    </row>
    <row r="966">
      <c r="A966" s="117">
        <f>特征计算_周度!A949</f>
        <v/>
      </c>
      <c r="B966" s="171">
        <f>IFERROR($A$3*特征计算_周度!B966+$B$3*特征计算_周度!C966+$C$3*特征计算_周度!D966+$D$3*特征计算_周度!E966+$E$3*特征计算_周度!F966+$F$3*特征计算_周度!H966,"")</f>
        <v/>
      </c>
      <c r="C966" s="118">
        <f>IFERROR(PERCENTILE(OFFSET(B966,1-364,0,364,1),$C$7),"")</f>
        <v/>
      </c>
      <c r="D966" s="118">
        <f>IFERROR(PERCENTILE(OFFSET(B966,1-364,0,364,1),$C$11),"")</f>
        <v/>
      </c>
      <c r="E966" s="122">
        <f>_xlfn.LET(_xlpm.initState,IF(OR(B966="",C966=""),"",IF(OR(特征计算_周度!B949&gt;$B$15,特征计算_周度!C949&gt;$B$15,特征计算_周度!G949&gt;$B$15,特征计算_周度!E949&gt;$B$15,特征计算_周度!F949&gt;$B$15),$A$12,IFERROR(IF(B966&lt;PERCENTILE(OFFSET(B966,1-364,0,364,1),$C$7),$A$7,IF(B966&lt;PERCENTILE(OFFSET(B966,1-364,0,364,1),$C$8),$A$8,IF(B966&lt;PERCENTILE(OFFSET(B966,1-364,0,364,1),$C$9),$A$9,IF(B966&lt;PERCENTILE(OFFSET(B966,1-364,0,364,1),$C$10),$A$10,IF(B966&lt;PERCENTILE(OFFSET(B966,1-364,0,364,1),$C$11),$A$11,$A$12))))),""))),_xlpm.dev,原始数据_周度!G949,_xlpm.minDev,MIN(OFFSET(原始数据_周度!G949,1-$D$17,0,$D$17,1)),_xlpm.bounce,_xlpm.dev-_xlpm.minDev,_xlpm.oversold,AND(ISNUMBER(_xlpm.dev),ISNUMBER(_xlpm.minDev),_xlpm.minDev&lt;=$B$17,_xlpm.bounce&gt;=$F$17,OR(_xlpm.initState=$A$12,_xlpm.initState=$A$11,_xlpm.initState=$A$10)),_xlpm.pctOnly,IFERROR(IF(B966&lt;PERCENTILE(OFFSET(B966,1-364,0,364,1),$C$7),$A$7,IF(B966&lt;PERCENTILE(OFFSET(B966,1-364,0,364,1),$C$8),$A$8,IF(B966&lt;PERCENTILE(OFFSET(B966,1-364,0,364,1),$C$9),$A$9,IF(B966&lt;PERCENTILE(OFFSET(B966,1-364,0,364,1),$C$10),$A$10,IF(B966&lt;PERCENTILE(OFFSET(B966,1-364,0,364,1),$C$11),$A$11,$A$12))))),""),IF(_xlpm.initState="","",IF(_xlpm.oversold,_xlpm.pctOnly,_xlpm.initState)))</f>
        <v/>
      </c>
      <c r="F966" s="119" t="n"/>
      <c r="G966" s="120">
        <f>IF(OR(B966="",C966=""),"",IF(OR(特征计算_周度!B949&gt;$B$15,特征计算_周度!C949&gt;$B$15,特征计算_周度!G949&gt;$B$15,特征计算_周度!E949&gt;$B$15,特征计算_周度!F949&gt;$B$15),IF(特征计算_周度!B949&gt;$B$15,"VIX ","")&amp;IF(特征计算_周度!C949&gt;$B$15,"HY ","")&amp;IF(特征计算_周度!G949&gt;$B$15,"Sahm ","")&amp;IF(特征计算_周度!E949&gt;$B$15,"趋势 ","")&amp;IF(特征计算_周度!F949&gt;$B$15,"斜率",""),"—"))</f>
        <v/>
      </c>
      <c r="H966" s="120">
        <f>IF(OR(B966="",C966=""),"",_xlfn.LET(_xlpm.dev,原始数据_周度!G949,_xlpm.minDev,MIN(OFFSET(原始数据_周度!G949,1-$D$17,0,$D$17,1)),_xlpm.bounce,_xlpm.dev-_xlpm.minDev,IF(AND(ISNUMBER(_xlpm.dev),ISNUMBER(_xlpm.minDev),_xlpm.minDev&lt;=$B$17,_xlpm.bounce&gt;=$F$17),"✅ 触发","—")))</f>
        <v/>
      </c>
      <c r="I966" s="172">
        <f>IFERROR(IF(特征计算_周度!H966&gt;$I$3,MIN($I$4,MAX(-$I$5,(特征计算_周度!H966-$I$3)*$I$4)),0),"")</f>
        <v/>
      </c>
    </row>
    <row r="967">
      <c r="A967" s="117">
        <f>特征计算_周度!A950</f>
        <v/>
      </c>
      <c r="B967" s="171">
        <f>IFERROR($A$3*特征计算_周度!B967+$B$3*特征计算_周度!C967+$C$3*特征计算_周度!D967+$D$3*特征计算_周度!E967+$E$3*特征计算_周度!F967+$F$3*特征计算_周度!H967,"")</f>
        <v/>
      </c>
      <c r="C967" s="118">
        <f>IFERROR(PERCENTILE(OFFSET(B967,1-364,0,364,1),$C$7),"")</f>
        <v/>
      </c>
      <c r="D967" s="118">
        <f>IFERROR(PERCENTILE(OFFSET(B967,1-364,0,364,1),$C$11),"")</f>
        <v/>
      </c>
      <c r="E967" s="122">
        <f>_xlfn.LET(_xlpm.initState,IF(OR(B967="",C967=""),"",IF(OR(特征计算_周度!B950&gt;$B$15,特征计算_周度!C950&gt;$B$15,特征计算_周度!G950&gt;$B$15,特征计算_周度!E950&gt;$B$15,特征计算_周度!F950&gt;$B$15),$A$12,IFERROR(IF(B967&lt;PERCENTILE(OFFSET(B967,1-364,0,364,1),$C$7),$A$7,IF(B967&lt;PERCENTILE(OFFSET(B967,1-364,0,364,1),$C$8),$A$8,IF(B967&lt;PERCENTILE(OFFSET(B967,1-364,0,364,1),$C$9),$A$9,IF(B967&lt;PERCENTILE(OFFSET(B967,1-364,0,364,1),$C$10),$A$10,IF(B967&lt;PERCENTILE(OFFSET(B967,1-364,0,364,1),$C$11),$A$11,$A$12))))),""))),_xlpm.dev,原始数据_周度!G950,_xlpm.minDev,MIN(OFFSET(原始数据_周度!G950,1-$D$17,0,$D$17,1)),_xlpm.bounce,_xlpm.dev-_xlpm.minDev,_xlpm.oversold,AND(ISNUMBER(_xlpm.dev),ISNUMBER(_xlpm.minDev),_xlpm.minDev&lt;=$B$17,_xlpm.bounce&gt;=$F$17,OR(_xlpm.initState=$A$12,_xlpm.initState=$A$11,_xlpm.initState=$A$10)),_xlpm.pctOnly,IFERROR(IF(B967&lt;PERCENTILE(OFFSET(B967,1-364,0,364,1),$C$7),$A$7,IF(B967&lt;PERCENTILE(OFFSET(B967,1-364,0,364,1),$C$8),$A$8,IF(B967&lt;PERCENTILE(OFFSET(B967,1-364,0,364,1),$C$9),$A$9,IF(B967&lt;PERCENTILE(OFFSET(B967,1-364,0,364,1),$C$10),$A$10,IF(B967&lt;PERCENTILE(OFFSET(B967,1-364,0,364,1),$C$11),$A$11,$A$12))))),""),IF(_xlpm.initState="","",IF(_xlpm.oversold,_xlpm.pctOnly,_xlpm.initState)))</f>
        <v/>
      </c>
      <c r="F967" s="119" t="n"/>
      <c r="G967" s="120">
        <f>IF(OR(B967="",C967=""),"",IF(OR(特征计算_周度!B950&gt;$B$15,特征计算_周度!C950&gt;$B$15,特征计算_周度!G950&gt;$B$15,特征计算_周度!E950&gt;$B$15,特征计算_周度!F950&gt;$B$15),IF(特征计算_周度!B950&gt;$B$15,"VIX ","")&amp;IF(特征计算_周度!C950&gt;$B$15,"HY ","")&amp;IF(特征计算_周度!G950&gt;$B$15,"Sahm ","")&amp;IF(特征计算_周度!E950&gt;$B$15,"趋势 ","")&amp;IF(特征计算_周度!F950&gt;$B$15,"斜率",""),"—"))</f>
        <v/>
      </c>
      <c r="H967" s="120">
        <f>IF(OR(B967="",C967=""),"",_xlfn.LET(_xlpm.dev,原始数据_周度!G950,_xlpm.minDev,MIN(OFFSET(原始数据_周度!G950,1-$D$17,0,$D$17,1)),_xlpm.bounce,_xlpm.dev-_xlpm.minDev,IF(AND(ISNUMBER(_xlpm.dev),ISNUMBER(_xlpm.minDev),_xlpm.minDev&lt;=$B$17,_xlpm.bounce&gt;=$F$17),"✅ 触发","—")))</f>
        <v/>
      </c>
      <c r="I967" s="172">
        <f>IFERROR(IF(特征计算_周度!H967&gt;$I$3,MIN($I$4,MAX(-$I$5,(特征计算_周度!H967-$I$3)*$I$4)),0),"")</f>
        <v/>
      </c>
    </row>
    <row r="968">
      <c r="A968" s="117">
        <f>特征计算_周度!A951</f>
        <v/>
      </c>
      <c r="B968" s="171">
        <f>IFERROR($A$3*特征计算_周度!B968+$B$3*特征计算_周度!C968+$C$3*特征计算_周度!D968+$D$3*特征计算_周度!E968+$E$3*特征计算_周度!F968+$F$3*特征计算_周度!H968,"")</f>
        <v/>
      </c>
      <c r="C968" s="118">
        <f>IFERROR(PERCENTILE(OFFSET(B968,1-364,0,364,1),$C$7),"")</f>
        <v/>
      </c>
      <c r="D968" s="118">
        <f>IFERROR(PERCENTILE(OFFSET(B968,1-364,0,364,1),$C$11),"")</f>
        <v/>
      </c>
      <c r="E968" s="122">
        <f>_xlfn.LET(_xlpm.initState,IF(OR(B968="",C968=""),"",IF(OR(特征计算_周度!B951&gt;$B$15,特征计算_周度!C951&gt;$B$15,特征计算_周度!G951&gt;$B$15,特征计算_周度!E951&gt;$B$15,特征计算_周度!F951&gt;$B$15),$A$12,IFERROR(IF(B968&lt;PERCENTILE(OFFSET(B968,1-364,0,364,1),$C$7),$A$7,IF(B968&lt;PERCENTILE(OFFSET(B968,1-364,0,364,1),$C$8),$A$8,IF(B968&lt;PERCENTILE(OFFSET(B968,1-364,0,364,1),$C$9),$A$9,IF(B968&lt;PERCENTILE(OFFSET(B968,1-364,0,364,1),$C$10),$A$10,IF(B968&lt;PERCENTILE(OFFSET(B968,1-364,0,364,1),$C$11),$A$11,$A$12))))),""))),_xlpm.dev,原始数据_周度!G951,_xlpm.minDev,MIN(OFFSET(原始数据_周度!G951,1-$D$17,0,$D$17,1)),_xlpm.bounce,_xlpm.dev-_xlpm.minDev,_xlpm.oversold,AND(ISNUMBER(_xlpm.dev),ISNUMBER(_xlpm.minDev),_xlpm.minDev&lt;=$B$17,_xlpm.bounce&gt;=$F$17,OR(_xlpm.initState=$A$12,_xlpm.initState=$A$11,_xlpm.initState=$A$10)),_xlpm.pctOnly,IFERROR(IF(B968&lt;PERCENTILE(OFFSET(B968,1-364,0,364,1),$C$7),$A$7,IF(B968&lt;PERCENTILE(OFFSET(B968,1-364,0,364,1),$C$8),$A$8,IF(B968&lt;PERCENTILE(OFFSET(B968,1-364,0,364,1),$C$9),$A$9,IF(B968&lt;PERCENTILE(OFFSET(B968,1-364,0,364,1),$C$10),$A$10,IF(B968&lt;PERCENTILE(OFFSET(B968,1-364,0,364,1),$C$11),$A$11,$A$12))))),""),IF(_xlpm.initState="","",IF(_xlpm.oversold,_xlpm.pctOnly,_xlpm.initState)))</f>
        <v/>
      </c>
      <c r="F968" s="119" t="n"/>
      <c r="G968" s="120">
        <f>IF(OR(B968="",C968=""),"",IF(OR(特征计算_周度!B951&gt;$B$15,特征计算_周度!C951&gt;$B$15,特征计算_周度!G951&gt;$B$15,特征计算_周度!E951&gt;$B$15,特征计算_周度!F951&gt;$B$15),IF(特征计算_周度!B951&gt;$B$15,"VIX ","")&amp;IF(特征计算_周度!C951&gt;$B$15,"HY ","")&amp;IF(特征计算_周度!G951&gt;$B$15,"Sahm ","")&amp;IF(特征计算_周度!E951&gt;$B$15,"趋势 ","")&amp;IF(特征计算_周度!F951&gt;$B$15,"斜率",""),"—"))</f>
        <v/>
      </c>
      <c r="H968" s="120">
        <f>IF(OR(B968="",C968=""),"",_xlfn.LET(_xlpm.dev,原始数据_周度!G951,_xlpm.minDev,MIN(OFFSET(原始数据_周度!G951,1-$D$17,0,$D$17,1)),_xlpm.bounce,_xlpm.dev-_xlpm.minDev,IF(AND(ISNUMBER(_xlpm.dev),ISNUMBER(_xlpm.minDev),_xlpm.minDev&lt;=$B$17,_xlpm.bounce&gt;=$F$17),"✅ 触发","—")))</f>
        <v/>
      </c>
      <c r="I968" s="172">
        <f>IFERROR(IF(特征计算_周度!H968&gt;$I$3,MIN($I$4,MAX(-$I$5,(特征计算_周度!H968-$I$3)*$I$4)),0),"")</f>
        <v/>
      </c>
    </row>
    <row r="969">
      <c r="A969" s="117">
        <f>特征计算_周度!A952</f>
        <v/>
      </c>
      <c r="B969" s="171">
        <f>IFERROR($A$3*特征计算_周度!B969+$B$3*特征计算_周度!C969+$C$3*特征计算_周度!D969+$D$3*特征计算_周度!E969+$E$3*特征计算_周度!F969+$F$3*特征计算_周度!H969,"")</f>
        <v/>
      </c>
      <c r="C969" s="118">
        <f>IFERROR(PERCENTILE(OFFSET(B969,1-364,0,364,1),$C$7),"")</f>
        <v/>
      </c>
      <c r="D969" s="118">
        <f>IFERROR(PERCENTILE(OFFSET(B969,1-364,0,364,1),$C$11),"")</f>
        <v/>
      </c>
      <c r="E969" s="122">
        <f>_xlfn.LET(_xlpm.initState,IF(OR(B969="",C969=""),"",IF(OR(特征计算_周度!B952&gt;$B$15,特征计算_周度!C952&gt;$B$15,特征计算_周度!G952&gt;$B$15,特征计算_周度!E952&gt;$B$15,特征计算_周度!F952&gt;$B$15),$A$12,IFERROR(IF(B969&lt;PERCENTILE(OFFSET(B969,1-364,0,364,1),$C$7),$A$7,IF(B969&lt;PERCENTILE(OFFSET(B969,1-364,0,364,1),$C$8),$A$8,IF(B969&lt;PERCENTILE(OFFSET(B969,1-364,0,364,1),$C$9),$A$9,IF(B969&lt;PERCENTILE(OFFSET(B969,1-364,0,364,1),$C$10),$A$10,IF(B969&lt;PERCENTILE(OFFSET(B969,1-364,0,364,1),$C$11),$A$11,$A$12))))),""))),_xlpm.dev,原始数据_周度!G952,_xlpm.minDev,MIN(OFFSET(原始数据_周度!G952,1-$D$17,0,$D$17,1)),_xlpm.bounce,_xlpm.dev-_xlpm.minDev,_xlpm.oversold,AND(ISNUMBER(_xlpm.dev),ISNUMBER(_xlpm.minDev),_xlpm.minDev&lt;=$B$17,_xlpm.bounce&gt;=$F$17,OR(_xlpm.initState=$A$12,_xlpm.initState=$A$11,_xlpm.initState=$A$10)),_xlpm.pctOnly,IFERROR(IF(B969&lt;PERCENTILE(OFFSET(B969,1-364,0,364,1),$C$7),$A$7,IF(B969&lt;PERCENTILE(OFFSET(B969,1-364,0,364,1),$C$8),$A$8,IF(B969&lt;PERCENTILE(OFFSET(B969,1-364,0,364,1),$C$9),$A$9,IF(B969&lt;PERCENTILE(OFFSET(B969,1-364,0,364,1),$C$10),$A$10,IF(B969&lt;PERCENTILE(OFFSET(B969,1-364,0,364,1),$C$11),$A$11,$A$12))))),""),IF(_xlpm.initState="","",IF(_xlpm.oversold,_xlpm.pctOnly,_xlpm.initState)))</f>
        <v/>
      </c>
      <c r="F969" s="119" t="n"/>
      <c r="G969" s="120">
        <f>IF(OR(B969="",C969=""),"",IF(OR(特征计算_周度!B952&gt;$B$15,特征计算_周度!C952&gt;$B$15,特征计算_周度!G952&gt;$B$15,特征计算_周度!E952&gt;$B$15,特征计算_周度!F952&gt;$B$15),IF(特征计算_周度!B952&gt;$B$15,"VIX ","")&amp;IF(特征计算_周度!C952&gt;$B$15,"HY ","")&amp;IF(特征计算_周度!G952&gt;$B$15,"Sahm ","")&amp;IF(特征计算_周度!E952&gt;$B$15,"趋势 ","")&amp;IF(特征计算_周度!F952&gt;$B$15,"斜率",""),"—"))</f>
        <v/>
      </c>
      <c r="H969" s="120">
        <f>IF(OR(B969="",C969=""),"",_xlfn.LET(_xlpm.dev,原始数据_周度!G952,_xlpm.minDev,MIN(OFFSET(原始数据_周度!G952,1-$D$17,0,$D$17,1)),_xlpm.bounce,_xlpm.dev-_xlpm.minDev,IF(AND(ISNUMBER(_xlpm.dev),ISNUMBER(_xlpm.minDev),_xlpm.minDev&lt;=$B$17,_xlpm.bounce&gt;=$F$17),"✅ 触发","—")))</f>
        <v/>
      </c>
      <c r="I969" s="172">
        <f>IFERROR(IF(特征计算_周度!H969&gt;$I$3,MIN($I$4,MAX(-$I$5,(特征计算_周度!H969-$I$3)*$I$4)),0),"")</f>
        <v/>
      </c>
    </row>
    <row r="970">
      <c r="A970" s="117">
        <f>特征计算_周度!A953</f>
        <v/>
      </c>
      <c r="B970" s="171">
        <f>IFERROR($A$3*特征计算_周度!B970+$B$3*特征计算_周度!C970+$C$3*特征计算_周度!D970+$D$3*特征计算_周度!E970+$E$3*特征计算_周度!F970+$F$3*特征计算_周度!H970,"")</f>
        <v/>
      </c>
      <c r="C970" s="118">
        <f>IFERROR(PERCENTILE(OFFSET(B970,1-364,0,364,1),$C$7),"")</f>
        <v/>
      </c>
      <c r="D970" s="118">
        <f>IFERROR(PERCENTILE(OFFSET(B970,1-364,0,364,1),$C$11),"")</f>
        <v/>
      </c>
      <c r="E970" s="122">
        <f>_xlfn.LET(_xlpm.initState,IF(OR(B970="",C970=""),"",IF(OR(特征计算_周度!B953&gt;$B$15,特征计算_周度!C953&gt;$B$15,特征计算_周度!G953&gt;$B$15,特征计算_周度!E953&gt;$B$15,特征计算_周度!F953&gt;$B$15),$A$12,IFERROR(IF(B970&lt;PERCENTILE(OFFSET(B970,1-364,0,364,1),$C$7),$A$7,IF(B970&lt;PERCENTILE(OFFSET(B970,1-364,0,364,1),$C$8),$A$8,IF(B970&lt;PERCENTILE(OFFSET(B970,1-364,0,364,1),$C$9),$A$9,IF(B970&lt;PERCENTILE(OFFSET(B970,1-364,0,364,1),$C$10),$A$10,IF(B970&lt;PERCENTILE(OFFSET(B970,1-364,0,364,1),$C$11),$A$11,$A$12))))),""))),_xlpm.dev,原始数据_周度!G953,_xlpm.minDev,MIN(OFFSET(原始数据_周度!G953,1-$D$17,0,$D$17,1)),_xlpm.bounce,_xlpm.dev-_xlpm.minDev,_xlpm.oversold,AND(ISNUMBER(_xlpm.dev),ISNUMBER(_xlpm.minDev),_xlpm.minDev&lt;=$B$17,_xlpm.bounce&gt;=$F$17,OR(_xlpm.initState=$A$12,_xlpm.initState=$A$11,_xlpm.initState=$A$10)),_xlpm.pctOnly,IFERROR(IF(B970&lt;PERCENTILE(OFFSET(B970,1-364,0,364,1),$C$7),$A$7,IF(B970&lt;PERCENTILE(OFFSET(B970,1-364,0,364,1),$C$8),$A$8,IF(B970&lt;PERCENTILE(OFFSET(B970,1-364,0,364,1),$C$9),$A$9,IF(B970&lt;PERCENTILE(OFFSET(B970,1-364,0,364,1),$C$10),$A$10,IF(B970&lt;PERCENTILE(OFFSET(B970,1-364,0,364,1),$C$11),$A$11,$A$12))))),""),IF(_xlpm.initState="","",IF(_xlpm.oversold,_xlpm.pctOnly,_xlpm.initState)))</f>
        <v/>
      </c>
      <c r="F970" s="119" t="n"/>
      <c r="G970" s="120">
        <f>IF(OR(B970="",C970=""),"",IF(OR(特征计算_周度!B953&gt;$B$15,特征计算_周度!C953&gt;$B$15,特征计算_周度!G953&gt;$B$15,特征计算_周度!E953&gt;$B$15,特征计算_周度!F953&gt;$B$15),IF(特征计算_周度!B953&gt;$B$15,"VIX ","")&amp;IF(特征计算_周度!C953&gt;$B$15,"HY ","")&amp;IF(特征计算_周度!G953&gt;$B$15,"Sahm ","")&amp;IF(特征计算_周度!E953&gt;$B$15,"趋势 ","")&amp;IF(特征计算_周度!F953&gt;$B$15,"斜率",""),"—"))</f>
        <v/>
      </c>
      <c r="H970" s="120">
        <f>IF(OR(B970="",C970=""),"",_xlfn.LET(_xlpm.dev,原始数据_周度!G953,_xlpm.minDev,MIN(OFFSET(原始数据_周度!G953,1-$D$17,0,$D$17,1)),_xlpm.bounce,_xlpm.dev-_xlpm.minDev,IF(AND(ISNUMBER(_xlpm.dev),ISNUMBER(_xlpm.minDev),_xlpm.minDev&lt;=$B$17,_xlpm.bounce&gt;=$F$17),"✅ 触发","—")))</f>
        <v/>
      </c>
      <c r="I970" s="172">
        <f>IFERROR(IF(特征计算_周度!H970&gt;$I$3,MIN($I$4,MAX(-$I$5,(特征计算_周度!H970-$I$3)*$I$4)),0),"")</f>
        <v/>
      </c>
    </row>
    <row r="971">
      <c r="A971" s="117">
        <f>特征计算_周度!A954</f>
        <v/>
      </c>
      <c r="B971" s="171">
        <f>IFERROR($A$3*特征计算_周度!B971+$B$3*特征计算_周度!C971+$C$3*特征计算_周度!D971+$D$3*特征计算_周度!E971+$E$3*特征计算_周度!F971+$F$3*特征计算_周度!H971,"")</f>
        <v/>
      </c>
      <c r="C971" s="118">
        <f>IFERROR(PERCENTILE(OFFSET(B971,1-364,0,364,1),$C$7),"")</f>
        <v/>
      </c>
      <c r="D971" s="118">
        <f>IFERROR(PERCENTILE(OFFSET(B971,1-364,0,364,1),$C$11),"")</f>
        <v/>
      </c>
      <c r="E971" s="122">
        <f>_xlfn.LET(_xlpm.initState,IF(OR(B971="",C971=""),"",IF(OR(特征计算_周度!B954&gt;$B$15,特征计算_周度!C954&gt;$B$15,特征计算_周度!G954&gt;$B$15,特征计算_周度!E954&gt;$B$15,特征计算_周度!F954&gt;$B$15),$A$12,IFERROR(IF(B971&lt;PERCENTILE(OFFSET(B971,1-364,0,364,1),$C$7),$A$7,IF(B971&lt;PERCENTILE(OFFSET(B971,1-364,0,364,1),$C$8),$A$8,IF(B971&lt;PERCENTILE(OFFSET(B971,1-364,0,364,1),$C$9),$A$9,IF(B971&lt;PERCENTILE(OFFSET(B971,1-364,0,364,1),$C$10),$A$10,IF(B971&lt;PERCENTILE(OFFSET(B971,1-364,0,364,1),$C$11),$A$11,$A$12))))),""))),_xlpm.dev,原始数据_周度!G954,_xlpm.minDev,MIN(OFFSET(原始数据_周度!G954,1-$D$17,0,$D$17,1)),_xlpm.bounce,_xlpm.dev-_xlpm.minDev,_xlpm.oversold,AND(ISNUMBER(_xlpm.dev),ISNUMBER(_xlpm.minDev),_xlpm.minDev&lt;=$B$17,_xlpm.bounce&gt;=$F$17,OR(_xlpm.initState=$A$12,_xlpm.initState=$A$11,_xlpm.initState=$A$10)),_xlpm.pctOnly,IFERROR(IF(B971&lt;PERCENTILE(OFFSET(B971,1-364,0,364,1),$C$7),$A$7,IF(B971&lt;PERCENTILE(OFFSET(B971,1-364,0,364,1),$C$8),$A$8,IF(B971&lt;PERCENTILE(OFFSET(B971,1-364,0,364,1),$C$9),$A$9,IF(B971&lt;PERCENTILE(OFFSET(B971,1-364,0,364,1),$C$10),$A$10,IF(B971&lt;PERCENTILE(OFFSET(B971,1-364,0,364,1),$C$11),$A$11,$A$12))))),""),IF(_xlpm.initState="","",IF(_xlpm.oversold,_xlpm.pctOnly,_xlpm.initState)))</f>
        <v/>
      </c>
      <c r="F971" s="119" t="n"/>
      <c r="G971" s="120">
        <f>IF(OR(B971="",C971=""),"",IF(OR(特征计算_周度!B954&gt;$B$15,特征计算_周度!C954&gt;$B$15,特征计算_周度!G954&gt;$B$15,特征计算_周度!E954&gt;$B$15,特征计算_周度!F954&gt;$B$15),IF(特征计算_周度!B954&gt;$B$15,"VIX ","")&amp;IF(特征计算_周度!C954&gt;$B$15,"HY ","")&amp;IF(特征计算_周度!G954&gt;$B$15,"Sahm ","")&amp;IF(特征计算_周度!E954&gt;$B$15,"趋势 ","")&amp;IF(特征计算_周度!F954&gt;$B$15,"斜率",""),"—"))</f>
        <v/>
      </c>
      <c r="H971" s="120">
        <f>IF(OR(B971="",C971=""),"",_xlfn.LET(_xlpm.dev,原始数据_周度!G954,_xlpm.minDev,MIN(OFFSET(原始数据_周度!G954,1-$D$17,0,$D$17,1)),_xlpm.bounce,_xlpm.dev-_xlpm.minDev,IF(AND(ISNUMBER(_xlpm.dev),ISNUMBER(_xlpm.minDev),_xlpm.minDev&lt;=$B$17,_xlpm.bounce&gt;=$F$17),"✅ 触发","—")))</f>
        <v/>
      </c>
      <c r="I971" s="172">
        <f>IFERROR(IF(特征计算_周度!H971&gt;$I$3,MIN($I$4,MAX(-$I$5,(特征计算_周度!H971-$I$3)*$I$4)),0),"")</f>
        <v/>
      </c>
    </row>
    <row r="972">
      <c r="A972" s="117">
        <f>特征计算_周度!A955</f>
        <v/>
      </c>
      <c r="B972" s="171">
        <f>IFERROR($A$3*特征计算_周度!B972+$B$3*特征计算_周度!C972+$C$3*特征计算_周度!D972+$D$3*特征计算_周度!E972+$E$3*特征计算_周度!F972+$F$3*特征计算_周度!H972,"")</f>
        <v/>
      </c>
      <c r="C972" s="118">
        <f>IFERROR(PERCENTILE(OFFSET(B972,1-364,0,364,1),$C$7),"")</f>
        <v/>
      </c>
      <c r="D972" s="118">
        <f>IFERROR(PERCENTILE(OFFSET(B972,1-364,0,364,1),$C$11),"")</f>
        <v/>
      </c>
      <c r="E972" s="122">
        <f>_xlfn.LET(_xlpm.initState,IF(OR(B972="",C972=""),"",IF(OR(特征计算_周度!B955&gt;$B$15,特征计算_周度!C955&gt;$B$15,特征计算_周度!G955&gt;$B$15,特征计算_周度!E955&gt;$B$15,特征计算_周度!F955&gt;$B$15),$A$12,IFERROR(IF(B972&lt;PERCENTILE(OFFSET(B972,1-364,0,364,1),$C$7),$A$7,IF(B972&lt;PERCENTILE(OFFSET(B972,1-364,0,364,1),$C$8),$A$8,IF(B972&lt;PERCENTILE(OFFSET(B972,1-364,0,364,1),$C$9),$A$9,IF(B972&lt;PERCENTILE(OFFSET(B972,1-364,0,364,1),$C$10),$A$10,IF(B972&lt;PERCENTILE(OFFSET(B972,1-364,0,364,1),$C$11),$A$11,$A$12))))),""))),_xlpm.dev,原始数据_周度!G955,_xlpm.minDev,MIN(OFFSET(原始数据_周度!G955,1-$D$17,0,$D$17,1)),_xlpm.bounce,_xlpm.dev-_xlpm.minDev,_xlpm.oversold,AND(ISNUMBER(_xlpm.dev),ISNUMBER(_xlpm.minDev),_xlpm.minDev&lt;=$B$17,_xlpm.bounce&gt;=$F$17,OR(_xlpm.initState=$A$12,_xlpm.initState=$A$11,_xlpm.initState=$A$10)),_xlpm.pctOnly,IFERROR(IF(B972&lt;PERCENTILE(OFFSET(B972,1-364,0,364,1),$C$7),$A$7,IF(B972&lt;PERCENTILE(OFFSET(B972,1-364,0,364,1),$C$8),$A$8,IF(B972&lt;PERCENTILE(OFFSET(B972,1-364,0,364,1),$C$9),$A$9,IF(B972&lt;PERCENTILE(OFFSET(B972,1-364,0,364,1),$C$10),$A$10,IF(B972&lt;PERCENTILE(OFFSET(B972,1-364,0,364,1),$C$11),$A$11,$A$12))))),""),IF(_xlpm.initState="","",IF(_xlpm.oversold,_xlpm.pctOnly,_xlpm.initState)))</f>
        <v/>
      </c>
      <c r="F972" s="119" t="n"/>
      <c r="G972" s="120">
        <f>IF(OR(B972="",C972=""),"",IF(OR(特征计算_周度!B955&gt;$B$15,特征计算_周度!C955&gt;$B$15,特征计算_周度!G955&gt;$B$15,特征计算_周度!E955&gt;$B$15,特征计算_周度!F955&gt;$B$15),IF(特征计算_周度!B955&gt;$B$15,"VIX ","")&amp;IF(特征计算_周度!C955&gt;$B$15,"HY ","")&amp;IF(特征计算_周度!G955&gt;$B$15,"Sahm ","")&amp;IF(特征计算_周度!E955&gt;$B$15,"趋势 ","")&amp;IF(特征计算_周度!F955&gt;$B$15,"斜率",""),"—"))</f>
        <v/>
      </c>
      <c r="H972" s="120">
        <f>IF(OR(B972="",C972=""),"",_xlfn.LET(_xlpm.dev,原始数据_周度!G955,_xlpm.minDev,MIN(OFFSET(原始数据_周度!G955,1-$D$17,0,$D$17,1)),_xlpm.bounce,_xlpm.dev-_xlpm.minDev,IF(AND(ISNUMBER(_xlpm.dev),ISNUMBER(_xlpm.minDev),_xlpm.minDev&lt;=$B$17,_xlpm.bounce&gt;=$F$17),"✅ 触发","—")))</f>
        <v/>
      </c>
      <c r="I972" s="172">
        <f>IFERROR(IF(特征计算_周度!H972&gt;$I$3,MIN($I$4,MAX(-$I$5,(特征计算_周度!H972-$I$3)*$I$4)),0),"")</f>
        <v/>
      </c>
    </row>
    <row r="973">
      <c r="A973" s="117">
        <f>特征计算_周度!A956</f>
        <v/>
      </c>
      <c r="B973" s="171">
        <f>IFERROR($A$3*特征计算_周度!B973+$B$3*特征计算_周度!C973+$C$3*特征计算_周度!D973+$D$3*特征计算_周度!E973+$E$3*特征计算_周度!F973+$F$3*特征计算_周度!H973,"")</f>
        <v/>
      </c>
      <c r="C973" s="118">
        <f>IFERROR(PERCENTILE(OFFSET(B973,1-364,0,364,1),$C$7),"")</f>
        <v/>
      </c>
      <c r="D973" s="118">
        <f>IFERROR(PERCENTILE(OFFSET(B973,1-364,0,364,1),$C$11),"")</f>
        <v/>
      </c>
      <c r="E973" s="122">
        <f>_xlfn.LET(_xlpm.initState,IF(OR(B973="",C973=""),"",IF(OR(特征计算_周度!B956&gt;$B$15,特征计算_周度!C956&gt;$B$15,特征计算_周度!G956&gt;$B$15,特征计算_周度!E956&gt;$B$15,特征计算_周度!F956&gt;$B$15),$A$12,IFERROR(IF(B973&lt;PERCENTILE(OFFSET(B973,1-364,0,364,1),$C$7),$A$7,IF(B973&lt;PERCENTILE(OFFSET(B973,1-364,0,364,1),$C$8),$A$8,IF(B973&lt;PERCENTILE(OFFSET(B973,1-364,0,364,1),$C$9),$A$9,IF(B973&lt;PERCENTILE(OFFSET(B973,1-364,0,364,1),$C$10),$A$10,IF(B973&lt;PERCENTILE(OFFSET(B973,1-364,0,364,1),$C$11),$A$11,$A$12))))),""))),_xlpm.dev,原始数据_周度!G956,_xlpm.minDev,MIN(OFFSET(原始数据_周度!G956,1-$D$17,0,$D$17,1)),_xlpm.bounce,_xlpm.dev-_xlpm.minDev,_xlpm.oversold,AND(ISNUMBER(_xlpm.dev),ISNUMBER(_xlpm.minDev),_xlpm.minDev&lt;=$B$17,_xlpm.bounce&gt;=$F$17,OR(_xlpm.initState=$A$12,_xlpm.initState=$A$11,_xlpm.initState=$A$10)),_xlpm.pctOnly,IFERROR(IF(B973&lt;PERCENTILE(OFFSET(B973,1-364,0,364,1),$C$7),$A$7,IF(B973&lt;PERCENTILE(OFFSET(B973,1-364,0,364,1),$C$8),$A$8,IF(B973&lt;PERCENTILE(OFFSET(B973,1-364,0,364,1),$C$9),$A$9,IF(B973&lt;PERCENTILE(OFFSET(B973,1-364,0,364,1),$C$10),$A$10,IF(B973&lt;PERCENTILE(OFFSET(B973,1-364,0,364,1),$C$11),$A$11,$A$12))))),""),IF(_xlpm.initState="","",IF(_xlpm.oversold,_xlpm.pctOnly,_xlpm.initState)))</f>
        <v/>
      </c>
      <c r="F973" s="119" t="n"/>
      <c r="G973" s="120">
        <f>IF(OR(B973="",C973=""),"",IF(OR(特征计算_周度!B956&gt;$B$15,特征计算_周度!C956&gt;$B$15,特征计算_周度!G956&gt;$B$15,特征计算_周度!E956&gt;$B$15,特征计算_周度!F956&gt;$B$15),IF(特征计算_周度!B956&gt;$B$15,"VIX ","")&amp;IF(特征计算_周度!C956&gt;$B$15,"HY ","")&amp;IF(特征计算_周度!G956&gt;$B$15,"Sahm ","")&amp;IF(特征计算_周度!E956&gt;$B$15,"趋势 ","")&amp;IF(特征计算_周度!F956&gt;$B$15,"斜率",""),"—"))</f>
        <v/>
      </c>
      <c r="H973" s="120">
        <f>IF(OR(B973="",C973=""),"",_xlfn.LET(_xlpm.dev,原始数据_周度!G956,_xlpm.minDev,MIN(OFFSET(原始数据_周度!G956,1-$D$17,0,$D$17,1)),_xlpm.bounce,_xlpm.dev-_xlpm.minDev,IF(AND(ISNUMBER(_xlpm.dev),ISNUMBER(_xlpm.minDev),_xlpm.minDev&lt;=$B$17,_xlpm.bounce&gt;=$F$17),"✅ 触发","—")))</f>
        <v/>
      </c>
      <c r="I973" s="172">
        <f>IFERROR(IF(特征计算_周度!H973&gt;$I$3,MIN($I$4,MAX(-$I$5,(特征计算_周度!H973-$I$3)*$I$4)),0),"")</f>
        <v/>
      </c>
    </row>
    <row r="974">
      <c r="A974" s="117">
        <f>特征计算_周度!A957</f>
        <v/>
      </c>
      <c r="B974" s="171">
        <f>IFERROR($A$3*特征计算_周度!B974+$B$3*特征计算_周度!C974+$C$3*特征计算_周度!D974+$D$3*特征计算_周度!E974+$E$3*特征计算_周度!F974+$F$3*特征计算_周度!H974,"")</f>
        <v/>
      </c>
      <c r="C974" s="118">
        <f>IFERROR(PERCENTILE(OFFSET(B974,1-364,0,364,1),$C$7),"")</f>
        <v/>
      </c>
      <c r="D974" s="118">
        <f>IFERROR(PERCENTILE(OFFSET(B974,1-364,0,364,1),$C$11),"")</f>
        <v/>
      </c>
      <c r="E974" s="122">
        <f>_xlfn.LET(_xlpm.initState,IF(OR(B974="",C974=""),"",IF(OR(特征计算_周度!B957&gt;$B$15,特征计算_周度!C957&gt;$B$15,特征计算_周度!G957&gt;$B$15,特征计算_周度!E957&gt;$B$15,特征计算_周度!F957&gt;$B$15),$A$12,IFERROR(IF(B974&lt;PERCENTILE(OFFSET(B974,1-364,0,364,1),$C$7),$A$7,IF(B974&lt;PERCENTILE(OFFSET(B974,1-364,0,364,1),$C$8),$A$8,IF(B974&lt;PERCENTILE(OFFSET(B974,1-364,0,364,1),$C$9),$A$9,IF(B974&lt;PERCENTILE(OFFSET(B974,1-364,0,364,1),$C$10),$A$10,IF(B974&lt;PERCENTILE(OFFSET(B974,1-364,0,364,1),$C$11),$A$11,$A$12))))),""))),_xlpm.dev,原始数据_周度!G957,_xlpm.minDev,MIN(OFFSET(原始数据_周度!G957,1-$D$17,0,$D$17,1)),_xlpm.bounce,_xlpm.dev-_xlpm.minDev,_xlpm.oversold,AND(ISNUMBER(_xlpm.dev),ISNUMBER(_xlpm.minDev),_xlpm.minDev&lt;=$B$17,_xlpm.bounce&gt;=$F$17,OR(_xlpm.initState=$A$12,_xlpm.initState=$A$11,_xlpm.initState=$A$10)),_xlpm.pctOnly,IFERROR(IF(B974&lt;PERCENTILE(OFFSET(B974,1-364,0,364,1),$C$7),$A$7,IF(B974&lt;PERCENTILE(OFFSET(B974,1-364,0,364,1),$C$8),$A$8,IF(B974&lt;PERCENTILE(OFFSET(B974,1-364,0,364,1),$C$9),$A$9,IF(B974&lt;PERCENTILE(OFFSET(B974,1-364,0,364,1),$C$10),$A$10,IF(B974&lt;PERCENTILE(OFFSET(B974,1-364,0,364,1),$C$11),$A$11,$A$12))))),""),IF(_xlpm.initState="","",IF(_xlpm.oversold,_xlpm.pctOnly,_xlpm.initState)))</f>
        <v/>
      </c>
      <c r="F974" s="119" t="n"/>
      <c r="G974" s="120">
        <f>IF(OR(B974="",C974=""),"",IF(OR(特征计算_周度!B957&gt;$B$15,特征计算_周度!C957&gt;$B$15,特征计算_周度!G957&gt;$B$15,特征计算_周度!E957&gt;$B$15,特征计算_周度!F957&gt;$B$15),IF(特征计算_周度!B957&gt;$B$15,"VIX ","")&amp;IF(特征计算_周度!C957&gt;$B$15,"HY ","")&amp;IF(特征计算_周度!G957&gt;$B$15,"Sahm ","")&amp;IF(特征计算_周度!E957&gt;$B$15,"趋势 ","")&amp;IF(特征计算_周度!F957&gt;$B$15,"斜率",""),"—"))</f>
        <v/>
      </c>
      <c r="H974" s="120">
        <f>IF(OR(B974="",C974=""),"",_xlfn.LET(_xlpm.dev,原始数据_周度!G957,_xlpm.minDev,MIN(OFFSET(原始数据_周度!G957,1-$D$17,0,$D$17,1)),_xlpm.bounce,_xlpm.dev-_xlpm.minDev,IF(AND(ISNUMBER(_xlpm.dev),ISNUMBER(_xlpm.minDev),_xlpm.minDev&lt;=$B$17,_xlpm.bounce&gt;=$F$17),"✅ 触发","—")))</f>
        <v/>
      </c>
      <c r="I974" s="172">
        <f>IFERROR(IF(特征计算_周度!H974&gt;$I$3,MIN($I$4,MAX(-$I$5,(特征计算_周度!H974-$I$3)*$I$4)),0),"")</f>
        <v/>
      </c>
    </row>
    <row r="975">
      <c r="A975" s="117">
        <f>特征计算_周度!A958</f>
        <v/>
      </c>
      <c r="B975" s="171">
        <f>IFERROR($A$3*特征计算_周度!B975+$B$3*特征计算_周度!C975+$C$3*特征计算_周度!D975+$D$3*特征计算_周度!E975+$E$3*特征计算_周度!F975+$F$3*特征计算_周度!H975,"")</f>
        <v/>
      </c>
      <c r="C975" s="118">
        <f>IFERROR(PERCENTILE(OFFSET(B975,1-364,0,364,1),$C$7),"")</f>
        <v/>
      </c>
      <c r="D975" s="118">
        <f>IFERROR(PERCENTILE(OFFSET(B975,1-364,0,364,1),$C$11),"")</f>
        <v/>
      </c>
      <c r="E975" s="122">
        <f>_xlfn.LET(_xlpm.initState,IF(OR(B975="",C975=""),"",IF(OR(特征计算_周度!B958&gt;$B$15,特征计算_周度!C958&gt;$B$15,特征计算_周度!G958&gt;$B$15,特征计算_周度!E958&gt;$B$15,特征计算_周度!F958&gt;$B$15),$A$12,IFERROR(IF(B975&lt;PERCENTILE(OFFSET(B975,1-364,0,364,1),$C$7),$A$7,IF(B975&lt;PERCENTILE(OFFSET(B975,1-364,0,364,1),$C$8),$A$8,IF(B975&lt;PERCENTILE(OFFSET(B975,1-364,0,364,1),$C$9),$A$9,IF(B975&lt;PERCENTILE(OFFSET(B975,1-364,0,364,1),$C$10),$A$10,IF(B975&lt;PERCENTILE(OFFSET(B975,1-364,0,364,1),$C$11),$A$11,$A$12))))),""))),_xlpm.dev,原始数据_周度!G958,_xlpm.minDev,MIN(OFFSET(原始数据_周度!G958,1-$D$17,0,$D$17,1)),_xlpm.bounce,_xlpm.dev-_xlpm.minDev,_xlpm.oversold,AND(ISNUMBER(_xlpm.dev),ISNUMBER(_xlpm.minDev),_xlpm.minDev&lt;=$B$17,_xlpm.bounce&gt;=$F$17,OR(_xlpm.initState=$A$12,_xlpm.initState=$A$11,_xlpm.initState=$A$10)),_xlpm.pctOnly,IFERROR(IF(B975&lt;PERCENTILE(OFFSET(B975,1-364,0,364,1),$C$7),$A$7,IF(B975&lt;PERCENTILE(OFFSET(B975,1-364,0,364,1),$C$8),$A$8,IF(B975&lt;PERCENTILE(OFFSET(B975,1-364,0,364,1),$C$9),$A$9,IF(B975&lt;PERCENTILE(OFFSET(B975,1-364,0,364,1),$C$10),$A$10,IF(B975&lt;PERCENTILE(OFFSET(B975,1-364,0,364,1),$C$11),$A$11,$A$12))))),""),IF(_xlpm.initState="","",IF(_xlpm.oversold,_xlpm.pctOnly,_xlpm.initState)))</f>
        <v/>
      </c>
      <c r="F975" s="119" t="n"/>
      <c r="G975" s="120">
        <f>IF(OR(B975="",C975=""),"",IF(OR(特征计算_周度!B958&gt;$B$15,特征计算_周度!C958&gt;$B$15,特征计算_周度!G958&gt;$B$15,特征计算_周度!E958&gt;$B$15,特征计算_周度!F958&gt;$B$15),IF(特征计算_周度!B958&gt;$B$15,"VIX ","")&amp;IF(特征计算_周度!C958&gt;$B$15,"HY ","")&amp;IF(特征计算_周度!G958&gt;$B$15,"Sahm ","")&amp;IF(特征计算_周度!E958&gt;$B$15,"趋势 ","")&amp;IF(特征计算_周度!F958&gt;$B$15,"斜率",""),"—"))</f>
        <v/>
      </c>
      <c r="H975" s="120">
        <f>IF(OR(B975="",C975=""),"",_xlfn.LET(_xlpm.dev,原始数据_周度!G958,_xlpm.minDev,MIN(OFFSET(原始数据_周度!G958,1-$D$17,0,$D$17,1)),_xlpm.bounce,_xlpm.dev-_xlpm.minDev,IF(AND(ISNUMBER(_xlpm.dev),ISNUMBER(_xlpm.minDev),_xlpm.minDev&lt;=$B$17,_xlpm.bounce&gt;=$F$17),"✅ 触发","—")))</f>
        <v/>
      </c>
      <c r="I975" s="172">
        <f>IFERROR(IF(特征计算_周度!H975&gt;$I$3,MIN($I$4,MAX(-$I$5,(特征计算_周度!H975-$I$3)*$I$4)),0),"")</f>
        <v/>
      </c>
    </row>
    <row r="976">
      <c r="A976" s="117">
        <f>特征计算_周度!A959</f>
        <v/>
      </c>
      <c r="B976" s="171">
        <f>IFERROR($A$3*特征计算_周度!B976+$B$3*特征计算_周度!C976+$C$3*特征计算_周度!D976+$D$3*特征计算_周度!E976+$E$3*特征计算_周度!F976+$F$3*特征计算_周度!H976,"")</f>
        <v/>
      </c>
      <c r="C976" s="118">
        <f>IFERROR(PERCENTILE(OFFSET(B976,1-364,0,364,1),$C$7),"")</f>
        <v/>
      </c>
      <c r="D976" s="118">
        <f>IFERROR(PERCENTILE(OFFSET(B976,1-364,0,364,1),$C$11),"")</f>
        <v/>
      </c>
      <c r="E976" s="122">
        <f>_xlfn.LET(_xlpm.initState,IF(OR(B976="",C976=""),"",IF(OR(特征计算_周度!B959&gt;$B$15,特征计算_周度!C959&gt;$B$15,特征计算_周度!G959&gt;$B$15,特征计算_周度!E959&gt;$B$15,特征计算_周度!F959&gt;$B$15),$A$12,IFERROR(IF(B976&lt;PERCENTILE(OFFSET(B976,1-364,0,364,1),$C$7),$A$7,IF(B976&lt;PERCENTILE(OFFSET(B976,1-364,0,364,1),$C$8),$A$8,IF(B976&lt;PERCENTILE(OFFSET(B976,1-364,0,364,1),$C$9),$A$9,IF(B976&lt;PERCENTILE(OFFSET(B976,1-364,0,364,1),$C$10),$A$10,IF(B976&lt;PERCENTILE(OFFSET(B976,1-364,0,364,1),$C$11),$A$11,$A$12))))),""))),_xlpm.dev,原始数据_周度!G959,_xlpm.minDev,MIN(OFFSET(原始数据_周度!G959,1-$D$17,0,$D$17,1)),_xlpm.bounce,_xlpm.dev-_xlpm.minDev,_xlpm.oversold,AND(ISNUMBER(_xlpm.dev),ISNUMBER(_xlpm.minDev),_xlpm.minDev&lt;=$B$17,_xlpm.bounce&gt;=$F$17,OR(_xlpm.initState=$A$12,_xlpm.initState=$A$11,_xlpm.initState=$A$10)),_xlpm.pctOnly,IFERROR(IF(B976&lt;PERCENTILE(OFFSET(B976,1-364,0,364,1),$C$7),$A$7,IF(B976&lt;PERCENTILE(OFFSET(B976,1-364,0,364,1),$C$8),$A$8,IF(B976&lt;PERCENTILE(OFFSET(B976,1-364,0,364,1),$C$9),$A$9,IF(B976&lt;PERCENTILE(OFFSET(B976,1-364,0,364,1),$C$10),$A$10,IF(B976&lt;PERCENTILE(OFFSET(B976,1-364,0,364,1),$C$11),$A$11,$A$12))))),""),IF(_xlpm.initState="","",IF(_xlpm.oversold,_xlpm.pctOnly,_xlpm.initState)))</f>
        <v/>
      </c>
      <c r="F976" s="119" t="n"/>
      <c r="G976" s="120">
        <f>IF(OR(B976="",C976=""),"",IF(OR(特征计算_周度!B959&gt;$B$15,特征计算_周度!C959&gt;$B$15,特征计算_周度!G959&gt;$B$15,特征计算_周度!E959&gt;$B$15,特征计算_周度!F959&gt;$B$15),IF(特征计算_周度!B959&gt;$B$15,"VIX ","")&amp;IF(特征计算_周度!C959&gt;$B$15,"HY ","")&amp;IF(特征计算_周度!G959&gt;$B$15,"Sahm ","")&amp;IF(特征计算_周度!E959&gt;$B$15,"趋势 ","")&amp;IF(特征计算_周度!F959&gt;$B$15,"斜率",""),"—"))</f>
        <v/>
      </c>
      <c r="H976" s="120">
        <f>IF(OR(B976="",C976=""),"",_xlfn.LET(_xlpm.dev,原始数据_周度!G959,_xlpm.minDev,MIN(OFFSET(原始数据_周度!G959,1-$D$17,0,$D$17,1)),_xlpm.bounce,_xlpm.dev-_xlpm.minDev,IF(AND(ISNUMBER(_xlpm.dev),ISNUMBER(_xlpm.minDev),_xlpm.minDev&lt;=$B$17,_xlpm.bounce&gt;=$F$17),"✅ 触发","—")))</f>
        <v/>
      </c>
      <c r="I976" s="172">
        <f>IFERROR(IF(特征计算_周度!H976&gt;$I$3,MIN($I$4,MAX(-$I$5,(特征计算_周度!H976-$I$3)*$I$4)),0),"")</f>
        <v/>
      </c>
    </row>
    <row r="977">
      <c r="A977" s="117">
        <f>特征计算_周度!A960</f>
        <v/>
      </c>
      <c r="B977" s="171">
        <f>IFERROR($A$3*特征计算_周度!B977+$B$3*特征计算_周度!C977+$C$3*特征计算_周度!D977+$D$3*特征计算_周度!E977+$E$3*特征计算_周度!F977+$F$3*特征计算_周度!H977,"")</f>
        <v/>
      </c>
      <c r="C977" s="118">
        <f>IFERROR(PERCENTILE(OFFSET(B977,1-364,0,364,1),$C$7),"")</f>
        <v/>
      </c>
      <c r="D977" s="118">
        <f>IFERROR(PERCENTILE(OFFSET(B977,1-364,0,364,1),$C$11),"")</f>
        <v/>
      </c>
      <c r="E977" s="122">
        <f>_xlfn.LET(_xlpm.initState,IF(OR(B977="",C977=""),"",IF(OR(特征计算_周度!B960&gt;$B$15,特征计算_周度!C960&gt;$B$15,特征计算_周度!G960&gt;$B$15,特征计算_周度!E960&gt;$B$15,特征计算_周度!F960&gt;$B$15),$A$12,IFERROR(IF(B977&lt;PERCENTILE(OFFSET(B977,1-364,0,364,1),$C$7),$A$7,IF(B977&lt;PERCENTILE(OFFSET(B977,1-364,0,364,1),$C$8),$A$8,IF(B977&lt;PERCENTILE(OFFSET(B977,1-364,0,364,1),$C$9),$A$9,IF(B977&lt;PERCENTILE(OFFSET(B977,1-364,0,364,1),$C$10),$A$10,IF(B977&lt;PERCENTILE(OFFSET(B977,1-364,0,364,1),$C$11),$A$11,$A$12))))),""))),_xlpm.dev,原始数据_周度!G960,_xlpm.minDev,MIN(OFFSET(原始数据_周度!G960,1-$D$17,0,$D$17,1)),_xlpm.bounce,_xlpm.dev-_xlpm.minDev,_xlpm.oversold,AND(ISNUMBER(_xlpm.dev),ISNUMBER(_xlpm.minDev),_xlpm.minDev&lt;=$B$17,_xlpm.bounce&gt;=$F$17,OR(_xlpm.initState=$A$12,_xlpm.initState=$A$11,_xlpm.initState=$A$10)),_xlpm.pctOnly,IFERROR(IF(B977&lt;PERCENTILE(OFFSET(B977,1-364,0,364,1),$C$7),$A$7,IF(B977&lt;PERCENTILE(OFFSET(B977,1-364,0,364,1),$C$8),$A$8,IF(B977&lt;PERCENTILE(OFFSET(B977,1-364,0,364,1),$C$9),$A$9,IF(B977&lt;PERCENTILE(OFFSET(B977,1-364,0,364,1),$C$10),$A$10,IF(B977&lt;PERCENTILE(OFFSET(B977,1-364,0,364,1),$C$11),$A$11,$A$12))))),""),IF(_xlpm.initState="","",IF(_xlpm.oversold,_xlpm.pctOnly,_xlpm.initState)))</f>
        <v/>
      </c>
      <c r="F977" s="119" t="n"/>
      <c r="G977" s="120">
        <f>IF(OR(B977="",C977=""),"",IF(OR(特征计算_周度!B960&gt;$B$15,特征计算_周度!C960&gt;$B$15,特征计算_周度!G960&gt;$B$15,特征计算_周度!E960&gt;$B$15,特征计算_周度!F960&gt;$B$15),IF(特征计算_周度!B960&gt;$B$15,"VIX ","")&amp;IF(特征计算_周度!C960&gt;$B$15,"HY ","")&amp;IF(特征计算_周度!G960&gt;$B$15,"Sahm ","")&amp;IF(特征计算_周度!E960&gt;$B$15,"趋势 ","")&amp;IF(特征计算_周度!F960&gt;$B$15,"斜率",""),"—"))</f>
        <v/>
      </c>
      <c r="H977" s="120">
        <f>IF(OR(B977="",C977=""),"",_xlfn.LET(_xlpm.dev,原始数据_周度!G960,_xlpm.minDev,MIN(OFFSET(原始数据_周度!G960,1-$D$17,0,$D$17,1)),_xlpm.bounce,_xlpm.dev-_xlpm.minDev,IF(AND(ISNUMBER(_xlpm.dev),ISNUMBER(_xlpm.minDev),_xlpm.minDev&lt;=$B$17,_xlpm.bounce&gt;=$F$17),"✅ 触发","—")))</f>
        <v/>
      </c>
      <c r="I977" s="172">
        <f>IFERROR(IF(特征计算_周度!H977&gt;$I$3,MIN($I$4,MAX(-$I$5,(特征计算_周度!H977-$I$3)*$I$4)),0),"")</f>
        <v/>
      </c>
    </row>
    <row r="978">
      <c r="A978" s="117">
        <f>特征计算_周度!A961</f>
        <v/>
      </c>
      <c r="B978" s="171">
        <f>IFERROR($A$3*特征计算_周度!B978+$B$3*特征计算_周度!C978+$C$3*特征计算_周度!D978+$D$3*特征计算_周度!E978+$E$3*特征计算_周度!F978+$F$3*特征计算_周度!H978,"")</f>
        <v/>
      </c>
      <c r="C978" s="118">
        <f>IFERROR(PERCENTILE(OFFSET(B978,1-364,0,364,1),$C$7),"")</f>
        <v/>
      </c>
      <c r="D978" s="118">
        <f>IFERROR(PERCENTILE(OFFSET(B978,1-364,0,364,1),$C$11),"")</f>
        <v/>
      </c>
      <c r="E978" s="122">
        <f>_xlfn.LET(_xlpm.initState,IF(OR(B978="",C978=""),"",IF(OR(特征计算_周度!B961&gt;$B$15,特征计算_周度!C961&gt;$B$15,特征计算_周度!G961&gt;$B$15,特征计算_周度!E961&gt;$B$15,特征计算_周度!F961&gt;$B$15),$A$12,IFERROR(IF(B978&lt;PERCENTILE(OFFSET(B978,1-364,0,364,1),$C$7),$A$7,IF(B978&lt;PERCENTILE(OFFSET(B978,1-364,0,364,1),$C$8),$A$8,IF(B978&lt;PERCENTILE(OFFSET(B978,1-364,0,364,1),$C$9),$A$9,IF(B978&lt;PERCENTILE(OFFSET(B978,1-364,0,364,1),$C$10),$A$10,IF(B978&lt;PERCENTILE(OFFSET(B978,1-364,0,364,1),$C$11),$A$11,$A$12))))),""))),_xlpm.dev,原始数据_周度!G961,_xlpm.minDev,MIN(OFFSET(原始数据_周度!G961,1-$D$17,0,$D$17,1)),_xlpm.bounce,_xlpm.dev-_xlpm.minDev,_xlpm.oversold,AND(ISNUMBER(_xlpm.dev),ISNUMBER(_xlpm.minDev),_xlpm.minDev&lt;=$B$17,_xlpm.bounce&gt;=$F$17,OR(_xlpm.initState=$A$12,_xlpm.initState=$A$11,_xlpm.initState=$A$10)),_xlpm.pctOnly,IFERROR(IF(B978&lt;PERCENTILE(OFFSET(B978,1-364,0,364,1),$C$7),$A$7,IF(B978&lt;PERCENTILE(OFFSET(B978,1-364,0,364,1),$C$8),$A$8,IF(B978&lt;PERCENTILE(OFFSET(B978,1-364,0,364,1),$C$9),$A$9,IF(B978&lt;PERCENTILE(OFFSET(B978,1-364,0,364,1),$C$10),$A$10,IF(B978&lt;PERCENTILE(OFFSET(B978,1-364,0,364,1),$C$11),$A$11,$A$12))))),""),IF(_xlpm.initState="","",IF(_xlpm.oversold,_xlpm.pctOnly,_xlpm.initState)))</f>
        <v/>
      </c>
      <c r="F978" s="119" t="n"/>
      <c r="G978" s="120">
        <f>IF(OR(B978="",C978=""),"",IF(OR(特征计算_周度!B961&gt;$B$15,特征计算_周度!C961&gt;$B$15,特征计算_周度!G961&gt;$B$15,特征计算_周度!E961&gt;$B$15,特征计算_周度!F961&gt;$B$15),IF(特征计算_周度!B961&gt;$B$15,"VIX ","")&amp;IF(特征计算_周度!C961&gt;$B$15,"HY ","")&amp;IF(特征计算_周度!G961&gt;$B$15,"Sahm ","")&amp;IF(特征计算_周度!E961&gt;$B$15,"趋势 ","")&amp;IF(特征计算_周度!F961&gt;$B$15,"斜率",""),"—"))</f>
        <v/>
      </c>
      <c r="H978" s="120">
        <f>IF(OR(B978="",C978=""),"",_xlfn.LET(_xlpm.dev,原始数据_周度!G961,_xlpm.minDev,MIN(OFFSET(原始数据_周度!G961,1-$D$17,0,$D$17,1)),_xlpm.bounce,_xlpm.dev-_xlpm.minDev,IF(AND(ISNUMBER(_xlpm.dev),ISNUMBER(_xlpm.minDev),_xlpm.minDev&lt;=$B$17,_xlpm.bounce&gt;=$F$17),"✅ 触发","—")))</f>
        <v/>
      </c>
      <c r="I978" s="172">
        <f>IFERROR(IF(特征计算_周度!H978&gt;$I$3,MIN($I$4,MAX(-$I$5,(特征计算_周度!H978-$I$3)*$I$4)),0),"")</f>
        <v/>
      </c>
    </row>
    <row r="979">
      <c r="A979" s="117">
        <f>特征计算_周度!A962</f>
        <v/>
      </c>
      <c r="B979" s="171">
        <f>IFERROR($A$3*特征计算_周度!B979+$B$3*特征计算_周度!C979+$C$3*特征计算_周度!D979+$D$3*特征计算_周度!E979+$E$3*特征计算_周度!F979+$F$3*特征计算_周度!H979,"")</f>
        <v/>
      </c>
      <c r="C979" s="118">
        <f>IFERROR(PERCENTILE(OFFSET(B979,1-364,0,364,1),$C$7),"")</f>
        <v/>
      </c>
      <c r="D979" s="118">
        <f>IFERROR(PERCENTILE(OFFSET(B979,1-364,0,364,1),$C$11),"")</f>
        <v/>
      </c>
      <c r="E979" s="122">
        <f>_xlfn.LET(_xlpm.initState,IF(OR(B979="",C979=""),"",IF(OR(特征计算_周度!B962&gt;$B$15,特征计算_周度!C962&gt;$B$15,特征计算_周度!G962&gt;$B$15,特征计算_周度!E962&gt;$B$15,特征计算_周度!F962&gt;$B$15),$A$12,IFERROR(IF(B979&lt;PERCENTILE(OFFSET(B979,1-364,0,364,1),$C$7),$A$7,IF(B979&lt;PERCENTILE(OFFSET(B979,1-364,0,364,1),$C$8),$A$8,IF(B979&lt;PERCENTILE(OFFSET(B979,1-364,0,364,1),$C$9),$A$9,IF(B979&lt;PERCENTILE(OFFSET(B979,1-364,0,364,1),$C$10),$A$10,IF(B979&lt;PERCENTILE(OFFSET(B979,1-364,0,364,1),$C$11),$A$11,$A$12))))),""))),_xlpm.dev,原始数据_周度!G962,_xlpm.minDev,MIN(OFFSET(原始数据_周度!G962,1-$D$17,0,$D$17,1)),_xlpm.bounce,_xlpm.dev-_xlpm.minDev,_xlpm.oversold,AND(ISNUMBER(_xlpm.dev),ISNUMBER(_xlpm.minDev),_xlpm.minDev&lt;=$B$17,_xlpm.bounce&gt;=$F$17,OR(_xlpm.initState=$A$12,_xlpm.initState=$A$11,_xlpm.initState=$A$10)),_xlpm.pctOnly,IFERROR(IF(B979&lt;PERCENTILE(OFFSET(B979,1-364,0,364,1),$C$7),$A$7,IF(B979&lt;PERCENTILE(OFFSET(B979,1-364,0,364,1),$C$8),$A$8,IF(B979&lt;PERCENTILE(OFFSET(B979,1-364,0,364,1),$C$9),$A$9,IF(B979&lt;PERCENTILE(OFFSET(B979,1-364,0,364,1),$C$10),$A$10,IF(B979&lt;PERCENTILE(OFFSET(B979,1-364,0,364,1),$C$11),$A$11,$A$12))))),""),IF(_xlpm.initState="","",IF(_xlpm.oversold,_xlpm.pctOnly,_xlpm.initState)))</f>
        <v/>
      </c>
      <c r="F979" s="119" t="n"/>
      <c r="G979" s="120">
        <f>IF(OR(B979="",C979=""),"",IF(OR(特征计算_周度!B962&gt;$B$15,特征计算_周度!C962&gt;$B$15,特征计算_周度!G962&gt;$B$15,特征计算_周度!E962&gt;$B$15,特征计算_周度!F962&gt;$B$15),IF(特征计算_周度!B962&gt;$B$15,"VIX ","")&amp;IF(特征计算_周度!C962&gt;$B$15,"HY ","")&amp;IF(特征计算_周度!G962&gt;$B$15,"Sahm ","")&amp;IF(特征计算_周度!E962&gt;$B$15,"趋势 ","")&amp;IF(特征计算_周度!F962&gt;$B$15,"斜率",""),"—"))</f>
        <v/>
      </c>
      <c r="H979" s="120">
        <f>IF(OR(B979="",C979=""),"",_xlfn.LET(_xlpm.dev,原始数据_周度!G962,_xlpm.minDev,MIN(OFFSET(原始数据_周度!G962,1-$D$17,0,$D$17,1)),_xlpm.bounce,_xlpm.dev-_xlpm.minDev,IF(AND(ISNUMBER(_xlpm.dev),ISNUMBER(_xlpm.minDev),_xlpm.minDev&lt;=$B$17,_xlpm.bounce&gt;=$F$17),"✅ 触发","—")))</f>
        <v/>
      </c>
      <c r="I979" s="172">
        <f>IFERROR(IF(特征计算_周度!H979&gt;$I$3,MIN($I$4,MAX(-$I$5,(特征计算_周度!H979-$I$3)*$I$4)),0),"")</f>
        <v/>
      </c>
    </row>
    <row r="980">
      <c r="A980" s="117">
        <f>特征计算_周度!A963</f>
        <v/>
      </c>
      <c r="B980" s="171">
        <f>IFERROR($A$3*特征计算_周度!B980+$B$3*特征计算_周度!C980+$C$3*特征计算_周度!D980+$D$3*特征计算_周度!E980+$E$3*特征计算_周度!F980+$F$3*特征计算_周度!H980,"")</f>
        <v/>
      </c>
      <c r="C980" s="118">
        <f>IFERROR(PERCENTILE(OFFSET(B980,1-364,0,364,1),$C$7),"")</f>
        <v/>
      </c>
      <c r="D980" s="118">
        <f>IFERROR(PERCENTILE(OFFSET(B980,1-364,0,364,1),$C$11),"")</f>
        <v/>
      </c>
      <c r="E980" s="122">
        <f>_xlfn.LET(_xlpm.initState,IF(OR(B980="",C980=""),"",IF(OR(特征计算_周度!B963&gt;$B$15,特征计算_周度!C963&gt;$B$15,特征计算_周度!G963&gt;$B$15,特征计算_周度!E963&gt;$B$15,特征计算_周度!F963&gt;$B$15),$A$12,IFERROR(IF(B980&lt;PERCENTILE(OFFSET(B980,1-364,0,364,1),$C$7),$A$7,IF(B980&lt;PERCENTILE(OFFSET(B980,1-364,0,364,1),$C$8),$A$8,IF(B980&lt;PERCENTILE(OFFSET(B980,1-364,0,364,1),$C$9),$A$9,IF(B980&lt;PERCENTILE(OFFSET(B980,1-364,0,364,1),$C$10),$A$10,IF(B980&lt;PERCENTILE(OFFSET(B980,1-364,0,364,1),$C$11),$A$11,$A$12))))),""))),_xlpm.dev,原始数据_周度!G963,_xlpm.minDev,MIN(OFFSET(原始数据_周度!G963,1-$D$17,0,$D$17,1)),_xlpm.bounce,_xlpm.dev-_xlpm.minDev,_xlpm.oversold,AND(ISNUMBER(_xlpm.dev),ISNUMBER(_xlpm.minDev),_xlpm.minDev&lt;=$B$17,_xlpm.bounce&gt;=$F$17,OR(_xlpm.initState=$A$12,_xlpm.initState=$A$11,_xlpm.initState=$A$10)),_xlpm.pctOnly,IFERROR(IF(B980&lt;PERCENTILE(OFFSET(B980,1-364,0,364,1),$C$7),$A$7,IF(B980&lt;PERCENTILE(OFFSET(B980,1-364,0,364,1),$C$8),$A$8,IF(B980&lt;PERCENTILE(OFFSET(B980,1-364,0,364,1),$C$9),$A$9,IF(B980&lt;PERCENTILE(OFFSET(B980,1-364,0,364,1),$C$10),$A$10,IF(B980&lt;PERCENTILE(OFFSET(B980,1-364,0,364,1),$C$11),$A$11,$A$12))))),""),IF(_xlpm.initState="","",IF(_xlpm.oversold,_xlpm.pctOnly,_xlpm.initState)))</f>
        <v/>
      </c>
      <c r="F980" s="119" t="n"/>
      <c r="G980" s="120">
        <f>IF(OR(B980="",C980=""),"",IF(OR(特征计算_周度!B963&gt;$B$15,特征计算_周度!C963&gt;$B$15,特征计算_周度!G963&gt;$B$15,特征计算_周度!E963&gt;$B$15,特征计算_周度!F963&gt;$B$15),IF(特征计算_周度!B963&gt;$B$15,"VIX ","")&amp;IF(特征计算_周度!C963&gt;$B$15,"HY ","")&amp;IF(特征计算_周度!G963&gt;$B$15,"Sahm ","")&amp;IF(特征计算_周度!E963&gt;$B$15,"趋势 ","")&amp;IF(特征计算_周度!F963&gt;$B$15,"斜率",""),"—"))</f>
        <v/>
      </c>
      <c r="H980" s="120">
        <f>IF(OR(B980="",C980=""),"",_xlfn.LET(_xlpm.dev,原始数据_周度!G963,_xlpm.minDev,MIN(OFFSET(原始数据_周度!G963,1-$D$17,0,$D$17,1)),_xlpm.bounce,_xlpm.dev-_xlpm.minDev,IF(AND(ISNUMBER(_xlpm.dev),ISNUMBER(_xlpm.minDev),_xlpm.minDev&lt;=$B$17,_xlpm.bounce&gt;=$F$17),"✅ 触发","—")))</f>
        <v/>
      </c>
      <c r="I980" s="172">
        <f>IFERROR(IF(特征计算_周度!H980&gt;$I$3,MIN($I$4,MAX(-$I$5,(特征计算_周度!H980-$I$3)*$I$4)),0),"")</f>
        <v/>
      </c>
    </row>
    <row r="981">
      <c r="A981" s="117">
        <f>特征计算_周度!A964</f>
        <v/>
      </c>
      <c r="B981" s="171">
        <f>IFERROR($A$3*特征计算_周度!B981+$B$3*特征计算_周度!C981+$C$3*特征计算_周度!D981+$D$3*特征计算_周度!E981+$E$3*特征计算_周度!F981+$F$3*特征计算_周度!H981,"")</f>
        <v/>
      </c>
      <c r="C981" s="118">
        <f>IFERROR(PERCENTILE(OFFSET(B981,1-364,0,364,1),$C$7),"")</f>
        <v/>
      </c>
      <c r="D981" s="118">
        <f>IFERROR(PERCENTILE(OFFSET(B981,1-364,0,364,1),$C$11),"")</f>
        <v/>
      </c>
      <c r="E981" s="122">
        <f>_xlfn.LET(_xlpm.initState,IF(OR(B981="",C981=""),"",IF(OR(特征计算_周度!B964&gt;$B$15,特征计算_周度!C964&gt;$B$15,特征计算_周度!G964&gt;$B$15,特征计算_周度!E964&gt;$B$15,特征计算_周度!F964&gt;$B$15),$A$12,IFERROR(IF(B981&lt;PERCENTILE(OFFSET(B981,1-364,0,364,1),$C$7),$A$7,IF(B981&lt;PERCENTILE(OFFSET(B981,1-364,0,364,1),$C$8),$A$8,IF(B981&lt;PERCENTILE(OFFSET(B981,1-364,0,364,1),$C$9),$A$9,IF(B981&lt;PERCENTILE(OFFSET(B981,1-364,0,364,1),$C$10),$A$10,IF(B981&lt;PERCENTILE(OFFSET(B981,1-364,0,364,1),$C$11),$A$11,$A$12))))),""))),_xlpm.dev,原始数据_周度!G964,_xlpm.minDev,MIN(OFFSET(原始数据_周度!G964,1-$D$17,0,$D$17,1)),_xlpm.bounce,_xlpm.dev-_xlpm.minDev,_xlpm.oversold,AND(ISNUMBER(_xlpm.dev),ISNUMBER(_xlpm.minDev),_xlpm.minDev&lt;=$B$17,_xlpm.bounce&gt;=$F$17,OR(_xlpm.initState=$A$12,_xlpm.initState=$A$11,_xlpm.initState=$A$10)),_xlpm.pctOnly,IFERROR(IF(B981&lt;PERCENTILE(OFFSET(B981,1-364,0,364,1),$C$7),$A$7,IF(B981&lt;PERCENTILE(OFFSET(B981,1-364,0,364,1),$C$8),$A$8,IF(B981&lt;PERCENTILE(OFFSET(B981,1-364,0,364,1),$C$9),$A$9,IF(B981&lt;PERCENTILE(OFFSET(B981,1-364,0,364,1),$C$10),$A$10,IF(B981&lt;PERCENTILE(OFFSET(B981,1-364,0,364,1),$C$11),$A$11,$A$12))))),""),IF(_xlpm.initState="","",IF(_xlpm.oversold,_xlpm.pctOnly,_xlpm.initState)))</f>
        <v/>
      </c>
      <c r="F981" s="119" t="n"/>
      <c r="G981" s="120">
        <f>IF(OR(B981="",C981=""),"",IF(OR(特征计算_周度!B964&gt;$B$15,特征计算_周度!C964&gt;$B$15,特征计算_周度!G964&gt;$B$15,特征计算_周度!E964&gt;$B$15,特征计算_周度!F964&gt;$B$15),IF(特征计算_周度!B964&gt;$B$15,"VIX ","")&amp;IF(特征计算_周度!C964&gt;$B$15,"HY ","")&amp;IF(特征计算_周度!G964&gt;$B$15,"Sahm ","")&amp;IF(特征计算_周度!E964&gt;$B$15,"趋势 ","")&amp;IF(特征计算_周度!F964&gt;$B$15,"斜率",""),"—"))</f>
        <v/>
      </c>
      <c r="H981" s="120">
        <f>IF(OR(B981="",C981=""),"",_xlfn.LET(_xlpm.dev,原始数据_周度!G964,_xlpm.minDev,MIN(OFFSET(原始数据_周度!G964,1-$D$17,0,$D$17,1)),_xlpm.bounce,_xlpm.dev-_xlpm.minDev,IF(AND(ISNUMBER(_xlpm.dev),ISNUMBER(_xlpm.minDev),_xlpm.minDev&lt;=$B$17,_xlpm.bounce&gt;=$F$17),"✅ 触发","—")))</f>
        <v/>
      </c>
      <c r="I981" s="172">
        <f>IFERROR(IF(特征计算_周度!H981&gt;$I$3,MIN($I$4,MAX(-$I$5,(特征计算_周度!H981-$I$3)*$I$4)),0),"")</f>
        <v/>
      </c>
    </row>
    <row r="982">
      <c r="A982" s="117">
        <f>特征计算_周度!A965</f>
        <v/>
      </c>
      <c r="B982" s="171">
        <f>IFERROR($A$3*特征计算_周度!B982+$B$3*特征计算_周度!C982+$C$3*特征计算_周度!D982+$D$3*特征计算_周度!E982+$E$3*特征计算_周度!F982+$F$3*特征计算_周度!H982,"")</f>
        <v/>
      </c>
      <c r="C982" s="118">
        <f>IFERROR(PERCENTILE(OFFSET(B982,1-364,0,364,1),$C$7),"")</f>
        <v/>
      </c>
      <c r="D982" s="118">
        <f>IFERROR(PERCENTILE(OFFSET(B982,1-364,0,364,1),$C$11),"")</f>
        <v/>
      </c>
      <c r="E982" s="122">
        <f>_xlfn.LET(_xlpm.initState,IF(OR(B982="",C982=""),"",IF(OR(特征计算_周度!B965&gt;$B$15,特征计算_周度!C965&gt;$B$15,特征计算_周度!G965&gt;$B$15,特征计算_周度!E965&gt;$B$15,特征计算_周度!F965&gt;$B$15),$A$12,IFERROR(IF(B982&lt;PERCENTILE(OFFSET(B982,1-364,0,364,1),$C$7),$A$7,IF(B982&lt;PERCENTILE(OFFSET(B982,1-364,0,364,1),$C$8),$A$8,IF(B982&lt;PERCENTILE(OFFSET(B982,1-364,0,364,1),$C$9),$A$9,IF(B982&lt;PERCENTILE(OFFSET(B982,1-364,0,364,1),$C$10),$A$10,IF(B982&lt;PERCENTILE(OFFSET(B982,1-364,0,364,1),$C$11),$A$11,$A$12))))),""))),_xlpm.dev,原始数据_周度!G965,_xlpm.minDev,MIN(OFFSET(原始数据_周度!G965,1-$D$17,0,$D$17,1)),_xlpm.bounce,_xlpm.dev-_xlpm.minDev,_xlpm.oversold,AND(ISNUMBER(_xlpm.dev),ISNUMBER(_xlpm.minDev),_xlpm.minDev&lt;=$B$17,_xlpm.bounce&gt;=$F$17,OR(_xlpm.initState=$A$12,_xlpm.initState=$A$11,_xlpm.initState=$A$10)),_xlpm.pctOnly,IFERROR(IF(B982&lt;PERCENTILE(OFFSET(B982,1-364,0,364,1),$C$7),$A$7,IF(B982&lt;PERCENTILE(OFFSET(B982,1-364,0,364,1),$C$8),$A$8,IF(B982&lt;PERCENTILE(OFFSET(B982,1-364,0,364,1),$C$9),$A$9,IF(B982&lt;PERCENTILE(OFFSET(B982,1-364,0,364,1),$C$10),$A$10,IF(B982&lt;PERCENTILE(OFFSET(B982,1-364,0,364,1),$C$11),$A$11,$A$12))))),""),IF(_xlpm.initState="","",IF(_xlpm.oversold,_xlpm.pctOnly,_xlpm.initState)))</f>
        <v/>
      </c>
      <c r="F982" s="119" t="n"/>
      <c r="G982" s="120">
        <f>IF(OR(B982="",C982=""),"",IF(OR(特征计算_周度!B965&gt;$B$15,特征计算_周度!C965&gt;$B$15,特征计算_周度!G965&gt;$B$15,特征计算_周度!E965&gt;$B$15,特征计算_周度!F965&gt;$B$15),IF(特征计算_周度!B965&gt;$B$15,"VIX ","")&amp;IF(特征计算_周度!C965&gt;$B$15,"HY ","")&amp;IF(特征计算_周度!G965&gt;$B$15,"Sahm ","")&amp;IF(特征计算_周度!E965&gt;$B$15,"趋势 ","")&amp;IF(特征计算_周度!F965&gt;$B$15,"斜率",""),"—"))</f>
        <v/>
      </c>
      <c r="H982" s="120">
        <f>IF(OR(B982="",C982=""),"",_xlfn.LET(_xlpm.dev,原始数据_周度!G965,_xlpm.minDev,MIN(OFFSET(原始数据_周度!G965,1-$D$17,0,$D$17,1)),_xlpm.bounce,_xlpm.dev-_xlpm.minDev,IF(AND(ISNUMBER(_xlpm.dev),ISNUMBER(_xlpm.minDev),_xlpm.minDev&lt;=$B$17,_xlpm.bounce&gt;=$F$17),"✅ 触发","—")))</f>
        <v/>
      </c>
      <c r="I982" s="172">
        <f>IFERROR(IF(特征计算_周度!H982&gt;$I$3,MIN($I$4,MAX(-$I$5,(特征计算_周度!H982-$I$3)*$I$4)),0),"")</f>
        <v/>
      </c>
    </row>
    <row r="983">
      <c r="A983" s="117">
        <f>特征计算_周度!A966</f>
        <v/>
      </c>
      <c r="B983" s="171">
        <f>IFERROR($A$3*特征计算_周度!B983+$B$3*特征计算_周度!C983+$C$3*特征计算_周度!D983+$D$3*特征计算_周度!E983+$E$3*特征计算_周度!F983+$F$3*特征计算_周度!H983,"")</f>
        <v/>
      </c>
      <c r="C983" s="118">
        <f>IFERROR(PERCENTILE(OFFSET(B983,1-364,0,364,1),$C$7),"")</f>
        <v/>
      </c>
      <c r="D983" s="118">
        <f>IFERROR(PERCENTILE(OFFSET(B983,1-364,0,364,1),$C$11),"")</f>
        <v/>
      </c>
      <c r="E983" s="122">
        <f>_xlfn.LET(_xlpm.initState,IF(OR(B983="",C983=""),"",IF(OR(特征计算_周度!B966&gt;$B$15,特征计算_周度!C966&gt;$B$15,特征计算_周度!G966&gt;$B$15,特征计算_周度!E966&gt;$B$15,特征计算_周度!F966&gt;$B$15),$A$12,IFERROR(IF(B983&lt;PERCENTILE(OFFSET(B983,1-364,0,364,1),$C$7),$A$7,IF(B983&lt;PERCENTILE(OFFSET(B983,1-364,0,364,1),$C$8),$A$8,IF(B983&lt;PERCENTILE(OFFSET(B983,1-364,0,364,1),$C$9),$A$9,IF(B983&lt;PERCENTILE(OFFSET(B983,1-364,0,364,1),$C$10),$A$10,IF(B983&lt;PERCENTILE(OFFSET(B983,1-364,0,364,1),$C$11),$A$11,$A$12))))),""))),_xlpm.dev,原始数据_周度!G966,_xlpm.minDev,MIN(OFFSET(原始数据_周度!G966,1-$D$17,0,$D$17,1)),_xlpm.bounce,_xlpm.dev-_xlpm.minDev,_xlpm.oversold,AND(ISNUMBER(_xlpm.dev),ISNUMBER(_xlpm.minDev),_xlpm.minDev&lt;=$B$17,_xlpm.bounce&gt;=$F$17,OR(_xlpm.initState=$A$12,_xlpm.initState=$A$11,_xlpm.initState=$A$10)),_xlpm.pctOnly,IFERROR(IF(B983&lt;PERCENTILE(OFFSET(B983,1-364,0,364,1),$C$7),$A$7,IF(B983&lt;PERCENTILE(OFFSET(B983,1-364,0,364,1),$C$8),$A$8,IF(B983&lt;PERCENTILE(OFFSET(B983,1-364,0,364,1),$C$9),$A$9,IF(B983&lt;PERCENTILE(OFFSET(B983,1-364,0,364,1),$C$10),$A$10,IF(B983&lt;PERCENTILE(OFFSET(B983,1-364,0,364,1),$C$11),$A$11,$A$12))))),""),IF(_xlpm.initState="","",IF(_xlpm.oversold,_xlpm.pctOnly,_xlpm.initState)))</f>
        <v/>
      </c>
      <c r="F983" s="119" t="n"/>
      <c r="G983" s="120">
        <f>IF(OR(B983="",C983=""),"",IF(OR(特征计算_周度!B966&gt;$B$15,特征计算_周度!C966&gt;$B$15,特征计算_周度!G966&gt;$B$15,特征计算_周度!E966&gt;$B$15,特征计算_周度!F966&gt;$B$15),IF(特征计算_周度!B966&gt;$B$15,"VIX ","")&amp;IF(特征计算_周度!C966&gt;$B$15,"HY ","")&amp;IF(特征计算_周度!G966&gt;$B$15,"Sahm ","")&amp;IF(特征计算_周度!E966&gt;$B$15,"趋势 ","")&amp;IF(特征计算_周度!F966&gt;$B$15,"斜率",""),"—"))</f>
        <v/>
      </c>
      <c r="H983" s="120">
        <f>IF(OR(B983="",C983=""),"",_xlfn.LET(_xlpm.dev,原始数据_周度!G966,_xlpm.minDev,MIN(OFFSET(原始数据_周度!G966,1-$D$17,0,$D$17,1)),_xlpm.bounce,_xlpm.dev-_xlpm.minDev,IF(AND(ISNUMBER(_xlpm.dev),ISNUMBER(_xlpm.minDev),_xlpm.minDev&lt;=$B$17,_xlpm.bounce&gt;=$F$17),"✅ 触发","—")))</f>
        <v/>
      </c>
      <c r="I983" s="172">
        <f>IFERROR(IF(特征计算_周度!H983&gt;$I$3,MIN($I$4,MAX(-$I$5,(特征计算_周度!H983-$I$3)*$I$4)),0),"")</f>
        <v/>
      </c>
    </row>
    <row r="984">
      <c r="A984" s="117">
        <f>特征计算_周度!A967</f>
        <v/>
      </c>
      <c r="B984" s="171">
        <f>IFERROR($A$3*特征计算_周度!B984+$B$3*特征计算_周度!C984+$C$3*特征计算_周度!D984+$D$3*特征计算_周度!E984+$E$3*特征计算_周度!F984+$F$3*特征计算_周度!H984,"")</f>
        <v/>
      </c>
      <c r="C984" s="118">
        <f>IFERROR(PERCENTILE(OFFSET(B984,1-364,0,364,1),$C$7),"")</f>
        <v/>
      </c>
      <c r="D984" s="118">
        <f>IFERROR(PERCENTILE(OFFSET(B984,1-364,0,364,1),$C$11),"")</f>
        <v/>
      </c>
      <c r="E984" s="122">
        <f>_xlfn.LET(_xlpm.initState,IF(OR(B984="",C984=""),"",IF(OR(特征计算_周度!B967&gt;$B$15,特征计算_周度!C967&gt;$B$15,特征计算_周度!G967&gt;$B$15,特征计算_周度!E967&gt;$B$15,特征计算_周度!F967&gt;$B$15),$A$12,IFERROR(IF(B984&lt;PERCENTILE(OFFSET(B984,1-364,0,364,1),$C$7),$A$7,IF(B984&lt;PERCENTILE(OFFSET(B984,1-364,0,364,1),$C$8),$A$8,IF(B984&lt;PERCENTILE(OFFSET(B984,1-364,0,364,1),$C$9),$A$9,IF(B984&lt;PERCENTILE(OFFSET(B984,1-364,0,364,1),$C$10),$A$10,IF(B984&lt;PERCENTILE(OFFSET(B984,1-364,0,364,1),$C$11),$A$11,$A$12))))),""))),_xlpm.dev,原始数据_周度!G967,_xlpm.minDev,MIN(OFFSET(原始数据_周度!G967,1-$D$17,0,$D$17,1)),_xlpm.bounce,_xlpm.dev-_xlpm.minDev,_xlpm.oversold,AND(ISNUMBER(_xlpm.dev),ISNUMBER(_xlpm.minDev),_xlpm.minDev&lt;=$B$17,_xlpm.bounce&gt;=$F$17,OR(_xlpm.initState=$A$12,_xlpm.initState=$A$11,_xlpm.initState=$A$10)),_xlpm.pctOnly,IFERROR(IF(B984&lt;PERCENTILE(OFFSET(B984,1-364,0,364,1),$C$7),$A$7,IF(B984&lt;PERCENTILE(OFFSET(B984,1-364,0,364,1),$C$8),$A$8,IF(B984&lt;PERCENTILE(OFFSET(B984,1-364,0,364,1),$C$9),$A$9,IF(B984&lt;PERCENTILE(OFFSET(B984,1-364,0,364,1),$C$10),$A$10,IF(B984&lt;PERCENTILE(OFFSET(B984,1-364,0,364,1),$C$11),$A$11,$A$12))))),""),IF(_xlpm.initState="","",IF(_xlpm.oversold,_xlpm.pctOnly,_xlpm.initState)))</f>
        <v/>
      </c>
      <c r="F984" s="119" t="n"/>
      <c r="G984" s="120">
        <f>IF(OR(B984="",C984=""),"",IF(OR(特征计算_周度!B967&gt;$B$15,特征计算_周度!C967&gt;$B$15,特征计算_周度!G967&gt;$B$15,特征计算_周度!E967&gt;$B$15,特征计算_周度!F967&gt;$B$15),IF(特征计算_周度!B967&gt;$B$15,"VIX ","")&amp;IF(特征计算_周度!C967&gt;$B$15,"HY ","")&amp;IF(特征计算_周度!G967&gt;$B$15,"Sahm ","")&amp;IF(特征计算_周度!E967&gt;$B$15,"趋势 ","")&amp;IF(特征计算_周度!F967&gt;$B$15,"斜率",""),"—"))</f>
        <v/>
      </c>
      <c r="H984" s="120">
        <f>IF(OR(B984="",C984=""),"",_xlfn.LET(_xlpm.dev,原始数据_周度!G967,_xlpm.minDev,MIN(OFFSET(原始数据_周度!G967,1-$D$17,0,$D$17,1)),_xlpm.bounce,_xlpm.dev-_xlpm.minDev,IF(AND(ISNUMBER(_xlpm.dev),ISNUMBER(_xlpm.minDev),_xlpm.minDev&lt;=$B$17,_xlpm.bounce&gt;=$F$17),"✅ 触发","—")))</f>
        <v/>
      </c>
      <c r="I984" s="172">
        <f>IFERROR(IF(特征计算_周度!H984&gt;$I$3,MIN($I$4,MAX(-$I$5,(特征计算_周度!H984-$I$3)*$I$4)),0),"")</f>
        <v/>
      </c>
    </row>
    <row r="985">
      <c r="A985" s="117">
        <f>特征计算_周度!A968</f>
        <v/>
      </c>
      <c r="B985" s="171">
        <f>IFERROR($A$3*特征计算_周度!B985+$B$3*特征计算_周度!C985+$C$3*特征计算_周度!D985+$D$3*特征计算_周度!E985+$E$3*特征计算_周度!F985+$F$3*特征计算_周度!H985,"")</f>
        <v/>
      </c>
      <c r="C985" s="118">
        <f>IFERROR(PERCENTILE(OFFSET(B985,1-364,0,364,1),$C$7),"")</f>
        <v/>
      </c>
      <c r="D985" s="118">
        <f>IFERROR(PERCENTILE(OFFSET(B985,1-364,0,364,1),$C$11),"")</f>
        <v/>
      </c>
      <c r="E985" s="122">
        <f>_xlfn.LET(_xlpm.initState,IF(OR(B985="",C985=""),"",IF(OR(特征计算_周度!B968&gt;$B$15,特征计算_周度!C968&gt;$B$15,特征计算_周度!G968&gt;$B$15,特征计算_周度!E968&gt;$B$15,特征计算_周度!F968&gt;$B$15),$A$12,IFERROR(IF(B985&lt;PERCENTILE(OFFSET(B985,1-364,0,364,1),$C$7),$A$7,IF(B985&lt;PERCENTILE(OFFSET(B985,1-364,0,364,1),$C$8),$A$8,IF(B985&lt;PERCENTILE(OFFSET(B985,1-364,0,364,1),$C$9),$A$9,IF(B985&lt;PERCENTILE(OFFSET(B985,1-364,0,364,1),$C$10),$A$10,IF(B985&lt;PERCENTILE(OFFSET(B985,1-364,0,364,1),$C$11),$A$11,$A$12))))),""))),_xlpm.dev,原始数据_周度!G968,_xlpm.minDev,MIN(OFFSET(原始数据_周度!G968,1-$D$17,0,$D$17,1)),_xlpm.bounce,_xlpm.dev-_xlpm.minDev,_xlpm.oversold,AND(ISNUMBER(_xlpm.dev),ISNUMBER(_xlpm.minDev),_xlpm.minDev&lt;=$B$17,_xlpm.bounce&gt;=$F$17,OR(_xlpm.initState=$A$12,_xlpm.initState=$A$11,_xlpm.initState=$A$10)),_xlpm.pctOnly,IFERROR(IF(B985&lt;PERCENTILE(OFFSET(B985,1-364,0,364,1),$C$7),$A$7,IF(B985&lt;PERCENTILE(OFFSET(B985,1-364,0,364,1),$C$8),$A$8,IF(B985&lt;PERCENTILE(OFFSET(B985,1-364,0,364,1),$C$9),$A$9,IF(B985&lt;PERCENTILE(OFFSET(B985,1-364,0,364,1),$C$10),$A$10,IF(B985&lt;PERCENTILE(OFFSET(B985,1-364,0,364,1),$C$11),$A$11,$A$12))))),""),IF(_xlpm.initState="","",IF(_xlpm.oversold,_xlpm.pctOnly,_xlpm.initState)))</f>
        <v/>
      </c>
      <c r="F985" s="119" t="n"/>
      <c r="G985" s="120">
        <f>IF(OR(B985="",C985=""),"",IF(OR(特征计算_周度!B968&gt;$B$15,特征计算_周度!C968&gt;$B$15,特征计算_周度!G968&gt;$B$15,特征计算_周度!E968&gt;$B$15,特征计算_周度!F968&gt;$B$15),IF(特征计算_周度!B968&gt;$B$15,"VIX ","")&amp;IF(特征计算_周度!C968&gt;$B$15,"HY ","")&amp;IF(特征计算_周度!G968&gt;$B$15,"Sahm ","")&amp;IF(特征计算_周度!E968&gt;$B$15,"趋势 ","")&amp;IF(特征计算_周度!F968&gt;$B$15,"斜率",""),"—"))</f>
        <v/>
      </c>
      <c r="H985" s="120">
        <f>IF(OR(B985="",C985=""),"",_xlfn.LET(_xlpm.dev,原始数据_周度!G968,_xlpm.minDev,MIN(OFFSET(原始数据_周度!G968,1-$D$17,0,$D$17,1)),_xlpm.bounce,_xlpm.dev-_xlpm.minDev,IF(AND(ISNUMBER(_xlpm.dev),ISNUMBER(_xlpm.minDev),_xlpm.minDev&lt;=$B$17,_xlpm.bounce&gt;=$F$17),"✅ 触发","—")))</f>
        <v/>
      </c>
      <c r="I985" s="172">
        <f>IFERROR(IF(特征计算_周度!H985&gt;$I$3,MIN($I$4,MAX(-$I$5,(特征计算_周度!H985-$I$3)*$I$4)),0),"")</f>
        <v/>
      </c>
    </row>
    <row r="986">
      <c r="A986" s="117">
        <f>特征计算_周度!A969</f>
        <v/>
      </c>
      <c r="B986" s="171">
        <f>IFERROR($A$3*特征计算_周度!B986+$B$3*特征计算_周度!C986+$C$3*特征计算_周度!D986+$D$3*特征计算_周度!E986+$E$3*特征计算_周度!F986+$F$3*特征计算_周度!H986,"")</f>
        <v/>
      </c>
      <c r="C986" s="118">
        <f>IFERROR(PERCENTILE(OFFSET(B986,1-364,0,364,1),$C$7),"")</f>
        <v/>
      </c>
      <c r="D986" s="118">
        <f>IFERROR(PERCENTILE(OFFSET(B986,1-364,0,364,1),$C$11),"")</f>
        <v/>
      </c>
      <c r="E986" s="122">
        <f>_xlfn.LET(_xlpm.initState,IF(OR(B986="",C986=""),"",IF(OR(特征计算_周度!B969&gt;$B$15,特征计算_周度!C969&gt;$B$15,特征计算_周度!G969&gt;$B$15,特征计算_周度!E969&gt;$B$15,特征计算_周度!F969&gt;$B$15),$A$12,IFERROR(IF(B986&lt;PERCENTILE(OFFSET(B986,1-364,0,364,1),$C$7),$A$7,IF(B986&lt;PERCENTILE(OFFSET(B986,1-364,0,364,1),$C$8),$A$8,IF(B986&lt;PERCENTILE(OFFSET(B986,1-364,0,364,1),$C$9),$A$9,IF(B986&lt;PERCENTILE(OFFSET(B986,1-364,0,364,1),$C$10),$A$10,IF(B986&lt;PERCENTILE(OFFSET(B986,1-364,0,364,1),$C$11),$A$11,$A$12))))),""))),_xlpm.dev,原始数据_周度!G969,_xlpm.minDev,MIN(OFFSET(原始数据_周度!G969,1-$D$17,0,$D$17,1)),_xlpm.bounce,_xlpm.dev-_xlpm.minDev,_xlpm.oversold,AND(ISNUMBER(_xlpm.dev),ISNUMBER(_xlpm.minDev),_xlpm.minDev&lt;=$B$17,_xlpm.bounce&gt;=$F$17,OR(_xlpm.initState=$A$12,_xlpm.initState=$A$11,_xlpm.initState=$A$10)),_xlpm.pctOnly,IFERROR(IF(B986&lt;PERCENTILE(OFFSET(B986,1-364,0,364,1),$C$7),$A$7,IF(B986&lt;PERCENTILE(OFFSET(B986,1-364,0,364,1),$C$8),$A$8,IF(B986&lt;PERCENTILE(OFFSET(B986,1-364,0,364,1),$C$9),$A$9,IF(B986&lt;PERCENTILE(OFFSET(B986,1-364,0,364,1),$C$10),$A$10,IF(B986&lt;PERCENTILE(OFFSET(B986,1-364,0,364,1),$C$11),$A$11,$A$12))))),""),IF(_xlpm.initState="","",IF(_xlpm.oversold,_xlpm.pctOnly,_xlpm.initState)))</f>
        <v/>
      </c>
      <c r="F986" s="119" t="n"/>
      <c r="G986" s="120">
        <f>IF(OR(B986="",C986=""),"",IF(OR(特征计算_周度!B969&gt;$B$15,特征计算_周度!C969&gt;$B$15,特征计算_周度!G969&gt;$B$15,特征计算_周度!E969&gt;$B$15,特征计算_周度!F969&gt;$B$15),IF(特征计算_周度!B969&gt;$B$15,"VIX ","")&amp;IF(特征计算_周度!C969&gt;$B$15,"HY ","")&amp;IF(特征计算_周度!G969&gt;$B$15,"Sahm ","")&amp;IF(特征计算_周度!E969&gt;$B$15,"趋势 ","")&amp;IF(特征计算_周度!F969&gt;$B$15,"斜率",""),"—"))</f>
        <v/>
      </c>
      <c r="H986" s="120">
        <f>IF(OR(B986="",C986=""),"",_xlfn.LET(_xlpm.dev,原始数据_周度!G969,_xlpm.minDev,MIN(OFFSET(原始数据_周度!G969,1-$D$17,0,$D$17,1)),_xlpm.bounce,_xlpm.dev-_xlpm.minDev,IF(AND(ISNUMBER(_xlpm.dev),ISNUMBER(_xlpm.minDev),_xlpm.minDev&lt;=$B$17,_xlpm.bounce&gt;=$F$17),"✅ 触发","—")))</f>
        <v/>
      </c>
      <c r="I986" s="172">
        <f>IFERROR(IF(特征计算_周度!H986&gt;$I$3,MIN($I$4,MAX(-$I$5,(特征计算_周度!H986-$I$3)*$I$4)),0),"")</f>
        <v/>
      </c>
    </row>
    <row r="987">
      <c r="A987" s="117">
        <f>特征计算_周度!A970</f>
        <v/>
      </c>
      <c r="B987" s="171">
        <f>IFERROR($A$3*特征计算_周度!B987+$B$3*特征计算_周度!C987+$C$3*特征计算_周度!D987+$D$3*特征计算_周度!E987+$E$3*特征计算_周度!F987+$F$3*特征计算_周度!H987,"")</f>
        <v/>
      </c>
      <c r="C987" s="118">
        <f>IFERROR(PERCENTILE(OFFSET(B987,1-364,0,364,1),$C$7),"")</f>
        <v/>
      </c>
      <c r="D987" s="118">
        <f>IFERROR(PERCENTILE(OFFSET(B987,1-364,0,364,1),$C$11),"")</f>
        <v/>
      </c>
      <c r="E987" s="122">
        <f>_xlfn.LET(_xlpm.initState,IF(OR(B987="",C987=""),"",IF(OR(特征计算_周度!B970&gt;$B$15,特征计算_周度!C970&gt;$B$15,特征计算_周度!G970&gt;$B$15,特征计算_周度!E970&gt;$B$15,特征计算_周度!F970&gt;$B$15),$A$12,IFERROR(IF(B987&lt;PERCENTILE(OFFSET(B987,1-364,0,364,1),$C$7),$A$7,IF(B987&lt;PERCENTILE(OFFSET(B987,1-364,0,364,1),$C$8),$A$8,IF(B987&lt;PERCENTILE(OFFSET(B987,1-364,0,364,1),$C$9),$A$9,IF(B987&lt;PERCENTILE(OFFSET(B987,1-364,0,364,1),$C$10),$A$10,IF(B987&lt;PERCENTILE(OFFSET(B987,1-364,0,364,1),$C$11),$A$11,$A$12))))),""))),_xlpm.dev,原始数据_周度!G970,_xlpm.minDev,MIN(OFFSET(原始数据_周度!G970,1-$D$17,0,$D$17,1)),_xlpm.bounce,_xlpm.dev-_xlpm.minDev,_xlpm.oversold,AND(ISNUMBER(_xlpm.dev),ISNUMBER(_xlpm.minDev),_xlpm.minDev&lt;=$B$17,_xlpm.bounce&gt;=$F$17,OR(_xlpm.initState=$A$12,_xlpm.initState=$A$11,_xlpm.initState=$A$10)),_xlpm.pctOnly,IFERROR(IF(B987&lt;PERCENTILE(OFFSET(B987,1-364,0,364,1),$C$7),$A$7,IF(B987&lt;PERCENTILE(OFFSET(B987,1-364,0,364,1),$C$8),$A$8,IF(B987&lt;PERCENTILE(OFFSET(B987,1-364,0,364,1),$C$9),$A$9,IF(B987&lt;PERCENTILE(OFFSET(B987,1-364,0,364,1),$C$10),$A$10,IF(B987&lt;PERCENTILE(OFFSET(B987,1-364,0,364,1),$C$11),$A$11,$A$12))))),""),IF(_xlpm.initState="","",IF(_xlpm.oversold,_xlpm.pctOnly,_xlpm.initState)))</f>
        <v/>
      </c>
      <c r="F987" s="119" t="n"/>
      <c r="G987" s="120">
        <f>IF(OR(B987="",C987=""),"",IF(OR(特征计算_周度!B970&gt;$B$15,特征计算_周度!C970&gt;$B$15,特征计算_周度!G970&gt;$B$15,特征计算_周度!E970&gt;$B$15,特征计算_周度!F970&gt;$B$15),IF(特征计算_周度!B970&gt;$B$15,"VIX ","")&amp;IF(特征计算_周度!C970&gt;$B$15,"HY ","")&amp;IF(特征计算_周度!G970&gt;$B$15,"Sahm ","")&amp;IF(特征计算_周度!E970&gt;$B$15,"趋势 ","")&amp;IF(特征计算_周度!F970&gt;$B$15,"斜率",""),"—"))</f>
        <v/>
      </c>
      <c r="H987" s="120">
        <f>IF(OR(B987="",C987=""),"",_xlfn.LET(_xlpm.dev,原始数据_周度!G970,_xlpm.minDev,MIN(OFFSET(原始数据_周度!G970,1-$D$17,0,$D$17,1)),_xlpm.bounce,_xlpm.dev-_xlpm.minDev,IF(AND(ISNUMBER(_xlpm.dev),ISNUMBER(_xlpm.minDev),_xlpm.minDev&lt;=$B$17,_xlpm.bounce&gt;=$F$17),"✅ 触发","—")))</f>
        <v/>
      </c>
      <c r="I987" s="172">
        <f>IFERROR(IF(特征计算_周度!H987&gt;$I$3,MIN($I$4,MAX(-$I$5,(特征计算_周度!H987-$I$3)*$I$4)),0),"")</f>
        <v/>
      </c>
    </row>
    <row r="988">
      <c r="A988" s="117">
        <f>特征计算_周度!A971</f>
        <v/>
      </c>
      <c r="B988" s="171">
        <f>IFERROR($A$3*特征计算_周度!B988+$B$3*特征计算_周度!C988+$C$3*特征计算_周度!D988+$D$3*特征计算_周度!E988+$E$3*特征计算_周度!F988+$F$3*特征计算_周度!H988,"")</f>
        <v/>
      </c>
      <c r="C988" s="118">
        <f>IFERROR(PERCENTILE(OFFSET(B988,1-364,0,364,1),$C$7),"")</f>
        <v/>
      </c>
      <c r="D988" s="118">
        <f>IFERROR(PERCENTILE(OFFSET(B988,1-364,0,364,1),$C$11),"")</f>
        <v/>
      </c>
      <c r="E988" s="122">
        <f>_xlfn.LET(_xlpm.initState,IF(OR(B988="",C988=""),"",IF(OR(特征计算_周度!B971&gt;$B$15,特征计算_周度!C971&gt;$B$15,特征计算_周度!G971&gt;$B$15,特征计算_周度!E971&gt;$B$15,特征计算_周度!F971&gt;$B$15),$A$12,IFERROR(IF(B988&lt;PERCENTILE(OFFSET(B988,1-364,0,364,1),$C$7),$A$7,IF(B988&lt;PERCENTILE(OFFSET(B988,1-364,0,364,1),$C$8),$A$8,IF(B988&lt;PERCENTILE(OFFSET(B988,1-364,0,364,1),$C$9),$A$9,IF(B988&lt;PERCENTILE(OFFSET(B988,1-364,0,364,1),$C$10),$A$10,IF(B988&lt;PERCENTILE(OFFSET(B988,1-364,0,364,1),$C$11),$A$11,$A$12))))),""))),_xlpm.dev,原始数据_周度!G971,_xlpm.minDev,MIN(OFFSET(原始数据_周度!G971,1-$D$17,0,$D$17,1)),_xlpm.bounce,_xlpm.dev-_xlpm.minDev,_xlpm.oversold,AND(ISNUMBER(_xlpm.dev),ISNUMBER(_xlpm.minDev),_xlpm.minDev&lt;=$B$17,_xlpm.bounce&gt;=$F$17,OR(_xlpm.initState=$A$12,_xlpm.initState=$A$11,_xlpm.initState=$A$10)),_xlpm.pctOnly,IFERROR(IF(B988&lt;PERCENTILE(OFFSET(B988,1-364,0,364,1),$C$7),$A$7,IF(B988&lt;PERCENTILE(OFFSET(B988,1-364,0,364,1),$C$8),$A$8,IF(B988&lt;PERCENTILE(OFFSET(B988,1-364,0,364,1),$C$9),$A$9,IF(B988&lt;PERCENTILE(OFFSET(B988,1-364,0,364,1),$C$10),$A$10,IF(B988&lt;PERCENTILE(OFFSET(B988,1-364,0,364,1),$C$11),$A$11,$A$12))))),""),IF(_xlpm.initState="","",IF(_xlpm.oversold,_xlpm.pctOnly,_xlpm.initState)))</f>
        <v/>
      </c>
      <c r="F988" s="119" t="n"/>
      <c r="G988" s="120">
        <f>IF(OR(B988="",C988=""),"",IF(OR(特征计算_周度!B971&gt;$B$15,特征计算_周度!C971&gt;$B$15,特征计算_周度!G971&gt;$B$15,特征计算_周度!E971&gt;$B$15,特征计算_周度!F971&gt;$B$15),IF(特征计算_周度!B971&gt;$B$15,"VIX ","")&amp;IF(特征计算_周度!C971&gt;$B$15,"HY ","")&amp;IF(特征计算_周度!G971&gt;$B$15,"Sahm ","")&amp;IF(特征计算_周度!E971&gt;$B$15,"趋势 ","")&amp;IF(特征计算_周度!F971&gt;$B$15,"斜率",""),"—"))</f>
        <v/>
      </c>
      <c r="H988" s="120">
        <f>IF(OR(B988="",C988=""),"",_xlfn.LET(_xlpm.dev,原始数据_周度!G971,_xlpm.minDev,MIN(OFFSET(原始数据_周度!G971,1-$D$17,0,$D$17,1)),_xlpm.bounce,_xlpm.dev-_xlpm.minDev,IF(AND(ISNUMBER(_xlpm.dev),ISNUMBER(_xlpm.minDev),_xlpm.minDev&lt;=$B$17,_xlpm.bounce&gt;=$F$17),"✅ 触发","—")))</f>
        <v/>
      </c>
      <c r="I988" s="172">
        <f>IFERROR(IF(特征计算_周度!H988&gt;$I$3,MIN($I$4,MAX(-$I$5,(特征计算_周度!H988-$I$3)*$I$4)),0),"")</f>
        <v/>
      </c>
    </row>
    <row r="989">
      <c r="A989" s="117">
        <f>特征计算_周度!A972</f>
        <v/>
      </c>
      <c r="B989" s="171">
        <f>IFERROR($A$3*特征计算_周度!B989+$B$3*特征计算_周度!C989+$C$3*特征计算_周度!D989+$D$3*特征计算_周度!E989+$E$3*特征计算_周度!F989+$F$3*特征计算_周度!H989,"")</f>
        <v/>
      </c>
      <c r="C989" s="118">
        <f>IFERROR(PERCENTILE(OFFSET(B989,1-364,0,364,1),$C$7),"")</f>
        <v/>
      </c>
      <c r="D989" s="118">
        <f>IFERROR(PERCENTILE(OFFSET(B989,1-364,0,364,1),$C$11),"")</f>
        <v/>
      </c>
      <c r="E989" s="122">
        <f>_xlfn.LET(_xlpm.initState,IF(OR(B989="",C989=""),"",IF(OR(特征计算_周度!B972&gt;$B$15,特征计算_周度!C972&gt;$B$15,特征计算_周度!G972&gt;$B$15,特征计算_周度!E972&gt;$B$15,特征计算_周度!F972&gt;$B$15),$A$12,IFERROR(IF(B989&lt;PERCENTILE(OFFSET(B989,1-364,0,364,1),$C$7),$A$7,IF(B989&lt;PERCENTILE(OFFSET(B989,1-364,0,364,1),$C$8),$A$8,IF(B989&lt;PERCENTILE(OFFSET(B989,1-364,0,364,1),$C$9),$A$9,IF(B989&lt;PERCENTILE(OFFSET(B989,1-364,0,364,1),$C$10),$A$10,IF(B989&lt;PERCENTILE(OFFSET(B989,1-364,0,364,1),$C$11),$A$11,$A$12))))),""))),_xlpm.dev,原始数据_周度!G972,_xlpm.minDev,MIN(OFFSET(原始数据_周度!G972,1-$D$17,0,$D$17,1)),_xlpm.bounce,_xlpm.dev-_xlpm.minDev,_xlpm.oversold,AND(ISNUMBER(_xlpm.dev),ISNUMBER(_xlpm.minDev),_xlpm.minDev&lt;=$B$17,_xlpm.bounce&gt;=$F$17,OR(_xlpm.initState=$A$12,_xlpm.initState=$A$11,_xlpm.initState=$A$10)),_xlpm.pctOnly,IFERROR(IF(B989&lt;PERCENTILE(OFFSET(B989,1-364,0,364,1),$C$7),$A$7,IF(B989&lt;PERCENTILE(OFFSET(B989,1-364,0,364,1),$C$8),$A$8,IF(B989&lt;PERCENTILE(OFFSET(B989,1-364,0,364,1),$C$9),$A$9,IF(B989&lt;PERCENTILE(OFFSET(B989,1-364,0,364,1),$C$10),$A$10,IF(B989&lt;PERCENTILE(OFFSET(B989,1-364,0,364,1),$C$11),$A$11,$A$12))))),""),IF(_xlpm.initState="","",IF(_xlpm.oversold,_xlpm.pctOnly,_xlpm.initState)))</f>
        <v/>
      </c>
      <c r="F989" s="119" t="n"/>
      <c r="G989" s="120">
        <f>IF(OR(B989="",C989=""),"",IF(OR(特征计算_周度!B972&gt;$B$15,特征计算_周度!C972&gt;$B$15,特征计算_周度!G972&gt;$B$15,特征计算_周度!E972&gt;$B$15,特征计算_周度!F972&gt;$B$15),IF(特征计算_周度!B972&gt;$B$15,"VIX ","")&amp;IF(特征计算_周度!C972&gt;$B$15,"HY ","")&amp;IF(特征计算_周度!G972&gt;$B$15,"Sahm ","")&amp;IF(特征计算_周度!E972&gt;$B$15,"趋势 ","")&amp;IF(特征计算_周度!F972&gt;$B$15,"斜率",""),"—"))</f>
        <v/>
      </c>
      <c r="H989" s="120">
        <f>IF(OR(B989="",C989=""),"",_xlfn.LET(_xlpm.dev,原始数据_周度!G972,_xlpm.minDev,MIN(OFFSET(原始数据_周度!G972,1-$D$17,0,$D$17,1)),_xlpm.bounce,_xlpm.dev-_xlpm.minDev,IF(AND(ISNUMBER(_xlpm.dev),ISNUMBER(_xlpm.minDev),_xlpm.minDev&lt;=$B$17,_xlpm.bounce&gt;=$F$17),"✅ 触发","—")))</f>
        <v/>
      </c>
      <c r="I989" s="172">
        <f>IFERROR(IF(特征计算_周度!H989&gt;$I$3,MIN($I$4,MAX(-$I$5,(特征计算_周度!H989-$I$3)*$I$4)),0),"")</f>
        <v/>
      </c>
    </row>
    <row r="990">
      <c r="A990" s="117">
        <f>特征计算_周度!A973</f>
        <v/>
      </c>
      <c r="B990" s="171">
        <f>IFERROR($A$3*特征计算_周度!B990+$B$3*特征计算_周度!C990+$C$3*特征计算_周度!D990+$D$3*特征计算_周度!E990+$E$3*特征计算_周度!F990+$F$3*特征计算_周度!H990,"")</f>
        <v/>
      </c>
      <c r="C990" s="118">
        <f>IFERROR(PERCENTILE(OFFSET(B990,1-364,0,364,1),$C$7),"")</f>
        <v/>
      </c>
      <c r="D990" s="118">
        <f>IFERROR(PERCENTILE(OFFSET(B990,1-364,0,364,1),$C$11),"")</f>
        <v/>
      </c>
      <c r="E990" s="122">
        <f>_xlfn.LET(_xlpm.initState,IF(OR(B990="",C990=""),"",IF(OR(特征计算_周度!B973&gt;$B$15,特征计算_周度!C973&gt;$B$15,特征计算_周度!G973&gt;$B$15,特征计算_周度!E973&gt;$B$15,特征计算_周度!F973&gt;$B$15),$A$12,IFERROR(IF(B990&lt;PERCENTILE(OFFSET(B990,1-364,0,364,1),$C$7),$A$7,IF(B990&lt;PERCENTILE(OFFSET(B990,1-364,0,364,1),$C$8),$A$8,IF(B990&lt;PERCENTILE(OFFSET(B990,1-364,0,364,1),$C$9),$A$9,IF(B990&lt;PERCENTILE(OFFSET(B990,1-364,0,364,1),$C$10),$A$10,IF(B990&lt;PERCENTILE(OFFSET(B990,1-364,0,364,1),$C$11),$A$11,$A$12))))),""))),_xlpm.dev,原始数据_周度!G973,_xlpm.minDev,MIN(OFFSET(原始数据_周度!G973,1-$D$17,0,$D$17,1)),_xlpm.bounce,_xlpm.dev-_xlpm.minDev,_xlpm.oversold,AND(ISNUMBER(_xlpm.dev),ISNUMBER(_xlpm.minDev),_xlpm.minDev&lt;=$B$17,_xlpm.bounce&gt;=$F$17,OR(_xlpm.initState=$A$12,_xlpm.initState=$A$11,_xlpm.initState=$A$10)),_xlpm.pctOnly,IFERROR(IF(B990&lt;PERCENTILE(OFFSET(B990,1-364,0,364,1),$C$7),$A$7,IF(B990&lt;PERCENTILE(OFFSET(B990,1-364,0,364,1),$C$8),$A$8,IF(B990&lt;PERCENTILE(OFFSET(B990,1-364,0,364,1),$C$9),$A$9,IF(B990&lt;PERCENTILE(OFFSET(B990,1-364,0,364,1),$C$10),$A$10,IF(B990&lt;PERCENTILE(OFFSET(B990,1-364,0,364,1),$C$11),$A$11,$A$12))))),""),IF(_xlpm.initState="","",IF(_xlpm.oversold,_xlpm.pctOnly,_xlpm.initState)))</f>
        <v/>
      </c>
      <c r="F990" s="119" t="n"/>
      <c r="G990" s="120">
        <f>IF(OR(B990="",C990=""),"",IF(OR(特征计算_周度!B973&gt;$B$15,特征计算_周度!C973&gt;$B$15,特征计算_周度!G973&gt;$B$15,特征计算_周度!E973&gt;$B$15,特征计算_周度!F973&gt;$B$15),IF(特征计算_周度!B973&gt;$B$15,"VIX ","")&amp;IF(特征计算_周度!C973&gt;$B$15,"HY ","")&amp;IF(特征计算_周度!G973&gt;$B$15,"Sahm ","")&amp;IF(特征计算_周度!E973&gt;$B$15,"趋势 ","")&amp;IF(特征计算_周度!F973&gt;$B$15,"斜率",""),"—"))</f>
        <v/>
      </c>
      <c r="H990" s="120">
        <f>IF(OR(B990="",C990=""),"",_xlfn.LET(_xlpm.dev,原始数据_周度!G973,_xlpm.minDev,MIN(OFFSET(原始数据_周度!G973,1-$D$17,0,$D$17,1)),_xlpm.bounce,_xlpm.dev-_xlpm.minDev,IF(AND(ISNUMBER(_xlpm.dev),ISNUMBER(_xlpm.minDev),_xlpm.minDev&lt;=$B$17,_xlpm.bounce&gt;=$F$17),"✅ 触发","—")))</f>
        <v/>
      </c>
      <c r="I990" s="172">
        <f>IFERROR(IF(特征计算_周度!H990&gt;$I$3,MIN($I$4,MAX(-$I$5,(特征计算_周度!H990-$I$3)*$I$4)),0),"")</f>
        <v/>
      </c>
    </row>
    <row r="991">
      <c r="A991" s="117">
        <f>特征计算_周度!A974</f>
        <v/>
      </c>
      <c r="B991" s="171">
        <f>IFERROR($A$3*特征计算_周度!B991+$B$3*特征计算_周度!C991+$C$3*特征计算_周度!D991+$D$3*特征计算_周度!E991+$E$3*特征计算_周度!F991+$F$3*特征计算_周度!H991,"")</f>
        <v/>
      </c>
      <c r="C991" s="118">
        <f>IFERROR(PERCENTILE(OFFSET(B991,1-364,0,364,1),$C$7),"")</f>
        <v/>
      </c>
      <c r="D991" s="118">
        <f>IFERROR(PERCENTILE(OFFSET(B991,1-364,0,364,1),$C$11),"")</f>
        <v/>
      </c>
      <c r="E991" s="122">
        <f>_xlfn.LET(_xlpm.initState,IF(OR(B991="",C991=""),"",IF(OR(特征计算_周度!B974&gt;$B$15,特征计算_周度!C974&gt;$B$15,特征计算_周度!G974&gt;$B$15,特征计算_周度!E974&gt;$B$15,特征计算_周度!F974&gt;$B$15),$A$12,IFERROR(IF(B991&lt;PERCENTILE(OFFSET(B991,1-364,0,364,1),$C$7),$A$7,IF(B991&lt;PERCENTILE(OFFSET(B991,1-364,0,364,1),$C$8),$A$8,IF(B991&lt;PERCENTILE(OFFSET(B991,1-364,0,364,1),$C$9),$A$9,IF(B991&lt;PERCENTILE(OFFSET(B991,1-364,0,364,1),$C$10),$A$10,IF(B991&lt;PERCENTILE(OFFSET(B991,1-364,0,364,1),$C$11),$A$11,$A$12))))),""))),_xlpm.dev,原始数据_周度!G974,_xlpm.minDev,MIN(OFFSET(原始数据_周度!G974,1-$D$17,0,$D$17,1)),_xlpm.bounce,_xlpm.dev-_xlpm.minDev,_xlpm.oversold,AND(ISNUMBER(_xlpm.dev),ISNUMBER(_xlpm.minDev),_xlpm.minDev&lt;=$B$17,_xlpm.bounce&gt;=$F$17,OR(_xlpm.initState=$A$12,_xlpm.initState=$A$11,_xlpm.initState=$A$10)),_xlpm.pctOnly,IFERROR(IF(B991&lt;PERCENTILE(OFFSET(B991,1-364,0,364,1),$C$7),$A$7,IF(B991&lt;PERCENTILE(OFFSET(B991,1-364,0,364,1),$C$8),$A$8,IF(B991&lt;PERCENTILE(OFFSET(B991,1-364,0,364,1),$C$9),$A$9,IF(B991&lt;PERCENTILE(OFFSET(B991,1-364,0,364,1),$C$10),$A$10,IF(B991&lt;PERCENTILE(OFFSET(B991,1-364,0,364,1),$C$11),$A$11,$A$12))))),""),IF(_xlpm.initState="","",IF(_xlpm.oversold,_xlpm.pctOnly,_xlpm.initState)))</f>
        <v/>
      </c>
      <c r="F991" s="119" t="n"/>
      <c r="G991" s="120">
        <f>IF(OR(B991="",C991=""),"",IF(OR(特征计算_周度!B974&gt;$B$15,特征计算_周度!C974&gt;$B$15,特征计算_周度!G974&gt;$B$15,特征计算_周度!E974&gt;$B$15,特征计算_周度!F974&gt;$B$15),IF(特征计算_周度!B974&gt;$B$15,"VIX ","")&amp;IF(特征计算_周度!C974&gt;$B$15,"HY ","")&amp;IF(特征计算_周度!G974&gt;$B$15,"Sahm ","")&amp;IF(特征计算_周度!E974&gt;$B$15,"趋势 ","")&amp;IF(特征计算_周度!F974&gt;$B$15,"斜率",""),"—"))</f>
        <v/>
      </c>
      <c r="H991" s="120">
        <f>IF(OR(B991="",C991=""),"",_xlfn.LET(_xlpm.dev,原始数据_周度!G974,_xlpm.minDev,MIN(OFFSET(原始数据_周度!G974,1-$D$17,0,$D$17,1)),_xlpm.bounce,_xlpm.dev-_xlpm.minDev,IF(AND(ISNUMBER(_xlpm.dev),ISNUMBER(_xlpm.minDev),_xlpm.minDev&lt;=$B$17,_xlpm.bounce&gt;=$F$17),"✅ 触发","—")))</f>
        <v/>
      </c>
      <c r="I991" s="172">
        <f>IFERROR(IF(特征计算_周度!H991&gt;$I$3,MIN($I$4,MAX(-$I$5,(特征计算_周度!H991-$I$3)*$I$4)),0),"")</f>
        <v/>
      </c>
    </row>
    <row r="992">
      <c r="A992" s="117">
        <f>特征计算_周度!A975</f>
        <v/>
      </c>
      <c r="B992" s="171">
        <f>IFERROR($A$3*特征计算_周度!B992+$B$3*特征计算_周度!C992+$C$3*特征计算_周度!D992+$D$3*特征计算_周度!E992+$E$3*特征计算_周度!F992+$F$3*特征计算_周度!H992,"")</f>
        <v/>
      </c>
      <c r="C992" s="118">
        <f>IFERROR(PERCENTILE(OFFSET(B992,1-364,0,364,1),$C$7),"")</f>
        <v/>
      </c>
      <c r="D992" s="118">
        <f>IFERROR(PERCENTILE(OFFSET(B992,1-364,0,364,1),$C$11),"")</f>
        <v/>
      </c>
      <c r="E992" s="122">
        <f>_xlfn.LET(_xlpm.initState,IF(OR(B992="",C992=""),"",IF(OR(特征计算_周度!B975&gt;$B$15,特征计算_周度!C975&gt;$B$15,特征计算_周度!G975&gt;$B$15,特征计算_周度!E975&gt;$B$15,特征计算_周度!F975&gt;$B$15),$A$12,IFERROR(IF(B992&lt;PERCENTILE(OFFSET(B992,1-364,0,364,1),$C$7),$A$7,IF(B992&lt;PERCENTILE(OFFSET(B992,1-364,0,364,1),$C$8),$A$8,IF(B992&lt;PERCENTILE(OFFSET(B992,1-364,0,364,1),$C$9),$A$9,IF(B992&lt;PERCENTILE(OFFSET(B992,1-364,0,364,1),$C$10),$A$10,IF(B992&lt;PERCENTILE(OFFSET(B992,1-364,0,364,1),$C$11),$A$11,$A$12))))),""))),_xlpm.dev,原始数据_周度!G975,_xlpm.minDev,MIN(OFFSET(原始数据_周度!G975,1-$D$17,0,$D$17,1)),_xlpm.bounce,_xlpm.dev-_xlpm.minDev,_xlpm.oversold,AND(ISNUMBER(_xlpm.dev),ISNUMBER(_xlpm.minDev),_xlpm.minDev&lt;=$B$17,_xlpm.bounce&gt;=$F$17,OR(_xlpm.initState=$A$12,_xlpm.initState=$A$11,_xlpm.initState=$A$10)),_xlpm.pctOnly,IFERROR(IF(B992&lt;PERCENTILE(OFFSET(B992,1-364,0,364,1),$C$7),$A$7,IF(B992&lt;PERCENTILE(OFFSET(B992,1-364,0,364,1),$C$8),$A$8,IF(B992&lt;PERCENTILE(OFFSET(B992,1-364,0,364,1),$C$9),$A$9,IF(B992&lt;PERCENTILE(OFFSET(B992,1-364,0,364,1),$C$10),$A$10,IF(B992&lt;PERCENTILE(OFFSET(B992,1-364,0,364,1),$C$11),$A$11,$A$12))))),""),IF(_xlpm.initState="","",IF(_xlpm.oversold,_xlpm.pctOnly,_xlpm.initState)))</f>
        <v/>
      </c>
      <c r="F992" s="119" t="n"/>
      <c r="G992" s="120">
        <f>IF(OR(B992="",C992=""),"",IF(OR(特征计算_周度!B975&gt;$B$15,特征计算_周度!C975&gt;$B$15,特征计算_周度!G975&gt;$B$15,特征计算_周度!E975&gt;$B$15,特征计算_周度!F975&gt;$B$15),IF(特征计算_周度!B975&gt;$B$15,"VIX ","")&amp;IF(特征计算_周度!C975&gt;$B$15,"HY ","")&amp;IF(特征计算_周度!G975&gt;$B$15,"Sahm ","")&amp;IF(特征计算_周度!E975&gt;$B$15,"趋势 ","")&amp;IF(特征计算_周度!F975&gt;$B$15,"斜率",""),"—"))</f>
        <v/>
      </c>
      <c r="H992" s="120">
        <f>IF(OR(B992="",C992=""),"",_xlfn.LET(_xlpm.dev,原始数据_周度!G975,_xlpm.minDev,MIN(OFFSET(原始数据_周度!G975,1-$D$17,0,$D$17,1)),_xlpm.bounce,_xlpm.dev-_xlpm.minDev,IF(AND(ISNUMBER(_xlpm.dev),ISNUMBER(_xlpm.minDev),_xlpm.minDev&lt;=$B$17,_xlpm.bounce&gt;=$F$17),"✅ 触发","—")))</f>
        <v/>
      </c>
      <c r="I992" s="172">
        <f>IFERROR(IF(特征计算_周度!H992&gt;$I$3,MIN($I$4,MAX(-$I$5,(特征计算_周度!H992-$I$3)*$I$4)),0),"")</f>
        <v/>
      </c>
    </row>
    <row r="993">
      <c r="A993" s="117">
        <f>特征计算_周度!A976</f>
        <v/>
      </c>
      <c r="B993" s="171">
        <f>IFERROR($A$3*特征计算_周度!B993+$B$3*特征计算_周度!C993+$C$3*特征计算_周度!D993+$D$3*特征计算_周度!E993+$E$3*特征计算_周度!F993+$F$3*特征计算_周度!H993,"")</f>
        <v/>
      </c>
      <c r="C993" s="118">
        <f>IFERROR(PERCENTILE(OFFSET(B993,1-364,0,364,1),$C$7),"")</f>
        <v/>
      </c>
      <c r="D993" s="118">
        <f>IFERROR(PERCENTILE(OFFSET(B993,1-364,0,364,1),$C$11),"")</f>
        <v/>
      </c>
      <c r="E993" s="122">
        <f>_xlfn.LET(_xlpm.initState,IF(OR(B993="",C993=""),"",IF(OR(特征计算_周度!B976&gt;$B$15,特征计算_周度!C976&gt;$B$15,特征计算_周度!G976&gt;$B$15,特征计算_周度!E976&gt;$B$15,特征计算_周度!F976&gt;$B$15),$A$12,IFERROR(IF(B993&lt;PERCENTILE(OFFSET(B993,1-364,0,364,1),$C$7),$A$7,IF(B993&lt;PERCENTILE(OFFSET(B993,1-364,0,364,1),$C$8),$A$8,IF(B993&lt;PERCENTILE(OFFSET(B993,1-364,0,364,1),$C$9),$A$9,IF(B993&lt;PERCENTILE(OFFSET(B993,1-364,0,364,1),$C$10),$A$10,IF(B993&lt;PERCENTILE(OFFSET(B993,1-364,0,364,1),$C$11),$A$11,$A$12))))),""))),_xlpm.dev,原始数据_周度!G976,_xlpm.minDev,MIN(OFFSET(原始数据_周度!G976,1-$D$17,0,$D$17,1)),_xlpm.bounce,_xlpm.dev-_xlpm.minDev,_xlpm.oversold,AND(ISNUMBER(_xlpm.dev),ISNUMBER(_xlpm.minDev),_xlpm.minDev&lt;=$B$17,_xlpm.bounce&gt;=$F$17,OR(_xlpm.initState=$A$12,_xlpm.initState=$A$11,_xlpm.initState=$A$10)),_xlpm.pctOnly,IFERROR(IF(B993&lt;PERCENTILE(OFFSET(B993,1-364,0,364,1),$C$7),$A$7,IF(B993&lt;PERCENTILE(OFFSET(B993,1-364,0,364,1),$C$8),$A$8,IF(B993&lt;PERCENTILE(OFFSET(B993,1-364,0,364,1),$C$9),$A$9,IF(B993&lt;PERCENTILE(OFFSET(B993,1-364,0,364,1),$C$10),$A$10,IF(B993&lt;PERCENTILE(OFFSET(B993,1-364,0,364,1),$C$11),$A$11,$A$12))))),""),IF(_xlpm.initState="","",IF(_xlpm.oversold,_xlpm.pctOnly,_xlpm.initState)))</f>
        <v/>
      </c>
      <c r="F993" s="119" t="n"/>
      <c r="G993" s="120">
        <f>IF(OR(B993="",C993=""),"",IF(OR(特征计算_周度!B976&gt;$B$15,特征计算_周度!C976&gt;$B$15,特征计算_周度!G976&gt;$B$15,特征计算_周度!E976&gt;$B$15,特征计算_周度!F976&gt;$B$15),IF(特征计算_周度!B976&gt;$B$15,"VIX ","")&amp;IF(特征计算_周度!C976&gt;$B$15,"HY ","")&amp;IF(特征计算_周度!G976&gt;$B$15,"Sahm ","")&amp;IF(特征计算_周度!E976&gt;$B$15,"趋势 ","")&amp;IF(特征计算_周度!F976&gt;$B$15,"斜率",""),"—"))</f>
        <v/>
      </c>
      <c r="H993" s="120">
        <f>IF(OR(B993="",C993=""),"",_xlfn.LET(_xlpm.dev,原始数据_周度!G976,_xlpm.minDev,MIN(OFFSET(原始数据_周度!G976,1-$D$17,0,$D$17,1)),_xlpm.bounce,_xlpm.dev-_xlpm.minDev,IF(AND(ISNUMBER(_xlpm.dev),ISNUMBER(_xlpm.minDev),_xlpm.minDev&lt;=$B$17,_xlpm.bounce&gt;=$F$17),"✅ 触发","—")))</f>
        <v/>
      </c>
      <c r="I993" s="172">
        <f>IFERROR(IF(特征计算_周度!H993&gt;$I$3,MIN($I$4,MAX(-$I$5,(特征计算_周度!H993-$I$3)*$I$4)),0),"")</f>
        <v/>
      </c>
    </row>
    <row r="994">
      <c r="A994" s="117">
        <f>特征计算_周度!A977</f>
        <v/>
      </c>
      <c r="B994" s="171">
        <f>IFERROR($A$3*特征计算_周度!B994+$B$3*特征计算_周度!C994+$C$3*特征计算_周度!D994+$D$3*特征计算_周度!E994+$E$3*特征计算_周度!F994+$F$3*特征计算_周度!H994,"")</f>
        <v/>
      </c>
      <c r="C994" s="118">
        <f>IFERROR(PERCENTILE(OFFSET(B994,1-364,0,364,1),$C$7),"")</f>
        <v/>
      </c>
      <c r="D994" s="118">
        <f>IFERROR(PERCENTILE(OFFSET(B994,1-364,0,364,1),$C$11),"")</f>
        <v/>
      </c>
      <c r="E994" s="122">
        <f>_xlfn.LET(_xlpm.initState,IF(OR(B994="",C994=""),"",IF(OR(特征计算_周度!B977&gt;$B$15,特征计算_周度!C977&gt;$B$15,特征计算_周度!G977&gt;$B$15,特征计算_周度!E977&gt;$B$15,特征计算_周度!F977&gt;$B$15),$A$12,IFERROR(IF(B994&lt;PERCENTILE(OFFSET(B994,1-364,0,364,1),$C$7),$A$7,IF(B994&lt;PERCENTILE(OFFSET(B994,1-364,0,364,1),$C$8),$A$8,IF(B994&lt;PERCENTILE(OFFSET(B994,1-364,0,364,1),$C$9),$A$9,IF(B994&lt;PERCENTILE(OFFSET(B994,1-364,0,364,1),$C$10),$A$10,IF(B994&lt;PERCENTILE(OFFSET(B994,1-364,0,364,1),$C$11),$A$11,$A$12))))),""))),_xlpm.dev,原始数据_周度!G977,_xlpm.minDev,MIN(OFFSET(原始数据_周度!G977,1-$D$17,0,$D$17,1)),_xlpm.bounce,_xlpm.dev-_xlpm.minDev,_xlpm.oversold,AND(ISNUMBER(_xlpm.dev),ISNUMBER(_xlpm.minDev),_xlpm.minDev&lt;=$B$17,_xlpm.bounce&gt;=$F$17,OR(_xlpm.initState=$A$12,_xlpm.initState=$A$11,_xlpm.initState=$A$10)),_xlpm.pctOnly,IFERROR(IF(B994&lt;PERCENTILE(OFFSET(B994,1-364,0,364,1),$C$7),$A$7,IF(B994&lt;PERCENTILE(OFFSET(B994,1-364,0,364,1),$C$8),$A$8,IF(B994&lt;PERCENTILE(OFFSET(B994,1-364,0,364,1),$C$9),$A$9,IF(B994&lt;PERCENTILE(OFFSET(B994,1-364,0,364,1),$C$10),$A$10,IF(B994&lt;PERCENTILE(OFFSET(B994,1-364,0,364,1),$C$11),$A$11,$A$12))))),""),IF(_xlpm.initState="","",IF(_xlpm.oversold,_xlpm.pctOnly,_xlpm.initState)))</f>
        <v/>
      </c>
      <c r="F994" s="119" t="n"/>
      <c r="G994" s="120">
        <f>IF(OR(B994="",C994=""),"",IF(OR(特征计算_周度!B977&gt;$B$15,特征计算_周度!C977&gt;$B$15,特征计算_周度!G977&gt;$B$15,特征计算_周度!E977&gt;$B$15,特征计算_周度!F977&gt;$B$15),IF(特征计算_周度!B977&gt;$B$15,"VIX ","")&amp;IF(特征计算_周度!C977&gt;$B$15,"HY ","")&amp;IF(特征计算_周度!G977&gt;$B$15,"Sahm ","")&amp;IF(特征计算_周度!E977&gt;$B$15,"趋势 ","")&amp;IF(特征计算_周度!F977&gt;$B$15,"斜率",""),"—"))</f>
        <v/>
      </c>
      <c r="H994" s="120">
        <f>IF(OR(B994="",C994=""),"",_xlfn.LET(_xlpm.dev,原始数据_周度!G977,_xlpm.minDev,MIN(OFFSET(原始数据_周度!G977,1-$D$17,0,$D$17,1)),_xlpm.bounce,_xlpm.dev-_xlpm.minDev,IF(AND(ISNUMBER(_xlpm.dev),ISNUMBER(_xlpm.minDev),_xlpm.minDev&lt;=$B$17,_xlpm.bounce&gt;=$F$17),"✅ 触发","—")))</f>
        <v/>
      </c>
      <c r="I994" s="172">
        <f>IFERROR(IF(特征计算_周度!H994&gt;$I$3,MIN($I$4,MAX(-$I$5,(特征计算_周度!H994-$I$3)*$I$4)),0),"")</f>
        <v/>
      </c>
    </row>
    <row r="995">
      <c r="A995" s="117">
        <f>特征计算_周度!A978</f>
        <v/>
      </c>
      <c r="B995" s="171">
        <f>IFERROR($A$3*特征计算_周度!B995+$B$3*特征计算_周度!C995+$C$3*特征计算_周度!D995+$D$3*特征计算_周度!E995+$E$3*特征计算_周度!F995+$F$3*特征计算_周度!H995,"")</f>
        <v/>
      </c>
      <c r="C995" s="118">
        <f>IFERROR(PERCENTILE(OFFSET(B995,1-364,0,364,1),$C$7),"")</f>
        <v/>
      </c>
      <c r="D995" s="118">
        <f>IFERROR(PERCENTILE(OFFSET(B995,1-364,0,364,1),$C$11),"")</f>
        <v/>
      </c>
      <c r="E995" s="122">
        <f>_xlfn.LET(_xlpm.initState,IF(OR(B995="",C995=""),"",IF(OR(特征计算_周度!B978&gt;$B$15,特征计算_周度!C978&gt;$B$15,特征计算_周度!G978&gt;$B$15,特征计算_周度!E978&gt;$B$15,特征计算_周度!F978&gt;$B$15),$A$12,IFERROR(IF(B995&lt;PERCENTILE(OFFSET(B995,1-364,0,364,1),$C$7),$A$7,IF(B995&lt;PERCENTILE(OFFSET(B995,1-364,0,364,1),$C$8),$A$8,IF(B995&lt;PERCENTILE(OFFSET(B995,1-364,0,364,1),$C$9),$A$9,IF(B995&lt;PERCENTILE(OFFSET(B995,1-364,0,364,1),$C$10),$A$10,IF(B995&lt;PERCENTILE(OFFSET(B995,1-364,0,364,1),$C$11),$A$11,$A$12))))),""))),_xlpm.dev,原始数据_周度!G978,_xlpm.minDev,MIN(OFFSET(原始数据_周度!G978,1-$D$17,0,$D$17,1)),_xlpm.bounce,_xlpm.dev-_xlpm.minDev,_xlpm.oversold,AND(ISNUMBER(_xlpm.dev),ISNUMBER(_xlpm.minDev),_xlpm.minDev&lt;=$B$17,_xlpm.bounce&gt;=$F$17,OR(_xlpm.initState=$A$12,_xlpm.initState=$A$11,_xlpm.initState=$A$10)),_xlpm.pctOnly,IFERROR(IF(B995&lt;PERCENTILE(OFFSET(B995,1-364,0,364,1),$C$7),$A$7,IF(B995&lt;PERCENTILE(OFFSET(B995,1-364,0,364,1),$C$8),$A$8,IF(B995&lt;PERCENTILE(OFFSET(B995,1-364,0,364,1),$C$9),$A$9,IF(B995&lt;PERCENTILE(OFFSET(B995,1-364,0,364,1),$C$10),$A$10,IF(B995&lt;PERCENTILE(OFFSET(B995,1-364,0,364,1),$C$11),$A$11,$A$12))))),""),IF(_xlpm.initState="","",IF(_xlpm.oversold,_xlpm.pctOnly,_xlpm.initState)))</f>
        <v/>
      </c>
      <c r="F995" s="119" t="n"/>
      <c r="G995" s="120">
        <f>IF(OR(B995="",C995=""),"",IF(OR(特征计算_周度!B978&gt;$B$15,特征计算_周度!C978&gt;$B$15,特征计算_周度!G978&gt;$B$15,特征计算_周度!E978&gt;$B$15,特征计算_周度!F978&gt;$B$15),IF(特征计算_周度!B978&gt;$B$15,"VIX ","")&amp;IF(特征计算_周度!C978&gt;$B$15,"HY ","")&amp;IF(特征计算_周度!G978&gt;$B$15,"Sahm ","")&amp;IF(特征计算_周度!E978&gt;$B$15,"趋势 ","")&amp;IF(特征计算_周度!F978&gt;$B$15,"斜率",""),"—"))</f>
        <v/>
      </c>
      <c r="H995" s="120">
        <f>IF(OR(B995="",C995=""),"",_xlfn.LET(_xlpm.dev,原始数据_周度!G978,_xlpm.minDev,MIN(OFFSET(原始数据_周度!G978,1-$D$17,0,$D$17,1)),_xlpm.bounce,_xlpm.dev-_xlpm.minDev,IF(AND(ISNUMBER(_xlpm.dev),ISNUMBER(_xlpm.minDev),_xlpm.minDev&lt;=$B$17,_xlpm.bounce&gt;=$F$17),"✅ 触发","—")))</f>
        <v/>
      </c>
      <c r="I995" s="172">
        <f>IFERROR(IF(特征计算_周度!H995&gt;$I$3,MIN($I$4,MAX(-$I$5,(特征计算_周度!H995-$I$3)*$I$4)),0),"")</f>
        <v/>
      </c>
    </row>
    <row r="996">
      <c r="A996" s="117">
        <f>特征计算_周度!A979</f>
        <v/>
      </c>
      <c r="B996" s="171">
        <f>IFERROR($A$3*特征计算_周度!B996+$B$3*特征计算_周度!C996+$C$3*特征计算_周度!D996+$D$3*特征计算_周度!E996+$E$3*特征计算_周度!F996+$F$3*特征计算_周度!H996,"")</f>
        <v/>
      </c>
      <c r="C996" s="118">
        <f>IFERROR(PERCENTILE(OFFSET(B996,1-364,0,364,1),$C$7),"")</f>
        <v/>
      </c>
      <c r="D996" s="118">
        <f>IFERROR(PERCENTILE(OFFSET(B996,1-364,0,364,1),$C$11),"")</f>
        <v/>
      </c>
      <c r="E996" s="122">
        <f>_xlfn.LET(_xlpm.initState,IF(OR(B996="",C996=""),"",IF(OR(特征计算_周度!B979&gt;$B$15,特征计算_周度!C979&gt;$B$15,特征计算_周度!G979&gt;$B$15,特征计算_周度!E979&gt;$B$15,特征计算_周度!F979&gt;$B$15),$A$12,IFERROR(IF(B996&lt;PERCENTILE(OFFSET(B996,1-364,0,364,1),$C$7),$A$7,IF(B996&lt;PERCENTILE(OFFSET(B996,1-364,0,364,1),$C$8),$A$8,IF(B996&lt;PERCENTILE(OFFSET(B996,1-364,0,364,1),$C$9),$A$9,IF(B996&lt;PERCENTILE(OFFSET(B996,1-364,0,364,1),$C$10),$A$10,IF(B996&lt;PERCENTILE(OFFSET(B996,1-364,0,364,1),$C$11),$A$11,$A$12))))),""))),_xlpm.dev,原始数据_周度!G979,_xlpm.minDev,MIN(OFFSET(原始数据_周度!G979,1-$D$17,0,$D$17,1)),_xlpm.bounce,_xlpm.dev-_xlpm.minDev,_xlpm.oversold,AND(ISNUMBER(_xlpm.dev),ISNUMBER(_xlpm.minDev),_xlpm.minDev&lt;=$B$17,_xlpm.bounce&gt;=$F$17,OR(_xlpm.initState=$A$12,_xlpm.initState=$A$11,_xlpm.initState=$A$10)),_xlpm.pctOnly,IFERROR(IF(B996&lt;PERCENTILE(OFFSET(B996,1-364,0,364,1),$C$7),$A$7,IF(B996&lt;PERCENTILE(OFFSET(B996,1-364,0,364,1),$C$8),$A$8,IF(B996&lt;PERCENTILE(OFFSET(B996,1-364,0,364,1),$C$9),$A$9,IF(B996&lt;PERCENTILE(OFFSET(B996,1-364,0,364,1),$C$10),$A$10,IF(B996&lt;PERCENTILE(OFFSET(B996,1-364,0,364,1),$C$11),$A$11,$A$12))))),""),IF(_xlpm.initState="","",IF(_xlpm.oversold,_xlpm.pctOnly,_xlpm.initState)))</f>
        <v/>
      </c>
      <c r="F996" s="119" t="n"/>
      <c r="G996" s="120">
        <f>IF(OR(B996="",C996=""),"",IF(OR(特征计算_周度!B979&gt;$B$15,特征计算_周度!C979&gt;$B$15,特征计算_周度!G979&gt;$B$15,特征计算_周度!E979&gt;$B$15,特征计算_周度!F979&gt;$B$15),IF(特征计算_周度!B979&gt;$B$15,"VIX ","")&amp;IF(特征计算_周度!C979&gt;$B$15,"HY ","")&amp;IF(特征计算_周度!G979&gt;$B$15,"Sahm ","")&amp;IF(特征计算_周度!E979&gt;$B$15,"趋势 ","")&amp;IF(特征计算_周度!F979&gt;$B$15,"斜率",""),"—"))</f>
        <v/>
      </c>
      <c r="H996" s="120">
        <f>IF(OR(B996="",C996=""),"",_xlfn.LET(_xlpm.dev,原始数据_周度!G979,_xlpm.minDev,MIN(OFFSET(原始数据_周度!G979,1-$D$17,0,$D$17,1)),_xlpm.bounce,_xlpm.dev-_xlpm.minDev,IF(AND(ISNUMBER(_xlpm.dev),ISNUMBER(_xlpm.minDev),_xlpm.minDev&lt;=$B$17,_xlpm.bounce&gt;=$F$17),"✅ 触发","—")))</f>
        <v/>
      </c>
      <c r="I996" s="172">
        <f>IFERROR(IF(特征计算_周度!H996&gt;$I$3,MIN($I$4,MAX(-$I$5,(特征计算_周度!H996-$I$3)*$I$4)),0),"")</f>
        <v/>
      </c>
    </row>
    <row r="997">
      <c r="A997" s="117">
        <f>特征计算_周度!A980</f>
        <v/>
      </c>
      <c r="B997" s="171">
        <f>IFERROR($A$3*特征计算_周度!B997+$B$3*特征计算_周度!C997+$C$3*特征计算_周度!D997+$D$3*特征计算_周度!E997+$E$3*特征计算_周度!F997+$F$3*特征计算_周度!H997,"")</f>
        <v/>
      </c>
      <c r="C997" s="118">
        <f>IFERROR(PERCENTILE(OFFSET(B997,1-364,0,364,1),$C$7),"")</f>
        <v/>
      </c>
      <c r="D997" s="118">
        <f>IFERROR(PERCENTILE(OFFSET(B997,1-364,0,364,1),$C$11),"")</f>
        <v/>
      </c>
      <c r="E997" s="122">
        <f>_xlfn.LET(_xlpm.initState,IF(OR(B997="",C997=""),"",IF(OR(特征计算_周度!B980&gt;$B$15,特征计算_周度!C980&gt;$B$15,特征计算_周度!G980&gt;$B$15,特征计算_周度!E980&gt;$B$15,特征计算_周度!F980&gt;$B$15),$A$12,IFERROR(IF(B997&lt;PERCENTILE(OFFSET(B997,1-364,0,364,1),$C$7),$A$7,IF(B997&lt;PERCENTILE(OFFSET(B997,1-364,0,364,1),$C$8),$A$8,IF(B997&lt;PERCENTILE(OFFSET(B997,1-364,0,364,1),$C$9),$A$9,IF(B997&lt;PERCENTILE(OFFSET(B997,1-364,0,364,1),$C$10),$A$10,IF(B997&lt;PERCENTILE(OFFSET(B997,1-364,0,364,1),$C$11),$A$11,$A$12))))),""))),_xlpm.dev,原始数据_周度!G980,_xlpm.minDev,MIN(OFFSET(原始数据_周度!G980,1-$D$17,0,$D$17,1)),_xlpm.bounce,_xlpm.dev-_xlpm.minDev,_xlpm.oversold,AND(ISNUMBER(_xlpm.dev),ISNUMBER(_xlpm.minDev),_xlpm.minDev&lt;=$B$17,_xlpm.bounce&gt;=$F$17,OR(_xlpm.initState=$A$12,_xlpm.initState=$A$11,_xlpm.initState=$A$10)),_xlpm.pctOnly,IFERROR(IF(B997&lt;PERCENTILE(OFFSET(B997,1-364,0,364,1),$C$7),$A$7,IF(B997&lt;PERCENTILE(OFFSET(B997,1-364,0,364,1),$C$8),$A$8,IF(B997&lt;PERCENTILE(OFFSET(B997,1-364,0,364,1),$C$9),$A$9,IF(B997&lt;PERCENTILE(OFFSET(B997,1-364,0,364,1),$C$10),$A$10,IF(B997&lt;PERCENTILE(OFFSET(B997,1-364,0,364,1),$C$11),$A$11,$A$12))))),""),IF(_xlpm.initState="","",IF(_xlpm.oversold,_xlpm.pctOnly,_xlpm.initState)))</f>
        <v/>
      </c>
      <c r="F997" s="119" t="n"/>
      <c r="G997" s="120">
        <f>IF(OR(B997="",C997=""),"",IF(OR(特征计算_周度!B980&gt;$B$15,特征计算_周度!C980&gt;$B$15,特征计算_周度!G980&gt;$B$15,特征计算_周度!E980&gt;$B$15,特征计算_周度!F980&gt;$B$15),IF(特征计算_周度!B980&gt;$B$15,"VIX ","")&amp;IF(特征计算_周度!C980&gt;$B$15,"HY ","")&amp;IF(特征计算_周度!G980&gt;$B$15,"Sahm ","")&amp;IF(特征计算_周度!E980&gt;$B$15,"趋势 ","")&amp;IF(特征计算_周度!F980&gt;$B$15,"斜率",""),"—"))</f>
        <v/>
      </c>
      <c r="H997" s="120">
        <f>IF(OR(B997="",C997=""),"",_xlfn.LET(_xlpm.dev,原始数据_周度!G980,_xlpm.minDev,MIN(OFFSET(原始数据_周度!G980,1-$D$17,0,$D$17,1)),_xlpm.bounce,_xlpm.dev-_xlpm.minDev,IF(AND(ISNUMBER(_xlpm.dev),ISNUMBER(_xlpm.minDev),_xlpm.minDev&lt;=$B$17,_xlpm.bounce&gt;=$F$17),"✅ 触发","—")))</f>
        <v/>
      </c>
      <c r="I997" s="172">
        <f>IFERROR(IF(特征计算_周度!H997&gt;$I$3,MIN($I$4,MAX(-$I$5,(特征计算_周度!H997-$I$3)*$I$4)),0),"")</f>
        <v/>
      </c>
    </row>
    <row r="998">
      <c r="A998" s="117">
        <f>特征计算_周度!A981</f>
        <v/>
      </c>
      <c r="B998" s="171">
        <f>IFERROR($A$3*特征计算_周度!B998+$B$3*特征计算_周度!C998+$C$3*特征计算_周度!D998+$D$3*特征计算_周度!E998+$E$3*特征计算_周度!F998+$F$3*特征计算_周度!H998,"")</f>
        <v/>
      </c>
      <c r="C998" s="118">
        <f>IFERROR(PERCENTILE(OFFSET(B998,1-364,0,364,1),$C$7),"")</f>
        <v/>
      </c>
      <c r="D998" s="118">
        <f>IFERROR(PERCENTILE(OFFSET(B998,1-364,0,364,1),$C$11),"")</f>
        <v/>
      </c>
      <c r="E998" s="122">
        <f>_xlfn.LET(_xlpm.initState,IF(OR(B998="",C998=""),"",IF(OR(特征计算_周度!B981&gt;$B$15,特征计算_周度!C981&gt;$B$15,特征计算_周度!G981&gt;$B$15,特征计算_周度!E981&gt;$B$15,特征计算_周度!F981&gt;$B$15),$A$12,IFERROR(IF(B998&lt;PERCENTILE(OFFSET(B998,1-364,0,364,1),$C$7),$A$7,IF(B998&lt;PERCENTILE(OFFSET(B998,1-364,0,364,1),$C$8),$A$8,IF(B998&lt;PERCENTILE(OFFSET(B998,1-364,0,364,1),$C$9),$A$9,IF(B998&lt;PERCENTILE(OFFSET(B998,1-364,0,364,1),$C$10),$A$10,IF(B998&lt;PERCENTILE(OFFSET(B998,1-364,0,364,1),$C$11),$A$11,$A$12))))),""))),_xlpm.dev,原始数据_周度!G981,_xlpm.minDev,MIN(OFFSET(原始数据_周度!G981,1-$D$17,0,$D$17,1)),_xlpm.bounce,_xlpm.dev-_xlpm.minDev,_xlpm.oversold,AND(ISNUMBER(_xlpm.dev),ISNUMBER(_xlpm.minDev),_xlpm.minDev&lt;=$B$17,_xlpm.bounce&gt;=$F$17,OR(_xlpm.initState=$A$12,_xlpm.initState=$A$11,_xlpm.initState=$A$10)),_xlpm.pctOnly,IFERROR(IF(B998&lt;PERCENTILE(OFFSET(B998,1-364,0,364,1),$C$7),$A$7,IF(B998&lt;PERCENTILE(OFFSET(B998,1-364,0,364,1),$C$8),$A$8,IF(B998&lt;PERCENTILE(OFFSET(B998,1-364,0,364,1),$C$9),$A$9,IF(B998&lt;PERCENTILE(OFFSET(B998,1-364,0,364,1),$C$10),$A$10,IF(B998&lt;PERCENTILE(OFFSET(B998,1-364,0,364,1),$C$11),$A$11,$A$12))))),""),IF(_xlpm.initState="","",IF(_xlpm.oversold,_xlpm.pctOnly,_xlpm.initState)))</f>
        <v/>
      </c>
      <c r="F998" s="119" t="n"/>
      <c r="G998" s="120">
        <f>IF(OR(B998="",C998=""),"",IF(OR(特征计算_周度!B981&gt;$B$15,特征计算_周度!C981&gt;$B$15,特征计算_周度!G981&gt;$B$15,特征计算_周度!E981&gt;$B$15,特征计算_周度!F981&gt;$B$15),IF(特征计算_周度!B981&gt;$B$15,"VIX ","")&amp;IF(特征计算_周度!C981&gt;$B$15,"HY ","")&amp;IF(特征计算_周度!G981&gt;$B$15,"Sahm ","")&amp;IF(特征计算_周度!E981&gt;$B$15,"趋势 ","")&amp;IF(特征计算_周度!F981&gt;$B$15,"斜率",""),"—"))</f>
        <v/>
      </c>
      <c r="H998" s="120">
        <f>IF(OR(B998="",C998=""),"",_xlfn.LET(_xlpm.dev,原始数据_周度!G981,_xlpm.minDev,MIN(OFFSET(原始数据_周度!G981,1-$D$17,0,$D$17,1)),_xlpm.bounce,_xlpm.dev-_xlpm.minDev,IF(AND(ISNUMBER(_xlpm.dev),ISNUMBER(_xlpm.minDev),_xlpm.minDev&lt;=$B$17,_xlpm.bounce&gt;=$F$17),"✅ 触发","—")))</f>
        <v/>
      </c>
      <c r="I998" s="172">
        <f>IFERROR(IF(特征计算_周度!H998&gt;$I$3,MIN($I$4,MAX(-$I$5,(特征计算_周度!H998-$I$3)*$I$4)),0),"")</f>
        <v/>
      </c>
    </row>
    <row r="999">
      <c r="A999" s="117">
        <f>特征计算_周度!A982</f>
        <v/>
      </c>
      <c r="B999" s="171">
        <f>IFERROR($A$3*特征计算_周度!B999+$B$3*特征计算_周度!C999+$C$3*特征计算_周度!D999+$D$3*特征计算_周度!E999+$E$3*特征计算_周度!F999+$F$3*特征计算_周度!H999,"")</f>
        <v/>
      </c>
      <c r="C999" s="118">
        <f>IFERROR(PERCENTILE(OFFSET(B999,1-364,0,364,1),$C$7),"")</f>
        <v/>
      </c>
      <c r="D999" s="118">
        <f>IFERROR(PERCENTILE(OFFSET(B999,1-364,0,364,1),$C$11),"")</f>
        <v/>
      </c>
      <c r="E999" s="122">
        <f>_xlfn.LET(_xlpm.initState,IF(OR(B999="",C999=""),"",IF(OR(特征计算_周度!B982&gt;$B$15,特征计算_周度!C982&gt;$B$15,特征计算_周度!G982&gt;$B$15,特征计算_周度!E982&gt;$B$15,特征计算_周度!F982&gt;$B$15),$A$12,IFERROR(IF(B999&lt;PERCENTILE(OFFSET(B999,1-364,0,364,1),$C$7),$A$7,IF(B999&lt;PERCENTILE(OFFSET(B999,1-364,0,364,1),$C$8),$A$8,IF(B999&lt;PERCENTILE(OFFSET(B999,1-364,0,364,1),$C$9),$A$9,IF(B999&lt;PERCENTILE(OFFSET(B999,1-364,0,364,1),$C$10),$A$10,IF(B999&lt;PERCENTILE(OFFSET(B999,1-364,0,364,1),$C$11),$A$11,$A$12))))),""))),_xlpm.dev,原始数据_周度!G982,_xlpm.minDev,MIN(OFFSET(原始数据_周度!G982,1-$D$17,0,$D$17,1)),_xlpm.bounce,_xlpm.dev-_xlpm.minDev,_xlpm.oversold,AND(ISNUMBER(_xlpm.dev),ISNUMBER(_xlpm.minDev),_xlpm.minDev&lt;=$B$17,_xlpm.bounce&gt;=$F$17,OR(_xlpm.initState=$A$12,_xlpm.initState=$A$11,_xlpm.initState=$A$10)),_xlpm.pctOnly,IFERROR(IF(B999&lt;PERCENTILE(OFFSET(B999,1-364,0,364,1),$C$7),$A$7,IF(B999&lt;PERCENTILE(OFFSET(B999,1-364,0,364,1),$C$8),$A$8,IF(B999&lt;PERCENTILE(OFFSET(B999,1-364,0,364,1),$C$9),$A$9,IF(B999&lt;PERCENTILE(OFFSET(B999,1-364,0,364,1),$C$10),$A$10,IF(B999&lt;PERCENTILE(OFFSET(B999,1-364,0,364,1),$C$11),$A$11,$A$12))))),""),IF(_xlpm.initState="","",IF(_xlpm.oversold,_xlpm.pctOnly,_xlpm.initState)))</f>
        <v/>
      </c>
      <c r="F999" s="119" t="n"/>
      <c r="G999" s="120">
        <f>IF(OR(B999="",C999=""),"",IF(OR(特征计算_周度!B982&gt;$B$15,特征计算_周度!C982&gt;$B$15,特征计算_周度!G982&gt;$B$15,特征计算_周度!E982&gt;$B$15,特征计算_周度!F982&gt;$B$15),IF(特征计算_周度!B982&gt;$B$15,"VIX ","")&amp;IF(特征计算_周度!C982&gt;$B$15,"HY ","")&amp;IF(特征计算_周度!G982&gt;$B$15,"Sahm ","")&amp;IF(特征计算_周度!E982&gt;$B$15,"趋势 ","")&amp;IF(特征计算_周度!F982&gt;$B$15,"斜率",""),"—"))</f>
        <v/>
      </c>
      <c r="H999" s="120">
        <f>IF(OR(B999="",C999=""),"",_xlfn.LET(_xlpm.dev,原始数据_周度!G982,_xlpm.minDev,MIN(OFFSET(原始数据_周度!G982,1-$D$17,0,$D$17,1)),_xlpm.bounce,_xlpm.dev-_xlpm.minDev,IF(AND(ISNUMBER(_xlpm.dev),ISNUMBER(_xlpm.minDev),_xlpm.minDev&lt;=$B$17,_xlpm.bounce&gt;=$F$17),"✅ 触发","—")))</f>
        <v/>
      </c>
      <c r="I999" s="172">
        <f>IFERROR(IF(特征计算_周度!H999&gt;$I$3,MIN($I$4,MAX(-$I$5,(特征计算_周度!H999-$I$3)*$I$4)),0),"")</f>
        <v/>
      </c>
    </row>
    <row r="1000">
      <c r="A1000" s="117">
        <f>特征计算_周度!A983</f>
        <v/>
      </c>
      <c r="B1000" s="171">
        <f>IFERROR($A$3*特征计算_周度!B1000+$B$3*特征计算_周度!C1000+$C$3*特征计算_周度!D1000+$D$3*特征计算_周度!E1000+$E$3*特征计算_周度!F1000+$F$3*特征计算_周度!H1000,"")</f>
        <v/>
      </c>
      <c r="C1000" s="118">
        <f>IFERROR(PERCENTILE(OFFSET(B1000,1-364,0,364,1),$C$7),"")</f>
        <v/>
      </c>
      <c r="D1000" s="118">
        <f>IFERROR(PERCENTILE(OFFSET(B1000,1-364,0,364,1),$C$11),"")</f>
        <v/>
      </c>
      <c r="E1000" s="122">
        <f>_xlfn.LET(_xlpm.initState,IF(OR(B1000="",C1000=""),"",IF(OR(特征计算_周度!B983&gt;$B$15,特征计算_周度!C983&gt;$B$15,特征计算_周度!G983&gt;$B$15,特征计算_周度!E983&gt;$B$15,特征计算_周度!F983&gt;$B$15),$A$12,IFERROR(IF(B1000&lt;PERCENTILE(OFFSET(B1000,1-364,0,364,1),$C$7),$A$7,IF(B1000&lt;PERCENTILE(OFFSET(B1000,1-364,0,364,1),$C$8),$A$8,IF(B1000&lt;PERCENTILE(OFFSET(B1000,1-364,0,364,1),$C$9),$A$9,IF(B1000&lt;PERCENTILE(OFFSET(B1000,1-364,0,364,1),$C$10),$A$10,IF(B1000&lt;PERCENTILE(OFFSET(B1000,1-364,0,364,1),$C$11),$A$11,$A$12))))),""))),_xlpm.dev,原始数据_周度!G983,_xlpm.minDev,MIN(OFFSET(原始数据_周度!G983,1-$D$17,0,$D$17,1)),_xlpm.bounce,_xlpm.dev-_xlpm.minDev,_xlpm.oversold,AND(ISNUMBER(_xlpm.dev),ISNUMBER(_xlpm.minDev),_xlpm.minDev&lt;=$B$17,_xlpm.bounce&gt;=$F$17,OR(_xlpm.initState=$A$12,_xlpm.initState=$A$11,_xlpm.initState=$A$10)),_xlpm.pctOnly,IFERROR(IF(B1000&lt;PERCENTILE(OFFSET(B1000,1-364,0,364,1),$C$7),$A$7,IF(B1000&lt;PERCENTILE(OFFSET(B1000,1-364,0,364,1),$C$8),$A$8,IF(B1000&lt;PERCENTILE(OFFSET(B1000,1-364,0,364,1),$C$9),$A$9,IF(B1000&lt;PERCENTILE(OFFSET(B1000,1-364,0,364,1),$C$10),$A$10,IF(B1000&lt;PERCENTILE(OFFSET(B1000,1-364,0,364,1),$C$11),$A$11,$A$12))))),""),IF(_xlpm.initState="","",IF(_xlpm.oversold,_xlpm.pctOnly,_xlpm.initState)))</f>
        <v/>
      </c>
      <c r="F1000" s="119" t="n"/>
      <c r="G1000" s="120">
        <f>IF(OR(B1000="",C1000=""),"",IF(OR(特征计算_周度!B983&gt;$B$15,特征计算_周度!C983&gt;$B$15,特征计算_周度!G983&gt;$B$15,特征计算_周度!E983&gt;$B$15,特征计算_周度!F983&gt;$B$15),IF(特征计算_周度!B983&gt;$B$15,"VIX ","")&amp;IF(特征计算_周度!C983&gt;$B$15,"HY ","")&amp;IF(特征计算_周度!G983&gt;$B$15,"Sahm ","")&amp;IF(特征计算_周度!E983&gt;$B$15,"趋势 ","")&amp;IF(特征计算_周度!F983&gt;$B$15,"斜率",""),"—"))</f>
        <v/>
      </c>
      <c r="H1000" s="120">
        <f>IF(OR(B1000="",C1000=""),"",_xlfn.LET(_xlpm.dev,原始数据_周度!G983,_xlpm.minDev,MIN(OFFSET(原始数据_周度!G983,1-$D$17,0,$D$17,1)),_xlpm.bounce,_xlpm.dev-_xlpm.minDev,IF(AND(ISNUMBER(_xlpm.dev),ISNUMBER(_xlpm.minDev),_xlpm.minDev&lt;=$B$17,_xlpm.bounce&gt;=$F$17),"✅ 触发","—")))</f>
        <v/>
      </c>
      <c r="I1000" s="172">
        <f>IFERROR(IF(特征计算_周度!H1000&gt;$I$3,MIN($I$4,MAX(-$I$5,(特征计算_周度!H1000-$I$3)*$I$4)),0),"")</f>
        <v/>
      </c>
    </row>
    <row r="1001">
      <c r="A1001" s="117">
        <f>特征计算_周度!A984</f>
        <v/>
      </c>
      <c r="B1001" s="171">
        <f>IFERROR($A$3*特征计算_周度!B1001+$B$3*特征计算_周度!C1001+$C$3*特征计算_周度!D1001+$D$3*特征计算_周度!E1001+$E$3*特征计算_周度!F1001+$F$3*特征计算_周度!H1001,"")</f>
        <v/>
      </c>
      <c r="C1001" s="118">
        <f>IFERROR(PERCENTILE(OFFSET(B1001,1-364,0,364,1),$C$7),"")</f>
        <v/>
      </c>
      <c r="D1001" s="118">
        <f>IFERROR(PERCENTILE(OFFSET(B1001,1-364,0,364,1),$C$11),"")</f>
        <v/>
      </c>
      <c r="E1001" s="122">
        <f>_xlfn.LET(_xlpm.initState,IF(OR(B1001="",C1001=""),"",IF(OR(特征计算_周度!B984&gt;$B$15,特征计算_周度!C984&gt;$B$15,特征计算_周度!G984&gt;$B$15,特征计算_周度!E984&gt;$B$15,特征计算_周度!F984&gt;$B$15),$A$12,IFERROR(IF(B1001&lt;PERCENTILE(OFFSET(B1001,1-364,0,364,1),$C$7),$A$7,IF(B1001&lt;PERCENTILE(OFFSET(B1001,1-364,0,364,1),$C$8),$A$8,IF(B1001&lt;PERCENTILE(OFFSET(B1001,1-364,0,364,1),$C$9),$A$9,IF(B1001&lt;PERCENTILE(OFFSET(B1001,1-364,0,364,1),$C$10),$A$10,IF(B1001&lt;PERCENTILE(OFFSET(B1001,1-364,0,364,1),$C$11),$A$11,$A$12))))),""))),_xlpm.dev,原始数据_周度!G984,_xlpm.minDev,MIN(OFFSET(原始数据_周度!G984,1-$D$17,0,$D$17,1)),_xlpm.bounce,_xlpm.dev-_xlpm.minDev,_xlpm.oversold,AND(ISNUMBER(_xlpm.dev),ISNUMBER(_xlpm.minDev),_xlpm.minDev&lt;=$B$17,_xlpm.bounce&gt;=$F$17,OR(_xlpm.initState=$A$12,_xlpm.initState=$A$11,_xlpm.initState=$A$10)),_xlpm.pctOnly,IFERROR(IF(B1001&lt;PERCENTILE(OFFSET(B1001,1-364,0,364,1),$C$7),$A$7,IF(B1001&lt;PERCENTILE(OFFSET(B1001,1-364,0,364,1),$C$8),$A$8,IF(B1001&lt;PERCENTILE(OFFSET(B1001,1-364,0,364,1),$C$9),$A$9,IF(B1001&lt;PERCENTILE(OFFSET(B1001,1-364,0,364,1),$C$10),$A$10,IF(B1001&lt;PERCENTILE(OFFSET(B1001,1-364,0,364,1),$C$11),$A$11,$A$12))))),""),IF(_xlpm.initState="","",IF(_xlpm.oversold,_xlpm.pctOnly,_xlpm.initState)))</f>
        <v/>
      </c>
      <c r="F1001" s="119" t="n"/>
      <c r="G1001" s="120">
        <f>IF(OR(B1001="",C1001=""),"",IF(OR(特征计算_周度!B984&gt;$B$15,特征计算_周度!C984&gt;$B$15,特征计算_周度!G984&gt;$B$15,特征计算_周度!E984&gt;$B$15,特征计算_周度!F984&gt;$B$15),IF(特征计算_周度!B984&gt;$B$15,"VIX ","")&amp;IF(特征计算_周度!C984&gt;$B$15,"HY ","")&amp;IF(特征计算_周度!G984&gt;$B$15,"Sahm ","")&amp;IF(特征计算_周度!E984&gt;$B$15,"趋势 ","")&amp;IF(特征计算_周度!F984&gt;$B$15,"斜率",""),"—"))</f>
        <v/>
      </c>
      <c r="H1001" s="120">
        <f>IF(OR(B1001="",C1001=""),"",_xlfn.LET(_xlpm.dev,原始数据_周度!G984,_xlpm.minDev,MIN(OFFSET(原始数据_周度!G984,1-$D$17,0,$D$17,1)),_xlpm.bounce,_xlpm.dev-_xlpm.minDev,IF(AND(ISNUMBER(_xlpm.dev),ISNUMBER(_xlpm.minDev),_xlpm.minDev&lt;=$B$17,_xlpm.bounce&gt;=$F$17),"✅ 触发","—")))</f>
        <v/>
      </c>
      <c r="I1001" s="172">
        <f>IFERROR(IF(特征计算_周度!H1001&gt;$I$3,MIN($I$4,MAX(-$I$5,(特征计算_周度!H1001-$I$3)*$I$4)),0),"")</f>
        <v/>
      </c>
    </row>
    <row r="1002">
      <c r="A1002" s="117">
        <f>特征计算_周度!A985</f>
        <v/>
      </c>
      <c r="B1002" s="171">
        <f>IFERROR($A$3*特征计算_周度!B1002+$B$3*特征计算_周度!C1002+$C$3*特征计算_周度!D1002+$D$3*特征计算_周度!E1002+$E$3*特征计算_周度!F1002+$F$3*特征计算_周度!H1002,"")</f>
        <v/>
      </c>
      <c r="C1002" s="118">
        <f>IFERROR(PERCENTILE(OFFSET(B1002,1-364,0,364,1),$C$7),"")</f>
        <v/>
      </c>
      <c r="D1002" s="118">
        <f>IFERROR(PERCENTILE(OFFSET(B1002,1-364,0,364,1),$C$11),"")</f>
        <v/>
      </c>
      <c r="E1002" s="122">
        <f>_xlfn.LET(_xlpm.initState,IF(OR(B1002="",C1002=""),"",IF(OR(特征计算_周度!B985&gt;$B$15,特征计算_周度!C985&gt;$B$15,特征计算_周度!G985&gt;$B$15,特征计算_周度!E985&gt;$B$15,特征计算_周度!F985&gt;$B$15),$A$12,IFERROR(IF(B1002&lt;PERCENTILE(OFFSET(B1002,1-364,0,364,1),$C$7),$A$7,IF(B1002&lt;PERCENTILE(OFFSET(B1002,1-364,0,364,1),$C$8),$A$8,IF(B1002&lt;PERCENTILE(OFFSET(B1002,1-364,0,364,1),$C$9),$A$9,IF(B1002&lt;PERCENTILE(OFFSET(B1002,1-364,0,364,1),$C$10),$A$10,IF(B1002&lt;PERCENTILE(OFFSET(B1002,1-364,0,364,1),$C$11),$A$11,$A$12))))),""))),_xlpm.dev,原始数据_周度!G985,_xlpm.minDev,MIN(OFFSET(原始数据_周度!G985,1-$D$17,0,$D$17,1)),_xlpm.bounce,_xlpm.dev-_xlpm.minDev,_xlpm.oversold,AND(ISNUMBER(_xlpm.dev),ISNUMBER(_xlpm.minDev),_xlpm.minDev&lt;=$B$17,_xlpm.bounce&gt;=$F$17,OR(_xlpm.initState=$A$12,_xlpm.initState=$A$11,_xlpm.initState=$A$10)),_xlpm.pctOnly,IFERROR(IF(B1002&lt;PERCENTILE(OFFSET(B1002,1-364,0,364,1),$C$7),$A$7,IF(B1002&lt;PERCENTILE(OFFSET(B1002,1-364,0,364,1),$C$8),$A$8,IF(B1002&lt;PERCENTILE(OFFSET(B1002,1-364,0,364,1),$C$9),$A$9,IF(B1002&lt;PERCENTILE(OFFSET(B1002,1-364,0,364,1),$C$10),$A$10,IF(B1002&lt;PERCENTILE(OFFSET(B1002,1-364,0,364,1),$C$11),$A$11,$A$12))))),""),IF(_xlpm.initState="","",IF(_xlpm.oversold,_xlpm.pctOnly,_xlpm.initState)))</f>
        <v/>
      </c>
      <c r="F1002" s="119" t="n"/>
      <c r="G1002" s="120">
        <f>IF(OR(B1002="",C1002=""),"",IF(OR(特征计算_周度!B985&gt;$B$15,特征计算_周度!C985&gt;$B$15,特征计算_周度!G985&gt;$B$15,特征计算_周度!E985&gt;$B$15,特征计算_周度!F985&gt;$B$15),IF(特征计算_周度!B985&gt;$B$15,"VIX ","")&amp;IF(特征计算_周度!C985&gt;$B$15,"HY ","")&amp;IF(特征计算_周度!G985&gt;$B$15,"Sahm ","")&amp;IF(特征计算_周度!E985&gt;$B$15,"趋势 ","")&amp;IF(特征计算_周度!F985&gt;$B$15,"斜率",""),"—"))</f>
        <v/>
      </c>
      <c r="H1002" s="120">
        <f>IF(OR(B1002="",C1002=""),"",_xlfn.LET(_xlpm.dev,原始数据_周度!G985,_xlpm.minDev,MIN(OFFSET(原始数据_周度!G985,1-$D$17,0,$D$17,1)),_xlpm.bounce,_xlpm.dev-_xlpm.minDev,IF(AND(ISNUMBER(_xlpm.dev),ISNUMBER(_xlpm.minDev),_xlpm.minDev&lt;=$B$17,_xlpm.bounce&gt;=$F$17),"✅ 触发","—")))</f>
        <v/>
      </c>
      <c r="I1002" s="172">
        <f>IFERROR(IF(特征计算_周度!H1002&gt;$I$3,MIN($I$4,MAX(-$I$5,(特征计算_周度!H1002-$I$3)*$I$4)),0),"")</f>
        <v/>
      </c>
    </row>
    <row r="1003">
      <c r="A1003" s="117">
        <f>特征计算_周度!A986</f>
        <v/>
      </c>
      <c r="B1003" s="171">
        <f>IFERROR($A$3*特征计算_周度!B1003+$B$3*特征计算_周度!C1003+$C$3*特征计算_周度!D1003+$D$3*特征计算_周度!E1003+$E$3*特征计算_周度!F1003+$F$3*特征计算_周度!H1003,"")</f>
        <v/>
      </c>
      <c r="C1003" s="118">
        <f>IFERROR(PERCENTILE(OFFSET(B1003,1-364,0,364,1),$C$7),"")</f>
        <v/>
      </c>
      <c r="D1003" s="118">
        <f>IFERROR(PERCENTILE(OFFSET(B1003,1-364,0,364,1),$C$11),"")</f>
        <v/>
      </c>
      <c r="E1003" s="122">
        <f>_xlfn.LET(_xlpm.initState,IF(OR(B1003="",C1003=""),"",IF(OR(特征计算_周度!B986&gt;$B$15,特征计算_周度!C986&gt;$B$15,特征计算_周度!G986&gt;$B$15,特征计算_周度!E986&gt;$B$15,特征计算_周度!F986&gt;$B$15),$A$12,IFERROR(IF(B1003&lt;PERCENTILE(OFFSET(B1003,1-364,0,364,1),$C$7),$A$7,IF(B1003&lt;PERCENTILE(OFFSET(B1003,1-364,0,364,1),$C$8),$A$8,IF(B1003&lt;PERCENTILE(OFFSET(B1003,1-364,0,364,1),$C$9),$A$9,IF(B1003&lt;PERCENTILE(OFFSET(B1003,1-364,0,364,1),$C$10),$A$10,IF(B1003&lt;PERCENTILE(OFFSET(B1003,1-364,0,364,1),$C$11),$A$11,$A$12))))),""))),_xlpm.dev,原始数据_周度!G986,_xlpm.minDev,MIN(OFFSET(原始数据_周度!G986,1-$D$17,0,$D$17,1)),_xlpm.bounce,_xlpm.dev-_xlpm.minDev,_xlpm.oversold,AND(ISNUMBER(_xlpm.dev),ISNUMBER(_xlpm.minDev),_xlpm.minDev&lt;=$B$17,_xlpm.bounce&gt;=$F$17,OR(_xlpm.initState=$A$12,_xlpm.initState=$A$11,_xlpm.initState=$A$10)),_xlpm.pctOnly,IFERROR(IF(B1003&lt;PERCENTILE(OFFSET(B1003,1-364,0,364,1),$C$7),$A$7,IF(B1003&lt;PERCENTILE(OFFSET(B1003,1-364,0,364,1),$C$8),$A$8,IF(B1003&lt;PERCENTILE(OFFSET(B1003,1-364,0,364,1),$C$9),$A$9,IF(B1003&lt;PERCENTILE(OFFSET(B1003,1-364,0,364,1),$C$10),$A$10,IF(B1003&lt;PERCENTILE(OFFSET(B1003,1-364,0,364,1),$C$11),$A$11,$A$12))))),""),IF(_xlpm.initState="","",IF(_xlpm.oversold,_xlpm.pctOnly,_xlpm.initState)))</f>
        <v/>
      </c>
      <c r="F1003" s="119" t="n"/>
      <c r="G1003" s="120">
        <f>IF(OR(B1003="",C1003=""),"",IF(OR(特征计算_周度!B986&gt;$B$15,特征计算_周度!C986&gt;$B$15,特征计算_周度!G986&gt;$B$15,特征计算_周度!E986&gt;$B$15,特征计算_周度!F986&gt;$B$15),IF(特征计算_周度!B986&gt;$B$15,"VIX ","")&amp;IF(特征计算_周度!C986&gt;$B$15,"HY ","")&amp;IF(特征计算_周度!G986&gt;$B$15,"Sahm ","")&amp;IF(特征计算_周度!E986&gt;$B$15,"趋势 ","")&amp;IF(特征计算_周度!F986&gt;$B$15,"斜率",""),"—"))</f>
        <v/>
      </c>
      <c r="H1003" s="120">
        <f>IF(OR(B1003="",C1003=""),"",_xlfn.LET(_xlpm.dev,原始数据_周度!G986,_xlpm.minDev,MIN(OFFSET(原始数据_周度!G986,1-$D$17,0,$D$17,1)),_xlpm.bounce,_xlpm.dev-_xlpm.minDev,IF(AND(ISNUMBER(_xlpm.dev),ISNUMBER(_xlpm.minDev),_xlpm.minDev&lt;=$B$17,_xlpm.bounce&gt;=$F$17),"✅ 触发","—")))</f>
        <v/>
      </c>
      <c r="I1003" s="172">
        <f>IFERROR(IF(特征计算_周度!H1003&gt;$I$3,MIN($I$4,MAX(-$I$5,(特征计算_周度!H1003-$I$3)*$I$4)),0),"")</f>
        <v/>
      </c>
    </row>
    <row r="1004">
      <c r="A1004" s="117">
        <f>特征计算_周度!A987</f>
        <v/>
      </c>
      <c r="B1004" s="171">
        <f>IFERROR($A$3*特征计算_周度!B1004+$B$3*特征计算_周度!C1004+$C$3*特征计算_周度!D1004+$D$3*特征计算_周度!E1004+$E$3*特征计算_周度!F1004+$F$3*特征计算_周度!H1004,"")</f>
        <v/>
      </c>
      <c r="C1004" s="118">
        <f>IFERROR(PERCENTILE(OFFSET(B1004,1-364,0,364,1),$C$7),"")</f>
        <v/>
      </c>
      <c r="D1004" s="118">
        <f>IFERROR(PERCENTILE(OFFSET(B1004,1-364,0,364,1),$C$11),"")</f>
        <v/>
      </c>
      <c r="E1004" s="122">
        <f>_xlfn.LET(_xlpm.initState,IF(OR(B1004="",C1004=""),"",IF(OR(特征计算_周度!B987&gt;$B$15,特征计算_周度!C987&gt;$B$15,特征计算_周度!G987&gt;$B$15,特征计算_周度!E987&gt;$B$15,特征计算_周度!F987&gt;$B$15),$A$12,IFERROR(IF(B1004&lt;PERCENTILE(OFFSET(B1004,1-364,0,364,1),$C$7),$A$7,IF(B1004&lt;PERCENTILE(OFFSET(B1004,1-364,0,364,1),$C$8),$A$8,IF(B1004&lt;PERCENTILE(OFFSET(B1004,1-364,0,364,1),$C$9),$A$9,IF(B1004&lt;PERCENTILE(OFFSET(B1004,1-364,0,364,1),$C$10),$A$10,IF(B1004&lt;PERCENTILE(OFFSET(B1004,1-364,0,364,1),$C$11),$A$11,$A$12))))),""))),_xlpm.dev,原始数据_周度!G987,_xlpm.minDev,MIN(OFFSET(原始数据_周度!G987,1-$D$17,0,$D$17,1)),_xlpm.bounce,_xlpm.dev-_xlpm.minDev,_xlpm.oversold,AND(ISNUMBER(_xlpm.dev),ISNUMBER(_xlpm.minDev),_xlpm.minDev&lt;=$B$17,_xlpm.bounce&gt;=$F$17,OR(_xlpm.initState=$A$12,_xlpm.initState=$A$11,_xlpm.initState=$A$10)),_xlpm.pctOnly,IFERROR(IF(B1004&lt;PERCENTILE(OFFSET(B1004,1-364,0,364,1),$C$7),$A$7,IF(B1004&lt;PERCENTILE(OFFSET(B1004,1-364,0,364,1),$C$8),$A$8,IF(B1004&lt;PERCENTILE(OFFSET(B1004,1-364,0,364,1),$C$9),$A$9,IF(B1004&lt;PERCENTILE(OFFSET(B1004,1-364,0,364,1),$C$10),$A$10,IF(B1004&lt;PERCENTILE(OFFSET(B1004,1-364,0,364,1),$C$11),$A$11,$A$12))))),""),IF(_xlpm.initState="","",IF(_xlpm.oversold,_xlpm.pctOnly,_xlpm.initState)))</f>
        <v/>
      </c>
      <c r="F1004" s="119" t="n"/>
      <c r="G1004" s="120">
        <f>IF(OR(B1004="",C1004=""),"",IF(OR(特征计算_周度!B987&gt;$B$15,特征计算_周度!C987&gt;$B$15,特征计算_周度!G987&gt;$B$15,特征计算_周度!E987&gt;$B$15,特征计算_周度!F987&gt;$B$15),IF(特征计算_周度!B987&gt;$B$15,"VIX ","")&amp;IF(特征计算_周度!C987&gt;$B$15,"HY ","")&amp;IF(特征计算_周度!G987&gt;$B$15,"Sahm ","")&amp;IF(特征计算_周度!E987&gt;$B$15,"趋势 ","")&amp;IF(特征计算_周度!F987&gt;$B$15,"斜率",""),"—"))</f>
        <v/>
      </c>
      <c r="H1004" s="120">
        <f>IF(OR(B1004="",C1004=""),"",_xlfn.LET(_xlpm.dev,原始数据_周度!G987,_xlpm.minDev,MIN(OFFSET(原始数据_周度!G987,1-$D$17,0,$D$17,1)),_xlpm.bounce,_xlpm.dev-_xlpm.minDev,IF(AND(ISNUMBER(_xlpm.dev),ISNUMBER(_xlpm.minDev),_xlpm.minDev&lt;=$B$17,_xlpm.bounce&gt;=$F$17),"✅ 触发","—")))</f>
        <v/>
      </c>
      <c r="I1004" s="172">
        <f>IFERROR(IF(特征计算_周度!H1004&gt;$I$3,MIN($I$4,MAX(-$I$5,(特征计算_周度!H1004-$I$3)*$I$4)),0),"")</f>
        <v/>
      </c>
    </row>
    <row r="1005">
      <c r="A1005" s="117">
        <f>特征计算_周度!A988</f>
        <v/>
      </c>
      <c r="B1005" s="171">
        <f>IFERROR($A$3*特征计算_周度!B1005+$B$3*特征计算_周度!C1005+$C$3*特征计算_周度!D1005+$D$3*特征计算_周度!E1005+$E$3*特征计算_周度!F1005+$F$3*特征计算_周度!H1005,"")</f>
        <v/>
      </c>
      <c r="C1005" s="118">
        <f>IFERROR(PERCENTILE(OFFSET(B1005,1-364,0,364,1),$C$7),"")</f>
        <v/>
      </c>
      <c r="D1005" s="118">
        <f>IFERROR(PERCENTILE(OFFSET(B1005,1-364,0,364,1),$C$11),"")</f>
        <v/>
      </c>
      <c r="E1005" s="122">
        <f>_xlfn.LET(_xlpm.initState,IF(OR(B1005="",C1005=""),"",IF(OR(特征计算_周度!B988&gt;$B$15,特征计算_周度!C988&gt;$B$15,特征计算_周度!G988&gt;$B$15,特征计算_周度!E988&gt;$B$15,特征计算_周度!F988&gt;$B$15),$A$12,IFERROR(IF(B1005&lt;PERCENTILE(OFFSET(B1005,1-364,0,364,1),$C$7),$A$7,IF(B1005&lt;PERCENTILE(OFFSET(B1005,1-364,0,364,1),$C$8),$A$8,IF(B1005&lt;PERCENTILE(OFFSET(B1005,1-364,0,364,1),$C$9),$A$9,IF(B1005&lt;PERCENTILE(OFFSET(B1005,1-364,0,364,1),$C$10),$A$10,IF(B1005&lt;PERCENTILE(OFFSET(B1005,1-364,0,364,1),$C$11),$A$11,$A$12))))),""))),_xlpm.dev,原始数据_周度!G988,_xlpm.minDev,MIN(OFFSET(原始数据_周度!G988,1-$D$17,0,$D$17,1)),_xlpm.bounce,_xlpm.dev-_xlpm.minDev,_xlpm.oversold,AND(ISNUMBER(_xlpm.dev),ISNUMBER(_xlpm.minDev),_xlpm.minDev&lt;=$B$17,_xlpm.bounce&gt;=$F$17,OR(_xlpm.initState=$A$12,_xlpm.initState=$A$11,_xlpm.initState=$A$10)),_xlpm.pctOnly,IFERROR(IF(B1005&lt;PERCENTILE(OFFSET(B1005,1-364,0,364,1),$C$7),$A$7,IF(B1005&lt;PERCENTILE(OFFSET(B1005,1-364,0,364,1),$C$8),$A$8,IF(B1005&lt;PERCENTILE(OFFSET(B1005,1-364,0,364,1),$C$9),$A$9,IF(B1005&lt;PERCENTILE(OFFSET(B1005,1-364,0,364,1),$C$10),$A$10,IF(B1005&lt;PERCENTILE(OFFSET(B1005,1-364,0,364,1),$C$11),$A$11,$A$12))))),""),IF(_xlpm.initState="","",IF(_xlpm.oversold,_xlpm.pctOnly,_xlpm.initState)))</f>
        <v/>
      </c>
      <c r="F1005" s="119" t="n"/>
      <c r="G1005" s="120">
        <f>IF(OR(B1005="",C1005=""),"",IF(OR(特征计算_周度!B988&gt;$B$15,特征计算_周度!C988&gt;$B$15,特征计算_周度!G988&gt;$B$15,特征计算_周度!E988&gt;$B$15,特征计算_周度!F988&gt;$B$15),IF(特征计算_周度!B988&gt;$B$15,"VIX ","")&amp;IF(特征计算_周度!C988&gt;$B$15,"HY ","")&amp;IF(特征计算_周度!G988&gt;$B$15,"Sahm ","")&amp;IF(特征计算_周度!E988&gt;$B$15,"趋势 ","")&amp;IF(特征计算_周度!F988&gt;$B$15,"斜率",""),"—"))</f>
        <v/>
      </c>
      <c r="H1005" s="120">
        <f>IF(OR(B1005="",C1005=""),"",_xlfn.LET(_xlpm.dev,原始数据_周度!G988,_xlpm.minDev,MIN(OFFSET(原始数据_周度!G988,1-$D$17,0,$D$17,1)),_xlpm.bounce,_xlpm.dev-_xlpm.minDev,IF(AND(ISNUMBER(_xlpm.dev),ISNUMBER(_xlpm.minDev),_xlpm.minDev&lt;=$B$17,_xlpm.bounce&gt;=$F$17),"✅ 触发","—")))</f>
        <v/>
      </c>
      <c r="I1005" s="172">
        <f>IFERROR(IF(特征计算_周度!H1005&gt;$I$3,MIN($I$4,MAX(-$I$5,(特征计算_周度!H1005-$I$3)*$I$4)),0),"")</f>
        <v/>
      </c>
    </row>
    <row r="1006">
      <c r="A1006" s="117">
        <f>特征计算_周度!A989</f>
        <v/>
      </c>
      <c r="B1006" s="171">
        <f>IFERROR($A$3*特征计算_周度!B1006+$B$3*特征计算_周度!C1006+$C$3*特征计算_周度!D1006+$D$3*特征计算_周度!E1006+$E$3*特征计算_周度!F1006+$F$3*特征计算_周度!H1006,"")</f>
        <v/>
      </c>
      <c r="C1006" s="118">
        <f>IFERROR(PERCENTILE(OFFSET(B1006,1-364,0,364,1),$C$7),"")</f>
        <v/>
      </c>
      <c r="D1006" s="118">
        <f>IFERROR(PERCENTILE(OFFSET(B1006,1-364,0,364,1),$C$11),"")</f>
        <v/>
      </c>
      <c r="E1006" s="122">
        <f>_xlfn.LET(_xlpm.initState,IF(OR(B1006="",C1006=""),"",IF(OR(特征计算_周度!B989&gt;$B$15,特征计算_周度!C989&gt;$B$15,特征计算_周度!G989&gt;$B$15,特征计算_周度!E989&gt;$B$15,特征计算_周度!F989&gt;$B$15),$A$12,IFERROR(IF(B1006&lt;PERCENTILE(OFFSET(B1006,1-364,0,364,1),$C$7),$A$7,IF(B1006&lt;PERCENTILE(OFFSET(B1006,1-364,0,364,1),$C$8),$A$8,IF(B1006&lt;PERCENTILE(OFFSET(B1006,1-364,0,364,1),$C$9),$A$9,IF(B1006&lt;PERCENTILE(OFFSET(B1006,1-364,0,364,1),$C$10),$A$10,IF(B1006&lt;PERCENTILE(OFFSET(B1006,1-364,0,364,1),$C$11),$A$11,$A$12))))),""))),_xlpm.dev,原始数据_周度!G989,_xlpm.minDev,MIN(OFFSET(原始数据_周度!G989,1-$D$17,0,$D$17,1)),_xlpm.bounce,_xlpm.dev-_xlpm.minDev,_xlpm.oversold,AND(ISNUMBER(_xlpm.dev),ISNUMBER(_xlpm.minDev),_xlpm.minDev&lt;=$B$17,_xlpm.bounce&gt;=$F$17,OR(_xlpm.initState=$A$12,_xlpm.initState=$A$11,_xlpm.initState=$A$10)),_xlpm.pctOnly,IFERROR(IF(B1006&lt;PERCENTILE(OFFSET(B1006,1-364,0,364,1),$C$7),$A$7,IF(B1006&lt;PERCENTILE(OFFSET(B1006,1-364,0,364,1),$C$8),$A$8,IF(B1006&lt;PERCENTILE(OFFSET(B1006,1-364,0,364,1),$C$9),$A$9,IF(B1006&lt;PERCENTILE(OFFSET(B1006,1-364,0,364,1),$C$10),$A$10,IF(B1006&lt;PERCENTILE(OFFSET(B1006,1-364,0,364,1),$C$11),$A$11,$A$12))))),""),IF(_xlpm.initState="","",IF(_xlpm.oversold,_xlpm.pctOnly,_xlpm.initState)))</f>
        <v/>
      </c>
      <c r="F1006" s="119" t="n"/>
      <c r="G1006" s="120">
        <f>IF(OR(B1006="",C1006=""),"",IF(OR(特征计算_周度!B989&gt;$B$15,特征计算_周度!C989&gt;$B$15,特征计算_周度!G989&gt;$B$15,特征计算_周度!E989&gt;$B$15,特征计算_周度!F989&gt;$B$15),IF(特征计算_周度!B989&gt;$B$15,"VIX ","")&amp;IF(特征计算_周度!C989&gt;$B$15,"HY ","")&amp;IF(特征计算_周度!G989&gt;$B$15,"Sahm ","")&amp;IF(特征计算_周度!E989&gt;$B$15,"趋势 ","")&amp;IF(特征计算_周度!F989&gt;$B$15,"斜率",""),"—"))</f>
        <v/>
      </c>
      <c r="H1006" s="120">
        <f>IF(OR(B1006="",C1006=""),"",_xlfn.LET(_xlpm.dev,原始数据_周度!G989,_xlpm.minDev,MIN(OFFSET(原始数据_周度!G989,1-$D$17,0,$D$17,1)),_xlpm.bounce,_xlpm.dev-_xlpm.minDev,IF(AND(ISNUMBER(_xlpm.dev),ISNUMBER(_xlpm.minDev),_xlpm.minDev&lt;=$B$17,_xlpm.bounce&gt;=$F$17),"✅ 触发","—")))</f>
        <v/>
      </c>
      <c r="I1006" s="172">
        <f>IFERROR(IF(特征计算_周度!H1006&gt;$I$3,MIN($I$4,MAX(-$I$5,(特征计算_周度!H1006-$I$3)*$I$4)),0),"")</f>
        <v/>
      </c>
    </row>
    <row r="1007">
      <c r="A1007" s="117">
        <f>特征计算_周度!A990</f>
        <v/>
      </c>
      <c r="B1007" s="171">
        <f>IFERROR($A$3*特征计算_周度!B1007+$B$3*特征计算_周度!C1007+$C$3*特征计算_周度!D1007+$D$3*特征计算_周度!E1007+$E$3*特征计算_周度!F1007+$F$3*特征计算_周度!H1007,"")</f>
        <v/>
      </c>
      <c r="C1007" s="118">
        <f>IFERROR(PERCENTILE(OFFSET(B1007,1-364,0,364,1),$C$7),"")</f>
        <v/>
      </c>
      <c r="D1007" s="118">
        <f>IFERROR(PERCENTILE(OFFSET(B1007,1-364,0,364,1),$C$11),"")</f>
        <v/>
      </c>
      <c r="E1007" s="122">
        <f>_xlfn.LET(_xlpm.initState,IF(OR(B1007="",C1007=""),"",IF(OR(特征计算_周度!B990&gt;$B$15,特征计算_周度!C990&gt;$B$15,特征计算_周度!G990&gt;$B$15,特征计算_周度!E990&gt;$B$15,特征计算_周度!F990&gt;$B$15),$A$12,IFERROR(IF(B1007&lt;PERCENTILE(OFFSET(B1007,1-364,0,364,1),$C$7),$A$7,IF(B1007&lt;PERCENTILE(OFFSET(B1007,1-364,0,364,1),$C$8),$A$8,IF(B1007&lt;PERCENTILE(OFFSET(B1007,1-364,0,364,1),$C$9),$A$9,IF(B1007&lt;PERCENTILE(OFFSET(B1007,1-364,0,364,1),$C$10),$A$10,IF(B1007&lt;PERCENTILE(OFFSET(B1007,1-364,0,364,1),$C$11),$A$11,$A$12))))),""))),_xlpm.dev,原始数据_周度!G990,_xlpm.minDev,MIN(OFFSET(原始数据_周度!G990,1-$D$17,0,$D$17,1)),_xlpm.bounce,_xlpm.dev-_xlpm.minDev,_xlpm.oversold,AND(ISNUMBER(_xlpm.dev),ISNUMBER(_xlpm.minDev),_xlpm.minDev&lt;=$B$17,_xlpm.bounce&gt;=$F$17,OR(_xlpm.initState=$A$12,_xlpm.initState=$A$11,_xlpm.initState=$A$10)),_xlpm.pctOnly,IFERROR(IF(B1007&lt;PERCENTILE(OFFSET(B1007,1-364,0,364,1),$C$7),$A$7,IF(B1007&lt;PERCENTILE(OFFSET(B1007,1-364,0,364,1),$C$8),$A$8,IF(B1007&lt;PERCENTILE(OFFSET(B1007,1-364,0,364,1),$C$9),$A$9,IF(B1007&lt;PERCENTILE(OFFSET(B1007,1-364,0,364,1),$C$10),$A$10,IF(B1007&lt;PERCENTILE(OFFSET(B1007,1-364,0,364,1),$C$11),$A$11,$A$12))))),""),IF(_xlpm.initState="","",IF(_xlpm.oversold,_xlpm.pctOnly,_xlpm.initState)))</f>
        <v/>
      </c>
      <c r="F1007" s="119" t="n"/>
      <c r="G1007" s="120">
        <f>IF(OR(B1007="",C1007=""),"",IF(OR(特征计算_周度!B990&gt;$B$15,特征计算_周度!C990&gt;$B$15,特征计算_周度!G990&gt;$B$15,特征计算_周度!E990&gt;$B$15,特征计算_周度!F990&gt;$B$15),IF(特征计算_周度!B990&gt;$B$15,"VIX ","")&amp;IF(特征计算_周度!C990&gt;$B$15,"HY ","")&amp;IF(特征计算_周度!G990&gt;$B$15,"Sahm ","")&amp;IF(特征计算_周度!E990&gt;$B$15,"趋势 ","")&amp;IF(特征计算_周度!F990&gt;$B$15,"斜率",""),"—"))</f>
        <v/>
      </c>
      <c r="H1007" s="120">
        <f>IF(OR(B1007="",C1007=""),"",_xlfn.LET(_xlpm.dev,原始数据_周度!G990,_xlpm.minDev,MIN(OFFSET(原始数据_周度!G990,1-$D$17,0,$D$17,1)),_xlpm.bounce,_xlpm.dev-_xlpm.minDev,IF(AND(ISNUMBER(_xlpm.dev),ISNUMBER(_xlpm.minDev),_xlpm.minDev&lt;=$B$17,_xlpm.bounce&gt;=$F$17),"✅ 触发","—")))</f>
        <v/>
      </c>
      <c r="I1007" s="172">
        <f>IFERROR(IF(特征计算_周度!H1007&gt;$I$3,MIN($I$4,MAX(-$I$5,(特征计算_周度!H1007-$I$3)*$I$4)),0),"")</f>
        <v/>
      </c>
    </row>
    <row r="1008">
      <c r="A1008" s="117">
        <f>特征计算_周度!A991</f>
        <v/>
      </c>
      <c r="B1008" s="171">
        <f>IFERROR($A$3*特征计算_周度!B1008+$B$3*特征计算_周度!C1008+$C$3*特征计算_周度!D1008+$D$3*特征计算_周度!E1008+$E$3*特征计算_周度!F1008+$F$3*特征计算_周度!H1008,"")</f>
        <v/>
      </c>
      <c r="C1008" s="118">
        <f>IFERROR(PERCENTILE(OFFSET(B1008,1-364,0,364,1),$C$7),"")</f>
        <v/>
      </c>
      <c r="D1008" s="118">
        <f>IFERROR(PERCENTILE(OFFSET(B1008,1-364,0,364,1),$C$11),"")</f>
        <v/>
      </c>
      <c r="E1008" s="122">
        <f>_xlfn.LET(_xlpm.initState,IF(OR(B1008="",C1008=""),"",IF(OR(特征计算_周度!B991&gt;$B$15,特征计算_周度!C991&gt;$B$15,特征计算_周度!G991&gt;$B$15,特征计算_周度!E991&gt;$B$15,特征计算_周度!F991&gt;$B$15),$A$12,IFERROR(IF(B1008&lt;PERCENTILE(OFFSET(B1008,1-364,0,364,1),$C$7),$A$7,IF(B1008&lt;PERCENTILE(OFFSET(B1008,1-364,0,364,1),$C$8),$A$8,IF(B1008&lt;PERCENTILE(OFFSET(B1008,1-364,0,364,1),$C$9),$A$9,IF(B1008&lt;PERCENTILE(OFFSET(B1008,1-364,0,364,1),$C$10),$A$10,IF(B1008&lt;PERCENTILE(OFFSET(B1008,1-364,0,364,1),$C$11),$A$11,$A$12))))),""))),_xlpm.dev,原始数据_周度!G991,_xlpm.minDev,MIN(OFFSET(原始数据_周度!G991,1-$D$17,0,$D$17,1)),_xlpm.bounce,_xlpm.dev-_xlpm.minDev,_xlpm.oversold,AND(ISNUMBER(_xlpm.dev),ISNUMBER(_xlpm.minDev),_xlpm.minDev&lt;=$B$17,_xlpm.bounce&gt;=$F$17,OR(_xlpm.initState=$A$12,_xlpm.initState=$A$11,_xlpm.initState=$A$10)),_xlpm.pctOnly,IFERROR(IF(B1008&lt;PERCENTILE(OFFSET(B1008,1-364,0,364,1),$C$7),$A$7,IF(B1008&lt;PERCENTILE(OFFSET(B1008,1-364,0,364,1),$C$8),$A$8,IF(B1008&lt;PERCENTILE(OFFSET(B1008,1-364,0,364,1),$C$9),$A$9,IF(B1008&lt;PERCENTILE(OFFSET(B1008,1-364,0,364,1),$C$10),$A$10,IF(B1008&lt;PERCENTILE(OFFSET(B1008,1-364,0,364,1),$C$11),$A$11,$A$12))))),""),IF(_xlpm.initState="","",IF(_xlpm.oversold,_xlpm.pctOnly,_xlpm.initState)))</f>
        <v/>
      </c>
      <c r="F1008" s="119" t="n"/>
      <c r="G1008" s="120">
        <f>IF(OR(B1008="",C1008=""),"",IF(OR(特征计算_周度!B991&gt;$B$15,特征计算_周度!C991&gt;$B$15,特征计算_周度!G991&gt;$B$15,特征计算_周度!E991&gt;$B$15,特征计算_周度!F991&gt;$B$15),IF(特征计算_周度!B991&gt;$B$15,"VIX ","")&amp;IF(特征计算_周度!C991&gt;$B$15,"HY ","")&amp;IF(特征计算_周度!G991&gt;$B$15,"Sahm ","")&amp;IF(特征计算_周度!E991&gt;$B$15,"趋势 ","")&amp;IF(特征计算_周度!F991&gt;$B$15,"斜率",""),"—"))</f>
        <v/>
      </c>
      <c r="H1008" s="120">
        <f>IF(OR(B1008="",C1008=""),"",_xlfn.LET(_xlpm.dev,原始数据_周度!G991,_xlpm.minDev,MIN(OFFSET(原始数据_周度!G991,1-$D$17,0,$D$17,1)),_xlpm.bounce,_xlpm.dev-_xlpm.minDev,IF(AND(ISNUMBER(_xlpm.dev),ISNUMBER(_xlpm.minDev),_xlpm.minDev&lt;=$B$17,_xlpm.bounce&gt;=$F$17),"✅ 触发","—")))</f>
        <v/>
      </c>
      <c r="I1008" s="172">
        <f>IFERROR(IF(特征计算_周度!H1008&gt;$I$3,MIN($I$4,MAX(-$I$5,(特征计算_周度!H1008-$I$3)*$I$4)),0),"")</f>
        <v/>
      </c>
    </row>
    <row r="1009">
      <c r="A1009" s="117">
        <f>特征计算_周度!A992</f>
        <v/>
      </c>
      <c r="B1009" s="171">
        <f>IFERROR($A$3*特征计算_周度!B1009+$B$3*特征计算_周度!C1009+$C$3*特征计算_周度!D1009+$D$3*特征计算_周度!E1009+$E$3*特征计算_周度!F1009+$F$3*特征计算_周度!H1009,"")</f>
        <v/>
      </c>
      <c r="C1009" s="118">
        <f>IFERROR(PERCENTILE(OFFSET(B1009,1-364,0,364,1),$C$7),"")</f>
        <v/>
      </c>
      <c r="D1009" s="118">
        <f>IFERROR(PERCENTILE(OFFSET(B1009,1-364,0,364,1),$C$11),"")</f>
        <v/>
      </c>
      <c r="E1009" s="122">
        <f>_xlfn.LET(_xlpm.initState,IF(OR(B1009="",C1009=""),"",IF(OR(特征计算_周度!B992&gt;$B$15,特征计算_周度!C992&gt;$B$15,特征计算_周度!G992&gt;$B$15,特征计算_周度!E992&gt;$B$15,特征计算_周度!F992&gt;$B$15),$A$12,IFERROR(IF(B1009&lt;PERCENTILE(OFFSET(B1009,1-364,0,364,1),$C$7),$A$7,IF(B1009&lt;PERCENTILE(OFFSET(B1009,1-364,0,364,1),$C$8),$A$8,IF(B1009&lt;PERCENTILE(OFFSET(B1009,1-364,0,364,1),$C$9),$A$9,IF(B1009&lt;PERCENTILE(OFFSET(B1009,1-364,0,364,1),$C$10),$A$10,IF(B1009&lt;PERCENTILE(OFFSET(B1009,1-364,0,364,1),$C$11),$A$11,$A$12))))),""))),_xlpm.dev,原始数据_周度!G992,_xlpm.minDev,MIN(OFFSET(原始数据_周度!G992,1-$D$17,0,$D$17,1)),_xlpm.bounce,_xlpm.dev-_xlpm.minDev,_xlpm.oversold,AND(ISNUMBER(_xlpm.dev),ISNUMBER(_xlpm.minDev),_xlpm.minDev&lt;=$B$17,_xlpm.bounce&gt;=$F$17,OR(_xlpm.initState=$A$12,_xlpm.initState=$A$11,_xlpm.initState=$A$10)),_xlpm.pctOnly,IFERROR(IF(B1009&lt;PERCENTILE(OFFSET(B1009,1-364,0,364,1),$C$7),$A$7,IF(B1009&lt;PERCENTILE(OFFSET(B1009,1-364,0,364,1),$C$8),$A$8,IF(B1009&lt;PERCENTILE(OFFSET(B1009,1-364,0,364,1),$C$9),$A$9,IF(B1009&lt;PERCENTILE(OFFSET(B1009,1-364,0,364,1),$C$10),$A$10,IF(B1009&lt;PERCENTILE(OFFSET(B1009,1-364,0,364,1),$C$11),$A$11,$A$12))))),""),IF(_xlpm.initState="","",IF(_xlpm.oversold,_xlpm.pctOnly,_xlpm.initState)))</f>
        <v/>
      </c>
      <c r="F1009" s="119" t="n"/>
      <c r="G1009" s="120">
        <f>IF(OR(B1009="",C1009=""),"",IF(OR(特征计算_周度!B992&gt;$B$15,特征计算_周度!C992&gt;$B$15,特征计算_周度!G992&gt;$B$15,特征计算_周度!E992&gt;$B$15,特征计算_周度!F992&gt;$B$15),IF(特征计算_周度!B992&gt;$B$15,"VIX ","")&amp;IF(特征计算_周度!C992&gt;$B$15,"HY ","")&amp;IF(特征计算_周度!G992&gt;$B$15,"Sahm ","")&amp;IF(特征计算_周度!E992&gt;$B$15,"趋势 ","")&amp;IF(特征计算_周度!F992&gt;$B$15,"斜率",""),"—"))</f>
        <v/>
      </c>
      <c r="H1009" s="120">
        <f>IF(OR(B1009="",C1009=""),"",_xlfn.LET(_xlpm.dev,原始数据_周度!G992,_xlpm.minDev,MIN(OFFSET(原始数据_周度!G992,1-$D$17,0,$D$17,1)),_xlpm.bounce,_xlpm.dev-_xlpm.minDev,IF(AND(ISNUMBER(_xlpm.dev),ISNUMBER(_xlpm.minDev),_xlpm.minDev&lt;=$B$17,_xlpm.bounce&gt;=$F$17),"✅ 触发","—")))</f>
        <v/>
      </c>
      <c r="I1009" s="172">
        <f>IFERROR(IF(特征计算_周度!H1009&gt;$I$3,MIN($I$4,MAX(-$I$5,(特征计算_周度!H1009-$I$3)*$I$4)),0),"")</f>
        <v/>
      </c>
    </row>
    <row r="1010">
      <c r="A1010" s="117">
        <f>特征计算_周度!A993</f>
        <v/>
      </c>
      <c r="B1010" s="171">
        <f>IFERROR($A$3*特征计算_周度!B1010+$B$3*特征计算_周度!C1010+$C$3*特征计算_周度!D1010+$D$3*特征计算_周度!E1010+$E$3*特征计算_周度!F1010+$F$3*特征计算_周度!H1010,"")</f>
        <v/>
      </c>
      <c r="C1010" s="118">
        <f>IFERROR(PERCENTILE(OFFSET(B1010,1-364,0,364,1),$C$7),"")</f>
        <v/>
      </c>
      <c r="D1010" s="118">
        <f>IFERROR(PERCENTILE(OFFSET(B1010,1-364,0,364,1),$C$11),"")</f>
        <v/>
      </c>
      <c r="E1010" s="122">
        <f>_xlfn.LET(_xlpm.initState,IF(OR(B1010="",C1010=""),"",IF(OR(特征计算_周度!B993&gt;$B$15,特征计算_周度!C993&gt;$B$15,特征计算_周度!G993&gt;$B$15,特征计算_周度!E993&gt;$B$15,特征计算_周度!F993&gt;$B$15),$A$12,IFERROR(IF(B1010&lt;PERCENTILE(OFFSET(B1010,1-364,0,364,1),$C$7),$A$7,IF(B1010&lt;PERCENTILE(OFFSET(B1010,1-364,0,364,1),$C$8),$A$8,IF(B1010&lt;PERCENTILE(OFFSET(B1010,1-364,0,364,1),$C$9),$A$9,IF(B1010&lt;PERCENTILE(OFFSET(B1010,1-364,0,364,1),$C$10),$A$10,IF(B1010&lt;PERCENTILE(OFFSET(B1010,1-364,0,364,1),$C$11),$A$11,$A$12))))),""))),_xlpm.dev,原始数据_周度!G993,_xlpm.minDev,MIN(OFFSET(原始数据_周度!G993,1-$D$17,0,$D$17,1)),_xlpm.bounce,_xlpm.dev-_xlpm.minDev,_xlpm.oversold,AND(ISNUMBER(_xlpm.dev),ISNUMBER(_xlpm.minDev),_xlpm.minDev&lt;=$B$17,_xlpm.bounce&gt;=$F$17,OR(_xlpm.initState=$A$12,_xlpm.initState=$A$11,_xlpm.initState=$A$10)),_xlpm.pctOnly,IFERROR(IF(B1010&lt;PERCENTILE(OFFSET(B1010,1-364,0,364,1),$C$7),$A$7,IF(B1010&lt;PERCENTILE(OFFSET(B1010,1-364,0,364,1),$C$8),$A$8,IF(B1010&lt;PERCENTILE(OFFSET(B1010,1-364,0,364,1),$C$9),$A$9,IF(B1010&lt;PERCENTILE(OFFSET(B1010,1-364,0,364,1),$C$10),$A$10,IF(B1010&lt;PERCENTILE(OFFSET(B1010,1-364,0,364,1),$C$11),$A$11,$A$12))))),""),IF(_xlpm.initState="","",IF(_xlpm.oversold,_xlpm.pctOnly,_xlpm.initState)))</f>
        <v/>
      </c>
      <c r="F1010" s="119" t="n"/>
      <c r="G1010" s="120">
        <f>IF(OR(B1010="",C1010=""),"",IF(OR(特征计算_周度!B993&gt;$B$15,特征计算_周度!C993&gt;$B$15,特征计算_周度!G993&gt;$B$15,特征计算_周度!E993&gt;$B$15,特征计算_周度!F993&gt;$B$15),IF(特征计算_周度!B993&gt;$B$15,"VIX ","")&amp;IF(特征计算_周度!C993&gt;$B$15,"HY ","")&amp;IF(特征计算_周度!G993&gt;$B$15,"Sahm ","")&amp;IF(特征计算_周度!E993&gt;$B$15,"趋势 ","")&amp;IF(特征计算_周度!F993&gt;$B$15,"斜率",""),"—"))</f>
        <v/>
      </c>
      <c r="H1010" s="120">
        <f>IF(OR(B1010="",C1010=""),"",_xlfn.LET(_xlpm.dev,原始数据_周度!G993,_xlpm.minDev,MIN(OFFSET(原始数据_周度!G993,1-$D$17,0,$D$17,1)),_xlpm.bounce,_xlpm.dev-_xlpm.minDev,IF(AND(ISNUMBER(_xlpm.dev),ISNUMBER(_xlpm.minDev),_xlpm.minDev&lt;=$B$17,_xlpm.bounce&gt;=$F$17),"✅ 触发","—")))</f>
        <v/>
      </c>
      <c r="I1010" s="172">
        <f>IFERROR(IF(特征计算_周度!H1010&gt;$I$3,MIN($I$4,MAX(-$I$5,(特征计算_周度!H1010-$I$3)*$I$4)),0),"")</f>
        <v/>
      </c>
    </row>
    <row r="1011">
      <c r="A1011" s="117">
        <f>特征计算_周度!A994</f>
        <v/>
      </c>
      <c r="B1011" s="171">
        <f>IFERROR($A$3*特征计算_周度!B1011+$B$3*特征计算_周度!C1011+$C$3*特征计算_周度!D1011+$D$3*特征计算_周度!E1011+$E$3*特征计算_周度!F1011+$F$3*特征计算_周度!H1011,"")</f>
        <v/>
      </c>
      <c r="C1011" s="118">
        <f>IFERROR(PERCENTILE(OFFSET(B1011,1-364,0,364,1),$C$7),"")</f>
        <v/>
      </c>
      <c r="D1011" s="118">
        <f>IFERROR(PERCENTILE(OFFSET(B1011,1-364,0,364,1),$C$11),"")</f>
        <v/>
      </c>
      <c r="E1011" s="122">
        <f>_xlfn.LET(_xlpm.initState,IF(OR(B1011="",C1011=""),"",IF(OR(特征计算_周度!B994&gt;$B$15,特征计算_周度!C994&gt;$B$15,特征计算_周度!G994&gt;$B$15,特征计算_周度!E994&gt;$B$15,特征计算_周度!F994&gt;$B$15),$A$12,IFERROR(IF(B1011&lt;PERCENTILE(OFFSET(B1011,1-364,0,364,1),$C$7),$A$7,IF(B1011&lt;PERCENTILE(OFFSET(B1011,1-364,0,364,1),$C$8),$A$8,IF(B1011&lt;PERCENTILE(OFFSET(B1011,1-364,0,364,1),$C$9),$A$9,IF(B1011&lt;PERCENTILE(OFFSET(B1011,1-364,0,364,1),$C$10),$A$10,IF(B1011&lt;PERCENTILE(OFFSET(B1011,1-364,0,364,1),$C$11),$A$11,$A$12))))),""))),_xlpm.dev,原始数据_周度!G994,_xlpm.minDev,MIN(OFFSET(原始数据_周度!G994,1-$D$17,0,$D$17,1)),_xlpm.bounce,_xlpm.dev-_xlpm.minDev,_xlpm.oversold,AND(ISNUMBER(_xlpm.dev),ISNUMBER(_xlpm.minDev),_xlpm.minDev&lt;=$B$17,_xlpm.bounce&gt;=$F$17,OR(_xlpm.initState=$A$12,_xlpm.initState=$A$11,_xlpm.initState=$A$10)),_xlpm.pctOnly,IFERROR(IF(B1011&lt;PERCENTILE(OFFSET(B1011,1-364,0,364,1),$C$7),$A$7,IF(B1011&lt;PERCENTILE(OFFSET(B1011,1-364,0,364,1),$C$8),$A$8,IF(B1011&lt;PERCENTILE(OFFSET(B1011,1-364,0,364,1),$C$9),$A$9,IF(B1011&lt;PERCENTILE(OFFSET(B1011,1-364,0,364,1),$C$10),$A$10,IF(B1011&lt;PERCENTILE(OFFSET(B1011,1-364,0,364,1),$C$11),$A$11,$A$12))))),""),IF(_xlpm.initState="","",IF(_xlpm.oversold,_xlpm.pctOnly,_xlpm.initState)))</f>
        <v/>
      </c>
      <c r="F1011" s="119" t="n"/>
      <c r="G1011" s="120">
        <f>IF(OR(B1011="",C1011=""),"",IF(OR(特征计算_周度!B994&gt;$B$15,特征计算_周度!C994&gt;$B$15,特征计算_周度!G994&gt;$B$15,特征计算_周度!E994&gt;$B$15,特征计算_周度!F994&gt;$B$15),IF(特征计算_周度!B994&gt;$B$15,"VIX ","")&amp;IF(特征计算_周度!C994&gt;$B$15,"HY ","")&amp;IF(特征计算_周度!G994&gt;$B$15,"Sahm ","")&amp;IF(特征计算_周度!E994&gt;$B$15,"趋势 ","")&amp;IF(特征计算_周度!F994&gt;$B$15,"斜率",""),"—"))</f>
        <v/>
      </c>
      <c r="H1011" s="120">
        <f>IF(OR(B1011="",C1011=""),"",_xlfn.LET(_xlpm.dev,原始数据_周度!G994,_xlpm.minDev,MIN(OFFSET(原始数据_周度!G994,1-$D$17,0,$D$17,1)),_xlpm.bounce,_xlpm.dev-_xlpm.minDev,IF(AND(ISNUMBER(_xlpm.dev),ISNUMBER(_xlpm.minDev),_xlpm.minDev&lt;=$B$17,_xlpm.bounce&gt;=$F$17),"✅ 触发","—")))</f>
        <v/>
      </c>
      <c r="I1011" s="172">
        <f>IFERROR(IF(特征计算_周度!H1011&gt;$I$3,MIN($I$4,MAX(-$I$5,(特征计算_周度!H1011-$I$3)*$I$4)),0),"")</f>
        <v/>
      </c>
    </row>
    <row r="1012">
      <c r="A1012" s="117">
        <f>特征计算_周度!A995</f>
        <v/>
      </c>
      <c r="B1012" s="171">
        <f>IFERROR($A$3*特征计算_周度!B1012+$B$3*特征计算_周度!C1012+$C$3*特征计算_周度!D1012+$D$3*特征计算_周度!E1012+$E$3*特征计算_周度!F1012+$F$3*特征计算_周度!H1012,"")</f>
        <v/>
      </c>
      <c r="C1012" s="118">
        <f>IFERROR(PERCENTILE(OFFSET(B1012,1-364,0,364,1),$C$7),"")</f>
        <v/>
      </c>
      <c r="D1012" s="118">
        <f>IFERROR(PERCENTILE(OFFSET(B1012,1-364,0,364,1),$C$11),"")</f>
        <v/>
      </c>
      <c r="E1012" s="122">
        <f>_xlfn.LET(_xlpm.initState,IF(OR(B1012="",C1012=""),"",IF(OR(特征计算_周度!B995&gt;$B$15,特征计算_周度!C995&gt;$B$15,特征计算_周度!G995&gt;$B$15,特征计算_周度!E995&gt;$B$15,特征计算_周度!F995&gt;$B$15),$A$12,IFERROR(IF(B1012&lt;PERCENTILE(OFFSET(B1012,1-364,0,364,1),$C$7),$A$7,IF(B1012&lt;PERCENTILE(OFFSET(B1012,1-364,0,364,1),$C$8),$A$8,IF(B1012&lt;PERCENTILE(OFFSET(B1012,1-364,0,364,1),$C$9),$A$9,IF(B1012&lt;PERCENTILE(OFFSET(B1012,1-364,0,364,1),$C$10),$A$10,IF(B1012&lt;PERCENTILE(OFFSET(B1012,1-364,0,364,1),$C$11),$A$11,$A$12))))),""))),_xlpm.dev,原始数据_周度!G995,_xlpm.minDev,MIN(OFFSET(原始数据_周度!G995,1-$D$17,0,$D$17,1)),_xlpm.bounce,_xlpm.dev-_xlpm.minDev,_xlpm.oversold,AND(ISNUMBER(_xlpm.dev),ISNUMBER(_xlpm.minDev),_xlpm.minDev&lt;=$B$17,_xlpm.bounce&gt;=$F$17,OR(_xlpm.initState=$A$12,_xlpm.initState=$A$11,_xlpm.initState=$A$10)),_xlpm.pctOnly,IFERROR(IF(B1012&lt;PERCENTILE(OFFSET(B1012,1-364,0,364,1),$C$7),$A$7,IF(B1012&lt;PERCENTILE(OFFSET(B1012,1-364,0,364,1),$C$8),$A$8,IF(B1012&lt;PERCENTILE(OFFSET(B1012,1-364,0,364,1),$C$9),$A$9,IF(B1012&lt;PERCENTILE(OFFSET(B1012,1-364,0,364,1),$C$10),$A$10,IF(B1012&lt;PERCENTILE(OFFSET(B1012,1-364,0,364,1),$C$11),$A$11,$A$12))))),""),IF(_xlpm.initState="","",IF(_xlpm.oversold,_xlpm.pctOnly,_xlpm.initState)))</f>
        <v/>
      </c>
      <c r="F1012" s="119" t="n"/>
      <c r="G1012" s="120">
        <f>IF(OR(B1012="",C1012=""),"",IF(OR(特征计算_周度!B995&gt;$B$15,特征计算_周度!C995&gt;$B$15,特征计算_周度!G995&gt;$B$15,特征计算_周度!E995&gt;$B$15,特征计算_周度!F995&gt;$B$15),IF(特征计算_周度!B995&gt;$B$15,"VIX ","")&amp;IF(特征计算_周度!C995&gt;$B$15,"HY ","")&amp;IF(特征计算_周度!G995&gt;$B$15,"Sahm ","")&amp;IF(特征计算_周度!E995&gt;$B$15,"趋势 ","")&amp;IF(特征计算_周度!F995&gt;$B$15,"斜率",""),"—"))</f>
        <v/>
      </c>
      <c r="H1012" s="120">
        <f>IF(OR(B1012="",C1012=""),"",_xlfn.LET(_xlpm.dev,原始数据_周度!G995,_xlpm.minDev,MIN(OFFSET(原始数据_周度!G995,1-$D$17,0,$D$17,1)),_xlpm.bounce,_xlpm.dev-_xlpm.minDev,IF(AND(ISNUMBER(_xlpm.dev),ISNUMBER(_xlpm.minDev),_xlpm.minDev&lt;=$B$17,_xlpm.bounce&gt;=$F$17),"✅ 触发","—")))</f>
        <v/>
      </c>
      <c r="I1012" s="172">
        <f>IFERROR(IF(特征计算_周度!H1012&gt;$I$3,MIN($I$4,MAX(-$I$5,(特征计算_周度!H1012-$I$3)*$I$4)),0),"")</f>
        <v/>
      </c>
    </row>
    <row r="1013">
      <c r="A1013" s="117">
        <f>特征计算_周度!A996</f>
        <v/>
      </c>
      <c r="B1013" s="171">
        <f>IFERROR($A$3*特征计算_周度!B1013+$B$3*特征计算_周度!C1013+$C$3*特征计算_周度!D1013+$D$3*特征计算_周度!E1013+$E$3*特征计算_周度!F1013+$F$3*特征计算_周度!H1013,"")</f>
        <v/>
      </c>
      <c r="C1013" s="118">
        <f>IFERROR(PERCENTILE(OFFSET(B1013,1-364,0,364,1),$C$7),"")</f>
        <v/>
      </c>
      <c r="D1013" s="118">
        <f>IFERROR(PERCENTILE(OFFSET(B1013,1-364,0,364,1),$C$11),"")</f>
        <v/>
      </c>
      <c r="E1013" s="122">
        <f>_xlfn.LET(_xlpm.initState,IF(OR(B1013="",C1013=""),"",IF(OR(特征计算_周度!B996&gt;$B$15,特征计算_周度!C996&gt;$B$15,特征计算_周度!G996&gt;$B$15,特征计算_周度!E996&gt;$B$15,特征计算_周度!F996&gt;$B$15),$A$12,IFERROR(IF(B1013&lt;PERCENTILE(OFFSET(B1013,1-364,0,364,1),$C$7),$A$7,IF(B1013&lt;PERCENTILE(OFFSET(B1013,1-364,0,364,1),$C$8),$A$8,IF(B1013&lt;PERCENTILE(OFFSET(B1013,1-364,0,364,1),$C$9),$A$9,IF(B1013&lt;PERCENTILE(OFFSET(B1013,1-364,0,364,1),$C$10),$A$10,IF(B1013&lt;PERCENTILE(OFFSET(B1013,1-364,0,364,1),$C$11),$A$11,$A$12))))),""))),_xlpm.dev,原始数据_周度!G996,_xlpm.minDev,MIN(OFFSET(原始数据_周度!G996,1-$D$17,0,$D$17,1)),_xlpm.bounce,_xlpm.dev-_xlpm.minDev,_xlpm.oversold,AND(ISNUMBER(_xlpm.dev),ISNUMBER(_xlpm.minDev),_xlpm.minDev&lt;=$B$17,_xlpm.bounce&gt;=$F$17,OR(_xlpm.initState=$A$12,_xlpm.initState=$A$11,_xlpm.initState=$A$10)),_xlpm.pctOnly,IFERROR(IF(B1013&lt;PERCENTILE(OFFSET(B1013,1-364,0,364,1),$C$7),$A$7,IF(B1013&lt;PERCENTILE(OFFSET(B1013,1-364,0,364,1),$C$8),$A$8,IF(B1013&lt;PERCENTILE(OFFSET(B1013,1-364,0,364,1),$C$9),$A$9,IF(B1013&lt;PERCENTILE(OFFSET(B1013,1-364,0,364,1),$C$10),$A$10,IF(B1013&lt;PERCENTILE(OFFSET(B1013,1-364,0,364,1),$C$11),$A$11,$A$12))))),""),IF(_xlpm.initState="","",IF(_xlpm.oversold,_xlpm.pctOnly,_xlpm.initState)))</f>
        <v/>
      </c>
      <c r="F1013" s="119" t="n"/>
      <c r="G1013" s="120">
        <f>IF(OR(B1013="",C1013=""),"",IF(OR(特征计算_周度!B996&gt;$B$15,特征计算_周度!C996&gt;$B$15,特征计算_周度!G996&gt;$B$15,特征计算_周度!E996&gt;$B$15,特征计算_周度!F996&gt;$B$15),IF(特征计算_周度!B996&gt;$B$15,"VIX ","")&amp;IF(特征计算_周度!C996&gt;$B$15,"HY ","")&amp;IF(特征计算_周度!G996&gt;$B$15,"Sahm ","")&amp;IF(特征计算_周度!E996&gt;$B$15,"趋势 ","")&amp;IF(特征计算_周度!F996&gt;$B$15,"斜率",""),"—"))</f>
        <v/>
      </c>
      <c r="H1013" s="120">
        <f>IF(OR(B1013="",C1013=""),"",_xlfn.LET(_xlpm.dev,原始数据_周度!G996,_xlpm.minDev,MIN(OFFSET(原始数据_周度!G996,1-$D$17,0,$D$17,1)),_xlpm.bounce,_xlpm.dev-_xlpm.minDev,IF(AND(ISNUMBER(_xlpm.dev),ISNUMBER(_xlpm.minDev),_xlpm.minDev&lt;=$B$17,_xlpm.bounce&gt;=$F$17),"✅ 触发","—")))</f>
        <v/>
      </c>
      <c r="I1013" s="172">
        <f>IFERROR(IF(特征计算_周度!H1013&gt;$I$3,MIN($I$4,MAX(-$I$5,(特征计算_周度!H1013-$I$3)*$I$4)),0),"")</f>
        <v/>
      </c>
    </row>
    <row r="1014">
      <c r="A1014" s="117">
        <f>特征计算_周度!A997</f>
        <v/>
      </c>
      <c r="B1014" s="171">
        <f>IFERROR($A$3*特征计算_周度!B1014+$B$3*特征计算_周度!C1014+$C$3*特征计算_周度!D1014+$D$3*特征计算_周度!E1014+$E$3*特征计算_周度!F1014+$F$3*特征计算_周度!H1014,"")</f>
        <v/>
      </c>
      <c r="C1014" s="118">
        <f>IFERROR(PERCENTILE(OFFSET(B1014,1-364,0,364,1),$C$7),"")</f>
        <v/>
      </c>
      <c r="D1014" s="118">
        <f>IFERROR(PERCENTILE(OFFSET(B1014,1-364,0,364,1),$C$11),"")</f>
        <v/>
      </c>
      <c r="E1014" s="122">
        <f>_xlfn.LET(_xlpm.initState,IF(OR(B1014="",C1014=""),"",IF(OR(特征计算_周度!B997&gt;$B$15,特征计算_周度!C997&gt;$B$15,特征计算_周度!G997&gt;$B$15,特征计算_周度!E997&gt;$B$15,特征计算_周度!F997&gt;$B$15),$A$12,IFERROR(IF(B1014&lt;PERCENTILE(OFFSET(B1014,1-364,0,364,1),$C$7),$A$7,IF(B1014&lt;PERCENTILE(OFFSET(B1014,1-364,0,364,1),$C$8),$A$8,IF(B1014&lt;PERCENTILE(OFFSET(B1014,1-364,0,364,1),$C$9),$A$9,IF(B1014&lt;PERCENTILE(OFFSET(B1014,1-364,0,364,1),$C$10),$A$10,IF(B1014&lt;PERCENTILE(OFFSET(B1014,1-364,0,364,1),$C$11),$A$11,$A$12))))),""))),_xlpm.dev,原始数据_周度!G997,_xlpm.minDev,MIN(OFFSET(原始数据_周度!G997,1-$D$17,0,$D$17,1)),_xlpm.bounce,_xlpm.dev-_xlpm.minDev,_xlpm.oversold,AND(ISNUMBER(_xlpm.dev),ISNUMBER(_xlpm.minDev),_xlpm.minDev&lt;=$B$17,_xlpm.bounce&gt;=$F$17,OR(_xlpm.initState=$A$12,_xlpm.initState=$A$11,_xlpm.initState=$A$10)),_xlpm.pctOnly,IFERROR(IF(B1014&lt;PERCENTILE(OFFSET(B1014,1-364,0,364,1),$C$7),$A$7,IF(B1014&lt;PERCENTILE(OFFSET(B1014,1-364,0,364,1),$C$8),$A$8,IF(B1014&lt;PERCENTILE(OFFSET(B1014,1-364,0,364,1),$C$9),$A$9,IF(B1014&lt;PERCENTILE(OFFSET(B1014,1-364,0,364,1),$C$10),$A$10,IF(B1014&lt;PERCENTILE(OFFSET(B1014,1-364,0,364,1),$C$11),$A$11,$A$12))))),""),IF(_xlpm.initState="","",IF(_xlpm.oversold,_xlpm.pctOnly,_xlpm.initState)))</f>
        <v/>
      </c>
      <c r="F1014" s="119" t="n"/>
      <c r="G1014" s="120">
        <f>IF(OR(B1014="",C1014=""),"",IF(OR(特征计算_周度!B997&gt;$B$15,特征计算_周度!C997&gt;$B$15,特征计算_周度!G997&gt;$B$15,特征计算_周度!E997&gt;$B$15,特征计算_周度!F997&gt;$B$15),IF(特征计算_周度!B997&gt;$B$15,"VIX ","")&amp;IF(特征计算_周度!C997&gt;$B$15,"HY ","")&amp;IF(特征计算_周度!G997&gt;$B$15,"Sahm ","")&amp;IF(特征计算_周度!E997&gt;$B$15,"趋势 ","")&amp;IF(特征计算_周度!F997&gt;$B$15,"斜率",""),"—"))</f>
        <v/>
      </c>
      <c r="H1014" s="120">
        <f>IF(OR(B1014="",C1014=""),"",_xlfn.LET(_xlpm.dev,原始数据_周度!G997,_xlpm.minDev,MIN(OFFSET(原始数据_周度!G997,1-$D$17,0,$D$17,1)),_xlpm.bounce,_xlpm.dev-_xlpm.minDev,IF(AND(ISNUMBER(_xlpm.dev),ISNUMBER(_xlpm.minDev),_xlpm.minDev&lt;=$B$17,_xlpm.bounce&gt;=$F$17),"✅ 触发","—")))</f>
        <v/>
      </c>
      <c r="I1014" s="172">
        <f>IFERROR(IF(特征计算_周度!H1014&gt;$I$3,MIN($I$4,MAX(-$I$5,(特征计算_周度!H1014-$I$3)*$I$4)),0),"")</f>
        <v/>
      </c>
    </row>
    <row r="1015">
      <c r="A1015" s="117">
        <f>特征计算_周度!A998</f>
        <v/>
      </c>
      <c r="B1015" s="171">
        <f>IFERROR($A$3*特征计算_周度!B1015+$B$3*特征计算_周度!C1015+$C$3*特征计算_周度!D1015+$D$3*特征计算_周度!E1015+$E$3*特征计算_周度!F1015+$F$3*特征计算_周度!H1015,"")</f>
        <v/>
      </c>
      <c r="C1015" s="118">
        <f>IFERROR(PERCENTILE(OFFSET(B1015,1-364,0,364,1),$C$7),"")</f>
        <v/>
      </c>
      <c r="D1015" s="118">
        <f>IFERROR(PERCENTILE(OFFSET(B1015,1-364,0,364,1),$C$11),"")</f>
        <v/>
      </c>
      <c r="E1015" s="122">
        <f>_xlfn.LET(_xlpm.initState,IF(OR(B1015="",C1015=""),"",IF(OR(特征计算_周度!B998&gt;$B$15,特征计算_周度!C998&gt;$B$15,特征计算_周度!G998&gt;$B$15,特征计算_周度!E998&gt;$B$15,特征计算_周度!F998&gt;$B$15),$A$12,IFERROR(IF(B1015&lt;PERCENTILE(OFFSET(B1015,1-364,0,364,1),$C$7),$A$7,IF(B1015&lt;PERCENTILE(OFFSET(B1015,1-364,0,364,1),$C$8),$A$8,IF(B1015&lt;PERCENTILE(OFFSET(B1015,1-364,0,364,1),$C$9),$A$9,IF(B1015&lt;PERCENTILE(OFFSET(B1015,1-364,0,364,1),$C$10),$A$10,IF(B1015&lt;PERCENTILE(OFFSET(B1015,1-364,0,364,1),$C$11),$A$11,$A$12))))),""))),_xlpm.dev,原始数据_周度!G998,_xlpm.minDev,MIN(OFFSET(原始数据_周度!G998,1-$D$17,0,$D$17,1)),_xlpm.bounce,_xlpm.dev-_xlpm.minDev,_xlpm.oversold,AND(ISNUMBER(_xlpm.dev),ISNUMBER(_xlpm.minDev),_xlpm.minDev&lt;=$B$17,_xlpm.bounce&gt;=$F$17,OR(_xlpm.initState=$A$12,_xlpm.initState=$A$11,_xlpm.initState=$A$10)),_xlpm.pctOnly,IFERROR(IF(B1015&lt;PERCENTILE(OFFSET(B1015,1-364,0,364,1),$C$7),$A$7,IF(B1015&lt;PERCENTILE(OFFSET(B1015,1-364,0,364,1),$C$8),$A$8,IF(B1015&lt;PERCENTILE(OFFSET(B1015,1-364,0,364,1),$C$9),$A$9,IF(B1015&lt;PERCENTILE(OFFSET(B1015,1-364,0,364,1),$C$10),$A$10,IF(B1015&lt;PERCENTILE(OFFSET(B1015,1-364,0,364,1),$C$11),$A$11,$A$12))))),""),IF(_xlpm.initState="","",IF(_xlpm.oversold,_xlpm.pctOnly,_xlpm.initState)))</f>
        <v/>
      </c>
      <c r="F1015" s="119" t="n"/>
      <c r="G1015" s="120">
        <f>IF(OR(B1015="",C1015=""),"",IF(OR(特征计算_周度!B998&gt;$B$15,特征计算_周度!C998&gt;$B$15,特征计算_周度!G998&gt;$B$15,特征计算_周度!E998&gt;$B$15,特征计算_周度!F998&gt;$B$15),IF(特征计算_周度!B998&gt;$B$15,"VIX ","")&amp;IF(特征计算_周度!C998&gt;$B$15,"HY ","")&amp;IF(特征计算_周度!G998&gt;$B$15,"Sahm ","")&amp;IF(特征计算_周度!E998&gt;$B$15,"趋势 ","")&amp;IF(特征计算_周度!F998&gt;$B$15,"斜率",""),"—"))</f>
        <v/>
      </c>
      <c r="H1015" s="120">
        <f>IF(OR(B1015="",C1015=""),"",_xlfn.LET(_xlpm.dev,原始数据_周度!G998,_xlpm.minDev,MIN(OFFSET(原始数据_周度!G998,1-$D$17,0,$D$17,1)),_xlpm.bounce,_xlpm.dev-_xlpm.minDev,IF(AND(ISNUMBER(_xlpm.dev),ISNUMBER(_xlpm.minDev),_xlpm.minDev&lt;=$B$17,_xlpm.bounce&gt;=$F$17),"✅ 触发","—")))</f>
        <v/>
      </c>
      <c r="I1015" s="172">
        <f>IFERROR(IF(特征计算_周度!H1015&gt;$I$3,MIN($I$4,MAX(-$I$5,(特征计算_周度!H1015-$I$3)*$I$4)),0),"")</f>
        <v/>
      </c>
    </row>
    <row r="1016">
      <c r="A1016" s="117">
        <f>特征计算_周度!A999</f>
        <v/>
      </c>
      <c r="B1016" s="171">
        <f>IFERROR($A$3*特征计算_周度!B1016+$B$3*特征计算_周度!C1016+$C$3*特征计算_周度!D1016+$D$3*特征计算_周度!E1016+$E$3*特征计算_周度!F1016+$F$3*特征计算_周度!H1016,"")</f>
        <v/>
      </c>
      <c r="C1016" s="118">
        <f>IFERROR(PERCENTILE(OFFSET(B1016,1-364,0,364,1),$C$7),"")</f>
        <v/>
      </c>
      <c r="D1016" s="118">
        <f>IFERROR(PERCENTILE(OFFSET(B1016,1-364,0,364,1),$C$11),"")</f>
        <v/>
      </c>
      <c r="E1016" s="122">
        <f>_xlfn.LET(_xlpm.initState,IF(OR(B1016="",C1016=""),"",IF(OR(特征计算_周度!B999&gt;$B$15,特征计算_周度!C999&gt;$B$15,特征计算_周度!G999&gt;$B$15,特征计算_周度!E999&gt;$B$15,特征计算_周度!F999&gt;$B$15),$A$12,IFERROR(IF(B1016&lt;PERCENTILE(OFFSET(B1016,1-364,0,364,1),$C$7),$A$7,IF(B1016&lt;PERCENTILE(OFFSET(B1016,1-364,0,364,1),$C$8),$A$8,IF(B1016&lt;PERCENTILE(OFFSET(B1016,1-364,0,364,1),$C$9),$A$9,IF(B1016&lt;PERCENTILE(OFFSET(B1016,1-364,0,364,1),$C$10),$A$10,IF(B1016&lt;PERCENTILE(OFFSET(B1016,1-364,0,364,1),$C$11),$A$11,$A$12))))),""))),_xlpm.dev,原始数据_周度!G999,_xlpm.minDev,MIN(OFFSET(原始数据_周度!G999,1-$D$17,0,$D$17,1)),_xlpm.bounce,_xlpm.dev-_xlpm.minDev,_xlpm.oversold,AND(ISNUMBER(_xlpm.dev),ISNUMBER(_xlpm.minDev),_xlpm.minDev&lt;=$B$17,_xlpm.bounce&gt;=$F$17,OR(_xlpm.initState=$A$12,_xlpm.initState=$A$11,_xlpm.initState=$A$10)),_xlpm.pctOnly,IFERROR(IF(B1016&lt;PERCENTILE(OFFSET(B1016,1-364,0,364,1),$C$7),$A$7,IF(B1016&lt;PERCENTILE(OFFSET(B1016,1-364,0,364,1),$C$8),$A$8,IF(B1016&lt;PERCENTILE(OFFSET(B1016,1-364,0,364,1),$C$9),$A$9,IF(B1016&lt;PERCENTILE(OFFSET(B1016,1-364,0,364,1),$C$10),$A$10,IF(B1016&lt;PERCENTILE(OFFSET(B1016,1-364,0,364,1),$C$11),$A$11,$A$12))))),""),IF(_xlpm.initState="","",IF(_xlpm.oversold,_xlpm.pctOnly,_xlpm.initState)))</f>
        <v/>
      </c>
      <c r="F1016" s="119" t="n"/>
      <c r="G1016" s="120">
        <f>IF(OR(B1016="",C1016=""),"",IF(OR(特征计算_周度!B999&gt;$B$15,特征计算_周度!C999&gt;$B$15,特征计算_周度!G999&gt;$B$15,特征计算_周度!E999&gt;$B$15,特征计算_周度!F999&gt;$B$15),IF(特征计算_周度!B999&gt;$B$15,"VIX ","")&amp;IF(特征计算_周度!C999&gt;$B$15,"HY ","")&amp;IF(特征计算_周度!G999&gt;$B$15,"Sahm ","")&amp;IF(特征计算_周度!E999&gt;$B$15,"趋势 ","")&amp;IF(特征计算_周度!F999&gt;$B$15,"斜率",""),"—"))</f>
        <v/>
      </c>
      <c r="H1016" s="120">
        <f>IF(OR(B1016="",C1016=""),"",_xlfn.LET(_xlpm.dev,原始数据_周度!G999,_xlpm.minDev,MIN(OFFSET(原始数据_周度!G999,1-$D$17,0,$D$17,1)),_xlpm.bounce,_xlpm.dev-_xlpm.minDev,IF(AND(ISNUMBER(_xlpm.dev),ISNUMBER(_xlpm.minDev),_xlpm.minDev&lt;=$B$17,_xlpm.bounce&gt;=$F$17),"✅ 触发","—")))</f>
        <v/>
      </c>
      <c r="I1016" s="172">
        <f>IFERROR(IF(特征计算_周度!H1016&gt;$I$3,MIN($I$4,MAX(-$I$5,(特征计算_周度!H1016-$I$3)*$I$4)),0),"")</f>
        <v/>
      </c>
    </row>
    <row r="1017">
      <c r="A1017" s="117">
        <f>特征计算_周度!A1000</f>
        <v/>
      </c>
      <c r="B1017" s="171">
        <f>IFERROR($A$3*特征计算_周度!B1017+$B$3*特征计算_周度!C1017+$C$3*特征计算_周度!D1017+$D$3*特征计算_周度!E1017+$E$3*特征计算_周度!F1017+$F$3*特征计算_周度!H1017,"")</f>
        <v/>
      </c>
      <c r="C1017" s="118">
        <f>IFERROR(PERCENTILE(OFFSET(B1017,1-364,0,364,1),$C$7),"")</f>
        <v/>
      </c>
      <c r="D1017" s="118">
        <f>IFERROR(PERCENTILE(OFFSET(B1017,1-364,0,364,1),$C$11),"")</f>
        <v/>
      </c>
      <c r="E1017" s="122">
        <f>_xlfn.LET(_xlpm.initState,IF(OR(B1017="",C1017=""),"",IF(OR(特征计算_周度!B1000&gt;$B$15,特征计算_周度!C1000&gt;$B$15,特征计算_周度!G1000&gt;$B$15,特征计算_周度!E1000&gt;$B$15,特征计算_周度!F1000&gt;$B$15),$A$12,IFERROR(IF(B1017&lt;PERCENTILE(OFFSET(B1017,1-364,0,364,1),$C$7),$A$7,IF(B1017&lt;PERCENTILE(OFFSET(B1017,1-364,0,364,1),$C$8),$A$8,IF(B1017&lt;PERCENTILE(OFFSET(B1017,1-364,0,364,1),$C$9),$A$9,IF(B1017&lt;PERCENTILE(OFFSET(B1017,1-364,0,364,1),$C$10),$A$10,IF(B1017&lt;PERCENTILE(OFFSET(B1017,1-364,0,364,1),$C$11),$A$11,$A$12))))),""))),_xlpm.dev,原始数据_周度!G1000,_xlpm.minDev,MIN(OFFSET(原始数据_周度!G1000,1-$D$17,0,$D$17,1)),_xlpm.bounce,_xlpm.dev-_xlpm.minDev,_xlpm.oversold,AND(ISNUMBER(_xlpm.dev),ISNUMBER(_xlpm.minDev),_xlpm.minDev&lt;=$B$17,_xlpm.bounce&gt;=$F$17,OR(_xlpm.initState=$A$12,_xlpm.initState=$A$11,_xlpm.initState=$A$10)),_xlpm.pctOnly,IFERROR(IF(B1017&lt;PERCENTILE(OFFSET(B1017,1-364,0,364,1),$C$7),$A$7,IF(B1017&lt;PERCENTILE(OFFSET(B1017,1-364,0,364,1),$C$8),$A$8,IF(B1017&lt;PERCENTILE(OFFSET(B1017,1-364,0,364,1),$C$9),$A$9,IF(B1017&lt;PERCENTILE(OFFSET(B1017,1-364,0,364,1),$C$10),$A$10,IF(B1017&lt;PERCENTILE(OFFSET(B1017,1-364,0,364,1),$C$11),$A$11,$A$12))))),""),IF(_xlpm.initState="","",IF(_xlpm.oversold,_xlpm.pctOnly,_xlpm.initState)))</f>
        <v/>
      </c>
      <c r="F1017" s="119" t="n"/>
      <c r="G1017" s="120">
        <f>IF(OR(B1017="",C1017=""),"",IF(OR(特征计算_周度!B1000&gt;$B$15,特征计算_周度!C1000&gt;$B$15,特征计算_周度!G1000&gt;$B$15,特征计算_周度!E1000&gt;$B$15,特征计算_周度!F1000&gt;$B$15),IF(特征计算_周度!B1000&gt;$B$15,"VIX ","")&amp;IF(特征计算_周度!C1000&gt;$B$15,"HY ","")&amp;IF(特征计算_周度!G1000&gt;$B$15,"Sahm ","")&amp;IF(特征计算_周度!E1000&gt;$B$15,"趋势 ","")&amp;IF(特征计算_周度!F1000&gt;$B$15,"斜率",""),"—"))</f>
        <v/>
      </c>
      <c r="H1017" s="120">
        <f>IF(OR(B1017="",C1017=""),"",_xlfn.LET(_xlpm.dev,原始数据_周度!G1000,_xlpm.minDev,MIN(OFFSET(原始数据_周度!G1000,1-$D$17,0,$D$17,1)),_xlpm.bounce,_xlpm.dev-_xlpm.minDev,IF(AND(ISNUMBER(_xlpm.dev),ISNUMBER(_xlpm.minDev),_xlpm.minDev&lt;=$B$17,_xlpm.bounce&gt;=$F$17),"✅ 触发","—")))</f>
        <v/>
      </c>
      <c r="I1017" s="172">
        <f>IFERROR(IF(特征计算_周度!H1017&gt;$I$3,MIN($I$4,MAX(-$I$5,(特征计算_周度!H1017-$I$3)*$I$4)),0),"")</f>
        <v/>
      </c>
    </row>
    <row r="1018">
      <c r="A1018" s="117">
        <f>特征计算_周度!A1001</f>
        <v/>
      </c>
      <c r="B1018" s="171">
        <f>IFERROR($A$3*特征计算_周度!B1018+$B$3*特征计算_周度!C1018+$C$3*特征计算_周度!D1018+$D$3*特征计算_周度!E1018+$E$3*特征计算_周度!F1018+$F$3*特征计算_周度!H1018,"")</f>
        <v/>
      </c>
      <c r="C1018" s="118">
        <f>IFERROR(PERCENTILE(OFFSET(B1018,1-364,0,364,1),$C$7),"")</f>
        <v/>
      </c>
      <c r="D1018" s="118">
        <f>IFERROR(PERCENTILE(OFFSET(B1018,1-364,0,364,1),$C$11),"")</f>
        <v/>
      </c>
      <c r="E1018" s="122">
        <f>_xlfn.LET(_xlpm.initState,IF(OR(B1018="",C1018=""),"",IF(OR(特征计算_周度!B1001&gt;$B$15,特征计算_周度!C1001&gt;$B$15,特征计算_周度!G1001&gt;$B$15,特征计算_周度!E1001&gt;$B$15,特征计算_周度!F1001&gt;$B$15),$A$12,IFERROR(IF(B1018&lt;PERCENTILE(OFFSET(B1018,1-364,0,364,1),$C$7),$A$7,IF(B1018&lt;PERCENTILE(OFFSET(B1018,1-364,0,364,1),$C$8),$A$8,IF(B1018&lt;PERCENTILE(OFFSET(B1018,1-364,0,364,1),$C$9),$A$9,IF(B1018&lt;PERCENTILE(OFFSET(B1018,1-364,0,364,1),$C$10),$A$10,IF(B1018&lt;PERCENTILE(OFFSET(B1018,1-364,0,364,1),$C$11),$A$11,$A$12))))),""))),_xlpm.dev,原始数据_周度!G1001,_xlpm.minDev,MIN(OFFSET(原始数据_周度!G1001,1-$D$17,0,$D$17,1)),_xlpm.bounce,_xlpm.dev-_xlpm.minDev,_xlpm.oversold,AND(ISNUMBER(_xlpm.dev),ISNUMBER(_xlpm.minDev),_xlpm.minDev&lt;=$B$17,_xlpm.bounce&gt;=$F$17,OR(_xlpm.initState=$A$12,_xlpm.initState=$A$11,_xlpm.initState=$A$10)),_xlpm.pctOnly,IFERROR(IF(B1018&lt;PERCENTILE(OFFSET(B1018,1-364,0,364,1),$C$7),$A$7,IF(B1018&lt;PERCENTILE(OFFSET(B1018,1-364,0,364,1),$C$8),$A$8,IF(B1018&lt;PERCENTILE(OFFSET(B1018,1-364,0,364,1),$C$9),$A$9,IF(B1018&lt;PERCENTILE(OFFSET(B1018,1-364,0,364,1),$C$10),$A$10,IF(B1018&lt;PERCENTILE(OFFSET(B1018,1-364,0,364,1),$C$11),$A$11,$A$12))))),""),IF(_xlpm.initState="","",IF(_xlpm.oversold,_xlpm.pctOnly,_xlpm.initState)))</f>
        <v/>
      </c>
      <c r="F1018" s="119" t="n"/>
      <c r="G1018" s="120">
        <f>IF(OR(B1018="",C1018=""),"",IF(OR(特征计算_周度!B1001&gt;$B$15,特征计算_周度!C1001&gt;$B$15,特征计算_周度!G1001&gt;$B$15,特征计算_周度!E1001&gt;$B$15,特征计算_周度!F1001&gt;$B$15),IF(特征计算_周度!B1001&gt;$B$15,"VIX ","")&amp;IF(特征计算_周度!C1001&gt;$B$15,"HY ","")&amp;IF(特征计算_周度!G1001&gt;$B$15,"Sahm ","")&amp;IF(特征计算_周度!E1001&gt;$B$15,"趋势 ","")&amp;IF(特征计算_周度!F1001&gt;$B$15,"斜率",""),"—"))</f>
        <v/>
      </c>
      <c r="H1018" s="120">
        <f>IF(OR(B1018="",C1018=""),"",_xlfn.LET(_xlpm.dev,原始数据_周度!G1001,_xlpm.minDev,MIN(OFFSET(原始数据_周度!G1001,1-$D$17,0,$D$17,1)),_xlpm.bounce,_xlpm.dev-_xlpm.minDev,IF(AND(ISNUMBER(_xlpm.dev),ISNUMBER(_xlpm.minDev),_xlpm.minDev&lt;=$B$17,_xlpm.bounce&gt;=$F$17),"✅ 触发","—")))</f>
        <v/>
      </c>
      <c r="I1018" s="172">
        <f>IFERROR(IF(特征计算_周度!H1018&gt;$I$3,MIN($I$4,MAX(-$I$5,(特征计算_周度!H1018-$I$3)*$I$4)),0),"")</f>
        <v/>
      </c>
    </row>
    <row r="1019">
      <c r="A1019" s="117">
        <f>特征计算_周度!A1002</f>
        <v/>
      </c>
      <c r="B1019" s="171">
        <f>IFERROR($A$3*特征计算_周度!B1019+$B$3*特征计算_周度!C1019+$C$3*特征计算_周度!D1019+$D$3*特征计算_周度!E1019+$E$3*特征计算_周度!F1019+$F$3*特征计算_周度!H1019,"")</f>
        <v/>
      </c>
      <c r="C1019" s="118">
        <f>IFERROR(PERCENTILE(OFFSET(B1019,1-364,0,364,1),$C$7),"")</f>
        <v/>
      </c>
      <c r="D1019" s="118">
        <f>IFERROR(PERCENTILE(OFFSET(B1019,1-364,0,364,1),$C$11),"")</f>
        <v/>
      </c>
      <c r="E1019" s="122">
        <f>_xlfn.LET(_xlpm.initState,IF(OR(B1019="",C1019=""),"",IF(OR(特征计算_周度!B1002&gt;$B$15,特征计算_周度!C1002&gt;$B$15,特征计算_周度!G1002&gt;$B$15,特征计算_周度!E1002&gt;$B$15,特征计算_周度!F1002&gt;$B$15),$A$12,IFERROR(IF(B1019&lt;PERCENTILE(OFFSET(B1019,1-364,0,364,1),$C$7),$A$7,IF(B1019&lt;PERCENTILE(OFFSET(B1019,1-364,0,364,1),$C$8),$A$8,IF(B1019&lt;PERCENTILE(OFFSET(B1019,1-364,0,364,1),$C$9),$A$9,IF(B1019&lt;PERCENTILE(OFFSET(B1019,1-364,0,364,1),$C$10),$A$10,IF(B1019&lt;PERCENTILE(OFFSET(B1019,1-364,0,364,1),$C$11),$A$11,$A$12))))),""))),_xlpm.dev,原始数据_周度!G1002,_xlpm.minDev,MIN(OFFSET(原始数据_周度!G1002,1-$D$17,0,$D$17,1)),_xlpm.bounce,_xlpm.dev-_xlpm.minDev,_xlpm.oversold,AND(ISNUMBER(_xlpm.dev),ISNUMBER(_xlpm.minDev),_xlpm.minDev&lt;=$B$17,_xlpm.bounce&gt;=$F$17,OR(_xlpm.initState=$A$12,_xlpm.initState=$A$11,_xlpm.initState=$A$10)),_xlpm.pctOnly,IFERROR(IF(B1019&lt;PERCENTILE(OFFSET(B1019,1-364,0,364,1),$C$7),$A$7,IF(B1019&lt;PERCENTILE(OFFSET(B1019,1-364,0,364,1),$C$8),$A$8,IF(B1019&lt;PERCENTILE(OFFSET(B1019,1-364,0,364,1),$C$9),$A$9,IF(B1019&lt;PERCENTILE(OFFSET(B1019,1-364,0,364,1),$C$10),$A$10,IF(B1019&lt;PERCENTILE(OFFSET(B1019,1-364,0,364,1),$C$11),$A$11,$A$12))))),""),IF(_xlpm.initState="","",IF(_xlpm.oversold,_xlpm.pctOnly,_xlpm.initState)))</f>
        <v/>
      </c>
      <c r="F1019" s="119" t="n"/>
      <c r="G1019" s="120">
        <f>IF(OR(B1019="",C1019=""),"",IF(OR(特征计算_周度!B1002&gt;$B$15,特征计算_周度!C1002&gt;$B$15,特征计算_周度!G1002&gt;$B$15,特征计算_周度!E1002&gt;$B$15,特征计算_周度!F1002&gt;$B$15),IF(特征计算_周度!B1002&gt;$B$15,"VIX ","")&amp;IF(特征计算_周度!C1002&gt;$B$15,"HY ","")&amp;IF(特征计算_周度!G1002&gt;$B$15,"Sahm ","")&amp;IF(特征计算_周度!E1002&gt;$B$15,"趋势 ","")&amp;IF(特征计算_周度!F1002&gt;$B$15,"斜率",""),"—"))</f>
        <v/>
      </c>
      <c r="H1019" s="120">
        <f>IF(OR(B1019="",C1019=""),"",_xlfn.LET(_xlpm.dev,原始数据_周度!G1002,_xlpm.minDev,MIN(OFFSET(原始数据_周度!G1002,1-$D$17,0,$D$17,1)),_xlpm.bounce,_xlpm.dev-_xlpm.minDev,IF(AND(ISNUMBER(_xlpm.dev),ISNUMBER(_xlpm.minDev),_xlpm.minDev&lt;=$B$17,_xlpm.bounce&gt;=$F$17),"✅ 触发","—")))</f>
        <v/>
      </c>
      <c r="I1019" s="172">
        <f>IFERROR(IF(特征计算_周度!H1019&gt;$I$3,MIN($I$4,MAX(-$I$5,(特征计算_周度!H1019-$I$3)*$I$4)),0),"")</f>
        <v/>
      </c>
    </row>
    <row r="1020">
      <c r="A1020" s="117">
        <f>特征计算_周度!A1003</f>
        <v/>
      </c>
      <c r="B1020" s="171">
        <f>IFERROR($A$3*特征计算_周度!B1020+$B$3*特征计算_周度!C1020+$C$3*特征计算_周度!D1020+$D$3*特征计算_周度!E1020+$E$3*特征计算_周度!F1020+$F$3*特征计算_周度!H1020,"")</f>
        <v/>
      </c>
      <c r="C1020" s="118">
        <f>IFERROR(PERCENTILE(OFFSET(B1020,1-364,0,364,1),$C$7),"")</f>
        <v/>
      </c>
      <c r="D1020" s="118">
        <f>IFERROR(PERCENTILE(OFFSET(B1020,1-364,0,364,1),$C$11),"")</f>
        <v/>
      </c>
      <c r="E1020" s="122">
        <f>_xlfn.LET(_xlpm.initState,IF(OR(B1020="",C1020=""),"",IF(OR(特征计算_周度!B1003&gt;$B$15,特征计算_周度!C1003&gt;$B$15,特征计算_周度!G1003&gt;$B$15,特征计算_周度!E1003&gt;$B$15,特征计算_周度!F1003&gt;$B$15),$A$12,IFERROR(IF(B1020&lt;PERCENTILE(OFFSET(B1020,1-364,0,364,1),$C$7),$A$7,IF(B1020&lt;PERCENTILE(OFFSET(B1020,1-364,0,364,1),$C$8),$A$8,IF(B1020&lt;PERCENTILE(OFFSET(B1020,1-364,0,364,1),$C$9),$A$9,IF(B1020&lt;PERCENTILE(OFFSET(B1020,1-364,0,364,1),$C$10),$A$10,IF(B1020&lt;PERCENTILE(OFFSET(B1020,1-364,0,364,1),$C$11),$A$11,$A$12))))),""))),_xlpm.dev,原始数据_周度!G1003,_xlpm.minDev,MIN(OFFSET(原始数据_周度!G1003,1-$D$17,0,$D$17,1)),_xlpm.bounce,_xlpm.dev-_xlpm.minDev,_xlpm.oversold,AND(ISNUMBER(_xlpm.dev),ISNUMBER(_xlpm.minDev),_xlpm.minDev&lt;=$B$17,_xlpm.bounce&gt;=$F$17,OR(_xlpm.initState=$A$12,_xlpm.initState=$A$11,_xlpm.initState=$A$10)),_xlpm.pctOnly,IFERROR(IF(B1020&lt;PERCENTILE(OFFSET(B1020,1-364,0,364,1),$C$7),$A$7,IF(B1020&lt;PERCENTILE(OFFSET(B1020,1-364,0,364,1),$C$8),$A$8,IF(B1020&lt;PERCENTILE(OFFSET(B1020,1-364,0,364,1),$C$9),$A$9,IF(B1020&lt;PERCENTILE(OFFSET(B1020,1-364,0,364,1),$C$10),$A$10,IF(B1020&lt;PERCENTILE(OFFSET(B1020,1-364,0,364,1),$C$11),$A$11,$A$12))))),""),IF(_xlpm.initState="","",IF(_xlpm.oversold,_xlpm.pctOnly,_xlpm.initState)))</f>
        <v/>
      </c>
      <c r="F1020" s="119" t="n"/>
      <c r="G1020" s="120">
        <f>IF(OR(B1020="",C1020=""),"",IF(OR(特征计算_周度!B1003&gt;$B$15,特征计算_周度!C1003&gt;$B$15,特征计算_周度!G1003&gt;$B$15,特征计算_周度!E1003&gt;$B$15,特征计算_周度!F1003&gt;$B$15),IF(特征计算_周度!B1003&gt;$B$15,"VIX ","")&amp;IF(特征计算_周度!C1003&gt;$B$15,"HY ","")&amp;IF(特征计算_周度!G1003&gt;$B$15,"Sahm ","")&amp;IF(特征计算_周度!E1003&gt;$B$15,"趋势 ","")&amp;IF(特征计算_周度!F1003&gt;$B$15,"斜率",""),"—"))</f>
        <v/>
      </c>
      <c r="H1020" s="120">
        <f>IF(OR(B1020="",C1020=""),"",_xlfn.LET(_xlpm.dev,原始数据_周度!G1003,_xlpm.minDev,MIN(OFFSET(原始数据_周度!G1003,1-$D$17,0,$D$17,1)),_xlpm.bounce,_xlpm.dev-_xlpm.minDev,IF(AND(ISNUMBER(_xlpm.dev),ISNUMBER(_xlpm.minDev),_xlpm.minDev&lt;=$B$17,_xlpm.bounce&gt;=$F$17),"✅ 触发","—")))</f>
        <v/>
      </c>
      <c r="I1020" s="172">
        <f>IFERROR(IF(特征计算_周度!H1020&gt;$I$3,MIN($I$4,MAX(-$I$5,(特征计算_周度!H1020-$I$3)*$I$4)),0),"")</f>
        <v/>
      </c>
    </row>
    <row r="1021">
      <c r="A1021" s="117">
        <f>特征计算_周度!A1004</f>
        <v/>
      </c>
      <c r="B1021" s="171">
        <f>IFERROR($A$3*特征计算_周度!B1021+$B$3*特征计算_周度!C1021+$C$3*特征计算_周度!D1021+$D$3*特征计算_周度!E1021+$E$3*特征计算_周度!F1021+$F$3*特征计算_周度!H1021,"")</f>
        <v/>
      </c>
      <c r="C1021" s="118">
        <f>IFERROR(PERCENTILE(OFFSET(B1021,1-364,0,364,1),$C$7),"")</f>
        <v/>
      </c>
      <c r="D1021" s="118">
        <f>IFERROR(PERCENTILE(OFFSET(B1021,1-364,0,364,1),$C$11),"")</f>
        <v/>
      </c>
      <c r="E1021" s="122">
        <f>_xlfn.LET(_xlpm.initState,IF(OR(B1021="",C1021=""),"",IF(OR(特征计算_周度!B1004&gt;$B$15,特征计算_周度!C1004&gt;$B$15,特征计算_周度!G1004&gt;$B$15,特征计算_周度!E1004&gt;$B$15,特征计算_周度!F1004&gt;$B$15),$A$12,IFERROR(IF(B1021&lt;PERCENTILE(OFFSET(B1021,1-364,0,364,1),$C$7),$A$7,IF(B1021&lt;PERCENTILE(OFFSET(B1021,1-364,0,364,1),$C$8),$A$8,IF(B1021&lt;PERCENTILE(OFFSET(B1021,1-364,0,364,1),$C$9),$A$9,IF(B1021&lt;PERCENTILE(OFFSET(B1021,1-364,0,364,1),$C$10),$A$10,IF(B1021&lt;PERCENTILE(OFFSET(B1021,1-364,0,364,1),$C$11),$A$11,$A$12))))),""))),_xlpm.dev,原始数据_周度!G1004,_xlpm.minDev,MIN(OFFSET(原始数据_周度!G1004,1-$D$17,0,$D$17,1)),_xlpm.bounce,_xlpm.dev-_xlpm.minDev,_xlpm.oversold,AND(ISNUMBER(_xlpm.dev),ISNUMBER(_xlpm.minDev),_xlpm.minDev&lt;=$B$17,_xlpm.bounce&gt;=$F$17,OR(_xlpm.initState=$A$12,_xlpm.initState=$A$11,_xlpm.initState=$A$10)),_xlpm.pctOnly,IFERROR(IF(B1021&lt;PERCENTILE(OFFSET(B1021,1-364,0,364,1),$C$7),$A$7,IF(B1021&lt;PERCENTILE(OFFSET(B1021,1-364,0,364,1),$C$8),$A$8,IF(B1021&lt;PERCENTILE(OFFSET(B1021,1-364,0,364,1),$C$9),$A$9,IF(B1021&lt;PERCENTILE(OFFSET(B1021,1-364,0,364,1),$C$10),$A$10,IF(B1021&lt;PERCENTILE(OFFSET(B1021,1-364,0,364,1),$C$11),$A$11,$A$12))))),""),IF(_xlpm.initState="","",IF(_xlpm.oversold,_xlpm.pctOnly,_xlpm.initState)))</f>
        <v/>
      </c>
      <c r="F1021" s="119" t="n"/>
      <c r="G1021" s="120">
        <f>IF(OR(B1021="",C1021=""),"",IF(OR(特征计算_周度!B1004&gt;$B$15,特征计算_周度!C1004&gt;$B$15,特征计算_周度!G1004&gt;$B$15,特征计算_周度!E1004&gt;$B$15,特征计算_周度!F1004&gt;$B$15),IF(特征计算_周度!B1004&gt;$B$15,"VIX ","")&amp;IF(特征计算_周度!C1004&gt;$B$15,"HY ","")&amp;IF(特征计算_周度!G1004&gt;$B$15,"Sahm ","")&amp;IF(特征计算_周度!E1004&gt;$B$15,"趋势 ","")&amp;IF(特征计算_周度!F1004&gt;$B$15,"斜率",""),"—"))</f>
        <v/>
      </c>
      <c r="H1021" s="120">
        <f>IF(OR(B1021="",C1021=""),"",_xlfn.LET(_xlpm.dev,原始数据_周度!G1004,_xlpm.minDev,MIN(OFFSET(原始数据_周度!G1004,1-$D$17,0,$D$17,1)),_xlpm.bounce,_xlpm.dev-_xlpm.minDev,IF(AND(ISNUMBER(_xlpm.dev),ISNUMBER(_xlpm.minDev),_xlpm.minDev&lt;=$B$17,_xlpm.bounce&gt;=$F$17),"✅ 触发","—")))</f>
        <v/>
      </c>
      <c r="I1021" s="172">
        <f>IFERROR(IF(特征计算_周度!H1021&gt;$I$3,MIN($I$4,MAX(-$I$5,(特征计算_周度!H1021-$I$3)*$I$4)),0),"")</f>
        <v/>
      </c>
    </row>
    <row r="1022">
      <c r="A1022" s="117">
        <f>特征计算_周度!A1005</f>
        <v/>
      </c>
      <c r="B1022" s="171">
        <f>IFERROR($A$3*特征计算_周度!B1022+$B$3*特征计算_周度!C1022+$C$3*特征计算_周度!D1022+$D$3*特征计算_周度!E1022+$E$3*特征计算_周度!F1022+$F$3*特征计算_周度!H1022,"")</f>
        <v/>
      </c>
      <c r="C1022" s="118">
        <f>IFERROR(PERCENTILE(OFFSET(B1022,1-364,0,364,1),$C$7),"")</f>
        <v/>
      </c>
      <c r="D1022" s="118">
        <f>IFERROR(PERCENTILE(OFFSET(B1022,1-364,0,364,1),$C$11),"")</f>
        <v/>
      </c>
      <c r="E1022" s="122">
        <f>_xlfn.LET(_xlpm.initState,IF(OR(B1022="",C1022=""),"",IF(OR(特征计算_周度!B1005&gt;$B$15,特征计算_周度!C1005&gt;$B$15,特征计算_周度!G1005&gt;$B$15,特征计算_周度!E1005&gt;$B$15,特征计算_周度!F1005&gt;$B$15),$A$12,IFERROR(IF(B1022&lt;PERCENTILE(OFFSET(B1022,1-364,0,364,1),$C$7),$A$7,IF(B1022&lt;PERCENTILE(OFFSET(B1022,1-364,0,364,1),$C$8),$A$8,IF(B1022&lt;PERCENTILE(OFFSET(B1022,1-364,0,364,1),$C$9),$A$9,IF(B1022&lt;PERCENTILE(OFFSET(B1022,1-364,0,364,1),$C$10),$A$10,IF(B1022&lt;PERCENTILE(OFFSET(B1022,1-364,0,364,1),$C$11),$A$11,$A$12))))),""))),_xlpm.dev,原始数据_周度!G1005,_xlpm.minDev,MIN(OFFSET(原始数据_周度!G1005,1-$D$17,0,$D$17,1)),_xlpm.bounce,_xlpm.dev-_xlpm.minDev,_xlpm.oversold,AND(ISNUMBER(_xlpm.dev),ISNUMBER(_xlpm.minDev),_xlpm.minDev&lt;=$B$17,_xlpm.bounce&gt;=$F$17,OR(_xlpm.initState=$A$12,_xlpm.initState=$A$11,_xlpm.initState=$A$10)),_xlpm.pctOnly,IFERROR(IF(B1022&lt;PERCENTILE(OFFSET(B1022,1-364,0,364,1),$C$7),$A$7,IF(B1022&lt;PERCENTILE(OFFSET(B1022,1-364,0,364,1),$C$8),$A$8,IF(B1022&lt;PERCENTILE(OFFSET(B1022,1-364,0,364,1),$C$9),$A$9,IF(B1022&lt;PERCENTILE(OFFSET(B1022,1-364,0,364,1),$C$10),$A$10,IF(B1022&lt;PERCENTILE(OFFSET(B1022,1-364,0,364,1),$C$11),$A$11,$A$12))))),""),IF(_xlpm.initState="","",IF(_xlpm.oversold,_xlpm.pctOnly,_xlpm.initState)))</f>
        <v/>
      </c>
      <c r="F1022" s="119" t="n"/>
      <c r="G1022" s="120">
        <f>IF(OR(B1022="",C1022=""),"",IF(OR(特征计算_周度!B1005&gt;$B$15,特征计算_周度!C1005&gt;$B$15,特征计算_周度!G1005&gt;$B$15,特征计算_周度!E1005&gt;$B$15,特征计算_周度!F1005&gt;$B$15),IF(特征计算_周度!B1005&gt;$B$15,"VIX ","")&amp;IF(特征计算_周度!C1005&gt;$B$15,"HY ","")&amp;IF(特征计算_周度!G1005&gt;$B$15,"Sahm ","")&amp;IF(特征计算_周度!E1005&gt;$B$15,"趋势 ","")&amp;IF(特征计算_周度!F1005&gt;$B$15,"斜率",""),"—"))</f>
        <v/>
      </c>
      <c r="H1022" s="120">
        <f>IF(OR(B1022="",C1022=""),"",_xlfn.LET(_xlpm.dev,原始数据_周度!G1005,_xlpm.minDev,MIN(OFFSET(原始数据_周度!G1005,1-$D$17,0,$D$17,1)),_xlpm.bounce,_xlpm.dev-_xlpm.minDev,IF(AND(ISNUMBER(_xlpm.dev),ISNUMBER(_xlpm.minDev),_xlpm.minDev&lt;=$B$17,_xlpm.bounce&gt;=$F$17),"✅ 触发","—")))</f>
        <v/>
      </c>
      <c r="I1022" s="172">
        <f>IFERROR(IF(特征计算_周度!H1022&gt;$I$3,MIN($I$4,MAX(-$I$5,(特征计算_周度!H1022-$I$3)*$I$4)),0),"")</f>
        <v/>
      </c>
    </row>
    <row r="1023">
      <c r="A1023" s="117">
        <f>特征计算_周度!A1006</f>
        <v/>
      </c>
      <c r="B1023" s="171">
        <f>IFERROR($A$3*特征计算_周度!B1023+$B$3*特征计算_周度!C1023+$C$3*特征计算_周度!D1023+$D$3*特征计算_周度!E1023+$E$3*特征计算_周度!F1023+$F$3*特征计算_周度!H1023,"")</f>
        <v/>
      </c>
      <c r="C1023" s="118">
        <f>IFERROR(PERCENTILE(OFFSET(B1023,1-364,0,364,1),$C$7),"")</f>
        <v/>
      </c>
      <c r="D1023" s="118">
        <f>IFERROR(PERCENTILE(OFFSET(B1023,1-364,0,364,1),$C$11),"")</f>
        <v/>
      </c>
      <c r="E1023" s="122">
        <f>_xlfn.LET(_xlpm.initState,IF(OR(B1023="",C1023=""),"",IF(OR(特征计算_周度!B1006&gt;$B$15,特征计算_周度!C1006&gt;$B$15,特征计算_周度!G1006&gt;$B$15,特征计算_周度!E1006&gt;$B$15,特征计算_周度!F1006&gt;$B$15),$A$12,IFERROR(IF(B1023&lt;PERCENTILE(OFFSET(B1023,1-364,0,364,1),$C$7),$A$7,IF(B1023&lt;PERCENTILE(OFFSET(B1023,1-364,0,364,1),$C$8),$A$8,IF(B1023&lt;PERCENTILE(OFFSET(B1023,1-364,0,364,1),$C$9),$A$9,IF(B1023&lt;PERCENTILE(OFFSET(B1023,1-364,0,364,1),$C$10),$A$10,IF(B1023&lt;PERCENTILE(OFFSET(B1023,1-364,0,364,1),$C$11),$A$11,$A$12))))),""))),_xlpm.dev,原始数据_周度!G1006,_xlpm.minDev,MIN(OFFSET(原始数据_周度!G1006,1-$D$17,0,$D$17,1)),_xlpm.bounce,_xlpm.dev-_xlpm.minDev,_xlpm.oversold,AND(ISNUMBER(_xlpm.dev),ISNUMBER(_xlpm.minDev),_xlpm.minDev&lt;=$B$17,_xlpm.bounce&gt;=$F$17,OR(_xlpm.initState=$A$12,_xlpm.initState=$A$11,_xlpm.initState=$A$10)),_xlpm.pctOnly,IFERROR(IF(B1023&lt;PERCENTILE(OFFSET(B1023,1-364,0,364,1),$C$7),$A$7,IF(B1023&lt;PERCENTILE(OFFSET(B1023,1-364,0,364,1),$C$8),$A$8,IF(B1023&lt;PERCENTILE(OFFSET(B1023,1-364,0,364,1),$C$9),$A$9,IF(B1023&lt;PERCENTILE(OFFSET(B1023,1-364,0,364,1),$C$10),$A$10,IF(B1023&lt;PERCENTILE(OFFSET(B1023,1-364,0,364,1),$C$11),$A$11,$A$12))))),""),IF(_xlpm.initState="","",IF(_xlpm.oversold,_xlpm.pctOnly,_xlpm.initState)))</f>
        <v/>
      </c>
      <c r="F1023" s="119" t="n"/>
      <c r="G1023" s="120">
        <f>IF(OR(B1023="",C1023=""),"",IF(OR(特征计算_周度!B1006&gt;$B$15,特征计算_周度!C1006&gt;$B$15,特征计算_周度!G1006&gt;$B$15,特征计算_周度!E1006&gt;$B$15,特征计算_周度!F1006&gt;$B$15),IF(特征计算_周度!B1006&gt;$B$15,"VIX ","")&amp;IF(特征计算_周度!C1006&gt;$B$15,"HY ","")&amp;IF(特征计算_周度!G1006&gt;$B$15,"Sahm ","")&amp;IF(特征计算_周度!E1006&gt;$B$15,"趋势 ","")&amp;IF(特征计算_周度!F1006&gt;$B$15,"斜率",""),"—"))</f>
        <v/>
      </c>
      <c r="H1023" s="120">
        <f>IF(OR(B1023="",C1023=""),"",_xlfn.LET(_xlpm.dev,原始数据_周度!G1006,_xlpm.minDev,MIN(OFFSET(原始数据_周度!G1006,1-$D$17,0,$D$17,1)),_xlpm.bounce,_xlpm.dev-_xlpm.minDev,IF(AND(ISNUMBER(_xlpm.dev),ISNUMBER(_xlpm.minDev),_xlpm.minDev&lt;=$B$17,_xlpm.bounce&gt;=$F$17),"✅ 触发","—")))</f>
        <v/>
      </c>
      <c r="I1023" s="172">
        <f>IFERROR(IF(特征计算_周度!H1023&gt;$I$3,MIN($I$4,MAX(-$I$5,(特征计算_周度!H1023-$I$3)*$I$4)),0),"")</f>
        <v/>
      </c>
    </row>
    <row r="1024">
      <c r="A1024" s="117">
        <f>特征计算_周度!A1007</f>
        <v/>
      </c>
      <c r="B1024" s="171">
        <f>IFERROR($A$3*特征计算_周度!B1024+$B$3*特征计算_周度!C1024+$C$3*特征计算_周度!D1024+$D$3*特征计算_周度!E1024+$E$3*特征计算_周度!F1024+$F$3*特征计算_周度!H1024,"")</f>
        <v/>
      </c>
      <c r="C1024" s="118">
        <f>IFERROR(PERCENTILE(OFFSET(B1024,1-364,0,364,1),$C$7),"")</f>
        <v/>
      </c>
      <c r="D1024" s="118">
        <f>IFERROR(PERCENTILE(OFFSET(B1024,1-364,0,364,1),$C$11),"")</f>
        <v/>
      </c>
      <c r="E1024" s="122">
        <f>_xlfn.LET(_xlpm.initState,IF(OR(B1024="",C1024=""),"",IF(OR(特征计算_周度!B1007&gt;$B$15,特征计算_周度!C1007&gt;$B$15,特征计算_周度!G1007&gt;$B$15,特征计算_周度!E1007&gt;$B$15,特征计算_周度!F1007&gt;$B$15),$A$12,IFERROR(IF(B1024&lt;PERCENTILE(OFFSET(B1024,1-364,0,364,1),$C$7),$A$7,IF(B1024&lt;PERCENTILE(OFFSET(B1024,1-364,0,364,1),$C$8),$A$8,IF(B1024&lt;PERCENTILE(OFFSET(B1024,1-364,0,364,1),$C$9),$A$9,IF(B1024&lt;PERCENTILE(OFFSET(B1024,1-364,0,364,1),$C$10),$A$10,IF(B1024&lt;PERCENTILE(OFFSET(B1024,1-364,0,364,1),$C$11),$A$11,$A$12))))),""))),_xlpm.dev,原始数据_周度!G1007,_xlpm.minDev,MIN(OFFSET(原始数据_周度!G1007,1-$D$17,0,$D$17,1)),_xlpm.bounce,_xlpm.dev-_xlpm.minDev,_xlpm.oversold,AND(ISNUMBER(_xlpm.dev),ISNUMBER(_xlpm.minDev),_xlpm.minDev&lt;=$B$17,_xlpm.bounce&gt;=$F$17,OR(_xlpm.initState=$A$12,_xlpm.initState=$A$11,_xlpm.initState=$A$10)),_xlpm.pctOnly,IFERROR(IF(B1024&lt;PERCENTILE(OFFSET(B1024,1-364,0,364,1),$C$7),$A$7,IF(B1024&lt;PERCENTILE(OFFSET(B1024,1-364,0,364,1),$C$8),$A$8,IF(B1024&lt;PERCENTILE(OFFSET(B1024,1-364,0,364,1),$C$9),$A$9,IF(B1024&lt;PERCENTILE(OFFSET(B1024,1-364,0,364,1),$C$10),$A$10,IF(B1024&lt;PERCENTILE(OFFSET(B1024,1-364,0,364,1),$C$11),$A$11,$A$12))))),""),IF(_xlpm.initState="","",IF(_xlpm.oversold,_xlpm.pctOnly,_xlpm.initState)))</f>
        <v/>
      </c>
      <c r="F1024" s="119" t="n"/>
      <c r="G1024" s="120">
        <f>IF(OR(B1024="",C1024=""),"",IF(OR(特征计算_周度!B1007&gt;$B$15,特征计算_周度!C1007&gt;$B$15,特征计算_周度!G1007&gt;$B$15,特征计算_周度!E1007&gt;$B$15,特征计算_周度!F1007&gt;$B$15),IF(特征计算_周度!B1007&gt;$B$15,"VIX ","")&amp;IF(特征计算_周度!C1007&gt;$B$15,"HY ","")&amp;IF(特征计算_周度!G1007&gt;$B$15,"Sahm ","")&amp;IF(特征计算_周度!E1007&gt;$B$15,"趋势 ","")&amp;IF(特征计算_周度!F1007&gt;$B$15,"斜率",""),"—"))</f>
        <v/>
      </c>
      <c r="H1024" s="120">
        <f>IF(OR(B1024="",C1024=""),"",_xlfn.LET(_xlpm.dev,原始数据_周度!G1007,_xlpm.minDev,MIN(OFFSET(原始数据_周度!G1007,1-$D$17,0,$D$17,1)),_xlpm.bounce,_xlpm.dev-_xlpm.minDev,IF(AND(ISNUMBER(_xlpm.dev),ISNUMBER(_xlpm.minDev),_xlpm.minDev&lt;=$B$17,_xlpm.bounce&gt;=$F$17),"✅ 触发","—")))</f>
        <v/>
      </c>
      <c r="I1024" s="172">
        <f>IFERROR(IF(特征计算_周度!H1024&gt;$I$3,MIN($I$4,MAX(-$I$5,(特征计算_周度!H1024-$I$3)*$I$4)),0),"")</f>
        <v/>
      </c>
    </row>
    <row r="1025">
      <c r="A1025" s="117">
        <f>特征计算_周度!A1008</f>
        <v/>
      </c>
      <c r="B1025" s="171">
        <f>IFERROR($A$3*特征计算_周度!B1025+$B$3*特征计算_周度!C1025+$C$3*特征计算_周度!D1025+$D$3*特征计算_周度!E1025+$E$3*特征计算_周度!F1025+$F$3*特征计算_周度!H1025,"")</f>
        <v/>
      </c>
      <c r="C1025" s="118">
        <f>IFERROR(PERCENTILE(OFFSET(B1025,1-364,0,364,1),$C$7),"")</f>
        <v/>
      </c>
      <c r="D1025" s="118">
        <f>IFERROR(PERCENTILE(OFFSET(B1025,1-364,0,364,1),$C$11),"")</f>
        <v/>
      </c>
      <c r="E1025" s="122">
        <f>_xlfn.LET(_xlpm.initState,IF(OR(B1025="",C1025=""),"",IF(OR(特征计算_周度!B1008&gt;$B$15,特征计算_周度!C1008&gt;$B$15,特征计算_周度!G1008&gt;$B$15,特征计算_周度!E1008&gt;$B$15,特征计算_周度!F1008&gt;$B$15),$A$12,IFERROR(IF(B1025&lt;PERCENTILE(OFFSET(B1025,1-364,0,364,1),$C$7),$A$7,IF(B1025&lt;PERCENTILE(OFFSET(B1025,1-364,0,364,1),$C$8),$A$8,IF(B1025&lt;PERCENTILE(OFFSET(B1025,1-364,0,364,1),$C$9),$A$9,IF(B1025&lt;PERCENTILE(OFFSET(B1025,1-364,0,364,1),$C$10),$A$10,IF(B1025&lt;PERCENTILE(OFFSET(B1025,1-364,0,364,1),$C$11),$A$11,$A$12))))),""))),_xlpm.dev,原始数据_周度!G1008,_xlpm.minDev,MIN(OFFSET(原始数据_周度!G1008,1-$D$17,0,$D$17,1)),_xlpm.bounce,_xlpm.dev-_xlpm.minDev,_xlpm.oversold,AND(ISNUMBER(_xlpm.dev),ISNUMBER(_xlpm.minDev),_xlpm.minDev&lt;=$B$17,_xlpm.bounce&gt;=$F$17,OR(_xlpm.initState=$A$12,_xlpm.initState=$A$11,_xlpm.initState=$A$10)),_xlpm.pctOnly,IFERROR(IF(B1025&lt;PERCENTILE(OFFSET(B1025,1-364,0,364,1),$C$7),$A$7,IF(B1025&lt;PERCENTILE(OFFSET(B1025,1-364,0,364,1),$C$8),$A$8,IF(B1025&lt;PERCENTILE(OFFSET(B1025,1-364,0,364,1),$C$9),$A$9,IF(B1025&lt;PERCENTILE(OFFSET(B1025,1-364,0,364,1),$C$10),$A$10,IF(B1025&lt;PERCENTILE(OFFSET(B1025,1-364,0,364,1),$C$11),$A$11,$A$12))))),""),IF(_xlpm.initState="","",IF(_xlpm.oversold,_xlpm.pctOnly,_xlpm.initState)))</f>
        <v/>
      </c>
      <c r="F1025" s="119" t="n"/>
      <c r="G1025" s="120">
        <f>IF(OR(B1025="",C1025=""),"",IF(OR(特征计算_周度!B1008&gt;$B$15,特征计算_周度!C1008&gt;$B$15,特征计算_周度!G1008&gt;$B$15,特征计算_周度!E1008&gt;$B$15,特征计算_周度!F1008&gt;$B$15),IF(特征计算_周度!B1008&gt;$B$15,"VIX ","")&amp;IF(特征计算_周度!C1008&gt;$B$15,"HY ","")&amp;IF(特征计算_周度!G1008&gt;$B$15,"Sahm ","")&amp;IF(特征计算_周度!E1008&gt;$B$15,"趋势 ","")&amp;IF(特征计算_周度!F1008&gt;$B$15,"斜率",""),"—"))</f>
        <v/>
      </c>
      <c r="H1025" s="120">
        <f>IF(OR(B1025="",C1025=""),"",_xlfn.LET(_xlpm.dev,原始数据_周度!G1008,_xlpm.minDev,MIN(OFFSET(原始数据_周度!G1008,1-$D$17,0,$D$17,1)),_xlpm.bounce,_xlpm.dev-_xlpm.minDev,IF(AND(ISNUMBER(_xlpm.dev),ISNUMBER(_xlpm.minDev),_xlpm.minDev&lt;=$B$17,_xlpm.bounce&gt;=$F$17),"✅ 触发","—")))</f>
        <v/>
      </c>
      <c r="I1025" s="172">
        <f>IFERROR(IF(特征计算_周度!H1025&gt;$I$3,MIN($I$4,MAX(-$I$5,(特征计算_周度!H1025-$I$3)*$I$4)),0),"")</f>
        <v/>
      </c>
    </row>
    <row r="1026">
      <c r="A1026" s="117">
        <f>特征计算_周度!A1009</f>
        <v/>
      </c>
      <c r="B1026" s="171">
        <f>IFERROR($A$3*特征计算_周度!B1026+$B$3*特征计算_周度!C1026+$C$3*特征计算_周度!D1026+$D$3*特征计算_周度!E1026+$E$3*特征计算_周度!F1026+$F$3*特征计算_周度!H1026,"")</f>
        <v/>
      </c>
      <c r="C1026" s="118">
        <f>IFERROR(PERCENTILE(OFFSET(B1026,1-364,0,364,1),$C$7),"")</f>
        <v/>
      </c>
      <c r="D1026" s="118">
        <f>IFERROR(PERCENTILE(OFFSET(B1026,1-364,0,364,1),$C$11),"")</f>
        <v/>
      </c>
      <c r="E1026" s="122">
        <f>_xlfn.LET(_xlpm.initState,IF(OR(B1026="",C1026=""),"",IF(OR(特征计算_周度!B1009&gt;$B$15,特征计算_周度!C1009&gt;$B$15,特征计算_周度!G1009&gt;$B$15,特征计算_周度!E1009&gt;$B$15,特征计算_周度!F1009&gt;$B$15),$A$12,IFERROR(IF(B1026&lt;PERCENTILE(OFFSET(B1026,1-364,0,364,1),$C$7),$A$7,IF(B1026&lt;PERCENTILE(OFFSET(B1026,1-364,0,364,1),$C$8),$A$8,IF(B1026&lt;PERCENTILE(OFFSET(B1026,1-364,0,364,1),$C$9),$A$9,IF(B1026&lt;PERCENTILE(OFFSET(B1026,1-364,0,364,1),$C$10),$A$10,IF(B1026&lt;PERCENTILE(OFFSET(B1026,1-364,0,364,1),$C$11),$A$11,$A$12))))),""))),_xlpm.dev,原始数据_周度!G1009,_xlpm.minDev,MIN(OFFSET(原始数据_周度!G1009,1-$D$17,0,$D$17,1)),_xlpm.bounce,_xlpm.dev-_xlpm.minDev,_xlpm.oversold,AND(ISNUMBER(_xlpm.dev),ISNUMBER(_xlpm.minDev),_xlpm.minDev&lt;=$B$17,_xlpm.bounce&gt;=$F$17,OR(_xlpm.initState=$A$12,_xlpm.initState=$A$11,_xlpm.initState=$A$10)),_xlpm.pctOnly,IFERROR(IF(B1026&lt;PERCENTILE(OFFSET(B1026,1-364,0,364,1),$C$7),$A$7,IF(B1026&lt;PERCENTILE(OFFSET(B1026,1-364,0,364,1),$C$8),$A$8,IF(B1026&lt;PERCENTILE(OFFSET(B1026,1-364,0,364,1),$C$9),$A$9,IF(B1026&lt;PERCENTILE(OFFSET(B1026,1-364,0,364,1),$C$10),$A$10,IF(B1026&lt;PERCENTILE(OFFSET(B1026,1-364,0,364,1),$C$11),$A$11,$A$12))))),""),IF(_xlpm.initState="","",IF(_xlpm.oversold,_xlpm.pctOnly,_xlpm.initState)))</f>
        <v/>
      </c>
      <c r="F1026" s="119" t="n"/>
      <c r="G1026" s="120">
        <f>IF(OR(B1026="",C1026=""),"",IF(OR(特征计算_周度!B1009&gt;$B$15,特征计算_周度!C1009&gt;$B$15,特征计算_周度!G1009&gt;$B$15,特征计算_周度!E1009&gt;$B$15,特征计算_周度!F1009&gt;$B$15),IF(特征计算_周度!B1009&gt;$B$15,"VIX ","")&amp;IF(特征计算_周度!C1009&gt;$B$15,"HY ","")&amp;IF(特征计算_周度!G1009&gt;$B$15,"Sahm ","")&amp;IF(特征计算_周度!E1009&gt;$B$15,"趋势 ","")&amp;IF(特征计算_周度!F1009&gt;$B$15,"斜率",""),"—"))</f>
        <v/>
      </c>
      <c r="H1026" s="120">
        <f>IF(OR(B1026="",C1026=""),"",_xlfn.LET(_xlpm.dev,原始数据_周度!G1009,_xlpm.minDev,MIN(OFFSET(原始数据_周度!G1009,1-$D$17,0,$D$17,1)),_xlpm.bounce,_xlpm.dev-_xlpm.minDev,IF(AND(ISNUMBER(_xlpm.dev),ISNUMBER(_xlpm.minDev),_xlpm.minDev&lt;=$B$17,_xlpm.bounce&gt;=$F$17),"✅ 触发","—")))</f>
        <v/>
      </c>
      <c r="I1026" s="172">
        <f>IFERROR(IF(特征计算_周度!H1026&gt;$I$3,MIN($I$4,MAX(-$I$5,(特征计算_周度!H1026-$I$3)*$I$4)),0),"")</f>
        <v/>
      </c>
    </row>
    <row r="1027">
      <c r="A1027" s="117">
        <f>特征计算_周度!A1010</f>
        <v/>
      </c>
      <c r="B1027" s="171">
        <f>IFERROR($A$3*特征计算_周度!B1027+$B$3*特征计算_周度!C1027+$C$3*特征计算_周度!D1027+$D$3*特征计算_周度!E1027+$E$3*特征计算_周度!F1027+$F$3*特征计算_周度!H1027,"")</f>
        <v/>
      </c>
      <c r="C1027" s="118">
        <f>IFERROR(PERCENTILE(OFFSET(B1027,1-364,0,364,1),$C$7),"")</f>
        <v/>
      </c>
      <c r="D1027" s="118">
        <f>IFERROR(PERCENTILE(OFFSET(B1027,1-364,0,364,1),$C$11),"")</f>
        <v/>
      </c>
      <c r="E1027" s="122">
        <f>_xlfn.LET(_xlpm.initState,IF(OR(B1027="",C1027=""),"",IF(OR(特征计算_周度!B1010&gt;$B$15,特征计算_周度!C1010&gt;$B$15,特征计算_周度!G1010&gt;$B$15,特征计算_周度!E1010&gt;$B$15,特征计算_周度!F1010&gt;$B$15),$A$12,IFERROR(IF(B1027&lt;PERCENTILE(OFFSET(B1027,1-364,0,364,1),$C$7),$A$7,IF(B1027&lt;PERCENTILE(OFFSET(B1027,1-364,0,364,1),$C$8),$A$8,IF(B1027&lt;PERCENTILE(OFFSET(B1027,1-364,0,364,1),$C$9),$A$9,IF(B1027&lt;PERCENTILE(OFFSET(B1027,1-364,0,364,1),$C$10),$A$10,IF(B1027&lt;PERCENTILE(OFFSET(B1027,1-364,0,364,1),$C$11),$A$11,$A$12))))),""))),_xlpm.dev,原始数据_周度!G1010,_xlpm.minDev,MIN(OFFSET(原始数据_周度!G1010,1-$D$17,0,$D$17,1)),_xlpm.bounce,_xlpm.dev-_xlpm.minDev,_xlpm.oversold,AND(ISNUMBER(_xlpm.dev),ISNUMBER(_xlpm.minDev),_xlpm.minDev&lt;=$B$17,_xlpm.bounce&gt;=$F$17,OR(_xlpm.initState=$A$12,_xlpm.initState=$A$11,_xlpm.initState=$A$10)),_xlpm.pctOnly,IFERROR(IF(B1027&lt;PERCENTILE(OFFSET(B1027,1-364,0,364,1),$C$7),$A$7,IF(B1027&lt;PERCENTILE(OFFSET(B1027,1-364,0,364,1),$C$8),$A$8,IF(B1027&lt;PERCENTILE(OFFSET(B1027,1-364,0,364,1),$C$9),$A$9,IF(B1027&lt;PERCENTILE(OFFSET(B1027,1-364,0,364,1),$C$10),$A$10,IF(B1027&lt;PERCENTILE(OFFSET(B1027,1-364,0,364,1),$C$11),$A$11,$A$12))))),""),IF(_xlpm.initState="","",IF(_xlpm.oversold,_xlpm.pctOnly,_xlpm.initState)))</f>
        <v/>
      </c>
      <c r="F1027" s="119" t="n"/>
      <c r="G1027" s="120">
        <f>IF(OR(B1027="",C1027=""),"",IF(OR(特征计算_周度!B1010&gt;$B$15,特征计算_周度!C1010&gt;$B$15,特征计算_周度!G1010&gt;$B$15,特征计算_周度!E1010&gt;$B$15,特征计算_周度!F1010&gt;$B$15),IF(特征计算_周度!B1010&gt;$B$15,"VIX ","")&amp;IF(特征计算_周度!C1010&gt;$B$15,"HY ","")&amp;IF(特征计算_周度!G1010&gt;$B$15,"Sahm ","")&amp;IF(特征计算_周度!E1010&gt;$B$15,"趋势 ","")&amp;IF(特征计算_周度!F1010&gt;$B$15,"斜率",""),"—"))</f>
        <v/>
      </c>
      <c r="H1027" s="120">
        <f>IF(OR(B1027="",C1027=""),"",_xlfn.LET(_xlpm.dev,原始数据_周度!G1010,_xlpm.minDev,MIN(OFFSET(原始数据_周度!G1010,1-$D$17,0,$D$17,1)),_xlpm.bounce,_xlpm.dev-_xlpm.minDev,IF(AND(ISNUMBER(_xlpm.dev),ISNUMBER(_xlpm.minDev),_xlpm.minDev&lt;=$B$17,_xlpm.bounce&gt;=$F$17),"✅ 触发","—")))</f>
        <v/>
      </c>
      <c r="I1027" s="172">
        <f>IFERROR(IF(特征计算_周度!H1027&gt;$I$3,MIN($I$4,MAX(-$I$5,(特征计算_周度!H1027-$I$3)*$I$4)),0),"")</f>
        <v/>
      </c>
    </row>
    <row r="1028">
      <c r="A1028" s="117">
        <f>特征计算_周度!A1011</f>
        <v/>
      </c>
      <c r="B1028" s="171">
        <f>IFERROR($A$3*特征计算_周度!B1028+$B$3*特征计算_周度!C1028+$C$3*特征计算_周度!D1028+$D$3*特征计算_周度!E1028+$E$3*特征计算_周度!F1028+$F$3*特征计算_周度!H1028,"")</f>
        <v/>
      </c>
      <c r="C1028" s="118">
        <f>IFERROR(PERCENTILE(OFFSET(B1028,1-364,0,364,1),$C$7),"")</f>
        <v/>
      </c>
      <c r="D1028" s="118">
        <f>IFERROR(PERCENTILE(OFFSET(B1028,1-364,0,364,1),$C$11),"")</f>
        <v/>
      </c>
      <c r="E1028" s="122">
        <f>_xlfn.LET(_xlpm.initState,IF(OR(B1028="",C1028=""),"",IF(OR(特征计算_周度!B1011&gt;$B$15,特征计算_周度!C1011&gt;$B$15,特征计算_周度!G1011&gt;$B$15,特征计算_周度!E1011&gt;$B$15,特征计算_周度!F1011&gt;$B$15),$A$12,IFERROR(IF(B1028&lt;PERCENTILE(OFFSET(B1028,1-364,0,364,1),$C$7),$A$7,IF(B1028&lt;PERCENTILE(OFFSET(B1028,1-364,0,364,1),$C$8),$A$8,IF(B1028&lt;PERCENTILE(OFFSET(B1028,1-364,0,364,1),$C$9),$A$9,IF(B1028&lt;PERCENTILE(OFFSET(B1028,1-364,0,364,1),$C$10),$A$10,IF(B1028&lt;PERCENTILE(OFFSET(B1028,1-364,0,364,1),$C$11),$A$11,$A$12))))),""))),_xlpm.dev,原始数据_周度!G1011,_xlpm.minDev,MIN(OFFSET(原始数据_周度!G1011,1-$D$17,0,$D$17,1)),_xlpm.bounce,_xlpm.dev-_xlpm.minDev,_xlpm.oversold,AND(ISNUMBER(_xlpm.dev),ISNUMBER(_xlpm.minDev),_xlpm.minDev&lt;=$B$17,_xlpm.bounce&gt;=$F$17,OR(_xlpm.initState=$A$12,_xlpm.initState=$A$11,_xlpm.initState=$A$10)),_xlpm.pctOnly,IFERROR(IF(B1028&lt;PERCENTILE(OFFSET(B1028,1-364,0,364,1),$C$7),$A$7,IF(B1028&lt;PERCENTILE(OFFSET(B1028,1-364,0,364,1),$C$8),$A$8,IF(B1028&lt;PERCENTILE(OFFSET(B1028,1-364,0,364,1),$C$9),$A$9,IF(B1028&lt;PERCENTILE(OFFSET(B1028,1-364,0,364,1),$C$10),$A$10,IF(B1028&lt;PERCENTILE(OFFSET(B1028,1-364,0,364,1),$C$11),$A$11,$A$12))))),""),IF(_xlpm.initState="","",IF(_xlpm.oversold,_xlpm.pctOnly,_xlpm.initState)))</f>
        <v/>
      </c>
      <c r="F1028" s="119" t="n"/>
      <c r="G1028" s="120">
        <f>IF(OR(B1028="",C1028=""),"",IF(OR(特征计算_周度!B1011&gt;$B$15,特征计算_周度!C1011&gt;$B$15,特征计算_周度!G1011&gt;$B$15,特征计算_周度!E1011&gt;$B$15,特征计算_周度!F1011&gt;$B$15),IF(特征计算_周度!B1011&gt;$B$15,"VIX ","")&amp;IF(特征计算_周度!C1011&gt;$B$15,"HY ","")&amp;IF(特征计算_周度!G1011&gt;$B$15,"Sahm ","")&amp;IF(特征计算_周度!E1011&gt;$B$15,"趋势 ","")&amp;IF(特征计算_周度!F1011&gt;$B$15,"斜率",""),"—"))</f>
        <v/>
      </c>
      <c r="H1028" s="120">
        <f>IF(OR(B1028="",C1028=""),"",_xlfn.LET(_xlpm.dev,原始数据_周度!G1011,_xlpm.minDev,MIN(OFFSET(原始数据_周度!G1011,1-$D$17,0,$D$17,1)),_xlpm.bounce,_xlpm.dev-_xlpm.minDev,IF(AND(ISNUMBER(_xlpm.dev),ISNUMBER(_xlpm.minDev),_xlpm.minDev&lt;=$B$17,_xlpm.bounce&gt;=$F$17),"✅ 触发","—")))</f>
        <v/>
      </c>
      <c r="I1028" s="172">
        <f>IFERROR(IF(特征计算_周度!H1028&gt;$I$3,MIN($I$4,MAX(-$I$5,(特征计算_周度!H1028-$I$3)*$I$4)),0),"")</f>
        <v/>
      </c>
    </row>
    <row r="1029">
      <c r="A1029" s="117">
        <f>特征计算_周度!A1012</f>
        <v/>
      </c>
      <c r="B1029" s="171">
        <f>IFERROR($A$3*特征计算_周度!B1029+$B$3*特征计算_周度!C1029+$C$3*特征计算_周度!D1029+$D$3*特征计算_周度!E1029+$E$3*特征计算_周度!F1029+$F$3*特征计算_周度!H1029,"")</f>
        <v/>
      </c>
      <c r="C1029" s="118">
        <f>IFERROR(PERCENTILE(OFFSET(B1029,1-364,0,364,1),$C$7),"")</f>
        <v/>
      </c>
      <c r="D1029" s="118">
        <f>IFERROR(PERCENTILE(OFFSET(B1029,1-364,0,364,1),$C$11),"")</f>
        <v/>
      </c>
      <c r="E1029" s="122">
        <f>_xlfn.LET(_xlpm.initState,IF(OR(B1029="",C1029=""),"",IF(OR(特征计算_周度!B1012&gt;$B$15,特征计算_周度!C1012&gt;$B$15,特征计算_周度!G1012&gt;$B$15,特征计算_周度!E1012&gt;$B$15,特征计算_周度!F1012&gt;$B$15),$A$12,IFERROR(IF(B1029&lt;PERCENTILE(OFFSET(B1029,1-364,0,364,1),$C$7),$A$7,IF(B1029&lt;PERCENTILE(OFFSET(B1029,1-364,0,364,1),$C$8),$A$8,IF(B1029&lt;PERCENTILE(OFFSET(B1029,1-364,0,364,1),$C$9),$A$9,IF(B1029&lt;PERCENTILE(OFFSET(B1029,1-364,0,364,1),$C$10),$A$10,IF(B1029&lt;PERCENTILE(OFFSET(B1029,1-364,0,364,1),$C$11),$A$11,$A$12))))),""))),_xlpm.dev,原始数据_周度!G1012,_xlpm.minDev,MIN(OFFSET(原始数据_周度!G1012,1-$D$17,0,$D$17,1)),_xlpm.bounce,_xlpm.dev-_xlpm.minDev,_xlpm.oversold,AND(ISNUMBER(_xlpm.dev),ISNUMBER(_xlpm.minDev),_xlpm.minDev&lt;=$B$17,_xlpm.bounce&gt;=$F$17,OR(_xlpm.initState=$A$12,_xlpm.initState=$A$11,_xlpm.initState=$A$10)),_xlpm.pctOnly,IFERROR(IF(B1029&lt;PERCENTILE(OFFSET(B1029,1-364,0,364,1),$C$7),$A$7,IF(B1029&lt;PERCENTILE(OFFSET(B1029,1-364,0,364,1),$C$8),$A$8,IF(B1029&lt;PERCENTILE(OFFSET(B1029,1-364,0,364,1),$C$9),$A$9,IF(B1029&lt;PERCENTILE(OFFSET(B1029,1-364,0,364,1),$C$10),$A$10,IF(B1029&lt;PERCENTILE(OFFSET(B1029,1-364,0,364,1),$C$11),$A$11,$A$12))))),""),IF(_xlpm.initState="","",IF(_xlpm.oversold,_xlpm.pctOnly,_xlpm.initState)))</f>
        <v/>
      </c>
      <c r="F1029" s="119" t="n"/>
      <c r="G1029" s="120">
        <f>IF(OR(B1029="",C1029=""),"",IF(OR(特征计算_周度!B1012&gt;$B$15,特征计算_周度!C1012&gt;$B$15,特征计算_周度!G1012&gt;$B$15,特征计算_周度!E1012&gt;$B$15,特征计算_周度!F1012&gt;$B$15),IF(特征计算_周度!B1012&gt;$B$15,"VIX ","")&amp;IF(特征计算_周度!C1012&gt;$B$15,"HY ","")&amp;IF(特征计算_周度!G1012&gt;$B$15,"Sahm ","")&amp;IF(特征计算_周度!E1012&gt;$B$15,"趋势 ","")&amp;IF(特征计算_周度!F1012&gt;$B$15,"斜率",""),"—"))</f>
        <v/>
      </c>
      <c r="H1029" s="120">
        <f>IF(OR(B1029="",C1029=""),"",_xlfn.LET(_xlpm.dev,原始数据_周度!G1012,_xlpm.minDev,MIN(OFFSET(原始数据_周度!G1012,1-$D$17,0,$D$17,1)),_xlpm.bounce,_xlpm.dev-_xlpm.minDev,IF(AND(ISNUMBER(_xlpm.dev),ISNUMBER(_xlpm.minDev),_xlpm.minDev&lt;=$B$17,_xlpm.bounce&gt;=$F$17),"✅ 触发","—")))</f>
        <v/>
      </c>
      <c r="I1029" s="172">
        <f>IFERROR(IF(特征计算_周度!H1029&gt;$I$3,MIN($I$4,MAX(-$I$5,(特征计算_周度!H1029-$I$3)*$I$4)),0),"")</f>
        <v/>
      </c>
    </row>
    <row r="1030">
      <c r="A1030" s="117">
        <f>特征计算_周度!A1013</f>
        <v/>
      </c>
      <c r="B1030" s="171">
        <f>IFERROR($A$3*特征计算_周度!B1030+$B$3*特征计算_周度!C1030+$C$3*特征计算_周度!D1030+$D$3*特征计算_周度!E1030+$E$3*特征计算_周度!F1030+$F$3*特征计算_周度!H1030,"")</f>
        <v/>
      </c>
      <c r="C1030" s="118">
        <f>IFERROR(PERCENTILE(OFFSET(B1030,1-364,0,364,1),$C$7),"")</f>
        <v/>
      </c>
      <c r="D1030" s="118">
        <f>IFERROR(PERCENTILE(OFFSET(B1030,1-364,0,364,1),$C$11),"")</f>
        <v/>
      </c>
      <c r="E1030" s="122">
        <f>_xlfn.LET(_xlpm.initState,IF(OR(B1030="",C1030=""),"",IF(OR(特征计算_周度!B1013&gt;$B$15,特征计算_周度!C1013&gt;$B$15,特征计算_周度!G1013&gt;$B$15,特征计算_周度!E1013&gt;$B$15,特征计算_周度!F1013&gt;$B$15),$A$12,IFERROR(IF(B1030&lt;PERCENTILE(OFFSET(B1030,1-364,0,364,1),$C$7),$A$7,IF(B1030&lt;PERCENTILE(OFFSET(B1030,1-364,0,364,1),$C$8),$A$8,IF(B1030&lt;PERCENTILE(OFFSET(B1030,1-364,0,364,1),$C$9),$A$9,IF(B1030&lt;PERCENTILE(OFFSET(B1030,1-364,0,364,1),$C$10),$A$10,IF(B1030&lt;PERCENTILE(OFFSET(B1030,1-364,0,364,1),$C$11),$A$11,$A$12))))),""))),_xlpm.dev,原始数据_周度!G1013,_xlpm.minDev,MIN(OFFSET(原始数据_周度!G1013,1-$D$17,0,$D$17,1)),_xlpm.bounce,_xlpm.dev-_xlpm.minDev,_xlpm.oversold,AND(ISNUMBER(_xlpm.dev),ISNUMBER(_xlpm.minDev),_xlpm.minDev&lt;=$B$17,_xlpm.bounce&gt;=$F$17,OR(_xlpm.initState=$A$12,_xlpm.initState=$A$11,_xlpm.initState=$A$10)),_xlpm.pctOnly,IFERROR(IF(B1030&lt;PERCENTILE(OFFSET(B1030,1-364,0,364,1),$C$7),$A$7,IF(B1030&lt;PERCENTILE(OFFSET(B1030,1-364,0,364,1),$C$8),$A$8,IF(B1030&lt;PERCENTILE(OFFSET(B1030,1-364,0,364,1),$C$9),$A$9,IF(B1030&lt;PERCENTILE(OFFSET(B1030,1-364,0,364,1),$C$10),$A$10,IF(B1030&lt;PERCENTILE(OFFSET(B1030,1-364,0,364,1),$C$11),$A$11,$A$12))))),""),IF(_xlpm.initState="","",IF(_xlpm.oversold,_xlpm.pctOnly,_xlpm.initState)))</f>
        <v/>
      </c>
      <c r="F1030" s="119" t="n"/>
      <c r="G1030" s="120">
        <f>IF(OR(B1030="",C1030=""),"",IF(OR(特征计算_周度!B1013&gt;$B$15,特征计算_周度!C1013&gt;$B$15,特征计算_周度!G1013&gt;$B$15,特征计算_周度!E1013&gt;$B$15,特征计算_周度!F1013&gt;$B$15),IF(特征计算_周度!B1013&gt;$B$15,"VIX ","")&amp;IF(特征计算_周度!C1013&gt;$B$15,"HY ","")&amp;IF(特征计算_周度!G1013&gt;$B$15,"Sahm ","")&amp;IF(特征计算_周度!E1013&gt;$B$15,"趋势 ","")&amp;IF(特征计算_周度!F1013&gt;$B$15,"斜率",""),"—"))</f>
        <v/>
      </c>
      <c r="H1030" s="120">
        <f>IF(OR(B1030="",C1030=""),"",_xlfn.LET(_xlpm.dev,原始数据_周度!G1013,_xlpm.minDev,MIN(OFFSET(原始数据_周度!G1013,1-$D$17,0,$D$17,1)),_xlpm.bounce,_xlpm.dev-_xlpm.minDev,IF(AND(ISNUMBER(_xlpm.dev),ISNUMBER(_xlpm.minDev),_xlpm.minDev&lt;=$B$17,_xlpm.bounce&gt;=$F$17),"✅ 触发","—")))</f>
        <v/>
      </c>
      <c r="I1030" s="172">
        <f>IFERROR(IF(特征计算_周度!H1030&gt;$I$3,MIN($I$4,MAX(-$I$5,(特征计算_周度!H1030-$I$3)*$I$4)),0),"")</f>
        <v/>
      </c>
    </row>
    <row r="1031">
      <c r="A1031" s="117">
        <f>特征计算_周度!A1014</f>
        <v/>
      </c>
      <c r="B1031" s="171">
        <f>IFERROR($A$3*特征计算_周度!B1031+$B$3*特征计算_周度!C1031+$C$3*特征计算_周度!D1031+$D$3*特征计算_周度!E1031+$E$3*特征计算_周度!F1031+$F$3*特征计算_周度!H1031,"")</f>
        <v/>
      </c>
      <c r="C1031" s="118">
        <f>IFERROR(PERCENTILE(OFFSET(B1031,1-364,0,364,1),$C$7),"")</f>
        <v/>
      </c>
      <c r="D1031" s="118">
        <f>IFERROR(PERCENTILE(OFFSET(B1031,1-364,0,364,1),$C$11),"")</f>
        <v/>
      </c>
      <c r="E1031" s="122">
        <f>_xlfn.LET(_xlpm.initState,IF(OR(B1031="",C1031=""),"",IF(OR(特征计算_周度!B1014&gt;$B$15,特征计算_周度!C1014&gt;$B$15,特征计算_周度!G1014&gt;$B$15,特征计算_周度!E1014&gt;$B$15,特征计算_周度!F1014&gt;$B$15),$A$12,IFERROR(IF(B1031&lt;PERCENTILE(OFFSET(B1031,1-364,0,364,1),$C$7),$A$7,IF(B1031&lt;PERCENTILE(OFFSET(B1031,1-364,0,364,1),$C$8),$A$8,IF(B1031&lt;PERCENTILE(OFFSET(B1031,1-364,0,364,1),$C$9),$A$9,IF(B1031&lt;PERCENTILE(OFFSET(B1031,1-364,0,364,1),$C$10),$A$10,IF(B1031&lt;PERCENTILE(OFFSET(B1031,1-364,0,364,1),$C$11),$A$11,$A$12))))),""))),_xlpm.dev,原始数据_周度!G1014,_xlpm.minDev,MIN(OFFSET(原始数据_周度!G1014,1-$D$17,0,$D$17,1)),_xlpm.bounce,_xlpm.dev-_xlpm.minDev,_xlpm.oversold,AND(ISNUMBER(_xlpm.dev),ISNUMBER(_xlpm.minDev),_xlpm.minDev&lt;=$B$17,_xlpm.bounce&gt;=$F$17,OR(_xlpm.initState=$A$12,_xlpm.initState=$A$11,_xlpm.initState=$A$10)),_xlpm.pctOnly,IFERROR(IF(B1031&lt;PERCENTILE(OFFSET(B1031,1-364,0,364,1),$C$7),$A$7,IF(B1031&lt;PERCENTILE(OFFSET(B1031,1-364,0,364,1),$C$8),$A$8,IF(B1031&lt;PERCENTILE(OFFSET(B1031,1-364,0,364,1),$C$9),$A$9,IF(B1031&lt;PERCENTILE(OFFSET(B1031,1-364,0,364,1),$C$10),$A$10,IF(B1031&lt;PERCENTILE(OFFSET(B1031,1-364,0,364,1),$C$11),$A$11,$A$12))))),""),IF(_xlpm.initState="","",IF(_xlpm.oversold,_xlpm.pctOnly,_xlpm.initState)))</f>
        <v/>
      </c>
      <c r="F1031" s="119" t="n"/>
      <c r="G1031" s="120">
        <f>IF(OR(B1031="",C1031=""),"",IF(OR(特征计算_周度!B1014&gt;$B$15,特征计算_周度!C1014&gt;$B$15,特征计算_周度!G1014&gt;$B$15,特征计算_周度!E1014&gt;$B$15,特征计算_周度!F1014&gt;$B$15),IF(特征计算_周度!B1014&gt;$B$15,"VIX ","")&amp;IF(特征计算_周度!C1014&gt;$B$15,"HY ","")&amp;IF(特征计算_周度!G1014&gt;$B$15,"Sahm ","")&amp;IF(特征计算_周度!E1014&gt;$B$15,"趋势 ","")&amp;IF(特征计算_周度!F1014&gt;$B$15,"斜率",""),"—"))</f>
        <v/>
      </c>
      <c r="H1031" s="120">
        <f>IF(OR(B1031="",C1031=""),"",_xlfn.LET(_xlpm.dev,原始数据_周度!G1014,_xlpm.minDev,MIN(OFFSET(原始数据_周度!G1014,1-$D$17,0,$D$17,1)),_xlpm.bounce,_xlpm.dev-_xlpm.minDev,IF(AND(ISNUMBER(_xlpm.dev),ISNUMBER(_xlpm.minDev),_xlpm.minDev&lt;=$B$17,_xlpm.bounce&gt;=$F$17),"✅ 触发","—")))</f>
        <v/>
      </c>
      <c r="I1031" s="172">
        <f>IFERROR(IF(特征计算_周度!H1031&gt;$I$3,MIN($I$4,MAX(-$I$5,(特征计算_周度!H1031-$I$3)*$I$4)),0),"")</f>
        <v/>
      </c>
    </row>
    <row r="1032">
      <c r="A1032" s="117">
        <f>特征计算_周度!A1015</f>
        <v/>
      </c>
      <c r="B1032" s="171">
        <f>IFERROR($A$3*特征计算_周度!B1032+$B$3*特征计算_周度!C1032+$C$3*特征计算_周度!D1032+$D$3*特征计算_周度!E1032+$E$3*特征计算_周度!F1032+$F$3*特征计算_周度!H1032,"")</f>
        <v/>
      </c>
      <c r="C1032" s="118">
        <f>IFERROR(PERCENTILE(OFFSET(B1032,1-364,0,364,1),$C$7),"")</f>
        <v/>
      </c>
      <c r="D1032" s="118">
        <f>IFERROR(PERCENTILE(OFFSET(B1032,1-364,0,364,1),$C$11),"")</f>
        <v/>
      </c>
      <c r="E1032" s="122">
        <f>_xlfn.LET(_xlpm.initState,IF(OR(B1032="",C1032=""),"",IF(OR(特征计算_周度!B1015&gt;$B$15,特征计算_周度!C1015&gt;$B$15,特征计算_周度!G1015&gt;$B$15,特征计算_周度!E1015&gt;$B$15,特征计算_周度!F1015&gt;$B$15),$A$12,IFERROR(IF(B1032&lt;PERCENTILE(OFFSET(B1032,1-364,0,364,1),$C$7),$A$7,IF(B1032&lt;PERCENTILE(OFFSET(B1032,1-364,0,364,1),$C$8),$A$8,IF(B1032&lt;PERCENTILE(OFFSET(B1032,1-364,0,364,1),$C$9),$A$9,IF(B1032&lt;PERCENTILE(OFFSET(B1032,1-364,0,364,1),$C$10),$A$10,IF(B1032&lt;PERCENTILE(OFFSET(B1032,1-364,0,364,1),$C$11),$A$11,$A$12))))),""))),_xlpm.dev,原始数据_周度!G1015,_xlpm.minDev,MIN(OFFSET(原始数据_周度!G1015,1-$D$17,0,$D$17,1)),_xlpm.bounce,_xlpm.dev-_xlpm.minDev,_xlpm.oversold,AND(ISNUMBER(_xlpm.dev),ISNUMBER(_xlpm.minDev),_xlpm.minDev&lt;=$B$17,_xlpm.bounce&gt;=$F$17,OR(_xlpm.initState=$A$12,_xlpm.initState=$A$11,_xlpm.initState=$A$10)),_xlpm.pctOnly,IFERROR(IF(B1032&lt;PERCENTILE(OFFSET(B1032,1-364,0,364,1),$C$7),$A$7,IF(B1032&lt;PERCENTILE(OFFSET(B1032,1-364,0,364,1),$C$8),$A$8,IF(B1032&lt;PERCENTILE(OFFSET(B1032,1-364,0,364,1),$C$9),$A$9,IF(B1032&lt;PERCENTILE(OFFSET(B1032,1-364,0,364,1),$C$10),$A$10,IF(B1032&lt;PERCENTILE(OFFSET(B1032,1-364,0,364,1),$C$11),$A$11,$A$12))))),""),IF(_xlpm.initState="","",IF(_xlpm.oversold,_xlpm.pctOnly,_xlpm.initState)))</f>
        <v/>
      </c>
      <c r="F1032" s="119" t="n"/>
      <c r="G1032" s="120">
        <f>IF(OR(B1032="",C1032=""),"",IF(OR(特征计算_周度!B1015&gt;$B$15,特征计算_周度!C1015&gt;$B$15,特征计算_周度!G1015&gt;$B$15,特征计算_周度!E1015&gt;$B$15,特征计算_周度!F1015&gt;$B$15),IF(特征计算_周度!B1015&gt;$B$15,"VIX ","")&amp;IF(特征计算_周度!C1015&gt;$B$15,"HY ","")&amp;IF(特征计算_周度!G1015&gt;$B$15,"Sahm ","")&amp;IF(特征计算_周度!E1015&gt;$B$15,"趋势 ","")&amp;IF(特征计算_周度!F1015&gt;$B$15,"斜率",""),"—"))</f>
        <v/>
      </c>
      <c r="H1032" s="120">
        <f>IF(OR(B1032="",C1032=""),"",_xlfn.LET(_xlpm.dev,原始数据_周度!G1015,_xlpm.minDev,MIN(OFFSET(原始数据_周度!G1015,1-$D$17,0,$D$17,1)),_xlpm.bounce,_xlpm.dev-_xlpm.minDev,IF(AND(ISNUMBER(_xlpm.dev),ISNUMBER(_xlpm.minDev),_xlpm.minDev&lt;=$B$17,_xlpm.bounce&gt;=$F$17),"✅ 触发","—")))</f>
        <v/>
      </c>
      <c r="I1032" s="172">
        <f>IFERROR(IF(特征计算_周度!H1032&gt;$I$3,MIN($I$4,MAX(-$I$5,(特征计算_周度!H1032-$I$3)*$I$4)),0),"")</f>
        <v/>
      </c>
    </row>
    <row r="1033">
      <c r="A1033" s="117">
        <f>特征计算_周度!A1016</f>
        <v/>
      </c>
      <c r="B1033" s="171">
        <f>IFERROR($A$3*特征计算_周度!B1033+$B$3*特征计算_周度!C1033+$C$3*特征计算_周度!D1033+$D$3*特征计算_周度!E1033+$E$3*特征计算_周度!F1033+$F$3*特征计算_周度!H1033,"")</f>
        <v/>
      </c>
      <c r="C1033" s="118">
        <f>IFERROR(PERCENTILE(OFFSET(B1033,1-364,0,364,1),$C$7),"")</f>
        <v/>
      </c>
      <c r="D1033" s="118">
        <f>IFERROR(PERCENTILE(OFFSET(B1033,1-364,0,364,1),$C$11),"")</f>
        <v/>
      </c>
      <c r="E1033" s="122">
        <f>_xlfn.LET(_xlpm.initState,IF(OR(B1033="",C1033=""),"",IF(OR(特征计算_周度!B1016&gt;$B$15,特征计算_周度!C1016&gt;$B$15,特征计算_周度!G1016&gt;$B$15,特征计算_周度!E1016&gt;$B$15,特征计算_周度!F1016&gt;$B$15),$A$12,IFERROR(IF(B1033&lt;PERCENTILE(OFFSET(B1033,1-364,0,364,1),$C$7),$A$7,IF(B1033&lt;PERCENTILE(OFFSET(B1033,1-364,0,364,1),$C$8),$A$8,IF(B1033&lt;PERCENTILE(OFFSET(B1033,1-364,0,364,1),$C$9),$A$9,IF(B1033&lt;PERCENTILE(OFFSET(B1033,1-364,0,364,1),$C$10),$A$10,IF(B1033&lt;PERCENTILE(OFFSET(B1033,1-364,0,364,1),$C$11),$A$11,$A$12))))),""))),_xlpm.dev,原始数据_周度!G1016,_xlpm.minDev,MIN(OFFSET(原始数据_周度!G1016,1-$D$17,0,$D$17,1)),_xlpm.bounce,_xlpm.dev-_xlpm.minDev,_xlpm.oversold,AND(ISNUMBER(_xlpm.dev),ISNUMBER(_xlpm.minDev),_xlpm.minDev&lt;=$B$17,_xlpm.bounce&gt;=$F$17,OR(_xlpm.initState=$A$12,_xlpm.initState=$A$11,_xlpm.initState=$A$10)),_xlpm.pctOnly,IFERROR(IF(B1033&lt;PERCENTILE(OFFSET(B1033,1-364,0,364,1),$C$7),$A$7,IF(B1033&lt;PERCENTILE(OFFSET(B1033,1-364,0,364,1),$C$8),$A$8,IF(B1033&lt;PERCENTILE(OFFSET(B1033,1-364,0,364,1),$C$9),$A$9,IF(B1033&lt;PERCENTILE(OFFSET(B1033,1-364,0,364,1),$C$10),$A$10,IF(B1033&lt;PERCENTILE(OFFSET(B1033,1-364,0,364,1),$C$11),$A$11,$A$12))))),""),IF(_xlpm.initState="","",IF(_xlpm.oversold,_xlpm.pctOnly,_xlpm.initState)))</f>
        <v/>
      </c>
      <c r="F1033" s="119" t="n"/>
      <c r="G1033" s="120">
        <f>IF(OR(B1033="",C1033=""),"",IF(OR(特征计算_周度!B1016&gt;$B$15,特征计算_周度!C1016&gt;$B$15,特征计算_周度!G1016&gt;$B$15,特征计算_周度!E1016&gt;$B$15,特征计算_周度!F1016&gt;$B$15),IF(特征计算_周度!B1016&gt;$B$15,"VIX ","")&amp;IF(特征计算_周度!C1016&gt;$B$15,"HY ","")&amp;IF(特征计算_周度!G1016&gt;$B$15,"Sahm ","")&amp;IF(特征计算_周度!E1016&gt;$B$15,"趋势 ","")&amp;IF(特征计算_周度!F1016&gt;$B$15,"斜率",""),"—"))</f>
        <v/>
      </c>
      <c r="H1033" s="120">
        <f>IF(OR(B1033="",C1033=""),"",_xlfn.LET(_xlpm.dev,原始数据_周度!G1016,_xlpm.minDev,MIN(OFFSET(原始数据_周度!G1016,1-$D$17,0,$D$17,1)),_xlpm.bounce,_xlpm.dev-_xlpm.minDev,IF(AND(ISNUMBER(_xlpm.dev),ISNUMBER(_xlpm.minDev),_xlpm.minDev&lt;=$B$17,_xlpm.bounce&gt;=$F$17),"✅ 触发","—")))</f>
        <v/>
      </c>
      <c r="I1033" s="172">
        <f>IFERROR(IF(特征计算_周度!H1033&gt;$I$3,MIN($I$4,MAX(-$I$5,(特征计算_周度!H1033-$I$3)*$I$4)),0),"")</f>
        <v/>
      </c>
    </row>
    <row r="1034">
      <c r="A1034" s="117">
        <f>特征计算_周度!A1017</f>
        <v/>
      </c>
      <c r="B1034" s="171">
        <f>IFERROR($A$3*特征计算_周度!B1034+$B$3*特征计算_周度!C1034+$C$3*特征计算_周度!D1034+$D$3*特征计算_周度!E1034+$E$3*特征计算_周度!F1034+$F$3*特征计算_周度!H1034,"")</f>
        <v/>
      </c>
      <c r="C1034" s="118">
        <f>IFERROR(PERCENTILE(OFFSET(B1034,1-364,0,364,1),$C$7),"")</f>
        <v/>
      </c>
      <c r="D1034" s="118">
        <f>IFERROR(PERCENTILE(OFFSET(B1034,1-364,0,364,1),$C$11),"")</f>
        <v/>
      </c>
      <c r="E1034" s="122">
        <f>_xlfn.LET(_xlpm.initState,IF(OR(B1034="",C1034=""),"",IF(OR(特征计算_周度!B1017&gt;$B$15,特征计算_周度!C1017&gt;$B$15,特征计算_周度!G1017&gt;$B$15,特征计算_周度!E1017&gt;$B$15,特征计算_周度!F1017&gt;$B$15),$A$12,IFERROR(IF(B1034&lt;PERCENTILE(OFFSET(B1034,1-364,0,364,1),$C$7),$A$7,IF(B1034&lt;PERCENTILE(OFFSET(B1034,1-364,0,364,1),$C$8),$A$8,IF(B1034&lt;PERCENTILE(OFFSET(B1034,1-364,0,364,1),$C$9),$A$9,IF(B1034&lt;PERCENTILE(OFFSET(B1034,1-364,0,364,1),$C$10),$A$10,IF(B1034&lt;PERCENTILE(OFFSET(B1034,1-364,0,364,1),$C$11),$A$11,$A$12))))),""))),_xlpm.dev,原始数据_周度!G1017,_xlpm.minDev,MIN(OFFSET(原始数据_周度!G1017,1-$D$17,0,$D$17,1)),_xlpm.bounce,_xlpm.dev-_xlpm.minDev,_xlpm.oversold,AND(ISNUMBER(_xlpm.dev),ISNUMBER(_xlpm.minDev),_xlpm.minDev&lt;=$B$17,_xlpm.bounce&gt;=$F$17,OR(_xlpm.initState=$A$12,_xlpm.initState=$A$11,_xlpm.initState=$A$10)),_xlpm.pctOnly,IFERROR(IF(B1034&lt;PERCENTILE(OFFSET(B1034,1-364,0,364,1),$C$7),$A$7,IF(B1034&lt;PERCENTILE(OFFSET(B1034,1-364,0,364,1),$C$8),$A$8,IF(B1034&lt;PERCENTILE(OFFSET(B1034,1-364,0,364,1),$C$9),$A$9,IF(B1034&lt;PERCENTILE(OFFSET(B1034,1-364,0,364,1),$C$10),$A$10,IF(B1034&lt;PERCENTILE(OFFSET(B1034,1-364,0,364,1),$C$11),$A$11,$A$12))))),""),IF(_xlpm.initState="","",IF(_xlpm.oversold,_xlpm.pctOnly,_xlpm.initState)))</f>
        <v/>
      </c>
      <c r="F1034" s="119" t="n"/>
      <c r="G1034" s="120">
        <f>IF(OR(B1034="",C1034=""),"",IF(OR(特征计算_周度!B1017&gt;$B$15,特征计算_周度!C1017&gt;$B$15,特征计算_周度!G1017&gt;$B$15,特征计算_周度!E1017&gt;$B$15,特征计算_周度!F1017&gt;$B$15),IF(特征计算_周度!B1017&gt;$B$15,"VIX ","")&amp;IF(特征计算_周度!C1017&gt;$B$15,"HY ","")&amp;IF(特征计算_周度!G1017&gt;$B$15,"Sahm ","")&amp;IF(特征计算_周度!E1017&gt;$B$15,"趋势 ","")&amp;IF(特征计算_周度!F1017&gt;$B$15,"斜率",""),"—"))</f>
        <v/>
      </c>
      <c r="H1034" s="120">
        <f>IF(OR(B1034="",C1034=""),"",_xlfn.LET(_xlpm.dev,原始数据_周度!G1017,_xlpm.minDev,MIN(OFFSET(原始数据_周度!G1017,1-$D$17,0,$D$17,1)),_xlpm.bounce,_xlpm.dev-_xlpm.minDev,IF(AND(ISNUMBER(_xlpm.dev),ISNUMBER(_xlpm.minDev),_xlpm.minDev&lt;=$B$17,_xlpm.bounce&gt;=$F$17),"✅ 触发","—")))</f>
        <v/>
      </c>
      <c r="I1034" s="172">
        <f>IFERROR(IF(特征计算_周度!H1034&gt;$I$3,MIN($I$4,MAX(-$I$5,(特征计算_周度!H1034-$I$3)*$I$4)),0),"")</f>
        <v/>
      </c>
    </row>
    <row r="1035">
      <c r="A1035" s="117">
        <f>特征计算_周度!A1018</f>
        <v/>
      </c>
      <c r="B1035" s="171">
        <f>IFERROR($A$3*特征计算_周度!B1035+$B$3*特征计算_周度!C1035+$C$3*特征计算_周度!D1035+$D$3*特征计算_周度!E1035+$E$3*特征计算_周度!F1035+$F$3*特征计算_周度!H1035,"")</f>
        <v/>
      </c>
      <c r="C1035" s="118">
        <f>IFERROR(PERCENTILE(OFFSET(B1035,1-364,0,364,1),$C$7),"")</f>
        <v/>
      </c>
      <c r="D1035" s="118">
        <f>IFERROR(PERCENTILE(OFFSET(B1035,1-364,0,364,1),$C$11),"")</f>
        <v/>
      </c>
      <c r="E1035" s="122">
        <f>_xlfn.LET(_xlpm.initState,IF(OR(B1035="",C1035=""),"",IF(OR(特征计算_周度!B1018&gt;$B$15,特征计算_周度!C1018&gt;$B$15,特征计算_周度!G1018&gt;$B$15,特征计算_周度!E1018&gt;$B$15,特征计算_周度!F1018&gt;$B$15),$A$12,IFERROR(IF(B1035&lt;PERCENTILE(OFFSET(B1035,1-364,0,364,1),$C$7),$A$7,IF(B1035&lt;PERCENTILE(OFFSET(B1035,1-364,0,364,1),$C$8),$A$8,IF(B1035&lt;PERCENTILE(OFFSET(B1035,1-364,0,364,1),$C$9),$A$9,IF(B1035&lt;PERCENTILE(OFFSET(B1035,1-364,0,364,1),$C$10),$A$10,IF(B1035&lt;PERCENTILE(OFFSET(B1035,1-364,0,364,1),$C$11),$A$11,$A$12))))),""))),_xlpm.dev,原始数据_周度!G1018,_xlpm.minDev,MIN(OFFSET(原始数据_周度!G1018,1-$D$17,0,$D$17,1)),_xlpm.bounce,_xlpm.dev-_xlpm.minDev,_xlpm.oversold,AND(ISNUMBER(_xlpm.dev),ISNUMBER(_xlpm.minDev),_xlpm.minDev&lt;=$B$17,_xlpm.bounce&gt;=$F$17,OR(_xlpm.initState=$A$12,_xlpm.initState=$A$11,_xlpm.initState=$A$10)),_xlpm.pctOnly,IFERROR(IF(B1035&lt;PERCENTILE(OFFSET(B1035,1-364,0,364,1),$C$7),$A$7,IF(B1035&lt;PERCENTILE(OFFSET(B1035,1-364,0,364,1),$C$8),$A$8,IF(B1035&lt;PERCENTILE(OFFSET(B1035,1-364,0,364,1),$C$9),$A$9,IF(B1035&lt;PERCENTILE(OFFSET(B1035,1-364,0,364,1),$C$10),$A$10,IF(B1035&lt;PERCENTILE(OFFSET(B1035,1-364,0,364,1),$C$11),$A$11,$A$12))))),""),IF(_xlpm.initState="","",IF(_xlpm.oversold,_xlpm.pctOnly,_xlpm.initState)))</f>
        <v/>
      </c>
      <c r="F1035" s="119" t="n"/>
      <c r="G1035" s="120">
        <f>IF(OR(B1035="",C1035=""),"",IF(OR(特征计算_周度!B1018&gt;$B$15,特征计算_周度!C1018&gt;$B$15,特征计算_周度!G1018&gt;$B$15,特征计算_周度!E1018&gt;$B$15,特征计算_周度!F1018&gt;$B$15),IF(特征计算_周度!B1018&gt;$B$15,"VIX ","")&amp;IF(特征计算_周度!C1018&gt;$B$15,"HY ","")&amp;IF(特征计算_周度!G1018&gt;$B$15,"Sahm ","")&amp;IF(特征计算_周度!E1018&gt;$B$15,"趋势 ","")&amp;IF(特征计算_周度!F1018&gt;$B$15,"斜率",""),"—"))</f>
        <v/>
      </c>
      <c r="H1035" s="120">
        <f>IF(OR(B1035="",C1035=""),"",_xlfn.LET(_xlpm.dev,原始数据_周度!G1018,_xlpm.minDev,MIN(OFFSET(原始数据_周度!G1018,1-$D$17,0,$D$17,1)),_xlpm.bounce,_xlpm.dev-_xlpm.minDev,IF(AND(ISNUMBER(_xlpm.dev),ISNUMBER(_xlpm.minDev),_xlpm.minDev&lt;=$B$17,_xlpm.bounce&gt;=$F$17),"✅ 触发","—")))</f>
        <v/>
      </c>
      <c r="I1035" s="172">
        <f>IFERROR(IF(特征计算_周度!H1035&gt;$I$3,MIN($I$4,MAX(-$I$5,(特征计算_周度!H1035-$I$3)*$I$4)),0),"")</f>
        <v/>
      </c>
    </row>
    <row r="1036">
      <c r="A1036" s="117">
        <f>特征计算_周度!A1019</f>
        <v/>
      </c>
      <c r="B1036" s="171">
        <f>IFERROR($A$3*特征计算_周度!B1036+$B$3*特征计算_周度!C1036+$C$3*特征计算_周度!D1036+$D$3*特征计算_周度!E1036+$E$3*特征计算_周度!F1036+$F$3*特征计算_周度!H1036,"")</f>
        <v/>
      </c>
      <c r="C1036" s="118">
        <f>IFERROR(PERCENTILE(OFFSET(B1036,1-364,0,364,1),$C$7),"")</f>
        <v/>
      </c>
      <c r="D1036" s="118">
        <f>IFERROR(PERCENTILE(OFFSET(B1036,1-364,0,364,1),$C$11),"")</f>
        <v/>
      </c>
      <c r="E1036" s="122">
        <f>_xlfn.LET(_xlpm.initState,IF(OR(B1036="",C1036=""),"",IF(OR(特征计算_周度!B1019&gt;$B$15,特征计算_周度!C1019&gt;$B$15,特征计算_周度!G1019&gt;$B$15,特征计算_周度!E1019&gt;$B$15,特征计算_周度!F1019&gt;$B$15),$A$12,IFERROR(IF(B1036&lt;PERCENTILE(OFFSET(B1036,1-364,0,364,1),$C$7),$A$7,IF(B1036&lt;PERCENTILE(OFFSET(B1036,1-364,0,364,1),$C$8),$A$8,IF(B1036&lt;PERCENTILE(OFFSET(B1036,1-364,0,364,1),$C$9),$A$9,IF(B1036&lt;PERCENTILE(OFFSET(B1036,1-364,0,364,1),$C$10),$A$10,IF(B1036&lt;PERCENTILE(OFFSET(B1036,1-364,0,364,1),$C$11),$A$11,$A$12))))),""))),_xlpm.dev,原始数据_周度!G1019,_xlpm.minDev,MIN(OFFSET(原始数据_周度!G1019,1-$D$17,0,$D$17,1)),_xlpm.bounce,_xlpm.dev-_xlpm.minDev,_xlpm.oversold,AND(ISNUMBER(_xlpm.dev),ISNUMBER(_xlpm.minDev),_xlpm.minDev&lt;=$B$17,_xlpm.bounce&gt;=$F$17,OR(_xlpm.initState=$A$12,_xlpm.initState=$A$11,_xlpm.initState=$A$10)),_xlpm.pctOnly,IFERROR(IF(B1036&lt;PERCENTILE(OFFSET(B1036,1-364,0,364,1),$C$7),$A$7,IF(B1036&lt;PERCENTILE(OFFSET(B1036,1-364,0,364,1),$C$8),$A$8,IF(B1036&lt;PERCENTILE(OFFSET(B1036,1-364,0,364,1),$C$9),$A$9,IF(B1036&lt;PERCENTILE(OFFSET(B1036,1-364,0,364,1),$C$10),$A$10,IF(B1036&lt;PERCENTILE(OFFSET(B1036,1-364,0,364,1),$C$11),$A$11,$A$12))))),""),IF(_xlpm.initState="","",IF(_xlpm.oversold,_xlpm.pctOnly,_xlpm.initState)))</f>
        <v/>
      </c>
      <c r="F1036" s="119" t="n"/>
      <c r="G1036" s="120">
        <f>IF(OR(B1036="",C1036=""),"",IF(OR(特征计算_周度!B1019&gt;$B$15,特征计算_周度!C1019&gt;$B$15,特征计算_周度!G1019&gt;$B$15,特征计算_周度!E1019&gt;$B$15,特征计算_周度!F1019&gt;$B$15),IF(特征计算_周度!B1019&gt;$B$15,"VIX ","")&amp;IF(特征计算_周度!C1019&gt;$B$15,"HY ","")&amp;IF(特征计算_周度!G1019&gt;$B$15,"Sahm ","")&amp;IF(特征计算_周度!E1019&gt;$B$15,"趋势 ","")&amp;IF(特征计算_周度!F1019&gt;$B$15,"斜率",""),"—"))</f>
        <v/>
      </c>
      <c r="H1036" s="120">
        <f>IF(OR(B1036="",C1036=""),"",_xlfn.LET(_xlpm.dev,原始数据_周度!G1019,_xlpm.minDev,MIN(OFFSET(原始数据_周度!G1019,1-$D$17,0,$D$17,1)),_xlpm.bounce,_xlpm.dev-_xlpm.minDev,IF(AND(ISNUMBER(_xlpm.dev),ISNUMBER(_xlpm.minDev),_xlpm.minDev&lt;=$B$17,_xlpm.bounce&gt;=$F$17),"✅ 触发","—")))</f>
        <v/>
      </c>
      <c r="I1036" s="172">
        <f>IFERROR(IF(特征计算_周度!H1036&gt;$I$3,MIN($I$4,MAX(-$I$5,(特征计算_周度!H1036-$I$3)*$I$4)),0),"")</f>
        <v/>
      </c>
    </row>
    <row r="1037">
      <c r="A1037" s="117">
        <f>特征计算_周度!A1020</f>
        <v/>
      </c>
      <c r="B1037" s="171">
        <f>IFERROR($A$3*特征计算_周度!B1037+$B$3*特征计算_周度!C1037+$C$3*特征计算_周度!D1037+$D$3*特征计算_周度!E1037+$E$3*特征计算_周度!F1037+$F$3*特征计算_周度!H1037,"")</f>
        <v/>
      </c>
      <c r="C1037" s="118">
        <f>IFERROR(PERCENTILE(OFFSET(B1037,1-364,0,364,1),$C$7),"")</f>
        <v/>
      </c>
      <c r="D1037" s="118">
        <f>IFERROR(PERCENTILE(OFFSET(B1037,1-364,0,364,1),$C$11),"")</f>
        <v/>
      </c>
      <c r="E1037" s="122">
        <f>_xlfn.LET(_xlpm.initState,IF(OR(B1037="",C1037=""),"",IF(OR(特征计算_周度!B1020&gt;$B$15,特征计算_周度!C1020&gt;$B$15,特征计算_周度!G1020&gt;$B$15,特征计算_周度!E1020&gt;$B$15,特征计算_周度!F1020&gt;$B$15),$A$12,IFERROR(IF(B1037&lt;PERCENTILE(OFFSET(B1037,1-364,0,364,1),$C$7),$A$7,IF(B1037&lt;PERCENTILE(OFFSET(B1037,1-364,0,364,1),$C$8),$A$8,IF(B1037&lt;PERCENTILE(OFFSET(B1037,1-364,0,364,1),$C$9),$A$9,IF(B1037&lt;PERCENTILE(OFFSET(B1037,1-364,0,364,1),$C$10),$A$10,IF(B1037&lt;PERCENTILE(OFFSET(B1037,1-364,0,364,1),$C$11),$A$11,$A$12))))),""))),_xlpm.dev,原始数据_周度!G1020,_xlpm.minDev,MIN(OFFSET(原始数据_周度!G1020,1-$D$17,0,$D$17,1)),_xlpm.bounce,_xlpm.dev-_xlpm.minDev,_xlpm.oversold,AND(ISNUMBER(_xlpm.dev),ISNUMBER(_xlpm.minDev),_xlpm.minDev&lt;=$B$17,_xlpm.bounce&gt;=$F$17,OR(_xlpm.initState=$A$12,_xlpm.initState=$A$11,_xlpm.initState=$A$10)),_xlpm.pctOnly,IFERROR(IF(B1037&lt;PERCENTILE(OFFSET(B1037,1-364,0,364,1),$C$7),$A$7,IF(B1037&lt;PERCENTILE(OFFSET(B1037,1-364,0,364,1),$C$8),$A$8,IF(B1037&lt;PERCENTILE(OFFSET(B1037,1-364,0,364,1),$C$9),$A$9,IF(B1037&lt;PERCENTILE(OFFSET(B1037,1-364,0,364,1),$C$10),$A$10,IF(B1037&lt;PERCENTILE(OFFSET(B1037,1-364,0,364,1),$C$11),$A$11,$A$12))))),""),IF(_xlpm.initState="","",IF(_xlpm.oversold,_xlpm.pctOnly,_xlpm.initState)))</f>
        <v/>
      </c>
      <c r="F1037" s="119" t="n"/>
      <c r="G1037" s="120">
        <f>IF(OR(B1037="",C1037=""),"",IF(OR(特征计算_周度!B1020&gt;$B$15,特征计算_周度!C1020&gt;$B$15,特征计算_周度!G1020&gt;$B$15,特征计算_周度!E1020&gt;$B$15,特征计算_周度!F1020&gt;$B$15),IF(特征计算_周度!B1020&gt;$B$15,"VIX ","")&amp;IF(特征计算_周度!C1020&gt;$B$15,"HY ","")&amp;IF(特征计算_周度!G1020&gt;$B$15,"Sahm ","")&amp;IF(特征计算_周度!E1020&gt;$B$15,"趋势 ","")&amp;IF(特征计算_周度!F1020&gt;$B$15,"斜率",""),"—"))</f>
        <v/>
      </c>
      <c r="H1037" s="120">
        <f>IF(OR(B1037="",C1037=""),"",_xlfn.LET(_xlpm.dev,原始数据_周度!G1020,_xlpm.minDev,MIN(OFFSET(原始数据_周度!G1020,1-$D$17,0,$D$17,1)),_xlpm.bounce,_xlpm.dev-_xlpm.minDev,IF(AND(ISNUMBER(_xlpm.dev),ISNUMBER(_xlpm.minDev),_xlpm.minDev&lt;=$B$17,_xlpm.bounce&gt;=$F$17),"✅ 触发","—")))</f>
        <v/>
      </c>
      <c r="I1037" s="172">
        <f>IFERROR(IF(特征计算_周度!H1037&gt;$I$3,MIN($I$4,MAX(-$I$5,(特征计算_周度!H1037-$I$3)*$I$4)),0),"")</f>
        <v/>
      </c>
    </row>
    <row r="1038">
      <c r="A1038" s="117">
        <f>特征计算_周度!A1021</f>
        <v/>
      </c>
      <c r="B1038" s="171">
        <f>IFERROR($A$3*特征计算_周度!B1038+$B$3*特征计算_周度!C1038+$C$3*特征计算_周度!D1038+$D$3*特征计算_周度!E1038+$E$3*特征计算_周度!F1038+$F$3*特征计算_周度!H1038,"")</f>
        <v/>
      </c>
      <c r="C1038" s="118">
        <f>IFERROR(PERCENTILE(OFFSET(B1038,1-364,0,364,1),$C$7),"")</f>
        <v/>
      </c>
      <c r="D1038" s="118">
        <f>IFERROR(PERCENTILE(OFFSET(B1038,1-364,0,364,1),$C$11),"")</f>
        <v/>
      </c>
      <c r="E1038" s="122">
        <f>_xlfn.LET(_xlpm.initState,IF(OR(B1038="",C1038=""),"",IF(OR(特征计算_周度!B1021&gt;$B$15,特征计算_周度!C1021&gt;$B$15,特征计算_周度!G1021&gt;$B$15,特征计算_周度!E1021&gt;$B$15,特征计算_周度!F1021&gt;$B$15),$A$12,IFERROR(IF(B1038&lt;PERCENTILE(OFFSET(B1038,1-364,0,364,1),$C$7),$A$7,IF(B1038&lt;PERCENTILE(OFFSET(B1038,1-364,0,364,1),$C$8),$A$8,IF(B1038&lt;PERCENTILE(OFFSET(B1038,1-364,0,364,1),$C$9),$A$9,IF(B1038&lt;PERCENTILE(OFFSET(B1038,1-364,0,364,1),$C$10),$A$10,IF(B1038&lt;PERCENTILE(OFFSET(B1038,1-364,0,364,1),$C$11),$A$11,$A$12))))),""))),_xlpm.dev,原始数据_周度!G1021,_xlpm.minDev,MIN(OFFSET(原始数据_周度!G1021,1-$D$17,0,$D$17,1)),_xlpm.bounce,_xlpm.dev-_xlpm.minDev,_xlpm.oversold,AND(ISNUMBER(_xlpm.dev),ISNUMBER(_xlpm.minDev),_xlpm.minDev&lt;=$B$17,_xlpm.bounce&gt;=$F$17,OR(_xlpm.initState=$A$12,_xlpm.initState=$A$11,_xlpm.initState=$A$10)),_xlpm.pctOnly,IFERROR(IF(B1038&lt;PERCENTILE(OFFSET(B1038,1-364,0,364,1),$C$7),$A$7,IF(B1038&lt;PERCENTILE(OFFSET(B1038,1-364,0,364,1),$C$8),$A$8,IF(B1038&lt;PERCENTILE(OFFSET(B1038,1-364,0,364,1),$C$9),$A$9,IF(B1038&lt;PERCENTILE(OFFSET(B1038,1-364,0,364,1),$C$10),$A$10,IF(B1038&lt;PERCENTILE(OFFSET(B1038,1-364,0,364,1),$C$11),$A$11,$A$12))))),""),IF(_xlpm.initState="","",IF(_xlpm.oversold,_xlpm.pctOnly,_xlpm.initState)))</f>
        <v/>
      </c>
      <c r="F1038" s="119" t="n"/>
      <c r="G1038" s="120">
        <f>IF(OR(B1038="",C1038=""),"",IF(OR(特征计算_周度!B1021&gt;$B$15,特征计算_周度!C1021&gt;$B$15,特征计算_周度!G1021&gt;$B$15,特征计算_周度!E1021&gt;$B$15,特征计算_周度!F1021&gt;$B$15),IF(特征计算_周度!B1021&gt;$B$15,"VIX ","")&amp;IF(特征计算_周度!C1021&gt;$B$15,"HY ","")&amp;IF(特征计算_周度!G1021&gt;$B$15,"Sahm ","")&amp;IF(特征计算_周度!E1021&gt;$B$15,"趋势 ","")&amp;IF(特征计算_周度!F1021&gt;$B$15,"斜率",""),"—"))</f>
        <v/>
      </c>
      <c r="H1038" s="120">
        <f>IF(OR(B1038="",C1038=""),"",_xlfn.LET(_xlpm.dev,原始数据_周度!G1021,_xlpm.minDev,MIN(OFFSET(原始数据_周度!G1021,1-$D$17,0,$D$17,1)),_xlpm.bounce,_xlpm.dev-_xlpm.minDev,IF(AND(ISNUMBER(_xlpm.dev),ISNUMBER(_xlpm.minDev),_xlpm.minDev&lt;=$B$17,_xlpm.bounce&gt;=$F$17),"✅ 触发","—")))</f>
        <v/>
      </c>
      <c r="I1038" s="172">
        <f>IFERROR(IF(特征计算_周度!H1038&gt;$I$3,MIN($I$4,MAX(-$I$5,(特征计算_周度!H1038-$I$3)*$I$4)),0),"")</f>
        <v/>
      </c>
    </row>
    <row r="1039">
      <c r="A1039" s="117">
        <f>特征计算_周度!A1022</f>
        <v/>
      </c>
      <c r="B1039" s="171">
        <f>IFERROR($A$3*特征计算_周度!B1039+$B$3*特征计算_周度!C1039+$C$3*特征计算_周度!D1039+$D$3*特征计算_周度!E1039+$E$3*特征计算_周度!F1039+$F$3*特征计算_周度!H1039,"")</f>
        <v/>
      </c>
      <c r="C1039" s="118">
        <f>IFERROR(PERCENTILE(OFFSET(B1039,1-364,0,364,1),$C$7),"")</f>
        <v/>
      </c>
      <c r="D1039" s="118">
        <f>IFERROR(PERCENTILE(OFFSET(B1039,1-364,0,364,1),$C$11),"")</f>
        <v/>
      </c>
      <c r="E1039" s="122">
        <f>_xlfn.LET(_xlpm.initState,IF(OR(B1039="",C1039=""),"",IF(OR(特征计算_周度!B1022&gt;$B$15,特征计算_周度!C1022&gt;$B$15,特征计算_周度!G1022&gt;$B$15,特征计算_周度!E1022&gt;$B$15,特征计算_周度!F1022&gt;$B$15),$A$12,IFERROR(IF(B1039&lt;PERCENTILE(OFFSET(B1039,1-364,0,364,1),$C$7),$A$7,IF(B1039&lt;PERCENTILE(OFFSET(B1039,1-364,0,364,1),$C$8),$A$8,IF(B1039&lt;PERCENTILE(OFFSET(B1039,1-364,0,364,1),$C$9),$A$9,IF(B1039&lt;PERCENTILE(OFFSET(B1039,1-364,0,364,1),$C$10),$A$10,IF(B1039&lt;PERCENTILE(OFFSET(B1039,1-364,0,364,1),$C$11),$A$11,$A$12))))),""))),_xlpm.dev,原始数据_周度!G1022,_xlpm.minDev,MIN(OFFSET(原始数据_周度!G1022,1-$D$17,0,$D$17,1)),_xlpm.bounce,_xlpm.dev-_xlpm.minDev,_xlpm.oversold,AND(ISNUMBER(_xlpm.dev),ISNUMBER(_xlpm.minDev),_xlpm.minDev&lt;=$B$17,_xlpm.bounce&gt;=$F$17,OR(_xlpm.initState=$A$12,_xlpm.initState=$A$11,_xlpm.initState=$A$10)),_xlpm.pctOnly,IFERROR(IF(B1039&lt;PERCENTILE(OFFSET(B1039,1-364,0,364,1),$C$7),$A$7,IF(B1039&lt;PERCENTILE(OFFSET(B1039,1-364,0,364,1),$C$8),$A$8,IF(B1039&lt;PERCENTILE(OFFSET(B1039,1-364,0,364,1),$C$9),$A$9,IF(B1039&lt;PERCENTILE(OFFSET(B1039,1-364,0,364,1),$C$10),$A$10,IF(B1039&lt;PERCENTILE(OFFSET(B1039,1-364,0,364,1),$C$11),$A$11,$A$12))))),""),IF(_xlpm.initState="","",IF(_xlpm.oversold,_xlpm.pctOnly,_xlpm.initState)))</f>
        <v/>
      </c>
      <c r="F1039" s="119" t="n"/>
      <c r="G1039" s="120">
        <f>IF(OR(B1039="",C1039=""),"",IF(OR(特征计算_周度!B1022&gt;$B$15,特征计算_周度!C1022&gt;$B$15,特征计算_周度!G1022&gt;$B$15,特征计算_周度!E1022&gt;$B$15,特征计算_周度!F1022&gt;$B$15),IF(特征计算_周度!B1022&gt;$B$15,"VIX ","")&amp;IF(特征计算_周度!C1022&gt;$B$15,"HY ","")&amp;IF(特征计算_周度!G1022&gt;$B$15,"Sahm ","")&amp;IF(特征计算_周度!E1022&gt;$B$15,"趋势 ","")&amp;IF(特征计算_周度!F1022&gt;$B$15,"斜率",""),"—"))</f>
        <v/>
      </c>
      <c r="H1039" s="120">
        <f>IF(OR(B1039="",C1039=""),"",_xlfn.LET(_xlpm.dev,原始数据_周度!G1022,_xlpm.minDev,MIN(OFFSET(原始数据_周度!G1022,1-$D$17,0,$D$17,1)),_xlpm.bounce,_xlpm.dev-_xlpm.minDev,IF(AND(ISNUMBER(_xlpm.dev),ISNUMBER(_xlpm.minDev),_xlpm.minDev&lt;=$B$17,_xlpm.bounce&gt;=$F$17),"✅ 触发","—")))</f>
        <v/>
      </c>
      <c r="I1039" s="172">
        <f>IFERROR(IF(特征计算_周度!H1039&gt;$I$3,MIN($I$4,MAX(-$I$5,(特征计算_周度!H1039-$I$3)*$I$4)),0),"")</f>
        <v/>
      </c>
    </row>
    <row r="1040">
      <c r="A1040" s="117">
        <f>特征计算_周度!A1023</f>
        <v/>
      </c>
      <c r="B1040" s="171">
        <f>IFERROR($A$3*特征计算_周度!B1040+$B$3*特征计算_周度!C1040+$C$3*特征计算_周度!D1040+$D$3*特征计算_周度!E1040+$E$3*特征计算_周度!F1040+$F$3*特征计算_周度!H1040,"")</f>
        <v/>
      </c>
      <c r="C1040" s="118">
        <f>IFERROR(PERCENTILE(OFFSET(B1040,1-364,0,364,1),$C$7),"")</f>
        <v/>
      </c>
      <c r="D1040" s="118">
        <f>IFERROR(PERCENTILE(OFFSET(B1040,1-364,0,364,1),$C$11),"")</f>
        <v/>
      </c>
      <c r="E1040" s="122">
        <f>_xlfn.LET(_xlpm.initState,IF(OR(B1040="",C1040=""),"",IF(OR(特征计算_周度!B1023&gt;$B$15,特征计算_周度!C1023&gt;$B$15,特征计算_周度!G1023&gt;$B$15,特征计算_周度!E1023&gt;$B$15,特征计算_周度!F1023&gt;$B$15),$A$12,IFERROR(IF(B1040&lt;PERCENTILE(OFFSET(B1040,1-364,0,364,1),$C$7),$A$7,IF(B1040&lt;PERCENTILE(OFFSET(B1040,1-364,0,364,1),$C$8),$A$8,IF(B1040&lt;PERCENTILE(OFFSET(B1040,1-364,0,364,1),$C$9),$A$9,IF(B1040&lt;PERCENTILE(OFFSET(B1040,1-364,0,364,1),$C$10),$A$10,IF(B1040&lt;PERCENTILE(OFFSET(B1040,1-364,0,364,1),$C$11),$A$11,$A$12))))),""))),_xlpm.dev,原始数据_周度!G1023,_xlpm.minDev,MIN(OFFSET(原始数据_周度!G1023,1-$D$17,0,$D$17,1)),_xlpm.bounce,_xlpm.dev-_xlpm.minDev,_xlpm.oversold,AND(ISNUMBER(_xlpm.dev),ISNUMBER(_xlpm.minDev),_xlpm.minDev&lt;=$B$17,_xlpm.bounce&gt;=$F$17,OR(_xlpm.initState=$A$12,_xlpm.initState=$A$11,_xlpm.initState=$A$10)),_xlpm.pctOnly,IFERROR(IF(B1040&lt;PERCENTILE(OFFSET(B1040,1-364,0,364,1),$C$7),$A$7,IF(B1040&lt;PERCENTILE(OFFSET(B1040,1-364,0,364,1),$C$8),$A$8,IF(B1040&lt;PERCENTILE(OFFSET(B1040,1-364,0,364,1),$C$9),$A$9,IF(B1040&lt;PERCENTILE(OFFSET(B1040,1-364,0,364,1),$C$10),$A$10,IF(B1040&lt;PERCENTILE(OFFSET(B1040,1-364,0,364,1),$C$11),$A$11,$A$12))))),""),IF(_xlpm.initState="","",IF(_xlpm.oversold,_xlpm.pctOnly,_xlpm.initState)))</f>
        <v/>
      </c>
      <c r="F1040" s="119" t="n"/>
      <c r="G1040" s="120">
        <f>IF(OR(B1040="",C1040=""),"",IF(OR(特征计算_周度!B1023&gt;$B$15,特征计算_周度!C1023&gt;$B$15,特征计算_周度!G1023&gt;$B$15,特征计算_周度!E1023&gt;$B$15,特征计算_周度!F1023&gt;$B$15),IF(特征计算_周度!B1023&gt;$B$15,"VIX ","")&amp;IF(特征计算_周度!C1023&gt;$B$15,"HY ","")&amp;IF(特征计算_周度!G1023&gt;$B$15,"Sahm ","")&amp;IF(特征计算_周度!E1023&gt;$B$15,"趋势 ","")&amp;IF(特征计算_周度!F1023&gt;$B$15,"斜率",""),"—"))</f>
        <v/>
      </c>
      <c r="H1040" s="120">
        <f>IF(OR(B1040="",C1040=""),"",_xlfn.LET(_xlpm.dev,原始数据_周度!G1023,_xlpm.minDev,MIN(OFFSET(原始数据_周度!G1023,1-$D$17,0,$D$17,1)),_xlpm.bounce,_xlpm.dev-_xlpm.minDev,IF(AND(ISNUMBER(_xlpm.dev),ISNUMBER(_xlpm.minDev),_xlpm.minDev&lt;=$B$17,_xlpm.bounce&gt;=$F$17),"✅ 触发","—")))</f>
        <v/>
      </c>
      <c r="I1040" s="172">
        <f>IFERROR(IF(特征计算_周度!H1040&gt;$I$3,MIN($I$4,MAX(-$I$5,(特征计算_周度!H1040-$I$3)*$I$4)),0),"")</f>
        <v/>
      </c>
    </row>
    <row r="1041">
      <c r="A1041" s="117">
        <f>特征计算_周度!A1024</f>
        <v/>
      </c>
      <c r="B1041" s="171">
        <f>IFERROR($A$3*特征计算_周度!B1041+$B$3*特征计算_周度!C1041+$C$3*特征计算_周度!D1041+$D$3*特征计算_周度!E1041+$E$3*特征计算_周度!F1041+$F$3*特征计算_周度!H1041,"")</f>
        <v/>
      </c>
      <c r="C1041" s="118">
        <f>IFERROR(PERCENTILE(OFFSET(B1041,1-364,0,364,1),$C$7),"")</f>
        <v/>
      </c>
      <c r="D1041" s="118">
        <f>IFERROR(PERCENTILE(OFFSET(B1041,1-364,0,364,1),$C$11),"")</f>
        <v/>
      </c>
      <c r="E1041" s="122">
        <f>_xlfn.LET(_xlpm.initState,IF(OR(B1041="",C1041=""),"",IF(OR(特征计算_周度!B1024&gt;$B$15,特征计算_周度!C1024&gt;$B$15,特征计算_周度!G1024&gt;$B$15,特征计算_周度!E1024&gt;$B$15,特征计算_周度!F1024&gt;$B$15),$A$12,IFERROR(IF(B1041&lt;PERCENTILE(OFFSET(B1041,1-364,0,364,1),$C$7),$A$7,IF(B1041&lt;PERCENTILE(OFFSET(B1041,1-364,0,364,1),$C$8),$A$8,IF(B1041&lt;PERCENTILE(OFFSET(B1041,1-364,0,364,1),$C$9),$A$9,IF(B1041&lt;PERCENTILE(OFFSET(B1041,1-364,0,364,1),$C$10),$A$10,IF(B1041&lt;PERCENTILE(OFFSET(B1041,1-364,0,364,1),$C$11),$A$11,$A$12))))),""))),_xlpm.dev,原始数据_周度!G1024,_xlpm.minDev,MIN(OFFSET(原始数据_周度!G1024,1-$D$17,0,$D$17,1)),_xlpm.bounce,_xlpm.dev-_xlpm.minDev,_xlpm.oversold,AND(ISNUMBER(_xlpm.dev),ISNUMBER(_xlpm.minDev),_xlpm.minDev&lt;=$B$17,_xlpm.bounce&gt;=$F$17,OR(_xlpm.initState=$A$12,_xlpm.initState=$A$11,_xlpm.initState=$A$10)),_xlpm.pctOnly,IFERROR(IF(B1041&lt;PERCENTILE(OFFSET(B1041,1-364,0,364,1),$C$7),$A$7,IF(B1041&lt;PERCENTILE(OFFSET(B1041,1-364,0,364,1),$C$8),$A$8,IF(B1041&lt;PERCENTILE(OFFSET(B1041,1-364,0,364,1),$C$9),$A$9,IF(B1041&lt;PERCENTILE(OFFSET(B1041,1-364,0,364,1),$C$10),$A$10,IF(B1041&lt;PERCENTILE(OFFSET(B1041,1-364,0,364,1),$C$11),$A$11,$A$12))))),""),IF(_xlpm.initState="","",IF(_xlpm.oversold,_xlpm.pctOnly,_xlpm.initState)))</f>
        <v/>
      </c>
      <c r="F1041" s="119" t="n"/>
      <c r="G1041" s="120">
        <f>IF(OR(B1041="",C1041=""),"",IF(OR(特征计算_周度!B1024&gt;$B$15,特征计算_周度!C1024&gt;$B$15,特征计算_周度!G1024&gt;$B$15,特征计算_周度!E1024&gt;$B$15,特征计算_周度!F1024&gt;$B$15),IF(特征计算_周度!B1024&gt;$B$15,"VIX ","")&amp;IF(特征计算_周度!C1024&gt;$B$15,"HY ","")&amp;IF(特征计算_周度!G1024&gt;$B$15,"Sahm ","")&amp;IF(特征计算_周度!E1024&gt;$B$15,"趋势 ","")&amp;IF(特征计算_周度!F1024&gt;$B$15,"斜率",""),"—"))</f>
        <v/>
      </c>
      <c r="H1041" s="120">
        <f>IF(OR(B1041="",C1041=""),"",_xlfn.LET(_xlpm.dev,原始数据_周度!G1024,_xlpm.minDev,MIN(OFFSET(原始数据_周度!G1024,1-$D$17,0,$D$17,1)),_xlpm.bounce,_xlpm.dev-_xlpm.minDev,IF(AND(ISNUMBER(_xlpm.dev),ISNUMBER(_xlpm.minDev),_xlpm.minDev&lt;=$B$17,_xlpm.bounce&gt;=$F$17),"✅ 触发","—")))</f>
        <v/>
      </c>
      <c r="I1041" s="172">
        <f>IFERROR(IF(特征计算_周度!H1041&gt;$I$3,MIN($I$4,MAX(-$I$5,(特征计算_周度!H1041-$I$3)*$I$4)),0),"")</f>
        <v/>
      </c>
    </row>
    <row r="1042">
      <c r="A1042" s="117">
        <f>特征计算_周度!A1025</f>
        <v/>
      </c>
      <c r="B1042" s="171">
        <f>IFERROR($A$3*特征计算_周度!B1042+$B$3*特征计算_周度!C1042+$C$3*特征计算_周度!D1042+$D$3*特征计算_周度!E1042+$E$3*特征计算_周度!F1042+$F$3*特征计算_周度!H1042,"")</f>
        <v/>
      </c>
      <c r="C1042" s="118">
        <f>IFERROR(PERCENTILE(OFFSET(B1042,1-364,0,364,1),$C$7),"")</f>
        <v/>
      </c>
      <c r="D1042" s="118">
        <f>IFERROR(PERCENTILE(OFFSET(B1042,1-364,0,364,1),$C$11),"")</f>
        <v/>
      </c>
      <c r="E1042" s="122">
        <f>_xlfn.LET(_xlpm.initState,IF(OR(B1042="",C1042=""),"",IF(OR(特征计算_周度!B1025&gt;$B$15,特征计算_周度!C1025&gt;$B$15,特征计算_周度!G1025&gt;$B$15,特征计算_周度!E1025&gt;$B$15,特征计算_周度!F1025&gt;$B$15),$A$12,IFERROR(IF(B1042&lt;PERCENTILE(OFFSET(B1042,1-364,0,364,1),$C$7),$A$7,IF(B1042&lt;PERCENTILE(OFFSET(B1042,1-364,0,364,1),$C$8),$A$8,IF(B1042&lt;PERCENTILE(OFFSET(B1042,1-364,0,364,1),$C$9),$A$9,IF(B1042&lt;PERCENTILE(OFFSET(B1042,1-364,0,364,1),$C$10),$A$10,IF(B1042&lt;PERCENTILE(OFFSET(B1042,1-364,0,364,1),$C$11),$A$11,$A$12))))),""))),_xlpm.dev,原始数据_周度!G1025,_xlpm.minDev,MIN(OFFSET(原始数据_周度!G1025,1-$D$17,0,$D$17,1)),_xlpm.bounce,_xlpm.dev-_xlpm.minDev,_xlpm.oversold,AND(ISNUMBER(_xlpm.dev),ISNUMBER(_xlpm.minDev),_xlpm.minDev&lt;=$B$17,_xlpm.bounce&gt;=$F$17,OR(_xlpm.initState=$A$12,_xlpm.initState=$A$11,_xlpm.initState=$A$10)),_xlpm.pctOnly,IFERROR(IF(B1042&lt;PERCENTILE(OFFSET(B1042,1-364,0,364,1),$C$7),$A$7,IF(B1042&lt;PERCENTILE(OFFSET(B1042,1-364,0,364,1),$C$8),$A$8,IF(B1042&lt;PERCENTILE(OFFSET(B1042,1-364,0,364,1),$C$9),$A$9,IF(B1042&lt;PERCENTILE(OFFSET(B1042,1-364,0,364,1),$C$10),$A$10,IF(B1042&lt;PERCENTILE(OFFSET(B1042,1-364,0,364,1),$C$11),$A$11,$A$12))))),""),IF(_xlpm.initState="","",IF(_xlpm.oversold,_xlpm.pctOnly,_xlpm.initState)))</f>
        <v/>
      </c>
      <c r="F1042" s="119" t="n"/>
      <c r="G1042" s="120">
        <f>IF(OR(B1042="",C1042=""),"",IF(OR(特征计算_周度!B1025&gt;$B$15,特征计算_周度!C1025&gt;$B$15,特征计算_周度!G1025&gt;$B$15,特征计算_周度!E1025&gt;$B$15,特征计算_周度!F1025&gt;$B$15),IF(特征计算_周度!B1025&gt;$B$15,"VIX ","")&amp;IF(特征计算_周度!C1025&gt;$B$15,"HY ","")&amp;IF(特征计算_周度!G1025&gt;$B$15,"Sahm ","")&amp;IF(特征计算_周度!E1025&gt;$B$15,"趋势 ","")&amp;IF(特征计算_周度!F1025&gt;$B$15,"斜率",""),"—"))</f>
        <v/>
      </c>
      <c r="H1042" s="120">
        <f>IF(OR(B1042="",C1042=""),"",_xlfn.LET(_xlpm.dev,原始数据_周度!G1025,_xlpm.minDev,MIN(OFFSET(原始数据_周度!G1025,1-$D$17,0,$D$17,1)),_xlpm.bounce,_xlpm.dev-_xlpm.minDev,IF(AND(ISNUMBER(_xlpm.dev),ISNUMBER(_xlpm.minDev),_xlpm.minDev&lt;=$B$17,_xlpm.bounce&gt;=$F$17),"✅ 触发","—")))</f>
        <v/>
      </c>
      <c r="I1042" s="172">
        <f>IFERROR(IF(特征计算_周度!H1042&gt;$I$3,MIN($I$4,MAX(-$I$5,(特征计算_周度!H1042-$I$3)*$I$4)),0),"")</f>
        <v/>
      </c>
    </row>
    <row r="1043">
      <c r="A1043" s="117">
        <f>特征计算_周度!A1026</f>
        <v/>
      </c>
      <c r="B1043" s="171">
        <f>IFERROR($A$3*特征计算_周度!B1043+$B$3*特征计算_周度!C1043+$C$3*特征计算_周度!D1043+$D$3*特征计算_周度!E1043+$E$3*特征计算_周度!F1043+$F$3*特征计算_周度!H1043,"")</f>
        <v/>
      </c>
      <c r="C1043" s="118">
        <f>IFERROR(PERCENTILE(OFFSET(B1043,1-364,0,364,1),$C$7),"")</f>
        <v/>
      </c>
      <c r="D1043" s="118">
        <f>IFERROR(PERCENTILE(OFFSET(B1043,1-364,0,364,1),$C$11),"")</f>
        <v/>
      </c>
      <c r="E1043" s="122">
        <f>_xlfn.LET(_xlpm.initState,IF(OR(B1043="",C1043=""),"",IF(OR(特征计算_周度!B1026&gt;$B$15,特征计算_周度!C1026&gt;$B$15,特征计算_周度!G1026&gt;$B$15,特征计算_周度!E1026&gt;$B$15,特征计算_周度!F1026&gt;$B$15),$A$12,IFERROR(IF(B1043&lt;PERCENTILE(OFFSET(B1043,1-364,0,364,1),$C$7),$A$7,IF(B1043&lt;PERCENTILE(OFFSET(B1043,1-364,0,364,1),$C$8),$A$8,IF(B1043&lt;PERCENTILE(OFFSET(B1043,1-364,0,364,1),$C$9),$A$9,IF(B1043&lt;PERCENTILE(OFFSET(B1043,1-364,0,364,1),$C$10),$A$10,IF(B1043&lt;PERCENTILE(OFFSET(B1043,1-364,0,364,1),$C$11),$A$11,$A$12))))),""))),_xlpm.dev,原始数据_周度!G1026,_xlpm.minDev,MIN(OFFSET(原始数据_周度!G1026,1-$D$17,0,$D$17,1)),_xlpm.bounce,_xlpm.dev-_xlpm.minDev,_xlpm.oversold,AND(ISNUMBER(_xlpm.dev),ISNUMBER(_xlpm.minDev),_xlpm.minDev&lt;=$B$17,_xlpm.bounce&gt;=$F$17,OR(_xlpm.initState=$A$12,_xlpm.initState=$A$11,_xlpm.initState=$A$10)),_xlpm.pctOnly,IFERROR(IF(B1043&lt;PERCENTILE(OFFSET(B1043,1-364,0,364,1),$C$7),$A$7,IF(B1043&lt;PERCENTILE(OFFSET(B1043,1-364,0,364,1),$C$8),$A$8,IF(B1043&lt;PERCENTILE(OFFSET(B1043,1-364,0,364,1),$C$9),$A$9,IF(B1043&lt;PERCENTILE(OFFSET(B1043,1-364,0,364,1),$C$10),$A$10,IF(B1043&lt;PERCENTILE(OFFSET(B1043,1-364,0,364,1),$C$11),$A$11,$A$12))))),""),IF(_xlpm.initState="","",IF(_xlpm.oversold,_xlpm.pctOnly,_xlpm.initState)))</f>
        <v/>
      </c>
      <c r="F1043" s="119" t="n"/>
      <c r="G1043" s="120">
        <f>IF(OR(B1043="",C1043=""),"",IF(OR(特征计算_周度!B1026&gt;$B$15,特征计算_周度!C1026&gt;$B$15,特征计算_周度!G1026&gt;$B$15,特征计算_周度!E1026&gt;$B$15,特征计算_周度!F1026&gt;$B$15),IF(特征计算_周度!B1026&gt;$B$15,"VIX ","")&amp;IF(特征计算_周度!C1026&gt;$B$15,"HY ","")&amp;IF(特征计算_周度!G1026&gt;$B$15,"Sahm ","")&amp;IF(特征计算_周度!E1026&gt;$B$15,"趋势 ","")&amp;IF(特征计算_周度!F1026&gt;$B$15,"斜率",""),"—"))</f>
        <v/>
      </c>
      <c r="H1043" s="120">
        <f>IF(OR(B1043="",C1043=""),"",_xlfn.LET(_xlpm.dev,原始数据_周度!G1026,_xlpm.minDev,MIN(OFFSET(原始数据_周度!G1026,1-$D$17,0,$D$17,1)),_xlpm.bounce,_xlpm.dev-_xlpm.minDev,IF(AND(ISNUMBER(_xlpm.dev),ISNUMBER(_xlpm.minDev),_xlpm.minDev&lt;=$B$17,_xlpm.bounce&gt;=$F$17),"✅ 触发","—")))</f>
        <v/>
      </c>
      <c r="I1043" s="172">
        <f>IFERROR(IF(特征计算_周度!H1043&gt;$I$3,MIN($I$4,MAX(-$I$5,(特征计算_周度!H1043-$I$3)*$I$4)),0),"")</f>
        <v/>
      </c>
    </row>
    <row r="1044">
      <c r="A1044" s="117">
        <f>特征计算_周度!A1027</f>
        <v/>
      </c>
      <c r="B1044" s="171">
        <f>IFERROR($A$3*特征计算_周度!B1044+$B$3*特征计算_周度!C1044+$C$3*特征计算_周度!D1044+$D$3*特征计算_周度!E1044+$E$3*特征计算_周度!F1044+$F$3*特征计算_周度!H1044,"")</f>
        <v/>
      </c>
      <c r="C1044" s="118">
        <f>IFERROR(PERCENTILE(OFFSET(B1044,1-364,0,364,1),$C$7),"")</f>
        <v/>
      </c>
      <c r="D1044" s="118">
        <f>IFERROR(PERCENTILE(OFFSET(B1044,1-364,0,364,1),$C$11),"")</f>
        <v/>
      </c>
      <c r="E1044" s="122">
        <f>_xlfn.LET(_xlpm.initState,IF(OR(B1044="",C1044=""),"",IF(OR(特征计算_周度!B1027&gt;$B$15,特征计算_周度!C1027&gt;$B$15,特征计算_周度!G1027&gt;$B$15,特征计算_周度!E1027&gt;$B$15,特征计算_周度!F1027&gt;$B$15),$A$12,IFERROR(IF(B1044&lt;PERCENTILE(OFFSET(B1044,1-364,0,364,1),$C$7),$A$7,IF(B1044&lt;PERCENTILE(OFFSET(B1044,1-364,0,364,1),$C$8),$A$8,IF(B1044&lt;PERCENTILE(OFFSET(B1044,1-364,0,364,1),$C$9),$A$9,IF(B1044&lt;PERCENTILE(OFFSET(B1044,1-364,0,364,1),$C$10),$A$10,IF(B1044&lt;PERCENTILE(OFFSET(B1044,1-364,0,364,1),$C$11),$A$11,$A$12))))),""))),_xlpm.dev,原始数据_周度!G1027,_xlpm.minDev,MIN(OFFSET(原始数据_周度!G1027,1-$D$17,0,$D$17,1)),_xlpm.bounce,_xlpm.dev-_xlpm.minDev,_xlpm.oversold,AND(ISNUMBER(_xlpm.dev),ISNUMBER(_xlpm.minDev),_xlpm.minDev&lt;=$B$17,_xlpm.bounce&gt;=$F$17,OR(_xlpm.initState=$A$12,_xlpm.initState=$A$11,_xlpm.initState=$A$10)),_xlpm.pctOnly,IFERROR(IF(B1044&lt;PERCENTILE(OFFSET(B1044,1-364,0,364,1),$C$7),$A$7,IF(B1044&lt;PERCENTILE(OFFSET(B1044,1-364,0,364,1),$C$8),$A$8,IF(B1044&lt;PERCENTILE(OFFSET(B1044,1-364,0,364,1),$C$9),$A$9,IF(B1044&lt;PERCENTILE(OFFSET(B1044,1-364,0,364,1),$C$10),$A$10,IF(B1044&lt;PERCENTILE(OFFSET(B1044,1-364,0,364,1),$C$11),$A$11,$A$12))))),""),IF(_xlpm.initState="","",IF(_xlpm.oversold,_xlpm.pctOnly,_xlpm.initState)))</f>
        <v/>
      </c>
      <c r="F1044" s="119" t="n"/>
      <c r="G1044" s="120">
        <f>IF(OR(B1044="",C1044=""),"",IF(OR(特征计算_周度!B1027&gt;$B$15,特征计算_周度!C1027&gt;$B$15,特征计算_周度!G1027&gt;$B$15,特征计算_周度!E1027&gt;$B$15,特征计算_周度!F1027&gt;$B$15),IF(特征计算_周度!B1027&gt;$B$15,"VIX ","")&amp;IF(特征计算_周度!C1027&gt;$B$15,"HY ","")&amp;IF(特征计算_周度!G1027&gt;$B$15,"Sahm ","")&amp;IF(特征计算_周度!E1027&gt;$B$15,"趋势 ","")&amp;IF(特征计算_周度!F1027&gt;$B$15,"斜率",""),"—"))</f>
        <v/>
      </c>
      <c r="H1044" s="120">
        <f>IF(OR(B1044="",C1044=""),"",_xlfn.LET(_xlpm.dev,原始数据_周度!G1027,_xlpm.minDev,MIN(OFFSET(原始数据_周度!G1027,1-$D$17,0,$D$17,1)),_xlpm.bounce,_xlpm.dev-_xlpm.minDev,IF(AND(ISNUMBER(_xlpm.dev),ISNUMBER(_xlpm.minDev),_xlpm.minDev&lt;=$B$17,_xlpm.bounce&gt;=$F$17),"✅ 触发","—")))</f>
        <v/>
      </c>
      <c r="I1044" s="172">
        <f>IFERROR(IF(特征计算_周度!H1044&gt;$I$3,MIN($I$4,MAX(-$I$5,(特征计算_周度!H1044-$I$3)*$I$4)),0),"")</f>
        <v/>
      </c>
    </row>
    <row r="1045">
      <c r="A1045" s="117">
        <f>特征计算_周度!A1028</f>
        <v/>
      </c>
      <c r="B1045" s="171">
        <f>IFERROR($A$3*特征计算_周度!B1045+$B$3*特征计算_周度!C1045+$C$3*特征计算_周度!D1045+$D$3*特征计算_周度!E1045+$E$3*特征计算_周度!F1045+$F$3*特征计算_周度!H1045,"")</f>
        <v/>
      </c>
      <c r="C1045" s="118">
        <f>IFERROR(PERCENTILE(OFFSET(B1045,1-364,0,364,1),$C$7),"")</f>
        <v/>
      </c>
      <c r="D1045" s="118">
        <f>IFERROR(PERCENTILE(OFFSET(B1045,1-364,0,364,1),$C$11),"")</f>
        <v/>
      </c>
      <c r="E1045" s="122">
        <f>_xlfn.LET(_xlpm.initState,IF(OR(B1045="",C1045=""),"",IF(OR(特征计算_周度!B1028&gt;$B$15,特征计算_周度!C1028&gt;$B$15,特征计算_周度!G1028&gt;$B$15,特征计算_周度!E1028&gt;$B$15,特征计算_周度!F1028&gt;$B$15),$A$12,IFERROR(IF(B1045&lt;PERCENTILE(OFFSET(B1045,1-364,0,364,1),$C$7),$A$7,IF(B1045&lt;PERCENTILE(OFFSET(B1045,1-364,0,364,1),$C$8),$A$8,IF(B1045&lt;PERCENTILE(OFFSET(B1045,1-364,0,364,1),$C$9),$A$9,IF(B1045&lt;PERCENTILE(OFFSET(B1045,1-364,0,364,1),$C$10),$A$10,IF(B1045&lt;PERCENTILE(OFFSET(B1045,1-364,0,364,1),$C$11),$A$11,$A$12))))),""))),_xlpm.dev,原始数据_周度!G1028,_xlpm.minDev,MIN(OFFSET(原始数据_周度!G1028,1-$D$17,0,$D$17,1)),_xlpm.bounce,_xlpm.dev-_xlpm.minDev,_xlpm.oversold,AND(ISNUMBER(_xlpm.dev),ISNUMBER(_xlpm.minDev),_xlpm.minDev&lt;=$B$17,_xlpm.bounce&gt;=$F$17,OR(_xlpm.initState=$A$12,_xlpm.initState=$A$11,_xlpm.initState=$A$10)),_xlpm.pctOnly,IFERROR(IF(B1045&lt;PERCENTILE(OFFSET(B1045,1-364,0,364,1),$C$7),$A$7,IF(B1045&lt;PERCENTILE(OFFSET(B1045,1-364,0,364,1),$C$8),$A$8,IF(B1045&lt;PERCENTILE(OFFSET(B1045,1-364,0,364,1),$C$9),$A$9,IF(B1045&lt;PERCENTILE(OFFSET(B1045,1-364,0,364,1),$C$10),$A$10,IF(B1045&lt;PERCENTILE(OFFSET(B1045,1-364,0,364,1),$C$11),$A$11,$A$12))))),""),IF(_xlpm.initState="","",IF(_xlpm.oversold,_xlpm.pctOnly,_xlpm.initState)))</f>
        <v/>
      </c>
      <c r="F1045" s="119" t="n"/>
      <c r="G1045" s="120">
        <f>IF(OR(B1045="",C1045=""),"",IF(OR(特征计算_周度!B1028&gt;$B$15,特征计算_周度!C1028&gt;$B$15,特征计算_周度!G1028&gt;$B$15,特征计算_周度!E1028&gt;$B$15,特征计算_周度!F1028&gt;$B$15),IF(特征计算_周度!B1028&gt;$B$15,"VIX ","")&amp;IF(特征计算_周度!C1028&gt;$B$15,"HY ","")&amp;IF(特征计算_周度!G1028&gt;$B$15,"Sahm ","")&amp;IF(特征计算_周度!E1028&gt;$B$15,"趋势 ","")&amp;IF(特征计算_周度!F1028&gt;$B$15,"斜率",""),"—"))</f>
        <v/>
      </c>
      <c r="H1045" s="120">
        <f>IF(OR(B1045="",C1045=""),"",_xlfn.LET(_xlpm.dev,原始数据_周度!G1028,_xlpm.minDev,MIN(OFFSET(原始数据_周度!G1028,1-$D$17,0,$D$17,1)),_xlpm.bounce,_xlpm.dev-_xlpm.minDev,IF(AND(ISNUMBER(_xlpm.dev),ISNUMBER(_xlpm.minDev),_xlpm.minDev&lt;=$B$17,_xlpm.bounce&gt;=$F$17),"✅ 触发","—")))</f>
        <v/>
      </c>
      <c r="I1045" s="172">
        <f>IFERROR(IF(特征计算_周度!H1045&gt;$I$3,MIN($I$4,MAX(-$I$5,(特征计算_周度!H1045-$I$3)*$I$4)),0),"")</f>
        <v/>
      </c>
    </row>
    <row r="1046">
      <c r="A1046" s="117">
        <f>特征计算_周度!A1029</f>
        <v/>
      </c>
      <c r="B1046" s="171">
        <f>IFERROR($A$3*特征计算_周度!B1046+$B$3*特征计算_周度!C1046+$C$3*特征计算_周度!D1046+$D$3*特征计算_周度!E1046+$E$3*特征计算_周度!F1046+$F$3*特征计算_周度!H1046,"")</f>
        <v/>
      </c>
      <c r="C1046" s="118">
        <f>IFERROR(PERCENTILE(OFFSET(B1046,1-364,0,364,1),$C$7),"")</f>
        <v/>
      </c>
      <c r="D1046" s="118">
        <f>IFERROR(PERCENTILE(OFFSET(B1046,1-364,0,364,1),$C$11),"")</f>
        <v/>
      </c>
      <c r="E1046" s="122">
        <f>_xlfn.LET(_xlpm.initState,IF(OR(B1046="",C1046=""),"",IF(OR(特征计算_周度!B1029&gt;$B$15,特征计算_周度!C1029&gt;$B$15,特征计算_周度!G1029&gt;$B$15,特征计算_周度!E1029&gt;$B$15,特征计算_周度!F1029&gt;$B$15),$A$12,IFERROR(IF(B1046&lt;PERCENTILE(OFFSET(B1046,1-364,0,364,1),$C$7),$A$7,IF(B1046&lt;PERCENTILE(OFFSET(B1046,1-364,0,364,1),$C$8),$A$8,IF(B1046&lt;PERCENTILE(OFFSET(B1046,1-364,0,364,1),$C$9),$A$9,IF(B1046&lt;PERCENTILE(OFFSET(B1046,1-364,0,364,1),$C$10),$A$10,IF(B1046&lt;PERCENTILE(OFFSET(B1046,1-364,0,364,1),$C$11),$A$11,$A$12))))),""))),_xlpm.dev,原始数据_周度!G1029,_xlpm.minDev,MIN(OFFSET(原始数据_周度!G1029,1-$D$17,0,$D$17,1)),_xlpm.bounce,_xlpm.dev-_xlpm.minDev,_xlpm.oversold,AND(ISNUMBER(_xlpm.dev),ISNUMBER(_xlpm.minDev),_xlpm.minDev&lt;=$B$17,_xlpm.bounce&gt;=$F$17,OR(_xlpm.initState=$A$12,_xlpm.initState=$A$11,_xlpm.initState=$A$10)),_xlpm.pctOnly,IFERROR(IF(B1046&lt;PERCENTILE(OFFSET(B1046,1-364,0,364,1),$C$7),$A$7,IF(B1046&lt;PERCENTILE(OFFSET(B1046,1-364,0,364,1),$C$8),$A$8,IF(B1046&lt;PERCENTILE(OFFSET(B1046,1-364,0,364,1),$C$9),$A$9,IF(B1046&lt;PERCENTILE(OFFSET(B1046,1-364,0,364,1),$C$10),$A$10,IF(B1046&lt;PERCENTILE(OFFSET(B1046,1-364,0,364,1),$C$11),$A$11,$A$12))))),""),IF(_xlpm.initState="","",IF(_xlpm.oversold,_xlpm.pctOnly,_xlpm.initState)))</f>
        <v/>
      </c>
      <c r="F1046" s="119" t="n"/>
      <c r="G1046" s="120">
        <f>IF(OR(B1046="",C1046=""),"",IF(OR(特征计算_周度!B1029&gt;$B$15,特征计算_周度!C1029&gt;$B$15,特征计算_周度!G1029&gt;$B$15,特征计算_周度!E1029&gt;$B$15,特征计算_周度!F1029&gt;$B$15),IF(特征计算_周度!B1029&gt;$B$15,"VIX ","")&amp;IF(特征计算_周度!C1029&gt;$B$15,"HY ","")&amp;IF(特征计算_周度!G1029&gt;$B$15,"Sahm ","")&amp;IF(特征计算_周度!E1029&gt;$B$15,"趋势 ","")&amp;IF(特征计算_周度!F1029&gt;$B$15,"斜率",""),"—"))</f>
        <v/>
      </c>
      <c r="H1046" s="120">
        <f>IF(OR(B1046="",C1046=""),"",_xlfn.LET(_xlpm.dev,原始数据_周度!G1029,_xlpm.minDev,MIN(OFFSET(原始数据_周度!G1029,1-$D$17,0,$D$17,1)),_xlpm.bounce,_xlpm.dev-_xlpm.minDev,IF(AND(ISNUMBER(_xlpm.dev),ISNUMBER(_xlpm.minDev),_xlpm.minDev&lt;=$B$17,_xlpm.bounce&gt;=$F$17),"✅ 触发","—")))</f>
        <v/>
      </c>
      <c r="I1046" s="172">
        <f>IFERROR(IF(特征计算_周度!H1046&gt;$I$3,MIN($I$4,MAX(-$I$5,(特征计算_周度!H1046-$I$3)*$I$4)),0),"")</f>
        <v/>
      </c>
    </row>
    <row r="1047">
      <c r="A1047" s="117">
        <f>特征计算_周度!A1030</f>
        <v/>
      </c>
      <c r="B1047" s="171">
        <f>IFERROR($A$3*特征计算_周度!B1047+$B$3*特征计算_周度!C1047+$C$3*特征计算_周度!D1047+$D$3*特征计算_周度!E1047+$E$3*特征计算_周度!F1047+$F$3*特征计算_周度!H1047,"")</f>
        <v/>
      </c>
      <c r="C1047" s="118">
        <f>IFERROR(PERCENTILE(OFFSET(B1047,1-364,0,364,1),$C$7),"")</f>
        <v/>
      </c>
      <c r="D1047" s="118">
        <f>IFERROR(PERCENTILE(OFFSET(B1047,1-364,0,364,1),$C$11),"")</f>
        <v/>
      </c>
      <c r="E1047" s="122">
        <f>_xlfn.LET(_xlpm.initState,IF(OR(B1047="",C1047=""),"",IF(OR(特征计算_周度!B1030&gt;$B$15,特征计算_周度!C1030&gt;$B$15,特征计算_周度!G1030&gt;$B$15,特征计算_周度!E1030&gt;$B$15,特征计算_周度!F1030&gt;$B$15),$A$12,IFERROR(IF(B1047&lt;PERCENTILE(OFFSET(B1047,1-364,0,364,1),$C$7),$A$7,IF(B1047&lt;PERCENTILE(OFFSET(B1047,1-364,0,364,1),$C$8),$A$8,IF(B1047&lt;PERCENTILE(OFFSET(B1047,1-364,0,364,1),$C$9),$A$9,IF(B1047&lt;PERCENTILE(OFFSET(B1047,1-364,0,364,1),$C$10),$A$10,IF(B1047&lt;PERCENTILE(OFFSET(B1047,1-364,0,364,1),$C$11),$A$11,$A$12))))),""))),_xlpm.dev,原始数据_周度!G1030,_xlpm.minDev,MIN(OFFSET(原始数据_周度!G1030,1-$D$17,0,$D$17,1)),_xlpm.bounce,_xlpm.dev-_xlpm.minDev,_xlpm.oversold,AND(ISNUMBER(_xlpm.dev),ISNUMBER(_xlpm.minDev),_xlpm.minDev&lt;=$B$17,_xlpm.bounce&gt;=$F$17,OR(_xlpm.initState=$A$12,_xlpm.initState=$A$11,_xlpm.initState=$A$10)),_xlpm.pctOnly,IFERROR(IF(B1047&lt;PERCENTILE(OFFSET(B1047,1-364,0,364,1),$C$7),$A$7,IF(B1047&lt;PERCENTILE(OFFSET(B1047,1-364,0,364,1),$C$8),$A$8,IF(B1047&lt;PERCENTILE(OFFSET(B1047,1-364,0,364,1),$C$9),$A$9,IF(B1047&lt;PERCENTILE(OFFSET(B1047,1-364,0,364,1),$C$10),$A$10,IF(B1047&lt;PERCENTILE(OFFSET(B1047,1-364,0,364,1),$C$11),$A$11,$A$12))))),""),IF(_xlpm.initState="","",IF(_xlpm.oversold,_xlpm.pctOnly,_xlpm.initState)))</f>
        <v/>
      </c>
      <c r="F1047" s="119" t="n"/>
      <c r="G1047" s="120">
        <f>IF(OR(B1047="",C1047=""),"",IF(OR(特征计算_周度!B1030&gt;$B$15,特征计算_周度!C1030&gt;$B$15,特征计算_周度!G1030&gt;$B$15,特征计算_周度!E1030&gt;$B$15,特征计算_周度!F1030&gt;$B$15),IF(特征计算_周度!B1030&gt;$B$15,"VIX ","")&amp;IF(特征计算_周度!C1030&gt;$B$15,"HY ","")&amp;IF(特征计算_周度!G1030&gt;$B$15,"Sahm ","")&amp;IF(特征计算_周度!E1030&gt;$B$15,"趋势 ","")&amp;IF(特征计算_周度!F1030&gt;$B$15,"斜率",""),"—"))</f>
        <v/>
      </c>
      <c r="H1047" s="120">
        <f>IF(OR(B1047="",C1047=""),"",_xlfn.LET(_xlpm.dev,原始数据_周度!G1030,_xlpm.minDev,MIN(OFFSET(原始数据_周度!G1030,1-$D$17,0,$D$17,1)),_xlpm.bounce,_xlpm.dev-_xlpm.minDev,IF(AND(ISNUMBER(_xlpm.dev),ISNUMBER(_xlpm.minDev),_xlpm.minDev&lt;=$B$17,_xlpm.bounce&gt;=$F$17),"✅ 触发","—")))</f>
        <v/>
      </c>
      <c r="I1047" s="172">
        <f>IFERROR(IF(特征计算_周度!H1047&gt;$I$3,MIN($I$4,MAX(-$I$5,(特征计算_周度!H1047-$I$3)*$I$4)),0),"")</f>
        <v/>
      </c>
    </row>
    <row r="1048">
      <c r="A1048" s="117">
        <f>特征计算_周度!A1031</f>
        <v/>
      </c>
      <c r="B1048" s="171">
        <f>IFERROR($A$3*特征计算_周度!B1048+$B$3*特征计算_周度!C1048+$C$3*特征计算_周度!D1048+$D$3*特征计算_周度!E1048+$E$3*特征计算_周度!F1048+$F$3*特征计算_周度!H1048,"")</f>
        <v/>
      </c>
      <c r="C1048" s="118">
        <f>IFERROR(PERCENTILE(OFFSET(B1048,1-364,0,364,1),$C$7),"")</f>
        <v/>
      </c>
      <c r="D1048" s="118">
        <f>IFERROR(PERCENTILE(OFFSET(B1048,1-364,0,364,1),$C$11),"")</f>
        <v/>
      </c>
      <c r="E1048" s="122">
        <f>_xlfn.LET(_xlpm.initState,IF(OR(B1048="",C1048=""),"",IF(OR(特征计算_周度!B1031&gt;$B$15,特征计算_周度!C1031&gt;$B$15,特征计算_周度!G1031&gt;$B$15,特征计算_周度!E1031&gt;$B$15,特征计算_周度!F1031&gt;$B$15),$A$12,IFERROR(IF(B1048&lt;PERCENTILE(OFFSET(B1048,1-364,0,364,1),$C$7),$A$7,IF(B1048&lt;PERCENTILE(OFFSET(B1048,1-364,0,364,1),$C$8),$A$8,IF(B1048&lt;PERCENTILE(OFFSET(B1048,1-364,0,364,1),$C$9),$A$9,IF(B1048&lt;PERCENTILE(OFFSET(B1048,1-364,0,364,1),$C$10),$A$10,IF(B1048&lt;PERCENTILE(OFFSET(B1048,1-364,0,364,1),$C$11),$A$11,$A$12))))),""))),_xlpm.dev,原始数据_周度!G1031,_xlpm.minDev,MIN(OFFSET(原始数据_周度!G1031,1-$D$17,0,$D$17,1)),_xlpm.bounce,_xlpm.dev-_xlpm.minDev,_xlpm.oversold,AND(ISNUMBER(_xlpm.dev),ISNUMBER(_xlpm.minDev),_xlpm.minDev&lt;=$B$17,_xlpm.bounce&gt;=$F$17,OR(_xlpm.initState=$A$12,_xlpm.initState=$A$11,_xlpm.initState=$A$10)),_xlpm.pctOnly,IFERROR(IF(B1048&lt;PERCENTILE(OFFSET(B1048,1-364,0,364,1),$C$7),$A$7,IF(B1048&lt;PERCENTILE(OFFSET(B1048,1-364,0,364,1),$C$8),$A$8,IF(B1048&lt;PERCENTILE(OFFSET(B1048,1-364,0,364,1),$C$9),$A$9,IF(B1048&lt;PERCENTILE(OFFSET(B1048,1-364,0,364,1),$C$10),$A$10,IF(B1048&lt;PERCENTILE(OFFSET(B1048,1-364,0,364,1),$C$11),$A$11,$A$12))))),""),IF(_xlpm.initState="","",IF(_xlpm.oversold,_xlpm.pctOnly,_xlpm.initState)))</f>
        <v/>
      </c>
      <c r="F1048" s="119" t="n"/>
      <c r="G1048" s="120">
        <f>IF(OR(B1048="",C1048=""),"",IF(OR(特征计算_周度!B1031&gt;$B$15,特征计算_周度!C1031&gt;$B$15,特征计算_周度!G1031&gt;$B$15,特征计算_周度!E1031&gt;$B$15,特征计算_周度!F1031&gt;$B$15),IF(特征计算_周度!B1031&gt;$B$15,"VIX ","")&amp;IF(特征计算_周度!C1031&gt;$B$15,"HY ","")&amp;IF(特征计算_周度!G1031&gt;$B$15,"Sahm ","")&amp;IF(特征计算_周度!E1031&gt;$B$15,"趋势 ","")&amp;IF(特征计算_周度!F1031&gt;$B$15,"斜率",""),"—"))</f>
        <v/>
      </c>
      <c r="H1048" s="120">
        <f>IF(OR(B1048="",C1048=""),"",_xlfn.LET(_xlpm.dev,原始数据_周度!G1031,_xlpm.minDev,MIN(OFFSET(原始数据_周度!G1031,1-$D$17,0,$D$17,1)),_xlpm.bounce,_xlpm.dev-_xlpm.minDev,IF(AND(ISNUMBER(_xlpm.dev),ISNUMBER(_xlpm.minDev),_xlpm.minDev&lt;=$B$17,_xlpm.bounce&gt;=$F$17),"✅ 触发","—")))</f>
        <v/>
      </c>
      <c r="I1048" s="172">
        <f>IFERROR(IF(特征计算_周度!H1048&gt;$I$3,MIN($I$4,MAX(-$I$5,(特征计算_周度!H1048-$I$3)*$I$4)),0),"")</f>
        <v/>
      </c>
    </row>
    <row r="1049">
      <c r="A1049" s="117">
        <f>特征计算_周度!A1032</f>
        <v/>
      </c>
      <c r="B1049" s="171">
        <f>IFERROR($A$3*特征计算_周度!B1049+$B$3*特征计算_周度!C1049+$C$3*特征计算_周度!D1049+$D$3*特征计算_周度!E1049+$E$3*特征计算_周度!F1049+$F$3*特征计算_周度!H1049,"")</f>
        <v/>
      </c>
      <c r="C1049" s="118">
        <f>IFERROR(PERCENTILE(OFFSET(B1049,1-364,0,364,1),$C$7),"")</f>
        <v/>
      </c>
      <c r="D1049" s="118">
        <f>IFERROR(PERCENTILE(OFFSET(B1049,1-364,0,364,1),$C$11),"")</f>
        <v/>
      </c>
      <c r="E1049" s="122">
        <f>_xlfn.LET(_xlpm.initState,IF(OR(B1049="",C1049=""),"",IF(OR(特征计算_周度!B1032&gt;$B$15,特征计算_周度!C1032&gt;$B$15,特征计算_周度!G1032&gt;$B$15,特征计算_周度!E1032&gt;$B$15,特征计算_周度!F1032&gt;$B$15),$A$12,IFERROR(IF(B1049&lt;PERCENTILE(OFFSET(B1049,1-364,0,364,1),$C$7),$A$7,IF(B1049&lt;PERCENTILE(OFFSET(B1049,1-364,0,364,1),$C$8),$A$8,IF(B1049&lt;PERCENTILE(OFFSET(B1049,1-364,0,364,1),$C$9),$A$9,IF(B1049&lt;PERCENTILE(OFFSET(B1049,1-364,0,364,1),$C$10),$A$10,IF(B1049&lt;PERCENTILE(OFFSET(B1049,1-364,0,364,1),$C$11),$A$11,$A$12))))),""))),_xlpm.dev,原始数据_周度!G1032,_xlpm.minDev,MIN(OFFSET(原始数据_周度!G1032,1-$D$17,0,$D$17,1)),_xlpm.bounce,_xlpm.dev-_xlpm.minDev,_xlpm.oversold,AND(ISNUMBER(_xlpm.dev),ISNUMBER(_xlpm.minDev),_xlpm.minDev&lt;=$B$17,_xlpm.bounce&gt;=$F$17,OR(_xlpm.initState=$A$12,_xlpm.initState=$A$11,_xlpm.initState=$A$10)),_xlpm.pctOnly,IFERROR(IF(B1049&lt;PERCENTILE(OFFSET(B1049,1-364,0,364,1),$C$7),$A$7,IF(B1049&lt;PERCENTILE(OFFSET(B1049,1-364,0,364,1),$C$8),$A$8,IF(B1049&lt;PERCENTILE(OFFSET(B1049,1-364,0,364,1),$C$9),$A$9,IF(B1049&lt;PERCENTILE(OFFSET(B1049,1-364,0,364,1),$C$10),$A$10,IF(B1049&lt;PERCENTILE(OFFSET(B1049,1-364,0,364,1),$C$11),$A$11,$A$12))))),""),IF(_xlpm.initState="","",IF(_xlpm.oversold,_xlpm.pctOnly,_xlpm.initState)))</f>
        <v/>
      </c>
      <c r="F1049" s="119" t="n"/>
      <c r="G1049" s="120">
        <f>IF(OR(B1049="",C1049=""),"",IF(OR(特征计算_周度!B1032&gt;$B$15,特征计算_周度!C1032&gt;$B$15,特征计算_周度!G1032&gt;$B$15,特征计算_周度!E1032&gt;$B$15,特征计算_周度!F1032&gt;$B$15),IF(特征计算_周度!B1032&gt;$B$15,"VIX ","")&amp;IF(特征计算_周度!C1032&gt;$B$15,"HY ","")&amp;IF(特征计算_周度!G1032&gt;$B$15,"Sahm ","")&amp;IF(特征计算_周度!E1032&gt;$B$15,"趋势 ","")&amp;IF(特征计算_周度!F1032&gt;$B$15,"斜率",""),"—"))</f>
        <v/>
      </c>
      <c r="H1049" s="120">
        <f>IF(OR(B1049="",C1049=""),"",_xlfn.LET(_xlpm.dev,原始数据_周度!G1032,_xlpm.minDev,MIN(OFFSET(原始数据_周度!G1032,1-$D$17,0,$D$17,1)),_xlpm.bounce,_xlpm.dev-_xlpm.minDev,IF(AND(ISNUMBER(_xlpm.dev),ISNUMBER(_xlpm.minDev),_xlpm.minDev&lt;=$B$17,_xlpm.bounce&gt;=$F$17),"✅ 触发","—")))</f>
        <v/>
      </c>
      <c r="I1049" s="172">
        <f>IFERROR(IF(特征计算_周度!H1049&gt;$I$3,MIN($I$4,MAX(-$I$5,(特征计算_周度!H1049-$I$3)*$I$4)),0),"")</f>
        <v/>
      </c>
    </row>
    <row r="1050">
      <c r="A1050" s="117">
        <f>特征计算_周度!A1033</f>
        <v/>
      </c>
      <c r="B1050" s="171">
        <f>IFERROR($A$3*特征计算_周度!B1050+$B$3*特征计算_周度!C1050+$C$3*特征计算_周度!D1050+$D$3*特征计算_周度!E1050+$E$3*特征计算_周度!F1050+$F$3*特征计算_周度!H1050,"")</f>
        <v/>
      </c>
      <c r="C1050" s="118">
        <f>IFERROR(PERCENTILE(OFFSET(B1050,1-364,0,364,1),$C$7),"")</f>
        <v/>
      </c>
      <c r="D1050" s="118">
        <f>IFERROR(PERCENTILE(OFFSET(B1050,1-364,0,364,1),$C$11),"")</f>
        <v/>
      </c>
      <c r="E1050" s="122">
        <f>_xlfn.LET(_xlpm.initState,IF(OR(B1050="",C1050=""),"",IF(OR(特征计算_周度!B1033&gt;$B$15,特征计算_周度!C1033&gt;$B$15,特征计算_周度!G1033&gt;$B$15,特征计算_周度!E1033&gt;$B$15,特征计算_周度!F1033&gt;$B$15),$A$12,IFERROR(IF(B1050&lt;PERCENTILE(OFFSET(B1050,1-364,0,364,1),$C$7),$A$7,IF(B1050&lt;PERCENTILE(OFFSET(B1050,1-364,0,364,1),$C$8),$A$8,IF(B1050&lt;PERCENTILE(OFFSET(B1050,1-364,0,364,1),$C$9),$A$9,IF(B1050&lt;PERCENTILE(OFFSET(B1050,1-364,0,364,1),$C$10),$A$10,IF(B1050&lt;PERCENTILE(OFFSET(B1050,1-364,0,364,1),$C$11),$A$11,$A$12))))),""))),_xlpm.dev,原始数据_周度!G1033,_xlpm.minDev,MIN(OFFSET(原始数据_周度!G1033,1-$D$17,0,$D$17,1)),_xlpm.bounce,_xlpm.dev-_xlpm.minDev,_xlpm.oversold,AND(ISNUMBER(_xlpm.dev),ISNUMBER(_xlpm.minDev),_xlpm.minDev&lt;=$B$17,_xlpm.bounce&gt;=$F$17,OR(_xlpm.initState=$A$12,_xlpm.initState=$A$11,_xlpm.initState=$A$10)),_xlpm.pctOnly,IFERROR(IF(B1050&lt;PERCENTILE(OFFSET(B1050,1-364,0,364,1),$C$7),$A$7,IF(B1050&lt;PERCENTILE(OFFSET(B1050,1-364,0,364,1),$C$8),$A$8,IF(B1050&lt;PERCENTILE(OFFSET(B1050,1-364,0,364,1),$C$9),$A$9,IF(B1050&lt;PERCENTILE(OFFSET(B1050,1-364,0,364,1),$C$10),$A$10,IF(B1050&lt;PERCENTILE(OFFSET(B1050,1-364,0,364,1),$C$11),$A$11,$A$12))))),""),IF(_xlpm.initState="","",IF(_xlpm.oversold,_xlpm.pctOnly,_xlpm.initState)))</f>
        <v/>
      </c>
      <c r="F1050" s="119" t="n"/>
      <c r="G1050" s="120">
        <f>IF(OR(B1050="",C1050=""),"",IF(OR(特征计算_周度!B1033&gt;$B$15,特征计算_周度!C1033&gt;$B$15,特征计算_周度!G1033&gt;$B$15,特征计算_周度!E1033&gt;$B$15,特征计算_周度!F1033&gt;$B$15),IF(特征计算_周度!B1033&gt;$B$15,"VIX ","")&amp;IF(特征计算_周度!C1033&gt;$B$15,"HY ","")&amp;IF(特征计算_周度!G1033&gt;$B$15,"Sahm ","")&amp;IF(特征计算_周度!E1033&gt;$B$15,"趋势 ","")&amp;IF(特征计算_周度!F1033&gt;$B$15,"斜率",""),"—"))</f>
        <v/>
      </c>
      <c r="H1050" s="120">
        <f>IF(OR(B1050="",C1050=""),"",_xlfn.LET(_xlpm.dev,原始数据_周度!G1033,_xlpm.minDev,MIN(OFFSET(原始数据_周度!G1033,1-$D$17,0,$D$17,1)),_xlpm.bounce,_xlpm.dev-_xlpm.minDev,IF(AND(ISNUMBER(_xlpm.dev),ISNUMBER(_xlpm.minDev),_xlpm.minDev&lt;=$B$17,_xlpm.bounce&gt;=$F$17),"✅ 触发","—")))</f>
        <v/>
      </c>
      <c r="I1050" s="172">
        <f>IFERROR(IF(特征计算_周度!H1050&gt;$I$3,MIN($I$4,MAX(-$I$5,(特征计算_周度!H1050-$I$3)*$I$4)),0),"")</f>
        <v/>
      </c>
    </row>
    <row r="1051">
      <c r="A1051" s="117">
        <f>特征计算_周度!A1034</f>
        <v/>
      </c>
      <c r="B1051" s="171">
        <f>IFERROR($A$3*特征计算_周度!B1051+$B$3*特征计算_周度!C1051+$C$3*特征计算_周度!D1051+$D$3*特征计算_周度!E1051+$E$3*特征计算_周度!F1051+$F$3*特征计算_周度!H1051,"")</f>
        <v/>
      </c>
      <c r="C1051" s="118">
        <f>IFERROR(PERCENTILE(OFFSET(B1051,1-364,0,364,1),$C$7),"")</f>
        <v/>
      </c>
      <c r="D1051" s="118">
        <f>IFERROR(PERCENTILE(OFFSET(B1051,1-364,0,364,1),$C$11),"")</f>
        <v/>
      </c>
      <c r="E1051" s="122">
        <f>_xlfn.LET(_xlpm.initState,IF(OR(B1051="",C1051=""),"",IF(OR(特征计算_周度!B1034&gt;$B$15,特征计算_周度!C1034&gt;$B$15,特征计算_周度!G1034&gt;$B$15,特征计算_周度!E1034&gt;$B$15,特征计算_周度!F1034&gt;$B$15),$A$12,IFERROR(IF(B1051&lt;PERCENTILE(OFFSET(B1051,1-364,0,364,1),$C$7),$A$7,IF(B1051&lt;PERCENTILE(OFFSET(B1051,1-364,0,364,1),$C$8),$A$8,IF(B1051&lt;PERCENTILE(OFFSET(B1051,1-364,0,364,1),$C$9),$A$9,IF(B1051&lt;PERCENTILE(OFFSET(B1051,1-364,0,364,1),$C$10),$A$10,IF(B1051&lt;PERCENTILE(OFFSET(B1051,1-364,0,364,1),$C$11),$A$11,$A$12))))),""))),_xlpm.dev,原始数据_周度!G1034,_xlpm.minDev,MIN(OFFSET(原始数据_周度!G1034,1-$D$17,0,$D$17,1)),_xlpm.bounce,_xlpm.dev-_xlpm.minDev,_xlpm.oversold,AND(ISNUMBER(_xlpm.dev),ISNUMBER(_xlpm.minDev),_xlpm.minDev&lt;=$B$17,_xlpm.bounce&gt;=$F$17,OR(_xlpm.initState=$A$12,_xlpm.initState=$A$11,_xlpm.initState=$A$10)),_xlpm.pctOnly,IFERROR(IF(B1051&lt;PERCENTILE(OFFSET(B1051,1-364,0,364,1),$C$7),$A$7,IF(B1051&lt;PERCENTILE(OFFSET(B1051,1-364,0,364,1),$C$8),$A$8,IF(B1051&lt;PERCENTILE(OFFSET(B1051,1-364,0,364,1),$C$9),$A$9,IF(B1051&lt;PERCENTILE(OFFSET(B1051,1-364,0,364,1),$C$10),$A$10,IF(B1051&lt;PERCENTILE(OFFSET(B1051,1-364,0,364,1),$C$11),$A$11,$A$12))))),""),IF(_xlpm.initState="","",IF(_xlpm.oversold,_xlpm.pctOnly,_xlpm.initState)))</f>
        <v/>
      </c>
      <c r="F1051" s="119" t="n"/>
      <c r="G1051" s="120">
        <f>IF(OR(B1051="",C1051=""),"",IF(OR(特征计算_周度!B1034&gt;$B$15,特征计算_周度!C1034&gt;$B$15,特征计算_周度!G1034&gt;$B$15,特征计算_周度!E1034&gt;$B$15,特征计算_周度!F1034&gt;$B$15),IF(特征计算_周度!B1034&gt;$B$15,"VIX ","")&amp;IF(特征计算_周度!C1034&gt;$B$15,"HY ","")&amp;IF(特征计算_周度!G1034&gt;$B$15,"Sahm ","")&amp;IF(特征计算_周度!E1034&gt;$B$15,"趋势 ","")&amp;IF(特征计算_周度!F1034&gt;$B$15,"斜率",""),"—"))</f>
        <v/>
      </c>
      <c r="H1051" s="120">
        <f>IF(OR(B1051="",C1051=""),"",_xlfn.LET(_xlpm.dev,原始数据_周度!G1034,_xlpm.minDev,MIN(OFFSET(原始数据_周度!G1034,1-$D$17,0,$D$17,1)),_xlpm.bounce,_xlpm.dev-_xlpm.minDev,IF(AND(ISNUMBER(_xlpm.dev),ISNUMBER(_xlpm.minDev),_xlpm.minDev&lt;=$B$17,_xlpm.bounce&gt;=$F$17),"✅ 触发","—")))</f>
        <v/>
      </c>
      <c r="I1051" s="172">
        <f>IFERROR(IF(特征计算_周度!H1051&gt;$I$3,MIN($I$4,MAX(-$I$5,(特征计算_周度!H1051-$I$3)*$I$4)),0),"")</f>
        <v/>
      </c>
    </row>
    <row r="1052">
      <c r="A1052" s="117">
        <f>特征计算_周度!A1035</f>
        <v/>
      </c>
      <c r="B1052" s="171">
        <f>IFERROR($A$3*特征计算_周度!B1052+$B$3*特征计算_周度!C1052+$C$3*特征计算_周度!D1052+$D$3*特征计算_周度!E1052+$E$3*特征计算_周度!F1052+$F$3*特征计算_周度!H1052,"")</f>
        <v/>
      </c>
      <c r="C1052" s="118">
        <f>IFERROR(PERCENTILE(OFFSET(B1052,1-364,0,364,1),$C$7),"")</f>
        <v/>
      </c>
      <c r="D1052" s="118">
        <f>IFERROR(PERCENTILE(OFFSET(B1052,1-364,0,364,1),$C$11),"")</f>
        <v/>
      </c>
      <c r="E1052" s="122">
        <f>_xlfn.LET(_xlpm.initState,IF(OR(B1052="",C1052=""),"",IF(OR(特征计算_周度!B1035&gt;$B$15,特征计算_周度!C1035&gt;$B$15,特征计算_周度!G1035&gt;$B$15,特征计算_周度!E1035&gt;$B$15,特征计算_周度!F1035&gt;$B$15),$A$12,IFERROR(IF(B1052&lt;PERCENTILE(OFFSET(B1052,1-364,0,364,1),$C$7),$A$7,IF(B1052&lt;PERCENTILE(OFFSET(B1052,1-364,0,364,1),$C$8),$A$8,IF(B1052&lt;PERCENTILE(OFFSET(B1052,1-364,0,364,1),$C$9),$A$9,IF(B1052&lt;PERCENTILE(OFFSET(B1052,1-364,0,364,1),$C$10),$A$10,IF(B1052&lt;PERCENTILE(OFFSET(B1052,1-364,0,364,1),$C$11),$A$11,$A$12))))),""))),_xlpm.dev,原始数据_周度!G1035,_xlpm.minDev,MIN(OFFSET(原始数据_周度!G1035,1-$D$17,0,$D$17,1)),_xlpm.bounce,_xlpm.dev-_xlpm.minDev,_xlpm.oversold,AND(ISNUMBER(_xlpm.dev),ISNUMBER(_xlpm.minDev),_xlpm.minDev&lt;=$B$17,_xlpm.bounce&gt;=$F$17,OR(_xlpm.initState=$A$12,_xlpm.initState=$A$11,_xlpm.initState=$A$10)),_xlpm.pctOnly,IFERROR(IF(B1052&lt;PERCENTILE(OFFSET(B1052,1-364,0,364,1),$C$7),$A$7,IF(B1052&lt;PERCENTILE(OFFSET(B1052,1-364,0,364,1),$C$8),$A$8,IF(B1052&lt;PERCENTILE(OFFSET(B1052,1-364,0,364,1),$C$9),$A$9,IF(B1052&lt;PERCENTILE(OFFSET(B1052,1-364,0,364,1),$C$10),$A$10,IF(B1052&lt;PERCENTILE(OFFSET(B1052,1-364,0,364,1),$C$11),$A$11,$A$12))))),""),IF(_xlpm.initState="","",IF(_xlpm.oversold,_xlpm.pctOnly,_xlpm.initState)))</f>
        <v/>
      </c>
      <c r="F1052" s="119" t="n"/>
      <c r="G1052" s="120">
        <f>IF(OR(B1052="",C1052=""),"",IF(OR(特征计算_周度!B1035&gt;$B$15,特征计算_周度!C1035&gt;$B$15,特征计算_周度!G1035&gt;$B$15,特征计算_周度!E1035&gt;$B$15,特征计算_周度!F1035&gt;$B$15),IF(特征计算_周度!B1035&gt;$B$15,"VIX ","")&amp;IF(特征计算_周度!C1035&gt;$B$15,"HY ","")&amp;IF(特征计算_周度!G1035&gt;$B$15,"Sahm ","")&amp;IF(特征计算_周度!E1035&gt;$B$15,"趋势 ","")&amp;IF(特征计算_周度!F1035&gt;$B$15,"斜率",""),"—"))</f>
        <v/>
      </c>
      <c r="H1052" s="120">
        <f>IF(OR(B1052="",C1052=""),"",_xlfn.LET(_xlpm.dev,原始数据_周度!G1035,_xlpm.minDev,MIN(OFFSET(原始数据_周度!G1035,1-$D$17,0,$D$17,1)),_xlpm.bounce,_xlpm.dev-_xlpm.minDev,IF(AND(ISNUMBER(_xlpm.dev),ISNUMBER(_xlpm.minDev),_xlpm.minDev&lt;=$B$17,_xlpm.bounce&gt;=$F$17),"✅ 触发","—")))</f>
        <v/>
      </c>
      <c r="I1052" s="172">
        <f>IFERROR(IF(特征计算_周度!H1052&gt;$I$3,MIN($I$4,MAX(-$I$5,(特征计算_周度!H1052-$I$3)*$I$4)),0),"")</f>
        <v/>
      </c>
    </row>
    <row r="1053">
      <c r="A1053" s="117">
        <f>特征计算_周度!A1036</f>
        <v/>
      </c>
      <c r="B1053" s="171">
        <f>IFERROR($A$3*特征计算_周度!B1053+$B$3*特征计算_周度!C1053+$C$3*特征计算_周度!D1053+$D$3*特征计算_周度!E1053+$E$3*特征计算_周度!F1053+$F$3*特征计算_周度!H1053,"")</f>
        <v/>
      </c>
      <c r="C1053" s="118">
        <f>IFERROR(PERCENTILE(OFFSET(B1053,1-364,0,364,1),$C$7),"")</f>
        <v/>
      </c>
      <c r="D1053" s="118">
        <f>IFERROR(PERCENTILE(OFFSET(B1053,1-364,0,364,1),$C$11),"")</f>
        <v/>
      </c>
      <c r="E1053" s="122">
        <f>_xlfn.LET(_xlpm.initState,IF(OR(B1053="",C1053=""),"",IF(OR(特征计算_周度!B1036&gt;$B$15,特征计算_周度!C1036&gt;$B$15,特征计算_周度!G1036&gt;$B$15,特征计算_周度!E1036&gt;$B$15,特征计算_周度!F1036&gt;$B$15),$A$12,IFERROR(IF(B1053&lt;PERCENTILE(OFFSET(B1053,1-364,0,364,1),$C$7),$A$7,IF(B1053&lt;PERCENTILE(OFFSET(B1053,1-364,0,364,1),$C$8),$A$8,IF(B1053&lt;PERCENTILE(OFFSET(B1053,1-364,0,364,1),$C$9),$A$9,IF(B1053&lt;PERCENTILE(OFFSET(B1053,1-364,0,364,1),$C$10),$A$10,IF(B1053&lt;PERCENTILE(OFFSET(B1053,1-364,0,364,1),$C$11),$A$11,$A$12))))),""))),_xlpm.dev,原始数据_周度!G1036,_xlpm.minDev,MIN(OFFSET(原始数据_周度!G1036,1-$D$17,0,$D$17,1)),_xlpm.bounce,_xlpm.dev-_xlpm.minDev,_xlpm.oversold,AND(ISNUMBER(_xlpm.dev),ISNUMBER(_xlpm.minDev),_xlpm.minDev&lt;=$B$17,_xlpm.bounce&gt;=$F$17,OR(_xlpm.initState=$A$12,_xlpm.initState=$A$11,_xlpm.initState=$A$10)),_xlpm.pctOnly,IFERROR(IF(B1053&lt;PERCENTILE(OFFSET(B1053,1-364,0,364,1),$C$7),$A$7,IF(B1053&lt;PERCENTILE(OFFSET(B1053,1-364,0,364,1),$C$8),$A$8,IF(B1053&lt;PERCENTILE(OFFSET(B1053,1-364,0,364,1),$C$9),$A$9,IF(B1053&lt;PERCENTILE(OFFSET(B1053,1-364,0,364,1),$C$10),$A$10,IF(B1053&lt;PERCENTILE(OFFSET(B1053,1-364,0,364,1),$C$11),$A$11,$A$12))))),""),IF(_xlpm.initState="","",IF(_xlpm.oversold,_xlpm.pctOnly,_xlpm.initState)))</f>
        <v/>
      </c>
      <c r="F1053" s="119" t="n"/>
      <c r="G1053" s="120">
        <f>IF(OR(B1053="",C1053=""),"",IF(OR(特征计算_周度!B1036&gt;$B$15,特征计算_周度!C1036&gt;$B$15,特征计算_周度!G1036&gt;$B$15,特征计算_周度!E1036&gt;$B$15,特征计算_周度!F1036&gt;$B$15),IF(特征计算_周度!B1036&gt;$B$15,"VIX ","")&amp;IF(特征计算_周度!C1036&gt;$B$15,"HY ","")&amp;IF(特征计算_周度!G1036&gt;$B$15,"Sahm ","")&amp;IF(特征计算_周度!E1036&gt;$B$15,"趋势 ","")&amp;IF(特征计算_周度!F1036&gt;$B$15,"斜率",""),"—"))</f>
        <v/>
      </c>
      <c r="H1053" s="120">
        <f>IF(OR(B1053="",C1053=""),"",_xlfn.LET(_xlpm.dev,原始数据_周度!G1036,_xlpm.minDev,MIN(OFFSET(原始数据_周度!G1036,1-$D$17,0,$D$17,1)),_xlpm.bounce,_xlpm.dev-_xlpm.minDev,IF(AND(ISNUMBER(_xlpm.dev),ISNUMBER(_xlpm.minDev),_xlpm.minDev&lt;=$B$17,_xlpm.bounce&gt;=$F$17),"✅ 触发","—")))</f>
        <v/>
      </c>
      <c r="I1053" s="172">
        <f>IFERROR(IF(特征计算_周度!H1053&gt;$I$3,MIN($I$4,MAX(-$I$5,(特征计算_周度!H1053-$I$3)*$I$4)),0),"")</f>
        <v/>
      </c>
    </row>
    <row r="1054">
      <c r="A1054" s="117">
        <f>特征计算_周度!A1037</f>
        <v/>
      </c>
      <c r="B1054" s="171">
        <f>IFERROR($A$3*特征计算_周度!B1054+$B$3*特征计算_周度!C1054+$C$3*特征计算_周度!D1054+$D$3*特征计算_周度!E1054+$E$3*特征计算_周度!F1054+$F$3*特征计算_周度!H1054,"")</f>
        <v/>
      </c>
      <c r="C1054" s="118">
        <f>IFERROR(PERCENTILE(OFFSET(B1054,1-364,0,364,1),$C$7),"")</f>
        <v/>
      </c>
      <c r="D1054" s="118">
        <f>IFERROR(PERCENTILE(OFFSET(B1054,1-364,0,364,1),$C$11),"")</f>
        <v/>
      </c>
      <c r="E1054" s="122">
        <f>_xlfn.LET(_xlpm.initState,IF(OR(B1054="",C1054=""),"",IF(OR(特征计算_周度!B1037&gt;$B$15,特征计算_周度!C1037&gt;$B$15,特征计算_周度!G1037&gt;$B$15,特征计算_周度!E1037&gt;$B$15,特征计算_周度!F1037&gt;$B$15),$A$12,IFERROR(IF(B1054&lt;PERCENTILE(OFFSET(B1054,1-364,0,364,1),$C$7),$A$7,IF(B1054&lt;PERCENTILE(OFFSET(B1054,1-364,0,364,1),$C$8),$A$8,IF(B1054&lt;PERCENTILE(OFFSET(B1054,1-364,0,364,1),$C$9),$A$9,IF(B1054&lt;PERCENTILE(OFFSET(B1054,1-364,0,364,1),$C$10),$A$10,IF(B1054&lt;PERCENTILE(OFFSET(B1054,1-364,0,364,1),$C$11),$A$11,$A$12))))),""))),_xlpm.dev,原始数据_周度!G1037,_xlpm.minDev,MIN(OFFSET(原始数据_周度!G1037,1-$D$17,0,$D$17,1)),_xlpm.bounce,_xlpm.dev-_xlpm.minDev,_xlpm.oversold,AND(ISNUMBER(_xlpm.dev),ISNUMBER(_xlpm.minDev),_xlpm.minDev&lt;=$B$17,_xlpm.bounce&gt;=$F$17,OR(_xlpm.initState=$A$12,_xlpm.initState=$A$11,_xlpm.initState=$A$10)),_xlpm.pctOnly,IFERROR(IF(B1054&lt;PERCENTILE(OFFSET(B1054,1-364,0,364,1),$C$7),$A$7,IF(B1054&lt;PERCENTILE(OFFSET(B1054,1-364,0,364,1),$C$8),$A$8,IF(B1054&lt;PERCENTILE(OFFSET(B1054,1-364,0,364,1),$C$9),$A$9,IF(B1054&lt;PERCENTILE(OFFSET(B1054,1-364,0,364,1),$C$10),$A$10,IF(B1054&lt;PERCENTILE(OFFSET(B1054,1-364,0,364,1),$C$11),$A$11,$A$12))))),""),IF(_xlpm.initState="","",IF(_xlpm.oversold,_xlpm.pctOnly,_xlpm.initState)))</f>
        <v/>
      </c>
      <c r="F1054" s="119" t="n"/>
      <c r="G1054" s="120">
        <f>IF(OR(B1054="",C1054=""),"",IF(OR(特征计算_周度!B1037&gt;$B$15,特征计算_周度!C1037&gt;$B$15,特征计算_周度!G1037&gt;$B$15,特征计算_周度!E1037&gt;$B$15,特征计算_周度!F1037&gt;$B$15),IF(特征计算_周度!B1037&gt;$B$15,"VIX ","")&amp;IF(特征计算_周度!C1037&gt;$B$15,"HY ","")&amp;IF(特征计算_周度!G1037&gt;$B$15,"Sahm ","")&amp;IF(特征计算_周度!E1037&gt;$B$15,"趋势 ","")&amp;IF(特征计算_周度!F1037&gt;$B$15,"斜率",""),"—"))</f>
        <v/>
      </c>
      <c r="H1054" s="120">
        <f>IF(OR(B1054="",C1054=""),"",_xlfn.LET(_xlpm.dev,原始数据_周度!G1037,_xlpm.minDev,MIN(OFFSET(原始数据_周度!G1037,1-$D$17,0,$D$17,1)),_xlpm.bounce,_xlpm.dev-_xlpm.minDev,IF(AND(ISNUMBER(_xlpm.dev),ISNUMBER(_xlpm.minDev),_xlpm.minDev&lt;=$B$17,_xlpm.bounce&gt;=$F$17),"✅ 触发","—")))</f>
        <v/>
      </c>
      <c r="I1054" s="172">
        <f>IFERROR(IF(特征计算_周度!H1054&gt;$I$3,MIN($I$4,MAX(-$I$5,(特征计算_周度!H1054-$I$3)*$I$4)),0),"")</f>
        <v/>
      </c>
    </row>
    <row r="1055">
      <c r="A1055" s="117">
        <f>特征计算_周度!A1038</f>
        <v/>
      </c>
      <c r="B1055" s="171">
        <f>IFERROR($A$3*特征计算_周度!B1055+$B$3*特征计算_周度!C1055+$C$3*特征计算_周度!D1055+$D$3*特征计算_周度!E1055+$E$3*特征计算_周度!F1055+$F$3*特征计算_周度!H1055,"")</f>
        <v/>
      </c>
      <c r="C1055" s="118">
        <f>IFERROR(PERCENTILE(OFFSET(B1055,1-364,0,364,1),$C$7),"")</f>
        <v/>
      </c>
      <c r="D1055" s="118">
        <f>IFERROR(PERCENTILE(OFFSET(B1055,1-364,0,364,1),$C$11),"")</f>
        <v/>
      </c>
      <c r="E1055" s="122">
        <f>_xlfn.LET(_xlpm.initState,IF(OR(B1055="",C1055=""),"",IF(OR(特征计算_周度!B1038&gt;$B$15,特征计算_周度!C1038&gt;$B$15,特征计算_周度!G1038&gt;$B$15,特征计算_周度!E1038&gt;$B$15,特征计算_周度!F1038&gt;$B$15),$A$12,IFERROR(IF(B1055&lt;PERCENTILE(OFFSET(B1055,1-364,0,364,1),$C$7),$A$7,IF(B1055&lt;PERCENTILE(OFFSET(B1055,1-364,0,364,1),$C$8),$A$8,IF(B1055&lt;PERCENTILE(OFFSET(B1055,1-364,0,364,1),$C$9),$A$9,IF(B1055&lt;PERCENTILE(OFFSET(B1055,1-364,0,364,1),$C$10),$A$10,IF(B1055&lt;PERCENTILE(OFFSET(B1055,1-364,0,364,1),$C$11),$A$11,$A$12))))),""))),_xlpm.dev,原始数据_周度!G1038,_xlpm.minDev,MIN(OFFSET(原始数据_周度!G1038,1-$D$17,0,$D$17,1)),_xlpm.bounce,_xlpm.dev-_xlpm.minDev,_xlpm.oversold,AND(ISNUMBER(_xlpm.dev),ISNUMBER(_xlpm.minDev),_xlpm.minDev&lt;=$B$17,_xlpm.bounce&gt;=$F$17,OR(_xlpm.initState=$A$12,_xlpm.initState=$A$11,_xlpm.initState=$A$10)),_xlpm.pctOnly,IFERROR(IF(B1055&lt;PERCENTILE(OFFSET(B1055,1-364,0,364,1),$C$7),$A$7,IF(B1055&lt;PERCENTILE(OFFSET(B1055,1-364,0,364,1),$C$8),$A$8,IF(B1055&lt;PERCENTILE(OFFSET(B1055,1-364,0,364,1),$C$9),$A$9,IF(B1055&lt;PERCENTILE(OFFSET(B1055,1-364,0,364,1),$C$10),$A$10,IF(B1055&lt;PERCENTILE(OFFSET(B1055,1-364,0,364,1),$C$11),$A$11,$A$12))))),""),IF(_xlpm.initState="","",IF(_xlpm.oversold,_xlpm.pctOnly,_xlpm.initState)))</f>
        <v/>
      </c>
      <c r="F1055" s="119" t="n"/>
      <c r="G1055" s="120">
        <f>IF(OR(B1055="",C1055=""),"",IF(OR(特征计算_周度!B1038&gt;$B$15,特征计算_周度!C1038&gt;$B$15,特征计算_周度!G1038&gt;$B$15,特征计算_周度!E1038&gt;$B$15,特征计算_周度!F1038&gt;$B$15),IF(特征计算_周度!B1038&gt;$B$15,"VIX ","")&amp;IF(特征计算_周度!C1038&gt;$B$15,"HY ","")&amp;IF(特征计算_周度!G1038&gt;$B$15,"Sahm ","")&amp;IF(特征计算_周度!E1038&gt;$B$15,"趋势 ","")&amp;IF(特征计算_周度!F1038&gt;$B$15,"斜率",""),"—"))</f>
        <v/>
      </c>
      <c r="H1055" s="120">
        <f>IF(OR(B1055="",C1055=""),"",_xlfn.LET(_xlpm.dev,原始数据_周度!G1038,_xlpm.minDev,MIN(OFFSET(原始数据_周度!G1038,1-$D$17,0,$D$17,1)),_xlpm.bounce,_xlpm.dev-_xlpm.minDev,IF(AND(ISNUMBER(_xlpm.dev),ISNUMBER(_xlpm.minDev),_xlpm.minDev&lt;=$B$17,_xlpm.bounce&gt;=$F$17),"✅ 触发","—")))</f>
        <v/>
      </c>
      <c r="I1055" s="172">
        <f>IFERROR(IF(特征计算_周度!H1055&gt;$I$3,MIN($I$4,MAX(-$I$5,(特征计算_周度!H1055-$I$3)*$I$4)),0),"")</f>
        <v/>
      </c>
    </row>
    <row r="1056">
      <c r="A1056" s="117">
        <f>特征计算_周度!A1039</f>
        <v/>
      </c>
      <c r="B1056" s="171">
        <f>IFERROR($A$3*特征计算_周度!B1056+$B$3*特征计算_周度!C1056+$C$3*特征计算_周度!D1056+$D$3*特征计算_周度!E1056+$E$3*特征计算_周度!F1056+$F$3*特征计算_周度!H1056,"")</f>
        <v/>
      </c>
      <c r="C1056" s="118">
        <f>IFERROR(PERCENTILE(OFFSET(B1056,1-364,0,364,1),$C$7),"")</f>
        <v/>
      </c>
      <c r="D1056" s="118">
        <f>IFERROR(PERCENTILE(OFFSET(B1056,1-364,0,364,1),$C$11),"")</f>
        <v/>
      </c>
      <c r="E1056" s="122">
        <f>_xlfn.LET(_xlpm.initState,IF(OR(B1056="",C1056=""),"",IF(OR(特征计算_周度!B1039&gt;$B$15,特征计算_周度!C1039&gt;$B$15,特征计算_周度!G1039&gt;$B$15,特征计算_周度!E1039&gt;$B$15,特征计算_周度!F1039&gt;$B$15),$A$12,IFERROR(IF(B1056&lt;PERCENTILE(OFFSET(B1056,1-364,0,364,1),$C$7),$A$7,IF(B1056&lt;PERCENTILE(OFFSET(B1056,1-364,0,364,1),$C$8),$A$8,IF(B1056&lt;PERCENTILE(OFFSET(B1056,1-364,0,364,1),$C$9),$A$9,IF(B1056&lt;PERCENTILE(OFFSET(B1056,1-364,0,364,1),$C$10),$A$10,IF(B1056&lt;PERCENTILE(OFFSET(B1056,1-364,0,364,1),$C$11),$A$11,$A$12))))),""))),_xlpm.dev,原始数据_周度!G1039,_xlpm.minDev,MIN(OFFSET(原始数据_周度!G1039,1-$D$17,0,$D$17,1)),_xlpm.bounce,_xlpm.dev-_xlpm.minDev,_xlpm.oversold,AND(ISNUMBER(_xlpm.dev),ISNUMBER(_xlpm.minDev),_xlpm.minDev&lt;=$B$17,_xlpm.bounce&gt;=$F$17,OR(_xlpm.initState=$A$12,_xlpm.initState=$A$11,_xlpm.initState=$A$10)),_xlpm.pctOnly,IFERROR(IF(B1056&lt;PERCENTILE(OFFSET(B1056,1-364,0,364,1),$C$7),$A$7,IF(B1056&lt;PERCENTILE(OFFSET(B1056,1-364,0,364,1),$C$8),$A$8,IF(B1056&lt;PERCENTILE(OFFSET(B1056,1-364,0,364,1),$C$9),$A$9,IF(B1056&lt;PERCENTILE(OFFSET(B1056,1-364,0,364,1),$C$10),$A$10,IF(B1056&lt;PERCENTILE(OFFSET(B1056,1-364,0,364,1),$C$11),$A$11,$A$12))))),""),IF(_xlpm.initState="","",IF(_xlpm.oversold,_xlpm.pctOnly,_xlpm.initState)))</f>
        <v/>
      </c>
      <c r="F1056" s="119" t="n"/>
      <c r="G1056" s="120">
        <f>IF(OR(B1056="",C1056=""),"",IF(OR(特征计算_周度!B1039&gt;$B$15,特征计算_周度!C1039&gt;$B$15,特征计算_周度!G1039&gt;$B$15,特征计算_周度!E1039&gt;$B$15,特征计算_周度!F1039&gt;$B$15),IF(特征计算_周度!B1039&gt;$B$15,"VIX ","")&amp;IF(特征计算_周度!C1039&gt;$B$15,"HY ","")&amp;IF(特征计算_周度!G1039&gt;$B$15,"Sahm ","")&amp;IF(特征计算_周度!E1039&gt;$B$15,"趋势 ","")&amp;IF(特征计算_周度!F1039&gt;$B$15,"斜率",""),"—"))</f>
        <v/>
      </c>
      <c r="H1056" s="120">
        <f>IF(OR(B1056="",C1056=""),"",_xlfn.LET(_xlpm.dev,原始数据_周度!G1039,_xlpm.minDev,MIN(OFFSET(原始数据_周度!G1039,1-$D$17,0,$D$17,1)),_xlpm.bounce,_xlpm.dev-_xlpm.minDev,IF(AND(ISNUMBER(_xlpm.dev),ISNUMBER(_xlpm.minDev),_xlpm.minDev&lt;=$B$17,_xlpm.bounce&gt;=$F$17),"✅ 触发","—")))</f>
        <v/>
      </c>
      <c r="I1056" s="172">
        <f>IFERROR(IF(特征计算_周度!H1056&gt;$I$3,MIN($I$4,MAX(-$I$5,(特征计算_周度!H1056-$I$3)*$I$4)),0),"")</f>
        <v/>
      </c>
    </row>
    <row r="1057">
      <c r="A1057" s="117">
        <f>特征计算_周度!A1040</f>
        <v/>
      </c>
      <c r="B1057" s="171">
        <f>IFERROR($A$3*特征计算_周度!B1057+$B$3*特征计算_周度!C1057+$C$3*特征计算_周度!D1057+$D$3*特征计算_周度!E1057+$E$3*特征计算_周度!F1057+$F$3*特征计算_周度!H1057,"")</f>
        <v/>
      </c>
      <c r="C1057" s="118">
        <f>IFERROR(PERCENTILE(OFFSET(B1057,1-364,0,364,1),$C$7),"")</f>
        <v/>
      </c>
      <c r="D1057" s="118">
        <f>IFERROR(PERCENTILE(OFFSET(B1057,1-364,0,364,1),$C$11),"")</f>
        <v/>
      </c>
      <c r="E1057" s="122">
        <f>_xlfn.LET(_xlpm.initState,IF(OR(B1057="",C1057=""),"",IF(OR(特征计算_周度!B1040&gt;$B$15,特征计算_周度!C1040&gt;$B$15,特征计算_周度!G1040&gt;$B$15,特征计算_周度!E1040&gt;$B$15,特征计算_周度!F1040&gt;$B$15),$A$12,IFERROR(IF(B1057&lt;PERCENTILE(OFFSET(B1057,1-364,0,364,1),$C$7),$A$7,IF(B1057&lt;PERCENTILE(OFFSET(B1057,1-364,0,364,1),$C$8),$A$8,IF(B1057&lt;PERCENTILE(OFFSET(B1057,1-364,0,364,1),$C$9),$A$9,IF(B1057&lt;PERCENTILE(OFFSET(B1057,1-364,0,364,1),$C$10),$A$10,IF(B1057&lt;PERCENTILE(OFFSET(B1057,1-364,0,364,1),$C$11),$A$11,$A$12))))),""))),_xlpm.dev,原始数据_周度!G1040,_xlpm.minDev,MIN(OFFSET(原始数据_周度!G1040,1-$D$17,0,$D$17,1)),_xlpm.bounce,_xlpm.dev-_xlpm.minDev,_xlpm.oversold,AND(ISNUMBER(_xlpm.dev),ISNUMBER(_xlpm.minDev),_xlpm.minDev&lt;=$B$17,_xlpm.bounce&gt;=$F$17,OR(_xlpm.initState=$A$12,_xlpm.initState=$A$11,_xlpm.initState=$A$10)),_xlpm.pctOnly,IFERROR(IF(B1057&lt;PERCENTILE(OFFSET(B1057,1-364,0,364,1),$C$7),$A$7,IF(B1057&lt;PERCENTILE(OFFSET(B1057,1-364,0,364,1),$C$8),$A$8,IF(B1057&lt;PERCENTILE(OFFSET(B1057,1-364,0,364,1),$C$9),$A$9,IF(B1057&lt;PERCENTILE(OFFSET(B1057,1-364,0,364,1),$C$10),$A$10,IF(B1057&lt;PERCENTILE(OFFSET(B1057,1-364,0,364,1),$C$11),$A$11,$A$12))))),""),IF(_xlpm.initState="","",IF(_xlpm.oversold,_xlpm.pctOnly,_xlpm.initState)))</f>
        <v/>
      </c>
      <c r="F1057" s="119" t="n"/>
      <c r="G1057" s="120">
        <f>IF(OR(B1057="",C1057=""),"",IF(OR(特征计算_周度!B1040&gt;$B$15,特征计算_周度!C1040&gt;$B$15,特征计算_周度!G1040&gt;$B$15,特征计算_周度!E1040&gt;$B$15,特征计算_周度!F1040&gt;$B$15),IF(特征计算_周度!B1040&gt;$B$15,"VIX ","")&amp;IF(特征计算_周度!C1040&gt;$B$15,"HY ","")&amp;IF(特征计算_周度!G1040&gt;$B$15,"Sahm ","")&amp;IF(特征计算_周度!E1040&gt;$B$15,"趋势 ","")&amp;IF(特征计算_周度!F1040&gt;$B$15,"斜率",""),"—"))</f>
        <v/>
      </c>
      <c r="H1057" s="120">
        <f>IF(OR(B1057="",C1057=""),"",_xlfn.LET(_xlpm.dev,原始数据_周度!G1040,_xlpm.minDev,MIN(OFFSET(原始数据_周度!G1040,1-$D$17,0,$D$17,1)),_xlpm.bounce,_xlpm.dev-_xlpm.minDev,IF(AND(ISNUMBER(_xlpm.dev),ISNUMBER(_xlpm.minDev),_xlpm.minDev&lt;=$B$17,_xlpm.bounce&gt;=$F$17),"✅ 触发","—")))</f>
        <v/>
      </c>
      <c r="I1057" s="172">
        <f>IFERROR(IF(特征计算_周度!H1057&gt;$I$3,MIN($I$4,MAX(-$I$5,(特征计算_周度!H1057-$I$3)*$I$4)),0),"")</f>
        <v/>
      </c>
    </row>
    <row r="1058">
      <c r="A1058" s="117">
        <f>特征计算_周度!A1041</f>
        <v/>
      </c>
      <c r="B1058" s="171">
        <f>IFERROR($A$3*特征计算_周度!B1058+$B$3*特征计算_周度!C1058+$C$3*特征计算_周度!D1058+$D$3*特征计算_周度!E1058+$E$3*特征计算_周度!F1058+$F$3*特征计算_周度!H1058,"")</f>
        <v/>
      </c>
      <c r="C1058" s="118">
        <f>IFERROR(PERCENTILE(OFFSET(B1058,1-364,0,364,1),$C$7),"")</f>
        <v/>
      </c>
      <c r="D1058" s="118">
        <f>IFERROR(PERCENTILE(OFFSET(B1058,1-364,0,364,1),$C$11),"")</f>
        <v/>
      </c>
      <c r="E1058" s="122">
        <f>_xlfn.LET(_xlpm.initState,IF(OR(B1058="",C1058=""),"",IF(OR(特征计算_周度!B1041&gt;$B$15,特征计算_周度!C1041&gt;$B$15,特征计算_周度!G1041&gt;$B$15,特征计算_周度!E1041&gt;$B$15,特征计算_周度!F1041&gt;$B$15),$A$12,IFERROR(IF(B1058&lt;PERCENTILE(OFFSET(B1058,1-364,0,364,1),$C$7),$A$7,IF(B1058&lt;PERCENTILE(OFFSET(B1058,1-364,0,364,1),$C$8),$A$8,IF(B1058&lt;PERCENTILE(OFFSET(B1058,1-364,0,364,1),$C$9),$A$9,IF(B1058&lt;PERCENTILE(OFFSET(B1058,1-364,0,364,1),$C$10),$A$10,IF(B1058&lt;PERCENTILE(OFFSET(B1058,1-364,0,364,1),$C$11),$A$11,$A$12))))),""))),_xlpm.dev,原始数据_周度!G1041,_xlpm.minDev,MIN(OFFSET(原始数据_周度!G1041,1-$D$17,0,$D$17,1)),_xlpm.bounce,_xlpm.dev-_xlpm.minDev,_xlpm.oversold,AND(ISNUMBER(_xlpm.dev),ISNUMBER(_xlpm.minDev),_xlpm.minDev&lt;=$B$17,_xlpm.bounce&gt;=$F$17,OR(_xlpm.initState=$A$12,_xlpm.initState=$A$11,_xlpm.initState=$A$10)),_xlpm.pctOnly,IFERROR(IF(B1058&lt;PERCENTILE(OFFSET(B1058,1-364,0,364,1),$C$7),$A$7,IF(B1058&lt;PERCENTILE(OFFSET(B1058,1-364,0,364,1),$C$8),$A$8,IF(B1058&lt;PERCENTILE(OFFSET(B1058,1-364,0,364,1),$C$9),$A$9,IF(B1058&lt;PERCENTILE(OFFSET(B1058,1-364,0,364,1),$C$10),$A$10,IF(B1058&lt;PERCENTILE(OFFSET(B1058,1-364,0,364,1),$C$11),$A$11,$A$12))))),""),IF(_xlpm.initState="","",IF(_xlpm.oversold,_xlpm.pctOnly,_xlpm.initState)))</f>
        <v/>
      </c>
      <c r="F1058" s="119" t="n"/>
      <c r="G1058" s="120">
        <f>IF(OR(B1058="",C1058=""),"",IF(OR(特征计算_周度!B1041&gt;$B$15,特征计算_周度!C1041&gt;$B$15,特征计算_周度!G1041&gt;$B$15,特征计算_周度!E1041&gt;$B$15,特征计算_周度!F1041&gt;$B$15),IF(特征计算_周度!B1041&gt;$B$15,"VIX ","")&amp;IF(特征计算_周度!C1041&gt;$B$15,"HY ","")&amp;IF(特征计算_周度!G1041&gt;$B$15,"Sahm ","")&amp;IF(特征计算_周度!E1041&gt;$B$15,"趋势 ","")&amp;IF(特征计算_周度!F1041&gt;$B$15,"斜率",""),"—"))</f>
        <v/>
      </c>
      <c r="H1058" s="120">
        <f>IF(OR(B1058="",C1058=""),"",_xlfn.LET(_xlpm.dev,原始数据_周度!G1041,_xlpm.minDev,MIN(OFFSET(原始数据_周度!G1041,1-$D$17,0,$D$17,1)),_xlpm.bounce,_xlpm.dev-_xlpm.minDev,IF(AND(ISNUMBER(_xlpm.dev),ISNUMBER(_xlpm.minDev),_xlpm.minDev&lt;=$B$17,_xlpm.bounce&gt;=$F$17),"✅ 触发","—")))</f>
        <v/>
      </c>
      <c r="I1058" s="172">
        <f>IFERROR(IF(特征计算_周度!H1058&gt;$I$3,MIN($I$4,MAX(-$I$5,(特征计算_周度!H1058-$I$3)*$I$4)),0),"")</f>
        <v/>
      </c>
    </row>
    <row r="1059">
      <c r="A1059" s="117">
        <f>特征计算_周度!A1042</f>
        <v/>
      </c>
      <c r="B1059" s="171">
        <f>IFERROR($A$3*特征计算_周度!B1059+$B$3*特征计算_周度!C1059+$C$3*特征计算_周度!D1059+$D$3*特征计算_周度!E1059+$E$3*特征计算_周度!F1059+$F$3*特征计算_周度!H1059,"")</f>
        <v/>
      </c>
      <c r="C1059" s="118">
        <f>IFERROR(PERCENTILE(OFFSET(B1059,1-364,0,364,1),$C$7),"")</f>
        <v/>
      </c>
      <c r="D1059" s="118">
        <f>IFERROR(PERCENTILE(OFFSET(B1059,1-364,0,364,1),$C$11),"")</f>
        <v/>
      </c>
      <c r="E1059" s="122">
        <f>_xlfn.LET(_xlpm.initState,IF(OR(B1059="",C1059=""),"",IF(OR(特征计算_周度!B1042&gt;$B$15,特征计算_周度!C1042&gt;$B$15,特征计算_周度!G1042&gt;$B$15,特征计算_周度!E1042&gt;$B$15,特征计算_周度!F1042&gt;$B$15),$A$12,IFERROR(IF(B1059&lt;PERCENTILE(OFFSET(B1059,1-364,0,364,1),$C$7),$A$7,IF(B1059&lt;PERCENTILE(OFFSET(B1059,1-364,0,364,1),$C$8),$A$8,IF(B1059&lt;PERCENTILE(OFFSET(B1059,1-364,0,364,1),$C$9),$A$9,IF(B1059&lt;PERCENTILE(OFFSET(B1059,1-364,0,364,1),$C$10),$A$10,IF(B1059&lt;PERCENTILE(OFFSET(B1059,1-364,0,364,1),$C$11),$A$11,$A$12))))),""))),_xlpm.dev,原始数据_周度!G1042,_xlpm.minDev,MIN(OFFSET(原始数据_周度!G1042,1-$D$17,0,$D$17,1)),_xlpm.bounce,_xlpm.dev-_xlpm.minDev,_xlpm.oversold,AND(ISNUMBER(_xlpm.dev),ISNUMBER(_xlpm.minDev),_xlpm.minDev&lt;=$B$17,_xlpm.bounce&gt;=$F$17,OR(_xlpm.initState=$A$12,_xlpm.initState=$A$11,_xlpm.initState=$A$10)),_xlpm.pctOnly,IFERROR(IF(B1059&lt;PERCENTILE(OFFSET(B1059,1-364,0,364,1),$C$7),$A$7,IF(B1059&lt;PERCENTILE(OFFSET(B1059,1-364,0,364,1),$C$8),$A$8,IF(B1059&lt;PERCENTILE(OFFSET(B1059,1-364,0,364,1),$C$9),$A$9,IF(B1059&lt;PERCENTILE(OFFSET(B1059,1-364,0,364,1),$C$10),$A$10,IF(B1059&lt;PERCENTILE(OFFSET(B1059,1-364,0,364,1),$C$11),$A$11,$A$12))))),""),IF(_xlpm.initState="","",IF(_xlpm.oversold,_xlpm.pctOnly,_xlpm.initState)))</f>
        <v/>
      </c>
      <c r="F1059" s="119" t="n"/>
      <c r="G1059" s="120">
        <f>IF(OR(B1059="",C1059=""),"",IF(OR(特征计算_周度!B1042&gt;$B$15,特征计算_周度!C1042&gt;$B$15,特征计算_周度!G1042&gt;$B$15,特征计算_周度!E1042&gt;$B$15,特征计算_周度!F1042&gt;$B$15),IF(特征计算_周度!B1042&gt;$B$15,"VIX ","")&amp;IF(特征计算_周度!C1042&gt;$B$15,"HY ","")&amp;IF(特征计算_周度!G1042&gt;$B$15,"Sahm ","")&amp;IF(特征计算_周度!E1042&gt;$B$15,"趋势 ","")&amp;IF(特征计算_周度!F1042&gt;$B$15,"斜率",""),"—"))</f>
        <v/>
      </c>
      <c r="H1059" s="120">
        <f>IF(OR(B1059="",C1059=""),"",_xlfn.LET(_xlpm.dev,原始数据_周度!G1042,_xlpm.minDev,MIN(OFFSET(原始数据_周度!G1042,1-$D$17,0,$D$17,1)),_xlpm.bounce,_xlpm.dev-_xlpm.minDev,IF(AND(ISNUMBER(_xlpm.dev),ISNUMBER(_xlpm.minDev),_xlpm.minDev&lt;=$B$17,_xlpm.bounce&gt;=$F$17),"✅ 触发","—")))</f>
        <v/>
      </c>
      <c r="I1059" s="172">
        <f>IFERROR(IF(特征计算_周度!H1059&gt;$I$3,MIN($I$4,MAX(-$I$5,(特征计算_周度!H1059-$I$3)*$I$4)),0),"")</f>
        <v/>
      </c>
    </row>
    <row r="1060">
      <c r="A1060" s="117">
        <f>特征计算_周度!A1043</f>
        <v/>
      </c>
      <c r="B1060" s="171">
        <f>IFERROR($A$3*特征计算_周度!B1060+$B$3*特征计算_周度!C1060+$C$3*特征计算_周度!D1060+$D$3*特征计算_周度!E1060+$E$3*特征计算_周度!F1060+$F$3*特征计算_周度!H1060,"")</f>
        <v/>
      </c>
      <c r="C1060" s="118">
        <f>IFERROR(PERCENTILE(OFFSET(B1060,1-364,0,364,1),$C$7),"")</f>
        <v/>
      </c>
      <c r="D1060" s="118">
        <f>IFERROR(PERCENTILE(OFFSET(B1060,1-364,0,364,1),$C$11),"")</f>
        <v/>
      </c>
      <c r="E1060" s="122">
        <f>_xlfn.LET(_xlpm.initState,IF(OR(B1060="",C1060=""),"",IF(OR(特征计算_周度!B1043&gt;$B$15,特征计算_周度!C1043&gt;$B$15,特征计算_周度!G1043&gt;$B$15,特征计算_周度!E1043&gt;$B$15,特征计算_周度!F1043&gt;$B$15),$A$12,IFERROR(IF(B1060&lt;PERCENTILE(OFFSET(B1060,1-364,0,364,1),$C$7),$A$7,IF(B1060&lt;PERCENTILE(OFFSET(B1060,1-364,0,364,1),$C$8),$A$8,IF(B1060&lt;PERCENTILE(OFFSET(B1060,1-364,0,364,1),$C$9),$A$9,IF(B1060&lt;PERCENTILE(OFFSET(B1060,1-364,0,364,1),$C$10),$A$10,IF(B1060&lt;PERCENTILE(OFFSET(B1060,1-364,0,364,1),$C$11),$A$11,$A$12))))),""))),_xlpm.dev,原始数据_周度!G1043,_xlpm.minDev,MIN(OFFSET(原始数据_周度!G1043,1-$D$17,0,$D$17,1)),_xlpm.bounce,_xlpm.dev-_xlpm.minDev,_xlpm.oversold,AND(ISNUMBER(_xlpm.dev),ISNUMBER(_xlpm.minDev),_xlpm.minDev&lt;=$B$17,_xlpm.bounce&gt;=$F$17,OR(_xlpm.initState=$A$12,_xlpm.initState=$A$11,_xlpm.initState=$A$10)),_xlpm.pctOnly,IFERROR(IF(B1060&lt;PERCENTILE(OFFSET(B1060,1-364,0,364,1),$C$7),$A$7,IF(B1060&lt;PERCENTILE(OFFSET(B1060,1-364,0,364,1),$C$8),$A$8,IF(B1060&lt;PERCENTILE(OFFSET(B1060,1-364,0,364,1),$C$9),$A$9,IF(B1060&lt;PERCENTILE(OFFSET(B1060,1-364,0,364,1),$C$10),$A$10,IF(B1060&lt;PERCENTILE(OFFSET(B1060,1-364,0,364,1),$C$11),$A$11,$A$12))))),""),IF(_xlpm.initState="","",IF(_xlpm.oversold,_xlpm.pctOnly,_xlpm.initState)))</f>
        <v/>
      </c>
      <c r="F1060" s="119" t="n"/>
      <c r="G1060" s="120">
        <f>IF(OR(B1060="",C1060=""),"",IF(OR(特征计算_周度!B1043&gt;$B$15,特征计算_周度!C1043&gt;$B$15,特征计算_周度!G1043&gt;$B$15,特征计算_周度!E1043&gt;$B$15,特征计算_周度!F1043&gt;$B$15),IF(特征计算_周度!B1043&gt;$B$15,"VIX ","")&amp;IF(特征计算_周度!C1043&gt;$B$15,"HY ","")&amp;IF(特征计算_周度!G1043&gt;$B$15,"Sahm ","")&amp;IF(特征计算_周度!E1043&gt;$B$15,"趋势 ","")&amp;IF(特征计算_周度!F1043&gt;$B$15,"斜率",""),"—"))</f>
        <v/>
      </c>
      <c r="H1060" s="120">
        <f>IF(OR(B1060="",C1060=""),"",_xlfn.LET(_xlpm.dev,原始数据_周度!G1043,_xlpm.minDev,MIN(OFFSET(原始数据_周度!G1043,1-$D$17,0,$D$17,1)),_xlpm.bounce,_xlpm.dev-_xlpm.minDev,IF(AND(ISNUMBER(_xlpm.dev),ISNUMBER(_xlpm.minDev),_xlpm.minDev&lt;=$B$17,_xlpm.bounce&gt;=$F$17),"✅ 触发","—")))</f>
        <v/>
      </c>
      <c r="I1060" s="172">
        <f>IFERROR(IF(特征计算_周度!H1060&gt;$I$3,MIN($I$4,MAX(-$I$5,(特征计算_周度!H1060-$I$3)*$I$4)),0),"")</f>
        <v/>
      </c>
    </row>
    <row r="1061">
      <c r="A1061" s="117">
        <f>特征计算_周度!A1044</f>
        <v/>
      </c>
      <c r="B1061" s="171">
        <f>IFERROR($A$3*特征计算_周度!B1061+$B$3*特征计算_周度!C1061+$C$3*特征计算_周度!D1061+$D$3*特征计算_周度!E1061+$E$3*特征计算_周度!F1061+$F$3*特征计算_周度!H1061,"")</f>
        <v/>
      </c>
      <c r="C1061" s="118">
        <f>IFERROR(PERCENTILE(OFFSET(B1061,1-364,0,364,1),$C$7),"")</f>
        <v/>
      </c>
      <c r="D1061" s="118">
        <f>IFERROR(PERCENTILE(OFFSET(B1061,1-364,0,364,1),$C$11),"")</f>
        <v/>
      </c>
      <c r="E1061" s="122">
        <f>_xlfn.LET(_xlpm.initState,IF(OR(B1061="",C1061=""),"",IF(OR(特征计算_周度!B1044&gt;$B$15,特征计算_周度!C1044&gt;$B$15,特征计算_周度!G1044&gt;$B$15,特征计算_周度!E1044&gt;$B$15,特征计算_周度!F1044&gt;$B$15),$A$12,IFERROR(IF(B1061&lt;PERCENTILE(OFFSET(B1061,1-364,0,364,1),$C$7),$A$7,IF(B1061&lt;PERCENTILE(OFFSET(B1061,1-364,0,364,1),$C$8),$A$8,IF(B1061&lt;PERCENTILE(OFFSET(B1061,1-364,0,364,1),$C$9),$A$9,IF(B1061&lt;PERCENTILE(OFFSET(B1061,1-364,0,364,1),$C$10),$A$10,IF(B1061&lt;PERCENTILE(OFFSET(B1061,1-364,0,364,1),$C$11),$A$11,$A$12))))),""))),_xlpm.dev,原始数据_周度!G1044,_xlpm.minDev,MIN(OFFSET(原始数据_周度!G1044,1-$D$17,0,$D$17,1)),_xlpm.bounce,_xlpm.dev-_xlpm.minDev,_xlpm.oversold,AND(ISNUMBER(_xlpm.dev),ISNUMBER(_xlpm.minDev),_xlpm.minDev&lt;=$B$17,_xlpm.bounce&gt;=$F$17,OR(_xlpm.initState=$A$12,_xlpm.initState=$A$11,_xlpm.initState=$A$10)),_xlpm.pctOnly,IFERROR(IF(B1061&lt;PERCENTILE(OFFSET(B1061,1-364,0,364,1),$C$7),$A$7,IF(B1061&lt;PERCENTILE(OFFSET(B1061,1-364,0,364,1),$C$8),$A$8,IF(B1061&lt;PERCENTILE(OFFSET(B1061,1-364,0,364,1),$C$9),$A$9,IF(B1061&lt;PERCENTILE(OFFSET(B1061,1-364,0,364,1),$C$10),$A$10,IF(B1061&lt;PERCENTILE(OFFSET(B1061,1-364,0,364,1),$C$11),$A$11,$A$12))))),""),IF(_xlpm.initState="","",IF(_xlpm.oversold,_xlpm.pctOnly,_xlpm.initState)))</f>
        <v/>
      </c>
      <c r="F1061" s="119" t="n"/>
      <c r="G1061" s="120">
        <f>IF(OR(B1061="",C1061=""),"",IF(OR(特征计算_周度!B1044&gt;$B$15,特征计算_周度!C1044&gt;$B$15,特征计算_周度!G1044&gt;$B$15,特征计算_周度!E1044&gt;$B$15,特征计算_周度!F1044&gt;$B$15),IF(特征计算_周度!B1044&gt;$B$15,"VIX ","")&amp;IF(特征计算_周度!C1044&gt;$B$15,"HY ","")&amp;IF(特征计算_周度!G1044&gt;$B$15,"Sahm ","")&amp;IF(特征计算_周度!E1044&gt;$B$15,"趋势 ","")&amp;IF(特征计算_周度!F1044&gt;$B$15,"斜率",""),"—"))</f>
        <v/>
      </c>
      <c r="H1061" s="120">
        <f>IF(OR(B1061="",C1061=""),"",_xlfn.LET(_xlpm.dev,原始数据_周度!G1044,_xlpm.minDev,MIN(OFFSET(原始数据_周度!G1044,1-$D$17,0,$D$17,1)),_xlpm.bounce,_xlpm.dev-_xlpm.minDev,IF(AND(ISNUMBER(_xlpm.dev),ISNUMBER(_xlpm.minDev),_xlpm.minDev&lt;=$B$17,_xlpm.bounce&gt;=$F$17),"✅ 触发","—")))</f>
        <v/>
      </c>
      <c r="I1061" s="172">
        <f>IFERROR(IF(特征计算_周度!H1061&gt;$I$3,MIN($I$4,MAX(-$I$5,(特征计算_周度!H1061-$I$3)*$I$4)),0),"")</f>
        <v/>
      </c>
    </row>
    <row r="1062">
      <c r="A1062" s="117">
        <f>特征计算_周度!A1045</f>
        <v/>
      </c>
      <c r="B1062" s="171">
        <f>IFERROR($A$3*特征计算_周度!B1062+$B$3*特征计算_周度!C1062+$C$3*特征计算_周度!D1062+$D$3*特征计算_周度!E1062+$E$3*特征计算_周度!F1062+$F$3*特征计算_周度!H1062,"")</f>
        <v/>
      </c>
      <c r="C1062" s="118">
        <f>IFERROR(PERCENTILE(OFFSET(B1062,1-364,0,364,1),$C$7),"")</f>
        <v/>
      </c>
      <c r="D1062" s="118">
        <f>IFERROR(PERCENTILE(OFFSET(B1062,1-364,0,364,1),$C$11),"")</f>
        <v/>
      </c>
      <c r="E1062" s="122">
        <f>_xlfn.LET(_xlpm.initState,IF(OR(B1062="",C1062=""),"",IF(OR(特征计算_周度!B1045&gt;$B$15,特征计算_周度!C1045&gt;$B$15,特征计算_周度!G1045&gt;$B$15,特征计算_周度!E1045&gt;$B$15,特征计算_周度!F1045&gt;$B$15),$A$12,IFERROR(IF(B1062&lt;PERCENTILE(OFFSET(B1062,1-364,0,364,1),$C$7),$A$7,IF(B1062&lt;PERCENTILE(OFFSET(B1062,1-364,0,364,1),$C$8),$A$8,IF(B1062&lt;PERCENTILE(OFFSET(B1062,1-364,0,364,1),$C$9),$A$9,IF(B1062&lt;PERCENTILE(OFFSET(B1062,1-364,0,364,1),$C$10),$A$10,IF(B1062&lt;PERCENTILE(OFFSET(B1062,1-364,0,364,1),$C$11),$A$11,$A$12))))),""))),_xlpm.dev,原始数据_周度!G1045,_xlpm.minDev,MIN(OFFSET(原始数据_周度!G1045,1-$D$17,0,$D$17,1)),_xlpm.bounce,_xlpm.dev-_xlpm.minDev,_xlpm.oversold,AND(ISNUMBER(_xlpm.dev),ISNUMBER(_xlpm.minDev),_xlpm.minDev&lt;=$B$17,_xlpm.bounce&gt;=$F$17,OR(_xlpm.initState=$A$12,_xlpm.initState=$A$11,_xlpm.initState=$A$10)),_xlpm.pctOnly,IFERROR(IF(B1062&lt;PERCENTILE(OFFSET(B1062,1-364,0,364,1),$C$7),$A$7,IF(B1062&lt;PERCENTILE(OFFSET(B1062,1-364,0,364,1),$C$8),$A$8,IF(B1062&lt;PERCENTILE(OFFSET(B1062,1-364,0,364,1),$C$9),$A$9,IF(B1062&lt;PERCENTILE(OFFSET(B1062,1-364,0,364,1),$C$10),$A$10,IF(B1062&lt;PERCENTILE(OFFSET(B1062,1-364,0,364,1),$C$11),$A$11,$A$12))))),""),IF(_xlpm.initState="","",IF(_xlpm.oversold,_xlpm.pctOnly,_xlpm.initState)))</f>
        <v/>
      </c>
      <c r="F1062" s="119" t="n"/>
      <c r="G1062" s="120">
        <f>IF(OR(B1062="",C1062=""),"",IF(OR(特征计算_周度!B1045&gt;$B$15,特征计算_周度!C1045&gt;$B$15,特征计算_周度!G1045&gt;$B$15,特征计算_周度!E1045&gt;$B$15,特征计算_周度!F1045&gt;$B$15),IF(特征计算_周度!B1045&gt;$B$15,"VIX ","")&amp;IF(特征计算_周度!C1045&gt;$B$15,"HY ","")&amp;IF(特征计算_周度!G1045&gt;$B$15,"Sahm ","")&amp;IF(特征计算_周度!E1045&gt;$B$15,"趋势 ","")&amp;IF(特征计算_周度!F1045&gt;$B$15,"斜率",""),"—"))</f>
        <v/>
      </c>
      <c r="H1062" s="120">
        <f>IF(OR(B1062="",C1062=""),"",_xlfn.LET(_xlpm.dev,原始数据_周度!G1045,_xlpm.minDev,MIN(OFFSET(原始数据_周度!G1045,1-$D$17,0,$D$17,1)),_xlpm.bounce,_xlpm.dev-_xlpm.minDev,IF(AND(ISNUMBER(_xlpm.dev),ISNUMBER(_xlpm.minDev),_xlpm.minDev&lt;=$B$17,_xlpm.bounce&gt;=$F$17),"✅ 触发","—")))</f>
        <v/>
      </c>
      <c r="I1062" s="172">
        <f>IFERROR(IF(特征计算_周度!H1062&gt;$I$3,MIN($I$4,MAX(-$I$5,(特征计算_周度!H1062-$I$3)*$I$4)),0),"")</f>
        <v/>
      </c>
    </row>
    <row r="1063">
      <c r="A1063" s="117">
        <f>特征计算_周度!A1046</f>
        <v/>
      </c>
      <c r="B1063" s="171">
        <f>IFERROR($A$3*特征计算_周度!B1063+$B$3*特征计算_周度!C1063+$C$3*特征计算_周度!D1063+$D$3*特征计算_周度!E1063+$E$3*特征计算_周度!F1063+$F$3*特征计算_周度!H1063,"")</f>
        <v/>
      </c>
      <c r="C1063" s="118">
        <f>IFERROR(PERCENTILE(OFFSET(B1063,1-364,0,364,1),$C$7),"")</f>
        <v/>
      </c>
      <c r="D1063" s="118">
        <f>IFERROR(PERCENTILE(OFFSET(B1063,1-364,0,364,1),$C$11),"")</f>
        <v/>
      </c>
      <c r="E1063" s="122">
        <f>_xlfn.LET(_xlpm.initState,IF(OR(B1063="",C1063=""),"",IF(OR(特征计算_周度!B1046&gt;$B$15,特征计算_周度!C1046&gt;$B$15,特征计算_周度!G1046&gt;$B$15,特征计算_周度!E1046&gt;$B$15,特征计算_周度!F1046&gt;$B$15),$A$12,IFERROR(IF(B1063&lt;PERCENTILE(OFFSET(B1063,1-364,0,364,1),$C$7),$A$7,IF(B1063&lt;PERCENTILE(OFFSET(B1063,1-364,0,364,1),$C$8),$A$8,IF(B1063&lt;PERCENTILE(OFFSET(B1063,1-364,0,364,1),$C$9),$A$9,IF(B1063&lt;PERCENTILE(OFFSET(B1063,1-364,0,364,1),$C$10),$A$10,IF(B1063&lt;PERCENTILE(OFFSET(B1063,1-364,0,364,1),$C$11),$A$11,$A$12))))),""))),_xlpm.dev,原始数据_周度!G1046,_xlpm.minDev,MIN(OFFSET(原始数据_周度!G1046,1-$D$17,0,$D$17,1)),_xlpm.bounce,_xlpm.dev-_xlpm.minDev,_xlpm.oversold,AND(ISNUMBER(_xlpm.dev),ISNUMBER(_xlpm.minDev),_xlpm.minDev&lt;=$B$17,_xlpm.bounce&gt;=$F$17,OR(_xlpm.initState=$A$12,_xlpm.initState=$A$11,_xlpm.initState=$A$10)),_xlpm.pctOnly,IFERROR(IF(B1063&lt;PERCENTILE(OFFSET(B1063,1-364,0,364,1),$C$7),$A$7,IF(B1063&lt;PERCENTILE(OFFSET(B1063,1-364,0,364,1),$C$8),$A$8,IF(B1063&lt;PERCENTILE(OFFSET(B1063,1-364,0,364,1),$C$9),$A$9,IF(B1063&lt;PERCENTILE(OFFSET(B1063,1-364,0,364,1),$C$10),$A$10,IF(B1063&lt;PERCENTILE(OFFSET(B1063,1-364,0,364,1),$C$11),$A$11,$A$12))))),""),IF(_xlpm.initState="","",IF(_xlpm.oversold,_xlpm.pctOnly,_xlpm.initState)))</f>
        <v/>
      </c>
      <c r="F1063" s="119" t="n"/>
      <c r="G1063" s="120">
        <f>IF(OR(B1063="",C1063=""),"",IF(OR(特征计算_周度!B1046&gt;$B$15,特征计算_周度!C1046&gt;$B$15,特征计算_周度!G1046&gt;$B$15,特征计算_周度!E1046&gt;$B$15,特征计算_周度!F1046&gt;$B$15),IF(特征计算_周度!B1046&gt;$B$15,"VIX ","")&amp;IF(特征计算_周度!C1046&gt;$B$15,"HY ","")&amp;IF(特征计算_周度!G1046&gt;$B$15,"Sahm ","")&amp;IF(特征计算_周度!E1046&gt;$B$15,"趋势 ","")&amp;IF(特征计算_周度!F1046&gt;$B$15,"斜率",""),"—"))</f>
        <v/>
      </c>
      <c r="H1063" s="120">
        <f>IF(OR(B1063="",C1063=""),"",_xlfn.LET(_xlpm.dev,原始数据_周度!G1046,_xlpm.minDev,MIN(OFFSET(原始数据_周度!G1046,1-$D$17,0,$D$17,1)),_xlpm.bounce,_xlpm.dev-_xlpm.minDev,IF(AND(ISNUMBER(_xlpm.dev),ISNUMBER(_xlpm.minDev),_xlpm.minDev&lt;=$B$17,_xlpm.bounce&gt;=$F$17),"✅ 触发","—")))</f>
        <v/>
      </c>
      <c r="I1063" s="172">
        <f>IFERROR(IF(特征计算_周度!H1063&gt;$I$3,MIN($I$4,MAX(-$I$5,(特征计算_周度!H1063-$I$3)*$I$4)),0),"")</f>
        <v/>
      </c>
    </row>
    <row r="1064">
      <c r="A1064" s="117">
        <f>特征计算_周度!A1047</f>
        <v/>
      </c>
      <c r="B1064" s="171">
        <f>IFERROR($A$3*特征计算_周度!B1064+$B$3*特征计算_周度!C1064+$C$3*特征计算_周度!D1064+$D$3*特征计算_周度!E1064+$E$3*特征计算_周度!F1064+$F$3*特征计算_周度!H1064,"")</f>
        <v/>
      </c>
      <c r="C1064" s="118">
        <f>IFERROR(PERCENTILE(OFFSET(B1064,1-364,0,364,1),$C$7),"")</f>
        <v/>
      </c>
      <c r="D1064" s="118">
        <f>IFERROR(PERCENTILE(OFFSET(B1064,1-364,0,364,1),$C$11),"")</f>
        <v/>
      </c>
      <c r="E1064" s="122">
        <f>_xlfn.LET(_xlpm.initState,IF(OR(B1064="",C1064=""),"",IF(OR(特征计算_周度!B1047&gt;$B$15,特征计算_周度!C1047&gt;$B$15,特征计算_周度!G1047&gt;$B$15,特征计算_周度!E1047&gt;$B$15,特征计算_周度!F1047&gt;$B$15),$A$12,IFERROR(IF(B1064&lt;PERCENTILE(OFFSET(B1064,1-364,0,364,1),$C$7),$A$7,IF(B1064&lt;PERCENTILE(OFFSET(B1064,1-364,0,364,1),$C$8),$A$8,IF(B1064&lt;PERCENTILE(OFFSET(B1064,1-364,0,364,1),$C$9),$A$9,IF(B1064&lt;PERCENTILE(OFFSET(B1064,1-364,0,364,1),$C$10),$A$10,IF(B1064&lt;PERCENTILE(OFFSET(B1064,1-364,0,364,1),$C$11),$A$11,$A$12))))),""))),_xlpm.dev,原始数据_周度!G1047,_xlpm.minDev,MIN(OFFSET(原始数据_周度!G1047,1-$D$17,0,$D$17,1)),_xlpm.bounce,_xlpm.dev-_xlpm.minDev,_xlpm.oversold,AND(ISNUMBER(_xlpm.dev),ISNUMBER(_xlpm.minDev),_xlpm.minDev&lt;=$B$17,_xlpm.bounce&gt;=$F$17,OR(_xlpm.initState=$A$12,_xlpm.initState=$A$11,_xlpm.initState=$A$10)),_xlpm.pctOnly,IFERROR(IF(B1064&lt;PERCENTILE(OFFSET(B1064,1-364,0,364,1),$C$7),$A$7,IF(B1064&lt;PERCENTILE(OFFSET(B1064,1-364,0,364,1),$C$8),$A$8,IF(B1064&lt;PERCENTILE(OFFSET(B1064,1-364,0,364,1),$C$9),$A$9,IF(B1064&lt;PERCENTILE(OFFSET(B1064,1-364,0,364,1),$C$10),$A$10,IF(B1064&lt;PERCENTILE(OFFSET(B1064,1-364,0,364,1),$C$11),$A$11,$A$12))))),""),IF(_xlpm.initState="","",IF(_xlpm.oversold,_xlpm.pctOnly,_xlpm.initState)))</f>
        <v/>
      </c>
      <c r="F1064" s="119" t="n"/>
      <c r="G1064" s="120">
        <f>IF(OR(B1064="",C1064=""),"",IF(OR(特征计算_周度!B1047&gt;$B$15,特征计算_周度!C1047&gt;$B$15,特征计算_周度!G1047&gt;$B$15,特征计算_周度!E1047&gt;$B$15,特征计算_周度!F1047&gt;$B$15),IF(特征计算_周度!B1047&gt;$B$15,"VIX ","")&amp;IF(特征计算_周度!C1047&gt;$B$15,"HY ","")&amp;IF(特征计算_周度!G1047&gt;$B$15,"Sahm ","")&amp;IF(特征计算_周度!E1047&gt;$B$15,"趋势 ","")&amp;IF(特征计算_周度!F1047&gt;$B$15,"斜率",""),"—"))</f>
        <v/>
      </c>
      <c r="H1064" s="120">
        <f>IF(OR(B1064="",C1064=""),"",_xlfn.LET(_xlpm.dev,原始数据_周度!G1047,_xlpm.minDev,MIN(OFFSET(原始数据_周度!G1047,1-$D$17,0,$D$17,1)),_xlpm.bounce,_xlpm.dev-_xlpm.minDev,IF(AND(ISNUMBER(_xlpm.dev),ISNUMBER(_xlpm.minDev),_xlpm.minDev&lt;=$B$17,_xlpm.bounce&gt;=$F$17),"✅ 触发","—")))</f>
        <v/>
      </c>
      <c r="I1064" s="172">
        <f>IFERROR(IF(特征计算_周度!H1064&gt;$I$3,MIN($I$4,MAX(-$I$5,(特征计算_周度!H1064-$I$3)*$I$4)),0),"")</f>
        <v/>
      </c>
    </row>
    <row r="1065">
      <c r="A1065" s="117">
        <f>特征计算_周度!A1048</f>
        <v/>
      </c>
      <c r="B1065" s="171">
        <f>IFERROR($A$3*特征计算_周度!B1065+$B$3*特征计算_周度!C1065+$C$3*特征计算_周度!D1065+$D$3*特征计算_周度!E1065+$E$3*特征计算_周度!F1065+$F$3*特征计算_周度!H1065,"")</f>
        <v/>
      </c>
      <c r="C1065" s="118">
        <f>IFERROR(PERCENTILE(OFFSET(B1065,1-364,0,364,1),$C$7),"")</f>
        <v/>
      </c>
      <c r="D1065" s="118">
        <f>IFERROR(PERCENTILE(OFFSET(B1065,1-364,0,364,1),$C$11),"")</f>
        <v/>
      </c>
      <c r="E1065" s="122">
        <f>_xlfn.LET(_xlpm.initState,IF(OR(B1065="",C1065=""),"",IF(OR(特征计算_周度!B1048&gt;$B$15,特征计算_周度!C1048&gt;$B$15,特征计算_周度!G1048&gt;$B$15,特征计算_周度!E1048&gt;$B$15,特征计算_周度!F1048&gt;$B$15),$A$12,IFERROR(IF(B1065&lt;PERCENTILE(OFFSET(B1065,1-364,0,364,1),$C$7),$A$7,IF(B1065&lt;PERCENTILE(OFFSET(B1065,1-364,0,364,1),$C$8),$A$8,IF(B1065&lt;PERCENTILE(OFFSET(B1065,1-364,0,364,1),$C$9),$A$9,IF(B1065&lt;PERCENTILE(OFFSET(B1065,1-364,0,364,1),$C$10),$A$10,IF(B1065&lt;PERCENTILE(OFFSET(B1065,1-364,0,364,1),$C$11),$A$11,$A$12))))),""))),_xlpm.dev,原始数据_周度!G1048,_xlpm.minDev,MIN(OFFSET(原始数据_周度!G1048,1-$D$17,0,$D$17,1)),_xlpm.bounce,_xlpm.dev-_xlpm.minDev,_xlpm.oversold,AND(ISNUMBER(_xlpm.dev),ISNUMBER(_xlpm.minDev),_xlpm.minDev&lt;=$B$17,_xlpm.bounce&gt;=$F$17,OR(_xlpm.initState=$A$12,_xlpm.initState=$A$11,_xlpm.initState=$A$10)),_xlpm.pctOnly,IFERROR(IF(B1065&lt;PERCENTILE(OFFSET(B1065,1-364,0,364,1),$C$7),$A$7,IF(B1065&lt;PERCENTILE(OFFSET(B1065,1-364,0,364,1),$C$8),$A$8,IF(B1065&lt;PERCENTILE(OFFSET(B1065,1-364,0,364,1),$C$9),$A$9,IF(B1065&lt;PERCENTILE(OFFSET(B1065,1-364,0,364,1),$C$10),$A$10,IF(B1065&lt;PERCENTILE(OFFSET(B1065,1-364,0,364,1),$C$11),$A$11,$A$12))))),""),IF(_xlpm.initState="","",IF(_xlpm.oversold,_xlpm.pctOnly,_xlpm.initState)))</f>
        <v/>
      </c>
      <c r="F1065" s="119" t="n"/>
      <c r="G1065" s="120">
        <f>IF(OR(B1065="",C1065=""),"",IF(OR(特征计算_周度!B1048&gt;$B$15,特征计算_周度!C1048&gt;$B$15,特征计算_周度!G1048&gt;$B$15,特征计算_周度!E1048&gt;$B$15,特征计算_周度!F1048&gt;$B$15),IF(特征计算_周度!B1048&gt;$B$15,"VIX ","")&amp;IF(特征计算_周度!C1048&gt;$B$15,"HY ","")&amp;IF(特征计算_周度!G1048&gt;$B$15,"Sahm ","")&amp;IF(特征计算_周度!E1048&gt;$B$15,"趋势 ","")&amp;IF(特征计算_周度!F1048&gt;$B$15,"斜率",""),"—"))</f>
        <v/>
      </c>
      <c r="H1065" s="120">
        <f>IF(OR(B1065="",C1065=""),"",_xlfn.LET(_xlpm.dev,原始数据_周度!G1048,_xlpm.minDev,MIN(OFFSET(原始数据_周度!G1048,1-$D$17,0,$D$17,1)),_xlpm.bounce,_xlpm.dev-_xlpm.minDev,IF(AND(ISNUMBER(_xlpm.dev),ISNUMBER(_xlpm.minDev),_xlpm.minDev&lt;=$B$17,_xlpm.bounce&gt;=$F$17),"✅ 触发","—")))</f>
        <v/>
      </c>
      <c r="I1065" s="172">
        <f>IFERROR(IF(特征计算_周度!H1065&gt;$I$3,MIN($I$4,MAX(-$I$5,(特征计算_周度!H1065-$I$3)*$I$4)),0),"")</f>
        <v/>
      </c>
    </row>
    <row r="1066">
      <c r="A1066" s="117">
        <f>特征计算_周度!A1049</f>
        <v/>
      </c>
      <c r="B1066" s="171">
        <f>IFERROR($A$3*特征计算_周度!B1066+$B$3*特征计算_周度!C1066+$C$3*特征计算_周度!D1066+$D$3*特征计算_周度!E1066+$E$3*特征计算_周度!F1066+$F$3*特征计算_周度!H1066,"")</f>
        <v/>
      </c>
      <c r="C1066" s="118">
        <f>IFERROR(PERCENTILE(OFFSET(B1066,1-364,0,364,1),$C$7),"")</f>
        <v/>
      </c>
      <c r="D1066" s="118">
        <f>IFERROR(PERCENTILE(OFFSET(B1066,1-364,0,364,1),$C$11),"")</f>
        <v/>
      </c>
      <c r="E1066" s="122">
        <f>_xlfn.LET(_xlpm.initState,IF(OR(B1066="",C1066=""),"",IF(OR(特征计算_周度!B1049&gt;$B$15,特征计算_周度!C1049&gt;$B$15,特征计算_周度!G1049&gt;$B$15,特征计算_周度!E1049&gt;$B$15,特征计算_周度!F1049&gt;$B$15),$A$12,IFERROR(IF(B1066&lt;PERCENTILE(OFFSET(B1066,1-364,0,364,1),$C$7),$A$7,IF(B1066&lt;PERCENTILE(OFFSET(B1066,1-364,0,364,1),$C$8),$A$8,IF(B1066&lt;PERCENTILE(OFFSET(B1066,1-364,0,364,1),$C$9),$A$9,IF(B1066&lt;PERCENTILE(OFFSET(B1066,1-364,0,364,1),$C$10),$A$10,IF(B1066&lt;PERCENTILE(OFFSET(B1066,1-364,0,364,1),$C$11),$A$11,$A$12))))),""))),_xlpm.dev,原始数据_周度!G1049,_xlpm.minDev,MIN(OFFSET(原始数据_周度!G1049,1-$D$17,0,$D$17,1)),_xlpm.bounce,_xlpm.dev-_xlpm.minDev,_xlpm.oversold,AND(ISNUMBER(_xlpm.dev),ISNUMBER(_xlpm.minDev),_xlpm.minDev&lt;=$B$17,_xlpm.bounce&gt;=$F$17,OR(_xlpm.initState=$A$12,_xlpm.initState=$A$11,_xlpm.initState=$A$10)),_xlpm.pctOnly,IFERROR(IF(B1066&lt;PERCENTILE(OFFSET(B1066,1-364,0,364,1),$C$7),$A$7,IF(B1066&lt;PERCENTILE(OFFSET(B1066,1-364,0,364,1),$C$8),$A$8,IF(B1066&lt;PERCENTILE(OFFSET(B1066,1-364,0,364,1),$C$9),$A$9,IF(B1066&lt;PERCENTILE(OFFSET(B1066,1-364,0,364,1),$C$10),$A$10,IF(B1066&lt;PERCENTILE(OFFSET(B1066,1-364,0,364,1),$C$11),$A$11,$A$12))))),""),IF(_xlpm.initState="","",IF(_xlpm.oversold,_xlpm.pctOnly,_xlpm.initState)))</f>
        <v/>
      </c>
      <c r="F1066" s="119" t="n"/>
      <c r="G1066" s="120">
        <f>IF(OR(B1066="",C1066=""),"",IF(OR(特征计算_周度!B1049&gt;$B$15,特征计算_周度!C1049&gt;$B$15,特征计算_周度!G1049&gt;$B$15,特征计算_周度!E1049&gt;$B$15,特征计算_周度!F1049&gt;$B$15),IF(特征计算_周度!B1049&gt;$B$15,"VIX ","")&amp;IF(特征计算_周度!C1049&gt;$B$15,"HY ","")&amp;IF(特征计算_周度!G1049&gt;$B$15,"Sahm ","")&amp;IF(特征计算_周度!E1049&gt;$B$15,"趋势 ","")&amp;IF(特征计算_周度!F1049&gt;$B$15,"斜率",""),"—"))</f>
        <v/>
      </c>
      <c r="H1066" s="120">
        <f>IF(OR(B1066="",C1066=""),"",_xlfn.LET(_xlpm.dev,原始数据_周度!G1049,_xlpm.minDev,MIN(OFFSET(原始数据_周度!G1049,1-$D$17,0,$D$17,1)),_xlpm.bounce,_xlpm.dev-_xlpm.minDev,IF(AND(ISNUMBER(_xlpm.dev),ISNUMBER(_xlpm.minDev),_xlpm.minDev&lt;=$B$17,_xlpm.bounce&gt;=$F$17),"✅ 触发","—")))</f>
        <v/>
      </c>
      <c r="I1066" s="172">
        <f>IFERROR(IF(特征计算_周度!H1066&gt;$I$3,MIN($I$4,MAX(-$I$5,(特征计算_周度!H1066-$I$3)*$I$4)),0),"")</f>
        <v/>
      </c>
    </row>
    <row r="1067">
      <c r="A1067" s="117">
        <f>特征计算_周度!A1050</f>
        <v/>
      </c>
      <c r="B1067" s="171">
        <f>IFERROR($A$3*特征计算_周度!B1067+$B$3*特征计算_周度!C1067+$C$3*特征计算_周度!D1067+$D$3*特征计算_周度!E1067+$E$3*特征计算_周度!F1067+$F$3*特征计算_周度!H1067,"")</f>
        <v/>
      </c>
      <c r="C1067" s="118">
        <f>IFERROR(PERCENTILE(OFFSET(B1067,1-364,0,364,1),$C$7),"")</f>
        <v/>
      </c>
      <c r="D1067" s="118">
        <f>IFERROR(PERCENTILE(OFFSET(B1067,1-364,0,364,1),$C$11),"")</f>
        <v/>
      </c>
      <c r="E1067" s="122">
        <f>_xlfn.LET(_xlpm.initState,IF(OR(B1067="",C1067=""),"",IF(OR(特征计算_周度!B1050&gt;$B$15,特征计算_周度!C1050&gt;$B$15,特征计算_周度!G1050&gt;$B$15,特征计算_周度!E1050&gt;$B$15,特征计算_周度!F1050&gt;$B$15),$A$12,IFERROR(IF(B1067&lt;PERCENTILE(OFFSET(B1067,1-364,0,364,1),$C$7),$A$7,IF(B1067&lt;PERCENTILE(OFFSET(B1067,1-364,0,364,1),$C$8),$A$8,IF(B1067&lt;PERCENTILE(OFFSET(B1067,1-364,0,364,1),$C$9),$A$9,IF(B1067&lt;PERCENTILE(OFFSET(B1067,1-364,0,364,1),$C$10),$A$10,IF(B1067&lt;PERCENTILE(OFFSET(B1067,1-364,0,364,1),$C$11),$A$11,$A$12))))),""))),_xlpm.dev,原始数据_周度!G1050,_xlpm.minDev,MIN(OFFSET(原始数据_周度!G1050,1-$D$17,0,$D$17,1)),_xlpm.bounce,_xlpm.dev-_xlpm.minDev,_xlpm.oversold,AND(ISNUMBER(_xlpm.dev),ISNUMBER(_xlpm.minDev),_xlpm.minDev&lt;=$B$17,_xlpm.bounce&gt;=$F$17,OR(_xlpm.initState=$A$12,_xlpm.initState=$A$11,_xlpm.initState=$A$10)),_xlpm.pctOnly,IFERROR(IF(B1067&lt;PERCENTILE(OFFSET(B1067,1-364,0,364,1),$C$7),$A$7,IF(B1067&lt;PERCENTILE(OFFSET(B1067,1-364,0,364,1),$C$8),$A$8,IF(B1067&lt;PERCENTILE(OFFSET(B1067,1-364,0,364,1),$C$9),$A$9,IF(B1067&lt;PERCENTILE(OFFSET(B1067,1-364,0,364,1),$C$10),$A$10,IF(B1067&lt;PERCENTILE(OFFSET(B1067,1-364,0,364,1),$C$11),$A$11,$A$12))))),""),IF(_xlpm.initState="","",IF(_xlpm.oversold,_xlpm.pctOnly,_xlpm.initState)))</f>
        <v/>
      </c>
      <c r="F1067" s="119" t="n"/>
      <c r="G1067" s="120">
        <f>IF(OR(B1067="",C1067=""),"",IF(OR(特征计算_周度!B1050&gt;$B$15,特征计算_周度!C1050&gt;$B$15,特征计算_周度!G1050&gt;$B$15,特征计算_周度!E1050&gt;$B$15,特征计算_周度!F1050&gt;$B$15),IF(特征计算_周度!B1050&gt;$B$15,"VIX ","")&amp;IF(特征计算_周度!C1050&gt;$B$15,"HY ","")&amp;IF(特征计算_周度!G1050&gt;$B$15,"Sahm ","")&amp;IF(特征计算_周度!E1050&gt;$B$15,"趋势 ","")&amp;IF(特征计算_周度!F1050&gt;$B$15,"斜率",""),"—"))</f>
        <v/>
      </c>
      <c r="H1067" s="120">
        <f>IF(OR(B1067="",C1067=""),"",_xlfn.LET(_xlpm.dev,原始数据_周度!G1050,_xlpm.minDev,MIN(OFFSET(原始数据_周度!G1050,1-$D$17,0,$D$17,1)),_xlpm.bounce,_xlpm.dev-_xlpm.minDev,IF(AND(ISNUMBER(_xlpm.dev),ISNUMBER(_xlpm.minDev),_xlpm.minDev&lt;=$B$17,_xlpm.bounce&gt;=$F$17),"✅ 触发","—")))</f>
        <v/>
      </c>
      <c r="I1067" s="172">
        <f>IFERROR(IF(特征计算_周度!H1067&gt;$I$3,MIN($I$4,MAX(-$I$5,(特征计算_周度!H1067-$I$3)*$I$4)),0),"")</f>
        <v/>
      </c>
    </row>
    <row r="1068">
      <c r="A1068" s="117">
        <f>特征计算_周度!A1051</f>
        <v/>
      </c>
      <c r="B1068" s="171">
        <f>IFERROR($A$3*特征计算_周度!B1068+$B$3*特征计算_周度!C1068+$C$3*特征计算_周度!D1068+$D$3*特征计算_周度!E1068+$E$3*特征计算_周度!F1068+$F$3*特征计算_周度!H1068,"")</f>
        <v/>
      </c>
      <c r="C1068" s="118">
        <f>IFERROR(PERCENTILE(OFFSET(B1068,1-364,0,364,1),$C$7),"")</f>
        <v/>
      </c>
      <c r="D1068" s="118">
        <f>IFERROR(PERCENTILE(OFFSET(B1068,1-364,0,364,1),$C$11),"")</f>
        <v/>
      </c>
      <c r="E1068" s="122">
        <f>_xlfn.LET(_xlpm.initState,IF(OR(B1068="",C1068=""),"",IF(OR(特征计算_周度!B1051&gt;$B$15,特征计算_周度!C1051&gt;$B$15,特征计算_周度!G1051&gt;$B$15,特征计算_周度!E1051&gt;$B$15,特征计算_周度!F1051&gt;$B$15),$A$12,IFERROR(IF(B1068&lt;PERCENTILE(OFFSET(B1068,1-364,0,364,1),$C$7),$A$7,IF(B1068&lt;PERCENTILE(OFFSET(B1068,1-364,0,364,1),$C$8),$A$8,IF(B1068&lt;PERCENTILE(OFFSET(B1068,1-364,0,364,1),$C$9),$A$9,IF(B1068&lt;PERCENTILE(OFFSET(B1068,1-364,0,364,1),$C$10),$A$10,IF(B1068&lt;PERCENTILE(OFFSET(B1068,1-364,0,364,1),$C$11),$A$11,$A$12))))),""))),_xlpm.dev,原始数据_周度!G1051,_xlpm.minDev,MIN(OFFSET(原始数据_周度!G1051,1-$D$17,0,$D$17,1)),_xlpm.bounce,_xlpm.dev-_xlpm.minDev,_xlpm.oversold,AND(ISNUMBER(_xlpm.dev),ISNUMBER(_xlpm.minDev),_xlpm.minDev&lt;=$B$17,_xlpm.bounce&gt;=$F$17,OR(_xlpm.initState=$A$12,_xlpm.initState=$A$11,_xlpm.initState=$A$10)),_xlpm.pctOnly,IFERROR(IF(B1068&lt;PERCENTILE(OFFSET(B1068,1-364,0,364,1),$C$7),$A$7,IF(B1068&lt;PERCENTILE(OFFSET(B1068,1-364,0,364,1),$C$8),$A$8,IF(B1068&lt;PERCENTILE(OFFSET(B1068,1-364,0,364,1),$C$9),$A$9,IF(B1068&lt;PERCENTILE(OFFSET(B1068,1-364,0,364,1),$C$10),$A$10,IF(B1068&lt;PERCENTILE(OFFSET(B1068,1-364,0,364,1),$C$11),$A$11,$A$12))))),""),IF(_xlpm.initState="","",IF(_xlpm.oversold,_xlpm.pctOnly,_xlpm.initState)))</f>
        <v/>
      </c>
      <c r="F1068" s="119" t="n"/>
      <c r="G1068" s="120">
        <f>IF(OR(B1068="",C1068=""),"",IF(OR(特征计算_周度!B1051&gt;$B$15,特征计算_周度!C1051&gt;$B$15,特征计算_周度!G1051&gt;$B$15,特征计算_周度!E1051&gt;$B$15,特征计算_周度!F1051&gt;$B$15),IF(特征计算_周度!B1051&gt;$B$15,"VIX ","")&amp;IF(特征计算_周度!C1051&gt;$B$15,"HY ","")&amp;IF(特征计算_周度!G1051&gt;$B$15,"Sahm ","")&amp;IF(特征计算_周度!E1051&gt;$B$15,"趋势 ","")&amp;IF(特征计算_周度!F1051&gt;$B$15,"斜率",""),"—"))</f>
        <v/>
      </c>
      <c r="H1068" s="120">
        <f>IF(OR(B1068="",C1068=""),"",_xlfn.LET(_xlpm.dev,原始数据_周度!G1051,_xlpm.minDev,MIN(OFFSET(原始数据_周度!G1051,1-$D$17,0,$D$17,1)),_xlpm.bounce,_xlpm.dev-_xlpm.minDev,IF(AND(ISNUMBER(_xlpm.dev),ISNUMBER(_xlpm.minDev),_xlpm.minDev&lt;=$B$17,_xlpm.bounce&gt;=$F$17),"✅ 触发","—")))</f>
        <v/>
      </c>
      <c r="I1068" s="172">
        <f>IFERROR(IF(特征计算_周度!H1068&gt;$I$3,MIN($I$4,MAX(-$I$5,(特征计算_周度!H1068-$I$3)*$I$4)),0),"")</f>
        <v/>
      </c>
    </row>
    <row r="1069">
      <c r="A1069" s="117">
        <f>特征计算_周度!A1052</f>
        <v/>
      </c>
      <c r="B1069" s="171">
        <f>IFERROR($A$3*特征计算_周度!B1069+$B$3*特征计算_周度!C1069+$C$3*特征计算_周度!D1069+$D$3*特征计算_周度!E1069+$E$3*特征计算_周度!F1069+$F$3*特征计算_周度!H1069,"")</f>
        <v/>
      </c>
      <c r="C1069" s="118">
        <f>IFERROR(PERCENTILE(OFFSET(B1069,1-364,0,364,1),$C$7),"")</f>
        <v/>
      </c>
      <c r="D1069" s="118">
        <f>IFERROR(PERCENTILE(OFFSET(B1069,1-364,0,364,1),$C$11),"")</f>
        <v/>
      </c>
      <c r="E1069" s="122">
        <f>_xlfn.LET(_xlpm.initState,IF(OR(B1069="",C1069=""),"",IF(OR(特征计算_周度!B1052&gt;$B$15,特征计算_周度!C1052&gt;$B$15,特征计算_周度!G1052&gt;$B$15,特征计算_周度!E1052&gt;$B$15,特征计算_周度!F1052&gt;$B$15),$A$12,IFERROR(IF(B1069&lt;PERCENTILE(OFFSET(B1069,1-364,0,364,1),$C$7),$A$7,IF(B1069&lt;PERCENTILE(OFFSET(B1069,1-364,0,364,1),$C$8),$A$8,IF(B1069&lt;PERCENTILE(OFFSET(B1069,1-364,0,364,1),$C$9),$A$9,IF(B1069&lt;PERCENTILE(OFFSET(B1069,1-364,0,364,1),$C$10),$A$10,IF(B1069&lt;PERCENTILE(OFFSET(B1069,1-364,0,364,1),$C$11),$A$11,$A$12))))),""))),_xlpm.dev,原始数据_周度!G1052,_xlpm.minDev,MIN(OFFSET(原始数据_周度!G1052,1-$D$17,0,$D$17,1)),_xlpm.bounce,_xlpm.dev-_xlpm.minDev,_xlpm.oversold,AND(ISNUMBER(_xlpm.dev),ISNUMBER(_xlpm.minDev),_xlpm.minDev&lt;=$B$17,_xlpm.bounce&gt;=$F$17,OR(_xlpm.initState=$A$12,_xlpm.initState=$A$11,_xlpm.initState=$A$10)),_xlpm.pctOnly,IFERROR(IF(B1069&lt;PERCENTILE(OFFSET(B1069,1-364,0,364,1),$C$7),$A$7,IF(B1069&lt;PERCENTILE(OFFSET(B1069,1-364,0,364,1),$C$8),$A$8,IF(B1069&lt;PERCENTILE(OFFSET(B1069,1-364,0,364,1),$C$9),$A$9,IF(B1069&lt;PERCENTILE(OFFSET(B1069,1-364,0,364,1),$C$10),$A$10,IF(B1069&lt;PERCENTILE(OFFSET(B1069,1-364,0,364,1),$C$11),$A$11,$A$12))))),""),IF(_xlpm.initState="","",IF(_xlpm.oversold,_xlpm.pctOnly,_xlpm.initState)))</f>
        <v/>
      </c>
      <c r="F1069" s="119" t="n"/>
      <c r="G1069" s="120">
        <f>IF(OR(B1069="",C1069=""),"",IF(OR(特征计算_周度!B1052&gt;$B$15,特征计算_周度!C1052&gt;$B$15,特征计算_周度!G1052&gt;$B$15,特征计算_周度!E1052&gt;$B$15,特征计算_周度!F1052&gt;$B$15),IF(特征计算_周度!B1052&gt;$B$15,"VIX ","")&amp;IF(特征计算_周度!C1052&gt;$B$15,"HY ","")&amp;IF(特征计算_周度!G1052&gt;$B$15,"Sahm ","")&amp;IF(特征计算_周度!E1052&gt;$B$15,"趋势 ","")&amp;IF(特征计算_周度!F1052&gt;$B$15,"斜率",""),"—"))</f>
        <v/>
      </c>
      <c r="H1069" s="120">
        <f>IF(OR(B1069="",C1069=""),"",_xlfn.LET(_xlpm.dev,原始数据_周度!G1052,_xlpm.minDev,MIN(OFFSET(原始数据_周度!G1052,1-$D$17,0,$D$17,1)),_xlpm.bounce,_xlpm.dev-_xlpm.minDev,IF(AND(ISNUMBER(_xlpm.dev),ISNUMBER(_xlpm.minDev),_xlpm.minDev&lt;=$B$17,_xlpm.bounce&gt;=$F$17),"✅ 触发","—")))</f>
        <v/>
      </c>
      <c r="I1069" s="172">
        <f>IFERROR(IF(特征计算_周度!H1069&gt;$I$3,MIN($I$4,MAX(-$I$5,(特征计算_周度!H1069-$I$3)*$I$4)),0),"")</f>
        <v/>
      </c>
    </row>
    <row r="1070">
      <c r="A1070" s="117">
        <f>特征计算_周度!A1053</f>
        <v/>
      </c>
      <c r="B1070" s="171">
        <f>IFERROR($A$3*特征计算_周度!B1070+$B$3*特征计算_周度!C1070+$C$3*特征计算_周度!D1070+$D$3*特征计算_周度!E1070+$E$3*特征计算_周度!F1070+$F$3*特征计算_周度!H1070,"")</f>
        <v/>
      </c>
      <c r="C1070" s="118">
        <f>IFERROR(PERCENTILE(OFFSET(B1070,1-364,0,364,1),$C$7),"")</f>
        <v/>
      </c>
      <c r="D1070" s="118">
        <f>IFERROR(PERCENTILE(OFFSET(B1070,1-364,0,364,1),$C$11),"")</f>
        <v/>
      </c>
      <c r="E1070" s="122">
        <f>_xlfn.LET(_xlpm.initState,IF(OR(B1070="",C1070=""),"",IF(OR(特征计算_周度!B1053&gt;$B$15,特征计算_周度!C1053&gt;$B$15,特征计算_周度!G1053&gt;$B$15,特征计算_周度!E1053&gt;$B$15,特征计算_周度!F1053&gt;$B$15),$A$12,IFERROR(IF(B1070&lt;PERCENTILE(OFFSET(B1070,1-364,0,364,1),$C$7),$A$7,IF(B1070&lt;PERCENTILE(OFFSET(B1070,1-364,0,364,1),$C$8),$A$8,IF(B1070&lt;PERCENTILE(OFFSET(B1070,1-364,0,364,1),$C$9),$A$9,IF(B1070&lt;PERCENTILE(OFFSET(B1070,1-364,0,364,1),$C$10),$A$10,IF(B1070&lt;PERCENTILE(OFFSET(B1070,1-364,0,364,1),$C$11),$A$11,$A$12))))),""))),_xlpm.dev,原始数据_周度!G1053,_xlpm.minDev,MIN(OFFSET(原始数据_周度!G1053,1-$D$17,0,$D$17,1)),_xlpm.bounce,_xlpm.dev-_xlpm.minDev,_xlpm.oversold,AND(ISNUMBER(_xlpm.dev),ISNUMBER(_xlpm.minDev),_xlpm.minDev&lt;=$B$17,_xlpm.bounce&gt;=$F$17,OR(_xlpm.initState=$A$12,_xlpm.initState=$A$11,_xlpm.initState=$A$10)),_xlpm.pctOnly,IFERROR(IF(B1070&lt;PERCENTILE(OFFSET(B1070,1-364,0,364,1),$C$7),$A$7,IF(B1070&lt;PERCENTILE(OFFSET(B1070,1-364,0,364,1),$C$8),$A$8,IF(B1070&lt;PERCENTILE(OFFSET(B1070,1-364,0,364,1),$C$9),$A$9,IF(B1070&lt;PERCENTILE(OFFSET(B1070,1-364,0,364,1),$C$10),$A$10,IF(B1070&lt;PERCENTILE(OFFSET(B1070,1-364,0,364,1),$C$11),$A$11,$A$12))))),""),IF(_xlpm.initState="","",IF(_xlpm.oversold,_xlpm.pctOnly,_xlpm.initState)))</f>
        <v/>
      </c>
      <c r="F1070" s="119" t="n"/>
      <c r="G1070" s="120">
        <f>IF(OR(B1070="",C1070=""),"",IF(OR(特征计算_周度!B1053&gt;$B$15,特征计算_周度!C1053&gt;$B$15,特征计算_周度!G1053&gt;$B$15,特征计算_周度!E1053&gt;$B$15,特征计算_周度!F1053&gt;$B$15),IF(特征计算_周度!B1053&gt;$B$15,"VIX ","")&amp;IF(特征计算_周度!C1053&gt;$B$15,"HY ","")&amp;IF(特征计算_周度!G1053&gt;$B$15,"Sahm ","")&amp;IF(特征计算_周度!E1053&gt;$B$15,"趋势 ","")&amp;IF(特征计算_周度!F1053&gt;$B$15,"斜率",""),"—"))</f>
        <v/>
      </c>
      <c r="H1070" s="120">
        <f>IF(OR(B1070="",C1070=""),"",_xlfn.LET(_xlpm.dev,原始数据_周度!G1053,_xlpm.minDev,MIN(OFFSET(原始数据_周度!G1053,1-$D$17,0,$D$17,1)),_xlpm.bounce,_xlpm.dev-_xlpm.minDev,IF(AND(ISNUMBER(_xlpm.dev),ISNUMBER(_xlpm.minDev),_xlpm.minDev&lt;=$B$17,_xlpm.bounce&gt;=$F$17),"✅ 触发","—")))</f>
        <v/>
      </c>
      <c r="I1070" s="172">
        <f>IFERROR(IF(特征计算_周度!H1070&gt;$I$3,MIN($I$4,MAX(-$I$5,(特征计算_周度!H1070-$I$3)*$I$4)),0),"")</f>
        <v/>
      </c>
    </row>
    <row r="1071">
      <c r="A1071" s="117">
        <f>特征计算_周度!A1054</f>
        <v/>
      </c>
      <c r="B1071" s="171">
        <f>IFERROR($A$3*特征计算_周度!B1071+$B$3*特征计算_周度!C1071+$C$3*特征计算_周度!D1071+$D$3*特征计算_周度!E1071+$E$3*特征计算_周度!F1071+$F$3*特征计算_周度!H1071,"")</f>
        <v/>
      </c>
      <c r="C1071" s="118">
        <f>IFERROR(PERCENTILE(OFFSET(B1071,1-364,0,364,1),$C$7),"")</f>
        <v/>
      </c>
      <c r="D1071" s="118">
        <f>IFERROR(PERCENTILE(OFFSET(B1071,1-364,0,364,1),$C$11),"")</f>
        <v/>
      </c>
      <c r="E1071" s="122">
        <f>_xlfn.LET(_xlpm.initState,IF(OR(B1071="",C1071=""),"",IF(OR(特征计算_周度!B1054&gt;$B$15,特征计算_周度!C1054&gt;$B$15,特征计算_周度!G1054&gt;$B$15,特征计算_周度!E1054&gt;$B$15,特征计算_周度!F1054&gt;$B$15),$A$12,IFERROR(IF(B1071&lt;PERCENTILE(OFFSET(B1071,1-364,0,364,1),$C$7),$A$7,IF(B1071&lt;PERCENTILE(OFFSET(B1071,1-364,0,364,1),$C$8),$A$8,IF(B1071&lt;PERCENTILE(OFFSET(B1071,1-364,0,364,1),$C$9),$A$9,IF(B1071&lt;PERCENTILE(OFFSET(B1071,1-364,0,364,1),$C$10),$A$10,IF(B1071&lt;PERCENTILE(OFFSET(B1071,1-364,0,364,1),$C$11),$A$11,$A$12))))),""))),_xlpm.dev,原始数据_周度!G1054,_xlpm.minDev,MIN(OFFSET(原始数据_周度!G1054,1-$D$17,0,$D$17,1)),_xlpm.bounce,_xlpm.dev-_xlpm.minDev,_xlpm.oversold,AND(ISNUMBER(_xlpm.dev),ISNUMBER(_xlpm.minDev),_xlpm.minDev&lt;=$B$17,_xlpm.bounce&gt;=$F$17,OR(_xlpm.initState=$A$12,_xlpm.initState=$A$11,_xlpm.initState=$A$10)),_xlpm.pctOnly,IFERROR(IF(B1071&lt;PERCENTILE(OFFSET(B1071,1-364,0,364,1),$C$7),$A$7,IF(B1071&lt;PERCENTILE(OFFSET(B1071,1-364,0,364,1),$C$8),$A$8,IF(B1071&lt;PERCENTILE(OFFSET(B1071,1-364,0,364,1),$C$9),$A$9,IF(B1071&lt;PERCENTILE(OFFSET(B1071,1-364,0,364,1),$C$10),$A$10,IF(B1071&lt;PERCENTILE(OFFSET(B1071,1-364,0,364,1),$C$11),$A$11,$A$12))))),""),IF(_xlpm.initState="","",IF(_xlpm.oversold,_xlpm.pctOnly,_xlpm.initState)))</f>
        <v/>
      </c>
      <c r="F1071" s="119" t="n"/>
      <c r="G1071" s="120">
        <f>IF(OR(B1071="",C1071=""),"",IF(OR(特征计算_周度!B1054&gt;$B$15,特征计算_周度!C1054&gt;$B$15,特征计算_周度!G1054&gt;$B$15,特征计算_周度!E1054&gt;$B$15,特征计算_周度!F1054&gt;$B$15),IF(特征计算_周度!B1054&gt;$B$15,"VIX ","")&amp;IF(特征计算_周度!C1054&gt;$B$15,"HY ","")&amp;IF(特征计算_周度!G1054&gt;$B$15,"Sahm ","")&amp;IF(特征计算_周度!E1054&gt;$B$15,"趋势 ","")&amp;IF(特征计算_周度!F1054&gt;$B$15,"斜率",""),"—"))</f>
        <v/>
      </c>
      <c r="H1071" s="120">
        <f>IF(OR(B1071="",C1071=""),"",_xlfn.LET(_xlpm.dev,原始数据_周度!G1054,_xlpm.minDev,MIN(OFFSET(原始数据_周度!G1054,1-$D$17,0,$D$17,1)),_xlpm.bounce,_xlpm.dev-_xlpm.minDev,IF(AND(ISNUMBER(_xlpm.dev),ISNUMBER(_xlpm.minDev),_xlpm.minDev&lt;=$B$17,_xlpm.bounce&gt;=$F$17),"✅ 触发","—")))</f>
        <v/>
      </c>
      <c r="I1071" s="172">
        <f>IFERROR(IF(特征计算_周度!H1071&gt;$I$3,MIN($I$4,MAX(-$I$5,(特征计算_周度!H1071-$I$3)*$I$4)),0),"")</f>
        <v/>
      </c>
    </row>
    <row r="1072">
      <c r="A1072" s="117">
        <f>特征计算_周度!A1055</f>
        <v/>
      </c>
      <c r="B1072" s="171">
        <f>IFERROR($A$3*特征计算_周度!B1072+$B$3*特征计算_周度!C1072+$C$3*特征计算_周度!D1072+$D$3*特征计算_周度!E1072+$E$3*特征计算_周度!F1072+$F$3*特征计算_周度!H1072,"")</f>
        <v/>
      </c>
      <c r="C1072" s="118">
        <f>IFERROR(PERCENTILE(OFFSET(B1072,1-364,0,364,1),$C$7),"")</f>
        <v/>
      </c>
      <c r="D1072" s="118">
        <f>IFERROR(PERCENTILE(OFFSET(B1072,1-364,0,364,1),$C$11),"")</f>
        <v/>
      </c>
      <c r="E1072" s="122">
        <f>_xlfn.LET(_xlpm.initState,IF(OR(B1072="",C1072=""),"",IF(OR(特征计算_周度!B1055&gt;$B$15,特征计算_周度!C1055&gt;$B$15,特征计算_周度!G1055&gt;$B$15,特征计算_周度!E1055&gt;$B$15,特征计算_周度!F1055&gt;$B$15),$A$12,IFERROR(IF(B1072&lt;PERCENTILE(OFFSET(B1072,1-364,0,364,1),$C$7),$A$7,IF(B1072&lt;PERCENTILE(OFFSET(B1072,1-364,0,364,1),$C$8),$A$8,IF(B1072&lt;PERCENTILE(OFFSET(B1072,1-364,0,364,1),$C$9),$A$9,IF(B1072&lt;PERCENTILE(OFFSET(B1072,1-364,0,364,1),$C$10),$A$10,IF(B1072&lt;PERCENTILE(OFFSET(B1072,1-364,0,364,1),$C$11),$A$11,$A$12))))),""))),_xlpm.dev,原始数据_周度!G1055,_xlpm.minDev,MIN(OFFSET(原始数据_周度!G1055,1-$D$17,0,$D$17,1)),_xlpm.bounce,_xlpm.dev-_xlpm.minDev,_xlpm.oversold,AND(ISNUMBER(_xlpm.dev),ISNUMBER(_xlpm.minDev),_xlpm.minDev&lt;=$B$17,_xlpm.bounce&gt;=$F$17,OR(_xlpm.initState=$A$12,_xlpm.initState=$A$11,_xlpm.initState=$A$10)),_xlpm.pctOnly,IFERROR(IF(B1072&lt;PERCENTILE(OFFSET(B1072,1-364,0,364,1),$C$7),$A$7,IF(B1072&lt;PERCENTILE(OFFSET(B1072,1-364,0,364,1),$C$8),$A$8,IF(B1072&lt;PERCENTILE(OFFSET(B1072,1-364,0,364,1),$C$9),$A$9,IF(B1072&lt;PERCENTILE(OFFSET(B1072,1-364,0,364,1),$C$10),$A$10,IF(B1072&lt;PERCENTILE(OFFSET(B1072,1-364,0,364,1),$C$11),$A$11,$A$12))))),""),IF(_xlpm.initState="","",IF(_xlpm.oversold,_xlpm.pctOnly,_xlpm.initState)))</f>
        <v/>
      </c>
      <c r="F1072" s="119" t="n"/>
      <c r="G1072" s="120">
        <f>IF(OR(B1072="",C1072=""),"",IF(OR(特征计算_周度!B1055&gt;$B$15,特征计算_周度!C1055&gt;$B$15,特征计算_周度!G1055&gt;$B$15,特征计算_周度!E1055&gt;$B$15,特征计算_周度!F1055&gt;$B$15),IF(特征计算_周度!B1055&gt;$B$15,"VIX ","")&amp;IF(特征计算_周度!C1055&gt;$B$15,"HY ","")&amp;IF(特征计算_周度!G1055&gt;$B$15,"Sahm ","")&amp;IF(特征计算_周度!E1055&gt;$B$15,"趋势 ","")&amp;IF(特征计算_周度!F1055&gt;$B$15,"斜率",""),"—"))</f>
        <v/>
      </c>
      <c r="H1072" s="120">
        <f>IF(OR(B1072="",C1072=""),"",_xlfn.LET(_xlpm.dev,原始数据_周度!G1055,_xlpm.minDev,MIN(OFFSET(原始数据_周度!G1055,1-$D$17,0,$D$17,1)),_xlpm.bounce,_xlpm.dev-_xlpm.minDev,IF(AND(ISNUMBER(_xlpm.dev),ISNUMBER(_xlpm.minDev),_xlpm.minDev&lt;=$B$17,_xlpm.bounce&gt;=$F$17),"✅ 触发","—")))</f>
        <v/>
      </c>
      <c r="I1072" s="172">
        <f>IFERROR(IF(特征计算_周度!H1072&gt;$I$3,MIN($I$4,MAX(-$I$5,(特征计算_周度!H1072-$I$3)*$I$4)),0),"")</f>
        <v/>
      </c>
    </row>
    <row r="1073">
      <c r="A1073" s="117">
        <f>特征计算_周度!A1056</f>
        <v/>
      </c>
      <c r="B1073" s="171">
        <f>IFERROR($A$3*特征计算_周度!B1073+$B$3*特征计算_周度!C1073+$C$3*特征计算_周度!D1073+$D$3*特征计算_周度!E1073+$E$3*特征计算_周度!F1073+$F$3*特征计算_周度!H1073,"")</f>
        <v/>
      </c>
      <c r="C1073" s="118">
        <f>IFERROR(PERCENTILE(OFFSET(B1073,1-364,0,364,1),$C$7),"")</f>
        <v/>
      </c>
      <c r="D1073" s="118">
        <f>IFERROR(PERCENTILE(OFFSET(B1073,1-364,0,364,1),$C$11),"")</f>
        <v/>
      </c>
      <c r="E1073" s="122">
        <f>_xlfn.LET(_xlpm.initState,IF(OR(B1073="",C1073=""),"",IF(OR(特征计算_周度!B1056&gt;$B$15,特征计算_周度!C1056&gt;$B$15,特征计算_周度!G1056&gt;$B$15,特征计算_周度!E1056&gt;$B$15,特征计算_周度!F1056&gt;$B$15),$A$12,IFERROR(IF(B1073&lt;PERCENTILE(OFFSET(B1073,1-364,0,364,1),$C$7),$A$7,IF(B1073&lt;PERCENTILE(OFFSET(B1073,1-364,0,364,1),$C$8),$A$8,IF(B1073&lt;PERCENTILE(OFFSET(B1073,1-364,0,364,1),$C$9),$A$9,IF(B1073&lt;PERCENTILE(OFFSET(B1073,1-364,0,364,1),$C$10),$A$10,IF(B1073&lt;PERCENTILE(OFFSET(B1073,1-364,0,364,1),$C$11),$A$11,$A$12))))),""))),_xlpm.dev,原始数据_周度!G1056,_xlpm.minDev,MIN(OFFSET(原始数据_周度!G1056,1-$D$17,0,$D$17,1)),_xlpm.bounce,_xlpm.dev-_xlpm.minDev,_xlpm.oversold,AND(ISNUMBER(_xlpm.dev),ISNUMBER(_xlpm.minDev),_xlpm.minDev&lt;=$B$17,_xlpm.bounce&gt;=$F$17,OR(_xlpm.initState=$A$12,_xlpm.initState=$A$11,_xlpm.initState=$A$10)),_xlpm.pctOnly,IFERROR(IF(B1073&lt;PERCENTILE(OFFSET(B1073,1-364,0,364,1),$C$7),$A$7,IF(B1073&lt;PERCENTILE(OFFSET(B1073,1-364,0,364,1),$C$8),$A$8,IF(B1073&lt;PERCENTILE(OFFSET(B1073,1-364,0,364,1),$C$9),$A$9,IF(B1073&lt;PERCENTILE(OFFSET(B1073,1-364,0,364,1),$C$10),$A$10,IF(B1073&lt;PERCENTILE(OFFSET(B1073,1-364,0,364,1),$C$11),$A$11,$A$12))))),""),IF(_xlpm.initState="","",IF(_xlpm.oversold,_xlpm.pctOnly,_xlpm.initState)))</f>
        <v/>
      </c>
      <c r="F1073" s="119" t="n"/>
      <c r="G1073" s="120">
        <f>IF(OR(B1073="",C1073=""),"",IF(OR(特征计算_周度!B1056&gt;$B$15,特征计算_周度!C1056&gt;$B$15,特征计算_周度!G1056&gt;$B$15,特征计算_周度!E1056&gt;$B$15,特征计算_周度!F1056&gt;$B$15),IF(特征计算_周度!B1056&gt;$B$15,"VIX ","")&amp;IF(特征计算_周度!C1056&gt;$B$15,"HY ","")&amp;IF(特征计算_周度!G1056&gt;$B$15,"Sahm ","")&amp;IF(特征计算_周度!E1056&gt;$B$15,"趋势 ","")&amp;IF(特征计算_周度!F1056&gt;$B$15,"斜率",""),"—"))</f>
        <v/>
      </c>
      <c r="H1073" s="120">
        <f>IF(OR(B1073="",C1073=""),"",_xlfn.LET(_xlpm.dev,原始数据_周度!G1056,_xlpm.minDev,MIN(OFFSET(原始数据_周度!G1056,1-$D$17,0,$D$17,1)),_xlpm.bounce,_xlpm.dev-_xlpm.minDev,IF(AND(ISNUMBER(_xlpm.dev),ISNUMBER(_xlpm.minDev),_xlpm.minDev&lt;=$B$17,_xlpm.bounce&gt;=$F$17),"✅ 触发","—")))</f>
        <v/>
      </c>
      <c r="I1073" s="172">
        <f>IFERROR(IF(特征计算_周度!H1073&gt;$I$3,MIN($I$4,MAX(-$I$5,(特征计算_周度!H1073-$I$3)*$I$4)),0),"")</f>
        <v/>
      </c>
    </row>
    <row r="1074">
      <c r="A1074" s="117">
        <f>特征计算_周度!A1057</f>
        <v/>
      </c>
      <c r="B1074" s="171">
        <f>IFERROR($A$3*特征计算_周度!B1074+$B$3*特征计算_周度!C1074+$C$3*特征计算_周度!D1074+$D$3*特征计算_周度!E1074+$E$3*特征计算_周度!F1074+$F$3*特征计算_周度!H1074,"")</f>
        <v/>
      </c>
      <c r="C1074" s="118">
        <f>IFERROR(PERCENTILE(OFFSET(B1074,1-364,0,364,1),$C$7),"")</f>
        <v/>
      </c>
      <c r="D1074" s="118">
        <f>IFERROR(PERCENTILE(OFFSET(B1074,1-364,0,364,1),$C$11),"")</f>
        <v/>
      </c>
      <c r="E1074" s="122">
        <f>_xlfn.LET(_xlpm.initState,IF(OR(B1074="",C1074=""),"",IF(OR(特征计算_周度!B1057&gt;$B$15,特征计算_周度!C1057&gt;$B$15,特征计算_周度!G1057&gt;$B$15,特征计算_周度!E1057&gt;$B$15,特征计算_周度!F1057&gt;$B$15),$A$12,IFERROR(IF(B1074&lt;PERCENTILE(OFFSET(B1074,1-364,0,364,1),$C$7),$A$7,IF(B1074&lt;PERCENTILE(OFFSET(B1074,1-364,0,364,1),$C$8),$A$8,IF(B1074&lt;PERCENTILE(OFFSET(B1074,1-364,0,364,1),$C$9),$A$9,IF(B1074&lt;PERCENTILE(OFFSET(B1074,1-364,0,364,1),$C$10),$A$10,IF(B1074&lt;PERCENTILE(OFFSET(B1074,1-364,0,364,1),$C$11),$A$11,$A$12))))),""))),_xlpm.dev,原始数据_周度!G1057,_xlpm.minDev,MIN(OFFSET(原始数据_周度!G1057,1-$D$17,0,$D$17,1)),_xlpm.bounce,_xlpm.dev-_xlpm.minDev,_xlpm.oversold,AND(ISNUMBER(_xlpm.dev),ISNUMBER(_xlpm.minDev),_xlpm.minDev&lt;=$B$17,_xlpm.bounce&gt;=$F$17,OR(_xlpm.initState=$A$12,_xlpm.initState=$A$11,_xlpm.initState=$A$10)),_xlpm.pctOnly,IFERROR(IF(B1074&lt;PERCENTILE(OFFSET(B1074,1-364,0,364,1),$C$7),$A$7,IF(B1074&lt;PERCENTILE(OFFSET(B1074,1-364,0,364,1),$C$8),$A$8,IF(B1074&lt;PERCENTILE(OFFSET(B1074,1-364,0,364,1),$C$9),$A$9,IF(B1074&lt;PERCENTILE(OFFSET(B1074,1-364,0,364,1),$C$10),$A$10,IF(B1074&lt;PERCENTILE(OFFSET(B1074,1-364,0,364,1),$C$11),$A$11,$A$12))))),""),IF(_xlpm.initState="","",IF(_xlpm.oversold,_xlpm.pctOnly,_xlpm.initState)))</f>
        <v/>
      </c>
      <c r="F1074" s="119" t="n"/>
      <c r="G1074" s="120">
        <f>IF(OR(B1074="",C1074=""),"",IF(OR(特征计算_周度!B1057&gt;$B$15,特征计算_周度!C1057&gt;$B$15,特征计算_周度!G1057&gt;$B$15,特征计算_周度!E1057&gt;$B$15,特征计算_周度!F1057&gt;$B$15),IF(特征计算_周度!B1057&gt;$B$15,"VIX ","")&amp;IF(特征计算_周度!C1057&gt;$B$15,"HY ","")&amp;IF(特征计算_周度!G1057&gt;$B$15,"Sahm ","")&amp;IF(特征计算_周度!E1057&gt;$B$15,"趋势 ","")&amp;IF(特征计算_周度!F1057&gt;$B$15,"斜率",""),"—"))</f>
        <v/>
      </c>
      <c r="H1074" s="120">
        <f>IF(OR(B1074="",C1074=""),"",_xlfn.LET(_xlpm.dev,原始数据_周度!G1057,_xlpm.minDev,MIN(OFFSET(原始数据_周度!G1057,1-$D$17,0,$D$17,1)),_xlpm.bounce,_xlpm.dev-_xlpm.minDev,IF(AND(ISNUMBER(_xlpm.dev),ISNUMBER(_xlpm.minDev),_xlpm.minDev&lt;=$B$17,_xlpm.bounce&gt;=$F$17),"✅ 触发","—")))</f>
        <v/>
      </c>
      <c r="I1074" s="172">
        <f>IFERROR(IF(特征计算_周度!H1074&gt;$I$3,MIN($I$4,MAX(-$I$5,(特征计算_周度!H1074-$I$3)*$I$4)),0),"")</f>
        <v/>
      </c>
    </row>
    <row r="1075">
      <c r="A1075" s="117">
        <f>特征计算_周度!A1058</f>
        <v/>
      </c>
      <c r="B1075" s="171">
        <f>IFERROR($A$3*特征计算_周度!B1075+$B$3*特征计算_周度!C1075+$C$3*特征计算_周度!D1075+$D$3*特征计算_周度!E1075+$E$3*特征计算_周度!F1075+$F$3*特征计算_周度!H1075,"")</f>
        <v/>
      </c>
      <c r="C1075" s="118">
        <f>IFERROR(PERCENTILE(OFFSET(B1075,1-364,0,364,1),$C$7),"")</f>
        <v/>
      </c>
      <c r="D1075" s="118">
        <f>IFERROR(PERCENTILE(OFFSET(B1075,1-364,0,364,1),$C$11),"")</f>
        <v/>
      </c>
      <c r="E1075" s="122">
        <f>_xlfn.LET(_xlpm.initState,IF(OR(B1075="",C1075=""),"",IF(OR(特征计算_周度!B1058&gt;$B$15,特征计算_周度!C1058&gt;$B$15,特征计算_周度!G1058&gt;$B$15,特征计算_周度!E1058&gt;$B$15,特征计算_周度!F1058&gt;$B$15),$A$12,IFERROR(IF(B1075&lt;PERCENTILE(OFFSET(B1075,1-364,0,364,1),$C$7),$A$7,IF(B1075&lt;PERCENTILE(OFFSET(B1075,1-364,0,364,1),$C$8),$A$8,IF(B1075&lt;PERCENTILE(OFFSET(B1075,1-364,0,364,1),$C$9),$A$9,IF(B1075&lt;PERCENTILE(OFFSET(B1075,1-364,0,364,1),$C$10),$A$10,IF(B1075&lt;PERCENTILE(OFFSET(B1075,1-364,0,364,1),$C$11),$A$11,$A$12))))),""))),_xlpm.dev,原始数据_周度!G1058,_xlpm.minDev,MIN(OFFSET(原始数据_周度!G1058,1-$D$17,0,$D$17,1)),_xlpm.bounce,_xlpm.dev-_xlpm.minDev,_xlpm.oversold,AND(ISNUMBER(_xlpm.dev),ISNUMBER(_xlpm.minDev),_xlpm.minDev&lt;=$B$17,_xlpm.bounce&gt;=$F$17,OR(_xlpm.initState=$A$12,_xlpm.initState=$A$11,_xlpm.initState=$A$10)),_xlpm.pctOnly,IFERROR(IF(B1075&lt;PERCENTILE(OFFSET(B1075,1-364,0,364,1),$C$7),$A$7,IF(B1075&lt;PERCENTILE(OFFSET(B1075,1-364,0,364,1),$C$8),$A$8,IF(B1075&lt;PERCENTILE(OFFSET(B1075,1-364,0,364,1),$C$9),$A$9,IF(B1075&lt;PERCENTILE(OFFSET(B1075,1-364,0,364,1),$C$10),$A$10,IF(B1075&lt;PERCENTILE(OFFSET(B1075,1-364,0,364,1),$C$11),$A$11,$A$12))))),""),IF(_xlpm.initState="","",IF(_xlpm.oversold,_xlpm.pctOnly,_xlpm.initState)))</f>
        <v/>
      </c>
      <c r="F1075" s="119" t="n"/>
      <c r="G1075" s="120">
        <f>IF(OR(B1075="",C1075=""),"",IF(OR(特征计算_周度!B1058&gt;$B$15,特征计算_周度!C1058&gt;$B$15,特征计算_周度!G1058&gt;$B$15,特征计算_周度!E1058&gt;$B$15,特征计算_周度!F1058&gt;$B$15),IF(特征计算_周度!B1058&gt;$B$15,"VIX ","")&amp;IF(特征计算_周度!C1058&gt;$B$15,"HY ","")&amp;IF(特征计算_周度!G1058&gt;$B$15,"Sahm ","")&amp;IF(特征计算_周度!E1058&gt;$B$15,"趋势 ","")&amp;IF(特征计算_周度!F1058&gt;$B$15,"斜率",""),"—"))</f>
        <v/>
      </c>
      <c r="H1075" s="120">
        <f>IF(OR(B1075="",C1075=""),"",_xlfn.LET(_xlpm.dev,原始数据_周度!G1058,_xlpm.minDev,MIN(OFFSET(原始数据_周度!G1058,1-$D$17,0,$D$17,1)),_xlpm.bounce,_xlpm.dev-_xlpm.minDev,IF(AND(ISNUMBER(_xlpm.dev),ISNUMBER(_xlpm.minDev),_xlpm.minDev&lt;=$B$17,_xlpm.bounce&gt;=$F$17),"✅ 触发","—")))</f>
        <v/>
      </c>
      <c r="I1075" s="172">
        <f>IFERROR(IF(特征计算_周度!H1075&gt;$I$3,MIN($I$4,MAX(-$I$5,(特征计算_周度!H1075-$I$3)*$I$4)),0),"")</f>
        <v/>
      </c>
    </row>
    <row r="1076">
      <c r="A1076" s="117">
        <f>特征计算_周度!A1059</f>
        <v/>
      </c>
      <c r="B1076" s="171">
        <f>IFERROR($A$3*特征计算_周度!B1076+$B$3*特征计算_周度!C1076+$C$3*特征计算_周度!D1076+$D$3*特征计算_周度!E1076+$E$3*特征计算_周度!F1076+$F$3*特征计算_周度!H1076,"")</f>
        <v/>
      </c>
      <c r="C1076" s="118">
        <f>IFERROR(PERCENTILE(OFFSET(B1076,1-364,0,364,1),$C$7),"")</f>
        <v/>
      </c>
      <c r="D1076" s="118">
        <f>IFERROR(PERCENTILE(OFFSET(B1076,1-364,0,364,1),$C$11),"")</f>
        <v/>
      </c>
      <c r="E1076" s="122">
        <f>_xlfn.LET(_xlpm.initState,IF(OR(B1076="",C1076=""),"",IF(OR(特征计算_周度!B1059&gt;$B$15,特征计算_周度!C1059&gt;$B$15,特征计算_周度!G1059&gt;$B$15,特征计算_周度!E1059&gt;$B$15,特征计算_周度!F1059&gt;$B$15),$A$12,IFERROR(IF(B1076&lt;PERCENTILE(OFFSET(B1076,1-364,0,364,1),$C$7),$A$7,IF(B1076&lt;PERCENTILE(OFFSET(B1076,1-364,0,364,1),$C$8),$A$8,IF(B1076&lt;PERCENTILE(OFFSET(B1076,1-364,0,364,1),$C$9),$A$9,IF(B1076&lt;PERCENTILE(OFFSET(B1076,1-364,0,364,1),$C$10),$A$10,IF(B1076&lt;PERCENTILE(OFFSET(B1076,1-364,0,364,1),$C$11),$A$11,$A$12))))),""))),_xlpm.dev,原始数据_周度!G1059,_xlpm.minDev,MIN(OFFSET(原始数据_周度!G1059,1-$D$17,0,$D$17,1)),_xlpm.bounce,_xlpm.dev-_xlpm.minDev,_xlpm.oversold,AND(ISNUMBER(_xlpm.dev),ISNUMBER(_xlpm.minDev),_xlpm.minDev&lt;=$B$17,_xlpm.bounce&gt;=$F$17,OR(_xlpm.initState=$A$12,_xlpm.initState=$A$11,_xlpm.initState=$A$10)),_xlpm.pctOnly,IFERROR(IF(B1076&lt;PERCENTILE(OFFSET(B1076,1-364,0,364,1),$C$7),$A$7,IF(B1076&lt;PERCENTILE(OFFSET(B1076,1-364,0,364,1),$C$8),$A$8,IF(B1076&lt;PERCENTILE(OFFSET(B1076,1-364,0,364,1),$C$9),$A$9,IF(B1076&lt;PERCENTILE(OFFSET(B1076,1-364,0,364,1),$C$10),$A$10,IF(B1076&lt;PERCENTILE(OFFSET(B1076,1-364,0,364,1),$C$11),$A$11,$A$12))))),""),IF(_xlpm.initState="","",IF(_xlpm.oversold,_xlpm.pctOnly,_xlpm.initState)))</f>
        <v/>
      </c>
      <c r="F1076" s="119" t="n"/>
      <c r="G1076" s="120">
        <f>IF(OR(B1076="",C1076=""),"",IF(OR(特征计算_周度!B1059&gt;$B$15,特征计算_周度!C1059&gt;$B$15,特征计算_周度!G1059&gt;$B$15,特征计算_周度!E1059&gt;$B$15,特征计算_周度!F1059&gt;$B$15),IF(特征计算_周度!B1059&gt;$B$15,"VIX ","")&amp;IF(特征计算_周度!C1059&gt;$B$15,"HY ","")&amp;IF(特征计算_周度!G1059&gt;$B$15,"Sahm ","")&amp;IF(特征计算_周度!E1059&gt;$B$15,"趋势 ","")&amp;IF(特征计算_周度!F1059&gt;$B$15,"斜率",""),"—"))</f>
        <v/>
      </c>
      <c r="H1076" s="120">
        <f>IF(OR(B1076="",C1076=""),"",_xlfn.LET(_xlpm.dev,原始数据_周度!G1059,_xlpm.minDev,MIN(OFFSET(原始数据_周度!G1059,1-$D$17,0,$D$17,1)),_xlpm.bounce,_xlpm.dev-_xlpm.minDev,IF(AND(ISNUMBER(_xlpm.dev),ISNUMBER(_xlpm.minDev),_xlpm.minDev&lt;=$B$17,_xlpm.bounce&gt;=$F$17),"✅ 触发","—")))</f>
        <v/>
      </c>
      <c r="I1076" s="172">
        <f>IFERROR(IF(特征计算_周度!H1076&gt;$I$3,MIN($I$4,MAX(-$I$5,(特征计算_周度!H1076-$I$3)*$I$4)),0),"")</f>
        <v/>
      </c>
    </row>
    <row r="1077">
      <c r="A1077" s="117">
        <f>特征计算_周度!A1060</f>
        <v/>
      </c>
      <c r="B1077" s="171">
        <f>IFERROR($A$3*特征计算_周度!B1077+$B$3*特征计算_周度!C1077+$C$3*特征计算_周度!D1077+$D$3*特征计算_周度!E1077+$E$3*特征计算_周度!F1077+$F$3*特征计算_周度!H1077,"")</f>
        <v/>
      </c>
      <c r="C1077" s="118">
        <f>IFERROR(PERCENTILE(OFFSET(B1077,1-364,0,364,1),$C$7),"")</f>
        <v/>
      </c>
      <c r="D1077" s="118">
        <f>IFERROR(PERCENTILE(OFFSET(B1077,1-364,0,364,1),$C$11),"")</f>
        <v/>
      </c>
      <c r="E1077" s="122">
        <f>_xlfn.LET(_xlpm.initState,IF(OR(B1077="",C1077=""),"",IF(OR(特征计算_周度!B1060&gt;$B$15,特征计算_周度!C1060&gt;$B$15,特征计算_周度!G1060&gt;$B$15,特征计算_周度!E1060&gt;$B$15,特征计算_周度!F1060&gt;$B$15),$A$12,IFERROR(IF(B1077&lt;PERCENTILE(OFFSET(B1077,1-364,0,364,1),$C$7),$A$7,IF(B1077&lt;PERCENTILE(OFFSET(B1077,1-364,0,364,1),$C$8),$A$8,IF(B1077&lt;PERCENTILE(OFFSET(B1077,1-364,0,364,1),$C$9),$A$9,IF(B1077&lt;PERCENTILE(OFFSET(B1077,1-364,0,364,1),$C$10),$A$10,IF(B1077&lt;PERCENTILE(OFFSET(B1077,1-364,0,364,1),$C$11),$A$11,$A$12))))),""))),_xlpm.dev,原始数据_周度!G1060,_xlpm.minDev,MIN(OFFSET(原始数据_周度!G1060,1-$D$17,0,$D$17,1)),_xlpm.bounce,_xlpm.dev-_xlpm.minDev,_xlpm.oversold,AND(ISNUMBER(_xlpm.dev),ISNUMBER(_xlpm.minDev),_xlpm.minDev&lt;=$B$17,_xlpm.bounce&gt;=$F$17,OR(_xlpm.initState=$A$12,_xlpm.initState=$A$11,_xlpm.initState=$A$10)),_xlpm.pctOnly,IFERROR(IF(B1077&lt;PERCENTILE(OFFSET(B1077,1-364,0,364,1),$C$7),$A$7,IF(B1077&lt;PERCENTILE(OFFSET(B1077,1-364,0,364,1),$C$8),$A$8,IF(B1077&lt;PERCENTILE(OFFSET(B1077,1-364,0,364,1),$C$9),$A$9,IF(B1077&lt;PERCENTILE(OFFSET(B1077,1-364,0,364,1),$C$10),$A$10,IF(B1077&lt;PERCENTILE(OFFSET(B1077,1-364,0,364,1),$C$11),$A$11,$A$12))))),""),IF(_xlpm.initState="","",IF(_xlpm.oversold,_xlpm.pctOnly,_xlpm.initState)))</f>
        <v/>
      </c>
      <c r="F1077" s="119" t="n"/>
      <c r="G1077" s="120">
        <f>IF(OR(B1077="",C1077=""),"",IF(OR(特征计算_周度!B1060&gt;$B$15,特征计算_周度!C1060&gt;$B$15,特征计算_周度!G1060&gt;$B$15,特征计算_周度!E1060&gt;$B$15,特征计算_周度!F1060&gt;$B$15),IF(特征计算_周度!B1060&gt;$B$15,"VIX ","")&amp;IF(特征计算_周度!C1060&gt;$B$15,"HY ","")&amp;IF(特征计算_周度!G1060&gt;$B$15,"Sahm ","")&amp;IF(特征计算_周度!E1060&gt;$B$15,"趋势 ","")&amp;IF(特征计算_周度!F1060&gt;$B$15,"斜率",""),"—"))</f>
        <v/>
      </c>
      <c r="H1077" s="120">
        <f>IF(OR(B1077="",C1077=""),"",_xlfn.LET(_xlpm.dev,原始数据_周度!G1060,_xlpm.minDev,MIN(OFFSET(原始数据_周度!G1060,1-$D$17,0,$D$17,1)),_xlpm.bounce,_xlpm.dev-_xlpm.minDev,IF(AND(ISNUMBER(_xlpm.dev),ISNUMBER(_xlpm.minDev),_xlpm.minDev&lt;=$B$17,_xlpm.bounce&gt;=$F$17),"✅ 触发","—")))</f>
        <v/>
      </c>
      <c r="I1077" s="172">
        <f>IFERROR(IF(特征计算_周度!H1077&gt;$I$3,MIN($I$4,MAX(-$I$5,(特征计算_周度!H1077-$I$3)*$I$4)),0),"")</f>
        <v/>
      </c>
    </row>
    <row r="1078">
      <c r="A1078" s="117">
        <f>特征计算_周度!A1061</f>
        <v/>
      </c>
      <c r="B1078" s="171">
        <f>IFERROR($A$3*特征计算_周度!B1078+$B$3*特征计算_周度!C1078+$C$3*特征计算_周度!D1078+$D$3*特征计算_周度!E1078+$E$3*特征计算_周度!F1078+$F$3*特征计算_周度!H1078,"")</f>
        <v/>
      </c>
      <c r="C1078" s="118">
        <f>IFERROR(PERCENTILE(OFFSET(B1078,1-364,0,364,1),$C$7),"")</f>
        <v/>
      </c>
      <c r="D1078" s="118">
        <f>IFERROR(PERCENTILE(OFFSET(B1078,1-364,0,364,1),$C$11),"")</f>
        <v/>
      </c>
      <c r="E1078" s="122">
        <f>_xlfn.LET(_xlpm.initState,IF(OR(B1078="",C1078=""),"",IF(OR(特征计算_周度!B1061&gt;$B$15,特征计算_周度!C1061&gt;$B$15,特征计算_周度!G1061&gt;$B$15,特征计算_周度!E1061&gt;$B$15,特征计算_周度!F1061&gt;$B$15),$A$12,IFERROR(IF(B1078&lt;PERCENTILE(OFFSET(B1078,1-364,0,364,1),$C$7),$A$7,IF(B1078&lt;PERCENTILE(OFFSET(B1078,1-364,0,364,1),$C$8),$A$8,IF(B1078&lt;PERCENTILE(OFFSET(B1078,1-364,0,364,1),$C$9),$A$9,IF(B1078&lt;PERCENTILE(OFFSET(B1078,1-364,0,364,1),$C$10),$A$10,IF(B1078&lt;PERCENTILE(OFFSET(B1078,1-364,0,364,1),$C$11),$A$11,$A$12))))),""))),_xlpm.dev,原始数据_周度!G1061,_xlpm.minDev,MIN(OFFSET(原始数据_周度!G1061,1-$D$17,0,$D$17,1)),_xlpm.bounce,_xlpm.dev-_xlpm.minDev,_xlpm.oversold,AND(ISNUMBER(_xlpm.dev),ISNUMBER(_xlpm.minDev),_xlpm.minDev&lt;=$B$17,_xlpm.bounce&gt;=$F$17,OR(_xlpm.initState=$A$12,_xlpm.initState=$A$11,_xlpm.initState=$A$10)),_xlpm.pctOnly,IFERROR(IF(B1078&lt;PERCENTILE(OFFSET(B1078,1-364,0,364,1),$C$7),$A$7,IF(B1078&lt;PERCENTILE(OFFSET(B1078,1-364,0,364,1),$C$8),$A$8,IF(B1078&lt;PERCENTILE(OFFSET(B1078,1-364,0,364,1),$C$9),$A$9,IF(B1078&lt;PERCENTILE(OFFSET(B1078,1-364,0,364,1),$C$10),$A$10,IF(B1078&lt;PERCENTILE(OFFSET(B1078,1-364,0,364,1),$C$11),$A$11,$A$12))))),""),IF(_xlpm.initState="","",IF(_xlpm.oversold,_xlpm.pctOnly,_xlpm.initState)))</f>
        <v/>
      </c>
      <c r="F1078" s="119" t="n"/>
      <c r="G1078" s="120">
        <f>IF(OR(B1078="",C1078=""),"",IF(OR(特征计算_周度!B1061&gt;$B$15,特征计算_周度!C1061&gt;$B$15,特征计算_周度!G1061&gt;$B$15,特征计算_周度!E1061&gt;$B$15,特征计算_周度!F1061&gt;$B$15),IF(特征计算_周度!B1061&gt;$B$15,"VIX ","")&amp;IF(特征计算_周度!C1061&gt;$B$15,"HY ","")&amp;IF(特征计算_周度!G1061&gt;$B$15,"Sahm ","")&amp;IF(特征计算_周度!E1061&gt;$B$15,"趋势 ","")&amp;IF(特征计算_周度!F1061&gt;$B$15,"斜率",""),"—"))</f>
        <v/>
      </c>
      <c r="H1078" s="120">
        <f>IF(OR(B1078="",C1078=""),"",_xlfn.LET(_xlpm.dev,原始数据_周度!G1061,_xlpm.minDev,MIN(OFFSET(原始数据_周度!G1061,1-$D$17,0,$D$17,1)),_xlpm.bounce,_xlpm.dev-_xlpm.minDev,IF(AND(ISNUMBER(_xlpm.dev),ISNUMBER(_xlpm.minDev),_xlpm.minDev&lt;=$B$17,_xlpm.bounce&gt;=$F$17),"✅ 触发","—")))</f>
        <v/>
      </c>
      <c r="I1078" s="172">
        <f>IFERROR(IF(特征计算_周度!H1078&gt;$I$3,MIN($I$4,MAX(-$I$5,(特征计算_周度!H1078-$I$3)*$I$4)),0),"")</f>
        <v/>
      </c>
    </row>
    <row r="1079">
      <c r="A1079" s="117">
        <f>特征计算_周度!A1062</f>
        <v/>
      </c>
      <c r="B1079" s="171">
        <f>IFERROR($A$3*特征计算_周度!B1079+$B$3*特征计算_周度!C1079+$C$3*特征计算_周度!D1079+$D$3*特征计算_周度!E1079+$E$3*特征计算_周度!F1079+$F$3*特征计算_周度!H1079,"")</f>
        <v/>
      </c>
      <c r="C1079" s="118">
        <f>IFERROR(PERCENTILE(OFFSET(B1079,1-364,0,364,1),$C$7),"")</f>
        <v/>
      </c>
      <c r="D1079" s="118">
        <f>IFERROR(PERCENTILE(OFFSET(B1079,1-364,0,364,1),$C$11),"")</f>
        <v/>
      </c>
      <c r="E1079" s="122">
        <f>_xlfn.LET(_xlpm.initState,IF(OR(B1079="",C1079=""),"",IF(OR(特征计算_周度!B1062&gt;$B$15,特征计算_周度!C1062&gt;$B$15,特征计算_周度!G1062&gt;$B$15,特征计算_周度!E1062&gt;$B$15,特征计算_周度!F1062&gt;$B$15),$A$12,IFERROR(IF(B1079&lt;PERCENTILE(OFFSET(B1079,1-364,0,364,1),$C$7),$A$7,IF(B1079&lt;PERCENTILE(OFFSET(B1079,1-364,0,364,1),$C$8),$A$8,IF(B1079&lt;PERCENTILE(OFFSET(B1079,1-364,0,364,1),$C$9),$A$9,IF(B1079&lt;PERCENTILE(OFFSET(B1079,1-364,0,364,1),$C$10),$A$10,IF(B1079&lt;PERCENTILE(OFFSET(B1079,1-364,0,364,1),$C$11),$A$11,$A$12))))),""))),_xlpm.dev,原始数据_周度!G1062,_xlpm.minDev,MIN(OFFSET(原始数据_周度!G1062,1-$D$17,0,$D$17,1)),_xlpm.bounce,_xlpm.dev-_xlpm.minDev,_xlpm.oversold,AND(ISNUMBER(_xlpm.dev),ISNUMBER(_xlpm.minDev),_xlpm.minDev&lt;=$B$17,_xlpm.bounce&gt;=$F$17,OR(_xlpm.initState=$A$12,_xlpm.initState=$A$11,_xlpm.initState=$A$10)),_xlpm.pctOnly,IFERROR(IF(B1079&lt;PERCENTILE(OFFSET(B1079,1-364,0,364,1),$C$7),$A$7,IF(B1079&lt;PERCENTILE(OFFSET(B1079,1-364,0,364,1),$C$8),$A$8,IF(B1079&lt;PERCENTILE(OFFSET(B1079,1-364,0,364,1),$C$9),$A$9,IF(B1079&lt;PERCENTILE(OFFSET(B1079,1-364,0,364,1),$C$10),$A$10,IF(B1079&lt;PERCENTILE(OFFSET(B1079,1-364,0,364,1),$C$11),$A$11,$A$12))))),""),IF(_xlpm.initState="","",IF(_xlpm.oversold,_xlpm.pctOnly,_xlpm.initState)))</f>
        <v/>
      </c>
      <c r="F1079" s="119" t="n"/>
      <c r="G1079" s="120">
        <f>IF(OR(B1079="",C1079=""),"",IF(OR(特征计算_周度!B1062&gt;$B$15,特征计算_周度!C1062&gt;$B$15,特征计算_周度!G1062&gt;$B$15,特征计算_周度!E1062&gt;$B$15,特征计算_周度!F1062&gt;$B$15),IF(特征计算_周度!B1062&gt;$B$15,"VIX ","")&amp;IF(特征计算_周度!C1062&gt;$B$15,"HY ","")&amp;IF(特征计算_周度!G1062&gt;$B$15,"Sahm ","")&amp;IF(特征计算_周度!E1062&gt;$B$15,"趋势 ","")&amp;IF(特征计算_周度!F1062&gt;$B$15,"斜率",""),"—"))</f>
        <v/>
      </c>
      <c r="H1079" s="120">
        <f>IF(OR(B1079="",C1079=""),"",_xlfn.LET(_xlpm.dev,原始数据_周度!G1062,_xlpm.minDev,MIN(OFFSET(原始数据_周度!G1062,1-$D$17,0,$D$17,1)),_xlpm.bounce,_xlpm.dev-_xlpm.minDev,IF(AND(ISNUMBER(_xlpm.dev),ISNUMBER(_xlpm.minDev),_xlpm.minDev&lt;=$B$17,_xlpm.bounce&gt;=$F$17),"✅ 触发","—")))</f>
        <v/>
      </c>
      <c r="I1079" s="172">
        <f>IFERROR(IF(特征计算_周度!H1079&gt;$I$3,MIN($I$4,MAX(-$I$5,(特征计算_周度!H1079-$I$3)*$I$4)),0),"")</f>
        <v/>
      </c>
    </row>
    <row r="1080">
      <c r="A1080" s="117">
        <f>特征计算_周度!A1063</f>
        <v/>
      </c>
      <c r="B1080" s="171">
        <f>IFERROR($A$3*特征计算_周度!B1080+$B$3*特征计算_周度!C1080+$C$3*特征计算_周度!D1080+$D$3*特征计算_周度!E1080+$E$3*特征计算_周度!F1080+$F$3*特征计算_周度!H1080,"")</f>
        <v/>
      </c>
      <c r="C1080" s="118">
        <f>IFERROR(PERCENTILE(OFFSET(B1080,1-364,0,364,1),$C$7),"")</f>
        <v/>
      </c>
      <c r="D1080" s="118">
        <f>IFERROR(PERCENTILE(OFFSET(B1080,1-364,0,364,1),$C$11),"")</f>
        <v/>
      </c>
      <c r="E1080" s="122">
        <f>_xlfn.LET(_xlpm.initState,IF(OR(B1080="",C1080=""),"",IF(OR(特征计算_周度!B1063&gt;$B$15,特征计算_周度!C1063&gt;$B$15,特征计算_周度!G1063&gt;$B$15,特征计算_周度!E1063&gt;$B$15,特征计算_周度!F1063&gt;$B$15),$A$12,IFERROR(IF(B1080&lt;PERCENTILE(OFFSET(B1080,1-364,0,364,1),$C$7),$A$7,IF(B1080&lt;PERCENTILE(OFFSET(B1080,1-364,0,364,1),$C$8),$A$8,IF(B1080&lt;PERCENTILE(OFFSET(B1080,1-364,0,364,1),$C$9),$A$9,IF(B1080&lt;PERCENTILE(OFFSET(B1080,1-364,0,364,1),$C$10),$A$10,IF(B1080&lt;PERCENTILE(OFFSET(B1080,1-364,0,364,1),$C$11),$A$11,$A$12))))),""))),_xlpm.dev,原始数据_周度!G1063,_xlpm.minDev,MIN(OFFSET(原始数据_周度!G1063,1-$D$17,0,$D$17,1)),_xlpm.bounce,_xlpm.dev-_xlpm.minDev,_xlpm.oversold,AND(ISNUMBER(_xlpm.dev),ISNUMBER(_xlpm.minDev),_xlpm.minDev&lt;=$B$17,_xlpm.bounce&gt;=$F$17,OR(_xlpm.initState=$A$12,_xlpm.initState=$A$11,_xlpm.initState=$A$10)),_xlpm.pctOnly,IFERROR(IF(B1080&lt;PERCENTILE(OFFSET(B1080,1-364,0,364,1),$C$7),$A$7,IF(B1080&lt;PERCENTILE(OFFSET(B1080,1-364,0,364,1),$C$8),$A$8,IF(B1080&lt;PERCENTILE(OFFSET(B1080,1-364,0,364,1),$C$9),$A$9,IF(B1080&lt;PERCENTILE(OFFSET(B1080,1-364,0,364,1),$C$10),$A$10,IF(B1080&lt;PERCENTILE(OFFSET(B1080,1-364,0,364,1),$C$11),$A$11,$A$12))))),""),IF(_xlpm.initState="","",IF(_xlpm.oversold,_xlpm.pctOnly,_xlpm.initState)))</f>
        <v/>
      </c>
      <c r="F1080" s="119" t="n"/>
      <c r="G1080" s="120">
        <f>IF(OR(B1080="",C1080=""),"",IF(OR(特征计算_周度!B1063&gt;$B$15,特征计算_周度!C1063&gt;$B$15,特征计算_周度!G1063&gt;$B$15,特征计算_周度!E1063&gt;$B$15,特征计算_周度!F1063&gt;$B$15),IF(特征计算_周度!B1063&gt;$B$15,"VIX ","")&amp;IF(特征计算_周度!C1063&gt;$B$15,"HY ","")&amp;IF(特征计算_周度!G1063&gt;$B$15,"Sahm ","")&amp;IF(特征计算_周度!E1063&gt;$B$15,"趋势 ","")&amp;IF(特征计算_周度!F1063&gt;$B$15,"斜率",""),"—"))</f>
        <v/>
      </c>
      <c r="H1080" s="120">
        <f>IF(OR(B1080="",C1080=""),"",_xlfn.LET(_xlpm.dev,原始数据_周度!G1063,_xlpm.minDev,MIN(OFFSET(原始数据_周度!G1063,1-$D$17,0,$D$17,1)),_xlpm.bounce,_xlpm.dev-_xlpm.minDev,IF(AND(ISNUMBER(_xlpm.dev),ISNUMBER(_xlpm.minDev),_xlpm.minDev&lt;=$B$17,_xlpm.bounce&gt;=$F$17),"✅ 触发","—")))</f>
        <v/>
      </c>
      <c r="I1080" s="172">
        <f>IFERROR(IF(特征计算_周度!H1080&gt;$I$3,MIN($I$4,MAX(-$I$5,(特征计算_周度!H1080-$I$3)*$I$4)),0),"")</f>
        <v/>
      </c>
    </row>
    <row r="1081">
      <c r="A1081" s="117">
        <f>特征计算_周度!A1064</f>
        <v/>
      </c>
      <c r="B1081" s="171">
        <f>IFERROR($A$3*特征计算_周度!B1081+$B$3*特征计算_周度!C1081+$C$3*特征计算_周度!D1081+$D$3*特征计算_周度!E1081+$E$3*特征计算_周度!F1081+$F$3*特征计算_周度!H1081,"")</f>
        <v/>
      </c>
      <c r="C1081" s="118">
        <f>IFERROR(PERCENTILE(OFFSET(B1081,1-364,0,364,1),$C$7),"")</f>
        <v/>
      </c>
      <c r="D1081" s="118">
        <f>IFERROR(PERCENTILE(OFFSET(B1081,1-364,0,364,1),$C$11),"")</f>
        <v/>
      </c>
      <c r="E1081" s="122">
        <f>_xlfn.LET(_xlpm.initState,IF(OR(B1081="",C1081=""),"",IF(OR(特征计算_周度!B1064&gt;$B$15,特征计算_周度!C1064&gt;$B$15,特征计算_周度!G1064&gt;$B$15,特征计算_周度!E1064&gt;$B$15,特征计算_周度!F1064&gt;$B$15),$A$12,IFERROR(IF(B1081&lt;PERCENTILE(OFFSET(B1081,1-364,0,364,1),$C$7),$A$7,IF(B1081&lt;PERCENTILE(OFFSET(B1081,1-364,0,364,1),$C$8),$A$8,IF(B1081&lt;PERCENTILE(OFFSET(B1081,1-364,0,364,1),$C$9),$A$9,IF(B1081&lt;PERCENTILE(OFFSET(B1081,1-364,0,364,1),$C$10),$A$10,IF(B1081&lt;PERCENTILE(OFFSET(B1081,1-364,0,364,1),$C$11),$A$11,$A$12))))),""))),_xlpm.dev,原始数据_周度!G1064,_xlpm.minDev,MIN(OFFSET(原始数据_周度!G1064,1-$D$17,0,$D$17,1)),_xlpm.bounce,_xlpm.dev-_xlpm.minDev,_xlpm.oversold,AND(ISNUMBER(_xlpm.dev),ISNUMBER(_xlpm.minDev),_xlpm.minDev&lt;=$B$17,_xlpm.bounce&gt;=$F$17,OR(_xlpm.initState=$A$12,_xlpm.initState=$A$11,_xlpm.initState=$A$10)),_xlpm.pctOnly,IFERROR(IF(B1081&lt;PERCENTILE(OFFSET(B1081,1-364,0,364,1),$C$7),$A$7,IF(B1081&lt;PERCENTILE(OFFSET(B1081,1-364,0,364,1),$C$8),$A$8,IF(B1081&lt;PERCENTILE(OFFSET(B1081,1-364,0,364,1),$C$9),$A$9,IF(B1081&lt;PERCENTILE(OFFSET(B1081,1-364,0,364,1),$C$10),$A$10,IF(B1081&lt;PERCENTILE(OFFSET(B1081,1-364,0,364,1),$C$11),$A$11,$A$12))))),""),IF(_xlpm.initState="","",IF(_xlpm.oversold,_xlpm.pctOnly,_xlpm.initState)))</f>
        <v/>
      </c>
      <c r="F1081" s="119" t="n"/>
      <c r="G1081" s="120">
        <f>IF(OR(B1081="",C1081=""),"",IF(OR(特征计算_周度!B1064&gt;$B$15,特征计算_周度!C1064&gt;$B$15,特征计算_周度!G1064&gt;$B$15,特征计算_周度!E1064&gt;$B$15,特征计算_周度!F1064&gt;$B$15),IF(特征计算_周度!B1064&gt;$B$15,"VIX ","")&amp;IF(特征计算_周度!C1064&gt;$B$15,"HY ","")&amp;IF(特征计算_周度!G1064&gt;$B$15,"Sahm ","")&amp;IF(特征计算_周度!E1064&gt;$B$15,"趋势 ","")&amp;IF(特征计算_周度!F1064&gt;$B$15,"斜率",""),"—"))</f>
        <v/>
      </c>
      <c r="H1081" s="120">
        <f>IF(OR(B1081="",C1081=""),"",_xlfn.LET(_xlpm.dev,原始数据_周度!G1064,_xlpm.minDev,MIN(OFFSET(原始数据_周度!G1064,1-$D$17,0,$D$17,1)),_xlpm.bounce,_xlpm.dev-_xlpm.minDev,IF(AND(ISNUMBER(_xlpm.dev),ISNUMBER(_xlpm.minDev),_xlpm.minDev&lt;=$B$17,_xlpm.bounce&gt;=$F$17),"✅ 触发","—")))</f>
        <v/>
      </c>
      <c r="I1081" s="172">
        <f>IFERROR(IF(特征计算_周度!H1081&gt;$I$3,MIN($I$4,MAX(-$I$5,(特征计算_周度!H1081-$I$3)*$I$4)),0),"")</f>
        <v/>
      </c>
    </row>
    <row r="1082">
      <c r="A1082" s="117">
        <f>特征计算_周度!A1065</f>
        <v/>
      </c>
      <c r="B1082" s="171">
        <f>IFERROR($A$3*特征计算_周度!B1082+$B$3*特征计算_周度!C1082+$C$3*特征计算_周度!D1082+$D$3*特征计算_周度!E1082+$E$3*特征计算_周度!F1082+$F$3*特征计算_周度!H1082,"")</f>
        <v/>
      </c>
      <c r="C1082" s="118">
        <f>IFERROR(PERCENTILE(OFFSET(B1082,1-364,0,364,1),$C$7),"")</f>
        <v/>
      </c>
      <c r="D1082" s="118">
        <f>IFERROR(PERCENTILE(OFFSET(B1082,1-364,0,364,1),$C$11),"")</f>
        <v/>
      </c>
      <c r="E1082" s="122">
        <f>_xlfn.LET(_xlpm.initState,IF(OR(B1082="",C1082=""),"",IF(OR(特征计算_周度!B1065&gt;$B$15,特征计算_周度!C1065&gt;$B$15,特征计算_周度!G1065&gt;$B$15,特征计算_周度!E1065&gt;$B$15,特征计算_周度!F1065&gt;$B$15),$A$12,IFERROR(IF(B1082&lt;PERCENTILE(OFFSET(B1082,1-364,0,364,1),$C$7),$A$7,IF(B1082&lt;PERCENTILE(OFFSET(B1082,1-364,0,364,1),$C$8),$A$8,IF(B1082&lt;PERCENTILE(OFFSET(B1082,1-364,0,364,1),$C$9),$A$9,IF(B1082&lt;PERCENTILE(OFFSET(B1082,1-364,0,364,1),$C$10),$A$10,IF(B1082&lt;PERCENTILE(OFFSET(B1082,1-364,0,364,1),$C$11),$A$11,$A$12))))),""))),_xlpm.dev,原始数据_周度!G1065,_xlpm.minDev,MIN(OFFSET(原始数据_周度!G1065,1-$D$17,0,$D$17,1)),_xlpm.bounce,_xlpm.dev-_xlpm.minDev,_xlpm.oversold,AND(ISNUMBER(_xlpm.dev),ISNUMBER(_xlpm.minDev),_xlpm.minDev&lt;=$B$17,_xlpm.bounce&gt;=$F$17,OR(_xlpm.initState=$A$12,_xlpm.initState=$A$11,_xlpm.initState=$A$10)),_xlpm.pctOnly,IFERROR(IF(B1082&lt;PERCENTILE(OFFSET(B1082,1-364,0,364,1),$C$7),$A$7,IF(B1082&lt;PERCENTILE(OFFSET(B1082,1-364,0,364,1),$C$8),$A$8,IF(B1082&lt;PERCENTILE(OFFSET(B1082,1-364,0,364,1),$C$9),$A$9,IF(B1082&lt;PERCENTILE(OFFSET(B1082,1-364,0,364,1),$C$10),$A$10,IF(B1082&lt;PERCENTILE(OFFSET(B1082,1-364,0,364,1),$C$11),$A$11,$A$12))))),""),IF(_xlpm.initState="","",IF(_xlpm.oversold,_xlpm.pctOnly,_xlpm.initState)))</f>
        <v/>
      </c>
      <c r="F1082" s="119" t="n"/>
      <c r="G1082" s="120">
        <f>IF(OR(B1082="",C1082=""),"",IF(OR(特征计算_周度!B1065&gt;$B$15,特征计算_周度!C1065&gt;$B$15,特征计算_周度!G1065&gt;$B$15,特征计算_周度!E1065&gt;$B$15,特征计算_周度!F1065&gt;$B$15),IF(特征计算_周度!B1065&gt;$B$15,"VIX ","")&amp;IF(特征计算_周度!C1065&gt;$B$15,"HY ","")&amp;IF(特征计算_周度!G1065&gt;$B$15,"Sahm ","")&amp;IF(特征计算_周度!E1065&gt;$B$15,"趋势 ","")&amp;IF(特征计算_周度!F1065&gt;$B$15,"斜率",""),"—"))</f>
        <v/>
      </c>
      <c r="H1082" s="120">
        <f>IF(OR(B1082="",C1082=""),"",_xlfn.LET(_xlpm.dev,原始数据_周度!G1065,_xlpm.minDev,MIN(OFFSET(原始数据_周度!G1065,1-$D$17,0,$D$17,1)),_xlpm.bounce,_xlpm.dev-_xlpm.minDev,IF(AND(ISNUMBER(_xlpm.dev),ISNUMBER(_xlpm.minDev),_xlpm.minDev&lt;=$B$17,_xlpm.bounce&gt;=$F$17),"✅ 触发","—")))</f>
        <v/>
      </c>
      <c r="I1082" s="172">
        <f>IFERROR(IF(特征计算_周度!H1082&gt;$I$3,MIN($I$4,MAX(-$I$5,(特征计算_周度!H1082-$I$3)*$I$4)),0),"")</f>
        <v/>
      </c>
    </row>
    <row r="1083">
      <c r="A1083" s="117">
        <f>特征计算_周度!A1066</f>
        <v/>
      </c>
      <c r="B1083" s="171">
        <f>IFERROR($A$3*特征计算_周度!B1083+$B$3*特征计算_周度!C1083+$C$3*特征计算_周度!D1083+$D$3*特征计算_周度!E1083+$E$3*特征计算_周度!F1083+$F$3*特征计算_周度!H1083,"")</f>
        <v/>
      </c>
      <c r="C1083" s="118">
        <f>IFERROR(PERCENTILE(OFFSET(B1083,1-364,0,364,1),$C$7),"")</f>
        <v/>
      </c>
      <c r="D1083" s="118">
        <f>IFERROR(PERCENTILE(OFFSET(B1083,1-364,0,364,1),$C$11),"")</f>
        <v/>
      </c>
      <c r="E1083" s="122">
        <f>_xlfn.LET(_xlpm.initState,IF(OR(B1083="",C1083=""),"",IF(OR(特征计算_周度!B1066&gt;$B$15,特征计算_周度!C1066&gt;$B$15,特征计算_周度!G1066&gt;$B$15,特征计算_周度!E1066&gt;$B$15,特征计算_周度!F1066&gt;$B$15),$A$12,IFERROR(IF(B1083&lt;PERCENTILE(OFFSET(B1083,1-364,0,364,1),$C$7),$A$7,IF(B1083&lt;PERCENTILE(OFFSET(B1083,1-364,0,364,1),$C$8),$A$8,IF(B1083&lt;PERCENTILE(OFFSET(B1083,1-364,0,364,1),$C$9),$A$9,IF(B1083&lt;PERCENTILE(OFFSET(B1083,1-364,0,364,1),$C$10),$A$10,IF(B1083&lt;PERCENTILE(OFFSET(B1083,1-364,0,364,1),$C$11),$A$11,$A$12))))),""))),_xlpm.dev,原始数据_周度!G1066,_xlpm.minDev,MIN(OFFSET(原始数据_周度!G1066,1-$D$17,0,$D$17,1)),_xlpm.bounce,_xlpm.dev-_xlpm.minDev,_xlpm.oversold,AND(ISNUMBER(_xlpm.dev),ISNUMBER(_xlpm.minDev),_xlpm.minDev&lt;=$B$17,_xlpm.bounce&gt;=$F$17,OR(_xlpm.initState=$A$12,_xlpm.initState=$A$11,_xlpm.initState=$A$10)),_xlpm.pctOnly,IFERROR(IF(B1083&lt;PERCENTILE(OFFSET(B1083,1-364,0,364,1),$C$7),$A$7,IF(B1083&lt;PERCENTILE(OFFSET(B1083,1-364,0,364,1),$C$8),$A$8,IF(B1083&lt;PERCENTILE(OFFSET(B1083,1-364,0,364,1),$C$9),$A$9,IF(B1083&lt;PERCENTILE(OFFSET(B1083,1-364,0,364,1),$C$10),$A$10,IF(B1083&lt;PERCENTILE(OFFSET(B1083,1-364,0,364,1),$C$11),$A$11,$A$12))))),""),IF(_xlpm.initState="","",IF(_xlpm.oversold,_xlpm.pctOnly,_xlpm.initState)))</f>
        <v/>
      </c>
      <c r="F1083" s="119" t="n"/>
      <c r="G1083" s="120">
        <f>IF(OR(B1083="",C1083=""),"",IF(OR(特征计算_周度!B1066&gt;$B$15,特征计算_周度!C1066&gt;$B$15,特征计算_周度!G1066&gt;$B$15,特征计算_周度!E1066&gt;$B$15,特征计算_周度!F1066&gt;$B$15),IF(特征计算_周度!B1066&gt;$B$15,"VIX ","")&amp;IF(特征计算_周度!C1066&gt;$B$15,"HY ","")&amp;IF(特征计算_周度!G1066&gt;$B$15,"Sahm ","")&amp;IF(特征计算_周度!E1066&gt;$B$15,"趋势 ","")&amp;IF(特征计算_周度!F1066&gt;$B$15,"斜率",""),"—"))</f>
        <v/>
      </c>
      <c r="H1083" s="120">
        <f>IF(OR(B1083="",C1083=""),"",_xlfn.LET(_xlpm.dev,原始数据_周度!G1066,_xlpm.minDev,MIN(OFFSET(原始数据_周度!G1066,1-$D$17,0,$D$17,1)),_xlpm.bounce,_xlpm.dev-_xlpm.minDev,IF(AND(ISNUMBER(_xlpm.dev),ISNUMBER(_xlpm.minDev),_xlpm.minDev&lt;=$B$17,_xlpm.bounce&gt;=$F$17),"✅ 触发","—")))</f>
        <v/>
      </c>
      <c r="I1083" s="172">
        <f>IFERROR(IF(特征计算_周度!H1083&gt;$I$3,MIN($I$4,MAX(-$I$5,(特征计算_周度!H1083-$I$3)*$I$4)),0),"")</f>
        <v/>
      </c>
    </row>
    <row r="1084">
      <c r="A1084" s="117">
        <f>特征计算_周度!A1067</f>
        <v/>
      </c>
      <c r="B1084" s="171">
        <f>IFERROR($A$3*特征计算_周度!B1084+$B$3*特征计算_周度!C1084+$C$3*特征计算_周度!D1084+$D$3*特征计算_周度!E1084+$E$3*特征计算_周度!F1084+$F$3*特征计算_周度!H1084,"")</f>
        <v/>
      </c>
      <c r="C1084" s="118">
        <f>IFERROR(PERCENTILE(OFFSET(B1084,1-364,0,364,1),$C$7),"")</f>
        <v/>
      </c>
      <c r="D1084" s="118">
        <f>IFERROR(PERCENTILE(OFFSET(B1084,1-364,0,364,1),$C$11),"")</f>
        <v/>
      </c>
      <c r="E1084" s="122">
        <f>_xlfn.LET(_xlpm.initState,IF(OR(B1084="",C1084=""),"",IF(OR(特征计算_周度!B1067&gt;$B$15,特征计算_周度!C1067&gt;$B$15,特征计算_周度!G1067&gt;$B$15,特征计算_周度!E1067&gt;$B$15,特征计算_周度!F1067&gt;$B$15),$A$12,IFERROR(IF(B1084&lt;PERCENTILE(OFFSET(B1084,1-364,0,364,1),$C$7),$A$7,IF(B1084&lt;PERCENTILE(OFFSET(B1084,1-364,0,364,1),$C$8),$A$8,IF(B1084&lt;PERCENTILE(OFFSET(B1084,1-364,0,364,1),$C$9),$A$9,IF(B1084&lt;PERCENTILE(OFFSET(B1084,1-364,0,364,1),$C$10),$A$10,IF(B1084&lt;PERCENTILE(OFFSET(B1084,1-364,0,364,1),$C$11),$A$11,$A$12))))),""))),_xlpm.dev,原始数据_周度!G1067,_xlpm.minDev,MIN(OFFSET(原始数据_周度!G1067,1-$D$17,0,$D$17,1)),_xlpm.bounce,_xlpm.dev-_xlpm.minDev,_xlpm.oversold,AND(ISNUMBER(_xlpm.dev),ISNUMBER(_xlpm.minDev),_xlpm.minDev&lt;=$B$17,_xlpm.bounce&gt;=$F$17,OR(_xlpm.initState=$A$12,_xlpm.initState=$A$11,_xlpm.initState=$A$10)),_xlpm.pctOnly,IFERROR(IF(B1084&lt;PERCENTILE(OFFSET(B1084,1-364,0,364,1),$C$7),$A$7,IF(B1084&lt;PERCENTILE(OFFSET(B1084,1-364,0,364,1),$C$8),$A$8,IF(B1084&lt;PERCENTILE(OFFSET(B1084,1-364,0,364,1),$C$9),$A$9,IF(B1084&lt;PERCENTILE(OFFSET(B1084,1-364,0,364,1),$C$10),$A$10,IF(B1084&lt;PERCENTILE(OFFSET(B1084,1-364,0,364,1),$C$11),$A$11,$A$12))))),""),IF(_xlpm.initState="","",IF(_xlpm.oversold,_xlpm.pctOnly,_xlpm.initState)))</f>
        <v/>
      </c>
      <c r="F1084" s="119" t="n"/>
      <c r="G1084" s="120">
        <f>IF(OR(B1084="",C1084=""),"",IF(OR(特征计算_周度!B1067&gt;$B$15,特征计算_周度!C1067&gt;$B$15,特征计算_周度!G1067&gt;$B$15,特征计算_周度!E1067&gt;$B$15,特征计算_周度!F1067&gt;$B$15),IF(特征计算_周度!B1067&gt;$B$15,"VIX ","")&amp;IF(特征计算_周度!C1067&gt;$B$15,"HY ","")&amp;IF(特征计算_周度!G1067&gt;$B$15,"Sahm ","")&amp;IF(特征计算_周度!E1067&gt;$B$15,"趋势 ","")&amp;IF(特征计算_周度!F1067&gt;$B$15,"斜率",""),"—"))</f>
        <v/>
      </c>
      <c r="H1084" s="120">
        <f>IF(OR(B1084="",C1084=""),"",_xlfn.LET(_xlpm.dev,原始数据_周度!G1067,_xlpm.minDev,MIN(OFFSET(原始数据_周度!G1067,1-$D$17,0,$D$17,1)),_xlpm.bounce,_xlpm.dev-_xlpm.minDev,IF(AND(ISNUMBER(_xlpm.dev),ISNUMBER(_xlpm.minDev),_xlpm.minDev&lt;=$B$17,_xlpm.bounce&gt;=$F$17),"✅ 触发","—")))</f>
        <v/>
      </c>
      <c r="I1084" s="172">
        <f>IFERROR(IF(特征计算_周度!H1084&gt;$I$3,MIN($I$4,MAX(-$I$5,(特征计算_周度!H1084-$I$3)*$I$4)),0),"")</f>
        <v/>
      </c>
    </row>
    <row r="1085">
      <c r="A1085" s="117">
        <f>特征计算_周度!A1068</f>
        <v/>
      </c>
      <c r="B1085" s="171">
        <f>IFERROR($A$3*特征计算_周度!B1085+$B$3*特征计算_周度!C1085+$C$3*特征计算_周度!D1085+$D$3*特征计算_周度!E1085+$E$3*特征计算_周度!F1085+$F$3*特征计算_周度!H1085,"")</f>
        <v/>
      </c>
      <c r="C1085" s="118">
        <f>IFERROR(PERCENTILE(OFFSET(B1085,1-364,0,364,1),$C$7),"")</f>
        <v/>
      </c>
      <c r="D1085" s="118">
        <f>IFERROR(PERCENTILE(OFFSET(B1085,1-364,0,364,1),$C$11),"")</f>
        <v/>
      </c>
      <c r="E1085" s="122">
        <f>_xlfn.LET(_xlpm.initState,IF(OR(B1085="",C1085=""),"",IF(OR(特征计算_周度!B1068&gt;$B$15,特征计算_周度!C1068&gt;$B$15,特征计算_周度!G1068&gt;$B$15,特征计算_周度!E1068&gt;$B$15,特征计算_周度!F1068&gt;$B$15),$A$12,IFERROR(IF(B1085&lt;PERCENTILE(OFFSET(B1085,1-364,0,364,1),$C$7),$A$7,IF(B1085&lt;PERCENTILE(OFFSET(B1085,1-364,0,364,1),$C$8),$A$8,IF(B1085&lt;PERCENTILE(OFFSET(B1085,1-364,0,364,1),$C$9),$A$9,IF(B1085&lt;PERCENTILE(OFFSET(B1085,1-364,0,364,1),$C$10),$A$10,IF(B1085&lt;PERCENTILE(OFFSET(B1085,1-364,0,364,1),$C$11),$A$11,$A$12))))),""))),_xlpm.dev,原始数据_周度!G1068,_xlpm.minDev,MIN(OFFSET(原始数据_周度!G1068,1-$D$17,0,$D$17,1)),_xlpm.bounce,_xlpm.dev-_xlpm.minDev,_xlpm.oversold,AND(ISNUMBER(_xlpm.dev),ISNUMBER(_xlpm.minDev),_xlpm.minDev&lt;=$B$17,_xlpm.bounce&gt;=$F$17,OR(_xlpm.initState=$A$12,_xlpm.initState=$A$11,_xlpm.initState=$A$10)),_xlpm.pctOnly,IFERROR(IF(B1085&lt;PERCENTILE(OFFSET(B1085,1-364,0,364,1),$C$7),$A$7,IF(B1085&lt;PERCENTILE(OFFSET(B1085,1-364,0,364,1),$C$8),$A$8,IF(B1085&lt;PERCENTILE(OFFSET(B1085,1-364,0,364,1),$C$9),$A$9,IF(B1085&lt;PERCENTILE(OFFSET(B1085,1-364,0,364,1),$C$10),$A$10,IF(B1085&lt;PERCENTILE(OFFSET(B1085,1-364,0,364,1),$C$11),$A$11,$A$12))))),""),IF(_xlpm.initState="","",IF(_xlpm.oversold,_xlpm.pctOnly,_xlpm.initState)))</f>
        <v/>
      </c>
      <c r="F1085" s="119" t="n"/>
      <c r="G1085" s="120">
        <f>IF(OR(B1085="",C1085=""),"",IF(OR(特征计算_周度!B1068&gt;$B$15,特征计算_周度!C1068&gt;$B$15,特征计算_周度!G1068&gt;$B$15,特征计算_周度!E1068&gt;$B$15,特征计算_周度!F1068&gt;$B$15),IF(特征计算_周度!B1068&gt;$B$15,"VIX ","")&amp;IF(特征计算_周度!C1068&gt;$B$15,"HY ","")&amp;IF(特征计算_周度!G1068&gt;$B$15,"Sahm ","")&amp;IF(特征计算_周度!E1068&gt;$B$15,"趋势 ","")&amp;IF(特征计算_周度!F1068&gt;$B$15,"斜率",""),"—"))</f>
        <v/>
      </c>
      <c r="H1085" s="120">
        <f>IF(OR(B1085="",C1085=""),"",_xlfn.LET(_xlpm.dev,原始数据_周度!G1068,_xlpm.minDev,MIN(OFFSET(原始数据_周度!G1068,1-$D$17,0,$D$17,1)),_xlpm.bounce,_xlpm.dev-_xlpm.minDev,IF(AND(ISNUMBER(_xlpm.dev),ISNUMBER(_xlpm.minDev),_xlpm.minDev&lt;=$B$17,_xlpm.bounce&gt;=$F$17),"✅ 触发","—")))</f>
        <v/>
      </c>
      <c r="I1085" s="172">
        <f>IFERROR(IF(特征计算_周度!H1085&gt;$I$3,MIN($I$4,MAX(-$I$5,(特征计算_周度!H1085-$I$3)*$I$4)),0),"")</f>
        <v/>
      </c>
    </row>
    <row r="1086">
      <c r="A1086" s="117">
        <f>特征计算_周度!A1069</f>
        <v/>
      </c>
      <c r="B1086" s="171">
        <f>IFERROR($A$3*特征计算_周度!B1086+$B$3*特征计算_周度!C1086+$C$3*特征计算_周度!D1086+$D$3*特征计算_周度!E1086+$E$3*特征计算_周度!F1086+$F$3*特征计算_周度!H1086,"")</f>
        <v/>
      </c>
      <c r="C1086" s="118">
        <f>IFERROR(PERCENTILE(OFFSET(B1086,1-364,0,364,1),$C$7),"")</f>
        <v/>
      </c>
      <c r="D1086" s="118">
        <f>IFERROR(PERCENTILE(OFFSET(B1086,1-364,0,364,1),$C$11),"")</f>
        <v/>
      </c>
      <c r="E1086" s="122">
        <f>_xlfn.LET(_xlpm.initState,IF(OR(B1086="",C1086=""),"",IF(OR(特征计算_周度!B1069&gt;$B$15,特征计算_周度!C1069&gt;$B$15,特征计算_周度!G1069&gt;$B$15,特征计算_周度!E1069&gt;$B$15,特征计算_周度!F1069&gt;$B$15),$A$12,IFERROR(IF(B1086&lt;PERCENTILE(OFFSET(B1086,1-364,0,364,1),$C$7),$A$7,IF(B1086&lt;PERCENTILE(OFFSET(B1086,1-364,0,364,1),$C$8),$A$8,IF(B1086&lt;PERCENTILE(OFFSET(B1086,1-364,0,364,1),$C$9),$A$9,IF(B1086&lt;PERCENTILE(OFFSET(B1086,1-364,0,364,1),$C$10),$A$10,IF(B1086&lt;PERCENTILE(OFFSET(B1086,1-364,0,364,1),$C$11),$A$11,$A$12))))),""))),_xlpm.dev,原始数据_周度!G1069,_xlpm.minDev,MIN(OFFSET(原始数据_周度!G1069,1-$D$17,0,$D$17,1)),_xlpm.bounce,_xlpm.dev-_xlpm.minDev,_xlpm.oversold,AND(ISNUMBER(_xlpm.dev),ISNUMBER(_xlpm.minDev),_xlpm.minDev&lt;=$B$17,_xlpm.bounce&gt;=$F$17,OR(_xlpm.initState=$A$12,_xlpm.initState=$A$11,_xlpm.initState=$A$10)),_xlpm.pctOnly,IFERROR(IF(B1086&lt;PERCENTILE(OFFSET(B1086,1-364,0,364,1),$C$7),$A$7,IF(B1086&lt;PERCENTILE(OFFSET(B1086,1-364,0,364,1),$C$8),$A$8,IF(B1086&lt;PERCENTILE(OFFSET(B1086,1-364,0,364,1),$C$9),$A$9,IF(B1086&lt;PERCENTILE(OFFSET(B1086,1-364,0,364,1),$C$10),$A$10,IF(B1086&lt;PERCENTILE(OFFSET(B1086,1-364,0,364,1),$C$11),$A$11,$A$12))))),""),IF(_xlpm.initState="","",IF(_xlpm.oversold,_xlpm.pctOnly,_xlpm.initState)))</f>
        <v/>
      </c>
      <c r="F1086" s="119" t="n"/>
      <c r="G1086" s="120">
        <f>IF(OR(B1086="",C1086=""),"",IF(OR(特征计算_周度!B1069&gt;$B$15,特征计算_周度!C1069&gt;$B$15,特征计算_周度!G1069&gt;$B$15,特征计算_周度!E1069&gt;$B$15,特征计算_周度!F1069&gt;$B$15),IF(特征计算_周度!B1069&gt;$B$15,"VIX ","")&amp;IF(特征计算_周度!C1069&gt;$B$15,"HY ","")&amp;IF(特征计算_周度!G1069&gt;$B$15,"Sahm ","")&amp;IF(特征计算_周度!E1069&gt;$B$15,"趋势 ","")&amp;IF(特征计算_周度!F1069&gt;$B$15,"斜率",""),"—"))</f>
        <v/>
      </c>
      <c r="H1086" s="120">
        <f>IF(OR(B1086="",C1086=""),"",_xlfn.LET(_xlpm.dev,原始数据_周度!G1069,_xlpm.minDev,MIN(OFFSET(原始数据_周度!G1069,1-$D$17,0,$D$17,1)),_xlpm.bounce,_xlpm.dev-_xlpm.minDev,IF(AND(ISNUMBER(_xlpm.dev),ISNUMBER(_xlpm.minDev),_xlpm.minDev&lt;=$B$17,_xlpm.bounce&gt;=$F$17),"✅ 触发","—")))</f>
        <v/>
      </c>
      <c r="I1086" s="172">
        <f>IFERROR(IF(特征计算_周度!H1086&gt;$I$3,MIN($I$4,MAX(-$I$5,(特征计算_周度!H1086-$I$3)*$I$4)),0),"")</f>
        <v/>
      </c>
    </row>
    <row r="1087">
      <c r="A1087" s="117">
        <f>特征计算_周度!A1070</f>
        <v/>
      </c>
      <c r="B1087" s="171">
        <f>IFERROR($A$3*特征计算_周度!B1087+$B$3*特征计算_周度!C1087+$C$3*特征计算_周度!D1087+$D$3*特征计算_周度!E1087+$E$3*特征计算_周度!F1087+$F$3*特征计算_周度!H1087,"")</f>
        <v/>
      </c>
      <c r="C1087" s="118">
        <f>IFERROR(PERCENTILE(OFFSET(B1087,1-364,0,364,1),$C$7),"")</f>
        <v/>
      </c>
      <c r="D1087" s="118">
        <f>IFERROR(PERCENTILE(OFFSET(B1087,1-364,0,364,1),$C$11),"")</f>
        <v/>
      </c>
      <c r="E1087" s="122">
        <f>_xlfn.LET(_xlpm.initState,IF(OR(B1087="",C1087=""),"",IF(OR(特征计算_周度!B1070&gt;$B$15,特征计算_周度!C1070&gt;$B$15,特征计算_周度!G1070&gt;$B$15,特征计算_周度!E1070&gt;$B$15,特征计算_周度!F1070&gt;$B$15),$A$12,IFERROR(IF(B1087&lt;PERCENTILE(OFFSET(B1087,1-364,0,364,1),$C$7),$A$7,IF(B1087&lt;PERCENTILE(OFFSET(B1087,1-364,0,364,1),$C$8),$A$8,IF(B1087&lt;PERCENTILE(OFFSET(B1087,1-364,0,364,1),$C$9),$A$9,IF(B1087&lt;PERCENTILE(OFFSET(B1087,1-364,0,364,1),$C$10),$A$10,IF(B1087&lt;PERCENTILE(OFFSET(B1087,1-364,0,364,1),$C$11),$A$11,$A$12))))),""))),_xlpm.dev,原始数据_周度!G1070,_xlpm.minDev,MIN(OFFSET(原始数据_周度!G1070,1-$D$17,0,$D$17,1)),_xlpm.bounce,_xlpm.dev-_xlpm.minDev,_xlpm.oversold,AND(ISNUMBER(_xlpm.dev),ISNUMBER(_xlpm.minDev),_xlpm.minDev&lt;=$B$17,_xlpm.bounce&gt;=$F$17,OR(_xlpm.initState=$A$12,_xlpm.initState=$A$11,_xlpm.initState=$A$10)),_xlpm.pctOnly,IFERROR(IF(B1087&lt;PERCENTILE(OFFSET(B1087,1-364,0,364,1),$C$7),$A$7,IF(B1087&lt;PERCENTILE(OFFSET(B1087,1-364,0,364,1),$C$8),$A$8,IF(B1087&lt;PERCENTILE(OFFSET(B1087,1-364,0,364,1),$C$9),$A$9,IF(B1087&lt;PERCENTILE(OFFSET(B1087,1-364,0,364,1),$C$10),$A$10,IF(B1087&lt;PERCENTILE(OFFSET(B1087,1-364,0,364,1),$C$11),$A$11,$A$12))))),""),IF(_xlpm.initState="","",IF(_xlpm.oversold,_xlpm.pctOnly,_xlpm.initState)))</f>
        <v/>
      </c>
      <c r="F1087" s="119" t="n"/>
      <c r="G1087" s="120">
        <f>IF(OR(B1087="",C1087=""),"",IF(OR(特征计算_周度!B1070&gt;$B$15,特征计算_周度!C1070&gt;$B$15,特征计算_周度!G1070&gt;$B$15,特征计算_周度!E1070&gt;$B$15,特征计算_周度!F1070&gt;$B$15),IF(特征计算_周度!B1070&gt;$B$15,"VIX ","")&amp;IF(特征计算_周度!C1070&gt;$B$15,"HY ","")&amp;IF(特征计算_周度!G1070&gt;$B$15,"Sahm ","")&amp;IF(特征计算_周度!E1070&gt;$B$15,"趋势 ","")&amp;IF(特征计算_周度!F1070&gt;$B$15,"斜率",""),"—"))</f>
        <v/>
      </c>
      <c r="H1087" s="120">
        <f>IF(OR(B1087="",C1087=""),"",_xlfn.LET(_xlpm.dev,原始数据_周度!G1070,_xlpm.minDev,MIN(OFFSET(原始数据_周度!G1070,1-$D$17,0,$D$17,1)),_xlpm.bounce,_xlpm.dev-_xlpm.minDev,IF(AND(ISNUMBER(_xlpm.dev),ISNUMBER(_xlpm.minDev),_xlpm.minDev&lt;=$B$17,_xlpm.bounce&gt;=$F$17),"✅ 触发","—")))</f>
        <v/>
      </c>
      <c r="I1087" s="172">
        <f>IFERROR(IF(特征计算_周度!H1087&gt;$I$3,MIN($I$4,MAX(-$I$5,(特征计算_周度!H1087-$I$3)*$I$4)),0),"")</f>
        <v/>
      </c>
    </row>
    <row r="1088">
      <c r="A1088" s="117">
        <f>特征计算_周度!A1071</f>
        <v/>
      </c>
      <c r="B1088" s="171">
        <f>IFERROR($A$3*特征计算_周度!B1088+$B$3*特征计算_周度!C1088+$C$3*特征计算_周度!D1088+$D$3*特征计算_周度!E1088+$E$3*特征计算_周度!F1088+$F$3*特征计算_周度!H1088,"")</f>
        <v/>
      </c>
      <c r="C1088" s="118">
        <f>IFERROR(PERCENTILE(OFFSET(B1088,1-364,0,364,1),$C$7),"")</f>
        <v/>
      </c>
      <c r="D1088" s="118">
        <f>IFERROR(PERCENTILE(OFFSET(B1088,1-364,0,364,1),$C$11),"")</f>
        <v/>
      </c>
      <c r="E1088" s="122">
        <f>_xlfn.LET(_xlpm.initState,IF(OR(B1088="",C1088=""),"",IF(OR(特征计算_周度!B1071&gt;$B$15,特征计算_周度!C1071&gt;$B$15,特征计算_周度!G1071&gt;$B$15,特征计算_周度!E1071&gt;$B$15,特征计算_周度!F1071&gt;$B$15),$A$12,IFERROR(IF(B1088&lt;PERCENTILE(OFFSET(B1088,1-364,0,364,1),$C$7),$A$7,IF(B1088&lt;PERCENTILE(OFFSET(B1088,1-364,0,364,1),$C$8),$A$8,IF(B1088&lt;PERCENTILE(OFFSET(B1088,1-364,0,364,1),$C$9),$A$9,IF(B1088&lt;PERCENTILE(OFFSET(B1088,1-364,0,364,1),$C$10),$A$10,IF(B1088&lt;PERCENTILE(OFFSET(B1088,1-364,0,364,1),$C$11),$A$11,$A$12))))),""))),_xlpm.dev,原始数据_周度!G1071,_xlpm.minDev,MIN(OFFSET(原始数据_周度!G1071,1-$D$17,0,$D$17,1)),_xlpm.bounce,_xlpm.dev-_xlpm.minDev,_xlpm.oversold,AND(ISNUMBER(_xlpm.dev),ISNUMBER(_xlpm.minDev),_xlpm.minDev&lt;=$B$17,_xlpm.bounce&gt;=$F$17,OR(_xlpm.initState=$A$12,_xlpm.initState=$A$11,_xlpm.initState=$A$10)),_xlpm.pctOnly,IFERROR(IF(B1088&lt;PERCENTILE(OFFSET(B1088,1-364,0,364,1),$C$7),$A$7,IF(B1088&lt;PERCENTILE(OFFSET(B1088,1-364,0,364,1),$C$8),$A$8,IF(B1088&lt;PERCENTILE(OFFSET(B1088,1-364,0,364,1),$C$9),$A$9,IF(B1088&lt;PERCENTILE(OFFSET(B1088,1-364,0,364,1),$C$10),$A$10,IF(B1088&lt;PERCENTILE(OFFSET(B1088,1-364,0,364,1),$C$11),$A$11,$A$12))))),""),IF(_xlpm.initState="","",IF(_xlpm.oversold,_xlpm.pctOnly,_xlpm.initState)))</f>
        <v/>
      </c>
      <c r="F1088" s="119" t="n"/>
      <c r="G1088" s="120">
        <f>IF(OR(B1088="",C1088=""),"",IF(OR(特征计算_周度!B1071&gt;$B$15,特征计算_周度!C1071&gt;$B$15,特征计算_周度!G1071&gt;$B$15,特征计算_周度!E1071&gt;$B$15,特征计算_周度!F1071&gt;$B$15),IF(特征计算_周度!B1071&gt;$B$15,"VIX ","")&amp;IF(特征计算_周度!C1071&gt;$B$15,"HY ","")&amp;IF(特征计算_周度!G1071&gt;$B$15,"Sahm ","")&amp;IF(特征计算_周度!E1071&gt;$B$15,"趋势 ","")&amp;IF(特征计算_周度!F1071&gt;$B$15,"斜率",""),"—"))</f>
        <v/>
      </c>
      <c r="H1088" s="120">
        <f>IF(OR(B1088="",C1088=""),"",_xlfn.LET(_xlpm.dev,原始数据_周度!G1071,_xlpm.minDev,MIN(OFFSET(原始数据_周度!G1071,1-$D$17,0,$D$17,1)),_xlpm.bounce,_xlpm.dev-_xlpm.minDev,IF(AND(ISNUMBER(_xlpm.dev),ISNUMBER(_xlpm.minDev),_xlpm.minDev&lt;=$B$17,_xlpm.bounce&gt;=$F$17),"✅ 触发","—")))</f>
        <v/>
      </c>
      <c r="I1088" s="172">
        <f>IFERROR(IF(特征计算_周度!H1088&gt;$I$3,MIN($I$4,MAX(-$I$5,(特征计算_周度!H1088-$I$3)*$I$4)),0),"")</f>
        <v/>
      </c>
    </row>
    <row r="1089">
      <c r="A1089" s="117">
        <f>特征计算_周度!A1072</f>
        <v/>
      </c>
      <c r="B1089" s="171">
        <f>IFERROR($A$3*特征计算_周度!B1089+$B$3*特征计算_周度!C1089+$C$3*特征计算_周度!D1089+$D$3*特征计算_周度!E1089+$E$3*特征计算_周度!F1089+$F$3*特征计算_周度!H1089,"")</f>
        <v/>
      </c>
      <c r="C1089" s="118">
        <f>IFERROR(PERCENTILE(OFFSET(B1089,1-364,0,364,1),$C$7),"")</f>
        <v/>
      </c>
      <c r="D1089" s="118">
        <f>IFERROR(PERCENTILE(OFFSET(B1089,1-364,0,364,1),$C$11),"")</f>
        <v/>
      </c>
      <c r="E1089" s="122">
        <f>_xlfn.LET(_xlpm.initState,IF(OR(B1089="",C1089=""),"",IF(OR(特征计算_周度!B1072&gt;$B$15,特征计算_周度!C1072&gt;$B$15,特征计算_周度!G1072&gt;$B$15,特征计算_周度!E1072&gt;$B$15,特征计算_周度!F1072&gt;$B$15),$A$12,IFERROR(IF(B1089&lt;PERCENTILE(OFFSET(B1089,1-364,0,364,1),$C$7),$A$7,IF(B1089&lt;PERCENTILE(OFFSET(B1089,1-364,0,364,1),$C$8),$A$8,IF(B1089&lt;PERCENTILE(OFFSET(B1089,1-364,0,364,1),$C$9),$A$9,IF(B1089&lt;PERCENTILE(OFFSET(B1089,1-364,0,364,1),$C$10),$A$10,IF(B1089&lt;PERCENTILE(OFFSET(B1089,1-364,0,364,1),$C$11),$A$11,$A$12))))),""))),_xlpm.dev,原始数据_周度!G1072,_xlpm.minDev,MIN(OFFSET(原始数据_周度!G1072,1-$D$17,0,$D$17,1)),_xlpm.bounce,_xlpm.dev-_xlpm.minDev,_xlpm.oversold,AND(ISNUMBER(_xlpm.dev),ISNUMBER(_xlpm.minDev),_xlpm.minDev&lt;=$B$17,_xlpm.bounce&gt;=$F$17,OR(_xlpm.initState=$A$12,_xlpm.initState=$A$11,_xlpm.initState=$A$10)),_xlpm.pctOnly,IFERROR(IF(B1089&lt;PERCENTILE(OFFSET(B1089,1-364,0,364,1),$C$7),$A$7,IF(B1089&lt;PERCENTILE(OFFSET(B1089,1-364,0,364,1),$C$8),$A$8,IF(B1089&lt;PERCENTILE(OFFSET(B1089,1-364,0,364,1),$C$9),$A$9,IF(B1089&lt;PERCENTILE(OFFSET(B1089,1-364,0,364,1),$C$10),$A$10,IF(B1089&lt;PERCENTILE(OFFSET(B1089,1-364,0,364,1),$C$11),$A$11,$A$12))))),""),IF(_xlpm.initState="","",IF(_xlpm.oversold,_xlpm.pctOnly,_xlpm.initState)))</f>
        <v/>
      </c>
      <c r="F1089" s="119" t="n"/>
      <c r="G1089" s="120">
        <f>IF(OR(B1089="",C1089=""),"",IF(OR(特征计算_周度!B1072&gt;$B$15,特征计算_周度!C1072&gt;$B$15,特征计算_周度!G1072&gt;$B$15,特征计算_周度!E1072&gt;$B$15,特征计算_周度!F1072&gt;$B$15),IF(特征计算_周度!B1072&gt;$B$15,"VIX ","")&amp;IF(特征计算_周度!C1072&gt;$B$15,"HY ","")&amp;IF(特征计算_周度!G1072&gt;$B$15,"Sahm ","")&amp;IF(特征计算_周度!E1072&gt;$B$15,"趋势 ","")&amp;IF(特征计算_周度!F1072&gt;$B$15,"斜率",""),"—"))</f>
        <v/>
      </c>
      <c r="H1089" s="120">
        <f>IF(OR(B1089="",C1089=""),"",_xlfn.LET(_xlpm.dev,原始数据_周度!G1072,_xlpm.minDev,MIN(OFFSET(原始数据_周度!G1072,1-$D$17,0,$D$17,1)),_xlpm.bounce,_xlpm.dev-_xlpm.minDev,IF(AND(ISNUMBER(_xlpm.dev),ISNUMBER(_xlpm.minDev),_xlpm.minDev&lt;=$B$17,_xlpm.bounce&gt;=$F$17),"✅ 触发","—")))</f>
        <v/>
      </c>
      <c r="I1089" s="172">
        <f>IFERROR(IF(特征计算_周度!H1089&gt;$I$3,MIN($I$4,MAX(-$I$5,(特征计算_周度!H1089-$I$3)*$I$4)),0),"")</f>
        <v/>
      </c>
    </row>
    <row r="1090">
      <c r="A1090" s="117">
        <f>特征计算_周度!A1073</f>
        <v/>
      </c>
      <c r="B1090" s="171">
        <f>IFERROR($A$3*特征计算_周度!B1090+$B$3*特征计算_周度!C1090+$C$3*特征计算_周度!D1090+$D$3*特征计算_周度!E1090+$E$3*特征计算_周度!F1090+$F$3*特征计算_周度!H1090,"")</f>
        <v/>
      </c>
      <c r="C1090" s="118">
        <f>IFERROR(PERCENTILE(OFFSET(B1090,1-364,0,364,1),$C$7),"")</f>
        <v/>
      </c>
      <c r="D1090" s="118">
        <f>IFERROR(PERCENTILE(OFFSET(B1090,1-364,0,364,1),$C$11),"")</f>
        <v/>
      </c>
      <c r="E1090" s="122">
        <f>_xlfn.LET(_xlpm.initState,IF(OR(B1090="",C1090=""),"",IF(OR(特征计算_周度!B1073&gt;$B$15,特征计算_周度!C1073&gt;$B$15,特征计算_周度!G1073&gt;$B$15,特征计算_周度!E1073&gt;$B$15,特征计算_周度!F1073&gt;$B$15),$A$12,IFERROR(IF(B1090&lt;PERCENTILE(OFFSET(B1090,1-364,0,364,1),$C$7),$A$7,IF(B1090&lt;PERCENTILE(OFFSET(B1090,1-364,0,364,1),$C$8),$A$8,IF(B1090&lt;PERCENTILE(OFFSET(B1090,1-364,0,364,1),$C$9),$A$9,IF(B1090&lt;PERCENTILE(OFFSET(B1090,1-364,0,364,1),$C$10),$A$10,IF(B1090&lt;PERCENTILE(OFFSET(B1090,1-364,0,364,1),$C$11),$A$11,$A$12))))),""))),_xlpm.dev,原始数据_周度!G1073,_xlpm.minDev,MIN(OFFSET(原始数据_周度!G1073,1-$D$17,0,$D$17,1)),_xlpm.bounce,_xlpm.dev-_xlpm.minDev,_xlpm.oversold,AND(ISNUMBER(_xlpm.dev),ISNUMBER(_xlpm.minDev),_xlpm.minDev&lt;=$B$17,_xlpm.bounce&gt;=$F$17,OR(_xlpm.initState=$A$12,_xlpm.initState=$A$11,_xlpm.initState=$A$10)),_xlpm.pctOnly,IFERROR(IF(B1090&lt;PERCENTILE(OFFSET(B1090,1-364,0,364,1),$C$7),$A$7,IF(B1090&lt;PERCENTILE(OFFSET(B1090,1-364,0,364,1),$C$8),$A$8,IF(B1090&lt;PERCENTILE(OFFSET(B1090,1-364,0,364,1),$C$9),$A$9,IF(B1090&lt;PERCENTILE(OFFSET(B1090,1-364,0,364,1),$C$10),$A$10,IF(B1090&lt;PERCENTILE(OFFSET(B1090,1-364,0,364,1),$C$11),$A$11,$A$12))))),""),IF(_xlpm.initState="","",IF(_xlpm.oversold,_xlpm.pctOnly,_xlpm.initState)))</f>
        <v/>
      </c>
      <c r="F1090" s="119" t="n"/>
      <c r="G1090" s="120">
        <f>IF(OR(B1090="",C1090=""),"",IF(OR(特征计算_周度!B1073&gt;$B$15,特征计算_周度!C1073&gt;$B$15,特征计算_周度!G1073&gt;$B$15,特征计算_周度!E1073&gt;$B$15,特征计算_周度!F1073&gt;$B$15),IF(特征计算_周度!B1073&gt;$B$15,"VIX ","")&amp;IF(特征计算_周度!C1073&gt;$B$15,"HY ","")&amp;IF(特征计算_周度!G1073&gt;$B$15,"Sahm ","")&amp;IF(特征计算_周度!E1073&gt;$B$15,"趋势 ","")&amp;IF(特征计算_周度!F1073&gt;$B$15,"斜率",""),"—"))</f>
        <v/>
      </c>
      <c r="H1090" s="120">
        <f>IF(OR(B1090="",C1090=""),"",_xlfn.LET(_xlpm.dev,原始数据_周度!G1073,_xlpm.minDev,MIN(OFFSET(原始数据_周度!G1073,1-$D$17,0,$D$17,1)),_xlpm.bounce,_xlpm.dev-_xlpm.minDev,IF(AND(ISNUMBER(_xlpm.dev),ISNUMBER(_xlpm.minDev),_xlpm.minDev&lt;=$B$17,_xlpm.bounce&gt;=$F$17),"✅ 触发","—")))</f>
        <v/>
      </c>
      <c r="I1090" s="172">
        <f>IFERROR(IF(特征计算_周度!H1090&gt;$I$3,MIN($I$4,MAX(-$I$5,(特征计算_周度!H1090-$I$3)*$I$4)),0),"")</f>
        <v/>
      </c>
    </row>
    <row r="1091">
      <c r="A1091" s="117">
        <f>特征计算_周度!A1074</f>
        <v/>
      </c>
      <c r="B1091" s="171">
        <f>IFERROR($A$3*特征计算_周度!B1091+$B$3*特征计算_周度!C1091+$C$3*特征计算_周度!D1091+$D$3*特征计算_周度!E1091+$E$3*特征计算_周度!F1091+$F$3*特征计算_周度!H1091,"")</f>
        <v/>
      </c>
      <c r="C1091" s="118">
        <f>IFERROR(PERCENTILE(OFFSET(B1091,1-364,0,364,1),$C$7),"")</f>
        <v/>
      </c>
      <c r="D1091" s="118">
        <f>IFERROR(PERCENTILE(OFFSET(B1091,1-364,0,364,1),$C$11),"")</f>
        <v/>
      </c>
      <c r="E1091" s="122">
        <f>_xlfn.LET(_xlpm.initState,IF(OR(B1091="",C1091=""),"",IF(OR(特征计算_周度!B1074&gt;$B$15,特征计算_周度!C1074&gt;$B$15,特征计算_周度!G1074&gt;$B$15,特征计算_周度!E1074&gt;$B$15,特征计算_周度!F1074&gt;$B$15),$A$12,IFERROR(IF(B1091&lt;PERCENTILE(OFFSET(B1091,1-364,0,364,1),$C$7),$A$7,IF(B1091&lt;PERCENTILE(OFFSET(B1091,1-364,0,364,1),$C$8),$A$8,IF(B1091&lt;PERCENTILE(OFFSET(B1091,1-364,0,364,1),$C$9),$A$9,IF(B1091&lt;PERCENTILE(OFFSET(B1091,1-364,0,364,1),$C$10),$A$10,IF(B1091&lt;PERCENTILE(OFFSET(B1091,1-364,0,364,1),$C$11),$A$11,$A$12))))),""))),_xlpm.dev,原始数据_周度!G1074,_xlpm.minDev,MIN(OFFSET(原始数据_周度!G1074,1-$D$17,0,$D$17,1)),_xlpm.bounce,_xlpm.dev-_xlpm.minDev,_xlpm.oversold,AND(ISNUMBER(_xlpm.dev),ISNUMBER(_xlpm.minDev),_xlpm.minDev&lt;=$B$17,_xlpm.bounce&gt;=$F$17,OR(_xlpm.initState=$A$12,_xlpm.initState=$A$11,_xlpm.initState=$A$10)),_xlpm.pctOnly,IFERROR(IF(B1091&lt;PERCENTILE(OFFSET(B1091,1-364,0,364,1),$C$7),$A$7,IF(B1091&lt;PERCENTILE(OFFSET(B1091,1-364,0,364,1),$C$8),$A$8,IF(B1091&lt;PERCENTILE(OFFSET(B1091,1-364,0,364,1),$C$9),$A$9,IF(B1091&lt;PERCENTILE(OFFSET(B1091,1-364,0,364,1),$C$10),$A$10,IF(B1091&lt;PERCENTILE(OFFSET(B1091,1-364,0,364,1),$C$11),$A$11,$A$12))))),""),IF(_xlpm.initState="","",IF(_xlpm.oversold,_xlpm.pctOnly,_xlpm.initState)))</f>
        <v/>
      </c>
      <c r="F1091" s="119" t="n"/>
      <c r="G1091" s="120">
        <f>IF(OR(B1091="",C1091=""),"",IF(OR(特征计算_周度!B1074&gt;$B$15,特征计算_周度!C1074&gt;$B$15,特征计算_周度!G1074&gt;$B$15,特征计算_周度!E1074&gt;$B$15,特征计算_周度!F1074&gt;$B$15),IF(特征计算_周度!B1074&gt;$B$15,"VIX ","")&amp;IF(特征计算_周度!C1074&gt;$B$15,"HY ","")&amp;IF(特征计算_周度!G1074&gt;$B$15,"Sahm ","")&amp;IF(特征计算_周度!E1074&gt;$B$15,"趋势 ","")&amp;IF(特征计算_周度!F1074&gt;$B$15,"斜率",""),"—"))</f>
        <v/>
      </c>
      <c r="H1091" s="120">
        <f>IF(OR(B1091="",C1091=""),"",_xlfn.LET(_xlpm.dev,原始数据_周度!G1074,_xlpm.minDev,MIN(OFFSET(原始数据_周度!G1074,1-$D$17,0,$D$17,1)),_xlpm.bounce,_xlpm.dev-_xlpm.minDev,IF(AND(ISNUMBER(_xlpm.dev),ISNUMBER(_xlpm.minDev),_xlpm.minDev&lt;=$B$17,_xlpm.bounce&gt;=$F$17),"✅ 触发","—")))</f>
        <v/>
      </c>
      <c r="I1091" s="172">
        <f>IFERROR(IF(特征计算_周度!H1091&gt;$I$3,MIN($I$4,MAX(-$I$5,(特征计算_周度!H1091-$I$3)*$I$4)),0),"")</f>
        <v/>
      </c>
    </row>
    <row r="1092">
      <c r="A1092" s="117">
        <f>特征计算_周度!A1075</f>
        <v/>
      </c>
      <c r="B1092" s="171">
        <f>IFERROR($A$3*特征计算_周度!B1092+$B$3*特征计算_周度!C1092+$C$3*特征计算_周度!D1092+$D$3*特征计算_周度!E1092+$E$3*特征计算_周度!F1092+$F$3*特征计算_周度!H1092,"")</f>
        <v/>
      </c>
      <c r="C1092" s="118">
        <f>IFERROR(PERCENTILE(OFFSET(B1092,1-364,0,364,1),$C$7),"")</f>
        <v/>
      </c>
      <c r="D1092" s="118">
        <f>IFERROR(PERCENTILE(OFFSET(B1092,1-364,0,364,1),$C$11),"")</f>
        <v/>
      </c>
      <c r="E1092" s="122">
        <f>_xlfn.LET(_xlpm.initState,IF(OR(B1092="",C1092=""),"",IF(OR(特征计算_周度!B1075&gt;$B$15,特征计算_周度!C1075&gt;$B$15,特征计算_周度!G1075&gt;$B$15,特征计算_周度!E1075&gt;$B$15,特征计算_周度!F1075&gt;$B$15),$A$12,IFERROR(IF(B1092&lt;PERCENTILE(OFFSET(B1092,1-364,0,364,1),$C$7),$A$7,IF(B1092&lt;PERCENTILE(OFFSET(B1092,1-364,0,364,1),$C$8),$A$8,IF(B1092&lt;PERCENTILE(OFFSET(B1092,1-364,0,364,1),$C$9),$A$9,IF(B1092&lt;PERCENTILE(OFFSET(B1092,1-364,0,364,1),$C$10),$A$10,IF(B1092&lt;PERCENTILE(OFFSET(B1092,1-364,0,364,1),$C$11),$A$11,$A$12))))),""))),_xlpm.dev,原始数据_周度!G1075,_xlpm.minDev,MIN(OFFSET(原始数据_周度!G1075,1-$D$17,0,$D$17,1)),_xlpm.bounce,_xlpm.dev-_xlpm.minDev,_xlpm.oversold,AND(ISNUMBER(_xlpm.dev),ISNUMBER(_xlpm.minDev),_xlpm.minDev&lt;=$B$17,_xlpm.bounce&gt;=$F$17,OR(_xlpm.initState=$A$12,_xlpm.initState=$A$11,_xlpm.initState=$A$10)),_xlpm.pctOnly,IFERROR(IF(B1092&lt;PERCENTILE(OFFSET(B1092,1-364,0,364,1),$C$7),$A$7,IF(B1092&lt;PERCENTILE(OFFSET(B1092,1-364,0,364,1),$C$8),$A$8,IF(B1092&lt;PERCENTILE(OFFSET(B1092,1-364,0,364,1),$C$9),$A$9,IF(B1092&lt;PERCENTILE(OFFSET(B1092,1-364,0,364,1),$C$10),$A$10,IF(B1092&lt;PERCENTILE(OFFSET(B1092,1-364,0,364,1),$C$11),$A$11,$A$12))))),""),IF(_xlpm.initState="","",IF(_xlpm.oversold,_xlpm.pctOnly,_xlpm.initState)))</f>
        <v/>
      </c>
      <c r="F1092" s="119" t="n"/>
      <c r="G1092" s="120">
        <f>IF(OR(B1092="",C1092=""),"",IF(OR(特征计算_周度!B1075&gt;$B$15,特征计算_周度!C1075&gt;$B$15,特征计算_周度!G1075&gt;$B$15,特征计算_周度!E1075&gt;$B$15,特征计算_周度!F1075&gt;$B$15),IF(特征计算_周度!B1075&gt;$B$15,"VIX ","")&amp;IF(特征计算_周度!C1075&gt;$B$15,"HY ","")&amp;IF(特征计算_周度!G1075&gt;$B$15,"Sahm ","")&amp;IF(特征计算_周度!E1075&gt;$B$15,"趋势 ","")&amp;IF(特征计算_周度!F1075&gt;$B$15,"斜率",""),"—"))</f>
        <v/>
      </c>
      <c r="H1092" s="120">
        <f>IF(OR(B1092="",C1092=""),"",_xlfn.LET(_xlpm.dev,原始数据_周度!G1075,_xlpm.minDev,MIN(OFFSET(原始数据_周度!G1075,1-$D$17,0,$D$17,1)),_xlpm.bounce,_xlpm.dev-_xlpm.minDev,IF(AND(ISNUMBER(_xlpm.dev),ISNUMBER(_xlpm.minDev),_xlpm.minDev&lt;=$B$17,_xlpm.bounce&gt;=$F$17),"✅ 触发","—")))</f>
        <v/>
      </c>
      <c r="I1092" s="172">
        <f>IFERROR(IF(特征计算_周度!H1092&gt;$I$3,MIN($I$4,MAX(-$I$5,(特征计算_周度!H1092-$I$3)*$I$4)),0),"")</f>
        <v/>
      </c>
    </row>
    <row r="1093">
      <c r="A1093" s="117">
        <f>特征计算_周度!A1076</f>
        <v/>
      </c>
      <c r="B1093" s="171">
        <f>IFERROR($A$3*特征计算_周度!B1093+$B$3*特征计算_周度!C1093+$C$3*特征计算_周度!D1093+$D$3*特征计算_周度!E1093+$E$3*特征计算_周度!F1093+$F$3*特征计算_周度!H1093,"")</f>
        <v/>
      </c>
      <c r="C1093" s="118">
        <f>IFERROR(PERCENTILE(OFFSET(B1093,1-364,0,364,1),$C$7),"")</f>
        <v/>
      </c>
      <c r="D1093" s="118">
        <f>IFERROR(PERCENTILE(OFFSET(B1093,1-364,0,364,1),$C$11),"")</f>
        <v/>
      </c>
      <c r="E1093" s="122">
        <f>_xlfn.LET(_xlpm.initState,IF(OR(B1093="",C1093=""),"",IF(OR(特征计算_周度!B1076&gt;$B$15,特征计算_周度!C1076&gt;$B$15,特征计算_周度!G1076&gt;$B$15,特征计算_周度!E1076&gt;$B$15,特征计算_周度!F1076&gt;$B$15),$A$12,IFERROR(IF(B1093&lt;PERCENTILE(OFFSET(B1093,1-364,0,364,1),$C$7),$A$7,IF(B1093&lt;PERCENTILE(OFFSET(B1093,1-364,0,364,1),$C$8),$A$8,IF(B1093&lt;PERCENTILE(OFFSET(B1093,1-364,0,364,1),$C$9),$A$9,IF(B1093&lt;PERCENTILE(OFFSET(B1093,1-364,0,364,1),$C$10),$A$10,IF(B1093&lt;PERCENTILE(OFFSET(B1093,1-364,0,364,1),$C$11),$A$11,$A$12))))),""))),_xlpm.dev,原始数据_周度!G1076,_xlpm.minDev,MIN(OFFSET(原始数据_周度!G1076,1-$D$17,0,$D$17,1)),_xlpm.bounce,_xlpm.dev-_xlpm.minDev,_xlpm.oversold,AND(ISNUMBER(_xlpm.dev),ISNUMBER(_xlpm.minDev),_xlpm.minDev&lt;=$B$17,_xlpm.bounce&gt;=$F$17,OR(_xlpm.initState=$A$12,_xlpm.initState=$A$11,_xlpm.initState=$A$10)),_xlpm.pctOnly,IFERROR(IF(B1093&lt;PERCENTILE(OFFSET(B1093,1-364,0,364,1),$C$7),$A$7,IF(B1093&lt;PERCENTILE(OFFSET(B1093,1-364,0,364,1),$C$8),$A$8,IF(B1093&lt;PERCENTILE(OFFSET(B1093,1-364,0,364,1),$C$9),$A$9,IF(B1093&lt;PERCENTILE(OFFSET(B1093,1-364,0,364,1),$C$10),$A$10,IF(B1093&lt;PERCENTILE(OFFSET(B1093,1-364,0,364,1),$C$11),$A$11,$A$12))))),""),IF(_xlpm.initState="","",IF(_xlpm.oversold,_xlpm.pctOnly,_xlpm.initState)))</f>
        <v/>
      </c>
      <c r="F1093" s="119" t="n"/>
      <c r="G1093" s="120">
        <f>IF(OR(B1093="",C1093=""),"",IF(OR(特征计算_周度!B1076&gt;$B$15,特征计算_周度!C1076&gt;$B$15,特征计算_周度!G1076&gt;$B$15,特征计算_周度!E1076&gt;$B$15,特征计算_周度!F1076&gt;$B$15),IF(特征计算_周度!B1076&gt;$B$15,"VIX ","")&amp;IF(特征计算_周度!C1076&gt;$B$15,"HY ","")&amp;IF(特征计算_周度!G1076&gt;$B$15,"Sahm ","")&amp;IF(特征计算_周度!E1076&gt;$B$15,"趋势 ","")&amp;IF(特征计算_周度!F1076&gt;$B$15,"斜率",""),"—"))</f>
        <v/>
      </c>
      <c r="H1093" s="120">
        <f>IF(OR(B1093="",C1093=""),"",_xlfn.LET(_xlpm.dev,原始数据_周度!G1076,_xlpm.minDev,MIN(OFFSET(原始数据_周度!G1076,1-$D$17,0,$D$17,1)),_xlpm.bounce,_xlpm.dev-_xlpm.minDev,IF(AND(ISNUMBER(_xlpm.dev),ISNUMBER(_xlpm.minDev),_xlpm.minDev&lt;=$B$17,_xlpm.bounce&gt;=$F$17),"✅ 触发","—")))</f>
        <v/>
      </c>
      <c r="I1093" s="172">
        <f>IFERROR(IF(特征计算_周度!H1093&gt;$I$3,MIN($I$4,MAX(-$I$5,(特征计算_周度!H1093-$I$3)*$I$4)),0),"")</f>
        <v/>
      </c>
    </row>
    <row r="1094">
      <c r="A1094" s="117">
        <f>特征计算_周度!A1077</f>
        <v/>
      </c>
      <c r="B1094" s="171">
        <f>IFERROR($A$3*特征计算_周度!B1094+$B$3*特征计算_周度!C1094+$C$3*特征计算_周度!D1094+$D$3*特征计算_周度!E1094+$E$3*特征计算_周度!F1094+$F$3*特征计算_周度!H1094,"")</f>
        <v/>
      </c>
      <c r="C1094" s="118">
        <f>IFERROR(PERCENTILE(OFFSET(B1094,1-364,0,364,1),$C$7),"")</f>
        <v/>
      </c>
      <c r="D1094" s="118">
        <f>IFERROR(PERCENTILE(OFFSET(B1094,1-364,0,364,1),$C$11),"")</f>
        <v/>
      </c>
      <c r="E1094" s="122">
        <f>_xlfn.LET(_xlpm.initState,IF(OR(B1094="",C1094=""),"",IF(OR(特征计算_周度!B1077&gt;$B$15,特征计算_周度!C1077&gt;$B$15,特征计算_周度!G1077&gt;$B$15,特征计算_周度!E1077&gt;$B$15,特征计算_周度!F1077&gt;$B$15),$A$12,IFERROR(IF(B1094&lt;PERCENTILE(OFFSET(B1094,1-364,0,364,1),$C$7),$A$7,IF(B1094&lt;PERCENTILE(OFFSET(B1094,1-364,0,364,1),$C$8),$A$8,IF(B1094&lt;PERCENTILE(OFFSET(B1094,1-364,0,364,1),$C$9),$A$9,IF(B1094&lt;PERCENTILE(OFFSET(B1094,1-364,0,364,1),$C$10),$A$10,IF(B1094&lt;PERCENTILE(OFFSET(B1094,1-364,0,364,1),$C$11),$A$11,$A$12))))),""))),_xlpm.dev,原始数据_周度!G1077,_xlpm.minDev,MIN(OFFSET(原始数据_周度!G1077,1-$D$17,0,$D$17,1)),_xlpm.bounce,_xlpm.dev-_xlpm.minDev,_xlpm.oversold,AND(ISNUMBER(_xlpm.dev),ISNUMBER(_xlpm.minDev),_xlpm.minDev&lt;=$B$17,_xlpm.bounce&gt;=$F$17,OR(_xlpm.initState=$A$12,_xlpm.initState=$A$11,_xlpm.initState=$A$10)),_xlpm.pctOnly,IFERROR(IF(B1094&lt;PERCENTILE(OFFSET(B1094,1-364,0,364,1),$C$7),$A$7,IF(B1094&lt;PERCENTILE(OFFSET(B1094,1-364,0,364,1),$C$8),$A$8,IF(B1094&lt;PERCENTILE(OFFSET(B1094,1-364,0,364,1),$C$9),$A$9,IF(B1094&lt;PERCENTILE(OFFSET(B1094,1-364,0,364,1),$C$10),$A$10,IF(B1094&lt;PERCENTILE(OFFSET(B1094,1-364,0,364,1),$C$11),$A$11,$A$12))))),""),IF(_xlpm.initState="","",IF(_xlpm.oversold,_xlpm.pctOnly,_xlpm.initState)))</f>
        <v/>
      </c>
      <c r="F1094" s="119" t="n"/>
      <c r="G1094" s="120">
        <f>IF(OR(B1094="",C1094=""),"",IF(OR(特征计算_周度!B1077&gt;$B$15,特征计算_周度!C1077&gt;$B$15,特征计算_周度!G1077&gt;$B$15,特征计算_周度!E1077&gt;$B$15,特征计算_周度!F1077&gt;$B$15),IF(特征计算_周度!B1077&gt;$B$15,"VIX ","")&amp;IF(特征计算_周度!C1077&gt;$B$15,"HY ","")&amp;IF(特征计算_周度!G1077&gt;$B$15,"Sahm ","")&amp;IF(特征计算_周度!E1077&gt;$B$15,"趋势 ","")&amp;IF(特征计算_周度!F1077&gt;$B$15,"斜率",""),"—"))</f>
        <v/>
      </c>
      <c r="H1094" s="120">
        <f>IF(OR(B1094="",C1094=""),"",_xlfn.LET(_xlpm.dev,原始数据_周度!G1077,_xlpm.minDev,MIN(OFFSET(原始数据_周度!G1077,1-$D$17,0,$D$17,1)),_xlpm.bounce,_xlpm.dev-_xlpm.minDev,IF(AND(ISNUMBER(_xlpm.dev),ISNUMBER(_xlpm.minDev),_xlpm.minDev&lt;=$B$17,_xlpm.bounce&gt;=$F$17),"✅ 触发","—")))</f>
        <v/>
      </c>
      <c r="I1094" s="172">
        <f>IFERROR(IF(特征计算_周度!H1094&gt;$I$3,MIN($I$4,MAX(-$I$5,(特征计算_周度!H1094-$I$3)*$I$4)),0),"")</f>
        <v/>
      </c>
    </row>
    <row r="1095">
      <c r="A1095" s="117">
        <f>特征计算_周度!A1078</f>
        <v/>
      </c>
      <c r="B1095" s="171">
        <f>IFERROR($A$3*特征计算_周度!B1095+$B$3*特征计算_周度!C1095+$C$3*特征计算_周度!D1095+$D$3*特征计算_周度!E1095+$E$3*特征计算_周度!F1095+$F$3*特征计算_周度!H1095,"")</f>
        <v/>
      </c>
      <c r="C1095" s="118">
        <f>IFERROR(PERCENTILE(OFFSET(B1095,1-364,0,364,1),$C$7),"")</f>
        <v/>
      </c>
      <c r="D1095" s="118">
        <f>IFERROR(PERCENTILE(OFFSET(B1095,1-364,0,364,1),$C$11),"")</f>
        <v/>
      </c>
      <c r="E1095" s="122">
        <f>_xlfn.LET(_xlpm.initState,IF(OR(B1095="",C1095=""),"",IF(OR(特征计算_周度!B1078&gt;$B$15,特征计算_周度!C1078&gt;$B$15,特征计算_周度!G1078&gt;$B$15,特征计算_周度!E1078&gt;$B$15,特征计算_周度!F1078&gt;$B$15),$A$12,IFERROR(IF(B1095&lt;PERCENTILE(OFFSET(B1095,1-364,0,364,1),$C$7),$A$7,IF(B1095&lt;PERCENTILE(OFFSET(B1095,1-364,0,364,1),$C$8),$A$8,IF(B1095&lt;PERCENTILE(OFFSET(B1095,1-364,0,364,1),$C$9),$A$9,IF(B1095&lt;PERCENTILE(OFFSET(B1095,1-364,0,364,1),$C$10),$A$10,IF(B1095&lt;PERCENTILE(OFFSET(B1095,1-364,0,364,1),$C$11),$A$11,$A$12))))),""))),_xlpm.dev,原始数据_周度!G1078,_xlpm.minDev,MIN(OFFSET(原始数据_周度!G1078,1-$D$17,0,$D$17,1)),_xlpm.bounce,_xlpm.dev-_xlpm.minDev,_xlpm.oversold,AND(ISNUMBER(_xlpm.dev),ISNUMBER(_xlpm.minDev),_xlpm.minDev&lt;=$B$17,_xlpm.bounce&gt;=$F$17,OR(_xlpm.initState=$A$12,_xlpm.initState=$A$11,_xlpm.initState=$A$10)),_xlpm.pctOnly,IFERROR(IF(B1095&lt;PERCENTILE(OFFSET(B1095,1-364,0,364,1),$C$7),$A$7,IF(B1095&lt;PERCENTILE(OFFSET(B1095,1-364,0,364,1),$C$8),$A$8,IF(B1095&lt;PERCENTILE(OFFSET(B1095,1-364,0,364,1),$C$9),$A$9,IF(B1095&lt;PERCENTILE(OFFSET(B1095,1-364,0,364,1),$C$10),$A$10,IF(B1095&lt;PERCENTILE(OFFSET(B1095,1-364,0,364,1),$C$11),$A$11,$A$12))))),""),IF(_xlpm.initState="","",IF(_xlpm.oversold,_xlpm.pctOnly,_xlpm.initState)))</f>
        <v/>
      </c>
      <c r="F1095" s="119" t="n"/>
      <c r="G1095" s="120">
        <f>IF(OR(B1095="",C1095=""),"",IF(OR(特征计算_周度!B1078&gt;$B$15,特征计算_周度!C1078&gt;$B$15,特征计算_周度!G1078&gt;$B$15,特征计算_周度!E1078&gt;$B$15,特征计算_周度!F1078&gt;$B$15),IF(特征计算_周度!B1078&gt;$B$15,"VIX ","")&amp;IF(特征计算_周度!C1078&gt;$B$15,"HY ","")&amp;IF(特征计算_周度!G1078&gt;$B$15,"Sahm ","")&amp;IF(特征计算_周度!E1078&gt;$B$15,"趋势 ","")&amp;IF(特征计算_周度!F1078&gt;$B$15,"斜率",""),"—"))</f>
        <v/>
      </c>
      <c r="H1095" s="120">
        <f>IF(OR(B1095="",C1095=""),"",_xlfn.LET(_xlpm.dev,原始数据_周度!G1078,_xlpm.minDev,MIN(OFFSET(原始数据_周度!G1078,1-$D$17,0,$D$17,1)),_xlpm.bounce,_xlpm.dev-_xlpm.minDev,IF(AND(ISNUMBER(_xlpm.dev),ISNUMBER(_xlpm.minDev),_xlpm.minDev&lt;=$B$17,_xlpm.bounce&gt;=$F$17),"✅ 触发","—")))</f>
        <v/>
      </c>
      <c r="I1095" s="172">
        <f>IFERROR(IF(特征计算_周度!H1095&gt;$I$3,MIN($I$4,MAX(-$I$5,(特征计算_周度!H1095-$I$3)*$I$4)),0),"")</f>
        <v/>
      </c>
    </row>
    <row r="1096">
      <c r="A1096" s="117">
        <f>特征计算_周度!A1079</f>
        <v/>
      </c>
      <c r="B1096" s="171">
        <f>IFERROR($A$3*特征计算_周度!B1096+$B$3*特征计算_周度!C1096+$C$3*特征计算_周度!D1096+$D$3*特征计算_周度!E1096+$E$3*特征计算_周度!F1096+$F$3*特征计算_周度!H1096,"")</f>
        <v/>
      </c>
      <c r="C1096" s="118">
        <f>IFERROR(PERCENTILE(OFFSET(B1096,1-364,0,364,1),$C$7),"")</f>
        <v/>
      </c>
      <c r="D1096" s="118">
        <f>IFERROR(PERCENTILE(OFFSET(B1096,1-364,0,364,1),$C$11),"")</f>
        <v/>
      </c>
      <c r="E1096" s="122">
        <f>_xlfn.LET(_xlpm.initState,IF(OR(B1096="",C1096=""),"",IF(OR(特征计算_周度!B1079&gt;$B$15,特征计算_周度!C1079&gt;$B$15,特征计算_周度!G1079&gt;$B$15,特征计算_周度!E1079&gt;$B$15,特征计算_周度!F1079&gt;$B$15),$A$12,IFERROR(IF(B1096&lt;PERCENTILE(OFFSET(B1096,1-364,0,364,1),$C$7),$A$7,IF(B1096&lt;PERCENTILE(OFFSET(B1096,1-364,0,364,1),$C$8),$A$8,IF(B1096&lt;PERCENTILE(OFFSET(B1096,1-364,0,364,1),$C$9),$A$9,IF(B1096&lt;PERCENTILE(OFFSET(B1096,1-364,0,364,1),$C$10),$A$10,IF(B1096&lt;PERCENTILE(OFFSET(B1096,1-364,0,364,1),$C$11),$A$11,$A$12))))),""))),_xlpm.dev,原始数据_周度!G1079,_xlpm.minDev,MIN(OFFSET(原始数据_周度!G1079,1-$D$17,0,$D$17,1)),_xlpm.bounce,_xlpm.dev-_xlpm.minDev,_xlpm.oversold,AND(ISNUMBER(_xlpm.dev),ISNUMBER(_xlpm.minDev),_xlpm.minDev&lt;=$B$17,_xlpm.bounce&gt;=$F$17,OR(_xlpm.initState=$A$12,_xlpm.initState=$A$11,_xlpm.initState=$A$10)),_xlpm.pctOnly,IFERROR(IF(B1096&lt;PERCENTILE(OFFSET(B1096,1-364,0,364,1),$C$7),$A$7,IF(B1096&lt;PERCENTILE(OFFSET(B1096,1-364,0,364,1),$C$8),$A$8,IF(B1096&lt;PERCENTILE(OFFSET(B1096,1-364,0,364,1),$C$9),$A$9,IF(B1096&lt;PERCENTILE(OFFSET(B1096,1-364,0,364,1),$C$10),$A$10,IF(B1096&lt;PERCENTILE(OFFSET(B1096,1-364,0,364,1),$C$11),$A$11,$A$12))))),""),IF(_xlpm.initState="","",IF(_xlpm.oversold,_xlpm.pctOnly,_xlpm.initState)))</f>
        <v/>
      </c>
      <c r="F1096" s="119" t="n"/>
      <c r="G1096" s="120">
        <f>IF(OR(B1096="",C1096=""),"",IF(OR(特征计算_周度!B1079&gt;$B$15,特征计算_周度!C1079&gt;$B$15,特征计算_周度!G1079&gt;$B$15,特征计算_周度!E1079&gt;$B$15,特征计算_周度!F1079&gt;$B$15),IF(特征计算_周度!B1079&gt;$B$15,"VIX ","")&amp;IF(特征计算_周度!C1079&gt;$B$15,"HY ","")&amp;IF(特征计算_周度!G1079&gt;$B$15,"Sahm ","")&amp;IF(特征计算_周度!E1079&gt;$B$15,"趋势 ","")&amp;IF(特征计算_周度!F1079&gt;$B$15,"斜率",""),"—"))</f>
        <v/>
      </c>
      <c r="H1096" s="120">
        <f>IF(OR(B1096="",C1096=""),"",_xlfn.LET(_xlpm.dev,原始数据_周度!G1079,_xlpm.minDev,MIN(OFFSET(原始数据_周度!G1079,1-$D$17,0,$D$17,1)),_xlpm.bounce,_xlpm.dev-_xlpm.minDev,IF(AND(ISNUMBER(_xlpm.dev),ISNUMBER(_xlpm.minDev),_xlpm.minDev&lt;=$B$17,_xlpm.bounce&gt;=$F$17),"✅ 触发","—")))</f>
        <v/>
      </c>
      <c r="I1096" s="172">
        <f>IFERROR(IF(特征计算_周度!H1096&gt;$I$3,MIN($I$4,MAX(-$I$5,(特征计算_周度!H1096-$I$3)*$I$4)),0),"")</f>
        <v/>
      </c>
    </row>
    <row r="1097">
      <c r="A1097" s="117">
        <f>特征计算_周度!A1080</f>
        <v/>
      </c>
      <c r="B1097" s="171">
        <f>IFERROR($A$3*特征计算_周度!B1097+$B$3*特征计算_周度!C1097+$C$3*特征计算_周度!D1097+$D$3*特征计算_周度!E1097+$E$3*特征计算_周度!F1097+$F$3*特征计算_周度!H1097,"")</f>
        <v/>
      </c>
      <c r="C1097" s="118">
        <f>IFERROR(PERCENTILE(OFFSET(B1097,1-364,0,364,1),$C$7),"")</f>
        <v/>
      </c>
      <c r="D1097" s="118">
        <f>IFERROR(PERCENTILE(OFFSET(B1097,1-364,0,364,1),$C$11),"")</f>
        <v/>
      </c>
      <c r="E1097" s="122">
        <f>_xlfn.LET(_xlpm.initState,IF(OR(B1097="",C1097=""),"",IF(OR(特征计算_周度!B1080&gt;$B$15,特征计算_周度!C1080&gt;$B$15,特征计算_周度!G1080&gt;$B$15,特征计算_周度!E1080&gt;$B$15,特征计算_周度!F1080&gt;$B$15),$A$12,IFERROR(IF(B1097&lt;PERCENTILE(OFFSET(B1097,1-364,0,364,1),$C$7),$A$7,IF(B1097&lt;PERCENTILE(OFFSET(B1097,1-364,0,364,1),$C$8),$A$8,IF(B1097&lt;PERCENTILE(OFFSET(B1097,1-364,0,364,1),$C$9),$A$9,IF(B1097&lt;PERCENTILE(OFFSET(B1097,1-364,0,364,1),$C$10),$A$10,IF(B1097&lt;PERCENTILE(OFFSET(B1097,1-364,0,364,1),$C$11),$A$11,$A$12))))),""))),_xlpm.dev,原始数据_周度!G1080,_xlpm.minDev,MIN(OFFSET(原始数据_周度!G1080,1-$D$17,0,$D$17,1)),_xlpm.bounce,_xlpm.dev-_xlpm.minDev,_xlpm.oversold,AND(ISNUMBER(_xlpm.dev),ISNUMBER(_xlpm.minDev),_xlpm.minDev&lt;=$B$17,_xlpm.bounce&gt;=$F$17,OR(_xlpm.initState=$A$12,_xlpm.initState=$A$11,_xlpm.initState=$A$10)),_xlpm.pctOnly,IFERROR(IF(B1097&lt;PERCENTILE(OFFSET(B1097,1-364,0,364,1),$C$7),$A$7,IF(B1097&lt;PERCENTILE(OFFSET(B1097,1-364,0,364,1),$C$8),$A$8,IF(B1097&lt;PERCENTILE(OFFSET(B1097,1-364,0,364,1),$C$9),$A$9,IF(B1097&lt;PERCENTILE(OFFSET(B1097,1-364,0,364,1),$C$10),$A$10,IF(B1097&lt;PERCENTILE(OFFSET(B1097,1-364,0,364,1),$C$11),$A$11,$A$12))))),""),IF(_xlpm.initState="","",IF(_xlpm.oversold,_xlpm.pctOnly,_xlpm.initState)))</f>
        <v/>
      </c>
      <c r="F1097" s="119" t="n"/>
      <c r="G1097" s="120">
        <f>IF(OR(B1097="",C1097=""),"",IF(OR(特征计算_周度!B1080&gt;$B$15,特征计算_周度!C1080&gt;$B$15,特征计算_周度!G1080&gt;$B$15,特征计算_周度!E1080&gt;$B$15,特征计算_周度!F1080&gt;$B$15),IF(特征计算_周度!B1080&gt;$B$15,"VIX ","")&amp;IF(特征计算_周度!C1080&gt;$B$15,"HY ","")&amp;IF(特征计算_周度!G1080&gt;$B$15,"Sahm ","")&amp;IF(特征计算_周度!E1080&gt;$B$15,"趋势 ","")&amp;IF(特征计算_周度!F1080&gt;$B$15,"斜率",""),"—"))</f>
        <v/>
      </c>
      <c r="H1097" s="120">
        <f>IF(OR(B1097="",C1097=""),"",_xlfn.LET(_xlpm.dev,原始数据_周度!G1080,_xlpm.minDev,MIN(OFFSET(原始数据_周度!G1080,1-$D$17,0,$D$17,1)),_xlpm.bounce,_xlpm.dev-_xlpm.minDev,IF(AND(ISNUMBER(_xlpm.dev),ISNUMBER(_xlpm.minDev),_xlpm.minDev&lt;=$B$17,_xlpm.bounce&gt;=$F$17),"✅ 触发","—")))</f>
        <v/>
      </c>
      <c r="I1097" s="172">
        <f>IFERROR(IF(特征计算_周度!H1097&gt;$I$3,MIN($I$4,MAX(-$I$5,(特征计算_周度!H1097-$I$3)*$I$4)),0),"")</f>
        <v/>
      </c>
    </row>
    <row r="1098">
      <c r="A1098" s="117">
        <f>特征计算_周度!A1081</f>
        <v/>
      </c>
      <c r="B1098" s="171">
        <f>IFERROR($A$3*特征计算_周度!B1098+$B$3*特征计算_周度!C1098+$C$3*特征计算_周度!D1098+$D$3*特征计算_周度!E1098+$E$3*特征计算_周度!F1098+$F$3*特征计算_周度!H1098,"")</f>
        <v/>
      </c>
      <c r="C1098" s="118">
        <f>IFERROR(PERCENTILE(OFFSET(B1098,1-364,0,364,1),$C$7),"")</f>
        <v/>
      </c>
      <c r="D1098" s="118">
        <f>IFERROR(PERCENTILE(OFFSET(B1098,1-364,0,364,1),$C$11),"")</f>
        <v/>
      </c>
      <c r="E1098" s="122">
        <f>_xlfn.LET(_xlpm.initState,IF(OR(B1098="",C1098=""),"",IF(OR(特征计算_周度!B1081&gt;$B$15,特征计算_周度!C1081&gt;$B$15,特征计算_周度!G1081&gt;$B$15,特征计算_周度!E1081&gt;$B$15,特征计算_周度!F1081&gt;$B$15),$A$12,IFERROR(IF(B1098&lt;PERCENTILE(OFFSET(B1098,1-364,0,364,1),$C$7),$A$7,IF(B1098&lt;PERCENTILE(OFFSET(B1098,1-364,0,364,1),$C$8),$A$8,IF(B1098&lt;PERCENTILE(OFFSET(B1098,1-364,0,364,1),$C$9),$A$9,IF(B1098&lt;PERCENTILE(OFFSET(B1098,1-364,0,364,1),$C$10),$A$10,IF(B1098&lt;PERCENTILE(OFFSET(B1098,1-364,0,364,1),$C$11),$A$11,$A$12))))),""))),_xlpm.dev,原始数据_周度!G1081,_xlpm.minDev,MIN(OFFSET(原始数据_周度!G1081,1-$D$17,0,$D$17,1)),_xlpm.bounce,_xlpm.dev-_xlpm.minDev,_xlpm.oversold,AND(ISNUMBER(_xlpm.dev),ISNUMBER(_xlpm.minDev),_xlpm.minDev&lt;=$B$17,_xlpm.bounce&gt;=$F$17,OR(_xlpm.initState=$A$12,_xlpm.initState=$A$11,_xlpm.initState=$A$10)),_xlpm.pctOnly,IFERROR(IF(B1098&lt;PERCENTILE(OFFSET(B1098,1-364,0,364,1),$C$7),$A$7,IF(B1098&lt;PERCENTILE(OFFSET(B1098,1-364,0,364,1),$C$8),$A$8,IF(B1098&lt;PERCENTILE(OFFSET(B1098,1-364,0,364,1),$C$9),$A$9,IF(B1098&lt;PERCENTILE(OFFSET(B1098,1-364,0,364,1),$C$10),$A$10,IF(B1098&lt;PERCENTILE(OFFSET(B1098,1-364,0,364,1),$C$11),$A$11,$A$12))))),""),IF(_xlpm.initState="","",IF(_xlpm.oversold,_xlpm.pctOnly,_xlpm.initState)))</f>
        <v/>
      </c>
      <c r="F1098" s="119" t="n"/>
      <c r="G1098" s="120">
        <f>IF(OR(B1098="",C1098=""),"",IF(OR(特征计算_周度!B1081&gt;$B$15,特征计算_周度!C1081&gt;$B$15,特征计算_周度!G1081&gt;$B$15,特征计算_周度!E1081&gt;$B$15,特征计算_周度!F1081&gt;$B$15),IF(特征计算_周度!B1081&gt;$B$15,"VIX ","")&amp;IF(特征计算_周度!C1081&gt;$B$15,"HY ","")&amp;IF(特征计算_周度!G1081&gt;$B$15,"Sahm ","")&amp;IF(特征计算_周度!E1081&gt;$B$15,"趋势 ","")&amp;IF(特征计算_周度!F1081&gt;$B$15,"斜率",""),"—"))</f>
        <v/>
      </c>
      <c r="H1098" s="120">
        <f>IF(OR(B1098="",C1098=""),"",_xlfn.LET(_xlpm.dev,原始数据_周度!G1081,_xlpm.minDev,MIN(OFFSET(原始数据_周度!G1081,1-$D$17,0,$D$17,1)),_xlpm.bounce,_xlpm.dev-_xlpm.minDev,IF(AND(ISNUMBER(_xlpm.dev),ISNUMBER(_xlpm.minDev),_xlpm.minDev&lt;=$B$17,_xlpm.bounce&gt;=$F$17),"✅ 触发","—")))</f>
        <v/>
      </c>
      <c r="I1098" s="172">
        <f>IFERROR(IF(特征计算_周度!H1098&gt;$I$3,MIN($I$4,MAX(-$I$5,(特征计算_周度!H1098-$I$3)*$I$4)),0),"")</f>
        <v/>
      </c>
    </row>
    <row r="1099">
      <c r="A1099" s="117">
        <f>特征计算_周度!A1082</f>
        <v/>
      </c>
      <c r="B1099" s="171">
        <f>IFERROR($A$3*特征计算_周度!B1099+$B$3*特征计算_周度!C1099+$C$3*特征计算_周度!D1099+$D$3*特征计算_周度!E1099+$E$3*特征计算_周度!F1099+$F$3*特征计算_周度!H1099,"")</f>
        <v/>
      </c>
      <c r="C1099" s="118">
        <f>IFERROR(PERCENTILE(OFFSET(B1099,1-364,0,364,1),$C$7),"")</f>
        <v/>
      </c>
      <c r="D1099" s="118">
        <f>IFERROR(PERCENTILE(OFFSET(B1099,1-364,0,364,1),$C$11),"")</f>
        <v/>
      </c>
      <c r="E1099" s="122">
        <f>_xlfn.LET(_xlpm.initState,IF(OR(B1099="",C1099=""),"",IF(OR(特征计算_周度!B1082&gt;$B$15,特征计算_周度!C1082&gt;$B$15,特征计算_周度!G1082&gt;$B$15,特征计算_周度!E1082&gt;$B$15,特征计算_周度!F1082&gt;$B$15),$A$12,IFERROR(IF(B1099&lt;PERCENTILE(OFFSET(B1099,1-364,0,364,1),$C$7),$A$7,IF(B1099&lt;PERCENTILE(OFFSET(B1099,1-364,0,364,1),$C$8),$A$8,IF(B1099&lt;PERCENTILE(OFFSET(B1099,1-364,0,364,1),$C$9),$A$9,IF(B1099&lt;PERCENTILE(OFFSET(B1099,1-364,0,364,1),$C$10),$A$10,IF(B1099&lt;PERCENTILE(OFFSET(B1099,1-364,0,364,1),$C$11),$A$11,$A$12))))),""))),_xlpm.dev,原始数据_周度!G1082,_xlpm.minDev,MIN(OFFSET(原始数据_周度!G1082,1-$D$17,0,$D$17,1)),_xlpm.bounce,_xlpm.dev-_xlpm.minDev,_xlpm.oversold,AND(ISNUMBER(_xlpm.dev),ISNUMBER(_xlpm.minDev),_xlpm.minDev&lt;=$B$17,_xlpm.bounce&gt;=$F$17,OR(_xlpm.initState=$A$12,_xlpm.initState=$A$11,_xlpm.initState=$A$10)),_xlpm.pctOnly,IFERROR(IF(B1099&lt;PERCENTILE(OFFSET(B1099,1-364,0,364,1),$C$7),$A$7,IF(B1099&lt;PERCENTILE(OFFSET(B1099,1-364,0,364,1),$C$8),$A$8,IF(B1099&lt;PERCENTILE(OFFSET(B1099,1-364,0,364,1),$C$9),$A$9,IF(B1099&lt;PERCENTILE(OFFSET(B1099,1-364,0,364,1),$C$10),$A$10,IF(B1099&lt;PERCENTILE(OFFSET(B1099,1-364,0,364,1),$C$11),$A$11,$A$12))))),""),IF(_xlpm.initState="","",IF(_xlpm.oversold,_xlpm.pctOnly,_xlpm.initState)))</f>
        <v/>
      </c>
      <c r="F1099" s="119" t="n"/>
      <c r="G1099" s="120">
        <f>IF(OR(B1099="",C1099=""),"",IF(OR(特征计算_周度!B1082&gt;$B$15,特征计算_周度!C1082&gt;$B$15,特征计算_周度!G1082&gt;$B$15,特征计算_周度!E1082&gt;$B$15,特征计算_周度!F1082&gt;$B$15),IF(特征计算_周度!B1082&gt;$B$15,"VIX ","")&amp;IF(特征计算_周度!C1082&gt;$B$15,"HY ","")&amp;IF(特征计算_周度!G1082&gt;$B$15,"Sahm ","")&amp;IF(特征计算_周度!E1082&gt;$B$15,"趋势 ","")&amp;IF(特征计算_周度!F1082&gt;$B$15,"斜率",""),"—"))</f>
        <v/>
      </c>
      <c r="H1099" s="120">
        <f>IF(OR(B1099="",C1099=""),"",_xlfn.LET(_xlpm.dev,原始数据_周度!G1082,_xlpm.minDev,MIN(OFFSET(原始数据_周度!G1082,1-$D$17,0,$D$17,1)),_xlpm.bounce,_xlpm.dev-_xlpm.minDev,IF(AND(ISNUMBER(_xlpm.dev),ISNUMBER(_xlpm.minDev),_xlpm.minDev&lt;=$B$17,_xlpm.bounce&gt;=$F$17),"✅ 触发","—")))</f>
        <v/>
      </c>
      <c r="I1099" s="172">
        <f>IFERROR(IF(特征计算_周度!H1099&gt;$I$3,MIN($I$4,MAX(-$I$5,(特征计算_周度!H1099-$I$3)*$I$4)),0),"")</f>
        <v/>
      </c>
    </row>
    <row r="1100">
      <c r="A1100" s="117">
        <f>特征计算_周度!A1083</f>
        <v/>
      </c>
      <c r="B1100" s="171">
        <f>IFERROR($A$3*特征计算_周度!B1100+$B$3*特征计算_周度!C1100+$C$3*特征计算_周度!D1100+$D$3*特征计算_周度!E1100+$E$3*特征计算_周度!F1100+$F$3*特征计算_周度!H1100,"")</f>
        <v/>
      </c>
      <c r="C1100" s="118">
        <f>IFERROR(PERCENTILE(OFFSET(B1100,1-364,0,364,1),$C$7),"")</f>
        <v/>
      </c>
      <c r="D1100" s="118">
        <f>IFERROR(PERCENTILE(OFFSET(B1100,1-364,0,364,1),$C$11),"")</f>
        <v/>
      </c>
      <c r="E1100" s="122">
        <f>_xlfn.LET(_xlpm.initState,IF(OR(B1100="",C1100=""),"",IF(OR(特征计算_周度!B1083&gt;$B$15,特征计算_周度!C1083&gt;$B$15,特征计算_周度!G1083&gt;$B$15,特征计算_周度!E1083&gt;$B$15,特征计算_周度!F1083&gt;$B$15),$A$12,IFERROR(IF(B1100&lt;PERCENTILE(OFFSET(B1100,1-364,0,364,1),$C$7),$A$7,IF(B1100&lt;PERCENTILE(OFFSET(B1100,1-364,0,364,1),$C$8),$A$8,IF(B1100&lt;PERCENTILE(OFFSET(B1100,1-364,0,364,1),$C$9),$A$9,IF(B1100&lt;PERCENTILE(OFFSET(B1100,1-364,0,364,1),$C$10),$A$10,IF(B1100&lt;PERCENTILE(OFFSET(B1100,1-364,0,364,1),$C$11),$A$11,$A$12))))),""))),_xlpm.dev,原始数据_周度!G1083,_xlpm.minDev,MIN(OFFSET(原始数据_周度!G1083,1-$D$17,0,$D$17,1)),_xlpm.bounce,_xlpm.dev-_xlpm.minDev,_xlpm.oversold,AND(ISNUMBER(_xlpm.dev),ISNUMBER(_xlpm.minDev),_xlpm.minDev&lt;=$B$17,_xlpm.bounce&gt;=$F$17,OR(_xlpm.initState=$A$12,_xlpm.initState=$A$11,_xlpm.initState=$A$10)),_xlpm.pctOnly,IFERROR(IF(B1100&lt;PERCENTILE(OFFSET(B1100,1-364,0,364,1),$C$7),$A$7,IF(B1100&lt;PERCENTILE(OFFSET(B1100,1-364,0,364,1),$C$8),$A$8,IF(B1100&lt;PERCENTILE(OFFSET(B1100,1-364,0,364,1),$C$9),$A$9,IF(B1100&lt;PERCENTILE(OFFSET(B1100,1-364,0,364,1),$C$10),$A$10,IF(B1100&lt;PERCENTILE(OFFSET(B1100,1-364,0,364,1),$C$11),$A$11,$A$12))))),""),IF(_xlpm.initState="","",IF(_xlpm.oversold,_xlpm.pctOnly,_xlpm.initState)))</f>
        <v/>
      </c>
      <c r="F1100" s="119" t="n"/>
      <c r="G1100" s="120">
        <f>IF(OR(B1100="",C1100=""),"",IF(OR(特征计算_周度!B1083&gt;$B$15,特征计算_周度!C1083&gt;$B$15,特征计算_周度!G1083&gt;$B$15,特征计算_周度!E1083&gt;$B$15,特征计算_周度!F1083&gt;$B$15),IF(特征计算_周度!B1083&gt;$B$15,"VIX ","")&amp;IF(特征计算_周度!C1083&gt;$B$15,"HY ","")&amp;IF(特征计算_周度!G1083&gt;$B$15,"Sahm ","")&amp;IF(特征计算_周度!E1083&gt;$B$15,"趋势 ","")&amp;IF(特征计算_周度!F1083&gt;$B$15,"斜率",""),"—"))</f>
        <v/>
      </c>
      <c r="H1100" s="120">
        <f>IF(OR(B1100="",C1100=""),"",_xlfn.LET(_xlpm.dev,原始数据_周度!G1083,_xlpm.minDev,MIN(OFFSET(原始数据_周度!G1083,1-$D$17,0,$D$17,1)),_xlpm.bounce,_xlpm.dev-_xlpm.minDev,IF(AND(ISNUMBER(_xlpm.dev),ISNUMBER(_xlpm.minDev),_xlpm.minDev&lt;=$B$17,_xlpm.bounce&gt;=$F$17),"✅ 触发","—")))</f>
        <v/>
      </c>
      <c r="I1100" s="172">
        <f>IFERROR(IF(特征计算_周度!H1100&gt;$I$3,MIN($I$4,MAX(-$I$5,(特征计算_周度!H1100-$I$3)*$I$4)),0),"")</f>
        <v/>
      </c>
    </row>
    <row r="1101">
      <c r="A1101" s="117">
        <f>特征计算_周度!A1084</f>
        <v/>
      </c>
      <c r="B1101" s="171">
        <f>IFERROR($A$3*特征计算_周度!B1101+$B$3*特征计算_周度!C1101+$C$3*特征计算_周度!D1101+$D$3*特征计算_周度!E1101+$E$3*特征计算_周度!F1101+$F$3*特征计算_周度!H1101,"")</f>
        <v/>
      </c>
      <c r="C1101" s="118">
        <f>IFERROR(PERCENTILE(OFFSET(B1101,1-364,0,364,1),$C$7),"")</f>
        <v/>
      </c>
      <c r="D1101" s="118">
        <f>IFERROR(PERCENTILE(OFFSET(B1101,1-364,0,364,1),$C$11),"")</f>
        <v/>
      </c>
      <c r="E1101" s="122">
        <f>_xlfn.LET(_xlpm.initState,IF(OR(B1101="",C1101=""),"",IF(OR(特征计算_周度!B1084&gt;$B$15,特征计算_周度!C1084&gt;$B$15,特征计算_周度!G1084&gt;$B$15,特征计算_周度!E1084&gt;$B$15,特征计算_周度!F1084&gt;$B$15),$A$12,IFERROR(IF(B1101&lt;PERCENTILE(OFFSET(B1101,1-364,0,364,1),$C$7),$A$7,IF(B1101&lt;PERCENTILE(OFFSET(B1101,1-364,0,364,1),$C$8),$A$8,IF(B1101&lt;PERCENTILE(OFFSET(B1101,1-364,0,364,1),$C$9),$A$9,IF(B1101&lt;PERCENTILE(OFFSET(B1101,1-364,0,364,1),$C$10),$A$10,IF(B1101&lt;PERCENTILE(OFFSET(B1101,1-364,0,364,1),$C$11),$A$11,$A$12))))),""))),_xlpm.dev,原始数据_周度!G1084,_xlpm.minDev,MIN(OFFSET(原始数据_周度!G1084,1-$D$17,0,$D$17,1)),_xlpm.bounce,_xlpm.dev-_xlpm.minDev,_xlpm.oversold,AND(ISNUMBER(_xlpm.dev),ISNUMBER(_xlpm.minDev),_xlpm.minDev&lt;=$B$17,_xlpm.bounce&gt;=$F$17,OR(_xlpm.initState=$A$12,_xlpm.initState=$A$11,_xlpm.initState=$A$10)),_xlpm.pctOnly,IFERROR(IF(B1101&lt;PERCENTILE(OFFSET(B1101,1-364,0,364,1),$C$7),$A$7,IF(B1101&lt;PERCENTILE(OFFSET(B1101,1-364,0,364,1),$C$8),$A$8,IF(B1101&lt;PERCENTILE(OFFSET(B1101,1-364,0,364,1),$C$9),$A$9,IF(B1101&lt;PERCENTILE(OFFSET(B1101,1-364,0,364,1),$C$10),$A$10,IF(B1101&lt;PERCENTILE(OFFSET(B1101,1-364,0,364,1),$C$11),$A$11,$A$12))))),""),IF(_xlpm.initState="","",IF(_xlpm.oversold,_xlpm.pctOnly,_xlpm.initState)))</f>
        <v/>
      </c>
      <c r="F1101" s="119" t="n"/>
      <c r="G1101" s="120">
        <f>IF(OR(B1101="",C1101=""),"",IF(OR(特征计算_周度!B1084&gt;$B$15,特征计算_周度!C1084&gt;$B$15,特征计算_周度!G1084&gt;$B$15,特征计算_周度!E1084&gt;$B$15,特征计算_周度!F1084&gt;$B$15),IF(特征计算_周度!B1084&gt;$B$15,"VIX ","")&amp;IF(特征计算_周度!C1084&gt;$B$15,"HY ","")&amp;IF(特征计算_周度!G1084&gt;$B$15,"Sahm ","")&amp;IF(特征计算_周度!E1084&gt;$B$15,"趋势 ","")&amp;IF(特征计算_周度!F1084&gt;$B$15,"斜率",""),"—"))</f>
        <v/>
      </c>
      <c r="H1101" s="120">
        <f>IF(OR(B1101="",C1101=""),"",_xlfn.LET(_xlpm.dev,原始数据_周度!G1084,_xlpm.minDev,MIN(OFFSET(原始数据_周度!G1084,1-$D$17,0,$D$17,1)),_xlpm.bounce,_xlpm.dev-_xlpm.minDev,IF(AND(ISNUMBER(_xlpm.dev),ISNUMBER(_xlpm.minDev),_xlpm.minDev&lt;=$B$17,_xlpm.bounce&gt;=$F$17),"✅ 触发","—")))</f>
        <v/>
      </c>
      <c r="I1101" s="172">
        <f>IFERROR(IF(特征计算_周度!H1101&gt;$I$3,MIN($I$4,MAX(-$I$5,(特征计算_周度!H1101-$I$3)*$I$4)),0),"")</f>
        <v/>
      </c>
    </row>
    <row r="1102">
      <c r="A1102" s="117">
        <f>特征计算_周度!A1085</f>
        <v/>
      </c>
      <c r="B1102" s="171">
        <f>IFERROR($A$3*特征计算_周度!B1102+$B$3*特征计算_周度!C1102+$C$3*特征计算_周度!D1102+$D$3*特征计算_周度!E1102+$E$3*特征计算_周度!F1102+$F$3*特征计算_周度!H1102,"")</f>
        <v/>
      </c>
      <c r="C1102" s="118">
        <f>IFERROR(PERCENTILE(OFFSET(B1102,1-364,0,364,1),$C$7),"")</f>
        <v/>
      </c>
      <c r="D1102" s="118">
        <f>IFERROR(PERCENTILE(OFFSET(B1102,1-364,0,364,1),$C$11),"")</f>
        <v/>
      </c>
      <c r="E1102" s="122">
        <f>_xlfn.LET(_xlpm.initState,IF(OR(B1102="",C1102=""),"",IF(OR(特征计算_周度!B1085&gt;$B$15,特征计算_周度!C1085&gt;$B$15,特征计算_周度!G1085&gt;$B$15,特征计算_周度!E1085&gt;$B$15,特征计算_周度!F1085&gt;$B$15),$A$12,IFERROR(IF(B1102&lt;PERCENTILE(OFFSET(B1102,1-364,0,364,1),$C$7),$A$7,IF(B1102&lt;PERCENTILE(OFFSET(B1102,1-364,0,364,1),$C$8),$A$8,IF(B1102&lt;PERCENTILE(OFFSET(B1102,1-364,0,364,1),$C$9),$A$9,IF(B1102&lt;PERCENTILE(OFFSET(B1102,1-364,0,364,1),$C$10),$A$10,IF(B1102&lt;PERCENTILE(OFFSET(B1102,1-364,0,364,1),$C$11),$A$11,$A$12))))),""))),_xlpm.dev,原始数据_周度!G1085,_xlpm.minDev,MIN(OFFSET(原始数据_周度!G1085,1-$D$17,0,$D$17,1)),_xlpm.bounce,_xlpm.dev-_xlpm.minDev,_xlpm.oversold,AND(ISNUMBER(_xlpm.dev),ISNUMBER(_xlpm.minDev),_xlpm.minDev&lt;=$B$17,_xlpm.bounce&gt;=$F$17,OR(_xlpm.initState=$A$12,_xlpm.initState=$A$11,_xlpm.initState=$A$10)),_xlpm.pctOnly,IFERROR(IF(B1102&lt;PERCENTILE(OFFSET(B1102,1-364,0,364,1),$C$7),$A$7,IF(B1102&lt;PERCENTILE(OFFSET(B1102,1-364,0,364,1),$C$8),$A$8,IF(B1102&lt;PERCENTILE(OFFSET(B1102,1-364,0,364,1),$C$9),$A$9,IF(B1102&lt;PERCENTILE(OFFSET(B1102,1-364,0,364,1),$C$10),$A$10,IF(B1102&lt;PERCENTILE(OFFSET(B1102,1-364,0,364,1),$C$11),$A$11,$A$12))))),""),IF(_xlpm.initState="","",IF(_xlpm.oversold,_xlpm.pctOnly,_xlpm.initState)))</f>
        <v/>
      </c>
      <c r="F1102" s="119" t="n"/>
      <c r="G1102" s="120">
        <f>IF(OR(B1102="",C1102=""),"",IF(OR(特征计算_周度!B1085&gt;$B$15,特征计算_周度!C1085&gt;$B$15,特征计算_周度!G1085&gt;$B$15,特征计算_周度!E1085&gt;$B$15,特征计算_周度!F1085&gt;$B$15),IF(特征计算_周度!B1085&gt;$B$15,"VIX ","")&amp;IF(特征计算_周度!C1085&gt;$B$15,"HY ","")&amp;IF(特征计算_周度!G1085&gt;$B$15,"Sahm ","")&amp;IF(特征计算_周度!E1085&gt;$B$15,"趋势 ","")&amp;IF(特征计算_周度!F1085&gt;$B$15,"斜率",""),"—"))</f>
        <v/>
      </c>
      <c r="H1102" s="120">
        <f>IF(OR(B1102="",C1102=""),"",_xlfn.LET(_xlpm.dev,原始数据_周度!G1085,_xlpm.minDev,MIN(OFFSET(原始数据_周度!G1085,1-$D$17,0,$D$17,1)),_xlpm.bounce,_xlpm.dev-_xlpm.minDev,IF(AND(ISNUMBER(_xlpm.dev),ISNUMBER(_xlpm.minDev),_xlpm.minDev&lt;=$B$17,_xlpm.bounce&gt;=$F$17),"✅ 触发","—")))</f>
        <v/>
      </c>
      <c r="I1102" s="172">
        <f>IFERROR(IF(特征计算_周度!H1102&gt;$I$3,MIN($I$4,MAX(-$I$5,(特征计算_周度!H1102-$I$3)*$I$4)),0),"")</f>
        <v/>
      </c>
    </row>
    <row r="1103">
      <c r="A1103" s="117">
        <f>特征计算_周度!A1086</f>
        <v/>
      </c>
      <c r="B1103" s="171">
        <f>IFERROR($A$3*特征计算_周度!B1103+$B$3*特征计算_周度!C1103+$C$3*特征计算_周度!D1103+$D$3*特征计算_周度!E1103+$E$3*特征计算_周度!F1103+$F$3*特征计算_周度!H1103,"")</f>
        <v/>
      </c>
      <c r="C1103" s="118">
        <f>IFERROR(PERCENTILE(OFFSET(B1103,1-364,0,364,1),$C$7),"")</f>
        <v/>
      </c>
      <c r="D1103" s="118">
        <f>IFERROR(PERCENTILE(OFFSET(B1103,1-364,0,364,1),$C$11),"")</f>
        <v/>
      </c>
      <c r="E1103" s="122">
        <f>_xlfn.LET(_xlpm.initState,IF(OR(B1103="",C1103=""),"",IF(OR(特征计算_周度!B1086&gt;$B$15,特征计算_周度!C1086&gt;$B$15,特征计算_周度!G1086&gt;$B$15,特征计算_周度!E1086&gt;$B$15,特征计算_周度!F1086&gt;$B$15),$A$12,IFERROR(IF(B1103&lt;PERCENTILE(OFFSET(B1103,1-364,0,364,1),$C$7),$A$7,IF(B1103&lt;PERCENTILE(OFFSET(B1103,1-364,0,364,1),$C$8),$A$8,IF(B1103&lt;PERCENTILE(OFFSET(B1103,1-364,0,364,1),$C$9),$A$9,IF(B1103&lt;PERCENTILE(OFFSET(B1103,1-364,0,364,1),$C$10),$A$10,IF(B1103&lt;PERCENTILE(OFFSET(B1103,1-364,0,364,1),$C$11),$A$11,$A$12))))),""))),_xlpm.dev,原始数据_周度!G1086,_xlpm.minDev,MIN(OFFSET(原始数据_周度!G1086,1-$D$17,0,$D$17,1)),_xlpm.bounce,_xlpm.dev-_xlpm.minDev,_xlpm.oversold,AND(ISNUMBER(_xlpm.dev),ISNUMBER(_xlpm.minDev),_xlpm.minDev&lt;=$B$17,_xlpm.bounce&gt;=$F$17,OR(_xlpm.initState=$A$12,_xlpm.initState=$A$11,_xlpm.initState=$A$10)),_xlpm.pctOnly,IFERROR(IF(B1103&lt;PERCENTILE(OFFSET(B1103,1-364,0,364,1),$C$7),$A$7,IF(B1103&lt;PERCENTILE(OFFSET(B1103,1-364,0,364,1),$C$8),$A$8,IF(B1103&lt;PERCENTILE(OFFSET(B1103,1-364,0,364,1),$C$9),$A$9,IF(B1103&lt;PERCENTILE(OFFSET(B1103,1-364,0,364,1),$C$10),$A$10,IF(B1103&lt;PERCENTILE(OFFSET(B1103,1-364,0,364,1),$C$11),$A$11,$A$12))))),""),IF(_xlpm.initState="","",IF(_xlpm.oversold,_xlpm.pctOnly,_xlpm.initState)))</f>
        <v/>
      </c>
      <c r="F1103" s="119" t="n"/>
      <c r="G1103" s="120">
        <f>IF(OR(B1103="",C1103=""),"",IF(OR(特征计算_周度!B1086&gt;$B$15,特征计算_周度!C1086&gt;$B$15,特征计算_周度!G1086&gt;$B$15,特征计算_周度!E1086&gt;$B$15,特征计算_周度!F1086&gt;$B$15),IF(特征计算_周度!B1086&gt;$B$15,"VIX ","")&amp;IF(特征计算_周度!C1086&gt;$B$15,"HY ","")&amp;IF(特征计算_周度!G1086&gt;$B$15,"Sahm ","")&amp;IF(特征计算_周度!E1086&gt;$B$15,"趋势 ","")&amp;IF(特征计算_周度!F1086&gt;$B$15,"斜率",""),"—"))</f>
        <v/>
      </c>
      <c r="H1103" s="120">
        <f>IF(OR(B1103="",C1103=""),"",_xlfn.LET(_xlpm.dev,原始数据_周度!G1086,_xlpm.minDev,MIN(OFFSET(原始数据_周度!G1086,1-$D$17,0,$D$17,1)),_xlpm.bounce,_xlpm.dev-_xlpm.minDev,IF(AND(ISNUMBER(_xlpm.dev),ISNUMBER(_xlpm.minDev),_xlpm.minDev&lt;=$B$17,_xlpm.bounce&gt;=$F$17),"✅ 触发","—")))</f>
        <v/>
      </c>
      <c r="I1103" s="172">
        <f>IFERROR(IF(特征计算_周度!H1103&gt;$I$3,MIN($I$4,MAX(-$I$5,(特征计算_周度!H1103-$I$3)*$I$4)),0),"")</f>
        <v/>
      </c>
    </row>
    <row r="1104">
      <c r="A1104" s="117">
        <f>特征计算_周度!A1087</f>
        <v/>
      </c>
      <c r="B1104" s="171">
        <f>IFERROR($A$3*特征计算_周度!B1104+$B$3*特征计算_周度!C1104+$C$3*特征计算_周度!D1104+$D$3*特征计算_周度!E1104+$E$3*特征计算_周度!F1104+$F$3*特征计算_周度!H1104,"")</f>
        <v/>
      </c>
      <c r="C1104" s="118">
        <f>IFERROR(PERCENTILE(OFFSET(B1104,1-364,0,364,1),$C$7),"")</f>
        <v/>
      </c>
      <c r="D1104" s="118">
        <f>IFERROR(PERCENTILE(OFFSET(B1104,1-364,0,364,1),$C$11),"")</f>
        <v/>
      </c>
      <c r="E1104" s="122">
        <f>_xlfn.LET(_xlpm.initState,IF(OR(B1104="",C1104=""),"",IF(OR(特征计算_周度!B1087&gt;$B$15,特征计算_周度!C1087&gt;$B$15,特征计算_周度!G1087&gt;$B$15,特征计算_周度!E1087&gt;$B$15,特征计算_周度!F1087&gt;$B$15),$A$12,IFERROR(IF(B1104&lt;PERCENTILE(OFFSET(B1104,1-364,0,364,1),$C$7),$A$7,IF(B1104&lt;PERCENTILE(OFFSET(B1104,1-364,0,364,1),$C$8),$A$8,IF(B1104&lt;PERCENTILE(OFFSET(B1104,1-364,0,364,1),$C$9),$A$9,IF(B1104&lt;PERCENTILE(OFFSET(B1104,1-364,0,364,1),$C$10),$A$10,IF(B1104&lt;PERCENTILE(OFFSET(B1104,1-364,0,364,1),$C$11),$A$11,$A$12))))),""))),_xlpm.dev,原始数据_周度!G1087,_xlpm.minDev,MIN(OFFSET(原始数据_周度!G1087,1-$D$17,0,$D$17,1)),_xlpm.bounce,_xlpm.dev-_xlpm.minDev,_xlpm.oversold,AND(ISNUMBER(_xlpm.dev),ISNUMBER(_xlpm.minDev),_xlpm.minDev&lt;=$B$17,_xlpm.bounce&gt;=$F$17,OR(_xlpm.initState=$A$12,_xlpm.initState=$A$11,_xlpm.initState=$A$10)),_xlpm.pctOnly,IFERROR(IF(B1104&lt;PERCENTILE(OFFSET(B1104,1-364,0,364,1),$C$7),$A$7,IF(B1104&lt;PERCENTILE(OFFSET(B1104,1-364,0,364,1),$C$8),$A$8,IF(B1104&lt;PERCENTILE(OFFSET(B1104,1-364,0,364,1),$C$9),$A$9,IF(B1104&lt;PERCENTILE(OFFSET(B1104,1-364,0,364,1),$C$10),$A$10,IF(B1104&lt;PERCENTILE(OFFSET(B1104,1-364,0,364,1),$C$11),$A$11,$A$12))))),""),IF(_xlpm.initState="","",IF(_xlpm.oversold,_xlpm.pctOnly,_xlpm.initState)))</f>
        <v/>
      </c>
      <c r="F1104" s="119" t="n"/>
      <c r="G1104" s="120">
        <f>IF(OR(B1104="",C1104=""),"",IF(OR(特征计算_周度!B1087&gt;$B$15,特征计算_周度!C1087&gt;$B$15,特征计算_周度!G1087&gt;$B$15,特征计算_周度!E1087&gt;$B$15,特征计算_周度!F1087&gt;$B$15),IF(特征计算_周度!B1087&gt;$B$15,"VIX ","")&amp;IF(特征计算_周度!C1087&gt;$B$15,"HY ","")&amp;IF(特征计算_周度!G1087&gt;$B$15,"Sahm ","")&amp;IF(特征计算_周度!E1087&gt;$B$15,"趋势 ","")&amp;IF(特征计算_周度!F1087&gt;$B$15,"斜率",""),"—"))</f>
        <v/>
      </c>
      <c r="H1104" s="120">
        <f>IF(OR(B1104="",C1104=""),"",_xlfn.LET(_xlpm.dev,原始数据_周度!G1087,_xlpm.minDev,MIN(OFFSET(原始数据_周度!G1087,1-$D$17,0,$D$17,1)),_xlpm.bounce,_xlpm.dev-_xlpm.minDev,IF(AND(ISNUMBER(_xlpm.dev),ISNUMBER(_xlpm.minDev),_xlpm.minDev&lt;=$B$17,_xlpm.bounce&gt;=$F$17),"✅ 触发","—")))</f>
        <v/>
      </c>
      <c r="I1104" s="172">
        <f>IFERROR(IF(特征计算_周度!H1104&gt;$I$3,MIN($I$4,MAX(-$I$5,(特征计算_周度!H1104-$I$3)*$I$4)),0),"")</f>
        <v/>
      </c>
    </row>
    <row r="1105">
      <c r="A1105" s="117">
        <f>特征计算_周度!A1088</f>
        <v/>
      </c>
      <c r="B1105" s="171">
        <f>IFERROR($A$3*特征计算_周度!B1105+$B$3*特征计算_周度!C1105+$C$3*特征计算_周度!D1105+$D$3*特征计算_周度!E1105+$E$3*特征计算_周度!F1105+$F$3*特征计算_周度!H1105,"")</f>
        <v/>
      </c>
      <c r="C1105" s="118">
        <f>IFERROR(PERCENTILE(OFFSET(B1105,1-364,0,364,1),$C$7),"")</f>
        <v/>
      </c>
      <c r="D1105" s="118">
        <f>IFERROR(PERCENTILE(OFFSET(B1105,1-364,0,364,1),$C$11),"")</f>
        <v/>
      </c>
      <c r="E1105" s="122">
        <f>_xlfn.LET(_xlpm.initState,IF(OR(B1105="",C1105=""),"",IF(OR(特征计算_周度!B1088&gt;$B$15,特征计算_周度!C1088&gt;$B$15,特征计算_周度!G1088&gt;$B$15,特征计算_周度!E1088&gt;$B$15,特征计算_周度!F1088&gt;$B$15),$A$12,IFERROR(IF(B1105&lt;PERCENTILE(OFFSET(B1105,1-364,0,364,1),$C$7),$A$7,IF(B1105&lt;PERCENTILE(OFFSET(B1105,1-364,0,364,1),$C$8),$A$8,IF(B1105&lt;PERCENTILE(OFFSET(B1105,1-364,0,364,1),$C$9),$A$9,IF(B1105&lt;PERCENTILE(OFFSET(B1105,1-364,0,364,1),$C$10),$A$10,IF(B1105&lt;PERCENTILE(OFFSET(B1105,1-364,0,364,1),$C$11),$A$11,$A$12))))),""))),_xlpm.dev,原始数据_周度!G1088,_xlpm.minDev,MIN(OFFSET(原始数据_周度!G1088,1-$D$17,0,$D$17,1)),_xlpm.bounce,_xlpm.dev-_xlpm.minDev,_xlpm.oversold,AND(ISNUMBER(_xlpm.dev),ISNUMBER(_xlpm.minDev),_xlpm.minDev&lt;=$B$17,_xlpm.bounce&gt;=$F$17,OR(_xlpm.initState=$A$12,_xlpm.initState=$A$11,_xlpm.initState=$A$10)),_xlpm.pctOnly,IFERROR(IF(B1105&lt;PERCENTILE(OFFSET(B1105,1-364,0,364,1),$C$7),$A$7,IF(B1105&lt;PERCENTILE(OFFSET(B1105,1-364,0,364,1),$C$8),$A$8,IF(B1105&lt;PERCENTILE(OFFSET(B1105,1-364,0,364,1),$C$9),$A$9,IF(B1105&lt;PERCENTILE(OFFSET(B1105,1-364,0,364,1),$C$10),$A$10,IF(B1105&lt;PERCENTILE(OFFSET(B1105,1-364,0,364,1),$C$11),$A$11,$A$12))))),""),IF(_xlpm.initState="","",IF(_xlpm.oversold,_xlpm.pctOnly,_xlpm.initState)))</f>
        <v/>
      </c>
      <c r="F1105" s="119" t="n"/>
      <c r="G1105" s="120">
        <f>IF(OR(B1105="",C1105=""),"",IF(OR(特征计算_周度!B1088&gt;$B$15,特征计算_周度!C1088&gt;$B$15,特征计算_周度!G1088&gt;$B$15,特征计算_周度!E1088&gt;$B$15,特征计算_周度!F1088&gt;$B$15),IF(特征计算_周度!B1088&gt;$B$15,"VIX ","")&amp;IF(特征计算_周度!C1088&gt;$B$15,"HY ","")&amp;IF(特征计算_周度!G1088&gt;$B$15,"Sahm ","")&amp;IF(特征计算_周度!E1088&gt;$B$15,"趋势 ","")&amp;IF(特征计算_周度!F1088&gt;$B$15,"斜率",""),"—"))</f>
        <v/>
      </c>
      <c r="H1105" s="120">
        <f>IF(OR(B1105="",C1105=""),"",_xlfn.LET(_xlpm.dev,原始数据_周度!G1088,_xlpm.minDev,MIN(OFFSET(原始数据_周度!G1088,1-$D$17,0,$D$17,1)),_xlpm.bounce,_xlpm.dev-_xlpm.minDev,IF(AND(ISNUMBER(_xlpm.dev),ISNUMBER(_xlpm.minDev),_xlpm.minDev&lt;=$B$17,_xlpm.bounce&gt;=$F$17),"✅ 触发","—")))</f>
        <v/>
      </c>
      <c r="I1105" s="172">
        <f>IFERROR(IF(特征计算_周度!H1105&gt;$I$3,MIN($I$4,MAX(-$I$5,(特征计算_周度!H1105-$I$3)*$I$4)),0),"")</f>
        <v/>
      </c>
    </row>
    <row r="1106">
      <c r="A1106" s="117">
        <f>特征计算_周度!A1089</f>
        <v/>
      </c>
      <c r="B1106" s="171">
        <f>IFERROR($A$3*特征计算_周度!B1106+$B$3*特征计算_周度!C1106+$C$3*特征计算_周度!D1106+$D$3*特征计算_周度!E1106+$E$3*特征计算_周度!F1106+$F$3*特征计算_周度!H1106,"")</f>
        <v/>
      </c>
      <c r="C1106" s="118">
        <f>IFERROR(PERCENTILE(OFFSET(B1106,1-364,0,364,1),$C$7),"")</f>
        <v/>
      </c>
      <c r="D1106" s="118">
        <f>IFERROR(PERCENTILE(OFFSET(B1106,1-364,0,364,1),$C$11),"")</f>
        <v/>
      </c>
      <c r="E1106" s="122">
        <f>_xlfn.LET(_xlpm.initState,IF(OR(B1106="",C1106=""),"",IF(OR(特征计算_周度!B1089&gt;$B$15,特征计算_周度!C1089&gt;$B$15,特征计算_周度!G1089&gt;$B$15,特征计算_周度!E1089&gt;$B$15,特征计算_周度!F1089&gt;$B$15),$A$12,IFERROR(IF(B1106&lt;PERCENTILE(OFFSET(B1106,1-364,0,364,1),$C$7),$A$7,IF(B1106&lt;PERCENTILE(OFFSET(B1106,1-364,0,364,1),$C$8),$A$8,IF(B1106&lt;PERCENTILE(OFFSET(B1106,1-364,0,364,1),$C$9),$A$9,IF(B1106&lt;PERCENTILE(OFFSET(B1106,1-364,0,364,1),$C$10),$A$10,IF(B1106&lt;PERCENTILE(OFFSET(B1106,1-364,0,364,1),$C$11),$A$11,$A$12))))),""))),_xlpm.dev,原始数据_周度!G1089,_xlpm.minDev,MIN(OFFSET(原始数据_周度!G1089,1-$D$17,0,$D$17,1)),_xlpm.bounce,_xlpm.dev-_xlpm.minDev,_xlpm.oversold,AND(ISNUMBER(_xlpm.dev),ISNUMBER(_xlpm.minDev),_xlpm.minDev&lt;=$B$17,_xlpm.bounce&gt;=$F$17,OR(_xlpm.initState=$A$12,_xlpm.initState=$A$11,_xlpm.initState=$A$10)),_xlpm.pctOnly,IFERROR(IF(B1106&lt;PERCENTILE(OFFSET(B1106,1-364,0,364,1),$C$7),$A$7,IF(B1106&lt;PERCENTILE(OFFSET(B1106,1-364,0,364,1),$C$8),$A$8,IF(B1106&lt;PERCENTILE(OFFSET(B1106,1-364,0,364,1),$C$9),$A$9,IF(B1106&lt;PERCENTILE(OFFSET(B1106,1-364,0,364,1),$C$10),$A$10,IF(B1106&lt;PERCENTILE(OFFSET(B1106,1-364,0,364,1),$C$11),$A$11,$A$12))))),""),IF(_xlpm.initState="","",IF(_xlpm.oversold,_xlpm.pctOnly,_xlpm.initState)))</f>
        <v/>
      </c>
      <c r="F1106" s="119" t="n"/>
      <c r="G1106" s="120">
        <f>IF(OR(B1106="",C1106=""),"",IF(OR(特征计算_周度!B1089&gt;$B$15,特征计算_周度!C1089&gt;$B$15,特征计算_周度!G1089&gt;$B$15,特征计算_周度!E1089&gt;$B$15,特征计算_周度!F1089&gt;$B$15),IF(特征计算_周度!B1089&gt;$B$15,"VIX ","")&amp;IF(特征计算_周度!C1089&gt;$B$15,"HY ","")&amp;IF(特征计算_周度!G1089&gt;$B$15,"Sahm ","")&amp;IF(特征计算_周度!E1089&gt;$B$15,"趋势 ","")&amp;IF(特征计算_周度!F1089&gt;$B$15,"斜率",""),"—"))</f>
        <v/>
      </c>
      <c r="H1106" s="120">
        <f>IF(OR(B1106="",C1106=""),"",_xlfn.LET(_xlpm.dev,原始数据_周度!G1089,_xlpm.minDev,MIN(OFFSET(原始数据_周度!G1089,1-$D$17,0,$D$17,1)),_xlpm.bounce,_xlpm.dev-_xlpm.minDev,IF(AND(ISNUMBER(_xlpm.dev),ISNUMBER(_xlpm.minDev),_xlpm.minDev&lt;=$B$17,_xlpm.bounce&gt;=$F$17),"✅ 触发","—")))</f>
        <v/>
      </c>
      <c r="I1106" s="172">
        <f>IFERROR(IF(特征计算_周度!H1106&gt;$I$3,MIN($I$4,MAX(-$I$5,(特征计算_周度!H1106-$I$3)*$I$4)),0),"")</f>
        <v/>
      </c>
    </row>
    <row r="1107">
      <c r="A1107" s="117">
        <f>特征计算_周度!A1090</f>
        <v/>
      </c>
      <c r="B1107" s="171">
        <f>IFERROR($A$3*特征计算_周度!B1107+$B$3*特征计算_周度!C1107+$C$3*特征计算_周度!D1107+$D$3*特征计算_周度!E1107+$E$3*特征计算_周度!F1107+$F$3*特征计算_周度!H1107,"")</f>
        <v/>
      </c>
      <c r="C1107" s="118">
        <f>IFERROR(PERCENTILE(OFFSET(B1107,1-364,0,364,1),$C$7),"")</f>
        <v/>
      </c>
      <c r="D1107" s="118">
        <f>IFERROR(PERCENTILE(OFFSET(B1107,1-364,0,364,1),$C$11),"")</f>
        <v/>
      </c>
      <c r="E1107" s="122">
        <f>_xlfn.LET(_xlpm.initState,IF(OR(B1107="",C1107=""),"",IF(OR(特征计算_周度!B1090&gt;$B$15,特征计算_周度!C1090&gt;$B$15,特征计算_周度!G1090&gt;$B$15,特征计算_周度!E1090&gt;$B$15,特征计算_周度!F1090&gt;$B$15),$A$12,IFERROR(IF(B1107&lt;PERCENTILE(OFFSET(B1107,1-364,0,364,1),$C$7),$A$7,IF(B1107&lt;PERCENTILE(OFFSET(B1107,1-364,0,364,1),$C$8),$A$8,IF(B1107&lt;PERCENTILE(OFFSET(B1107,1-364,0,364,1),$C$9),$A$9,IF(B1107&lt;PERCENTILE(OFFSET(B1107,1-364,0,364,1),$C$10),$A$10,IF(B1107&lt;PERCENTILE(OFFSET(B1107,1-364,0,364,1),$C$11),$A$11,$A$12))))),""))),_xlpm.dev,原始数据_周度!G1090,_xlpm.minDev,MIN(OFFSET(原始数据_周度!G1090,1-$D$17,0,$D$17,1)),_xlpm.bounce,_xlpm.dev-_xlpm.minDev,_xlpm.oversold,AND(ISNUMBER(_xlpm.dev),ISNUMBER(_xlpm.minDev),_xlpm.minDev&lt;=$B$17,_xlpm.bounce&gt;=$F$17,OR(_xlpm.initState=$A$12,_xlpm.initState=$A$11,_xlpm.initState=$A$10)),_xlpm.pctOnly,IFERROR(IF(B1107&lt;PERCENTILE(OFFSET(B1107,1-364,0,364,1),$C$7),$A$7,IF(B1107&lt;PERCENTILE(OFFSET(B1107,1-364,0,364,1),$C$8),$A$8,IF(B1107&lt;PERCENTILE(OFFSET(B1107,1-364,0,364,1),$C$9),$A$9,IF(B1107&lt;PERCENTILE(OFFSET(B1107,1-364,0,364,1),$C$10),$A$10,IF(B1107&lt;PERCENTILE(OFFSET(B1107,1-364,0,364,1),$C$11),$A$11,$A$12))))),""),IF(_xlpm.initState="","",IF(_xlpm.oversold,_xlpm.pctOnly,_xlpm.initState)))</f>
        <v/>
      </c>
      <c r="F1107" s="119" t="n"/>
      <c r="G1107" s="120">
        <f>IF(OR(B1107="",C1107=""),"",IF(OR(特征计算_周度!B1090&gt;$B$15,特征计算_周度!C1090&gt;$B$15,特征计算_周度!G1090&gt;$B$15,特征计算_周度!E1090&gt;$B$15,特征计算_周度!F1090&gt;$B$15),IF(特征计算_周度!B1090&gt;$B$15,"VIX ","")&amp;IF(特征计算_周度!C1090&gt;$B$15,"HY ","")&amp;IF(特征计算_周度!G1090&gt;$B$15,"Sahm ","")&amp;IF(特征计算_周度!E1090&gt;$B$15,"趋势 ","")&amp;IF(特征计算_周度!F1090&gt;$B$15,"斜率",""),"—"))</f>
        <v/>
      </c>
      <c r="H1107" s="120">
        <f>IF(OR(B1107="",C1107=""),"",_xlfn.LET(_xlpm.dev,原始数据_周度!G1090,_xlpm.minDev,MIN(OFFSET(原始数据_周度!G1090,1-$D$17,0,$D$17,1)),_xlpm.bounce,_xlpm.dev-_xlpm.minDev,IF(AND(ISNUMBER(_xlpm.dev),ISNUMBER(_xlpm.minDev),_xlpm.minDev&lt;=$B$17,_xlpm.bounce&gt;=$F$17),"✅ 触发","—")))</f>
        <v/>
      </c>
      <c r="I1107" s="172">
        <f>IFERROR(IF(特征计算_周度!H1107&gt;$I$3,MIN($I$4,MAX(-$I$5,(特征计算_周度!H1107-$I$3)*$I$4)),0),"")</f>
        <v/>
      </c>
    </row>
    <row r="1108">
      <c r="A1108" s="117">
        <f>特征计算_周度!A1091</f>
        <v/>
      </c>
      <c r="B1108" s="171">
        <f>IFERROR($A$3*特征计算_周度!B1108+$B$3*特征计算_周度!C1108+$C$3*特征计算_周度!D1108+$D$3*特征计算_周度!E1108+$E$3*特征计算_周度!F1108+$F$3*特征计算_周度!H1108,"")</f>
        <v/>
      </c>
      <c r="C1108" s="118">
        <f>IFERROR(PERCENTILE(OFFSET(B1108,1-364,0,364,1),$C$7),"")</f>
        <v/>
      </c>
      <c r="D1108" s="118">
        <f>IFERROR(PERCENTILE(OFFSET(B1108,1-364,0,364,1),$C$11),"")</f>
        <v/>
      </c>
      <c r="E1108" s="122">
        <f>_xlfn.LET(_xlpm.initState,IF(OR(B1108="",C1108=""),"",IF(OR(特征计算_周度!B1091&gt;$B$15,特征计算_周度!C1091&gt;$B$15,特征计算_周度!G1091&gt;$B$15,特征计算_周度!E1091&gt;$B$15,特征计算_周度!F1091&gt;$B$15),$A$12,IFERROR(IF(B1108&lt;PERCENTILE(OFFSET(B1108,1-364,0,364,1),$C$7),$A$7,IF(B1108&lt;PERCENTILE(OFFSET(B1108,1-364,0,364,1),$C$8),$A$8,IF(B1108&lt;PERCENTILE(OFFSET(B1108,1-364,0,364,1),$C$9),$A$9,IF(B1108&lt;PERCENTILE(OFFSET(B1108,1-364,0,364,1),$C$10),$A$10,IF(B1108&lt;PERCENTILE(OFFSET(B1108,1-364,0,364,1),$C$11),$A$11,$A$12))))),""))),_xlpm.dev,原始数据_周度!G1091,_xlpm.minDev,MIN(OFFSET(原始数据_周度!G1091,1-$D$17,0,$D$17,1)),_xlpm.bounce,_xlpm.dev-_xlpm.minDev,_xlpm.oversold,AND(ISNUMBER(_xlpm.dev),ISNUMBER(_xlpm.minDev),_xlpm.minDev&lt;=$B$17,_xlpm.bounce&gt;=$F$17,OR(_xlpm.initState=$A$12,_xlpm.initState=$A$11,_xlpm.initState=$A$10)),_xlpm.pctOnly,IFERROR(IF(B1108&lt;PERCENTILE(OFFSET(B1108,1-364,0,364,1),$C$7),$A$7,IF(B1108&lt;PERCENTILE(OFFSET(B1108,1-364,0,364,1),$C$8),$A$8,IF(B1108&lt;PERCENTILE(OFFSET(B1108,1-364,0,364,1),$C$9),$A$9,IF(B1108&lt;PERCENTILE(OFFSET(B1108,1-364,0,364,1),$C$10),$A$10,IF(B1108&lt;PERCENTILE(OFFSET(B1108,1-364,0,364,1),$C$11),$A$11,$A$12))))),""),IF(_xlpm.initState="","",IF(_xlpm.oversold,_xlpm.pctOnly,_xlpm.initState)))</f>
        <v/>
      </c>
      <c r="F1108" s="119" t="n"/>
      <c r="G1108" s="120">
        <f>IF(OR(B1108="",C1108=""),"",IF(OR(特征计算_周度!B1091&gt;$B$15,特征计算_周度!C1091&gt;$B$15,特征计算_周度!G1091&gt;$B$15,特征计算_周度!E1091&gt;$B$15,特征计算_周度!F1091&gt;$B$15),IF(特征计算_周度!B1091&gt;$B$15,"VIX ","")&amp;IF(特征计算_周度!C1091&gt;$B$15,"HY ","")&amp;IF(特征计算_周度!G1091&gt;$B$15,"Sahm ","")&amp;IF(特征计算_周度!E1091&gt;$B$15,"趋势 ","")&amp;IF(特征计算_周度!F1091&gt;$B$15,"斜率",""),"—"))</f>
        <v/>
      </c>
      <c r="H1108" s="120">
        <f>IF(OR(B1108="",C1108=""),"",_xlfn.LET(_xlpm.dev,原始数据_周度!G1091,_xlpm.minDev,MIN(OFFSET(原始数据_周度!G1091,1-$D$17,0,$D$17,1)),_xlpm.bounce,_xlpm.dev-_xlpm.minDev,IF(AND(ISNUMBER(_xlpm.dev),ISNUMBER(_xlpm.minDev),_xlpm.minDev&lt;=$B$17,_xlpm.bounce&gt;=$F$17),"✅ 触发","—")))</f>
        <v/>
      </c>
      <c r="I1108" s="172">
        <f>IFERROR(IF(特征计算_周度!H1108&gt;$I$3,MIN($I$4,MAX(-$I$5,(特征计算_周度!H1108-$I$3)*$I$4)),0),"")</f>
        <v/>
      </c>
    </row>
    <row r="1109">
      <c r="A1109" s="117">
        <f>特征计算_周度!A1092</f>
        <v/>
      </c>
      <c r="B1109" s="171">
        <f>IFERROR($A$3*特征计算_周度!B1109+$B$3*特征计算_周度!C1109+$C$3*特征计算_周度!D1109+$D$3*特征计算_周度!E1109+$E$3*特征计算_周度!F1109+$F$3*特征计算_周度!H1109,"")</f>
        <v/>
      </c>
      <c r="C1109" s="118">
        <f>IFERROR(PERCENTILE(OFFSET(B1109,1-364,0,364,1),$C$7),"")</f>
        <v/>
      </c>
      <c r="D1109" s="118">
        <f>IFERROR(PERCENTILE(OFFSET(B1109,1-364,0,364,1),$C$11),"")</f>
        <v/>
      </c>
      <c r="E1109" s="122">
        <f>_xlfn.LET(_xlpm.initState,IF(OR(B1109="",C1109=""),"",IF(OR(特征计算_周度!B1092&gt;$B$15,特征计算_周度!C1092&gt;$B$15,特征计算_周度!G1092&gt;$B$15,特征计算_周度!E1092&gt;$B$15,特征计算_周度!F1092&gt;$B$15),$A$12,IFERROR(IF(B1109&lt;PERCENTILE(OFFSET(B1109,1-364,0,364,1),$C$7),$A$7,IF(B1109&lt;PERCENTILE(OFFSET(B1109,1-364,0,364,1),$C$8),$A$8,IF(B1109&lt;PERCENTILE(OFFSET(B1109,1-364,0,364,1),$C$9),$A$9,IF(B1109&lt;PERCENTILE(OFFSET(B1109,1-364,0,364,1),$C$10),$A$10,IF(B1109&lt;PERCENTILE(OFFSET(B1109,1-364,0,364,1),$C$11),$A$11,$A$12))))),""))),_xlpm.dev,原始数据_周度!G1092,_xlpm.minDev,MIN(OFFSET(原始数据_周度!G1092,1-$D$17,0,$D$17,1)),_xlpm.bounce,_xlpm.dev-_xlpm.minDev,_xlpm.oversold,AND(ISNUMBER(_xlpm.dev),ISNUMBER(_xlpm.minDev),_xlpm.minDev&lt;=$B$17,_xlpm.bounce&gt;=$F$17,OR(_xlpm.initState=$A$12,_xlpm.initState=$A$11,_xlpm.initState=$A$10)),_xlpm.pctOnly,IFERROR(IF(B1109&lt;PERCENTILE(OFFSET(B1109,1-364,0,364,1),$C$7),$A$7,IF(B1109&lt;PERCENTILE(OFFSET(B1109,1-364,0,364,1),$C$8),$A$8,IF(B1109&lt;PERCENTILE(OFFSET(B1109,1-364,0,364,1),$C$9),$A$9,IF(B1109&lt;PERCENTILE(OFFSET(B1109,1-364,0,364,1),$C$10),$A$10,IF(B1109&lt;PERCENTILE(OFFSET(B1109,1-364,0,364,1),$C$11),$A$11,$A$12))))),""),IF(_xlpm.initState="","",IF(_xlpm.oversold,_xlpm.pctOnly,_xlpm.initState)))</f>
        <v/>
      </c>
      <c r="F1109" s="119" t="n"/>
      <c r="G1109" s="120">
        <f>IF(OR(B1109="",C1109=""),"",IF(OR(特征计算_周度!B1092&gt;$B$15,特征计算_周度!C1092&gt;$B$15,特征计算_周度!G1092&gt;$B$15,特征计算_周度!E1092&gt;$B$15,特征计算_周度!F1092&gt;$B$15),IF(特征计算_周度!B1092&gt;$B$15,"VIX ","")&amp;IF(特征计算_周度!C1092&gt;$B$15,"HY ","")&amp;IF(特征计算_周度!G1092&gt;$B$15,"Sahm ","")&amp;IF(特征计算_周度!E1092&gt;$B$15,"趋势 ","")&amp;IF(特征计算_周度!F1092&gt;$B$15,"斜率",""),"—"))</f>
        <v/>
      </c>
      <c r="H1109" s="120">
        <f>IF(OR(B1109="",C1109=""),"",_xlfn.LET(_xlpm.dev,原始数据_周度!G1092,_xlpm.minDev,MIN(OFFSET(原始数据_周度!G1092,1-$D$17,0,$D$17,1)),_xlpm.bounce,_xlpm.dev-_xlpm.minDev,IF(AND(ISNUMBER(_xlpm.dev),ISNUMBER(_xlpm.minDev),_xlpm.minDev&lt;=$B$17,_xlpm.bounce&gt;=$F$17),"✅ 触发","—")))</f>
        <v/>
      </c>
      <c r="I1109" s="172">
        <f>IFERROR(IF(特征计算_周度!H1109&gt;$I$3,MIN($I$4,MAX(-$I$5,(特征计算_周度!H1109-$I$3)*$I$4)),0),"")</f>
        <v/>
      </c>
    </row>
    <row r="1110">
      <c r="A1110" s="117">
        <f>特征计算_周度!A1093</f>
        <v/>
      </c>
      <c r="B1110" s="171">
        <f>IFERROR($A$3*特征计算_周度!B1110+$B$3*特征计算_周度!C1110+$C$3*特征计算_周度!D1110+$D$3*特征计算_周度!E1110+$E$3*特征计算_周度!F1110+$F$3*特征计算_周度!H1110,"")</f>
        <v/>
      </c>
      <c r="C1110" s="118">
        <f>IFERROR(PERCENTILE(OFFSET(B1110,1-364,0,364,1),$C$7),"")</f>
        <v/>
      </c>
      <c r="D1110" s="118">
        <f>IFERROR(PERCENTILE(OFFSET(B1110,1-364,0,364,1),$C$11),"")</f>
        <v/>
      </c>
      <c r="E1110" s="122">
        <f>_xlfn.LET(_xlpm.initState,IF(OR(B1110="",C1110=""),"",IF(OR(特征计算_周度!B1093&gt;$B$15,特征计算_周度!C1093&gt;$B$15,特征计算_周度!G1093&gt;$B$15,特征计算_周度!E1093&gt;$B$15,特征计算_周度!F1093&gt;$B$15),$A$12,IFERROR(IF(B1110&lt;PERCENTILE(OFFSET(B1110,1-364,0,364,1),$C$7),$A$7,IF(B1110&lt;PERCENTILE(OFFSET(B1110,1-364,0,364,1),$C$8),$A$8,IF(B1110&lt;PERCENTILE(OFFSET(B1110,1-364,0,364,1),$C$9),$A$9,IF(B1110&lt;PERCENTILE(OFFSET(B1110,1-364,0,364,1),$C$10),$A$10,IF(B1110&lt;PERCENTILE(OFFSET(B1110,1-364,0,364,1),$C$11),$A$11,$A$12))))),""))),_xlpm.dev,原始数据_周度!G1093,_xlpm.minDev,MIN(OFFSET(原始数据_周度!G1093,1-$D$17,0,$D$17,1)),_xlpm.bounce,_xlpm.dev-_xlpm.minDev,_xlpm.oversold,AND(ISNUMBER(_xlpm.dev),ISNUMBER(_xlpm.minDev),_xlpm.minDev&lt;=$B$17,_xlpm.bounce&gt;=$F$17,OR(_xlpm.initState=$A$12,_xlpm.initState=$A$11,_xlpm.initState=$A$10)),_xlpm.pctOnly,IFERROR(IF(B1110&lt;PERCENTILE(OFFSET(B1110,1-364,0,364,1),$C$7),$A$7,IF(B1110&lt;PERCENTILE(OFFSET(B1110,1-364,0,364,1),$C$8),$A$8,IF(B1110&lt;PERCENTILE(OFFSET(B1110,1-364,0,364,1),$C$9),$A$9,IF(B1110&lt;PERCENTILE(OFFSET(B1110,1-364,0,364,1),$C$10),$A$10,IF(B1110&lt;PERCENTILE(OFFSET(B1110,1-364,0,364,1),$C$11),$A$11,$A$12))))),""),IF(_xlpm.initState="","",IF(_xlpm.oversold,_xlpm.pctOnly,_xlpm.initState)))</f>
        <v/>
      </c>
      <c r="F1110" s="119" t="n"/>
      <c r="G1110" s="120">
        <f>IF(OR(B1110="",C1110=""),"",IF(OR(特征计算_周度!B1093&gt;$B$15,特征计算_周度!C1093&gt;$B$15,特征计算_周度!G1093&gt;$B$15,特征计算_周度!E1093&gt;$B$15,特征计算_周度!F1093&gt;$B$15),IF(特征计算_周度!B1093&gt;$B$15,"VIX ","")&amp;IF(特征计算_周度!C1093&gt;$B$15,"HY ","")&amp;IF(特征计算_周度!G1093&gt;$B$15,"Sahm ","")&amp;IF(特征计算_周度!E1093&gt;$B$15,"趋势 ","")&amp;IF(特征计算_周度!F1093&gt;$B$15,"斜率",""),"—"))</f>
        <v/>
      </c>
      <c r="H1110" s="120">
        <f>IF(OR(B1110="",C1110=""),"",_xlfn.LET(_xlpm.dev,原始数据_周度!G1093,_xlpm.minDev,MIN(OFFSET(原始数据_周度!G1093,1-$D$17,0,$D$17,1)),_xlpm.bounce,_xlpm.dev-_xlpm.minDev,IF(AND(ISNUMBER(_xlpm.dev),ISNUMBER(_xlpm.minDev),_xlpm.minDev&lt;=$B$17,_xlpm.bounce&gt;=$F$17),"✅ 触发","—")))</f>
        <v/>
      </c>
      <c r="I1110" s="172">
        <f>IFERROR(IF(特征计算_周度!H1110&gt;$I$3,MIN($I$4,MAX(-$I$5,(特征计算_周度!H1110-$I$3)*$I$4)),0),"")</f>
        <v/>
      </c>
    </row>
    <row r="1111">
      <c r="A1111" s="117">
        <f>特征计算_周度!A1094</f>
        <v/>
      </c>
      <c r="B1111" s="171">
        <f>IFERROR($A$3*特征计算_周度!B1111+$B$3*特征计算_周度!C1111+$C$3*特征计算_周度!D1111+$D$3*特征计算_周度!E1111+$E$3*特征计算_周度!F1111+$F$3*特征计算_周度!H1111,"")</f>
        <v/>
      </c>
      <c r="C1111" s="118">
        <f>IFERROR(PERCENTILE(OFFSET(B1111,1-364,0,364,1),$C$7),"")</f>
        <v/>
      </c>
      <c r="D1111" s="118">
        <f>IFERROR(PERCENTILE(OFFSET(B1111,1-364,0,364,1),$C$11),"")</f>
        <v/>
      </c>
      <c r="E1111" s="122">
        <f>_xlfn.LET(_xlpm.initState,IF(OR(B1111="",C1111=""),"",IF(OR(特征计算_周度!B1094&gt;$B$15,特征计算_周度!C1094&gt;$B$15,特征计算_周度!G1094&gt;$B$15,特征计算_周度!E1094&gt;$B$15,特征计算_周度!F1094&gt;$B$15),$A$12,IFERROR(IF(B1111&lt;PERCENTILE(OFFSET(B1111,1-364,0,364,1),$C$7),$A$7,IF(B1111&lt;PERCENTILE(OFFSET(B1111,1-364,0,364,1),$C$8),$A$8,IF(B1111&lt;PERCENTILE(OFFSET(B1111,1-364,0,364,1),$C$9),$A$9,IF(B1111&lt;PERCENTILE(OFFSET(B1111,1-364,0,364,1),$C$10),$A$10,IF(B1111&lt;PERCENTILE(OFFSET(B1111,1-364,0,364,1),$C$11),$A$11,$A$12))))),""))),_xlpm.dev,原始数据_周度!G1094,_xlpm.minDev,MIN(OFFSET(原始数据_周度!G1094,1-$D$17,0,$D$17,1)),_xlpm.bounce,_xlpm.dev-_xlpm.minDev,_xlpm.oversold,AND(ISNUMBER(_xlpm.dev),ISNUMBER(_xlpm.minDev),_xlpm.minDev&lt;=$B$17,_xlpm.bounce&gt;=$F$17,OR(_xlpm.initState=$A$12,_xlpm.initState=$A$11,_xlpm.initState=$A$10)),_xlpm.pctOnly,IFERROR(IF(B1111&lt;PERCENTILE(OFFSET(B1111,1-364,0,364,1),$C$7),$A$7,IF(B1111&lt;PERCENTILE(OFFSET(B1111,1-364,0,364,1),$C$8),$A$8,IF(B1111&lt;PERCENTILE(OFFSET(B1111,1-364,0,364,1),$C$9),$A$9,IF(B1111&lt;PERCENTILE(OFFSET(B1111,1-364,0,364,1),$C$10),$A$10,IF(B1111&lt;PERCENTILE(OFFSET(B1111,1-364,0,364,1),$C$11),$A$11,$A$12))))),""),IF(_xlpm.initState="","",IF(_xlpm.oversold,_xlpm.pctOnly,_xlpm.initState)))</f>
        <v/>
      </c>
      <c r="F1111" s="119" t="n"/>
      <c r="G1111" s="120">
        <f>IF(OR(B1111="",C1111=""),"",IF(OR(特征计算_周度!B1094&gt;$B$15,特征计算_周度!C1094&gt;$B$15,特征计算_周度!G1094&gt;$B$15,特征计算_周度!E1094&gt;$B$15,特征计算_周度!F1094&gt;$B$15),IF(特征计算_周度!B1094&gt;$B$15,"VIX ","")&amp;IF(特征计算_周度!C1094&gt;$B$15,"HY ","")&amp;IF(特征计算_周度!G1094&gt;$B$15,"Sahm ","")&amp;IF(特征计算_周度!E1094&gt;$B$15,"趋势 ","")&amp;IF(特征计算_周度!F1094&gt;$B$15,"斜率",""),"—"))</f>
        <v/>
      </c>
      <c r="H1111" s="120">
        <f>IF(OR(B1111="",C1111=""),"",_xlfn.LET(_xlpm.dev,原始数据_周度!G1094,_xlpm.minDev,MIN(OFFSET(原始数据_周度!G1094,1-$D$17,0,$D$17,1)),_xlpm.bounce,_xlpm.dev-_xlpm.minDev,IF(AND(ISNUMBER(_xlpm.dev),ISNUMBER(_xlpm.minDev),_xlpm.minDev&lt;=$B$17,_xlpm.bounce&gt;=$F$17),"✅ 触发","—")))</f>
        <v/>
      </c>
      <c r="I1111" s="172">
        <f>IFERROR(IF(特征计算_周度!H1111&gt;$I$3,MIN($I$4,MAX(-$I$5,(特征计算_周度!H1111-$I$3)*$I$4)),0),"")</f>
        <v/>
      </c>
    </row>
    <row r="1112">
      <c r="A1112" s="117">
        <f>特征计算_周度!A1095</f>
        <v/>
      </c>
      <c r="B1112" s="171">
        <f>IFERROR($A$3*特征计算_周度!B1112+$B$3*特征计算_周度!C1112+$C$3*特征计算_周度!D1112+$D$3*特征计算_周度!E1112+$E$3*特征计算_周度!F1112+$F$3*特征计算_周度!H1112,"")</f>
        <v/>
      </c>
      <c r="C1112" s="118">
        <f>IFERROR(PERCENTILE(OFFSET(B1112,1-364,0,364,1),$C$7),"")</f>
        <v/>
      </c>
      <c r="D1112" s="118">
        <f>IFERROR(PERCENTILE(OFFSET(B1112,1-364,0,364,1),$C$11),"")</f>
        <v/>
      </c>
      <c r="E1112" s="122">
        <f>_xlfn.LET(_xlpm.initState,IF(OR(B1112="",C1112=""),"",IF(OR(特征计算_周度!B1095&gt;$B$15,特征计算_周度!C1095&gt;$B$15,特征计算_周度!G1095&gt;$B$15,特征计算_周度!E1095&gt;$B$15,特征计算_周度!F1095&gt;$B$15),$A$12,IFERROR(IF(B1112&lt;PERCENTILE(OFFSET(B1112,1-364,0,364,1),$C$7),$A$7,IF(B1112&lt;PERCENTILE(OFFSET(B1112,1-364,0,364,1),$C$8),$A$8,IF(B1112&lt;PERCENTILE(OFFSET(B1112,1-364,0,364,1),$C$9),$A$9,IF(B1112&lt;PERCENTILE(OFFSET(B1112,1-364,0,364,1),$C$10),$A$10,IF(B1112&lt;PERCENTILE(OFFSET(B1112,1-364,0,364,1),$C$11),$A$11,$A$12))))),""))),_xlpm.dev,原始数据_周度!G1095,_xlpm.minDev,MIN(OFFSET(原始数据_周度!G1095,1-$D$17,0,$D$17,1)),_xlpm.bounce,_xlpm.dev-_xlpm.minDev,_xlpm.oversold,AND(ISNUMBER(_xlpm.dev),ISNUMBER(_xlpm.minDev),_xlpm.minDev&lt;=$B$17,_xlpm.bounce&gt;=$F$17,OR(_xlpm.initState=$A$12,_xlpm.initState=$A$11,_xlpm.initState=$A$10)),_xlpm.pctOnly,IFERROR(IF(B1112&lt;PERCENTILE(OFFSET(B1112,1-364,0,364,1),$C$7),$A$7,IF(B1112&lt;PERCENTILE(OFFSET(B1112,1-364,0,364,1),$C$8),$A$8,IF(B1112&lt;PERCENTILE(OFFSET(B1112,1-364,0,364,1),$C$9),$A$9,IF(B1112&lt;PERCENTILE(OFFSET(B1112,1-364,0,364,1),$C$10),$A$10,IF(B1112&lt;PERCENTILE(OFFSET(B1112,1-364,0,364,1),$C$11),$A$11,$A$12))))),""),IF(_xlpm.initState="","",IF(_xlpm.oversold,_xlpm.pctOnly,_xlpm.initState)))</f>
        <v/>
      </c>
      <c r="F1112" s="119" t="n"/>
      <c r="G1112" s="120">
        <f>IF(OR(B1112="",C1112=""),"",IF(OR(特征计算_周度!B1095&gt;$B$15,特征计算_周度!C1095&gt;$B$15,特征计算_周度!G1095&gt;$B$15,特征计算_周度!E1095&gt;$B$15,特征计算_周度!F1095&gt;$B$15),IF(特征计算_周度!B1095&gt;$B$15,"VIX ","")&amp;IF(特征计算_周度!C1095&gt;$B$15,"HY ","")&amp;IF(特征计算_周度!G1095&gt;$B$15,"Sahm ","")&amp;IF(特征计算_周度!E1095&gt;$B$15,"趋势 ","")&amp;IF(特征计算_周度!F1095&gt;$B$15,"斜率",""),"—"))</f>
        <v/>
      </c>
      <c r="H1112" s="120">
        <f>IF(OR(B1112="",C1112=""),"",_xlfn.LET(_xlpm.dev,原始数据_周度!G1095,_xlpm.minDev,MIN(OFFSET(原始数据_周度!G1095,1-$D$17,0,$D$17,1)),_xlpm.bounce,_xlpm.dev-_xlpm.minDev,IF(AND(ISNUMBER(_xlpm.dev),ISNUMBER(_xlpm.minDev),_xlpm.minDev&lt;=$B$17,_xlpm.bounce&gt;=$F$17),"✅ 触发","—")))</f>
        <v/>
      </c>
      <c r="I1112" s="172">
        <f>IFERROR(IF(特征计算_周度!H1112&gt;$I$3,MIN($I$4,MAX(-$I$5,(特征计算_周度!H1112-$I$3)*$I$4)),0),"")</f>
        <v/>
      </c>
    </row>
    <row r="1113">
      <c r="A1113" s="117">
        <f>特征计算_周度!A1096</f>
        <v/>
      </c>
      <c r="B1113" s="171">
        <f>IFERROR($A$3*特征计算_周度!B1113+$B$3*特征计算_周度!C1113+$C$3*特征计算_周度!D1113+$D$3*特征计算_周度!E1113+$E$3*特征计算_周度!F1113+$F$3*特征计算_周度!H1113,"")</f>
        <v/>
      </c>
      <c r="C1113" s="118">
        <f>IFERROR(PERCENTILE(OFFSET(B1113,1-364,0,364,1),$C$7),"")</f>
        <v/>
      </c>
      <c r="D1113" s="118">
        <f>IFERROR(PERCENTILE(OFFSET(B1113,1-364,0,364,1),$C$11),"")</f>
        <v/>
      </c>
      <c r="E1113" s="122">
        <f>_xlfn.LET(_xlpm.initState,IF(OR(B1113="",C1113=""),"",IF(OR(特征计算_周度!B1096&gt;$B$15,特征计算_周度!C1096&gt;$B$15,特征计算_周度!G1096&gt;$B$15,特征计算_周度!E1096&gt;$B$15,特征计算_周度!F1096&gt;$B$15),$A$12,IFERROR(IF(B1113&lt;PERCENTILE(OFFSET(B1113,1-364,0,364,1),$C$7),$A$7,IF(B1113&lt;PERCENTILE(OFFSET(B1113,1-364,0,364,1),$C$8),$A$8,IF(B1113&lt;PERCENTILE(OFFSET(B1113,1-364,0,364,1),$C$9),$A$9,IF(B1113&lt;PERCENTILE(OFFSET(B1113,1-364,0,364,1),$C$10),$A$10,IF(B1113&lt;PERCENTILE(OFFSET(B1113,1-364,0,364,1),$C$11),$A$11,$A$12))))),""))),_xlpm.dev,原始数据_周度!G1096,_xlpm.minDev,MIN(OFFSET(原始数据_周度!G1096,1-$D$17,0,$D$17,1)),_xlpm.bounce,_xlpm.dev-_xlpm.minDev,_xlpm.oversold,AND(ISNUMBER(_xlpm.dev),ISNUMBER(_xlpm.minDev),_xlpm.minDev&lt;=$B$17,_xlpm.bounce&gt;=$F$17,OR(_xlpm.initState=$A$12,_xlpm.initState=$A$11,_xlpm.initState=$A$10)),_xlpm.pctOnly,IFERROR(IF(B1113&lt;PERCENTILE(OFFSET(B1113,1-364,0,364,1),$C$7),$A$7,IF(B1113&lt;PERCENTILE(OFFSET(B1113,1-364,0,364,1),$C$8),$A$8,IF(B1113&lt;PERCENTILE(OFFSET(B1113,1-364,0,364,1),$C$9),$A$9,IF(B1113&lt;PERCENTILE(OFFSET(B1113,1-364,0,364,1),$C$10),$A$10,IF(B1113&lt;PERCENTILE(OFFSET(B1113,1-364,0,364,1),$C$11),$A$11,$A$12))))),""),IF(_xlpm.initState="","",IF(_xlpm.oversold,_xlpm.pctOnly,_xlpm.initState)))</f>
        <v/>
      </c>
      <c r="F1113" s="119" t="n"/>
      <c r="G1113" s="120">
        <f>IF(OR(B1113="",C1113=""),"",IF(OR(特征计算_周度!B1096&gt;$B$15,特征计算_周度!C1096&gt;$B$15,特征计算_周度!G1096&gt;$B$15,特征计算_周度!E1096&gt;$B$15,特征计算_周度!F1096&gt;$B$15),IF(特征计算_周度!B1096&gt;$B$15,"VIX ","")&amp;IF(特征计算_周度!C1096&gt;$B$15,"HY ","")&amp;IF(特征计算_周度!G1096&gt;$B$15,"Sahm ","")&amp;IF(特征计算_周度!E1096&gt;$B$15,"趋势 ","")&amp;IF(特征计算_周度!F1096&gt;$B$15,"斜率",""),"—"))</f>
        <v/>
      </c>
      <c r="H1113" s="120">
        <f>IF(OR(B1113="",C1113=""),"",_xlfn.LET(_xlpm.dev,原始数据_周度!G1096,_xlpm.minDev,MIN(OFFSET(原始数据_周度!G1096,1-$D$17,0,$D$17,1)),_xlpm.bounce,_xlpm.dev-_xlpm.minDev,IF(AND(ISNUMBER(_xlpm.dev),ISNUMBER(_xlpm.minDev),_xlpm.minDev&lt;=$B$17,_xlpm.bounce&gt;=$F$17),"✅ 触发","—")))</f>
        <v/>
      </c>
      <c r="I1113" s="172">
        <f>IFERROR(IF(特征计算_周度!H1113&gt;$I$3,MIN($I$4,MAX(-$I$5,(特征计算_周度!H1113-$I$3)*$I$4)),0),"")</f>
        <v/>
      </c>
    </row>
    <row r="1114">
      <c r="A1114" s="117">
        <f>特征计算_周度!A1097</f>
        <v/>
      </c>
      <c r="B1114" s="171">
        <f>IFERROR($A$3*特征计算_周度!B1114+$B$3*特征计算_周度!C1114+$C$3*特征计算_周度!D1114+$D$3*特征计算_周度!E1114+$E$3*特征计算_周度!F1114+$F$3*特征计算_周度!H1114,"")</f>
        <v/>
      </c>
      <c r="C1114" s="118">
        <f>IFERROR(PERCENTILE(OFFSET(B1114,1-364,0,364,1),$C$7),"")</f>
        <v/>
      </c>
      <c r="D1114" s="118">
        <f>IFERROR(PERCENTILE(OFFSET(B1114,1-364,0,364,1),$C$11),"")</f>
        <v/>
      </c>
      <c r="E1114" s="122">
        <f>_xlfn.LET(_xlpm.initState,IF(OR(B1114="",C1114=""),"",IF(OR(特征计算_周度!B1097&gt;$B$15,特征计算_周度!C1097&gt;$B$15,特征计算_周度!G1097&gt;$B$15,特征计算_周度!E1097&gt;$B$15,特征计算_周度!F1097&gt;$B$15),$A$12,IFERROR(IF(B1114&lt;PERCENTILE(OFFSET(B1114,1-364,0,364,1),$C$7),$A$7,IF(B1114&lt;PERCENTILE(OFFSET(B1114,1-364,0,364,1),$C$8),$A$8,IF(B1114&lt;PERCENTILE(OFFSET(B1114,1-364,0,364,1),$C$9),$A$9,IF(B1114&lt;PERCENTILE(OFFSET(B1114,1-364,0,364,1),$C$10),$A$10,IF(B1114&lt;PERCENTILE(OFFSET(B1114,1-364,0,364,1),$C$11),$A$11,$A$12))))),""))),_xlpm.dev,原始数据_周度!G1097,_xlpm.minDev,MIN(OFFSET(原始数据_周度!G1097,1-$D$17,0,$D$17,1)),_xlpm.bounce,_xlpm.dev-_xlpm.minDev,_xlpm.oversold,AND(ISNUMBER(_xlpm.dev),ISNUMBER(_xlpm.minDev),_xlpm.minDev&lt;=$B$17,_xlpm.bounce&gt;=$F$17,OR(_xlpm.initState=$A$12,_xlpm.initState=$A$11,_xlpm.initState=$A$10)),_xlpm.pctOnly,IFERROR(IF(B1114&lt;PERCENTILE(OFFSET(B1114,1-364,0,364,1),$C$7),$A$7,IF(B1114&lt;PERCENTILE(OFFSET(B1114,1-364,0,364,1),$C$8),$A$8,IF(B1114&lt;PERCENTILE(OFFSET(B1114,1-364,0,364,1),$C$9),$A$9,IF(B1114&lt;PERCENTILE(OFFSET(B1114,1-364,0,364,1),$C$10),$A$10,IF(B1114&lt;PERCENTILE(OFFSET(B1114,1-364,0,364,1),$C$11),$A$11,$A$12))))),""),IF(_xlpm.initState="","",IF(_xlpm.oversold,_xlpm.pctOnly,_xlpm.initState)))</f>
        <v/>
      </c>
      <c r="F1114" s="119" t="n"/>
      <c r="G1114" s="120">
        <f>IF(OR(B1114="",C1114=""),"",IF(OR(特征计算_周度!B1097&gt;$B$15,特征计算_周度!C1097&gt;$B$15,特征计算_周度!G1097&gt;$B$15,特征计算_周度!E1097&gt;$B$15,特征计算_周度!F1097&gt;$B$15),IF(特征计算_周度!B1097&gt;$B$15,"VIX ","")&amp;IF(特征计算_周度!C1097&gt;$B$15,"HY ","")&amp;IF(特征计算_周度!G1097&gt;$B$15,"Sahm ","")&amp;IF(特征计算_周度!E1097&gt;$B$15,"趋势 ","")&amp;IF(特征计算_周度!F1097&gt;$B$15,"斜率",""),"—"))</f>
        <v/>
      </c>
      <c r="H1114" s="120">
        <f>IF(OR(B1114="",C1114=""),"",_xlfn.LET(_xlpm.dev,原始数据_周度!G1097,_xlpm.minDev,MIN(OFFSET(原始数据_周度!G1097,1-$D$17,0,$D$17,1)),_xlpm.bounce,_xlpm.dev-_xlpm.minDev,IF(AND(ISNUMBER(_xlpm.dev),ISNUMBER(_xlpm.minDev),_xlpm.minDev&lt;=$B$17,_xlpm.bounce&gt;=$F$17),"✅ 触发","—")))</f>
        <v/>
      </c>
      <c r="I1114" s="172">
        <f>IFERROR(IF(特征计算_周度!H1114&gt;$I$3,MIN($I$4,MAX(-$I$5,(特征计算_周度!H1114-$I$3)*$I$4)),0),"")</f>
        <v/>
      </c>
    </row>
    <row r="1115">
      <c r="A1115" s="117">
        <f>特征计算_周度!A1098</f>
        <v/>
      </c>
      <c r="B1115" s="171">
        <f>IFERROR($A$3*特征计算_周度!B1115+$B$3*特征计算_周度!C1115+$C$3*特征计算_周度!D1115+$D$3*特征计算_周度!E1115+$E$3*特征计算_周度!F1115+$F$3*特征计算_周度!H1115,"")</f>
        <v/>
      </c>
      <c r="C1115" s="118">
        <f>IFERROR(PERCENTILE(OFFSET(B1115,1-364,0,364,1),$C$7),"")</f>
        <v/>
      </c>
      <c r="D1115" s="118">
        <f>IFERROR(PERCENTILE(OFFSET(B1115,1-364,0,364,1),$C$11),"")</f>
        <v/>
      </c>
      <c r="E1115" s="122">
        <f>_xlfn.LET(_xlpm.initState,IF(OR(B1115="",C1115=""),"",IF(OR(特征计算_周度!B1098&gt;$B$15,特征计算_周度!C1098&gt;$B$15,特征计算_周度!G1098&gt;$B$15,特征计算_周度!E1098&gt;$B$15,特征计算_周度!F1098&gt;$B$15),$A$12,IFERROR(IF(B1115&lt;PERCENTILE(OFFSET(B1115,1-364,0,364,1),$C$7),$A$7,IF(B1115&lt;PERCENTILE(OFFSET(B1115,1-364,0,364,1),$C$8),$A$8,IF(B1115&lt;PERCENTILE(OFFSET(B1115,1-364,0,364,1),$C$9),$A$9,IF(B1115&lt;PERCENTILE(OFFSET(B1115,1-364,0,364,1),$C$10),$A$10,IF(B1115&lt;PERCENTILE(OFFSET(B1115,1-364,0,364,1),$C$11),$A$11,$A$12))))),""))),_xlpm.dev,原始数据_周度!G1098,_xlpm.minDev,MIN(OFFSET(原始数据_周度!G1098,1-$D$17,0,$D$17,1)),_xlpm.bounce,_xlpm.dev-_xlpm.minDev,_xlpm.oversold,AND(ISNUMBER(_xlpm.dev),ISNUMBER(_xlpm.minDev),_xlpm.minDev&lt;=$B$17,_xlpm.bounce&gt;=$F$17,OR(_xlpm.initState=$A$12,_xlpm.initState=$A$11,_xlpm.initState=$A$10)),_xlpm.pctOnly,IFERROR(IF(B1115&lt;PERCENTILE(OFFSET(B1115,1-364,0,364,1),$C$7),$A$7,IF(B1115&lt;PERCENTILE(OFFSET(B1115,1-364,0,364,1),$C$8),$A$8,IF(B1115&lt;PERCENTILE(OFFSET(B1115,1-364,0,364,1),$C$9),$A$9,IF(B1115&lt;PERCENTILE(OFFSET(B1115,1-364,0,364,1),$C$10),$A$10,IF(B1115&lt;PERCENTILE(OFFSET(B1115,1-364,0,364,1),$C$11),$A$11,$A$12))))),""),IF(_xlpm.initState="","",IF(_xlpm.oversold,_xlpm.pctOnly,_xlpm.initState)))</f>
        <v/>
      </c>
      <c r="F1115" s="119" t="n"/>
      <c r="G1115" s="120">
        <f>IF(OR(B1115="",C1115=""),"",IF(OR(特征计算_周度!B1098&gt;$B$15,特征计算_周度!C1098&gt;$B$15,特征计算_周度!G1098&gt;$B$15,特征计算_周度!E1098&gt;$B$15,特征计算_周度!F1098&gt;$B$15),IF(特征计算_周度!B1098&gt;$B$15,"VIX ","")&amp;IF(特征计算_周度!C1098&gt;$B$15,"HY ","")&amp;IF(特征计算_周度!G1098&gt;$B$15,"Sahm ","")&amp;IF(特征计算_周度!E1098&gt;$B$15,"趋势 ","")&amp;IF(特征计算_周度!F1098&gt;$B$15,"斜率",""),"—"))</f>
        <v/>
      </c>
      <c r="H1115" s="120">
        <f>IF(OR(B1115="",C1115=""),"",_xlfn.LET(_xlpm.dev,原始数据_周度!G1098,_xlpm.minDev,MIN(OFFSET(原始数据_周度!G1098,1-$D$17,0,$D$17,1)),_xlpm.bounce,_xlpm.dev-_xlpm.minDev,IF(AND(ISNUMBER(_xlpm.dev),ISNUMBER(_xlpm.minDev),_xlpm.minDev&lt;=$B$17,_xlpm.bounce&gt;=$F$17),"✅ 触发","—")))</f>
        <v/>
      </c>
      <c r="I1115" s="172">
        <f>IFERROR(IF(特征计算_周度!H1115&gt;$I$3,MIN($I$4,MAX(-$I$5,(特征计算_周度!H1115-$I$3)*$I$4)),0),"")</f>
        <v/>
      </c>
    </row>
    <row r="1116">
      <c r="A1116" s="117">
        <f>特征计算_周度!A1099</f>
        <v/>
      </c>
      <c r="B1116" s="171">
        <f>IFERROR($A$3*特征计算_周度!B1116+$B$3*特征计算_周度!C1116+$C$3*特征计算_周度!D1116+$D$3*特征计算_周度!E1116+$E$3*特征计算_周度!F1116+$F$3*特征计算_周度!H1116,"")</f>
        <v/>
      </c>
      <c r="C1116" s="118">
        <f>IFERROR(PERCENTILE(OFFSET(B1116,1-364,0,364,1),$C$7),"")</f>
        <v/>
      </c>
      <c r="D1116" s="118">
        <f>IFERROR(PERCENTILE(OFFSET(B1116,1-364,0,364,1),$C$11),"")</f>
        <v/>
      </c>
      <c r="E1116" s="122">
        <f>_xlfn.LET(_xlpm.initState,IF(OR(B1116="",C1116=""),"",IF(OR(特征计算_周度!B1099&gt;$B$15,特征计算_周度!C1099&gt;$B$15,特征计算_周度!G1099&gt;$B$15,特征计算_周度!E1099&gt;$B$15,特征计算_周度!F1099&gt;$B$15),$A$12,IFERROR(IF(B1116&lt;PERCENTILE(OFFSET(B1116,1-364,0,364,1),$C$7),$A$7,IF(B1116&lt;PERCENTILE(OFFSET(B1116,1-364,0,364,1),$C$8),$A$8,IF(B1116&lt;PERCENTILE(OFFSET(B1116,1-364,0,364,1),$C$9),$A$9,IF(B1116&lt;PERCENTILE(OFFSET(B1116,1-364,0,364,1),$C$10),$A$10,IF(B1116&lt;PERCENTILE(OFFSET(B1116,1-364,0,364,1),$C$11),$A$11,$A$12))))),""))),_xlpm.dev,原始数据_周度!G1099,_xlpm.minDev,MIN(OFFSET(原始数据_周度!G1099,1-$D$17,0,$D$17,1)),_xlpm.bounce,_xlpm.dev-_xlpm.minDev,_xlpm.oversold,AND(ISNUMBER(_xlpm.dev),ISNUMBER(_xlpm.minDev),_xlpm.minDev&lt;=$B$17,_xlpm.bounce&gt;=$F$17,OR(_xlpm.initState=$A$12,_xlpm.initState=$A$11,_xlpm.initState=$A$10)),_xlpm.pctOnly,IFERROR(IF(B1116&lt;PERCENTILE(OFFSET(B1116,1-364,0,364,1),$C$7),$A$7,IF(B1116&lt;PERCENTILE(OFFSET(B1116,1-364,0,364,1),$C$8),$A$8,IF(B1116&lt;PERCENTILE(OFFSET(B1116,1-364,0,364,1),$C$9),$A$9,IF(B1116&lt;PERCENTILE(OFFSET(B1116,1-364,0,364,1),$C$10),$A$10,IF(B1116&lt;PERCENTILE(OFFSET(B1116,1-364,0,364,1),$C$11),$A$11,$A$12))))),""),IF(_xlpm.initState="","",IF(_xlpm.oversold,_xlpm.pctOnly,_xlpm.initState)))</f>
        <v/>
      </c>
      <c r="F1116" s="119" t="n"/>
      <c r="G1116" s="120">
        <f>IF(OR(B1116="",C1116=""),"",IF(OR(特征计算_周度!B1099&gt;$B$15,特征计算_周度!C1099&gt;$B$15,特征计算_周度!G1099&gt;$B$15,特征计算_周度!E1099&gt;$B$15,特征计算_周度!F1099&gt;$B$15),IF(特征计算_周度!B1099&gt;$B$15,"VIX ","")&amp;IF(特征计算_周度!C1099&gt;$B$15,"HY ","")&amp;IF(特征计算_周度!G1099&gt;$B$15,"Sahm ","")&amp;IF(特征计算_周度!E1099&gt;$B$15,"趋势 ","")&amp;IF(特征计算_周度!F1099&gt;$B$15,"斜率",""),"—"))</f>
        <v/>
      </c>
      <c r="H1116" s="120">
        <f>IF(OR(B1116="",C1116=""),"",_xlfn.LET(_xlpm.dev,原始数据_周度!G1099,_xlpm.minDev,MIN(OFFSET(原始数据_周度!G1099,1-$D$17,0,$D$17,1)),_xlpm.bounce,_xlpm.dev-_xlpm.minDev,IF(AND(ISNUMBER(_xlpm.dev),ISNUMBER(_xlpm.minDev),_xlpm.minDev&lt;=$B$17,_xlpm.bounce&gt;=$F$17),"✅ 触发","—")))</f>
        <v/>
      </c>
      <c r="I1116" s="172">
        <f>IFERROR(IF(特征计算_周度!H1116&gt;$I$3,MIN($I$4,MAX(-$I$5,(特征计算_周度!H1116-$I$3)*$I$4)),0),"")</f>
        <v/>
      </c>
    </row>
    <row r="1117">
      <c r="A1117" s="117">
        <f>特征计算_周度!A1100</f>
        <v/>
      </c>
      <c r="B1117" s="171">
        <f>IFERROR($A$3*特征计算_周度!B1117+$B$3*特征计算_周度!C1117+$C$3*特征计算_周度!D1117+$D$3*特征计算_周度!E1117+$E$3*特征计算_周度!F1117+$F$3*特征计算_周度!H1117,"")</f>
        <v/>
      </c>
      <c r="C1117" s="118">
        <f>IFERROR(PERCENTILE(OFFSET(B1117,1-364,0,364,1),$C$7),"")</f>
        <v/>
      </c>
      <c r="D1117" s="118">
        <f>IFERROR(PERCENTILE(OFFSET(B1117,1-364,0,364,1),$C$11),"")</f>
        <v/>
      </c>
      <c r="E1117" s="122">
        <f>_xlfn.LET(_xlpm.initState,IF(OR(B1117="",C1117=""),"",IF(OR(特征计算_周度!B1100&gt;$B$15,特征计算_周度!C1100&gt;$B$15,特征计算_周度!G1100&gt;$B$15,特征计算_周度!E1100&gt;$B$15,特征计算_周度!F1100&gt;$B$15),$A$12,IFERROR(IF(B1117&lt;PERCENTILE(OFFSET(B1117,1-364,0,364,1),$C$7),$A$7,IF(B1117&lt;PERCENTILE(OFFSET(B1117,1-364,0,364,1),$C$8),$A$8,IF(B1117&lt;PERCENTILE(OFFSET(B1117,1-364,0,364,1),$C$9),$A$9,IF(B1117&lt;PERCENTILE(OFFSET(B1117,1-364,0,364,1),$C$10),$A$10,IF(B1117&lt;PERCENTILE(OFFSET(B1117,1-364,0,364,1),$C$11),$A$11,$A$12))))),""))),_xlpm.dev,原始数据_周度!G1100,_xlpm.minDev,MIN(OFFSET(原始数据_周度!G1100,1-$D$17,0,$D$17,1)),_xlpm.bounce,_xlpm.dev-_xlpm.minDev,_xlpm.oversold,AND(ISNUMBER(_xlpm.dev),ISNUMBER(_xlpm.minDev),_xlpm.minDev&lt;=$B$17,_xlpm.bounce&gt;=$F$17,OR(_xlpm.initState=$A$12,_xlpm.initState=$A$11,_xlpm.initState=$A$10)),_xlpm.pctOnly,IFERROR(IF(B1117&lt;PERCENTILE(OFFSET(B1117,1-364,0,364,1),$C$7),$A$7,IF(B1117&lt;PERCENTILE(OFFSET(B1117,1-364,0,364,1),$C$8),$A$8,IF(B1117&lt;PERCENTILE(OFFSET(B1117,1-364,0,364,1),$C$9),$A$9,IF(B1117&lt;PERCENTILE(OFFSET(B1117,1-364,0,364,1),$C$10),$A$10,IF(B1117&lt;PERCENTILE(OFFSET(B1117,1-364,0,364,1),$C$11),$A$11,$A$12))))),""),IF(_xlpm.initState="","",IF(_xlpm.oversold,_xlpm.pctOnly,_xlpm.initState)))</f>
        <v/>
      </c>
      <c r="F1117" s="119" t="n"/>
      <c r="G1117" s="120">
        <f>IF(OR(B1117="",C1117=""),"",IF(OR(特征计算_周度!B1100&gt;$B$15,特征计算_周度!C1100&gt;$B$15,特征计算_周度!G1100&gt;$B$15,特征计算_周度!E1100&gt;$B$15,特征计算_周度!F1100&gt;$B$15),IF(特征计算_周度!B1100&gt;$B$15,"VIX ","")&amp;IF(特征计算_周度!C1100&gt;$B$15,"HY ","")&amp;IF(特征计算_周度!G1100&gt;$B$15,"Sahm ","")&amp;IF(特征计算_周度!E1100&gt;$B$15,"趋势 ","")&amp;IF(特征计算_周度!F1100&gt;$B$15,"斜率",""),"—"))</f>
        <v/>
      </c>
      <c r="H1117" s="120">
        <f>IF(OR(B1117="",C1117=""),"",_xlfn.LET(_xlpm.dev,原始数据_周度!G1100,_xlpm.minDev,MIN(OFFSET(原始数据_周度!G1100,1-$D$17,0,$D$17,1)),_xlpm.bounce,_xlpm.dev-_xlpm.minDev,IF(AND(ISNUMBER(_xlpm.dev),ISNUMBER(_xlpm.minDev),_xlpm.minDev&lt;=$B$17,_xlpm.bounce&gt;=$F$17),"✅ 触发","—")))</f>
        <v/>
      </c>
      <c r="I1117" s="172">
        <f>IFERROR(IF(特征计算_周度!H1117&gt;$I$3,MIN($I$4,MAX(-$I$5,(特征计算_周度!H1117-$I$3)*$I$4)),0),"")</f>
        <v/>
      </c>
    </row>
    <row r="1118">
      <c r="A1118" s="117">
        <f>特征计算_周度!A1101</f>
        <v/>
      </c>
      <c r="B1118" s="171">
        <f>IFERROR($A$3*特征计算_周度!B1118+$B$3*特征计算_周度!C1118+$C$3*特征计算_周度!D1118+$D$3*特征计算_周度!E1118+$E$3*特征计算_周度!F1118+$F$3*特征计算_周度!H1118,"")</f>
        <v/>
      </c>
      <c r="C1118" s="118">
        <f>IFERROR(PERCENTILE(OFFSET(B1118,1-364,0,364,1),$C$7),"")</f>
        <v/>
      </c>
      <c r="D1118" s="118">
        <f>IFERROR(PERCENTILE(OFFSET(B1118,1-364,0,364,1),$C$11),"")</f>
        <v/>
      </c>
      <c r="E1118" s="122">
        <f>_xlfn.LET(_xlpm.initState,IF(OR(B1118="",C1118=""),"",IF(OR(特征计算_周度!B1101&gt;$B$15,特征计算_周度!C1101&gt;$B$15,特征计算_周度!G1101&gt;$B$15,特征计算_周度!E1101&gt;$B$15,特征计算_周度!F1101&gt;$B$15),$A$12,IFERROR(IF(B1118&lt;PERCENTILE(OFFSET(B1118,1-364,0,364,1),$C$7),$A$7,IF(B1118&lt;PERCENTILE(OFFSET(B1118,1-364,0,364,1),$C$8),$A$8,IF(B1118&lt;PERCENTILE(OFFSET(B1118,1-364,0,364,1),$C$9),$A$9,IF(B1118&lt;PERCENTILE(OFFSET(B1118,1-364,0,364,1),$C$10),$A$10,IF(B1118&lt;PERCENTILE(OFFSET(B1118,1-364,0,364,1),$C$11),$A$11,$A$12))))),""))),_xlpm.dev,原始数据_周度!G1101,_xlpm.minDev,MIN(OFFSET(原始数据_周度!G1101,1-$D$17,0,$D$17,1)),_xlpm.bounce,_xlpm.dev-_xlpm.minDev,_xlpm.oversold,AND(ISNUMBER(_xlpm.dev),ISNUMBER(_xlpm.minDev),_xlpm.minDev&lt;=$B$17,_xlpm.bounce&gt;=$F$17,OR(_xlpm.initState=$A$12,_xlpm.initState=$A$11,_xlpm.initState=$A$10)),_xlpm.pctOnly,IFERROR(IF(B1118&lt;PERCENTILE(OFFSET(B1118,1-364,0,364,1),$C$7),$A$7,IF(B1118&lt;PERCENTILE(OFFSET(B1118,1-364,0,364,1),$C$8),$A$8,IF(B1118&lt;PERCENTILE(OFFSET(B1118,1-364,0,364,1),$C$9),$A$9,IF(B1118&lt;PERCENTILE(OFFSET(B1118,1-364,0,364,1),$C$10),$A$10,IF(B1118&lt;PERCENTILE(OFFSET(B1118,1-364,0,364,1),$C$11),$A$11,$A$12))))),""),IF(_xlpm.initState="","",IF(_xlpm.oversold,_xlpm.pctOnly,_xlpm.initState)))</f>
        <v/>
      </c>
      <c r="F1118" s="119" t="n"/>
      <c r="G1118" s="120">
        <f>IF(OR(B1118="",C1118=""),"",IF(OR(特征计算_周度!B1101&gt;$B$15,特征计算_周度!C1101&gt;$B$15,特征计算_周度!G1101&gt;$B$15,特征计算_周度!E1101&gt;$B$15,特征计算_周度!F1101&gt;$B$15),IF(特征计算_周度!B1101&gt;$B$15,"VIX ","")&amp;IF(特征计算_周度!C1101&gt;$B$15,"HY ","")&amp;IF(特征计算_周度!G1101&gt;$B$15,"Sahm ","")&amp;IF(特征计算_周度!E1101&gt;$B$15,"趋势 ","")&amp;IF(特征计算_周度!F1101&gt;$B$15,"斜率",""),"—"))</f>
        <v/>
      </c>
      <c r="H1118" s="120">
        <f>IF(OR(B1118="",C1118=""),"",_xlfn.LET(_xlpm.dev,原始数据_周度!G1101,_xlpm.minDev,MIN(OFFSET(原始数据_周度!G1101,1-$D$17,0,$D$17,1)),_xlpm.bounce,_xlpm.dev-_xlpm.minDev,IF(AND(ISNUMBER(_xlpm.dev),ISNUMBER(_xlpm.minDev),_xlpm.minDev&lt;=$B$17,_xlpm.bounce&gt;=$F$17),"✅ 触发","—")))</f>
        <v/>
      </c>
      <c r="I1118" s="172">
        <f>IFERROR(IF(特征计算_周度!H1118&gt;$I$3,MIN($I$4,MAX(-$I$5,(特征计算_周度!H1118-$I$3)*$I$4)),0),"")</f>
        <v/>
      </c>
    </row>
    <row r="1119">
      <c r="A1119" s="117">
        <f>特征计算_周度!A1102</f>
        <v/>
      </c>
      <c r="B1119" s="171">
        <f>IFERROR($A$3*特征计算_周度!B1119+$B$3*特征计算_周度!C1119+$C$3*特征计算_周度!D1119+$D$3*特征计算_周度!E1119+$E$3*特征计算_周度!F1119+$F$3*特征计算_周度!H1119,"")</f>
        <v/>
      </c>
      <c r="C1119" s="118">
        <f>IFERROR(PERCENTILE(OFFSET(B1119,1-364,0,364,1),$C$7),"")</f>
        <v/>
      </c>
      <c r="D1119" s="118">
        <f>IFERROR(PERCENTILE(OFFSET(B1119,1-364,0,364,1),$C$11),"")</f>
        <v/>
      </c>
      <c r="E1119" s="122">
        <f>_xlfn.LET(_xlpm.initState,IF(OR(B1119="",C1119=""),"",IF(OR(特征计算_周度!B1102&gt;$B$15,特征计算_周度!C1102&gt;$B$15,特征计算_周度!G1102&gt;$B$15,特征计算_周度!E1102&gt;$B$15,特征计算_周度!F1102&gt;$B$15),$A$12,IFERROR(IF(B1119&lt;PERCENTILE(OFFSET(B1119,1-364,0,364,1),$C$7),$A$7,IF(B1119&lt;PERCENTILE(OFFSET(B1119,1-364,0,364,1),$C$8),$A$8,IF(B1119&lt;PERCENTILE(OFFSET(B1119,1-364,0,364,1),$C$9),$A$9,IF(B1119&lt;PERCENTILE(OFFSET(B1119,1-364,0,364,1),$C$10),$A$10,IF(B1119&lt;PERCENTILE(OFFSET(B1119,1-364,0,364,1),$C$11),$A$11,$A$12))))),""))),_xlpm.dev,原始数据_周度!G1102,_xlpm.minDev,MIN(OFFSET(原始数据_周度!G1102,1-$D$17,0,$D$17,1)),_xlpm.bounce,_xlpm.dev-_xlpm.minDev,_xlpm.oversold,AND(ISNUMBER(_xlpm.dev),ISNUMBER(_xlpm.minDev),_xlpm.minDev&lt;=$B$17,_xlpm.bounce&gt;=$F$17,OR(_xlpm.initState=$A$12,_xlpm.initState=$A$11,_xlpm.initState=$A$10)),_xlpm.pctOnly,IFERROR(IF(B1119&lt;PERCENTILE(OFFSET(B1119,1-364,0,364,1),$C$7),$A$7,IF(B1119&lt;PERCENTILE(OFFSET(B1119,1-364,0,364,1),$C$8),$A$8,IF(B1119&lt;PERCENTILE(OFFSET(B1119,1-364,0,364,1),$C$9),$A$9,IF(B1119&lt;PERCENTILE(OFFSET(B1119,1-364,0,364,1),$C$10),$A$10,IF(B1119&lt;PERCENTILE(OFFSET(B1119,1-364,0,364,1),$C$11),$A$11,$A$12))))),""),IF(_xlpm.initState="","",IF(_xlpm.oversold,_xlpm.pctOnly,_xlpm.initState)))</f>
        <v/>
      </c>
      <c r="F1119" s="119" t="n"/>
      <c r="G1119" s="120">
        <f>IF(OR(B1119="",C1119=""),"",IF(OR(特征计算_周度!B1102&gt;$B$15,特征计算_周度!C1102&gt;$B$15,特征计算_周度!G1102&gt;$B$15,特征计算_周度!E1102&gt;$B$15,特征计算_周度!F1102&gt;$B$15),IF(特征计算_周度!B1102&gt;$B$15,"VIX ","")&amp;IF(特征计算_周度!C1102&gt;$B$15,"HY ","")&amp;IF(特征计算_周度!G1102&gt;$B$15,"Sahm ","")&amp;IF(特征计算_周度!E1102&gt;$B$15,"趋势 ","")&amp;IF(特征计算_周度!F1102&gt;$B$15,"斜率",""),"—"))</f>
        <v/>
      </c>
      <c r="H1119" s="120">
        <f>IF(OR(B1119="",C1119=""),"",_xlfn.LET(_xlpm.dev,原始数据_周度!G1102,_xlpm.minDev,MIN(OFFSET(原始数据_周度!G1102,1-$D$17,0,$D$17,1)),_xlpm.bounce,_xlpm.dev-_xlpm.minDev,IF(AND(ISNUMBER(_xlpm.dev),ISNUMBER(_xlpm.minDev),_xlpm.minDev&lt;=$B$17,_xlpm.bounce&gt;=$F$17),"✅ 触发","—")))</f>
        <v/>
      </c>
      <c r="I1119" s="172">
        <f>IFERROR(IF(特征计算_周度!H1119&gt;$I$3,MIN($I$4,MAX(-$I$5,(特征计算_周度!H1119-$I$3)*$I$4)),0),"")</f>
        <v/>
      </c>
    </row>
    <row r="1120">
      <c r="A1120" s="117">
        <f>特征计算_周度!A1103</f>
        <v/>
      </c>
      <c r="B1120" s="171">
        <f>IFERROR($A$3*特征计算_周度!B1120+$B$3*特征计算_周度!C1120+$C$3*特征计算_周度!D1120+$D$3*特征计算_周度!E1120+$E$3*特征计算_周度!F1120+$F$3*特征计算_周度!H1120,"")</f>
        <v/>
      </c>
      <c r="C1120" s="118">
        <f>IFERROR(PERCENTILE(OFFSET(B1120,1-364,0,364,1),$C$7),"")</f>
        <v/>
      </c>
      <c r="D1120" s="118">
        <f>IFERROR(PERCENTILE(OFFSET(B1120,1-364,0,364,1),$C$11),"")</f>
        <v/>
      </c>
      <c r="E1120" s="122">
        <f>_xlfn.LET(_xlpm.initState,IF(OR(B1120="",C1120=""),"",IF(OR(特征计算_周度!B1103&gt;$B$15,特征计算_周度!C1103&gt;$B$15,特征计算_周度!G1103&gt;$B$15,特征计算_周度!E1103&gt;$B$15,特征计算_周度!F1103&gt;$B$15),$A$12,IFERROR(IF(B1120&lt;PERCENTILE(OFFSET(B1120,1-364,0,364,1),$C$7),$A$7,IF(B1120&lt;PERCENTILE(OFFSET(B1120,1-364,0,364,1),$C$8),$A$8,IF(B1120&lt;PERCENTILE(OFFSET(B1120,1-364,0,364,1),$C$9),$A$9,IF(B1120&lt;PERCENTILE(OFFSET(B1120,1-364,0,364,1),$C$10),$A$10,IF(B1120&lt;PERCENTILE(OFFSET(B1120,1-364,0,364,1),$C$11),$A$11,$A$12))))),""))),_xlpm.dev,原始数据_周度!G1103,_xlpm.minDev,MIN(OFFSET(原始数据_周度!G1103,1-$D$17,0,$D$17,1)),_xlpm.bounce,_xlpm.dev-_xlpm.minDev,_xlpm.oversold,AND(ISNUMBER(_xlpm.dev),ISNUMBER(_xlpm.minDev),_xlpm.minDev&lt;=$B$17,_xlpm.bounce&gt;=$F$17,OR(_xlpm.initState=$A$12,_xlpm.initState=$A$11,_xlpm.initState=$A$10)),_xlpm.pctOnly,IFERROR(IF(B1120&lt;PERCENTILE(OFFSET(B1120,1-364,0,364,1),$C$7),$A$7,IF(B1120&lt;PERCENTILE(OFFSET(B1120,1-364,0,364,1),$C$8),$A$8,IF(B1120&lt;PERCENTILE(OFFSET(B1120,1-364,0,364,1),$C$9),$A$9,IF(B1120&lt;PERCENTILE(OFFSET(B1120,1-364,0,364,1),$C$10),$A$10,IF(B1120&lt;PERCENTILE(OFFSET(B1120,1-364,0,364,1),$C$11),$A$11,$A$12))))),""),IF(_xlpm.initState="","",IF(_xlpm.oversold,_xlpm.pctOnly,_xlpm.initState)))</f>
        <v/>
      </c>
      <c r="F1120" s="119" t="n"/>
      <c r="G1120" s="120">
        <f>IF(OR(B1120="",C1120=""),"",IF(OR(特征计算_周度!B1103&gt;$B$15,特征计算_周度!C1103&gt;$B$15,特征计算_周度!G1103&gt;$B$15,特征计算_周度!E1103&gt;$B$15,特征计算_周度!F1103&gt;$B$15),IF(特征计算_周度!B1103&gt;$B$15,"VIX ","")&amp;IF(特征计算_周度!C1103&gt;$B$15,"HY ","")&amp;IF(特征计算_周度!G1103&gt;$B$15,"Sahm ","")&amp;IF(特征计算_周度!E1103&gt;$B$15,"趋势 ","")&amp;IF(特征计算_周度!F1103&gt;$B$15,"斜率",""),"—"))</f>
        <v/>
      </c>
      <c r="H1120" s="120">
        <f>IF(OR(B1120="",C1120=""),"",_xlfn.LET(_xlpm.dev,原始数据_周度!G1103,_xlpm.minDev,MIN(OFFSET(原始数据_周度!G1103,1-$D$17,0,$D$17,1)),_xlpm.bounce,_xlpm.dev-_xlpm.minDev,IF(AND(ISNUMBER(_xlpm.dev),ISNUMBER(_xlpm.minDev),_xlpm.minDev&lt;=$B$17,_xlpm.bounce&gt;=$F$17),"✅ 触发","—")))</f>
        <v/>
      </c>
      <c r="I1120" s="172">
        <f>IFERROR(IF(特征计算_周度!H1120&gt;$I$3,MIN($I$4,MAX(-$I$5,(特征计算_周度!H1120-$I$3)*$I$4)),0),"")</f>
        <v/>
      </c>
    </row>
    <row r="1121">
      <c r="A1121" s="117">
        <f>特征计算_周度!A1104</f>
        <v/>
      </c>
      <c r="B1121" s="171">
        <f>IFERROR($A$3*特征计算_周度!B1121+$B$3*特征计算_周度!C1121+$C$3*特征计算_周度!D1121+$D$3*特征计算_周度!E1121+$E$3*特征计算_周度!F1121+$F$3*特征计算_周度!H1121,"")</f>
        <v/>
      </c>
      <c r="C1121" s="118">
        <f>IFERROR(PERCENTILE(OFFSET(B1121,1-364,0,364,1),$C$7),"")</f>
        <v/>
      </c>
      <c r="D1121" s="118">
        <f>IFERROR(PERCENTILE(OFFSET(B1121,1-364,0,364,1),$C$11),"")</f>
        <v/>
      </c>
      <c r="E1121" s="122">
        <f>_xlfn.LET(_xlpm.initState,IF(OR(B1121="",C1121=""),"",IF(OR(特征计算_周度!B1104&gt;$B$15,特征计算_周度!C1104&gt;$B$15,特征计算_周度!G1104&gt;$B$15,特征计算_周度!E1104&gt;$B$15,特征计算_周度!F1104&gt;$B$15),$A$12,IFERROR(IF(B1121&lt;PERCENTILE(OFFSET(B1121,1-364,0,364,1),$C$7),$A$7,IF(B1121&lt;PERCENTILE(OFFSET(B1121,1-364,0,364,1),$C$8),$A$8,IF(B1121&lt;PERCENTILE(OFFSET(B1121,1-364,0,364,1),$C$9),$A$9,IF(B1121&lt;PERCENTILE(OFFSET(B1121,1-364,0,364,1),$C$10),$A$10,IF(B1121&lt;PERCENTILE(OFFSET(B1121,1-364,0,364,1),$C$11),$A$11,$A$12))))),""))),_xlpm.dev,原始数据_周度!G1104,_xlpm.minDev,MIN(OFFSET(原始数据_周度!G1104,1-$D$17,0,$D$17,1)),_xlpm.bounce,_xlpm.dev-_xlpm.minDev,_xlpm.oversold,AND(ISNUMBER(_xlpm.dev),ISNUMBER(_xlpm.minDev),_xlpm.minDev&lt;=$B$17,_xlpm.bounce&gt;=$F$17,OR(_xlpm.initState=$A$12,_xlpm.initState=$A$11,_xlpm.initState=$A$10)),_xlpm.pctOnly,IFERROR(IF(B1121&lt;PERCENTILE(OFFSET(B1121,1-364,0,364,1),$C$7),$A$7,IF(B1121&lt;PERCENTILE(OFFSET(B1121,1-364,0,364,1),$C$8),$A$8,IF(B1121&lt;PERCENTILE(OFFSET(B1121,1-364,0,364,1),$C$9),$A$9,IF(B1121&lt;PERCENTILE(OFFSET(B1121,1-364,0,364,1),$C$10),$A$10,IF(B1121&lt;PERCENTILE(OFFSET(B1121,1-364,0,364,1),$C$11),$A$11,$A$12))))),""),IF(_xlpm.initState="","",IF(_xlpm.oversold,_xlpm.pctOnly,_xlpm.initState)))</f>
        <v/>
      </c>
      <c r="F1121" s="119" t="n"/>
      <c r="G1121" s="120">
        <f>IF(OR(B1121="",C1121=""),"",IF(OR(特征计算_周度!B1104&gt;$B$15,特征计算_周度!C1104&gt;$B$15,特征计算_周度!G1104&gt;$B$15,特征计算_周度!E1104&gt;$B$15,特征计算_周度!F1104&gt;$B$15),IF(特征计算_周度!B1104&gt;$B$15,"VIX ","")&amp;IF(特征计算_周度!C1104&gt;$B$15,"HY ","")&amp;IF(特征计算_周度!G1104&gt;$B$15,"Sahm ","")&amp;IF(特征计算_周度!E1104&gt;$B$15,"趋势 ","")&amp;IF(特征计算_周度!F1104&gt;$B$15,"斜率",""),"—"))</f>
        <v/>
      </c>
      <c r="H1121" s="120">
        <f>IF(OR(B1121="",C1121=""),"",_xlfn.LET(_xlpm.dev,原始数据_周度!G1104,_xlpm.minDev,MIN(OFFSET(原始数据_周度!G1104,1-$D$17,0,$D$17,1)),_xlpm.bounce,_xlpm.dev-_xlpm.minDev,IF(AND(ISNUMBER(_xlpm.dev),ISNUMBER(_xlpm.minDev),_xlpm.minDev&lt;=$B$17,_xlpm.bounce&gt;=$F$17),"✅ 触发","—")))</f>
        <v/>
      </c>
      <c r="I1121" s="172">
        <f>IFERROR(IF(特征计算_周度!H1121&gt;$I$3,MIN($I$4,MAX(-$I$5,(特征计算_周度!H1121-$I$3)*$I$4)),0),"")</f>
        <v/>
      </c>
    </row>
    <row r="1122">
      <c r="A1122" s="117">
        <f>特征计算_周度!A1105</f>
        <v/>
      </c>
      <c r="B1122" s="171">
        <f>IFERROR($A$3*特征计算_周度!B1122+$B$3*特征计算_周度!C1122+$C$3*特征计算_周度!D1122+$D$3*特征计算_周度!E1122+$E$3*特征计算_周度!F1122+$F$3*特征计算_周度!H1122,"")</f>
        <v/>
      </c>
      <c r="C1122" s="118">
        <f>IFERROR(PERCENTILE(OFFSET(B1122,1-364,0,364,1),$C$7),"")</f>
        <v/>
      </c>
      <c r="D1122" s="118">
        <f>IFERROR(PERCENTILE(OFFSET(B1122,1-364,0,364,1),$C$11),"")</f>
        <v/>
      </c>
      <c r="E1122" s="122">
        <f>_xlfn.LET(_xlpm.initState,IF(OR(B1122="",C1122=""),"",IF(OR(特征计算_周度!B1105&gt;$B$15,特征计算_周度!C1105&gt;$B$15,特征计算_周度!G1105&gt;$B$15,特征计算_周度!E1105&gt;$B$15,特征计算_周度!F1105&gt;$B$15),$A$12,IFERROR(IF(B1122&lt;PERCENTILE(OFFSET(B1122,1-364,0,364,1),$C$7),$A$7,IF(B1122&lt;PERCENTILE(OFFSET(B1122,1-364,0,364,1),$C$8),$A$8,IF(B1122&lt;PERCENTILE(OFFSET(B1122,1-364,0,364,1),$C$9),$A$9,IF(B1122&lt;PERCENTILE(OFFSET(B1122,1-364,0,364,1),$C$10),$A$10,IF(B1122&lt;PERCENTILE(OFFSET(B1122,1-364,0,364,1),$C$11),$A$11,$A$12))))),""))),_xlpm.dev,原始数据_周度!G1105,_xlpm.minDev,MIN(OFFSET(原始数据_周度!G1105,1-$D$17,0,$D$17,1)),_xlpm.bounce,_xlpm.dev-_xlpm.minDev,_xlpm.oversold,AND(ISNUMBER(_xlpm.dev),ISNUMBER(_xlpm.minDev),_xlpm.minDev&lt;=$B$17,_xlpm.bounce&gt;=$F$17,OR(_xlpm.initState=$A$12,_xlpm.initState=$A$11,_xlpm.initState=$A$10)),_xlpm.pctOnly,IFERROR(IF(B1122&lt;PERCENTILE(OFFSET(B1122,1-364,0,364,1),$C$7),$A$7,IF(B1122&lt;PERCENTILE(OFFSET(B1122,1-364,0,364,1),$C$8),$A$8,IF(B1122&lt;PERCENTILE(OFFSET(B1122,1-364,0,364,1),$C$9),$A$9,IF(B1122&lt;PERCENTILE(OFFSET(B1122,1-364,0,364,1),$C$10),$A$10,IF(B1122&lt;PERCENTILE(OFFSET(B1122,1-364,0,364,1),$C$11),$A$11,$A$12))))),""),IF(_xlpm.initState="","",IF(_xlpm.oversold,_xlpm.pctOnly,_xlpm.initState)))</f>
        <v/>
      </c>
      <c r="F1122" s="119" t="n"/>
      <c r="G1122" s="120">
        <f>IF(OR(B1122="",C1122=""),"",IF(OR(特征计算_周度!B1105&gt;$B$15,特征计算_周度!C1105&gt;$B$15,特征计算_周度!G1105&gt;$B$15,特征计算_周度!E1105&gt;$B$15,特征计算_周度!F1105&gt;$B$15),IF(特征计算_周度!B1105&gt;$B$15,"VIX ","")&amp;IF(特征计算_周度!C1105&gt;$B$15,"HY ","")&amp;IF(特征计算_周度!G1105&gt;$B$15,"Sahm ","")&amp;IF(特征计算_周度!E1105&gt;$B$15,"趋势 ","")&amp;IF(特征计算_周度!F1105&gt;$B$15,"斜率",""),"—"))</f>
        <v/>
      </c>
      <c r="H1122" s="120">
        <f>IF(OR(B1122="",C1122=""),"",_xlfn.LET(_xlpm.dev,原始数据_周度!G1105,_xlpm.minDev,MIN(OFFSET(原始数据_周度!G1105,1-$D$17,0,$D$17,1)),_xlpm.bounce,_xlpm.dev-_xlpm.minDev,IF(AND(ISNUMBER(_xlpm.dev),ISNUMBER(_xlpm.minDev),_xlpm.minDev&lt;=$B$17,_xlpm.bounce&gt;=$F$17),"✅ 触发","—")))</f>
        <v/>
      </c>
      <c r="I1122" s="172">
        <f>IFERROR(IF(特征计算_周度!H1122&gt;$I$3,MIN($I$4,MAX(-$I$5,(特征计算_周度!H1122-$I$3)*$I$4)),0),"")</f>
        <v/>
      </c>
    </row>
    <row r="1123">
      <c r="A1123" s="117">
        <f>特征计算_周度!A1106</f>
        <v/>
      </c>
      <c r="B1123" s="171">
        <f>IFERROR($A$3*特征计算_周度!B1123+$B$3*特征计算_周度!C1123+$C$3*特征计算_周度!D1123+$D$3*特征计算_周度!E1123+$E$3*特征计算_周度!F1123+$F$3*特征计算_周度!H1123,"")</f>
        <v/>
      </c>
      <c r="C1123" s="118">
        <f>IFERROR(PERCENTILE(OFFSET(B1123,1-364,0,364,1),$C$7),"")</f>
        <v/>
      </c>
      <c r="D1123" s="118">
        <f>IFERROR(PERCENTILE(OFFSET(B1123,1-364,0,364,1),$C$11),"")</f>
        <v/>
      </c>
      <c r="E1123" s="122">
        <f>_xlfn.LET(_xlpm.initState,IF(OR(B1123="",C1123=""),"",IF(OR(特征计算_周度!B1106&gt;$B$15,特征计算_周度!C1106&gt;$B$15,特征计算_周度!G1106&gt;$B$15,特征计算_周度!E1106&gt;$B$15,特征计算_周度!F1106&gt;$B$15),$A$12,IFERROR(IF(B1123&lt;PERCENTILE(OFFSET(B1123,1-364,0,364,1),$C$7),$A$7,IF(B1123&lt;PERCENTILE(OFFSET(B1123,1-364,0,364,1),$C$8),$A$8,IF(B1123&lt;PERCENTILE(OFFSET(B1123,1-364,0,364,1),$C$9),$A$9,IF(B1123&lt;PERCENTILE(OFFSET(B1123,1-364,0,364,1),$C$10),$A$10,IF(B1123&lt;PERCENTILE(OFFSET(B1123,1-364,0,364,1),$C$11),$A$11,$A$12))))),""))),_xlpm.dev,原始数据_周度!G1106,_xlpm.minDev,MIN(OFFSET(原始数据_周度!G1106,1-$D$17,0,$D$17,1)),_xlpm.bounce,_xlpm.dev-_xlpm.minDev,_xlpm.oversold,AND(ISNUMBER(_xlpm.dev),ISNUMBER(_xlpm.minDev),_xlpm.minDev&lt;=$B$17,_xlpm.bounce&gt;=$F$17,OR(_xlpm.initState=$A$12,_xlpm.initState=$A$11,_xlpm.initState=$A$10)),_xlpm.pctOnly,IFERROR(IF(B1123&lt;PERCENTILE(OFFSET(B1123,1-364,0,364,1),$C$7),$A$7,IF(B1123&lt;PERCENTILE(OFFSET(B1123,1-364,0,364,1),$C$8),$A$8,IF(B1123&lt;PERCENTILE(OFFSET(B1123,1-364,0,364,1),$C$9),$A$9,IF(B1123&lt;PERCENTILE(OFFSET(B1123,1-364,0,364,1),$C$10),$A$10,IF(B1123&lt;PERCENTILE(OFFSET(B1123,1-364,0,364,1),$C$11),$A$11,$A$12))))),""),IF(_xlpm.initState="","",IF(_xlpm.oversold,_xlpm.pctOnly,_xlpm.initState)))</f>
        <v/>
      </c>
      <c r="F1123" s="119" t="n"/>
      <c r="G1123" s="120">
        <f>IF(OR(B1123="",C1123=""),"",IF(OR(特征计算_周度!B1106&gt;$B$15,特征计算_周度!C1106&gt;$B$15,特征计算_周度!G1106&gt;$B$15,特征计算_周度!E1106&gt;$B$15,特征计算_周度!F1106&gt;$B$15),IF(特征计算_周度!B1106&gt;$B$15,"VIX ","")&amp;IF(特征计算_周度!C1106&gt;$B$15,"HY ","")&amp;IF(特征计算_周度!G1106&gt;$B$15,"Sahm ","")&amp;IF(特征计算_周度!E1106&gt;$B$15,"趋势 ","")&amp;IF(特征计算_周度!F1106&gt;$B$15,"斜率",""),"—"))</f>
        <v/>
      </c>
      <c r="H1123" s="120">
        <f>IF(OR(B1123="",C1123=""),"",_xlfn.LET(_xlpm.dev,原始数据_周度!G1106,_xlpm.minDev,MIN(OFFSET(原始数据_周度!G1106,1-$D$17,0,$D$17,1)),_xlpm.bounce,_xlpm.dev-_xlpm.minDev,IF(AND(ISNUMBER(_xlpm.dev),ISNUMBER(_xlpm.minDev),_xlpm.minDev&lt;=$B$17,_xlpm.bounce&gt;=$F$17),"✅ 触发","—")))</f>
        <v/>
      </c>
      <c r="I1123" s="172">
        <f>IFERROR(IF(特征计算_周度!H1123&gt;$I$3,MIN($I$4,MAX(-$I$5,(特征计算_周度!H1123-$I$3)*$I$4)),0),"")</f>
        <v/>
      </c>
    </row>
    <row r="1124">
      <c r="A1124" s="117">
        <f>特征计算_周度!A1107</f>
        <v/>
      </c>
      <c r="B1124" s="171">
        <f>IFERROR($A$3*特征计算_周度!B1124+$B$3*特征计算_周度!C1124+$C$3*特征计算_周度!D1124+$D$3*特征计算_周度!E1124+$E$3*特征计算_周度!F1124+$F$3*特征计算_周度!H1124,"")</f>
        <v/>
      </c>
      <c r="C1124" s="118">
        <f>IFERROR(PERCENTILE(OFFSET(B1124,1-364,0,364,1),$C$7),"")</f>
        <v/>
      </c>
      <c r="D1124" s="118">
        <f>IFERROR(PERCENTILE(OFFSET(B1124,1-364,0,364,1),$C$11),"")</f>
        <v/>
      </c>
      <c r="E1124" s="122">
        <f>_xlfn.LET(_xlpm.initState,IF(OR(B1124="",C1124=""),"",IF(OR(特征计算_周度!B1107&gt;$B$15,特征计算_周度!C1107&gt;$B$15,特征计算_周度!G1107&gt;$B$15,特征计算_周度!E1107&gt;$B$15,特征计算_周度!F1107&gt;$B$15),$A$12,IFERROR(IF(B1124&lt;PERCENTILE(OFFSET(B1124,1-364,0,364,1),$C$7),$A$7,IF(B1124&lt;PERCENTILE(OFFSET(B1124,1-364,0,364,1),$C$8),$A$8,IF(B1124&lt;PERCENTILE(OFFSET(B1124,1-364,0,364,1),$C$9),$A$9,IF(B1124&lt;PERCENTILE(OFFSET(B1124,1-364,0,364,1),$C$10),$A$10,IF(B1124&lt;PERCENTILE(OFFSET(B1124,1-364,0,364,1),$C$11),$A$11,$A$12))))),""))),_xlpm.dev,原始数据_周度!G1107,_xlpm.minDev,MIN(OFFSET(原始数据_周度!G1107,1-$D$17,0,$D$17,1)),_xlpm.bounce,_xlpm.dev-_xlpm.minDev,_xlpm.oversold,AND(ISNUMBER(_xlpm.dev),ISNUMBER(_xlpm.minDev),_xlpm.minDev&lt;=$B$17,_xlpm.bounce&gt;=$F$17,OR(_xlpm.initState=$A$12,_xlpm.initState=$A$11,_xlpm.initState=$A$10)),_xlpm.pctOnly,IFERROR(IF(B1124&lt;PERCENTILE(OFFSET(B1124,1-364,0,364,1),$C$7),$A$7,IF(B1124&lt;PERCENTILE(OFFSET(B1124,1-364,0,364,1),$C$8),$A$8,IF(B1124&lt;PERCENTILE(OFFSET(B1124,1-364,0,364,1),$C$9),$A$9,IF(B1124&lt;PERCENTILE(OFFSET(B1124,1-364,0,364,1),$C$10),$A$10,IF(B1124&lt;PERCENTILE(OFFSET(B1124,1-364,0,364,1),$C$11),$A$11,$A$12))))),""),IF(_xlpm.initState="","",IF(_xlpm.oversold,_xlpm.pctOnly,_xlpm.initState)))</f>
        <v/>
      </c>
      <c r="F1124" s="119" t="n"/>
      <c r="G1124" s="120">
        <f>IF(OR(B1124="",C1124=""),"",IF(OR(特征计算_周度!B1107&gt;$B$15,特征计算_周度!C1107&gt;$B$15,特征计算_周度!G1107&gt;$B$15,特征计算_周度!E1107&gt;$B$15,特征计算_周度!F1107&gt;$B$15),IF(特征计算_周度!B1107&gt;$B$15,"VIX ","")&amp;IF(特征计算_周度!C1107&gt;$B$15,"HY ","")&amp;IF(特征计算_周度!G1107&gt;$B$15,"Sahm ","")&amp;IF(特征计算_周度!E1107&gt;$B$15,"趋势 ","")&amp;IF(特征计算_周度!F1107&gt;$B$15,"斜率",""),"—"))</f>
        <v/>
      </c>
      <c r="H1124" s="120">
        <f>IF(OR(B1124="",C1124=""),"",_xlfn.LET(_xlpm.dev,原始数据_周度!G1107,_xlpm.minDev,MIN(OFFSET(原始数据_周度!G1107,1-$D$17,0,$D$17,1)),_xlpm.bounce,_xlpm.dev-_xlpm.minDev,IF(AND(ISNUMBER(_xlpm.dev),ISNUMBER(_xlpm.minDev),_xlpm.minDev&lt;=$B$17,_xlpm.bounce&gt;=$F$17),"✅ 触发","—")))</f>
        <v/>
      </c>
      <c r="I1124" s="172">
        <f>IFERROR(IF(特征计算_周度!H1124&gt;$I$3,MIN($I$4,MAX(-$I$5,(特征计算_周度!H1124-$I$3)*$I$4)),0),"")</f>
        <v/>
      </c>
    </row>
    <row r="1125">
      <c r="A1125" s="117">
        <f>特征计算_周度!A1108</f>
        <v/>
      </c>
      <c r="B1125" s="171">
        <f>IFERROR($A$3*特征计算_周度!B1125+$B$3*特征计算_周度!C1125+$C$3*特征计算_周度!D1125+$D$3*特征计算_周度!E1125+$E$3*特征计算_周度!F1125+$F$3*特征计算_周度!H1125,"")</f>
        <v/>
      </c>
      <c r="C1125" s="118">
        <f>IFERROR(PERCENTILE(OFFSET(B1125,1-364,0,364,1),$C$7),"")</f>
        <v/>
      </c>
      <c r="D1125" s="118">
        <f>IFERROR(PERCENTILE(OFFSET(B1125,1-364,0,364,1),$C$11),"")</f>
        <v/>
      </c>
      <c r="E1125" s="122">
        <f>_xlfn.LET(_xlpm.initState,IF(OR(B1125="",C1125=""),"",IF(OR(特征计算_周度!B1108&gt;$B$15,特征计算_周度!C1108&gt;$B$15,特征计算_周度!G1108&gt;$B$15,特征计算_周度!E1108&gt;$B$15,特征计算_周度!F1108&gt;$B$15),$A$12,IFERROR(IF(B1125&lt;PERCENTILE(OFFSET(B1125,1-364,0,364,1),$C$7),$A$7,IF(B1125&lt;PERCENTILE(OFFSET(B1125,1-364,0,364,1),$C$8),$A$8,IF(B1125&lt;PERCENTILE(OFFSET(B1125,1-364,0,364,1),$C$9),$A$9,IF(B1125&lt;PERCENTILE(OFFSET(B1125,1-364,0,364,1),$C$10),$A$10,IF(B1125&lt;PERCENTILE(OFFSET(B1125,1-364,0,364,1),$C$11),$A$11,$A$12))))),""))),_xlpm.dev,原始数据_周度!G1108,_xlpm.minDev,MIN(OFFSET(原始数据_周度!G1108,1-$D$17,0,$D$17,1)),_xlpm.bounce,_xlpm.dev-_xlpm.minDev,_xlpm.oversold,AND(ISNUMBER(_xlpm.dev),ISNUMBER(_xlpm.minDev),_xlpm.minDev&lt;=$B$17,_xlpm.bounce&gt;=$F$17,OR(_xlpm.initState=$A$12,_xlpm.initState=$A$11,_xlpm.initState=$A$10)),_xlpm.pctOnly,IFERROR(IF(B1125&lt;PERCENTILE(OFFSET(B1125,1-364,0,364,1),$C$7),$A$7,IF(B1125&lt;PERCENTILE(OFFSET(B1125,1-364,0,364,1),$C$8),$A$8,IF(B1125&lt;PERCENTILE(OFFSET(B1125,1-364,0,364,1),$C$9),$A$9,IF(B1125&lt;PERCENTILE(OFFSET(B1125,1-364,0,364,1),$C$10),$A$10,IF(B1125&lt;PERCENTILE(OFFSET(B1125,1-364,0,364,1),$C$11),$A$11,$A$12))))),""),IF(_xlpm.initState="","",IF(_xlpm.oversold,_xlpm.pctOnly,_xlpm.initState)))</f>
        <v/>
      </c>
      <c r="F1125" s="119" t="n"/>
      <c r="G1125" s="120">
        <f>IF(OR(B1125="",C1125=""),"",IF(OR(特征计算_周度!B1108&gt;$B$15,特征计算_周度!C1108&gt;$B$15,特征计算_周度!G1108&gt;$B$15,特征计算_周度!E1108&gt;$B$15,特征计算_周度!F1108&gt;$B$15),IF(特征计算_周度!B1108&gt;$B$15,"VIX ","")&amp;IF(特征计算_周度!C1108&gt;$B$15,"HY ","")&amp;IF(特征计算_周度!G1108&gt;$B$15,"Sahm ","")&amp;IF(特征计算_周度!E1108&gt;$B$15,"趋势 ","")&amp;IF(特征计算_周度!F1108&gt;$B$15,"斜率",""),"—"))</f>
        <v/>
      </c>
      <c r="H1125" s="120">
        <f>IF(OR(B1125="",C1125=""),"",_xlfn.LET(_xlpm.dev,原始数据_周度!G1108,_xlpm.minDev,MIN(OFFSET(原始数据_周度!G1108,1-$D$17,0,$D$17,1)),_xlpm.bounce,_xlpm.dev-_xlpm.minDev,IF(AND(ISNUMBER(_xlpm.dev),ISNUMBER(_xlpm.minDev),_xlpm.minDev&lt;=$B$17,_xlpm.bounce&gt;=$F$17),"✅ 触发","—")))</f>
        <v/>
      </c>
      <c r="I1125" s="172">
        <f>IFERROR(IF(特征计算_周度!H1125&gt;$I$3,MIN($I$4,MAX(-$I$5,(特征计算_周度!H1125-$I$3)*$I$4)),0),"")</f>
        <v/>
      </c>
    </row>
    <row r="1126">
      <c r="A1126" s="117">
        <f>特征计算_周度!A1109</f>
        <v/>
      </c>
      <c r="B1126" s="171">
        <f>IFERROR($A$3*特征计算_周度!B1126+$B$3*特征计算_周度!C1126+$C$3*特征计算_周度!D1126+$D$3*特征计算_周度!E1126+$E$3*特征计算_周度!F1126+$F$3*特征计算_周度!H1126,"")</f>
        <v/>
      </c>
      <c r="C1126" s="118">
        <f>IFERROR(PERCENTILE(OFFSET(B1126,1-364,0,364,1),$C$7),"")</f>
        <v/>
      </c>
      <c r="D1126" s="118">
        <f>IFERROR(PERCENTILE(OFFSET(B1126,1-364,0,364,1),$C$11),"")</f>
        <v/>
      </c>
      <c r="E1126" s="122">
        <f>_xlfn.LET(_xlpm.initState,IF(OR(B1126="",C1126=""),"",IF(OR(特征计算_周度!B1109&gt;$B$15,特征计算_周度!C1109&gt;$B$15,特征计算_周度!G1109&gt;$B$15,特征计算_周度!E1109&gt;$B$15,特征计算_周度!F1109&gt;$B$15),$A$12,IFERROR(IF(B1126&lt;PERCENTILE(OFFSET(B1126,1-364,0,364,1),$C$7),$A$7,IF(B1126&lt;PERCENTILE(OFFSET(B1126,1-364,0,364,1),$C$8),$A$8,IF(B1126&lt;PERCENTILE(OFFSET(B1126,1-364,0,364,1),$C$9),$A$9,IF(B1126&lt;PERCENTILE(OFFSET(B1126,1-364,0,364,1),$C$10),$A$10,IF(B1126&lt;PERCENTILE(OFFSET(B1126,1-364,0,364,1),$C$11),$A$11,$A$12))))),""))),_xlpm.dev,原始数据_周度!G1109,_xlpm.minDev,MIN(OFFSET(原始数据_周度!G1109,1-$D$17,0,$D$17,1)),_xlpm.bounce,_xlpm.dev-_xlpm.minDev,_xlpm.oversold,AND(ISNUMBER(_xlpm.dev),ISNUMBER(_xlpm.minDev),_xlpm.minDev&lt;=$B$17,_xlpm.bounce&gt;=$F$17,OR(_xlpm.initState=$A$12,_xlpm.initState=$A$11,_xlpm.initState=$A$10)),_xlpm.pctOnly,IFERROR(IF(B1126&lt;PERCENTILE(OFFSET(B1126,1-364,0,364,1),$C$7),$A$7,IF(B1126&lt;PERCENTILE(OFFSET(B1126,1-364,0,364,1),$C$8),$A$8,IF(B1126&lt;PERCENTILE(OFFSET(B1126,1-364,0,364,1),$C$9),$A$9,IF(B1126&lt;PERCENTILE(OFFSET(B1126,1-364,0,364,1),$C$10),$A$10,IF(B1126&lt;PERCENTILE(OFFSET(B1126,1-364,0,364,1),$C$11),$A$11,$A$12))))),""),IF(_xlpm.initState="","",IF(_xlpm.oversold,_xlpm.pctOnly,_xlpm.initState)))</f>
        <v/>
      </c>
      <c r="F1126" s="119" t="n"/>
      <c r="G1126" s="120">
        <f>IF(OR(B1126="",C1126=""),"",IF(OR(特征计算_周度!B1109&gt;$B$15,特征计算_周度!C1109&gt;$B$15,特征计算_周度!G1109&gt;$B$15,特征计算_周度!E1109&gt;$B$15,特征计算_周度!F1109&gt;$B$15),IF(特征计算_周度!B1109&gt;$B$15,"VIX ","")&amp;IF(特征计算_周度!C1109&gt;$B$15,"HY ","")&amp;IF(特征计算_周度!G1109&gt;$B$15,"Sahm ","")&amp;IF(特征计算_周度!E1109&gt;$B$15,"趋势 ","")&amp;IF(特征计算_周度!F1109&gt;$B$15,"斜率",""),"—"))</f>
        <v/>
      </c>
      <c r="H1126" s="120">
        <f>IF(OR(B1126="",C1126=""),"",_xlfn.LET(_xlpm.dev,原始数据_周度!G1109,_xlpm.minDev,MIN(OFFSET(原始数据_周度!G1109,1-$D$17,0,$D$17,1)),_xlpm.bounce,_xlpm.dev-_xlpm.minDev,IF(AND(ISNUMBER(_xlpm.dev),ISNUMBER(_xlpm.minDev),_xlpm.minDev&lt;=$B$17,_xlpm.bounce&gt;=$F$17),"✅ 触发","—")))</f>
        <v/>
      </c>
      <c r="I1126" s="172">
        <f>IFERROR(IF(特征计算_周度!H1126&gt;$I$3,MIN($I$4,MAX(-$I$5,(特征计算_周度!H1126-$I$3)*$I$4)),0),"")</f>
        <v/>
      </c>
    </row>
    <row r="1127">
      <c r="A1127" s="117">
        <f>特征计算_周度!A1110</f>
        <v/>
      </c>
      <c r="B1127" s="171">
        <f>IFERROR($A$3*特征计算_周度!B1127+$B$3*特征计算_周度!C1127+$C$3*特征计算_周度!D1127+$D$3*特征计算_周度!E1127+$E$3*特征计算_周度!F1127+$F$3*特征计算_周度!H1127,"")</f>
        <v/>
      </c>
      <c r="C1127" s="118">
        <f>IFERROR(PERCENTILE(OFFSET(B1127,1-364,0,364,1),$C$7),"")</f>
        <v/>
      </c>
      <c r="D1127" s="118">
        <f>IFERROR(PERCENTILE(OFFSET(B1127,1-364,0,364,1),$C$11),"")</f>
        <v/>
      </c>
      <c r="E1127" s="122">
        <f>_xlfn.LET(_xlpm.initState,IF(OR(B1127="",C1127=""),"",IF(OR(特征计算_周度!B1110&gt;$B$15,特征计算_周度!C1110&gt;$B$15,特征计算_周度!G1110&gt;$B$15,特征计算_周度!E1110&gt;$B$15,特征计算_周度!F1110&gt;$B$15),$A$12,IFERROR(IF(B1127&lt;PERCENTILE(OFFSET(B1127,1-364,0,364,1),$C$7),$A$7,IF(B1127&lt;PERCENTILE(OFFSET(B1127,1-364,0,364,1),$C$8),$A$8,IF(B1127&lt;PERCENTILE(OFFSET(B1127,1-364,0,364,1),$C$9),$A$9,IF(B1127&lt;PERCENTILE(OFFSET(B1127,1-364,0,364,1),$C$10),$A$10,IF(B1127&lt;PERCENTILE(OFFSET(B1127,1-364,0,364,1),$C$11),$A$11,$A$12))))),""))),_xlpm.dev,原始数据_周度!G1110,_xlpm.minDev,MIN(OFFSET(原始数据_周度!G1110,1-$D$17,0,$D$17,1)),_xlpm.bounce,_xlpm.dev-_xlpm.minDev,_xlpm.oversold,AND(ISNUMBER(_xlpm.dev),ISNUMBER(_xlpm.minDev),_xlpm.minDev&lt;=$B$17,_xlpm.bounce&gt;=$F$17,OR(_xlpm.initState=$A$12,_xlpm.initState=$A$11,_xlpm.initState=$A$10)),_xlpm.pctOnly,IFERROR(IF(B1127&lt;PERCENTILE(OFFSET(B1127,1-364,0,364,1),$C$7),$A$7,IF(B1127&lt;PERCENTILE(OFFSET(B1127,1-364,0,364,1),$C$8),$A$8,IF(B1127&lt;PERCENTILE(OFFSET(B1127,1-364,0,364,1),$C$9),$A$9,IF(B1127&lt;PERCENTILE(OFFSET(B1127,1-364,0,364,1),$C$10),$A$10,IF(B1127&lt;PERCENTILE(OFFSET(B1127,1-364,0,364,1),$C$11),$A$11,$A$12))))),""),IF(_xlpm.initState="","",IF(_xlpm.oversold,_xlpm.pctOnly,_xlpm.initState)))</f>
        <v/>
      </c>
      <c r="F1127" s="119" t="n"/>
      <c r="G1127" s="120">
        <f>IF(OR(B1127="",C1127=""),"",IF(OR(特征计算_周度!B1110&gt;$B$15,特征计算_周度!C1110&gt;$B$15,特征计算_周度!G1110&gt;$B$15,特征计算_周度!E1110&gt;$B$15,特征计算_周度!F1110&gt;$B$15),IF(特征计算_周度!B1110&gt;$B$15,"VIX ","")&amp;IF(特征计算_周度!C1110&gt;$B$15,"HY ","")&amp;IF(特征计算_周度!G1110&gt;$B$15,"Sahm ","")&amp;IF(特征计算_周度!E1110&gt;$B$15,"趋势 ","")&amp;IF(特征计算_周度!F1110&gt;$B$15,"斜率",""),"—"))</f>
        <v/>
      </c>
      <c r="H1127" s="120">
        <f>IF(OR(B1127="",C1127=""),"",_xlfn.LET(_xlpm.dev,原始数据_周度!G1110,_xlpm.minDev,MIN(OFFSET(原始数据_周度!G1110,1-$D$17,0,$D$17,1)),_xlpm.bounce,_xlpm.dev-_xlpm.minDev,IF(AND(ISNUMBER(_xlpm.dev),ISNUMBER(_xlpm.minDev),_xlpm.minDev&lt;=$B$17,_xlpm.bounce&gt;=$F$17),"✅ 触发","—")))</f>
        <v/>
      </c>
      <c r="I1127" s="172">
        <f>IFERROR(IF(特征计算_周度!H1127&gt;$I$3,MIN($I$4,MAX(-$I$5,(特征计算_周度!H1127-$I$3)*$I$4)),0),"")</f>
        <v/>
      </c>
    </row>
    <row r="1128">
      <c r="A1128" s="117">
        <f>特征计算_周度!A1111</f>
        <v/>
      </c>
      <c r="B1128" s="171">
        <f>IFERROR($A$3*特征计算_周度!B1128+$B$3*特征计算_周度!C1128+$C$3*特征计算_周度!D1128+$D$3*特征计算_周度!E1128+$E$3*特征计算_周度!F1128+$F$3*特征计算_周度!H1128,"")</f>
        <v/>
      </c>
      <c r="C1128" s="118">
        <f>IFERROR(PERCENTILE(OFFSET(B1128,1-364,0,364,1),$C$7),"")</f>
        <v/>
      </c>
      <c r="D1128" s="118">
        <f>IFERROR(PERCENTILE(OFFSET(B1128,1-364,0,364,1),$C$11),"")</f>
        <v/>
      </c>
      <c r="E1128" s="122">
        <f>_xlfn.LET(_xlpm.initState,IF(OR(B1128="",C1128=""),"",IF(OR(特征计算_周度!B1111&gt;$B$15,特征计算_周度!C1111&gt;$B$15,特征计算_周度!G1111&gt;$B$15,特征计算_周度!E1111&gt;$B$15,特征计算_周度!F1111&gt;$B$15),$A$12,IFERROR(IF(B1128&lt;PERCENTILE(OFFSET(B1128,1-364,0,364,1),$C$7),$A$7,IF(B1128&lt;PERCENTILE(OFFSET(B1128,1-364,0,364,1),$C$8),$A$8,IF(B1128&lt;PERCENTILE(OFFSET(B1128,1-364,0,364,1),$C$9),$A$9,IF(B1128&lt;PERCENTILE(OFFSET(B1128,1-364,0,364,1),$C$10),$A$10,IF(B1128&lt;PERCENTILE(OFFSET(B1128,1-364,0,364,1),$C$11),$A$11,$A$12))))),""))),_xlpm.dev,原始数据_周度!G1111,_xlpm.minDev,MIN(OFFSET(原始数据_周度!G1111,1-$D$17,0,$D$17,1)),_xlpm.bounce,_xlpm.dev-_xlpm.minDev,_xlpm.oversold,AND(ISNUMBER(_xlpm.dev),ISNUMBER(_xlpm.minDev),_xlpm.minDev&lt;=$B$17,_xlpm.bounce&gt;=$F$17,OR(_xlpm.initState=$A$12,_xlpm.initState=$A$11,_xlpm.initState=$A$10)),_xlpm.pctOnly,IFERROR(IF(B1128&lt;PERCENTILE(OFFSET(B1128,1-364,0,364,1),$C$7),$A$7,IF(B1128&lt;PERCENTILE(OFFSET(B1128,1-364,0,364,1),$C$8),$A$8,IF(B1128&lt;PERCENTILE(OFFSET(B1128,1-364,0,364,1),$C$9),$A$9,IF(B1128&lt;PERCENTILE(OFFSET(B1128,1-364,0,364,1),$C$10),$A$10,IF(B1128&lt;PERCENTILE(OFFSET(B1128,1-364,0,364,1),$C$11),$A$11,$A$12))))),""),IF(_xlpm.initState="","",IF(_xlpm.oversold,_xlpm.pctOnly,_xlpm.initState)))</f>
        <v/>
      </c>
      <c r="F1128" s="119" t="n"/>
      <c r="G1128" s="120">
        <f>IF(OR(B1128="",C1128=""),"",IF(OR(特征计算_周度!B1111&gt;$B$15,特征计算_周度!C1111&gt;$B$15,特征计算_周度!G1111&gt;$B$15,特征计算_周度!E1111&gt;$B$15,特征计算_周度!F1111&gt;$B$15),IF(特征计算_周度!B1111&gt;$B$15,"VIX ","")&amp;IF(特征计算_周度!C1111&gt;$B$15,"HY ","")&amp;IF(特征计算_周度!G1111&gt;$B$15,"Sahm ","")&amp;IF(特征计算_周度!E1111&gt;$B$15,"趋势 ","")&amp;IF(特征计算_周度!F1111&gt;$B$15,"斜率",""),"—"))</f>
        <v/>
      </c>
      <c r="H1128" s="120">
        <f>IF(OR(B1128="",C1128=""),"",_xlfn.LET(_xlpm.dev,原始数据_周度!G1111,_xlpm.minDev,MIN(OFFSET(原始数据_周度!G1111,1-$D$17,0,$D$17,1)),_xlpm.bounce,_xlpm.dev-_xlpm.minDev,IF(AND(ISNUMBER(_xlpm.dev),ISNUMBER(_xlpm.minDev),_xlpm.minDev&lt;=$B$17,_xlpm.bounce&gt;=$F$17),"✅ 触发","—")))</f>
        <v/>
      </c>
      <c r="I1128" s="172">
        <f>IFERROR(IF(特征计算_周度!H1128&gt;$I$3,MIN($I$4,MAX(-$I$5,(特征计算_周度!H1128-$I$3)*$I$4)),0),"")</f>
        <v/>
      </c>
    </row>
    <row r="1129">
      <c r="A1129" s="117">
        <f>特征计算_周度!A1112</f>
        <v/>
      </c>
      <c r="B1129" s="171">
        <f>IFERROR($A$3*特征计算_周度!B1129+$B$3*特征计算_周度!C1129+$C$3*特征计算_周度!D1129+$D$3*特征计算_周度!E1129+$E$3*特征计算_周度!F1129+$F$3*特征计算_周度!H1129,"")</f>
        <v/>
      </c>
      <c r="C1129" s="118">
        <f>IFERROR(PERCENTILE(OFFSET(B1129,1-364,0,364,1),$C$7),"")</f>
        <v/>
      </c>
      <c r="D1129" s="118">
        <f>IFERROR(PERCENTILE(OFFSET(B1129,1-364,0,364,1),$C$11),"")</f>
        <v/>
      </c>
      <c r="E1129" s="122">
        <f>_xlfn.LET(_xlpm.initState,IF(OR(B1129="",C1129=""),"",IF(OR(特征计算_周度!B1112&gt;$B$15,特征计算_周度!C1112&gt;$B$15,特征计算_周度!G1112&gt;$B$15,特征计算_周度!E1112&gt;$B$15,特征计算_周度!F1112&gt;$B$15),$A$12,IFERROR(IF(B1129&lt;PERCENTILE(OFFSET(B1129,1-364,0,364,1),$C$7),$A$7,IF(B1129&lt;PERCENTILE(OFFSET(B1129,1-364,0,364,1),$C$8),$A$8,IF(B1129&lt;PERCENTILE(OFFSET(B1129,1-364,0,364,1),$C$9),$A$9,IF(B1129&lt;PERCENTILE(OFFSET(B1129,1-364,0,364,1),$C$10),$A$10,IF(B1129&lt;PERCENTILE(OFFSET(B1129,1-364,0,364,1),$C$11),$A$11,$A$12))))),""))),_xlpm.dev,原始数据_周度!G1112,_xlpm.minDev,MIN(OFFSET(原始数据_周度!G1112,1-$D$17,0,$D$17,1)),_xlpm.bounce,_xlpm.dev-_xlpm.minDev,_xlpm.oversold,AND(ISNUMBER(_xlpm.dev),ISNUMBER(_xlpm.minDev),_xlpm.minDev&lt;=$B$17,_xlpm.bounce&gt;=$F$17,OR(_xlpm.initState=$A$12,_xlpm.initState=$A$11,_xlpm.initState=$A$10)),_xlpm.pctOnly,IFERROR(IF(B1129&lt;PERCENTILE(OFFSET(B1129,1-364,0,364,1),$C$7),$A$7,IF(B1129&lt;PERCENTILE(OFFSET(B1129,1-364,0,364,1),$C$8),$A$8,IF(B1129&lt;PERCENTILE(OFFSET(B1129,1-364,0,364,1),$C$9),$A$9,IF(B1129&lt;PERCENTILE(OFFSET(B1129,1-364,0,364,1),$C$10),$A$10,IF(B1129&lt;PERCENTILE(OFFSET(B1129,1-364,0,364,1),$C$11),$A$11,$A$12))))),""),IF(_xlpm.initState="","",IF(_xlpm.oversold,_xlpm.pctOnly,_xlpm.initState)))</f>
        <v/>
      </c>
      <c r="F1129" s="119" t="n"/>
      <c r="G1129" s="120">
        <f>IF(OR(B1129="",C1129=""),"",IF(OR(特征计算_周度!B1112&gt;$B$15,特征计算_周度!C1112&gt;$B$15,特征计算_周度!G1112&gt;$B$15,特征计算_周度!E1112&gt;$B$15,特征计算_周度!F1112&gt;$B$15),IF(特征计算_周度!B1112&gt;$B$15,"VIX ","")&amp;IF(特征计算_周度!C1112&gt;$B$15,"HY ","")&amp;IF(特征计算_周度!G1112&gt;$B$15,"Sahm ","")&amp;IF(特征计算_周度!E1112&gt;$B$15,"趋势 ","")&amp;IF(特征计算_周度!F1112&gt;$B$15,"斜率",""),"—"))</f>
        <v/>
      </c>
      <c r="H1129" s="120">
        <f>IF(OR(B1129="",C1129=""),"",_xlfn.LET(_xlpm.dev,原始数据_周度!G1112,_xlpm.minDev,MIN(OFFSET(原始数据_周度!G1112,1-$D$17,0,$D$17,1)),_xlpm.bounce,_xlpm.dev-_xlpm.minDev,IF(AND(ISNUMBER(_xlpm.dev),ISNUMBER(_xlpm.minDev),_xlpm.minDev&lt;=$B$17,_xlpm.bounce&gt;=$F$17),"✅ 触发","—")))</f>
        <v/>
      </c>
      <c r="I1129" s="172">
        <f>IFERROR(IF(特征计算_周度!H1129&gt;$I$3,MIN($I$4,MAX(-$I$5,(特征计算_周度!H1129-$I$3)*$I$4)),0),"")</f>
        <v/>
      </c>
    </row>
    <row r="1130">
      <c r="A1130" s="117">
        <f>特征计算_周度!A1113</f>
        <v/>
      </c>
      <c r="B1130" s="171">
        <f>IFERROR($A$3*特征计算_周度!B1130+$B$3*特征计算_周度!C1130+$C$3*特征计算_周度!D1130+$D$3*特征计算_周度!E1130+$E$3*特征计算_周度!F1130+$F$3*特征计算_周度!H1130,"")</f>
        <v/>
      </c>
      <c r="C1130" s="118">
        <f>IFERROR(PERCENTILE(OFFSET(B1130,1-364,0,364,1),$C$7),"")</f>
        <v/>
      </c>
      <c r="D1130" s="118">
        <f>IFERROR(PERCENTILE(OFFSET(B1130,1-364,0,364,1),$C$11),"")</f>
        <v/>
      </c>
      <c r="E1130" s="122">
        <f>_xlfn.LET(_xlpm.initState,IF(OR(B1130="",C1130=""),"",IF(OR(特征计算_周度!B1113&gt;$B$15,特征计算_周度!C1113&gt;$B$15,特征计算_周度!G1113&gt;$B$15,特征计算_周度!E1113&gt;$B$15,特征计算_周度!F1113&gt;$B$15),$A$12,IFERROR(IF(B1130&lt;PERCENTILE(OFFSET(B1130,1-364,0,364,1),$C$7),$A$7,IF(B1130&lt;PERCENTILE(OFFSET(B1130,1-364,0,364,1),$C$8),$A$8,IF(B1130&lt;PERCENTILE(OFFSET(B1130,1-364,0,364,1),$C$9),$A$9,IF(B1130&lt;PERCENTILE(OFFSET(B1130,1-364,0,364,1),$C$10),$A$10,IF(B1130&lt;PERCENTILE(OFFSET(B1130,1-364,0,364,1),$C$11),$A$11,$A$12))))),""))),_xlpm.dev,原始数据_周度!G1113,_xlpm.minDev,MIN(OFFSET(原始数据_周度!G1113,1-$D$17,0,$D$17,1)),_xlpm.bounce,_xlpm.dev-_xlpm.minDev,_xlpm.oversold,AND(ISNUMBER(_xlpm.dev),ISNUMBER(_xlpm.minDev),_xlpm.minDev&lt;=$B$17,_xlpm.bounce&gt;=$F$17,OR(_xlpm.initState=$A$12,_xlpm.initState=$A$11,_xlpm.initState=$A$10)),_xlpm.pctOnly,IFERROR(IF(B1130&lt;PERCENTILE(OFFSET(B1130,1-364,0,364,1),$C$7),$A$7,IF(B1130&lt;PERCENTILE(OFFSET(B1130,1-364,0,364,1),$C$8),$A$8,IF(B1130&lt;PERCENTILE(OFFSET(B1130,1-364,0,364,1),$C$9),$A$9,IF(B1130&lt;PERCENTILE(OFFSET(B1130,1-364,0,364,1),$C$10),$A$10,IF(B1130&lt;PERCENTILE(OFFSET(B1130,1-364,0,364,1),$C$11),$A$11,$A$12))))),""),IF(_xlpm.initState="","",IF(_xlpm.oversold,_xlpm.pctOnly,_xlpm.initState)))</f>
        <v/>
      </c>
      <c r="F1130" s="119" t="n"/>
      <c r="G1130" s="120">
        <f>IF(OR(B1130="",C1130=""),"",IF(OR(特征计算_周度!B1113&gt;$B$15,特征计算_周度!C1113&gt;$B$15,特征计算_周度!G1113&gt;$B$15,特征计算_周度!E1113&gt;$B$15,特征计算_周度!F1113&gt;$B$15),IF(特征计算_周度!B1113&gt;$B$15,"VIX ","")&amp;IF(特征计算_周度!C1113&gt;$B$15,"HY ","")&amp;IF(特征计算_周度!G1113&gt;$B$15,"Sahm ","")&amp;IF(特征计算_周度!E1113&gt;$B$15,"趋势 ","")&amp;IF(特征计算_周度!F1113&gt;$B$15,"斜率",""),"—"))</f>
        <v/>
      </c>
      <c r="H1130" s="120">
        <f>IF(OR(B1130="",C1130=""),"",_xlfn.LET(_xlpm.dev,原始数据_周度!G1113,_xlpm.minDev,MIN(OFFSET(原始数据_周度!G1113,1-$D$17,0,$D$17,1)),_xlpm.bounce,_xlpm.dev-_xlpm.minDev,IF(AND(ISNUMBER(_xlpm.dev),ISNUMBER(_xlpm.minDev),_xlpm.minDev&lt;=$B$17,_xlpm.bounce&gt;=$F$17),"✅ 触发","—")))</f>
        <v/>
      </c>
      <c r="I1130" s="172">
        <f>IFERROR(IF(特征计算_周度!H1130&gt;$I$3,MIN($I$4,MAX(-$I$5,(特征计算_周度!H1130-$I$3)*$I$4)),0),"")</f>
        <v/>
      </c>
    </row>
    <row r="1131">
      <c r="A1131" s="117">
        <f>特征计算_周度!A1114</f>
        <v/>
      </c>
      <c r="B1131" s="171">
        <f>IFERROR($A$3*特征计算_周度!B1131+$B$3*特征计算_周度!C1131+$C$3*特征计算_周度!D1131+$D$3*特征计算_周度!E1131+$E$3*特征计算_周度!F1131+$F$3*特征计算_周度!H1131,"")</f>
        <v/>
      </c>
      <c r="C1131" s="118">
        <f>IFERROR(PERCENTILE(OFFSET(B1131,1-364,0,364,1),$C$7),"")</f>
        <v/>
      </c>
      <c r="D1131" s="118">
        <f>IFERROR(PERCENTILE(OFFSET(B1131,1-364,0,364,1),$C$11),"")</f>
        <v/>
      </c>
      <c r="E1131" s="122">
        <f>_xlfn.LET(_xlpm.initState,IF(OR(B1131="",C1131=""),"",IF(OR(特征计算_周度!B1114&gt;$B$15,特征计算_周度!C1114&gt;$B$15,特征计算_周度!G1114&gt;$B$15,特征计算_周度!E1114&gt;$B$15,特征计算_周度!F1114&gt;$B$15),$A$12,IFERROR(IF(B1131&lt;PERCENTILE(OFFSET(B1131,1-364,0,364,1),$C$7),$A$7,IF(B1131&lt;PERCENTILE(OFFSET(B1131,1-364,0,364,1),$C$8),$A$8,IF(B1131&lt;PERCENTILE(OFFSET(B1131,1-364,0,364,1),$C$9),$A$9,IF(B1131&lt;PERCENTILE(OFFSET(B1131,1-364,0,364,1),$C$10),$A$10,IF(B1131&lt;PERCENTILE(OFFSET(B1131,1-364,0,364,1),$C$11),$A$11,$A$12))))),""))),_xlpm.dev,原始数据_周度!G1114,_xlpm.minDev,MIN(OFFSET(原始数据_周度!G1114,1-$D$17,0,$D$17,1)),_xlpm.bounce,_xlpm.dev-_xlpm.minDev,_xlpm.oversold,AND(ISNUMBER(_xlpm.dev),ISNUMBER(_xlpm.minDev),_xlpm.minDev&lt;=$B$17,_xlpm.bounce&gt;=$F$17,OR(_xlpm.initState=$A$12,_xlpm.initState=$A$11,_xlpm.initState=$A$10)),_xlpm.pctOnly,IFERROR(IF(B1131&lt;PERCENTILE(OFFSET(B1131,1-364,0,364,1),$C$7),$A$7,IF(B1131&lt;PERCENTILE(OFFSET(B1131,1-364,0,364,1),$C$8),$A$8,IF(B1131&lt;PERCENTILE(OFFSET(B1131,1-364,0,364,1),$C$9),$A$9,IF(B1131&lt;PERCENTILE(OFFSET(B1131,1-364,0,364,1),$C$10),$A$10,IF(B1131&lt;PERCENTILE(OFFSET(B1131,1-364,0,364,1),$C$11),$A$11,$A$12))))),""),IF(_xlpm.initState="","",IF(_xlpm.oversold,_xlpm.pctOnly,_xlpm.initState)))</f>
        <v/>
      </c>
      <c r="F1131" s="119" t="n"/>
      <c r="G1131" s="120">
        <f>IF(OR(B1131="",C1131=""),"",IF(OR(特征计算_周度!B1114&gt;$B$15,特征计算_周度!C1114&gt;$B$15,特征计算_周度!G1114&gt;$B$15,特征计算_周度!E1114&gt;$B$15,特征计算_周度!F1114&gt;$B$15),IF(特征计算_周度!B1114&gt;$B$15,"VIX ","")&amp;IF(特征计算_周度!C1114&gt;$B$15,"HY ","")&amp;IF(特征计算_周度!G1114&gt;$B$15,"Sahm ","")&amp;IF(特征计算_周度!E1114&gt;$B$15,"趋势 ","")&amp;IF(特征计算_周度!F1114&gt;$B$15,"斜率",""),"—"))</f>
        <v/>
      </c>
      <c r="H1131" s="120">
        <f>IF(OR(B1131="",C1131=""),"",_xlfn.LET(_xlpm.dev,原始数据_周度!G1114,_xlpm.minDev,MIN(OFFSET(原始数据_周度!G1114,1-$D$17,0,$D$17,1)),_xlpm.bounce,_xlpm.dev-_xlpm.minDev,IF(AND(ISNUMBER(_xlpm.dev),ISNUMBER(_xlpm.minDev),_xlpm.minDev&lt;=$B$17,_xlpm.bounce&gt;=$F$17),"✅ 触发","—")))</f>
        <v/>
      </c>
      <c r="I1131" s="172">
        <f>IFERROR(IF(特征计算_周度!H1131&gt;$I$3,MIN($I$4,MAX(-$I$5,(特征计算_周度!H1131-$I$3)*$I$4)),0),"")</f>
        <v/>
      </c>
    </row>
    <row r="1132">
      <c r="A1132" s="117">
        <f>特征计算_周度!A1115</f>
        <v/>
      </c>
      <c r="B1132" s="171">
        <f>IFERROR($A$3*特征计算_周度!B1132+$B$3*特征计算_周度!C1132+$C$3*特征计算_周度!D1132+$D$3*特征计算_周度!E1132+$E$3*特征计算_周度!F1132+$F$3*特征计算_周度!H1132,"")</f>
        <v/>
      </c>
      <c r="C1132" s="118">
        <f>IFERROR(PERCENTILE(OFFSET(B1132,1-364,0,364,1),$C$7),"")</f>
        <v/>
      </c>
      <c r="D1132" s="118">
        <f>IFERROR(PERCENTILE(OFFSET(B1132,1-364,0,364,1),$C$11),"")</f>
        <v/>
      </c>
      <c r="E1132" s="122">
        <f>_xlfn.LET(_xlpm.initState,IF(OR(B1132="",C1132=""),"",IF(OR(特征计算_周度!B1115&gt;$B$15,特征计算_周度!C1115&gt;$B$15,特征计算_周度!G1115&gt;$B$15,特征计算_周度!E1115&gt;$B$15,特征计算_周度!F1115&gt;$B$15),$A$12,IFERROR(IF(B1132&lt;PERCENTILE(OFFSET(B1132,1-364,0,364,1),$C$7),$A$7,IF(B1132&lt;PERCENTILE(OFFSET(B1132,1-364,0,364,1),$C$8),$A$8,IF(B1132&lt;PERCENTILE(OFFSET(B1132,1-364,0,364,1),$C$9),$A$9,IF(B1132&lt;PERCENTILE(OFFSET(B1132,1-364,0,364,1),$C$10),$A$10,IF(B1132&lt;PERCENTILE(OFFSET(B1132,1-364,0,364,1),$C$11),$A$11,$A$12))))),""))),_xlpm.dev,原始数据_周度!G1115,_xlpm.minDev,MIN(OFFSET(原始数据_周度!G1115,1-$D$17,0,$D$17,1)),_xlpm.bounce,_xlpm.dev-_xlpm.minDev,_xlpm.oversold,AND(ISNUMBER(_xlpm.dev),ISNUMBER(_xlpm.minDev),_xlpm.minDev&lt;=$B$17,_xlpm.bounce&gt;=$F$17,OR(_xlpm.initState=$A$12,_xlpm.initState=$A$11,_xlpm.initState=$A$10)),_xlpm.pctOnly,IFERROR(IF(B1132&lt;PERCENTILE(OFFSET(B1132,1-364,0,364,1),$C$7),$A$7,IF(B1132&lt;PERCENTILE(OFFSET(B1132,1-364,0,364,1),$C$8),$A$8,IF(B1132&lt;PERCENTILE(OFFSET(B1132,1-364,0,364,1),$C$9),$A$9,IF(B1132&lt;PERCENTILE(OFFSET(B1132,1-364,0,364,1),$C$10),$A$10,IF(B1132&lt;PERCENTILE(OFFSET(B1132,1-364,0,364,1),$C$11),$A$11,$A$12))))),""),IF(_xlpm.initState="","",IF(_xlpm.oversold,_xlpm.pctOnly,_xlpm.initState)))</f>
        <v/>
      </c>
      <c r="F1132" s="119" t="n"/>
      <c r="G1132" s="120">
        <f>IF(OR(B1132="",C1132=""),"",IF(OR(特征计算_周度!B1115&gt;$B$15,特征计算_周度!C1115&gt;$B$15,特征计算_周度!G1115&gt;$B$15,特征计算_周度!E1115&gt;$B$15,特征计算_周度!F1115&gt;$B$15),IF(特征计算_周度!B1115&gt;$B$15,"VIX ","")&amp;IF(特征计算_周度!C1115&gt;$B$15,"HY ","")&amp;IF(特征计算_周度!G1115&gt;$B$15,"Sahm ","")&amp;IF(特征计算_周度!E1115&gt;$B$15,"趋势 ","")&amp;IF(特征计算_周度!F1115&gt;$B$15,"斜率",""),"—"))</f>
        <v/>
      </c>
      <c r="H1132" s="120">
        <f>IF(OR(B1132="",C1132=""),"",_xlfn.LET(_xlpm.dev,原始数据_周度!G1115,_xlpm.minDev,MIN(OFFSET(原始数据_周度!G1115,1-$D$17,0,$D$17,1)),_xlpm.bounce,_xlpm.dev-_xlpm.minDev,IF(AND(ISNUMBER(_xlpm.dev),ISNUMBER(_xlpm.minDev),_xlpm.minDev&lt;=$B$17,_xlpm.bounce&gt;=$F$17),"✅ 触发","—")))</f>
        <v/>
      </c>
      <c r="I1132" s="172">
        <f>IFERROR(IF(特征计算_周度!H1132&gt;$I$3,MIN($I$4,MAX(-$I$5,(特征计算_周度!H1132-$I$3)*$I$4)),0),"")</f>
        <v/>
      </c>
    </row>
    <row r="1133">
      <c r="A1133" s="117">
        <f>特征计算_周度!A1116</f>
        <v/>
      </c>
      <c r="B1133" s="171">
        <f>IFERROR($A$3*特征计算_周度!B1133+$B$3*特征计算_周度!C1133+$C$3*特征计算_周度!D1133+$D$3*特征计算_周度!E1133+$E$3*特征计算_周度!F1133+$F$3*特征计算_周度!H1133,"")</f>
        <v/>
      </c>
      <c r="C1133" s="118">
        <f>IFERROR(PERCENTILE(OFFSET(B1133,1-364,0,364,1),$C$7),"")</f>
        <v/>
      </c>
      <c r="D1133" s="118">
        <f>IFERROR(PERCENTILE(OFFSET(B1133,1-364,0,364,1),$C$11),"")</f>
        <v/>
      </c>
      <c r="E1133" s="122">
        <f>_xlfn.LET(_xlpm.initState,IF(OR(B1133="",C1133=""),"",IF(OR(特征计算_周度!B1116&gt;$B$15,特征计算_周度!C1116&gt;$B$15,特征计算_周度!G1116&gt;$B$15,特征计算_周度!E1116&gt;$B$15,特征计算_周度!F1116&gt;$B$15),$A$12,IFERROR(IF(B1133&lt;PERCENTILE(OFFSET(B1133,1-364,0,364,1),$C$7),$A$7,IF(B1133&lt;PERCENTILE(OFFSET(B1133,1-364,0,364,1),$C$8),$A$8,IF(B1133&lt;PERCENTILE(OFFSET(B1133,1-364,0,364,1),$C$9),$A$9,IF(B1133&lt;PERCENTILE(OFFSET(B1133,1-364,0,364,1),$C$10),$A$10,IF(B1133&lt;PERCENTILE(OFFSET(B1133,1-364,0,364,1),$C$11),$A$11,$A$12))))),""))),_xlpm.dev,原始数据_周度!G1116,_xlpm.minDev,MIN(OFFSET(原始数据_周度!G1116,1-$D$17,0,$D$17,1)),_xlpm.bounce,_xlpm.dev-_xlpm.minDev,_xlpm.oversold,AND(ISNUMBER(_xlpm.dev),ISNUMBER(_xlpm.minDev),_xlpm.minDev&lt;=$B$17,_xlpm.bounce&gt;=$F$17,OR(_xlpm.initState=$A$12,_xlpm.initState=$A$11,_xlpm.initState=$A$10)),_xlpm.pctOnly,IFERROR(IF(B1133&lt;PERCENTILE(OFFSET(B1133,1-364,0,364,1),$C$7),$A$7,IF(B1133&lt;PERCENTILE(OFFSET(B1133,1-364,0,364,1),$C$8),$A$8,IF(B1133&lt;PERCENTILE(OFFSET(B1133,1-364,0,364,1),$C$9),$A$9,IF(B1133&lt;PERCENTILE(OFFSET(B1133,1-364,0,364,1),$C$10),$A$10,IF(B1133&lt;PERCENTILE(OFFSET(B1133,1-364,0,364,1),$C$11),$A$11,$A$12))))),""),IF(_xlpm.initState="","",IF(_xlpm.oversold,_xlpm.pctOnly,_xlpm.initState)))</f>
        <v/>
      </c>
      <c r="F1133" s="119" t="n"/>
      <c r="G1133" s="120">
        <f>IF(OR(B1133="",C1133=""),"",IF(OR(特征计算_周度!B1116&gt;$B$15,特征计算_周度!C1116&gt;$B$15,特征计算_周度!G1116&gt;$B$15,特征计算_周度!E1116&gt;$B$15,特征计算_周度!F1116&gt;$B$15),IF(特征计算_周度!B1116&gt;$B$15,"VIX ","")&amp;IF(特征计算_周度!C1116&gt;$B$15,"HY ","")&amp;IF(特征计算_周度!G1116&gt;$B$15,"Sahm ","")&amp;IF(特征计算_周度!E1116&gt;$B$15,"趋势 ","")&amp;IF(特征计算_周度!F1116&gt;$B$15,"斜率",""),"—"))</f>
        <v/>
      </c>
      <c r="H1133" s="120">
        <f>IF(OR(B1133="",C1133=""),"",_xlfn.LET(_xlpm.dev,原始数据_周度!G1116,_xlpm.minDev,MIN(OFFSET(原始数据_周度!G1116,1-$D$17,0,$D$17,1)),_xlpm.bounce,_xlpm.dev-_xlpm.minDev,IF(AND(ISNUMBER(_xlpm.dev),ISNUMBER(_xlpm.minDev),_xlpm.minDev&lt;=$B$17,_xlpm.bounce&gt;=$F$17),"✅ 触发","—")))</f>
        <v/>
      </c>
      <c r="I1133" s="172">
        <f>IFERROR(IF(特征计算_周度!H1133&gt;$I$3,MIN($I$4,MAX(-$I$5,(特征计算_周度!H1133-$I$3)*$I$4)),0),"")</f>
        <v/>
      </c>
    </row>
    <row r="1134">
      <c r="A1134" s="117">
        <f>特征计算_周度!A1117</f>
        <v/>
      </c>
      <c r="B1134" s="171">
        <f>IFERROR($A$3*特征计算_周度!B1134+$B$3*特征计算_周度!C1134+$C$3*特征计算_周度!D1134+$D$3*特征计算_周度!E1134+$E$3*特征计算_周度!F1134+$F$3*特征计算_周度!H1134,"")</f>
        <v/>
      </c>
      <c r="C1134" s="118">
        <f>IFERROR(PERCENTILE(OFFSET(B1134,1-364,0,364,1),$C$7),"")</f>
        <v/>
      </c>
      <c r="D1134" s="118">
        <f>IFERROR(PERCENTILE(OFFSET(B1134,1-364,0,364,1),$C$11),"")</f>
        <v/>
      </c>
      <c r="E1134" s="122">
        <f>_xlfn.LET(_xlpm.initState,IF(OR(B1134="",C1134=""),"",IF(OR(特征计算_周度!B1117&gt;$B$15,特征计算_周度!C1117&gt;$B$15,特征计算_周度!G1117&gt;$B$15,特征计算_周度!E1117&gt;$B$15,特征计算_周度!F1117&gt;$B$15),$A$12,IFERROR(IF(B1134&lt;PERCENTILE(OFFSET(B1134,1-364,0,364,1),$C$7),$A$7,IF(B1134&lt;PERCENTILE(OFFSET(B1134,1-364,0,364,1),$C$8),$A$8,IF(B1134&lt;PERCENTILE(OFFSET(B1134,1-364,0,364,1),$C$9),$A$9,IF(B1134&lt;PERCENTILE(OFFSET(B1134,1-364,0,364,1),$C$10),$A$10,IF(B1134&lt;PERCENTILE(OFFSET(B1134,1-364,0,364,1),$C$11),$A$11,$A$12))))),""))),_xlpm.dev,原始数据_周度!G1117,_xlpm.minDev,MIN(OFFSET(原始数据_周度!G1117,1-$D$17,0,$D$17,1)),_xlpm.bounce,_xlpm.dev-_xlpm.minDev,_xlpm.oversold,AND(ISNUMBER(_xlpm.dev),ISNUMBER(_xlpm.minDev),_xlpm.minDev&lt;=$B$17,_xlpm.bounce&gt;=$F$17,OR(_xlpm.initState=$A$12,_xlpm.initState=$A$11,_xlpm.initState=$A$10)),_xlpm.pctOnly,IFERROR(IF(B1134&lt;PERCENTILE(OFFSET(B1134,1-364,0,364,1),$C$7),$A$7,IF(B1134&lt;PERCENTILE(OFFSET(B1134,1-364,0,364,1),$C$8),$A$8,IF(B1134&lt;PERCENTILE(OFFSET(B1134,1-364,0,364,1),$C$9),$A$9,IF(B1134&lt;PERCENTILE(OFFSET(B1134,1-364,0,364,1),$C$10),$A$10,IF(B1134&lt;PERCENTILE(OFFSET(B1134,1-364,0,364,1),$C$11),$A$11,$A$12))))),""),IF(_xlpm.initState="","",IF(_xlpm.oversold,_xlpm.pctOnly,_xlpm.initState)))</f>
        <v/>
      </c>
      <c r="F1134" s="119" t="n"/>
      <c r="G1134" s="120">
        <f>IF(OR(B1134="",C1134=""),"",IF(OR(特征计算_周度!B1117&gt;$B$15,特征计算_周度!C1117&gt;$B$15,特征计算_周度!G1117&gt;$B$15,特征计算_周度!E1117&gt;$B$15,特征计算_周度!F1117&gt;$B$15),IF(特征计算_周度!B1117&gt;$B$15,"VIX ","")&amp;IF(特征计算_周度!C1117&gt;$B$15,"HY ","")&amp;IF(特征计算_周度!G1117&gt;$B$15,"Sahm ","")&amp;IF(特征计算_周度!E1117&gt;$B$15,"趋势 ","")&amp;IF(特征计算_周度!F1117&gt;$B$15,"斜率",""),"—"))</f>
        <v/>
      </c>
      <c r="H1134" s="120">
        <f>IF(OR(B1134="",C1134=""),"",_xlfn.LET(_xlpm.dev,原始数据_周度!G1117,_xlpm.minDev,MIN(OFFSET(原始数据_周度!G1117,1-$D$17,0,$D$17,1)),_xlpm.bounce,_xlpm.dev-_xlpm.minDev,IF(AND(ISNUMBER(_xlpm.dev),ISNUMBER(_xlpm.minDev),_xlpm.minDev&lt;=$B$17,_xlpm.bounce&gt;=$F$17),"✅ 触发","—")))</f>
        <v/>
      </c>
      <c r="I1134" s="172">
        <f>IFERROR(IF(特征计算_周度!H1134&gt;$I$3,MIN($I$4,MAX(-$I$5,(特征计算_周度!H1134-$I$3)*$I$4)),0),"")</f>
        <v/>
      </c>
    </row>
    <row r="1135">
      <c r="A1135" s="117">
        <f>特征计算_周度!A1118</f>
        <v/>
      </c>
      <c r="B1135" s="171">
        <f>IFERROR($A$3*特征计算_周度!B1135+$B$3*特征计算_周度!C1135+$C$3*特征计算_周度!D1135+$D$3*特征计算_周度!E1135+$E$3*特征计算_周度!F1135+$F$3*特征计算_周度!H1135,"")</f>
        <v/>
      </c>
      <c r="C1135" s="118">
        <f>IFERROR(PERCENTILE(OFFSET(B1135,1-364,0,364,1),$C$7),"")</f>
        <v/>
      </c>
      <c r="D1135" s="118">
        <f>IFERROR(PERCENTILE(OFFSET(B1135,1-364,0,364,1),$C$11),"")</f>
        <v/>
      </c>
      <c r="E1135" s="122">
        <f>_xlfn.LET(_xlpm.initState,IF(OR(B1135="",C1135=""),"",IF(OR(特征计算_周度!B1118&gt;$B$15,特征计算_周度!C1118&gt;$B$15,特征计算_周度!G1118&gt;$B$15,特征计算_周度!E1118&gt;$B$15,特征计算_周度!F1118&gt;$B$15),$A$12,IFERROR(IF(B1135&lt;PERCENTILE(OFFSET(B1135,1-364,0,364,1),$C$7),$A$7,IF(B1135&lt;PERCENTILE(OFFSET(B1135,1-364,0,364,1),$C$8),$A$8,IF(B1135&lt;PERCENTILE(OFFSET(B1135,1-364,0,364,1),$C$9),$A$9,IF(B1135&lt;PERCENTILE(OFFSET(B1135,1-364,0,364,1),$C$10),$A$10,IF(B1135&lt;PERCENTILE(OFFSET(B1135,1-364,0,364,1),$C$11),$A$11,$A$12))))),""))),_xlpm.dev,原始数据_周度!G1118,_xlpm.minDev,MIN(OFFSET(原始数据_周度!G1118,1-$D$17,0,$D$17,1)),_xlpm.bounce,_xlpm.dev-_xlpm.minDev,_xlpm.oversold,AND(ISNUMBER(_xlpm.dev),ISNUMBER(_xlpm.minDev),_xlpm.minDev&lt;=$B$17,_xlpm.bounce&gt;=$F$17,OR(_xlpm.initState=$A$12,_xlpm.initState=$A$11,_xlpm.initState=$A$10)),_xlpm.pctOnly,IFERROR(IF(B1135&lt;PERCENTILE(OFFSET(B1135,1-364,0,364,1),$C$7),$A$7,IF(B1135&lt;PERCENTILE(OFFSET(B1135,1-364,0,364,1),$C$8),$A$8,IF(B1135&lt;PERCENTILE(OFFSET(B1135,1-364,0,364,1),$C$9),$A$9,IF(B1135&lt;PERCENTILE(OFFSET(B1135,1-364,0,364,1),$C$10),$A$10,IF(B1135&lt;PERCENTILE(OFFSET(B1135,1-364,0,364,1),$C$11),$A$11,$A$12))))),""),IF(_xlpm.initState="","",IF(_xlpm.oversold,_xlpm.pctOnly,_xlpm.initState)))</f>
        <v/>
      </c>
      <c r="F1135" s="119" t="n"/>
      <c r="G1135" s="120">
        <f>IF(OR(B1135="",C1135=""),"",IF(OR(特征计算_周度!B1118&gt;$B$15,特征计算_周度!C1118&gt;$B$15,特征计算_周度!G1118&gt;$B$15,特征计算_周度!E1118&gt;$B$15,特征计算_周度!F1118&gt;$B$15),IF(特征计算_周度!B1118&gt;$B$15,"VIX ","")&amp;IF(特征计算_周度!C1118&gt;$B$15,"HY ","")&amp;IF(特征计算_周度!G1118&gt;$B$15,"Sahm ","")&amp;IF(特征计算_周度!E1118&gt;$B$15,"趋势 ","")&amp;IF(特征计算_周度!F1118&gt;$B$15,"斜率",""),"—"))</f>
        <v/>
      </c>
      <c r="H1135" s="120">
        <f>IF(OR(B1135="",C1135=""),"",_xlfn.LET(_xlpm.dev,原始数据_周度!G1118,_xlpm.minDev,MIN(OFFSET(原始数据_周度!G1118,1-$D$17,0,$D$17,1)),_xlpm.bounce,_xlpm.dev-_xlpm.minDev,IF(AND(ISNUMBER(_xlpm.dev),ISNUMBER(_xlpm.minDev),_xlpm.minDev&lt;=$B$17,_xlpm.bounce&gt;=$F$17),"✅ 触发","—")))</f>
        <v/>
      </c>
      <c r="I1135" s="172">
        <f>IFERROR(IF(特征计算_周度!H1135&gt;$I$3,MIN($I$4,MAX(-$I$5,(特征计算_周度!H1135-$I$3)*$I$4)),0),"")</f>
        <v/>
      </c>
    </row>
    <row r="1136">
      <c r="A1136" s="117">
        <f>特征计算_周度!A1119</f>
        <v/>
      </c>
      <c r="B1136" s="171">
        <f>IFERROR($A$3*特征计算_周度!B1136+$B$3*特征计算_周度!C1136+$C$3*特征计算_周度!D1136+$D$3*特征计算_周度!E1136+$E$3*特征计算_周度!F1136+$F$3*特征计算_周度!H1136,"")</f>
        <v/>
      </c>
      <c r="C1136" s="118">
        <f>IFERROR(PERCENTILE(OFFSET(B1136,1-364,0,364,1),$C$7),"")</f>
        <v/>
      </c>
      <c r="D1136" s="118">
        <f>IFERROR(PERCENTILE(OFFSET(B1136,1-364,0,364,1),$C$11),"")</f>
        <v/>
      </c>
      <c r="E1136" s="122">
        <f>_xlfn.LET(_xlpm.initState,IF(OR(B1136="",C1136=""),"",IF(OR(特征计算_周度!B1119&gt;$B$15,特征计算_周度!C1119&gt;$B$15,特征计算_周度!G1119&gt;$B$15,特征计算_周度!E1119&gt;$B$15,特征计算_周度!F1119&gt;$B$15),$A$12,IFERROR(IF(B1136&lt;PERCENTILE(OFFSET(B1136,1-364,0,364,1),$C$7),$A$7,IF(B1136&lt;PERCENTILE(OFFSET(B1136,1-364,0,364,1),$C$8),$A$8,IF(B1136&lt;PERCENTILE(OFFSET(B1136,1-364,0,364,1),$C$9),$A$9,IF(B1136&lt;PERCENTILE(OFFSET(B1136,1-364,0,364,1),$C$10),$A$10,IF(B1136&lt;PERCENTILE(OFFSET(B1136,1-364,0,364,1),$C$11),$A$11,$A$12))))),""))),_xlpm.dev,原始数据_周度!G1119,_xlpm.minDev,MIN(OFFSET(原始数据_周度!G1119,1-$D$17,0,$D$17,1)),_xlpm.bounce,_xlpm.dev-_xlpm.minDev,_xlpm.oversold,AND(ISNUMBER(_xlpm.dev),ISNUMBER(_xlpm.minDev),_xlpm.minDev&lt;=$B$17,_xlpm.bounce&gt;=$F$17,OR(_xlpm.initState=$A$12,_xlpm.initState=$A$11,_xlpm.initState=$A$10)),_xlpm.pctOnly,IFERROR(IF(B1136&lt;PERCENTILE(OFFSET(B1136,1-364,0,364,1),$C$7),$A$7,IF(B1136&lt;PERCENTILE(OFFSET(B1136,1-364,0,364,1),$C$8),$A$8,IF(B1136&lt;PERCENTILE(OFFSET(B1136,1-364,0,364,1),$C$9),$A$9,IF(B1136&lt;PERCENTILE(OFFSET(B1136,1-364,0,364,1),$C$10),$A$10,IF(B1136&lt;PERCENTILE(OFFSET(B1136,1-364,0,364,1),$C$11),$A$11,$A$12))))),""),IF(_xlpm.initState="","",IF(_xlpm.oversold,_xlpm.pctOnly,_xlpm.initState)))</f>
        <v/>
      </c>
      <c r="F1136" s="119" t="n"/>
      <c r="G1136" s="120">
        <f>IF(OR(B1136="",C1136=""),"",IF(OR(特征计算_周度!B1119&gt;$B$15,特征计算_周度!C1119&gt;$B$15,特征计算_周度!G1119&gt;$B$15,特征计算_周度!E1119&gt;$B$15,特征计算_周度!F1119&gt;$B$15),IF(特征计算_周度!B1119&gt;$B$15,"VIX ","")&amp;IF(特征计算_周度!C1119&gt;$B$15,"HY ","")&amp;IF(特征计算_周度!G1119&gt;$B$15,"Sahm ","")&amp;IF(特征计算_周度!E1119&gt;$B$15,"趋势 ","")&amp;IF(特征计算_周度!F1119&gt;$B$15,"斜率",""),"—"))</f>
        <v/>
      </c>
      <c r="H1136" s="120">
        <f>IF(OR(B1136="",C1136=""),"",_xlfn.LET(_xlpm.dev,原始数据_周度!G1119,_xlpm.minDev,MIN(OFFSET(原始数据_周度!G1119,1-$D$17,0,$D$17,1)),_xlpm.bounce,_xlpm.dev-_xlpm.minDev,IF(AND(ISNUMBER(_xlpm.dev),ISNUMBER(_xlpm.minDev),_xlpm.minDev&lt;=$B$17,_xlpm.bounce&gt;=$F$17),"✅ 触发","—")))</f>
        <v/>
      </c>
      <c r="I1136" s="172">
        <f>IFERROR(IF(特征计算_周度!H1136&gt;$I$3,MIN($I$4,MAX(-$I$5,(特征计算_周度!H1136-$I$3)*$I$4)),0),"")</f>
        <v/>
      </c>
    </row>
    <row r="1137">
      <c r="A1137" s="117">
        <f>特征计算_周度!A1120</f>
        <v/>
      </c>
      <c r="B1137" s="171">
        <f>IFERROR($A$3*特征计算_周度!B1137+$B$3*特征计算_周度!C1137+$C$3*特征计算_周度!D1137+$D$3*特征计算_周度!E1137+$E$3*特征计算_周度!F1137+$F$3*特征计算_周度!H1137,"")</f>
        <v/>
      </c>
      <c r="C1137" s="118">
        <f>IFERROR(PERCENTILE(OFFSET(B1137,1-364,0,364,1),$C$7),"")</f>
        <v/>
      </c>
      <c r="D1137" s="118">
        <f>IFERROR(PERCENTILE(OFFSET(B1137,1-364,0,364,1),$C$11),"")</f>
        <v/>
      </c>
      <c r="E1137" s="122">
        <f>_xlfn.LET(_xlpm.initState,IF(OR(B1137="",C1137=""),"",IF(OR(特征计算_周度!B1120&gt;$B$15,特征计算_周度!C1120&gt;$B$15,特征计算_周度!G1120&gt;$B$15,特征计算_周度!E1120&gt;$B$15,特征计算_周度!F1120&gt;$B$15),$A$12,IFERROR(IF(B1137&lt;PERCENTILE(OFFSET(B1137,1-364,0,364,1),$C$7),$A$7,IF(B1137&lt;PERCENTILE(OFFSET(B1137,1-364,0,364,1),$C$8),$A$8,IF(B1137&lt;PERCENTILE(OFFSET(B1137,1-364,0,364,1),$C$9),$A$9,IF(B1137&lt;PERCENTILE(OFFSET(B1137,1-364,0,364,1),$C$10),$A$10,IF(B1137&lt;PERCENTILE(OFFSET(B1137,1-364,0,364,1),$C$11),$A$11,$A$12))))),""))),_xlpm.dev,原始数据_周度!G1120,_xlpm.minDev,MIN(OFFSET(原始数据_周度!G1120,1-$D$17,0,$D$17,1)),_xlpm.bounce,_xlpm.dev-_xlpm.minDev,_xlpm.oversold,AND(ISNUMBER(_xlpm.dev),ISNUMBER(_xlpm.minDev),_xlpm.minDev&lt;=$B$17,_xlpm.bounce&gt;=$F$17,OR(_xlpm.initState=$A$12,_xlpm.initState=$A$11,_xlpm.initState=$A$10)),_xlpm.pctOnly,IFERROR(IF(B1137&lt;PERCENTILE(OFFSET(B1137,1-364,0,364,1),$C$7),$A$7,IF(B1137&lt;PERCENTILE(OFFSET(B1137,1-364,0,364,1),$C$8),$A$8,IF(B1137&lt;PERCENTILE(OFFSET(B1137,1-364,0,364,1),$C$9),$A$9,IF(B1137&lt;PERCENTILE(OFFSET(B1137,1-364,0,364,1),$C$10),$A$10,IF(B1137&lt;PERCENTILE(OFFSET(B1137,1-364,0,364,1),$C$11),$A$11,$A$12))))),""),IF(_xlpm.initState="","",IF(_xlpm.oversold,_xlpm.pctOnly,_xlpm.initState)))</f>
        <v/>
      </c>
      <c r="F1137" s="119" t="n"/>
      <c r="G1137" s="120">
        <f>IF(OR(B1137="",C1137=""),"",IF(OR(特征计算_周度!B1120&gt;$B$15,特征计算_周度!C1120&gt;$B$15,特征计算_周度!G1120&gt;$B$15,特征计算_周度!E1120&gt;$B$15,特征计算_周度!F1120&gt;$B$15),IF(特征计算_周度!B1120&gt;$B$15,"VIX ","")&amp;IF(特征计算_周度!C1120&gt;$B$15,"HY ","")&amp;IF(特征计算_周度!G1120&gt;$B$15,"Sahm ","")&amp;IF(特征计算_周度!E1120&gt;$B$15,"趋势 ","")&amp;IF(特征计算_周度!F1120&gt;$B$15,"斜率",""),"—"))</f>
        <v/>
      </c>
      <c r="H1137" s="120">
        <f>IF(OR(B1137="",C1137=""),"",_xlfn.LET(_xlpm.dev,原始数据_周度!G1120,_xlpm.minDev,MIN(OFFSET(原始数据_周度!G1120,1-$D$17,0,$D$17,1)),_xlpm.bounce,_xlpm.dev-_xlpm.minDev,IF(AND(ISNUMBER(_xlpm.dev),ISNUMBER(_xlpm.minDev),_xlpm.minDev&lt;=$B$17,_xlpm.bounce&gt;=$F$17),"✅ 触发","—")))</f>
        <v/>
      </c>
      <c r="I1137" s="172">
        <f>IFERROR(IF(特征计算_周度!H1137&gt;$I$3,MIN($I$4,MAX(-$I$5,(特征计算_周度!H1137-$I$3)*$I$4)),0),"")</f>
        <v/>
      </c>
    </row>
    <row r="1138">
      <c r="A1138" s="117">
        <f>特征计算_周度!A1121</f>
        <v/>
      </c>
      <c r="B1138" s="171">
        <f>IFERROR($A$3*特征计算_周度!B1138+$B$3*特征计算_周度!C1138+$C$3*特征计算_周度!D1138+$D$3*特征计算_周度!E1138+$E$3*特征计算_周度!F1138+$F$3*特征计算_周度!H1138,"")</f>
        <v/>
      </c>
      <c r="C1138" s="118">
        <f>IFERROR(PERCENTILE(OFFSET(B1138,1-364,0,364,1),$C$7),"")</f>
        <v/>
      </c>
      <c r="D1138" s="118">
        <f>IFERROR(PERCENTILE(OFFSET(B1138,1-364,0,364,1),$C$11),"")</f>
        <v/>
      </c>
      <c r="E1138" s="122">
        <f>_xlfn.LET(_xlpm.initState,IF(OR(B1138="",C1138=""),"",IF(OR(特征计算_周度!B1121&gt;$B$15,特征计算_周度!C1121&gt;$B$15,特征计算_周度!G1121&gt;$B$15,特征计算_周度!E1121&gt;$B$15,特征计算_周度!F1121&gt;$B$15),$A$12,IFERROR(IF(B1138&lt;PERCENTILE(OFFSET(B1138,1-364,0,364,1),$C$7),$A$7,IF(B1138&lt;PERCENTILE(OFFSET(B1138,1-364,0,364,1),$C$8),$A$8,IF(B1138&lt;PERCENTILE(OFFSET(B1138,1-364,0,364,1),$C$9),$A$9,IF(B1138&lt;PERCENTILE(OFFSET(B1138,1-364,0,364,1),$C$10),$A$10,IF(B1138&lt;PERCENTILE(OFFSET(B1138,1-364,0,364,1),$C$11),$A$11,$A$12))))),""))),_xlpm.dev,原始数据_周度!G1121,_xlpm.minDev,MIN(OFFSET(原始数据_周度!G1121,1-$D$17,0,$D$17,1)),_xlpm.bounce,_xlpm.dev-_xlpm.minDev,_xlpm.oversold,AND(ISNUMBER(_xlpm.dev),ISNUMBER(_xlpm.minDev),_xlpm.minDev&lt;=$B$17,_xlpm.bounce&gt;=$F$17,OR(_xlpm.initState=$A$12,_xlpm.initState=$A$11,_xlpm.initState=$A$10)),_xlpm.pctOnly,IFERROR(IF(B1138&lt;PERCENTILE(OFFSET(B1138,1-364,0,364,1),$C$7),$A$7,IF(B1138&lt;PERCENTILE(OFFSET(B1138,1-364,0,364,1),$C$8),$A$8,IF(B1138&lt;PERCENTILE(OFFSET(B1138,1-364,0,364,1),$C$9),$A$9,IF(B1138&lt;PERCENTILE(OFFSET(B1138,1-364,0,364,1),$C$10),$A$10,IF(B1138&lt;PERCENTILE(OFFSET(B1138,1-364,0,364,1),$C$11),$A$11,$A$12))))),""),IF(_xlpm.initState="","",IF(_xlpm.oversold,_xlpm.pctOnly,_xlpm.initState)))</f>
        <v/>
      </c>
      <c r="F1138" s="119" t="n"/>
      <c r="G1138" s="120">
        <f>IF(OR(B1138="",C1138=""),"",IF(OR(特征计算_周度!B1121&gt;$B$15,特征计算_周度!C1121&gt;$B$15,特征计算_周度!G1121&gt;$B$15,特征计算_周度!E1121&gt;$B$15,特征计算_周度!F1121&gt;$B$15),IF(特征计算_周度!B1121&gt;$B$15,"VIX ","")&amp;IF(特征计算_周度!C1121&gt;$B$15,"HY ","")&amp;IF(特征计算_周度!G1121&gt;$B$15,"Sahm ","")&amp;IF(特征计算_周度!E1121&gt;$B$15,"趋势 ","")&amp;IF(特征计算_周度!F1121&gt;$B$15,"斜率",""),"—"))</f>
        <v/>
      </c>
      <c r="H1138" s="120">
        <f>IF(OR(B1138="",C1138=""),"",_xlfn.LET(_xlpm.dev,原始数据_周度!G1121,_xlpm.minDev,MIN(OFFSET(原始数据_周度!G1121,1-$D$17,0,$D$17,1)),_xlpm.bounce,_xlpm.dev-_xlpm.minDev,IF(AND(ISNUMBER(_xlpm.dev),ISNUMBER(_xlpm.minDev),_xlpm.minDev&lt;=$B$17,_xlpm.bounce&gt;=$F$17),"✅ 触发","—")))</f>
        <v/>
      </c>
      <c r="I1138" s="172">
        <f>IFERROR(IF(特征计算_周度!H1138&gt;$I$3,MIN($I$4,MAX(-$I$5,(特征计算_周度!H1138-$I$3)*$I$4)),0),"")</f>
        <v/>
      </c>
    </row>
    <row r="1139">
      <c r="A1139" s="117">
        <f>特征计算_周度!A1122</f>
        <v/>
      </c>
      <c r="B1139" s="171">
        <f>IFERROR($A$3*特征计算_周度!B1139+$B$3*特征计算_周度!C1139+$C$3*特征计算_周度!D1139+$D$3*特征计算_周度!E1139+$E$3*特征计算_周度!F1139+$F$3*特征计算_周度!H1139,"")</f>
        <v/>
      </c>
      <c r="C1139" s="118">
        <f>IFERROR(PERCENTILE(OFFSET(B1139,1-364,0,364,1),$C$7),"")</f>
        <v/>
      </c>
      <c r="D1139" s="118">
        <f>IFERROR(PERCENTILE(OFFSET(B1139,1-364,0,364,1),$C$11),"")</f>
        <v/>
      </c>
      <c r="E1139" s="122">
        <f>_xlfn.LET(_xlpm.initState,IF(OR(B1139="",C1139=""),"",IF(OR(特征计算_周度!B1122&gt;$B$15,特征计算_周度!C1122&gt;$B$15,特征计算_周度!G1122&gt;$B$15,特征计算_周度!E1122&gt;$B$15,特征计算_周度!F1122&gt;$B$15),$A$12,IFERROR(IF(B1139&lt;PERCENTILE(OFFSET(B1139,1-364,0,364,1),$C$7),$A$7,IF(B1139&lt;PERCENTILE(OFFSET(B1139,1-364,0,364,1),$C$8),$A$8,IF(B1139&lt;PERCENTILE(OFFSET(B1139,1-364,0,364,1),$C$9),$A$9,IF(B1139&lt;PERCENTILE(OFFSET(B1139,1-364,0,364,1),$C$10),$A$10,IF(B1139&lt;PERCENTILE(OFFSET(B1139,1-364,0,364,1),$C$11),$A$11,$A$12))))),""))),_xlpm.dev,原始数据_周度!G1122,_xlpm.minDev,MIN(OFFSET(原始数据_周度!G1122,1-$D$17,0,$D$17,1)),_xlpm.bounce,_xlpm.dev-_xlpm.minDev,_xlpm.oversold,AND(ISNUMBER(_xlpm.dev),ISNUMBER(_xlpm.minDev),_xlpm.minDev&lt;=$B$17,_xlpm.bounce&gt;=$F$17,OR(_xlpm.initState=$A$12,_xlpm.initState=$A$11,_xlpm.initState=$A$10)),_xlpm.pctOnly,IFERROR(IF(B1139&lt;PERCENTILE(OFFSET(B1139,1-364,0,364,1),$C$7),$A$7,IF(B1139&lt;PERCENTILE(OFFSET(B1139,1-364,0,364,1),$C$8),$A$8,IF(B1139&lt;PERCENTILE(OFFSET(B1139,1-364,0,364,1),$C$9),$A$9,IF(B1139&lt;PERCENTILE(OFFSET(B1139,1-364,0,364,1),$C$10),$A$10,IF(B1139&lt;PERCENTILE(OFFSET(B1139,1-364,0,364,1),$C$11),$A$11,$A$12))))),""),IF(_xlpm.initState="","",IF(_xlpm.oversold,_xlpm.pctOnly,_xlpm.initState)))</f>
        <v/>
      </c>
      <c r="F1139" s="119" t="n"/>
      <c r="G1139" s="120">
        <f>IF(OR(B1139="",C1139=""),"",IF(OR(特征计算_周度!B1122&gt;$B$15,特征计算_周度!C1122&gt;$B$15,特征计算_周度!G1122&gt;$B$15,特征计算_周度!E1122&gt;$B$15,特征计算_周度!F1122&gt;$B$15),IF(特征计算_周度!B1122&gt;$B$15,"VIX ","")&amp;IF(特征计算_周度!C1122&gt;$B$15,"HY ","")&amp;IF(特征计算_周度!G1122&gt;$B$15,"Sahm ","")&amp;IF(特征计算_周度!E1122&gt;$B$15,"趋势 ","")&amp;IF(特征计算_周度!F1122&gt;$B$15,"斜率",""),"—"))</f>
        <v/>
      </c>
      <c r="H1139" s="120">
        <f>IF(OR(B1139="",C1139=""),"",_xlfn.LET(_xlpm.dev,原始数据_周度!G1122,_xlpm.minDev,MIN(OFFSET(原始数据_周度!G1122,1-$D$17,0,$D$17,1)),_xlpm.bounce,_xlpm.dev-_xlpm.minDev,IF(AND(ISNUMBER(_xlpm.dev),ISNUMBER(_xlpm.minDev),_xlpm.minDev&lt;=$B$17,_xlpm.bounce&gt;=$F$17),"✅ 触发","—")))</f>
        <v/>
      </c>
      <c r="I1139" s="172">
        <f>IFERROR(IF(特征计算_周度!H1139&gt;$I$3,MIN($I$4,MAX(-$I$5,(特征计算_周度!H1139-$I$3)*$I$4)),0),"")</f>
        <v/>
      </c>
    </row>
    <row r="1140">
      <c r="A1140" s="117">
        <f>特征计算_周度!A1123</f>
        <v/>
      </c>
      <c r="B1140" s="171">
        <f>IFERROR($A$3*特征计算_周度!B1140+$B$3*特征计算_周度!C1140+$C$3*特征计算_周度!D1140+$D$3*特征计算_周度!E1140+$E$3*特征计算_周度!F1140+$F$3*特征计算_周度!H1140,"")</f>
        <v/>
      </c>
      <c r="C1140" s="118">
        <f>IFERROR(PERCENTILE(OFFSET(B1140,1-364,0,364,1),$C$7),"")</f>
        <v/>
      </c>
      <c r="D1140" s="118">
        <f>IFERROR(PERCENTILE(OFFSET(B1140,1-364,0,364,1),$C$11),"")</f>
        <v/>
      </c>
      <c r="E1140" s="122">
        <f>_xlfn.LET(_xlpm.initState,IF(OR(B1140="",C1140=""),"",IF(OR(特征计算_周度!B1123&gt;$B$15,特征计算_周度!C1123&gt;$B$15,特征计算_周度!G1123&gt;$B$15,特征计算_周度!E1123&gt;$B$15,特征计算_周度!F1123&gt;$B$15),$A$12,IFERROR(IF(B1140&lt;PERCENTILE(OFFSET(B1140,1-364,0,364,1),$C$7),$A$7,IF(B1140&lt;PERCENTILE(OFFSET(B1140,1-364,0,364,1),$C$8),$A$8,IF(B1140&lt;PERCENTILE(OFFSET(B1140,1-364,0,364,1),$C$9),$A$9,IF(B1140&lt;PERCENTILE(OFFSET(B1140,1-364,0,364,1),$C$10),$A$10,IF(B1140&lt;PERCENTILE(OFFSET(B1140,1-364,0,364,1),$C$11),$A$11,$A$12))))),""))),_xlpm.dev,原始数据_周度!G1123,_xlpm.minDev,MIN(OFFSET(原始数据_周度!G1123,1-$D$17,0,$D$17,1)),_xlpm.bounce,_xlpm.dev-_xlpm.minDev,_xlpm.oversold,AND(ISNUMBER(_xlpm.dev),ISNUMBER(_xlpm.minDev),_xlpm.minDev&lt;=$B$17,_xlpm.bounce&gt;=$F$17,OR(_xlpm.initState=$A$12,_xlpm.initState=$A$11,_xlpm.initState=$A$10)),_xlpm.pctOnly,IFERROR(IF(B1140&lt;PERCENTILE(OFFSET(B1140,1-364,0,364,1),$C$7),$A$7,IF(B1140&lt;PERCENTILE(OFFSET(B1140,1-364,0,364,1),$C$8),$A$8,IF(B1140&lt;PERCENTILE(OFFSET(B1140,1-364,0,364,1),$C$9),$A$9,IF(B1140&lt;PERCENTILE(OFFSET(B1140,1-364,0,364,1),$C$10),$A$10,IF(B1140&lt;PERCENTILE(OFFSET(B1140,1-364,0,364,1),$C$11),$A$11,$A$12))))),""),IF(_xlpm.initState="","",IF(_xlpm.oversold,_xlpm.pctOnly,_xlpm.initState)))</f>
        <v/>
      </c>
      <c r="F1140" s="119" t="n"/>
      <c r="G1140" s="120">
        <f>IF(OR(B1140="",C1140=""),"",IF(OR(特征计算_周度!B1123&gt;$B$15,特征计算_周度!C1123&gt;$B$15,特征计算_周度!G1123&gt;$B$15,特征计算_周度!E1123&gt;$B$15,特征计算_周度!F1123&gt;$B$15),IF(特征计算_周度!B1123&gt;$B$15,"VIX ","")&amp;IF(特征计算_周度!C1123&gt;$B$15,"HY ","")&amp;IF(特征计算_周度!G1123&gt;$B$15,"Sahm ","")&amp;IF(特征计算_周度!E1123&gt;$B$15,"趋势 ","")&amp;IF(特征计算_周度!F1123&gt;$B$15,"斜率",""),"—"))</f>
        <v/>
      </c>
      <c r="H1140" s="120">
        <f>IF(OR(B1140="",C1140=""),"",_xlfn.LET(_xlpm.dev,原始数据_周度!G1123,_xlpm.minDev,MIN(OFFSET(原始数据_周度!G1123,1-$D$17,0,$D$17,1)),_xlpm.bounce,_xlpm.dev-_xlpm.minDev,IF(AND(ISNUMBER(_xlpm.dev),ISNUMBER(_xlpm.minDev),_xlpm.minDev&lt;=$B$17,_xlpm.bounce&gt;=$F$17),"✅ 触发","—")))</f>
        <v/>
      </c>
      <c r="I1140" s="172">
        <f>IFERROR(IF(特征计算_周度!H1140&gt;$I$3,MIN($I$4,MAX(-$I$5,(特征计算_周度!H1140-$I$3)*$I$4)),0),"")</f>
        <v/>
      </c>
    </row>
    <row r="1141">
      <c r="A1141" s="117">
        <f>特征计算_周度!A1124</f>
        <v/>
      </c>
      <c r="B1141" s="171">
        <f>IFERROR($A$3*特征计算_周度!B1141+$B$3*特征计算_周度!C1141+$C$3*特征计算_周度!D1141+$D$3*特征计算_周度!E1141+$E$3*特征计算_周度!F1141+$F$3*特征计算_周度!H1141,"")</f>
        <v/>
      </c>
      <c r="C1141" s="118">
        <f>IFERROR(PERCENTILE(OFFSET(B1141,1-364,0,364,1),$C$7),"")</f>
        <v/>
      </c>
      <c r="D1141" s="118">
        <f>IFERROR(PERCENTILE(OFFSET(B1141,1-364,0,364,1),$C$11),"")</f>
        <v/>
      </c>
      <c r="E1141" s="122">
        <f>_xlfn.LET(_xlpm.initState,IF(OR(B1141="",C1141=""),"",IF(OR(特征计算_周度!B1124&gt;$B$15,特征计算_周度!C1124&gt;$B$15,特征计算_周度!G1124&gt;$B$15,特征计算_周度!E1124&gt;$B$15,特征计算_周度!F1124&gt;$B$15),$A$12,IFERROR(IF(B1141&lt;PERCENTILE(OFFSET(B1141,1-364,0,364,1),$C$7),$A$7,IF(B1141&lt;PERCENTILE(OFFSET(B1141,1-364,0,364,1),$C$8),$A$8,IF(B1141&lt;PERCENTILE(OFFSET(B1141,1-364,0,364,1),$C$9),$A$9,IF(B1141&lt;PERCENTILE(OFFSET(B1141,1-364,0,364,1),$C$10),$A$10,IF(B1141&lt;PERCENTILE(OFFSET(B1141,1-364,0,364,1),$C$11),$A$11,$A$12))))),""))),_xlpm.dev,原始数据_周度!G1124,_xlpm.minDev,MIN(OFFSET(原始数据_周度!G1124,1-$D$17,0,$D$17,1)),_xlpm.bounce,_xlpm.dev-_xlpm.minDev,_xlpm.oversold,AND(ISNUMBER(_xlpm.dev),ISNUMBER(_xlpm.minDev),_xlpm.minDev&lt;=$B$17,_xlpm.bounce&gt;=$F$17,OR(_xlpm.initState=$A$12,_xlpm.initState=$A$11,_xlpm.initState=$A$10)),_xlpm.pctOnly,IFERROR(IF(B1141&lt;PERCENTILE(OFFSET(B1141,1-364,0,364,1),$C$7),$A$7,IF(B1141&lt;PERCENTILE(OFFSET(B1141,1-364,0,364,1),$C$8),$A$8,IF(B1141&lt;PERCENTILE(OFFSET(B1141,1-364,0,364,1),$C$9),$A$9,IF(B1141&lt;PERCENTILE(OFFSET(B1141,1-364,0,364,1),$C$10),$A$10,IF(B1141&lt;PERCENTILE(OFFSET(B1141,1-364,0,364,1),$C$11),$A$11,$A$12))))),""),IF(_xlpm.initState="","",IF(_xlpm.oversold,_xlpm.pctOnly,_xlpm.initState)))</f>
        <v/>
      </c>
      <c r="F1141" s="119" t="n"/>
      <c r="G1141" s="120">
        <f>IF(OR(B1141="",C1141=""),"",IF(OR(特征计算_周度!B1124&gt;$B$15,特征计算_周度!C1124&gt;$B$15,特征计算_周度!G1124&gt;$B$15,特征计算_周度!E1124&gt;$B$15,特征计算_周度!F1124&gt;$B$15),IF(特征计算_周度!B1124&gt;$B$15,"VIX ","")&amp;IF(特征计算_周度!C1124&gt;$B$15,"HY ","")&amp;IF(特征计算_周度!G1124&gt;$B$15,"Sahm ","")&amp;IF(特征计算_周度!E1124&gt;$B$15,"趋势 ","")&amp;IF(特征计算_周度!F1124&gt;$B$15,"斜率",""),"—"))</f>
        <v/>
      </c>
      <c r="H1141" s="120">
        <f>IF(OR(B1141="",C1141=""),"",_xlfn.LET(_xlpm.dev,原始数据_周度!G1124,_xlpm.minDev,MIN(OFFSET(原始数据_周度!G1124,1-$D$17,0,$D$17,1)),_xlpm.bounce,_xlpm.dev-_xlpm.minDev,IF(AND(ISNUMBER(_xlpm.dev),ISNUMBER(_xlpm.minDev),_xlpm.minDev&lt;=$B$17,_xlpm.bounce&gt;=$F$17),"✅ 触发","—")))</f>
        <v/>
      </c>
      <c r="I1141" s="172">
        <f>IFERROR(IF(特征计算_周度!H1141&gt;$I$3,MIN($I$4,MAX(-$I$5,(特征计算_周度!H1141-$I$3)*$I$4)),0),"")</f>
        <v/>
      </c>
    </row>
    <row r="1142">
      <c r="A1142" s="117">
        <f>特征计算_周度!A1125</f>
        <v/>
      </c>
      <c r="B1142" s="171">
        <f>IFERROR($A$3*特征计算_周度!B1142+$B$3*特征计算_周度!C1142+$C$3*特征计算_周度!D1142+$D$3*特征计算_周度!E1142+$E$3*特征计算_周度!F1142+$F$3*特征计算_周度!H1142,"")</f>
        <v/>
      </c>
      <c r="C1142" s="118">
        <f>IFERROR(PERCENTILE(OFFSET(B1142,1-364,0,364,1),$C$7),"")</f>
        <v/>
      </c>
      <c r="D1142" s="118">
        <f>IFERROR(PERCENTILE(OFFSET(B1142,1-364,0,364,1),$C$11),"")</f>
        <v/>
      </c>
      <c r="E1142" s="122">
        <f>_xlfn.LET(_xlpm.initState,IF(OR(B1142="",C1142=""),"",IF(OR(特征计算_周度!B1125&gt;$B$15,特征计算_周度!C1125&gt;$B$15,特征计算_周度!G1125&gt;$B$15,特征计算_周度!E1125&gt;$B$15,特征计算_周度!F1125&gt;$B$15),$A$12,IFERROR(IF(B1142&lt;PERCENTILE(OFFSET(B1142,1-364,0,364,1),$C$7),$A$7,IF(B1142&lt;PERCENTILE(OFFSET(B1142,1-364,0,364,1),$C$8),$A$8,IF(B1142&lt;PERCENTILE(OFFSET(B1142,1-364,0,364,1),$C$9),$A$9,IF(B1142&lt;PERCENTILE(OFFSET(B1142,1-364,0,364,1),$C$10),$A$10,IF(B1142&lt;PERCENTILE(OFFSET(B1142,1-364,0,364,1),$C$11),$A$11,$A$12))))),""))),_xlpm.dev,原始数据_周度!G1125,_xlpm.minDev,MIN(OFFSET(原始数据_周度!G1125,1-$D$17,0,$D$17,1)),_xlpm.bounce,_xlpm.dev-_xlpm.minDev,_xlpm.oversold,AND(ISNUMBER(_xlpm.dev),ISNUMBER(_xlpm.minDev),_xlpm.minDev&lt;=$B$17,_xlpm.bounce&gt;=$F$17,OR(_xlpm.initState=$A$12,_xlpm.initState=$A$11,_xlpm.initState=$A$10)),_xlpm.pctOnly,IFERROR(IF(B1142&lt;PERCENTILE(OFFSET(B1142,1-364,0,364,1),$C$7),$A$7,IF(B1142&lt;PERCENTILE(OFFSET(B1142,1-364,0,364,1),$C$8),$A$8,IF(B1142&lt;PERCENTILE(OFFSET(B1142,1-364,0,364,1),$C$9),$A$9,IF(B1142&lt;PERCENTILE(OFFSET(B1142,1-364,0,364,1),$C$10),$A$10,IF(B1142&lt;PERCENTILE(OFFSET(B1142,1-364,0,364,1),$C$11),$A$11,$A$12))))),""),IF(_xlpm.initState="","",IF(_xlpm.oversold,_xlpm.pctOnly,_xlpm.initState)))</f>
        <v/>
      </c>
      <c r="F1142" s="119" t="n"/>
      <c r="G1142" s="120">
        <f>IF(OR(B1142="",C1142=""),"",IF(OR(特征计算_周度!B1125&gt;$B$15,特征计算_周度!C1125&gt;$B$15,特征计算_周度!G1125&gt;$B$15,特征计算_周度!E1125&gt;$B$15,特征计算_周度!F1125&gt;$B$15),IF(特征计算_周度!B1125&gt;$B$15,"VIX ","")&amp;IF(特征计算_周度!C1125&gt;$B$15,"HY ","")&amp;IF(特征计算_周度!G1125&gt;$B$15,"Sahm ","")&amp;IF(特征计算_周度!E1125&gt;$B$15,"趋势 ","")&amp;IF(特征计算_周度!F1125&gt;$B$15,"斜率",""),"—"))</f>
        <v/>
      </c>
      <c r="H1142" s="120">
        <f>IF(OR(B1142="",C1142=""),"",_xlfn.LET(_xlpm.dev,原始数据_周度!G1125,_xlpm.minDev,MIN(OFFSET(原始数据_周度!G1125,1-$D$17,0,$D$17,1)),_xlpm.bounce,_xlpm.dev-_xlpm.minDev,IF(AND(ISNUMBER(_xlpm.dev),ISNUMBER(_xlpm.minDev),_xlpm.minDev&lt;=$B$17,_xlpm.bounce&gt;=$F$17),"✅ 触发","—")))</f>
        <v/>
      </c>
      <c r="I1142" s="172">
        <f>IFERROR(IF(特征计算_周度!H1142&gt;$I$3,MIN($I$4,MAX(-$I$5,(特征计算_周度!H1142-$I$3)*$I$4)),0),"")</f>
        <v/>
      </c>
    </row>
    <row r="1143">
      <c r="A1143" s="117">
        <f>特征计算_周度!A1126</f>
        <v/>
      </c>
      <c r="B1143" s="171">
        <f>IFERROR($A$3*特征计算_周度!B1143+$B$3*特征计算_周度!C1143+$C$3*特征计算_周度!D1143+$D$3*特征计算_周度!E1143+$E$3*特征计算_周度!F1143+$F$3*特征计算_周度!H1143,"")</f>
        <v/>
      </c>
      <c r="C1143" s="118">
        <f>IFERROR(PERCENTILE(OFFSET(B1143,1-364,0,364,1),$C$7),"")</f>
        <v/>
      </c>
      <c r="D1143" s="118">
        <f>IFERROR(PERCENTILE(OFFSET(B1143,1-364,0,364,1),$C$11),"")</f>
        <v/>
      </c>
      <c r="E1143" s="122">
        <f>_xlfn.LET(_xlpm.initState,IF(OR(B1143="",C1143=""),"",IF(OR(特征计算_周度!B1126&gt;$B$15,特征计算_周度!C1126&gt;$B$15,特征计算_周度!G1126&gt;$B$15,特征计算_周度!E1126&gt;$B$15,特征计算_周度!F1126&gt;$B$15),$A$12,IFERROR(IF(B1143&lt;PERCENTILE(OFFSET(B1143,1-364,0,364,1),$C$7),$A$7,IF(B1143&lt;PERCENTILE(OFFSET(B1143,1-364,0,364,1),$C$8),$A$8,IF(B1143&lt;PERCENTILE(OFFSET(B1143,1-364,0,364,1),$C$9),$A$9,IF(B1143&lt;PERCENTILE(OFFSET(B1143,1-364,0,364,1),$C$10),$A$10,IF(B1143&lt;PERCENTILE(OFFSET(B1143,1-364,0,364,1),$C$11),$A$11,$A$12))))),""))),_xlpm.dev,原始数据_周度!G1126,_xlpm.minDev,MIN(OFFSET(原始数据_周度!G1126,1-$D$17,0,$D$17,1)),_xlpm.bounce,_xlpm.dev-_xlpm.minDev,_xlpm.oversold,AND(ISNUMBER(_xlpm.dev),ISNUMBER(_xlpm.minDev),_xlpm.minDev&lt;=$B$17,_xlpm.bounce&gt;=$F$17,OR(_xlpm.initState=$A$12,_xlpm.initState=$A$11,_xlpm.initState=$A$10)),_xlpm.pctOnly,IFERROR(IF(B1143&lt;PERCENTILE(OFFSET(B1143,1-364,0,364,1),$C$7),$A$7,IF(B1143&lt;PERCENTILE(OFFSET(B1143,1-364,0,364,1),$C$8),$A$8,IF(B1143&lt;PERCENTILE(OFFSET(B1143,1-364,0,364,1),$C$9),$A$9,IF(B1143&lt;PERCENTILE(OFFSET(B1143,1-364,0,364,1),$C$10),$A$10,IF(B1143&lt;PERCENTILE(OFFSET(B1143,1-364,0,364,1),$C$11),$A$11,$A$12))))),""),IF(_xlpm.initState="","",IF(_xlpm.oversold,_xlpm.pctOnly,_xlpm.initState)))</f>
        <v/>
      </c>
      <c r="F1143" s="119" t="n"/>
      <c r="G1143" s="120">
        <f>IF(OR(B1143="",C1143=""),"",IF(OR(特征计算_周度!B1126&gt;$B$15,特征计算_周度!C1126&gt;$B$15,特征计算_周度!G1126&gt;$B$15,特征计算_周度!E1126&gt;$B$15,特征计算_周度!F1126&gt;$B$15),IF(特征计算_周度!B1126&gt;$B$15,"VIX ","")&amp;IF(特征计算_周度!C1126&gt;$B$15,"HY ","")&amp;IF(特征计算_周度!G1126&gt;$B$15,"Sahm ","")&amp;IF(特征计算_周度!E1126&gt;$B$15,"趋势 ","")&amp;IF(特征计算_周度!F1126&gt;$B$15,"斜率",""),"—"))</f>
        <v/>
      </c>
      <c r="H1143" s="120">
        <f>IF(OR(B1143="",C1143=""),"",_xlfn.LET(_xlpm.dev,原始数据_周度!G1126,_xlpm.minDev,MIN(OFFSET(原始数据_周度!G1126,1-$D$17,0,$D$17,1)),_xlpm.bounce,_xlpm.dev-_xlpm.minDev,IF(AND(ISNUMBER(_xlpm.dev),ISNUMBER(_xlpm.minDev),_xlpm.minDev&lt;=$B$17,_xlpm.bounce&gt;=$F$17),"✅ 触发","—")))</f>
        <v/>
      </c>
      <c r="I1143" s="172">
        <f>IFERROR(IF(特征计算_周度!H1143&gt;$I$3,MIN($I$4,MAX(-$I$5,(特征计算_周度!H1143-$I$3)*$I$4)),0),"")</f>
        <v/>
      </c>
    </row>
    <row r="1144">
      <c r="A1144" s="117">
        <f>特征计算_周度!A1127</f>
        <v/>
      </c>
      <c r="B1144" s="171">
        <f>IFERROR($A$3*特征计算_周度!B1144+$B$3*特征计算_周度!C1144+$C$3*特征计算_周度!D1144+$D$3*特征计算_周度!E1144+$E$3*特征计算_周度!F1144+$F$3*特征计算_周度!H1144,"")</f>
        <v/>
      </c>
      <c r="C1144" s="118">
        <f>IFERROR(PERCENTILE(OFFSET(B1144,1-364,0,364,1),$C$7),"")</f>
        <v/>
      </c>
      <c r="D1144" s="118">
        <f>IFERROR(PERCENTILE(OFFSET(B1144,1-364,0,364,1),$C$11),"")</f>
        <v/>
      </c>
      <c r="E1144" s="122">
        <f>_xlfn.LET(_xlpm.initState,IF(OR(B1144="",C1144=""),"",IF(OR(特征计算_周度!B1127&gt;$B$15,特征计算_周度!C1127&gt;$B$15,特征计算_周度!G1127&gt;$B$15,特征计算_周度!E1127&gt;$B$15,特征计算_周度!F1127&gt;$B$15),$A$12,IFERROR(IF(B1144&lt;PERCENTILE(OFFSET(B1144,1-364,0,364,1),$C$7),$A$7,IF(B1144&lt;PERCENTILE(OFFSET(B1144,1-364,0,364,1),$C$8),$A$8,IF(B1144&lt;PERCENTILE(OFFSET(B1144,1-364,0,364,1),$C$9),$A$9,IF(B1144&lt;PERCENTILE(OFFSET(B1144,1-364,0,364,1),$C$10),$A$10,IF(B1144&lt;PERCENTILE(OFFSET(B1144,1-364,0,364,1),$C$11),$A$11,$A$12))))),""))),_xlpm.dev,原始数据_周度!G1127,_xlpm.minDev,MIN(OFFSET(原始数据_周度!G1127,1-$D$17,0,$D$17,1)),_xlpm.bounce,_xlpm.dev-_xlpm.minDev,_xlpm.oversold,AND(ISNUMBER(_xlpm.dev),ISNUMBER(_xlpm.minDev),_xlpm.minDev&lt;=$B$17,_xlpm.bounce&gt;=$F$17,OR(_xlpm.initState=$A$12,_xlpm.initState=$A$11,_xlpm.initState=$A$10)),_xlpm.pctOnly,IFERROR(IF(B1144&lt;PERCENTILE(OFFSET(B1144,1-364,0,364,1),$C$7),$A$7,IF(B1144&lt;PERCENTILE(OFFSET(B1144,1-364,0,364,1),$C$8),$A$8,IF(B1144&lt;PERCENTILE(OFFSET(B1144,1-364,0,364,1),$C$9),$A$9,IF(B1144&lt;PERCENTILE(OFFSET(B1144,1-364,0,364,1),$C$10),$A$10,IF(B1144&lt;PERCENTILE(OFFSET(B1144,1-364,0,364,1),$C$11),$A$11,$A$12))))),""),IF(_xlpm.initState="","",IF(_xlpm.oversold,_xlpm.pctOnly,_xlpm.initState)))</f>
        <v/>
      </c>
      <c r="F1144" s="119" t="n"/>
      <c r="G1144" s="120">
        <f>IF(OR(B1144="",C1144=""),"",IF(OR(特征计算_周度!B1127&gt;$B$15,特征计算_周度!C1127&gt;$B$15,特征计算_周度!G1127&gt;$B$15,特征计算_周度!E1127&gt;$B$15,特征计算_周度!F1127&gt;$B$15),IF(特征计算_周度!B1127&gt;$B$15,"VIX ","")&amp;IF(特征计算_周度!C1127&gt;$B$15,"HY ","")&amp;IF(特征计算_周度!G1127&gt;$B$15,"Sahm ","")&amp;IF(特征计算_周度!E1127&gt;$B$15,"趋势 ","")&amp;IF(特征计算_周度!F1127&gt;$B$15,"斜率",""),"—"))</f>
        <v/>
      </c>
      <c r="H1144" s="120">
        <f>IF(OR(B1144="",C1144=""),"",_xlfn.LET(_xlpm.dev,原始数据_周度!G1127,_xlpm.minDev,MIN(OFFSET(原始数据_周度!G1127,1-$D$17,0,$D$17,1)),_xlpm.bounce,_xlpm.dev-_xlpm.minDev,IF(AND(ISNUMBER(_xlpm.dev),ISNUMBER(_xlpm.minDev),_xlpm.minDev&lt;=$B$17,_xlpm.bounce&gt;=$F$17),"✅ 触发","—")))</f>
        <v/>
      </c>
      <c r="I1144" s="172">
        <f>IFERROR(IF(特征计算_周度!H1144&gt;$I$3,MIN($I$4,MAX(-$I$5,(特征计算_周度!H1144-$I$3)*$I$4)),0),"")</f>
        <v/>
      </c>
    </row>
    <row r="1145">
      <c r="A1145" s="117">
        <f>特征计算_周度!A1128</f>
        <v/>
      </c>
      <c r="B1145" s="171">
        <f>IFERROR($A$3*特征计算_周度!B1145+$B$3*特征计算_周度!C1145+$C$3*特征计算_周度!D1145+$D$3*特征计算_周度!E1145+$E$3*特征计算_周度!F1145+$F$3*特征计算_周度!H1145,"")</f>
        <v/>
      </c>
      <c r="C1145" s="118">
        <f>IFERROR(PERCENTILE(OFFSET(B1145,1-364,0,364,1),$C$7),"")</f>
        <v/>
      </c>
      <c r="D1145" s="118">
        <f>IFERROR(PERCENTILE(OFFSET(B1145,1-364,0,364,1),$C$11),"")</f>
        <v/>
      </c>
      <c r="E1145" s="122">
        <f>_xlfn.LET(_xlpm.initState,IF(OR(B1145="",C1145=""),"",IF(OR(特征计算_周度!B1128&gt;$B$15,特征计算_周度!C1128&gt;$B$15,特征计算_周度!G1128&gt;$B$15,特征计算_周度!E1128&gt;$B$15,特征计算_周度!F1128&gt;$B$15),$A$12,IFERROR(IF(B1145&lt;PERCENTILE(OFFSET(B1145,1-364,0,364,1),$C$7),$A$7,IF(B1145&lt;PERCENTILE(OFFSET(B1145,1-364,0,364,1),$C$8),$A$8,IF(B1145&lt;PERCENTILE(OFFSET(B1145,1-364,0,364,1),$C$9),$A$9,IF(B1145&lt;PERCENTILE(OFFSET(B1145,1-364,0,364,1),$C$10),$A$10,IF(B1145&lt;PERCENTILE(OFFSET(B1145,1-364,0,364,1),$C$11),$A$11,$A$12))))),""))),_xlpm.dev,原始数据_周度!G1128,_xlpm.minDev,MIN(OFFSET(原始数据_周度!G1128,1-$D$17,0,$D$17,1)),_xlpm.bounce,_xlpm.dev-_xlpm.minDev,_xlpm.oversold,AND(ISNUMBER(_xlpm.dev),ISNUMBER(_xlpm.minDev),_xlpm.minDev&lt;=$B$17,_xlpm.bounce&gt;=$F$17,OR(_xlpm.initState=$A$12,_xlpm.initState=$A$11,_xlpm.initState=$A$10)),_xlpm.pctOnly,IFERROR(IF(B1145&lt;PERCENTILE(OFFSET(B1145,1-364,0,364,1),$C$7),$A$7,IF(B1145&lt;PERCENTILE(OFFSET(B1145,1-364,0,364,1),$C$8),$A$8,IF(B1145&lt;PERCENTILE(OFFSET(B1145,1-364,0,364,1),$C$9),$A$9,IF(B1145&lt;PERCENTILE(OFFSET(B1145,1-364,0,364,1),$C$10),$A$10,IF(B1145&lt;PERCENTILE(OFFSET(B1145,1-364,0,364,1),$C$11),$A$11,$A$12))))),""),IF(_xlpm.initState="","",IF(_xlpm.oversold,_xlpm.pctOnly,_xlpm.initState)))</f>
        <v/>
      </c>
      <c r="F1145" s="119" t="n"/>
      <c r="G1145" s="120">
        <f>IF(OR(B1145="",C1145=""),"",IF(OR(特征计算_周度!B1128&gt;$B$15,特征计算_周度!C1128&gt;$B$15,特征计算_周度!G1128&gt;$B$15,特征计算_周度!E1128&gt;$B$15,特征计算_周度!F1128&gt;$B$15),IF(特征计算_周度!B1128&gt;$B$15,"VIX ","")&amp;IF(特征计算_周度!C1128&gt;$B$15,"HY ","")&amp;IF(特征计算_周度!G1128&gt;$B$15,"Sahm ","")&amp;IF(特征计算_周度!E1128&gt;$B$15,"趋势 ","")&amp;IF(特征计算_周度!F1128&gt;$B$15,"斜率",""),"—"))</f>
        <v/>
      </c>
      <c r="H1145" s="120">
        <f>IF(OR(B1145="",C1145=""),"",_xlfn.LET(_xlpm.dev,原始数据_周度!G1128,_xlpm.minDev,MIN(OFFSET(原始数据_周度!G1128,1-$D$17,0,$D$17,1)),_xlpm.bounce,_xlpm.dev-_xlpm.minDev,IF(AND(ISNUMBER(_xlpm.dev),ISNUMBER(_xlpm.minDev),_xlpm.minDev&lt;=$B$17,_xlpm.bounce&gt;=$F$17),"✅ 触发","—")))</f>
        <v/>
      </c>
      <c r="I1145" s="172">
        <f>IFERROR(IF(特征计算_周度!H1145&gt;$I$3,MIN($I$4,MAX(-$I$5,(特征计算_周度!H1145-$I$3)*$I$4)),0),"")</f>
        <v/>
      </c>
    </row>
    <row r="1146">
      <c r="A1146" s="117">
        <f>特征计算_周度!A1129</f>
        <v/>
      </c>
      <c r="B1146" s="171">
        <f>IFERROR($A$3*特征计算_周度!B1146+$B$3*特征计算_周度!C1146+$C$3*特征计算_周度!D1146+$D$3*特征计算_周度!E1146+$E$3*特征计算_周度!F1146+$F$3*特征计算_周度!H1146,"")</f>
        <v/>
      </c>
      <c r="C1146" s="118">
        <f>IFERROR(PERCENTILE(OFFSET(B1146,1-364,0,364,1),$C$7),"")</f>
        <v/>
      </c>
      <c r="D1146" s="118">
        <f>IFERROR(PERCENTILE(OFFSET(B1146,1-364,0,364,1),$C$11),"")</f>
        <v/>
      </c>
      <c r="E1146" s="122">
        <f>_xlfn.LET(_xlpm.initState,IF(OR(B1146="",C1146=""),"",IF(OR(特征计算_周度!B1129&gt;$B$15,特征计算_周度!C1129&gt;$B$15,特征计算_周度!G1129&gt;$B$15,特征计算_周度!E1129&gt;$B$15,特征计算_周度!F1129&gt;$B$15),$A$12,IFERROR(IF(B1146&lt;PERCENTILE(OFFSET(B1146,1-364,0,364,1),$C$7),$A$7,IF(B1146&lt;PERCENTILE(OFFSET(B1146,1-364,0,364,1),$C$8),$A$8,IF(B1146&lt;PERCENTILE(OFFSET(B1146,1-364,0,364,1),$C$9),$A$9,IF(B1146&lt;PERCENTILE(OFFSET(B1146,1-364,0,364,1),$C$10),$A$10,IF(B1146&lt;PERCENTILE(OFFSET(B1146,1-364,0,364,1),$C$11),$A$11,$A$12))))),""))),_xlpm.dev,原始数据_周度!G1129,_xlpm.minDev,MIN(OFFSET(原始数据_周度!G1129,1-$D$17,0,$D$17,1)),_xlpm.bounce,_xlpm.dev-_xlpm.minDev,_xlpm.oversold,AND(ISNUMBER(_xlpm.dev),ISNUMBER(_xlpm.minDev),_xlpm.minDev&lt;=$B$17,_xlpm.bounce&gt;=$F$17,OR(_xlpm.initState=$A$12,_xlpm.initState=$A$11,_xlpm.initState=$A$10)),_xlpm.pctOnly,IFERROR(IF(B1146&lt;PERCENTILE(OFFSET(B1146,1-364,0,364,1),$C$7),$A$7,IF(B1146&lt;PERCENTILE(OFFSET(B1146,1-364,0,364,1),$C$8),$A$8,IF(B1146&lt;PERCENTILE(OFFSET(B1146,1-364,0,364,1),$C$9),$A$9,IF(B1146&lt;PERCENTILE(OFFSET(B1146,1-364,0,364,1),$C$10),$A$10,IF(B1146&lt;PERCENTILE(OFFSET(B1146,1-364,0,364,1),$C$11),$A$11,$A$12))))),""),IF(_xlpm.initState="","",IF(_xlpm.oversold,_xlpm.pctOnly,_xlpm.initState)))</f>
        <v/>
      </c>
      <c r="F1146" s="119" t="n"/>
      <c r="G1146" s="120">
        <f>IF(OR(B1146="",C1146=""),"",IF(OR(特征计算_周度!B1129&gt;$B$15,特征计算_周度!C1129&gt;$B$15,特征计算_周度!G1129&gt;$B$15,特征计算_周度!E1129&gt;$B$15,特征计算_周度!F1129&gt;$B$15),IF(特征计算_周度!B1129&gt;$B$15,"VIX ","")&amp;IF(特征计算_周度!C1129&gt;$B$15,"HY ","")&amp;IF(特征计算_周度!G1129&gt;$B$15,"Sahm ","")&amp;IF(特征计算_周度!E1129&gt;$B$15,"趋势 ","")&amp;IF(特征计算_周度!F1129&gt;$B$15,"斜率",""),"—"))</f>
        <v/>
      </c>
      <c r="H1146" s="120">
        <f>IF(OR(B1146="",C1146=""),"",_xlfn.LET(_xlpm.dev,原始数据_周度!G1129,_xlpm.minDev,MIN(OFFSET(原始数据_周度!G1129,1-$D$17,0,$D$17,1)),_xlpm.bounce,_xlpm.dev-_xlpm.minDev,IF(AND(ISNUMBER(_xlpm.dev),ISNUMBER(_xlpm.minDev),_xlpm.minDev&lt;=$B$17,_xlpm.bounce&gt;=$F$17),"✅ 触发","—")))</f>
        <v/>
      </c>
      <c r="I1146" s="172">
        <f>IFERROR(IF(特征计算_周度!H1146&gt;$I$3,MIN($I$4,MAX(-$I$5,(特征计算_周度!H1146-$I$3)*$I$4)),0),"")</f>
        <v/>
      </c>
    </row>
    <row r="1147">
      <c r="A1147" s="117">
        <f>特征计算_周度!A1130</f>
        <v/>
      </c>
      <c r="B1147" s="171">
        <f>IFERROR($A$3*特征计算_周度!B1147+$B$3*特征计算_周度!C1147+$C$3*特征计算_周度!D1147+$D$3*特征计算_周度!E1147+$E$3*特征计算_周度!F1147+$F$3*特征计算_周度!H1147,"")</f>
        <v/>
      </c>
      <c r="C1147" s="118">
        <f>IFERROR(PERCENTILE(OFFSET(B1147,1-364,0,364,1),$C$7),"")</f>
        <v/>
      </c>
      <c r="D1147" s="118">
        <f>IFERROR(PERCENTILE(OFFSET(B1147,1-364,0,364,1),$C$11),"")</f>
        <v/>
      </c>
      <c r="E1147" s="122">
        <f>_xlfn.LET(_xlpm.initState,IF(OR(B1147="",C1147=""),"",IF(OR(特征计算_周度!B1130&gt;$B$15,特征计算_周度!C1130&gt;$B$15,特征计算_周度!G1130&gt;$B$15,特征计算_周度!E1130&gt;$B$15,特征计算_周度!F1130&gt;$B$15),$A$12,IFERROR(IF(B1147&lt;PERCENTILE(OFFSET(B1147,1-364,0,364,1),$C$7),$A$7,IF(B1147&lt;PERCENTILE(OFFSET(B1147,1-364,0,364,1),$C$8),$A$8,IF(B1147&lt;PERCENTILE(OFFSET(B1147,1-364,0,364,1),$C$9),$A$9,IF(B1147&lt;PERCENTILE(OFFSET(B1147,1-364,0,364,1),$C$10),$A$10,IF(B1147&lt;PERCENTILE(OFFSET(B1147,1-364,0,364,1),$C$11),$A$11,$A$12))))),""))),_xlpm.dev,原始数据_周度!G1130,_xlpm.minDev,MIN(OFFSET(原始数据_周度!G1130,1-$D$17,0,$D$17,1)),_xlpm.bounce,_xlpm.dev-_xlpm.minDev,_xlpm.oversold,AND(ISNUMBER(_xlpm.dev),ISNUMBER(_xlpm.minDev),_xlpm.minDev&lt;=$B$17,_xlpm.bounce&gt;=$F$17,OR(_xlpm.initState=$A$12,_xlpm.initState=$A$11,_xlpm.initState=$A$10)),_xlpm.pctOnly,IFERROR(IF(B1147&lt;PERCENTILE(OFFSET(B1147,1-364,0,364,1),$C$7),$A$7,IF(B1147&lt;PERCENTILE(OFFSET(B1147,1-364,0,364,1),$C$8),$A$8,IF(B1147&lt;PERCENTILE(OFFSET(B1147,1-364,0,364,1),$C$9),$A$9,IF(B1147&lt;PERCENTILE(OFFSET(B1147,1-364,0,364,1),$C$10),$A$10,IF(B1147&lt;PERCENTILE(OFFSET(B1147,1-364,0,364,1),$C$11),$A$11,$A$12))))),""),IF(_xlpm.initState="","",IF(_xlpm.oversold,_xlpm.pctOnly,_xlpm.initState)))</f>
        <v/>
      </c>
      <c r="F1147" s="119" t="n"/>
      <c r="G1147" s="120">
        <f>IF(OR(B1147="",C1147=""),"",IF(OR(特征计算_周度!B1130&gt;$B$15,特征计算_周度!C1130&gt;$B$15,特征计算_周度!G1130&gt;$B$15,特征计算_周度!E1130&gt;$B$15,特征计算_周度!F1130&gt;$B$15),IF(特征计算_周度!B1130&gt;$B$15,"VIX ","")&amp;IF(特征计算_周度!C1130&gt;$B$15,"HY ","")&amp;IF(特征计算_周度!G1130&gt;$B$15,"Sahm ","")&amp;IF(特征计算_周度!E1130&gt;$B$15,"趋势 ","")&amp;IF(特征计算_周度!F1130&gt;$B$15,"斜率",""),"—"))</f>
        <v/>
      </c>
      <c r="H1147" s="120">
        <f>IF(OR(B1147="",C1147=""),"",_xlfn.LET(_xlpm.dev,原始数据_周度!G1130,_xlpm.minDev,MIN(OFFSET(原始数据_周度!G1130,1-$D$17,0,$D$17,1)),_xlpm.bounce,_xlpm.dev-_xlpm.minDev,IF(AND(ISNUMBER(_xlpm.dev),ISNUMBER(_xlpm.minDev),_xlpm.minDev&lt;=$B$17,_xlpm.bounce&gt;=$F$17),"✅ 触发","—")))</f>
        <v/>
      </c>
      <c r="I1147" s="172">
        <f>IFERROR(IF(特征计算_周度!H1147&gt;$I$3,MIN($I$4,MAX(-$I$5,(特征计算_周度!H1147-$I$3)*$I$4)),0),"")</f>
        <v/>
      </c>
    </row>
    <row r="1148">
      <c r="A1148" s="117">
        <f>特征计算_周度!A1131</f>
        <v/>
      </c>
      <c r="B1148" s="171">
        <f>IFERROR($A$3*特征计算_周度!B1148+$B$3*特征计算_周度!C1148+$C$3*特征计算_周度!D1148+$D$3*特征计算_周度!E1148+$E$3*特征计算_周度!F1148+$F$3*特征计算_周度!H1148,"")</f>
        <v/>
      </c>
      <c r="C1148" s="118">
        <f>IFERROR(PERCENTILE(OFFSET(B1148,1-364,0,364,1),$C$7),"")</f>
        <v/>
      </c>
      <c r="D1148" s="118">
        <f>IFERROR(PERCENTILE(OFFSET(B1148,1-364,0,364,1),$C$11),"")</f>
        <v/>
      </c>
      <c r="E1148" s="122">
        <f>_xlfn.LET(_xlpm.initState,IF(OR(B1148="",C1148=""),"",IF(OR(特征计算_周度!B1131&gt;$B$15,特征计算_周度!C1131&gt;$B$15,特征计算_周度!G1131&gt;$B$15,特征计算_周度!E1131&gt;$B$15,特征计算_周度!F1131&gt;$B$15),$A$12,IFERROR(IF(B1148&lt;PERCENTILE(OFFSET(B1148,1-364,0,364,1),$C$7),$A$7,IF(B1148&lt;PERCENTILE(OFFSET(B1148,1-364,0,364,1),$C$8),$A$8,IF(B1148&lt;PERCENTILE(OFFSET(B1148,1-364,0,364,1),$C$9),$A$9,IF(B1148&lt;PERCENTILE(OFFSET(B1148,1-364,0,364,1),$C$10),$A$10,IF(B1148&lt;PERCENTILE(OFFSET(B1148,1-364,0,364,1),$C$11),$A$11,$A$12))))),""))),_xlpm.dev,原始数据_周度!G1131,_xlpm.minDev,MIN(OFFSET(原始数据_周度!G1131,1-$D$17,0,$D$17,1)),_xlpm.bounce,_xlpm.dev-_xlpm.minDev,_xlpm.oversold,AND(ISNUMBER(_xlpm.dev),ISNUMBER(_xlpm.minDev),_xlpm.minDev&lt;=$B$17,_xlpm.bounce&gt;=$F$17,OR(_xlpm.initState=$A$12,_xlpm.initState=$A$11,_xlpm.initState=$A$10)),_xlpm.pctOnly,IFERROR(IF(B1148&lt;PERCENTILE(OFFSET(B1148,1-364,0,364,1),$C$7),$A$7,IF(B1148&lt;PERCENTILE(OFFSET(B1148,1-364,0,364,1),$C$8),$A$8,IF(B1148&lt;PERCENTILE(OFFSET(B1148,1-364,0,364,1),$C$9),$A$9,IF(B1148&lt;PERCENTILE(OFFSET(B1148,1-364,0,364,1),$C$10),$A$10,IF(B1148&lt;PERCENTILE(OFFSET(B1148,1-364,0,364,1),$C$11),$A$11,$A$12))))),""),IF(_xlpm.initState="","",IF(_xlpm.oversold,_xlpm.pctOnly,_xlpm.initState)))</f>
        <v/>
      </c>
      <c r="F1148" s="119" t="n"/>
      <c r="G1148" s="120">
        <f>IF(OR(B1148="",C1148=""),"",IF(OR(特征计算_周度!B1131&gt;$B$15,特征计算_周度!C1131&gt;$B$15,特征计算_周度!G1131&gt;$B$15,特征计算_周度!E1131&gt;$B$15,特征计算_周度!F1131&gt;$B$15),IF(特征计算_周度!B1131&gt;$B$15,"VIX ","")&amp;IF(特征计算_周度!C1131&gt;$B$15,"HY ","")&amp;IF(特征计算_周度!G1131&gt;$B$15,"Sahm ","")&amp;IF(特征计算_周度!E1131&gt;$B$15,"趋势 ","")&amp;IF(特征计算_周度!F1131&gt;$B$15,"斜率",""),"—"))</f>
        <v/>
      </c>
      <c r="H1148" s="120">
        <f>IF(OR(B1148="",C1148=""),"",_xlfn.LET(_xlpm.dev,原始数据_周度!G1131,_xlpm.minDev,MIN(OFFSET(原始数据_周度!G1131,1-$D$17,0,$D$17,1)),_xlpm.bounce,_xlpm.dev-_xlpm.minDev,IF(AND(ISNUMBER(_xlpm.dev),ISNUMBER(_xlpm.minDev),_xlpm.minDev&lt;=$B$17,_xlpm.bounce&gt;=$F$17),"✅ 触发","—")))</f>
        <v/>
      </c>
      <c r="I1148" s="172">
        <f>IFERROR(IF(特征计算_周度!H1148&gt;$I$3,MIN($I$4,MAX(-$I$5,(特征计算_周度!H1148-$I$3)*$I$4)),0),"")</f>
        <v/>
      </c>
    </row>
    <row r="1149">
      <c r="A1149" s="117">
        <f>特征计算_周度!A1132</f>
        <v/>
      </c>
      <c r="B1149" s="171">
        <f>IFERROR($A$3*特征计算_周度!B1149+$B$3*特征计算_周度!C1149+$C$3*特征计算_周度!D1149+$D$3*特征计算_周度!E1149+$E$3*特征计算_周度!F1149+$F$3*特征计算_周度!H1149,"")</f>
        <v/>
      </c>
      <c r="C1149" s="118">
        <f>IFERROR(PERCENTILE(OFFSET(B1149,1-364,0,364,1),$C$7),"")</f>
        <v/>
      </c>
      <c r="D1149" s="118">
        <f>IFERROR(PERCENTILE(OFFSET(B1149,1-364,0,364,1),$C$11),"")</f>
        <v/>
      </c>
      <c r="E1149" s="122">
        <f>_xlfn.LET(_xlpm.initState,IF(OR(B1149="",C1149=""),"",IF(OR(特征计算_周度!B1132&gt;$B$15,特征计算_周度!C1132&gt;$B$15,特征计算_周度!G1132&gt;$B$15,特征计算_周度!E1132&gt;$B$15,特征计算_周度!F1132&gt;$B$15),$A$12,IFERROR(IF(B1149&lt;PERCENTILE(OFFSET(B1149,1-364,0,364,1),$C$7),$A$7,IF(B1149&lt;PERCENTILE(OFFSET(B1149,1-364,0,364,1),$C$8),$A$8,IF(B1149&lt;PERCENTILE(OFFSET(B1149,1-364,0,364,1),$C$9),$A$9,IF(B1149&lt;PERCENTILE(OFFSET(B1149,1-364,0,364,1),$C$10),$A$10,IF(B1149&lt;PERCENTILE(OFFSET(B1149,1-364,0,364,1),$C$11),$A$11,$A$12))))),""))),_xlpm.dev,原始数据_周度!G1132,_xlpm.minDev,MIN(OFFSET(原始数据_周度!G1132,1-$D$17,0,$D$17,1)),_xlpm.bounce,_xlpm.dev-_xlpm.minDev,_xlpm.oversold,AND(ISNUMBER(_xlpm.dev),ISNUMBER(_xlpm.minDev),_xlpm.minDev&lt;=$B$17,_xlpm.bounce&gt;=$F$17,OR(_xlpm.initState=$A$12,_xlpm.initState=$A$11,_xlpm.initState=$A$10)),_xlpm.pctOnly,IFERROR(IF(B1149&lt;PERCENTILE(OFFSET(B1149,1-364,0,364,1),$C$7),$A$7,IF(B1149&lt;PERCENTILE(OFFSET(B1149,1-364,0,364,1),$C$8),$A$8,IF(B1149&lt;PERCENTILE(OFFSET(B1149,1-364,0,364,1),$C$9),$A$9,IF(B1149&lt;PERCENTILE(OFFSET(B1149,1-364,0,364,1),$C$10),$A$10,IF(B1149&lt;PERCENTILE(OFFSET(B1149,1-364,0,364,1),$C$11),$A$11,$A$12))))),""),IF(_xlpm.initState="","",IF(_xlpm.oversold,_xlpm.pctOnly,_xlpm.initState)))</f>
        <v/>
      </c>
      <c r="F1149" s="119" t="n"/>
      <c r="G1149" s="120">
        <f>IF(OR(B1149="",C1149=""),"",IF(OR(特征计算_周度!B1132&gt;$B$15,特征计算_周度!C1132&gt;$B$15,特征计算_周度!G1132&gt;$B$15,特征计算_周度!E1132&gt;$B$15,特征计算_周度!F1132&gt;$B$15),IF(特征计算_周度!B1132&gt;$B$15,"VIX ","")&amp;IF(特征计算_周度!C1132&gt;$B$15,"HY ","")&amp;IF(特征计算_周度!G1132&gt;$B$15,"Sahm ","")&amp;IF(特征计算_周度!E1132&gt;$B$15,"趋势 ","")&amp;IF(特征计算_周度!F1132&gt;$B$15,"斜率",""),"—"))</f>
        <v/>
      </c>
      <c r="H1149" s="120">
        <f>IF(OR(B1149="",C1149=""),"",_xlfn.LET(_xlpm.dev,原始数据_周度!G1132,_xlpm.minDev,MIN(OFFSET(原始数据_周度!G1132,1-$D$17,0,$D$17,1)),_xlpm.bounce,_xlpm.dev-_xlpm.minDev,IF(AND(ISNUMBER(_xlpm.dev),ISNUMBER(_xlpm.minDev),_xlpm.minDev&lt;=$B$17,_xlpm.bounce&gt;=$F$17),"✅ 触发","—")))</f>
        <v/>
      </c>
      <c r="I1149" s="172">
        <f>IFERROR(IF(特征计算_周度!H1149&gt;$I$3,MIN($I$4,MAX(-$I$5,(特征计算_周度!H1149-$I$3)*$I$4)),0),"")</f>
        <v/>
      </c>
    </row>
    <row r="1150">
      <c r="A1150" s="117">
        <f>特征计算_周度!A1133</f>
        <v/>
      </c>
      <c r="B1150" s="171">
        <f>IFERROR($A$3*特征计算_周度!B1150+$B$3*特征计算_周度!C1150+$C$3*特征计算_周度!D1150+$D$3*特征计算_周度!E1150+$E$3*特征计算_周度!F1150+$F$3*特征计算_周度!H1150,"")</f>
        <v/>
      </c>
      <c r="C1150" s="118">
        <f>IFERROR(PERCENTILE(OFFSET(B1150,1-364,0,364,1),$C$7),"")</f>
        <v/>
      </c>
      <c r="D1150" s="118">
        <f>IFERROR(PERCENTILE(OFFSET(B1150,1-364,0,364,1),$C$11),"")</f>
        <v/>
      </c>
      <c r="E1150" s="122">
        <f>_xlfn.LET(_xlpm.initState,IF(OR(B1150="",C1150=""),"",IF(OR(特征计算_周度!B1133&gt;$B$15,特征计算_周度!C1133&gt;$B$15,特征计算_周度!G1133&gt;$B$15,特征计算_周度!E1133&gt;$B$15,特征计算_周度!F1133&gt;$B$15),$A$12,IFERROR(IF(B1150&lt;PERCENTILE(OFFSET(B1150,1-364,0,364,1),$C$7),$A$7,IF(B1150&lt;PERCENTILE(OFFSET(B1150,1-364,0,364,1),$C$8),$A$8,IF(B1150&lt;PERCENTILE(OFFSET(B1150,1-364,0,364,1),$C$9),$A$9,IF(B1150&lt;PERCENTILE(OFFSET(B1150,1-364,0,364,1),$C$10),$A$10,IF(B1150&lt;PERCENTILE(OFFSET(B1150,1-364,0,364,1),$C$11),$A$11,$A$12))))),""))),_xlpm.dev,原始数据_周度!G1133,_xlpm.minDev,MIN(OFFSET(原始数据_周度!G1133,1-$D$17,0,$D$17,1)),_xlpm.bounce,_xlpm.dev-_xlpm.minDev,_xlpm.oversold,AND(ISNUMBER(_xlpm.dev),ISNUMBER(_xlpm.minDev),_xlpm.minDev&lt;=$B$17,_xlpm.bounce&gt;=$F$17,OR(_xlpm.initState=$A$12,_xlpm.initState=$A$11,_xlpm.initState=$A$10)),_xlpm.pctOnly,IFERROR(IF(B1150&lt;PERCENTILE(OFFSET(B1150,1-364,0,364,1),$C$7),$A$7,IF(B1150&lt;PERCENTILE(OFFSET(B1150,1-364,0,364,1),$C$8),$A$8,IF(B1150&lt;PERCENTILE(OFFSET(B1150,1-364,0,364,1),$C$9),$A$9,IF(B1150&lt;PERCENTILE(OFFSET(B1150,1-364,0,364,1),$C$10),$A$10,IF(B1150&lt;PERCENTILE(OFFSET(B1150,1-364,0,364,1),$C$11),$A$11,$A$12))))),""),IF(_xlpm.initState="","",IF(_xlpm.oversold,_xlpm.pctOnly,_xlpm.initState)))</f>
        <v/>
      </c>
      <c r="F1150" s="119" t="n"/>
      <c r="G1150" s="120">
        <f>IF(OR(B1150="",C1150=""),"",IF(OR(特征计算_周度!B1133&gt;$B$15,特征计算_周度!C1133&gt;$B$15,特征计算_周度!G1133&gt;$B$15,特征计算_周度!E1133&gt;$B$15,特征计算_周度!F1133&gt;$B$15),IF(特征计算_周度!B1133&gt;$B$15,"VIX ","")&amp;IF(特征计算_周度!C1133&gt;$B$15,"HY ","")&amp;IF(特征计算_周度!G1133&gt;$B$15,"Sahm ","")&amp;IF(特征计算_周度!E1133&gt;$B$15,"趋势 ","")&amp;IF(特征计算_周度!F1133&gt;$B$15,"斜率",""),"—"))</f>
        <v/>
      </c>
      <c r="H1150" s="120">
        <f>IF(OR(B1150="",C1150=""),"",_xlfn.LET(_xlpm.dev,原始数据_周度!G1133,_xlpm.minDev,MIN(OFFSET(原始数据_周度!G1133,1-$D$17,0,$D$17,1)),_xlpm.bounce,_xlpm.dev-_xlpm.minDev,IF(AND(ISNUMBER(_xlpm.dev),ISNUMBER(_xlpm.minDev),_xlpm.minDev&lt;=$B$17,_xlpm.bounce&gt;=$F$17),"✅ 触发","—")))</f>
        <v/>
      </c>
      <c r="I1150" s="172">
        <f>IFERROR(IF(特征计算_周度!H1150&gt;$I$3,MIN($I$4,MAX(-$I$5,(特征计算_周度!H1150-$I$3)*$I$4)),0),"")</f>
        <v/>
      </c>
    </row>
    <row r="1151">
      <c r="A1151" s="117">
        <f>特征计算_周度!A1134</f>
        <v/>
      </c>
      <c r="B1151" s="171">
        <f>IFERROR($A$3*特征计算_周度!B1151+$B$3*特征计算_周度!C1151+$C$3*特征计算_周度!D1151+$D$3*特征计算_周度!E1151+$E$3*特征计算_周度!F1151+$F$3*特征计算_周度!H1151,"")</f>
        <v/>
      </c>
      <c r="C1151" s="118">
        <f>IFERROR(PERCENTILE(OFFSET(B1151,1-364,0,364,1),$C$7),"")</f>
        <v/>
      </c>
      <c r="D1151" s="118">
        <f>IFERROR(PERCENTILE(OFFSET(B1151,1-364,0,364,1),$C$11),"")</f>
        <v/>
      </c>
      <c r="E1151" s="122">
        <f>_xlfn.LET(_xlpm.initState,IF(OR(B1151="",C1151=""),"",IF(OR(特征计算_周度!B1134&gt;$B$15,特征计算_周度!C1134&gt;$B$15,特征计算_周度!G1134&gt;$B$15,特征计算_周度!E1134&gt;$B$15,特征计算_周度!F1134&gt;$B$15),$A$12,IFERROR(IF(B1151&lt;PERCENTILE(OFFSET(B1151,1-364,0,364,1),$C$7),$A$7,IF(B1151&lt;PERCENTILE(OFFSET(B1151,1-364,0,364,1),$C$8),$A$8,IF(B1151&lt;PERCENTILE(OFFSET(B1151,1-364,0,364,1),$C$9),$A$9,IF(B1151&lt;PERCENTILE(OFFSET(B1151,1-364,0,364,1),$C$10),$A$10,IF(B1151&lt;PERCENTILE(OFFSET(B1151,1-364,0,364,1),$C$11),$A$11,$A$12))))),""))),_xlpm.dev,原始数据_周度!G1134,_xlpm.minDev,MIN(OFFSET(原始数据_周度!G1134,1-$D$17,0,$D$17,1)),_xlpm.bounce,_xlpm.dev-_xlpm.minDev,_xlpm.oversold,AND(ISNUMBER(_xlpm.dev),ISNUMBER(_xlpm.minDev),_xlpm.minDev&lt;=$B$17,_xlpm.bounce&gt;=$F$17,OR(_xlpm.initState=$A$12,_xlpm.initState=$A$11,_xlpm.initState=$A$10)),_xlpm.pctOnly,IFERROR(IF(B1151&lt;PERCENTILE(OFFSET(B1151,1-364,0,364,1),$C$7),$A$7,IF(B1151&lt;PERCENTILE(OFFSET(B1151,1-364,0,364,1),$C$8),$A$8,IF(B1151&lt;PERCENTILE(OFFSET(B1151,1-364,0,364,1),$C$9),$A$9,IF(B1151&lt;PERCENTILE(OFFSET(B1151,1-364,0,364,1),$C$10),$A$10,IF(B1151&lt;PERCENTILE(OFFSET(B1151,1-364,0,364,1),$C$11),$A$11,$A$12))))),""),IF(_xlpm.initState="","",IF(_xlpm.oversold,_xlpm.pctOnly,_xlpm.initState)))</f>
        <v/>
      </c>
      <c r="F1151" s="119" t="n"/>
      <c r="G1151" s="120">
        <f>IF(OR(B1151="",C1151=""),"",IF(OR(特征计算_周度!B1134&gt;$B$15,特征计算_周度!C1134&gt;$B$15,特征计算_周度!G1134&gt;$B$15,特征计算_周度!E1134&gt;$B$15,特征计算_周度!F1134&gt;$B$15),IF(特征计算_周度!B1134&gt;$B$15,"VIX ","")&amp;IF(特征计算_周度!C1134&gt;$B$15,"HY ","")&amp;IF(特征计算_周度!G1134&gt;$B$15,"Sahm ","")&amp;IF(特征计算_周度!E1134&gt;$B$15,"趋势 ","")&amp;IF(特征计算_周度!F1134&gt;$B$15,"斜率",""),"—"))</f>
        <v/>
      </c>
      <c r="H1151" s="120">
        <f>IF(OR(B1151="",C1151=""),"",_xlfn.LET(_xlpm.dev,原始数据_周度!G1134,_xlpm.minDev,MIN(OFFSET(原始数据_周度!G1134,1-$D$17,0,$D$17,1)),_xlpm.bounce,_xlpm.dev-_xlpm.minDev,IF(AND(ISNUMBER(_xlpm.dev),ISNUMBER(_xlpm.minDev),_xlpm.minDev&lt;=$B$17,_xlpm.bounce&gt;=$F$17),"✅ 触发","—")))</f>
        <v/>
      </c>
      <c r="I1151" s="172">
        <f>IFERROR(IF(特征计算_周度!H1151&gt;$I$3,MIN($I$4,MAX(-$I$5,(特征计算_周度!H1151-$I$3)*$I$4)),0),"")</f>
        <v/>
      </c>
    </row>
    <row r="1152">
      <c r="A1152" s="117">
        <f>特征计算_周度!A1135</f>
        <v/>
      </c>
      <c r="B1152" s="171">
        <f>IFERROR($A$3*特征计算_周度!B1152+$B$3*特征计算_周度!C1152+$C$3*特征计算_周度!D1152+$D$3*特征计算_周度!E1152+$E$3*特征计算_周度!F1152+$F$3*特征计算_周度!H1152,"")</f>
        <v/>
      </c>
      <c r="C1152" s="118">
        <f>IFERROR(PERCENTILE(OFFSET(B1152,1-364,0,364,1),$C$7),"")</f>
        <v/>
      </c>
      <c r="D1152" s="118">
        <f>IFERROR(PERCENTILE(OFFSET(B1152,1-364,0,364,1),$C$11),"")</f>
        <v/>
      </c>
      <c r="E1152" s="122">
        <f>_xlfn.LET(_xlpm.initState,IF(OR(B1152="",C1152=""),"",IF(OR(特征计算_周度!B1135&gt;$B$15,特征计算_周度!C1135&gt;$B$15,特征计算_周度!G1135&gt;$B$15,特征计算_周度!E1135&gt;$B$15,特征计算_周度!F1135&gt;$B$15),$A$12,IFERROR(IF(B1152&lt;PERCENTILE(OFFSET(B1152,1-364,0,364,1),$C$7),$A$7,IF(B1152&lt;PERCENTILE(OFFSET(B1152,1-364,0,364,1),$C$8),$A$8,IF(B1152&lt;PERCENTILE(OFFSET(B1152,1-364,0,364,1),$C$9),$A$9,IF(B1152&lt;PERCENTILE(OFFSET(B1152,1-364,0,364,1),$C$10),$A$10,IF(B1152&lt;PERCENTILE(OFFSET(B1152,1-364,0,364,1),$C$11),$A$11,$A$12))))),""))),_xlpm.dev,原始数据_周度!G1135,_xlpm.minDev,MIN(OFFSET(原始数据_周度!G1135,1-$D$17,0,$D$17,1)),_xlpm.bounce,_xlpm.dev-_xlpm.minDev,_xlpm.oversold,AND(ISNUMBER(_xlpm.dev),ISNUMBER(_xlpm.minDev),_xlpm.minDev&lt;=$B$17,_xlpm.bounce&gt;=$F$17,OR(_xlpm.initState=$A$12,_xlpm.initState=$A$11,_xlpm.initState=$A$10)),_xlpm.pctOnly,IFERROR(IF(B1152&lt;PERCENTILE(OFFSET(B1152,1-364,0,364,1),$C$7),$A$7,IF(B1152&lt;PERCENTILE(OFFSET(B1152,1-364,0,364,1),$C$8),$A$8,IF(B1152&lt;PERCENTILE(OFFSET(B1152,1-364,0,364,1),$C$9),$A$9,IF(B1152&lt;PERCENTILE(OFFSET(B1152,1-364,0,364,1),$C$10),$A$10,IF(B1152&lt;PERCENTILE(OFFSET(B1152,1-364,0,364,1),$C$11),$A$11,$A$12))))),""),IF(_xlpm.initState="","",IF(_xlpm.oversold,_xlpm.pctOnly,_xlpm.initState)))</f>
        <v/>
      </c>
      <c r="F1152" s="119" t="n"/>
      <c r="G1152" s="120">
        <f>IF(OR(B1152="",C1152=""),"",IF(OR(特征计算_周度!B1135&gt;$B$15,特征计算_周度!C1135&gt;$B$15,特征计算_周度!G1135&gt;$B$15,特征计算_周度!E1135&gt;$B$15,特征计算_周度!F1135&gt;$B$15),IF(特征计算_周度!B1135&gt;$B$15,"VIX ","")&amp;IF(特征计算_周度!C1135&gt;$B$15,"HY ","")&amp;IF(特征计算_周度!G1135&gt;$B$15,"Sahm ","")&amp;IF(特征计算_周度!E1135&gt;$B$15,"趋势 ","")&amp;IF(特征计算_周度!F1135&gt;$B$15,"斜率",""),"—"))</f>
        <v/>
      </c>
      <c r="H1152" s="120">
        <f>IF(OR(B1152="",C1152=""),"",_xlfn.LET(_xlpm.dev,原始数据_周度!G1135,_xlpm.minDev,MIN(OFFSET(原始数据_周度!G1135,1-$D$17,0,$D$17,1)),_xlpm.bounce,_xlpm.dev-_xlpm.minDev,IF(AND(ISNUMBER(_xlpm.dev),ISNUMBER(_xlpm.minDev),_xlpm.minDev&lt;=$B$17,_xlpm.bounce&gt;=$F$17),"✅ 触发","—")))</f>
        <v/>
      </c>
      <c r="I1152" s="172">
        <f>IFERROR(IF(特征计算_周度!H1152&gt;$I$3,MIN($I$4,MAX(-$I$5,(特征计算_周度!H1152-$I$3)*$I$4)),0),"")</f>
        <v/>
      </c>
    </row>
    <row r="1153">
      <c r="A1153" s="117">
        <f>特征计算_周度!A1136</f>
        <v/>
      </c>
      <c r="B1153" s="171">
        <f>IFERROR($A$3*特征计算_周度!B1153+$B$3*特征计算_周度!C1153+$C$3*特征计算_周度!D1153+$D$3*特征计算_周度!E1153+$E$3*特征计算_周度!F1153+$F$3*特征计算_周度!H1153,"")</f>
        <v/>
      </c>
      <c r="C1153" s="118">
        <f>IFERROR(PERCENTILE(OFFSET(B1153,1-364,0,364,1),$C$7),"")</f>
        <v/>
      </c>
      <c r="D1153" s="118">
        <f>IFERROR(PERCENTILE(OFFSET(B1153,1-364,0,364,1),$C$11),"")</f>
        <v/>
      </c>
      <c r="E1153" s="122">
        <f>_xlfn.LET(_xlpm.initState,IF(OR(B1153="",C1153=""),"",IF(OR(特征计算_周度!B1136&gt;$B$15,特征计算_周度!C1136&gt;$B$15,特征计算_周度!G1136&gt;$B$15,特征计算_周度!E1136&gt;$B$15,特征计算_周度!F1136&gt;$B$15),$A$12,IFERROR(IF(B1153&lt;PERCENTILE(OFFSET(B1153,1-364,0,364,1),$C$7),$A$7,IF(B1153&lt;PERCENTILE(OFFSET(B1153,1-364,0,364,1),$C$8),$A$8,IF(B1153&lt;PERCENTILE(OFFSET(B1153,1-364,0,364,1),$C$9),$A$9,IF(B1153&lt;PERCENTILE(OFFSET(B1153,1-364,0,364,1),$C$10),$A$10,IF(B1153&lt;PERCENTILE(OFFSET(B1153,1-364,0,364,1),$C$11),$A$11,$A$12))))),""))),_xlpm.dev,原始数据_周度!G1136,_xlpm.minDev,MIN(OFFSET(原始数据_周度!G1136,1-$D$17,0,$D$17,1)),_xlpm.bounce,_xlpm.dev-_xlpm.minDev,_xlpm.oversold,AND(ISNUMBER(_xlpm.dev),ISNUMBER(_xlpm.minDev),_xlpm.minDev&lt;=$B$17,_xlpm.bounce&gt;=$F$17,OR(_xlpm.initState=$A$12,_xlpm.initState=$A$11,_xlpm.initState=$A$10)),_xlpm.pctOnly,IFERROR(IF(B1153&lt;PERCENTILE(OFFSET(B1153,1-364,0,364,1),$C$7),$A$7,IF(B1153&lt;PERCENTILE(OFFSET(B1153,1-364,0,364,1),$C$8),$A$8,IF(B1153&lt;PERCENTILE(OFFSET(B1153,1-364,0,364,1),$C$9),$A$9,IF(B1153&lt;PERCENTILE(OFFSET(B1153,1-364,0,364,1),$C$10),$A$10,IF(B1153&lt;PERCENTILE(OFFSET(B1153,1-364,0,364,1),$C$11),$A$11,$A$12))))),""),IF(_xlpm.initState="","",IF(_xlpm.oversold,_xlpm.pctOnly,_xlpm.initState)))</f>
        <v/>
      </c>
      <c r="F1153" s="119" t="n"/>
      <c r="G1153" s="120">
        <f>IF(OR(B1153="",C1153=""),"",IF(OR(特征计算_周度!B1136&gt;$B$15,特征计算_周度!C1136&gt;$B$15,特征计算_周度!G1136&gt;$B$15,特征计算_周度!E1136&gt;$B$15,特征计算_周度!F1136&gt;$B$15),IF(特征计算_周度!B1136&gt;$B$15,"VIX ","")&amp;IF(特征计算_周度!C1136&gt;$B$15,"HY ","")&amp;IF(特征计算_周度!G1136&gt;$B$15,"Sahm ","")&amp;IF(特征计算_周度!E1136&gt;$B$15,"趋势 ","")&amp;IF(特征计算_周度!F1136&gt;$B$15,"斜率",""),"—"))</f>
        <v/>
      </c>
      <c r="H1153" s="120">
        <f>IF(OR(B1153="",C1153=""),"",_xlfn.LET(_xlpm.dev,原始数据_周度!G1136,_xlpm.minDev,MIN(OFFSET(原始数据_周度!G1136,1-$D$17,0,$D$17,1)),_xlpm.bounce,_xlpm.dev-_xlpm.minDev,IF(AND(ISNUMBER(_xlpm.dev),ISNUMBER(_xlpm.minDev),_xlpm.minDev&lt;=$B$17,_xlpm.bounce&gt;=$F$17),"✅ 触发","—")))</f>
        <v/>
      </c>
      <c r="I1153" s="172">
        <f>IFERROR(IF(特征计算_周度!H1153&gt;$I$3,MIN($I$4,MAX(-$I$5,(特征计算_周度!H1153-$I$3)*$I$4)),0),"")</f>
        <v/>
      </c>
    </row>
    <row r="1154">
      <c r="A1154" s="117">
        <f>特征计算_周度!A1137</f>
        <v/>
      </c>
      <c r="B1154" s="171">
        <f>IFERROR($A$3*特征计算_周度!B1154+$B$3*特征计算_周度!C1154+$C$3*特征计算_周度!D1154+$D$3*特征计算_周度!E1154+$E$3*特征计算_周度!F1154+$F$3*特征计算_周度!H1154,"")</f>
        <v/>
      </c>
      <c r="C1154" s="118">
        <f>IFERROR(PERCENTILE(OFFSET(B1154,1-364,0,364,1),$C$7),"")</f>
        <v/>
      </c>
      <c r="D1154" s="118">
        <f>IFERROR(PERCENTILE(OFFSET(B1154,1-364,0,364,1),$C$11),"")</f>
        <v/>
      </c>
      <c r="E1154" s="122">
        <f>_xlfn.LET(_xlpm.initState,IF(OR(B1154="",C1154=""),"",IF(OR(特征计算_周度!B1137&gt;$B$15,特征计算_周度!C1137&gt;$B$15,特征计算_周度!G1137&gt;$B$15,特征计算_周度!E1137&gt;$B$15,特征计算_周度!F1137&gt;$B$15),$A$12,IFERROR(IF(B1154&lt;PERCENTILE(OFFSET(B1154,1-364,0,364,1),$C$7),$A$7,IF(B1154&lt;PERCENTILE(OFFSET(B1154,1-364,0,364,1),$C$8),$A$8,IF(B1154&lt;PERCENTILE(OFFSET(B1154,1-364,0,364,1),$C$9),$A$9,IF(B1154&lt;PERCENTILE(OFFSET(B1154,1-364,0,364,1),$C$10),$A$10,IF(B1154&lt;PERCENTILE(OFFSET(B1154,1-364,0,364,1),$C$11),$A$11,$A$12))))),""))),_xlpm.dev,原始数据_周度!G1137,_xlpm.minDev,MIN(OFFSET(原始数据_周度!G1137,1-$D$17,0,$D$17,1)),_xlpm.bounce,_xlpm.dev-_xlpm.minDev,_xlpm.oversold,AND(ISNUMBER(_xlpm.dev),ISNUMBER(_xlpm.minDev),_xlpm.minDev&lt;=$B$17,_xlpm.bounce&gt;=$F$17,OR(_xlpm.initState=$A$12,_xlpm.initState=$A$11,_xlpm.initState=$A$10)),_xlpm.pctOnly,IFERROR(IF(B1154&lt;PERCENTILE(OFFSET(B1154,1-364,0,364,1),$C$7),$A$7,IF(B1154&lt;PERCENTILE(OFFSET(B1154,1-364,0,364,1),$C$8),$A$8,IF(B1154&lt;PERCENTILE(OFFSET(B1154,1-364,0,364,1),$C$9),$A$9,IF(B1154&lt;PERCENTILE(OFFSET(B1154,1-364,0,364,1),$C$10),$A$10,IF(B1154&lt;PERCENTILE(OFFSET(B1154,1-364,0,364,1),$C$11),$A$11,$A$12))))),""),IF(_xlpm.initState="","",IF(_xlpm.oversold,_xlpm.pctOnly,_xlpm.initState)))</f>
        <v/>
      </c>
      <c r="F1154" s="119" t="n"/>
      <c r="G1154" s="120">
        <f>IF(OR(B1154="",C1154=""),"",IF(OR(特征计算_周度!B1137&gt;$B$15,特征计算_周度!C1137&gt;$B$15,特征计算_周度!G1137&gt;$B$15,特征计算_周度!E1137&gt;$B$15,特征计算_周度!F1137&gt;$B$15),IF(特征计算_周度!B1137&gt;$B$15,"VIX ","")&amp;IF(特征计算_周度!C1137&gt;$B$15,"HY ","")&amp;IF(特征计算_周度!G1137&gt;$B$15,"Sahm ","")&amp;IF(特征计算_周度!E1137&gt;$B$15,"趋势 ","")&amp;IF(特征计算_周度!F1137&gt;$B$15,"斜率",""),"—"))</f>
        <v/>
      </c>
      <c r="H1154" s="120">
        <f>IF(OR(B1154="",C1154=""),"",_xlfn.LET(_xlpm.dev,原始数据_周度!G1137,_xlpm.minDev,MIN(OFFSET(原始数据_周度!G1137,1-$D$17,0,$D$17,1)),_xlpm.bounce,_xlpm.dev-_xlpm.minDev,IF(AND(ISNUMBER(_xlpm.dev),ISNUMBER(_xlpm.minDev),_xlpm.minDev&lt;=$B$17,_xlpm.bounce&gt;=$F$17),"✅ 触发","—")))</f>
        <v/>
      </c>
      <c r="I1154" s="172">
        <f>IFERROR(IF(特征计算_周度!H1154&gt;$I$3,MIN($I$4,MAX(-$I$5,(特征计算_周度!H1154-$I$3)*$I$4)),0),"")</f>
        <v/>
      </c>
    </row>
    <row r="1155">
      <c r="A1155" s="117">
        <f>特征计算_周度!A1138</f>
        <v/>
      </c>
      <c r="B1155" s="171">
        <f>IFERROR($A$3*特征计算_周度!B1155+$B$3*特征计算_周度!C1155+$C$3*特征计算_周度!D1155+$D$3*特征计算_周度!E1155+$E$3*特征计算_周度!F1155+$F$3*特征计算_周度!H1155,"")</f>
        <v/>
      </c>
      <c r="C1155" s="118">
        <f>IFERROR(PERCENTILE(OFFSET(B1155,1-364,0,364,1),$C$7),"")</f>
        <v/>
      </c>
      <c r="D1155" s="118">
        <f>IFERROR(PERCENTILE(OFFSET(B1155,1-364,0,364,1),$C$11),"")</f>
        <v/>
      </c>
      <c r="E1155" s="122">
        <f>_xlfn.LET(_xlpm.initState,IF(OR(B1155="",C1155=""),"",IF(OR(特征计算_周度!B1138&gt;$B$15,特征计算_周度!C1138&gt;$B$15,特征计算_周度!G1138&gt;$B$15,特征计算_周度!E1138&gt;$B$15,特征计算_周度!F1138&gt;$B$15),$A$12,IFERROR(IF(B1155&lt;PERCENTILE(OFFSET(B1155,1-364,0,364,1),$C$7),$A$7,IF(B1155&lt;PERCENTILE(OFFSET(B1155,1-364,0,364,1),$C$8),$A$8,IF(B1155&lt;PERCENTILE(OFFSET(B1155,1-364,0,364,1),$C$9),$A$9,IF(B1155&lt;PERCENTILE(OFFSET(B1155,1-364,0,364,1),$C$10),$A$10,IF(B1155&lt;PERCENTILE(OFFSET(B1155,1-364,0,364,1),$C$11),$A$11,$A$12))))),""))),_xlpm.dev,原始数据_周度!G1138,_xlpm.minDev,MIN(OFFSET(原始数据_周度!G1138,1-$D$17,0,$D$17,1)),_xlpm.bounce,_xlpm.dev-_xlpm.minDev,_xlpm.oversold,AND(ISNUMBER(_xlpm.dev),ISNUMBER(_xlpm.minDev),_xlpm.minDev&lt;=$B$17,_xlpm.bounce&gt;=$F$17,OR(_xlpm.initState=$A$12,_xlpm.initState=$A$11,_xlpm.initState=$A$10)),_xlpm.pctOnly,IFERROR(IF(B1155&lt;PERCENTILE(OFFSET(B1155,1-364,0,364,1),$C$7),$A$7,IF(B1155&lt;PERCENTILE(OFFSET(B1155,1-364,0,364,1),$C$8),$A$8,IF(B1155&lt;PERCENTILE(OFFSET(B1155,1-364,0,364,1),$C$9),$A$9,IF(B1155&lt;PERCENTILE(OFFSET(B1155,1-364,0,364,1),$C$10),$A$10,IF(B1155&lt;PERCENTILE(OFFSET(B1155,1-364,0,364,1),$C$11),$A$11,$A$12))))),""),IF(_xlpm.initState="","",IF(_xlpm.oversold,_xlpm.pctOnly,_xlpm.initState)))</f>
        <v/>
      </c>
      <c r="F1155" s="119" t="n"/>
      <c r="G1155" s="120">
        <f>IF(OR(B1155="",C1155=""),"",IF(OR(特征计算_周度!B1138&gt;$B$15,特征计算_周度!C1138&gt;$B$15,特征计算_周度!G1138&gt;$B$15,特征计算_周度!E1138&gt;$B$15,特征计算_周度!F1138&gt;$B$15),IF(特征计算_周度!B1138&gt;$B$15,"VIX ","")&amp;IF(特征计算_周度!C1138&gt;$B$15,"HY ","")&amp;IF(特征计算_周度!G1138&gt;$B$15,"Sahm ","")&amp;IF(特征计算_周度!E1138&gt;$B$15,"趋势 ","")&amp;IF(特征计算_周度!F1138&gt;$B$15,"斜率",""),"—"))</f>
        <v/>
      </c>
      <c r="H1155" s="120">
        <f>IF(OR(B1155="",C1155=""),"",_xlfn.LET(_xlpm.dev,原始数据_周度!G1138,_xlpm.minDev,MIN(OFFSET(原始数据_周度!G1138,1-$D$17,0,$D$17,1)),_xlpm.bounce,_xlpm.dev-_xlpm.minDev,IF(AND(ISNUMBER(_xlpm.dev),ISNUMBER(_xlpm.minDev),_xlpm.minDev&lt;=$B$17,_xlpm.bounce&gt;=$F$17),"✅ 触发","—")))</f>
        <v/>
      </c>
      <c r="I1155" s="172">
        <f>IFERROR(IF(特征计算_周度!H1155&gt;$I$3,MIN($I$4,MAX(-$I$5,(特征计算_周度!H1155-$I$3)*$I$4)),0),"")</f>
        <v/>
      </c>
    </row>
    <row r="1156">
      <c r="A1156" s="117">
        <f>特征计算_周度!A1139</f>
        <v/>
      </c>
      <c r="B1156" s="171">
        <f>IFERROR($A$3*特征计算_周度!B1156+$B$3*特征计算_周度!C1156+$C$3*特征计算_周度!D1156+$D$3*特征计算_周度!E1156+$E$3*特征计算_周度!F1156+$F$3*特征计算_周度!H1156,"")</f>
        <v/>
      </c>
      <c r="C1156" s="118">
        <f>IFERROR(PERCENTILE(OFFSET(B1156,1-364,0,364,1),$C$7),"")</f>
        <v/>
      </c>
      <c r="D1156" s="118">
        <f>IFERROR(PERCENTILE(OFFSET(B1156,1-364,0,364,1),$C$11),"")</f>
        <v/>
      </c>
      <c r="E1156" s="122">
        <f>_xlfn.LET(_xlpm.initState,IF(OR(B1156="",C1156=""),"",IF(OR(特征计算_周度!B1139&gt;$B$15,特征计算_周度!C1139&gt;$B$15,特征计算_周度!G1139&gt;$B$15,特征计算_周度!E1139&gt;$B$15,特征计算_周度!F1139&gt;$B$15),$A$12,IFERROR(IF(B1156&lt;PERCENTILE(OFFSET(B1156,1-364,0,364,1),$C$7),$A$7,IF(B1156&lt;PERCENTILE(OFFSET(B1156,1-364,0,364,1),$C$8),$A$8,IF(B1156&lt;PERCENTILE(OFFSET(B1156,1-364,0,364,1),$C$9),$A$9,IF(B1156&lt;PERCENTILE(OFFSET(B1156,1-364,0,364,1),$C$10),$A$10,IF(B1156&lt;PERCENTILE(OFFSET(B1156,1-364,0,364,1),$C$11),$A$11,$A$12))))),""))),_xlpm.dev,原始数据_周度!G1139,_xlpm.minDev,MIN(OFFSET(原始数据_周度!G1139,1-$D$17,0,$D$17,1)),_xlpm.bounce,_xlpm.dev-_xlpm.minDev,_xlpm.oversold,AND(ISNUMBER(_xlpm.dev),ISNUMBER(_xlpm.minDev),_xlpm.minDev&lt;=$B$17,_xlpm.bounce&gt;=$F$17,OR(_xlpm.initState=$A$12,_xlpm.initState=$A$11,_xlpm.initState=$A$10)),_xlpm.pctOnly,IFERROR(IF(B1156&lt;PERCENTILE(OFFSET(B1156,1-364,0,364,1),$C$7),$A$7,IF(B1156&lt;PERCENTILE(OFFSET(B1156,1-364,0,364,1),$C$8),$A$8,IF(B1156&lt;PERCENTILE(OFFSET(B1156,1-364,0,364,1),$C$9),$A$9,IF(B1156&lt;PERCENTILE(OFFSET(B1156,1-364,0,364,1),$C$10),$A$10,IF(B1156&lt;PERCENTILE(OFFSET(B1156,1-364,0,364,1),$C$11),$A$11,$A$12))))),""),IF(_xlpm.initState="","",IF(_xlpm.oversold,_xlpm.pctOnly,_xlpm.initState)))</f>
        <v/>
      </c>
      <c r="F1156" s="119" t="n"/>
      <c r="G1156" s="120">
        <f>IF(OR(B1156="",C1156=""),"",IF(OR(特征计算_周度!B1139&gt;$B$15,特征计算_周度!C1139&gt;$B$15,特征计算_周度!G1139&gt;$B$15,特征计算_周度!E1139&gt;$B$15,特征计算_周度!F1139&gt;$B$15),IF(特征计算_周度!B1139&gt;$B$15,"VIX ","")&amp;IF(特征计算_周度!C1139&gt;$B$15,"HY ","")&amp;IF(特征计算_周度!G1139&gt;$B$15,"Sahm ","")&amp;IF(特征计算_周度!E1139&gt;$B$15,"趋势 ","")&amp;IF(特征计算_周度!F1139&gt;$B$15,"斜率",""),"—"))</f>
        <v/>
      </c>
      <c r="H1156" s="120">
        <f>IF(OR(B1156="",C1156=""),"",_xlfn.LET(_xlpm.dev,原始数据_周度!G1139,_xlpm.minDev,MIN(OFFSET(原始数据_周度!G1139,1-$D$17,0,$D$17,1)),_xlpm.bounce,_xlpm.dev-_xlpm.minDev,IF(AND(ISNUMBER(_xlpm.dev),ISNUMBER(_xlpm.minDev),_xlpm.minDev&lt;=$B$17,_xlpm.bounce&gt;=$F$17),"✅ 触发","—")))</f>
        <v/>
      </c>
      <c r="I1156" s="172">
        <f>IFERROR(IF(特征计算_周度!H1156&gt;$I$3,MIN($I$4,MAX(-$I$5,(特征计算_周度!H1156-$I$3)*$I$4)),0),"")</f>
        <v/>
      </c>
    </row>
    <row r="1157">
      <c r="A1157" s="117">
        <f>特征计算_周度!A1140</f>
        <v/>
      </c>
      <c r="B1157" s="171">
        <f>IFERROR($A$3*特征计算_周度!B1157+$B$3*特征计算_周度!C1157+$C$3*特征计算_周度!D1157+$D$3*特征计算_周度!E1157+$E$3*特征计算_周度!F1157+$F$3*特征计算_周度!H1157,"")</f>
        <v/>
      </c>
      <c r="C1157" s="118">
        <f>IFERROR(PERCENTILE(OFFSET(B1157,1-364,0,364,1),$C$7),"")</f>
        <v/>
      </c>
      <c r="D1157" s="118">
        <f>IFERROR(PERCENTILE(OFFSET(B1157,1-364,0,364,1),$C$11),"")</f>
        <v/>
      </c>
      <c r="E1157" s="122">
        <f>_xlfn.LET(_xlpm.initState,IF(OR(B1157="",C1157=""),"",IF(OR(特征计算_周度!B1140&gt;$B$15,特征计算_周度!C1140&gt;$B$15,特征计算_周度!G1140&gt;$B$15,特征计算_周度!E1140&gt;$B$15,特征计算_周度!F1140&gt;$B$15),$A$12,IFERROR(IF(B1157&lt;PERCENTILE(OFFSET(B1157,1-364,0,364,1),$C$7),$A$7,IF(B1157&lt;PERCENTILE(OFFSET(B1157,1-364,0,364,1),$C$8),$A$8,IF(B1157&lt;PERCENTILE(OFFSET(B1157,1-364,0,364,1),$C$9),$A$9,IF(B1157&lt;PERCENTILE(OFFSET(B1157,1-364,0,364,1),$C$10),$A$10,IF(B1157&lt;PERCENTILE(OFFSET(B1157,1-364,0,364,1),$C$11),$A$11,$A$12))))),""))),_xlpm.dev,原始数据_周度!G1140,_xlpm.minDev,MIN(OFFSET(原始数据_周度!G1140,1-$D$17,0,$D$17,1)),_xlpm.bounce,_xlpm.dev-_xlpm.minDev,_xlpm.oversold,AND(ISNUMBER(_xlpm.dev),ISNUMBER(_xlpm.minDev),_xlpm.minDev&lt;=$B$17,_xlpm.bounce&gt;=$F$17,OR(_xlpm.initState=$A$12,_xlpm.initState=$A$11,_xlpm.initState=$A$10)),_xlpm.pctOnly,IFERROR(IF(B1157&lt;PERCENTILE(OFFSET(B1157,1-364,0,364,1),$C$7),$A$7,IF(B1157&lt;PERCENTILE(OFFSET(B1157,1-364,0,364,1),$C$8),$A$8,IF(B1157&lt;PERCENTILE(OFFSET(B1157,1-364,0,364,1),$C$9),$A$9,IF(B1157&lt;PERCENTILE(OFFSET(B1157,1-364,0,364,1),$C$10),$A$10,IF(B1157&lt;PERCENTILE(OFFSET(B1157,1-364,0,364,1),$C$11),$A$11,$A$12))))),""),IF(_xlpm.initState="","",IF(_xlpm.oversold,_xlpm.pctOnly,_xlpm.initState)))</f>
        <v/>
      </c>
      <c r="F1157" s="119" t="n"/>
      <c r="G1157" s="120">
        <f>IF(OR(B1157="",C1157=""),"",IF(OR(特征计算_周度!B1140&gt;$B$15,特征计算_周度!C1140&gt;$B$15,特征计算_周度!G1140&gt;$B$15,特征计算_周度!E1140&gt;$B$15,特征计算_周度!F1140&gt;$B$15),IF(特征计算_周度!B1140&gt;$B$15,"VIX ","")&amp;IF(特征计算_周度!C1140&gt;$B$15,"HY ","")&amp;IF(特征计算_周度!G1140&gt;$B$15,"Sahm ","")&amp;IF(特征计算_周度!E1140&gt;$B$15,"趋势 ","")&amp;IF(特征计算_周度!F1140&gt;$B$15,"斜率",""),"—"))</f>
        <v/>
      </c>
      <c r="H1157" s="120">
        <f>IF(OR(B1157="",C1157=""),"",_xlfn.LET(_xlpm.dev,原始数据_周度!G1140,_xlpm.minDev,MIN(OFFSET(原始数据_周度!G1140,1-$D$17,0,$D$17,1)),_xlpm.bounce,_xlpm.dev-_xlpm.minDev,IF(AND(ISNUMBER(_xlpm.dev),ISNUMBER(_xlpm.minDev),_xlpm.minDev&lt;=$B$17,_xlpm.bounce&gt;=$F$17),"✅ 触发","—")))</f>
        <v/>
      </c>
      <c r="I1157" s="172">
        <f>IFERROR(IF(特征计算_周度!H1157&gt;$I$3,MIN($I$4,MAX(-$I$5,(特征计算_周度!H1157-$I$3)*$I$4)),0),"")</f>
        <v/>
      </c>
    </row>
    <row r="1158">
      <c r="A1158" s="117">
        <f>特征计算_周度!A1141</f>
        <v/>
      </c>
      <c r="B1158" s="171">
        <f>IFERROR($A$3*特征计算_周度!B1158+$B$3*特征计算_周度!C1158+$C$3*特征计算_周度!D1158+$D$3*特征计算_周度!E1158+$E$3*特征计算_周度!F1158+$F$3*特征计算_周度!H1158,"")</f>
        <v/>
      </c>
      <c r="C1158" s="118">
        <f>IFERROR(PERCENTILE(OFFSET(B1158,1-364,0,364,1),$C$7),"")</f>
        <v/>
      </c>
      <c r="D1158" s="118">
        <f>IFERROR(PERCENTILE(OFFSET(B1158,1-364,0,364,1),$C$11),"")</f>
        <v/>
      </c>
      <c r="E1158" s="122">
        <f>_xlfn.LET(_xlpm.initState,IF(OR(B1158="",C1158=""),"",IF(OR(特征计算_周度!B1141&gt;$B$15,特征计算_周度!C1141&gt;$B$15,特征计算_周度!G1141&gt;$B$15,特征计算_周度!E1141&gt;$B$15,特征计算_周度!F1141&gt;$B$15),$A$12,IFERROR(IF(B1158&lt;PERCENTILE(OFFSET(B1158,1-364,0,364,1),$C$7),$A$7,IF(B1158&lt;PERCENTILE(OFFSET(B1158,1-364,0,364,1),$C$8),$A$8,IF(B1158&lt;PERCENTILE(OFFSET(B1158,1-364,0,364,1),$C$9),$A$9,IF(B1158&lt;PERCENTILE(OFFSET(B1158,1-364,0,364,1),$C$10),$A$10,IF(B1158&lt;PERCENTILE(OFFSET(B1158,1-364,0,364,1),$C$11),$A$11,$A$12))))),""))),_xlpm.dev,原始数据_周度!G1141,_xlpm.minDev,MIN(OFFSET(原始数据_周度!G1141,1-$D$17,0,$D$17,1)),_xlpm.bounce,_xlpm.dev-_xlpm.minDev,_xlpm.oversold,AND(ISNUMBER(_xlpm.dev),ISNUMBER(_xlpm.minDev),_xlpm.minDev&lt;=$B$17,_xlpm.bounce&gt;=$F$17,OR(_xlpm.initState=$A$12,_xlpm.initState=$A$11,_xlpm.initState=$A$10)),_xlpm.pctOnly,IFERROR(IF(B1158&lt;PERCENTILE(OFFSET(B1158,1-364,0,364,1),$C$7),$A$7,IF(B1158&lt;PERCENTILE(OFFSET(B1158,1-364,0,364,1),$C$8),$A$8,IF(B1158&lt;PERCENTILE(OFFSET(B1158,1-364,0,364,1),$C$9),$A$9,IF(B1158&lt;PERCENTILE(OFFSET(B1158,1-364,0,364,1),$C$10),$A$10,IF(B1158&lt;PERCENTILE(OFFSET(B1158,1-364,0,364,1),$C$11),$A$11,$A$12))))),""),IF(_xlpm.initState="","",IF(_xlpm.oversold,_xlpm.pctOnly,_xlpm.initState)))</f>
        <v/>
      </c>
      <c r="F1158" s="119" t="n"/>
      <c r="G1158" s="120">
        <f>IF(OR(B1158="",C1158=""),"",IF(OR(特征计算_周度!B1141&gt;$B$15,特征计算_周度!C1141&gt;$B$15,特征计算_周度!G1141&gt;$B$15,特征计算_周度!E1141&gt;$B$15,特征计算_周度!F1141&gt;$B$15),IF(特征计算_周度!B1141&gt;$B$15,"VIX ","")&amp;IF(特征计算_周度!C1141&gt;$B$15,"HY ","")&amp;IF(特征计算_周度!G1141&gt;$B$15,"Sahm ","")&amp;IF(特征计算_周度!E1141&gt;$B$15,"趋势 ","")&amp;IF(特征计算_周度!F1141&gt;$B$15,"斜率",""),"—"))</f>
        <v/>
      </c>
      <c r="H1158" s="120">
        <f>IF(OR(B1158="",C1158=""),"",_xlfn.LET(_xlpm.dev,原始数据_周度!G1141,_xlpm.minDev,MIN(OFFSET(原始数据_周度!G1141,1-$D$17,0,$D$17,1)),_xlpm.bounce,_xlpm.dev-_xlpm.minDev,IF(AND(ISNUMBER(_xlpm.dev),ISNUMBER(_xlpm.minDev),_xlpm.minDev&lt;=$B$17,_xlpm.bounce&gt;=$F$17),"✅ 触发","—")))</f>
        <v/>
      </c>
      <c r="I1158" s="172">
        <f>IFERROR(IF(特征计算_周度!H1158&gt;$I$3,MIN($I$4,MAX(-$I$5,(特征计算_周度!H1158-$I$3)*$I$4)),0),"")</f>
        <v/>
      </c>
    </row>
    <row r="1159">
      <c r="A1159" s="117">
        <f>特征计算_周度!A1142</f>
        <v/>
      </c>
      <c r="B1159" s="171">
        <f>IFERROR($A$3*特征计算_周度!B1159+$B$3*特征计算_周度!C1159+$C$3*特征计算_周度!D1159+$D$3*特征计算_周度!E1159+$E$3*特征计算_周度!F1159+$F$3*特征计算_周度!H1159,"")</f>
        <v/>
      </c>
      <c r="C1159" s="118">
        <f>IFERROR(PERCENTILE(OFFSET(B1159,1-364,0,364,1),$C$7),"")</f>
        <v/>
      </c>
      <c r="D1159" s="118">
        <f>IFERROR(PERCENTILE(OFFSET(B1159,1-364,0,364,1),$C$11),"")</f>
        <v/>
      </c>
      <c r="E1159" s="122">
        <f>_xlfn.LET(_xlpm.initState,IF(OR(B1159="",C1159=""),"",IF(OR(特征计算_周度!B1142&gt;$B$15,特征计算_周度!C1142&gt;$B$15,特征计算_周度!G1142&gt;$B$15,特征计算_周度!E1142&gt;$B$15,特征计算_周度!F1142&gt;$B$15),$A$12,IFERROR(IF(B1159&lt;PERCENTILE(OFFSET(B1159,1-364,0,364,1),$C$7),$A$7,IF(B1159&lt;PERCENTILE(OFFSET(B1159,1-364,0,364,1),$C$8),$A$8,IF(B1159&lt;PERCENTILE(OFFSET(B1159,1-364,0,364,1),$C$9),$A$9,IF(B1159&lt;PERCENTILE(OFFSET(B1159,1-364,0,364,1),$C$10),$A$10,IF(B1159&lt;PERCENTILE(OFFSET(B1159,1-364,0,364,1),$C$11),$A$11,$A$12))))),""))),_xlpm.dev,原始数据_周度!G1142,_xlpm.minDev,MIN(OFFSET(原始数据_周度!G1142,1-$D$17,0,$D$17,1)),_xlpm.bounce,_xlpm.dev-_xlpm.minDev,_xlpm.oversold,AND(ISNUMBER(_xlpm.dev),ISNUMBER(_xlpm.minDev),_xlpm.minDev&lt;=$B$17,_xlpm.bounce&gt;=$F$17,OR(_xlpm.initState=$A$12,_xlpm.initState=$A$11,_xlpm.initState=$A$10)),_xlpm.pctOnly,IFERROR(IF(B1159&lt;PERCENTILE(OFFSET(B1159,1-364,0,364,1),$C$7),$A$7,IF(B1159&lt;PERCENTILE(OFFSET(B1159,1-364,0,364,1),$C$8),$A$8,IF(B1159&lt;PERCENTILE(OFFSET(B1159,1-364,0,364,1),$C$9),$A$9,IF(B1159&lt;PERCENTILE(OFFSET(B1159,1-364,0,364,1),$C$10),$A$10,IF(B1159&lt;PERCENTILE(OFFSET(B1159,1-364,0,364,1),$C$11),$A$11,$A$12))))),""),IF(_xlpm.initState="","",IF(_xlpm.oversold,_xlpm.pctOnly,_xlpm.initState)))</f>
        <v/>
      </c>
      <c r="F1159" s="119" t="n"/>
      <c r="G1159" s="120">
        <f>IF(OR(B1159="",C1159=""),"",IF(OR(特征计算_周度!B1142&gt;$B$15,特征计算_周度!C1142&gt;$B$15,特征计算_周度!G1142&gt;$B$15,特征计算_周度!E1142&gt;$B$15,特征计算_周度!F1142&gt;$B$15),IF(特征计算_周度!B1142&gt;$B$15,"VIX ","")&amp;IF(特征计算_周度!C1142&gt;$B$15,"HY ","")&amp;IF(特征计算_周度!G1142&gt;$B$15,"Sahm ","")&amp;IF(特征计算_周度!E1142&gt;$B$15,"趋势 ","")&amp;IF(特征计算_周度!F1142&gt;$B$15,"斜率",""),"—"))</f>
        <v/>
      </c>
      <c r="H1159" s="120">
        <f>IF(OR(B1159="",C1159=""),"",_xlfn.LET(_xlpm.dev,原始数据_周度!G1142,_xlpm.minDev,MIN(OFFSET(原始数据_周度!G1142,1-$D$17,0,$D$17,1)),_xlpm.bounce,_xlpm.dev-_xlpm.minDev,IF(AND(ISNUMBER(_xlpm.dev),ISNUMBER(_xlpm.minDev),_xlpm.minDev&lt;=$B$17,_xlpm.bounce&gt;=$F$17),"✅ 触发","—")))</f>
        <v/>
      </c>
      <c r="I1159" s="172">
        <f>IFERROR(IF(特征计算_周度!H1159&gt;$I$3,MIN($I$4,MAX(-$I$5,(特征计算_周度!H1159-$I$3)*$I$4)),0),"")</f>
        <v/>
      </c>
    </row>
    <row r="1160">
      <c r="A1160" s="117">
        <f>特征计算_周度!A1143</f>
        <v/>
      </c>
      <c r="B1160" s="171">
        <f>IFERROR($A$3*特征计算_周度!B1160+$B$3*特征计算_周度!C1160+$C$3*特征计算_周度!D1160+$D$3*特征计算_周度!E1160+$E$3*特征计算_周度!F1160+$F$3*特征计算_周度!H1160,"")</f>
        <v/>
      </c>
      <c r="C1160" s="118">
        <f>IFERROR(PERCENTILE(OFFSET(B1160,1-364,0,364,1),$C$7),"")</f>
        <v/>
      </c>
      <c r="D1160" s="118">
        <f>IFERROR(PERCENTILE(OFFSET(B1160,1-364,0,364,1),$C$11),"")</f>
        <v/>
      </c>
      <c r="E1160" s="122">
        <f>_xlfn.LET(_xlpm.initState,IF(OR(B1160="",C1160=""),"",IF(OR(特征计算_周度!B1143&gt;$B$15,特征计算_周度!C1143&gt;$B$15,特征计算_周度!G1143&gt;$B$15,特征计算_周度!E1143&gt;$B$15,特征计算_周度!F1143&gt;$B$15),$A$12,IFERROR(IF(B1160&lt;PERCENTILE(OFFSET(B1160,1-364,0,364,1),$C$7),$A$7,IF(B1160&lt;PERCENTILE(OFFSET(B1160,1-364,0,364,1),$C$8),$A$8,IF(B1160&lt;PERCENTILE(OFFSET(B1160,1-364,0,364,1),$C$9),$A$9,IF(B1160&lt;PERCENTILE(OFFSET(B1160,1-364,0,364,1),$C$10),$A$10,IF(B1160&lt;PERCENTILE(OFFSET(B1160,1-364,0,364,1),$C$11),$A$11,$A$12))))),""))),_xlpm.dev,原始数据_周度!G1143,_xlpm.minDev,MIN(OFFSET(原始数据_周度!G1143,1-$D$17,0,$D$17,1)),_xlpm.bounce,_xlpm.dev-_xlpm.minDev,_xlpm.oversold,AND(ISNUMBER(_xlpm.dev),ISNUMBER(_xlpm.minDev),_xlpm.minDev&lt;=$B$17,_xlpm.bounce&gt;=$F$17,OR(_xlpm.initState=$A$12,_xlpm.initState=$A$11,_xlpm.initState=$A$10)),_xlpm.pctOnly,IFERROR(IF(B1160&lt;PERCENTILE(OFFSET(B1160,1-364,0,364,1),$C$7),$A$7,IF(B1160&lt;PERCENTILE(OFFSET(B1160,1-364,0,364,1),$C$8),$A$8,IF(B1160&lt;PERCENTILE(OFFSET(B1160,1-364,0,364,1),$C$9),$A$9,IF(B1160&lt;PERCENTILE(OFFSET(B1160,1-364,0,364,1),$C$10),$A$10,IF(B1160&lt;PERCENTILE(OFFSET(B1160,1-364,0,364,1),$C$11),$A$11,$A$12))))),""),IF(_xlpm.initState="","",IF(_xlpm.oversold,_xlpm.pctOnly,_xlpm.initState)))</f>
        <v/>
      </c>
      <c r="F1160" s="119" t="n"/>
      <c r="G1160" s="120">
        <f>IF(OR(B1160="",C1160=""),"",IF(OR(特征计算_周度!B1143&gt;$B$15,特征计算_周度!C1143&gt;$B$15,特征计算_周度!G1143&gt;$B$15,特征计算_周度!E1143&gt;$B$15,特征计算_周度!F1143&gt;$B$15),IF(特征计算_周度!B1143&gt;$B$15,"VIX ","")&amp;IF(特征计算_周度!C1143&gt;$B$15,"HY ","")&amp;IF(特征计算_周度!G1143&gt;$B$15,"Sahm ","")&amp;IF(特征计算_周度!E1143&gt;$B$15,"趋势 ","")&amp;IF(特征计算_周度!F1143&gt;$B$15,"斜率",""),"—"))</f>
        <v/>
      </c>
      <c r="H1160" s="120">
        <f>IF(OR(B1160="",C1160=""),"",_xlfn.LET(_xlpm.dev,原始数据_周度!G1143,_xlpm.minDev,MIN(OFFSET(原始数据_周度!G1143,1-$D$17,0,$D$17,1)),_xlpm.bounce,_xlpm.dev-_xlpm.minDev,IF(AND(ISNUMBER(_xlpm.dev),ISNUMBER(_xlpm.minDev),_xlpm.minDev&lt;=$B$17,_xlpm.bounce&gt;=$F$17),"✅ 触发","—")))</f>
        <v/>
      </c>
      <c r="I1160" s="172">
        <f>IFERROR(IF(特征计算_周度!H1160&gt;$I$3,MIN($I$4,MAX(-$I$5,(特征计算_周度!H1160-$I$3)*$I$4)),0),"")</f>
        <v/>
      </c>
    </row>
    <row r="1161">
      <c r="A1161" s="117">
        <f>特征计算_周度!A1144</f>
        <v/>
      </c>
      <c r="B1161" s="171">
        <f>IFERROR($A$3*特征计算_周度!B1161+$B$3*特征计算_周度!C1161+$C$3*特征计算_周度!D1161+$D$3*特征计算_周度!E1161+$E$3*特征计算_周度!F1161+$F$3*特征计算_周度!H1161,"")</f>
        <v/>
      </c>
      <c r="C1161" s="118">
        <f>IFERROR(PERCENTILE(OFFSET(B1161,1-364,0,364,1),$C$7),"")</f>
        <v/>
      </c>
      <c r="D1161" s="118">
        <f>IFERROR(PERCENTILE(OFFSET(B1161,1-364,0,364,1),$C$11),"")</f>
        <v/>
      </c>
      <c r="E1161" s="122">
        <f>_xlfn.LET(_xlpm.initState,IF(OR(B1161="",C1161=""),"",IF(OR(特征计算_周度!B1144&gt;$B$15,特征计算_周度!C1144&gt;$B$15,特征计算_周度!G1144&gt;$B$15,特征计算_周度!E1144&gt;$B$15,特征计算_周度!F1144&gt;$B$15),$A$12,IFERROR(IF(B1161&lt;PERCENTILE(OFFSET(B1161,1-364,0,364,1),$C$7),$A$7,IF(B1161&lt;PERCENTILE(OFFSET(B1161,1-364,0,364,1),$C$8),$A$8,IF(B1161&lt;PERCENTILE(OFFSET(B1161,1-364,0,364,1),$C$9),$A$9,IF(B1161&lt;PERCENTILE(OFFSET(B1161,1-364,0,364,1),$C$10),$A$10,IF(B1161&lt;PERCENTILE(OFFSET(B1161,1-364,0,364,1),$C$11),$A$11,$A$12))))),""))),_xlpm.dev,原始数据_周度!G1144,_xlpm.minDev,MIN(OFFSET(原始数据_周度!G1144,1-$D$17,0,$D$17,1)),_xlpm.bounce,_xlpm.dev-_xlpm.minDev,_xlpm.oversold,AND(ISNUMBER(_xlpm.dev),ISNUMBER(_xlpm.minDev),_xlpm.minDev&lt;=$B$17,_xlpm.bounce&gt;=$F$17,OR(_xlpm.initState=$A$12,_xlpm.initState=$A$11,_xlpm.initState=$A$10)),_xlpm.pctOnly,IFERROR(IF(B1161&lt;PERCENTILE(OFFSET(B1161,1-364,0,364,1),$C$7),$A$7,IF(B1161&lt;PERCENTILE(OFFSET(B1161,1-364,0,364,1),$C$8),$A$8,IF(B1161&lt;PERCENTILE(OFFSET(B1161,1-364,0,364,1),$C$9),$A$9,IF(B1161&lt;PERCENTILE(OFFSET(B1161,1-364,0,364,1),$C$10),$A$10,IF(B1161&lt;PERCENTILE(OFFSET(B1161,1-364,0,364,1),$C$11),$A$11,$A$12))))),""),IF(_xlpm.initState="","",IF(_xlpm.oversold,_xlpm.pctOnly,_xlpm.initState)))</f>
        <v/>
      </c>
      <c r="F1161" s="119" t="n"/>
      <c r="G1161" s="120">
        <f>IF(OR(B1161="",C1161=""),"",IF(OR(特征计算_周度!B1144&gt;$B$15,特征计算_周度!C1144&gt;$B$15,特征计算_周度!G1144&gt;$B$15,特征计算_周度!E1144&gt;$B$15,特征计算_周度!F1144&gt;$B$15),IF(特征计算_周度!B1144&gt;$B$15,"VIX ","")&amp;IF(特征计算_周度!C1144&gt;$B$15,"HY ","")&amp;IF(特征计算_周度!G1144&gt;$B$15,"Sahm ","")&amp;IF(特征计算_周度!E1144&gt;$B$15,"趋势 ","")&amp;IF(特征计算_周度!F1144&gt;$B$15,"斜率",""),"—"))</f>
        <v/>
      </c>
      <c r="H1161" s="120">
        <f>IF(OR(B1161="",C1161=""),"",_xlfn.LET(_xlpm.dev,原始数据_周度!G1144,_xlpm.minDev,MIN(OFFSET(原始数据_周度!G1144,1-$D$17,0,$D$17,1)),_xlpm.bounce,_xlpm.dev-_xlpm.minDev,IF(AND(ISNUMBER(_xlpm.dev),ISNUMBER(_xlpm.minDev),_xlpm.minDev&lt;=$B$17,_xlpm.bounce&gt;=$F$17),"✅ 触发","—")))</f>
        <v/>
      </c>
      <c r="I1161" s="172">
        <f>IFERROR(IF(特征计算_周度!H1161&gt;$I$3,MIN($I$4,MAX(-$I$5,(特征计算_周度!H1161-$I$3)*$I$4)),0),"")</f>
        <v/>
      </c>
    </row>
    <row r="1162">
      <c r="A1162" s="117">
        <f>特征计算_周度!A1145</f>
        <v/>
      </c>
      <c r="B1162" s="171">
        <f>IFERROR($A$3*特征计算_周度!B1162+$B$3*特征计算_周度!C1162+$C$3*特征计算_周度!D1162+$D$3*特征计算_周度!E1162+$E$3*特征计算_周度!F1162+$F$3*特征计算_周度!H1162,"")</f>
        <v/>
      </c>
      <c r="C1162" s="118">
        <f>IFERROR(PERCENTILE(OFFSET(B1162,1-364,0,364,1),$C$7),"")</f>
        <v/>
      </c>
      <c r="D1162" s="118">
        <f>IFERROR(PERCENTILE(OFFSET(B1162,1-364,0,364,1),$C$11),"")</f>
        <v/>
      </c>
      <c r="E1162" s="122">
        <f>_xlfn.LET(_xlpm.initState,IF(OR(B1162="",C1162=""),"",IF(OR(特征计算_周度!B1145&gt;$B$15,特征计算_周度!C1145&gt;$B$15,特征计算_周度!G1145&gt;$B$15,特征计算_周度!E1145&gt;$B$15,特征计算_周度!F1145&gt;$B$15),$A$12,IFERROR(IF(B1162&lt;PERCENTILE(OFFSET(B1162,1-364,0,364,1),$C$7),$A$7,IF(B1162&lt;PERCENTILE(OFFSET(B1162,1-364,0,364,1),$C$8),$A$8,IF(B1162&lt;PERCENTILE(OFFSET(B1162,1-364,0,364,1),$C$9),$A$9,IF(B1162&lt;PERCENTILE(OFFSET(B1162,1-364,0,364,1),$C$10),$A$10,IF(B1162&lt;PERCENTILE(OFFSET(B1162,1-364,0,364,1),$C$11),$A$11,$A$12))))),""))),_xlpm.dev,原始数据_周度!G1145,_xlpm.minDev,MIN(OFFSET(原始数据_周度!G1145,1-$D$17,0,$D$17,1)),_xlpm.bounce,_xlpm.dev-_xlpm.minDev,_xlpm.oversold,AND(ISNUMBER(_xlpm.dev),ISNUMBER(_xlpm.minDev),_xlpm.minDev&lt;=$B$17,_xlpm.bounce&gt;=$F$17,OR(_xlpm.initState=$A$12,_xlpm.initState=$A$11,_xlpm.initState=$A$10)),_xlpm.pctOnly,IFERROR(IF(B1162&lt;PERCENTILE(OFFSET(B1162,1-364,0,364,1),$C$7),$A$7,IF(B1162&lt;PERCENTILE(OFFSET(B1162,1-364,0,364,1),$C$8),$A$8,IF(B1162&lt;PERCENTILE(OFFSET(B1162,1-364,0,364,1),$C$9),$A$9,IF(B1162&lt;PERCENTILE(OFFSET(B1162,1-364,0,364,1),$C$10),$A$10,IF(B1162&lt;PERCENTILE(OFFSET(B1162,1-364,0,364,1),$C$11),$A$11,$A$12))))),""),IF(_xlpm.initState="","",IF(_xlpm.oversold,_xlpm.pctOnly,_xlpm.initState)))</f>
        <v/>
      </c>
      <c r="F1162" s="119" t="n"/>
      <c r="G1162" s="120">
        <f>IF(OR(B1162="",C1162=""),"",IF(OR(特征计算_周度!B1145&gt;$B$15,特征计算_周度!C1145&gt;$B$15,特征计算_周度!G1145&gt;$B$15,特征计算_周度!E1145&gt;$B$15,特征计算_周度!F1145&gt;$B$15),IF(特征计算_周度!B1145&gt;$B$15,"VIX ","")&amp;IF(特征计算_周度!C1145&gt;$B$15,"HY ","")&amp;IF(特征计算_周度!G1145&gt;$B$15,"Sahm ","")&amp;IF(特征计算_周度!E1145&gt;$B$15,"趋势 ","")&amp;IF(特征计算_周度!F1145&gt;$B$15,"斜率",""),"—"))</f>
        <v/>
      </c>
      <c r="H1162" s="120">
        <f>IF(OR(B1162="",C1162=""),"",_xlfn.LET(_xlpm.dev,原始数据_周度!G1145,_xlpm.minDev,MIN(OFFSET(原始数据_周度!G1145,1-$D$17,0,$D$17,1)),_xlpm.bounce,_xlpm.dev-_xlpm.minDev,IF(AND(ISNUMBER(_xlpm.dev),ISNUMBER(_xlpm.minDev),_xlpm.minDev&lt;=$B$17,_xlpm.bounce&gt;=$F$17),"✅ 触发","—")))</f>
        <v/>
      </c>
      <c r="I1162" s="172">
        <f>IFERROR(IF(特征计算_周度!H1162&gt;$I$3,MIN($I$4,MAX(-$I$5,(特征计算_周度!H1162-$I$3)*$I$4)),0),"")</f>
        <v/>
      </c>
    </row>
    <row r="1163">
      <c r="A1163" s="117">
        <f>特征计算_周度!A1146</f>
        <v/>
      </c>
      <c r="B1163" s="171">
        <f>IFERROR($A$3*特征计算_周度!B1163+$B$3*特征计算_周度!C1163+$C$3*特征计算_周度!D1163+$D$3*特征计算_周度!E1163+$E$3*特征计算_周度!F1163+$F$3*特征计算_周度!H1163,"")</f>
        <v/>
      </c>
      <c r="C1163" s="118">
        <f>IFERROR(PERCENTILE(OFFSET(B1163,1-364,0,364,1),$C$7),"")</f>
        <v/>
      </c>
      <c r="D1163" s="118">
        <f>IFERROR(PERCENTILE(OFFSET(B1163,1-364,0,364,1),$C$11),"")</f>
        <v/>
      </c>
      <c r="E1163" s="122">
        <f>_xlfn.LET(_xlpm.initState,IF(OR(B1163="",C1163=""),"",IF(OR(特征计算_周度!B1146&gt;$B$15,特征计算_周度!C1146&gt;$B$15,特征计算_周度!G1146&gt;$B$15,特征计算_周度!E1146&gt;$B$15,特征计算_周度!F1146&gt;$B$15),$A$12,IFERROR(IF(B1163&lt;PERCENTILE(OFFSET(B1163,1-364,0,364,1),$C$7),$A$7,IF(B1163&lt;PERCENTILE(OFFSET(B1163,1-364,0,364,1),$C$8),$A$8,IF(B1163&lt;PERCENTILE(OFFSET(B1163,1-364,0,364,1),$C$9),$A$9,IF(B1163&lt;PERCENTILE(OFFSET(B1163,1-364,0,364,1),$C$10),$A$10,IF(B1163&lt;PERCENTILE(OFFSET(B1163,1-364,0,364,1),$C$11),$A$11,$A$12))))),""))),_xlpm.dev,原始数据_周度!G1146,_xlpm.minDev,MIN(OFFSET(原始数据_周度!G1146,1-$D$17,0,$D$17,1)),_xlpm.bounce,_xlpm.dev-_xlpm.minDev,_xlpm.oversold,AND(ISNUMBER(_xlpm.dev),ISNUMBER(_xlpm.minDev),_xlpm.minDev&lt;=$B$17,_xlpm.bounce&gt;=$F$17,OR(_xlpm.initState=$A$12,_xlpm.initState=$A$11,_xlpm.initState=$A$10)),_xlpm.pctOnly,IFERROR(IF(B1163&lt;PERCENTILE(OFFSET(B1163,1-364,0,364,1),$C$7),$A$7,IF(B1163&lt;PERCENTILE(OFFSET(B1163,1-364,0,364,1),$C$8),$A$8,IF(B1163&lt;PERCENTILE(OFFSET(B1163,1-364,0,364,1),$C$9),$A$9,IF(B1163&lt;PERCENTILE(OFFSET(B1163,1-364,0,364,1),$C$10),$A$10,IF(B1163&lt;PERCENTILE(OFFSET(B1163,1-364,0,364,1),$C$11),$A$11,$A$12))))),""),IF(_xlpm.initState="","",IF(_xlpm.oversold,_xlpm.pctOnly,_xlpm.initState)))</f>
        <v/>
      </c>
      <c r="F1163" s="119" t="n"/>
      <c r="G1163" s="120">
        <f>IF(OR(B1163="",C1163=""),"",IF(OR(特征计算_周度!B1146&gt;$B$15,特征计算_周度!C1146&gt;$B$15,特征计算_周度!G1146&gt;$B$15,特征计算_周度!E1146&gt;$B$15,特征计算_周度!F1146&gt;$B$15),IF(特征计算_周度!B1146&gt;$B$15,"VIX ","")&amp;IF(特征计算_周度!C1146&gt;$B$15,"HY ","")&amp;IF(特征计算_周度!G1146&gt;$B$15,"Sahm ","")&amp;IF(特征计算_周度!E1146&gt;$B$15,"趋势 ","")&amp;IF(特征计算_周度!F1146&gt;$B$15,"斜率",""),"—"))</f>
        <v/>
      </c>
      <c r="H1163" s="120">
        <f>IF(OR(B1163="",C1163=""),"",_xlfn.LET(_xlpm.dev,原始数据_周度!G1146,_xlpm.minDev,MIN(OFFSET(原始数据_周度!G1146,1-$D$17,0,$D$17,1)),_xlpm.bounce,_xlpm.dev-_xlpm.minDev,IF(AND(ISNUMBER(_xlpm.dev),ISNUMBER(_xlpm.minDev),_xlpm.minDev&lt;=$B$17,_xlpm.bounce&gt;=$F$17),"✅ 触发","—")))</f>
        <v/>
      </c>
      <c r="I1163" s="172">
        <f>IFERROR(IF(特征计算_周度!H1163&gt;$I$3,MIN($I$4,MAX(-$I$5,(特征计算_周度!H1163-$I$3)*$I$4)),0),"")</f>
        <v/>
      </c>
    </row>
    <row r="1164">
      <c r="A1164" s="117">
        <f>特征计算_周度!A1147</f>
        <v/>
      </c>
      <c r="B1164" s="171">
        <f>IFERROR($A$3*特征计算_周度!B1164+$B$3*特征计算_周度!C1164+$C$3*特征计算_周度!D1164+$D$3*特征计算_周度!E1164+$E$3*特征计算_周度!F1164+$F$3*特征计算_周度!H1164,"")</f>
        <v/>
      </c>
      <c r="C1164" s="118">
        <f>IFERROR(PERCENTILE(OFFSET(B1164,1-364,0,364,1),$C$7),"")</f>
        <v/>
      </c>
      <c r="D1164" s="118">
        <f>IFERROR(PERCENTILE(OFFSET(B1164,1-364,0,364,1),$C$11),"")</f>
        <v/>
      </c>
      <c r="E1164" s="122">
        <f>_xlfn.LET(_xlpm.initState,IF(OR(B1164="",C1164=""),"",IF(OR(特征计算_周度!B1147&gt;$B$15,特征计算_周度!C1147&gt;$B$15,特征计算_周度!G1147&gt;$B$15,特征计算_周度!E1147&gt;$B$15,特征计算_周度!F1147&gt;$B$15),$A$12,IFERROR(IF(B1164&lt;PERCENTILE(OFFSET(B1164,1-364,0,364,1),$C$7),$A$7,IF(B1164&lt;PERCENTILE(OFFSET(B1164,1-364,0,364,1),$C$8),$A$8,IF(B1164&lt;PERCENTILE(OFFSET(B1164,1-364,0,364,1),$C$9),$A$9,IF(B1164&lt;PERCENTILE(OFFSET(B1164,1-364,0,364,1),$C$10),$A$10,IF(B1164&lt;PERCENTILE(OFFSET(B1164,1-364,0,364,1),$C$11),$A$11,$A$12))))),""))),_xlpm.dev,原始数据_周度!G1147,_xlpm.minDev,MIN(OFFSET(原始数据_周度!G1147,1-$D$17,0,$D$17,1)),_xlpm.bounce,_xlpm.dev-_xlpm.minDev,_xlpm.oversold,AND(ISNUMBER(_xlpm.dev),ISNUMBER(_xlpm.minDev),_xlpm.minDev&lt;=$B$17,_xlpm.bounce&gt;=$F$17,OR(_xlpm.initState=$A$12,_xlpm.initState=$A$11,_xlpm.initState=$A$10)),_xlpm.pctOnly,IFERROR(IF(B1164&lt;PERCENTILE(OFFSET(B1164,1-364,0,364,1),$C$7),$A$7,IF(B1164&lt;PERCENTILE(OFFSET(B1164,1-364,0,364,1),$C$8),$A$8,IF(B1164&lt;PERCENTILE(OFFSET(B1164,1-364,0,364,1),$C$9),$A$9,IF(B1164&lt;PERCENTILE(OFFSET(B1164,1-364,0,364,1),$C$10),$A$10,IF(B1164&lt;PERCENTILE(OFFSET(B1164,1-364,0,364,1),$C$11),$A$11,$A$12))))),""),IF(_xlpm.initState="","",IF(_xlpm.oversold,_xlpm.pctOnly,_xlpm.initState)))</f>
        <v/>
      </c>
      <c r="F1164" s="119" t="n"/>
      <c r="G1164" s="120">
        <f>IF(OR(B1164="",C1164=""),"",IF(OR(特征计算_周度!B1147&gt;$B$15,特征计算_周度!C1147&gt;$B$15,特征计算_周度!G1147&gt;$B$15,特征计算_周度!E1147&gt;$B$15,特征计算_周度!F1147&gt;$B$15),IF(特征计算_周度!B1147&gt;$B$15,"VIX ","")&amp;IF(特征计算_周度!C1147&gt;$B$15,"HY ","")&amp;IF(特征计算_周度!G1147&gt;$B$15,"Sahm ","")&amp;IF(特征计算_周度!E1147&gt;$B$15,"趋势 ","")&amp;IF(特征计算_周度!F1147&gt;$B$15,"斜率",""),"—"))</f>
        <v/>
      </c>
      <c r="H1164" s="120">
        <f>IF(OR(B1164="",C1164=""),"",_xlfn.LET(_xlpm.dev,原始数据_周度!G1147,_xlpm.minDev,MIN(OFFSET(原始数据_周度!G1147,1-$D$17,0,$D$17,1)),_xlpm.bounce,_xlpm.dev-_xlpm.minDev,IF(AND(ISNUMBER(_xlpm.dev),ISNUMBER(_xlpm.minDev),_xlpm.minDev&lt;=$B$17,_xlpm.bounce&gt;=$F$17),"✅ 触发","—")))</f>
        <v/>
      </c>
      <c r="I1164" s="172">
        <f>IFERROR(IF(特征计算_周度!H1164&gt;$I$3,MIN($I$4,MAX(-$I$5,(特征计算_周度!H1164-$I$3)*$I$4)),0),"")</f>
        <v/>
      </c>
    </row>
    <row r="1165">
      <c r="A1165" s="117">
        <f>特征计算_周度!A1148</f>
        <v/>
      </c>
      <c r="B1165" s="171">
        <f>IFERROR($A$3*特征计算_周度!B1165+$B$3*特征计算_周度!C1165+$C$3*特征计算_周度!D1165+$D$3*特征计算_周度!E1165+$E$3*特征计算_周度!F1165+$F$3*特征计算_周度!H1165,"")</f>
        <v/>
      </c>
      <c r="C1165" s="118">
        <f>IFERROR(PERCENTILE(OFFSET(B1165,1-364,0,364,1),$C$7),"")</f>
        <v/>
      </c>
      <c r="D1165" s="118">
        <f>IFERROR(PERCENTILE(OFFSET(B1165,1-364,0,364,1),$C$11),"")</f>
        <v/>
      </c>
      <c r="E1165" s="122">
        <f>_xlfn.LET(_xlpm.initState,IF(OR(B1165="",C1165=""),"",IF(OR(特征计算_周度!B1148&gt;$B$15,特征计算_周度!C1148&gt;$B$15,特征计算_周度!G1148&gt;$B$15,特征计算_周度!E1148&gt;$B$15,特征计算_周度!F1148&gt;$B$15),$A$12,IFERROR(IF(B1165&lt;PERCENTILE(OFFSET(B1165,1-364,0,364,1),$C$7),$A$7,IF(B1165&lt;PERCENTILE(OFFSET(B1165,1-364,0,364,1),$C$8),$A$8,IF(B1165&lt;PERCENTILE(OFFSET(B1165,1-364,0,364,1),$C$9),$A$9,IF(B1165&lt;PERCENTILE(OFFSET(B1165,1-364,0,364,1),$C$10),$A$10,IF(B1165&lt;PERCENTILE(OFFSET(B1165,1-364,0,364,1),$C$11),$A$11,$A$12))))),""))),_xlpm.dev,原始数据_周度!G1148,_xlpm.minDev,MIN(OFFSET(原始数据_周度!G1148,1-$D$17,0,$D$17,1)),_xlpm.bounce,_xlpm.dev-_xlpm.minDev,_xlpm.oversold,AND(ISNUMBER(_xlpm.dev),ISNUMBER(_xlpm.minDev),_xlpm.minDev&lt;=$B$17,_xlpm.bounce&gt;=$F$17,OR(_xlpm.initState=$A$12,_xlpm.initState=$A$11,_xlpm.initState=$A$10)),_xlpm.pctOnly,IFERROR(IF(B1165&lt;PERCENTILE(OFFSET(B1165,1-364,0,364,1),$C$7),$A$7,IF(B1165&lt;PERCENTILE(OFFSET(B1165,1-364,0,364,1),$C$8),$A$8,IF(B1165&lt;PERCENTILE(OFFSET(B1165,1-364,0,364,1),$C$9),$A$9,IF(B1165&lt;PERCENTILE(OFFSET(B1165,1-364,0,364,1),$C$10),$A$10,IF(B1165&lt;PERCENTILE(OFFSET(B1165,1-364,0,364,1),$C$11),$A$11,$A$12))))),""),IF(_xlpm.initState="","",IF(_xlpm.oversold,_xlpm.pctOnly,_xlpm.initState)))</f>
        <v/>
      </c>
      <c r="F1165" s="119" t="n"/>
      <c r="G1165" s="120">
        <f>IF(OR(B1165="",C1165=""),"",IF(OR(特征计算_周度!B1148&gt;$B$15,特征计算_周度!C1148&gt;$B$15,特征计算_周度!G1148&gt;$B$15,特征计算_周度!E1148&gt;$B$15,特征计算_周度!F1148&gt;$B$15),IF(特征计算_周度!B1148&gt;$B$15,"VIX ","")&amp;IF(特征计算_周度!C1148&gt;$B$15,"HY ","")&amp;IF(特征计算_周度!G1148&gt;$B$15,"Sahm ","")&amp;IF(特征计算_周度!E1148&gt;$B$15,"趋势 ","")&amp;IF(特征计算_周度!F1148&gt;$B$15,"斜率",""),"—"))</f>
        <v/>
      </c>
      <c r="H1165" s="120">
        <f>IF(OR(B1165="",C1165=""),"",_xlfn.LET(_xlpm.dev,原始数据_周度!G1148,_xlpm.minDev,MIN(OFFSET(原始数据_周度!G1148,1-$D$17,0,$D$17,1)),_xlpm.bounce,_xlpm.dev-_xlpm.minDev,IF(AND(ISNUMBER(_xlpm.dev),ISNUMBER(_xlpm.minDev),_xlpm.minDev&lt;=$B$17,_xlpm.bounce&gt;=$F$17),"✅ 触发","—")))</f>
        <v/>
      </c>
      <c r="I1165" s="172">
        <f>IFERROR(IF(特征计算_周度!H1165&gt;$I$3,MIN($I$4,MAX(-$I$5,(特征计算_周度!H1165-$I$3)*$I$4)),0),"")</f>
        <v/>
      </c>
    </row>
    <row r="1166">
      <c r="A1166" s="117">
        <f>特征计算_周度!A1149</f>
        <v/>
      </c>
      <c r="B1166" s="171">
        <f>IFERROR($A$3*特征计算_周度!B1166+$B$3*特征计算_周度!C1166+$C$3*特征计算_周度!D1166+$D$3*特征计算_周度!E1166+$E$3*特征计算_周度!F1166+$F$3*特征计算_周度!H1166,"")</f>
        <v/>
      </c>
      <c r="C1166" s="118">
        <f>IFERROR(PERCENTILE(OFFSET(B1166,1-364,0,364,1),$C$7),"")</f>
        <v/>
      </c>
      <c r="D1166" s="118">
        <f>IFERROR(PERCENTILE(OFFSET(B1166,1-364,0,364,1),$C$11),"")</f>
        <v/>
      </c>
      <c r="E1166" s="122">
        <f>_xlfn.LET(_xlpm.initState,IF(OR(B1166="",C1166=""),"",IF(OR(特征计算_周度!B1149&gt;$B$15,特征计算_周度!C1149&gt;$B$15,特征计算_周度!G1149&gt;$B$15,特征计算_周度!E1149&gt;$B$15,特征计算_周度!F1149&gt;$B$15),$A$12,IFERROR(IF(B1166&lt;PERCENTILE(OFFSET(B1166,1-364,0,364,1),$C$7),$A$7,IF(B1166&lt;PERCENTILE(OFFSET(B1166,1-364,0,364,1),$C$8),$A$8,IF(B1166&lt;PERCENTILE(OFFSET(B1166,1-364,0,364,1),$C$9),$A$9,IF(B1166&lt;PERCENTILE(OFFSET(B1166,1-364,0,364,1),$C$10),$A$10,IF(B1166&lt;PERCENTILE(OFFSET(B1166,1-364,0,364,1),$C$11),$A$11,$A$12))))),""))),_xlpm.dev,原始数据_周度!G1149,_xlpm.minDev,MIN(OFFSET(原始数据_周度!G1149,1-$D$17,0,$D$17,1)),_xlpm.bounce,_xlpm.dev-_xlpm.minDev,_xlpm.oversold,AND(ISNUMBER(_xlpm.dev),ISNUMBER(_xlpm.minDev),_xlpm.minDev&lt;=$B$17,_xlpm.bounce&gt;=$F$17,OR(_xlpm.initState=$A$12,_xlpm.initState=$A$11,_xlpm.initState=$A$10)),_xlpm.pctOnly,IFERROR(IF(B1166&lt;PERCENTILE(OFFSET(B1166,1-364,0,364,1),$C$7),$A$7,IF(B1166&lt;PERCENTILE(OFFSET(B1166,1-364,0,364,1),$C$8),$A$8,IF(B1166&lt;PERCENTILE(OFFSET(B1166,1-364,0,364,1),$C$9),$A$9,IF(B1166&lt;PERCENTILE(OFFSET(B1166,1-364,0,364,1),$C$10),$A$10,IF(B1166&lt;PERCENTILE(OFFSET(B1166,1-364,0,364,1),$C$11),$A$11,$A$12))))),""),IF(_xlpm.initState="","",IF(_xlpm.oversold,_xlpm.pctOnly,_xlpm.initState)))</f>
        <v/>
      </c>
      <c r="F1166" s="119" t="n"/>
      <c r="G1166" s="120">
        <f>IF(OR(B1166="",C1166=""),"",IF(OR(特征计算_周度!B1149&gt;$B$15,特征计算_周度!C1149&gt;$B$15,特征计算_周度!G1149&gt;$B$15,特征计算_周度!E1149&gt;$B$15,特征计算_周度!F1149&gt;$B$15),IF(特征计算_周度!B1149&gt;$B$15,"VIX ","")&amp;IF(特征计算_周度!C1149&gt;$B$15,"HY ","")&amp;IF(特征计算_周度!G1149&gt;$B$15,"Sahm ","")&amp;IF(特征计算_周度!E1149&gt;$B$15,"趋势 ","")&amp;IF(特征计算_周度!F1149&gt;$B$15,"斜率",""),"—"))</f>
        <v/>
      </c>
      <c r="H1166" s="120">
        <f>IF(OR(B1166="",C1166=""),"",_xlfn.LET(_xlpm.dev,原始数据_周度!G1149,_xlpm.minDev,MIN(OFFSET(原始数据_周度!G1149,1-$D$17,0,$D$17,1)),_xlpm.bounce,_xlpm.dev-_xlpm.minDev,IF(AND(ISNUMBER(_xlpm.dev),ISNUMBER(_xlpm.minDev),_xlpm.minDev&lt;=$B$17,_xlpm.bounce&gt;=$F$17),"✅ 触发","—")))</f>
        <v/>
      </c>
      <c r="I1166" s="172">
        <f>IFERROR(IF(特征计算_周度!H1166&gt;$I$3,MIN($I$4,MAX(-$I$5,(特征计算_周度!H1166-$I$3)*$I$4)),0),"")</f>
        <v/>
      </c>
    </row>
    <row r="1167">
      <c r="A1167" s="117">
        <f>特征计算_周度!A1150</f>
        <v/>
      </c>
      <c r="B1167" s="171">
        <f>IFERROR($A$3*特征计算_周度!B1167+$B$3*特征计算_周度!C1167+$C$3*特征计算_周度!D1167+$D$3*特征计算_周度!E1167+$E$3*特征计算_周度!F1167+$F$3*特征计算_周度!H1167,"")</f>
        <v/>
      </c>
      <c r="C1167" s="118">
        <f>IFERROR(PERCENTILE(OFFSET(B1167,1-364,0,364,1),$C$7),"")</f>
        <v/>
      </c>
      <c r="D1167" s="118">
        <f>IFERROR(PERCENTILE(OFFSET(B1167,1-364,0,364,1),$C$11),"")</f>
        <v/>
      </c>
      <c r="E1167" s="122">
        <f>_xlfn.LET(_xlpm.initState,IF(OR(B1167="",C1167=""),"",IF(OR(特征计算_周度!B1150&gt;$B$15,特征计算_周度!C1150&gt;$B$15,特征计算_周度!G1150&gt;$B$15,特征计算_周度!E1150&gt;$B$15,特征计算_周度!F1150&gt;$B$15),$A$12,IFERROR(IF(B1167&lt;PERCENTILE(OFFSET(B1167,1-364,0,364,1),$C$7),$A$7,IF(B1167&lt;PERCENTILE(OFFSET(B1167,1-364,0,364,1),$C$8),$A$8,IF(B1167&lt;PERCENTILE(OFFSET(B1167,1-364,0,364,1),$C$9),$A$9,IF(B1167&lt;PERCENTILE(OFFSET(B1167,1-364,0,364,1),$C$10),$A$10,IF(B1167&lt;PERCENTILE(OFFSET(B1167,1-364,0,364,1),$C$11),$A$11,$A$12))))),""))),_xlpm.dev,原始数据_周度!G1150,_xlpm.minDev,MIN(OFFSET(原始数据_周度!G1150,1-$D$17,0,$D$17,1)),_xlpm.bounce,_xlpm.dev-_xlpm.minDev,_xlpm.oversold,AND(ISNUMBER(_xlpm.dev),ISNUMBER(_xlpm.minDev),_xlpm.minDev&lt;=$B$17,_xlpm.bounce&gt;=$F$17,OR(_xlpm.initState=$A$12,_xlpm.initState=$A$11,_xlpm.initState=$A$10)),_xlpm.pctOnly,IFERROR(IF(B1167&lt;PERCENTILE(OFFSET(B1167,1-364,0,364,1),$C$7),$A$7,IF(B1167&lt;PERCENTILE(OFFSET(B1167,1-364,0,364,1),$C$8),$A$8,IF(B1167&lt;PERCENTILE(OFFSET(B1167,1-364,0,364,1),$C$9),$A$9,IF(B1167&lt;PERCENTILE(OFFSET(B1167,1-364,0,364,1),$C$10),$A$10,IF(B1167&lt;PERCENTILE(OFFSET(B1167,1-364,0,364,1),$C$11),$A$11,$A$12))))),""),IF(_xlpm.initState="","",IF(_xlpm.oversold,_xlpm.pctOnly,_xlpm.initState)))</f>
        <v/>
      </c>
      <c r="F1167" s="119" t="n"/>
      <c r="G1167" s="120">
        <f>IF(OR(B1167="",C1167=""),"",IF(OR(特征计算_周度!B1150&gt;$B$15,特征计算_周度!C1150&gt;$B$15,特征计算_周度!G1150&gt;$B$15,特征计算_周度!E1150&gt;$B$15,特征计算_周度!F1150&gt;$B$15),IF(特征计算_周度!B1150&gt;$B$15,"VIX ","")&amp;IF(特征计算_周度!C1150&gt;$B$15,"HY ","")&amp;IF(特征计算_周度!G1150&gt;$B$15,"Sahm ","")&amp;IF(特征计算_周度!E1150&gt;$B$15,"趋势 ","")&amp;IF(特征计算_周度!F1150&gt;$B$15,"斜率",""),"—"))</f>
        <v/>
      </c>
      <c r="H1167" s="120">
        <f>IF(OR(B1167="",C1167=""),"",_xlfn.LET(_xlpm.dev,原始数据_周度!G1150,_xlpm.minDev,MIN(OFFSET(原始数据_周度!G1150,1-$D$17,0,$D$17,1)),_xlpm.bounce,_xlpm.dev-_xlpm.minDev,IF(AND(ISNUMBER(_xlpm.dev),ISNUMBER(_xlpm.minDev),_xlpm.minDev&lt;=$B$17,_xlpm.bounce&gt;=$F$17),"✅ 触发","—")))</f>
        <v/>
      </c>
      <c r="I1167" s="172">
        <f>IFERROR(IF(特征计算_周度!H1167&gt;$I$3,MIN($I$4,MAX(-$I$5,(特征计算_周度!H1167-$I$3)*$I$4)),0),"")</f>
        <v/>
      </c>
    </row>
    <row r="1168">
      <c r="A1168" s="117">
        <f>特征计算_周度!A1151</f>
        <v/>
      </c>
      <c r="B1168" s="171">
        <f>IFERROR($A$3*特征计算_周度!B1168+$B$3*特征计算_周度!C1168+$C$3*特征计算_周度!D1168+$D$3*特征计算_周度!E1168+$E$3*特征计算_周度!F1168+$F$3*特征计算_周度!H1168,"")</f>
        <v/>
      </c>
      <c r="C1168" s="118">
        <f>IFERROR(PERCENTILE(OFFSET(B1168,1-364,0,364,1),$C$7),"")</f>
        <v/>
      </c>
      <c r="D1168" s="118">
        <f>IFERROR(PERCENTILE(OFFSET(B1168,1-364,0,364,1),$C$11),"")</f>
        <v/>
      </c>
      <c r="E1168" s="122">
        <f>_xlfn.LET(_xlpm.initState,IF(OR(B1168="",C1168=""),"",IF(OR(特征计算_周度!B1151&gt;$B$15,特征计算_周度!C1151&gt;$B$15,特征计算_周度!G1151&gt;$B$15,特征计算_周度!E1151&gt;$B$15,特征计算_周度!F1151&gt;$B$15),$A$12,IFERROR(IF(B1168&lt;PERCENTILE(OFFSET(B1168,1-364,0,364,1),$C$7),$A$7,IF(B1168&lt;PERCENTILE(OFFSET(B1168,1-364,0,364,1),$C$8),$A$8,IF(B1168&lt;PERCENTILE(OFFSET(B1168,1-364,0,364,1),$C$9),$A$9,IF(B1168&lt;PERCENTILE(OFFSET(B1168,1-364,0,364,1),$C$10),$A$10,IF(B1168&lt;PERCENTILE(OFFSET(B1168,1-364,0,364,1),$C$11),$A$11,$A$12))))),""))),_xlpm.dev,原始数据_周度!G1151,_xlpm.minDev,MIN(OFFSET(原始数据_周度!G1151,1-$D$17,0,$D$17,1)),_xlpm.bounce,_xlpm.dev-_xlpm.minDev,_xlpm.oversold,AND(ISNUMBER(_xlpm.dev),ISNUMBER(_xlpm.minDev),_xlpm.minDev&lt;=$B$17,_xlpm.bounce&gt;=$F$17,OR(_xlpm.initState=$A$12,_xlpm.initState=$A$11,_xlpm.initState=$A$10)),_xlpm.pctOnly,IFERROR(IF(B1168&lt;PERCENTILE(OFFSET(B1168,1-364,0,364,1),$C$7),$A$7,IF(B1168&lt;PERCENTILE(OFFSET(B1168,1-364,0,364,1),$C$8),$A$8,IF(B1168&lt;PERCENTILE(OFFSET(B1168,1-364,0,364,1),$C$9),$A$9,IF(B1168&lt;PERCENTILE(OFFSET(B1168,1-364,0,364,1),$C$10),$A$10,IF(B1168&lt;PERCENTILE(OFFSET(B1168,1-364,0,364,1),$C$11),$A$11,$A$12))))),""),IF(_xlpm.initState="","",IF(_xlpm.oversold,_xlpm.pctOnly,_xlpm.initState)))</f>
        <v/>
      </c>
      <c r="F1168" s="119" t="n"/>
      <c r="G1168" s="120">
        <f>IF(OR(B1168="",C1168=""),"",IF(OR(特征计算_周度!B1151&gt;$B$15,特征计算_周度!C1151&gt;$B$15,特征计算_周度!G1151&gt;$B$15,特征计算_周度!E1151&gt;$B$15,特征计算_周度!F1151&gt;$B$15),IF(特征计算_周度!B1151&gt;$B$15,"VIX ","")&amp;IF(特征计算_周度!C1151&gt;$B$15,"HY ","")&amp;IF(特征计算_周度!G1151&gt;$B$15,"Sahm ","")&amp;IF(特征计算_周度!E1151&gt;$B$15,"趋势 ","")&amp;IF(特征计算_周度!F1151&gt;$B$15,"斜率",""),"—"))</f>
        <v/>
      </c>
      <c r="H1168" s="120">
        <f>IF(OR(B1168="",C1168=""),"",_xlfn.LET(_xlpm.dev,原始数据_周度!G1151,_xlpm.minDev,MIN(OFFSET(原始数据_周度!G1151,1-$D$17,0,$D$17,1)),_xlpm.bounce,_xlpm.dev-_xlpm.minDev,IF(AND(ISNUMBER(_xlpm.dev),ISNUMBER(_xlpm.minDev),_xlpm.minDev&lt;=$B$17,_xlpm.bounce&gt;=$F$17),"✅ 触发","—")))</f>
        <v/>
      </c>
      <c r="I1168" s="172">
        <f>IFERROR(IF(特征计算_周度!H1168&gt;$I$3,MIN($I$4,MAX(-$I$5,(特征计算_周度!H1168-$I$3)*$I$4)),0),"")</f>
        <v/>
      </c>
    </row>
    <row r="1169">
      <c r="A1169" s="117">
        <f>特征计算_周度!A1152</f>
        <v/>
      </c>
      <c r="B1169" s="171">
        <f>IFERROR($A$3*特征计算_周度!B1169+$B$3*特征计算_周度!C1169+$C$3*特征计算_周度!D1169+$D$3*特征计算_周度!E1169+$E$3*特征计算_周度!F1169+$F$3*特征计算_周度!H1169,"")</f>
        <v/>
      </c>
      <c r="C1169" s="118">
        <f>IFERROR(PERCENTILE(OFFSET(B1169,1-364,0,364,1),$C$7),"")</f>
        <v/>
      </c>
      <c r="D1169" s="118">
        <f>IFERROR(PERCENTILE(OFFSET(B1169,1-364,0,364,1),$C$11),"")</f>
        <v/>
      </c>
      <c r="E1169" s="122">
        <f>_xlfn.LET(_xlpm.initState,IF(OR(B1169="",C1169=""),"",IF(OR(特征计算_周度!B1152&gt;$B$15,特征计算_周度!C1152&gt;$B$15,特征计算_周度!G1152&gt;$B$15,特征计算_周度!E1152&gt;$B$15,特征计算_周度!F1152&gt;$B$15),$A$12,IFERROR(IF(B1169&lt;PERCENTILE(OFFSET(B1169,1-364,0,364,1),$C$7),$A$7,IF(B1169&lt;PERCENTILE(OFFSET(B1169,1-364,0,364,1),$C$8),$A$8,IF(B1169&lt;PERCENTILE(OFFSET(B1169,1-364,0,364,1),$C$9),$A$9,IF(B1169&lt;PERCENTILE(OFFSET(B1169,1-364,0,364,1),$C$10),$A$10,IF(B1169&lt;PERCENTILE(OFFSET(B1169,1-364,0,364,1),$C$11),$A$11,$A$12))))),""))),_xlpm.dev,原始数据_周度!G1152,_xlpm.minDev,MIN(OFFSET(原始数据_周度!G1152,1-$D$17,0,$D$17,1)),_xlpm.bounce,_xlpm.dev-_xlpm.minDev,_xlpm.oversold,AND(ISNUMBER(_xlpm.dev),ISNUMBER(_xlpm.minDev),_xlpm.minDev&lt;=$B$17,_xlpm.bounce&gt;=$F$17,OR(_xlpm.initState=$A$12,_xlpm.initState=$A$11,_xlpm.initState=$A$10)),_xlpm.pctOnly,IFERROR(IF(B1169&lt;PERCENTILE(OFFSET(B1169,1-364,0,364,1),$C$7),$A$7,IF(B1169&lt;PERCENTILE(OFFSET(B1169,1-364,0,364,1),$C$8),$A$8,IF(B1169&lt;PERCENTILE(OFFSET(B1169,1-364,0,364,1),$C$9),$A$9,IF(B1169&lt;PERCENTILE(OFFSET(B1169,1-364,0,364,1),$C$10),$A$10,IF(B1169&lt;PERCENTILE(OFFSET(B1169,1-364,0,364,1),$C$11),$A$11,$A$12))))),""),IF(_xlpm.initState="","",IF(_xlpm.oversold,_xlpm.pctOnly,_xlpm.initState)))</f>
        <v/>
      </c>
      <c r="F1169" s="119" t="n"/>
      <c r="G1169" s="120">
        <f>IF(OR(B1169="",C1169=""),"",IF(OR(特征计算_周度!B1152&gt;$B$15,特征计算_周度!C1152&gt;$B$15,特征计算_周度!G1152&gt;$B$15,特征计算_周度!E1152&gt;$B$15,特征计算_周度!F1152&gt;$B$15),IF(特征计算_周度!B1152&gt;$B$15,"VIX ","")&amp;IF(特征计算_周度!C1152&gt;$B$15,"HY ","")&amp;IF(特征计算_周度!G1152&gt;$B$15,"Sahm ","")&amp;IF(特征计算_周度!E1152&gt;$B$15,"趋势 ","")&amp;IF(特征计算_周度!F1152&gt;$B$15,"斜率",""),"—"))</f>
        <v/>
      </c>
      <c r="H1169" s="120">
        <f>IF(OR(B1169="",C1169=""),"",_xlfn.LET(_xlpm.dev,原始数据_周度!G1152,_xlpm.minDev,MIN(OFFSET(原始数据_周度!G1152,1-$D$17,0,$D$17,1)),_xlpm.bounce,_xlpm.dev-_xlpm.minDev,IF(AND(ISNUMBER(_xlpm.dev),ISNUMBER(_xlpm.minDev),_xlpm.minDev&lt;=$B$17,_xlpm.bounce&gt;=$F$17),"✅ 触发","—")))</f>
        <v/>
      </c>
      <c r="I1169" s="172">
        <f>IFERROR(IF(特征计算_周度!H1169&gt;$I$3,MIN($I$4,MAX(-$I$5,(特征计算_周度!H1169-$I$3)*$I$4)),0),"")</f>
        <v/>
      </c>
    </row>
    <row r="1170">
      <c r="A1170" s="117">
        <f>特征计算_周度!A1153</f>
        <v/>
      </c>
      <c r="B1170" s="171">
        <f>IFERROR($A$3*特征计算_周度!B1170+$B$3*特征计算_周度!C1170+$C$3*特征计算_周度!D1170+$D$3*特征计算_周度!E1170+$E$3*特征计算_周度!F1170+$F$3*特征计算_周度!H1170,"")</f>
        <v/>
      </c>
      <c r="C1170" s="118">
        <f>IFERROR(PERCENTILE(OFFSET(B1170,1-364,0,364,1),$C$7),"")</f>
        <v/>
      </c>
      <c r="D1170" s="118">
        <f>IFERROR(PERCENTILE(OFFSET(B1170,1-364,0,364,1),$C$11),"")</f>
        <v/>
      </c>
      <c r="E1170" s="122">
        <f>_xlfn.LET(_xlpm.initState,IF(OR(B1170="",C1170=""),"",IF(OR(特征计算_周度!B1153&gt;$B$15,特征计算_周度!C1153&gt;$B$15,特征计算_周度!G1153&gt;$B$15,特征计算_周度!E1153&gt;$B$15,特征计算_周度!F1153&gt;$B$15),$A$12,IFERROR(IF(B1170&lt;PERCENTILE(OFFSET(B1170,1-364,0,364,1),$C$7),$A$7,IF(B1170&lt;PERCENTILE(OFFSET(B1170,1-364,0,364,1),$C$8),$A$8,IF(B1170&lt;PERCENTILE(OFFSET(B1170,1-364,0,364,1),$C$9),$A$9,IF(B1170&lt;PERCENTILE(OFFSET(B1170,1-364,0,364,1),$C$10),$A$10,IF(B1170&lt;PERCENTILE(OFFSET(B1170,1-364,0,364,1),$C$11),$A$11,$A$12))))),""))),_xlpm.dev,原始数据_周度!G1153,_xlpm.minDev,MIN(OFFSET(原始数据_周度!G1153,1-$D$17,0,$D$17,1)),_xlpm.bounce,_xlpm.dev-_xlpm.minDev,_xlpm.oversold,AND(ISNUMBER(_xlpm.dev),ISNUMBER(_xlpm.minDev),_xlpm.minDev&lt;=$B$17,_xlpm.bounce&gt;=$F$17,OR(_xlpm.initState=$A$12,_xlpm.initState=$A$11,_xlpm.initState=$A$10)),_xlpm.pctOnly,IFERROR(IF(B1170&lt;PERCENTILE(OFFSET(B1170,1-364,0,364,1),$C$7),$A$7,IF(B1170&lt;PERCENTILE(OFFSET(B1170,1-364,0,364,1),$C$8),$A$8,IF(B1170&lt;PERCENTILE(OFFSET(B1170,1-364,0,364,1),$C$9),$A$9,IF(B1170&lt;PERCENTILE(OFFSET(B1170,1-364,0,364,1),$C$10),$A$10,IF(B1170&lt;PERCENTILE(OFFSET(B1170,1-364,0,364,1),$C$11),$A$11,$A$12))))),""),IF(_xlpm.initState="","",IF(_xlpm.oversold,_xlpm.pctOnly,_xlpm.initState)))</f>
        <v/>
      </c>
      <c r="F1170" s="119" t="n"/>
      <c r="G1170" s="120">
        <f>IF(OR(B1170="",C1170=""),"",IF(OR(特征计算_周度!B1153&gt;$B$15,特征计算_周度!C1153&gt;$B$15,特征计算_周度!G1153&gt;$B$15,特征计算_周度!E1153&gt;$B$15,特征计算_周度!F1153&gt;$B$15),IF(特征计算_周度!B1153&gt;$B$15,"VIX ","")&amp;IF(特征计算_周度!C1153&gt;$B$15,"HY ","")&amp;IF(特征计算_周度!G1153&gt;$B$15,"Sahm ","")&amp;IF(特征计算_周度!E1153&gt;$B$15,"趋势 ","")&amp;IF(特征计算_周度!F1153&gt;$B$15,"斜率",""),"—"))</f>
        <v/>
      </c>
      <c r="H1170" s="120">
        <f>IF(OR(B1170="",C1170=""),"",_xlfn.LET(_xlpm.dev,原始数据_周度!G1153,_xlpm.minDev,MIN(OFFSET(原始数据_周度!G1153,1-$D$17,0,$D$17,1)),_xlpm.bounce,_xlpm.dev-_xlpm.minDev,IF(AND(ISNUMBER(_xlpm.dev),ISNUMBER(_xlpm.minDev),_xlpm.minDev&lt;=$B$17,_xlpm.bounce&gt;=$F$17),"✅ 触发","—")))</f>
        <v/>
      </c>
      <c r="I1170" s="172">
        <f>IFERROR(IF(特征计算_周度!H1170&gt;$I$3,MIN($I$4,MAX(-$I$5,(特征计算_周度!H1170-$I$3)*$I$4)),0),"")</f>
        <v/>
      </c>
    </row>
    <row r="1171">
      <c r="A1171" s="117">
        <f>特征计算_周度!A1154</f>
        <v/>
      </c>
      <c r="B1171" s="171">
        <f>IFERROR($A$3*特征计算_周度!B1171+$B$3*特征计算_周度!C1171+$C$3*特征计算_周度!D1171+$D$3*特征计算_周度!E1171+$E$3*特征计算_周度!F1171+$F$3*特征计算_周度!H1171,"")</f>
        <v/>
      </c>
      <c r="C1171" s="118">
        <f>IFERROR(PERCENTILE(OFFSET(B1171,1-364,0,364,1),$C$7),"")</f>
        <v/>
      </c>
      <c r="D1171" s="118">
        <f>IFERROR(PERCENTILE(OFFSET(B1171,1-364,0,364,1),$C$11),"")</f>
        <v/>
      </c>
      <c r="E1171" s="122">
        <f>_xlfn.LET(_xlpm.initState,IF(OR(B1171="",C1171=""),"",IF(OR(特征计算_周度!B1154&gt;$B$15,特征计算_周度!C1154&gt;$B$15,特征计算_周度!G1154&gt;$B$15,特征计算_周度!E1154&gt;$B$15,特征计算_周度!F1154&gt;$B$15),$A$12,IFERROR(IF(B1171&lt;PERCENTILE(OFFSET(B1171,1-364,0,364,1),$C$7),$A$7,IF(B1171&lt;PERCENTILE(OFFSET(B1171,1-364,0,364,1),$C$8),$A$8,IF(B1171&lt;PERCENTILE(OFFSET(B1171,1-364,0,364,1),$C$9),$A$9,IF(B1171&lt;PERCENTILE(OFFSET(B1171,1-364,0,364,1),$C$10),$A$10,IF(B1171&lt;PERCENTILE(OFFSET(B1171,1-364,0,364,1),$C$11),$A$11,$A$12))))),""))),_xlpm.dev,原始数据_周度!G1154,_xlpm.minDev,MIN(OFFSET(原始数据_周度!G1154,1-$D$17,0,$D$17,1)),_xlpm.bounce,_xlpm.dev-_xlpm.minDev,_xlpm.oversold,AND(ISNUMBER(_xlpm.dev),ISNUMBER(_xlpm.minDev),_xlpm.minDev&lt;=$B$17,_xlpm.bounce&gt;=$F$17,OR(_xlpm.initState=$A$12,_xlpm.initState=$A$11,_xlpm.initState=$A$10)),_xlpm.pctOnly,IFERROR(IF(B1171&lt;PERCENTILE(OFFSET(B1171,1-364,0,364,1),$C$7),$A$7,IF(B1171&lt;PERCENTILE(OFFSET(B1171,1-364,0,364,1),$C$8),$A$8,IF(B1171&lt;PERCENTILE(OFFSET(B1171,1-364,0,364,1),$C$9),$A$9,IF(B1171&lt;PERCENTILE(OFFSET(B1171,1-364,0,364,1),$C$10),$A$10,IF(B1171&lt;PERCENTILE(OFFSET(B1171,1-364,0,364,1),$C$11),$A$11,$A$12))))),""),IF(_xlpm.initState="","",IF(_xlpm.oversold,_xlpm.pctOnly,_xlpm.initState)))</f>
        <v/>
      </c>
      <c r="F1171" s="119" t="n"/>
      <c r="G1171" s="120">
        <f>IF(OR(B1171="",C1171=""),"",IF(OR(特征计算_周度!B1154&gt;$B$15,特征计算_周度!C1154&gt;$B$15,特征计算_周度!G1154&gt;$B$15,特征计算_周度!E1154&gt;$B$15,特征计算_周度!F1154&gt;$B$15),IF(特征计算_周度!B1154&gt;$B$15,"VIX ","")&amp;IF(特征计算_周度!C1154&gt;$B$15,"HY ","")&amp;IF(特征计算_周度!G1154&gt;$B$15,"Sahm ","")&amp;IF(特征计算_周度!E1154&gt;$B$15,"趋势 ","")&amp;IF(特征计算_周度!F1154&gt;$B$15,"斜率",""),"—"))</f>
        <v/>
      </c>
      <c r="H1171" s="120">
        <f>IF(OR(B1171="",C1171=""),"",_xlfn.LET(_xlpm.dev,原始数据_周度!G1154,_xlpm.minDev,MIN(OFFSET(原始数据_周度!G1154,1-$D$17,0,$D$17,1)),_xlpm.bounce,_xlpm.dev-_xlpm.minDev,IF(AND(ISNUMBER(_xlpm.dev),ISNUMBER(_xlpm.minDev),_xlpm.minDev&lt;=$B$17,_xlpm.bounce&gt;=$F$17),"✅ 触发","—")))</f>
        <v/>
      </c>
      <c r="I1171" s="172">
        <f>IFERROR(IF(特征计算_周度!H1171&gt;$I$3,MIN($I$4,MAX(-$I$5,(特征计算_周度!H1171-$I$3)*$I$4)),0),"")</f>
        <v/>
      </c>
    </row>
    <row r="1172">
      <c r="A1172" s="117">
        <f>特征计算_周度!A1155</f>
        <v/>
      </c>
      <c r="B1172" s="171">
        <f>IFERROR($A$3*特征计算_周度!B1172+$B$3*特征计算_周度!C1172+$C$3*特征计算_周度!D1172+$D$3*特征计算_周度!E1172+$E$3*特征计算_周度!F1172+$F$3*特征计算_周度!H1172,"")</f>
        <v/>
      </c>
      <c r="C1172" s="118">
        <f>IFERROR(PERCENTILE(OFFSET(B1172,1-364,0,364,1),$C$7),"")</f>
        <v/>
      </c>
      <c r="D1172" s="118">
        <f>IFERROR(PERCENTILE(OFFSET(B1172,1-364,0,364,1),$C$11),"")</f>
        <v/>
      </c>
      <c r="E1172" s="122">
        <f>_xlfn.LET(_xlpm.initState,IF(OR(B1172="",C1172=""),"",IF(OR(特征计算_周度!B1155&gt;$B$15,特征计算_周度!C1155&gt;$B$15,特征计算_周度!G1155&gt;$B$15,特征计算_周度!E1155&gt;$B$15,特征计算_周度!F1155&gt;$B$15),$A$12,IFERROR(IF(B1172&lt;PERCENTILE(OFFSET(B1172,1-364,0,364,1),$C$7),$A$7,IF(B1172&lt;PERCENTILE(OFFSET(B1172,1-364,0,364,1),$C$8),$A$8,IF(B1172&lt;PERCENTILE(OFFSET(B1172,1-364,0,364,1),$C$9),$A$9,IF(B1172&lt;PERCENTILE(OFFSET(B1172,1-364,0,364,1),$C$10),$A$10,IF(B1172&lt;PERCENTILE(OFFSET(B1172,1-364,0,364,1),$C$11),$A$11,$A$12))))),""))),_xlpm.dev,原始数据_周度!G1155,_xlpm.minDev,MIN(OFFSET(原始数据_周度!G1155,1-$D$17,0,$D$17,1)),_xlpm.bounce,_xlpm.dev-_xlpm.minDev,_xlpm.oversold,AND(ISNUMBER(_xlpm.dev),ISNUMBER(_xlpm.minDev),_xlpm.minDev&lt;=$B$17,_xlpm.bounce&gt;=$F$17,OR(_xlpm.initState=$A$12,_xlpm.initState=$A$11,_xlpm.initState=$A$10)),_xlpm.pctOnly,IFERROR(IF(B1172&lt;PERCENTILE(OFFSET(B1172,1-364,0,364,1),$C$7),$A$7,IF(B1172&lt;PERCENTILE(OFFSET(B1172,1-364,0,364,1),$C$8),$A$8,IF(B1172&lt;PERCENTILE(OFFSET(B1172,1-364,0,364,1),$C$9),$A$9,IF(B1172&lt;PERCENTILE(OFFSET(B1172,1-364,0,364,1),$C$10),$A$10,IF(B1172&lt;PERCENTILE(OFFSET(B1172,1-364,0,364,1),$C$11),$A$11,$A$12))))),""),IF(_xlpm.initState="","",IF(_xlpm.oversold,_xlpm.pctOnly,_xlpm.initState)))</f>
        <v/>
      </c>
      <c r="F1172" s="119" t="n"/>
      <c r="G1172" s="120">
        <f>IF(OR(B1172="",C1172=""),"",IF(OR(特征计算_周度!B1155&gt;$B$15,特征计算_周度!C1155&gt;$B$15,特征计算_周度!G1155&gt;$B$15,特征计算_周度!E1155&gt;$B$15,特征计算_周度!F1155&gt;$B$15),IF(特征计算_周度!B1155&gt;$B$15,"VIX ","")&amp;IF(特征计算_周度!C1155&gt;$B$15,"HY ","")&amp;IF(特征计算_周度!G1155&gt;$B$15,"Sahm ","")&amp;IF(特征计算_周度!E1155&gt;$B$15,"趋势 ","")&amp;IF(特征计算_周度!F1155&gt;$B$15,"斜率",""),"—"))</f>
        <v/>
      </c>
      <c r="H1172" s="120">
        <f>IF(OR(B1172="",C1172=""),"",_xlfn.LET(_xlpm.dev,原始数据_周度!G1155,_xlpm.minDev,MIN(OFFSET(原始数据_周度!G1155,1-$D$17,0,$D$17,1)),_xlpm.bounce,_xlpm.dev-_xlpm.minDev,IF(AND(ISNUMBER(_xlpm.dev),ISNUMBER(_xlpm.minDev),_xlpm.minDev&lt;=$B$17,_xlpm.bounce&gt;=$F$17),"✅ 触发","—")))</f>
        <v/>
      </c>
      <c r="I1172" s="172">
        <f>IFERROR(IF(特征计算_周度!H1172&gt;$I$3,MIN($I$4,MAX(-$I$5,(特征计算_周度!H1172-$I$3)*$I$4)),0),"")</f>
        <v/>
      </c>
    </row>
    <row r="1173">
      <c r="A1173" s="117">
        <f>特征计算_周度!A1156</f>
        <v/>
      </c>
      <c r="B1173" s="171">
        <f>IFERROR($A$3*特征计算_周度!B1173+$B$3*特征计算_周度!C1173+$C$3*特征计算_周度!D1173+$D$3*特征计算_周度!E1173+$E$3*特征计算_周度!F1173+$F$3*特征计算_周度!H1173,"")</f>
        <v/>
      </c>
      <c r="C1173" s="118">
        <f>IFERROR(PERCENTILE(OFFSET(B1173,1-364,0,364,1),$C$7),"")</f>
        <v/>
      </c>
      <c r="D1173" s="118">
        <f>IFERROR(PERCENTILE(OFFSET(B1173,1-364,0,364,1),$C$11),"")</f>
        <v/>
      </c>
      <c r="E1173" s="122">
        <f>_xlfn.LET(_xlpm.initState,IF(OR(B1173="",C1173=""),"",IF(OR(特征计算_周度!B1156&gt;$B$15,特征计算_周度!C1156&gt;$B$15,特征计算_周度!G1156&gt;$B$15,特征计算_周度!E1156&gt;$B$15,特征计算_周度!F1156&gt;$B$15),$A$12,IFERROR(IF(B1173&lt;PERCENTILE(OFFSET(B1173,1-364,0,364,1),$C$7),$A$7,IF(B1173&lt;PERCENTILE(OFFSET(B1173,1-364,0,364,1),$C$8),$A$8,IF(B1173&lt;PERCENTILE(OFFSET(B1173,1-364,0,364,1),$C$9),$A$9,IF(B1173&lt;PERCENTILE(OFFSET(B1173,1-364,0,364,1),$C$10),$A$10,IF(B1173&lt;PERCENTILE(OFFSET(B1173,1-364,0,364,1),$C$11),$A$11,$A$12))))),""))),_xlpm.dev,原始数据_周度!G1156,_xlpm.minDev,MIN(OFFSET(原始数据_周度!G1156,1-$D$17,0,$D$17,1)),_xlpm.bounce,_xlpm.dev-_xlpm.minDev,_xlpm.oversold,AND(ISNUMBER(_xlpm.dev),ISNUMBER(_xlpm.minDev),_xlpm.minDev&lt;=$B$17,_xlpm.bounce&gt;=$F$17,OR(_xlpm.initState=$A$12,_xlpm.initState=$A$11,_xlpm.initState=$A$10)),_xlpm.pctOnly,IFERROR(IF(B1173&lt;PERCENTILE(OFFSET(B1173,1-364,0,364,1),$C$7),$A$7,IF(B1173&lt;PERCENTILE(OFFSET(B1173,1-364,0,364,1),$C$8),$A$8,IF(B1173&lt;PERCENTILE(OFFSET(B1173,1-364,0,364,1),$C$9),$A$9,IF(B1173&lt;PERCENTILE(OFFSET(B1173,1-364,0,364,1),$C$10),$A$10,IF(B1173&lt;PERCENTILE(OFFSET(B1173,1-364,0,364,1),$C$11),$A$11,$A$12))))),""),IF(_xlpm.initState="","",IF(_xlpm.oversold,_xlpm.pctOnly,_xlpm.initState)))</f>
        <v/>
      </c>
      <c r="F1173" s="119" t="n"/>
      <c r="G1173" s="120">
        <f>IF(OR(B1173="",C1173=""),"",IF(OR(特征计算_周度!B1156&gt;$B$15,特征计算_周度!C1156&gt;$B$15,特征计算_周度!G1156&gt;$B$15,特征计算_周度!E1156&gt;$B$15,特征计算_周度!F1156&gt;$B$15),IF(特征计算_周度!B1156&gt;$B$15,"VIX ","")&amp;IF(特征计算_周度!C1156&gt;$B$15,"HY ","")&amp;IF(特征计算_周度!G1156&gt;$B$15,"Sahm ","")&amp;IF(特征计算_周度!E1156&gt;$B$15,"趋势 ","")&amp;IF(特征计算_周度!F1156&gt;$B$15,"斜率",""),"—"))</f>
        <v/>
      </c>
      <c r="H1173" s="120">
        <f>IF(OR(B1173="",C1173=""),"",_xlfn.LET(_xlpm.dev,原始数据_周度!G1156,_xlpm.minDev,MIN(OFFSET(原始数据_周度!G1156,1-$D$17,0,$D$17,1)),_xlpm.bounce,_xlpm.dev-_xlpm.minDev,IF(AND(ISNUMBER(_xlpm.dev),ISNUMBER(_xlpm.minDev),_xlpm.minDev&lt;=$B$17,_xlpm.bounce&gt;=$F$17),"✅ 触发","—")))</f>
        <v/>
      </c>
      <c r="I1173" s="172">
        <f>IFERROR(IF(特征计算_周度!H1173&gt;$I$3,MIN($I$4,MAX(-$I$5,(特征计算_周度!H1173-$I$3)*$I$4)),0),"")</f>
        <v/>
      </c>
    </row>
    <row r="1174">
      <c r="A1174" s="117">
        <f>特征计算_周度!A1157</f>
        <v/>
      </c>
      <c r="B1174" s="171">
        <f>IFERROR($A$3*特征计算_周度!B1174+$B$3*特征计算_周度!C1174+$C$3*特征计算_周度!D1174+$D$3*特征计算_周度!E1174+$E$3*特征计算_周度!F1174+$F$3*特征计算_周度!H1174,"")</f>
        <v/>
      </c>
      <c r="C1174" s="118">
        <f>IFERROR(PERCENTILE(OFFSET(B1174,1-364,0,364,1),$C$7),"")</f>
        <v/>
      </c>
      <c r="D1174" s="118">
        <f>IFERROR(PERCENTILE(OFFSET(B1174,1-364,0,364,1),$C$11),"")</f>
        <v/>
      </c>
      <c r="E1174" s="122">
        <f>_xlfn.LET(_xlpm.initState,IF(OR(B1174="",C1174=""),"",IF(OR(特征计算_周度!B1157&gt;$B$15,特征计算_周度!C1157&gt;$B$15,特征计算_周度!G1157&gt;$B$15,特征计算_周度!E1157&gt;$B$15,特征计算_周度!F1157&gt;$B$15),$A$12,IFERROR(IF(B1174&lt;PERCENTILE(OFFSET(B1174,1-364,0,364,1),$C$7),$A$7,IF(B1174&lt;PERCENTILE(OFFSET(B1174,1-364,0,364,1),$C$8),$A$8,IF(B1174&lt;PERCENTILE(OFFSET(B1174,1-364,0,364,1),$C$9),$A$9,IF(B1174&lt;PERCENTILE(OFFSET(B1174,1-364,0,364,1),$C$10),$A$10,IF(B1174&lt;PERCENTILE(OFFSET(B1174,1-364,0,364,1),$C$11),$A$11,$A$12))))),""))),_xlpm.dev,原始数据_周度!G1157,_xlpm.minDev,MIN(OFFSET(原始数据_周度!G1157,1-$D$17,0,$D$17,1)),_xlpm.bounce,_xlpm.dev-_xlpm.minDev,_xlpm.oversold,AND(ISNUMBER(_xlpm.dev),ISNUMBER(_xlpm.minDev),_xlpm.minDev&lt;=$B$17,_xlpm.bounce&gt;=$F$17,OR(_xlpm.initState=$A$12,_xlpm.initState=$A$11,_xlpm.initState=$A$10)),_xlpm.pctOnly,IFERROR(IF(B1174&lt;PERCENTILE(OFFSET(B1174,1-364,0,364,1),$C$7),$A$7,IF(B1174&lt;PERCENTILE(OFFSET(B1174,1-364,0,364,1),$C$8),$A$8,IF(B1174&lt;PERCENTILE(OFFSET(B1174,1-364,0,364,1),$C$9),$A$9,IF(B1174&lt;PERCENTILE(OFFSET(B1174,1-364,0,364,1),$C$10),$A$10,IF(B1174&lt;PERCENTILE(OFFSET(B1174,1-364,0,364,1),$C$11),$A$11,$A$12))))),""),IF(_xlpm.initState="","",IF(_xlpm.oversold,_xlpm.pctOnly,_xlpm.initState)))</f>
        <v/>
      </c>
      <c r="F1174" s="119" t="n"/>
      <c r="G1174" s="120">
        <f>IF(OR(B1174="",C1174=""),"",IF(OR(特征计算_周度!B1157&gt;$B$15,特征计算_周度!C1157&gt;$B$15,特征计算_周度!G1157&gt;$B$15,特征计算_周度!E1157&gt;$B$15,特征计算_周度!F1157&gt;$B$15),IF(特征计算_周度!B1157&gt;$B$15,"VIX ","")&amp;IF(特征计算_周度!C1157&gt;$B$15,"HY ","")&amp;IF(特征计算_周度!G1157&gt;$B$15,"Sahm ","")&amp;IF(特征计算_周度!E1157&gt;$B$15,"趋势 ","")&amp;IF(特征计算_周度!F1157&gt;$B$15,"斜率",""),"—"))</f>
        <v/>
      </c>
      <c r="H1174" s="120">
        <f>IF(OR(B1174="",C1174=""),"",_xlfn.LET(_xlpm.dev,原始数据_周度!G1157,_xlpm.minDev,MIN(OFFSET(原始数据_周度!G1157,1-$D$17,0,$D$17,1)),_xlpm.bounce,_xlpm.dev-_xlpm.minDev,IF(AND(ISNUMBER(_xlpm.dev),ISNUMBER(_xlpm.minDev),_xlpm.minDev&lt;=$B$17,_xlpm.bounce&gt;=$F$17),"✅ 触发","—")))</f>
        <v/>
      </c>
      <c r="I1174" s="172">
        <f>IFERROR(IF(特征计算_周度!H1174&gt;$I$3,MIN($I$4,MAX(-$I$5,(特征计算_周度!H1174-$I$3)*$I$4)),0),"")</f>
        <v/>
      </c>
    </row>
    <row r="1175">
      <c r="A1175" s="117">
        <f>特征计算_周度!A1158</f>
        <v/>
      </c>
      <c r="B1175" s="171">
        <f>IFERROR($A$3*特征计算_周度!B1175+$B$3*特征计算_周度!C1175+$C$3*特征计算_周度!D1175+$D$3*特征计算_周度!E1175+$E$3*特征计算_周度!F1175+$F$3*特征计算_周度!H1175,"")</f>
        <v/>
      </c>
      <c r="C1175" s="118">
        <f>IFERROR(PERCENTILE(OFFSET(B1175,1-364,0,364,1),$C$7),"")</f>
        <v/>
      </c>
      <c r="D1175" s="118">
        <f>IFERROR(PERCENTILE(OFFSET(B1175,1-364,0,364,1),$C$11),"")</f>
        <v/>
      </c>
      <c r="E1175" s="122">
        <f>_xlfn.LET(_xlpm.initState,IF(OR(B1175="",C1175=""),"",IF(OR(特征计算_周度!B1158&gt;$B$15,特征计算_周度!C1158&gt;$B$15,特征计算_周度!G1158&gt;$B$15,特征计算_周度!E1158&gt;$B$15,特征计算_周度!F1158&gt;$B$15),$A$12,IFERROR(IF(B1175&lt;PERCENTILE(OFFSET(B1175,1-364,0,364,1),$C$7),$A$7,IF(B1175&lt;PERCENTILE(OFFSET(B1175,1-364,0,364,1),$C$8),$A$8,IF(B1175&lt;PERCENTILE(OFFSET(B1175,1-364,0,364,1),$C$9),$A$9,IF(B1175&lt;PERCENTILE(OFFSET(B1175,1-364,0,364,1),$C$10),$A$10,IF(B1175&lt;PERCENTILE(OFFSET(B1175,1-364,0,364,1),$C$11),$A$11,$A$12))))),""))),_xlpm.dev,原始数据_周度!G1158,_xlpm.minDev,MIN(OFFSET(原始数据_周度!G1158,1-$D$17,0,$D$17,1)),_xlpm.bounce,_xlpm.dev-_xlpm.minDev,_xlpm.oversold,AND(ISNUMBER(_xlpm.dev),ISNUMBER(_xlpm.minDev),_xlpm.minDev&lt;=$B$17,_xlpm.bounce&gt;=$F$17,OR(_xlpm.initState=$A$12,_xlpm.initState=$A$11,_xlpm.initState=$A$10)),_xlpm.pctOnly,IFERROR(IF(B1175&lt;PERCENTILE(OFFSET(B1175,1-364,0,364,1),$C$7),$A$7,IF(B1175&lt;PERCENTILE(OFFSET(B1175,1-364,0,364,1),$C$8),$A$8,IF(B1175&lt;PERCENTILE(OFFSET(B1175,1-364,0,364,1),$C$9),$A$9,IF(B1175&lt;PERCENTILE(OFFSET(B1175,1-364,0,364,1),$C$10),$A$10,IF(B1175&lt;PERCENTILE(OFFSET(B1175,1-364,0,364,1),$C$11),$A$11,$A$12))))),""),IF(_xlpm.initState="","",IF(_xlpm.oversold,_xlpm.pctOnly,_xlpm.initState)))</f>
        <v/>
      </c>
      <c r="F1175" s="119" t="n"/>
      <c r="G1175" s="120">
        <f>IF(OR(B1175="",C1175=""),"",IF(OR(特征计算_周度!B1158&gt;$B$15,特征计算_周度!C1158&gt;$B$15,特征计算_周度!G1158&gt;$B$15,特征计算_周度!E1158&gt;$B$15,特征计算_周度!F1158&gt;$B$15),IF(特征计算_周度!B1158&gt;$B$15,"VIX ","")&amp;IF(特征计算_周度!C1158&gt;$B$15,"HY ","")&amp;IF(特征计算_周度!G1158&gt;$B$15,"Sahm ","")&amp;IF(特征计算_周度!E1158&gt;$B$15,"趋势 ","")&amp;IF(特征计算_周度!F1158&gt;$B$15,"斜率",""),"—"))</f>
        <v/>
      </c>
      <c r="H1175" s="120">
        <f>IF(OR(B1175="",C1175=""),"",_xlfn.LET(_xlpm.dev,原始数据_周度!G1158,_xlpm.minDev,MIN(OFFSET(原始数据_周度!G1158,1-$D$17,0,$D$17,1)),_xlpm.bounce,_xlpm.dev-_xlpm.minDev,IF(AND(ISNUMBER(_xlpm.dev),ISNUMBER(_xlpm.minDev),_xlpm.minDev&lt;=$B$17,_xlpm.bounce&gt;=$F$17),"✅ 触发","—")))</f>
        <v/>
      </c>
      <c r="I1175" s="172">
        <f>IFERROR(IF(特征计算_周度!H1175&gt;$I$3,MIN($I$4,MAX(-$I$5,(特征计算_周度!H1175-$I$3)*$I$4)),0),"")</f>
        <v/>
      </c>
    </row>
    <row r="1176">
      <c r="A1176" s="117">
        <f>特征计算_周度!A1159</f>
        <v/>
      </c>
      <c r="B1176" s="171">
        <f>IFERROR($A$3*特征计算_周度!B1176+$B$3*特征计算_周度!C1176+$C$3*特征计算_周度!D1176+$D$3*特征计算_周度!E1176+$E$3*特征计算_周度!F1176+$F$3*特征计算_周度!H1176,"")</f>
        <v/>
      </c>
      <c r="C1176" s="118">
        <f>IFERROR(PERCENTILE(OFFSET(B1176,1-364,0,364,1),$C$7),"")</f>
        <v/>
      </c>
      <c r="D1176" s="118">
        <f>IFERROR(PERCENTILE(OFFSET(B1176,1-364,0,364,1),$C$11),"")</f>
        <v/>
      </c>
      <c r="E1176" s="122">
        <f>_xlfn.LET(_xlpm.initState,IF(OR(B1176="",C1176=""),"",IF(OR(特征计算_周度!B1159&gt;$B$15,特征计算_周度!C1159&gt;$B$15,特征计算_周度!G1159&gt;$B$15,特征计算_周度!E1159&gt;$B$15,特征计算_周度!F1159&gt;$B$15),$A$12,IFERROR(IF(B1176&lt;PERCENTILE(OFFSET(B1176,1-364,0,364,1),$C$7),$A$7,IF(B1176&lt;PERCENTILE(OFFSET(B1176,1-364,0,364,1),$C$8),$A$8,IF(B1176&lt;PERCENTILE(OFFSET(B1176,1-364,0,364,1),$C$9),$A$9,IF(B1176&lt;PERCENTILE(OFFSET(B1176,1-364,0,364,1),$C$10),$A$10,IF(B1176&lt;PERCENTILE(OFFSET(B1176,1-364,0,364,1),$C$11),$A$11,$A$12))))),""))),_xlpm.dev,原始数据_周度!G1159,_xlpm.minDev,MIN(OFFSET(原始数据_周度!G1159,1-$D$17,0,$D$17,1)),_xlpm.bounce,_xlpm.dev-_xlpm.minDev,_xlpm.oversold,AND(ISNUMBER(_xlpm.dev),ISNUMBER(_xlpm.minDev),_xlpm.minDev&lt;=$B$17,_xlpm.bounce&gt;=$F$17,OR(_xlpm.initState=$A$12,_xlpm.initState=$A$11,_xlpm.initState=$A$10)),_xlpm.pctOnly,IFERROR(IF(B1176&lt;PERCENTILE(OFFSET(B1176,1-364,0,364,1),$C$7),$A$7,IF(B1176&lt;PERCENTILE(OFFSET(B1176,1-364,0,364,1),$C$8),$A$8,IF(B1176&lt;PERCENTILE(OFFSET(B1176,1-364,0,364,1),$C$9),$A$9,IF(B1176&lt;PERCENTILE(OFFSET(B1176,1-364,0,364,1),$C$10),$A$10,IF(B1176&lt;PERCENTILE(OFFSET(B1176,1-364,0,364,1),$C$11),$A$11,$A$12))))),""),IF(_xlpm.initState="","",IF(_xlpm.oversold,_xlpm.pctOnly,_xlpm.initState)))</f>
        <v/>
      </c>
      <c r="F1176" s="119" t="n"/>
      <c r="G1176" s="120">
        <f>IF(OR(B1176="",C1176=""),"",IF(OR(特征计算_周度!B1159&gt;$B$15,特征计算_周度!C1159&gt;$B$15,特征计算_周度!G1159&gt;$B$15,特征计算_周度!E1159&gt;$B$15,特征计算_周度!F1159&gt;$B$15),IF(特征计算_周度!B1159&gt;$B$15,"VIX ","")&amp;IF(特征计算_周度!C1159&gt;$B$15,"HY ","")&amp;IF(特征计算_周度!G1159&gt;$B$15,"Sahm ","")&amp;IF(特征计算_周度!E1159&gt;$B$15,"趋势 ","")&amp;IF(特征计算_周度!F1159&gt;$B$15,"斜率",""),"—"))</f>
        <v/>
      </c>
      <c r="H1176" s="120">
        <f>IF(OR(B1176="",C1176=""),"",_xlfn.LET(_xlpm.dev,原始数据_周度!G1159,_xlpm.minDev,MIN(OFFSET(原始数据_周度!G1159,1-$D$17,0,$D$17,1)),_xlpm.bounce,_xlpm.dev-_xlpm.minDev,IF(AND(ISNUMBER(_xlpm.dev),ISNUMBER(_xlpm.minDev),_xlpm.minDev&lt;=$B$17,_xlpm.bounce&gt;=$F$17),"✅ 触发","—")))</f>
        <v/>
      </c>
      <c r="I1176" s="172">
        <f>IFERROR(IF(特征计算_周度!H1176&gt;$I$3,MIN($I$4,MAX(-$I$5,(特征计算_周度!H1176-$I$3)*$I$4)),0),"")</f>
        <v/>
      </c>
    </row>
    <row r="1177">
      <c r="A1177" s="117">
        <f>特征计算_周度!A1160</f>
        <v/>
      </c>
      <c r="B1177" s="171">
        <f>IFERROR($A$3*特征计算_周度!B1177+$B$3*特征计算_周度!C1177+$C$3*特征计算_周度!D1177+$D$3*特征计算_周度!E1177+$E$3*特征计算_周度!F1177+$F$3*特征计算_周度!H1177,"")</f>
        <v/>
      </c>
      <c r="C1177" s="118">
        <f>IFERROR(PERCENTILE(OFFSET(B1177,1-364,0,364,1),$C$7),"")</f>
        <v/>
      </c>
      <c r="D1177" s="118">
        <f>IFERROR(PERCENTILE(OFFSET(B1177,1-364,0,364,1),$C$11),"")</f>
        <v/>
      </c>
      <c r="E1177" s="122">
        <f>_xlfn.LET(_xlpm.initState,IF(OR(B1177="",C1177=""),"",IF(OR(特征计算_周度!B1160&gt;$B$15,特征计算_周度!C1160&gt;$B$15,特征计算_周度!G1160&gt;$B$15,特征计算_周度!E1160&gt;$B$15,特征计算_周度!F1160&gt;$B$15),$A$12,IFERROR(IF(B1177&lt;PERCENTILE(OFFSET(B1177,1-364,0,364,1),$C$7),$A$7,IF(B1177&lt;PERCENTILE(OFFSET(B1177,1-364,0,364,1),$C$8),$A$8,IF(B1177&lt;PERCENTILE(OFFSET(B1177,1-364,0,364,1),$C$9),$A$9,IF(B1177&lt;PERCENTILE(OFFSET(B1177,1-364,0,364,1),$C$10),$A$10,IF(B1177&lt;PERCENTILE(OFFSET(B1177,1-364,0,364,1),$C$11),$A$11,$A$12))))),""))),_xlpm.dev,原始数据_周度!G1160,_xlpm.minDev,MIN(OFFSET(原始数据_周度!G1160,1-$D$17,0,$D$17,1)),_xlpm.bounce,_xlpm.dev-_xlpm.minDev,_xlpm.oversold,AND(ISNUMBER(_xlpm.dev),ISNUMBER(_xlpm.minDev),_xlpm.minDev&lt;=$B$17,_xlpm.bounce&gt;=$F$17,OR(_xlpm.initState=$A$12,_xlpm.initState=$A$11,_xlpm.initState=$A$10)),_xlpm.pctOnly,IFERROR(IF(B1177&lt;PERCENTILE(OFFSET(B1177,1-364,0,364,1),$C$7),$A$7,IF(B1177&lt;PERCENTILE(OFFSET(B1177,1-364,0,364,1),$C$8),$A$8,IF(B1177&lt;PERCENTILE(OFFSET(B1177,1-364,0,364,1),$C$9),$A$9,IF(B1177&lt;PERCENTILE(OFFSET(B1177,1-364,0,364,1),$C$10),$A$10,IF(B1177&lt;PERCENTILE(OFFSET(B1177,1-364,0,364,1),$C$11),$A$11,$A$12))))),""),IF(_xlpm.initState="","",IF(_xlpm.oversold,_xlpm.pctOnly,_xlpm.initState)))</f>
        <v/>
      </c>
      <c r="F1177" s="119" t="n"/>
      <c r="G1177" s="120">
        <f>IF(OR(B1177="",C1177=""),"",IF(OR(特征计算_周度!B1160&gt;$B$15,特征计算_周度!C1160&gt;$B$15,特征计算_周度!G1160&gt;$B$15,特征计算_周度!E1160&gt;$B$15,特征计算_周度!F1160&gt;$B$15),IF(特征计算_周度!B1160&gt;$B$15,"VIX ","")&amp;IF(特征计算_周度!C1160&gt;$B$15,"HY ","")&amp;IF(特征计算_周度!G1160&gt;$B$15,"Sahm ","")&amp;IF(特征计算_周度!E1160&gt;$B$15,"趋势 ","")&amp;IF(特征计算_周度!F1160&gt;$B$15,"斜率",""),"—"))</f>
        <v/>
      </c>
      <c r="H1177" s="120">
        <f>IF(OR(B1177="",C1177=""),"",_xlfn.LET(_xlpm.dev,原始数据_周度!G1160,_xlpm.minDev,MIN(OFFSET(原始数据_周度!G1160,1-$D$17,0,$D$17,1)),_xlpm.bounce,_xlpm.dev-_xlpm.minDev,IF(AND(ISNUMBER(_xlpm.dev),ISNUMBER(_xlpm.minDev),_xlpm.minDev&lt;=$B$17,_xlpm.bounce&gt;=$F$17),"✅ 触发","—")))</f>
        <v/>
      </c>
      <c r="I1177" s="172">
        <f>IFERROR(IF(特征计算_周度!H1177&gt;$I$3,MIN($I$4,MAX(-$I$5,(特征计算_周度!H1177-$I$3)*$I$4)),0),"")</f>
        <v/>
      </c>
    </row>
    <row r="1178">
      <c r="A1178" s="117">
        <f>特征计算_周度!A1161</f>
        <v/>
      </c>
      <c r="B1178" s="171">
        <f>IFERROR($A$3*特征计算_周度!B1178+$B$3*特征计算_周度!C1178+$C$3*特征计算_周度!D1178+$D$3*特征计算_周度!E1178+$E$3*特征计算_周度!F1178+$F$3*特征计算_周度!H1178,"")</f>
        <v/>
      </c>
      <c r="C1178" s="118">
        <f>IFERROR(PERCENTILE(OFFSET(B1178,1-364,0,364,1),$C$7),"")</f>
        <v/>
      </c>
      <c r="D1178" s="118">
        <f>IFERROR(PERCENTILE(OFFSET(B1178,1-364,0,364,1),$C$11),"")</f>
        <v/>
      </c>
      <c r="E1178" s="122">
        <f>_xlfn.LET(_xlpm.initState,IF(OR(B1178="",C1178=""),"",IF(OR(特征计算_周度!B1161&gt;$B$15,特征计算_周度!C1161&gt;$B$15,特征计算_周度!G1161&gt;$B$15,特征计算_周度!E1161&gt;$B$15,特征计算_周度!F1161&gt;$B$15),$A$12,IFERROR(IF(B1178&lt;PERCENTILE(OFFSET(B1178,1-364,0,364,1),$C$7),$A$7,IF(B1178&lt;PERCENTILE(OFFSET(B1178,1-364,0,364,1),$C$8),$A$8,IF(B1178&lt;PERCENTILE(OFFSET(B1178,1-364,0,364,1),$C$9),$A$9,IF(B1178&lt;PERCENTILE(OFFSET(B1178,1-364,0,364,1),$C$10),$A$10,IF(B1178&lt;PERCENTILE(OFFSET(B1178,1-364,0,364,1),$C$11),$A$11,$A$12))))),""))),_xlpm.dev,原始数据_周度!G1161,_xlpm.minDev,MIN(OFFSET(原始数据_周度!G1161,1-$D$17,0,$D$17,1)),_xlpm.bounce,_xlpm.dev-_xlpm.minDev,_xlpm.oversold,AND(ISNUMBER(_xlpm.dev),ISNUMBER(_xlpm.minDev),_xlpm.minDev&lt;=$B$17,_xlpm.bounce&gt;=$F$17,OR(_xlpm.initState=$A$12,_xlpm.initState=$A$11,_xlpm.initState=$A$10)),_xlpm.pctOnly,IFERROR(IF(B1178&lt;PERCENTILE(OFFSET(B1178,1-364,0,364,1),$C$7),$A$7,IF(B1178&lt;PERCENTILE(OFFSET(B1178,1-364,0,364,1),$C$8),$A$8,IF(B1178&lt;PERCENTILE(OFFSET(B1178,1-364,0,364,1),$C$9),$A$9,IF(B1178&lt;PERCENTILE(OFFSET(B1178,1-364,0,364,1),$C$10),$A$10,IF(B1178&lt;PERCENTILE(OFFSET(B1178,1-364,0,364,1),$C$11),$A$11,$A$12))))),""),IF(_xlpm.initState="","",IF(_xlpm.oversold,_xlpm.pctOnly,_xlpm.initState)))</f>
        <v/>
      </c>
      <c r="F1178" s="119" t="n"/>
      <c r="G1178" s="120">
        <f>IF(OR(B1178="",C1178=""),"",IF(OR(特征计算_周度!B1161&gt;$B$15,特征计算_周度!C1161&gt;$B$15,特征计算_周度!G1161&gt;$B$15,特征计算_周度!E1161&gt;$B$15,特征计算_周度!F1161&gt;$B$15),IF(特征计算_周度!B1161&gt;$B$15,"VIX ","")&amp;IF(特征计算_周度!C1161&gt;$B$15,"HY ","")&amp;IF(特征计算_周度!G1161&gt;$B$15,"Sahm ","")&amp;IF(特征计算_周度!E1161&gt;$B$15,"趋势 ","")&amp;IF(特征计算_周度!F1161&gt;$B$15,"斜率",""),"—"))</f>
        <v/>
      </c>
      <c r="H1178" s="120">
        <f>IF(OR(B1178="",C1178=""),"",_xlfn.LET(_xlpm.dev,原始数据_周度!G1161,_xlpm.minDev,MIN(OFFSET(原始数据_周度!G1161,1-$D$17,0,$D$17,1)),_xlpm.bounce,_xlpm.dev-_xlpm.minDev,IF(AND(ISNUMBER(_xlpm.dev),ISNUMBER(_xlpm.minDev),_xlpm.minDev&lt;=$B$17,_xlpm.bounce&gt;=$F$17),"✅ 触发","—")))</f>
        <v/>
      </c>
      <c r="I1178" s="172">
        <f>IFERROR(IF(特征计算_周度!H1178&gt;$I$3,MIN($I$4,MAX(-$I$5,(特征计算_周度!H1178-$I$3)*$I$4)),0),"")</f>
        <v/>
      </c>
    </row>
    <row r="1179">
      <c r="A1179" s="117">
        <f>特征计算_周度!A1162</f>
        <v/>
      </c>
      <c r="B1179" s="171">
        <f>IFERROR($A$3*特征计算_周度!B1179+$B$3*特征计算_周度!C1179+$C$3*特征计算_周度!D1179+$D$3*特征计算_周度!E1179+$E$3*特征计算_周度!F1179+$F$3*特征计算_周度!H1179,"")</f>
        <v/>
      </c>
      <c r="C1179" s="118">
        <f>IFERROR(PERCENTILE(OFFSET(B1179,1-364,0,364,1),$C$7),"")</f>
        <v/>
      </c>
      <c r="D1179" s="118">
        <f>IFERROR(PERCENTILE(OFFSET(B1179,1-364,0,364,1),$C$11),"")</f>
        <v/>
      </c>
      <c r="E1179" s="122">
        <f>_xlfn.LET(_xlpm.initState,IF(OR(B1179="",C1179=""),"",IF(OR(特征计算_周度!B1162&gt;$B$15,特征计算_周度!C1162&gt;$B$15,特征计算_周度!G1162&gt;$B$15,特征计算_周度!E1162&gt;$B$15,特征计算_周度!F1162&gt;$B$15),$A$12,IFERROR(IF(B1179&lt;PERCENTILE(OFFSET(B1179,1-364,0,364,1),$C$7),$A$7,IF(B1179&lt;PERCENTILE(OFFSET(B1179,1-364,0,364,1),$C$8),$A$8,IF(B1179&lt;PERCENTILE(OFFSET(B1179,1-364,0,364,1),$C$9),$A$9,IF(B1179&lt;PERCENTILE(OFFSET(B1179,1-364,0,364,1),$C$10),$A$10,IF(B1179&lt;PERCENTILE(OFFSET(B1179,1-364,0,364,1),$C$11),$A$11,$A$12))))),""))),_xlpm.dev,原始数据_周度!G1162,_xlpm.minDev,MIN(OFFSET(原始数据_周度!G1162,1-$D$17,0,$D$17,1)),_xlpm.bounce,_xlpm.dev-_xlpm.minDev,_xlpm.oversold,AND(ISNUMBER(_xlpm.dev),ISNUMBER(_xlpm.minDev),_xlpm.minDev&lt;=$B$17,_xlpm.bounce&gt;=$F$17,OR(_xlpm.initState=$A$12,_xlpm.initState=$A$11,_xlpm.initState=$A$10)),_xlpm.pctOnly,IFERROR(IF(B1179&lt;PERCENTILE(OFFSET(B1179,1-364,0,364,1),$C$7),$A$7,IF(B1179&lt;PERCENTILE(OFFSET(B1179,1-364,0,364,1),$C$8),$A$8,IF(B1179&lt;PERCENTILE(OFFSET(B1179,1-364,0,364,1),$C$9),$A$9,IF(B1179&lt;PERCENTILE(OFFSET(B1179,1-364,0,364,1),$C$10),$A$10,IF(B1179&lt;PERCENTILE(OFFSET(B1179,1-364,0,364,1),$C$11),$A$11,$A$12))))),""),IF(_xlpm.initState="","",IF(_xlpm.oversold,_xlpm.pctOnly,_xlpm.initState)))</f>
        <v/>
      </c>
      <c r="F1179" s="119" t="n"/>
      <c r="G1179" s="120">
        <f>IF(OR(B1179="",C1179=""),"",IF(OR(特征计算_周度!B1162&gt;$B$15,特征计算_周度!C1162&gt;$B$15,特征计算_周度!G1162&gt;$B$15,特征计算_周度!E1162&gt;$B$15,特征计算_周度!F1162&gt;$B$15),IF(特征计算_周度!B1162&gt;$B$15,"VIX ","")&amp;IF(特征计算_周度!C1162&gt;$B$15,"HY ","")&amp;IF(特征计算_周度!G1162&gt;$B$15,"Sahm ","")&amp;IF(特征计算_周度!E1162&gt;$B$15,"趋势 ","")&amp;IF(特征计算_周度!F1162&gt;$B$15,"斜率",""),"—"))</f>
        <v/>
      </c>
      <c r="H1179" s="120">
        <f>IF(OR(B1179="",C1179=""),"",_xlfn.LET(_xlpm.dev,原始数据_周度!G1162,_xlpm.minDev,MIN(OFFSET(原始数据_周度!G1162,1-$D$17,0,$D$17,1)),_xlpm.bounce,_xlpm.dev-_xlpm.minDev,IF(AND(ISNUMBER(_xlpm.dev),ISNUMBER(_xlpm.minDev),_xlpm.minDev&lt;=$B$17,_xlpm.bounce&gt;=$F$17),"✅ 触发","—")))</f>
        <v/>
      </c>
      <c r="I1179" s="172">
        <f>IFERROR(IF(特征计算_周度!H1179&gt;$I$3,MIN($I$4,MAX(-$I$5,(特征计算_周度!H1179-$I$3)*$I$4)),0),"")</f>
        <v/>
      </c>
    </row>
    <row r="1180">
      <c r="A1180" s="117">
        <f>特征计算_周度!A1163</f>
        <v/>
      </c>
      <c r="B1180" s="171">
        <f>IFERROR($A$3*特征计算_周度!B1180+$B$3*特征计算_周度!C1180+$C$3*特征计算_周度!D1180+$D$3*特征计算_周度!E1180+$E$3*特征计算_周度!F1180+$F$3*特征计算_周度!H1180,"")</f>
        <v/>
      </c>
      <c r="C1180" s="118">
        <f>IFERROR(PERCENTILE(OFFSET(B1180,1-364,0,364,1),$C$7),"")</f>
        <v/>
      </c>
      <c r="D1180" s="118">
        <f>IFERROR(PERCENTILE(OFFSET(B1180,1-364,0,364,1),$C$11),"")</f>
        <v/>
      </c>
      <c r="E1180" s="122">
        <f>_xlfn.LET(_xlpm.initState,IF(OR(B1180="",C1180=""),"",IF(OR(特征计算_周度!B1163&gt;$B$15,特征计算_周度!C1163&gt;$B$15,特征计算_周度!G1163&gt;$B$15,特征计算_周度!E1163&gt;$B$15,特征计算_周度!F1163&gt;$B$15),$A$12,IFERROR(IF(B1180&lt;PERCENTILE(OFFSET(B1180,1-364,0,364,1),$C$7),$A$7,IF(B1180&lt;PERCENTILE(OFFSET(B1180,1-364,0,364,1),$C$8),$A$8,IF(B1180&lt;PERCENTILE(OFFSET(B1180,1-364,0,364,1),$C$9),$A$9,IF(B1180&lt;PERCENTILE(OFFSET(B1180,1-364,0,364,1),$C$10),$A$10,IF(B1180&lt;PERCENTILE(OFFSET(B1180,1-364,0,364,1),$C$11),$A$11,$A$12))))),""))),_xlpm.dev,原始数据_周度!G1163,_xlpm.minDev,MIN(OFFSET(原始数据_周度!G1163,1-$D$17,0,$D$17,1)),_xlpm.bounce,_xlpm.dev-_xlpm.minDev,_xlpm.oversold,AND(ISNUMBER(_xlpm.dev),ISNUMBER(_xlpm.minDev),_xlpm.minDev&lt;=$B$17,_xlpm.bounce&gt;=$F$17,OR(_xlpm.initState=$A$12,_xlpm.initState=$A$11,_xlpm.initState=$A$10)),_xlpm.pctOnly,IFERROR(IF(B1180&lt;PERCENTILE(OFFSET(B1180,1-364,0,364,1),$C$7),$A$7,IF(B1180&lt;PERCENTILE(OFFSET(B1180,1-364,0,364,1),$C$8),$A$8,IF(B1180&lt;PERCENTILE(OFFSET(B1180,1-364,0,364,1),$C$9),$A$9,IF(B1180&lt;PERCENTILE(OFFSET(B1180,1-364,0,364,1),$C$10),$A$10,IF(B1180&lt;PERCENTILE(OFFSET(B1180,1-364,0,364,1),$C$11),$A$11,$A$12))))),""),IF(_xlpm.initState="","",IF(_xlpm.oversold,_xlpm.pctOnly,_xlpm.initState)))</f>
        <v/>
      </c>
      <c r="F1180" s="119" t="n"/>
      <c r="G1180" s="120">
        <f>IF(OR(B1180="",C1180=""),"",IF(OR(特征计算_周度!B1163&gt;$B$15,特征计算_周度!C1163&gt;$B$15,特征计算_周度!G1163&gt;$B$15,特征计算_周度!E1163&gt;$B$15,特征计算_周度!F1163&gt;$B$15),IF(特征计算_周度!B1163&gt;$B$15,"VIX ","")&amp;IF(特征计算_周度!C1163&gt;$B$15,"HY ","")&amp;IF(特征计算_周度!G1163&gt;$B$15,"Sahm ","")&amp;IF(特征计算_周度!E1163&gt;$B$15,"趋势 ","")&amp;IF(特征计算_周度!F1163&gt;$B$15,"斜率",""),"—"))</f>
        <v/>
      </c>
      <c r="H1180" s="120">
        <f>IF(OR(B1180="",C1180=""),"",_xlfn.LET(_xlpm.dev,原始数据_周度!G1163,_xlpm.minDev,MIN(OFFSET(原始数据_周度!G1163,1-$D$17,0,$D$17,1)),_xlpm.bounce,_xlpm.dev-_xlpm.minDev,IF(AND(ISNUMBER(_xlpm.dev),ISNUMBER(_xlpm.minDev),_xlpm.minDev&lt;=$B$17,_xlpm.bounce&gt;=$F$17),"✅ 触发","—")))</f>
        <v/>
      </c>
      <c r="I1180" s="172">
        <f>IFERROR(IF(特征计算_周度!H1180&gt;$I$3,MIN($I$4,MAX(-$I$5,(特征计算_周度!H1180-$I$3)*$I$4)),0),"")</f>
        <v/>
      </c>
    </row>
    <row r="1181">
      <c r="A1181" s="117">
        <f>特征计算_周度!A1164</f>
        <v/>
      </c>
      <c r="B1181" s="171">
        <f>IFERROR($A$3*特征计算_周度!B1181+$B$3*特征计算_周度!C1181+$C$3*特征计算_周度!D1181+$D$3*特征计算_周度!E1181+$E$3*特征计算_周度!F1181+$F$3*特征计算_周度!H1181,"")</f>
        <v/>
      </c>
      <c r="C1181" s="118">
        <f>IFERROR(PERCENTILE(OFFSET(B1181,1-364,0,364,1),$C$7),"")</f>
        <v/>
      </c>
      <c r="D1181" s="118">
        <f>IFERROR(PERCENTILE(OFFSET(B1181,1-364,0,364,1),$C$11),"")</f>
        <v/>
      </c>
      <c r="E1181" s="122">
        <f>_xlfn.LET(_xlpm.initState,IF(OR(B1181="",C1181=""),"",IF(OR(特征计算_周度!B1164&gt;$B$15,特征计算_周度!C1164&gt;$B$15,特征计算_周度!G1164&gt;$B$15,特征计算_周度!E1164&gt;$B$15,特征计算_周度!F1164&gt;$B$15),$A$12,IFERROR(IF(B1181&lt;PERCENTILE(OFFSET(B1181,1-364,0,364,1),$C$7),$A$7,IF(B1181&lt;PERCENTILE(OFFSET(B1181,1-364,0,364,1),$C$8),$A$8,IF(B1181&lt;PERCENTILE(OFFSET(B1181,1-364,0,364,1),$C$9),$A$9,IF(B1181&lt;PERCENTILE(OFFSET(B1181,1-364,0,364,1),$C$10),$A$10,IF(B1181&lt;PERCENTILE(OFFSET(B1181,1-364,0,364,1),$C$11),$A$11,$A$12))))),""))),_xlpm.dev,原始数据_周度!G1164,_xlpm.minDev,MIN(OFFSET(原始数据_周度!G1164,1-$D$17,0,$D$17,1)),_xlpm.bounce,_xlpm.dev-_xlpm.minDev,_xlpm.oversold,AND(ISNUMBER(_xlpm.dev),ISNUMBER(_xlpm.minDev),_xlpm.minDev&lt;=$B$17,_xlpm.bounce&gt;=$F$17,OR(_xlpm.initState=$A$12,_xlpm.initState=$A$11,_xlpm.initState=$A$10)),_xlpm.pctOnly,IFERROR(IF(B1181&lt;PERCENTILE(OFFSET(B1181,1-364,0,364,1),$C$7),$A$7,IF(B1181&lt;PERCENTILE(OFFSET(B1181,1-364,0,364,1),$C$8),$A$8,IF(B1181&lt;PERCENTILE(OFFSET(B1181,1-364,0,364,1),$C$9),$A$9,IF(B1181&lt;PERCENTILE(OFFSET(B1181,1-364,0,364,1),$C$10),$A$10,IF(B1181&lt;PERCENTILE(OFFSET(B1181,1-364,0,364,1),$C$11),$A$11,$A$12))))),""),IF(_xlpm.initState="","",IF(_xlpm.oversold,_xlpm.pctOnly,_xlpm.initState)))</f>
        <v/>
      </c>
      <c r="F1181" s="119" t="n"/>
      <c r="G1181" s="120">
        <f>IF(OR(B1181="",C1181=""),"",IF(OR(特征计算_周度!B1164&gt;$B$15,特征计算_周度!C1164&gt;$B$15,特征计算_周度!G1164&gt;$B$15,特征计算_周度!E1164&gt;$B$15,特征计算_周度!F1164&gt;$B$15),IF(特征计算_周度!B1164&gt;$B$15,"VIX ","")&amp;IF(特征计算_周度!C1164&gt;$B$15,"HY ","")&amp;IF(特征计算_周度!G1164&gt;$B$15,"Sahm ","")&amp;IF(特征计算_周度!E1164&gt;$B$15,"趋势 ","")&amp;IF(特征计算_周度!F1164&gt;$B$15,"斜率",""),"—"))</f>
        <v/>
      </c>
      <c r="H1181" s="120">
        <f>IF(OR(B1181="",C1181=""),"",_xlfn.LET(_xlpm.dev,原始数据_周度!G1164,_xlpm.minDev,MIN(OFFSET(原始数据_周度!G1164,1-$D$17,0,$D$17,1)),_xlpm.bounce,_xlpm.dev-_xlpm.minDev,IF(AND(ISNUMBER(_xlpm.dev),ISNUMBER(_xlpm.minDev),_xlpm.minDev&lt;=$B$17,_xlpm.bounce&gt;=$F$17),"✅ 触发","—")))</f>
        <v/>
      </c>
      <c r="I1181" s="172">
        <f>IFERROR(IF(特征计算_周度!H1181&gt;$I$3,MIN($I$4,MAX(-$I$5,(特征计算_周度!H1181-$I$3)*$I$4)),0),"")</f>
        <v/>
      </c>
    </row>
    <row r="1182">
      <c r="A1182" s="117">
        <f>特征计算_周度!A1165</f>
        <v/>
      </c>
      <c r="B1182" s="171">
        <f>IFERROR($A$3*特征计算_周度!B1182+$B$3*特征计算_周度!C1182+$C$3*特征计算_周度!D1182+$D$3*特征计算_周度!E1182+$E$3*特征计算_周度!F1182+$F$3*特征计算_周度!H1182,"")</f>
        <v/>
      </c>
      <c r="C1182" s="118">
        <f>IFERROR(PERCENTILE(OFFSET(B1182,1-364,0,364,1),$C$7),"")</f>
        <v/>
      </c>
      <c r="D1182" s="118">
        <f>IFERROR(PERCENTILE(OFFSET(B1182,1-364,0,364,1),$C$11),"")</f>
        <v/>
      </c>
      <c r="E1182" s="122">
        <f>_xlfn.LET(_xlpm.initState,IF(OR(B1182="",C1182=""),"",IF(OR(特征计算_周度!B1165&gt;$B$15,特征计算_周度!C1165&gt;$B$15,特征计算_周度!G1165&gt;$B$15,特征计算_周度!E1165&gt;$B$15,特征计算_周度!F1165&gt;$B$15),$A$12,IFERROR(IF(B1182&lt;PERCENTILE(OFFSET(B1182,1-364,0,364,1),$C$7),$A$7,IF(B1182&lt;PERCENTILE(OFFSET(B1182,1-364,0,364,1),$C$8),$A$8,IF(B1182&lt;PERCENTILE(OFFSET(B1182,1-364,0,364,1),$C$9),$A$9,IF(B1182&lt;PERCENTILE(OFFSET(B1182,1-364,0,364,1),$C$10),$A$10,IF(B1182&lt;PERCENTILE(OFFSET(B1182,1-364,0,364,1),$C$11),$A$11,$A$12))))),""))),_xlpm.dev,原始数据_周度!G1165,_xlpm.minDev,MIN(OFFSET(原始数据_周度!G1165,1-$D$17,0,$D$17,1)),_xlpm.bounce,_xlpm.dev-_xlpm.minDev,_xlpm.oversold,AND(ISNUMBER(_xlpm.dev),ISNUMBER(_xlpm.minDev),_xlpm.minDev&lt;=$B$17,_xlpm.bounce&gt;=$F$17,OR(_xlpm.initState=$A$12,_xlpm.initState=$A$11,_xlpm.initState=$A$10)),_xlpm.pctOnly,IFERROR(IF(B1182&lt;PERCENTILE(OFFSET(B1182,1-364,0,364,1),$C$7),$A$7,IF(B1182&lt;PERCENTILE(OFFSET(B1182,1-364,0,364,1),$C$8),$A$8,IF(B1182&lt;PERCENTILE(OFFSET(B1182,1-364,0,364,1),$C$9),$A$9,IF(B1182&lt;PERCENTILE(OFFSET(B1182,1-364,0,364,1),$C$10),$A$10,IF(B1182&lt;PERCENTILE(OFFSET(B1182,1-364,0,364,1),$C$11),$A$11,$A$12))))),""),IF(_xlpm.initState="","",IF(_xlpm.oversold,_xlpm.pctOnly,_xlpm.initState)))</f>
        <v/>
      </c>
      <c r="F1182" s="119" t="n"/>
      <c r="G1182" s="120">
        <f>IF(OR(B1182="",C1182=""),"",IF(OR(特征计算_周度!B1165&gt;$B$15,特征计算_周度!C1165&gt;$B$15,特征计算_周度!G1165&gt;$B$15,特征计算_周度!E1165&gt;$B$15,特征计算_周度!F1165&gt;$B$15),IF(特征计算_周度!B1165&gt;$B$15,"VIX ","")&amp;IF(特征计算_周度!C1165&gt;$B$15,"HY ","")&amp;IF(特征计算_周度!G1165&gt;$B$15,"Sahm ","")&amp;IF(特征计算_周度!E1165&gt;$B$15,"趋势 ","")&amp;IF(特征计算_周度!F1165&gt;$B$15,"斜率",""),"—"))</f>
        <v/>
      </c>
      <c r="H1182" s="120">
        <f>IF(OR(B1182="",C1182=""),"",_xlfn.LET(_xlpm.dev,原始数据_周度!G1165,_xlpm.minDev,MIN(OFFSET(原始数据_周度!G1165,1-$D$17,0,$D$17,1)),_xlpm.bounce,_xlpm.dev-_xlpm.minDev,IF(AND(ISNUMBER(_xlpm.dev),ISNUMBER(_xlpm.minDev),_xlpm.minDev&lt;=$B$17,_xlpm.bounce&gt;=$F$17),"✅ 触发","—")))</f>
        <v/>
      </c>
      <c r="I1182" s="172">
        <f>IFERROR(IF(特征计算_周度!H1182&gt;$I$3,MIN($I$4,MAX(-$I$5,(特征计算_周度!H1182-$I$3)*$I$4)),0),"")</f>
        <v/>
      </c>
    </row>
    <row r="1183">
      <c r="A1183" s="117">
        <f>特征计算_周度!A1166</f>
        <v/>
      </c>
      <c r="B1183" s="171">
        <f>IFERROR($A$3*特征计算_周度!B1183+$B$3*特征计算_周度!C1183+$C$3*特征计算_周度!D1183+$D$3*特征计算_周度!E1183+$E$3*特征计算_周度!F1183+$F$3*特征计算_周度!H1183,"")</f>
        <v/>
      </c>
      <c r="C1183" s="118">
        <f>IFERROR(PERCENTILE(OFFSET(B1183,1-364,0,364,1),$C$7),"")</f>
        <v/>
      </c>
      <c r="D1183" s="118">
        <f>IFERROR(PERCENTILE(OFFSET(B1183,1-364,0,364,1),$C$11),"")</f>
        <v/>
      </c>
      <c r="E1183" s="122">
        <f>_xlfn.LET(_xlpm.initState,IF(OR(B1183="",C1183=""),"",IF(OR(特征计算_周度!B1166&gt;$B$15,特征计算_周度!C1166&gt;$B$15,特征计算_周度!G1166&gt;$B$15,特征计算_周度!E1166&gt;$B$15,特征计算_周度!F1166&gt;$B$15),$A$12,IFERROR(IF(B1183&lt;PERCENTILE(OFFSET(B1183,1-364,0,364,1),$C$7),$A$7,IF(B1183&lt;PERCENTILE(OFFSET(B1183,1-364,0,364,1),$C$8),$A$8,IF(B1183&lt;PERCENTILE(OFFSET(B1183,1-364,0,364,1),$C$9),$A$9,IF(B1183&lt;PERCENTILE(OFFSET(B1183,1-364,0,364,1),$C$10),$A$10,IF(B1183&lt;PERCENTILE(OFFSET(B1183,1-364,0,364,1),$C$11),$A$11,$A$12))))),""))),_xlpm.dev,原始数据_周度!G1166,_xlpm.minDev,MIN(OFFSET(原始数据_周度!G1166,1-$D$17,0,$D$17,1)),_xlpm.bounce,_xlpm.dev-_xlpm.minDev,_xlpm.oversold,AND(ISNUMBER(_xlpm.dev),ISNUMBER(_xlpm.minDev),_xlpm.minDev&lt;=$B$17,_xlpm.bounce&gt;=$F$17,OR(_xlpm.initState=$A$12,_xlpm.initState=$A$11,_xlpm.initState=$A$10)),_xlpm.pctOnly,IFERROR(IF(B1183&lt;PERCENTILE(OFFSET(B1183,1-364,0,364,1),$C$7),$A$7,IF(B1183&lt;PERCENTILE(OFFSET(B1183,1-364,0,364,1),$C$8),$A$8,IF(B1183&lt;PERCENTILE(OFFSET(B1183,1-364,0,364,1),$C$9),$A$9,IF(B1183&lt;PERCENTILE(OFFSET(B1183,1-364,0,364,1),$C$10),$A$10,IF(B1183&lt;PERCENTILE(OFFSET(B1183,1-364,0,364,1),$C$11),$A$11,$A$12))))),""),IF(_xlpm.initState="","",IF(_xlpm.oversold,_xlpm.pctOnly,_xlpm.initState)))</f>
        <v/>
      </c>
      <c r="F1183" s="119" t="n"/>
      <c r="G1183" s="120">
        <f>IF(OR(B1183="",C1183=""),"",IF(OR(特征计算_周度!B1166&gt;$B$15,特征计算_周度!C1166&gt;$B$15,特征计算_周度!G1166&gt;$B$15,特征计算_周度!E1166&gt;$B$15,特征计算_周度!F1166&gt;$B$15),IF(特征计算_周度!B1166&gt;$B$15,"VIX ","")&amp;IF(特征计算_周度!C1166&gt;$B$15,"HY ","")&amp;IF(特征计算_周度!G1166&gt;$B$15,"Sahm ","")&amp;IF(特征计算_周度!E1166&gt;$B$15,"趋势 ","")&amp;IF(特征计算_周度!F1166&gt;$B$15,"斜率",""),"—"))</f>
        <v/>
      </c>
      <c r="H1183" s="120">
        <f>IF(OR(B1183="",C1183=""),"",_xlfn.LET(_xlpm.dev,原始数据_周度!G1166,_xlpm.minDev,MIN(OFFSET(原始数据_周度!G1166,1-$D$17,0,$D$17,1)),_xlpm.bounce,_xlpm.dev-_xlpm.minDev,IF(AND(ISNUMBER(_xlpm.dev),ISNUMBER(_xlpm.minDev),_xlpm.minDev&lt;=$B$17,_xlpm.bounce&gt;=$F$17),"✅ 触发","—")))</f>
        <v/>
      </c>
      <c r="I1183" s="172">
        <f>IFERROR(IF(特征计算_周度!H1183&gt;$I$3,MIN($I$4,MAX(-$I$5,(特征计算_周度!H1183-$I$3)*$I$4)),0),"")</f>
        <v/>
      </c>
    </row>
    <row r="1184">
      <c r="A1184" s="117">
        <f>特征计算_周度!A1167</f>
        <v/>
      </c>
      <c r="B1184" s="171">
        <f>IFERROR($A$3*特征计算_周度!B1184+$B$3*特征计算_周度!C1184+$C$3*特征计算_周度!D1184+$D$3*特征计算_周度!E1184+$E$3*特征计算_周度!F1184+$F$3*特征计算_周度!H1184,"")</f>
        <v/>
      </c>
      <c r="C1184" s="118">
        <f>IFERROR(PERCENTILE(OFFSET(B1184,1-364,0,364,1),$C$7),"")</f>
        <v/>
      </c>
      <c r="D1184" s="118">
        <f>IFERROR(PERCENTILE(OFFSET(B1184,1-364,0,364,1),$C$11),"")</f>
        <v/>
      </c>
      <c r="E1184" s="122">
        <f>_xlfn.LET(_xlpm.initState,IF(OR(B1184="",C1184=""),"",IF(OR(特征计算_周度!B1167&gt;$B$15,特征计算_周度!C1167&gt;$B$15,特征计算_周度!G1167&gt;$B$15,特征计算_周度!E1167&gt;$B$15,特征计算_周度!F1167&gt;$B$15),$A$12,IFERROR(IF(B1184&lt;PERCENTILE(OFFSET(B1184,1-364,0,364,1),$C$7),$A$7,IF(B1184&lt;PERCENTILE(OFFSET(B1184,1-364,0,364,1),$C$8),$A$8,IF(B1184&lt;PERCENTILE(OFFSET(B1184,1-364,0,364,1),$C$9),$A$9,IF(B1184&lt;PERCENTILE(OFFSET(B1184,1-364,0,364,1),$C$10),$A$10,IF(B1184&lt;PERCENTILE(OFFSET(B1184,1-364,0,364,1),$C$11),$A$11,$A$12))))),""))),_xlpm.dev,原始数据_周度!G1167,_xlpm.minDev,MIN(OFFSET(原始数据_周度!G1167,1-$D$17,0,$D$17,1)),_xlpm.bounce,_xlpm.dev-_xlpm.minDev,_xlpm.oversold,AND(ISNUMBER(_xlpm.dev),ISNUMBER(_xlpm.minDev),_xlpm.minDev&lt;=$B$17,_xlpm.bounce&gt;=$F$17,OR(_xlpm.initState=$A$12,_xlpm.initState=$A$11,_xlpm.initState=$A$10)),_xlpm.pctOnly,IFERROR(IF(B1184&lt;PERCENTILE(OFFSET(B1184,1-364,0,364,1),$C$7),$A$7,IF(B1184&lt;PERCENTILE(OFFSET(B1184,1-364,0,364,1),$C$8),$A$8,IF(B1184&lt;PERCENTILE(OFFSET(B1184,1-364,0,364,1),$C$9),$A$9,IF(B1184&lt;PERCENTILE(OFFSET(B1184,1-364,0,364,1),$C$10),$A$10,IF(B1184&lt;PERCENTILE(OFFSET(B1184,1-364,0,364,1),$C$11),$A$11,$A$12))))),""),IF(_xlpm.initState="","",IF(_xlpm.oversold,_xlpm.pctOnly,_xlpm.initState)))</f>
        <v/>
      </c>
      <c r="F1184" s="119" t="n"/>
      <c r="G1184" s="120">
        <f>IF(OR(B1184="",C1184=""),"",IF(OR(特征计算_周度!B1167&gt;$B$15,特征计算_周度!C1167&gt;$B$15,特征计算_周度!G1167&gt;$B$15,特征计算_周度!E1167&gt;$B$15,特征计算_周度!F1167&gt;$B$15),IF(特征计算_周度!B1167&gt;$B$15,"VIX ","")&amp;IF(特征计算_周度!C1167&gt;$B$15,"HY ","")&amp;IF(特征计算_周度!G1167&gt;$B$15,"Sahm ","")&amp;IF(特征计算_周度!E1167&gt;$B$15,"趋势 ","")&amp;IF(特征计算_周度!F1167&gt;$B$15,"斜率",""),"—"))</f>
        <v/>
      </c>
      <c r="H1184" s="120">
        <f>IF(OR(B1184="",C1184=""),"",_xlfn.LET(_xlpm.dev,原始数据_周度!G1167,_xlpm.minDev,MIN(OFFSET(原始数据_周度!G1167,1-$D$17,0,$D$17,1)),_xlpm.bounce,_xlpm.dev-_xlpm.minDev,IF(AND(ISNUMBER(_xlpm.dev),ISNUMBER(_xlpm.minDev),_xlpm.minDev&lt;=$B$17,_xlpm.bounce&gt;=$F$17),"✅ 触发","—")))</f>
        <v/>
      </c>
      <c r="I1184" s="172">
        <f>IFERROR(IF(特征计算_周度!H1184&gt;$I$3,MIN($I$4,MAX(-$I$5,(特征计算_周度!H1184-$I$3)*$I$4)),0),"")</f>
        <v/>
      </c>
    </row>
    <row r="1185">
      <c r="A1185" s="117">
        <f>特征计算_周度!A1168</f>
        <v/>
      </c>
      <c r="B1185" s="171">
        <f>IFERROR($A$3*特征计算_周度!B1185+$B$3*特征计算_周度!C1185+$C$3*特征计算_周度!D1185+$D$3*特征计算_周度!E1185+$E$3*特征计算_周度!F1185+$F$3*特征计算_周度!H1185,"")</f>
        <v/>
      </c>
      <c r="C1185" s="118">
        <f>IFERROR(PERCENTILE(OFFSET(B1185,1-364,0,364,1),$C$7),"")</f>
        <v/>
      </c>
      <c r="D1185" s="118">
        <f>IFERROR(PERCENTILE(OFFSET(B1185,1-364,0,364,1),$C$11),"")</f>
        <v/>
      </c>
      <c r="E1185" s="122">
        <f>_xlfn.LET(_xlpm.initState,IF(OR(B1185="",C1185=""),"",IF(OR(特征计算_周度!B1168&gt;$B$15,特征计算_周度!C1168&gt;$B$15,特征计算_周度!G1168&gt;$B$15,特征计算_周度!E1168&gt;$B$15,特征计算_周度!F1168&gt;$B$15),$A$12,IFERROR(IF(B1185&lt;PERCENTILE(OFFSET(B1185,1-364,0,364,1),$C$7),$A$7,IF(B1185&lt;PERCENTILE(OFFSET(B1185,1-364,0,364,1),$C$8),$A$8,IF(B1185&lt;PERCENTILE(OFFSET(B1185,1-364,0,364,1),$C$9),$A$9,IF(B1185&lt;PERCENTILE(OFFSET(B1185,1-364,0,364,1),$C$10),$A$10,IF(B1185&lt;PERCENTILE(OFFSET(B1185,1-364,0,364,1),$C$11),$A$11,$A$12))))),""))),_xlpm.dev,原始数据_周度!G1168,_xlpm.minDev,MIN(OFFSET(原始数据_周度!G1168,1-$D$17,0,$D$17,1)),_xlpm.bounce,_xlpm.dev-_xlpm.minDev,_xlpm.oversold,AND(ISNUMBER(_xlpm.dev),ISNUMBER(_xlpm.minDev),_xlpm.minDev&lt;=$B$17,_xlpm.bounce&gt;=$F$17,OR(_xlpm.initState=$A$12,_xlpm.initState=$A$11,_xlpm.initState=$A$10)),_xlpm.pctOnly,IFERROR(IF(B1185&lt;PERCENTILE(OFFSET(B1185,1-364,0,364,1),$C$7),$A$7,IF(B1185&lt;PERCENTILE(OFFSET(B1185,1-364,0,364,1),$C$8),$A$8,IF(B1185&lt;PERCENTILE(OFFSET(B1185,1-364,0,364,1),$C$9),$A$9,IF(B1185&lt;PERCENTILE(OFFSET(B1185,1-364,0,364,1),$C$10),$A$10,IF(B1185&lt;PERCENTILE(OFFSET(B1185,1-364,0,364,1),$C$11),$A$11,$A$12))))),""),IF(_xlpm.initState="","",IF(_xlpm.oversold,_xlpm.pctOnly,_xlpm.initState)))</f>
        <v/>
      </c>
      <c r="F1185" s="119" t="n"/>
      <c r="G1185" s="120">
        <f>IF(OR(B1185="",C1185=""),"",IF(OR(特征计算_周度!B1168&gt;$B$15,特征计算_周度!C1168&gt;$B$15,特征计算_周度!G1168&gt;$B$15,特征计算_周度!E1168&gt;$B$15,特征计算_周度!F1168&gt;$B$15),IF(特征计算_周度!B1168&gt;$B$15,"VIX ","")&amp;IF(特征计算_周度!C1168&gt;$B$15,"HY ","")&amp;IF(特征计算_周度!G1168&gt;$B$15,"Sahm ","")&amp;IF(特征计算_周度!E1168&gt;$B$15,"趋势 ","")&amp;IF(特征计算_周度!F1168&gt;$B$15,"斜率",""),"—"))</f>
        <v/>
      </c>
      <c r="H1185" s="120">
        <f>IF(OR(B1185="",C1185=""),"",_xlfn.LET(_xlpm.dev,原始数据_周度!G1168,_xlpm.minDev,MIN(OFFSET(原始数据_周度!G1168,1-$D$17,0,$D$17,1)),_xlpm.bounce,_xlpm.dev-_xlpm.minDev,IF(AND(ISNUMBER(_xlpm.dev),ISNUMBER(_xlpm.minDev),_xlpm.minDev&lt;=$B$17,_xlpm.bounce&gt;=$F$17),"✅ 触发","—")))</f>
        <v/>
      </c>
      <c r="I1185" s="172">
        <f>IFERROR(IF(特征计算_周度!H1185&gt;$I$3,MIN($I$4,MAX(-$I$5,(特征计算_周度!H1185-$I$3)*$I$4)),0),"")</f>
        <v/>
      </c>
    </row>
    <row r="1186">
      <c r="A1186" s="117">
        <f>特征计算_周度!A1169</f>
        <v/>
      </c>
      <c r="B1186" s="171">
        <f>IFERROR($A$3*特征计算_周度!B1186+$B$3*特征计算_周度!C1186+$C$3*特征计算_周度!D1186+$D$3*特征计算_周度!E1186+$E$3*特征计算_周度!F1186+$F$3*特征计算_周度!H1186,"")</f>
        <v/>
      </c>
      <c r="C1186" s="118">
        <f>IFERROR(PERCENTILE(OFFSET(B1186,1-364,0,364,1),$C$7),"")</f>
        <v/>
      </c>
      <c r="D1186" s="118">
        <f>IFERROR(PERCENTILE(OFFSET(B1186,1-364,0,364,1),$C$11),"")</f>
        <v/>
      </c>
      <c r="E1186" s="122">
        <f>_xlfn.LET(_xlpm.initState,IF(OR(B1186="",C1186=""),"",IF(OR(特征计算_周度!B1169&gt;$B$15,特征计算_周度!C1169&gt;$B$15,特征计算_周度!G1169&gt;$B$15,特征计算_周度!E1169&gt;$B$15,特征计算_周度!F1169&gt;$B$15),$A$12,IFERROR(IF(B1186&lt;PERCENTILE(OFFSET(B1186,1-364,0,364,1),$C$7),$A$7,IF(B1186&lt;PERCENTILE(OFFSET(B1186,1-364,0,364,1),$C$8),$A$8,IF(B1186&lt;PERCENTILE(OFFSET(B1186,1-364,0,364,1),$C$9),$A$9,IF(B1186&lt;PERCENTILE(OFFSET(B1186,1-364,0,364,1),$C$10),$A$10,IF(B1186&lt;PERCENTILE(OFFSET(B1186,1-364,0,364,1),$C$11),$A$11,$A$12))))),""))),_xlpm.dev,原始数据_周度!G1169,_xlpm.minDev,MIN(OFFSET(原始数据_周度!G1169,1-$D$17,0,$D$17,1)),_xlpm.bounce,_xlpm.dev-_xlpm.minDev,_xlpm.oversold,AND(ISNUMBER(_xlpm.dev),ISNUMBER(_xlpm.minDev),_xlpm.minDev&lt;=$B$17,_xlpm.bounce&gt;=$F$17,OR(_xlpm.initState=$A$12,_xlpm.initState=$A$11,_xlpm.initState=$A$10)),_xlpm.pctOnly,IFERROR(IF(B1186&lt;PERCENTILE(OFFSET(B1186,1-364,0,364,1),$C$7),$A$7,IF(B1186&lt;PERCENTILE(OFFSET(B1186,1-364,0,364,1),$C$8),$A$8,IF(B1186&lt;PERCENTILE(OFFSET(B1186,1-364,0,364,1),$C$9),$A$9,IF(B1186&lt;PERCENTILE(OFFSET(B1186,1-364,0,364,1),$C$10),$A$10,IF(B1186&lt;PERCENTILE(OFFSET(B1186,1-364,0,364,1),$C$11),$A$11,$A$12))))),""),IF(_xlpm.initState="","",IF(_xlpm.oversold,_xlpm.pctOnly,_xlpm.initState)))</f>
        <v/>
      </c>
      <c r="F1186" s="119" t="n"/>
      <c r="G1186" s="120">
        <f>IF(OR(B1186="",C1186=""),"",IF(OR(特征计算_周度!B1169&gt;$B$15,特征计算_周度!C1169&gt;$B$15,特征计算_周度!G1169&gt;$B$15,特征计算_周度!E1169&gt;$B$15,特征计算_周度!F1169&gt;$B$15),IF(特征计算_周度!B1169&gt;$B$15,"VIX ","")&amp;IF(特征计算_周度!C1169&gt;$B$15,"HY ","")&amp;IF(特征计算_周度!G1169&gt;$B$15,"Sahm ","")&amp;IF(特征计算_周度!E1169&gt;$B$15,"趋势 ","")&amp;IF(特征计算_周度!F1169&gt;$B$15,"斜率",""),"—"))</f>
        <v/>
      </c>
      <c r="H1186" s="120">
        <f>IF(OR(B1186="",C1186=""),"",_xlfn.LET(_xlpm.dev,原始数据_周度!G1169,_xlpm.minDev,MIN(OFFSET(原始数据_周度!G1169,1-$D$17,0,$D$17,1)),_xlpm.bounce,_xlpm.dev-_xlpm.minDev,IF(AND(ISNUMBER(_xlpm.dev),ISNUMBER(_xlpm.minDev),_xlpm.minDev&lt;=$B$17,_xlpm.bounce&gt;=$F$17),"✅ 触发","—")))</f>
        <v/>
      </c>
      <c r="I1186" s="172">
        <f>IFERROR(IF(特征计算_周度!H1186&gt;$I$3,MIN($I$4,MAX(-$I$5,(特征计算_周度!H1186-$I$3)*$I$4)),0),"")</f>
        <v/>
      </c>
    </row>
    <row r="1187">
      <c r="A1187" s="117">
        <f>特征计算_周度!A1170</f>
        <v/>
      </c>
      <c r="B1187" s="171">
        <f>IFERROR($A$3*特征计算_周度!B1187+$B$3*特征计算_周度!C1187+$C$3*特征计算_周度!D1187+$D$3*特征计算_周度!E1187+$E$3*特征计算_周度!F1187+$F$3*特征计算_周度!H1187,"")</f>
        <v/>
      </c>
      <c r="C1187" s="118">
        <f>IFERROR(PERCENTILE(OFFSET(B1187,1-364,0,364,1),$C$7),"")</f>
        <v/>
      </c>
      <c r="D1187" s="118">
        <f>IFERROR(PERCENTILE(OFFSET(B1187,1-364,0,364,1),$C$11),"")</f>
        <v/>
      </c>
      <c r="E1187" s="122">
        <f>_xlfn.LET(_xlpm.initState,IF(OR(B1187="",C1187=""),"",IF(OR(特征计算_周度!B1170&gt;$B$15,特征计算_周度!C1170&gt;$B$15,特征计算_周度!G1170&gt;$B$15,特征计算_周度!E1170&gt;$B$15,特征计算_周度!F1170&gt;$B$15),$A$12,IFERROR(IF(B1187&lt;PERCENTILE(OFFSET(B1187,1-364,0,364,1),$C$7),$A$7,IF(B1187&lt;PERCENTILE(OFFSET(B1187,1-364,0,364,1),$C$8),$A$8,IF(B1187&lt;PERCENTILE(OFFSET(B1187,1-364,0,364,1),$C$9),$A$9,IF(B1187&lt;PERCENTILE(OFFSET(B1187,1-364,0,364,1),$C$10),$A$10,IF(B1187&lt;PERCENTILE(OFFSET(B1187,1-364,0,364,1),$C$11),$A$11,$A$12))))),""))),_xlpm.dev,原始数据_周度!G1170,_xlpm.minDev,MIN(OFFSET(原始数据_周度!G1170,1-$D$17,0,$D$17,1)),_xlpm.bounce,_xlpm.dev-_xlpm.minDev,_xlpm.oversold,AND(ISNUMBER(_xlpm.dev),ISNUMBER(_xlpm.minDev),_xlpm.minDev&lt;=$B$17,_xlpm.bounce&gt;=$F$17,OR(_xlpm.initState=$A$12,_xlpm.initState=$A$11,_xlpm.initState=$A$10)),_xlpm.pctOnly,IFERROR(IF(B1187&lt;PERCENTILE(OFFSET(B1187,1-364,0,364,1),$C$7),$A$7,IF(B1187&lt;PERCENTILE(OFFSET(B1187,1-364,0,364,1),$C$8),$A$8,IF(B1187&lt;PERCENTILE(OFFSET(B1187,1-364,0,364,1),$C$9),$A$9,IF(B1187&lt;PERCENTILE(OFFSET(B1187,1-364,0,364,1),$C$10),$A$10,IF(B1187&lt;PERCENTILE(OFFSET(B1187,1-364,0,364,1),$C$11),$A$11,$A$12))))),""),IF(_xlpm.initState="","",IF(_xlpm.oversold,_xlpm.pctOnly,_xlpm.initState)))</f>
        <v/>
      </c>
      <c r="F1187" s="119" t="n"/>
      <c r="G1187" s="120">
        <f>IF(OR(B1187="",C1187=""),"",IF(OR(特征计算_周度!B1170&gt;$B$15,特征计算_周度!C1170&gt;$B$15,特征计算_周度!G1170&gt;$B$15,特征计算_周度!E1170&gt;$B$15,特征计算_周度!F1170&gt;$B$15),IF(特征计算_周度!B1170&gt;$B$15,"VIX ","")&amp;IF(特征计算_周度!C1170&gt;$B$15,"HY ","")&amp;IF(特征计算_周度!G1170&gt;$B$15,"Sahm ","")&amp;IF(特征计算_周度!E1170&gt;$B$15,"趋势 ","")&amp;IF(特征计算_周度!F1170&gt;$B$15,"斜率",""),"—"))</f>
        <v/>
      </c>
      <c r="H1187" s="120">
        <f>IF(OR(B1187="",C1187=""),"",_xlfn.LET(_xlpm.dev,原始数据_周度!G1170,_xlpm.minDev,MIN(OFFSET(原始数据_周度!G1170,1-$D$17,0,$D$17,1)),_xlpm.bounce,_xlpm.dev-_xlpm.minDev,IF(AND(ISNUMBER(_xlpm.dev),ISNUMBER(_xlpm.minDev),_xlpm.minDev&lt;=$B$17,_xlpm.bounce&gt;=$F$17),"✅ 触发","—")))</f>
        <v/>
      </c>
      <c r="I1187" s="172">
        <f>IFERROR(IF(特征计算_周度!H1187&gt;$I$3,MIN($I$4,MAX(-$I$5,(特征计算_周度!H1187-$I$3)*$I$4)),0),"")</f>
        <v/>
      </c>
    </row>
    <row r="1188">
      <c r="A1188" s="117">
        <f>特征计算_周度!A1171</f>
        <v/>
      </c>
      <c r="B1188" s="171">
        <f>IFERROR($A$3*特征计算_周度!B1188+$B$3*特征计算_周度!C1188+$C$3*特征计算_周度!D1188+$D$3*特征计算_周度!E1188+$E$3*特征计算_周度!F1188+$F$3*特征计算_周度!H1188,"")</f>
        <v/>
      </c>
      <c r="C1188" s="118">
        <f>IFERROR(PERCENTILE(OFFSET(B1188,1-364,0,364,1),$C$7),"")</f>
        <v/>
      </c>
      <c r="D1188" s="118">
        <f>IFERROR(PERCENTILE(OFFSET(B1188,1-364,0,364,1),$C$11),"")</f>
        <v/>
      </c>
      <c r="E1188" s="122">
        <f>_xlfn.LET(_xlpm.initState,IF(OR(B1188="",C1188=""),"",IF(OR(特征计算_周度!B1171&gt;$B$15,特征计算_周度!C1171&gt;$B$15,特征计算_周度!G1171&gt;$B$15,特征计算_周度!E1171&gt;$B$15,特征计算_周度!F1171&gt;$B$15),$A$12,IFERROR(IF(B1188&lt;PERCENTILE(OFFSET(B1188,1-364,0,364,1),$C$7),$A$7,IF(B1188&lt;PERCENTILE(OFFSET(B1188,1-364,0,364,1),$C$8),$A$8,IF(B1188&lt;PERCENTILE(OFFSET(B1188,1-364,0,364,1),$C$9),$A$9,IF(B1188&lt;PERCENTILE(OFFSET(B1188,1-364,0,364,1),$C$10),$A$10,IF(B1188&lt;PERCENTILE(OFFSET(B1188,1-364,0,364,1),$C$11),$A$11,$A$12))))),""))),_xlpm.dev,原始数据_周度!G1171,_xlpm.minDev,MIN(OFFSET(原始数据_周度!G1171,1-$D$17,0,$D$17,1)),_xlpm.bounce,_xlpm.dev-_xlpm.minDev,_xlpm.oversold,AND(ISNUMBER(_xlpm.dev),ISNUMBER(_xlpm.minDev),_xlpm.minDev&lt;=$B$17,_xlpm.bounce&gt;=$F$17,OR(_xlpm.initState=$A$12,_xlpm.initState=$A$11,_xlpm.initState=$A$10)),_xlpm.pctOnly,IFERROR(IF(B1188&lt;PERCENTILE(OFFSET(B1188,1-364,0,364,1),$C$7),$A$7,IF(B1188&lt;PERCENTILE(OFFSET(B1188,1-364,0,364,1),$C$8),$A$8,IF(B1188&lt;PERCENTILE(OFFSET(B1188,1-364,0,364,1),$C$9),$A$9,IF(B1188&lt;PERCENTILE(OFFSET(B1188,1-364,0,364,1),$C$10),$A$10,IF(B1188&lt;PERCENTILE(OFFSET(B1188,1-364,0,364,1),$C$11),$A$11,$A$12))))),""),IF(_xlpm.initState="","",IF(_xlpm.oversold,_xlpm.pctOnly,_xlpm.initState)))</f>
        <v/>
      </c>
      <c r="F1188" s="119" t="n"/>
      <c r="G1188" s="120">
        <f>IF(OR(B1188="",C1188=""),"",IF(OR(特征计算_周度!B1171&gt;$B$15,特征计算_周度!C1171&gt;$B$15,特征计算_周度!G1171&gt;$B$15,特征计算_周度!E1171&gt;$B$15,特征计算_周度!F1171&gt;$B$15),IF(特征计算_周度!B1171&gt;$B$15,"VIX ","")&amp;IF(特征计算_周度!C1171&gt;$B$15,"HY ","")&amp;IF(特征计算_周度!G1171&gt;$B$15,"Sahm ","")&amp;IF(特征计算_周度!E1171&gt;$B$15,"趋势 ","")&amp;IF(特征计算_周度!F1171&gt;$B$15,"斜率",""),"—"))</f>
        <v/>
      </c>
      <c r="H1188" s="120">
        <f>IF(OR(B1188="",C1188=""),"",_xlfn.LET(_xlpm.dev,原始数据_周度!G1171,_xlpm.minDev,MIN(OFFSET(原始数据_周度!G1171,1-$D$17,0,$D$17,1)),_xlpm.bounce,_xlpm.dev-_xlpm.minDev,IF(AND(ISNUMBER(_xlpm.dev),ISNUMBER(_xlpm.minDev),_xlpm.minDev&lt;=$B$17,_xlpm.bounce&gt;=$F$17),"✅ 触发","—")))</f>
        <v/>
      </c>
      <c r="I1188" s="172">
        <f>IFERROR(IF(特征计算_周度!H1188&gt;$I$3,MIN($I$4,MAX(-$I$5,(特征计算_周度!H1188-$I$3)*$I$4)),0),"")</f>
        <v/>
      </c>
    </row>
    <row r="1189">
      <c r="A1189" s="117">
        <f>特征计算_周度!A1172</f>
        <v/>
      </c>
      <c r="B1189" s="171">
        <f>IFERROR($A$3*特征计算_周度!B1189+$B$3*特征计算_周度!C1189+$C$3*特征计算_周度!D1189+$D$3*特征计算_周度!E1189+$E$3*特征计算_周度!F1189+$F$3*特征计算_周度!H1189,"")</f>
        <v/>
      </c>
      <c r="C1189" s="118">
        <f>IFERROR(PERCENTILE(OFFSET(B1189,1-364,0,364,1),$C$7),"")</f>
        <v/>
      </c>
      <c r="D1189" s="118">
        <f>IFERROR(PERCENTILE(OFFSET(B1189,1-364,0,364,1),$C$11),"")</f>
        <v/>
      </c>
      <c r="E1189" s="122">
        <f>_xlfn.LET(_xlpm.initState,IF(OR(B1189="",C1189=""),"",IF(OR(特征计算_周度!B1172&gt;$B$15,特征计算_周度!C1172&gt;$B$15,特征计算_周度!G1172&gt;$B$15,特征计算_周度!E1172&gt;$B$15,特征计算_周度!F1172&gt;$B$15),$A$12,IFERROR(IF(B1189&lt;PERCENTILE(OFFSET(B1189,1-364,0,364,1),$C$7),$A$7,IF(B1189&lt;PERCENTILE(OFFSET(B1189,1-364,0,364,1),$C$8),$A$8,IF(B1189&lt;PERCENTILE(OFFSET(B1189,1-364,0,364,1),$C$9),$A$9,IF(B1189&lt;PERCENTILE(OFFSET(B1189,1-364,0,364,1),$C$10),$A$10,IF(B1189&lt;PERCENTILE(OFFSET(B1189,1-364,0,364,1),$C$11),$A$11,$A$12))))),""))),_xlpm.dev,原始数据_周度!G1172,_xlpm.minDev,MIN(OFFSET(原始数据_周度!G1172,1-$D$17,0,$D$17,1)),_xlpm.bounce,_xlpm.dev-_xlpm.minDev,_xlpm.oversold,AND(ISNUMBER(_xlpm.dev),ISNUMBER(_xlpm.minDev),_xlpm.minDev&lt;=$B$17,_xlpm.bounce&gt;=$F$17,OR(_xlpm.initState=$A$12,_xlpm.initState=$A$11,_xlpm.initState=$A$10)),_xlpm.pctOnly,IFERROR(IF(B1189&lt;PERCENTILE(OFFSET(B1189,1-364,0,364,1),$C$7),$A$7,IF(B1189&lt;PERCENTILE(OFFSET(B1189,1-364,0,364,1),$C$8),$A$8,IF(B1189&lt;PERCENTILE(OFFSET(B1189,1-364,0,364,1),$C$9),$A$9,IF(B1189&lt;PERCENTILE(OFFSET(B1189,1-364,0,364,1),$C$10),$A$10,IF(B1189&lt;PERCENTILE(OFFSET(B1189,1-364,0,364,1),$C$11),$A$11,$A$12))))),""),IF(_xlpm.initState="","",IF(_xlpm.oversold,_xlpm.pctOnly,_xlpm.initState)))</f>
        <v/>
      </c>
      <c r="F1189" s="119" t="n"/>
      <c r="G1189" s="120">
        <f>IF(OR(B1189="",C1189=""),"",IF(OR(特征计算_周度!B1172&gt;$B$15,特征计算_周度!C1172&gt;$B$15,特征计算_周度!G1172&gt;$B$15,特征计算_周度!E1172&gt;$B$15,特征计算_周度!F1172&gt;$B$15),IF(特征计算_周度!B1172&gt;$B$15,"VIX ","")&amp;IF(特征计算_周度!C1172&gt;$B$15,"HY ","")&amp;IF(特征计算_周度!G1172&gt;$B$15,"Sahm ","")&amp;IF(特征计算_周度!E1172&gt;$B$15,"趋势 ","")&amp;IF(特征计算_周度!F1172&gt;$B$15,"斜率",""),"—"))</f>
        <v/>
      </c>
      <c r="H1189" s="120">
        <f>IF(OR(B1189="",C1189=""),"",_xlfn.LET(_xlpm.dev,原始数据_周度!G1172,_xlpm.minDev,MIN(OFFSET(原始数据_周度!G1172,1-$D$17,0,$D$17,1)),_xlpm.bounce,_xlpm.dev-_xlpm.minDev,IF(AND(ISNUMBER(_xlpm.dev),ISNUMBER(_xlpm.minDev),_xlpm.minDev&lt;=$B$17,_xlpm.bounce&gt;=$F$17),"✅ 触发","—")))</f>
        <v/>
      </c>
      <c r="I1189" s="172">
        <f>IFERROR(IF(特征计算_周度!H1189&gt;$I$3,MIN($I$4,MAX(-$I$5,(特征计算_周度!H1189-$I$3)*$I$4)),0),"")</f>
        <v/>
      </c>
    </row>
    <row r="1190">
      <c r="A1190" s="117">
        <f>特征计算_周度!A1173</f>
        <v/>
      </c>
      <c r="B1190" s="171">
        <f>IFERROR($A$3*特征计算_周度!B1190+$B$3*特征计算_周度!C1190+$C$3*特征计算_周度!D1190+$D$3*特征计算_周度!E1190+$E$3*特征计算_周度!F1190+$F$3*特征计算_周度!H1190,"")</f>
        <v/>
      </c>
      <c r="C1190" s="118">
        <f>IFERROR(PERCENTILE(OFFSET(B1190,1-364,0,364,1),$C$7),"")</f>
        <v/>
      </c>
      <c r="D1190" s="118">
        <f>IFERROR(PERCENTILE(OFFSET(B1190,1-364,0,364,1),$C$11),"")</f>
        <v/>
      </c>
      <c r="E1190" s="122">
        <f>_xlfn.LET(_xlpm.initState,IF(OR(B1190="",C1190=""),"",IF(OR(特征计算_周度!B1173&gt;$B$15,特征计算_周度!C1173&gt;$B$15,特征计算_周度!G1173&gt;$B$15,特征计算_周度!E1173&gt;$B$15,特征计算_周度!F1173&gt;$B$15),$A$12,IFERROR(IF(B1190&lt;PERCENTILE(OFFSET(B1190,1-364,0,364,1),$C$7),$A$7,IF(B1190&lt;PERCENTILE(OFFSET(B1190,1-364,0,364,1),$C$8),$A$8,IF(B1190&lt;PERCENTILE(OFFSET(B1190,1-364,0,364,1),$C$9),$A$9,IF(B1190&lt;PERCENTILE(OFFSET(B1190,1-364,0,364,1),$C$10),$A$10,IF(B1190&lt;PERCENTILE(OFFSET(B1190,1-364,0,364,1),$C$11),$A$11,$A$12))))),""))),_xlpm.dev,原始数据_周度!G1173,_xlpm.minDev,MIN(OFFSET(原始数据_周度!G1173,1-$D$17,0,$D$17,1)),_xlpm.bounce,_xlpm.dev-_xlpm.minDev,_xlpm.oversold,AND(ISNUMBER(_xlpm.dev),ISNUMBER(_xlpm.minDev),_xlpm.minDev&lt;=$B$17,_xlpm.bounce&gt;=$F$17,OR(_xlpm.initState=$A$12,_xlpm.initState=$A$11,_xlpm.initState=$A$10)),_xlpm.pctOnly,IFERROR(IF(B1190&lt;PERCENTILE(OFFSET(B1190,1-364,0,364,1),$C$7),$A$7,IF(B1190&lt;PERCENTILE(OFFSET(B1190,1-364,0,364,1),$C$8),$A$8,IF(B1190&lt;PERCENTILE(OFFSET(B1190,1-364,0,364,1),$C$9),$A$9,IF(B1190&lt;PERCENTILE(OFFSET(B1190,1-364,0,364,1),$C$10),$A$10,IF(B1190&lt;PERCENTILE(OFFSET(B1190,1-364,0,364,1),$C$11),$A$11,$A$12))))),""),IF(_xlpm.initState="","",IF(_xlpm.oversold,_xlpm.pctOnly,_xlpm.initState)))</f>
        <v/>
      </c>
      <c r="F1190" s="119" t="n"/>
      <c r="G1190" s="120">
        <f>IF(OR(B1190="",C1190=""),"",IF(OR(特征计算_周度!B1173&gt;$B$15,特征计算_周度!C1173&gt;$B$15,特征计算_周度!G1173&gt;$B$15,特征计算_周度!E1173&gt;$B$15,特征计算_周度!F1173&gt;$B$15),IF(特征计算_周度!B1173&gt;$B$15,"VIX ","")&amp;IF(特征计算_周度!C1173&gt;$B$15,"HY ","")&amp;IF(特征计算_周度!G1173&gt;$B$15,"Sahm ","")&amp;IF(特征计算_周度!E1173&gt;$B$15,"趋势 ","")&amp;IF(特征计算_周度!F1173&gt;$B$15,"斜率",""),"—"))</f>
        <v/>
      </c>
      <c r="H1190" s="120">
        <f>IF(OR(B1190="",C1190=""),"",_xlfn.LET(_xlpm.dev,原始数据_周度!G1173,_xlpm.minDev,MIN(OFFSET(原始数据_周度!G1173,1-$D$17,0,$D$17,1)),_xlpm.bounce,_xlpm.dev-_xlpm.minDev,IF(AND(ISNUMBER(_xlpm.dev),ISNUMBER(_xlpm.minDev),_xlpm.minDev&lt;=$B$17,_xlpm.bounce&gt;=$F$17),"✅ 触发","—")))</f>
        <v/>
      </c>
      <c r="I1190" s="172">
        <f>IFERROR(IF(特征计算_周度!H1190&gt;$I$3,MIN($I$4,MAX(-$I$5,(特征计算_周度!H1190-$I$3)*$I$4)),0),"")</f>
        <v/>
      </c>
    </row>
    <row r="1191">
      <c r="A1191" s="117">
        <f>特征计算_周度!A1174</f>
        <v/>
      </c>
      <c r="B1191" s="171">
        <f>IFERROR($A$3*特征计算_周度!B1191+$B$3*特征计算_周度!C1191+$C$3*特征计算_周度!D1191+$D$3*特征计算_周度!E1191+$E$3*特征计算_周度!F1191+$F$3*特征计算_周度!H1191,"")</f>
        <v/>
      </c>
      <c r="C1191" s="118">
        <f>IFERROR(PERCENTILE(OFFSET(B1191,1-364,0,364,1),$C$7),"")</f>
        <v/>
      </c>
      <c r="D1191" s="118">
        <f>IFERROR(PERCENTILE(OFFSET(B1191,1-364,0,364,1),$C$11),"")</f>
        <v/>
      </c>
      <c r="E1191" s="122">
        <f>_xlfn.LET(_xlpm.initState,IF(OR(B1191="",C1191=""),"",IF(OR(特征计算_周度!B1174&gt;$B$15,特征计算_周度!C1174&gt;$B$15,特征计算_周度!G1174&gt;$B$15,特征计算_周度!E1174&gt;$B$15,特征计算_周度!F1174&gt;$B$15),$A$12,IFERROR(IF(B1191&lt;PERCENTILE(OFFSET(B1191,1-364,0,364,1),$C$7),$A$7,IF(B1191&lt;PERCENTILE(OFFSET(B1191,1-364,0,364,1),$C$8),$A$8,IF(B1191&lt;PERCENTILE(OFFSET(B1191,1-364,0,364,1),$C$9),$A$9,IF(B1191&lt;PERCENTILE(OFFSET(B1191,1-364,0,364,1),$C$10),$A$10,IF(B1191&lt;PERCENTILE(OFFSET(B1191,1-364,0,364,1),$C$11),$A$11,$A$12))))),""))),_xlpm.dev,原始数据_周度!G1174,_xlpm.minDev,MIN(OFFSET(原始数据_周度!G1174,1-$D$17,0,$D$17,1)),_xlpm.bounce,_xlpm.dev-_xlpm.minDev,_xlpm.oversold,AND(ISNUMBER(_xlpm.dev),ISNUMBER(_xlpm.minDev),_xlpm.minDev&lt;=$B$17,_xlpm.bounce&gt;=$F$17,OR(_xlpm.initState=$A$12,_xlpm.initState=$A$11,_xlpm.initState=$A$10)),_xlpm.pctOnly,IFERROR(IF(B1191&lt;PERCENTILE(OFFSET(B1191,1-364,0,364,1),$C$7),$A$7,IF(B1191&lt;PERCENTILE(OFFSET(B1191,1-364,0,364,1),$C$8),$A$8,IF(B1191&lt;PERCENTILE(OFFSET(B1191,1-364,0,364,1),$C$9),$A$9,IF(B1191&lt;PERCENTILE(OFFSET(B1191,1-364,0,364,1),$C$10),$A$10,IF(B1191&lt;PERCENTILE(OFFSET(B1191,1-364,0,364,1),$C$11),$A$11,$A$12))))),""),IF(_xlpm.initState="","",IF(_xlpm.oversold,_xlpm.pctOnly,_xlpm.initState)))</f>
        <v/>
      </c>
      <c r="F1191" s="119" t="n"/>
      <c r="G1191" s="120">
        <f>IF(OR(B1191="",C1191=""),"",IF(OR(特征计算_周度!B1174&gt;$B$15,特征计算_周度!C1174&gt;$B$15,特征计算_周度!G1174&gt;$B$15,特征计算_周度!E1174&gt;$B$15,特征计算_周度!F1174&gt;$B$15),IF(特征计算_周度!B1174&gt;$B$15,"VIX ","")&amp;IF(特征计算_周度!C1174&gt;$B$15,"HY ","")&amp;IF(特征计算_周度!G1174&gt;$B$15,"Sahm ","")&amp;IF(特征计算_周度!E1174&gt;$B$15,"趋势 ","")&amp;IF(特征计算_周度!F1174&gt;$B$15,"斜率",""),"—"))</f>
        <v/>
      </c>
      <c r="H1191" s="120">
        <f>IF(OR(B1191="",C1191=""),"",_xlfn.LET(_xlpm.dev,原始数据_周度!G1174,_xlpm.minDev,MIN(OFFSET(原始数据_周度!G1174,1-$D$17,0,$D$17,1)),_xlpm.bounce,_xlpm.dev-_xlpm.minDev,IF(AND(ISNUMBER(_xlpm.dev),ISNUMBER(_xlpm.minDev),_xlpm.minDev&lt;=$B$17,_xlpm.bounce&gt;=$F$17),"✅ 触发","—")))</f>
        <v/>
      </c>
      <c r="I1191" s="172">
        <f>IFERROR(IF(特征计算_周度!H1191&gt;$I$3,MIN($I$4,MAX(-$I$5,(特征计算_周度!H1191-$I$3)*$I$4)),0),"")</f>
        <v/>
      </c>
    </row>
    <row r="1192">
      <c r="A1192" s="117">
        <f>特征计算_周度!A1175</f>
        <v/>
      </c>
      <c r="B1192" s="171">
        <f>IFERROR($A$3*特征计算_周度!B1192+$B$3*特征计算_周度!C1192+$C$3*特征计算_周度!D1192+$D$3*特征计算_周度!E1192+$E$3*特征计算_周度!F1192+$F$3*特征计算_周度!H1192,"")</f>
        <v/>
      </c>
      <c r="C1192" s="118">
        <f>IFERROR(PERCENTILE(OFFSET(B1192,1-364,0,364,1),$C$7),"")</f>
        <v/>
      </c>
      <c r="D1192" s="118">
        <f>IFERROR(PERCENTILE(OFFSET(B1192,1-364,0,364,1),$C$11),"")</f>
        <v/>
      </c>
      <c r="E1192" s="122">
        <f>_xlfn.LET(_xlpm.initState,IF(OR(B1192="",C1192=""),"",IF(OR(特征计算_周度!B1175&gt;$B$15,特征计算_周度!C1175&gt;$B$15,特征计算_周度!G1175&gt;$B$15,特征计算_周度!E1175&gt;$B$15,特征计算_周度!F1175&gt;$B$15),$A$12,IFERROR(IF(B1192&lt;PERCENTILE(OFFSET(B1192,1-364,0,364,1),$C$7),$A$7,IF(B1192&lt;PERCENTILE(OFFSET(B1192,1-364,0,364,1),$C$8),$A$8,IF(B1192&lt;PERCENTILE(OFFSET(B1192,1-364,0,364,1),$C$9),$A$9,IF(B1192&lt;PERCENTILE(OFFSET(B1192,1-364,0,364,1),$C$10),$A$10,IF(B1192&lt;PERCENTILE(OFFSET(B1192,1-364,0,364,1),$C$11),$A$11,$A$12))))),""))),_xlpm.dev,原始数据_周度!G1175,_xlpm.minDev,MIN(OFFSET(原始数据_周度!G1175,1-$D$17,0,$D$17,1)),_xlpm.bounce,_xlpm.dev-_xlpm.minDev,_xlpm.oversold,AND(ISNUMBER(_xlpm.dev),ISNUMBER(_xlpm.minDev),_xlpm.minDev&lt;=$B$17,_xlpm.bounce&gt;=$F$17,OR(_xlpm.initState=$A$12,_xlpm.initState=$A$11,_xlpm.initState=$A$10)),_xlpm.pctOnly,IFERROR(IF(B1192&lt;PERCENTILE(OFFSET(B1192,1-364,0,364,1),$C$7),$A$7,IF(B1192&lt;PERCENTILE(OFFSET(B1192,1-364,0,364,1),$C$8),$A$8,IF(B1192&lt;PERCENTILE(OFFSET(B1192,1-364,0,364,1),$C$9),$A$9,IF(B1192&lt;PERCENTILE(OFFSET(B1192,1-364,0,364,1),$C$10),$A$10,IF(B1192&lt;PERCENTILE(OFFSET(B1192,1-364,0,364,1),$C$11),$A$11,$A$12))))),""),IF(_xlpm.initState="","",IF(_xlpm.oversold,_xlpm.pctOnly,_xlpm.initState)))</f>
        <v/>
      </c>
      <c r="F1192" s="119" t="n"/>
      <c r="G1192" s="120">
        <f>IF(OR(B1192="",C1192=""),"",IF(OR(特征计算_周度!B1175&gt;$B$15,特征计算_周度!C1175&gt;$B$15,特征计算_周度!G1175&gt;$B$15,特征计算_周度!E1175&gt;$B$15,特征计算_周度!F1175&gt;$B$15),IF(特征计算_周度!B1175&gt;$B$15,"VIX ","")&amp;IF(特征计算_周度!C1175&gt;$B$15,"HY ","")&amp;IF(特征计算_周度!G1175&gt;$B$15,"Sahm ","")&amp;IF(特征计算_周度!E1175&gt;$B$15,"趋势 ","")&amp;IF(特征计算_周度!F1175&gt;$B$15,"斜率",""),"—"))</f>
        <v/>
      </c>
      <c r="H1192" s="120">
        <f>IF(OR(B1192="",C1192=""),"",_xlfn.LET(_xlpm.dev,原始数据_周度!G1175,_xlpm.minDev,MIN(OFFSET(原始数据_周度!G1175,1-$D$17,0,$D$17,1)),_xlpm.bounce,_xlpm.dev-_xlpm.minDev,IF(AND(ISNUMBER(_xlpm.dev),ISNUMBER(_xlpm.minDev),_xlpm.minDev&lt;=$B$17,_xlpm.bounce&gt;=$F$17),"✅ 触发","—")))</f>
        <v/>
      </c>
      <c r="I1192" s="172">
        <f>IFERROR(IF(特征计算_周度!H1192&gt;$I$3,MIN($I$4,MAX(-$I$5,(特征计算_周度!H1192-$I$3)*$I$4)),0),"")</f>
        <v/>
      </c>
    </row>
    <row r="1193">
      <c r="A1193" s="117">
        <f>特征计算_周度!A1176</f>
        <v/>
      </c>
      <c r="B1193" s="171">
        <f>IFERROR($A$3*特征计算_周度!B1193+$B$3*特征计算_周度!C1193+$C$3*特征计算_周度!D1193+$D$3*特征计算_周度!E1193+$E$3*特征计算_周度!F1193+$F$3*特征计算_周度!H1193,"")</f>
        <v/>
      </c>
      <c r="C1193" s="118">
        <f>IFERROR(PERCENTILE(OFFSET(B1193,1-364,0,364,1),$C$7),"")</f>
        <v/>
      </c>
      <c r="D1193" s="118">
        <f>IFERROR(PERCENTILE(OFFSET(B1193,1-364,0,364,1),$C$11),"")</f>
        <v/>
      </c>
      <c r="E1193" s="122">
        <f>_xlfn.LET(_xlpm.initState,IF(OR(B1193="",C1193=""),"",IF(OR(特征计算_周度!B1176&gt;$B$15,特征计算_周度!C1176&gt;$B$15,特征计算_周度!G1176&gt;$B$15,特征计算_周度!E1176&gt;$B$15,特征计算_周度!F1176&gt;$B$15),$A$12,IFERROR(IF(B1193&lt;PERCENTILE(OFFSET(B1193,1-364,0,364,1),$C$7),$A$7,IF(B1193&lt;PERCENTILE(OFFSET(B1193,1-364,0,364,1),$C$8),$A$8,IF(B1193&lt;PERCENTILE(OFFSET(B1193,1-364,0,364,1),$C$9),$A$9,IF(B1193&lt;PERCENTILE(OFFSET(B1193,1-364,0,364,1),$C$10),$A$10,IF(B1193&lt;PERCENTILE(OFFSET(B1193,1-364,0,364,1),$C$11),$A$11,$A$12))))),""))),_xlpm.dev,原始数据_周度!G1176,_xlpm.minDev,MIN(OFFSET(原始数据_周度!G1176,1-$D$17,0,$D$17,1)),_xlpm.bounce,_xlpm.dev-_xlpm.minDev,_xlpm.oversold,AND(ISNUMBER(_xlpm.dev),ISNUMBER(_xlpm.minDev),_xlpm.minDev&lt;=$B$17,_xlpm.bounce&gt;=$F$17,OR(_xlpm.initState=$A$12,_xlpm.initState=$A$11,_xlpm.initState=$A$10)),_xlpm.pctOnly,IFERROR(IF(B1193&lt;PERCENTILE(OFFSET(B1193,1-364,0,364,1),$C$7),$A$7,IF(B1193&lt;PERCENTILE(OFFSET(B1193,1-364,0,364,1),$C$8),$A$8,IF(B1193&lt;PERCENTILE(OFFSET(B1193,1-364,0,364,1),$C$9),$A$9,IF(B1193&lt;PERCENTILE(OFFSET(B1193,1-364,0,364,1),$C$10),$A$10,IF(B1193&lt;PERCENTILE(OFFSET(B1193,1-364,0,364,1),$C$11),$A$11,$A$12))))),""),IF(_xlpm.initState="","",IF(_xlpm.oversold,_xlpm.pctOnly,_xlpm.initState)))</f>
        <v/>
      </c>
      <c r="F1193" s="119" t="n"/>
      <c r="G1193" s="120">
        <f>IF(OR(B1193="",C1193=""),"",IF(OR(特征计算_周度!B1176&gt;$B$15,特征计算_周度!C1176&gt;$B$15,特征计算_周度!G1176&gt;$B$15,特征计算_周度!E1176&gt;$B$15,特征计算_周度!F1176&gt;$B$15),IF(特征计算_周度!B1176&gt;$B$15,"VIX ","")&amp;IF(特征计算_周度!C1176&gt;$B$15,"HY ","")&amp;IF(特征计算_周度!G1176&gt;$B$15,"Sahm ","")&amp;IF(特征计算_周度!E1176&gt;$B$15,"趋势 ","")&amp;IF(特征计算_周度!F1176&gt;$B$15,"斜率",""),"—"))</f>
        <v/>
      </c>
      <c r="H1193" s="120">
        <f>IF(OR(B1193="",C1193=""),"",_xlfn.LET(_xlpm.dev,原始数据_周度!G1176,_xlpm.minDev,MIN(OFFSET(原始数据_周度!G1176,1-$D$17,0,$D$17,1)),_xlpm.bounce,_xlpm.dev-_xlpm.minDev,IF(AND(ISNUMBER(_xlpm.dev),ISNUMBER(_xlpm.minDev),_xlpm.minDev&lt;=$B$17,_xlpm.bounce&gt;=$F$17),"✅ 触发","—")))</f>
        <v/>
      </c>
      <c r="I1193" s="172">
        <f>IFERROR(IF(特征计算_周度!H1193&gt;$I$3,MIN($I$4,MAX(-$I$5,(特征计算_周度!H1193-$I$3)*$I$4)),0),"")</f>
        <v/>
      </c>
    </row>
    <row r="1194">
      <c r="A1194" s="117">
        <f>特征计算_周度!A1177</f>
        <v/>
      </c>
      <c r="B1194" s="171">
        <f>IFERROR($A$3*特征计算_周度!B1194+$B$3*特征计算_周度!C1194+$C$3*特征计算_周度!D1194+$D$3*特征计算_周度!E1194+$E$3*特征计算_周度!F1194+$F$3*特征计算_周度!H1194,"")</f>
        <v/>
      </c>
      <c r="C1194" s="118">
        <f>IFERROR(PERCENTILE(OFFSET(B1194,1-364,0,364,1),$C$7),"")</f>
        <v/>
      </c>
      <c r="D1194" s="118">
        <f>IFERROR(PERCENTILE(OFFSET(B1194,1-364,0,364,1),$C$11),"")</f>
        <v/>
      </c>
      <c r="E1194" s="122">
        <f>_xlfn.LET(_xlpm.initState,IF(OR(B1194="",C1194=""),"",IF(OR(特征计算_周度!B1177&gt;$B$15,特征计算_周度!C1177&gt;$B$15,特征计算_周度!G1177&gt;$B$15,特征计算_周度!E1177&gt;$B$15,特征计算_周度!F1177&gt;$B$15),$A$12,IFERROR(IF(B1194&lt;PERCENTILE(OFFSET(B1194,1-364,0,364,1),$C$7),$A$7,IF(B1194&lt;PERCENTILE(OFFSET(B1194,1-364,0,364,1),$C$8),$A$8,IF(B1194&lt;PERCENTILE(OFFSET(B1194,1-364,0,364,1),$C$9),$A$9,IF(B1194&lt;PERCENTILE(OFFSET(B1194,1-364,0,364,1),$C$10),$A$10,IF(B1194&lt;PERCENTILE(OFFSET(B1194,1-364,0,364,1),$C$11),$A$11,$A$12))))),""))),_xlpm.dev,原始数据_周度!G1177,_xlpm.minDev,MIN(OFFSET(原始数据_周度!G1177,1-$D$17,0,$D$17,1)),_xlpm.bounce,_xlpm.dev-_xlpm.minDev,_xlpm.oversold,AND(ISNUMBER(_xlpm.dev),ISNUMBER(_xlpm.minDev),_xlpm.minDev&lt;=$B$17,_xlpm.bounce&gt;=$F$17,OR(_xlpm.initState=$A$12,_xlpm.initState=$A$11,_xlpm.initState=$A$10)),_xlpm.pctOnly,IFERROR(IF(B1194&lt;PERCENTILE(OFFSET(B1194,1-364,0,364,1),$C$7),$A$7,IF(B1194&lt;PERCENTILE(OFFSET(B1194,1-364,0,364,1),$C$8),$A$8,IF(B1194&lt;PERCENTILE(OFFSET(B1194,1-364,0,364,1),$C$9),$A$9,IF(B1194&lt;PERCENTILE(OFFSET(B1194,1-364,0,364,1),$C$10),$A$10,IF(B1194&lt;PERCENTILE(OFFSET(B1194,1-364,0,364,1),$C$11),$A$11,$A$12))))),""),IF(_xlpm.initState="","",IF(_xlpm.oversold,_xlpm.pctOnly,_xlpm.initState)))</f>
        <v/>
      </c>
      <c r="F1194" s="119" t="n"/>
      <c r="G1194" s="120">
        <f>IF(OR(B1194="",C1194=""),"",IF(OR(特征计算_周度!B1177&gt;$B$15,特征计算_周度!C1177&gt;$B$15,特征计算_周度!G1177&gt;$B$15,特征计算_周度!E1177&gt;$B$15,特征计算_周度!F1177&gt;$B$15),IF(特征计算_周度!B1177&gt;$B$15,"VIX ","")&amp;IF(特征计算_周度!C1177&gt;$B$15,"HY ","")&amp;IF(特征计算_周度!G1177&gt;$B$15,"Sahm ","")&amp;IF(特征计算_周度!E1177&gt;$B$15,"趋势 ","")&amp;IF(特征计算_周度!F1177&gt;$B$15,"斜率",""),"—"))</f>
        <v/>
      </c>
      <c r="H1194" s="120">
        <f>IF(OR(B1194="",C1194=""),"",_xlfn.LET(_xlpm.dev,原始数据_周度!G1177,_xlpm.minDev,MIN(OFFSET(原始数据_周度!G1177,1-$D$17,0,$D$17,1)),_xlpm.bounce,_xlpm.dev-_xlpm.minDev,IF(AND(ISNUMBER(_xlpm.dev),ISNUMBER(_xlpm.minDev),_xlpm.minDev&lt;=$B$17,_xlpm.bounce&gt;=$F$17),"✅ 触发","—")))</f>
        <v/>
      </c>
      <c r="I1194" s="172">
        <f>IFERROR(IF(特征计算_周度!H1194&gt;$I$3,MIN($I$4,MAX(-$I$5,(特征计算_周度!H1194-$I$3)*$I$4)),0),"")</f>
        <v/>
      </c>
    </row>
    <row r="1195">
      <c r="A1195" s="117">
        <f>特征计算_周度!A1178</f>
        <v/>
      </c>
      <c r="B1195" s="171">
        <f>IFERROR($A$3*特征计算_周度!B1195+$B$3*特征计算_周度!C1195+$C$3*特征计算_周度!D1195+$D$3*特征计算_周度!E1195+$E$3*特征计算_周度!F1195+$F$3*特征计算_周度!H1195,"")</f>
        <v/>
      </c>
      <c r="C1195" s="118">
        <f>IFERROR(PERCENTILE(OFFSET(B1195,1-364,0,364,1),$C$7),"")</f>
        <v/>
      </c>
      <c r="D1195" s="118">
        <f>IFERROR(PERCENTILE(OFFSET(B1195,1-364,0,364,1),$C$11),"")</f>
        <v/>
      </c>
      <c r="E1195" s="122">
        <f>_xlfn.LET(_xlpm.initState,IF(OR(B1195="",C1195=""),"",IF(OR(特征计算_周度!B1178&gt;$B$15,特征计算_周度!C1178&gt;$B$15,特征计算_周度!G1178&gt;$B$15,特征计算_周度!E1178&gt;$B$15,特征计算_周度!F1178&gt;$B$15),$A$12,IFERROR(IF(B1195&lt;PERCENTILE(OFFSET(B1195,1-364,0,364,1),$C$7),$A$7,IF(B1195&lt;PERCENTILE(OFFSET(B1195,1-364,0,364,1),$C$8),$A$8,IF(B1195&lt;PERCENTILE(OFFSET(B1195,1-364,0,364,1),$C$9),$A$9,IF(B1195&lt;PERCENTILE(OFFSET(B1195,1-364,0,364,1),$C$10),$A$10,IF(B1195&lt;PERCENTILE(OFFSET(B1195,1-364,0,364,1),$C$11),$A$11,$A$12))))),""))),_xlpm.dev,原始数据_周度!G1178,_xlpm.minDev,MIN(OFFSET(原始数据_周度!G1178,1-$D$17,0,$D$17,1)),_xlpm.bounce,_xlpm.dev-_xlpm.minDev,_xlpm.oversold,AND(ISNUMBER(_xlpm.dev),ISNUMBER(_xlpm.minDev),_xlpm.minDev&lt;=$B$17,_xlpm.bounce&gt;=$F$17,OR(_xlpm.initState=$A$12,_xlpm.initState=$A$11,_xlpm.initState=$A$10)),_xlpm.pctOnly,IFERROR(IF(B1195&lt;PERCENTILE(OFFSET(B1195,1-364,0,364,1),$C$7),$A$7,IF(B1195&lt;PERCENTILE(OFFSET(B1195,1-364,0,364,1),$C$8),$A$8,IF(B1195&lt;PERCENTILE(OFFSET(B1195,1-364,0,364,1),$C$9),$A$9,IF(B1195&lt;PERCENTILE(OFFSET(B1195,1-364,0,364,1),$C$10),$A$10,IF(B1195&lt;PERCENTILE(OFFSET(B1195,1-364,0,364,1),$C$11),$A$11,$A$12))))),""),IF(_xlpm.initState="","",IF(_xlpm.oversold,_xlpm.pctOnly,_xlpm.initState)))</f>
        <v/>
      </c>
      <c r="F1195" s="119" t="n"/>
      <c r="G1195" s="120">
        <f>IF(OR(B1195="",C1195=""),"",IF(OR(特征计算_周度!B1178&gt;$B$15,特征计算_周度!C1178&gt;$B$15,特征计算_周度!G1178&gt;$B$15,特征计算_周度!E1178&gt;$B$15,特征计算_周度!F1178&gt;$B$15),IF(特征计算_周度!B1178&gt;$B$15,"VIX ","")&amp;IF(特征计算_周度!C1178&gt;$B$15,"HY ","")&amp;IF(特征计算_周度!G1178&gt;$B$15,"Sahm ","")&amp;IF(特征计算_周度!E1178&gt;$B$15,"趋势 ","")&amp;IF(特征计算_周度!F1178&gt;$B$15,"斜率",""),"—"))</f>
        <v/>
      </c>
      <c r="H1195" s="120">
        <f>IF(OR(B1195="",C1195=""),"",_xlfn.LET(_xlpm.dev,原始数据_周度!G1178,_xlpm.minDev,MIN(OFFSET(原始数据_周度!G1178,1-$D$17,0,$D$17,1)),_xlpm.bounce,_xlpm.dev-_xlpm.minDev,IF(AND(ISNUMBER(_xlpm.dev),ISNUMBER(_xlpm.minDev),_xlpm.minDev&lt;=$B$17,_xlpm.bounce&gt;=$F$17),"✅ 触发","—")))</f>
        <v/>
      </c>
      <c r="I1195" s="172">
        <f>IFERROR(IF(特征计算_周度!H1195&gt;$I$3,MIN($I$4,MAX(-$I$5,(特征计算_周度!H1195-$I$3)*$I$4)),0),"")</f>
        <v/>
      </c>
    </row>
    <row r="1196">
      <c r="A1196" s="117">
        <f>特征计算_周度!A1179</f>
        <v/>
      </c>
      <c r="B1196" s="171">
        <f>IFERROR($A$3*特征计算_周度!B1196+$B$3*特征计算_周度!C1196+$C$3*特征计算_周度!D1196+$D$3*特征计算_周度!E1196+$E$3*特征计算_周度!F1196+$F$3*特征计算_周度!H1196,"")</f>
        <v/>
      </c>
      <c r="C1196" s="118">
        <f>IFERROR(PERCENTILE(OFFSET(B1196,1-364,0,364,1),$C$7),"")</f>
        <v/>
      </c>
      <c r="D1196" s="118">
        <f>IFERROR(PERCENTILE(OFFSET(B1196,1-364,0,364,1),$C$11),"")</f>
        <v/>
      </c>
      <c r="E1196" s="122">
        <f>_xlfn.LET(_xlpm.initState,IF(OR(B1196="",C1196=""),"",IF(OR(特征计算_周度!B1179&gt;$B$15,特征计算_周度!C1179&gt;$B$15,特征计算_周度!G1179&gt;$B$15,特征计算_周度!E1179&gt;$B$15,特征计算_周度!F1179&gt;$B$15),$A$12,IFERROR(IF(B1196&lt;PERCENTILE(OFFSET(B1196,1-364,0,364,1),$C$7),$A$7,IF(B1196&lt;PERCENTILE(OFFSET(B1196,1-364,0,364,1),$C$8),$A$8,IF(B1196&lt;PERCENTILE(OFFSET(B1196,1-364,0,364,1),$C$9),$A$9,IF(B1196&lt;PERCENTILE(OFFSET(B1196,1-364,0,364,1),$C$10),$A$10,IF(B1196&lt;PERCENTILE(OFFSET(B1196,1-364,0,364,1),$C$11),$A$11,$A$12))))),""))),_xlpm.dev,原始数据_周度!G1179,_xlpm.minDev,MIN(OFFSET(原始数据_周度!G1179,1-$D$17,0,$D$17,1)),_xlpm.bounce,_xlpm.dev-_xlpm.minDev,_xlpm.oversold,AND(ISNUMBER(_xlpm.dev),ISNUMBER(_xlpm.minDev),_xlpm.minDev&lt;=$B$17,_xlpm.bounce&gt;=$F$17,OR(_xlpm.initState=$A$12,_xlpm.initState=$A$11,_xlpm.initState=$A$10)),_xlpm.pctOnly,IFERROR(IF(B1196&lt;PERCENTILE(OFFSET(B1196,1-364,0,364,1),$C$7),$A$7,IF(B1196&lt;PERCENTILE(OFFSET(B1196,1-364,0,364,1),$C$8),$A$8,IF(B1196&lt;PERCENTILE(OFFSET(B1196,1-364,0,364,1),$C$9),$A$9,IF(B1196&lt;PERCENTILE(OFFSET(B1196,1-364,0,364,1),$C$10),$A$10,IF(B1196&lt;PERCENTILE(OFFSET(B1196,1-364,0,364,1),$C$11),$A$11,$A$12))))),""),IF(_xlpm.initState="","",IF(_xlpm.oversold,_xlpm.pctOnly,_xlpm.initState)))</f>
        <v/>
      </c>
      <c r="F1196" s="119" t="n"/>
      <c r="G1196" s="120">
        <f>IF(OR(B1196="",C1196=""),"",IF(OR(特征计算_周度!B1179&gt;$B$15,特征计算_周度!C1179&gt;$B$15,特征计算_周度!G1179&gt;$B$15,特征计算_周度!E1179&gt;$B$15,特征计算_周度!F1179&gt;$B$15),IF(特征计算_周度!B1179&gt;$B$15,"VIX ","")&amp;IF(特征计算_周度!C1179&gt;$B$15,"HY ","")&amp;IF(特征计算_周度!G1179&gt;$B$15,"Sahm ","")&amp;IF(特征计算_周度!E1179&gt;$B$15,"趋势 ","")&amp;IF(特征计算_周度!F1179&gt;$B$15,"斜率",""),"—"))</f>
        <v/>
      </c>
      <c r="H1196" s="120">
        <f>IF(OR(B1196="",C1196=""),"",_xlfn.LET(_xlpm.dev,原始数据_周度!G1179,_xlpm.minDev,MIN(OFFSET(原始数据_周度!G1179,1-$D$17,0,$D$17,1)),_xlpm.bounce,_xlpm.dev-_xlpm.minDev,IF(AND(ISNUMBER(_xlpm.dev),ISNUMBER(_xlpm.minDev),_xlpm.minDev&lt;=$B$17,_xlpm.bounce&gt;=$F$17),"✅ 触发","—")))</f>
        <v/>
      </c>
      <c r="I1196" s="172">
        <f>IFERROR(IF(特征计算_周度!H1196&gt;$I$3,MIN($I$4,MAX(-$I$5,(特征计算_周度!H1196-$I$3)*$I$4)),0),"")</f>
        <v/>
      </c>
    </row>
    <row r="1197">
      <c r="A1197" s="117">
        <f>特征计算_周度!A1180</f>
        <v/>
      </c>
      <c r="B1197" s="171">
        <f>IFERROR($A$3*特征计算_周度!B1197+$B$3*特征计算_周度!C1197+$C$3*特征计算_周度!D1197+$D$3*特征计算_周度!E1197+$E$3*特征计算_周度!F1197+$F$3*特征计算_周度!H1197,"")</f>
        <v/>
      </c>
      <c r="C1197" s="118">
        <f>IFERROR(PERCENTILE(OFFSET(B1197,1-364,0,364,1),$C$7),"")</f>
        <v/>
      </c>
      <c r="D1197" s="118">
        <f>IFERROR(PERCENTILE(OFFSET(B1197,1-364,0,364,1),$C$11),"")</f>
        <v/>
      </c>
      <c r="E1197" s="122">
        <f>_xlfn.LET(_xlpm.initState,IF(OR(B1197="",C1197=""),"",IF(OR(特征计算_周度!B1180&gt;$B$15,特征计算_周度!C1180&gt;$B$15,特征计算_周度!G1180&gt;$B$15,特征计算_周度!E1180&gt;$B$15,特征计算_周度!F1180&gt;$B$15),$A$12,IFERROR(IF(B1197&lt;PERCENTILE(OFFSET(B1197,1-364,0,364,1),$C$7),$A$7,IF(B1197&lt;PERCENTILE(OFFSET(B1197,1-364,0,364,1),$C$8),$A$8,IF(B1197&lt;PERCENTILE(OFFSET(B1197,1-364,0,364,1),$C$9),$A$9,IF(B1197&lt;PERCENTILE(OFFSET(B1197,1-364,0,364,1),$C$10),$A$10,IF(B1197&lt;PERCENTILE(OFFSET(B1197,1-364,0,364,1),$C$11),$A$11,$A$12))))),""))),_xlpm.dev,原始数据_周度!G1180,_xlpm.minDev,MIN(OFFSET(原始数据_周度!G1180,1-$D$17,0,$D$17,1)),_xlpm.bounce,_xlpm.dev-_xlpm.minDev,_xlpm.oversold,AND(ISNUMBER(_xlpm.dev),ISNUMBER(_xlpm.minDev),_xlpm.minDev&lt;=$B$17,_xlpm.bounce&gt;=$F$17,OR(_xlpm.initState=$A$12,_xlpm.initState=$A$11,_xlpm.initState=$A$10)),_xlpm.pctOnly,IFERROR(IF(B1197&lt;PERCENTILE(OFFSET(B1197,1-364,0,364,1),$C$7),$A$7,IF(B1197&lt;PERCENTILE(OFFSET(B1197,1-364,0,364,1),$C$8),$A$8,IF(B1197&lt;PERCENTILE(OFFSET(B1197,1-364,0,364,1),$C$9),$A$9,IF(B1197&lt;PERCENTILE(OFFSET(B1197,1-364,0,364,1),$C$10),$A$10,IF(B1197&lt;PERCENTILE(OFFSET(B1197,1-364,0,364,1),$C$11),$A$11,$A$12))))),""),IF(_xlpm.initState="","",IF(_xlpm.oversold,_xlpm.pctOnly,_xlpm.initState)))</f>
        <v/>
      </c>
      <c r="F1197" s="119" t="n"/>
      <c r="G1197" s="120">
        <f>IF(OR(B1197="",C1197=""),"",IF(OR(特征计算_周度!B1180&gt;$B$15,特征计算_周度!C1180&gt;$B$15,特征计算_周度!G1180&gt;$B$15,特征计算_周度!E1180&gt;$B$15,特征计算_周度!F1180&gt;$B$15),IF(特征计算_周度!B1180&gt;$B$15,"VIX ","")&amp;IF(特征计算_周度!C1180&gt;$B$15,"HY ","")&amp;IF(特征计算_周度!G1180&gt;$B$15,"Sahm ","")&amp;IF(特征计算_周度!E1180&gt;$B$15,"趋势 ","")&amp;IF(特征计算_周度!F1180&gt;$B$15,"斜率",""),"—"))</f>
        <v/>
      </c>
      <c r="H1197" s="120">
        <f>IF(OR(B1197="",C1197=""),"",_xlfn.LET(_xlpm.dev,原始数据_周度!G1180,_xlpm.minDev,MIN(OFFSET(原始数据_周度!G1180,1-$D$17,0,$D$17,1)),_xlpm.bounce,_xlpm.dev-_xlpm.minDev,IF(AND(ISNUMBER(_xlpm.dev),ISNUMBER(_xlpm.minDev),_xlpm.minDev&lt;=$B$17,_xlpm.bounce&gt;=$F$17),"✅ 触发","—")))</f>
        <v/>
      </c>
      <c r="I1197" s="172">
        <f>IFERROR(IF(特征计算_周度!H1197&gt;$I$3,MIN($I$4,MAX(-$I$5,(特征计算_周度!H1197-$I$3)*$I$4)),0),"")</f>
        <v/>
      </c>
    </row>
    <row r="1198">
      <c r="A1198" s="117">
        <f>特征计算_周度!A1181</f>
        <v/>
      </c>
      <c r="B1198" s="171">
        <f>IFERROR($A$3*特征计算_周度!B1198+$B$3*特征计算_周度!C1198+$C$3*特征计算_周度!D1198+$D$3*特征计算_周度!E1198+$E$3*特征计算_周度!F1198+$F$3*特征计算_周度!H1198,"")</f>
        <v/>
      </c>
      <c r="C1198" s="118">
        <f>IFERROR(PERCENTILE(OFFSET(B1198,1-364,0,364,1),$C$7),"")</f>
        <v/>
      </c>
      <c r="D1198" s="118">
        <f>IFERROR(PERCENTILE(OFFSET(B1198,1-364,0,364,1),$C$11),"")</f>
        <v/>
      </c>
      <c r="E1198" s="122">
        <f>_xlfn.LET(_xlpm.initState,IF(OR(B1198="",C1198=""),"",IF(OR(特征计算_周度!B1181&gt;$B$15,特征计算_周度!C1181&gt;$B$15,特征计算_周度!G1181&gt;$B$15,特征计算_周度!E1181&gt;$B$15,特征计算_周度!F1181&gt;$B$15),$A$12,IFERROR(IF(B1198&lt;PERCENTILE(OFFSET(B1198,1-364,0,364,1),$C$7),$A$7,IF(B1198&lt;PERCENTILE(OFFSET(B1198,1-364,0,364,1),$C$8),$A$8,IF(B1198&lt;PERCENTILE(OFFSET(B1198,1-364,0,364,1),$C$9),$A$9,IF(B1198&lt;PERCENTILE(OFFSET(B1198,1-364,0,364,1),$C$10),$A$10,IF(B1198&lt;PERCENTILE(OFFSET(B1198,1-364,0,364,1),$C$11),$A$11,$A$12))))),""))),_xlpm.dev,原始数据_周度!G1181,_xlpm.minDev,MIN(OFFSET(原始数据_周度!G1181,1-$D$17,0,$D$17,1)),_xlpm.bounce,_xlpm.dev-_xlpm.minDev,_xlpm.oversold,AND(ISNUMBER(_xlpm.dev),ISNUMBER(_xlpm.minDev),_xlpm.minDev&lt;=$B$17,_xlpm.bounce&gt;=$F$17,OR(_xlpm.initState=$A$12,_xlpm.initState=$A$11,_xlpm.initState=$A$10)),_xlpm.pctOnly,IFERROR(IF(B1198&lt;PERCENTILE(OFFSET(B1198,1-364,0,364,1),$C$7),$A$7,IF(B1198&lt;PERCENTILE(OFFSET(B1198,1-364,0,364,1),$C$8),$A$8,IF(B1198&lt;PERCENTILE(OFFSET(B1198,1-364,0,364,1),$C$9),$A$9,IF(B1198&lt;PERCENTILE(OFFSET(B1198,1-364,0,364,1),$C$10),$A$10,IF(B1198&lt;PERCENTILE(OFFSET(B1198,1-364,0,364,1),$C$11),$A$11,$A$12))))),""),IF(_xlpm.initState="","",IF(_xlpm.oversold,_xlpm.pctOnly,_xlpm.initState)))</f>
        <v/>
      </c>
      <c r="F1198" s="119" t="n"/>
      <c r="G1198" s="120">
        <f>IF(OR(B1198="",C1198=""),"",IF(OR(特征计算_周度!B1181&gt;$B$15,特征计算_周度!C1181&gt;$B$15,特征计算_周度!G1181&gt;$B$15,特征计算_周度!E1181&gt;$B$15,特征计算_周度!F1181&gt;$B$15),IF(特征计算_周度!B1181&gt;$B$15,"VIX ","")&amp;IF(特征计算_周度!C1181&gt;$B$15,"HY ","")&amp;IF(特征计算_周度!G1181&gt;$B$15,"Sahm ","")&amp;IF(特征计算_周度!E1181&gt;$B$15,"趋势 ","")&amp;IF(特征计算_周度!F1181&gt;$B$15,"斜率",""),"—"))</f>
        <v/>
      </c>
      <c r="H1198" s="120">
        <f>IF(OR(B1198="",C1198=""),"",_xlfn.LET(_xlpm.dev,原始数据_周度!G1181,_xlpm.minDev,MIN(OFFSET(原始数据_周度!G1181,1-$D$17,0,$D$17,1)),_xlpm.bounce,_xlpm.dev-_xlpm.minDev,IF(AND(ISNUMBER(_xlpm.dev),ISNUMBER(_xlpm.minDev),_xlpm.minDev&lt;=$B$17,_xlpm.bounce&gt;=$F$17),"✅ 触发","—")))</f>
        <v/>
      </c>
      <c r="I1198" s="172">
        <f>IFERROR(IF(特征计算_周度!H1198&gt;$I$3,MIN($I$4,MAX(-$I$5,(特征计算_周度!H1198-$I$3)*$I$4)),0),"")</f>
        <v/>
      </c>
    </row>
    <row r="1199">
      <c r="A1199" s="117">
        <f>特征计算_周度!A1182</f>
        <v/>
      </c>
      <c r="B1199" s="171">
        <f>IFERROR($A$3*特征计算_周度!B1199+$B$3*特征计算_周度!C1199+$C$3*特征计算_周度!D1199+$D$3*特征计算_周度!E1199+$E$3*特征计算_周度!F1199+$F$3*特征计算_周度!H1199,"")</f>
        <v/>
      </c>
      <c r="C1199" s="118">
        <f>IFERROR(PERCENTILE(OFFSET(B1199,1-364,0,364,1),$C$7),"")</f>
        <v/>
      </c>
      <c r="D1199" s="118">
        <f>IFERROR(PERCENTILE(OFFSET(B1199,1-364,0,364,1),$C$11),"")</f>
        <v/>
      </c>
      <c r="E1199" s="122">
        <f>_xlfn.LET(_xlpm.initState,IF(OR(B1199="",C1199=""),"",IF(OR(特征计算_周度!B1182&gt;$B$15,特征计算_周度!C1182&gt;$B$15,特征计算_周度!G1182&gt;$B$15,特征计算_周度!E1182&gt;$B$15,特征计算_周度!F1182&gt;$B$15),$A$12,IFERROR(IF(B1199&lt;PERCENTILE(OFFSET(B1199,1-364,0,364,1),$C$7),$A$7,IF(B1199&lt;PERCENTILE(OFFSET(B1199,1-364,0,364,1),$C$8),$A$8,IF(B1199&lt;PERCENTILE(OFFSET(B1199,1-364,0,364,1),$C$9),$A$9,IF(B1199&lt;PERCENTILE(OFFSET(B1199,1-364,0,364,1),$C$10),$A$10,IF(B1199&lt;PERCENTILE(OFFSET(B1199,1-364,0,364,1),$C$11),$A$11,$A$12))))),""))),_xlpm.dev,原始数据_周度!G1182,_xlpm.minDev,MIN(OFFSET(原始数据_周度!G1182,1-$D$17,0,$D$17,1)),_xlpm.bounce,_xlpm.dev-_xlpm.minDev,_xlpm.oversold,AND(ISNUMBER(_xlpm.dev),ISNUMBER(_xlpm.minDev),_xlpm.minDev&lt;=$B$17,_xlpm.bounce&gt;=$F$17,OR(_xlpm.initState=$A$12,_xlpm.initState=$A$11,_xlpm.initState=$A$10)),_xlpm.pctOnly,IFERROR(IF(B1199&lt;PERCENTILE(OFFSET(B1199,1-364,0,364,1),$C$7),$A$7,IF(B1199&lt;PERCENTILE(OFFSET(B1199,1-364,0,364,1),$C$8),$A$8,IF(B1199&lt;PERCENTILE(OFFSET(B1199,1-364,0,364,1),$C$9),$A$9,IF(B1199&lt;PERCENTILE(OFFSET(B1199,1-364,0,364,1),$C$10),$A$10,IF(B1199&lt;PERCENTILE(OFFSET(B1199,1-364,0,364,1),$C$11),$A$11,$A$12))))),""),IF(_xlpm.initState="","",IF(_xlpm.oversold,_xlpm.pctOnly,_xlpm.initState)))</f>
        <v/>
      </c>
      <c r="F1199" s="119" t="n"/>
      <c r="G1199" s="120">
        <f>IF(OR(B1199="",C1199=""),"",IF(OR(特征计算_周度!B1182&gt;$B$15,特征计算_周度!C1182&gt;$B$15,特征计算_周度!G1182&gt;$B$15,特征计算_周度!E1182&gt;$B$15,特征计算_周度!F1182&gt;$B$15),IF(特征计算_周度!B1182&gt;$B$15,"VIX ","")&amp;IF(特征计算_周度!C1182&gt;$B$15,"HY ","")&amp;IF(特征计算_周度!G1182&gt;$B$15,"Sahm ","")&amp;IF(特征计算_周度!E1182&gt;$B$15,"趋势 ","")&amp;IF(特征计算_周度!F1182&gt;$B$15,"斜率",""),"—"))</f>
        <v/>
      </c>
      <c r="H1199" s="120">
        <f>IF(OR(B1199="",C1199=""),"",_xlfn.LET(_xlpm.dev,原始数据_周度!G1182,_xlpm.minDev,MIN(OFFSET(原始数据_周度!G1182,1-$D$17,0,$D$17,1)),_xlpm.bounce,_xlpm.dev-_xlpm.minDev,IF(AND(ISNUMBER(_xlpm.dev),ISNUMBER(_xlpm.minDev),_xlpm.minDev&lt;=$B$17,_xlpm.bounce&gt;=$F$17),"✅ 触发","—")))</f>
        <v/>
      </c>
      <c r="I1199" s="172">
        <f>IFERROR(IF(特征计算_周度!H1199&gt;$I$3,MIN($I$4,MAX(-$I$5,(特征计算_周度!H1199-$I$3)*$I$4)),0),"")</f>
        <v/>
      </c>
    </row>
    <row r="1200">
      <c r="A1200" s="117">
        <f>特征计算_周度!A1183</f>
        <v/>
      </c>
      <c r="B1200" s="171">
        <f>IFERROR($A$3*特征计算_周度!B1200+$B$3*特征计算_周度!C1200+$C$3*特征计算_周度!D1200+$D$3*特征计算_周度!E1200+$E$3*特征计算_周度!F1200+$F$3*特征计算_周度!H1200,"")</f>
        <v/>
      </c>
      <c r="C1200" s="118">
        <f>IFERROR(PERCENTILE(OFFSET(B1200,1-364,0,364,1),$C$7),"")</f>
        <v/>
      </c>
      <c r="D1200" s="118">
        <f>IFERROR(PERCENTILE(OFFSET(B1200,1-364,0,364,1),$C$11),"")</f>
        <v/>
      </c>
      <c r="E1200" s="122">
        <f>_xlfn.LET(_xlpm.initState,IF(OR(B1200="",C1200=""),"",IF(OR(特征计算_周度!B1183&gt;$B$15,特征计算_周度!C1183&gt;$B$15,特征计算_周度!G1183&gt;$B$15,特征计算_周度!E1183&gt;$B$15,特征计算_周度!F1183&gt;$B$15),$A$12,IFERROR(IF(B1200&lt;PERCENTILE(OFFSET(B1200,1-364,0,364,1),$C$7),$A$7,IF(B1200&lt;PERCENTILE(OFFSET(B1200,1-364,0,364,1),$C$8),$A$8,IF(B1200&lt;PERCENTILE(OFFSET(B1200,1-364,0,364,1),$C$9),$A$9,IF(B1200&lt;PERCENTILE(OFFSET(B1200,1-364,0,364,1),$C$10),$A$10,IF(B1200&lt;PERCENTILE(OFFSET(B1200,1-364,0,364,1),$C$11),$A$11,$A$12))))),""))),_xlpm.dev,原始数据_周度!G1183,_xlpm.minDev,MIN(OFFSET(原始数据_周度!G1183,1-$D$17,0,$D$17,1)),_xlpm.bounce,_xlpm.dev-_xlpm.minDev,_xlpm.oversold,AND(ISNUMBER(_xlpm.dev),ISNUMBER(_xlpm.minDev),_xlpm.minDev&lt;=$B$17,_xlpm.bounce&gt;=$F$17,OR(_xlpm.initState=$A$12,_xlpm.initState=$A$11,_xlpm.initState=$A$10)),_xlpm.pctOnly,IFERROR(IF(B1200&lt;PERCENTILE(OFFSET(B1200,1-364,0,364,1),$C$7),$A$7,IF(B1200&lt;PERCENTILE(OFFSET(B1200,1-364,0,364,1),$C$8),$A$8,IF(B1200&lt;PERCENTILE(OFFSET(B1200,1-364,0,364,1),$C$9),$A$9,IF(B1200&lt;PERCENTILE(OFFSET(B1200,1-364,0,364,1),$C$10),$A$10,IF(B1200&lt;PERCENTILE(OFFSET(B1200,1-364,0,364,1),$C$11),$A$11,$A$12))))),""),IF(_xlpm.initState="","",IF(_xlpm.oversold,_xlpm.pctOnly,_xlpm.initState)))</f>
        <v/>
      </c>
      <c r="F1200" s="119" t="n"/>
      <c r="G1200" s="120">
        <f>IF(OR(B1200="",C1200=""),"",IF(OR(特征计算_周度!B1183&gt;$B$15,特征计算_周度!C1183&gt;$B$15,特征计算_周度!G1183&gt;$B$15,特征计算_周度!E1183&gt;$B$15,特征计算_周度!F1183&gt;$B$15),IF(特征计算_周度!B1183&gt;$B$15,"VIX ","")&amp;IF(特征计算_周度!C1183&gt;$B$15,"HY ","")&amp;IF(特征计算_周度!G1183&gt;$B$15,"Sahm ","")&amp;IF(特征计算_周度!E1183&gt;$B$15,"趋势 ","")&amp;IF(特征计算_周度!F1183&gt;$B$15,"斜率",""),"—"))</f>
        <v/>
      </c>
      <c r="H1200" s="120">
        <f>IF(OR(B1200="",C1200=""),"",_xlfn.LET(_xlpm.dev,原始数据_周度!G1183,_xlpm.minDev,MIN(OFFSET(原始数据_周度!G1183,1-$D$17,0,$D$17,1)),_xlpm.bounce,_xlpm.dev-_xlpm.minDev,IF(AND(ISNUMBER(_xlpm.dev),ISNUMBER(_xlpm.minDev),_xlpm.minDev&lt;=$B$17,_xlpm.bounce&gt;=$F$17),"✅ 触发","—")))</f>
        <v/>
      </c>
      <c r="I1200" s="172">
        <f>IFERROR(IF(特征计算_周度!H1200&gt;$I$3,MIN($I$4,MAX(-$I$5,(特征计算_周度!H1200-$I$3)*$I$4)),0),"")</f>
        <v/>
      </c>
    </row>
    <row r="1201">
      <c r="A1201" s="117">
        <f>特征计算_周度!A1184</f>
        <v/>
      </c>
      <c r="B1201" s="171">
        <f>IFERROR($A$3*特征计算_周度!B1201+$B$3*特征计算_周度!C1201+$C$3*特征计算_周度!D1201+$D$3*特征计算_周度!E1201+$E$3*特征计算_周度!F1201+$F$3*特征计算_周度!H1201,"")</f>
        <v/>
      </c>
      <c r="C1201" s="118">
        <f>IFERROR(PERCENTILE(OFFSET(B1201,1-364,0,364,1),$C$7),"")</f>
        <v/>
      </c>
      <c r="D1201" s="118">
        <f>IFERROR(PERCENTILE(OFFSET(B1201,1-364,0,364,1),$C$11),"")</f>
        <v/>
      </c>
      <c r="E1201" s="122">
        <f>_xlfn.LET(_xlpm.initState,IF(OR(B1201="",C1201=""),"",IF(OR(特征计算_周度!B1184&gt;$B$15,特征计算_周度!C1184&gt;$B$15,特征计算_周度!G1184&gt;$B$15,特征计算_周度!E1184&gt;$B$15,特征计算_周度!F1184&gt;$B$15),$A$12,IFERROR(IF(B1201&lt;PERCENTILE(OFFSET(B1201,1-364,0,364,1),$C$7),$A$7,IF(B1201&lt;PERCENTILE(OFFSET(B1201,1-364,0,364,1),$C$8),$A$8,IF(B1201&lt;PERCENTILE(OFFSET(B1201,1-364,0,364,1),$C$9),$A$9,IF(B1201&lt;PERCENTILE(OFFSET(B1201,1-364,0,364,1),$C$10),$A$10,IF(B1201&lt;PERCENTILE(OFFSET(B1201,1-364,0,364,1),$C$11),$A$11,$A$12))))),""))),_xlpm.dev,原始数据_周度!G1184,_xlpm.minDev,MIN(OFFSET(原始数据_周度!G1184,1-$D$17,0,$D$17,1)),_xlpm.bounce,_xlpm.dev-_xlpm.minDev,_xlpm.oversold,AND(ISNUMBER(_xlpm.dev),ISNUMBER(_xlpm.minDev),_xlpm.minDev&lt;=$B$17,_xlpm.bounce&gt;=$F$17,OR(_xlpm.initState=$A$12,_xlpm.initState=$A$11,_xlpm.initState=$A$10)),_xlpm.pctOnly,IFERROR(IF(B1201&lt;PERCENTILE(OFFSET(B1201,1-364,0,364,1),$C$7),$A$7,IF(B1201&lt;PERCENTILE(OFFSET(B1201,1-364,0,364,1),$C$8),$A$8,IF(B1201&lt;PERCENTILE(OFFSET(B1201,1-364,0,364,1),$C$9),$A$9,IF(B1201&lt;PERCENTILE(OFFSET(B1201,1-364,0,364,1),$C$10),$A$10,IF(B1201&lt;PERCENTILE(OFFSET(B1201,1-364,0,364,1),$C$11),$A$11,$A$12))))),""),IF(_xlpm.initState="","",IF(_xlpm.oversold,_xlpm.pctOnly,_xlpm.initState)))</f>
        <v/>
      </c>
      <c r="F1201" s="119" t="n"/>
      <c r="G1201" s="120">
        <f>IF(OR(B1201="",C1201=""),"",IF(OR(特征计算_周度!B1184&gt;$B$15,特征计算_周度!C1184&gt;$B$15,特征计算_周度!G1184&gt;$B$15,特征计算_周度!E1184&gt;$B$15,特征计算_周度!F1184&gt;$B$15),IF(特征计算_周度!B1184&gt;$B$15,"VIX ","")&amp;IF(特征计算_周度!C1184&gt;$B$15,"HY ","")&amp;IF(特征计算_周度!G1184&gt;$B$15,"Sahm ","")&amp;IF(特征计算_周度!E1184&gt;$B$15,"趋势 ","")&amp;IF(特征计算_周度!F1184&gt;$B$15,"斜率",""),"—"))</f>
        <v/>
      </c>
      <c r="H1201" s="120">
        <f>IF(OR(B1201="",C1201=""),"",_xlfn.LET(_xlpm.dev,原始数据_周度!G1184,_xlpm.minDev,MIN(OFFSET(原始数据_周度!G1184,1-$D$17,0,$D$17,1)),_xlpm.bounce,_xlpm.dev-_xlpm.minDev,IF(AND(ISNUMBER(_xlpm.dev),ISNUMBER(_xlpm.minDev),_xlpm.minDev&lt;=$B$17,_xlpm.bounce&gt;=$F$17),"✅ 触发","—")))</f>
        <v/>
      </c>
      <c r="I1201" s="172">
        <f>IFERROR(IF(特征计算_周度!H1201&gt;$I$3,MIN($I$4,MAX(-$I$5,(特征计算_周度!H1201-$I$3)*$I$4)),0),"")</f>
        <v/>
      </c>
    </row>
    <row r="1202">
      <c r="A1202" s="117">
        <f>特征计算_周度!A1185</f>
        <v/>
      </c>
      <c r="B1202" s="171">
        <f>IFERROR($A$3*特征计算_周度!B1202+$B$3*特征计算_周度!C1202+$C$3*特征计算_周度!D1202+$D$3*特征计算_周度!E1202+$E$3*特征计算_周度!F1202+$F$3*特征计算_周度!H1202,"")</f>
        <v/>
      </c>
      <c r="C1202" s="118">
        <f>IFERROR(PERCENTILE(OFFSET(B1202,1-364,0,364,1),$C$7),"")</f>
        <v/>
      </c>
      <c r="D1202" s="118">
        <f>IFERROR(PERCENTILE(OFFSET(B1202,1-364,0,364,1),$C$11),"")</f>
        <v/>
      </c>
      <c r="E1202" s="122">
        <f>_xlfn.LET(_xlpm.initState,IF(OR(B1202="",C1202=""),"",IF(OR(特征计算_周度!B1185&gt;$B$15,特征计算_周度!C1185&gt;$B$15,特征计算_周度!G1185&gt;$B$15,特征计算_周度!E1185&gt;$B$15,特征计算_周度!F1185&gt;$B$15),$A$12,IFERROR(IF(B1202&lt;PERCENTILE(OFFSET(B1202,1-364,0,364,1),$C$7),$A$7,IF(B1202&lt;PERCENTILE(OFFSET(B1202,1-364,0,364,1),$C$8),$A$8,IF(B1202&lt;PERCENTILE(OFFSET(B1202,1-364,0,364,1),$C$9),$A$9,IF(B1202&lt;PERCENTILE(OFFSET(B1202,1-364,0,364,1),$C$10),$A$10,IF(B1202&lt;PERCENTILE(OFFSET(B1202,1-364,0,364,1),$C$11),$A$11,$A$12))))),""))),_xlpm.dev,原始数据_周度!G1185,_xlpm.minDev,MIN(OFFSET(原始数据_周度!G1185,1-$D$17,0,$D$17,1)),_xlpm.bounce,_xlpm.dev-_xlpm.minDev,_xlpm.oversold,AND(ISNUMBER(_xlpm.dev),ISNUMBER(_xlpm.minDev),_xlpm.minDev&lt;=$B$17,_xlpm.bounce&gt;=$F$17,OR(_xlpm.initState=$A$12,_xlpm.initState=$A$11,_xlpm.initState=$A$10)),_xlpm.pctOnly,IFERROR(IF(B1202&lt;PERCENTILE(OFFSET(B1202,1-364,0,364,1),$C$7),$A$7,IF(B1202&lt;PERCENTILE(OFFSET(B1202,1-364,0,364,1),$C$8),$A$8,IF(B1202&lt;PERCENTILE(OFFSET(B1202,1-364,0,364,1),$C$9),$A$9,IF(B1202&lt;PERCENTILE(OFFSET(B1202,1-364,0,364,1),$C$10),$A$10,IF(B1202&lt;PERCENTILE(OFFSET(B1202,1-364,0,364,1),$C$11),$A$11,$A$12))))),""),IF(_xlpm.initState="","",IF(_xlpm.oversold,_xlpm.pctOnly,_xlpm.initState)))</f>
        <v/>
      </c>
      <c r="F1202" s="119" t="n"/>
      <c r="G1202" s="120">
        <f>IF(OR(B1202="",C1202=""),"",IF(OR(特征计算_周度!B1185&gt;$B$15,特征计算_周度!C1185&gt;$B$15,特征计算_周度!G1185&gt;$B$15,特征计算_周度!E1185&gt;$B$15,特征计算_周度!F1185&gt;$B$15),IF(特征计算_周度!B1185&gt;$B$15,"VIX ","")&amp;IF(特征计算_周度!C1185&gt;$B$15,"HY ","")&amp;IF(特征计算_周度!G1185&gt;$B$15,"Sahm ","")&amp;IF(特征计算_周度!E1185&gt;$B$15,"趋势 ","")&amp;IF(特征计算_周度!F1185&gt;$B$15,"斜率",""),"—"))</f>
        <v/>
      </c>
      <c r="H1202" s="120">
        <f>IF(OR(B1202="",C1202=""),"",_xlfn.LET(_xlpm.dev,原始数据_周度!G1185,_xlpm.minDev,MIN(OFFSET(原始数据_周度!G1185,1-$D$17,0,$D$17,1)),_xlpm.bounce,_xlpm.dev-_xlpm.minDev,IF(AND(ISNUMBER(_xlpm.dev),ISNUMBER(_xlpm.minDev),_xlpm.minDev&lt;=$B$17,_xlpm.bounce&gt;=$F$17),"✅ 触发","—")))</f>
        <v/>
      </c>
      <c r="I1202" s="172">
        <f>IFERROR(IF(特征计算_周度!H1202&gt;$I$3,MIN($I$4,MAX(-$I$5,(特征计算_周度!H1202-$I$3)*$I$4)),0),"")</f>
        <v/>
      </c>
    </row>
    <row r="1203">
      <c r="A1203" s="117">
        <f>特征计算_周度!A1186</f>
        <v/>
      </c>
      <c r="B1203" s="171">
        <f>IFERROR($A$3*特征计算_周度!B1203+$B$3*特征计算_周度!C1203+$C$3*特征计算_周度!D1203+$D$3*特征计算_周度!E1203+$E$3*特征计算_周度!F1203+$F$3*特征计算_周度!H1203,"")</f>
        <v/>
      </c>
      <c r="C1203" s="118">
        <f>IFERROR(PERCENTILE(OFFSET(B1203,1-364,0,364,1),$C$7),"")</f>
        <v/>
      </c>
      <c r="D1203" s="118">
        <f>IFERROR(PERCENTILE(OFFSET(B1203,1-364,0,364,1),$C$11),"")</f>
        <v/>
      </c>
      <c r="E1203" s="122">
        <f>_xlfn.LET(_xlpm.initState,IF(OR(B1203="",C1203=""),"",IF(OR(特征计算_周度!B1186&gt;$B$15,特征计算_周度!C1186&gt;$B$15,特征计算_周度!G1186&gt;$B$15,特征计算_周度!E1186&gt;$B$15,特征计算_周度!F1186&gt;$B$15),$A$12,IFERROR(IF(B1203&lt;PERCENTILE(OFFSET(B1203,1-364,0,364,1),$C$7),$A$7,IF(B1203&lt;PERCENTILE(OFFSET(B1203,1-364,0,364,1),$C$8),$A$8,IF(B1203&lt;PERCENTILE(OFFSET(B1203,1-364,0,364,1),$C$9),$A$9,IF(B1203&lt;PERCENTILE(OFFSET(B1203,1-364,0,364,1),$C$10),$A$10,IF(B1203&lt;PERCENTILE(OFFSET(B1203,1-364,0,364,1),$C$11),$A$11,$A$12))))),""))),_xlpm.dev,原始数据_周度!G1186,_xlpm.minDev,MIN(OFFSET(原始数据_周度!G1186,1-$D$17,0,$D$17,1)),_xlpm.bounce,_xlpm.dev-_xlpm.minDev,_xlpm.oversold,AND(ISNUMBER(_xlpm.dev),ISNUMBER(_xlpm.minDev),_xlpm.minDev&lt;=$B$17,_xlpm.bounce&gt;=$F$17,OR(_xlpm.initState=$A$12,_xlpm.initState=$A$11,_xlpm.initState=$A$10)),_xlpm.pctOnly,IFERROR(IF(B1203&lt;PERCENTILE(OFFSET(B1203,1-364,0,364,1),$C$7),$A$7,IF(B1203&lt;PERCENTILE(OFFSET(B1203,1-364,0,364,1),$C$8),$A$8,IF(B1203&lt;PERCENTILE(OFFSET(B1203,1-364,0,364,1),$C$9),$A$9,IF(B1203&lt;PERCENTILE(OFFSET(B1203,1-364,0,364,1),$C$10),$A$10,IF(B1203&lt;PERCENTILE(OFFSET(B1203,1-364,0,364,1),$C$11),$A$11,$A$12))))),""),IF(_xlpm.initState="","",IF(_xlpm.oversold,_xlpm.pctOnly,_xlpm.initState)))</f>
        <v/>
      </c>
      <c r="F1203" s="119" t="n"/>
      <c r="G1203" s="120">
        <f>IF(OR(B1203="",C1203=""),"",IF(OR(特征计算_周度!B1186&gt;$B$15,特征计算_周度!C1186&gt;$B$15,特征计算_周度!G1186&gt;$B$15,特征计算_周度!E1186&gt;$B$15,特征计算_周度!F1186&gt;$B$15),IF(特征计算_周度!B1186&gt;$B$15,"VIX ","")&amp;IF(特征计算_周度!C1186&gt;$B$15,"HY ","")&amp;IF(特征计算_周度!G1186&gt;$B$15,"Sahm ","")&amp;IF(特征计算_周度!E1186&gt;$B$15,"趋势 ","")&amp;IF(特征计算_周度!F1186&gt;$B$15,"斜率",""),"—"))</f>
        <v/>
      </c>
      <c r="H1203" s="120">
        <f>IF(OR(B1203="",C1203=""),"",_xlfn.LET(_xlpm.dev,原始数据_周度!G1186,_xlpm.minDev,MIN(OFFSET(原始数据_周度!G1186,1-$D$17,0,$D$17,1)),_xlpm.bounce,_xlpm.dev-_xlpm.minDev,IF(AND(ISNUMBER(_xlpm.dev),ISNUMBER(_xlpm.minDev),_xlpm.minDev&lt;=$B$17,_xlpm.bounce&gt;=$F$17),"✅ 触发","—")))</f>
        <v/>
      </c>
      <c r="I1203" s="172">
        <f>IFERROR(IF(特征计算_周度!H1203&gt;$I$3,MIN($I$4,MAX(-$I$5,(特征计算_周度!H1203-$I$3)*$I$4)),0),"")</f>
        <v/>
      </c>
    </row>
    <row r="1204">
      <c r="A1204" s="117">
        <f>特征计算_周度!A1187</f>
        <v/>
      </c>
      <c r="B1204" s="171">
        <f>IFERROR($A$3*特征计算_周度!B1204+$B$3*特征计算_周度!C1204+$C$3*特征计算_周度!D1204+$D$3*特征计算_周度!E1204+$E$3*特征计算_周度!F1204+$F$3*特征计算_周度!H1204,"")</f>
        <v/>
      </c>
      <c r="C1204" s="118">
        <f>IFERROR(PERCENTILE(OFFSET(B1204,1-364,0,364,1),$C$7),"")</f>
        <v/>
      </c>
      <c r="D1204" s="118">
        <f>IFERROR(PERCENTILE(OFFSET(B1204,1-364,0,364,1),$C$11),"")</f>
        <v/>
      </c>
      <c r="E1204" s="122">
        <f>_xlfn.LET(_xlpm.initState,IF(OR(B1204="",C1204=""),"",IF(OR(特征计算_周度!B1187&gt;$B$15,特征计算_周度!C1187&gt;$B$15,特征计算_周度!G1187&gt;$B$15,特征计算_周度!E1187&gt;$B$15,特征计算_周度!F1187&gt;$B$15),$A$12,IFERROR(IF(B1204&lt;PERCENTILE(OFFSET(B1204,1-364,0,364,1),$C$7),$A$7,IF(B1204&lt;PERCENTILE(OFFSET(B1204,1-364,0,364,1),$C$8),$A$8,IF(B1204&lt;PERCENTILE(OFFSET(B1204,1-364,0,364,1),$C$9),$A$9,IF(B1204&lt;PERCENTILE(OFFSET(B1204,1-364,0,364,1),$C$10),$A$10,IF(B1204&lt;PERCENTILE(OFFSET(B1204,1-364,0,364,1),$C$11),$A$11,$A$12))))),""))),_xlpm.dev,原始数据_周度!G1187,_xlpm.minDev,MIN(OFFSET(原始数据_周度!G1187,1-$D$17,0,$D$17,1)),_xlpm.bounce,_xlpm.dev-_xlpm.minDev,_xlpm.oversold,AND(ISNUMBER(_xlpm.dev),ISNUMBER(_xlpm.minDev),_xlpm.minDev&lt;=$B$17,_xlpm.bounce&gt;=$F$17,OR(_xlpm.initState=$A$12,_xlpm.initState=$A$11,_xlpm.initState=$A$10)),_xlpm.pctOnly,IFERROR(IF(B1204&lt;PERCENTILE(OFFSET(B1204,1-364,0,364,1),$C$7),$A$7,IF(B1204&lt;PERCENTILE(OFFSET(B1204,1-364,0,364,1),$C$8),$A$8,IF(B1204&lt;PERCENTILE(OFFSET(B1204,1-364,0,364,1),$C$9),$A$9,IF(B1204&lt;PERCENTILE(OFFSET(B1204,1-364,0,364,1),$C$10),$A$10,IF(B1204&lt;PERCENTILE(OFFSET(B1204,1-364,0,364,1),$C$11),$A$11,$A$12))))),""),IF(_xlpm.initState="","",IF(_xlpm.oversold,_xlpm.pctOnly,_xlpm.initState)))</f>
        <v/>
      </c>
      <c r="F1204" s="119" t="n"/>
      <c r="G1204" s="120">
        <f>IF(OR(B1204="",C1204=""),"",IF(OR(特征计算_周度!B1187&gt;$B$15,特征计算_周度!C1187&gt;$B$15,特征计算_周度!G1187&gt;$B$15,特征计算_周度!E1187&gt;$B$15,特征计算_周度!F1187&gt;$B$15),IF(特征计算_周度!B1187&gt;$B$15,"VIX ","")&amp;IF(特征计算_周度!C1187&gt;$B$15,"HY ","")&amp;IF(特征计算_周度!G1187&gt;$B$15,"Sahm ","")&amp;IF(特征计算_周度!E1187&gt;$B$15,"趋势 ","")&amp;IF(特征计算_周度!F1187&gt;$B$15,"斜率",""),"—"))</f>
        <v/>
      </c>
      <c r="H1204" s="120">
        <f>IF(OR(B1204="",C1204=""),"",_xlfn.LET(_xlpm.dev,原始数据_周度!G1187,_xlpm.minDev,MIN(OFFSET(原始数据_周度!G1187,1-$D$17,0,$D$17,1)),_xlpm.bounce,_xlpm.dev-_xlpm.minDev,IF(AND(ISNUMBER(_xlpm.dev),ISNUMBER(_xlpm.minDev),_xlpm.minDev&lt;=$B$17,_xlpm.bounce&gt;=$F$17),"✅ 触发","—")))</f>
        <v/>
      </c>
      <c r="I1204" s="172">
        <f>IFERROR(IF(特征计算_周度!H1204&gt;$I$3,MIN($I$4,MAX(-$I$5,(特征计算_周度!H1204-$I$3)*$I$4)),0),"")</f>
        <v/>
      </c>
    </row>
    <row r="1205">
      <c r="A1205" s="117">
        <f>特征计算_周度!A1188</f>
        <v/>
      </c>
      <c r="B1205" s="171">
        <f>IFERROR($A$3*特征计算_周度!B1205+$B$3*特征计算_周度!C1205+$C$3*特征计算_周度!D1205+$D$3*特征计算_周度!E1205+$E$3*特征计算_周度!F1205+$F$3*特征计算_周度!H1205,"")</f>
        <v/>
      </c>
      <c r="C1205" s="118">
        <f>IFERROR(PERCENTILE(OFFSET(B1205,1-364,0,364,1),$C$7),"")</f>
        <v/>
      </c>
      <c r="D1205" s="118">
        <f>IFERROR(PERCENTILE(OFFSET(B1205,1-364,0,364,1),$C$11),"")</f>
        <v/>
      </c>
      <c r="E1205" s="122">
        <f>_xlfn.LET(_xlpm.initState,IF(OR(B1205="",C1205=""),"",IF(OR(特征计算_周度!B1188&gt;$B$15,特征计算_周度!C1188&gt;$B$15,特征计算_周度!G1188&gt;$B$15,特征计算_周度!E1188&gt;$B$15,特征计算_周度!F1188&gt;$B$15),$A$12,IFERROR(IF(B1205&lt;PERCENTILE(OFFSET(B1205,1-364,0,364,1),$C$7),$A$7,IF(B1205&lt;PERCENTILE(OFFSET(B1205,1-364,0,364,1),$C$8),$A$8,IF(B1205&lt;PERCENTILE(OFFSET(B1205,1-364,0,364,1),$C$9),$A$9,IF(B1205&lt;PERCENTILE(OFFSET(B1205,1-364,0,364,1),$C$10),$A$10,IF(B1205&lt;PERCENTILE(OFFSET(B1205,1-364,0,364,1),$C$11),$A$11,$A$12))))),""))),_xlpm.dev,原始数据_周度!G1188,_xlpm.minDev,MIN(OFFSET(原始数据_周度!G1188,1-$D$17,0,$D$17,1)),_xlpm.bounce,_xlpm.dev-_xlpm.minDev,_xlpm.oversold,AND(ISNUMBER(_xlpm.dev),ISNUMBER(_xlpm.minDev),_xlpm.minDev&lt;=$B$17,_xlpm.bounce&gt;=$F$17,OR(_xlpm.initState=$A$12,_xlpm.initState=$A$11,_xlpm.initState=$A$10)),_xlpm.pctOnly,IFERROR(IF(B1205&lt;PERCENTILE(OFFSET(B1205,1-364,0,364,1),$C$7),$A$7,IF(B1205&lt;PERCENTILE(OFFSET(B1205,1-364,0,364,1),$C$8),$A$8,IF(B1205&lt;PERCENTILE(OFFSET(B1205,1-364,0,364,1),$C$9),$A$9,IF(B1205&lt;PERCENTILE(OFFSET(B1205,1-364,0,364,1),$C$10),$A$10,IF(B1205&lt;PERCENTILE(OFFSET(B1205,1-364,0,364,1),$C$11),$A$11,$A$12))))),""),IF(_xlpm.initState="","",IF(_xlpm.oversold,_xlpm.pctOnly,_xlpm.initState)))</f>
        <v/>
      </c>
      <c r="F1205" s="119" t="n"/>
      <c r="G1205" s="120">
        <f>IF(OR(B1205="",C1205=""),"",IF(OR(特征计算_周度!B1188&gt;$B$15,特征计算_周度!C1188&gt;$B$15,特征计算_周度!G1188&gt;$B$15,特征计算_周度!E1188&gt;$B$15,特征计算_周度!F1188&gt;$B$15),IF(特征计算_周度!B1188&gt;$B$15,"VIX ","")&amp;IF(特征计算_周度!C1188&gt;$B$15,"HY ","")&amp;IF(特征计算_周度!G1188&gt;$B$15,"Sahm ","")&amp;IF(特征计算_周度!E1188&gt;$B$15,"趋势 ","")&amp;IF(特征计算_周度!F1188&gt;$B$15,"斜率",""),"—"))</f>
        <v/>
      </c>
      <c r="H1205" s="120">
        <f>IF(OR(B1205="",C1205=""),"",_xlfn.LET(_xlpm.dev,原始数据_周度!G1188,_xlpm.minDev,MIN(OFFSET(原始数据_周度!G1188,1-$D$17,0,$D$17,1)),_xlpm.bounce,_xlpm.dev-_xlpm.minDev,IF(AND(ISNUMBER(_xlpm.dev),ISNUMBER(_xlpm.minDev),_xlpm.minDev&lt;=$B$17,_xlpm.bounce&gt;=$F$17),"✅ 触发","—")))</f>
        <v/>
      </c>
      <c r="I1205" s="172">
        <f>IFERROR(IF(特征计算_周度!H1205&gt;$I$3,MIN($I$4,MAX(-$I$5,(特征计算_周度!H1205-$I$3)*$I$4)),0),"")</f>
        <v/>
      </c>
    </row>
    <row r="1206">
      <c r="A1206" s="117">
        <f>特征计算_周度!A1189</f>
        <v/>
      </c>
      <c r="B1206" s="171">
        <f>IFERROR($A$3*特征计算_周度!B1206+$B$3*特征计算_周度!C1206+$C$3*特征计算_周度!D1206+$D$3*特征计算_周度!E1206+$E$3*特征计算_周度!F1206+$F$3*特征计算_周度!H1206,"")</f>
        <v/>
      </c>
      <c r="C1206" s="118">
        <f>IFERROR(PERCENTILE(OFFSET(B1206,1-364,0,364,1),$C$7),"")</f>
        <v/>
      </c>
      <c r="D1206" s="118">
        <f>IFERROR(PERCENTILE(OFFSET(B1206,1-364,0,364,1),$C$11),"")</f>
        <v/>
      </c>
      <c r="E1206" s="122">
        <f>_xlfn.LET(_xlpm.initState,IF(OR(B1206="",C1206=""),"",IF(OR(特征计算_周度!B1189&gt;$B$15,特征计算_周度!C1189&gt;$B$15,特征计算_周度!G1189&gt;$B$15,特征计算_周度!E1189&gt;$B$15,特征计算_周度!F1189&gt;$B$15),$A$12,IFERROR(IF(B1206&lt;PERCENTILE(OFFSET(B1206,1-364,0,364,1),$C$7),$A$7,IF(B1206&lt;PERCENTILE(OFFSET(B1206,1-364,0,364,1),$C$8),$A$8,IF(B1206&lt;PERCENTILE(OFFSET(B1206,1-364,0,364,1),$C$9),$A$9,IF(B1206&lt;PERCENTILE(OFFSET(B1206,1-364,0,364,1),$C$10),$A$10,IF(B1206&lt;PERCENTILE(OFFSET(B1206,1-364,0,364,1),$C$11),$A$11,$A$12))))),""))),_xlpm.dev,原始数据_周度!G1189,_xlpm.minDev,MIN(OFFSET(原始数据_周度!G1189,1-$D$17,0,$D$17,1)),_xlpm.bounce,_xlpm.dev-_xlpm.minDev,_xlpm.oversold,AND(ISNUMBER(_xlpm.dev),ISNUMBER(_xlpm.minDev),_xlpm.minDev&lt;=$B$17,_xlpm.bounce&gt;=$F$17,OR(_xlpm.initState=$A$12,_xlpm.initState=$A$11,_xlpm.initState=$A$10)),_xlpm.pctOnly,IFERROR(IF(B1206&lt;PERCENTILE(OFFSET(B1206,1-364,0,364,1),$C$7),$A$7,IF(B1206&lt;PERCENTILE(OFFSET(B1206,1-364,0,364,1),$C$8),$A$8,IF(B1206&lt;PERCENTILE(OFFSET(B1206,1-364,0,364,1),$C$9),$A$9,IF(B1206&lt;PERCENTILE(OFFSET(B1206,1-364,0,364,1),$C$10),$A$10,IF(B1206&lt;PERCENTILE(OFFSET(B1206,1-364,0,364,1),$C$11),$A$11,$A$12))))),""),IF(_xlpm.initState="","",IF(_xlpm.oversold,_xlpm.pctOnly,_xlpm.initState)))</f>
        <v/>
      </c>
      <c r="F1206" s="119" t="n"/>
      <c r="G1206" s="120">
        <f>IF(OR(B1206="",C1206=""),"",IF(OR(特征计算_周度!B1189&gt;$B$15,特征计算_周度!C1189&gt;$B$15,特征计算_周度!G1189&gt;$B$15,特征计算_周度!E1189&gt;$B$15,特征计算_周度!F1189&gt;$B$15),IF(特征计算_周度!B1189&gt;$B$15,"VIX ","")&amp;IF(特征计算_周度!C1189&gt;$B$15,"HY ","")&amp;IF(特征计算_周度!G1189&gt;$B$15,"Sahm ","")&amp;IF(特征计算_周度!E1189&gt;$B$15,"趋势 ","")&amp;IF(特征计算_周度!F1189&gt;$B$15,"斜率",""),"—"))</f>
        <v/>
      </c>
      <c r="H1206" s="120">
        <f>IF(OR(B1206="",C1206=""),"",_xlfn.LET(_xlpm.dev,原始数据_周度!G1189,_xlpm.minDev,MIN(OFFSET(原始数据_周度!G1189,1-$D$17,0,$D$17,1)),_xlpm.bounce,_xlpm.dev-_xlpm.minDev,IF(AND(ISNUMBER(_xlpm.dev),ISNUMBER(_xlpm.minDev),_xlpm.minDev&lt;=$B$17,_xlpm.bounce&gt;=$F$17),"✅ 触发","—")))</f>
        <v/>
      </c>
      <c r="I1206" s="172">
        <f>IFERROR(IF(特征计算_周度!H1206&gt;$I$3,MIN($I$4,MAX(-$I$5,(特征计算_周度!H1206-$I$3)*$I$4)),0),"")</f>
        <v/>
      </c>
    </row>
    <row r="1207">
      <c r="A1207" s="117">
        <f>特征计算_周度!A1190</f>
        <v/>
      </c>
      <c r="B1207" s="171">
        <f>IFERROR($A$3*特征计算_周度!B1207+$B$3*特征计算_周度!C1207+$C$3*特征计算_周度!D1207+$D$3*特征计算_周度!E1207+$E$3*特征计算_周度!F1207+$F$3*特征计算_周度!H1207,"")</f>
        <v/>
      </c>
      <c r="C1207" s="118">
        <f>IFERROR(PERCENTILE(OFFSET(B1207,1-364,0,364,1),$C$7),"")</f>
        <v/>
      </c>
      <c r="D1207" s="118">
        <f>IFERROR(PERCENTILE(OFFSET(B1207,1-364,0,364,1),$C$11),"")</f>
        <v/>
      </c>
      <c r="E1207" s="122">
        <f>_xlfn.LET(_xlpm.initState,IF(OR(B1207="",C1207=""),"",IF(OR(特征计算_周度!B1190&gt;$B$15,特征计算_周度!C1190&gt;$B$15,特征计算_周度!G1190&gt;$B$15,特征计算_周度!E1190&gt;$B$15,特征计算_周度!F1190&gt;$B$15),$A$12,IFERROR(IF(B1207&lt;PERCENTILE(OFFSET(B1207,1-364,0,364,1),$C$7),$A$7,IF(B1207&lt;PERCENTILE(OFFSET(B1207,1-364,0,364,1),$C$8),$A$8,IF(B1207&lt;PERCENTILE(OFFSET(B1207,1-364,0,364,1),$C$9),$A$9,IF(B1207&lt;PERCENTILE(OFFSET(B1207,1-364,0,364,1),$C$10),$A$10,IF(B1207&lt;PERCENTILE(OFFSET(B1207,1-364,0,364,1),$C$11),$A$11,$A$12))))),""))),_xlpm.dev,原始数据_周度!G1190,_xlpm.minDev,MIN(OFFSET(原始数据_周度!G1190,1-$D$17,0,$D$17,1)),_xlpm.bounce,_xlpm.dev-_xlpm.minDev,_xlpm.oversold,AND(ISNUMBER(_xlpm.dev),ISNUMBER(_xlpm.minDev),_xlpm.minDev&lt;=$B$17,_xlpm.bounce&gt;=$F$17,OR(_xlpm.initState=$A$12,_xlpm.initState=$A$11,_xlpm.initState=$A$10)),_xlpm.pctOnly,IFERROR(IF(B1207&lt;PERCENTILE(OFFSET(B1207,1-364,0,364,1),$C$7),$A$7,IF(B1207&lt;PERCENTILE(OFFSET(B1207,1-364,0,364,1),$C$8),$A$8,IF(B1207&lt;PERCENTILE(OFFSET(B1207,1-364,0,364,1),$C$9),$A$9,IF(B1207&lt;PERCENTILE(OFFSET(B1207,1-364,0,364,1),$C$10),$A$10,IF(B1207&lt;PERCENTILE(OFFSET(B1207,1-364,0,364,1),$C$11),$A$11,$A$12))))),""),IF(_xlpm.initState="","",IF(_xlpm.oversold,_xlpm.pctOnly,_xlpm.initState)))</f>
        <v/>
      </c>
      <c r="F1207" s="119" t="n"/>
      <c r="G1207" s="120">
        <f>IF(OR(B1207="",C1207=""),"",IF(OR(特征计算_周度!B1190&gt;$B$15,特征计算_周度!C1190&gt;$B$15,特征计算_周度!G1190&gt;$B$15,特征计算_周度!E1190&gt;$B$15,特征计算_周度!F1190&gt;$B$15),IF(特征计算_周度!B1190&gt;$B$15,"VIX ","")&amp;IF(特征计算_周度!C1190&gt;$B$15,"HY ","")&amp;IF(特征计算_周度!G1190&gt;$B$15,"Sahm ","")&amp;IF(特征计算_周度!E1190&gt;$B$15,"趋势 ","")&amp;IF(特征计算_周度!F1190&gt;$B$15,"斜率",""),"—"))</f>
        <v/>
      </c>
      <c r="H1207" s="120">
        <f>IF(OR(B1207="",C1207=""),"",_xlfn.LET(_xlpm.dev,原始数据_周度!G1190,_xlpm.minDev,MIN(OFFSET(原始数据_周度!G1190,1-$D$17,0,$D$17,1)),_xlpm.bounce,_xlpm.dev-_xlpm.minDev,IF(AND(ISNUMBER(_xlpm.dev),ISNUMBER(_xlpm.minDev),_xlpm.minDev&lt;=$B$17,_xlpm.bounce&gt;=$F$17),"✅ 触发","—")))</f>
        <v/>
      </c>
      <c r="I1207" s="172">
        <f>IFERROR(IF(特征计算_周度!H1207&gt;$I$3,MIN($I$4,MAX(-$I$5,(特征计算_周度!H1207-$I$3)*$I$4)),0),"")</f>
        <v/>
      </c>
    </row>
    <row r="1208">
      <c r="A1208" s="117">
        <f>特征计算_周度!A1191</f>
        <v/>
      </c>
      <c r="B1208" s="171">
        <f>IFERROR($A$3*特征计算_周度!B1208+$B$3*特征计算_周度!C1208+$C$3*特征计算_周度!D1208+$D$3*特征计算_周度!E1208+$E$3*特征计算_周度!F1208+$F$3*特征计算_周度!H1208,"")</f>
        <v/>
      </c>
      <c r="C1208" s="118">
        <f>IFERROR(PERCENTILE(OFFSET(B1208,1-364,0,364,1),$C$7),"")</f>
        <v/>
      </c>
      <c r="D1208" s="118">
        <f>IFERROR(PERCENTILE(OFFSET(B1208,1-364,0,364,1),$C$11),"")</f>
        <v/>
      </c>
      <c r="E1208" s="122">
        <f>_xlfn.LET(_xlpm.initState,IF(OR(B1208="",C1208=""),"",IF(OR(特征计算_周度!B1191&gt;$B$15,特征计算_周度!C1191&gt;$B$15,特征计算_周度!G1191&gt;$B$15,特征计算_周度!E1191&gt;$B$15,特征计算_周度!F1191&gt;$B$15),$A$12,IFERROR(IF(B1208&lt;PERCENTILE(OFFSET(B1208,1-364,0,364,1),$C$7),$A$7,IF(B1208&lt;PERCENTILE(OFFSET(B1208,1-364,0,364,1),$C$8),$A$8,IF(B1208&lt;PERCENTILE(OFFSET(B1208,1-364,0,364,1),$C$9),$A$9,IF(B1208&lt;PERCENTILE(OFFSET(B1208,1-364,0,364,1),$C$10),$A$10,IF(B1208&lt;PERCENTILE(OFFSET(B1208,1-364,0,364,1),$C$11),$A$11,$A$12))))),""))),_xlpm.dev,原始数据_周度!G1191,_xlpm.minDev,MIN(OFFSET(原始数据_周度!G1191,1-$D$17,0,$D$17,1)),_xlpm.bounce,_xlpm.dev-_xlpm.minDev,_xlpm.oversold,AND(ISNUMBER(_xlpm.dev),ISNUMBER(_xlpm.minDev),_xlpm.minDev&lt;=$B$17,_xlpm.bounce&gt;=$F$17,OR(_xlpm.initState=$A$12,_xlpm.initState=$A$11,_xlpm.initState=$A$10)),_xlpm.pctOnly,IFERROR(IF(B1208&lt;PERCENTILE(OFFSET(B1208,1-364,0,364,1),$C$7),$A$7,IF(B1208&lt;PERCENTILE(OFFSET(B1208,1-364,0,364,1),$C$8),$A$8,IF(B1208&lt;PERCENTILE(OFFSET(B1208,1-364,0,364,1),$C$9),$A$9,IF(B1208&lt;PERCENTILE(OFFSET(B1208,1-364,0,364,1),$C$10),$A$10,IF(B1208&lt;PERCENTILE(OFFSET(B1208,1-364,0,364,1),$C$11),$A$11,$A$12))))),""),IF(_xlpm.initState="","",IF(_xlpm.oversold,_xlpm.pctOnly,_xlpm.initState)))</f>
        <v/>
      </c>
      <c r="F1208" s="119" t="n"/>
      <c r="G1208" s="120">
        <f>IF(OR(B1208="",C1208=""),"",IF(OR(特征计算_周度!B1191&gt;$B$15,特征计算_周度!C1191&gt;$B$15,特征计算_周度!G1191&gt;$B$15,特征计算_周度!E1191&gt;$B$15,特征计算_周度!F1191&gt;$B$15),IF(特征计算_周度!B1191&gt;$B$15,"VIX ","")&amp;IF(特征计算_周度!C1191&gt;$B$15,"HY ","")&amp;IF(特征计算_周度!G1191&gt;$B$15,"Sahm ","")&amp;IF(特征计算_周度!E1191&gt;$B$15,"趋势 ","")&amp;IF(特征计算_周度!F1191&gt;$B$15,"斜率",""),"—"))</f>
        <v/>
      </c>
      <c r="H1208" s="120">
        <f>IF(OR(B1208="",C1208=""),"",_xlfn.LET(_xlpm.dev,原始数据_周度!G1191,_xlpm.minDev,MIN(OFFSET(原始数据_周度!G1191,1-$D$17,0,$D$17,1)),_xlpm.bounce,_xlpm.dev-_xlpm.minDev,IF(AND(ISNUMBER(_xlpm.dev),ISNUMBER(_xlpm.minDev),_xlpm.minDev&lt;=$B$17,_xlpm.bounce&gt;=$F$17),"✅ 触发","—")))</f>
        <v/>
      </c>
      <c r="I1208" s="172">
        <f>IFERROR(IF(特征计算_周度!H1208&gt;$I$3,MIN($I$4,MAX(-$I$5,(特征计算_周度!H1208-$I$3)*$I$4)),0),"")</f>
        <v/>
      </c>
    </row>
    <row r="1209">
      <c r="A1209" s="117">
        <f>特征计算_周度!A1192</f>
        <v/>
      </c>
      <c r="B1209" s="171">
        <f>IFERROR($A$3*特征计算_周度!B1209+$B$3*特征计算_周度!C1209+$C$3*特征计算_周度!D1209+$D$3*特征计算_周度!E1209+$E$3*特征计算_周度!F1209+$F$3*特征计算_周度!H1209,"")</f>
        <v/>
      </c>
      <c r="C1209" s="118">
        <f>IFERROR(PERCENTILE(OFFSET(B1209,1-364,0,364,1),$C$7),"")</f>
        <v/>
      </c>
      <c r="D1209" s="118">
        <f>IFERROR(PERCENTILE(OFFSET(B1209,1-364,0,364,1),$C$11),"")</f>
        <v/>
      </c>
      <c r="E1209" s="122">
        <f>_xlfn.LET(_xlpm.initState,IF(OR(B1209="",C1209=""),"",IF(OR(特征计算_周度!B1192&gt;$B$15,特征计算_周度!C1192&gt;$B$15,特征计算_周度!G1192&gt;$B$15,特征计算_周度!E1192&gt;$B$15,特征计算_周度!F1192&gt;$B$15),$A$12,IFERROR(IF(B1209&lt;PERCENTILE(OFFSET(B1209,1-364,0,364,1),$C$7),$A$7,IF(B1209&lt;PERCENTILE(OFFSET(B1209,1-364,0,364,1),$C$8),$A$8,IF(B1209&lt;PERCENTILE(OFFSET(B1209,1-364,0,364,1),$C$9),$A$9,IF(B1209&lt;PERCENTILE(OFFSET(B1209,1-364,0,364,1),$C$10),$A$10,IF(B1209&lt;PERCENTILE(OFFSET(B1209,1-364,0,364,1),$C$11),$A$11,$A$12))))),""))),_xlpm.dev,原始数据_周度!G1192,_xlpm.minDev,MIN(OFFSET(原始数据_周度!G1192,1-$D$17,0,$D$17,1)),_xlpm.bounce,_xlpm.dev-_xlpm.minDev,_xlpm.oversold,AND(ISNUMBER(_xlpm.dev),ISNUMBER(_xlpm.minDev),_xlpm.minDev&lt;=$B$17,_xlpm.bounce&gt;=$F$17,OR(_xlpm.initState=$A$12,_xlpm.initState=$A$11,_xlpm.initState=$A$10)),_xlpm.pctOnly,IFERROR(IF(B1209&lt;PERCENTILE(OFFSET(B1209,1-364,0,364,1),$C$7),$A$7,IF(B1209&lt;PERCENTILE(OFFSET(B1209,1-364,0,364,1),$C$8),$A$8,IF(B1209&lt;PERCENTILE(OFFSET(B1209,1-364,0,364,1),$C$9),$A$9,IF(B1209&lt;PERCENTILE(OFFSET(B1209,1-364,0,364,1),$C$10),$A$10,IF(B1209&lt;PERCENTILE(OFFSET(B1209,1-364,0,364,1),$C$11),$A$11,$A$12))))),""),IF(_xlpm.initState="","",IF(_xlpm.oversold,_xlpm.pctOnly,_xlpm.initState)))</f>
        <v/>
      </c>
      <c r="F1209" s="119" t="n"/>
      <c r="G1209" s="120">
        <f>IF(OR(B1209="",C1209=""),"",IF(OR(特征计算_周度!B1192&gt;$B$15,特征计算_周度!C1192&gt;$B$15,特征计算_周度!G1192&gt;$B$15,特征计算_周度!E1192&gt;$B$15,特征计算_周度!F1192&gt;$B$15),IF(特征计算_周度!B1192&gt;$B$15,"VIX ","")&amp;IF(特征计算_周度!C1192&gt;$B$15,"HY ","")&amp;IF(特征计算_周度!G1192&gt;$B$15,"Sahm ","")&amp;IF(特征计算_周度!E1192&gt;$B$15,"趋势 ","")&amp;IF(特征计算_周度!F1192&gt;$B$15,"斜率",""),"—"))</f>
        <v/>
      </c>
      <c r="H1209" s="120">
        <f>IF(OR(B1209="",C1209=""),"",_xlfn.LET(_xlpm.dev,原始数据_周度!G1192,_xlpm.minDev,MIN(OFFSET(原始数据_周度!G1192,1-$D$17,0,$D$17,1)),_xlpm.bounce,_xlpm.dev-_xlpm.minDev,IF(AND(ISNUMBER(_xlpm.dev),ISNUMBER(_xlpm.minDev),_xlpm.minDev&lt;=$B$17,_xlpm.bounce&gt;=$F$17),"✅ 触发","—")))</f>
        <v/>
      </c>
      <c r="I1209" s="172">
        <f>IFERROR(IF(特征计算_周度!H1209&gt;$I$3,MIN($I$4,MAX(-$I$5,(特征计算_周度!H1209-$I$3)*$I$4)),0),"")</f>
        <v/>
      </c>
    </row>
    <row r="1210">
      <c r="A1210" s="117">
        <f>特征计算_周度!A1193</f>
        <v/>
      </c>
      <c r="B1210" s="171">
        <f>IFERROR($A$3*特征计算_周度!B1210+$B$3*特征计算_周度!C1210+$C$3*特征计算_周度!D1210+$D$3*特征计算_周度!E1210+$E$3*特征计算_周度!F1210+$F$3*特征计算_周度!H1210,"")</f>
        <v/>
      </c>
      <c r="C1210" s="118">
        <f>IFERROR(PERCENTILE(OFFSET(B1210,1-364,0,364,1),$C$7),"")</f>
        <v/>
      </c>
      <c r="D1210" s="118">
        <f>IFERROR(PERCENTILE(OFFSET(B1210,1-364,0,364,1),$C$11),"")</f>
        <v/>
      </c>
      <c r="E1210" s="122">
        <f>_xlfn.LET(_xlpm.initState,IF(OR(B1210="",C1210=""),"",IF(OR(特征计算_周度!B1193&gt;$B$15,特征计算_周度!C1193&gt;$B$15,特征计算_周度!G1193&gt;$B$15,特征计算_周度!E1193&gt;$B$15,特征计算_周度!F1193&gt;$B$15),$A$12,IFERROR(IF(B1210&lt;PERCENTILE(OFFSET(B1210,1-364,0,364,1),$C$7),$A$7,IF(B1210&lt;PERCENTILE(OFFSET(B1210,1-364,0,364,1),$C$8),$A$8,IF(B1210&lt;PERCENTILE(OFFSET(B1210,1-364,0,364,1),$C$9),$A$9,IF(B1210&lt;PERCENTILE(OFFSET(B1210,1-364,0,364,1),$C$10),$A$10,IF(B1210&lt;PERCENTILE(OFFSET(B1210,1-364,0,364,1),$C$11),$A$11,$A$12))))),""))),_xlpm.dev,原始数据_周度!G1193,_xlpm.minDev,MIN(OFFSET(原始数据_周度!G1193,1-$D$17,0,$D$17,1)),_xlpm.bounce,_xlpm.dev-_xlpm.minDev,_xlpm.oversold,AND(ISNUMBER(_xlpm.dev),ISNUMBER(_xlpm.minDev),_xlpm.minDev&lt;=$B$17,_xlpm.bounce&gt;=$F$17,OR(_xlpm.initState=$A$12,_xlpm.initState=$A$11,_xlpm.initState=$A$10)),_xlpm.pctOnly,IFERROR(IF(B1210&lt;PERCENTILE(OFFSET(B1210,1-364,0,364,1),$C$7),$A$7,IF(B1210&lt;PERCENTILE(OFFSET(B1210,1-364,0,364,1),$C$8),$A$8,IF(B1210&lt;PERCENTILE(OFFSET(B1210,1-364,0,364,1),$C$9),$A$9,IF(B1210&lt;PERCENTILE(OFFSET(B1210,1-364,0,364,1),$C$10),$A$10,IF(B1210&lt;PERCENTILE(OFFSET(B1210,1-364,0,364,1),$C$11),$A$11,$A$12))))),""),IF(_xlpm.initState="","",IF(_xlpm.oversold,_xlpm.pctOnly,_xlpm.initState)))</f>
        <v/>
      </c>
      <c r="F1210" s="119" t="n"/>
      <c r="G1210" s="120">
        <f>IF(OR(B1210="",C1210=""),"",IF(OR(特征计算_周度!B1193&gt;$B$15,特征计算_周度!C1193&gt;$B$15,特征计算_周度!G1193&gt;$B$15,特征计算_周度!E1193&gt;$B$15,特征计算_周度!F1193&gt;$B$15),IF(特征计算_周度!B1193&gt;$B$15,"VIX ","")&amp;IF(特征计算_周度!C1193&gt;$B$15,"HY ","")&amp;IF(特征计算_周度!G1193&gt;$B$15,"Sahm ","")&amp;IF(特征计算_周度!E1193&gt;$B$15,"趋势 ","")&amp;IF(特征计算_周度!F1193&gt;$B$15,"斜率",""),"—"))</f>
        <v/>
      </c>
      <c r="H1210" s="120">
        <f>IF(OR(B1210="",C1210=""),"",_xlfn.LET(_xlpm.dev,原始数据_周度!G1193,_xlpm.minDev,MIN(OFFSET(原始数据_周度!G1193,1-$D$17,0,$D$17,1)),_xlpm.bounce,_xlpm.dev-_xlpm.minDev,IF(AND(ISNUMBER(_xlpm.dev),ISNUMBER(_xlpm.minDev),_xlpm.minDev&lt;=$B$17,_xlpm.bounce&gt;=$F$17),"✅ 触发","—")))</f>
        <v/>
      </c>
      <c r="I1210" s="172">
        <f>IFERROR(IF(特征计算_周度!H1210&gt;$I$3,MIN($I$4,MAX(-$I$5,(特征计算_周度!H1210-$I$3)*$I$4)),0),"")</f>
        <v/>
      </c>
    </row>
    <row r="1211">
      <c r="A1211" s="117">
        <f>特征计算_周度!A1194</f>
        <v/>
      </c>
      <c r="B1211" s="171">
        <f>IFERROR($A$3*特征计算_周度!B1211+$B$3*特征计算_周度!C1211+$C$3*特征计算_周度!D1211+$D$3*特征计算_周度!E1211+$E$3*特征计算_周度!F1211+$F$3*特征计算_周度!H1211,"")</f>
        <v/>
      </c>
      <c r="C1211" s="118">
        <f>IFERROR(PERCENTILE(OFFSET(B1211,1-364,0,364,1),$C$7),"")</f>
        <v/>
      </c>
      <c r="D1211" s="118">
        <f>IFERROR(PERCENTILE(OFFSET(B1211,1-364,0,364,1),$C$11),"")</f>
        <v/>
      </c>
      <c r="E1211" s="122">
        <f>_xlfn.LET(_xlpm.initState,IF(OR(B1211="",C1211=""),"",IF(OR(特征计算_周度!B1194&gt;$B$15,特征计算_周度!C1194&gt;$B$15,特征计算_周度!G1194&gt;$B$15,特征计算_周度!E1194&gt;$B$15,特征计算_周度!F1194&gt;$B$15),$A$12,IFERROR(IF(B1211&lt;PERCENTILE(OFFSET(B1211,1-364,0,364,1),$C$7),$A$7,IF(B1211&lt;PERCENTILE(OFFSET(B1211,1-364,0,364,1),$C$8),$A$8,IF(B1211&lt;PERCENTILE(OFFSET(B1211,1-364,0,364,1),$C$9),$A$9,IF(B1211&lt;PERCENTILE(OFFSET(B1211,1-364,0,364,1),$C$10),$A$10,IF(B1211&lt;PERCENTILE(OFFSET(B1211,1-364,0,364,1),$C$11),$A$11,$A$12))))),""))),_xlpm.dev,原始数据_周度!G1194,_xlpm.minDev,MIN(OFFSET(原始数据_周度!G1194,1-$D$17,0,$D$17,1)),_xlpm.bounce,_xlpm.dev-_xlpm.minDev,_xlpm.oversold,AND(ISNUMBER(_xlpm.dev),ISNUMBER(_xlpm.minDev),_xlpm.minDev&lt;=$B$17,_xlpm.bounce&gt;=$F$17,OR(_xlpm.initState=$A$12,_xlpm.initState=$A$11,_xlpm.initState=$A$10)),_xlpm.pctOnly,IFERROR(IF(B1211&lt;PERCENTILE(OFFSET(B1211,1-364,0,364,1),$C$7),$A$7,IF(B1211&lt;PERCENTILE(OFFSET(B1211,1-364,0,364,1),$C$8),$A$8,IF(B1211&lt;PERCENTILE(OFFSET(B1211,1-364,0,364,1),$C$9),$A$9,IF(B1211&lt;PERCENTILE(OFFSET(B1211,1-364,0,364,1),$C$10),$A$10,IF(B1211&lt;PERCENTILE(OFFSET(B1211,1-364,0,364,1),$C$11),$A$11,$A$12))))),""),IF(_xlpm.initState="","",IF(_xlpm.oversold,_xlpm.pctOnly,_xlpm.initState)))</f>
        <v/>
      </c>
      <c r="F1211" s="119" t="n"/>
      <c r="G1211" s="120">
        <f>IF(OR(B1211="",C1211=""),"",IF(OR(特征计算_周度!B1194&gt;$B$15,特征计算_周度!C1194&gt;$B$15,特征计算_周度!G1194&gt;$B$15,特征计算_周度!E1194&gt;$B$15,特征计算_周度!F1194&gt;$B$15),IF(特征计算_周度!B1194&gt;$B$15,"VIX ","")&amp;IF(特征计算_周度!C1194&gt;$B$15,"HY ","")&amp;IF(特征计算_周度!G1194&gt;$B$15,"Sahm ","")&amp;IF(特征计算_周度!E1194&gt;$B$15,"趋势 ","")&amp;IF(特征计算_周度!F1194&gt;$B$15,"斜率",""),"—"))</f>
        <v/>
      </c>
      <c r="H1211" s="120">
        <f>IF(OR(B1211="",C1211=""),"",_xlfn.LET(_xlpm.dev,原始数据_周度!G1194,_xlpm.minDev,MIN(OFFSET(原始数据_周度!G1194,1-$D$17,0,$D$17,1)),_xlpm.bounce,_xlpm.dev-_xlpm.minDev,IF(AND(ISNUMBER(_xlpm.dev),ISNUMBER(_xlpm.minDev),_xlpm.minDev&lt;=$B$17,_xlpm.bounce&gt;=$F$17),"✅ 触发","—")))</f>
        <v/>
      </c>
      <c r="I1211" s="172">
        <f>IFERROR(IF(特征计算_周度!H1211&gt;$I$3,MIN($I$4,MAX(-$I$5,(特征计算_周度!H1211-$I$3)*$I$4)),0),"")</f>
        <v/>
      </c>
    </row>
    <row r="1212">
      <c r="A1212" s="117">
        <f>特征计算_周度!A1195</f>
        <v/>
      </c>
      <c r="B1212" s="171">
        <f>IFERROR($A$3*特征计算_周度!B1212+$B$3*特征计算_周度!C1212+$C$3*特征计算_周度!D1212+$D$3*特征计算_周度!E1212+$E$3*特征计算_周度!F1212+$F$3*特征计算_周度!H1212,"")</f>
        <v/>
      </c>
      <c r="C1212" s="118">
        <f>IFERROR(PERCENTILE(OFFSET(B1212,1-364,0,364,1),$C$7),"")</f>
        <v/>
      </c>
      <c r="D1212" s="118">
        <f>IFERROR(PERCENTILE(OFFSET(B1212,1-364,0,364,1),$C$11),"")</f>
        <v/>
      </c>
      <c r="E1212" s="122">
        <f>_xlfn.LET(_xlpm.initState,IF(OR(B1212="",C1212=""),"",IF(OR(特征计算_周度!B1195&gt;$B$15,特征计算_周度!C1195&gt;$B$15,特征计算_周度!G1195&gt;$B$15,特征计算_周度!E1195&gt;$B$15,特征计算_周度!F1195&gt;$B$15),$A$12,IFERROR(IF(B1212&lt;PERCENTILE(OFFSET(B1212,1-364,0,364,1),$C$7),$A$7,IF(B1212&lt;PERCENTILE(OFFSET(B1212,1-364,0,364,1),$C$8),$A$8,IF(B1212&lt;PERCENTILE(OFFSET(B1212,1-364,0,364,1),$C$9),$A$9,IF(B1212&lt;PERCENTILE(OFFSET(B1212,1-364,0,364,1),$C$10),$A$10,IF(B1212&lt;PERCENTILE(OFFSET(B1212,1-364,0,364,1),$C$11),$A$11,$A$12))))),""))),_xlpm.dev,原始数据_周度!G1195,_xlpm.minDev,MIN(OFFSET(原始数据_周度!G1195,1-$D$17,0,$D$17,1)),_xlpm.bounce,_xlpm.dev-_xlpm.minDev,_xlpm.oversold,AND(ISNUMBER(_xlpm.dev),ISNUMBER(_xlpm.minDev),_xlpm.minDev&lt;=$B$17,_xlpm.bounce&gt;=$F$17,OR(_xlpm.initState=$A$12,_xlpm.initState=$A$11,_xlpm.initState=$A$10)),_xlpm.pctOnly,IFERROR(IF(B1212&lt;PERCENTILE(OFFSET(B1212,1-364,0,364,1),$C$7),$A$7,IF(B1212&lt;PERCENTILE(OFFSET(B1212,1-364,0,364,1),$C$8),$A$8,IF(B1212&lt;PERCENTILE(OFFSET(B1212,1-364,0,364,1),$C$9),$A$9,IF(B1212&lt;PERCENTILE(OFFSET(B1212,1-364,0,364,1),$C$10),$A$10,IF(B1212&lt;PERCENTILE(OFFSET(B1212,1-364,0,364,1),$C$11),$A$11,$A$12))))),""),IF(_xlpm.initState="","",IF(_xlpm.oversold,_xlpm.pctOnly,_xlpm.initState)))</f>
        <v/>
      </c>
      <c r="F1212" s="119" t="n"/>
      <c r="G1212" s="120">
        <f>IF(OR(B1212="",C1212=""),"",IF(OR(特征计算_周度!B1195&gt;$B$15,特征计算_周度!C1195&gt;$B$15,特征计算_周度!G1195&gt;$B$15,特征计算_周度!E1195&gt;$B$15,特征计算_周度!F1195&gt;$B$15),IF(特征计算_周度!B1195&gt;$B$15,"VIX ","")&amp;IF(特征计算_周度!C1195&gt;$B$15,"HY ","")&amp;IF(特征计算_周度!G1195&gt;$B$15,"Sahm ","")&amp;IF(特征计算_周度!E1195&gt;$B$15,"趋势 ","")&amp;IF(特征计算_周度!F1195&gt;$B$15,"斜率",""),"—"))</f>
        <v/>
      </c>
      <c r="H1212" s="120">
        <f>IF(OR(B1212="",C1212=""),"",_xlfn.LET(_xlpm.dev,原始数据_周度!G1195,_xlpm.minDev,MIN(OFFSET(原始数据_周度!G1195,1-$D$17,0,$D$17,1)),_xlpm.bounce,_xlpm.dev-_xlpm.minDev,IF(AND(ISNUMBER(_xlpm.dev),ISNUMBER(_xlpm.minDev),_xlpm.minDev&lt;=$B$17,_xlpm.bounce&gt;=$F$17),"✅ 触发","—")))</f>
        <v/>
      </c>
      <c r="I1212" s="172">
        <f>IFERROR(IF(特征计算_周度!H1212&gt;$I$3,MIN($I$4,MAX(-$I$5,(特征计算_周度!H1212-$I$3)*$I$4)),0),"")</f>
        <v/>
      </c>
    </row>
    <row r="1213">
      <c r="A1213" s="117">
        <f>特征计算_周度!A1196</f>
        <v/>
      </c>
      <c r="B1213" s="171">
        <f>IFERROR($A$3*特征计算_周度!B1213+$B$3*特征计算_周度!C1213+$C$3*特征计算_周度!D1213+$D$3*特征计算_周度!E1213+$E$3*特征计算_周度!F1213+$F$3*特征计算_周度!H1213,"")</f>
        <v/>
      </c>
      <c r="C1213" s="118">
        <f>IFERROR(PERCENTILE(OFFSET(B1213,1-364,0,364,1),$C$7),"")</f>
        <v/>
      </c>
      <c r="D1213" s="118">
        <f>IFERROR(PERCENTILE(OFFSET(B1213,1-364,0,364,1),$C$11),"")</f>
        <v/>
      </c>
      <c r="E1213" s="122">
        <f>_xlfn.LET(_xlpm.initState,IF(OR(B1213="",C1213=""),"",IF(OR(特征计算_周度!B1196&gt;$B$15,特征计算_周度!C1196&gt;$B$15,特征计算_周度!G1196&gt;$B$15,特征计算_周度!E1196&gt;$B$15,特征计算_周度!F1196&gt;$B$15),$A$12,IFERROR(IF(B1213&lt;PERCENTILE(OFFSET(B1213,1-364,0,364,1),$C$7),$A$7,IF(B1213&lt;PERCENTILE(OFFSET(B1213,1-364,0,364,1),$C$8),$A$8,IF(B1213&lt;PERCENTILE(OFFSET(B1213,1-364,0,364,1),$C$9),$A$9,IF(B1213&lt;PERCENTILE(OFFSET(B1213,1-364,0,364,1),$C$10),$A$10,IF(B1213&lt;PERCENTILE(OFFSET(B1213,1-364,0,364,1),$C$11),$A$11,$A$12))))),""))),_xlpm.dev,原始数据_周度!G1196,_xlpm.minDev,MIN(OFFSET(原始数据_周度!G1196,1-$D$17,0,$D$17,1)),_xlpm.bounce,_xlpm.dev-_xlpm.minDev,_xlpm.oversold,AND(ISNUMBER(_xlpm.dev),ISNUMBER(_xlpm.minDev),_xlpm.minDev&lt;=$B$17,_xlpm.bounce&gt;=$F$17,OR(_xlpm.initState=$A$12,_xlpm.initState=$A$11,_xlpm.initState=$A$10)),_xlpm.pctOnly,IFERROR(IF(B1213&lt;PERCENTILE(OFFSET(B1213,1-364,0,364,1),$C$7),$A$7,IF(B1213&lt;PERCENTILE(OFFSET(B1213,1-364,0,364,1),$C$8),$A$8,IF(B1213&lt;PERCENTILE(OFFSET(B1213,1-364,0,364,1),$C$9),$A$9,IF(B1213&lt;PERCENTILE(OFFSET(B1213,1-364,0,364,1),$C$10),$A$10,IF(B1213&lt;PERCENTILE(OFFSET(B1213,1-364,0,364,1),$C$11),$A$11,$A$12))))),""),IF(_xlpm.initState="","",IF(_xlpm.oversold,_xlpm.pctOnly,_xlpm.initState)))</f>
        <v/>
      </c>
      <c r="F1213" s="119" t="n"/>
      <c r="G1213" s="120">
        <f>IF(OR(B1213="",C1213=""),"",IF(OR(特征计算_周度!B1196&gt;$B$15,特征计算_周度!C1196&gt;$B$15,特征计算_周度!G1196&gt;$B$15,特征计算_周度!E1196&gt;$B$15,特征计算_周度!F1196&gt;$B$15),IF(特征计算_周度!B1196&gt;$B$15,"VIX ","")&amp;IF(特征计算_周度!C1196&gt;$B$15,"HY ","")&amp;IF(特征计算_周度!G1196&gt;$B$15,"Sahm ","")&amp;IF(特征计算_周度!E1196&gt;$B$15,"趋势 ","")&amp;IF(特征计算_周度!F1196&gt;$B$15,"斜率",""),"—"))</f>
        <v/>
      </c>
      <c r="H1213" s="120">
        <f>IF(OR(B1213="",C1213=""),"",_xlfn.LET(_xlpm.dev,原始数据_周度!G1196,_xlpm.minDev,MIN(OFFSET(原始数据_周度!G1196,1-$D$17,0,$D$17,1)),_xlpm.bounce,_xlpm.dev-_xlpm.minDev,IF(AND(ISNUMBER(_xlpm.dev),ISNUMBER(_xlpm.minDev),_xlpm.minDev&lt;=$B$17,_xlpm.bounce&gt;=$F$17),"✅ 触发","—")))</f>
        <v/>
      </c>
      <c r="I1213" s="172">
        <f>IFERROR(IF(特征计算_周度!H1213&gt;$I$3,MIN($I$4,MAX(-$I$5,(特征计算_周度!H1213-$I$3)*$I$4)),0),"")</f>
        <v/>
      </c>
    </row>
    <row r="1214">
      <c r="A1214" s="117">
        <f>特征计算_周度!A1197</f>
        <v/>
      </c>
      <c r="B1214" s="171">
        <f>IFERROR($A$3*特征计算_周度!B1214+$B$3*特征计算_周度!C1214+$C$3*特征计算_周度!D1214+$D$3*特征计算_周度!E1214+$E$3*特征计算_周度!F1214+$F$3*特征计算_周度!H1214,"")</f>
        <v/>
      </c>
      <c r="C1214" s="118">
        <f>IFERROR(PERCENTILE(OFFSET(B1214,1-364,0,364,1),$C$7),"")</f>
        <v/>
      </c>
      <c r="D1214" s="118">
        <f>IFERROR(PERCENTILE(OFFSET(B1214,1-364,0,364,1),$C$11),"")</f>
        <v/>
      </c>
      <c r="E1214" s="122">
        <f>_xlfn.LET(_xlpm.initState,IF(OR(B1214="",C1214=""),"",IF(OR(特征计算_周度!B1197&gt;$B$15,特征计算_周度!C1197&gt;$B$15,特征计算_周度!G1197&gt;$B$15,特征计算_周度!E1197&gt;$B$15,特征计算_周度!F1197&gt;$B$15),$A$12,IFERROR(IF(B1214&lt;PERCENTILE(OFFSET(B1214,1-364,0,364,1),$C$7),$A$7,IF(B1214&lt;PERCENTILE(OFFSET(B1214,1-364,0,364,1),$C$8),$A$8,IF(B1214&lt;PERCENTILE(OFFSET(B1214,1-364,0,364,1),$C$9),$A$9,IF(B1214&lt;PERCENTILE(OFFSET(B1214,1-364,0,364,1),$C$10),$A$10,IF(B1214&lt;PERCENTILE(OFFSET(B1214,1-364,0,364,1),$C$11),$A$11,$A$12))))),""))),_xlpm.dev,原始数据_周度!G1197,_xlpm.minDev,MIN(OFFSET(原始数据_周度!G1197,1-$D$17,0,$D$17,1)),_xlpm.bounce,_xlpm.dev-_xlpm.minDev,_xlpm.oversold,AND(ISNUMBER(_xlpm.dev),ISNUMBER(_xlpm.minDev),_xlpm.minDev&lt;=$B$17,_xlpm.bounce&gt;=$F$17,OR(_xlpm.initState=$A$12,_xlpm.initState=$A$11,_xlpm.initState=$A$10)),_xlpm.pctOnly,IFERROR(IF(B1214&lt;PERCENTILE(OFFSET(B1214,1-364,0,364,1),$C$7),$A$7,IF(B1214&lt;PERCENTILE(OFFSET(B1214,1-364,0,364,1),$C$8),$A$8,IF(B1214&lt;PERCENTILE(OFFSET(B1214,1-364,0,364,1),$C$9),$A$9,IF(B1214&lt;PERCENTILE(OFFSET(B1214,1-364,0,364,1),$C$10),$A$10,IF(B1214&lt;PERCENTILE(OFFSET(B1214,1-364,0,364,1),$C$11),$A$11,$A$12))))),""),IF(_xlpm.initState="","",IF(_xlpm.oversold,_xlpm.pctOnly,_xlpm.initState)))</f>
        <v/>
      </c>
      <c r="F1214" s="119" t="n"/>
      <c r="G1214" s="120">
        <f>IF(OR(B1214="",C1214=""),"",IF(OR(特征计算_周度!B1197&gt;$B$15,特征计算_周度!C1197&gt;$B$15,特征计算_周度!G1197&gt;$B$15,特征计算_周度!E1197&gt;$B$15,特征计算_周度!F1197&gt;$B$15),IF(特征计算_周度!B1197&gt;$B$15,"VIX ","")&amp;IF(特征计算_周度!C1197&gt;$B$15,"HY ","")&amp;IF(特征计算_周度!G1197&gt;$B$15,"Sahm ","")&amp;IF(特征计算_周度!E1197&gt;$B$15,"趋势 ","")&amp;IF(特征计算_周度!F1197&gt;$B$15,"斜率",""),"—"))</f>
        <v/>
      </c>
      <c r="H1214" s="120">
        <f>IF(OR(B1214="",C1214=""),"",_xlfn.LET(_xlpm.dev,原始数据_周度!G1197,_xlpm.minDev,MIN(OFFSET(原始数据_周度!G1197,1-$D$17,0,$D$17,1)),_xlpm.bounce,_xlpm.dev-_xlpm.minDev,IF(AND(ISNUMBER(_xlpm.dev),ISNUMBER(_xlpm.minDev),_xlpm.minDev&lt;=$B$17,_xlpm.bounce&gt;=$F$17),"✅ 触发","—")))</f>
        <v/>
      </c>
      <c r="I1214" s="172">
        <f>IFERROR(IF(特征计算_周度!H1214&gt;$I$3,MIN($I$4,MAX(-$I$5,(特征计算_周度!H1214-$I$3)*$I$4)),0),"")</f>
        <v/>
      </c>
    </row>
    <row r="1215">
      <c r="A1215" s="117">
        <f>特征计算_周度!A1198</f>
        <v/>
      </c>
      <c r="B1215" s="171">
        <f>IFERROR($A$3*特征计算_周度!B1215+$B$3*特征计算_周度!C1215+$C$3*特征计算_周度!D1215+$D$3*特征计算_周度!E1215+$E$3*特征计算_周度!F1215+$F$3*特征计算_周度!H1215,"")</f>
        <v/>
      </c>
      <c r="C1215" s="118">
        <f>IFERROR(PERCENTILE(OFFSET(B1215,1-364,0,364,1),$C$7),"")</f>
        <v/>
      </c>
      <c r="D1215" s="118">
        <f>IFERROR(PERCENTILE(OFFSET(B1215,1-364,0,364,1),$C$11),"")</f>
        <v/>
      </c>
      <c r="E1215" s="122">
        <f>_xlfn.LET(_xlpm.initState,IF(OR(B1215="",C1215=""),"",IF(OR(特征计算_周度!B1198&gt;$B$15,特征计算_周度!C1198&gt;$B$15,特征计算_周度!G1198&gt;$B$15,特征计算_周度!E1198&gt;$B$15,特征计算_周度!F1198&gt;$B$15),$A$12,IFERROR(IF(B1215&lt;PERCENTILE(OFFSET(B1215,1-364,0,364,1),$C$7),$A$7,IF(B1215&lt;PERCENTILE(OFFSET(B1215,1-364,0,364,1),$C$8),$A$8,IF(B1215&lt;PERCENTILE(OFFSET(B1215,1-364,0,364,1),$C$9),$A$9,IF(B1215&lt;PERCENTILE(OFFSET(B1215,1-364,0,364,1),$C$10),$A$10,IF(B1215&lt;PERCENTILE(OFFSET(B1215,1-364,0,364,1),$C$11),$A$11,$A$12))))),""))),_xlpm.dev,原始数据_周度!G1198,_xlpm.minDev,MIN(OFFSET(原始数据_周度!G1198,1-$D$17,0,$D$17,1)),_xlpm.bounce,_xlpm.dev-_xlpm.minDev,_xlpm.oversold,AND(ISNUMBER(_xlpm.dev),ISNUMBER(_xlpm.minDev),_xlpm.minDev&lt;=$B$17,_xlpm.bounce&gt;=$F$17,OR(_xlpm.initState=$A$12,_xlpm.initState=$A$11,_xlpm.initState=$A$10)),_xlpm.pctOnly,IFERROR(IF(B1215&lt;PERCENTILE(OFFSET(B1215,1-364,0,364,1),$C$7),$A$7,IF(B1215&lt;PERCENTILE(OFFSET(B1215,1-364,0,364,1),$C$8),$A$8,IF(B1215&lt;PERCENTILE(OFFSET(B1215,1-364,0,364,1),$C$9),$A$9,IF(B1215&lt;PERCENTILE(OFFSET(B1215,1-364,0,364,1),$C$10),$A$10,IF(B1215&lt;PERCENTILE(OFFSET(B1215,1-364,0,364,1),$C$11),$A$11,$A$12))))),""),IF(_xlpm.initState="","",IF(_xlpm.oversold,_xlpm.pctOnly,_xlpm.initState)))</f>
        <v/>
      </c>
      <c r="F1215" s="119" t="n"/>
      <c r="G1215" s="120">
        <f>IF(OR(B1215="",C1215=""),"",IF(OR(特征计算_周度!B1198&gt;$B$15,特征计算_周度!C1198&gt;$B$15,特征计算_周度!G1198&gt;$B$15,特征计算_周度!E1198&gt;$B$15,特征计算_周度!F1198&gt;$B$15),IF(特征计算_周度!B1198&gt;$B$15,"VIX ","")&amp;IF(特征计算_周度!C1198&gt;$B$15,"HY ","")&amp;IF(特征计算_周度!G1198&gt;$B$15,"Sahm ","")&amp;IF(特征计算_周度!E1198&gt;$B$15,"趋势 ","")&amp;IF(特征计算_周度!F1198&gt;$B$15,"斜率",""),"—"))</f>
        <v/>
      </c>
      <c r="H1215" s="120">
        <f>IF(OR(B1215="",C1215=""),"",_xlfn.LET(_xlpm.dev,原始数据_周度!G1198,_xlpm.minDev,MIN(OFFSET(原始数据_周度!G1198,1-$D$17,0,$D$17,1)),_xlpm.bounce,_xlpm.dev-_xlpm.minDev,IF(AND(ISNUMBER(_xlpm.dev),ISNUMBER(_xlpm.minDev),_xlpm.minDev&lt;=$B$17,_xlpm.bounce&gt;=$F$17),"✅ 触发","—")))</f>
        <v/>
      </c>
      <c r="I1215" s="172">
        <f>IFERROR(IF(特征计算_周度!H1215&gt;$I$3,MIN($I$4,MAX(-$I$5,(特征计算_周度!H1215-$I$3)*$I$4)),0),"")</f>
        <v/>
      </c>
    </row>
    <row r="1216">
      <c r="A1216" s="117">
        <f>特征计算_周度!A1199</f>
        <v/>
      </c>
      <c r="B1216" s="171">
        <f>IFERROR($A$3*特征计算_周度!B1216+$B$3*特征计算_周度!C1216+$C$3*特征计算_周度!D1216+$D$3*特征计算_周度!E1216+$E$3*特征计算_周度!F1216+$F$3*特征计算_周度!H1216,"")</f>
        <v/>
      </c>
      <c r="C1216" s="118">
        <f>IFERROR(PERCENTILE(OFFSET(B1216,1-364,0,364,1),$C$7),"")</f>
        <v/>
      </c>
      <c r="D1216" s="118">
        <f>IFERROR(PERCENTILE(OFFSET(B1216,1-364,0,364,1),$C$11),"")</f>
        <v/>
      </c>
      <c r="E1216" s="122">
        <f>_xlfn.LET(_xlpm.initState,IF(OR(B1216="",C1216=""),"",IF(OR(特征计算_周度!B1199&gt;$B$15,特征计算_周度!C1199&gt;$B$15,特征计算_周度!G1199&gt;$B$15,特征计算_周度!E1199&gt;$B$15,特征计算_周度!F1199&gt;$B$15),$A$12,IFERROR(IF(B1216&lt;PERCENTILE(OFFSET(B1216,1-364,0,364,1),$C$7),$A$7,IF(B1216&lt;PERCENTILE(OFFSET(B1216,1-364,0,364,1),$C$8),$A$8,IF(B1216&lt;PERCENTILE(OFFSET(B1216,1-364,0,364,1),$C$9),$A$9,IF(B1216&lt;PERCENTILE(OFFSET(B1216,1-364,0,364,1),$C$10),$A$10,IF(B1216&lt;PERCENTILE(OFFSET(B1216,1-364,0,364,1),$C$11),$A$11,$A$12))))),""))),_xlpm.dev,原始数据_周度!G1199,_xlpm.minDev,MIN(OFFSET(原始数据_周度!G1199,1-$D$17,0,$D$17,1)),_xlpm.bounce,_xlpm.dev-_xlpm.minDev,_xlpm.oversold,AND(ISNUMBER(_xlpm.dev),ISNUMBER(_xlpm.minDev),_xlpm.minDev&lt;=$B$17,_xlpm.bounce&gt;=$F$17,OR(_xlpm.initState=$A$12,_xlpm.initState=$A$11,_xlpm.initState=$A$10)),_xlpm.pctOnly,IFERROR(IF(B1216&lt;PERCENTILE(OFFSET(B1216,1-364,0,364,1),$C$7),$A$7,IF(B1216&lt;PERCENTILE(OFFSET(B1216,1-364,0,364,1),$C$8),$A$8,IF(B1216&lt;PERCENTILE(OFFSET(B1216,1-364,0,364,1),$C$9),$A$9,IF(B1216&lt;PERCENTILE(OFFSET(B1216,1-364,0,364,1),$C$10),$A$10,IF(B1216&lt;PERCENTILE(OFFSET(B1216,1-364,0,364,1),$C$11),$A$11,$A$12))))),""),IF(_xlpm.initState="","",IF(_xlpm.oversold,_xlpm.pctOnly,_xlpm.initState)))</f>
        <v/>
      </c>
      <c r="F1216" s="119" t="n"/>
      <c r="G1216" s="120">
        <f>IF(OR(B1216="",C1216=""),"",IF(OR(特征计算_周度!B1199&gt;$B$15,特征计算_周度!C1199&gt;$B$15,特征计算_周度!G1199&gt;$B$15,特征计算_周度!E1199&gt;$B$15,特征计算_周度!F1199&gt;$B$15),IF(特征计算_周度!B1199&gt;$B$15,"VIX ","")&amp;IF(特征计算_周度!C1199&gt;$B$15,"HY ","")&amp;IF(特征计算_周度!G1199&gt;$B$15,"Sahm ","")&amp;IF(特征计算_周度!E1199&gt;$B$15,"趋势 ","")&amp;IF(特征计算_周度!F1199&gt;$B$15,"斜率",""),"—"))</f>
        <v/>
      </c>
      <c r="H1216" s="120">
        <f>IF(OR(B1216="",C1216=""),"",_xlfn.LET(_xlpm.dev,原始数据_周度!G1199,_xlpm.minDev,MIN(OFFSET(原始数据_周度!G1199,1-$D$17,0,$D$17,1)),_xlpm.bounce,_xlpm.dev-_xlpm.minDev,IF(AND(ISNUMBER(_xlpm.dev),ISNUMBER(_xlpm.minDev),_xlpm.minDev&lt;=$B$17,_xlpm.bounce&gt;=$F$17),"✅ 触发","—")))</f>
        <v/>
      </c>
      <c r="I1216" s="172">
        <f>IFERROR(IF(特征计算_周度!H1216&gt;$I$3,MIN($I$4,MAX(-$I$5,(特征计算_周度!H1216-$I$3)*$I$4)),0),"")</f>
        <v/>
      </c>
    </row>
    <row r="1217">
      <c r="A1217" s="117">
        <f>特征计算_周度!A1200</f>
        <v/>
      </c>
      <c r="B1217" s="171">
        <f>IFERROR($A$3*特征计算_周度!B1217+$B$3*特征计算_周度!C1217+$C$3*特征计算_周度!D1217+$D$3*特征计算_周度!E1217+$E$3*特征计算_周度!F1217+$F$3*特征计算_周度!H1217,"")</f>
        <v/>
      </c>
      <c r="C1217" s="118">
        <f>IFERROR(PERCENTILE(OFFSET(B1217,1-364,0,364,1),$C$7),"")</f>
        <v/>
      </c>
      <c r="D1217" s="118">
        <f>IFERROR(PERCENTILE(OFFSET(B1217,1-364,0,364,1),$C$11),"")</f>
        <v/>
      </c>
      <c r="E1217" s="122">
        <f>_xlfn.LET(_xlpm.initState,IF(OR(B1217="",C1217=""),"",IF(OR(特征计算_周度!B1200&gt;$B$15,特征计算_周度!C1200&gt;$B$15,特征计算_周度!G1200&gt;$B$15,特征计算_周度!E1200&gt;$B$15,特征计算_周度!F1200&gt;$B$15),$A$12,IFERROR(IF(B1217&lt;PERCENTILE(OFFSET(B1217,1-364,0,364,1),$C$7),$A$7,IF(B1217&lt;PERCENTILE(OFFSET(B1217,1-364,0,364,1),$C$8),$A$8,IF(B1217&lt;PERCENTILE(OFFSET(B1217,1-364,0,364,1),$C$9),$A$9,IF(B1217&lt;PERCENTILE(OFFSET(B1217,1-364,0,364,1),$C$10),$A$10,IF(B1217&lt;PERCENTILE(OFFSET(B1217,1-364,0,364,1),$C$11),$A$11,$A$12))))),""))),_xlpm.dev,原始数据_周度!G1200,_xlpm.minDev,MIN(OFFSET(原始数据_周度!G1200,1-$D$17,0,$D$17,1)),_xlpm.bounce,_xlpm.dev-_xlpm.minDev,_xlpm.oversold,AND(ISNUMBER(_xlpm.dev),ISNUMBER(_xlpm.minDev),_xlpm.minDev&lt;=$B$17,_xlpm.bounce&gt;=$F$17,OR(_xlpm.initState=$A$12,_xlpm.initState=$A$11,_xlpm.initState=$A$10)),_xlpm.pctOnly,IFERROR(IF(B1217&lt;PERCENTILE(OFFSET(B1217,1-364,0,364,1),$C$7),$A$7,IF(B1217&lt;PERCENTILE(OFFSET(B1217,1-364,0,364,1),$C$8),$A$8,IF(B1217&lt;PERCENTILE(OFFSET(B1217,1-364,0,364,1),$C$9),$A$9,IF(B1217&lt;PERCENTILE(OFFSET(B1217,1-364,0,364,1),$C$10),$A$10,IF(B1217&lt;PERCENTILE(OFFSET(B1217,1-364,0,364,1),$C$11),$A$11,$A$12))))),""),IF(_xlpm.initState="","",IF(_xlpm.oversold,_xlpm.pctOnly,_xlpm.initState)))</f>
        <v/>
      </c>
      <c r="F1217" s="119" t="n"/>
      <c r="G1217" s="120">
        <f>IF(OR(B1217="",C1217=""),"",IF(OR(特征计算_周度!B1200&gt;$B$15,特征计算_周度!C1200&gt;$B$15,特征计算_周度!G1200&gt;$B$15,特征计算_周度!E1200&gt;$B$15,特征计算_周度!F1200&gt;$B$15),IF(特征计算_周度!B1200&gt;$B$15,"VIX ","")&amp;IF(特征计算_周度!C1200&gt;$B$15,"HY ","")&amp;IF(特征计算_周度!G1200&gt;$B$15,"Sahm ","")&amp;IF(特征计算_周度!E1200&gt;$B$15,"趋势 ","")&amp;IF(特征计算_周度!F1200&gt;$B$15,"斜率",""),"—"))</f>
        <v/>
      </c>
      <c r="H1217" s="120">
        <f>IF(OR(B1217="",C1217=""),"",_xlfn.LET(_xlpm.dev,原始数据_周度!G1200,_xlpm.minDev,MIN(OFFSET(原始数据_周度!G1200,1-$D$17,0,$D$17,1)),_xlpm.bounce,_xlpm.dev-_xlpm.minDev,IF(AND(ISNUMBER(_xlpm.dev),ISNUMBER(_xlpm.minDev),_xlpm.minDev&lt;=$B$17,_xlpm.bounce&gt;=$F$17),"✅ 触发","—")))</f>
        <v/>
      </c>
      <c r="I1217" s="172">
        <f>IFERROR(IF(特征计算_周度!H1217&gt;$I$3,MIN($I$4,MAX(-$I$5,(特征计算_周度!H1217-$I$3)*$I$4)),0),"")</f>
        <v/>
      </c>
    </row>
    <row r="1218">
      <c r="A1218" s="117">
        <f>特征计算_周度!A1201</f>
        <v/>
      </c>
      <c r="B1218" s="171">
        <f>IFERROR($A$3*特征计算_周度!B1218+$B$3*特征计算_周度!C1218+$C$3*特征计算_周度!D1218+$D$3*特征计算_周度!E1218+$E$3*特征计算_周度!F1218+$F$3*特征计算_周度!H1218,"")</f>
        <v/>
      </c>
      <c r="C1218" s="118">
        <f>IFERROR(PERCENTILE(OFFSET(B1218,1-364,0,364,1),$C$7),"")</f>
        <v/>
      </c>
      <c r="D1218" s="118">
        <f>IFERROR(PERCENTILE(OFFSET(B1218,1-364,0,364,1),$C$11),"")</f>
        <v/>
      </c>
      <c r="E1218" s="122">
        <f>_xlfn.LET(_xlpm.initState,IF(OR(B1218="",C1218=""),"",IF(OR(特征计算_周度!B1201&gt;$B$15,特征计算_周度!C1201&gt;$B$15,特征计算_周度!G1201&gt;$B$15,特征计算_周度!E1201&gt;$B$15,特征计算_周度!F1201&gt;$B$15),$A$12,IFERROR(IF(B1218&lt;PERCENTILE(OFFSET(B1218,1-364,0,364,1),$C$7),$A$7,IF(B1218&lt;PERCENTILE(OFFSET(B1218,1-364,0,364,1),$C$8),$A$8,IF(B1218&lt;PERCENTILE(OFFSET(B1218,1-364,0,364,1),$C$9),$A$9,IF(B1218&lt;PERCENTILE(OFFSET(B1218,1-364,0,364,1),$C$10),$A$10,IF(B1218&lt;PERCENTILE(OFFSET(B1218,1-364,0,364,1),$C$11),$A$11,$A$12))))),""))),_xlpm.dev,原始数据_周度!G1201,_xlpm.minDev,MIN(OFFSET(原始数据_周度!G1201,1-$D$17,0,$D$17,1)),_xlpm.bounce,_xlpm.dev-_xlpm.minDev,_xlpm.oversold,AND(ISNUMBER(_xlpm.dev),ISNUMBER(_xlpm.minDev),_xlpm.minDev&lt;=$B$17,_xlpm.bounce&gt;=$F$17,OR(_xlpm.initState=$A$12,_xlpm.initState=$A$11,_xlpm.initState=$A$10)),_xlpm.pctOnly,IFERROR(IF(B1218&lt;PERCENTILE(OFFSET(B1218,1-364,0,364,1),$C$7),$A$7,IF(B1218&lt;PERCENTILE(OFFSET(B1218,1-364,0,364,1),$C$8),$A$8,IF(B1218&lt;PERCENTILE(OFFSET(B1218,1-364,0,364,1),$C$9),$A$9,IF(B1218&lt;PERCENTILE(OFFSET(B1218,1-364,0,364,1),$C$10),$A$10,IF(B1218&lt;PERCENTILE(OFFSET(B1218,1-364,0,364,1),$C$11),$A$11,$A$12))))),""),IF(_xlpm.initState="","",IF(_xlpm.oversold,_xlpm.pctOnly,_xlpm.initState)))</f>
        <v/>
      </c>
      <c r="F1218" s="119" t="n"/>
      <c r="G1218" s="120">
        <f>IF(OR(B1218="",C1218=""),"",IF(OR(特征计算_周度!B1201&gt;$B$15,特征计算_周度!C1201&gt;$B$15,特征计算_周度!G1201&gt;$B$15,特征计算_周度!E1201&gt;$B$15,特征计算_周度!F1201&gt;$B$15),IF(特征计算_周度!B1201&gt;$B$15,"VIX ","")&amp;IF(特征计算_周度!C1201&gt;$B$15,"HY ","")&amp;IF(特征计算_周度!G1201&gt;$B$15,"Sahm ","")&amp;IF(特征计算_周度!E1201&gt;$B$15,"趋势 ","")&amp;IF(特征计算_周度!F1201&gt;$B$15,"斜率",""),"—"))</f>
        <v/>
      </c>
      <c r="H1218" s="120">
        <f>IF(OR(B1218="",C1218=""),"",_xlfn.LET(_xlpm.dev,原始数据_周度!G1201,_xlpm.minDev,MIN(OFFSET(原始数据_周度!G1201,1-$D$17,0,$D$17,1)),_xlpm.bounce,_xlpm.dev-_xlpm.minDev,IF(AND(ISNUMBER(_xlpm.dev),ISNUMBER(_xlpm.minDev),_xlpm.minDev&lt;=$B$17,_xlpm.bounce&gt;=$F$17),"✅ 触发","—")))</f>
        <v/>
      </c>
      <c r="I1218" s="172">
        <f>IFERROR(IF(特征计算_周度!H1218&gt;$I$3,MIN($I$4,MAX(-$I$5,(特征计算_周度!H1218-$I$3)*$I$4)),0),"")</f>
        <v/>
      </c>
    </row>
    <row r="1219">
      <c r="A1219" s="117">
        <f>特征计算_周度!A1202</f>
        <v/>
      </c>
      <c r="B1219" s="171">
        <f>IFERROR($A$3*特征计算_周度!B1219+$B$3*特征计算_周度!C1219+$C$3*特征计算_周度!D1219+$D$3*特征计算_周度!E1219+$E$3*特征计算_周度!F1219+$F$3*特征计算_周度!H1219,"")</f>
        <v/>
      </c>
      <c r="C1219" s="118">
        <f>IFERROR(PERCENTILE(OFFSET(B1219,1-364,0,364,1),$C$7),"")</f>
        <v/>
      </c>
      <c r="D1219" s="118">
        <f>IFERROR(PERCENTILE(OFFSET(B1219,1-364,0,364,1),$C$11),"")</f>
        <v/>
      </c>
      <c r="E1219" s="122">
        <f>_xlfn.LET(_xlpm.initState,IF(OR(B1219="",C1219=""),"",IF(OR(特征计算_周度!B1202&gt;$B$15,特征计算_周度!C1202&gt;$B$15,特征计算_周度!G1202&gt;$B$15,特征计算_周度!E1202&gt;$B$15,特征计算_周度!F1202&gt;$B$15),$A$12,IFERROR(IF(B1219&lt;PERCENTILE(OFFSET(B1219,1-364,0,364,1),$C$7),$A$7,IF(B1219&lt;PERCENTILE(OFFSET(B1219,1-364,0,364,1),$C$8),$A$8,IF(B1219&lt;PERCENTILE(OFFSET(B1219,1-364,0,364,1),$C$9),$A$9,IF(B1219&lt;PERCENTILE(OFFSET(B1219,1-364,0,364,1),$C$10),$A$10,IF(B1219&lt;PERCENTILE(OFFSET(B1219,1-364,0,364,1),$C$11),$A$11,$A$12))))),""))),_xlpm.dev,原始数据_周度!G1202,_xlpm.minDev,MIN(OFFSET(原始数据_周度!G1202,1-$D$17,0,$D$17,1)),_xlpm.bounce,_xlpm.dev-_xlpm.minDev,_xlpm.oversold,AND(ISNUMBER(_xlpm.dev),ISNUMBER(_xlpm.minDev),_xlpm.minDev&lt;=$B$17,_xlpm.bounce&gt;=$F$17,OR(_xlpm.initState=$A$12,_xlpm.initState=$A$11,_xlpm.initState=$A$10)),_xlpm.pctOnly,IFERROR(IF(B1219&lt;PERCENTILE(OFFSET(B1219,1-364,0,364,1),$C$7),$A$7,IF(B1219&lt;PERCENTILE(OFFSET(B1219,1-364,0,364,1),$C$8),$A$8,IF(B1219&lt;PERCENTILE(OFFSET(B1219,1-364,0,364,1),$C$9),$A$9,IF(B1219&lt;PERCENTILE(OFFSET(B1219,1-364,0,364,1),$C$10),$A$10,IF(B1219&lt;PERCENTILE(OFFSET(B1219,1-364,0,364,1),$C$11),$A$11,$A$12))))),""),IF(_xlpm.initState="","",IF(_xlpm.oversold,_xlpm.pctOnly,_xlpm.initState)))</f>
        <v/>
      </c>
      <c r="F1219" s="119" t="n"/>
      <c r="G1219" s="120">
        <f>IF(OR(B1219="",C1219=""),"",IF(OR(特征计算_周度!B1202&gt;$B$15,特征计算_周度!C1202&gt;$B$15,特征计算_周度!G1202&gt;$B$15,特征计算_周度!E1202&gt;$B$15,特征计算_周度!F1202&gt;$B$15),IF(特征计算_周度!B1202&gt;$B$15,"VIX ","")&amp;IF(特征计算_周度!C1202&gt;$B$15,"HY ","")&amp;IF(特征计算_周度!G1202&gt;$B$15,"Sahm ","")&amp;IF(特征计算_周度!E1202&gt;$B$15,"趋势 ","")&amp;IF(特征计算_周度!F1202&gt;$B$15,"斜率",""),"—"))</f>
        <v/>
      </c>
      <c r="H1219" s="120">
        <f>IF(OR(B1219="",C1219=""),"",_xlfn.LET(_xlpm.dev,原始数据_周度!G1202,_xlpm.minDev,MIN(OFFSET(原始数据_周度!G1202,1-$D$17,0,$D$17,1)),_xlpm.bounce,_xlpm.dev-_xlpm.minDev,IF(AND(ISNUMBER(_xlpm.dev),ISNUMBER(_xlpm.minDev),_xlpm.minDev&lt;=$B$17,_xlpm.bounce&gt;=$F$17),"✅ 触发","—")))</f>
        <v/>
      </c>
      <c r="I1219" s="172">
        <f>IFERROR(IF(特征计算_周度!H1219&gt;$I$3,MIN($I$4,MAX(-$I$5,(特征计算_周度!H1219-$I$3)*$I$4)),0),"")</f>
        <v/>
      </c>
    </row>
    <row r="1220">
      <c r="A1220" s="117">
        <f>特征计算_周度!A1203</f>
        <v/>
      </c>
      <c r="B1220" s="171">
        <f>IFERROR($A$3*特征计算_周度!B1220+$B$3*特征计算_周度!C1220+$C$3*特征计算_周度!D1220+$D$3*特征计算_周度!E1220+$E$3*特征计算_周度!F1220+$F$3*特征计算_周度!H1220,"")</f>
        <v/>
      </c>
      <c r="C1220" s="118">
        <f>IFERROR(PERCENTILE(OFFSET(B1220,1-364,0,364,1),$C$7),"")</f>
        <v/>
      </c>
      <c r="D1220" s="118">
        <f>IFERROR(PERCENTILE(OFFSET(B1220,1-364,0,364,1),$C$11),"")</f>
        <v/>
      </c>
      <c r="E1220" s="122">
        <f>_xlfn.LET(_xlpm.initState,IF(OR(B1220="",C1220=""),"",IF(OR(特征计算_周度!B1203&gt;$B$15,特征计算_周度!C1203&gt;$B$15,特征计算_周度!G1203&gt;$B$15,特征计算_周度!E1203&gt;$B$15,特征计算_周度!F1203&gt;$B$15),$A$12,IFERROR(IF(B1220&lt;PERCENTILE(OFFSET(B1220,1-364,0,364,1),$C$7),$A$7,IF(B1220&lt;PERCENTILE(OFFSET(B1220,1-364,0,364,1),$C$8),$A$8,IF(B1220&lt;PERCENTILE(OFFSET(B1220,1-364,0,364,1),$C$9),$A$9,IF(B1220&lt;PERCENTILE(OFFSET(B1220,1-364,0,364,1),$C$10),$A$10,IF(B1220&lt;PERCENTILE(OFFSET(B1220,1-364,0,364,1),$C$11),$A$11,$A$12))))),""))),_xlpm.dev,原始数据_周度!G1203,_xlpm.minDev,MIN(OFFSET(原始数据_周度!G1203,1-$D$17,0,$D$17,1)),_xlpm.bounce,_xlpm.dev-_xlpm.minDev,_xlpm.oversold,AND(ISNUMBER(_xlpm.dev),ISNUMBER(_xlpm.minDev),_xlpm.minDev&lt;=$B$17,_xlpm.bounce&gt;=$F$17,OR(_xlpm.initState=$A$12,_xlpm.initState=$A$11,_xlpm.initState=$A$10)),_xlpm.pctOnly,IFERROR(IF(B1220&lt;PERCENTILE(OFFSET(B1220,1-364,0,364,1),$C$7),$A$7,IF(B1220&lt;PERCENTILE(OFFSET(B1220,1-364,0,364,1),$C$8),$A$8,IF(B1220&lt;PERCENTILE(OFFSET(B1220,1-364,0,364,1),$C$9),$A$9,IF(B1220&lt;PERCENTILE(OFFSET(B1220,1-364,0,364,1),$C$10),$A$10,IF(B1220&lt;PERCENTILE(OFFSET(B1220,1-364,0,364,1),$C$11),$A$11,$A$12))))),""),IF(_xlpm.initState="","",IF(_xlpm.oversold,_xlpm.pctOnly,_xlpm.initState)))</f>
        <v/>
      </c>
      <c r="F1220" s="119" t="n"/>
      <c r="G1220" s="120">
        <f>IF(OR(B1220="",C1220=""),"",IF(OR(特征计算_周度!B1203&gt;$B$15,特征计算_周度!C1203&gt;$B$15,特征计算_周度!G1203&gt;$B$15,特征计算_周度!E1203&gt;$B$15,特征计算_周度!F1203&gt;$B$15),IF(特征计算_周度!B1203&gt;$B$15,"VIX ","")&amp;IF(特征计算_周度!C1203&gt;$B$15,"HY ","")&amp;IF(特征计算_周度!G1203&gt;$B$15,"Sahm ","")&amp;IF(特征计算_周度!E1203&gt;$B$15,"趋势 ","")&amp;IF(特征计算_周度!F1203&gt;$B$15,"斜率",""),"—"))</f>
        <v/>
      </c>
      <c r="H1220" s="120">
        <f>IF(OR(B1220="",C1220=""),"",_xlfn.LET(_xlpm.dev,原始数据_周度!G1203,_xlpm.minDev,MIN(OFFSET(原始数据_周度!G1203,1-$D$17,0,$D$17,1)),_xlpm.bounce,_xlpm.dev-_xlpm.minDev,IF(AND(ISNUMBER(_xlpm.dev),ISNUMBER(_xlpm.minDev),_xlpm.minDev&lt;=$B$17,_xlpm.bounce&gt;=$F$17),"✅ 触发","—")))</f>
        <v/>
      </c>
      <c r="I1220" s="172">
        <f>IFERROR(IF(特征计算_周度!H1220&gt;$I$3,MIN($I$4,MAX(-$I$5,(特征计算_周度!H1220-$I$3)*$I$4)),0),"")</f>
        <v/>
      </c>
    </row>
    <row r="1221">
      <c r="A1221" s="117">
        <f>特征计算_周度!A1204</f>
        <v/>
      </c>
      <c r="B1221" s="171">
        <f>IFERROR($A$3*特征计算_周度!B1221+$B$3*特征计算_周度!C1221+$C$3*特征计算_周度!D1221+$D$3*特征计算_周度!E1221+$E$3*特征计算_周度!F1221+$F$3*特征计算_周度!H1221,"")</f>
        <v/>
      </c>
      <c r="C1221" s="118">
        <f>IFERROR(PERCENTILE(OFFSET(B1221,1-364,0,364,1),$C$7),"")</f>
        <v/>
      </c>
      <c r="D1221" s="118">
        <f>IFERROR(PERCENTILE(OFFSET(B1221,1-364,0,364,1),$C$11),"")</f>
        <v/>
      </c>
      <c r="E1221" s="122">
        <f>_xlfn.LET(_xlpm.initState,IF(OR(B1221="",C1221=""),"",IF(OR(特征计算_周度!B1204&gt;$B$15,特征计算_周度!C1204&gt;$B$15,特征计算_周度!G1204&gt;$B$15,特征计算_周度!E1204&gt;$B$15,特征计算_周度!F1204&gt;$B$15),$A$12,IFERROR(IF(B1221&lt;PERCENTILE(OFFSET(B1221,1-364,0,364,1),$C$7),$A$7,IF(B1221&lt;PERCENTILE(OFFSET(B1221,1-364,0,364,1),$C$8),$A$8,IF(B1221&lt;PERCENTILE(OFFSET(B1221,1-364,0,364,1),$C$9),$A$9,IF(B1221&lt;PERCENTILE(OFFSET(B1221,1-364,0,364,1),$C$10),$A$10,IF(B1221&lt;PERCENTILE(OFFSET(B1221,1-364,0,364,1),$C$11),$A$11,$A$12))))),""))),_xlpm.dev,原始数据_周度!G1204,_xlpm.minDev,MIN(OFFSET(原始数据_周度!G1204,1-$D$17,0,$D$17,1)),_xlpm.bounce,_xlpm.dev-_xlpm.minDev,_xlpm.oversold,AND(ISNUMBER(_xlpm.dev),ISNUMBER(_xlpm.minDev),_xlpm.minDev&lt;=$B$17,_xlpm.bounce&gt;=$F$17,OR(_xlpm.initState=$A$12,_xlpm.initState=$A$11,_xlpm.initState=$A$10)),_xlpm.pctOnly,IFERROR(IF(B1221&lt;PERCENTILE(OFFSET(B1221,1-364,0,364,1),$C$7),$A$7,IF(B1221&lt;PERCENTILE(OFFSET(B1221,1-364,0,364,1),$C$8),$A$8,IF(B1221&lt;PERCENTILE(OFFSET(B1221,1-364,0,364,1),$C$9),$A$9,IF(B1221&lt;PERCENTILE(OFFSET(B1221,1-364,0,364,1),$C$10),$A$10,IF(B1221&lt;PERCENTILE(OFFSET(B1221,1-364,0,364,1),$C$11),$A$11,$A$12))))),""),IF(_xlpm.initState="","",IF(_xlpm.oversold,_xlpm.pctOnly,_xlpm.initState)))</f>
        <v/>
      </c>
      <c r="F1221" s="119" t="n"/>
      <c r="G1221" s="120">
        <f>IF(OR(B1221="",C1221=""),"",IF(OR(特征计算_周度!B1204&gt;$B$15,特征计算_周度!C1204&gt;$B$15,特征计算_周度!G1204&gt;$B$15,特征计算_周度!E1204&gt;$B$15,特征计算_周度!F1204&gt;$B$15),IF(特征计算_周度!B1204&gt;$B$15,"VIX ","")&amp;IF(特征计算_周度!C1204&gt;$B$15,"HY ","")&amp;IF(特征计算_周度!G1204&gt;$B$15,"Sahm ","")&amp;IF(特征计算_周度!E1204&gt;$B$15,"趋势 ","")&amp;IF(特征计算_周度!F1204&gt;$B$15,"斜率",""),"—"))</f>
        <v/>
      </c>
      <c r="H1221" s="120">
        <f>IF(OR(B1221="",C1221=""),"",_xlfn.LET(_xlpm.dev,原始数据_周度!G1204,_xlpm.minDev,MIN(OFFSET(原始数据_周度!G1204,1-$D$17,0,$D$17,1)),_xlpm.bounce,_xlpm.dev-_xlpm.minDev,IF(AND(ISNUMBER(_xlpm.dev),ISNUMBER(_xlpm.minDev),_xlpm.minDev&lt;=$B$17,_xlpm.bounce&gt;=$F$17),"✅ 触发","—")))</f>
        <v/>
      </c>
      <c r="I1221" s="172">
        <f>IFERROR(IF(特征计算_周度!H1221&gt;$I$3,MIN($I$4,MAX(-$I$5,(特征计算_周度!H1221-$I$3)*$I$4)),0),"")</f>
        <v/>
      </c>
    </row>
    <row r="1222">
      <c r="A1222" s="117">
        <f>特征计算_周度!A1205</f>
        <v/>
      </c>
      <c r="B1222" s="171">
        <f>IFERROR($A$3*特征计算_周度!B1222+$B$3*特征计算_周度!C1222+$C$3*特征计算_周度!D1222+$D$3*特征计算_周度!E1222+$E$3*特征计算_周度!F1222+$F$3*特征计算_周度!H1222,"")</f>
        <v/>
      </c>
      <c r="C1222" s="118">
        <f>IFERROR(PERCENTILE(OFFSET(B1222,1-364,0,364,1),$C$7),"")</f>
        <v/>
      </c>
      <c r="D1222" s="118">
        <f>IFERROR(PERCENTILE(OFFSET(B1222,1-364,0,364,1),$C$11),"")</f>
        <v/>
      </c>
      <c r="E1222" s="122">
        <f>_xlfn.LET(_xlpm.initState,IF(OR(B1222="",C1222=""),"",IF(OR(特征计算_周度!B1205&gt;$B$15,特征计算_周度!C1205&gt;$B$15,特征计算_周度!G1205&gt;$B$15,特征计算_周度!E1205&gt;$B$15,特征计算_周度!F1205&gt;$B$15),$A$12,IFERROR(IF(B1222&lt;PERCENTILE(OFFSET(B1222,1-364,0,364,1),$C$7),$A$7,IF(B1222&lt;PERCENTILE(OFFSET(B1222,1-364,0,364,1),$C$8),$A$8,IF(B1222&lt;PERCENTILE(OFFSET(B1222,1-364,0,364,1),$C$9),$A$9,IF(B1222&lt;PERCENTILE(OFFSET(B1222,1-364,0,364,1),$C$10),$A$10,IF(B1222&lt;PERCENTILE(OFFSET(B1222,1-364,0,364,1),$C$11),$A$11,$A$12))))),""))),_xlpm.dev,原始数据_周度!G1205,_xlpm.minDev,MIN(OFFSET(原始数据_周度!G1205,1-$D$17,0,$D$17,1)),_xlpm.bounce,_xlpm.dev-_xlpm.minDev,_xlpm.oversold,AND(ISNUMBER(_xlpm.dev),ISNUMBER(_xlpm.minDev),_xlpm.minDev&lt;=$B$17,_xlpm.bounce&gt;=$F$17,OR(_xlpm.initState=$A$12,_xlpm.initState=$A$11,_xlpm.initState=$A$10)),_xlpm.pctOnly,IFERROR(IF(B1222&lt;PERCENTILE(OFFSET(B1222,1-364,0,364,1),$C$7),$A$7,IF(B1222&lt;PERCENTILE(OFFSET(B1222,1-364,0,364,1),$C$8),$A$8,IF(B1222&lt;PERCENTILE(OFFSET(B1222,1-364,0,364,1),$C$9),$A$9,IF(B1222&lt;PERCENTILE(OFFSET(B1222,1-364,0,364,1),$C$10),$A$10,IF(B1222&lt;PERCENTILE(OFFSET(B1222,1-364,0,364,1),$C$11),$A$11,$A$12))))),""),IF(_xlpm.initState="","",IF(_xlpm.oversold,_xlpm.pctOnly,_xlpm.initState)))</f>
        <v/>
      </c>
      <c r="F1222" s="119" t="n"/>
      <c r="G1222" s="120">
        <f>IF(OR(B1222="",C1222=""),"",IF(OR(特征计算_周度!B1205&gt;$B$15,特征计算_周度!C1205&gt;$B$15,特征计算_周度!G1205&gt;$B$15,特征计算_周度!E1205&gt;$B$15,特征计算_周度!F1205&gt;$B$15),IF(特征计算_周度!B1205&gt;$B$15,"VIX ","")&amp;IF(特征计算_周度!C1205&gt;$B$15,"HY ","")&amp;IF(特征计算_周度!G1205&gt;$B$15,"Sahm ","")&amp;IF(特征计算_周度!E1205&gt;$B$15,"趋势 ","")&amp;IF(特征计算_周度!F1205&gt;$B$15,"斜率",""),"—"))</f>
        <v/>
      </c>
      <c r="H1222" s="120">
        <f>IF(OR(B1222="",C1222=""),"",_xlfn.LET(_xlpm.dev,原始数据_周度!G1205,_xlpm.minDev,MIN(OFFSET(原始数据_周度!G1205,1-$D$17,0,$D$17,1)),_xlpm.bounce,_xlpm.dev-_xlpm.minDev,IF(AND(ISNUMBER(_xlpm.dev),ISNUMBER(_xlpm.minDev),_xlpm.minDev&lt;=$B$17,_xlpm.bounce&gt;=$F$17),"✅ 触发","—")))</f>
        <v/>
      </c>
      <c r="I1222" s="172">
        <f>IFERROR(IF(特征计算_周度!H1222&gt;$I$3,MIN($I$4,MAX(-$I$5,(特征计算_周度!H1222-$I$3)*$I$4)),0),"")</f>
        <v/>
      </c>
    </row>
    <row r="1223">
      <c r="A1223" s="117">
        <f>特征计算_周度!A1206</f>
        <v/>
      </c>
      <c r="B1223" s="171">
        <f>IFERROR($A$3*特征计算_周度!B1223+$B$3*特征计算_周度!C1223+$C$3*特征计算_周度!D1223+$D$3*特征计算_周度!E1223+$E$3*特征计算_周度!F1223+$F$3*特征计算_周度!H1223,"")</f>
        <v/>
      </c>
      <c r="C1223" s="118">
        <f>IFERROR(PERCENTILE(OFFSET(B1223,1-364,0,364,1),$C$7),"")</f>
        <v/>
      </c>
      <c r="D1223" s="118">
        <f>IFERROR(PERCENTILE(OFFSET(B1223,1-364,0,364,1),$C$11),"")</f>
        <v/>
      </c>
      <c r="E1223" s="122">
        <f>_xlfn.LET(_xlpm.initState,IF(OR(B1223="",C1223=""),"",IF(OR(特征计算_周度!B1206&gt;$B$15,特征计算_周度!C1206&gt;$B$15,特征计算_周度!G1206&gt;$B$15,特征计算_周度!E1206&gt;$B$15,特征计算_周度!F1206&gt;$B$15),$A$12,IFERROR(IF(B1223&lt;PERCENTILE(OFFSET(B1223,1-364,0,364,1),$C$7),$A$7,IF(B1223&lt;PERCENTILE(OFFSET(B1223,1-364,0,364,1),$C$8),$A$8,IF(B1223&lt;PERCENTILE(OFFSET(B1223,1-364,0,364,1),$C$9),$A$9,IF(B1223&lt;PERCENTILE(OFFSET(B1223,1-364,0,364,1),$C$10),$A$10,IF(B1223&lt;PERCENTILE(OFFSET(B1223,1-364,0,364,1),$C$11),$A$11,$A$12))))),""))),_xlpm.dev,原始数据_周度!G1206,_xlpm.minDev,MIN(OFFSET(原始数据_周度!G1206,1-$D$17,0,$D$17,1)),_xlpm.bounce,_xlpm.dev-_xlpm.minDev,_xlpm.oversold,AND(ISNUMBER(_xlpm.dev),ISNUMBER(_xlpm.minDev),_xlpm.minDev&lt;=$B$17,_xlpm.bounce&gt;=$F$17,OR(_xlpm.initState=$A$12,_xlpm.initState=$A$11,_xlpm.initState=$A$10)),_xlpm.pctOnly,IFERROR(IF(B1223&lt;PERCENTILE(OFFSET(B1223,1-364,0,364,1),$C$7),$A$7,IF(B1223&lt;PERCENTILE(OFFSET(B1223,1-364,0,364,1),$C$8),$A$8,IF(B1223&lt;PERCENTILE(OFFSET(B1223,1-364,0,364,1),$C$9),$A$9,IF(B1223&lt;PERCENTILE(OFFSET(B1223,1-364,0,364,1),$C$10),$A$10,IF(B1223&lt;PERCENTILE(OFFSET(B1223,1-364,0,364,1),$C$11),$A$11,$A$12))))),""),IF(_xlpm.initState="","",IF(_xlpm.oversold,_xlpm.pctOnly,_xlpm.initState)))</f>
        <v/>
      </c>
      <c r="F1223" s="119" t="n"/>
      <c r="G1223" s="120">
        <f>IF(OR(B1223="",C1223=""),"",IF(OR(特征计算_周度!B1206&gt;$B$15,特征计算_周度!C1206&gt;$B$15,特征计算_周度!G1206&gt;$B$15,特征计算_周度!E1206&gt;$B$15,特征计算_周度!F1206&gt;$B$15),IF(特征计算_周度!B1206&gt;$B$15,"VIX ","")&amp;IF(特征计算_周度!C1206&gt;$B$15,"HY ","")&amp;IF(特征计算_周度!G1206&gt;$B$15,"Sahm ","")&amp;IF(特征计算_周度!E1206&gt;$B$15,"趋势 ","")&amp;IF(特征计算_周度!F1206&gt;$B$15,"斜率",""),"—"))</f>
        <v/>
      </c>
      <c r="H1223" s="120">
        <f>IF(OR(B1223="",C1223=""),"",_xlfn.LET(_xlpm.dev,原始数据_周度!G1206,_xlpm.minDev,MIN(OFFSET(原始数据_周度!G1206,1-$D$17,0,$D$17,1)),_xlpm.bounce,_xlpm.dev-_xlpm.minDev,IF(AND(ISNUMBER(_xlpm.dev),ISNUMBER(_xlpm.minDev),_xlpm.minDev&lt;=$B$17,_xlpm.bounce&gt;=$F$17),"✅ 触发","—")))</f>
        <v/>
      </c>
      <c r="I1223" s="172">
        <f>IFERROR(IF(特征计算_周度!H1223&gt;$I$3,MIN($I$4,MAX(-$I$5,(特征计算_周度!H1223-$I$3)*$I$4)),0),"")</f>
        <v/>
      </c>
    </row>
    <row r="1224">
      <c r="A1224" s="117">
        <f>特征计算_周度!A1207</f>
        <v/>
      </c>
      <c r="B1224" s="171">
        <f>IFERROR($A$3*特征计算_周度!B1224+$B$3*特征计算_周度!C1224+$C$3*特征计算_周度!D1224+$D$3*特征计算_周度!E1224+$E$3*特征计算_周度!F1224+$F$3*特征计算_周度!H1224,"")</f>
        <v/>
      </c>
      <c r="C1224" s="118">
        <f>IFERROR(PERCENTILE(OFFSET(B1224,1-364,0,364,1),$C$7),"")</f>
        <v/>
      </c>
      <c r="D1224" s="118">
        <f>IFERROR(PERCENTILE(OFFSET(B1224,1-364,0,364,1),$C$11),"")</f>
        <v/>
      </c>
      <c r="E1224" s="122">
        <f>_xlfn.LET(_xlpm.initState,IF(OR(B1224="",C1224=""),"",IF(OR(特征计算_周度!B1207&gt;$B$15,特征计算_周度!C1207&gt;$B$15,特征计算_周度!G1207&gt;$B$15,特征计算_周度!E1207&gt;$B$15,特征计算_周度!F1207&gt;$B$15),$A$12,IFERROR(IF(B1224&lt;PERCENTILE(OFFSET(B1224,1-364,0,364,1),$C$7),$A$7,IF(B1224&lt;PERCENTILE(OFFSET(B1224,1-364,0,364,1),$C$8),$A$8,IF(B1224&lt;PERCENTILE(OFFSET(B1224,1-364,0,364,1),$C$9),$A$9,IF(B1224&lt;PERCENTILE(OFFSET(B1224,1-364,0,364,1),$C$10),$A$10,IF(B1224&lt;PERCENTILE(OFFSET(B1224,1-364,0,364,1),$C$11),$A$11,$A$12))))),""))),_xlpm.dev,原始数据_周度!G1207,_xlpm.minDev,MIN(OFFSET(原始数据_周度!G1207,1-$D$17,0,$D$17,1)),_xlpm.bounce,_xlpm.dev-_xlpm.minDev,_xlpm.oversold,AND(ISNUMBER(_xlpm.dev),ISNUMBER(_xlpm.minDev),_xlpm.minDev&lt;=$B$17,_xlpm.bounce&gt;=$F$17,OR(_xlpm.initState=$A$12,_xlpm.initState=$A$11,_xlpm.initState=$A$10)),_xlpm.pctOnly,IFERROR(IF(B1224&lt;PERCENTILE(OFFSET(B1224,1-364,0,364,1),$C$7),$A$7,IF(B1224&lt;PERCENTILE(OFFSET(B1224,1-364,0,364,1),$C$8),$A$8,IF(B1224&lt;PERCENTILE(OFFSET(B1224,1-364,0,364,1),$C$9),$A$9,IF(B1224&lt;PERCENTILE(OFFSET(B1224,1-364,0,364,1),$C$10),$A$10,IF(B1224&lt;PERCENTILE(OFFSET(B1224,1-364,0,364,1),$C$11),$A$11,$A$12))))),""),IF(_xlpm.initState="","",IF(_xlpm.oversold,_xlpm.pctOnly,_xlpm.initState)))</f>
        <v/>
      </c>
      <c r="F1224" s="119" t="n"/>
      <c r="G1224" s="120">
        <f>IF(OR(B1224="",C1224=""),"",IF(OR(特征计算_周度!B1207&gt;$B$15,特征计算_周度!C1207&gt;$B$15,特征计算_周度!G1207&gt;$B$15,特征计算_周度!E1207&gt;$B$15,特征计算_周度!F1207&gt;$B$15),IF(特征计算_周度!B1207&gt;$B$15,"VIX ","")&amp;IF(特征计算_周度!C1207&gt;$B$15,"HY ","")&amp;IF(特征计算_周度!G1207&gt;$B$15,"Sahm ","")&amp;IF(特征计算_周度!E1207&gt;$B$15,"趋势 ","")&amp;IF(特征计算_周度!F1207&gt;$B$15,"斜率",""),"—"))</f>
        <v/>
      </c>
      <c r="H1224" s="120">
        <f>IF(OR(B1224="",C1224=""),"",_xlfn.LET(_xlpm.dev,原始数据_周度!G1207,_xlpm.minDev,MIN(OFFSET(原始数据_周度!G1207,1-$D$17,0,$D$17,1)),_xlpm.bounce,_xlpm.dev-_xlpm.minDev,IF(AND(ISNUMBER(_xlpm.dev),ISNUMBER(_xlpm.minDev),_xlpm.minDev&lt;=$B$17,_xlpm.bounce&gt;=$F$17),"✅ 触发","—")))</f>
        <v/>
      </c>
      <c r="I1224" s="172">
        <f>IFERROR(IF(特征计算_周度!H1224&gt;$I$3,MIN($I$4,MAX(-$I$5,(特征计算_周度!H1224-$I$3)*$I$4)),0),"")</f>
        <v/>
      </c>
    </row>
    <row r="1225">
      <c r="A1225" s="117">
        <f>特征计算_周度!A1208</f>
        <v/>
      </c>
      <c r="B1225" s="171">
        <f>IFERROR($A$3*特征计算_周度!B1225+$B$3*特征计算_周度!C1225+$C$3*特征计算_周度!D1225+$D$3*特征计算_周度!E1225+$E$3*特征计算_周度!F1225+$F$3*特征计算_周度!H1225,"")</f>
        <v/>
      </c>
      <c r="C1225" s="118">
        <f>IFERROR(PERCENTILE(OFFSET(B1225,1-364,0,364,1),$C$7),"")</f>
        <v/>
      </c>
      <c r="D1225" s="118">
        <f>IFERROR(PERCENTILE(OFFSET(B1225,1-364,0,364,1),$C$11),"")</f>
        <v/>
      </c>
      <c r="E1225" s="122">
        <f>_xlfn.LET(_xlpm.initState,IF(OR(B1225="",C1225=""),"",IF(OR(特征计算_周度!B1208&gt;$B$15,特征计算_周度!C1208&gt;$B$15,特征计算_周度!G1208&gt;$B$15,特征计算_周度!E1208&gt;$B$15,特征计算_周度!F1208&gt;$B$15),$A$12,IFERROR(IF(B1225&lt;PERCENTILE(OFFSET(B1225,1-364,0,364,1),$C$7),$A$7,IF(B1225&lt;PERCENTILE(OFFSET(B1225,1-364,0,364,1),$C$8),$A$8,IF(B1225&lt;PERCENTILE(OFFSET(B1225,1-364,0,364,1),$C$9),$A$9,IF(B1225&lt;PERCENTILE(OFFSET(B1225,1-364,0,364,1),$C$10),$A$10,IF(B1225&lt;PERCENTILE(OFFSET(B1225,1-364,0,364,1),$C$11),$A$11,$A$12))))),""))),_xlpm.dev,原始数据_周度!G1208,_xlpm.minDev,MIN(OFFSET(原始数据_周度!G1208,1-$D$17,0,$D$17,1)),_xlpm.bounce,_xlpm.dev-_xlpm.minDev,_xlpm.oversold,AND(ISNUMBER(_xlpm.dev),ISNUMBER(_xlpm.minDev),_xlpm.minDev&lt;=$B$17,_xlpm.bounce&gt;=$F$17,OR(_xlpm.initState=$A$12,_xlpm.initState=$A$11,_xlpm.initState=$A$10)),_xlpm.pctOnly,IFERROR(IF(B1225&lt;PERCENTILE(OFFSET(B1225,1-364,0,364,1),$C$7),$A$7,IF(B1225&lt;PERCENTILE(OFFSET(B1225,1-364,0,364,1),$C$8),$A$8,IF(B1225&lt;PERCENTILE(OFFSET(B1225,1-364,0,364,1),$C$9),$A$9,IF(B1225&lt;PERCENTILE(OFFSET(B1225,1-364,0,364,1),$C$10),$A$10,IF(B1225&lt;PERCENTILE(OFFSET(B1225,1-364,0,364,1),$C$11),$A$11,$A$12))))),""),IF(_xlpm.initState="","",IF(_xlpm.oversold,_xlpm.pctOnly,_xlpm.initState)))</f>
        <v/>
      </c>
      <c r="F1225" s="119" t="n"/>
      <c r="G1225" s="120">
        <f>IF(OR(B1225="",C1225=""),"",IF(OR(特征计算_周度!B1208&gt;$B$15,特征计算_周度!C1208&gt;$B$15,特征计算_周度!G1208&gt;$B$15,特征计算_周度!E1208&gt;$B$15,特征计算_周度!F1208&gt;$B$15),IF(特征计算_周度!B1208&gt;$B$15,"VIX ","")&amp;IF(特征计算_周度!C1208&gt;$B$15,"HY ","")&amp;IF(特征计算_周度!G1208&gt;$B$15,"Sahm ","")&amp;IF(特征计算_周度!E1208&gt;$B$15,"趋势 ","")&amp;IF(特征计算_周度!F1208&gt;$B$15,"斜率",""),"—"))</f>
        <v/>
      </c>
      <c r="H1225" s="120">
        <f>IF(OR(B1225="",C1225=""),"",_xlfn.LET(_xlpm.dev,原始数据_周度!G1208,_xlpm.minDev,MIN(OFFSET(原始数据_周度!G1208,1-$D$17,0,$D$17,1)),_xlpm.bounce,_xlpm.dev-_xlpm.minDev,IF(AND(ISNUMBER(_xlpm.dev),ISNUMBER(_xlpm.minDev),_xlpm.minDev&lt;=$B$17,_xlpm.bounce&gt;=$F$17),"✅ 触发","—")))</f>
        <v/>
      </c>
      <c r="I1225" s="172">
        <f>IFERROR(IF(特征计算_周度!H1225&gt;$I$3,MIN($I$4,MAX(-$I$5,(特征计算_周度!H1225-$I$3)*$I$4)),0),"")</f>
        <v/>
      </c>
    </row>
    <row r="1226">
      <c r="A1226" s="117">
        <f>特征计算_周度!A1209</f>
        <v/>
      </c>
      <c r="B1226" s="171">
        <f>IFERROR($A$3*特征计算_周度!B1226+$B$3*特征计算_周度!C1226+$C$3*特征计算_周度!D1226+$D$3*特征计算_周度!E1226+$E$3*特征计算_周度!F1226+$F$3*特征计算_周度!H1226,"")</f>
        <v/>
      </c>
      <c r="C1226" s="118">
        <f>IFERROR(PERCENTILE(OFFSET(B1226,1-364,0,364,1),$C$7),"")</f>
        <v/>
      </c>
      <c r="D1226" s="118">
        <f>IFERROR(PERCENTILE(OFFSET(B1226,1-364,0,364,1),$C$11),"")</f>
        <v/>
      </c>
      <c r="E1226" s="122">
        <f>_xlfn.LET(_xlpm.initState,IF(OR(B1226="",C1226=""),"",IF(OR(特征计算_周度!B1209&gt;$B$15,特征计算_周度!C1209&gt;$B$15,特征计算_周度!G1209&gt;$B$15,特征计算_周度!E1209&gt;$B$15,特征计算_周度!F1209&gt;$B$15),$A$12,IFERROR(IF(B1226&lt;PERCENTILE(OFFSET(B1226,1-364,0,364,1),$C$7),$A$7,IF(B1226&lt;PERCENTILE(OFFSET(B1226,1-364,0,364,1),$C$8),$A$8,IF(B1226&lt;PERCENTILE(OFFSET(B1226,1-364,0,364,1),$C$9),$A$9,IF(B1226&lt;PERCENTILE(OFFSET(B1226,1-364,0,364,1),$C$10),$A$10,IF(B1226&lt;PERCENTILE(OFFSET(B1226,1-364,0,364,1),$C$11),$A$11,$A$12))))),""))),_xlpm.dev,原始数据_周度!G1209,_xlpm.minDev,MIN(OFFSET(原始数据_周度!G1209,1-$D$17,0,$D$17,1)),_xlpm.bounce,_xlpm.dev-_xlpm.minDev,_xlpm.oversold,AND(ISNUMBER(_xlpm.dev),ISNUMBER(_xlpm.minDev),_xlpm.minDev&lt;=$B$17,_xlpm.bounce&gt;=$F$17,OR(_xlpm.initState=$A$12,_xlpm.initState=$A$11,_xlpm.initState=$A$10)),_xlpm.pctOnly,IFERROR(IF(B1226&lt;PERCENTILE(OFFSET(B1226,1-364,0,364,1),$C$7),$A$7,IF(B1226&lt;PERCENTILE(OFFSET(B1226,1-364,0,364,1),$C$8),$A$8,IF(B1226&lt;PERCENTILE(OFFSET(B1226,1-364,0,364,1),$C$9),$A$9,IF(B1226&lt;PERCENTILE(OFFSET(B1226,1-364,0,364,1),$C$10),$A$10,IF(B1226&lt;PERCENTILE(OFFSET(B1226,1-364,0,364,1),$C$11),$A$11,$A$12))))),""),IF(_xlpm.initState="","",IF(_xlpm.oversold,_xlpm.pctOnly,_xlpm.initState)))</f>
        <v/>
      </c>
      <c r="F1226" s="119" t="n"/>
      <c r="G1226" s="120">
        <f>IF(OR(B1226="",C1226=""),"",IF(OR(特征计算_周度!B1209&gt;$B$15,特征计算_周度!C1209&gt;$B$15,特征计算_周度!G1209&gt;$B$15,特征计算_周度!E1209&gt;$B$15,特征计算_周度!F1209&gt;$B$15),IF(特征计算_周度!B1209&gt;$B$15,"VIX ","")&amp;IF(特征计算_周度!C1209&gt;$B$15,"HY ","")&amp;IF(特征计算_周度!G1209&gt;$B$15,"Sahm ","")&amp;IF(特征计算_周度!E1209&gt;$B$15,"趋势 ","")&amp;IF(特征计算_周度!F1209&gt;$B$15,"斜率",""),"—"))</f>
        <v/>
      </c>
      <c r="H1226" s="120">
        <f>IF(OR(B1226="",C1226=""),"",_xlfn.LET(_xlpm.dev,原始数据_周度!G1209,_xlpm.minDev,MIN(OFFSET(原始数据_周度!G1209,1-$D$17,0,$D$17,1)),_xlpm.bounce,_xlpm.dev-_xlpm.minDev,IF(AND(ISNUMBER(_xlpm.dev),ISNUMBER(_xlpm.minDev),_xlpm.minDev&lt;=$B$17,_xlpm.bounce&gt;=$F$17),"✅ 触发","—")))</f>
        <v/>
      </c>
      <c r="I1226" s="172">
        <f>IFERROR(IF(特征计算_周度!H1226&gt;$I$3,MIN($I$4,MAX(-$I$5,(特征计算_周度!H1226-$I$3)*$I$4)),0),"")</f>
        <v/>
      </c>
    </row>
    <row r="1227">
      <c r="A1227" s="117">
        <f>特征计算_周度!A1210</f>
        <v/>
      </c>
      <c r="B1227" s="171">
        <f>IFERROR($A$3*特征计算_周度!B1227+$B$3*特征计算_周度!C1227+$C$3*特征计算_周度!D1227+$D$3*特征计算_周度!E1227+$E$3*特征计算_周度!F1227+$F$3*特征计算_周度!H1227,"")</f>
        <v/>
      </c>
      <c r="C1227" s="118">
        <f>IFERROR(PERCENTILE(OFFSET(B1227,1-364,0,364,1),$C$7),"")</f>
        <v/>
      </c>
      <c r="D1227" s="118">
        <f>IFERROR(PERCENTILE(OFFSET(B1227,1-364,0,364,1),$C$11),"")</f>
        <v/>
      </c>
      <c r="E1227" s="122">
        <f>_xlfn.LET(_xlpm.initState,IF(OR(B1227="",C1227=""),"",IF(OR(特征计算_周度!B1210&gt;$B$15,特征计算_周度!C1210&gt;$B$15,特征计算_周度!G1210&gt;$B$15,特征计算_周度!E1210&gt;$B$15,特征计算_周度!F1210&gt;$B$15),$A$12,IFERROR(IF(B1227&lt;PERCENTILE(OFFSET(B1227,1-364,0,364,1),$C$7),$A$7,IF(B1227&lt;PERCENTILE(OFFSET(B1227,1-364,0,364,1),$C$8),$A$8,IF(B1227&lt;PERCENTILE(OFFSET(B1227,1-364,0,364,1),$C$9),$A$9,IF(B1227&lt;PERCENTILE(OFFSET(B1227,1-364,0,364,1),$C$10),$A$10,IF(B1227&lt;PERCENTILE(OFFSET(B1227,1-364,0,364,1),$C$11),$A$11,$A$12))))),""))),_xlpm.dev,原始数据_周度!G1210,_xlpm.minDev,MIN(OFFSET(原始数据_周度!G1210,1-$D$17,0,$D$17,1)),_xlpm.bounce,_xlpm.dev-_xlpm.minDev,_xlpm.oversold,AND(ISNUMBER(_xlpm.dev),ISNUMBER(_xlpm.minDev),_xlpm.minDev&lt;=$B$17,_xlpm.bounce&gt;=$F$17,OR(_xlpm.initState=$A$12,_xlpm.initState=$A$11,_xlpm.initState=$A$10)),_xlpm.pctOnly,IFERROR(IF(B1227&lt;PERCENTILE(OFFSET(B1227,1-364,0,364,1),$C$7),$A$7,IF(B1227&lt;PERCENTILE(OFFSET(B1227,1-364,0,364,1),$C$8),$A$8,IF(B1227&lt;PERCENTILE(OFFSET(B1227,1-364,0,364,1),$C$9),$A$9,IF(B1227&lt;PERCENTILE(OFFSET(B1227,1-364,0,364,1),$C$10),$A$10,IF(B1227&lt;PERCENTILE(OFFSET(B1227,1-364,0,364,1),$C$11),$A$11,$A$12))))),""),IF(_xlpm.initState="","",IF(_xlpm.oversold,_xlpm.pctOnly,_xlpm.initState)))</f>
        <v/>
      </c>
      <c r="F1227" s="119" t="n"/>
      <c r="G1227" s="120">
        <f>IF(OR(B1227="",C1227=""),"",IF(OR(特征计算_周度!B1210&gt;$B$15,特征计算_周度!C1210&gt;$B$15,特征计算_周度!G1210&gt;$B$15,特征计算_周度!E1210&gt;$B$15,特征计算_周度!F1210&gt;$B$15),IF(特征计算_周度!B1210&gt;$B$15,"VIX ","")&amp;IF(特征计算_周度!C1210&gt;$B$15,"HY ","")&amp;IF(特征计算_周度!G1210&gt;$B$15,"Sahm ","")&amp;IF(特征计算_周度!E1210&gt;$B$15,"趋势 ","")&amp;IF(特征计算_周度!F1210&gt;$B$15,"斜率",""),"—"))</f>
        <v/>
      </c>
      <c r="H1227" s="120">
        <f>IF(OR(B1227="",C1227=""),"",_xlfn.LET(_xlpm.dev,原始数据_周度!G1210,_xlpm.minDev,MIN(OFFSET(原始数据_周度!G1210,1-$D$17,0,$D$17,1)),_xlpm.bounce,_xlpm.dev-_xlpm.minDev,IF(AND(ISNUMBER(_xlpm.dev),ISNUMBER(_xlpm.minDev),_xlpm.minDev&lt;=$B$17,_xlpm.bounce&gt;=$F$17),"✅ 触发","—")))</f>
        <v/>
      </c>
      <c r="I1227" s="172">
        <f>IFERROR(IF(特征计算_周度!H1227&gt;$I$3,MIN($I$4,MAX(-$I$5,(特征计算_周度!H1227-$I$3)*$I$4)),0),"")</f>
        <v/>
      </c>
    </row>
    <row r="1228">
      <c r="A1228" s="117">
        <f>特征计算_周度!A1211</f>
        <v/>
      </c>
      <c r="B1228" s="171">
        <f>IFERROR($A$3*特征计算_周度!B1228+$B$3*特征计算_周度!C1228+$C$3*特征计算_周度!D1228+$D$3*特征计算_周度!E1228+$E$3*特征计算_周度!F1228+$F$3*特征计算_周度!H1228,"")</f>
        <v/>
      </c>
      <c r="C1228" s="118">
        <f>IFERROR(PERCENTILE(OFFSET(B1228,1-364,0,364,1),$C$7),"")</f>
        <v/>
      </c>
      <c r="D1228" s="118">
        <f>IFERROR(PERCENTILE(OFFSET(B1228,1-364,0,364,1),$C$11),"")</f>
        <v/>
      </c>
      <c r="E1228" s="122">
        <f>_xlfn.LET(_xlpm.initState,IF(OR(B1228="",C1228=""),"",IF(OR(特征计算_周度!B1211&gt;$B$15,特征计算_周度!C1211&gt;$B$15,特征计算_周度!G1211&gt;$B$15,特征计算_周度!E1211&gt;$B$15,特征计算_周度!F1211&gt;$B$15),$A$12,IFERROR(IF(B1228&lt;PERCENTILE(OFFSET(B1228,1-364,0,364,1),$C$7),$A$7,IF(B1228&lt;PERCENTILE(OFFSET(B1228,1-364,0,364,1),$C$8),$A$8,IF(B1228&lt;PERCENTILE(OFFSET(B1228,1-364,0,364,1),$C$9),$A$9,IF(B1228&lt;PERCENTILE(OFFSET(B1228,1-364,0,364,1),$C$10),$A$10,IF(B1228&lt;PERCENTILE(OFFSET(B1228,1-364,0,364,1),$C$11),$A$11,$A$12))))),""))),_xlpm.dev,原始数据_周度!G1211,_xlpm.minDev,MIN(OFFSET(原始数据_周度!G1211,1-$D$17,0,$D$17,1)),_xlpm.bounce,_xlpm.dev-_xlpm.minDev,_xlpm.oversold,AND(ISNUMBER(_xlpm.dev),ISNUMBER(_xlpm.minDev),_xlpm.minDev&lt;=$B$17,_xlpm.bounce&gt;=$F$17,OR(_xlpm.initState=$A$12,_xlpm.initState=$A$11,_xlpm.initState=$A$10)),_xlpm.pctOnly,IFERROR(IF(B1228&lt;PERCENTILE(OFFSET(B1228,1-364,0,364,1),$C$7),$A$7,IF(B1228&lt;PERCENTILE(OFFSET(B1228,1-364,0,364,1),$C$8),$A$8,IF(B1228&lt;PERCENTILE(OFFSET(B1228,1-364,0,364,1),$C$9),$A$9,IF(B1228&lt;PERCENTILE(OFFSET(B1228,1-364,0,364,1),$C$10),$A$10,IF(B1228&lt;PERCENTILE(OFFSET(B1228,1-364,0,364,1),$C$11),$A$11,$A$12))))),""),IF(_xlpm.initState="","",IF(_xlpm.oversold,_xlpm.pctOnly,_xlpm.initState)))</f>
        <v/>
      </c>
      <c r="F1228" s="119" t="n"/>
      <c r="G1228" s="120">
        <f>IF(OR(B1228="",C1228=""),"",IF(OR(特征计算_周度!B1211&gt;$B$15,特征计算_周度!C1211&gt;$B$15,特征计算_周度!G1211&gt;$B$15,特征计算_周度!E1211&gt;$B$15,特征计算_周度!F1211&gt;$B$15),IF(特征计算_周度!B1211&gt;$B$15,"VIX ","")&amp;IF(特征计算_周度!C1211&gt;$B$15,"HY ","")&amp;IF(特征计算_周度!G1211&gt;$B$15,"Sahm ","")&amp;IF(特征计算_周度!E1211&gt;$B$15,"趋势 ","")&amp;IF(特征计算_周度!F1211&gt;$B$15,"斜率",""),"—"))</f>
        <v/>
      </c>
      <c r="H1228" s="120">
        <f>IF(OR(B1228="",C1228=""),"",_xlfn.LET(_xlpm.dev,原始数据_周度!G1211,_xlpm.minDev,MIN(OFFSET(原始数据_周度!G1211,1-$D$17,0,$D$17,1)),_xlpm.bounce,_xlpm.dev-_xlpm.minDev,IF(AND(ISNUMBER(_xlpm.dev),ISNUMBER(_xlpm.minDev),_xlpm.minDev&lt;=$B$17,_xlpm.bounce&gt;=$F$17),"✅ 触发","—")))</f>
        <v/>
      </c>
      <c r="I1228" s="172">
        <f>IFERROR(IF(特征计算_周度!H1228&gt;$I$3,MIN($I$4,MAX(-$I$5,(特征计算_周度!H1228-$I$3)*$I$4)),0),"")</f>
        <v/>
      </c>
    </row>
    <row r="1229">
      <c r="A1229" s="117">
        <f>特征计算_周度!A1212</f>
        <v/>
      </c>
      <c r="B1229" s="171">
        <f>IFERROR($A$3*特征计算_周度!B1229+$B$3*特征计算_周度!C1229+$C$3*特征计算_周度!D1229+$D$3*特征计算_周度!E1229+$E$3*特征计算_周度!F1229+$F$3*特征计算_周度!H1229,"")</f>
        <v/>
      </c>
      <c r="C1229" s="118">
        <f>IFERROR(PERCENTILE(OFFSET(B1229,1-364,0,364,1),$C$7),"")</f>
        <v/>
      </c>
      <c r="D1229" s="118">
        <f>IFERROR(PERCENTILE(OFFSET(B1229,1-364,0,364,1),$C$11),"")</f>
        <v/>
      </c>
      <c r="E1229" s="122">
        <f>_xlfn.LET(_xlpm.initState,IF(OR(B1229="",C1229=""),"",IF(OR(特征计算_周度!B1212&gt;$B$15,特征计算_周度!C1212&gt;$B$15,特征计算_周度!G1212&gt;$B$15,特征计算_周度!E1212&gt;$B$15,特征计算_周度!F1212&gt;$B$15),$A$12,IFERROR(IF(B1229&lt;PERCENTILE(OFFSET(B1229,1-364,0,364,1),$C$7),$A$7,IF(B1229&lt;PERCENTILE(OFFSET(B1229,1-364,0,364,1),$C$8),$A$8,IF(B1229&lt;PERCENTILE(OFFSET(B1229,1-364,0,364,1),$C$9),$A$9,IF(B1229&lt;PERCENTILE(OFFSET(B1229,1-364,0,364,1),$C$10),$A$10,IF(B1229&lt;PERCENTILE(OFFSET(B1229,1-364,0,364,1),$C$11),$A$11,$A$12))))),""))),_xlpm.dev,原始数据_周度!G1212,_xlpm.minDev,MIN(OFFSET(原始数据_周度!G1212,1-$D$17,0,$D$17,1)),_xlpm.bounce,_xlpm.dev-_xlpm.minDev,_xlpm.oversold,AND(ISNUMBER(_xlpm.dev),ISNUMBER(_xlpm.minDev),_xlpm.minDev&lt;=$B$17,_xlpm.bounce&gt;=$F$17,OR(_xlpm.initState=$A$12,_xlpm.initState=$A$11,_xlpm.initState=$A$10)),_xlpm.pctOnly,IFERROR(IF(B1229&lt;PERCENTILE(OFFSET(B1229,1-364,0,364,1),$C$7),$A$7,IF(B1229&lt;PERCENTILE(OFFSET(B1229,1-364,0,364,1),$C$8),$A$8,IF(B1229&lt;PERCENTILE(OFFSET(B1229,1-364,0,364,1),$C$9),$A$9,IF(B1229&lt;PERCENTILE(OFFSET(B1229,1-364,0,364,1),$C$10),$A$10,IF(B1229&lt;PERCENTILE(OFFSET(B1229,1-364,0,364,1),$C$11),$A$11,$A$12))))),""),IF(_xlpm.initState="","",IF(_xlpm.oversold,_xlpm.pctOnly,_xlpm.initState)))</f>
        <v/>
      </c>
      <c r="F1229" s="119" t="n"/>
      <c r="G1229" s="120">
        <f>IF(OR(B1229="",C1229=""),"",IF(OR(特征计算_周度!B1212&gt;$B$15,特征计算_周度!C1212&gt;$B$15,特征计算_周度!G1212&gt;$B$15,特征计算_周度!E1212&gt;$B$15,特征计算_周度!F1212&gt;$B$15),IF(特征计算_周度!B1212&gt;$B$15,"VIX ","")&amp;IF(特征计算_周度!C1212&gt;$B$15,"HY ","")&amp;IF(特征计算_周度!G1212&gt;$B$15,"Sahm ","")&amp;IF(特征计算_周度!E1212&gt;$B$15,"趋势 ","")&amp;IF(特征计算_周度!F1212&gt;$B$15,"斜率",""),"—"))</f>
        <v/>
      </c>
      <c r="H1229" s="120">
        <f>IF(OR(B1229="",C1229=""),"",_xlfn.LET(_xlpm.dev,原始数据_周度!G1212,_xlpm.minDev,MIN(OFFSET(原始数据_周度!G1212,1-$D$17,0,$D$17,1)),_xlpm.bounce,_xlpm.dev-_xlpm.minDev,IF(AND(ISNUMBER(_xlpm.dev),ISNUMBER(_xlpm.minDev),_xlpm.minDev&lt;=$B$17,_xlpm.bounce&gt;=$F$17),"✅ 触发","—")))</f>
        <v/>
      </c>
      <c r="I1229" s="172">
        <f>IFERROR(IF(特征计算_周度!H1229&gt;$I$3,MIN($I$4,MAX(-$I$5,(特征计算_周度!H1229-$I$3)*$I$4)),0),"")</f>
        <v/>
      </c>
    </row>
    <row r="1230">
      <c r="A1230" s="117">
        <f>特征计算_周度!A1213</f>
        <v/>
      </c>
      <c r="B1230" s="171">
        <f>IFERROR($A$3*特征计算_周度!B1230+$B$3*特征计算_周度!C1230+$C$3*特征计算_周度!D1230+$D$3*特征计算_周度!E1230+$E$3*特征计算_周度!F1230+$F$3*特征计算_周度!H1230,"")</f>
        <v/>
      </c>
      <c r="C1230" s="118">
        <f>IFERROR(PERCENTILE(OFFSET(B1230,1-364,0,364,1),$C$7),"")</f>
        <v/>
      </c>
      <c r="D1230" s="118">
        <f>IFERROR(PERCENTILE(OFFSET(B1230,1-364,0,364,1),$C$11),"")</f>
        <v/>
      </c>
      <c r="E1230" s="122">
        <f>_xlfn.LET(_xlpm.initState,IF(OR(B1230="",C1230=""),"",IF(OR(特征计算_周度!B1213&gt;$B$15,特征计算_周度!C1213&gt;$B$15,特征计算_周度!G1213&gt;$B$15,特征计算_周度!E1213&gt;$B$15,特征计算_周度!F1213&gt;$B$15),$A$12,IFERROR(IF(B1230&lt;PERCENTILE(OFFSET(B1230,1-364,0,364,1),$C$7),$A$7,IF(B1230&lt;PERCENTILE(OFFSET(B1230,1-364,0,364,1),$C$8),$A$8,IF(B1230&lt;PERCENTILE(OFFSET(B1230,1-364,0,364,1),$C$9),$A$9,IF(B1230&lt;PERCENTILE(OFFSET(B1230,1-364,0,364,1),$C$10),$A$10,IF(B1230&lt;PERCENTILE(OFFSET(B1230,1-364,0,364,1),$C$11),$A$11,$A$12))))),""))),_xlpm.dev,原始数据_周度!G1213,_xlpm.minDev,MIN(OFFSET(原始数据_周度!G1213,1-$D$17,0,$D$17,1)),_xlpm.bounce,_xlpm.dev-_xlpm.minDev,_xlpm.oversold,AND(ISNUMBER(_xlpm.dev),ISNUMBER(_xlpm.minDev),_xlpm.minDev&lt;=$B$17,_xlpm.bounce&gt;=$F$17,OR(_xlpm.initState=$A$12,_xlpm.initState=$A$11,_xlpm.initState=$A$10)),_xlpm.pctOnly,IFERROR(IF(B1230&lt;PERCENTILE(OFFSET(B1230,1-364,0,364,1),$C$7),$A$7,IF(B1230&lt;PERCENTILE(OFFSET(B1230,1-364,0,364,1),$C$8),$A$8,IF(B1230&lt;PERCENTILE(OFFSET(B1230,1-364,0,364,1),$C$9),$A$9,IF(B1230&lt;PERCENTILE(OFFSET(B1230,1-364,0,364,1),$C$10),$A$10,IF(B1230&lt;PERCENTILE(OFFSET(B1230,1-364,0,364,1),$C$11),$A$11,$A$12))))),""),IF(_xlpm.initState="","",IF(_xlpm.oversold,_xlpm.pctOnly,_xlpm.initState)))</f>
        <v/>
      </c>
      <c r="F1230" s="119" t="n"/>
      <c r="G1230" s="120">
        <f>IF(OR(B1230="",C1230=""),"",IF(OR(特征计算_周度!B1213&gt;$B$15,特征计算_周度!C1213&gt;$B$15,特征计算_周度!G1213&gt;$B$15,特征计算_周度!E1213&gt;$B$15,特征计算_周度!F1213&gt;$B$15),IF(特征计算_周度!B1213&gt;$B$15,"VIX ","")&amp;IF(特征计算_周度!C1213&gt;$B$15,"HY ","")&amp;IF(特征计算_周度!G1213&gt;$B$15,"Sahm ","")&amp;IF(特征计算_周度!E1213&gt;$B$15,"趋势 ","")&amp;IF(特征计算_周度!F1213&gt;$B$15,"斜率",""),"—"))</f>
        <v/>
      </c>
      <c r="H1230" s="120">
        <f>IF(OR(B1230="",C1230=""),"",_xlfn.LET(_xlpm.dev,原始数据_周度!G1213,_xlpm.minDev,MIN(OFFSET(原始数据_周度!G1213,1-$D$17,0,$D$17,1)),_xlpm.bounce,_xlpm.dev-_xlpm.minDev,IF(AND(ISNUMBER(_xlpm.dev),ISNUMBER(_xlpm.minDev),_xlpm.minDev&lt;=$B$17,_xlpm.bounce&gt;=$F$17),"✅ 触发","—")))</f>
        <v/>
      </c>
      <c r="I1230" s="172">
        <f>IFERROR(IF(特征计算_周度!H1230&gt;$I$3,MIN($I$4,MAX(-$I$5,(特征计算_周度!H1230-$I$3)*$I$4)),0),"")</f>
        <v/>
      </c>
    </row>
    <row r="1231">
      <c r="A1231" s="117">
        <f>特征计算_周度!A1214</f>
        <v/>
      </c>
      <c r="B1231" s="171">
        <f>IFERROR($A$3*特征计算_周度!B1231+$B$3*特征计算_周度!C1231+$C$3*特征计算_周度!D1231+$D$3*特征计算_周度!E1231+$E$3*特征计算_周度!F1231+$F$3*特征计算_周度!H1231,"")</f>
        <v/>
      </c>
      <c r="C1231" s="118">
        <f>IFERROR(PERCENTILE(OFFSET(B1231,1-364,0,364,1),$C$7),"")</f>
        <v/>
      </c>
      <c r="D1231" s="118">
        <f>IFERROR(PERCENTILE(OFFSET(B1231,1-364,0,364,1),$C$11),"")</f>
        <v/>
      </c>
      <c r="E1231" s="122">
        <f>_xlfn.LET(_xlpm.initState,IF(OR(B1231="",C1231=""),"",IF(OR(特征计算_周度!B1214&gt;$B$15,特征计算_周度!C1214&gt;$B$15,特征计算_周度!G1214&gt;$B$15,特征计算_周度!E1214&gt;$B$15,特征计算_周度!F1214&gt;$B$15),$A$12,IFERROR(IF(B1231&lt;PERCENTILE(OFFSET(B1231,1-364,0,364,1),$C$7),$A$7,IF(B1231&lt;PERCENTILE(OFFSET(B1231,1-364,0,364,1),$C$8),$A$8,IF(B1231&lt;PERCENTILE(OFFSET(B1231,1-364,0,364,1),$C$9),$A$9,IF(B1231&lt;PERCENTILE(OFFSET(B1231,1-364,0,364,1),$C$10),$A$10,IF(B1231&lt;PERCENTILE(OFFSET(B1231,1-364,0,364,1),$C$11),$A$11,$A$12))))),""))),_xlpm.dev,原始数据_周度!G1214,_xlpm.minDev,MIN(OFFSET(原始数据_周度!G1214,1-$D$17,0,$D$17,1)),_xlpm.bounce,_xlpm.dev-_xlpm.minDev,_xlpm.oversold,AND(ISNUMBER(_xlpm.dev),ISNUMBER(_xlpm.minDev),_xlpm.minDev&lt;=$B$17,_xlpm.bounce&gt;=$F$17,OR(_xlpm.initState=$A$12,_xlpm.initState=$A$11,_xlpm.initState=$A$10)),_xlpm.pctOnly,IFERROR(IF(B1231&lt;PERCENTILE(OFFSET(B1231,1-364,0,364,1),$C$7),$A$7,IF(B1231&lt;PERCENTILE(OFFSET(B1231,1-364,0,364,1),$C$8),$A$8,IF(B1231&lt;PERCENTILE(OFFSET(B1231,1-364,0,364,1),$C$9),$A$9,IF(B1231&lt;PERCENTILE(OFFSET(B1231,1-364,0,364,1),$C$10),$A$10,IF(B1231&lt;PERCENTILE(OFFSET(B1231,1-364,0,364,1),$C$11),$A$11,$A$12))))),""),IF(_xlpm.initState="","",IF(_xlpm.oversold,_xlpm.pctOnly,_xlpm.initState)))</f>
        <v/>
      </c>
      <c r="F1231" s="119" t="n"/>
      <c r="G1231" s="120">
        <f>IF(OR(B1231="",C1231=""),"",IF(OR(特征计算_周度!B1214&gt;$B$15,特征计算_周度!C1214&gt;$B$15,特征计算_周度!G1214&gt;$B$15,特征计算_周度!E1214&gt;$B$15,特征计算_周度!F1214&gt;$B$15),IF(特征计算_周度!B1214&gt;$B$15,"VIX ","")&amp;IF(特征计算_周度!C1214&gt;$B$15,"HY ","")&amp;IF(特征计算_周度!G1214&gt;$B$15,"Sahm ","")&amp;IF(特征计算_周度!E1214&gt;$B$15,"趋势 ","")&amp;IF(特征计算_周度!F1214&gt;$B$15,"斜率",""),"—"))</f>
        <v/>
      </c>
      <c r="H1231" s="120">
        <f>IF(OR(B1231="",C1231=""),"",_xlfn.LET(_xlpm.dev,原始数据_周度!G1214,_xlpm.minDev,MIN(OFFSET(原始数据_周度!G1214,1-$D$17,0,$D$17,1)),_xlpm.bounce,_xlpm.dev-_xlpm.minDev,IF(AND(ISNUMBER(_xlpm.dev),ISNUMBER(_xlpm.minDev),_xlpm.minDev&lt;=$B$17,_xlpm.bounce&gt;=$F$17),"✅ 触发","—")))</f>
        <v/>
      </c>
      <c r="I1231" s="172">
        <f>IFERROR(IF(特征计算_周度!H1231&gt;$I$3,MIN($I$4,MAX(-$I$5,(特征计算_周度!H1231-$I$3)*$I$4)),0),"")</f>
        <v/>
      </c>
    </row>
    <row r="1232">
      <c r="A1232" s="117">
        <f>特征计算_周度!A1215</f>
        <v/>
      </c>
      <c r="B1232" s="171">
        <f>IFERROR($A$3*特征计算_周度!B1232+$B$3*特征计算_周度!C1232+$C$3*特征计算_周度!D1232+$D$3*特征计算_周度!E1232+$E$3*特征计算_周度!F1232+$F$3*特征计算_周度!H1232,"")</f>
        <v/>
      </c>
      <c r="C1232" s="118">
        <f>IFERROR(PERCENTILE(OFFSET(B1232,1-364,0,364,1),$C$7),"")</f>
        <v/>
      </c>
      <c r="D1232" s="118">
        <f>IFERROR(PERCENTILE(OFFSET(B1232,1-364,0,364,1),$C$11),"")</f>
        <v/>
      </c>
      <c r="E1232" s="122">
        <f>_xlfn.LET(_xlpm.initState,IF(OR(B1232="",C1232=""),"",IF(OR(特征计算_周度!B1215&gt;$B$15,特征计算_周度!C1215&gt;$B$15,特征计算_周度!G1215&gt;$B$15,特征计算_周度!E1215&gt;$B$15,特征计算_周度!F1215&gt;$B$15),$A$12,IFERROR(IF(B1232&lt;PERCENTILE(OFFSET(B1232,1-364,0,364,1),$C$7),$A$7,IF(B1232&lt;PERCENTILE(OFFSET(B1232,1-364,0,364,1),$C$8),$A$8,IF(B1232&lt;PERCENTILE(OFFSET(B1232,1-364,0,364,1),$C$9),$A$9,IF(B1232&lt;PERCENTILE(OFFSET(B1232,1-364,0,364,1),$C$10),$A$10,IF(B1232&lt;PERCENTILE(OFFSET(B1232,1-364,0,364,1),$C$11),$A$11,$A$12))))),""))),_xlpm.dev,原始数据_周度!G1215,_xlpm.minDev,MIN(OFFSET(原始数据_周度!G1215,1-$D$17,0,$D$17,1)),_xlpm.bounce,_xlpm.dev-_xlpm.minDev,_xlpm.oversold,AND(ISNUMBER(_xlpm.dev),ISNUMBER(_xlpm.minDev),_xlpm.minDev&lt;=$B$17,_xlpm.bounce&gt;=$F$17,OR(_xlpm.initState=$A$12,_xlpm.initState=$A$11,_xlpm.initState=$A$10)),_xlpm.pctOnly,IFERROR(IF(B1232&lt;PERCENTILE(OFFSET(B1232,1-364,0,364,1),$C$7),$A$7,IF(B1232&lt;PERCENTILE(OFFSET(B1232,1-364,0,364,1),$C$8),$A$8,IF(B1232&lt;PERCENTILE(OFFSET(B1232,1-364,0,364,1),$C$9),$A$9,IF(B1232&lt;PERCENTILE(OFFSET(B1232,1-364,0,364,1),$C$10),$A$10,IF(B1232&lt;PERCENTILE(OFFSET(B1232,1-364,0,364,1),$C$11),$A$11,$A$12))))),""),IF(_xlpm.initState="","",IF(_xlpm.oversold,_xlpm.pctOnly,_xlpm.initState)))</f>
        <v/>
      </c>
      <c r="F1232" s="119" t="n"/>
      <c r="G1232" s="120">
        <f>IF(OR(B1232="",C1232=""),"",IF(OR(特征计算_周度!B1215&gt;$B$15,特征计算_周度!C1215&gt;$B$15,特征计算_周度!G1215&gt;$B$15,特征计算_周度!E1215&gt;$B$15,特征计算_周度!F1215&gt;$B$15),IF(特征计算_周度!B1215&gt;$B$15,"VIX ","")&amp;IF(特征计算_周度!C1215&gt;$B$15,"HY ","")&amp;IF(特征计算_周度!G1215&gt;$B$15,"Sahm ","")&amp;IF(特征计算_周度!E1215&gt;$B$15,"趋势 ","")&amp;IF(特征计算_周度!F1215&gt;$B$15,"斜率",""),"—"))</f>
        <v/>
      </c>
      <c r="H1232" s="120">
        <f>IF(OR(B1232="",C1232=""),"",_xlfn.LET(_xlpm.dev,原始数据_周度!G1215,_xlpm.minDev,MIN(OFFSET(原始数据_周度!G1215,1-$D$17,0,$D$17,1)),_xlpm.bounce,_xlpm.dev-_xlpm.minDev,IF(AND(ISNUMBER(_xlpm.dev),ISNUMBER(_xlpm.minDev),_xlpm.minDev&lt;=$B$17,_xlpm.bounce&gt;=$F$17),"✅ 触发","—")))</f>
        <v/>
      </c>
      <c r="I1232" s="172">
        <f>IFERROR(IF(特征计算_周度!H1232&gt;$I$3,MIN($I$4,MAX(-$I$5,(特征计算_周度!H1232-$I$3)*$I$4)),0),"")</f>
        <v/>
      </c>
    </row>
    <row r="1233">
      <c r="A1233" s="117">
        <f>特征计算_周度!A1216</f>
        <v/>
      </c>
      <c r="B1233" s="171">
        <f>IFERROR($A$3*特征计算_周度!B1233+$B$3*特征计算_周度!C1233+$C$3*特征计算_周度!D1233+$D$3*特征计算_周度!E1233+$E$3*特征计算_周度!F1233+$F$3*特征计算_周度!H1233,"")</f>
        <v/>
      </c>
      <c r="C1233" s="118">
        <f>IFERROR(PERCENTILE(OFFSET(B1233,1-364,0,364,1),$C$7),"")</f>
        <v/>
      </c>
      <c r="D1233" s="118">
        <f>IFERROR(PERCENTILE(OFFSET(B1233,1-364,0,364,1),$C$11),"")</f>
        <v/>
      </c>
      <c r="E1233" s="122">
        <f>_xlfn.LET(_xlpm.initState,IF(OR(B1233="",C1233=""),"",IF(OR(特征计算_周度!B1216&gt;$B$15,特征计算_周度!C1216&gt;$B$15,特征计算_周度!G1216&gt;$B$15,特征计算_周度!E1216&gt;$B$15,特征计算_周度!F1216&gt;$B$15),$A$12,IFERROR(IF(B1233&lt;PERCENTILE(OFFSET(B1233,1-364,0,364,1),$C$7),$A$7,IF(B1233&lt;PERCENTILE(OFFSET(B1233,1-364,0,364,1),$C$8),$A$8,IF(B1233&lt;PERCENTILE(OFFSET(B1233,1-364,0,364,1),$C$9),$A$9,IF(B1233&lt;PERCENTILE(OFFSET(B1233,1-364,0,364,1),$C$10),$A$10,IF(B1233&lt;PERCENTILE(OFFSET(B1233,1-364,0,364,1),$C$11),$A$11,$A$12))))),""))),_xlpm.dev,原始数据_周度!G1216,_xlpm.minDev,MIN(OFFSET(原始数据_周度!G1216,1-$D$17,0,$D$17,1)),_xlpm.bounce,_xlpm.dev-_xlpm.minDev,_xlpm.oversold,AND(ISNUMBER(_xlpm.dev),ISNUMBER(_xlpm.minDev),_xlpm.minDev&lt;=$B$17,_xlpm.bounce&gt;=$F$17,OR(_xlpm.initState=$A$12,_xlpm.initState=$A$11,_xlpm.initState=$A$10)),_xlpm.pctOnly,IFERROR(IF(B1233&lt;PERCENTILE(OFFSET(B1233,1-364,0,364,1),$C$7),$A$7,IF(B1233&lt;PERCENTILE(OFFSET(B1233,1-364,0,364,1),$C$8),$A$8,IF(B1233&lt;PERCENTILE(OFFSET(B1233,1-364,0,364,1),$C$9),$A$9,IF(B1233&lt;PERCENTILE(OFFSET(B1233,1-364,0,364,1),$C$10),$A$10,IF(B1233&lt;PERCENTILE(OFFSET(B1233,1-364,0,364,1),$C$11),$A$11,$A$12))))),""),IF(_xlpm.initState="","",IF(_xlpm.oversold,_xlpm.pctOnly,_xlpm.initState)))</f>
        <v/>
      </c>
      <c r="F1233" s="119" t="n"/>
      <c r="G1233" s="120">
        <f>IF(OR(B1233="",C1233=""),"",IF(OR(特征计算_周度!B1216&gt;$B$15,特征计算_周度!C1216&gt;$B$15,特征计算_周度!G1216&gt;$B$15,特征计算_周度!E1216&gt;$B$15,特征计算_周度!F1216&gt;$B$15),IF(特征计算_周度!B1216&gt;$B$15,"VIX ","")&amp;IF(特征计算_周度!C1216&gt;$B$15,"HY ","")&amp;IF(特征计算_周度!G1216&gt;$B$15,"Sahm ","")&amp;IF(特征计算_周度!E1216&gt;$B$15,"趋势 ","")&amp;IF(特征计算_周度!F1216&gt;$B$15,"斜率",""),"—"))</f>
        <v/>
      </c>
      <c r="H1233" s="120">
        <f>IF(OR(B1233="",C1233=""),"",_xlfn.LET(_xlpm.dev,原始数据_周度!G1216,_xlpm.minDev,MIN(OFFSET(原始数据_周度!G1216,1-$D$17,0,$D$17,1)),_xlpm.bounce,_xlpm.dev-_xlpm.minDev,IF(AND(ISNUMBER(_xlpm.dev),ISNUMBER(_xlpm.minDev),_xlpm.minDev&lt;=$B$17,_xlpm.bounce&gt;=$F$17),"✅ 触发","—")))</f>
        <v/>
      </c>
      <c r="I1233" s="172">
        <f>IFERROR(IF(特征计算_周度!H1233&gt;$I$3,MIN($I$4,MAX(-$I$5,(特征计算_周度!H1233-$I$3)*$I$4)),0),"")</f>
        <v/>
      </c>
    </row>
    <row r="1234">
      <c r="A1234" s="117">
        <f>特征计算_周度!A1217</f>
        <v/>
      </c>
      <c r="B1234" s="171">
        <f>IFERROR($A$3*特征计算_周度!B1234+$B$3*特征计算_周度!C1234+$C$3*特征计算_周度!D1234+$D$3*特征计算_周度!E1234+$E$3*特征计算_周度!F1234+$F$3*特征计算_周度!H1234,"")</f>
        <v/>
      </c>
      <c r="C1234" s="118">
        <f>IFERROR(PERCENTILE(OFFSET(B1234,1-364,0,364,1),$C$7),"")</f>
        <v/>
      </c>
      <c r="D1234" s="118">
        <f>IFERROR(PERCENTILE(OFFSET(B1234,1-364,0,364,1),$C$11),"")</f>
        <v/>
      </c>
      <c r="E1234" s="122">
        <f>_xlfn.LET(_xlpm.initState,IF(OR(B1234="",C1234=""),"",IF(OR(特征计算_周度!B1217&gt;$B$15,特征计算_周度!C1217&gt;$B$15,特征计算_周度!G1217&gt;$B$15,特征计算_周度!E1217&gt;$B$15,特征计算_周度!F1217&gt;$B$15),$A$12,IFERROR(IF(B1234&lt;PERCENTILE(OFFSET(B1234,1-364,0,364,1),$C$7),$A$7,IF(B1234&lt;PERCENTILE(OFFSET(B1234,1-364,0,364,1),$C$8),$A$8,IF(B1234&lt;PERCENTILE(OFFSET(B1234,1-364,0,364,1),$C$9),$A$9,IF(B1234&lt;PERCENTILE(OFFSET(B1234,1-364,0,364,1),$C$10),$A$10,IF(B1234&lt;PERCENTILE(OFFSET(B1234,1-364,0,364,1),$C$11),$A$11,$A$12))))),""))),_xlpm.dev,原始数据_周度!G1217,_xlpm.minDev,MIN(OFFSET(原始数据_周度!G1217,1-$D$17,0,$D$17,1)),_xlpm.bounce,_xlpm.dev-_xlpm.minDev,_xlpm.oversold,AND(ISNUMBER(_xlpm.dev),ISNUMBER(_xlpm.minDev),_xlpm.minDev&lt;=$B$17,_xlpm.bounce&gt;=$F$17,OR(_xlpm.initState=$A$12,_xlpm.initState=$A$11,_xlpm.initState=$A$10)),_xlpm.pctOnly,IFERROR(IF(B1234&lt;PERCENTILE(OFFSET(B1234,1-364,0,364,1),$C$7),$A$7,IF(B1234&lt;PERCENTILE(OFFSET(B1234,1-364,0,364,1),$C$8),$A$8,IF(B1234&lt;PERCENTILE(OFFSET(B1234,1-364,0,364,1),$C$9),$A$9,IF(B1234&lt;PERCENTILE(OFFSET(B1234,1-364,0,364,1),$C$10),$A$10,IF(B1234&lt;PERCENTILE(OFFSET(B1234,1-364,0,364,1),$C$11),$A$11,$A$12))))),""),IF(_xlpm.initState="","",IF(_xlpm.oversold,_xlpm.pctOnly,_xlpm.initState)))</f>
        <v/>
      </c>
      <c r="F1234" s="119" t="n"/>
      <c r="G1234" s="120">
        <f>IF(OR(B1234="",C1234=""),"",IF(OR(特征计算_周度!B1217&gt;$B$15,特征计算_周度!C1217&gt;$B$15,特征计算_周度!G1217&gt;$B$15,特征计算_周度!E1217&gt;$B$15,特征计算_周度!F1217&gt;$B$15),IF(特征计算_周度!B1217&gt;$B$15,"VIX ","")&amp;IF(特征计算_周度!C1217&gt;$B$15,"HY ","")&amp;IF(特征计算_周度!G1217&gt;$B$15,"Sahm ","")&amp;IF(特征计算_周度!E1217&gt;$B$15,"趋势 ","")&amp;IF(特征计算_周度!F1217&gt;$B$15,"斜率",""),"—"))</f>
        <v/>
      </c>
      <c r="H1234" s="120">
        <f>IF(OR(B1234="",C1234=""),"",_xlfn.LET(_xlpm.dev,原始数据_周度!G1217,_xlpm.minDev,MIN(OFFSET(原始数据_周度!G1217,1-$D$17,0,$D$17,1)),_xlpm.bounce,_xlpm.dev-_xlpm.minDev,IF(AND(ISNUMBER(_xlpm.dev),ISNUMBER(_xlpm.minDev),_xlpm.minDev&lt;=$B$17,_xlpm.bounce&gt;=$F$17),"✅ 触发","—")))</f>
        <v/>
      </c>
      <c r="I1234" s="172">
        <f>IFERROR(IF(特征计算_周度!H1234&gt;$I$3,MIN($I$4,MAX(-$I$5,(特征计算_周度!H1234-$I$3)*$I$4)),0),"")</f>
        <v/>
      </c>
    </row>
    <row r="1235">
      <c r="A1235" s="117">
        <f>特征计算_周度!A1218</f>
        <v/>
      </c>
      <c r="B1235" s="171">
        <f>IFERROR($A$3*特征计算_周度!B1235+$B$3*特征计算_周度!C1235+$C$3*特征计算_周度!D1235+$D$3*特征计算_周度!E1235+$E$3*特征计算_周度!F1235+$F$3*特征计算_周度!H1235,"")</f>
        <v/>
      </c>
      <c r="C1235" s="118">
        <f>IFERROR(PERCENTILE(OFFSET(B1235,1-364,0,364,1),$C$7),"")</f>
        <v/>
      </c>
      <c r="D1235" s="118">
        <f>IFERROR(PERCENTILE(OFFSET(B1235,1-364,0,364,1),$C$11),"")</f>
        <v/>
      </c>
      <c r="E1235" s="122">
        <f>_xlfn.LET(_xlpm.initState,IF(OR(B1235="",C1235=""),"",IF(OR(特征计算_周度!B1218&gt;$B$15,特征计算_周度!C1218&gt;$B$15,特征计算_周度!G1218&gt;$B$15,特征计算_周度!E1218&gt;$B$15,特征计算_周度!F1218&gt;$B$15),$A$12,IFERROR(IF(B1235&lt;PERCENTILE(OFFSET(B1235,1-364,0,364,1),$C$7),$A$7,IF(B1235&lt;PERCENTILE(OFFSET(B1235,1-364,0,364,1),$C$8),$A$8,IF(B1235&lt;PERCENTILE(OFFSET(B1235,1-364,0,364,1),$C$9),$A$9,IF(B1235&lt;PERCENTILE(OFFSET(B1235,1-364,0,364,1),$C$10),$A$10,IF(B1235&lt;PERCENTILE(OFFSET(B1235,1-364,0,364,1),$C$11),$A$11,$A$12))))),""))),_xlpm.dev,原始数据_周度!G1218,_xlpm.minDev,MIN(OFFSET(原始数据_周度!G1218,1-$D$17,0,$D$17,1)),_xlpm.bounce,_xlpm.dev-_xlpm.minDev,_xlpm.oversold,AND(ISNUMBER(_xlpm.dev),ISNUMBER(_xlpm.minDev),_xlpm.minDev&lt;=$B$17,_xlpm.bounce&gt;=$F$17,OR(_xlpm.initState=$A$12,_xlpm.initState=$A$11,_xlpm.initState=$A$10)),_xlpm.pctOnly,IFERROR(IF(B1235&lt;PERCENTILE(OFFSET(B1235,1-364,0,364,1),$C$7),$A$7,IF(B1235&lt;PERCENTILE(OFFSET(B1235,1-364,0,364,1),$C$8),$A$8,IF(B1235&lt;PERCENTILE(OFFSET(B1235,1-364,0,364,1),$C$9),$A$9,IF(B1235&lt;PERCENTILE(OFFSET(B1235,1-364,0,364,1),$C$10),$A$10,IF(B1235&lt;PERCENTILE(OFFSET(B1235,1-364,0,364,1),$C$11),$A$11,$A$12))))),""),IF(_xlpm.initState="","",IF(_xlpm.oversold,_xlpm.pctOnly,_xlpm.initState)))</f>
        <v/>
      </c>
      <c r="F1235" s="119" t="n"/>
      <c r="G1235" s="120">
        <f>IF(OR(B1235="",C1235=""),"",IF(OR(特征计算_周度!B1218&gt;$B$15,特征计算_周度!C1218&gt;$B$15,特征计算_周度!G1218&gt;$B$15,特征计算_周度!E1218&gt;$B$15,特征计算_周度!F1218&gt;$B$15),IF(特征计算_周度!B1218&gt;$B$15,"VIX ","")&amp;IF(特征计算_周度!C1218&gt;$B$15,"HY ","")&amp;IF(特征计算_周度!G1218&gt;$B$15,"Sahm ","")&amp;IF(特征计算_周度!E1218&gt;$B$15,"趋势 ","")&amp;IF(特征计算_周度!F1218&gt;$B$15,"斜率",""),"—"))</f>
        <v/>
      </c>
      <c r="H1235" s="120">
        <f>IF(OR(B1235="",C1235=""),"",_xlfn.LET(_xlpm.dev,原始数据_周度!G1218,_xlpm.minDev,MIN(OFFSET(原始数据_周度!G1218,1-$D$17,0,$D$17,1)),_xlpm.bounce,_xlpm.dev-_xlpm.minDev,IF(AND(ISNUMBER(_xlpm.dev),ISNUMBER(_xlpm.minDev),_xlpm.minDev&lt;=$B$17,_xlpm.bounce&gt;=$F$17),"✅ 触发","—")))</f>
        <v/>
      </c>
      <c r="I1235" s="172">
        <f>IFERROR(IF(特征计算_周度!H1235&gt;$I$3,MIN($I$4,MAX(-$I$5,(特征计算_周度!H1235-$I$3)*$I$4)),0),"")</f>
        <v/>
      </c>
    </row>
    <row r="1236">
      <c r="A1236" s="117">
        <f>特征计算_周度!A1219</f>
        <v/>
      </c>
      <c r="B1236" s="171">
        <f>IFERROR($A$3*特征计算_周度!B1236+$B$3*特征计算_周度!C1236+$C$3*特征计算_周度!D1236+$D$3*特征计算_周度!E1236+$E$3*特征计算_周度!F1236+$F$3*特征计算_周度!H1236,"")</f>
        <v/>
      </c>
      <c r="C1236" s="118">
        <f>IFERROR(PERCENTILE(OFFSET(B1236,1-364,0,364,1),$C$7),"")</f>
        <v/>
      </c>
      <c r="D1236" s="118">
        <f>IFERROR(PERCENTILE(OFFSET(B1236,1-364,0,364,1),$C$11),"")</f>
        <v/>
      </c>
      <c r="E1236" s="122">
        <f>_xlfn.LET(_xlpm.initState,IF(OR(B1236="",C1236=""),"",IF(OR(特征计算_周度!B1219&gt;$B$15,特征计算_周度!C1219&gt;$B$15,特征计算_周度!G1219&gt;$B$15,特征计算_周度!E1219&gt;$B$15,特征计算_周度!F1219&gt;$B$15),$A$12,IFERROR(IF(B1236&lt;PERCENTILE(OFFSET(B1236,1-364,0,364,1),$C$7),$A$7,IF(B1236&lt;PERCENTILE(OFFSET(B1236,1-364,0,364,1),$C$8),$A$8,IF(B1236&lt;PERCENTILE(OFFSET(B1236,1-364,0,364,1),$C$9),$A$9,IF(B1236&lt;PERCENTILE(OFFSET(B1236,1-364,0,364,1),$C$10),$A$10,IF(B1236&lt;PERCENTILE(OFFSET(B1236,1-364,0,364,1),$C$11),$A$11,$A$12))))),""))),_xlpm.dev,原始数据_周度!G1219,_xlpm.minDev,MIN(OFFSET(原始数据_周度!G1219,1-$D$17,0,$D$17,1)),_xlpm.bounce,_xlpm.dev-_xlpm.minDev,_xlpm.oversold,AND(ISNUMBER(_xlpm.dev),ISNUMBER(_xlpm.minDev),_xlpm.minDev&lt;=$B$17,_xlpm.bounce&gt;=$F$17,OR(_xlpm.initState=$A$12,_xlpm.initState=$A$11,_xlpm.initState=$A$10)),_xlpm.pctOnly,IFERROR(IF(B1236&lt;PERCENTILE(OFFSET(B1236,1-364,0,364,1),$C$7),$A$7,IF(B1236&lt;PERCENTILE(OFFSET(B1236,1-364,0,364,1),$C$8),$A$8,IF(B1236&lt;PERCENTILE(OFFSET(B1236,1-364,0,364,1),$C$9),$A$9,IF(B1236&lt;PERCENTILE(OFFSET(B1236,1-364,0,364,1),$C$10),$A$10,IF(B1236&lt;PERCENTILE(OFFSET(B1236,1-364,0,364,1),$C$11),$A$11,$A$12))))),""),IF(_xlpm.initState="","",IF(_xlpm.oversold,_xlpm.pctOnly,_xlpm.initState)))</f>
        <v/>
      </c>
      <c r="F1236" s="119" t="n"/>
      <c r="G1236" s="120">
        <f>IF(OR(B1236="",C1236=""),"",IF(OR(特征计算_周度!B1219&gt;$B$15,特征计算_周度!C1219&gt;$B$15,特征计算_周度!G1219&gt;$B$15,特征计算_周度!E1219&gt;$B$15,特征计算_周度!F1219&gt;$B$15),IF(特征计算_周度!B1219&gt;$B$15,"VIX ","")&amp;IF(特征计算_周度!C1219&gt;$B$15,"HY ","")&amp;IF(特征计算_周度!G1219&gt;$B$15,"Sahm ","")&amp;IF(特征计算_周度!E1219&gt;$B$15,"趋势 ","")&amp;IF(特征计算_周度!F1219&gt;$B$15,"斜率",""),"—"))</f>
        <v/>
      </c>
      <c r="H1236" s="120">
        <f>IF(OR(B1236="",C1236=""),"",_xlfn.LET(_xlpm.dev,原始数据_周度!G1219,_xlpm.minDev,MIN(OFFSET(原始数据_周度!G1219,1-$D$17,0,$D$17,1)),_xlpm.bounce,_xlpm.dev-_xlpm.minDev,IF(AND(ISNUMBER(_xlpm.dev),ISNUMBER(_xlpm.minDev),_xlpm.minDev&lt;=$B$17,_xlpm.bounce&gt;=$F$17),"✅ 触发","—")))</f>
        <v/>
      </c>
      <c r="I1236" s="172">
        <f>IFERROR(IF(特征计算_周度!H1236&gt;$I$3,MIN($I$4,MAX(-$I$5,(特征计算_周度!H1236-$I$3)*$I$4)),0),"")</f>
        <v/>
      </c>
    </row>
    <row r="1237">
      <c r="A1237" s="117">
        <f>特征计算_周度!A1220</f>
        <v/>
      </c>
      <c r="B1237" s="171">
        <f>IFERROR($A$3*特征计算_周度!B1237+$B$3*特征计算_周度!C1237+$C$3*特征计算_周度!D1237+$D$3*特征计算_周度!E1237+$E$3*特征计算_周度!F1237+$F$3*特征计算_周度!H1237,"")</f>
        <v/>
      </c>
      <c r="C1237" s="118">
        <f>IFERROR(PERCENTILE(OFFSET(B1237,1-364,0,364,1),$C$7),"")</f>
        <v/>
      </c>
      <c r="D1237" s="118">
        <f>IFERROR(PERCENTILE(OFFSET(B1237,1-364,0,364,1),$C$11),"")</f>
        <v/>
      </c>
      <c r="E1237" s="122">
        <f>_xlfn.LET(_xlpm.initState,IF(OR(B1237="",C1237=""),"",IF(OR(特征计算_周度!B1220&gt;$B$15,特征计算_周度!C1220&gt;$B$15,特征计算_周度!G1220&gt;$B$15,特征计算_周度!E1220&gt;$B$15,特征计算_周度!F1220&gt;$B$15),$A$12,IFERROR(IF(B1237&lt;PERCENTILE(OFFSET(B1237,1-364,0,364,1),$C$7),$A$7,IF(B1237&lt;PERCENTILE(OFFSET(B1237,1-364,0,364,1),$C$8),$A$8,IF(B1237&lt;PERCENTILE(OFFSET(B1237,1-364,0,364,1),$C$9),$A$9,IF(B1237&lt;PERCENTILE(OFFSET(B1237,1-364,0,364,1),$C$10),$A$10,IF(B1237&lt;PERCENTILE(OFFSET(B1237,1-364,0,364,1),$C$11),$A$11,$A$12))))),""))),_xlpm.dev,原始数据_周度!G1220,_xlpm.minDev,MIN(OFFSET(原始数据_周度!G1220,1-$D$17,0,$D$17,1)),_xlpm.bounce,_xlpm.dev-_xlpm.minDev,_xlpm.oversold,AND(ISNUMBER(_xlpm.dev),ISNUMBER(_xlpm.minDev),_xlpm.minDev&lt;=$B$17,_xlpm.bounce&gt;=$F$17,OR(_xlpm.initState=$A$12,_xlpm.initState=$A$11,_xlpm.initState=$A$10)),_xlpm.pctOnly,IFERROR(IF(B1237&lt;PERCENTILE(OFFSET(B1237,1-364,0,364,1),$C$7),$A$7,IF(B1237&lt;PERCENTILE(OFFSET(B1237,1-364,0,364,1),$C$8),$A$8,IF(B1237&lt;PERCENTILE(OFFSET(B1237,1-364,0,364,1),$C$9),$A$9,IF(B1237&lt;PERCENTILE(OFFSET(B1237,1-364,0,364,1),$C$10),$A$10,IF(B1237&lt;PERCENTILE(OFFSET(B1237,1-364,0,364,1),$C$11),$A$11,$A$12))))),""),IF(_xlpm.initState="","",IF(_xlpm.oversold,_xlpm.pctOnly,_xlpm.initState)))</f>
        <v/>
      </c>
      <c r="F1237" s="119" t="n"/>
      <c r="G1237" s="120">
        <f>IF(OR(B1237="",C1237=""),"",IF(OR(特征计算_周度!B1220&gt;$B$15,特征计算_周度!C1220&gt;$B$15,特征计算_周度!G1220&gt;$B$15,特征计算_周度!E1220&gt;$B$15,特征计算_周度!F1220&gt;$B$15),IF(特征计算_周度!B1220&gt;$B$15,"VIX ","")&amp;IF(特征计算_周度!C1220&gt;$B$15,"HY ","")&amp;IF(特征计算_周度!G1220&gt;$B$15,"Sahm ","")&amp;IF(特征计算_周度!E1220&gt;$B$15,"趋势 ","")&amp;IF(特征计算_周度!F1220&gt;$B$15,"斜率",""),"—"))</f>
        <v/>
      </c>
      <c r="H1237" s="120">
        <f>IF(OR(B1237="",C1237=""),"",_xlfn.LET(_xlpm.dev,原始数据_周度!G1220,_xlpm.minDev,MIN(OFFSET(原始数据_周度!G1220,1-$D$17,0,$D$17,1)),_xlpm.bounce,_xlpm.dev-_xlpm.minDev,IF(AND(ISNUMBER(_xlpm.dev),ISNUMBER(_xlpm.minDev),_xlpm.minDev&lt;=$B$17,_xlpm.bounce&gt;=$F$17),"✅ 触发","—")))</f>
        <v/>
      </c>
      <c r="I1237" s="172">
        <f>IFERROR(IF(特征计算_周度!H1237&gt;$I$3,MIN($I$4,MAX(-$I$5,(特征计算_周度!H1237-$I$3)*$I$4)),0),"")</f>
        <v/>
      </c>
    </row>
    <row r="1238">
      <c r="A1238" s="117">
        <f>特征计算_周度!A1221</f>
        <v/>
      </c>
      <c r="B1238" s="171">
        <f>IFERROR($A$3*特征计算_周度!B1238+$B$3*特征计算_周度!C1238+$C$3*特征计算_周度!D1238+$D$3*特征计算_周度!E1238+$E$3*特征计算_周度!F1238+$F$3*特征计算_周度!H1238,"")</f>
        <v/>
      </c>
      <c r="C1238" s="118">
        <f>IFERROR(PERCENTILE(OFFSET(B1238,1-364,0,364,1),$C$7),"")</f>
        <v/>
      </c>
      <c r="D1238" s="118">
        <f>IFERROR(PERCENTILE(OFFSET(B1238,1-364,0,364,1),$C$11),"")</f>
        <v/>
      </c>
      <c r="E1238" s="122">
        <f>_xlfn.LET(_xlpm.initState,IF(OR(B1238="",C1238=""),"",IF(OR(特征计算_周度!B1221&gt;$B$15,特征计算_周度!C1221&gt;$B$15,特征计算_周度!G1221&gt;$B$15,特征计算_周度!E1221&gt;$B$15,特征计算_周度!F1221&gt;$B$15),$A$12,IFERROR(IF(B1238&lt;PERCENTILE(OFFSET(B1238,1-364,0,364,1),$C$7),$A$7,IF(B1238&lt;PERCENTILE(OFFSET(B1238,1-364,0,364,1),$C$8),$A$8,IF(B1238&lt;PERCENTILE(OFFSET(B1238,1-364,0,364,1),$C$9),$A$9,IF(B1238&lt;PERCENTILE(OFFSET(B1238,1-364,0,364,1),$C$10),$A$10,IF(B1238&lt;PERCENTILE(OFFSET(B1238,1-364,0,364,1),$C$11),$A$11,$A$12))))),""))),_xlpm.dev,原始数据_周度!G1221,_xlpm.minDev,MIN(OFFSET(原始数据_周度!G1221,1-$D$17,0,$D$17,1)),_xlpm.bounce,_xlpm.dev-_xlpm.minDev,_xlpm.oversold,AND(ISNUMBER(_xlpm.dev),ISNUMBER(_xlpm.minDev),_xlpm.minDev&lt;=$B$17,_xlpm.bounce&gt;=$F$17,OR(_xlpm.initState=$A$12,_xlpm.initState=$A$11,_xlpm.initState=$A$10)),_xlpm.pctOnly,IFERROR(IF(B1238&lt;PERCENTILE(OFFSET(B1238,1-364,0,364,1),$C$7),$A$7,IF(B1238&lt;PERCENTILE(OFFSET(B1238,1-364,0,364,1),$C$8),$A$8,IF(B1238&lt;PERCENTILE(OFFSET(B1238,1-364,0,364,1),$C$9),$A$9,IF(B1238&lt;PERCENTILE(OFFSET(B1238,1-364,0,364,1),$C$10),$A$10,IF(B1238&lt;PERCENTILE(OFFSET(B1238,1-364,0,364,1),$C$11),$A$11,$A$12))))),""),IF(_xlpm.initState="","",IF(_xlpm.oversold,_xlpm.pctOnly,_xlpm.initState)))</f>
        <v/>
      </c>
      <c r="F1238" s="119" t="n"/>
      <c r="G1238" s="120">
        <f>IF(OR(B1238="",C1238=""),"",IF(OR(特征计算_周度!B1221&gt;$B$15,特征计算_周度!C1221&gt;$B$15,特征计算_周度!G1221&gt;$B$15,特征计算_周度!E1221&gt;$B$15,特征计算_周度!F1221&gt;$B$15),IF(特征计算_周度!B1221&gt;$B$15,"VIX ","")&amp;IF(特征计算_周度!C1221&gt;$B$15,"HY ","")&amp;IF(特征计算_周度!G1221&gt;$B$15,"Sahm ","")&amp;IF(特征计算_周度!E1221&gt;$B$15,"趋势 ","")&amp;IF(特征计算_周度!F1221&gt;$B$15,"斜率",""),"—"))</f>
        <v/>
      </c>
      <c r="H1238" s="120">
        <f>IF(OR(B1238="",C1238=""),"",_xlfn.LET(_xlpm.dev,原始数据_周度!G1221,_xlpm.minDev,MIN(OFFSET(原始数据_周度!G1221,1-$D$17,0,$D$17,1)),_xlpm.bounce,_xlpm.dev-_xlpm.minDev,IF(AND(ISNUMBER(_xlpm.dev),ISNUMBER(_xlpm.minDev),_xlpm.minDev&lt;=$B$17,_xlpm.bounce&gt;=$F$17),"✅ 触发","—")))</f>
        <v/>
      </c>
      <c r="I1238" s="172">
        <f>IFERROR(IF(特征计算_周度!H1238&gt;$I$3,MIN($I$4,MAX(-$I$5,(特征计算_周度!H1238-$I$3)*$I$4)),0),"")</f>
        <v/>
      </c>
    </row>
    <row r="1239">
      <c r="A1239" s="117">
        <f>特征计算_周度!A1222</f>
        <v/>
      </c>
      <c r="B1239" s="171">
        <f>IFERROR($A$3*特征计算_周度!B1239+$B$3*特征计算_周度!C1239+$C$3*特征计算_周度!D1239+$D$3*特征计算_周度!E1239+$E$3*特征计算_周度!F1239+$F$3*特征计算_周度!H1239,"")</f>
        <v/>
      </c>
      <c r="C1239" s="118">
        <f>IFERROR(PERCENTILE(OFFSET(B1239,1-364,0,364,1),$C$7),"")</f>
        <v/>
      </c>
      <c r="D1239" s="118">
        <f>IFERROR(PERCENTILE(OFFSET(B1239,1-364,0,364,1),$C$11),"")</f>
        <v/>
      </c>
      <c r="E1239" s="122">
        <f>_xlfn.LET(_xlpm.initState,IF(OR(B1239="",C1239=""),"",IF(OR(特征计算_周度!B1222&gt;$B$15,特征计算_周度!C1222&gt;$B$15,特征计算_周度!G1222&gt;$B$15,特征计算_周度!E1222&gt;$B$15,特征计算_周度!F1222&gt;$B$15),$A$12,IFERROR(IF(B1239&lt;PERCENTILE(OFFSET(B1239,1-364,0,364,1),$C$7),$A$7,IF(B1239&lt;PERCENTILE(OFFSET(B1239,1-364,0,364,1),$C$8),$A$8,IF(B1239&lt;PERCENTILE(OFFSET(B1239,1-364,0,364,1),$C$9),$A$9,IF(B1239&lt;PERCENTILE(OFFSET(B1239,1-364,0,364,1),$C$10),$A$10,IF(B1239&lt;PERCENTILE(OFFSET(B1239,1-364,0,364,1),$C$11),$A$11,$A$12))))),""))),_xlpm.dev,原始数据_周度!G1222,_xlpm.minDev,MIN(OFFSET(原始数据_周度!G1222,1-$D$17,0,$D$17,1)),_xlpm.bounce,_xlpm.dev-_xlpm.minDev,_xlpm.oversold,AND(ISNUMBER(_xlpm.dev),ISNUMBER(_xlpm.minDev),_xlpm.minDev&lt;=$B$17,_xlpm.bounce&gt;=$F$17,OR(_xlpm.initState=$A$12,_xlpm.initState=$A$11,_xlpm.initState=$A$10)),_xlpm.pctOnly,IFERROR(IF(B1239&lt;PERCENTILE(OFFSET(B1239,1-364,0,364,1),$C$7),$A$7,IF(B1239&lt;PERCENTILE(OFFSET(B1239,1-364,0,364,1),$C$8),$A$8,IF(B1239&lt;PERCENTILE(OFFSET(B1239,1-364,0,364,1),$C$9),$A$9,IF(B1239&lt;PERCENTILE(OFFSET(B1239,1-364,0,364,1),$C$10),$A$10,IF(B1239&lt;PERCENTILE(OFFSET(B1239,1-364,0,364,1),$C$11),$A$11,$A$12))))),""),IF(_xlpm.initState="","",IF(_xlpm.oversold,_xlpm.pctOnly,_xlpm.initState)))</f>
        <v/>
      </c>
      <c r="F1239" s="119" t="n"/>
      <c r="G1239" s="120">
        <f>IF(OR(B1239="",C1239=""),"",IF(OR(特征计算_周度!B1222&gt;$B$15,特征计算_周度!C1222&gt;$B$15,特征计算_周度!G1222&gt;$B$15,特征计算_周度!E1222&gt;$B$15,特征计算_周度!F1222&gt;$B$15),IF(特征计算_周度!B1222&gt;$B$15,"VIX ","")&amp;IF(特征计算_周度!C1222&gt;$B$15,"HY ","")&amp;IF(特征计算_周度!G1222&gt;$B$15,"Sahm ","")&amp;IF(特征计算_周度!E1222&gt;$B$15,"趋势 ","")&amp;IF(特征计算_周度!F1222&gt;$B$15,"斜率",""),"—"))</f>
        <v/>
      </c>
      <c r="H1239" s="120">
        <f>IF(OR(B1239="",C1239=""),"",_xlfn.LET(_xlpm.dev,原始数据_周度!G1222,_xlpm.minDev,MIN(OFFSET(原始数据_周度!G1222,1-$D$17,0,$D$17,1)),_xlpm.bounce,_xlpm.dev-_xlpm.minDev,IF(AND(ISNUMBER(_xlpm.dev),ISNUMBER(_xlpm.minDev),_xlpm.minDev&lt;=$B$17,_xlpm.bounce&gt;=$F$17),"✅ 触发","—")))</f>
        <v/>
      </c>
      <c r="I1239" s="172">
        <f>IFERROR(IF(特征计算_周度!H1239&gt;$I$3,MIN($I$4,MAX(-$I$5,(特征计算_周度!H1239-$I$3)*$I$4)),0),"")</f>
        <v/>
      </c>
    </row>
    <row r="1240">
      <c r="A1240" s="117">
        <f>特征计算_周度!A1223</f>
        <v/>
      </c>
      <c r="B1240" s="171">
        <f>IFERROR($A$3*特征计算_周度!B1240+$B$3*特征计算_周度!C1240+$C$3*特征计算_周度!D1240+$D$3*特征计算_周度!E1240+$E$3*特征计算_周度!F1240+$F$3*特征计算_周度!H1240,"")</f>
        <v/>
      </c>
      <c r="C1240" s="118">
        <f>IFERROR(PERCENTILE(OFFSET(B1240,1-364,0,364,1),$C$7),"")</f>
        <v/>
      </c>
      <c r="D1240" s="118">
        <f>IFERROR(PERCENTILE(OFFSET(B1240,1-364,0,364,1),$C$11),"")</f>
        <v/>
      </c>
      <c r="E1240" s="122">
        <f>_xlfn.LET(_xlpm.initState,IF(OR(B1240="",C1240=""),"",IF(OR(特征计算_周度!B1223&gt;$B$15,特征计算_周度!C1223&gt;$B$15,特征计算_周度!G1223&gt;$B$15,特征计算_周度!E1223&gt;$B$15,特征计算_周度!F1223&gt;$B$15),$A$12,IFERROR(IF(B1240&lt;PERCENTILE(OFFSET(B1240,1-364,0,364,1),$C$7),$A$7,IF(B1240&lt;PERCENTILE(OFFSET(B1240,1-364,0,364,1),$C$8),$A$8,IF(B1240&lt;PERCENTILE(OFFSET(B1240,1-364,0,364,1),$C$9),$A$9,IF(B1240&lt;PERCENTILE(OFFSET(B1240,1-364,0,364,1),$C$10),$A$10,IF(B1240&lt;PERCENTILE(OFFSET(B1240,1-364,0,364,1),$C$11),$A$11,$A$12))))),""))),_xlpm.dev,原始数据_周度!G1223,_xlpm.minDev,MIN(OFFSET(原始数据_周度!G1223,1-$D$17,0,$D$17,1)),_xlpm.bounce,_xlpm.dev-_xlpm.minDev,_xlpm.oversold,AND(ISNUMBER(_xlpm.dev),ISNUMBER(_xlpm.minDev),_xlpm.minDev&lt;=$B$17,_xlpm.bounce&gt;=$F$17,OR(_xlpm.initState=$A$12,_xlpm.initState=$A$11,_xlpm.initState=$A$10)),_xlpm.pctOnly,IFERROR(IF(B1240&lt;PERCENTILE(OFFSET(B1240,1-364,0,364,1),$C$7),$A$7,IF(B1240&lt;PERCENTILE(OFFSET(B1240,1-364,0,364,1),$C$8),$A$8,IF(B1240&lt;PERCENTILE(OFFSET(B1240,1-364,0,364,1),$C$9),$A$9,IF(B1240&lt;PERCENTILE(OFFSET(B1240,1-364,0,364,1),$C$10),$A$10,IF(B1240&lt;PERCENTILE(OFFSET(B1240,1-364,0,364,1),$C$11),$A$11,$A$12))))),""),IF(_xlpm.initState="","",IF(_xlpm.oversold,_xlpm.pctOnly,_xlpm.initState)))</f>
        <v/>
      </c>
      <c r="F1240" s="119" t="n"/>
      <c r="G1240" s="120">
        <f>IF(OR(B1240="",C1240=""),"",IF(OR(特征计算_周度!B1223&gt;$B$15,特征计算_周度!C1223&gt;$B$15,特征计算_周度!G1223&gt;$B$15,特征计算_周度!E1223&gt;$B$15,特征计算_周度!F1223&gt;$B$15),IF(特征计算_周度!B1223&gt;$B$15,"VIX ","")&amp;IF(特征计算_周度!C1223&gt;$B$15,"HY ","")&amp;IF(特征计算_周度!G1223&gt;$B$15,"Sahm ","")&amp;IF(特征计算_周度!E1223&gt;$B$15,"趋势 ","")&amp;IF(特征计算_周度!F1223&gt;$B$15,"斜率",""),"—"))</f>
        <v/>
      </c>
      <c r="H1240" s="120">
        <f>IF(OR(B1240="",C1240=""),"",_xlfn.LET(_xlpm.dev,原始数据_周度!G1223,_xlpm.minDev,MIN(OFFSET(原始数据_周度!G1223,1-$D$17,0,$D$17,1)),_xlpm.bounce,_xlpm.dev-_xlpm.minDev,IF(AND(ISNUMBER(_xlpm.dev),ISNUMBER(_xlpm.minDev),_xlpm.minDev&lt;=$B$17,_xlpm.bounce&gt;=$F$17),"✅ 触发","—")))</f>
        <v/>
      </c>
      <c r="I1240" s="172">
        <f>IFERROR(IF(特征计算_周度!H1240&gt;$I$3,MIN($I$4,MAX(-$I$5,(特征计算_周度!H1240-$I$3)*$I$4)),0),"")</f>
        <v/>
      </c>
    </row>
    <row r="1241">
      <c r="A1241" s="117">
        <f>特征计算_周度!A1224</f>
        <v/>
      </c>
      <c r="B1241" s="171">
        <f>IFERROR($A$3*特征计算_周度!B1241+$B$3*特征计算_周度!C1241+$C$3*特征计算_周度!D1241+$D$3*特征计算_周度!E1241+$E$3*特征计算_周度!F1241+$F$3*特征计算_周度!H1241,"")</f>
        <v/>
      </c>
      <c r="C1241" s="118">
        <f>IFERROR(PERCENTILE(OFFSET(B1241,1-364,0,364,1),$C$7),"")</f>
        <v/>
      </c>
      <c r="D1241" s="118">
        <f>IFERROR(PERCENTILE(OFFSET(B1241,1-364,0,364,1),$C$11),"")</f>
        <v/>
      </c>
      <c r="E1241" s="122">
        <f>_xlfn.LET(_xlpm.initState,IF(OR(B1241="",C1241=""),"",IF(OR(特征计算_周度!B1224&gt;$B$15,特征计算_周度!C1224&gt;$B$15,特征计算_周度!G1224&gt;$B$15,特征计算_周度!E1224&gt;$B$15,特征计算_周度!F1224&gt;$B$15),$A$12,IFERROR(IF(B1241&lt;PERCENTILE(OFFSET(B1241,1-364,0,364,1),$C$7),$A$7,IF(B1241&lt;PERCENTILE(OFFSET(B1241,1-364,0,364,1),$C$8),$A$8,IF(B1241&lt;PERCENTILE(OFFSET(B1241,1-364,0,364,1),$C$9),$A$9,IF(B1241&lt;PERCENTILE(OFFSET(B1241,1-364,0,364,1),$C$10),$A$10,IF(B1241&lt;PERCENTILE(OFFSET(B1241,1-364,0,364,1),$C$11),$A$11,$A$12))))),""))),_xlpm.dev,原始数据_周度!G1224,_xlpm.minDev,MIN(OFFSET(原始数据_周度!G1224,1-$D$17,0,$D$17,1)),_xlpm.bounce,_xlpm.dev-_xlpm.minDev,_xlpm.oversold,AND(ISNUMBER(_xlpm.dev),ISNUMBER(_xlpm.minDev),_xlpm.minDev&lt;=$B$17,_xlpm.bounce&gt;=$F$17,OR(_xlpm.initState=$A$12,_xlpm.initState=$A$11,_xlpm.initState=$A$10)),_xlpm.pctOnly,IFERROR(IF(B1241&lt;PERCENTILE(OFFSET(B1241,1-364,0,364,1),$C$7),$A$7,IF(B1241&lt;PERCENTILE(OFFSET(B1241,1-364,0,364,1),$C$8),$A$8,IF(B1241&lt;PERCENTILE(OFFSET(B1241,1-364,0,364,1),$C$9),$A$9,IF(B1241&lt;PERCENTILE(OFFSET(B1241,1-364,0,364,1),$C$10),$A$10,IF(B1241&lt;PERCENTILE(OFFSET(B1241,1-364,0,364,1),$C$11),$A$11,$A$12))))),""),IF(_xlpm.initState="","",IF(_xlpm.oversold,_xlpm.pctOnly,_xlpm.initState)))</f>
        <v/>
      </c>
      <c r="F1241" s="119" t="n"/>
      <c r="G1241" s="120">
        <f>IF(OR(B1241="",C1241=""),"",IF(OR(特征计算_周度!B1224&gt;$B$15,特征计算_周度!C1224&gt;$B$15,特征计算_周度!G1224&gt;$B$15,特征计算_周度!E1224&gt;$B$15,特征计算_周度!F1224&gt;$B$15),IF(特征计算_周度!B1224&gt;$B$15,"VIX ","")&amp;IF(特征计算_周度!C1224&gt;$B$15,"HY ","")&amp;IF(特征计算_周度!G1224&gt;$B$15,"Sahm ","")&amp;IF(特征计算_周度!E1224&gt;$B$15,"趋势 ","")&amp;IF(特征计算_周度!F1224&gt;$B$15,"斜率",""),"—"))</f>
        <v/>
      </c>
      <c r="H1241" s="120">
        <f>IF(OR(B1241="",C1241=""),"",_xlfn.LET(_xlpm.dev,原始数据_周度!G1224,_xlpm.minDev,MIN(OFFSET(原始数据_周度!G1224,1-$D$17,0,$D$17,1)),_xlpm.bounce,_xlpm.dev-_xlpm.minDev,IF(AND(ISNUMBER(_xlpm.dev),ISNUMBER(_xlpm.minDev),_xlpm.minDev&lt;=$B$17,_xlpm.bounce&gt;=$F$17),"✅ 触发","—")))</f>
        <v/>
      </c>
      <c r="I1241" s="172">
        <f>IFERROR(IF(特征计算_周度!H1241&gt;$I$3,MIN($I$4,MAX(-$I$5,(特征计算_周度!H1241-$I$3)*$I$4)),0),"")</f>
        <v/>
      </c>
    </row>
    <row r="1242">
      <c r="A1242" s="117">
        <f>特征计算_周度!A1225</f>
        <v/>
      </c>
      <c r="B1242" s="171">
        <f>IFERROR($A$3*特征计算_周度!B1242+$B$3*特征计算_周度!C1242+$C$3*特征计算_周度!D1242+$D$3*特征计算_周度!E1242+$E$3*特征计算_周度!F1242+$F$3*特征计算_周度!H1242,"")</f>
        <v/>
      </c>
      <c r="C1242" s="118">
        <f>IFERROR(PERCENTILE(OFFSET(B1242,1-364,0,364,1),$C$7),"")</f>
        <v/>
      </c>
      <c r="D1242" s="118">
        <f>IFERROR(PERCENTILE(OFFSET(B1242,1-364,0,364,1),$C$11),"")</f>
        <v/>
      </c>
      <c r="E1242" s="122">
        <f>_xlfn.LET(_xlpm.initState,IF(OR(B1242="",C1242=""),"",IF(OR(特征计算_周度!B1225&gt;$B$15,特征计算_周度!C1225&gt;$B$15,特征计算_周度!G1225&gt;$B$15,特征计算_周度!E1225&gt;$B$15,特征计算_周度!F1225&gt;$B$15),$A$12,IFERROR(IF(B1242&lt;PERCENTILE(OFFSET(B1242,1-364,0,364,1),$C$7),$A$7,IF(B1242&lt;PERCENTILE(OFFSET(B1242,1-364,0,364,1),$C$8),$A$8,IF(B1242&lt;PERCENTILE(OFFSET(B1242,1-364,0,364,1),$C$9),$A$9,IF(B1242&lt;PERCENTILE(OFFSET(B1242,1-364,0,364,1),$C$10),$A$10,IF(B1242&lt;PERCENTILE(OFFSET(B1242,1-364,0,364,1),$C$11),$A$11,$A$12))))),""))),_xlpm.dev,原始数据_周度!G1225,_xlpm.minDev,MIN(OFFSET(原始数据_周度!G1225,1-$D$17,0,$D$17,1)),_xlpm.bounce,_xlpm.dev-_xlpm.minDev,_xlpm.oversold,AND(ISNUMBER(_xlpm.dev),ISNUMBER(_xlpm.minDev),_xlpm.minDev&lt;=$B$17,_xlpm.bounce&gt;=$F$17,OR(_xlpm.initState=$A$12,_xlpm.initState=$A$11,_xlpm.initState=$A$10)),_xlpm.pctOnly,IFERROR(IF(B1242&lt;PERCENTILE(OFFSET(B1242,1-364,0,364,1),$C$7),$A$7,IF(B1242&lt;PERCENTILE(OFFSET(B1242,1-364,0,364,1),$C$8),$A$8,IF(B1242&lt;PERCENTILE(OFFSET(B1242,1-364,0,364,1),$C$9),$A$9,IF(B1242&lt;PERCENTILE(OFFSET(B1242,1-364,0,364,1),$C$10),$A$10,IF(B1242&lt;PERCENTILE(OFFSET(B1242,1-364,0,364,1),$C$11),$A$11,$A$12))))),""),IF(_xlpm.initState="","",IF(_xlpm.oversold,_xlpm.pctOnly,_xlpm.initState)))</f>
        <v/>
      </c>
      <c r="F1242" s="119" t="n"/>
      <c r="G1242" s="120">
        <f>IF(OR(B1242="",C1242=""),"",IF(OR(特征计算_周度!B1225&gt;$B$15,特征计算_周度!C1225&gt;$B$15,特征计算_周度!G1225&gt;$B$15,特征计算_周度!E1225&gt;$B$15,特征计算_周度!F1225&gt;$B$15),IF(特征计算_周度!B1225&gt;$B$15,"VIX ","")&amp;IF(特征计算_周度!C1225&gt;$B$15,"HY ","")&amp;IF(特征计算_周度!G1225&gt;$B$15,"Sahm ","")&amp;IF(特征计算_周度!E1225&gt;$B$15,"趋势 ","")&amp;IF(特征计算_周度!F1225&gt;$B$15,"斜率",""),"—"))</f>
        <v/>
      </c>
      <c r="H1242" s="120">
        <f>IF(OR(B1242="",C1242=""),"",_xlfn.LET(_xlpm.dev,原始数据_周度!G1225,_xlpm.minDev,MIN(OFFSET(原始数据_周度!G1225,1-$D$17,0,$D$17,1)),_xlpm.bounce,_xlpm.dev-_xlpm.minDev,IF(AND(ISNUMBER(_xlpm.dev),ISNUMBER(_xlpm.minDev),_xlpm.minDev&lt;=$B$17,_xlpm.bounce&gt;=$F$17),"✅ 触发","—")))</f>
        <v/>
      </c>
      <c r="I1242" s="172">
        <f>IFERROR(IF(特征计算_周度!H1242&gt;$I$3,MIN($I$4,MAX(-$I$5,(特征计算_周度!H1242-$I$3)*$I$4)),0),"")</f>
        <v/>
      </c>
    </row>
    <row r="1243">
      <c r="A1243" s="117">
        <f>特征计算_周度!A1226</f>
        <v/>
      </c>
      <c r="B1243" s="171">
        <f>IFERROR($A$3*特征计算_周度!B1243+$B$3*特征计算_周度!C1243+$C$3*特征计算_周度!D1243+$D$3*特征计算_周度!E1243+$E$3*特征计算_周度!F1243+$F$3*特征计算_周度!H1243,"")</f>
        <v/>
      </c>
      <c r="C1243" s="118">
        <f>IFERROR(PERCENTILE(OFFSET(B1243,1-364,0,364,1),$C$7),"")</f>
        <v/>
      </c>
      <c r="D1243" s="118">
        <f>IFERROR(PERCENTILE(OFFSET(B1243,1-364,0,364,1),$C$11),"")</f>
        <v/>
      </c>
      <c r="E1243" s="122">
        <f>_xlfn.LET(_xlpm.initState,IF(OR(B1243="",C1243=""),"",IF(OR(特征计算_周度!B1226&gt;$B$15,特征计算_周度!C1226&gt;$B$15,特征计算_周度!G1226&gt;$B$15,特征计算_周度!E1226&gt;$B$15,特征计算_周度!F1226&gt;$B$15),$A$12,IFERROR(IF(B1243&lt;PERCENTILE(OFFSET(B1243,1-364,0,364,1),$C$7),$A$7,IF(B1243&lt;PERCENTILE(OFFSET(B1243,1-364,0,364,1),$C$8),$A$8,IF(B1243&lt;PERCENTILE(OFFSET(B1243,1-364,0,364,1),$C$9),$A$9,IF(B1243&lt;PERCENTILE(OFFSET(B1243,1-364,0,364,1),$C$10),$A$10,IF(B1243&lt;PERCENTILE(OFFSET(B1243,1-364,0,364,1),$C$11),$A$11,$A$12))))),""))),_xlpm.dev,原始数据_周度!G1226,_xlpm.minDev,MIN(OFFSET(原始数据_周度!G1226,1-$D$17,0,$D$17,1)),_xlpm.bounce,_xlpm.dev-_xlpm.minDev,_xlpm.oversold,AND(ISNUMBER(_xlpm.dev),ISNUMBER(_xlpm.minDev),_xlpm.minDev&lt;=$B$17,_xlpm.bounce&gt;=$F$17,OR(_xlpm.initState=$A$12,_xlpm.initState=$A$11,_xlpm.initState=$A$10)),_xlpm.pctOnly,IFERROR(IF(B1243&lt;PERCENTILE(OFFSET(B1243,1-364,0,364,1),$C$7),$A$7,IF(B1243&lt;PERCENTILE(OFFSET(B1243,1-364,0,364,1),$C$8),$A$8,IF(B1243&lt;PERCENTILE(OFFSET(B1243,1-364,0,364,1),$C$9),$A$9,IF(B1243&lt;PERCENTILE(OFFSET(B1243,1-364,0,364,1),$C$10),$A$10,IF(B1243&lt;PERCENTILE(OFFSET(B1243,1-364,0,364,1),$C$11),$A$11,$A$12))))),""),IF(_xlpm.initState="","",IF(_xlpm.oversold,_xlpm.pctOnly,_xlpm.initState)))</f>
        <v/>
      </c>
      <c r="F1243" s="119" t="n"/>
      <c r="G1243" s="120">
        <f>IF(OR(B1243="",C1243=""),"",IF(OR(特征计算_周度!B1226&gt;$B$15,特征计算_周度!C1226&gt;$B$15,特征计算_周度!G1226&gt;$B$15,特征计算_周度!E1226&gt;$B$15,特征计算_周度!F1226&gt;$B$15),IF(特征计算_周度!B1226&gt;$B$15,"VIX ","")&amp;IF(特征计算_周度!C1226&gt;$B$15,"HY ","")&amp;IF(特征计算_周度!G1226&gt;$B$15,"Sahm ","")&amp;IF(特征计算_周度!E1226&gt;$B$15,"趋势 ","")&amp;IF(特征计算_周度!F1226&gt;$B$15,"斜率",""),"—"))</f>
        <v/>
      </c>
      <c r="H1243" s="120">
        <f>IF(OR(B1243="",C1243=""),"",_xlfn.LET(_xlpm.dev,原始数据_周度!G1226,_xlpm.minDev,MIN(OFFSET(原始数据_周度!G1226,1-$D$17,0,$D$17,1)),_xlpm.bounce,_xlpm.dev-_xlpm.minDev,IF(AND(ISNUMBER(_xlpm.dev),ISNUMBER(_xlpm.minDev),_xlpm.minDev&lt;=$B$17,_xlpm.bounce&gt;=$F$17),"✅ 触发","—")))</f>
        <v/>
      </c>
      <c r="I1243" s="172">
        <f>IFERROR(IF(特征计算_周度!H1243&gt;$I$3,MIN($I$4,MAX(-$I$5,(特征计算_周度!H1243-$I$3)*$I$4)),0),"")</f>
        <v/>
      </c>
    </row>
    <row r="1244">
      <c r="A1244" s="117">
        <f>特征计算_周度!A1227</f>
        <v/>
      </c>
      <c r="B1244" s="171">
        <f>IFERROR($A$3*特征计算_周度!B1244+$B$3*特征计算_周度!C1244+$C$3*特征计算_周度!D1244+$D$3*特征计算_周度!E1244+$E$3*特征计算_周度!F1244+$F$3*特征计算_周度!H1244,"")</f>
        <v/>
      </c>
      <c r="C1244" s="118">
        <f>IFERROR(PERCENTILE(OFFSET(B1244,1-364,0,364,1),$C$7),"")</f>
        <v/>
      </c>
      <c r="D1244" s="118">
        <f>IFERROR(PERCENTILE(OFFSET(B1244,1-364,0,364,1),$C$11),"")</f>
        <v/>
      </c>
      <c r="E1244" s="122">
        <f>_xlfn.LET(_xlpm.initState,IF(OR(B1244="",C1244=""),"",IF(OR(特征计算_周度!B1227&gt;$B$15,特征计算_周度!C1227&gt;$B$15,特征计算_周度!G1227&gt;$B$15,特征计算_周度!E1227&gt;$B$15,特征计算_周度!F1227&gt;$B$15),$A$12,IFERROR(IF(B1244&lt;PERCENTILE(OFFSET(B1244,1-364,0,364,1),$C$7),$A$7,IF(B1244&lt;PERCENTILE(OFFSET(B1244,1-364,0,364,1),$C$8),$A$8,IF(B1244&lt;PERCENTILE(OFFSET(B1244,1-364,0,364,1),$C$9),$A$9,IF(B1244&lt;PERCENTILE(OFFSET(B1244,1-364,0,364,1),$C$10),$A$10,IF(B1244&lt;PERCENTILE(OFFSET(B1244,1-364,0,364,1),$C$11),$A$11,$A$12))))),""))),_xlpm.dev,原始数据_周度!G1227,_xlpm.minDev,MIN(OFFSET(原始数据_周度!G1227,1-$D$17,0,$D$17,1)),_xlpm.bounce,_xlpm.dev-_xlpm.minDev,_xlpm.oversold,AND(ISNUMBER(_xlpm.dev),ISNUMBER(_xlpm.minDev),_xlpm.minDev&lt;=$B$17,_xlpm.bounce&gt;=$F$17,OR(_xlpm.initState=$A$12,_xlpm.initState=$A$11,_xlpm.initState=$A$10)),_xlpm.pctOnly,IFERROR(IF(B1244&lt;PERCENTILE(OFFSET(B1244,1-364,0,364,1),$C$7),$A$7,IF(B1244&lt;PERCENTILE(OFFSET(B1244,1-364,0,364,1),$C$8),$A$8,IF(B1244&lt;PERCENTILE(OFFSET(B1244,1-364,0,364,1),$C$9),$A$9,IF(B1244&lt;PERCENTILE(OFFSET(B1244,1-364,0,364,1),$C$10),$A$10,IF(B1244&lt;PERCENTILE(OFFSET(B1244,1-364,0,364,1),$C$11),$A$11,$A$12))))),""),IF(_xlpm.initState="","",IF(_xlpm.oversold,_xlpm.pctOnly,_xlpm.initState)))</f>
        <v/>
      </c>
      <c r="F1244" s="119" t="n"/>
      <c r="G1244" s="120">
        <f>IF(OR(B1244="",C1244=""),"",IF(OR(特征计算_周度!B1227&gt;$B$15,特征计算_周度!C1227&gt;$B$15,特征计算_周度!G1227&gt;$B$15,特征计算_周度!E1227&gt;$B$15,特征计算_周度!F1227&gt;$B$15),IF(特征计算_周度!B1227&gt;$B$15,"VIX ","")&amp;IF(特征计算_周度!C1227&gt;$B$15,"HY ","")&amp;IF(特征计算_周度!G1227&gt;$B$15,"Sahm ","")&amp;IF(特征计算_周度!E1227&gt;$B$15,"趋势 ","")&amp;IF(特征计算_周度!F1227&gt;$B$15,"斜率",""),"—"))</f>
        <v/>
      </c>
      <c r="H1244" s="120">
        <f>IF(OR(B1244="",C1244=""),"",_xlfn.LET(_xlpm.dev,原始数据_周度!G1227,_xlpm.minDev,MIN(OFFSET(原始数据_周度!G1227,1-$D$17,0,$D$17,1)),_xlpm.bounce,_xlpm.dev-_xlpm.minDev,IF(AND(ISNUMBER(_xlpm.dev),ISNUMBER(_xlpm.minDev),_xlpm.minDev&lt;=$B$17,_xlpm.bounce&gt;=$F$17),"✅ 触发","—")))</f>
        <v/>
      </c>
      <c r="I1244" s="172">
        <f>IFERROR(IF(特征计算_周度!H1244&gt;$I$3,MIN($I$4,MAX(-$I$5,(特征计算_周度!H1244-$I$3)*$I$4)),0),"")</f>
        <v/>
      </c>
    </row>
    <row r="1245">
      <c r="A1245" s="117">
        <f>特征计算_周度!A1228</f>
        <v/>
      </c>
      <c r="B1245" s="171">
        <f>IFERROR($A$3*特征计算_周度!B1245+$B$3*特征计算_周度!C1245+$C$3*特征计算_周度!D1245+$D$3*特征计算_周度!E1245+$E$3*特征计算_周度!F1245+$F$3*特征计算_周度!H1245,"")</f>
        <v/>
      </c>
      <c r="C1245" s="118">
        <f>IFERROR(PERCENTILE(OFFSET(B1245,1-364,0,364,1),$C$7),"")</f>
        <v/>
      </c>
      <c r="D1245" s="118">
        <f>IFERROR(PERCENTILE(OFFSET(B1245,1-364,0,364,1),$C$11),"")</f>
        <v/>
      </c>
      <c r="E1245" s="122">
        <f>_xlfn.LET(_xlpm.initState,IF(OR(B1245="",C1245=""),"",IF(OR(特征计算_周度!B1228&gt;$B$15,特征计算_周度!C1228&gt;$B$15,特征计算_周度!G1228&gt;$B$15,特征计算_周度!E1228&gt;$B$15,特征计算_周度!F1228&gt;$B$15),$A$12,IFERROR(IF(B1245&lt;PERCENTILE(OFFSET(B1245,1-364,0,364,1),$C$7),$A$7,IF(B1245&lt;PERCENTILE(OFFSET(B1245,1-364,0,364,1),$C$8),$A$8,IF(B1245&lt;PERCENTILE(OFFSET(B1245,1-364,0,364,1),$C$9),$A$9,IF(B1245&lt;PERCENTILE(OFFSET(B1245,1-364,0,364,1),$C$10),$A$10,IF(B1245&lt;PERCENTILE(OFFSET(B1245,1-364,0,364,1),$C$11),$A$11,$A$12))))),""))),_xlpm.dev,原始数据_周度!G1228,_xlpm.minDev,MIN(OFFSET(原始数据_周度!G1228,1-$D$17,0,$D$17,1)),_xlpm.bounce,_xlpm.dev-_xlpm.minDev,_xlpm.oversold,AND(ISNUMBER(_xlpm.dev),ISNUMBER(_xlpm.minDev),_xlpm.minDev&lt;=$B$17,_xlpm.bounce&gt;=$F$17,OR(_xlpm.initState=$A$12,_xlpm.initState=$A$11,_xlpm.initState=$A$10)),_xlpm.pctOnly,IFERROR(IF(B1245&lt;PERCENTILE(OFFSET(B1245,1-364,0,364,1),$C$7),$A$7,IF(B1245&lt;PERCENTILE(OFFSET(B1245,1-364,0,364,1),$C$8),$A$8,IF(B1245&lt;PERCENTILE(OFFSET(B1245,1-364,0,364,1),$C$9),$A$9,IF(B1245&lt;PERCENTILE(OFFSET(B1245,1-364,0,364,1),$C$10),$A$10,IF(B1245&lt;PERCENTILE(OFFSET(B1245,1-364,0,364,1),$C$11),$A$11,$A$12))))),""),IF(_xlpm.initState="","",IF(_xlpm.oversold,_xlpm.pctOnly,_xlpm.initState)))</f>
        <v/>
      </c>
      <c r="F1245" s="119" t="n"/>
      <c r="G1245" s="120">
        <f>IF(OR(B1245="",C1245=""),"",IF(OR(特征计算_周度!B1228&gt;$B$15,特征计算_周度!C1228&gt;$B$15,特征计算_周度!G1228&gt;$B$15,特征计算_周度!E1228&gt;$B$15,特征计算_周度!F1228&gt;$B$15),IF(特征计算_周度!B1228&gt;$B$15,"VIX ","")&amp;IF(特征计算_周度!C1228&gt;$B$15,"HY ","")&amp;IF(特征计算_周度!G1228&gt;$B$15,"Sahm ","")&amp;IF(特征计算_周度!E1228&gt;$B$15,"趋势 ","")&amp;IF(特征计算_周度!F1228&gt;$B$15,"斜率",""),"—"))</f>
        <v/>
      </c>
      <c r="H1245" s="120">
        <f>IF(OR(B1245="",C1245=""),"",_xlfn.LET(_xlpm.dev,原始数据_周度!G1228,_xlpm.minDev,MIN(OFFSET(原始数据_周度!G1228,1-$D$17,0,$D$17,1)),_xlpm.bounce,_xlpm.dev-_xlpm.minDev,IF(AND(ISNUMBER(_xlpm.dev),ISNUMBER(_xlpm.minDev),_xlpm.minDev&lt;=$B$17,_xlpm.bounce&gt;=$F$17),"✅ 触发","—")))</f>
        <v/>
      </c>
      <c r="I1245" s="172">
        <f>IFERROR(IF(特征计算_周度!H1245&gt;$I$3,MIN($I$4,MAX(-$I$5,(特征计算_周度!H1245-$I$3)*$I$4)),0),"")</f>
        <v/>
      </c>
    </row>
    <row r="1246">
      <c r="A1246" s="117">
        <f>特征计算_周度!A1229</f>
        <v/>
      </c>
      <c r="B1246" s="171">
        <f>IFERROR($A$3*特征计算_周度!B1246+$B$3*特征计算_周度!C1246+$C$3*特征计算_周度!D1246+$D$3*特征计算_周度!E1246+$E$3*特征计算_周度!F1246+$F$3*特征计算_周度!H1246,"")</f>
        <v/>
      </c>
      <c r="C1246" s="118">
        <f>IFERROR(PERCENTILE(OFFSET(B1246,1-364,0,364,1),$C$7),"")</f>
        <v/>
      </c>
      <c r="D1246" s="118">
        <f>IFERROR(PERCENTILE(OFFSET(B1246,1-364,0,364,1),$C$11),"")</f>
        <v/>
      </c>
      <c r="E1246" s="122">
        <f>_xlfn.LET(_xlpm.initState,IF(OR(B1246="",C1246=""),"",IF(OR(特征计算_周度!B1229&gt;$B$15,特征计算_周度!C1229&gt;$B$15,特征计算_周度!G1229&gt;$B$15,特征计算_周度!E1229&gt;$B$15,特征计算_周度!F1229&gt;$B$15),$A$12,IFERROR(IF(B1246&lt;PERCENTILE(OFFSET(B1246,1-364,0,364,1),$C$7),$A$7,IF(B1246&lt;PERCENTILE(OFFSET(B1246,1-364,0,364,1),$C$8),$A$8,IF(B1246&lt;PERCENTILE(OFFSET(B1246,1-364,0,364,1),$C$9),$A$9,IF(B1246&lt;PERCENTILE(OFFSET(B1246,1-364,0,364,1),$C$10),$A$10,IF(B1246&lt;PERCENTILE(OFFSET(B1246,1-364,0,364,1),$C$11),$A$11,$A$12))))),""))),_xlpm.dev,原始数据_周度!G1229,_xlpm.minDev,MIN(OFFSET(原始数据_周度!G1229,1-$D$17,0,$D$17,1)),_xlpm.bounce,_xlpm.dev-_xlpm.minDev,_xlpm.oversold,AND(ISNUMBER(_xlpm.dev),ISNUMBER(_xlpm.minDev),_xlpm.minDev&lt;=$B$17,_xlpm.bounce&gt;=$F$17,OR(_xlpm.initState=$A$12,_xlpm.initState=$A$11,_xlpm.initState=$A$10)),_xlpm.pctOnly,IFERROR(IF(B1246&lt;PERCENTILE(OFFSET(B1246,1-364,0,364,1),$C$7),$A$7,IF(B1246&lt;PERCENTILE(OFFSET(B1246,1-364,0,364,1),$C$8),$A$8,IF(B1246&lt;PERCENTILE(OFFSET(B1246,1-364,0,364,1),$C$9),$A$9,IF(B1246&lt;PERCENTILE(OFFSET(B1246,1-364,0,364,1),$C$10),$A$10,IF(B1246&lt;PERCENTILE(OFFSET(B1246,1-364,0,364,1),$C$11),$A$11,$A$12))))),""),IF(_xlpm.initState="","",IF(_xlpm.oversold,_xlpm.pctOnly,_xlpm.initState)))</f>
        <v/>
      </c>
      <c r="F1246" s="119" t="n"/>
      <c r="G1246" s="120">
        <f>IF(OR(B1246="",C1246=""),"",IF(OR(特征计算_周度!B1229&gt;$B$15,特征计算_周度!C1229&gt;$B$15,特征计算_周度!G1229&gt;$B$15,特征计算_周度!E1229&gt;$B$15,特征计算_周度!F1229&gt;$B$15),IF(特征计算_周度!B1229&gt;$B$15,"VIX ","")&amp;IF(特征计算_周度!C1229&gt;$B$15,"HY ","")&amp;IF(特征计算_周度!G1229&gt;$B$15,"Sahm ","")&amp;IF(特征计算_周度!E1229&gt;$B$15,"趋势 ","")&amp;IF(特征计算_周度!F1229&gt;$B$15,"斜率",""),"—"))</f>
        <v/>
      </c>
      <c r="H1246" s="120">
        <f>IF(OR(B1246="",C1246=""),"",_xlfn.LET(_xlpm.dev,原始数据_周度!G1229,_xlpm.minDev,MIN(OFFSET(原始数据_周度!G1229,1-$D$17,0,$D$17,1)),_xlpm.bounce,_xlpm.dev-_xlpm.minDev,IF(AND(ISNUMBER(_xlpm.dev),ISNUMBER(_xlpm.minDev),_xlpm.minDev&lt;=$B$17,_xlpm.bounce&gt;=$F$17),"✅ 触发","—")))</f>
        <v/>
      </c>
      <c r="I1246" s="172">
        <f>IFERROR(IF(特征计算_周度!H1246&gt;$I$3,MIN($I$4,MAX(-$I$5,(特征计算_周度!H1246-$I$3)*$I$4)),0),"")</f>
        <v/>
      </c>
    </row>
    <row r="1247">
      <c r="A1247" s="117">
        <f>特征计算_周度!A1230</f>
        <v/>
      </c>
      <c r="B1247" s="171">
        <f>IFERROR($A$3*特征计算_周度!B1247+$B$3*特征计算_周度!C1247+$C$3*特征计算_周度!D1247+$D$3*特征计算_周度!E1247+$E$3*特征计算_周度!F1247+$F$3*特征计算_周度!H1247,"")</f>
        <v/>
      </c>
      <c r="C1247" s="118">
        <f>IFERROR(PERCENTILE(OFFSET(B1247,1-364,0,364,1),$C$7),"")</f>
        <v/>
      </c>
      <c r="D1247" s="118">
        <f>IFERROR(PERCENTILE(OFFSET(B1247,1-364,0,364,1),$C$11),"")</f>
        <v/>
      </c>
      <c r="E1247" s="122">
        <f>_xlfn.LET(_xlpm.initState,IF(OR(B1247="",C1247=""),"",IF(OR(特征计算_周度!B1230&gt;$B$15,特征计算_周度!C1230&gt;$B$15,特征计算_周度!G1230&gt;$B$15,特征计算_周度!E1230&gt;$B$15,特征计算_周度!F1230&gt;$B$15),$A$12,IFERROR(IF(B1247&lt;PERCENTILE(OFFSET(B1247,1-364,0,364,1),$C$7),$A$7,IF(B1247&lt;PERCENTILE(OFFSET(B1247,1-364,0,364,1),$C$8),$A$8,IF(B1247&lt;PERCENTILE(OFFSET(B1247,1-364,0,364,1),$C$9),$A$9,IF(B1247&lt;PERCENTILE(OFFSET(B1247,1-364,0,364,1),$C$10),$A$10,IF(B1247&lt;PERCENTILE(OFFSET(B1247,1-364,0,364,1),$C$11),$A$11,$A$12))))),""))),_xlpm.dev,原始数据_周度!G1230,_xlpm.minDev,MIN(OFFSET(原始数据_周度!G1230,1-$D$17,0,$D$17,1)),_xlpm.bounce,_xlpm.dev-_xlpm.minDev,_xlpm.oversold,AND(ISNUMBER(_xlpm.dev),ISNUMBER(_xlpm.minDev),_xlpm.minDev&lt;=$B$17,_xlpm.bounce&gt;=$F$17,OR(_xlpm.initState=$A$12,_xlpm.initState=$A$11,_xlpm.initState=$A$10)),_xlpm.pctOnly,IFERROR(IF(B1247&lt;PERCENTILE(OFFSET(B1247,1-364,0,364,1),$C$7),$A$7,IF(B1247&lt;PERCENTILE(OFFSET(B1247,1-364,0,364,1),$C$8),$A$8,IF(B1247&lt;PERCENTILE(OFFSET(B1247,1-364,0,364,1),$C$9),$A$9,IF(B1247&lt;PERCENTILE(OFFSET(B1247,1-364,0,364,1),$C$10),$A$10,IF(B1247&lt;PERCENTILE(OFFSET(B1247,1-364,0,364,1),$C$11),$A$11,$A$12))))),""),IF(_xlpm.initState="","",IF(_xlpm.oversold,_xlpm.pctOnly,_xlpm.initState)))</f>
        <v/>
      </c>
      <c r="F1247" s="119" t="n"/>
      <c r="G1247" s="120">
        <f>IF(OR(B1247="",C1247=""),"",IF(OR(特征计算_周度!B1230&gt;$B$15,特征计算_周度!C1230&gt;$B$15,特征计算_周度!G1230&gt;$B$15,特征计算_周度!E1230&gt;$B$15,特征计算_周度!F1230&gt;$B$15),IF(特征计算_周度!B1230&gt;$B$15,"VIX ","")&amp;IF(特征计算_周度!C1230&gt;$B$15,"HY ","")&amp;IF(特征计算_周度!G1230&gt;$B$15,"Sahm ","")&amp;IF(特征计算_周度!E1230&gt;$B$15,"趋势 ","")&amp;IF(特征计算_周度!F1230&gt;$B$15,"斜率",""),"—"))</f>
        <v/>
      </c>
      <c r="H1247" s="120">
        <f>IF(OR(B1247="",C1247=""),"",_xlfn.LET(_xlpm.dev,原始数据_周度!G1230,_xlpm.minDev,MIN(OFFSET(原始数据_周度!G1230,1-$D$17,0,$D$17,1)),_xlpm.bounce,_xlpm.dev-_xlpm.minDev,IF(AND(ISNUMBER(_xlpm.dev),ISNUMBER(_xlpm.minDev),_xlpm.minDev&lt;=$B$17,_xlpm.bounce&gt;=$F$17),"✅ 触发","—")))</f>
        <v/>
      </c>
      <c r="I1247" s="172">
        <f>IFERROR(IF(特征计算_周度!H1247&gt;$I$3,MIN($I$4,MAX(-$I$5,(特征计算_周度!H1247-$I$3)*$I$4)),0),"")</f>
        <v/>
      </c>
    </row>
    <row r="1248">
      <c r="A1248" s="117">
        <f>特征计算_周度!A1231</f>
        <v/>
      </c>
      <c r="B1248" s="171">
        <f>IFERROR($A$3*特征计算_周度!B1248+$B$3*特征计算_周度!C1248+$C$3*特征计算_周度!D1248+$D$3*特征计算_周度!E1248+$E$3*特征计算_周度!F1248+$F$3*特征计算_周度!H1248,"")</f>
        <v/>
      </c>
      <c r="C1248" s="118">
        <f>IFERROR(PERCENTILE(OFFSET(B1248,1-364,0,364,1),$C$7),"")</f>
        <v/>
      </c>
      <c r="D1248" s="118">
        <f>IFERROR(PERCENTILE(OFFSET(B1248,1-364,0,364,1),$C$11),"")</f>
        <v/>
      </c>
      <c r="E1248" s="122">
        <f>_xlfn.LET(_xlpm.initState,IF(OR(B1248="",C1248=""),"",IF(OR(特征计算_周度!B1231&gt;$B$15,特征计算_周度!C1231&gt;$B$15,特征计算_周度!G1231&gt;$B$15,特征计算_周度!E1231&gt;$B$15,特征计算_周度!F1231&gt;$B$15),$A$12,IFERROR(IF(B1248&lt;PERCENTILE(OFFSET(B1248,1-364,0,364,1),$C$7),$A$7,IF(B1248&lt;PERCENTILE(OFFSET(B1248,1-364,0,364,1),$C$8),$A$8,IF(B1248&lt;PERCENTILE(OFFSET(B1248,1-364,0,364,1),$C$9),$A$9,IF(B1248&lt;PERCENTILE(OFFSET(B1248,1-364,0,364,1),$C$10),$A$10,IF(B1248&lt;PERCENTILE(OFFSET(B1248,1-364,0,364,1),$C$11),$A$11,$A$12))))),""))),_xlpm.dev,原始数据_周度!G1231,_xlpm.minDev,MIN(OFFSET(原始数据_周度!G1231,1-$D$17,0,$D$17,1)),_xlpm.bounce,_xlpm.dev-_xlpm.minDev,_xlpm.oversold,AND(ISNUMBER(_xlpm.dev),ISNUMBER(_xlpm.minDev),_xlpm.minDev&lt;=$B$17,_xlpm.bounce&gt;=$F$17,OR(_xlpm.initState=$A$12,_xlpm.initState=$A$11,_xlpm.initState=$A$10)),_xlpm.pctOnly,IFERROR(IF(B1248&lt;PERCENTILE(OFFSET(B1248,1-364,0,364,1),$C$7),$A$7,IF(B1248&lt;PERCENTILE(OFFSET(B1248,1-364,0,364,1),$C$8),$A$8,IF(B1248&lt;PERCENTILE(OFFSET(B1248,1-364,0,364,1),$C$9),$A$9,IF(B1248&lt;PERCENTILE(OFFSET(B1248,1-364,0,364,1),$C$10),$A$10,IF(B1248&lt;PERCENTILE(OFFSET(B1248,1-364,0,364,1),$C$11),$A$11,$A$12))))),""),IF(_xlpm.initState="","",IF(_xlpm.oversold,_xlpm.pctOnly,_xlpm.initState)))</f>
        <v/>
      </c>
      <c r="F1248" s="119" t="n"/>
      <c r="G1248" s="120">
        <f>IF(OR(B1248="",C1248=""),"",IF(OR(特征计算_周度!B1231&gt;$B$15,特征计算_周度!C1231&gt;$B$15,特征计算_周度!G1231&gt;$B$15,特征计算_周度!E1231&gt;$B$15,特征计算_周度!F1231&gt;$B$15),IF(特征计算_周度!B1231&gt;$B$15,"VIX ","")&amp;IF(特征计算_周度!C1231&gt;$B$15,"HY ","")&amp;IF(特征计算_周度!G1231&gt;$B$15,"Sahm ","")&amp;IF(特征计算_周度!E1231&gt;$B$15,"趋势 ","")&amp;IF(特征计算_周度!F1231&gt;$B$15,"斜率",""),"—"))</f>
        <v/>
      </c>
      <c r="H1248" s="120">
        <f>IF(OR(B1248="",C1248=""),"",_xlfn.LET(_xlpm.dev,原始数据_周度!G1231,_xlpm.minDev,MIN(OFFSET(原始数据_周度!G1231,1-$D$17,0,$D$17,1)),_xlpm.bounce,_xlpm.dev-_xlpm.minDev,IF(AND(ISNUMBER(_xlpm.dev),ISNUMBER(_xlpm.minDev),_xlpm.minDev&lt;=$B$17,_xlpm.bounce&gt;=$F$17),"✅ 触发","—")))</f>
        <v/>
      </c>
      <c r="I1248" s="172">
        <f>IFERROR(IF(特征计算_周度!H1248&gt;$I$3,MIN($I$4,MAX(-$I$5,(特征计算_周度!H1248-$I$3)*$I$4)),0),"")</f>
        <v/>
      </c>
    </row>
    <row r="1249">
      <c r="A1249" s="117">
        <f>特征计算_周度!A1232</f>
        <v/>
      </c>
      <c r="B1249" s="171">
        <f>IFERROR($A$3*特征计算_周度!B1249+$B$3*特征计算_周度!C1249+$C$3*特征计算_周度!D1249+$D$3*特征计算_周度!E1249+$E$3*特征计算_周度!F1249+$F$3*特征计算_周度!H1249,"")</f>
        <v/>
      </c>
      <c r="C1249" s="118">
        <f>IFERROR(PERCENTILE(OFFSET(B1249,1-364,0,364,1),$C$7),"")</f>
        <v/>
      </c>
      <c r="D1249" s="118">
        <f>IFERROR(PERCENTILE(OFFSET(B1249,1-364,0,364,1),$C$11),"")</f>
        <v/>
      </c>
      <c r="E1249" s="122">
        <f>_xlfn.LET(_xlpm.initState,IF(OR(B1249="",C1249=""),"",IF(OR(特征计算_周度!B1232&gt;$B$15,特征计算_周度!C1232&gt;$B$15,特征计算_周度!G1232&gt;$B$15,特征计算_周度!E1232&gt;$B$15,特征计算_周度!F1232&gt;$B$15),$A$12,IFERROR(IF(B1249&lt;PERCENTILE(OFFSET(B1249,1-364,0,364,1),$C$7),$A$7,IF(B1249&lt;PERCENTILE(OFFSET(B1249,1-364,0,364,1),$C$8),$A$8,IF(B1249&lt;PERCENTILE(OFFSET(B1249,1-364,0,364,1),$C$9),$A$9,IF(B1249&lt;PERCENTILE(OFFSET(B1249,1-364,0,364,1),$C$10),$A$10,IF(B1249&lt;PERCENTILE(OFFSET(B1249,1-364,0,364,1),$C$11),$A$11,$A$12))))),""))),_xlpm.dev,原始数据_周度!G1232,_xlpm.minDev,MIN(OFFSET(原始数据_周度!G1232,1-$D$17,0,$D$17,1)),_xlpm.bounce,_xlpm.dev-_xlpm.minDev,_xlpm.oversold,AND(ISNUMBER(_xlpm.dev),ISNUMBER(_xlpm.minDev),_xlpm.minDev&lt;=$B$17,_xlpm.bounce&gt;=$F$17,OR(_xlpm.initState=$A$12,_xlpm.initState=$A$11,_xlpm.initState=$A$10)),_xlpm.pctOnly,IFERROR(IF(B1249&lt;PERCENTILE(OFFSET(B1249,1-364,0,364,1),$C$7),$A$7,IF(B1249&lt;PERCENTILE(OFFSET(B1249,1-364,0,364,1),$C$8),$A$8,IF(B1249&lt;PERCENTILE(OFFSET(B1249,1-364,0,364,1),$C$9),$A$9,IF(B1249&lt;PERCENTILE(OFFSET(B1249,1-364,0,364,1),$C$10),$A$10,IF(B1249&lt;PERCENTILE(OFFSET(B1249,1-364,0,364,1),$C$11),$A$11,$A$12))))),""),IF(_xlpm.initState="","",IF(_xlpm.oversold,_xlpm.pctOnly,_xlpm.initState)))</f>
        <v/>
      </c>
      <c r="F1249" s="119" t="n"/>
      <c r="G1249" s="120">
        <f>IF(OR(B1249="",C1249=""),"",IF(OR(特征计算_周度!B1232&gt;$B$15,特征计算_周度!C1232&gt;$B$15,特征计算_周度!G1232&gt;$B$15,特征计算_周度!E1232&gt;$B$15,特征计算_周度!F1232&gt;$B$15),IF(特征计算_周度!B1232&gt;$B$15,"VIX ","")&amp;IF(特征计算_周度!C1232&gt;$B$15,"HY ","")&amp;IF(特征计算_周度!G1232&gt;$B$15,"Sahm ","")&amp;IF(特征计算_周度!E1232&gt;$B$15,"趋势 ","")&amp;IF(特征计算_周度!F1232&gt;$B$15,"斜率",""),"—"))</f>
        <v/>
      </c>
      <c r="H1249" s="120">
        <f>IF(OR(B1249="",C1249=""),"",_xlfn.LET(_xlpm.dev,原始数据_周度!G1232,_xlpm.minDev,MIN(OFFSET(原始数据_周度!G1232,1-$D$17,0,$D$17,1)),_xlpm.bounce,_xlpm.dev-_xlpm.minDev,IF(AND(ISNUMBER(_xlpm.dev),ISNUMBER(_xlpm.minDev),_xlpm.minDev&lt;=$B$17,_xlpm.bounce&gt;=$F$17),"✅ 触发","—")))</f>
        <v/>
      </c>
      <c r="I1249" s="172">
        <f>IFERROR(IF(特征计算_周度!H1249&gt;$I$3,MIN($I$4,MAX(-$I$5,(特征计算_周度!H1249-$I$3)*$I$4)),0),"")</f>
        <v/>
      </c>
    </row>
    <row r="1250">
      <c r="A1250" s="117">
        <f>特征计算_周度!A1233</f>
        <v/>
      </c>
      <c r="B1250" s="171">
        <f>IFERROR($A$3*特征计算_周度!B1250+$B$3*特征计算_周度!C1250+$C$3*特征计算_周度!D1250+$D$3*特征计算_周度!E1250+$E$3*特征计算_周度!F1250+$F$3*特征计算_周度!H1250,"")</f>
        <v/>
      </c>
      <c r="C1250" s="118">
        <f>IFERROR(PERCENTILE(OFFSET(B1250,1-364,0,364,1),$C$7),"")</f>
        <v/>
      </c>
      <c r="D1250" s="118">
        <f>IFERROR(PERCENTILE(OFFSET(B1250,1-364,0,364,1),$C$11),"")</f>
        <v/>
      </c>
      <c r="E1250" s="122">
        <f>_xlfn.LET(_xlpm.initState,IF(OR(B1250="",C1250=""),"",IF(OR(特征计算_周度!B1233&gt;$B$15,特征计算_周度!C1233&gt;$B$15,特征计算_周度!G1233&gt;$B$15,特征计算_周度!E1233&gt;$B$15,特征计算_周度!F1233&gt;$B$15),$A$12,IFERROR(IF(B1250&lt;PERCENTILE(OFFSET(B1250,1-364,0,364,1),$C$7),$A$7,IF(B1250&lt;PERCENTILE(OFFSET(B1250,1-364,0,364,1),$C$8),$A$8,IF(B1250&lt;PERCENTILE(OFFSET(B1250,1-364,0,364,1),$C$9),$A$9,IF(B1250&lt;PERCENTILE(OFFSET(B1250,1-364,0,364,1),$C$10),$A$10,IF(B1250&lt;PERCENTILE(OFFSET(B1250,1-364,0,364,1),$C$11),$A$11,$A$12))))),""))),_xlpm.dev,原始数据_周度!G1233,_xlpm.minDev,MIN(OFFSET(原始数据_周度!G1233,1-$D$17,0,$D$17,1)),_xlpm.bounce,_xlpm.dev-_xlpm.minDev,_xlpm.oversold,AND(ISNUMBER(_xlpm.dev),ISNUMBER(_xlpm.minDev),_xlpm.minDev&lt;=$B$17,_xlpm.bounce&gt;=$F$17,OR(_xlpm.initState=$A$12,_xlpm.initState=$A$11,_xlpm.initState=$A$10)),_xlpm.pctOnly,IFERROR(IF(B1250&lt;PERCENTILE(OFFSET(B1250,1-364,0,364,1),$C$7),$A$7,IF(B1250&lt;PERCENTILE(OFFSET(B1250,1-364,0,364,1),$C$8),$A$8,IF(B1250&lt;PERCENTILE(OFFSET(B1250,1-364,0,364,1),$C$9),$A$9,IF(B1250&lt;PERCENTILE(OFFSET(B1250,1-364,0,364,1),$C$10),$A$10,IF(B1250&lt;PERCENTILE(OFFSET(B1250,1-364,0,364,1),$C$11),$A$11,$A$12))))),""),IF(_xlpm.initState="","",IF(_xlpm.oversold,_xlpm.pctOnly,_xlpm.initState)))</f>
        <v/>
      </c>
      <c r="F1250" s="119" t="n"/>
      <c r="G1250" s="120">
        <f>IF(OR(B1250="",C1250=""),"",IF(OR(特征计算_周度!B1233&gt;$B$15,特征计算_周度!C1233&gt;$B$15,特征计算_周度!G1233&gt;$B$15,特征计算_周度!E1233&gt;$B$15,特征计算_周度!F1233&gt;$B$15),IF(特征计算_周度!B1233&gt;$B$15,"VIX ","")&amp;IF(特征计算_周度!C1233&gt;$B$15,"HY ","")&amp;IF(特征计算_周度!G1233&gt;$B$15,"Sahm ","")&amp;IF(特征计算_周度!E1233&gt;$B$15,"趋势 ","")&amp;IF(特征计算_周度!F1233&gt;$B$15,"斜率",""),"—"))</f>
        <v/>
      </c>
      <c r="H1250" s="120">
        <f>IF(OR(B1250="",C1250=""),"",_xlfn.LET(_xlpm.dev,原始数据_周度!G1233,_xlpm.minDev,MIN(OFFSET(原始数据_周度!G1233,1-$D$17,0,$D$17,1)),_xlpm.bounce,_xlpm.dev-_xlpm.minDev,IF(AND(ISNUMBER(_xlpm.dev),ISNUMBER(_xlpm.minDev),_xlpm.minDev&lt;=$B$17,_xlpm.bounce&gt;=$F$17),"✅ 触发","—")))</f>
        <v/>
      </c>
      <c r="I1250" s="172">
        <f>IFERROR(IF(特征计算_周度!H1250&gt;$I$3,MIN($I$4,MAX(-$I$5,(特征计算_周度!H1250-$I$3)*$I$4)),0),"")</f>
        <v/>
      </c>
    </row>
    <row r="1251">
      <c r="A1251" s="117">
        <f>特征计算_周度!A1234</f>
        <v/>
      </c>
      <c r="B1251" s="171">
        <f>IFERROR($A$3*特征计算_周度!B1251+$B$3*特征计算_周度!C1251+$C$3*特征计算_周度!D1251+$D$3*特征计算_周度!E1251+$E$3*特征计算_周度!F1251+$F$3*特征计算_周度!H1251,"")</f>
        <v/>
      </c>
      <c r="C1251" s="118">
        <f>IFERROR(PERCENTILE(OFFSET(B1251,1-364,0,364,1),$C$7),"")</f>
        <v/>
      </c>
      <c r="D1251" s="118">
        <f>IFERROR(PERCENTILE(OFFSET(B1251,1-364,0,364,1),$C$11),"")</f>
        <v/>
      </c>
      <c r="E1251" s="122">
        <f>_xlfn.LET(_xlpm.initState,IF(OR(B1251="",C1251=""),"",IF(OR(特征计算_周度!B1234&gt;$B$15,特征计算_周度!C1234&gt;$B$15,特征计算_周度!G1234&gt;$B$15,特征计算_周度!E1234&gt;$B$15,特征计算_周度!F1234&gt;$B$15),$A$12,IFERROR(IF(B1251&lt;PERCENTILE(OFFSET(B1251,1-364,0,364,1),$C$7),$A$7,IF(B1251&lt;PERCENTILE(OFFSET(B1251,1-364,0,364,1),$C$8),$A$8,IF(B1251&lt;PERCENTILE(OFFSET(B1251,1-364,0,364,1),$C$9),$A$9,IF(B1251&lt;PERCENTILE(OFFSET(B1251,1-364,0,364,1),$C$10),$A$10,IF(B1251&lt;PERCENTILE(OFFSET(B1251,1-364,0,364,1),$C$11),$A$11,$A$12))))),""))),_xlpm.dev,原始数据_周度!G1234,_xlpm.minDev,MIN(OFFSET(原始数据_周度!G1234,1-$D$17,0,$D$17,1)),_xlpm.bounce,_xlpm.dev-_xlpm.minDev,_xlpm.oversold,AND(ISNUMBER(_xlpm.dev),ISNUMBER(_xlpm.minDev),_xlpm.minDev&lt;=$B$17,_xlpm.bounce&gt;=$F$17,OR(_xlpm.initState=$A$12,_xlpm.initState=$A$11,_xlpm.initState=$A$10)),_xlpm.pctOnly,IFERROR(IF(B1251&lt;PERCENTILE(OFFSET(B1251,1-364,0,364,1),$C$7),$A$7,IF(B1251&lt;PERCENTILE(OFFSET(B1251,1-364,0,364,1),$C$8),$A$8,IF(B1251&lt;PERCENTILE(OFFSET(B1251,1-364,0,364,1),$C$9),$A$9,IF(B1251&lt;PERCENTILE(OFFSET(B1251,1-364,0,364,1),$C$10),$A$10,IF(B1251&lt;PERCENTILE(OFFSET(B1251,1-364,0,364,1),$C$11),$A$11,$A$12))))),""),IF(_xlpm.initState="","",IF(_xlpm.oversold,_xlpm.pctOnly,_xlpm.initState)))</f>
        <v/>
      </c>
      <c r="F1251" s="119" t="n"/>
      <c r="G1251" s="120">
        <f>IF(OR(B1251="",C1251=""),"",IF(OR(特征计算_周度!B1234&gt;$B$15,特征计算_周度!C1234&gt;$B$15,特征计算_周度!G1234&gt;$B$15,特征计算_周度!E1234&gt;$B$15,特征计算_周度!F1234&gt;$B$15),IF(特征计算_周度!B1234&gt;$B$15,"VIX ","")&amp;IF(特征计算_周度!C1234&gt;$B$15,"HY ","")&amp;IF(特征计算_周度!G1234&gt;$B$15,"Sahm ","")&amp;IF(特征计算_周度!E1234&gt;$B$15,"趋势 ","")&amp;IF(特征计算_周度!F1234&gt;$B$15,"斜率",""),"—"))</f>
        <v/>
      </c>
      <c r="H1251" s="120">
        <f>IF(OR(B1251="",C1251=""),"",_xlfn.LET(_xlpm.dev,原始数据_周度!G1234,_xlpm.minDev,MIN(OFFSET(原始数据_周度!G1234,1-$D$17,0,$D$17,1)),_xlpm.bounce,_xlpm.dev-_xlpm.minDev,IF(AND(ISNUMBER(_xlpm.dev),ISNUMBER(_xlpm.minDev),_xlpm.minDev&lt;=$B$17,_xlpm.bounce&gt;=$F$17),"✅ 触发","—")))</f>
        <v/>
      </c>
      <c r="I1251" s="172">
        <f>IFERROR(IF(特征计算_周度!H1251&gt;$I$3,MIN($I$4,MAX(-$I$5,(特征计算_周度!H1251-$I$3)*$I$4)),0),"")</f>
        <v/>
      </c>
    </row>
    <row r="1252">
      <c r="A1252" s="117">
        <f>特征计算_周度!A1235</f>
        <v/>
      </c>
      <c r="B1252" s="171">
        <f>IFERROR($A$3*特征计算_周度!B1252+$B$3*特征计算_周度!C1252+$C$3*特征计算_周度!D1252+$D$3*特征计算_周度!E1252+$E$3*特征计算_周度!F1252+$F$3*特征计算_周度!H1252,"")</f>
        <v/>
      </c>
      <c r="C1252" s="118">
        <f>IFERROR(PERCENTILE(OFFSET(B1252,1-364,0,364,1),$C$7),"")</f>
        <v/>
      </c>
      <c r="D1252" s="118">
        <f>IFERROR(PERCENTILE(OFFSET(B1252,1-364,0,364,1),$C$11),"")</f>
        <v/>
      </c>
      <c r="E1252" s="122">
        <f>_xlfn.LET(_xlpm.initState,IF(OR(B1252="",C1252=""),"",IF(OR(特征计算_周度!B1235&gt;$B$15,特征计算_周度!C1235&gt;$B$15,特征计算_周度!G1235&gt;$B$15,特征计算_周度!E1235&gt;$B$15,特征计算_周度!F1235&gt;$B$15),$A$12,IFERROR(IF(B1252&lt;PERCENTILE(OFFSET(B1252,1-364,0,364,1),$C$7),$A$7,IF(B1252&lt;PERCENTILE(OFFSET(B1252,1-364,0,364,1),$C$8),$A$8,IF(B1252&lt;PERCENTILE(OFFSET(B1252,1-364,0,364,1),$C$9),$A$9,IF(B1252&lt;PERCENTILE(OFFSET(B1252,1-364,0,364,1),$C$10),$A$10,IF(B1252&lt;PERCENTILE(OFFSET(B1252,1-364,0,364,1),$C$11),$A$11,$A$12))))),""))),_xlpm.dev,原始数据_周度!G1235,_xlpm.minDev,MIN(OFFSET(原始数据_周度!G1235,1-$D$17,0,$D$17,1)),_xlpm.bounce,_xlpm.dev-_xlpm.minDev,_xlpm.oversold,AND(ISNUMBER(_xlpm.dev),ISNUMBER(_xlpm.minDev),_xlpm.minDev&lt;=$B$17,_xlpm.bounce&gt;=$F$17,OR(_xlpm.initState=$A$12,_xlpm.initState=$A$11,_xlpm.initState=$A$10)),_xlpm.pctOnly,IFERROR(IF(B1252&lt;PERCENTILE(OFFSET(B1252,1-364,0,364,1),$C$7),$A$7,IF(B1252&lt;PERCENTILE(OFFSET(B1252,1-364,0,364,1),$C$8),$A$8,IF(B1252&lt;PERCENTILE(OFFSET(B1252,1-364,0,364,1),$C$9),$A$9,IF(B1252&lt;PERCENTILE(OFFSET(B1252,1-364,0,364,1),$C$10),$A$10,IF(B1252&lt;PERCENTILE(OFFSET(B1252,1-364,0,364,1),$C$11),$A$11,$A$12))))),""),IF(_xlpm.initState="","",IF(_xlpm.oversold,_xlpm.pctOnly,_xlpm.initState)))</f>
        <v/>
      </c>
      <c r="F1252" s="119" t="n"/>
      <c r="G1252" s="120">
        <f>IF(OR(B1252="",C1252=""),"",IF(OR(特征计算_周度!B1235&gt;$B$15,特征计算_周度!C1235&gt;$B$15,特征计算_周度!G1235&gt;$B$15,特征计算_周度!E1235&gt;$B$15,特征计算_周度!F1235&gt;$B$15),IF(特征计算_周度!B1235&gt;$B$15,"VIX ","")&amp;IF(特征计算_周度!C1235&gt;$B$15,"HY ","")&amp;IF(特征计算_周度!G1235&gt;$B$15,"Sahm ","")&amp;IF(特征计算_周度!E1235&gt;$B$15,"趋势 ","")&amp;IF(特征计算_周度!F1235&gt;$B$15,"斜率",""),"—"))</f>
        <v/>
      </c>
      <c r="H1252" s="120">
        <f>IF(OR(B1252="",C1252=""),"",_xlfn.LET(_xlpm.dev,原始数据_周度!G1235,_xlpm.minDev,MIN(OFFSET(原始数据_周度!G1235,1-$D$17,0,$D$17,1)),_xlpm.bounce,_xlpm.dev-_xlpm.minDev,IF(AND(ISNUMBER(_xlpm.dev),ISNUMBER(_xlpm.minDev),_xlpm.minDev&lt;=$B$17,_xlpm.bounce&gt;=$F$17),"✅ 触发","—")))</f>
        <v/>
      </c>
      <c r="I1252" s="172">
        <f>IFERROR(IF(特征计算_周度!H1252&gt;$I$3,MIN($I$4,MAX(-$I$5,(特征计算_周度!H1252-$I$3)*$I$4)),0),"")</f>
        <v/>
      </c>
    </row>
    <row r="1253">
      <c r="A1253" s="117">
        <f>特征计算_周度!A1236</f>
        <v/>
      </c>
      <c r="B1253" s="171">
        <f>IFERROR($A$3*特征计算_周度!B1253+$B$3*特征计算_周度!C1253+$C$3*特征计算_周度!D1253+$D$3*特征计算_周度!E1253+$E$3*特征计算_周度!F1253+$F$3*特征计算_周度!H1253,"")</f>
        <v/>
      </c>
      <c r="C1253" s="118">
        <f>IFERROR(PERCENTILE(OFFSET(B1253,1-364,0,364,1),$C$7),"")</f>
        <v/>
      </c>
      <c r="D1253" s="118">
        <f>IFERROR(PERCENTILE(OFFSET(B1253,1-364,0,364,1),$C$11),"")</f>
        <v/>
      </c>
      <c r="E1253" s="122">
        <f>_xlfn.LET(_xlpm.initState,IF(OR(B1253="",C1253=""),"",IF(OR(特征计算_周度!B1236&gt;$B$15,特征计算_周度!C1236&gt;$B$15,特征计算_周度!G1236&gt;$B$15,特征计算_周度!E1236&gt;$B$15,特征计算_周度!F1236&gt;$B$15),$A$12,IFERROR(IF(B1253&lt;PERCENTILE(OFFSET(B1253,1-364,0,364,1),$C$7),$A$7,IF(B1253&lt;PERCENTILE(OFFSET(B1253,1-364,0,364,1),$C$8),$A$8,IF(B1253&lt;PERCENTILE(OFFSET(B1253,1-364,0,364,1),$C$9),$A$9,IF(B1253&lt;PERCENTILE(OFFSET(B1253,1-364,0,364,1),$C$10),$A$10,IF(B1253&lt;PERCENTILE(OFFSET(B1253,1-364,0,364,1),$C$11),$A$11,$A$12))))),""))),_xlpm.dev,原始数据_周度!G1236,_xlpm.minDev,MIN(OFFSET(原始数据_周度!G1236,1-$D$17,0,$D$17,1)),_xlpm.bounce,_xlpm.dev-_xlpm.minDev,_xlpm.oversold,AND(ISNUMBER(_xlpm.dev),ISNUMBER(_xlpm.minDev),_xlpm.minDev&lt;=$B$17,_xlpm.bounce&gt;=$F$17,OR(_xlpm.initState=$A$12,_xlpm.initState=$A$11,_xlpm.initState=$A$10)),_xlpm.pctOnly,IFERROR(IF(B1253&lt;PERCENTILE(OFFSET(B1253,1-364,0,364,1),$C$7),$A$7,IF(B1253&lt;PERCENTILE(OFFSET(B1253,1-364,0,364,1),$C$8),$A$8,IF(B1253&lt;PERCENTILE(OFFSET(B1253,1-364,0,364,1),$C$9),$A$9,IF(B1253&lt;PERCENTILE(OFFSET(B1253,1-364,0,364,1),$C$10),$A$10,IF(B1253&lt;PERCENTILE(OFFSET(B1253,1-364,0,364,1),$C$11),$A$11,$A$12))))),""),IF(_xlpm.initState="","",IF(_xlpm.oversold,_xlpm.pctOnly,_xlpm.initState)))</f>
        <v/>
      </c>
      <c r="F1253" s="119" t="n"/>
      <c r="G1253" s="120">
        <f>IF(OR(B1253="",C1253=""),"",IF(OR(特征计算_周度!B1236&gt;$B$15,特征计算_周度!C1236&gt;$B$15,特征计算_周度!G1236&gt;$B$15,特征计算_周度!E1236&gt;$B$15,特征计算_周度!F1236&gt;$B$15),IF(特征计算_周度!B1236&gt;$B$15,"VIX ","")&amp;IF(特征计算_周度!C1236&gt;$B$15,"HY ","")&amp;IF(特征计算_周度!G1236&gt;$B$15,"Sahm ","")&amp;IF(特征计算_周度!E1236&gt;$B$15,"趋势 ","")&amp;IF(特征计算_周度!F1236&gt;$B$15,"斜率",""),"—"))</f>
        <v/>
      </c>
      <c r="H1253" s="120">
        <f>IF(OR(B1253="",C1253=""),"",_xlfn.LET(_xlpm.dev,原始数据_周度!G1236,_xlpm.minDev,MIN(OFFSET(原始数据_周度!G1236,1-$D$17,0,$D$17,1)),_xlpm.bounce,_xlpm.dev-_xlpm.minDev,IF(AND(ISNUMBER(_xlpm.dev),ISNUMBER(_xlpm.minDev),_xlpm.minDev&lt;=$B$17,_xlpm.bounce&gt;=$F$17),"✅ 触发","—")))</f>
        <v/>
      </c>
      <c r="I1253" s="172">
        <f>IFERROR(IF(特征计算_周度!H1253&gt;$I$3,MIN($I$4,MAX(-$I$5,(特征计算_周度!H1253-$I$3)*$I$4)),0),"")</f>
        <v/>
      </c>
    </row>
    <row r="1254">
      <c r="A1254" s="117">
        <f>特征计算_周度!A1237</f>
        <v/>
      </c>
      <c r="B1254" s="171">
        <f>IFERROR($A$3*特征计算_周度!B1254+$B$3*特征计算_周度!C1254+$C$3*特征计算_周度!D1254+$D$3*特征计算_周度!E1254+$E$3*特征计算_周度!F1254+$F$3*特征计算_周度!H1254,"")</f>
        <v/>
      </c>
      <c r="C1254" s="118">
        <f>IFERROR(PERCENTILE(OFFSET(B1254,1-364,0,364,1),$C$7),"")</f>
        <v/>
      </c>
      <c r="D1254" s="118">
        <f>IFERROR(PERCENTILE(OFFSET(B1254,1-364,0,364,1),$C$11),"")</f>
        <v/>
      </c>
      <c r="E1254" s="122">
        <f>_xlfn.LET(_xlpm.initState,IF(OR(B1254="",C1254=""),"",IF(OR(特征计算_周度!B1237&gt;$B$15,特征计算_周度!C1237&gt;$B$15,特征计算_周度!G1237&gt;$B$15,特征计算_周度!E1237&gt;$B$15,特征计算_周度!F1237&gt;$B$15),$A$12,IFERROR(IF(B1254&lt;PERCENTILE(OFFSET(B1254,1-364,0,364,1),$C$7),$A$7,IF(B1254&lt;PERCENTILE(OFFSET(B1254,1-364,0,364,1),$C$8),$A$8,IF(B1254&lt;PERCENTILE(OFFSET(B1254,1-364,0,364,1),$C$9),$A$9,IF(B1254&lt;PERCENTILE(OFFSET(B1254,1-364,0,364,1),$C$10),$A$10,IF(B1254&lt;PERCENTILE(OFFSET(B1254,1-364,0,364,1),$C$11),$A$11,$A$12))))),""))),_xlpm.dev,原始数据_周度!G1237,_xlpm.minDev,MIN(OFFSET(原始数据_周度!G1237,1-$D$17,0,$D$17,1)),_xlpm.bounce,_xlpm.dev-_xlpm.minDev,_xlpm.oversold,AND(ISNUMBER(_xlpm.dev),ISNUMBER(_xlpm.minDev),_xlpm.minDev&lt;=$B$17,_xlpm.bounce&gt;=$F$17,OR(_xlpm.initState=$A$12,_xlpm.initState=$A$11,_xlpm.initState=$A$10)),_xlpm.pctOnly,IFERROR(IF(B1254&lt;PERCENTILE(OFFSET(B1254,1-364,0,364,1),$C$7),$A$7,IF(B1254&lt;PERCENTILE(OFFSET(B1254,1-364,0,364,1),$C$8),$A$8,IF(B1254&lt;PERCENTILE(OFFSET(B1254,1-364,0,364,1),$C$9),$A$9,IF(B1254&lt;PERCENTILE(OFFSET(B1254,1-364,0,364,1),$C$10),$A$10,IF(B1254&lt;PERCENTILE(OFFSET(B1254,1-364,0,364,1),$C$11),$A$11,$A$12))))),""),IF(_xlpm.initState="","",IF(_xlpm.oversold,_xlpm.pctOnly,_xlpm.initState)))</f>
        <v/>
      </c>
      <c r="F1254" s="119" t="n"/>
      <c r="G1254" s="120">
        <f>IF(OR(B1254="",C1254=""),"",IF(OR(特征计算_周度!B1237&gt;$B$15,特征计算_周度!C1237&gt;$B$15,特征计算_周度!G1237&gt;$B$15,特征计算_周度!E1237&gt;$B$15,特征计算_周度!F1237&gt;$B$15),IF(特征计算_周度!B1237&gt;$B$15,"VIX ","")&amp;IF(特征计算_周度!C1237&gt;$B$15,"HY ","")&amp;IF(特征计算_周度!G1237&gt;$B$15,"Sahm ","")&amp;IF(特征计算_周度!E1237&gt;$B$15,"趋势 ","")&amp;IF(特征计算_周度!F1237&gt;$B$15,"斜率",""),"—"))</f>
        <v/>
      </c>
      <c r="H1254" s="120">
        <f>IF(OR(B1254="",C1254=""),"",_xlfn.LET(_xlpm.dev,原始数据_周度!G1237,_xlpm.minDev,MIN(OFFSET(原始数据_周度!G1237,1-$D$17,0,$D$17,1)),_xlpm.bounce,_xlpm.dev-_xlpm.minDev,IF(AND(ISNUMBER(_xlpm.dev),ISNUMBER(_xlpm.minDev),_xlpm.minDev&lt;=$B$17,_xlpm.bounce&gt;=$F$17),"✅ 触发","—")))</f>
        <v/>
      </c>
      <c r="I1254" s="172">
        <f>IFERROR(IF(特征计算_周度!H1254&gt;$I$3,MIN($I$4,MAX(-$I$5,(特征计算_周度!H1254-$I$3)*$I$4)),0),"")</f>
        <v/>
      </c>
    </row>
    <row r="1255">
      <c r="A1255" s="117">
        <f>特征计算_周度!A1238</f>
        <v/>
      </c>
      <c r="B1255" s="171">
        <f>IFERROR($A$3*特征计算_周度!B1255+$B$3*特征计算_周度!C1255+$C$3*特征计算_周度!D1255+$D$3*特征计算_周度!E1255+$E$3*特征计算_周度!F1255+$F$3*特征计算_周度!H1255,"")</f>
        <v/>
      </c>
      <c r="C1255" s="118">
        <f>IFERROR(PERCENTILE(OFFSET(B1255,1-364,0,364,1),$C$7),"")</f>
        <v/>
      </c>
      <c r="D1255" s="118">
        <f>IFERROR(PERCENTILE(OFFSET(B1255,1-364,0,364,1),$C$11),"")</f>
        <v/>
      </c>
      <c r="E1255" s="122">
        <f>_xlfn.LET(_xlpm.initState,IF(OR(B1255="",C1255=""),"",IF(OR(特征计算_周度!B1238&gt;$B$15,特征计算_周度!C1238&gt;$B$15,特征计算_周度!G1238&gt;$B$15,特征计算_周度!E1238&gt;$B$15,特征计算_周度!F1238&gt;$B$15),$A$12,IFERROR(IF(B1255&lt;PERCENTILE(OFFSET(B1255,1-364,0,364,1),$C$7),$A$7,IF(B1255&lt;PERCENTILE(OFFSET(B1255,1-364,0,364,1),$C$8),$A$8,IF(B1255&lt;PERCENTILE(OFFSET(B1255,1-364,0,364,1),$C$9),$A$9,IF(B1255&lt;PERCENTILE(OFFSET(B1255,1-364,0,364,1),$C$10),$A$10,IF(B1255&lt;PERCENTILE(OFFSET(B1255,1-364,0,364,1),$C$11),$A$11,$A$12))))),""))),_xlpm.dev,原始数据_周度!G1238,_xlpm.minDev,MIN(OFFSET(原始数据_周度!G1238,1-$D$17,0,$D$17,1)),_xlpm.bounce,_xlpm.dev-_xlpm.minDev,_xlpm.oversold,AND(ISNUMBER(_xlpm.dev),ISNUMBER(_xlpm.minDev),_xlpm.minDev&lt;=$B$17,_xlpm.bounce&gt;=$F$17,OR(_xlpm.initState=$A$12,_xlpm.initState=$A$11,_xlpm.initState=$A$10)),_xlpm.pctOnly,IFERROR(IF(B1255&lt;PERCENTILE(OFFSET(B1255,1-364,0,364,1),$C$7),$A$7,IF(B1255&lt;PERCENTILE(OFFSET(B1255,1-364,0,364,1),$C$8),$A$8,IF(B1255&lt;PERCENTILE(OFFSET(B1255,1-364,0,364,1),$C$9),$A$9,IF(B1255&lt;PERCENTILE(OFFSET(B1255,1-364,0,364,1),$C$10),$A$10,IF(B1255&lt;PERCENTILE(OFFSET(B1255,1-364,0,364,1),$C$11),$A$11,$A$12))))),""),IF(_xlpm.initState="","",IF(_xlpm.oversold,_xlpm.pctOnly,_xlpm.initState)))</f>
        <v/>
      </c>
      <c r="F1255" s="119" t="n"/>
      <c r="G1255" s="120">
        <f>IF(OR(B1255="",C1255=""),"",IF(OR(特征计算_周度!B1238&gt;$B$15,特征计算_周度!C1238&gt;$B$15,特征计算_周度!G1238&gt;$B$15,特征计算_周度!E1238&gt;$B$15,特征计算_周度!F1238&gt;$B$15),IF(特征计算_周度!B1238&gt;$B$15,"VIX ","")&amp;IF(特征计算_周度!C1238&gt;$B$15,"HY ","")&amp;IF(特征计算_周度!G1238&gt;$B$15,"Sahm ","")&amp;IF(特征计算_周度!E1238&gt;$B$15,"趋势 ","")&amp;IF(特征计算_周度!F1238&gt;$B$15,"斜率",""),"—"))</f>
        <v/>
      </c>
      <c r="H1255" s="120">
        <f>IF(OR(B1255="",C1255=""),"",_xlfn.LET(_xlpm.dev,原始数据_周度!G1238,_xlpm.minDev,MIN(OFFSET(原始数据_周度!G1238,1-$D$17,0,$D$17,1)),_xlpm.bounce,_xlpm.dev-_xlpm.minDev,IF(AND(ISNUMBER(_xlpm.dev),ISNUMBER(_xlpm.minDev),_xlpm.minDev&lt;=$B$17,_xlpm.bounce&gt;=$F$17),"✅ 触发","—")))</f>
        <v/>
      </c>
      <c r="I1255" s="172">
        <f>IFERROR(IF(特征计算_周度!H1255&gt;$I$3,MIN($I$4,MAX(-$I$5,(特征计算_周度!H1255-$I$3)*$I$4)),0),"")</f>
        <v/>
      </c>
    </row>
    <row r="1256">
      <c r="A1256" s="117">
        <f>特征计算_周度!A1239</f>
        <v/>
      </c>
      <c r="B1256" s="171">
        <f>IFERROR($A$3*特征计算_周度!B1256+$B$3*特征计算_周度!C1256+$C$3*特征计算_周度!D1256+$D$3*特征计算_周度!E1256+$E$3*特征计算_周度!F1256+$F$3*特征计算_周度!H1256,"")</f>
        <v/>
      </c>
      <c r="C1256" s="118">
        <f>IFERROR(PERCENTILE(OFFSET(B1256,1-364,0,364,1),$C$7),"")</f>
        <v/>
      </c>
      <c r="D1256" s="118">
        <f>IFERROR(PERCENTILE(OFFSET(B1256,1-364,0,364,1),$C$11),"")</f>
        <v/>
      </c>
      <c r="E1256" s="122">
        <f>_xlfn.LET(_xlpm.initState,IF(OR(B1256="",C1256=""),"",IF(OR(特征计算_周度!B1239&gt;$B$15,特征计算_周度!C1239&gt;$B$15,特征计算_周度!G1239&gt;$B$15,特征计算_周度!E1239&gt;$B$15,特征计算_周度!F1239&gt;$B$15),$A$12,IFERROR(IF(B1256&lt;PERCENTILE(OFFSET(B1256,1-364,0,364,1),$C$7),$A$7,IF(B1256&lt;PERCENTILE(OFFSET(B1256,1-364,0,364,1),$C$8),$A$8,IF(B1256&lt;PERCENTILE(OFFSET(B1256,1-364,0,364,1),$C$9),$A$9,IF(B1256&lt;PERCENTILE(OFFSET(B1256,1-364,0,364,1),$C$10),$A$10,IF(B1256&lt;PERCENTILE(OFFSET(B1256,1-364,0,364,1),$C$11),$A$11,$A$12))))),""))),_xlpm.dev,原始数据_周度!G1239,_xlpm.minDev,MIN(OFFSET(原始数据_周度!G1239,1-$D$17,0,$D$17,1)),_xlpm.bounce,_xlpm.dev-_xlpm.minDev,_xlpm.oversold,AND(ISNUMBER(_xlpm.dev),ISNUMBER(_xlpm.minDev),_xlpm.minDev&lt;=$B$17,_xlpm.bounce&gt;=$F$17,OR(_xlpm.initState=$A$12,_xlpm.initState=$A$11,_xlpm.initState=$A$10)),_xlpm.pctOnly,IFERROR(IF(B1256&lt;PERCENTILE(OFFSET(B1256,1-364,0,364,1),$C$7),$A$7,IF(B1256&lt;PERCENTILE(OFFSET(B1256,1-364,0,364,1),$C$8),$A$8,IF(B1256&lt;PERCENTILE(OFFSET(B1256,1-364,0,364,1),$C$9),$A$9,IF(B1256&lt;PERCENTILE(OFFSET(B1256,1-364,0,364,1),$C$10),$A$10,IF(B1256&lt;PERCENTILE(OFFSET(B1256,1-364,0,364,1),$C$11),$A$11,$A$12))))),""),IF(_xlpm.initState="","",IF(_xlpm.oversold,_xlpm.pctOnly,_xlpm.initState)))</f>
        <v/>
      </c>
      <c r="F1256" s="119" t="n"/>
      <c r="G1256" s="120">
        <f>IF(OR(B1256="",C1256=""),"",IF(OR(特征计算_周度!B1239&gt;$B$15,特征计算_周度!C1239&gt;$B$15,特征计算_周度!G1239&gt;$B$15,特征计算_周度!E1239&gt;$B$15,特征计算_周度!F1239&gt;$B$15),IF(特征计算_周度!B1239&gt;$B$15,"VIX ","")&amp;IF(特征计算_周度!C1239&gt;$B$15,"HY ","")&amp;IF(特征计算_周度!G1239&gt;$B$15,"Sahm ","")&amp;IF(特征计算_周度!E1239&gt;$B$15,"趋势 ","")&amp;IF(特征计算_周度!F1239&gt;$B$15,"斜率",""),"—"))</f>
        <v/>
      </c>
      <c r="H1256" s="120">
        <f>IF(OR(B1256="",C1256=""),"",_xlfn.LET(_xlpm.dev,原始数据_周度!G1239,_xlpm.minDev,MIN(OFFSET(原始数据_周度!G1239,1-$D$17,0,$D$17,1)),_xlpm.bounce,_xlpm.dev-_xlpm.minDev,IF(AND(ISNUMBER(_xlpm.dev),ISNUMBER(_xlpm.minDev),_xlpm.minDev&lt;=$B$17,_xlpm.bounce&gt;=$F$17),"✅ 触发","—")))</f>
        <v/>
      </c>
      <c r="I1256" s="172">
        <f>IFERROR(IF(特征计算_周度!H1256&gt;$I$3,MIN($I$4,MAX(-$I$5,(特征计算_周度!H1256-$I$3)*$I$4)),0),"")</f>
        <v/>
      </c>
    </row>
    <row r="1257">
      <c r="A1257" s="117">
        <f>特征计算_周度!A1240</f>
        <v/>
      </c>
      <c r="B1257" s="171">
        <f>IFERROR($A$3*特征计算_周度!B1257+$B$3*特征计算_周度!C1257+$C$3*特征计算_周度!D1257+$D$3*特征计算_周度!E1257+$E$3*特征计算_周度!F1257+$F$3*特征计算_周度!H1257,"")</f>
        <v/>
      </c>
      <c r="C1257" s="118">
        <f>IFERROR(PERCENTILE(OFFSET(B1257,1-364,0,364,1),$C$7),"")</f>
        <v/>
      </c>
      <c r="D1257" s="118">
        <f>IFERROR(PERCENTILE(OFFSET(B1257,1-364,0,364,1),$C$11),"")</f>
        <v/>
      </c>
      <c r="E1257" s="122">
        <f>_xlfn.LET(_xlpm.initState,IF(OR(B1257="",C1257=""),"",IF(OR(特征计算_周度!B1240&gt;$B$15,特征计算_周度!C1240&gt;$B$15,特征计算_周度!G1240&gt;$B$15,特征计算_周度!E1240&gt;$B$15,特征计算_周度!F1240&gt;$B$15),$A$12,IFERROR(IF(B1257&lt;PERCENTILE(OFFSET(B1257,1-364,0,364,1),$C$7),$A$7,IF(B1257&lt;PERCENTILE(OFFSET(B1257,1-364,0,364,1),$C$8),$A$8,IF(B1257&lt;PERCENTILE(OFFSET(B1257,1-364,0,364,1),$C$9),$A$9,IF(B1257&lt;PERCENTILE(OFFSET(B1257,1-364,0,364,1),$C$10),$A$10,IF(B1257&lt;PERCENTILE(OFFSET(B1257,1-364,0,364,1),$C$11),$A$11,$A$12))))),""))),_xlpm.dev,原始数据_周度!G1240,_xlpm.minDev,MIN(OFFSET(原始数据_周度!G1240,1-$D$17,0,$D$17,1)),_xlpm.bounce,_xlpm.dev-_xlpm.minDev,_xlpm.oversold,AND(ISNUMBER(_xlpm.dev),ISNUMBER(_xlpm.minDev),_xlpm.minDev&lt;=$B$17,_xlpm.bounce&gt;=$F$17,OR(_xlpm.initState=$A$12,_xlpm.initState=$A$11,_xlpm.initState=$A$10)),_xlpm.pctOnly,IFERROR(IF(B1257&lt;PERCENTILE(OFFSET(B1257,1-364,0,364,1),$C$7),$A$7,IF(B1257&lt;PERCENTILE(OFFSET(B1257,1-364,0,364,1),$C$8),$A$8,IF(B1257&lt;PERCENTILE(OFFSET(B1257,1-364,0,364,1),$C$9),$A$9,IF(B1257&lt;PERCENTILE(OFFSET(B1257,1-364,0,364,1),$C$10),$A$10,IF(B1257&lt;PERCENTILE(OFFSET(B1257,1-364,0,364,1),$C$11),$A$11,$A$12))))),""),IF(_xlpm.initState="","",IF(_xlpm.oversold,_xlpm.pctOnly,_xlpm.initState)))</f>
        <v/>
      </c>
      <c r="F1257" s="119" t="n"/>
      <c r="G1257" s="120">
        <f>IF(OR(B1257="",C1257=""),"",IF(OR(特征计算_周度!B1240&gt;$B$15,特征计算_周度!C1240&gt;$B$15,特征计算_周度!G1240&gt;$B$15,特征计算_周度!E1240&gt;$B$15,特征计算_周度!F1240&gt;$B$15),IF(特征计算_周度!B1240&gt;$B$15,"VIX ","")&amp;IF(特征计算_周度!C1240&gt;$B$15,"HY ","")&amp;IF(特征计算_周度!G1240&gt;$B$15,"Sahm ","")&amp;IF(特征计算_周度!E1240&gt;$B$15,"趋势 ","")&amp;IF(特征计算_周度!F1240&gt;$B$15,"斜率",""),"—"))</f>
        <v/>
      </c>
      <c r="H1257" s="120">
        <f>IF(OR(B1257="",C1257=""),"",_xlfn.LET(_xlpm.dev,原始数据_周度!G1240,_xlpm.minDev,MIN(OFFSET(原始数据_周度!G1240,1-$D$17,0,$D$17,1)),_xlpm.bounce,_xlpm.dev-_xlpm.minDev,IF(AND(ISNUMBER(_xlpm.dev),ISNUMBER(_xlpm.minDev),_xlpm.minDev&lt;=$B$17,_xlpm.bounce&gt;=$F$17),"✅ 触发","—")))</f>
        <v/>
      </c>
      <c r="I1257" s="172">
        <f>IFERROR(IF(特征计算_周度!H1257&gt;$I$3,MIN($I$4,MAX(-$I$5,(特征计算_周度!H1257-$I$3)*$I$4)),0),"")</f>
        <v/>
      </c>
    </row>
    <row r="1258">
      <c r="A1258" s="117">
        <f>特征计算_周度!A1241</f>
        <v/>
      </c>
      <c r="B1258" s="171">
        <f>IFERROR($A$3*特征计算_周度!B1258+$B$3*特征计算_周度!C1258+$C$3*特征计算_周度!D1258+$D$3*特征计算_周度!E1258+$E$3*特征计算_周度!F1258+$F$3*特征计算_周度!H1258,"")</f>
        <v/>
      </c>
      <c r="C1258" s="118">
        <f>IFERROR(PERCENTILE(OFFSET(B1258,1-364,0,364,1),$C$7),"")</f>
        <v/>
      </c>
      <c r="D1258" s="118">
        <f>IFERROR(PERCENTILE(OFFSET(B1258,1-364,0,364,1),$C$11),"")</f>
        <v/>
      </c>
      <c r="E1258" s="122">
        <f>_xlfn.LET(_xlpm.initState,IF(OR(B1258="",C1258=""),"",IF(OR(特征计算_周度!B1241&gt;$B$15,特征计算_周度!C1241&gt;$B$15,特征计算_周度!G1241&gt;$B$15,特征计算_周度!E1241&gt;$B$15,特征计算_周度!F1241&gt;$B$15),$A$12,IFERROR(IF(B1258&lt;PERCENTILE(OFFSET(B1258,1-364,0,364,1),$C$7),$A$7,IF(B1258&lt;PERCENTILE(OFFSET(B1258,1-364,0,364,1),$C$8),$A$8,IF(B1258&lt;PERCENTILE(OFFSET(B1258,1-364,0,364,1),$C$9),$A$9,IF(B1258&lt;PERCENTILE(OFFSET(B1258,1-364,0,364,1),$C$10),$A$10,IF(B1258&lt;PERCENTILE(OFFSET(B1258,1-364,0,364,1),$C$11),$A$11,$A$12))))),""))),_xlpm.dev,原始数据_周度!G1241,_xlpm.minDev,MIN(OFFSET(原始数据_周度!G1241,1-$D$17,0,$D$17,1)),_xlpm.bounce,_xlpm.dev-_xlpm.minDev,_xlpm.oversold,AND(ISNUMBER(_xlpm.dev),ISNUMBER(_xlpm.minDev),_xlpm.minDev&lt;=$B$17,_xlpm.bounce&gt;=$F$17,OR(_xlpm.initState=$A$12,_xlpm.initState=$A$11,_xlpm.initState=$A$10)),_xlpm.pctOnly,IFERROR(IF(B1258&lt;PERCENTILE(OFFSET(B1258,1-364,0,364,1),$C$7),$A$7,IF(B1258&lt;PERCENTILE(OFFSET(B1258,1-364,0,364,1),$C$8),$A$8,IF(B1258&lt;PERCENTILE(OFFSET(B1258,1-364,0,364,1),$C$9),$A$9,IF(B1258&lt;PERCENTILE(OFFSET(B1258,1-364,0,364,1),$C$10),$A$10,IF(B1258&lt;PERCENTILE(OFFSET(B1258,1-364,0,364,1),$C$11),$A$11,$A$12))))),""),IF(_xlpm.initState="","",IF(_xlpm.oversold,_xlpm.pctOnly,_xlpm.initState)))</f>
        <v/>
      </c>
      <c r="F1258" s="119" t="n"/>
      <c r="G1258" s="120">
        <f>IF(OR(B1258="",C1258=""),"",IF(OR(特征计算_周度!B1241&gt;$B$15,特征计算_周度!C1241&gt;$B$15,特征计算_周度!G1241&gt;$B$15,特征计算_周度!E1241&gt;$B$15,特征计算_周度!F1241&gt;$B$15),IF(特征计算_周度!B1241&gt;$B$15,"VIX ","")&amp;IF(特征计算_周度!C1241&gt;$B$15,"HY ","")&amp;IF(特征计算_周度!G1241&gt;$B$15,"Sahm ","")&amp;IF(特征计算_周度!E1241&gt;$B$15,"趋势 ","")&amp;IF(特征计算_周度!F1241&gt;$B$15,"斜率",""),"—"))</f>
        <v/>
      </c>
      <c r="H1258" s="120">
        <f>IF(OR(B1258="",C1258=""),"",_xlfn.LET(_xlpm.dev,原始数据_周度!G1241,_xlpm.minDev,MIN(OFFSET(原始数据_周度!G1241,1-$D$17,0,$D$17,1)),_xlpm.bounce,_xlpm.dev-_xlpm.minDev,IF(AND(ISNUMBER(_xlpm.dev),ISNUMBER(_xlpm.minDev),_xlpm.minDev&lt;=$B$17,_xlpm.bounce&gt;=$F$17),"✅ 触发","—")))</f>
        <v/>
      </c>
      <c r="I1258" s="172">
        <f>IFERROR(IF(特征计算_周度!H1258&gt;$I$3,MIN($I$4,MAX(-$I$5,(特征计算_周度!H1258-$I$3)*$I$4)),0),"")</f>
        <v/>
      </c>
    </row>
    <row r="1259">
      <c r="A1259" s="117">
        <f>特征计算_周度!A1242</f>
        <v/>
      </c>
      <c r="B1259" s="171">
        <f>IFERROR($A$3*特征计算_周度!B1259+$B$3*特征计算_周度!C1259+$C$3*特征计算_周度!D1259+$D$3*特征计算_周度!E1259+$E$3*特征计算_周度!F1259+$F$3*特征计算_周度!H1259,"")</f>
        <v/>
      </c>
      <c r="C1259" s="118">
        <f>IFERROR(PERCENTILE(OFFSET(B1259,1-364,0,364,1),$C$7),"")</f>
        <v/>
      </c>
      <c r="D1259" s="118">
        <f>IFERROR(PERCENTILE(OFFSET(B1259,1-364,0,364,1),$C$11),"")</f>
        <v/>
      </c>
      <c r="E1259" s="122">
        <f>_xlfn.LET(_xlpm.initState,IF(OR(B1259="",C1259=""),"",IF(OR(特征计算_周度!B1242&gt;$B$15,特征计算_周度!C1242&gt;$B$15,特征计算_周度!G1242&gt;$B$15,特征计算_周度!E1242&gt;$B$15,特征计算_周度!F1242&gt;$B$15),$A$12,IFERROR(IF(B1259&lt;PERCENTILE(OFFSET(B1259,1-364,0,364,1),$C$7),$A$7,IF(B1259&lt;PERCENTILE(OFFSET(B1259,1-364,0,364,1),$C$8),$A$8,IF(B1259&lt;PERCENTILE(OFFSET(B1259,1-364,0,364,1),$C$9),$A$9,IF(B1259&lt;PERCENTILE(OFFSET(B1259,1-364,0,364,1),$C$10),$A$10,IF(B1259&lt;PERCENTILE(OFFSET(B1259,1-364,0,364,1),$C$11),$A$11,$A$12))))),""))),_xlpm.dev,原始数据_周度!G1242,_xlpm.minDev,MIN(OFFSET(原始数据_周度!G1242,1-$D$17,0,$D$17,1)),_xlpm.bounce,_xlpm.dev-_xlpm.minDev,_xlpm.oversold,AND(ISNUMBER(_xlpm.dev),ISNUMBER(_xlpm.minDev),_xlpm.minDev&lt;=$B$17,_xlpm.bounce&gt;=$F$17,OR(_xlpm.initState=$A$12,_xlpm.initState=$A$11,_xlpm.initState=$A$10)),_xlpm.pctOnly,IFERROR(IF(B1259&lt;PERCENTILE(OFFSET(B1259,1-364,0,364,1),$C$7),$A$7,IF(B1259&lt;PERCENTILE(OFFSET(B1259,1-364,0,364,1),$C$8),$A$8,IF(B1259&lt;PERCENTILE(OFFSET(B1259,1-364,0,364,1),$C$9),$A$9,IF(B1259&lt;PERCENTILE(OFFSET(B1259,1-364,0,364,1),$C$10),$A$10,IF(B1259&lt;PERCENTILE(OFFSET(B1259,1-364,0,364,1),$C$11),$A$11,$A$12))))),""),IF(_xlpm.initState="","",IF(_xlpm.oversold,_xlpm.pctOnly,_xlpm.initState)))</f>
        <v/>
      </c>
      <c r="F1259" s="119" t="n"/>
      <c r="G1259" s="120">
        <f>IF(OR(B1259="",C1259=""),"",IF(OR(特征计算_周度!B1242&gt;$B$15,特征计算_周度!C1242&gt;$B$15,特征计算_周度!G1242&gt;$B$15,特征计算_周度!E1242&gt;$B$15,特征计算_周度!F1242&gt;$B$15),IF(特征计算_周度!B1242&gt;$B$15,"VIX ","")&amp;IF(特征计算_周度!C1242&gt;$B$15,"HY ","")&amp;IF(特征计算_周度!G1242&gt;$B$15,"Sahm ","")&amp;IF(特征计算_周度!E1242&gt;$B$15,"趋势 ","")&amp;IF(特征计算_周度!F1242&gt;$B$15,"斜率",""),"—"))</f>
        <v/>
      </c>
      <c r="H1259" s="120">
        <f>IF(OR(B1259="",C1259=""),"",_xlfn.LET(_xlpm.dev,原始数据_周度!G1242,_xlpm.minDev,MIN(OFFSET(原始数据_周度!G1242,1-$D$17,0,$D$17,1)),_xlpm.bounce,_xlpm.dev-_xlpm.minDev,IF(AND(ISNUMBER(_xlpm.dev),ISNUMBER(_xlpm.minDev),_xlpm.minDev&lt;=$B$17,_xlpm.bounce&gt;=$F$17),"✅ 触发","—")))</f>
        <v/>
      </c>
      <c r="I1259" s="172">
        <f>IFERROR(IF(特征计算_周度!H1259&gt;$I$3,MIN($I$4,MAX(-$I$5,(特征计算_周度!H1259-$I$3)*$I$4)),0),"")</f>
        <v/>
      </c>
    </row>
    <row r="1260">
      <c r="A1260" s="117">
        <f>特征计算_周度!A1243</f>
        <v/>
      </c>
      <c r="B1260" s="171">
        <f>IFERROR($A$3*特征计算_周度!B1260+$B$3*特征计算_周度!C1260+$C$3*特征计算_周度!D1260+$D$3*特征计算_周度!E1260+$E$3*特征计算_周度!F1260+$F$3*特征计算_周度!H1260,"")</f>
        <v/>
      </c>
      <c r="C1260" s="118">
        <f>IFERROR(PERCENTILE(OFFSET(B1260,1-364,0,364,1),$C$7),"")</f>
        <v/>
      </c>
      <c r="D1260" s="118">
        <f>IFERROR(PERCENTILE(OFFSET(B1260,1-364,0,364,1),$C$11),"")</f>
        <v/>
      </c>
      <c r="E1260" s="122">
        <f>_xlfn.LET(_xlpm.initState,IF(OR(B1260="",C1260=""),"",IF(OR(特征计算_周度!B1243&gt;$B$15,特征计算_周度!C1243&gt;$B$15,特征计算_周度!G1243&gt;$B$15,特征计算_周度!E1243&gt;$B$15,特征计算_周度!F1243&gt;$B$15),$A$12,IFERROR(IF(B1260&lt;PERCENTILE(OFFSET(B1260,1-364,0,364,1),$C$7),$A$7,IF(B1260&lt;PERCENTILE(OFFSET(B1260,1-364,0,364,1),$C$8),$A$8,IF(B1260&lt;PERCENTILE(OFFSET(B1260,1-364,0,364,1),$C$9),$A$9,IF(B1260&lt;PERCENTILE(OFFSET(B1260,1-364,0,364,1),$C$10),$A$10,IF(B1260&lt;PERCENTILE(OFFSET(B1260,1-364,0,364,1),$C$11),$A$11,$A$12))))),""))),_xlpm.dev,原始数据_周度!G1243,_xlpm.minDev,MIN(OFFSET(原始数据_周度!G1243,1-$D$17,0,$D$17,1)),_xlpm.bounce,_xlpm.dev-_xlpm.minDev,_xlpm.oversold,AND(ISNUMBER(_xlpm.dev),ISNUMBER(_xlpm.minDev),_xlpm.minDev&lt;=$B$17,_xlpm.bounce&gt;=$F$17,OR(_xlpm.initState=$A$12,_xlpm.initState=$A$11,_xlpm.initState=$A$10)),_xlpm.pctOnly,IFERROR(IF(B1260&lt;PERCENTILE(OFFSET(B1260,1-364,0,364,1),$C$7),$A$7,IF(B1260&lt;PERCENTILE(OFFSET(B1260,1-364,0,364,1),$C$8),$A$8,IF(B1260&lt;PERCENTILE(OFFSET(B1260,1-364,0,364,1),$C$9),$A$9,IF(B1260&lt;PERCENTILE(OFFSET(B1260,1-364,0,364,1),$C$10),$A$10,IF(B1260&lt;PERCENTILE(OFFSET(B1260,1-364,0,364,1),$C$11),$A$11,$A$12))))),""),IF(_xlpm.initState="","",IF(_xlpm.oversold,_xlpm.pctOnly,_xlpm.initState)))</f>
        <v/>
      </c>
      <c r="F1260" s="119" t="n"/>
      <c r="G1260" s="120">
        <f>IF(OR(B1260="",C1260=""),"",IF(OR(特征计算_周度!B1243&gt;$B$15,特征计算_周度!C1243&gt;$B$15,特征计算_周度!G1243&gt;$B$15,特征计算_周度!E1243&gt;$B$15,特征计算_周度!F1243&gt;$B$15),IF(特征计算_周度!B1243&gt;$B$15,"VIX ","")&amp;IF(特征计算_周度!C1243&gt;$B$15,"HY ","")&amp;IF(特征计算_周度!G1243&gt;$B$15,"Sahm ","")&amp;IF(特征计算_周度!E1243&gt;$B$15,"趋势 ","")&amp;IF(特征计算_周度!F1243&gt;$B$15,"斜率",""),"—"))</f>
        <v/>
      </c>
      <c r="H1260" s="120">
        <f>IF(OR(B1260="",C1260=""),"",_xlfn.LET(_xlpm.dev,原始数据_周度!G1243,_xlpm.minDev,MIN(OFFSET(原始数据_周度!G1243,1-$D$17,0,$D$17,1)),_xlpm.bounce,_xlpm.dev-_xlpm.minDev,IF(AND(ISNUMBER(_xlpm.dev),ISNUMBER(_xlpm.minDev),_xlpm.minDev&lt;=$B$17,_xlpm.bounce&gt;=$F$17),"✅ 触发","—")))</f>
        <v/>
      </c>
      <c r="I1260" s="172">
        <f>IFERROR(IF(特征计算_周度!H1260&gt;$I$3,MIN($I$4,MAX(-$I$5,(特征计算_周度!H1260-$I$3)*$I$4)),0),"")</f>
        <v/>
      </c>
    </row>
    <row r="1261">
      <c r="A1261" s="117">
        <f>特征计算_周度!A1244</f>
        <v/>
      </c>
      <c r="B1261" s="171">
        <f>IFERROR($A$3*特征计算_周度!B1261+$B$3*特征计算_周度!C1261+$C$3*特征计算_周度!D1261+$D$3*特征计算_周度!E1261+$E$3*特征计算_周度!F1261+$F$3*特征计算_周度!H1261,"")</f>
        <v/>
      </c>
      <c r="C1261" s="118">
        <f>IFERROR(PERCENTILE(OFFSET(B1261,1-364,0,364,1),$C$7),"")</f>
        <v/>
      </c>
      <c r="D1261" s="118">
        <f>IFERROR(PERCENTILE(OFFSET(B1261,1-364,0,364,1),$C$11),"")</f>
        <v/>
      </c>
      <c r="E1261" s="122">
        <f>_xlfn.LET(_xlpm.initState,IF(OR(B1261="",C1261=""),"",IF(OR(特征计算_周度!B1244&gt;$B$15,特征计算_周度!C1244&gt;$B$15,特征计算_周度!G1244&gt;$B$15,特征计算_周度!E1244&gt;$B$15,特征计算_周度!F1244&gt;$B$15),$A$12,IFERROR(IF(B1261&lt;PERCENTILE(OFFSET(B1261,1-364,0,364,1),$C$7),$A$7,IF(B1261&lt;PERCENTILE(OFFSET(B1261,1-364,0,364,1),$C$8),$A$8,IF(B1261&lt;PERCENTILE(OFFSET(B1261,1-364,0,364,1),$C$9),$A$9,IF(B1261&lt;PERCENTILE(OFFSET(B1261,1-364,0,364,1),$C$10),$A$10,IF(B1261&lt;PERCENTILE(OFFSET(B1261,1-364,0,364,1),$C$11),$A$11,$A$12))))),""))),_xlpm.dev,原始数据_周度!G1244,_xlpm.minDev,MIN(OFFSET(原始数据_周度!G1244,1-$D$17,0,$D$17,1)),_xlpm.bounce,_xlpm.dev-_xlpm.minDev,_xlpm.oversold,AND(ISNUMBER(_xlpm.dev),ISNUMBER(_xlpm.minDev),_xlpm.minDev&lt;=$B$17,_xlpm.bounce&gt;=$F$17,OR(_xlpm.initState=$A$12,_xlpm.initState=$A$11,_xlpm.initState=$A$10)),_xlpm.pctOnly,IFERROR(IF(B1261&lt;PERCENTILE(OFFSET(B1261,1-364,0,364,1),$C$7),$A$7,IF(B1261&lt;PERCENTILE(OFFSET(B1261,1-364,0,364,1),$C$8),$A$8,IF(B1261&lt;PERCENTILE(OFFSET(B1261,1-364,0,364,1),$C$9),$A$9,IF(B1261&lt;PERCENTILE(OFFSET(B1261,1-364,0,364,1),$C$10),$A$10,IF(B1261&lt;PERCENTILE(OFFSET(B1261,1-364,0,364,1),$C$11),$A$11,$A$12))))),""),IF(_xlpm.initState="","",IF(_xlpm.oversold,_xlpm.pctOnly,_xlpm.initState)))</f>
        <v/>
      </c>
      <c r="F1261" s="119" t="n"/>
      <c r="G1261" s="120">
        <f>IF(OR(B1261="",C1261=""),"",IF(OR(特征计算_周度!B1244&gt;$B$15,特征计算_周度!C1244&gt;$B$15,特征计算_周度!G1244&gt;$B$15,特征计算_周度!E1244&gt;$B$15,特征计算_周度!F1244&gt;$B$15),IF(特征计算_周度!B1244&gt;$B$15,"VIX ","")&amp;IF(特征计算_周度!C1244&gt;$B$15,"HY ","")&amp;IF(特征计算_周度!G1244&gt;$B$15,"Sahm ","")&amp;IF(特征计算_周度!E1244&gt;$B$15,"趋势 ","")&amp;IF(特征计算_周度!F1244&gt;$B$15,"斜率",""),"—"))</f>
        <v/>
      </c>
      <c r="H1261" s="120">
        <f>IF(OR(B1261="",C1261=""),"",_xlfn.LET(_xlpm.dev,原始数据_周度!G1244,_xlpm.minDev,MIN(OFFSET(原始数据_周度!G1244,1-$D$17,0,$D$17,1)),_xlpm.bounce,_xlpm.dev-_xlpm.minDev,IF(AND(ISNUMBER(_xlpm.dev),ISNUMBER(_xlpm.minDev),_xlpm.minDev&lt;=$B$17,_xlpm.bounce&gt;=$F$17),"✅ 触发","—")))</f>
        <v/>
      </c>
      <c r="I1261" s="172">
        <f>IFERROR(IF(特征计算_周度!H1261&gt;$I$3,MIN($I$4,MAX(-$I$5,(特征计算_周度!H1261-$I$3)*$I$4)),0),"")</f>
        <v/>
      </c>
    </row>
    <row r="1262">
      <c r="A1262" s="117">
        <f>特征计算_周度!A1245</f>
        <v/>
      </c>
      <c r="B1262" s="171">
        <f>IFERROR($A$3*特征计算_周度!B1262+$B$3*特征计算_周度!C1262+$C$3*特征计算_周度!D1262+$D$3*特征计算_周度!E1262+$E$3*特征计算_周度!F1262+$F$3*特征计算_周度!H1262,"")</f>
        <v/>
      </c>
      <c r="C1262" s="118">
        <f>IFERROR(PERCENTILE(OFFSET(B1262,1-364,0,364,1),$C$7),"")</f>
        <v/>
      </c>
      <c r="D1262" s="118">
        <f>IFERROR(PERCENTILE(OFFSET(B1262,1-364,0,364,1),$C$11),"")</f>
        <v/>
      </c>
      <c r="E1262" s="122">
        <f>_xlfn.LET(_xlpm.initState,IF(OR(B1262="",C1262=""),"",IF(OR(特征计算_周度!B1245&gt;$B$15,特征计算_周度!C1245&gt;$B$15,特征计算_周度!G1245&gt;$B$15,特征计算_周度!E1245&gt;$B$15,特征计算_周度!F1245&gt;$B$15),$A$12,IFERROR(IF(B1262&lt;PERCENTILE(OFFSET(B1262,1-364,0,364,1),$C$7),$A$7,IF(B1262&lt;PERCENTILE(OFFSET(B1262,1-364,0,364,1),$C$8),$A$8,IF(B1262&lt;PERCENTILE(OFFSET(B1262,1-364,0,364,1),$C$9),$A$9,IF(B1262&lt;PERCENTILE(OFFSET(B1262,1-364,0,364,1),$C$10),$A$10,IF(B1262&lt;PERCENTILE(OFFSET(B1262,1-364,0,364,1),$C$11),$A$11,$A$12))))),""))),_xlpm.dev,原始数据_周度!G1245,_xlpm.minDev,MIN(OFFSET(原始数据_周度!G1245,1-$D$17,0,$D$17,1)),_xlpm.bounce,_xlpm.dev-_xlpm.minDev,_xlpm.oversold,AND(ISNUMBER(_xlpm.dev),ISNUMBER(_xlpm.minDev),_xlpm.minDev&lt;=$B$17,_xlpm.bounce&gt;=$F$17,OR(_xlpm.initState=$A$12,_xlpm.initState=$A$11,_xlpm.initState=$A$10)),_xlpm.pctOnly,IFERROR(IF(B1262&lt;PERCENTILE(OFFSET(B1262,1-364,0,364,1),$C$7),$A$7,IF(B1262&lt;PERCENTILE(OFFSET(B1262,1-364,0,364,1),$C$8),$A$8,IF(B1262&lt;PERCENTILE(OFFSET(B1262,1-364,0,364,1),$C$9),$A$9,IF(B1262&lt;PERCENTILE(OFFSET(B1262,1-364,0,364,1),$C$10),$A$10,IF(B1262&lt;PERCENTILE(OFFSET(B1262,1-364,0,364,1),$C$11),$A$11,$A$12))))),""),IF(_xlpm.initState="","",IF(_xlpm.oversold,_xlpm.pctOnly,_xlpm.initState)))</f>
        <v/>
      </c>
      <c r="F1262" s="119" t="n"/>
      <c r="G1262" s="120">
        <f>IF(OR(B1262="",C1262=""),"",IF(OR(特征计算_周度!B1245&gt;$B$15,特征计算_周度!C1245&gt;$B$15,特征计算_周度!G1245&gt;$B$15,特征计算_周度!E1245&gt;$B$15,特征计算_周度!F1245&gt;$B$15),IF(特征计算_周度!B1245&gt;$B$15,"VIX ","")&amp;IF(特征计算_周度!C1245&gt;$B$15,"HY ","")&amp;IF(特征计算_周度!G1245&gt;$B$15,"Sahm ","")&amp;IF(特征计算_周度!E1245&gt;$B$15,"趋势 ","")&amp;IF(特征计算_周度!F1245&gt;$B$15,"斜率",""),"—"))</f>
        <v/>
      </c>
      <c r="H1262" s="120">
        <f>IF(OR(B1262="",C1262=""),"",_xlfn.LET(_xlpm.dev,原始数据_周度!G1245,_xlpm.minDev,MIN(OFFSET(原始数据_周度!G1245,1-$D$17,0,$D$17,1)),_xlpm.bounce,_xlpm.dev-_xlpm.minDev,IF(AND(ISNUMBER(_xlpm.dev),ISNUMBER(_xlpm.minDev),_xlpm.minDev&lt;=$B$17,_xlpm.bounce&gt;=$F$17),"✅ 触发","—")))</f>
        <v/>
      </c>
      <c r="I1262" s="172">
        <f>IFERROR(IF(特征计算_周度!H1262&gt;$I$3,MIN($I$4,MAX(-$I$5,(特征计算_周度!H1262-$I$3)*$I$4)),0),"")</f>
        <v/>
      </c>
    </row>
    <row r="1263">
      <c r="A1263" s="117">
        <f>特征计算_周度!A1246</f>
        <v/>
      </c>
      <c r="B1263" s="171">
        <f>IFERROR($A$3*特征计算_周度!B1263+$B$3*特征计算_周度!C1263+$C$3*特征计算_周度!D1263+$D$3*特征计算_周度!E1263+$E$3*特征计算_周度!F1263+$F$3*特征计算_周度!H1263,"")</f>
        <v/>
      </c>
      <c r="C1263" s="118">
        <f>IFERROR(PERCENTILE(OFFSET(B1263,1-364,0,364,1),$C$7),"")</f>
        <v/>
      </c>
      <c r="D1263" s="118">
        <f>IFERROR(PERCENTILE(OFFSET(B1263,1-364,0,364,1),$C$11),"")</f>
        <v/>
      </c>
      <c r="E1263" s="122">
        <f>_xlfn.LET(_xlpm.initState,IF(OR(B1263="",C1263=""),"",IF(OR(特征计算_周度!B1246&gt;$B$15,特征计算_周度!C1246&gt;$B$15,特征计算_周度!G1246&gt;$B$15,特征计算_周度!E1246&gt;$B$15,特征计算_周度!F1246&gt;$B$15),$A$12,IFERROR(IF(B1263&lt;PERCENTILE(OFFSET(B1263,1-364,0,364,1),$C$7),$A$7,IF(B1263&lt;PERCENTILE(OFFSET(B1263,1-364,0,364,1),$C$8),$A$8,IF(B1263&lt;PERCENTILE(OFFSET(B1263,1-364,0,364,1),$C$9),$A$9,IF(B1263&lt;PERCENTILE(OFFSET(B1263,1-364,0,364,1),$C$10),$A$10,IF(B1263&lt;PERCENTILE(OFFSET(B1263,1-364,0,364,1),$C$11),$A$11,$A$12))))),""))),_xlpm.dev,原始数据_周度!G1246,_xlpm.minDev,MIN(OFFSET(原始数据_周度!G1246,1-$D$17,0,$D$17,1)),_xlpm.bounce,_xlpm.dev-_xlpm.minDev,_xlpm.oversold,AND(ISNUMBER(_xlpm.dev),ISNUMBER(_xlpm.minDev),_xlpm.minDev&lt;=$B$17,_xlpm.bounce&gt;=$F$17,OR(_xlpm.initState=$A$12,_xlpm.initState=$A$11,_xlpm.initState=$A$10)),_xlpm.pctOnly,IFERROR(IF(B1263&lt;PERCENTILE(OFFSET(B1263,1-364,0,364,1),$C$7),$A$7,IF(B1263&lt;PERCENTILE(OFFSET(B1263,1-364,0,364,1),$C$8),$A$8,IF(B1263&lt;PERCENTILE(OFFSET(B1263,1-364,0,364,1),$C$9),$A$9,IF(B1263&lt;PERCENTILE(OFFSET(B1263,1-364,0,364,1),$C$10),$A$10,IF(B1263&lt;PERCENTILE(OFFSET(B1263,1-364,0,364,1),$C$11),$A$11,$A$12))))),""),IF(_xlpm.initState="","",IF(_xlpm.oversold,_xlpm.pctOnly,_xlpm.initState)))</f>
        <v/>
      </c>
      <c r="F1263" s="119" t="n"/>
      <c r="G1263" s="120">
        <f>IF(OR(B1263="",C1263=""),"",IF(OR(特征计算_周度!B1246&gt;$B$15,特征计算_周度!C1246&gt;$B$15,特征计算_周度!G1246&gt;$B$15,特征计算_周度!E1246&gt;$B$15,特征计算_周度!F1246&gt;$B$15),IF(特征计算_周度!B1246&gt;$B$15,"VIX ","")&amp;IF(特征计算_周度!C1246&gt;$B$15,"HY ","")&amp;IF(特征计算_周度!G1246&gt;$B$15,"Sahm ","")&amp;IF(特征计算_周度!E1246&gt;$B$15,"趋势 ","")&amp;IF(特征计算_周度!F1246&gt;$B$15,"斜率",""),"—"))</f>
        <v/>
      </c>
      <c r="H1263" s="120">
        <f>IF(OR(B1263="",C1263=""),"",_xlfn.LET(_xlpm.dev,原始数据_周度!G1246,_xlpm.minDev,MIN(OFFSET(原始数据_周度!G1246,1-$D$17,0,$D$17,1)),_xlpm.bounce,_xlpm.dev-_xlpm.minDev,IF(AND(ISNUMBER(_xlpm.dev),ISNUMBER(_xlpm.minDev),_xlpm.minDev&lt;=$B$17,_xlpm.bounce&gt;=$F$17),"✅ 触发","—")))</f>
        <v/>
      </c>
      <c r="I1263" s="172">
        <f>IFERROR(IF(特征计算_周度!H1263&gt;$I$3,MIN($I$4,MAX(-$I$5,(特征计算_周度!H1263-$I$3)*$I$4)),0),"")</f>
        <v/>
      </c>
    </row>
    <row r="1264">
      <c r="A1264" s="117">
        <f>特征计算_周度!A1247</f>
        <v/>
      </c>
      <c r="B1264" s="171">
        <f>IFERROR($A$3*特征计算_周度!B1264+$B$3*特征计算_周度!C1264+$C$3*特征计算_周度!D1264+$D$3*特征计算_周度!E1264+$E$3*特征计算_周度!F1264+$F$3*特征计算_周度!H1264,"")</f>
        <v/>
      </c>
      <c r="C1264" s="118">
        <f>IFERROR(PERCENTILE(OFFSET(B1264,1-364,0,364,1),$C$7),"")</f>
        <v/>
      </c>
      <c r="D1264" s="118">
        <f>IFERROR(PERCENTILE(OFFSET(B1264,1-364,0,364,1),$C$11),"")</f>
        <v/>
      </c>
      <c r="E1264" s="122">
        <f>_xlfn.LET(_xlpm.initState,IF(OR(B1264="",C1264=""),"",IF(OR(特征计算_周度!B1247&gt;$B$15,特征计算_周度!C1247&gt;$B$15,特征计算_周度!G1247&gt;$B$15,特征计算_周度!E1247&gt;$B$15,特征计算_周度!F1247&gt;$B$15),$A$12,IFERROR(IF(B1264&lt;PERCENTILE(OFFSET(B1264,1-364,0,364,1),$C$7),$A$7,IF(B1264&lt;PERCENTILE(OFFSET(B1264,1-364,0,364,1),$C$8),$A$8,IF(B1264&lt;PERCENTILE(OFFSET(B1264,1-364,0,364,1),$C$9),$A$9,IF(B1264&lt;PERCENTILE(OFFSET(B1264,1-364,0,364,1),$C$10),$A$10,IF(B1264&lt;PERCENTILE(OFFSET(B1264,1-364,0,364,1),$C$11),$A$11,$A$12))))),""))),_xlpm.dev,原始数据_周度!G1247,_xlpm.minDev,MIN(OFFSET(原始数据_周度!G1247,1-$D$17,0,$D$17,1)),_xlpm.bounce,_xlpm.dev-_xlpm.minDev,_xlpm.oversold,AND(ISNUMBER(_xlpm.dev),ISNUMBER(_xlpm.minDev),_xlpm.minDev&lt;=$B$17,_xlpm.bounce&gt;=$F$17,OR(_xlpm.initState=$A$12,_xlpm.initState=$A$11,_xlpm.initState=$A$10)),_xlpm.pctOnly,IFERROR(IF(B1264&lt;PERCENTILE(OFFSET(B1264,1-364,0,364,1),$C$7),$A$7,IF(B1264&lt;PERCENTILE(OFFSET(B1264,1-364,0,364,1),$C$8),$A$8,IF(B1264&lt;PERCENTILE(OFFSET(B1264,1-364,0,364,1),$C$9),$A$9,IF(B1264&lt;PERCENTILE(OFFSET(B1264,1-364,0,364,1),$C$10),$A$10,IF(B1264&lt;PERCENTILE(OFFSET(B1264,1-364,0,364,1),$C$11),$A$11,$A$12))))),""),IF(_xlpm.initState="","",IF(_xlpm.oversold,_xlpm.pctOnly,_xlpm.initState)))</f>
        <v/>
      </c>
      <c r="F1264" s="119" t="n"/>
      <c r="G1264" s="120">
        <f>IF(OR(B1264="",C1264=""),"",IF(OR(特征计算_周度!B1247&gt;$B$15,特征计算_周度!C1247&gt;$B$15,特征计算_周度!G1247&gt;$B$15,特征计算_周度!E1247&gt;$B$15,特征计算_周度!F1247&gt;$B$15),IF(特征计算_周度!B1247&gt;$B$15,"VIX ","")&amp;IF(特征计算_周度!C1247&gt;$B$15,"HY ","")&amp;IF(特征计算_周度!G1247&gt;$B$15,"Sahm ","")&amp;IF(特征计算_周度!E1247&gt;$B$15,"趋势 ","")&amp;IF(特征计算_周度!F1247&gt;$B$15,"斜率",""),"—"))</f>
        <v/>
      </c>
      <c r="H1264" s="120">
        <f>IF(OR(B1264="",C1264=""),"",_xlfn.LET(_xlpm.dev,原始数据_周度!G1247,_xlpm.minDev,MIN(OFFSET(原始数据_周度!G1247,1-$D$17,0,$D$17,1)),_xlpm.bounce,_xlpm.dev-_xlpm.minDev,IF(AND(ISNUMBER(_xlpm.dev),ISNUMBER(_xlpm.minDev),_xlpm.minDev&lt;=$B$17,_xlpm.bounce&gt;=$F$17),"✅ 触发","—")))</f>
        <v/>
      </c>
      <c r="I1264" s="172">
        <f>IFERROR(IF(特征计算_周度!H1264&gt;$I$3,MIN($I$4,MAX(-$I$5,(特征计算_周度!H1264-$I$3)*$I$4)),0),"")</f>
        <v/>
      </c>
    </row>
    <row r="1265">
      <c r="A1265" s="117">
        <f>特征计算_周度!A1248</f>
        <v/>
      </c>
      <c r="B1265" s="171">
        <f>IFERROR($A$3*特征计算_周度!B1265+$B$3*特征计算_周度!C1265+$C$3*特征计算_周度!D1265+$D$3*特征计算_周度!E1265+$E$3*特征计算_周度!F1265+$F$3*特征计算_周度!H1265,"")</f>
        <v/>
      </c>
      <c r="C1265" s="118">
        <f>IFERROR(PERCENTILE(OFFSET(B1265,1-364,0,364,1),$C$7),"")</f>
        <v/>
      </c>
      <c r="D1265" s="118">
        <f>IFERROR(PERCENTILE(OFFSET(B1265,1-364,0,364,1),$C$11),"")</f>
        <v/>
      </c>
      <c r="E1265" s="122">
        <f>_xlfn.LET(_xlpm.initState,IF(OR(B1265="",C1265=""),"",IF(OR(特征计算_周度!B1248&gt;$B$15,特征计算_周度!C1248&gt;$B$15,特征计算_周度!G1248&gt;$B$15,特征计算_周度!E1248&gt;$B$15,特征计算_周度!F1248&gt;$B$15),$A$12,IFERROR(IF(B1265&lt;PERCENTILE(OFFSET(B1265,1-364,0,364,1),$C$7),$A$7,IF(B1265&lt;PERCENTILE(OFFSET(B1265,1-364,0,364,1),$C$8),$A$8,IF(B1265&lt;PERCENTILE(OFFSET(B1265,1-364,0,364,1),$C$9),$A$9,IF(B1265&lt;PERCENTILE(OFFSET(B1265,1-364,0,364,1),$C$10),$A$10,IF(B1265&lt;PERCENTILE(OFFSET(B1265,1-364,0,364,1),$C$11),$A$11,$A$12))))),""))),_xlpm.dev,原始数据_周度!G1248,_xlpm.minDev,MIN(OFFSET(原始数据_周度!G1248,1-$D$17,0,$D$17,1)),_xlpm.bounce,_xlpm.dev-_xlpm.minDev,_xlpm.oversold,AND(ISNUMBER(_xlpm.dev),ISNUMBER(_xlpm.minDev),_xlpm.minDev&lt;=$B$17,_xlpm.bounce&gt;=$F$17,OR(_xlpm.initState=$A$12,_xlpm.initState=$A$11,_xlpm.initState=$A$10)),_xlpm.pctOnly,IFERROR(IF(B1265&lt;PERCENTILE(OFFSET(B1265,1-364,0,364,1),$C$7),$A$7,IF(B1265&lt;PERCENTILE(OFFSET(B1265,1-364,0,364,1),$C$8),$A$8,IF(B1265&lt;PERCENTILE(OFFSET(B1265,1-364,0,364,1),$C$9),$A$9,IF(B1265&lt;PERCENTILE(OFFSET(B1265,1-364,0,364,1),$C$10),$A$10,IF(B1265&lt;PERCENTILE(OFFSET(B1265,1-364,0,364,1),$C$11),$A$11,$A$12))))),""),IF(_xlpm.initState="","",IF(_xlpm.oversold,_xlpm.pctOnly,_xlpm.initState)))</f>
        <v/>
      </c>
      <c r="F1265" s="119" t="n"/>
      <c r="G1265" s="120">
        <f>IF(OR(B1265="",C1265=""),"",IF(OR(特征计算_周度!B1248&gt;$B$15,特征计算_周度!C1248&gt;$B$15,特征计算_周度!G1248&gt;$B$15,特征计算_周度!E1248&gt;$B$15,特征计算_周度!F1248&gt;$B$15),IF(特征计算_周度!B1248&gt;$B$15,"VIX ","")&amp;IF(特征计算_周度!C1248&gt;$B$15,"HY ","")&amp;IF(特征计算_周度!G1248&gt;$B$15,"Sahm ","")&amp;IF(特征计算_周度!E1248&gt;$B$15,"趋势 ","")&amp;IF(特征计算_周度!F1248&gt;$B$15,"斜率",""),"—"))</f>
        <v/>
      </c>
      <c r="H1265" s="120">
        <f>IF(OR(B1265="",C1265=""),"",_xlfn.LET(_xlpm.dev,原始数据_周度!G1248,_xlpm.minDev,MIN(OFFSET(原始数据_周度!G1248,1-$D$17,0,$D$17,1)),_xlpm.bounce,_xlpm.dev-_xlpm.minDev,IF(AND(ISNUMBER(_xlpm.dev),ISNUMBER(_xlpm.minDev),_xlpm.minDev&lt;=$B$17,_xlpm.bounce&gt;=$F$17),"✅ 触发","—")))</f>
        <v/>
      </c>
      <c r="I1265" s="172">
        <f>IFERROR(IF(特征计算_周度!H1265&gt;$I$3,MIN($I$4,MAX(-$I$5,(特征计算_周度!H1265-$I$3)*$I$4)),0),"")</f>
        <v/>
      </c>
    </row>
    <row r="1266">
      <c r="A1266" s="117">
        <f>特征计算_周度!A1249</f>
        <v/>
      </c>
      <c r="B1266" s="171">
        <f>IFERROR($A$3*特征计算_周度!B1266+$B$3*特征计算_周度!C1266+$C$3*特征计算_周度!D1266+$D$3*特征计算_周度!E1266+$E$3*特征计算_周度!F1266+$F$3*特征计算_周度!H1266,"")</f>
        <v/>
      </c>
      <c r="C1266" s="118">
        <f>IFERROR(PERCENTILE(OFFSET(B1266,1-364,0,364,1),$C$7),"")</f>
        <v/>
      </c>
      <c r="D1266" s="118">
        <f>IFERROR(PERCENTILE(OFFSET(B1266,1-364,0,364,1),$C$11),"")</f>
        <v/>
      </c>
      <c r="E1266" s="122">
        <f>_xlfn.LET(_xlpm.initState,IF(OR(B1266="",C1266=""),"",IF(OR(特征计算_周度!B1249&gt;$B$15,特征计算_周度!C1249&gt;$B$15,特征计算_周度!G1249&gt;$B$15,特征计算_周度!E1249&gt;$B$15,特征计算_周度!F1249&gt;$B$15),$A$12,IFERROR(IF(B1266&lt;PERCENTILE(OFFSET(B1266,1-364,0,364,1),$C$7),$A$7,IF(B1266&lt;PERCENTILE(OFFSET(B1266,1-364,0,364,1),$C$8),$A$8,IF(B1266&lt;PERCENTILE(OFFSET(B1266,1-364,0,364,1),$C$9),$A$9,IF(B1266&lt;PERCENTILE(OFFSET(B1266,1-364,0,364,1),$C$10),$A$10,IF(B1266&lt;PERCENTILE(OFFSET(B1266,1-364,0,364,1),$C$11),$A$11,$A$12))))),""))),_xlpm.dev,原始数据_周度!G1249,_xlpm.minDev,MIN(OFFSET(原始数据_周度!G1249,1-$D$17,0,$D$17,1)),_xlpm.bounce,_xlpm.dev-_xlpm.minDev,_xlpm.oversold,AND(ISNUMBER(_xlpm.dev),ISNUMBER(_xlpm.minDev),_xlpm.minDev&lt;=$B$17,_xlpm.bounce&gt;=$F$17,OR(_xlpm.initState=$A$12,_xlpm.initState=$A$11,_xlpm.initState=$A$10)),_xlpm.pctOnly,IFERROR(IF(B1266&lt;PERCENTILE(OFFSET(B1266,1-364,0,364,1),$C$7),$A$7,IF(B1266&lt;PERCENTILE(OFFSET(B1266,1-364,0,364,1),$C$8),$A$8,IF(B1266&lt;PERCENTILE(OFFSET(B1266,1-364,0,364,1),$C$9),$A$9,IF(B1266&lt;PERCENTILE(OFFSET(B1266,1-364,0,364,1),$C$10),$A$10,IF(B1266&lt;PERCENTILE(OFFSET(B1266,1-364,0,364,1),$C$11),$A$11,$A$12))))),""),IF(_xlpm.initState="","",IF(_xlpm.oversold,_xlpm.pctOnly,_xlpm.initState)))</f>
        <v/>
      </c>
      <c r="F1266" s="119" t="n"/>
      <c r="G1266" s="120">
        <f>IF(OR(B1266="",C1266=""),"",IF(OR(特征计算_周度!B1249&gt;$B$15,特征计算_周度!C1249&gt;$B$15,特征计算_周度!G1249&gt;$B$15,特征计算_周度!E1249&gt;$B$15,特征计算_周度!F1249&gt;$B$15),IF(特征计算_周度!B1249&gt;$B$15,"VIX ","")&amp;IF(特征计算_周度!C1249&gt;$B$15,"HY ","")&amp;IF(特征计算_周度!G1249&gt;$B$15,"Sahm ","")&amp;IF(特征计算_周度!E1249&gt;$B$15,"趋势 ","")&amp;IF(特征计算_周度!F1249&gt;$B$15,"斜率",""),"—"))</f>
        <v/>
      </c>
      <c r="H1266" s="120">
        <f>IF(OR(B1266="",C1266=""),"",_xlfn.LET(_xlpm.dev,原始数据_周度!G1249,_xlpm.minDev,MIN(OFFSET(原始数据_周度!G1249,1-$D$17,0,$D$17,1)),_xlpm.bounce,_xlpm.dev-_xlpm.minDev,IF(AND(ISNUMBER(_xlpm.dev),ISNUMBER(_xlpm.minDev),_xlpm.minDev&lt;=$B$17,_xlpm.bounce&gt;=$F$17),"✅ 触发","—")))</f>
        <v/>
      </c>
      <c r="I1266" s="172">
        <f>IFERROR(IF(特征计算_周度!H1266&gt;$I$3,MIN($I$4,MAX(-$I$5,(特征计算_周度!H1266-$I$3)*$I$4)),0),"")</f>
        <v/>
      </c>
    </row>
    <row r="1267">
      <c r="A1267" s="117">
        <f>特征计算_周度!A1250</f>
        <v/>
      </c>
      <c r="B1267" s="171">
        <f>IFERROR($A$3*特征计算_周度!B1267+$B$3*特征计算_周度!C1267+$C$3*特征计算_周度!D1267+$D$3*特征计算_周度!E1267+$E$3*特征计算_周度!F1267+$F$3*特征计算_周度!H1267,"")</f>
        <v/>
      </c>
      <c r="C1267" s="118">
        <f>IFERROR(PERCENTILE(OFFSET(B1267,1-364,0,364,1),$C$7),"")</f>
        <v/>
      </c>
      <c r="D1267" s="118">
        <f>IFERROR(PERCENTILE(OFFSET(B1267,1-364,0,364,1),$C$11),"")</f>
        <v/>
      </c>
      <c r="E1267" s="122">
        <f>_xlfn.LET(_xlpm.initState,IF(OR(B1267="",C1267=""),"",IF(OR(特征计算_周度!B1250&gt;$B$15,特征计算_周度!C1250&gt;$B$15,特征计算_周度!G1250&gt;$B$15,特征计算_周度!E1250&gt;$B$15,特征计算_周度!F1250&gt;$B$15),$A$12,IFERROR(IF(B1267&lt;PERCENTILE(OFFSET(B1267,1-364,0,364,1),$C$7),$A$7,IF(B1267&lt;PERCENTILE(OFFSET(B1267,1-364,0,364,1),$C$8),$A$8,IF(B1267&lt;PERCENTILE(OFFSET(B1267,1-364,0,364,1),$C$9),$A$9,IF(B1267&lt;PERCENTILE(OFFSET(B1267,1-364,0,364,1),$C$10),$A$10,IF(B1267&lt;PERCENTILE(OFFSET(B1267,1-364,0,364,1),$C$11),$A$11,$A$12))))),""))),_xlpm.dev,原始数据_周度!G1250,_xlpm.minDev,MIN(OFFSET(原始数据_周度!G1250,1-$D$17,0,$D$17,1)),_xlpm.bounce,_xlpm.dev-_xlpm.minDev,_xlpm.oversold,AND(ISNUMBER(_xlpm.dev),ISNUMBER(_xlpm.minDev),_xlpm.minDev&lt;=$B$17,_xlpm.bounce&gt;=$F$17,OR(_xlpm.initState=$A$12,_xlpm.initState=$A$11,_xlpm.initState=$A$10)),_xlpm.pctOnly,IFERROR(IF(B1267&lt;PERCENTILE(OFFSET(B1267,1-364,0,364,1),$C$7),$A$7,IF(B1267&lt;PERCENTILE(OFFSET(B1267,1-364,0,364,1),$C$8),$A$8,IF(B1267&lt;PERCENTILE(OFFSET(B1267,1-364,0,364,1),$C$9),$A$9,IF(B1267&lt;PERCENTILE(OFFSET(B1267,1-364,0,364,1),$C$10),$A$10,IF(B1267&lt;PERCENTILE(OFFSET(B1267,1-364,0,364,1),$C$11),$A$11,$A$12))))),""),IF(_xlpm.initState="","",IF(_xlpm.oversold,_xlpm.pctOnly,_xlpm.initState)))</f>
        <v/>
      </c>
      <c r="F1267" s="119" t="n"/>
      <c r="G1267" s="120">
        <f>IF(OR(B1267="",C1267=""),"",IF(OR(特征计算_周度!B1250&gt;$B$15,特征计算_周度!C1250&gt;$B$15,特征计算_周度!G1250&gt;$B$15,特征计算_周度!E1250&gt;$B$15,特征计算_周度!F1250&gt;$B$15),IF(特征计算_周度!B1250&gt;$B$15,"VIX ","")&amp;IF(特征计算_周度!C1250&gt;$B$15,"HY ","")&amp;IF(特征计算_周度!G1250&gt;$B$15,"Sahm ","")&amp;IF(特征计算_周度!E1250&gt;$B$15,"趋势 ","")&amp;IF(特征计算_周度!F1250&gt;$B$15,"斜率",""),"—"))</f>
        <v/>
      </c>
      <c r="H1267" s="120">
        <f>IF(OR(B1267="",C1267=""),"",_xlfn.LET(_xlpm.dev,原始数据_周度!G1250,_xlpm.minDev,MIN(OFFSET(原始数据_周度!G1250,1-$D$17,0,$D$17,1)),_xlpm.bounce,_xlpm.dev-_xlpm.minDev,IF(AND(ISNUMBER(_xlpm.dev),ISNUMBER(_xlpm.minDev),_xlpm.minDev&lt;=$B$17,_xlpm.bounce&gt;=$F$17),"✅ 触发","—")))</f>
        <v/>
      </c>
      <c r="I1267" s="172">
        <f>IFERROR(IF(特征计算_周度!H1267&gt;$I$3,MIN($I$4,MAX(-$I$5,(特征计算_周度!H1267-$I$3)*$I$4)),0),"")</f>
        <v/>
      </c>
    </row>
    <row r="1268">
      <c r="A1268" s="117">
        <f>特征计算_周度!A1251</f>
        <v/>
      </c>
      <c r="B1268" s="171">
        <f>IFERROR($A$3*特征计算_周度!B1268+$B$3*特征计算_周度!C1268+$C$3*特征计算_周度!D1268+$D$3*特征计算_周度!E1268+$E$3*特征计算_周度!F1268+$F$3*特征计算_周度!H1268,"")</f>
        <v/>
      </c>
      <c r="C1268" s="118">
        <f>IFERROR(PERCENTILE(OFFSET(B1268,1-364,0,364,1),$C$7),"")</f>
        <v/>
      </c>
      <c r="D1268" s="118">
        <f>IFERROR(PERCENTILE(OFFSET(B1268,1-364,0,364,1),$C$11),"")</f>
        <v/>
      </c>
      <c r="E1268" s="122">
        <f>_xlfn.LET(_xlpm.initState,IF(OR(B1268="",C1268=""),"",IF(OR(特征计算_周度!B1251&gt;$B$15,特征计算_周度!C1251&gt;$B$15,特征计算_周度!G1251&gt;$B$15,特征计算_周度!E1251&gt;$B$15,特征计算_周度!F1251&gt;$B$15),$A$12,IFERROR(IF(B1268&lt;PERCENTILE(OFFSET(B1268,1-364,0,364,1),$C$7),$A$7,IF(B1268&lt;PERCENTILE(OFFSET(B1268,1-364,0,364,1),$C$8),$A$8,IF(B1268&lt;PERCENTILE(OFFSET(B1268,1-364,0,364,1),$C$9),$A$9,IF(B1268&lt;PERCENTILE(OFFSET(B1268,1-364,0,364,1),$C$10),$A$10,IF(B1268&lt;PERCENTILE(OFFSET(B1268,1-364,0,364,1),$C$11),$A$11,$A$12))))),""))),_xlpm.dev,原始数据_周度!G1251,_xlpm.minDev,MIN(OFFSET(原始数据_周度!G1251,1-$D$17,0,$D$17,1)),_xlpm.bounce,_xlpm.dev-_xlpm.minDev,_xlpm.oversold,AND(ISNUMBER(_xlpm.dev),ISNUMBER(_xlpm.minDev),_xlpm.minDev&lt;=$B$17,_xlpm.bounce&gt;=$F$17,OR(_xlpm.initState=$A$12,_xlpm.initState=$A$11,_xlpm.initState=$A$10)),_xlpm.pctOnly,IFERROR(IF(B1268&lt;PERCENTILE(OFFSET(B1268,1-364,0,364,1),$C$7),$A$7,IF(B1268&lt;PERCENTILE(OFFSET(B1268,1-364,0,364,1),$C$8),$A$8,IF(B1268&lt;PERCENTILE(OFFSET(B1268,1-364,0,364,1),$C$9),$A$9,IF(B1268&lt;PERCENTILE(OFFSET(B1268,1-364,0,364,1),$C$10),$A$10,IF(B1268&lt;PERCENTILE(OFFSET(B1268,1-364,0,364,1),$C$11),$A$11,$A$12))))),""),IF(_xlpm.initState="","",IF(_xlpm.oversold,_xlpm.pctOnly,_xlpm.initState)))</f>
        <v/>
      </c>
      <c r="F1268" s="119" t="n"/>
      <c r="G1268" s="120">
        <f>IF(OR(B1268="",C1268=""),"",IF(OR(特征计算_周度!B1251&gt;$B$15,特征计算_周度!C1251&gt;$B$15,特征计算_周度!G1251&gt;$B$15,特征计算_周度!E1251&gt;$B$15,特征计算_周度!F1251&gt;$B$15),IF(特征计算_周度!B1251&gt;$B$15,"VIX ","")&amp;IF(特征计算_周度!C1251&gt;$B$15,"HY ","")&amp;IF(特征计算_周度!G1251&gt;$B$15,"Sahm ","")&amp;IF(特征计算_周度!E1251&gt;$B$15,"趋势 ","")&amp;IF(特征计算_周度!F1251&gt;$B$15,"斜率",""),"—"))</f>
        <v/>
      </c>
      <c r="H1268" s="120">
        <f>IF(OR(B1268="",C1268=""),"",_xlfn.LET(_xlpm.dev,原始数据_周度!G1251,_xlpm.minDev,MIN(OFFSET(原始数据_周度!G1251,1-$D$17,0,$D$17,1)),_xlpm.bounce,_xlpm.dev-_xlpm.minDev,IF(AND(ISNUMBER(_xlpm.dev),ISNUMBER(_xlpm.minDev),_xlpm.minDev&lt;=$B$17,_xlpm.bounce&gt;=$F$17),"✅ 触发","—")))</f>
        <v/>
      </c>
      <c r="I1268" s="172">
        <f>IFERROR(IF(特征计算_周度!H1268&gt;$I$3,MIN($I$4,MAX(-$I$5,(特征计算_周度!H1268-$I$3)*$I$4)),0),"")</f>
        <v/>
      </c>
    </row>
    <row r="1269">
      <c r="A1269" s="117">
        <f>特征计算_周度!A1252</f>
        <v/>
      </c>
      <c r="B1269" s="171">
        <f>IFERROR($A$3*特征计算_周度!B1269+$B$3*特征计算_周度!C1269+$C$3*特征计算_周度!D1269+$D$3*特征计算_周度!E1269+$E$3*特征计算_周度!F1269+$F$3*特征计算_周度!H1269,"")</f>
        <v/>
      </c>
      <c r="C1269" s="118">
        <f>IFERROR(PERCENTILE(OFFSET(B1269,1-364,0,364,1),$C$7),"")</f>
        <v/>
      </c>
      <c r="D1269" s="118">
        <f>IFERROR(PERCENTILE(OFFSET(B1269,1-364,0,364,1),$C$11),"")</f>
        <v/>
      </c>
      <c r="E1269" s="122">
        <f>_xlfn.LET(_xlpm.initState,IF(OR(B1269="",C1269=""),"",IF(OR(特征计算_周度!B1252&gt;$B$15,特征计算_周度!C1252&gt;$B$15,特征计算_周度!G1252&gt;$B$15,特征计算_周度!E1252&gt;$B$15,特征计算_周度!F1252&gt;$B$15),$A$12,IFERROR(IF(B1269&lt;PERCENTILE(OFFSET(B1269,1-364,0,364,1),$C$7),$A$7,IF(B1269&lt;PERCENTILE(OFFSET(B1269,1-364,0,364,1),$C$8),$A$8,IF(B1269&lt;PERCENTILE(OFFSET(B1269,1-364,0,364,1),$C$9),$A$9,IF(B1269&lt;PERCENTILE(OFFSET(B1269,1-364,0,364,1),$C$10),$A$10,IF(B1269&lt;PERCENTILE(OFFSET(B1269,1-364,0,364,1),$C$11),$A$11,$A$12))))),""))),_xlpm.dev,原始数据_周度!G1252,_xlpm.minDev,MIN(OFFSET(原始数据_周度!G1252,1-$D$17,0,$D$17,1)),_xlpm.bounce,_xlpm.dev-_xlpm.minDev,_xlpm.oversold,AND(ISNUMBER(_xlpm.dev),ISNUMBER(_xlpm.minDev),_xlpm.minDev&lt;=$B$17,_xlpm.bounce&gt;=$F$17,OR(_xlpm.initState=$A$12,_xlpm.initState=$A$11,_xlpm.initState=$A$10)),_xlpm.pctOnly,IFERROR(IF(B1269&lt;PERCENTILE(OFFSET(B1269,1-364,0,364,1),$C$7),$A$7,IF(B1269&lt;PERCENTILE(OFFSET(B1269,1-364,0,364,1),$C$8),$A$8,IF(B1269&lt;PERCENTILE(OFFSET(B1269,1-364,0,364,1),$C$9),$A$9,IF(B1269&lt;PERCENTILE(OFFSET(B1269,1-364,0,364,1),$C$10),$A$10,IF(B1269&lt;PERCENTILE(OFFSET(B1269,1-364,0,364,1),$C$11),$A$11,$A$12))))),""),IF(_xlpm.initState="","",IF(_xlpm.oversold,_xlpm.pctOnly,_xlpm.initState)))</f>
        <v/>
      </c>
      <c r="F1269" s="119" t="n"/>
      <c r="G1269" s="120">
        <f>IF(OR(B1269="",C1269=""),"",IF(OR(特征计算_周度!B1252&gt;$B$15,特征计算_周度!C1252&gt;$B$15,特征计算_周度!G1252&gt;$B$15,特征计算_周度!E1252&gt;$B$15,特征计算_周度!F1252&gt;$B$15),IF(特征计算_周度!B1252&gt;$B$15,"VIX ","")&amp;IF(特征计算_周度!C1252&gt;$B$15,"HY ","")&amp;IF(特征计算_周度!G1252&gt;$B$15,"Sahm ","")&amp;IF(特征计算_周度!E1252&gt;$B$15,"趋势 ","")&amp;IF(特征计算_周度!F1252&gt;$B$15,"斜率",""),"—"))</f>
        <v/>
      </c>
      <c r="H1269" s="120">
        <f>IF(OR(B1269="",C1269=""),"",_xlfn.LET(_xlpm.dev,原始数据_周度!G1252,_xlpm.minDev,MIN(OFFSET(原始数据_周度!G1252,1-$D$17,0,$D$17,1)),_xlpm.bounce,_xlpm.dev-_xlpm.minDev,IF(AND(ISNUMBER(_xlpm.dev),ISNUMBER(_xlpm.minDev),_xlpm.minDev&lt;=$B$17,_xlpm.bounce&gt;=$F$17),"✅ 触发","—")))</f>
        <v/>
      </c>
      <c r="I1269" s="172">
        <f>IFERROR(IF(特征计算_周度!H1269&gt;$I$3,MIN($I$4,MAX(-$I$5,(特征计算_周度!H1269-$I$3)*$I$4)),0),"")</f>
        <v/>
      </c>
    </row>
    <row r="1270">
      <c r="A1270" s="117">
        <f>特征计算_周度!A1253</f>
        <v/>
      </c>
      <c r="B1270" s="171">
        <f>IFERROR($A$3*特征计算_周度!B1270+$B$3*特征计算_周度!C1270+$C$3*特征计算_周度!D1270+$D$3*特征计算_周度!E1270+$E$3*特征计算_周度!F1270+$F$3*特征计算_周度!H1270,"")</f>
        <v/>
      </c>
      <c r="C1270" s="118">
        <f>IFERROR(PERCENTILE(OFFSET(B1270,1-364,0,364,1),$C$7),"")</f>
        <v/>
      </c>
      <c r="D1270" s="118">
        <f>IFERROR(PERCENTILE(OFFSET(B1270,1-364,0,364,1),$C$11),"")</f>
        <v/>
      </c>
      <c r="E1270" s="122">
        <f>_xlfn.LET(_xlpm.initState,IF(OR(B1270="",C1270=""),"",IF(OR(特征计算_周度!B1253&gt;$B$15,特征计算_周度!C1253&gt;$B$15,特征计算_周度!G1253&gt;$B$15,特征计算_周度!E1253&gt;$B$15,特征计算_周度!F1253&gt;$B$15),$A$12,IFERROR(IF(B1270&lt;PERCENTILE(OFFSET(B1270,1-364,0,364,1),$C$7),$A$7,IF(B1270&lt;PERCENTILE(OFFSET(B1270,1-364,0,364,1),$C$8),$A$8,IF(B1270&lt;PERCENTILE(OFFSET(B1270,1-364,0,364,1),$C$9),$A$9,IF(B1270&lt;PERCENTILE(OFFSET(B1270,1-364,0,364,1),$C$10),$A$10,IF(B1270&lt;PERCENTILE(OFFSET(B1270,1-364,0,364,1),$C$11),$A$11,$A$12))))),""))),_xlpm.dev,原始数据_周度!G1253,_xlpm.minDev,MIN(OFFSET(原始数据_周度!G1253,1-$D$17,0,$D$17,1)),_xlpm.bounce,_xlpm.dev-_xlpm.minDev,_xlpm.oversold,AND(ISNUMBER(_xlpm.dev),ISNUMBER(_xlpm.minDev),_xlpm.minDev&lt;=$B$17,_xlpm.bounce&gt;=$F$17,OR(_xlpm.initState=$A$12,_xlpm.initState=$A$11,_xlpm.initState=$A$10)),_xlpm.pctOnly,IFERROR(IF(B1270&lt;PERCENTILE(OFFSET(B1270,1-364,0,364,1),$C$7),$A$7,IF(B1270&lt;PERCENTILE(OFFSET(B1270,1-364,0,364,1),$C$8),$A$8,IF(B1270&lt;PERCENTILE(OFFSET(B1270,1-364,0,364,1),$C$9),$A$9,IF(B1270&lt;PERCENTILE(OFFSET(B1270,1-364,0,364,1),$C$10),$A$10,IF(B1270&lt;PERCENTILE(OFFSET(B1270,1-364,0,364,1),$C$11),$A$11,$A$12))))),""),IF(_xlpm.initState="","",IF(_xlpm.oversold,_xlpm.pctOnly,_xlpm.initState)))</f>
        <v/>
      </c>
      <c r="F1270" s="119" t="n"/>
      <c r="G1270" s="120">
        <f>IF(OR(B1270="",C1270=""),"",IF(OR(特征计算_周度!B1253&gt;$B$15,特征计算_周度!C1253&gt;$B$15,特征计算_周度!G1253&gt;$B$15,特征计算_周度!E1253&gt;$B$15,特征计算_周度!F1253&gt;$B$15),IF(特征计算_周度!B1253&gt;$B$15,"VIX ","")&amp;IF(特征计算_周度!C1253&gt;$B$15,"HY ","")&amp;IF(特征计算_周度!G1253&gt;$B$15,"Sahm ","")&amp;IF(特征计算_周度!E1253&gt;$B$15,"趋势 ","")&amp;IF(特征计算_周度!F1253&gt;$B$15,"斜率",""),"—"))</f>
        <v/>
      </c>
      <c r="H1270" s="120">
        <f>IF(OR(B1270="",C1270=""),"",_xlfn.LET(_xlpm.dev,原始数据_周度!G1253,_xlpm.minDev,MIN(OFFSET(原始数据_周度!G1253,1-$D$17,0,$D$17,1)),_xlpm.bounce,_xlpm.dev-_xlpm.minDev,IF(AND(ISNUMBER(_xlpm.dev),ISNUMBER(_xlpm.minDev),_xlpm.minDev&lt;=$B$17,_xlpm.bounce&gt;=$F$17),"✅ 触发","—")))</f>
        <v/>
      </c>
      <c r="I1270" s="172">
        <f>IFERROR(IF(特征计算_周度!H1270&gt;$I$3,MIN($I$4,MAX(-$I$5,(特征计算_周度!H1270-$I$3)*$I$4)),0),"")</f>
        <v/>
      </c>
    </row>
    <row r="1271">
      <c r="A1271" s="117">
        <f>特征计算_周度!A1254</f>
        <v/>
      </c>
      <c r="B1271" s="171">
        <f>IFERROR($A$3*特征计算_周度!B1271+$B$3*特征计算_周度!C1271+$C$3*特征计算_周度!D1271+$D$3*特征计算_周度!E1271+$E$3*特征计算_周度!F1271+$F$3*特征计算_周度!H1271,"")</f>
        <v/>
      </c>
      <c r="C1271" s="118">
        <f>IFERROR(PERCENTILE(OFFSET(B1271,1-364,0,364,1),$C$7),"")</f>
        <v/>
      </c>
      <c r="D1271" s="118">
        <f>IFERROR(PERCENTILE(OFFSET(B1271,1-364,0,364,1),$C$11),"")</f>
        <v/>
      </c>
      <c r="E1271" s="122">
        <f>_xlfn.LET(_xlpm.initState,IF(OR(B1271="",C1271=""),"",IF(OR(特征计算_周度!B1254&gt;$B$15,特征计算_周度!C1254&gt;$B$15,特征计算_周度!G1254&gt;$B$15,特征计算_周度!E1254&gt;$B$15,特征计算_周度!F1254&gt;$B$15),$A$12,IFERROR(IF(B1271&lt;PERCENTILE(OFFSET(B1271,1-364,0,364,1),$C$7),$A$7,IF(B1271&lt;PERCENTILE(OFFSET(B1271,1-364,0,364,1),$C$8),$A$8,IF(B1271&lt;PERCENTILE(OFFSET(B1271,1-364,0,364,1),$C$9),$A$9,IF(B1271&lt;PERCENTILE(OFFSET(B1271,1-364,0,364,1),$C$10),$A$10,IF(B1271&lt;PERCENTILE(OFFSET(B1271,1-364,0,364,1),$C$11),$A$11,$A$12))))),""))),_xlpm.dev,原始数据_周度!G1254,_xlpm.minDev,MIN(OFFSET(原始数据_周度!G1254,1-$D$17,0,$D$17,1)),_xlpm.bounce,_xlpm.dev-_xlpm.minDev,_xlpm.oversold,AND(ISNUMBER(_xlpm.dev),ISNUMBER(_xlpm.minDev),_xlpm.minDev&lt;=$B$17,_xlpm.bounce&gt;=$F$17,OR(_xlpm.initState=$A$12,_xlpm.initState=$A$11,_xlpm.initState=$A$10)),_xlpm.pctOnly,IFERROR(IF(B1271&lt;PERCENTILE(OFFSET(B1271,1-364,0,364,1),$C$7),$A$7,IF(B1271&lt;PERCENTILE(OFFSET(B1271,1-364,0,364,1),$C$8),$A$8,IF(B1271&lt;PERCENTILE(OFFSET(B1271,1-364,0,364,1),$C$9),$A$9,IF(B1271&lt;PERCENTILE(OFFSET(B1271,1-364,0,364,1),$C$10),$A$10,IF(B1271&lt;PERCENTILE(OFFSET(B1271,1-364,0,364,1),$C$11),$A$11,$A$12))))),""),IF(_xlpm.initState="","",IF(_xlpm.oversold,_xlpm.pctOnly,_xlpm.initState)))</f>
        <v/>
      </c>
      <c r="F1271" s="119" t="n"/>
      <c r="G1271" s="120">
        <f>IF(OR(B1271="",C1271=""),"",IF(OR(特征计算_周度!B1254&gt;$B$15,特征计算_周度!C1254&gt;$B$15,特征计算_周度!G1254&gt;$B$15,特征计算_周度!E1254&gt;$B$15,特征计算_周度!F1254&gt;$B$15),IF(特征计算_周度!B1254&gt;$B$15,"VIX ","")&amp;IF(特征计算_周度!C1254&gt;$B$15,"HY ","")&amp;IF(特征计算_周度!G1254&gt;$B$15,"Sahm ","")&amp;IF(特征计算_周度!E1254&gt;$B$15,"趋势 ","")&amp;IF(特征计算_周度!F1254&gt;$B$15,"斜率",""),"—"))</f>
        <v/>
      </c>
      <c r="H1271" s="120">
        <f>IF(OR(B1271="",C1271=""),"",_xlfn.LET(_xlpm.dev,原始数据_周度!G1254,_xlpm.minDev,MIN(OFFSET(原始数据_周度!G1254,1-$D$17,0,$D$17,1)),_xlpm.bounce,_xlpm.dev-_xlpm.minDev,IF(AND(ISNUMBER(_xlpm.dev),ISNUMBER(_xlpm.minDev),_xlpm.minDev&lt;=$B$17,_xlpm.bounce&gt;=$F$17),"✅ 触发","—")))</f>
        <v/>
      </c>
      <c r="I1271" s="172">
        <f>IFERROR(IF(特征计算_周度!H1271&gt;$I$3,MIN($I$4,MAX(-$I$5,(特征计算_周度!H1271-$I$3)*$I$4)),0),"")</f>
        <v/>
      </c>
    </row>
    <row r="1272">
      <c r="A1272" s="117">
        <f>特征计算_周度!A1255</f>
        <v/>
      </c>
      <c r="B1272" s="171">
        <f>IFERROR($A$3*特征计算_周度!B1272+$B$3*特征计算_周度!C1272+$C$3*特征计算_周度!D1272+$D$3*特征计算_周度!E1272+$E$3*特征计算_周度!F1272+$F$3*特征计算_周度!H1272,"")</f>
        <v/>
      </c>
      <c r="C1272" s="118">
        <f>IFERROR(PERCENTILE(OFFSET(B1272,1-364,0,364,1),$C$7),"")</f>
        <v/>
      </c>
      <c r="D1272" s="118">
        <f>IFERROR(PERCENTILE(OFFSET(B1272,1-364,0,364,1),$C$11),"")</f>
        <v/>
      </c>
      <c r="E1272" s="122">
        <f>_xlfn.LET(_xlpm.initState,IF(OR(B1272="",C1272=""),"",IF(OR(特征计算_周度!B1255&gt;$B$15,特征计算_周度!C1255&gt;$B$15,特征计算_周度!G1255&gt;$B$15,特征计算_周度!E1255&gt;$B$15,特征计算_周度!F1255&gt;$B$15),$A$12,IFERROR(IF(B1272&lt;PERCENTILE(OFFSET(B1272,1-364,0,364,1),$C$7),$A$7,IF(B1272&lt;PERCENTILE(OFFSET(B1272,1-364,0,364,1),$C$8),$A$8,IF(B1272&lt;PERCENTILE(OFFSET(B1272,1-364,0,364,1),$C$9),$A$9,IF(B1272&lt;PERCENTILE(OFFSET(B1272,1-364,0,364,1),$C$10),$A$10,IF(B1272&lt;PERCENTILE(OFFSET(B1272,1-364,0,364,1),$C$11),$A$11,$A$12))))),""))),_xlpm.dev,原始数据_周度!G1255,_xlpm.minDev,MIN(OFFSET(原始数据_周度!G1255,1-$D$17,0,$D$17,1)),_xlpm.bounce,_xlpm.dev-_xlpm.minDev,_xlpm.oversold,AND(ISNUMBER(_xlpm.dev),ISNUMBER(_xlpm.minDev),_xlpm.minDev&lt;=$B$17,_xlpm.bounce&gt;=$F$17,OR(_xlpm.initState=$A$12,_xlpm.initState=$A$11,_xlpm.initState=$A$10)),_xlpm.pctOnly,IFERROR(IF(B1272&lt;PERCENTILE(OFFSET(B1272,1-364,0,364,1),$C$7),$A$7,IF(B1272&lt;PERCENTILE(OFFSET(B1272,1-364,0,364,1),$C$8),$A$8,IF(B1272&lt;PERCENTILE(OFFSET(B1272,1-364,0,364,1),$C$9),$A$9,IF(B1272&lt;PERCENTILE(OFFSET(B1272,1-364,0,364,1),$C$10),$A$10,IF(B1272&lt;PERCENTILE(OFFSET(B1272,1-364,0,364,1),$C$11),$A$11,$A$12))))),""),IF(_xlpm.initState="","",IF(_xlpm.oversold,_xlpm.pctOnly,_xlpm.initState)))</f>
        <v/>
      </c>
      <c r="F1272" s="119" t="n"/>
      <c r="G1272" s="120">
        <f>IF(OR(B1272="",C1272=""),"",IF(OR(特征计算_周度!B1255&gt;$B$15,特征计算_周度!C1255&gt;$B$15,特征计算_周度!G1255&gt;$B$15,特征计算_周度!E1255&gt;$B$15,特征计算_周度!F1255&gt;$B$15),IF(特征计算_周度!B1255&gt;$B$15,"VIX ","")&amp;IF(特征计算_周度!C1255&gt;$B$15,"HY ","")&amp;IF(特征计算_周度!G1255&gt;$B$15,"Sahm ","")&amp;IF(特征计算_周度!E1255&gt;$B$15,"趋势 ","")&amp;IF(特征计算_周度!F1255&gt;$B$15,"斜率",""),"—"))</f>
        <v/>
      </c>
      <c r="H1272" s="120">
        <f>IF(OR(B1272="",C1272=""),"",_xlfn.LET(_xlpm.dev,原始数据_周度!G1255,_xlpm.minDev,MIN(OFFSET(原始数据_周度!G1255,1-$D$17,0,$D$17,1)),_xlpm.bounce,_xlpm.dev-_xlpm.minDev,IF(AND(ISNUMBER(_xlpm.dev),ISNUMBER(_xlpm.minDev),_xlpm.minDev&lt;=$B$17,_xlpm.bounce&gt;=$F$17),"✅ 触发","—")))</f>
        <v/>
      </c>
      <c r="I1272" s="172">
        <f>IFERROR(IF(特征计算_周度!H1272&gt;$I$3,MIN($I$4,MAX(-$I$5,(特征计算_周度!H1272-$I$3)*$I$4)),0),"")</f>
        <v/>
      </c>
    </row>
    <row r="1273">
      <c r="A1273" s="117">
        <f>特征计算_周度!A1256</f>
        <v/>
      </c>
      <c r="B1273" s="171">
        <f>IFERROR($A$3*特征计算_周度!B1273+$B$3*特征计算_周度!C1273+$C$3*特征计算_周度!D1273+$D$3*特征计算_周度!E1273+$E$3*特征计算_周度!F1273+$F$3*特征计算_周度!H1273,"")</f>
        <v/>
      </c>
      <c r="C1273" s="118">
        <f>IFERROR(PERCENTILE(OFFSET(B1273,1-364,0,364,1),$C$7),"")</f>
        <v/>
      </c>
      <c r="D1273" s="118">
        <f>IFERROR(PERCENTILE(OFFSET(B1273,1-364,0,364,1),$C$11),"")</f>
        <v/>
      </c>
      <c r="E1273" s="122">
        <f>_xlfn.LET(_xlpm.initState,IF(OR(B1273="",C1273=""),"",IF(OR(特征计算_周度!B1256&gt;$B$15,特征计算_周度!C1256&gt;$B$15,特征计算_周度!G1256&gt;$B$15,特征计算_周度!E1256&gt;$B$15,特征计算_周度!F1256&gt;$B$15),$A$12,IFERROR(IF(B1273&lt;PERCENTILE(OFFSET(B1273,1-364,0,364,1),$C$7),$A$7,IF(B1273&lt;PERCENTILE(OFFSET(B1273,1-364,0,364,1),$C$8),$A$8,IF(B1273&lt;PERCENTILE(OFFSET(B1273,1-364,0,364,1),$C$9),$A$9,IF(B1273&lt;PERCENTILE(OFFSET(B1273,1-364,0,364,1),$C$10),$A$10,IF(B1273&lt;PERCENTILE(OFFSET(B1273,1-364,0,364,1),$C$11),$A$11,$A$12))))),""))),_xlpm.dev,原始数据_周度!G1256,_xlpm.minDev,MIN(OFFSET(原始数据_周度!G1256,1-$D$17,0,$D$17,1)),_xlpm.bounce,_xlpm.dev-_xlpm.minDev,_xlpm.oversold,AND(ISNUMBER(_xlpm.dev),ISNUMBER(_xlpm.minDev),_xlpm.minDev&lt;=$B$17,_xlpm.bounce&gt;=$F$17,OR(_xlpm.initState=$A$12,_xlpm.initState=$A$11,_xlpm.initState=$A$10)),_xlpm.pctOnly,IFERROR(IF(B1273&lt;PERCENTILE(OFFSET(B1273,1-364,0,364,1),$C$7),$A$7,IF(B1273&lt;PERCENTILE(OFFSET(B1273,1-364,0,364,1),$C$8),$A$8,IF(B1273&lt;PERCENTILE(OFFSET(B1273,1-364,0,364,1),$C$9),$A$9,IF(B1273&lt;PERCENTILE(OFFSET(B1273,1-364,0,364,1),$C$10),$A$10,IF(B1273&lt;PERCENTILE(OFFSET(B1273,1-364,0,364,1),$C$11),$A$11,$A$12))))),""),IF(_xlpm.initState="","",IF(_xlpm.oversold,_xlpm.pctOnly,_xlpm.initState)))</f>
        <v/>
      </c>
      <c r="F1273" s="119" t="n"/>
      <c r="G1273" s="120">
        <f>IF(OR(B1273="",C1273=""),"",IF(OR(特征计算_周度!B1256&gt;$B$15,特征计算_周度!C1256&gt;$B$15,特征计算_周度!G1256&gt;$B$15,特征计算_周度!E1256&gt;$B$15,特征计算_周度!F1256&gt;$B$15),IF(特征计算_周度!B1256&gt;$B$15,"VIX ","")&amp;IF(特征计算_周度!C1256&gt;$B$15,"HY ","")&amp;IF(特征计算_周度!G1256&gt;$B$15,"Sahm ","")&amp;IF(特征计算_周度!E1256&gt;$B$15,"趋势 ","")&amp;IF(特征计算_周度!F1256&gt;$B$15,"斜率",""),"—"))</f>
        <v/>
      </c>
      <c r="H1273" s="120">
        <f>IF(OR(B1273="",C1273=""),"",_xlfn.LET(_xlpm.dev,原始数据_周度!G1256,_xlpm.minDev,MIN(OFFSET(原始数据_周度!G1256,1-$D$17,0,$D$17,1)),_xlpm.bounce,_xlpm.dev-_xlpm.minDev,IF(AND(ISNUMBER(_xlpm.dev),ISNUMBER(_xlpm.minDev),_xlpm.minDev&lt;=$B$17,_xlpm.bounce&gt;=$F$17),"✅ 触发","—")))</f>
        <v/>
      </c>
      <c r="I1273" s="172">
        <f>IFERROR(IF(特征计算_周度!H1273&gt;$I$3,MIN($I$4,MAX(-$I$5,(特征计算_周度!H1273-$I$3)*$I$4)),0),"")</f>
        <v/>
      </c>
    </row>
    <row r="1274">
      <c r="A1274" s="117">
        <f>特征计算_周度!A1257</f>
        <v/>
      </c>
      <c r="B1274" s="171">
        <f>IFERROR($A$3*特征计算_周度!B1274+$B$3*特征计算_周度!C1274+$C$3*特征计算_周度!D1274+$D$3*特征计算_周度!E1274+$E$3*特征计算_周度!F1274+$F$3*特征计算_周度!H1274,"")</f>
        <v/>
      </c>
      <c r="C1274" s="118">
        <f>IFERROR(PERCENTILE(OFFSET(B1274,1-364,0,364,1),$C$7),"")</f>
        <v/>
      </c>
      <c r="D1274" s="118">
        <f>IFERROR(PERCENTILE(OFFSET(B1274,1-364,0,364,1),$C$11),"")</f>
        <v/>
      </c>
      <c r="E1274" s="122">
        <f>_xlfn.LET(_xlpm.initState,IF(OR(B1274="",C1274=""),"",IF(OR(特征计算_周度!B1257&gt;$B$15,特征计算_周度!C1257&gt;$B$15,特征计算_周度!G1257&gt;$B$15,特征计算_周度!E1257&gt;$B$15,特征计算_周度!F1257&gt;$B$15),$A$12,IFERROR(IF(B1274&lt;PERCENTILE(OFFSET(B1274,1-364,0,364,1),$C$7),$A$7,IF(B1274&lt;PERCENTILE(OFFSET(B1274,1-364,0,364,1),$C$8),$A$8,IF(B1274&lt;PERCENTILE(OFFSET(B1274,1-364,0,364,1),$C$9),$A$9,IF(B1274&lt;PERCENTILE(OFFSET(B1274,1-364,0,364,1),$C$10),$A$10,IF(B1274&lt;PERCENTILE(OFFSET(B1274,1-364,0,364,1),$C$11),$A$11,$A$12))))),""))),_xlpm.dev,原始数据_周度!G1257,_xlpm.minDev,MIN(OFFSET(原始数据_周度!G1257,1-$D$17,0,$D$17,1)),_xlpm.bounce,_xlpm.dev-_xlpm.minDev,_xlpm.oversold,AND(ISNUMBER(_xlpm.dev),ISNUMBER(_xlpm.minDev),_xlpm.minDev&lt;=$B$17,_xlpm.bounce&gt;=$F$17,OR(_xlpm.initState=$A$12,_xlpm.initState=$A$11,_xlpm.initState=$A$10)),_xlpm.pctOnly,IFERROR(IF(B1274&lt;PERCENTILE(OFFSET(B1274,1-364,0,364,1),$C$7),$A$7,IF(B1274&lt;PERCENTILE(OFFSET(B1274,1-364,0,364,1),$C$8),$A$8,IF(B1274&lt;PERCENTILE(OFFSET(B1274,1-364,0,364,1),$C$9),$A$9,IF(B1274&lt;PERCENTILE(OFFSET(B1274,1-364,0,364,1),$C$10),$A$10,IF(B1274&lt;PERCENTILE(OFFSET(B1274,1-364,0,364,1),$C$11),$A$11,$A$12))))),""),IF(_xlpm.initState="","",IF(_xlpm.oversold,_xlpm.pctOnly,_xlpm.initState)))</f>
        <v/>
      </c>
      <c r="F1274" s="119" t="n"/>
      <c r="G1274" s="120">
        <f>IF(OR(B1274="",C1274=""),"",IF(OR(特征计算_周度!B1257&gt;$B$15,特征计算_周度!C1257&gt;$B$15,特征计算_周度!G1257&gt;$B$15,特征计算_周度!E1257&gt;$B$15,特征计算_周度!F1257&gt;$B$15),IF(特征计算_周度!B1257&gt;$B$15,"VIX ","")&amp;IF(特征计算_周度!C1257&gt;$B$15,"HY ","")&amp;IF(特征计算_周度!G1257&gt;$B$15,"Sahm ","")&amp;IF(特征计算_周度!E1257&gt;$B$15,"趋势 ","")&amp;IF(特征计算_周度!F1257&gt;$B$15,"斜率",""),"—"))</f>
        <v/>
      </c>
      <c r="H1274" s="120">
        <f>IF(OR(B1274="",C1274=""),"",_xlfn.LET(_xlpm.dev,原始数据_周度!G1257,_xlpm.minDev,MIN(OFFSET(原始数据_周度!G1257,1-$D$17,0,$D$17,1)),_xlpm.bounce,_xlpm.dev-_xlpm.minDev,IF(AND(ISNUMBER(_xlpm.dev),ISNUMBER(_xlpm.minDev),_xlpm.minDev&lt;=$B$17,_xlpm.bounce&gt;=$F$17),"✅ 触发","—")))</f>
        <v/>
      </c>
      <c r="I1274" s="172">
        <f>IFERROR(IF(特征计算_周度!H1274&gt;$I$3,MIN($I$4,MAX(-$I$5,(特征计算_周度!H1274-$I$3)*$I$4)),0),"")</f>
        <v/>
      </c>
    </row>
    <row r="1275">
      <c r="A1275" s="117">
        <f>特征计算_周度!A1258</f>
        <v/>
      </c>
      <c r="B1275" s="171">
        <f>IFERROR($A$3*特征计算_周度!B1275+$B$3*特征计算_周度!C1275+$C$3*特征计算_周度!D1275+$D$3*特征计算_周度!E1275+$E$3*特征计算_周度!F1275+$F$3*特征计算_周度!H1275,"")</f>
        <v/>
      </c>
      <c r="C1275" s="118">
        <f>IFERROR(PERCENTILE(OFFSET(B1275,1-364,0,364,1),$C$7),"")</f>
        <v/>
      </c>
      <c r="D1275" s="118">
        <f>IFERROR(PERCENTILE(OFFSET(B1275,1-364,0,364,1),$C$11),"")</f>
        <v/>
      </c>
      <c r="E1275" s="122">
        <f>_xlfn.LET(_xlpm.initState,IF(OR(B1275="",C1275=""),"",IF(OR(特征计算_周度!B1258&gt;$B$15,特征计算_周度!C1258&gt;$B$15,特征计算_周度!G1258&gt;$B$15,特征计算_周度!E1258&gt;$B$15,特征计算_周度!F1258&gt;$B$15),$A$12,IFERROR(IF(B1275&lt;PERCENTILE(OFFSET(B1275,1-364,0,364,1),$C$7),$A$7,IF(B1275&lt;PERCENTILE(OFFSET(B1275,1-364,0,364,1),$C$8),$A$8,IF(B1275&lt;PERCENTILE(OFFSET(B1275,1-364,0,364,1),$C$9),$A$9,IF(B1275&lt;PERCENTILE(OFFSET(B1275,1-364,0,364,1),$C$10),$A$10,IF(B1275&lt;PERCENTILE(OFFSET(B1275,1-364,0,364,1),$C$11),$A$11,$A$12))))),""))),_xlpm.dev,原始数据_周度!G1258,_xlpm.minDev,MIN(OFFSET(原始数据_周度!G1258,1-$D$17,0,$D$17,1)),_xlpm.bounce,_xlpm.dev-_xlpm.minDev,_xlpm.oversold,AND(ISNUMBER(_xlpm.dev),ISNUMBER(_xlpm.minDev),_xlpm.minDev&lt;=$B$17,_xlpm.bounce&gt;=$F$17,OR(_xlpm.initState=$A$12,_xlpm.initState=$A$11,_xlpm.initState=$A$10)),_xlpm.pctOnly,IFERROR(IF(B1275&lt;PERCENTILE(OFFSET(B1275,1-364,0,364,1),$C$7),$A$7,IF(B1275&lt;PERCENTILE(OFFSET(B1275,1-364,0,364,1),$C$8),$A$8,IF(B1275&lt;PERCENTILE(OFFSET(B1275,1-364,0,364,1),$C$9),$A$9,IF(B1275&lt;PERCENTILE(OFFSET(B1275,1-364,0,364,1),$C$10),$A$10,IF(B1275&lt;PERCENTILE(OFFSET(B1275,1-364,0,364,1),$C$11),$A$11,$A$12))))),""),IF(_xlpm.initState="","",IF(_xlpm.oversold,_xlpm.pctOnly,_xlpm.initState)))</f>
        <v/>
      </c>
      <c r="F1275" s="119" t="n"/>
      <c r="G1275" s="120">
        <f>IF(OR(B1275="",C1275=""),"",IF(OR(特征计算_周度!B1258&gt;$B$15,特征计算_周度!C1258&gt;$B$15,特征计算_周度!G1258&gt;$B$15,特征计算_周度!E1258&gt;$B$15,特征计算_周度!F1258&gt;$B$15),IF(特征计算_周度!B1258&gt;$B$15,"VIX ","")&amp;IF(特征计算_周度!C1258&gt;$B$15,"HY ","")&amp;IF(特征计算_周度!G1258&gt;$B$15,"Sahm ","")&amp;IF(特征计算_周度!E1258&gt;$B$15,"趋势 ","")&amp;IF(特征计算_周度!F1258&gt;$B$15,"斜率",""),"—"))</f>
        <v/>
      </c>
      <c r="H1275" s="120">
        <f>IF(OR(B1275="",C1275=""),"",_xlfn.LET(_xlpm.dev,原始数据_周度!G1258,_xlpm.minDev,MIN(OFFSET(原始数据_周度!G1258,1-$D$17,0,$D$17,1)),_xlpm.bounce,_xlpm.dev-_xlpm.minDev,IF(AND(ISNUMBER(_xlpm.dev),ISNUMBER(_xlpm.minDev),_xlpm.minDev&lt;=$B$17,_xlpm.bounce&gt;=$F$17),"✅ 触发","—")))</f>
        <v/>
      </c>
      <c r="I1275" s="172">
        <f>IFERROR(IF(特征计算_周度!H1275&gt;$I$3,MIN($I$4,MAX(-$I$5,(特征计算_周度!H1275-$I$3)*$I$4)),0),"")</f>
        <v/>
      </c>
    </row>
    <row r="1276">
      <c r="A1276" s="117">
        <f>特征计算_周度!A1259</f>
        <v/>
      </c>
      <c r="B1276" s="171">
        <f>IFERROR($A$3*特征计算_周度!B1276+$B$3*特征计算_周度!C1276+$C$3*特征计算_周度!D1276+$D$3*特征计算_周度!E1276+$E$3*特征计算_周度!F1276+$F$3*特征计算_周度!H1276,"")</f>
        <v/>
      </c>
      <c r="C1276" s="118">
        <f>IFERROR(PERCENTILE(OFFSET(B1276,1-364,0,364,1),$C$7),"")</f>
        <v/>
      </c>
      <c r="D1276" s="118">
        <f>IFERROR(PERCENTILE(OFFSET(B1276,1-364,0,364,1),$C$11),"")</f>
        <v/>
      </c>
      <c r="E1276" s="122">
        <f>_xlfn.LET(_xlpm.initState,IF(OR(B1276="",C1276=""),"",IF(OR(特征计算_周度!B1259&gt;$B$15,特征计算_周度!C1259&gt;$B$15,特征计算_周度!G1259&gt;$B$15,特征计算_周度!E1259&gt;$B$15,特征计算_周度!F1259&gt;$B$15),$A$12,IFERROR(IF(B1276&lt;PERCENTILE(OFFSET(B1276,1-364,0,364,1),$C$7),$A$7,IF(B1276&lt;PERCENTILE(OFFSET(B1276,1-364,0,364,1),$C$8),$A$8,IF(B1276&lt;PERCENTILE(OFFSET(B1276,1-364,0,364,1),$C$9),$A$9,IF(B1276&lt;PERCENTILE(OFFSET(B1276,1-364,0,364,1),$C$10),$A$10,IF(B1276&lt;PERCENTILE(OFFSET(B1276,1-364,0,364,1),$C$11),$A$11,$A$12))))),""))),_xlpm.dev,原始数据_周度!G1259,_xlpm.minDev,MIN(OFFSET(原始数据_周度!G1259,1-$D$17,0,$D$17,1)),_xlpm.bounce,_xlpm.dev-_xlpm.minDev,_xlpm.oversold,AND(ISNUMBER(_xlpm.dev),ISNUMBER(_xlpm.minDev),_xlpm.minDev&lt;=$B$17,_xlpm.bounce&gt;=$F$17,OR(_xlpm.initState=$A$12,_xlpm.initState=$A$11,_xlpm.initState=$A$10)),_xlpm.pctOnly,IFERROR(IF(B1276&lt;PERCENTILE(OFFSET(B1276,1-364,0,364,1),$C$7),$A$7,IF(B1276&lt;PERCENTILE(OFFSET(B1276,1-364,0,364,1),$C$8),$A$8,IF(B1276&lt;PERCENTILE(OFFSET(B1276,1-364,0,364,1),$C$9),$A$9,IF(B1276&lt;PERCENTILE(OFFSET(B1276,1-364,0,364,1),$C$10),$A$10,IF(B1276&lt;PERCENTILE(OFFSET(B1276,1-364,0,364,1),$C$11),$A$11,$A$12))))),""),IF(_xlpm.initState="","",IF(_xlpm.oversold,_xlpm.pctOnly,_xlpm.initState)))</f>
        <v/>
      </c>
      <c r="F1276" s="119" t="n"/>
      <c r="G1276" s="120">
        <f>IF(OR(B1276="",C1276=""),"",IF(OR(特征计算_周度!B1259&gt;$B$15,特征计算_周度!C1259&gt;$B$15,特征计算_周度!G1259&gt;$B$15,特征计算_周度!E1259&gt;$B$15,特征计算_周度!F1259&gt;$B$15),IF(特征计算_周度!B1259&gt;$B$15,"VIX ","")&amp;IF(特征计算_周度!C1259&gt;$B$15,"HY ","")&amp;IF(特征计算_周度!G1259&gt;$B$15,"Sahm ","")&amp;IF(特征计算_周度!E1259&gt;$B$15,"趋势 ","")&amp;IF(特征计算_周度!F1259&gt;$B$15,"斜率",""),"—"))</f>
        <v/>
      </c>
      <c r="H1276" s="120">
        <f>IF(OR(B1276="",C1276=""),"",_xlfn.LET(_xlpm.dev,原始数据_周度!G1259,_xlpm.minDev,MIN(OFFSET(原始数据_周度!G1259,1-$D$17,0,$D$17,1)),_xlpm.bounce,_xlpm.dev-_xlpm.minDev,IF(AND(ISNUMBER(_xlpm.dev),ISNUMBER(_xlpm.minDev),_xlpm.minDev&lt;=$B$17,_xlpm.bounce&gt;=$F$17),"✅ 触发","—")))</f>
        <v/>
      </c>
      <c r="I1276" s="172">
        <f>IFERROR(IF(特征计算_周度!H1276&gt;$I$3,MIN($I$4,MAX(-$I$5,(特征计算_周度!H1276-$I$3)*$I$4)),0),"")</f>
        <v/>
      </c>
    </row>
    <row r="1277">
      <c r="A1277" s="117">
        <f>特征计算_周度!A1260</f>
        <v/>
      </c>
      <c r="B1277" s="171">
        <f>IFERROR($A$3*特征计算_周度!B1277+$B$3*特征计算_周度!C1277+$C$3*特征计算_周度!D1277+$D$3*特征计算_周度!E1277+$E$3*特征计算_周度!F1277+$F$3*特征计算_周度!H1277,"")</f>
        <v/>
      </c>
      <c r="C1277" s="118">
        <f>IFERROR(PERCENTILE(OFFSET(B1277,1-364,0,364,1),$C$7),"")</f>
        <v/>
      </c>
      <c r="D1277" s="118">
        <f>IFERROR(PERCENTILE(OFFSET(B1277,1-364,0,364,1),$C$11),"")</f>
        <v/>
      </c>
      <c r="E1277" s="122">
        <f>_xlfn.LET(_xlpm.initState,IF(OR(B1277="",C1277=""),"",IF(OR(特征计算_周度!B1260&gt;$B$15,特征计算_周度!C1260&gt;$B$15,特征计算_周度!G1260&gt;$B$15,特征计算_周度!E1260&gt;$B$15,特征计算_周度!F1260&gt;$B$15),$A$12,IFERROR(IF(B1277&lt;PERCENTILE(OFFSET(B1277,1-364,0,364,1),$C$7),$A$7,IF(B1277&lt;PERCENTILE(OFFSET(B1277,1-364,0,364,1),$C$8),$A$8,IF(B1277&lt;PERCENTILE(OFFSET(B1277,1-364,0,364,1),$C$9),$A$9,IF(B1277&lt;PERCENTILE(OFFSET(B1277,1-364,0,364,1),$C$10),$A$10,IF(B1277&lt;PERCENTILE(OFFSET(B1277,1-364,0,364,1),$C$11),$A$11,$A$12))))),""))),_xlpm.dev,原始数据_周度!G1260,_xlpm.minDev,MIN(OFFSET(原始数据_周度!G1260,1-$D$17,0,$D$17,1)),_xlpm.bounce,_xlpm.dev-_xlpm.minDev,_xlpm.oversold,AND(ISNUMBER(_xlpm.dev),ISNUMBER(_xlpm.minDev),_xlpm.minDev&lt;=$B$17,_xlpm.bounce&gt;=$F$17,OR(_xlpm.initState=$A$12,_xlpm.initState=$A$11,_xlpm.initState=$A$10)),_xlpm.pctOnly,IFERROR(IF(B1277&lt;PERCENTILE(OFFSET(B1277,1-364,0,364,1),$C$7),$A$7,IF(B1277&lt;PERCENTILE(OFFSET(B1277,1-364,0,364,1),$C$8),$A$8,IF(B1277&lt;PERCENTILE(OFFSET(B1277,1-364,0,364,1),$C$9),$A$9,IF(B1277&lt;PERCENTILE(OFFSET(B1277,1-364,0,364,1),$C$10),$A$10,IF(B1277&lt;PERCENTILE(OFFSET(B1277,1-364,0,364,1),$C$11),$A$11,$A$12))))),""),IF(_xlpm.initState="","",IF(_xlpm.oversold,_xlpm.pctOnly,_xlpm.initState)))</f>
        <v/>
      </c>
      <c r="F1277" s="119" t="n"/>
      <c r="G1277" s="120">
        <f>IF(OR(B1277="",C1277=""),"",IF(OR(特征计算_周度!B1260&gt;$B$15,特征计算_周度!C1260&gt;$B$15,特征计算_周度!G1260&gt;$B$15,特征计算_周度!E1260&gt;$B$15,特征计算_周度!F1260&gt;$B$15),IF(特征计算_周度!B1260&gt;$B$15,"VIX ","")&amp;IF(特征计算_周度!C1260&gt;$B$15,"HY ","")&amp;IF(特征计算_周度!G1260&gt;$B$15,"Sahm ","")&amp;IF(特征计算_周度!E1260&gt;$B$15,"趋势 ","")&amp;IF(特征计算_周度!F1260&gt;$B$15,"斜率",""),"—"))</f>
        <v/>
      </c>
      <c r="H1277" s="120">
        <f>IF(OR(B1277="",C1277=""),"",_xlfn.LET(_xlpm.dev,原始数据_周度!G1260,_xlpm.minDev,MIN(OFFSET(原始数据_周度!G1260,1-$D$17,0,$D$17,1)),_xlpm.bounce,_xlpm.dev-_xlpm.minDev,IF(AND(ISNUMBER(_xlpm.dev),ISNUMBER(_xlpm.minDev),_xlpm.minDev&lt;=$B$17,_xlpm.bounce&gt;=$F$17),"✅ 触发","—")))</f>
        <v/>
      </c>
      <c r="I1277" s="172">
        <f>IFERROR(IF(特征计算_周度!H1277&gt;$I$3,MIN($I$4,MAX(-$I$5,(特征计算_周度!H1277-$I$3)*$I$4)),0),"")</f>
        <v/>
      </c>
    </row>
    <row r="1278">
      <c r="A1278" s="117">
        <f>特征计算_周度!A1261</f>
        <v/>
      </c>
      <c r="B1278" s="171">
        <f>IFERROR($A$3*特征计算_周度!B1278+$B$3*特征计算_周度!C1278+$C$3*特征计算_周度!D1278+$D$3*特征计算_周度!E1278+$E$3*特征计算_周度!F1278+$F$3*特征计算_周度!H1278,"")</f>
        <v/>
      </c>
      <c r="C1278" s="118">
        <f>IFERROR(PERCENTILE(OFFSET(B1278,1-364,0,364,1),$C$7),"")</f>
        <v/>
      </c>
      <c r="D1278" s="118">
        <f>IFERROR(PERCENTILE(OFFSET(B1278,1-364,0,364,1),$C$11),"")</f>
        <v/>
      </c>
      <c r="E1278" s="122">
        <f>_xlfn.LET(_xlpm.initState,IF(OR(B1278="",C1278=""),"",IF(OR(特征计算_周度!B1261&gt;$B$15,特征计算_周度!C1261&gt;$B$15,特征计算_周度!G1261&gt;$B$15,特征计算_周度!E1261&gt;$B$15,特征计算_周度!F1261&gt;$B$15),$A$12,IFERROR(IF(B1278&lt;PERCENTILE(OFFSET(B1278,1-364,0,364,1),$C$7),$A$7,IF(B1278&lt;PERCENTILE(OFFSET(B1278,1-364,0,364,1),$C$8),$A$8,IF(B1278&lt;PERCENTILE(OFFSET(B1278,1-364,0,364,1),$C$9),$A$9,IF(B1278&lt;PERCENTILE(OFFSET(B1278,1-364,0,364,1),$C$10),$A$10,IF(B1278&lt;PERCENTILE(OFFSET(B1278,1-364,0,364,1),$C$11),$A$11,$A$12))))),""))),_xlpm.dev,原始数据_周度!G1261,_xlpm.minDev,MIN(OFFSET(原始数据_周度!G1261,1-$D$17,0,$D$17,1)),_xlpm.bounce,_xlpm.dev-_xlpm.minDev,_xlpm.oversold,AND(ISNUMBER(_xlpm.dev),ISNUMBER(_xlpm.minDev),_xlpm.minDev&lt;=$B$17,_xlpm.bounce&gt;=$F$17,OR(_xlpm.initState=$A$12,_xlpm.initState=$A$11,_xlpm.initState=$A$10)),_xlpm.pctOnly,IFERROR(IF(B1278&lt;PERCENTILE(OFFSET(B1278,1-364,0,364,1),$C$7),$A$7,IF(B1278&lt;PERCENTILE(OFFSET(B1278,1-364,0,364,1),$C$8),$A$8,IF(B1278&lt;PERCENTILE(OFFSET(B1278,1-364,0,364,1),$C$9),$A$9,IF(B1278&lt;PERCENTILE(OFFSET(B1278,1-364,0,364,1),$C$10),$A$10,IF(B1278&lt;PERCENTILE(OFFSET(B1278,1-364,0,364,1),$C$11),$A$11,$A$12))))),""),IF(_xlpm.initState="","",IF(_xlpm.oversold,_xlpm.pctOnly,_xlpm.initState)))</f>
        <v/>
      </c>
      <c r="F1278" s="119" t="n"/>
      <c r="G1278" s="120">
        <f>IF(OR(B1278="",C1278=""),"",IF(OR(特征计算_周度!B1261&gt;$B$15,特征计算_周度!C1261&gt;$B$15,特征计算_周度!G1261&gt;$B$15,特征计算_周度!E1261&gt;$B$15,特征计算_周度!F1261&gt;$B$15),IF(特征计算_周度!B1261&gt;$B$15,"VIX ","")&amp;IF(特征计算_周度!C1261&gt;$B$15,"HY ","")&amp;IF(特征计算_周度!G1261&gt;$B$15,"Sahm ","")&amp;IF(特征计算_周度!E1261&gt;$B$15,"趋势 ","")&amp;IF(特征计算_周度!F1261&gt;$B$15,"斜率",""),"—"))</f>
        <v/>
      </c>
      <c r="H1278" s="120">
        <f>IF(OR(B1278="",C1278=""),"",_xlfn.LET(_xlpm.dev,原始数据_周度!G1261,_xlpm.minDev,MIN(OFFSET(原始数据_周度!G1261,1-$D$17,0,$D$17,1)),_xlpm.bounce,_xlpm.dev-_xlpm.minDev,IF(AND(ISNUMBER(_xlpm.dev),ISNUMBER(_xlpm.minDev),_xlpm.minDev&lt;=$B$17,_xlpm.bounce&gt;=$F$17),"✅ 触发","—")))</f>
        <v/>
      </c>
      <c r="I1278" s="172">
        <f>IFERROR(IF(特征计算_周度!H1278&gt;$I$3,MIN($I$4,MAX(-$I$5,(特征计算_周度!H1278-$I$3)*$I$4)),0),"")</f>
        <v/>
      </c>
    </row>
    <row r="1279">
      <c r="A1279" s="117">
        <f>特征计算_周度!A1262</f>
        <v/>
      </c>
      <c r="B1279" s="171">
        <f>IFERROR($A$3*特征计算_周度!B1279+$B$3*特征计算_周度!C1279+$C$3*特征计算_周度!D1279+$D$3*特征计算_周度!E1279+$E$3*特征计算_周度!F1279+$F$3*特征计算_周度!H1279,"")</f>
        <v/>
      </c>
      <c r="C1279" s="118">
        <f>IFERROR(PERCENTILE(OFFSET(B1279,1-364,0,364,1),$C$7),"")</f>
        <v/>
      </c>
      <c r="D1279" s="118">
        <f>IFERROR(PERCENTILE(OFFSET(B1279,1-364,0,364,1),$C$11),"")</f>
        <v/>
      </c>
      <c r="E1279" s="122">
        <f>_xlfn.LET(_xlpm.initState,IF(OR(B1279="",C1279=""),"",IF(OR(特征计算_周度!B1262&gt;$B$15,特征计算_周度!C1262&gt;$B$15,特征计算_周度!G1262&gt;$B$15,特征计算_周度!E1262&gt;$B$15,特征计算_周度!F1262&gt;$B$15),$A$12,IFERROR(IF(B1279&lt;PERCENTILE(OFFSET(B1279,1-364,0,364,1),$C$7),$A$7,IF(B1279&lt;PERCENTILE(OFFSET(B1279,1-364,0,364,1),$C$8),$A$8,IF(B1279&lt;PERCENTILE(OFFSET(B1279,1-364,0,364,1),$C$9),$A$9,IF(B1279&lt;PERCENTILE(OFFSET(B1279,1-364,0,364,1),$C$10),$A$10,IF(B1279&lt;PERCENTILE(OFFSET(B1279,1-364,0,364,1),$C$11),$A$11,$A$12))))),""))),_xlpm.dev,原始数据_周度!G1262,_xlpm.minDev,MIN(OFFSET(原始数据_周度!G1262,1-$D$17,0,$D$17,1)),_xlpm.bounce,_xlpm.dev-_xlpm.minDev,_xlpm.oversold,AND(ISNUMBER(_xlpm.dev),ISNUMBER(_xlpm.minDev),_xlpm.minDev&lt;=$B$17,_xlpm.bounce&gt;=$F$17,OR(_xlpm.initState=$A$12,_xlpm.initState=$A$11,_xlpm.initState=$A$10)),_xlpm.pctOnly,IFERROR(IF(B1279&lt;PERCENTILE(OFFSET(B1279,1-364,0,364,1),$C$7),$A$7,IF(B1279&lt;PERCENTILE(OFFSET(B1279,1-364,0,364,1),$C$8),$A$8,IF(B1279&lt;PERCENTILE(OFFSET(B1279,1-364,0,364,1),$C$9),$A$9,IF(B1279&lt;PERCENTILE(OFFSET(B1279,1-364,0,364,1),$C$10),$A$10,IF(B1279&lt;PERCENTILE(OFFSET(B1279,1-364,0,364,1),$C$11),$A$11,$A$12))))),""),IF(_xlpm.initState="","",IF(_xlpm.oversold,_xlpm.pctOnly,_xlpm.initState)))</f>
        <v/>
      </c>
      <c r="F1279" s="119" t="n"/>
      <c r="G1279" s="120">
        <f>IF(OR(B1279="",C1279=""),"",IF(OR(特征计算_周度!B1262&gt;$B$15,特征计算_周度!C1262&gt;$B$15,特征计算_周度!G1262&gt;$B$15,特征计算_周度!E1262&gt;$B$15,特征计算_周度!F1262&gt;$B$15),IF(特征计算_周度!B1262&gt;$B$15,"VIX ","")&amp;IF(特征计算_周度!C1262&gt;$B$15,"HY ","")&amp;IF(特征计算_周度!G1262&gt;$B$15,"Sahm ","")&amp;IF(特征计算_周度!E1262&gt;$B$15,"趋势 ","")&amp;IF(特征计算_周度!F1262&gt;$B$15,"斜率",""),"—"))</f>
        <v/>
      </c>
      <c r="H1279" s="120">
        <f>IF(OR(B1279="",C1279=""),"",_xlfn.LET(_xlpm.dev,原始数据_周度!G1262,_xlpm.minDev,MIN(OFFSET(原始数据_周度!G1262,1-$D$17,0,$D$17,1)),_xlpm.bounce,_xlpm.dev-_xlpm.minDev,IF(AND(ISNUMBER(_xlpm.dev),ISNUMBER(_xlpm.minDev),_xlpm.minDev&lt;=$B$17,_xlpm.bounce&gt;=$F$17),"✅ 触发","—")))</f>
        <v/>
      </c>
      <c r="I1279" s="172">
        <f>IFERROR(IF(特征计算_周度!H1279&gt;$I$3,MIN($I$4,MAX(-$I$5,(特征计算_周度!H1279-$I$3)*$I$4)),0),"")</f>
        <v/>
      </c>
    </row>
    <row r="1280">
      <c r="A1280" s="117">
        <f>特征计算_周度!A1263</f>
        <v/>
      </c>
      <c r="B1280" s="171">
        <f>IFERROR($A$3*特征计算_周度!B1280+$B$3*特征计算_周度!C1280+$C$3*特征计算_周度!D1280+$D$3*特征计算_周度!E1280+$E$3*特征计算_周度!F1280+$F$3*特征计算_周度!H1280,"")</f>
        <v/>
      </c>
      <c r="C1280" s="118">
        <f>IFERROR(PERCENTILE(OFFSET(B1280,1-364,0,364,1),$C$7),"")</f>
        <v/>
      </c>
      <c r="D1280" s="118">
        <f>IFERROR(PERCENTILE(OFFSET(B1280,1-364,0,364,1),$C$11),"")</f>
        <v/>
      </c>
      <c r="E1280" s="122">
        <f>_xlfn.LET(_xlpm.initState,IF(OR(B1280="",C1280=""),"",IF(OR(特征计算_周度!B1263&gt;$B$15,特征计算_周度!C1263&gt;$B$15,特征计算_周度!G1263&gt;$B$15,特征计算_周度!E1263&gt;$B$15,特征计算_周度!F1263&gt;$B$15),$A$12,IFERROR(IF(B1280&lt;PERCENTILE(OFFSET(B1280,1-364,0,364,1),$C$7),$A$7,IF(B1280&lt;PERCENTILE(OFFSET(B1280,1-364,0,364,1),$C$8),$A$8,IF(B1280&lt;PERCENTILE(OFFSET(B1280,1-364,0,364,1),$C$9),$A$9,IF(B1280&lt;PERCENTILE(OFFSET(B1280,1-364,0,364,1),$C$10),$A$10,IF(B1280&lt;PERCENTILE(OFFSET(B1280,1-364,0,364,1),$C$11),$A$11,$A$12))))),""))),_xlpm.dev,原始数据_周度!G1263,_xlpm.minDev,MIN(OFFSET(原始数据_周度!G1263,1-$D$17,0,$D$17,1)),_xlpm.bounce,_xlpm.dev-_xlpm.minDev,_xlpm.oversold,AND(ISNUMBER(_xlpm.dev),ISNUMBER(_xlpm.minDev),_xlpm.minDev&lt;=$B$17,_xlpm.bounce&gt;=$F$17,OR(_xlpm.initState=$A$12,_xlpm.initState=$A$11,_xlpm.initState=$A$10)),_xlpm.pctOnly,IFERROR(IF(B1280&lt;PERCENTILE(OFFSET(B1280,1-364,0,364,1),$C$7),$A$7,IF(B1280&lt;PERCENTILE(OFFSET(B1280,1-364,0,364,1),$C$8),$A$8,IF(B1280&lt;PERCENTILE(OFFSET(B1280,1-364,0,364,1),$C$9),$A$9,IF(B1280&lt;PERCENTILE(OFFSET(B1280,1-364,0,364,1),$C$10),$A$10,IF(B1280&lt;PERCENTILE(OFFSET(B1280,1-364,0,364,1),$C$11),$A$11,$A$12))))),""),IF(_xlpm.initState="","",IF(_xlpm.oversold,_xlpm.pctOnly,_xlpm.initState)))</f>
        <v/>
      </c>
      <c r="F1280" s="119" t="n"/>
      <c r="G1280" s="120">
        <f>IF(OR(B1280="",C1280=""),"",IF(OR(特征计算_周度!B1263&gt;$B$15,特征计算_周度!C1263&gt;$B$15,特征计算_周度!G1263&gt;$B$15,特征计算_周度!E1263&gt;$B$15,特征计算_周度!F1263&gt;$B$15),IF(特征计算_周度!B1263&gt;$B$15,"VIX ","")&amp;IF(特征计算_周度!C1263&gt;$B$15,"HY ","")&amp;IF(特征计算_周度!G1263&gt;$B$15,"Sahm ","")&amp;IF(特征计算_周度!E1263&gt;$B$15,"趋势 ","")&amp;IF(特征计算_周度!F1263&gt;$B$15,"斜率",""),"—"))</f>
        <v/>
      </c>
      <c r="H1280" s="120">
        <f>IF(OR(B1280="",C1280=""),"",_xlfn.LET(_xlpm.dev,原始数据_周度!G1263,_xlpm.minDev,MIN(OFFSET(原始数据_周度!G1263,1-$D$17,0,$D$17,1)),_xlpm.bounce,_xlpm.dev-_xlpm.minDev,IF(AND(ISNUMBER(_xlpm.dev),ISNUMBER(_xlpm.minDev),_xlpm.minDev&lt;=$B$17,_xlpm.bounce&gt;=$F$17),"✅ 触发","—")))</f>
        <v/>
      </c>
      <c r="I1280" s="172">
        <f>IFERROR(IF(特征计算_周度!H1280&gt;$I$3,MIN($I$4,MAX(-$I$5,(特征计算_周度!H1280-$I$3)*$I$4)),0),"")</f>
        <v/>
      </c>
    </row>
    <row r="1281">
      <c r="A1281" s="117">
        <f>特征计算_周度!A1264</f>
        <v/>
      </c>
      <c r="B1281" s="171">
        <f>IFERROR($A$3*特征计算_周度!B1281+$B$3*特征计算_周度!C1281+$C$3*特征计算_周度!D1281+$D$3*特征计算_周度!E1281+$E$3*特征计算_周度!F1281+$F$3*特征计算_周度!H1281,"")</f>
        <v/>
      </c>
      <c r="C1281" s="118">
        <f>IFERROR(PERCENTILE(OFFSET(B1281,1-364,0,364,1),$C$7),"")</f>
        <v/>
      </c>
      <c r="D1281" s="118">
        <f>IFERROR(PERCENTILE(OFFSET(B1281,1-364,0,364,1),$C$11),"")</f>
        <v/>
      </c>
      <c r="E1281" s="122">
        <f>_xlfn.LET(_xlpm.initState,IF(OR(B1281="",C1281=""),"",IF(OR(特征计算_周度!B1264&gt;$B$15,特征计算_周度!C1264&gt;$B$15,特征计算_周度!G1264&gt;$B$15,特征计算_周度!E1264&gt;$B$15,特征计算_周度!F1264&gt;$B$15),$A$12,IFERROR(IF(B1281&lt;PERCENTILE(OFFSET(B1281,1-364,0,364,1),$C$7),$A$7,IF(B1281&lt;PERCENTILE(OFFSET(B1281,1-364,0,364,1),$C$8),$A$8,IF(B1281&lt;PERCENTILE(OFFSET(B1281,1-364,0,364,1),$C$9),$A$9,IF(B1281&lt;PERCENTILE(OFFSET(B1281,1-364,0,364,1),$C$10),$A$10,IF(B1281&lt;PERCENTILE(OFFSET(B1281,1-364,0,364,1),$C$11),$A$11,$A$12))))),""))),_xlpm.dev,原始数据_周度!G1264,_xlpm.minDev,MIN(OFFSET(原始数据_周度!G1264,1-$D$17,0,$D$17,1)),_xlpm.bounce,_xlpm.dev-_xlpm.minDev,_xlpm.oversold,AND(ISNUMBER(_xlpm.dev),ISNUMBER(_xlpm.minDev),_xlpm.minDev&lt;=$B$17,_xlpm.bounce&gt;=$F$17,OR(_xlpm.initState=$A$12,_xlpm.initState=$A$11,_xlpm.initState=$A$10)),_xlpm.pctOnly,IFERROR(IF(B1281&lt;PERCENTILE(OFFSET(B1281,1-364,0,364,1),$C$7),$A$7,IF(B1281&lt;PERCENTILE(OFFSET(B1281,1-364,0,364,1),$C$8),$A$8,IF(B1281&lt;PERCENTILE(OFFSET(B1281,1-364,0,364,1),$C$9),$A$9,IF(B1281&lt;PERCENTILE(OFFSET(B1281,1-364,0,364,1),$C$10),$A$10,IF(B1281&lt;PERCENTILE(OFFSET(B1281,1-364,0,364,1),$C$11),$A$11,$A$12))))),""),IF(_xlpm.initState="","",IF(_xlpm.oversold,_xlpm.pctOnly,_xlpm.initState)))</f>
        <v/>
      </c>
      <c r="F1281" s="119" t="n"/>
      <c r="G1281" s="120">
        <f>IF(OR(B1281="",C1281=""),"",IF(OR(特征计算_周度!B1264&gt;$B$15,特征计算_周度!C1264&gt;$B$15,特征计算_周度!G1264&gt;$B$15,特征计算_周度!E1264&gt;$B$15,特征计算_周度!F1264&gt;$B$15),IF(特征计算_周度!B1264&gt;$B$15,"VIX ","")&amp;IF(特征计算_周度!C1264&gt;$B$15,"HY ","")&amp;IF(特征计算_周度!G1264&gt;$B$15,"Sahm ","")&amp;IF(特征计算_周度!E1264&gt;$B$15,"趋势 ","")&amp;IF(特征计算_周度!F1264&gt;$B$15,"斜率",""),"—"))</f>
        <v/>
      </c>
      <c r="H1281" s="120">
        <f>IF(OR(B1281="",C1281=""),"",_xlfn.LET(_xlpm.dev,原始数据_周度!G1264,_xlpm.minDev,MIN(OFFSET(原始数据_周度!G1264,1-$D$17,0,$D$17,1)),_xlpm.bounce,_xlpm.dev-_xlpm.minDev,IF(AND(ISNUMBER(_xlpm.dev),ISNUMBER(_xlpm.minDev),_xlpm.minDev&lt;=$B$17,_xlpm.bounce&gt;=$F$17),"✅ 触发","—")))</f>
        <v/>
      </c>
      <c r="I1281" s="172">
        <f>IFERROR(IF(特征计算_周度!H1281&gt;$I$3,MIN($I$4,MAX(-$I$5,(特征计算_周度!H1281-$I$3)*$I$4)),0),"")</f>
        <v/>
      </c>
    </row>
    <row r="1282">
      <c r="A1282" s="117">
        <f>特征计算_周度!A1265</f>
        <v/>
      </c>
      <c r="B1282" s="171">
        <f>IFERROR($A$3*特征计算_周度!B1282+$B$3*特征计算_周度!C1282+$C$3*特征计算_周度!D1282+$D$3*特征计算_周度!E1282+$E$3*特征计算_周度!F1282+$F$3*特征计算_周度!H1282,"")</f>
        <v/>
      </c>
      <c r="C1282" s="118">
        <f>IFERROR(PERCENTILE(OFFSET(B1282,1-364,0,364,1),$C$7),"")</f>
        <v/>
      </c>
      <c r="D1282" s="118">
        <f>IFERROR(PERCENTILE(OFFSET(B1282,1-364,0,364,1),$C$11),"")</f>
        <v/>
      </c>
      <c r="E1282" s="122">
        <f>_xlfn.LET(_xlpm.initState,IF(OR(B1282="",C1282=""),"",IF(OR(特征计算_周度!B1265&gt;$B$15,特征计算_周度!C1265&gt;$B$15,特征计算_周度!G1265&gt;$B$15,特征计算_周度!E1265&gt;$B$15,特征计算_周度!F1265&gt;$B$15),$A$12,IFERROR(IF(B1282&lt;PERCENTILE(OFFSET(B1282,1-364,0,364,1),$C$7),$A$7,IF(B1282&lt;PERCENTILE(OFFSET(B1282,1-364,0,364,1),$C$8),$A$8,IF(B1282&lt;PERCENTILE(OFFSET(B1282,1-364,0,364,1),$C$9),$A$9,IF(B1282&lt;PERCENTILE(OFFSET(B1282,1-364,0,364,1),$C$10),$A$10,IF(B1282&lt;PERCENTILE(OFFSET(B1282,1-364,0,364,1),$C$11),$A$11,$A$12))))),""))),_xlpm.dev,原始数据_周度!G1265,_xlpm.minDev,MIN(OFFSET(原始数据_周度!G1265,1-$D$17,0,$D$17,1)),_xlpm.bounce,_xlpm.dev-_xlpm.minDev,_xlpm.oversold,AND(ISNUMBER(_xlpm.dev),ISNUMBER(_xlpm.minDev),_xlpm.minDev&lt;=$B$17,_xlpm.bounce&gt;=$F$17,OR(_xlpm.initState=$A$12,_xlpm.initState=$A$11,_xlpm.initState=$A$10)),_xlpm.pctOnly,IFERROR(IF(B1282&lt;PERCENTILE(OFFSET(B1282,1-364,0,364,1),$C$7),$A$7,IF(B1282&lt;PERCENTILE(OFFSET(B1282,1-364,0,364,1),$C$8),$A$8,IF(B1282&lt;PERCENTILE(OFFSET(B1282,1-364,0,364,1),$C$9),$A$9,IF(B1282&lt;PERCENTILE(OFFSET(B1282,1-364,0,364,1),$C$10),$A$10,IF(B1282&lt;PERCENTILE(OFFSET(B1282,1-364,0,364,1),$C$11),$A$11,$A$12))))),""),IF(_xlpm.initState="","",IF(_xlpm.oversold,_xlpm.pctOnly,_xlpm.initState)))</f>
        <v/>
      </c>
      <c r="F1282" s="119" t="n"/>
      <c r="G1282" s="120">
        <f>IF(OR(B1282="",C1282=""),"",IF(OR(特征计算_周度!B1265&gt;$B$15,特征计算_周度!C1265&gt;$B$15,特征计算_周度!G1265&gt;$B$15,特征计算_周度!E1265&gt;$B$15,特征计算_周度!F1265&gt;$B$15),IF(特征计算_周度!B1265&gt;$B$15,"VIX ","")&amp;IF(特征计算_周度!C1265&gt;$B$15,"HY ","")&amp;IF(特征计算_周度!G1265&gt;$B$15,"Sahm ","")&amp;IF(特征计算_周度!E1265&gt;$B$15,"趋势 ","")&amp;IF(特征计算_周度!F1265&gt;$B$15,"斜率",""),"—"))</f>
        <v/>
      </c>
      <c r="H1282" s="120">
        <f>IF(OR(B1282="",C1282=""),"",_xlfn.LET(_xlpm.dev,原始数据_周度!G1265,_xlpm.minDev,MIN(OFFSET(原始数据_周度!G1265,1-$D$17,0,$D$17,1)),_xlpm.bounce,_xlpm.dev-_xlpm.minDev,IF(AND(ISNUMBER(_xlpm.dev),ISNUMBER(_xlpm.minDev),_xlpm.minDev&lt;=$B$17,_xlpm.bounce&gt;=$F$17),"✅ 触发","—")))</f>
        <v/>
      </c>
      <c r="I1282" s="172">
        <f>IFERROR(IF(特征计算_周度!H1282&gt;$I$3,MIN($I$4,MAX(-$I$5,(特征计算_周度!H1282-$I$3)*$I$4)),0),"")</f>
        <v/>
      </c>
    </row>
    <row r="1283">
      <c r="A1283" s="117">
        <f>特征计算_周度!A1266</f>
        <v/>
      </c>
      <c r="B1283" s="171">
        <f>IFERROR($A$3*特征计算_周度!B1283+$B$3*特征计算_周度!C1283+$C$3*特征计算_周度!D1283+$D$3*特征计算_周度!E1283+$E$3*特征计算_周度!F1283+$F$3*特征计算_周度!H1283,"")</f>
        <v/>
      </c>
      <c r="C1283" s="118">
        <f>IFERROR(PERCENTILE(OFFSET(B1283,1-364,0,364,1),$C$7),"")</f>
        <v/>
      </c>
      <c r="D1283" s="118">
        <f>IFERROR(PERCENTILE(OFFSET(B1283,1-364,0,364,1),$C$11),"")</f>
        <v/>
      </c>
      <c r="E1283" s="122">
        <f>_xlfn.LET(_xlpm.initState,IF(OR(B1283="",C1283=""),"",IF(OR(特征计算_周度!B1266&gt;$B$15,特征计算_周度!C1266&gt;$B$15,特征计算_周度!G1266&gt;$B$15,特征计算_周度!E1266&gt;$B$15,特征计算_周度!F1266&gt;$B$15),$A$12,IFERROR(IF(B1283&lt;PERCENTILE(OFFSET(B1283,1-364,0,364,1),$C$7),$A$7,IF(B1283&lt;PERCENTILE(OFFSET(B1283,1-364,0,364,1),$C$8),$A$8,IF(B1283&lt;PERCENTILE(OFFSET(B1283,1-364,0,364,1),$C$9),$A$9,IF(B1283&lt;PERCENTILE(OFFSET(B1283,1-364,0,364,1),$C$10),$A$10,IF(B1283&lt;PERCENTILE(OFFSET(B1283,1-364,0,364,1),$C$11),$A$11,$A$12))))),""))),_xlpm.dev,原始数据_周度!G1266,_xlpm.minDev,MIN(OFFSET(原始数据_周度!G1266,1-$D$17,0,$D$17,1)),_xlpm.bounce,_xlpm.dev-_xlpm.minDev,_xlpm.oversold,AND(ISNUMBER(_xlpm.dev),ISNUMBER(_xlpm.minDev),_xlpm.minDev&lt;=$B$17,_xlpm.bounce&gt;=$F$17,OR(_xlpm.initState=$A$12,_xlpm.initState=$A$11,_xlpm.initState=$A$10)),_xlpm.pctOnly,IFERROR(IF(B1283&lt;PERCENTILE(OFFSET(B1283,1-364,0,364,1),$C$7),$A$7,IF(B1283&lt;PERCENTILE(OFFSET(B1283,1-364,0,364,1),$C$8),$A$8,IF(B1283&lt;PERCENTILE(OFFSET(B1283,1-364,0,364,1),$C$9),$A$9,IF(B1283&lt;PERCENTILE(OFFSET(B1283,1-364,0,364,1),$C$10),$A$10,IF(B1283&lt;PERCENTILE(OFFSET(B1283,1-364,0,364,1),$C$11),$A$11,$A$12))))),""),IF(_xlpm.initState="","",IF(_xlpm.oversold,_xlpm.pctOnly,_xlpm.initState)))</f>
        <v/>
      </c>
      <c r="F1283" s="119" t="n"/>
      <c r="G1283" s="120">
        <f>IF(OR(B1283="",C1283=""),"",IF(OR(特征计算_周度!B1266&gt;$B$15,特征计算_周度!C1266&gt;$B$15,特征计算_周度!G1266&gt;$B$15,特征计算_周度!E1266&gt;$B$15,特征计算_周度!F1266&gt;$B$15),IF(特征计算_周度!B1266&gt;$B$15,"VIX ","")&amp;IF(特征计算_周度!C1266&gt;$B$15,"HY ","")&amp;IF(特征计算_周度!G1266&gt;$B$15,"Sahm ","")&amp;IF(特征计算_周度!E1266&gt;$B$15,"趋势 ","")&amp;IF(特征计算_周度!F1266&gt;$B$15,"斜率",""),"—"))</f>
        <v/>
      </c>
      <c r="H1283" s="120">
        <f>IF(OR(B1283="",C1283=""),"",_xlfn.LET(_xlpm.dev,原始数据_周度!G1266,_xlpm.minDev,MIN(OFFSET(原始数据_周度!G1266,1-$D$17,0,$D$17,1)),_xlpm.bounce,_xlpm.dev-_xlpm.minDev,IF(AND(ISNUMBER(_xlpm.dev),ISNUMBER(_xlpm.minDev),_xlpm.minDev&lt;=$B$17,_xlpm.bounce&gt;=$F$17),"✅ 触发","—")))</f>
        <v/>
      </c>
      <c r="I1283" s="172">
        <f>IFERROR(IF(特征计算_周度!H1283&gt;$I$3,MIN($I$4,MAX(-$I$5,(特征计算_周度!H1283-$I$3)*$I$4)),0),"")</f>
        <v/>
      </c>
    </row>
    <row r="1284">
      <c r="A1284" s="117">
        <f>特征计算_周度!A1267</f>
        <v/>
      </c>
      <c r="B1284" s="171">
        <f>IFERROR($A$3*特征计算_周度!B1284+$B$3*特征计算_周度!C1284+$C$3*特征计算_周度!D1284+$D$3*特征计算_周度!E1284+$E$3*特征计算_周度!F1284+$F$3*特征计算_周度!H1284,"")</f>
        <v/>
      </c>
      <c r="C1284" s="118">
        <f>IFERROR(PERCENTILE(OFFSET(B1284,1-364,0,364,1),$C$7),"")</f>
        <v/>
      </c>
      <c r="D1284" s="118">
        <f>IFERROR(PERCENTILE(OFFSET(B1284,1-364,0,364,1),$C$11),"")</f>
        <v/>
      </c>
      <c r="E1284" s="122">
        <f>_xlfn.LET(_xlpm.initState,IF(OR(B1284="",C1284=""),"",IF(OR(特征计算_周度!B1267&gt;$B$15,特征计算_周度!C1267&gt;$B$15,特征计算_周度!G1267&gt;$B$15,特征计算_周度!E1267&gt;$B$15,特征计算_周度!F1267&gt;$B$15),$A$12,IFERROR(IF(B1284&lt;PERCENTILE(OFFSET(B1284,1-364,0,364,1),$C$7),$A$7,IF(B1284&lt;PERCENTILE(OFFSET(B1284,1-364,0,364,1),$C$8),$A$8,IF(B1284&lt;PERCENTILE(OFFSET(B1284,1-364,0,364,1),$C$9),$A$9,IF(B1284&lt;PERCENTILE(OFFSET(B1284,1-364,0,364,1),$C$10),$A$10,IF(B1284&lt;PERCENTILE(OFFSET(B1284,1-364,0,364,1),$C$11),$A$11,$A$12))))),""))),_xlpm.dev,原始数据_周度!G1267,_xlpm.minDev,MIN(OFFSET(原始数据_周度!G1267,1-$D$17,0,$D$17,1)),_xlpm.bounce,_xlpm.dev-_xlpm.minDev,_xlpm.oversold,AND(ISNUMBER(_xlpm.dev),ISNUMBER(_xlpm.minDev),_xlpm.minDev&lt;=$B$17,_xlpm.bounce&gt;=$F$17,OR(_xlpm.initState=$A$12,_xlpm.initState=$A$11,_xlpm.initState=$A$10)),_xlpm.pctOnly,IFERROR(IF(B1284&lt;PERCENTILE(OFFSET(B1284,1-364,0,364,1),$C$7),$A$7,IF(B1284&lt;PERCENTILE(OFFSET(B1284,1-364,0,364,1),$C$8),$A$8,IF(B1284&lt;PERCENTILE(OFFSET(B1284,1-364,0,364,1),$C$9),$A$9,IF(B1284&lt;PERCENTILE(OFFSET(B1284,1-364,0,364,1),$C$10),$A$10,IF(B1284&lt;PERCENTILE(OFFSET(B1284,1-364,0,364,1),$C$11),$A$11,$A$12))))),""),IF(_xlpm.initState="","",IF(_xlpm.oversold,_xlpm.pctOnly,_xlpm.initState)))</f>
        <v/>
      </c>
      <c r="F1284" s="119" t="n"/>
      <c r="G1284" s="120">
        <f>IF(OR(B1284="",C1284=""),"",IF(OR(特征计算_周度!B1267&gt;$B$15,特征计算_周度!C1267&gt;$B$15,特征计算_周度!G1267&gt;$B$15,特征计算_周度!E1267&gt;$B$15,特征计算_周度!F1267&gt;$B$15),IF(特征计算_周度!B1267&gt;$B$15,"VIX ","")&amp;IF(特征计算_周度!C1267&gt;$B$15,"HY ","")&amp;IF(特征计算_周度!G1267&gt;$B$15,"Sahm ","")&amp;IF(特征计算_周度!E1267&gt;$B$15,"趋势 ","")&amp;IF(特征计算_周度!F1267&gt;$B$15,"斜率",""),"—"))</f>
        <v/>
      </c>
      <c r="H1284" s="120">
        <f>IF(OR(B1284="",C1284=""),"",_xlfn.LET(_xlpm.dev,原始数据_周度!G1267,_xlpm.minDev,MIN(OFFSET(原始数据_周度!G1267,1-$D$17,0,$D$17,1)),_xlpm.bounce,_xlpm.dev-_xlpm.minDev,IF(AND(ISNUMBER(_xlpm.dev),ISNUMBER(_xlpm.minDev),_xlpm.minDev&lt;=$B$17,_xlpm.bounce&gt;=$F$17),"✅ 触发","—")))</f>
        <v/>
      </c>
      <c r="I1284" s="172">
        <f>IFERROR(IF(特征计算_周度!H1284&gt;$I$3,MIN($I$4,MAX(-$I$5,(特征计算_周度!H1284-$I$3)*$I$4)),0),"")</f>
        <v/>
      </c>
    </row>
    <row r="1285">
      <c r="A1285" s="117">
        <f>特征计算_周度!A1268</f>
        <v/>
      </c>
      <c r="B1285" s="171">
        <f>IFERROR($A$3*特征计算_周度!B1285+$B$3*特征计算_周度!C1285+$C$3*特征计算_周度!D1285+$D$3*特征计算_周度!E1285+$E$3*特征计算_周度!F1285+$F$3*特征计算_周度!H1285,"")</f>
        <v/>
      </c>
      <c r="C1285" s="118">
        <f>IFERROR(PERCENTILE(OFFSET(B1285,1-364,0,364,1),$C$7),"")</f>
        <v/>
      </c>
      <c r="D1285" s="118">
        <f>IFERROR(PERCENTILE(OFFSET(B1285,1-364,0,364,1),$C$11),"")</f>
        <v/>
      </c>
      <c r="E1285" s="122">
        <f>_xlfn.LET(_xlpm.initState,IF(OR(B1285="",C1285=""),"",IF(OR(特征计算_周度!B1268&gt;$B$15,特征计算_周度!C1268&gt;$B$15,特征计算_周度!G1268&gt;$B$15,特征计算_周度!E1268&gt;$B$15,特征计算_周度!F1268&gt;$B$15),$A$12,IFERROR(IF(B1285&lt;PERCENTILE(OFFSET(B1285,1-364,0,364,1),$C$7),$A$7,IF(B1285&lt;PERCENTILE(OFFSET(B1285,1-364,0,364,1),$C$8),$A$8,IF(B1285&lt;PERCENTILE(OFFSET(B1285,1-364,0,364,1),$C$9),$A$9,IF(B1285&lt;PERCENTILE(OFFSET(B1285,1-364,0,364,1),$C$10),$A$10,IF(B1285&lt;PERCENTILE(OFFSET(B1285,1-364,0,364,1),$C$11),$A$11,$A$12))))),""))),_xlpm.dev,原始数据_周度!G1268,_xlpm.minDev,MIN(OFFSET(原始数据_周度!G1268,1-$D$17,0,$D$17,1)),_xlpm.bounce,_xlpm.dev-_xlpm.minDev,_xlpm.oversold,AND(ISNUMBER(_xlpm.dev),ISNUMBER(_xlpm.minDev),_xlpm.minDev&lt;=$B$17,_xlpm.bounce&gt;=$F$17,OR(_xlpm.initState=$A$12,_xlpm.initState=$A$11,_xlpm.initState=$A$10)),_xlpm.pctOnly,IFERROR(IF(B1285&lt;PERCENTILE(OFFSET(B1285,1-364,0,364,1),$C$7),$A$7,IF(B1285&lt;PERCENTILE(OFFSET(B1285,1-364,0,364,1),$C$8),$A$8,IF(B1285&lt;PERCENTILE(OFFSET(B1285,1-364,0,364,1),$C$9),$A$9,IF(B1285&lt;PERCENTILE(OFFSET(B1285,1-364,0,364,1),$C$10),$A$10,IF(B1285&lt;PERCENTILE(OFFSET(B1285,1-364,0,364,1),$C$11),$A$11,$A$12))))),""),IF(_xlpm.initState="","",IF(_xlpm.oversold,_xlpm.pctOnly,_xlpm.initState)))</f>
        <v/>
      </c>
      <c r="F1285" s="119" t="n"/>
      <c r="G1285" s="120">
        <f>IF(OR(B1285="",C1285=""),"",IF(OR(特征计算_周度!B1268&gt;$B$15,特征计算_周度!C1268&gt;$B$15,特征计算_周度!G1268&gt;$B$15,特征计算_周度!E1268&gt;$B$15,特征计算_周度!F1268&gt;$B$15),IF(特征计算_周度!B1268&gt;$B$15,"VIX ","")&amp;IF(特征计算_周度!C1268&gt;$B$15,"HY ","")&amp;IF(特征计算_周度!G1268&gt;$B$15,"Sahm ","")&amp;IF(特征计算_周度!E1268&gt;$B$15,"趋势 ","")&amp;IF(特征计算_周度!F1268&gt;$B$15,"斜率",""),"—"))</f>
        <v/>
      </c>
      <c r="H1285" s="120">
        <f>IF(OR(B1285="",C1285=""),"",_xlfn.LET(_xlpm.dev,原始数据_周度!G1268,_xlpm.minDev,MIN(OFFSET(原始数据_周度!G1268,1-$D$17,0,$D$17,1)),_xlpm.bounce,_xlpm.dev-_xlpm.minDev,IF(AND(ISNUMBER(_xlpm.dev),ISNUMBER(_xlpm.minDev),_xlpm.minDev&lt;=$B$17,_xlpm.bounce&gt;=$F$17),"✅ 触发","—")))</f>
        <v/>
      </c>
      <c r="I1285" s="172">
        <f>IFERROR(IF(特征计算_周度!H1285&gt;$I$3,MIN($I$4,MAX(-$I$5,(特征计算_周度!H1285-$I$3)*$I$4)),0),"")</f>
        <v/>
      </c>
    </row>
    <row r="1286">
      <c r="A1286" s="117">
        <f>特征计算_周度!A1269</f>
        <v/>
      </c>
      <c r="B1286" s="171">
        <f>IFERROR($A$3*特征计算_周度!B1286+$B$3*特征计算_周度!C1286+$C$3*特征计算_周度!D1286+$D$3*特征计算_周度!E1286+$E$3*特征计算_周度!F1286+$F$3*特征计算_周度!H1286,"")</f>
        <v/>
      </c>
      <c r="C1286" s="118">
        <f>IFERROR(PERCENTILE(OFFSET(B1286,1-364,0,364,1),$C$7),"")</f>
        <v/>
      </c>
      <c r="D1286" s="118">
        <f>IFERROR(PERCENTILE(OFFSET(B1286,1-364,0,364,1),$C$11),"")</f>
        <v/>
      </c>
      <c r="E1286" s="122">
        <f>_xlfn.LET(_xlpm.initState,IF(OR(B1286="",C1286=""),"",IF(OR(特征计算_周度!B1269&gt;$B$15,特征计算_周度!C1269&gt;$B$15,特征计算_周度!G1269&gt;$B$15,特征计算_周度!E1269&gt;$B$15,特征计算_周度!F1269&gt;$B$15),$A$12,IFERROR(IF(B1286&lt;PERCENTILE(OFFSET(B1286,1-364,0,364,1),$C$7),$A$7,IF(B1286&lt;PERCENTILE(OFFSET(B1286,1-364,0,364,1),$C$8),$A$8,IF(B1286&lt;PERCENTILE(OFFSET(B1286,1-364,0,364,1),$C$9),$A$9,IF(B1286&lt;PERCENTILE(OFFSET(B1286,1-364,0,364,1),$C$10),$A$10,IF(B1286&lt;PERCENTILE(OFFSET(B1286,1-364,0,364,1),$C$11),$A$11,$A$12))))),""))),_xlpm.dev,原始数据_周度!G1269,_xlpm.minDev,MIN(OFFSET(原始数据_周度!G1269,1-$D$17,0,$D$17,1)),_xlpm.bounce,_xlpm.dev-_xlpm.minDev,_xlpm.oversold,AND(ISNUMBER(_xlpm.dev),ISNUMBER(_xlpm.minDev),_xlpm.minDev&lt;=$B$17,_xlpm.bounce&gt;=$F$17,OR(_xlpm.initState=$A$12,_xlpm.initState=$A$11,_xlpm.initState=$A$10)),_xlpm.pctOnly,IFERROR(IF(B1286&lt;PERCENTILE(OFFSET(B1286,1-364,0,364,1),$C$7),$A$7,IF(B1286&lt;PERCENTILE(OFFSET(B1286,1-364,0,364,1),$C$8),$A$8,IF(B1286&lt;PERCENTILE(OFFSET(B1286,1-364,0,364,1),$C$9),$A$9,IF(B1286&lt;PERCENTILE(OFFSET(B1286,1-364,0,364,1),$C$10),$A$10,IF(B1286&lt;PERCENTILE(OFFSET(B1286,1-364,0,364,1),$C$11),$A$11,$A$12))))),""),IF(_xlpm.initState="","",IF(_xlpm.oversold,_xlpm.pctOnly,_xlpm.initState)))</f>
        <v/>
      </c>
      <c r="F1286" s="119" t="n"/>
      <c r="G1286" s="120">
        <f>IF(OR(B1286="",C1286=""),"",IF(OR(特征计算_周度!B1269&gt;$B$15,特征计算_周度!C1269&gt;$B$15,特征计算_周度!G1269&gt;$B$15,特征计算_周度!E1269&gt;$B$15,特征计算_周度!F1269&gt;$B$15),IF(特征计算_周度!B1269&gt;$B$15,"VIX ","")&amp;IF(特征计算_周度!C1269&gt;$B$15,"HY ","")&amp;IF(特征计算_周度!G1269&gt;$B$15,"Sahm ","")&amp;IF(特征计算_周度!E1269&gt;$B$15,"趋势 ","")&amp;IF(特征计算_周度!F1269&gt;$B$15,"斜率",""),"—"))</f>
        <v/>
      </c>
      <c r="H1286" s="120">
        <f>IF(OR(B1286="",C1286=""),"",_xlfn.LET(_xlpm.dev,原始数据_周度!G1269,_xlpm.minDev,MIN(OFFSET(原始数据_周度!G1269,1-$D$17,0,$D$17,1)),_xlpm.bounce,_xlpm.dev-_xlpm.minDev,IF(AND(ISNUMBER(_xlpm.dev),ISNUMBER(_xlpm.minDev),_xlpm.minDev&lt;=$B$17,_xlpm.bounce&gt;=$F$17),"✅ 触发","—")))</f>
        <v/>
      </c>
      <c r="I1286" s="172">
        <f>IFERROR(IF(特征计算_周度!H1286&gt;$I$3,MIN($I$4,MAX(-$I$5,(特征计算_周度!H1286-$I$3)*$I$4)),0),"")</f>
        <v/>
      </c>
    </row>
    <row r="1287">
      <c r="A1287" s="117">
        <f>特征计算_周度!A1270</f>
        <v/>
      </c>
      <c r="B1287" s="171">
        <f>IFERROR($A$3*特征计算_周度!B1287+$B$3*特征计算_周度!C1287+$C$3*特征计算_周度!D1287+$D$3*特征计算_周度!E1287+$E$3*特征计算_周度!F1287+$F$3*特征计算_周度!H1287,"")</f>
        <v/>
      </c>
      <c r="C1287" s="118">
        <f>IFERROR(PERCENTILE(OFFSET(B1287,1-364,0,364,1),$C$7),"")</f>
        <v/>
      </c>
      <c r="D1287" s="118">
        <f>IFERROR(PERCENTILE(OFFSET(B1287,1-364,0,364,1),$C$11),"")</f>
        <v/>
      </c>
      <c r="E1287" s="122">
        <f>_xlfn.LET(_xlpm.initState,IF(OR(B1287="",C1287=""),"",IF(OR(特征计算_周度!B1270&gt;$B$15,特征计算_周度!C1270&gt;$B$15,特征计算_周度!G1270&gt;$B$15,特征计算_周度!E1270&gt;$B$15,特征计算_周度!F1270&gt;$B$15),$A$12,IFERROR(IF(B1287&lt;PERCENTILE(OFFSET(B1287,1-364,0,364,1),$C$7),$A$7,IF(B1287&lt;PERCENTILE(OFFSET(B1287,1-364,0,364,1),$C$8),$A$8,IF(B1287&lt;PERCENTILE(OFFSET(B1287,1-364,0,364,1),$C$9),$A$9,IF(B1287&lt;PERCENTILE(OFFSET(B1287,1-364,0,364,1),$C$10),$A$10,IF(B1287&lt;PERCENTILE(OFFSET(B1287,1-364,0,364,1),$C$11),$A$11,$A$12))))),""))),_xlpm.dev,原始数据_周度!G1270,_xlpm.minDev,MIN(OFFSET(原始数据_周度!G1270,1-$D$17,0,$D$17,1)),_xlpm.bounce,_xlpm.dev-_xlpm.minDev,_xlpm.oversold,AND(ISNUMBER(_xlpm.dev),ISNUMBER(_xlpm.minDev),_xlpm.minDev&lt;=$B$17,_xlpm.bounce&gt;=$F$17,OR(_xlpm.initState=$A$12,_xlpm.initState=$A$11,_xlpm.initState=$A$10)),_xlpm.pctOnly,IFERROR(IF(B1287&lt;PERCENTILE(OFFSET(B1287,1-364,0,364,1),$C$7),$A$7,IF(B1287&lt;PERCENTILE(OFFSET(B1287,1-364,0,364,1),$C$8),$A$8,IF(B1287&lt;PERCENTILE(OFFSET(B1287,1-364,0,364,1),$C$9),$A$9,IF(B1287&lt;PERCENTILE(OFFSET(B1287,1-364,0,364,1),$C$10),$A$10,IF(B1287&lt;PERCENTILE(OFFSET(B1287,1-364,0,364,1),$C$11),$A$11,$A$12))))),""),IF(_xlpm.initState="","",IF(_xlpm.oversold,_xlpm.pctOnly,_xlpm.initState)))</f>
        <v/>
      </c>
      <c r="F1287" s="119" t="n"/>
      <c r="G1287" s="120">
        <f>IF(OR(B1287="",C1287=""),"",IF(OR(特征计算_周度!B1270&gt;$B$15,特征计算_周度!C1270&gt;$B$15,特征计算_周度!G1270&gt;$B$15,特征计算_周度!E1270&gt;$B$15,特征计算_周度!F1270&gt;$B$15),IF(特征计算_周度!B1270&gt;$B$15,"VIX ","")&amp;IF(特征计算_周度!C1270&gt;$B$15,"HY ","")&amp;IF(特征计算_周度!G1270&gt;$B$15,"Sahm ","")&amp;IF(特征计算_周度!E1270&gt;$B$15,"趋势 ","")&amp;IF(特征计算_周度!F1270&gt;$B$15,"斜率",""),"—"))</f>
        <v/>
      </c>
      <c r="H1287" s="120">
        <f>IF(OR(B1287="",C1287=""),"",_xlfn.LET(_xlpm.dev,原始数据_周度!G1270,_xlpm.minDev,MIN(OFFSET(原始数据_周度!G1270,1-$D$17,0,$D$17,1)),_xlpm.bounce,_xlpm.dev-_xlpm.minDev,IF(AND(ISNUMBER(_xlpm.dev),ISNUMBER(_xlpm.minDev),_xlpm.minDev&lt;=$B$17,_xlpm.bounce&gt;=$F$17),"✅ 触发","—")))</f>
        <v/>
      </c>
      <c r="I1287" s="172">
        <f>IFERROR(IF(特征计算_周度!H1287&gt;$I$3,MIN($I$4,MAX(-$I$5,(特征计算_周度!H1287-$I$3)*$I$4)),0),"")</f>
        <v/>
      </c>
    </row>
    <row r="1288">
      <c r="A1288" s="117">
        <f>特征计算_周度!A1271</f>
        <v/>
      </c>
      <c r="B1288" s="171">
        <f>IFERROR($A$3*特征计算_周度!B1288+$B$3*特征计算_周度!C1288+$C$3*特征计算_周度!D1288+$D$3*特征计算_周度!E1288+$E$3*特征计算_周度!F1288+$F$3*特征计算_周度!H1288,"")</f>
        <v/>
      </c>
      <c r="C1288" s="118">
        <f>IFERROR(PERCENTILE(OFFSET(B1288,1-364,0,364,1),$C$7),"")</f>
        <v/>
      </c>
      <c r="D1288" s="118">
        <f>IFERROR(PERCENTILE(OFFSET(B1288,1-364,0,364,1),$C$11),"")</f>
        <v/>
      </c>
      <c r="E1288" s="122">
        <f>_xlfn.LET(_xlpm.initState,IF(OR(B1288="",C1288=""),"",IF(OR(特征计算_周度!B1271&gt;$B$15,特征计算_周度!C1271&gt;$B$15,特征计算_周度!G1271&gt;$B$15,特征计算_周度!E1271&gt;$B$15,特征计算_周度!F1271&gt;$B$15),$A$12,IFERROR(IF(B1288&lt;PERCENTILE(OFFSET(B1288,1-364,0,364,1),$C$7),$A$7,IF(B1288&lt;PERCENTILE(OFFSET(B1288,1-364,0,364,1),$C$8),$A$8,IF(B1288&lt;PERCENTILE(OFFSET(B1288,1-364,0,364,1),$C$9),$A$9,IF(B1288&lt;PERCENTILE(OFFSET(B1288,1-364,0,364,1),$C$10),$A$10,IF(B1288&lt;PERCENTILE(OFFSET(B1288,1-364,0,364,1),$C$11),$A$11,$A$12))))),""))),_xlpm.dev,原始数据_周度!G1271,_xlpm.minDev,MIN(OFFSET(原始数据_周度!G1271,1-$D$17,0,$D$17,1)),_xlpm.bounce,_xlpm.dev-_xlpm.minDev,_xlpm.oversold,AND(ISNUMBER(_xlpm.dev),ISNUMBER(_xlpm.minDev),_xlpm.minDev&lt;=$B$17,_xlpm.bounce&gt;=$F$17,OR(_xlpm.initState=$A$12,_xlpm.initState=$A$11,_xlpm.initState=$A$10)),_xlpm.pctOnly,IFERROR(IF(B1288&lt;PERCENTILE(OFFSET(B1288,1-364,0,364,1),$C$7),$A$7,IF(B1288&lt;PERCENTILE(OFFSET(B1288,1-364,0,364,1),$C$8),$A$8,IF(B1288&lt;PERCENTILE(OFFSET(B1288,1-364,0,364,1),$C$9),$A$9,IF(B1288&lt;PERCENTILE(OFFSET(B1288,1-364,0,364,1),$C$10),$A$10,IF(B1288&lt;PERCENTILE(OFFSET(B1288,1-364,0,364,1),$C$11),$A$11,$A$12))))),""),IF(_xlpm.initState="","",IF(_xlpm.oversold,_xlpm.pctOnly,_xlpm.initState)))</f>
        <v/>
      </c>
      <c r="F1288" s="119" t="n"/>
      <c r="G1288" s="120">
        <f>IF(OR(B1288="",C1288=""),"",IF(OR(特征计算_周度!B1271&gt;$B$15,特征计算_周度!C1271&gt;$B$15,特征计算_周度!G1271&gt;$B$15,特征计算_周度!E1271&gt;$B$15,特征计算_周度!F1271&gt;$B$15),IF(特征计算_周度!B1271&gt;$B$15,"VIX ","")&amp;IF(特征计算_周度!C1271&gt;$B$15,"HY ","")&amp;IF(特征计算_周度!G1271&gt;$B$15,"Sahm ","")&amp;IF(特征计算_周度!E1271&gt;$B$15,"趋势 ","")&amp;IF(特征计算_周度!F1271&gt;$B$15,"斜率",""),"—"))</f>
        <v/>
      </c>
      <c r="H1288" s="120">
        <f>IF(OR(B1288="",C1288=""),"",_xlfn.LET(_xlpm.dev,原始数据_周度!G1271,_xlpm.minDev,MIN(OFFSET(原始数据_周度!G1271,1-$D$17,0,$D$17,1)),_xlpm.bounce,_xlpm.dev-_xlpm.minDev,IF(AND(ISNUMBER(_xlpm.dev),ISNUMBER(_xlpm.minDev),_xlpm.minDev&lt;=$B$17,_xlpm.bounce&gt;=$F$17),"✅ 触发","—")))</f>
        <v/>
      </c>
      <c r="I1288" s="172">
        <f>IFERROR(IF(特征计算_周度!H1288&gt;$I$3,MIN($I$4,MAX(-$I$5,(特征计算_周度!H1288-$I$3)*$I$4)),0),"")</f>
        <v/>
      </c>
    </row>
    <row r="1289">
      <c r="A1289" s="117">
        <f>特征计算_周度!A1272</f>
        <v/>
      </c>
      <c r="B1289" s="171">
        <f>IFERROR($A$3*特征计算_周度!B1289+$B$3*特征计算_周度!C1289+$C$3*特征计算_周度!D1289+$D$3*特征计算_周度!E1289+$E$3*特征计算_周度!F1289+$F$3*特征计算_周度!H1289,"")</f>
        <v/>
      </c>
      <c r="C1289" s="118">
        <f>IFERROR(PERCENTILE(OFFSET(B1289,1-364,0,364,1),$C$7),"")</f>
        <v/>
      </c>
      <c r="D1289" s="118">
        <f>IFERROR(PERCENTILE(OFFSET(B1289,1-364,0,364,1),$C$11),"")</f>
        <v/>
      </c>
      <c r="E1289" s="122">
        <f>_xlfn.LET(_xlpm.initState,IF(OR(B1289="",C1289=""),"",IF(OR(特征计算_周度!B1272&gt;$B$15,特征计算_周度!C1272&gt;$B$15,特征计算_周度!G1272&gt;$B$15,特征计算_周度!E1272&gt;$B$15,特征计算_周度!F1272&gt;$B$15),$A$12,IFERROR(IF(B1289&lt;PERCENTILE(OFFSET(B1289,1-364,0,364,1),$C$7),$A$7,IF(B1289&lt;PERCENTILE(OFFSET(B1289,1-364,0,364,1),$C$8),$A$8,IF(B1289&lt;PERCENTILE(OFFSET(B1289,1-364,0,364,1),$C$9),$A$9,IF(B1289&lt;PERCENTILE(OFFSET(B1289,1-364,0,364,1),$C$10),$A$10,IF(B1289&lt;PERCENTILE(OFFSET(B1289,1-364,0,364,1),$C$11),$A$11,$A$12))))),""))),_xlpm.dev,原始数据_周度!G1272,_xlpm.minDev,MIN(OFFSET(原始数据_周度!G1272,1-$D$17,0,$D$17,1)),_xlpm.bounce,_xlpm.dev-_xlpm.minDev,_xlpm.oversold,AND(ISNUMBER(_xlpm.dev),ISNUMBER(_xlpm.minDev),_xlpm.minDev&lt;=$B$17,_xlpm.bounce&gt;=$F$17,OR(_xlpm.initState=$A$12,_xlpm.initState=$A$11,_xlpm.initState=$A$10)),_xlpm.pctOnly,IFERROR(IF(B1289&lt;PERCENTILE(OFFSET(B1289,1-364,0,364,1),$C$7),$A$7,IF(B1289&lt;PERCENTILE(OFFSET(B1289,1-364,0,364,1),$C$8),$A$8,IF(B1289&lt;PERCENTILE(OFFSET(B1289,1-364,0,364,1),$C$9),$A$9,IF(B1289&lt;PERCENTILE(OFFSET(B1289,1-364,0,364,1),$C$10),$A$10,IF(B1289&lt;PERCENTILE(OFFSET(B1289,1-364,0,364,1),$C$11),$A$11,$A$12))))),""),IF(_xlpm.initState="","",IF(_xlpm.oversold,_xlpm.pctOnly,_xlpm.initState)))</f>
        <v/>
      </c>
      <c r="F1289" s="119" t="n"/>
      <c r="G1289" s="120">
        <f>IF(OR(B1289="",C1289=""),"",IF(OR(特征计算_周度!B1272&gt;$B$15,特征计算_周度!C1272&gt;$B$15,特征计算_周度!G1272&gt;$B$15,特征计算_周度!E1272&gt;$B$15,特征计算_周度!F1272&gt;$B$15),IF(特征计算_周度!B1272&gt;$B$15,"VIX ","")&amp;IF(特征计算_周度!C1272&gt;$B$15,"HY ","")&amp;IF(特征计算_周度!G1272&gt;$B$15,"Sahm ","")&amp;IF(特征计算_周度!E1272&gt;$B$15,"趋势 ","")&amp;IF(特征计算_周度!F1272&gt;$B$15,"斜率",""),"—"))</f>
        <v/>
      </c>
      <c r="H1289" s="120">
        <f>IF(OR(B1289="",C1289=""),"",_xlfn.LET(_xlpm.dev,原始数据_周度!G1272,_xlpm.minDev,MIN(OFFSET(原始数据_周度!G1272,1-$D$17,0,$D$17,1)),_xlpm.bounce,_xlpm.dev-_xlpm.minDev,IF(AND(ISNUMBER(_xlpm.dev),ISNUMBER(_xlpm.minDev),_xlpm.minDev&lt;=$B$17,_xlpm.bounce&gt;=$F$17),"✅ 触发","—")))</f>
        <v/>
      </c>
      <c r="I1289" s="172">
        <f>IFERROR(IF(特征计算_周度!H1289&gt;$I$3,MIN($I$4,MAX(-$I$5,(特征计算_周度!H1289-$I$3)*$I$4)),0),"")</f>
        <v/>
      </c>
    </row>
    <row r="1290">
      <c r="A1290" s="117">
        <f>特征计算_周度!A1273</f>
        <v/>
      </c>
      <c r="B1290" s="171">
        <f>IFERROR($A$3*特征计算_周度!B1290+$B$3*特征计算_周度!C1290+$C$3*特征计算_周度!D1290+$D$3*特征计算_周度!E1290+$E$3*特征计算_周度!F1290+$F$3*特征计算_周度!H1290,"")</f>
        <v/>
      </c>
      <c r="C1290" s="118">
        <f>IFERROR(PERCENTILE(OFFSET(B1290,1-364,0,364,1),$C$7),"")</f>
        <v/>
      </c>
      <c r="D1290" s="118">
        <f>IFERROR(PERCENTILE(OFFSET(B1290,1-364,0,364,1),$C$11),"")</f>
        <v/>
      </c>
      <c r="E1290" s="122">
        <f>_xlfn.LET(_xlpm.initState,IF(OR(B1290="",C1290=""),"",IF(OR(特征计算_周度!B1273&gt;$B$15,特征计算_周度!C1273&gt;$B$15,特征计算_周度!G1273&gt;$B$15,特征计算_周度!E1273&gt;$B$15,特征计算_周度!F1273&gt;$B$15),$A$12,IFERROR(IF(B1290&lt;PERCENTILE(OFFSET(B1290,1-364,0,364,1),$C$7),$A$7,IF(B1290&lt;PERCENTILE(OFFSET(B1290,1-364,0,364,1),$C$8),$A$8,IF(B1290&lt;PERCENTILE(OFFSET(B1290,1-364,0,364,1),$C$9),$A$9,IF(B1290&lt;PERCENTILE(OFFSET(B1290,1-364,0,364,1),$C$10),$A$10,IF(B1290&lt;PERCENTILE(OFFSET(B1290,1-364,0,364,1),$C$11),$A$11,$A$12))))),""))),_xlpm.dev,原始数据_周度!G1273,_xlpm.minDev,MIN(OFFSET(原始数据_周度!G1273,1-$D$17,0,$D$17,1)),_xlpm.bounce,_xlpm.dev-_xlpm.minDev,_xlpm.oversold,AND(ISNUMBER(_xlpm.dev),ISNUMBER(_xlpm.minDev),_xlpm.minDev&lt;=$B$17,_xlpm.bounce&gt;=$F$17,OR(_xlpm.initState=$A$12,_xlpm.initState=$A$11,_xlpm.initState=$A$10)),_xlpm.pctOnly,IFERROR(IF(B1290&lt;PERCENTILE(OFFSET(B1290,1-364,0,364,1),$C$7),$A$7,IF(B1290&lt;PERCENTILE(OFFSET(B1290,1-364,0,364,1),$C$8),$A$8,IF(B1290&lt;PERCENTILE(OFFSET(B1290,1-364,0,364,1),$C$9),$A$9,IF(B1290&lt;PERCENTILE(OFFSET(B1290,1-364,0,364,1),$C$10),$A$10,IF(B1290&lt;PERCENTILE(OFFSET(B1290,1-364,0,364,1),$C$11),$A$11,$A$12))))),""),IF(_xlpm.initState="","",IF(_xlpm.oversold,_xlpm.pctOnly,_xlpm.initState)))</f>
        <v/>
      </c>
      <c r="F1290" s="119" t="n"/>
      <c r="G1290" s="120">
        <f>IF(OR(B1290="",C1290=""),"",IF(OR(特征计算_周度!B1273&gt;$B$15,特征计算_周度!C1273&gt;$B$15,特征计算_周度!G1273&gt;$B$15,特征计算_周度!E1273&gt;$B$15,特征计算_周度!F1273&gt;$B$15),IF(特征计算_周度!B1273&gt;$B$15,"VIX ","")&amp;IF(特征计算_周度!C1273&gt;$B$15,"HY ","")&amp;IF(特征计算_周度!G1273&gt;$B$15,"Sahm ","")&amp;IF(特征计算_周度!E1273&gt;$B$15,"趋势 ","")&amp;IF(特征计算_周度!F1273&gt;$B$15,"斜率",""),"—"))</f>
        <v/>
      </c>
      <c r="H1290" s="120">
        <f>IF(OR(B1290="",C1290=""),"",_xlfn.LET(_xlpm.dev,原始数据_周度!G1273,_xlpm.minDev,MIN(OFFSET(原始数据_周度!G1273,1-$D$17,0,$D$17,1)),_xlpm.bounce,_xlpm.dev-_xlpm.minDev,IF(AND(ISNUMBER(_xlpm.dev),ISNUMBER(_xlpm.minDev),_xlpm.minDev&lt;=$B$17,_xlpm.bounce&gt;=$F$17),"✅ 触发","—")))</f>
        <v/>
      </c>
      <c r="I1290" s="172">
        <f>IFERROR(IF(特征计算_周度!H1290&gt;$I$3,MIN($I$4,MAX(-$I$5,(特征计算_周度!H1290-$I$3)*$I$4)),0),"")</f>
        <v/>
      </c>
    </row>
    <row r="1291">
      <c r="A1291" s="117">
        <f>特征计算_周度!A1274</f>
        <v/>
      </c>
      <c r="B1291" s="171">
        <f>IFERROR($A$3*特征计算_周度!B1291+$B$3*特征计算_周度!C1291+$C$3*特征计算_周度!D1291+$D$3*特征计算_周度!E1291+$E$3*特征计算_周度!F1291+$F$3*特征计算_周度!H1291,"")</f>
        <v/>
      </c>
      <c r="C1291" s="118">
        <f>IFERROR(PERCENTILE(OFFSET(B1291,1-364,0,364,1),$C$7),"")</f>
        <v/>
      </c>
      <c r="D1291" s="118">
        <f>IFERROR(PERCENTILE(OFFSET(B1291,1-364,0,364,1),$C$11),"")</f>
        <v/>
      </c>
      <c r="E1291" s="122">
        <f>_xlfn.LET(_xlpm.initState,IF(OR(B1291="",C1291=""),"",IF(OR(特征计算_周度!B1274&gt;$B$15,特征计算_周度!C1274&gt;$B$15,特征计算_周度!G1274&gt;$B$15,特征计算_周度!E1274&gt;$B$15,特征计算_周度!F1274&gt;$B$15),$A$12,IFERROR(IF(B1291&lt;PERCENTILE(OFFSET(B1291,1-364,0,364,1),$C$7),$A$7,IF(B1291&lt;PERCENTILE(OFFSET(B1291,1-364,0,364,1),$C$8),$A$8,IF(B1291&lt;PERCENTILE(OFFSET(B1291,1-364,0,364,1),$C$9),$A$9,IF(B1291&lt;PERCENTILE(OFFSET(B1291,1-364,0,364,1),$C$10),$A$10,IF(B1291&lt;PERCENTILE(OFFSET(B1291,1-364,0,364,1),$C$11),$A$11,$A$12))))),""))),_xlpm.dev,原始数据_周度!G1274,_xlpm.minDev,MIN(OFFSET(原始数据_周度!G1274,1-$D$17,0,$D$17,1)),_xlpm.bounce,_xlpm.dev-_xlpm.minDev,_xlpm.oversold,AND(ISNUMBER(_xlpm.dev),ISNUMBER(_xlpm.minDev),_xlpm.minDev&lt;=$B$17,_xlpm.bounce&gt;=$F$17,OR(_xlpm.initState=$A$12,_xlpm.initState=$A$11,_xlpm.initState=$A$10)),_xlpm.pctOnly,IFERROR(IF(B1291&lt;PERCENTILE(OFFSET(B1291,1-364,0,364,1),$C$7),$A$7,IF(B1291&lt;PERCENTILE(OFFSET(B1291,1-364,0,364,1),$C$8),$A$8,IF(B1291&lt;PERCENTILE(OFFSET(B1291,1-364,0,364,1),$C$9),$A$9,IF(B1291&lt;PERCENTILE(OFFSET(B1291,1-364,0,364,1),$C$10),$A$10,IF(B1291&lt;PERCENTILE(OFFSET(B1291,1-364,0,364,1),$C$11),$A$11,$A$12))))),""),IF(_xlpm.initState="","",IF(_xlpm.oversold,_xlpm.pctOnly,_xlpm.initState)))</f>
        <v/>
      </c>
      <c r="F1291" s="119" t="n"/>
      <c r="G1291" s="120">
        <f>IF(OR(B1291="",C1291=""),"",IF(OR(特征计算_周度!B1274&gt;$B$15,特征计算_周度!C1274&gt;$B$15,特征计算_周度!G1274&gt;$B$15,特征计算_周度!E1274&gt;$B$15,特征计算_周度!F1274&gt;$B$15),IF(特征计算_周度!B1274&gt;$B$15,"VIX ","")&amp;IF(特征计算_周度!C1274&gt;$B$15,"HY ","")&amp;IF(特征计算_周度!G1274&gt;$B$15,"Sahm ","")&amp;IF(特征计算_周度!E1274&gt;$B$15,"趋势 ","")&amp;IF(特征计算_周度!F1274&gt;$B$15,"斜率",""),"—"))</f>
        <v/>
      </c>
      <c r="H1291" s="120">
        <f>IF(OR(B1291="",C1291=""),"",_xlfn.LET(_xlpm.dev,原始数据_周度!G1274,_xlpm.minDev,MIN(OFFSET(原始数据_周度!G1274,1-$D$17,0,$D$17,1)),_xlpm.bounce,_xlpm.dev-_xlpm.minDev,IF(AND(ISNUMBER(_xlpm.dev),ISNUMBER(_xlpm.minDev),_xlpm.minDev&lt;=$B$17,_xlpm.bounce&gt;=$F$17),"✅ 触发","—")))</f>
        <v/>
      </c>
      <c r="I1291" s="172">
        <f>IFERROR(IF(特征计算_周度!H1291&gt;$I$3,MIN($I$4,MAX(-$I$5,(特征计算_周度!H1291-$I$3)*$I$4)),0),"")</f>
        <v/>
      </c>
    </row>
    <row r="1292">
      <c r="A1292" s="117">
        <f>特征计算_周度!A1275</f>
        <v/>
      </c>
      <c r="B1292" s="171">
        <f>IFERROR($A$3*特征计算_周度!B1292+$B$3*特征计算_周度!C1292+$C$3*特征计算_周度!D1292+$D$3*特征计算_周度!E1292+$E$3*特征计算_周度!F1292+$F$3*特征计算_周度!H1292,"")</f>
        <v/>
      </c>
      <c r="C1292" s="118">
        <f>IFERROR(PERCENTILE(OFFSET(B1292,1-364,0,364,1),$C$7),"")</f>
        <v/>
      </c>
      <c r="D1292" s="118">
        <f>IFERROR(PERCENTILE(OFFSET(B1292,1-364,0,364,1),$C$11),"")</f>
        <v/>
      </c>
      <c r="E1292" s="122">
        <f>_xlfn.LET(_xlpm.initState,IF(OR(B1292="",C1292=""),"",IF(OR(特征计算_周度!B1275&gt;$B$15,特征计算_周度!C1275&gt;$B$15,特征计算_周度!G1275&gt;$B$15,特征计算_周度!E1275&gt;$B$15,特征计算_周度!F1275&gt;$B$15),$A$12,IFERROR(IF(B1292&lt;PERCENTILE(OFFSET(B1292,1-364,0,364,1),$C$7),$A$7,IF(B1292&lt;PERCENTILE(OFFSET(B1292,1-364,0,364,1),$C$8),$A$8,IF(B1292&lt;PERCENTILE(OFFSET(B1292,1-364,0,364,1),$C$9),$A$9,IF(B1292&lt;PERCENTILE(OFFSET(B1292,1-364,0,364,1),$C$10),$A$10,IF(B1292&lt;PERCENTILE(OFFSET(B1292,1-364,0,364,1),$C$11),$A$11,$A$12))))),""))),_xlpm.dev,原始数据_周度!G1275,_xlpm.minDev,MIN(OFFSET(原始数据_周度!G1275,1-$D$17,0,$D$17,1)),_xlpm.bounce,_xlpm.dev-_xlpm.minDev,_xlpm.oversold,AND(ISNUMBER(_xlpm.dev),ISNUMBER(_xlpm.minDev),_xlpm.minDev&lt;=$B$17,_xlpm.bounce&gt;=$F$17,OR(_xlpm.initState=$A$12,_xlpm.initState=$A$11,_xlpm.initState=$A$10)),_xlpm.pctOnly,IFERROR(IF(B1292&lt;PERCENTILE(OFFSET(B1292,1-364,0,364,1),$C$7),$A$7,IF(B1292&lt;PERCENTILE(OFFSET(B1292,1-364,0,364,1),$C$8),$A$8,IF(B1292&lt;PERCENTILE(OFFSET(B1292,1-364,0,364,1),$C$9),$A$9,IF(B1292&lt;PERCENTILE(OFFSET(B1292,1-364,0,364,1),$C$10),$A$10,IF(B1292&lt;PERCENTILE(OFFSET(B1292,1-364,0,364,1),$C$11),$A$11,$A$12))))),""),IF(_xlpm.initState="","",IF(_xlpm.oversold,_xlpm.pctOnly,_xlpm.initState)))</f>
        <v/>
      </c>
      <c r="F1292" s="119" t="n"/>
      <c r="G1292" s="120">
        <f>IF(OR(B1292="",C1292=""),"",IF(OR(特征计算_周度!B1275&gt;$B$15,特征计算_周度!C1275&gt;$B$15,特征计算_周度!G1275&gt;$B$15,特征计算_周度!E1275&gt;$B$15,特征计算_周度!F1275&gt;$B$15),IF(特征计算_周度!B1275&gt;$B$15,"VIX ","")&amp;IF(特征计算_周度!C1275&gt;$B$15,"HY ","")&amp;IF(特征计算_周度!G1275&gt;$B$15,"Sahm ","")&amp;IF(特征计算_周度!E1275&gt;$B$15,"趋势 ","")&amp;IF(特征计算_周度!F1275&gt;$B$15,"斜率",""),"—"))</f>
        <v/>
      </c>
      <c r="H1292" s="120">
        <f>IF(OR(B1292="",C1292=""),"",_xlfn.LET(_xlpm.dev,原始数据_周度!G1275,_xlpm.minDev,MIN(OFFSET(原始数据_周度!G1275,1-$D$17,0,$D$17,1)),_xlpm.bounce,_xlpm.dev-_xlpm.minDev,IF(AND(ISNUMBER(_xlpm.dev),ISNUMBER(_xlpm.minDev),_xlpm.minDev&lt;=$B$17,_xlpm.bounce&gt;=$F$17),"✅ 触发","—")))</f>
        <v/>
      </c>
      <c r="I1292" s="172">
        <f>IFERROR(IF(特征计算_周度!H1292&gt;$I$3,MIN($I$4,MAX(-$I$5,(特征计算_周度!H1292-$I$3)*$I$4)),0),"")</f>
        <v/>
      </c>
    </row>
    <row r="1293">
      <c r="A1293" s="117">
        <f>特征计算_周度!A1276</f>
        <v/>
      </c>
      <c r="B1293" s="171">
        <f>IFERROR($A$3*特征计算_周度!B1293+$B$3*特征计算_周度!C1293+$C$3*特征计算_周度!D1293+$D$3*特征计算_周度!E1293+$E$3*特征计算_周度!F1293+$F$3*特征计算_周度!H1293,"")</f>
        <v/>
      </c>
      <c r="C1293" s="118">
        <f>IFERROR(PERCENTILE(OFFSET(B1293,1-364,0,364,1),$C$7),"")</f>
        <v/>
      </c>
      <c r="D1293" s="118">
        <f>IFERROR(PERCENTILE(OFFSET(B1293,1-364,0,364,1),$C$11),"")</f>
        <v/>
      </c>
      <c r="E1293" s="122">
        <f>_xlfn.LET(_xlpm.initState,IF(OR(B1293="",C1293=""),"",IF(OR(特征计算_周度!B1276&gt;$B$15,特征计算_周度!C1276&gt;$B$15,特征计算_周度!G1276&gt;$B$15,特征计算_周度!E1276&gt;$B$15,特征计算_周度!F1276&gt;$B$15),$A$12,IFERROR(IF(B1293&lt;PERCENTILE(OFFSET(B1293,1-364,0,364,1),$C$7),$A$7,IF(B1293&lt;PERCENTILE(OFFSET(B1293,1-364,0,364,1),$C$8),$A$8,IF(B1293&lt;PERCENTILE(OFFSET(B1293,1-364,0,364,1),$C$9),$A$9,IF(B1293&lt;PERCENTILE(OFFSET(B1293,1-364,0,364,1),$C$10),$A$10,IF(B1293&lt;PERCENTILE(OFFSET(B1293,1-364,0,364,1),$C$11),$A$11,$A$12))))),""))),_xlpm.dev,原始数据_周度!G1276,_xlpm.minDev,MIN(OFFSET(原始数据_周度!G1276,1-$D$17,0,$D$17,1)),_xlpm.bounce,_xlpm.dev-_xlpm.minDev,_xlpm.oversold,AND(ISNUMBER(_xlpm.dev),ISNUMBER(_xlpm.minDev),_xlpm.minDev&lt;=$B$17,_xlpm.bounce&gt;=$F$17,OR(_xlpm.initState=$A$12,_xlpm.initState=$A$11,_xlpm.initState=$A$10)),_xlpm.pctOnly,IFERROR(IF(B1293&lt;PERCENTILE(OFFSET(B1293,1-364,0,364,1),$C$7),$A$7,IF(B1293&lt;PERCENTILE(OFFSET(B1293,1-364,0,364,1),$C$8),$A$8,IF(B1293&lt;PERCENTILE(OFFSET(B1293,1-364,0,364,1),$C$9),$A$9,IF(B1293&lt;PERCENTILE(OFFSET(B1293,1-364,0,364,1),$C$10),$A$10,IF(B1293&lt;PERCENTILE(OFFSET(B1293,1-364,0,364,1),$C$11),$A$11,$A$12))))),""),IF(_xlpm.initState="","",IF(_xlpm.oversold,_xlpm.pctOnly,_xlpm.initState)))</f>
        <v/>
      </c>
      <c r="F1293" s="119" t="n"/>
      <c r="G1293" s="120">
        <f>IF(OR(B1293="",C1293=""),"",IF(OR(特征计算_周度!B1276&gt;$B$15,特征计算_周度!C1276&gt;$B$15,特征计算_周度!G1276&gt;$B$15,特征计算_周度!E1276&gt;$B$15,特征计算_周度!F1276&gt;$B$15),IF(特征计算_周度!B1276&gt;$B$15,"VIX ","")&amp;IF(特征计算_周度!C1276&gt;$B$15,"HY ","")&amp;IF(特征计算_周度!G1276&gt;$B$15,"Sahm ","")&amp;IF(特征计算_周度!E1276&gt;$B$15,"趋势 ","")&amp;IF(特征计算_周度!F1276&gt;$B$15,"斜率",""),"—"))</f>
        <v/>
      </c>
      <c r="H1293" s="120">
        <f>IF(OR(B1293="",C1293=""),"",_xlfn.LET(_xlpm.dev,原始数据_周度!G1276,_xlpm.minDev,MIN(OFFSET(原始数据_周度!G1276,1-$D$17,0,$D$17,1)),_xlpm.bounce,_xlpm.dev-_xlpm.minDev,IF(AND(ISNUMBER(_xlpm.dev),ISNUMBER(_xlpm.minDev),_xlpm.minDev&lt;=$B$17,_xlpm.bounce&gt;=$F$17),"✅ 触发","—")))</f>
        <v/>
      </c>
      <c r="I1293" s="172">
        <f>IFERROR(IF(特征计算_周度!H1293&gt;$I$3,MIN($I$4,MAX(-$I$5,(特征计算_周度!H1293-$I$3)*$I$4)),0),"")</f>
        <v/>
      </c>
    </row>
    <row r="1294">
      <c r="A1294" s="117">
        <f>特征计算_周度!A1277</f>
        <v/>
      </c>
      <c r="B1294" s="171">
        <f>IFERROR($A$3*特征计算_周度!B1294+$B$3*特征计算_周度!C1294+$C$3*特征计算_周度!D1294+$D$3*特征计算_周度!E1294+$E$3*特征计算_周度!F1294+$F$3*特征计算_周度!H1294,"")</f>
        <v/>
      </c>
      <c r="C1294" s="118">
        <f>IFERROR(PERCENTILE(OFFSET(B1294,1-364,0,364,1),$C$7),"")</f>
        <v/>
      </c>
      <c r="D1294" s="118">
        <f>IFERROR(PERCENTILE(OFFSET(B1294,1-364,0,364,1),$C$11),"")</f>
        <v/>
      </c>
      <c r="E1294" s="122">
        <f>_xlfn.LET(_xlpm.initState,IF(OR(B1294="",C1294=""),"",IF(OR(特征计算_周度!B1277&gt;$B$15,特征计算_周度!C1277&gt;$B$15,特征计算_周度!G1277&gt;$B$15,特征计算_周度!E1277&gt;$B$15,特征计算_周度!F1277&gt;$B$15),$A$12,IFERROR(IF(B1294&lt;PERCENTILE(OFFSET(B1294,1-364,0,364,1),$C$7),$A$7,IF(B1294&lt;PERCENTILE(OFFSET(B1294,1-364,0,364,1),$C$8),$A$8,IF(B1294&lt;PERCENTILE(OFFSET(B1294,1-364,0,364,1),$C$9),$A$9,IF(B1294&lt;PERCENTILE(OFFSET(B1294,1-364,0,364,1),$C$10),$A$10,IF(B1294&lt;PERCENTILE(OFFSET(B1294,1-364,0,364,1),$C$11),$A$11,$A$12))))),""))),_xlpm.dev,原始数据_周度!G1277,_xlpm.minDev,MIN(OFFSET(原始数据_周度!G1277,1-$D$17,0,$D$17,1)),_xlpm.bounce,_xlpm.dev-_xlpm.minDev,_xlpm.oversold,AND(ISNUMBER(_xlpm.dev),ISNUMBER(_xlpm.minDev),_xlpm.minDev&lt;=$B$17,_xlpm.bounce&gt;=$F$17,OR(_xlpm.initState=$A$12,_xlpm.initState=$A$11,_xlpm.initState=$A$10)),_xlpm.pctOnly,IFERROR(IF(B1294&lt;PERCENTILE(OFFSET(B1294,1-364,0,364,1),$C$7),$A$7,IF(B1294&lt;PERCENTILE(OFFSET(B1294,1-364,0,364,1),$C$8),$A$8,IF(B1294&lt;PERCENTILE(OFFSET(B1294,1-364,0,364,1),$C$9),$A$9,IF(B1294&lt;PERCENTILE(OFFSET(B1294,1-364,0,364,1),$C$10),$A$10,IF(B1294&lt;PERCENTILE(OFFSET(B1294,1-364,0,364,1),$C$11),$A$11,$A$12))))),""),IF(_xlpm.initState="","",IF(_xlpm.oversold,_xlpm.pctOnly,_xlpm.initState)))</f>
        <v/>
      </c>
      <c r="F1294" s="119" t="n"/>
      <c r="G1294" s="120">
        <f>IF(OR(B1294="",C1294=""),"",IF(OR(特征计算_周度!B1277&gt;$B$15,特征计算_周度!C1277&gt;$B$15,特征计算_周度!G1277&gt;$B$15,特征计算_周度!E1277&gt;$B$15,特征计算_周度!F1277&gt;$B$15),IF(特征计算_周度!B1277&gt;$B$15,"VIX ","")&amp;IF(特征计算_周度!C1277&gt;$B$15,"HY ","")&amp;IF(特征计算_周度!G1277&gt;$B$15,"Sahm ","")&amp;IF(特征计算_周度!E1277&gt;$B$15,"趋势 ","")&amp;IF(特征计算_周度!F1277&gt;$B$15,"斜率",""),"—"))</f>
        <v/>
      </c>
      <c r="H1294" s="120">
        <f>IF(OR(B1294="",C1294=""),"",_xlfn.LET(_xlpm.dev,原始数据_周度!G1277,_xlpm.minDev,MIN(OFFSET(原始数据_周度!G1277,1-$D$17,0,$D$17,1)),_xlpm.bounce,_xlpm.dev-_xlpm.minDev,IF(AND(ISNUMBER(_xlpm.dev),ISNUMBER(_xlpm.minDev),_xlpm.minDev&lt;=$B$17,_xlpm.bounce&gt;=$F$17),"✅ 触发","—")))</f>
        <v/>
      </c>
      <c r="I1294" s="172">
        <f>IFERROR(IF(特征计算_周度!H1294&gt;$I$3,MIN($I$4,MAX(-$I$5,(特征计算_周度!H1294-$I$3)*$I$4)),0),"")</f>
        <v/>
      </c>
    </row>
    <row r="1295">
      <c r="A1295" s="117">
        <f>特征计算_周度!A1278</f>
        <v/>
      </c>
      <c r="B1295" s="171">
        <f>IFERROR($A$3*特征计算_周度!B1295+$B$3*特征计算_周度!C1295+$C$3*特征计算_周度!D1295+$D$3*特征计算_周度!E1295+$E$3*特征计算_周度!F1295+$F$3*特征计算_周度!H1295,"")</f>
        <v/>
      </c>
      <c r="C1295" s="118">
        <f>IFERROR(PERCENTILE(OFFSET(B1295,1-364,0,364,1),$C$7),"")</f>
        <v/>
      </c>
      <c r="D1295" s="118">
        <f>IFERROR(PERCENTILE(OFFSET(B1295,1-364,0,364,1),$C$11),"")</f>
        <v/>
      </c>
      <c r="E1295" s="122">
        <f>_xlfn.LET(_xlpm.initState,IF(OR(B1295="",C1295=""),"",IF(OR(特征计算_周度!B1278&gt;$B$15,特征计算_周度!C1278&gt;$B$15,特征计算_周度!G1278&gt;$B$15,特征计算_周度!E1278&gt;$B$15,特征计算_周度!F1278&gt;$B$15),$A$12,IFERROR(IF(B1295&lt;PERCENTILE(OFFSET(B1295,1-364,0,364,1),$C$7),$A$7,IF(B1295&lt;PERCENTILE(OFFSET(B1295,1-364,0,364,1),$C$8),$A$8,IF(B1295&lt;PERCENTILE(OFFSET(B1295,1-364,0,364,1),$C$9),$A$9,IF(B1295&lt;PERCENTILE(OFFSET(B1295,1-364,0,364,1),$C$10),$A$10,IF(B1295&lt;PERCENTILE(OFFSET(B1295,1-364,0,364,1),$C$11),$A$11,$A$12))))),""))),_xlpm.dev,原始数据_周度!G1278,_xlpm.minDev,MIN(OFFSET(原始数据_周度!G1278,1-$D$17,0,$D$17,1)),_xlpm.bounce,_xlpm.dev-_xlpm.minDev,_xlpm.oversold,AND(ISNUMBER(_xlpm.dev),ISNUMBER(_xlpm.minDev),_xlpm.minDev&lt;=$B$17,_xlpm.bounce&gt;=$F$17,OR(_xlpm.initState=$A$12,_xlpm.initState=$A$11,_xlpm.initState=$A$10)),_xlpm.pctOnly,IFERROR(IF(B1295&lt;PERCENTILE(OFFSET(B1295,1-364,0,364,1),$C$7),$A$7,IF(B1295&lt;PERCENTILE(OFFSET(B1295,1-364,0,364,1),$C$8),$A$8,IF(B1295&lt;PERCENTILE(OFFSET(B1295,1-364,0,364,1),$C$9),$A$9,IF(B1295&lt;PERCENTILE(OFFSET(B1295,1-364,0,364,1),$C$10),$A$10,IF(B1295&lt;PERCENTILE(OFFSET(B1295,1-364,0,364,1),$C$11),$A$11,$A$12))))),""),IF(_xlpm.initState="","",IF(_xlpm.oversold,_xlpm.pctOnly,_xlpm.initState)))</f>
        <v/>
      </c>
      <c r="F1295" s="119" t="n"/>
      <c r="G1295" s="120">
        <f>IF(OR(B1295="",C1295=""),"",IF(OR(特征计算_周度!B1278&gt;$B$15,特征计算_周度!C1278&gt;$B$15,特征计算_周度!G1278&gt;$B$15,特征计算_周度!E1278&gt;$B$15,特征计算_周度!F1278&gt;$B$15),IF(特征计算_周度!B1278&gt;$B$15,"VIX ","")&amp;IF(特征计算_周度!C1278&gt;$B$15,"HY ","")&amp;IF(特征计算_周度!G1278&gt;$B$15,"Sahm ","")&amp;IF(特征计算_周度!E1278&gt;$B$15,"趋势 ","")&amp;IF(特征计算_周度!F1278&gt;$B$15,"斜率",""),"—"))</f>
        <v/>
      </c>
      <c r="H1295" s="120">
        <f>IF(OR(B1295="",C1295=""),"",_xlfn.LET(_xlpm.dev,原始数据_周度!G1278,_xlpm.minDev,MIN(OFFSET(原始数据_周度!G1278,1-$D$17,0,$D$17,1)),_xlpm.bounce,_xlpm.dev-_xlpm.minDev,IF(AND(ISNUMBER(_xlpm.dev),ISNUMBER(_xlpm.minDev),_xlpm.minDev&lt;=$B$17,_xlpm.bounce&gt;=$F$17),"✅ 触发","—")))</f>
        <v/>
      </c>
      <c r="I1295" s="172">
        <f>IFERROR(IF(特征计算_周度!H1295&gt;$I$3,MIN($I$4,MAX(-$I$5,(特征计算_周度!H1295-$I$3)*$I$4)),0),"")</f>
        <v/>
      </c>
    </row>
    <row r="1296">
      <c r="A1296" s="117">
        <f>特征计算_周度!A1279</f>
        <v/>
      </c>
      <c r="B1296" s="171">
        <f>IFERROR($A$3*特征计算_周度!B1296+$B$3*特征计算_周度!C1296+$C$3*特征计算_周度!D1296+$D$3*特征计算_周度!E1296+$E$3*特征计算_周度!F1296+$F$3*特征计算_周度!H1296,"")</f>
        <v/>
      </c>
      <c r="C1296" s="118">
        <f>IFERROR(PERCENTILE(OFFSET(B1296,1-364,0,364,1),$C$7),"")</f>
        <v/>
      </c>
      <c r="D1296" s="118">
        <f>IFERROR(PERCENTILE(OFFSET(B1296,1-364,0,364,1),$C$11),"")</f>
        <v/>
      </c>
      <c r="E1296" s="122">
        <f>_xlfn.LET(_xlpm.initState,IF(OR(B1296="",C1296=""),"",IF(OR(特征计算_周度!B1279&gt;$B$15,特征计算_周度!C1279&gt;$B$15,特征计算_周度!G1279&gt;$B$15,特征计算_周度!E1279&gt;$B$15,特征计算_周度!F1279&gt;$B$15),$A$12,IFERROR(IF(B1296&lt;PERCENTILE(OFFSET(B1296,1-364,0,364,1),$C$7),$A$7,IF(B1296&lt;PERCENTILE(OFFSET(B1296,1-364,0,364,1),$C$8),$A$8,IF(B1296&lt;PERCENTILE(OFFSET(B1296,1-364,0,364,1),$C$9),$A$9,IF(B1296&lt;PERCENTILE(OFFSET(B1296,1-364,0,364,1),$C$10),$A$10,IF(B1296&lt;PERCENTILE(OFFSET(B1296,1-364,0,364,1),$C$11),$A$11,$A$12))))),""))),_xlpm.dev,原始数据_周度!G1279,_xlpm.minDev,MIN(OFFSET(原始数据_周度!G1279,1-$D$17,0,$D$17,1)),_xlpm.bounce,_xlpm.dev-_xlpm.minDev,_xlpm.oversold,AND(ISNUMBER(_xlpm.dev),ISNUMBER(_xlpm.minDev),_xlpm.minDev&lt;=$B$17,_xlpm.bounce&gt;=$F$17,OR(_xlpm.initState=$A$12,_xlpm.initState=$A$11,_xlpm.initState=$A$10)),_xlpm.pctOnly,IFERROR(IF(B1296&lt;PERCENTILE(OFFSET(B1296,1-364,0,364,1),$C$7),$A$7,IF(B1296&lt;PERCENTILE(OFFSET(B1296,1-364,0,364,1),$C$8),$A$8,IF(B1296&lt;PERCENTILE(OFFSET(B1296,1-364,0,364,1),$C$9),$A$9,IF(B1296&lt;PERCENTILE(OFFSET(B1296,1-364,0,364,1),$C$10),$A$10,IF(B1296&lt;PERCENTILE(OFFSET(B1296,1-364,0,364,1),$C$11),$A$11,$A$12))))),""),IF(_xlpm.initState="","",IF(_xlpm.oversold,_xlpm.pctOnly,_xlpm.initState)))</f>
        <v/>
      </c>
      <c r="F1296" s="119" t="n"/>
      <c r="G1296" s="120">
        <f>IF(OR(B1296="",C1296=""),"",IF(OR(特征计算_周度!B1279&gt;$B$15,特征计算_周度!C1279&gt;$B$15,特征计算_周度!G1279&gt;$B$15,特征计算_周度!E1279&gt;$B$15,特征计算_周度!F1279&gt;$B$15),IF(特征计算_周度!B1279&gt;$B$15,"VIX ","")&amp;IF(特征计算_周度!C1279&gt;$B$15,"HY ","")&amp;IF(特征计算_周度!G1279&gt;$B$15,"Sahm ","")&amp;IF(特征计算_周度!E1279&gt;$B$15,"趋势 ","")&amp;IF(特征计算_周度!F1279&gt;$B$15,"斜率",""),"—"))</f>
        <v/>
      </c>
      <c r="H1296" s="120">
        <f>IF(OR(B1296="",C1296=""),"",_xlfn.LET(_xlpm.dev,原始数据_周度!G1279,_xlpm.minDev,MIN(OFFSET(原始数据_周度!G1279,1-$D$17,0,$D$17,1)),_xlpm.bounce,_xlpm.dev-_xlpm.minDev,IF(AND(ISNUMBER(_xlpm.dev),ISNUMBER(_xlpm.minDev),_xlpm.minDev&lt;=$B$17,_xlpm.bounce&gt;=$F$17),"✅ 触发","—")))</f>
        <v/>
      </c>
      <c r="I1296" s="172">
        <f>IFERROR(IF(特征计算_周度!H1296&gt;$I$3,MIN($I$4,MAX(-$I$5,(特征计算_周度!H1296-$I$3)*$I$4)),0),"")</f>
        <v/>
      </c>
    </row>
    <row r="1297">
      <c r="A1297" s="117">
        <f>特征计算_周度!A1280</f>
        <v/>
      </c>
      <c r="B1297" s="171">
        <f>IFERROR($A$3*特征计算_周度!B1297+$B$3*特征计算_周度!C1297+$C$3*特征计算_周度!D1297+$D$3*特征计算_周度!E1297+$E$3*特征计算_周度!F1297+$F$3*特征计算_周度!H1297,"")</f>
        <v/>
      </c>
      <c r="C1297" s="118">
        <f>IFERROR(PERCENTILE(OFFSET(B1297,1-364,0,364,1),$C$7),"")</f>
        <v/>
      </c>
      <c r="D1297" s="118">
        <f>IFERROR(PERCENTILE(OFFSET(B1297,1-364,0,364,1),$C$11),"")</f>
        <v/>
      </c>
      <c r="E1297" s="122">
        <f>_xlfn.LET(_xlpm.initState,IF(OR(B1297="",C1297=""),"",IF(OR(特征计算_周度!B1280&gt;$B$15,特征计算_周度!C1280&gt;$B$15,特征计算_周度!G1280&gt;$B$15,特征计算_周度!E1280&gt;$B$15,特征计算_周度!F1280&gt;$B$15),$A$12,IFERROR(IF(B1297&lt;PERCENTILE(OFFSET(B1297,1-364,0,364,1),$C$7),$A$7,IF(B1297&lt;PERCENTILE(OFFSET(B1297,1-364,0,364,1),$C$8),$A$8,IF(B1297&lt;PERCENTILE(OFFSET(B1297,1-364,0,364,1),$C$9),$A$9,IF(B1297&lt;PERCENTILE(OFFSET(B1297,1-364,0,364,1),$C$10),$A$10,IF(B1297&lt;PERCENTILE(OFFSET(B1297,1-364,0,364,1),$C$11),$A$11,$A$12))))),""))),_xlpm.dev,原始数据_周度!G1280,_xlpm.minDev,MIN(OFFSET(原始数据_周度!G1280,1-$D$17,0,$D$17,1)),_xlpm.bounce,_xlpm.dev-_xlpm.minDev,_xlpm.oversold,AND(ISNUMBER(_xlpm.dev),ISNUMBER(_xlpm.minDev),_xlpm.minDev&lt;=$B$17,_xlpm.bounce&gt;=$F$17,OR(_xlpm.initState=$A$12,_xlpm.initState=$A$11,_xlpm.initState=$A$10)),_xlpm.pctOnly,IFERROR(IF(B1297&lt;PERCENTILE(OFFSET(B1297,1-364,0,364,1),$C$7),$A$7,IF(B1297&lt;PERCENTILE(OFFSET(B1297,1-364,0,364,1),$C$8),$A$8,IF(B1297&lt;PERCENTILE(OFFSET(B1297,1-364,0,364,1),$C$9),$A$9,IF(B1297&lt;PERCENTILE(OFFSET(B1297,1-364,0,364,1),$C$10),$A$10,IF(B1297&lt;PERCENTILE(OFFSET(B1297,1-364,0,364,1),$C$11),$A$11,$A$12))))),""),IF(_xlpm.initState="","",IF(_xlpm.oversold,_xlpm.pctOnly,_xlpm.initState)))</f>
        <v/>
      </c>
      <c r="F1297" s="119" t="n"/>
      <c r="G1297" s="120">
        <f>IF(OR(B1297="",C1297=""),"",IF(OR(特征计算_周度!B1280&gt;$B$15,特征计算_周度!C1280&gt;$B$15,特征计算_周度!G1280&gt;$B$15,特征计算_周度!E1280&gt;$B$15,特征计算_周度!F1280&gt;$B$15),IF(特征计算_周度!B1280&gt;$B$15,"VIX ","")&amp;IF(特征计算_周度!C1280&gt;$B$15,"HY ","")&amp;IF(特征计算_周度!G1280&gt;$B$15,"Sahm ","")&amp;IF(特征计算_周度!E1280&gt;$B$15,"趋势 ","")&amp;IF(特征计算_周度!F1280&gt;$B$15,"斜率",""),"—"))</f>
        <v/>
      </c>
      <c r="H1297" s="120">
        <f>IF(OR(B1297="",C1297=""),"",_xlfn.LET(_xlpm.dev,原始数据_周度!G1280,_xlpm.minDev,MIN(OFFSET(原始数据_周度!G1280,1-$D$17,0,$D$17,1)),_xlpm.bounce,_xlpm.dev-_xlpm.minDev,IF(AND(ISNUMBER(_xlpm.dev),ISNUMBER(_xlpm.minDev),_xlpm.minDev&lt;=$B$17,_xlpm.bounce&gt;=$F$17),"✅ 触发","—")))</f>
        <v/>
      </c>
      <c r="I1297" s="172">
        <f>IFERROR(IF(特征计算_周度!H1297&gt;$I$3,MIN($I$4,MAX(-$I$5,(特征计算_周度!H1297-$I$3)*$I$4)),0),"")</f>
        <v/>
      </c>
    </row>
    <row r="1298">
      <c r="A1298" s="117">
        <f>特征计算_周度!A1281</f>
        <v/>
      </c>
      <c r="B1298" s="171">
        <f>IFERROR($A$3*特征计算_周度!B1298+$B$3*特征计算_周度!C1298+$C$3*特征计算_周度!D1298+$D$3*特征计算_周度!E1298+$E$3*特征计算_周度!F1298+$F$3*特征计算_周度!H1298,"")</f>
        <v/>
      </c>
      <c r="C1298" s="118">
        <f>IFERROR(PERCENTILE(OFFSET(B1298,1-364,0,364,1),$C$7),"")</f>
        <v/>
      </c>
      <c r="D1298" s="118">
        <f>IFERROR(PERCENTILE(OFFSET(B1298,1-364,0,364,1),$C$11),"")</f>
        <v/>
      </c>
      <c r="E1298" s="122">
        <f>_xlfn.LET(_xlpm.initState,IF(OR(B1298="",C1298=""),"",IF(OR(特征计算_周度!B1281&gt;$B$15,特征计算_周度!C1281&gt;$B$15,特征计算_周度!G1281&gt;$B$15,特征计算_周度!E1281&gt;$B$15,特征计算_周度!F1281&gt;$B$15),$A$12,IFERROR(IF(B1298&lt;PERCENTILE(OFFSET(B1298,1-364,0,364,1),$C$7),$A$7,IF(B1298&lt;PERCENTILE(OFFSET(B1298,1-364,0,364,1),$C$8),$A$8,IF(B1298&lt;PERCENTILE(OFFSET(B1298,1-364,0,364,1),$C$9),$A$9,IF(B1298&lt;PERCENTILE(OFFSET(B1298,1-364,0,364,1),$C$10),$A$10,IF(B1298&lt;PERCENTILE(OFFSET(B1298,1-364,0,364,1),$C$11),$A$11,$A$12))))),""))),_xlpm.dev,原始数据_周度!G1281,_xlpm.minDev,MIN(OFFSET(原始数据_周度!G1281,1-$D$17,0,$D$17,1)),_xlpm.bounce,_xlpm.dev-_xlpm.minDev,_xlpm.oversold,AND(ISNUMBER(_xlpm.dev),ISNUMBER(_xlpm.minDev),_xlpm.minDev&lt;=$B$17,_xlpm.bounce&gt;=$F$17,OR(_xlpm.initState=$A$12,_xlpm.initState=$A$11,_xlpm.initState=$A$10)),_xlpm.pctOnly,IFERROR(IF(B1298&lt;PERCENTILE(OFFSET(B1298,1-364,0,364,1),$C$7),$A$7,IF(B1298&lt;PERCENTILE(OFFSET(B1298,1-364,0,364,1),$C$8),$A$8,IF(B1298&lt;PERCENTILE(OFFSET(B1298,1-364,0,364,1),$C$9),$A$9,IF(B1298&lt;PERCENTILE(OFFSET(B1298,1-364,0,364,1),$C$10),$A$10,IF(B1298&lt;PERCENTILE(OFFSET(B1298,1-364,0,364,1),$C$11),$A$11,$A$12))))),""),IF(_xlpm.initState="","",IF(_xlpm.oversold,_xlpm.pctOnly,_xlpm.initState)))</f>
        <v/>
      </c>
      <c r="F1298" s="119" t="n"/>
      <c r="G1298" s="120">
        <f>IF(OR(B1298="",C1298=""),"",IF(OR(特征计算_周度!B1281&gt;$B$15,特征计算_周度!C1281&gt;$B$15,特征计算_周度!G1281&gt;$B$15,特征计算_周度!E1281&gt;$B$15,特征计算_周度!F1281&gt;$B$15),IF(特征计算_周度!B1281&gt;$B$15,"VIX ","")&amp;IF(特征计算_周度!C1281&gt;$B$15,"HY ","")&amp;IF(特征计算_周度!G1281&gt;$B$15,"Sahm ","")&amp;IF(特征计算_周度!E1281&gt;$B$15,"趋势 ","")&amp;IF(特征计算_周度!F1281&gt;$B$15,"斜率",""),"—"))</f>
        <v/>
      </c>
      <c r="H1298" s="120">
        <f>IF(OR(B1298="",C1298=""),"",_xlfn.LET(_xlpm.dev,原始数据_周度!G1281,_xlpm.minDev,MIN(OFFSET(原始数据_周度!G1281,1-$D$17,0,$D$17,1)),_xlpm.bounce,_xlpm.dev-_xlpm.minDev,IF(AND(ISNUMBER(_xlpm.dev),ISNUMBER(_xlpm.minDev),_xlpm.minDev&lt;=$B$17,_xlpm.bounce&gt;=$F$17),"✅ 触发","—")))</f>
        <v/>
      </c>
      <c r="I1298" s="172">
        <f>IFERROR(IF(特征计算_周度!H1298&gt;$I$3,MIN($I$4,MAX(-$I$5,(特征计算_周度!H1298-$I$3)*$I$4)),0),"")</f>
        <v/>
      </c>
    </row>
    <row r="1299">
      <c r="A1299" s="117">
        <f>特征计算_周度!A1282</f>
        <v/>
      </c>
      <c r="B1299" s="171">
        <f>IFERROR($A$3*特征计算_周度!B1299+$B$3*特征计算_周度!C1299+$C$3*特征计算_周度!D1299+$D$3*特征计算_周度!E1299+$E$3*特征计算_周度!F1299+$F$3*特征计算_周度!H1299,"")</f>
        <v/>
      </c>
      <c r="C1299" s="118">
        <f>IFERROR(PERCENTILE(OFFSET(B1299,1-364,0,364,1),$C$7),"")</f>
        <v/>
      </c>
      <c r="D1299" s="118">
        <f>IFERROR(PERCENTILE(OFFSET(B1299,1-364,0,364,1),$C$11),"")</f>
        <v/>
      </c>
      <c r="E1299" s="122">
        <f>_xlfn.LET(_xlpm.initState,IF(OR(B1299="",C1299=""),"",IF(OR(特征计算_周度!B1282&gt;$B$15,特征计算_周度!C1282&gt;$B$15,特征计算_周度!G1282&gt;$B$15,特征计算_周度!E1282&gt;$B$15,特征计算_周度!F1282&gt;$B$15),$A$12,IFERROR(IF(B1299&lt;PERCENTILE(OFFSET(B1299,1-364,0,364,1),$C$7),$A$7,IF(B1299&lt;PERCENTILE(OFFSET(B1299,1-364,0,364,1),$C$8),$A$8,IF(B1299&lt;PERCENTILE(OFFSET(B1299,1-364,0,364,1),$C$9),$A$9,IF(B1299&lt;PERCENTILE(OFFSET(B1299,1-364,0,364,1),$C$10),$A$10,IF(B1299&lt;PERCENTILE(OFFSET(B1299,1-364,0,364,1),$C$11),$A$11,$A$12))))),""))),_xlpm.dev,原始数据_周度!G1282,_xlpm.minDev,MIN(OFFSET(原始数据_周度!G1282,1-$D$17,0,$D$17,1)),_xlpm.bounce,_xlpm.dev-_xlpm.minDev,_xlpm.oversold,AND(ISNUMBER(_xlpm.dev),ISNUMBER(_xlpm.minDev),_xlpm.minDev&lt;=$B$17,_xlpm.bounce&gt;=$F$17,OR(_xlpm.initState=$A$12,_xlpm.initState=$A$11,_xlpm.initState=$A$10)),_xlpm.pctOnly,IFERROR(IF(B1299&lt;PERCENTILE(OFFSET(B1299,1-364,0,364,1),$C$7),$A$7,IF(B1299&lt;PERCENTILE(OFFSET(B1299,1-364,0,364,1),$C$8),$A$8,IF(B1299&lt;PERCENTILE(OFFSET(B1299,1-364,0,364,1),$C$9),$A$9,IF(B1299&lt;PERCENTILE(OFFSET(B1299,1-364,0,364,1),$C$10),$A$10,IF(B1299&lt;PERCENTILE(OFFSET(B1299,1-364,0,364,1),$C$11),$A$11,$A$12))))),""),IF(_xlpm.initState="","",IF(_xlpm.oversold,_xlpm.pctOnly,_xlpm.initState)))</f>
        <v/>
      </c>
      <c r="F1299" s="119" t="n"/>
      <c r="G1299" s="120">
        <f>IF(OR(B1299="",C1299=""),"",IF(OR(特征计算_周度!B1282&gt;$B$15,特征计算_周度!C1282&gt;$B$15,特征计算_周度!G1282&gt;$B$15,特征计算_周度!E1282&gt;$B$15,特征计算_周度!F1282&gt;$B$15),IF(特征计算_周度!B1282&gt;$B$15,"VIX ","")&amp;IF(特征计算_周度!C1282&gt;$B$15,"HY ","")&amp;IF(特征计算_周度!G1282&gt;$B$15,"Sahm ","")&amp;IF(特征计算_周度!E1282&gt;$B$15,"趋势 ","")&amp;IF(特征计算_周度!F1282&gt;$B$15,"斜率",""),"—"))</f>
        <v/>
      </c>
      <c r="H1299" s="120">
        <f>IF(OR(B1299="",C1299=""),"",_xlfn.LET(_xlpm.dev,原始数据_周度!G1282,_xlpm.minDev,MIN(OFFSET(原始数据_周度!G1282,1-$D$17,0,$D$17,1)),_xlpm.bounce,_xlpm.dev-_xlpm.minDev,IF(AND(ISNUMBER(_xlpm.dev),ISNUMBER(_xlpm.minDev),_xlpm.minDev&lt;=$B$17,_xlpm.bounce&gt;=$F$17),"✅ 触发","—")))</f>
        <v/>
      </c>
      <c r="I1299" s="172">
        <f>IFERROR(IF(特征计算_周度!H1299&gt;$I$3,MIN($I$4,MAX(-$I$5,(特征计算_周度!H1299-$I$3)*$I$4)),0),"")</f>
        <v/>
      </c>
    </row>
    <row r="1300">
      <c r="A1300" s="117">
        <f>特征计算_周度!A1283</f>
        <v/>
      </c>
      <c r="B1300" s="171">
        <f>IFERROR($A$3*特征计算_周度!B1300+$B$3*特征计算_周度!C1300+$C$3*特征计算_周度!D1300+$D$3*特征计算_周度!E1300+$E$3*特征计算_周度!F1300+$F$3*特征计算_周度!H1300,"")</f>
        <v/>
      </c>
      <c r="C1300" s="118">
        <f>IFERROR(PERCENTILE(OFFSET(B1300,1-364,0,364,1),$C$7),"")</f>
        <v/>
      </c>
      <c r="D1300" s="118">
        <f>IFERROR(PERCENTILE(OFFSET(B1300,1-364,0,364,1),$C$11),"")</f>
        <v/>
      </c>
      <c r="E1300" s="122">
        <f>_xlfn.LET(_xlpm.initState,IF(OR(B1300="",C1300=""),"",IF(OR(特征计算_周度!B1283&gt;$B$15,特征计算_周度!C1283&gt;$B$15,特征计算_周度!G1283&gt;$B$15,特征计算_周度!E1283&gt;$B$15,特征计算_周度!F1283&gt;$B$15),$A$12,IFERROR(IF(B1300&lt;PERCENTILE(OFFSET(B1300,1-364,0,364,1),$C$7),$A$7,IF(B1300&lt;PERCENTILE(OFFSET(B1300,1-364,0,364,1),$C$8),$A$8,IF(B1300&lt;PERCENTILE(OFFSET(B1300,1-364,0,364,1),$C$9),$A$9,IF(B1300&lt;PERCENTILE(OFFSET(B1300,1-364,0,364,1),$C$10),$A$10,IF(B1300&lt;PERCENTILE(OFFSET(B1300,1-364,0,364,1),$C$11),$A$11,$A$12))))),""))),_xlpm.dev,原始数据_周度!G1283,_xlpm.minDev,MIN(OFFSET(原始数据_周度!G1283,1-$D$17,0,$D$17,1)),_xlpm.bounce,_xlpm.dev-_xlpm.minDev,_xlpm.oversold,AND(ISNUMBER(_xlpm.dev),ISNUMBER(_xlpm.minDev),_xlpm.minDev&lt;=$B$17,_xlpm.bounce&gt;=$F$17,OR(_xlpm.initState=$A$12,_xlpm.initState=$A$11,_xlpm.initState=$A$10)),_xlpm.pctOnly,IFERROR(IF(B1300&lt;PERCENTILE(OFFSET(B1300,1-364,0,364,1),$C$7),$A$7,IF(B1300&lt;PERCENTILE(OFFSET(B1300,1-364,0,364,1),$C$8),$A$8,IF(B1300&lt;PERCENTILE(OFFSET(B1300,1-364,0,364,1),$C$9),$A$9,IF(B1300&lt;PERCENTILE(OFFSET(B1300,1-364,0,364,1),$C$10),$A$10,IF(B1300&lt;PERCENTILE(OFFSET(B1300,1-364,0,364,1),$C$11),$A$11,$A$12))))),""),IF(_xlpm.initState="","",IF(_xlpm.oversold,_xlpm.pctOnly,_xlpm.initState)))</f>
        <v/>
      </c>
      <c r="F1300" s="119" t="n"/>
      <c r="G1300" s="120">
        <f>IF(OR(B1300="",C1300=""),"",IF(OR(特征计算_周度!B1283&gt;$B$15,特征计算_周度!C1283&gt;$B$15,特征计算_周度!G1283&gt;$B$15,特征计算_周度!E1283&gt;$B$15,特征计算_周度!F1283&gt;$B$15),IF(特征计算_周度!B1283&gt;$B$15,"VIX ","")&amp;IF(特征计算_周度!C1283&gt;$B$15,"HY ","")&amp;IF(特征计算_周度!G1283&gt;$B$15,"Sahm ","")&amp;IF(特征计算_周度!E1283&gt;$B$15,"趋势 ","")&amp;IF(特征计算_周度!F1283&gt;$B$15,"斜率",""),"—"))</f>
        <v/>
      </c>
      <c r="H1300" s="120">
        <f>IF(OR(B1300="",C1300=""),"",_xlfn.LET(_xlpm.dev,原始数据_周度!G1283,_xlpm.minDev,MIN(OFFSET(原始数据_周度!G1283,1-$D$17,0,$D$17,1)),_xlpm.bounce,_xlpm.dev-_xlpm.minDev,IF(AND(ISNUMBER(_xlpm.dev),ISNUMBER(_xlpm.minDev),_xlpm.minDev&lt;=$B$17,_xlpm.bounce&gt;=$F$17),"✅ 触发","—")))</f>
        <v/>
      </c>
      <c r="I1300" s="172">
        <f>IFERROR(IF(特征计算_周度!H1300&gt;$I$3,MIN($I$4,MAX(-$I$5,(特征计算_周度!H1300-$I$3)*$I$4)),0),"")</f>
        <v/>
      </c>
    </row>
    <row r="1301">
      <c r="A1301" s="117">
        <f>特征计算_周度!A1284</f>
        <v/>
      </c>
      <c r="B1301" s="171">
        <f>IFERROR($A$3*特征计算_周度!B1301+$B$3*特征计算_周度!C1301+$C$3*特征计算_周度!D1301+$D$3*特征计算_周度!E1301+$E$3*特征计算_周度!F1301+$F$3*特征计算_周度!H1301,"")</f>
        <v/>
      </c>
      <c r="C1301" s="118">
        <f>IFERROR(PERCENTILE(OFFSET(B1301,1-364,0,364,1),$C$7),"")</f>
        <v/>
      </c>
      <c r="D1301" s="118">
        <f>IFERROR(PERCENTILE(OFFSET(B1301,1-364,0,364,1),$C$11),"")</f>
        <v/>
      </c>
      <c r="E1301" s="122">
        <f>_xlfn.LET(_xlpm.initState,IF(OR(B1301="",C1301=""),"",IF(OR(特征计算_周度!B1284&gt;$B$15,特征计算_周度!C1284&gt;$B$15,特征计算_周度!G1284&gt;$B$15,特征计算_周度!E1284&gt;$B$15,特征计算_周度!F1284&gt;$B$15),$A$12,IFERROR(IF(B1301&lt;PERCENTILE(OFFSET(B1301,1-364,0,364,1),$C$7),$A$7,IF(B1301&lt;PERCENTILE(OFFSET(B1301,1-364,0,364,1),$C$8),$A$8,IF(B1301&lt;PERCENTILE(OFFSET(B1301,1-364,0,364,1),$C$9),$A$9,IF(B1301&lt;PERCENTILE(OFFSET(B1301,1-364,0,364,1),$C$10),$A$10,IF(B1301&lt;PERCENTILE(OFFSET(B1301,1-364,0,364,1),$C$11),$A$11,$A$12))))),""))),_xlpm.dev,原始数据_周度!G1284,_xlpm.minDev,MIN(OFFSET(原始数据_周度!G1284,1-$D$17,0,$D$17,1)),_xlpm.bounce,_xlpm.dev-_xlpm.minDev,_xlpm.oversold,AND(ISNUMBER(_xlpm.dev),ISNUMBER(_xlpm.minDev),_xlpm.minDev&lt;=$B$17,_xlpm.bounce&gt;=$F$17,OR(_xlpm.initState=$A$12,_xlpm.initState=$A$11,_xlpm.initState=$A$10)),_xlpm.pctOnly,IFERROR(IF(B1301&lt;PERCENTILE(OFFSET(B1301,1-364,0,364,1),$C$7),$A$7,IF(B1301&lt;PERCENTILE(OFFSET(B1301,1-364,0,364,1),$C$8),$A$8,IF(B1301&lt;PERCENTILE(OFFSET(B1301,1-364,0,364,1),$C$9),$A$9,IF(B1301&lt;PERCENTILE(OFFSET(B1301,1-364,0,364,1),$C$10),$A$10,IF(B1301&lt;PERCENTILE(OFFSET(B1301,1-364,0,364,1),$C$11),$A$11,$A$12))))),""),IF(_xlpm.initState="","",IF(_xlpm.oversold,_xlpm.pctOnly,_xlpm.initState)))</f>
        <v/>
      </c>
      <c r="F1301" s="119" t="n"/>
      <c r="G1301" s="120">
        <f>IF(OR(B1301="",C1301=""),"",IF(OR(特征计算_周度!B1284&gt;$B$15,特征计算_周度!C1284&gt;$B$15,特征计算_周度!G1284&gt;$B$15,特征计算_周度!E1284&gt;$B$15,特征计算_周度!F1284&gt;$B$15),IF(特征计算_周度!B1284&gt;$B$15,"VIX ","")&amp;IF(特征计算_周度!C1284&gt;$B$15,"HY ","")&amp;IF(特征计算_周度!G1284&gt;$B$15,"Sahm ","")&amp;IF(特征计算_周度!E1284&gt;$B$15,"趋势 ","")&amp;IF(特征计算_周度!F1284&gt;$B$15,"斜率",""),"—"))</f>
        <v/>
      </c>
      <c r="H1301" s="120">
        <f>IF(OR(B1301="",C1301=""),"",_xlfn.LET(_xlpm.dev,原始数据_周度!G1284,_xlpm.minDev,MIN(OFFSET(原始数据_周度!G1284,1-$D$17,0,$D$17,1)),_xlpm.bounce,_xlpm.dev-_xlpm.minDev,IF(AND(ISNUMBER(_xlpm.dev),ISNUMBER(_xlpm.minDev),_xlpm.minDev&lt;=$B$17,_xlpm.bounce&gt;=$F$17),"✅ 触发","—")))</f>
        <v/>
      </c>
      <c r="I1301" s="172">
        <f>IFERROR(IF(特征计算_周度!H1301&gt;$I$3,MIN($I$4,MAX(-$I$5,(特征计算_周度!H1301-$I$3)*$I$4)),0),"")</f>
        <v/>
      </c>
    </row>
    <row r="1302">
      <c r="A1302" s="117">
        <f>特征计算_周度!A1285</f>
        <v/>
      </c>
      <c r="B1302" s="171">
        <f>IFERROR($A$3*特征计算_周度!B1302+$B$3*特征计算_周度!C1302+$C$3*特征计算_周度!D1302+$D$3*特征计算_周度!E1302+$E$3*特征计算_周度!F1302+$F$3*特征计算_周度!H1302,"")</f>
        <v/>
      </c>
      <c r="C1302" s="118">
        <f>IFERROR(PERCENTILE(OFFSET(B1302,1-364,0,364,1),$C$7),"")</f>
        <v/>
      </c>
      <c r="D1302" s="118">
        <f>IFERROR(PERCENTILE(OFFSET(B1302,1-364,0,364,1),$C$11),"")</f>
        <v/>
      </c>
      <c r="E1302" s="122">
        <f>_xlfn.LET(_xlpm.initState,IF(OR(B1302="",C1302=""),"",IF(OR(特征计算_周度!B1285&gt;$B$15,特征计算_周度!C1285&gt;$B$15,特征计算_周度!G1285&gt;$B$15,特征计算_周度!E1285&gt;$B$15,特征计算_周度!F1285&gt;$B$15),$A$12,IFERROR(IF(B1302&lt;PERCENTILE(OFFSET(B1302,1-364,0,364,1),$C$7),$A$7,IF(B1302&lt;PERCENTILE(OFFSET(B1302,1-364,0,364,1),$C$8),$A$8,IF(B1302&lt;PERCENTILE(OFFSET(B1302,1-364,0,364,1),$C$9),$A$9,IF(B1302&lt;PERCENTILE(OFFSET(B1302,1-364,0,364,1),$C$10),$A$10,IF(B1302&lt;PERCENTILE(OFFSET(B1302,1-364,0,364,1),$C$11),$A$11,$A$12))))),""))),_xlpm.dev,原始数据_周度!G1285,_xlpm.minDev,MIN(OFFSET(原始数据_周度!G1285,1-$D$17,0,$D$17,1)),_xlpm.bounce,_xlpm.dev-_xlpm.minDev,_xlpm.oversold,AND(ISNUMBER(_xlpm.dev),ISNUMBER(_xlpm.minDev),_xlpm.minDev&lt;=$B$17,_xlpm.bounce&gt;=$F$17,OR(_xlpm.initState=$A$12,_xlpm.initState=$A$11,_xlpm.initState=$A$10)),_xlpm.pctOnly,IFERROR(IF(B1302&lt;PERCENTILE(OFFSET(B1302,1-364,0,364,1),$C$7),$A$7,IF(B1302&lt;PERCENTILE(OFFSET(B1302,1-364,0,364,1),$C$8),$A$8,IF(B1302&lt;PERCENTILE(OFFSET(B1302,1-364,0,364,1),$C$9),$A$9,IF(B1302&lt;PERCENTILE(OFFSET(B1302,1-364,0,364,1),$C$10),$A$10,IF(B1302&lt;PERCENTILE(OFFSET(B1302,1-364,0,364,1),$C$11),$A$11,$A$12))))),""),IF(_xlpm.initState="","",IF(_xlpm.oversold,_xlpm.pctOnly,_xlpm.initState)))</f>
        <v/>
      </c>
      <c r="F1302" s="119" t="n"/>
      <c r="G1302" s="120">
        <f>IF(OR(B1302="",C1302=""),"",IF(OR(特征计算_周度!B1285&gt;$B$15,特征计算_周度!C1285&gt;$B$15,特征计算_周度!G1285&gt;$B$15,特征计算_周度!E1285&gt;$B$15,特征计算_周度!F1285&gt;$B$15),IF(特征计算_周度!B1285&gt;$B$15,"VIX ","")&amp;IF(特征计算_周度!C1285&gt;$B$15,"HY ","")&amp;IF(特征计算_周度!G1285&gt;$B$15,"Sahm ","")&amp;IF(特征计算_周度!E1285&gt;$B$15,"趋势 ","")&amp;IF(特征计算_周度!F1285&gt;$B$15,"斜率",""),"—"))</f>
        <v/>
      </c>
      <c r="H1302" s="120">
        <f>IF(OR(B1302="",C1302=""),"",_xlfn.LET(_xlpm.dev,原始数据_周度!G1285,_xlpm.minDev,MIN(OFFSET(原始数据_周度!G1285,1-$D$17,0,$D$17,1)),_xlpm.bounce,_xlpm.dev-_xlpm.minDev,IF(AND(ISNUMBER(_xlpm.dev),ISNUMBER(_xlpm.minDev),_xlpm.minDev&lt;=$B$17,_xlpm.bounce&gt;=$F$17),"✅ 触发","—")))</f>
        <v/>
      </c>
      <c r="I1302" s="172">
        <f>IFERROR(IF(特征计算_周度!H1302&gt;$I$3,MIN($I$4,MAX(-$I$5,(特征计算_周度!H1302-$I$3)*$I$4)),0),"")</f>
        <v/>
      </c>
    </row>
    <row r="1303">
      <c r="A1303" s="117">
        <f>特征计算_周度!A1286</f>
        <v/>
      </c>
      <c r="B1303" s="171">
        <f>IFERROR($A$3*特征计算_周度!B1303+$B$3*特征计算_周度!C1303+$C$3*特征计算_周度!D1303+$D$3*特征计算_周度!E1303+$E$3*特征计算_周度!F1303+$F$3*特征计算_周度!H1303,"")</f>
        <v/>
      </c>
      <c r="C1303" s="118">
        <f>IFERROR(PERCENTILE(OFFSET(B1303,1-364,0,364,1),$C$7),"")</f>
        <v/>
      </c>
      <c r="D1303" s="118">
        <f>IFERROR(PERCENTILE(OFFSET(B1303,1-364,0,364,1),$C$11),"")</f>
        <v/>
      </c>
      <c r="E1303" s="122">
        <f>_xlfn.LET(_xlpm.initState,IF(OR(B1303="",C1303=""),"",IF(OR(特征计算_周度!B1286&gt;$B$15,特征计算_周度!C1286&gt;$B$15,特征计算_周度!G1286&gt;$B$15,特征计算_周度!E1286&gt;$B$15,特征计算_周度!F1286&gt;$B$15),$A$12,IFERROR(IF(B1303&lt;PERCENTILE(OFFSET(B1303,1-364,0,364,1),$C$7),$A$7,IF(B1303&lt;PERCENTILE(OFFSET(B1303,1-364,0,364,1),$C$8),$A$8,IF(B1303&lt;PERCENTILE(OFFSET(B1303,1-364,0,364,1),$C$9),$A$9,IF(B1303&lt;PERCENTILE(OFFSET(B1303,1-364,0,364,1),$C$10),$A$10,IF(B1303&lt;PERCENTILE(OFFSET(B1303,1-364,0,364,1),$C$11),$A$11,$A$12))))),""))),_xlpm.dev,原始数据_周度!G1286,_xlpm.minDev,MIN(OFFSET(原始数据_周度!G1286,1-$D$17,0,$D$17,1)),_xlpm.bounce,_xlpm.dev-_xlpm.minDev,_xlpm.oversold,AND(ISNUMBER(_xlpm.dev),ISNUMBER(_xlpm.minDev),_xlpm.minDev&lt;=$B$17,_xlpm.bounce&gt;=$F$17,OR(_xlpm.initState=$A$12,_xlpm.initState=$A$11,_xlpm.initState=$A$10)),_xlpm.pctOnly,IFERROR(IF(B1303&lt;PERCENTILE(OFFSET(B1303,1-364,0,364,1),$C$7),$A$7,IF(B1303&lt;PERCENTILE(OFFSET(B1303,1-364,0,364,1),$C$8),$A$8,IF(B1303&lt;PERCENTILE(OFFSET(B1303,1-364,0,364,1),$C$9),$A$9,IF(B1303&lt;PERCENTILE(OFFSET(B1303,1-364,0,364,1),$C$10),$A$10,IF(B1303&lt;PERCENTILE(OFFSET(B1303,1-364,0,364,1),$C$11),$A$11,$A$12))))),""),IF(_xlpm.initState="","",IF(_xlpm.oversold,_xlpm.pctOnly,_xlpm.initState)))</f>
        <v/>
      </c>
      <c r="F1303" s="119" t="n"/>
      <c r="G1303" s="120">
        <f>IF(OR(B1303="",C1303=""),"",IF(OR(特征计算_周度!B1286&gt;$B$15,特征计算_周度!C1286&gt;$B$15,特征计算_周度!G1286&gt;$B$15,特征计算_周度!E1286&gt;$B$15,特征计算_周度!F1286&gt;$B$15),IF(特征计算_周度!B1286&gt;$B$15,"VIX ","")&amp;IF(特征计算_周度!C1286&gt;$B$15,"HY ","")&amp;IF(特征计算_周度!G1286&gt;$B$15,"Sahm ","")&amp;IF(特征计算_周度!E1286&gt;$B$15,"趋势 ","")&amp;IF(特征计算_周度!F1286&gt;$B$15,"斜率",""),"—"))</f>
        <v/>
      </c>
      <c r="H1303" s="120">
        <f>IF(OR(B1303="",C1303=""),"",_xlfn.LET(_xlpm.dev,原始数据_周度!G1286,_xlpm.minDev,MIN(OFFSET(原始数据_周度!G1286,1-$D$17,0,$D$17,1)),_xlpm.bounce,_xlpm.dev-_xlpm.minDev,IF(AND(ISNUMBER(_xlpm.dev),ISNUMBER(_xlpm.minDev),_xlpm.minDev&lt;=$B$17,_xlpm.bounce&gt;=$F$17),"✅ 触发","—")))</f>
        <v/>
      </c>
      <c r="I1303" s="172">
        <f>IFERROR(IF(特征计算_周度!H1303&gt;$I$3,MIN($I$4,MAX(-$I$5,(特征计算_周度!H1303-$I$3)*$I$4)),0),"")</f>
        <v/>
      </c>
    </row>
    <row r="1304">
      <c r="A1304" s="117">
        <f>特征计算_周度!A1287</f>
        <v/>
      </c>
      <c r="B1304" s="171">
        <f>IFERROR($A$3*特征计算_周度!B1304+$B$3*特征计算_周度!C1304+$C$3*特征计算_周度!D1304+$D$3*特征计算_周度!E1304+$E$3*特征计算_周度!F1304+$F$3*特征计算_周度!H1304,"")</f>
        <v/>
      </c>
      <c r="C1304" s="118">
        <f>IFERROR(PERCENTILE(OFFSET(B1304,1-364,0,364,1),$C$7),"")</f>
        <v/>
      </c>
      <c r="D1304" s="118">
        <f>IFERROR(PERCENTILE(OFFSET(B1304,1-364,0,364,1),$C$11),"")</f>
        <v/>
      </c>
      <c r="E1304" s="122">
        <f>_xlfn.LET(_xlpm.initState,IF(OR(B1304="",C1304=""),"",IF(OR(特征计算_周度!B1287&gt;$B$15,特征计算_周度!C1287&gt;$B$15,特征计算_周度!G1287&gt;$B$15,特征计算_周度!E1287&gt;$B$15,特征计算_周度!F1287&gt;$B$15),$A$12,IFERROR(IF(B1304&lt;PERCENTILE(OFFSET(B1304,1-364,0,364,1),$C$7),$A$7,IF(B1304&lt;PERCENTILE(OFFSET(B1304,1-364,0,364,1),$C$8),$A$8,IF(B1304&lt;PERCENTILE(OFFSET(B1304,1-364,0,364,1),$C$9),$A$9,IF(B1304&lt;PERCENTILE(OFFSET(B1304,1-364,0,364,1),$C$10),$A$10,IF(B1304&lt;PERCENTILE(OFFSET(B1304,1-364,0,364,1),$C$11),$A$11,$A$12))))),""))),_xlpm.dev,原始数据_周度!G1287,_xlpm.minDev,MIN(OFFSET(原始数据_周度!G1287,1-$D$17,0,$D$17,1)),_xlpm.bounce,_xlpm.dev-_xlpm.minDev,_xlpm.oversold,AND(ISNUMBER(_xlpm.dev),ISNUMBER(_xlpm.minDev),_xlpm.minDev&lt;=$B$17,_xlpm.bounce&gt;=$F$17,OR(_xlpm.initState=$A$12,_xlpm.initState=$A$11,_xlpm.initState=$A$10)),_xlpm.pctOnly,IFERROR(IF(B1304&lt;PERCENTILE(OFFSET(B1304,1-364,0,364,1),$C$7),$A$7,IF(B1304&lt;PERCENTILE(OFFSET(B1304,1-364,0,364,1),$C$8),$A$8,IF(B1304&lt;PERCENTILE(OFFSET(B1304,1-364,0,364,1),$C$9),$A$9,IF(B1304&lt;PERCENTILE(OFFSET(B1304,1-364,0,364,1),$C$10),$A$10,IF(B1304&lt;PERCENTILE(OFFSET(B1304,1-364,0,364,1),$C$11),$A$11,$A$12))))),""),IF(_xlpm.initState="","",IF(_xlpm.oversold,_xlpm.pctOnly,_xlpm.initState)))</f>
        <v/>
      </c>
      <c r="F1304" s="119" t="n"/>
      <c r="G1304" s="120">
        <f>IF(OR(B1304="",C1304=""),"",IF(OR(特征计算_周度!B1287&gt;$B$15,特征计算_周度!C1287&gt;$B$15,特征计算_周度!G1287&gt;$B$15,特征计算_周度!E1287&gt;$B$15,特征计算_周度!F1287&gt;$B$15),IF(特征计算_周度!B1287&gt;$B$15,"VIX ","")&amp;IF(特征计算_周度!C1287&gt;$B$15,"HY ","")&amp;IF(特征计算_周度!G1287&gt;$B$15,"Sahm ","")&amp;IF(特征计算_周度!E1287&gt;$B$15,"趋势 ","")&amp;IF(特征计算_周度!F1287&gt;$B$15,"斜率",""),"—"))</f>
        <v/>
      </c>
      <c r="H1304" s="120">
        <f>IF(OR(B1304="",C1304=""),"",_xlfn.LET(_xlpm.dev,原始数据_周度!G1287,_xlpm.minDev,MIN(OFFSET(原始数据_周度!G1287,1-$D$17,0,$D$17,1)),_xlpm.bounce,_xlpm.dev-_xlpm.minDev,IF(AND(ISNUMBER(_xlpm.dev),ISNUMBER(_xlpm.minDev),_xlpm.minDev&lt;=$B$17,_xlpm.bounce&gt;=$F$17),"✅ 触发","—")))</f>
        <v/>
      </c>
      <c r="I1304" s="172">
        <f>IFERROR(IF(特征计算_周度!H1304&gt;$I$3,MIN($I$4,MAX(-$I$5,(特征计算_周度!H1304-$I$3)*$I$4)),0),"")</f>
        <v/>
      </c>
    </row>
    <row r="1305">
      <c r="A1305" s="117">
        <f>特征计算_周度!A1288</f>
        <v/>
      </c>
      <c r="B1305" s="171">
        <f>IFERROR($A$3*特征计算_周度!B1305+$B$3*特征计算_周度!C1305+$C$3*特征计算_周度!D1305+$D$3*特征计算_周度!E1305+$E$3*特征计算_周度!F1305+$F$3*特征计算_周度!H1305,"")</f>
        <v/>
      </c>
      <c r="C1305" s="118">
        <f>IFERROR(PERCENTILE(OFFSET(B1305,1-364,0,364,1),$C$7),"")</f>
        <v/>
      </c>
      <c r="D1305" s="118">
        <f>IFERROR(PERCENTILE(OFFSET(B1305,1-364,0,364,1),$C$11),"")</f>
        <v/>
      </c>
      <c r="E1305" s="122">
        <f>_xlfn.LET(_xlpm.initState,IF(OR(B1305="",C1305=""),"",IF(OR(特征计算_周度!B1288&gt;$B$15,特征计算_周度!C1288&gt;$B$15,特征计算_周度!G1288&gt;$B$15,特征计算_周度!E1288&gt;$B$15,特征计算_周度!F1288&gt;$B$15),$A$12,IFERROR(IF(B1305&lt;PERCENTILE(OFFSET(B1305,1-364,0,364,1),$C$7),$A$7,IF(B1305&lt;PERCENTILE(OFFSET(B1305,1-364,0,364,1),$C$8),$A$8,IF(B1305&lt;PERCENTILE(OFFSET(B1305,1-364,0,364,1),$C$9),$A$9,IF(B1305&lt;PERCENTILE(OFFSET(B1305,1-364,0,364,1),$C$10),$A$10,IF(B1305&lt;PERCENTILE(OFFSET(B1305,1-364,0,364,1),$C$11),$A$11,$A$12))))),""))),_xlpm.dev,原始数据_周度!G1288,_xlpm.minDev,MIN(OFFSET(原始数据_周度!G1288,1-$D$17,0,$D$17,1)),_xlpm.bounce,_xlpm.dev-_xlpm.minDev,_xlpm.oversold,AND(ISNUMBER(_xlpm.dev),ISNUMBER(_xlpm.minDev),_xlpm.minDev&lt;=$B$17,_xlpm.bounce&gt;=$F$17,OR(_xlpm.initState=$A$12,_xlpm.initState=$A$11,_xlpm.initState=$A$10)),_xlpm.pctOnly,IFERROR(IF(B1305&lt;PERCENTILE(OFFSET(B1305,1-364,0,364,1),$C$7),$A$7,IF(B1305&lt;PERCENTILE(OFFSET(B1305,1-364,0,364,1),$C$8),$A$8,IF(B1305&lt;PERCENTILE(OFFSET(B1305,1-364,0,364,1),$C$9),$A$9,IF(B1305&lt;PERCENTILE(OFFSET(B1305,1-364,0,364,1),$C$10),$A$10,IF(B1305&lt;PERCENTILE(OFFSET(B1305,1-364,0,364,1),$C$11),$A$11,$A$12))))),""),IF(_xlpm.initState="","",IF(_xlpm.oversold,_xlpm.pctOnly,_xlpm.initState)))</f>
        <v/>
      </c>
      <c r="F1305" s="119" t="n"/>
      <c r="G1305" s="120">
        <f>IF(OR(B1305="",C1305=""),"",IF(OR(特征计算_周度!B1288&gt;$B$15,特征计算_周度!C1288&gt;$B$15,特征计算_周度!G1288&gt;$B$15,特征计算_周度!E1288&gt;$B$15,特征计算_周度!F1288&gt;$B$15),IF(特征计算_周度!B1288&gt;$B$15,"VIX ","")&amp;IF(特征计算_周度!C1288&gt;$B$15,"HY ","")&amp;IF(特征计算_周度!G1288&gt;$B$15,"Sahm ","")&amp;IF(特征计算_周度!E1288&gt;$B$15,"趋势 ","")&amp;IF(特征计算_周度!F1288&gt;$B$15,"斜率",""),"—"))</f>
        <v/>
      </c>
      <c r="H1305" s="120">
        <f>IF(OR(B1305="",C1305=""),"",_xlfn.LET(_xlpm.dev,原始数据_周度!G1288,_xlpm.minDev,MIN(OFFSET(原始数据_周度!G1288,1-$D$17,0,$D$17,1)),_xlpm.bounce,_xlpm.dev-_xlpm.minDev,IF(AND(ISNUMBER(_xlpm.dev),ISNUMBER(_xlpm.minDev),_xlpm.minDev&lt;=$B$17,_xlpm.bounce&gt;=$F$17),"✅ 触发","—")))</f>
        <v/>
      </c>
      <c r="I1305" s="172">
        <f>IFERROR(IF(特征计算_周度!H1305&gt;$I$3,MIN($I$4,MAX(-$I$5,(特征计算_周度!H1305-$I$3)*$I$4)),0),"")</f>
        <v/>
      </c>
    </row>
    <row r="1306">
      <c r="A1306" s="117">
        <f>特征计算_周度!A1289</f>
        <v/>
      </c>
      <c r="B1306" s="171">
        <f>IFERROR($A$3*特征计算_周度!B1306+$B$3*特征计算_周度!C1306+$C$3*特征计算_周度!D1306+$D$3*特征计算_周度!E1306+$E$3*特征计算_周度!F1306+$F$3*特征计算_周度!H1306,"")</f>
        <v/>
      </c>
      <c r="C1306" s="118">
        <f>IFERROR(PERCENTILE(OFFSET(B1306,1-364,0,364,1),$C$7),"")</f>
        <v/>
      </c>
      <c r="D1306" s="118">
        <f>IFERROR(PERCENTILE(OFFSET(B1306,1-364,0,364,1),$C$11),"")</f>
        <v/>
      </c>
      <c r="E1306" s="122">
        <f>_xlfn.LET(_xlpm.initState,IF(OR(B1306="",C1306=""),"",IF(OR(特征计算_周度!B1289&gt;$B$15,特征计算_周度!C1289&gt;$B$15,特征计算_周度!G1289&gt;$B$15,特征计算_周度!E1289&gt;$B$15,特征计算_周度!F1289&gt;$B$15),$A$12,IFERROR(IF(B1306&lt;PERCENTILE(OFFSET(B1306,1-364,0,364,1),$C$7),$A$7,IF(B1306&lt;PERCENTILE(OFFSET(B1306,1-364,0,364,1),$C$8),$A$8,IF(B1306&lt;PERCENTILE(OFFSET(B1306,1-364,0,364,1),$C$9),$A$9,IF(B1306&lt;PERCENTILE(OFFSET(B1306,1-364,0,364,1),$C$10),$A$10,IF(B1306&lt;PERCENTILE(OFFSET(B1306,1-364,0,364,1),$C$11),$A$11,$A$12))))),""))),_xlpm.dev,原始数据_周度!G1289,_xlpm.minDev,MIN(OFFSET(原始数据_周度!G1289,1-$D$17,0,$D$17,1)),_xlpm.bounce,_xlpm.dev-_xlpm.minDev,_xlpm.oversold,AND(ISNUMBER(_xlpm.dev),ISNUMBER(_xlpm.minDev),_xlpm.minDev&lt;=$B$17,_xlpm.bounce&gt;=$F$17,OR(_xlpm.initState=$A$12,_xlpm.initState=$A$11,_xlpm.initState=$A$10)),_xlpm.pctOnly,IFERROR(IF(B1306&lt;PERCENTILE(OFFSET(B1306,1-364,0,364,1),$C$7),$A$7,IF(B1306&lt;PERCENTILE(OFFSET(B1306,1-364,0,364,1),$C$8),$A$8,IF(B1306&lt;PERCENTILE(OFFSET(B1306,1-364,0,364,1),$C$9),$A$9,IF(B1306&lt;PERCENTILE(OFFSET(B1306,1-364,0,364,1),$C$10),$A$10,IF(B1306&lt;PERCENTILE(OFFSET(B1306,1-364,0,364,1),$C$11),$A$11,$A$12))))),""),IF(_xlpm.initState="","",IF(_xlpm.oversold,_xlpm.pctOnly,_xlpm.initState)))</f>
        <v/>
      </c>
      <c r="F1306" s="119" t="n"/>
      <c r="G1306" s="120">
        <f>IF(OR(B1306="",C1306=""),"",IF(OR(特征计算_周度!B1289&gt;$B$15,特征计算_周度!C1289&gt;$B$15,特征计算_周度!G1289&gt;$B$15,特征计算_周度!E1289&gt;$B$15,特征计算_周度!F1289&gt;$B$15),IF(特征计算_周度!B1289&gt;$B$15,"VIX ","")&amp;IF(特征计算_周度!C1289&gt;$B$15,"HY ","")&amp;IF(特征计算_周度!G1289&gt;$B$15,"Sahm ","")&amp;IF(特征计算_周度!E1289&gt;$B$15,"趋势 ","")&amp;IF(特征计算_周度!F1289&gt;$B$15,"斜率",""),"—"))</f>
        <v/>
      </c>
      <c r="H1306" s="120">
        <f>IF(OR(B1306="",C1306=""),"",_xlfn.LET(_xlpm.dev,原始数据_周度!G1289,_xlpm.minDev,MIN(OFFSET(原始数据_周度!G1289,1-$D$17,0,$D$17,1)),_xlpm.bounce,_xlpm.dev-_xlpm.minDev,IF(AND(ISNUMBER(_xlpm.dev),ISNUMBER(_xlpm.minDev),_xlpm.minDev&lt;=$B$17,_xlpm.bounce&gt;=$F$17),"✅ 触发","—")))</f>
        <v/>
      </c>
      <c r="I1306" s="172">
        <f>IFERROR(IF(特征计算_周度!H1306&gt;$I$3,MIN($I$4,MAX(-$I$5,(特征计算_周度!H1306-$I$3)*$I$4)),0),"")</f>
        <v/>
      </c>
    </row>
    <row r="1307">
      <c r="A1307" s="117">
        <f>特征计算_周度!A1290</f>
        <v/>
      </c>
      <c r="B1307" s="171">
        <f>IFERROR($A$3*特征计算_周度!B1307+$B$3*特征计算_周度!C1307+$C$3*特征计算_周度!D1307+$D$3*特征计算_周度!E1307+$E$3*特征计算_周度!F1307+$F$3*特征计算_周度!H1307,"")</f>
        <v/>
      </c>
      <c r="C1307" s="118">
        <f>IFERROR(PERCENTILE(OFFSET(B1307,1-364,0,364,1),$C$7),"")</f>
        <v/>
      </c>
      <c r="D1307" s="118">
        <f>IFERROR(PERCENTILE(OFFSET(B1307,1-364,0,364,1),$C$11),"")</f>
        <v/>
      </c>
      <c r="E1307" s="122">
        <f>_xlfn.LET(_xlpm.initState,IF(OR(B1307="",C1307=""),"",IF(OR(特征计算_周度!B1290&gt;$B$15,特征计算_周度!C1290&gt;$B$15,特征计算_周度!G1290&gt;$B$15,特征计算_周度!E1290&gt;$B$15,特征计算_周度!F1290&gt;$B$15),$A$12,IFERROR(IF(B1307&lt;PERCENTILE(OFFSET(B1307,1-364,0,364,1),$C$7),$A$7,IF(B1307&lt;PERCENTILE(OFFSET(B1307,1-364,0,364,1),$C$8),$A$8,IF(B1307&lt;PERCENTILE(OFFSET(B1307,1-364,0,364,1),$C$9),$A$9,IF(B1307&lt;PERCENTILE(OFFSET(B1307,1-364,0,364,1),$C$10),$A$10,IF(B1307&lt;PERCENTILE(OFFSET(B1307,1-364,0,364,1),$C$11),$A$11,$A$12))))),""))),_xlpm.dev,原始数据_周度!G1290,_xlpm.minDev,MIN(OFFSET(原始数据_周度!G1290,1-$D$17,0,$D$17,1)),_xlpm.bounce,_xlpm.dev-_xlpm.minDev,_xlpm.oversold,AND(ISNUMBER(_xlpm.dev),ISNUMBER(_xlpm.minDev),_xlpm.minDev&lt;=$B$17,_xlpm.bounce&gt;=$F$17,OR(_xlpm.initState=$A$12,_xlpm.initState=$A$11,_xlpm.initState=$A$10)),_xlpm.pctOnly,IFERROR(IF(B1307&lt;PERCENTILE(OFFSET(B1307,1-364,0,364,1),$C$7),$A$7,IF(B1307&lt;PERCENTILE(OFFSET(B1307,1-364,0,364,1),$C$8),$A$8,IF(B1307&lt;PERCENTILE(OFFSET(B1307,1-364,0,364,1),$C$9),$A$9,IF(B1307&lt;PERCENTILE(OFFSET(B1307,1-364,0,364,1),$C$10),$A$10,IF(B1307&lt;PERCENTILE(OFFSET(B1307,1-364,0,364,1),$C$11),$A$11,$A$12))))),""),IF(_xlpm.initState="","",IF(_xlpm.oversold,_xlpm.pctOnly,_xlpm.initState)))</f>
        <v/>
      </c>
      <c r="F1307" s="119" t="n"/>
      <c r="G1307" s="120">
        <f>IF(OR(B1307="",C1307=""),"",IF(OR(特征计算_周度!B1290&gt;$B$15,特征计算_周度!C1290&gt;$B$15,特征计算_周度!G1290&gt;$B$15,特征计算_周度!E1290&gt;$B$15,特征计算_周度!F1290&gt;$B$15),IF(特征计算_周度!B1290&gt;$B$15,"VIX ","")&amp;IF(特征计算_周度!C1290&gt;$B$15,"HY ","")&amp;IF(特征计算_周度!G1290&gt;$B$15,"Sahm ","")&amp;IF(特征计算_周度!E1290&gt;$B$15,"趋势 ","")&amp;IF(特征计算_周度!F1290&gt;$B$15,"斜率",""),"—"))</f>
        <v/>
      </c>
      <c r="H1307" s="120">
        <f>IF(OR(B1307="",C1307=""),"",_xlfn.LET(_xlpm.dev,原始数据_周度!G1290,_xlpm.minDev,MIN(OFFSET(原始数据_周度!G1290,1-$D$17,0,$D$17,1)),_xlpm.bounce,_xlpm.dev-_xlpm.minDev,IF(AND(ISNUMBER(_xlpm.dev),ISNUMBER(_xlpm.minDev),_xlpm.minDev&lt;=$B$17,_xlpm.bounce&gt;=$F$17),"✅ 触发","—")))</f>
        <v/>
      </c>
      <c r="I1307" s="172">
        <f>IFERROR(IF(特征计算_周度!H1307&gt;$I$3,MIN($I$4,MAX(-$I$5,(特征计算_周度!H1307-$I$3)*$I$4)),0),"")</f>
        <v/>
      </c>
    </row>
    <row r="1308">
      <c r="A1308" s="117">
        <f>特征计算_周度!A1291</f>
        <v/>
      </c>
      <c r="B1308" s="171">
        <f>IFERROR($A$3*特征计算_周度!B1308+$B$3*特征计算_周度!C1308+$C$3*特征计算_周度!D1308+$D$3*特征计算_周度!E1308+$E$3*特征计算_周度!F1308+$F$3*特征计算_周度!H1308,"")</f>
        <v/>
      </c>
      <c r="C1308" s="118">
        <f>IFERROR(PERCENTILE(OFFSET(B1308,1-364,0,364,1),$C$7),"")</f>
        <v/>
      </c>
      <c r="D1308" s="118">
        <f>IFERROR(PERCENTILE(OFFSET(B1308,1-364,0,364,1),$C$11),"")</f>
        <v/>
      </c>
      <c r="E1308" s="122">
        <f>_xlfn.LET(_xlpm.initState,IF(OR(B1308="",C1308=""),"",IF(OR(特征计算_周度!B1291&gt;$B$15,特征计算_周度!C1291&gt;$B$15,特征计算_周度!G1291&gt;$B$15,特征计算_周度!E1291&gt;$B$15,特征计算_周度!F1291&gt;$B$15),$A$12,IFERROR(IF(B1308&lt;PERCENTILE(OFFSET(B1308,1-364,0,364,1),$C$7),$A$7,IF(B1308&lt;PERCENTILE(OFFSET(B1308,1-364,0,364,1),$C$8),$A$8,IF(B1308&lt;PERCENTILE(OFFSET(B1308,1-364,0,364,1),$C$9),$A$9,IF(B1308&lt;PERCENTILE(OFFSET(B1308,1-364,0,364,1),$C$10),$A$10,IF(B1308&lt;PERCENTILE(OFFSET(B1308,1-364,0,364,1),$C$11),$A$11,$A$12))))),""))),_xlpm.dev,原始数据_周度!G1291,_xlpm.minDev,MIN(OFFSET(原始数据_周度!G1291,1-$D$17,0,$D$17,1)),_xlpm.bounce,_xlpm.dev-_xlpm.minDev,_xlpm.oversold,AND(ISNUMBER(_xlpm.dev),ISNUMBER(_xlpm.minDev),_xlpm.minDev&lt;=$B$17,_xlpm.bounce&gt;=$F$17,OR(_xlpm.initState=$A$12,_xlpm.initState=$A$11,_xlpm.initState=$A$10)),_xlpm.pctOnly,IFERROR(IF(B1308&lt;PERCENTILE(OFFSET(B1308,1-364,0,364,1),$C$7),$A$7,IF(B1308&lt;PERCENTILE(OFFSET(B1308,1-364,0,364,1),$C$8),$A$8,IF(B1308&lt;PERCENTILE(OFFSET(B1308,1-364,0,364,1),$C$9),$A$9,IF(B1308&lt;PERCENTILE(OFFSET(B1308,1-364,0,364,1),$C$10),$A$10,IF(B1308&lt;PERCENTILE(OFFSET(B1308,1-364,0,364,1),$C$11),$A$11,$A$12))))),""),IF(_xlpm.initState="","",IF(_xlpm.oversold,_xlpm.pctOnly,_xlpm.initState)))</f>
        <v/>
      </c>
      <c r="F1308" s="119" t="n"/>
      <c r="G1308" s="120">
        <f>IF(OR(B1308="",C1308=""),"",IF(OR(特征计算_周度!B1291&gt;$B$15,特征计算_周度!C1291&gt;$B$15,特征计算_周度!G1291&gt;$B$15,特征计算_周度!E1291&gt;$B$15,特征计算_周度!F1291&gt;$B$15),IF(特征计算_周度!B1291&gt;$B$15,"VIX ","")&amp;IF(特征计算_周度!C1291&gt;$B$15,"HY ","")&amp;IF(特征计算_周度!G1291&gt;$B$15,"Sahm ","")&amp;IF(特征计算_周度!E1291&gt;$B$15,"趋势 ","")&amp;IF(特征计算_周度!F1291&gt;$B$15,"斜率",""),"—"))</f>
        <v/>
      </c>
      <c r="H1308" s="120">
        <f>IF(OR(B1308="",C1308=""),"",_xlfn.LET(_xlpm.dev,原始数据_周度!G1291,_xlpm.minDev,MIN(OFFSET(原始数据_周度!G1291,1-$D$17,0,$D$17,1)),_xlpm.bounce,_xlpm.dev-_xlpm.minDev,IF(AND(ISNUMBER(_xlpm.dev),ISNUMBER(_xlpm.minDev),_xlpm.minDev&lt;=$B$17,_xlpm.bounce&gt;=$F$17),"✅ 触发","—")))</f>
        <v/>
      </c>
      <c r="I1308" s="172">
        <f>IFERROR(IF(特征计算_周度!H1308&gt;$I$3,MIN($I$4,MAX(-$I$5,(特征计算_周度!H1308-$I$3)*$I$4)),0),"")</f>
        <v/>
      </c>
    </row>
    <row r="1309">
      <c r="A1309" s="117">
        <f>特征计算_周度!A1292</f>
        <v/>
      </c>
      <c r="B1309" s="171">
        <f>IFERROR($A$3*特征计算_周度!B1309+$B$3*特征计算_周度!C1309+$C$3*特征计算_周度!D1309+$D$3*特征计算_周度!E1309+$E$3*特征计算_周度!F1309+$F$3*特征计算_周度!H1309,"")</f>
        <v/>
      </c>
      <c r="C1309" s="118">
        <f>IFERROR(PERCENTILE(OFFSET(B1309,1-364,0,364,1),$C$7),"")</f>
        <v/>
      </c>
      <c r="D1309" s="118">
        <f>IFERROR(PERCENTILE(OFFSET(B1309,1-364,0,364,1),$C$11),"")</f>
        <v/>
      </c>
      <c r="E1309" s="122">
        <f>_xlfn.LET(_xlpm.initState,IF(OR(B1309="",C1309=""),"",IF(OR(特征计算_周度!B1292&gt;$B$15,特征计算_周度!C1292&gt;$B$15,特征计算_周度!G1292&gt;$B$15,特征计算_周度!E1292&gt;$B$15,特征计算_周度!F1292&gt;$B$15),$A$12,IFERROR(IF(B1309&lt;PERCENTILE(OFFSET(B1309,1-364,0,364,1),$C$7),$A$7,IF(B1309&lt;PERCENTILE(OFFSET(B1309,1-364,0,364,1),$C$8),$A$8,IF(B1309&lt;PERCENTILE(OFFSET(B1309,1-364,0,364,1),$C$9),$A$9,IF(B1309&lt;PERCENTILE(OFFSET(B1309,1-364,0,364,1),$C$10),$A$10,IF(B1309&lt;PERCENTILE(OFFSET(B1309,1-364,0,364,1),$C$11),$A$11,$A$12))))),""))),_xlpm.dev,原始数据_周度!G1292,_xlpm.minDev,MIN(OFFSET(原始数据_周度!G1292,1-$D$17,0,$D$17,1)),_xlpm.bounce,_xlpm.dev-_xlpm.minDev,_xlpm.oversold,AND(ISNUMBER(_xlpm.dev),ISNUMBER(_xlpm.minDev),_xlpm.minDev&lt;=$B$17,_xlpm.bounce&gt;=$F$17,OR(_xlpm.initState=$A$12,_xlpm.initState=$A$11,_xlpm.initState=$A$10)),_xlpm.pctOnly,IFERROR(IF(B1309&lt;PERCENTILE(OFFSET(B1309,1-364,0,364,1),$C$7),$A$7,IF(B1309&lt;PERCENTILE(OFFSET(B1309,1-364,0,364,1),$C$8),$A$8,IF(B1309&lt;PERCENTILE(OFFSET(B1309,1-364,0,364,1),$C$9),$A$9,IF(B1309&lt;PERCENTILE(OFFSET(B1309,1-364,0,364,1),$C$10),$A$10,IF(B1309&lt;PERCENTILE(OFFSET(B1309,1-364,0,364,1),$C$11),$A$11,$A$12))))),""),IF(_xlpm.initState="","",IF(_xlpm.oversold,_xlpm.pctOnly,_xlpm.initState)))</f>
        <v/>
      </c>
      <c r="F1309" s="119" t="n"/>
      <c r="G1309" s="120">
        <f>IF(OR(B1309="",C1309=""),"",IF(OR(特征计算_周度!B1292&gt;$B$15,特征计算_周度!C1292&gt;$B$15,特征计算_周度!G1292&gt;$B$15,特征计算_周度!E1292&gt;$B$15,特征计算_周度!F1292&gt;$B$15),IF(特征计算_周度!B1292&gt;$B$15,"VIX ","")&amp;IF(特征计算_周度!C1292&gt;$B$15,"HY ","")&amp;IF(特征计算_周度!G1292&gt;$B$15,"Sahm ","")&amp;IF(特征计算_周度!E1292&gt;$B$15,"趋势 ","")&amp;IF(特征计算_周度!F1292&gt;$B$15,"斜率",""),"—"))</f>
        <v/>
      </c>
      <c r="H1309" s="120">
        <f>IF(OR(B1309="",C1309=""),"",_xlfn.LET(_xlpm.dev,原始数据_周度!G1292,_xlpm.minDev,MIN(OFFSET(原始数据_周度!G1292,1-$D$17,0,$D$17,1)),_xlpm.bounce,_xlpm.dev-_xlpm.minDev,IF(AND(ISNUMBER(_xlpm.dev),ISNUMBER(_xlpm.minDev),_xlpm.minDev&lt;=$B$17,_xlpm.bounce&gt;=$F$17),"✅ 触发","—")))</f>
        <v/>
      </c>
      <c r="I1309" s="172">
        <f>IFERROR(IF(特征计算_周度!H1309&gt;$I$3,MIN($I$4,MAX(-$I$5,(特征计算_周度!H1309-$I$3)*$I$4)),0),"")</f>
        <v/>
      </c>
    </row>
    <row r="1310">
      <c r="A1310" s="117">
        <f>特征计算_周度!A1293</f>
        <v/>
      </c>
      <c r="B1310" s="171">
        <f>IFERROR($A$3*特征计算_周度!B1310+$B$3*特征计算_周度!C1310+$C$3*特征计算_周度!D1310+$D$3*特征计算_周度!E1310+$E$3*特征计算_周度!F1310+$F$3*特征计算_周度!H1310,"")</f>
        <v/>
      </c>
      <c r="C1310" s="118">
        <f>IFERROR(PERCENTILE(OFFSET(B1310,1-364,0,364,1),$C$7),"")</f>
        <v/>
      </c>
      <c r="D1310" s="118">
        <f>IFERROR(PERCENTILE(OFFSET(B1310,1-364,0,364,1),$C$11),"")</f>
        <v/>
      </c>
      <c r="E1310" s="122">
        <f>_xlfn.LET(_xlpm.initState,IF(OR(B1310="",C1310=""),"",IF(OR(特征计算_周度!B1293&gt;$B$15,特征计算_周度!C1293&gt;$B$15,特征计算_周度!G1293&gt;$B$15,特征计算_周度!E1293&gt;$B$15,特征计算_周度!F1293&gt;$B$15),$A$12,IFERROR(IF(B1310&lt;PERCENTILE(OFFSET(B1310,1-364,0,364,1),$C$7),$A$7,IF(B1310&lt;PERCENTILE(OFFSET(B1310,1-364,0,364,1),$C$8),$A$8,IF(B1310&lt;PERCENTILE(OFFSET(B1310,1-364,0,364,1),$C$9),$A$9,IF(B1310&lt;PERCENTILE(OFFSET(B1310,1-364,0,364,1),$C$10),$A$10,IF(B1310&lt;PERCENTILE(OFFSET(B1310,1-364,0,364,1),$C$11),$A$11,$A$12))))),""))),_xlpm.dev,原始数据_周度!G1293,_xlpm.minDev,MIN(OFFSET(原始数据_周度!G1293,1-$D$17,0,$D$17,1)),_xlpm.bounce,_xlpm.dev-_xlpm.minDev,_xlpm.oversold,AND(ISNUMBER(_xlpm.dev),ISNUMBER(_xlpm.minDev),_xlpm.minDev&lt;=$B$17,_xlpm.bounce&gt;=$F$17,OR(_xlpm.initState=$A$12,_xlpm.initState=$A$11,_xlpm.initState=$A$10)),_xlpm.pctOnly,IFERROR(IF(B1310&lt;PERCENTILE(OFFSET(B1310,1-364,0,364,1),$C$7),$A$7,IF(B1310&lt;PERCENTILE(OFFSET(B1310,1-364,0,364,1),$C$8),$A$8,IF(B1310&lt;PERCENTILE(OFFSET(B1310,1-364,0,364,1),$C$9),$A$9,IF(B1310&lt;PERCENTILE(OFFSET(B1310,1-364,0,364,1),$C$10),$A$10,IF(B1310&lt;PERCENTILE(OFFSET(B1310,1-364,0,364,1),$C$11),$A$11,$A$12))))),""),IF(_xlpm.initState="","",IF(_xlpm.oversold,_xlpm.pctOnly,_xlpm.initState)))</f>
        <v/>
      </c>
      <c r="F1310" s="119" t="n"/>
      <c r="G1310" s="120">
        <f>IF(OR(B1310="",C1310=""),"",IF(OR(特征计算_周度!B1293&gt;$B$15,特征计算_周度!C1293&gt;$B$15,特征计算_周度!G1293&gt;$B$15,特征计算_周度!E1293&gt;$B$15,特征计算_周度!F1293&gt;$B$15),IF(特征计算_周度!B1293&gt;$B$15,"VIX ","")&amp;IF(特征计算_周度!C1293&gt;$B$15,"HY ","")&amp;IF(特征计算_周度!G1293&gt;$B$15,"Sahm ","")&amp;IF(特征计算_周度!E1293&gt;$B$15,"趋势 ","")&amp;IF(特征计算_周度!F1293&gt;$B$15,"斜率",""),"—"))</f>
        <v/>
      </c>
      <c r="H1310" s="120">
        <f>IF(OR(B1310="",C1310=""),"",_xlfn.LET(_xlpm.dev,原始数据_周度!G1293,_xlpm.minDev,MIN(OFFSET(原始数据_周度!G1293,1-$D$17,0,$D$17,1)),_xlpm.bounce,_xlpm.dev-_xlpm.minDev,IF(AND(ISNUMBER(_xlpm.dev),ISNUMBER(_xlpm.minDev),_xlpm.minDev&lt;=$B$17,_xlpm.bounce&gt;=$F$17),"✅ 触发","—")))</f>
        <v/>
      </c>
      <c r="I1310" s="172">
        <f>IFERROR(IF(特征计算_周度!H1310&gt;$I$3,MIN($I$4,MAX(-$I$5,(特征计算_周度!H1310-$I$3)*$I$4)),0),"")</f>
        <v/>
      </c>
    </row>
    <row r="1311">
      <c r="A1311" s="117">
        <f>特征计算_周度!A1294</f>
        <v/>
      </c>
      <c r="B1311" s="171">
        <f>IFERROR($A$3*特征计算_周度!B1311+$B$3*特征计算_周度!C1311+$C$3*特征计算_周度!D1311+$D$3*特征计算_周度!E1311+$E$3*特征计算_周度!F1311+$F$3*特征计算_周度!H1311,"")</f>
        <v/>
      </c>
      <c r="C1311" s="118">
        <f>IFERROR(PERCENTILE(OFFSET(B1311,1-364,0,364,1),$C$7),"")</f>
        <v/>
      </c>
      <c r="D1311" s="118">
        <f>IFERROR(PERCENTILE(OFFSET(B1311,1-364,0,364,1),$C$11),"")</f>
        <v/>
      </c>
      <c r="E1311" s="122">
        <f>_xlfn.LET(_xlpm.initState,IF(OR(B1311="",C1311=""),"",IF(OR(特征计算_周度!B1294&gt;$B$15,特征计算_周度!C1294&gt;$B$15,特征计算_周度!G1294&gt;$B$15,特征计算_周度!E1294&gt;$B$15,特征计算_周度!F1294&gt;$B$15),$A$12,IFERROR(IF(B1311&lt;PERCENTILE(OFFSET(B1311,1-364,0,364,1),$C$7),$A$7,IF(B1311&lt;PERCENTILE(OFFSET(B1311,1-364,0,364,1),$C$8),$A$8,IF(B1311&lt;PERCENTILE(OFFSET(B1311,1-364,0,364,1),$C$9),$A$9,IF(B1311&lt;PERCENTILE(OFFSET(B1311,1-364,0,364,1),$C$10),$A$10,IF(B1311&lt;PERCENTILE(OFFSET(B1311,1-364,0,364,1),$C$11),$A$11,$A$12))))),""))),_xlpm.dev,原始数据_周度!G1294,_xlpm.minDev,MIN(OFFSET(原始数据_周度!G1294,1-$D$17,0,$D$17,1)),_xlpm.bounce,_xlpm.dev-_xlpm.minDev,_xlpm.oversold,AND(ISNUMBER(_xlpm.dev),ISNUMBER(_xlpm.minDev),_xlpm.minDev&lt;=$B$17,_xlpm.bounce&gt;=$F$17,OR(_xlpm.initState=$A$12,_xlpm.initState=$A$11,_xlpm.initState=$A$10)),_xlpm.pctOnly,IFERROR(IF(B1311&lt;PERCENTILE(OFFSET(B1311,1-364,0,364,1),$C$7),$A$7,IF(B1311&lt;PERCENTILE(OFFSET(B1311,1-364,0,364,1),$C$8),$A$8,IF(B1311&lt;PERCENTILE(OFFSET(B1311,1-364,0,364,1),$C$9),$A$9,IF(B1311&lt;PERCENTILE(OFFSET(B1311,1-364,0,364,1),$C$10),$A$10,IF(B1311&lt;PERCENTILE(OFFSET(B1311,1-364,0,364,1),$C$11),$A$11,$A$12))))),""),IF(_xlpm.initState="","",IF(_xlpm.oversold,_xlpm.pctOnly,_xlpm.initState)))</f>
        <v/>
      </c>
      <c r="F1311" s="119" t="n"/>
      <c r="G1311" s="120">
        <f>IF(OR(B1311="",C1311=""),"",IF(OR(特征计算_周度!B1294&gt;$B$15,特征计算_周度!C1294&gt;$B$15,特征计算_周度!G1294&gt;$B$15,特征计算_周度!E1294&gt;$B$15,特征计算_周度!F1294&gt;$B$15),IF(特征计算_周度!B1294&gt;$B$15,"VIX ","")&amp;IF(特征计算_周度!C1294&gt;$B$15,"HY ","")&amp;IF(特征计算_周度!G1294&gt;$B$15,"Sahm ","")&amp;IF(特征计算_周度!E1294&gt;$B$15,"趋势 ","")&amp;IF(特征计算_周度!F1294&gt;$B$15,"斜率",""),"—"))</f>
        <v/>
      </c>
      <c r="H1311" s="120">
        <f>IF(OR(B1311="",C1311=""),"",_xlfn.LET(_xlpm.dev,原始数据_周度!G1294,_xlpm.minDev,MIN(OFFSET(原始数据_周度!G1294,1-$D$17,0,$D$17,1)),_xlpm.bounce,_xlpm.dev-_xlpm.minDev,IF(AND(ISNUMBER(_xlpm.dev),ISNUMBER(_xlpm.minDev),_xlpm.minDev&lt;=$B$17,_xlpm.bounce&gt;=$F$17),"✅ 触发","—")))</f>
        <v/>
      </c>
      <c r="I1311" s="172">
        <f>IFERROR(IF(特征计算_周度!H1311&gt;$I$3,MIN($I$4,MAX(-$I$5,(特征计算_周度!H1311-$I$3)*$I$4)),0),"")</f>
        <v/>
      </c>
    </row>
    <row r="1312">
      <c r="A1312" s="117">
        <f>特征计算_周度!A1295</f>
        <v/>
      </c>
      <c r="B1312" s="171">
        <f>IFERROR($A$3*特征计算_周度!B1312+$B$3*特征计算_周度!C1312+$C$3*特征计算_周度!D1312+$D$3*特征计算_周度!E1312+$E$3*特征计算_周度!F1312+$F$3*特征计算_周度!H1312,"")</f>
        <v/>
      </c>
      <c r="C1312" s="118">
        <f>IFERROR(PERCENTILE(OFFSET(B1312,1-364,0,364,1),$C$7),"")</f>
        <v/>
      </c>
      <c r="D1312" s="118">
        <f>IFERROR(PERCENTILE(OFFSET(B1312,1-364,0,364,1),$C$11),"")</f>
        <v/>
      </c>
      <c r="E1312" s="122">
        <f>_xlfn.LET(_xlpm.initState,IF(OR(B1312="",C1312=""),"",IF(OR(特征计算_周度!B1295&gt;$B$15,特征计算_周度!C1295&gt;$B$15,特征计算_周度!G1295&gt;$B$15,特征计算_周度!E1295&gt;$B$15,特征计算_周度!F1295&gt;$B$15),$A$12,IFERROR(IF(B1312&lt;PERCENTILE(OFFSET(B1312,1-364,0,364,1),$C$7),$A$7,IF(B1312&lt;PERCENTILE(OFFSET(B1312,1-364,0,364,1),$C$8),$A$8,IF(B1312&lt;PERCENTILE(OFFSET(B1312,1-364,0,364,1),$C$9),$A$9,IF(B1312&lt;PERCENTILE(OFFSET(B1312,1-364,0,364,1),$C$10),$A$10,IF(B1312&lt;PERCENTILE(OFFSET(B1312,1-364,0,364,1),$C$11),$A$11,$A$12))))),""))),_xlpm.dev,原始数据_周度!G1295,_xlpm.minDev,MIN(OFFSET(原始数据_周度!G1295,1-$D$17,0,$D$17,1)),_xlpm.bounce,_xlpm.dev-_xlpm.minDev,_xlpm.oversold,AND(ISNUMBER(_xlpm.dev),ISNUMBER(_xlpm.minDev),_xlpm.minDev&lt;=$B$17,_xlpm.bounce&gt;=$F$17,OR(_xlpm.initState=$A$12,_xlpm.initState=$A$11,_xlpm.initState=$A$10)),_xlpm.pctOnly,IFERROR(IF(B1312&lt;PERCENTILE(OFFSET(B1312,1-364,0,364,1),$C$7),$A$7,IF(B1312&lt;PERCENTILE(OFFSET(B1312,1-364,0,364,1),$C$8),$A$8,IF(B1312&lt;PERCENTILE(OFFSET(B1312,1-364,0,364,1),$C$9),$A$9,IF(B1312&lt;PERCENTILE(OFFSET(B1312,1-364,0,364,1),$C$10),$A$10,IF(B1312&lt;PERCENTILE(OFFSET(B1312,1-364,0,364,1),$C$11),$A$11,$A$12))))),""),IF(_xlpm.initState="","",IF(_xlpm.oversold,_xlpm.pctOnly,_xlpm.initState)))</f>
        <v/>
      </c>
      <c r="F1312" s="119" t="n"/>
      <c r="G1312" s="120">
        <f>IF(OR(B1312="",C1312=""),"",IF(OR(特征计算_周度!B1295&gt;$B$15,特征计算_周度!C1295&gt;$B$15,特征计算_周度!G1295&gt;$B$15,特征计算_周度!E1295&gt;$B$15,特征计算_周度!F1295&gt;$B$15),IF(特征计算_周度!B1295&gt;$B$15,"VIX ","")&amp;IF(特征计算_周度!C1295&gt;$B$15,"HY ","")&amp;IF(特征计算_周度!G1295&gt;$B$15,"Sahm ","")&amp;IF(特征计算_周度!E1295&gt;$B$15,"趋势 ","")&amp;IF(特征计算_周度!F1295&gt;$B$15,"斜率",""),"—"))</f>
        <v/>
      </c>
      <c r="H1312" s="120">
        <f>IF(OR(B1312="",C1312=""),"",_xlfn.LET(_xlpm.dev,原始数据_周度!G1295,_xlpm.minDev,MIN(OFFSET(原始数据_周度!G1295,1-$D$17,0,$D$17,1)),_xlpm.bounce,_xlpm.dev-_xlpm.minDev,IF(AND(ISNUMBER(_xlpm.dev),ISNUMBER(_xlpm.minDev),_xlpm.minDev&lt;=$B$17,_xlpm.bounce&gt;=$F$17),"✅ 触发","—")))</f>
        <v/>
      </c>
      <c r="I1312" s="172">
        <f>IFERROR(IF(特征计算_周度!H1312&gt;$I$3,MIN($I$4,MAX(-$I$5,(特征计算_周度!H1312-$I$3)*$I$4)),0),"")</f>
        <v/>
      </c>
    </row>
    <row r="1313">
      <c r="A1313" s="117">
        <f>特征计算_周度!A1296</f>
        <v/>
      </c>
      <c r="B1313" s="171">
        <f>IFERROR($A$3*特征计算_周度!B1313+$B$3*特征计算_周度!C1313+$C$3*特征计算_周度!D1313+$D$3*特征计算_周度!E1313+$E$3*特征计算_周度!F1313+$F$3*特征计算_周度!H1313,"")</f>
        <v/>
      </c>
      <c r="C1313" s="118">
        <f>IFERROR(PERCENTILE(OFFSET(B1313,1-364,0,364,1),$C$7),"")</f>
        <v/>
      </c>
      <c r="D1313" s="118">
        <f>IFERROR(PERCENTILE(OFFSET(B1313,1-364,0,364,1),$C$11),"")</f>
        <v/>
      </c>
      <c r="E1313" s="122">
        <f>_xlfn.LET(_xlpm.initState,IF(OR(B1313="",C1313=""),"",IF(OR(特征计算_周度!B1296&gt;$B$15,特征计算_周度!C1296&gt;$B$15,特征计算_周度!G1296&gt;$B$15,特征计算_周度!E1296&gt;$B$15,特征计算_周度!F1296&gt;$B$15),$A$12,IFERROR(IF(B1313&lt;PERCENTILE(OFFSET(B1313,1-364,0,364,1),$C$7),$A$7,IF(B1313&lt;PERCENTILE(OFFSET(B1313,1-364,0,364,1),$C$8),$A$8,IF(B1313&lt;PERCENTILE(OFFSET(B1313,1-364,0,364,1),$C$9),$A$9,IF(B1313&lt;PERCENTILE(OFFSET(B1313,1-364,0,364,1),$C$10),$A$10,IF(B1313&lt;PERCENTILE(OFFSET(B1313,1-364,0,364,1),$C$11),$A$11,$A$12))))),""))),_xlpm.dev,原始数据_周度!G1296,_xlpm.minDev,MIN(OFFSET(原始数据_周度!G1296,1-$D$17,0,$D$17,1)),_xlpm.bounce,_xlpm.dev-_xlpm.minDev,_xlpm.oversold,AND(ISNUMBER(_xlpm.dev),ISNUMBER(_xlpm.minDev),_xlpm.minDev&lt;=$B$17,_xlpm.bounce&gt;=$F$17,OR(_xlpm.initState=$A$12,_xlpm.initState=$A$11,_xlpm.initState=$A$10)),_xlpm.pctOnly,IFERROR(IF(B1313&lt;PERCENTILE(OFFSET(B1313,1-364,0,364,1),$C$7),$A$7,IF(B1313&lt;PERCENTILE(OFFSET(B1313,1-364,0,364,1),$C$8),$A$8,IF(B1313&lt;PERCENTILE(OFFSET(B1313,1-364,0,364,1),$C$9),$A$9,IF(B1313&lt;PERCENTILE(OFFSET(B1313,1-364,0,364,1),$C$10),$A$10,IF(B1313&lt;PERCENTILE(OFFSET(B1313,1-364,0,364,1),$C$11),$A$11,$A$12))))),""),IF(_xlpm.initState="","",IF(_xlpm.oversold,_xlpm.pctOnly,_xlpm.initState)))</f>
        <v/>
      </c>
      <c r="F1313" s="119" t="n"/>
      <c r="G1313" s="120">
        <f>IF(OR(B1313="",C1313=""),"",IF(OR(特征计算_周度!B1296&gt;$B$15,特征计算_周度!C1296&gt;$B$15,特征计算_周度!G1296&gt;$B$15,特征计算_周度!E1296&gt;$B$15,特征计算_周度!F1296&gt;$B$15),IF(特征计算_周度!B1296&gt;$B$15,"VIX ","")&amp;IF(特征计算_周度!C1296&gt;$B$15,"HY ","")&amp;IF(特征计算_周度!G1296&gt;$B$15,"Sahm ","")&amp;IF(特征计算_周度!E1296&gt;$B$15,"趋势 ","")&amp;IF(特征计算_周度!F1296&gt;$B$15,"斜率",""),"—"))</f>
        <v/>
      </c>
      <c r="H1313" s="120">
        <f>IF(OR(B1313="",C1313=""),"",_xlfn.LET(_xlpm.dev,原始数据_周度!G1296,_xlpm.minDev,MIN(OFFSET(原始数据_周度!G1296,1-$D$17,0,$D$17,1)),_xlpm.bounce,_xlpm.dev-_xlpm.minDev,IF(AND(ISNUMBER(_xlpm.dev),ISNUMBER(_xlpm.minDev),_xlpm.minDev&lt;=$B$17,_xlpm.bounce&gt;=$F$17),"✅ 触发","—")))</f>
        <v/>
      </c>
      <c r="I1313" s="172">
        <f>IFERROR(IF(特征计算_周度!H1313&gt;$I$3,MIN($I$4,MAX(-$I$5,(特征计算_周度!H1313-$I$3)*$I$4)),0),"")</f>
        <v/>
      </c>
    </row>
    <row r="1314">
      <c r="A1314" s="117">
        <f>特征计算_周度!A1297</f>
        <v/>
      </c>
      <c r="B1314" s="171">
        <f>IFERROR($A$3*特征计算_周度!B1314+$B$3*特征计算_周度!C1314+$C$3*特征计算_周度!D1314+$D$3*特征计算_周度!E1314+$E$3*特征计算_周度!F1314+$F$3*特征计算_周度!H1314,"")</f>
        <v/>
      </c>
      <c r="C1314" s="118">
        <f>IFERROR(PERCENTILE(OFFSET(B1314,1-364,0,364,1),$C$7),"")</f>
        <v/>
      </c>
      <c r="D1314" s="118">
        <f>IFERROR(PERCENTILE(OFFSET(B1314,1-364,0,364,1),$C$11),"")</f>
        <v/>
      </c>
      <c r="E1314" s="122">
        <f>_xlfn.LET(_xlpm.initState,IF(OR(B1314="",C1314=""),"",IF(OR(特征计算_周度!B1297&gt;$B$15,特征计算_周度!C1297&gt;$B$15,特征计算_周度!G1297&gt;$B$15,特征计算_周度!E1297&gt;$B$15,特征计算_周度!F1297&gt;$B$15),$A$12,IFERROR(IF(B1314&lt;PERCENTILE(OFFSET(B1314,1-364,0,364,1),$C$7),$A$7,IF(B1314&lt;PERCENTILE(OFFSET(B1314,1-364,0,364,1),$C$8),$A$8,IF(B1314&lt;PERCENTILE(OFFSET(B1314,1-364,0,364,1),$C$9),$A$9,IF(B1314&lt;PERCENTILE(OFFSET(B1314,1-364,0,364,1),$C$10),$A$10,IF(B1314&lt;PERCENTILE(OFFSET(B1314,1-364,0,364,1),$C$11),$A$11,$A$12))))),""))),_xlpm.dev,原始数据_周度!G1297,_xlpm.minDev,MIN(OFFSET(原始数据_周度!G1297,1-$D$17,0,$D$17,1)),_xlpm.bounce,_xlpm.dev-_xlpm.minDev,_xlpm.oversold,AND(ISNUMBER(_xlpm.dev),ISNUMBER(_xlpm.minDev),_xlpm.minDev&lt;=$B$17,_xlpm.bounce&gt;=$F$17,OR(_xlpm.initState=$A$12,_xlpm.initState=$A$11,_xlpm.initState=$A$10)),_xlpm.pctOnly,IFERROR(IF(B1314&lt;PERCENTILE(OFFSET(B1314,1-364,0,364,1),$C$7),$A$7,IF(B1314&lt;PERCENTILE(OFFSET(B1314,1-364,0,364,1),$C$8),$A$8,IF(B1314&lt;PERCENTILE(OFFSET(B1314,1-364,0,364,1),$C$9),$A$9,IF(B1314&lt;PERCENTILE(OFFSET(B1314,1-364,0,364,1),$C$10),$A$10,IF(B1314&lt;PERCENTILE(OFFSET(B1314,1-364,0,364,1),$C$11),$A$11,$A$12))))),""),IF(_xlpm.initState="","",IF(_xlpm.oversold,_xlpm.pctOnly,_xlpm.initState)))</f>
        <v/>
      </c>
      <c r="F1314" s="119" t="n"/>
      <c r="G1314" s="120">
        <f>IF(OR(B1314="",C1314=""),"",IF(OR(特征计算_周度!B1297&gt;$B$15,特征计算_周度!C1297&gt;$B$15,特征计算_周度!G1297&gt;$B$15,特征计算_周度!E1297&gt;$B$15,特征计算_周度!F1297&gt;$B$15),IF(特征计算_周度!B1297&gt;$B$15,"VIX ","")&amp;IF(特征计算_周度!C1297&gt;$B$15,"HY ","")&amp;IF(特征计算_周度!G1297&gt;$B$15,"Sahm ","")&amp;IF(特征计算_周度!E1297&gt;$B$15,"趋势 ","")&amp;IF(特征计算_周度!F1297&gt;$B$15,"斜率",""),"—"))</f>
        <v/>
      </c>
      <c r="H1314" s="120">
        <f>IF(OR(B1314="",C1314=""),"",_xlfn.LET(_xlpm.dev,原始数据_周度!G1297,_xlpm.minDev,MIN(OFFSET(原始数据_周度!G1297,1-$D$17,0,$D$17,1)),_xlpm.bounce,_xlpm.dev-_xlpm.minDev,IF(AND(ISNUMBER(_xlpm.dev),ISNUMBER(_xlpm.minDev),_xlpm.minDev&lt;=$B$17,_xlpm.bounce&gt;=$F$17),"✅ 触发","—")))</f>
        <v/>
      </c>
      <c r="I1314" s="172">
        <f>IFERROR(IF(特征计算_周度!H1314&gt;$I$3,MIN($I$4,MAX(-$I$5,(特征计算_周度!H1314-$I$3)*$I$4)),0),"")</f>
        <v/>
      </c>
    </row>
    <row r="1315">
      <c r="A1315" s="117">
        <f>特征计算_周度!A1298</f>
        <v/>
      </c>
      <c r="B1315" s="171">
        <f>IFERROR($A$3*特征计算_周度!B1315+$B$3*特征计算_周度!C1315+$C$3*特征计算_周度!D1315+$D$3*特征计算_周度!E1315+$E$3*特征计算_周度!F1315+$F$3*特征计算_周度!H1315,"")</f>
        <v/>
      </c>
      <c r="C1315" s="118">
        <f>IFERROR(PERCENTILE(OFFSET(B1315,1-364,0,364,1),$C$7),"")</f>
        <v/>
      </c>
      <c r="D1315" s="118">
        <f>IFERROR(PERCENTILE(OFFSET(B1315,1-364,0,364,1),$C$11),"")</f>
        <v/>
      </c>
      <c r="E1315" s="122">
        <f>_xlfn.LET(_xlpm.initState,IF(OR(B1315="",C1315=""),"",IF(OR(特征计算_周度!B1298&gt;$B$15,特征计算_周度!C1298&gt;$B$15,特征计算_周度!G1298&gt;$B$15,特征计算_周度!E1298&gt;$B$15,特征计算_周度!F1298&gt;$B$15),$A$12,IFERROR(IF(B1315&lt;PERCENTILE(OFFSET(B1315,1-364,0,364,1),$C$7),$A$7,IF(B1315&lt;PERCENTILE(OFFSET(B1315,1-364,0,364,1),$C$8),$A$8,IF(B1315&lt;PERCENTILE(OFFSET(B1315,1-364,0,364,1),$C$9),$A$9,IF(B1315&lt;PERCENTILE(OFFSET(B1315,1-364,0,364,1),$C$10),$A$10,IF(B1315&lt;PERCENTILE(OFFSET(B1315,1-364,0,364,1),$C$11),$A$11,$A$12))))),""))),_xlpm.dev,原始数据_周度!G1298,_xlpm.minDev,MIN(OFFSET(原始数据_周度!G1298,1-$D$17,0,$D$17,1)),_xlpm.bounce,_xlpm.dev-_xlpm.minDev,_xlpm.oversold,AND(ISNUMBER(_xlpm.dev),ISNUMBER(_xlpm.minDev),_xlpm.minDev&lt;=$B$17,_xlpm.bounce&gt;=$F$17,OR(_xlpm.initState=$A$12,_xlpm.initState=$A$11,_xlpm.initState=$A$10)),_xlpm.pctOnly,IFERROR(IF(B1315&lt;PERCENTILE(OFFSET(B1315,1-364,0,364,1),$C$7),$A$7,IF(B1315&lt;PERCENTILE(OFFSET(B1315,1-364,0,364,1),$C$8),$A$8,IF(B1315&lt;PERCENTILE(OFFSET(B1315,1-364,0,364,1),$C$9),$A$9,IF(B1315&lt;PERCENTILE(OFFSET(B1315,1-364,0,364,1),$C$10),$A$10,IF(B1315&lt;PERCENTILE(OFFSET(B1315,1-364,0,364,1),$C$11),$A$11,$A$12))))),""),IF(_xlpm.initState="","",IF(_xlpm.oversold,_xlpm.pctOnly,_xlpm.initState)))</f>
        <v/>
      </c>
      <c r="F1315" s="119" t="n"/>
      <c r="G1315" s="120">
        <f>IF(OR(B1315="",C1315=""),"",IF(OR(特征计算_周度!B1298&gt;$B$15,特征计算_周度!C1298&gt;$B$15,特征计算_周度!G1298&gt;$B$15,特征计算_周度!E1298&gt;$B$15,特征计算_周度!F1298&gt;$B$15),IF(特征计算_周度!B1298&gt;$B$15,"VIX ","")&amp;IF(特征计算_周度!C1298&gt;$B$15,"HY ","")&amp;IF(特征计算_周度!G1298&gt;$B$15,"Sahm ","")&amp;IF(特征计算_周度!E1298&gt;$B$15,"趋势 ","")&amp;IF(特征计算_周度!F1298&gt;$B$15,"斜率",""),"—"))</f>
        <v/>
      </c>
      <c r="H1315" s="120">
        <f>IF(OR(B1315="",C1315=""),"",_xlfn.LET(_xlpm.dev,原始数据_周度!G1298,_xlpm.minDev,MIN(OFFSET(原始数据_周度!G1298,1-$D$17,0,$D$17,1)),_xlpm.bounce,_xlpm.dev-_xlpm.minDev,IF(AND(ISNUMBER(_xlpm.dev),ISNUMBER(_xlpm.minDev),_xlpm.minDev&lt;=$B$17,_xlpm.bounce&gt;=$F$17),"✅ 触发","—")))</f>
        <v/>
      </c>
      <c r="I1315" s="172">
        <f>IFERROR(IF(特征计算_周度!H1315&gt;$I$3,MIN($I$4,MAX(-$I$5,(特征计算_周度!H1315-$I$3)*$I$4)),0),"")</f>
        <v/>
      </c>
    </row>
    <row r="1316">
      <c r="A1316" s="117">
        <f>特征计算_周度!A1299</f>
        <v/>
      </c>
      <c r="B1316" s="171">
        <f>IFERROR($A$3*特征计算_周度!B1316+$B$3*特征计算_周度!C1316+$C$3*特征计算_周度!D1316+$D$3*特征计算_周度!E1316+$E$3*特征计算_周度!F1316+$F$3*特征计算_周度!H1316,"")</f>
        <v/>
      </c>
      <c r="C1316" s="118">
        <f>IFERROR(PERCENTILE(OFFSET(B1316,1-364,0,364,1),$C$7),"")</f>
        <v/>
      </c>
      <c r="D1316" s="118">
        <f>IFERROR(PERCENTILE(OFFSET(B1316,1-364,0,364,1),$C$11),"")</f>
        <v/>
      </c>
      <c r="E1316" s="122">
        <f>_xlfn.LET(_xlpm.initState,IF(OR(B1316="",C1316=""),"",IF(OR(特征计算_周度!B1299&gt;$B$15,特征计算_周度!C1299&gt;$B$15,特征计算_周度!G1299&gt;$B$15,特征计算_周度!E1299&gt;$B$15,特征计算_周度!F1299&gt;$B$15),$A$12,IFERROR(IF(B1316&lt;PERCENTILE(OFFSET(B1316,1-364,0,364,1),$C$7),$A$7,IF(B1316&lt;PERCENTILE(OFFSET(B1316,1-364,0,364,1),$C$8),$A$8,IF(B1316&lt;PERCENTILE(OFFSET(B1316,1-364,0,364,1),$C$9),$A$9,IF(B1316&lt;PERCENTILE(OFFSET(B1316,1-364,0,364,1),$C$10),$A$10,IF(B1316&lt;PERCENTILE(OFFSET(B1316,1-364,0,364,1),$C$11),$A$11,$A$12))))),""))),_xlpm.dev,原始数据_周度!G1299,_xlpm.minDev,MIN(OFFSET(原始数据_周度!G1299,1-$D$17,0,$D$17,1)),_xlpm.bounce,_xlpm.dev-_xlpm.minDev,_xlpm.oversold,AND(ISNUMBER(_xlpm.dev),ISNUMBER(_xlpm.minDev),_xlpm.minDev&lt;=$B$17,_xlpm.bounce&gt;=$F$17,OR(_xlpm.initState=$A$12,_xlpm.initState=$A$11,_xlpm.initState=$A$10)),_xlpm.pctOnly,IFERROR(IF(B1316&lt;PERCENTILE(OFFSET(B1316,1-364,0,364,1),$C$7),$A$7,IF(B1316&lt;PERCENTILE(OFFSET(B1316,1-364,0,364,1),$C$8),$A$8,IF(B1316&lt;PERCENTILE(OFFSET(B1316,1-364,0,364,1),$C$9),$A$9,IF(B1316&lt;PERCENTILE(OFFSET(B1316,1-364,0,364,1),$C$10),$A$10,IF(B1316&lt;PERCENTILE(OFFSET(B1316,1-364,0,364,1),$C$11),$A$11,$A$12))))),""),IF(_xlpm.initState="","",IF(_xlpm.oversold,_xlpm.pctOnly,_xlpm.initState)))</f>
        <v/>
      </c>
      <c r="F1316" s="119" t="n"/>
      <c r="G1316" s="120">
        <f>IF(OR(B1316="",C1316=""),"",IF(OR(特征计算_周度!B1299&gt;$B$15,特征计算_周度!C1299&gt;$B$15,特征计算_周度!G1299&gt;$B$15,特征计算_周度!E1299&gt;$B$15,特征计算_周度!F1299&gt;$B$15),IF(特征计算_周度!B1299&gt;$B$15,"VIX ","")&amp;IF(特征计算_周度!C1299&gt;$B$15,"HY ","")&amp;IF(特征计算_周度!G1299&gt;$B$15,"Sahm ","")&amp;IF(特征计算_周度!E1299&gt;$B$15,"趋势 ","")&amp;IF(特征计算_周度!F1299&gt;$B$15,"斜率",""),"—"))</f>
        <v/>
      </c>
      <c r="H1316" s="120">
        <f>IF(OR(B1316="",C1316=""),"",_xlfn.LET(_xlpm.dev,原始数据_周度!G1299,_xlpm.minDev,MIN(OFFSET(原始数据_周度!G1299,1-$D$17,0,$D$17,1)),_xlpm.bounce,_xlpm.dev-_xlpm.minDev,IF(AND(ISNUMBER(_xlpm.dev),ISNUMBER(_xlpm.minDev),_xlpm.minDev&lt;=$B$17,_xlpm.bounce&gt;=$F$17),"✅ 触发","—")))</f>
        <v/>
      </c>
      <c r="I1316" s="172">
        <f>IFERROR(IF(特征计算_周度!H1316&gt;$I$3,MIN($I$4,MAX(-$I$5,(特征计算_周度!H1316-$I$3)*$I$4)),0),"")</f>
        <v/>
      </c>
    </row>
    <row r="1317">
      <c r="A1317" s="117">
        <f>特征计算_周度!A1300</f>
        <v/>
      </c>
      <c r="B1317" s="171">
        <f>IFERROR($A$3*特征计算_周度!B1317+$B$3*特征计算_周度!C1317+$C$3*特征计算_周度!D1317+$D$3*特征计算_周度!E1317+$E$3*特征计算_周度!F1317+$F$3*特征计算_周度!H1317,"")</f>
        <v/>
      </c>
      <c r="C1317" s="118">
        <f>IFERROR(PERCENTILE(OFFSET(B1317,1-364,0,364,1),$C$7),"")</f>
        <v/>
      </c>
      <c r="D1317" s="118">
        <f>IFERROR(PERCENTILE(OFFSET(B1317,1-364,0,364,1),$C$11),"")</f>
        <v/>
      </c>
      <c r="E1317" s="122">
        <f>_xlfn.LET(_xlpm.initState,IF(OR(B1317="",C1317=""),"",IF(OR(特征计算_周度!B1300&gt;$B$15,特征计算_周度!C1300&gt;$B$15,特征计算_周度!G1300&gt;$B$15,特征计算_周度!E1300&gt;$B$15,特征计算_周度!F1300&gt;$B$15),$A$12,IFERROR(IF(B1317&lt;PERCENTILE(OFFSET(B1317,1-364,0,364,1),$C$7),$A$7,IF(B1317&lt;PERCENTILE(OFFSET(B1317,1-364,0,364,1),$C$8),$A$8,IF(B1317&lt;PERCENTILE(OFFSET(B1317,1-364,0,364,1),$C$9),$A$9,IF(B1317&lt;PERCENTILE(OFFSET(B1317,1-364,0,364,1),$C$10),$A$10,IF(B1317&lt;PERCENTILE(OFFSET(B1317,1-364,0,364,1),$C$11),$A$11,$A$12))))),""))),_xlpm.dev,原始数据_周度!G1300,_xlpm.minDev,MIN(OFFSET(原始数据_周度!G1300,1-$D$17,0,$D$17,1)),_xlpm.bounce,_xlpm.dev-_xlpm.minDev,_xlpm.oversold,AND(ISNUMBER(_xlpm.dev),ISNUMBER(_xlpm.minDev),_xlpm.minDev&lt;=$B$17,_xlpm.bounce&gt;=$F$17,OR(_xlpm.initState=$A$12,_xlpm.initState=$A$11,_xlpm.initState=$A$10)),_xlpm.pctOnly,IFERROR(IF(B1317&lt;PERCENTILE(OFFSET(B1317,1-364,0,364,1),$C$7),$A$7,IF(B1317&lt;PERCENTILE(OFFSET(B1317,1-364,0,364,1),$C$8),$A$8,IF(B1317&lt;PERCENTILE(OFFSET(B1317,1-364,0,364,1),$C$9),$A$9,IF(B1317&lt;PERCENTILE(OFFSET(B1317,1-364,0,364,1),$C$10),$A$10,IF(B1317&lt;PERCENTILE(OFFSET(B1317,1-364,0,364,1),$C$11),$A$11,$A$12))))),""),IF(_xlpm.initState="","",IF(_xlpm.oversold,_xlpm.pctOnly,_xlpm.initState)))</f>
        <v/>
      </c>
      <c r="F1317" s="119" t="n"/>
      <c r="G1317" s="120">
        <f>IF(OR(B1317="",C1317=""),"",IF(OR(特征计算_周度!B1300&gt;$B$15,特征计算_周度!C1300&gt;$B$15,特征计算_周度!G1300&gt;$B$15,特征计算_周度!E1300&gt;$B$15,特征计算_周度!F1300&gt;$B$15),IF(特征计算_周度!B1300&gt;$B$15,"VIX ","")&amp;IF(特征计算_周度!C1300&gt;$B$15,"HY ","")&amp;IF(特征计算_周度!G1300&gt;$B$15,"Sahm ","")&amp;IF(特征计算_周度!E1300&gt;$B$15,"趋势 ","")&amp;IF(特征计算_周度!F1300&gt;$B$15,"斜率",""),"—"))</f>
        <v/>
      </c>
      <c r="H1317" s="120">
        <f>IF(OR(B1317="",C1317=""),"",_xlfn.LET(_xlpm.dev,原始数据_周度!G1300,_xlpm.minDev,MIN(OFFSET(原始数据_周度!G1300,1-$D$17,0,$D$17,1)),_xlpm.bounce,_xlpm.dev-_xlpm.minDev,IF(AND(ISNUMBER(_xlpm.dev),ISNUMBER(_xlpm.minDev),_xlpm.minDev&lt;=$B$17,_xlpm.bounce&gt;=$F$17),"✅ 触发","—")))</f>
        <v/>
      </c>
      <c r="I1317" s="172">
        <f>IFERROR(IF(特征计算_周度!H1317&gt;$I$3,MIN($I$4,MAX(-$I$5,(特征计算_周度!H1317-$I$3)*$I$4)),0),"")</f>
        <v/>
      </c>
    </row>
    <row r="1318">
      <c r="A1318" s="117">
        <f>特征计算_周度!A1301</f>
        <v/>
      </c>
      <c r="B1318" s="171">
        <f>IFERROR($A$3*特征计算_周度!B1318+$B$3*特征计算_周度!C1318+$C$3*特征计算_周度!D1318+$D$3*特征计算_周度!E1318+$E$3*特征计算_周度!F1318+$F$3*特征计算_周度!H1318,"")</f>
        <v/>
      </c>
      <c r="C1318" s="118">
        <f>IFERROR(PERCENTILE(OFFSET(B1318,1-364,0,364,1),$C$7),"")</f>
        <v/>
      </c>
      <c r="D1318" s="118">
        <f>IFERROR(PERCENTILE(OFFSET(B1318,1-364,0,364,1),$C$11),"")</f>
        <v/>
      </c>
      <c r="E1318" s="122">
        <f>_xlfn.LET(_xlpm.initState,IF(OR(B1318="",C1318=""),"",IF(OR(特征计算_周度!B1301&gt;$B$15,特征计算_周度!C1301&gt;$B$15,特征计算_周度!G1301&gt;$B$15,特征计算_周度!E1301&gt;$B$15,特征计算_周度!F1301&gt;$B$15),$A$12,IFERROR(IF(B1318&lt;PERCENTILE(OFFSET(B1318,1-364,0,364,1),$C$7),$A$7,IF(B1318&lt;PERCENTILE(OFFSET(B1318,1-364,0,364,1),$C$8),$A$8,IF(B1318&lt;PERCENTILE(OFFSET(B1318,1-364,0,364,1),$C$9),$A$9,IF(B1318&lt;PERCENTILE(OFFSET(B1318,1-364,0,364,1),$C$10),$A$10,IF(B1318&lt;PERCENTILE(OFFSET(B1318,1-364,0,364,1),$C$11),$A$11,$A$12))))),""))),_xlpm.dev,原始数据_周度!G1301,_xlpm.minDev,MIN(OFFSET(原始数据_周度!G1301,1-$D$17,0,$D$17,1)),_xlpm.bounce,_xlpm.dev-_xlpm.minDev,_xlpm.oversold,AND(ISNUMBER(_xlpm.dev),ISNUMBER(_xlpm.minDev),_xlpm.minDev&lt;=$B$17,_xlpm.bounce&gt;=$F$17,OR(_xlpm.initState=$A$12,_xlpm.initState=$A$11,_xlpm.initState=$A$10)),_xlpm.pctOnly,IFERROR(IF(B1318&lt;PERCENTILE(OFFSET(B1318,1-364,0,364,1),$C$7),$A$7,IF(B1318&lt;PERCENTILE(OFFSET(B1318,1-364,0,364,1),$C$8),$A$8,IF(B1318&lt;PERCENTILE(OFFSET(B1318,1-364,0,364,1),$C$9),$A$9,IF(B1318&lt;PERCENTILE(OFFSET(B1318,1-364,0,364,1),$C$10),$A$10,IF(B1318&lt;PERCENTILE(OFFSET(B1318,1-364,0,364,1),$C$11),$A$11,$A$12))))),""),IF(_xlpm.initState="","",IF(_xlpm.oversold,_xlpm.pctOnly,_xlpm.initState)))</f>
        <v/>
      </c>
      <c r="F1318" s="119" t="n"/>
      <c r="G1318" s="120">
        <f>IF(OR(B1318="",C1318=""),"",IF(OR(特征计算_周度!B1301&gt;$B$15,特征计算_周度!C1301&gt;$B$15,特征计算_周度!G1301&gt;$B$15,特征计算_周度!E1301&gt;$B$15,特征计算_周度!F1301&gt;$B$15),IF(特征计算_周度!B1301&gt;$B$15,"VIX ","")&amp;IF(特征计算_周度!C1301&gt;$B$15,"HY ","")&amp;IF(特征计算_周度!G1301&gt;$B$15,"Sahm ","")&amp;IF(特征计算_周度!E1301&gt;$B$15,"趋势 ","")&amp;IF(特征计算_周度!F1301&gt;$B$15,"斜率",""),"—"))</f>
        <v/>
      </c>
      <c r="H1318" s="120">
        <f>IF(OR(B1318="",C1318=""),"",_xlfn.LET(_xlpm.dev,原始数据_周度!G1301,_xlpm.minDev,MIN(OFFSET(原始数据_周度!G1301,1-$D$17,0,$D$17,1)),_xlpm.bounce,_xlpm.dev-_xlpm.minDev,IF(AND(ISNUMBER(_xlpm.dev),ISNUMBER(_xlpm.minDev),_xlpm.minDev&lt;=$B$17,_xlpm.bounce&gt;=$F$17),"✅ 触发","—")))</f>
        <v/>
      </c>
      <c r="I1318" s="172">
        <f>IFERROR(IF(特征计算_周度!H1318&gt;$I$3,MIN($I$4,MAX(-$I$5,(特征计算_周度!H1318-$I$3)*$I$4)),0),"")</f>
        <v/>
      </c>
    </row>
    <row r="1319">
      <c r="A1319" s="117">
        <f>特征计算_周度!A1302</f>
        <v/>
      </c>
      <c r="B1319" s="171">
        <f>IFERROR($A$3*特征计算_周度!B1319+$B$3*特征计算_周度!C1319+$C$3*特征计算_周度!D1319+$D$3*特征计算_周度!E1319+$E$3*特征计算_周度!F1319+$F$3*特征计算_周度!H1319,"")</f>
        <v/>
      </c>
      <c r="C1319" s="118">
        <f>IFERROR(PERCENTILE(OFFSET(B1319,1-364,0,364,1),$C$7),"")</f>
        <v/>
      </c>
      <c r="D1319" s="118">
        <f>IFERROR(PERCENTILE(OFFSET(B1319,1-364,0,364,1),$C$11),"")</f>
        <v/>
      </c>
      <c r="E1319" s="122">
        <f>_xlfn.LET(_xlpm.initState,IF(OR(B1319="",C1319=""),"",IF(OR(特征计算_周度!B1302&gt;$B$15,特征计算_周度!C1302&gt;$B$15,特征计算_周度!G1302&gt;$B$15,特征计算_周度!E1302&gt;$B$15,特征计算_周度!F1302&gt;$B$15),$A$12,IFERROR(IF(B1319&lt;PERCENTILE(OFFSET(B1319,1-364,0,364,1),$C$7),$A$7,IF(B1319&lt;PERCENTILE(OFFSET(B1319,1-364,0,364,1),$C$8),$A$8,IF(B1319&lt;PERCENTILE(OFFSET(B1319,1-364,0,364,1),$C$9),$A$9,IF(B1319&lt;PERCENTILE(OFFSET(B1319,1-364,0,364,1),$C$10),$A$10,IF(B1319&lt;PERCENTILE(OFFSET(B1319,1-364,0,364,1),$C$11),$A$11,$A$12))))),""))),_xlpm.dev,原始数据_周度!G1302,_xlpm.minDev,MIN(OFFSET(原始数据_周度!G1302,1-$D$17,0,$D$17,1)),_xlpm.bounce,_xlpm.dev-_xlpm.minDev,_xlpm.oversold,AND(ISNUMBER(_xlpm.dev),ISNUMBER(_xlpm.minDev),_xlpm.minDev&lt;=$B$17,_xlpm.bounce&gt;=$F$17,OR(_xlpm.initState=$A$12,_xlpm.initState=$A$11,_xlpm.initState=$A$10)),_xlpm.pctOnly,IFERROR(IF(B1319&lt;PERCENTILE(OFFSET(B1319,1-364,0,364,1),$C$7),$A$7,IF(B1319&lt;PERCENTILE(OFFSET(B1319,1-364,0,364,1),$C$8),$A$8,IF(B1319&lt;PERCENTILE(OFFSET(B1319,1-364,0,364,1),$C$9),$A$9,IF(B1319&lt;PERCENTILE(OFFSET(B1319,1-364,0,364,1),$C$10),$A$10,IF(B1319&lt;PERCENTILE(OFFSET(B1319,1-364,0,364,1),$C$11),$A$11,$A$12))))),""),IF(_xlpm.initState="","",IF(_xlpm.oversold,_xlpm.pctOnly,_xlpm.initState)))</f>
        <v/>
      </c>
      <c r="F1319" s="119" t="n"/>
      <c r="G1319" s="120">
        <f>IF(OR(B1319="",C1319=""),"",IF(OR(特征计算_周度!B1302&gt;$B$15,特征计算_周度!C1302&gt;$B$15,特征计算_周度!G1302&gt;$B$15,特征计算_周度!E1302&gt;$B$15,特征计算_周度!F1302&gt;$B$15),IF(特征计算_周度!B1302&gt;$B$15,"VIX ","")&amp;IF(特征计算_周度!C1302&gt;$B$15,"HY ","")&amp;IF(特征计算_周度!G1302&gt;$B$15,"Sahm ","")&amp;IF(特征计算_周度!E1302&gt;$B$15,"趋势 ","")&amp;IF(特征计算_周度!F1302&gt;$B$15,"斜率",""),"—"))</f>
        <v/>
      </c>
      <c r="H1319" s="120">
        <f>IF(OR(B1319="",C1319=""),"",_xlfn.LET(_xlpm.dev,原始数据_周度!G1302,_xlpm.minDev,MIN(OFFSET(原始数据_周度!G1302,1-$D$17,0,$D$17,1)),_xlpm.bounce,_xlpm.dev-_xlpm.minDev,IF(AND(ISNUMBER(_xlpm.dev),ISNUMBER(_xlpm.minDev),_xlpm.minDev&lt;=$B$17,_xlpm.bounce&gt;=$F$17),"✅ 触发","—")))</f>
        <v/>
      </c>
      <c r="I1319" s="172">
        <f>IFERROR(IF(特征计算_周度!H1319&gt;$I$3,MIN($I$4,MAX(-$I$5,(特征计算_周度!H1319-$I$3)*$I$4)),0),"")</f>
        <v/>
      </c>
    </row>
    <row r="1320">
      <c r="A1320" s="117">
        <f>特征计算_周度!A1303</f>
        <v/>
      </c>
      <c r="B1320" s="171">
        <f>IFERROR($A$3*特征计算_周度!B1320+$B$3*特征计算_周度!C1320+$C$3*特征计算_周度!D1320+$D$3*特征计算_周度!E1320+$E$3*特征计算_周度!F1320+$F$3*特征计算_周度!H1320,"")</f>
        <v/>
      </c>
      <c r="C1320" s="118">
        <f>IFERROR(PERCENTILE(OFFSET(B1320,1-364,0,364,1),$C$7),"")</f>
        <v/>
      </c>
      <c r="D1320" s="118">
        <f>IFERROR(PERCENTILE(OFFSET(B1320,1-364,0,364,1),$C$11),"")</f>
        <v/>
      </c>
      <c r="E1320" s="122">
        <f>_xlfn.LET(_xlpm.initState,IF(OR(B1320="",C1320=""),"",IF(OR(特征计算_周度!B1303&gt;$B$15,特征计算_周度!C1303&gt;$B$15,特征计算_周度!G1303&gt;$B$15,特征计算_周度!E1303&gt;$B$15,特征计算_周度!F1303&gt;$B$15),$A$12,IFERROR(IF(B1320&lt;PERCENTILE(OFFSET(B1320,1-364,0,364,1),$C$7),$A$7,IF(B1320&lt;PERCENTILE(OFFSET(B1320,1-364,0,364,1),$C$8),$A$8,IF(B1320&lt;PERCENTILE(OFFSET(B1320,1-364,0,364,1),$C$9),$A$9,IF(B1320&lt;PERCENTILE(OFFSET(B1320,1-364,0,364,1),$C$10),$A$10,IF(B1320&lt;PERCENTILE(OFFSET(B1320,1-364,0,364,1),$C$11),$A$11,$A$12))))),""))),_xlpm.dev,原始数据_周度!G1303,_xlpm.minDev,MIN(OFFSET(原始数据_周度!G1303,1-$D$17,0,$D$17,1)),_xlpm.bounce,_xlpm.dev-_xlpm.minDev,_xlpm.oversold,AND(ISNUMBER(_xlpm.dev),ISNUMBER(_xlpm.minDev),_xlpm.minDev&lt;=$B$17,_xlpm.bounce&gt;=$F$17,OR(_xlpm.initState=$A$12,_xlpm.initState=$A$11,_xlpm.initState=$A$10)),_xlpm.pctOnly,IFERROR(IF(B1320&lt;PERCENTILE(OFFSET(B1320,1-364,0,364,1),$C$7),$A$7,IF(B1320&lt;PERCENTILE(OFFSET(B1320,1-364,0,364,1),$C$8),$A$8,IF(B1320&lt;PERCENTILE(OFFSET(B1320,1-364,0,364,1),$C$9),$A$9,IF(B1320&lt;PERCENTILE(OFFSET(B1320,1-364,0,364,1),$C$10),$A$10,IF(B1320&lt;PERCENTILE(OFFSET(B1320,1-364,0,364,1),$C$11),$A$11,$A$12))))),""),IF(_xlpm.initState="","",IF(_xlpm.oversold,_xlpm.pctOnly,_xlpm.initState)))</f>
        <v/>
      </c>
      <c r="F1320" s="119" t="n"/>
      <c r="G1320" s="120">
        <f>IF(OR(B1320="",C1320=""),"",IF(OR(特征计算_周度!B1303&gt;$B$15,特征计算_周度!C1303&gt;$B$15,特征计算_周度!G1303&gt;$B$15,特征计算_周度!E1303&gt;$B$15,特征计算_周度!F1303&gt;$B$15),IF(特征计算_周度!B1303&gt;$B$15,"VIX ","")&amp;IF(特征计算_周度!C1303&gt;$B$15,"HY ","")&amp;IF(特征计算_周度!G1303&gt;$B$15,"Sahm ","")&amp;IF(特征计算_周度!E1303&gt;$B$15,"趋势 ","")&amp;IF(特征计算_周度!F1303&gt;$B$15,"斜率",""),"—"))</f>
        <v/>
      </c>
      <c r="H1320" s="120">
        <f>IF(OR(B1320="",C1320=""),"",_xlfn.LET(_xlpm.dev,原始数据_周度!G1303,_xlpm.minDev,MIN(OFFSET(原始数据_周度!G1303,1-$D$17,0,$D$17,1)),_xlpm.bounce,_xlpm.dev-_xlpm.minDev,IF(AND(ISNUMBER(_xlpm.dev),ISNUMBER(_xlpm.minDev),_xlpm.minDev&lt;=$B$17,_xlpm.bounce&gt;=$F$17),"✅ 触发","—")))</f>
        <v/>
      </c>
      <c r="I1320" s="172">
        <f>IFERROR(IF(特征计算_周度!H1320&gt;$I$3,MIN($I$4,MAX(-$I$5,(特征计算_周度!H1320-$I$3)*$I$4)),0),"")</f>
        <v/>
      </c>
    </row>
    <row r="1321">
      <c r="A1321" s="117">
        <f>特征计算_周度!A1304</f>
        <v/>
      </c>
      <c r="B1321" s="171">
        <f>IFERROR($A$3*特征计算_周度!B1321+$B$3*特征计算_周度!C1321+$C$3*特征计算_周度!D1321+$D$3*特征计算_周度!E1321+$E$3*特征计算_周度!F1321+$F$3*特征计算_周度!H1321,"")</f>
        <v/>
      </c>
      <c r="C1321" s="118">
        <f>IFERROR(PERCENTILE(OFFSET(B1321,1-364,0,364,1),$C$7),"")</f>
        <v/>
      </c>
      <c r="D1321" s="118">
        <f>IFERROR(PERCENTILE(OFFSET(B1321,1-364,0,364,1),$C$11),"")</f>
        <v/>
      </c>
      <c r="E1321" s="122">
        <f>_xlfn.LET(_xlpm.initState,IF(OR(B1321="",C1321=""),"",IF(OR(特征计算_周度!B1304&gt;$B$15,特征计算_周度!C1304&gt;$B$15,特征计算_周度!G1304&gt;$B$15,特征计算_周度!E1304&gt;$B$15,特征计算_周度!F1304&gt;$B$15),$A$12,IFERROR(IF(B1321&lt;PERCENTILE(OFFSET(B1321,1-364,0,364,1),$C$7),$A$7,IF(B1321&lt;PERCENTILE(OFFSET(B1321,1-364,0,364,1),$C$8),$A$8,IF(B1321&lt;PERCENTILE(OFFSET(B1321,1-364,0,364,1),$C$9),$A$9,IF(B1321&lt;PERCENTILE(OFFSET(B1321,1-364,0,364,1),$C$10),$A$10,IF(B1321&lt;PERCENTILE(OFFSET(B1321,1-364,0,364,1),$C$11),$A$11,$A$12))))),""))),_xlpm.dev,原始数据_周度!G1304,_xlpm.minDev,MIN(OFFSET(原始数据_周度!G1304,1-$D$17,0,$D$17,1)),_xlpm.bounce,_xlpm.dev-_xlpm.minDev,_xlpm.oversold,AND(ISNUMBER(_xlpm.dev),ISNUMBER(_xlpm.minDev),_xlpm.minDev&lt;=$B$17,_xlpm.bounce&gt;=$F$17,OR(_xlpm.initState=$A$12,_xlpm.initState=$A$11,_xlpm.initState=$A$10)),_xlpm.pctOnly,IFERROR(IF(B1321&lt;PERCENTILE(OFFSET(B1321,1-364,0,364,1),$C$7),$A$7,IF(B1321&lt;PERCENTILE(OFFSET(B1321,1-364,0,364,1),$C$8),$A$8,IF(B1321&lt;PERCENTILE(OFFSET(B1321,1-364,0,364,1),$C$9),$A$9,IF(B1321&lt;PERCENTILE(OFFSET(B1321,1-364,0,364,1),$C$10),$A$10,IF(B1321&lt;PERCENTILE(OFFSET(B1321,1-364,0,364,1),$C$11),$A$11,$A$12))))),""),IF(_xlpm.initState="","",IF(_xlpm.oversold,_xlpm.pctOnly,_xlpm.initState)))</f>
        <v/>
      </c>
      <c r="F1321" s="119" t="n"/>
      <c r="G1321" s="120">
        <f>IF(OR(B1321="",C1321=""),"",IF(OR(特征计算_周度!B1304&gt;$B$15,特征计算_周度!C1304&gt;$B$15,特征计算_周度!G1304&gt;$B$15,特征计算_周度!E1304&gt;$B$15,特征计算_周度!F1304&gt;$B$15),IF(特征计算_周度!B1304&gt;$B$15,"VIX ","")&amp;IF(特征计算_周度!C1304&gt;$B$15,"HY ","")&amp;IF(特征计算_周度!G1304&gt;$B$15,"Sahm ","")&amp;IF(特征计算_周度!E1304&gt;$B$15,"趋势 ","")&amp;IF(特征计算_周度!F1304&gt;$B$15,"斜率",""),"—"))</f>
        <v/>
      </c>
      <c r="H1321" s="120">
        <f>IF(OR(B1321="",C1321=""),"",_xlfn.LET(_xlpm.dev,原始数据_周度!G1304,_xlpm.minDev,MIN(OFFSET(原始数据_周度!G1304,1-$D$17,0,$D$17,1)),_xlpm.bounce,_xlpm.dev-_xlpm.minDev,IF(AND(ISNUMBER(_xlpm.dev),ISNUMBER(_xlpm.minDev),_xlpm.minDev&lt;=$B$17,_xlpm.bounce&gt;=$F$17),"✅ 触发","—")))</f>
        <v/>
      </c>
      <c r="I1321" s="172">
        <f>IFERROR(IF(特征计算_周度!H1321&gt;$I$3,MIN($I$4,MAX(-$I$5,(特征计算_周度!H1321-$I$3)*$I$4)),0),"")</f>
        <v/>
      </c>
    </row>
    <row r="1322">
      <c r="A1322" s="117">
        <f>特征计算_周度!A1305</f>
        <v/>
      </c>
      <c r="B1322" s="171">
        <f>IFERROR($A$3*特征计算_周度!B1322+$B$3*特征计算_周度!C1322+$C$3*特征计算_周度!D1322+$D$3*特征计算_周度!E1322+$E$3*特征计算_周度!F1322+$F$3*特征计算_周度!H1322,"")</f>
        <v/>
      </c>
      <c r="C1322" s="118">
        <f>IFERROR(PERCENTILE(OFFSET(B1322,1-364,0,364,1),$C$7),"")</f>
        <v/>
      </c>
      <c r="D1322" s="118">
        <f>IFERROR(PERCENTILE(OFFSET(B1322,1-364,0,364,1),$C$11),"")</f>
        <v/>
      </c>
      <c r="E1322" s="122">
        <f>_xlfn.LET(_xlpm.initState,IF(OR(B1322="",C1322=""),"",IF(OR(特征计算_周度!B1305&gt;$B$15,特征计算_周度!C1305&gt;$B$15,特征计算_周度!G1305&gt;$B$15,特征计算_周度!E1305&gt;$B$15,特征计算_周度!F1305&gt;$B$15),$A$12,IFERROR(IF(B1322&lt;PERCENTILE(OFFSET(B1322,1-364,0,364,1),$C$7),$A$7,IF(B1322&lt;PERCENTILE(OFFSET(B1322,1-364,0,364,1),$C$8),$A$8,IF(B1322&lt;PERCENTILE(OFFSET(B1322,1-364,0,364,1),$C$9),$A$9,IF(B1322&lt;PERCENTILE(OFFSET(B1322,1-364,0,364,1),$C$10),$A$10,IF(B1322&lt;PERCENTILE(OFFSET(B1322,1-364,0,364,1),$C$11),$A$11,$A$12))))),""))),_xlpm.dev,原始数据_周度!G1305,_xlpm.minDev,MIN(OFFSET(原始数据_周度!G1305,1-$D$17,0,$D$17,1)),_xlpm.bounce,_xlpm.dev-_xlpm.minDev,_xlpm.oversold,AND(ISNUMBER(_xlpm.dev),ISNUMBER(_xlpm.minDev),_xlpm.minDev&lt;=$B$17,_xlpm.bounce&gt;=$F$17,OR(_xlpm.initState=$A$12,_xlpm.initState=$A$11,_xlpm.initState=$A$10)),_xlpm.pctOnly,IFERROR(IF(B1322&lt;PERCENTILE(OFFSET(B1322,1-364,0,364,1),$C$7),$A$7,IF(B1322&lt;PERCENTILE(OFFSET(B1322,1-364,0,364,1),$C$8),$A$8,IF(B1322&lt;PERCENTILE(OFFSET(B1322,1-364,0,364,1),$C$9),$A$9,IF(B1322&lt;PERCENTILE(OFFSET(B1322,1-364,0,364,1),$C$10),$A$10,IF(B1322&lt;PERCENTILE(OFFSET(B1322,1-364,0,364,1),$C$11),$A$11,$A$12))))),""),IF(_xlpm.initState="","",IF(_xlpm.oversold,_xlpm.pctOnly,_xlpm.initState)))</f>
        <v/>
      </c>
      <c r="F1322" s="119" t="n"/>
      <c r="G1322" s="120">
        <f>IF(OR(B1322="",C1322=""),"",IF(OR(特征计算_周度!B1305&gt;$B$15,特征计算_周度!C1305&gt;$B$15,特征计算_周度!G1305&gt;$B$15,特征计算_周度!E1305&gt;$B$15,特征计算_周度!F1305&gt;$B$15),IF(特征计算_周度!B1305&gt;$B$15,"VIX ","")&amp;IF(特征计算_周度!C1305&gt;$B$15,"HY ","")&amp;IF(特征计算_周度!G1305&gt;$B$15,"Sahm ","")&amp;IF(特征计算_周度!E1305&gt;$B$15,"趋势 ","")&amp;IF(特征计算_周度!F1305&gt;$B$15,"斜率",""),"—"))</f>
        <v/>
      </c>
      <c r="H1322" s="120">
        <f>IF(OR(B1322="",C1322=""),"",_xlfn.LET(_xlpm.dev,原始数据_周度!G1305,_xlpm.minDev,MIN(OFFSET(原始数据_周度!G1305,1-$D$17,0,$D$17,1)),_xlpm.bounce,_xlpm.dev-_xlpm.minDev,IF(AND(ISNUMBER(_xlpm.dev),ISNUMBER(_xlpm.minDev),_xlpm.minDev&lt;=$B$17,_xlpm.bounce&gt;=$F$17),"✅ 触发","—")))</f>
        <v/>
      </c>
      <c r="I1322" s="172">
        <f>IFERROR(IF(特征计算_周度!H1322&gt;$I$3,MIN($I$4,MAX(-$I$5,(特征计算_周度!H1322-$I$3)*$I$4)),0),"")</f>
        <v/>
      </c>
    </row>
    <row r="1323">
      <c r="A1323" s="117">
        <f>特征计算_周度!A1306</f>
        <v/>
      </c>
      <c r="B1323" s="171">
        <f>IFERROR($A$3*特征计算_周度!B1323+$B$3*特征计算_周度!C1323+$C$3*特征计算_周度!D1323+$D$3*特征计算_周度!E1323+$E$3*特征计算_周度!F1323+$F$3*特征计算_周度!H1323,"")</f>
        <v/>
      </c>
      <c r="C1323" s="118">
        <f>IFERROR(PERCENTILE(OFFSET(B1323,1-364,0,364,1),$C$7),"")</f>
        <v/>
      </c>
      <c r="D1323" s="118">
        <f>IFERROR(PERCENTILE(OFFSET(B1323,1-364,0,364,1),$C$11),"")</f>
        <v/>
      </c>
      <c r="E1323" s="122">
        <f>_xlfn.LET(_xlpm.initState,IF(OR(B1323="",C1323=""),"",IF(OR(特征计算_周度!B1306&gt;$B$15,特征计算_周度!C1306&gt;$B$15,特征计算_周度!G1306&gt;$B$15,特征计算_周度!E1306&gt;$B$15,特征计算_周度!F1306&gt;$B$15),$A$12,IFERROR(IF(B1323&lt;PERCENTILE(OFFSET(B1323,1-364,0,364,1),$C$7),$A$7,IF(B1323&lt;PERCENTILE(OFFSET(B1323,1-364,0,364,1),$C$8),$A$8,IF(B1323&lt;PERCENTILE(OFFSET(B1323,1-364,0,364,1),$C$9),$A$9,IF(B1323&lt;PERCENTILE(OFFSET(B1323,1-364,0,364,1),$C$10),$A$10,IF(B1323&lt;PERCENTILE(OFFSET(B1323,1-364,0,364,1),$C$11),$A$11,$A$12))))),""))),_xlpm.dev,原始数据_周度!G1306,_xlpm.minDev,MIN(OFFSET(原始数据_周度!G1306,1-$D$17,0,$D$17,1)),_xlpm.bounce,_xlpm.dev-_xlpm.minDev,_xlpm.oversold,AND(ISNUMBER(_xlpm.dev),ISNUMBER(_xlpm.minDev),_xlpm.minDev&lt;=$B$17,_xlpm.bounce&gt;=$F$17,OR(_xlpm.initState=$A$12,_xlpm.initState=$A$11,_xlpm.initState=$A$10)),_xlpm.pctOnly,IFERROR(IF(B1323&lt;PERCENTILE(OFFSET(B1323,1-364,0,364,1),$C$7),$A$7,IF(B1323&lt;PERCENTILE(OFFSET(B1323,1-364,0,364,1),$C$8),$A$8,IF(B1323&lt;PERCENTILE(OFFSET(B1323,1-364,0,364,1),$C$9),$A$9,IF(B1323&lt;PERCENTILE(OFFSET(B1323,1-364,0,364,1),$C$10),$A$10,IF(B1323&lt;PERCENTILE(OFFSET(B1323,1-364,0,364,1),$C$11),$A$11,$A$12))))),""),IF(_xlpm.initState="","",IF(_xlpm.oversold,_xlpm.pctOnly,_xlpm.initState)))</f>
        <v/>
      </c>
      <c r="F1323" s="119" t="n"/>
      <c r="G1323" s="120">
        <f>IF(OR(B1323="",C1323=""),"",IF(OR(特征计算_周度!B1306&gt;$B$15,特征计算_周度!C1306&gt;$B$15,特征计算_周度!G1306&gt;$B$15,特征计算_周度!E1306&gt;$B$15,特征计算_周度!F1306&gt;$B$15),IF(特征计算_周度!B1306&gt;$B$15,"VIX ","")&amp;IF(特征计算_周度!C1306&gt;$B$15,"HY ","")&amp;IF(特征计算_周度!G1306&gt;$B$15,"Sahm ","")&amp;IF(特征计算_周度!E1306&gt;$B$15,"趋势 ","")&amp;IF(特征计算_周度!F1306&gt;$B$15,"斜率",""),"—"))</f>
        <v/>
      </c>
      <c r="H1323" s="120">
        <f>IF(OR(B1323="",C1323=""),"",_xlfn.LET(_xlpm.dev,原始数据_周度!G1306,_xlpm.minDev,MIN(OFFSET(原始数据_周度!G1306,1-$D$17,0,$D$17,1)),_xlpm.bounce,_xlpm.dev-_xlpm.minDev,IF(AND(ISNUMBER(_xlpm.dev),ISNUMBER(_xlpm.minDev),_xlpm.minDev&lt;=$B$17,_xlpm.bounce&gt;=$F$17),"✅ 触发","—")))</f>
        <v/>
      </c>
      <c r="I1323" s="172">
        <f>IFERROR(IF(特征计算_周度!H1323&gt;$I$3,MIN($I$4,MAX(-$I$5,(特征计算_周度!H1323-$I$3)*$I$4)),0),"")</f>
        <v/>
      </c>
    </row>
    <row r="1324">
      <c r="A1324" s="117">
        <f>特征计算_周度!A1307</f>
        <v/>
      </c>
      <c r="B1324" s="171">
        <f>IFERROR($A$3*特征计算_周度!B1324+$B$3*特征计算_周度!C1324+$C$3*特征计算_周度!D1324+$D$3*特征计算_周度!E1324+$E$3*特征计算_周度!F1324+$F$3*特征计算_周度!H1324,"")</f>
        <v/>
      </c>
      <c r="C1324" s="118">
        <f>IFERROR(PERCENTILE(OFFSET(B1324,1-364,0,364,1),$C$7),"")</f>
        <v/>
      </c>
      <c r="D1324" s="118">
        <f>IFERROR(PERCENTILE(OFFSET(B1324,1-364,0,364,1),$C$11),"")</f>
        <v/>
      </c>
      <c r="E1324" s="122">
        <f>_xlfn.LET(_xlpm.initState,IF(OR(B1324="",C1324=""),"",IF(OR(特征计算_周度!B1307&gt;$B$15,特征计算_周度!C1307&gt;$B$15,特征计算_周度!G1307&gt;$B$15,特征计算_周度!E1307&gt;$B$15,特征计算_周度!F1307&gt;$B$15),$A$12,IFERROR(IF(B1324&lt;PERCENTILE(OFFSET(B1324,1-364,0,364,1),$C$7),$A$7,IF(B1324&lt;PERCENTILE(OFFSET(B1324,1-364,0,364,1),$C$8),$A$8,IF(B1324&lt;PERCENTILE(OFFSET(B1324,1-364,0,364,1),$C$9),$A$9,IF(B1324&lt;PERCENTILE(OFFSET(B1324,1-364,0,364,1),$C$10),$A$10,IF(B1324&lt;PERCENTILE(OFFSET(B1324,1-364,0,364,1),$C$11),$A$11,$A$12))))),""))),_xlpm.dev,原始数据_周度!G1307,_xlpm.minDev,MIN(OFFSET(原始数据_周度!G1307,1-$D$17,0,$D$17,1)),_xlpm.bounce,_xlpm.dev-_xlpm.minDev,_xlpm.oversold,AND(ISNUMBER(_xlpm.dev),ISNUMBER(_xlpm.minDev),_xlpm.minDev&lt;=$B$17,_xlpm.bounce&gt;=$F$17,OR(_xlpm.initState=$A$12,_xlpm.initState=$A$11,_xlpm.initState=$A$10)),_xlpm.pctOnly,IFERROR(IF(B1324&lt;PERCENTILE(OFFSET(B1324,1-364,0,364,1),$C$7),$A$7,IF(B1324&lt;PERCENTILE(OFFSET(B1324,1-364,0,364,1),$C$8),$A$8,IF(B1324&lt;PERCENTILE(OFFSET(B1324,1-364,0,364,1),$C$9),$A$9,IF(B1324&lt;PERCENTILE(OFFSET(B1324,1-364,0,364,1),$C$10),$A$10,IF(B1324&lt;PERCENTILE(OFFSET(B1324,1-364,0,364,1),$C$11),$A$11,$A$12))))),""),IF(_xlpm.initState="","",IF(_xlpm.oversold,_xlpm.pctOnly,_xlpm.initState)))</f>
        <v/>
      </c>
      <c r="F1324" s="119" t="n"/>
      <c r="G1324" s="120">
        <f>IF(OR(B1324="",C1324=""),"",IF(OR(特征计算_周度!B1307&gt;$B$15,特征计算_周度!C1307&gt;$B$15,特征计算_周度!G1307&gt;$B$15,特征计算_周度!E1307&gt;$B$15,特征计算_周度!F1307&gt;$B$15),IF(特征计算_周度!B1307&gt;$B$15,"VIX ","")&amp;IF(特征计算_周度!C1307&gt;$B$15,"HY ","")&amp;IF(特征计算_周度!G1307&gt;$B$15,"Sahm ","")&amp;IF(特征计算_周度!E1307&gt;$B$15,"趋势 ","")&amp;IF(特征计算_周度!F1307&gt;$B$15,"斜率",""),"—"))</f>
        <v/>
      </c>
      <c r="H1324" s="120">
        <f>IF(OR(B1324="",C1324=""),"",_xlfn.LET(_xlpm.dev,原始数据_周度!G1307,_xlpm.minDev,MIN(OFFSET(原始数据_周度!G1307,1-$D$17,0,$D$17,1)),_xlpm.bounce,_xlpm.dev-_xlpm.minDev,IF(AND(ISNUMBER(_xlpm.dev),ISNUMBER(_xlpm.minDev),_xlpm.minDev&lt;=$B$17,_xlpm.bounce&gt;=$F$17),"✅ 触发","—")))</f>
        <v/>
      </c>
      <c r="I1324" s="172">
        <f>IFERROR(IF(特征计算_周度!H1324&gt;$I$3,MIN($I$4,MAX(-$I$5,(特征计算_周度!H1324-$I$3)*$I$4)),0),"")</f>
        <v/>
      </c>
    </row>
    <row r="1325">
      <c r="A1325" s="117">
        <f>特征计算_周度!A1308</f>
        <v/>
      </c>
      <c r="B1325" s="171">
        <f>IFERROR($A$3*特征计算_周度!B1325+$B$3*特征计算_周度!C1325+$C$3*特征计算_周度!D1325+$D$3*特征计算_周度!E1325+$E$3*特征计算_周度!F1325+$F$3*特征计算_周度!H1325,"")</f>
        <v/>
      </c>
      <c r="C1325" s="118">
        <f>IFERROR(PERCENTILE(OFFSET(B1325,1-364,0,364,1),$C$7),"")</f>
        <v/>
      </c>
      <c r="D1325" s="118">
        <f>IFERROR(PERCENTILE(OFFSET(B1325,1-364,0,364,1),$C$11),"")</f>
        <v/>
      </c>
      <c r="E1325" s="122">
        <f>_xlfn.LET(_xlpm.initState,IF(OR(B1325="",C1325=""),"",IF(OR(特征计算_周度!B1308&gt;$B$15,特征计算_周度!C1308&gt;$B$15,特征计算_周度!G1308&gt;$B$15,特征计算_周度!E1308&gt;$B$15,特征计算_周度!F1308&gt;$B$15),$A$12,IFERROR(IF(B1325&lt;PERCENTILE(OFFSET(B1325,1-364,0,364,1),$C$7),$A$7,IF(B1325&lt;PERCENTILE(OFFSET(B1325,1-364,0,364,1),$C$8),$A$8,IF(B1325&lt;PERCENTILE(OFFSET(B1325,1-364,0,364,1),$C$9),$A$9,IF(B1325&lt;PERCENTILE(OFFSET(B1325,1-364,0,364,1),$C$10),$A$10,IF(B1325&lt;PERCENTILE(OFFSET(B1325,1-364,0,364,1),$C$11),$A$11,$A$12))))),""))),_xlpm.dev,原始数据_周度!G1308,_xlpm.minDev,MIN(OFFSET(原始数据_周度!G1308,1-$D$17,0,$D$17,1)),_xlpm.bounce,_xlpm.dev-_xlpm.minDev,_xlpm.oversold,AND(ISNUMBER(_xlpm.dev),ISNUMBER(_xlpm.minDev),_xlpm.minDev&lt;=$B$17,_xlpm.bounce&gt;=$F$17,OR(_xlpm.initState=$A$12,_xlpm.initState=$A$11,_xlpm.initState=$A$10)),_xlpm.pctOnly,IFERROR(IF(B1325&lt;PERCENTILE(OFFSET(B1325,1-364,0,364,1),$C$7),$A$7,IF(B1325&lt;PERCENTILE(OFFSET(B1325,1-364,0,364,1),$C$8),$A$8,IF(B1325&lt;PERCENTILE(OFFSET(B1325,1-364,0,364,1),$C$9),$A$9,IF(B1325&lt;PERCENTILE(OFFSET(B1325,1-364,0,364,1),$C$10),$A$10,IF(B1325&lt;PERCENTILE(OFFSET(B1325,1-364,0,364,1),$C$11),$A$11,$A$12))))),""),IF(_xlpm.initState="","",IF(_xlpm.oversold,_xlpm.pctOnly,_xlpm.initState)))</f>
        <v/>
      </c>
      <c r="F1325" s="119" t="n"/>
      <c r="G1325" s="120">
        <f>IF(OR(B1325="",C1325=""),"",IF(OR(特征计算_周度!B1308&gt;$B$15,特征计算_周度!C1308&gt;$B$15,特征计算_周度!G1308&gt;$B$15,特征计算_周度!E1308&gt;$B$15,特征计算_周度!F1308&gt;$B$15),IF(特征计算_周度!B1308&gt;$B$15,"VIX ","")&amp;IF(特征计算_周度!C1308&gt;$B$15,"HY ","")&amp;IF(特征计算_周度!G1308&gt;$B$15,"Sahm ","")&amp;IF(特征计算_周度!E1308&gt;$B$15,"趋势 ","")&amp;IF(特征计算_周度!F1308&gt;$B$15,"斜率",""),"—"))</f>
        <v/>
      </c>
      <c r="H1325" s="120">
        <f>IF(OR(B1325="",C1325=""),"",_xlfn.LET(_xlpm.dev,原始数据_周度!G1308,_xlpm.minDev,MIN(OFFSET(原始数据_周度!G1308,1-$D$17,0,$D$17,1)),_xlpm.bounce,_xlpm.dev-_xlpm.minDev,IF(AND(ISNUMBER(_xlpm.dev),ISNUMBER(_xlpm.minDev),_xlpm.minDev&lt;=$B$17,_xlpm.bounce&gt;=$F$17),"✅ 触发","—")))</f>
        <v/>
      </c>
      <c r="I1325" s="172">
        <f>IFERROR(IF(特征计算_周度!H1325&gt;$I$3,MIN($I$4,MAX(-$I$5,(特征计算_周度!H1325-$I$3)*$I$4)),0),"")</f>
        <v/>
      </c>
    </row>
    <row r="1326">
      <c r="A1326" s="117">
        <f>特征计算_周度!A1309</f>
        <v/>
      </c>
      <c r="B1326" s="171">
        <f>IFERROR($A$3*特征计算_周度!B1326+$B$3*特征计算_周度!C1326+$C$3*特征计算_周度!D1326+$D$3*特征计算_周度!E1326+$E$3*特征计算_周度!F1326+$F$3*特征计算_周度!H1326,"")</f>
        <v/>
      </c>
      <c r="C1326" s="118">
        <f>IFERROR(PERCENTILE(OFFSET(B1326,1-364,0,364,1),$C$7),"")</f>
        <v/>
      </c>
      <c r="D1326" s="118">
        <f>IFERROR(PERCENTILE(OFFSET(B1326,1-364,0,364,1),$C$11),"")</f>
        <v/>
      </c>
      <c r="E1326" s="122">
        <f>_xlfn.LET(_xlpm.initState,IF(OR(B1326="",C1326=""),"",IF(OR(特征计算_周度!B1309&gt;$B$15,特征计算_周度!C1309&gt;$B$15,特征计算_周度!G1309&gt;$B$15,特征计算_周度!E1309&gt;$B$15,特征计算_周度!F1309&gt;$B$15),$A$12,IFERROR(IF(B1326&lt;PERCENTILE(OFFSET(B1326,1-364,0,364,1),$C$7),$A$7,IF(B1326&lt;PERCENTILE(OFFSET(B1326,1-364,0,364,1),$C$8),$A$8,IF(B1326&lt;PERCENTILE(OFFSET(B1326,1-364,0,364,1),$C$9),$A$9,IF(B1326&lt;PERCENTILE(OFFSET(B1326,1-364,0,364,1),$C$10),$A$10,IF(B1326&lt;PERCENTILE(OFFSET(B1326,1-364,0,364,1),$C$11),$A$11,$A$12))))),""))),_xlpm.dev,原始数据_周度!G1309,_xlpm.minDev,MIN(OFFSET(原始数据_周度!G1309,1-$D$17,0,$D$17,1)),_xlpm.bounce,_xlpm.dev-_xlpm.minDev,_xlpm.oversold,AND(ISNUMBER(_xlpm.dev),ISNUMBER(_xlpm.minDev),_xlpm.minDev&lt;=$B$17,_xlpm.bounce&gt;=$F$17,OR(_xlpm.initState=$A$12,_xlpm.initState=$A$11,_xlpm.initState=$A$10)),_xlpm.pctOnly,IFERROR(IF(B1326&lt;PERCENTILE(OFFSET(B1326,1-364,0,364,1),$C$7),$A$7,IF(B1326&lt;PERCENTILE(OFFSET(B1326,1-364,0,364,1),$C$8),$A$8,IF(B1326&lt;PERCENTILE(OFFSET(B1326,1-364,0,364,1),$C$9),$A$9,IF(B1326&lt;PERCENTILE(OFFSET(B1326,1-364,0,364,1),$C$10),$A$10,IF(B1326&lt;PERCENTILE(OFFSET(B1326,1-364,0,364,1),$C$11),$A$11,$A$12))))),""),IF(_xlpm.initState="","",IF(_xlpm.oversold,_xlpm.pctOnly,_xlpm.initState)))</f>
        <v/>
      </c>
      <c r="F1326" s="119" t="n"/>
      <c r="G1326" s="120">
        <f>IF(OR(B1326="",C1326=""),"",IF(OR(特征计算_周度!B1309&gt;$B$15,特征计算_周度!C1309&gt;$B$15,特征计算_周度!G1309&gt;$B$15,特征计算_周度!E1309&gt;$B$15,特征计算_周度!F1309&gt;$B$15),IF(特征计算_周度!B1309&gt;$B$15,"VIX ","")&amp;IF(特征计算_周度!C1309&gt;$B$15,"HY ","")&amp;IF(特征计算_周度!G1309&gt;$B$15,"Sahm ","")&amp;IF(特征计算_周度!E1309&gt;$B$15,"趋势 ","")&amp;IF(特征计算_周度!F1309&gt;$B$15,"斜率",""),"—"))</f>
        <v/>
      </c>
      <c r="H1326" s="120">
        <f>IF(OR(B1326="",C1326=""),"",_xlfn.LET(_xlpm.dev,原始数据_周度!G1309,_xlpm.minDev,MIN(OFFSET(原始数据_周度!G1309,1-$D$17,0,$D$17,1)),_xlpm.bounce,_xlpm.dev-_xlpm.minDev,IF(AND(ISNUMBER(_xlpm.dev),ISNUMBER(_xlpm.minDev),_xlpm.minDev&lt;=$B$17,_xlpm.bounce&gt;=$F$17),"✅ 触发","—")))</f>
        <v/>
      </c>
      <c r="I1326" s="172">
        <f>IFERROR(IF(特征计算_周度!H1326&gt;$I$3,MIN($I$4,MAX(-$I$5,(特征计算_周度!H1326-$I$3)*$I$4)),0),"")</f>
        <v/>
      </c>
    </row>
    <row r="1327">
      <c r="A1327" s="117">
        <f>特征计算_周度!A1310</f>
        <v/>
      </c>
      <c r="B1327" s="171">
        <f>IFERROR($A$3*特征计算_周度!B1327+$B$3*特征计算_周度!C1327+$C$3*特征计算_周度!D1327+$D$3*特征计算_周度!E1327+$E$3*特征计算_周度!F1327+$F$3*特征计算_周度!H1327,"")</f>
        <v/>
      </c>
      <c r="C1327" s="118">
        <f>IFERROR(PERCENTILE(OFFSET(B1327,1-364,0,364,1),$C$7),"")</f>
        <v/>
      </c>
      <c r="D1327" s="118">
        <f>IFERROR(PERCENTILE(OFFSET(B1327,1-364,0,364,1),$C$11),"")</f>
        <v/>
      </c>
      <c r="E1327" s="122">
        <f>_xlfn.LET(_xlpm.initState,IF(OR(B1327="",C1327=""),"",IF(OR(特征计算_周度!B1310&gt;$B$15,特征计算_周度!C1310&gt;$B$15,特征计算_周度!G1310&gt;$B$15,特征计算_周度!E1310&gt;$B$15,特征计算_周度!F1310&gt;$B$15),$A$12,IFERROR(IF(B1327&lt;PERCENTILE(OFFSET(B1327,1-364,0,364,1),$C$7),$A$7,IF(B1327&lt;PERCENTILE(OFFSET(B1327,1-364,0,364,1),$C$8),$A$8,IF(B1327&lt;PERCENTILE(OFFSET(B1327,1-364,0,364,1),$C$9),$A$9,IF(B1327&lt;PERCENTILE(OFFSET(B1327,1-364,0,364,1),$C$10),$A$10,IF(B1327&lt;PERCENTILE(OFFSET(B1327,1-364,0,364,1),$C$11),$A$11,$A$12))))),""))),_xlpm.dev,原始数据_周度!G1310,_xlpm.minDev,MIN(OFFSET(原始数据_周度!G1310,1-$D$17,0,$D$17,1)),_xlpm.bounce,_xlpm.dev-_xlpm.minDev,_xlpm.oversold,AND(ISNUMBER(_xlpm.dev),ISNUMBER(_xlpm.minDev),_xlpm.minDev&lt;=$B$17,_xlpm.bounce&gt;=$F$17,OR(_xlpm.initState=$A$12,_xlpm.initState=$A$11,_xlpm.initState=$A$10)),_xlpm.pctOnly,IFERROR(IF(B1327&lt;PERCENTILE(OFFSET(B1327,1-364,0,364,1),$C$7),$A$7,IF(B1327&lt;PERCENTILE(OFFSET(B1327,1-364,0,364,1),$C$8),$A$8,IF(B1327&lt;PERCENTILE(OFFSET(B1327,1-364,0,364,1),$C$9),$A$9,IF(B1327&lt;PERCENTILE(OFFSET(B1327,1-364,0,364,1),$C$10),$A$10,IF(B1327&lt;PERCENTILE(OFFSET(B1327,1-364,0,364,1),$C$11),$A$11,$A$12))))),""),IF(_xlpm.initState="","",IF(_xlpm.oversold,_xlpm.pctOnly,_xlpm.initState)))</f>
        <v/>
      </c>
      <c r="F1327" s="119" t="n"/>
      <c r="G1327" s="120">
        <f>IF(OR(B1327="",C1327=""),"",IF(OR(特征计算_周度!B1310&gt;$B$15,特征计算_周度!C1310&gt;$B$15,特征计算_周度!G1310&gt;$B$15,特征计算_周度!E1310&gt;$B$15,特征计算_周度!F1310&gt;$B$15),IF(特征计算_周度!B1310&gt;$B$15,"VIX ","")&amp;IF(特征计算_周度!C1310&gt;$B$15,"HY ","")&amp;IF(特征计算_周度!G1310&gt;$B$15,"Sahm ","")&amp;IF(特征计算_周度!E1310&gt;$B$15,"趋势 ","")&amp;IF(特征计算_周度!F1310&gt;$B$15,"斜率",""),"—"))</f>
        <v/>
      </c>
      <c r="H1327" s="120">
        <f>IF(OR(B1327="",C1327=""),"",_xlfn.LET(_xlpm.dev,原始数据_周度!G1310,_xlpm.minDev,MIN(OFFSET(原始数据_周度!G1310,1-$D$17,0,$D$17,1)),_xlpm.bounce,_xlpm.dev-_xlpm.minDev,IF(AND(ISNUMBER(_xlpm.dev),ISNUMBER(_xlpm.minDev),_xlpm.minDev&lt;=$B$17,_xlpm.bounce&gt;=$F$17),"✅ 触发","—")))</f>
        <v/>
      </c>
      <c r="I1327" s="172">
        <f>IFERROR(IF(特征计算_周度!H1327&gt;$I$3,MIN($I$4,MAX(-$I$5,(特征计算_周度!H1327-$I$3)*$I$4)),0),"")</f>
        <v/>
      </c>
    </row>
    <row r="1328">
      <c r="A1328" s="117">
        <f>特征计算_周度!A1311</f>
        <v/>
      </c>
      <c r="B1328" s="171">
        <f>IFERROR($A$3*特征计算_周度!B1328+$B$3*特征计算_周度!C1328+$C$3*特征计算_周度!D1328+$D$3*特征计算_周度!E1328+$E$3*特征计算_周度!F1328+$F$3*特征计算_周度!H1328,"")</f>
        <v/>
      </c>
      <c r="C1328" s="118">
        <f>IFERROR(PERCENTILE(OFFSET(B1328,1-364,0,364,1),$C$7),"")</f>
        <v/>
      </c>
      <c r="D1328" s="118">
        <f>IFERROR(PERCENTILE(OFFSET(B1328,1-364,0,364,1),$C$11),"")</f>
        <v/>
      </c>
      <c r="E1328" s="122">
        <f>_xlfn.LET(_xlpm.initState,IF(OR(B1328="",C1328=""),"",IF(OR(特征计算_周度!B1311&gt;$B$15,特征计算_周度!C1311&gt;$B$15,特征计算_周度!G1311&gt;$B$15,特征计算_周度!E1311&gt;$B$15,特征计算_周度!F1311&gt;$B$15),$A$12,IFERROR(IF(B1328&lt;PERCENTILE(OFFSET(B1328,1-364,0,364,1),$C$7),$A$7,IF(B1328&lt;PERCENTILE(OFFSET(B1328,1-364,0,364,1),$C$8),$A$8,IF(B1328&lt;PERCENTILE(OFFSET(B1328,1-364,0,364,1),$C$9),$A$9,IF(B1328&lt;PERCENTILE(OFFSET(B1328,1-364,0,364,1),$C$10),$A$10,IF(B1328&lt;PERCENTILE(OFFSET(B1328,1-364,0,364,1),$C$11),$A$11,$A$12))))),""))),_xlpm.dev,原始数据_周度!G1311,_xlpm.minDev,MIN(OFFSET(原始数据_周度!G1311,1-$D$17,0,$D$17,1)),_xlpm.bounce,_xlpm.dev-_xlpm.minDev,_xlpm.oversold,AND(ISNUMBER(_xlpm.dev),ISNUMBER(_xlpm.minDev),_xlpm.minDev&lt;=$B$17,_xlpm.bounce&gt;=$F$17,OR(_xlpm.initState=$A$12,_xlpm.initState=$A$11,_xlpm.initState=$A$10)),_xlpm.pctOnly,IFERROR(IF(B1328&lt;PERCENTILE(OFFSET(B1328,1-364,0,364,1),$C$7),$A$7,IF(B1328&lt;PERCENTILE(OFFSET(B1328,1-364,0,364,1),$C$8),$A$8,IF(B1328&lt;PERCENTILE(OFFSET(B1328,1-364,0,364,1),$C$9),$A$9,IF(B1328&lt;PERCENTILE(OFFSET(B1328,1-364,0,364,1),$C$10),$A$10,IF(B1328&lt;PERCENTILE(OFFSET(B1328,1-364,0,364,1),$C$11),$A$11,$A$12))))),""),IF(_xlpm.initState="","",IF(_xlpm.oversold,_xlpm.pctOnly,_xlpm.initState)))</f>
        <v/>
      </c>
      <c r="F1328" s="119" t="n"/>
      <c r="G1328" s="120">
        <f>IF(OR(B1328="",C1328=""),"",IF(OR(特征计算_周度!B1311&gt;$B$15,特征计算_周度!C1311&gt;$B$15,特征计算_周度!G1311&gt;$B$15,特征计算_周度!E1311&gt;$B$15,特征计算_周度!F1311&gt;$B$15),IF(特征计算_周度!B1311&gt;$B$15,"VIX ","")&amp;IF(特征计算_周度!C1311&gt;$B$15,"HY ","")&amp;IF(特征计算_周度!G1311&gt;$B$15,"Sahm ","")&amp;IF(特征计算_周度!E1311&gt;$B$15,"趋势 ","")&amp;IF(特征计算_周度!F1311&gt;$B$15,"斜率",""),"—"))</f>
        <v/>
      </c>
      <c r="H1328" s="120">
        <f>IF(OR(B1328="",C1328=""),"",_xlfn.LET(_xlpm.dev,原始数据_周度!G1311,_xlpm.minDev,MIN(OFFSET(原始数据_周度!G1311,1-$D$17,0,$D$17,1)),_xlpm.bounce,_xlpm.dev-_xlpm.minDev,IF(AND(ISNUMBER(_xlpm.dev),ISNUMBER(_xlpm.minDev),_xlpm.minDev&lt;=$B$17,_xlpm.bounce&gt;=$F$17),"✅ 触发","—")))</f>
        <v/>
      </c>
      <c r="I1328" s="172">
        <f>IFERROR(IF(特征计算_周度!H1328&gt;$I$3,MIN($I$4,MAX(-$I$5,(特征计算_周度!H1328-$I$3)*$I$4)),0),"")</f>
        <v/>
      </c>
    </row>
    <row r="1329">
      <c r="A1329" s="117">
        <f>特征计算_周度!A1312</f>
        <v/>
      </c>
      <c r="B1329" s="171">
        <f>IFERROR($A$3*特征计算_周度!B1329+$B$3*特征计算_周度!C1329+$C$3*特征计算_周度!D1329+$D$3*特征计算_周度!E1329+$E$3*特征计算_周度!F1329+$F$3*特征计算_周度!H1329,"")</f>
        <v/>
      </c>
      <c r="C1329" s="118">
        <f>IFERROR(PERCENTILE(OFFSET(B1329,1-364,0,364,1),$C$7),"")</f>
        <v/>
      </c>
      <c r="D1329" s="118">
        <f>IFERROR(PERCENTILE(OFFSET(B1329,1-364,0,364,1),$C$11),"")</f>
        <v/>
      </c>
      <c r="E1329" s="122">
        <f>_xlfn.LET(_xlpm.initState,IF(OR(B1329="",C1329=""),"",IF(OR(特征计算_周度!B1312&gt;$B$15,特征计算_周度!C1312&gt;$B$15,特征计算_周度!G1312&gt;$B$15,特征计算_周度!E1312&gt;$B$15,特征计算_周度!F1312&gt;$B$15),$A$12,IFERROR(IF(B1329&lt;PERCENTILE(OFFSET(B1329,1-364,0,364,1),$C$7),$A$7,IF(B1329&lt;PERCENTILE(OFFSET(B1329,1-364,0,364,1),$C$8),$A$8,IF(B1329&lt;PERCENTILE(OFFSET(B1329,1-364,0,364,1),$C$9),$A$9,IF(B1329&lt;PERCENTILE(OFFSET(B1329,1-364,0,364,1),$C$10),$A$10,IF(B1329&lt;PERCENTILE(OFFSET(B1329,1-364,0,364,1),$C$11),$A$11,$A$12))))),""))),_xlpm.dev,原始数据_周度!G1312,_xlpm.minDev,MIN(OFFSET(原始数据_周度!G1312,1-$D$17,0,$D$17,1)),_xlpm.bounce,_xlpm.dev-_xlpm.minDev,_xlpm.oversold,AND(ISNUMBER(_xlpm.dev),ISNUMBER(_xlpm.minDev),_xlpm.minDev&lt;=$B$17,_xlpm.bounce&gt;=$F$17,OR(_xlpm.initState=$A$12,_xlpm.initState=$A$11,_xlpm.initState=$A$10)),_xlpm.pctOnly,IFERROR(IF(B1329&lt;PERCENTILE(OFFSET(B1329,1-364,0,364,1),$C$7),$A$7,IF(B1329&lt;PERCENTILE(OFFSET(B1329,1-364,0,364,1),$C$8),$A$8,IF(B1329&lt;PERCENTILE(OFFSET(B1329,1-364,0,364,1),$C$9),$A$9,IF(B1329&lt;PERCENTILE(OFFSET(B1329,1-364,0,364,1),$C$10),$A$10,IF(B1329&lt;PERCENTILE(OFFSET(B1329,1-364,0,364,1),$C$11),$A$11,$A$12))))),""),IF(_xlpm.initState="","",IF(_xlpm.oversold,_xlpm.pctOnly,_xlpm.initState)))</f>
        <v/>
      </c>
      <c r="F1329" s="119" t="n"/>
      <c r="G1329" s="120">
        <f>IF(OR(B1329="",C1329=""),"",IF(OR(特征计算_周度!B1312&gt;$B$15,特征计算_周度!C1312&gt;$B$15,特征计算_周度!G1312&gt;$B$15,特征计算_周度!E1312&gt;$B$15,特征计算_周度!F1312&gt;$B$15),IF(特征计算_周度!B1312&gt;$B$15,"VIX ","")&amp;IF(特征计算_周度!C1312&gt;$B$15,"HY ","")&amp;IF(特征计算_周度!G1312&gt;$B$15,"Sahm ","")&amp;IF(特征计算_周度!E1312&gt;$B$15,"趋势 ","")&amp;IF(特征计算_周度!F1312&gt;$B$15,"斜率",""),"—"))</f>
        <v/>
      </c>
      <c r="H1329" s="120">
        <f>IF(OR(B1329="",C1329=""),"",_xlfn.LET(_xlpm.dev,原始数据_周度!G1312,_xlpm.minDev,MIN(OFFSET(原始数据_周度!G1312,1-$D$17,0,$D$17,1)),_xlpm.bounce,_xlpm.dev-_xlpm.minDev,IF(AND(ISNUMBER(_xlpm.dev),ISNUMBER(_xlpm.minDev),_xlpm.minDev&lt;=$B$17,_xlpm.bounce&gt;=$F$17),"✅ 触发","—")))</f>
        <v/>
      </c>
      <c r="I1329" s="172">
        <f>IFERROR(IF(特征计算_周度!H1329&gt;$I$3,MIN($I$4,MAX(-$I$5,(特征计算_周度!H1329-$I$3)*$I$4)),0),"")</f>
        <v/>
      </c>
    </row>
    <row r="1330">
      <c r="A1330" s="117">
        <f>特征计算_周度!A1313</f>
        <v/>
      </c>
      <c r="B1330" s="171">
        <f>IFERROR($A$3*特征计算_周度!B1330+$B$3*特征计算_周度!C1330+$C$3*特征计算_周度!D1330+$D$3*特征计算_周度!E1330+$E$3*特征计算_周度!F1330+$F$3*特征计算_周度!H1330,"")</f>
        <v/>
      </c>
      <c r="C1330" s="118">
        <f>IFERROR(PERCENTILE(OFFSET(B1330,1-364,0,364,1),$C$7),"")</f>
        <v/>
      </c>
      <c r="D1330" s="118">
        <f>IFERROR(PERCENTILE(OFFSET(B1330,1-364,0,364,1),$C$11),"")</f>
        <v/>
      </c>
      <c r="E1330" s="122">
        <f>_xlfn.LET(_xlpm.initState,IF(OR(B1330="",C1330=""),"",IF(OR(特征计算_周度!B1313&gt;$B$15,特征计算_周度!C1313&gt;$B$15,特征计算_周度!G1313&gt;$B$15,特征计算_周度!E1313&gt;$B$15,特征计算_周度!F1313&gt;$B$15),$A$12,IFERROR(IF(B1330&lt;PERCENTILE(OFFSET(B1330,1-364,0,364,1),$C$7),$A$7,IF(B1330&lt;PERCENTILE(OFFSET(B1330,1-364,0,364,1),$C$8),$A$8,IF(B1330&lt;PERCENTILE(OFFSET(B1330,1-364,0,364,1),$C$9),$A$9,IF(B1330&lt;PERCENTILE(OFFSET(B1330,1-364,0,364,1),$C$10),$A$10,IF(B1330&lt;PERCENTILE(OFFSET(B1330,1-364,0,364,1),$C$11),$A$11,$A$12))))),""))),_xlpm.dev,原始数据_周度!G1313,_xlpm.minDev,MIN(OFFSET(原始数据_周度!G1313,1-$D$17,0,$D$17,1)),_xlpm.bounce,_xlpm.dev-_xlpm.minDev,_xlpm.oversold,AND(ISNUMBER(_xlpm.dev),ISNUMBER(_xlpm.minDev),_xlpm.minDev&lt;=$B$17,_xlpm.bounce&gt;=$F$17,OR(_xlpm.initState=$A$12,_xlpm.initState=$A$11,_xlpm.initState=$A$10)),_xlpm.pctOnly,IFERROR(IF(B1330&lt;PERCENTILE(OFFSET(B1330,1-364,0,364,1),$C$7),$A$7,IF(B1330&lt;PERCENTILE(OFFSET(B1330,1-364,0,364,1),$C$8),$A$8,IF(B1330&lt;PERCENTILE(OFFSET(B1330,1-364,0,364,1),$C$9),$A$9,IF(B1330&lt;PERCENTILE(OFFSET(B1330,1-364,0,364,1),$C$10),$A$10,IF(B1330&lt;PERCENTILE(OFFSET(B1330,1-364,0,364,1),$C$11),$A$11,$A$12))))),""),IF(_xlpm.initState="","",IF(_xlpm.oversold,_xlpm.pctOnly,_xlpm.initState)))</f>
        <v/>
      </c>
      <c r="F1330" s="119" t="n"/>
      <c r="G1330" s="120">
        <f>IF(OR(B1330="",C1330=""),"",IF(OR(特征计算_周度!B1313&gt;$B$15,特征计算_周度!C1313&gt;$B$15,特征计算_周度!G1313&gt;$B$15,特征计算_周度!E1313&gt;$B$15,特征计算_周度!F1313&gt;$B$15),IF(特征计算_周度!B1313&gt;$B$15,"VIX ","")&amp;IF(特征计算_周度!C1313&gt;$B$15,"HY ","")&amp;IF(特征计算_周度!G1313&gt;$B$15,"Sahm ","")&amp;IF(特征计算_周度!E1313&gt;$B$15,"趋势 ","")&amp;IF(特征计算_周度!F1313&gt;$B$15,"斜率",""),"—"))</f>
        <v/>
      </c>
      <c r="H1330" s="120">
        <f>IF(OR(B1330="",C1330=""),"",_xlfn.LET(_xlpm.dev,原始数据_周度!G1313,_xlpm.minDev,MIN(OFFSET(原始数据_周度!G1313,1-$D$17,0,$D$17,1)),_xlpm.bounce,_xlpm.dev-_xlpm.minDev,IF(AND(ISNUMBER(_xlpm.dev),ISNUMBER(_xlpm.minDev),_xlpm.minDev&lt;=$B$17,_xlpm.bounce&gt;=$F$17),"✅ 触发","—")))</f>
        <v/>
      </c>
      <c r="I1330" s="172">
        <f>IFERROR(IF(特征计算_周度!H1330&gt;$I$3,MIN($I$4,MAX(-$I$5,(特征计算_周度!H1330-$I$3)*$I$4)),0),"")</f>
        <v/>
      </c>
    </row>
    <row r="1331">
      <c r="A1331" s="117">
        <f>特征计算_周度!A1314</f>
        <v/>
      </c>
      <c r="B1331" s="171">
        <f>IFERROR($A$3*特征计算_周度!B1331+$B$3*特征计算_周度!C1331+$C$3*特征计算_周度!D1331+$D$3*特征计算_周度!E1331+$E$3*特征计算_周度!F1331+$F$3*特征计算_周度!H1331,"")</f>
        <v/>
      </c>
      <c r="C1331" s="118">
        <f>IFERROR(PERCENTILE(OFFSET(B1331,1-364,0,364,1),$C$7),"")</f>
        <v/>
      </c>
      <c r="D1331" s="118">
        <f>IFERROR(PERCENTILE(OFFSET(B1331,1-364,0,364,1),$C$11),"")</f>
        <v/>
      </c>
      <c r="E1331" s="122">
        <f>_xlfn.LET(_xlpm.initState,IF(OR(B1331="",C1331=""),"",IF(OR(特征计算_周度!B1314&gt;$B$15,特征计算_周度!C1314&gt;$B$15,特征计算_周度!G1314&gt;$B$15,特征计算_周度!E1314&gt;$B$15,特征计算_周度!F1314&gt;$B$15),$A$12,IFERROR(IF(B1331&lt;PERCENTILE(OFFSET(B1331,1-364,0,364,1),$C$7),$A$7,IF(B1331&lt;PERCENTILE(OFFSET(B1331,1-364,0,364,1),$C$8),$A$8,IF(B1331&lt;PERCENTILE(OFFSET(B1331,1-364,0,364,1),$C$9),$A$9,IF(B1331&lt;PERCENTILE(OFFSET(B1331,1-364,0,364,1),$C$10),$A$10,IF(B1331&lt;PERCENTILE(OFFSET(B1331,1-364,0,364,1),$C$11),$A$11,$A$12))))),""))),_xlpm.dev,原始数据_周度!G1314,_xlpm.minDev,MIN(OFFSET(原始数据_周度!G1314,1-$D$17,0,$D$17,1)),_xlpm.bounce,_xlpm.dev-_xlpm.minDev,_xlpm.oversold,AND(ISNUMBER(_xlpm.dev),ISNUMBER(_xlpm.minDev),_xlpm.minDev&lt;=$B$17,_xlpm.bounce&gt;=$F$17,OR(_xlpm.initState=$A$12,_xlpm.initState=$A$11,_xlpm.initState=$A$10)),_xlpm.pctOnly,IFERROR(IF(B1331&lt;PERCENTILE(OFFSET(B1331,1-364,0,364,1),$C$7),$A$7,IF(B1331&lt;PERCENTILE(OFFSET(B1331,1-364,0,364,1),$C$8),$A$8,IF(B1331&lt;PERCENTILE(OFFSET(B1331,1-364,0,364,1),$C$9),$A$9,IF(B1331&lt;PERCENTILE(OFFSET(B1331,1-364,0,364,1),$C$10),$A$10,IF(B1331&lt;PERCENTILE(OFFSET(B1331,1-364,0,364,1),$C$11),$A$11,$A$12))))),""),IF(_xlpm.initState="","",IF(_xlpm.oversold,_xlpm.pctOnly,_xlpm.initState)))</f>
        <v/>
      </c>
      <c r="F1331" s="119" t="n"/>
      <c r="G1331" s="120">
        <f>IF(OR(B1331="",C1331=""),"",IF(OR(特征计算_周度!B1314&gt;$B$15,特征计算_周度!C1314&gt;$B$15,特征计算_周度!G1314&gt;$B$15,特征计算_周度!E1314&gt;$B$15,特征计算_周度!F1314&gt;$B$15),IF(特征计算_周度!B1314&gt;$B$15,"VIX ","")&amp;IF(特征计算_周度!C1314&gt;$B$15,"HY ","")&amp;IF(特征计算_周度!G1314&gt;$B$15,"Sahm ","")&amp;IF(特征计算_周度!E1314&gt;$B$15,"趋势 ","")&amp;IF(特征计算_周度!F1314&gt;$B$15,"斜率",""),"—"))</f>
        <v/>
      </c>
      <c r="H1331" s="120">
        <f>IF(OR(B1331="",C1331=""),"",_xlfn.LET(_xlpm.dev,原始数据_周度!G1314,_xlpm.minDev,MIN(OFFSET(原始数据_周度!G1314,1-$D$17,0,$D$17,1)),_xlpm.bounce,_xlpm.dev-_xlpm.minDev,IF(AND(ISNUMBER(_xlpm.dev),ISNUMBER(_xlpm.minDev),_xlpm.minDev&lt;=$B$17,_xlpm.bounce&gt;=$F$17),"✅ 触发","—")))</f>
        <v/>
      </c>
      <c r="I1331" s="172">
        <f>IFERROR(IF(特征计算_周度!H1331&gt;$I$3,MIN($I$4,MAX(-$I$5,(特征计算_周度!H1331-$I$3)*$I$4)),0),"")</f>
        <v/>
      </c>
    </row>
    <row r="1332">
      <c r="A1332" s="117">
        <f>特征计算_周度!A1315</f>
        <v/>
      </c>
      <c r="B1332" s="171">
        <f>IFERROR($A$3*特征计算_周度!B1332+$B$3*特征计算_周度!C1332+$C$3*特征计算_周度!D1332+$D$3*特征计算_周度!E1332+$E$3*特征计算_周度!F1332+$F$3*特征计算_周度!H1332,"")</f>
        <v/>
      </c>
      <c r="C1332" s="118">
        <f>IFERROR(PERCENTILE(OFFSET(B1332,1-364,0,364,1),$C$7),"")</f>
        <v/>
      </c>
      <c r="D1332" s="118">
        <f>IFERROR(PERCENTILE(OFFSET(B1332,1-364,0,364,1),$C$11),"")</f>
        <v/>
      </c>
      <c r="E1332" s="122">
        <f>_xlfn.LET(_xlpm.initState,IF(OR(B1332="",C1332=""),"",IF(OR(特征计算_周度!B1315&gt;$B$15,特征计算_周度!C1315&gt;$B$15,特征计算_周度!G1315&gt;$B$15,特征计算_周度!E1315&gt;$B$15,特征计算_周度!F1315&gt;$B$15),$A$12,IFERROR(IF(B1332&lt;PERCENTILE(OFFSET(B1332,1-364,0,364,1),$C$7),$A$7,IF(B1332&lt;PERCENTILE(OFFSET(B1332,1-364,0,364,1),$C$8),$A$8,IF(B1332&lt;PERCENTILE(OFFSET(B1332,1-364,0,364,1),$C$9),$A$9,IF(B1332&lt;PERCENTILE(OFFSET(B1332,1-364,0,364,1),$C$10),$A$10,IF(B1332&lt;PERCENTILE(OFFSET(B1332,1-364,0,364,1),$C$11),$A$11,$A$12))))),""))),_xlpm.dev,原始数据_周度!G1315,_xlpm.minDev,MIN(OFFSET(原始数据_周度!G1315,1-$D$17,0,$D$17,1)),_xlpm.bounce,_xlpm.dev-_xlpm.minDev,_xlpm.oversold,AND(ISNUMBER(_xlpm.dev),ISNUMBER(_xlpm.minDev),_xlpm.minDev&lt;=$B$17,_xlpm.bounce&gt;=$F$17,OR(_xlpm.initState=$A$12,_xlpm.initState=$A$11,_xlpm.initState=$A$10)),_xlpm.pctOnly,IFERROR(IF(B1332&lt;PERCENTILE(OFFSET(B1332,1-364,0,364,1),$C$7),$A$7,IF(B1332&lt;PERCENTILE(OFFSET(B1332,1-364,0,364,1),$C$8),$A$8,IF(B1332&lt;PERCENTILE(OFFSET(B1332,1-364,0,364,1),$C$9),$A$9,IF(B1332&lt;PERCENTILE(OFFSET(B1332,1-364,0,364,1),$C$10),$A$10,IF(B1332&lt;PERCENTILE(OFFSET(B1332,1-364,0,364,1),$C$11),$A$11,$A$12))))),""),IF(_xlpm.initState="","",IF(_xlpm.oversold,_xlpm.pctOnly,_xlpm.initState)))</f>
        <v/>
      </c>
      <c r="F1332" s="119" t="n"/>
      <c r="G1332" s="120">
        <f>IF(OR(B1332="",C1332=""),"",IF(OR(特征计算_周度!B1315&gt;$B$15,特征计算_周度!C1315&gt;$B$15,特征计算_周度!G1315&gt;$B$15,特征计算_周度!E1315&gt;$B$15,特征计算_周度!F1315&gt;$B$15),IF(特征计算_周度!B1315&gt;$B$15,"VIX ","")&amp;IF(特征计算_周度!C1315&gt;$B$15,"HY ","")&amp;IF(特征计算_周度!G1315&gt;$B$15,"Sahm ","")&amp;IF(特征计算_周度!E1315&gt;$B$15,"趋势 ","")&amp;IF(特征计算_周度!F1315&gt;$B$15,"斜率",""),"—"))</f>
        <v/>
      </c>
      <c r="H1332" s="120">
        <f>IF(OR(B1332="",C1332=""),"",_xlfn.LET(_xlpm.dev,原始数据_周度!G1315,_xlpm.minDev,MIN(OFFSET(原始数据_周度!G1315,1-$D$17,0,$D$17,1)),_xlpm.bounce,_xlpm.dev-_xlpm.minDev,IF(AND(ISNUMBER(_xlpm.dev),ISNUMBER(_xlpm.minDev),_xlpm.minDev&lt;=$B$17,_xlpm.bounce&gt;=$F$17),"✅ 触发","—")))</f>
        <v/>
      </c>
      <c r="I1332" s="172">
        <f>IFERROR(IF(特征计算_周度!H1332&gt;$I$3,MIN($I$4,MAX(-$I$5,(特征计算_周度!H1332-$I$3)*$I$4)),0),"")</f>
        <v/>
      </c>
    </row>
    <row r="1333">
      <c r="A1333" s="117">
        <f>特征计算_周度!A1316</f>
        <v/>
      </c>
      <c r="B1333" s="171">
        <f>IFERROR($A$3*特征计算_周度!B1333+$B$3*特征计算_周度!C1333+$C$3*特征计算_周度!D1333+$D$3*特征计算_周度!E1333+$E$3*特征计算_周度!F1333+$F$3*特征计算_周度!H1333,"")</f>
        <v/>
      </c>
      <c r="C1333" s="118">
        <f>IFERROR(PERCENTILE(OFFSET(B1333,1-364,0,364,1),$C$7),"")</f>
        <v/>
      </c>
      <c r="D1333" s="118">
        <f>IFERROR(PERCENTILE(OFFSET(B1333,1-364,0,364,1),$C$11),"")</f>
        <v/>
      </c>
      <c r="E1333" s="122">
        <f>_xlfn.LET(_xlpm.initState,IF(OR(B1333="",C1333=""),"",IF(OR(特征计算_周度!B1316&gt;$B$15,特征计算_周度!C1316&gt;$B$15,特征计算_周度!G1316&gt;$B$15,特征计算_周度!E1316&gt;$B$15,特征计算_周度!F1316&gt;$B$15),$A$12,IFERROR(IF(B1333&lt;PERCENTILE(OFFSET(B1333,1-364,0,364,1),$C$7),$A$7,IF(B1333&lt;PERCENTILE(OFFSET(B1333,1-364,0,364,1),$C$8),$A$8,IF(B1333&lt;PERCENTILE(OFFSET(B1333,1-364,0,364,1),$C$9),$A$9,IF(B1333&lt;PERCENTILE(OFFSET(B1333,1-364,0,364,1),$C$10),$A$10,IF(B1333&lt;PERCENTILE(OFFSET(B1333,1-364,0,364,1),$C$11),$A$11,$A$12))))),""))),_xlpm.dev,原始数据_周度!G1316,_xlpm.minDev,MIN(OFFSET(原始数据_周度!G1316,1-$D$17,0,$D$17,1)),_xlpm.bounce,_xlpm.dev-_xlpm.minDev,_xlpm.oversold,AND(ISNUMBER(_xlpm.dev),ISNUMBER(_xlpm.minDev),_xlpm.minDev&lt;=$B$17,_xlpm.bounce&gt;=$F$17,OR(_xlpm.initState=$A$12,_xlpm.initState=$A$11,_xlpm.initState=$A$10)),_xlpm.pctOnly,IFERROR(IF(B1333&lt;PERCENTILE(OFFSET(B1333,1-364,0,364,1),$C$7),$A$7,IF(B1333&lt;PERCENTILE(OFFSET(B1333,1-364,0,364,1),$C$8),$A$8,IF(B1333&lt;PERCENTILE(OFFSET(B1333,1-364,0,364,1),$C$9),$A$9,IF(B1333&lt;PERCENTILE(OFFSET(B1333,1-364,0,364,1),$C$10),$A$10,IF(B1333&lt;PERCENTILE(OFFSET(B1333,1-364,0,364,1),$C$11),$A$11,$A$12))))),""),IF(_xlpm.initState="","",IF(_xlpm.oversold,_xlpm.pctOnly,_xlpm.initState)))</f>
        <v/>
      </c>
      <c r="F1333" s="119" t="n"/>
      <c r="G1333" s="120">
        <f>IF(OR(B1333="",C1333=""),"",IF(OR(特征计算_周度!B1316&gt;$B$15,特征计算_周度!C1316&gt;$B$15,特征计算_周度!G1316&gt;$B$15,特征计算_周度!E1316&gt;$B$15,特征计算_周度!F1316&gt;$B$15),IF(特征计算_周度!B1316&gt;$B$15,"VIX ","")&amp;IF(特征计算_周度!C1316&gt;$B$15,"HY ","")&amp;IF(特征计算_周度!G1316&gt;$B$15,"Sahm ","")&amp;IF(特征计算_周度!E1316&gt;$B$15,"趋势 ","")&amp;IF(特征计算_周度!F1316&gt;$B$15,"斜率",""),"—"))</f>
        <v/>
      </c>
      <c r="H1333" s="120">
        <f>IF(OR(B1333="",C1333=""),"",_xlfn.LET(_xlpm.dev,原始数据_周度!G1316,_xlpm.minDev,MIN(OFFSET(原始数据_周度!G1316,1-$D$17,0,$D$17,1)),_xlpm.bounce,_xlpm.dev-_xlpm.minDev,IF(AND(ISNUMBER(_xlpm.dev),ISNUMBER(_xlpm.minDev),_xlpm.minDev&lt;=$B$17,_xlpm.bounce&gt;=$F$17),"✅ 触发","—")))</f>
        <v/>
      </c>
      <c r="I1333" s="172">
        <f>IFERROR(IF(特征计算_周度!H1333&gt;$I$3,MIN($I$4,MAX(-$I$5,(特征计算_周度!H1333-$I$3)*$I$4)),0),"")</f>
        <v/>
      </c>
    </row>
    <row r="1334">
      <c r="A1334" s="117">
        <f>特征计算_周度!A1317</f>
        <v/>
      </c>
      <c r="B1334" s="171">
        <f>IFERROR($A$3*特征计算_周度!B1334+$B$3*特征计算_周度!C1334+$C$3*特征计算_周度!D1334+$D$3*特征计算_周度!E1334+$E$3*特征计算_周度!F1334+$F$3*特征计算_周度!H1334,"")</f>
        <v/>
      </c>
      <c r="C1334" s="118">
        <f>IFERROR(PERCENTILE(OFFSET(B1334,1-364,0,364,1),$C$7),"")</f>
        <v/>
      </c>
      <c r="D1334" s="118">
        <f>IFERROR(PERCENTILE(OFFSET(B1334,1-364,0,364,1),$C$11),"")</f>
        <v/>
      </c>
      <c r="E1334" s="122">
        <f>_xlfn.LET(_xlpm.initState,IF(OR(B1334="",C1334=""),"",IF(OR(特征计算_周度!B1317&gt;$B$15,特征计算_周度!C1317&gt;$B$15,特征计算_周度!G1317&gt;$B$15,特征计算_周度!E1317&gt;$B$15,特征计算_周度!F1317&gt;$B$15),$A$12,IFERROR(IF(B1334&lt;PERCENTILE(OFFSET(B1334,1-364,0,364,1),$C$7),$A$7,IF(B1334&lt;PERCENTILE(OFFSET(B1334,1-364,0,364,1),$C$8),$A$8,IF(B1334&lt;PERCENTILE(OFFSET(B1334,1-364,0,364,1),$C$9),$A$9,IF(B1334&lt;PERCENTILE(OFFSET(B1334,1-364,0,364,1),$C$10),$A$10,IF(B1334&lt;PERCENTILE(OFFSET(B1334,1-364,0,364,1),$C$11),$A$11,$A$12))))),""))),_xlpm.dev,原始数据_周度!G1317,_xlpm.minDev,MIN(OFFSET(原始数据_周度!G1317,1-$D$17,0,$D$17,1)),_xlpm.bounce,_xlpm.dev-_xlpm.minDev,_xlpm.oversold,AND(ISNUMBER(_xlpm.dev),ISNUMBER(_xlpm.minDev),_xlpm.minDev&lt;=$B$17,_xlpm.bounce&gt;=$F$17,OR(_xlpm.initState=$A$12,_xlpm.initState=$A$11,_xlpm.initState=$A$10)),_xlpm.pctOnly,IFERROR(IF(B1334&lt;PERCENTILE(OFFSET(B1334,1-364,0,364,1),$C$7),$A$7,IF(B1334&lt;PERCENTILE(OFFSET(B1334,1-364,0,364,1),$C$8),$A$8,IF(B1334&lt;PERCENTILE(OFFSET(B1334,1-364,0,364,1),$C$9),$A$9,IF(B1334&lt;PERCENTILE(OFFSET(B1334,1-364,0,364,1),$C$10),$A$10,IF(B1334&lt;PERCENTILE(OFFSET(B1334,1-364,0,364,1),$C$11),$A$11,$A$12))))),""),IF(_xlpm.initState="","",IF(_xlpm.oversold,_xlpm.pctOnly,_xlpm.initState)))</f>
        <v/>
      </c>
      <c r="F1334" s="119" t="n"/>
      <c r="G1334" s="120">
        <f>IF(OR(B1334="",C1334=""),"",IF(OR(特征计算_周度!B1317&gt;$B$15,特征计算_周度!C1317&gt;$B$15,特征计算_周度!G1317&gt;$B$15,特征计算_周度!E1317&gt;$B$15,特征计算_周度!F1317&gt;$B$15),IF(特征计算_周度!B1317&gt;$B$15,"VIX ","")&amp;IF(特征计算_周度!C1317&gt;$B$15,"HY ","")&amp;IF(特征计算_周度!G1317&gt;$B$15,"Sahm ","")&amp;IF(特征计算_周度!E1317&gt;$B$15,"趋势 ","")&amp;IF(特征计算_周度!F1317&gt;$B$15,"斜率",""),"—"))</f>
        <v/>
      </c>
      <c r="H1334" s="120">
        <f>IF(OR(B1334="",C1334=""),"",_xlfn.LET(_xlpm.dev,原始数据_周度!G1317,_xlpm.minDev,MIN(OFFSET(原始数据_周度!G1317,1-$D$17,0,$D$17,1)),_xlpm.bounce,_xlpm.dev-_xlpm.minDev,IF(AND(ISNUMBER(_xlpm.dev),ISNUMBER(_xlpm.minDev),_xlpm.minDev&lt;=$B$17,_xlpm.bounce&gt;=$F$17),"✅ 触发","—")))</f>
        <v/>
      </c>
      <c r="I1334" s="172">
        <f>IFERROR(IF(特征计算_周度!H1334&gt;$I$3,MIN($I$4,MAX(-$I$5,(特征计算_周度!H1334-$I$3)*$I$4)),0),"")</f>
        <v/>
      </c>
    </row>
    <row r="1335">
      <c r="A1335" s="117">
        <f>特征计算_周度!A1318</f>
        <v/>
      </c>
      <c r="B1335" s="171">
        <f>IFERROR($A$3*特征计算_周度!B1335+$B$3*特征计算_周度!C1335+$C$3*特征计算_周度!D1335+$D$3*特征计算_周度!E1335+$E$3*特征计算_周度!F1335+$F$3*特征计算_周度!H1335,"")</f>
        <v/>
      </c>
      <c r="C1335" s="118">
        <f>IFERROR(PERCENTILE(OFFSET(B1335,1-364,0,364,1),$C$7),"")</f>
        <v/>
      </c>
      <c r="D1335" s="118">
        <f>IFERROR(PERCENTILE(OFFSET(B1335,1-364,0,364,1),$C$11),"")</f>
        <v/>
      </c>
      <c r="E1335" s="122">
        <f>_xlfn.LET(_xlpm.initState,IF(OR(B1335="",C1335=""),"",IF(OR(特征计算_周度!B1318&gt;$B$15,特征计算_周度!C1318&gt;$B$15,特征计算_周度!G1318&gt;$B$15,特征计算_周度!E1318&gt;$B$15,特征计算_周度!F1318&gt;$B$15),$A$12,IFERROR(IF(B1335&lt;PERCENTILE(OFFSET(B1335,1-364,0,364,1),$C$7),$A$7,IF(B1335&lt;PERCENTILE(OFFSET(B1335,1-364,0,364,1),$C$8),$A$8,IF(B1335&lt;PERCENTILE(OFFSET(B1335,1-364,0,364,1),$C$9),$A$9,IF(B1335&lt;PERCENTILE(OFFSET(B1335,1-364,0,364,1),$C$10),$A$10,IF(B1335&lt;PERCENTILE(OFFSET(B1335,1-364,0,364,1),$C$11),$A$11,$A$12))))),""))),_xlpm.dev,原始数据_周度!G1318,_xlpm.minDev,MIN(OFFSET(原始数据_周度!G1318,1-$D$17,0,$D$17,1)),_xlpm.bounce,_xlpm.dev-_xlpm.minDev,_xlpm.oversold,AND(ISNUMBER(_xlpm.dev),ISNUMBER(_xlpm.minDev),_xlpm.minDev&lt;=$B$17,_xlpm.bounce&gt;=$F$17,OR(_xlpm.initState=$A$12,_xlpm.initState=$A$11,_xlpm.initState=$A$10)),_xlpm.pctOnly,IFERROR(IF(B1335&lt;PERCENTILE(OFFSET(B1335,1-364,0,364,1),$C$7),$A$7,IF(B1335&lt;PERCENTILE(OFFSET(B1335,1-364,0,364,1),$C$8),$A$8,IF(B1335&lt;PERCENTILE(OFFSET(B1335,1-364,0,364,1),$C$9),$A$9,IF(B1335&lt;PERCENTILE(OFFSET(B1335,1-364,0,364,1),$C$10),$A$10,IF(B1335&lt;PERCENTILE(OFFSET(B1335,1-364,0,364,1),$C$11),$A$11,$A$12))))),""),IF(_xlpm.initState="","",IF(_xlpm.oversold,_xlpm.pctOnly,_xlpm.initState)))</f>
        <v/>
      </c>
      <c r="F1335" s="119" t="n"/>
      <c r="G1335" s="120">
        <f>IF(OR(B1335="",C1335=""),"",IF(OR(特征计算_周度!B1318&gt;$B$15,特征计算_周度!C1318&gt;$B$15,特征计算_周度!G1318&gt;$B$15,特征计算_周度!E1318&gt;$B$15,特征计算_周度!F1318&gt;$B$15),IF(特征计算_周度!B1318&gt;$B$15,"VIX ","")&amp;IF(特征计算_周度!C1318&gt;$B$15,"HY ","")&amp;IF(特征计算_周度!G1318&gt;$B$15,"Sahm ","")&amp;IF(特征计算_周度!E1318&gt;$B$15,"趋势 ","")&amp;IF(特征计算_周度!F1318&gt;$B$15,"斜率",""),"—"))</f>
        <v/>
      </c>
      <c r="H1335" s="120">
        <f>IF(OR(B1335="",C1335=""),"",_xlfn.LET(_xlpm.dev,原始数据_周度!G1318,_xlpm.minDev,MIN(OFFSET(原始数据_周度!G1318,1-$D$17,0,$D$17,1)),_xlpm.bounce,_xlpm.dev-_xlpm.minDev,IF(AND(ISNUMBER(_xlpm.dev),ISNUMBER(_xlpm.minDev),_xlpm.minDev&lt;=$B$17,_xlpm.bounce&gt;=$F$17),"✅ 触发","—")))</f>
        <v/>
      </c>
      <c r="I1335" s="172">
        <f>IFERROR(IF(特征计算_周度!H1335&gt;$I$3,MIN($I$4,MAX(-$I$5,(特征计算_周度!H1335-$I$3)*$I$4)),0),"")</f>
        <v/>
      </c>
    </row>
    <row r="1336">
      <c r="A1336" s="117">
        <f>特征计算_周度!A1319</f>
        <v/>
      </c>
      <c r="B1336" s="171">
        <f>IFERROR($A$3*特征计算_周度!B1336+$B$3*特征计算_周度!C1336+$C$3*特征计算_周度!D1336+$D$3*特征计算_周度!E1336+$E$3*特征计算_周度!F1336+$F$3*特征计算_周度!H1336,"")</f>
        <v/>
      </c>
      <c r="C1336" s="118">
        <f>IFERROR(PERCENTILE(OFFSET(B1336,1-364,0,364,1),$C$7),"")</f>
        <v/>
      </c>
      <c r="D1336" s="118">
        <f>IFERROR(PERCENTILE(OFFSET(B1336,1-364,0,364,1),$C$11),"")</f>
        <v/>
      </c>
      <c r="E1336" s="122">
        <f>_xlfn.LET(_xlpm.initState,IF(OR(B1336="",C1336=""),"",IF(OR(特征计算_周度!B1319&gt;$B$15,特征计算_周度!C1319&gt;$B$15,特征计算_周度!G1319&gt;$B$15,特征计算_周度!E1319&gt;$B$15,特征计算_周度!F1319&gt;$B$15),$A$12,IFERROR(IF(B1336&lt;PERCENTILE(OFFSET(B1336,1-364,0,364,1),$C$7),$A$7,IF(B1336&lt;PERCENTILE(OFFSET(B1336,1-364,0,364,1),$C$8),$A$8,IF(B1336&lt;PERCENTILE(OFFSET(B1336,1-364,0,364,1),$C$9),$A$9,IF(B1336&lt;PERCENTILE(OFFSET(B1336,1-364,0,364,1),$C$10),$A$10,IF(B1336&lt;PERCENTILE(OFFSET(B1336,1-364,0,364,1),$C$11),$A$11,$A$12))))),""))),_xlpm.dev,原始数据_周度!G1319,_xlpm.minDev,MIN(OFFSET(原始数据_周度!G1319,1-$D$17,0,$D$17,1)),_xlpm.bounce,_xlpm.dev-_xlpm.minDev,_xlpm.oversold,AND(ISNUMBER(_xlpm.dev),ISNUMBER(_xlpm.minDev),_xlpm.minDev&lt;=$B$17,_xlpm.bounce&gt;=$F$17,OR(_xlpm.initState=$A$12,_xlpm.initState=$A$11,_xlpm.initState=$A$10)),_xlpm.pctOnly,IFERROR(IF(B1336&lt;PERCENTILE(OFFSET(B1336,1-364,0,364,1),$C$7),$A$7,IF(B1336&lt;PERCENTILE(OFFSET(B1336,1-364,0,364,1),$C$8),$A$8,IF(B1336&lt;PERCENTILE(OFFSET(B1336,1-364,0,364,1),$C$9),$A$9,IF(B1336&lt;PERCENTILE(OFFSET(B1336,1-364,0,364,1),$C$10),$A$10,IF(B1336&lt;PERCENTILE(OFFSET(B1336,1-364,0,364,1),$C$11),$A$11,$A$12))))),""),IF(_xlpm.initState="","",IF(_xlpm.oversold,_xlpm.pctOnly,_xlpm.initState)))</f>
        <v/>
      </c>
      <c r="F1336" s="119" t="n"/>
      <c r="G1336" s="120">
        <f>IF(OR(B1336="",C1336=""),"",IF(OR(特征计算_周度!B1319&gt;$B$15,特征计算_周度!C1319&gt;$B$15,特征计算_周度!G1319&gt;$B$15,特征计算_周度!E1319&gt;$B$15,特征计算_周度!F1319&gt;$B$15),IF(特征计算_周度!B1319&gt;$B$15,"VIX ","")&amp;IF(特征计算_周度!C1319&gt;$B$15,"HY ","")&amp;IF(特征计算_周度!G1319&gt;$B$15,"Sahm ","")&amp;IF(特征计算_周度!E1319&gt;$B$15,"趋势 ","")&amp;IF(特征计算_周度!F1319&gt;$B$15,"斜率",""),"—"))</f>
        <v/>
      </c>
      <c r="H1336" s="120">
        <f>IF(OR(B1336="",C1336=""),"",_xlfn.LET(_xlpm.dev,原始数据_周度!G1319,_xlpm.minDev,MIN(OFFSET(原始数据_周度!G1319,1-$D$17,0,$D$17,1)),_xlpm.bounce,_xlpm.dev-_xlpm.minDev,IF(AND(ISNUMBER(_xlpm.dev),ISNUMBER(_xlpm.minDev),_xlpm.minDev&lt;=$B$17,_xlpm.bounce&gt;=$F$17),"✅ 触发","—")))</f>
        <v/>
      </c>
      <c r="I1336" s="172">
        <f>IFERROR(IF(特征计算_周度!H1336&gt;$I$3,MIN($I$4,MAX(-$I$5,(特征计算_周度!H1336-$I$3)*$I$4)),0),"")</f>
        <v/>
      </c>
    </row>
    <row r="1337">
      <c r="A1337" s="117">
        <f>特征计算_周度!A1320</f>
        <v/>
      </c>
      <c r="B1337" s="171">
        <f>IFERROR($A$3*特征计算_周度!B1337+$B$3*特征计算_周度!C1337+$C$3*特征计算_周度!D1337+$D$3*特征计算_周度!E1337+$E$3*特征计算_周度!F1337+$F$3*特征计算_周度!H1337,"")</f>
        <v/>
      </c>
      <c r="C1337" s="118">
        <f>IFERROR(PERCENTILE(OFFSET(B1337,1-364,0,364,1),$C$7),"")</f>
        <v/>
      </c>
      <c r="D1337" s="118">
        <f>IFERROR(PERCENTILE(OFFSET(B1337,1-364,0,364,1),$C$11),"")</f>
        <v/>
      </c>
      <c r="E1337" s="122">
        <f>_xlfn.LET(_xlpm.initState,IF(OR(B1337="",C1337=""),"",IF(OR(特征计算_周度!B1320&gt;$B$15,特征计算_周度!C1320&gt;$B$15,特征计算_周度!G1320&gt;$B$15,特征计算_周度!E1320&gt;$B$15,特征计算_周度!F1320&gt;$B$15),$A$12,IFERROR(IF(B1337&lt;PERCENTILE(OFFSET(B1337,1-364,0,364,1),$C$7),$A$7,IF(B1337&lt;PERCENTILE(OFFSET(B1337,1-364,0,364,1),$C$8),$A$8,IF(B1337&lt;PERCENTILE(OFFSET(B1337,1-364,0,364,1),$C$9),$A$9,IF(B1337&lt;PERCENTILE(OFFSET(B1337,1-364,0,364,1),$C$10),$A$10,IF(B1337&lt;PERCENTILE(OFFSET(B1337,1-364,0,364,1),$C$11),$A$11,$A$12))))),""))),_xlpm.dev,原始数据_周度!G1320,_xlpm.minDev,MIN(OFFSET(原始数据_周度!G1320,1-$D$17,0,$D$17,1)),_xlpm.bounce,_xlpm.dev-_xlpm.minDev,_xlpm.oversold,AND(ISNUMBER(_xlpm.dev),ISNUMBER(_xlpm.minDev),_xlpm.minDev&lt;=$B$17,_xlpm.bounce&gt;=$F$17,OR(_xlpm.initState=$A$12,_xlpm.initState=$A$11,_xlpm.initState=$A$10)),_xlpm.pctOnly,IFERROR(IF(B1337&lt;PERCENTILE(OFFSET(B1337,1-364,0,364,1),$C$7),$A$7,IF(B1337&lt;PERCENTILE(OFFSET(B1337,1-364,0,364,1),$C$8),$A$8,IF(B1337&lt;PERCENTILE(OFFSET(B1337,1-364,0,364,1),$C$9),$A$9,IF(B1337&lt;PERCENTILE(OFFSET(B1337,1-364,0,364,1),$C$10),$A$10,IF(B1337&lt;PERCENTILE(OFFSET(B1337,1-364,0,364,1),$C$11),$A$11,$A$12))))),""),IF(_xlpm.initState="","",IF(_xlpm.oversold,_xlpm.pctOnly,_xlpm.initState)))</f>
        <v/>
      </c>
      <c r="F1337" s="119" t="n"/>
      <c r="G1337" s="120">
        <f>IF(OR(B1337="",C1337=""),"",IF(OR(特征计算_周度!B1320&gt;$B$15,特征计算_周度!C1320&gt;$B$15,特征计算_周度!G1320&gt;$B$15,特征计算_周度!E1320&gt;$B$15,特征计算_周度!F1320&gt;$B$15),IF(特征计算_周度!B1320&gt;$B$15,"VIX ","")&amp;IF(特征计算_周度!C1320&gt;$B$15,"HY ","")&amp;IF(特征计算_周度!G1320&gt;$B$15,"Sahm ","")&amp;IF(特征计算_周度!E1320&gt;$B$15,"趋势 ","")&amp;IF(特征计算_周度!F1320&gt;$B$15,"斜率",""),"—"))</f>
        <v/>
      </c>
      <c r="H1337" s="120">
        <f>IF(OR(B1337="",C1337=""),"",_xlfn.LET(_xlpm.dev,原始数据_周度!G1320,_xlpm.minDev,MIN(OFFSET(原始数据_周度!G1320,1-$D$17,0,$D$17,1)),_xlpm.bounce,_xlpm.dev-_xlpm.minDev,IF(AND(ISNUMBER(_xlpm.dev),ISNUMBER(_xlpm.minDev),_xlpm.minDev&lt;=$B$17,_xlpm.bounce&gt;=$F$17),"✅ 触发","—")))</f>
        <v/>
      </c>
      <c r="I1337" s="172">
        <f>IFERROR(IF(特征计算_周度!H1337&gt;$I$3,MIN($I$4,MAX(-$I$5,(特征计算_周度!H1337-$I$3)*$I$4)),0),"")</f>
        <v/>
      </c>
    </row>
    <row r="1338">
      <c r="A1338" s="117">
        <f>特征计算_周度!A1321</f>
        <v/>
      </c>
      <c r="B1338" s="171">
        <f>IFERROR($A$3*特征计算_周度!B1338+$B$3*特征计算_周度!C1338+$C$3*特征计算_周度!D1338+$D$3*特征计算_周度!E1338+$E$3*特征计算_周度!F1338+$F$3*特征计算_周度!H1338,"")</f>
        <v/>
      </c>
      <c r="C1338" s="118">
        <f>IFERROR(PERCENTILE(OFFSET(B1338,1-364,0,364,1),$C$7),"")</f>
        <v/>
      </c>
      <c r="D1338" s="118">
        <f>IFERROR(PERCENTILE(OFFSET(B1338,1-364,0,364,1),$C$11),"")</f>
        <v/>
      </c>
      <c r="E1338" s="122">
        <f>_xlfn.LET(_xlpm.initState,IF(OR(B1338="",C1338=""),"",IF(OR(特征计算_周度!B1321&gt;$B$15,特征计算_周度!C1321&gt;$B$15,特征计算_周度!G1321&gt;$B$15,特征计算_周度!E1321&gt;$B$15,特征计算_周度!F1321&gt;$B$15),$A$12,IFERROR(IF(B1338&lt;PERCENTILE(OFFSET(B1338,1-364,0,364,1),$C$7),$A$7,IF(B1338&lt;PERCENTILE(OFFSET(B1338,1-364,0,364,1),$C$8),$A$8,IF(B1338&lt;PERCENTILE(OFFSET(B1338,1-364,0,364,1),$C$9),$A$9,IF(B1338&lt;PERCENTILE(OFFSET(B1338,1-364,0,364,1),$C$10),$A$10,IF(B1338&lt;PERCENTILE(OFFSET(B1338,1-364,0,364,1),$C$11),$A$11,$A$12))))),""))),_xlpm.dev,原始数据_周度!G1321,_xlpm.minDev,MIN(OFFSET(原始数据_周度!G1321,1-$D$17,0,$D$17,1)),_xlpm.bounce,_xlpm.dev-_xlpm.minDev,_xlpm.oversold,AND(ISNUMBER(_xlpm.dev),ISNUMBER(_xlpm.minDev),_xlpm.minDev&lt;=$B$17,_xlpm.bounce&gt;=$F$17,OR(_xlpm.initState=$A$12,_xlpm.initState=$A$11,_xlpm.initState=$A$10)),_xlpm.pctOnly,IFERROR(IF(B1338&lt;PERCENTILE(OFFSET(B1338,1-364,0,364,1),$C$7),$A$7,IF(B1338&lt;PERCENTILE(OFFSET(B1338,1-364,0,364,1),$C$8),$A$8,IF(B1338&lt;PERCENTILE(OFFSET(B1338,1-364,0,364,1),$C$9),$A$9,IF(B1338&lt;PERCENTILE(OFFSET(B1338,1-364,0,364,1),$C$10),$A$10,IF(B1338&lt;PERCENTILE(OFFSET(B1338,1-364,0,364,1),$C$11),$A$11,$A$12))))),""),IF(_xlpm.initState="","",IF(_xlpm.oversold,_xlpm.pctOnly,_xlpm.initState)))</f>
        <v/>
      </c>
      <c r="F1338" s="119" t="n"/>
      <c r="G1338" s="120">
        <f>IF(OR(B1338="",C1338=""),"",IF(OR(特征计算_周度!B1321&gt;$B$15,特征计算_周度!C1321&gt;$B$15,特征计算_周度!G1321&gt;$B$15,特征计算_周度!E1321&gt;$B$15,特征计算_周度!F1321&gt;$B$15),IF(特征计算_周度!B1321&gt;$B$15,"VIX ","")&amp;IF(特征计算_周度!C1321&gt;$B$15,"HY ","")&amp;IF(特征计算_周度!G1321&gt;$B$15,"Sahm ","")&amp;IF(特征计算_周度!E1321&gt;$B$15,"趋势 ","")&amp;IF(特征计算_周度!F1321&gt;$B$15,"斜率",""),"—"))</f>
        <v/>
      </c>
      <c r="H1338" s="120">
        <f>IF(OR(B1338="",C1338=""),"",_xlfn.LET(_xlpm.dev,原始数据_周度!G1321,_xlpm.minDev,MIN(OFFSET(原始数据_周度!G1321,1-$D$17,0,$D$17,1)),_xlpm.bounce,_xlpm.dev-_xlpm.minDev,IF(AND(ISNUMBER(_xlpm.dev),ISNUMBER(_xlpm.minDev),_xlpm.minDev&lt;=$B$17,_xlpm.bounce&gt;=$F$17),"✅ 触发","—")))</f>
        <v/>
      </c>
      <c r="I1338" s="172">
        <f>IFERROR(IF(特征计算_周度!H1338&gt;$I$3,MIN($I$4,MAX(-$I$5,(特征计算_周度!H1338-$I$3)*$I$4)),0),"")</f>
        <v/>
      </c>
    </row>
    <row r="1339">
      <c r="A1339" s="117">
        <f>特征计算_周度!A1322</f>
        <v/>
      </c>
      <c r="B1339" s="171">
        <f>IFERROR($A$3*特征计算_周度!B1339+$B$3*特征计算_周度!C1339+$C$3*特征计算_周度!D1339+$D$3*特征计算_周度!E1339+$E$3*特征计算_周度!F1339+$F$3*特征计算_周度!H1339,"")</f>
        <v/>
      </c>
      <c r="C1339" s="118">
        <f>IFERROR(PERCENTILE(OFFSET(B1339,1-364,0,364,1),$C$7),"")</f>
        <v/>
      </c>
      <c r="D1339" s="118">
        <f>IFERROR(PERCENTILE(OFFSET(B1339,1-364,0,364,1),$C$11),"")</f>
        <v/>
      </c>
      <c r="E1339" s="122">
        <f>_xlfn.LET(_xlpm.initState,IF(OR(B1339="",C1339=""),"",IF(OR(特征计算_周度!B1322&gt;$B$15,特征计算_周度!C1322&gt;$B$15,特征计算_周度!G1322&gt;$B$15,特征计算_周度!E1322&gt;$B$15,特征计算_周度!F1322&gt;$B$15),$A$12,IFERROR(IF(B1339&lt;PERCENTILE(OFFSET(B1339,1-364,0,364,1),$C$7),$A$7,IF(B1339&lt;PERCENTILE(OFFSET(B1339,1-364,0,364,1),$C$8),$A$8,IF(B1339&lt;PERCENTILE(OFFSET(B1339,1-364,0,364,1),$C$9),$A$9,IF(B1339&lt;PERCENTILE(OFFSET(B1339,1-364,0,364,1),$C$10),$A$10,IF(B1339&lt;PERCENTILE(OFFSET(B1339,1-364,0,364,1),$C$11),$A$11,$A$12))))),""))),_xlpm.dev,原始数据_周度!G1322,_xlpm.minDev,MIN(OFFSET(原始数据_周度!G1322,1-$D$17,0,$D$17,1)),_xlpm.bounce,_xlpm.dev-_xlpm.minDev,_xlpm.oversold,AND(ISNUMBER(_xlpm.dev),ISNUMBER(_xlpm.minDev),_xlpm.minDev&lt;=$B$17,_xlpm.bounce&gt;=$F$17,OR(_xlpm.initState=$A$12,_xlpm.initState=$A$11,_xlpm.initState=$A$10)),_xlpm.pctOnly,IFERROR(IF(B1339&lt;PERCENTILE(OFFSET(B1339,1-364,0,364,1),$C$7),$A$7,IF(B1339&lt;PERCENTILE(OFFSET(B1339,1-364,0,364,1),$C$8),$A$8,IF(B1339&lt;PERCENTILE(OFFSET(B1339,1-364,0,364,1),$C$9),$A$9,IF(B1339&lt;PERCENTILE(OFFSET(B1339,1-364,0,364,1),$C$10),$A$10,IF(B1339&lt;PERCENTILE(OFFSET(B1339,1-364,0,364,1),$C$11),$A$11,$A$12))))),""),IF(_xlpm.initState="","",IF(_xlpm.oversold,_xlpm.pctOnly,_xlpm.initState)))</f>
        <v/>
      </c>
      <c r="F1339" s="119" t="n"/>
      <c r="G1339" s="120">
        <f>IF(OR(B1339="",C1339=""),"",IF(OR(特征计算_周度!B1322&gt;$B$15,特征计算_周度!C1322&gt;$B$15,特征计算_周度!G1322&gt;$B$15,特征计算_周度!E1322&gt;$B$15,特征计算_周度!F1322&gt;$B$15),IF(特征计算_周度!B1322&gt;$B$15,"VIX ","")&amp;IF(特征计算_周度!C1322&gt;$B$15,"HY ","")&amp;IF(特征计算_周度!G1322&gt;$B$15,"Sahm ","")&amp;IF(特征计算_周度!E1322&gt;$B$15,"趋势 ","")&amp;IF(特征计算_周度!F1322&gt;$B$15,"斜率",""),"—"))</f>
        <v/>
      </c>
      <c r="H1339" s="120">
        <f>IF(OR(B1339="",C1339=""),"",_xlfn.LET(_xlpm.dev,原始数据_周度!G1322,_xlpm.minDev,MIN(OFFSET(原始数据_周度!G1322,1-$D$17,0,$D$17,1)),_xlpm.bounce,_xlpm.dev-_xlpm.minDev,IF(AND(ISNUMBER(_xlpm.dev),ISNUMBER(_xlpm.minDev),_xlpm.minDev&lt;=$B$17,_xlpm.bounce&gt;=$F$17),"✅ 触发","—")))</f>
        <v/>
      </c>
      <c r="I1339" s="172">
        <f>IFERROR(IF(特征计算_周度!H1339&gt;$I$3,MIN($I$4,MAX(-$I$5,(特征计算_周度!H1339-$I$3)*$I$4)),0),"")</f>
        <v/>
      </c>
    </row>
    <row r="1340">
      <c r="A1340" s="117">
        <f>特征计算_周度!A1323</f>
        <v/>
      </c>
      <c r="B1340" s="171">
        <f>IFERROR($A$3*特征计算_周度!B1340+$B$3*特征计算_周度!C1340+$C$3*特征计算_周度!D1340+$D$3*特征计算_周度!E1340+$E$3*特征计算_周度!F1340+$F$3*特征计算_周度!H1340,"")</f>
        <v/>
      </c>
      <c r="C1340" s="118">
        <f>IFERROR(PERCENTILE(OFFSET(B1340,1-364,0,364,1),$C$7),"")</f>
        <v/>
      </c>
      <c r="D1340" s="118">
        <f>IFERROR(PERCENTILE(OFFSET(B1340,1-364,0,364,1),$C$11),"")</f>
        <v/>
      </c>
      <c r="E1340" s="122">
        <f>_xlfn.LET(_xlpm.initState,IF(OR(B1340="",C1340=""),"",IF(OR(特征计算_周度!B1323&gt;$B$15,特征计算_周度!C1323&gt;$B$15,特征计算_周度!G1323&gt;$B$15,特征计算_周度!E1323&gt;$B$15,特征计算_周度!F1323&gt;$B$15),$A$12,IFERROR(IF(B1340&lt;PERCENTILE(OFFSET(B1340,1-364,0,364,1),$C$7),$A$7,IF(B1340&lt;PERCENTILE(OFFSET(B1340,1-364,0,364,1),$C$8),$A$8,IF(B1340&lt;PERCENTILE(OFFSET(B1340,1-364,0,364,1),$C$9),$A$9,IF(B1340&lt;PERCENTILE(OFFSET(B1340,1-364,0,364,1),$C$10),$A$10,IF(B1340&lt;PERCENTILE(OFFSET(B1340,1-364,0,364,1),$C$11),$A$11,$A$12))))),""))),_xlpm.dev,原始数据_周度!G1323,_xlpm.minDev,MIN(OFFSET(原始数据_周度!G1323,1-$D$17,0,$D$17,1)),_xlpm.bounce,_xlpm.dev-_xlpm.minDev,_xlpm.oversold,AND(ISNUMBER(_xlpm.dev),ISNUMBER(_xlpm.minDev),_xlpm.minDev&lt;=$B$17,_xlpm.bounce&gt;=$F$17,OR(_xlpm.initState=$A$12,_xlpm.initState=$A$11,_xlpm.initState=$A$10)),_xlpm.pctOnly,IFERROR(IF(B1340&lt;PERCENTILE(OFFSET(B1340,1-364,0,364,1),$C$7),$A$7,IF(B1340&lt;PERCENTILE(OFFSET(B1340,1-364,0,364,1),$C$8),$A$8,IF(B1340&lt;PERCENTILE(OFFSET(B1340,1-364,0,364,1),$C$9),$A$9,IF(B1340&lt;PERCENTILE(OFFSET(B1340,1-364,0,364,1),$C$10),$A$10,IF(B1340&lt;PERCENTILE(OFFSET(B1340,1-364,0,364,1),$C$11),$A$11,$A$12))))),""),IF(_xlpm.initState="","",IF(_xlpm.oversold,_xlpm.pctOnly,_xlpm.initState)))</f>
        <v/>
      </c>
      <c r="F1340" s="119" t="n"/>
      <c r="G1340" s="120">
        <f>IF(OR(B1340="",C1340=""),"",IF(OR(特征计算_周度!B1323&gt;$B$15,特征计算_周度!C1323&gt;$B$15,特征计算_周度!G1323&gt;$B$15,特征计算_周度!E1323&gt;$B$15,特征计算_周度!F1323&gt;$B$15),IF(特征计算_周度!B1323&gt;$B$15,"VIX ","")&amp;IF(特征计算_周度!C1323&gt;$B$15,"HY ","")&amp;IF(特征计算_周度!G1323&gt;$B$15,"Sahm ","")&amp;IF(特征计算_周度!E1323&gt;$B$15,"趋势 ","")&amp;IF(特征计算_周度!F1323&gt;$B$15,"斜率",""),"—"))</f>
        <v/>
      </c>
      <c r="H1340" s="120">
        <f>IF(OR(B1340="",C1340=""),"",_xlfn.LET(_xlpm.dev,原始数据_周度!G1323,_xlpm.minDev,MIN(OFFSET(原始数据_周度!G1323,1-$D$17,0,$D$17,1)),_xlpm.bounce,_xlpm.dev-_xlpm.minDev,IF(AND(ISNUMBER(_xlpm.dev),ISNUMBER(_xlpm.minDev),_xlpm.minDev&lt;=$B$17,_xlpm.bounce&gt;=$F$17),"✅ 触发","—")))</f>
        <v/>
      </c>
      <c r="I1340" s="172">
        <f>IFERROR(IF(特征计算_周度!H1340&gt;$I$3,MIN($I$4,MAX(-$I$5,(特征计算_周度!H1340-$I$3)*$I$4)),0),"")</f>
        <v/>
      </c>
    </row>
    <row r="1341">
      <c r="A1341" s="117">
        <f>特征计算_周度!A1324</f>
        <v/>
      </c>
      <c r="B1341" s="171">
        <f>IFERROR($A$3*特征计算_周度!B1341+$B$3*特征计算_周度!C1341+$C$3*特征计算_周度!D1341+$D$3*特征计算_周度!E1341+$E$3*特征计算_周度!F1341+$F$3*特征计算_周度!H1341,"")</f>
        <v/>
      </c>
      <c r="C1341" s="118">
        <f>IFERROR(PERCENTILE(OFFSET(B1341,1-364,0,364,1),$C$7),"")</f>
        <v/>
      </c>
      <c r="D1341" s="118">
        <f>IFERROR(PERCENTILE(OFFSET(B1341,1-364,0,364,1),$C$11),"")</f>
        <v/>
      </c>
      <c r="E1341" s="122">
        <f>_xlfn.LET(_xlpm.initState,IF(OR(B1341="",C1341=""),"",IF(OR(特征计算_周度!B1324&gt;$B$15,特征计算_周度!C1324&gt;$B$15,特征计算_周度!G1324&gt;$B$15,特征计算_周度!E1324&gt;$B$15,特征计算_周度!F1324&gt;$B$15),$A$12,IFERROR(IF(B1341&lt;PERCENTILE(OFFSET(B1341,1-364,0,364,1),$C$7),$A$7,IF(B1341&lt;PERCENTILE(OFFSET(B1341,1-364,0,364,1),$C$8),$A$8,IF(B1341&lt;PERCENTILE(OFFSET(B1341,1-364,0,364,1),$C$9),$A$9,IF(B1341&lt;PERCENTILE(OFFSET(B1341,1-364,0,364,1),$C$10),$A$10,IF(B1341&lt;PERCENTILE(OFFSET(B1341,1-364,0,364,1),$C$11),$A$11,$A$12))))),""))),_xlpm.dev,原始数据_周度!G1324,_xlpm.minDev,MIN(OFFSET(原始数据_周度!G1324,1-$D$17,0,$D$17,1)),_xlpm.bounce,_xlpm.dev-_xlpm.minDev,_xlpm.oversold,AND(ISNUMBER(_xlpm.dev),ISNUMBER(_xlpm.minDev),_xlpm.minDev&lt;=$B$17,_xlpm.bounce&gt;=$F$17,OR(_xlpm.initState=$A$12,_xlpm.initState=$A$11,_xlpm.initState=$A$10)),_xlpm.pctOnly,IFERROR(IF(B1341&lt;PERCENTILE(OFFSET(B1341,1-364,0,364,1),$C$7),$A$7,IF(B1341&lt;PERCENTILE(OFFSET(B1341,1-364,0,364,1),$C$8),$A$8,IF(B1341&lt;PERCENTILE(OFFSET(B1341,1-364,0,364,1),$C$9),$A$9,IF(B1341&lt;PERCENTILE(OFFSET(B1341,1-364,0,364,1),$C$10),$A$10,IF(B1341&lt;PERCENTILE(OFFSET(B1341,1-364,0,364,1),$C$11),$A$11,$A$12))))),""),IF(_xlpm.initState="","",IF(_xlpm.oversold,_xlpm.pctOnly,_xlpm.initState)))</f>
        <v/>
      </c>
      <c r="F1341" s="119" t="n"/>
      <c r="G1341" s="120">
        <f>IF(OR(B1341="",C1341=""),"",IF(OR(特征计算_周度!B1324&gt;$B$15,特征计算_周度!C1324&gt;$B$15,特征计算_周度!G1324&gt;$B$15,特征计算_周度!E1324&gt;$B$15,特征计算_周度!F1324&gt;$B$15),IF(特征计算_周度!B1324&gt;$B$15,"VIX ","")&amp;IF(特征计算_周度!C1324&gt;$B$15,"HY ","")&amp;IF(特征计算_周度!G1324&gt;$B$15,"Sahm ","")&amp;IF(特征计算_周度!E1324&gt;$B$15,"趋势 ","")&amp;IF(特征计算_周度!F1324&gt;$B$15,"斜率",""),"—"))</f>
        <v/>
      </c>
      <c r="H1341" s="120">
        <f>IF(OR(B1341="",C1341=""),"",_xlfn.LET(_xlpm.dev,原始数据_周度!G1324,_xlpm.minDev,MIN(OFFSET(原始数据_周度!G1324,1-$D$17,0,$D$17,1)),_xlpm.bounce,_xlpm.dev-_xlpm.minDev,IF(AND(ISNUMBER(_xlpm.dev),ISNUMBER(_xlpm.minDev),_xlpm.minDev&lt;=$B$17,_xlpm.bounce&gt;=$F$17),"✅ 触发","—")))</f>
        <v/>
      </c>
      <c r="I1341" s="172">
        <f>IFERROR(IF(特征计算_周度!H1341&gt;$I$3,MIN($I$4,MAX(-$I$5,(特征计算_周度!H1341-$I$3)*$I$4)),0),"")</f>
        <v/>
      </c>
    </row>
    <row r="1342">
      <c r="A1342" s="117">
        <f>特征计算_周度!A1325</f>
        <v/>
      </c>
      <c r="B1342" s="171">
        <f>IFERROR($A$3*特征计算_周度!B1342+$B$3*特征计算_周度!C1342+$C$3*特征计算_周度!D1342+$D$3*特征计算_周度!E1342+$E$3*特征计算_周度!F1342+$F$3*特征计算_周度!H1342,"")</f>
        <v/>
      </c>
      <c r="C1342" s="118">
        <f>IFERROR(PERCENTILE(OFFSET(B1342,1-364,0,364,1),$C$7),"")</f>
        <v/>
      </c>
      <c r="D1342" s="118">
        <f>IFERROR(PERCENTILE(OFFSET(B1342,1-364,0,364,1),$C$11),"")</f>
        <v/>
      </c>
      <c r="E1342" s="122">
        <f>_xlfn.LET(_xlpm.initState,IF(OR(B1342="",C1342=""),"",IF(OR(特征计算_周度!B1325&gt;$B$15,特征计算_周度!C1325&gt;$B$15,特征计算_周度!G1325&gt;$B$15,特征计算_周度!E1325&gt;$B$15,特征计算_周度!F1325&gt;$B$15),$A$12,IFERROR(IF(B1342&lt;PERCENTILE(OFFSET(B1342,1-364,0,364,1),$C$7),$A$7,IF(B1342&lt;PERCENTILE(OFFSET(B1342,1-364,0,364,1),$C$8),$A$8,IF(B1342&lt;PERCENTILE(OFFSET(B1342,1-364,0,364,1),$C$9),$A$9,IF(B1342&lt;PERCENTILE(OFFSET(B1342,1-364,0,364,1),$C$10),$A$10,IF(B1342&lt;PERCENTILE(OFFSET(B1342,1-364,0,364,1),$C$11),$A$11,$A$12))))),""))),_xlpm.dev,原始数据_周度!G1325,_xlpm.minDev,MIN(OFFSET(原始数据_周度!G1325,1-$D$17,0,$D$17,1)),_xlpm.bounce,_xlpm.dev-_xlpm.minDev,_xlpm.oversold,AND(ISNUMBER(_xlpm.dev),ISNUMBER(_xlpm.minDev),_xlpm.minDev&lt;=$B$17,_xlpm.bounce&gt;=$F$17,OR(_xlpm.initState=$A$12,_xlpm.initState=$A$11,_xlpm.initState=$A$10)),_xlpm.pctOnly,IFERROR(IF(B1342&lt;PERCENTILE(OFFSET(B1342,1-364,0,364,1),$C$7),$A$7,IF(B1342&lt;PERCENTILE(OFFSET(B1342,1-364,0,364,1),$C$8),$A$8,IF(B1342&lt;PERCENTILE(OFFSET(B1342,1-364,0,364,1),$C$9),$A$9,IF(B1342&lt;PERCENTILE(OFFSET(B1342,1-364,0,364,1),$C$10),$A$10,IF(B1342&lt;PERCENTILE(OFFSET(B1342,1-364,0,364,1),$C$11),$A$11,$A$12))))),""),IF(_xlpm.initState="","",IF(_xlpm.oversold,_xlpm.pctOnly,_xlpm.initState)))</f>
        <v/>
      </c>
      <c r="F1342" s="119" t="n"/>
      <c r="G1342" s="120">
        <f>IF(OR(B1342="",C1342=""),"",IF(OR(特征计算_周度!B1325&gt;$B$15,特征计算_周度!C1325&gt;$B$15,特征计算_周度!G1325&gt;$B$15,特征计算_周度!E1325&gt;$B$15,特征计算_周度!F1325&gt;$B$15),IF(特征计算_周度!B1325&gt;$B$15,"VIX ","")&amp;IF(特征计算_周度!C1325&gt;$B$15,"HY ","")&amp;IF(特征计算_周度!G1325&gt;$B$15,"Sahm ","")&amp;IF(特征计算_周度!E1325&gt;$B$15,"趋势 ","")&amp;IF(特征计算_周度!F1325&gt;$B$15,"斜率",""),"—"))</f>
        <v/>
      </c>
      <c r="H1342" s="120">
        <f>IF(OR(B1342="",C1342=""),"",_xlfn.LET(_xlpm.dev,原始数据_周度!G1325,_xlpm.minDev,MIN(OFFSET(原始数据_周度!G1325,1-$D$17,0,$D$17,1)),_xlpm.bounce,_xlpm.dev-_xlpm.minDev,IF(AND(ISNUMBER(_xlpm.dev),ISNUMBER(_xlpm.minDev),_xlpm.minDev&lt;=$B$17,_xlpm.bounce&gt;=$F$17),"✅ 触发","—")))</f>
        <v/>
      </c>
      <c r="I1342" s="172">
        <f>IFERROR(IF(特征计算_周度!H1342&gt;$I$3,MIN($I$4,MAX(-$I$5,(特征计算_周度!H1342-$I$3)*$I$4)),0),"")</f>
        <v/>
      </c>
    </row>
    <row r="1343">
      <c r="A1343" s="117">
        <f>特征计算_周度!A1326</f>
        <v/>
      </c>
      <c r="B1343" s="171">
        <f>IFERROR($A$3*特征计算_周度!B1343+$B$3*特征计算_周度!C1343+$C$3*特征计算_周度!D1343+$D$3*特征计算_周度!E1343+$E$3*特征计算_周度!F1343+$F$3*特征计算_周度!H1343,"")</f>
        <v/>
      </c>
      <c r="C1343" s="118">
        <f>IFERROR(PERCENTILE(OFFSET(B1343,1-364,0,364,1),$C$7),"")</f>
        <v/>
      </c>
      <c r="D1343" s="118">
        <f>IFERROR(PERCENTILE(OFFSET(B1343,1-364,0,364,1),$C$11),"")</f>
        <v/>
      </c>
      <c r="E1343" s="122">
        <f>_xlfn.LET(_xlpm.initState,IF(OR(B1343="",C1343=""),"",IF(OR(特征计算_周度!B1326&gt;$B$15,特征计算_周度!C1326&gt;$B$15,特征计算_周度!G1326&gt;$B$15,特征计算_周度!E1326&gt;$B$15,特征计算_周度!F1326&gt;$B$15),$A$12,IFERROR(IF(B1343&lt;PERCENTILE(OFFSET(B1343,1-364,0,364,1),$C$7),$A$7,IF(B1343&lt;PERCENTILE(OFFSET(B1343,1-364,0,364,1),$C$8),$A$8,IF(B1343&lt;PERCENTILE(OFFSET(B1343,1-364,0,364,1),$C$9),$A$9,IF(B1343&lt;PERCENTILE(OFFSET(B1343,1-364,0,364,1),$C$10),$A$10,IF(B1343&lt;PERCENTILE(OFFSET(B1343,1-364,0,364,1),$C$11),$A$11,$A$12))))),""))),_xlpm.dev,原始数据_周度!G1326,_xlpm.minDev,MIN(OFFSET(原始数据_周度!G1326,1-$D$17,0,$D$17,1)),_xlpm.bounce,_xlpm.dev-_xlpm.minDev,_xlpm.oversold,AND(ISNUMBER(_xlpm.dev),ISNUMBER(_xlpm.minDev),_xlpm.minDev&lt;=$B$17,_xlpm.bounce&gt;=$F$17,OR(_xlpm.initState=$A$12,_xlpm.initState=$A$11,_xlpm.initState=$A$10)),_xlpm.pctOnly,IFERROR(IF(B1343&lt;PERCENTILE(OFFSET(B1343,1-364,0,364,1),$C$7),$A$7,IF(B1343&lt;PERCENTILE(OFFSET(B1343,1-364,0,364,1),$C$8),$A$8,IF(B1343&lt;PERCENTILE(OFFSET(B1343,1-364,0,364,1),$C$9),$A$9,IF(B1343&lt;PERCENTILE(OFFSET(B1343,1-364,0,364,1),$C$10),$A$10,IF(B1343&lt;PERCENTILE(OFFSET(B1343,1-364,0,364,1),$C$11),$A$11,$A$12))))),""),IF(_xlpm.initState="","",IF(_xlpm.oversold,_xlpm.pctOnly,_xlpm.initState)))</f>
        <v/>
      </c>
      <c r="F1343" s="119" t="n"/>
      <c r="G1343" s="120">
        <f>IF(OR(B1343="",C1343=""),"",IF(OR(特征计算_周度!B1326&gt;$B$15,特征计算_周度!C1326&gt;$B$15,特征计算_周度!G1326&gt;$B$15,特征计算_周度!E1326&gt;$B$15,特征计算_周度!F1326&gt;$B$15),IF(特征计算_周度!B1326&gt;$B$15,"VIX ","")&amp;IF(特征计算_周度!C1326&gt;$B$15,"HY ","")&amp;IF(特征计算_周度!G1326&gt;$B$15,"Sahm ","")&amp;IF(特征计算_周度!E1326&gt;$B$15,"趋势 ","")&amp;IF(特征计算_周度!F1326&gt;$B$15,"斜率",""),"—"))</f>
        <v/>
      </c>
      <c r="H1343" s="120">
        <f>IF(OR(B1343="",C1343=""),"",_xlfn.LET(_xlpm.dev,原始数据_周度!G1326,_xlpm.minDev,MIN(OFFSET(原始数据_周度!G1326,1-$D$17,0,$D$17,1)),_xlpm.bounce,_xlpm.dev-_xlpm.minDev,IF(AND(ISNUMBER(_xlpm.dev),ISNUMBER(_xlpm.minDev),_xlpm.minDev&lt;=$B$17,_xlpm.bounce&gt;=$F$17),"✅ 触发","—")))</f>
        <v/>
      </c>
      <c r="I1343" s="172">
        <f>IFERROR(IF(特征计算_周度!H1343&gt;$I$3,MIN($I$4,MAX(-$I$5,(特征计算_周度!H1343-$I$3)*$I$4)),0),"")</f>
        <v/>
      </c>
    </row>
    <row r="1344">
      <c r="A1344" s="117">
        <f>特征计算_周度!A1327</f>
        <v/>
      </c>
      <c r="B1344" s="171">
        <f>IFERROR($A$3*特征计算_周度!B1344+$B$3*特征计算_周度!C1344+$C$3*特征计算_周度!D1344+$D$3*特征计算_周度!E1344+$E$3*特征计算_周度!F1344+$F$3*特征计算_周度!H1344,"")</f>
        <v/>
      </c>
      <c r="C1344" s="118">
        <f>IFERROR(PERCENTILE(OFFSET(B1344,1-364,0,364,1),$C$7),"")</f>
        <v/>
      </c>
      <c r="D1344" s="118">
        <f>IFERROR(PERCENTILE(OFFSET(B1344,1-364,0,364,1),$C$11),"")</f>
        <v/>
      </c>
      <c r="E1344" s="122">
        <f>_xlfn.LET(_xlpm.initState,IF(OR(B1344="",C1344=""),"",IF(OR(特征计算_周度!B1327&gt;$B$15,特征计算_周度!C1327&gt;$B$15,特征计算_周度!G1327&gt;$B$15,特征计算_周度!E1327&gt;$B$15,特征计算_周度!F1327&gt;$B$15),$A$12,IFERROR(IF(B1344&lt;PERCENTILE(OFFSET(B1344,1-364,0,364,1),$C$7),$A$7,IF(B1344&lt;PERCENTILE(OFFSET(B1344,1-364,0,364,1),$C$8),$A$8,IF(B1344&lt;PERCENTILE(OFFSET(B1344,1-364,0,364,1),$C$9),$A$9,IF(B1344&lt;PERCENTILE(OFFSET(B1344,1-364,0,364,1),$C$10),$A$10,IF(B1344&lt;PERCENTILE(OFFSET(B1344,1-364,0,364,1),$C$11),$A$11,$A$12))))),""))),_xlpm.dev,原始数据_周度!G1327,_xlpm.minDev,MIN(OFFSET(原始数据_周度!G1327,1-$D$17,0,$D$17,1)),_xlpm.bounce,_xlpm.dev-_xlpm.minDev,_xlpm.oversold,AND(ISNUMBER(_xlpm.dev),ISNUMBER(_xlpm.minDev),_xlpm.minDev&lt;=$B$17,_xlpm.bounce&gt;=$F$17,OR(_xlpm.initState=$A$12,_xlpm.initState=$A$11,_xlpm.initState=$A$10)),_xlpm.pctOnly,IFERROR(IF(B1344&lt;PERCENTILE(OFFSET(B1344,1-364,0,364,1),$C$7),$A$7,IF(B1344&lt;PERCENTILE(OFFSET(B1344,1-364,0,364,1),$C$8),$A$8,IF(B1344&lt;PERCENTILE(OFFSET(B1344,1-364,0,364,1),$C$9),$A$9,IF(B1344&lt;PERCENTILE(OFFSET(B1344,1-364,0,364,1),$C$10),$A$10,IF(B1344&lt;PERCENTILE(OFFSET(B1344,1-364,0,364,1),$C$11),$A$11,$A$12))))),""),IF(_xlpm.initState="","",IF(_xlpm.oversold,_xlpm.pctOnly,_xlpm.initState)))</f>
        <v/>
      </c>
      <c r="F1344" s="119" t="n"/>
      <c r="G1344" s="120">
        <f>IF(OR(B1344="",C1344=""),"",IF(OR(特征计算_周度!B1327&gt;$B$15,特征计算_周度!C1327&gt;$B$15,特征计算_周度!G1327&gt;$B$15,特征计算_周度!E1327&gt;$B$15,特征计算_周度!F1327&gt;$B$15),IF(特征计算_周度!B1327&gt;$B$15,"VIX ","")&amp;IF(特征计算_周度!C1327&gt;$B$15,"HY ","")&amp;IF(特征计算_周度!G1327&gt;$B$15,"Sahm ","")&amp;IF(特征计算_周度!E1327&gt;$B$15,"趋势 ","")&amp;IF(特征计算_周度!F1327&gt;$B$15,"斜率",""),"—"))</f>
        <v/>
      </c>
      <c r="H1344" s="120">
        <f>IF(OR(B1344="",C1344=""),"",_xlfn.LET(_xlpm.dev,原始数据_周度!G1327,_xlpm.minDev,MIN(OFFSET(原始数据_周度!G1327,1-$D$17,0,$D$17,1)),_xlpm.bounce,_xlpm.dev-_xlpm.minDev,IF(AND(ISNUMBER(_xlpm.dev),ISNUMBER(_xlpm.minDev),_xlpm.minDev&lt;=$B$17,_xlpm.bounce&gt;=$F$17),"✅ 触发","—")))</f>
        <v/>
      </c>
      <c r="I1344" s="172">
        <f>IFERROR(IF(特征计算_周度!H1344&gt;$I$3,MIN($I$4,MAX(-$I$5,(特征计算_周度!H1344-$I$3)*$I$4)),0),"")</f>
        <v/>
      </c>
    </row>
    <row r="1345">
      <c r="A1345" s="117">
        <f>特征计算_周度!A1328</f>
        <v/>
      </c>
      <c r="B1345" s="171">
        <f>IFERROR($A$3*特征计算_周度!B1345+$B$3*特征计算_周度!C1345+$C$3*特征计算_周度!D1345+$D$3*特征计算_周度!E1345+$E$3*特征计算_周度!F1345+$F$3*特征计算_周度!H1345,"")</f>
        <v/>
      </c>
      <c r="C1345" s="118">
        <f>IFERROR(PERCENTILE(OFFSET(B1345,1-364,0,364,1),$C$7),"")</f>
        <v/>
      </c>
      <c r="D1345" s="118">
        <f>IFERROR(PERCENTILE(OFFSET(B1345,1-364,0,364,1),$C$11),"")</f>
        <v/>
      </c>
      <c r="E1345" s="122">
        <f>_xlfn.LET(_xlpm.initState,IF(OR(B1345="",C1345=""),"",IF(OR(特征计算_周度!B1328&gt;$B$15,特征计算_周度!C1328&gt;$B$15,特征计算_周度!G1328&gt;$B$15,特征计算_周度!E1328&gt;$B$15,特征计算_周度!F1328&gt;$B$15),$A$12,IFERROR(IF(B1345&lt;PERCENTILE(OFFSET(B1345,1-364,0,364,1),$C$7),$A$7,IF(B1345&lt;PERCENTILE(OFFSET(B1345,1-364,0,364,1),$C$8),$A$8,IF(B1345&lt;PERCENTILE(OFFSET(B1345,1-364,0,364,1),$C$9),$A$9,IF(B1345&lt;PERCENTILE(OFFSET(B1345,1-364,0,364,1),$C$10),$A$10,IF(B1345&lt;PERCENTILE(OFFSET(B1345,1-364,0,364,1),$C$11),$A$11,$A$12))))),""))),_xlpm.dev,原始数据_周度!G1328,_xlpm.minDev,MIN(OFFSET(原始数据_周度!G1328,1-$D$17,0,$D$17,1)),_xlpm.bounce,_xlpm.dev-_xlpm.minDev,_xlpm.oversold,AND(ISNUMBER(_xlpm.dev),ISNUMBER(_xlpm.minDev),_xlpm.minDev&lt;=$B$17,_xlpm.bounce&gt;=$F$17,OR(_xlpm.initState=$A$12,_xlpm.initState=$A$11,_xlpm.initState=$A$10)),_xlpm.pctOnly,IFERROR(IF(B1345&lt;PERCENTILE(OFFSET(B1345,1-364,0,364,1),$C$7),$A$7,IF(B1345&lt;PERCENTILE(OFFSET(B1345,1-364,0,364,1),$C$8),$A$8,IF(B1345&lt;PERCENTILE(OFFSET(B1345,1-364,0,364,1),$C$9),$A$9,IF(B1345&lt;PERCENTILE(OFFSET(B1345,1-364,0,364,1),$C$10),$A$10,IF(B1345&lt;PERCENTILE(OFFSET(B1345,1-364,0,364,1),$C$11),$A$11,$A$12))))),""),IF(_xlpm.initState="","",IF(_xlpm.oversold,_xlpm.pctOnly,_xlpm.initState)))</f>
        <v/>
      </c>
      <c r="F1345" s="119" t="n"/>
      <c r="G1345" s="120">
        <f>IF(OR(B1345="",C1345=""),"",IF(OR(特征计算_周度!B1328&gt;$B$15,特征计算_周度!C1328&gt;$B$15,特征计算_周度!G1328&gt;$B$15,特征计算_周度!E1328&gt;$B$15,特征计算_周度!F1328&gt;$B$15),IF(特征计算_周度!B1328&gt;$B$15,"VIX ","")&amp;IF(特征计算_周度!C1328&gt;$B$15,"HY ","")&amp;IF(特征计算_周度!G1328&gt;$B$15,"Sahm ","")&amp;IF(特征计算_周度!E1328&gt;$B$15,"趋势 ","")&amp;IF(特征计算_周度!F1328&gt;$B$15,"斜率",""),"—"))</f>
        <v/>
      </c>
      <c r="H1345" s="120">
        <f>IF(OR(B1345="",C1345=""),"",_xlfn.LET(_xlpm.dev,原始数据_周度!G1328,_xlpm.minDev,MIN(OFFSET(原始数据_周度!G1328,1-$D$17,0,$D$17,1)),_xlpm.bounce,_xlpm.dev-_xlpm.minDev,IF(AND(ISNUMBER(_xlpm.dev),ISNUMBER(_xlpm.minDev),_xlpm.minDev&lt;=$B$17,_xlpm.bounce&gt;=$F$17),"✅ 触发","—")))</f>
        <v/>
      </c>
      <c r="I1345" s="172">
        <f>IFERROR(IF(特征计算_周度!H1345&gt;$I$3,MIN($I$4,MAX(-$I$5,(特征计算_周度!H1345-$I$3)*$I$4)),0),"")</f>
        <v/>
      </c>
    </row>
    <row r="1346">
      <c r="A1346" s="117">
        <f>特征计算_周度!A1329</f>
        <v/>
      </c>
      <c r="B1346" s="171">
        <f>IFERROR($A$3*特征计算_周度!B1346+$B$3*特征计算_周度!C1346+$C$3*特征计算_周度!D1346+$D$3*特征计算_周度!E1346+$E$3*特征计算_周度!F1346+$F$3*特征计算_周度!H1346,"")</f>
        <v/>
      </c>
      <c r="C1346" s="118">
        <f>IFERROR(PERCENTILE(OFFSET(B1346,1-364,0,364,1),$C$7),"")</f>
        <v/>
      </c>
      <c r="D1346" s="118">
        <f>IFERROR(PERCENTILE(OFFSET(B1346,1-364,0,364,1),$C$11),"")</f>
        <v/>
      </c>
      <c r="E1346" s="122">
        <f>_xlfn.LET(_xlpm.initState,IF(OR(B1346="",C1346=""),"",IF(OR(特征计算_周度!B1329&gt;$B$15,特征计算_周度!C1329&gt;$B$15,特征计算_周度!G1329&gt;$B$15,特征计算_周度!E1329&gt;$B$15,特征计算_周度!F1329&gt;$B$15),$A$12,IFERROR(IF(B1346&lt;PERCENTILE(OFFSET(B1346,1-364,0,364,1),$C$7),$A$7,IF(B1346&lt;PERCENTILE(OFFSET(B1346,1-364,0,364,1),$C$8),$A$8,IF(B1346&lt;PERCENTILE(OFFSET(B1346,1-364,0,364,1),$C$9),$A$9,IF(B1346&lt;PERCENTILE(OFFSET(B1346,1-364,0,364,1),$C$10),$A$10,IF(B1346&lt;PERCENTILE(OFFSET(B1346,1-364,0,364,1),$C$11),$A$11,$A$12))))),""))),_xlpm.dev,原始数据_周度!G1329,_xlpm.minDev,MIN(OFFSET(原始数据_周度!G1329,1-$D$17,0,$D$17,1)),_xlpm.bounce,_xlpm.dev-_xlpm.minDev,_xlpm.oversold,AND(ISNUMBER(_xlpm.dev),ISNUMBER(_xlpm.minDev),_xlpm.minDev&lt;=$B$17,_xlpm.bounce&gt;=$F$17,OR(_xlpm.initState=$A$12,_xlpm.initState=$A$11,_xlpm.initState=$A$10)),_xlpm.pctOnly,IFERROR(IF(B1346&lt;PERCENTILE(OFFSET(B1346,1-364,0,364,1),$C$7),$A$7,IF(B1346&lt;PERCENTILE(OFFSET(B1346,1-364,0,364,1),$C$8),$A$8,IF(B1346&lt;PERCENTILE(OFFSET(B1346,1-364,0,364,1),$C$9),$A$9,IF(B1346&lt;PERCENTILE(OFFSET(B1346,1-364,0,364,1),$C$10),$A$10,IF(B1346&lt;PERCENTILE(OFFSET(B1346,1-364,0,364,1),$C$11),$A$11,$A$12))))),""),IF(_xlpm.initState="","",IF(_xlpm.oversold,_xlpm.pctOnly,_xlpm.initState)))</f>
        <v/>
      </c>
      <c r="F1346" s="119" t="n"/>
      <c r="G1346" s="120">
        <f>IF(OR(B1346="",C1346=""),"",IF(OR(特征计算_周度!B1329&gt;$B$15,特征计算_周度!C1329&gt;$B$15,特征计算_周度!G1329&gt;$B$15,特征计算_周度!E1329&gt;$B$15,特征计算_周度!F1329&gt;$B$15),IF(特征计算_周度!B1329&gt;$B$15,"VIX ","")&amp;IF(特征计算_周度!C1329&gt;$B$15,"HY ","")&amp;IF(特征计算_周度!G1329&gt;$B$15,"Sahm ","")&amp;IF(特征计算_周度!E1329&gt;$B$15,"趋势 ","")&amp;IF(特征计算_周度!F1329&gt;$B$15,"斜率",""),"—"))</f>
        <v/>
      </c>
      <c r="H1346" s="120">
        <f>IF(OR(B1346="",C1346=""),"",_xlfn.LET(_xlpm.dev,原始数据_周度!G1329,_xlpm.minDev,MIN(OFFSET(原始数据_周度!G1329,1-$D$17,0,$D$17,1)),_xlpm.bounce,_xlpm.dev-_xlpm.minDev,IF(AND(ISNUMBER(_xlpm.dev),ISNUMBER(_xlpm.minDev),_xlpm.minDev&lt;=$B$17,_xlpm.bounce&gt;=$F$17),"✅ 触发","—")))</f>
        <v/>
      </c>
      <c r="I1346" s="172">
        <f>IFERROR(IF(特征计算_周度!H1346&gt;$I$3,MIN($I$4,MAX(-$I$5,(特征计算_周度!H1346-$I$3)*$I$4)),0),"")</f>
        <v/>
      </c>
    </row>
    <row r="1347">
      <c r="A1347" s="117">
        <f>特征计算_周度!A1330</f>
        <v/>
      </c>
      <c r="B1347" s="171">
        <f>IFERROR($A$3*特征计算_周度!B1347+$B$3*特征计算_周度!C1347+$C$3*特征计算_周度!D1347+$D$3*特征计算_周度!E1347+$E$3*特征计算_周度!F1347+$F$3*特征计算_周度!H1347,"")</f>
        <v/>
      </c>
      <c r="C1347" s="118">
        <f>IFERROR(PERCENTILE(OFFSET(B1347,1-364,0,364,1),$C$7),"")</f>
        <v/>
      </c>
      <c r="D1347" s="118">
        <f>IFERROR(PERCENTILE(OFFSET(B1347,1-364,0,364,1),$C$11),"")</f>
        <v/>
      </c>
      <c r="E1347" s="122">
        <f>_xlfn.LET(_xlpm.initState,IF(OR(B1347="",C1347=""),"",IF(OR(特征计算_周度!B1330&gt;$B$15,特征计算_周度!C1330&gt;$B$15,特征计算_周度!G1330&gt;$B$15,特征计算_周度!E1330&gt;$B$15,特征计算_周度!F1330&gt;$B$15),$A$12,IFERROR(IF(B1347&lt;PERCENTILE(OFFSET(B1347,1-364,0,364,1),$C$7),$A$7,IF(B1347&lt;PERCENTILE(OFFSET(B1347,1-364,0,364,1),$C$8),$A$8,IF(B1347&lt;PERCENTILE(OFFSET(B1347,1-364,0,364,1),$C$9),$A$9,IF(B1347&lt;PERCENTILE(OFFSET(B1347,1-364,0,364,1),$C$10),$A$10,IF(B1347&lt;PERCENTILE(OFFSET(B1347,1-364,0,364,1),$C$11),$A$11,$A$12))))),""))),_xlpm.dev,原始数据_周度!G1330,_xlpm.minDev,MIN(OFFSET(原始数据_周度!G1330,1-$D$17,0,$D$17,1)),_xlpm.bounce,_xlpm.dev-_xlpm.minDev,_xlpm.oversold,AND(ISNUMBER(_xlpm.dev),ISNUMBER(_xlpm.minDev),_xlpm.minDev&lt;=$B$17,_xlpm.bounce&gt;=$F$17,OR(_xlpm.initState=$A$12,_xlpm.initState=$A$11,_xlpm.initState=$A$10)),_xlpm.pctOnly,IFERROR(IF(B1347&lt;PERCENTILE(OFFSET(B1347,1-364,0,364,1),$C$7),$A$7,IF(B1347&lt;PERCENTILE(OFFSET(B1347,1-364,0,364,1),$C$8),$A$8,IF(B1347&lt;PERCENTILE(OFFSET(B1347,1-364,0,364,1),$C$9),$A$9,IF(B1347&lt;PERCENTILE(OFFSET(B1347,1-364,0,364,1),$C$10),$A$10,IF(B1347&lt;PERCENTILE(OFFSET(B1347,1-364,0,364,1),$C$11),$A$11,$A$12))))),""),IF(_xlpm.initState="","",IF(_xlpm.oversold,_xlpm.pctOnly,_xlpm.initState)))</f>
        <v/>
      </c>
      <c r="F1347" s="119" t="n"/>
      <c r="G1347" s="120">
        <f>IF(OR(B1347="",C1347=""),"",IF(OR(特征计算_周度!B1330&gt;$B$15,特征计算_周度!C1330&gt;$B$15,特征计算_周度!G1330&gt;$B$15,特征计算_周度!E1330&gt;$B$15,特征计算_周度!F1330&gt;$B$15),IF(特征计算_周度!B1330&gt;$B$15,"VIX ","")&amp;IF(特征计算_周度!C1330&gt;$B$15,"HY ","")&amp;IF(特征计算_周度!G1330&gt;$B$15,"Sahm ","")&amp;IF(特征计算_周度!E1330&gt;$B$15,"趋势 ","")&amp;IF(特征计算_周度!F1330&gt;$B$15,"斜率",""),"—"))</f>
        <v/>
      </c>
      <c r="H1347" s="120">
        <f>IF(OR(B1347="",C1347=""),"",_xlfn.LET(_xlpm.dev,原始数据_周度!G1330,_xlpm.minDev,MIN(OFFSET(原始数据_周度!G1330,1-$D$17,0,$D$17,1)),_xlpm.bounce,_xlpm.dev-_xlpm.minDev,IF(AND(ISNUMBER(_xlpm.dev),ISNUMBER(_xlpm.minDev),_xlpm.minDev&lt;=$B$17,_xlpm.bounce&gt;=$F$17),"✅ 触发","—")))</f>
        <v/>
      </c>
      <c r="I1347" s="172">
        <f>IFERROR(IF(特征计算_周度!H1347&gt;$I$3,MIN($I$4,MAX(-$I$5,(特征计算_周度!H1347-$I$3)*$I$4)),0),"")</f>
        <v/>
      </c>
    </row>
    <row r="1348">
      <c r="A1348" s="117">
        <f>特征计算_周度!A1331</f>
        <v/>
      </c>
      <c r="B1348" s="171">
        <f>IFERROR($A$3*特征计算_周度!B1348+$B$3*特征计算_周度!C1348+$C$3*特征计算_周度!D1348+$D$3*特征计算_周度!E1348+$E$3*特征计算_周度!F1348+$F$3*特征计算_周度!H1348,"")</f>
        <v/>
      </c>
      <c r="C1348" s="118">
        <f>IFERROR(PERCENTILE(OFFSET(B1348,1-364,0,364,1),$C$7),"")</f>
        <v/>
      </c>
      <c r="D1348" s="118">
        <f>IFERROR(PERCENTILE(OFFSET(B1348,1-364,0,364,1),$C$11),"")</f>
        <v/>
      </c>
      <c r="E1348" s="122">
        <f>_xlfn.LET(_xlpm.initState,IF(OR(B1348="",C1348=""),"",IF(OR(特征计算_周度!B1331&gt;$B$15,特征计算_周度!C1331&gt;$B$15,特征计算_周度!G1331&gt;$B$15,特征计算_周度!E1331&gt;$B$15,特征计算_周度!F1331&gt;$B$15),$A$12,IFERROR(IF(B1348&lt;PERCENTILE(OFFSET(B1348,1-364,0,364,1),$C$7),$A$7,IF(B1348&lt;PERCENTILE(OFFSET(B1348,1-364,0,364,1),$C$8),$A$8,IF(B1348&lt;PERCENTILE(OFFSET(B1348,1-364,0,364,1),$C$9),$A$9,IF(B1348&lt;PERCENTILE(OFFSET(B1348,1-364,0,364,1),$C$10),$A$10,IF(B1348&lt;PERCENTILE(OFFSET(B1348,1-364,0,364,1),$C$11),$A$11,$A$12))))),""))),_xlpm.dev,原始数据_周度!G1331,_xlpm.minDev,MIN(OFFSET(原始数据_周度!G1331,1-$D$17,0,$D$17,1)),_xlpm.bounce,_xlpm.dev-_xlpm.minDev,_xlpm.oversold,AND(ISNUMBER(_xlpm.dev),ISNUMBER(_xlpm.minDev),_xlpm.minDev&lt;=$B$17,_xlpm.bounce&gt;=$F$17,OR(_xlpm.initState=$A$12,_xlpm.initState=$A$11,_xlpm.initState=$A$10)),_xlpm.pctOnly,IFERROR(IF(B1348&lt;PERCENTILE(OFFSET(B1348,1-364,0,364,1),$C$7),$A$7,IF(B1348&lt;PERCENTILE(OFFSET(B1348,1-364,0,364,1),$C$8),$A$8,IF(B1348&lt;PERCENTILE(OFFSET(B1348,1-364,0,364,1),$C$9),$A$9,IF(B1348&lt;PERCENTILE(OFFSET(B1348,1-364,0,364,1),$C$10),$A$10,IF(B1348&lt;PERCENTILE(OFFSET(B1348,1-364,0,364,1),$C$11),$A$11,$A$12))))),""),IF(_xlpm.initState="","",IF(_xlpm.oversold,_xlpm.pctOnly,_xlpm.initState)))</f>
        <v/>
      </c>
      <c r="F1348" s="119" t="n"/>
      <c r="G1348" s="120">
        <f>IF(OR(B1348="",C1348=""),"",IF(OR(特征计算_周度!B1331&gt;$B$15,特征计算_周度!C1331&gt;$B$15,特征计算_周度!G1331&gt;$B$15,特征计算_周度!E1331&gt;$B$15,特征计算_周度!F1331&gt;$B$15),IF(特征计算_周度!B1331&gt;$B$15,"VIX ","")&amp;IF(特征计算_周度!C1331&gt;$B$15,"HY ","")&amp;IF(特征计算_周度!G1331&gt;$B$15,"Sahm ","")&amp;IF(特征计算_周度!E1331&gt;$B$15,"趋势 ","")&amp;IF(特征计算_周度!F1331&gt;$B$15,"斜率",""),"—"))</f>
        <v/>
      </c>
      <c r="H1348" s="120">
        <f>IF(OR(B1348="",C1348=""),"",_xlfn.LET(_xlpm.dev,原始数据_周度!G1331,_xlpm.minDev,MIN(OFFSET(原始数据_周度!G1331,1-$D$17,0,$D$17,1)),_xlpm.bounce,_xlpm.dev-_xlpm.minDev,IF(AND(ISNUMBER(_xlpm.dev),ISNUMBER(_xlpm.minDev),_xlpm.minDev&lt;=$B$17,_xlpm.bounce&gt;=$F$17),"✅ 触发","—")))</f>
        <v/>
      </c>
      <c r="I1348" s="172">
        <f>IFERROR(IF(特征计算_周度!H1348&gt;$I$3,MIN($I$4,MAX(-$I$5,(特征计算_周度!H1348-$I$3)*$I$4)),0),"")</f>
        <v/>
      </c>
    </row>
    <row r="1349">
      <c r="A1349" s="117">
        <f>特征计算_周度!A1332</f>
        <v/>
      </c>
      <c r="B1349" s="171">
        <f>IFERROR($A$3*特征计算_周度!B1349+$B$3*特征计算_周度!C1349+$C$3*特征计算_周度!D1349+$D$3*特征计算_周度!E1349+$E$3*特征计算_周度!F1349+$F$3*特征计算_周度!H1349,"")</f>
        <v/>
      </c>
      <c r="C1349" s="118">
        <f>IFERROR(PERCENTILE(OFFSET(B1349,1-364,0,364,1),$C$7),"")</f>
        <v/>
      </c>
      <c r="D1349" s="118">
        <f>IFERROR(PERCENTILE(OFFSET(B1349,1-364,0,364,1),$C$11),"")</f>
        <v/>
      </c>
      <c r="E1349" s="122">
        <f>_xlfn.LET(_xlpm.initState,IF(OR(B1349="",C1349=""),"",IF(OR(特征计算_周度!B1332&gt;$B$15,特征计算_周度!C1332&gt;$B$15,特征计算_周度!G1332&gt;$B$15,特征计算_周度!E1332&gt;$B$15,特征计算_周度!F1332&gt;$B$15),$A$12,IFERROR(IF(B1349&lt;PERCENTILE(OFFSET(B1349,1-364,0,364,1),$C$7),$A$7,IF(B1349&lt;PERCENTILE(OFFSET(B1349,1-364,0,364,1),$C$8),$A$8,IF(B1349&lt;PERCENTILE(OFFSET(B1349,1-364,0,364,1),$C$9),$A$9,IF(B1349&lt;PERCENTILE(OFFSET(B1349,1-364,0,364,1),$C$10),$A$10,IF(B1349&lt;PERCENTILE(OFFSET(B1349,1-364,0,364,1),$C$11),$A$11,$A$12))))),""))),_xlpm.dev,原始数据_周度!G1332,_xlpm.minDev,MIN(OFFSET(原始数据_周度!G1332,1-$D$17,0,$D$17,1)),_xlpm.bounce,_xlpm.dev-_xlpm.minDev,_xlpm.oversold,AND(ISNUMBER(_xlpm.dev),ISNUMBER(_xlpm.minDev),_xlpm.minDev&lt;=$B$17,_xlpm.bounce&gt;=$F$17,OR(_xlpm.initState=$A$12,_xlpm.initState=$A$11,_xlpm.initState=$A$10)),_xlpm.pctOnly,IFERROR(IF(B1349&lt;PERCENTILE(OFFSET(B1349,1-364,0,364,1),$C$7),$A$7,IF(B1349&lt;PERCENTILE(OFFSET(B1349,1-364,0,364,1),$C$8),$A$8,IF(B1349&lt;PERCENTILE(OFFSET(B1349,1-364,0,364,1),$C$9),$A$9,IF(B1349&lt;PERCENTILE(OFFSET(B1349,1-364,0,364,1),$C$10),$A$10,IF(B1349&lt;PERCENTILE(OFFSET(B1349,1-364,0,364,1),$C$11),$A$11,$A$12))))),""),IF(_xlpm.initState="","",IF(_xlpm.oversold,_xlpm.pctOnly,_xlpm.initState)))</f>
        <v/>
      </c>
      <c r="F1349" s="119" t="n"/>
      <c r="G1349" s="120">
        <f>IF(OR(B1349="",C1349=""),"",IF(OR(特征计算_周度!B1332&gt;$B$15,特征计算_周度!C1332&gt;$B$15,特征计算_周度!G1332&gt;$B$15,特征计算_周度!E1332&gt;$B$15,特征计算_周度!F1332&gt;$B$15),IF(特征计算_周度!B1332&gt;$B$15,"VIX ","")&amp;IF(特征计算_周度!C1332&gt;$B$15,"HY ","")&amp;IF(特征计算_周度!G1332&gt;$B$15,"Sahm ","")&amp;IF(特征计算_周度!E1332&gt;$B$15,"趋势 ","")&amp;IF(特征计算_周度!F1332&gt;$B$15,"斜率",""),"—"))</f>
        <v/>
      </c>
      <c r="H1349" s="120">
        <f>IF(OR(B1349="",C1349=""),"",_xlfn.LET(_xlpm.dev,原始数据_周度!G1332,_xlpm.minDev,MIN(OFFSET(原始数据_周度!G1332,1-$D$17,0,$D$17,1)),_xlpm.bounce,_xlpm.dev-_xlpm.minDev,IF(AND(ISNUMBER(_xlpm.dev),ISNUMBER(_xlpm.minDev),_xlpm.minDev&lt;=$B$17,_xlpm.bounce&gt;=$F$17),"✅ 触发","—")))</f>
        <v/>
      </c>
      <c r="I1349" s="172">
        <f>IFERROR(IF(特征计算_周度!H1349&gt;$I$3,MIN($I$4,MAX(-$I$5,(特征计算_周度!H1349-$I$3)*$I$4)),0),"")</f>
        <v/>
      </c>
    </row>
    <row r="1350">
      <c r="A1350" s="117">
        <f>特征计算_周度!A1333</f>
        <v/>
      </c>
      <c r="B1350" s="171">
        <f>IFERROR($A$3*特征计算_周度!B1350+$B$3*特征计算_周度!C1350+$C$3*特征计算_周度!D1350+$D$3*特征计算_周度!E1350+$E$3*特征计算_周度!F1350+$F$3*特征计算_周度!H1350,"")</f>
        <v/>
      </c>
      <c r="C1350" s="118">
        <f>IFERROR(PERCENTILE(OFFSET(B1350,1-364,0,364,1),$C$7),"")</f>
        <v/>
      </c>
      <c r="D1350" s="118">
        <f>IFERROR(PERCENTILE(OFFSET(B1350,1-364,0,364,1),$C$11),"")</f>
        <v/>
      </c>
      <c r="E1350" s="122">
        <f>_xlfn.LET(_xlpm.initState,IF(OR(B1350="",C1350=""),"",IF(OR(特征计算_周度!B1333&gt;$B$15,特征计算_周度!C1333&gt;$B$15,特征计算_周度!G1333&gt;$B$15,特征计算_周度!E1333&gt;$B$15,特征计算_周度!F1333&gt;$B$15),$A$12,IFERROR(IF(B1350&lt;PERCENTILE(OFFSET(B1350,1-364,0,364,1),$C$7),$A$7,IF(B1350&lt;PERCENTILE(OFFSET(B1350,1-364,0,364,1),$C$8),$A$8,IF(B1350&lt;PERCENTILE(OFFSET(B1350,1-364,0,364,1),$C$9),$A$9,IF(B1350&lt;PERCENTILE(OFFSET(B1350,1-364,0,364,1),$C$10),$A$10,IF(B1350&lt;PERCENTILE(OFFSET(B1350,1-364,0,364,1),$C$11),$A$11,$A$12))))),""))),_xlpm.dev,原始数据_周度!G1333,_xlpm.minDev,MIN(OFFSET(原始数据_周度!G1333,1-$D$17,0,$D$17,1)),_xlpm.bounce,_xlpm.dev-_xlpm.minDev,_xlpm.oversold,AND(ISNUMBER(_xlpm.dev),ISNUMBER(_xlpm.minDev),_xlpm.minDev&lt;=$B$17,_xlpm.bounce&gt;=$F$17,OR(_xlpm.initState=$A$12,_xlpm.initState=$A$11,_xlpm.initState=$A$10)),_xlpm.pctOnly,IFERROR(IF(B1350&lt;PERCENTILE(OFFSET(B1350,1-364,0,364,1),$C$7),$A$7,IF(B1350&lt;PERCENTILE(OFFSET(B1350,1-364,0,364,1),$C$8),$A$8,IF(B1350&lt;PERCENTILE(OFFSET(B1350,1-364,0,364,1),$C$9),$A$9,IF(B1350&lt;PERCENTILE(OFFSET(B1350,1-364,0,364,1),$C$10),$A$10,IF(B1350&lt;PERCENTILE(OFFSET(B1350,1-364,0,364,1),$C$11),$A$11,$A$12))))),""),IF(_xlpm.initState="","",IF(_xlpm.oversold,_xlpm.pctOnly,_xlpm.initState)))</f>
        <v/>
      </c>
      <c r="F1350" s="119" t="n"/>
      <c r="G1350" s="120">
        <f>IF(OR(B1350="",C1350=""),"",IF(OR(特征计算_周度!B1333&gt;$B$15,特征计算_周度!C1333&gt;$B$15,特征计算_周度!G1333&gt;$B$15,特征计算_周度!E1333&gt;$B$15,特征计算_周度!F1333&gt;$B$15),IF(特征计算_周度!B1333&gt;$B$15,"VIX ","")&amp;IF(特征计算_周度!C1333&gt;$B$15,"HY ","")&amp;IF(特征计算_周度!G1333&gt;$B$15,"Sahm ","")&amp;IF(特征计算_周度!E1333&gt;$B$15,"趋势 ","")&amp;IF(特征计算_周度!F1333&gt;$B$15,"斜率",""),"—"))</f>
        <v/>
      </c>
      <c r="H1350" s="120">
        <f>IF(OR(B1350="",C1350=""),"",_xlfn.LET(_xlpm.dev,原始数据_周度!G1333,_xlpm.minDev,MIN(OFFSET(原始数据_周度!G1333,1-$D$17,0,$D$17,1)),_xlpm.bounce,_xlpm.dev-_xlpm.minDev,IF(AND(ISNUMBER(_xlpm.dev),ISNUMBER(_xlpm.minDev),_xlpm.minDev&lt;=$B$17,_xlpm.bounce&gt;=$F$17),"✅ 触发","—")))</f>
        <v/>
      </c>
      <c r="I1350" s="172">
        <f>IFERROR(IF(特征计算_周度!H1350&gt;$I$3,MIN($I$4,MAX(-$I$5,(特征计算_周度!H1350-$I$3)*$I$4)),0),"")</f>
        <v/>
      </c>
    </row>
    <row r="1351">
      <c r="A1351" s="117">
        <f>特征计算_周度!A1334</f>
        <v/>
      </c>
      <c r="B1351" s="171">
        <f>IFERROR($A$3*特征计算_周度!B1351+$B$3*特征计算_周度!C1351+$C$3*特征计算_周度!D1351+$D$3*特征计算_周度!E1351+$E$3*特征计算_周度!F1351+$F$3*特征计算_周度!H1351,"")</f>
        <v/>
      </c>
      <c r="C1351" s="118">
        <f>IFERROR(PERCENTILE(OFFSET(B1351,1-364,0,364,1),$C$7),"")</f>
        <v/>
      </c>
      <c r="D1351" s="118">
        <f>IFERROR(PERCENTILE(OFFSET(B1351,1-364,0,364,1),$C$11),"")</f>
        <v/>
      </c>
      <c r="E1351" s="122">
        <f>_xlfn.LET(_xlpm.initState,IF(OR(B1351="",C1351=""),"",IF(OR(特征计算_周度!B1334&gt;$B$15,特征计算_周度!C1334&gt;$B$15,特征计算_周度!G1334&gt;$B$15,特征计算_周度!E1334&gt;$B$15,特征计算_周度!F1334&gt;$B$15),$A$12,IFERROR(IF(B1351&lt;PERCENTILE(OFFSET(B1351,1-364,0,364,1),$C$7),$A$7,IF(B1351&lt;PERCENTILE(OFFSET(B1351,1-364,0,364,1),$C$8),$A$8,IF(B1351&lt;PERCENTILE(OFFSET(B1351,1-364,0,364,1),$C$9),$A$9,IF(B1351&lt;PERCENTILE(OFFSET(B1351,1-364,0,364,1),$C$10),$A$10,IF(B1351&lt;PERCENTILE(OFFSET(B1351,1-364,0,364,1),$C$11),$A$11,$A$12))))),""))),_xlpm.dev,原始数据_周度!G1334,_xlpm.minDev,MIN(OFFSET(原始数据_周度!G1334,1-$D$17,0,$D$17,1)),_xlpm.bounce,_xlpm.dev-_xlpm.minDev,_xlpm.oversold,AND(ISNUMBER(_xlpm.dev),ISNUMBER(_xlpm.minDev),_xlpm.minDev&lt;=$B$17,_xlpm.bounce&gt;=$F$17,OR(_xlpm.initState=$A$12,_xlpm.initState=$A$11,_xlpm.initState=$A$10)),_xlpm.pctOnly,IFERROR(IF(B1351&lt;PERCENTILE(OFFSET(B1351,1-364,0,364,1),$C$7),$A$7,IF(B1351&lt;PERCENTILE(OFFSET(B1351,1-364,0,364,1),$C$8),$A$8,IF(B1351&lt;PERCENTILE(OFFSET(B1351,1-364,0,364,1),$C$9),$A$9,IF(B1351&lt;PERCENTILE(OFFSET(B1351,1-364,0,364,1),$C$10),$A$10,IF(B1351&lt;PERCENTILE(OFFSET(B1351,1-364,0,364,1),$C$11),$A$11,$A$12))))),""),IF(_xlpm.initState="","",IF(_xlpm.oversold,_xlpm.pctOnly,_xlpm.initState)))</f>
        <v/>
      </c>
      <c r="F1351" s="119" t="n"/>
      <c r="G1351" s="120">
        <f>IF(OR(B1351="",C1351=""),"",IF(OR(特征计算_周度!B1334&gt;$B$15,特征计算_周度!C1334&gt;$B$15,特征计算_周度!G1334&gt;$B$15,特征计算_周度!E1334&gt;$B$15,特征计算_周度!F1334&gt;$B$15),IF(特征计算_周度!B1334&gt;$B$15,"VIX ","")&amp;IF(特征计算_周度!C1334&gt;$B$15,"HY ","")&amp;IF(特征计算_周度!G1334&gt;$B$15,"Sahm ","")&amp;IF(特征计算_周度!E1334&gt;$B$15,"趋势 ","")&amp;IF(特征计算_周度!F1334&gt;$B$15,"斜率",""),"—"))</f>
        <v/>
      </c>
      <c r="H1351" s="120">
        <f>IF(OR(B1351="",C1351=""),"",_xlfn.LET(_xlpm.dev,原始数据_周度!G1334,_xlpm.minDev,MIN(OFFSET(原始数据_周度!G1334,1-$D$17,0,$D$17,1)),_xlpm.bounce,_xlpm.dev-_xlpm.minDev,IF(AND(ISNUMBER(_xlpm.dev),ISNUMBER(_xlpm.minDev),_xlpm.minDev&lt;=$B$17,_xlpm.bounce&gt;=$F$17),"✅ 触发","—")))</f>
        <v/>
      </c>
      <c r="I1351" s="172">
        <f>IFERROR(IF(特征计算_周度!H1351&gt;$I$3,MIN($I$4,MAX(-$I$5,(特征计算_周度!H1351-$I$3)*$I$4)),0),"")</f>
        <v/>
      </c>
    </row>
    <row r="1352">
      <c r="A1352" s="117">
        <f>特征计算_周度!A1335</f>
        <v/>
      </c>
      <c r="B1352" s="171">
        <f>IFERROR($A$3*特征计算_周度!B1352+$B$3*特征计算_周度!C1352+$C$3*特征计算_周度!D1352+$D$3*特征计算_周度!E1352+$E$3*特征计算_周度!F1352+$F$3*特征计算_周度!H1352,"")</f>
        <v/>
      </c>
      <c r="C1352" s="118">
        <f>IFERROR(PERCENTILE(OFFSET(B1352,1-364,0,364,1),$C$7),"")</f>
        <v/>
      </c>
      <c r="D1352" s="118">
        <f>IFERROR(PERCENTILE(OFFSET(B1352,1-364,0,364,1),$C$11),"")</f>
        <v/>
      </c>
      <c r="E1352" s="122">
        <f>_xlfn.LET(_xlpm.initState,IF(OR(B1352="",C1352=""),"",IF(OR(特征计算_周度!B1335&gt;$B$15,特征计算_周度!C1335&gt;$B$15,特征计算_周度!G1335&gt;$B$15,特征计算_周度!E1335&gt;$B$15,特征计算_周度!F1335&gt;$B$15),$A$12,IFERROR(IF(B1352&lt;PERCENTILE(OFFSET(B1352,1-364,0,364,1),$C$7),$A$7,IF(B1352&lt;PERCENTILE(OFFSET(B1352,1-364,0,364,1),$C$8),$A$8,IF(B1352&lt;PERCENTILE(OFFSET(B1352,1-364,0,364,1),$C$9),$A$9,IF(B1352&lt;PERCENTILE(OFFSET(B1352,1-364,0,364,1),$C$10),$A$10,IF(B1352&lt;PERCENTILE(OFFSET(B1352,1-364,0,364,1),$C$11),$A$11,$A$12))))),""))),_xlpm.dev,原始数据_周度!G1335,_xlpm.minDev,MIN(OFFSET(原始数据_周度!G1335,1-$D$17,0,$D$17,1)),_xlpm.bounce,_xlpm.dev-_xlpm.minDev,_xlpm.oversold,AND(ISNUMBER(_xlpm.dev),ISNUMBER(_xlpm.minDev),_xlpm.minDev&lt;=$B$17,_xlpm.bounce&gt;=$F$17,OR(_xlpm.initState=$A$12,_xlpm.initState=$A$11,_xlpm.initState=$A$10)),_xlpm.pctOnly,IFERROR(IF(B1352&lt;PERCENTILE(OFFSET(B1352,1-364,0,364,1),$C$7),$A$7,IF(B1352&lt;PERCENTILE(OFFSET(B1352,1-364,0,364,1),$C$8),$A$8,IF(B1352&lt;PERCENTILE(OFFSET(B1352,1-364,0,364,1),$C$9),$A$9,IF(B1352&lt;PERCENTILE(OFFSET(B1352,1-364,0,364,1),$C$10),$A$10,IF(B1352&lt;PERCENTILE(OFFSET(B1352,1-364,0,364,1),$C$11),$A$11,$A$12))))),""),IF(_xlpm.initState="","",IF(_xlpm.oversold,_xlpm.pctOnly,_xlpm.initState)))</f>
        <v/>
      </c>
      <c r="F1352" s="119" t="n"/>
      <c r="G1352" s="120">
        <f>IF(OR(B1352="",C1352=""),"",IF(OR(特征计算_周度!B1335&gt;$B$15,特征计算_周度!C1335&gt;$B$15,特征计算_周度!G1335&gt;$B$15,特征计算_周度!E1335&gt;$B$15,特征计算_周度!F1335&gt;$B$15),IF(特征计算_周度!B1335&gt;$B$15,"VIX ","")&amp;IF(特征计算_周度!C1335&gt;$B$15,"HY ","")&amp;IF(特征计算_周度!G1335&gt;$B$15,"Sahm ","")&amp;IF(特征计算_周度!E1335&gt;$B$15,"趋势 ","")&amp;IF(特征计算_周度!F1335&gt;$B$15,"斜率",""),"—"))</f>
        <v/>
      </c>
      <c r="H1352" s="120">
        <f>IF(OR(B1352="",C1352=""),"",_xlfn.LET(_xlpm.dev,原始数据_周度!G1335,_xlpm.minDev,MIN(OFFSET(原始数据_周度!G1335,1-$D$17,0,$D$17,1)),_xlpm.bounce,_xlpm.dev-_xlpm.minDev,IF(AND(ISNUMBER(_xlpm.dev),ISNUMBER(_xlpm.minDev),_xlpm.minDev&lt;=$B$17,_xlpm.bounce&gt;=$F$17),"✅ 触发","—")))</f>
        <v/>
      </c>
      <c r="I1352" s="172">
        <f>IFERROR(IF(特征计算_周度!H1352&gt;$I$3,MIN($I$4,MAX(-$I$5,(特征计算_周度!H1352-$I$3)*$I$4)),0),"")</f>
        <v/>
      </c>
    </row>
    <row r="1353">
      <c r="A1353" s="117">
        <f>特征计算_周度!A1336</f>
        <v/>
      </c>
      <c r="B1353" s="171">
        <f>IFERROR($A$3*特征计算_周度!B1353+$B$3*特征计算_周度!C1353+$C$3*特征计算_周度!D1353+$D$3*特征计算_周度!E1353+$E$3*特征计算_周度!F1353+$F$3*特征计算_周度!H1353,"")</f>
        <v/>
      </c>
      <c r="C1353" s="118">
        <f>IFERROR(PERCENTILE(OFFSET(B1353,1-364,0,364,1),$C$7),"")</f>
        <v/>
      </c>
      <c r="D1353" s="118">
        <f>IFERROR(PERCENTILE(OFFSET(B1353,1-364,0,364,1),$C$11),"")</f>
        <v/>
      </c>
      <c r="E1353" s="122">
        <f>_xlfn.LET(_xlpm.initState,IF(OR(B1353="",C1353=""),"",IF(OR(特征计算_周度!B1336&gt;$B$15,特征计算_周度!C1336&gt;$B$15,特征计算_周度!G1336&gt;$B$15,特征计算_周度!E1336&gt;$B$15,特征计算_周度!F1336&gt;$B$15),$A$12,IFERROR(IF(B1353&lt;PERCENTILE(OFFSET(B1353,1-364,0,364,1),$C$7),$A$7,IF(B1353&lt;PERCENTILE(OFFSET(B1353,1-364,0,364,1),$C$8),$A$8,IF(B1353&lt;PERCENTILE(OFFSET(B1353,1-364,0,364,1),$C$9),$A$9,IF(B1353&lt;PERCENTILE(OFFSET(B1353,1-364,0,364,1),$C$10),$A$10,IF(B1353&lt;PERCENTILE(OFFSET(B1353,1-364,0,364,1),$C$11),$A$11,$A$12))))),""))),_xlpm.dev,原始数据_周度!G1336,_xlpm.minDev,MIN(OFFSET(原始数据_周度!G1336,1-$D$17,0,$D$17,1)),_xlpm.bounce,_xlpm.dev-_xlpm.minDev,_xlpm.oversold,AND(ISNUMBER(_xlpm.dev),ISNUMBER(_xlpm.minDev),_xlpm.minDev&lt;=$B$17,_xlpm.bounce&gt;=$F$17,OR(_xlpm.initState=$A$12,_xlpm.initState=$A$11,_xlpm.initState=$A$10)),_xlpm.pctOnly,IFERROR(IF(B1353&lt;PERCENTILE(OFFSET(B1353,1-364,0,364,1),$C$7),$A$7,IF(B1353&lt;PERCENTILE(OFFSET(B1353,1-364,0,364,1),$C$8),$A$8,IF(B1353&lt;PERCENTILE(OFFSET(B1353,1-364,0,364,1),$C$9),$A$9,IF(B1353&lt;PERCENTILE(OFFSET(B1353,1-364,0,364,1),$C$10),$A$10,IF(B1353&lt;PERCENTILE(OFFSET(B1353,1-364,0,364,1),$C$11),$A$11,$A$12))))),""),IF(_xlpm.initState="","",IF(_xlpm.oversold,_xlpm.pctOnly,_xlpm.initState)))</f>
        <v/>
      </c>
      <c r="F1353" s="119" t="n"/>
      <c r="G1353" s="120">
        <f>IF(OR(B1353="",C1353=""),"",IF(OR(特征计算_周度!B1336&gt;$B$15,特征计算_周度!C1336&gt;$B$15,特征计算_周度!G1336&gt;$B$15,特征计算_周度!E1336&gt;$B$15,特征计算_周度!F1336&gt;$B$15),IF(特征计算_周度!B1336&gt;$B$15,"VIX ","")&amp;IF(特征计算_周度!C1336&gt;$B$15,"HY ","")&amp;IF(特征计算_周度!G1336&gt;$B$15,"Sahm ","")&amp;IF(特征计算_周度!E1336&gt;$B$15,"趋势 ","")&amp;IF(特征计算_周度!F1336&gt;$B$15,"斜率",""),"—"))</f>
        <v/>
      </c>
      <c r="H1353" s="120">
        <f>IF(OR(B1353="",C1353=""),"",_xlfn.LET(_xlpm.dev,原始数据_周度!G1336,_xlpm.minDev,MIN(OFFSET(原始数据_周度!G1336,1-$D$17,0,$D$17,1)),_xlpm.bounce,_xlpm.dev-_xlpm.minDev,IF(AND(ISNUMBER(_xlpm.dev),ISNUMBER(_xlpm.minDev),_xlpm.minDev&lt;=$B$17,_xlpm.bounce&gt;=$F$17),"✅ 触发","—")))</f>
        <v/>
      </c>
      <c r="I1353" s="172">
        <f>IFERROR(IF(特征计算_周度!H1353&gt;$I$3,MIN($I$4,MAX(-$I$5,(特征计算_周度!H1353-$I$3)*$I$4)),0),"")</f>
        <v/>
      </c>
    </row>
    <row r="1354">
      <c r="A1354" s="117">
        <f>特征计算_周度!A1337</f>
        <v/>
      </c>
      <c r="B1354" s="171">
        <f>IFERROR($A$3*特征计算_周度!B1354+$B$3*特征计算_周度!C1354+$C$3*特征计算_周度!D1354+$D$3*特征计算_周度!E1354+$E$3*特征计算_周度!F1354+$F$3*特征计算_周度!H1354,"")</f>
        <v/>
      </c>
      <c r="C1354" s="118">
        <f>IFERROR(PERCENTILE(OFFSET(B1354,1-364,0,364,1),$C$7),"")</f>
        <v/>
      </c>
      <c r="D1354" s="118">
        <f>IFERROR(PERCENTILE(OFFSET(B1354,1-364,0,364,1),$C$11),"")</f>
        <v/>
      </c>
      <c r="E1354" s="122">
        <f>_xlfn.LET(_xlpm.initState,IF(OR(B1354="",C1354=""),"",IF(OR(特征计算_周度!B1337&gt;$B$15,特征计算_周度!C1337&gt;$B$15,特征计算_周度!G1337&gt;$B$15,特征计算_周度!E1337&gt;$B$15,特征计算_周度!F1337&gt;$B$15),$A$12,IFERROR(IF(B1354&lt;PERCENTILE(OFFSET(B1354,1-364,0,364,1),$C$7),$A$7,IF(B1354&lt;PERCENTILE(OFFSET(B1354,1-364,0,364,1),$C$8),$A$8,IF(B1354&lt;PERCENTILE(OFFSET(B1354,1-364,0,364,1),$C$9),$A$9,IF(B1354&lt;PERCENTILE(OFFSET(B1354,1-364,0,364,1),$C$10),$A$10,IF(B1354&lt;PERCENTILE(OFFSET(B1354,1-364,0,364,1),$C$11),$A$11,$A$12))))),""))),_xlpm.dev,原始数据_周度!G1337,_xlpm.minDev,MIN(OFFSET(原始数据_周度!G1337,1-$D$17,0,$D$17,1)),_xlpm.bounce,_xlpm.dev-_xlpm.minDev,_xlpm.oversold,AND(ISNUMBER(_xlpm.dev),ISNUMBER(_xlpm.minDev),_xlpm.minDev&lt;=$B$17,_xlpm.bounce&gt;=$F$17,OR(_xlpm.initState=$A$12,_xlpm.initState=$A$11,_xlpm.initState=$A$10)),_xlpm.pctOnly,IFERROR(IF(B1354&lt;PERCENTILE(OFFSET(B1354,1-364,0,364,1),$C$7),$A$7,IF(B1354&lt;PERCENTILE(OFFSET(B1354,1-364,0,364,1),$C$8),$A$8,IF(B1354&lt;PERCENTILE(OFFSET(B1354,1-364,0,364,1),$C$9),$A$9,IF(B1354&lt;PERCENTILE(OFFSET(B1354,1-364,0,364,1),$C$10),$A$10,IF(B1354&lt;PERCENTILE(OFFSET(B1354,1-364,0,364,1),$C$11),$A$11,$A$12))))),""),IF(_xlpm.initState="","",IF(_xlpm.oversold,_xlpm.pctOnly,_xlpm.initState)))</f>
        <v/>
      </c>
      <c r="F1354" s="119" t="n"/>
      <c r="G1354" s="120">
        <f>IF(OR(B1354="",C1354=""),"",IF(OR(特征计算_周度!B1337&gt;$B$15,特征计算_周度!C1337&gt;$B$15,特征计算_周度!G1337&gt;$B$15,特征计算_周度!E1337&gt;$B$15,特征计算_周度!F1337&gt;$B$15),IF(特征计算_周度!B1337&gt;$B$15,"VIX ","")&amp;IF(特征计算_周度!C1337&gt;$B$15,"HY ","")&amp;IF(特征计算_周度!G1337&gt;$B$15,"Sahm ","")&amp;IF(特征计算_周度!E1337&gt;$B$15,"趋势 ","")&amp;IF(特征计算_周度!F1337&gt;$B$15,"斜率",""),"—"))</f>
        <v/>
      </c>
      <c r="H1354" s="120">
        <f>IF(OR(B1354="",C1354=""),"",_xlfn.LET(_xlpm.dev,原始数据_周度!G1337,_xlpm.minDev,MIN(OFFSET(原始数据_周度!G1337,1-$D$17,0,$D$17,1)),_xlpm.bounce,_xlpm.dev-_xlpm.minDev,IF(AND(ISNUMBER(_xlpm.dev),ISNUMBER(_xlpm.minDev),_xlpm.minDev&lt;=$B$17,_xlpm.bounce&gt;=$F$17),"✅ 触发","—")))</f>
        <v/>
      </c>
      <c r="I1354" s="172">
        <f>IFERROR(IF(特征计算_周度!H1354&gt;$I$3,MIN($I$4,MAX(-$I$5,(特征计算_周度!H1354-$I$3)*$I$4)),0),"")</f>
        <v/>
      </c>
    </row>
    <row r="1355">
      <c r="A1355" s="117">
        <f>特征计算_周度!A1338</f>
        <v/>
      </c>
      <c r="B1355" s="171">
        <f>IFERROR($A$3*特征计算_周度!B1355+$B$3*特征计算_周度!C1355+$C$3*特征计算_周度!D1355+$D$3*特征计算_周度!E1355+$E$3*特征计算_周度!F1355+$F$3*特征计算_周度!H1355,"")</f>
        <v/>
      </c>
      <c r="C1355" s="118">
        <f>IFERROR(PERCENTILE(OFFSET(B1355,1-364,0,364,1),$C$7),"")</f>
        <v/>
      </c>
      <c r="D1355" s="118">
        <f>IFERROR(PERCENTILE(OFFSET(B1355,1-364,0,364,1),$C$11),"")</f>
        <v/>
      </c>
      <c r="E1355" s="122">
        <f>_xlfn.LET(_xlpm.initState,IF(OR(B1355="",C1355=""),"",IF(OR(特征计算_周度!B1338&gt;$B$15,特征计算_周度!C1338&gt;$B$15,特征计算_周度!G1338&gt;$B$15,特征计算_周度!E1338&gt;$B$15,特征计算_周度!F1338&gt;$B$15),$A$12,IFERROR(IF(B1355&lt;PERCENTILE(OFFSET(B1355,1-364,0,364,1),$C$7),$A$7,IF(B1355&lt;PERCENTILE(OFFSET(B1355,1-364,0,364,1),$C$8),$A$8,IF(B1355&lt;PERCENTILE(OFFSET(B1355,1-364,0,364,1),$C$9),$A$9,IF(B1355&lt;PERCENTILE(OFFSET(B1355,1-364,0,364,1),$C$10),$A$10,IF(B1355&lt;PERCENTILE(OFFSET(B1355,1-364,0,364,1),$C$11),$A$11,$A$12))))),""))),_xlpm.dev,原始数据_周度!G1338,_xlpm.minDev,MIN(OFFSET(原始数据_周度!G1338,1-$D$17,0,$D$17,1)),_xlpm.bounce,_xlpm.dev-_xlpm.minDev,_xlpm.oversold,AND(ISNUMBER(_xlpm.dev),ISNUMBER(_xlpm.minDev),_xlpm.minDev&lt;=$B$17,_xlpm.bounce&gt;=$F$17,OR(_xlpm.initState=$A$12,_xlpm.initState=$A$11,_xlpm.initState=$A$10)),_xlpm.pctOnly,IFERROR(IF(B1355&lt;PERCENTILE(OFFSET(B1355,1-364,0,364,1),$C$7),$A$7,IF(B1355&lt;PERCENTILE(OFFSET(B1355,1-364,0,364,1),$C$8),$A$8,IF(B1355&lt;PERCENTILE(OFFSET(B1355,1-364,0,364,1),$C$9),$A$9,IF(B1355&lt;PERCENTILE(OFFSET(B1355,1-364,0,364,1),$C$10),$A$10,IF(B1355&lt;PERCENTILE(OFFSET(B1355,1-364,0,364,1),$C$11),$A$11,$A$12))))),""),IF(_xlpm.initState="","",IF(_xlpm.oversold,_xlpm.pctOnly,_xlpm.initState)))</f>
        <v/>
      </c>
      <c r="F1355" s="119" t="n"/>
      <c r="G1355" s="120">
        <f>IF(OR(B1355="",C1355=""),"",IF(OR(特征计算_周度!B1338&gt;$B$15,特征计算_周度!C1338&gt;$B$15,特征计算_周度!G1338&gt;$B$15,特征计算_周度!E1338&gt;$B$15,特征计算_周度!F1338&gt;$B$15),IF(特征计算_周度!B1338&gt;$B$15,"VIX ","")&amp;IF(特征计算_周度!C1338&gt;$B$15,"HY ","")&amp;IF(特征计算_周度!G1338&gt;$B$15,"Sahm ","")&amp;IF(特征计算_周度!E1338&gt;$B$15,"趋势 ","")&amp;IF(特征计算_周度!F1338&gt;$B$15,"斜率",""),"—"))</f>
        <v/>
      </c>
      <c r="H1355" s="120">
        <f>IF(OR(B1355="",C1355=""),"",_xlfn.LET(_xlpm.dev,原始数据_周度!G1338,_xlpm.minDev,MIN(OFFSET(原始数据_周度!G1338,1-$D$17,0,$D$17,1)),_xlpm.bounce,_xlpm.dev-_xlpm.minDev,IF(AND(ISNUMBER(_xlpm.dev),ISNUMBER(_xlpm.minDev),_xlpm.minDev&lt;=$B$17,_xlpm.bounce&gt;=$F$17),"✅ 触发","—")))</f>
        <v/>
      </c>
      <c r="I1355" s="172">
        <f>IFERROR(IF(特征计算_周度!H1355&gt;$I$3,MIN($I$4,MAX(-$I$5,(特征计算_周度!H1355-$I$3)*$I$4)),0),"")</f>
        <v/>
      </c>
    </row>
    <row r="1356">
      <c r="A1356" s="117">
        <f>特征计算_周度!A1339</f>
        <v/>
      </c>
      <c r="B1356" s="171">
        <f>IFERROR($A$3*特征计算_周度!B1356+$B$3*特征计算_周度!C1356+$C$3*特征计算_周度!D1356+$D$3*特征计算_周度!E1356+$E$3*特征计算_周度!F1356+$F$3*特征计算_周度!H1356,"")</f>
        <v/>
      </c>
      <c r="C1356" s="118">
        <f>IFERROR(PERCENTILE(OFFSET(B1356,1-364,0,364,1),$C$7),"")</f>
        <v/>
      </c>
      <c r="D1356" s="118">
        <f>IFERROR(PERCENTILE(OFFSET(B1356,1-364,0,364,1),$C$11),"")</f>
        <v/>
      </c>
      <c r="E1356" s="122">
        <f>_xlfn.LET(_xlpm.initState,IF(OR(B1356="",C1356=""),"",IF(OR(特征计算_周度!B1339&gt;$B$15,特征计算_周度!C1339&gt;$B$15,特征计算_周度!G1339&gt;$B$15,特征计算_周度!E1339&gt;$B$15,特征计算_周度!F1339&gt;$B$15),$A$12,IFERROR(IF(B1356&lt;PERCENTILE(OFFSET(B1356,1-364,0,364,1),$C$7),$A$7,IF(B1356&lt;PERCENTILE(OFFSET(B1356,1-364,0,364,1),$C$8),$A$8,IF(B1356&lt;PERCENTILE(OFFSET(B1356,1-364,0,364,1),$C$9),$A$9,IF(B1356&lt;PERCENTILE(OFFSET(B1356,1-364,0,364,1),$C$10),$A$10,IF(B1356&lt;PERCENTILE(OFFSET(B1356,1-364,0,364,1),$C$11),$A$11,$A$12))))),""))),_xlpm.dev,原始数据_周度!G1339,_xlpm.minDev,MIN(OFFSET(原始数据_周度!G1339,1-$D$17,0,$D$17,1)),_xlpm.bounce,_xlpm.dev-_xlpm.minDev,_xlpm.oversold,AND(ISNUMBER(_xlpm.dev),ISNUMBER(_xlpm.minDev),_xlpm.minDev&lt;=$B$17,_xlpm.bounce&gt;=$F$17,OR(_xlpm.initState=$A$12,_xlpm.initState=$A$11,_xlpm.initState=$A$10)),_xlpm.pctOnly,IFERROR(IF(B1356&lt;PERCENTILE(OFFSET(B1356,1-364,0,364,1),$C$7),$A$7,IF(B1356&lt;PERCENTILE(OFFSET(B1356,1-364,0,364,1),$C$8),$A$8,IF(B1356&lt;PERCENTILE(OFFSET(B1356,1-364,0,364,1),$C$9),$A$9,IF(B1356&lt;PERCENTILE(OFFSET(B1356,1-364,0,364,1),$C$10),$A$10,IF(B1356&lt;PERCENTILE(OFFSET(B1356,1-364,0,364,1),$C$11),$A$11,$A$12))))),""),IF(_xlpm.initState="","",IF(_xlpm.oversold,_xlpm.pctOnly,_xlpm.initState)))</f>
        <v/>
      </c>
      <c r="F1356" s="119" t="n"/>
      <c r="G1356" s="120">
        <f>IF(OR(B1356="",C1356=""),"",IF(OR(特征计算_周度!B1339&gt;$B$15,特征计算_周度!C1339&gt;$B$15,特征计算_周度!G1339&gt;$B$15,特征计算_周度!E1339&gt;$B$15,特征计算_周度!F1339&gt;$B$15),IF(特征计算_周度!B1339&gt;$B$15,"VIX ","")&amp;IF(特征计算_周度!C1339&gt;$B$15,"HY ","")&amp;IF(特征计算_周度!G1339&gt;$B$15,"Sahm ","")&amp;IF(特征计算_周度!E1339&gt;$B$15,"趋势 ","")&amp;IF(特征计算_周度!F1339&gt;$B$15,"斜率",""),"—"))</f>
        <v/>
      </c>
      <c r="H1356" s="120">
        <f>IF(OR(B1356="",C1356=""),"",_xlfn.LET(_xlpm.dev,原始数据_周度!G1339,_xlpm.minDev,MIN(OFFSET(原始数据_周度!G1339,1-$D$17,0,$D$17,1)),_xlpm.bounce,_xlpm.dev-_xlpm.minDev,IF(AND(ISNUMBER(_xlpm.dev),ISNUMBER(_xlpm.minDev),_xlpm.minDev&lt;=$B$17,_xlpm.bounce&gt;=$F$17),"✅ 触发","—")))</f>
        <v/>
      </c>
      <c r="I1356" s="172">
        <f>IFERROR(IF(特征计算_周度!H1356&gt;$I$3,MIN($I$4,MAX(-$I$5,(特征计算_周度!H1356-$I$3)*$I$4)),0),"")</f>
        <v/>
      </c>
    </row>
    <row r="1357">
      <c r="A1357" s="117">
        <f>特征计算_周度!A1340</f>
        <v/>
      </c>
      <c r="B1357" s="171">
        <f>IFERROR($A$3*特征计算_周度!B1357+$B$3*特征计算_周度!C1357+$C$3*特征计算_周度!D1357+$D$3*特征计算_周度!E1357+$E$3*特征计算_周度!F1357+$F$3*特征计算_周度!H1357,"")</f>
        <v/>
      </c>
      <c r="C1357" s="118">
        <f>IFERROR(PERCENTILE(OFFSET(B1357,1-364,0,364,1),$C$7),"")</f>
        <v/>
      </c>
      <c r="D1357" s="118">
        <f>IFERROR(PERCENTILE(OFFSET(B1357,1-364,0,364,1),$C$11),"")</f>
        <v/>
      </c>
      <c r="E1357" s="122">
        <f>_xlfn.LET(_xlpm.initState,IF(OR(B1357="",C1357=""),"",IF(OR(特征计算_周度!B1340&gt;$B$15,特征计算_周度!C1340&gt;$B$15,特征计算_周度!G1340&gt;$B$15,特征计算_周度!E1340&gt;$B$15,特征计算_周度!F1340&gt;$B$15),$A$12,IFERROR(IF(B1357&lt;PERCENTILE(OFFSET(B1357,1-364,0,364,1),$C$7),$A$7,IF(B1357&lt;PERCENTILE(OFFSET(B1357,1-364,0,364,1),$C$8),$A$8,IF(B1357&lt;PERCENTILE(OFFSET(B1357,1-364,0,364,1),$C$9),$A$9,IF(B1357&lt;PERCENTILE(OFFSET(B1357,1-364,0,364,1),$C$10),$A$10,IF(B1357&lt;PERCENTILE(OFFSET(B1357,1-364,0,364,1),$C$11),$A$11,$A$12))))),""))),_xlpm.dev,原始数据_周度!G1340,_xlpm.minDev,MIN(OFFSET(原始数据_周度!G1340,1-$D$17,0,$D$17,1)),_xlpm.bounce,_xlpm.dev-_xlpm.minDev,_xlpm.oversold,AND(ISNUMBER(_xlpm.dev),ISNUMBER(_xlpm.minDev),_xlpm.minDev&lt;=$B$17,_xlpm.bounce&gt;=$F$17,OR(_xlpm.initState=$A$12,_xlpm.initState=$A$11,_xlpm.initState=$A$10)),_xlpm.pctOnly,IFERROR(IF(B1357&lt;PERCENTILE(OFFSET(B1357,1-364,0,364,1),$C$7),$A$7,IF(B1357&lt;PERCENTILE(OFFSET(B1357,1-364,0,364,1),$C$8),$A$8,IF(B1357&lt;PERCENTILE(OFFSET(B1357,1-364,0,364,1),$C$9),$A$9,IF(B1357&lt;PERCENTILE(OFFSET(B1357,1-364,0,364,1),$C$10),$A$10,IF(B1357&lt;PERCENTILE(OFFSET(B1357,1-364,0,364,1),$C$11),$A$11,$A$12))))),""),IF(_xlpm.initState="","",IF(_xlpm.oversold,_xlpm.pctOnly,_xlpm.initState)))</f>
        <v/>
      </c>
      <c r="F1357" s="119" t="n"/>
      <c r="G1357" s="120">
        <f>IF(OR(B1357="",C1357=""),"",IF(OR(特征计算_周度!B1340&gt;$B$15,特征计算_周度!C1340&gt;$B$15,特征计算_周度!G1340&gt;$B$15,特征计算_周度!E1340&gt;$B$15,特征计算_周度!F1340&gt;$B$15),IF(特征计算_周度!B1340&gt;$B$15,"VIX ","")&amp;IF(特征计算_周度!C1340&gt;$B$15,"HY ","")&amp;IF(特征计算_周度!G1340&gt;$B$15,"Sahm ","")&amp;IF(特征计算_周度!E1340&gt;$B$15,"趋势 ","")&amp;IF(特征计算_周度!F1340&gt;$B$15,"斜率",""),"—"))</f>
        <v/>
      </c>
      <c r="H1357" s="120">
        <f>IF(OR(B1357="",C1357=""),"",_xlfn.LET(_xlpm.dev,原始数据_周度!G1340,_xlpm.minDev,MIN(OFFSET(原始数据_周度!G1340,1-$D$17,0,$D$17,1)),_xlpm.bounce,_xlpm.dev-_xlpm.minDev,IF(AND(ISNUMBER(_xlpm.dev),ISNUMBER(_xlpm.minDev),_xlpm.minDev&lt;=$B$17,_xlpm.bounce&gt;=$F$17),"✅ 触发","—")))</f>
        <v/>
      </c>
      <c r="I1357" s="172">
        <f>IFERROR(IF(特征计算_周度!H1357&gt;$I$3,MIN($I$4,MAX(-$I$5,(特征计算_周度!H1357-$I$3)*$I$4)),0),"")</f>
        <v/>
      </c>
    </row>
    <row r="1358">
      <c r="A1358" s="117">
        <f>特征计算_周度!A1341</f>
        <v/>
      </c>
      <c r="B1358" s="171">
        <f>IFERROR($A$3*特征计算_周度!B1358+$B$3*特征计算_周度!C1358+$C$3*特征计算_周度!D1358+$D$3*特征计算_周度!E1358+$E$3*特征计算_周度!F1358+$F$3*特征计算_周度!H1358,"")</f>
        <v/>
      </c>
      <c r="C1358" s="118">
        <f>IFERROR(PERCENTILE(OFFSET(B1358,1-364,0,364,1),$C$7),"")</f>
        <v/>
      </c>
      <c r="D1358" s="118">
        <f>IFERROR(PERCENTILE(OFFSET(B1358,1-364,0,364,1),$C$11),"")</f>
        <v/>
      </c>
      <c r="E1358" s="122">
        <f>_xlfn.LET(_xlpm.initState,IF(OR(B1358="",C1358=""),"",IF(OR(特征计算_周度!B1341&gt;$B$15,特征计算_周度!C1341&gt;$B$15,特征计算_周度!G1341&gt;$B$15,特征计算_周度!E1341&gt;$B$15,特征计算_周度!F1341&gt;$B$15),$A$12,IFERROR(IF(B1358&lt;PERCENTILE(OFFSET(B1358,1-364,0,364,1),$C$7),$A$7,IF(B1358&lt;PERCENTILE(OFFSET(B1358,1-364,0,364,1),$C$8),$A$8,IF(B1358&lt;PERCENTILE(OFFSET(B1358,1-364,0,364,1),$C$9),$A$9,IF(B1358&lt;PERCENTILE(OFFSET(B1358,1-364,0,364,1),$C$10),$A$10,IF(B1358&lt;PERCENTILE(OFFSET(B1358,1-364,0,364,1),$C$11),$A$11,$A$12))))),""))),_xlpm.dev,原始数据_周度!G1341,_xlpm.minDev,MIN(OFFSET(原始数据_周度!G1341,1-$D$17,0,$D$17,1)),_xlpm.bounce,_xlpm.dev-_xlpm.minDev,_xlpm.oversold,AND(ISNUMBER(_xlpm.dev),ISNUMBER(_xlpm.minDev),_xlpm.minDev&lt;=$B$17,_xlpm.bounce&gt;=$F$17,OR(_xlpm.initState=$A$12,_xlpm.initState=$A$11,_xlpm.initState=$A$10)),_xlpm.pctOnly,IFERROR(IF(B1358&lt;PERCENTILE(OFFSET(B1358,1-364,0,364,1),$C$7),$A$7,IF(B1358&lt;PERCENTILE(OFFSET(B1358,1-364,0,364,1),$C$8),$A$8,IF(B1358&lt;PERCENTILE(OFFSET(B1358,1-364,0,364,1),$C$9),$A$9,IF(B1358&lt;PERCENTILE(OFFSET(B1358,1-364,0,364,1),$C$10),$A$10,IF(B1358&lt;PERCENTILE(OFFSET(B1358,1-364,0,364,1),$C$11),$A$11,$A$12))))),""),IF(_xlpm.initState="","",IF(_xlpm.oversold,_xlpm.pctOnly,_xlpm.initState)))</f>
        <v/>
      </c>
      <c r="F1358" s="119" t="n"/>
      <c r="G1358" s="120">
        <f>IF(OR(B1358="",C1358=""),"",IF(OR(特征计算_周度!B1341&gt;$B$15,特征计算_周度!C1341&gt;$B$15,特征计算_周度!G1341&gt;$B$15,特征计算_周度!E1341&gt;$B$15,特征计算_周度!F1341&gt;$B$15),IF(特征计算_周度!B1341&gt;$B$15,"VIX ","")&amp;IF(特征计算_周度!C1341&gt;$B$15,"HY ","")&amp;IF(特征计算_周度!G1341&gt;$B$15,"Sahm ","")&amp;IF(特征计算_周度!E1341&gt;$B$15,"趋势 ","")&amp;IF(特征计算_周度!F1341&gt;$B$15,"斜率",""),"—"))</f>
        <v/>
      </c>
      <c r="H1358" s="120">
        <f>IF(OR(B1358="",C1358=""),"",_xlfn.LET(_xlpm.dev,原始数据_周度!G1341,_xlpm.minDev,MIN(OFFSET(原始数据_周度!G1341,1-$D$17,0,$D$17,1)),_xlpm.bounce,_xlpm.dev-_xlpm.minDev,IF(AND(ISNUMBER(_xlpm.dev),ISNUMBER(_xlpm.minDev),_xlpm.minDev&lt;=$B$17,_xlpm.bounce&gt;=$F$17),"✅ 触发","—")))</f>
        <v/>
      </c>
      <c r="I1358" s="172">
        <f>IFERROR(IF(特征计算_周度!H1358&gt;$I$3,MIN($I$4,MAX(-$I$5,(特征计算_周度!H1358-$I$3)*$I$4)),0),"")</f>
        <v/>
      </c>
    </row>
    <row r="1359">
      <c r="A1359" s="117">
        <f>特征计算_周度!A1342</f>
        <v/>
      </c>
      <c r="B1359" s="171">
        <f>IFERROR($A$3*特征计算_周度!B1359+$B$3*特征计算_周度!C1359+$C$3*特征计算_周度!D1359+$D$3*特征计算_周度!E1359+$E$3*特征计算_周度!F1359+$F$3*特征计算_周度!H1359,"")</f>
        <v/>
      </c>
      <c r="C1359" s="118">
        <f>IFERROR(PERCENTILE(OFFSET(B1359,1-364,0,364,1),$C$7),"")</f>
        <v/>
      </c>
      <c r="D1359" s="118">
        <f>IFERROR(PERCENTILE(OFFSET(B1359,1-364,0,364,1),$C$11),"")</f>
        <v/>
      </c>
      <c r="E1359" s="122">
        <f>_xlfn.LET(_xlpm.initState,IF(OR(B1359="",C1359=""),"",IF(OR(特征计算_周度!B1342&gt;$B$15,特征计算_周度!C1342&gt;$B$15,特征计算_周度!G1342&gt;$B$15,特征计算_周度!E1342&gt;$B$15,特征计算_周度!F1342&gt;$B$15),$A$12,IFERROR(IF(B1359&lt;PERCENTILE(OFFSET(B1359,1-364,0,364,1),$C$7),$A$7,IF(B1359&lt;PERCENTILE(OFFSET(B1359,1-364,0,364,1),$C$8),$A$8,IF(B1359&lt;PERCENTILE(OFFSET(B1359,1-364,0,364,1),$C$9),$A$9,IF(B1359&lt;PERCENTILE(OFFSET(B1359,1-364,0,364,1),$C$10),$A$10,IF(B1359&lt;PERCENTILE(OFFSET(B1359,1-364,0,364,1),$C$11),$A$11,$A$12))))),""))),_xlpm.dev,原始数据_周度!G1342,_xlpm.minDev,MIN(OFFSET(原始数据_周度!G1342,1-$D$17,0,$D$17,1)),_xlpm.bounce,_xlpm.dev-_xlpm.minDev,_xlpm.oversold,AND(ISNUMBER(_xlpm.dev),ISNUMBER(_xlpm.minDev),_xlpm.minDev&lt;=$B$17,_xlpm.bounce&gt;=$F$17,OR(_xlpm.initState=$A$12,_xlpm.initState=$A$11,_xlpm.initState=$A$10)),_xlpm.pctOnly,IFERROR(IF(B1359&lt;PERCENTILE(OFFSET(B1359,1-364,0,364,1),$C$7),$A$7,IF(B1359&lt;PERCENTILE(OFFSET(B1359,1-364,0,364,1),$C$8),$A$8,IF(B1359&lt;PERCENTILE(OFFSET(B1359,1-364,0,364,1),$C$9),$A$9,IF(B1359&lt;PERCENTILE(OFFSET(B1359,1-364,0,364,1),$C$10),$A$10,IF(B1359&lt;PERCENTILE(OFFSET(B1359,1-364,0,364,1),$C$11),$A$11,$A$12))))),""),IF(_xlpm.initState="","",IF(_xlpm.oversold,_xlpm.pctOnly,_xlpm.initState)))</f>
        <v/>
      </c>
      <c r="F1359" s="119" t="n"/>
      <c r="G1359" s="120">
        <f>IF(OR(B1359="",C1359=""),"",IF(OR(特征计算_周度!B1342&gt;$B$15,特征计算_周度!C1342&gt;$B$15,特征计算_周度!G1342&gt;$B$15,特征计算_周度!E1342&gt;$B$15,特征计算_周度!F1342&gt;$B$15),IF(特征计算_周度!B1342&gt;$B$15,"VIX ","")&amp;IF(特征计算_周度!C1342&gt;$B$15,"HY ","")&amp;IF(特征计算_周度!G1342&gt;$B$15,"Sahm ","")&amp;IF(特征计算_周度!E1342&gt;$B$15,"趋势 ","")&amp;IF(特征计算_周度!F1342&gt;$B$15,"斜率",""),"—"))</f>
        <v/>
      </c>
      <c r="H1359" s="120">
        <f>IF(OR(B1359="",C1359=""),"",_xlfn.LET(_xlpm.dev,原始数据_周度!G1342,_xlpm.minDev,MIN(OFFSET(原始数据_周度!G1342,1-$D$17,0,$D$17,1)),_xlpm.bounce,_xlpm.dev-_xlpm.minDev,IF(AND(ISNUMBER(_xlpm.dev),ISNUMBER(_xlpm.minDev),_xlpm.minDev&lt;=$B$17,_xlpm.bounce&gt;=$F$17),"✅ 触发","—")))</f>
        <v/>
      </c>
      <c r="I1359" s="172">
        <f>IFERROR(IF(特征计算_周度!H1359&gt;$I$3,MIN($I$4,MAX(-$I$5,(特征计算_周度!H1359-$I$3)*$I$4)),0),"")</f>
        <v/>
      </c>
    </row>
    <row r="1360">
      <c r="A1360" s="117">
        <f>特征计算_周度!A1343</f>
        <v/>
      </c>
      <c r="B1360" s="171">
        <f>IFERROR($A$3*特征计算_周度!B1360+$B$3*特征计算_周度!C1360+$C$3*特征计算_周度!D1360+$D$3*特征计算_周度!E1360+$E$3*特征计算_周度!F1360+$F$3*特征计算_周度!H1360,"")</f>
        <v/>
      </c>
      <c r="C1360" s="118">
        <f>IFERROR(PERCENTILE(OFFSET(B1360,1-364,0,364,1),$C$7),"")</f>
        <v/>
      </c>
      <c r="D1360" s="118">
        <f>IFERROR(PERCENTILE(OFFSET(B1360,1-364,0,364,1),$C$11),"")</f>
        <v/>
      </c>
      <c r="E1360" s="122">
        <f>_xlfn.LET(_xlpm.initState,IF(OR(B1360="",C1360=""),"",IF(OR(特征计算_周度!B1343&gt;$B$15,特征计算_周度!C1343&gt;$B$15,特征计算_周度!G1343&gt;$B$15,特征计算_周度!E1343&gt;$B$15,特征计算_周度!F1343&gt;$B$15),$A$12,IFERROR(IF(B1360&lt;PERCENTILE(OFFSET(B1360,1-364,0,364,1),$C$7),$A$7,IF(B1360&lt;PERCENTILE(OFFSET(B1360,1-364,0,364,1),$C$8),$A$8,IF(B1360&lt;PERCENTILE(OFFSET(B1360,1-364,0,364,1),$C$9),$A$9,IF(B1360&lt;PERCENTILE(OFFSET(B1360,1-364,0,364,1),$C$10),$A$10,IF(B1360&lt;PERCENTILE(OFFSET(B1360,1-364,0,364,1),$C$11),$A$11,$A$12))))),""))),_xlpm.dev,原始数据_周度!G1343,_xlpm.minDev,MIN(OFFSET(原始数据_周度!G1343,1-$D$17,0,$D$17,1)),_xlpm.bounce,_xlpm.dev-_xlpm.minDev,_xlpm.oversold,AND(ISNUMBER(_xlpm.dev),ISNUMBER(_xlpm.minDev),_xlpm.minDev&lt;=$B$17,_xlpm.bounce&gt;=$F$17,OR(_xlpm.initState=$A$12,_xlpm.initState=$A$11,_xlpm.initState=$A$10)),_xlpm.pctOnly,IFERROR(IF(B1360&lt;PERCENTILE(OFFSET(B1360,1-364,0,364,1),$C$7),$A$7,IF(B1360&lt;PERCENTILE(OFFSET(B1360,1-364,0,364,1),$C$8),$A$8,IF(B1360&lt;PERCENTILE(OFFSET(B1360,1-364,0,364,1),$C$9),$A$9,IF(B1360&lt;PERCENTILE(OFFSET(B1360,1-364,0,364,1),$C$10),$A$10,IF(B1360&lt;PERCENTILE(OFFSET(B1360,1-364,0,364,1),$C$11),$A$11,$A$12))))),""),IF(_xlpm.initState="","",IF(_xlpm.oversold,_xlpm.pctOnly,_xlpm.initState)))</f>
        <v/>
      </c>
      <c r="F1360" s="119" t="n"/>
      <c r="G1360" s="120">
        <f>IF(OR(B1360="",C1360=""),"",IF(OR(特征计算_周度!B1343&gt;$B$15,特征计算_周度!C1343&gt;$B$15,特征计算_周度!G1343&gt;$B$15,特征计算_周度!E1343&gt;$B$15,特征计算_周度!F1343&gt;$B$15),IF(特征计算_周度!B1343&gt;$B$15,"VIX ","")&amp;IF(特征计算_周度!C1343&gt;$B$15,"HY ","")&amp;IF(特征计算_周度!G1343&gt;$B$15,"Sahm ","")&amp;IF(特征计算_周度!E1343&gt;$B$15,"趋势 ","")&amp;IF(特征计算_周度!F1343&gt;$B$15,"斜率",""),"—"))</f>
        <v/>
      </c>
      <c r="H1360" s="120">
        <f>IF(OR(B1360="",C1360=""),"",_xlfn.LET(_xlpm.dev,原始数据_周度!G1343,_xlpm.minDev,MIN(OFFSET(原始数据_周度!G1343,1-$D$17,0,$D$17,1)),_xlpm.bounce,_xlpm.dev-_xlpm.minDev,IF(AND(ISNUMBER(_xlpm.dev),ISNUMBER(_xlpm.minDev),_xlpm.minDev&lt;=$B$17,_xlpm.bounce&gt;=$F$17),"✅ 触发","—")))</f>
        <v/>
      </c>
      <c r="I1360" s="172">
        <f>IFERROR(IF(特征计算_周度!H1360&gt;$I$3,MIN($I$4,MAX(-$I$5,(特征计算_周度!H1360-$I$3)*$I$4)),0),"")</f>
        <v/>
      </c>
    </row>
    <row r="1361">
      <c r="A1361" s="117">
        <f>特征计算_周度!A1344</f>
        <v/>
      </c>
      <c r="B1361" s="171">
        <f>IFERROR($A$3*特征计算_周度!B1361+$B$3*特征计算_周度!C1361+$C$3*特征计算_周度!D1361+$D$3*特征计算_周度!E1361+$E$3*特征计算_周度!F1361+$F$3*特征计算_周度!H1361,"")</f>
        <v/>
      </c>
      <c r="C1361" s="118">
        <f>IFERROR(PERCENTILE(OFFSET(B1361,1-364,0,364,1),$C$7),"")</f>
        <v/>
      </c>
      <c r="D1361" s="118">
        <f>IFERROR(PERCENTILE(OFFSET(B1361,1-364,0,364,1),$C$11),"")</f>
        <v/>
      </c>
      <c r="E1361" s="122">
        <f>_xlfn.LET(_xlpm.initState,IF(OR(B1361="",C1361=""),"",IF(OR(特征计算_周度!B1344&gt;$B$15,特征计算_周度!C1344&gt;$B$15,特征计算_周度!G1344&gt;$B$15,特征计算_周度!E1344&gt;$B$15,特征计算_周度!F1344&gt;$B$15),$A$12,IFERROR(IF(B1361&lt;PERCENTILE(OFFSET(B1361,1-364,0,364,1),$C$7),$A$7,IF(B1361&lt;PERCENTILE(OFFSET(B1361,1-364,0,364,1),$C$8),$A$8,IF(B1361&lt;PERCENTILE(OFFSET(B1361,1-364,0,364,1),$C$9),$A$9,IF(B1361&lt;PERCENTILE(OFFSET(B1361,1-364,0,364,1),$C$10),$A$10,IF(B1361&lt;PERCENTILE(OFFSET(B1361,1-364,0,364,1),$C$11),$A$11,$A$12))))),""))),_xlpm.dev,原始数据_周度!G1344,_xlpm.minDev,MIN(OFFSET(原始数据_周度!G1344,1-$D$17,0,$D$17,1)),_xlpm.bounce,_xlpm.dev-_xlpm.minDev,_xlpm.oversold,AND(ISNUMBER(_xlpm.dev),ISNUMBER(_xlpm.minDev),_xlpm.minDev&lt;=$B$17,_xlpm.bounce&gt;=$F$17,OR(_xlpm.initState=$A$12,_xlpm.initState=$A$11,_xlpm.initState=$A$10)),_xlpm.pctOnly,IFERROR(IF(B1361&lt;PERCENTILE(OFFSET(B1361,1-364,0,364,1),$C$7),$A$7,IF(B1361&lt;PERCENTILE(OFFSET(B1361,1-364,0,364,1),$C$8),$A$8,IF(B1361&lt;PERCENTILE(OFFSET(B1361,1-364,0,364,1),$C$9),$A$9,IF(B1361&lt;PERCENTILE(OFFSET(B1361,1-364,0,364,1),$C$10),$A$10,IF(B1361&lt;PERCENTILE(OFFSET(B1361,1-364,0,364,1),$C$11),$A$11,$A$12))))),""),IF(_xlpm.initState="","",IF(_xlpm.oversold,_xlpm.pctOnly,_xlpm.initState)))</f>
        <v/>
      </c>
      <c r="F1361" s="119" t="n"/>
      <c r="G1361" s="120">
        <f>IF(OR(B1361="",C1361=""),"",IF(OR(特征计算_周度!B1344&gt;$B$15,特征计算_周度!C1344&gt;$B$15,特征计算_周度!G1344&gt;$B$15,特征计算_周度!E1344&gt;$B$15,特征计算_周度!F1344&gt;$B$15),IF(特征计算_周度!B1344&gt;$B$15,"VIX ","")&amp;IF(特征计算_周度!C1344&gt;$B$15,"HY ","")&amp;IF(特征计算_周度!G1344&gt;$B$15,"Sahm ","")&amp;IF(特征计算_周度!E1344&gt;$B$15,"趋势 ","")&amp;IF(特征计算_周度!F1344&gt;$B$15,"斜率",""),"—"))</f>
        <v/>
      </c>
      <c r="H1361" s="120">
        <f>IF(OR(B1361="",C1361=""),"",_xlfn.LET(_xlpm.dev,原始数据_周度!G1344,_xlpm.minDev,MIN(OFFSET(原始数据_周度!G1344,1-$D$17,0,$D$17,1)),_xlpm.bounce,_xlpm.dev-_xlpm.minDev,IF(AND(ISNUMBER(_xlpm.dev),ISNUMBER(_xlpm.minDev),_xlpm.minDev&lt;=$B$17,_xlpm.bounce&gt;=$F$17),"✅ 触发","—")))</f>
        <v/>
      </c>
      <c r="I1361" s="172">
        <f>IFERROR(IF(特征计算_周度!H1361&gt;$I$3,MIN($I$4,MAX(-$I$5,(特征计算_周度!H1361-$I$3)*$I$4)),0),"")</f>
        <v/>
      </c>
    </row>
    <row r="1362">
      <c r="A1362" s="117">
        <f>特征计算_周度!A1345</f>
        <v/>
      </c>
      <c r="B1362" s="171">
        <f>IFERROR($A$3*特征计算_周度!B1362+$B$3*特征计算_周度!C1362+$C$3*特征计算_周度!D1362+$D$3*特征计算_周度!E1362+$E$3*特征计算_周度!F1362+$F$3*特征计算_周度!H1362,"")</f>
        <v/>
      </c>
      <c r="C1362" s="118">
        <f>IFERROR(PERCENTILE(OFFSET(B1362,1-364,0,364,1),$C$7),"")</f>
        <v/>
      </c>
      <c r="D1362" s="118">
        <f>IFERROR(PERCENTILE(OFFSET(B1362,1-364,0,364,1),$C$11),"")</f>
        <v/>
      </c>
      <c r="E1362" s="122">
        <f>_xlfn.LET(_xlpm.initState,IF(OR(B1362="",C1362=""),"",IF(OR(特征计算_周度!B1345&gt;$B$15,特征计算_周度!C1345&gt;$B$15,特征计算_周度!G1345&gt;$B$15,特征计算_周度!E1345&gt;$B$15,特征计算_周度!F1345&gt;$B$15),$A$12,IFERROR(IF(B1362&lt;PERCENTILE(OFFSET(B1362,1-364,0,364,1),$C$7),$A$7,IF(B1362&lt;PERCENTILE(OFFSET(B1362,1-364,0,364,1),$C$8),$A$8,IF(B1362&lt;PERCENTILE(OFFSET(B1362,1-364,0,364,1),$C$9),$A$9,IF(B1362&lt;PERCENTILE(OFFSET(B1362,1-364,0,364,1),$C$10),$A$10,IF(B1362&lt;PERCENTILE(OFFSET(B1362,1-364,0,364,1),$C$11),$A$11,$A$12))))),""))),_xlpm.dev,原始数据_周度!G1345,_xlpm.minDev,MIN(OFFSET(原始数据_周度!G1345,1-$D$17,0,$D$17,1)),_xlpm.bounce,_xlpm.dev-_xlpm.minDev,_xlpm.oversold,AND(ISNUMBER(_xlpm.dev),ISNUMBER(_xlpm.minDev),_xlpm.minDev&lt;=$B$17,_xlpm.bounce&gt;=$F$17,OR(_xlpm.initState=$A$12,_xlpm.initState=$A$11,_xlpm.initState=$A$10)),_xlpm.pctOnly,IFERROR(IF(B1362&lt;PERCENTILE(OFFSET(B1362,1-364,0,364,1),$C$7),$A$7,IF(B1362&lt;PERCENTILE(OFFSET(B1362,1-364,0,364,1),$C$8),$A$8,IF(B1362&lt;PERCENTILE(OFFSET(B1362,1-364,0,364,1),$C$9),$A$9,IF(B1362&lt;PERCENTILE(OFFSET(B1362,1-364,0,364,1),$C$10),$A$10,IF(B1362&lt;PERCENTILE(OFFSET(B1362,1-364,0,364,1),$C$11),$A$11,$A$12))))),""),IF(_xlpm.initState="","",IF(_xlpm.oversold,_xlpm.pctOnly,_xlpm.initState)))</f>
        <v/>
      </c>
      <c r="F1362" s="119" t="n"/>
      <c r="G1362" s="120">
        <f>IF(OR(B1362="",C1362=""),"",IF(OR(特征计算_周度!B1345&gt;$B$15,特征计算_周度!C1345&gt;$B$15,特征计算_周度!G1345&gt;$B$15,特征计算_周度!E1345&gt;$B$15,特征计算_周度!F1345&gt;$B$15),IF(特征计算_周度!B1345&gt;$B$15,"VIX ","")&amp;IF(特征计算_周度!C1345&gt;$B$15,"HY ","")&amp;IF(特征计算_周度!G1345&gt;$B$15,"Sahm ","")&amp;IF(特征计算_周度!E1345&gt;$B$15,"趋势 ","")&amp;IF(特征计算_周度!F1345&gt;$B$15,"斜率",""),"—"))</f>
        <v/>
      </c>
      <c r="H1362" s="120">
        <f>IF(OR(B1362="",C1362=""),"",_xlfn.LET(_xlpm.dev,原始数据_周度!G1345,_xlpm.minDev,MIN(OFFSET(原始数据_周度!G1345,1-$D$17,0,$D$17,1)),_xlpm.bounce,_xlpm.dev-_xlpm.minDev,IF(AND(ISNUMBER(_xlpm.dev),ISNUMBER(_xlpm.minDev),_xlpm.minDev&lt;=$B$17,_xlpm.bounce&gt;=$F$17),"✅ 触发","—")))</f>
        <v/>
      </c>
      <c r="I1362" s="172">
        <f>IFERROR(IF(特征计算_周度!H1362&gt;$I$3,MIN($I$4,MAX(-$I$5,(特征计算_周度!H1362-$I$3)*$I$4)),0),"")</f>
        <v/>
      </c>
    </row>
    <row r="1363">
      <c r="A1363" s="117">
        <f>特征计算_周度!A1346</f>
        <v/>
      </c>
      <c r="B1363" s="171">
        <f>IFERROR($A$3*特征计算_周度!B1363+$B$3*特征计算_周度!C1363+$C$3*特征计算_周度!D1363+$D$3*特征计算_周度!E1363+$E$3*特征计算_周度!F1363+$F$3*特征计算_周度!H1363,"")</f>
        <v/>
      </c>
      <c r="C1363" s="118">
        <f>IFERROR(PERCENTILE(OFFSET(B1363,1-364,0,364,1),$C$7),"")</f>
        <v/>
      </c>
      <c r="D1363" s="118">
        <f>IFERROR(PERCENTILE(OFFSET(B1363,1-364,0,364,1),$C$11),"")</f>
        <v/>
      </c>
      <c r="E1363" s="122">
        <f>_xlfn.LET(_xlpm.initState,IF(OR(B1363="",C1363=""),"",IF(OR(特征计算_周度!B1346&gt;$B$15,特征计算_周度!C1346&gt;$B$15,特征计算_周度!G1346&gt;$B$15,特征计算_周度!E1346&gt;$B$15,特征计算_周度!F1346&gt;$B$15),$A$12,IFERROR(IF(B1363&lt;PERCENTILE(OFFSET(B1363,1-364,0,364,1),$C$7),$A$7,IF(B1363&lt;PERCENTILE(OFFSET(B1363,1-364,0,364,1),$C$8),$A$8,IF(B1363&lt;PERCENTILE(OFFSET(B1363,1-364,0,364,1),$C$9),$A$9,IF(B1363&lt;PERCENTILE(OFFSET(B1363,1-364,0,364,1),$C$10),$A$10,IF(B1363&lt;PERCENTILE(OFFSET(B1363,1-364,0,364,1),$C$11),$A$11,$A$12))))),""))),_xlpm.dev,原始数据_周度!G1346,_xlpm.minDev,MIN(OFFSET(原始数据_周度!G1346,1-$D$17,0,$D$17,1)),_xlpm.bounce,_xlpm.dev-_xlpm.minDev,_xlpm.oversold,AND(ISNUMBER(_xlpm.dev),ISNUMBER(_xlpm.minDev),_xlpm.minDev&lt;=$B$17,_xlpm.bounce&gt;=$F$17,OR(_xlpm.initState=$A$12,_xlpm.initState=$A$11,_xlpm.initState=$A$10)),_xlpm.pctOnly,IFERROR(IF(B1363&lt;PERCENTILE(OFFSET(B1363,1-364,0,364,1),$C$7),$A$7,IF(B1363&lt;PERCENTILE(OFFSET(B1363,1-364,0,364,1),$C$8),$A$8,IF(B1363&lt;PERCENTILE(OFFSET(B1363,1-364,0,364,1),$C$9),$A$9,IF(B1363&lt;PERCENTILE(OFFSET(B1363,1-364,0,364,1),$C$10),$A$10,IF(B1363&lt;PERCENTILE(OFFSET(B1363,1-364,0,364,1),$C$11),$A$11,$A$12))))),""),IF(_xlpm.initState="","",IF(_xlpm.oversold,_xlpm.pctOnly,_xlpm.initState)))</f>
        <v/>
      </c>
      <c r="F1363" s="119" t="n"/>
      <c r="G1363" s="120">
        <f>IF(OR(B1363="",C1363=""),"",IF(OR(特征计算_周度!B1346&gt;$B$15,特征计算_周度!C1346&gt;$B$15,特征计算_周度!G1346&gt;$B$15,特征计算_周度!E1346&gt;$B$15,特征计算_周度!F1346&gt;$B$15),IF(特征计算_周度!B1346&gt;$B$15,"VIX ","")&amp;IF(特征计算_周度!C1346&gt;$B$15,"HY ","")&amp;IF(特征计算_周度!G1346&gt;$B$15,"Sahm ","")&amp;IF(特征计算_周度!E1346&gt;$B$15,"趋势 ","")&amp;IF(特征计算_周度!F1346&gt;$B$15,"斜率",""),"—"))</f>
        <v/>
      </c>
      <c r="H1363" s="120">
        <f>IF(OR(B1363="",C1363=""),"",_xlfn.LET(_xlpm.dev,原始数据_周度!G1346,_xlpm.minDev,MIN(OFFSET(原始数据_周度!G1346,1-$D$17,0,$D$17,1)),_xlpm.bounce,_xlpm.dev-_xlpm.minDev,IF(AND(ISNUMBER(_xlpm.dev),ISNUMBER(_xlpm.minDev),_xlpm.minDev&lt;=$B$17,_xlpm.bounce&gt;=$F$17),"✅ 触发","—")))</f>
        <v/>
      </c>
      <c r="I1363" s="172">
        <f>IFERROR(IF(特征计算_周度!H1363&gt;$I$3,MIN($I$4,MAX(-$I$5,(特征计算_周度!H1363-$I$3)*$I$4)),0),"")</f>
        <v/>
      </c>
    </row>
    <row r="1364">
      <c r="A1364" s="117">
        <f>特征计算_周度!A1347</f>
        <v/>
      </c>
      <c r="B1364" s="171">
        <f>IFERROR($A$3*特征计算_周度!B1364+$B$3*特征计算_周度!C1364+$C$3*特征计算_周度!D1364+$D$3*特征计算_周度!E1364+$E$3*特征计算_周度!F1364+$F$3*特征计算_周度!H1364,"")</f>
        <v/>
      </c>
      <c r="C1364" s="118">
        <f>IFERROR(PERCENTILE(OFFSET(B1364,1-364,0,364,1),$C$7),"")</f>
        <v/>
      </c>
      <c r="D1364" s="118">
        <f>IFERROR(PERCENTILE(OFFSET(B1364,1-364,0,364,1),$C$11),"")</f>
        <v/>
      </c>
      <c r="E1364" s="122">
        <f>_xlfn.LET(_xlpm.initState,IF(OR(B1364="",C1364=""),"",IF(OR(特征计算_周度!B1347&gt;$B$15,特征计算_周度!C1347&gt;$B$15,特征计算_周度!G1347&gt;$B$15,特征计算_周度!E1347&gt;$B$15,特征计算_周度!F1347&gt;$B$15),$A$12,IFERROR(IF(B1364&lt;PERCENTILE(OFFSET(B1364,1-364,0,364,1),$C$7),$A$7,IF(B1364&lt;PERCENTILE(OFFSET(B1364,1-364,0,364,1),$C$8),$A$8,IF(B1364&lt;PERCENTILE(OFFSET(B1364,1-364,0,364,1),$C$9),$A$9,IF(B1364&lt;PERCENTILE(OFFSET(B1364,1-364,0,364,1),$C$10),$A$10,IF(B1364&lt;PERCENTILE(OFFSET(B1364,1-364,0,364,1),$C$11),$A$11,$A$12))))),""))),_xlpm.dev,原始数据_周度!G1347,_xlpm.minDev,MIN(OFFSET(原始数据_周度!G1347,1-$D$17,0,$D$17,1)),_xlpm.bounce,_xlpm.dev-_xlpm.minDev,_xlpm.oversold,AND(ISNUMBER(_xlpm.dev),ISNUMBER(_xlpm.minDev),_xlpm.minDev&lt;=$B$17,_xlpm.bounce&gt;=$F$17,OR(_xlpm.initState=$A$12,_xlpm.initState=$A$11,_xlpm.initState=$A$10)),_xlpm.pctOnly,IFERROR(IF(B1364&lt;PERCENTILE(OFFSET(B1364,1-364,0,364,1),$C$7),$A$7,IF(B1364&lt;PERCENTILE(OFFSET(B1364,1-364,0,364,1),$C$8),$A$8,IF(B1364&lt;PERCENTILE(OFFSET(B1364,1-364,0,364,1),$C$9),$A$9,IF(B1364&lt;PERCENTILE(OFFSET(B1364,1-364,0,364,1),$C$10),$A$10,IF(B1364&lt;PERCENTILE(OFFSET(B1364,1-364,0,364,1),$C$11),$A$11,$A$12))))),""),IF(_xlpm.initState="","",IF(_xlpm.oversold,_xlpm.pctOnly,_xlpm.initState)))</f>
        <v/>
      </c>
      <c r="F1364" s="119" t="n"/>
      <c r="G1364" s="120">
        <f>IF(OR(B1364="",C1364=""),"",IF(OR(特征计算_周度!B1347&gt;$B$15,特征计算_周度!C1347&gt;$B$15,特征计算_周度!G1347&gt;$B$15,特征计算_周度!E1347&gt;$B$15,特征计算_周度!F1347&gt;$B$15),IF(特征计算_周度!B1347&gt;$B$15,"VIX ","")&amp;IF(特征计算_周度!C1347&gt;$B$15,"HY ","")&amp;IF(特征计算_周度!G1347&gt;$B$15,"Sahm ","")&amp;IF(特征计算_周度!E1347&gt;$B$15,"趋势 ","")&amp;IF(特征计算_周度!F1347&gt;$B$15,"斜率",""),"—"))</f>
        <v/>
      </c>
      <c r="H1364" s="120">
        <f>IF(OR(B1364="",C1364=""),"",_xlfn.LET(_xlpm.dev,原始数据_周度!G1347,_xlpm.minDev,MIN(OFFSET(原始数据_周度!G1347,1-$D$17,0,$D$17,1)),_xlpm.bounce,_xlpm.dev-_xlpm.minDev,IF(AND(ISNUMBER(_xlpm.dev),ISNUMBER(_xlpm.minDev),_xlpm.minDev&lt;=$B$17,_xlpm.bounce&gt;=$F$17),"✅ 触发","—")))</f>
        <v/>
      </c>
      <c r="I1364" s="172">
        <f>IFERROR(IF(特征计算_周度!H1364&gt;$I$3,MIN($I$4,MAX(-$I$5,(特征计算_周度!H1364-$I$3)*$I$4)),0),"")</f>
        <v/>
      </c>
    </row>
    <row r="1365">
      <c r="A1365" s="117">
        <f>特征计算_周度!A1348</f>
        <v/>
      </c>
      <c r="B1365" s="171">
        <f>IFERROR($A$3*特征计算_周度!B1365+$B$3*特征计算_周度!C1365+$C$3*特征计算_周度!D1365+$D$3*特征计算_周度!E1365+$E$3*特征计算_周度!F1365+$F$3*特征计算_周度!H1365,"")</f>
        <v/>
      </c>
      <c r="C1365" s="118">
        <f>IFERROR(PERCENTILE(OFFSET(B1365,1-364,0,364,1),$C$7),"")</f>
        <v/>
      </c>
      <c r="D1365" s="118">
        <f>IFERROR(PERCENTILE(OFFSET(B1365,1-364,0,364,1),$C$11),"")</f>
        <v/>
      </c>
      <c r="E1365" s="122">
        <f>_xlfn.LET(_xlpm.initState,IF(OR(B1365="",C1365=""),"",IF(OR(特征计算_周度!B1348&gt;$B$15,特征计算_周度!C1348&gt;$B$15,特征计算_周度!G1348&gt;$B$15,特征计算_周度!E1348&gt;$B$15,特征计算_周度!F1348&gt;$B$15),$A$12,IFERROR(IF(B1365&lt;PERCENTILE(OFFSET(B1365,1-364,0,364,1),$C$7),$A$7,IF(B1365&lt;PERCENTILE(OFFSET(B1365,1-364,0,364,1),$C$8),$A$8,IF(B1365&lt;PERCENTILE(OFFSET(B1365,1-364,0,364,1),$C$9),$A$9,IF(B1365&lt;PERCENTILE(OFFSET(B1365,1-364,0,364,1),$C$10),$A$10,IF(B1365&lt;PERCENTILE(OFFSET(B1365,1-364,0,364,1),$C$11),$A$11,$A$12))))),""))),_xlpm.dev,原始数据_周度!G1348,_xlpm.minDev,MIN(OFFSET(原始数据_周度!G1348,1-$D$17,0,$D$17,1)),_xlpm.bounce,_xlpm.dev-_xlpm.minDev,_xlpm.oversold,AND(ISNUMBER(_xlpm.dev),ISNUMBER(_xlpm.minDev),_xlpm.minDev&lt;=$B$17,_xlpm.bounce&gt;=$F$17,OR(_xlpm.initState=$A$12,_xlpm.initState=$A$11,_xlpm.initState=$A$10)),_xlpm.pctOnly,IFERROR(IF(B1365&lt;PERCENTILE(OFFSET(B1365,1-364,0,364,1),$C$7),$A$7,IF(B1365&lt;PERCENTILE(OFFSET(B1365,1-364,0,364,1),$C$8),$A$8,IF(B1365&lt;PERCENTILE(OFFSET(B1365,1-364,0,364,1),$C$9),$A$9,IF(B1365&lt;PERCENTILE(OFFSET(B1365,1-364,0,364,1),$C$10),$A$10,IF(B1365&lt;PERCENTILE(OFFSET(B1365,1-364,0,364,1),$C$11),$A$11,$A$12))))),""),IF(_xlpm.initState="","",IF(_xlpm.oversold,_xlpm.pctOnly,_xlpm.initState)))</f>
        <v/>
      </c>
      <c r="F1365" s="119" t="n"/>
      <c r="G1365" s="120">
        <f>IF(OR(B1365="",C1365=""),"",IF(OR(特征计算_周度!B1348&gt;$B$15,特征计算_周度!C1348&gt;$B$15,特征计算_周度!G1348&gt;$B$15,特征计算_周度!E1348&gt;$B$15,特征计算_周度!F1348&gt;$B$15),IF(特征计算_周度!B1348&gt;$B$15,"VIX ","")&amp;IF(特征计算_周度!C1348&gt;$B$15,"HY ","")&amp;IF(特征计算_周度!G1348&gt;$B$15,"Sahm ","")&amp;IF(特征计算_周度!E1348&gt;$B$15,"趋势 ","")&amp;IF(特征计算_周度!F1348&gt;$B$15,"斜率",""),"—"))</f>
        <v/>
      </c>
      <c r="H1365" s="120">
        <f>IF(OR(B1365="",C1365=""),"",_xlfn.LET(_xlpm.dev,原始数据_周度!G1348,_xlpm.minDev,MIN(OFFSET(原始数据_周度!G1348,1-$D$17,0,$D$17,1)),_xlpm.bounce,_xlpm.dev-_xlpm.minDev,IF(AND(ISNUMBER(_xlpm.dev),ISNUMBER(_xlpm.minDev),_xlpm.minDev&lt;=$B$17,_xlpm.bounce&gt;=$F$17),"✅ 触发","—")))</f>
        <v/>
      </c>
      <c r="I1365" s="172">
        <f>IFERROR(IF(特征计算_周度!H1365&gt;$I$3,MIN($I$4,MAX(-$I$5,(特征计算_周度!H1365-$I$3)*$I$4)),0),"")</f>
        <v/>
      </c>
    </row>
    <row r="1366">
      <c r="A1366" s="117">
        <f>特征计算_周度!A1349</f>
        <v/>
      </c>
      <c r="B1366" s="171">
        <f>IFERROR($A$3*特征计算_周度!B1366+$B$3*特征计算_周度!C1366+$C$3*特征计算_周度!D1366+$D$3*特征计算_周度!E1366+$E$3*特征计算_周度!F1366+$F$3*特征计算_周度!H1366,"")</f>
        <v/>
      </c>
      <c r="C1366" s="118">
        <f>IFERROR(PERCENTILE(OFFSET(B1366,1-364,0,364,1),$C$7),"")</f>
        <v/>
      </c>
      <c r="D1366" s="118">
        <f>IFERROR(PERCENTILE(OFFSET(B1366,1-364,0,364,1),$C$11),"")</f>
        <v/>
      </c>
      <c r="E1366" s="122">
        <f>_xlfn.LET(_xlpm.initState,IF(OR(B1366="",C1366=""),"",IF(OR(特征计算_周度!B1349&gt;$B$15,特征计算_周度!C1349&gt;$B$15,特征计算_周度!G1349&gt;$B$15,特征计算_周度!E1349&gt;$B$15,特征计算_周度!F1349&gt;$B$15),$A$12,IFERROR(IF(B1366&lt;PERCENTILE(OFFSET(B1366,1-364,0,364,1),$C$7),$A$7,IF(B1366&lt;PERCENTILE(OFFSET(B1366,1-364,0,364,1),$C$8),$A$8,IF(B1366&lt;PERCENTILE(OFFSET(B1366,1-364,0,364,1),$C$9),$A$9,IF(B1366&lt;PERCENTILE(OFFSET(B1366,1-364,0,364,1),$C$10),$A$10,IF(B1366&lt;PERCENTILE(OFFSET(B1366,1-364,0,364,1),$C$11),$A$11,$A$12))))),""))),_xlpm.dev,原始数据_周度!G1349,_xlpm.minDev,MIN(OFFSET(原始数据_周度!G1349,1-$D$17,0,$D$17,1)),_xlpm.bounce,_xlpm.dev-_xlpm.minDev,_xlpm.oversold,AND(ISNUMBER(_xlpm.dev),ISNUMBER(_xlpm.minDev),_xlpm.minDev&lt;=$B$17,_xlpm.bounce&gt;=$F$17,OR(_xlpm.initState=$A$12,_xlpm.initState=$A$11,_xlpm.initState=$A$10)),_xlpm.pctOnly,IFERROR(IF(B1366&lt;PERCENTILE(OFFSET(B1366,1-364,0,364,1),$C$7),$A$7,IF(B1366&lt;PERCENTILE(OFFSET(B1366,1-364,0,364,1),$C$8),$A$8,IF(B1366&lt;PERCENTILE(OFFSET(B1366,1-364,0,364,1),$C$9),$A$9,IF(B1366&lt;PERCENTILE(OFFSET(B1366,1-364,0,364,1),$C$10),$A$10,IF(B1366&lt;PERCENTILE(OFFSET(B1366,1-364,0,364,1),$C$11),$A$11,$A$12))))),""),IF(_xlpm.initState="","",IF(_xlpm.oversold,_xlpm.pctOnly,_xlpm.initState)))</f>
        <v/>
      </c>
      <c r="F1366" s="119" t="n"/>
      <c r="G1366" s="120">
        <f>IF(OR(B1366="",C1366=""),"",IF(OR(特征计算_周度!B1349&gt;$B$15,特征计算_周度!C1349&gt;$B$15,特征计算_周度!G1349&gt;$B$15,特征计算_周度!E1349&gt;$B$15,特征计算_周度!F1349&gt;$B$15),IF(特征计算_周度!B1349&gt;$B$15,"VIX ","")&amp;IF(特征计算_周度!C1349&gt;$B$15,"HY ","")&amp;IF(特征计算_周度!G1349&gt;$B$15,"Sahm ","")&amp;IF(特征计算_周度!E1349&gt;$B$15,"趋势 ","")&amp;IF(特征计算_周度!F1349&gt;$B$15,"斜率",""),"—"))</f>
        <v/>
      </c>
      <c r="H1366" s="120">
        <f>IF(OR(B1366="",C1366=""),"",_xlfn.LET(_xlpm.dev,原始数据_周度!G1349,_xlpm.minDev,MIN(OFFSET(原始数据_周度!G1349,1-$D$17,0,$D$17,1)),_xlpm.bounce,_xlpm.dev-_xlpm.minDev,IF(AND(ISNUMBER(_xlpm.dev),ISNUMBER(_xlpm.minDev),_xlpm.minDev&lt;=$B$17,_xlpm.bounce&gt;=$F$17),"✅ 触发","—")))</f>
        <v/>
      </c>
      <c r="I1366" s="172">
        <f>IFERROR(IF(特征计算_周度!H1366&gt;$I$3,MIN($I$4,MAX(-$I$5,(特征计算_周度!H1366-$I$3)*$I$4)),0),"")</f>
        <v/>
      </c>
    </row>
    <row r="1367">
      <c r="A1367" s="117">
        <f>特征计算_周度!A1350</f>
        <v/>
      </c>
      <c r="B1367" s="171">
        <f>IFERROR($A$3*特征计算_周度!B1367+$B$3*特征计算_周度!C1367+$C$3*特征计算_周度!D1367+$D$3*特征计算_周度!E1367+$E$3*特征计算_周度!F1367+$F$3*特征计算_周度!H1367,"")</f>
        <v/>
      </c>
      <c r="C1367" s="118">
        <f>IFERROR(PERCENTILE(OFFSET(B1367,1-364,0,364,1),$C$7),"")</f>
        <v/>
      </c>
      <c r="D1367" s="118">
        <f>IFERROR(PERCENTILE(OFFSET(B1367,1-364,0,364,1),$C$11),"")</f>
        <v/>
      </c>
      <c r="E1367" s="122">
        <f>_xlfn.LET(_xlpm.initState,IF(OR(B1367="",C1367=""),"",IF(OR(特征计算_周度!B1350&gt;$B$15,特征计算_周度!C1350&gt;$B$15,特征计算_周度!G1350&gt;$B$15,特征计算_周度!E1350&gt;$B$15,特征计算_周度!F1350&gt;$B$15),$A$12,IFERROR(IF(B1367&lt;PERCENTILE(OFFSET(B1367,1-364,0,364,1),$C$7),$A$7,IF(B1367&lt;PERCENTILE(OFFSET(B1367,1-364,0,364,1),$C$8),$A$8,IF(B1367&lt;PERCENTILE(OFFSET(B1367,1-364,0,364,1),$C$9),$A$9,IF(B1367&lt;PERCENTILE(OFFSET(B1367,1-364,0,364,1),$C$10),$A$10,IF(B1367&lt;PERCENTILE(OFFSET(B1367,1-364,0,364,1),$C$11),$A$11,$A$12))))),""))),_xlpm.dev,原始数据_周度!G1350,_xlpm.minDev,MIN(OFFSET(原始数据_周度!G1350,1-$D$17,0,$D$17,1)),_xlpm.bounce,_xlpm.dev-_xlpm.minDev,_xlpm.oversold,AND(ISNUMBER(_xlpm.dev),ISNUMBER(_xlpm.minDev),_xlpm.minDev&lt;=$B$17,_xlpm.bounce&gt;=$F$17,OR(_xlpm.initState=$A$12,_xlpm.initState=$A$11,_xlpm.initState=$A$10)),_xlpm.pctOnly,IFERROR(IF(B1367&lt;PERCENTILE(OFFSET(B1367,1-364,0,364,1),$C$7),$A$7,IF(B1367&lt;PERCENTILE(OFFSET(B1367,1-364,0,364,1),$C$8),$A$8,IF(B1367&lt;PERCENTILE(OFFSET(B1367,1-364,0,364,1),$C$9),$A$9,IF(B1367&lt;PERCENTILE(OFFSET(B1367,1-364,0,364,1),$C$10),$A$10,IF(B1367&lt;PERCENTILE(OFFSET(B1367,1-364,0,364,1),$C$11),$A$11,$A$12))))),""),IF(_xlpm.initState="","",IF(_xlpm.oversold,_xlpm.pctOnly,_xlpm.initState)))</f>
        <v/>
      </c>
      <c r="F1367" s="119" t="n"/>
      <c r="G1367" s="120">
        <f>IF(OR(B1367="",C1367=""),"",IF(OR(特征计算_周度!B1350&gt;$B$15,特征计算_周度!C1350&gt;$B$15,特征计算_周度!G1350&gt;$B$15,特征计算_周度!E1350&gt;$B$15,特征计算_周度!F1350&gt;$B$15),IF(特征计算_周度!B1350&gt;$B$15,"VIX ","")&amp;IF(特征计算_周度!C1350&gt;$B$15,"HY ","")&amp;IF(特征计算_周度!G1350&gt;$B$15,"Sahm ","")&amp;IF(特征计算_周度!E1350&gt;$B$15,"趋势 ","")&amp;IF(特征计算_周度!F1350&gt;$B$15,"斜率",""),"—"))</f>
        <v/>
      </c>
      <c r="H1367" s="120">
        <f>IF(OR(B1367="",C1367=""),"",_xlfn.LET(_xlpm.dev,原始数据_周度!G1350,_xlpm.minDev,MIN(OFFSET(原始数据_周度!G1350,1-$D$17,0,$D$17,1)),_xlpm.bounce,_xlpm.dev-_xlpm.minDev,IF(AND(ISNUMBER(_xlpm.dev),ISNUMBER(_xlpm.minDev),_xlpm.minDev&lt;=$B$17,_xlpm.bounce&gt;=$F$17),"✅ 触发","—")))</f>
        <v/>
      </c>
      <c r="I1367" s="172">
        <f>IFERROR(IF(特征计算_周度!H1367&gt;$I$3,MIN($I$4,MAX(-$I$5,(特征计算_周度!H1367-$I$3)*$I$4)),0),"")</f>
        <v/>
      </c>
    </row>
    <row r="1368">
      <c r="A1368" s="117">
        <f>特征计算_周度!A1351</f>
        <v/>
      </c>
      <c r="B1368" s="171">
        <f>IFERROR($A$3*特征计算_周度!B1368+$B$3*特征计算_周度!C1368+$C$3*特征计算_周度!D1368+$D$3*特征计算_周度!E1368+$E$3*特征计算_周度!F1368+$F$3*特征计算_周度!H1368,"")</f>
        <v/>
      </c>
      <c r="C1368" s="118">
        <f>IFERROR(PERCENTILE(OFFSET(B1368,1-364,0,364,1),$C$7),"")</f>
        <v/>
      </c>
      <c r="D1368" s="118">
        <f>IFERROR(PERCENTILE(OFFSET(B1368,1-364,0,364,1),$C$11),"")</f>
        <v/>
      </c>
      <c r="E1368" s="122">
        <f>_xlfn.LET(_xlpm.initState,IF(OR(B1368="",C1368=""),"",IF(OR(特征计算_周度!B1351&gt;$B$15,特征计算_周度!C1351&gt;$B$15,特征计算_周度!G1351&gt;$B$15,特征计算_周度!E1351&gt;$B$15,特征计算_周度!F1351&gt;$B$15),$A$12,IFERROR(IF(B1368&lt;PERCENTILE(OFFSET(B1368,1-364,0,364,1),$C$7),$A$7,IF(B1368&lt;PERCENTILE(OFFSET(B1368,1-364,0,364,1),$C$8),$A$8,IF(B1368&lt;PERCENTILE(OFFSET(B1368,1-364,0,364,1),$C$9),$A$9,IF(B1368&lt;PERCENTILE(OFFSET(B1368,1-364,0,364,1),$C$10),$A$10,IF(B1368&lt;PERCENTILE(OFFSET(B1368,1-364,0,364,1),$C$11),$A$11,$A$12))))),""))),_xlpm.dev,原始数据_周度!G1351,_xlpm.minDev,MIN(OFFSET(原始数据_周度!G1351,1-$D$17,0,$D$17,1)),_xlpm.bounce,_xlpm.dev-_xlpm.minDev,_xlpm.oversold,AND(ISNUMBER(_xlpm.dev),ISNUMBER(_xlpm.minDev),_xlpm.minDev&lt;=$B$17,_xlpm.bounce&gt;=$F$17,OR(_xlpm.initState=$A$12,_xlpm.initState=$A$11,_xlpm.initState=$A$10)),_xlpm.pctOnly,IFERROR(IF(B1368&lt;PERCENTILE(OFFSET(B1368,1-364,0,364,1),$C$7),$A$7,IF(B1368&lt;PERCENTILE(OFFSET(B1368,1-364,0,364,1),$C$8),$A$8,IF(B1368&lt;PERCENTILE(OFFSET(B1368,1-364,0,364,1),$C$9),$A$9,IF(B1368&lt;PERCENTILE(OFFSET(B1368,1-364,0,364,1),$C$10),$A$10,IF(B1368&lt;PERCENTILE(OFFSET(B1368,1-364,0,364,1),$C$11),$A$11,$A$12))))),""),IF(_xlpm.initState="","",IF(_xlpm.oversold,_xlpm.pctOnly,_xlpm.initState)))</f>
        <v/>
      </c>
      <c r="F1368" s="119" t="n"/>
      <c r="G1368" s="120">
        <f>IF(OR(B1368="",C1368=""),"",IF(OR(特征计算_周度!B1351&gt;$B$15,特征计算_周度!C1351&gt;$B$15,特征计算_周度!G1351&gt;$B$15,特征计算_周度!E1351&gt;$B$15,特征计算_周度!F1351&gt;$B$15),IF(特征计算_周度!B1351&gt;$B$15,"VIX ","")&amp;IF(特征计算_周度!C1351&gt;$B$15,"HY ","")&amp;IF(特征计算_周度!G1351&gt;$B$15,"Sahm ","")&amp;IF(特征计算_周度!E1351&gt;$B$15,"趋势 ","")&amp;IF(特征计算_周度!F1351&gt;$B$15,"斜率",""),"—"))</f>
        <v/>
      </c>
      <c r="H1368" s="120">
        <f>IF(OR(B1368="",C1368=""),"",_xlfn.LET(_xlpm.dev,原始数据_周度!G1351,_xlpm.minDev,MIN(OFFSET(原始数据_周度!G1351,1-$D$17,0,$D$17,1)),_xlpm.bounce,_xlpm.dev-_xlpm.minDev,IF(AND(ISNUMBER(_xlpm.dev),ISNUMBER(_xlpm.minDev),_xlpm.minDev&lt;=$B$17,_xlpm.bounce&gt;=$F$17),"✅ 触发","—")))</f>
        <v/>
      </c>
      <c r="I1368" s="172">
        <f>IFERROR(IF(特征计算_周度!H1368&gt;$I$3,MIN($I$4,MAX(-$I$5,(特征计算_周度!H1368-$I$3)*$I$4)),0),"")</f>
        <v/>
      </c>
    </row>
    <row r="1369">
      <c r="A1369" s="117">
        <f>特征计算_周度!A1352</f>
        <v/>
      </c>
      <c r="B1369" s="171">
        <f>IFERROR($A$3*特征计算_周度!B1369+$B$3*特征计算_周度!C1369+$C$3*特征计算_周度!D1369+$D$3*特征计算_周度!E1369+$E$3*特征计算_周度!F1369+$F$3*特征计算_周度!H1369,"")</f>
        <v/>
      </c>
      <c r="C1369" s="118">
        <f>IFERROR(PERCENTILE(OFFSET(B1369,1-364,0,364,1),$C$7),"")</f>
        <v/>
      </c>
      <c r="D1369" s="118">
        <f>IFERROR(PERCENTILE(OFFSET(B1369,1-364,0,364,1),$C$11),"")</f>
        <v/>
      </c>
      <c r="E1369" s="122">
        <f>_xlfn.LET(_xlpm.initState,IF(OR(B1369="",C1369=""),"",IF(OR(特征计算_周度!B1352&gt;$B$15,特征计算_周度!C1352&gt;$B$15,特征计算_周度!G1352&gt;$B$15,特征计算_周度!E1352&gt;$B$15,特征计算_周度!F1352&gt;$B$15),$A$12,IFERROR(IF(B1369&lt;PERCENTILE(OFFSET(B1369,1-364,0,364,1),$C$7),$A$7,IF(B1369&lt;PERCENTILE(OFFSET(B1369,1-364,0,364,1),$C$8),$A$8,IF(B1369&lt;PERCENTILE(OFFSET(B1369,1-364,0,364,1),$C$9),$A$9,IF(B1369&lt;PERCENTILE(OFFSET(B1369,1-364,0,364,1),$C$10),$A$10,IF(B1369&lt;PERCENTILE(OFFSET(B1369,1-364,0,364,1),$C$11),$A$11,$A$12))))),""))),_xlpm.dev,原始数据_周度!G1352,_xlpm.minDev,MIN(OFFSET(原始数据_周度!G1352,1-$D$17,0,$D$17,1)),_xlpm.bounce,_xlpm.dev-_xlpm.minDev,_xlpm.oversold,AND(ISNUMBER(_xlpm.dev),ISNUMBER(_xlpm.minDev),_xlpm.minDev&lt;=$B$17,_xlpm.bounce&gt;=$F$17,OR(_xlpm.initState=$A$12,_xlpm.initState=$A$11,_xlpm.initState=$A$10)),_xlpm.pctOnly,IFERROR(IF(B1369&lt;PERCENTILE(OFFSET(B1369,1-364,0,364,1),$C$7),$A$7,IF(B1369&lt;PERCENTILE(OFFSET(B1369,1-364,0,364,1),$C$8),$A$8,IF(B1369&lt;PERCENTILE(OFFSET(B1369,1-364,0,364,1),$C$9),$A$9,IF(B1369&lt;PERCENTILE(OFFSET(B1369,1-364,0,364,1),$C$10),$A$10,IF(B1369&lt;PERCENTILE(OFFSET(B1369,1-364,0,364,1),$C$11),$A$11,$A$12))))),""),IF(_xlpm.initState="","",IF(_xlpm.oversold,_xlpm.pctOnly,_xlpm.initState)))</f>
        <v/>
      </c>
      <c r="F1369" s="119" t="n"/>
      <c r="G1369" s="120">
        <f>IF(OR(B1369="",C1369=""),"",IF(OR(特征计算_周度!B1352&gt;$B$15,特征计算_周度!C1352&gt;$B$15,特征计算_周度!G1352&gt;$B$15,特征计算_周度!E1352&gt;$B$15,特征计算_周度!F1352&gt;$B$15),IF(特征计算_周度!B1352&gt;$B$15,"VIX ","")&amp;IF(特征计算_周度!C1352&gt;$B$15,"HY ","")&amp;IF(特征计算_周度!G1352&gt;$B$15,"Sahm ","")&amp;IF(特征计算_周度!E1352&gt;$B$15,"趋势 ","")&amp;IF(特征计算_周度!F1352&gt;$B$15,"斜率",""),"—"))</f>
        <v/>
      </c>
      <c r="H1369" s="120">
        <f>IF(OR(B1369="",C1369=""),"",_xlfn.LET(_xlpm.dev,原始数据_周度!G1352,_xlpm.minDev,MIN(OFFSET(原始数据_周度!G1352,1-$D$17,0,$D$17,1)),_xlpm.bounce,_xlpm.dev-_xlpm.minDev,IF(AND(ISNUMBER(_xlpm.dev),ISNUMBER(_xlpm.minDev),_xlpm.minDev&lt;=$B$17,_xlpm.bounce&gt;=$F$17),"✅ 触发","—")))</f>
        <v/>
      </c>
      <c r="I1369" s="172">
        <f>IFERROR(IF(特征计算_周度!H1369&gt;$I$3,MIN($I$4,MAX(-$I$5,(特征计算_周度!H1369-$I$3)*$I$4)),0),"")</f>
        <v/>
      </c>
    </row>
    <row r="1370">
      <c r="A1370" s="117">
        <f>特征计算_周度!A1353</f>
        <v/>
      </c>
      <c r="B1370" s="171">
        <f>IFERROR($A$3*特征计算_周度!B1370+$B$3*特征计算_周度!C1370+$C$3*特征计算_周度!D1370+$D$3*特征计算_周度!E1370+$E$3*特征计算_周度!F1370+$F$3*特征计算_周度!H1370,"")</f>
        <v/>
      </c>
      <c r="C1370" s="118">
        <f>IFERROR(PERCENTILE(OFFSET(B1370,1-364,0,364,1),$C$7),"")</f>
        <v/>
      </c>
      <c r="D1370" s="118">
        <f>IFERROR(PERCENTILE(OFFSET(B1370,1-364,0,364,1),$C$11),"")</f>
        <v/>
      </c>
      <c r="E1370" s="122">
        <f>_xlfn.LET(_xlpm.initState,IF(OR(B1370="",C1370=""),"",IF(OR(特征计算_周度!B1353&gt;$B$15,特征计算_周度!C1353&gt;$B$15,特征计算_周度!G1353&gt;$B$15,特征计算_周度!E1353&gt;$B$15,特征计算_周度!F1353&gt;$B$15),$A$12,IFERROR(IF(B1370&lt;PERCENTILE(OFFSET(B1370,1-364,0,364,1),$C$7),$A$7,IF(B1370&lt;PERCENTILE(OFFSET(B1370,1-364,0,364,1),$C$8),$A$8,IF(B1370&lt;PERCENTILE(OFFSET(B1370,1-364,0,364,1),$C$9),$A$9,IF(B1370&lt;PERCENTILE(OFFSET(B1370,1-364,0,364,1),$C$10),$A$10,IF(B1370&lt;PERCENTILE(OFFSET(B1370,1-364,0,364,1),$C$11),$A$11,$A$12))))),""))),_xlpm.dev,原始数据_周度!G1353,_xlpm.minDev,MIN(OFFSET(原始数据_周度!G1353,1-$D$17,0,$D$17,1)),_xlpm.bounce,_xlpm.dev-_xlpm.minDev,_xlpm.oversold,AND(ISNUMBER(_xlpm.dev),ISNUMBER(_xlpm.minDev),_xlpm.minDev&lt;=$B$17,_xlpm.bounce&gt;=$F$17,OR(_xlpm.initState=$A$12,_xlpm.initState=$A$11,_xlpm.initState=$A$10)),_xlpm.pctOnly,IFERROR(IF(B1370&lt;PERCENTILE(OFFSET(B1370,1-364,0,364,1),$C$7),$A$7,IF(B1370&lt;PERCENTILE(OFFSET(B1370,1-364,0,364,1),$C$8),$A$8,IF(B1370&lt;PERCENTILE(OFFSET(B1370,1-364,0,364,1),$C$9),$A$9,IF(B1370&lt;PERCENTILE(OFFSET(B1370,1-364,0,364,1),$C$10),$A$10,IF(B1370&lt;PERCENTILE(OFFSET(B1370,1-364,0,364,1),$C$11),$A$11,$A$12))))),""),IF(_xlpm.initState="","",IF(_xlpm.oversold,_xlpm.pctOnly,_xlpm.initState)))</f>
        <v/>
      </c>
      <c r="F1370" s="119" t="n"/>
      <c r="G1370" s="120">
        <f>IF(OR(B1370="",C1370=""),"",IF(OR(特征计算_周度!B1353&gt;$B$15,特征计算_周度!C1353&gt;$B$15,特征计算_周度!G1353&gt;$B$15,特征计算_周度!E1353&gt;$B$15,特征计算_周度!F1353&gt;$B$15),IF(特征计算_周度!B1353&gt;$B$15,"VIX ","")&amp;IF(特征计算_周度!C1353&gt;$B$15,"HY ","")&amp;IF(特征计算_周度!G1353&gt;$B$15,"Sahm ","")&amp;IF(特征计算_周度!E1353&gt;$B$15,"趋势 ","")&amp;IF(特征计算_周度!F1353&gt;$B$15,"斜率",""),"—"))</f>
        <v/>
      </c>
      <c r="H1370" s="120">
        <f>IF(OR(B1370="",C1370=""),"",_xlfn.LET(_xlpm.dev,原始数据_周度!G1353,_xlpm.minDev,MIN(OFFSET(原始数据_周度!G1353,1-$D$17,0,$D$17,1)),_xlpm.bounce,_xlpm.dev-_xlpm.minDev,IF(AND(ISNUMBER(_xlpm.dev),ISNUMBER(_xlpm.minDev),_xlpm.minDev&lt;=$B$17,_xlpm.bounce&gt;=$F$17),"✅ 触发","—")))</f>
        <v/>
      </c>
      <c r="I1370" s="172">
        <f>IFERROR(IF(特征计算_周度!H1370&gt;$I$3,MIN($I$4,MAX(-$I$5,(特征计算_周度!H1370-$I$3)*$I$4)),0),"")</f>
        <v/>
      </c>
    </row>
    <row r="1371">
      <c r="A1371" s="117">
        <f>特征计算_周度!A1354</f>
        <v/>
      </c>
      <c r="B1371" s="171">
        <f>IFERROR($A$3*特征计算_周度!B1371+$B$3*特征计算_周度!C1371+$C$3*特征计算_周度!D1371+$D$3*特征计算_周度!E1371+$E$3*特征计算_周度!F1371+$F$3*特征计算_周度!H1371,"")</f>
        <v/>
      </c>
      <c r="C1371" s="118">
        <f>IFERROR(PERCENTILE(OFFSET(B1371,1-364,0,364,1),$C$7),"")</f>
        <v/>
      </c>
      <c r="D1371" s="118">
        <f>IFERROR(PERCENTILE(OFFSET(B1371,1-364,0,364,1),$C$11),"")</f>
        <v/>
      </c>
      <c r="E1371" s="122">
        <f>_xlfn.LET(_xlpm.initState,IF(OR(B1371="",C1371=""),"",IF(OR(特征计算_周度!B1354&gt;$B$15,特征计算_周度!C1354&gt;$B$15,特征计算_周度!G1354&gt;$B$15,特征计算_周度!E1354&gt;$B$15,特征计算_周度!F1354&gt;$B$15),$A$12,IFERROR(IF(B1371&lt;PERCENTILE(OFFSET(B1371,1-364,0,364,1),$C$7),$A$7,IF(B1371&lt;PERCENTILE(OFFSET(B1371,1-364,0,364,1),$C$8),$A$8,IF(B1371&lt;PERCENTILE(OFFSET(B1371,1-364,0,364,1),$C$9),$A$9,IF(B1371&lt;PERCENTILE(OFFSET(B1371,1-364,0,364,1),$C$10),$A$10,IF(B1371&lt;PERCENTILE(OFFSET(B1371,1-364,0,364,1),$C$11),$A$11,$A$12))))),""))),_xlpm.dev,原始数据_周度!G1354,_xlpm.minDev,MIN(OFFSET(原始数据_周度!G1354,1-$D$17,0,$D$17,1)),_xlpm.bounce,_xlpm.dev-_xlpm.minDev,_xlpm.oversold,AND(ISNUMBER(_xlpm.dev),ISNUMBER(_xlpm.minDev),_xlpm.minDev&lt;=$B$17,_xlpm.bounce&gt;=$F$17,OR(_xlpm.initState=$A$12,_xlpm.initState=$A$11,_xlpm.initState=$A$10)),_xlpm.pctOnly,IFERROR(IF(B1371&lt;PERCENTILE(OFFSET(B1371,1-364,0,364,1),$C$7),$A$7,IF(B1371&lt;PERCENTILE(OFFSET(B1371,1-364,0,364,1),$C$8),$A$8,IF(B1371&lt;PERCENTILE(OFFSET(B1371,1-364,0,364,1),$C$9),$A$9,IF(B1371&lt;PERCENTILE(OFFSET(B1371,1-364,0,364,1),$C$10),$A$10,IF(B1371&lt;PERCENTILE(OFFSET(B1371,1-364,0,364,1),$C$11),$A$11,$A$12))))),""),IF(_xlpm.initState="","",IF(_xlpm.oversold,_xlpm.pctOnly,_xlpm.initState)))</f>
        <v/>
      </c>
      <c r="F1371" s="119" t="n"/>
      <c r="G1371" s="120">
        <f>IF(OR(B1371="",C1371=""),"",IF(OR(特征计算_周度!B1354&gt;$B$15,特征计算_周度!C1354&gt;$B$15,特征计算_周度!G1354&gt;$B$15,特征计算_周度!E1354&gt;$B$15,特征计算_周度!F1354&gt;$B$15),IF(特征计算_周度!B1354&gt;$B$15,"VIX ","")&amp;IF(特征计算_周度!C1354&gt;$B$15,"HY ","")&amp;IF(特征计算_周度!G1354&gt;$B$15,"Sahm ","")&amp;IF(特征计算_周度!E1354&gt;$B$15,"趋势 ","")&amp;IF(特征计算_周度!F1354&gt;$B$15,"斜率",""),"—"))</f>
        <v/>
      </c>
      <c r="H1371" s="120">
        <f>IF(OR(B1371="",C1371=""),"",_xlfn.LET(_xlpm.dev,原始数据_周度!G1354,_xlpm.minDev,MIN(OFFSET(原始数据_周度!G1354,1-$D$17,0,$D$17,1)),_xlpm.bounce,_xlpm.dev-_xlpm.minDev,IF(AND(ISNUMBER(_xlpm.dev),ISNUMBER(_xlpm.minDev),_xlpm.minDev&lt;=$B$17,_xlpm.bounce&gt;=$F$17),"✅ 触发","—")))</f>
        <v/>
      </c>
      <c r="I1371" s="172">
        <f>IFERROR(IF(特征计算_周度!H1371&gt;$I$3,MIN($I$4,MAX(-$I$5,(特征计算_周度!H1371-$I$3)*$I$4)),0),"")</f>
        <v/>
      </c>
    </row>
    <row r="1372">
      <c r="A1372" s="117">
        <f>特征计算_周度!A1355</f>
        <v/>
      </c>
      <c r="B1372" s="171">
        <f>IFERROR($A$3*特征计算_周度!B1372+$B$3*特征计算_周度!C1372+$C$3*特征计算_周度!D1372+$D$3*特征计算_周度!E1372+$E$3*特征计算_周度!F1372+$F$3*特征计算_周度!H1372,"")</f>
        <v/>
      </c>
      <c r="C1372" s="118">
        <f>IFERROR(PERCENTILE(OFFSET(B1372,1-364,0,364,1),$C$7),"")</f>
        <v/>
      </c>
      <c r="D1372" s="118">
        <f>IFERROR(PERCENTILE(OFFSET(B1372,1-364,0,364,1),$C$11),"")</f>
        <v/>
      </c>
      <c r="E1372" s="122">
        <f>_xlfn.LET(_xlpm.initState,IF(OR(B1372="",C1372=""),"",IF(OR(特征计算_周度!B1355&gt;$B$15,特征计算_周度!C1355&gt;$B$15,特征计算_周度!G1355&gt;$B$15,特征计算_周度!E1355&gt;$B$15,特征计算_周度!F1355&gt;$B$15),$A$12,IFERROR(IF(B1372&lt;PERCENTILE(OFFSET(B1372,1-364,0,364,1),$C$7),$A$7,IF(B1372&lt;PERCENTILE(OFFSET(B1372,1-364,0,364,1),$C$8),$A$8,IF(B1372&lt;PERCENTILE(OFFSET(B1372,1-364,0,364,1),$C$9),$A$9,IF(B1372&lt;PERCENTILE(OFFSET(B1372,1-364,0,364,1),$C$10),$A$10,IF(B1372&lt;PERCENTILE(OFFSET(B1372,1-364,0,364,1),$C$11),$A$11,$A$12))))),""))),_xlpm.dev,原始数据_周度!G1355,_xlpm.minDev,MIN(OFFSET(原始数据_周度!G1355,1-$D$17,0,$D$17,1)),_xlpm.bounce,_xlpm.dev-_xlpm.minDev,_xlpm.oversold,AND(ISNUMBER(_xlpm.dev),ISNUMBER(_xlpm.minDev),_xlpm.minDev&lt;=$B$17,_xlpm.bounce&gt;=$F$17,OR(_xlpm.initState=$A$12,_xlpm.initState=$A$11,_xlpm.initState=$A$10)),_xlpm.pctOnly,IFERROR(IF(B1372&lt;PERCENTILE(OFFSET(B1372,1-364,0,364,1),$C$7),$A$7,IF(B1372&lt;PERCENTILE(OFFSET(B1372,1-364,0,364,1),$C$8),$A$8,IF(B1372&lt;PERCENTILE(OFFSET(B1372,1-364,0,364,1),$C$9),$A$9,IF(B1372&lt;PERCENTILE(OFFSET(B1372,1-364,0,364,1),$C$10),$A$10,IF(B1372&lt;PERCENTILE(OFFSET(B1372,1-364,0,364,1),$C$11),$A$11,$A$12))))),""),IF(_xlpm.initState="","",IF(_xlpm.oversold,_xlpm.pctOnly,_xlpm.initState)))</f>
        <v/>
      </c>
      <c r="F1372" s="119" t="n"/>
      <c r="G1372" s="120">
        <f>IF(OR(B1372="",C1372=""),"",IF(OR(特征计算_周度!B1355&gt;$B$15,特征计算_周度!C1355&gt;$B$15,特征计算_周度!G1355&gt;$B$15,特征计算_周度!E1355&gt;$B$15,特征计算_周度!F1355&gt;$B$15),IF(特征计算_周度!B1355&gt;$B$15,"VIX ","")&amp;IF(特征计算_周度!C1355&gt;$B$15,"HY ","")&amp;IF(特征计算_周度!G1355&gt;$B$15,"Sahm ","")&amp;IF(特征计算_周度!E1355&gt;$B$15,"趋势 ","")&amp;IF(特征计算_周度!F1355&gt;$B$15,"斜率",""),"—"))</f>
        <v/>
      </c>
      <c r="H1372" s="120">
        <f>IF(OR(B1372="",C1372=""),"",_xlfn.LET(_xlpm.dev,原始数据_周度!G1355,_xlpm.minDev,MIN(OFFSET(原始数据_周度!G1355,1-$D$17,0,$D$17,1)),_xlpm.bounce,_xlpm.dev-_xlpm.minDev,IF(AND(ISNUMBER(_xlpm.dev),ISNUMBER(_xlpm.minDev),_xlpm.minDev&lt;=$B$17,_xlpm.bounce&gt;=$F$17),"✅ 触发","—")))</f>
        <v/>
      </c>
      <c r="I1372" s="172">
        <f>IFERROR(IF(特征计算_周度!H1372&gt;$I$3,MIN($I$4,MAX(-$I$5,(特征计算_周度!H1372-$I$3)*$I$4)),0),"")</f>
        <v/>
      </c>
    </row>
    <row r="1373">
      <c r="A1373" s="117">
        <f>特征计算_周度!A1356</f>
        <v/>
      </c>
      <c r="B1373" s="171">
        <f>IFERROR($A$3*特征计算_周度!B1373+$B$3*特征计算_周度!C1373+$C$3*特征计算_周度!D1373+$D$3*特征计算_周度!E1373+$E$3*特征计算_周度!F1373+$F$3*特征计算_周度!H1373,"")</f>
        <v/>
      </c>
      <c r="C1373" s="118">
        <f>IFERROR(PERCENTILE(OFFSET(B1373,1-364,0,364,1),$C$7),"")</f>
        <v/>
      </c>
      <c r="D1373" s="118">
        <f>IFERROR(PERCENTILE(OFFSET(B1373,1-364,0,364,1),$C$11),"")</f>
        <v/>
      </c>
      <c r="E1373" s="122">
        <f>_xlfn.LET(_xlpm.initState,IF(OR(B1373="",C1373=""),"",IF(OR(特征计算_周度!B1356&gt;$B$15,特征计算_周度!C1356&gt;$B$15,特征计算_周度!G1356&gt;$B$15,特征计算_周度!E1356&gt;$B$15,特征计算_周度!F1356&gt;$B$15),$A$12,IFERROR(IF(B1373&lt;PERCENTILE(OFFSET(B1373,1-364,0,364,1),$C$7),$A$7,IF(B1373&lt;PERCENTILE(OFFSET(B1373,1-364,0,364,1),$C$8),$A$8,IF(B1373&lt;PERCENTILE(OFFSET(B1373,1-364,0,364,1),$C$9),$A$9,IF(B1373&lt;PERCENTILE(OFFSET(B1373,1-364,0,364,1),$C$10),$A$10,IF(B1373&lt;PERCENTILE(OFFSET(B1373,1-364,0,364,1),$C$11),$A$11,$A$12))))),""))),_xlpm.dev,原始数据_周度!G1356,_xlpm.minDev,MIN(OFFSET(原始数据_周度!G1356,1-$D$17,0,$D$17,1)),_xlpm.bounce,_xlpm.dev-_xlpm.minDev,_xlpm.oversold,AND(ISNUMBER(_xlpm.dev),ISNUMBER(_xlpm.minDev),_xlpm.minDev&lt;=$B$17,_xlpm.bounce&gt;=$F$17,OR(_xlpm.initState=$A$12,_xlpm.initState=$A$11,_xlpm.initState=$A$10)),_xlpm.pctOnly,IFERROR(IF(B1373&lt;PERCENTILE(OFFSET(B1373,1-364,0,364,1),$C$7),$A$7,IF(B1373&lt;PERCENTILE(OFFSET(B1373,1-364,0,364,1),$C$8),$A$8,IF(B1373&lt;PERCENTILE(OFFSET(B1373,1-364,0,364,1),$C$9),$A$9,IF(B1373&lt;PERCENTILE(OFFSET(B1373,1-364,0,364,1),$C$10),$A$10,IF(B1373&lt;PERCENTILE(OFFSET(B1373,1-364,0,364,1),$C$11),$A$11,$A$12))))),""),IF(_xlpm.initState="","",IF(_xlpm.oversold,_xlpm.pctOnly,_xlpm.initState)))</f>
        <v/>
      </c>
      <c r="F1373" s="119" t="n"/>
      <c r="G1373" s="120">
        <f>IF(OR(B1373="",C1373=""),"",IF(OR(特征计算_周度!B1356&gt;$B$15,特征计算_周度!C1356&gt;$B$15,特征计算_周度!G1356&gt;$B$15,特征计算_周度!E1356&gt;$B$15,特征计算_周度!F1356&gt;$B$15),IF(特征计算_周度!B1356&gt;$B$15,"VIX ","")&amp;IF(特征计算_周度!C1356&gt;$B$15,"HY ","")&amp;IF(特征计算_周度!G1356&gt;$B$15,"Sahm ","")&amp;IF(特征计算_周度!E1356&gt;$B$15,"趋势 ","")&amp;IF(特征计算_周度!F1356&gt;$B$15,"斜率",""),"—"))</f>
        <v/>
      </c>
      <c r="H1373" s="120">
        <f>IF(OR(B1373="",C1373=""),"",_xlfn.LET(_xlpm.dev,原始数据_周度!G1356,_xlpm.minDev,MIN(OFFSET(原始数据_周度!G1356,1-$D$17,0,$D$17,1)),_xlpm.bounce,_xlpm.dev-_xlpm.minDev,IF(AND(ISNUMBER(_xlpm.dev),ISNUMBER(_xlpm.minDev),_xlpm.minDev&lt;=$B$17,_xlpm.bounce&gt;=$F$17),"✅ 触发","—")))</f>
        <v/>
      </c>
      <c r="I1373" s="172">
        <f>IFERROR(IF(特征计算_周度!H1373&gt;$I$3,MIN($I$4,MAX(-$I$5,(特征计算_周度!H1373-$I$3)*$I$4)),0),"")</f>
        <v/>
      </c>
    </row>
    <row r="1374">
      <c r="A1374" s="117">
        <f>特征计算_周度!A1357</f>
        <v/>
      </c>
      <c r="B1374" s="171">
        <f>IFERROR($A$3*特征计算_周度!B1374+$B$3*特征计算_周度!C1374+$C$3*特征计算_周度!D1374+$D$3*特征计算_周度!E1374+$E$3*特征计算_周度!F1374+$F$3*特征计算_周度!H1374,"")</f>
        <v/>
      </c>
      <c r="C1374" s="118">
        <f>IFERROR(PERCENTILE(OFFSET(B1374,1-364,0,364,1),$C$7),"")</f>
        <v/>
      </c>
      <c r="D1374" s="118">
        <f>IFERROR(PERCENTILE(OFFSET(B1374,1-364,0,364,1),$C$11),"")</f>
        <v/>
      </c>
      <c r="E1374" s="122">
        <f>_xlfn.LET(_xlpm.initState,IF(OR(B1374="",C1374=""),"",IF(OR(特征计算_周度!B1357&gt;$B$15,特征计算_周度!C1357&gt;$B$15,特征计算_周度!G1357&gt;$B$15,特征计算_周度!E1357&gt;$B$15,特征计算_周度!F1357&gt;$B$15),$A$12,IFERROR(IF(B1374&lt;PERCENTILE(OFFSET(B1374,1-364,0,364,1),$C$7),$A$7,IF(B1374&lt;PERCENTILE(OFFSET(B1374,1-364,0,364,1),$C$8),$A$8,IF(B1374&lt;PERCENTILE(OFFSET(B1374,1-364,0,364,1),$C$9),$A$9,IF(B1374&lt;PERCENTILE(OFFSET(B1374,1-364,0,364,1),$C$10),$A$10,IF(B1374&lt;PERCENTILE(OFFSET(B1374,1-364,0,364,1),$C$11),$A$11,$A$12))))),""))),_xlpm.dev,原始数据_周度!G1357,_xlpm.minDev,MIN(OFFSET(原始数据_周度!G1357,1-$D$17,0,$D$17,1)),_xlpm.bounce,_xlpm.dev-_xlpm.minDev,_xlpm.oversold,AND(ISNUMBER(_xlpm.dev),ISNUMBER(_xlpm.minDev),_xlpm.minDev&lt;=$B$17,_xlpm.bounce&gt;=$F$17,OR(_xlpm.initState=$A$12,_xlpm.initState=$A$11,_xlpm.initState=$A$10)),_xlpm.pctOnly,IFERROR(IF(B1374&lt;PERCENTILE(OFFSET(B1374,1-364,0,364,1),$C$7),$A$7,IF(B1374&lt;PERCENTILE(OFFSET(B1374,1-364,0,364,1),$C$8),$A$8,IF(B1374&lt;PERCENTILE(OFFSET(B1374,1-364,0,364,1),$C$9),$A$9,IF(B1374&lt;PERCENTILE(OFFSET(B1374,1-364,0,364,1),$C$10),$A$10,IF(B1374&lt;PERCENTILE(OFFSET(B1374,1-364,0,364,1),$C$11),$A$11,$A$12))))),""),IF(_xlpm.initState="","",IF(_xlpm.oversold,_xlpm.pctOnly,_xlpm.initState)))</f>
        <v/>
      </c>
      <c r="F1374" s="119" t="n"/>
      <c r="G1374" s="120">
        <f>IF(OR(B1374="",C1374=""),"",IF(OR(特征计算_周度!B1357&gt;$B$15,特征计算_周度!C1357&gt;$B$15,特征计算_周度!G1357&gt;$B$15,特征计算_周度!E1357&gt;$B$15,特征计算_周度!F1357&gt;$B$15),IF(特征计算_周度!B1357&gt;$B$15,"VIX ","")&amp;IF(特征计算_周度!C1357&gt;$B$15,"HY ","")&amp;IF(特征计算_周度!G1357&gt;$B$15,"Sahm ","")&amp;IF(特征计算_周度!E1357&gt;$B$15,"趋势 ","")&amp;IF(特征计算_周度!F1357&gt;$B$15,"斜率",""),"—"))</f>
        <v/>
      </c>
      <c r="H1374" s="120">
        <f>IF(OR(B1374="",C1374=""),"",_xlfn.LET(_xlpm.dev,原始数据_周度!G1357,_xlpm.minDev,MIN(OFFSET(原始数据_周度!G1357,1-$D$17,0,$D$17,1)),_xlpm.bounce,_xlpm.dev-_xlpm.minDev,IF(AND(ISNUMBER(_xlpm.dev),ISNUMBER(_xlpm.minDev),_xlpm.minDev&lt;=$B$17,_xlpm.bounce&gt;=$F$17),"✅ 触发","—")))</f>
        <v/>
      </c>
      <c r="I1374" s="172">
        <f>IFERROR(IF(特征计算_周度!H1374&gt;$I$3,MIN($I$4,MAX(-$I$5,(特征计算_周度!H1374-$I$3)*$I$4)),0),"")</f>
        <v/>
      </c>
    </row>
    <row r="1375">
      <c r="A1375" s="117">
        <f>特征计算_周度!A1358</f>
        <v/>
      </c>
      <c r="B1375" s="171">
        <f>IFERROR($A$3*特征计算_周度!B1375+$B$3*特征计算_周度!C1375+$C$3*特征计算_周度!D1375+$D$3*特征计算_周度!E1375+$E$3*特征计算_周度!F1375+$F$3*特征计算_周度!H1375,"")</f>
        <v/>
      </c>
      <c r="C1375" s="118">
        <f>IFERROR(PERCENTILE(OFFSET(B1375,1-364,0,364,1),$C$7),"")</f>
        <v/>
      </c>
      <c r="D1375" s="118">
        <f>IFERROR(PERCENTILE(OFFSET(B1375,1-364,0,364,1),$C$11),"")</f>
        <v/>
      </c>
      <c r="E1375" s="122">
        <f>_xlfn.LET(_xlpm.initState,IF(OR(B1375="",C1375=""),"",IF(OR(特征计算_周度!B1358&gt;$B$15,特征计算_周度!C1358&gt;$B$15,特征计算_周度!G1358&gt;$B$15,特征计算_周度!E1358&gt;$B$15,特征计算_周度!F1358&gt;$B$15),$A$12,IFERROR(IF(B1375&lt;PERCENTILE(OFFSET(B1375,1-364,0,364,1),$C$7),$A$7,IF(B1375&lt;PERCENTILE(OFFSET(B1375,1-364,0,364,1),$C$8),$A$8,IF(B1375&lt;PERCENTILE(OFFSET(B1375,1-364,0,364,1),$C$9),$A$9,IF(B1375&lt;PERCENTILE(OFFSET(B1375,1-364,0,364,1),$C$10),$A$10,IF(B1375&lt;PERCENTILE(OFFSET(B1375,1-364,0,364,1),$C$11),$A$11,$A$12))))),""))),_xlpm.dev,原始数据_周度!G1358,_xlpm.minDev,MIN(OFFSET(原始数据_周度!G1358,1-$D$17,0,$D$17,1)),_xlpm.bounce,_xlpm.dev-_xlpm.minDev,_xlpm.oversold,AND(ISNUMBER(_xlpm.dev),ISNUMBER(_xlpm.minDev),_xlpm.minDev&lt;=$B$17,_xlpm.bounce&gt;=$F$17,OR(_xlpm.initState=$A$12,_xlpm.initState=$A$11,_xlpm.initState=$A$10)),_xlpm.pctOnly,IFERROR(IF(B1375&lt;PERCENTILE(OFFSET(B1375,1-364,0,364,1),$C$7),$A$7,IF(B1375&lt;PERCENTILE(OFFSET(B1375,1-364,0,364,1),$C$8),$A$8,IF(B1375&lt;PERCENTILE(OFFSET(B1375,1-364,0,364,1),$C$9),$A$9,IF(B1375&lt;PERCENTILE(OFFSET(B1375,1-364,0,364,1),$C$10),$A$10,IF(B1375&lt;PERCENTILE(OFFSET(B1375,1-364,0,364,1),$C$11),$A$11,$A$12))))),""),IF(_xlpm.initState="","",IF(_xlpm.oversold,_xlpm.pctOnly,_xlpm.initState)))</f>
        <v/>
      </c>
      <c r="F1375" s="119" t="n"/>
      <c r="G1375" s="120">
        <f>IF(OR(B1375="",C1375=""),"",IF(OR(特征计算_周度!B1358&gt;$B$15,特征计算_周度!C1358&gt;$B$15,特征计算_周度!G1358&gt;$B$15,特征计算_周度!E1358&gt;$B$15,特征计算_周度!F1358&gt;$B$15),IF(特征计算_周度!B1358&gt;$B$15,"VIX ","")&amp;IF(特征计算_周度!C1358&gt;$B$15,"HY ","")&amp;IF(特征计算_周度!G1358&gt;$B$15,"Sahm ","")&amp;IF(特征计算_周度!E1358&gt;$B$15,"趋势 ","")&amp;IF(特征计算_周度!F1358&gt;$B$15,"斜率",""),"—"))</f>
        <v/>
      </c>
      <c r="H1375" s="120">
        <f>IF(OR(B1375="",C1375=""),"",_xlfn.LET(_xlpm.dev,原始数据_周度!G1358,_xlpm.minDev,MIN(OFFSET(原始数据_周度!G1358,1-$D$17,0,$D$17,1)),_xlpm.bounce,_xlpm.dev-_xlpm.minDev,IF(AND(ISNUMBER(_xlpm.dev),ISNUMBER(_xlpm.minDev),_xlpm.minDev&lt;=$B$17,_xlpm.bounce&gt;=$F$17),"✅ 触发","—")))</f>
        <v/>
      </c>
      <c r="I1375" s="172">
        <f>IFERROR(IF(特征计算_周度!H1375&gt;$I$3,MIN($I$4,MAX(-$I$5,(特征计算_周度!H1375-$I$3)*$I$4)),0),"")</f>
        <v/>
      </c>
    </row>
    <row r="1376">
      <c r="A1376" s="117">
        <f>特征计算_周度!A1359</f>
        <v/>
      </c>
      <c r="B1376" s="171">
        <f>IFERROR($A$3*特征计算_周度!B1376+$B$3*特征计算_周度!C1376+$C$3*特征计算_周度!D1376+$D$3*特征计算_周度!E1376+$E$3*特征计算_周度!F1376+$F$3*特征计算_周度!H1376,"")</f>
        <v/>
      </c>
      <c r="C1376" s="118">
        <f>IFERROR(PERCENTILE(OFFSET(B1376,1-364,0,364,1),$C$7),"")</f>
        <v/>
      </c>
      <c r="D1376" s="118">
        <f>IFERROR(PERCENTILE(OFFSET(B1376,1-364,0,364,1),$C$11),"")</f>
        <v/>
      </c>
      <c r="E1376" s="122">
        <f>_xlfn.LET(_xlpm.initState,IF(OR(B1376="",C1376=""),"",IF(OR(特征计算_周度!B1359&gt;$B$15,特征计算_周度!C1359&gt;$B$15,特征计算_周度!G1359&gt;$B$15,特征计算_周度!E1359&gt;$B$15,特征计算_周度!F1359&gt;$B$15),$A$12,IFERROR(IF(B1376&lt;PERCENTILE(OFFSET(B1376,1-364,0,364,1),$C$7),$A$7,IF(B1376&lt;PERCENTILE(OFFSET(B1376,1-364,0,364,1),$C$8),$A$8,IF(B1376&lt;PERCENTILE(OFFSET(B1376,1-364,0,364,1),$C$9),$A$9,IF(B1376&lt;PERCENTILE(OFFSET(B1376,1-364,0,364,1),$C$10),$A$10,IF(B1376&lt;PERCENTILE(OFFSET(B1376,1-364,0,364,1),$C$11),$A$11,$A$12))))),""))),_xlpm.dev,原始数据_周度!G1359,_xlpm.minDev,MIN(OFFSET(原始数据_周度!G1359,1-$D$17,0,$D$17,1)),_xlpm.bounce,_xlpm.dev-_xlpm.minDev,_xlpm.oversold,AND(ISNUMBER(_xlpm.dev),ISNUMBER(_xlpm.minDev),_xlpm.minDev&lt;=$B$17,_xlpm.bounce&gt;=$F$17,OR(_xlpm.initState=$A$12,_xlpm.initState=$A$11,_xlpm.initState=$A$10)),_xlpm.pctOnly,IFERROR(IF(B1376&lt;PERCENTILE(OFFSET(B1376,1-364,0,364,1),$C$7),$A$7,IF(B1376&lt;PERCENTILE(OFFSET(B1376,1-364,0,364,1),$C$8),$A$8,IF(B1376&lt;PERCENTILE(OFFSET(B1376,1-364,0,364,1),$C$9),$A$9,IF(B1376&lt;PERCENTILE(OFFSET(B1376,1-364,0,364,1),$C$10),$A$10,IF(B1376&lt;PERCENTILE(OFFSET(B1376,1-364,0,364,1),$C$11),$A$11,$A$12))))),""),IF(_xlpm.initState="","",IF(_xlpm.oversold,_xlpm.pctOnly,_xlpm.initState)))</f>
        <v/>
      </c>
      <c r="F1376" s="119" t="n"/>
      <c r="G1376" s="120">
        <f>IF(OR(B1376="",C1376=""),"",IF(OR(特征计算_周度!B1359&gt;$B$15,特征计算_周度!C1359&gt;$B$15,特征计算_周度!G1359&gt;$B$15,特征计算_周度!E1359&gt;$B$15,特征计算_周度!F1359&gt;$B$15),IF(特征计算_周度!B1359&gt;$B$15,"VIX ","")&amp;IF(特征计算_周度!C1359&gt;$B$15,"HY ","")&amp;IF(特征计算_周度!G1359&gt;$B$15,"Sahm ","")&amp;IF(特征计算_周度!E1359&gt;$B$15,"趋势 ","")&amp;IF(特征计算_周度!F1359&gt;$B$15,"斜率",""),"—"))</f>
        <v/>
      </c>
      <c r="H1376" s="120">
        <f>IF(OR(B1376="",C1376=""),"",_xlfn.LET(_xlpm.dev,原始数据_周度!G1359,_xlpm.minDev,MIN(OFFSET(原始数据_周度!G1359,1-$D$17,0,$D$17,1)),_xlpm.bounce,_xlpm.dev-_xlpm.minDev,IF(AND(ISNUMBER(_xlpm.dev),ISNUMBER(_xlpm.minDev),_xlpm.minDev&lt;=$B$17,_xlpm.bounce&gt;=$F$17),"✅ 触发","—")))</f>
        <v/>
      </c>
      <c r="I1376" s="172">
        <f>IFERROR(IF(特征计算_周度!H1376&gt;$I$3,MIN($I$4,MAX(-$I$5,(特征计算_周度!H1376-$I$3)*$I$4)),0),"")</f>
        <v/>
      </c>
    </row>
    <row r="1377">
      <c r="A1377" s="117">
        <f>特征计算_周度!A1360</f>
        <v/>
      </c>
      <c r="B1377" s="171">
        <f>IFERROR($A$3*特征计算_周度!B1377+$B$3*特征计算_周度!C1377+$C$3*特征计算_周度!D1377+$D$3*特征计算_周度!E1377+$E$3*特征计算_周度!F1377+$F$3*特征计算_周度!H1377,"")</f>
        <v/>
      </c>
      <c r="C1377" s="118">
        <f>IFERROR(PERCENTILE(OFFSET(B1377,1-364,0,364,1),$C$7),"")</f>
        <v/>
      </c>
      <c r="D1377" s="118">
        <f>IFERROR(PERCENTILE(OFFSET(B1377,1-364,0,364,1),$C$11),"")</f>
        <v/>
      </c>
      <c r="E1377" s="122">
        <f>_xlfn.LET(_xlpm.initState,IF(OR(B1377="",C1377=""),"",IF(OR(特征计算_周度!B1360&gt;$B$15,特征计算_周度!C1360&gt;$B$15,特征计算_周度!G1360&gt;$B$15,特征计算_周度!E1360&gt;$B$15,特征计算_周度!F1360&gt;$B$15),$A$12,IFERROR(IF(B1377&lt;PERCENTILE(OFFSET(B1377,1-364,0,364,1),$C$7),$A$7,IF(B1377&lt;PERCENTILE(OFFSET(B1377,1-364,0,364,1),$C$8),$A$8,IF(B1377&lt;PERCENTILE(OFFSET(B1377,1-364,0,364,1),$C$9),$A$9,IF(B1377&lt;PERCENTILE(OFFSET(B1377,1-364,0,364,1),$C$10),$A$10,IF(B1377&lt;PERCENTILE(OFFSET(B1377,1-364,0,364,1),$C$11),$A$11,$A$12))))),""))),_xlpm.dev,原始数据_周度!G1360,_xlpm.minDev,MIN(OFFSET(原始数据_周度!G1360,1-$D$17,0,$D$17,1)),_xlpm.bounce,_xlpm.dev-_xlpm.minDev,_xlpm.oversold,AND(ISNUMBER(_xlpm.dev),ISNUMBER(_xlpm.minDev),_xlpm.minDev&lt;=$B$17,_xlpm.bounce&gt;=$F$17,OR(_xlpm.initState=$A$12,_xlpm.initState=$A$11,_xlpm.initState=$A$10)),_xlpm.pctOnly,IFERROR(IF(B1377&lt;PERCENTILE(OFFSET(B1377,1-364,0,364,1),$C$7),$A$7,IF(B1377&lt;PERCENTILE(OFFSET(B1377,1-364,0,364,1),$C$8),$A$8,IF(B1377&lt;PERCENTILE(OFFSET(B1377,1-364,0,364,1),$C$9),$A$9,IF(B1377&lt;PERCENTILE(OFFSET(B1377,1-364,0,364,1),$C$10),$A$10,IF(B1377&lt;PERCENTILE(OFFSET(B1377,1-364,0,364,1),$C$11),$A$11,$A$12))))),""),IF(_xlpm.initState="","",IF(_xlpm.oversold,_xlpm.pctOnly,_xlpm.initState)))</f>
        <v/>
      </c>
      <c r="F1377" s="119" t="n"/>
      <c r="G1377" s="120">
        <f>IF(OR(B1377="",C1377=""),"",IF(OR(特征计算_周度!B1360&gt;$B$15,特征计算_周度!C1360&gt;$B$15,特征计算_周度!G1360&gt;$B$15,特征计算_周度!E1360&gt;$B$15,特征计算_周度!F1360&gt;$B$15),IF(特征计算_周度!B1360&gt;$B$15,"VIX ","")&amp;IF(特征计算_周度!C1360&gt;$B$15,"HY ","")&amp;IF(特征计算_周度!G1360&gt;$B$15,"Sahm ","")&amp;IF(特征计算_周度!E1360&gt;$B$15,"趋势 ","")&amp;IF(特征计算_周度!F1360&gt;$B$15,"斜率",""),"—"))</f>
        <v/>
      </c>
      <c r="H1377" s="120">
        <f>IF(OR(B1377="",C1377=""),"",_xlfn.LET(_xlpm.dev,原始数据_周度!G1360,_xlpm.minDev,MIN(OFFSET(原始数据_周度!G1360,1-$D$17,0,$D$17,1)),_xlpm.bounce,_xlpm.dev-_xlpm.minDev,IF(AND(ISNUMBER(_xlpm.dev),ISNUMBER(_xlpm.minDev),_xlpm.minDev&lt;=$B$17,_xlpm.bounce&gt;=$F$17),"✅ 触发","—")))</f>
        <v/>
      </c>
      <c r="I1377" s="172">
        <f>IFERROR(IF(特征计算_周度!H1377&gt;$I$3,MIN($I$4,MAX(-$I$5,(特征计算_周度!H1377-$I$3)*$I$4)),0),"")</f>
        <v/>
      </c>
    </row>
    <row r="1378">
      <c r="A1378" s="117">
        <f>特征计算_周度!A1361</f>
        <v/>
      </c>
      <c r="B1378" s="171">
        <f>IFERROR($A$3*特征计算_周度!B1378+$B$3*特征计算_周度!C1378+$C$3*特征计算_周度!D1378+$D$3*特征计算_周度!E1378+$E$3*特征计算_周度!F1378+$F$3*特征计算_周度!H1378,"")</f>
        <v/>
      </c>
      <c r="C1378" s="118">
        <f>IFERROR(PERCENTILE(OFFSET(B1378,1-364,0,364,1),$C$7),"")</f>
        <v/>
      </c>
      <c r="D1378" s="118">
        <f>IFERROR(PERCENTILE(OFFSET(B1378,1-364,0,364,1),$C$11),"")</f>
        <v/>
      </c>
      <c r="E1378" s="122">
        <f>_xlfn.LET(_xlpm.initState,IF(OR(B1378="",C1378=""),"",IF(OR(特征计算_周度!B1361&gt;$B$15,特征计算_周度!C1361&gt;$B$15,特征计算_周度!G1361&gt;$B$15,特征计算_周度!E1361&gt;$B$15,特征计算_周度!F1361&gt;$B$15),$A$12,IFERROR(IF(B1378&lt;PERCENTILE(OFFSET(B1378,1-364,0,364,1),$C$7),$A$7,IF(B1378&lt;PERCENTILE(OFFSET(B1378,1-364,0,364,1),$C$8),$A$8,IF(B1378&lt;PERCENTILE(OFFSET(B1378,1-364,0,364,1),$C$9),$A$9,IF(B1378&lt;PERCENTILE(OFFSET(B1378,1-364,0,364,1),$C$10),$A$10,IF(B1378&lt;PERCENTILE(OFFSET(B1378,1-364,0,364,1),$C$11),$A$11,$A$12))))),""))),_xlpm.dev,原始数据_周度!G1361,_xlpm.minDev,MIN(OFFSET(原始数据_周度!G1361,1-$D$17,0,$D$17,1)),_xlpm.bounce,_xlpm.dev-_xlpm.minDev,_xlpm.oversold,AND(ISNUMBER(_xlpm.dev),ISNUMBER(_xlpm.minDev),_xlpm.minDev&lt;=$B$17,_xlpm.bounce&gt;=$F$17,OR(_xlpm.initState=$A$12,_xlpm.initState=$A$11,_xlpm.initState=$A$10)),_xlpm.pctOnly,IFERROR(IF(B1378&lt;PERCENTILE(OFFSET(B1378,1-364,0,364,1),$C$7),$A$7,IF(B1378&lt;PERCENTILE(OFFSET(B1378,1-364,0,364,1),$C$8),$A$8,IF(B1378&lt;PERCENTILE(OFFSET(B1378,1-364,0,364,1),$C$9),$A$9,IF(B1378&lt;PERCENTILE(OFFSET(B1378,1-364,0,364,1),$C$10),$A$10,IF(B1378&lt;PERCENTILE(OFFSET(B1378,1-364,0,364,1),$C$11),$A$11,$A$12))))),""),IF(_xlpm.initState="","",IF(_xlpm.oversold,_xlpm.pctOnly,_xlpm.initState)))</f>
        <v/>
      </c>
      <c r="F1378" s="119" t="n"/>
      <c r="G1378" s="120">
        <f>IF(OR(B1378="",C1378=""),"",IF(OR(特征计算_周度!B1361&gt;$B$15,特征计算_周度!C1361&gt;$B$15,特征计算_周度!G1361&gt;$B$15,特征计算_周度!E1361&gt;$B$15,特征计算_周度!F1361&gt;$B$15),IF(特征计算_周度!B1361&gt;$B$15,"VIX ","")&amp;IF(特征计算_周度!C1361&gt;$B$15,"HY ","")&amp;IF(特征计算_周度!G1361&gt;$B$15,"Sahm ","")&amp;IF(特征计算_周度!E1361&gt;$B$15,"趋势 ","")&amp;IF(特征计算_周度!F1361&gt;$B$15,"斜率",""),"—"))</f>
        <v/>
      </c>
      <c r="H1378" s="120">
        <f>IF(OR(B1378="",C1378=""),"",_xlfn.LET(_xlpm.dev,原始数据_周度!G1361,_xlpm.minDev,MIN(OFFSET(原始数据_周度!G1361,1-$D$17,0,$D$17,1)),_xlpm.bounce,_xlpm.dev-_xlpm.minDev,IF(AND(ISNUMBER(_xlpm.dev),ISNUMBER(_xlpm.minDev),_xlpm.minDev&lt;=$B$17,_xlpm.bounce&gt;=$F$17),"✅ 触发","—")))</f>
        <v/>
      </c>
      <c r="I1378" s="172">
        <f>IFERROR(IF(特征计算_周度!H1378&gt;$I$3,MIN($I$4,MAX(-$I$5,(特征计算_周度!H1378-$I$3)*$I$4)),0),"")</f>
        <v/>
      </c>
    </row>
    <row r="1379">
      <c r="A1379" s="117">
        <f>特征计算_周度!A1362</f>
        <v/>
      </c>
      <c r="B1379" s="171">
        <f>IFERROR($A$3*特征计算_周度!B1379+$B$3*特征计算_周度!C1379+$C$3*特征计算_周度!D1379+$D$3*特征计算_周度!E1379+$E$3*特征计算_周度!F1379+$F$3*特征计算_周度!H1379,"")</f>
        <v/>
      </c>
      <c r="C1379" s="118">
        <f>IFERROR(PERCENTILE(OFFSET(B1379,1-364,0,364,1),$C$7),"")</f>
        <v/>
      </c>
      <c r="D1379" s="118">
        <f>IFERROR(PERCENTILE(OFFSET(B1379,1-364,0,364,1),$C$11),"")</f>
        <v/>
      </c>
      <c r="E1379" s="122">
        <f>_xlfn.LET(_xlpm.initState,IF(OR(B1379="",C1379=""),"",IF(OR(特征计算_周度!B1362&gt;$B$15,特征计算_周度!C1362&gt;$B$15,特征计算_周度!G1362&gt;$B$15,特征计算_周度!E1362&gt;$B$15,特征计算_周度!F1362&gt;$B$15),$A$12,IFERROR(IF(B1379&lt;PERCENTILE(OFFSET(B1379,1-364,0,364,1),$C$7),$A$7,IF(B1379&lt;PERCENTILE(OFFSET(B1379,1-364,0,364,1),$C$8),$A$8,IF(B1379&lt;PERCENTILE(OFFSET(B1379,1-364,0,364,1),$C$9),$A$9,IF(B1379&lt;PERCENTILE(OFFSET(B1379,1-364,0,364,1),$C$10),$A$10,IF(B1379&lt;PERCENTILE(OFFSET(B1379,1-364,0,364,1),$C$11),$A$11,$A$12))))),""))),_xlpm.dev,原始数据_周度!G1362,_xlpm.minDev,MIN(OFFSET(原始数据_周度!G1362,1-$D$17,0,$D$17,1)),_xlpm.bounce,_xlpm.dev-_xlpm.minDev,_xlpm.oversold,AND(ISNUMBER(_xlpm.dev),ISNUMBER(_xlpm.minDev),_xlpm.minDev&lt;=$B$17,_xlpm.bounce&gt;=$F$17,OR(_xlpm.initState=$A$12,_xlpm.initState=$A$11,_xlpm.initState=$A$10)),_xlpm.pctOnly,IFERROR(IF(B1379&lt;PERCENTILE(OFFSET(B1379,1-364,0,364,1),$C$7),$A$7,IF(B1379&lt;PERCENTILE(OFFSET(B1379,1-364,0,364,1),$C$8),$A$8,IF(B1379&lt;PERCENTILE(OFFSET(B1379,1-364,0,364,1),$C$9),$A$9,IF(B1379&lt;PERCENTILE(OFFSET(B1379,1-364,0,364,1),$C$10),$A$10,IF(B1379&lt;PERCENTILE(OFFSET(B1379,1-364,0,364,1),$C$11),$A$11,$A$12))))),""),IF(_xlpm.initState="","",IF(_xlpm.oversold,_xlpm.pctOnly,_xlpm.initState)))</f>
        <v/>
      </c>
      <c r="F1379" s="119" t="n"/>
      <c r="G1379" s="120">
        <f>IF(OR(B1379="",C1379=""),"",IF(OR(特征计算_周度!B1362&gt;$B$15,特征计算_周度!C1362&gt;$B$15,特征计算_周度!G1362&gt;$B$15,特征计算_周度!E1362&gt;$B$15,特征计算_周度!F1362&gt;$B$15),IF(特征计算_周度!B1362&gt;$B$15,"VIX ","")&amp;IF(特征计算_周度!C1362&gt;$B$15,"HY ","")&amp;IF(特征计算_周度!G1362&gt;$B$15,"Sahm ","")&amp;IF(特征计算_周度!E1362&gt;$B$15,"趋势 ","")&amp;IF(特征计算_周度!F1362&gt;$B$15,"斜率",""),"—"))</f>
        <v/>
      </c>
      <c r="H1379" s="120">
        <f>IF(OR(B1379="",C1379=""),"",_xlfn.LET(_xlpm.dev,原始数据_周度!G1362,_xlpm.minDev,MIN(OFFSET(原始数据_周度!G1362,1-$D$17,0,$D$17,1)),_xlpm.bounce,_xlpm.dev-_xlpm.minDev,IF(AND(ISNUMBER(_xlpm.dev),ISNUMBER(_xlpm.minDev),_xlpm.minDev&lt;=$B$17,_xlpm.bounce&gt;=$F$17),"✅ 触发","—")))</f>
        <v/>
      </c>
      <c r="I1379" s="172">
        <f>IFERROR(IF(特征计算_周度!H1379&gt;$I$3,MIN($I$4,MAX(-$I$5,(特征计算_周度!H1379-$I$3)*$I$4)),0),"")</f>
        <v/>
      </c>
    </row>
    <row r="1380">
      <c r="A1380" s="117">
        <f>特征计算_周度!A1363</f>
        <v/>
      </c>
      <c r="B1380" s="171">
        <f>IFERROR($A$3*特征计算_周度!B1380+$B$3*特征计算_周度!C1380+$C$3*特征计算_周度!D1380+$D$3*特征计算_周度!E1380+$E$3*特征计算_周度!F1380+$F$3*特征计算_周度!H1380,"")</f>
        <v/>
      </c>
      <c r="C1380" s="118">
        <f>IFERROR(PERCENTILE(OFFSET(B1380,1-364,0,364,1),$C$7),"")</f>
        <v/>
      </c>
      <c r="D1380" s="118">
        <f>IFERROR(PERCENTILE(OFFSET(B1380,1-364,0,364,1),$C$11),"")</f>
        <v/>
      </c>
      <c r="E1380" s="122">
        <f>_xlfn.LET(_xlpm.initState,IF(OR(B1380="",C1380=""),"",IF(OR(特征计算_周度!B1363&gt;$B$15,特征计算_周度!C1363&gt;$B$15,特征计算_周度!G1363&gt;$B$15,特征计算_周度!E1363&gt;$B$15,特征计算_周度!F1363&gt;$B$15),$A$12,IFERROR(IF(B1380&lt;PERCENTILE(OFFSET(B1380,1-364,0,364,1),$C$7),$A$7,IF(B1380&lt;PERCENTILE(OFFSET(B1380,1-364,0,364,1),$C$8),$A$8,IF(B1380&lt;PERCENTILE(OFFSET(B1380,1-364,0,364,1),$C$9),$A$9,IF(B1380&lt;PERCENTILE(OFFSET(B1380,1-364,0,364,1),$C$10),$A$10,IF(B1380&lt;PERCENTILE(OFFSET(B1380,1-364,0,364,1),$C$11),$A$11,$A$12))))),""))),_xlpm.dev,原始数据_周度!G1363,_xlpm.minDev,MIN(OFFSET(原始数据_周度!G1363,1-$D$17,0,$D$17,1)),_xlpm.bounce,_xlpm.dev-_xlpm.minDev,_xlpm.oversold,AND(ISNUMBER(_xlpm.dev),ISNUMBER(_xlpm.minDev),_xlpm.minDev&lt;=$B$17,_xlpm.bounce&gt;=$F$17,OR(_xlpm.initState=$A$12,_xlpm.initState=$A$11,_xlpm.initState=$A$10)),_xlpm.pctOnly,IFERROR(IF(B1380&lt;PERCENTILE(OFFSET(B1380,1-364,0,364,1),$C$7),$A$7,IF(B1380&lt;PERCENTILE(OFFSET(B1380,1-364,0,364,1),$C$8),$A$8,IF(B1380&lt;PERCENTILE(OFFSET(B1380,1-364,0,364,1),$C$9),$A$9,IF(B1380&lt;PERCENTILE(OFFSET(B1380,1-364,0,364,1),$C$10),$A$10,IF(B1380&lt;PERCENTILE(OFFSET(B1380,1-364,0,364,1),$C$11),$A$11,$A$12))))),""),IF(_xlpm.initState="","",IF(_xlpm.oversold,_xlpm.pctOnly,_xlpm.initState)))</f>
        <v/>
      </c>
      <c r="F1380" s="119" t="n"/>
      <c r="G1380" s="120">
        <f>IF(OR(B1380="",C1380=""),"",IF(OR(特征计算_周度!B1363&gt;$B$15,特征计算_周度!C1363&gt;$B$15,特征计算_周度!G1363&gt;$B$15,特征计算_周度!E1363&gt;$B$15,特征计算_周度!F1363&gt;$B$15),IF(特征计算_周度!B1363&gt;$B$15,"VIX ","")&amp;IF(特征计算_周度!C1363&gt;$B$15,"HY ","")&amp;IF(特征计算_周度!G1363&gt;$B$15,"Sahm ","")&amp;IF(特征计算_周度!E1363&gt;$B$15,"趋势 ","")&amp;IF(特征计算_周度!F1363&gt;$B$15,"斜率",""),"—"))</f>
        <v/>
      </c>
      <c r="H1380" s="120">
        <f>IF(OR(B1380="",C1380=""),"",_xlfn.LET(_xlpm.dev,原始数据_周度!G1363,_xlpm.minDev,MIN(OFFSET(原始数据_周度!G1363,1-$D$17,0,$D$17,1)),_xlpm.bounce,_xlpm.dev-_xlpm.minDev,IF(AND(ISNUMBER(_xlpm.dev),ISNUMBER(_xlpm.minDev),_xlpm.minDev&lt;=$B$17,_xlpm.bounce&gt;=$F$17),"✅ 触发","—")))</f>
        <v/>
      </c>
      <c r="I1380" s="172">
        <f>IFERROR(IF(特征计算_周度!H1380&gt;$I$3,MIN($I$4,MAX(-$I$5,(特征计算_周度!H1380-$I$3)*$I$4)),0),"")</f>
        <v/>
      </c>
    </row>
    <row r="1381">
      <c r="A1381" s="117">
        <f>特征计算_周度!A1364</f>
        <v/>
      </c>
      <c r="B1381" s="171">
        <f>IFERROR($A$3*特征计算_周度!B1381+$B$3*特征计算_周度!C1381+$C$3*特征计算_周度!D1381+$D$3*特征计算_周度!E1381+$E$3*特征计算_周度!F1381+$F$3*特征计算_周度!H1381,"")</f>
        <v/>
      </c>
      <c r="C1381" s="118">
        <f>IFERROR(PERCENTILE(OFFSET(B1381,1-364,0,364,1),$C$7),"")</f>
        <v/>
      </c>
      <c r="D1381" s="118">
        <f>IFERROR(PERCENTILE(OFFSET(B1381,1-364,0,364,1),$C$11),"")</f>
        <v/>
      </c>
      <c r="E1381" s="122">
        <f>_xlfn.LET(_xlpm.initState,IF(OR(B1381="",C1381=""),"",IF(OR(特征计算_周度!B1364&gt;$B$15,特征计算_周度!C1364&gt;$B$15,特征计算_周度!G1364&gt;$B$15,特征计算_周度!E1364&gt;$B$15,特征计算_周度!F1364&gt;$B$15),$A$12,IFERROR(IF(B1381&lt;PERCENTILE(OFFSET(B1381,1-364,0,364,1),$C$7),$A$7,IF(B1381&lt;PERCENTILE(OFFSET(B1381,1-364,0,364,1),$C$8),$A$8,IF(B1381&lt;PERCENTILE(OFFSET(B1381,1-364,0,364,1),$C$9),$A$9,IF(B1381&lt;PERCENTILE(OFFSET(B1381,1-364,0,364,1),$C$10),$A$10,IF(B1381&lt;PERCENTILE(OFFSET(B1381,1-364,0,364,1),$C$11),$A$11,$A$12))))),""))),_xlpm.dev,原始数据_周度!G1364,_xlpm.minDev,MIN(OFFSET(原始数据_周度!G1364,1-$D$17,0,$D$17,1)),_xlpm.bounce,_xlpm.dev-_xlpm.minDev,_xlpm.oversold,AND(ISNUMBER(_xlpm.dev),ISNUMBER(_xlpm.minDev),_xlpm.minDev&lt;=$B$17,_xlpm.bounce&gt;=$F$17,OR(_xlpm.initState=$A$12,_xlpm.initState=$A$11,_xlpm.initState=$A$10)),_xlpm.pctOnly,IFERROR(IF(B1381&lt;PERCENTILE(OFFSET(B1381,1-364,0,364,1),$C$7),$A$7,IF(B1381&lt;PERCENTILE(OFFSET(B1381,1-364,0,364,1),$C$8),$A$8,IF(B1381&lt;PERCENTILE(OFFSET(B1381,1-364,0,364,1),$C$9),$A$9,IF(B1381&lt;PERCENTILE(OFFSET(B1381,1-364,0,364,1),$C$10),$A$10,IF(B1381&lt;PERCENTILE(OFFSET(B1381,1-364,0,364,1),$C$11),$A$11,$A$12))))),""),IF(_xlpm.initState="","",IF(_xlpm.oversold,_xlpm.pctOnly,_xlpm.initState)))</f>
        <v/>
      </c>
      <c r="F1381" s="119" t="n"/>
      <c r="G1381" s="120">
        <f>IF(OR(B1381="",C1381=""),"",IF(OR(特征计算_周度!B1364&gt;$B$15,特征计算_周度!C1364&gt;$B$15,特征计算_周度!G1364&gt;$B$15,特征计算_周度!E1364&gt;$B$15,特征计算_周度!F1364&gt;$B$15),IF(特征计算_周度!B1364&gt;$B$15,"VIX ","")&amp;IF(特征计算_周度!C1364&gt;$B$15,"HY ","")&amp;IF(特征计算_周度!G1364&gt;$B$15,"Sahm ","")&amp;IF(特征计算_周度!E1364&gt;$B$15,"趋势 ","")&amp;IF(特征计算_周度!F1364&gt;$B$15,"斜率",""),"—"))</f>
        <v/>
      </c>
      <c r="H1381" s="120">
        <f>IF(OR(B1381="",C1381=""),"",_xlfn.LET(_xlpm.dev,原始数据_周度!G1364,_xlpm.minDev,MIN(OFFSET(原始数据_周度!G1364,1-$D$17,0,$D$17,1)),_xlpm.bounce,_xlpm.dev-_xlpm.minDev,IF(AND(ISNUMBER(_xlpm.dev),ISNUMBER(_xlpm.minDev),_xlpm.minDev&lt;=$B$17,_xlpm.bounce&gt;=$F$17),"✅ 触发","—")))</f>
        <v/>
      </c>
      <c r="I1381" s="172">
        <f>IFERROR(IF(特征计算_周度!H1381&gt;$I$3,MIN($I$4,MAX(-$I$5,(特征计算_周度!H1381-$I$3)*$I$4)),0),"")</f>
        <v/>
      </c>
    </row>
    <row r="1382">
      <c r="A1382" s="117">
        <f>特征计算_周度!A1365</f>
        <v/>
      </c>
      <c r="B1382" s="171">
        <f>IFERROR($A$3*特征计算_周度!B1382+$B$3*特征计算_周度!C1382+$C$3*特征计算_周度!D1382+$D$3*特征计算_周度!E1382+$E$3*特征计算_周度!F1382+$F$3*特征计算_周度!H1382,"")</f>
        <v/>
      </c>
      <c r="C1382" s="118">
        <f>IFERROR(PERCENTILE(OFFSET(B1382,1-364,0,364,1),$C$7),"")</f>
        <v/>
      </c>
      <c r="D1382" s="118">
        <f>IFERROR(PERCENTILE(OFFSET(B1382,1-364,0,364,1),$C$11),"")</f>
        <v/>
      </c>
      <c r="E1382" s="122">
        <f>_xlfn.LET(_xlpm.initState,IF(OR(B1382="",C1382=""),"",IF(OR(特征计算_周度!B1365&gt;$B$15,特征计算_周度!C1365&gt;$B$15,特征计算_周度!G1365&gt;$B$15,特征计算_周度!E1365&gt;$B$15,特征计算_周度!F1365&gt;$B$15),$A$12,IFERROR(IF(B1382&lt;PERCENTILE(OFFSET(B1382,1-364,0,364,1),$C$7),$A$7,IF(B1382&lt;PERCENTILE(OFFSET(B1382,1-364,0,364,1),$C$8),$A$8,IF(B1382&lt;PERCENTILE(OFFSET(B1382,1-364,0,364,1),$C$9),$A$9,IF(B1382&lt;PERCENTILE(OFFSET(B1382,1-364,0,364,1),$C$10),$A$10,IF(B1382&lt;PERCENTILE(OFFSET(B1382,1-364,0,364,1),$C$11),$A$11,$A$12))))),""))),_xlpm.dev,原始数据_周度!G1365,_xlpm.minDev,MIN(OFFSET(原始数据_周度!G1365,1-$D$17,0,$D$17,1)),_xlpm.bounce,_xlpm.dev-_xlpm.minDev,_xlpm.oversold,AND(ISNUMBER(_xlpm.dev),ISNUMBER(_xlpm.minDev),_xlpm.minDev&lt;=$B$17,_xlpm.bounce&gt;=$F$17,OR(_xlpm.initState=$A$12,_xlpm.initState=$A$11,_xlpm.initState=$A$10)),_xlpm.pctOnly,IFERROR(IF(B1382&lt;PERCENTILE(OFFSET(B1382,1-364,0,364,1),$C$7),$A$7,IF(B1382&lt;PERCENTILE(OFFSET(B1382,1-364,0,364,1),$C$8),$A$8,IF(B1382&lt;PERCENTILE(OFFSET(B1382,1-364,0,364,1),$C$9),$A$9,IF(B1382&lt;PERCENTILE(OFFSET(B1382,1-364,0,364,1),$C$10),$A$10,IF(B1382&lt;PERCENTILE(OFFSET(B1382,1-364,0,364,1),$C$11),$A$11,$A$12))))),""),IF(_xlpm.initState="","",IF(_xlpm.oversold,_xlpm.pctOnly,_xlpm.initState)))</f>
        <v/>
      </c>
      <c r="F1382" s="119" t="n"/>
      <c r="G1382" s="120">
        <f>IF(OR(B1382="",C1382=""),"",IF(OR(特征计算_周度!B1365&gt;$B$15,特征计算_周度!C1365&gt;$B$15,特征计算_周度!G1365&gt;$B$15,特征计算_周度!E1365&gt;$B$15,特征计算_周度!F1365&gt;$B$15),IF(特征计算_周度!B1365&gt;$B$15,"VIX ","")&amp;IF(特征计算_周度!C1365&gt;$B$15,"HY ","")&amp;IF(特征计算_周度!G1365&gt;$B$15,"Sahm ","")&amp;IF(特征计算_周度!E1365&gt;$B$15,"趋势 ","")&amp;IF(特征计算_周度!F1365&gt;$B$15,"斜率",""),"—"))</f>
        <v/>
      </c>
      <c r="H1382" s="120">
        <f>IF(OR(B1382="",C1382=""),"",_xlfn.LET(_xlpm.dev,原始数据_周度!G1365,_xlpm.minDev,MIN(OFFSET(原始数据_周度!G1365,1-$D$17,0,$D$17,1)),_xlpm.bounce,_xlpm.dev-_xlpm.minDev,IF(AND(ISNUMBER(_xlpm.dev),ISNUMBER(_xlpm.minDev),_xlpm.minDev&lt;=$B$17,_xlpm.bounce&gt;=$F$17),"✅ 触发","—")))</f>
        <v/>
      </c>
      <c r="I1382" s="172">
        <f>IFERROR(IF(特征计算_周度!H1382&gt;$I$3,MIN($I$4,MAX(-$I$5,(特征计算_周度!H1382-$I$3)*$I$4)),0),"")</f>
        <v/>
      </c>
    </row>
    <row r="1383">
      <c r="A1383" s="117">
        <f>特征计算_周度!A1366</f>
        <v/>
      </c>
      <c r="B1383" s="171">
        <f>IFERROR($A$3*特征计算_周度!B1383+$B$3*特征计算_周度!C1383+$C$3*特征计算_周度!D1383+$D$3*特征计算_周度!E1383+$E$3*特征计算_周度!F1383+$F$3*特征计算_周度!H1383,"")</f>
        <v/>
      </c>
      <c r="C1383" s="118">
        <f>IFERROR(PERCENTILE(OFFSET(B1383,1-364,0,364,1),$C$7),"")</f>
        <v/>
      </c>
      <c r="D1383" s="118">
        <f>IFERROR(PERCENTILE(OFFSET(B1383,1-364,0,364,1),$C$11),"")</f>
        <v/>
      </c>
      <c r="E1383" s="122">
        <f>_xlfn.LET(_xlpm.initState,IF(OR(B1383="",C1383=""),"",IF(OR(特征计算_周度!B1366&gt;$B$15,特征计算_周度!C1366&gt;$B$15,特征计算_周度!G1366&gt;$B$15,特征计算_周度!E1366&gt;$B$15,特征计算_周度!F1366&gt;$B$15),$A$12,IFERROR(IF(B1383&lt;PERCENTILE(OFFSET(B1383,1-364,0,364,1),$C$7),$A$7,IF(B1383&lt;PERCENTILE(OFFSET(B1383,1-364,0,364,1),$C$8),$A$8,IF(B1383&lt;PERCENTILE(OFFSET(B1383,1-364,0,364,1),$C$9),$A$9,IF(B1383&lt;PERCENTILE(OFFSET(B1383,1-364,0,364,1),$C$10),$A$10,IF(B1383&lt;PERCENTILE(OFFSET(B1383,1-364,0,364,1),$C$11),$A$11,$A$12))))),""))),_xlpm.dev,原始数据_周度!G1366,_xlpm.minDev,MIN(OFFSET(原始数据_周度!G1366,1-$D$17,0,$D$17,1)),_xlpm.bounce,_xlpm.dev-_xlpm.minDev,_xlpm.oversold,AND(ISNUMBER(_xlpm.dev),ISNUMBER(_xlpm.minDev),_xlpm.minDev&lt;=$B$17,_xlpm.bounce&gt;=$F$17,OR(_xlpm.initState=$A$12,_xlpm.initState=$A$11,_xlpm.initState=$A$10)),_xlpm.pctOnly,IFERROR(IF(B1383&lt;PERCENTILE(OFFSET(B1383,1-364,0,364,1),$C$7),$A$7,IF(B1383&lt;PERCENTILE(OFFSET(B1383,1-364,0,364,1),$C$8),$A$8,IF(B1383&lt;PERCENTILE(OFFSET(B1383,1-364,0,364,1),$C$9),$A$9,IF(B1383&lt;PERCENTILE(OFFSET(B1383,1-364,0,364,1),$C$10),$A$10,IF(B1383&lt;PERCENTILE(OFFSET(B1383,1-364,0,364,1),$C$11),$A$11,$A$12))))),""),IF(_xlpm.initState="","",IF(_xlpm.oversold,_xlpm.pctOnly,_xlpm.initState)))</f>
        <v/>
      </c>
      <c r="F1383" s="119" t="n"/>
      <c r="G1383" s="120">
        <f>IF(OR(B1383="",C1383=""),"",IF(OR(特征计算_周度!B1366&gt;$B$15,特征计算_周度!C1366&gt;$B$15,特征计算_周度!G1366&gt;$B$15,特征计算_周度!E1366&gt;$B$15,特征计算_周度!F1366&gt;$B$15),IF(特征计算_周度!B1366&gt;$B$15,"VIX ","")&amp;IF(特征计算_周度!C1366&gt;$B$15,"HY ","")&amp;IF(特征计算_周度!G1366&gt;$B$15,"Sahm ","")&amp;IF(特征计算_周度!E1366&gt;$B$15,"趋势 ","")&amp;IF(特征计算_周度!F1366&gt;$B$15,"斜率",""),"—"))</f>
        <v/>
      </c>
      <c r="H1383" s="120">
        <f>IF(OR(B1383="",C1383=""),"",_xlfn.LET(_xlpm.dev,原始数据_周度!G1366,_xlpm.minDev,MIN(OFFSET(原始数据_周度!G1366,1-$D$17,0,$D$17,1)),_xlpm.bounce,_xlpm.dev-_xlpm.minDev,IF(AND(ISNUMBER(_xlpm.dev),ISNUMBER(_xlpm.minDev),_xlpm.minDev&lt;=$B$17,_xlpm.bounce&gt;=$F$17),"✅ 触发","—")))</f>
        <v/>
      </c>
      <c r="I1383" s="172">
        <f>IFERROR(IF(特征计算_周度!H1383&gt;$I$3,MIN($I$4,MAX(-$I$5,(特征计算_周度!H1383-$I$3)*$I$4)),0),"")</f>
        <v/>
      </c>
    </row>
    <row r="1384">
      <c r="A1384" s="117">
        <f>特征计算_周度!A1367</f>
        <v/>
      </c>
      <c r="B1384" s="171">
        <f>IFERROR($A$3*特征计算_周度!B1384+$B$3*特征计算_周度!C1384+$C$3*特征计算_周度!D1384+$D$3*特征计算_周度!E1384+$E$3*特征计算_周度!F1384+$F$3*特征计算_周度!H1384,"")</f>
        <v/>
      </c>
      <c r="C1384" s="118">
        <f>IFERROR(PERCENTILE(OFFSET(B1384,1-364,0,364,1),$C$7),"")</f>
        <v/>
      </c>
      <c r="D1384" s="118">
        <f>IFERROR(PERCENTILE(OFFSET(B1384,1-364,0,364,1),$C$11),"")</f>
        <v/>
      </c>
      <c r="E1384" s="122">
        <f>_xlfn.LET(_xlpm.initState,IF(OR(B1384="",C1384=""),"",IF(OR(特征计算_周度!B1367&gt;$B$15,特征计算_周度!C1367&gt;$B$15,特征计算_周度!G1367&gt;$B$15,特征计算_周度!E1367&gt;$B$15,特征计算_周度!F1367&gt;$B$15),$A$12,IFERROR(IF(B1384&lt;PERCENTILE(OFFSET(B1384,1-364,0,364,1),$C$7),$A$7,IF(B1384&lt;PERCENTILE(OFFSET(B1384,1-364,0,364,1),$C$8),$A$8,IF(B1384&lt;PERCENTILE(OFFSET(B1384,1-364,0,364,1),$C$9),$A$9,IF(B1384&lt;PERCENTILE(OFFSET(B1384,1-364,0,364,1),$C$10),$A$10,IF(B1384&lt;PERCENTILE(OFFSET(B1384,1-364,0,364,1),$C$11),$A$11,$A$12))))),""))),_xlpm.dev,原始数据_周度!G1367,_xlpm.minDev,MIN(OFFSET(原始数据_周度!G1367,1-$D$17,0,$D$17,1)),_xlpm.bounce,_xlpm.dev-_xlpm.minDev,_xlpm.oversold,AND(ISNUMBER(_xlpm.dev),ISNUMBER(_xlpm.minDev),_xlpm.minDev&lt;=$B$17,_xlpm.bounce&gt;=$F$17,OR(_xlpm.initState=$A$12,_xlpm.initState=$A$11,_xlpm.initState=$A$10)),_xlpm.pctOnly,IFERROR(IF(B1384&lt;PERCENTILE(OFFSET(B1384,1-364,0,364,1),$C$7),$A$7,IF(B1384&lt;PERCENTILE(OFFSET(B1384,1-364,0,364,1),$C$8),$A$8,IF(B1384&lt;PERCENTILE(OFFSET(B1384,1-364,0,364,1),$C$9),$A$9,IF(B1384&lt;PERCENTILE(OFFSET(B1384,1-364,0,364,1),$C$10),$A$10,IF(B1384&lt;PERCENTILE(OFFSET(B1384,1-364,0,364,1),$C$11),$A$11,$A$12))))),""),IF(_xlpm.initState="","",IF(_xlpm.oversold,_xlpm.pctOnly,_xlpm.initState)))</f>
        <v/>
      </c>
      <c r="F1384" s="119" t="n"/>
      <c r="G1384" s="120">
        <f>IF(OR(B1384="",C1384=""),"",IF(OR(特征计算_周度!B1367&gt;$B$15,特征计算_周度!C1367&gt;$B$15,特征计算_周度!G1367&gt;$B$15,特征计算_周度!E1367&gt;$B$15,特征计算_周度!F1367&gt;$B$15),IF(特征计算_周度!B1367&gt;$B$15,"VIX ","")&amp;IF(特征计算_周度!C1367&gt;$B$15,"HY ","")&amp;IF(特征计算_周度!G1367&gt;$B$15,"Sahm ","")&amp;IF(特征计算_周度!E1367&gt;$B$15,"趋势 ","")&amp;IF(特征计算_周度!F1367&gt;$B$15,"斜率",""),"—"))</f>
        <v/>
      </c>
      <c r="H1384" s="120">
        <f>IF(OR(B1384="",C1384=""),"",_xlfn.LET(_xlpm.dev,原始数据_周度!G1367,_xlpm.minDev,MIN(OFFSET(原始数据_周度!G1367,1-$D$17,0,$D$17,1)),_xlpm.bounce,_xlpm.dev-_xlpm.minDev,IF(AND(ISNUMBER(_xlpm.dev),ISNUMBER(_xlpm.minDev),_xlpm.minDev&lt;=$B$17,_xlpm.bounce&gt;=$F$17),"✅ 触发","—")))</f>
        <v/>
      </c>
      <c r="I1384" s="172">
        <f>IFERROR(IF(特征计算_周度!H1384&gt;$I$3,MIN($I$4,MAX(-$I$5,(特征计算_周度!H1384-$I$3)*$I$4)),0),"")</f>
        <v/>
      </c>
    </row>
    <row r="1385">
      <c r="A1385" s="117">
        <f>特征计算_周度!A1368</f>
        <v/>
      </c>
      <c r="B1385" s="171">
        <f>IFERROR($A$3*特征计算_周度!B1385+$B$3*特征计算_周度!C1385+$C$3*特征计算_周度!D1385+$D$3*特征计算_周度!E1385+$E$3*特征计算_周度!F1385+$F$3*特征计算_周度!H1385,"")</f>
        <v/>
      </c>
      <c r="C1385" s="118">
        <f>IFERROR(PERCENTILE(OFFSET(B1385,1-364,0,364,1),$C$7),"")</f>
        <v/>
      </c>
      <c r="D1385" s="118">
        <f>IFERROR(PERCENTILE(OFFSET(B1385,1-364,0,364,1),$C$11),"")</f>
        <v/>
      </c>
      <c r="E1385" s="122">
        <f>_xlfn.LET(_xlpm.initState,IF(OR(B1385="",C1385=""),"",IF(OR(特征计算_周度!B1368&gt;$B$15,特征计算_周度!C1368&gt;$B$15,特征计算_周度!G1368&gt;$B$15,特征计算_周度!E1368&gt;$B$15,特征计算_周度!F1368&gt;$B$15),$A$12,IFERROR(IF(B1385&lt;PERCENTILE(OFFSET(B1385,1-364,0,364,1),$C$7),$A$7,IF(B1385&lt;PERCENTILE(OFFSET(B1385,1-364,0,364,1),$C$8),$A$8,IF(B1385&lt;PERCENTILE(OFFSET(B1385,1-364,0,364,1),$C$9),$A$9,IF(B1385&lt;PERCENTILE(OFFSET(B1385,1-364,0,364,1),$C$10),$A$10,IF(B1385&lt;PERCENTILE(OFFSET(B1385,1-364,0,364,1),$C$11),$A$11,$A$12))))),""))),_xlpm.dev,原始数据_周度!G1368,_xlpm.minDev,MIN(OFFSET(原始数据_周度!G1368,1-$D$17,0,$D$17,1)),_xlpm.bounce,_xlpm.dev-_xlpm.minDev,_xlpm.oversold,AND(ISNUMBER(_xlpm.dev),ISNUMBER(_xlpm.minDev),_xlpm.minDev&lt;=$B$17,_xlpm.bounce&gt;=$F$17,OR(_xlpm.initState=$A$12,_xlpm.initState=$A$11,_xlpm.initState=$A$10)),_xlpm.pctOnly,IFERROR(IF(B1385&lt;PERCENTILE(OFFSET(B1385,1-364,0,364,1),$C$7),$A$7,IF(B1385&lt;PERCENTILE(OFFSET(B1385,1-364,0,364,1),$C$8),$A$8,IF(B1385&lt;PERCENTILE(OFFSET(B1385,1-364,0,364,1),$C$9),$A$9,IF(B1385&lt;PERCENTILE(OFFSET(B1385,1-364,0,364,1),$C$10),$A$10,IF(B1385&lt;PERCENTILE(OFFSET(B1385,1-364,0,364,1),$C$11),$A$11,$A$12))))),""),IF(_xlpm.initState="","",IF(_xlpm.oversold,_xlpm.pctOnly,_xlpm.initState)))</f>
        <v/>
      </c>
      <c r="F1385" s="119" t="n"/>
      <c r="G1385" s="120">
        <f>IF(OR(B1385="",C1385=""),"",IF(OR(特征计算_周度!B1368&gt;$B$15,特征计算_周度!C1368&gt;$B$15,特征计算_周度!G1368&gt;$B$15,特征计算_周度!E1368&gt;$B$15,特征计算_周度!F1368&gt;$B$15),IF(特征计算_周度!B1368&gt;$B$15,"VIX ","")&amp;IF(特征计算_周度!C1368&gt;$B$15,"HY ","")&amp;IF(特征计算_周度!G1368&gt;$B$15,"Sahm ","")&amp;IF(特征计算_周度!E1368&gt;$B$15,"趋势 ","")&amp;IF(特征计算_周度!F1368&gt;$B$15,"斜率",""),"—"))</f>
        <v/>
      </c>
      <c r="H1385" s="120">
        <f>IF(OR(B1385="",C1385=""),"",_xlfn.LET(_xlpm.dev,原始数据_周度!G1368,_xlpm.minDev,MIN(OFFSET(原始数据_周度!G1368,1-$D$17,0,$D$17,1)),_xlpm.bounce,_xlpm.dev-_xlpm.minDev,IF(AND(ISNUMBER(_xlpm.dev),ISNUMBER(_xlpm.minDev),_xlpm.minDev&lt;=$B$17,_xlpm.bounce&gt;=$F$17),"✅ 触发","—")))</f>
        <v/>
      </c>
      <c r="I1385" s="172">
        <f>IFERROR(IF(特征计算_周度!H1385&gt;$I$3,MIN($I$4,MAX(-$I$5,(特征计算_周度!H1385-$I$3)*$I$4)),0),"")</f>
        <v/>
      </c>
    </row>
    <row r="1386">
      <c r="A1386" s="117">
        <f>特征计算_周度!A1369</f>
        <v/>
      </c>
      <c r="B1386" s="171">
        <f>IFERROR($A$3*特征计算_周度!B1386+$B$3*特征计算_周度!C1386+$C$3*特征计算_周度!D1386+$D$3*特征计算_周度!E1386+$E$3*特征计算_周度!F1386+$F$3*特征计算_周度!H1386,"")</f>
        <v/>
      </c>
      <c r="C1386" s="118">
        <f>IFERROR(PERCENTILE(OFFSET(B1386,1-364,0,364,1),$C$7),"")</f>
        <v/>
      </c>
      <c r="D1386" s="118">
        <f>IFERROR(PERCENTILE(OFFSET(B1386,1-364,0,364,1),$C$11),"")</f>
        <v/>
      </c>
      <c r="E1386" s="122">
        <f>_xlfn.LET(_xlpm.initState,IF(OR(B1386="",C1386=""),"",IF(OR(特征计算_周度!B1369&gt;$B$15,特征计算_周度!C1369&gt;$B$15,特征计算_周度!G1369&gt;$B$15,特征计算_周度!E1369&gt;$B$15,特征计算_周度!F1369&gt;$B$15),$A$12,IFERROR(IF(B1386&lt;PERCENTILE(OFFSET(B1386,1-364,0,364,1),$C$7),$A$7,IF(B1386&lt;PERCENTILE(OFFSET(B1386,1-364,0,364,1),$C$8),$A$8,IF(B1386&lt;PERCENTILE(OFFSET(B1386,1-364,0,364,1),$C$9),$A$9,IF(B1386&lt;PERCENTILE(OFFSET(B1386,1-364,0,364,1),$C$10),$A$10,IF(B1386&lt;PERCENTILE(OFFSET(B1386,1-364,0,364,1),$C$11),$A$11,$A$12))))),""))),_xlpm.dev,原始数据_周度!G1369,_xlpm.minDev,MIN(OFFSET(原始数据_周度!G1369,1-$D$17,0,$D$17,1)),_xlpm.bounce,_xlpm.dev-_xlpm.minDev,_xlpm.oversold,AND(ISNUMBER(_xlpm.dev),ISNUMBER(_xlpm.minDev),_xlpm.minDev&lt;=$B$17,_xlpm.bounce&gt;=$F$17,OR(_xlpm.initState=$A$12,_xlpm.initState=$A$11,_xlpm.initState=$A$10)),_xlpm.pctOnly,IFERROR(IF(B1386&lt;PERCENTILE(OFFSET(B1386,1-364,0,364,1),$C$7),$A$7,IF(B1386&lt;PERCENTILE(OFFSET(B1386,1-364,0,364,1),$C$8),$A$8,IF(B1386&lt;PERCENTILE(OFFSET(B1386,1-364,0,364,1),$C$9),$A$9,IF(B1386&lt;PERCENTILE(OFFSET(B1386,1-364,0,364,1),$C$10),$A$10,IF(B1386&lt;PERCENTILE(OFFSET(B1386,1-364,0,364,1),$C$11),$A$11,$A$12))))),""),IF(_xlpm.initState="","",IF(_xlpm.oversold,_xlpm.pctOnly,_xlpm.initState)))</f>
        <v/>
      </c>
      <c r="F1386" s="119" t="n"/>
      <c r="G1386" s="120">
        <f>IF(OR(B1386="",C1386=""),"",IF(OR(特征计算_周度!B1369&gt;$B$15,特征计算_周度!C1369&gt;$B$15,特征计算_周度!G1369&gt;$B$15,特征计算_周度!E1369&gt;$B$15,特征计算_周度!F1369&gt;$B$15),IF(特征计算_周度!B1369&gt;$B$15,"VIX ","")&amp;IF(特征计算_周度!C1369&gt;$B$15,"HY ","")&amp;IF(特征计算_周度!G1369&gt;$B$15,"Sahm ","")&amp;IF(特征计算_周度!E1369&gt;$B$15,"趋势 ","")&amp;IF(特征计算_周度!F1369&gt;$B$15,"斜率",""),"—"))</f>
        <v/>
      </c>
      <c r="H1386" s="120">
        <f>IF(OR(B1386="",C1386=""),"",_xlfn.LET(_xlpm.dev,原始数据_周度!G1369,_xlpm.minDev,MIN(OFFSET(原始数据_周度!G1369,1-$D$17,0,$D$17,1)),_xlpm.bounce,_xlpm.dev-_xlpm.minDev,IF(AND(ISNUMBER(_xlpm.dev),ISNUMBER(_xlpm.minDev),_xlpm.minDev&lt;=$B$17,_xlpm.bounce&gt;=$F$17),"✅ 触发","—")))</f>
        <v/>
      </c>
      <c r="I1386" s="172">
        <f>IFERROR(IF(特征计算_周度!H1386&gt;$I$3,MIN($I$4,MAX(-$I$5,(特征计算_周度!H1386-$I$3)*$I$4)),0),"")</f>
        <v/>
      </c>
    </row>
    <row r="1387">
      <c r="A1387" s="117">
        <f>特征计算_周度!A1370</f>
        <v/>
      </c>
      <c r="B1387" s="171">
        <f>IFERROR($A$3*特征计算_周度!B1387+$B$3*特征计算_周度!C1387+$C$3*特征计算_周度!D1387+$D$3*特征计算_周度!E1387+$E$3*特征计算_周度!F1387+$F$3*特征计算_周度!H1387,"")</f>
        <v/>
      </c>
      <c r="C1387" s="118">
        <f>IFERROR(PERCENTILE(OFFSET(B1387,1-364,0,364,1),$C$7),"")</f>
        <v/>
      </c>
      <c r="D1387" s="118">
        <f>IFERROR(PERCENTILE(OFFSET(B1387,1-364,0,364,1),$C$11),"")</f>
        <v/>
      </c>
      <c r="E1387" s="122">
        <f>_xlfn.LET(_xlpm.initState,IF(OR(B1387="",C1387=""),"",IF(OR(特征计算_周度!B1370&gt;$B$15,特征计算_周度!C1370&gt;$B$15,特征计算_周度!G1370&gt;$B$15,特征计算_周度!E1370&gt;$B$15,特征计算_周度!F1370&gt;$B$15),$A$12,IFERROR(IF(B1387&lt;PERCENTILE(OFFSET(B1387,1-364,0,364,1),$C$7),$A$7,IF(B1387&lt;PERCENTILE(OFFSET(B1387,1-364,0,364,1),$C$8),$A$8,IF(B1387&lt;PERCENTILE(OFFSET(B1387,1-364,0,364,1),$C$9),$A$9,IF(B1387&lt;PERCENTILE(OFFSET(B1387,1-364,0,364,1),$C$10),$A$10,IF(B1387&lt;PERCENTILE(OFFSET(B1387,1-364,0,364,1),$C$11),$A$11,$A$12))))),""))),_xlpm.dev,原始数据_周度!G1370,_xlpm.minDev,MIN(OFFSET(原始数据_周度!G1370,1-$D$17,0,$D$17,1)),_xlpm.bounce,_xlpm.dev-_xlpm.minDev,_xlpm.oversold,AND(ISNUMBER(_xlpm.dev),ISNUMBER(_xlpm.minDev),_xlpm.minDev&lt;=$B$17,_xlpm.bounce&gt;=$F$17,OR(_xlpm.initState=$A$12,_xlpm.initState=$A$11,_xlpm.initState=$A$10)),_xlpm.pctOnly,IFERROR(IF(B1387&lt;PERCENTILE(OFFSET(B1387,1-364,0,364,1),$C$7),$A$7,IF(B1387&lt;PERCENTILE(OFFSET(B1387,1-364,0,364,1),$C$8),$A$8,IF(B1387&lt;PERCENTILE(OFFSET(B1387,1-364,0,364,1),$C$9),$A$9,IF(B1387&lt;PERCENTILE(OFFSET(B1387,1-364,0,364,1),$C$10),$A$10,IF(B1387&lt;PERCENTILE(OFFSET(B1387,1-364,0,364,1),$C$11),$A$11,$A$12))))),""),IF(_xlpm.initState="","",IF(_xlpm.oversold,_xlpm.pctOnly,_xlpm.initState)))</f>
        <v/>
      </c>
      <c r="F1387" s="119" t="n"/>
      <c r="G1387" s="120">
        <f>IF(OR(B1387="",C1387=""),"",IF(OR(特征计算_周度!B1370&gt;$B$15,特征计算_周度!C1370&gt;$B$15,特征计算_周度!G1370&gt;$B$15,特征计算_周度!E1370&gt;$B$15,特征计算_周度!F1370&gt;$B$15),IF(特征计算_周度!B1370&gt;$B$15,"VIX ","")&amp;IF(特征计算_周度!C1370&gt;$B$15,"HY ","")&amp;IF(特征计算_周度!G1370&gt;$B$15,"Sahm ","")&amp;IF(特征计算_周度!E1370&gt;$B$15,"趋势 ","")&amp;IF(特征计算_周度!F1370&gt;$B$15,"斜率",""),"—"))</f>
        <v/>
      </c>
      <c r="H1387" s="120">
        <f>IF(OR(B1387="",C1387=""),"",_xlfn.LET(_xlpm.dev,原始数据_周度!G1370,_xlpm.minDev,MIN(OFFSET(原始数据_周度!G1370,1-$D$17,0,$D$17,1)),_xlpm.bounce,_xlpm.dev-_xlpm.minDev,IF(AND(ISNUMBER(_xlpm.dev),ISNUMBER(_xlpm.minDev),_xlpm.minDev&lt;=$B$17,_xlpm.bounce&gt;=$F$17),"✅ 触发","—")))</f>
        <v/>
      </c>
      <c r="I1387" s="172">
        <f>IFERROR(IF(特征计算_周度!H1387&gt;$I$3,MIN($I$4,MAX(-$I$5,(特征计算_周度!H1387-$I$3)*$I$4)),0),"")</f>
        <v/>
      </c>
    </row>
    <row r="1388">
      <c r="A1388" s="117">
        <f>特征计算_周度!A1371</f>
        <v/>
      </c>
      <c r="B1388" s="171">
        <f>IFERROR($A$3*特征计算_周度!B1388+$B$3*特征计算_周度!C1388+$C$3*特征计算_周度!D1388+$D$3*特征计算_周度!E1388+$E$3*特征计算_周度!F1388+$F$3*特征计算_周度!H1388,"")</f>
        <v/>
      </c>
      <c r="C1388" s="118">
        <f>IFERROR(PERCENTILE(OFFSET(B1388,1-364,0,364,1),$C$7),"")</f>
        <v/>
      </c>
      <c r="D1388" s="118">
        <f>IFERROR(PERCENTILE(OFFSET(B1388,1-364,0,364,1),$C$11),"")</f>
        <v/>
      </c>
      <c r="E1388" s="122">
        <f>_xlfn.LET(_xlpm.initState,IF(OR(B1388="",C1388=""),"",IF(OR(特征计算_周度!B1371&gt;$B$15,特征计算_周度!C1371&gt;$B$15,特征计算_周度!G1371&gt;$B$15,特征计算_周度!E1371&gt;$B$15,特征计算_周度!F1371&gt;$B$15),$A$12,IFERROR(IF(B1388&lt;PERCENTILE(OFFSET(B1388,1-364,0,364,1),$C$7),$A$7,IF(B1388&lt;PERCENTILE(OFFSET(B1388,1-364,0,364,1),$C$8),$A$8,IF(B1388&lt;PERCENTILE(OFFSET(B1388,1-364,0,364,1),$C$9),$A$9,IF(B1388&lt;PERCENTILE(OFFSET(B1388,1-364,0,364,1),$C$10),$A$10,IF(B1388&lt;PERCENTILE(OFFSET(B1388,1-364,0,364,1),$C$11),$A$11,$A$12))))),""))),_xlpm.dev,原始数据_周度!G1371,_xlpm.minDev,MIN(OFFSET(原始数据_周度!G1371,1-$D$17,0,$D$17,1)),_xlpm.bounce,_xlpm.dev-_xlpm.minDev,_xlpm.oversold,AND(ISNUMBER(_xlpm.dev),ISNUMBER(_xlpm.minDev),_xlpm.minDev&lt;=$B$17,_xlpm.bounce&gt;=$F$17,OR(_xlpm.initState=$A$12,_xlpm.initState=$A$11,_xlpm.initState=$A$10)),_xlpm.pctOnly,IFERROR(IF(B1388&lt;PERCENTILE(OFFSET(B1388,1-364,0,364,1),$C$7),$A$7,IF(B1388&lt;PERCENTILE(OFFSET(B1388,1-364,0,364,1),$C$8),$A$8,IF(B1388&lt;PERCENTILE(OFFSET(B1388,1-364,0,364,1),$C$9),$A$9,IF(B1388&lt;PERCENTILE(OFFSET(B1388,1-364,0,364,1),$C$10),$A$10,IF(B1388&lt;PERCENTILE(OFFSET(B1388,1-364,0,364,1),$C$11),$A$11,$A$12))))),""),IF(_xlpm.initState="","",IF(_xlpm.oversold,_xlpm.pctOnly,_xlpm.initState)))</f>
        <v/>
      </c>
      <c r="F1388" s="119" t="n"/>
      <c r="G1388" s="120">
        <f>IF(OR(B1388="",C1388=""),"",IF(OR(特征计算_周度!B1371&gt;$B$15,特征计算_周度!C1371&gt;$B$15,特征计算_周度!G1371&gt;$B$15,特征计算_周度!E1371&gt;$B$15,特征计算_周度!F1371&gt;$B$15),IF(特征计算_周度!B1371&gt;$B$15,"VIX ","")&amp;IF(特征计算_周度!C1371&gt;$B$15,"HY ","")&amp;IF(特征计算_周度!G1371&gt;$B$15,"Sahm ","")&amp;IF(特征计算_周度!E1371&gt;$B$15,"趋势 ","")&amp;IF(特征计算_周度!F1371&gt;$B$15,"斜率",""),"—"))</f>
        <v/>
      </c>
      <c r="H1388" s="120">
        <f>IF(OR(B1388="",C1388=""),"",_xlfn.LET(_xlpm.dev,原始数据_周度!G1371,_xlpm.minDev,MIN(OFFSET(原始数据_周度!G1371,1-$D$17,0,$D$17,1)),_xlpm.bounce,_xlpm.dev-_xlpm.minDev,IF(AND(ISNUMBER(_xlpm.dev),ISNUMBER(_xlpm.minDev),_xlpm.minDev&lt;=$B$17,_xlpm.bounce&gt;=$F$17),"✅ 触发","—")))</f>
        <v/>
      </c>
      <c r="I1388" s="172">
        <f>IFERROR(IF(特征计算_周度!H1388&gt;$I$3,MIN($I$4,MAX(-$I$5,(特征计算_周度!H1388-$I$3)*$I$4)),0),"")</f>
        <v/>
      </c>
    </row>
    <row r="1389">
      <c r="A1389" s="117">
        <f>特征计算_周度!A1372</f>
        <v/>
      </c>
      <c r="B1389" s="171">
        <f>IFERROR($A$3*特征计算_周度!B1389+$B$3*特征计算_周度!C1389+$C$3*特征计算_周度!D1389+$D$3*特征计算_周度!E1389+$E$3*特征计算_周度!F1389+$F$3*特征计算_周度!H1389,"")</f>
        <v/>
      </c>
      <c r="C1389" s="118">
        <f>IFERROR(PERCENTILE(OFFSET(B1389,1-364,0,364,1),$C$7),"")</f>
        <v/>
      </c>
      <c r="D1389" s="118">
        <f>IFERROR(PERCENTILE(OFFSET(B1389,1-364,0,364,1),$C$11),"")</f>
        <v/>
      </c>
      <c r="E1389" s="122">
        <f>_xlfn.LET(_xlpm.initState,IF(OR(B1389="",C1389=""),"",IF(OR(特征计算_周度!B1372&gt;$B$15,特征计算_周度!C1372&gt;$B$15,特征计算_周度!G1372&gt;$B$15,特征计算_周度!E1372&gt;$B$15,特征计算_周度!F1372&gt;$B$15),$A$12,IFERROR(IF(B1389&lt;PERCENTILE(OFFSET(B1389,1-364,0,364,1),$C$7),$A$7,IF(B1389&lt;PERCENTILE(OFFSET(B1389,1-364,0,364,1),$C$8),$A$8,IF(B1389&lt;PERCENTILE(OFFSET(B1389,1-364,0,364,1),$C$9),$A$9,IF(B1389&lt;PERCENTILE(OFFSET(B1389,1-364,0,364,1),$C$10),$A$10,IF(B1389&lt;PERCENTILE(OFFSET(B1389,1-364,0,364,1),$C$11),$A$11,$A$12))))),""))),_xlpm.dev,原始数据_周度!G1372,_xlpm.minDev,MIN(OFFSET(原始数据_周度!G1372,1-$D$17,0,$D$17,1)),_xlpm.bounce,_xlpm.dev-_xlpm.minDev,_xlpm.oversold,AND(ISNUMBER(_xlpm.dev),ISNUMBER(_xlpm.minDev),_xlpm.minDev&lt;=$B$17,_xlpm.bounce&gt;=$F$17,OR(_xlpm.initState=$A$12,_xlpm.initState=$A$11,_xlpm.initState=$A$10)),_xlpm.pctOnly,IFERROR(IF(B1389&lt;PERCENTILE(OFFSET(B1389,1-364,0,364,1),$C$7),$A$7,IF(B1389&lt;PERCENTILE(OFFSET(B1389,1-364,0,364,1),$C$8),$A$8,IF(B1389&lt;PERCENTILE(OFFSET(B1389,1-364,0,364,1),$C$9),$A$9,IF(B1389&lt;PERCENTILE(OFFSET(B1389,1-364,0,364,1),$C$10),$A$10,IF(B1389&lt;PERCENTILE(OFFSET(B1389,1-364,0,364,1),$C$11),$A$11,$A$12))))),""),IF(_xlpm.initState="","",IF(_xlpm.oversold,_xlpm.pctOnly,_xlpm.initState)))</f>
        <v/>
      </c>
      <c r="F1389" s="119" t="n"/>
      <c r="G1389" s="120">
        <f>IF(OR(B1389="",C1389=""),"",IF(OR(特征计算_周度!B1372&gt;$B$15,特征计算_周度!C1372&gt;$B$15,特征计算_周度!G1372&gt;$B$15,特征计算_周度!E1372&gt;$B$15,特征计算_周度!F1372&gt;$B$15),IF(特征计算_周度!B1372&gt;$B$15,"VIX ","")&amp;IF(特征计算_周度!C1372&gt;$B$15,"HY ","")&amp;IF(特征计算_周度!G1372&gt;$B$15,"Sahm ","")&amp;IF(特征计算_周度!E1372&gt;$B$15,"趋势 ","")&amp;IF(特征计算_周度!F1372&gt;$B$15,"斜率",""),"—"))</f>
        <v/>
      </c>
      <c r="H1389" s="120">
        <f>IF(OR(B1389="",C1389=""),"",_xlfn.LET(_xlpm.dev,原始数据_周度!G1372,_xlpm.minDev,MIN(OFFSET(原始数据_周度!G1372,1-$D$17,0,$D$17,1)),_xlpm.bounce,_xlpm.dev-_xlpm.minDev,IF(AND(ISNUMBER(_xlpm.dev),ISNUMBER(_xlpm.minDev),_xlpm.minDev&lt;=$B$17,_xlpm.bounce&gt;=$F$17),"✅ 触发","—")))</f>
        <v/>
      </c>
      <c r="I1389" s="172">
        <f>IFERROR(IF(特征计算_周度!H1389&gt;$I$3,MIN($I$4,MAX(-$I$5,(特征计算_周度!H1389-$I$3)*$I$4)),0),"")</f>
        <v/>
      </c>
    </row>
    <row r="1390">
      <c r="A1390" s="117">
        <f>特征计算_周度!A1373</f>
        <v/>
      </c>
      <c r="B1390" s="171">
        <f>IFERROR($A$3*特征计算_周度!B1390+$B$3*特征计算_周度!C1390+$C$3*特征计算_周度!D1390+$D$3*特征计算_周度!E1390+$E$3*特征计算_周度!F1390+$F$3*特征计算_周度!H1390,"")</f>
        <v/>
      </c>
      <c r="C1390" s="118">
        <f>IFERROR(PERCENTILE(OFFSET(B1390,1-364,0,364,1),$C$7),"")</f>
        <v/>
      </c>
      <c r="D1390" s="118">
        <f>IFERROR(PERCENTILE(OFFSET(B1390,1-364,0,364,1),$C$11),"")</f>
        <v/>
      </c>
      <c r="E1390" s="122">
        <f>_xlfn.LET(_xlpm.initState,IF(OR(B1390="",C1390=""),"",IF(OR(特征计算_周度!B1373&gt;$B$15,特征计算_周度!C1373&gt;$B$15,特征计算_周度!G1373&gt;$B$15,特征计算_周度!E1373&gt;$B$15,特征计算_周度!F1373&gt;$B$15),$A$12,IFERROR(IF(B1390&lt;PERCENTILE(OFFSET(B1390,1-364,0,364,1),$C$7),$A$7,IF(B1390&lt;PERCENTILE(OFFSET(B1390,1-364,0,364,1),$C$8),$A$8,IF(B1390&lt;PERCENTILE(OFFSET(B1390,1-364,0,364,1),$C$9),$A$9,IF(B1390&lt;PERCENTILE(OFFSET(B1390,1-364,0,364,1),$C$10),$A$10,IF(B1390&lt;PERCENTILE(OFFSET(B1390,1-364,0,364,1),$C$11),$A$11,$A$12))))),""))),_xlpm.dev,原始数据_周度!G1373,_xlpm.minDev,MIN(OFFSET(原始数据_周度!G1373,1-$D$17,0,$D$17,1)),_xlpm.bounce,_xlpm.dev-_xlpm.minDev,_xlpm.oversold,AND(ISNUMBER(_xlpm.dev),ISNUMBER(_xlpm.minDev),_xlpm.minDev&lt;=$B$17,_xlpm.bounce&gt;=$F$17,OR(_xlpm.initState=$A$12,_xlpm.initState=$A$11,_xlpm.initState=$A$10)),_xlpm.pctOnly,IFERROR(IF(B1390&lt;PERCENTILE(OFFSET(B1390,1-364,0,364,1),$C$7),$A$7,IF(B1390&lt;PERCENTILE(OFFSET(B1390,1-364,0,364,1),$C$8),$A$8,IF(B1390&lt;PERCENTILE(OFFSET(B1390,1-364,0,364,1),$C$9),$A$9,IF(B1390&lt;PERCENTILE(OFFSET(B1390,1-364,0,364,1),$C$10),$A$10,IF(B1390&lt;PERCENTILE(OFFSET(B1390,1-364,0,364,1),$C$11),$A$11,$A$12))))),""),IF(_xlpm.initState="","",IF(_xlpm.oversold,_xlpm.pctOnly,_xlpm.initState)))</f>
        <v/>
      </c>
      <c r="F1390" s="119" t="n"/>
      <c r="G1390" s="120">
        <f>IF(OR(B1390="",C1390=""),"",IF(OR(特征计算_周度!B1373&gt;$B$15,特征计算_周度!C1373&gt;$B$15,特征计算_周度!G1373&gt;$B$15,特征计算_周度!E1373&gt;$B$15,特征计算_周度!F1373&gt;$B$15),IF(特征计算_周度!B1373&gt;$B$15,"VIX ","")&amp;IF(特征计算_周度!C1373&gt;$B$15,"HY ","")&amp;IF(特征计算_周度!G1373&gt;$B$15,"Sahm ","")&amp;IF(特征计算_周度!E1373&gt;$B$15,"趋势 ","")&amp;IF(特征计算_周度!F1373&gt;$B$15,"斜率",""),"—"))</f>
        <v/>
      </c>
      <c r="H1390" s="120">
        <f>IF(OR(B1390="",C1390=""),"",_xlfn.LET(_xlpm.dev,原始数据_周度!G1373,_xlpm.minDev,MIN(OFFSET(原始数据_周度!G1373,1-$D$17,0,$D$17,1)),_xlpm.bounce,_xlpm.dev-_xlpm.minDev,IF(AND(ISNUMBER(_xlpm.dev),ISNUMBER(_xlpm.minDev),_xlpm.minDev&lt;=$B$17,_xlpm.bounce&gt;=$F$17),"✅ 触发","—")))</f>
        <v/>
      </c>
      <c r="I1390" s="172">
        <f>IFERROR(IF(特征计算_周度!H1390&gt;$I$3,MIN($I$4,MAX(-$I$5,(特征计算_周度!H1390-$I$3)*$I$4)),0),"")</f>
        <v/>
      </c>
    </row>
    <row r="1391">
      <c r="A1391" s="117">
        <f>特征计算_周度!A1374</f>
        <v/>
      </c>
      <c r="B1391" s="171">
        <f>IFERROR($A$3*特征计算_周度!B1391+$B$3*特征计算_周度!C1391+$C$3*特征计算_周度!D1391+$D$3*特征计算_周度!E1391+$E$3*特征计算_周度!F1391+$F$3*特征计算_周度!H1391,"")</f>
        <v/>
      </c>
      <c r="C1391" s="118">
        <f>IFERROR(PERCENTILE(OFFSET(B1391,1-364,0,364,1),$C$7),"")</f>
        <v/>
      </c>
      <c r="D1391" s="118">
        <f>IFERROR(PERCENTILE(OFFSET(B1391,1-364,0,364,1),$C$11),"")</f>
        <v/>
      </c>
      <c r="E1391" s="122">
        <f>_xlfn.LET(_xlpm.initState,IF(OR(B1391="",C1391=""),"",IF(OR(特征计算_周度!B1374&gt;$B$15,特征计算_周度!C1374&gt;$B$15,特征计算_周度!G1374&gt;$B$15,特征计算_周度!E1374&gt;$B$15,特征计算_周度!F1374&gt;$B$15),$A$12,IFERROR(IF(B1391&lt;PERCENTILE(OFFSET(B1391,1-364,0,364,1),$C$7),$A$7,IF(B1391&lt;PERCENTILE(OFFSET(B1391,1-364,0,364,1),$C$8),$A$8,IF(B1391&lt;PERCENTILE(OFFSET(B1391,1-364,0,364,1),$C$9),$A$9,IF(B1391&lt;PERCENTILE(OFFSET(B1391,1-364,0,364,1),$C$10),$A$10,IF(B1391&lt;PERCENTILE(OFFSET(B1391,1-364,0,364,1),$C$11),$A$11,$A$12))))),""))),_xlpm.dev,原始数据_周度!G1374,_xlpm.minDev,MIN(OFFSET(原始数据_周度!G1374,1-$D$17,0,$D$17,1)),_xlpm.bounce,_xlpm.dev-_xlpm.minDev,_xlpm.oversold,AND(ISNUMBER(_xlpm.dev),ISNUMBER(_xlpm.minDev),_xlpm.minDev&lt;=$B$17,_xlpm.bounce&gt;=$F$17,OR(_xlpm.initState=$A$12,_xlpm.initState=$A$11,_xlpm.initState=$A$10)),_xlpm.pctOnly,IFERROR(IF(B1391&lt;PERCENTILE(OFFSET(B1391,1-364,0,364,1),$C$7),$A$7,IF(B1391&lt;PERCENTILE(OFFSET(B1391,1-364,0,364,1),$C$8),$A$8,IF(B1391&lt;PERCENTILE(OFFSET(B1391,1-364,0,364,1),$C$9),$A$9,IF(B1391&lt;PERCENTILE(OFFSET(B1391,1-364,0,364,1),$C$10),$A$10,IF(B1391&lt;PERCENTILE(OFFSET(B1391,1-364,0,364,1),$C$11),$A$11,$A$12))))),""),IF(_xlpm.initState="","",IF(_xlpm.oversold,_xlpm.pctOnly,_xlpm.initState)))</f>
        <v/>
      </c>
      <c r="F1391" s="119" t="n"/>
      <c r="G1391" s="120">
        <f>IF(OR(B1391="",C1391=""),"",IF(OR(特征计算_周度!B1374&gt;$B$15,特征计算_周度!C1374&gt;$B$15,特征计算_周度!G1374&gt;$B$15,特征计算_周度!E1374&gt;$B$15,特征计算_周度!F1374&gt;$B$15),IF(特征计算_周度!B1374&gt;$B$15,"VIX ","")&amp;IF(特征计算_周度!C1374&gt;$B$15,"HY ","")&amp;IF(特征计算_周度!G1374&gt;$B$15,"Sahm ","")&amp;IF(特征计算_周度!E1374&gt;$B$15,"趋势 ","")&amp;IF(特征计算_周度!F1374&gt;$B$15,"斜率",""),"—"))</f>
        <v/>
      </c>
      <c r="H1391" s="120">
        <f>IF(OR(B1391="",C1391=""),"",_xlfn.LET(_xlpm.dev,原始数据_周度!G1374,_xlpm.minDev,MIN(OFFSET(原始数据_周度!G1374,1-$D$17,0,$D$17,1)),_xlpm.bounce,_xlpm.dev-_xlpm.minDev,IF(AND(ISNUMBER(_xlpm.dev),ISNUMBER(_xlpm.minDev),_xlpm.minDev&lt;=$B$17,_xlpm.bounce&gt;=$F$17),"✅ 触发","—")))</f>
        <v/>
      </c>
      <c r="I1391" s="172">
        <f>IFERROR(IF(特征计算_周度!H1391&gt;$I$3,MIN($I$4,MAX(-$I$5,(特征计算_周度!H1391-$I$3)*$I$4)),0),"")</f>
        <v/>
      </c>
    </row>
    <row r="1392">
      <c r="A1392" s="117">
        <f>特征计算_周度!A1375</f>
        <v/>
      </c>
      <c r="B1392" s="171">
        <f>IFERROR($A$3*特征计算_周度!B1392+$B$3*特征计算_周度!C1392+$C$3*特征计算_周度!D1392+$D$3*特征计算_周度!E1392+$E$3*特征计算_周度!F1392+$F$3*特征计算_周度!H1392,"")</f>
        <v/>
      </c>
      <c r="C1392" s="118">
        <f>IFERROR(PERCENTILE(OFFSET(B1392,1-364,0,364,1),$C$7),"")</f>
        <v/>
      </c>
      <c r="D1392" s="118">
        <f>IFERROR(PERCENTILE(OFFSET(B1392,1-364,0,364,1),$C$11),"")</f>
        <v/>
      </c>
      <c r="E1392" s="122">
        <f>_xlfn.LET(_xlpm.initState,IF(OR(B1392="",C1392=""),"",IF(OR(特征计算_周度!B1375&gt;$B$15,特征计算_周度!C1375&gt;$B$15,特征计算_周度!G1375&gt;$B$15,特征计算_周度!E1375&gt;$B$15,特征计算_周度!F1375&gt;$B$15),$A$12,IFERROR(IF(B1392&lt;PERCENTILE(OFFSET(B1392,1-364,0,364,1),$C$7),$A$7,IF(B1392&lt;PERCENTILE(OFFSET(B1392,1-364,0,364,1),$C$8),$A$8,IF(B1392&lt;PERCENTILE(OFFSET(B1392,1-364,0,364,1),$C$9),$A$9,IF(B1392&lt;PERCENTILE(OFFSET(B1392,1-364,0,364,1),$C$10),$A$10,IF(B1392&lt;PERCENTILE(OFFSET(B1392,1-364,0,364,1),$C$11),$A$11,$A$12))))),""))),_xlpm.dev,原始数据_周度!G1375,_xlpm.minDev,MIN(OFFSET(原始数据_周度!G1375,1-$D$17,0,$D$17,1)),_xlpm.bounce,_xlpm.dev-_xlpm.minDev,_xlpm.oversold,AND(ISNUMBER(_xlpm.dev),ISNUMBER(_xlpm.minDev),_xlpm.minDev&lt;=$B$17,_xlpm.bounce&gt;=$F$17,OR(_xlpm.initState=$A$12,_xlpm.initState=$A$11,_xlpm.initState=$A$10)),_xlpm.pctOnly,IFERROR(IF(B1392&lt;PERCENTILE(OFFSET(B1392,1-364,0,364,1),$C$7),$A$7,IF(B1392&lt;PERCENTILE(OFFSET(B1392,1-364,0,364,1),$C$8),$A$8,IF(B1392&lt;PERCENTILE(OFFSET(B1392,1-364,0,364,1),$C$9),$A$9,IF(B1392&lt;PERCENTILE(OFFSET(B1392,1-364,0,364,1),$C$10),$A$10,IF(B1392&lt;PERCENTILE(OFFSET(B1392,1-364,0,364,1),$C$11),$A$11,$A$12))))),""),IF(_xlpm.initState="","",IF(_xlpm.oversold,_xlpm.pctOnly,_xlpm.initState)))</f>
        <v/>
      </c>
      <c r="F1392" s="119" t="n"/>
      <c r="G1392" s="120">
        <f>IF(OR(B1392="",C1392=""),"",IF(OR(特征计算_周度!B1375&gt;$B$15,特征计算_周度!C1375&gt;$B$15,特征计算_周度!G1375&gt;$B$15,特征计算_周度!E1375&gt;$B$15,特征计算_周度!F1375&gt;$B$15),IF(特征计算_周度!B1375&gt;$B$15,"VIX ","")&amp;IF(特征计算_周度!C1375&gt;$B$15,"HY ","")&amp;IF(特征计算_周度!G1375&gt;$B$15,"Sahm ","")&amp;IF(特征计算_周度!E1375&gt;$B$15,"趋势 ","")&amp;IF(特征计算_周度!F1375&gt;$B$15,"斜率",""),"—"))</f>
        <v/>
      </c>
      <c r="H1392" s="120">
        <f>IF(OR(B1392="",C1392=""),"",_xlfn.LET(_xlpm.dev,原始数据_周度!G1375,_xlpm.minDev,MIN(OFFSET(原始数据_周度!G1375,1-$D$17,0,$D$17,1)),_xlpm.bounce,_xlpm.dev-_xlpm.minDev,IF(AND(ISNUMBER(_xlpm.dev),ISNUMBER(_xlpm.minDev),_xlpm.minDev&lt;=$B$17,_xlpm.bounce&gt;=$F$17),"✅ 触发","—")))</f>
        <v/>
      </c>
      <c r="I1392" s="172">
        <f>IFERROR(IF(特征计算_周度!H1392&gt;$I$3,MIN($I$4,MAX(-$I$5,(特征计算_周度!H1392-$I$3)*$I$4)),0),"")</f>
        <v/>
      </c>
    </row>
    <row r="1393">
      <c r="A1393" s="117">
        <f>特征计算_周度!A1376</f>
        <v/>
      </c>
      <c r="B1393" s="171">
        <f>IFERROR($A$3*特征计算_周度!B1393+$B$3*特征计算_周度!C1393+$C$3*特征计算_周度!D1393+$D$3*特征计算_周度!E1393+$E$3*特征计算_周度!F1393+$F$3*特征计算_周度!H1393,"")</f>
        <v/>
      </c>
      <c r="C1393" s="118">
        <f>IFERROR(PERCENTILE(OFFSET(B1393,1-364,0,364,1),$C$7),"")</f>
        <v/>
      </c>
      <c r="D1393" s="118">
        <f>IFERROR(PERCENTILE(OFFSET(B1393,1-364,0,364,1),$C$11),"")</f>
        <v/>
      </c>
      <c r="E1393" s="122">
        <f>_xlfn.LET(_xlpm.initState,IF(OR(B1393="",C1393=""),"",IF(OR(特征计算_周度!B1376&gt;$B$15,特征计算_周度!C1376&gt;$B$15,特征计算_周度!G1376&gt;$B$15,特征计算_周度!E1376&gt;$B$15,特征计算_周度!F1376&gt;$B$15),$A$12,IFERROR(IF(B1393&lt;PERCENTILE(OFFSET(B1393,1-364,0,364,1),$C$7),$A$7,IF(B1393&lt;PERCENTILE(OFFSET(B1393,1-364,0,364,1),$C$8),$A$8,IF(B1393&lt;PERCENTILE(OFFSET(B1393,1-364,0,364,1),$C$9),$A$9,IF(B1393&lt;PERCENTILE(OFFSET(B1393,1-364,0,364,1),$C$10),$A$10,IF(B1393&lt;PERCENTILE(OFFSET(B1393,1-364,0,364,1),$C$11),$A$11,$A$12))))),""))),_xlpm.dev,原始数据_周度!G1376,_xlpm.minDev,MIN(OFFSET(原始数据_周度!G1376,1-$D$17,0,$D$17,1)),_xlpm.bounce,_xlpm.dev-_xlpm.minDev,_xlpm.oversold,AND(ISNUMBER(_xlpm.dev),ISNUMBER(_xlpm.minDev),_xlpm.minDev&lt;=$B$17,_xlpm.bounce&gt;=$F$17,OR(_xlpm.initState=$A$12,_xlpm.initState=$A$11,_xlpm.initState=$A$10)),_xlpm.pctOnly,IFERROR(IF(B1393&lt;PERCENTILE(OFFSET(B1393,1-364,0,364,1),$C$7),$A$7,IF(B1393&lt;PERCENTILE(OFFSET(B1393,1-364,0,364,1),$C$8),$A$8,IF(B1393&lt;PERCENTILE(OFFSET(B1393,1-364,0,364,1),$C$9),$A$9,IF(B1393&lt;PERCENTILE(OFFSET(B1393,1-364,0,364,1),$C$10),$A$10,IF(B1393&lt;PERCENTILE(OFFSET(B1393,1-364,0,364,1),$C$11),$A$11,$A$12))))),""),IF(_xlpm.initState="","",IF(_xlpm.oversold,_xlpm.pctOnly,_xlpm.initState)))</f>
        <v/>
      </c>
      <c r="F1393" s="119" t="n"/>
      <c r="G1393" s="120">
        <f>IF(OR(B1393="",C1393=""),"",IF(OR(特征计算_周度!B1376&gt;$B$15,特征计算_周度!C1376&gt;$B$15,特征计算_周度!G1376&gt;$B$15,特征计算_周度!E1376&gt;$B$15,特征计算_周度!F1376&gt;$B$15),IF(特征计算_周度!B1376&gt;$B$15,"VIX ","")&amp;IF(特征计算_周度!C1376&gt;$B$15,"HY ","")&amp;IF(特征计算_周度!G1376&gt;$B$15,"Sahm ","")&amp;IF(特征计算_周度!E1376&gt;$B$15,"趋势 ","")&amp;IF(特征计算_周度!F1376&gt;$B$15,"斜率",""),"—"))</f>
        <v/>
      </c>
      <c r="H1393" s="120">
        <f>IF(OR(B1393="",C1393=""),"",_xlfn.LET(_xlpm.dev,原始数据_周度!G1376,_xlpm.minDev,MIN(OFFSET(原始数据_周度!G1376,1-$D$17,0,$D$17,1)),_xlpm.bounce,_xlpm.dev-_xlpm.minDev,IF(AND(ISNUMBER(_xlpm.dev),ISNUMBER(_xlpm.minDev),_xlpm.minDev&lt;=$B$17,_xlpm.bounce&gt;=$F$17),"✅ 触发","—")))</f>
        <v/>
      </c>
      <c r="I1393" s="172">
        <f>IFERROR(IF(特征计算_周度!H1393&gt;$I$3,MIN($I$4,MAX(-$I$5,(特征计算_周度!H1393-$I$3)*$I$4)),0),"")</f>
        <v/>
      </c>
    </row>
    <row r="1394">
      <c r="A1394" s="117">
        <f>特征计算_周度!A1377</f>
        <v/>
      </c>
      <c r="B1394" s="171">
        <f>IFERROR($A$3*特征计算_周度!B1394+$B$3*特征计算_周度!C1394+$C$3*特征计算_周度!D1394+$D$3*特征计算_周度!E1394+$E$3*特征计算_周度!F1394+$F$3*特征计算_周度!H1394,"")</f>
        <v/>
      </c>
      <c r="C1394" s="118">
        <f>IFERROR(PERCENTILE(OFFSET(B1394,1-364,0,364,1),$C$7),"")</f>
        <v/>
      </c>
      <c r="D1394" s="118">
        <f>IFERROR(PERCENTILE(OFFSET(B1394,1-364,0,364,1),$C$11),"")</f>
        <v/>
      </c>
      <c r="E1394" s="122">
        <f>_xlfn.LET(_xlpm.initState,IF(OR(B1394="",C1394=""),"",IF(OR(特征计算_周度!B1377&gt;$B$15,特征计算_周度!C1377&gt;$B$15,特征计算_周度!G1377&gt;$B$15,特征计算_周度!E1377&gt;$B$15,特征计算_周度!F1377&gt;$B$15),$A$12,IFERROR(IF(B1394&lt;PERCENTILE(OFFSET(B1394,1-364,0,364,1),$C$7),$A$7,IF(B1394&lt;PERCENTILE(OFFSET(B1394,1-364,0,364,1),$C$8),$A$8,IF(B1394&lt;PERCENTILE(OFFSET(B1394,1-364,0,364,1),$C$9),$A$9,IF(B1394&lt;PERCENTILE(OFFSET(B1394,1-364,0,364,1),$C$10),$A$10,IF(B1394&lt;PERCENTILE(OFFSET(B1394,1-364,0,364,1),$C$11),$A$11,$A$12))))),""))),_xlpm.dev,原始数据_周度!G1377,_xlpm.minDev,MIN(OFFSET(原始数据_周度!G1377,1-$D$17,0,$D$17,1)),_xlpm.bounce,_xlpm.dev-_xlpm.minDev,_xlpm.oversold,AND(ISNUMBER(_xlpm.dev),ISNUMBER(_xlpm.minDev),_xlpm.minDev&lt;=$B$17,_xlpm.bounce&gt;=$F$17,OR(_xlpm.initState=$A$12,_xlpm.initState=$A$11,_xlpm.initState=$A$10)),_xlpm.pctOnly,IFERROR(IF(B1394&lt;PERCENTILE(OFFSET(B1394,1-364,0,364,1),$C$7),$A$7,IF(B1394&lt;PERCENTILE(OFFSET(B1394,1-364,0,364,1),$C$8),$A$8,IF(B1394&lt;PERCENTILE(OFFSET(B1394,1-364,0,364,1),$C$9),$A$9,IF(B1394&lt;PERCENTILE(OFFSET(B1394,1-364,0,364,1),$C$10),$A$10,IF(B1394&lt;PERCENTILE(OFFSET(B1394,1-364,0,364,1),$C$11),$A$11,$A$12))))),""),IF(_xlpm.initState="","",IF(_xlpm.oversold,_xlpm.pctOnly,_xlpm.initState)))</f>
        <v/>
      </c>
      <c r="F1394" s="119" t="n"/>
      <c r="G1394" s="120">
        <f>IF(OR(B1394="",C1394=""),"",IF(OR(特征计算_周度!B1377&gt;$B$15,特征计算_周度!C1377&gt;$B$15,特征计算_周度!G1377&gt;$B$15,特征计算_周度!E1377&gt;$B$15,特征计算_周度!F1377&gt;$B$15),IF(特征计算_周度!B1377&gt;$B$15,"VIX ","")&amp;IF(特征计算_周度!C1377&gt;$B$15,"HY ","")&amp;IF(特征计算_周度!G1377&gt;$B$15,"Sahm ","")&amp;IF(特征计算_周度!E1377&gt;$B$15,"趋势 ","")&amp;IF(特征计算_周度!F1377&gt;$B$15,"斜率",""),"—"))</f>
        <v/>
      </c>
      <c r="H1394" s="120">
        <f>IF(OR(B1394="",C1394=""),"",_xlfn.LET(_xlpm.dev,原始数据_周度!G1377,_xlpm.minDev,MIN(OFFSET(原始数据_周度!G1377,1-$D$17,0,$D$17,1)),_xlpm.bounce,_xlpm.dev-_xlpm.minDev,IF(AND(ISNUMBER(_xlpm.dev),ISNUMBER(_xlpm.minDev),_xlpm.minDev&lt;=$B$17,_xlpm.bounce&gt;=$F$17),"✅ 触发","—")))</f>
        <v/>
      </c>
      <c r="I1394" s="172">
        <f>IFERROR(IF(特征计算_周度!H1394&gt;$I$3,MIN($I$4,MAX(-$I$5,(特征计算_周度!H1394-$I$3)*$I$4)),0),"")</f>
        <v/>
      </c>
    </row>
    <row r="1395">
      <c r="A1395" s="117">
        <f>特征计算_周度!A1378</f>
        <v/>
      </c>
      <c r="B1395" s="171">
        <f>IFERROR($A$3*特征计算_周度!B1395+$B$3*特征计算_周度!C1395+$C$3*特征计算_周度!D1395+$D$3*特征计算_周度!E1395+$E$3*特征计算_周度!F1395+$F$3*特征计算_周度!H1395,"")</f>
        <v/>
      </c>
      <c r="C1395" s="118">
        <f>IFERROR(PERCENTILE(OFFSET(B1395,1-364,0,364,1),$C$7),"")</f>
        <v/>
      </c>
      <c r="D1395" s="118">
        <f>IFERROR(PERCENTILE(OFFSET(B1395,1-364,0,364,1),$C$11),"")</f>
        <v/>
      </c>
      <c r="E1395" s="122">
        <f>_xlfn.LET(_xlpm.initState,IF(OR(B1395="",C1395=""),"",IF(OR(特征计算_周度!B1378&gt;$B$15,特征计算_周度!C1378&gt;$B$15,特征计算_周度!G1378&gt;$B$15,特征计算_周度!E1378&gt;$B$15,特征计算_周度!F1378&gt;$B$15),$A$12,IFERROR(IF(B1395&lt;PERCENTILE(OFFSET(B1395,1-364,0,364,1),$C$7),$A$7,IF(B1395&lt;PERCENTILE(OFFSET(B1395,1-364,0,364,1),$C$8),$A$8,IF(B1395&lt;PERCENTILE(OFFSET(B1395,1-364,0,364,1),$C$9),$A$9,IF(B1395&lt;PERCENTILE(OFFSET(B1395,1-364,0,364,1),$C$10),$A$10,IF(B1395&lt;PERCENTILE(OFFSET(B1395,1-364,0,364,1),$C$11),$A$11,$A$12))))),""))),_xlpm.dev,原始数据_周度!G1378,_xlpm.minDev,MIN(OFFSET(原始数据_周度!G1378,1-$D$17,0,$D$17,1)),_xlpm.bounce,_xlpm.dev-_xlpm.minDev,_xlpm.oversold,AND(ISNUMBER(_xlpm.dev),ISNUMBER(_xlpm.minDev),_xlpm.minDev&lt;=$B$17,_xlpm.bounce&gt;=$F$17,OR(_xlpm.initState=$A$12,_xlpm.initState=$A$11,_xlpm.initState=$A$10)),_xlpm.pctOnly,IFERROR(IF(B1395&lt;PERCENTILE(OFFSET(B1395,1-364,0,364,1),$C$7),$A$7,IF(B1395&lt;PERCENTILE(OFFSET(B1395,1-364,0,364,1),$C$8),$A$8,IF(B1395&lt;PERCENTILE(OFFSET(B1395,1-364,0,364,1),$C$9),$A$9,IF(B1395&lt;PERCENTILE(OFFSET(B1395,1-364,0,364,1),$C$10),$A$10,IF(B1395&lt;PERCENTILE(OFFSET(B1395,1-364,0,364,1),$C$11),$A$11,$A$12))))),""),IF(_xlpm.initState="","",IF(_xlpm.oversold,_xlpm.pctOnly,_xlpm.initState)))</f>
        <v/>
      </c>
      <c r="F1395" s="119" t="n"/>
      <c r="G1395" s="120">
        <f>IF(OR(B1395="",C1395=""),"",IF(OR(特征计算_周度!B1378&gt;$B$15,特征计算_周度!C1378&gt;$B$15,特征计算_周度!G1378&gt;$B$15,特征计算_周度!E1378&gt;$B$15,特征计算_周度!F1378&gt;$B$15),IF(特征计算_周度!B1378&gt;$B$15,"VIX ","")&amp;IF(特征计算_周度!C1378&gt;$B$15,"HY ","")&amp;IF(特征计算_周度!G1378&gt;$B$15,"Sahm ","")&amp;IF(特征计算_周度!E1378&gt;$B$15,"趋势 ","")&amp;IF(特征计算_周度!F1378&gt;$B$15,"斜率",""),"—"))</f>
        <v/>
      </c>
      <c r="H1395" s="120">
        <f>IF(OR(B1395="",C1395=""),"",_xlfn.LET(_xlpm.dev,原始数据_周度!G1378,_xlpm.minDev,MIN(OFFSET(原始数据_周度!G1378,1-$D$17,0,$D$17,1)),_xlpm.bounce,_xlpm.dev-_xlpm.minDev,IF(AND(ISNUMBER(_xlpm.dev),ISNUMBER(_xlpm.minDev),_xlpm.minDev&lt;=$B$17,_xlpm.bounce&gt;=$F$17),"✅ 触发","—")))</f>
        <v/>
      </c>
      <c r="I1395" s="172">
        <f>IFERROR(IF(特征计算_周度!H1395&gt;$I$3,MIN($I$4,MAX(-$I$5,(特征计算_周度!H1395-$I$3)*$I$4)),0),"")</f>
        <v/>
      </c>
    </row>
    <row r="1396">
      <c r="A1396" s="117">
        <f>特征计算_周度!A1379</f>
        <v/>
      </c>
      <c r="B1396" s="171">
        <f>IFERROR($A$3*特征计算_周度!B1396+$B$3*特征计算_周度!C1396+$C$3*特征计算_周度!D1396+$D$3*特征计算_周度!E1396+$E$3*特征计算_周度!F1396+$F$3*特征计算_周度!H1396,"")</f>
        <v/>
      </c>
      <c r="C1396" s="118">
        <f>IFERROR(PERCENTILE(OFFSET(B1396,1-364,0,364,1),$C$7),"")</f>
        <v/>
      </c>
      <c r="D1396" s="118">
        <f>IFERROR(PERCENTILE(OFFSET(B1396,1-364,0,364,1),$C$11),"")</f>
        <v/>
      </c>
      <c r="E1396" s="122">
        <f>_xlfn.LET(_xlpm.initState,IF(OR(B1396="",C1396=""),"",IF(OR(特征计算_周度!B1379&gt;$B$15,特征计算_周度!C1379&gt;$B$15,特征计算_周度!G1379&gt;$B$15,特征计算_周度!E1379&gt;$B$15,特征计算_周度!F1379&gt;$B$15),$A$12,IFERROR(IF(B1396&lt;PERCENTILE(OFFSET(B1396,1-364,0,364,1),$C$7),$A$7,IF(B1396&lt;PERCENTILE(OFFSET(B1396,1-364,0,364,1),$C$8),$A$8,IF(B1396&lt;PERCENTILE(OFFSET(B1396,1-364,0,364,1),$C$9),$A$9,IF(B1396&lt;PERCENTILE(OFFSET(B1396,1-364,0,364,1),$C$10),$A$10,IF(B1396&lt;PERCENTILE(OFFSET(B1396,1-364,0,364,1),$C$11),$A$11,$A$12))))),""))),_xlpm.dev,原始数据_周度!G1379,_xlpm.minDev,MIN(OFFSET(原始数据_周度!G1379,1-$D$17,0,$D$17,1)),_xlpm.bounce,_xlpm.dev-_xlpm.minDev,_xlpm.oversold,AND(ISNUMBER(_xlpm.dev),ISNUMBER(_xlpm.minDev),_xlpm.minDev&lt;=$B$17,_xlpm.bounce&gt;=$F$17,OR(_xlpm.initState=$A$12,_xlpm.initState=$A$11,_xlpm.initState=$A$10)),_xlpm.pctOnly,IFERROR(IF(B1396&lt;PERCENTILE(OFFSET(B1396,1-364,0,364,1),$C$7),$A$7,IF(B1396&lt;PERCENTILE(OFFSET(B1396,1-364,0,364,1),$C$8),$A$8,IF(B1396&lt;PERCENTILE(OFFSET(B1396,1-364,0,364,1),$C$9),$A$9,IF(B1396&lt;PERCENTILE(OFFSET(B1396,1-364,0,364,1),$C$10),$A$10,IF(B1396&lt;PERCENTILE(OFFSET(B1396,1-364,0,364,1),$C$11),$A$11,$A$12))))),""),IF(_xlpm.initState="","",IF(_xlpm.oversold,_xlpm.pctOnly,_xlpm.initState)))</f>
        <v/>
      </c>
      <c r="F1396" s="119" t="n"/>
      <c r="G1396" s="120">
        <f>IF(OR(B1396="",C1396=""),"",IF(OR(特征计算_周度!B1379&gt;$B$15,特征计算_周度!C1379&gt;$B$15,特征计算_周度!G1379&gt;$B$15,特征计算_周度!E1379&gt;$B$15,特征计算_周度!F1379&gt;$B$15),IF(特征计算_周度!B1379&gt;$B$15,"VIX ","")&amp;IF(特征计算_周度!C1379&gt;$B$15,"HY ","")&amp;IF(特征计算_周度!G1379&gt;$B$15,"Sahm ","")&amp;IF(特征计算_周度!E1379&gt;$B$15,"趋势 ","")&amp;IF(特征计算_周度!F1379&gt;$B$15,"斜率",""),"—"))</f>
        <v/>
      </c>
      <c r="H1396" s="120">
        <f>IF(OR(B1396="",C1396=""),"",_xlfn.LET(_xlpm.dev,原始数据_周度!G1379,_xlpm.minDev,MIN(OFFSET(原始数据_周度!G1379,1-$D$17,0,$D$17,1)),_xlpm.bounce,_xlpm.dev-_xlpm.minDev,IF(AND(ISNUMBER(_xlpm.dev),ISNUMBER(_xlpm.minDev),_xlpm.minDev&lt;=$B$17,_xlpm.bounce&gt;=$F$17),"✅ 触发","—")))</f>
        <v/>
      </c>
      <c r="I1396" s="172">
        <f>IFERROR(IF(特征计算_周度!H1396&gt;$I$3,MIN($I$4,MAX(-$I$5,(特征计算_周度!H1396-$I$3)*$I$4)),0),"")</f>
        <v/>
      </c>
    </row>
    <row r="1397">
      <c r="A1397" s="117">
        <f>特征计算_周度!A1380</f>
        <v/>
      </c>
      <c r="B1397" s="171">
        <f>IFERROR($A$3*特征计算_周度!B1397+$B$3*特征计算_周度!C1397+$C$3*特征计算_周度!D1397+$D$3*特征计算_周度!E1397+$E$3*特征计算_周度!F1397+$F$3*特征计算_周度!H1397,"")</f>
        <v/>
      </c>
      <c r="C1397" s="118">
        <f>IFERROR(PERCENTILE(OFFSET(B1397,1-364,0,364,1),$C$7),"")</f>
        <v/>
      </c>
      <c r="D1397" s="118">
        <f>IFERROR(PERCENTILE(OFFSET(B1397,1-364,0,364,1),$C$11),"")</f>
        <v/>
      </c>
      <c r="E1397" s="122">
        <f>_xlfn.LET(_xlpm.initState,IF(OR(B1397="",C1397=""),"",IF(OR(特征计算_周度!B1380&gt;$B$15,特征计算_周度!C1380&gt;$B$15,特征计算_周度!G1380&gt;$B$15,特征计算_周度!E1380&gt;$B$15,特征计算_周度!F1380&gt;$B$15),$A$12,IFERROR(IF(B1397&lt;PERCENTILE(OFFSET(B1397,1-364,0,364,1),$C$7),$A$7,IF(B1397&lt;PERCENTILE(OFFSET(B1397,1-364,0,364,1),$C$8),$A$8,IF(B1397&lt;PERCENTILE(OFFSET(B1397,1-364,0,364,1),$C$9),$A$9,IF(B1397&lt;PERCENTILE(OFFSET(B1397,1-364,0,364,1),$C$10),$A$10,IF(B1397&lt;PERCENTILE(OFFSET(B1397,1-364,0,364,1),$C$11),$A$11,$A$12))))),""))),_xlpm.dev,原始数据_周度!G1380,_xlpm.minDev,MIN(OFFSET(原始数据_周度!G1380,1-$D$17,0,$D$17,1)),_xlpm.bounce,_xlpm.dev-_xlpm.minDev,_xlpm.oversold,AND(ISNUMBER(_xlpm.dev),ISNUMBER(_xlpm.minDev),_xlpm.minDev&lt;=$B$17,_xlpm.bounce&gt;=$F$17,OR(_xlpm.initState=$A$12,_xlpm.initState=$A$11,_xlpm.initState=$A$10)),_xlpm.pctOnly,IFERROR(IF(B1397&lt;PERCENTILE(OFFSET(B1397,1-364,0,364,1),$C$7),$A$7,IF(B1397&lt;PERCENTILE(OFFSET(B1397,1-364,0,364,1),$C$8),$A$8,IF(B1397&lt;PERCENTILE(OFFSET(B1397,1-364,0,364,1),$C$9),$A$9,IF(B1397&lt;PERCENTILE(OFFSET(B1397,1-364,0,364,1),$C$10),$A$10,IF(B1397&lt;PERCENTILE(OFFSET(B1397,1-364,0,364,1),$C$11),$A$11,$A$12))))),""),IF(_xlpm.initState="","",IF(_xlpm.oversold,_xlpm.pctOnly,_xlpm.initState)))</f>
        <v/>
      </c>
      <c r="F1397" s="119" t="n"/>
      <c r="G1397" s="120">
        <f>IF(OR(B1397="",C1397=""),"",IF(OR(特征计算_周度!B1380&gt;$B$15,特征计算_周度!C1380&gt;$B$15,特征计算_周度!G1380&gt;$B$15,特征计算_周度!E1380&gt;$B$15,特征计算_周度!F1380&gt;$B$15),IF(特征计算_周度!B1380&gt;$B$15,"VIX ","")&amp;IF(特征计算_周度!C1380&gt;$B$15,"HY ","")&amp;IF(特征计算_周度!G1380&gt;$B$15,"Sahm ","")&amp;IF(特征计算_周度!E1380&gt;$B$15,"趋势 ","")&amp;IF(特征计算_周度!F1380&gt;$B$15,"斜率",""),"—"))</f>
        <v/>
      </c>
      <c r="H1397" s="120">
        <f>IF(OR(B1397="",C1397=""),"",_xlfn.LET(_xlpm.dev,原始数据_周度!G1380,_xlpm.minDev,MIN(OFFSET(原始数据_周度!G1380,1-$D$17,0,$D$17,1)),_xlpm.bounce,_xlpm.dev-_xlpm.minDev,IF(AND(ISNUMBER(_xlpm.dev),ISNUMBER(_xlpm.minDev),_xlpm.minDev&lt;=$B$17,_xlpm.bounce&gt;=$F$17),"✅ 触发","—")))</f>
        <v/>
      </c>
      <c r="I1397" s="172">
        <f>IFERROR(IF(特征计算_周度!H1397&gt;$I$3,MIN($I$4,MAX(-$I$5,(特征计算_周度!H1397-$I$3)*$I$4)),0),"")</f>
        <v/>
      </c>
    </row>
    <row r="1398">
      <c r="A1398" s="117">
        <f>特征计算_周度!A1381</f>
        <v/>
      </c>
      <c r="B1398" s="171">
        <f>IFERROR($A$3*特征计算_周度!B1398+$B$3*特征计算_周度!C1398+$C$3*特征计算_周度!D1398+$D$3*特征计算_周度!E1398+$E$3*特征计算_周度!F1398+$F$3*特征计算_周度!H1398,"")</f>
        <v/>
      </c>
      <c r="C1398" s="118">
        <f>IFERROR(PERCENTILE(OFFSET(B1398,1-364,0,364,1),$C$7),"")</f>
        <v/>
      </c>
      <c r="D1398" s="118">
        <f>IFERROR(PERCENTILE(OFFSET(B1398,1-364,0,364,1),$C$11),"")</f>
        <v/>
      </c>
      <c r="E1398" s="122">
        <f>_xlfn.LET(_xlpm.initState,IF(OR(B1398="",C1398=""),"",IF(OR(特征计算_周度!B1381&gt;$B$15,特征计算_周度!C1381&gt;$B$15,特征计算_周度!G1381&gt;$B$15,特征计算_周度!E1381&gt;$B$15,特征计算_周度!F1381&gt;$B$15),$A$12,IFERROR(IF(B1398&lt;PERCENTILE(OFFSET(B1398,1-364,0,364,1),$C$7),$A$7,IF(B1398&lt;PERCENTILE(OFFSET(B1398,1-364,0,364,1),$C$8),$A$8,IF(B1398&lt;PERCENTILE(OFFSET(B1398,1-364,0,364,1),$C$9),$A$9,IF(B1398&lt;PERCENTILE(OFFSET(B1398,1-364,0,364,1),$C$10),$A$10,IF(B1398&lt;PERCENTILE(OFFSET(B1398,1-364,0,364,1),$C$11),$A$11,$A$12))))),""))),_xlpm.dev,原始数据_周度!G1381,_xlpm.minDev,MIN(OFFSET(原始数据_周度!G1381,1-$D$17,0,$D$17,1)),_xlpm.bounce,_xlpm.dev-_xlpm.minDev,_xlpm.oversold,AND(ISNUMBER(_xlpm.dev),ISNUMBER(_xlpm.minDev),_xlpm.minDev&lt;=$B$17,_xlpm.bounce&gt;=$F$17,OR(_xlpm.initState=$A$12,_xlpm.initState=$A$11,_xlpm.initState=$A$10)),_xlpm.pctOnly,IFERROR(IF(B1398&lt;PERCENTILE(OFFSET(B1398,1-364,0,364,1),$C$7),$A$7,IF(B1398&lt;PERCENTILE(OFFSET(B1398,1-364,0,364,1),$C$8),$A$8,IF(B1398&lt;PERCENTILE(OFFSET(B1398,1-364,0,364,1),$C$9),$A$9,IF(B1398&lt;PERCENTILE(OFFSET(B1398,1-364,0,364,1),$C$10),$A$10,IF(B1398&lt;PERCENTILE(OFFSET(B1398,1-364,0,364,1),$C$11),$A$11,$A$12))))),""),IF(_xlpm.initState="","",IF(_xlpm.oversold,_xlpm.pctOnly,_xlpm.initState)))</f>
        <v/>
      </c>
      <c r="F1398" s="119" t="n"/>
      <c r="G1398" s="120">
        <f>IF(OR(B1398="",C1398=""),"",IF(OR(特征计算_周度!B1381&gt;$B$15,特征计算_周度!C1381&gt;$B$15,特征计算_周度!G1381&gt;$B$15,特征计算_周度!E1381&gt;$B$15,特征计算_周度!F1381&gt;$B$15),IF(特征计算_周度!B1381&gt;$B$15,"VIX ","")&amp;IF(特征计算_周度!C1381&gt;$B$15,"HY ","")&amp;IF(特征计算_周度!G1381&gt;$B$15,"Sahm ","")&amp;IF(特征计算_周度!E1381&gt;$B$15,"趋势 ","")&amp;IF(特征计算_周度!F1381&gt;$B$15,"斜率",""),"—"))</f>
        <v/>
      </c>
      <c r="H1398" s="120">
        <f>IF(OR(B1398="",C1398=""),"",_xlfn.LET(_xlpm.dev,原始数据_周度!G1381,_xlpm.minDev,MIN(OFFSET(原始数据_周度!G1381,1-$D$17,0,$D$17,1)),_xlpm.bounce,_xlpm.dev-_xlpm.minDev,IF(AND(ISNUMBER(_xlpm.dev),ISNUMBER(_xlpm.minDev),_xlpm.minDev&lt;=$B$17,_xlpm.bounce&gt;=$F$17),"✅ 触发","—")))</f>
        <v/>
      </c>
      <c r="I1398" s="172">
        <f>IFERROR(IF(特征计算_周度!H1398&gt;$I$3,MIN($I$4,MAX(-$I$5,(特征计算_周度!H1398-$I$3)*$I$4)),0),"")</f>
        <v/>
      </c>
    </row>
    <row r="1399">
      <c r="A1399" s="117">
        <f>特征计算_周度!A1382</f>
        <v/>
      </c>
      <c r="B1399" s="171">
        <f>IFERROR($A$3*特征计算_周度!B1399+$B$3*特征计算_周度!C1399+$C$3*特征计算_周度!D1399+$D$3*特征计算_周度!E1399+$E$3*特征计算_周度!F1399+$F$3*特征计算_周度!H1399,"")</f>
        <v/>
      </c>
      <c r="C1399" s="118">
        <f>IFERROR(PERCENTILE(OFFSET(B1399,1-364,0,364,1),$C$7),"")</f>
        <v/>
      </c>
      <c r="D1399" s="118">
        <f>IFERROR(PERCENTILE(OFFSET(B1399,1-364,0,364,1),$C$11),"")</f>
        <v/>
      </c>
      <c r="E1399" s="122">
        <f>_xlfn.LET(_xlpm.initState,IF(OR(B1399="",C1399=""),"",IF(OR(特征计算_周度!B1382&gt;$B$15,特征计算_周度!C1382&gt;$B$15,特征计算_周度!G1382&gt;$B$15,特征计算_周度!E1382&gt;$B$15,特征计算_周度!F1382&gt;$B$15),$A$12,IFERROR(IF(B1399&lt;PERCENTILE(OFFSET(B1399,1-364,0,364,1),$C$7),$A$7,IF(B1399&lt;PERCENTILE(OFFSET(B1399,1-364,0,364,1),$C$8),$A$8,IF(B1399&lt;PERCENTILE(OFFSET(B1399,1-364,0,364,1),$C$9),$A$9,IF(B1399&lt;PERCENTILE(OFFSET(B1399,1-364,0,364,1),$C$10),$A$10,IF(B1399&lt;PERCENTILE(OFFSET(B1399,1-364,0,364,1),$C$11),$A$11,$A$12))))),""))),_xlpm.dev,原始数据_周度!G1382,_xlpm.minDev,MIN(OFFSET(原始数据_周度!G1382,1-$D$17,0,$D$17,1)),_xlpm.bounce,_xlpm.dev-_xlpm.minDev,_xlpm.oversold,AND(ISNUMBER(_xlpm.dev),ISNUMBER(_xlpm.minDev),_xlpm.minDev&lt;=$B$17,_xlpm.bounce&gt;=$F$17,OR(_xlpm.initState=$A$12,_xlpm.initState=$A$11,_xlpm.initState=$A$10)),_xlpm.pctOnly,IFERROR(IF(B1399&lt;PERCENTILE(OFFSET(B1399,1-364,0,364,1),$C$7),$A$7,IF(B1399&lt;PERCENTILE(OFFSET(B1399,1-364,0,364,1),$C$8),$A$8,IF(B1399&lt;PERCENTILE(OFFSET(B1399,1-364,0,364,1),$C$9),$A$9,IF(B1399&lt;PERCENTILE(OFFSET(B1399,1-364,0,364,1),$C$10),$A$10,IF(B1399&lt;PERCENTILE(OFFSET(B1399,1-364,0,364,1),$C$11),$A$11,$A$12))))),""),IF(_xlpm.initState="","",IF(_xlpm.oversold,_xlpm.pctOnly,_xlpm.initState)))</f>
        <v/>
      </c>
      <c r="F1399" s="119" t="n"/>
      <c r="G1399" s="120">
        <f>IF(OR(B1399="",C1399=""),"",IF(OR(特征计算_周度!B1382&gt;$B$15,特征计算_周度!C1382&gt;$B$15,特征计算_周度!G1382&gt;$B$15,特征计算_周度!E1382&gt;$B$15,特征计算_周度!F1382&gt;$B$15),IF(特征计算_周度!B1382&gt;$B$15,"VIX ","")&amp;IF(特征计算_周度!C1382&gt;$B$15,"HY ","")&amp;IF(特征计算_周度!G1382&gt;$B$15,"Sahm ","")&amp;IF(特征计算_周度!E1382&gt;$B$15,"趋势 ","")&amp;IF(特征计算_周度!F1382&gt;$B$15,"斜率",""),"—"))</f>
        <v/>
      </c>
      <c r="H1399" s="120">
        <f>IF(OR(B1399="",C1399=""),"",_xlfn.LET(_xlpm.dev,原始数据_周度!G1382,_xlpm.minDev,MIN(OFFSET(原始数据_周度!G1382,1-$D$17,0,$D$17,1)),_xlpm.bounce,_xlpm.dev-_xlpm.minDev,IF(AND(ISNUMBER(_xlpm.dev),ISNUMBER(_xlpm.minDev),_xlpm.minDev&lt;=$B$17,_xlpm.bounce&gt;=$F$17),"✅ 触发","—")))</f>
        <v/>
      </c>
      <c r="I1399" s="172">
        <f>IFERROR(IF(特征计算_周度!H1399&gt;$I$3,MIN($I$4,MAX(-$I$5,(特征计算_周度!H1399-$I$3)*$I$4)),0),"")</f>
        <v/>
      </c>
    </row>
    <row r="1400">
      <c r="A1400" s="117">
        <f>特征计算_周度!A1383</f>
        <v/>
      </c>
      <c r="B1400" s="171">
        <f>IFERROR($A$3*特征计算_周度!B1400+$B$3*特征计算_周度!C1400+$C$3*特征计算_周度!D1400+$D$3*特征计算_周度!E1400+$E$3*特征计算_周度!F1400+$F$3*特征计算_周度!H1400,"")</f>
        <v/>
      </c>
      <c r="C1400" s="118">
        <f>IFERROR(PERCENTILE(OFFSET(B1400,1-364,0,364,1),$C$7),"")</f>
        <v/>
      </c>
      <c r="D1400" s="118">
        <f>IFERROR(PERCENTILE(OFFSET(B1400,1-364,0,364,1),$C$11),"")</f>
        <v/>
      </c>
      <c r="E1400" s="122">
        <f>_xlfn.LET(_xlpm.initState,IF(OR(B1400="",C1400=""),"",IF(OR(特征计算_周度!B1383&gt;$B$15,特征计算_周度!C1383&gt;$B$15,特征计算_周度!G1383&gt;$B$15,特征计算_周度!E1383&gt;$B$15,特征计算_周度!F1383&gt;$B$15),$A$12,IFERROR(IF(B1400&lt;PERCENTILE(OFFSET(B1400,1-364,0,364,1),$C$7),$A$7,IF(B1400&lt;PERCENTILE(OFFSET(B1400,1-364,0,364,1),$C$8),$A$8,IF(B1400&lt;PERCENTILE(OFFSET(B1400,1-364,0,364,1),$C$9),$A$9,IF(B1400&lt;PERCENTILE(OFFSET(B1400,1-364,0,364,1),$C$10),$A$10,IF(B1400&lt;PERCENTILE(OFFSET(B1400,1-364,0,364,1),$C$11),$A$11,$A$12))))),""))),_xlpm.dev,原始数据_周度!G1383,_xlpm.minDev,MIN(OFFSET(原始数据_周度!G1383,1-$D$17,0,$D$17,1)),_xlpm.bounce,_xlpm.dev-_xlpm.minDev,_xlpm.oversold,AND(ISNUMBER(_xlpm.dev),ISNUMBER(_xlpm.minDev),_xlpm.minDev&lt;=$B$17,_xlpm.bounce&gt;=$F$17,OR(_xlpm.initState=$A$12,_xlpm.initState=$A$11,_xlpm.initState=$A$10)),_xlpm.pctOnly,IFERROR(IF(B1400&lt;PERCENTILE(OFFSET(B1400,1-364,0,364,1),$C$7),$A$7,IF(B1400&lt;PERCENTILE(OFFSET(B1400,1-364,0,364,1),$C$8),$A$8,IF(B1400&lt;PERCENTILE(OFFSET(B1400,1-364,0,364,1),$C$9),$A$9,IF(B1400&lt;PERCENTILE(OFFSET(B1400,1-364,0,364,1),$C$10),$A$10,IF(B1400&lt;PERCENTILE(OFFSET(B1400,1-364,0,364,1),$C$11),$A$11,$A$12))))),""),IF(_xlpm.initState="","",IF(_xlpm.oversold,_xlpm.pctOnly,_xlpm.initState)))</f>
        <v/>
      </c>
      <c r="F1400" s="119" t="n"/>
      <c r="G1400" s="120">
        <f>IF(OR(B1400="",C1400=""),"",IF(OR(特征计算_周度!B1383&gt;$B$15,特征计算_周度!C1383&gt;$B$15,特征计算_周度!G1383&gt;$B$15,特征计算_周度!E1383&gt;$B$15,特征计算_周度!F1383&gt;$B$15),IF(特征计算_周度!B1383&gt;$B$15,"VIX ","")&amp;IF(特征计算_周度!C1383&gt;$B$15,"HY ","")&amp;IF(特征计算_周度!G1383&gt;$B$15,"Sahm ","")&amp;IF(特征计算_周度!E1383&gt;$B$15,"趋势 ","")&amp;IF(特征计算_周度!F1383&gt;$B$15,"斜率",""),"—"))</f>
        <v/>
      </c>
      <c r="H1400" s="120">
        <f>IF(OR(B1400="",C1400=""),"",_xlfn.LET(_xlpm.dev,原始数据_周度!G1383,_xlpm.minDev,MIN(OFFSET(原始数据_周度!G1383,1-$D$17,0,$D$17,1)),_xlpm.bounce,_xlpm.dev-_xlpm.minDev,IF(AND(ISNUMBER(_xlpm.dev),ISNUMBER(_xlpm.minDev),_xlpm.minDev&lt;=$B$17,_xlpm.bounce&gt;=$F$17),"✅ 触发","—")))</f>
        <v/>
      </c>
      <c r="I1400" s="172">
        <f>IFERROR(IF(特征计算_周度!H1400&gt;$I$3,MIN($I$4,MAX(-$I$5,(特征计算_周度!H1400-$I$3)*$I$4)),0),"")</f>
        <v/>
      </c>
    </row>
    <row r="1401">
      <c r="A1401" s="117">
        <f>特征计算_周度!A1384</f>
        <v/>
      </c>
      <c r="B1401" s="171">
        <f>IFERROR($A$3*特征计算_周度!B1401+$B$3*特征计算_周度!C1401+$C$3*特征计算_周度!D1401+$D$3*特征计算_周度!E1401+$E$3*特征计算_周度!F1401+$F$3*特征计算_周度!H1401,"")</f>
        <v/>
      </c>
      <c r="C1401" s="118">
        <f>IFERROR(PERCENTILE(OFFSET(B1401,1-364,0,364,1),$C$7),"")</f>
        <v/>
      </c>
      <c r="D1401" s="118">
        <f>IFERROR(PERCENTILE(OFFSET(B1401,1-364,0,364,1),$C$11),"")</f>
        <v/>
      </c>
      <c r="E1401" s="122">
        <f>_xlfn.LET(_xlpm.initState,IF(OR(B1401="",C1401=""),"",IF(OR(特征计算_周度!B1384&gt;$B$15,特征计算_周度!C1384&gt;$B$15,特征计算_周度!G1384&gt;$B$15,特征计算_周度!E1384&gt;$B$15,特征计算_周度!F1384&gt;$B$15),$A$12,IFERROR(IF(B1401&lt;PERCENTILE(OFFSET(B1401,1-364,0,364,1),$C$7),$A$7,IF(B1401&lt;PERCENTILE(OFFSET(B1401,1-364,0,364,1),$C$8),$A$8,IF(B1401&lt;PERCENTILE(OFFSET(B1401,1-364,0,364,1),$C$9),$A$9,IF(B1401&lt;PERCENTILE(OFFSET(B1401,1-364,0,364,1),$C$10),$A$10,IF(B1401&lt;PERCENTILE(OFFSET(B1401,1-364,0,364,1),$C$11),$A$11,$A$12))))),""))),_xlpm.dev,原始数据_周度!G1384,_xlpm.minDev,MIN(OFFSET(原始数据_周度!G1384,1-$D$17,0,$D$17,1)),_xlpm.bounce,_xlpm.dev-_xlpm.minDev,_xlpm.oversold,AND(ISNUMBER(_xlpm.dev),ISNUMBER(_xlpm.minDev),_xlpm.minDev&lt;=$B$17,_xlpm.bounce&gt;=$F$17,OR(_xlpm.initState=$A$12,_xlpm.initState=$A$11,_xlpm.initState=$A$10)),_xlpm.pctOnly,IFERROR(IF(B1401&lt;PERCENTILE(OFFSET(B1401,1-364,0,364,1),$C$7),$A$7,IF(B1401&lt;PERCENTILE(OFFSET(B1401,1-364,0,364,1),$C$8),$A$8,IF(B1401&lt;PERCENTILE(OFFSET(B1401,1-364,0,364,1),$C$9),$A$9,IF(B1401&lt;PERCENTILE(OFFSET(B1401,1-364,0,364,1),$C$10),$A$10,IF(B1401&lt;PERCENTILE(OFFSET(B1401,1-364,0,364,1),$C$11),$A$11,$A$12))))),""),IF(_xlpm.initState="","",IF(_xlpm.oversold,_xlpm.pctOnly,_xlpm.initState)))</f>
        <v/>
      </c>
      <c r="F1401" s="119" t="n"/>
      <c r="G1401" s="120">
        <f>IF(OR(B1401="",C1401=""),"",IF(OR(特征计算_周度!B1384&gt;$B$15,特征计算_周度!C1384&gt;$B$15,特征计算_周度!G1384&gt;$B$15,特征计算_周度!E1384&gt;$B$15,特征计算_周度!F1384&gt;$B$15),IF(特征计算_周度!B1384&gt;$B$15,"VIX ","")&amp;IF(特征计算_周度!C1384&gt;$B$15,"HY ","")&amp;IF(特征计算_周度!G1384&gt;$B$15,"Sahm ","")&amp;IF(特征计算_周度!E1384&gt;$B$15,"趋势 ","")&amp;IF(特征计算_周度!F1384&gt;$B$15,"斜率",""),"—"))</f>
        <v/>
      </c>
      <c r="H1401" s="120">
        <f>IF(OR(B1401="",C1401=""),"",_xlfn.LET(_xlpm.dev,原始数据_周度!G1384,_xlpm.minDev,MIN(OFFSET(原始数据_周度!G1384,1-$D$17,0,$D$17,1)),_xlpm.bounce,_xlpm.dev-_xlpm.minDev,IF(AND(ISNUMBER(_xlpm.dev),ISNUMBER(_xlpm.minDev),_xlpm.minDev&lt;=$B$17,_xlpm.bounce&gt;=$F$17),"✅ 触发","—")))</f>
        <v/>
      </c>
      <c r="I1401" s="172">
        <f>IFERROR(IF(特征计算_周度!H1401&gt;$I$3,MIN($I$4,MAX(-$I$5,(特征计算_周度!H1401-$I$3)*$I$4)),0),"")</f>
        <v/>
      </c>
    </row>
    <row r="1402">
      <c r="A1402" s="117">
        <f>特征计算_周度!A1385</f>
        <v/>
      </c>
      <c r="B1402" s="171">
        <f>IFERROR($A$3*特征计算_周度!B1402+$B$3*特征计算_周度!C1402+$C$3*特征计算_周度!D1402+$D$3*特征计算_周度!E1402+$E$3*特征计算_周度!F1402+$F$3*特征计算_周度!H1402,"")</f>
        <v/>
      </c>
      <c r="C1402" s="118">
        <f>IFERROR(PERCENTILE(OFFSET(B1402,1-364,0,364,1),$C$7),"")</f>
        <v/>
      </c>
      <c r="D1402" s="118">
        <f>IFERROR(PERCENTILE(OFFSET(B1402,1-364,0,364,1),$C$11),"")</f>
        <v/>
      </c>
      <c r="E1402" s="122">
        <f>_xlfn.LET(_xlpm.initState,IF(OR(B1402="",C1402=""),"",IF(OR(特征计算_周度!B1385&gt;$B$15,特征计算_周度!C1385&gt;$B$15,特征计算_周度!G1385&gt;$B$15,特征计算_周度!E1385&gt;$B$15,特征计算_周度!F1385&gt;$B$15),$A$12,IFERROR(IF(B1402&lt;PERCENTILE(OFFSET(B1402,1-364,0,364,1),$C$7),$A$7,IF(B1402&lt;PERCENTILE(OFFSET(B1402,1-364,0,364,1),$C$8),$A$8,IF(B1402&lt;PERCENTILE(OFFSET(B1402,1-364,0,364,1),$C$9),$A$9,IF(B1402&lt;PERCENTILE(OFFSET(B1402,1-364,0,364,1),$C$10),$A$10,IF(B1402&lt;PERCENTILE(OFFSET(B1402,1-364,0,364,1),$C$11),$A$11,$A$12))))),""))),_xlpm.dev,原始数据_周度!G1385,_xlpm.minDev,MIN(OFFSET(原始数据_周度!G1385,1-$D$17,0,$D$17,1)),_xlpm.bounce,_xlpm.dev-_xlpm.minDev,_xlpm.oversold,AND(ISNUMBER(_xlpm.dev),ISNUMBER(_xlpm.minDev),_xlpm.minDev&lt;=$B$17,_xlpm.bounce&gt;=$F$17,OR(_xlpm.initState=$A$12,_xlpm.initState=$A$11,_xlpm.initState=$A$10)),_xlpm.pctOnly,IFERROR(IF(B1402&lt;PERCENTILE(OFFSET(B1402,1-364,0,364,1),$C$7),$A$7,IF(B1402&lt;PERCENTILE(OFFSET(B1402,1-364,0,364,1),$C$8),$A$8,IF(B1402&lt;PERCENTILE(OFFSET(B1402,1-364,0,364,1),$C$9),$A$9,IF(B1402&lt;PERCENTILE(OFFSET(B1402,1-364,0,364,1),$C$10),$A$10,IF(B1402&lt;PERCENTILE(OFFSET(B1402,1-364,0,364,1),$C$11),$A$11,$A$12))))),""),IF(_xlpm.initState="","",IF(_xlpm.oversold,_xlpm.pctOnly,_xlpm.initState)))</f>
        <v/>
      </c>
      <c r="F1402" s="119" t="n"/>
      <c r="G1402" s="120">
        <f>IF(OR(B1402="",C1402=""),"",IF(OR(特征计算_周度!B1385&gt;$B$15,特征计算_周度!C1385&gt;$B$15,特征计算_周度!G1385&gt;$B$15,特征计算_周度!E1385&gt;$B$15,特征计算_周度!F1385&gt;$B$15),IF(特征计算_周度!B1385&gt;$B$15,"VIX ","")&amp;IF(特征计算_周度!C1385&gt;$B$15,"HY ","")&amp;IF(特征计算_周度!G1385&gt;$B$15,"Sahm ","")&amp;IF(特征计算_周度!E1385&gt;$B$15,"趋势 ","")&amp;IF(特征计算_周度!F1385&gt;$B$15,"斜率",""),"—"))</f>
        <v/>
      </c>
      <c r="H1402" s="120">
        <f>IF(OR(B1402="",C1402=""),"",_xlfn.LET(_xlpm.dev,原始数据_周度!G1385,_xlpm.minDev,MIN(OFFSET(原始数据_周度!G1385,1-$D$17,0,$D$17,1)),_xlpm.bounce,_xlpm.dev-_xlpm.minDev,IF(AND(ISNUMBER(_xlpm.dev),ISNUMBER(_xlpm.minDev),_xlpm.minDev&lt;=$B$17,_xlpm.bounce&gt;=$F$17),"✅ 触发","—")))</f>
        <v/>
      </c>
      <c r="I1402" s="172">
        <f>IFERROR(IF(特征计算_周度!H1402&gt;$I$3,MIN($I$4,MAX(-$I$5,(特征计算_周度!H1402-$I$3)*$I$4)),0),"")</f>
        <v/>
      </c>
    </row>
    <row r="1403">
      <c r="A1403" s="117">
        <f>特征计算_周度!A1386</f>
        <v/>
      </c>
      <c r="B1403" s="171">
        <f>IFERROR($A$3*特征计算_周度!B1403+$B$3*特征计算_周度!C1403+$C$3*特征计算_周度!D1403+$D$3*特征计算_周度!E1403+$E$3*特征计算_周度!F1403+$F$3*特征计算_周度!H1403,"")</f>
        <v/>
      </c>
      <c r="C1403" s="118">
        <f>IFERROR(PERCENTILE(OFFSET(B1403,1-364,0,364,1),$C$7),"")</f>
        <v/>
      </c>
      <c r="D1403" s="118">
        <f>IFERROR(PERCENTILE(OFFSET(B1403,1-364,0,364,1),$C$11),"")</f>
        <v/>
      </c>
      <c r="E1403" s="122">
        <f>_xlfn.LET(_xlpm.initState,IF(OR(B1403="",C1403=""),"",IF(OR(特征计算_周度!B1386&gt;$B$15,特征计算_周度!C1386&gt;$B$15,特征计算_周度!G1386&gt;$B$15,特征计算_周度!E1386&gt;$B$15,特征计算_周度!F1386&gt;$B$15),$A$12,IFERROR(IF(B1403&lt;PERCENTILE(OFFSET(B1403,1-364,0,364,1),$C$7),$A$7,IF(B1403&lt;PERCENTILE(OFFSET(B1403,1-364,0,364,1),$C$8),$A$8,IF(B1403&lt;PERCENTILE(OFFSET(B1403,1-364,0,364,1),$C$9),$A$9,IF(B1403&lt;PERCENTILE(OFFSET(B1403,1-364,0,364,1),$C$10),$A$10,IF(B1403&lt;PERCENTILE(OFFSET(B1403,1-364,0,364,1),$C$11),$A$11,$A$12))))),""))),_xlpm.dev,原始数据_周度!G1386,_xlpm.minDev,MIN(OFFSET(原始数据_周度!G1386,1-$D$17,0,$D$17,1)),_xlpm.bounce,_xlpm.dev-_xlpm.minDev,_xlpm.oversold,AND(ISNUMBER(_xlpm.dev),ISNUMBER(_xlpm.minDev),_xlpm.minDev&lt;=$B$17,_xlpm.bounce&gt;=$F$17,OR(_xlpm.initState=$A$12,_xlpm.initState=$A$11,_xlpm.initState=$A$10)),_xlpm.pctOnly,IFERROR(IF(B1403&lt;PERCENTILE(OFFSET(B1403,1-364,0,364,1),$C$7),$A$7,IF(B1403&lt;PERCENTILE(OFFSET(B1403,1-364,0,364,1),$C$8),$A$8,IF(B1403&lt;PERCENTILE(OFFSET(B1403,1-364,0,364,1),$C$9),$A$9,IF(B1403&lt;PERCENTILE(OFFSET(B1403,1-364,0,364,1),$C$10),$A$10,IF(B1403&lt;PERCENTILE(OFFSET(B1403,1-364,0,364,1),$C$11),$A$11,$A$12))))),""),IF(_xlpm.initState="","",IF(_xlpm.oversold,_xlpm.pctOnly,_xlpm.initState)))</f>
        <v/>
      </c>
      <c r="F1403" s="119" t="n"/>
      <c r="G1403" s="120">
        <f>IF(OR(B1403="",C1403=""),"",IF(OR(特征计算_周度!B1386&gt;$B$15,特征计算_周度!C1386&gt;$B$15,特征计算_周度!G1386&gt;$B$15,特征计算_周度!E1386&gt;$B$15,特征计算_周度!F1386&gt;$B$15),IF(特征计算_周度!B1386&gt;$B$15,"VIX ","")&amp;IF(特征计算_周度!C1386&gt;$B$15,"HY ","")&amp;IF(特征计算_周度!G1386&gt;$B$15,"Sahm ","")&amp;IF(特征计算_周度!E1386&gt;$B$15,"趋势 ","")&amp;IF(特征计算_周度!F1386&gt;$B$15,"斜率",""),"—"))</f>
        <v/>
      </c>
      <c r="H1403" s="120">
        <f>IF(OR(B1403="",C1403=""),"",_xlfn.LET(_xlpm.dev,原始数据_周度!G1386,_xlpm.minDev,MIN(OFFSET(原始数据_周度!G1386,1-$D$17,0,$D$17,1)),_xlpm.bounce,_xlpm.dev-_xlpm.minDev,IF(AND(ISNUMBER(_xlpm.dev),ISNUMBER(_xlpm.minDev),_xlpm.minDev&lt;=$B$17,_xlpm.bounce&gt;=$F$17),"✅ 触发","—")))</f>
        <v/>
      </c>
      <c r="I1403" s="172">
        <f>IFERROR(IF(特征计算_周度!H1403&gt;$I$3,MIN($I$4,MAX(-$I$5,(特征计算_周度!H1403-$I$3)*$I$4)),0),"")</f>
        <v/>
      </c>
    </row>
    <row r="1404">
      <c r="A1404" s="117">
        <f>特征计算_周度!A1387</f>
        <v/>
      </c>
      <c r="B1404" s="171">
        <f>IFERROR($A$3*特征计算_周度!B1404+$B$3*特征计算_周度!C1404+$C$3*特征计算_周度!D1404+$D$3*特征计算_周度!E1404+$E$3*特征计算_周度!F1404+$F$3*特征计算_周度!H1404,"")</f>
        <v/>
      </c>
      <c r="C1404" s="118">
        <f>IFERROR(PERCENTILE(OFFSET(B1404,1-364,0,364,1),$C$7),"")</f>
        <v/>
      </c>
      <c r="D1404" s="118">
        <f>IFERROR(PERCENTILE(OFFSET(B1404,1-364,0,364,1),$C$11),"")</f>
        <v/>
      </c>
      <c r="E1404" s="122">
        <f>_xlfn.LET(_xlpm.initState,IF(OR(B1404="",C1404=""),"",IF(OR(特征计算_周度!B1387&gt;$B$15,特征计算_周度!C1387&gt;$B$15,特征计算_周度!G1387&gt;$B$15,特征计算_周度!E1387&gt;$B$15,特征计算_周度!F1387&gt;$B$15),$A$12,IFERROR(IF(B1404&lt;PERCENTILE(OFFSET(B1404,1-364,0,364,1),$C$7),$A$7,IF(B1404&lt;PERCENTILE(OFFSET(B1404,1-364,0,364,1),$C$8),$A$8,IF(B1404&lt;PERCENTILE(OFFSET(B1404,1-364,0,364,1),$C$9),$A$9,IF(B1404&lt;PERCENTILE(OFFSET(B1404,1-364,0,364,1),$C$10),$A$10,IF(B1404&lt;PERCENTILE(OFFSET(B1404,1-364,0,364,1),$C$11),$A$11,$A$12))))),""))),_xlpm.dev,原始数据_周度!G1387,_xlpm.minDev,MIN(OFFSET(原始数据_周度!G1387,1-$D$17,0,$D$17,1)),_xlpm.bounce,_xlpm.dev-_xlpm.minDev,_xlpm.oversold,AND(ISNUMBER(_xlpm.dev),ISNUMBER(_xlpm.minDev),_xlpm.minDev&lt;=$B$17,_xlpm.bounce&gt;=$F$17,OR(_xlpm.initState=$A$12,_xlpm.initState=$A$11,_xlpm.initState=$A$10)),_xlpm.pctOnly,IFERROR(IF(B1404&lt;PERCENTILE(OFFSET(B1404,1-364,0,364,1),$C$7),$A$7,IF(B1404&lt;PERCENTILE(OFFSET(B1404,1-364,0,364,1),$C$8),$A$8,IF(B1404&lt;PERCENTILE(OFFSET(B1404,1-364,0,364,1),$C$9),$A$9,IF(B1404&lt;PERCENTILE(OFFSET(B1404,1-364,0,364,1),$C$10),$A$10,IF(B1404&lt;PERCENTILE(OFFSET(B1404,1-364,0,364,1),$C$11),$A$11,$A$12))))),""),IF(_xlpm.initState="","",IF(_xlpm.oversold,_xlpm.pctOnly,_xlpm.initState)))</f>
        <v/>
      </c>
      <c r="F1404" s="119" t="n"/>
      <c r="G1404" s="120">
        <f>IF(OR(B1404="",C1404=""),"",IF(OR(特征计算_周度!B1387&gt;$B$15,特征计算_周度!C1387&gt;$B$15,特征计算_周度!G1387&gt;$B$15,特征计算_周度!E1387&gt;$B$15,特征计算_周度!F1387&gt;$B$15),IF(特征计算_周度!B1387&gt;$B$15,"VIX ","")&amp;IF(特征计算_周度!C1387&gt;$B$15,"HY ","")&amp;IF(特征计算_周度!G1387&gt;$B$15,"Sahm ","")&amp;IF(特征计算_周度!E1387&gt;$B$15,"趋势 ","")&amp;IF(特征计算_周度!F1387&gt;$B$15,"斜率",""),"—"))</f>
        <v/>
      </c>
      <c r="H1404" s="120">
        <f>IF(OR(B1404="",C1404=""),"",_xlfn.LET(_xlpm.dev,原始数据_周度!G1387,_xlpm.minDev,MIN(OFFSET(原始数据_周度!G1387,1-$D$17,0,$D$17,1)),_xlpm.bounce,_xlpm.dev-_xlpm.minDev,IF(AND(ISNUMBER(_xlpm.dev),ISNUMBER(_xlpm.minDev),_xlpm.minDev&lt;=$B$17,_xlpm.bounce&gt;=$F$17),"✅ 触发","—")))</f>
        <v/>
      </c>
      <c r="I1404" s="172">
        <f>IFERROR(IF(特征计算_周度!H1404&gt;$I$3,MIN($I$4,MAX(-$I$5,(特征计算_周度!H1404-$I$3)*$I$4)),0),"")</f>
        <v/>
      </c>
    </row>
    <row r="1405">
      <c r="A1405" s="117">
        <f>特征计算_周度!A1388</f>
        <v/>
      </c>
      <c r="B1405" s="171">
        <f>IFERROR($A$3*特征计算_周度!B1405+$B$3*特征计算_周度!C1405+$C$3*特征计算_周度!D1405+$D$3*特征计算_周度!E1405+$E$3*特征计算_周度!F1405+$F$3*特征计算_周度!H1405,"")</f>
        <v/>
      </c>
      <c r="C1405" s="118">
        <f>IFERROR(PERCENTILE(OFFSET(B1405,1-364,0,364,1),$C$7),"")</f>
        <v/>
      </c>
      <c r="D1405" s="118">
        <f>IFERROR(PERCENTILE(OFFSET(B1405,1-364,0,364,1),$C$11),"")</f>
        <v/>
      </c>
      <c r="E1405" s="122">
        <f>_xlfn.LET(_xlpm.initState,IF(OR(B1405="",C1405=""),"",IF(OR(特征计算_周度!B1388&gt;$B$15,特征计算_周度!C1388&gt;$B$15,特征计算_周度!G1388&gt;$B$15,特征计算_周度!E1388&gt;$B$15,特征计算_周度!F1388&gt;$B$15),$A$12,IFERROR(IF(B1405&lt;PERCENTILE(OFFSET(B1405,1-364,0,364,1),$C$7),$A$7,IF(B1405&lt;PERCENTILE(OFFSET(B1405,1-364,0,364,1),$C$8),$A$8,IF(B1405&lt;PERCENTILE(OFFSET(B1405,1-364,0,364,1),$C$9),$A$9,IF(B1405&lt;PERCENTILE(OFFSET(B1405,1-364,0,364,1),$C$10),$A$10,IF(B1405&lt;PERCENTILE(OFFSET(B1405,1-364,0,364,1),$C$11),$A$11,$A$12))))),""))),_xlpm.dev,原始数据_周度!G1388,_xlpm.minDev,MIN(OFFSET(原始数据_周度!G1388,1-$D$17,0,$D$17,1)),_xlpm.bounce,_xlpm.dev-_xlpm.minDev,_xlpm.oversold,AND(ISNUMBER(_xlpm.dev),ISNUMBER(_xlpm.minDev),_xlpm.minDev&lt;=$B$17,_xlpm.bounce&gt;=$F$17,OR(_xlpm.initState=$A$12,_xlpm.initState=$A$11,_xlpm.initState=$A$10)),_xlpm.pctOnly,IFERROR(IF(B1405&lt;PERCENTILE(OFFSET(B1405,1-364,0,364,1),$C$7),$A$7,IF(B1405&lt;PERCENTILE(OFFSET(B1405,1-364,0,364,1),$C$8),$A$8,IF(B1405&lt;PERCENTILE(OFFSET(B1405,1-364,0,364,1),$C$9),$A$9,IF(B1405&lt;PERCENTILE(OFFSET(B1405,1-364,0,364,1),$C$10),$A$10,IF(B1405&lt;PERCENTILE(OFFSET(B1405,1-364,0,364,1),$C$11),$A$11,$A$12))))),""),IF(_xlpm.initState="","",IF(_xlpm.oversold,_xlpm.pctOnly,_xlpm.initState)))</f>
        <v/>
      </c>
      <c r="F1405" s="119" t="n"/>
      <c r="G1405" s="120">
        <f>IF(OR(B1405="",C1405=""),"",IF(OR(特征计算_周度!B1388&gt;$B$15,特征计算_周度!C1388&gt;$B$15,特征计算_周度!G1388&gt;$B$15,特征计算_周度!E1388&gt;$B$15,特征计算_周度!F1388&gt;$B$15),IF(特征计算_周度!B1388&gt;$B$15,"VIX ","")&amp;IF(特征计算_周度!C1388&gt;$B$15,"HY ","")&amp;IF(特征计算_周度!G1388&gt;$B$15,"Sahm ","")&amp;IF(特征计算_周度!E1388&gt;$B$15,"趋势 ","")&amp;IF(特征计算_周度!F1388&gt;$B$15,"斜率",""),"—"))</f>
        <v/>
      </c>
      <c r="H1405" s="120">
        <f>IF(OR(B1405="",C1405=""),"",_xlfn.LET(_xlpm.dev,原始数据_周度!G1388,_xlpm.minDev,MIN(OFFSET(原始数据_周度!G1388,1-$D$17,0,$D$17,1)),_xlpm.bounce,_xlpm.dev-_xlpm.minDev,IF(AND(ISNUMBER(_xlpm.dev),ISNUMBER(_xlpm.minDev),_xlpm.minDev&lt;=$B$17,_xlpm.bounce&gt;=$F$17),"✅ 触发","—")))</f>
        <v/>
      </c>
      <c r="I1405" s="172">
        <f>IFERROR(IF(特征计算_周度!H1405&gt;$I$3,MIN($I$4,MAX(-$I$5,(特征计算_周度!H1405-$I$3)*$I$4)),0),"")</f>
        <v/>
      </c>
    </row>
    <row r="1406">
      <c r="A1406" s="117">
        <f>特征计算_周度!A1389</f>
        <v/>
      </c>
      <c r="B1406" s="171">
        <f>IFERROR($A$3*特征计算_周度!B1406+$B$3*特征计算_周度!C1406+$C$3*特征计算_周度!D1406+$D$3*特征计算_周度!E1406+$E$3*特征计算_周度!F1406+$F$3*特征计算_周度!H1406,"")</f>
        <v/>
      </c>
      <c r="C1406" s="118">
        <f>IFERROR(PERCENTILE(OFFSET(B1406,1-364,0,364,1),$C$7),"")</f>
        <v/>
      </c>
      <c r="D1406" s="118">
        <f>IFERROR(PERCENTILE(OFFSET(B1406,1-364,0,364,1),$C$11),"")</f>
        <v/>
      </c>
      <c r="E1406" s="122">
        <f>_xlfn.LET(_xlpm.initState,IF(OR(B1406="",C1406=""),"",IF(OR(特征计算_周度!B1389&gt;$B$15,特征计算_周度!C1389&gt;$B$15,特征计算_周度!G1389&gt;$B$15,特征计算_周度!E1389&gt;$B$15,特征计算_周度!F1389&gt;$B$15),$A$12,IFERROR(IF(B1406&lt;PERCENTILE(OFFSET(B1406,1-364,0,364,1),$C$7),$A$7,IF(B1406&lt;PERCENTILE(OFFSET(B1406,1-364,0,364,1),$C$8),$A$8,IF(B1406&lt;PERCENTILE(OFFSET(B1406,1-364,0,364,1),$C$9),$A$9,IF(B1406&lt;PERCENTILE(OFFSET(B1406,1-364,0,364,1),$C$10),$A$10,IF(B1406&lt;PERCENTILE(OFFSET(B1406,1-364,0,364,1),$C$11),$A$11,$A$12))))),""))),_xlpm.dev,原始数据_周度!G1389,_xlpm.minDev,MIN(OFFSET(原始数据_周度!G1389,1-$D$17,0,$D$17,1)),_xlpm.bounce,_xlpm.dev-_xlpm.minDev,_xlpm.oversold,AND(ISNUMBER(_xlpm.dev),ISNUMBER(_xlpm.minDev),_xlpm.minDev&lt;=$B$17,_xlpm.bounce&gt;=$F$17,OR(_xlpm.initState=$A$12,_xlpm.initState=$A$11,_xlpm.initState=$A$10)),_xlpm.pctOnly,IFERROR(IF(B1406&lt;PERCENTILE(OFFSET(B1406,1-364,0,364,1),$C$7),$A$7,IF(B1406&lt;PERCENTILE(OFFSET(B1406,1-364,0,364,1),$C$8),$A$8,IF(B1406&lt;PERCENTILE(OFFSET(B1406,1-364,0,364,1),$C$9),$A$9,IF(B1406&lt;PERCENTILE(OFFSET(B1406,1-364,0,364,1),$C$10),$A$10,IF(B1406&lt;PERCENTILE(OFFSET(B1406,1-364,0,364,1),$C$11),$A$11,$A$12))))),""),IF(_xlpm.initState="","",IF(_xlpm.oversold,_xlpm.pctOnly,_xlpm.initState)))</f>
        <v/>
      </c>
      <c r="F1406" s="119" t="n"/>
      <c r="G1406" s="120">
        <f>IF(OR(B1406="",C1406=""),"",IF(OR(特征计算_周度!B1389&gt;$B$15,特征计算_周度!C1389&gt;$B$15,特征计算_周度!G1389&gt;$B$15,特征计算_周度!E1389&gt;$B$15,特征计算_周度!F1389&gt;$B$15),IF(特征计算_周度!B1389&gt;$B$15,"VIX ","")&amp;IF(特征计算_周度!C1389&gt;$B$15,"HY ","")&amp;IF(特征计算_周度!G1389&gt;$B$15,"Sahm ","")&amp;IF(特征计算_周度!E1389&gt;$B$15,"趋势 ","")&amp;IF(特征计算_周度!F1389&gt;$B$15,"斜率",""),"—"))</f>
        <v/>
      </c>
      <c r="H1406" s="120">
        <f>IF(OR(B1406="",C1406=""),"",_xlfn.LET(_xlpm.dev,原始数据_周度!G1389,_xlpm.minDev,MIN(OFFSET(原始数据_周度!G1389,1-$D$17,0,$D$17,1)),_xlpm.bounce,_xlpm.dev-_xlpm.minDev,IF(AND(ISNUMBER(_xlpm.dev),ISNUMBER(_xlpm.minDev),_xlpm.minDev&lt;=$B$17,_xlpm.bounce&gt;=$F$17),"✅ 触发","—")))</f>
        <v/>
      </c>
      <c r="I1406" s="172">
        <f>IFERROR(IF(特征计算_周度!H1406&gt;$I$3,MIN($I$4,MAX(-$I$5,(特征计算_周度!H1406-$I$3)*$I$4)),0),"")</f>
        <v/>
      </c>
    </row>
    <row r="1407">
      <c r="A1407" s="117">
        <f>特征计算_周度!A1390</f>
        <v/>
      </c>
      <c r="B1407" s="171">
        <f>IFERROR($A$3*特征计算_周度!B1407+$B$3*特征计算_周度!C1407+$C$3*特征计算_周度!D1407+$D$3*特征计算_周度!E1407+$E$3*特征计算_周度!F1407+$F$3*特征计算_周度!H1407,"")</f>
        <v/>
      </c>
      <c r="C1407" s="118">
        <f>IFERROR(PERCENTILE(OFFSET(B1407,1-364,0,364,1),$C$7),"")</f>
        <v/>
      </c>
      <c r="D1407" s="118">
        <f>IFERROR(PERCENTILE(OFFSET(B1407,1-364,0,364,1),$C$11),"")</f>
        <v/>
      </c>
      <c r="E1407" s="122">
        <f>_xlfn.LET(_xlpm.initState,IF(OR(B1407="",C1407=""),"",IF(OR(特征计算_周度!B1390&gt;$B$15,特征计算_周度!C1390&gt;$B$15,特征计算_周度!G1390&gt;$B$15,特征计算_周度!E1390&gt;$B$15,特征计算_周度!F1390&gt;$B$15),$A$12,IFERROR(IF(B1407&lt;PERCENTILE(OFFSET(B1407,1-364,0,364,1),$C$7),$A$7,IF(B1407&lt;PERCENTILE(OFFSET(B1407,1-364,0,364,1),$C$8),$A$8,IF(B1407&lt;PERCENTILE(OFFSET(B1407,1-364,0,364,1),$C$9),$A$9,IF(B1407&lt;PERCENTILE(OFFSET(B1407,1-364,0,364,1),$C$10),$A$10,IF(B1407&lt;PERCENTILE(OFFSET(B1407,1-364,0,364,1),$C$11),$A$11,$A$12))))),""))),_xlpm.dev,原始数据_周度!G1390,_xlpm.minDev,MIN(OFFSET(原始数据_周度!G1390,1-$D$17,0,$D$17,1)),_xlpm.bounce,_xlpm.dev-_xlpm.minDev,_xlpm.oversold,AND(ISNUMBER(_xlpm.dev),ISNUMBER(_xlpm.minDev),_xlpm.minDev&lt;=$B$17,_xlpm.bounce&gt;=$F$17,OR(_xlpm.initState=$A$12,_xlpm.initState=$A$11,_xlpm.initState=$A$10)),_xlpm.pctOnly,IFERROR(IF(B1407&lt;PERCENTILE(OFFSET(B1407,1-364,0,364,1),$C$7),$A$7,IF(B1407&lt;PERCENTILE(OFFSET(B1407,1-364,0,364,1),$C$8),$A$8,IF(B1407&lt;PERCENTILE(OFFSET(B1407,1-364,0,364,1),$C$9),$A$9,IF(B1407&lt;PERCENTILE(OFFSET(B1407,1-364,0,364,1),$C$10),$A$10,IF(B1407&lt;PERCENTILE(OFFSET(B1407,1-364,0,364,1),$C$11),$A$11,$A$12))))),""),IF(_xlpm.initState="","",IF(_xlpm.oversold,_xlpm.pctOnly,_xlpm.initState)))</f>
        <v/>
      </c>
      <c r="F1407" s="119" t="n"/>
      <c r="G1407" s="120">
        <f>IF(OR(B1407="",C1407=""),"",IF(OR(特征计算_周度!B1390&gt;$B$15,特征计算_周度!C1390&gt;$B$15,特征计算_周度!G1390&gt;$B$15,特征计算_周度!E1390&gt;$B$15,特征计算_周度!F1390&gt;$B$15),IF(特征计算_周度!B1390&gt;$B$15,"VIX ","")&amp;IF(特征计算_周度!C1390&gt;$B$15,"HY ","")&amp;IF(特征计算_周度!G1390&gt;$B$15,"Sahm ","")&amp;IF(特征计算_周度!E1390&gt;$B$15,"趋势 ","")&amp;IF(特征计算_周度!F1390&gt;$B$15,"斜率",""),"—"))</f>
        <v/>
      </c>
      <c r="H1407" s="120">
        <f>IF(OR(B1407="",C1407=""),"",_xlfn.LET(_xlpm.dev,原始数据_周度!G1390,_xlpm.minDev,MIN(OFFSET(原始数据_周度!G1390,1-$D$17,0,$D$17,1)),_xlpm.bounce,_xlpm.dev-_xlpm.minDev,IF(AND(ISNUMBER(_xlpm.dev),ISNUMBER(_xlpm.minDev),_xlpm.minDev&lt;=$B$17,_xlpm.bounce&gt;=$F$17),"✅ 触发","—")))</f>
        <v/>
      </c>
      <c r="I1407" s="172">
        <f>IFERROR(IF(特征计算_周度!H1407&gt;$I$3,MIN($I$4,MAX(-$I$5,(特征计算_周度!H1407-$I$3)*$I$4)),0),"")</f>
        <v/>
      </c>
    </row>
    <row r="1408">
      <c r="A1408" s="117">
        <f>特征计算_周度!A1391</f>
        <v/>
      </c>
      <c r="B1408" s="171">
        <f>IFERROR($A$3*特征计算_周度!B1408+$B$3*特征计算_周度!C1408+$C$3*特征计算_周度!D1408+$D$3*特征计算_周度!E1408+$E$3*特征计算_周度!F1408+$F$3*特征计算_周度!H1408,"")</f>
        <v/>
      </c>
      <c r="C1408" s="118">
        <f>IFERROR(PERCENTILE(OFFSET(B1408,1-364,0,364,1),$C$7),"")</f>
        <v/>
      </c>
      <c r="D1408" s="118">
        <f>IFERROR(PERCENTILE(OFFSET(B1408,1-364,0,364,1),$C$11),"")</f>
        <v/>
      </c>
      <c r="E1408" s="122">
        <f>_xlfn.LET(_xlpm.initState,IF(OR(B1408="",C1408=""),"",IF(OR(特征计算_周度!B1391&gt;$B$15,特征计算_周度!C1391&gt;$B$15,特征计算_周度!G1391&gt;$B$15,特征计算_周度!E1391&gt;$B$15,特征计算_周度!F1391&gt;$B$15),$A$12,IFERROR(IF(B1408&lt;PERCENTILE(OFFSET(B1408,1-364,0,364,1),$C$7),$A$7,IF(B1408&lt;PERCENTILE(OFFSET(B1408,1-364,0,364,1),$C$8),$A$8,IF(B1408&lt;PERCENTILE(OFFSET(B1408,1-364,0,364,1),$C$9),$A$9,IF(B1408&lt;PERCENTILE(OFFSET(B1408,1-364,0,364,1),$C$10),$A$10,IF(B1408&lt;PERCENTILE(OFFSET(B1408,1-364,0,364,1),$C$11),$A$11,$A$12))))),""))),_xlpm.dev,原始数据_周度!G1391,_xlpm.minDev,MIN(OFFSET(原始数据_周度!G1391,1-$D$17,0,$D$17,1)),_xlpm.bounce,_xlpm.dev-_xlpm.minDev,_xlpm.oversold,AND(ISNUMBER(_xlpm.dev),ISNUMBER(_xlpm.minDev),_xlpm.minDev&lt;=$B$17,_xlpm.bounce&gt;=$F$17,OR(_xlpm.initState=$A$12,_xlpm.initState=$A$11,_xlpm.initState=$A$10)),_xlpm.pctOnly,IFERROR(IF(B1408&lt;PERCENTILE(OFFSET(B1408,1-364,0,364,1),$C$7),$A$7,IF(B1408&lt;PERCENTILE(OFFSET(B1408,1-364,0,364,1),$C$8),$A$8,IF(B1408&lt;PERCENTILE(OFFSET(B1408,1-364,0,364,1),$C$9),$A$9,IF(B1408&lt;PERCENTILE(OFFSET(B1408,1-364,0,364,1),$C$10),$A$10,IF(B1408&lt;PERCENTILE(OFFSET(B1408,1-364,0,364,1),$C$11),$A$11,$A$12))))),""),IF(_xlpm.initState="","",IF(_xlpm.oversold,_xlpm.pctOnly,_xlpm.initState)))</f>
        <v/>
      </c>
      <c r="F1408" s="119" t="n"/>
      <c r="G1408" s="120">
        <f>IF(OR(B1408="",C1408=""),"",IF(OR(特征计算_周度!B1391&gt;$B$15,特征计算_周度!C1391&gt;$B$15,特征计算_周度!G1391&gt;$B$15,特征计算_周度!E1391&gt;$B$15,特征计算_周度!F1391&gt;$B$15),IF(特征计算_周度!B1391&gt;$B$15,"VIX ","")&amp;IF(特征计算_周度!C1391&gt;$B$15,"HY ","")&amp;IF(特征计算_周度!G1391&gt;$B$15,"Sahm ","")&amp;IF(特征计算_周度!E1391&gt;$B$15,"趋势 ","")&amp;IF(特征计算_周度!F1391&gt;$B$15,"斜率",""),"—"))</f>
        <v/>
      </c>
      <c r="H1408" s="120">
        <f>IF(OR(B1408="",C1408=""),"",_xlfn.LET(_xlpm.dev,原始数据_周度!G1391,_xlpm.minDev,MIN(OFFSET(原始数据_周度!G1391,1-$D$17,0,$D$17,1)),_xlpm.bounce,_xlpm.dev-_xlpm.minDev,IF(AND(ISNUMBER(_xlpm.dev),ISNUMBER(_xlpm.minDev),_xlpm.minDev&lt;=$B$17,_xlpm.bounce&gt;=$F$17),"✅ 触发","—")))</f>
        <v/>
      </c>
      <c r="I1408" s="172">
        <f>IFERROR(IF(特征计算_周度!H1408&gt;$I$3,MIN($I$4,MAX(-$I$5,(特征计算_周度!H1408-$I$3)*$I$4)),0),"")</f>
        <v/>
      </c>
    </row>
    <row r="1409">
      <c r="A1409" s="117">
        <f>特征计算_周度!A1392</f>
        <v/>
      </c>
      <c r="B1409" s="171">
        <f>IFERROR($A$3*特征计算_周度!B1409+$B$3*特征计算_周度!C1409+$C$3*特征计算_周度!D1409+$D$3*特征计算_周度!E1409+$E$3*特征计算_周度!F1409+$F$3*特征计算_周度!H1409,"")</f>
        <v/>
      </c>
      <c r="C1409" s="118">
        <f>IFERROR(PERCENTILE(OFFSET(B1409,1-364,0,364,1),$C$7),"")</f>
        <v/>
      </c>
      <c r="D1409" s="118">
        <f>IFERROR(PERCENTILE(OFFSET(B1409,1-364,0,364,1),$C$11),"")</f>
        <v/>
      </c>
      <c r="E1409" s="122">
        <f>_xlfn.LET(_xlpm.initState,IF(OR(B1409="",C1409=""),"",IF(OR(特征计算_周度!B1392&gt;$B$15,特征计算_周度!C1392&gt;$B$15,特征计算_周度!G1392&gt;$B$15,特征计算_周度!E1392&gt;$B$15,特征计算_周度!F1392&gt;$B$15),$A$12,IFERROR(IF(B1409&lt;PERCENTILE(OFFSET(B1409,1-364,0,364,1),$C$7),$A$7,IF(B1409&lt;PERCENTILE(OFFSET(B1409,1-364,0,364,1),$C$8),$A$8,IF(B1409&lt;PERCENTILE(OFFSET(B1409,1-364,0,364,1),$C$9),$A$9,IF(B1409&lt;PERCENTILE(OFFSET(B1409,1-364,0,364,1),$C$10),$A$10,IF(B1409&lt;PERCENTILE(OFFSET(B1409,1-364,0,364,1),$C$11),$A$11,$A$12))))),""))),_xlpm.dev,原始数据_周度!G1392,_xlpm.minDev,MIN(OFFSET(原始数据_周度!G1392,1-$D$17,0,$D$17,1)),_xlpm.bounce,_xlpm.dev-_xlpm.minDev,_xlpm.oversold,AND(ISNUMBER(_xlpm.dev),ISNUMBER(_xlpm.minDev),_xlpm.minDev&lt;=$B$17,_xlpm.bounce&gt;=$F$17,OR(_xlpm.initState=$A$12,_xlpm.initState=$A$11,_xlpm.initState=$A$10)),_xlpm.pctOnly,IFERROR(IF(B1409&lt;PERCENTILE(OFFSET(B1409,1-364,0,364,1),$C$7),$A$7,IF(B1409&lt;PERCENTILE(OFFSET(B1409,1-364,0,364,1),$C$8),$A$8,IF(B1409&lt;PERCENTILE(OFFSET(B1409,1-364,0,364,1),$C$9),$A$9,IF(B1409&lt;PERCENTILE(OFFSET(B1409,1-364,0,364,1),$C$10),$A$10,IF(B1409&lt;PERCENTILE(OFFSET(B1409,1-364,0,364,1),$C$11),$A$11,$A$12))))),""),IF(_xlpm.initState="","",IF(_xlpm.oversold,_xlpm.pctOnly,_xlpm.initState)))</f>
        <v/>
      </c>
      <c r="F1409" s="119" t="n"/>
      <c r="G1409" s="120">
        <f>IF(OR(B1409="",C1409=""),"",IF(OR(特征计算_周度!B1392&gt;$B$15,特征计算_周度!C1392&gt;$B$15,特征计算_周度!G1392&gt;$B$15,特征计算_周度!E1392&gt;$B$15,特征计算_周度!F1392&gt;$B$15),IF(特征计算_周度!B1392&gt;$B$15,"VIX ","")&amp;IF(特征计算_周度!C1392&gt;$B$15,"HY ","")&amp;IF(特征计算_周度!G1392&gt;$B$15,"Sahm ","")&amp;IF(特征计算_周度!E1392&gt;$B$15,"趋势 ","")&amp;IF(特征计算_周度!F1392&gt;$B$15,"斜率",""),"—"))</f>
        <v/>
      </c>
      <c r="H1409" s="120">
        <f>IF(OR(B1409="",C1409=""),"",_xlfn.LET(_xlpm.dev,原始数据_周度!G1392,_xlpm.minDev,MIN(OFFSET(原始数据_周度!G1392,1-$D$17,0,$D$17,1)),_xlpm.bounce,_xlpm.dev-_xlpm.minDev,IF(AND(ISNUMBER(_xlpm.dev),ISNUMBER(_xlpm.minDev),_xlpm.minDev&lt;=$B$17,_xlpm.bounce&gt;=$F$17),"✅ 触发","—")))</f>
        <v/>
      </c>
      <c r="I1409" s="172">
        <f>IFERROR(IF(特征计算_周度!H1409&gt;$I$3,MIN($I$4,MAX(-$I$5,(特征计算_周度!H1409-$I$3)*$I$4)),0),"")</f>
        <v/>
      </c>
    </row>
    <row r="1410">
      <c r="A1410" s="117">
        <f>特征计算_周度!A1393</f>
        <v/>
      </c>
      <c r="B1410" s="171">
        <f>IFERROR($A$3*特征计算_周度!B1410+$B$3*特征计算_周度!C1410+$C$3*特征计算_周度!D1410+$D$3*特征计算_周度!E1410+$E$3*特征计算_周度!F1410+$F$3*特征计算_周度!H1410,"")</f>
        <v/>
      </c>
      <c r="C1410" s="118">
        <f>IFERROR(PERCENTILE(OFFSET(B1410,1-364,0,364,1),$C$7),"")</f>
        <v/>
      </c>
      <c r="D1410" s="118">
        <f>IFERROR(PERCENTILE(OFFSET(B1410,1-364,0,364,1),$C$11),"")</f>
        <v/>
      </c>
      <c r="E1410" s="122">
        <f>_xlfn.LET(_xlpm.initState,IF(OR(B1410="",C1410=""),"",IF(OR(特征计算_周度!B1393&gt;$B$15,特征计算_周度!C1393&gt;$B$15,特征计算_周度!G1393&gt;$B$15,特征计算_周度!E1393&gt;$B$15,特征计算_周度!F1393&gt;$B$15),$A$12,IFERROR(IF(B1410&lt;PERCENTILE(OFFSET(B1410,1-364,0,364,1),$C$7),$A$7,IF(B1410&lt;PERCENTILE(OFFSET(B1410,1-364,0,364,1),$C$8),$A$8,IF(B1410&lt;PERCENTILE(OFFSET(B1410,1-364,0,364,1),$C$9),$A$9,IF(B1410&lt;PERCENTILE(OFFSET(B1410,1-364,0,364,1),$C$10),$A$10,IF(B1410&lt;PERCENTILE(OFFSET(B1410,1-364,0,364,1),$C$11),$A$11,$A$12))))),""))),_xlpm.dev,原始数据_周度!G1393,_xlpm.minDev,MIN(OFFSET(原始数据_周度!G1393,1-$D$17,0,$D$17,1)),_xlpm.bounce,_xlpm.dev-_xlpm.minDev,_xlpm.oversold,AND(ISNUMBER(_xlpm.dev),ISNUMBER(_xlpm.minDev),_xlpm.minDev&lt;=$B$17,_xlpm.bounce&gt;=$F$17,OR(_xlpm.initState=$A$12,_xlpm.initState=$A$11,_xlpm.initState=$A$10)),_xlpm.pctOnly,IFERROR(IF(B1410&lt;PERCENTILE(OFFSET(B1410,1-364,0,364,1),$C$7),$A$7,IF(B1410&lt;PERCENTILE(OFFSET(B1410,1-364,0,364,1),$C$8),$A$8,IF(B1410&lt;PERCENTILE(OFFSET(B1410,1-364,0,364,1),$C$9),$A$9,IF(B1410&lt;PERCENTILE(OFFSET(B1410,1-364,0,364,1),$C$10),$A$10,IF(B1410&lt;PERCENTILE(OFFSET(B1410,1-364,0,364,1),$C$11),$A$11,$A$12))))),""),IF(_xlpm.initState="","",IF(_xlpm.oversold,_xlpm.pctOnly,_xlpm.initState)))</f>
        <v/>
      </c>
      <c r="F1410" s="119" t="n"/>
      <c r="G1410" s="120">
        <f>IF(OR(B1410="",C1410=""),"",IF(OR(特征计算_周度!B1393&gt;$B$15,特征计算_周度!C1393&gt;$B$15,特征计算_周度!G1393&gt;$B$15,特征计算_周度!E1393&gt;$B$15,特征计算_周度!F1393&gt;$B$15),IF(特征计算_周度!B1393&gt;$B$15,"VIX ","")&amp;IF(特征计算_周度!C1393&gt;$B$15,"HY ","")&amp;IF(特征计算_周度!G1393&gt;$B$15,"Sahm ","")&amp;IF(特征计算_周度!E1393&gt;$B$15,"趋势 ","")&amp;IF(特征计算_周度!F1393&gt;$B$15,"斜率",""),"—"))</f>
        <v/>
      </c>
      <c r="H1410" s="120">
        <f>IF(OR(B1410="",C1410=""),"",_xlfn.LET(_xlpm.dev,原始数据_周度!G1393,_xlpm.minDev,MIN(OFFSET(原始数据_周度!G1393,1-$D$17,0,$D$17,1)),_xlpm.bounce,_xlpm.dev-_xlpm.minDev,IF(AND(ISNUMBER(_xlpm.dev),ISNUMBER(_xlpm.minDev),_xlpm.minDev&lt;=$B$17,_xlpm.bounce&gt;=$F$17),"✅ 触发","—")))</f>
        <v/>
      </c>
      <c r="I1410" s="172">
        <f>IFERROR(IF(特征计算_周度!H1410&gt;$I$3,MIN($I$4,MAX(-$I$5,(特征计算_周度!H1410-$I$3)*$I$4)),0),"")</f>
        <v/>
      </c>
    </row>
    <row r="1411">
      <c r="A1411" s="117">
        <f>特征计算_周度!A1394</f>
        <v/>
      </c>
      <c r="B1411" s="171">
        <f>IFERROR($A$3*特征计算_周度!B1411+$B$3*特征计算_周度!C1411+$C$3*特征计算_周度!D1411+$D$3*特征计算_周度!E1411+$E$3*特征计算_周度!F1411+$F$3*特征计算_周度!H1411,"")</f>
        <v/>
      </c>
      <c r="C1411" s="118">
        <f>IFERROR(PERCENTILE(OFFSET(B1411,1-364,0,364,1),$C$7),"")</f>
        <v/>
      </c>
      <c r="D1411" s="118">
        <f>IFERROR(PERCENTILE(OFFSET(B1411,1-364,0,364,1),$C$11),"")</f>
        <v/>
      </c>
      <c r="E1411" s="122">
        <f>_xlfn.LET(_xlpm.initState,IF(OR(B1411="",C1411=""),"",IF(OR(特征计算_周度!B1394&gt;$B$15,特征计算_周度!C1394&gt;$B$15,特征计算_周度!G1394&gt;$B$15,特征计算_周度!E1394&gt;$B$15,特征计算_周度!F1394&gt;$B$15),$A$12,IFERROR(IF(B1411&lt;PERCENTILE(OFFSET(B1411,1-364,0,364,1),$C$7),$A$7,IF(B1411&lt;PERCENTILE(OFFSET(B1411,1-364,0,364,1),$C$8),$A$8,IF(B1411&lt;PERCENTILE(OFFSET(B1411,1-364,0,364,1),$C$9),$A$9,IF(B1411&lt;PERCENTILE(OFFSET(B1411,1-364,0,364,1),$C$10),$A$10,IF(B1411&lt;PERCENTILE(OFFSET(B1411,1-364,0,364,1),$C$11),$A$11,$A$12))))),""))),_xlpm.dev,原始数据_周度!G1394,_xlpm.minDev,MIN(OFFSET(原始数据_周度!G1394,1-$D$17,0,$D$17,1)),_xlpm.bounce,_xlpm.dev-_xlpm.minDev,_xlpm.oversold,AND(ISNUMBER(_xlpm.dev),ISNUMBER(_xlpm.minDev),_xlpm.minDev&lt;=$B$17,_xlpm.bounce&gt;=$F$17,OR(_xlpm.initState=$A$12,_xlpm.initState=$A$11,_xlpm.initState=$A$10)),_xlpm.pctOnly,IFERROR(IF(B1411&lt;PERCENTILE(OFFSET(B1411,1-364,0,364,1),$C$7),$A$7,IF(B1411&lt;PERCENTILE(OFFSET(B1411,1-364,0,364,1),$C$8),$A$8,IF(B1411&lt;PERCENTILE(OFFSET(B1411,1-364,0,364,1),$C$9),$A$9,IF(B1411&lt;PERCENTILE(OFFSET(B1411,1-364,0,364,1),$C$10),$A$10,IF(B1411&lt;PERCENTILE(OFFSET(B1411,1-364,0,364,1),$C$11),$A$11,$A$12))))),""),IF(_xlpm.initState="","",IF(_xlpm.oversold,_xlpm.pctOnly,_xlpm.initState)))</f>
        <v/>
      </c>
      <c r="F1411" s="119" t="n"/>
      <c r="G1411" s="120">
        <f>IF(OR(B1411="",C1411=""),"",IF(OR(特征计算_周度!B1394&gt;$B$15,特征计算_周度!C1394&gt;$B$15,特征计算_周度!G1394&gt;$B$15,特征计算_周度!E1394&gt;$B$15,特征计算_周度!F1394&gt;$B$15),IF(特征计算_周度!B1394&gt;$B$15,"VIX ","")&amp;IF(特征计算_周度!C1394&gt;$B$15,"HY ","")&amp;IF(特征计算_周度!G1394&gt;$B$15,"Sahm ","")&amp;IF(特征计算_周度!E1394&gt;$B$15,"趋势 ","")&amp;IF(特征计算_周度!F1394&gt;$B$15,"斜率",""),"—"))</f>
        <v/>
      </c>
      <c r="H1411" s="120">
        <f>IF(OR(B1411="",C1411=""),"",_xlfn.LET(_xlpm.dev,原始数据_周度!G1394,_xlpm.minDev,MIN(OFFSET(原始数据_周度!G1394,1-$D$17,0,$D$17,1)),_xlpm.bounce,_xlpm.dev-_xlpm.minDev,IF(AND(ISNUMBER(_xlpm.dev),ISNUMBER(_xlpm.minDev),_xlpm.minDev&lt;=$B$17,_xlpm.bounce&gt;=$F$17),"✅ 触发","—")))</f>
        <v/>
      </c>
      <c r="I1411" s="172">
        <f>IFERROR(IF(特征计算_周度!H1411&gt;$I$3,MIN($I$4,MAX(-$I$5,(特征计算_周度!H1411-$I$3)*$I$4)),0),"")</f>
        <v/>
      </c>
    </row>
    <row r="1412">
      <c r="A1412" s="117">
        <f>特征计算_周度!A1395</f>
        <v/>
      </c>
      <c r="B1412" s="171">
        <f>IFERROR($A$3*特征计算_周度!B1412+$B$3*特征计算_周度!C1412+$C$3*特征计算_周度!D1412+$D$3*特征计算_周度!E1412+$E$3*特征计算_周度!F1412+$F$3*特征计算_周度!H1412,"")</f>
        <v/>
      </c>
      <c r="C1412" s="118">
        <f>IFERROR(PERCENTILE(OFFSET(B1412,1-364,0,364,1),$C$7),"")</f>
        <v/>
      </c>
      <c r="D1412" s="118">
        <f>IFERROR(PERCENTILE(OFFSET(B1412,1-364,0,364,1),$C$11),"")</f>
        <v/>
      </c>
      <c r="E1412" s="122">
        <f>_xlfn.LET(_xlpm.initState,IF(OR(B1412="",C1412=""),"",IF(OR(特征计算_周度!B1395&gt;$B$15,特征计算_周度!C1395&gt;$B$15,特征计算_周度!G1395&gt;$B$15,特征计算_周度!E1395&gt;$B$15,特征计算_周度!F1395&gt;$B$15),$A$12,IFERROR(IF(B1412&lt;PERCENTILE(OFFSET(B1412,1-364,0,364,1),$C$7),$A$7,IF(B1412&lt;PERCENTILE(OFFSET(B1412,1-364,0,364,1),$C$8),$A$8,IF(B1412&lt;PERCENTILE(OFFSET(B1412,1-364,0,364,1),$C$9),$A$9,IF(B1412&lt;PERCENTILE(OFFSET(B1412,1-364,0,364,1),$C$10),$A$10,IF(B1412&lt;PERCENTILE(OFFSET(B1412,1-364,0,364,1),$C$11),$A$11,$A$12))))),""))),_xlpm.dev,原始数据_周度!G1395,_xlpm.minDev,MIN(OFFSET(原始数据_周度!G1395,1-$D$17,0,$D$17,1)),_xlpm.bounce,_xlpm.dev-_xlpm.minDev,_xlpm.oversold,AND(ISNUMBER(_xlpm.dev),ISNUMBER(_xlpm.minDev),_xlpm.minDev&lt;=$B$17,_xlpm.bounce&gt;=$F$17,OR(_xlpm.initState=$A$12,_xlpm.initState=$A$11,_xlpm.initState=$A$10)),_xlpm.pctOnly,IFERROR(IF(B1412&lt;PERCENTILE(OFFSET(B1412,1-364,0,364,1),$C$7),$A$7,IF(B1412&lt;PERCENTILE(OFFSET(B1412,1-364,0,364,1),$C$8),$A$8,IF(B1412&lt;PERCENTILE(OFFSET(B1412,1-364,0,364,1),$C$9),$A$9,IF(B1412&lt;PERCENTILE(OFFSET(B1412,1-364,0,364,1),$C$10),$A$10,IF(B1412&lt;PERCENTILE(OFFSET(B1412,1-364,0,364,1),$C$11),$A$11,$A$12))))),""),IF(_xlpm.initState="","",IF(_xlpm.oversold,_xlpm.pctOnly,_xlpm.initState)))</f>
        <v/>
      </c>
      <c r="F1412" s="119" t="n"/>
      <c r="G1412" s="120">
        <f>IF(OR(B1412="",C1412=""),"",IF(OR(特征计算_周度!B1395&gt;$B$15,特征计算_周度!C1395&gt;$B$15,特征计算_周度!G1395&gt;$B$15,特征计算_周度!E1395&gt;$B$15,特征计算_周度!F1395&gt;$B$15),IF(特征计算_周度!B1395&gt;$B$15,"VIX ","")&amp;IF(特征计算_周度!C1395&gt;$B$15,"HY ","")&amp;IF(特征计算_周度!G1395&gt;$B$15,"Sahm ","")&amp;IF(特征计算_周度!E1395&gt;$B$15,"趋势 ","")&amp;IF(特征计算_周度!F1395&gt;$B$15,"斜率",""),"—"))</f>
        <v/>
      </c>
      <c r="H1412" s="120">
        <f>IF(OR(B1412="",C1412=""),"",_xlfn.LET(_xlpm.dev,原始数据_周度!G1395,_xlpm.minDev,MIN(OFFSET(原始数据_周度!G1395,1-$D$17,0,$D$17,1)),_xlpm.bounce,_xlpm.dev-_xlpm.minDev,IF(AND(ISNUMBER(_xlpm.dev),ISNUMBER(_xlpm.minDev),_xlpm.minDev&lt;=$B$17,_xlpm.bounce&gt;=$F$17),"✅ 触发","—")))</f>
        <v/>
      </c>
      <c r="I1412" s="172">
        <f>IFERROR(IF(特征计算_周度!H1412&gt;$I$3,MIN($I$4,MAX(-$I$5,(特征计算_周度!H1412-$I$3)*$I$4)),0),"")</f>
        <v/>
      </c>
    </row>
    <row r="1413">
      <c r="A1413" s="117">
        <f>特征计算_周度!A1396</f>
        <v/>
      </c>
      <c r="B1413" s="171">
        <f>IFERROR($A$3*特征计算_周度!B1413+$B$3*特征计算_周度!C1413+$C$3*特征计算_周度!D1413+$D$3*特征计算_周度!E1413+$E$3*特征计算_周度!F1413+$F$3*特征计算_周度!H1413,"")</f>
        <v/>
      </c>
      <c r="C1413" s="118">
        <f>IFERROR(PERCENTILE(OFFSET(B1413,1-364,0,364,1),$C$7),"")</f>
        <v/>
      </c>
      <c r="D1413" s="118">
        <f>IFERROR(PERCENTILE(OFFSET(B1413,1-364,0,364,1),$C$11),"")</f>
        <v/>
      </c>
      <c r="E1413" s="122">
        <f>_xlfn.LET(_xlpm.initState,IF(OR(B1413="",C1413=""),"",IF(OR(特征计算_周度!B1396&gt;$B$15,特征计算_周度!C1396&gt;$B$15,特征计算_周度!G1396&gt;$B$15,特征计算_周度!E1396&gt;$B$15,特征计算_周度!F1396&gt;$B$15),$A$12,IFERROR(IF(B1413&lt;PERCENTILE(OFFSET(B1413,1-364,0,364,1),$C$7),$A$7,IF(B1413&lt;PERCENTILE(OFFSET(B1413,1-364,0,364,1),$C$8),$A$8,IF(B1413&lt;PERCENTILE(OFFSET(B1413,1-364,0,364,1),$C$9),$A$9,IF(B1413&lt;PERCENTILE(OFFSET(B1413,1-364,0,364,1),$C$10),$A$10,IF(B1413&lt;PERCENTILE(OFFSET(B1413,1-364,0,364,1),$C$11),$A$11,$A$12))))),""))),_xlpm.dev,原始数据_周度!G1396,_xlpm.minDev,MIN(OFFSET(原始数据_周度!G1396,1-$D$17,0,$D$17,1)),_xlpm.bounce,_xlpm.dev-_xlpm.minDev,_xlpm.oversold,AND(ISNUMBER(_xlpm.dev),ISNUMBER(_xlpm.minDev),_xlpm.minDev&lt;=$B$17,_xlpm.bounce&gt;=$F$17,OR(_xlpm.initState=$A$12,_xlpm.initState=$A$11,_xlpm.initState=$A$10)),_xlpm.pctOnly,IFERROR(IF(B1413&lt;PERCENTILE(OFFSET(B1413,1-364,0,364,1),$C$7),$A$7,IF(B1413&lt;PERCENTILE(OFFSET(B1413,1-364,0,364,1),$C$8),$A$8,IF(B1413&lt;PERCENTILE(OFFSET(B1413,1-364,0,364,1),$C$9),$A$9,IF(B1413&lt;PERCENTILE(OFFSET(B1413,1-364,0,364,1),$C$10),$A$10,IF(B1413&lt;PERCENTILE(OFFSET(B1413,1-364,0,364,1),$C$11),$A$11,$A$12))))),""),IF(_xlpm.initState="","",IF(_xlpm.oversold,_xlpm.pctOnly,_xlpm.initState)))</f>
        <v/>
      </c>
      <c r="F1413" s="119" t="n"/>
      <c r="G1413" s="120">
        <f>IF(OR(B1413="",C1413=""),"",IF(OR(特征计算_周度!B1396&gt;$B$15,特征计算_周度!C1396&gt;$B$15,特征计算_周度!G1396&gt;$B$15,特征计算_周度!E1396&gt;$B$15,特征计算_周度!F1396&gt;$B$15),IF(特征计算_周度!B1396&gt;$B$15,"VIX ","")&amp;IF(特征计算_周度!C1396&gt;$B$15,"HY ","")&amp;IF(特征计算_周度!G1396&gt;$B$15,"Sahm ","")&amp;IF(特征计算_周度!E1396&gt;$B$15,"趋势 ","")&amp;IF(特征计算_周度!F1396&gt;$B$15,"斜率",""),"—"))</f>
        <v/>
      </c>
      <c r="H1413" s="120">
        <f>IF(OR(B1413="",C1413=""),"",_xlfn.LET(_xlpm.dev,原始数据_周度!G1396,_xlpm.minDev,MIN(OFFSET(原始数据_周度!G1396,1-$D$17,0,$D$17,1)),_xlpm.bounce,_xlpm.dev-_xlpm.minDev,IF(AND(ISNUMBER(_xlpm.dev),ISNUMBER(_xlpm.minDev),_xlpm.minDev&lt;=$B$17,_xlpm.bounce&gt;=$F$17),"✅ 触发","—")))</f>
        <v/>
      </c>
      <c r="I1413" s="172">
        <f>IFERROR(IF(特征计算_周度!H1413&gt;$I$3,MIN($I$4,MAX(-$I$5,(特征计算_周度!H1413-$I$3)*$I$4)),0),"")</f>
        <v/>
      </c>
    </row>
    <row r="1414">
      <c r="A1414" s="117">
        <f>特征计算_周度!A1397</f>
        <v/>
      </c>
      <c r="B1414" s="171">
        <f>IFERROR($A$3*特征计算_周度!B1414+$B$3*特征计算_周度!C1414+$C$3*特征计算_周度!D1414+$D$3*特征计算_周度!E1414+$E$3*特征计算_周度!F1414+$F$3*特征计算_周度!H1414,"")</f>
        <v/>
      </c>
      <c r="C1414" s="118">
        <f>IFERROR(PERCENTILE(OFFSET(B1414,1-364,0,364,1),$C$7),"")</f>
        <v/>
      </c>
      <c r="D1414" s="118">
        <f>IFERROR(PERCENTILE(OFFSET(B1414,1-364,0,364,1),$C$11),"")</f>
        <v/>
      </c>
      <c r="E1414" s="122">
        <f>_xlfn.LET(_xlpm.initState,IF(OR(B1414="",C1414=""),"",IF(OR(特征计算_周度!B1397&gt;$B$15,特征计算_周度!C1397&gt;$B$15,特征计算_周度!G1397&gt;$B$15,特征计算_周度!E1397&gt;$B$15,特征计算_周度!F1397&gt;$B$15),$A$12,IFERROR(IF(B1414&lt;PERCENTILE(OFFSET(B1414,1-364,0,364,1),$C$7),$A$7,IF(B1414&lt;PERCENTILE(OFFSET(B1414,1-364,0,364,1),$C$8),$A$8,IF(B1414&lt;PERCENTILE(OFFSET(B1414,1-364,0,364,1),$C$9),$A$9,IF(B1414&lt;PERCENTILE(OFFSET(B1414,1-364,0,364,1),$C$10),$A$10,IF(B1414&lt;PERCENTILE(OFFSET(B1414,1-364,0,364,1),$C$11),$A$11,$A$12))))),""))),_xlpm.dev,原始数据_周度!G1397,_xlpm.minDev,MIN(OFFSET(原始数据_周度!G1397,1-$D$17,0,$D$17,1)),_xlpm.bounce,_xlpm.dev-_xlpm.minDev,_xlpm.oversold,AND(ISNUMBER(_xlpm.dev),ISNUMBER(_xlpm.minDev),_xlpm.minDev&lt;=$B$17,_xlpm.bounce&gt;=$F$17,OR(_xlpm.initState=$A$12,_xlpm.initState=$A$11,_xlpm.initState=$A$10)),_xlpm.pctOnly,IFERROR(IF(B1414&lt;PERCENTILE(OFFSET(B1414,1-364,0,364,1),$C$7),$A$7,IF(B1414&lt;PERCENTILE(OFFSET(B1414,1-364,0,364,1),$C$8),$A$8,IF(B1414&lt;PERCENTILE(OFFSET(B1414,1-364,0,364,1),$C$9),$A$9,IF(B1414&lt;PERCENTILE(OFFSET(B1414,1-364,0,364,1),$C$10),$A$10,IF(B1414&lt;PERCENTILE(OFFSET(B1414,1-364,0,364,1),$C$11),$A$11,$A$12))))),""),IF(_xlpm.initState="","",IF(_xlpm.oversold,_xlpm.pctOnly,_xlpm.initState)))</f>
        <v/>
      </c>
      <c r="F1414" s="119" t="n"/>
      <c r="G1414" s="120">
        <f>IF(OR(B1414="",C1414=""),"",IF(OR(特征计算_周度!B1397&gt;$B$15,特征计算_周度!C1397&gt;$B$15,特征计算_周度!G1397&gt;$B$15,特征计算_周度!E1397&gt;$B$15,特征计算_周度!F1397&gt;$B$15),IF(特征计算_周度!B1397&gt;$B$15,"VIX ","")&amp;IF(特征计算_周度!C1397&gt;$B$15,"HY ","")&amp;IF(特征计算_周度!G1397&gt;$B$15,"Sahm ","")&amp;IF(特征计算_周度!E1397&gt;$B$15,"趋势 ","")&amp;IF(特征计算_周度!F1397&gt;$B$15,"斜率",""),"—"))</f>
        <v/>
      </c>
      <c r="H1414" s="120">
        <f>IF(OR(B1414="",C1414=""),"",_xlfn.LET(_xlpm.dev,原始数据_周度!G1397,_xlpm.minDev,MIN(OFFSET(原始数据_周度!G1397,1-$D$17,0,$D$17,1)),_xlpm.bounce,_xlpm.dev-_xlpm.minDev,IF(AND(ISNUMBER(_xlpm.dev),ISNUMBER(_xlpm.minDev),_xlpm.minDev&lt;=$B$17,_xlpm.bounce&gt;=$F$17),"✅ 触发","—")))</f>
        <v/>
      </c>
      <c r="I1414" s="172">
        <f>IFERROR(IF(特征计算_周度!H1414&gt;$I$3,MIN($I$4,MAX(-$I$5,(特征计算_周度!H1414-$I$3)*$I$4)),0),"")</f>
        <v/>
      </c>
    </row>
    <row r="1415">
      <c r="A1415" s="117">
        <f>特征计算_周度!A1398</f>
        <v/>
      </c>
      <c r="B1415" s="171">
        <f>IFERROR($A$3*特征计算_周度!B1415+$B$3*特征计算_周度!C1415+$C$3*特征计算_周度!D1415+$D$3*特征计算_周度!E1415+$E$3*特征计算_周度!F1415+$F$3*特征计算_周度!H1415,"")</f>
        <v/>
      </c>
      <c r="C1415" s="118">
        <f>IFERROR(PERCENTILE(OFFSET(B1415,1-364,0,364,1),$C$7),"")</f>
        <v/>
      </c>
      <c r="D1415" s="118">
        <f>IFERROR(PERCENTILE(OFFSET(B1415,1-364,0,364,1),$C$11),"")</f>
        <v/>
      </c>
      <c r="E1415" s="122">
        <f>_xlfn.LET(_xlpm.initState,IF(OR(B1415="",C1415=""),"",IF(OR(特征计算_周度!B1398&gt;$B$15,特征计算_周度!C1398&gt;$B$15,特征计算_周度!G1398&gt;$B$15,特征计算_周度!E1398&gt;$B$15,特征计算_周度!F1398&gt;$B$15),$A$12,IFERROR(IF(B1415&lt;PERCENTILE(OFFSET(B1415,1-364,0,364,1),$C$7),$A$7,IF(B1415&lt;PERCENTILE(OFFSET(B1415,1-364,0,364,1),$C$8),$A$8,IF(B1415&lt;PERCENTILE(OFFSET(B1415,1-364,0,364,1),$C$9),$A$9,IF(B1415&lt;PERCENTILE(OFFSET(B1415,1-364,0,364,1),$C$10),$A$10,IF(B1415&lt;PERCENTILE(OFFSET(B1415,1-364,0,364,1),$C$11),$A$11,$A$12))))),""))),_xlpm.dev,原始数据_周度!G1398,_xlpm.minDev,MIN(OFFSET(原始数据_周度!G1398,1-$D$17,0,$D$17,1)),_xlpm.bounce,_xlpm.dev-_xlpm.minDev,_xlpm.oversold,AND(ISNUMBER(_xlpm.dev),ISNUMBER(_xlpm.minDev),_xlpm.minDev&lt;=$B$17,_xlpm.bounce&gt;=$F$17,OR(_xlpm.initState=$A$12,_xlpm.initState=$A$11,_xlpm.initState=$A$10)),_xlpm.pctOnly,IFERROR(IF(B1415&lt;PERCENTILE(OFFSET(B1415,1-364,0,364,1),$C$7),$A$7,IF(B1415&lt;PERCENTILE(OFFSET(B1415,1-364,0,364,1),$C$8),$A$8,IF(B1415&lt;PERCENTILE(OFFSET(B1415,1-364,0,364,1),$C$9),$A$9,IF(B1415&lt;PERCENTILE(OFFSET(B1415,1-364,0,364,1),$C$10),$A$10,IF(B1415&lt;PERCENTILE(OFFSET(B1415,1-364,0,364,1),$C$11),$A$11,$A$12))))),""),IF(_xlpm.initState="","",IF(_xlpm.oversold,_xlpm.pctOnly,_xlpm.initState)))</f>
        <v/>
      </c>
      <c r="F1415" s="119" t="n"/>
      <c r="G1415" s="120">
        <f>IF(OR(B1415="",C1415=""),"",IF(OR(特征计算_周度!B1398&gt;$B$15,特征计算_周度!C1398&gt;$B$15,特征计算_周度!G1398&gt;$B$15,特征计算_周度!E1398&gt;$B$15,特征计算_周度!F1398&gt;$B$15),IF(特征计算_周度!B1398&gt;$B$15,"VIX ","")&amp;IF(特征计算_周度!C1398&gt;$B$15,"HY ","")&amp;IF(特征计算_周度!G1398&gt;$B$15,"Sahm ","")&amp;IF(特征计算_周度!E1398&gt;$B$15,"趋势 ","")&amp;IF(特征计算_周度!F1398&gt;$B$15,"斜率",""),"—"))</f>
        <v/>
      </c>
      <c r="H1415" s="120">
        <f>IF(OR(B1415="",C1415=""),"",_xlfn.LET(_xlpm.dev,原始数据_周度!G1398,_xlpm.minDev,MIN(OFFSET(原始数据_周度!G1398,1-$D$17,0,$D$17,1)),_xlpm.bounce,_xlpm.dev-_xlpm.minDev,IF(AND(ISNUMBER(_xlpm.dev),ISNUMBER(_xlpm.minDev),_xlpm.minDev&lt;=$B$17,_xlpm.bounce&gt;=$F$17),"✅ 触发","—")))</f>
        <v/>
      </c>
      <c r="I1415" s="172">
        <f>IFERROR(IF(特征计算_周度!H1415&gt;$I$3,MIN($I$4,MAX(-$I$5,(特征计算_周度!H1415-$I$3)*$I$4)),0),"")</f>
        <v/>
      </c>
    </row>
    <row r="1416">
      <c r="A1416" s="117">
        <f>特征计算_周度!A1399</f>
        <v/>
      </c>
      <c r="B1416" s="171">
        <f>IFERROR($A$3*特征计算_周度!B1416+$B$3*特征计算_周度!C1416+$C$3*特征计算_周度!D1416+$D$3*特征计算_周度!E1416+$E$3*特征计算_周度!F1416+$F$3*特征计算_周度!H1416,"")</f>
        <v/>
      </c>
      <c r="C1416" s="118">
        <f>IFERROR(PERCENTILE(OFFSET(B1416,1-364,0,364,1),$C$7),"")</f>
        <v/>
      </c>
      <c r="D1416" s="118">
        <f>IFERROR(PERCENTILE(OFFSET(B1416,1-364,0,364,1),$C$11),"")</f>
        <v/>
      </c>
      <c r="E1416" s="122">
        <f>_xlfn.LET(_xlpm.initState,IF(OR(B1416="",C1416=""),"",IF(OR(特征计算_周度!B1399&gt;$B$15,特征计算_周度!C1399&gt;$B$15,特征计算_周度!G1399&gt;$B$15,特征计算_周度!E1399&gt;$B$15,特征计算_周度!F1399&gt;$B$15),$A$12,IFERROR(IF(B1416&lt;PERCENTILE(OFFSET(B1416,1-364,0,364,1),$C$7),$A$7,IF(B1416&lt;PERCENTILE(OFFSET(B1416,1-364,0,364,1),$C$8),$A$8,IF(B1416&lt;PERCENTILE(OFFSET(B1416,1-364,0,364,1),$C$9),$A$9,IF(B1416&lt;PERCENTILE(OFFSET(B1416,1-364,0,364,1),$C$10),$A$10,IF(B1416&lt;PERCENTILE(OFFSET(B1416,1-364,0,364,1),$C$11),$A$11,$A$12))))),""))),_xlpm.dev,原始数据_周度!G1399,_xlpm.minDev,MIN(OFFSET(原始数据_周度!G1399,1-$D$17,0,$D$17,1)),_xlpm.bounce,_xlpm.dev-_xlpm.minDev,_xlpm.oversold,AND(ISNUMBER(_xlpm.dev),ISNUMBER(_xlpm.minDev),_xlpm.minDev&lt;=$B$17,_xlpm.bounce&gt;=$F$17,OR(_xlpm.initState=$A$12,_xlpm.initState=$A$11,_xlpm.initState=$A$10)),_xlpm.pctOnly,IFERROR(IF(B1416&lt;PERCENTILE(OFFSET(B1416,1-364,0,364,1),$C$7),$A$7,IF(B1416&lt;PERCENTILE(OFFSET(B1416,1-364,0,364,1),$C$8),$A$8,IF(B1416&lt;PERCENTILE(OFFSET(B1416,1-364,0,364,1),$C$9),$A$9,IF(B1416&lt;PERCENTILE(OFFSET(B1416,1-364,0,364,1),$C$10),$A$10,IF(B1416&lt;PERCENTILE(OFFSET(B1416,1-364,0,364,1),$C$11),$A$11,$A$12))))),""),IF(_xlpm.initState="","",IF(_xlpm.oversold,_xlpm.pctOnly,_xlpm.initState)))</f>
        <v/>
      </c>
      <c r="F1416" s="119" t="n"/>
      <c r="G1416" s="120">
        <f>IF(OR(B1416="",C1416=""),"",IF(OR(特征计算_周度!B1399&gt;$B$15,特征计算_周度!C1399&gt;$B$15,特征计算_周度!G1399&gt;$B$15,特征计算_周度!E1399&gt;$B$15,特征计算_周度!F1399&gt;$B$15),IF(特征计算_周度!B1399&gt;$B$15,"VIX ","")&amp;IF(特征计算_周度!C1399&gt;$B$15,"HY ","")&amp;IF(特征计算_周度!G1399&gt;$B$15,"Sahm ","")&amp;IF(特征计算_周度!E1399&gt;$B$15,"趋势 ","")&amp;IF(特征计算_周度!F1399&gt;$B$15,"斜率",""),"—"))</f>
        <v/>
      </c>
      <c r="H1416" s="120">
        <f>IF(OR(B1416="",C1416=""),"",_xlfn.LET(_xlpm.dev,原始数据_周度!G1399,_xlpm.minDev,MIN(OFFSET(原始数据_周度!G1399,1-$D$17,0,$D$17,1)),_xlpm.bounce,_xlpm.dev-_xlpm.minDev,IF(AND(ISNUMBER(_xlpm.dev),ISNUMBER(_xlpm.minDev),_xlpm.minDev&lt;=$B$17,_xlpm.bounce&gt;=$F$17),"✅ 触发","—")))</f>
        <v/>
      </c>
      <c r="I1416" s="172">
        <f>IFERROR(IF(特征计算_周度!H1416&gt;$I$3,MIN($I$4,MAX(-$I$5,(特征计算_周度!H1416-$I$3)*$I$4)),0),"")</f>
        <v/>
      </c>
    </row>
    <row r="1417">
      <c r="A1417" s="117">
        <f>特征计算_周度!A1400</f>
        <v/>
      </c>
      <c r="B1417" s="171">
        <f>IFERROR($A$3*特征计算_周度!B1417+$B$3*特征计算_周度!C1417+$C$3*特征计算_周度!D1417+$D$3*特征计算_周度!E1417+$E$3*特征计算_周度!F1417+$F$3*特征计算_周度!H1417,"")</f>
        <v/>
      </c>
      <c r="C1417" s="118">
        <f>IFERROR(PERCENTILE(OFFSET(B1417,1-364,0,364,1),$C$7),"")</f>
        <v/>
      </c>
      <c r="D1417" s="118">
        <f>IFERROR(PERCENTILE(OFFSET(B1417,1-364,0,364,1),$C$11),"")</f>
        <v/>
      </c>
      <c r="E1417" s="122">
        <f>_xlfn.LET(_xlpm.initState,IF(OR(B1417="",C1417=""),"",IF(OR(特征计算_周度!B1400&gt;$B$15,特征计算_周度!C1400&gt;$B$15,特征计算_周度!G1400&gt;$B$15,特征计算_周度!E1400&gt;$B$15,特征计算_周度!F1400&gt;$B$15),$A$12,IFERROR(IF(B1417&lt;PERCENTILE(OFFSET(B1417,1-364,0,364,1),$C$7),$A$7,IF(B1417&lt;PERCENTILE(OFFSET(B1417,1-364,0,364,1),$C$8),$A$8,IF(B1417&lt;PERCENTILE(OFFSET(B1417,1-364,0,364,1),$C$9),$A$9,IF(B1417&lt;PERCENTILE(OFFSET(B1417,1-364,0,364,1),$C$10),$A$10,IF(B1417&lt;PERCENTILE(OFFSET(B1417,1-364,0,364,1),$C$11),$A$11,$A$12))))),""))),_xlpm.dev,原始数据_周度!G1400,_xlpm.minDev,MIN(OFFSET(原始数据_周度!G1400,1-$D$17,0,$D$17,1)),_xlpm.bounce,_xlpm.dev-_xlpm.minDev,_xlpm.oversold,AND(ISNUMBER(_xlpm.dev),ISNUMBER(_xlpm.minDev),_xlpm.minDev&lt;=$B$17,_xlpm.bounce&gt;=$F$17,OR(_xlpm.initState=$A$12,_xlpm.initState=$A$11,_xlpm.initState=$A$10)),_xlpm.pctOnly,IFERROR(IF(B1417&lt;PERCENTILE(OFFSET(B1417,1-364,0,364,1),$C$7),$A$7,IF(B1417&lt;PERCENTILE(OFFSET(B1417,1-364,0,364,1),$C$8),$A$8,IF(B1417&lt;PERCENTILE(OFFSET(B1417,1-364,0,364,1),$C$9),$A$9,IF(B1417&lt;PERCENTILE(OFFSET(B1417,1-364,0,364,1),$C$10),$A$10,IF(B1417&lt;PERCENTILE(OFFSET(B1417,1-364,0,364,1),$C$11),$A$11,$A$12))))),""),IF(_xlpm.initState="","",IF(_xlpm.oversold,_xlpm.pctOnly,_xlpm.initState)))</f>
        <v/>
      </c>
      <c r="F1417" s="119" t="n"/>
      <c r="G1417" s="120">
        <f>IF(OR(B1417="",C1417=""),"",IF(OR(特征计算_周度!B1400&gt;$B$15,特征计算_周度!C1400&gt;$B$15,特征计算_周度!G1400&gt;$B$15,特征计算_周度!E1400&gt;$B$15,特征计算_周度!F1400&gt;$B$15),IF(特征计算_周度!B1400&gt;$B$15,"VIX ","")&amp;IF(特征计算_周度!C1400&gt;$B$15,"HY ","")&amp;IF(特征计算_周度!G1400&gt;$B$15,"Sahm ","")&amp;IF(特征计算_周度!E1400&gt;$B$15,"趋势 ","")&amp;IF(特征计算_周度!F1400&gt;$B$15,"斜率",""),"—"))</f>
        <v/>
      </c>
      <c r="H1417" s="120">
        <f>IF(OR(B1417="",C1417=""),"",_xlfn.LET(_xlpm.dev,原始数据_周度!G1400,_xlpm.minDev,MIN(OFFSET(原始数据_周度!G1400,1-$D$17,0,$D$17,1)),_xlpm.bounce,_xlpm.dev-_xlpm.minDev,IF(AND(ISNUMBER(_xlpm.dev),ISNUMBER(_xlpm.minDev),_xlpm.minDev&lt;=$B$17,_xlpm.bounce&gt;=$F$17),"✅ 触发","—")))</f>
        <v/>
      </c>
      <c r="I1417" s="172">
        <f>IFERROR(IF(特征计算_周度!H1417&gt;$I$3,MIN($I$4,MAX(-$I$5,(特征计算_周度!H1417-$I$3)*$I$4)),0),"")</f>
        <v/>
      </c>
    </row>
    <row r="1418">
      <c r="A1418" s="117">
        <f>特征计算_周度!A1401</f>
        <v/>
      </c>
      <c r="B1418" s="171">
        <f>IFERROR($A$3*特征计算_周度!B1418+$B$3*特征计算_周度!C1418+$C$3*特征计算_周度!D1418+$D$3*特征计算_周度!E1418+$E$3*特征计算_周度!F1418+$F$3*特征计算_周度!H1418,"")</f>
        <v/>
      </c>
      <c r="C1418" s="118">
        <f>IFERROR(PERCENTILE(OFFSET(B1418,1-364,0,364,1),$C$7),"")</f>
        <v/>
      </c>
      <c r="D1418" s="118">
        <f>IFERROR(PERCENTILE(OFFSET(B1418,1-364,0,364,1),$C$11),"")</f>
        <v/>
      </c>
      <c r="E1418" s="122">
        <f>_xlfn.LET(_xlpm.initState,IF(OR(B1418="",C1418=""),"",IF(OR(特征计算_周度!B1401&gt;$B$15,特征计算_周度!C1401&gt;$B$15,特征计算_周度!G1401&gt;$B$15,特征计算_周度!E1401&gt;$B$15,特征计算_周度!F1401&gt;$B$15),$A$12,IFERROR(IF(B1418&lt;PERCENTILE(OFFSET(B1418,1-364,0,364,1),$C$7),$A$7,IF(B1418&lt;PERCENTILE(OFFSET(B1418,1-364,0,364,1),$C$8),$A$8,IF(B1418&lt;PERCENTILE(OFFSET(B1418,1-364,0,364,1),$C$9),$A$9,IF(B1418&lt;PERCENTILE(OFFSET(B1418,1-364,0,364,1),$C$10),$A$10,IF(B1418&lt;PERCENTILE(OFFSET(B1418,1-364,0,364,1),$C$11),$A$11,$A$12))))),""))),_xlpm.dev,原始数据_周度!G1401,_xlpm.minDev,MIN(OFFSET(原始数据_周度!G1401,1-$D$17,0,$D$17,1)),_xlpm.bounce,_xlpm.dev-_xlpm.minDev,_xlpm.oversold,AND(ISNUMBER(_xlpm.dev),ISNUMBER(_xlpm.minDev),_xlpm.minDev&lt;=$B$17,_xlpm.bounce&gt;=$F$17,OR(_xlpm.initState=$A$12,_xlpm.initState=$A$11,_xlpm.initState=$A$10)),_xlpm.pctOnly,IFERROR(IF(B1418&lt;PERCENTILE(OFFSET(B1418,1-364,0,364,1),$C$7),$A$7,IF(B1418&lt;PERCENTILE(OFFSET(B1418,1-364,0,364,1),$C$8),$A$8,IF(B1418&lt;PERCENTILE(OFFSET(B1418,1-364,0,364,1),$C$9),$A$9,IF(B1418&lt;PERCENTILE(OFFSET(B1418,1-364,0,364,1),$C$10),$A$10,IF(B1418&lt;PERCENTILE(OFFSET(B1418,1-364,0,364,1),$C$11),$A$11,$A$12))))),""),IF(_xlpm.initState="","",IF(_xlpm.oversold,_xlpm.pctOnly,_xlpm.initState)))</f>
        <v/>
      </c>
      <c r="F1418" s="119" t="n"/>
      <c r="G1418" s="120">
        <f>IF(OR(B1418="",C1418=""),"",IF(OR(特征计算_周度!B1401&gt;$B$15,特征计算_周度!C1401&gt;$B$15,特征计算_周度!G1401&gt;$B$15,特征计算_周度!E1401&gt;$B$15,特征计算_周度!F1401&gt;$B$15),IF(特征计算_周度!B1401&gt;$B$15,"VIX ","")&amp;IF(特征计算_周度!C1401&gt;$B$15,"HY ","")&amp;IF(特征计算_周度!G1401&gt;$B$15,"Sahm ","")&amp;IF(特征计算_周度!E1401&gt;$B$15,"趋势 ","")&amp;IF(特征计算_周度!F1401&gt;$B$15,"斜率",""),"—"))</f>
        <v/>
      </c>
      <c r="H1418" s="120">
        <f>IF(OR(B1418="",C1418=""),"",_xlfn.LET(_xlpm.dev,原始数据_周度!G1401,_xlpm.minDev,MIN(OFFSET(原始数据_周度!G1401,1-$D$17,0,$D$17,1)),_xlpm.bounce,_xlpm.dev-_xlpm.minDev,IF(AND(ISNUMBER(_xlpm.dev),ISNUMBER(_xlpm.minDev),_xlpm.minDev&lt;=$B$17,_xlpm.bounce&gt;=$F$17),"✅ 触发","—")))</f>
        <v/>
      </c>
      <c r="I1418" s="172">
        <f>IFERROR(IF(特征计算_周度!H1418&gt;$I$3,MIN($I$4,MAX(-$I$5,(特征计算_周度!H1418-$I$3)*$I$4)),0),"")</f>
        <v/>
      </c>
    </row>
    <row r="1419">
      <c r="A1419" s="117">
        <f>特征计算_周度!A1402</f>
        <v/>
      </c>
      <c r="B1419" s="171">
        <f>IFERROR($A$3*特征计算_周度!B1419+$B$3*特征计算_周度!C1419+$C$3*特征计算_周度!D1419+$D$3*特征计算_周度!E1419+$E$3*特征计算_周度!F1419+$F$3*特征计算_周度!H1419,"")</f>
        <v/>
      </c>
      <c r="C1419" s="118">
        <f>IFERROR(PERCENTILE(OFFSET(B1419,1-364,0,364,1),$C$7),"")</f>
        <v/>
      </c>
      <c r="D1419" s="118">
        <f>IFERROR(PERCENTILE(OFFSET(B1419,1-364,0,364,1),$C$11),"")</f>
        <v/>
      </c>
      <c r="E1419" s="122">
        <f>_xlfn.LET(_xlpm.initState,IF(OR(B1419="",C1419=""),"",IF(OR(特征计算_周度!B1402&gt;$B$15,特征计算_周度!C1402&gt;$B$15,特征计算_周度!G1402&gt;$B$15,特征计算_周度!E1402&gt;$B$15,特征计算_周度!F1402&gt;$B$15),$A$12,IFERROR(IF(B1419&lt;PERCENTILE(OFFSET(B1419,1-364,0,364,1),$C$7),$A$7,IF(B1419&lt;PERCENTILE(OFFSET(B1419,1-364,0,364,1),$C$8),$A$8,IF(B1419&lt;PERCENTILE(OFFSET(B1419,1-364,0,364,1),$C$9),$A$9,IF(B1419&lt;PERCENTILE(OFFSET(B1419,1-364,0,364,1),$C$10),$A$10,IF(B1419&lt;PERCENTILE(OFFSET(B1419,1-364,0,364,1),$C$11),$A$11,$A$12))))),""))),_xlpm.dev,原始数据_周度!G1402,_xlpm.minDev,MIN(OFFSET(原始数据_周度!G1402,1-$D$17,0,$D$17,1)),_xlpm.bounce,_xlpm.dev-_xlpm.minDev,_xlpm.oversold,AND(ISNUMBER(_xlpm.dev),ISNUMBER(_xlpm.minDev),_xlpm.minDev&lt;=$B$17,_xlpm.bounce&gt;=$F$17,OR(_xlpm.initState=$A$12,_xlpm.initState=$A$11,_xlpm.initState=$A$10)),_xlpm.pctOnly,IFERROR(IF(B1419&lt;PERCENTILE(OFFSET(B1419,1-364,0,364,1),$C$7),$A$7,IF(B1419&lt;PERCENTILE(OFFSET(B1419,1-364,0,364,1),$C$8),$A$8,IF(B1419&lt;PERCENTILE(OFFSET(B1419,1-364,0,364,1),$C$9),$A$9,IF(B1419&lt;PERCENTILE(OFFSET(B1419,1-364,0,364,1),$C$10),$A$10,IF(B1419&lt;PERCENTILE(OFFSET(B1419,1-364,0,364,1),$C$11),$A$11,$A$12))))),""),IF(_xlpm.initState="","",IF(_xlpm.oversold,_xlpm.pctOnly,_xlpm.initState)))</f>
        <v/>
      </c>
      <c r="F1419" s="119" t="n"/>
      <c r="G1419" s="120">
        <f>IF(OR(B1419="",C1419=""),"",IF(OR(特征计算_周度!B1402&gt;$B$15,特征计算_周度!C1402&gt;$B$15,特征计算_周度!G1402&gt;$B$15,特征计算_周度!E1402&gt;$B$15,特征计算_周度!F1402&gt;$B$15),IF(特征计算_周度!B1402&gt;$B$15,"VIX ","")&amp;IF(特征计算_周度!C1402&gt;$B$15,"HY ","")&amp;IF(特征计算_周度!G1402&gt;$B$15,"Sahm ","")&amp;IF(特征计算_周度!E1402&gt;$B$15,"趋势 ","")&amp;IF(特征计算_周度!F1402&gt;$B$15,"斜率",""),"—"))</f>
        <v/>
      </c>
      <c r="H1419" s="120">
        <f>IF(OR(B1419="",C1419=""),"",_xlfn.LET(_xlpm.dev,原始数据_周度!G1402,_xlpm.minDev,MIN(OFFSET(原始数据_周度!G1402,1-$D$17,0,$D$17,1)),_xlpm.bounce,_xlpm.dev-_xlpm.minDev,IF(AND(ISNUMBER(_xlpm.dev),ISNUMBER(_xlpm.minDev),_xlpm.minDev&lt;=$B$17,_xlpm.bounce&gt;=$F$17),"✅ 触发","—")))</f>
        <v/>
      </c>
      <c r="I1419" s="172">
        <f>IFERROR(IF(特征计算_周度!H1419&gt;$I$3,MIN($I$4,MAX(-$I$5,(特征计算_周度!H1419-$I$3)*$I$4)),0),"")</f>
        <v/>
      </c>
    </row>
    <row r="1420">
      <c r="A1420" s="117">
        <f>特征计算_周度!A1403</f>
        <v/>
      </c>
      <c r="B1420" s="171">
        <f>IFERROR($A$3*特征计算_周度!B1420+$B$3*特征计算_周度!C1420+$C$3*特征计算_周度!D1420+$D$3*特征计算_周度!E1420+$E$3*特征计算_周度!F1420+$F$3*特征计算_周度!H1420,"")</f>
        <v/>
      </c>
      <c r="C1420" s="118">
        <f>IFERROR(PERCENTILE(OFFSET(B1420,1-364,0,364,1),$C$7),"")</f>
        <v/>
      </c>
      <c r="D1420" s="118">
        <f>IFERROR(PERCENTILE(OFFSET(B1420,1-364,0,364,1),$C$11),"")</f>
        <v/>
      </c>
      <c r="E1420" s="122">
        <f>_xlfn.LET(_xlpm.initState,IF(OR(B1420="",C1420=""),"",IF(OR(特征计算_周度!B1403&gt;$B$15,特征计算_周度!C1403&gt;$B$15,特征计算_周度!G1403&gt;$B$15,特征计算_周度!E1403&gt;$B$15,特征计算_周度!F1403&gt;$B$15),$A$12,IFERROR(IF(B1420&lt;PERCENTILE(OFFSET(B1420,1-364,0,364,1),$C$7),$A$7,IF(B1420&lt;PERCENTILE(OFFSET(B1420,1-364,0,364,1),$C$8),$A$8,IF(B1420&lt;PERCENTILE(OFFSET(B1420,1-364,0,364,1),$C$9),$A$9,IF(B1420&lt;PERCENTILE(OFFSET(B1420,1-364,0,364,1),$C$10),$A$10,IF(B1420&lt;PERCENTILE(OFFSET(B1420,1-364,0,364,1),$C$11),$A$11,$A$12))))),""))),_xlpm.dev,原始数据_周度!G1403,_xlpm.minDev,MIN(OFFSET(原始数据_周度!G1403,1-$D$17,0,$D$17,1)),_xlpm.bounce,_xlpm.dev-_xlpm.minDev,_xlpm.oversold,AND(ISNUMBER(_xlpm.dev),ISNUMBER(_xlpm.minDev),_xlpm.minDev&lt;=$B$17,_xlpm.bounce&gt;=$F$17,OR(_xlpm.initState=$A$12,_xlpm.initState=$A$11,_xlpm.initState=$A$10)),_xlpm.pctOnly,IFERROR(IF(B1420&lt;PERCENTILE(OFFSET(B1420,1-364,0,364,1),$C$7),$A$7,IF(B1420&lt;PERCENTILE(OFFSET(B1420,1-364,0,364,1),$C$8),$A$8,IF(B1420&lt;PERCENTILE(OFFSET(B1420,1-364,0,364,1),$C$9),$A$9,IF(B1420&lt;PERCENTILE(OFFSET(B1420,1-364,0,364,1),$C$10),$A$10,IF(B1420&lt;PERCENTILE(OFFSET(B1420,1-364,0,364,1),$C$11),$A$11,$A$12))))),""),IF(_xlpm.initState="","",IF(_xlpm.oversold,_xlpm.pctOnly,_xlpm.initState)))</f>
        <v/>
      </c>
      <c r="F1420" s="119" t="n"/>
      <c r="G1420" s="120">
        <f>IF(OR(B1420="",C1420=""),"",IF(OR(特征计算_周度!B1403&gt;$B$15,特征计算_周度!C1403&gt;$B$15,特征计算_周度!G1403&gt;$B$15,特征计算_周度!E1403&gt;$B$15,特征计算_周度!F1403&gt;$B$15),IF(特征计算_周度!B1403&gt;$B$15,"VIX ","")&amp;IF(特征计算_周度!C1403&gt;$B$15,"HY ","")&amp;IF(特征计算_周度!G1403&gt;$B$15,"Sahm ","")&amp;IF(特征计算_周度!E1403&gt;$B$15,"趋势 ","")&amp;IF(特征计算_周度!F1403&gt;$B$15,"斜率",""),"—"))</f>
        <v/>
      </c>
      <c r="H1420" s="120">
        <f>IF(OR(B1420="",C1420=""),"",_xlfn.LET(_xlpm.dev,原始数据_周度!G1403,_xlpm.minDev,MIN(OFFSET(原始数据_周度!G1403,1-$D$17,0,$D$17,1)),_xlpm.bounce,_xlpm.dev-_xlpm.minDev,IF(AND(ISNUMBER(_xlpm.dev),ISNUMBER(_xlpm.minDev),_xlpm.minDev&lt;=$B$17,_xlpm.bounce&gt;=$F$17),"✅ 触发","—")))</f>
        <v/>
      </c>
      <c r="I1420" s="172">
        <f>IFERROR(IF(特征计算_周度!H1420&gt;$I$3,MIN($I$4,MAX(-$I$5,(特征计算_周度!H1420-$I$3)*$I$4)),0),"")</f>
        <v/>
      </c>
    </row>
    <row r="1421">
      <c r="A1421" s="117">
        <f>特征计算_周度!A1404</f>
        <v/>
      </c>
      <c r="B1421" s="171">
        <f>IFERROR($A$3*特征计算_周度!B1421+$B$3*特征计算_周度!C1421+$C$3*特征计算_周度!D1421+$D$3*特征计算_周度!E1421+$E$3*特征计算_周度!F1421+$F$3*特征计算_周度!H1421,"")</f>
        <v/>
      </c>
      <c r="C1421" s="118">
        <f>IFERROR(PERCENTILE(OFFSET(B1421,1-364,0,364,1),$C$7),"")</f>
        <v/>
      </c>
      <c r="D1421" s="118">
        <f>IFERROR(PERCENTILE(OFFSET(B1421,1-364,0,364,1),$C$11),"")</f>
        <v/>
      </c>
      <c r="E1421" s="122">
        <f>_xlfn.LET(_xlpm.initState,IF(OR(B1421="",C1421=""),"",IF(OR(特征计算_周度!B1404&gt;$B$15,特征计算_周度!C1404&gt;$B$15,特征计算_周度!G1404&gt;$B$15,特征计算_周度!E1404&gt;$B$15,特征计算_周度!F1404&gt;$B$15),$A$12,IFERROR(IF(B1421&lt;PERCENTILE(OFFSET(B1421,1-364,0,364,1),$C$7),$A$7,IF(B1421&lt;PERCENTILE(OFFSET(B1421,1-364,0,364,1),$C$8),$A$8,IF(B1421&lt;PERCENTILE(OFFSET(B1421,1-364,0,364,1),$C$9),$A$9,IF(B1421&lt;PERCENTILE(OFFSET(B1421,1-364,0,364,1),$C$10),$A$10,IF(B1421&lt;PERCENTILE(OFFSET(B1421,1-364,0,364,1),$C$11),$A$11,$A$12))))),""))),_xlpm.dev,原始数据_周度!G1404,_xlpm.minDev,MIN(OFFSET(原始数据_周度!G1404,1-$D$17,0,$D$17,1)),_xlpm.bounce,_xlpm.dev-_xlpm.minDev,_xlpm.oversold,AND(ISNUMBER(_xlpm.dev),ISNUMBER(_xlpm.minDev),_xlpm.minDev&lt;=$B$17,_xlpm.bounce&gt;=$F$17,OR(_xlpm.initState=$A$12,_xlpm.initState=$A$11,_xlpm.initState=$A$10)),_xlpm.pctOnly,IFERROR(IF(B1421&lt;PERCENTILE(OFFSET(B1421,1-364,0,364,1),$C$7),$A$7,IF(B1421&lt;PERCENTILE(OFFSET(B1421,1-364,0,364,1),$C$8),$A$8,IF(B1421&lt;PERCENTILE(OFFSET(B1421,1-364,0,364,1),$C$9),$A$9,IF(B1421&lt;PERCENTILE(OFFSET(B1421,1-364,0,364,1),$C$10),$A$10,IF(B1421&lt;PERCENTILE(OFFSET(B1421,1-364,0,364,1),$C$11),$A$11,$A$12))))),""),IF(_xlpm.initState="","",IF(_xlpm.oversold,_xlpm.pctOnly,_xlpm.initState)))</f>
        <v/>
      </c>
      <c r="F1421" s="119" t="n"/>
      <c r="G1421" s="120">
        <f>IF(OR(B1421="",C1421=""),"",IF(OR(特征计算_周度!B1404&gt;$B$15,特征计算_周度!C1404&gt;$B$15,特征计算_周度!G1404&gt;$B$15,特征计算_周度!E1404&gt;$B$15,特征计算_周度!F1404&gt;$B$15),IF(特征计算_周度!B1404&gt;$B$15,"VIX ","")&amp;IF(特征计算_周度!C1404&gt;$B$15,"HY ","")&amp;IF(特征计算_周度!G1404&gt;$B$15,"Sahm ","")&amp;IF(特征计算_周度!E1404&gt;$B$15,"趋势 ","")&amp;IF(特征计算_周度!F1404&gt;$B$15,"斜率",""),"—"))</f>
        <v/>
      </c>
      <c r="H1421" s="120">
        <f>IF(OR(B1421="",C1421=""),"",_xlfn.LET(_xlpm.dev,原始数据_周度!G1404,_xlpm.minDev,MIN(OFFSET(原始数据_周度!G1404,1-$D$17,0,$D$17,1)),_xlpm.bounce,_xlpm.dev-_xlpm.minDev,IF(AND(ISNUMBER(_xlpm.dev),ISNUMBER(_xlpm.minDev),_xlpm.minDev&lt;=$B$17,_xlpm.bounce&gt;=$F$17),"✅ 触发","—")))</f>
        <v/>
      </c>
      <c r="I1421" s="172">
        <f>IFERROR(IF(特征计算_周度!H1421&gt;$I$3,MIN($I$4,MAX(-$I$5,(特征计算_周度!H1421-$I$3)*$I$4)),0),"")</f>
        <v/>
      </c>
    </row>
    <row r="1422">
      <c r="A1422" s="117">
        <f>特征计算_周度!A1405</f>
        <v/>
      </c>
      <c r="B1422" s="171">
        <f>IFERROR($A$3*特征计算_周度!B1422+$B$3*特征计算_周度!C1422+$C$3*特征计算_周度!D1422+$D$3*特征计算_周度!E1422+$E$3*特征计算_周度!F1422+$F$3*特征计算_周度!H1422,"")</f>
        <v/>
      </c>
      <c r="C1422" s="118">
        <f>IFERROR(PERCENTILE(OFFSET(B1422,1-364,0,364,1),$C$7),"")</f>
        <v/>
      </c>
      <c r="D1422" s="118">
        <f>IFERROR(PERCENTILE(OFFSET(B1422,1-364,0,364,1),$C$11),"")</f>
        <v/>
      </c>
      <c r="E1422" s="122">
        <f>_xlfn.LET(_xlpm.initState,IF(OR(B1422="",C1422=""),"",IF(OR(特征计算_周度!B1405&gt;$B$15,特征计算_周度!C1405&gt;$B$15,特征计算_周度!G1405&gt;$B$15,特征计算_周度!E1405&gt;$B$15,特征计算_周度!F1405&gt;$B$15),$A$12,IFERROR(IF(B1422&lt;PERCENTILE(OFFSET(B1422,1-364,0,364,1),$C$7),$A$7,IF(B1422&lt;PERCENTILE(OFFSET(B1422,1-364,0,364,1),$C$8),$A$8,IF(B1422&lt;PERCENTILE(OFFSET(B1422,1-364,0,364,1),$C$9),$A$9,IF(B1422&lt;PERCENTILE(OFFSET(B1422,1-364,0,364,1),$C$10),$A$10,IF(B1422&lt;PERCENTILE(OFFSET(B1422,1-364,0,364,1),$C$11),$A$11,$A$12))))),""))),_xlpm.dev,原始数据_周度!G1405,_xlpm.minDev,MIN(OFFSET(原始数据_周度!G1405,1-$D$17,0,$D$17,1)),_xlpm.bounce,_xlpm.dev-_xlpm.minDev,_xlpm.oversold,AND(ISNUMBER(_xlpm.dev),ISNUMBER(_xlpm.minDev),_xlpm.minDev&lt;=$B$17,_xlpm.bounce&gt;=$F$17,OR(_xlpm.initState=$A$12,_xlpm.initState=$A$11,_xlpm.initState=$A$10)),_xlpm.pctOnly,IFERROR(IF(B1422&lt;PERCENTILE(OFFSET(B1422,1-364,0,364,1),$C$7),$A$7,IF(B1422&lt;PERCENTILE(OFFSET(B1422,1-364,0,364,1),$C$8),$A$8,IF(B1422&lt;PERCENTILE(OFFSET(B1422,1-364,0,364,1),$C$9),$A$9,IF(B1422&lt;PERCENTILE(OFFSET(B1422,1-364,0,364,1),$C$10),$A$10,IF(B1422&lt;PERCENTILE(OFFSET(B1422,1-364,0,364,1),$C$11),$A$11,$A$12))))),""),IF(_xlpm.initState="","",IF(_xlpm.oversold,_xlpm.pctOnly,_xlpm.initState)))</f>
        <v/>
      </c>
      <c r="F1422" s="119" t="n"/>
      <c r="G1422" s="120">
        <f>IF(OR(B1422="",C1422=""),"",IF(OR(特征计算_周度!B1405&gt;$B$15,特征计算_周度!C1405&gt;$B$15,特征计算_周度!G1405&gt;$B$15,特征计算_周度!E1405&gt;$B$15,特征计算_周度!F1405&gt;$B$15),IF(特征计算_周度!B1405&gt;$B$15,"VIX ","")&amp;IF(特征计算_周度!C1405&gt;$B$15,"HY ","")&amp;IF(特征计算_周度!G1405&gt;$B$15,"Sahm ","")&amp;IF(特征计算_周度!E1405&gt;$B$15,"趋势 ","")&amp;IF(特征计算_周度!F1405&gt;$B$15,"斜率",""),"—"))</f>
        <v/>
      </c>
      <c r="H1422" s="120">
        <f>IF(OR(B1422="",C1422=""),"",_xlfn.LET(_xlpm.dev,原始数据_周度!G1405,_xlpm.minDev,MIN(OFFSET(原始数据_周度!G1405,1-$D$17,0,$D$17,1)),_xlpm.bounce,_xlpm.dev-_xlpm.minDev,IF(AND(ISNUMBER(_xlpm.dev),ISNUMBER(_xlpm.minDev),_xlpm.minDev&lt;=$B$17,_xlpm.bounce&gt;=$F$17),"✅ 触发","—")))</f>
        <v/>
      </c>
      <c r="I1422" s="172">
        <f>IFERROR(IF(特征计算_周度!H1422&gt;$I$3,MIN($I$4,MAX(-$I$5,(特征计算_周度!H1422-$I$3)*$I$4)),0),"")</f>
        <v/>
      </c>
    </row>
    <row r="1423">
      <c r="A1423" s="117">
        <f>特征计算_周度!A1406</f>
        <v/>
      </c>
      <c r="B1423" s="171">
        <f>IFERROR($A$3*特征计算_周度!B1423+$B$3*特征计算_周度!C1423+$C$3*特征计算_周度!D1423+$D$3*特征计算_周度!E1423+$E$3*特征计算_周度!F1423+$F$3*特征计算_周度!H1423,"")</f>
        <v/>
      </c>
      <c r="C1423" s="118">
        <f>IFERROR(PERCENTILE(OFFSET(B1423,1-364,0,364,1),$C$7),"")</f>
        <v/>
      </c>
      <c r="D1423" s="118">
        <f>IFERROR(PERCENTILE(OFFSET(B1423,1-364,0,364,1),$C$11),"")</f>
        <v/>
      </c>
      <c r="E1423" s="122">
        <f>_xlfn.LET(_xlpm.initState,IF(OR(B1423="",C1423=""),"",IF(OR(特征计算_周度!B1406&gt;$B$15,特征计算_周度!C1406&gt;$B$15,特征计算_周度!G1406&gt;$B$15,特征计算_周度!E1406&gt;$B$15,特征计算_周度!F1406&gt;$B$15),$A$12,IFERROR(IF(B1423&lt;PERCENTILE(OFFSET(B1423,1-364,0,364,1),$C$7),$A$7,IF(B1423&lt;PERCENTILE(OFFSET(B1423,1-364,0,364,1),$C$8),$A$8,IF(B1423&lt;PERCENTILE(OFFSET(B1423,1-364,0,364,1),$C$9),$A$9,IF(B1423&lt;PERCENTILE(OFFSET(B1423,1-364,0,364,1),$C$10),$A$10,IF(B1423&lt;PERCENTILE(OFFSET(B1423,1-364,0,364,1),$C$11),$A$11,$A$12))))),""))),_xlpm.dev,原始数据_周度!G1406,_xlpm.minDev,MIN(OFFSET(原始数据_周度!G1406,1-$D$17,0,$D$17,1)),_xlpm.bounce,_xlpm.dev-_xlpm.minDev,_xlpm.oversold,AND(ISNUMBER(_xlpm.dev),ISNUMBER(_xlpm.minDev),_xlpm.minDev&lt;=$B$17,_xlpm.bounce&gt;=$F$17,OR(_xlpm.initState=$A$12,_xlpm.initState=$A$11,_xlpm.initState=$A$10)),_xlpm.pctOnly,IFERROR(IF(B1423&lt;PERCENTILE(OFFSET(B1423,1-364,0,364,1),$C$7),$A$7,IF(B1423&lt;PERCENTILE(OFFSET(B1423,1-364,0,364,1),$C$8),$A$8,IF(B1423&lt;PERCENTILE(OFFSET(B1423,1-364,0,364,1),$C$9),$A$9,IF(B1423&lt;PERCENTILE(OFFSET(B1423,1-364,0,364,1),$C$10),$A$10,IF(B1423&lt;PERCENTILE(OFFSET(B1423,1-364,0,364,1),$C$11),$A$11,$A$12))))),""),IF(_xlpm.initState="","",IF(_xlpm.oversold,_xlpm.pctOnly,_xlpm.initState)))</f>
        <v/>
      </c>
      <c r="F1423" s="119" t="n"/>
      <c r="G1423" s="120">
        <f>IF(OR(B1423="",C1423=""),"",IF(OR(特征计算_周度!B1406&gt;$B$15,特征计算_周度!C1406&gt;$B$15,特征计算_周度!G1406&gt;$B$15,特征计算_周度!E1406&gt;$B$15,特征计算_周度!F1406&gt;$B$15),IF(特征计算_周度!B1406&gt;$B$15,"VIX ","")&amp;IF(特征计算_周度!C1406&gt;$B$15,"HY ","")&amp;IF(特征计算_周度!G1406&gt;$B$15,"Sahm ","")&amp;IF(特征计算_周度!E1406&gt;$B$15,"趋势 ","")&amp;IF(特征计算_周度!F1406&gt;$B$15,"斜率",""),"—"))</f>
        <v/>
      </c>
      <c r="H1423" s="120">
        <f>IF(OR(B1423="",C1423=""),"",_xlfn.LET(_xlpm.dev,原始数据_周度!G1406,_xlpm.minDev,MIN(OFFSET(原始数据_周度!G1406,1-$D$17,0,$D$17,1)),_xlpm.bounce,_xlpm.dev-_xlpm.minDev,IF(AND(ISNUMBER(_xlpm.dev),ISNUMBER(_xlpm.minDev),_xlpm.minDev&lt;=$B$17,_xlpm.bounce&gt;=$F$17),"✅ 触发","—")))</f>
        <v/>
      </c>
      <c r="I1423" s="172">
        <f>IFERROR(IF(特征计算_周度!H1423&gt;$I$3,MIN($I$4,MAX(-$I$5,(特征计算_周度!H1423-$I$3)*$I$4)),0),"")</f>
        <v/>
      </c>
    </row>
    <row r="1424">
      <c r="A1424" s="117">
        <f>特征计算_周度!A1407</f>
        <v/>
      </c>
      <c r="B1424" s="171">
        <f>IFERROR($A$3*特征计算_周度!B1424+$B$3*特征计算_周度!C1424+$C$3*特征计算_周度!D1424+$D$3*特征计算_周度!E1424+$E$3*特征计算_周度!F1424+$F$3*特征计算_周度!H1424,"")</f>
        <v/>
      </c>
      <c r="C1424" s="118">
        <f>IFERROR(PERCENTILE(OFFSET(B1424,1-364,0,364,1),$C$7),"")</f>
        <v/>
      </c>
      <c r="D1424" s="118">
        <f>IFERROR(PERCENTILE(OFFSET(B1424,1-364,0,364,1),$C$11),"")</f>
        <v/>
      </c>
      <c r="E1424" s="122">
        <f>_xlfn.LET(_xlpm.initState,IF(OR(B1424="",C1424=""),"",IF(OR(特征计算_周度!B1407&gt;$B$15,特征计算_周度!C1407&gt;$B$15,特征计算_周度!G1407&gt;$B$15,特征计算_周度!E1407&gt;$B$15,特征计算_周度!F1407&gt;$B$15),$A$12,IFERROR(IF(B1424&lt;PERCENTILE(OFFSET(B1424,1-364,0,364,1),$C$7),$A$7,IF(B1424&lt;PERCENTILE(OFFSET(B1424,1-364,0,364,1),$C$8),$A$8,IF(B1424&lt;PERCENTILE(OFFSET(B1424,1-364,0,364,1),$C$9),$A$9,IF(B1424&lt;PERCENTILE(OFFSET(B1424,1-364,0,364,1),$C$10),$A$10,IF(B1424&lt;PERCENTILE(OFFSET(B1424,1-364,0,364,1),$C$11),$A$11,$A$12))))),""))),_xlpm.dev,原始数据_周度!G1407,_xlpm.minDev,MIN(OFFSET(原始数据_周度!G1407,1-$D$17,0,$D$17,1)),_xlpm.bounce,_xlpm.dev-_xlpm.minDev,_xlpm.oversold,AND(ISNUMBER(_xlpm.dev),ISNUMBER(_xlpm.minDev),_xlpm.minDev&lt;=$B$17,_xlpm.bounce&gt;=$F$17,OR(_xlpm.initState=$A$12,_xlpm.initState=$A$11,_xlpm.initState=$A$10)),_xlpm.pctOnly,IFERROR(IF(B1424&lt;PERCENTILE(OFFSET(B1424,1-364,0,364,1),$C$7),$A$7,IF(B1424&lt;PERCENTILE(OFFSET(B1424,1-364,0,364,1),$C$8),$A$8,IF(B1424&lt;PERCENTILE(OFFSET(B1424,1-364,0,364,1),$C$9),$A$9,IF(B1424&lt;PERCENTILE(OFFSET(B1424,1-364,0,364,1),$C$10),$A$10,IF(B1424&lt;PERCENTILE(OFFSET(B1424,1-364,0,364,1),$C$11),$A$11,$A$12))))),""),IF(_xlpm.initState="","",IF(_xlpm.oversold,_xlpm.pctOnly,_xlpm.initState)))</f>
        <v/>
      </c>
      <c r="F1424" s="119" t="n"/>
      <c r="G1424" s="120">
        <f>IF(OR(B1424="",C1424=""),"",IF(OR(特征计算_周度!B1407&gt;$B$15,特征计算_周度!C1407&gt;$B$15,特征计算_周度!G1407&gt;$B$15,特征计算_周度!E1407&gt;$B$15,特征计算_周度!F1407&gt;$B$15),IF(特征计算_周度!B1407&gt;$B$15,"VIX ","")&amp;IF(特征计算_周度!C1407&gt;$B$15,"HY ","")&amp;IF(特征计算_周度!G1407&gt;$B$15,"Sahm ","")&amp;IF(特征计算_周度!E1407&gt;$B$15,"趋势 ","")&amp;IF(特征计算_周度!F1407&gt;$B$15,"斜率",""),"—"))</f>
        <v/>
      </c>
      <c r="H1424" s="120">
        <f>IF(OR(B1424="",C1424=""),"",_xlfn.LET(_xlpm.dev,原始数据_周度!G1407,_xlpm.minDev,MIN(OFFSET(原始数据_周度!G1407,1-$D$17,0,$D$17,1)),_xlpm.bounce,_xlpm.dev-_xlpm.minDev,IF(AND(ISNUMBER(_xlpm.dev),ISNUMBER(_xlpm.minDev),_xlpm.minDev&lt;=$B$17,_xlpm.bounce&gt;=$F$17),"✅ 触发","—")))</f>
        <v/>
      </c>
      <c r="I1424" s="172">
        <f>IFERROR(IF(特征计算_周度!H1424&gt;$I$3,MIN($I$4,MAX(-$I$5,(特征计算_周度!H1424-$I$3)*$I$4)),0),"")</f>
        <v/>
      </c>
    </row>
    <row r="1425">
      <c r="A1425" s="117">
        <f>特征计算_周度!A1408</f>
        <v/>
      </c>
      <c r="B1425" s="171">
        <f>IFERROR($A$3*特征计算_周度!B1425+$B$3*特征计算_周度!C1425+$C$3*特征计算_周度!D1425+$D$3*特征计算_周度!E1425+$E$3*特征计算_周度!F1425+$F$3*特征计算_周度!H1425,"")</f>
        <v/>
      </c>
      <c r="C1425" s="118">
        <f>IFERROR(PERCENTILE(OFFSET(B1425,1-364,0,364,1),$C$7),"")</f>
        <v/>
      </c>
      <c r="D1425" s="118">
        <f>IFERROR(PERCENTILE(OFFSET(B1425,1-364,0,364,1),$C$11),"")</f>
        <v/>
      </c>
      <c r="E1425" s="122">
        <f>_xlfn.LET(_xlpm.initState,IF(OR(B1425="",C1425=""),"",IF(OR(特征计算_周度!B1408&gt;$B$15,特征计算_周度!C1408&gt;$B$15,特征计算_周度!G1408&gt;$B$15,特征计算_周度!E1408&gt;$B$15,特征计算_周度!F1408&gt;$B$15),$A$12,IFERROR(IF(B1425&lt;PERCENTILE(OFFSET(B1425,1-364,0,364,1),$C$7),$A$7,IF(B1425&lt;PERCENTILE(OFFSET(B1425,1-364,0,364,1),$C$8),$A$8,IF(B1425&lt;PERCENTILE(OFFSET(B1425,1-364,0,364,1),$C$9),$A$9,IF(B1425&lt;PERCENTILE(OFFSET(B1425,1-364,0,364,1),$C$10),$A$10,IF(B1425&lt;PERCENTILE(OFFSET(B1425,1-364,0,364,1),$C$11),$A$11,$A$12))))),""))),_xlpm.dev,原始数据_周度!G1408,_xlpm.minDev,MIN(OFFSET(原始数据_周度!G1408,1-$D$17,0,$D$17,1)),_xlpm.bounce,_xlpm.dev-_xlpm.minDev,_xlpm.oversold,AND(ISNUMBER(_xlpm.dev),ISNUMBER(_xlpm.minDev),_xlpm.minDev&lt;=$B$17,_xlpm.bounce&gt;=$F$17,OR(_xlpm.initState=$A$12,_xlpm.initState=$A$11,_xlpm.initState=$A$10)),_xlpm.pctOnly,IFERROR(IF(B1425&lt;PERCENTILE(OFFSET(B1425,1-364,0,364,1),$C$7),$A$7,IF(B1425&lt;PERCENTILE(OFFSET(B1425,1-364,0,364,1),$C$8),$A$8,IF(B1425&lt;PERCENTILE(OFFSET(B1425,1-364,0,364,1),$C$9),$A$9,IF(B1425&lt;PERCENTILE(OFFSET(B1425,1-364,0,364,1),$C$10),$A$10,IF(B1425&lt;PERCENTILE(OFFSET(B1425,1-364,0,364,1),$C$11),$A$11,$A$12))))),""),IF(_xlpm.initState="","",IF(_xlpm.oversold,_xlpm.pctOnly,_xlpm.initState)))</f>
        <v/>
      </c>
      <c r="F1425" s="119" t="n"/>
      <c r="G1425" s="120">
        <f>IF(OR(B1425="",C1425=""),"",IF(OR(特征计算_周度!B1408&gt;$B$15,特征计算_周度!C1408&gt;$B$15,特征计算_周度!G1408&gt;$B$15,特征计算_周度!E1408&gt;$B$15,特征计算_周度!F1408&gt;$B$15),IF(特征计算_周度!B1408&gt;$B$15,"VIX ","")&amp;IF(特征计算_周度!C1408&gt;$B$15,"HY ","")&amp;IF(特征计算_周度!G1408&gt;$B$15,"Sahm ","")&amp;IF(特征计算_周度!E1408&gt;$B$15,"趋势 ","")&amp;IF(特征计算_周度!F1408&gt;$B$15,"斜率",""),"—"))</f>
        <v/>
      </c>
      <c r="H1425" s="120">
        <f>IF(OR(B1425="",C1425=""),"",_xlfn.LET(_xlpm.dev,原始数据_周度!G1408,_xlpm.minDev,MIN(OFFSET(原始数据_周度!G1408,1-$D$17,0,$D$17,1)),_xlpm.bounce,_xlpm.dev-_xlpm.minDev,IF(AND(ISNUMBER(_xlpm.dev),ISNUMBER(_xlpm.minDev),_xlpm.minDev&lt;=$B$17,_xlpm.bounce&gt;=$F$17),"✅ 触发","—")))</f>
        <v/>
      </c>
      <c r="I1425" s="172">
        <f>IFERROR(IF(特征计算_周度!H1425&gt;$I$3,MIN($I$4,MAX(-$I$5,(特征计算_周度!H1425-$I$3)*$I$4)),0),"")</f>
        <v/>
      </c>
    </row>
    <row r="1426">
      <c r="A1426" s="117">
        <f>特征计算_周度!A1409</f>
        <v/>
      </c>
      <c r="B1426" s="171">
        <f>IFERROR($A$3*特征计算_周度!B1426+$B$3*特征计算_周度!C1426+$C$3*特征计算_周度!D1426+$D$3*特征计算_周度!E1426+$E$3*特征计算_周度!F1426+$F$3*特征计算_周度!H1426,"")</f>
        <v/>
      </c>
      <c r="C1426" s="118">
        <f>IFERROR(PERCENTILE(OFFSET(B1426,1-364,0,364,1),$C$7),"")</f>
        <v/>
      </c>
      <c r="D1426" s="118">
        <f>IFERROR(PERCENTILE(OFFSET(B1426,1-364,0,364,1),$C$11),"")</f>
        <v/>
      </c>
      <c r="E1426" s="122">
        <f>_xlfn.LET(_xlpm.initState,IF(OR(B1426="",C1426=""),"",IF(OR(特征计算_周度!B1409&gt;$B$15,特征计算_周度!C1409&gt;$B$15,特征计算_周度!G1409&gt;$B$15,特征计算_周度!E1409&gt;$B$15,特征计算_周度!F1409&gt;$B$15),$A$12,IFERROR(IF(B1426&lt;PERCENTILE(OFFSET(B1426,1-364,0,364,1),$C$7),$A$7,IF(B1426&lt;PERCENTILE(OFFSET(B1426,1-364,0,364,1),$C$8),$A$8,IF(B1426&lt;PERCENTILE(OFFSET(B1426,1-364,0,364,1),$C$9),$A$9,IF(B1426&lt;PERCENTILE(OFFSET(B1426,1-364,0,364,1),$C$10),$A$10,IF(B1426&lt;PERCENTILE(OFFSET(B1426,1-364,0,364,1),$C$11),$A$11,$A$12))))),""))),_xlpm.dev,原始数据_周度!G1409,_xlpm.minDev,MIN(OFFSET(原始数据_周度!G1409,1-$D$17,0,$D$17,1)),_xlpm.bounce,_xlpm.dev-_xlpm.minDev,_xlpm.oversold,AND(ISNUMBER(_xlpm.dev),ISNUMBER(_xlpm.minDev),_xlpm.minDev&lt;=$B$17,_xlpm.bounce&gt;=$F$17,OR(_xlpm.initState=$A$12,_xlpm.initState=$A$11,_xlpm.initState=$A$10)),_xlpm.pctOnly,IFERROR(IF(B1426&lt;PERCENTILE(OFFSET(B1426,1-364,0,364,1),$C$7),$A$7,IF(B1426&lt;PERCENTILE(OFFSET(B1426,1-364,0,364,1),$C$8),$A$8,IF(B1426&lt;PERCENTILE(OFFSET(B1426,1-364,0,364,1),$C$9),$A$9,IF(B1426&lt;PERCENTILE(OFFSET(B1426,1-364,0,364,1),$C$10),$A$10,IF(B1426&lt;PERCENTILE(OFFSET(B1426,1-364,0,364,1),$C$11),$A$11,$A$12))))),""),IF(_xlpm.initState="","",IF(_xlpm.oversold,_xlpm.pctOnly,_xlpm.initState)))</f>
        <v/>
      </c>
      <c r="F1426" s="119" t="n"/>
      <c r="G1426" s="120">
        <f>IF(OR(B1426="",C1426=""),"",IF(OR(特征计算_周度!B1409&gt;$B$15,特征计算_周度!C1409&gt;$B$15,特征计算_周度!G1409&gt;$B$15,特征计算_周度!E1409&gt;$B$15,特征计算_周度!F1409&gt;$B$15),IF(特征计算_周度!B1409&gt;$B$15,"VIX ","")&amp;IF(特征计算_周度!C1409&gt;$B$15,"HY ","")&amp;IF(特征计算_周度!G1409&gt;$B$15,"Sahm ","")&amp;IF(特征计算_周度!E1409&gt;$B$15,"趋势 ","")&amp;IF(特征计算_周度!F1409&gt;$B$15,"斜率",""),"—"))</f>
        <v/>
      </c>
      <c r="H1426" s="120">
        <f>IF(OR(B1426="",C1426=""),"",_xlfn.LET(_xlpm.dev,原始数据_周度!G1409,_xlpm.minDev,MIN(OFFSET(原始数据_周度!G1409,1-$D$17,0,$D$17,1)),_xlpm.bounce,_xlpm.dev-_xlpm.minDev,IF(AND(ISNUMBER(_xlpm.dev),ISNUMBER(_xlpm.minDev),_xlpm.minDev&lt;=$B$17,_xlpm.bounce&gt;=$F$17),"✅ 触发","—")))</f>
        <v/>
      </c>
      <c r="I1426" s="172">
        <f>IFERROR(IF(特征计算_周度!H1426&gt;$I$3,MIN($I$4,MAX(-$I$5,(特征计算_周度!H1426-$I$3)*$I$4)),0),"")</f>
        <v/>
      </c>
    </row>
    <row r="1427">
      <c r="A1427" s="117">
        <f>特征计算_周度!A1410</f>
        <v/>
      </c>
      <c r="B1427" s="171">
        <f>IFERROR($A$3*特征计算_周度!B1427+$B$3*特征计算_周度!C1427+$C$3*特征计算_周度!D1427+$D$3*特征计算_周度!E1427+$E$3*特征计算_周度!F1427+$F$3*特征计算_周度!H1427,"")</f>
        <v/>
      </c>
      <c r="C1427" s="118">
        <f>IFERROR(PERCENTILE(OFFSET(B1427,1-364,0,364,1),$C$7),"")</f>
        <v/>
      </c>
      <c r="D1427" s="118">
        <f>IFERROR(PERCENTILE(OFFSET(B1427,1-364,0,364,1),$C$11),"")</f>
        <v/>
      </c>
      <c r="E1427" s="122">
        <f>_xlfn.LET(_xlpm.initState,IF(OR(B1427="",C1427=""),"",IF(OR(特征计算_周度!B1410&gt;$B$15,特征计算_周度!C1410&gt;$B$15,特征计算_周度!G1410&gt;$B$15,特征计算_周度!E1410&gt;$B$15,特征计算_周度!F1410&gt;$B$15),$A$12,IFERROR(IF(B1427&lt;PERCENTILE(OFFSET(B1427,1-364,0,364,1),$C$7),$A$7,IF(B1427&lt;PERCENTILE(OFFSET(B1427,1-364,0,364,1),$C$8),$A$8,IF(B1427&lt;PERCENTILE(OFFSET(B1427,1-364,0,364,1),$C$9),$A$9,IF(B1427&lt;PERCENTILE(OFFSET(B1427,1-364,0,364,1),$C$10),$A$10,IF(B1427&lt;PERCENTILE(OFFSET(B1427,1-364,0,364,1),$C$11),$A$11,$A$12))))),""))),_xlpm.dev,原始数据_周度!G1410,_xlpm.minDev,MIN(OFFSET(原始数据_周度!G1410,1-$D$17,0,$D$17,1)),_xlpm.bounce,_xlpm.dev-_xlpm.minDev,_xlpm.oversold,AND(ISNUMBER(_xlpm.dev),ISNUMBER(_xlpm.minDev),_xlpm.minDev&lt;=$B$17,_xlpm.bounce&gt;=$F$17,OR(_xlpm.initState=$A$12,_xlpm.initState=$A$11,_xlpm.initState=$A$10)),_xlpm.pctOnly,IFERROR(IF(B1427&lt;PERCENTILE(OFFSET(B1427,1-364,0,364,1),$C$7),$A$7,IF(B1427&lt;PERCENTILE(OFFSET(B1427,1-364,0,364,1),$C$8),$A$8,IF(B1427&lt;PERCENTILE(OFFSET(B1427,1-364,0,364,1),$C$9),$A$9,IF(B1427&lt;PERCENTILE(OFFSET(B1427,1-364,0,364,1),$C$10),$A$10,IF(B1427&lt;PERCENTILE(OFFSET(B1427,1-364,0,364,1),$C$11),$A$11,$A$12))))),""),IF(_xlpm.initState="","",IF(_xlpm.oversold,_xlpm.pctOnly,_xlpm.initState)))</f>
        <v/>
      </c>
      <c r="F1427" s="119" t="n"/>
      <c r="G1427" s="120">
        <f>IF(OR(B1427="",C1427=""),"",IF(OR(特征计算_周度!B1410&gt;$B$15,特征计算_周度!C1410&gt;$B$15,特征计算_周度!G1410&gt;$B$15,特征计算_周度!E1410&gt;$B$15,特征计算_周度!F1410&gt;$B$15),IF(特征计算_周度!B1410&gt;$B$15,"VIX ","")&amp;IF(特征计算_周度!C1410&gt;$B$15,"HY ","")&amp;IF(特征计算_周度!G1410&gt;$B$15,"Sahm ","")&amp;IF(特征计算_周度!E1410&gt;$B$15,"趋势 ","")&amp;IF(特征计算_周度!F1410&gt;$B$15,"斜率",""),"—"))</f>
        <v/>
      </c>
      <c r="H1427" s="120">
        <f>IF(OR(B1427="",C1427=""),"",_xlfn.LET(_xlpm.dev,原始数据_周度!G1410,_xlpm.minDev,MIN(OFFSET(原始数据_周度!G1410,1-$D$17,0,$D$17,1)),_xlpm.bounce,_xlpm.dev-_xlpm.minDev,IF(AND(ISNUMBER(_xlpm.dev),ISNUMBER(_xlpm.minDev),_xlpm.minDev&lt;=$B$17,_xlpm.bounce&gt;=$F$17),"✅ 触发","—")))</f>
        <v/>
      </c>
      <c r="I1427" s="172">
        <f>IFERROR(IF(特征计算_周度!H1427&gt;$I$3,MIN($I$4,MAX(-$I$5,(特征计算_周度!H1427-$I$3)*$I$4)),0),"")</f>
        <v/>
      </c>
    </row>
    <row r="1428">
      <c r="A1428" s="117">
        <f>特征计算_周度!A1411</f>
        <v/>
      </c>
      <c r="B1428" s="171">
        <f>IFERROR($A$3*特征计算_周度!B1428+$B$3*特征计算_周度!C1428+$C$3*特征计算_周度!D1428+$D$3*特征计算_周度!E1428+$E$3*特征计算_周度!F1428+$F$3*特征计算_周度!H1428,"")</f>
        <v/>
      </c>
      <c r="C1428" s="118">
        <f>IFERROR(PERCENTILE(OFFSET(B1428,1-364,0,364,1),$C$7),"")</f>
        <v/>
      </c>
      <c r="D1428" s="118">
        <f>IFERROR(PERCENTILE(OFFSET(B1428,1-364,0,364,1),$C$11),"")</f>
        <v/>
      </c>
      <c r="E1428" s="122">
        <f>_xlfn.LET(_xlpm.initState,IF(OR(B1428="",C1428=""),"",IF(OR(特征计算_周度!B1411&gt;$B$15,特征计算_周度!C1411&gt;$B$15,特征计算_周度!G1411&gt;$B$15,特征计算_周度!E1411&gt;$B$15,特征计算_周度!F1411&gt;$B$15),$A$12,IFERROR(IF(B1428&lt;PERCENTILE(OFFSET(B1428,1-364,0,364,1),$C$7),$A$7,IF(B1428&lt;PERCENTILE(OFFSET(B1428,1-364,0,364,1),$C$8),$A$8,IF(B1428&lt;PERCENTILE(OFFSET(B1428,1-364,0,364,1),$C$9),$A$9,IF(B1428&lt;PERCENTILE(OFFSET(B1428,1-364,0,364,1),$C$10),$A$10,IF(B1428&lt;PERCENTILE(OFFSET(B1428,1-364,0,364,1),$C$11),$A$11,$A$12))))),""))),_xlpm.dev,原始数据_周度!G1411,_xlpm.minDev,MIN(OFFSET(原始数据_周度!G1411,1-$D$17,0,$D$17,1)),_xlpm.bounce,_xlpm.dev-_xlpm.minDev,_xlpm.oversold,AND(ISNUMBER(_xlpm.dev),ISNUMBER(_xlpm.minDev),_xlpm.minDev&lt;=$B$17,_xlpm.bounce&gt;=$F$17,OR(_xlpm.initState=$A$12,_xlpm.initState=$A$11,_xlpm.initState=$A$10)),_xlpm.pctOnly,IFERROR(IF(B1428&lt;PERCENTILE(OFFSET(B1428,1-364,0,364,1),$C$7),$A$7,IF(B1428&lt;PERCENTILE(OFFSET(B1428,1-364,0,364,1),$C$8),$A$8,IF(B1428&lt;PERCENTILE(OFFSET(B1428,1-364,0,364,1),$C$9),$A$9,IF(B1428&lt;PERCENTILE(OFFSET(B1428,1-364,0,364,1),$C$10),$A$10,IF(B1428&lt;PERCENTILE(OFFSET(B1428,1-364,0,364,1),$C$11),$A$11,$A$12))))),""),IF(_xlpm.initState="","",IF(_xlpm.oversold,_xlpm.pctOnly,_xlpm.initState)))</f>
        <v/>
      </c>
      <c r="F1428" s="119" t="n"/>
      <c r="G1428" s="120">
        <f>IF(OR(B1428="",C1428=""),"",IF(OR(特征计算_周度!B1411&gt;$B$15,特征计算_周度!C1411&gt;$B$15,特征计算_周度!G1411&gt;$B$15,特征计算_周度!E1411&gt;$B$15,特征计算_周度!F1411&gt;$B$15),IF(特征计算_周度!B1411&gt;$B$15,"VIX ","")&amp;IF(特征计算_周度!C1411&gt;$B$15,"HY ","")&amp;IF(特征计算_周度!G1411&gt;$B$15,"Sahm ","")&amp;IF(特征计算_周度!E1411&gt;$B$15,"趋势 ","")&amp;IF(特征计算_周度!F1411&gt;$B$15,"斜率",""),"—"))</f>
        <v/>
      </c>
      <c r="H1428" s="120">
        <f>IF(OR(B1428="",C1428=""),"",_xlfn.LET(_xlpm.dev,原始数据_周度!G1411,_xlpm.minDev,MIN(OFFSET(原始数据_周度!G1411,1-$D$17,0,$D$17,1)),_xlpm.bounce,_xlpm.dev-_xlpm.minDev,IF(AND(ISNUMBER(_xlpm.dev),ISNUMBER(_xlpm.minDev),_xlpm.minDev&lt;=$B$17,_xlpm.bounce&gt;=$F$17),"✅ 触发","—")))</f>
        <v/>
      </c>
      <c r="I1428" s="172">
        <f>IFERROR(IF(特征计算_周度!H1428&gt;$I$3,MIN($I$4,MAX(-$I$5,(特征计算_周度!H1428-$I$3)*$I$4)),0),"")</f>
        <v/>
      </c>
    </row>
    <row r="1429">
      <c r="A1429" s="117">
        <f>特征计算_周度!A1412</f>
        <v/>
      </c>
      <c r="B1429" s="171">
        <f>IFERROR($A$3*特征计算_周度!B1429+$B$3*特征计算_周度!C1429+$C$3*特征计算_周度!D1429+$D$3*特征计算_周度!E1429+$E$3*特征计算_周度!F1429+$F$3*特征计算_周度!H1429,"")</f>
        <v/>
      </c>
      <c r="C1429" s="118">
        <f>IFERROR(PERCENTILE(OFFSET(B1429,1-364,0,364,1),$C$7),"")</f>
        <v/>
      </c>
      <c r="D1429" s="118">
        <f>IFERROR(PERCENTILE(OFFSET(B1429,1-364,0,364,1),$C$11),"")</f>
        <v/>
      </c>
      <c r="E1429" s="122">
        <f>_xlfn.LET(_xlpm.initState,IF(OR(B1429="",C1429=""),"",IF(OR(特征计算_周度!B1412&gt;$B$15,特征计算_周度!C1412&gt;$B$15,特征计算_周度!G1412&gt;$B$15,特征计算_周度!E1412&gt;$B$15,特征计算_周度!F1412&gt;$B$15),$A$12,IFERROR(IF(B1429&lt;PERCENTILE(OFFSET(B1429,1-364,0,364,1),$C$7),$A$7,IF(B1429&lt;PERCENTILE(OFFSET(B1429,1-364,0,364,1),$C$8),$A$8,IF(B1429&lt;PERCENTILE(OFFSET(B1429,1-364,0,364,1),$C$9),$A$9,IF(B1429&lt;PERCENTILE(OFFSET(B1429,1-364,0,364,1),$C$10),$A$10,IF(B1429&lt;PERCENTILE(OFFSET(B1429,1-364,0,364,1),$C$11),$A$11,$A$12))))),""))),_xlpm.dev,原始数据_周度!G1412,_xlpm.minDev,MIN(OFFSET(原始数据_周度!G1412,1-$D$17,0,$D$17,1)),_xlpm.bounce,_xlpm.dev-_xlpm.minDev,_xlpm.oversold,AND(ISNUMBER(_xlpm.dev),ISNUMBER(_xlpm.minDev),_xlpm.minDev&lt;=$B$17,_xlpm.bounce&gt;=$F$17,OR(_xlpm.initState=$A$12,_xlpm.initState=$A$11,_xlpm.initState=$A$10)),_xlpm.pctOnly,IFERROR(IF(B1429&lt;PERCENTILE(OFFSET(B1429,1-364,0,364,1),$C$7),$A$7,IF(B1429&lt;PERCENTILE(OFFSET(B1429,1-364,0,364,1),$C$8),$A$8,IF(B1429&lt;PERCENTILE(OFFSET(B1429,1-364,0,364,1),$C$9),$A$9,IF(B1429&lt;PERCENTILE(OFFSET(B1429,1-364,0,364,1),$C$10),$A$10,IF(B1429&lt;PERCENTILE(OFFSET(B1429,1-364,0,364,1),$C$11),$A$11,$A$12))))),""),IF(_xlpm.initState="","",IF(_xlpm.oversold,_xlpm.pctOnly,_xlpm.initState)))</f>
        <v/>
      </c>
      <c r="F1429" s="119" t="n"/>
      <c r="G1429" s="120">
        <f>IF(OR(B1429="",C1429=""),"",IF(OR(特征计算_周度!B1412&gt;$B$15,特征计算_周度!C1412&gt;$B$15,特征计算_周度!G1412&gt;$B$15,特征计算_周度!E1412&gt;$B$15,特征计算_周度!F1412&gt;$B$15),IF(特征计算_周度!B1412&gt;$B$15,"VIX ","")&amp;IF(特征计算_周度!C1412&gt;$B$15,"HY ","")&amp;IF(特征计算_周度!G1412&gt;$B$15,"Sahm ","")&amp;IF(特征计算_周度!E1412&gt;$B$15,"趋势 ","")&amp;IF(特征计算_周度!F1412&gt;$B$15,"斜率",""),"—"))</f>
        <v/>
      </c>
      <c r="H1429" s="120">
        <f>IF(OR(B1429="",C1429=""),"",_xlfn.LET(_xlpm.dev,原始数据_周度!G1412,_xlpm.minDev,MIN(OFFSET(原始数据_周度!G1412,1-$D$17,0,$D$17,1)),_xlpm.bounce,_xlpm.dev-_xlpm.minDev,IF(AND(ISNUMBER(_xlpm.dev),ISNUMBER(_xlpm.minDev),_xlpm.minDev&lt;=$B$17,_xlpm.bounce&gt;=$F$17),"✅ 触发","—")))</f>
        <v/>
      </c>
      <c r="I1429" s="172">
        <f>IFERROR(IF(特征计算_周度!H1429&gt;$I$3,MIN($I$4,MAX(-$I$5,(特征计算_周度!H1429-$I$3)*$I$4)),0),"")</f>
        <v/>
      </c>
    </row>
    <row r="1430">
      <c r="A1430" s="117">
        <f>特征计算_周度!A1413</f>
        <v/>
      </c>
      <c r="B1430" s="171">
        <f>IFERROR($A$3*特征计算_周度!B1430+$B$3*特征计算_周度!C1430+$C$3*特征计算_周度!D1430+$D$3*特征计算_周度!E1430+$E$3*特征计算_周度!F1430+$F$3*特征计算_周度!H1430,"")</f>
        <v/>
      </c>
      <c r="C1430" s="118">
        <f>IFERROR(PERCENTILE(OFFSET(B1430,1-364,0,364,1),$C$7),"")</f>
        <v/>
      </c>
      <c r="D1430" s="118">
        <f>IFERROR(PERCENTILE(OFFSET(B1430,1-364,0,364,1),$C$11),"")</f>
        <v/>
      </c>
      <c r="E1430" s="122">
        <f>_xlfn.LET(_xlpm.initState,IF(OR(B1430="",C1430=""),"",IF(OR(特征计算_周度!B1413&gt;$B$15,特征计算_周度!C1413&gt;$B$15,特征计算_周度!G1413&gt;$B$15,特征计算_周度!E1413&gt;$B$15,特征计算_周度!F1413&gt;$B$15),$A$12,IFERROR(IF(B1430&lt;PERCENTILE(OFFSET(B1430,1-364,0,364,1),$C$7),$A$7,IF(B1430&lt;PERCENTILE(OFFSET(B1430,1-364,0,364,1),$C$8),$A$8,IF(B1430&lt;PERCENTILE(OFFSET(B1430,1-364,0,364,1),$C$9),$A$9,IF(B1430&lt;PERCENTILE(OFFSET(B1430,1-364,0,364,1),$C$10),$A$10,IF(B1430&lt;PERCENTILE(OFFSET(B1430,1-364,0,364,1),$C$11),$A$11,$A$12))))),""))),_xlpm.dev,原始数据_周度!G1413,_xlpm.minDev,MIN(OFFSET(原始数据_周度!G1413,1-$D$17,0,$D$17,1)),_xlpm.bounce,_xlpm.dev-_xlpm.minDev,_xlpm.oversold,AND(ISNUMBER(_xlpm.dev),ISNUMBER(_xlpm.minDev),_xlpm.minDev&lt;=$B$17,_xlpm.bounce&gt;=$F$17,OR(_xlpm.initState=$A$12,_xlpm.initState=$A$11,_xlpm.initState=$A$10)),_xlpm.pctOnly,IFERROR(IF(B1430&lt;PERCENTILE(OFFSET(B1430,1-364,0,364,1),$C$7),$A$7,IF(B1430&lt;PERCENTILE(OFFSET(B1430,1-364,0,364,1),$C$8),$A$8,IF(B1430&lt;PERCENTILE(OFFSET(B1430,1-364,0,364,1),$C$9),$A$9,IF(B1430&lt;PERCENTILE(OFFSET(B1430,1-364,0,364,1),$C$10),$A$10,IF(B1430&lt;PERCENTILE(OFFSET(B1430,1-364,0,364,1),$C$11),$A$11,$A$12))))),""),IF(_xlpm.initState="","",IF(_xlpm.oversold,_xlpm.pctOnly,_xlpm.initState)))</f>
        <v/>
      </c>
      <c r="F1430" s="119" t="n"/>
      <c r="G1430" s="120">
        <f>IF(OR(B1430="",C1430=""),"",IF(OR(特征计算_周度!B1413&gt;$B$15,特征计算_周度!C1413&gt;$B$15,特征计算_周度!G1413&gt;$B$15,特征计算_周度!E1413&gt;$B$15,特征计算_周度!F1413&gt;$B$15),IF(特征计算_周度!B1413&gt;$B$15,"VIX ","")&amp;IF(特征计算_周度!C1413&gt;$B$15,"HY ","")&amp;IF(特征计算_周度!G1413&gt;$B$15,"Sahm ","")&amp;IF(特征计算_周度!E1413&gt;$B$15,"趋势 ","")&amp;IF(特征计算_周度!F1413&gt;$B$15,"斜率",""),"—"))</f>
        <v/>
      </c>
      <c r="H1430" s="120">
        <f>IF(OR(B1430="",C1430=""),"",_xlfn.LET(_xlpm.dev,原始数据_周度!G1413,_xlpm.minDev,MIN(OFFSET(原始数据_周度!G1413,1-$D$17,0,$D$17,1)),_xlpm.bounce,_xlpm.dev-_xlpm.minDev,IF(AND(ISNUMBER(_xlpm.dev),ISNUMBER(_xlpm.minDev),_xlpm.minDev&lt;=$B$17,_xlpm.bounce&gt;=$F$17),"✅ 触发","—")))</f>
        <v/>
      </c>
      <c r="I1430" s="172">
        <f>IFERROR(IF(特征计算_周度!H1430&gt;$I$3,MIN($I$4,MAX(-$I$5,(特征计算_周度!H1430-$I$3)*$I$4)),0),"")</f>
        <v/>
      </c>
    </row>
    <row r="1431">
      <c r="A1431" s="117">
        <f>特征计算_周度!A1414</f>
        <v/>
      </c>
      <c r="B1431" s="171">
        <f>IFERROR($A$3*特征计算_周度!B1431+$B$3*特征计算_周度!C1431+$C$3*特征计算_周度!D1431+$D$3*特征计算_周度!E1431+$E$3*特征计算_周度!F1431+$F$3*特征计算_周度!H1431,"")</f>
        <v/>
      </c>
      <c r="C1431" s="118">
        <f>IFERROR(PERCENTILE(OFFSET(B1431,1-364,0,364,1),$C$7),"")</f>
        <v/>
      </c>
      <c r="D1431" s="118">
        <f>IFERROR(PERCENTILE(OFFSET(B1431,1-364,0,364,1),$C$11),"")</f>
        <v/>
      </c>
      <c r="E1431" s="122">
        <f>_xlfn.LET(_xlpm.initState,IF(OR(B1431="",C1431=""),"",IF(OR(特征计算_周度!B1414&gt;$B$15,特征计算_周度!C1414&gt;$B$15,特征计算_周度!G1414&gt;$B$15,特征计算_周度!E1414&gt;$B$15,特征计算_周度!F1414&gt;$B$15),$A$12,IFERROR(IF(B1431&lt;PERCENTILE(OFFSET(B1431,1-364,0,364,1),$C$7),$A$7,IF(B1431&lt;PERCENTILE(OFFSET(B1431,1-364,0,364,1),$C$8),$A$8,IF(B1431&lt;PERCENTILE(OFFSET(B1431,1-364,0,364,1),$C$9),$A$9,IF(B1431&lt;PERCENTILE(OFFSET(B1431,1-364,0,364,1),$C$10),$A$10,IF(B1431&lt;PERCENTILE(OFFSET(B1431,1-364,0,364,1),$C$11),$A$11,$A$12))))),""))),_xlpm.dev,原始数据_周度!G1414,_xlpm.minDev,MIN(OFFSET(原始数据_周度!G1414,1-$D$17,0,$D$17,1)),_xlpm.bounce,_xlpm.dev-_xlpm.minDev,_xlpm.oversold,AND(ISNUMBER(_xlpm.dev),ISNUMBER(_xlpm.minDev),_xlpm.minDev&lt;=$B$17,_xlpm.bounce&gt;=$F$17,OR(_xlpm.initState=$A$12,_xlpm.initState=$A$11,_xlpm.initState=$A$10)),_xlpm.pctOnly,IFERROR(IF(B1431&lt;PERCENTILE(OFFSET(B1431,1-364,0,364,1),$C$7),$A$7,IF(B1431&lt;PERCENTILE(OFFSET(B1431,1-364,0,364,1),$C$8),$A$8,IF(B1431&lt;PERCENTILE(OFFSET(B1431,1-364,0,364,1),$C$9),$A$9,IF(B1431&lt;PERCENTILE(OFFSET(B1431,1-364,0,364,1),$C$10),$A$10,IF(B1431&lt;PERCENTILE(OFFSET(B1431,1-364,0,364,1),$C$11),$A$11,$A$12))))),""),IF(_xlpm.initState="","",IF(_xlpm.oversold,_xlpm.pctOnly,_xlpm.initState)))</f>
        <v/>
      </c>
      <c r="F1431" s="119" t="n"/>
      <c r="G1431" s="120">
        <f>IF(OR(B1431="",C1431=""),"",IF(OR(特征计算_周度!B1414&gt;$B$15,特征计算_周度!C1414&gt;$B$15,特征计算_周度!G1414&gt;$B$15,特征计算_周度!E1414&gt;$B$15,特征计算_周度!F1414&gt;$B$15),IF(特征计算_周度!B1414&gt;$B$15,"VIX ","")&amp;IF(特征计算_周度!C1414&gt;$B$15,"HY ","")&amp;IF(特征计算_周度!G1414&gt;$B$15,"Sahm ","")&amp;IF(特征计算_周度!E1414&gt;$B$15,"趋势 ","")&amp;IF(特征计算_周度!F1414&gt;$B$15,"斜率",""),"—"))</f>
        <v/>
      </c>
      <c r="H1431" s="120">
        <f>IF(OR(B1431="",C1431=""),"",_xlfn.LET(_xlpm.dev,原始数据_周度!G1414,_xlpm.minDev,MIN(OFFSET(原始数据_周度!G1414,1-$D$17,0,$D$17,1)),_xlpm.bounce,_xlpm.dev-_xlpm.minDev,IF(AND(ISNUMBER(_xlpm.dev),ISNUMBER(_xlpm.minDev),_xlpm.minDev&lt;=$B$17,_xlpm.bounce&gt;=$F$17),"✅ 触发","—")))</f>
        <v/>
      </c>
      <c r="I1431" s="172">
        <f>IFERROR(IF(特征计算_周度!H1431&gt;$I$3,MIN($I$4,MAX(-$I$5,(特征计算_周度!H1431-$I$3)*$I$4)),0),"")</f>
        <v/>
      </c>
    </row>
    <row r="1432">
      <c r="A1432" s="117">
        <f>特征计算_周度!A1415</f>
        <v/>
      </c>
      <c r="B1432" s="171">
        <f>IFERROR($A$3*特征计算_周度!B1432+$B$3*特征计算_周度!C1432+$C$3*特征计算_周度!D1432+$D$3*特征计算_周度!E1432+$E$3*特征计算_周度!F1432+$F$3*特征计算_周度!H1432,"")</f>
        <v/>
      </c>
      <c r="C1432" s="118">
        <f>IFERROR(PERCENTILE(OFFSET(B1432,1-364,0,364,1),$C$7),"")</f>
        <v/>
      </c>
      <c r="D1432" s="118">
        <f>IFERROR(PERCENTILE(OFFSET(B1432,1-364,0,364,1),$C$11),"")</f>
        <v/>
      </c>
      <c r="E1432" s="122">
        <f>_xlfn.LET(_xlpm.initState,IF(OR(B1432="",C1432=""),"",IF(OR(特征计算_周度!B1415&gt;$B$15,特征计算_周度!C1415&gt;$B$15,特征计算_周度!G1415&gt;$B$15,特征计算_周度!E1415&gt;$B$15,特征计算_周度!F1415&gt;$B$15),$A$12,IFERROR(IF(B1432&lt;PERCENTILE(OFFSET(B1432,1-364,0,364,1),$C$7),$A$7,IF(B1432&lt;PERCENTILE(OFFSET(B1432,1-364,0,364,1),$C$8),$A$8,IF(B1432&lt;PERCENTILE(OFFSET(B1432,1-364,0,364,1),$C$9),$A$9,IF(B1432&lt;PERCENTILE(OFFSET(B1432,1-364,0,364,1),$C$10),$A$10,IF(B1432&lt;PERCENTILE(OFFSET(B1432,1-364,0,364,1),$C$11),$A$11,$A$12))))),""))),_xlpm.dev,原始数据_周度!G1415,_xlpm.minDev,MIN(OFFSET(原始数据_周度!G1415,1-$D$17,0,$D$17,1)),_xlpm.bounce,_xlpm.dev-_xlpm.minDev,_xlpm.oversold,AND(ISNUMBER(_xlpm.dev),ISNUMBER(_xlpm.minDev),_xlpm.minDev&lt;=$B$17,_xlpm.bounce&gt;=$F$17,OR(_xlpm.initState=$A$12,_xlpm.initState=$A$11,_xlpm.initState=$A$10)),_xlpm.pctOnly,IFERROR(IF(B1432&lt;PERCENTILE(OFFSET(B1432,1-364,0,364,1),$C$7),$A$7,IF(B1432&lt;PERCENTILE(OFFSET(B1432,1-364,0,364,1),$C$8),$A$8,IF(B1432&lt;PERCENTILE(OFFSET(B1432,1-364,0,364,1),$C$9),$A$9,IF(B1432&lt;PERCENTILE(OFFSET(B1432,1-364,0,364,1),$C$10),$A$10,IF(B1432&lt;PERCENTILE(OFFSET(B1432,1-364,0,364,1),$C$11),$A$11,$A$12))))),""),IF(_xlpm.initState="","",IF(_xlpm.oversold,_xlpm.pctOnly,_xlpm.initState)))</f>
        <v/>
      </c>
      <c r="F1432" s="119" t="n"/>
      <c r="G1432" s="120">
        <f>IF(OR(B1432="",C1432=""),"",IF(OR(特征计算_周度!B1415&gt;$B$15,特征计算_周度!C1415&gt;$B$15,特征计算_周度!G1415&gt;$B$15,特征计算_周度!E1415&gt;$B$15,特征计算_周度!F1415&gt;$B$15),IF(特征计算_周度!B1415&gt;$B$15,"VIX ","")&amp;IF(特征计算_周度!C1415&gt;$B$15,"HY ","")&amp;IF(特征计算_周度!G1415&gt;$B$15,"Sahm ","")&amp;IF(特征计算_周度!E1415&gt;$B$15,"趋势 ","")&amp;IF(特征计算_周度!F1415&gt;$B$15,"斜率",""),"—"))</f>
        <v/>
      </c>
      <c r="H1432" s="120">
        <f>IF(OR(B1432="",C1432=""),"",_xlfn.LET(_xlpm.dev,原始数据_周度!G1415,_xlpm.minDev,MIN(OFFSET(原始数据_周度!G1415,1-$D$17,0,$D$17,1)),_xlpm.bounce,_xlpm.dev-_xlpm.minDev,IF(AND(ISNUMBER(_xlpm.dev),ISNUMBER(_xlpm.minDev),_xlpm.minDev&lt;=$B$17,_xlpm.bounce&gt;=$F$17),"✅ 触发","—")))</f>
        <v/>
      </c>
      <c r="I1432" s="172">
        <f>IFERROR(IF(特征计算_周度!H1432&gt;$I$3,MIN($I$4,MAX(-$I$5,(特征计算_周度!H1432-$I$3)*$I$4)),0),"")</f>
        <v/>
      </c>
    </row>
    <row r="1433">
      <c r="A1433" s="117">
        <f>特征计算_周度!A1416</f>
        <v/>
      </c>
      <c r="B1433" s="171">
        <f>IFERROR($A$3*特征计算_周度!B1433+$B$3*特征计算_周度!C1433+$C$3*特征计算_周度!D1433+$D$3*特征计算_周度!E1433+$E$3*特征计算_周度!F1433+$F$3*特征计算_周度!H1433,"")</f>
        <v/>
      </c>
      <c r="C1433" s="118">
        <f>IFERROR(PERCENTILE(OFFSET(B1433,1-364,0,364,1),$C$7),"")</f>
        <v/>
      </c>
      <c r="D1433" s="118">
        <f>IFERROR(PERCENTILE(OFFSET(B1433,1-364,0,364,1),$C$11),"")</f>
        <v/>
      </c>
      <c r="E1433" s="122">
        <f>_xlfn.LET(_xlpm.initState,IF(OR(B1433="",C1433=""),"",IF(OR(特征计算_周度!B1416&gt;$B$15,特征计算_周度!C1416&gt;$B$15,特征计算_周度!G1416&gt;$B$15,特征计算_周度!E1416&gt;$B$15,特征计算_周度!F1416&gt;$B$15),$A$12,IFERROR(IF(B1433&lt;PERCENTILE(OFFSET(B1433,1-364,0,364,1),$C$7),$A$7,IF(B1433&lt;PERCENTILE(OFFSET(B1433,1-364,0,364,1),$C$8),$A$8,IF(B1433&lt;PERCENTILE(OFFSET(B1433,1-364,0,364,1),$C$9),$A$9,IF(B1433&lt;PERCENTILE(OFFSET(B1433,1-364,0,364,1),$C$10),$A$10,IF(B1433&lt;PERCENTILE(OFFSET(B1433,1-364,0,364,1),$C$11),$A$11,$A$12))))),""))),_xlpm.dev,原始数据_周度!G1416,_xlpm.minDev,MIN(OFFSET(原始数据_周度!G1416,1-$D$17,0,$D$17,1)),_xlpm.bounce,_xlpm.dev-_xlpm.minDev,_xlpm.oversold,AND(ISNUMBER(_xlpm.dev),ISNUMBER(_xlpm.minDev),_xlpm.minDev&lt;=$B$17,_xlpm.bounce&gt;=$F$17,OR(_xlpm.initState=$A$12,_xlpm.initState=$A$11,_xlpm.initState=$A$10)),_xlpm.pctOnly,IFERROR(IF(B1433&lt;PERCENTILE(OFFSET(B1433,1-364,0,364,1),$C$7),$A$7,IF(B1433&lt;PERCENTILE(OFFSET(B1433,1-364,0,364,1),$C$8),$A$8,IF(B1433&lt;PERCENTILE(OFFSET(B1433,1-364,0,364,1),$C$9),$A$9,IF(B1433&lt;PERCENTILE(OFFSET(B1433,1-364,0,364,1),$C$10),$A$10,IF(B1433&lt;PERCENTILE(OFFSET(B1433,1-364,0,364,1),$C$11),$A$11,$A$12))))),""),IF(_xlpm.initState="","",IF(_xlpm.oversold,_xlpm.pctOnly,_xlpm.initState)))</f>
        <v/>
      </c>
      <c r="F1433" s="119" t="n"/>
      <c r="G1433" s="120">
        <f>IF(OR(B1433="",C1433=""),"",IF(OR(特征计算_周度!B1416&gt;$B$15,特征计算_周度!C1416&gt;$B$15,特征计算_周度!G1416&gt;$B$15,特征计算_周度!E1416&gt;$B$15,特征计算_周度!F1416&gt;$B$15),IF(特征计算_周度!B1416&gt;$B$15,"VIX ","")&amp;IF(特征计算_周度!C1416&gt;$B$15,"HY ","")&amp;IF(特征计算_周度!G1416&gt;$B$15,"Sahm ","")&amp;IF(特征计算_周度!E1416&gt;$B$15,"趋势 ","")&amp;IF(特征计算_周度!F1416&gt;$B$15,"斜率",""),"—"))</f>
        <v/>
      </c>
      <c r="H1433" s="120">
        <f>IF(OR(B1433="",C1433=""),"",_xlfn.LET(_xlpm.dev,原始数据_周度!G1416,_xlpm.minDev,MIN(OFFSET(原始数据_周度!G1416,1-$D$17,0,$D$17,1)),_xlpm.bounce,_xlpm.dev-_xlpm.minDev,IF(AND(ISNUMBER(_xlpm.dev),ISNUMBER(_xlpm.minDev),_xlpm.minDev&lt;=$B$17,_xlpm.bounce&gt;=$F$17),"✅ 触发","—")))</f>
        <v/>
      </c>
      <c r="I1433" s="172">
        <f>IFERROR(IF(特征计算_周度!H1433&gt;$I$3,MIN($I$4,MAX(-$I$5,(特征计算_周度!H1433-$I$3)*$I$4)),0),"")</f>
        <v/>
      </c>
    </row>
    <row r="1434">
      <c r="A1434" s="117">
        <f>特征计算_周度!A1417</f>
        <v/>
      </c>
      <c r="B1434" s="171">
        <f>IFERROR($A$3*特征计算_周度!B1434+$B$3*特征计算_周度!C1434+$C$3*特征计算_周度!D1434+$D$3*特征计算_周度!E1434+$E$3*特征计算_周度!F1434+$F$3*特征计算_周度!H1434,"")</f>
        <v/>
      </c>
      <c r="C1434" s="118">
        <f>IFERROR(PERCENTILE(OFFSET(B1434,1-364,0,364,1),$C$7),"")</f>
        <v/>
      </c>
      <c r="D1434" s="118">
        <f>IFERROR(PERCENTILE(OFFSET(B1434,1-364,0,364,1),$C$11),"")</f>
        <v/>
      </c>
      <c r="E1434" s="122">
        <f>_xlfn.LET(_xlpm.initState,IF(OR(B1434="",C1434=""),"",IF(OR(特征计算_周度!B1417&gt;$B$15,特征计算_周度!C1417&gt;$B$15,特征计算_周度!G1417&gt;$B$15,特征计算_周度!E1417&gt;$B$15,特征计算_周度!F1417&gt;$B$15),$A$12,IFERROR(IF(B1434&lt;PERCENTILE(OFFSET(B1434,1-364,0,364,1),$C$7),$A$7,IF(B1434&lt;PERCENTILE(OFFSET(B1434,1-364,0,364,1),$C$8),$A$8,IF(B1434&lt;PERCENTILE(OFFSET(B1434,1-364,0,364,1),$C$9),$A$9,IF(B1434&lt;PERCENTILE(OFFSET(B1434,1-364,0,364,1),$C$10),$A$10,IF(B1434&lt;PERCENTILE(OFFSET(B1434,1-364,0,364,1),$C$11),$A$11,$A$12))))),""))),_xlpm.dev,原始数据_周度!G1417,_xlpm.minDev,MIN(OFFSET(原始数据_周度!G1417,1-$D$17,0,$D$17,1)),_xlpm.bounce,_xlpm.dev-_xlpm.minDev,_xlpm.oversold,AND(ISNUMBER(_xlpm.dev),ISNUMBER(_xlpm.minDev),_xlpm.minDev&lt;=$B$17,_xlpm.bounce&gt;=$F$17,OR(_xlpm.initState=$A$12,_xlpm.initState=$A$11,_xlpm.initState=$A$10)),_xlpm.pctOnly,IFERROR(IF(B1434&lt;PERCENTILE(OFFSET(B1434,1-364,0,364,1),$C$7),$A$7,IF(B1434&lt;PERCENTILE(OFFSET(B1434,1-364,0,364,1),$C$8),$A$8,IF(B1434&lt;PERCENTILE(OFFSET(B1434,1-364,0,364,1),$C$9),$A$9,IF(B1434&lt;PERCENTILE(OFFSET(B1434,1-364,0,364,1),$C$10),$A$10,IF(B1434&lt;PERCENTILE(OFFSET(B1434,1-364,0,364,1),$C$11),$A$11,$A$12))))),""),IF(_xlpm.initState="","",IF(_xlpm.oversold,_xlpm.pctOnly,_xlpm.initState)))</f>
        <v/>
      </c>
      <c r="F1434" s="119" t="n"/>
      <c r="G1434" s="120">
        <f>IF(OR(B1434="",C1434=""),"",IF(OR(特征计算_周度!B1417&gt;$B$15,特征计算_周度!C1417&gt;$B$15,特征计算_周度!G1417&gt;$B$15,特征计算_周度!E1417&gt;$B$15,特征计算_周度!F1417&gt;$B$15),IF(特征计算_周度!B1417&gt;$B$15,"VIX ","")&amp;IF(特征计算_周度!C1417&gt;$B$15,"HY ","")&amp;IF(特征计算_周度!G1417&gt;$B$15,"Sahm ","")&amp;IF(特征计算_周度!E1417&gt;$B$15,"趋势 ","")&amp;IF(特征计算_周度!F1417&gt;$B$15,"斜率",""),"—"))</f>
        <v/>
      </c>
      <c r="H1434" s="120">
        <f>IF(OR(B1434="",C1434=""),"",_xlfn.LET(_xlpm.dev,原始数据_周度!G1417,_xlpm.minDev,MIN(OFFSET(原始数据_周度!G1417,1-$D$17,0,$D$17,1)),_xlpm.bounce,_xlpm.dev-_xlpm.minDev,IF(AND(ISNUMBER(_xlpm.dev),ISNUMBER(_xlpm.minDev),_xlpm.minDev&lt;=$B$17,_xlpm.bounce&gt;=$F$17),"✅ 触发","—")))</f>
        <v/>
      </c>
      <c r="I1434" s="172">
        <f>IFERROR(IF(特征计算_周度!H1434&gt;$I$3,MIN($I$4,MAX(-$I$5,(特征计算_周度!H1434-$I$3)*$I$4)),0),"")</f>
        <v/>
      </c>
    </row>
    <row r="1435">
      <c r="A1435" s="117">
        <f>特征计算_周度!A1418</f>
        <v/>
      </c>
      <c r="B1435" s="171">
        <f>IFERROR($A$3*特征计算_周度!B1435+$B$3*特征计算_周度!C1435+$C$3*特征计算_周度!D1435+$D$3*特征计算_周度!E1435+$E$3*特征计算_周度!F1435+$F$3*特征计算_周度!H1435,"")</f>
        <v/>
      </c>
      <c r="C1435" s="118">
        <f>IFERROR(PERCENTILE(OFFSET(B1435,1-364,0,364,1),$C$7),"")</f>
        <v/>
      </c>
      <c r="D1435" s="118">
        <f>IFERROR(PERCENTILE(OFFSET(B1435,1-364,0,364,1),$C$11),"")</f>
        <v/>
      </c>
      <c r="E1435" s="122">
        <f>_xlfn.LET(_xlpm.initState,IF(OR(B1435="",C1435=""),"",IF(OR(特征计算_周度!B1418&gt;$B$15,特征计算_周度!C1418&gt;$B$15,特征计算_周度!G1418&gt;$B$15,特征计算_周度!E1418&gt;$B$15,特征计算_周度!F1418&gt;$B$15),$A$12,IFERROR(IF(B1435&lt;PERCENTILE(OFFSET(B1435,1-364,0,364,1),$C$7),$A$7,IF(B1435&lt;PERCENTILE(OFFSET(B1435,1-364,0,364,1),$C$8),$A$8,IF(B1435&lt;PERCENTILE(OFFSET(B1435,1-364,0,364,1),$C$9),$A$9,IF(B1435&lt;PERCENTILE(OFFSET(B1435,1-364,0,364,1),$C$10),$A$10,IF(B1435&lt;PERCENTILE(OFFSET(B1435,1-364,0,364,1),$C$11),$A$11,$A$12))))),""))),_xlpm.dev,原始数据_周度!G1418,_xlpm.minDev,MIN(OFFSET(原始数据_周度!G1418,1-$D$17,0,$D$17,1)),_xlpm.bounce,_xlpm.dev-_xlpm.minDev,_xlpm.oversold,AND(ISNUMBER(_xlpm.dev),ISNUMBER(_xlpm.minDev),_xlpm.minDev&lt;=$B$17,_xlpm.bounce&gt;=$F$17,OR(_xlpm.initState=$A$12,_xlpm.initState=$A$11,_xlpm.initState=$A$10)),_xlpm.pctOnly,IFERROR(IF(B1435&lt;PERCENTILE(OFFSET(B1435,1-364,0,364,1),$C$7),$A$7,IF(B1435&lt;PERCENTILE(OFFSET(B1435,1-364,0,364,1),$C$8),$A$8,IF(B1435&lt;PERCENTILE(OFFSET(B1435,1-364,0,364,1),$C$9),$A$9,IF(B1435&lt;PERCENTILE(OFFSET(B1435,1-364,0,364,1),$C$10),$A$10,IF(B1435&lt;PERCENTILE(OFFSET(B1435,1-364,0,364,1),$C$11),$A$11,$A$12))))),""),IF(_xlpm.initState="","",IF(_xlpm.oversold,_xlpm.pctOnly,_xlpm.initState)))</f>
        <v/>
      </c>
      <c r="F1435" s="119" t="n"/>
      <c r="G1435" s="120">
        <f>IF(OR(B1435="",C1435=""),"",IF(OR(特征计算_周度!B1418&gt;$B$15,特征计算_周度!C1418&gt;$B$15,特征计算_周度!G1418&gt;$B$15,特征计算_周度!E1418&gt;$B$15,特征计算_周度!F1418&gt;$B$15),IF(特征计算_周度!B1418&gt;$B$15,"VIX ","")&amp;IF(特征计算_周度!C1418&gt;$B$15,"HY ","")&amp;IF(特征计算_周度!G1418&gt;$B$15,"Sahm ","")&amp;IF(特征计算_周度!E1418&gt;$B$15,"趋势 ","")&amp;IF(特征计算_周度!F1418&gt;$B$15,"斜率",""),"—"))</f>
        <v/>
      </c>
      <c r="H1435" s="120">
        <f>IF(OR(B1435="",C1435=""),"",_xlfn.LET(_xlpm.dev,原始数据_周度!G1418,_xlpm.minDev,MIN(OFFSET(原始数据_周度!G1418,1-$D$17,0,$D$17,1)),_xlpm.bounce,_xlpm.dev-_xlpm.minDev,IF(AND(ISNUMBER(_xlpm.dev),ISNUMBER(_xlpm.minDev),_xlpm.minDev&lt;=$B$17,_xlpm.bounce&gt;=$F$17),"✅ 触发","—")))</f>
        <v/>
      </c>
      <c r="I1435" s="172">
        <f>IFERROR(IF(特征计算_周度!H1435&gt;$I$3,MIN($I$4,MAX(-$I$5,(特征计算_周度!H1435-$I$3)*$I$4)),0),"")</f>
        <v/>
      </c>
    </row>
    <row r="1436">
      <c r="A1436" s="117">
        <f>特征计算_周度!A1419</f>
        <v/>
      </c>
      <c r="B1436" s="171">
        <f>IFERROR($A$3*特征计算_周度!B1436+$B$3*特征计算_周度!C1436+$C$3*特征计算_周度!D1436+$D$3*特征计算_周度!E1436+$E$3*特征计算_周度!F1436+$F$3*特征计算_周度!H1436,"")</f>
        <v/>
      </c>
      <c r="C1436" s="118">
        <f>IFERROR(PERCENTILE(OFFSET(B1436,1-364,0,364,1),$C$7),"")</f>
        <v/>
      </c>
      <c r="D1436" s="118">
        <f>IFERROR(PERCENTILE(OFFSET(B1436,1-364,0,364,1),$C$11),"")</f>
        <v/>
      </c>
      <c r="E1436" s="122">
        <f>_xlfn.LET(_xlpm.initState,IF(OR(B1436="",C1436=""),"",IF(OR(特征计算_周度!B1419&gt;$B$15,特征计算_周度!C1419&gt;$B$15,特征计算_周度!G1419&gt;$B$15,特征计算_周度!E1419&gt;$B$15,特征计算_周度!F1419&gt;$B$15),$A$12,IFERROR(IF(B1436&lt;PERCENTILE(OFFSET(B1436,1-364,0,364,1),$C$7),$A$7,IF(B1436&lt;PERCENTILE(OFFSET(B1436,1-364,0,364,1),$C$8),$A$8,IF(B1436&lt;PERCENTILE(OFFSET(B1436,1-364,0,364,1),$C$9),$A$9,IF(B1436&lt;PERCENTILE(OFFSET(B1436,1-364,0,364,1),$C$10),$A$10,IF(B1436&lt;PERCENTILE(OFFSET(B1436,1-364,0,364,1),$C$11),$A$11,$A$12))))),""))),_xlpm.dev,原始数据_周度!G1419,_xlpm.minDev,MIN(OFFSET(原始数据_周度!G1419,1-$D$17,0,$D$17,1)),_xlpm.bounce,_xlpm.dev-_xlpm.minDev,_xlpm.oversold,AND(ISNUMBER(_xlpm.dev),ISNUMBER(_xlpm.minDev),_xlpm.minDev&lt;=$B$17,_xlpm.bounce&gt;=$F$17,OR(_xlpm.initState=$A$12,_xlpm.initState=$A$11,_xlpm.initState=$A$10)),_xlpm.pctOnly,IFERROR(IF(B1436&lt;PERCENTILE(OFFSET(B1436,1-364,0,364,1),$C$7),$A$7,IF(B1436&lt;PERCENTILE(OFFSET(B1436,1-364,0,364,1),$C$8),$A$8,IF(B1436&lt;PERCENTILE(OFFSET(B1436,1-364,0,364,1),$C$9),$A$9,IF(B1436&lt;PERCENTILE(OFFSET(B1436,1-364,0,364,1),$C$10),$A$10,IF(B1436&lt;PERCENTILE(OFFSET(B1436,1-364,0,364,1),$C$11),$A$11,$A$12))))),""),IF(_xlpm.initState="","",IF(_xlpm.oversold,_xlpm.pctOnly,_xlpm.initState)))</f>
        <v/>
      </c>
      <c r="F1436" s="119" t="n"/>
      <c r="G1436" s="120">
        <f>IF(OR(B1436="",C1436=""),"",IF(OR(特征计算_周度!B1419&gt;$B$15,特征计算_周度!C1419&gt;$B$15,特征计算_周度!G1419&gt;$B$15,特征计算_周度!E1419&gt;$B$15,特征计算_周度!F1419&gt;$B$15),IF(特征计算_周度!B1419&gt;$B$15,"VIX ","")&amp;IF(特征计算_周度!C1419&gt;$B$15,"HY ","")&amp;IF(特征计算_周度!G1419&gt;$B$15,"Sahm ","")&amp;IF(特征计算_周度!E1419&gt;$B$15,"趋势 ","")&amp;IF(特征计算_周度!F1419&gt;$B$15,"斜率",""),"—"))</f>
        <v/>
      </c>
      <c r="H1436" s="120">
        <f>IF(OR(B1436="",C1436=""),"",_xlfn.LET(_xlpm.dev,原始数据_周度!G1419,_xlpm.minDev,MIN(OFFSET(原始数据_周度!G1419,1-$D$17,0,$D$17,1)),_xlpm.bounce,_xlpm.dev-_xlpm.minDev,IF(AND(ISNUMBER(_xlpm.dev),ISNUMBER(_xlpm.minDev),_xlpm.minDev&lt;=$B$17,_xlpm.bounce&gt;=$F$17),"✅ 触发","—")))</f>
        <v/>
      </c>
      <c r="I1436" s="172">
        <f>IFERROR(IF(特征计算_周度!H1436&gt;$I$3,MIN($I$4,MAX(-$I$5,(特征计算_周度!H1436-$I$3)*$I$4)),0),"")</f>
        <v/>
      </c>
    </row>
    <row r="1437">
      <c r="A1437" s="117">
        <f>特征计算_周度!A1420</f>
        <v/>
      </c>
      <c r="B1437" s="171">
        <f>IFERROR($A$3*特征计算_周度!B1437+$B$3*特征计算_周度!C1437+$C$3*特征计算_周度!D1437+$D$3*特征计算_周度!E1437+$E$3*特征计算_周度!F1437+$F$3*特征计算_周度!H1437,"")</f>
        <v/>
      </c>
      <c r="C1437" s="118">
        <f>IFERROR(PERCENTILE(OFFSET(B1437,1-364,0,364,1),$C$7),"")</f>
        <v/>
      </c>
      <c r="D1437" s="118">
        <f>IFERROR(PERCENTILE(OFFSET(B1437,1-364,0,364,1),$C$11),"")</f>
        <v/>
      </c>
      <c r="E1437" s="122">
        <f>_xlfn.LET(_xlpm.initState,IF(OR(B1437="",C1437=""),"",IF(OR(特征计算_周度!B1420&gt;$B$15,特征计算_周度!C1420&gt;$B$15,特征计算_周度!G1420&gt;$B$15,特征计算_周度!E1420&gt;$B$15,特征计算_周度!F1420&gt;$B$15),$A$12,IFERROR(IF(B1437&lt;PERCENTILE(OFFSET(B1437,1-364,0,364,1),$C$7),$A$7,IF(B1437&lt;PERCENTILE(OFFSET(B1437,1-364,0,364,1),$C$8),$A$8,IF(B1437&lt;PERCENTILE(OFFSET(B1437,1-364,0,364,1),$C$9),$A$9,IF(B1437&lt;PERCENTILE(OFFSET(B1437,1-364,0,364,1),$C$10),$A$10,IF(B1437&lt;PERCENTILE(OFFSET(B1437,1-364,0,364,1),$C$11),$A$11,$A$12))))),""))),_xlpm.dev,原始数据_周度!G1420,_xlpm.minDev,MIN(OFFSET(原始数据_周度!G1420,1-$D$17,0,$D$17,1)),_xlpm.bounce,_xlpm.dev-_xlpm.minDev,_xlpm.oversold,AND(ISNUMBER(_xlpm.dev),ISNUMBER(_xlpm.minDev),_xlpm.minDev&lt;=$B$17,_xlpm.bounce&gt;=$F$17,OR(_xlpm.initState=$A$12,_xlpm.initState=$A$11,_xlpm.initState=$A$10)),_xlpm.pctOnly,IFERROR(IF(B1437&lt;PERCENTILE(OFFSET(B1437,1-364,0,364,1),$C$7),$A$7,IF(B1437&lt;PERCENTILE(OFFSET(B1437,1-364,0,364,1),$C$8),$A$8,IF(B1437&lt;PERCENTILE(OFFSET(B1437,1-364,0,364,1),$C$9),$A$9,IF(B1437&lt;PERCENTILE(OFFSET(B1437,1-364,0,364,1),$C$10),$A$10,IF(B1437&lt;PERCENTILE(OFFSET(B1437,1-364,0,364,1),$C$11),$A$11,$A$12))))),""),IF(_xlpm.initState="","",IF(_xlpm.oversold,_xlpm.pctOnly,_xlpm.initState)))</f>
        <v/>
      </c>
      <c r="F1437" s="119" t="n"/>
      <c r="G1437" s="120">
        <f>IF(OR(B1437="",C1437=""),"",IF(OR(特征计算_周度!B1420&gt;$B$15,特征计算_周度!C1420&gt;$B$15,特征计算_周度!G1420&gt;$B$15,特征计算_周度!E1420&gt;$B$15,特征计算_周度!F1420&gt;$B$15),IF(特征计算_周度!B1420&gt;$B$15,"VIX ","")&amp;IF(特征计算_周度!C1420&gt;$B$15,"HY ","")&amp;IF(特征计算_周度!G1420&gt;$B$15,"Sahm ","")&amp;IF(特征计算_周度!E1420&gt;$B$15,"趋势 ","")&amp;IF(特征计算_周度!F1420&gt;$B$15,"斜率",""),"—"))</f>
        <v/>
      </c>
      <c r="H1437" s="120">
        <f>IF(OR(B1437="",C1437=""),"",_xlfn.LET(_xlpm.dev,原始数据_周度!G1420,_xlpm.minDev,MIN(OFFSET(原始数据_周度!G1420,1-$D$17,0,$D$17,1)),_xlpm.bounce,_xlpm.dev-_xlpm.minDev,IF(AND(ISNUMBER(_xlpm.dev),ISNUMBER(_xlpm.minDev),_xlpm.minDev&lt;=$B$17,_xlpm.bounce&gt;=$F$17),"✅ 触发","—")))</f>
        <v/>
      </c>
      <c r="I1437" s="172">
        <f>IFERROR(IF(特征计算_周度!H1437&gt;$I$3,MIN($I$4,MAX(-$I$5,(特征计算_周度!H1437-$I$3)*$I$4)),0),"")</f>
        <v/>
      </c>
    </row>
    <row r="1438">
      <c r="A1438" s="117">
        <f>特征计算_周度!A1421</f>
        <v/>
      </c>
      <c r="B1438" s="171">
        <f>IFERROR($A$3*特征计算_周度!B1438+$B$3*特征计算_周度!C1438+$C$3*特征计算_周度!D1438+$D$3*特征计算_周度!E1438+$E$3*特征计算_周度!F1438+$F$3*特征计算_周度!H1438,"")</f>
        <v/>
      </c>
      <c r="C1438" s="118">
        <f>IFERROR(PERCENTILE(OFFSET(B1438,1-364,0,364,1),$C$7),"")</f>
        <v/>
      </c>
      <c r="D1438" s="118">
        <f>IFERROR(PERCENTILE(OFFSET(B1438,1-364,0,364,1),$C$11),"")</f>
        <v/>
      </c>
      <c r="E1438" s="122">
        <f>_xlfn.LET(_xlpm.initState,IF(OR(B1438="",C1438=""),"",IF(OR(特征计算_周度!B1421&gt;$B$15,特征计算_周度!C1421&gt;$B$15,特征计算_周度!G1421&gt;$B$15,特征计算_周度!E1421&gt;$B$15,特征计算_周度!F1421&gt;$B$15),$A$12,IFERROR(IF(B1438&lt;PERCENTILE(OFFSET(B1438,1-364,0,364,1),$C$7),$A$7,IF(B1438&lt;PERCENTILE(OFFSET(B1438,1-364,0,364,1),$C$8),$A$8,IF(B1438&lt;PERCENTILE(OFFSET(B1438,1-364,0,364,1),$C$9),$A$9,IF(B1438&lt;PERCENTILE(OFFSET(B1438,1-364,0,364,1),$C$10),$A$10,IF(B1438&lt;PERCENTILE(OFFSET(B1438,1-364,0,364,1),$C$11),$A$11,$A$12))))),""))),_xlpm.dev,原始数据_周度!G1421,_xlpm.minDev,MIN(OFFSET(原始数据_周度!G1421,1-$D$17,0,$D$17,1)),_xlpm.bounce,_xlpm.dev-_xlpm.minDev,_xlpm.oversold,AND(ISNUMBER(_xlpm.dev),ISNUMBER(_xlpm.minDev),_xlpm.minDev&lt;=$B$17,_xlpm.bounce&gt;=$F$17,OR(_xlpm.initState=$A$12,_xlpm.initState=$A$11,_xlpm.initState=$A$10)),_xlpm.pctOnly,IFERROR(IF(B1438&lt;PERCENTILE(OFFSET(B1438,1-364,0,364,1),$C$7),$A$7,IF(B1438&lt;PERCENTILE(OFFSET(B1438,1-364,0,364,1),$C$8),$A$8,IF(B1438&lt;PERCENTILE(OFFSET(B1438,1-364,0,364,1),$C$9),$A$9,IF(B1438&lt;PERCENTILE(OFFSET(B1438,1-364,0,364,1),$C$10),$A$10,IF(B1438&lt;PERCENTILE(OFFSET(B1438,1-364,0,364,1),$C$11),$A$11,$A$12))))),""),IF(_xlpm.initState="","",IF(_xlpm.oversold,_xlpm.pctOnly,_xlpm.initState)))</f>
        <v/>
      </c>
      <c r="F1438" s="119" t="n"/>
      <c r="G1438" s="120">
        <f>IF(OR(B1438="",C1438=""),"",IF(OR(特征计算_周度!B1421&gt;$B$15,特征计算_周度!C1421&gt;$B$15,特征计算_周度!G1421&gt;$B$15,特征计算_周度!E1421&gt;$B$15,特征计算_周度!F1421&gt;$B$15),IF(特征计算_周度!B1421&gt;$B$15,"VIX ","")&amp;IF(特征计算_周度!C1421&gt;$B$15,"HY ","")&amp;IF(特征计算_周度!G1421&gt;$B$15,"Sahm ","")&amp;IF(特征计算_周度!E1421&gt;$B$15,"趋势 ","")&amp;IF(特征计算_周度!F1421&gt;$B$15,"斜率",""),"—"))</f>
        <v/>
      </c>
      <c r="H1438" s="120">
        <f>IF(OR(B1438="",C1438=""),"",_xlfn.LET(_xlpm.dev,原始数据_周度!G1421,_xlpm.minDev,MIN(OFFSET(原始数据_周度!G1421,1-$D$17,0,$D$17,1)),_xlpm.bounce,_xlpm.dev-_xlpm.minDev,IF(AND(ISNUMBER(_xlpm.dev),ISNUMBER(_xlpm.minDev),_xlpm.minDev&lt;=$B$17,_xlpm.bounce&gt;=$F$17),"✅ 触发","—")))</f>
        <v/>
      </c>
      <c r="I1438" s="172">
        <f>IFERROR(IF(特征计算_周度!H1438&gt;$I$3,MIN($I$4,MAX(-$I$5,(特征计算_周度!H1438-$I$3)*$I$4)),0),"")</f>
        <v/>
      </c>
    </row>
    <row r="1439">
      <c r="A1439" s="117">
        <f>特征计算_周度!A1422</f>
        <v/>
      </c>
      <c r="B1439" s="171">
        <f>IFERROR($A$3*特征计算_周度!B1439+$B$3*特征计算_周度!C1439+$C$3*特征计算_周度!D1439+$D$3*特征计算_周度!E1439+$E$3*特征计算_周度!F1439+$F$3*特征计算_周度!H1439,"")</f>
        <v/>
      </c>
      <c r="C1439" s="118">
        <f>IFERROR(PERCENTILE(OFFSET(B1439,1-364,0,364,1),$C$7),"")</f>
        <v/>
      </c>
      <c r="D1439" s="118">
        <f>IFERROR(PERCENTILE(OFFSET(B1439,1-364,0,364,1),$C$11),"")</f>
        <v/>
      </c>
      <c r="E1439" s="122">
        <f>_xlfn.LET(_xlpm.initState,IF(OR(B1439="",C1439=""),"",IF(OR(特征计算_周度!B1422&gt;$B$15,特征计算_周度!C1422&gt;$B$15,特征计算_周度!G1422&gt;$B$15,特征计算_周度!E1422&gt;$B$15,特征计算_周度!F1422&gt;$B$15),$A$12,IFERROR(IF(B1439&lt;PERCENTILE(OFFSET(B1439,1-364,0,364,1),$C$7),$A$7,IF(B1439&lt;PERCENTILE(OFFSET(B1439,1-364,0,364,1),$C$8),$A$8,IF(B1439&lt;PERCENTILE(OFFSET(B1439,1-364,0,364,1),$C$9),$A$9,IF(B1439&lt;PERCENTILE(OFFSET(B1439,1-364,0,364,1),$C$10),$A$10,IF(B1439&lt;PERCENTILE(OFFSET(B1439,1-364,0,364,1),$C$11),$A$11,$A$12))))),""))),_xlpm.dev,原始数据_周度!G1422,_xlpm.minDev,MIN(OFFSET(原始数据_周度!G1422,1-$D$17,0,$D$17,1)),_xlpm.bounce,_xlpm.dev-_xlpm.minDev,_xlpm.oversold,AND(ISNUMBER(_xlpm.dev),ISNUMBER(_xlpm.minDev),_xlpm.minDev&lt;=$B$17,_xlpm.bounce&gt;=$F$17,OR(_xlpm.initState=$A$12,_xlpm.initState=$A$11,_xlpm.initState=$A$10)),_xlpm.pctOnly,IFERROR(IF(B1439&lt;PERCENTILE(OFFSET(B1439,1-364,0,364,1),$C$7),$A$7,IF(B1439&lt;PERCENTILE(OFFSET(B1439,1-364,0,364,1),$C$8),$A$8,IF(B1439&lt;PERCENTILE(OFFSET(B1439,1-364,0,364,1),$C$9),$A$9,IF(B1439&lt;PERCENTILE(OFFSET(B1439,1-364,0,364,1),$C$10),$A$10,IF(B1439&lt;PERCENTILE(OFFSET(B1439,1-364,0,364,1),$C$11),$A$11,$A$12))))),""),IF(_xlpm.initState="","",IF(_xlpm.oversold,_xlpm.pctOnly,_xlpm.initState)))</f>
        <v/>
      </c>
      <c r="F1439" s="119" t="n"/>
      <c r="G1439" s="120">
        <f>IF(OR(B1439="",C1439=""),"",IF(OR(特征计算_周度!B1422&gt;$B$15,特征计算_周度!C1422&gt;$B$15,特征计算_周度!G1422&gt;$B$15,特征计算_周度!E1422&gt;$B$15,特征计算_周度!F1422&gt;$B$15),IF(特征计算_周度!B1422&gt;$B$15,"VIX ","")&amp;IF(特征计算_周度!C1422&gt;$B$15,"HY ","")&amp;IF(特征计算_周度!G1422&gt;$B$15,"Sahm ","")&amp;IF(特征计算_周度!E1422&gt;$B$15,"趋势 ","")&amp;IF(特征计算_周度!F1422&gt;$B$15,"斜率",""),"—"))</f>
        <v/>
      </c>
      <c r="H1439" s="120">
        <f>IF(OR(B1439="",C1439=""),"",_xlfn.LET(_xlpm.dev,原始数据_周度!G1422,_xlpm.minDev,MIN(OFFSET(原始数据_周度!G1422,1-$D$17,0,$D$17,1)),_xlpm.bounce,_xlpm.dev-_xlpm.minDev,IF(AND(ISNUMBER(_xlpm.dev),ISNUMBER(_xlpm.minDev),_xlpm.minDev&lt;=$B$17,_xlpm.bounce&gt;=$F$17),"✅ 触发","—")))</f>
        <v/>
      </c>
      <c r="I1439" s="172">
        <f>IFERROR(IF(特征计算_周度!H1439&gt;$I$3,MIN($I$4,MAX(-$I$5,(特征计算_周度!H1439-$I$3)*$I$4)),0),"")</f>
        <v/>
      </c>
    </row>
    <row r="1440">
      <c r="A1440" s="117">
        <f>特征计算_周度!A1423</f>
        <v/>
      </c>
      <c r="B1440" s="171">
        <f>IFERROR($A$3*特征计算_周度!B1440+$B$3*特征计算_周度!C1440+$C$3*特征计算_周度!D1440+$D$3*特征计算_周度!E1440+$E$3*特征计算_周度!F1440+$F$3*特征计算_周度!H1440,"")</f>
        <v/>
      </c>
      <c r="C1440" s="118">
        <f>IFERROR(PERCENTILE(OFFSET(B1440,1-364,0,364,1),$C$7),"")</f>
        <v/>
      </c>
      <c r="D1440" s="118">
        <f>IFERROR(PERCENTILE(OFFSET(B1440,1-364,0,364,1),$C$11),"")</f>
        <v/>
      </c>
      <c r="E1440" s="122">
        <f>_xlfn.LET(_xlpm.initState,IF(OR(B1440="",C1440=""),"",IF(OR(特征计算_周度!B1423&gt;$B$15,特征计算_周度!C1423&gt;$B$15,特征计算_周度!G1423&gt;$B$15,特征计算_周度!E1423&gt;$B$15,特征计算_周度!F1423&gt;$B$15),$A$12,IFERROR(IF(B1440&lt;PERCENTILE(OFFSET(B1440,1-364,0,364,1),$C$7),$A$7,IF(B1440&lt;PERCENTILE(OFFSET(B1440,1-364,0,364,1),$C$8),$A$8,IF(B1440&lt;PERCENTILE(OFFSET(B1440,1-364,0,364,1),$C$9),$A$9,IF(B1440&lt;PERCENTILE(OFFSET(B1440,1-364,0,364,1),$C$10),$A$10,IF(B1440&lt;PERCENTILE(OFFSET(B1440,1-364,0,364,1),$C$11),$A$11,$A$12))))),""))),_xlpm.dev,原始数据_周度!G1423,_xlpm.minDev,MIN(OFFSET(原始数据_周度!G1423,1-$D$17,0,$D$17,1)),_xlpm.bounce,_xlpm.dev-_xlpm.minDev,_xlpm.oversold,AND(ISNUMBER(_xlpm.dev),ISNUMBER(_xlpm.minDev),_xlpm.minDev&lt;=$B$17,_xlpm.bounce&gt;=$F$17,OR(_xlpm.initState=$A$12,_xlpm.initState=$A$11,_xlpm.initState=$A$10)),_xlpm.pctOnly,IFERROR(IF(B1440&lt;PERCENTILE(OFFSET(B1440,1-364,0,364,1),$C$7),$A$7,IF(B1440&lt;PERCENTILE(OFFSET(B1440,1-364,0,364,1),$C$8),$A$8,IF(B1440&lt;PERCENTILE(OFFSET(B1440,1-364,0,364,1),$C$9),$A$9,IF(B1440&lt;PERCENTILE(OFFSET(B1440,1-364,0,364,1),$C$10),$A$10,IF(B1440&lt;PERCENTILE(OFFSET(B1440,1-364,0,364,1),$C$11),$A$11,$A$12))))),""),IF(_xlpm.initState="","",IF(_xlpm.oversold,_xlpm.pctOnly,_xlpm.initState)))</f>
        <v/>
      </c>
      <c r="F1440" s="119" t="n"/>
      <c r="G1440" s="120">
        <f>IF(OR(B1440="",C1440=""),"",IF(OR(特征计算_周度!B1423&gt;$B$15,特征计算_周度!C1423&gt;$B$15,特征计算_周度!G1423&gt;$B$15,特征计算_周度!E1423&gt;$B$15,特征计算_周度!F1423&gt;$B$15),IF(特征计算_周度!B1423&gt;$B$15,"VIX ","")&amp;IF(特征计算_周度!C1423&gt;$B$15,"HY ","")&amp;IF(特征计算_周度!G1423&gt;$B$15,"Sahm ","")&amp;IF(特征计算_周度!E1423&gt;$B$15,"趋势 ","")&amp;IF(特征计算_周度!F1423&gt;$B$15,"斜率",""),"—"))</f>
        <v/>
      </c>
      <c r="H1440" s="120">
        <f>IF(OR(B1440="",C1440=""),"",_xlfn.LET(_xlpm.dev,原始数据_周度!G1423,_xlpm.minDev,MIN(OFFSET(原始数据_周度!G1423,1-$D$17,0,$D$17,1)),_xlpm.bounce,_xlpm.dev-_xlpm.minDev,IF(AND(ISNUMBER(_xlpm.dev),ISNUMBER(_xlpm.minDev),_xlpm.minDev&lt;=$B$17,_xlpm.bounce&gt;=$F$17),"✅ 触发","—")))</f>
        <v/>
      </c>
      <c r="I1440" s="172">
        <f>IFERROR(IF(特征计算_周度!H1440&gt;$I$3,MIN($I$4,MAX(-$I$5,(特征计算_周度!H1440-$I$3)*$I$4)),0),"")</f>
        <v/>
      </c>
    </row>
    <row r="1441">
      <c r="A1441" s="117">
        <f>特征计算_周度!A1424</f>
        <v/>
      </c>
      <c r="B1441" s="171">
        <f>IFERROR($A$3*特征计算_周度!B1441+$B$3*特征计算_周度!C1441+$C$3*特征计算_周度!D1441+$D$3*特征计算_周度!E1441+$E$3*特征计算_周度!F1441+$F$3*特征计算_周度!H1441,"")</f>
        <v/>
      </c>
      <c r="C1441" s="118">
        <f>IFERROR(PERCENTILE(OFFSET(B1441,1-364,0,364,1),$C$7),"")</f>
        <v/>
      </c>
      <c r="D1441" s="118">
        <f>IFERROR(PERCENTILE(OFFSET(B1441,1-364,0,364,1),$C$11),"")</f>
        <v/>
      </c>
      <c r="E1441" s="122">
        <f>_xlfn.LET(_xlpm.initState,IF(OR(B1441="",C1441=""),"",IF(OR(特征计算_周度!B1424&gt;$B$15,特征计算_周度!C1424&gt;$B$15,特征计算_周度!G1424&gt;$B$15,特征计算_周度!E1424&gt;$B$15,特征计算_周度!F1424&gt;$B$15),$A$12,IFERROR(IF(B1441&lt;PERCENTILE(OFFSET(B1441,1-364,0,364,1),$C$7),$A$7,IF(B1441&lt;PERCENTILE(OFFSET(B1441,1-364,0,364,1),$C$8),$A$8,IF(B1441&lt;PERCENTILE(OFFSET(B1441,1-364,0,364,1),$C$9),$A$9,IF(B1441&lt;PERCENTILE(OFFSET(B1441,1-364,0,364,1),$C$10),$A$10,IF(B1441&lt;PERCENTILE(OFFSET(B1441,1-364,0,364,1),$C$11),$A$11,$A$12))))),""))),_xlpm.dev,原始数据_周度!G1424,_xlpm.minDev,MIN(OFFSET(原始数据_周度!G1424,1-$D$17,0,$D$17,1)),_xlpm.bounce,_xlpm.dev-_xlpm.minDev,_xlpm.oversold,AND(ISNUMBER(_xlpm.dev),ISNUMBER(_xlpm.minDev),_xlpm.minDev&lt;=$B$17,_xlpm.bounce&gt;=$F$17,OR(_xlpm.initState=$A$12,_xlpm.initState=$A$11,_xlpm.initState=$A$10)),_xlpm.pctOnly,IFERROR(IF(B1441&lt;PERCENTILE(OFFSET(B1441,1-364,0,364,1),$C$7),$A$7,IF(B1441&lt;PERCENTILE(OFFSET(B1441,1-364,0,364,1),$C$8),$A$8,IF(B1441&lt;PERCENTILE(OFFSET(B1441,1-364,0,364,1),$C$9),$A$9,IF(B1441&lt;PERCENTILE(OFFSET(B1441,1-364,0,364,1),$C$10),$A$10,IF(B1441&lt;PERCENTILE(OFFSET(B1441,1-364,0,364,1),$C$11),$A$11,$A$12))))),""),IF(_xlpm.initState="","",IF(_xlpm.oversold,_xlpm.pctOnly,_xlpm.initState)))</f>
        <v/>
      </c>
      <c r="F1441" s="119" t="n"/>
      <c r="G1441" s="120">
        <f>IF(OR(B1441="",C1441=""),"",IF(OR(特征计算_周度!B1424&gt;$B$15,特征计算_周度!C1424&gt;$B$15,特征计算_周度!G1424&gt;$B$15,特征计算_周度!E1424&gt;$B$15,特征计算_周度!F1424&gt;$B$15),IF(特征计算_周度!B1424&gt;$B$15,"VIX ","")&amp;IF(特征计算_周度!C1424&gt;$B$15,"HY ","")&amp;IF(特征计算_周度!G1424&gt;$B$15,"Sahm ","")&amp;IF(特征计算_周度!E1424&gt;$B$15,"趋势 ","")&amp;IF(特征计算_周度!F1424&gt;$B$15,"斜率",""),"—"))</f>
        <v/>
      </c>
      <c r="H1441" s="120">
        <f>IF(OR(B1441="",C1441=""),"",_xlfn.LET(_xlpm.dev,原始数据_周度!G1424,_xlpm.minDev,MIN(OFFSET(原始数据_周度!G1424,1-$D$17,0,$D$17,1)),_xlpm.bounce,_xlpm.dev-_xlpm.minDev,IF(AND(ISNUMBER(_xlpm.dev),ISNUMBER(_xlpm.minDev),_xlpm.minDev&lt;=$B$17,_xlpm.bounce&gt;=$F$17),"✅ 触发","—")))</f>
        <v/>
      </c>
      <c r="I1441" s="172">
        <f>IFERROR(IF(特征计算_周度!H1441&gt;$I$3,MIN($I$4,MAX(-$I$5,(特征计算_周度!H1441-$I$3)*$I$4)),0),"")</f>
        <v/>
      </c>
    </row>
    <row r="1442">
      <c r="A1442" s="117">
        <f>特征计算_周度!A1425</f>
        <v/>
      </c>
      <c r="B1442" s="171">
        <f>IFERROR($A$3*特征计算_周度!B1442+$B$3*特征计算_周度!C1442+$C$3*特征计算_周度!D1442+$D$3*特征计算_周度!E1442+$E$3*特征计算_周度!F1442+$F$3*特征计算_周度!H1442,"")</f>
        <v/>
      </c>
      <c r="C1442" s="118">
        <f>IFERROR(PERCENTILE(OFFSET(B1442,1-364,0,364,1),$C$7),"")</f>
        <v/>
      </c>
      <c r="D1442" s="118">
        <f>IFERROR(PERCENTILE(OFFSET(B1442,1-364,0,364,1),$C$11),"")</f>
        <v/>
      </c>
      <c r="E1442" s="122">
        <f>_xlfn.LET(_xlpm.initState,IF(OR(B1442="",C1442=""),"",IF(OR(特征计算_周度!B1425&gt;$B$15,特征计算_周度!C1425&gt;$B$15,特征计算_周度!G1425&gt;$B$15,特征计算_周度!E1425&gt;$B$15,特征计算_周度!F1425&gt;$B$15),$A$12,IFERROR(IF(B1442&lt;PERCENTILE(OFFSET(B1442,1-364,0,364,1),$C$7),$A$7,IF(B1442&lt;PERCENTILE(OFFSET(B1442,1-364,0,364,1),$C$8),$A$8,IF(B1442&lt;PERCENTILE(OFFSET(B1442,1-364,0,364,1),$C$9),$A$9,IF(B1442&lt;PERCENTILE(OFFSET(B1442,1-364,0,364,1),$C$10),$A$10,IF(B1442&lt;PERCENTILE(OFFSET(B1442,1-364,0,364,1),$C$11),$A$11,$A$12))))),""))),_xlpm.dev,原始数据_周度!G1425,_xlpm.minDev,MIN(OFFSET(原始数据_周度!G1425,1-$D$17,0,$D$17,1)),_xlpm.bounce,_xlpm.dev-_xlpm.minDev,_xlpm.oversold,AND(ISNUMBER(_xlpm.dev),ISNUMBER(_xlpm.minDev),_xlpm.minDev&lt;=$B$17,_xlpm.bounce&gt;=$F$17,OR(_xlpm.initState=$A$12,_xlpm.initState=$A$11,_xlpm.initState=$A$10)),_xlpm.pctOnly,IFERROR(IF(B1442&lt;PERCENTILE(OFFSET(B1442,1-364,0,364,1),$C$7),$A$7,IF(B1442&lt;PERCENTILE(OFFSET(B1442,1-364,0,364,1),$C$8),$A$8,IF(B1442&lt;PERCENTILE(OFFSET(B1442,1-364,0,364,1),$C$9),$A$9,IF(B1442&lt;PERCENTILE(OFFSET(B1442,1-364,0,364,1),$C$10),$A$10,IF(B1442&lt;PERCENTILE(OFFSET(B1442,1-364,0,364,1),$C$11),$A$11,$A$12))))),""),IF(_xlpm.initState="","",IF(_xlpm.oversold,_xlpm.pctOnly,_xlpm.initState)))</f>
        <v/>
      </c>
      <c r="F1442" s="119" t="n"/>
      <c r="G1442" s="120">
        <f>IF(OR(B1442="",C1442=""),"",IF(OR(特征计算_周度!B1425&gt;$B$15,特征计算_周度!C1425&gt;$B$15,特征计算_周度!G1425&gt;$B$15,特征计算_周度!E1425&gt;$B$15,特征计算_周度!F1425&gt;$B$15),IF(特征计算_周度!B1425&gt;$B$15,"VIX ","")&amp;IF(特征计算_周度!C1425&gt;$B$15,"HY ","")&amp;IF(特征计算_周度!G1425&gt;$B$15,"Sahm ","")&amp;IF(特征计算_周度!E1425&gt;$B$15,"趋势 ","")&amp;IF(特征计算_周度!F1425&gt;$B$15,"斜率",""),"—"))</f>
        <v/>
      </c>
      <c r="H1442" s="120">
        <f>IF(OR(B1442="",C1442=""),"",_xlfn.LET(_xlpm.dev,原始数据_周度!G1425,_xlpm.minDev,MIN(OFFSET(原始数据_周度!G1425,1-$D$17,0,$D$17,1)),_xlpm.bounce,_xlpm.dev-_xlpm.minDev,IF(AND(ISNUMBER(_xlpm.dev),ISNUMBER(_xlpm.minDev),_xlpm.minDev&lt;=$B$17,_xlpm.bounce&gt;=$F$17),"✅ 触发","—")))</f>
        <v/>
      </c>
      <c r="I1442" s="172">
        <f>IFERROR(IF(特征计算_周度!H1442&gt;$I$3,MIN($I$4,MAX(-$I$5,(特征计算_周度!H1442-$I$3)*$I$4)),0),"")</f>
        <v/>
      </c>
    </row>
    <row r="1443">
      <c r="A1443" s="117">
        <f>特征计算_周度!A1426</f>
        <v/>
      </c>
      <c r="B1443" s="171">
        <f>IFERROR($A$3*特征计算_周度!B1443+$B$3*特征计算_周度!C1443+$C$3*特征计算_周度!D1443+$D$3*特征计算_周度!E1443+$E$3*特征计算_周度!F1443+$F$3*特征计算_周度!H1443,"")</f>
        <v/>
      </c>
      <c r="C1443" s="118">
        <f>IFERROR(PERCENTILE(OFFSET(B1443,1-364,0,364,1),$C$7),"")</f>
        <v/>
      </c>
      <c r="D1443" s="118">
        <f>IFERROR(PERCENTILE(OFFSET(B1443,1-364,0,364,1),$C$11),"")</f>
        <v/>
      </c>
      <c r="E1443" s="122">
        <f>_xlfn.LET(_xlpm.initState,IF(OR(B1443="",C1443=""),"",IF(OR(特征计算_周度!B1426&gt;$B$15,特征计算_周度!C1426&gt;$B$15,特征计算_周度!G1426&gt;$B$15,特征计算_周度!E1426&gt;$B$15,特征计算_周度!F1426&gt;$B$15),$A$12,IFERROR(IF(B1443&lt;PERCENTILE(OFFSET(B1443,1-364,0,364,1),$C$7),$A$7,IF(B1443&lt;PERCENTILE(OFFSET(B1443,1-364,0,364,1),$C$8),$A$8,IF(B1443&lt;PERCENTILE(OFFSET(B1443,1-364,0,364,1),$C$9),$A$9,IF(B1443&lt;PERCENTILE(OFFSET(B1443,1-364,0,364,1),$C$10),$A$10,IF(B1443&lt;PERCENTILE(OFFSET(B1443,1-364,0,364,1),$C$11),$A$11,$A$12))))),""))),_xlpm.dev,原始数据_周度!G1426,_xlpm.minDev,MIN(OFFSET(原始数据_周度!G1426,1-$D$17,0,$D$17,1)),_xlpm.bounce,_xlpm.dev-_xlpm.minDev,_xlpm.oversold,AND(ISNUMBER(_xlpm.dev),ISNUMBER(_xlpm.minDev),_xlpm.minDev&lt;=$B$17,_xlpm.bounce&gt;=$F$17,OR(_xlpm.initState=$A$12,_xlpm.initState=$A$11,_xlpm.initState=$A$10)),_xlpm.pctOnly,IFERROR(IF(B1443&lt;PERCENTILE(OFFSET(B1443,1-364,0,364,1),$C$7),$A$7,IF(B1443&lt;PERCENTILE(OFFSET(B1443,1-364,0,364,1),$C$8),$A$8,IF(B1443&lt;PERCENTILE(OFFSET(B1443,1-364,0,364,1),$C$9),$A$9,IF(B1443&lt;PERCENTILE(OFFSET(B1443,1-364,0,364,1),$C$10),$A$10,IF(B1443&lt;PERCENTILE(OFFSET(B1443,1-364,0,364,1),$C$11),$A$11,$A$12))))),""),IF(_xlpm.initState="","",IF(_xlpm.oversold,_xlpm.pctOnly,_xlpm.initState)))</f>
        <v/>
      </c>
      <c r="F1443" s="119" t="n"/>
      <c r="G1443" s="120">
        <f>IF(OR(B1443="",C1443=""),"",IF(OR(特征计算_周度!B1426&gt;$B$15,特征计算_周度!C1426&gt;$B$15,特征计算_周度!G1426&gt;$B$15,特征计算_周度!E1426&gt;$B$15,特征计算_周度!F1426&gt;$B$15),IF(特征计算_周度!B1426&gt;$B$15,"VIX ","")&amp;IF(特征计算_周度!C1426&gt;$B$15,"HY ","")&amp;IF(特征计算_周度!G1426&gt;$B$15,"Sahm ","")&amp;IF(特征计算_周度!E1426&gt;$B$15,"趋势 ","")&amp;IF(特征计算_周度!F1426&gt;$B$15,"斜率",""),"—"))</f>
        <v/>
      </c>
      <c r="H1443" s="120">
        <f>IF(OR(B1443="",C1443=""),"",_xlfn.LET(_xlpm.dev,原始数据_周度!G1426,_xlpm.minDev,MIN(OFFSET(原始数据_周度!G1426,1-$D$17,0,$D$17,1)),_xlpm.bounce,_xlpm.dev-_xlpm.minDev,IF(AND(ISNUMBER(_xlpm.dev),ISNUMBER(_xlpm.minDev),_xlpm.minDev&lt;=$B$17,_xlpm.bounce&gt;=$F$17),"✅ 触发","—")))</f>
        <v/>
      </c>
      <c r="I1443" s="172">
        <f>IFERROR(IF(特征计算_周度!H1443&gt;$I$3,MIN($I$4,MAX(-$I$5,(特征计算_周度!H1443-$I$3)*$I$4)),0),"")</f>
        <v/>
      </c>
    </row>
    <row r="1444">
      <c r="A1444" s="117">
        <f>特征计算_周度!A1427</f>
        <v/>
      </c>
      <c r="B1444" s="171">
        <f>IFERROR($A$3*特征计算_周度!B1444+$B$3*特征计算_周度!C1444+$C$3*特征计算_周度!D1444+$D$3*特征计算_周度!E1444+$E$3*特征计算_周度!F1444+$F$3*特征计算_周度!H1444,"")</f>
        <v/>
      </c>
      <c r="C1444" s="118">
        <f>IFERROR(PERCENTILE(OFFSET(B1444,1-364,0,364,1),$C$7),"")</f>
        <v/>
      </c>
      <c r="D1444" s="118">
        <f>IFERROR(PERCENTILE(OFFSET(B1444,1-364,0,364,1),$C$11),"")</f>
        <v/>
      </c>
      <c r="E1444" s="122">
        <f>_xlfn.LET(_xlpm.initState,IF(OR(B1444="",C1444=""),"",IF(OR(特征计算_周度!B1427&gt;$B$15,特征计算_周度!C1427&gt;$B$15,特征计算_周度!G1427&gt;$B$15,特征计算_周度!E1427&gt;$B$15,特征计算_周度!F1427&gt;$B$15),$A$12,IFERROR(IF(B1444&lt;PERCENTILE(OFFSET(B1444,1-364,0,364,1),$C$7),$A$7,IF(B1444&lt;PERCENTILE(OFFSET(B1444,1-364,0,364,1),$C$8),$A$8,IF(B1444&lt;PERCENTILE(OFFSET(B1444,1-364,0,364,1),$C$9),$A$9,IF(B1444&lt;PERCENTILE(OFFSET(B1444,1-364,0,364,1),$C$10),$A$10,IF(B1444&lt;PERCENTILE(OFFSET(B1444,1-364,0,364,1),$C$11),$A$11,$A$12))))),""))),_xlpm.dev,原始数据_周度!G1427,_xlpm.minDev,MIN(OFFSET(原始数据_周度!G1427,1-$D$17,0,$D$17,1)),_xlpm.bounce,_xlpm.dev-_xlpm.minDev,_xlpm.oversold,AND(ISNUMBER(_xlpm.dev),ISNUMBER(_xlpm.minDev),_xlpm.minDev&lt;=$B$17,_xlpm.bounce&gt;=$F$17,OR(_xlpm.initState=$A$12,_xlpm.initState=$A$11,_xlpm.initState=$A$10)),_xlpm.pctOnly,IFERROR(IF(B1444&lt;PERCENTILE(OFFSET(B1444,1-364,0,364,1),$C$7),$A$7,IF(B1444&lt;PERCENTILE(OFFSET(B1444,1-364,0,364,1),$C$8),$A$8,IF(B1444&lt;PERCENTILE(OFFSET(B1444,1-364,0,364,1),$C$9),$A$9,IF(B1444&lt;PERCENTILE(OFFSET(B1444,1-364,0,364,1),$C$10),$A$10,IF(B1444&lt;PERCENTILE(OFFSET(B1444,1-364,0,364,1),$C$11),$A$11,$A$12))))),""),IF(_xlpm.initState="","",IF(_xlpm.oversold,_xlpm.pctOnly,_xlpm.initState)))</f>
        <v/>
      </c>
      <c r="F1444" s="119" t="n"/>
      <c r="G1444" s="120">
        <f>IF(OR(B1444="",C1444=""),"",IF(OR(特征计算_周度!B1427&gt;$B$15,特征计算_周度!C1427&gt;$B$15,特征计算_周度!G1427&gt;$B$15,特征计算_周度!E1427&gt;$B$15,特征计算_周度!F1427&gt;$B$15),IF(特征计算_周度!B1427&gt;$B$15,"VIX ","")&amp;IF(特征计算_周度!C1427&gt;$B$15,"HY ","")&amp;IF(特征计算_周度!G1427&gt;$B$15,"Sahm ","")&amp;IF(特征计算_周度!E1427&gt;$B$15,"趋势 ","")&amp;IF(特征计算_周度!F1427&gt;$B$15,"斜率",""),"—"))</f>
        <v/>
      </c>
      <c r="H1444" s="120">
        <f>IF(OR(B1444="",C1444=""),"",_xlfn.LET(_xlpm.dev,原始数据_周度!G1427,_xlpm.minDev,MIN(OFFSET(原始数据_周度!G1427,1-$D$17,0,$D$17,1)),_xlpm.bounce,_xlpm.dev-_xlpm.minDev,IF(AND(ISNUMBER(_xlpm.dev),ISNUMBER(_xlpm.minDev),_xlpm.minDev&lt;=$B$17,_xlpm.bounce&gt;=$F$17),"✅ 触发","—")))</f>
        <v/>
      </c>
      <c r="I1444" s="172">
        <f>IFERROR(IF(特征计算_周度!H1444&gt;$I$3,MIN($I$4,MAX(-$I$5,(特征计算_周度!H1444-$I$3)*$I$4)),0),"")</f>
        <v/>
      </c>
    </row>
    <row r="1445">
      <c r="A1445" s="117">
        <f>特征计算_周度!A1428</f>
        <v/>
      </c>
      <c r="B1445" s="171">
        <f>IFERROR($A$3*特征计算_周度!B1445+$B$3*特征计算_周度!C1445+$C$3*特征计算_周度!D1445+$D$3*特征计算_周度!E1445+$E$3*特征计算_周度!F1445+$F$3*特征计算_周度!H1445,"")</f>
        <v/>
      </c>
      <c r="C1445" s="118">
        <f>IFERROR(PERCENTILE(OFFSET(B1445,1-364,0,364,1),$C$7),"")</f>
        <v/>
      </c>
      <c r="D1445" s="118">
        <f>IFERROR(PERCENTILE(OFFSET(B1445,1-364,0,364,1),$C$11),"")</f>
        <v/>
      </c>
      <c r="E1445" s="122">
        <f>_xlfn.LET(_xlpm.initState,IF(OR(B1445="",C1445=""),"",IF(OR(特征计算_周度!B1428&gt;$B$15,特征计算_周度!C1428&gt;$B$15,特征计算_周度!G1428&gt;$B$15,特征计算_周度!E1428&gt;$B$15,特征计算_周度!F1428&gt;$B$15),$A$12,IFERROR(IF(B1445&lt;PERCENTILE(OFFSET(B1445,1-364,0,364,1),$C$7),$A$7,IF(B1445&lt;PERCENTILE(OFFSET(B1445,1-364,0,364,1),$C$8),$A$8,IF(B1445&lt;PERCENTILE(OFFSET(B1445,1-364,0,364,1),$C$9),$A$9,IF(B1445&lt;PERCENTILE(OFFSET(B1445,1-364,0,364,1),$C$10),$A$10,IF(B1445&lt;PERCENTILE(OFFSET(B1445,1-364,0,364,1),$C$11),$A$11,$A$12))))),""))),_xlpm.dev,原始数据_周度!G1428,_xlpm.minDev,MIN(OFFSET(原始数据_周度!G1428,1-$D$17,0,$D$17,1)),_xlpm.bounce,_xlpm.dev-_xlpm.minDev,_xlpm.oversold,AND(ISNUMBER(_xlpm.dev),ISNUMBER(_xlpm.minDev),_xlpm.minDev&lt;=$B$17,_xlpm.bounce&gt;=$F$17,OR(_xlpm.initState=$A$12,_xlpm.initState=$A$11,_xlpm.initState=$A$10)),_xlpm.pctOnly,IFERROR(IF(B1445&lt;PERCENTILE(OFFSET(B1445,1-364,0,364,1),$C$7),$A$7,IF(B1445&lt;PERCENTILE(OFFSET(B1445,1-364,0,364,1),$C$8),$A$8,IF(B1445&lt;PERCENTILE(OFFSET(B1445,1-364,0,364,1),$C$9),$A$9,IF(B1445&lt;PERCENTILE(OFFSET(B1445,1-364,0,364,1),$C$10),$A$10,IF(B1445&lt;PERCENTILE(OFFSET(B1445,1-364,0,364,1),$C$11),$A$11,$A$12))))),""),IF(_xlpm.initState="","",IF(_xlpm.oversold,_xlpm.pctOnly,_xlpm.initState)))</f>
        <v/>
      </c>
      <c r="F1445" s="119" t="n"/>
      <c r="G1445" s="120">
        <f>IF(OR(B1445="",C1445=""),"",IF(OR(特征计算_周度!B1428&gt;$B$15,特征计算_周度!C1428&gt;$B$15,特征计算_周度!G1428&gt;$B$15,特征计算_周度!E1428&gt;$B$15,特征计算_周度!F1428&gt;$B$15),IF(特征计算_周度!B1428&gt;$B$15,"VIX ","")&amp;IF(特征计算_周度!C1428&gt;$B$15,"HY ","")&amp;IF(特征计算_周度!G1428&gt;$B$15,"Sahm ","")&amp;IF(特征计算_周度!E1428&gt;$B$15,"趋势 ","")&amp;IF(特征计算_周度!F1428&gt;$B$15,"斜率",""),"—"))</f>
        <v/>
      </c>
      <c r="H1445" s="120">
        <f>IF(OR(B1445="",C1445=""),"",_xlfn.LET(_xlpm.dev,原始数据_周度!G1428,_xlpm.minDev,MIN(OFFSET(原始数据_周度!G1428,1-$D$17,0,$D$17,1)),_xlpm.bounce,_xlpm.dev-_xlpm.minDev,IF(AND(ISNUMBER(_xlpm.dev),ISNUMBER(_xlpm.minDev),_xlpm.minDev&lt;=$B$17,_xlpm.bounce&gt;=$F$17),"✅ 触发","—")))</f>
        <v/>
      </c>
      <c r="I1445" s="172">
        <f>IFERROR(IF(特征计算_周度!H1445&gt;$I$3,MIN($I$4,MAX(-$I$5,(特征计算_周度!H1445-$I$3)*$I$4)),0),"")</f>
        <v/>
      </c>
    </row>
    <row r="1446">
      <c r="A1446" s="117">
        <f>特征计算_周度!A1429</f>
        <v/>
      </c>
      <c r="B1446" s="171">
        <f>IFERROR($A$3*特征计算_周度!B1446+$B$3*特征计算_周度!C1446+$C$3*特征计算_周度!D1446+$D$3*特征计算_周度!E1446+$E$3*特征计算_周度!F1446+$F$3*特征计算_周度!H1446,"")</f>
        <v/>
      </c>
      <c r="C1446" s="118">
        <f>IFERROR(PERCENTILE(OFFSET(B1446,1-364,0,364,1),$C$7),"")</f>
        <v/>
      </c>
      <c r="D1446" s="118">
        <f>IFERROR(PERCENTILE(OFFSET(B1446,1-364,0,364,1),$C$11),"")</f>
        <v/>
      </c>
      <c r="E1446" s="122">
        <f>_xlfn.LET(_xlpm.initState,IF(OR(B1446="",C1446=""),"",IF(OR(特征计算_周度!B1429&gt;$B$15,特征计算_周度!C1429&gt;$B$15,特征计算_周度!G1429&gt;$B$15,特征计算_周度!E1429&gt;$B$15,特征计算_周度!F1429&gt;$B$15),$A$12,IFERROR(IF(B1446&lt;PERCENTILE(OFFSET(B1446,1-364,0,364,1),$C$7),$A$7,IF(B1446&lt;PERCENTILE(OFFSET(B1446,1-364,0,364,1),$C$8),$A$8,IF(B1446&lt;PERCENTILE(OFFSET(B1446,1-364,0,364,1),$C$9),$A$9,IF(B1446&lt;PERCENTILE(OFFSET(B1446,1-364,0,364,1),$C$10),$A$10,IF(B1446&lt;PERCENTILE(OFFSET(B1446,1-364,0,364,1),$C$11),$A$11,$A$12))))),""))),_xlpm.dev,原始数据_周度!G1429,_xlpm.minDev,MIN(OFFSET(原始数据_周度!G1429,1-$D$17,0,$D$17,1)),_xlpm.bounce,_xlpm.dev-_xlpm.minDev,_xlpm.oversold,AND(ISNUMBER(_xlpm.dev),ISNUMBER(_xlpm.minDev),_xlpm.minDev&lt;=$B$17,_xlpm.bounce&gt;=$F$17,OR(_xlpm.initState=$A$12,_xlpm.initState=$A$11,_xlpm.initState=$A$10)),_xlpm.pctOnly,IFERROR(IF(B1446&lt;PERCENTILE(OFFSET(B1446,1-364,0,364,1),$C$7),$A$7,IF(B1446&lt;PERCENTILE(OFFSET(B1446,1-364,0,364,1),$C$8),$A$8,IF(B1446&lt;PERCENTILE(OFFSET(B1446,1-364,0,364,1),$C$9),$A$9,IF(B1446&lt;PERCENTILE(OFFSET(B1446,1-364,0,364,1),$C$10),$A$10,IF(B1446&lt;PERCENTILE(OFFSET(B1446,1-364,0,364,1),$C$11),$A$11,$A$12))))),""),IF(_xlpm.initState="","",IF(_xlpm.oversold,_xlpm.pctOnly,_xlpm.initState)))</f>
        <v/>
      </c>
      <c r="F1446" s="119" t="n"/>
      <c r="G1446" s="120">
        <f>IF(OR(B1446="",C1446=""),"",IF(OR(特征计算_周度!B1429&gt;$B$15,特征计算_周度!C1429&gt;$B$15,特征计算_周度!G1429&gt;$B$15,特征计算_周度!E1429&gt;$B$15,特征计算_周度!F1429&gt;$B$15),IF(特征计算_周度!B1429&gt;$B$15,"VIX ","")&amp;IF(特征计算_周度!C1429&gt;$B$15,"HY ","")&amp;IF(特征计算_周度!G1429&gt;$B$15,"Sahm ","")&amp;IF(特征计算_周度!E1429&gt;$B$15,"趋势 ","")&amp;IF(特征计算_周度!F1429&gt;$B$15,"斜率",""),"—"))</f>
        <v/>
      </c>
      <c r="H1446" s="120">
        <f>IF(OR(B1446="",C1446=""),"",_xlfn.LET(_xlpm.dev,原始数据_周度!G1429,_xlpm.minDev,MIN(OFFSET(原始数据_周度!G1429,1-$D$17,0,$D$17,1)),_xlpm.bounce,_xlpm.dev-_xlpm.minDev,IF(AND(ISNUMBER(_xlpm.dev),ISNUMBER(_xlpm.minDev),_xlpm.minDev&lt;=$B$17,_xlpm.bounce&gt;=$F$17),"✅ 触发","—")))</f>
        <v/>
      </c>
      <c r="I1446" s="172">
        <f>IFERROR(IF(特征计算_周度!H1446&gt;$I$3,MIN($I$4,MAX(-$I$5,(特征计算_周度!H1446-$I$3)*$I$4)),0),"")</f>
        <v/>
      </c>
    </row>
    <row r="1447">
      <c r="A1447" s="117">
        <f>特征计算_周度!A1430</f>
        <v/>
      </c>
      <c r="B1447" s="171">
        <f>IFERROR($A$3*特征计算_周度!B1447+$B$3*特征计算_周度!C1447+$C$3*特征计算_周度!D1447+$D$3*特征计算_周度!E1447+$E$3*特征计算_周度!F1447+$F$3*特征计算_周度!H1447,"")</f>
        <v/>
      </c>
      <c r="C1447" s="118">
        <f>IFERROR(PERCENTILE(OFFSET(B1447,1-364,0,364,1),$C$7),"")</f>
        <v/>
      </c>
      <c r="D1447" s="118">
        <f>IFERROR(PERCENTILE(OFFSET(B1447,1-364,0,364,1),$C$11),"")</f>
        <v/>
      </c>
      <c r="E1447" s="122">
        <f>_xlfn.LET(_xlpm.initState,IF(OR(B1447="",C1447=""),"",IF(OR(特征计算_周度!B1430&gt;$B$15,特征计算_周度!C1430&gt;$B$15,特征计算_周度!G1430&gt;$B$15,特征计算_周度!E1430&gt;$B$15,特征计算_周度!F1430&gt;$B$15),$A$12,IFERROR(IF(B1447&lt;PERCENTILE(OFFSET(B1447,1-364,0,364,1),$C$7),$A$7,IF(B1447&lt;PERCENTILE(OFFSET(B1447,1-364,0,364,1),$C$8),$A$8,IF(B1447&lt;PERCENTILE(OFFSET(B1447,1-364,0,364,1),$C$9),$A$9,IF(B1447&lt;PERCENTILE(OFFSET(B1447,1-364,0,364,1),$C$10),$A$10,IF(B1447&lt;PERCENTILE(OFFSET(B1447,1-364,0,364,1),$C$11),$A$11,$A$12))))),""))),_xlpm.dev,原始数据_周度!G1430,_xlpm.minDev,MIN(OFFSET(原始数据_周度!G1430,1-$D$17,0,$D$17,1)),_xlpm.bounce,_xlpm.dev-_xlpm.minDev,_xlpm.oversold,AND(ISNUMBER(_xlpm.dev),ISNUMBER(_xlpm.minDev),_xlpm.minDev&lt;=$B$17,_xlpm.bounce&gt;=$F$17,OR(_xlpm.initState=$A$12,_xlpm.initState=$A$11,_xlpm.initState=$A$10)),_xlpm.pctOnly,IFERROR(IF(B1447&lt;PERCENTILE(OFFSET(B1447,1-364,0,364,1),$C$7),$A$7,IF(B1447&lt;PERCENTILE(OFFSET(B1447,1-364,0,364,1),$C$8),$A$8,IF(B1447&lt;PERCENTILE(OFFSET(B1447,1-364,0,364,1),$C$9),$A$9,IF(B1447&lt;PERCENTILE(OFFSET(B1447,1-364,0,364,1),$C$10),$A$10,IF(B1447&lt;PERCENTILE(OFFSET(B1447,1-364,0,364,1),$C$11),$A$11,$A$12))))),""),IF(_xlpm.initState="","",IF(_xlpm.oversold,_xlpm.pctOnly,_xlpm.initState)))</f>
        <v/>
      </c>
      <c r="F1447" s="119" t="n"/>
      <c r="G1447" s="120">
        <f>IF(OR(B1447="",C1447=""),"",IF(OR(特征计算_周度!B1430&gt;$B$15,特征计算_周度!C1430&gt;$B$15,特征计算_周度!G1430&gt;$B$15,特征计算_周度!E1430&gt;$B$15,特征计算_周度!F1430&gt;$B$15),IF(特征计算_周度!B1430&gt;$B$15,"VIX ","")&amp;IF(特征计算_周度!C1430&gt;$B$15,"HY ","")&amp;IF(特征计算_周度!G1430&gt;$B$15,"Sahm ","")&amp;IF(特征计算_周度!E1430&gt;$B$15,"趋势 ","")&amp;IF(特征计算_周度!F1430&gt;$B$15,"斜率",""),"—"))</f>
        <v/>
      </c>
      <c r="H1447" s="120">
        <f>IF(OR(B1447="",C1447=""),"",_xlfn.LET(_xlpm.dev,原始数据_周度!G1430,_xlpm.minDev,MIN(OFFSET(原始数据_周度!G1430,1-$D$17,0,$D$17,1)),_xlpm.bounce,_xlpm.dev-_xlpm.minDev,IF(AND(ISNUMBER(_xlpm.dev),ISNUMBER(_xlpm.minDev),_xlpm.minDev&lt;=$B$17,_xlpm.bounce&gt;=$F$17),"✅ 触发","—")))</f>
        <v/>
      </c>
      <c r="I1447" s="172">
        <f>IFERROR(IF(特征计算_周度!H1447&gt;$I$3,MIN($I$4,MAX(-$I$5,(特征计算_周度!H1447-$I$3)*$I$4)),0),"")</f>
        <v/>
      </c>
    </row>
    <row r="1448">
      <c r="A1448" s="117">
        <f>特征计算_周度!A1431</f>
        <v/>
      </c>
      <c r="B1448" s="171">
        <f>IFERROR($A$3*特征计算_周度!B1448+$B$3*特征计算_周度!C1448+$C$3*特征计算_周度!D1448+$D$3*特征计算_周度!E1448+$E$3*特征计算_周度!F1448+$F$3*特征计算_周度!H1448,"")</f>
        <v/>
      </c>
      <c r="C1448" s="118">
        <f>IFERROR(PERCENTILE(OFFSET(B1448,1-364,0,364,1),$C$7),"")</f>
        <v/>
      </c>
      <c r="D1448" s="118">
        <f>IFERROR(PERCENTILE(OFFSET(B1448,1-364,0,364,1),$C$11),"")</f>
        <v/>
      </c>
      <c r="E1448" s="122">
        <f>_xlfn.LET(_xlpm.initState,IF(OR(B1448="",C1448=""),"",IF(OR(特征计算_周度!B1431&gt;$B$15,特征计算_周度!C1431&gt;$B$15,特征计算_周度!G1431&gt;$B$15,特征计算_周度!E1431&gt;$B$15,特征计算_周度!F1431&gt;$B$15),$A$12,IFERROR(IF(B1448&lt;PERCENTILE(OFFSET(B1448,1-364,0,364,1),$C$7),$A$7,IF(B1448&lt;PERCENTILE(OFFSET(B1448,1-364,0,364,1),$C$8),$A$8,IF(B1448&lt;PERCENTILE(OFFSET(B1448,1-364,0,364,1),$C$9),$A$9,IF(B1448&lt;PERCENTILE(OFFSET(B1448,1-364,0,364,1),$C$10),$A$10,IF(B1448&lt;PERCENTILE(OFFSET(B1448,1-364,0,364,1),$C$11),$A$11,$A$12))))),""))),_xlpm.dev,原始数据_周度!G1431,_xlpm.minDev,MIN(OFFSET(原始数据_周度!G1431,1-$D$17,0,$D$17,1)),_xlpm.bounce,_xlpm.dev-_xlpm.minDev,_xlpm.oversold,AND(ISNUMBER(_xlpm.dev),ISNUMBER(_xlpm.minDev),_xlpm.minDev&lt;=$B$17,_xlpm.bounce&gt;=$F$17,OR(_xlpm.initState=$A$12,_xlpm.initState=$A$11,_xlpm.initState=$A$10)),_xlpm.pctOnly,IFERROR(IF(B1448&lt;PERCENTILE(OFFSET(B1448,1-364,0,364,1),$C$7),$A$7,IF(B1448&lt;PERCENTILE(OFFSET(B1448,1-364,0,364,1),$C$8),$A$8,IF(B1448&lt;PERCENTILE(OFFSET(B1448,1-364,0,364,1),$C$9),$A$9,IF(B1448&lt;PERCENTILE(OFFSET(B1448,1-364,0,364,1),$C$10),$A$10,IF(B1448&lt;PERCENTILE(OFFSET(B1448,1-364,0,364,1),$C$11),$A$11,$A$12))))),""),IF(_xlpm.initState="","",IF(_xlpm.oversold,_xlpm.pctOnly,_xlpm.initState)))</f>
        <v/>
      </c>
      <c r="F1448" s="119" t="n"/>
      <c r="G1448" s="120">
        <f>IF(OR(B1448="",C1448=""),"",IF(OR(特征计算_周度!B1431&gt;$B$15,特征计算_周度!C1431&gt;$B$15,特征计算_周度!G1431&gt;$B$15,特征计算_周度!E1431&gt;$B$15,特征计算_周度!F1431&gt;$B$15),IF(特征计算_周度!B1431&gt;$B$15,"VIX ","")&amp;IF(特征计算_周度!C1431&gt;$B$15,"HY ","")&amp;IF(特征计算_周度!G1431&gt;$B$15,"Sahm ","")&amp;IF(特征计算_周度!E1431&gt;$B$15,"趋势 ","")&amp;IF(特征计算_周度!F1431&gt;$B$15,"斜率",""),"—"))</f>
        <v/>
      </c>
      <c r="H1448" s="120">
        <f>IF(OR(B1448="",C1448=""),"",_xlfn.LET(_xlpm.dev,原始数据_周度!G1431,_xlpm.minDev,MIN(OFFSET(原始数据_周度!G1431,1-$D$17,0,$D$17,1)),_xlpm.bounce,_xlpm.dev-_xlpm.minDev,IF(AND(ISNUMBER(_xlpm.dev),ISNUMBER(_xlpm.minDev),_xlpm.minDev&lt;=$B$17,_xlpm.bounce&gt;=$F$17),"✅ 触发","—")))</f>
        <v/>
      </c>
      <c r="I1448" s="172">
        <f>IFERROR(IF(特征计算_周度!H1448&gt;$I$3,MIN($I$4,MAX(-$I$5,(特征计算_周度!H1448-$I$3)*$I$4)),0),"")</f>
        <v/>
      </c>
    </row>
    <row r="1449">
      <c r="A1449" s="117">
        <f>特征计算_周度!A1432</f>
        <v/>
      </c>
      <c r="B1449" s="171">
        <f>IFERROR($A$3*特征计算_周度!B1449+$B$3*特征计算_周度!C1449+$C$3*特征计算_周度!D1449+$D$3*特征计算_周度!E1449+$E$3*特征计算_周度!F1449+$F$3*特征计算_周度!H1449,"")</f>
        <v/>
      </c>
      <c r="C1449" s="118">
        <f>IFERROR(PERCENTILE(OFFSET(B1449,1-364,0,364,1),$C$7),"")</f>
        <v/>
      </c>
      <c r="D1449" s="118">
        <f>IFERROR(PERCENTILE(OFFSET(B1449,1-364,0,364,1),$C$11),"")</f>
        <v/>
      </c>
      <c r="E1449" s="122">
        <f>_xlfn.LET(_xlpm.initState,IF(OR(B1449="",C1449=""),"",IF(OR(特征计算_周度!B1432&gt;$B$15,特征计算_周度!C1432&gt;$B$15,特征计算_周度!G1432&gt;$B$15,特征计算_周度!E1432&gt;$B$15,特征计算_周度!F1432&gt;$B$15),$A$12,IFERROR(IF(B1449&lt;PERCENTILE(OFFSET(B1449,1-364,0,364,1),$C$7),$A$7,IF(B1449&lt;PERCENTILE(OFFSET(B1449,1-364,0,364,1),$C$8),$A$8,IF(B1449&lt;PERCENTILE(OFFSET(B1449,1-364,0,364,1),$C$9),$A$9,IF(B1449&lt;PERCENTILE(OFFSET(B1449,1-364,0,364,1),$C$10),$A$10,IF(B1449&lt;PERCENTILE(OFFSET(B1449,1-364,0,364,1),$C$11),$A$11,$A$12))))),""))),_xlpm.dev,原始数据_周度!G1432,_xlpm.minDev,MIN(OFFSET(原始数据_周度!G1432,1-$D$17,0,$D$17,1)),_xlpm.bounce,_xlpm.dev-_xlpm.minDev,_xlpm.oversold,AND(ISNUMBER(_xlpm.dev),ISNUMBER(_xlpm.minDev),_xlpm.minDev&lt;=$B$17,_xlpm.bounce&gt;=$F$17,OR(_xlpm.initState=$A$12,_xlpm.initState=$A$11,_xlpm.initState=$A$10)),_xlpm.pctOnly,IFERROR(IF(B1449&lt;PERCENTILE(OFFSET(B1449,1-364,0,364,1),$C$7),$A$7,IF(B1449&lt;PERCENTILE(OFFSET(B1449,1-364,0,364,1),$C$8),$A$8,IF(B1449&lt;PERCENTILE(OFFSET(B1449,1-364,0,364,1),$C$9),$A$9,IF(B1449&lt;PERCENTILE(OFFSET(B1449,1-364,0,364,1),$C$10),$A$10,IF(B1449&lt;PERCENTILE(OFFSET(B1449,1-364,0,364,1),$C$11),$A$11,$A$12))))),""),IF(_xlpm.initState="","",IF(_xlpm.oversold,_xlpm.pctOnly,_xlpm.initState)))</f>
        <v/>
      </c>
      <c r="F1449" s="119" t="n"/>
      <c r="G1449" s="120">
        <f>IF(OR(B1449="",C1449=""),"",IF(OR(特征计算_周度!B1432&gt;$B$15,特征计算_周度!C1432&gt;$B$15,特征计算_周度!G1432&gt;$B$15,特征计算_周度!E1432&gt;$B$15,特征计算_周度!F1432&gt;$B$15),IF(特征计算_周度!B1432&gt;$B$15,"VIX ","")&amp;IF(特征计算_周度!C1432&gt;$B$15,"HY ","")&amp;IF(特征计算_周度!G1432&gt;$B$15,"Sahm ","")&amp;IF(特征计算_周度!E1432&gt;$B$15,"趋势 ","")&amp;IF(特征计算_周度!F1432&gt;$B$15,"斜率",""),"—"))</f>
        <v/>
      </c>
      <c r="H1449" s="120">
        <f>IF(OR(B1449="",C1449=""),"",_xlfn.LET(_xlpm.dev,原始数据_周度!G1432,_xlpm.minDev,MIN(OFFSET(原始数据_周度!G1432,1-$D$17,0,$D$17,1)),_xlpm.bounce,_xlpm.dev-_xlpm.minDev,IF(AND(ISNUMBER(_xlpm.dev),ISNUMBER(_xlpm.minDev),_xlpm.minDev&lt;=$B$17,_xlpm.bounce&gt;=$F$17),"✅ 触发","—")))</f>
        <v/>
      </c>
      <c r="I1449" s="172">
        <f>IFERROR(IF(特征计算_周度!H1449&gt;$I$3,MIN($I$4,MAX(-$I$5,(特征计算_周度!H1449-$I$3)*$I$4)),0),"")</f>
        <v/>
      </c>
    </row>
    <row r="1450">
      <c r="A1450" s="117">
        <f>特征计算_周度!A1433</f>
        <v/>
      </c>
      <c r="B1450" s="171">
        <f>IFERROR($A$3*特征计算_周度!B1450+$B$3*特征计算_周度!C1450+$C$3*特征计算_周度!D1450+$D$3*特征计算_周度!E1450+$E$3*特征计算_周度!F1450+$F$3*特征计算_周度!H1450,"")</f>
        <v/>
      </c>
      <c r="C1450" s="118">
        <f>IFERROR(PERCENTILE(OFFSET(B1450,1-364,0,364,1),$C$7),"")</f>
        <v/>
      </c>
      <c r="D1450" s="118">
        <f>IFERROR(PERCENTILE(OFFSET(B1450,1-364,0,364,1),$C$11),"")</f>
        <v/>
      </c>
      <c r="E1450" s="122">
        <f>_xlfn.LET(_xlpm.initState,IF(OR(B1450="",C1450=""),"",IF(OR(特征计算_周度!B1433&gt;$B$15,特征计算_周度!C1433&gt;$B$15,特征计算_周度!G1433&gt;$B$15,特征计算_周度!E1433&gt;$B$15,特征计算_周度!F1433&gt;$B$15),$A$12,IFERROR(IF(B1450&lt;PERCENTILE(OFFSET(B1450,1-364,0,364,1),$C$7),$A$7,IF(B1450&lt;PERCENTILE(OFFSET(B1450,1-364,0,364,1),$C$8),$A$8,IF(B1450&lt;PERCENTILE(OFFSET(B1450,1-364,0,364,1),$C$9),$A$9,IF(B1450&lt;PERCENTILE(OFFSET(B1450,1-364,0,364,1),$C$10),$A$10,IF(B1450&lt;PERCENTILE(OFFSET(B1450,1-364,0,364,1),$C$11),$A$11,$A$12))))),""))),_xlpm.dev,原始数据_周度!G1433,_xlpm.minDev,MIN(OFFSET(原始数据_周度!G1433,1-$D$17,0,$D$17,1)),_xlpm.bounce,_xlpm.dev-_xlpm.minDev,_xlpm.oversold,AND(ISNUMBER(_xlpm.dev),ISNUMBER(_xlpm.minDev),_xlpm.minDev&lt;=$B$17,_xlpm.bounce&gt;=$F$17,OR(_xlpm.initState=$A$12,_xlpm.initState=$A$11,_xlpm.initState=$A$10)),_xlpm.pctOnly,IFERROR(IF(B1450&lt;PERCENTILE(OFFSET(B1450,1-364,0,364,1),$C$7),$A$7,IF(B1450&lt;PERCENTILE(OFFSET(B1450,1-364,0,364,1),$C$8),$A$8,IF(B1450&lt;PERCENTILE(OFFSET(B1450,1-364,0,364,1),$C$9),$A$9,IF(B1450&lt;PERCENTILE(OFFSET(B1450,1-364,0,364,1),$C$10),$A$10,IF(B1450&lt;PERCENTILE(OFFSET(B1450,1-364,0,364,1),$C$11),$A$11,$A$12))))),""),IF(_xlpm.initState="","",IF(_xlpm.oversold,_xlpm.pctOnly,_xlpm.initState)))</f>
        <v/>
      </c>
      <c r="F1450" s="119" t="n"/>
      <c r="G1450" s="120">
        <f>IF(OR(B1450="",C1450=""),"",IF(OR(特征计算_周度!B1433&gt;$B$15,特征计算_周度!C1433&gt;$B$15,特征计算_周度!G1433&gt;$B$15,特征计算_周度!E1433&gt;$B$15,特征计算_周度!F1433&gt;$B$15),IF(特征计算_周度!B1433&gt;$B$15,"VIX ","")&amp;IF(特征计算_周度!C1433&gt;$B$15,"HY ","")&amp;IF(特征计算_周度!G1433&gt;$B$15,"Sahm ","")&amp;IF(特征计算_周度!E1433&gt;$B$15,"趋势 ","")&amp;IF(特征计算_周度!F1433&gt;$B$15,"斜率",""),"—"))</f>
        <v/>
      </c>
      <c r="H1450" s="120">
        <f>IF(OR(B1450="",C1450=""),"",_xlfn.LET(_xlpm.dev,原始数据_周度!G1433,_xlpm.minDev,MIN(OFFSET(原始数据_周度!G1433,1-$D$17,0,$D$17,1)),_xlpm.bounce,_xlpm.dev-_xlpm.minDev,IF(AND(ISNUMBER(_xlpm.dev),ISNUMBER(_xlpm.minDev),_xlpm.minDev&lt;=$B$17,_xlpm.bounce&gt;=$F$17),"✅ 触发","—")))</f>
        <v/>
      </c>
      <c r="I1450" s="172">
        <f>IFERROR(IF(特征计算_周度!H1450&gt;$I$3,MIN($I$4,MAX(-$I$5,(特征计算_周度!H1450-$I$3)*$I$4)),0),"")</f>
        <v/>
      </c>
    </row>
    <row r="1451">
      <c r="A1451" s="117">
        <f>特征计算_周度!A1434</f>
        <v/>
      </c>
      <c r="B1451" s="171">
        <f>IFERROR($A$3*特征计算_周度!B1451+$B$3*特征计算_周度!C1451+$C$3*特征计算_周度!D1451+$D$3*特征计算_周度!E1451+$E$3*特征计算_周度!F1451+$F$3*特征计算_周度!H1451,"")</f>
        <v/>
      </c>
      <c r="C1451" s="118">
        <f>IFERROR(PERCENTILE(OFFSET(B1451,1-364,0,364,1),$C$7),"")</f>
        <v/>
      </c>
      <c r="D1451" s="118">
        <f>IFERROR(PERCENTILE(OFFSET(B1451,1-364,0,364,1),$C$11),"")</f>
        <v/>
      </c>
      <c r="E1451" s="122">
        <f>_xlfn.LET(_xlpm.initState,IF(OR(B1451="",C1451=""),"",IF(OR(特征计算_周度!B1434&gt;$B$15,特征计算_周度!C1434&gt;$B$15,特征计算_周度!G1434&gt;$B$15,特征计算_周度!E1434&gt;$B$15,特征计算_周度!F1434&gt;$B$15),$A$12,IFERROR(IF(B1451&lt;PERCENTILE(OFFSET(B1451,1-364,0,364,1),$C$7),$A$7,IF(B1451&lt;PERCENTILE(OFFSET(B1451,1-364,0,364,1),$C$8),$A$8,IF(B1451&lt;PERCENTILE(OFFSET(B1451,1-364,0,364,1),$C$9),$A$9,IF(B1451&lt;PERCENTILE(OFFSET(B1451,1-364,0,364,1),$C$10),$A$10,IF(B1451&lt;PERCENTILE(OFFSET(B1451,1-364,0,364,1),$C$11),$A$11,$A$12))))),""))),_xlpm.dev,原始数据_周度!G1434,_xlpm.minDev,MIN(OFFSET(原始数据_周度!G1434,1-$D$17,0,$D$17,1)),_xlpm.bounce,_xlpm.dev-_xlpm.minDev,_xlpm.oversold,AND(ISNUMBER(_xlpm.dev),ISNUMBER(_xlpm.minDev),_xlpm.minDev&lt;=$B$17,_xlpm.bounce&gt;=$F$17,OR(_xlpm.initState=$A$12,_xlpm.initState=$A$11,_xlpm.initState=$A$10)),_xlpm.pctOnly,IFERROR(IF(B1451&lt;PERCENTILE(OFFSET(B1451,1-364,0,364,1),$C$7),$A$7,IF(B1451&lt;PERCENTILE(OFFSET(B1451,1-364,0,364,1),$C$8),$A$8,IF(B1451&lt;PERCENTILE(OFFSET(B1451,1-364,0,364,1),$C$9),$A$9,IF(B1451&lt;PERCENTILE(OFFSET(B1451,1-364,0,364,1),$C$10),$A$10,IF(B1451&lt;PERCENTILE(OFFSET(B1451,1-364,0,364,1),$C$11),$A$11,$A$12))))),""),IF(_xlpm.initState="","",IF(_xlpm.oversold,_xlpm.pctOnly,_xlpm.initState)))</f>
        <v/>
      </c>
      <c r="F1451" s="119" t="n"/>
      <c r="G1451" s="120">
        <f>IF(OR(B1451="",C1451=""),"",IF(OR(特征计算_周度!B1434&gt;$B$15,特征计算_周度!C1434&gt;$B$15,特征计算_周度!G1434&gt;$B$15,特征计算_周度!E1434&gt;$B$15,特征计算_周度!F1434&gt;$B$15),IF(特征计算_周度!B1434&gt;$B$15,"VIX ","")&amp;IF(特征计算_周度!C1434&gt;$B$15,"HY ","")&amp;IF(特征计算_周度!G1434&gt;$B$15,"Sahm ","")&amp;IF(特征计算_周度!E1434&gt;$B$15,"趋势 ","")&amp;IF(特征计算_周度!F1434&gt;$B$15,"斜率",""),"—"))</f>
        <v/>
      </c>
      <c r="H1451" s="120">
        <f>IF(OR(B1451="",C1451=""),"",_xlfn.LET(_xlpm.dev,原始数据_周度!G1434,_xlpm.minDev,MIN(OFFSET(原始数据_周度!G1434,1-$D$17,0,$D$17,1)),_xlpm.bounce,_xlpm.dev-_xlpm.minDev,IF(AND(ISNUMBER(_xlpm.dev),ISNUMBER(_xlpm.minDev),_xlpm.minDev&lt;=$B$17,_xlpm.bounce&gt;=$F$17),"✅ 触发","—")))</f>
        <v/>
      </c>
      <c r="I1451" s="172">
        <f>IFERROR(IF(特征计算_周度!H1451&gt;$I$3,MIN($I$4,MAX(-$I$5,(特征计算_周度!H1451-$I$3)*$I$4)),0),"")</f>
        <v/>
      </c>
    </row>
    <row r="1452">
      <c r="A1452" s="117">
        <f>特征计算_周度!A1435</f>
        <v/>
      </c>
      <c r="B1452" s="171">
        <f>IFERROR($A$3*特征计算_周度!B1452+$B$3*特征计算_周度!C1452+$C$3*特征计算_周度!D1452+$D$3*特征计算_周度!E1452+$E$3*特征计算_周度!F1452+$F$3*特征计算_周度!H1452,"")</f>
        <v/>
      </c>
      <c r="C1452" s="118">
        <f>IFERROR(PERCENTILE(OFFSET(B1452,1-364,0,364,1),$C$7),"")</f>
        <v/>
      </c>
      <c r="D1452" s="118">
        <f>IFERROR(PERCENTILE(OFFSET(B1452,1-364,0,364,1),$C$11),"")</f>
        <v/>
      </c>
      <c r="E1452" s="122">
        <f>_xlfn.LET(_xlpm.initState,IF(OR(B1452="",C1452=""),"",IF(OR(特征计算_周度!B1435&gt;$B$15,特征计算_周度!C1435&gt;$B$15,特征计算_周度!G1435&gt;$B$15,特征计算_周度!E1435&gt;$B$15,特征计算_周度!F1435&gt;$B$15),$A$12,IFERROR(IF(B1452&lt;PERCENTILE(OFFSET(B1452,1-364,0,364,1),$C$7),$A$7,IF(B1452&lt;PERCENTILE(OFFSET(B1452,1-364,0,364,1),$C$8),$A$8,IF(B1452&lt;PERCENTILE(OFFSET(B1452,1-364,0,364,1),$C$9),$A$9,IF(B1452&lt;PERCENTILE(OFFSET(B1452,1-364,0,364,1),$C$10),$A$10,IF(B1452&lt;PERCENTILE(OFFSET(B1452,1-364,0,364,1),$C$11),$A$11,$A$12))))),""))),_xlpm.dev,原始数据_周度!G1435,_xlpm.minDev,MIN(OFFSET(原始数据_周度!G1435,1-$D$17,0,$D$17,1)),_xlpm.bounce,_xlpm.dev-_xlpm.minDev,_xlpm.oversold,AND(ISNUMBER(_xlpm.dev),ISNUMBER(_xlpm.minDev),_xlpm.minDev&lt;=$B$17,_xlpm.bounce&gt;=$F$17,OR(_xlpm.initState=$A$12,_xlpm.initState=$A$11,_xlpm.initState=$A$10)),_xlpm.pctOnly,IFERROR(IF(B1452&lt;PERCENTILE(OFFSET(B1452,1-364,0,364,1),$C$7),$A$7,IF(B1452&lt;PERCENTILE(OFFSET(B1452,1-364,0,364,1),$C$8),$A$8,IF(B1452&lt;PERCENTILE(OFFSET(B1452,1-364,0,364,1),$C$9),$A$9,IF(B1452&lt;PERCENTILE(OFFSET(B1452,1-364,0,364,1),$C$10),$A$10,IF(B1452&lt;PERCENTILE(OFFSET(B1452,1-364,0,364,1),$C$11),$A$11,$A$12))))),""),IF(_xlpm.initState="","",IF(_xlpm.oversold,_xlpm.pctOnly,_xlpm.initState)))</f>
        <v/>
      </c>
      <c r="F1452" s="119" t="n"/>
      <c r="G1452" s="120">
        <f>IF(OR(B1452="",C1452=""),"",IF(OR(特征计算_周度!B1435&gt;$B$15,特征计算_周度!C1435&gt;$B$15,特征计算_周度!G1435&gt;$B$15,特征计算_周度!E1435&gt;$B$15,特征计算_周度!F1435&gt;$B$15),IF(特征计算_周度!B1435&gt;$B$15,"VIX ","")&amp;IF(特征计算_周度!C1435&gt;$B$15,"HY ","")&amp;IF(特征计算_周度!G1435&gt;$B$15,"Sahm ","")&amp;IF(特征计算_周度!E1435&gt;$B$15,"趋势 ","")&amp;IF(特征计算_周度!F1435&gt;$B$15,"斜率",""),"—"))</f>
        <v/>
      </c>
      <c r="H1452" s="120">
        <f>IF(OR(B1452="",C1452=""),"",_xlfn.LET(_xlpm.dev,原始数据_周度!G1435,_xlpm.minDev,MIN(OFFSET(原始数据_周度!G1435,1-$D$17,0,$D$17,1)),_xlpm.bounce,_xlpm.dev-_xlpm.minDev,IF(AND(ISNUMBER(_xlpm.dev),ISNUMBER(_xlpm.minDev),_xlpm.minDev&lt;=$B$17,_xlpm.bounce&gt;=$F$17),"✅ 触发","—")))</f>
        <v/>
      </c>
      <c r="I1452" s="172">
        <f>IFERROR(IF(特征计算_周度!H1452&gt;$I$3,MIN($I$4,MAX(-$I$5,(特征计算_周度!H1452-$I$3)*$I$4)),0),"")</f>
        <v/>
      </c>
    </row>
    <row r="1453">
      <c r="A1453" s="117">
        <f>特征计算_周度!A1436</f>
        <v/>
      </c>
      <c r="B1453" s="171">
        <f>IFERROR($A$3*特征计算_周度!B1453+$B$3*特征计算_周度!C1453+$C$3*特征计算_周度!D1453+$D$3*特征计算_周度!E1453+$E$3*特征计算_周度!F1453+$F$3*特征计算_周度!H1453,"")</f>
        <v/>
      </c>
      <c r="C1453" s="118">
        <f>IFERROR(PERCENTILE(OFFSET(B1453,1-364,0,364,1),$C$7),"")</f>
        <v/>
      </c>
      <c r="D1453" s="118">
        <f>IFERROR(PERCENTILE(OFFSET(B1453,1-364,0,364,1),$C$11),"")</f>
        <v/>
      </c>
      <c r="E1453" s="122">
        <f>_xlfn.LET(_xlpm.initState,IF(OR(B1453="",C1453=""),"",IF(OR(特征计算_周度!B1436&gt;$B$15,特征计算_周度!C1436&gt;$B$15,特征计算_周度!G1436&gt;$B$15,特征计算_周度!E1436&gt;$B$15,特征计算_周度!F1436&gt;$B$15),$A$12,IFERROR(IF(B1453&lt;PERCENTILE(OFFSET(B1453,1-364,0,364,1),$C$7),$A$7,IF(B1453&lt;PERCENTILE(OFFSET(B1453,1-364,0,364,1),$C$8),$A$8,IF(B1453&lt;PERCENTILE(OFFSET(B1453,1-364,0,364,1),$C$9),$A$9,IF(B1453&lt;PERCENTILE(OFFSET(B1453,1-364,0,364,1),$C$10),$A$10,IF(B1453&lt;PERCENTILE(OFFSET(B1453,1-364,0,364,1),$C$11),$A$11,$A$12))))),""))),_xlpm.dev,原始数据_周度!G1436,_xlpm.minDev,MIN(OFFSET(原始数据_周度!G1436,1-$D$17,0,$D$17,1)),_xlpm.bounce,_xlpm.dev-_xlpm.minDev,_xlpm.oversold,AND(ISNUMBER(_xlpm.dev),ISNUMBER(_xlpm.minDev),_xlpm.minDev&lt;=$B$17,_xlpm.bounce&gt;=$F$17,OR(_xlpm.initState=$A$12,_xlpm.initState=$A$11,_xlpm.initState=$A$10)),_xlpm.pctOnly,IFERROR(IF(B1453&lt;PERCENTILE(OFFSET(B1453,1-364,0,364,1),$C$7),$A$7,IF(B1453&lt;PERCENTILE(OFFSET(B1453,1-364,0,364,1),$C$8),$A$8,IF(B1453&lt;PERCENTILE(OFFSET(B1453,1-364,0,364,1),$C$9),$A$9,IF(B1453&lt;PERCENTILE(OFFSET(B1453,1-364,0,364,1),$C$10),$A$10,IF(B1453&lt;PERCENTILE(OFFSET(B1453,1-364,0,364,1),$C$11),$A$11,$A$12))))),""),IF(_xlpm.initState="","",IF(_xlpm.oversold,_xlpm.pctOnly,_xlpm.initState)))</f>
        <v/>
      </c>
      <c r="F1453" s="119" t="n"/>
      <c r="G1453" s="120">
        <f>IF(OR(B1453="",C1453=""),"",IF(OR(特征计算_周度!B1436&gt;$B$15,特征计算_周度!C1436&gt;$B$15,特征计算_周度!G1436&gt;$B$15,特征计算_周度!E1436&gt;$B$15,特征计算_周度!F1436&gt;$B$15),IF(特征计算_周度!B1436&gt;$B$15,"VIX ","")&amp;IF(特征计算_周度!C1436&gt;$B$15,"HY ","")&amp;IF(特征计算_周度!G1436&gt;$B$15,"Sahm ","")&amp;IF(特征计算_周度!E1436&gt;$B$15,"趋势 ","")&amp;IF(特征计算_周度!F1436&gt;$B$15,"斜率",""),"—"))</f>
        <v/>
      </c>
      <c r="H1453" s="120">
        <f>IF(OR(B1453="",C1453=""),"",_xlfn.LET(_xlpm.dev,原始数据_周度!G1436,_xlpm.minDev,MIN(OFFSET(原始数据_周度!G1436,1-$D$17,0,$D$17,1)),_xlpm.bounce,_xlpm.dev-_xlpm.minDev,IF(AND(ISNUMBER(_xlpm.dev),ISNUMBER(_xlpm.minDev),_xlpm.minDev&lt;=$B$17,_xlpm.bounce&gt;=$F$17),"✅ 触发","—")))</f>
        <v/>
      </c>
      <c r="I1453" s="172">
        <f>IFERROR(IF(特征计算_周度!H1453&gt;$I$3,MIN($I$4,MAX(-$I$5,(特征计算_周度!H1453-$I$3)*$I$4)),0),"")</f>
        <v/>
      </c>
    </row>
    <row r="1454">
      <c r="A1454" s="117">
        <f>特征计算_周度!A1437</f>
        <v/>
      </c>
      <c r="B1454" s="171">
        <f>IFERROR($A$3*特征计算_周度!B1454+$B$3*特征计算_周度!C1454+$C$3*特征计算_周度!D1454+$D$3*特征计算_周度!E1454+$E$3*特征计算_周度!F1454+$F$3*特征计算_周度!H1454,"")</f>
        <v/>
      </c>
      <c r="C1454" s="118">
        <f>IFERROR(PERCENTILE(OFFSET(B1454,1-364,0,364,1),$C$7),"")</f>
        <v/>
      </c>
      <c r="D1454" s="118">
        <f>IFERROR(PERCENTILE(OFFSET(B1454,1-364,0,364,1),$C$11),"")</f>
        <v/>
      </c>
      <c r="E1454" s="122">
        <f>_xlfn.LET(_xlpm.initState,IF(OR(B1454="",C1454=""),"",IF(OR(特征计算_周度!B1437&gt;$B$15,特征计算_周度!C1437&gt;$B$15,特征计算_周度!G1437&gt;$B$15,特征计算_周度!E1437&gt;$B$15,特征计算_周度!F1437&gt;$B$15),$A$12,IFERROR(IF(B1454&lt;PERCENTILE(OFFSET(B1454,1-364,0,364,1),$C$7),$A$7,IF(B1454&lt;PERCENTILE(OFFSET(B1454,1-364,0,364,1),$C$8),$A$8,IF(B1454&lt;PERCENTILE(OFFSET(B1454,1-364,0,364,1),$C$9),$A$9,IF(B1454&lt;PERCENTILE(OFFSET(B1454,1-364,0,364,1),$C$10),$A$10,IF(B1454&lt;PERCENTILE(OFFSET(B1454,1-364,0,364,1),$C$11),$A$11,$A$12))))),""))),_xlpm.dev,原始数据_周度!G1437,_xlpm.minDev,MIN(OFFSET(原始数据_周度!G1437,1-$D$17,0,$D$17,1)),_xlpm.bounce,_xlpm.dev-_xlpm.minDev,_xlpm.oversold,AND(ISNUMBER(_xlpm.dev),ISNUMBER(_xlpm.minDev),_xlpm.minDev&lt;=$B$17,_xlpm.bounce&gt;=$F$17,OR(_xlpm.initState=$A$12,_xlpm.initState=$A$11,_xlpm.initState=$A$10)),_xlpm.pctOnly,IFERROR(IF(B1454&lt;PERCENTILE(OFFSET(B1454,1-364,0,364,1),$C$7),$A$7,IF(B1454&lt;PERCENTILE(OFFSET(B1454,1-364,0,364,1),$C$8),$A$8,IF(B1454&lt;PERCENTILE(OFFSET(B1454,1-364,0,364,1),$C$9),$A$9,IF(B1454&lt;PERCENTILE(OFFSET(B1454,1-364,0,364,1),$C$10),$A$10,IF(B1454&lt;PERCENTILE(OFFSET(B1454,1-364,0,364,1),$C$11),$A$11,$A$12))))),""),IF(_xlpm.initState="","",IF(_xlpm.oversold,_xlpm.pctOnly,_xlpm.initState)))</f>
        <v/>
      </c>
      <c r="F1454" s="119" t="n"/>
      <c r="G1454" s="120">
        <f>IF(OR(B1454="",C1454=""),"",IF(OR(特征计算_周度!B1437&gt;$B$15,特征计算_周度!C1437&gt;$B$15,特征计算_周度!G1437&gt;$B$15,特征计算_周度!E1437&gt;$B$15,特征计算_周度!F1437&gt;$B$15),IF(特征计算_周度!B1437&gt;$B$15,"VIX ","")&amp;IF(特征计算_周度!C1437&gt;$B$15,"HY ","")&amp;IF(特征计算_周度!G1437&gt;$B$15,"Sahm ","")&amp;IF(特征计算_周度!E1437&gt;$B$15,"趋势 ","")&amp;IF(特征计算_周度!F1437&gt;$B$15,"斜率",""),"—"))</f>
        <v/>
      </c>
      <c r="H1454" s="120">
        <f>IF(OR(B1454="",C1454=""),"",_xlfn.LET(_xlpm.dev,原始数据_周度!G1437,_xlpm.minDev,MIN(OFFSET(原始数据_周度!G1437,1-$D$17,0,$D$17,1)),_xlpm.bounce,_xlpm.dev-_xlpm.minDev,IF(AND(ISNUMBER(_xlpm.dev),ISNUMBER(_xlpm.minDev),_xlpm.minDev&lt;=$B$17,_xlpm.bounce&gt;=$F$17),"✅ 触发","—")))</f>
        <v/>
      </c>
      <c r="I1454" s="172">
        <f>IFERROR(IF(特征计算_周度!H1454&gt;$I$3,MIN($I$4,MAX(-$I$5,(特征计算_周度!H1454-$I$3)*$I$4)),0),"")</f>
        <v/>
      </c>
    </row>
    <row r="1455">
      <c r="A1455" s="117">
        <f>特征计算_周度!A1438</f>
        <v/>
      </c>
      <c r="B1455" s="171">
        <f>IFERROR($A$3*特征计算_周度!B1455+$B$3*特征计算_周度!C1455+$C$3*特征计算_周度!D1455+$D$3*特征计算_周度!E1455+$E$3*特征计算_周度!F1455+$F$3*特征计算_周度!H1455,"")</f>
        <v/>
      </c>
      <c r="C1455" s="118">
        <f>IFERROR(PERCENTILE(OFFSET(B1455,1-364,0,364,1),$C$7),"")</f>
        <v/>
      </c>
      <c r="D1455" s="118">
        <f>IFERROR(PERCENTILE(OFFSET(B1455,1-364,0,364,1),$C$11),"")</f>
        <v/>
      </c>
      <c r="E1455" s="122">
        <f>_xlfn.LET(_xlpm.initState,IF(OR(B1455="",C1455=""),"",IF(OR(特征计算_周度!B1438&gt;$B$15,特征计算_周度!C1438&gt;$B$15,特征计算_周度!G1438&gt;$B$15,特征计算_周度!E1438&gt;$B$15,特征计算_周度!F1438&gt;$B$15),$A$12,IFERROR(IF(B1455&lt;PERCENTILE(OFFSET(B1455,1-364,0,364,1),$C$7),$A$7,IF(B1455&lt;PERCENTILE(OFFSET(B1455,1-364,0,364,1),$C$8),$A$8,IF(B1455&lt;PERCENTILE(OFFSET(B1455,1-364,0,364,1),$C$9),$A$9,IF(B1455&lt;PERCENTILE(OFFSET(B1455,1-364,0,364,1),$C$10),$A$10,IF(B1455&lt;PERCENTILE(OFFSET(B1455,1-364,0,364,1),$C$11),$A$11,$A$12))))),""))),_xlpm.dev,原始数据_周度!G1438,_xlpm.minDev,MIN(OFFSET(原始数据_周度!G1438,1-$D$17,0,$D$17,1)),_xlpm.bounce,_xlpm.dev-_xlpm.minDev,_xlpm.oversold,AND(ISNUMBER(_xlpm.dev),ISNUMBER(_xlpm.minDev),_xlpm.minDev&lt;=$B$17,_xlpm.bounce&gt;=$F$17,OR(_xlpm.initState=$A$12,_xlpm.initState=$A$11,_xlpm.initState=$A$10)),_xlpm.pctOnly,IFERROR(IF(B1455&lt;PERCENTILE(OFFSET(B1455,1-364,0,364,1),$C$7),$A$7,IF(B1455&lt;PERCENTILE(OFFSET(B1455,1-364,0,364,1),$C$8),$A$8,IF(B1455&lt;PERCENTILE(OFFSET(B1455,1-364,0,364,1),$C$9),$A$9,IF(B1455&lt;PERCENTILE(OFFSET(B1455,1-364,0,364,1),$C$10),$A$10,IF(B1455&lt;PERCENTILE(OFFSET(B1455,1-364,0,364,1),$C$11),$A$11,$A$12))))),""),IF(_xlpm.initState="","",IF(_xlpm.oversold,_xlpm.pctOnly,_xlpm.initState)))</f>
        <v/>
      </c>
      <c r="F1455" s="119" t="n"/>
      <c r="G1455" s="120">
        <f>IF(OR(B1455="",C1455=""),"",IF(OR(特征计算_周度!B1438&gt;$B$15,特征计算_周度!C1438&gt;$B$15,特征计算_周度!G1438&gt;$B$15,特征计算_周度!E1438&gt;$B$15,特征计算_周度!F1438&gt;$B$15),IF(特征计算_周度!B1438&gt;$B$15,"VIX ","")&amp;IF(特征计算_周度!C1438&gt;$B$15,"HY ","")&amp;IF(特征计算_周度!G1438&gt;$B$15,"Sahm ","")&amp;IF(特征计算_周度!E1438&gt;$B$15,"趋势 ","")&amp;IF(特征计算_周度!F1438&gt;$B$15,"斜率",""),"—"))</f>
        <v/>
      </c>
      <c r="H1455" s="120">
        <f>IF(OR(B1455="",C1455=""),"",_xlfn.LET(_xlpm.dev,原始数据_周度!G1438,_xlpm.minDev,MIN(OFFSET(原始数据_周度!G1438,1-$D$17,0,$D$17,1)),_xlpm.bounce,_xlpm.dev-_xlpm.minDev,IF(AND(ISNUMBER(_xlpm.dev),ISNUMBER(_xlpm.minDev),_xlpm.minDev&lt;=$B$17,_xlpm.bounce&gt;=$F$17),"✅ 触发","—")))</f>
        <v/>
      </c>
      <c r="I1455" s="172">
        <f>IFERROR(IF(特征计算_周度!H1455&gt;$I$3,MIN($I$4,MAX(-$I$5,(特征计算_周度!H1455-$I$3)*$I$4)),0),"")</f>
        <v/>
      </c>
    </row>
    <row r="1456">
      <c r="A1456" s="117">
        <f>特征计算_周度!A1439</f>
        <v/>
      </c>
      <c r="B1456" s="171">
        <f>IFERROR($A$3*特征计算_周度!B1456+$B$3*特征计算_周度!C1456+$C$3*特征计算_周度!D1456+$D$3*特征计算_周度!E1456+$E$3*特征计算_周度!F1456+$F$3*特征计算_周度!H1456,"")</f>
        <v/>
      </c>
      <c r="C1456" s="118">
        <f>IFERROR(PERCENTILE(OFFSET(B1456,1-364,0,364,1),$C$7),"")</f>
        <v/>
      </c>
      <c r="D1456" s="118">
        <f>IFERROR(PERCENTILE(OFFSET(B1456,1-364,0,364,1),$C$11),"")</f>
        <v/>
      </c>
      <c r="E1456" s="122">
        <f>_xlfn.LET(_xlpm.initState,IF(OR(B1456="",C1456=""),"",IF(OR(特征计算_周度!B1439&gt;$B$15,特征计算_周度!C1439&gt;$B$15,特征计算_周度!G1439&gt;$B$15,特征计算_周度!E1439&gt;$B$15,特征计算_周度!F1439&gt;$B$15),$A$12,IFERROR(IF(B1456&lt;PERCENTILE(OFFSET(B1456,1-364,0,364,1),$C$7),$A$7,IF(B1456&lt;PERCENTILE(OFFSET(B1456,1-364,0,364,1),$C$8),$A$8,IF(B1456&lt;PERCENTILE(OFFSET(B1456,1-364,0,364,1),$C$9),$A$9,IF(B1456&lt;PERCENTILE(OFFSET(B1456,1-364,0,364,1),$C$10),$A$10,IF(B1456&lt;PERCENTILE(OFFSET(B1456,1-364,0,364,1),$C$11),$A$11,$A$12))))),""))),_xlpm.dev,原始数据_周度!G1439,_xlpm.minDev,MIN(OFFSET(原始数据_周度!G1439,1-$D$17,0,$D$17,1)),_xlpm.bounce,_xlpm.dev-_xlpm.minDev,_xlpm.oversold,AND(ISNUMBER(_xlpm.dev),ISNUMBER(_xlpm.minDev),_xlpm.minDev&lt;=$B$17,_xlpm.bounce&gt;=$F$17,OR(_xlpm.initState=$A$12,_xlpm.initState=$A$11,_xlpm.initState=$A$10)),_xlpm.pctOnly,IFERROR(IF(B1456&lt;PERCENTILE(OFFSET(B1456,1-364,0,364,1),$C$7),$A$7,IF(B1456&lt;PERCENTILE(OFFSET(B1456,1-364,0,364,1),$C$8),$A$8,IF(B1456&lt;PERCENTILE(OFFSET(B1456,1-364,0,364,1),$C$9),$A$9,IF(B1456&lt;PERCENTILE(OFFSET(B1456,1-364,0,364,1),$C$10),$A$10,IF(B1456&lt;PERCENTILE(OFFSET(B1456,1-364,0,364,1),$C$11),$A$11,$A$12))))),""),IF(_xlpm.initState="","",IF(_xlpm.oversold,_xlpm.pctOnly,_xlpm.initState)))</f>
        <v/>
      </c>
      <c r="F1456" s="119" t="n"/>
      <c r="G1456" s="120">
        <f>IF(OR(B1456="",C1456=""),"",IF(OR(特征计算_周度!B1439&gt;$B$15,特征计算_周度!C1439&gt;$B$15,特征计算_周度!G1439&gt;$B$15,特征计算_周度!E1439&gt;$B$15,特征计算_周度!F1439&gt;$B$15),IF(特征计算_周度!B1439&gt;$B$15,"VIX ","")&amp;IF(特征计算_周度!C1439&gt;$B$15,"HY ","")&amp;IF(特征计算_周度!G1439&gt;$B$15,"Sahm ","")&amp;IF(特征计算_周度!E1439&gt;$B$15,"趋势 ","")&amp;IF(特征计算_周度!F1439&gt;$B$15,"斜率",""),"—"))</f>
        <v/>
      </c>
      <c r="H1456" s="120">
        <f>IF(OR(B1456="",C1456=""),"",_xlfn.LET(_xlpm.dev,原始数据_周度!G1439,_xlpm.minDev,MIN(OFFSET(原始数据_周度!G1439,1-$D$17,0,$D$17,1)),_xlpm.bounce,_xlpm.dev-_xlpm.minDev,IF(AND(ISNUMBER(_xlpm.dev),ISNUMBER(_xlpm.minDev),_xlpm.minDev&lt;=$B$17,_xlpm.bounce&gt;=$F$17),"✅ 触发","—")))</f>
        <v/>
      </c>
      <c r="I1456" s="172">
        <f>IFERROR(IF(特征计算_周度!H1456&gt;$I$3,MIN($I$4,MAX(-$I$5,(特征计算_周度!H1456-$I$3)*$I$4)),0),"")</f>
        <v/>
      </c>
    </row>
    <row r="1457">
      <c r="A1457" s="117">
        <f>特征计算_周度!A1440</f>
        <v/>
      </c>
      <c r="B1457" s="171">
        <f>IFERROR($A$3*特征计算_周度!B1457+$B$3*特征计算_周度!C1457+$C$3*特征计算_周度!D1457+$D$3*特征计算_周度!E1457+$E$3*特征计算_周度!F1457+$F$3*特征计算_周度!H1457,"")</f>
        <v/>
      </c>
      <c r="C1457" s="118">
        <f>IFERROR(PERCENTILE(OFFSET(B1457,1-364,0,364,1),$C$7),"")</f>
        <v/>
      </c>
      <c r="D1457" s="118">
        <f>IFERROR(PERCENTILE(OFFSET(B1457,1-364,0,364,1),$C$11),"")</f>
        <v/>
      </c>
      <c r="E1457" s="122">
        <f>_xlfn.LET(_xlpm.initState,IF(OR(B1457="",C1457=""),"",IF(OR(特征计算_周度!B1440&gt;$B$15,特征计算_周度!C1440&gt;$B$15,特征计算_周度!G1440&gt;$B$15,特征计算_周度!E1440&gt;$B$15,特征计算_周度!F1440&gt;$B$15),$A$12,IFERROR(IF(B1457&lt;PERCENTILE(OFFSET(B1457,1-364,0,364,1),$C$7),$A$7,IF(B1457&lt;PERCENTILE(OFFSET(B1457,1-364,0,364,1),$C$8),$A$8,IF(B1457&lt;PERCENTILE(OFFSET(B1457,1-364,0,364,1),$C$9),$A$9,IF(B1457&lt;PERCENTILE(OFFSET(B1457,1-364,0,364,1),$C$10),$A$10,IF(B1457&lt;PERCENTILE(OFFSET(B1457,1-364,0,364,1),$C$11),$A$11,$A$12))))),""))),_xlpm.dev,原始数据_周度!G1440,_xlpm.minDev,MIN(OFFSET(原始数据_周度!G1440,1-$D$17,0,$D$17,1)),_xlpm.bounce,_xlpm.dev-_xlpm.minDev,_xlpm.oversold,AND(ISNUMBER(_xlpm.dev),ISNUMBER(_xlpm.minDev),_xlpm.minDev&lt;=$B$17,_xlpm.bounce&gt;=$F$17,OR(_xlpm.initState=$A$12,_xlpm.initState=$A$11,_xlpm.initState=$A$10)),_xlpm.pctOnly,IFERROR(IF(B1457&lt;PERCENTILE(OFFSET(B1457,1-364,0,364,1),$C$7),$A$7,IF(B1457&lt;PERCENTILE(OFFSET(B1457,1-364,0,364,1),$C$8),$A$8,IF(B1457&lt;PERCENTILE(OFFSET(B1457,1-364,0,364,1),$C$9),$A$9,IF(B1457&lt;PERCENTILE(OFFSET(B1457,1-364,0,364,1),$C$10),$A$10,IF(B1457&lt;PERCENTILE(OFFSET(B1457,1-364,0,364,1),$C$11),$A$11,$A$12))))),""),IF(_xlpm.initState="","",IF(_xlpm.oversold,_xlpm.pctOnly,_xlpm.initState)))</f>
        <v/>
      </c>
      <c r="F1457" s="119" t="n"/>
      <c r="G1457" s="120">
        <f>IF(OR(B1457="",C1457=""),"",IF(OR(特征计算_周度!B1440&gt;$B$15,特征计算_周度!C1440&gt;$B$15,特征计算_周度!G1440&gt;$B$15,特征计算_周度!E1440&gt;$B$15,特征计算_周度!F1440&gt;$B$15),IF(特征计算_周度!B1440&gt;$B$15,"VIX ","")&amp;IF(特征计算_周度!C1440&gt;$B$15,"HY ","")&amp;IF(特征计算_周度!G1440&gt;$B$15,"Sahm ","")&amp;IF(特征计算_周度!E1440&gt;$B$15,"趋势 ","")&amp;IF(特征计算_周度!F1440&gt;$B$15,"斜率",""),"—"))</f>
        <v/>
      </c>
      <c r="H1457" s="120">
        <f>IF(OR(B1457="",C1457=""),"",_xlfn.LET(_xlpm.dev,原始数据_周度!G1440,_xlpm.minDev,MIN(OFFSET(原始数据_周度!G1440,1-$D$17,0,$D$17,1)),_xlpm.bounce,_xlpm.dev-_xlpm.minDev,IF(AND(ISNUMBER(_xlpm.dev),ISNUMBER(_xlpm.minDev),_xlpm.minDev&lt;=$B$17,_xlpm.bounce&gt;=$F$17),"✅ 触发","—")))</f>
        <v/>
      </c>
      <c r="I1457" s="172">
        <f>IFERROR(IF(特征计算_周度!H1457&gt;$I$3,MIN($I$4,MAX(-$I$5,(特征计算_周度!H1457-$I$3)*$I$4)),0),"")</f>
        <v/>
      </c>
    </row>
    <row r="1458">
      <c r="A1458" s="117">
        <f>特征计算_周度!A1441</f>
        <v/>
      </c>
      <c r="B1458" s="171">
        <f>IFERROR($A$3*特征计算_周度!B1458+$B$3*特征计算_周度!C1458+$C$3*特征计算_周度!D1458+$D$3*特征计算_周度!E1458+$E$3*特征计算_周度!F1458+$F$3*特征计算_周度!H1458,"")</f>
        <v/>
      </c>
      <c r="C1458" s="118">
        <f>IFERROR(PERCENTILE(OFFSET(B1458,1-364,0,364,1),$C$7),"")</f>
        <v/>
      </c>
      <c r="D1458" s="118">
        <f>IFERROR(PERCENTILE(OFFSET(B1458,1-364,0,364,1),$C$11),"")</f>
        <v/>
      </c>
      <c r="E1458" s="122">
        <f>_xlfn.LET(_xlpm.initState,IF(OR(B1458="",C1458=""),"",IF(OR(特征计算_周度!B1441&gt;$B$15,特征计算_周度!C1441&gt;$B$15,特征计算_周度!G1441&gt;$B$15,特征计算_周度!E1441&gt;$B$15,特征计算_周度!F1441&gt;$B$15),$A$12,IFERROR(IF(B1458&lt;PERCENTILE(OFFSET(B1458,1-364,0,364,1),$C$7),$A$7,IF(B1458&lt;PERCENTILE(OFFSET(B1458,1-364,0,364,1),$C$8),$A$8,IF(B1458&lt;PERCENTILE(OFFSET(B1458,1-364,0,364,1),$C$9),$A$9,IF(B1458&lt;PERCENTILE(OFFSET(B1458,1-364,0,364,1),$C$10),$A$10,IF(B1458&lt;PERCENTILE(OFFSET(B1458,1-364,0,364,1),$C$11),$A$11,$A$12))))),""))),_xlpm.dev,原始数据_周度!G1441,_xlpm.minDev,MIN(OFFSET(原始数据_周度!G1441,1-$D$17,0,$D$17,1)),_xlpm.bounce,_xlpm.dev-_xlpm.minDev,_xlpm.oversold,AND(ISNUMBER(_xlpm.dev),ISNUMBER(_xlpm.minDev),_xlpm.minDev&lt;=$B$17,_xlpm.bounce&gt;=$F$17,OR(_xlpm.initState=$A$12,_xlpm.initState=$A$11,_xlpm.initState=$A$10)),_xlpm.pctOnly,IFERROR(IF(B1458&lt;PERCENTILE(OFFSET(B1458,1-364,0,364,1),$C$7),$A$7,IF(B1458&lt;PERCENTILE(OFFSET(B1458,1-364,0,364,1),$C$8),$A$8,IF(B1458&lt;PERCENTILE(OFFSET(B1458,1-364,0,364,1),$C$9),$A$9,IF(B1458&lt;PERCENTILE(OFFSET(B1458,1-364,0,364,1),$C$10),$A$10,IF(B1458&lt;PERCENTILE(OFFSET(B1458,1-364,0,364,1),$C$11),$A$11,$A$12))))),""),IF(_xlpm.initState="","",IF(_xlpm.oversold,_xlpm.pctOnly,_xlpm.initState)))</f>
        <v/>
      </c>
      <c r="F1458" s="119" t="n"/>
      <c r="G1458" s="120">
        <f>IF(OR(B1458="",C1458=""),"",IF(OR(特征计算_周度!B1441&gt;$B$15,特征计算_周度!C1441&gt;$B$15,特征计算_周度!G1441&gt;$B$15,特征计算_周度!E1441&gt;$B$15,特征计算_周度!F1441&gt;$B$15),IF(特征计算_周度!B1441&gt;$B$15,"VIX ","")&amp;IF(特征计算_周度!C1441&gt;$B$15,"HY ","")&amp;IF(特征计算_周度!G1441&gt;$B$15,"Sahm ","")&amp;IF(特征计算_周度!E1441&gt;$B$15,"趋势 ","")&amp;IF(特征计算_周度!F1441&gt;$B$15,"斜率",""),"—"))</f>
        <v/>
      </c>
      <c r="H1458" s="120">
        <f>IF(OR(B1458="",C1458=""),"",_xlfn.LET(_xlpm.dev,原始数据_周度!G1441,_xlpm.minDev,MIN(OFFSET(原始数据_周度!G1441,1-$D$17,0,$D$17,1)),_xlpm.bounce,_xlpm.dev-_xlpm.minDev,IF(AND(ISNUMBER(_xlpm.dev),ISNUMBER(_xlpm.minDev),_xlpm.minDev&lt;=$B$17,_xlpm.bounce&gt;=$F$17),"✅ 触发","—")))</f>
        <v/>
      </c>
      <c r="I1458" s="172">
        <f>IFERROR(IF(特征计算_周度!H1458&gt;$I$3,MIN($I$4,MAX(-$I$5,(特征计算_周度!H1458-$I$3)*$I$4)),0),"")</f>
        <v/>
      </c>
    </row>
    <row r="1459">
      <c r="A1459" s="117">
        <f>特征计算_周度!A1442</f>
        <v/>
      </c>
      <c r="B1459" s="171">
        <f>IFERROR($A$3*特征计算_周度!B1459+$B$3*特征计算_周度!C1459+$C$3*特征计算_周度!D1459+$D$3*特征计算_周度!E1459+$E$3*特征计算_周度!F1459+$F$3*特征计算_周度!H1459,"")</f>
        <v/>
      </c>
      <c r="C1459" s="118">
        <f>IFERROR(PERCENTILE(OFFSET(B1459,1-364,0,364,1),$C$7),"")</f>
        <v/>
      </c>
      <c r="D1459" s="118">
        <f>IFERROR(PERCENTILE(OFFSET(B1459,1-364,0,364,1),$C$11),"")</f>
        <v/>
      </c>
      <c r="E1459" s="122">
        <f>_xlfn.LET(_xlpm.initState,IF(OR(B1459="",C1459=""),"",IF(OR(特征计算_周度!B1442&gt;$B$15,特征计算_周度!C1442&gt;$B$15,特征计算_周度!G1442&gt;$B$15,特征计算_周度!E1442&gt;$B$15,特征计算_周度!F1442&gt;$B$15),$A$12,IFERROR(IF(B1459&lt;PERCENTILE(OFFSET(B1459,1-364,0,364,1),$C$7),$A$7,IF(B1459&lt;PERCENTILE(OFFSET(B1459,1-364,0,364,1),$C$8),$A$8,IF(B1459&lt;PERCENTILE(OFFSET(B1459,1-364,0,364,1),$C$9),$A$9,IF(B1459&lt;PERCENTILE(OFFSET(B1459,1-364,0,364,1),$C$10),$A$10,IF(B1459&lt;PERCENTILE(OFFSET(B1459,1-364,0,364,1),$C$11),$A$11,$A$12))))),""))),_xlpm.dev,原始数据_周度!G1442,_xlpm.minDev,MIN(OFFSET(原始数据_周度!G1442,1-$D$17,0,$D$17,1)),_xlpm.bounce,_xlpm.dev-_xlpm.minDev,_xlpm.oversold,AND(ISNUMBER(_xlpm.dev),ISNUMBER(_xlpm.minDev),_xlpm.minDev&lt;=$B$17,_xlpm.bounce&gt;=$F$17,OR(_xlpm.initState=$A$12,_xlpm.initState=$A$11,_xlpm.initState=$A$10)),_xlpm.pctOnly,IFERROR(IF(B1459&lt;PERCENTILE(OFFSET(B1459,1-364,0,364,1),$C$7),$A$7,IF(B1459&lt;PERCENTILE(OFFSET(B1459,1-364,0,364,1),$C$8),$A$8,IF(B1459&lt;PERCENTILE(OFFSET(B1459,1-364,0,364,1),$C$9),$A$9,IF(B1459&lt;PERCENTILE(OFFSET(B1459,1-364,0,364,1),$C$10),$A$10,IF(B1459&lt;PERCENTILE(OFFSET(B1459,1-364,0,364,1),$C$11),$A$11,$A$12))))),""),IF(_xlpm.initState="","",IF(_xlpm.oversold,_xlpm.pctOnly,_xlpm.initState)))</f>
        <v/>
      </c>
      <c r="F1459" s="119" t="n"/>
      <c r="G1459" s="120">
        <f>IF(OR(B1459="",C1459=""),"",IF(OR(特征计算_周度!B1442&gt;$B$15,特征计算_周度!C1442&gt;$B$15,特征计算_周度!G1442&gt;$B$15,特征计算_周度!E1442&gt;$B$15,特征计算_周度!F1442&gt;$B$15),IF(特征计算_周度!B1442&gt;$B$15,"VIX ","")&amp;IF(特征计算_周度!C1442&gt;$B$15,"HY ","")&amp;IF(特征计算_周度!G1442&gt;$B$15,"Sahm ","")&amp;IF(特征计算_周度!E1442&gt;$B$15,"趋势 ","")&amp;IF(特征计算_周度!F1442&gt;$B$15,"斜率",""),"—"))</f>
        <v/>
      </c>
      <c r="H1459" s="120">
        <f>IF(OR(B1459="",C1459=""),"",_xlfn.LET(_xlpm.dev,原始数据_周度!G1442,_xlpm.minDev,MIN(OFFSET(原始数据_周度!G1442,1-$D$17,0,$D$17,1)),_xlpm.bounce,_xlpm.dev-_xlpm.minDev,IF(AND(ISNUMBER(_xlpm.dev),ISNUMBER(_xlpm.minDev),_xlpm.minDev&lt;=$B$17,_xlpm.bounce&gt;=$F$17),"✅ 触发","—")))</f>
        <v/>
      </c>
      <c r="I1459" s="172">
        <f>IFERROR(IF(特征计算_周度!H1459&gt;$I$3,MIN($I$4,MAX(-$I$5,(特征计算_周度!H1459-$I$3)*$I$4)),0),"")</f>
        <v/>
      </c>
    </row>
    <row r="1460">
      <c r="A1460" s="117">
        <f>特征计算_周度!A1443</f>
        <v/>
      </c>
      <c r="B1460" s="171">
        <f>IFERROR($A$3*特征计算_周度!B1460+$B$3*特征计算_周度!C1460+$C$3*特征计算_周度!D1460+$D$3*特征计算_周度!E1460+$E$3*特征计算_周度!F1460+$F$3*特征计算_周度!H1460,"")</f>
        <v/>
      </c>
      <c r="C1460" s="118">
        <f>IFERROR(PERCENTILE(OFFSET(B1460,1-364,0,364,1),$C$7),"")</f>
        <v/>
      </c>
      <c r="D1460" s="118">
        <f>IFERROR(PERCENTILE(OFFSET(B1460,1-364,0,364,1),$C$11),"")</f>
        <v/>
      </c>
      <c r="E1460" s="122">
        <f>_xlfn.LET(_xlpm.initState,IF(OR(B1460="",C1460=""),"",IF(OR(特征计算_周度!B1443&gt;$B$15,特征计算_周度!C1443&gt;$B$15,特征计算_周度!G1443&gt;$B$15,特征计算_周度!E1443&gt;$B$15,特征计算_周度!F1443&gt;$B$15),$A$12,IFERROR(IF(B1460&lt;PERCENTILE(OFFSET(B1460,1-364,0,364,1),$C$7),$A$7,IF(B1460&lt;PERCENTILE(OFFSET(B1460,1-364,0,364,1),$C$8),$A$8,IF(B1460&lt;PERCENTILE(OFFSET(B1460,1-364,0,364,1),$C$9),$A$9,IF(B1460&lt;PERCENTILE(OFFSET(B1460,1-364,0,364,1),$C$10),$A$10,IF(B1460&lt;PERCENTILE(OFFSET(B1460,1-364,0,364,1),$C$11),$A$11,$A$12))))),""))),_xlpm.dev,原始数据_周度!G1443,_xlpm.minDev,MIN(OFFSET(原始数据_周度!G1443,1-$D$17,0,$D$17,1)),_xlpm.bounce,_xlpm.dev-_xlpm.minDev,_xlpm.oversold,AND(ISNUMBER(_xlpm.dev),ISNUMBER(_xlpm.minDev),_xlpm.minDev&lt;=$B$17,_xlpm.bounce&gt;=$F$17,OR(_xlpm.initState=$A$12,_xlpm.initState=$A$11,_xlpm.initState=$A$10)),_xlpm.pctOnly,IFERROR(IF(B1460&lt;PERCENTILE(OFFSET(B1460,1-364,0,364,1),$C$7),$A$7,IF(B1460&lt;PERCENTILE(OFFSET(B1460,1-364,0,364,1),$C$8),$A$8,IF(B1460&lt;PERCENTILE(OFFSET(B1460,1-364,0,364,1),$C$9),$A$9,IF(B1460&lt;PERCENTILE(OFFSET(B1460,1-364,0,364,1),$C$10),$A$10,IF(B1460&lt;PERCENTILE(OFFSET(B1460,1-364,0,364,1),$C$11),$A$11,$A$12))))),""),IF(_xlpm.initState="","",IF(_xlpm.oversold,_xlpm.pctOnly,_xlpm.initState)))</f>
        <v/>
      </c>
      <c r="F1460" s="119" t="n"/>
      <c r="G1460" s="120">
        <f>IF(OR(B1460="",C1460=""),"",IF(OR(特征计算_周度!B1443&gt;$B$15,特征计算_周度!C1443&gt;$B$15,特征计算_周度!G1443&gt;$B$15,特征计算_周度!E1443&gt;$B$15,特征计算_周度!F1443&gt;$B$15),IF(特征计算_周度!B1443&gt;$B$15,"VIX ","")&amp;IF(特征计算_周度!C1443&gt;$B$15,"HY ","")&amp;IF(特征计算_周度!G1443&gt;$B$15,"Sahm ","")&amp;IF(特征计算_周度!E1443&gt;$B$15,"趋势 ","")&amp;IF(特征计算_周度!F1443&gt;$B$15,"斜率",""),"—"))</f>
        <v/>
      </c>
      <c r="H1460" s="120">
        <f>IF(OR(B1460="",C1460=""),"",_xlfn.LET(_xlpm.dev,原始数据_周度!G1443,_xlpm.minDev,MIN(OFFSET(原始数据_周度!G1443,1-$D$17,0,$D$17,1)),_xlpm.bounce,_xlpm.dev-_xlpm.minDev,IF(AND(ISNUMBER(_xlpm.dev),ISNUMBER(_xlpm.minDev),_xlpm.minDev&lt;=$B$17,_xlpm.bounce&gt;=$F$17),"✅ 触发","—")))</f>
        <v/>
      </c>
      <c r="I1460" s="172">
        <f>IFERROR(IF(特征计算_周度!H1460&gt;$I$3,MIN($I$4,MAX(-$I$5,(特征计算_周度!H1460-$I$3)*$I$4)),0),"")</f>
        <v/>
      </c>
    </row>
    <row r="1461">
      <c r="A1461" s="117">
        <f>特征计算_周度!A1444</f>
        <v/>
      </c>
      <c r="B1461" s="171">
        <f>IFERROR($A$3*特征计算_周度!B1461+$B$3*特征计算_周度!C1461+$C$3*特征计算_周度!D1461+$D$3*特征计算_周度!E1461+$E$3*特征计算_周度!F1461+$F$3*特征计算_周度!H1461,"")</f>
        <v/>
      </c>
      <c r="C1461" s="118">
        <f>IFERROR(PERCENTILE(OFFSET(B1461,1-364,0,364,1),$C$7),"")</f>
        <v/>
      </c>
      <c r="D1461" s="118">
        <f>IFERROR(PERCENTILE(OFFSET(B1461,1-364,0,364,1),$C$11),"")</f>
        <v/>
      </c>
      <c r="E1461" s="122">
        <f>_xlfn.LET(_xlpm.initState,IF(OR(B1461="",C1461=""),"",IF(OR(特征计算_周度!B1444&gt;$B$15,特征计算_周度!C1444&gt;$B$15,特征计算_周度!G1444&gt;$B$15,特征计算_周度!E1444&gt;$B$15,特征计算_周度!F1444&gt;$B$15),$A$12,IFERROR(IF(B1461&lt;PERCENTILE(OFFSET(B1461,1-364,0,364,1),$C$7),$A$7,IF(B1461&lt;PERCENTILE(OFFSET(B1461,1-364,0,364,1),$C$8),$A$8,IF(B1461&lt;PERCENTILE(OFFSET(B1461,1-364,0,364,1),$C$9),$A$9,IF(B1461&lt;PERCENTILE(OFFSET(B1461,1-364,0,364,1),$C$10),$A$10,IF(B1461&lt;PERCENTILE(OFFSET(B1461,1-364,0,364,1),$C$11),$A$11,$A$12))))),""))),_xlpm.dev,原始数据_周度!G1444,_xlpm.minDev,MIN(OFFSET(原始数据_周度!G1444,1-$D$17,0,$D$17,1)),_xlpm.bounce,_xlpm.dev-_xlpm.minDev,_xlpm.oversold,AND(ISNUMBER(_xlpm.dev),ISNUMBER(_xlpm.minDev),_xlpm.minDev&lt;=$B$17,_xlpm.bounce&gt;=$F$17,OR(_xlpm.initState=$A$12,_xlpm.initState=$A$11,_xlpm.initState=$A$10)),_xlpm.pctOnly,IFERROR(IF(B1461&lt;PERCENTILE(OFFSET(B1461,1-364,0,364,1),$C$7),$A$7,IF(B1461&lt;PERCENTILE(OFFSET(B1461,1-364,0,364,1),$C$8),$A$8,IF(B1461&lt;PERCENTILE(OFFSET(B1461,1-364,0,364,1),$C$9),$A$9,IF(B1461&lt;PERCENTILE(OFFSET(B1461,1-364,0,364,1),$C$10),$A$10,IF(B1461&lt;PERCENTILE(OFFSET(B1461,1-364,0,364,1),$C$11),$A$11,$A$12))))),""),IF(_xlpm.initState="","",IF(_xlpm.oversold,_xlpm.pctOnly,_xlpm.initState)))</f>
        <v/>
      </c>
      <c r="F1461" s="119" t="n"/>
      <c r="G1461" s="120">
        <f>IF(OR(B1461="",C1461=""),"",IF(OR(特征计算_周度!B1444&gt;$B$15,特征计算_周度!C1444&gt;$B$15,特征计算_周度!G1444&gt;$B$15,特征计算_周度!E1444&gt;$B$15,特征计算_周度!F1444&gt;$B$15),IF(特征计算_周度!B1444&gt;$B$15,"VIX ","")&amp;IF(特征计算_周度!C1444&gt;$B$15,"HY ","")&amp;IF(特征计算_周度!G1444&gt;$B$15,"Sahm ","")&amp;IF(特征计算_周度!E1444&gt;$B$15,"趋势 ","")&amp;IF(特征计算_周度!F1444&gt;$B$15,"斜率",""),"—"))</f>
        <v/>
      </c>
      <c r="H1461" s="120">
        <f>IF(OR(B1461="",C1461=""),"",_xlfn.LET(_xlpm.dev,原始数据_周度!G1444,_xlpm.minDev,MIN(OFFSET(原始数据_周度!G1444,1-$D$17,0,$D$17,1)),_xlpm.bounce,_xlpm.dev-_xlpm.minDev,IF(AND(ISNUMBER(_xlpm.dev),ISNUMBER(_xlpm.minDev),_xlpm.minDev&lt;=$B$17,_xlpm.bounce&gt;=$F$17),"✅ 触发","—")))</f>
        <v/>
      </c>
      <c r="I1461" s="172">
        <f>IFERROR(IF(特征计算_周度!H1461&gt;$I$3,MIN($I$4,MAX(-$I$5,(特征计算_周度!H1461-$I$3)*$I$4)),0),"")</f>
        <v/>
      </c>
    </row>
    <row r="1462">
      <c r="A1462" s="117">
        <f>特征计算_周度!A1445</f>
        <v/>
      </c>
      <c r="B1462" s="171">
        <f>IFERROR($A$3*特征计算_周度!B1462+$B$3*特征计算_周度!C1462+$C$3*特征计算_周度!D1462+$D$3*特征计算_周度!E1462+$E$3*特征计算_周度!F1462+$F$3*特征计算_周度!H1462,"")</f>
        <v/>
      </c>
      <c r="C1462" s="118">
        <f>IFERROR(PERCENTILE(OFFSET(B1462,1-364,0,364,1),$C$7),"")</f>
        <v/>
      </c>
      <c r="D1462" s="118">
        <f>IFERROR(PERCENTILE(OFFSET(B1462,1-364,0,364,1),$C$11),"")</f>
        <v/>
      </c>
      <c r="E1462" s="122">
        <f>_xlfn.LET(_xlpm.initState,IF(OR(B1462="",C1462=""),"",IF(OR(特征计算_周度!B1445&gt;$B$15,特征计算_周度!C1445&gt;$B$15,特征计算_周度!G1445&gt;$B$15,特征计算_周度!E1445&gt;$B$15,特征计算_周度!F1445&gt;$B$15),$A$12,IFERROR(IF(B1462&lt;PERCENTILE(OFFSET(B1462,1-364,0,364,1),$C$7),$A$7,IF(B1462&lt;PERCENTILE(OFFSET(B1462,1-364,0,364,1),$C$8),$A$8,IF(B1462&lt;PERCENTILE(OFFSET(B1462,1-364,0,364,1),$C$9),$A$9,IF(B1462&lt;PERCENTILE(OFFSET(B1462,1-364,0,364,1),$C$10),$A$10,IF(B1462&lt;PERCENTILE(OFFSET(B1462,1-364,0,364,1),$C$11),$A$11,$A$12))))),""))),_xlpm.dev,原始数据_周度!G1445,_xlpm.minDev,MIN(OFFSET(原始数据_周度!G1445,1-$D$17,0,$D$17,1)),_xlpm.bounce,_xlpm.dev-_xlpm.minDev,_xlpm.oversold,AND(ISNUMBER(_xlpm.dev),ISNUMBER(_xlpm.minDev),_xlpm.minDev&lt;=$B$17,_xlpm.bounce&gt;=$F$17,OR(_xlpm.initState=$A$12,_xlpm.initState=$A$11,_xlpm.initState=$A$10)),_xlpm.pctOnly,IFERROR(IF(B1462&lt;PERCENTILE(OFFSET(B1462,1-364,0,364,1),$C$7),$A$7,IF(B1462&lt;PERCENTILE(OFFSET(B1462,1-364,0,364,1),$C$8),$A$8,IF(B1462&lt;PERCENTILE(OFFSET(B1462,1-364,0,364,1),$C$9),$A$9,IF(B1462&lt;PERCENTILE(OFFSET(B1462,1-364,0,364,1),$C$10),$A$10,IF(B1462&lt;PERCENTILE(OFFSET(B1462,1-364,0,364,1),$C$11),$A$11,$A$12))))),""),IF(_xlpm.initState="","",IF(_xlpm.oversold,_xlpm.pctOnly,_xlpm.initState)))</f>
        <v/>
      </c>
      <c r="F1462" s="119" t="n"/>
      <c r="G1462" s="120">
        <f>IF(OR(B1462="",C1462=""),"",IF(OR(特征计算_周度!B1445&gt;$B$15,特征计算_周度!C1445&gt;$B$15,特征计算_周度!G1445&gt;$B$15,特征计算_周度!E1445&gt;$B$15,特征计算_周度!F1445&gt;$B$15),IF(特征计算_周度!B1445&gt;$B$15,"VIX ","")&amp;IF(特征计算_周度!C1445&gt;$B$15,"HY ","")&amp;IF(特征计算_周度!G1445&gt;$B$15,"Sahm ","")&amp;IF(特征计算_周度!E1445&gt;$B$15,"趋势 ","")&amp;IF(特征计算_周度!F1445&gt;$B$15,"斜率",""),"—"))</f>
        <v/>
      </c>
      <c r="H1462" s="120">
        <f>IF(OR(B1462="",C1462=""),"",_xlfn.LET(_xlpm.dev,原始数据_周度!G1445,_xlpm.minDev,MIN(OFFSET(原始数据_周度!G1445,1-$D$17,0,$D$17,1)),_xlpm.bounce,_xlpm.dev-_xlpm.minDev,IF(AND(ISNUMBER(_xlpm.dev),ISNUMBER(_xlpm.minDev),_xlpm.minDev&lt;=$B$17,_xlpm.bounce&gt;=$F$17),"✅ 触发","—")))</f>
        <v/>
      </c>
      <c r="I1462" s="172">
        <f>IFERROR(IF(特征计算_周度!H1462&gt;$I$3,MIN($I$4,MAX(-$I$5,(特征计算_周度!H1462-$I$3)*$I$4)),0),"")</f>
        <v/>
      </c>
    </row>
    <row r="1463">
      <c r="A1463" s="117">
        <f>特征计算_周度!A1446</f>
        <v/>
      </c>
      <c r="B1463" s="171">
        <f>IFERROR($A$3*特征计算_周度!B1463+$B$3*特征计算_周度!C1463+$C$3*特征计算_周度!D1463+$D$3*特征计算_周度!E1463+$E$3*特征计算_周度!F1463+$F$3*特征计算_周度!H1463,"")</f>
        <v/>
      </c>
      <c r="C1463" s="118">
        <f>IFERROR(PERCENTILE(OFFSET(B1463,1-364,0,364,1),$C$7),"")</f>
        <v/>
      </c>
      <c r="D1463" s="118">
        <f>IFERROR(PERCENTILE(OFFSET(B1463,1-364,0,364,1),$C$11),"")</f>
        <v/>
      </c>
      <c r="E1463" s="122">
        <f>_xlfn.LET(_xlpm.initState,IF(OR(B1463="",C1463=""),"",IF(OR(特征计算_周度!B1446&gt;$B$15,特征计算_周度!C1446&gt;$B$15,特征计算_周度!G1446&gt;$B$15,特征计算_周度!E1446&gt;$B$15,特征计算_周度!F1446&gt;$B$15),$A$12,IFERROR(IF(B1463&lt;PERCENTILE(OFFSET(B1463,1-364,0,364,1),$C$7),$A$7,IF(B1463&lt;PERCENTILE(OFFSET(B1463,1-364,0,364,1),$C$8),$A$8,IF(B1463&lt;PERCENTILE(OFFSET(B1463,1-364,0,364,1),$C$9),$A$9,IF(B1463&lt;PERCENTILE(OFFSET(B1463,1-364,0,364,1),$C$10),$A$10,IF(B1463&lt;PERCENTILE(OFFSET(B1463,1-364,0,364,1),$C$11),$A$11,$A$12))))),""))),_xlpm.dev,原始数据_周度!G1446,_xlpm.minDev,MIN(OFFSET(原始数据_周度!G1446,1-$D$17,0,$D$17,1)),_xlpm.bounce,_xlpm.dev-_xlpm.minDev,_xlpm.oversold,AND(ISNUMBER(_xlpm.dev),ISNUMBER(_xlpm.minDev),_xlpm.minDev&lt;=$B$17,_xlpm.bounce&gt;=$F$17,OR(_xlpm.initState=$A$12,_xlpm.initState=$A$11,_xlpm.initState=$A$10)),_xlpm.pctOnly,IFERROR(IF(B1463&lt;PERCENTILE(OFFSET(B1463,1-364,0,364,1),$C$7),$A$7,IF(B1463&lt;PERCENTILE(OFFSET(B1463,1-364,0,364,1),$C$8),$A$8,IF(B1463&lt;PERCENTILE(OFFSET(B1463,1-364,0,364,1),$C$9),$A$9,IF(B1463&lt;PERCENTILE(OFFSET(B1463,1-364,0,364,1),$C$10),$A$10,IF(B1463&lt;PERCENTILE(OFFSET(B1463,1-364,0,364,1),$C$11),$A$11,$A$12))))),""),IF(_xlpm.initState="","",IF(_xlpm.oversold,_xlpm.pctOnly,_xlpm.initState)))</f>
        <v/>
      </c>
      <c r="F1463" s="119" t="n"/>
      <c r="G1463" s="120">
        <f>IF(OR(B1463="",C1463=""),"",IF(OR(特征计算_周度!B1446&gt;$B$15,特征计算_周度!C1446&gt;$B$15,特征计算_周度!G1446&gt;$B$15,特征计算_周度!E1446&gt;$B$15,特征计算_周度!F1446&gt;$B$15),IF(特征计算_周度!B1446&gt;$B$15,"VIX ","")&amp;IF(特征计算_周度!C1446&gt;$B$15,"HY ","")&amp;IF(特征计算_周度!G1446&gt;$B$15,"Sahm ","")&amp;IF(特征计算_周度!E1446&gt;$B$15,"趋势 ","")&amp;IF(特征计算_周度!F1446&gt;$B$15,"斜率",""),"—"))</f>
        <v/>
      </c>
      <c r="H1463" s="120">
        <f>IF(OR(B1463="",C1463=""),"",_xlfn.LET(_xlpm.dev,原始数据_周度!G1446,_xlpm.minDev,MIN(OFFSET(原始数据_周度!G1446,1-$D$17,0,$D$17,1)),_xlpm.bounce,_xlpm.dev-_xlpm.minDev,IF(AND(ISNUMBER(_xlpm.dev),ISNUMBER(_xlpm.minDev),_xlpm.minDev&lt;=$B$17,_xlpm.bounce&gt;=$F$17),"✅ 触发","—")))</f>
        <v/>
      </c>
      <c r="I1463" s="172">
        <f>IFERROR(IF(特征计算_周度!H1463&gt;$I$3,MIN($I$4,MAX(-$I$5,(特征计算_周度!H1463-$I$3)*$I$4)),0),"")</f>
        <v/>
      </c>
    </row>
    <row r="1464">
      <c r="A1464" s="117">
        <f>特征计算_周度!A1447</f>
        <v/>
      </c>
      <c r="B1464" s="171">
        <f>IFERROR($A$3*特征计算_周度!B1464+$B$3*特征计算_周度!C1464+$C$3*特征计算_周度!D1464+$D$3*特征计算_周度!E1464+$E$3*特征计算_周度!F1464+$F$3*特征计算_周度!H1464,"")</f>
        <v/>
      </c>
      <c r="C1464" s="118">
        <f>IFERROR(PERCENTILE(OFFSET(B1464,1-364,0,364,1),$C$7),"")</f>
        <v/>
      </c>
      <c r="D1464" s="118">
        <f>IFERROR(PERCENTILE(OFFSET(B1464,1-364,0,364,1),$C$11),"")</f>
        <v/>
      </c>
      <c r="E1464" s="122">
        <f>_xlfn.LET(_xlpm.initState,IF(OR(B1464="",C1464=""),"",IF(OR(特征计算_周度!B1447&gt;$B$15,特征计算_周度!C1447&gt;$B$15,特征计算_周度!G1447&gt;$B$15,特征计算_周度!E1447&gt;$B$15,特征计算_周度!F1447&gt;$B$15),$A$12,IFERROR(IF(B1464&lt;PERCENTILE(OFFSET(B1464,1-364,0,364,1),$C$7),$A$7,IF(B1464&lt;PERCENTILE(OFFSET(B1464,1-364,0,364,1),$C$8),$A$8,IF(B1464&lt;PERCENTILE(OFFSET(B1464,1-364,0,364,1),$C$9),$A$9,IF(B1464&lt;PERCENTILE(OFFSET(B1464,1-364,0,364,1),$C$10),$A$10,IF(B1464&lt;PERCENTILE(OFFSET(B1464,1-364,0,364,1),$C$11),$A$11,$A$12))))),""))),_xlpm.dev,原始数据_周度!G1447,_xlpm.minDev,MIN(OFFSET(原始数据_周度!G1447,1-$D$17,0,$D$17,1)),_xlpm.bounce,_xlpm.dev-_xlpm.minDev,_xlpm.oversold,AND(ISNUMBER(_xlpm.dev),ISNUMBER(_xlpm.minDev),_xlpm.minDev&lt;=$B$17,_xlpm.bounce&gt;=$F$17,OR(_xlpm.initState=$A$12,_xlpm.initState=$A$11,_xlpm.initState=$A$10)),_xlpm.pctOnly,IFERROR(IF(B1464&lt;PERCENTILE(OFFSET(B1464,1-364,0,364,1),$C$7),$A$7,IF(B1464&lt;PERCENTILE(OFFSET(B1464,1-364,0,364,1),$C$8),$A$8,IF(B1464&lt;PERCENTILE(OFFSET(B1464,1-364,0,364,1),$C$9),$A$9,IF(B1464&lt;PERCENTILE(OFFSET(B1464,1-364,0,364,1),$C$10),$A$10,IF(B1464&lt;PERCENTILE(OFFSET(B1464,1-364,0,364,1),$C$11),$A$11,$A$12))))),""),IF(_xlpm.initState="","",IF(_xlpm.oversold,_xlpm.pctOnly,_xlpm.initState)))</f>
        <v/>
      </c>
      <c r="F1464" s="119" t="n"/>
      <c r="G1464" s="120">
        <f>IF(OR(B1464="",C1464=""),"",IF(OR(特征计算_周度!B1447&gt;$B$15,特征计算_周度!C1447&gt;$B$15,特征计算_周度!G1447&gt;$B$15,特征计算_周度!E1447&gt;$B$15,特征计算_周度!F1447&gt;$B$15),IF(特征计算_周度!B1447&gt;$B$15,"VIX ","")&amp;IF(特征计算_周度!C1447&gt;$B$15,"HY ","")&amp;IF(特征计算_周度!G1447&gt;$B$15,"Sahm ","")&amp;IF(特征计算_周度!E1447&gt;$B$15,"趋势 ","")&amp;IF(特征计算_周度!F1447&gt;$B$15,"斜率",""),"—"))</f>
        <v/>
      </c>
      <c r="H1464" s="120">
        <f>IF(OR(B1464="",C1464=""),"",_xlfn.LET(_xlpm.dev,原始数据_周度!G1447,_xlpm.minDev,MIN(OFFSET(原始数据_周度!G1447,1-$D$17,0,$D$17,1)),_xlpm.bounce,_xlpm.dev-_xlpm.minDev,IF(AND(ISNUMBER(_xlpm.dev),ISNUMBER(_xlpm.minDev),_xlpm.minDev&lt;=$B$17,_xlpm.bounce&gt;=$F$17),"✅ 触发","—")))</f>
        <v/>
      </c>
      <c r="I1464" s="172">
        <f>IFERROR(IF(特征计算_周度!H1464&gt;$I$3,MIN($I$4,MAX(-$I$5,(特征计算_周度!H1464-$I$3)*$I$4)),0),"")</f>
        <v/>
      </c>
    </row>
    <row r="1465">
      <c r="A1465" s="117">
        <f>特征计算_周度!A1448</f>
        <v/>
      </c>
      <c r="B1465" s="171">
        <f>IFERROR($A$3*特征计算_周度!B1465+$B$3*特征计算_周度!C1465+$C$3*特征计算_周度!D1465+$D$3*特征计算_周度!E1465+$E$3*特征计算_周度!F1465+$F$3*特征计算_周度!H1465,"")</f>
        <v/>
      </c>
      <c r="C1465" s="118">
        <f>IFERROR(PERCENTILE(OFFSET(B1465,1-364,0,364,1),$C$7),"")</f>
        <v/>
      </c>
      <c r="D1465" s="118">
        <f>IFERROR(PERCENTILE(OFFSET(B1465,1-364,0,364,1),$C$11),"")</f>
        <v/>
      </c>
      <c r="E1465" s="122">
        <f>_xlfn.LET(_xlpm.initState,IF(OR(B1465="",C1465=""),"",IF(OR(特征计算_周度!B1448&gt;$B$15,特征计算_周度!C1448&gt;$B$15,特征计算_周度!G1448&gt;$B$15,特征计算_周度!E1448&gt;$B$15,特征计算_周度!F1448&gt;$B$15),$A$12,IFERROR(IF(B1465&lt;PERCENTILE(OFFSET(B1465,1-364,0,364,1),$C$7),$A$7,IF(B1465&lt;PERCENTILE(OFFSET(B1465,1-364,0,364,1),$C$8),$A$8,IF(B1465&lt;PERCENTILE(OFFSET(B1465,1-364,0,364,1),$C$9),$A$9,IF(B1465&lt;PERCENTILE(OFFSET(B1465,1-364,0,364,1),$C$10),$A$10,IF(B1465&lt;PERCENTILE(OFFSET(B1465,1-364,0,364,1),$C$11),$A$11,$A$12))))),""))),_xlpm.dev,原始数据_周度!G1448,_xlpm.minDev,MIN(OFFSET(原始数据_周度!G1448,1-$D$17,0,$D$17,1)),_xlpm.bounce,_xlpm.dev-_xlpm.minDev,_xlpm.oversold,AND(ISNUMBER(_xlpm.dev),ISNUMBER(_xlpm.minDev),_xlpm.minDev&lt;=$B$17,_xlpm.bounce&gt;=$F$17,OR(_xlpm.initState=$A$12,_xlpm.initState=$A$11,_xlpm.initState=$A$10)),_xlpm.pctOnly,IFERROR(IF(B1465&lt;PERCENTILE(OFFSET(B1465,1-364,0,364,1),$C$7),$A$7,IF(B1465&lt;PERCENTILE(OFFSET(B1465,1-364,0,364,1),$C$8),$A$8,IF(B1465&lt;PERCENTILE(OFFSET(B1465,1-364,0,364,1),$C$9),$A$9,IF(B1465&lt;PERCENTILE(OFFSET(B1465,1-364,0,364,1),$C$10),$A$10,IF(B1465&lt;PERCENTILE(OFFSET(B1465,1-364,0,364,1),$C$11),$A$11,$A$12))))),""),IF(_xlpm.initState="","",IF(_xlpm.oversold,_xlpm.pctOnly,_xlpm.initState)))</f>
        <v/>
      </c>
      <c r="F1465" s="119" t="n"/>
      <c r="G1465" s="120">
        <f>IF(OR(B1465="",C1465=""),"",IF(OR(特征计算_周度!B1448&gt;$B$15,特征计算_周度!C1448&gt;$B$15,特征计算_周度!G1448&gt;$B$15,特征计算_周度!E1448&gt;$B$15,特征计算_周度!F1448&gt;$B$15),IF(特征计算_周度!B1448&gt;$B$15,"VIX ","")&amp;IF(特征计算_周度!C1448&gt;$B$15,"HY ","")&amp;IF(特征计算_周度!G1448&gt;$B$15,"Sahm ","")&amp;IF(特征计算_周度!E1448&gt;$B$15,"趋势 ","")&amp;IF(特征计算_周度!F1448&gt;$B$15,"斜率",""),"—"))</f>
        <v/>
      </c>
      <c r="H1465" s="120">
        <f>IF(OR(B1465="",C1465=""),"",_xlfn.LET(_xlpm.dev,原始数据_周度!G1448,_xlpm.minDev,MIN(OFFSET(原始数据_周度!G1448,1-$D$17,0,$D$17,1)),_xlpm.bounce,_xlpm.dev-_xlpm.minDev,IF(AND(ISNUMBER(_xlpm.dev),ISNUMBER(_xlpm.minDev),_xlpm.minDev&lt;=$B$17,_xlpm.bounce&gt;=$F$17),"✅ 触发","—")))</f>
        <v/>
      </c>
      <c r="I1465" s="172">
        <f>IFERROR(IF(特征计算_周度!H1465&gt;$I$3,MIN($I$4,MAX(-$I$5,(特征计算_周度!H1465-$I$3)*$I$4)),0),"")</f>
        <v/>
      </c>
    </row>
    <row r="1466">
      <c r="A1466" s="117">
        <f>特征计算_周度!A1449</f>
        <v/>
      </c>
      <c r="B1466" s="171">
        <f>IFERROR($A$3*特征计算_周度!B1466+$B$3*特征计算_周度!C1466+$C$3*特征计算_周度!D1466+$D$3*特征计算_周度!E1466+$E$3*特征计算_周度!F1466+$F$3*特征计算_周度!H1466,"")</f>
        <v/>
      </c>
      <c r="C1466" s="118">
        <f>IFERROR(PERCENTILE(OFFSET(B1466,1-364,0,364,1),$C$7),"")</f>
        <v/>
      </c>
      <c r="D1466" s="118">
        <f>IFERROR(PERCENTILE(OFFSET(B1466,1-364,0,364,1),$C$11),"")</f>
        <v/>
      </c>
      <c r="E1466" s="122">
        <f>_xlfn.LET(_xlpm.initState,IF(OR(B1466="",C1466=""),"",IF(OR(特征计算_周度!B1449&gt;$B$15,特征计算_周度!C1449&gt;$B$15,特征计算_周度!G1449&gt;$B$15,特征计算_周度!E1449&gt;$B$15,特征计算_周度!F1449&gt;$B$15),$A$12,IFERROR(IF(B1466&lt;PERCENTILE(OFFSET(B1466,1-364,0,364,1),$C$7),$A$7,IF(B1466&lt;PERCENTILE(OFFSET(B1466,1-364,0,364,1),$C$8),$A$8,IF(B1466&lt;PERCENTILE(OFFSET(B1466,1-364,0,364,1),$C$9),$A$9,IF(B1466&lt;PERCENTILE(OFFSET(B1466,1-364,0,364,1),$C$10),$A$10,IF(B1466&lt;PERCENTILE(OFFSET(B1466,1-364,0,364,1),$C$11),$A$11,$A$12))))),""))),_xlpm.dev,原始数据_周度!G1449,_xlpm.minDev,MIN(OFFSET(原始数据_周度!G1449,1-$D$17,0,$D$17,1)),_xlpm.bounce,_xlpm.dev-_xlpm.minDev,_xlpm.oversold,AND(ISNUMBER(_xlpm.dev),ISNUMBER(_xlpm.minDev),_xlpm.minDev&lt;=$B$17,_xlpm.bounce&gt;=$F$17,OR(_xlpm.initState=$A$12,_xlpm.initState=$A$11,_xlpm.initState=$A$10)),_xlpm.pctOnly,IFERROR(IF(B1466&lt;PERCENTILE(OFFSET(B1466,1-364,0,364,1),$C$7),$A$7,IF(B1466&lt;PERCENTILE(OFFSET(B1466,1-364,0,364,1),$C$8),$A$8,IF(B1466&lt;PERCENTILE(OFFSET(B1466,1-364,0,364,1),$C$9),$A$9,IF(B1466&lt;PERCENTILE(OFFSET(B1466,1-364,0,364,1),$C$10),$A$10,IF(B1466&lt;PERCENTILE(OFFSET(B1466,1-364,0,364,1),$C$11),$A$11,$A$12))))),""),IF(_xlpm.initState="","",IF(_xlpm.oversold,_xlpm.pctOnly,_xlpm.initState)))</f>
        <v/>
      </c>
      <c r="F1466" s="119" t="n"/>
      <c r="G1466" s="120">
        <f>IF(OR(B1466="",C1466=""),"",IF(OR(特征计算_周度!B1449&gt;$B$15,特征计算_周度!C1449&gt;$B$15,特征计算_周度!G1449&gt;$B$15,特征计算_周度!E1449&gt;$B$15,特征计算_周度!F1449&gt;$B$15),IF(特征计算_周度!B1449&gt;$B$15,"VIX ","")&amp;IF(特征计算_周度!C1449&gt;$B$15,"HY ","")&amp;IF(特征计算_周度!G1449&gt;$B$15,"Sahm ","")&amp;IF(特征计算_周度!E1449&gt;$B$15,"趋势 ","")&amp;IF(特征计算_周度!F1449&gt;$B$15,"斜率",""),"—"))</f>
        <v/>
      </c>
      <c r="H1466" s="120">
        <f>IF(OR(B1466="",C1466=""),"",_xlfn.LET(_xlpm.dev,原始数据_周度!G1449,_xlpm.minDev,MIN(OFFSET(原始数据_周度!G1449,1-$D$17,0,$D$17,1)),_xlpm.bounce,_xlpm.dev-_xlpm.minDev,IF(AND(ISNUMBER(_xlpm.dev),ISNUMBER(_xlpm.minDev),_xlpm.minDev&lt;=$B$17,_xlpm.bounce&gt;=$F$17),"✅ 触发","—")))</f>
        <v/>
      </c>
      <c r="I1466" s="172">
        <f>IFERROR(IF(特征计算_周度!H1466&gt;$I$3,MIN($I$4,MAX(-$I$5,(特征计算_周度!H1466-$I$3)*$I$4)),0),"")</f>
        <v/>
      </c>
    </row>
    <row r="1467">
      <c r="A1467" s="117">
        <f>特征计算_周度!A1450</f>
        <v/>
      </c>
      <c r="B1467" s="171">
        <f>IFERROR($A$3*特征计算_周度!B1467+$B$3*特征计算_周度!C1467+$C$3*特征计算_周度!D1467+$D$3*特征计算_周度!E1467+$E$3*特征计算_周度!F1467+$F$3*特征计算_周度!H1467,"")</f>
        <v/>
      </c>
      <c r="C1467" s="118">
        <f>IFERROR(PERCENTILE(OFFSET(B1467,1-364,0,364,1),$C$7),"")</f>
        <v/>
      </c>
      <c r="D1467" s="118">
        <f>IFERROR(PERCENTILE(OFFSET(B1467,1-364,0,364,1),$C$11),"")</f>
        <v/>
      </c>
      <c r="E1467" s="122">
        <f>_xlfn.LET(_xlpm.initState,IF(OR(B1467="",C1467=""),"",IF(OR(特征计算_周度!B1450&gt;$B$15,特征计算_周度!C1450&gt;$B$15,特征计算_周度!G1450&gt;$B$15,特征计算_周度!E1450&gt;$B$15,特征计算_周度!F1450&gt;$B$15),$A$12,IFERROR(IF(B1467&lt;PERCENTILE(OFFSET(B1467,1-364,0,364,1),$C$7),$A$7,IF(B1467&lt;PERCENTILE(OFFSET(B1467,1-364,0,364,1),$C$8),$A$8,IF(B1467&lt;PERCENTILE(OFFSET(B1467,1-364,0,364,1),$C$9),$A$9,IF(B1467&lt;PERCENTILE(OFFSET(B1467,1-364,0,364,1),$C$10),$A$10,IF(B1467&lt;PERCENTILE(OFFSET(B1467,1-364,0,364,1),$C$11),$A$11,$A$12))))),""))),_xlpm.dev,原始数据_周度!G1450,_xlpm.minDev,MIN(OFFSET(原始数据_周度!G1450,1-$D$17,0,$D$17,1)),_xlpm.bounce,_xlpm.dev-_xlpm.minDev,_xlpm.oversold,AND(ISNUMBER(_xlpm.dev),ISNUMBER(_xlpm.minDev),_xlpm.minDev&lt;=$B$17,_xlpm.bounce&gt;=$F$17,OR(_xlpm.initState=$A$12,_xlpm.initState=$A$11,_xlpm.initState=$A$10)),_xlpm.pctOnly,IFERROR(IF(B1467&lt;PERCENTILE(OFFSET(B1467,1-364,0,364,1),$C$7),$A$7,IF(B1467&lt;PERCENTILE(OFFSET(B1467,1-364,0,364,1),$C$8),$A$8,IF(B1467&lt;PERCENTILE(OFFSET(B1467,1-364,0,364,1),$C$9),$A$9,IF(B1467&lt;PERCENTILE(OFFSET(B1467,1-364,0,364,1),$C$10),$A$10,IF(B1467&lt;PERCENTILE(OFFSET(B1467,1-364,0,364,1),$C$11),$A$11,$A$12))))),""),IF(_xlpm.initState="","",IF(_xlpm.oversold,_xlpm.pctOnly,_xlpm.initState)))</f>
        <v/>
      </c>
      <c r="F1467" s="119" t="n"/>
      <c r="G1467" s="120">
        <f>IF(OR(B1467="",C1467=""),"",IF(OR(特征计算_周度!B1450&gt;$B$15,特征计算_周度!C1450&gt;$B$15,特征计算_周度!G1450&gt;$B$15,特征计算_周度!E1450&gt;$B$15,特征计算_周度!F1450&gt;$B$15),IF(特征计算_周度!B1450&gt;$B$15,"VIX ","")&amp;IF(特征计算_周度!C1450&gt;$B$15,"HY ","")&amp;IF(特征计算_周度!G1450&gt;$B$15,"Sahm ","")&amp;IF(特征计算_周度!E1450&gt;$B$15,"趋势 ","")&amp;IF(特征计算_周度!F1450&gt;$B$15,"斜率",""),"—"))</f>
        <v/>
      </c>
      <c r="H1467" s="120">
        <f>IF(OR(B1467="",C1467=""),"",_xlfn.LET(_xlpm.dev,原始数据_周度!G1450,_xlpm.minDev,MIN(OFFSET(原始数据_周度!G1450,1-$D$17,0,$D$17,1)),_xlpm.bounce,_xlpm.dev-_xlpm.minDev,IF(AND(ISNUMBER(_xlpm.dev),ISNUMBER(_xlpm.minDev),_xlpm.minDev&lt;=$B$17,_xlpm.bounce&gt;=$F$17),"✅ 触发","—")))</f>
        <v/>
      </c>
      <c r="I1467" s="172">
        <f>IFERROR(IF(特征计算_周度!H1467&gt;$I$3,MIN($I$4,MAX(-$I$5,(特征计算_周度!H1467-$I$3)*$I$4)),0),"")</f>
        <v/>
      </c>
    </row>
    <row r="1468">
      <c r="A1468" s="117">
        <f>特征计算_周度!A1451</f>
        <v/>
      </c>
      <c r="B1468" s="171">
        <f>IFERROR($A$3*特征计算_周度!B1468+$B$3*特征计算_周度!C1468+$C$3*特征计算_周度!D1468+$D$3*特征计算_周度!E1468+$E$3*特征计算_周度!F1468+$F$3*特征计算_周度!H1468,"")</f>
        <v/>
      </c>
      <c r="C1468" s="118">
        <f>IFERROR(PERCENTILE(OFFSET(B1468,1-364,0,364,1),$C$7),"")</f>
        <v/>
      </c>
      <c r="D1468" s="118">
        <f>IFERROR(PERCENTILE(OFFSET(B1468,1-364,0,364,1),$C$11),"")</f>
        <v/>
      </c>
      <c r="E1468" s="122">
        <f>_xlfn.LET(_xlpm.initState,IF(OR(B1468="",C1468=""),"",IF(OR(特征计算_周度!B1451&gt;$B$15,特征计算_周度!C1451&gt;$B$15,特征计算_周度!G1451&gt;$B$15,特征计算_周度!E1451&gt;$B$15,特征计算_周度!F1451&gt;$B$15),$A$12,IFERROR(IF(B1468&lt;PERCENTILE(OFFSET(B1468,1-364,0,364,1),$C$7),$A$7,IF(B1468&lt;PERCENTILE(OFFSET(B1468,1-364,0,364,1),$C$8),$A$8,IF(B1468&lt;PERCENTILE(OFFSET(B1468,1-364,0,364,1),$C$9),$A$9,IF(B1468&lt;PERCENTILE(OFFSET(B1468,1-364,0,364,1),$C$10),$A$10,IF(B1468&lt;PERCENTILE(OFFSET(B1468,1-364,0,364,1),$C$11),$A$11,$A$12))))),""))),_xlpm.dev,原始数据_周度!G1451,_xlpm.minDev,MIN(OFFSET(原始数据_周度!G1451,1-$D$17,0,$D$17,1)),_xlpm.bounce,_xlpm.dev-_xlpm.minDev,_xlpm.oversold,AND(ISNUMBER(_xlpm.dev),ISNUMBER(_xlpm.minDev),_xlpm.minDev&lt;=$B$17,_xlpm.bounce&gt;=$F$17,OR(_xlpm.initState=$A$12,_xlpm.initState=$A$11,_xlpm.initState=$A$10)),_xlpm.pctOnly,IFERROR(IF(B1468&lt;PERCENTILE(OFFSET(B1468,1-364,0,364,1),$C$7),$A$7,IF(B1468&lt;PERCENTILE(OFFSET(B1468,1-364,0,364,1),$C$8),$A$8,IF(B1468&lt;PERCENTILE(OFFSET(B1468,1-364,0,364,1),$C$9),$A$9,IF(B1468&lt;PERCENTILE(OFFSET(B1468,1-364,0,364,1),$C$10),$A$10,IF(B1468&lt;PERCENTILE(OFFSET(B1468,1-364,0,364,1),$C$11),$A$11,$A$12))))),""),IF(_xlpm.initState="","",IF(_xlpm.oversold,_xlpm.pctOnly,_xlpm.initState)))</f>
        <v/>
      </c>
      <c r="F1468" s="119" t="n"/>
      <c r="G1468" s="120">
        <f>IF(OR(B1468="",C1468=""),"",IF(OR(特征计算_周度!B1451&gt;$B$15,特征计算_周度!C1451&gt;$B$15,特征计算_周度!G1451&gt;$B$15,特征计算_周度!E1451&gt;$B$15,特征计算_周度!F1451&gt;$B$15),IF(特征计算_周度!B1451&gt;$B$15,"VIX ","")&amp;IF(特征计算_周度!C1451&gt;$B$15,"HY ","")&amp;IF(特征计算_周度!G1451&gt;$B$15,"Sahm ","")&amp;IF(特征计算_周度!E1451&gt;$B$15,"趋势 ","")&amp;IF(特征计算_周度!F1451&gt;$B$15,"斜率",""),"—"))</f>
        <v/>
      </c>
      <c r="H1468" s="120">
        <f>IF(OR(B1468="",C1468=""),"",_xlfn.LET(_xlpm.dev,原始数据_周度!G1451,_xlpm.minDev,MIN(OFFSET(原始数据_周度!G1451,1-$D$17,0,$D$17,1)),_xlpm.bounce,_xlpm.dev-_xlpm.minDev,IF(AND(ISNUMBER(_xlpm.dev),ISNUMBER(_xlpm.minDev),_xlpm.minDev&lt;=$B$17,_xlpm.bounce&gt;=$F$17),"✅ 触发","—")))</f>
        <v/>
      </c>
      <c r="I1468" s="172">
        <f>IFERROR(IF(特征计算_周度!H1468&gt;$I$3,MIN($I$4,MAX(-$I$5,(特征计算_周度!H1468-$I$3)*$I$4)),0),"")</f>
        <v/>
      </c>
    </row>
    <row r="1469">
      <c r="A1469" s="117">
        <f>特征计算_周度!A1452</f>
        <v/>
      </c>
      <c r="B1469" s="171">
        <f>IFERROR($A$3*特征计算_周度!B1469+$B$3*特征计算_周度!C1469+$C$3*特征计算_周度!D1469+$D$3*特征计算_周度!E1469+$E$3*特征计算_周度!F1469+$F$3*特征计算_周度!H1469,"")</f>
        <v/>
      </c>
      <c r="C1469" s="118">
        <f>IFERROR(PERCENTILE(OFFSET(B1469,1-364,0,364,1),$C$7),"")</f>
        <v/>
      </c>
      <c r="D1469" s="118">
        <f>IFERROR(PERCENTILE(OFFSET(B1469,1-364,0,364,1),$C$11),"")</f>
        <v/>
      </c>
      <c r="E1469" s="122">
        <f>_xlfn.LET(_xlpm.initState,IF(OR(B1469="",C1469=""),"",IF(OR(特征计算_周度!B1452&gt;$B$15,特征计算_周度!C1452&gt;$B$15,特征计算_周度!G1452&gt;$B$15,特征计算_周度!E1452&gt;$B$15,特征计算_周度!F1452&gt;$B$15),$A$12,IFERROR(IF(B1469&lt;PERCENTILE(OFFSET(B1469,1-364,0,364,1),$C$7),$A$7,IF(B1469&lt;PERCENTILE(OFFSET(B1469,1-364,0,364,1),$C$8),$A$8,IF(B1469&lt;PERCENTILE(OFFSET(B1469,1-364,0,364,1),$C$9),$A$9,IF(B1469&lt;PERCENTILE(OFFSET(B1469,1-364,0,364,1),$C$10),$A$10,IF(B1469&lt;PERCENTILE(OFFSET(B1469,1-364,0,364,1),$C$11),$A$11,$A$12))))),""))),_xlpm.dev,原始数据_周度!G1452,_xlpm.minDev,MIN(OFFSET(原始数据_周度!G1452,1-$D$17,0,$D$17,1)),_xlpm.bounce,_xlpm.dev-_xlpm.minDev,_xlpm.oversold,AND(ISNUMBER(_xlpm.dev),ISNUMBER(_xlpm.minDev),_xlpm.minDev&lt;=$B$17,_xlpm.bounce&gt;=$F$17,OR(_xlpm.initState=$A$12,_xlpm.initState=$A$11,_xlpm.initState=$A$10)),_xlpm.pctOnly,IFERROR(IF(B1469&lt;PERCENTILE(OFFSET(B1469,1-364,0,364,1),$C$7),$A$7,IF(B1469&lt;PERCENTILE(OFFSET(B1469,1-364,0,364,1),$C$8),$A$8,IF(B1469&lt;PERCENTILE(OFFSET(B1469,1-364,0,364,1),$C$9),$A$9,IF(B1469&lt;PERCENTILE(OFFSET(B1469,1-364,0,364,1),$C$10),$A$10,IF(B1469&lt;PERCENTILE(OFFSET(B1469,1-364,0,364,1),$C$11),$A$11,$A$12))))),""),IF(_xlpm.initState="","",IF(_xlpm.oversold,_xlpm.pctOnly,_xlpm.initState)))</f>
        <v/>
      </c>
      <c r="F1469" s="119" t="n"/>
      <c r="G1469" s="120">
        <f>IF(OR(B1469="",C1469=""),"",IF(OR(特征计算_周度!B1452&gt;$B$15,特征计算_周度!C1452&gt;$B$15,特征计算_周度!G1452&gt;$B$15,特征计算_周度!E1452&gt;$B$15,特征计算_周度!F1452&gt;$B$15),IF(特征计算_周度!B1452&gt;$B$15,"VIX ","")&amp;IF(特征计算_周度!C1452&gt;$B$15,"HY ","")&amp;IF(特征计算_周度!G1452&gt;$B$15,"Sahm ","")&amp;IF(特征计算_周度!E1452&gt;$B$15,"趋势 ","")&amp;IF(特征计算_周度!F1452&gt;$B$15,"斜率",""),"—"))</f>
        <v/>
      </c>
      <c r="H1469" s="120">
        <f>IF(OR(B1469="",C1469=""),"",_xlfn.LET(_xlpm.dev,原始数据_周度!G1452,_xlpm.minDev,MIN(OFFSET(原始数据_周度!G1452,1-$D$17,0,$D$17,1)),_xlpm.bounce,_xlpm.dev-_xlpm.minDev,IF(AND(ISNUMBER(_xlpm.dev),ISNUMBER(_xlpm.minDev),_xlpm.minDev&lt;=$B$17,_xlpm.bounce&gt;=$F$17),"✅ 触发","—")))</f>
        <v/>
      </c>
      <c r="I1469" s="172">
        <f>IFERROR(IF(特征计算_周度!H1469&gt;$I$3,MIN($I$4,MAX(-$I$5,(特征计算_周度!H1469-$I$3)*$I$4)),0),"")</f>
        <v/>
      </c>
    </row>
    <row r="1470">
      <c r="A1470" s="117">
        <f>特征计算_周度!A1453</f>
        <v/>
      </c>
      <c r="B1470" s="171">
        <f>IFERROR($A$3*特征计算_周度!B1470+$B$3*特征计算_周度!C1470+$C$3*特征计算_周度!D1470+$D$3*特征计算_周度!E1470+$E$3*特征计算_周度!F1470+$F$3*特征计算_周度!H1470,"")</f>
        <v/>
      </c>
      <c r="C1470" s="118">
        <f>IFERROR(PERCENTILE(OFFSET(B1470,1-364,0,364,1),$C$7),"")</f>
        <v/>
      </c>
      <c r="D1470" s="118">
        <f>IFERROR(PERCENTILE(OFFSET(B1470,1-364,0,364,1),$C$11),"")</f>
        <v/>
      </c>
      <c r="E1470" s="122">
        <f>_xlfn.LET(_xlpm.initState,IF(OR(B1470="",C1470=""),"",IF(OR(特征计算_周度!B1453&gt;$B$15,特征计算_周度!C1453&gt;$B$15,特征计算_周度!G1453&gt;$B$15,特征计算_周度!E1453&gt;$B$15,特征计算_周度!F1453&gt;$B$15),$A$12,IFERROR(IF(B1470&lt;PERCENTILE(OFFSET(B1470,1-364,0,364,1),$C$7),$A$7,IF(B1470&lt;PERCENTILE(OFFSET(B1470,1-364,0,364,1),$C$8),$A$8,IF(B1470&lt;PERCENTILE(OFFSET(B1470,1-364,0,364,1),$C$9),$A$9,IF(B1470&lt;PERCENTILE(OFFSET(B1470,1-364,0,364,1),$C$10),$A$10,IF(B1470&lt;PERCENTILE(OFFSET(B1470,1-364,0,364,1),$C$11),$A$11,$A$12))))),""))),_xlpm.dev,原始数据_周度!G1453,_xlpm.minDev,MIN(OFFSET(原始数据_周度!G1453,1-$D$17,0,$D$17,1)),_xlpm.bounce,_xlpm.dev-_xlpm.minDev,_xlpm.oversold,AND(ISNUMBER(_xlpm.dev),ISNUMBER(_xlpm.minDev),_xlpm.minDev&lt;=$B$17,_xlpm.bounce&gt;=$F$17,OR(_xlpm.initState=$A$12,_xlpm.initState=$A$11,_xlpm.initState=$A$10)),_xlpm.pctOnly,IFERROR(IF(B1470&lt;PERCENTILE(OFFSET(B1470,1-364,0,364,1),$C$7),$A$7,IF(B1470&lt;PERCENTILE(OFFSET(B1470,1-364,0,364,1),$C$8),$A$8,IF(B1470&lt;PERCENTILE(OFFSET(B1470,1-364,0,364,1),$C$9),$A$9,IF(B1470&lt;PERCENTILE(OFFSET(B1470,1-364,0,364,1),$C$10),$A$10,IF(B1470&lt;PERCENTILE(OFFSET(B1470,1-364,0,364,1),$C$11),$A$11,$A$12))))),""),IF(_xlpm.initState="","",IF(_xlpm.oversold,_xlpm.pctOnly,_xlpm.initState)))</f>
        <v/>
      </c>
      <c r="F1470" s="119" t="n"/>
      <c r="G1470" s="120">
        <f>IF(OR(B1470="",C1470=""),"",IF(OR(特征计算_周度!B1453&gt;$B$15,特征计算_周度!C1453&gt;$B$15,特征计算_周度!G1453&gt;$B$15,特征计算_周度!E1453&gt;$B$15,特征计算_周度!F1453&gt;$B$15),IF(特征计算_周度!B1453&gt;$B$15,"VIX ","")&amp;IF(特征计算_周度!C1453&gt;$B$15,"HY ","")&amp;IF(特征计算_周度!G1453&gt;$B$15,"Sahm ","")&amp;IF(特征计算_周度!E1453&gt;$B$15,"趋势 ","")&amp;IF(特征计算_周度!F1453&gt;$B$15,"斜率",""),"—"))</f>
        <v/>
      </c>
      <c r="H1470" s="120">
        <f>IF(OR(B1470="",C1470=""),"",_xlfn.LET(_xlpm.dev,原始数据_周度!G1453,_xlpm.minDev,MIN(OFFSET(原始数据_周度!G1453,1-$D$17,0,$D$17,1)),_xlpm.bounce,_xlpm.dev-_xlpm.minDev,IF(AND(ISNUMBER(_xlpm.dev),ISNUMBER(_xlpm.minDev),_xlpm.minDev&lt;=$B$17,_xlpm.bounce&gt;=$F$17),"✅ 触发","—")))</f>
        <v/>
      </c>
      <c r="I1470" s="172">
        <f>IFERROR(IF(特征计算_周度!H1470&gt;$I$3,MIN($I$4,MAX(-$I$5,(特征计算_周度!H1470-$I$3)*$I$4)),0),"")</f>
        <v/>
      </c>
    </row>
    <row r="1471">
      <c r="A1471" s="117">
        <f>特征计算_周度!A1454</f>
        <v/>
      </c>
      <c r="B1471" s="171">
        <f>IFERROR($A$3*特征计算_周度!B1471+$B$3*特征计算_周度!C1471+$C$3*特征计算_周度!D1471+$D$3*特征计算_周度!E1471+$E$3*特征计算_周度!F1471+$F$3*特征计算_周度!H1471,"")</f>
        <v/>
      </c>
      <c r="C1471" s="118">
        <f>IFERROR(PERCENTILE(OFFSET(B1471,1-364,0,364,1),$C$7),"")</f>
        <v/>
      </c>
      <c r="D1471" s="118">
        <f>IFERROR(PERCENTILE(OFFSET(B1471,1-364,0,364,1),$C$11),"")</f>
        <v/>
      </c>
      <c r="E1471" s="122">
        <f>_xlfn.LET(_xlpm.initState,IF(OR(B1471="",C1471=""),"",IF(OR(特征计算_周度!B1454&gt;$B$15,特征计算_周度!C1454&gt;$B$15,特征计算_周度!G1454&gt;$B$15,特征计算_周度!E1454&gt;$B$15,特征计算_周度!F1454&gt;$B$15),$A$12,IFERROR(IF(B1471&lt;PERCENTILE(OFFSET(B1471,1-364,0,364,1),$C$7),$A$7,IF(B1471&lt;PERCENTILE(OFFSET(B1471,1-364,0,364,1),$C$8),$A$8,IF(B1471&lt;PERCENTILE(OFFSET(B1471,1-364,0,364,1),$C$9),$A$9,IF(B1471&lt;PERCENTILE(OFFSET(B1471,1-364,0,364,1),$C$10),$A$10,IF(B1471&lt;PERCENTILE(OFFSET(B1471,1-364,0,364,1),$C$11),$A$11,$A$12))))),""))),_xlpm.dev,原始数据_周度!G1454,_xlpm.minDev,MIN(OFFSET(原始数据_周度!G1454,1-$D$17,0,$D$17,1)),_xlpm.bounce,_xlpm.dev-_xlpm.minDev,_xlpm.oversold,AND(ISNUMBER(_xlpm.dev),ISNUMBER(_xlpm.minDev),_xlpm.minDev&lt;=$B$17,_xlpm.bounce&gt;=$F$17,OR(_xlpm.initState=$A$12,_xlpm.initState=$A$11,_xlpm.initState=$A$10)),_xlpm.pctOnly,IFERROR(IF(B1471&lt;PERCENTILE(OFFSET(B1471,1-364,0,364,1),$C$7),$A$7,IF(B1471&lt;PERCENTILE(OFFSET(B1471,1-364,0,364,1),$C$8),$A$8,IF(B1471&lt;PERCENTILE(OFFSET(B1471,1-364,0,364,1),$C$9),$A$9,IF(B1471&lt;PERCENTILE(OFFSET(B1471,1-364,0,364,1),$C$10),$A$10,IF(B1471&lt;PERCENTILE(OFFSET(B1471,1-364,0,364,1),$C$11),$A$11,$A$12))))),""),IF(_xlpm.initState="","",IF(_xlpm.oversold,_xlpm.pctOnly,_xlpm.initState)))</f>
        <v/>
      </c>
      <c r="F1471" s="119" t="n"/>
      <c r="G1471" s="120">
        <f>IF(OR(B1471="",C1471=""),"",IF(OR(特征计算_周度!B1454&gt;$B$15,特征计算_周度!C1454&gt;$B$15,特征计算_周度!G1454&gt;$B$15,特征计算_周度!E1454&gt;$B$15,特征计算_周度!F1454&gt;$B$15),IF(特征计算_周度!B1454&gt;$B$15,"VIX ","")&amp;IF(特征计算_周度!C1454&gt;$B$15,"HY ","")&amp;IF(特征计算_周度!G1454&gt;$B$15,"Sahm ","")&amp;IF(特征计算_周度!E1454&gt;$B$15,"趋势 ","")&amp;IF(特征计算_周度!F1454&gt;$B$15,"斜率",""),"—"))</f>
        <v/>
      </c>
      <c r="H1471" s="120">
        <f>IF(OR(B1471="",C1471=""),"",_xlfn.LET(_xlpm.dev,原始数据_周度!G1454,_xlpm.minDev,MIN(OFFSET(原始数据_周度!G1454,1-$D$17,0,$D$17,1)),_xlpm.bounce,_xlpm.dev-_xlpm.minDev,IF(AND(ISNUMBER(_xlpm.dev),ISNUMBER(_xlpm.minDev),_xlpm.minDev&lt;=$B$17,_xlpm.bounce&gt;=$F$17),"✅ 触发","—")))</f>
        <v/>
      </c>
      <c r="I1471" s="172">
        <f>IFERROR(IF(特征计算_周度!H1471&gt;$I$3,MIN($I$4,MAX(-$I$5,(特征计算_周度!H1471-$I$3)*$I$4)),0),"")</f>
        <v/>
      </c>
    </row>
    <row r="1472">
      <c r="A1472" s="117">
        <f>特征计算_周度!A1455</f>
        <v/>
      </c>
      <c r="B1472" s="171">
        <f>IFERROR($A$3*特征计算_周度!B1472+$B$3*特征计算_周度!C1472+$C$3*特征计算_周度!D1472+$D$3*特征计算_周度!E1472+$E$3*特征计算_周度!F1472+$F$3*特征计算_周度!H1472,"")</f>
        <v/>
      </c>
      <c r="C1472" s="118">
        <f>IFERROR(PERCENTILE(OFFSET(B1472,1-364,0,364,1),$C$7),"")</f>
        <v/>
      </c>
      <c r="D1472" s="118">
        <f>IFERROR(PERCENTILE(OFFSET(B1472,1-364,0,364,1),$C$11),"")</f>
        <v/>
      </c>
      <c r="E1472" s="122">
        <f>_xlfn.LET(_xlpm.initState,IF(OR(B1472="",C1472=""),"",IF(OR(特征计算_周度!B1455&gt;$B$15,特征计算_周度!C1455&gt;$B$15,特征计算_周度!G1455&gt;$B$15,特征计算_周度!E1455&gt;$B$15,特征计算_周度!F1455&gt;$B$15),$A$12,IFERROR(IF(B1472&lt;PERCENTILE(OFFSET(B1472,1-364,0,364,1),$C$7),$A$7,IF(B1472&lt;PERCENTILE(OFFSET(B1472,1-364,0,364,1),$C$8),$A$8,IF(B1472&lt;PERCENTILE(OFFSET(B1472,1-364,0,364,1),$C$9),$A$9,IF(B1472&lt;PERCENTILE(OFFSET(B1472,1-364,0,364,1),$C$10),$A$10,IF(B1472&lt;PERCENTILE(OFFSET(B1472,1-364,0,364,1),$C$11),$A$11,$A$12))))),""))),_xlpm.dev,原始数据_周度!G1455,_xlpm.minDev,MIN(OFFSET(原始数据_周度!G1455,1-$D$17,0,$D$17,1)),_xlpm.bounce,_xlpm.dev-_xlpm.minDev,_xlpm.oversold,AND(ISNUMBER(_xlpm.dev),ISNUMBER(_xlpm.minDev),_xlpm.minDev&lt;=$B$17,_xlpm.bounce&gt;=$F$17,OR(_xlpm.initState=$A$12,_xlpm.initState=$A$11,_xlpm.initState=$A$10)),_xlpm.pctOnly,IFERROR(IF(B1472&lt;PERCENTILE(OFFSET(B1472,1-364,0,364,1),$C$7),$A$7,IF(B1472&lt;PERCENTILE(OFFSET(B1472,1-364,0,364,1),$C$8),$A$8,IF(B1472&lt;PERCENTILE(OFFSET(B1472,1-364,0,364,1),$C$9),$A$9,IF(B1472&lt;PERCENTILE(OFFSET(B1472,1-364,0,364,1),$C$10),$A$10,IF(B1472&lt;PERCENTILE(OFFSET(B1472,1-364,0,364,1),$C$11),$A$11,$A$12))))),""),IF(_xlpm.initState="","",IF(_xlpm.oversold,_xlpm.pctOnly,_xlpm.initState)))</f>
        <v/>
      </c>
      <c r="F1472" s="119" t="n"/>
      <c r="G1472" s="120">
        <f>IF(OR(B1472="",C1472=""),"",IF(OR(特征计算_周度!B1455&gt;$B$15,特征计算_周度!C1455&gt;$B$15,特征计算_周度!G1455&gt;$B$15,特征计算_周度!E1455&gt;$B$15,特征计算_周度!F1455&gt;$B$15),IF(特征计算_周度!B1455&gt;$B$15,"VIX ","")&amp;IF(特征计算_周度!C1455&gt;$B$15,"HY ","")&amp;IF(特征计算_周度!G1455&gt;$B$15,"Sahm ","")&amp;IF(特征计算_周度!E1455&gt;$B$15,"趋势 ","")&amp;IF(特征计算_周度!F1455&gt;$B$15,"斜率",""),"—"))</f>
        <v/>
      </c>
      <c r="H1472" s="120">
        <f>IF(OR(B1472="",C1472=""),"",_xlfn.LET(_xlpm.dev,原始数据_周度!G1455,_xlpm.minDev,MIN(OFFSET(原始数据_周度!G1455,1-$D$17,0,$D$17,1)),_xlpm.bounce,_xlpm.dev-_xlpm.minDev,IF(AND(ISNUMBER(_xlpm.dev),ISNUMBER(_xlpm.minDev),_xlpm.minDev&lt;=$B$17,_xlpm.bounce&gt;=$F$17),"✅ 触发","—")))</f>
        <v/>
      </c>
      <c r="I1472" s="172">
        <f>IFERROR(IF(特征计算_周度!H1472&gt;$I$3,MIN($I$4,MAX(-$I$5,(特征计算_周度!H1472-$I$3)*$I$4)),0),"")</f>
        <v/>
      </c>
    </row>
    <row r="1473">
      <c r="A1473" s="117">
        <f>特征计算_周度!A1456</f>
        <v/>
      </c>
      <c r="B1473" s="171">
        <f>IFERROR($A$3*特征计算_周度!B1473+$B$3*特征计算_周度!C1473+$C$3*特征计算_周度!D1473+$D$3*特征计算_周度!E1473+$E$3*特征计算_周度!F1473+$F$3*特征计算_周度!H1473,"")</f>
        <v/>
      </c>
      <c r="C1473" s="118">
        <f>IFERROR(PERCENTILE(OFFSET(B1473,1-364,0,364,1),$C$7),"")</f>
        <v/>
      </c>
      <c r="D1473" s="118">
        <f>IFERROR(PERCENTILE(OFFSET(B1473,1-364,0,364,1),$C$11),"")</f>
        <v/>
      </c>
      <c r="E1473" s="122">
        <f>_xlfn.LET(_xlpm.initState,IF(OR(B1473="",C1473=""),"",IF(OR(特征计算_周度!B1456&gt;$B$15,特征计算_周度!C1456&gt;$B$15,特征计算_周度!G1456&gt;$B$15,特征计算_周度!E1456&gt;$B$15,特征计算_周度!F1456&gt;$B$15),$A$12,IFERROR(IF(B1473&lt;PERCENTILE(OFFSET(B1473,1-364,0,364,1),$C$7),$A$7,IF(B1473&lt;PERCENTILE(OFFSET(B1473,1-364,0,364,1),$C$8),$A$8,IF(B1473&lt;PERCENTILE(OFFSET(B1473,1-364,0,364,1),$C$9),$A$9,IF(B1473&lt;PERCENTILE(OFFSET(B1473,1-364,0,364,1),$C$10),$A$10,IF(B1473&lt;PERCENTILE(OFFSET(B1473,1-364,0,364,1),$C$11),$A$11,$A$12))))),""))),_xlpm.dev,原始数据_周度!G1456,_xlpm.minDev,MIN(OFFSET(原始数据_周度!G1456,1-$D$17,0,$D$17,1)),_xlpm.bounce,_xlpm.dev-_xlpm.minDev,_xlpm.oversold,AND(ISNUMBER(_xlpm.dev),ISNUMBER(_xlpm.minDev),_xlpm.minDev&lt;=$B$17,_xlpm.bounce&gt;=$F$17,OR(_xlpm.initState=$A$12,_xlpm.initState=$A$11,_xlpm.initState=$A$10)),_xlpm.pctOnly,IFERROR(IF(B1473&lt;PERCENTILE(OFFSET(B1473,1-364,0,364,1),$C$7),$A$7,IF(B1473&lt;PERCENTILE(OFFSET(B1473,1-364,0,364,1),$C$8),$A$8,IF(B1473&lt;PERCENTILE(OFFSET(B1473,1-364,0,364,1),$C$9),$A$9,IF(B1473&lt;PERCENTILE(OFFSET(B1473,1-364,0,364,1),$C$10),$A$10,IF(B1473&lt;PERCENTILE(OFFSET(B1473,1-364,0,364,1),$C$11),$A$11,$A$12))))),""),IF(_xlpm.initState="","",IF(_xlpm.oversold,_xlpm.pctOnly,_xlpm.initState)))</f>
        <v/>
      </c>
      <c r="F1473" s="119" t="n"/>
      <c r="G1473" s="120">
        <f>IF(OR(B1473="",C1473=""),"",IF(OR(特征计算_周度!B1456&gt;$B$15,特征计算_周度!C1456&gt;$B$15,特征计算_周度!G1456&gt;$B$15,特征计算_周度!E1456&gt;$B$15,特征计算_周度!F1456&gt;$B$15),IF(特征计算_周度!B1456&gt;$B$15,"VIX ","")&amp;IF(特征计算_周度!C1456&gt;$B$15,"HY ","")&amp;IF(特征计算_周度!G1456&gt;$B$15,"Sahm ","")&amp;IF(特征计算_周度!E1456&gt;$B$15,"趋势 ","")&amp;IF(特征计算_周度!F1456&gt;$B$15,"斜率",""),"—"))</f>
        <v/>
      </c>
      <c r="H1473" s="120">
        <f>IF(OR(B1473="",C1473=""),"",_xlfn.LET(_xlpm.dev,原始数据_周度!G1456,_xlpm.minDev,MIN(OFFSET(原始数据_周度!G1456,1-$D$17,0,$D$17,1)),_xlpm.bounce,_xlpm.dev-_xlpm.minDev,IF(AND(ISNUMBER(_xlpm.dev),ISNUMBER(_xlpm.minDev),_xlpm.minDev&lt;=$B$17,_xlpm.bounce&gt;=$F$17),"✅ 触发","—")))</f>
        <v/>
      </c>
      <c r="I1473" s="172">
        <f>IFERROR(IF(特征计算_周度!H1473&gt;$I$3,MIN($I$4,MAX(-$I$5,(特征计算_周度!H1473-$I$3)*$I$4)),0),"")</f>
        <v/>
      </c>
    </row>
    <row r="1474">
      <c r="A1474" s="117">
        <f>特征计算_周度!A1457</f>
        <v/>
      </c>
      <c r="B1474" s="171">
        <f>IFERROR($A$3*特征计算_周度!B1474+$B$3*特征计算_周度!C1474+$C$3*特征计算_周度!D1474+$D$3*特征计算_周度!E1474+$E$3*特征计算_周度!F1474+$F$3*特征计算_周度!H1474,"")</f>
        <v/>
      </c>
      <c r="C1474" s="118">
        <f>IFERROR(PERCENTILE(OFFSET(B1474,1-364,0,364,1),$C$7),"")</f>
        <v/>
      </c>
      <c r="D1474" s="118">
        <f>IFERROR(PERCENTILE(OFFSET(B1474,1-364,0,364,1),$C$11),"")</f>
        <v/>
      </c>
      <c r="E1474" s="122">
        <f>_xlfn.LET(_xlpm.initState,IF(OR(B1474="",C1474=""),"",IF(OR(特征计算_周度!B1457&gt;$B$15,特征计算_周度!C1457&gt;$B$15,特征计算_周度!G1457&gt;$B$15,特征计算_周度!E1457&gt;$B$15,特征计算_周度!F1457&gt;$B$15),$A$12,IFERROR(IF(B1474&lt;PERCENTILE(OFFSET(B1474,1-364,0,364,1),$C$7),$A$7,IF(B1474&lt;PERCENTILE(OFFSET(B1474,1-364,0,364,1),$C$8),$A$8,IF(B1474&lt;PERCENTILE(OFFSET(B1474,1-364,0,364,1),$C$9),$A$9,IF(B1474&lt;PERCENTILE(OFFSET(B1474,1-364,0,364,1),$C$10),$A$10,IF(B1474&lt;PERCENTILE(OFFSET(B1474,1-364,0,364,1),$C$11),$A$11,$A$12))))),""))),_xlpm.dev,原始数据_周度!G1457,_xlpm.minDev,MIN(OFFSET(原始数据_周度!G1457,1-$D$17,0,$D$17,1)),_xlpm.bounce,_xlpm.dev-_xlpm.minDev,_xlpm.oversold,AND(ISNUMBER(_xlpm.dev),ISNUMBER(_xlpm.minDev),_xlpm.minDev&lt;=$B$17,_xlpm.bounce&gt;=$F$17,OR(_xlpm.initState=$A$12,_xlpm.initState=$A$11,_xlpm.initState=$A$10)),_xlpm.pctOnly,IFERROR(IF(B1474&lt;PERCENTILE(OFFSET(B1474,1-364,0,364,1),$C$7),$A$7,IF(B1474&lt;PERCENTILE(OFFSET(B1474,1-364,0,364,1),$C$8),$A$8,IF(B1474&lt;PERCENTILE(OFFSET(B1474,1-364,0,364,1),$C$9),$A$9,IF(B1474&lt;PERCENTILE(OFFSET(B1474,1-364,0,364,1),$C$10),$A$10,IF(B1474&lt;PERCENTILE(OFFSET(B1474,1-364,0,364,1),$C$11),$A$11,$A$12))))),""),IF(_xlpm.initState="","",IF(_xlpm.oversold,_xlpm.pctOnly,_xlpm.initState)))</f>
        <v/>
      </c>
      <c r="F1474" s="119" t="n"/>
      <c r="G1474" s="120">
        <f>IF(OR(B1474="",C1474=""),"",IF(OR(特征计算_周度!B1457&gt;$B$15,特征计算_周度!C1457&gt;$B$15,特征计算_周度!G1457&gt;$B$15,特征计算_周度!E1457&gt;$B$15,特征计算_周度!F1457&gt;$B$15),IF(特征计算_周度!B1457&gt;$B$15,"VIX ","")&amp;IF(特征计算_周度!C1457&gt;$B$15,"HY ","")&amp;IF(特征计算_周度!G1457&gt;$B$15,"Sahm ","")&amp;IF(特征计算_周度!E1457&gt;$B$15,"趋势 ","")&amp;IF(特征计算_周度!F1457&gt;$B$15,"斜率",""),"—"))</f>
        <v/>
      </c>
      <c r="H1474" s="120">
        <f>IF(OR(B1474="",C1474=""),"",_xlfn.LET(_xlpm.dev,原始数据_周度!G1457,_xlpm.minDev,MIN(OFFSET(原始数据_周度!G1457,1-$D$17,0,$D$17,1)),_xlpm.bounce,_xlpm.dev-_xlpm.minDev,IF(AND(ISNUMBER(_xlpm.dev),ISNUMBER(_xlpm.minDev),_xlpm.minDev&lt;=$B$17,_xlpm.bounce&gt;=$F$17),"✅ 触发","—")))</f>
        <v/>
      </c>
      <c r="I1474" s="172">
        <f>IFERROR(IF(特征计算_周度!H1474&gt;$I$3,MIN($I$4,MAX(-$I$5,(特征计算_周度!H1474-$I$3)*$I$4)),0),"")</f>
        <v/>
      </c>
    </row>
    <row r="1475">
      <c r="A1475" s="117">
        <f>特征计算_周度!A1458</f>
        <v/>
      </c>
      <c r="B1475" s="171">
        <f>IFERROR($A$3*特征计算_周度!B1475+$B$3*特征计算_周度!C1475+$C$3*特征计算_周度!D1475+$D$3*特征计算_周度!E1475+$E$3*特征计算_周度!F1475+$F$3*特征计算_周度!H1475,"")</f>
        <v/>
      </c>
      <c r="C1475" s="118">
        <f>IFERROR(PERCENTILE(OFFSET(B1475,1-364,0,364,1),$C$7),"")</f>
        <v/>
      </c>
      <c r="D1475" s="118">
        <f>IFERROR(PERCENTILE(OFFSET(B1475,1-364,0,364,1),$C$11),"")</f>
        <v/>
      </c>
      <c r="E1475" s="122">
        <f>_xlfn.LET(_xlpm.initState,IF(OR(B1475="",C1475=""),"",IF(OR(特征计算_周度!B1458&gt;$B$15,特征计算_周度!C1458&gt;$B$15,特征计算_周度!G1458&gt;$B$15,特征计算_周度!E1458&gt;$B$15,特征计算_周度!F1458&gt;$B$15),$A$12,IFERROR(IF(B1475&lt;PERCENTILE(OFFSET(B1475,1-364,0,364,1),$C$7),$A$7,IF(B1475&lt;PERCENTILE(OFFSET(B1475,1-364,0,364,1),$C$8),$A$8,IF(B1475&lt;PERCENTILE(OFFSET(B1475,1-364,0,364,1),$C$9),$A$9,IF(B1475&lt;PERCENTILE(OFFSET(B1475,1-364,0,364,1),$C$10),$A$10,IF(B1475&lt;PERCENTILE(OFFSET(B1475,1-364,0,364,1),$C$11),$A$11,$A$12))))),""))),_xlpm.dev,原始数据_周度!G1458,_xlpm.minDev,MIN(OFFSET(原始数据_周度!G1458,1-$D$17,0,$D$17,1)),_xlpm.bounce,_xlpm.dev-_xlpm.minDev,_xlpm.oversold,AND(ISNUMBER(_xlpm.dev),ISNUMBER(_xlpm.minDev),_xlpm.minDev&lt;=$B$17,_xlpm.bounce&gt;=$F$17,OR(_xlpm.initState=$A$12,_xlpm.initState=$A$11,_xlpm.initState=$A$10)),_xlpm.pctOnly,IFERROR(IF(B1475&lt;PERCENTILE(OFFSET(B1475,1-364,0,364,1),$C$7),$A$7,IF(B1475&lt;PERCENTILE(OFFSET(B1475,1-364,0,364,1),$C$8),$A$8,IF(B1475&lt;PERCENTILE(OFFSET(B1475,1-364,0,364,1),$C$9),$A$9,IF(B1475&lt;PERCENTILE(OFFSET(B1475,1-364,0,364,1),$C$10),$A$10,IF(B1475&lt;PERCENTILE(OFFSET(B1475,1-364,0,364,1),$C$11),$A$11,$A$12))))),""),IF(_xlpm.initState="","",IF(_xlpm.oversold,_xlpm.pctOnly,_xlpm.initState)))</f>
        <v/>
      </c>
      <c r="F1475" s="119" t="n"/>
      <c r="G1475" s="120">
        <f>IF(OR(B1475="",C1475=""),"",IF(OR(特征计算_周度!B1458&gt;$B$15,特征计算_周度!C1458&gt;$B$15,特征计算_周度!G1458&gt;$B$15,特征计算_周度!E1458&gt;$B$15,特征计算_周度!F1458&gt;$B$15),IF(特征计算_周度!B1458&gt;$B$15,"VIX ","")&amp;IF(特征计算_周度!C1458&gt;$B$15,"HY ","")&amp;IF(特征计算_周度!G1458&gt;$B$15,"Sahm ","")&amp;IF(特征计算_周度!E1458&gt;$B$15,"趋势 ","")&amp;IF(特征计算_周度!F1458&gt;$B$15,"斜率",""),"—"))</f>
        <v/>
      </c>
      <c r="H1475" s="120">
        <f>IF(OR(B1475="",C1475=""),"",_xlfn.LET(_xlpm.dev,原始数据_周度!G1458,_xlpm.minDev,MIN(OFFSET(原始数据_周度!G1458,1-$D$17,0,$D$17,1)),_xlpm.bounce,_xlpm.dev-_xlpm.minDev,IF(AND(ISNUMBER(_xlpm.dev),ISNUMBER(_xlpm.minDev),_xlpm.minDev&lt;=$B$17,_xlpm.bounce&gt;=$F$17),"✅ 触发","—")))</f>
        <v/>
      </c>
      <c r="I1475" s="172">
        <f>IFERROR(IF(特征计算_周度!H1475&gt;$I$3,MIN($I$4,MAX(-$I$5,(特征计算_周度!H1475-$I$3)*$I$4)),0),"")</f>
        <v/>
      </c>
    </row>
    <row r="1476">
      <c r="A1476" s="117">
        <f>特征计算_周度!A1459</f>
        <v/>
      </c>
      <c r="B1476" s="171">
        <f>IFERROR($A$3*特征计算_周度!B1476+$B$3*特征计算_周度!C1476+$C$3*特征计算_周度!D1476+$D$3*特征计算_周度!E1476+$E$3*特征计算_周度!F1476+$F$3*特征计算_周度!H1476,"")</f>
        <v/>
      </c>
      <c r="C1476" s="118">
        <f>IFERROR(PERCENTILE(OFFSET(B1476,1-364,0,364,1),$C$7),"")</f>
        <v/>
      </c>
      <c r="D1476" s="118">
        <f>IFERROR(PERCENTILE(OFFSET(B1476,1-364,0,364,1),$C$11),"")</f>
        <v/>
      </c>
      <c r="E1476" s="122">
        <f>_xlfn.LET(_xlpm.initState,IF(OR(B1476="",C1476=""),"",IF(OR(特征计算_周度!B1459&gt;$B$15,特征计算_周度!C1459&gt;$B$15,特征计算_周度!G1459&gt;$B$15,特征计算_周度!E1459&gt;$B$15,特征计算_周度!F1459&gt;$B$15),$A$12,IFERROR(IF(B1476&lt;PERCENTILE(OFFSET(B1476,1-364,0,364,1),$C$7),$A$7,IF(B1476&lt;PERCENTILE(OFFSET(B1476,1-364,0,364,1),$C$8),$A$8,IF(B1476&lt;PERCENTILE(OFFSET(B1476,1-364,0,364,1),$C$9),$A$9,IF(B1476&lt;PERCENTILE(OFFSET(B1476,1-364,0,364,1),$C$10),$A$10,IF(B1476&lt;PERCENTILE(OFFSET(B1476,1-364,0,364,1),$C$11),$A$11,$A$12))))),""))),_xlpm.dev,原始数据_周度!G1459,_xlpm.minDev,MIN(OFFSET(原始数据_周度!G1459,1-$D$17,0,$D$17,1)),_xlpm.bounce,_xlpm.dev-_xlpm.minDev,_xlpm.oversold,AND(ISNUMBER(_xlpm.dev),ISNUMBER(_xlpm.minDev),_xlpm.minDev&lt;=$B$17,_xlpm.bounce&gt;=$F$17,OR(_xlpm.initState=$A$12,_xlpm.initState=$A$11,_xlpm.initState=$A$10)),_xlpm.pctOnly,IFERROR(IF(B1476&lt;PERCENTILE(OFFSET(B1476,1-364,0,364,1),$C$7),$A$7,IF(B1476&lt;PERCENTILE(OFFSET(B1476,1-364,0,364,1),$C$8),$A$8,IF(B1476&lt;PERCENTILE(OFFSET(B1476,1-364,0,364,1),$C$9),$A$9,IF(B1476&lt;PERCENTILE(OFFSET(B1476,1-364,0,364,1),$C$10),$A$10,IF(B1476&lt;PERCENTILE(OFFSET(B1476,1-364,0,364,1),$C$11),$A$11,$A$12))))),""),IF(_xlpm.initState="","",IF(_xlpm.oversold,_xlpm.pctOnly,_xlpm.initState)))</f>
        <v/>
      </c>
      <c r="F1476" s="119" t="n"/>
      <c r="G1476" s="120">
        <f>IF(OR(B1476="",C1476=""),"",IF(OR(特征计算_周度!B1459&gt;$B$15,特征计算_周度!C1459&gt;$B$15,特征计算_周度!G1459&gt;$B$15,特征计算_周度!E1459&gt;$B$15,特征计算_周度!F1459&gt;$B$15),IF(特征计算_周度!B1459&gt;$B$15,"VIX ","")&amp;IF(特征计算_周度!C1459&gt;$B$15,"HY ","")&amp;IF(特征计算_周度!G1459&gt;$B$15,"Sahm ","")&amp;IF(特征计算_周度!E1459&gt;$B$15,"趋势 ","")&amp;IF(特征计算_周度!F1459&gt;$B$15,"斜率",""),"—"))</f>
        <v/>
      </c>
      <c r="H1476" s="120">
        <f>IF(OR(B1476="",C1476=""),"",_xlfn.LET(_xlpm.dev,原始数据_周度!G1459,_xlpm.minDev,MIN(OFFSET(原始数据_周度!G1459,1-$D$17,0,$D$17,1)),_xlpm.bounce,_xlpm.dev-_xlpm.minDev,IF(AND(ISNUMBER(_xlpm.dev),ISNUMBER(_xlpm.minDev),_xlpm.minDev&lt;=$B$17,_xlpm.bounce&gt;=$F$17),"✅ 触发","—")))</f>
        <v/>
      </c>
      <c r="I1476" s="172">
        <f>IFERROR(IF(特征计算_周度!H1476&gt;$I$3,MIN($I$4,MAX(-$I$5,(特征计算_周度!H1476-$I$3)*$I$4)),0),"")</f>
        <v/>
      </c>
    </row>
    <row r="1477">
      <c r="A1477" s="117">
        <f>特征计算_周度!A1460</f>
        <v/>
      </c>
      <c r="B1477" s="171">
        <f>IFERROR($A$3*特征计算_周度!B1477+$B$3*特征计算_周度!C1477+$C$3*特征计算_周度!D1477+$D$3*特征计算_周度!E1477+$E$3*特征计算_周度!F1477+$F$3*特征计算_周度!H1477,"")</f>
        <v/>
      </c>
      <c r="C1477" s="118">
        <f>IFERROR(PERCENTILE(OFFSET(B1477,1-364,0,364,1),$C$7),"")</f>
        <v/>
      </c>
      <c r="D1477" s="118">
        <f>IFERROR(PERCENTILE(OFFSET(B1477,1-364,0,364,1),$C$11),"")</f>
        <v/>
      </c>
      <c r="E1477" s="122">
        <f>_xlfn.LET(_xlpm.initState,IF(OR(B1477="",C1477=""),"",IF(OR(特征计算_周度!B1460&gt;$B$15,特征计算_周度!C1460&gt;$B$15,特征计算_周度!G1460&gt;$B$15,特征计算_周度!E1460&gt;$B$15,特征计算_周度!F1460&gt;$B$15),$A$12,IFERROR(IF(B1477&lt;PERCENTILE(OFFSET(B1477,1-364,0,364,1),$C$7),$A$7,IF(B1477&lt;PERCENTILE(OFFSET(B1477,1-364,0,364,1),$C$8),$A$8,IF(B1477&lt;PERCENTILE(OFFSET(B1477,1-364,0,364,1),$C$9),$A$9,IF(B1477&lt;PERCENTILE(OFFSET(B1477,1-364,0,364,1),$C$10),$A$10,IF(B1477&lt;PERCENTILE(OFFSET(B1477,1-364,0,364,1),$C$11),$A$11,$A$12))))),""))),_xlpm.dev,原始数据_周度!G1460,_xlpm.minDev,MIN(OFFSET(原始数据_周度!G1460,1-$D$17,0,$D$17,1)),_xlpm.bounce,_xlpm.dev-_xlpm.minDev,_xlpm.oversold,AND(ISNUMBER(_xlpm.dev),ISNUMBER(_xlpm.minDev),_xlpm.minDev&lt;=$B$17,_xlpm.bounce&gt;=$F$17,OR(_xlpm.initState=$A$12,_xlpm.initState=$A$11,_xlpm.initState=$A$10)),_xlpm.pctOnly,IFERROR(IF(B1477&lt;PERCENTILE(OFFSET(B1477,1-364,0,364,1),$C$7),$A$7,IF(B1477&lt;PERCENTILE(OFFSET(B1477,1-364,0,364,1),$C$8),$A$8,IF(B1477&lt;PERCENTILE(OFFSET(B1477,1-364,0,364,1),$C$9),$A$9,IF(B1477&lt;PERCENTILE(OFFSET(B1477,1-364,0,364,1),$C$10),$A$10,IF(B1477&lt;PERCENTILE(OFFSET(B1477,1-364,0,364,1),$C$11),$A$11,$A$12))))),""),IF(_xlpm.initState="","",IF(_xlpm.oversold,_xlpm.pctOnly,_xlpm.initState)))</f>
        <v/>
      </c>
      <c r="F1477" s="119" t="n"/>
      <c r="G1477" s="120">
        <f>IF(OR(B1477="",C1477=""),"",IF(OR(特征计算_周度!B1460&gt;$B$15,特征计算_周度!C1460&gt;$B$15,特征计算_周度!G1460&gt;$B$15,特征计算_周度!E1460&gt;$B$15,特征计算_周度!F1460&gt;$B$15),IF(特征计算_周度!B1460&gt;$B$15,"VIX ","")&amp;IF(特征计算_周度!C1460&gt;$B$15,"HY ","")&amp;IF(特征计算_周度!G1460&gt;$B$15,"Sahm ","")&amp;IF(特征计算_周度!E1460&gt;$B$15,"趋势 ","")&amp;IF(特征计算_周度!F1460&gt;$B$15,"斜率",""),"—"))</f>
        <v/>
      </c>
      <c r="H1477" s="120">
        <f>IF(OR(B1477="",C1477=""),"",_xlfn.LET(_xlpm.dev,原始数据_周度!G1460,_xlpm.minDev,MIN(OFFSET(原始数据_周度!G1460,1-$D$17,0,$D$17,1)),_xlpm.bounce,_xlpm.dev-_xlpm.minDev,IF(AND(ISNUMBER(_xlpm.dev),ISNUMBER(_xlpm.minDev),_xlpm.minDev&lt;=$B$17,_xlpm.bounce&gt;=$F$17),"✅ 触发","—")))</f>
        <v/>
      </c>
      <c r="I1477" s="172">
        <f>IFERROR(IF(特征计算_周度!H1477&gt;$I$3,MIN($I$4,MAX(-$I$5,(特征计算_周度!H1477-$I$3)*$I$4)),0),"")</f>
        <v/>
      </c>
    </row>
    <row r="1478">
      <c r="A1478" s="117">
        <f>特征计算_周度!A1461</f>
        <v/>
      </c>
      <c r="B1478" s="171">
        <f>IFERROR($A$3*特征计算_周度!B1478+$B$3*特征计算_周度!C1478+$C$3*特征计算_周度!D1478+$D$3*特征计算_周度!E1478+$E$3*特征计算_周度!F1478+$F$3*特征计算_周度!H1478,"")</f>
        <v/>
      </c>
      <c r="C1478" s="118">
        <f>IFERROR(PERCENTILE(OFFSET(B1478,1-364,0,364,1),$C$7),"")</f>
        <v/>
      </c>
      <c r="D1478" s="118">
        <f>IFERROR(PERCENTILE(OFFSET(B1478,1-364,0,364,1),$C$11),"")</f>
        <v/>
      </c>
      <c r="E1478" s="122">
        <f>_xlfn.LET(_xlpm.initState,IF(OR(B1478="",C1478=""),"",IF(OR(特征计算_周度!B1461&gt;$B$15,特征计算_周度!C1461&gt;$B$15,特征计算_周度!G1461&gt;$B$15,特征计算_周度!E1461&gt;$B$15,特征计算_周度!F1461&gt;$B$15),$A$12,IFERROR(IF(B1478&lt;PERCENTILE(OFFSET(B1478,1-364,0,364,1),$C$7),$A$7,IF(B1478&lt;PERCENTILE(OFFSET(B1478,1-364,0,364,1),$C$8),$A$8,IF(B1478&lt;PERCENTILE(OFFSET(B1478,1-364,0,364,1),$C$9),$A$9,IF(B1478&lt;PERCENTILE(OFFSET(B1478,1-364,0,364,1),$C$10),$A$10,IF(B1478&lt;PERCENTILE(OFFSET(B1478,1-364,0,364,1),$C$11),$A$11,$A$12))))),""))),_xlpm.dev,原始数据_周度!G1461,_xlpm.minDev,MIN(OFFSET(原始数据_周度!G1461,1-$D$17,0,$D$17,1)),_xlpm.bounce,_xlpm.dev-_xlpm.minDev,_xlpm.oversold,AND(ISNUMBER(_xlpm.dev),ISNUMBER(_xlpm.minDev),_xlpm.minDev&lt;=$B$17,_xlpm.bounce&gt;=$F$17,OR(_xlpm.initState=$A$12,_xlpm.initState=$A$11,_xlpm.initState=$A$10)),_xlpm.pctOnly,IFERROR(IF(B1478&lt;PERCENTILE(OFFSET(B1478,1-364,0,364,1),$C$7),$A$7,IF(B1478&lt;PERCENTILE(OFFSET(B1478,1-364,0,364,1),$C$8),$A$8,IF(B1478&lt;PERCENTILE(OFFSET(B1478,1-364,0,364,1),$C$9),$A$9,IF(B1478&lt;PERCENTILE(OFFSET(B1478,1-364,0,364,1),$C$10),$A$10,IF(B1478&lt;PERCENTILE(OFFSET(B1478,1-364,0,364,1),$C$11),$A$11,$A$12))))),""),IF(_xlpm.initState="","",IF(_xlpm.oversold,_xlpm.pctOnly,_xlpm.initState)))</f>
        <v/>
      </c>
      <c r="F1478" s="119" t="n"/>
      <c r="G1478" s="120">
        <f>IF(OR(B1478="",C1478=""),"",IF(OR(特征计算_周度!B1461&gt;$B$15,特征计算_周度!C1461&gt;$B$15,特征计算_周度!G1461&gt;$B$15,特征计算_周度!E1461&gt;$B$15,特征计算_周度!F1461&gt;$B$15),IF(特征计算_周度!B1461&gt;$B$15,"VIX ","")&amp;IF(特征计算_周度!C1461&gt;$B$15,"HY ","")&amp;IF(特征计算_周度!G1461&gt;$B$15,"Sahm ","")&amp;IF(特征计算_周度!E1461&gt;$B$15,"趋势 ","")&amp;IF(特征计算_周度!F1461&gt;$B$15,"斜率",""),"—"))</f>
        <v/>
      </c>
      <c r="H1478" s="120">
        <f>IF(OR(B1478="",C1478=""),"",_xlfn.LET(_xlpm.dev,原始数据_周度!G1461,_xlpm.minDev,MIN(OFFSET(原始数据_周度!G1461,1-$D$17,0,$D$17,1)),_xlpm.bounce,_xlpm.dev-_xlpm.minDev,IF(AND(ISNUMBER(_xlpm.dev),ISNUMBER(_xlpm.minDev),_xlpm.minDev&lt;=$B$17,_xlpm.bounce&gt;=$F$17),"✅ 触发","—")))</f>
        <v/>
      </c>
      <c r="I1478" s="172">
        <f>IFERROR(IF(特征计算_周度!H1478&gt;$I$3,MIN($I$4,MAX(-$I$5,(特征计算_周度!H1478-$I$3)*$I$4)),0),"")</f>
        <v/>
      </c>
    </row>
    <row r="1479">
      <c r="A1479" s="117">
        <f>特征计算_周度!A1462</f>
        <v/>
      </c>
      <c r="B1479" s="171">
        <f>IFERROR($A$3*特征计算_周度!B1479+$B$3*特征计算_周度!C1479+$C$3*特征计算_周度!D1479+$D$3*特征计算_周度!E1479+$E$3*特征计算_周度!F1479+$F$3*特征计算_周度!H1479,"")</f>
        <v/>
      </c>
      <c r="C1479" s="118">
        <f>IFERROR(PERCENTILE(OFFSET(B1479,1-364,0,364,1),$C$7),"")</f>
        <v/>
      </c>
      <c r="D1479" s="118">
        <f>IFERROR(PERCENTILE(OFFSET(B1479,1-364,0,364,1),$C$11),"")</f>
        <v/>
      </c>
      <c r="E1479" s="122">
        <f>_xlfn.LET(_xlpm.initState,IF(OR(B1479="",C1479=""),"",IF(OR(特征计算_周度!B1462&gt;$B$15,特征计算_周度!C1462&gt;$B$15,特征计算_周度!G1462&gt;$B$15,特征计算_周度!E1462&gt;$B$15,特征计算_周度!F1462&gt;$B$15),$A$12,IFERROR(IF(B1479&lt;PERCENTILE(OFFSET(B1479,1-364,0,364,1),$C$7),$A$7,IF(B1479&lt;PERCENTILE(OFFSET(B1479,1-364,0,364,1),$C$8),$A$8,IF(B1479&lt;PERCENTILE(OFFSET(B1479,1-364,0,364,1),$C$9),$A$9,IF(B1479&lt;PERCENTILE(OFFSET(B1479,1-364,0,364,1),$C$10),$A$10,IF(B1479&lt;PERCENTILE(OFFSET(B1479,1-364,0,364,1),$C$11),$A$11,$A$12))))),""))),_xlpm.dev,原始数据_周度!G1462,_xlpm.minDev,MIN(OFFSET(原始数据_周度!G1462,1-$D$17,0,$D$17,1)),_xlpm.bounce,_xlpm.dev-_xlpm.minDev,_xlpm.oversold,AND(ISNUMBER(_xlpm.dev),ISNUMBER(_xlpm.minDev),_xlpm.minDev&lt;=$B$17,_xlpm.bounce&gt;=$F$17,OR(_xlpm.initState=$A$12,_xlpm.initState=$A$11,_xlpm.initState=$A$10)),_xlpm.pctOnly,IFERROR(IF(B1479&lt;PERCENTILE(OFFSET(B1479,1-364,0,364,1),$C$7),$A$7,IF(B1479&lt;PERCENTILE(OFFSET(B1479,1-364,0,364,1),$C$8),$A$8,IF(B1479&lt;PERCENTILE(OFFSET(B1479,1-364,0,364,1),$C$9),$A$9,IF(B1479&lt;PERCENTILE(OFFSET(B1479,1-364,0,364,1),$C$10),$A$10,IF(B1479&lt;PERCENTILE(OFFSET(B1479,1-364,0,364,1),$C$11),$A$11,$A$12))))),""),IF(_xlpm.initState="","",IF(_xlpm.oversold,_xlpm.pctOnly,_xlpm.initState)))</f>
        <v/>
      </c>
      <c r="F1479" s="119" t="n"/>
      <c r="G1479" s="120">
        <f>IF(OR(B1479="",C1479=""),"",IF(OR(特征计算_周度!B1462&gt;$B$15,特征计算_周度!C1462&gt;$B$15,特征计算_周度!G1462&gt;$B$15,特征计算_周度!E1462&gt;$B$15,特征计算_周度!F1462&gt;$B$15),IF(特征计算_周度!B1462&gt;$B$15,"VIX ","")&amp;IF(特征计算_周度!C1462&gt;$B$15,"HY ","")&amp;IF(特征计算_周度!G1462&gt;$B$15,"Sahm ","")&amp;IF(特征计算_周度!E1462&gt;$B$15,"趋势 ","")&amp;IF(特征计算_周度!F1462&gt;$B$15,"斜率",""),"—"))</f>
        <v/>
      </c>
      <c r="H1479" s="120">
        <f>IF(OR(B1479="",C1479=""),"",_xlfn.LET(_xlpm.dev,原始数据_周度!G1462,_xlpm.minDev,MIN(OFFSET(原始数据_周度!G1462,1-$D$17,0,$D$17,1)),_xlpm.bounce,_xlpm.dev-_xlpm.minDev,IF(AND(ISNUMBER(_xlpm.dev),ISNUMBER(_xlpm.minDev),_xlpm.minDev&lt;=$B$17,_xlpm.bounce&gt;=$F$17),"✅ 触发","—")))</f>
        <v/>
      </c>
      <c r="I1479" s="172">
        <f>IFERROR(IF(特征计算_周度!H1479&gt;$I$3,MIN($I$4,MAX(-$I$5,(特征计算_周度!H1479-$I$3)*$I$4)),0),"")</f>
        <v/>
      </c>
    </row>
    <row r="1480">
      <c r="A1480" s="117">
        <f>特征计算_周度!A1463</f>
        <v/>
      </c>
      <c r="B1480" s="171">
        <f>IFERROR($A$3*特征计算_周度!B1480+$B$3*特征计算_周度!C1480+$C$3*特征计算_周度!D1480+$D$3*特征计算_周度!E1480+$E$3*特征计算_周度!F1480+$F$3*特征计算_周度!H1480,"")</f>
        <v/>
      </c>
      <c r="C1480" s="118">
        <f>IFERROR(PERCENTILE(OFFSET(B1480,1-364,0,364,1),$C$7),"")</f>
        <v/>
      </c>
      <c r="D1480" s="118">
        <f>IFERROR(PERCENTILE(OFFSET(B1480,1-364,0,364,1),$C$11),"")</f>
        <v/>
      </c>
      <c r="E1480" s="122">
        <f>_xlfn.LET(_xlpm.initState,IF(OR(B1480="",C1480=""),"",IF(OR(特征计算_周度!B1463&gt;$B$15,特征计算_周度!C1463&gt;$B$15,特征计算_周度!G1463&gt;$B$15,特征计算_周度!E1463&gt;$B$15,特征计算_周度!F1463&gt;$B$15),$A$12,IFERROR(IF(B1480&lt;PERCENTILE(OFFSET(B1480,1-364,0,364,1),$C$7),$A$7,IF(B1480&lt;PERCENTILE(OFFSET(B1480,1-364,0,364,1),$C$8),$A$8,IF(B1480&lt;PERCENTILE(OFFSET(B1480,1-364,0,364,1),$C$9),$A$9,IF(B1480&lt;PERCENTILE(OFFSET(B1480,1-364,0,364,1),$C$10),$A$10,IF(B1480&lt;PERCENTILE(OFFSET(B1480,1-364,0,364,1),$C$11),$A$11,$A$12))))),""))),_xlpm.dev,原始数据_周度!G1463,_xlpm.minDev,MIN(OFFSET(原始数据_周度!G1463,1-$D$17,0,$D$17,1)),_xlpm.bounce,_xlpm.dev-_xlpm.minDev,_xlpm.oversold,AND(ISNUMBER(_xlpm.dev),ISNUMBER(_xlpm.minDev),_xlpm.minDev&lt;=$B$17,_xlpm.bounce&gt;=$F$17,OR(_xlpm.initState=$A$12,_xlpm.initState=$A$11,_xlpm.initState=$A$10)),_xlpm.pctOnly,IFERROR(IF(B1480&lt;PERCENTILE(OFFSET(B1480,1-364,0,364,1),$C$7),$A$7,IF(B1480&lt;PERCENTILE(OFFSET(B1480,1-364,0,364,1),$C$8),$A$8,IF(B1480&lt;PERCENTILE(OFFSET(B1480,1-364,0,364,1),$C$9),$A$9,IF(B1480&lt;PERCENTILE(OFFSET(B1480,1-364,0,364,1),$C$10),$A$10,IF(B1480&lt;PERCENTILE(OFFSET(B1480,1-364,0,364,1),$C$11),$A$11,$A$12))))),""),IF(_xlpm.initState="","",IF(_xlpm.oversold,_xlpm.pctOnly,_xlpm.initState)))</f>
        <v/>
      </c>
      <c r="F1480" s="119" t="n"/>
      <c r="G1480" s="120">
        <f>IF(OR(B1480="",C1480=""),"",IF(OR(特征计算_周度!B1463&gt;$B$15,特征计算_周度!C1463&gt;$B$15,特征计算_周度!G1463&gt;$B$15,特征计算_周度!E1463&gt;$B$15,特征计算_周度!F1463&gt;$B$15),IF(特征计算_周度!B1463&gt;$B$15,"VIX ","")&amp;IF(特征计算_周度!C1463&gt;$B$15,"HY ","")&amp;IF(特征计算_周度!G1463&gt;$B$15,"Sahm ","")&amp;IF(特征计算_周度!E1463&gt;$B$15,"趋势 ","")&amp;IF(特征计算_周度!F1463&gt;$B$15,"斜率",""),"—"))</f>
        <v/>
      </c>
      <c r="H1480" s="120">
        <f>IF(OR(B1480="",C1480=""),"",_xlfn.LET(_xlpm.dev,原始数据_周度!G1463,_xlpm.minDev,MIN(OFFSET(原始数据_周度!G1463,1-$D$17,0,$D$17,1)),_xlpm.bounce,_xlpm.dev-_xlpm.minDev,IF(AND(ISNUMBER(_xlpm.dev),ISNUMBER(_xlpm.minDev),_xlpm.minDev&lt;=$B$17,_xlpm.bounce&gt;=$F$17),"✅ 触发","—")))</f>
        <v/>
      </c>
      <c r="I1480" s="172">
        <f>IFERROR(IF(特征计算_周度!H1480&gt;$I$3,MIN($I$4,MAX(-$I$5,(特征计算_周度!H1480-$I$3)*$I$4)),0),"")</f>
        <v/>
      </c>
    </row>
    <row r="1481">
      <c r="A1481" s="117">
        <f>特征计算_周度!A1464</f>
        <v/>
      </c>
      <c r="B1481" s="171">
        <f>IFERROR($A$3*特征计算_周度!B1481+$B$3*特征计算_周度!C1481+$C$3*特征计算_周度!D1481+$D$3*特征计算_周度!E1481+$E$3*特征计算_周度!F1481+$F$3*特征计算_周度!H1481,"")</f>
        <v/>
      </c>
      <c r="C1481" s="118">
        <f>IFERROR(PERCENTILE(OFFSET(B1481,1-364,0,364,1),$C$7),"")</f>
        <v/>
      </c>
      <c r="D1481" s="118">
        <f>IFERROR(PERCENTILE(OFFSET(B1481,1-364,0,364,1),$C$11),"")</f>
        <v/>
      </c>
      <c r="E1481" s="122">
        <f>_xlfn.LET(_xlpm.initState,IF(OR(B1481="",C1481=""),"",IF(OR(特征计算_周度!B1464&gt;$B$15,特征计算_周度!C1464&gt;$B$15,特征计算_周度!G1464&gt;$B$15,特征计算_周度!E1464&gt;$B$15,特征计算_周度!F1464&gt;$B$15),$A$12,IFERROR(IF(B1481&lt;PERCENTILE(OFFSET(B1481,1-364,0,364,1),$C$7),$A$7,IF(B1481&lt;PERCENTILE(OFFSET(B1481,1-364,0,364,1),$C$8),$A$8,IF(B1481&lt;PERCENTILE(OFFSET(B1481,1-364,0,364,1),$C$9),$A$9,IF(B1481&lt;PERCENTILE(OFFSET(B1481,1-364,0,364,1),$C$10),$A$10,IF(B1481&lt;PERCENTILE(OFFSET(B1481,1-364,0,364,1),$C$11),$A$11,$A$12))))),""))),_xlpm.dev,原始数据_周度!G1464,_xlpm.minDev,MIN(OFFSET(原始数据_周度!G1464,1-$D$17,0,$D$17,1)),_xlpm.bounce,_xlpm.dev-_xlpm.minDev,_xlpm.oversold,AND(ISNUMBER(_xlpm.dev),ISNUMBER(_xlpm.minDev),_xlpm.minDev&lt;=$B$17,_xlpm.bounce&gt;=$F$17,OR(_xlpm.initState=$A$12,_xlpm.initState=$A$11,_xlpm.initState=$A$10)),_xlpm.pctOnly,IFERROR(IF(B1481&lt;PERCENTILE(OFFSET(B1481,1-364,0,364,1),$C$7),$A$7,IF(B1481&lt;PERCENTILE(OFFSET(B1481,1-364,0,364,1),$C$8),$A$8,IF(B1481&lt;PERCENTILE(OFFSET(B1481,1-364,0,364,1),$C$9),$A$9,IF(B1481&lt;PERCENTILE(OFFSET(B1481,1-364,0,364,1),$C$10),$A$10,IF(B1481&lt;PERCENTILE(OFFSET(B1481,1-364,0,364,1),$C$11),$A$11,$A$12))))),""),IF(_xlpm.initState="","",IF(_xlpm.oversold,_xlpm.pctOnly,_xlpm.initState)))</f>
        <v/>
      </c>
      <c r="F1481" s="119" t="n"/>
      <c r="G1481" s="120">
        <f>IF(OR(B1481="",C1481=""),"",IF(OR(特征计算_周度!B1464&gt;$B$15,特征计算_周度!C1464&gt;$B$15,特征计算_周度!G1464&gt;$B$15,特征计算_周度!E1464&gt;$B$15,特征计算_周度!F1464&gt;$B$15),IF(特征计算_周度!B1464&gt;$B$15,"VIX ","")&amp;IF(特征计算_周度!C1464&gt;$B$15,"HY ","")&amp;IF(特征计算_周度!G1464&gt;$B$15,"Sahm ","")&amp;IF(特征计算_周度!E1464&gt;$B$15,"趋势 ","")&amp;IF(特征计算_周度!F1464&gt;$B$15,"斜率",""),"—"))</f>
        <v/>
      </c>
      <c r="H1481" s="120">
        <f>IF(OR(B1481="",C1481=""),"",_xlfn.LET(_xlpm.dev,原始数据_周度!G1464,_xlpm.minDev,MIN(OFFSET(原始数据_周度!G1464,1-$D$17,0,$D$17,1)),_xlpm.bounce,_xlpm.dev-_xlpm.minDev,IF(AND(ISNUMBER(_xlpm.dev),ISNUMBER(_xlpm.minDev),_xlpm.minDev&lt;=$B$17,_xlpm.bounce&gt;=$F$17),"✅ 触发","—")))</f>
        <v/>
      </c>
      <c r="I1481" s="172">
        <f>IFERROR(IF(特征计算_周度!H1481&gt;$I$3,MIN($I$4,MAX(-$I$5,(特征计算_周度!H1481-$I$3)*$I$4)),0),"")</f>
        <v/>
      </c>
    </row>
    <row r="1482">
      <c r="A1482" s="117">
        <f>特征计算_周度!A1465</f>
        <v/>
      </c>
      <c r="B1482" s="171">
        <f>IFERROR($A$3*特征计算_周度!B1482+$B$3*特征计算_周度!C1482+$C$3*特征计算_周度!D1482+$D$3*特征计算_周度!E1482+$E$3*特征计算_周度!F1482+$F$3*特征计算_周度!H1482,"")</f>
        <v/>
      </c>
      <c r="C1482" s="118">
        <f>IFERROR(PERCENTILE(OFFSET(B1482,1-364,0,364,1),$C$7),"")</f>
        <v/>
      </c>
      <c r="D1482" s="118">
        <f>IFERROR(PERCENTILE(OFFSET(B1482,1-364,0,364,1),$C$11),"")</f>
        <v/>
      </c>
      <c r="E1482" s="122">
        <f>_xlfn.LET(_xlpm.initState,IF(OR(B1482="",C1482=""),"",IF(OR(特征计算_周度!B1465&gt;$B$15,特征计算_周度!C1465&gt;$B$15,特征计算_周度!G1465&gt;$B$15,特征计算_周度!E1465&gt;$B$15,特征计算_周度!F1465&gt;$B$15),$A$12,IFERROR(IF(B1482&lt;PERCENTILE(OFFSET(B1482,1-364,0,364,1),$C$7),$A$7,IF(B1482&lt;PERCENTILE(OFFSET(B1482,1-364,0,364,1),$C$8),$A$8,IF(B1482&lt;PERCENTILE(OFFSET(B1482,1-364,0,364,1),$C$9),$A$9,IF(B1482&lt;PERCENTILE(OFFSET(B1482,1-364,0,364,1),$C$10),$A$10,IF(B1482&lt;PERCENTILE(OFFSET(B1482,1-364,0,364,1),$C$11),$A$11,$A$12))))),""))),_xlpm.dev,原始数据_周度!G1465,_xlpm.minDev,MIN(OFFSET(原始数据_周度!G1465,1-$D$17,0,$D$17,1)),_xlpm.bounce,_xlpm.dev-_xlpm.minDev,_xlpm.oversold,AND(ISNUMBER(_xlpm.dev),ISNUMBER(_xlpm.minDev),_xlpm.minDev&lt;=$B$17,_xlpm.bounce&gt;=$F$17,OR(_xlpm.initState=$A$12,_xlpm.initState=$A$11,_xlpm.initState=$A$10)),_xlpm.pctOnly,IFERROR(IF(B1482&lt;PERCENTILE(OFFSET(B1482,1-364,0,364,1),$C$7),$A$7,IF(B1482&lt;PERCENTILE(OFFSET(B1482,1-364,0,364,1),$C$8),$A$8,IF(B1482&lt;PERCENTILE(OFFSET(B1482,1-364,0,364,1),$C$9),$A$9,IF(B1482&lt;PERCENTILE(OFFSET(B1482,1-364,0,364,1),$C$10),$A$10,IF(B1482&lt;PERCENTILE(OFFSET(B1482,1-364,0,364,1),$C$11),$A$11,$A$12))))),""),IF(_xlpm.initState="","",IF(_xlpm.oversold,_xlpm.pctOnly,_xlpm.initState)))</f>
        <v/>
      </c>
      <c r="F1482" s="119" t="n"/>
      <c r="G1482" s="120">
        <f>IF(OR(B1482="",C1482=""),"",IF(OR(特征计算_周度!B1465&gt;$B$15,特征计算_周度!C1465&gt;$B$15,特征计算_周度!G1465&gt;$B$15,特征计算_周度!E1465&gt;$B$15,特征计算_周度!F1465&gt;$B$15),IF(特征计算_周度!B1465&gt;$B$15,"VIX ","")&amp;IF(特征计算_周度!C1465&gt;$B$15,"HY ","")&amp;IF(特征计算_周度!G1465&gt;$B$15,"Sahm ","")&amp;IF(特征计算_周度!E1465&gt;$B$15,"趋势 ","")&amp;IF(特征计算_周度!F1465&gt;$B$15,"斜率",""),"—"))</f>
        <v/>
      </c>
      <c r="H1482" s="120">
        <f>IF(OR(B1482="",C1482=""),"",_xlfn.LET(_xlpm.dev,原始数据_周度!G1465,_xlpm.minDev,MIN(OFFSET(原始数据_周度!G1465,1-$D$17,0,$D$17,1)),_xlpm.bounce,_xlpm.dev-_xlpm.minDev,IF(AND(ISNUMBER(_xlpm.dev),ISNUMBER(_xlpm.minDev),_xlpm.minDev&lt;=$B$17,_xlpm.bounce&gt;=$F$17),"✅ 触发","—")))</f>
        <v/>
      </c>
      <c r="I1482" s="172">
        <f>IFERROR(IF(特征计算_周度!H1482&gt;$I$3,MIN($I$4,MAX(-$I$5,(特征计算_周度!H1482-$I$3)*$I$4)),0),"")</f>
        <v/>
      </c>
    </row>
    <row r="1483">
      <c r="A1483" s="117">
        <f>特征计算_周度!A1466</f>
        <v/>
      </c>
      <c r="B1483" s="171">
        <f>IFERROR($A$3*特征计算_周度!B1483+$B$3*特征计算_周度!C1483+$C$3*特征计算_周度!D1483+$D$3*特征计算_周度!E1483+$E$3*特征计算_周度!F1483+$F$3*特征计算_周度!H1483,"")</f>
        <v/>
      </c>
      <c r="C1483" s="118">
        <f>IFERROR(PERCENTILE(OFFSET(B1483,1-364,0,364,1),$C$7),"")</f>
        <v/>
      </c>
      <c r="D1483" s="118">
        <f>IFERROR(PERCENTILE(OFFSET(B1483,1-364,0,364,1),$C$11),"")</f>
        <v/>
      </c>
      <c r="E1483" s="122">
        <f>_xlfn.LET(_xlpm.initState,IF(OR(B1483="",C1483=""),"",IF(OR(特征计算_周度!B1466&gt;$B$15,特征计算_周度!C1466&gt;$B$15,特征计算_周度!G1466&gt;$B$15,特征计算_周度!E1466&gt;$B$15,特征计算_周度!F1466&gt;$B$15),$A$12,IFERROR(IF(B1483&lt;PERCENTILE(OFFSET(B1483,1-364,0,364,1),$C$7),$A$7,IF(B1483&lt;PERCENTILE(OFFSET(B1483,1-364,0,364,1),$C$8),$A$8,IF(B1483&lt;PERCENTILE(OFFSET(B1483,1-364,0,364,1),$C$9),$A$9,IF(B1483&lt;PERCENTILE(OFFSET(B1483,1-364,0,364,1),$C$10),$A$10,IF(B1483&lt;PERCENTILE(OFFSET(B1483,1-364,0,364,1),$C$11),$A$11,$A$12))))),""))),_xlpm.dev,原始数据_周度!G1466,_xlpm.minDev,MIN(OFFSET(原始数据_周度!G1466,1-$D$17,0,$D$17,1)),_xlpm.bounce,_xlpm.dev-_xlpm.minDev,_xlpm.oversold,AND(ISNUMBER(_xlpm.dev),ISNUMBER(_xlpm.minDev),_xlpm.minDev&lt;=$B$17,_xlpm.bounce&gt;=$F$17,OR(_xlpm.initState=$A$12,_xlpm.initState=$A$11,_xlpm.initState=$A$10)),_xlpm.pctOnly,IFERROR(IF(B1483&lt;PERCENTILE(OFFSET(B1483,1-364,0,364,1),$C$7),$A$7,IF(B1483&lt;PERCENTILE(OFFSET(B1483,1-364,0,364,1),$C$8),$A$8,IF(B1483&lt;PERCENTILE(OFFSET(B1483,1-364,0,364,1),$C$9),$A$9,IF(B1483&lt;PERCENTILE(OFFSET(B1483,1-364,0,364,1),$C$10),$A$10,IF(B1483&lt;PERCENTILE(OFFSET(B1483,1-364,0,364,1),$C$11),$A$11,$A$12))))),""),IF(_xlpm.initState="","",IF(_xlpm.oversold,_xlpm.pctOnly,_xlpm.initState)))</f>
        <v/>
      </c>
      <c r="F1483" s="119" t="n"/>
      <c r="G1483" s="120">
        <f>IF(OR(B1483="",C1483=""),"",IF(OR(特征计算_周度!B1466&gt;$B$15,特征计算_周度!C1466&gt;$B$15,特征计算_周度!G1466&gt;$B$15,特征计算_周度!E1466&gt;$B$15,特征计算_周度!F1466&gt;$B$15),IF(特征计算_周度!B1466&gt;$B$15,"VIX ","")&amp;IF(特征计算_周度!C1466&gt;$B$15,"HY ","")&amp;IF(特征计算_周度!G1466&gt;$B$15,"Sahm ","")&amp;IF(特征计算_周度!E1466&gt;$B$15,"趋势 ","")&amp;IF(特征计算_周度!F1466&gt;$B$15,"斜率",""),"—"))</f>
        <v/>
      </c>
      <c r="H1483" s="120">
        <f>IF(OR(B1483="",C1483=""),"",_xlfn.LET(_xlpm.dev,原始数据_周度!G1466,_xlpm.minDev,MIN(OFFSET(原始数据_周度!G1466,1-$D$17,0,$D$17,1)),_xlpm.bounce,_xlpm.dev-_xlpm.minDev,IF(AND(ISNUMBER(_xlpm.dev),ISNUMBER(_xlpm.minDev),_xlpm.minDev&lt;=$B$17,_xlpm.bounce&gt;=$F$17),"✅ 触发","—")))</f>
        <v/>
      </c>
      <c r="I1483" s="172">
        <f>IFERROR(IF(特征计算_周度!H1483&gt;$I$3,MIN($I$4,MAX(-$I$5,(特征计算_周度!H1483-$I$3)*$I$4)),0),"")</f>
        <v/>
      </c>
    </row>
    <row r="1484">
      <c r="A1484" s="117">
        <f>特征计算_周度!A1467</f>
        <v/>
      </c>
      <c r="B1484" s="171">
        <f>IFERROR($A$3*特征计算_周度!B1484+$B$3*特征计算_周度!C1484+$C$3*特征计算_周度!D1484+$D$3*特征计算_周度!E1484+$E$3*特征计算_周度!F1484+$F$3*特征计算_周度!H1484,"")</f>
        <v/>
      </c>
      <c r="C1484" s="118">
        <f>IFERROR(PERCENTILE(OFFSET(B1484,1-364,0,364,1),$C$7),"")</f>
        <v/>
      </c>
      <c r="D1484" s="118">
        <f>IFERROR(PERCENTILE(OFFSET(B1484,1-364,0,364,1),$C$11),"")</f>
        <v/>
      </c>
      <c r="E1484" s="122">
        <f>_xlfn.LET(_xlpm.initState,IF(OR(B1484="",C1484=""),"",IF(OR(特征计算_周度!B1467&gt;$B$15,特征计算_周度!C1467&gt;$B$15,特征计算_周度!G1467&gt;$B$15,特征计算_周度!E1467&gt;$B$15,特征计算_周度!F1467&gt;$B$15),$A$12,IFERROR(IF(B1484&lt;PERCENTILE(OFFSET(B1484,1-364,0,364,1),$C$7),$A$7,IF(B1484&lt;PERCENTILE(OFFSET(B1484,1-364,0,364,1),$C$8),$A$8,IF(B1484&lt;PERCENTILE(OFFSET(B1484,1-364,0,364,1),$C$9),$A$9,IF(B1484&lt;PERCENTILE(OFFSET(B1484,1-364,0,364,1),$C$10),$A$10,IF(B1484&lt;PERCENTILE(OFFSET(B1484,1-364,0,364,1),$C$11),$A$11,$A$12))))),""))),_xlpm.dev,原始数据_周度!G1467,_xlpm.minDev,MIN(OFFSET(原始数据_周度!G1467,1-$D$17,0,$D$17,1)),_xlpm.bounce,_xlpm.dev-_xlpm.minDev,_xlpm.oversold,AND(ISNUMBER(_xlpm.dev),ISNUMBER(_xlpm.minDev),_xlpm.minDev&lt;=$B$17,_xlpm.bounce&gt;=$F$17,OR(_xlpm.initState=$A$12,_xlpm.initState=$A$11,_xlpm.initState=$A$10)),_xlpm.pctOnly,IFERROR(IF(B1484&lt;PERCENTILE(OFFSET(B1484,1-364,0,364,1),$C$7),$A$7,IF(B1484&lt;PERCENTILE(OFFSET(B1484,1-364,0,364,1),$C$8),$A$8,IF(B1484&lt;PERCENTILE(OFFSET(B1484,1-364,0,364,1),$C$9),$A$9,IF(B1484&lt;PERCENTILE(OFFSET(B1484,1-364,0,364,1),$C$10),$A$10,IF(B1484&lt;PERCENTILE(OFFSET(B1484,1-364,0,364,1),$C$11),$A$11,$A$12))))),""),IF(_xlpm.initState="","",IF(_xlpm.oversold,_xlpm.pctOnly,_xlpm.initState)))</f>
        <v/>
      </c>
      <c r="F1484" s="119" t="n"/>
      <c r="G1484" s="120">
        <f>IF(OR(B1484="",C1484=""),"",IF(OR(特征计算_周度!B1467&gt;$B$15,特征计算_周度!C1467&gt;$B$15,特征计算_周度!G1467&gt;$B$15,特征计算_周度!E1467&gt;$B$15,特征计算_周度!F1467&gt;$B$15),IF(特征计算_周度!B1467&gt;$B$15,"VIX ","")&amp;IF(特征计算_周度!C1467&gt;$B$15,"HY ","")&amp;IF(特征计算_周度!G1467&gt;$B$15,"Sahm ","")&amp;IF(特征计算_周度!E1467&gt;$B$15,"趋势 ","")&amp;IF(特征计算_周度!F1467&gt;$B$15,"斜率",""),"—"))</f>
        <v/>
      </c>
      <c r="H1484" s="120">
        <f>IF(OR(B1484="",C1484=""),"",_xlfn.LET(_xlpm.dev,原始数据_周度!G1467,_xlpm.minDev,MIN(OFFSET(原始数据_周度!G1467,1-$D$17,0,$D$17,1)),_xlpm.bounce,_xlpm.dev-_xlpm.minDev,IF(AND(ISNUMBER(_xlpm.dev),ISNUMBER(_xlpm.minDev),_xlpm.minDev&lt;=$B$17,_xlpm.bounce&gt;=$F$17),"✅ 触发","—")))</f>
        <v/>
      </c>
      <c r="I1484" s="172">
        <f>IFERROR(IF(特征计算_周度!H1484&gt;$I$3,MIN($I$4,MAX(-$I$5,(特征计算_周度!H1484-$I$3)*$I$4)),0),"")</f>
        <v/>
      </c>
    </row>
    <row r="1485">
      <c r="A1485" s="117">
        <f>特征计算_周度!A1468</f>
        <v/>
      </c>
      <c r="B1485" s="171">
        <f>IFERROR($A$3*特征计算_周度!B1485+$B$3*特征计算_周度!C1485+$C$3*特征计算_周度!D1485+$D$3*特征计算_周度!E1485+$E$3*特征计算_周度!F1485+$F$3*特征计算_周度!H1485,"")</f>
        <v/>
      </c>
      <c r="C1485" s="118">
        <f>IFERROR(PERCENTILE(OFFSET(B1485,1-364,0,364,1),$C$7),"")</f>
        <v/>
      </c>
      <c r="D1485" s="118">
        <f>IFERROR(PERCENTILE(OFFSET(B1485,1-364,0,364,1),$C$11),"")</f>
        <v/>
      </c>
      <c r="E1485" s="122">
        <f>_xlfn.LET(_xlpm.initState,IF(OR(B1485="",C1485=""),"",IF(OR(特征计算_周度!B1468&gt;$B$15,特征计算_周度!C1468&gt;$B$15,特征计算_周度!G1468&gt;$B$15,特征计算_周度!E1468&gt;$B$15,特征计算_周度!F1468&gt;$B$15),$A$12,IFERROR(IF(B1485&lt;PERCENTILE(OFFSET(B1485,1-364,0,364,1),$C$7),$A$7,IF(B1485&lt;PERCENTILE(OFFSET(B1485,1-364,0,364,1),$C$8),$A$8,IF(B1485&lt;PERCENTILE(OFFSET(B1485,1-364,0,364,1),$C$9),$A$9,IF(B1485&lt;PERCENTILE(OFFSET(B1485,1-364,0,364,1),$C$10),$A$10,IF(B1485&lt;PERCENTILE(OFFSET(B1485,1-364,0,364,1),$C$11),$A$11,$A$12))))),""))),_xlpm.dev,原始数据_周度!G1468,_xlpm.minDev,MIN(OFFSET(原始数据_周度!G1468,1-$D$17,0,$D$17,1)),_xlpm.bounce,_xlpm.dev-_xlpm.minDev,_xlpm.oversold,AND(ISNUMBER(_xlpm.dev),ISNUMBER(_xlpm.minDev),_xlpm.minDev&lt;=$B$17,_xlpm.bounce&gt;=$F$17,OR(_xlpm.initState=$A$12,_xlpm.initState=$A$11,_xlpm.initState=$A$10)),_xlpm.pctOnly,IFERROR(IF(B1485&lt;PERCENTILE(OFFSET(B1485,1-364,0,364,1),$C$7),$A$7,IF(B1485&lt;PERCENTILE(OFFSET(B1485,1-364,0,364,1),$C$8),$A$8,IF(B1485&lt;PERCENTILE(OFFSET(B1485,1-364,0,364,1),$C$9),$A$9,IF(B1485&lt;PERCENTILE(OFFSET(B1485,1-364,0,364,1),$C$10),$A$10,IF(B1485&lt;PERCENTILE(OFFSET(B1485,1-364,0,364,1),$C$11),$A$11,$A$12))))),""),IF(_xlpm.initState="","",IF(_xlpm.oversold,_xlpm.pctOnly,_xlpm.initState)))</f>
        <v/>
      </c>
      <c r="F1485" s="119" t="n"/>
      <c r="G1485" s="120">
        <f>IF(OR(B1485="",C1485=""),"",IF(OR(特征计算_周度!B1468&gt;$B$15,特征计算_周度!C1468&gt;$B$15,特征计算_周度!G1468&gt;$B$15,特征计算_周度!E1468&gt;$B$15,特征计算_周度!F1468&gt;$B$15),IF(特征计算_周度!B1468&gt;$B$15,"VIX ","")&amp;IF(特征计算_周度!C1468&gt;$B$15,"HY ","")&amp;IF(特征计算_周度!G1468&gt;$B$15,"Sahm ","")&amp;IF(特征计算_周度!E1468&gt;$B$15,"趋势 ","")&amp;IF(特征计算_周度!F1468&gt;$B$15,"斜率",""),"—"))</f>
        <v/>
      </c>
      <c r="H1485" s="120">
        <f>IF(OR(B1485="",C1485=""),"",_xlfn.LET(_xlpm.dev,原始数据_周度!G1468,_xlpm.minDev,MIN(OFFSET(原始数据_周度!G1468,1-$D$17,0,$D$17,1)),_xlpm.bounce,_xlpm.dev-_xlpm.minDev,IF(AND(ISNUMBER(_xlpm.dev),ISNUMBER(_xlpm.minDev),_xlpm.minDev&lt;=$B$17,_xlpm.bounce&gt;=$F$17),"✅ 触发","—")))</f>
        <v/>
      </c>
      <c r="I1485" s="172">
        <f>IFERROR(IF(特征计算_周度!H1485&gt;$I$3,MIN($I$4,MAX(-$I$5,(特征计算_周度!H1485-$I$3)*$I$4)),0),"")</f>
        <v/>
      </c>
    </row>
    <row r="1486">
      <c r="A1486" s="117">
        <f>特征计算_周度!A1469</f>
        <v/>
      </c>
      <c r="B1486" s="171">
        <f>IFERROR($A$3*特征计算_周度!B1486+$B$3*特征计算_周度!C1486+$C$3*特征计算_周度!D1486+$D$3*特征计算_周度!E1486+$E$3*特征计算_周度!F1486+$F$3*特征计算_周度!H1486,"")</f>
        <v/>
      </c>
      <c r="C1486" s="118">
        <f>IFERROR(PERCENTILE(OFFSET(B1486,1-364,0,364,1),$C$7),"")</f>
        <v/>
      </c>
      <c r="D1486" s="118">
        <f>IFERROR(PERCENTILE(OFFSET(B1486,1-364,0,364,1),$C$11),"")</f>
        <v/>
      </c>
      <c r="E1486" s="122">
        <f>_xlfn.LET(_xlpm.initState,IF(OR(B1486="",C1486=""),"",IF(OR(特征计算_周度!B1469&gt;$B$15,特征计算_周度!C1469&gt;$B$15,特征计算_周度!G1469&gt;$B$15,特征计算_周度!E1469&gt;$B$15,特征计算_周度!F1469&gt;$B$15),$A$12,IFERROR(IF(B1486&lt;PERCENTILE(OFFSET(B1486,1-364,0,364,1),$C$7),$A$7,IF(B1486&lt;PERCENTILE(OFFSET(B1486,1-364,0,364,1),$C$8),$A$8,IF(B1486&lt;PERCENTILE(OFFSET(B1486,1-364,0,364,1),$C$9),$A$9,IF(B1486&lt;PERCENTILE(OFFSET(B1486,1-364,0,364,1),$C$10),$A$10,IF(B1486&lt;PERCENTILE(OFFSET(B1486,1-364,0,364,1),$C$11),$A$11,$A$12))))),""))),_xlpm.dev,原始数据_周度!G1469,_xlpm.minDev,MIN(OFFSET(原始数据_周度!G1469,1-$D$17,0,$D$17,1)),_xlpm.bounce,_xlpm.dev-_xlpm.minDev,_xlpm.oversold,AND(ISNUMBER(_xlpm.dev),ISNUMBER(_xlpm.minDev),_xlpm.minDev&lt;=$B$17,_xlpm.bounce&gt;=$F$17,OR(_xlpm.initState=$A$12,_xlpm.initState=$A$11,_xlpm.initState=$A$10)),_xlpm.pctOnly,IFERROR(IF(B1486&lt;PERCENTILE(OFFSET(B1486,1-364,0,364,1),$C$7),$A$7,IF(B1486&lt;PERCENTILE(OFFSET(B1486,1-364,0,364,1),$C$8),$A$8,IF(B1486&lt;PERCENTILE(OFFSET(B1486,1-364,0,364,1),$C$9),$A$9,IF(B1486&lt;PERCENTILE(OFFSET(B1486,1-364,0,364,1),$C$10),$A$10,IF(B1486&lt;PERCENTILE(OFFSET(B1486,1-364,0,364,1),$C$11),$A$11,$A$12))))),""),IF(_xlpm.initState="","",IF(_xlpm.oversold,_xlpm.pctOnly,_xlpm.initState)))</f>
        <v/>
      </c>
      <c r="F1486" s="119" t="n"/>
      <c r="G1486" s="120">
        <f>IF(OR(B1486="",C1486=""),"",IF(OR(特征计算_周度!B1469&gt;$B$15,特征计算_周度!C1469&gt;$B$15,特征计算_周度!G1469&gt;$B$15,特征计算_周度!E1469&gt;$B$15,特征计算_周度!F1469&gt;$B$15),IF(特征计算_周度!B1469&gt;$B$15,"VIX ","")&amp;IF(特征计算_周度!C1469&gt;$B$15,"HY ","")&amp;IF(特征计算_周度!G1469&gt;$B$15,"Sahm ","")&amp;IF(特征计算_周度!E1469&gt;$B$15,"趋势 ","")&amp;IF(特征计算_周度!F1469&gt;$B$15,"斜率",""),"—"))</f>
        <v/>
      </c>
      <c r="H1486" s="120">
        <f>IF(OR(B1486="",C1486=""),"",_xlfn.LET(_xlpm.dev,原始数据_周度!G1469,_xlpm.minDev,MIN(OFFSET(原始数据_周度!G1469,1-$D$17,0,$D$17,1)),_xlpm.bounce,_xlpm.dev-_xlpm.minDev,IF(AND(ISNUMBER(_xlpm.dev),ISNUMBER(_xlpm.minDev),_xlpm.minDev&lt;=$B$17,_xlpm.bounce&gt;=$F$17),"✅ 触发","—")))</f>
        <v/>
      </c>
      <c r="I1486" s="172">
        <f>IFERROR(IF(特征计算_周度!H1486&gt;$I$3,MIN($I$4,MAX(-$I$5,(特征计算_周度!H1486-$I$3)*$I$4)),0),"")</f>
        <v/>
      </c>
    </row>
    <row r="1487">
      <c r="A1487" s="117">
        <f>特征计算_周度!A1470</f>
        <v/>
      </c>
      <c r="B1487" s="171">
        <f>IFERROR($A$3*特征计算_周度!B1487+$B$3*特征计算_周度!C1487+$C$3*特征计算_周度!D1487+$D$3*特征计算_周度!E1487+$E$3*特征计算_周度!F1487+$F$3*特征计算_周度!H1487,"")</f>
        <v/>
      </c>
      <c r="C1487" s="118">
        <f>IFERROR(PERCENTILE(OFFSET(B1487,1-364,0,364,1),$C$7),"")</f>
        <v/>
      </c>
      <c r="D1487" s="118">
        <f>IFERROR(PERCENTILE(OFFSET(B1487,1-364,0,364,1),$C$11),"")</f>
        <v/>
      </c>
      <c r="E1487" s="122">
        <f>_xlfn.LET(_xlpm.initState,IF(OR(B1487="",C1487=""),"",IF(OR(特征计算_周度!B1470&gt;$B$15,特征计算_周度!C1470&gt;$B$15,特征计算_周度!G1470&gt;$B$15,特征计算_周度!E1470&gt;$B$15,特征计算_周度!F1470&gt;$B$15),$A$12,IFERROR(IF(B1487&lt;PERCENTILE(OFFSET(B1487,1-364,0,364,1),$C$7),$A$7,IF(B1487&lt;PERCENTILE(OFFSET(B1487,1-364,0,364,1),$C$8),$A$8,IF(B1487&lt;PERCENTILE(OFFSET(B1487,1-364,0,364,1),$C$9),$A$9,IF(B1487&lt;PERCENTILE(OFFSET(B1487,1-364,0,364,1),$C$10),$A$10,IF(B1487&lt;PERCENTILE(OFFSET(B1487,1-364,0,364,1),$C$11),$A$11,$A$12))))),""))),_xlpm.dev,原始数据_周度!G1470,_xlpm.minDev,MIN(OFFSET(原始数据_周度!G1470,1-$D$17,0,$D$17,1)),_xlpm.bounce,_xlpm.dev-_xlpm.minDev,_xlpm.oversold,AND(ISNUMBER(_xlpm.dev),ISNUMBER(_xlpm.minDev),_xlpm.minDev&lt;=$B$17,_xlpm.bounce&gt;=$F$17,OR(_xlpm.initState=$A$12,_xlpm.initState=$A$11,_xlpm.initState=$A$10)),_xlpm.pctOnly,IFERROR(IF(B1487&lt;PERCENTILE(OFFSET(B1487,1-364,0,364,1),$C$7),$A$7,IF(B1487&lt;PERCENTILE(OFFSET(B1487,1-364,0,364,1),$C$8),$A$8,IF(B1487&lt;PERCENTILE(OFFSET(B1487,1-364,0,364,1),$C$9),$A$9,IF(B1487&lt;PERCENTILE(OFFSET(B1487,1-364,0,364,1),$C$10),$A$10,IF(B1487&lt;PERCENTILE(OFFSET(B1487,1-364,0,364,1),$C$11),$A$11,$A$12))))),""),IF(_xlpm.initState="","",IF(_xlpm.oversold,_xlpm.pctOnly,_xlpm.initState)))</f>
        <v/>
      </c>
      <c r="F1487" s="119" t="n"/>
      <c r="G1487" s="120">
        <f>IF(OR(B1487="",C1487=""),"",IF(OR(特征计算_周度!B1470&gt;$B$15,特征计算_周度!C1470&gt;$B$15,特征计算_周度!G1470&gt;$B$15,特征计算_周度!E1470&gt;$B$15,特征计算_周度!F1470&gt;$B$15),IF(特征计算_周度!B1470&gt;$B$15,"VIX ","")&amp;IF(特征计算_周度!C1470&gt;$B$15,"HY ","")&amp;IF(特征计算_周度!G1470&gt;$B$15,"Sahm ","")&amp;IF(特征计算_周度!E1470&gt;$B$15,"趋势 ","")&amp;IF(特征计算_周度!F1470&gt;$B$15,"斜率",""),"—"))</f>
        <v/>
      </c>
      <c r="H1487" s="120">
        <f>IF(OR(B1487="",C1487=""),"",_xlfn.LET(_xlpm.dev,原始数据_周度!G1470,_xlpm.minDev,MIN(OFFSET(原始数据_周度!G1470,1-$D$17,0,$D$17,1)),_xlpm.bounce,_xlpm.dev-_xlpm.minDev,IF(AND(ISNUMBER(_xlpm.dev),ISNUMBER(_xlpm.minDev),_xlpm.minDev&lt;=$B$17,_xlpm.bounce&gt;=$F$17),"✅ 触发","—")))</f>
        <v/>
      </c>
      <c r="I1487" s="172">
        <f>IFERROR(IF(特征计算_周度!H1487&gt;$I$3,MIN($I$4,MAX(-$I$5,(特征计算_周度!H1487-$I$3)*$I$4)),0),"")</f>
        <v/>
      </c>
    </row>
    <row r="1488">
      <c r="A1488" s="117">
        <f>特征计算_周度!A1471</f>
        <v/>
      </c>
      <c r="B1488" s="171">
        <f>IFERROR($A$3*特征计算_周度!B1488+$B$3*特征计算_周度!C1488+$C$3*特征计算_周度!D1488+$D$3*特征计算_周度!E1488+$E$3*特征计算_周度!F1488+$F$3*特征计算_周度!H1488,"")</f>
        <v/>
      </c>
      <c r="C1488" s="118">
        <f>IFERROR(PERCENTILE(OFFSET(B1488,1-364,0,364,1),$C$7),"")</f>
        <v/>
      </c>
      <c r="D1488" s="118">
        <f>IFERROR(PERCENTILE(OFFSET(B1488,1-364,0,364,1),$C$11),"")</f>
        <v/>
      </c>
      <c r="E1488" s="122">
        <f>_xlfn.LET(_xlpm.initState,IF(OR(B1488="",C1488=""),"",IF(OR(特征计算_周度!B1471&gt;$B$15,特征计算_周度!C1471&gt;$B$15,特征计算_周度!G1471&gt;$B$15,特征计算_周度!E1471&gt;$B$15,特征计算_周度!F1471&gt;$B$15),$A$12,IFERROR(IF(B1488&lt;PERCENTILE(OFFSET(B1488,1-364,0,364,1),$C$7),$A$7,IF(B1488&lt;PERCENTILE(OFFSET(B1488,1-364,0,364,1),$C$8),$A$8,IF(B1488&lt;PERCENTILE(OFFSET(B1488,1-364,0,364,1),$C$9),$A$9,IF(B1488&lt;PERCENTILE(OFFSET(B1488,1-364,0,364,1),$C$10),$A$10,IF(B1488&lt;PERCENTILE(OFFSET(B1488,1-364,0,364,1),$C$11),$A$11,$A$12))))),""))),_xlpm.dev,原始数据_周度!G1471,_xlpm.minDev,MIN(OFFSET(原始数据_周度!G1471,1-$D$17,0,$D$17,1)),_xlpm.bounce,_xlpm.dev-_xlpm.minDev,_xlpm.oversold,AND(ISNUMBER(_xlpm.dev),ISNUMBER(_xlpm.minDev),_xlpm.minDev&lt;=$B$17,_xlpm.bounce&gt;=$F$17,OR(_xlpm.initState=$A$12,_xlpm.initState=$A$11,_xlpm.initState=$A$10)),_xlpm.pctOnly,IFERROR(IF(B1488&lt;PERCENTILE(OFFSET(B1488,1-364,0,364,1),$C$7),$A$7,IF(B1488&lt;PERCENTILE(OFFSET(B1488,1-364,0,364,1),$C$8),$A$8,IF(B1488&lt;PERCENTILE(OFFSET(B1488,1-364,0,364,1),$C$9),$A$9,IF(B1488&lt;PERCENTILE(OFFSET(B1488,1-364,0,364,1),$C$10),$A$10,IF(B1488&lt;PERCENTILE(OFFSET(B1488,1-364,0,364,1),$C$11),$A$11,$A$12))))),""),IF(_xlpm.initState="","",IF(_xlpm.oversold,_xlpm.pctOnly,_xlpm.initState)))</f>
        <v/>
      </c>
      <c r="F1488" s="119" t="n"/>
      <c r="G1488" s="120">
        <f>IF(OR(B1488="",C1488=""),"",IF(OR(特征计算_周度!B1471&gt;$B$15,特征计算_周度!C1471&gt;$B$15,特征计算_周度!G1471&gt;$B$15,特征计算_周度!E1471&gt;$B$15,特征计算_周度!F1471&gt;$B$15),IF(特征计算_周度!B1471&gt;$B$15,"VIX ","")&amp;IF(特征计算_周度!C1471&gt;$B$15,"HY ","")&amp;IF(特征计算_周度!G1471&gt;$B$15,"Sahm ","")&amp;IF(特征计算_周度!E1471&gt;$B$15,"趋势 ","")&amp;IF(特征计算_周度!F1471&gt;$B$15,"斜率",""),"—"))</f>
        <v/>
      </c>
      <c r="H1488" s="120">
        <f>IF(OR(B1488="",C1488=""),"",_xlfn.LET(_xlpm.dev,原始数据_周度!G1471,_xlpm.minDev,MIN(OFFSET(原始数据_周度!G1471,1-$D$17,0,$D$17,1)),_xlpm.bounce,_xlpm.dev-_xlpm.minDev,IF(AND(ISNUMBER(_xlpm.dev),ISNUMBER(_xlpm.minDev),_xlpm.minDev&lt;=$B$17,_xlpm.bounce&gt;=$F$17),"✅ 触发","—")))</f>
        <v/>
      </c>
      <c r="I1488" s="172">
        <f>IFERROR(IF(特征计算_周度!H1488&gt;$I$3,MIN($I$4,MAX(-$I$5,(特征计算_周度!H1488-$I$3)*$I$4)),0),"")</f>
        <v/>
      </c>
    </row>
    <row r="1489">
      <c r="A1489" s="117">
        <f>特征计算_周度!A1472</f>
        <v/>
      </c>
      <c r="B1489" s="171">
        <f>IFERROR($A$3*特征计算_周度!B1489+$B$3*特征计算_周度!C1489+$C$3*特征计算_周度!D1489+$D$3*特征计算_周度!E1489+$E$3*特征计算_周度!F1489+$F$3*特征计算_周度!H1489,"")</f>
        <v/>
      </c>
      <c r="C1489" s="118">
        <f>IFERROR(PERCENTILE(OFFSET(B1489,1-364,0,364,1),$C$7),"")</f>
        <v/>
      </c>
      <c r="D1489" s="118">
        <f>IFERROR(PERCENTILE(OFFSET(B1489,1-364,0,364,1),$C$11),"")</f>
        <v/>
      </c>
      <c r="E1489" s="122">
        <f>_xlfn.LET(_xlpm.initState,IF(OR(B1489="",C1489=""),"",IF(OR(特征计算_周度!B1472&gt;$B$15,特征计算_周度!C1472&gt;$B$15,特征计算_周度!G1472&gt;$B$15,特征计算_周度!E1472&gt;$B$15,特征计算_周度!F1472&gt;$B$15),$A$12,IFERROR(IF(B1489&lt;PERCENTILE(OFFSET(B1489,1-364,0,364,1),$C$7),$A$7,IF(B1489&lt;PERCENTILE(OFFSET(B1489,1-364,0,364,1),$C$8),$A$8,IF(B1489&lt;PERCENTILE(OFFSET(B1489,1-364,0,364,1),$C$9),$A$9,IF(B1489&lt;PERCENTILE(OFFSET(B1489,1-364,0,364,1),$C$10),$A$10,IF(B1489&lt;PERCENTILE(OFFSET(B1489,1-364,0,364,1),$C$11),$A$11,$A$12))))),""))),_xlpm.dev,原始数据_周度!G1472,_xlpm.minDev,MIN(OFFSET(原始数据_周度!G1472,1-$D$17,0,$D$17,1)),_xlpm.bounce,_xlpm.dev-_xlpm.minDev,_xlpm.oversold,AND(ISNUMBER(_xlpm.dev),ISNUMBER(_xlpm.minDev),_xlpm.minDev&lt;=$B$17,_xlpm.bounce&gt;=$F$17,OR(_xlpm.initState=$A$12,_xlpm.initState=$A$11,_xlpm.initState=$A$10)),_xlpm.pctOnly,IFERROR(IF(B1489&lt;PERCENTILE(OFFSET(B1489,1-364,0,364,1),$C$7),$A$7,IF(B1489&lt;PERCENTILE(OFFSET(B1489,1-364,0,364,1),$C$8),$A$8,IF(B1489&lt;PERCENTILE(OFFSET(B1489,1-364,0,364,1),$C$9),$A$9,IF(B1489&lt;PERCENTILE(OFFSET(B1489,1-364,0,364,1),$C$10),$A$10,IF(B1489&lt;PERCENTILE(OFFSET(B1489,1-364,0,364,1),$C$11),$A$11,$A$12))))),""),IF(_xlpm.initState="","",IF(_xlpm.oversold,_xlpm.pctOnly,_xlpm.initState)))</f>
        <v/>
      </c>
      <c r="F1489" s="119" t="n"/>
      <c r="G1489" s="120">
        <f>IF(OR(B1489="",C1489=""),"",IF(OR(特征计算_周度!B1472&gt;$B$15,特征计算_周度!C1472&gt;$B$15,特征计算_周度!G1472&gt;$B$15,特征计算_周度!E1472&gt;$B$15,特征计算_周度!F1472&gt;$B$15),IF(特征计算_周度!B1472&gt;$B$15,"VIX ","")&amp;IF(特征计算_周度!C1472&gt;$B$15,"HY ","")&amp;IF(特征计算_周度!G1472&gt;$B$15,"Sahm ","")&amp;IF(特征计算_周度!E1472&gt;$B$15,"趋势 ","")&amp;IF(特征计算_周度!F1472&gt;$B$15,"斜率",""),"—"))</f>
        <v/>
      </c>
      <c r="H1489" s="120">
        <f>IF(OR(B1489="",C1489=""),"",_xlfn.LET(_xlpm.dev,原始数据_周度!G1472,_xlpm.minDev,MIN(OFFSET(原始数据_周度!G1472,1-$D$17,0,$D$17,1)),_xlpm.bounce,_xlpm.dev-_xlpm.minDev,IF(AND(ISNUMBER(_xlpm.dev),ISNUMBER(_xlpm.minDev),_xlpm.minDev&lt;=$B$17,_xlpm.bounce&gt;=$F$17),"✅ 触发","—")))</f>
        <v/>
      </c>
      <c r="I1489" s="172">
        <f>IFERROR(IF(特征计算_周度!H1489&gt;$I$3,MIN($I$4,MAX(-$I$5,(特征计算_周度!H1489-$I$3)*$I$4)),0),"")</f>
        <v/>
      </c>
    </row>
    <row r="1490">
      <c r="A1490" s="117">
        <f>特征计算_周度!A1473</f>
        <v/>
      </c>
      <c r="B1490" s="171">
        <f>IFERROR($A$3*特征计算_周度!B1490+$B$3*特征计算_周度!C1490+$C$3*特征计算_周度!D1490+$D$3*特征计算_周度!E1490+$E$3*特征计算_周度!F1490+$F$3*特征计算_周度!H1490,"")</f>
        <v/>
      </c>
      <c r="C1490" s="118">
        <f>IFERROR(PERCENTILE(OFFSET(B1490,1-364,0,364,1),$C$7),"")</f>
        <v/>
      </c>
      <c r="D1490" s="118">
        <f>IFERROR(PERCENTILE(OFFSET(B1490,1-364,0,364,1),$C$11),"")</f>
        <v/>
      </c>
      <c r="E1490" s="122">
        <f>_xlfn.LET(_xlpm.initState,IF(OR(B1490="",C1490=""),"",IF(OR(特征计算_周度!B1473&gt;$B$15,特征计算_周度!C1473&gt;$B$15,特征计算_周度!G1473&gt;$B$15,特征计算_周度!E1473&gt;$B$15,特征计算_周度!F1473&gt;$B$15),$A$12,IFERROR(IF(B1490&lt;PERCENTILE(OFFSET(B1490,1-364,0,364,1),$C$7),$A$7,IF(B1490&lt;PERCENTILE(OFFSET(B1490,1-364,0,364,1),$C$8),$A$8,IF(B1490&lt;PERCENTILE(OFFSET(B1490,1-364,0,364,1),$C$9),$A$9,IF(B1490&lt;PERCENTILE(OFFSET(B1490,1-364,0,364,1),$C$10),$A$10,IF(B1490&lt;PERCENTILE(OFFSET(B1490,1-364,0,364,1),$C$11),$A$11,$A$12))))),""))),_xlpm.dev,原始数据_周度!G1473,_xlpm.minDev,MIN(OFFSET(原始数据_周度!G1473,1-$D$17,0,$D$17,1)),_xlpm.bounce,_xlpm.dev-_xlpm.minDev,_xlpm.oversold,AND(ISNUMBER(_xlpm.dev),ISNUMBER(_xlpm.minDev),_xlpm.minDev&lt;=$B$17,_xlpm.bounce&gt;=$F$17,OR(_xlpm.initState=$A$12,_xlpm.initState=$A$11,_xlpm.initState=$A$10)),_xlpm.pctOnly,IFERROR(IF(B1490&lt;PERCENTILE(OFFSET(B1490,1-364,0,364,1),$C$7),$A$7,IF(B1490&lt;PERCENTILE(OFFSET(B1490,1-364,0,364,1),$C$8),$A$8,IF(B1490&lt;PERCENTILE(OFFSET(B1490,1-364,0,364,1),$C$9),$A$9,IF(B1490&lt;PERCENTILE(OFFSET(B1490,1-364,0,364,1),$C$10),$A$10,IF(B1490&lt;PERCENTILE(OFFSET(B1490,1-364,0,364,1),$C$11),$A$11,$A$12))))),""),IF(_xlpm.initState="","",IF(_xlpm.oversold,_xlpm.pctOnly,_xlpm.initState)))</f>
        <v/>
      </c>
      <c r="F1490" s="119" t="n"/>
      <c r="G1490" s="120">
        <f>IF(OR(B1490="",C1490=""),"",IF(OR(特征计算_周度!B1473&gt;$B$15,特征计算_周度!C1473&gt;$B$15,特征计算_周度!G1473&gt;$B$15,特征计算_周度!E1473&gt;$B$15,特征计算_周度!F1473&gt;$B$15),IF(特征计算_周度!B1473&gt;$B$15,"VIX ","")&amp;IF(特征计算_周度!C1473&gt;$B$15,"HY ","")&amp;IF(特征计算_周度!G1473&gt;$B$15,"Sahm ","")&amp;IF(特征计算_周度!E1473&gt;$B$15,"趋势 ","")&amp;IF(特征计算_周度!F1473&gt;$B$15,"斜率",""),"—"))</f>
        <v/>
      </c>
      <c r="H1490" s="120">
        <f>IF(OR(B1490="",C1490=""),"",_xlfn.LET(_xlpm.dev,原始数据_周度!G1473,_xlpm.minDev,MIN(OFFSET(原始数据_周度!G1473,1-$D$17,0,$D$17,1)),_xlpm.bounce,_xlpm.dev-_xlpm.minDev,IF(AND(ISNUMBER(_xlpm.dev),ISNUMBER(_xlpm.minDev),_xlpm.minDev&lt;=$B$17,_xlpm.bounce&gt;=$F$17),"✅ 触发","—")))</f>
        <v/>
      </c>
      <c r="I1490" s="172">
        <f>IFERROR(IF(特征计算_周度!H1490&gt;$I$3,MIN($I$4,MAX(-$I$5,(特征计算_周度!H1490-$I$3)*$I$4)),0),"")</f>
        <v/>
      </c>
    </row>
    <row r="1491">
      <c r="A1491" s="117">
        <f>特征计算_周度!A1474</f>
        <v/>
      </c>
      <c r="B1491" s="171">
        <f>IFERROR($A$3*特征计算_周度!B1491+$B$3*特征计算_周度!C1491+$C$3*特征计算_周度!D1491+$D$3*特征计算_周度!E1491+$E$3*特征计算_周度!F1491+$F$3*特征计算_周度!H1491,"")</f>
        <v/>
      </c>
      <c r="C1491" s="118">
        <f>IFERROR(PERCENTILE(OFFSET(B1491,1-364,0,364,1),$C$7),"")</f>
        <v/>
      </c>
      <c r="D1491" s="118">
        <f>IFERROR(PERCENTILE(OFFSET(B1491,1-364,0,364,1),$C$11),"")</f>
        <v/>
      </c>
      <c r="E1491" s="122">
        <f>_xlfn.LET(_xlpm.initState,IF(OR(B1491="",C1491=""),"",IF(OR(特征计算_周度!B1474&gt;$B$15,特征计算_周度!C1474&gt;$B$15,特征计算_周度!G1474&gt;$B$15,特征计算_周度!E1474&gt;$B$15,特征计算_周度!F1474&gt;$B$15),$A$12,IFERROR(IF(B1491&lt;PERCENTILE(OFFSET(B1491,1-364,0,364,1),$C$7),$A$7,IF(B1491&lt;PERCENTILE(OFFSET(B1491,1-364,0,364,1),$C$8),$A$8,IF(B1491&lt;PERCENTILE(OFFSET(B1491,1-364,0,364,1),$C$9),$A$9,IF(B1491&lt;PERCENTILE(OFFSET(B1491,1-364,0,364,1),$C$10),$A$10,IF(B1491&lt;PERCENTILE(OFFSET(B1491,1-364,0,364,1),$C$11),$A$11,$A$12))))),""))),_xlpm.dev,原始数据_周度!G1474,_xlpm.minDev,MIN(OFFSET(原始数据_周度!G1474,1-$D$17,0,$D$17,1)),_xlpm.bounce,_xlpm.dev-_xlpm.minDev,_xlpm.oversold,AND(ISNUMBER(_xlpm.dev),ISNUMBER(_xlpm.minDev),_xlpm.minDev&lt;=$B$17,_xlpm.bounce&gt;=$F$17,OR(_xlpm.initState=$A$12,_xlpm.initState=$A$11,_xlpm.initState=$A$10)),_xlpm.pctOnly,IFERROR(IF(B1491&lt;PERCENTILE(OFFSET(B1491,1-364,0,364,1),$C$7),$A$7,IF(B1491&lt;PERCENTILE(OFFSET(B1491,1-364,0,364,1),$C$8),$A$8,IF(B1491&lt;PERCENTILE(OFFSET(B1491,1-364,0,364,1),$C$9),$A$9,IF(B1491&lt;PERCENTILE(OFFSET(B1491,1-364,0,364,1),$C$10),$A$10,IF(B1491&lt;PERCENTILE(OFFSET(B1491,1-364,0,364,1),$C$11),$A$11,$A$12))))),""),IF(_xlpm.initState="","",IF(_xlpm.oversold,_xlpm.pctOnly,_xlpm.initState)))</f>
        <v/>
      </c>
      <c r="F1491" s="119" t="n"/>
      <c r="G1491" s="120">
        <f>IF(OR(B1491="",C1491=""),"",IF(OR(特征计算_周度!B1474&gt;$B$15,特征计算_周度!C1474&gt;$B$15,特征计算_周度!G1474&gt;$B$15,特征计算_周度!E1474&gt;$B$15,特征计算_周度!F1474&gt;$B$15),IF(特征计算_周度!B1474&gt;$B$15,"VIX ","")&amp;IF(特征计算_周度!C1474&gt;$B$15,"HY ","")&amp;IF(特征计算_周度!G1474&gt;$B$15,"Sahm ","")&amp;IF(特征计算_周度!E1474&gt;$B$15,"趋势 ","")&amp;IF(特征计算_周度!F1474&gt;$B$15,"斜率",""),"—"))</f>
        <v/>
      </c>
      <c r="H1491" s="120">
        <f>IF(OR(B1491="",C1491=""),"",_xlfn.LET(_xlpm.dev,原始数据_周度!G1474,_xlpm.minDev,MIN(OFFSET(原始数据_周度!G1474,1-$D$17,0,$D$17,1)),_xlpm.bounce,_xlpm.dev-_xlpm.minDev,IF(AND(ISNUMBER(_xlpm.dev),ISNUMBER(_xlpm.minDev),_xlpm.minDev&lt;=$B$17,_xlpm.bounce&gt;=$F$17),"✅ 触发","—")))</f>
        <v/>
      </c>
      <c r="I1491" s="172">
        <f>IFERROR(IF(特征计算_周度!H1491&gt;$I$3,MIN($I$4,MAX(-$I$5,(特征计算_周度!H1491-$I$3)*$I$4)),0),"")</f>
        <v/>
      </c>
    </row>
    <row r="1492">
      <c r="A1492" s="117">
        <f>特征计算_周度!A1475</f>
        <v/>
      </c>
      <c r="B1492" s="171">
        <f>IFERROR($A$3*特征计算_周度!B1492+$B$3*特征计算_周度!C1492+$C$3*特征计算_周度!D1492+$D$3*特征计算_周度!E1492+$E$3*特征计算_周度!F1492+$F$3*特征计算_周度!H1492,"")</f>
        <v/>
      </c>
      <c r="C1492" s="118">
        <f>IFERROR(PERCENTILE(OFFSET(B1492,1-364,0,364,1),$C$7),"")</f>
        <v/>
      </c>
      <c r="D1492" s="118">
        <f>IFERROR(PERCENTILE(OFFSET(B1492,1-364,0,364,1),$C$11),"")</f>
        <v/>
      </c>
      <c r="E1492" s="122">
        <f>_xlfn.LET(_xlpm.initState,IF(OR(B1492="",C1492=""),"",IF(OR(特征计算_周度!B1475&gt;$B$15,特征计算_周度!C1475&gt;$B$15,特征计算_周度!G1475&gt;$B$15,特征计算_周度!E1475&gt;$B$15,特征计算_周度!F1475&gt;$B$15),$A$12,IFERROR(IF(B1492&lt;PERCENTILE(OFFSET(B1492,1-364,0,364,1),$C$7),$A$7,IF(B1492&lt;PERCENTILE(OFFSET(B1492,1-364,0,364,1),$C$8),$A$8,IF(B1492&lt;PERCENTILE(OFFSET(B1492,1-364,0,364,1),$C$9),$A$9,IF(B1492&lt;PERCENTILE(OFFSET(B1492,1-364,0,364,1),$C$10),$A$10,IF(B1492&lt;PERCENTILE(OFFSET(B1492,1-364,0,364,1),$C$11),$A$11,$A$12))))),""))),_xlpm.dev,原始数据_周度!G1475,_xlpm.minDev,MIN(OFFSET(原始数据_周度!G1475,1-$D$17,0,$D$17,1)),_xlpm.bounce,_xlpm.dev-_xlpm.minDev,_xlpm.oversold,AND(ISNUMBER(_xlpm.dev),ISNUMBER(_xlpm.minDev),_xlpm.minDev&lt;=$B$17,_xlpm.bounce&gt;=$F$17,OR(_xlpm.initState=$A$12,_xlpm.initState=$A$11,_xlpm.initState=$A$10)),_xlpm.pctOnly,IFERROR(IF(B1492&lt;PERCENTILE(OFFSET(B1492,1-364,0,364,1),$C$7),$A$7,IF(B1492&lt;PERCENTILE(OFFSET(B1492,1-364,0,364,1),$C$8),$A$8,IF(B1492&lt;PERCENTILE(OFFSET(B1492,1-364,0,364,1),$C$9),$A$9,IF(B1492&lt;PERCENTILE(OFFSET(B1492,1-364,0,364,1),$C$10),$A$10,IF(B1492&lt;PERCENTILE(OFFSET(B1492,1-364,0,364,1),$C$11),$A$11,$A$12))))),""),IF(_xlpm.initState="","",IF(_xlpm.oversold,_xlpm.pctOnly,_xlpm.initState)))</f>
        <v/>
      </c>
      <c r="F1492" s="119" t="n"/>
      <c r="G1492" s="120">
        <f>IF(OR(B1492="",C1492=""),"",IF(OR(特征计算_周度!B1475&gt;$B$15,特征计算_周度!C1475&gt;$B$15,特征计算_周度!G1475&gt;$B$15,特征计算_周度!E1475&gt;$B$15,特征计算_周度!F1475&gt;$B$15),IF(特征计算_周度!B1475&gt;$B$15,"VIX ","")&amp;IF(特征计算_周度!C1475&gt;$B$15,"HY ","")&amp;IF(特征计算_周度!G1475&gt;$B$15,"Sahm ","")&amp;IF(特征计算_周度!E1475&gt;$B$15,"趋势 ","")&amp;IF(特征计算_周度!F1475&gt;$B$15,"斜率",""),"—"))</f>
        <v/>
      </c>
      <c r="H1492" s="120">
        <f>IF(OR(B1492="",C1492=""),"",_xlfn.LET(_xlpm.dev,原始数据_周度!G1475,_xlpm.minDev,MIN(OFFSET(原始数据_周度!G1475,1-$D$17,0,$D$17,1)),_xlpm.bounce,_xlpm.dev-_xlpm.minDev,IF(AND(ISNUMBER(_xlpm.dev),ISNUMBER(_xlpm.minDev),_xlpm.minDev&lt;=$B$17,_xlpm.bounce&gt;=$F$17),"✅ 触发","—")))</f>
        <v/>
      </c>
      <c r="I1492" s="172">
        <f>IFERROR(IF(特征计算_周度!H1492&gt;$I$3,MIN($I$4,MAX(-$I$5,(特征计算_周度!H1492-$I$3)*$I$4)),0),"")</f>
        <v/>
      </c>
    </row>
    <row r="1493">
      <c r="A1493" s="117">
        <f>特征计算_周度!A1476</f>
        <v/>
      </c>
      <c r="B1493" s="171">
        <f>IFERROR($A$3*特征计算_周度!B1493+$B$3*特征计算_周度!C1493+$C$3*特征计算_周度!D1493+$D$3*特征计算_周度!E1493+$E$3*特征计算_周度!F1493+$F$3*特征计算_周度!H1493,"")</f>
        <v/>
      </c>
      <c r="C1493" s="118">
        <f>IFERROR(PERCENTILE(OFFSET(B1493,1-364,0,364,1),$C$7),"")</f>
        <v/>
      </c>
      <c r="D1493" s="118">
        <f>IFERROR(PERCENTILE(OFFSET(B1493,1-364,0,364,1),$C$11),"")</f>
        <v/>
      </c>
      <c r="E1493" s="122">
        <f>_xlfn.LET(_xlpm.initState,IF(OR(B1493="",C1493=""),"",IF(OR(特征计算_周度!B1476&gt;$B$15,特征计算_周度!C1476&gt;$B$15,特征计算_周度!G1476&gt;$B$15,特征计算_周度!E1476&gt;$B$15,特征计算_周度!F1476&gt;$B$15),$A$12,IFERROR(IF(B1493&lt;PERCENTILE(OFFSET(B1493,1-364,0,364,1),$C$7),$A$7,IF(B1493&lt;PERCENTILE(OFFSET(B1493,1-364,0,364,1),$C$8),$A$8,IF(B1493&lt;PERCENTILE(OFFSET(B1493,1-364,0,364,1),$C$9),$A$9,IF(B1493&lt;PERCENTILE(OFFSET(B1493,1-364,0,364,1),$C$10),$A$10,IF(B1493&lt;PERCENTILE(OFFSET(B1493,1-364,0,364,1),$C$11),$A$11,$A$12))))),""))),_xlpm.dev,原始数据_周度!G1476,_xlpm.minDev,MIN(OFFSET(原始数据_周度!G1476,1-$D$17,0,$D$17,1)),_xlpm.bounce,_xlpm.dev-_xlpm.minDev,_xlpm.oversold,AND(ISNUMBER(_xlpm.dev),ISNUMBER(_xlpm.minDev),_xlpm.minDev&lt;=$B$17,_xlpm.bounce&gt;=$F$17,OR(_xlpm.initState=$A$12,_xlpm.initState=$A$11,_xlpm.initState=$A$10)),_xlpm.pctOnly,IFERROR(IF(B1493&lt;PERCENTILE(OFFSET(B1493,1-364,0,364,1),$C$7),$A$7,IF(B1493&lt;PERCENTILE(OFFSET(B1493,1-364,0,364,1),$C$8),$A$8,IF(B1493&lt;PERCENTILE(OFFSET(B1493,1-364,0,364,1),$C$9),$A$9,IF(B1493&lt;PERCENTILE(OFFSET(B1493,1-364,0,364,1),$C$10),$A$10,IF(B1493&lt;PERCENTILE(OFFSET(B1493,1-364,0,364,1),$C$11),$A$11,$A$12))))),""),IF(_xlpm.initState="","",IF(_xlpm.oversold,_xlpm.pctOnly,_xlpm.initState)))</f>
        <v/>
      </c>
      <c r="F1493" s="119" t="n"/>
      <c r="G1493" s="120">
        <f>IF(OR(B1493="",C1493=""),"",IF(OR(特征计算_周度!B1476&gt;$B$15,特征计算_周度!C1476&gt;$B$15,特征计算_周度!G1476&gt;$B$15,特征计算_周度!E1476&gt;$B$15,特征计算_周度!F1476&gt;$B$15),IF(特征计算_周度!B1476&gt;$B$15,"VIX ","")&amp;IF(特征计算_周度!C1476&gt;$B$15,"HY ","")&amp;IF(特征计算_周度!G1476&gt;$B$15,"Sahm ","")&amp;IF(特征计算_周度!E1476&gt;$B$15,"趋势 ","")&amp;IF(特征计算_周度!F1476&gt;$B$15,"斜率",""),"—"))</f>
        <v/>
      </c>
      <c r="H1493" s="120">
        <f>IF(OR(B1493="",C1493=""),"",_xlfn.LET(_xlpm.dev,原始数据_周度!G1476,_xlpm.minDev,MIN(OFFSET(原始数据_周度!G1476,1-$D$17,0,$D$17,1)),_xlpm.bounce,_xlpm.dev-_xlpm.minDev,IF(AND(ISNUMBER(_xlpm.dev),ISNUMBER(_xlpm.minDev),_xlpm.minDev&lt;=$B$17,_xlpm.bounce&gt;=$F$17),"✅ 触发","—")))</f>
        <v/>
      </c>
      <c r="I1493" s="172">
        <f>IFERROR(IF(特征计算_周度!H1493&gt;$I$3,MIN($I$4,MAX(-$I$5,(特征计算_周度!H1493-$I$3)*$I$4)),0),"")</f>
        <v/>
      </c>
    </row>
    <row r="1494">
      <c r="A1494" s="117">
        <f>特征计算_周度!A1477</f>
        <v/>
      </c>
      <c r="B1494" s="171">
        <f>IFERROR($A$3*特征计算_周度!B1494+$B$3*特征计算_周度!C1494+$C$3*特征计算_周度!D1494+$D$3*特征计算_周度!E1494+$E$3*特征计算_周度!F1494+$F$3*特征计算_周度!H1494,"")</f>
        <v/>
      </c>
      <c r="C1494" s="118">
        <f>IFERROR(PERCENTILE(OFFSET(B1494,1-364,0,364,1),$C$7),"")</f>
        <v/>
      </c>
      <c r="D1494" s="118">
        <f>IFERROR(PERCENTILE(OFFSET(B1494,1-364,0,364,1),$C$11),"")</f>
        <v/>
      </c>
      <c r="E1494" s="122">
        <f>_xlfn.LET(_xlpm.initState,IF(OR(B1494="",C1494=""),"",IF(OR(特征计算_周度!B1477&gt;$B$15,特征计算_周度!C1477&gt;$B$15,特征计算_周度!G1477&gt;$B$15,特征计算_周度!E1477&gt;$B$15,特征计算_周度!F1477&gt;$B$15),$A$12,IFERROR(IF(B1494&lt;PERCENTILE(OFFSET(B1494,1-364,0,364,1),$C$7),$A$7,IF(B1494&lt;PERCENTILE(OFFSET(B1494,1-364,0,364,1),$C$8),$A$8,IF(B1494&lt;PERCENTILE(OFFSET(B1494,1-364,0,364,1),$C$9),$A$9,IF(B1494&lt;PERCENTILE(OFFSET(B1494,1-364,0,364,1),$C$10),$A$10,IF(B1494&lt;PERCENTILE(OFFSET(B1494,1-364,0,364,1),$C$11),$A$11,$A$12))))),""))),_xlpm.dev,原始数据_周度!G1477,_xlpm.minDev,MIN(OFFSET(原始数据_周度!G1477,1-$D$17,0,$D$17,1)),_xlpm.bounce,_xlpm.dev-_xlpm.minDev,_xlpm.oversold,AND(ISNUMBER(_xlpm.dev),ISNUMBER(_xlpm.minDev),_xlpm.minDev&lt;=$B$17,_xlpm.bounce&gt;=$F$17,OR(_xlpm.initState=$A$12,_xlpm.initState=$A$11,_xlpm.initState=$A$10)),_xlpm.pctOnly,IFERROR(IF(B1494&lt;PERCENTILE(OFFSET(B1494,1-364,0,364,1),$C$7),$A$7,IF(B1494&lt;PERCENTILE(OFFSET(B1494,1-364,0,364,1),$C$8),$A$8,IF(B1494&lt;PERCENTILE(OFFSET(B1494,1-364,0,364,1),$C$9),$A$9,IF(B1494&lt;PERCENTILE(OFFSET(B1494,1-364,0,364,1),$C$10),$A$10,IF(B1494&lt;PERCENTILE(OFFSET(B1494,1-364,0,364,1),$C$11),$A$11,$A$12))))),""),IF(_xlpm.initState="","",IF(_xlpm.oversold,_xlpm.pctOnly,_xlpm.initState)))</f>
        <v/>
      </c>
      <c r="F1494" s="119" t="n"/>
      <c r="G1494" s="120">
        <f>IF(OR(B1494="",C1494=""),"",IF(OR(特征计算_周度!B1477&gt;$B$15,特征计算_周度!C1477&gt;$B$15,特征计算_周度!G1477&gt;$B$15,特征计算_周度!E1477&gt;$B$15,特征计算_周度!F1477&gt;$B$15),IF(特征计算_周度!B1477&gt;$B$15,"VIX ","")&amp;IF(特征计算_周度!C1477&gt;$B$15,"HY ","")&amp;IF(特征计算_周度!G1477&gt;$B$15,"Sahm ","")&amp;IF(特征计算_周度!E1477&gt;$B$15,"趋势 ","")&amp;IF(特征计算_周度!F1477&gt;$B$15,"斜率",""),"—"))</f>
        <v/>
      </c>
      <c r="H1494" s="120">
        <f>IF(OR(B1494="",C1494=""),"",_xlfn.LET(_xlpm.dev,原始数据_周度!G1477,_xlpm.minDev,MIN(OFFSET(原始数据_周度!G1477,1-$D$17,0,$D$17,1)),_xlpm.bounce,_xlpm.dev-_xlpm.minDev,IF(AND(ISNUMBER(_xlpm.dev),ISNUMBER(_xlpm.minDev),_xlpm.minDev&lt;=$B$17,_xlpm.bounce&gt;=$F$17),"✅ 触发","—")))</f>
        <v/>
      </c>
      <c r="I1494" s="172">
        <f>IFERROR(IF(特征计算_周度!H1494&gt;$I$3,MIN($I$4,MAX(-$I$5,(特征计算_周度!H1494-$I$3)*$I$4)),0),"")</f>
        <v/>
      </c>
    </row>
    <row r="1495">
      <c r="A1495" s="117">
        <f>特征计算_周度!A1478</f>
        <v/>
      </c>
      <c r="B1495" s="171">
        <f>IFERROR($A$3*特征计算_周度!B1495+$B$3*特征计算_周度!C1495+$C$3*特征计算_周度!D1495+$D$3*特征计算_周度!E1495+$E$3*特征计算_周度!F1495+$F$3*特征计算_周度!H1495,"")</f>
        <v/>
      </c>
      <c r="C1495" s="118">
        <f>IFERROR(PERCENTILE(OFFSET(B1495,1-364,0,364,1),$C$7),"")</f>
        <v/>
      </c>
      <c r="D1495" s="118">
        <f>IFERROR(PERCENTILE(OFFSET(B1495,1-364,0,364,1),$C$11),"")</f>
        <v/>
      </c>
      <c r="E1495" s="122">
        <f>_xlfn.LET(_xlpm.initState,IF(OR(B1495="",C1495=""),"",IF(OR(特征计算_周度!B1478&gt;$B$15,特征计算_周度!C1478&gt;$B$15,特征计算_周度!G1478&gt;$B$15,特征计算_周度!E1478&gt;$B$15,特征计算_周度!F1478&gt;$B$15),$A$12,IFERROR(IF(B1495&lt;PERCENTILE(OFFSET(B1495,1-364,0,364,1),$C$7),$A$7,IF(B1495&lt;PERCENTILE(OFFSET(B1495,1-364,0,364,1),$C$8),$A$8,IF(B1495&lt;PERCENTILE(OFFSET(B1495,1-364,0,364,1),$C$9),$A$9,IF(B1495&lt;PERCENTILE(OFFSET(B1495,1-364,0,364,1),$C$10),$A$10,IF(B1495&lt;PERCENTILE(OFFSET(B1495,1-364,0,364,1),$C$11),$A$11,$A$12))))),""))),_xlpm.dev,原始数据_周度!G1478,_xlpm.minDev,MIN(OFFSET(原始数据_周度!G1478,1-$D$17,0,$D$17,1)),_xlpm.bounce,_xlpm.dev-_xlpm.minDev,_xlpm.oversold,AND(ISNUMBER(_xlpm.dev),ISNUMBER(_xlpm.minDev),_xlpm.minDev&lt;=$B$17,_xlpm.bounce&gt;=$F$17,OR(_xlpm.initState=$A$12,_xlpm.initState=$A$11,_xlpm.initState=$A$10)),_xlpm.pctOnly,IFERROR(IF(B1495&lt;PERCENTILE(OFFSET(B1495,1-364,0,364,1),$C$7),$A$7,IF(B1495&lt;PERCENTILE(OFFSET(B1495,1-364,0,364,1),$C$8),$A$8,IF(B1495&lt;PERCENTILE(OFFSET(B1495,1-364,0,364,1),$C$9),$A$9,IF(B1495&lt;PERCENTILE(OFFSET(B1495,1-364,0,364,1),$C$10),$A$10,IF(B1495&lt;PERCENTILE(OFFSET(B1495,1-364,0,364,1),$C$11),$A$11,$A$12))))),""),IF(_xlpm.initState="","",IF(_xlpm.oversold,_xlpm.pctOnly,_xlpm.initState)))</f>
        <v/>
      </c>
      <c r="F1495" s="119" t="n"/>
      <c r="G1495" s="120">
        <f>IF(OR(B1495="",C1495=""),"",IF(OR(特征计算_周度!B1478&gt;$B$15,特征计算_周度!C1478&gt;$B$15,特征计算_周度!G1478&gt;$B$15,特征计算_周度!E1478&gt;$B$15,特征计算_周度!F1478&gt;$B$15),IF(特征计算_周度!B1478&gt;$B$15,"VIX ","")&amp;IF(特征计算_周度!C1478&gt;$B$15,"HY ","")&amp;IF(特征计算_周度!G1478&gt;$B$15,"Sahm ","")&amp;IF(特征计算_周度!E1478&gt;$B$15,"趋势 ","")&amp;IF(特征计算_周度!F1478&gt;$B$15,"斜率",""),"—"))</f>
        <v/>
      </c>
      <c r="H1495" s="120">
        <f>IF(OR(B1495="",C1495=""),"",_xlfn.LET(_xlpm.dev,原始数据_周度!G1478,_xlpm.minDev,MIN(OFFSET(原始数据_周度!G1478,1-$D$17,0,$D$17,1)),_xlpm.bounce,_xlpm.dev-_xlpm.minDev,IF(AND(ISNUMBER(_xlpm.dev),ISNUMBER(_xlpm.minDev),_xlpm.minDev&lt;=$B$17,_xlpm.bounce&gt;=$F$17),"✅ 触发","—")))</f>
        <v/>
      </c>
      <c r="I1495" s="172">
        <f>IFERROR(IF(特征计算_周度!H1495&gt;$I$3,MIN($I$4,MAX(-$I$5,(特征计算_周度!H1495-$I$3)*$I$4)),0),"")</f>
        <v/>
      </c>
    </row>
    <row r="1496">
      <c r="A1496" s="117">
        <f>特征计算_周度!A1479</f>
        <v/>
      </c>
      <c r="B1496" s="171">
        <f>IFERROR($A$3*特征计算_周度!B1496+$B$3*特征计算_周度!C1496+$C$3*特征计算_周度!D1496+$D$3*特征计算_周度!E1496+$E$3*特征计算_周度!F1496+$F$3*特征计算_周度!H1496,"")</f>
        <v/>
      </c>
      <c r="C1496" s="118">
        <f>IFERROR(PERCENTILE(OFFSET(B1496,1-364,0,364,1),$C$7),"")</f>
        <v/>
      </c>
      <c r="D1496" s="118">
        <f>IFERROR(PERCENTILE(OFFSET(B1496,1-364,0,364,1),$C$11),"")</f>
        <v/>
      </c>
      <c r="E1496" s="122">
        <f>_xlfn.LET(_xlpm.initState,IF(OR(B1496="",C1496=""),"",IF(OR(特征计算_周度!B1479&gt;$B$15,特征计算_周度!C1479&gt;$B$15,特征计算_周度!G1479&gt;$B$15,特征计算_周度!E1479&gt;$B$15,特征计算_周度!F1479&gt;$B$15),$A$12,IFERROR(IF(B1496&lt;PERCENTILE(OFFSET(B1496,1-364,0,364,1),$C$7),$A$7,IF(B1496&lt;PERCENTILE(OFFSET(B1496,1-364,0,364,1),$C$8),$A$8,IF(B1496&lt;PERCENTILE(OFFSET(B1496,1-364,0,364,1),$C$9),$A$9,IF(B1496&lt;PERCENTILE(OFFSET(B1496,1-364,0,364,1),$C$10),$A$10,IF(B1496&lt;PERCENTILE(OFFSET(B1496,1-364,0,364,1),$C$11),$A$11,$A$12))))),""))),_xlpm.dev,原始数据_周度!G1479,_xlpm.minDev,MIN(OFFSET(原始数据_周度!G1479,1-$D$17,0,$D$17,1)),_xlpm.bounce,_xlpm.dev-_xlpm.minDev,_xlpm.oversold,AND(ISNUMBER(_xlpm.dev),ISNUMBER(_xlpm.minDev),_xlpm.minDev&lt;=$B$17,_xlpm.bounce&gt;=$F$17,OR(_xlpm.initState=$A$12,_xlpm.initState=$A$11,_xlpm.initState=$A$10)),_xlpm.pctOnly,IFERROR(IF(B1496&lt;PERCENTILE(OFFSET(B1496,1-364,0,364,1),$C$7),$A$7,IF(B1496&lt;PERCENTILE(OFFSET(B1496,1-364,0,364,1),$C$8),$A$8,IF(B1496&lt;PERCENTILE(OFFSET(B1496,1-364,0,364,1),$C$9),$A$9,IF(B1496&lt;PERCENTILE(OFFSET(B1496,1-364,0,364,1),$C$10),$A$10,IF(B1496&lt;PERCENTILE(OFFSET(B1496,1-364,0,364,1),$C$11),$A$11,$A$12))))),""),IF(_xlpm.initState="","",IF(_xlpm.oversold,_xlpm.pctOnly,_xlpm.initState)))</f>
        <v/>
      </c>
      <c r="F1496" s="119" t="n"/>
      <c r="G1496" s="120">
        <f>IF(OR(B1496="",C1496=""),"",IF(OR(特征计算_周度!B1479&gt;$B$15,特征计算_周度!C1479&gt;$B$15,特征计算_周度!G1479&gt;$B$15,特征计算_周度!E1479&gt;$B$15,特征计算_周度!F1479&gt;$B$15),IF(特征计算_周度!B1479&gt;$B$15,"VIX ","")&amp;IF(特征计算_周度!C1479&gt;$B$15,"HY ","")&amp;IF(特征计算_周度!G1479&gt;$B$15,"Sahm ","")&amp;IF(特征计算_周度!E1479&gt;$B$15,"趋势 ","")&amp;IF(特征计算_周度!F1479&gt;$B$15,"斜率",""),"—"))</f>
        <v/>
      </c>
      <c r="H1496" s="120">
        <f>IF(OR(B1496="",C1496=""),"",_xlfn.LET(_xlpm.dev,原始数据_周度!G1479,_xlpm.minDev,MIN(OFFSET(原始数据_周度!G1479,1-$D$17,0,$D$17,1)),_xlpm.bounce,_xlpm.dev-_xlpm.minDev,IF(AND(ISNUMBER(_xlpm.dev),ISNUMBER(_xlpm.minDev),_xlpm.minDev&lt;=$B$17,_xlpm.bounce&gt;=$F$17),"✅ 触发","—")))</f>
        <v/>
      </c>
      <c r="I1496" s="172">
        <f>IFERROR(IF(特征计算_周度!H1496&gt;$I$3,MIN($I$4,MAX(-$I$5,(特征计算_周度!H1496-$I$3)*$I$4)),0),"")</f>
        <v/>
      </c>
    </row>
    <row r="1497">
      <c r="A1497" s="117">
        <f>特征计算_周度!A1480</f>
        <v/>
      </c>
      <c r="B1497" s="171">
        <f>IFERROR($A$3*特征计算_周度!B1497+$B$3*特征计算_周度!C1497+$C$3*特征计算_周度!D1497+$D$3*特征计算_周度!E1497+$E$3*特征计算_周度!F1497+$F$3*特征计算_周度!H1497,"")</f>
        <v/>
      </c>
      <c r="C1497" s="118">
        <f>IFERROR(PERCENTILE(OFFSET(B1497,1-364,0,364,1),$C$7),"")</f>
        <v/>
      </c>
      <c r="D1497" s="118">
        <f>IFERROR(PERCENTILE(OFFSET(B1497,1-364,0,364,1),$C$11),"")</f>
        <v/>
      </c>
      <c r="E1497" s="122">
        <f>_xlfn.LET(_xlpm.initState,IF(OR(B1497="",C1497=""),"",IF(OR(特征计算_周度!B1480&gt;$B$15,特征计算_周度!C1480&gt;$B$15,特征计算_周度!G1480&gt;$B$15,特征计算_周度!E1480&gt;$B$15,特征计算_周度!F1480&gt;$B$15),$A$12,IFERROR(IF(B1497&lt;PERCENTILE(OFFSET(B1497,1-364,0,364,1),$C$7),$A$7,IF(B1497&lt;PERCENTILE(OFFSET(B1497,1-364,0,364,1),$C$8),$A$8,IF(B1497&lt;PERCENTILE(OFFSET(B1497,1-364,0,364,1),$C$9),$A$9,IF(B1497&lt;PERCENTILE(OFFSET(B1497,1-364,0,364,1),$C$10),$A$10,IF(B1497&lt;PERCENTILE(OFFSET(B1497,1-364,0,364,1),$C$11),$A$11,$A$12))))),""))),_xlpm.dev,原始数据_周度!G1480,_xlpm.minDev,MIN(OFFSET(原始数据_周度!G1480,1-$D$17,0,$D$17,1)),_xlpm.bounce,_xlpm.dev-_xlpm.minDev,_xlpm.oversold,AND(ISNUMBER(_xlpm.dev),ISNUMBER(_xlpm.minDev),_xlpm.minDev&lt;=$B$17,_xlpm.bounce&gt;=$F$17,OR(_xlpm.initState=$A$12,_xlpm.initState=$A$11,_xlpm.initState=$A$10)),_xlpm.pctOnly,IFERROR(IF(B1497&lt;PERCENTILE(OFFSET(B1497,1-364,0,364,1),$C$7),$A$7,IF(B1497&lt;PERCENTILE(OFFSET(B1497,1-364,0,364,1),$C$8),$A$8,IF(B1497&lt;PERCENTILE(OFFSET(B1497,1-364,0,364,1),$C$9),$A$9,IF(B1497&lt;PERCENTILE(OFFSET(B1497,1-364,0,364,1),$C$10),$A$10,IF(B1497&lt;PERCENTILE(OFFSET(B1497,1-364,0,364,1),$C$11),$A$11,$A$12))))),""),IF(_xlpm.initState="","",IF(_xlpm.oversold,_xlpm.pctOnly,_xlpm.initState)))</f>
        <v/>
      </c>
      <c r="F1497" s="119" t="n"/>
      <c r="G1497" s="120">
        <f>IF(OR(B1497="",C1497=""),"",IF(OR(特征计算_周度!B1480&gt;$B$15,特征计算_周度!C1480&gt;$B$15,特征计算_周度!G1480&gt;$B$15,特征计算_周度!E1480&gt;$B$15,特征计算_周度!F1480&gt;$B$15),IF(特征计算_周度!B1480&gt;$B$15,"VIX ","")&amp;IF(特征计算_周度!C1480&gt;$B$15,"HY ","")&amp;IF(特征计算_周度!G1480&gt;$B$15,"Sahm ","")&amp;IF(特征计算_周度!E1480&gt;$B$15,"趋势 ","")&amp;IF(特征计算_周度!F1480&gt;$B$15,"斜率",""),"—"))</f>
        <v/>
      </c>
      <c r="H1497" s="120">
        <f>IF(OR(B1497="",C1497=""),"",_xlfn.LET(_xlpm.dev,原始数据_周度!G1480,_xlpm.minDev,MIN(OFFSET(原始数据_周度!G1480,1-$D$17,0,$D$17,1)),_xlpm.bounce,_xlpm.dev-_xlpm.minDev,IF(AND(ISNUMBER(_xlpm.dev),ISNUMBER(_xlpm.minDev),_xlpm.minDev&lt;=$B$17,_xlpm.bounce&gt;=$F$17),"✅ 触发","—")))</f>
        <v/>
      </c>
      <c r="I1497" s="172">
        <f>IFERROR(IF(特征计算_周度!H1497&gt;$I$3,MIN($I$4,MAX(-$I$5,(特征计算_周度!H1497-$I$3)*$I$4)),0),"")</f>
        <v/>
      </c>
    </row>
    <row r="1498">
      <c r="A1498" s="117">
        <f>特征计算_周度!A1481</f>
        <v/>
      </c>
      <c r="B1498" s="171">
        <f>IFERROR($A$3*特征计算_周度!B1498+$B$3*特征计算_周度!C1498+$C$3*特征计算_周度!D1498+$D$3*特征计算_周度!E1498+$E$3*特征计算_周度!F1498+$F$3*特征计算_周度!H1498,"")</f>
        <v/>
      </c>
      <c r="C1498" s="118">
        <f>IFERROR(PERCENTILE(OFFSET(B1498,1-364,0,364,1),$C$7),"")</f>
        <v/>
      </c>
      <c r="D1498" s="118">
        <f>IFERROR(PERCENTILE(OFFSET(B1498,1-364,0,364,1),$C$11),"")</f>
        <v/>
      </c>
      <c r="E1498" s="122">
        <f>_xlfn.LET(_xlpm.initState,IF(OR(B1498="",C1498=""),"",IF(OR(特征计算_周度!B1481&gt;$B$15,特征计算_周度!C1481&gt;$B$15,特征计算_周度!G1481&gt;$B$15,特征计算_周度!E1481&gt;$B$15,特征计算_周度!F1481&gt;$B$15),$A$12,IFERROR(IF(B1498&lt;PERCENTILE(OFFSET(B1498,1-364,0,364,1),$C$7),$A$7,IF(B1498&lt;PERCENTILE(OFFSET(B1498,1-364,0,364,1),$C$8),$A$8,IF(B1498&lt;PERCENTILE(OFFSET(B1498,1-364,0,364,1),$C$9),$A$9,IF(B1498&lt;PERCENTILE(OFFSET(B1498,1-364,0,364,1),$C$10),$A$10,IF(B1498&lt;PERCENTILE(OFFSET(B1498,1-364,0,364,1),$C$11),$A$11,$A$12))))),""))),_xlpm.dev,原始数据_周度!G1481,_xlpm.minDev,MIN(OFFSET(原始数据_周度!G1481,1-$D$17,0,$D$17,1)),_xlpm.bounce,_xlpm.dev-_xlpm.minDev,_xlpm.oversold,AND(ISNUMBER(_xlpm.dev),ISNUMBER(_xlpm.minDev),_xlpm.minDev&lt;=$B$17,_xlpm.bounce&gt;=$F$17,OR(_xlpm.initState=$A$12,_xlpm.initState=$A$11,_xlpm.initState=$A$10)),_xlpm.pctOnly,IFERROR(IF(B1498&lt;PERCENTILE(OFFSET(B1498,1-364,0,364,1),$C$7),$A$7,IF(B1498&lt;PERCENTILE(OFFSET(B1498,1-364,0,364,1),$C$8),$A$8,IF(B1498&lt;PERCENTILE(OFFSET(B1498,1-364,0,364,1),$C$9),$A$9,IF(B1498&lt;PERCENTILE(OFFSET(B1498,1-364,0,364,1),$C$10),$A$10,IF(B1498&lt;PERCENTILE(OFFSET(B1498,1-364,0,364,1),$C$11),$A$11,$A$12))))),""),IF(_xlpm.initState="","",IF(_xlpm.oversold,_xlpm.pctOnly,_xlpm.initState)))</f>
        <v/>
      </c>
      <c r="F1498" s="119" t="n"/>
      <c r="G1498" s="120">
        <f>IF(OR(B1498="",C1498=""),"",IF(OR(特征计算_周度!B1481&gt;$B$15,特征计算_周度!C1481&gt;$B$15,特征计算_周度!G1481&gt;$B$15,特征计算_周度!E1481&gt;$B$15,特征计算_周度!F1481&gt;$B$15),IF(特征计算_周度!B1481&gt;$B$15,"VIX ","")&amp;IF(特征计算_周度!C1481&gt;$B$15,"HY ","")&amp;IF(特征计算_周度!G1481&gt;$B$15,"Sahm ","")&amp;IF(特征计算_周度!E1481&gt;$B$15,"趋势 ","")&amp;IF(特征计算_周度!F1481&gt;$B$15,"斜率",""),"—"))</f>
        <v/>
      </c>
      <c r="H1498" s="120">
        <f>IF(OR(B1498="",C1498=""),"",_xlfn.LET(_xlpm.dev,原始数据_周度!G1481,_xlpm.minDev,MIN(OFFSET(原始数据_周度!G1481,1-$D$17,0,$D$17,1)),_xlpm.bounce,_xlpm.dev-_xlpm.minDev,IF(AND(ISNUMBER(_xlpm.dev),ISNUMBER(_xlpm.minDev),_xlpm.minDev&lt;=$B$17,_xlpm.bounce&gt;=$F$17),"✅ 触发","—")))</f>
        <v/>
      </c>
      <c r="I1498" s="172">
        <f>IFERROR(IF(特征计算_周度!H1498&gt;$I$3,MIN($I$4,MAX(-$I$5,(特征计算_周度!H1498-$I$3)*$I$4)),0),"")</f>
        <v/>
      </c>
    </row>
    <row r="1499">
      <c r="A1499" s="117">
        <f>特征计算_周度!A1482</f>
        <v/>
      </c>
      <c r="B1499" s="171">
        <f>IFERROR($A$3*特征计算_周度!B1499+$B$3*特征计算_周度!C1499+$C$3*特征计算_周度!D1499+$D$3*特征计算_周度!E1499+$E$3*特征计算_周度!F1499+$F$3*特征计算_周度!H1499,"")</f>
        <v/>
      </c>
      <c r="C1499" s="118">
        <f>IFERROR(PERCENTILE(OFFSET(B1499,1-364,0,364,1),$C$7),"")</f>
        <v/>
      </c>
      <c r="D1499" s="118">
        <f>IFERROR(PERCENTILE(OFFSET(B1499,1-364,0,364,1),$C$11),"")</f>
        <v/>
      </c>
      <c r="E1499" s="122">
        <f>_xlfn.LET(_xlpm.initState,IF(OR(B1499="",C1499=""),"",IF(OR(特征计算_周度!B1482&gt;$B$15,特征计算_周度!C1482&gt;$B$15,特征计算_周度!G1482&gt;$B$15,特征计算_周度!E1482&gt;$B$15,特征计算_周度!F1482&gt;$B$15),$A$12,IFERROR(IF(B1499&lt;PERCENTILE(OFFSET(B1499,1-364,0,364,1),$C$7),$A$7,IF(B1499&lt;PERCENTILE(OFFSET(B1499,1-364,0,364,1),$C$8),$A$8,IF(B1499&lt;PERCENTILE(OFFSET(B1499,1-364,0,364,1),$C$9),$A$9,IF(B1499&lt;PERCENTILE(OFFSET(B1499,1-364,0,364,1),$C$10),$A$10,IF(B1499&lt;PERCENTILE(OFFSET(B1499,1-364,0,364,1),$C$11),$A$11,$A$12))))),""))),_xlpm.dev,原始数据_周度!G1482,_xlpm.minDev,MIN(OFFSET(原始数据_周度!G1482,1-$D$17,0,$D$17,1)),_xlpm.bounce,_xlpm.dev-_xlpm.minDev,_xlpm.oversold,AND(ISNUMBER(_xlpm.dev),ISNUMBER(_xlpm.minDev),_xlpm.minDev&lt;=$B$17,_xlpm.bounce&gt;=$F$17,OR(_xlpm.initState=$A$12,_xlpm.initState=$A$11,_xlpm.initState=$A$10)),_xlpm.pctOnly,IFERROR(IF(B1499&lt;PERCENTILE(OFFSET(B1499,1-364,0,364,1),$C$7),$A$7,IF(B1499&lt;PERCENTILE(OFFSET(B1499,1-364,0,364,1),$C$8),$A$8,IF(B1499&lt;PERCENTILE(OFFSET(B1499,1-364,0,364,1),$C$9),$A$9,IF(B1499&lt;PERCENTILE(OFFSET(B1499,1-364,0,364,1),$C$10),$A$10,IF(B1499&lt;PERCENTILE(OFFSET(B1499,1-364,0,364,1),$C$11),$A$11,$A$12))))),""),IF(_xlpm.initState="","",IF(_xlpm.oversold,_xlpm.pctOnly,_xlpm.initState)))</f>
        <v/>
      </c>
      <c r="F1499" s="119" t="n"/>
      <c r="G1499" s="120">
        <f>IF(OR(B1499="",C1499=""),"",IF(OR(特征计算_周度!B1482&gt;$B$15,特征计算_周度!C1482&gt;$B$15,特征计算_周度!G1482&gt;$B$15,特征计算_周度!E1482&gt;$B$15,特征计算_周度!F1482&gt;$B$15),IF(特征计算_周度!B1482&gt;$B$15,"VIX ","")&amp;IF(特征计算_周度!C1482&gt;$B$15,"HY ","")&amp;IF(特征计算_周度!G1482&gt;$B$15,"Sahm ","")&amp;IF(特征计算_周度!E1482&gt;$B$15,"趋势 ","")&amp;IF(特征计算_周度!F1482&gt;$B$15,"斜率",""),"—"))</f>
        <v/>
      </c>
      <c r="H1499" s="120">
        <f>IF(OR(B1499="",C1499=""),"",_xlfn.LET(_xlpm.dev,原始数据_周度!G1482,_xlpm.minDev,MIN(OFFSET(原始数据_周度!G1482,1-$D$17,0,$D$17,1)),_xlpm.bounce,_xlpm.dev-_xlpm.minDev,IF(AND(ISNUMBER(_xlpm.dev),ISNUMBER(_xlpm.minDev),_xlpm.minDev&lt;=$B$17,_xlpm.bounce&gt;=$F$17),"✅ 触发","—")))</f>
        <v/>
      </c>
      <c r="I1499" s="172">
        <f>IFERROR(IF(特征计算_周度!H1499&gt;$I$3,MIN($I$4,MAX(-$I$5,(特征计算_周度!H1499-$I$3)*$I$4)),0),"")</f>
        <v/>
      </c>
    </row>
    <row r="1500">
      <c r="A1500" s="117">
        <f>特征计算_周度!A1483</f>
        <v/>
      </c>
      <c r="B1500" s="171">
        <f>IFERROR($A$3*特征计算_周度!B1500+$B$3*特征计算_周度!C1500+$C$3*特征计算_周度!D1500+$D$3*特征计算_周度!E1500+$E$3*特征计算_周度!F1500+$F$3*特征计算_周度!H1500,"")</f>
        <v/>
      </c>
      <c r="C1500" s="118">
        <f>IFERROR(PERCENTILE(OFFSET(B1500,1-364,0,364,1),$C$7),"")</f>
        <v/>
      </c>
      <c r="D1500" s="118">
        <f>IFERROR(PERCENTILE(OFFSET(B1500,1-364,0,364,1),$C$11),"")</f>
        <v/>
      </c>
      <c r="E1500" s="122">
        <f>_xlfn.LET(_xlpm.initState,IF(OR(B1500="",C1500=""),"",IF(OR(特征计算_周度!B1483&gt;$B$15,特征计算_周度!C1483&gt;$B$15,特征计算_周度!G1483&gt;$B$15,特征计算_周度!E1483&gt;$B$15,特征计算_周度!F1483&gt;$B$15),$A$12,IFERROR(IF(B1500&lt;PERCENTILE(OFFSET(B1500,1-364,0,364,1),$C$7),$A$7,IF(B1500&lt;PERCENTILE(OFFSET(B1500,1-364,0,364,1),$C$8),$A$8,IF(B1500&lt;PERCENTILE(OFFSET(B1500,1-364,0,364,1),$C$9),$A$9,IF(B1500&lt;PERCENTILE(OFFSET(B1500,1-364,0,364,1),$C$10),$A$10,IF(B1500&lt;PERCENTILE(OFFSET(B1500,1-364,0,364,1),$C$11),$A$11,$A$12))))),""))),_xlpm.dev,原始数据_周度!G1483,_xlpm.minDev,MIN(OFFSET(原始数据_周度!G1483,1-$D$17,0,$D$17,1)),_xlpm.bounce,_xlpm.dev-_xlpm.minDev,_xlpm.oversold,AND(ISNUMBER(_xlpm.dev),ISNUMBER(_xlpm.minDev),_xlpm.minDev&lt;=$B$17,_xlpm.bounce&gt;=$F$17,OR(_xlpm.initState=$A$12,_xlpm.initState=$A$11,_xlpm.initState=$A$10)),_xlpm.pctOnly,IFERROR(IF(B1500&lt;PERCENTILE(OFFSET(B1500,1-364,0,364,1),$C$7),$A$7,IF(B1500&lt;PERCENTILE(OFFSET(B1500,1-364,0,364,1),$C$8),$A$8,IF(B1500&lt;PERCENTILE(OFFSET(B1500,1-364,0,364,1),$C$9),$A$9,IF(B1500&lt;PERCENTILE(OFFSET(B1500,1-364,0,364,1),$C$10),$A$10,IF(B1500&lt;PERCENTILE(OFFSET(B1500,1-364,0,364,1),$C$11),$A$11,$A$12))))),""),IF(_xlpm.initState="","",IF(_xlpm.oversold,_xlpm.pctOnly,_xlpm.initState)))</f>
        <v/>
      </c>
      <c r="F1500" s="119" t="n"/>
      <c r="G1500" s="120">
        <f>IF(OR(B1500="",C1500=""),"",IF(OR(特征计算_周度!B1483&gt;$B$15,特征计算_周度!C1483&gt;$B$15,特征计算_周度!G1483&gt;$B$15,特征计算_周度!E1483&gt;$B$15,特征计算_周度!F1483&gt;$B$15),IF(特征计算_周度!B1483&gt;$B$15,"VIX ","")&amp;IF(特征计算_周度!C1483&gt;$B$15,"HY ","")&amp;IF(特征计算_周度!G1483&gt;$B$15,"Sahm ","")&amp;IF(特征计算_周度!E1483&gt;$B$15,"趋势 ","")&amp;IF(特征计算_周度!F1483&gt;$B$15,"斜率",""),"—"))</f>
        <v/>
      </c>
      <c r="H1500" s="120">
        <f>IF(OR(B1500="",C1500=""),"",_xlfn.LET(_xlpm.dev,原始数据_周度!G1483,_xlpm.minDev,MIN(OFFSET(原始数据_周度!G1483,1-$D$17,0,$D$17,1)),_xlpm.bounce,_xlpm.dev-_xlpm.minDev,IF(AND(ISNUMBER(_xlpm.dev),ISNUMBER(_xlpm.minDev),_xlpm.minDev&lt;=$B$17,_xlpm.bounce&gt;=$F$17),"✅ 触发","—")))</f>
        <v/>
      </c>
      <c r="I1500" s="172">
        <f>IFERROR(IF(特征计算_周度!H1500&gt;$I$3,MIN($I$4,MAX(-$I$5,(特征计算_周度!H1500-$I$3)*$I$4)),0),"")</f>
        <v/>
      </c>
    </row>
    <row r="1501">
      <c r="A1501" s="117">
        <f>特征计算_周度!A1484</f>
        <v/>
      </c>
      <c r="B1501" s="171">
        <f>IFERROR($A$3*特征计算_周度!B1501+$B$3*特征计算_周度!C1501+$C$3*特征计算_周度!D1501+$D$3*特征计算_周度!E1501+$E$3*特征计算_周度!F1501+$F$3*特征计算_周度!H1501,"")</f>
        <v/>
      </c>
      <c r="C1501" s="118">
        <f>IFERROR(PERCENTILE(OFFSET(B1501,1-364,0,364,1),$C$7),"")</f>
        <v/>
      </c>
      <c r="D1501" s="118">
        <f>IFERROR(PERCENTILE(OFFSET(B1501,1-364,0,364,1),$C$11),"")</f>
        <v/>
      </c>
      <c r="E1501" s="122">
        <f>_xlfn.LET(_xlpm.initState,IF(OR(B1501="",C1501=""),"",IF(OR(特征计算_周度!B1484&gt;$B$15,特征计算_周度!C1484&gt;$B$15,特征计算_周度!G1484&gt;$B$15,特征计算_周度!E1484&gt;$B$15,特征计算_周度!F1484&gt;$B$15),$A$12,IFERROR(IF(B1501&lt;PERCENTILE(OFFSET(B1501,1-364,0,364,1),$C$7),$A$7,IF(B1501&lt;PERCENTILE(OFFSET(B1501,1-364,0,364,1),$C$8),$A$8,IF(B1501&lt;PERCENTILE(OFFSET(B1501,1-364,0,364,1),$C$9),$A$9,IF(B1501&lt;PERCENTILE(OFFSET(B1501,1-364,0,364,1),$C$10),$A$10,IF(B1501&lt;PERCENTILE(OFFSET(B1501,1-364,0,364,1),$C$11),$A$11,$A$12))))),""))),_xlpm.dev,原始数据_周度!G1484,_xlpm.minDev,MIN(OFFSET(原始数据_周度!G1484,1-$D$17,0,$D$17,1)),_xlpm.bounce,_xlpm.dev-_xlpm.minDev,_xlpm.oversold,AND(ISNUMBER(_xlpm.dev),ISNUMBER(_xlpm.minDev),_xlpm.minDev&lt;=$B$17,_xlpm.bounce&gt;=$F$17,OR(_xlpm.initState=$A$12,_xlpm.initState=$A$11,_xlpm.initState=$A$10)),_xlpm.pctOnly,IFERROR(IF(B1501&lt;PERCENTILE(OFFSET(B1501,1-364,0,364,1),$C$7),$A$7,IF(B1501&lt;PERCENTILE(OFFSET(B1501,1-364,0,364,1),$C$8),$A$8,IF(B1501&lt;PERCENTILE(OFFSET(B1501,1-364,0,364,1),$C$9),$A$9,IF(B1501&lt;PERCENTILE(OFFSET(B1501,1-364,0,364,1),$C$10),$A$10,IF(B1501&lt;PERCENTILE(OFFSET(B1501,1-364,0,364,1),$C$11),$A$11,$A$12))))),""),IF(_xlpm.initState="","",IF(_xlpm.oversold,_xlpm.pctOnly,_xlpm.initState)))</f>
        <v/>
      </c>
      <c r="F1501" s="119" t="n"/>
      <c r="G1501" s="120">
        <f>IF(OR(B1501="",C1501=""),"",IF(OR(特征计算_周度!B1484&gt;$B$15,特征计算_周度!C1484&gt;$B$15,特征计算_周度!G1484&gt;$B$15,特征计算_周度!E1484&gt;$B$15,特征计算_周度!F1484&gt;$B$15),IF(特征计算_周度!B1484&gt;$B$15,"VIX ","")&amp;IF(特征计算_周度!C1484&gt;$B$15,"HY ","")&amp;IF(特征计算_周度!G1484&gt;$B$15,"Sahm ","")&amp;IF(特征计算_周度!E1484&gt;$B$15,"趋势 ","")&amp;IF(特征计算_周度!F1484&gt;$B$15,"斜率",""),"—"))</f>
        <v/>
      </c>
      <c r="H1501" s="120">
        <f>IF(OR(B1501="",C1501=""),"",_xlfn.LET(_xlpm.dev,原始数据_周度!G1484,_xlpm.minDev,MIN(OFFSET(原始数据_周度!G1484,1-$D$17,0,$D$17,1)),_xlpm.bounce,_xlpm.dev-_xlpm.minDev,IF(AND(ISNUMBER(_xlpm.dev),ISNUMBER(_xlpm.minDev),_xlpm.minDev&lt;=$B$17,_xlpm.bounce&gt;=$F$17),"✅ 触发","—")))</f>
        <v/>
      </c>
      <c r="I1501" s="172">
        <f>IFERROR(IF(特征计算_周度!H1501&gt;$I$3,MIN($I$4,MAX(-$I$5,(特征计算_周度!H1501-$I$3)*$I$4)),0),"")</f>
        <v/>
      </c>
    </row>
    <row r="1502">
      <c r="A1502" s="117">
        <f>特征计算_周度!A1485</f>
        <v/>
      </c>
      <c r="B1502" s="171">
        <f>IFERROR($A$3*特征计算_周度!B1502+$B$3*特征计算_周度!C1502+$C$3*特征计算_周度!D1502+$D$3*特征计算_周度!E1502+$E$3*特征计算_周度!F1502+$F$3*特征计算_周度!H1502,"")</f>
        <v/>
      </c>
      <c r="C1502" s="118">
        <f>IFERROR(PERCENTILE(OFFSET(B1502,1-364,0,364,1),$C$7),"")</f>
        <v/>
      </c>
      <c r="D1502" s="118">
        <f>IFERROR(PERCENTILE(OFFSET(B1502,1-364,0,364,1),$C$11),"")</f>
        <v/>
      </c>
      <c r="E1502" s="122">
        <f>_xlfn.LET(_xlpm.initState,IF(OR(B1502="",C1502=""),"",IF(OR(特征计算_周度!B1485&gt;$B$15,特征计算_周度!C1485&gt;$B$15,特征计算_周度!G1485&gt;$B$15,特征计算_周度!E1485&gt;$B$15,特征计算_周度!F1485&gt;$B$15),$A$12,IFERROR(IF(B1502&lt;PERCENTILE(OFFSET(B1502,1-364,0,364,1),$C$7),$A$7,IF(B1502&lt;PERCENTILE(OFFSET(B1502,1-364,0,364,1),$C$8),$A$8,IF(B1502&lt;PERCENTILE(OFFSET(B1502,1-364,0,364,1),$C$9),$A$9,IF(B1502&lt;PERCENTILE(OFFSET(B1502,1-364,0,364,1),$C$10),$A$10,IF(B1502&lt;PERCENTILE(OFFSET(B1502,1-364,0,364,1),$C$11),$A$11,$A$12))))),""))),_xlpm.dev,原始数据_周度!G1485,_xlpm.minDev,MIN(OFFSET(原始数据_周度!G1485,1-$D$17,0,$D$17,1)),_xlpm.bounce,_xlpm.dev-_xlpm.minDev,_xlpm.oversold,AND(ISNUMBER(_xlpm.dev),ISNUMBER(_xlpm.minDev),_xlpm.minDev&lt;=$B$17,_xlpm.bounce&gt;=$F$17,OR(_xlpm.initState=$A$12,_xlpm.initState=$A$11,_xlpm.initState=$A$10)),_xlpm.pctOnly,IFERROR(IF(B1502&lt;PERCENTILE(OFFSET(B1502,1-364,0,364,1),$C$7),$A$7,IF(B1502&lt;PERCENTILE(OFFSET(B1502,1-364,0,364,1),$C$8),$A$8,IF(B1502&lt;PERCENTILE(OFFSET(B1502,1-364,0,364,1),$C$9),$A$9,IF(B1502&lt;PERCENTILE(OFFSET(B1502,1-364,0,364,1),$C$10),$A$10,IF(B1502&lt;PERCENTILE(OFFSET(B1502,1-364,0,364,1),$C$11),$A$11,$A$12))))),""),IF(_xlpm.initState="","",IF(_xlpm.oversold,_xlpm.pctOnly,_xlpm.initState)))</f>
        <v/>
      </c>
      <c r="F1502" s="119" t="n"/>
      <c r="G1502" s="120">
        <f>IF(OR(B1502="",C1502=""),"",IF(OR(特征计算_周度!B1485&gt;$B$15,特征计算_周度!C1485&gt;$B$15,特征计算_周度!G1485&gt;$B$15,特征计算_周度!E1485&gt;$B$15,特征计算_周度!F1485&gt;$B$15),IF(特征计算_周度!B1485&gt;$B$15,"VIX ","")&amp;IF(特征计算_周度!C1485&gt;$B$15,"HY ","")&amp;IF(特征计算_周度!G1485&gt;$B$15,"Sahm ","")&amp;IF(特征计算_周度!E1485&gt;$B$15,"趋势 ","")&amp;IF(特征计算_周度!F1485&gt;$B$15,"斜率",""),"—"))</f>
        <v/>
      </c>
      <c r="H1502" s="120">
        <f>IF(OR(B1502="",C1502=""),"",_xlfn.LET(_xlpm.dev,原始数据_周度!G1485,_xlpm.minDev,MIN(OFFSET(原始数据_周度!G1485,1-$D$17,0,$D$17,1)),_xlpm.bounce,_xlpm.dev-_xlpm.minDev,IF(AND(ISNUMBER(_xlpm.dev),ISNUMBER(_xlpm.minDev),_xlpm.minDev&lt;=$B$17,_xlpm.bounce&gt;=$F$17),"✅ 触发","—")))</f>
        <v/>
      </c>
      <c r="I1502" s="172">
        <f>IFERROR(IF(特征计算_周度!H1502&gt;$I$3,MIN($I$4,MAX(-$I$5,(特征计算_周度!H1502-$I$3)*$I$4)),0),"")</f>
        <v/>
      </c>
    </row>
    <row r="1503">
      <c r="A1503" s="117">
        <f>特征计算_周度!A1486</f>
        <v/>
      </c>
      <c r="B1503" s="171">
        <f>IFERROR($A$3*特征计算_周度!B1503+$B$3*特征计算_周度!C1503+$C$3*特征计算_周度!D1503+$D$3*特征计算_周度!E1503+$E$3*特征计算_周度!F1503+$F$3*特征计算_周度!H1503,"")</f>
        <v/>
      </c>
      <c r="C1503" s="118">
        <f>IFERROR(PERCENTILE(OFFSET(B1503,1-364,0,364,1),$C$7),"")</f>
        <v/>
      </c>
      <c r="D1503" s="118">
        <f>IFERROR(PERCENTILE(OFFSET(B1503,1-364,0,364,1),$C$11),"")</f>
        <v/>
      </c>
      <c r="E1503" s="122">
        <f>_xlfn.LET(_xlpm.initState,IF(OR(B1503="",C1503=""),"",IF(OR(特征计算_周度!B1486&gt;$B$15,特征计算_周度!C1486&gt;$B$15,特征计算_周度!G1486&gt;$B$15,特征计算_周度!E1486&gt;$B$15,特征计算_周度!F1486&gt;$B$15),$A$12,IFERROR(IF(B1503&lt;PERCENTILE(OFFSET(B1503,1-364,0,364,1),$C$7),$A$7,IF(B1503&lt;PERCENTILE(OFFSET(B1503,1-364,0,364,1),$C$8),$A$8,IF(B1503&lt;PERCENTILE(OFFSET(B1503,1-364,0,364,1),$C$9),$A$9,IF(B1503&lt;PERCENTILE(OFFSET(B1503,1-364,0,364,1),$C$10),$A$10,IF(B1503&lt;PERCENTILE(OFFSET(B1503,1-364,0,364,1),$C$11),$A$11,$A$12))))),""))),_xlpm.dev,原始数据_周度!G1486,_xlpm.minDev,MIN(OFFSET(原始数据_周度!G1486,1-$D$17,0,$D$17,1)),_xlpm.bounce,_xlpm.dev-_xlpm.minDev,_xlpm.oversold,AND(ISNUMBER(_xlpm.dev),ISNUMBER(_xlpm.minDev),_xlpm.minDev&lt;=$B$17,_xlpm.bounce&gt;=$F$17,OR(_xlpm.initState=$A$12,_xlpm.initState=$A$11,_xlpm.initState=$A$10)),_xlpm.pctOnly,IFERROR(IF(B1503&lt;PERCENTILE(OFFSET(B1503,1-364,0,364,1),$C$7),$A$7,IF(B1503&lt;PERCENTILE(OFFSET(B1503,1-364,0,364,1),$C$8),$A$8,IF(B1503&lt;PERCENTILE(OFFSET(B1503,1-364,0,364,1),$C$9),$A$9,IF(B1503&lt;PERCENTILE(OFFSET(B1503,1-364,0,364,1),$C$10),$A$10,IF(B1503&lt;PERCENTILE(OFFSET(B1503,1-364,0,364,1),$C$11),$A$11,$A$12))))),""),IF(_xlpm.initState="","",IF(_xlpm.oversold,_xlpm.pctOnly,_xlpm.initState)))</f>
        <v/>
      </c>
      <c r="F1503" s="119" t="n"/>
      <c r="G1503" s="120">
        <f>IF(OR(B1503="",C1503=""),"",IF(OR(特征计算_周度!B1486&gt;$B$15,特征计算_周度!C1486&gt;$B$15,特征计算_周度!G1486&gt;$B$15,特征计算_周度!E1486&gt;$B$15,特征计算_周度!F1486&gt;$B$15),IF(特征计算_周度!B1486&gt;$B$15,"VIX ","")&amp;IF(特征计算_周度!C1486&gt;$B$15,"HY ","")&amp;IF(特征计算_周度!G1486&gt;$B$15,"Sahm ","")&amp;IF(特征计算_周度!E1486&gt;$B$15,"趋势 ","")&amp;IF(特征计算_周度!F1486&gt;$B$15,"斜率",""),"—"))</f>
        <v/>
      </c>
      <c r="H1503" s="120">
        <f>IF(OR(B1503="",C1503=""),"",_xlfn.LET(_xlpm.dev,原始数据_周度!G1486,_xlpm.minDev,MIN(OFFSET(原始数据_周度!G1486,1-$D$17,0,$D$17,1)),_xlpm.bounce,_xlpm.dev-_xlpm.minDev,IF(AND(ISNUMBER(_xlpm.dev),ISNUMBER(_xlpm.minDev),_xlpm.minDev&lt;=$B$17,_xlpm.bounce&gt;=$F$17),"✅ 触发","—")))</f>
        <v/>
      </c>
      <c r="I1503" s="172">
        <f>IFERROR(IF(特征计算_周度!H1503&gt;$I$3,MIN($I$4,MAX(-$I$5,(特征计算_周度!H1503-$I$3)*$I$4)),0),"")</f>
        <v/>
      </c>
    </row>
    <row r="1504">
      <c r="A1504" s="117">
        <f>特征计算_周度!A1487</f>
        <v/>
      </c>
      <c r="B1504" s="171">
        <f>IFERROR($A$3*特征计算_周度!B1504+$B$3*特征计算_周度!C1504+$C$3*特征计算_周度!D1504+$D$3*特征计算_周度!E1504+$E$3*特征计算_周度!F1504+$F$3*特征计算_周度!H1504,"")</f>
        <v/>
      </c>
      <c r="C1504" s="118">
        <f>IFERROR(PERCENTILE(OFFSET(B1504,1-364,0,364,1),$C$7),"")</f>
        <v/>
      </c>
      <c r="D1504" s="118">
        <f>IFERROR(PERCENTILE(OFFSET(B1504,1-364,0,364,1),$C$11),"")</f>
        <v/>
      </c>
      <c r="E1504" s="122">
        <f>_xlfn.LET(_xlpm.initState,IF(OR(B1504="",C1504=""),"",IF(OR(特征计算_周度!B1487&gt;$B$15,特征计算_周度!C1487&gt;$B$15,特征计算_周度!G1487&gt;$B$15,特征计算_周度!E1487&gt;$B$15,特征计算_周度!F1487&gt;$B$15),$A$12,IFERROR(IF(B1504&lt;PERCENTILE(OFFSET(B1504,1-364,0,364,1),$C$7),$A$7,IF(B1504&lt;PERCENTILE(OFFSET(B1504,1-364,0,364,1),$C$8),$A$8,IF(B1504&lt;PERCENTILE(OFFSET(B1504,1-364,0,364,1),$C$9),$A$9,IF(B1504&lt;PERCENTILE(OFFSET(B1504,1-364,0,364,1),$C$10),$A$10,IF(B1504&lt;PERCENTILE(OFFSET(B1504,1-364,0,364,1),$C$11),$A$11,$A$12))))),""))),_xlpm.dev,原始数据_周度!G1487,_xlpm.minDev,MIN(OFFSET(原始数据_周度!G1487,1-$D$17,0,$D$17,1)),_xlpm.bounce,_xlpm.dev-_xlpm.minDev,_xlpm.oversold,AND(ISNUMBER(_xlpm.dev),ISNUMBER(_xlpm.minDev),_xlpm.minDev&lt;=$B$17,_xlpm.bounce&gt;=$F$17,OR(_xlpm.initState=$A$12,_xlpm.initState=$A$11,_xlpm.initState=$A$10)),_xlpm.pctOnly,IFERROR(IF(B1504&lt;PERCENTILE(OFFSET(B1504,1-364,0,364,1),$C$7),$A$7,IF(B1504&lt;PERCENTILE(OFFSET(B1504,1-364,0,364,1),$C$8),$A$8,IF(B1504&lt;PERCENTILE(OFFSET(B1504,1-364,0,364,1),$C$9),$A$9,IF(B1504&lt;PERCENTILE(OFFSET(B1504,1-364,0,364,1),$C$10),$A$10,IF(B1504&lt;PERCENTILE(OFFSET(B1504,1-364,0,364,1),$C$11),$A$11,$A$12))))),""),IF(_xlpm.initState="","",IF(_xlpm.oversold,_xlpm.pctOnly,_xlpm.initState)))</f>
        <v/>
      </c>
      <c r="F1504" s="119" t="n"/>
      <c r="G1504" s="120">
        <f>IF(OR(B1504="",C1504=""),"",IF(OR(特征计算_周度!B1487&gt;$B$15,特征计算_周度!C1487&gt;$B$15,特征计算_周度!G1487&gt;$B$15,特征计算_周度!E1487&gt;$B$15,特征计算_周度!F1487&gt;$B$15),IF(特征计算_周度!B1487&gt;$B$15,"VIX ","")&amp;IF(特征计算_周度!C1487&gt;$B$15,"HY ","")&amp;IF(特征计算_周度!G1487&gt;$B$15,"Sahm ","")&amp;IF(特征计算_周度!E1487&gt;$B$15,"趋势 ","")&amp;IF(特征计算_周度!F1487&gt;$B$15,"斜率",""),"—"))</f>
        <v/>
      </c>
      <c r="H1504" s="120">
        <f>IF(OR(B1504="",C1504=""),"",_xlfn.LET(_xlpm.dev,原始数据_周度!G1487,_xlpm.minDev,MIN(OFFSET(原始数据_周度!G1487,1-$D$17,0,$D$17,1)),_xlpm.bounce,_xlpm.dev-_xlpm.minDev,IF(AND(ISNUMBER(_xlpm.dev),ISNUMBER(_xlpm.minDev),_xlpm.minDev&lt;=$B$17,_xlpm.bounce&gt;=$F$17),"✅ 触发","—")))</f>
        <v/>
      </c>
      <c r="I1504" s="172">
        <f>IFERROR(IF(特征计算_周度!H1504&gt;$I$3,MIN($I$4,MAX(-$I$5,(特征计算_周度!H1504-$I$3)*$I$4)),0),"")</f>
        <v/>
      </c>
    </row>
    <row r="1505">
      <c r="A1505" s="117">
        <f>特征计算_周度!A1488</f>
        <v/>
      </c>
      <c r="B1505" s="171">
        <f>IFERROR($A$3*特征计算_周度!B1505+$B$3*特征计算_周度!C1505+$C$3*特征计算_周度!D1505+$D$3*特征计算_周度!E1505+$E$3*特征计算_周度!F1505+$F$3*特征计算_周度!H1505,"")</f>
        <v/>
      </c>
      <c r="C1505" s="118">
        <f>IFERROR(PERCENTILE(OFFSET(B1505,1-364,0,364,1),$C$7),"")</f>
        <v/>
      </c>
      <c r="D1505" s="118">
        <f>IFERROR(PERCENTILE(OFFSET(B1505,1-364,0,364,1),$C$11),"")</f>
        <v/>
      </c>
      <c r="E1505" s="122">
        <f>_xlfn.LET(_xlpm.initState,IF(OR(B1505="",C1505=""),"",IF(OR(特征计算_周度!B1488&gt;$B$15,特征计算_周度!C1488&gt;$B$15,特征计算_周度!G1488&gt;$B$15,特征计算_周度!E1488&gt;$B$15,特征计算_周度!F1488&gt;$B$15),$A$12,IFERROR(IF(B1505&lt;PERCENTILE(OFFSET(B1505,1-364,0,364,1),$C$7),$A$7,IF(B1505&lt;PERCENTILE(OFFSET(B1505,1-364,0,364,1),$C$8),$A$8,IF(B1505&lt;PERCENTILE(OFFSET(B1505,1-364,0,364,1),$C$9),$A$9,IF(B1505&lt;PERCENTILE(OFFSET(B1505,1-364,0,364,1),$C$10),$A$10,IF(B1505&lt;PERCENTILE(OFFSET(B1505,1-364,0,364,1),$C$11),$A$11,$A$12))))),""))),_xlpm.dev,原始数据_周度!G1488,_xlpm.minDev,MIN(OFFSET(原始数据_周度!G1488,1-$D$17,0,$D$17,1)),_xlpm.bounce,_xlpm.dev-_xlpm.minDev,_xlpm.oversold,AND(ISNUMBER(_xlpm.dev),ISNUMBER(_xlpm.minDev),_xlpm.minDev&lt;=$B$17,_xlpm.bounce&gt;=$F$17,OR(_xlpm.initState=$A$12,_xlpm.initState=$A$11,_xlpm.initState=$A$10)),_xlpm.pctOnly,IFERROR(IF(B1505&lt;PERCENTILE(OFFSET(B1505,1-364,0,364,1),$C$7),$A$7,IF(B1505&lt;PERCENTILE(OFFSET(B1505,1-364,0,364,1),$C$8),$A$8,IF(B1505&lt;PERCENTILE(OFFSET(B1505,1-364,0,364,1),$C$9),$A$9,IF(B1505&lt;PERCENTILE(OFFSET(B1505,1-364,0,364,1),$C$10),$A$10,IF(B1505&lt;PERCENTILE(OFFSET(B1505,1-364,0,364,1),$C$11),$A$11,$A$12))))),""),IF(_xlpm.initState="","",IF(_xlpm.oversold,_xlpm.pctOnly,_xlpm.initState)))</f>
        <v/>
      </c>
      <c r="F1505" s="119" t="n"/>
      <c r="G1505" s="120">
        <f>IF(OR(B1505="",C1505=""),"",IF(OR(特征计算_周度!B1488&gt;$B$15,特征计算_周度!C1488&gt;$B$15,特征计算_周度!G1488&gt;$B$15,特征计算_周度!E1488&gt;$B$15,特征计算_周度!F1488&gt;$B$15),IF(特征计算_周度!B1488&gt;$B$15,"VIX ","")&amp;IF(特征计算_周度!C1488&gt;$B$15,"HY ","")&amp;IF(特征计算_周度!G1488&gt;$B$15,"Sahm ","")&amp;IF(特征计算_周度!E1488&gt;$B$15,"趋势 ","")&amp;IF(特征计算_周度!F1488&gt;$B$15,"斜率",""),"—"))</f>
        <v/>
      </c>
      <c r="H1505" s="120">
        <f>IF(OR(B1505="",C1505=""),"",_xlfn.LET(_xlpm.dev,原始数据_周度!G1488,_xlpm.minDev,MIN(OFFSET(原始数据_周度!G1488,1-$D$17,0,$D$17,1)),_xlpm.bounce,_xlpm.dev-_xlpm.minDev,IF(AND(ISNUMBER(_xlpm.dev),ISNUMBER(_xlpm.minDev),_xlpm.minDev&lt;=$B$17,_xlpm.bounce&gt;=$F$17),"✅ 触发","—")))</f>
        <v/>
      </c>
      <c r="I1505" s="172">
        <f>IFERROR(IF(特征计算_周度!H1505&gt;$I$3,MIN($I$4,MAX(-$I$5,(特征计算_周度!H1505-$I$3)*$I$4)),0),"")</f>
        <v/>
      </c>
    </row>
    <row r="1506">
      <c r="A1506" s="117">
        <f>特征计算_周度!A1489</f>
        <v/>
      </c>
      <c r="B1506" s="171">
        <f>IFERROR($A$3*特征计算_周度!B1506+$B$3*特征计算_周度!C1506+$C$3*特征计算_周度!D1506+$D$3*特征计算_周度!E1506+$E$3*特征计算_周度!F1506+$F$3*特征计算_周度!H1506,"")</f>
        <v/>
      </c>
      <c r="C1506" s="118">
        <f>IFERROR(PERCENTILE(OFFSET(B1506,1-364,0,364,1),$C$7),"")</f>
        <v/>
      </c>
      <c r="D1506" s="118">
        <f>IFERROR(PERCENTILE(OFFSET(B1506,1-364,0,364,1),$C$11),"")</f>
        <v/>
      </c>
      <c r="E1506" s="122">
        <f>_xlfn.LET(_xlpm.initState,IF(OR(B1506="",C1506=""),"",IF(OR(特征计算_周度!B1489&gt;$B$15,特征计算_周度!C1489&gt;$B$15,特征计算_周度!G1489&gt;$B$15,特征计算_周度!E1489&gt;$B$15,特征计算_周度!F1489&gt;$B$15),$A$12,IFERROR(IF(B1506&lt;PERCENTILE(OFFSET(B1506,1-364,0,364,1),$C$7),$A$7,IF(B1506&lt;PERCENTILE(OFFSET(B1506,1-364,0,364,1),$C$8),$A$8,IF(B1506&lt;PERCENTILE(OFFSET(B1506,1-364,0,364,1),$C$9),$A$9,IF(B1506&lt;PERCENTILE(OFFSET(B1506,1-364,0,364,1),$C$10),$A$10,IF(B1506&lt;PERCENTILE(OFFSET(B1506,1-364,0,364,1),$C$11),$A$11,$A$12))))),""))),_xlpm.dev,原始数据_周度!G1489,_xlpm.minDev,MIN(OFFSET(原始数据_周度!G1489,1-$D$17,0,$D$17,1)),_xlpm.bounce,_xlpm.dev-_xlpm.minDev,_xlpm.oversold,AND(ISNUMBER(_xlpm.dev),ISNUMBER(_xlpm.minDev),_xlpm.minDev&lt;=$B$17,_xlpm.bounce&gt;=$F$17,OR(_xlpm.initState=$A$12,_xlpm.initState=$A$11,_xlpm.initState=$A$10)),_xlpm.pctOnly,IFERROR(IF(B1506&lt;PERCENTILE(OFFSET(B1506,1-364,0,364,1),$C$7),$A$7,IF(B1506&lt;PERCENTILE(OFFSET(B1506,1-364,0,364,1),$C$8),$A$8,IF(B1506&lt;PERCENTILE(OFFSET(B1506,1-364,0,364,1),$C$9),$A$9,IF(B1506&lt;PERCENTILE(OFFSET(B1506,1-364,0,364,1),$C$10),$A$10,IF(B1506&lt;PERCENTILE(OFFSET(B1506,1-364,0,364,1),$C$11),$A$11,$A$12))))),""),IF(_xlpm.initState="","",IF(_xlpm.oversold,_xlpm.pctOnly,_xlpm.initState)))</f>
        <v/>
      </c>
      <c r="F1506" s="119" t="n"/>
      <c r="G1506" s="120">
        <f>IF(OR(B1506="",C1506=""),"",IF(OR(特征计算_周度!B1489&gt;$B$15,特征计算_周度!C1489&gt;$B$15,特征计算_周度!G1489&gt;$B$15,特征计算_周度!E1489&gt;$B$15,特征计算_周度!F1489&gt;$B$15),IF(特征计算_周度!B1489&gt;$B$15,"VIX ","")&amp;IF(特征计算_周度!C1489&gt;$B$15,"HY ","")&amp;IF(特征计算_周度!G1489&gt;$B$15,"Sahm ","")&amp;IF(特征计算_周度!E1489&gt;$B$15,"趋势 ","")&amp;IF(特征计算_周度!F1489&gt;$B$15,"斜率",""),"—"))</f>
        <v/>
      </c>
      <c r="H1506" s="120">
        <f>IF(OR(B1506="",C1506=""),"",_xlfn.LET(_xlpm.dev,原始数据_周度!G1489,_xlpm.minDev,MIN(OFFSET(原始数据_周度!G1489,1-$D$17,0,$D$17,1)),_xlpm.bounce,_xlpm.dev-_xlpm.minDev,IF(AND(ISNUMBER(_xlpm.dev),ISNUMBER(_xlpm.minDev),_xlpm.minDev&lt;=$B$17,_xlpm.bounce&gt;=$F$17),"✅ 触发","—")))</f>
        <v/>
      </c>
      <c r="I1506" s="172">
        <f>IFERROR(IF(特征计算_周度!H1506&gt;$I$3,MIN($I$4,MAX(-$I$5,(特征计算_周度!H1506-$I$3)*$I$4)),0),"")</f>
        <v/>
      </c>
    </row>
    <row r="1507">
      <c r="A1507" s="117">
        <f>特征计算_周度!A1490</f>
        <v/>
      </c>
      <c r="B1507" s="171">
        <f>IFERROR($A$3*特征计算_周度!B1507+$B$3*特征计算_周度!C1507+$C$3*特征计算_周度!D1507+$D$3*特征计算_周度!E1507+$E$3*特征计算_周度!F1507+$F$3*特征计算_周度!H1507,"")</f>
        <v/>
      </c>
      <c r="C1507" s="118">
        <f>IFERROR(PERCENTILE(OFFSET(B1507,1-364,0,364,1),$C$7),"")</f>
        <v/>
      </c>
      <c r="D1507" s="118">
        <f>IFERROR(PERCENTILE(OFFSET(B1507,1-364,0,364,1),$C$11),"")</f>
        <v/>
      </c>
      <c r="E1507" s="122">
        <f>_xlfn.LET(_xlpm.initState,IF(OR(B1507="",C1507=""),"",IF(OR(特征计算_周度!B1490&gt;$B$15,特征计算_周度!C1490&gt;$B$15,特征计算_周度!G1490&gt;$B$15,特征计算_周度!E1490&gt;$B$15,特征计算_周度!F1490&gt;$B$15),$A$12,IFERROR(IF(B1507&lt;PERCENTILE(OFFSET(B1507,1-364,0,364,1),$C$7),$A$7,IF(B1507&lt;PERCENTILE(OFFSET(B1507,1-364,0,364,1),$C$8),$A$8,IF(B1507&lt;PERCENTILE(OFFSET(B1507,1-364,0,364,1),$C$9),$A$9,IF(B1507&lt;PERCENTILE(OFFSET(B1507,1-364,0,364,1),$C$10),$A$10,IF(B1507&lt;PERCENTILE(OFFSET(B1507,1-364,0,364,1),$C$11),$A$11,$A$12))))),""))),_xlpm.dev,原始数据_周度!G1490,_xlpm.minDev,MIN(OFFSET(原始数据_周度!G1490,1-$D$17,0,$D$17,1)),_xlpm.bounce,_xlpm.dev-_xlpm.minDev,_xlpm.oversold,AND(ISNUMBER(_xlpm.dev),ISNUMBER(_xlpm.minDev),_xlpm.minDev&lt;=$B$17,_xlpm.bounce&gt;=$F$17,OR(_xlpm.initState=$A$12,_xlpm.initState=$A$11,_xlpm.initState=$A$10)),_xlpm.pctOnly,IFERROR(IF(B1507&lt;PERCENTILE(OFFSET(B1507,1-364,0,364,1),$C$7),$A$7,IF(B1507&lt;PERCENTILE(OFFSET(B1507,1-364,0,364,1),$C$8),$A$8,IF(B1507&lt;PERCENTILE(OFFSET(B1507,1-364,0,364,1),$C$9),$A$9,IF(B1507&lt;PERCENTILE(OFFSET(B1507,1-364,0,364,1),$C$10),$A$10,IF(B1507&lt;PERCENTILE(OFFSET(B1507,1-364,0,364,1),$C$11),$A$11,$A$12))))),""),IF(_xlpm.initState="","",IF(_xlpm.oversold,_xlpm.pctOnly,_xlpm.initState)))</f>
        <v/>
      </c>
      <c r="F1507" s="119" t="n"/>
      <c r="G1507" s="120">
        <f>IF(OR(B1507="",C1507=""),"",IF(OR(特征计算_周度!B1490&gt;$B$15,特征计算_周度!C1490&gt;$B$15,特征计算_周度!G1490&gt;$B$15,特征计算_周度!E1490&gt;$B$15,特征计算_周度!F1490&gt;$B$15),IF(特征计算_周度!B1490&gt;$B$15,"VIX ","")&amp;IF(特征计算_周度!C1490&gt;$B$15,"HY ","")&amp;IF(特征计算_周度!G1490&gt;$B$15,"Sahm ","")&amp;IF(特征计算_周度!E1490&gt;$B$15,"趋势 ","")&amp;IF(特征计算_周度!F1490&gt;$B$15,"斜率",""),"—"))</f>
        <v/>
      </c>
      <c r="H1507" s="120">
        <f>IF(OR(B1507="",C1507=""),"",_xlfn.LET(_xlpm.dev,原始数据_周度!G1490,_xlpm.minDev,MIN(OFFSET(原始数据_周度!G1490,1-$D$17,0,$D$17,1)),_xlpm.bounce,_xlpm.dev-_xlpm.minDev,IF(AND(ISNUMBER(_xlpm.dev),ISNUMBER(_xlpm.minDev),_xlpm.minDev&lt;=$B$17,_xlpm.bounce&gt;=$F$17),"✅ 触发","—")))</f>
        <v/>
      </c>
      <c r="I1507" s="172">
        <f>IFERROR(IF(特征计算_周度!H1507&gt;$I$3,MIN($I$4,MAX(-$I$5,(特征计算_周度!H1507-$I$3)*$I$4)),0),"")</f>
        <v/>
      </c>
    </row>
    <row r="1508">
      <c r="A1508" s="117">
        <f>特征计算_周度!A1491</f>
        <v/>
      </c>
      <c r="B1508" s="171">
        <f>IFERROR($A$3*特征计算_周度!B1508+$B$3*特征计算_周度!C1508+$C$3*特征计算_周度!D1508+$D$3*特征计算_周度!E1508+$E$3*特征计算_周度!F1508+$F$3*特征计算_周度!H1508,"")</f>
        <v/>
      </c>
      <c r="C1508" s="118">
        <f>IFERROR(PERCENTILE(OFFSET(B1508,1-364,0,364,1),$C$7),"")</f>
        <v/>
      </c>
      <c r="D1508" s="118">
        <f>IFERROR(PERCENTILE(OFFSET(B1508,1-364,0,364,1),$C$11),"")</f>
        <v/>
      </c>
      <c r="E1508" s="122">
        <f>_xlfn.LET(_xlpm.initState,IF(OR(B1508="",C1508=""),"",IF(OR(特征计算_周度!B1491&gt;$B$15,特征计算_周度!C1491&gt;$B$15,特征计算_周度!G1491&gt;$B$15,特征计算_周度!E1491&gt;$B$15,特征计算_周度!F1491&gt;$B$15),$A$12,IFERROR(IF(B1508&lt;PERCENTILE(OFFSET(B1508,1-364,0,364,1),$C$7),$A$7,IF(B1508&lt;PERCENTILE(OFFSET(B1508,1-364,0,364,1),$C$8),$A$8,IF(B1508&lt;PERCENTILE(OFFSET(B1508,1-364,0,364,1),$C$9),$A$9,IF(B1508&lt;PERCENTILE(OFFSET(B1508,1-364,0,364,1),$C$10),$A$10,IF(B1508&lt;PERCENTILE(OFFSET(B1508,1-364,0,364,1),$C$11),$A$11,$A$12))))),""))),_xlpm.dev,原始数据_周度!G1491,_xlpm.minDev,MIN(OFFSET(原始数据_周度!G1491,1-$D$17,0,$D$17,1)),_xlpm.bounce,_xlpm.dev-_xlpm.minDev,_xlpm.oversold,AND(ISNUMBER(_xlpm.dev),ISNUMBER(_xlpm.minDev),_xlpm.minDev&lt;=$B$17,_xlpm.bounce&gt;=$F$17,OR(_xlpm.initState=$A$12,_xlpm.initState=$A$11,_xlpm.initState=$A$10)),_xlpm.pctOnly,IFERROR(IF(B1508&lt;PERCENTILE(OFFSET(B1508,1-364,0,364,1),$C$7),$A$7,IF(B1508&lt;PERCENTILE(OFFSET(B1508,1-364,0,364,1),$C$8),$A$8,IF(B1508&lt;PERCENTILE(OFFSET(B1508,1-364,0,364,1),$C$9),$A$9,IF(B1508&lt;PERCENTILE(OFFSET(B1508,1-364,0,364,1),$C$10),$A$10,IF(B1508&lt;PERCENTILE(OFFSET(B1508,1-364,0,364,1),$C$11),$A$11,$A$12))))),""),IF(_xlpm.initState="","",IF(_xlpm.oversold,_xlpm.pctOnly,_xlpm.initState)))</f>
        <v/>
      </c>
      <c r="F1508" s="119" t="n"/>
      <c r="G1508" s="120">
        <f>IF(OR(B1508="",C1508=""),"",IF(OR(特征计算_周度!B1491&gt;$B$15,特征计算_周度!C1491&gt;$B$15,特征计算_周度!G1491&gt;$B$15,特征计算_周度!E1491&gt;$B$15,特征计算_周度!F1491&gt;$B$15),IF(特征计算_周度!B1491&gt;$B$15,"VIX ","")&amp;IF(特征计算_周度!C1491&gt;$B$15,"HY ","")&amp;IF(特征计算_周度!G1491&gt;$B$15,"Sahm ","")&amp;IF(特征计算_周度!E1491&gt;$B$15,"趋势 ","")&amp;IF(特征计算_周度!F1491&gt;$B$15,"斜率",""),"—"))</f>
        <v/>
      </c>
      <c r="H1508" s="120">
        <f>IF(OR(B1508="",C1508=""),"",_xlfn.LET(_xlpm.dev,原始数据_周度!G1491,_xlpm.minDev,MIN(OFFSET(原始数据_周度!G1491,1-$D$17,0,$D$17,1)),_xlpm.bounce,_xlpm.dev-_xlpm.minDev,IF(AND(ISNUMBER(_xlpm.dev),ISNUMBER(_xlpm.minDev),_xlpm.minDev&lt;=$B$17,_xlpm.bounce&gt;=$F$17),"✅ 触发","—")))</f>
        <v/>
      </c>
      <c r="I1508" s="172">
        <f>IFERROR(IF(特征计算_周度!H1508&gt;$I$3,MIN($I$4,MAX(-$I$5,(特征计算_周度!H1508-$I$3)*$I$4)),0),"")</f>
        <v/>
      </c>
    </row>
    <row r="1509">
      <c r="A1509" s="117">
        <f>特征计算_周度!A1492</f>
        <v/>
      </c>
      <c r="B1509" s="171">
        <f>IFERROR($A$3*特征计算_周度!B1509+$B$3*特征计算_周度!C1509+$C$3*特征计算_周度!D1509+$D$3*特征计算_周度!E1509+$E$3*特征计算_周度!F1509+$F$3*特征计算_周度!H1509,"")</f>
        <v/>
      </c>
      <c r="C1509" s="118">
        <f>IFERROR(PERCENTILE(OFFSET(B1509,1-364,0,364,1),$C$7),"")</f>
        <v/>
      </c>
      <c r="D1509" s="118">
        <f>IFERROR(PERCENTILE(OFFSET(B1509,1-364,0,364,1),$C$11),"")</f>
        <v/>
      </c>
      <c r="E1509" s="122">
        <f>_xlfn.LET(_xlpm.initState,IF(OR(B1509="",C1509=""),"",IF(OR(特征计算_周度!B1492&gt;$B$15,特征计算_周度!C1492&gt;$B$15,特征计算_周度!G1492&gt;$B$15,特征计算_周度!E1492&gt;$B$15,特征计算_周度!F1492&gt;$B$15),$A$12,IFERROR(IF(B1509&lt;PERCENTILE(OFFSET(B1509,1-364,0,364,1),$C$7),$A$7,IF(B1509&lt;PERCENTILE(OFFSET(B1509,1-364,0,364,1),$C$8),$A$8,IF(B1509&lt;PERCENTILE(OFFSET(B1509,1-364,0,364,1),$C$9),$A$9,IF(B1509&lt;PERCENTILE(OFFSET(B1509,1-364,0,364,1),$C$10),$A$10,IF(B1509&lt;PERCENTILE(OFFSET(B1509,1-364,0,364,1),$C$11),$A$11,$A$12))))),""))),_xlpm.dev,原始数据_周度!G1492,_xlpm.minDev,MIN(OFFSET(原始数据_周度!G1492,1-$D$17,0,$D$17,1)),_xlpm.bounce,_xlpm.dev-_xlpm.minDev,_xlpm.oversold,AND(ISNUMBER(_xlpm.dev),ISNUMBER(_xlpm.minDev),_xlpm.minDev&lt;=$B$17,_xlpm.bounce&gt;=$F$17,OR(_xlpm.initState=$A$12,_xlpm.initState=$A$11,_xlpm.initState=$A$10)),_xlpm.pctOnly,IFERROR(IF(B1509&lt;PERCENTILE(OFFSET(B1509,1-364,0,364,1),$C$7),$A$7,IF(B1509&lt;PERCENTILE(OFFSET(B1509,1-364,0,364,1),$C$8),$A$8,IF(B1509&lt;PERCENTILE(OFFSET(B1509,1-364,0,364,1),$C$9),$A$9,IF(B1509&lt;PERCENTILE(OFFSET(B1509,1-364,0,364,1),$C$10),$A$10,IF(B1509&lt;PERCENTILE(OFFSET(B1509,1-364,0,364,1),$C$11),$A$11,$A$12))))),""),IF(_xlpm.initState="","",IF(_xlpm.oversold,_xlpm.pctOnly,_xlpm.initState)))</f>
        <v/>
      </c>
      <c r="F1509" s="119" t="n"/>
      <c r="G1509" s="120">
        <f>IF(OR(B1509="",C1509=""),"",IF(OR(特征计算_周度!B1492&gt;$B$15,特征计算_周度!C1492&gt;$B$15,特征计算_周度!G1492&gt;$B$15,特征计算_周度!E1492&gt;$B$15,特征计算_周度!F1492&gt;$B$15),IF(特征计算_周度!B1492&gt;$B$15,"VIX ","")&amp;IF(特征计算_周度!C1492&gt;$B$15,"HY ","")&amp;IF(特征计算_周度!G1492&gt;$B$15,"Sahm ","")&amp;IF(特征计算_周度!E1492&gt;$B$15,"趋势 ","")&amp;IF(特征计算_周度!F1492&gt;$B$15,"斜率",""),"—"))</f>
        <v/>
      </c>
      <c r="H1509" s="120">
        <f>IF(OR(B1509="",C1509=""),"",_xlfn.LET(_xlpm.dev,原始数据_周度!G1492,_xlpm.minDev,MIN(OFFSET(原始数据_周度!G1492,1-$D$17,0,$D$17,1)),_xlpm.bounce,_xlpm.dev-_xlpm.minDev,IF(AND(ISNUMBER(_xlpm.dev),ISNUMBER(_xlpm.minDev),_xlpm.minDev&lt;=$B$17,_xlpm.bounce&gt;=$F$17),"✅ 触发","—")))</f>
        <v/>
      </c>
      <c r="I1509" s="172">
        <f>IFERROR(IF(特征计算_周度!H1509&gt;$I$3,MIN($I$4,MAX(-$I$5,(特征计算_周度!H1509-$I$3)*$I$4)),0),"")</f>
        <v/>
      </c>
    </row>
    <row r="1510">
      <c r="A1510" s="117">
        <f>特征计算_周度!A1493</f>
        <v/>
      </c>
      <c r="B1510" s="171">
        <f>IFERROR($A$3*特征计算_周度!B1510+$B$3*特征计算_周度!C1510+$C$3*特征计算_周度!D1510+$D$3*特征计算_周度!E1510+$E$3*特征计算_周度!F1510+$F$3*特征计算_周度!H1510,"")</f>
        <v/>
      </c>
      <c r="C1510" s="118">
        <f>IFERROR(PERCENTILE(OFFSET(B1510,1-364,0,364,1),$C$7),"")</f>
        <v/>
      </c>
      <c r="D1510" s="118">
        <f>IFERROR(PERCENTILE(OFFSET(B1510,1-364,0,364,1),$C$11),"")</f>
        <v/>
      </c>
      <c r="E1510" s="122">
        <f>_xlfn.LET(_xlpm.initState,IF(OR(B1510="",C1510=""),"",IF(OR(特征计算_周度!B1493&gt;$B$15,特征计算_周度!C1493&gt;$B$15,特征计算_周度!G1493&gt;$B$15,特征计算_周度!E1493&gt;$B$15,特征计算_周度!F1493&gt;$B$15),$A$12,IFERROR(IF(B1510&lt;PERCENTILE(OFFSET(B1510,1-364,0,364,1),$C$7),$A$7,IF(B1510&lt;PERCENTILE(OFFSET(B1510,1-364,0,364,1),$C$8),$A$8,IF(B1510&lt;PERCENTILE(OFFSET(B1510,1-364,0,364,1),$C$9),$A$9,IF(B1510&lt;PERCENTILE(OFFSET(B1510,1-364,0,364,1),$C$10),$A$10,IF(B1510&lt;PERCENTILE(OFFSET(B1510,1-364,0,364,1),$C$11),$A$11,$A$12))))),""))),_xlpm.dev,原始数据_周度!G1493,_xlpm.minDev,MIN(OFFSET(原始数据_周度!G1493,1-$D$17,0,$D$17,1)),_xlpm.bounce,_xlpm.dev-_xlpm.minDev,_xlpm.oversold,AND(ISNUMBER(_xlpm.dev),ISNUMBER(_xlpm.minDev),_xlpm.minDev&lt;=$B$17,_xlpm.bounce&gt;=$F$17,OR(_xlpm.initState=$A$12,_xlpm.initState=$A$11,_xlpm.initState=$A$10)),_xlpm.pctOnly,IFERROR(IF(B1510&lt;PERCENTILE(OFFSET(B1510,1-364,0,364,1),$C$7),$A$7,IF(B1510&lt;PERCENTILE(OFFSET(B1510,1-364,0,364,1),$C$8),$A$8,IF(B1510&lt;PERCENTILE(OFFSET(B1510,1-364,0,364,1),$C$9),$A$9,IF(B1510&lt;PERCENTILE(OFFSET(B1510,1-364,0,364,1),$C$10),$A$10,IF(B1510&lt;PERCENTILE(OFFSET(B1510,1-364,0,364,1),$C$11),$A$11,$A$12))))),""),IF(_xlpm.initState="","",IF(_xlpm.oversold,_xlpm.pctOnly,_xlpm.initState)))</f>
        <v/>
      </c>
      <c r="F1510" s="119" t="n"/>
      <c r="G1510" s="120">
        <f>IF(OR(B1510="",C1510=""),"",IF(OR(特征计算_周度!B1493&gt;$B$15,特征计算_周度!C1493&gt;$B$15,特征计算_周度!G1493&gt;$B$15,特征计算_周度!E1493&gt;$B$15,特征计算_周度!F1493&gt;$B$15),IF(特征计算_周度!B1493&gt;$B$15,"VIX ","")&amp;IF(特征计算_周度!C1493&gt;$B$15,"HY ","")&amp;IF(特征计算_周度!G1493&gt;$B$15,"Sahm ","")&amp;IF(特征计算_周度!E1493&gt;$B$15,"趋势 ","")&amp;IF(特征计算_周度!F1493&gt;$B$15,"斜率",""),"—"))</f>
        <v/>
      </c>
      <c r="H1510" s="120">
        <f>IF(OR(B1510="",C1510=""),"",_xlfn.LET(_xlpm.dev,原始数据_周度!G1493,_xlpm.minDev,MIN(OFFSET(原始数据_周度!G1493,1-$D$17,0,$D$17,1)),_xlpm.bounce,_xlpm.dev-_xlpm.minDev,IF(AND(ISNUMBER(_xlpm.dev),ISNUMBER(_xlpm.minDev),_xlpm.minDev&lt;=$B$17,_xlpm.bounce&gt;=$F$17),"✅ 触发","—")))</f>
        <v/>
      </c>
      <c r="I1510" s="172">
        <f>IFERROR(IF(特征计算_周度!H1510&gt;$I$3,MIN($I$4,MAX(-$I$5,(特征计算_周度!H1510-$I$3)*$I$4)),0),"")</f>
        <v/>
      </c>
    </row>
    <row r="1511">
      <c r="A1511" s="117">
        <f>特征计算_周度!A1494</f>
        <v/>
      </c>
      <c r="B1511" s="171">
        <f>IFERROR($A$3*特征计算_周度!B1511+$B$3*特征计算_周度!C1511+$C$3*特征计算_周度!D1511+$D$3*特征计算_周度!E1511+$E$3*特征计算_周度!F1511+$F$3*特征计算_周度!H1511,"")</f>
        <v/>
      </c>
      <c r="C1511" s="118">
        <f>IFERROR(PERCENTILE(OFFSET(B1511,1-364,0,364,1),$C$7),"")</f>
        <v/>
      </c>
      <c r="D1511" s="118">
        <f>IFERROR(PERCENTILE(OFFSET(B1511,1-364,0,364,1),$C$11),"")</f>
        <v/>
      </c>
      <c r="E1511" s="122">
        <f>_xlfn.LET(_xlpm.initState,IF(OR(B1511="",C1511=""),"",IF(OR(特征计算_周度!B1494&gt;$B$15,特征计算_周度!C1494&gt;$B$15,特征计算_周度!G1494&gt;$B$15,特征计算_周度!E1494&gt;$B$15,特征计算_周度!F1494&gt;$B$15),$A$12,IFERROR(IF(B1511&lt;PERCENTILE(OFFSET(B1511,1-364,0,364,1),$C$7),$A$7,IF(B1511&lt;PERCENTILE(OFFSET(B1511,1-364,0,364,1),$C$8),$A$8,IF(B1511&lt;PERCENTILE(OFFSET(B1511,1-364,0,364,1),$C$9),$A$9,IF(B1511&lt;PERCENTILE(OFFSET(B1511,1-364,0,364,1),$C$10),$A$10,IF(B1511&lt;PERCENTILE(OFFSET(B1511,1-364,0,364,1),$C$11),$A$11,$A$12))))),""))),_xlpm.dev,原始数据_周度!G1494,_xlpm.minDev,MIN(OFFSET(原始数据_周度!G1494,1-$D$17,0,$D$17,1)),_xlpm.bounce,_xlpm.dev-_xlpm.minDev,_xlpm.oversold,AND(ISNUMBER(_xlpm.dev),ISNUMBER(_xlpm.minDev),_xlpm.minDev&lt;=$B$17,_xlpm.bounce&gt;=$F$17,OR(_xlpm.initState=$A$12,_xlpm.initState=$A$11,_xlpm.initState=$A$10)),_xlpm.pctOnly,IFERROR(IF(B1511&lt;PERCENTILE(OFFSET(B1511,1-364,0,364,1),$C$7),$A$7,IF(B1511&lt;PERCENTILE(OFFSET(B1511,1-364,0,364,1),$C$8),$A$8,IF(B1511&lt;PERCENTILE(OFFSET(B1511,1-364,0,364,1),$C$9),$A$9,IF(B1511&lt;PERCENTILE(OFFSET(B1511,1-364,0,364,1),$C$10),$A$10,IF(B1511&lt;PERCENTILE(OFFSET(B1511,1-364,0,364,1),$C$11),$A$11,$A$12))))),""),IF(_xlpm.initState="","",IF(_xlpm.oversold,_xlpm.pctOnly,_xlpm.initState)))</f>
        <v/>
      </c>
      <c r="F1511" s="119" t="n"/>
      <c r="G1511" s="120">
        <f>IF(OR(B1511="",C1511=""),"",IF(OR(特征计算_周度!B1494&gt;$B$15,特征计算_周度!C1494&gt;$B$15,特征计算_周度!G1494&gt;$B$15,特征计算_周度!E1494&gt;$B$15,特征计算_周度!F1494&gt;$B$15),IF(特征计算_周度!B1494&gt;$B$15,"VIX ","")&amp;IF(特征计算_周度!C1494&gt;$B$15,"HY ","")&amp;IF(特征计算_周度!G1494&gt;$B$15,"Sahm ","")&amp;IF(特征计算_周度!E1494&gt;$B$15,"趋势 ","")&amp;IF(特征计算_周度!F1494&gt;$B$15,"斜率",""),"—"))</f>
        <v/>
      </c>
      <c r="H1511" s="120">
        <f>IF(OR(B1511="",C1511=""),"",_xlfn.LET(_xlpm.dev,原始数据_周度!G1494,_xlpm.minDev,MIN(OFFSET(原始数据_周度!G1494,1-$D$17,0,$D$17,1)),_xlpm.bounce,_xlpm.dev-_xlpm.minDev,IF(AND(ISNUMBER(_xlpm.dev),ISNUMBER(_xlpm.minDev),_xlpm.minDev&lt;=$B$17,_xlpm.bounce&gt;=$F$17),"✅ 触发","—")))</f>
        <v/>
      </c>
      <c r="I1511" s="172">
        <f>IFERROR(IF(特征计算_周度!H1511&gt;$I$3,MIN($I$4,MAX(-$I$5,(特征计算_周度!H1511-$I$3)*$I$4)),0),"")</f>
        <v/>
      </c>
    </row>
    <row r="1512">
      <c r="A1512" s="117">
        <f>特征计算_周度!A1495</f>
        <v/>
      </c>
      <c r="B1512" s="171">
        <f>IFERROR($A$3*特征计算_周度!B1512+$B$3*特征计算_周度!C1512+$C$3*特征计算_周度!D1512+$D$3*特征计算_周度!E1512+$E$3*特征计算_周度!F1512+$F$3*特征计算_周度!H1512,"")</f>
        <v/>
      </c>
      <c r="C1512" s="118">
        <f>IFERROR(PERCENTILE(OFFSET(B1512,1-364,0,364,1),$C$7),"")</f>
        <v/>
      </c>
      <c r="D1512" s="118">
        <f>IFERROR(PERCENTILE(OFFSET(B1512,1-364,0,364,1),$C$11),"")</f>
        <v/>
      </c>
      <c r="E1512" s="122">
        <f>_xlfn.LET(_xlpm.initState,IF(OR(B1512="",C1512=""),"",IF(OR(特征计算_周度!B1495&gt;$B$15,特征计算_周度!C1495&gt;$B$15,特征计算_周度!G1495&gt;$B$15,特征计算_周度!E1495&gt;$B$15,特征计算_周度!F1495&gt;$B$15),$A$12,IFERROR(IF(B1512&lt;PERCENTILE(OFFSET(B1512,1-364,0,364,1),$C$7),$A$7,IF(B1512&lt;PERCENTILE(OFFSET(B1512,1-364,0,364,1),$C$8),$A$8,IF(B1512&lt;PERCENTILE(OFFSET(B1512,1-364,0,364,1),$C$9),$A$9,IF(B1512&lt;PERCENTILE(OFFSET(B1512,1-364,0,364,1),$C$10),$A$10,IF(B1512&lt;PERCENTILE(OFFSET(B1512,1-364,0,364,1),$C$11),$A$11,$A$12))))),""))),_xlpm.dev,原始数据_周度!G1495,_xlpm.minDev,MIN(OFFSET(原始数据_周度!G1495,1-$D$17,0,$D$17,1)),_xlpm.bounce,_xlpm.dev-_xlpm.minDev,_xlpm.oversold,AND(ISNUMBER(_xlpm.dev),ISNUMBER(_xlpm.minDev),_xlpm.minDev&lt;=$B$17,_xlpm.bounce&gt;=$F$17,OR(_xlpm.initState=$A$12,_xlpm.initState=$A$11,_xlpm.initState=$A$10)),_xlpm.pctOnly,IFERROR(IF(B1512&lt;PERCENTILE(OFFSET(B1512,1-364,0,364,1),$C$7),$A$7,IF(B1512&lt;PERCENTILE(OFFSET(B1512,1-364,0,364,1),$C$8),$A$8,IF(B1512&lt;PERCENTILE(OFFSET(B1512,1-364,0,364,1),$C$9),$A$9,IF(B1512&lt;PERCENTILE(OFFSET(B1512,1-364,0,364,1),$C$10),$A$10,IF(B1512&lt;PERCENTILE(OFFSET(B1512,1-364,0,364,1),$C$11),$A$11,$A$12))))),""),IF(_xlpm.initState="","",IF(_xlpm.oversold,_xlpm.pctOnly,_xlpm.initState)))</f>
        <v/>
      </c>
      <c r="F1512" s="119" t="n"/>
      <c r="G1512" s="120">
        <f>IF(OR(B1512="",C1512=""),"",IF(OR(特征计算_周度!B1495&gt;$B$15,特征计算_周度!C1495&gt;$B$15,特征计算_周度!G1495&gt;$B$15,特征计算_周度!E1495&gt;$B$15,特征计算_周度!F1495&gt;$B$15),IF(特征计算_周度!B1495&gt;$B$15,"VIX ","")&amp;IF(特征计算_周度!C1495&gt;$B$15,"HY ","")&amp;IF(特征计算_周度!G1495&gt;$B$15,"Sahm ","")&amp;IF(特征计算_周度!E1495&gt;$B$15,"趋势 ","")&amp;IF(特征计算_周度!F1495&gt;$B$15,"斜率",""),"—"))</f>
        <v/>
      </c>
      <c r="H1512" s="120">
        <f>IF(OR(B1512="",C1512=""),"",_xlfn.LET(_xlpm.dev,原始数据_周度!G1495,_xlpm.minDev,MIN(OFFSET(原始数据_周度!G1495,1-$D$17,0,$D$17,1)),_xlpm.bounce,_xlpm.dev-_xlpm.minDev,IF(AND(ISNUMBER(_xlpm.dev),ISNUMBER(_xlpm.minDev),_xlpm.minDev&lt;=$B$17,_xlpm.bounce&gt;=$F$17),"✅ 触发","—")))</f>
        <v/>
      </c>
      <c r="I1512" s="172">
        <f>IFERROR(IF(特征计算_周度!H1512&gt;$I$3,MIN($I$4,MAX(-$I$5,(特征计算_周度!H1512-$I$3)*$I$4)),0),"")</f>
        <v/>
      </c>
    </row>
    <row r="1513">
      <c r="A1513" s="117">
        <f>特征计算_周度!A1496</f>
        <v/>
      </c>
      <c r="B1513" s="171">
        <f>IFERROR($A$3*特征计算_周度!B1513+$B$3*特征计算_周度!C1513+$C$3*特征计算_周度!D1513+$D$3*特征计算_周度!E1513+$E$3*特征计算_周度!F1513+$F$3*特征计算_周度!H1513,"")</f>
        <v/>
      </c>
      <c r="C1513" s="118">
        <f>IFERROR(PERCENTILE(OFFSET(B1513,1-364,0,364,1),$C$7),"")</f>
        <v/>
      </c>
      <c r="D1513" s="118">
        <f>IFERROR(PERCENTILE(OFFSET(B1513,1-364,0,364,1),$C$11),"")</f>
        <v/>
      </c>
      <c r="E1513" s="122">
        <f>_xlfn.LET(_xlpm.initState,IF(OR(B1513="",C1513=""),"",IF(OR(特征计算_周度!B1496&gt;$B$15,特征计算_周度!C1496&gt;$B$15,特征计算_周度!G1496&gt;$B$15,特征计算_周度!E1496&gt;$B$15,特征计算_周度!F1496&gt;$B$15),$A$12,IFERROR(IF(B1513&lt;PERCENTILE(OFFSET(B1513,1-364,0,364,1),$C$7),$A$7,IF(B1513&lt;PERCENTILE(OFFSET(B1513,1-364,0,364,1),$C$8),$A$8,IF(B1513&lt;PERCENTILE(OFFSET(B1513,1-364,0,364,1),$C$9),$A$9,IF(B1513&lt;PERCENTILE(OFFSET(B1513,1-364,0,364,1),$C$10),$A$10,IF(B1513&lt;PERCENTILE(OFFSET(B1513,1-364,0,364,1),$C$11),$A$11,$A$12))))),""))),_xlpm.dev,原始数据_周度!G1496,_xlpm.minDev,MIN(OFFSET(原始数据_周度!G1496,1-$D$17,0,$D$17,1)),_xlpm.bounce,_xlpm.dev-_xlpm.minDev,_xlpm.oversold,AND(ISNUMBER(_xlpm.dev),ISNUMBER(_xlpm.minDev),_xlpm.minDev&lt;=$B$17,_xlpm.bounce&gt;=$F$17,OR(_xlpm.initState=$A$12,_xlpm.initState=$A$11,_xlpm.initState=$A$10)),_xlpm.pctOnly,IFERROR(IF(B1513&lt;PERCENTILE(OFFSET(B1513,1-364,0,364,1),$C$7),$A$7,IF(B1513&lt;PERCENTILE(OFFSET(B1513,1-364,0,364,1),$C$8),$A$8,IF(B1513&lt;PERCENTILE(OFFSET(B1513,1-364,0,364,1),$C$9),$A$9,IF(B1513&lt;PERCENTILE(OFFSET(B1513,1-364,0,364,1),$C$10),$A$10,IF(B1513&lt;PERCENTILE(OFFSET(B1513,1-364,0,364,1),$C$11),$A$11,$A$12))))),""),IF(_xlpm.initState="","",IF(_xlpm.oversold,_xlpm.pctOnly,_xlpm.initState)))</f>
        <v/>
      </c>
      <c r="F1513" s="119" t="n"/>
      <c r="G1513" s="120">
        <f>IF(OR(B1513="",C1513=""),"",IF(OR(特征计算_周度!B1496&gt;$B$15,特征计算_周度!C1496&gt;$B$15,特征计算_周度!G1496&gt;$B$15,特征计算_周度!E1496&gt;$B$15,特征计算_周度!F1496&gt;$B$15),IF(特征计算_周度!B1496&gt;$B$15,"VIX ","")&amp;IF(特征计算_周度!C1496&gt;$B$15,"HY ","")&amp;IF(特征计算_周度!G1496&gt;$B$15,"Sahm ","")&amp;IF(特征计算_周度!E1496&gt;$B$15,"趋势 ","")&amp;IF(特征计算_周度!F1496&gt;$B$15,"斜率",""),"—"))</f>
        <v/>
      </c>
      <c r="H1513" s="120">
        <f>IF(OR(B1513="",C1513=""),"",_xlfn.LET(_xlpm.dev,原始数据_周度!G1496,_xlpm.minDev,MIN(OFFSET(原始数据_周度!G1496,1-$D$17,0,$D$17,1)),_xlpm.bounce,_xlpm.dev-_xlpm.minDev,IF(AND(ISNUMBER(_xlpm.dev),ISNUMBER(_xlpm.minDev),_xlpm.minDev&lt;=$B$17,_xlpm.bounce&gt;=$F$17),"✅ 触发","—")))</f>
        <v/>
      </c>
      <c r="I1513" s="172">
        <f>IFERROR(IF(特征计算_周度!H1513&gt;$I$3,MIN($I$4,MAX(-$I$5,(特征计算_周度!H1513-$I$3)*$I$4)),0),"")</f>
        <v/>
      </c>
    </row>
    <row r="1514">
      <c r="A1514" s="117">
        <f>特征计算_周度!A1497</f>
        <v/>
      </c>
      <c r="B1514" s="171">
        <f>IFERROR($A$3*特征计算_周度!B1514+$B$3*特征计算_周度!C1514+$C$3*特征计算_周度!D1514+$D$3*特征计算_周度!E1514+$E$3*特征计算_周度!F1514+$F$3*特征计算_周度!H1514,"")</f>
        <v/>
      </c>
      <c r="C1514" s="118">
        <f>IFERROR(PERCENTILE(OFFSET(B1514,1-364,0,364,1),$C$7),"")</f>
        <v/>
      </c>
      <c r="D1514" s="118">
        <f>IFERROR(PERCENTILE(OFFSET(B1514,1-364,0,364,1),$C$11),"")</f>
        <v/>
      </c>
      <c r="E1514" s="122">
        <f>_xlfn.LET(_xlpm.initState,IF(OR(B1514="",C1514=""),"",IF(OR(特征计算_周度!B1497&gt;$B$15,特征计算_周度!C1497&gt;$B$15,特征计算_周度!G1497&gt;$B$15,特征计算_周度!E1497&gt;$B$15,特征计算_周度!F1497&gt;$B$15),$A$12,IFERROR(IF(B1514&lt;PERCENTILE(OFFSET(B1514,1-364,0,364,1),$C$7),$A$7,IF(B1514&lt;PERCENTILE(OFFSET(B1514,1-364,0,364,1),$C$8),$A$8,IF(B1514&lt;PERCENTILE(OFFSET(B1514,1-364,0,364,1),$C$9),$A$9,IF(B1514&lt;PERCENTILE(OFFSET(B1514,1-364,0,364,1),$C$10),$A$10,IF(B1514&lt;PERCENTILE(OFFSET(B1514,1-364,0,364,1),$C$11),$A$11,$A$12))))),""))),_xlpm.dev,原始数据_周度!G1497,_xlpm.minDev,MIN(OFFSET(原始数据_周度!G1497,1-$D$17,0,$D$17,1)),_xlpm.bounce,_xlpm.dev-_xlpm.minDev,_xlpm.oversold,AND(ISNUMBER(_xlpm.dev),ISNUMBER(_xlpm.minDev),_xlpm.minDev&lt;=$B$17,_xlpm.bounce&gt;=$F$17,OR(_xlpm.initState=$A$12,_xlpm.initState=$A$11,_xlpm.initState=$A$10)),_xlpm.pctOnly,IFERROR(IF(B1514&lt;PERCENTILE(OFFSET(B1514,1-364,0,364,1),$C$7),$A$7,IF(B1514&lt;PERCENTILE(OFFSET(B1514,1-364,0,364,1),$C$8),$A$8,IF(B1514&lt;PERCENTILE(OFFSET(B1514,1-364,0,364,1),$C$9),$A$9,IF(B1514&lt;PERCENTILE(OFFSET(B1514,1-364,0,364,1),$C$10),$A$10,IF(B1514&lt;PERCENTILE(OFFSET(B1514,1-364,0,364,1),$C$11),$A$11,$A$12))))),""),IF(_xlpm.initState="","",IF(_xlpm.oversold,_xlpm.pctOnly,_xlpm.initState)))</f>
        <v/>
      </c>
      <c r="F1514" s="119" t="n"/>
      <c r="G1514" s="120">
        <f>IF(OR(B1514="",C1514=""),"",IF(OR(特征计算_周度!B1497&gt;$B$15,特征计算_周度!C1497&gt;$B$15,特征计算_周度!G1497&gt;$B$15,特征计算_周度!E1497&gt;$B$15,特征计算_周度!F1497&gt;$B$15),IF(特征计算_周度!B1497&gt;$B$15,"VIX ","")&amp;IF(特征计算_周度!C1497&gt;$B$15,"HY ","")&amp;IF(特征计算_周度!G1497&gt;$B$15,"Sahm ","")&amp;IF(特征计算_周度!E1497&gt;$B$15,"趋势 ","")&amp;IF(特征计算_周度!F1497&gt;$B$15,"斜率",""),"—"))</f>
        <v/>
      </c>
      <c r="H1514" s="120">
        <f>IF(OR(B1514="",C1514=""),"",_xlfn.LET(_xlpm.dev,原始数据_周度!G1497,_xlpm.minDev,MIN(OFFSET(原始数据_周度!G1497,1-$D$17,0,$D$17,1)),_xlpm.bounce,_xlpm.dev-_xlpm.minDev,IF(AND(ISNUMBER(_xlpm.dev),ISNUMBER(_xlpm.minDev),_xlpm.minDev&lt;=$B$17,_xlpm.bounce&gt;=$F$17),"✅ 触发","—")))</f>
        <v/>
      </c>
      <c r="I1514" s="172">
        <f>IFERROR(IF(特征计算_周度!H1514&gt;$I$3,MIN($I$4,MAX(-$I$5,(特征计算_周度!H1514-$I$3)*$I$4)),0),"")</f>
        <v/>
      </c>
    </row>
    <row r="1515">
      <c r="A1515" s="117">
        <f>特征计算_周度!A1498</f>
        <v/>
      </c>
      <c r="B1515" s="171">
        <f>IFERROR($A$3*特征计算_周度!B1515+$B$3*特征计算_周度!C1515+$C$3*特征计算_周度!D1515+$D$3*特征计算_周度!E1515+$E$3*特征计算_周度!F1515+$F$3*特征计算_周度!H1515,"")</f>
        <v/>
      </c>
      <c r="C1515" s="118">
        <f>IFERROR(PERCENTILE(OFFSET(B1515,1-364,0,364,1),$C$7),"")</f>
        <v/>
      </c>
      <c r="D1515" s="118">
        <f>IFERROR(PERCENTILE(OFFSET(B1515,1-364,0,364,1),$C$11),"")</f>
        <v/>
      </c>
      <c r="E1515" s="122">
        <f>_xlfn.LET(_xlpm.initState,IF(OR(B1515="",C1515=""),"",IF(OR(特征计算_周度!B1498&gt;$B$15,特征计算_周度!C1498&gt;$B$15,特征计算_周度!G1498&gt;$B$15,特征计算_周度!E1498&gt;$B$15,特征计算_周度!F1498&gt;$B$15),$A$12,IFERROR(IF(B1515&lt;PERCENTILE(OFFSET(B1515,1-364,0,364,1),$C$7),$A$7,IF(B1515&lt;PERCENTILE(OFFSET(B1515,1-364,0,364,1),$C$8),$A$8,IF(B1515&lt;PERCENTILE(OFFSET(B1515,1-364,0,364,1),$C$9),$A$9,IF(B1515&lt;PERCENTILE(OFFSET(B1515,1-364,0,364,1),$C$10),$A$10,IF(B1515&lt;PERCENTILE(OFFSET(B1515,1-364,0,364,1),$C$11),$A$11,$A$12))))),""))),_xlpm.dev,原始数据_周度!G1498,_xlpm.minDev,MIN(OFFSET(原始数据_周度!G1498,1-$D$17,0,$D$17,1)),_xlpm.bounce,_xlpm.dev-_xlpm.minDev,_xlpm.oversold,AND(ISNUMBER(_xlpm.dev),ISNUMBER(_xlpm.minDev),_xlpm.minDev&lt;=$B$17,_xlpm.bounce&gt;=$F$17,OR(_xlpm.initState=$A$12,_xlpm.initState=$A$11,_xlpm.initState=$A$10)),_xlpm.pctOnly,IFERROR(IF(B1515&lt;PERCENTILE(OFFSET(B1515,1-364,0,364,1),$C$7),$A$7,IF(B1515&lt;PERCENTILE(OFFSET(B1515,1-364,0,364,1),$C$8),$A$8,IF(B1515&lt;PERCENTILE(OFFSET(B1515,1-364,0,364,1),$C$9),$A$9,IF(B1515&lt;PERCENTILE(OFFSET(B1515,1-364,0,364,1),$C$10),$A$10,IF(B1515&lt;PERCENTILE(OFFSET(B1515,1-364,0,364,1),$C$11),$A$11,$A$12))))),""),IF(_xlpm.initState="","",IF(_xlpm.oversold,_xlpm.pctOnly,_xlpm.initState)))</f>
        <v/>
      </c>
      <c r="F1515" s="119" t="n"/>
      <c r="G1515" s="120">
        <f>IF(OR(B1515="",C1515=""),"",IF(OR(特征计算_周度!B1498&gt;$B$15,特征计算_周度!C1498&gt;$B$15,特征计算_周度!G1498&gt;$B$15,特征计算_周度!E1498&gt;$B$15,特征计算_周度!F1498&gt;$B$15),IF(特征计算_周度!B1498&gt;$B$15,"VIX ","")&amp;IF(特征计算_周度!C1498&gt;$B$15,"HY ","")&amp;IF(特征计算_周度!G1498&gt;$B$15,"Sahm ","")&amp;IF(特征计算_周度!E1498&gt;$B$15,"趋势 ","")&amp;IF(特征计算_周度!F1498&gt;$B$15,"斜率",""),"—"))</f>
        <v/>
      </c>
      <c r="H1515" s="120">
        <f>IF(OR(B1515="",C1515=""),"",_xlfn.LET(_xlpm.dev,原始数据_周度!G1498,_xlpm.minDev,MIN(OFFSET(原始数据_周度!G1498,1-$D$17,0,$D$17,1)),_xlpm.bounce,_xlpm.dev-_xlpm.minDev,IF(AND(ISNUMBER(_xlpm.dev),ISNUMBER(_xlpm.minDev),_xlpm.minDev&lt;=$B$17,_xlpm.bounce&gt;=$F$17),"✅ 触发","—")))</f>
        <v/>
      </c>
      <c r="I1515" s="172">
        <f>IFERROR(IF(特征计算_周度!H1515&gt;$I$3,MIN($I$4,MAX(-$I$5,(特征计算_周度!H1515-$I$3)*$I$4)),0),"")</f>
        <v/>
      </c>
    </row>
    <row r="1516">
      <c r="A1516" s="117">
        <f>特征计算_周度!A1499</f>
        <v/>
      </c>
      <c r="B1516" s="171">
        <f>IFERROR($A$3*特征计算_周度!B1516+$B$3*特征计算_周度!C1516+$C$3*特征计算_周度!D1516+$D$3*特征计算_周度!E1516+$E$3*特征计算_周度!F1516+$F$3*特征计算_周度!H1516,"")</f>
        <v/>
      </c>
      <c r="C1516" s="118">
        <f>IFERROR(PERCENTILE(OFFSET(B1516,1-364,0,364,1),$C$7),"")</f>
        <v/>
      </c>
      <c r="D1516" s="118">
        <f>IFERROR(PERCENTILE(OFFSET(B1516,1-364,0,364,1),$C$11),"")</f>
        <v/>
      </c>
      <c r="E1516" s="122">
        <f>_xlfn.LET(_xlpm.initState,IF(OR(B1516="",C1516=""),"",IF(OR(特征计算_周度!B1499&gt;$B$15,特征计算_周度!C1499&gt;$B$15,特征计算_周度!G1499&gt;$B$15,特征计算_周度!E1499&gt;$B$15,特征计算_周度!F1499&gt;$B$15),$A$12,IFERROR(IF(B1516&lt;PERCENTILE(OFFSET(B1516,1-364,0,364,1),$C$7),$A$7,IF(B1516&lt;PERCENTILE(OFFSET(B1516,1-364,0,364,1),$C$8),$A$8,IF(B1516&lt;PERCENTILE(OFFSET(B1516,1-364,0,364,1),$C$9),$A$9,IF(B1516&lt;PERCENTILE(OFFSET(B1516,1-364,0,364,1),$C$10),$A$10,IF(B1516&lt;PERCENTILE(OFFSET(B1516,1-364,0,364,1),$C$11),$A$11,$A$12))))),""))),_xlpm.dev,原始数据_周度!G1499,_xlpm.minDev,MIN(OFFSET(原始数据_周度!G1499,1-$D$17,0,$D$17,1)),_xlpm.bounce,_xlpm.dev-_xlpm.minDev,_xlpm.oversold,AND(ISNUMBER(_xlpm.dev),ISNUMBER(_xlpm.minDev),_xlpm.minDev&lt;=$B$17,_xlpm.bounce&gt;=$F$17,OR(_xlpm.initState=$A$12,_xlpm.initState=$A$11,_xlpm.initState=$A$10)),_xlpm.pctOnly,IFERROR(IF(B1516&lt;PERCENTILE(OFFSET(B1516,1-364,0,364,1),$C$7),$A$7,IF(B1516&lt;PERCENTILE(OFFSET(B1516,1-364,0,364,1),$C$8),$A$8,IF(B1516&lt;PERCENTILE(OFFSET(B1516,1-364,0,364,1),$C$9),$A$9,IF(B1516&lt;PERCENTILE(OFFSET(B1516,1-364,0,364,1),$C$10),$A$10,IF(B1516&lt;PERCENTILE(OFFSET(B1516,1-364,0,364,1),$C$11),$A$11,$A$12))))),""),IF(_xlpm.initState="","",IF(_xlpm.oversold,_xlpm.pctOnly,_xlpm.initState)))</f>
        <v/>
      </c>
      <c r="F1516" s="119" t="n"/>
      <c r="G1516" s="120">
        <f>IF(OR(B1516="",C1516=""),"",IF(OR(特征计算_周度!B1499&gt;$B$15,特征计算_周度!C1499&gt;$B$15,特征计算_周度!G1499&gt;$B$15,特征计算_周度!E1499&gt;$B$15,特征计算_周度!F1499&gt;$B$15),IF(特征计算_周度!B1499&gt;$B$15,"VIX ","")&amp;IF(特征计算_周度!C1499&gt;$B$15,"HY ","")&amp;IF(特征计算_周度!G1499&gt;$B$15,"Sahm ","")&amp;IF(特征计算_周度!E1499&gt;$B$15,"趋势 ","")&amp;IF(特征计算_周度!F1499&gt;$B$15,"斜率",""),"—"))</f>
        <v/>
      </c>
      <c r="H1516" s="120">
        <f>IF(OR(B1516="",C1516=""),"",_xlfn.LET(_xlpm.dev,原始数据_周度!G1499,_xlpm.minDev,MIN(OFFSET(原始数据_周度!G1499,1-$D$17,0,$D$17,1)),_xlpm.bounce,_xlpm.dev-_xlpm.minDev,IF(AND(ISNUMBER(_xlpm.dev),ISNUMBER(_xlpm.minDev),_xlpm.minDev&lt;=$B$17,_xlpm.bounce&gt;=$F$17),"✅ 触发","—")))</f>
        <v/>
      </c>
      <c r="I1516" s="172">
        <f>IFERROR(IF(特征计算_周度!H1516&gt;$I$3,MIN($I$4,MAX(-$I$5,(特征计算_周度!H1516-$I$3)*$I$4)),0),"")</f>
        <v/>
      </c>
    </row>
    <row r="1517">
      <c r="A1517" s="117">
        <f>特征计算_周度!A1500</f>
        <v/>
      </c>
      <c r="B1517" s="171">
        <f>IFERROR($A$3*特征计算_周度!B1517+$B$3*特征计算_周度!C1517+$C$3*特征计算_周度!D1517+$D$3*特征计算_周度!E1517+$E$3*特征计算_周度!F1517+$F$3*特征计算_周度!H1517,"")</f>
        <v/>
      </c>
      <c r="C1517" s="118">
        <f>IFERROR(PERCENTILE(OFFSET(B1517,1-364,0,364,1),$C$7),"")</f>
        <v/>
      </c>
      <c r="D1517" s="118">
        <f>IFERROR(PERCENTILE(OFFSET(B1517,1-364,0,364,1),$C$11),"")</f>
        <v/>
      </c>
      <c r="E1517" s="122">
        <f>_xlfn.LET(_xlpm.initState,IF(OR(B1517="",C1517=""),"",IF(OR(特征计算_周度!B1500&gt;$B$15,特征计算_周度!C1500&gt;$B$15,特征计算_周度!G1500&gt;$B$15,特征计算_周度!E1500&gt;$B$15,特征计算_周度!F1500&gt;$B$15),$A$12,IFERROR(IF(B1517&lt;PERCENTILE(OFFSET(B1517,1-364,0,364,1),$C$7),$A$7,IF(B1517&lt;PERCENTILE(OFFSET(B1517,1-364,0,364,1),$C$8),$A$8,IF(B1517&lt;PERCENTILE(OFFSET(B1517,1-364,0,364,1),$C$9),$A$9,IF(B1517&lt;PERCENTILE(OFFSET(B1517,1-364,0,364,1),$C$10),$A$10,IF(B1517&lt;PERCENTILE(OFFSET(B1517,1-364,0,364,1),$C$11),$A$11,$A$12))))),""))),_xlpm.dev,原始数据_周度!G1500,_xlpm.minDev,MIN(OFFSET(原始数据_周度!G1500,1-$D$17,0,$D$17,1)),_xlpm.bounce,_xlpm.dev-_xlpm.minDev,_xlpm.oversold,AND(ISNUMBER(_xlpm.dev),ISNUMBER(_xlpm.minDev),_xlpm.minDev&lt;=$B$17,_xlpm.bounce&gt;=$F$17,OR(_xlpm.initState=$A$12,_xlpm.initState=$A$11,_xlpm.initState=$A$10)),_xlpm.pctOnly,IFERROR(IF(B1517&lt;PERCENTILE(OFFSET(B1517,1-364,0,364,1),$C$7),$A$7,IF(B1517&lt;PERCENTILE(OFFSET(B1517,1-364,0,364,1),$C$8),$A$8,IF(B1517&lt;PERCENTILE(OFFSET(B1517,1-364,0,364,1),$C$9),$A$9,IF(B1517&lt;PERCENTILE(OFFSET(B1517,1-364,0,364,1),$C$10),$A$10,IF(B1517&lt;PERCENTILE(OFFSET(B1517,1-364,0,364,1),$C$11),$A$11,$A$12))))),""),IF(_xlpm.initState="","",IF(_xlpm.oversold,_xlpm.pctOnly,_xlpm.initState)))</f>
        <v/>
      </c>
      <c r="F1517" s="119" t="n"/>
      <c r="G1517" s="120">
        <f>IF(OR(B1517="",C1517=""),"",IF(OR(特征计算_周度!B1500&gt;$B$15,特征计算_周度!C1500&gt;$B$15,特征计算_周度!G1500&gt;$B$15,特征计算_周度!E1500&gt;$B$15,特征计算_周度!F1500&gt;$B$15),IF(特征计算_周度!B1500&gt;$B$15,"VIX ","")&amp;IF(特征计算_周度!C1500&gt;$B$15,"HY ","")&amp;IF(特征计算_周度!G1500&gt;$B$15,"Sahm ","")&amp;IF(特征计算_周度!E1500&gt;$B$15,"趋势 ","")&amp;IF(特征计算_周度!F1500&gt;$B$15,"斜率",""),"—"))</f>
        <v/>
      </c>
      <c r="H1517" s="120">
        <f>IF(OR(B1517="",C1517=""),"",_xlfn.LET(_xlpm.dev,原始数据_周度!G1500,_xlpm.minDev,MIN(OFFSET(原始数据_周度!G1500,1-$D$17,0,$D$17,1)),_xlpm.bounce,_xlpm.dev-_xlpm.minDev,IF(AND(ISNUMBER(_xlpm.dev),ISNUMBER(_xlpm.minDev),_xlpm.minDev&lt;=$B$17,_xlpm.bounce&gt;=$F$17),"✅ 触发","—")))</f>
        <v/>
      </c>
      <c r="I1517" s="172">
        <f>IFERROR(IF(特征计算_周度!H1517&gt;$I$3,MIN($I$4,MAX(-$I$5,(特征计算_周度!H1517-$I$3)*$I$4)),0),"")</f>
        <v/>
      </c>
    </row>
    <row r="1518">
      <c r="A1518" s="117">
        <f>特征计算_周度!A1501</f>
        <v/>
      </c>
      <c r="B1518" s="171">
        <f>IFERROR($A$3*特征计算_周度!B1518+$B$3*特征计算_周度!C1518+$C$3*特征计算_周度!D1518+$D$3*特征计算_周度!E1518+$E$3*特征计算_周度!F1518+$F$3*特征计算_周度!H1518,"")</f>
        <v/>
      </c>
      <c r="C1518" s="118">
        <f>IFERROR(PERCENTILE(OFFSET(B1518,1-364,0,364,1),$C$7),"")</f>
        <v/>
      </c>
      <c r="D1518" s="118">
        <f>IFERROR(PERCENTILE(OFFSET(B1518,1-364,0,364,1),$C$11),"")</f>
        <v/>
      </c>
      <c r="E1518" s="122">
        <f>_xlfn.LET(_xlpm.initState,IF(OR(B1518="",C1518=""),"",IF(OR(特征计算_周度!B1501&gt;$B$15,特征计算_周度!C1501&gt;$B$15,特征计算_周度!G1501&gt;$B$15,特征计算_周度!E1501&gt;$B$15,特征计算_周度!F1501&gt;$B$15),$A$12,IFERROR(IF(B1518&lt;PERCENTILE(OFFSET(B1518,1-364,0,364,1),$C$7),$A$7,IF(B1518&lt;PERCENTILE(OFFSET(B1518,1-364,0,364,1),$C$8),$A$8,IF(B1518&lt;PERCENTILE(OFFSET(B1518,1-364,0,364,1),$C$9),$A$9,IF(B1518&lt;PERCENTILE(OFFSET(B1518,1-364,0,364,1),$C$10),$A$10,IF(B1518&lt;PERCENTILE(OFFSET(B1518,1-364,0,364,1),$C$11),$A$11,$A$12))))),""))),_xlpm.dev,原始数据_周度!G1501,_xlpm.minDev,MIN(OFFSET(原始数据_周度!G1501,1-$D$17,0,$D$17,1)),_xlpm.bounce,_xlpm.dev-_xlpm.minDev,_xlpm.oversold,AND(ISNUMBER(_xlpm.dev),ISNUMBER(_xlpm.minDev),_xlpm.minDev&lt;=$B$17,_xlpm.bounce&gt;=$F$17,OR(_xlpm.initState=$A$12,_xlpm.initState=$A$11,_xlpm.initState=$A$10)),_xlpm.pctOnly,IFERROR(IF(B1518&lt;PERCENTILE(OFFSET(B1518,1-364,0,364,1),$C$7),$A$7,IF(B1518&lt;PERCENTILE(OFFSET(B1518,1-364,0,364,1),$C$8),$A$8,IF(B1518&lt;PERCENTILE(OFFSET(B1518,1-364,0,364,1),$C$9),$A$9,IF(B1518&lt;PERCENTILE(OFFSET(B1518,1-364,0,364,1),$C$10),$A$10,IF(B1518&lt;PERCENTILE(OFFSET(B1518,1-364,0,364,1),$C$11),$A$11,$A$12))))),""),IF(_xlpm.initState="","",IF(_xlpm.oversold,_xlpm.pctOnly,_xlpm.initState)))</f>
        <v/>
      </c>
      <c r="F1518" s="119" t="n"/>
      <c r="G1518" s="120">
        <f>IF(OR(B1518="",C1518=""),"",IF(OR(特征计算_周度!B1501&gt;$B$15,特征计算_周度!C1501&gt;$B$15,特征计算_周度!G1501&gt;$B$15,特征计算_周度!E1501&gt;$B$15,特征计算_周度!F1501&gt;$B$15),IF(特征计算_周度!B1501&gt;$B$15,"VIX ","")&amp;IF(特征计算_周度!C1501&gt;$B$15,"HY ","")&amp;IF(特征计算_周度!G1501&gt;$B$15,"Sahm ","")&amp;IF(特征计算_周度!E1501&gt;$B$15,"趋势 ","")&amp;IF(特征计算_周度!F1501&gt;$B$15,"斜率",""),"—"))</f>
        <v/>
      </c>
      <c r="H1518" s="120">
        <f>IF(OR(B1518="",C1518=""),"",_xlfn.LET(_xlpm.dev,原始数据_周度!G1501,_xlpm.minDev,MIN(OFFSET(原始数据_周度!G1501,1-$D$17,0,$D$17,1)),_xlpm.bounce,_xlpm.dev-_xlpm.minDev,IF(AND(ISNUMBER(_xlpm.dev),ISNUMBER(_xlpm.minDev),_xlpm.minDev&lt;=$B$17,_xlpm.bounce&gt;=$F$17),"✅ 触发","—")))</f>
        <v/>
      </c>
      <c r="I1518" s="172">
        <f>IFERROR(IF(特征计算_周度!H1518&gt;$I$3,MIN($I$4,MAX(-$I$5,(特征计算_周度!H1518-$I$3)*$I$4)),0),"")</f>
        <v/>
      </c>
    </row>
    <row r="1519">
      <c r="A1519" s="117">
        <f>特征计算_周度!A1502</f>
        <v/>
      </c>
      <c r="B1519" s="171">
        <f>IFERROR($A$3*特征计算_周度!B1519+$B$3*特征计算_周度!C1519+$C$3*特征计算_周度!D1519+$D$3*特征计算_周度!E1519+$E$3*特征计算_周度!F1519+$F$3*特征计算_周度!H1519,"")</f>
        <v/>
      </c>
      <c r="C1519" s="118">
        <f>IFERROR(PERCENTILE(OFFSET(B1519,1-364,0,364,1),$C$7),"")</f>
        <v/>
      </c>
      <c r="D1519" s="118">
        <f>IFERROR(PERCENTILE(OFFSET(B1519,1-364,0,364,1),$C$11),"")</f>
        <v/>
      </c>
      <c r="E1519" s="122">
        <f>_xlfn.LET(_xlpm.initState,IF(OR(B1519="",C1519=""),"",IF(OR(特征计算_周度!B1502&gt;$B$15,特征计算_周度!C1502&gt;$B$15,特征计算_周度!G1502&gt;$B$15,特征计算_周度!E1502&gt;$B$15,特征计算_周度!F1502&gt;$B$15),$A$12,IFERROR(IF(B1519&lt;PERCENTILE(OFFSET(B1519,1-364,0,364,1),$C$7),$A$7,IF(B1519&lt;PERCENTILE(OFFSET(B1519,1-364,0,364,1),$C$8),$A$8,IF(B1519&lt;PERCENTILE(OFFSET(B1519,1-364,0,364,1),$C$9),$A$9,IF(B1519&lt;PERCENTILE(OFFSET(B1519,1-364,0,364,1),$C$10),$A$10,IF(B1519&lt;PERCENTILE(OFFSET(B1519,1-364,0,364,1),$C$11),$A$11,$A$12))))),""))),_xlpm.dev,原始数据_周度!G1502,_xlpm.minDev,MIN(OFFSET(原始数据_周度!G1502,1-$D$17,0,$D$17,1)),_xlpm.bounce,_xlpm.dev-_xlpm.minDev,_xlpm.oversold,AND(ISNUMBER(_xlpm.dev),ISNUMBER(_xlpm.minDev),_xlpm.minDev&lt;=$B$17,_xlpm.bounce&gt;=$F$17,OR(_xlpm.initState=$A$12,_xlpm.initState=$A$11,_xlpm.initState=$A$10)),_xlpm.pctOnly,IFERROR(IF(B1519&lt;PERCENTILE(OFFSET(B1519,1-364,0,364,1),$C$7),$A$7,IF(B1519&lt;PERCENTILE(OFFSET(B1519,1-364,0,364,1),$C$8),$A$8,IF(B1519&lt;PERCENTILE(OFFSET(B1519,1-364,0,364,1),$C$9),$A$9,IF(B1519&lt;PERCENTILE(OFFSET(B1519,1-364,0,364,1),$C$10),$A$10,IF(B1519&lt;PERCENTILE(OFFSET(B1519,1-364,0,364,1),$C$11),$A$11,$A$12))))),""),IF(_xlpm.initState="","",IF(_xlpm.oversold,_xlpm.pctOnly,_xlpm.initState)))</f>
        <v/>
      </c>
      <c r="F1519" s="119" t="n"/>
      <c r="G1519" s="120">
        <f>IF(OR(B1519="",C1519=""),"",IF(OR(特征计算_周度!B1502&gt;$B$15,特征计算_周度!C1502&gt;$B$15,特征计算_周度!G1502&gt;$B$15,特征计算_周度!E1502&gt;$B$15,特征计算_周度!F1502&gt;$B$15),IF(特征计算_周度!B1502&gt;$B$15,"VIX ","")&amp;IF(特征计算_周度!C1502&gt;$B$15,"HY ","")&amp;IF(特征计算_周度!G1502&gt;$B$15,"Sahm ","")&amp;IF(特征计算_周度!E1502&gt;$B$15,"趋势 ","")&amp;IF(特征计算_周度!F1502&gt;$B$15,"斜率",""),"—"))</f>
        <v/>
      </c>
      <c r="H1519" s="120">
        <f>IF(OR(B1519="",C1519=""),"",_xlfn.LET(_xlpm.dev,原始数据_周度!G1502,_xlpm.minDev,MIN(OFFSET(原始数据_周度!G1502,1-$D$17,0,$D$17,1)),_xlpm.bounce,_xlpm.dev-_xlpm.minDev,IF(AND(ISNUMBER(_xlpm.dev),ISNUMBER(_xlpm.minDev),_xlpm.minDev&lt;=$B$17,_xlpm.bounce&gt;=$F$17),"✅ 触发","—")))</f>
        <v/>
      </c>
      <c r="I1519" s="172">
        <f>IFERROR(IF(特征计算_周度!H1519&gt;$I$3,MIN($I$4,MAX(-$I$5,(特征计算_周度!H1519-$I$3)*$I$4)),0),"")</f>
        <v/>
      </c>
    </row>
    <row r="1520">
      <c r="A1520" s="117">
        <f>特征计算_周度!A1503</f>
        <v/>
      </c>
      <c r="B1520" s="171">
        <f>IFERROR($A$3*特征计算_周度!B1520+$B$3*特征计算_周度!C1520+$C$3*特征计算_周度!D1520+$D$3*特征计算_周度!E1520+$E$3*特征计算_周度!F1520+$F$3*特征计算_周度!H1520,"")</f>
        <v/>
      </c>
      <c r="C1520" s="118">
        <f>IFERROR(PERCENTILE(OFFSET(B1520,1-364,0,364,1),$C$7),"")</f>
        <v/>
      </c>
      <c r="D1520" s="118">
        <f>IFERROR(PERCENTILE(OFFSET(B1520,1-364,0,364,1),$C$11),"")</f>
        <v/>
      </c>
      <c r="E1520" s="122">
        <f>_xlfn.LET(_xlpm.initState,IF(OR(B1520="",C1520=""),"",IF(OR(特征计算_周度!B1503&gt;$B$15,特征计算_周度!C1503&gt;$B$15,特征计算_周度!G1503&gt;$B$15,特征计算_周度!E1503&gt;$B$15,特征计算_周度!F1503&gt;$B$15),$A$12,IFERROR(IF(B1520&lt;PERCENTILE(OFFSET(B1520,1-364,0,364,1),$C$7),$A$7,IF(B1520&lt;PERCENTILE(OFFSET(B1520,1-364,0,364,1),$C$8),$A$8,IF(B1520&lt;PERCENTILE(OFFSET(B1520,1-364,0,364,1),$C$9),$A$9,IF(B1520&lt;PERCENTILE(OFFSET(B1520,1-364,0,364,1),$C$10),$A$10,IF(B1520&lt;PERCENTILE(OFFSET(B1520,1-364,0,364,1),$C$11),$A$11,$A$12))))),""))),_xlpm.dev,原始数据_周度!G1503,_xlpm.minDev,MIN(OFFSET(原始数据_周度!G1503,1-$D$17,0,$D$17,1)),_xlpm.bounce,_xlpm.dev-_xlpm.minDev,_xlpm.oversold,AND(ISNUMBER(_xlpm.dev),ISNUMBER(_xlpm.minDev),_xlpm.minDev&lt;=$B$17,_xlpm.bounce&gt;=$F$17,OR(_xlpm.initState=$A$12,_xlpm.initState=$A$11,_xlpm.initState=$A$10)),_xlpm.pctOnly,IFERROR(IF(B1520&lt;PERCENTILE(OFFSET(B1520,1-364,0,364,1),$C$7),$A$7,IF(B1520&lt;PERCENTILE(OFFSET(B1520,1-364,0,364,1),$C$8),$A$8,IF(B1520&lt;PERCENTILE(OFFSET(B1520,1-364,0,364,1),$C$9),$A$9,IF(B1520&lt;PERCENTILE(OFFSET(B1520,1-364,0,364,1),$C$10),$A$10,IF(B1520&lt;PERCENTILE(OFFSET(B1520,1-364,0,364,1),$C$11),$A$11,$A$12))))),""),IF(_xlpm.initState="","",IF(_xlpm.oversold,_xlpm.pctOnly,_xlpm.initState)))</f>
        <v/>
      </c>
      <c r="F1520" s="119" t="n"/>
      <c r="G1520" s="120">
        <f>IF(OR(B1520="",C1520=""),"",IF(OR(特征计算_周度!B1503&gt;$B$15,特征计算_周度!C1503&gt;$B$15,特征计算_周度!G1503&gt;$B$15,特征计算_周度!E1503&gt;$B$15,特征计算_周度!F1503&gt;$B$15),IF(特征计算_周度!B1503&gt;$B$15,"VIX ","")&amp;IF(特征计算_周度!C1503&gt;$B$15,"HY ","")&amp;IF(特征计算_周度!G1503&gt;$B$15,"Sahm ","")&amp;IF(特征计算_周度!E1503&gt;$B$15,"趋势 ","")&amp;IF(特征计算_周度!F1503&gt;$B$15,"斜率",""),"—"))</f>
        <v/>
      </c>
      <c r="H1520" s="120">
        <f>IF(OR(B1520="",C1520=""),"",_xlfn.LET(_xlpm.dev,原始数据_周度!G1503,_xlpm.minDev,MIN(OFFSET(原始数据_周度!G1503,1-$D$17,0,$D$17,1)),_xlpm.bounce,_xlpm.dev-_xlpm.minDev,IF(AND(ISNUMBER(_xlpm.dev),ISNUMBER(_xlpm.minDev),_xlpm.minDev&lt;=$B$17,_xlpm.bounce&gt;=$F$17),"✅ 触发","—")))</f>
        <v/>
      </c>
      <c r="I1520" s="172">
        <f>IFERROR(IF(特征计算_周度!H1520&gt;$I$3,MIN($I$4,MAX(-$I$5,(特征计算_周度!H1520-$I$3)*$I$4)),0),"")</f>
        <v/>
      </c>
    </row>
    <row r="1521">
      <c r="A1521" s="117">
        <f>特征计算_周度!A1504</f>
        <v/>
      </c>
      <c r="B1521" s="171">
        <f>IFERROR($A$3*特征计算_周度!B1521+$B$3*特征计算_周度!C1521+$C$3*特征计算_周度!D1521+$D$3*特征计算_周度!E1521+$E$3*特征计算_周度!F1521+$F$3*特征计算_周度!H1521,"")</f>
        <v/>
      </c>
      <c r="C1521" s="118">
        <f>IFERROR(PERCENTILE(OFFSET(B1521,1-364,0,364,1),$C$7),"")</f>
        <v/>
      </c>
      <c r="D1521" s="118">
        <f>IFERROR(PERCENTILE(OFFSET(B1521,1-364,0,364,1),$C$11),"")</f>
        <v/>
      </c>
      <c r="E1521" s="122">
        <f>_xlfn.LET(_xlpm.initState,IF(OR(B1521="",C1521=""),"",IF(OR(特征计算_周度!B1504&gt;$B$15,特征计算_周度!C1504&gt;$B$15,特征计算_周度!G1504&gt;$B$15,特征计算_周度!E1504&gt;$B$15,特征计算_周度!F1504&gt;$B$15),$A$12,IFERROR(IF(B1521&lt;PERCENTILE(OFFSET(B1521,1-364,0,364,1),$C$7),$A$7,IF(B1521&lt;PERCENTILE(OFFSET(B1521,1-364,0,364,1),$C$8),$A$8,IF(B1521&lt;PERCENTILE(OFFSET(B1521,1-364,0,364,1),$C$9),$A$9,IF(B1521&lt;PERCENTILE(OFFSET(B1521,1-364,0,364,1),$C$10),$A$10,IF(B1521&lt;PERCENTILE(OFFSET(B1521,1-364,0,364,1),$C$11),$A$11,$A$12))))),""))),_xlpm.dev,原始数据_周度!G1504,_xlpm.minDev,MIN(OFFSET(原始数据_周度!G1504,1-$D$17,0,$D$17,1)),_xlpm.bounce,_xlpm.dev-_xlpm.minDev,_xlpm.oversold,AND(ISNUMBER(_xlpm.dev),ISNUMBER(_xlpm.minDev),_xlpm.minDev&lt;=$B$17,_xlpm.bounce&gt;=$F$17,OR(_xlpm.initState=$A$12,_xlpm.initState=$A$11,_xlpm.initState=$A$10)),_xlpm.pctOnly,IFERROR(IF(B1521&lt;PERCENTILE(OFFSET(B1521,1-364,0,364,1),$C$7),$A$7,IF(B1521&lt;PERCENTILE(OFFSET(B1521,1-364,0,364,1),$C$8),$A$8,IF(B1521&lt;PERCENTILE(OFFSET(B1521,1-364,0,364,1),$C$9),$A$9,IF(B1521&lt;PERCENTILE(OFFSET(B1521,1-364,0,364,1),$C$10),$A$10,IF(B1521&lt;PERCENTILE(OFFSET(B1521,1-364,0,364,1),$C$11),$A$11,$A$12))))),""),IF(_xlpm.initState="","",IF(_xlpm.oversold,_xlpm.pctOnly,_xlpm.initState)))</f>
        <v/>
      </c>
      <c r="F1521" s="119" t="n"/>
      <c r="G1521" s="120">
        <f>IF(OR(B1521="",C1521=""),"",IF(OR(特征计算_周度!B1504&gt;$B$15,特征计算_周度!C1504&gt;$B$15,特征计算_周度!G1504&gt;$B$15,特征计算_周度!E1504&gt;$B$15,特征计算_周度!F1504&gt;$B$15),IF(特征计算_周度!B1504&gt;$B$15,"VIX ","")&amp;IF(特征计算_周度!C1504&gt;$B$15,"HY ","")&amp;IF(特征计算_周度!G1504&gt;$B$15,"Sahm ","")&amp;IF(特征计算_周度!E1504&gt;$B$15,"趋势 ","")&amp;IF(特征计算_周度!F1504&gt;$B$15,"斜率",""),"—"))</f>
        <v/>
      </c>
      <c r="H1521" s="120">
        <f>IF(OR(B1521="",C1521=""),"",_xlfn.LET(_xlpm.dev,原始数据_周度!G1504,_xlpm.minDev,MIN(OFFSET(原始数据_周度!G1504,1-$D$17,0,$D$17,1)),_xlpm.bounce,_xlpm.dev-_xlpm.minDev,IF(AND(ISNUMBER(_xlpm.dev),ISNUMBER(_xlpm.minDev),_xlpm.minDev&lt;=$B$17,_xlpm.bounce&gt;=$F$17),"✅ 触发","—")))</f>
        <v/>
      </c>
      <c r="I1521" s="172">
        <f>IFERROR(IF(特征计算_周度!H1521&gt;$I$3,MIN($I$4,MAX(-$I$5,(特征计算_周度!H1521-$I$3)*$I$4)),0),"")</f>
        <v/>
      </c>
    </row>
    <row r="1522">
      <c r="A1522" s="117">
        <f>特征计算_周度!A1505</f>
        <v/>
      </c>
      <c r="B1522" s="171">
        <f>IFERROR($A$3*特征计算_周度!B1522+$B$3*特征计算_周度!C1522+$C$3*特征计算_周度!D1522+$D$3*特征计算_周度!E1522+$E$3*特征计算_周度!F1522+$F$3*特征计算_周度!H1522,"")</f>
        <v/>
      </c>
      <c r="C1522" s="118">
        <f>IFERROR(PERCENTILE(OFFSET(B1522,1-364,0,364,1),$C$7),"")</f>
        <v/>
      </c>
      <c r="D1522" s="118">
        <f>IFERROR(PERCENTILE(OFFSET(B1522,1-364,0,364,1),$C$11),"")</f>
        <v/>
      </c>
      <c r="E1522" s="122">
        <f>_xlfn.LET(_xlpm.initState,IF(OR(B1522="",C1522=""),"",IF(OR(特征计算_周度!B1505&gt;$B$15,特征计算_周度!C1505&gt;$B$15,特征计算_周度!G1505&gt;$B$15,特征计算_周度!E1505&gt;$B$15,特征计算_周度!F1505&gt;$B$15),$A$12,IFERROR(IF(B1522&lt;PERCENTILE(OFFSET(B1522,1-364,0,364,1),$C$7),$A$7,IF(B1522&lt;PERCENTILE(OFFSET(B1522,1-364,0,364,1),$C$8),$A$8,IF(B1522&lt;PERCENTILE(OFFSET(B1522,1-364,0,364,1),$C$9),$A$9,IF(B1522&lt;PERCENTILE(OFFSET(B1522,1-364,0,364,1),$C$10),$A$10,IF(B1522&lt;PERCENTILE(OFFSET(B1522,1-364,0,364,1),$C$11),$A$11,$A$12))))),""))),_xlpm.dev,原始数据_周度!G1505,_xlpm.minDev,MIN(OFFSET(原始数据_周度!G1505,1-$D$17,0,$D$17,1)),_xlpm.bounce,_xlpm.dev-_xlpm.minDev,_xlpm.oversold,AND(ISNUMBER(_xlpm.dev),ISNUMBER(_xlpm.minDev),_xlpm.minDev&lt;=$B$17,_xlpm.bounce&gt;=$F$17,OR(_xlpm.initState=$A$12,_xlpm.initState=$A$11,_xlpm.initState=$A$10)),_xlpm.pctOnly,IFERROR(IF(B1522&lt;PERCENTILE(OFFSET(B1522,1-364,0,364,1),$C$7),$A$7,IF(B1522&lt;PERCENTILE(OFFSET(B1522,1-364,0,364,1),$C$8),$A$8,IF(B1522&lt;PERCENTILE(OFFSET(B1522,1-364,0,364,1),$C$9),$A$9,IF(B1522&lt;PERCENTILE(OFFSET(B1522,1-364,0,364,1),$C$10),$A$10,IF(B1522&lt;PERCENTILE(OFFSET(B1522,1-364,0,364,1),$C$11),$A$11,$A$12))))),""),IF(_xlpm.initState="","",IF(_xlpm.oversold,_xlpm.pctOnly,_xlpm.initState)))</f>
        <v/>
      </c>
      <c r="F1522" s="119" t="n"/>
      <c r="G1522" s="120">
        <f>IF(OR(B1522="",C1522=""),"",IF(OR(特征计算_周度!B1505&gt;$B$15,特征计算_周度!C1505&gt;$B$15,特征计算_周度!G1505&gt;$B$15,特征计算_周度!E1505&gt;$B$15,特征计算_周度!F1505&gt;$B$15),IF(特征计算_周度!B1505&gt;$B$15,"VIX ","")&amp;IF(特征计算_周度!C1505&gt;$B$15,"HY ","")&amp;IF(特征计算_周度!G1505&gt;$B$15,"Sahm ","")&amp;IF(特征计算_周度!E1505&gt;$B$15,"趋势 ","")&amp;IF(特征计算_周度!F1505&gt;$B$15,"斜率",""),"—"))</f>
        <v/>
      </c>
      <c r="H1522" s="120">
        <f>IF(OR(B1522="",C1522=""),"",_xlfn.LET(_xlpm.dev,原始数据_周度!G1505,_xlpm.minDev,MIN(OFFSET(原始数据_周度!G1505,1-$D$17,0,$D$17,1)),_xlpm.bounce,_xlpm.dev-_xlpm.minDev,IF(AND(ISNUMBER(_xlpm.dev),ISNUMBER(_xlpm.minDev),_xlpm.minDev&lt;=$B$17,_xlpm.bounce&gt;=$F$17),"✅ 触发","—")))</f>
        <v/>
      </c>
      <c r="I1522" s="172">
        <f>IFERROR(IF(特征计算_周度!H1522&gt;$I$3,MIN($I$4,MAX(-$I$5,(特征计算_周度!H1522-$I$3)*$I$4)),0),"")</f>
        <v/>
      </c>
    </row>
    <row r="1523">
      <c r="A1523" s="117">
        <f>特征计算_周度!A1506</f>
        <v/>
      </c>
      <c r="B1523" s="171">
        <f>IFERROR($A$3*特征计算_周度!B1523+$B$3*特征计算_周度!C1523+$C$3*特征计算_周度!D1523+$D$3*特征计算_周度!E1523+$E$3*特征计算_周度!F1523+$F$3*特征计算_周度!H1523,"")</f>
        <v/>
      </c>
      <c r="C1523" s="118">
        <f>IFERROR(PERCENTILE(OFFSET(B1523,1-364,0,364,1),$C$7),"")</f>
        <v/>
      </c>
      <c r="D1523" s="118">
        <f>IFERROR(PERCENTILE(OFFSET(B1523,1-364,0,364,1),$C$11),"")</f>
        <v/>
      </c>
      <c r="E1523" s="122">
        <f>_xlfn.LET(_xlpm.initState,IF(OR(B1523="",C1523=""),"",IF(OR(特征计算_周度!B1506&gt;$B$15,特征计算_周度!C1506&gt;$B$15,特征计算_周度!G1506&gt;$B$15,特征计算_周度!E1506&gt;$B$15,特征计算_周度!F1506&gt;$B$15),$A$12,IFERROR(IF(B1523&lt;PERCENTILE(OFFSET(B1523,1-364,0,364,1),$C$7),$A$7,IF(B1523&lt;PERCENTILE(OFFSET(B1523,1-364,0,364,1),$C$8),$A$8,IF(B1523&lt;PERCENTILE(OFFSET(B1523,1-364,0,364,1),$C$9),$A$9,IF(B1523&lt;PERCENTILE(OFFSET(B1523,1-364,0,364,1),$C$10),$A$10,IF(B1523&lt;PERCENTILE(OFFSET(B1523,1-364,0,364,1),$C$11),$A$11,$A$12))))),""))),_xlpm.dev,原始数据_周度!G1506,_xlpm.minDev,MIN(OFFSET(原始数据_周度!G1506,1-$D$17,0,$D$17,1)),_xlpm.bounce,_xlpm.dev-_xlpm.minDev,_xlpm.oversold,AND(ISNUMBER(_xlpm.dev),ISNUMBER(_xlpm.minDev),_xlpm.minDev&lt;=$B$17,_xlpm.bounce&gt;=$F$17,OR(_xlpm.initState=$A$12,_xlpm.initState=$A$11,_xlpm.initState=$A$10)),_xlpm.pctOnly,IFERROR(IF(B1523&lt;PERCENTILE(OFFSET(B1523,1-364,0,364,1),$C$7),$A$7,IF(B1523&lt;PERCENTILE(OFFSET(B1523,1-364,0,364,1),$C$8),$A$8,IF(B1523&lt;PERCENTILE(OFFSET(B1523,1-364,0,364,1),$C$9),$A$9,IF(B1523&lt;PERCENTILE(OFFSET(B1523,1-364,0,364,1),$C$10),$A$10,IF(B1523&lt;PERCENTILE(OFFSET(B1523,1-364,0,364,1),$C$11),$A$11,$A$12))))),""),IF(_xlpm.initState="","",IF(_xlpm.oversold,_xlpm.pctOnly,_xlpm.initState)))</f>
        <v/>
      </c>
      <c r="F1523" s="119" t="n"/>
      <c r="G1523" s="120">
        <f>IF(OR(B1523="",C1523=""),"",IF(OR(特征计算_周度!B1506&gt;$B$15,特征计算_周度!C1506&gt;$B$15,特征计算_周度!G1506&gt;$B$15,特征计算_周度!E1506&gt;$B$15,特征计算_周度!F1506&gt;$B$15),IF(特征计算_周度!B1506&gt;$B$15,"VIX ","")&amp;IF(特征计算_周度!C1506&gt;$B$15,"HY ","")&amp;IF(特征计算_周度!G1506&gt;$B$15,"Sahm ","")&amp;IF(特征计算_周度!E1506&gt;$B$15,"趋势 ","")&amp;IF(特征计算_周度!F1506&gt;$B$15,"斜率",""),"—"))</f>
        <v/>
      </c>
      <c r="H1523" s="120">
        <f>IF(OR(B1523="",C1523=""),"",_xlfn.LET(_xlpm.dev,原始数据_周度!G1506,_xlpm.minDev,MIN(OFFSET(原始数据_周度!G1506,1-$D$17,0,$D$17,1)),_xlpm.bounce,_xlpm.dev-_xlpm.minDev,IF(AND(ISNUMBER(_xlpm.dev),ISNUMBER(_xlpm.minDev),_xlpm.minDev&lt;=$B$17,_xlpm.bounce&gt;=$F$17),"✅ 触发","—")))</f>
        <v/>
      </c>
      <c r="I1523" s="172">
        <f>IFERROR(IF(特征计算_周度!H1523&gt;$I$3,MIN($I$4,MAX(-$I$5,(特征计算_周度!H1523-$I$3)*$I$4)),0),"")</f>
        <v/>
      </c>
    </row>
    <row r="1524">
      <c r="A1524" s="117">
        <f>特征计算_周度!A1507</f>
        <v/>
      </c>
      <c r="B1524" s="171">
        <f>IFERROR($A$3*特征计算_周度!B1524+$B$3*特征计算_周度!C1524+$C$3*特征计算_周度!D1524+$D$3*特征计算_周度!E1524+$E$3*特征计算_周度!F1524+$F$3*特征计算_周度!H1524,"")</f>
        <v/>
      </c>
      <c r="C1524" s="118">
        <f>IFERROR(PERCENTILE(OFFSET(B1524,1-364,0,364,1),$C$7),"")</f>
        <v/>
      </c>
      <c r="D1524" s="118">
        <f>IFERROR(PERCENTILE(OFFSET(B1524,1-364,0,364,1),$C$11),"")</f>
        <v/>
      </c>
      <c r="E1524" s="122">
        <f>_xlfn.LET(_xlpm.initState,IF(OR(B1524="",C1524=""),"",IF(OR(特征计算_周度!B1507&gt;$B$15,特征计算_周度!C1507&gt;$B$15,特征计算_周度!G1507&gt;$B$15,特征计算_周度!E1507&gt;$B$15,特征计算_周度!F1507&gt;$B$15),$A$12,IFERROR(IF(B1524&lt;PERCENTILE(OFFSET(B1524,1-364,0,364,1),$C$7),$A$7,IF(B1524&lt;PERCENTILE(OFFSET(B1524,1-364,0,364,1),$C$8),$A$8,IF(B1524&lt;PERCENTILE(OFFSET(B1524,1-364,0,364,1),$C$9),$A$9,IF(B1524&lt;PERCENTILE(OFFSET(B1524,1-364,0,364,1),$C$10),$A$10,IF(B1524&lt;PERCENTILE(OFFSET(B1524,1-364,0,364,1),$C$11),$A$11,$A$12))))),""))),_xlpm.dev,原始数据_周度!G1507,_xlpm.minDev,MIN(OFFSET(原始数据_周度!G1507,1-$D$17,0,$D$17,1)),_xlpm.bounce,_xlpm.dev-_xlpm.minDev,_xlpm.oversold,AND(ISNUMBER(_xlpm.dev),ISNUMBER(_xlpm.minDev),_xlpm.minDev&lt;=$B$17,_xlpm.bounce&gt;=$F$17,OR(_xlpm.initState=$A$12,_xlpm.initState=$A$11,_xlpm.initState=$A$10)),_xlpm.pctOnly,IFERROR(IF(B1524&lt;PERCENTILE(OFFSET(B1524,1-364,0,364,1),$C$7),$A$7,IF(B1524&lt;PERCENTILE(OFFSET(B1524,1-364,0,364,1),$C$8),$A$8,IF(B1524&lt;PERCENTILE(OFFSET(B1524,1-364,0,364,1),$C$9),$A$9,IF(B1524&lt;PERCENTILE(OFFSET(B1524,1-364,0,364,1),$C$10),$A$10,IF(B1524&lt;PERCENTILE(OFFSET(B1524,1-364,0,364,1),$C$11),$A$11,$A$12))))),""),IF(_xlpm.initState="","",IF(_xlpm.oversold,_xlpm.pctOnly,_xlpm.initState)))</f>
        <v/>
      </c>
      <c r="F1524" s="119" t="n"/>
      <c r="G1524" s="120">
        <f>IF(OR(B1524="",C1524=""),"",IF(OR(特征计算_周度!B1507&gt;$B$15,特征计算_周度!C1507&gt;$B$15,特征计算_周度!G1507&gt;$B$15,特征计算_周度!E1507&gt;$B$15,特征计算_周度!F1507&gt;$B$15),IF(特征计算_周度!B1507&gt;$B$15,"VIX ","")&amp;IF(特征计算_周度!C1507&gt;$B$15,"HY ","")&amp;IF(特征计算_周度!G1507&gt;$B$15,"Sahm ","")&amp;IF(特征计算_周度!E1507&gt;$B$15,"趋势 ","")&amp;IF(特征计算_周度!F1507&gt;$B$15,"斜率",""),"—"))</f>
        <v/>
      </c>
      <c r="H1524" s="120">
        <f>IF(OR(B1524="",C1524=""),"",_xlfn.LET(_xlpm.dev,原始数据_周度!G1507,_xlpm.minDev,MIN(OFFSET(原始数据_周度!G1507,1-$D$17,0,$D$17,1)),_xlpm.bounce,_xlpm.dev-_xlpm.minDev,IF(AND(ISNUMBER(_xlpm.dev),ISNUMBER(_xlpm.minDev),_xlpm.minDev&lt;=$B$17,_xlpm.bounce&gt;=$F$17),"✅ 触发","—")))</f>
        <v/>
      </c>
      <c r="I1524" s="172">
        <f>IFERROR(IF(特征计算_周度!H1524&gt;$I$3,MIN($I$4,MAX(-$I$5,(特征计算_周度!H1524-$I$3)*$I$4)),0),"")</f>
        <v/>
      </c>
    </row>
    <row r="1525">
      <c r="A1525" s="117">
        <f>特征计算_周度!A1508</f>
        <v/>
      </c>
      <c r="B1525" s="171">
        <f>IFERROR($A$3*特征计算_周度!B1525+$B$3*特征计算_周度!C1525+$C$3*特征计算_周度!D1525+$D$3*特征计算_周度!E1525+$E$3*特征计算_周度!F1525+$F$3*特征计算_周度!H1525,"")</f>
        <v/>
      </c>
      <c r="C1525" s="118">
        <f>IFERROR(PERCENTILE(OFFSET(B1525,1-364,0,364,1),$C$7),"")</f>
        <v/>
      </c>
      <c r="D1525" s="118">
        <f>IFERROR(PERCENTILE(OFFSET(B1525,1-364,0,364,1),$C$11),"")</f>
        <v/>
      </c>
      <c r="E1525" s="122">
        <f>_xlfn.LET(_xlpm.initState,IF(OR(B1525="",C1525=""),"",IF(OR(特征计算_周度!B1508&gt;$B$15,特征计算_周度!C1508&gt;$B$15,特征计算_周度!G1508&gt;$B$15,特征计算_周度!E1508&gt;$B$15,特征计算_周度!F1508&gt;$B$15),$A$12,IFERROR(IF(B1525&lt;PERCENTILE(OFFSET(B1525,1-364,0,364,1),$C$7),$A$7,IF(B1525&lt;PERCENTILE(OFFSET(B1525,1-364,0,364,1),$C$8),$A$8,IF(B1525&lt;PERCENTILE(OFFSET(B1525,1-364,0,364,1),$C$9),$A$9,IF(B1525&lt;PERCENTILE(OFFSET(B1525,1-364,0,364,1),$C$10),$A$10,IF(B1525&lt;PERCENTILE(OFFSET(B1525,1-364,0,364,1),$C$11),$A$11,$A$12))))),""))),_xlpm.dev,原始数据_周度!G1508,_xlpm.minDev,MIN(OFFSET(原始数据_周度!G1508,1-$D$17,0,$D$17,1)),_xlpm.bounce,_xlpm.dev-_xlpm.minDev,_xlpm.oversold,AND(ISNUMBER(_xlpm.dev),ISNUMBER(_xlpm.minDev),_xlpm.minDev&lt;=$B$17,_xlpm.bounce&gt;=$F$17,OR(_xlpm.initState=$A$12,_xlpm.initState=$A$11,_xlpm.initState=$A$10)),_xlpm.pctOnly,IFERROR(IF(B1525&lt;PERCENTILE(OFFSET(B1525,1-364,0,364,1),$C$7),$A$7,IF(B1525&lt;PERCENTILE(OFFSET(B1525,1-364,0,364,1),$C$8),$A$8,IF(B1525&lt;PERCENTILE(OFFSET(B1525,1-364,0,364,1),$C$9),$A$9,IF(B1525&lt;PERCENTILE(OFFSET(B1525,1-364,0,364,1),$C$10),$A$10,IF(B1525&lt;PERCENTILE(OFFSET(B1525,1-364,0,364,1),$C$11),$A$11,$A$12))))),""),IF(_xlpm.initState="","",IF(_xlpm.oversold,_xlpm.pctOnly,_xlpm.initState)))</f>
        <v/>
      </c>
      <c r="F1525" s="119" t="n"/>
      <c r="G1525" s="120">
        <f>IF(OR(B1525="",C1525=""),"",IF(OR(特征计算_周度!B1508&gt;$B$15,特征计算_周度!C1508&gt;$B$15,特征计算_周度!G1508&gt;$B$15,特征计算_周度!E1508&gt;$B$15,特征计算_周度!F1508&gt;$B$15),IF(特征计算_周度!B1508&gt;$B$15,"VIX ","")&amp;IF(特征计算_周度!C1508&gt;$B$15,"HY ","")&amp;IF(特征计算_周度!G1508&gt;$B$15,"Sahm ","")&amp;IF(特征计算_周度!E1508&gt;$B$15,"趋势 ","")&amp;IF(特征计算_周度!F1508&gt;$B$15,"斜率",""),"—"))</f>
        <v/>
      </c>
      <c r="H1525" s="120">
        <f>IF(OR(B1525="",C1525=""),"",_xlfn.LET(_xlpm.dev,原始数据_周度!G1508,_xlpm.minDev,MIN(OFFSET(原始数据_周度!G1508,1-$D$17,0,$D$17,1)),_xlpm.bounce,_xlpm.dev-_xlpm.minDev,IF(AND(ISNUMBER(_xlpm.dev),ISNUMBER(_xlpm.minDev),_xlpm.minDev&lt;=$B$17,_xlpm.bounce&gt;=$F$17),"✅ 触发","—")))</f>
        <v/>
      </c>
      <c r="I1525" s="172">
        <f>IFERROR(IF(特征计算_周度!H1525&gt;$I$3,MIN($I$4,MAX(-$I$5,(特征计算_周度!H1525-$I$3)*$I$4)),0),"")</f>
        <v/>
      </c>
    </row>
    <row r="1526">
      <c r="A1526" s="117">
        <f>特征计算_周度!A1509</f>
        <v/>
      </c>
      <c r="B1526" s="171">
        <f>IFERROR($A$3*特征计算_周度!B1526+$B$3*特征计算_周度!C1526+$C$3*特征计算_周度!D1526+$D$3*特征计算_周度!E1526+$E$3*特征计算_周度!F1526+$F$3*特征计算_周度!H1526,"")</f>
        <v/>
      </c>
      <c r="C1526" s="118">
        <f>IFERROR(PERCENTILE(OFFSET(B1526,1-364,0,364,1),$C$7),"")</f>
        <v/>
      </c>
      <c r="D1526" s="118">
        <f>IFERROR(PERCENTILE(OFFSET(B1526,1-364,0,364,1),$C$11),"")</f>
        <v/>
      </c>
      <c r="E1526" s="122">
        <f>_xlfn.LET(_xlpm.initState,IF(OR(B1526="",C1526=""),"",IF(OR(特征计算_周度!B1509&gt;$B$15,特征计算_周度!C1509&gt;$B$15,特征计算_周度!G1509&gt;$B$15,特征计算_周度!E1509&gt;$B$15,特征计算_周度!F1509&gt;$B$15),$A$12,IFERROR(IF(B1526&lt;PERCENTILE(OFFSET(B1526,1-364,0,364,1),$C$7),$A$7,IF(B1526&lt;PERCENTILE(OFFSET(B1526,1-364,0,364,1),$C$8),$A$8,IF(B1526&lt;PERCENTILE(OFFSET(B1526,1-364,0,364,1),$C$9),$A$9,IF(B1526&lt;PERCENTILE(OFFSET(B1526,1-364,0,364,1),$C$10),$A$10,IF(B1526&lt;PERCENTILE(OFFSET(B1526,1-364,0,364,1),$C$11),$A$11,$A$12))))),""))),_xlpm.dev,原始数据_周度!G1509,_xlpm.minDev,MIN(OFFSET(原始数据_周度!G1509,1-$D$17,0,$D$17,1)),_xlpm.bounce,_xlpm.dev-_xlpm.minDev,_xlpm.oversold,AND(ISNUMBER(_xlpm.dev),ISNUMBER(_xlpm.minDev),_xlpm.minDev&lt;=$B$17,_xlpm.bounce&gt;=$F$17,OR(_xlpm.initState=$A$12,_xlpm.initState=$A$11,_xlpm.initState=$A$10)),_xlpm.pctOnly,IFERROR(IF(B1526&lt;PERCENTILE(OFFSET(B1526,1-364,0,364,1),$C$7),$A$7,IF(B1526&lt;PERCENTILE(OFFSET(B1526,1-364,0,364,1),$C$8),$A$8,IF(B1526&lt;PERCENTILE(OFFSET(B1526,1-364,0,364,1),$C$9),$A$9,IF(B1526&lt;PERCENTILE(OFFSET(B1526,1-364,0,364,1),$C$10),$A$10,IF(B1526&lt;PERCENTILE(OFFSET(B1526,1-364,0,364,1),$C$11),$A$11,$A$12))))),""),IF(_xlpm.initState="","",IF(_xlpm.oversold,_xlpm.pctOnly,_xlpm.initState)))</f>
        <v/>
      </c>
      <c r="F1526" s="119" t="n"/>
      <c r="G1526" s="120">
        <f>IF(OR(B1526="",C1526=""),"",IF(OR(特征计算_周度!B1509&gt;$B$15,特征计算_周度!C1509&gt;$B$15,特征计算_周度!G1509&gt;$B$15,特征计算_周度!E1509&gt;$B$15,特征计算_周度!F1509&gt;$B$15),IF(特征计算_周度!B1509&gt;$B$15,"VIX ","")&amp;IF(特征计算_周度!C1509&gt;$B$15,"HY ","")&amp;IF(特征计算_周度!G1509&gt;$B$15,"Sahm ","")&amp;IF(特征计算_周度!E1509&gt;$B$15,"趋势 ","")&amp;IF(特征计算_周度!F1509&gt;$B$15,"斜率",""),"—"))</f>
        <v/>
      </c>
      <c r="H1526" s="120">
        <f>IF(OR(B1526="",C1526=""),"",_xlfn.LET(_xlpm.dev,原始数据_周度!G1509,_xlpm.minDev,MIN(OFFSET(原始数据_周度!G1509,1-$D$17,0,$D$17,1)),_xlpm.bounce,_xlpm.dev-_xlpm.minDev,IF(AND(ISNUMBER(_xlpm.dev),ISNUMBER(_xlpm.minDev),_xlpm.minDev&lt;=$B$17,_xlpm.bounce&gt;=$F$17),"✅ 触发","—")))</f>
        <v/>
      </c>
      <c r="I1526" s="172">
        <f>IFERROR(IF(特征计算_周度!H1526&gt;$I$3,MIN($I$4,MAX(-$I$5,(特征计算_周度!H1526-$I$3)*$I$4)),0),"")</f>
        <v/>
      </c>
    </row>
    <row r="1527">
      <c r="A1527" s="117">
        <f>特征计算_周度!A1510</f>
        <v/>
      </c>
      <c r="B1527" s="171">
        <f>IFERROR($A$3*特征计算_周度!B1527+$B$3*特征计算_周度!C1527+$C$3*特征计算_周度!D1527+$D$3*特征计算_周度!E1527+$E$3*特征计算_周度!F1527+$F$3*特征计算_周度!H1527,"")</f>
        <v/>
      </c>
      <c r="C1527" s="118">
        <f>IFERROR(PERCENTILE(OFFSET(B1527,1-364,0,364,1),$C$7),"")</f>
        <v/>
      </c>
      <c r="D1527" s="118">
        <f>IFERROR(PERCENTILE(OFFSET(B1527,1-364,0,364,1),$C$11),"")</f>
        <v/>
      </c>
      <c r="E1527" s="122">
        <f>_xlfn.LET(_xlpm.initState,IF(OR(B1527="",C1527=""),"",IF(OR(特征计算_周度!B1510&gt;$B$15,特征计算_周度!C1510&gt;$B$15,特征计算_周度!G1510&gt;$B$15,特征计算_周度!E1510&gt;$B$15,特征计算_周度!F1510&gt;$B$15),$A$12,IFERROR(IF(B1527&lt;PERCENTILE(OFFSET(B1527,1-364,0,364,1),$C$7),$A$7,IF(B1527&lt;PERCENTILE(OFFSET(B1527,1-364,0,364,1),$C$8),$A$8,IF(B1527&lt;PERCENTILE(OFFSET(B1527,1-364,0,364,1),$C$9),$A$9,IF(B1527&lt;PERCENTILE(OFFSET(B1527,1-364,0,364,1),$C$10),$A$10,IF(B1527&lt;PERCENTILE(OFFSET(B1527,1-364,0,364,1),$C$11),$A$11,$A$12))))),""))),_xlpm.dev,原始数据_周度!G1510,_xlpm.minDev,MIN(OFFSET(原始数据_周度!G1510,1-$D$17,0,$D$17,1)),_xlpm.bounce,_xlpm.dev-_xlpm.minDev,_xlpm.oversold,AND(ISNUMBER(_xlpm.dev),ISNUMBER(_xlpm.minDev),_xlpm.minDev&lt;=$B$17,_xlpm.bounce&gt;=$F$17,OR(_xlpm.initState=$A$12,_xlpm.initState=$A$11,_xlpm.initState=$A$10)),_xlpm.pctOnly,IFERROR(IF(B1527&lt;PERCENTILE(OFFSET(B1527,1-364,0,364,1),$C$7),$A$7,IF(B1527&lt;PERCENTILE(OFFSET(B1527,1-364,0,364,1),$C$8),$A$8,IF(B1527&lt;PERCENTILE(OFFSET(B1527,1-364,0,364,1),$C$9),$A$9,IF(B1527&lt;PERCENTILE(OFFSET(B1527,1-364,0,364,1),$C$10),$A$10,IF(B1527&lt;PERCENTILE(OFFSET(B1527,1-364,0,364,1),$C$11),$A$11,$A$12))))),""),IF(_xlpm.initState="","",IF(_xlpm.oversold,_xlpm.pctOnly,_xlpm.initState)))</f>
        <v/>
      </c>
      <c r="F1527" s="119" t="n"/>
      <c r="G1527" s="120">
        <f>IF(OR(B1527="",C1527=""),"",IF(OR(特征计算_周度!B1510&gt;$B$15,特征计算_周度!C1510&gt;$B$15,特征计算_周度!G1510&gt;$B$15,特征计算_周度!E1510&gt;$B$15,特征计算_周度!F1510&gt;$B$15),IF(特征计算_周度!B1510&gt;$B$15,"VIX ","")&amp;IF(特征计算_周度!C1510&gt;$B$15,"HY ","")&amp;IF(特征计算_周度!G1510&gt;$B$15,"Sahm ","")&amp;IF(特征计算_周度!E1510&gt;$B$15,"趋势 ","")&amp;IF(特征计算_周度!F1510&gt;$B$15,"斜率",""),"—"))</f>
        <v/>
      </c>
      <c r="H1527" s="120">
        <f>IF(OR(B1527="",C1527=""),"",_xlfn.LET(_xlpm.dev,原始数据_周度!G1510,_xlpm.minDev,MIN(OFFSET(原始数据_周度!G1510,1-$D$17,0,$D$17,1)),_xlpm.bounce,_xlpm.dev-_xlpm.minDev,IF(AND(ISNUMBER(_xlpm.dev),ISNUMBER(_xlpm.minDev),_xlpm.minDev&lt;=$B$17,_xlpm.bounce&gt;=$F$17),"✅ 触发","—")))</f>
        <v/>
      </c>
      <c r="I1527" s="172">
        <f>IFERROR(IF(特征计算_周度!H1527&gt;$I$3,MIN($I$4,MAX(-$I$5,(特征计算_周度!H1527-$I$3)*$I$4)),0),"")</f>
        <v/>
      </c>
    </row>
    <row r="1528">
      <c r="A1528" s="117">
        <f>特征计算_周度!A1511</f>
        <v/>
      </c>
      <c r="B1528" s="171">
        <f>IFERROR($A$3*特征计算_周度!B1528+$B$3*特征计算_周度!C1528+$C$3*特征计算_周度!D1528+$D$3*特征计算_周度!E1528+$E$3*特征计算_周度!F1528+$F$3*特征计算_周度!H1528,"")</f>
        <v/>
      </c>
      <c r="C1528" s="118">
        <f>IFERROR(PERCENTILE(OFFSET(B1528,1-364,0,364,1),$C$7),"")</f>
        <v/>
      </c>
      <c r="D1528" s="118">
        <f>IFERROR(PERCENTILE(OFFSET(B1528,1-364,0,364,1),$C$11),"")</f>
        <v/>
      </c>
      <c r="E1528" s="122">
        <f>_xlfn.LET(_xlpm.initState,IF(OR(B1528="",C1528=""),"",IF(OR(特征计算_周度!B1511&gt;$B$15,特征计算_周度!C1511&gt;$B$15,特征计算_周度!G1511&gt;$B$15,特征计算_周度!E1511&gt;$B$15,特征计算_周度!F1511&gt;$B$15),$A$12,IFERROR(IF(B1528&lt;PERCENTILE(OFFSET(B1528,1-364,0,364,1),$C$7),$A$7,IF(B1528&lt;PERCENTILE(OFFSET(B1528,1-364,0,364,1),$C$8),$A$8,IF(B1528&lt;PERCENTILE(OFFSET(B1528,1-364,0,364,1),$C$9),$A$9,IF(B1528&lt;PERCENTILE(OFFSET(B1528,1-364,0,364,1),$C$10),$A$10,IF(B1528&lt;PERCENTILE(OFFSET(B1528,1-364,0,364,1),$C$11),$A$11,$A$12))))),""))),_xlpm.dev,原始数据_周度!G1511,_xlpm.minDev,MIN(OFFSET(原始数据_周度!G1511,1-$D$17,0,$D$17,1)),_xlpm.bounce,_xlpm.dev-_xlpm.minDev,_xlpm.oversold,AND(ISNUMBER(_xlpm.dev),ISNUMBER(_xlpm.minDev),_xlpm.minDev&lt;=$B$17,_xlpm.bounce&gt;=$F$17,OR(_xlpm.initState=$A$12,_xlpm.initState=$A$11,_xlpm.initState=$A$10)),_xlpm.pctOnly,IFERROR(IF(B1528&lt;PERCENTILE(OFFSET(B1528,1-364,0,364,1),$C$7),$A$7,IF(B1528&lt;PERCENTILE(OFFSET(B1528,1-364,0,364,1),$C$8),$A$8,IF(B1528&lt;PERCENTILE(OFFSET(B1528,1-364,0,364,1),$C$9),$A$9,IF(B1528&lt;PERCENTILE(OFFSET(B1528,1-364,0,364,1),$C$10),$A$10,IF(B1528&lt;PERCENTILE(OFFSET(B1528,1-364,0,364,1),$C$11),$A$11,$A$12))))),""),IF(_xlpm.initState="","",IF(_xlpm.oversold,_xlpm.pctOnly,_xlpm.initState)))</f>
        <v/>
      </c>
      <c r="F1528" s="119" t="n"/>
      <c r="G1528" s="120">
        <f>IF(OR(B1528="",C1528=""),"",IF(OR(特征计算_周度!B1511&gt;$B$15,特征计算_周度!C1511&gt;$B$15,特征计算_周度!G1511&gt;$B$15,特征计算_周度!E1511&gt;$B$15,特征计算_周度!F1511&gt;$B$15),IF(特征计算_周度!B1511&gt;$B$15,"VIX ","")&amp;IF(特征计算_周度!C1511&gt;$B$15,"HY ","")&amp;IF(特征计算_周度!G1511&gt;$B$15,"Sahm ","")&amp;IF(特征计算_周度!E1511&gt;$B$15,"趋势 ","")&amp;IF(特征计算_周度!F1511&gt;$B$15,"斜率",""),"—"))</f>
        <v/>
      </c>
      <c r="H1528" s="120">
        <f>IF(OR(B1528="",C1528=""),"",_xlfn.LET(_xlpm.dev,原始数据_周度!G1511,_xlpm.minDev,MIN(OFFSET(原始数据_周度!G1511,1-$D$17,0,$D$17,1)),_xlpm.bounce,_xlpm.dev-_xlpm.minDev,IF(AND(ISNUMBER(_xlpm.dev),ISNUMBER(_xlpm.minDev),_xlpm.minDev&lt;=$B$17,_xlpm.bounce&gt;=$F$17),"✅ 触发","—")))</f>
        <v/>
      </c>
      <c r="I1528" s="172">
        <f>IFERROR(IF(特征计算_周度!H1528&gt;$I$3,MIN($I$4,MAX(-$I$5,(特征计算_周度!H1528-$I$3)*$I$4)),0),"")</f>
        <v/>
      </c>
    </row>
    <row r="1529">
      <c r="A1529" s="117">
        <f>特征计算_周度!A1512</f>
        <v/>
      </c>
      <c r="B1529" s="171">
        <f>IFERROR($A$3*特征计算_周度!B1529+$B$3*特征计算_周度!C1529+$C$3*特征计算_周度!D1529+$D$3*特征计算_周度!E1529+$E$3*特征计算_周度!F1529+$F$3*特征计算_周度!H1529,"")</f>
        <v/>
      </c>
      <c r="C1529" s="118">
        <f>IFERROR(PERCENTILE(OFFSET(B1529,1-364,0,364,1),$C$7),"")</f>
        <v/>
      </c>
      <c r="D1529" s="118">
        <f>IFERROR(PERCENTILE(OFFSET(B1529,1-364,0,364,1),$C$11),"")</f>
        <v/>
      </c>
      <c r="E1529" s="122">
        <f>_xlfn.LET(_xlpm.initState,IF(OR(B1529="",C1529=""),"",IF(OR(特征计算_周度!B1512&gt;$B$15,特征计算_周度!C1512&gt;$B$15,特征计算_周度!G1512&gt;$B$15,特征计算_周度!E1512&gt;$B$15,特征计算_周度!F1512&gt;$B$15),$A$12,IFERROR(IF(B1529&lt;PERCENTILE(OFFSET(B1529,1-364,0,364,1),$C$7),$A$7,IF(B1529&lt;PERCENTILE(OFFSET(B1529,1-364,0,364,1),$C$8),$A$8,IF(B1529&lt;PERCENTILE(OFFSET(B1529,1-364,0,364,1),$C$9),$A$9,IF(B1529&lt;PERCENTILE(OFFSET(B1529,1-364,0,364,1),$C$10),$A$10,IF(B1529&lt;PERCENTILE(OFFSET(B1529,1-364,0,364,1),$C$11),$A$11,$A$12))))),""))),_xlpm.dev,原始数据_周度!G1512,_xlpm.minDev,MIN(OFFSET(原始数据_周度!G1512,1-$D$17,0,$D$17,1)),_xlpm.bounce,_xlpm.dev-_xlpm.minDev,_xlpm.oversold,AND(ISNUMBER(_xlpm.dev),ISNUMBER(_xlpm.minDev),_xlpm.minDev&lt;=$B$17,_xlpm.bounce&gt;=$F$17,OR(_xlpm.initState=$A$12,_xlpm.initState=$A$11,_xlpm.initState=$A$10)),_xlpm.pctOnly,IFERROR(IF(B1529&lt;PERCENTILE(OFFSET(B1529,1-364,0,364,1),$C$7),$A$7,IF(B1529&lt;PERCENTILE(OFFSET(B1529,1-364,0,364,1),$C$8),$A$8,IF(B1529&lt;PERCENTILE(OFFSET(B1529,1-364,0,364,1),$C$9),$A$9,IF(B1529&lt;PERCENTILE(OFFSET(B1529,1-364,0,364,1),$C$10),$A$10,IF(B1529&lt;PERCENTILE(OFFSET(B1529,1-364,0,364,1),$C$11),$A$11,$A$12))))),""),IF(_xlpm.initState="","",IF(_xlpm.oversold,_xlpm.pctOnly,_xlpm.initState)))</f>
        <v/>
      </c>
      <c r="F1529" s="119" t="n"/>
      <c r="G1529" s="120">
        <f>IF(OR(B1529="",C1529=""),"",IF(OR(特征计算_周度!B1512&gt;$B$15,特征计算_周度!C1512&gt;$B$15,特征计算_周度!G1512&gt;$B$15,特征计算_周度!E1512&gt;$B$15,特征计算_周度!F1512&gt;$B$15),IF(特征计算_周度!B1512&gt;$B$15,"VIX ","")&amp;IF(特征计算_周度!C1512&gt;$B$15,"HY ","")&amp;IF(特征计算_周度!G1512&gt;$B$15,"Sahm ","")&amp;IF(特征计算_周度!E1512&gt;$B$15,"趋势 ","")&amp;IF(特征计算_周度!F1512&gt;$B$15,"斜率",""),"—"))</f>
        <v/>
      </c>
      <c r="H1529" s="120">
        <f>IF(OR(B1529="",C1529=""),"",_xlfn.LET(_xlpm.dev,原始数据_周度!G1512,_xlpm.minDev,MIN(OFFSET(原始数据_周度!G1512,1-$D$17,0,$D$17,1)),_xlpm.bounce,_xlpm.dev-_xlpm.minDev,IF(AND(ISNUMBER(_xlpm.dev),ISNUMBER(_xlpm.minDev),_xlpm.minDev&lt;=$B$17,_xlpm.bounce&gt;=$F$17),"✅ 触发","—")))</f>
        <v/>
      </c>
      <c r="I1529" s="172">
        <f>IFERROR(IF(特征计算_周度!H1529&gt;$I$3,MIN($I$4,MAX(-$I$5,(特征计算_周度!H1529-$I$3)*$I$4)),0),"")</f>
        <v/>
      </c>
    </row>
    <row r="1530">
      <c r="A1530" s="117">
        <f>特征计算_周度!A1513</f>
        <v/>
      </c>
      <c r="B1530" s="171">
        <f>IFERROR($A$3*特征计算_周度!B1530+$B$3*特征计算_周度!C1530+$C$3*特征计算_周度!D1530+$D$3*特征计算_周度!E1530+$E$3*特征计算_周度!F1530+$F$3*特征计算_周度!H1530,"")</f>
        <v/>
      </c>
      <c r="C1530" s="118">
        <f>IFERROR(PERCENTILE(OFFSET(B1530,1-364,0,364,1),$C$7),"")</f>
        <v/>
      </c>
      <c r="D1530" s="118">
        <f>IFERROR(PERCENTILE(OFFSET(B1530,1-364,0,364,1),$C$11),"")</f>
        <v/>
      </c>
      <c r="E1530" s="122">
        <f>_xlfn.LET(_xlpm.initState,IF(OR(B1530="",C1530=""),"",IF(OR(特征计算_周度!B1513&gt;$B$15,特征计算_周度!C1513&gt;$B$15,特征计算_周度!G1513&gt;$B$15,特征计算_周度!E1513&gt;$B$15,特征计算_周度!F1513&gt;$B$15),$A$12,IFERROR(IF(B1530&lt;PERCENTILE(OFFSET(B1530,1-364,0,364,1),$C$7),$A$7,IF(B1530&lt;PERCENTILE(OFFSET(B1530,1-364,0,364,1),$C$8),$A$8,IF(B1530&lt;PERCENTILE(OFFSET(B1530,1-364,0,364,1),$C$9),$A$9,IF(B1530&lt;PERCENTILE(OFFSET(B1530,1-364,0,364,1),$C$10),$A$10,IF(B1530&lt;PERCENTILE(OFFSET(B1530,1-364,0,364,1),$C$11),$A$11,$A$12))))),""))),_xlpm.dev,原始数据_周度!G1513,_xlpm.minDev,MIN(OFFSET(原始数据_周度!G1513,1-$D$17,0,$D$17,1)),_xlpm.bounce,_xlpm.dev-_xlpm.minDev,_xlpm.oversold,AND(ISNUMBER(_xlpm.dev),ISNUMBER(_xlpm.minDev),_xlpm.minDev&lt;=$B$17,_xlpm.bounce&gt;=$F$17,OR(_xlpm.initState=$A$12,_xlpm.initState=$A$11,_xlpm.initState=$A$10)),_xlpm.pctOnly,IFERROR(IF(B1530&lt;PERCENTILE(OFFSET(B1530,1-364,0,364,1),$C$7),$A$7,IF(B1530&lt;PERCENTILE(OFFSET(B1530,1-364,0,364,1),$C$8),$A$8,IF(B1530&lt;PERCENTILE(OFFSET(B1530,1-364,0,364,1),$C$9),$A$9,IF(B1530&lt;PERCENTILE(OFFSET(B1530,1-364,0,364,1),$C$10),$A$10,IF(B1530&lt;PERCENTILE(OFFSET(B1530,1-364,0,364,1),$C$11),$A$11,$A$12))))),""),IF(_xlpm.initState="","",IF(_xlpm.oversold,_xlpm.pctOnly,_xlpm.initState)))</f>
        <v/>
      </c>
      <c r="F1530" s="119" t="n"/>
      <c r="G1530" s="120">
        <f>IF(OR(B1530="",C1530=""),"",IF(OR(特征计算_周度!B1513&gt;$B$15,特征计算_周度!C1513&gt;$B$15,特征计算_周度!G1513&gt;$B$15,特征计算_周度!E1513&gt;$B$15,特征计算_周度!F1513&gt;$B$15),IF(特征计算_周度!B1513&gt;$B$15,"VIX ","")&amp;IF(特征计算_周度!C1513&gt;$B$15,"HY ","")&amp;IF(特征计算_周度!G1513&gt;$B$15,"Sahm ","")&amp;IF(特征计算_周度!E1513&gt;$B$15,"趋势 ","")&amp;IF(特征计算_周度!F1513&gt;$B$15,"斜率",""),"—"))</f>
        <v/>
      </c>
      <c r="H1530" s="120">
        <f>IF(OR(B1530="",C1530=""),"",_xlfn.LET(_xlpm.dev,原始数据_周度!G1513,_xlpm.minDev,MIN(OFFSET(原始数据_周度!G1513,1-$D$17,0,$D$17,1)),_xlpm.bounce,_xlpm.dev-_xlpm.minDev,IF(AND(ISNUMBER(_xlpm.dev),ISNUMBER(_xlpm.minDev),_xlpm.minDev&lt;=$B$17,_xlpm.bounce&gt;=$F$17),"✅ 触发","—")))</f>
        <v/>
      </c>
      <c r="I1530" s="172">
        <f>IFERROR(IF(特征计算_周度!H1530&gt;$I$3,MIN($I$4,MAX(-$I$5,(特征计算_周度!H1530-$I$3)*$I$4)),0),"")</f>
        <v/>
      </c>
    </row>
    <row r="1531">
      <c r="A1531" s="117">
        <f>特征计算_周度!A1514</f>
        <v/>
      </c>
      <c r="B1531" s="171">
        <f>IFERROR($A$3*特征计算_周度!B1531+$B$3*特征计算_周度!C1531+$C$3*特征计算_周度!D1531+$D$3*特征计算_周度!E1531+$E$3*特征计算_周度!F1531+$F$3*特征计算_周度!H1531,"")</f>
        <v/>
      </c>
      <c r="C1531" s="118">
        <f>IFERROR(PERCENTILE(OFFSET(B1531,1-364,0,364,1),$C$7),"")</f>
        <v/>
      </c>
      <c r="D1531" s="118">
        <f>IFERROR(PERCENTILE(OFFSET(B1531,1-364,0,364,1),$C$11),"")</f>
        <v/>
      </c>
      <c r="E1531" s="122">
        <f>_xlfn.LET(_xlpm.initState,IF(OR(B1531="",C1531=""),"",IF(OR(特征计算_周度!B1514&gt;$B$15,特征计算_周度!C1514&gt;$B$15,特征计算_周度!G1514&gt;$B$15,特征计算_周度!E1514&gt;$B$15,特征计算_周度!F1514&gt;$B$15),$A$12,IFERROR(IF(B1531&lt;PERCENTILE(OFFSET(B1531,1-364,0,364,1),$C$7),$A$7,IF(B1531&lt;PERCENTILE(OFFSET(B1531,1-364,0,364,1),$C$8),$A$8,IF(B1531&lt;PERCENTILE(OFFSET(B1531,1-364,0,364,1),$C$9),$A$9,IF(B1531&lt;PERCENTILE(OFFSET(B1531,1-364,0,364,1),$C$10),$A$10,IF(B1531&lt;PERCENTILE(OFFSET(B1531,1-364,0,364,1),$C$11),$A$11,$A$12))))),""))),_xlpm.dev,原始数据_周度!G1514,_xlpm.minDev,MIN(OFFSET(原始数据_周度!G1514,1-$D$17,0,$D$17,1)),_xlpm.bounce,_xlpm.dev-_xlpm.minDev,_xlpm.oversold,AND(ISNUMBER(_xlpm.dev),ISNUMBER(_xlpm.minDev),_xlpm.minDev&lt;=$B$17,_xlpm.bounce&gt;=$F$17,OR(_xlpm.initState=$A$12,_xlpm.initState=$A$11,_xlpm.initState=$A$10)),_xlpm.pctOnly,IFERROR(IF(B1531&lt;PERCENTILE(OFFSET(B1531,1-364,0,364,1),$C$7),$A$7,IF(B1531&lt;PERCENTILE(OFFSET(B1531,1-364,0,364,1),$C$8),$A$8,IF(B1531&lt;PERCENTILE(OFFSET(B1531,1-364,0,364,1),$C$9),$A$9,IF(B1531&lt;PERCENTILE(OFFSET(B1531,1-364,0,364,1),$C$10),$A$10,IF(B1531&lt;PERCENTILE(OFFSET(B1531,1-364,0,364,1),$C$11),$A$11,$A$12))))),""),IF(_xlpm.initState="","",IF(_xlpm.oversold,_xlpm.pctOnly,_xlpm.initState)))</f>
        <v/>
      </c>
      <c r="F1531" s="119" t="n"/>
      <c r="G1531" s="120">
        <f>IF(OR(B1531="",C1531=""),"",IF(OR(特征计算_周度!B1514&gt;$B$15,特征计算_周度!C1514&gt;$B$15,特征计算_周度!G1514&gt;$B$15,特征计算_周度!E1514&gt;$B$15,特征计算_周度!F1514&gt;$B$15),IF(特征计算_周度!B1514&gt;$B$15,"VIX ","")&amp;IF(特征计算_周度!C1514&gt;$B$15,"HY ","")&amp;IF(特征计算_周度!G1514&gt;$B$15,"Sahm ","")&amp;IF(特征计算_周度!E1514&gt;$B$15,"趋势 ","")&amp;IF(特征计算_周度!F1514&gt;$B$15,"斜率",""),"—"))</f>
        <v/>
      </c>
      <c r="H1531" s="120">
        <f>IF(OR(B1531="",C1531=""),"",_xlfn.LET(_xlpm.dev,原始数据_周度!G1514,_xlpm.minDev,MIN(OFFSET(原始数据_周度!G1514,1-$D$17,0,$D$17,1)),_xlpm.bounce,_xlpm.dev-_xlpm.minDev,IF(AND(ISNUMBER(_xlpm.dev),ISNUMBER(_xlpm.minDev),_xlpm.minDev&lt;=$B$17,_xlpm.bounce&gt;=$F$17),"✅ 触发","—")))</f>
        <v/>
      </c>
      <c r="I1531" s="172">
        <f>IFERROR(IF(特征计算_周度!H1531&gt;$I$3,MIN($I$4,MAX(-$I$5,(特征计算_周度!H1531-$I$3)*$I$4)),0),"")</f>
        <v/>
      </c>
    </row>
    <row r="1532">
      <c r="A1532" s="117">
        <f>特征计算_周度!A1515</f>
        <v/>
      </c>
      <c r="B1532" s="171">
        <f>IFERROR($A$3*特征计算_周度!B1532+$B$3*特征计算_周度!C1532+$C$3*特征计算_周度!D1532+$D$3*特征计算_周度!E1532+$E$3*特征计算_周度!F1532+$F$3*特征计算_周度!H1532,"")</f>
        <v/>
      </c>
      <c r="C1532" s="118">
        <f>IFERROR(PERCENTILE(OFFSET(B1532,1-364,0,364,1),$C$7),"")</f>
        <v/>
      </c>
      <c r="D1532" s="118">
        <f>IFERROR(PERCENTILE(OFFSET(B1532,1-364,0,364,1),$C$11),"")</f>
        <v/>
      </c>
      <c r="E1532" s="122">
        <f>_xlfn.LET(_xlpm.initState,IF(OR(B1532="",C1532=""),"",IF(OR(特征计算_周度!B1515&gt;$B$15,特征计算_周度!C1515&gt;$B$15,特征计算_周度!G1515&gt;$B$15,特征计算_周度!E1515&gt;$B$15,特征计算_周度!F1515&gt;$B$15),$A$12,IFERROR(IF(B1532&lt;PERCENTILE(OFFSET(B1532,1-364,0,364,1),$C$7),$A$7,IF(B1532&lt;PERCENTILE(OFFSET(B1532,1-364,0,364,1),$C$8),$A$8,IF(B1532&lt;PERCENTILE(OFFSET(B1532,1-364,0,364,1),$C$9),$A$9,IF(B1532&lt;PERCENTILE(OFFSET(B1532,1-364,0,364,1),$C$10),$A$10,IF(B1532&lt;PERCENTILE(OFFSET(B1532,1-364,0,364,1),$C$11),$A$11,$A$12))))),""))),_xlpm.dev,原始数据_周度!G1515,_xlpm.minDev,MIN(OFFSET(原始数据_周度!G1515,1-$D$17,0,$D$17,1)),_xlpm.bounce,_xlpm.dev-_xlpm.minDev,_xlpm.oversold,AND(ISNUMBER(_xlpm.dev),ISNUMBER(_xlpm.minDev),_xlpm.minDev&lt;=$B$17,_xlpm.bounce&gt;=$F$17,OR(_xlpm.initState=$A$12,_xlpm.initState=$A$11,_xlpm.initState=$A$10)),_xlpm.pctOnly,IFERROR(IF(B1532&lt;PERCENTILE(OFFSET(B1532,1-364,0,364,1),$C$7),$A$7,IF(B1532&lt;PERCENTILE(OFFSET(B1532,1-364,0,364,1),$C$8),$A$8,IF(B1532&lt;PERCENTILE(OFFSET(B1532,1-364,0,364,1),$C$9),$A$9,IF(B1532&lt;PERCENTILE(OFFSET(B1532,1-364,0,364,1),$C$10),$A$10,IF(B1532&lt;PERCENTILE(OFFSET(B1532,1-364,0,364,1),$C$11),$A$11,$A$12))))),""),IF(_xlpm.initState="","",IF(_xlpm.oversold,_xlpm.pctOnly,_xlpm.initState)))</f>
        <v/>
      </c>
      <c r="F1532" s="119" t="n"/>
      <c r="G1532" s="120">
        <f>IF(OR(B1532="",C1532=""),"",IF(OR(特征计算_周度!B1515&gt;$B$15,特征计算_周度!C1515&gt;$B$15,特征计算_周度!G1515&gt;$B$15,特征计算_周度!E1515&gt;$B$15,特征计算_周度!F1515&gt;$B$15),IF(特征计算_周度!B1515&gt;$B$15,"VIX ","")&amp;IF(特征计算_周度!C1515&gt;$B$15,"HY ","")&amp;IF(特征计算_周度!G1515&gt;$B$15,"Sahm ","")&amp;IF(特征计算_周度!E1515&gt;$B$15,"趋势 ","")&amp;IF(特征计算_周度!F1515&gt;$B$15,"斜率",""),"—"))</f>
        <v/>
      </c>
      <c r="H1532" s="120">
        <f>IF(OR(B1532="",C1532=""),"",_xlfn.LET(_xlpm.dev,原始数据_周度!G1515,_xlpm.minDev,MIN(OFFSET(原始数据_周度!G1515,1-$D$17,0,$D$17,1)),_xlpm.bounce,_xlpm.dev-_xlpm.minDev,IF(AND(ISNUMBER(_xlpm.dev),ISNUMBER(_xlpm.minDev),_xlpm.minDev&lt;=$B$17,_xlpm.bounce&gt;=$F$17),"✅ 触发","—")))</f>
        <v/>
      </c>
      <c r="I1532" s="172">
        <f>IFERROR(IF(特征计算_周度!H1532&gt;$I$3,MIN($I$4,MAX(-$I$5,(特征计算_周度!H1532-$I$3)*$I$4)),0),"")</f>
        <v/>
      </c>
    </row>
    <row r="1533">
      <c r="A1533" s="117">
        <f>特征计算_周度!A1516</f>
        <v/>
      </c>
      <c r="B1533" s="171">
        <f>IFERROR($A$3*特征计算_周度!B1533+$B$3*特征计算_周度!C1533+$C$3*特征计算_周度!D1533+$D$3*特征计算_周度!E1533+$E$3*特征计算_周度!F1533+$F$3*特征计算_周度!H1533,"")</f>
        <v/>
      </c>
      <c r="C1533" s="118">
        <f>IFERROR(PERCENTILE(OFFSET(B1533,1-364,0,364,1),$C$7),"")</f>
        <v/>
      </c>
      <c r="D1533" s="118">
        <f>IFERROR(PERCENTILE(OFFSET(B1533,1-364,0,364,1),$C$11),"")</f>
        <v/>
      </c>
      <c r="E1533" s="122">
        <f>_xlfn.LET(_xlpm.initState,IF(OR(B1533="",C1533=""),"",IF(OR(特征计算_周度!B1516&gt;$B$15,特征计算_周度!C1516&gt;$B$15,特征计算_周度!G1516&gt;$B$15,特征计算_周度!E1516&gt;$B$15,特征计算_周度!F1516&gt;$B$15),$A$12,IFERROR(IF(B1533&lt;PERCENTILE(OFFSET(B1533,1-364,0,364,1),$C$7),$A$7,IF(B1533&lt;PERCENTILE(OFFSET(B1533,1-364,0,364,1),$C$8),$A$8,IF(B1533&lt;PERCENTILE(OFFSET(B1533,1-364,0,364,1),$C$9),$A$9,IF(B1533&lt;PERCENTILE(OFFSET(B1533,1-364,0,364,1),$C$10),$A$10,IF(B1533&lt;PERCENTILE(OFFSET(B1533,1-364,0,364,1),$C$11),$A$11,$A$12))))),""))),_xlpm.dev,原始数据_周度!G1516,_xlpm.minDev,MIN(OFFSET(原始数据_周度!G1516,1-$D$17,0,$D$17,1)),_xlpm.bounce,_xlpm.dev-_xlpm.minDev,_xlpm.oversold,AND(ISNUMBER(_xlpm.dev),ISNUMBER(_xlpm.minDev),_xlpm.minDev&lt;=$B$17,_xlpm.bounce&gt;=$F$17,OR(_xlpm.initState=$A$12,_xlpm.initState=$A$11,_xlpm.initState=$A$10)),_xlpm.pctOnly,IFERROR(IF(B1533&lt;PERCENTILE(OFFSET(B1533,1-364,0,364,1),$C$7),$A$7,IF(B1533&lt;PERCENTILE(OFFSET(B1533,1-364,0,364,1),$C$8),$A$8,IF(B1533&lt;PERCENTILE(OFFSET(B1533,1-364,0,364,1),$C$9),$A$9,IF(B1533&lt;PERCENTILE(OFFSET(B1533,1-364,0,364,1),$C$10),$A$10,IF(B1533&lt;PERCENTILE(OFFSET(B1533,1-364,0,364,1),$C$11),$A$11,$A$12))))),""),IF(_xlpm.initState="","",IF(_xlpm.oversold,_xlpm.pctOnly,_xlpm.initState)))</f>
        <v/>
      </c>
      <c r="F1533" s="119" t="n"/>
      <c r="G1533" s="120">
        <f>IF(OR(B1533="",C1533=""),"",IF(OR(特征计算_周度!B1516&gt;$B$15,特征计算_周度!C1516&gt;$B$15,特征计算_周度!G1516&gt;$B$15,特征计算_周度!E1516&gt;$B$15,特征计算_周度!F1516&gt;$B$15),IF(特征计算_周度!B1516&gt;$B$15,"VIX ","")&amp;IF(特征计算_周度!C1516&gt;$B$15,"HY ","")&amp;IF(特征计算_周度!G1516&gt;$B$15,"Sahm ","")&amp;IF(特征计算_周度!E1516&gt;$B$15,"趋势 ","")&amp;IF(特征计算_周度!F1516&gt;$B$15,"斜率",""),"—"))</f>
        <v/>
      </c>
      <c r="H1533" s="120">
        <f>IF(OR(B1533="",C1533=""),"",_xlfn.LET(_xlpm.dev,原始数据_周度!G1516,_xlpm.minDev,MIN(OFFSET(原始数据_周度!G1516,1-$D$17,0,$D$17,1)),_xlpm.bounce,_xlpm.dev-_xlpm.minDev,IF(AND(ISNUMBER(_xlpm.dev),ISNUMBER(_xlpm.minDev),_xlpm.minDev&lt;=$B$17,_xlpm.bounce&gt;=$F$17),"✅ 触发","—")))</f>
        <v/>
      </c>
      <c r="I1533" s="172">
        <f>IFERROR(IF(特征计算_周度!H1533&gt;$I$3,MIN($I$4,MAX(-$I$5,(特征计算_周度!H1533-$I$3)*$I$4)),0),"")</f>
        <v/>
      </c>
    </row>
    <row r="1534">
      <c r="A1534" s="117">
        <f>特征计算_周度!A1517</f>
        <v/>
      </c>
      <c r="B1534" s="171">
        <f>IFERROR($A$3*特征计算_周度!B1534+$B$3*特征计算_周度!C1534+$C$3*特征计算_周度!D1534+$D$3*特征计算_周度!E1534+$E$3*特征计算_周度!F1534+$F$3*特征计算_周度!H1534,"")</f>
        <v/>
      </c>
      <c r="C1534" s="118">
        <f>IFERROR(PERCENTILE(OFFSET(B1534,1-364,0,364,1),$C$7),"")</f>
        <v/>
      </c>
      <c r="D1534" s="118">
        <f>IFERROR(PERCENTILE(OFFSET(B1534,1-364,0,364,1),$C$11),"")</f>
        <v/>
      </c>
      <c r="E1534" s="122">
        <f>_xlfn.LET(_xlpm.initState,IF(OR(B1534="",C1534=""),"",IF(OR(特征计算_周度!B1517&gt;$B$15,特征计算_周度!C1517&gt;$B$15,特征计算_周度!G1517&gt;$B$15,特征计算_周度!E1517&gt;$B$15,特征计算_周度!F1517&gt;$B$15),$A$12,IFERROR(IF(B1534&lt;PERCENTILE(OFFSET(B1534,1-364,0,364,1),$C$7),$A$7,IF(B1534&lt;PERCENTILE(OFFSET(B1534,1-364,0,364,1),$C$8),$A$8,IF(B1534&lt;PERCENTILE(OFFSET(B1534,1-364,0,364,1),$C$9),$A$9,IF(B1534&lt;PERCENTILE(OFFSET(B1534,1-364,0,364,1),$C$10),$A$10,IF(B1534&lt;PERCENTILE(OFFSET(B1534,1-364,0,364,1),$C$11),$A$11,$A$12))))),""))),_xlpm.dev,原始数据_周度!G1517,_xlpm.minDev,MIN(OFFSET(原始数据_周度!G1517,1-$D$17,0,$D$17,1)),_xlpm.bounce,_xlpm.dev-_xlpm.minDev,_xlpm.oversold,AND(ISNUMBER(_xlpm.dev),ISNUMBER(_xlpm.minDev),_xlpm.minDev&lt;=$B$17,_xlpm.bounce&gt;=$F$17,OR(_xlpm.initState=$A$12,_xlpm.initState=$A$11,_xlpm.initState=$A$10)),_xlpm.pctOnly,IFERROR(IF(B1534&lt;PERCENTILE(OFFSET(B1534,1-364,0,364,1),$C$7),$A$7,IF(B1534&lt;PERCENTILE(OFFSET(B1534,1-364,0,364,1),$C$8),$A$8,IF(B1534&lt;PERCENTILE(OFFSET(B1534,1-364,0,364,1),$C$9),$A$9,IF(B1534&lt;PERCENTILE(OFFSET(B1534,1-364,0,364,1),$C$10),$A$10,IF(B1534&lt;PERCENTILE(OFFSET(B1534,1-364,0,364,1),$C$11),$A$11,$A$12))))),""),IF(_xlpm.initState="","",IF(_xlpm.oversold,_xlpm.pctOnly,_xlpm.initState)))</f>
        <v/>
      </c>
      <c r="F1534" s="119" t="n"/>
      <c r="G1534" s="120">
        <f>IF(OR(B1534="",C1534=""),"",IF(OR(特征计算_周度!B1517&gt;$B$15,特征计算_周度!C1517&gt;$B$15,特征计算_周度!G1517&gt;$B$15,特征计算_周度!E1517&gt;$B$15,特征计算_周度!F1517&gt;$B$15),IF(特征计算_周度!B1517&gt;$B$15,"VIX ","")&amp;IF(特征计算_周度!C1517&gt;$B$15,"HY ","")&amp;IF(特征计算_周度!G1517&gt;$B$15,"Sahm ","")&amp;IF(特征计算_周度!E1517&gt;$B$15,"趋势 ","")&amp;IF(特征计算_周度!F1517&gt;$B$15,"斜率",""),"—"))</f>
        <v/>
      </c>
      <c r="H1534" s="120">
        <f>IF(OR(B1534="",C1534=""),"",_xlfn.LET(_xlpm.dev,原始数据_周度!G1517,_xlpm.minDev,MIN(OFFSET(原始数据_周度!G1517,1-$D$17,0,$D$17,1)),_xlpm.bounce,_xlpm.dev-_xlpm.minDev,IF(AND(ISNUMBER(_xlpm.dev),ISNUMBER(_xlpm.minDev),_xlpm.minDev&lt;=$B$17,_xlpm.bounce&gt;=$F$17),"✅ 触发","—")))</f>
        <v/>
      </c>
      <c r="I1534" s="172">
        <f>IFERROR(IF(特征计算_周度!H1534&gt;$I$3,MIN($I$4,MAX(-$I$5,(特征计算_周度!H1534-$I$3)*$I$4)),0),"")</f>
        <v/>
      </c>
    </row>
    <row r="1535">
      <c r="A1535" s="117">
        <f>特征计算_周度!A1518</f>
        <v/>
      </c>
      <c r="B1535" s="171">
        <f>IFERROR($A$3*特征计算_周度!B1535+$B$3*特征计算_周度!C1535+$C$3*特征计算_周度!D1535+$D$3*特征计算_周度!E1535+$E$3*特征计算_周度!F1535+$F$3*特征计算_周度!H1535,"")</f>
        <v/>
      </c>
      <c r="C1535" s="118">
        <f>IFERROR(PERCENTILE(OFFSET(B1535,1-364,0,364,1),$C$7),"")</f>
        <v/>
      </c>
      <c r="D1535" s="118">
        <f>IFERROR(PERCENTILE(OFFSET(B1535,1-364,0,364,1),$C$11),"")</f>
        <v/>
      </c>
      <c r="E1535" s="122">
        <f>_xlfn.LET(_xlpm.initState,IF(OR(B1535="",C1535=""),"",IF(OR(特征计算_周度!B1518&gt;$B$15,特征计算_周度!C1518&gt;$B$15,特征计算_周度!G1518&gt;$B$15,特征计算_周度!E1518&gt;$B$15,特征计算_周度!F1518&gt;$B$15),$A$12,IFERROR(IF(B1535&lt;PERCENTILE(OFFSET(B1535,1-364,0,364,1),$C$7),$A$7,IF(B1535&lt;PERCENTILE(OFFSET(B1535,1-364,0,364,1),$C$8),$A$8,IF(B1535&lt;PERCENTILE(OFFSET(B1535,1-364,0,364,1),$C$9),$A$9,IF(B1535&lt;PERCENTILE(OFFSET(B1535,1-364,0,364,1),$C$10),$A$10,IF(B1535&lt;PERCENTILE(OFFSET(B1535,1-364,0,364,1),$C$11),$A$11,$A$12))))),""))),_xlpm.dev,原始数据_周度!G1518,_xlpm.minDev,MIN(OFFSET(原始数据_周度!G1518,1-$D$17,0,$D$17,1)),_xlpm.bounce,_xlpm.dev-_xlpm.minDev,_xlpm.oversold,AND(ISNUMBER(_xlpm.dev),ISNUMBER(_xlpm.minDev),_xlpm.minDev&lt;=$B$17,_xlpm.bounce&gt;=$F$17,OR(_xlpm.initState=$A$12,_xlpm.initState=$A$11,_xlpm.initState=$A$10)),_xlpm.pctOnly,IFERROR(IF(B1535&lt;PERCENTILE(OFFSET(B1535,1-364,0,364,1),$C$7),$A$7,IF(B1535&lt;PERCENTILE(OFFSET(B1535,1-364,0,364,1),$C$8),$A$8,IF(B1535&lt;PERCENTILE(OFFSET(B1535,1-364,0,364,1),$C$9),$A$9,IF(B1535&lt;PERCENTILE(OFFSET(B1535,1-364,0,364,1),$C$10),$A$10,IF(B1535&lt;PERCENTILE(OFFSET(B1535,1-364,0,364,1),$C$11),$A$11,$A$12))))),""),IF(_xlpm.initState="","",IF(_xlpm.oversold,_xlpm.pctOnly,_xlpm.initState)))</f>
        <v/>
      </c>
      <c r="F1535" s="119" t="n"/>
      <c r="G1535" s="120">
        <f>IF(OR(B1535="",C1535=""),"",IF(OR(特征计算_周度!B1518&gt;$B$15,特征计算_周度!C1518&gt;$B$15,特征计算_周度!G1518&gt;$B$15,特征计算_周度!E1518&gt;$B$15,特征计算_周度!F1518&gt;$B$15),IF(特征计算_周度!B1518&gt;$B$15,"VIX ","")&amp;IF(特征计算_周度!C1518&gt;$B$15,"HY ","")&amp;IF(特征计算_周度!G1518&gt;$B$15,"Sahm ","")&amp;IF(特征计算_周度!E1518&gt;$B$15,"趋势 ","")&amp;IF(特征计算_周度!F1518&gt;$B$15,"斜率",""),"—"))</f>
        <v/>
      </c>
      <c r="H1535" s="120">
        <f>IF(OR(B1535="",C1535=""),"",_xlfn.LET(_xlpm.dev,原始数据_周度!G1518,_xlpm.minDev,MIN(OFFSET(原始数据_周度!G1518,1-$D$17,0,$D$17,1)),_xlpm.bounce,_xlpm.dev-_xlpm.minDev,IF(AND(ISNUMBER(_xlpm.dev),ISNUMBER(_xlpm.minDev),_xlpm.minDev&lt;=$B$17,_xlpm.bounce&gt;=$F$17),"✅ 触发","—")))</f>
        <v/>
      </c>
      <c r="I1535" s="172">
        <f>IFERROR(IF(特征计算_周度!H1535&gt;$I$3,MIN($I$4,MAX(-$I$5,(特征计算_周度!H1535-$I$3)*$I$4)),0),"")</f>
        <v/>
      </c>
    </row>
    <row r="1536">
      <c r="A1536" s="117">
        <f>特征计算_周度!A1519</f>
        <v/>
      </c>
      <c r="B1536" s="171">
        <f>IFERROR($A$3*特征计算_周度!B1536+$B$3*特征计算_周度!C1536+$C$3*特征计算_周度!D1536+$D$3*特征计算_周度!E1536+$E$3*特征计算_周度!F1536+$F$3*特征计算_周度!H1536,"")</f>
        <v/>
      </c>
      <c r="C1536" s="118">
        <f>IFERROR(PERCENTILE(OFFSET(B1536,1-364,0,364,1),$C$7),"")</f>
        <v/>
      </c>
      <c r="D1536" s="118">
        <f>IFERROR(PERCENTILE(OFFSET(B1536,1-364,0,364,1),$C$11),"")</f>
        <v/>
      </c>
      <c r="E1536" s="122">
        <f>_xlfn.LET(_xlpm.initState,IF(OR(B1536="",C1536=""),"",IF(OR(特征计算_周度!B1519&gt;$B$15,特征计算_周度!C1519&gt;$B$15,特征计算_周度!G1519&gt;$B$15,特征计算_周度!E1519&gt;$B$15,特征计算_周度!F1519&gt;$B$15),$A$12,IFERROR(IF(B1536&lt;PERCENTILE(OFFSET(B1536,1-364,0,364,1),$C$7),$A$7,IF(B1536&lt;PERCENTILE(OFFSET(B1536,1-364,0,364,1),$C$8),$A$8,IF(B1536&lt;PERCENTILE(OFFSET(B1536,1-364,0,364,1),$C$9),$A$9,IF(B1536&lt;PERCENTILE(OFFSET(B1536,1-364,0,364,1),$C$10),$A$10,IF(B1536&lt;PERCENTILE(OFFSET(B1536,1-364,0,364,1),$C$11),$A$11,$A$12))))),""))),_xlpm.dev,原始数据_周度!G1519,_xlpm.minDev,MIN(OFFSET(原始数据_周度!G1519,1-$D$17,0,$D$17,1)),_xlpm.bounce,_xlpm.dev-_xlpm.minDev,_xlpm.oversold,AND(ISNUMBER(_xlpm.dev),ISNUMBER(_xlpm.minDev),_xlpm.minDev&lt;=$B$17,_xlpm.bounce&gt;=$F$17,OR(_xlpm.initState=$A$12,_xlpm.initState=$A$11,_xlpm.initState=$A$10)),_xlpm.pctOnly,IFERROR(IF(B1536&lt;PERCENTILE(OFFSET(B1536,1-364,0,364,1),$C$7),$A$7,IF(B1536&lt;PERCENTILE(OFFSET(B1536,1-364,0,364,1),$C$8),$A$8,IF(B1536&lt;PERCENTILE(OFFSET(B1536,1-364,0,364,1),$C$9),$A$9,IF(B1536&lt;PERCENTILE(OFFSET(B1536,1-364,0,364,1),$C$10),$A$10,IF(B1536&lt;PERCENTILE(OFFSET(B1536,1-364,0,364,1),$C$11),$A$11,$A$12))))),""),IF(_xlpm.initState="","",IF(_xlpm.oversold,_xlpm.pctOnly,_xlpm.initState)))</f>
        <v/>
      </c>
      <c r="F1536" s="119" t="n"/>
      <c r="G1536" s="120">
        <f>IF(OR(B1536="",C1536=""),"",IF(OR(特征计算_周度!B1519&gt;$B$15,特征计算_周度!C1519&gt;$B$15,特征计算_周度!G1519&gt;$B$15,特征计算_周度!E1519&gt;$B$15,特征计算_周度!F1519&gt;$B$15),IF(特征计算_周度!B1519&gt;$B$15,"VIX ","")&amp;IF(特征计算_周度!C1519&gt;$B$15,"HY ","")&amp;IF(特征计算_周度!G1519&gt;$B$15,"Sahm ","")&amp;IF(特征计算_周度!E1519&gt;$B$15,"趋势 ","")&amp;IF(特征计算_周度!F1519&gt;$B$15,"斜率",""),"—"))</f>
        <v/>
      </c>
      <c r="H1536" s="120">
        <f>IF(OR(B1536="",C1536=""),"",_xlfn.LET(_xlpm.dev,原始数据_周度!G1519,_xlpm.minDev,MIN(OFFSET(原始数据_周度!G1519,1-$D$17,0,$D$17,1)),_xlpm.bounce,_xlpm.dev-_xlpm.minDev,IF(AND(ISNUMBER(_xlpm.dev),ISNUMBER(_xlpm.minDev),_xlpm.minDev&lt;=$B$17,_xlpm.bounce&gt;=$F$17),"✅ 触发","—")))</f>
        <v/>
      </c>
      <c r="I1536" s="172">
        <f>IFERROR(IF(特征计算_周度!H1536&gt;$I$3,MIN($I$4,MAX(-$I$5,(特征计算_周度!H1536-$I$3)*$I$4)),0),"")</f>
        <v/>
      </c>
    </row>
    <row r="1537">
      <c r="A1537" s="117">
        <f>特征计算_周度!A1520</f>
        <v/>
      </c>
      <c r="B1537" s="171">
        <f>IFERROR($A$3*特征计算_周度!B1537+$B$3*特征计算_周度!C1537+$C$3*特征计算_周度!D1537+$D$3*特征计算_周度!E1537+$E$3*特征计算_周度!F1537+$F$3*特征计算_周度!H1537,"")</f>
        <v/>
      </c>
      <c r="C1537" s="118">
        <f>IFERROR(PERCENTILE(OFFSET(B1537,1-364,0,364,1),$C$7),"")</f>
        <v/>
      </c>
      <c r="D1537" s="118">
        <f>IFERROR(PERCENTILE(OFFSET(B1537,1-364,0,364,1),$C$11),"")</f>
        <v/>
      </c>
      <c r="E1537" s="122">
        <f>_xlfn.LET(_xlpm.initState,IF(OR(B1537="",C1537=""),"",IF(OR(特征计算_周度!B1520&gt;$B$15,特征计算_周度!C1520&gt;$B$15,特征计算_周度!G1520&gt;$B$15,特征计算_周度!E1520&gt;$B$15,特征计算_周度!F1520&gt;$B$15),$A$12,IFERROR(IF(B1537&lt;PERCENTILE(OFFSET(B1537,1-364,0,364,1),$C$7),$A$7,IF(B1537&lt;PERCENTILE(OFFSET(B1537,1-364,0,364,1),$C$8),$A$8,IF(B1537&lt;PERCENTILE(OFFSET(B1537,1-364,0,364,1),$C$9),$A$9,IF(B1537&lt;PERCENTILE(OFFSET(B1537,1-364,0,364,1),$C$10),$A$10,IF(B1537&lt;PERCENTILE(OFFSET(B1537,1-364,0,364,1),$C$11),$A$11,$A$12))))),""))),_xlpm.dev,原始数据_周度!G1520,_xlpm.minDev,MIN(OFFSET(原始数据_周度!G1520,1-$D$17,0,$D$17,1)),_xlpm.bounce,_xlpm.dev-_xlpm.minDev,_xlpm.oversold,AND(ISNUMBER(_xlpm.dev),ISNUMBER(_xlpm.minDev),_xlpm.minDev&lt;=$B$17,_xlpm.bounce&gt;=$F$17,OR(_xlpm.initState=$A$12,_xlpm.initState=$A$11,_xlpm.initState=$A$10)),_xlpm.pctOnly,IFERROR(IF(B1537&lt;PERCENTILE(OFFSET(B1537,1-364,0,364,1),$C$7),$A$7,IF(B1537&lt;PERCENTILE(OFFSET(B1537,1-364,0,364,1),$C$8),$A$8,IF(B1537&lt;PERCENTILE(OFFSET(B1537,1-364,0,364,1),$C$9),$A$9,IF(B1537&lt;PERCENTILE(OFFSET(B1537,1-364,0,364,1),$C$10),$A$10,IF(B1537&lt;PERCENTILE(OFFSET(B1537,1-364,0,364,1),$C$11),$A$11,$A$12))))),""),IF(_xlpm.initState="","",IF(_xlpm.oversold,_xlpm.pctOnly,_xlpm.initState)))</f>
        <v/>
      </c>
      <c r="F1537" s="119" t="n"/>
      <c r="G1537" s="120">
        <f>IF(OR(B1537="",C1537=""),"",IF(OR(特征计算_周度!B1520&gt;$B$15,特征计算_周度!C1520&gt;$B$15,特征计算_周度!G1520&gt;$B$15,特征计算_周度!E1520&gt;$B$15,特征计算_周度!F1520&gt;$B$15),IF(特征计算_周度!B1520&gt;$B$15,"VIX ","")&amp;IF(特征计算_周度!C1520&gt;$B$15,"HY ","")&amp;IF(特征计算_周度!G1520&gt;$B$15,"Sahm ","")&amp;IF(特征计算_周度!E1520&gt;$B$15,"趋势 ","")&amp;IF(特征计算_周度!F1520&gt;$B$15,"斜率",""),"—"))</f>
        <v/>
      </c>
      <c r="H1537" s="120">
        <f>IF(OR(B1537="",C1537=""),"",_xlfn.LET(_xlpm.dev,原始数据_周度!G1520,_xlpm.minDev,MIN(OFFSET(原始数据_周度!G1520,1-$D$17,0,$D$17,1)),_xlpm.bounce,_xlpm.dev-_xlpm.minDev,IF(AND(ISNUMBER(_xlpm.dev),ISNUMBER(_xlpm.minDev),_xlpm.minDev&lt;=$B$17,_xlpm.bounce&gt;=$F$17),"✅ 触发","—")))</f>
        <v/>
      </c>
      <c r="I1537" s="172">
        <f>IFERROR(IF(特征计算_周度!H1537&gt;$I$3,MIN($I$4,MAX(-$I$5,(特征计算_周度!H1537-$I$3)*$I$4)),0),"")</f>
        <v/>
      </c>
    </row>
    <row r="1538">
      <c r="A1538" s="117">
        <f>特征计算_周度!A1521</f>
        <v/>
      </c>
      <c r="B1538" s="171">
        <f>IFERROR($A$3*特征计算_周度!B1538+$B$3*特征计算_周度!C1538+$C$3*特征计算_周度!D1538+$D$3*特征计算_周度!E1538+$E$3*特征计算_周度!F1538+$F$3*特征计算_周度!H1538,"")</f>
        <v/>
      </c>
      <c r="C1538" s="118">
        <f>IFERROR(PERCENTILE(OFFSET(B1538,1-364,0,364,1),$C$7),"")</f>
        <v/>
      </c>
      <c r="D1538" s="118">
        <f>IFERROR(PERCENTILE(OFFSET(B1538,1-364,0,364,1),$C$11),"")</f>
        <v/>
      </c>
      <c r="E1538" s="122">
        <f>_xlfn.LET(_xlpm.initState,IF(OR(B1538="",C1538=""),"",IF(OR(特征计算_周度!B1521&gt;$B$15,特征计算_周度!C1521&gt;$B$15,特征计算_周度!G1521&gt;$B$15,特征计算_周度!E1521&gt;$B$15,特征计算_周度!F1521&gt;$B$15),$A$12,IFERROR(IF(B1538&lt;PERCENTILE(OFFSET(B1538,1-364,0,364,1),$C$7),$A$7,IF(B1538&lt;PERCENTILE(OFFSET(B1538,1-364,0,364,1),$C$8),$A$8,IF(B1538&lt;PERCENTILE(OFFSET(B1538,1-364,0,364,1),$C$9),$A$9,IF(B1538&lt;PERCENTILE(OFFSET(B1538,1-364,0,364,1),$C$10),$A$10,IF(B1538&lt;PERCENTILE(OFFSET(B1538,1-364,0,364,1),$C$11),$A$11,$A$12))))),""))),_xlpm.dev,原始数据_周度!G1521,_xlpm.minDev,MIN(OFFSET(原始数据_周度!G1521,1-$D$17,0,$D$17,1)),_xlpm.bounce,_xlpm.dev-_xlpm.minDev,_xlpm.oversold,AND(ISNUMBER(_xlpm.dev),ISNUMBER(_xlpm.minDev),_xlpm.minDev&lt;=$B$17,_xlpm.bounce&gt;=$F$17,OR(_xlpm.initState=$A$12,_xlpm.initState=$A$11,_xlpm.initState=$A$10)),_xlpm.pctOnly,IFERROR(IF(B1538&lt;PERCENTILE(OFFSET(B1538,1-364,0,364,1),$C$7),$A$7,IF(B1538&lt;PERCENTILE(OFFSET(B1538,1-364,0,364,1),$C$8),$A$8,IF(B1538&lt;PERCENTILE(OFFSET(B1538,1-364,0,364,1),$C$9),$A$9,IF(B1538&lt;PERCENTILE(OFFSET(B1538,1-364,0,364,1),$C$10),$A$10,IF(B1538&lt;PERCENTILE(OFFSET(B1538,1-364,0,364,1),$C$11),$A$11,$A$12))))),""),IF(_xlpm.initState="","",IF(_xlpm.oversold,_xlpm.pctOnly,_xlpm.initState)))</f>
        <v/>
      </c>
      <c r="F1538" s="119" t="n"/>
      <c r="G1538" s="120">
        <f>IF(OR(B1538="",C1538=""),"",IF(OR(特征计算_周度!B1521&gt;$B$15,特征计算_周度!C1521&gt;$B$15,特征计算_周度!G1521&gt;$B$15,特征计算_周度!E1521&gt;$B$15,特征计算_周度!F1521&gt;$B$15),IF(特征计算_周度!B1521&gt;$B$15,"VIX ","")&amp;IF(特征计算_周度!C1521&gt;$B$15,"HY ","")&amp;IF(特征计算_周度!G1521&gt;$B$15,"Sahm ","")&amp;IF(特征计算_周度!E1521&gt;$B$15,"趋势 ","")&amp;IF(特征计算_周度!F1521&gt;$B$15,"斜率",""),"—"))</f>
        <v/>
      </c>
      <c r="H1538" s="120">
        <f>IF(OR(B1538="",C1538=""),"",_xlfn.LET(_xlpm.dev,原始数据_周度!G1521,_xlpm.minDev,MIN(OFFSET(原始数据_周度!G1521,1-$D$17,0,$D$17,1)),_xlpm.bounce,_xlpm.dev-_xlpm.minDev,IF(AND(ISNUMBER(_xlpm.dev),ISNUMBER(_xlpm.minDev),_xlpm.minDev&lt;=$B$17,_xlpm.bounce&gt;=$F$17),"✅ 触发","—")))</f>
        <v/>
      </c>
      <c r="I1538" s="172">
        <f>IFERROR(IF(特征计算_周度!H1538&gt;$I$3,MIN($I$4,MAX(-$I$5,(特征计算_周度!H1538-$I$3)*$I$4)),0),"")</f>
        <v/>
      </c>
    </row>
    <row r="1539">
      <c r="A1539" s="117">
        <f>特征计算_周度!A1522</f>
        <v/>
      </c>
      <c r="B1539" s="171">
        <f>IFERROR($A$3*特征计算_周度!B1539+$B$3*特征计算_周度!C1539+$C$3*特征计算_周度!D1539+$D$3*特征计算_周度!E1539+$E$3*特征计算_周度!F1539+$F$3*特征计算_周度!H1539,"")</f>
        <v/>
      </c>
      <c r="C1539" s="118">
        <f>IFERROR(PERCENTILE(OFFSET(B1539,1-364,0,364,1),$C$7),"")</f>
        <v/>
      </c>
      <c r="D1539" s="118">
        <f>IFERROR(PERCENTILE(OFFSET(B1539,1-364,0,364,1),$C$11),"")</f>
        <v/>
      </c>
      <c r="E1539" s="122">
        <f>_xlfn.LET(_xlpm.initState,IF(OR(B1539="",C1539=""),"",IF(OR(特征计算_周度!B1522&gt;$B$15,特征计算_周度!C1522&gt;$B$15,特征计算_周度!G1522&gt;$B$15,特征计算_周度!E1522&gt;$B$15,特征计算_周度!F1522&gt;$B$15),$A$12,IFERROR(IF(B1539&lt;PERCENTILE(OFFSET(B1539,1-364,0,364,1),$C$7),$A$7,IF(B1539&lt;PERCENTILE(OFFSET(B1539,1-364,0,364,1),$C$8),$A$8,IF(B1539&lt;PERCENTILE(OFFSET(B1539,1-364,0,364,1),$C$9),$A$9,IF(B1539&lt;PERCENTILE(OFFSET(B1539,1-364,0,364,1),$C$10),$A$10,IF(B1539&lt;PERCENTILE(OFFSET(B1539,1-364,0,364,1),$C$11),$A$11,$A$12))))),""))),_xlpm.dev,原始数据_周度!G1522,_xlpm.minDev,MIN(OFFSET(原始数据_周度!G1522,1-$D$17,0,$D$17,1)),_xlpm.bounce,_xlpm.dev-_xlpm.minDev,_xlpm.oversold,AND(ISNUMBER(_xlpm.dev),ISNUMBER(_xlpm.minDev),_xlpm.minDev&lt;=$B$17,_xlpm.bounce&gt;=$F$17,OR(_xlpm.initState=$A$12,_xlpm.initState=$A$11,_xlpm.initState=$A$10)),_xlpm.pctOnly,IFERROR(IF(B1539&lt;PERCENTILE(OFFSET(B1539,1-364,0,364,1),$C$7),$A$7,IF(B1539&lt;PERCENTILE(OFFSET(B1539,1-364,0,364,1),$C$8),$A$8,IF(B1539&lt;PERCENTILE(OFFSET(B1539,1-364,0,364,1),$C$9),$A$9,IF(B1539&lt;PERCENTILE(OFFSET(B1539,1-364,0,364,1),$C$10),$A$10,IF(B1539&lt;PERCENTILE(OFFSET(B1539,1-364,0,364,1),$C$11),$A$11,$A$12))))),""),IF(_xlpm.initState="","",IF(_xlpm.oversold,_xlpm.pctOnly,_xlpm.initState)))</f>
        <v/>
      </c>
      <c r="F1539" s="119" t="n"/>
      <c r="G1539" s="120">
        <f>IF(OR(B1539="",C1539=""),"",IF(OR(特征计算_周度!B1522&gt;$B$15,特征计算_周度!C1522&gt;$B$15,特征计算_周度!G1522&gt;$B$15,特征计算_周度!E1522&gt;$B$15,特征计算_周度!F1522&gt;$B$15),IF(特征计算_周度!B1522&gt;$B$15,"VIX ","")&amp;IF(特征计算_周度!C1522&gt;$B$15,"HY ","")&amp;IF(特征计算_周度!G1522&gt;$B$15,"Sahm ","")&amp;IF(特征计算_周度!E1522&gt;$B$15,"趋势 ","")&amp;IF(特征计算_周度!F1522&gt;$B$15,"斜率",""),"—"))</f>
        <v/>
      </c>
      <c r="H1539" s="120">
        <f>IF(OR(B1539="",C1539=""),"",_xlfn.LET(_xlpm.dev,原始数据_周度!G1522,_xlpm.minDev,MIN(OFFSET(原始数据_周度!G1522,1-$D$17,0,$D$17,1)),_xlpm.bounce,_xlpm.dev-_xlpm.minDev,IF(AND(ISNUMBER(_xlpm.dev),ISNUMBER(_xlpm.minDev),_xlpm.minDev&lt;=$B$17,_xlpm.bounce&gt;=$F$17),"✅ 触发","—")))</f>
        <v/>
      </c>
      <c r="I1539" s="172">
        <f>IFERROR(IF(特征计算_周度!H1539&gt;$I$3,MIN($I$4,MAX(-$I$5,(特征计算_周度!H1539-$I$3)*$I$4)),0),"")</f>
        <v/>
      </c>
    </row>
    <row r="1540">
      <c r="A1540" s="117">
        <f>特征计算_周度!A1523</f>
        <v/>
      </c>
      <c r="B1540" s="171">
        <f>IFERROR($A$3*特征计算_周度!B1540+$B$3*特征计算_周度!C1540+$C$3*特征计算_周度!D1540+$D$3*特征计算_周度!E1540+$E$3*特征计算_周度!F1540+$F$3*特征计算_周度!H1540,"")</f>
        <v/>
      </c>
      <c r="C1540" s="118">
        <f>IFERROR(PERCENTILE(OFFSET(B1540,1-364,0,364,1),$C$7),"")</f>
        <v/>
      </c>
      <c r="D1540" s="118">
        <f>IFERROR(PERCENTILE(OFFSET(B1540,1-364,0,364,1),$C$11),"")</f>
        <v/>
      </c>
      <c r="E1540" s="122">
        <f>_xlfn.LET(_xlpm.initState,IF(OR(B1540="",C1540=""),"",IF(OR(特征计算_周度!B1523&gt;$B$15,特征计算_周度!C1523&gt;$B$15,特征计算_周度!G1523&gt;$B$15,特征计算_周度!E1523&gt;$B$15,特征计算_周度!F1523&gt;$B$15),$A$12,IFERROR(IF(B1540&lt;PERCENTILE(OFFSET(B1540,1-364,0,364,1),$C$7),$A$7,IF(B1540&lt;PERCENTILE(OFFSET(B1540,1-364,0,364,1),$C$8),$A$8,IF(B1540&lt;PERCENTILE(OFFSET(B1540,1-364,0,364,1),$C$9),$A$9,IF(B1540&lt;PERCENTILE(OFFSET(B1540,1-364,0,364,1),$C$10),$A$10,IF(B1540&lt;PERCENTILE(OFFSET(B1540,1-364,0,364,1),$C$11),$A$11,$A$12))))),""))),_xlpm.dev,原始数据_周度!G1523,_xlpm.minDev,MIN(OFFSET(原始数据_周度!G1523,1-$D$17,0,$D$17,1)),_xlpm.bounce,_xlpm.dev-_xlpm.minDev,_xlpm.oversold,AND(ISNUMBER(_xlpm.dev),ISNUMBER(_xlpm.minDev),_xlpm.minDev&lt;=$B$17,_xlpm.bounce&gt;=$F$17,OR(_xlpm.initState=$A$12,_xlpm.initState=$A$11,_xlpm.initState=$A$10)),_xlpm.pctOnly,IFERROR(IF(B1540&lt;PERCENTILE(OFFSET(B1540,1-364,0,364,1),$C$7),$A$7,IF(B1540&lt;PERCENTILE(OFFSET(B1540,1-364,0,364,1),$C$8),$A$8,IF(B1540&lt;PERCENTILE(OFFSET(B1540,1-364,0,364,1),$C$9),$A$9,IF(B1540&lt;PERCENTILE(OFFSET(B1540,1-364,0,364,1),$C$10),$A$10,IF(B1540&lt;PERCENTILE(OFFSET(B1540,1-364,0,364,1),$C$11),$A$11,$A$12))))),""),IF(_xlpm.initState="","",IF(_xlpm.oversold,_xlpm.pctOnly,_xlpm.initState)))</f>
        <v/>
      </c>
      <c r="F1540" s="119" t="n"/>
      <c r="G1540" s="120">
        <f>IF(OR(B1540="",C1540=""),"",IF(OR(特征计算_周度!B1523&gt;$B$15,特征计算_周度!C1523&gt;$B$15,特征计算_周度!G1523&gt;$B$15,特征计算_周度!E1523&gt;$B$15,特征计算_周度!F1523&gt;$B$15),IF(特征计算_周度!B1523&gt;$B$15,"VIX ","")&amp;IF(特征计算_周度!C1523&gt;$B$15,"HY ","")&amp;IF(特征计算_周度!G1523&gt;$B$15,"Sahm ","")&amp;IF(特征计算_周度!E1523&gt;$B$15,"趋势 ","")&amp;IF(特征计算_周度!F1523&gt;$B$15,"斜率",""),"—"))</f>
        <v/>
      </c>
      <c r="H1540" s="120">
        <f>IF(OR(B1540="",C1540=""),"",_xlfn.LET(_xlpm.dev,原始数据_周度!G1523,_xlpm.minDev,MIN(OFFSET(原始数据_周度!G1523,1-$D$17,0,$D$17,1)),_xlpm.bounce,_xlpm.dev-_xlpm.minDev,IF(AND(ISNUMBER(_xlpm.dev),ISNUMBER(_xlpm.minDev),_xlpm.minDev&lt;=$B$17,_xlpm.bounce&gt;=$F$17),"✅ 触发","—")))</f>
        <v/>
      </c>
      <c r="I1540" s="172">
        <f>IFERROR(IF(特征计算_周度!H1540&gt;$I$3,MIN($I$4,MAX(-$I$5,(特征计算_周度!H1540-$I$3)*$I$4)),0),"")</f>
        <v/>
      </c>
    </row>
    <row r="1541">
      <c r="A1541" s="117">
        <f>特征计算_周度!A1524</f>
        <v/>
      </c>
      <c r="B1541" s="171">
        <f>IFERROR($A$3*特征计算_周度!B1541+$B$3*特征计算_周度!C1541+$C$3*特征计算_周度!D1541+$D$3*特征计算_周度!E1541+$E$3*特征计算_周度!F1541+$F$3*特征计算_周度!H1541,"")</f>
        <v/>
      </c>
      <c r="C1541" s="118">
        <f>IFERROR(PERCENTILE(OFFSET(B1541,1-364,0,364,1),$C$7),"")</f>
        <v/>
      </c>
      <c r="D1541" s="118">
        <f>IFERROR(PERCENTILE(OFFSET(B1541,1-364,0,364,1),$C$11),"")</f>
        <v/>
      </c>
      <c r="E1541" s="122">
        <f>_xlfn.LET(_xlpm.initState,IF(OR(B1541="",C1541=""),"",IF(OR(特征计算_周度!B1524&gt;$B$15,特征计算_周度!C1524&gt;$B$15,特征计算_周度!G1524&gt;$B$15,特征计算_周度!E1524&gt;$B$15,特征计算_周度!F1524&gt;$B$15),$A$12,IFERROR(IF(B1541&lt;PERCENTILE(OFFSET(B1541,1-364,0,364,1),$C$7),$A$7,IF(B1541&lt;PERCENTILE(OFFSET(B1541,1-364,0,364,1),$C$8),$A$8,IF(B1541&lt;PERCENTILE(OFFSET(B1541,1-364,0,364,1),$C$9),$A$9,IF(B1541&lt;PERCENTILE(OFFSET(B1541,1-364,0,364,1),$C$10),$A$10,IF(B1541&lt;PERCENTILE(OFFSET(B1541,1-364,0,364,1),$C$11),$A$11,$A$12))))),""))),_xlpm.dev,原始数据_周度!G1524,_xlpm.minDev,MIN(OFFSET(原始数据_周度!G1524,1-$D$17,0,$D$17,1)),_xlpm.bounce,_xlpm.dev-_xlpm.minDev,_xlpm.oversold,AND(ISNUMBER(_xlpm.dev),ISNUMBER(_xlpm.minDev),_xlpm.minDev&lt;=$B$17,_xlpm.bounce&gt;=$F$17,OR(_xlpm.initState=$A$12,_xlpm.initState=$A$11,_xlpm.initState=$A$10)),_xlpm.pctOnly,IFERROR(IF(B1541&lt;PERCENTILE(OFFSET(B1541,1-364,0,364,1),$C$7),$A$7,IF(B1541&lt;PERCENTILE(OFFSET(B1541,1-364,0,364,1),$C$8),$A$8,IF(B1541&lt;PERCENTILE(OFFSET(B1541,1-364,0,364,1),$C$9),$A$9,IF(B1541&lt;PERCENTILE(OFFSET(B1541,1-364,0,364,1),$C$10),$A$10,IF(B1541&lt;PERCENTILE(OFFSET(B1541,1-364,0,364,1),$C$11),$A$11,$A$12))))),""),IF(_xlpm.initState="","",IF(_xlpm.oversold,_xlpm.pctOnly,_xlpm.initState)))</f>
        <v/>
      </c>
      <c r="F1541" s="119" t="n"/>
      <c r="G1541" s="120">
        <f>IF(OR(B1541="",C1541=""),"",IF(OR(特征计算_周度!B1524&gt;$B$15,特征计算_周度!C1524&gt;$B$15,特征计算_周度!G1524&gt;$B$15,特征计算_周度!E1524&gt;$B$15,特征计算_周度!F1524&gt;$B$15),IF(特征计算_周度!B1524&gt;$B$15,"VIX ","")&amp;IF(特征计算_周度!C1524&gt;$B$15,"HY ","")&amp;IF(特征计算_周度!G1524&gt;$B$15,"Sahm ","")&amp;IF(特征计算_周度!E1524&gt;$B$15,"趋势 ","")&amp;IF(特征计算_周度!F1524&gt;$B$15,"斜率",""),"—"))</f>
        <v/>
      </c>
      <c r="H1541" s="120">
        <f>IF(OR(B1541="",C1541=""),"",_xlfn.LET(_xlpm.dev,原始数据_周度!G1524,_xlpm.minDev,MIN(OFFSET(原始数据_周度!G1524,1-$D$17,0,$D$17,1)),_xlpm.bounce,_xlpm.dev-_xlpm.minDev,IF(AND(ISNUMBER(_xlpm.dev),ISNUMBER(_xlpm.minDev),_xlpm.minDev&lt;=$B$17,_xlpm.bounce&gt;=$F$17),"✅ 触发","—")))</f>
        <v/>
      </c>
      <c r="I1541" s="172">
        <f>IFERROR(IF(特征计算_周度!H1541&gt;$I$3,MIN($I$4,MAX(-$I$5,(特征计算_周度!H1541-$I$3)*$I$4)),0),"")</f>
        <v/>
      </c>
    </row>
    <row r="1542">
      <c r="A1542" s="117">
        <f>特征计算_周度!A1525</f>
        <v/>
      </c>
      <c r="B1542" s="171">
        <f>IFERROR($A$3*特征计算_周度!B1542+$B$3*特征计算_周度!C1542+$C$3*特征计算_周度!D1542+$D$3*特征计算_周度!E1542+$E$3*特征计算_周度!F1542+$F$3*特征计算_周度!H1542,"")</f>
        <v/>
      </c>
      <c r="C1542" s="118">
        <f>IFERROR(PERCENTILE(OFFSET(B1542,1-364,0,364,1),$C$7),"")</f>
        <v/>
      </c>
      <c r="D1542" s="118">
        <f>IFERROR(PERCENTILE(OFFSET(B1542,1-364,0,364,1),$C$11),"")</f>
        <v/>
      </c>
      <c r="E1542" s="122">
        <f>_xlfn.LET(_xlpm.initState,IF(OR(B1542="",C1542=""),"",IF(OR(特征计算_周度!B1525&gt;$B$15,特征计算_周度!C1525&gt;$B$15,特征计算_周度!G1525&gt;$B$15,特征计算_周度!E1525&gt;$B$15,特征计算_周度!F1525&gt;$B$15),$A$12,IFERROR(IF(B1542&lt;PERCENTILE(OFFSET(B1542,1-364,0,364,1),$C$7),$A$7,IF(B1542&lt;PERCENTILE(OFFSET(B1542,1-364,0,364,1),$C$8),$A$8,IF(B1542&lt;PERCENTILE(OFFSET(B1542,1-364,0,364,1),$C$9),$A$9,IF(B1542&lt;PERCENTILE(OFFSET(B1542,1-364,0,364,1),$C$10),$A$10,IF(B1542&lt;PERCENTILE(OFFSET(B1542,1-364,0,364,1),$C$11),$A$11,$A$12))))),""))),_xlpm.dev,原始数据_周度!G1525,_xlpm.minDev,MIN(OFFSET(原始数据_周度!G1525,1-$D$17,0,$D$17,1)),_xlpm.bounce,_xlpm.dev-_xlpm.minDev,_xlpm.oversold,AND(ISNUMBER(_xlpm.dev),ISNUMBER(_xlpm.minDev),_xlpm.minDev&lt;=$B$17,_xlpm.bounce&gt;=$F$17,OR(_xlpm.initState=$A$12,_xlpm.initState=$A$11,_xlpm.initState=$A$10)),_xlpm.pctOnly,IFERROR(IF(B1542&lt;PERCENTILE(OFFSET(B1542,1-364,0,364,1),$C$7),$A$7,IF(B1542&lt;PERCENTILE(OFFSET(B1542,1-364,0,364,1),$C$8),$A$8,IF(B1542&lt;PERCENTILE(OFFSET(B1542,1-364,0,364,1),$C$9),$A$9,IF(B1542&lt;PERCENTILE(OFFSET(B1542,1-364,0,364,1),$C$10),$A$10,IF(B1542&lt;PERCENTILE(OFFSET(B1542,1-364,0,364,1),$C$11),$A$11,$A$12))))),""),IF(_xlpm.initState="","",IF(_xlpm.oversold,_xlpm.pctOnly,_xlpm.initState)))</f>
        <v/>
      </c>
      <c r="F1542" s="119" t="n"/>
      <c r="G1542" s="120">
        <f>IF(OR(B1542="",C1542=""),"",IF(OR(特征计算_周度!B1525&gt;$B$15,特征计算_周度!C1525&gt;$B$15,特征计算_周度!G1525&gt;$B$15,特征计算_周度!E1525&gt;$B$15,特征计算_周度!F1525&gt;$B$15),IF(特征计算_周度!B1525&gt;$B$15,"VIX ","")&amp;IF(特征计算_周度!C1525&gt;$B$15,"HY ","")&amp;IF(特征计算_周度!G1525&gt;$B$15,"Sahm ","")&amp;IF(特征计算_周度!E1525&gt;$B$15,"趋势 ","")&amp;IF(特征计算_周度!F1525&gt;$B$15,"斜率",""),"—"))</f>
        <v/>
      </c>
      <c r="H1542" s="120">
        <f>IF(OR(B1542="",C1542=""),"",_xlfn.LET(_xlpm.dev,原始数据_周度!G1525,_xlpm.minDev,MIN(OFFSET(原始数据_周度!G1525,1-$D$17,0,$D$17,1)),_xlpm.bounce,_xlpm.dev-_xlpm.minDev,IF(AND(ISNUMBER(_xlpm.dev),ISNUMBER(_xlpm.minDev),_xlpm.minDev&lt;=$B$17,_xlpm.bounce&gt;=$F$17),"✅ 触发","—")))</f>
        <v/>
      </c>
      <c r="I1542" s="172">
        <f>IFERROR(IF(特征计算_周度!H1542&gt;$I$3,MIN($I$4,MAX(-$I$5,(特征计算_周度!H1542-$I$3)*$I$4)),0),"")</f>
        <v/>
      </c>
    </row>
    <row r="1543">
      <c r="A1543" s="117">
        <f>特征计算_周度!A1526</f>
        <v/>
      </c>
      <c r="B1543" s="171">
        <f>IFERROR($A$3*特征计算_周度!B1543+$B$3*特征计算_周度!C1543+$C$3*特征计算_周度!D1543+$D$3*特征计算_周度!E1543+$E$3*特征计算_周度!F1543+$F$3*特征计算_周度!H1543,"")</f>
        <v/>
      </c>
      <c r="C1543" s="118">
        <f>IFERROR(PERCENTILE(OFFSET(B1543,1-364,0,364,1),$C$7),"")</f>
        <v/>
      </c>
      <c r="D1543" s="118">
        <f>IFERROR(PERCENTILE(OFFSET(B1543,1-364,0,364,1),$C$11),"")</f>
        <v/>
      </c>
      <c r="E1543" s="122">
        <f>_xlfn.LET(_xlpm.initState,IF(OR(B1543="",C1543=""),"",IF(OR(特征计算_周度!B1526&gt;$B$15,特征计算_周度!C1526&gt;$B$15,特征计算_周度!G1526&gt;$B$15,特征计算_周度!E1526&gt;$B$15,特征计算_周度!F1526&gt;$B$15),$A$12,IFERROR(IF(B1543&lt;PERCENTILE(OFFSET(B1543,1-364,0,364,1),$C$7),$A$7,IF(B1543&lt;PERCENTILE(OFFSET(B1543,1-364,0,364,1),$C$8),$A$8,IF(B1543&lt;PERCENTILE(OFFSET(B1543,1-364,0,364,1),$C$9),$A$9,IF(B1543&lt;PERCENTILE(OFFSET(B1543,1-364,0,364,1),$C$10),$A$10,IF(B1543&lt;PERCENTILE(OFFSET(B1543,1-364,0,364,1),$C$11),$A$11,$A$12))))),""))),_xlpm.dev,原始数据_周度!G1526,_xlpm.minDev,MIN(OFFSET(原始数据_周度!G1526,1-$D$17,0,$D$17,1)),_xlpm.bounce,_xlpm.dev-_xlpm.minDev,_xlpm.oversold,AND(ISNUMBER(_xlpm.dev),ISNUMBER(_xlpm.minDev),_xlpm.minDev&lt;=$B$17,_xlpm.bounce&gt;=$F$17,OR(_xlpm.initState=$A$12,_xlpm.initState=$A$11,_xlpm.initState=$A$10)),_xlpm.pctOnly,IFERROR(IF(B1543&lt;PERCENTILE(OFFSET(B1543,1-364,0,364,1),$C$7),$A$7,IF(B1543&lt;PERCENTILE(OFFSET(B1543,1-364,0,364,1),$C$8),$A$8,IF(B1543&lt;PERCENTILE(OFFSET(B1543,1-364,0,364,1),$C$9),$A$9,IF(B1543&lt;PERCENTILE(OFFSET(B1543,1-364,0,364,1),$C$10),$A$10,IF(B1543&lt;PERCENTILE(OFFSET(B1543,1-364,0,364,1),$C$11),$A$11,$A$12))))),""),IF(_xlpm.initState="","",IF(_xlpm.oversold,_xlpm.pctOnly,_xlpm.initState)))</f>
        <v/>
      </c>
      <c r="F1543" s="119" t="n"/>
      <c r="G1543" s="120">
        <f>IF(OR(B1543="",C1543=""),"",IF(OR(特征计算_周度!B1526&gt;$B$15,特征计算_周度!C1526&gt;$B$15,特征计算_周度!G1526&gt;$B$15,特征计算_周度!E1526&gt;$B$15,特征计算_周度!F1526&gt;$B$15),IF(特征计算_周度!B1526&gt;$B$15,"VIX ","")&amp;IF(特征计算_周度!C1526&gt;$B$15,"HY ","")&amp;IF(特征计算_周度!G1526&gt;$B$15,"Sahm ","")&amp;IF(特征计算_周度!E1526&gt;$B$15,"趋势 ","")&amp;IF(特征计算_周度!F1526&gt;$B$15,"斜率",""),"—"))</f>
        <v/>
      </c>
      <c r="H1543" s="120">
        <f>IF(OR(B1543="",C1543=""),"",_xlfn.LET(_xlpm.dev,原始数据_周度!G1526,_xlpm.minDev,MIN(OFFSET(原始数据_周度!G1526,1-$D$17,0,$D$17,1)),_xlpm.bounce,_xlpm.dev-_xlpm.minDev,IF(AND(ISNUMBER(_xlpm.dev),ISNUMBER(_xlpm.minDev),_xlpm.minDev&lt;=$B$17,_xlpm.bounce&gt;=$F$17),"✅ 触发","—")))</f>
        <v/>
      </c>
      <c r="I1543" s="172">
        <f>IFERROR(IF(特征计算_周度!H1543&gt;$I$3,MIN($I$4,MAX(-$I$5,(特征计算_周度!H1543-$I$3)*$I$4)),0),"")</f>
        <v/>
      </c>
    </row>
    <row r="1544">
      <c r="A1544" s="117">
        <f>特征计算_周度!A1527</f>
        <v/>
      </c>
      <c r="B1544" s="171">
        <f>IFERROR($A$3*特征计算_周度!B1544+$B$3*特征计算_周度!C1544+$C$3*特征计算_周度!D1544+$D$3*特征计算_周度!E1544+$E$3*特征计算_周度!F1544+$F$3*特征计算_周度!H1544,"")</f>
        <v/>
      </c>
      <c r="C1544" s="118">
        <f>IFERROR(PERCENTILE(OFFSET(B1544,1-364,0,364,1),$C$7),"")</f>
        <v/>
      </c>
      <c r="D1544" s="118">
        <f>IFERROR(PERCENTILE(OFFSET(B1544,1-364,0,364,1),$C$11),"")</f>
        <v/>
      </c>
      <c r="E1544" s="122">
        <f>_xlfn.LET(_xlpm.initState,IF(OR(B1544="",C1544=""),"",IF(OR(特征计算_周度!B1527&gt;$B$15,特征计算_周度!C1527&gt;$B$15,特征计算_周度!G1527&gt;$B$15,特征计算_周度!E1527&gt;$B$15,特征计算_周度!F1527&gt;$B$15),$A$12,IFERROR(IF(B1544&lt;PERCENTILE(OFFSET(B1544,1-364,0,364,1),$C$7),$A$7,IF(B1544&lt;PERCENTILE(OFFSET(B1544,1-364,0,364,1),$C$8),$A$8,IF(B1544&lt;PERCENTILE(OFFSET(B1544,1-364,0,364,1),$C$9),$A$9,IF(B1544&lt;PERCENTILE(OFFSET(B1544,1-364,0,364,1),$C$10),$A$10,IF(B1544&lt;PERCENTILE(OFFSET(B1544,1-364,0,364,1),$C$11),$A$11,$A$12))))),""))),_xlpm.dev,原始数据_周度!G1527,_xlpm.minDev,MIN(OFFSET(原始数据_周度!G1527,1-$D$17,0,$D$17,1)),_xlpm.bounce,_xlpm.dev-_xlpm.minDev,_xlpm.oversold,AND(ISNUMBER(_xlpm.dev),ISNUMBER(_xlpm.minDev),_xlpm.minDev&lt;=$B$17,_xlpm.bounce&gt;=$F$17,OR(_xlpm.initState=$A$12,_xlpm.initState=$A$11,_xlpm.initState=$A$10)),_xlpm.pctOnly,IFERROR(IF(B1544&lt;PERCENTILE(OFFSET(B1544,1-364,0,364,1),$C$7),$A$7,IF(B1544&lt;PERCENTILE(OFFSET(B1544,1-364,0,364,1),$C$8),$A$8,IF(B1544&lt;PERCENTILE(OFFSET(B1544,1-364,0,364,1),$C$9),$A$9,IF(B1544&lt;PERCENTILE(OFFSET(B1544,1-364,0,364,1),$C$10),$A$10,IF(B1544&lt;PERCENTILE(OFFSET(B1544,1-364,0,364,1),$C$11),$A$11,$A$12))))),""),IF(_xlpm.initState="","",IF(_xlpm.oversold,_xlpm.pctOnly,_xlpm.initState)))</f>
        <v/>
      </c>
      <c r="F1544" s="119" t="n"/>
      <c r="G1544" s="120">
        <f>IF(OR(B1544="",C1544=""),"",IF(OR(特征计算_周度!B1527&gt;$B$15,特征计算_周度!C1527&gt;$B$15,特征计算_周度!G1527&gt;$B$15,特征计算_周度!E1527&gt;$B$15,特征计算_周度!F1527&gt;$B$15),IF(特征计算_周度!B1527&gt;$B$15,"VIX ","")&amp;IF(特征计算_周度!C1527&gt;$B$15,"HY ","")&amp;IF(特征计算_周度!G1527&gt;$B$15,"Sahm ","")&amp;IF(特征计算_周度!E1527&gt;$B$15,"趋势 ","")&amp;IF(特征计算_周度!F1527&gt;$B$15,"斜率",""),"—"))</f>
        <v/>
      </c>
      <c r="H1544" s="120">
        <f>IF(OR(B1544="",C1544=""),"",_xlfn.LET(_xlpm.dev,原始数据_周度!G1527,_xlpm.minDev,MIN(OFFSET(原始数据_周度!G1527,1-$D$17,0,$D$17,1)),_xlpm.bounce,_xlpm.dev-_xlpm.minDev,IF(AND(ISNUMBER(_xlpm.dev),ISNUMBER(_xlpm.minDev),_xlpm.minDev&lt;=$B$17,_xlpm.bounce&gt;=$F$17),"✅ 触发","—")))</f>
        <v/>
      </c>
      <c r="I1544" s="172">
        <f>IFERROR(IF(特征计算_周度!H1544&gt;$I$3,MIN($I$4,MAX(-$I$5,(特征计算_周度!H1544-$I$3)*$I$4)),0),"")</f>
        <v/>
      </c>
    </row>
    <row r="1545">
      <c r="A1545" s="117">
        <f>特征计算_周度!A1528</f>
        <v/>
      </c>
      <c r="B1545" s="171">
        <f>IFERROR($A$3*特征计算_周度!B1545+$B$3*特征计算_周度!C1545+$C$3*特征计算_周度!D1545+$D$3*特征计算_周度!E1545+$E$3*特征计算_周度!F1545+$F$3*特征计算_周度!H1545,"")</f>
        <v/>
      </c>
      <c r="C1545" s="118">
        <f>IFERROR(PERCENTILE(OFFSET(B1545,1-364,0,364,1),$C$7),"")</f>
        <v/>
      </c>
      <c r="D1545" s="118">
        <f>IFERROR(PERCENTILE(OFFSET(B1545,1-364,0,364,1),$C$11),"")</f>
        <v/>
      </c>
      <c r="E1545" s="122">
        <f>_xlfn.LET(_xlpm.initState,IF(OR(B1545="",C1545=""),"",IF(OR(特征计算_周度!B1528&gt;$B$15,特征计算_周度!C1528&gt;$B$15,特征计算_周度!G1528&gt;$B$15,特征计算_周度!E1528&gt;$B$15,特征计算_周度!F1528&gt;$B$15),$A$12,IFERROR(IF(B1545&lt;PERCENTILE(OFFSET(B1545,1-364,0,364,1),$C$7),$A$7,IF(B1545&lt;PERCENTILE(OFFSET(B1545,1-364,0,364,1),$C$8),$A$8,IF(B1545&lt;PERCENTILE(OFFSET(B1545,1-364,0,364,1),$C$9),$A$9,IF(B1545&lt;PERCENTILE(OFFSET(B1545,1-364,0,364,1),$C$10),$A$10,IF(B1545&lt;PERCENTILE(OFFSET(B1545,1-364,0,364,1),$C$11),$A$11,$A$12))))),""))),_xlpm.dev,原始数据_周度!G1528,_xlpm.minDev,MIN(OFFSET(原始数据_周度!G1528,1-$D$17,0,$D$17,1)),_xlpm.bounce,_xlpm.dev-_xlpm.minDev,_xlpm.oversold,AND(ISNUMBER(_xlpm.dev),ISNUMBER(_xlpm.minDev),_xlpm.minDev&lt;=$B$17,_xlpm.bounce&gt;=$F$17,OR(_xlpm.initState=$A$12,_xlpm.initState=$A$11,_xlpm.initState=$A$10)),_xlpm.pctOnly,IFERROR(IF(B1545&lt;PERCENTILE(OFFSET(B1545,1-364,0,364,1),$C$7),$A$7,IF(B1545&lt;PERCENTILE(OFFSET(B1545,1-364,0,364,1),$C$8),$A$8,IF(B1545&lt;PERCENTILE(OFFSET(B1545,1-364,0,364,1),$C$9),$A$9,IF(B1545&lt;PERCENTILE(OFFSET(B1545,1-364,0,364,1),$C$10),$A$10,IF(B1545&lt;PERCENTILE(OFFSET(B1545,1-364,0,364,1),$C$11),$A$11,$A$12))))),""),IF(_xlpm.initState="","",IF(_xlpm.oversold,_xlpm.pctOnly,_xlpm.initState)))</f>
        <v/>
      </c>
      <c r="F1545" s="119" t="n"/>
      <c r="G1545" s="120">
        <f>IF(OR(B1545="",C1545=""),"",IF(OR(特征计算_周度!B1528&gt;$B$15,特征计算_周度!C1528&gt;$B$15,特征计算_周度!G1528&gt;$B$15,特征计算_周度!E1528&gt;$B$15,特征计算_周度!F1528&gt;$B$15),IF(特征计算_周度!B1528&gt;$B$15,"VIX ","")&amp;IF(特征计算_周度!C1528&gt;$B$15,"HY ","")&amp;IF(特征计算_周度!G1528&gt;$B$15,"Sahm ","")&amp;IF(特征计算_周度!E1528&gt;$B$15,"趋势 ","")&amp;IF(特征计算_周度!F1528&gt;$B$15,"斜率",""),"—"))</f>
        <v/>
      </c>
      <c r="H1545" s="120">
        <f>IF(OR(B1545="",C1545=""),"",_xlfn.LET(_xlpm.dev,原始数据_周度!G1528,_xlpm.minDev,MIN(OFFSET(原始数据_周度!G1528,1-$D$17,0,$D$17,1)),_xlpm.bounce,_xlpm.dev-_xlpm.minDev,IF(AND(ISNUMBER(_xlpm.dev),ISNUMBER(_xlpm.minDev),_xlpm.minDev&lt;=$B$17,_xlpm.bounce&gt;=$F$17),"✅ 触发","—")))</f>
        <v/>
      </c>
      <c r="I1545" s="172">
        <f>IFERROR(IF(特征计算_周度!H1545&gt;$I$3,MIN($I$4,MAX(-$I$5,(特征计算_周度!H1545-$I$3)*$I$4)),0),"")</f>
        <v/>
      </c>
    </row>
    <row r="1546">
      <c r="A1546" s="117">
        <f>特征计算_周度!A1529</f>
        <v/>
      </c>
      <c r="B1546" s="171">
        <f>IFERROR($A$3*特征计算_周度!B1546+$B$3*特征计算_周度!C1546+$C$3*特征计算_周度!D1546+$D$3*特征计算_周度!E1546+$E$3*特征计算_周度!F1546+$F$3*特征计算_周度!H1546,"")</f>
        <v/>
      </c>
      <c r="C1546" s="118">
        <f>IFERROR(PERCENTILE(OFFSET(B1546,1-364,0,364,1),$C$7),"")</f>
        <v/>
      </c>
      <c r="D1546" s="118">
        <f>IFERROR(PERCENTILE(OFFSET(B1546,1-364,0,364,1),$C$11),"")</f>
        <v/>
      </c>
      <c r="E1546" s="122">
        <f>_xlfn.LET(_xlpm.initState,IF(OR(B1546="",C1546=""),"",IF(OR(特征计算_周度!B1529&gt;$B$15,特征计算_周度!C1529&gt;$B$15,特征计算_周度!G1529&gt;$B$15,特征计算_周度!E1529&gt;$B$15,特征计算_周度!F1529&gt;$B$15),$A$12,IFERROR(IF(B1546&lt;PERCENTILE(OFFSET(B1546,1-364,0,364,1),$C$7),$A$7,IF(B1546&lt;PERCENTILE(OFFSET(B1546,1-364,0,364,1),$C$8),$A$8,IF(B1546&lt;PERCENTILE(OFFSET(B1546,1-364,0,364,1),$C$9),$A$9,IF(B1546&lt;PERCENTILE(OFFSET(B1546,1-364,0,364,1),$C$10),$A$10,IF(B1546&lt;PERCENTILE(OFFSET(B1546,1-364,0,364,1),$C$11),$A$11,$A$12))))),""))),_xlpm.dev,原始数据_周度!G1529,_xlpm.minDev,MIN(OFFSET(原始数据_周度!G1529,1-$D$17,0,$D$17,1)),_xlpm.bounce,_xlpm.dev-_xlpm.minDev,_xlpm.oversold,AND(ISNUMBER(_xlpm.dev),ISNUMBER(_xlpm.minDev),_xlpm.minDev&lt;=$B$17,_xlpm.bounce&gt;=$F$17,OR(_xlpm.initState=$A$12,_xlpm.initState=$A$11,_xlpm.initState=$A$10)),_xlpm.pctOnly,IFERROR(IF(B1546&lt;PERCENTILE(OFFSET(B1546,1-364,0,364,1),$C$7),$A$7,IF(B1546&lt;PERCENTILE(OFFSET(B1546,1-364,0,364,1),$C$8),$A$8,IF(B1546&lt;PERCENTILE(OFFSET(B1546,1-364,0,364,1),$C$9),$A$9,IF(B1546&lt;PERCENTILE(OFFSET(B1546,1-364,0,364,1),$C$10),$A$10,IF(B1546&lt;PERCENTILE(OFFSET(B1546,1-364,0,364,1),$C$11),$A$11,$A$12))))),""),IF(_xlpm.initState="","",IF(_xlpm.oversold,_xlpm.pctOnly,_xlpm.initState)))</f>
        <v/>
      </c>
      <c r="F1546" s="119" t="n"/>
      <c r="G1546" s="120">
        <f>IF(OR(B1546="",C1546=""),"",IF(OR(特征计算_周度!B1529&gt;$B$15,特征计算_周度!C1529&gt;$B$15,特征计算_周度!G1529&gt;$B$15,特征计算_周度!E1529&gt;$B$15,特征计算_周度!F1529&gt;$B$15),IF(特征计算_周度!B1529&gt;$B$15,"VIX ","")&amp;IF(特征计算_周度!C1529&gt;$B$15,"HY ","")&amp;IF(特征计算_周度!G1529&gt;$B$15,"Sahm ","")&amp;IF(特征计算_周度!E1529&gt;$B$15,"趋势 ","")&amp;IF(特征计算_周度!F1529&gt;$B$15,"斜率",""),"—"))</f>
        <v/>
      </c>
      <c r="H1546" s="120">
        <f>IF(OR(B1546="",C1546=""),"",_xlfn.LET(_xlpm.dev,原始数据_周度!G1529,_xlpm.minDev,MIN(OFFSET(原始数据_周度!G1529,1-$D$17,0,$D$17,1)),_xlpm.bounce,_xlpm.dev-_xlpm.minDev,IF(AND(ISNUMBER(_xlpm.dev),ISNUMBER(_xlpm.minDev),_xlpm.minDev&lt;=$B$17,_xlpm.bounce&gt;=$F$17),"✅ 触发","—")))</f>
        <v/>
      </c>
      <c r="I1546" s="172">
        <f>IFERROR(IF(特征计算_周度!H1546&gt;$I$3,MIN($I$4,MAX(-$I$5,(特征计算_周度!H1546-$I$3)*$I$4)),0),"")</f>
        <v/>
      </c>
    </row>
  </sheetData>
  <conditionalFormatting sqref="B19:B1546">
    <cfRule type="colorScale" priority="18">
      <colorScale>
        <cfvo type="min"/>
        <cfvo type="num" val="0"/>
        <cfvo type="max"/>
        <color rgb="FFFFFFFF"/>
        <color rgb="FFFDE8E8"/>
        <color rgb="FF7A0000"/>
      </colorScale>
    </cfRule>
  </conditionalFormatting>
  <conditionalFormatting sqref="E19:E1546">
    <cfRule type="containsText" priority="11" operator="containsText" dxfId="8" text="简单模式">
      <formula>NOT(ISERROR(SEARCH("简单模式",E19)))</formula>
    </cfRule>
    <cfRule type="containsText" priority="12" operator="containsText" dxfId="7" text="普通模式">
      <formula>NOT(ISERROR(SEARCH("普通模式",E19)))</formula>
    </cfRule>
    <cfRule type="containsText" priority="13" operator="containsText" dxfId="6" text="困难模式">
      <formula>NOT(ISERROR(SEARCH("困难模式",E19)))</formula>
    </cfRule>
    <cfRule type="containsText" priority="14" operator="containsText" dxfId="5" text="噩梦模式">
      <formula>NOT(ISERROR(SEARCH("噩梦模式",E19)))</formula>
    </cfRule>
    <cfRule type="containsText" priority="15" operator="containsText" dxfId="4" text="地狱模式">
      <formula>NOT(ISERROR(SEARCH("地狱模式",E19)))</formula>
    </cfRule>
    <cfRule type="containsText" priority="16" operator="containsText" dxfId="0" text="炼狱模式">
      <formula>NOT(ISERROR(SEARCH("炼狱模式",E19)))</formula>
    </cfRule>
  </conditionalFormatting>
  <conditionalFormatting sqref="F19:F1546">
    <cfRule type="dataBar" priority="17">
      <dataBar>
        <cfvo type="num" val="0"/>
        <cfvo type="num" val="1"/>
        <color rgb="FFB0C4DE"/>
      </dataBar>
    </cfRule>
  </conditionalFormatting>
  <conditionalFormatting sqref="G19:G1546">
    <cfRule type="expression" priority="19" dxfId="2">
      <formula>AND(G19&lt;&gt;"—",G19&lt;&gt;"")</formula>
    </cfRule>
  </conditionalFormatting>
  <conditionalFormatting sqref="H19:H1546">
    <cfRule type="containsText" priority="20" operator="containsText" dxfId="1" text="触发">
      <formula>NOT(ISERROR(SEARCH("触发",H19)))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E1531"/>
  <sheetViews>
    <sheetView zoomScale="115" workbookViewId="0">
      <pane ySplit="3" topLeftCell="A261" activePane="bottomLeft" state="frozen"/>
      <selection pane="bottomLeft" activeCell="A258" sqref="A258:A274"/>
    </sheetView>
  </sheetViews>
  <sheetFormatPr baseColWidth="10" defaultRowHeight="15"/>
  <cols>
    <col width="13.33203125" customWidth="1" style="10" min="1" max="1"/>
    <col width="15.83203125" customWidth="1" min="2" max="3"/>
    <col width="14.1640625" customWidth="1" min="4" max="4"/>
    <col width="13.33203125" customWidth="1" min="5" max="5"/>
    <col width="10" customWidth="1" min="7" max="7"/>
  </cols>
  <sheetData>
    <row r="1" ht="18" customHeight="1" thickBot="1">
      <c r="A1" s="123" t="inlineStr">
        <is>
          <t>市场状态总览</t>
        </is>
      </c>
      <c r="B1" s="124" t="n"/>
      <c r="C1" s="124" t="n"/>
      <c r="D1" s="124" t="n"/>
      <c r="E1" s="124" t="n"/>
    </row>
    <row r="2" ht="6" customHeight="1"/>
    <row r="3" ht="16" customHeight="1">
      <c r="A3" s="125" t="inlineStr">
        <is>
          <t>日期</t>
        </is>
      </c>
      <c r="B3" s="126" t="inlineStr">
        <is>
          <t>纯综合评分</t>
        </is>
      </c>
      <c r="C3" s="92" t="inlineStr">
        <is>
          <t>综合评分带否决权</t>
        </is>
      </c>
      <c r="D3" s="126" t="inlineStr">
        <is>
          <t>SP500</t>
        </is>
      </c>
      <c r="E3" s="126" t="inlineStr">
        <is>
          <t>SP500回撤</t>
        </is>
      </c>
    </row>
    <row r="4">
      <c r="A4" s="127">
        <f>原始数据_周度!A2</f>
        <v/>
      </c>
      <c r="B4" s="128">
        <f>IF(特征计算_周度!B2="","",0.25*IF(特征计算_周度!B2="",0,特征计算_周度!B2)+0.25*IF(特征计算_周度!C2="",0,特征计算_周度!C2)+0.15*IF(特征计算_周度!D2="",0,特征计算_周度!D2)+0.15*IF(特征计算_周度!E2="",0,特征计算_周度!E2)+0.2*IF(特征计算_周度!F2="",0,特征计算_周度!F2))</f>
        <v/>
      </c>
      <c r="C4" s="128">
        <f>IF(B4="","",IF(OR(IF(特征计算_周度!B2="",FALSE,特征计算_周度!B2&gt;2),IF(特征计算_周度!C2="",FALSE,特征计算_周度!C2&gt;2),IF(特征计算_周度!G2="",FALSE,特征计算_周度!G2&gt;2),IF(特征计算_周度!E2="",FALSE,特征计算_周度!E2&gt;2),IF(特征计算_周度!F2="",FALSE,特征计算_周度!F2&gt;2)),MAX(B4,MAX(IF(特征计算_周度!B2="",0,特征计算_周度!B2),IF(特征计算_周度!C2="",0,特征计算_周度!C2),IF(特征计算_周度!G2="",0,特征计算_周度!G2),IF(特征计算_周度!E2="",0,特征计算_周度!E2),IF(特征计算_周度!F2="",0,特征计算_周度!F2))),B4))</f>
        <v/>
      </c>
      <c r="D4" s="129">
        <f>原始数据_周度!B2</f>
        <v/>
      </c>
      <c r="E4" s="157">
        <f>IF(D4="","",D4/MAX(D$4:D4)-1)</f>
        <v/>
      </c>
    </row>
    <row r="5">
      <c r="A5" s="127">
        <f>原始数据_周度!A3</f>
        <v/>
      </c>
      <c r="B5" s="128">
        <f>IF(特征计算_周度!B3="","",0.25*IF(特征计算_周度!B3="",0,特征计算_周度!B3)+0.25*IF(特征计算_周度!C3="",0,特征计算_周度!C3)+0.15*IF(特征计算_周度!D3="",0,特征计算_周度!D3)+0.15*IF(特征计算_周度!E3="",0,特征计算_周度!E3)+0.2*IF(特征计算_周度!F3="",0,特征计算_周度!F3))</f>
        <v/>
      </c>
      <c r="C5" s="128">
        <f>IF(B5="","",IF(OR(IF(特征计算_周度!B3="",FALSE,特征计算_周度!B3&gt;2),IF(特征计算_周度!C3="",FALSE,特征计算_周度!C3&gt;2),IF(特征计算_周度!G3="",FALSE,特征计算_周度!G3&gt;2),IF(特征计算_周度!E3="",FALSE,特征计算_周度!E3&gt;2),IF(特征计算_周度!F3="",FALSE,特征计算_周度!F3&gt;2)),MAX(B5,MAX(IF(特征计算_周度!B3="",0,特征计算_周度!B3),IF(特征计算_周度!C3="",0,特征计算_周度!C3),IF(特征计算_周度!G3="",0,特征计算_周度!G3),IF(特征计算_周度!E3="",0,特征计算_周度!E3),IF(特征计算_周度!F3="",0,特征计算_周度!F3))),B5))</f>
        <v/>
      </c>
      <c r="D5" s="129">
        <f>原始数据_周度!B3</f>
        <v/>
      </c>
      <c r="E5" s="157">
        <f>IF(D5="","",D5/MAX(D$4:D5)-1)</f>
        <v/>
      </c>
    </row>
    <row r="6">
      <c r="A6" s="127">
        <f>原始数据_周度!A4</f>
        <v/>
      </c>
      <c r="B6" s="128">
        <f>IF(特征计算_周度!B4="","",0.25*IF(特征计算_周度!B4="",0,特征计算_周度!B4)+0.25*IF(特征计算_周度!C4="",0,特征计算_周度!C4)+0.15*IF(特征计算_周度!D4="",0,特征计算_周度!D4)+0.15*IF(特征计算_周度!E4="",0,特征计算_周度!E4)+0.2*IF(特征计算_周度!F4="",0,特征计算_周度!F4))</f>
        <v/>
      </c>
      <c r="C6" s="128">
        <f>IF(B6="","",IF(OR(IF(特征计算_周度!B4="",FALSE,特征计算_周度!B4&gt;2),IF(特征计算_周度!C4="",FALSE,特征计算_周度!C4&gt;2),IF(特征计算_周度!G4="",FALSE,特征计算_周度!G4&gt;2),IF(特征计算_周度!E4="",FALSE,特征计算_周度!E4&gt;2),IF(特征计算_周度!F4="",FALSE,特征计算_周度!F4&gt;2)),MAX(B6,MAX(IF(特征计算_周度!B4="",0,特征计算_周度!B4),IF(特征计算_周度!C4="",0,特征计算_周度!C4),IF(特征计算_周度!G4="",0,特征计算_周度!G4),IF(特征计算_周度!E4="",0,特征计算_周度!E4),IF(特征计算_周度!F4="",0,特征计算_周度!F4))),B6))</f>
        <v/>
      </c>
      <c r="D6" s="129">
        <f>原始数据_周度!B4</f>
        <v/>
      </c>
      <c r="E6" s="157">
        <f>IF(D6="","",D6/MAX(D$4:D6)-1)</f>
        <v/>
      </c>
    </row>
    <row r="7">
      <c r="A7" s="127">
        <f>原始数据_周度!A5</f>
        <v/>
      </c>
      <c r="B7" s="128">
        <f>IF(特征计算_周度!B5="","",0.25*IF(特征计算_周度!B5="",0,特征计算_周度!B5)+0.25*IF(特征计算_周度!C5="",0,特征计算_周度!C5)+0.15*IF(特征计算_周度!D5="",0,特征计算_周度!D5)+0.15*IF(特征计算_周度!E5="",0,特征计算_周度!E5)+0.2*IF(特征计算_周度!F5="",0,特征计算_周度!F5))</f>
        <v/>
      </c>
      <c r="C7" s="128">
        <f>IF(B7="","",IF(OR(IF(特征计算_周度!B5="",FALSE,特征计算_周度!B5&gt;2),IF(特征计算_周度!C5="",FALSE,特征计算_周度!C5&gt;2),IF(特征计算_周度!G5="",FALSE,特征计算_周度!G5&gt;2),IF(特征计算_周度!E5="",FALSE,特征计算_周度!E5&gt;2),IF(特征计算_周度!F5="",FALSE,特征计算_周度!F5&gt;2)),MAX(B7,MAX(IF(特征计算_周度!B5="",0,特征计算_周度!B5),IF(特征计算_周度!C5="",0,特征计算_周度!C5),IF(特征计算_周度!G5="",0,特征计算_周度!G5),IF(特征计算_周度!E5="",0,特征计算_周度!E5),IF(特征计算_周度!F5="",0,特征计算_周度!F5))),B7))</f>
        <v/>
      </c>
      <c r="D7" s="129">
        <f>原始数据_周度!B5</f>
        <v/>
      </c>
      <c r="E7" s="157">
        <f>IF(D7="","",D7/MAX(D$4:D7)-1)</f>
        <v/>
      </c>
    </row>
    <row r="8">
      <c r="A8" s="127">
        <f>原始数据_周度!A6</f>
        <v/>
      </c>
      <c r="B8" s="128">
        <f>IF(特征计算_周度!B6="","",0.25*IF(特征计算_周度!B6="",0,特征计算_周度!B6)+0.25*IF(特征计算_周度!C6="",0,特征计算_周度!C6)+0.15*IF(特征计算_周度!D6="",0,特征计算_周度!D6)+0.15*IF(特征计算_周度!E6="",0,特征计算_周度!E6)+0.2*IF(特征计算_周度!F6="",0,特征计算_周度!F6))</f>
        <v/>
      </c>
      <c r="C8" s="128">
        <f>IF(B8="","",IF(OR(IF(特征计算_周度!B6="",FALSE,特征计算_周度!B6&gt;2),IF(特征计算_周度!C6="",FALSE,特征计算_周度!C6&gt;2),IF(特征计算_周度!G6="",FALSE,特征计算_周度!G6&gt;2),IF(特征计算_周度!E6="",FALSE,特征计算_周度!E6&gt;2),IF(特征计算_周度!F6="",FALSE,特征计算_周度!F6&gt;2)),MAX(B8,MAX(IF(特征计算_周度!B6="",0,特征计算_周度!B6),IF(特征计算_周度!C6="",0,特征计算_周度!C6),IF(特征计算_周度!G6="",0,特征计算_周度!G6),IF(特征计算_周度!E6="",0,特征计算_周度!E6),IF(特征计算_周度!F6="",0,特征计算_周度!F6))),B8))</f>
        <v/>
      </c>
      <c r="D8" s="129">
        <f>原始数据_周度!B6</f>
        <v/>
      </c>
      <c r="E8" s="157">
        <f>IF(D8="","",D8/MAX(D$4:D8)-1)</f>
        <v/>
      </c>
    </row>
    <row r="9">
      <c r="A9" s="127">
        <f>原始数据_周度!A7</f>
        <v/>
      </c>
      <c r="B9" s="128">
        <f>IF(特征计算_周度!B7="","",0.25*IF(特征计算_周度!B7="",0,特征计算_周度!B7)+0.25*IF(特征计算_周度!C7="",0,特征计算_周度!C7)+0.15*IF(特征计算_周度!D7="",0,特征计算_周度!D7)+0.15*IF(特征计算_周度!E7="",0,特征计算_周度!E7)+0.2*IF(特征计算_周度!F7="",0,特征计算_周度!F7))</f>
        <v/>
      </c>
      <c r="C9" s="128">
        <f>IF(B9="","",IF(OR(IF(特征计算_周度!B7="",FALSE,特征计算_周度!B7&gt;2),IF(特征计算_周度!C7="",FALSE,特征计算_周度!C7&gt;2),IF(特征计算_周度!G7="",FALSE,特征计算_周度!G7&gt;2),IF(特征计算_周度!E7="",FALSE,特征计算_周度!E7&gt;2),IF(特征计算_周度!F7="",FALSE,特征计算_周度!F7&gt;2)),MAX(B9,MAX(IF(特征计算_周度!B7="",0,特征计算_周度!B7),IF(特征计算_周度!C7="",0,特征计算_周度!C7),IF(特征计算_周度!G7="",0,特征计算_周度!G7),IF(特征计算_周度!E7="",0,特征计算_周度!E7),IF(特征计算_周度!F7="",0,特征计算_周度!F7))),B9))</f>
        <v/>
      </c>
      <c r="D9" s="129">
        <f>原始数据_周度!B7</f>
        <v/>
      </c>
      <c r="E9" s="157">
        <f>IF(D9="","",D9/MAX(D$4:D9)-1)</f>
        <v/>
      </c>
    </row>
    <row r="10">
      <c r="A10" s="127">
        <f>原始数据_周度!A8</f>
        <v/>
      </c>
      <c r="B10" s="128">
        <f>IF(特征计算_周度!B8="","",0.25*IF(特征计算_周度!B8="",0,特征计算_周度!B8)+0.25*IF(特征计算_周度!C8="",0,特征计算_周度!C8)+0.15*IF(特征计算_周度!D8="",0,特征计算_周度!D8)+0.15*IF(特征计算_周度!E8="",0,特征计算_周度!E8)+0.2*IF(特征计算_周度!F8="",0,特征计算_周度!F8))</f>
        <v/>
      </c>
      <c r="C10" s="128">
        <f>IF(B10="","",IF(OR(IF(特征计算_周度!B8="",FALSE,特征计算_周度!B8&gt;2),IF(特征计算_周度!C8="",FALSE,特征计算_周度!C8&gt;2),IF(特征计算_周度!G8="",FALSE,特征计算_周度!G8&gt;2),IF(特征计算_周度!E8="",FALSE,特征计算_周度!E8&gt;2),IF(特征计算_周度!F8="",FALSE,特征计算_周度!F8&gt;2)),MAX(B10,MAX(IF(特征计算_周度!B8="",0,特征计算_周度!B8),IF(特征计算_周度!C8="",0,特征计算_周度!C8),IF(特征计算_周度!G8="",0,特征计算_周度!G8),IF(特征计算_周度!E8="",0,特征计算_周度!E8),IF(特征计算_周度!F8="",0,特征计算_周度!F8))),B10))</f>
        <v/>
      </c>
      <c r="D10" s="129">
        <f>原始数据_周度!B8</f>
        <v/>
      </c>
      <c r="E10" s="157">
        <f>IF(D10="","",D10/MAX(D$4:D10)-1)</f>
        <v/>
      </c>
    </row>
    <row r="11">
      <c r="A11" s="127">
        <f>原始数据_周度!A9</f>
        <v/>
      </c>
      <c r="B11" s="128">
        <f>IF(特征计算_周度!B9="","",0.25*IF(特征计算_周度!B9="",0,特征计算_周度!B9)+0.25*IF(特征计算_周度!C9="",0,特征计算_周度!C9)+0.15*IF(特征计算_周度!D9="",0,特征计算_周度!D9)+0.15*IF(特征计算_周度!E9="",0,特征计算_周度!E9)+0.2*IF(特征计算_周度!F9="",0,特征计算_周度!F9))</f>
        <v/>
      </c>
      <c r="C11" s="128">
        <f>IF(B11="","",IF(OR(IF(特征计算_周度!B9="",FALSE,特征计算_周度!B9&gt;2),IF(特征计算_周度!C9="",FALSE,特征计算_周度!C9&gt;2),IF(特征计算_周度!G9="",FALSE,特征计算_周度!G9&gt;2),IF(特征计算_周度!E9="",FALSE,特征计算_周度!E9&gt;2),IF(特征计算_周度!F9="",FALSE,特征计算_周度!F9&gt;2)),MAX(B11,MAX(IF(特征计算_周度!B9="",0,特征计算_周度!B9),IF(特征计算_周度!C9="",0,特征计算_周度!C9),IF(特征计算_周度!G9="",0,特征计算_周度!G9),IF(特征计算_周度!E9="",0,特征计算_周度!E9),IF(特征计算_周度!F9="",0,特征计算_周度!F9))),B11))</f>
        <v/>
      </c>
      <c r="D11" s="129">
        <f>原始数据_周度!B9</f>
        <v/>
      </c>
      <c r="E11" s="157">
        <f>IF(D11="","",D11/MAX(D$4:D11)-1)</f>
        <v/>
      </c>
    </row>
    <row r="12">
      <c r="A12" s="127">
        <f>原始数据_周度!A10</f>
        <v/>
      </c>
      <c r="B12" s="128">
        <f>IF(特征计算_周度!B10="","",0.25*IF(特征计算_周度!B10="",0,特征计算_周度!B10)+0.25*IF(特征计算_周度!C10="",0,特征计算_周度!C10)+0.15*IF(特征计算_周度!D10="",0,特征计算_周度!D10)+0.15*IF(特征计算_周度!E10="",0,特征计算_周度!E10)+0.2*IF(特征计算_周度!F10="",0,特征计算_周度!F10))</f>
        <v/>
      </c>
      <c r="C12" s="128">
        <f>IF(B12="","",IF(OR(IF(特征计算_周度!B10="",FALSE,特征计算_周度!B10&gt;2),IF(特征计算_周度!C10="",FALSE,特征计算_周度!C10&gt;2),IF(特征计算_周度!G10="",FALSE,特征计算_周度!G10&gt;2),IF(特征计算_周度!E10="",FALSE,特征计算_周度!E10&gt;2),IF(特征计算_周度!F10="",FALSE,特征计算_周度!F10&gt;2)),MAX(B12,MAX(IF(特征计算_周度!B10="",0,特征计算_周度!B10),IF(特征计算_周度!C10="",0,特征计算_周度!C10),IF(特征计算_周度!G10="",0,特征计算_周度!G10),IF(特征计算_周度!E10="",0,特征计算_周度!E10),IF(特征计算_周度!F10="",0,特征计算_周度!F10))),B12))</f>
        <v/>
      </c>
      <c r="D12" s="129">
        <f>原始数据_周度!B10</f>
        <v/>
      </c>
      <c r="E12" s="157">
        <f>IF(D12="","",D12/MAX(D$4:D12)-1)</f>
        <v/>
      </c>
    </row>
    <row r="13">
      <c r="A13" s="127">
        <f>原始数据_周度!A11</f>
        <v/>
      </c>
      <c r="B13" s="128">
        <f>IF(特征计算_周度!B11="","",0.25*IF(特征计算_周度!B11="",0,特征计算_周度!B11)+0.25*IF(特征计算_周度!C11="",0,特征计算_周度!C11)+0.15*IF(特征计算_周度!D11="",0,特征计算_周度!D11)+0.15*IF(特征计算_周度!E11="",0,特征计算_周度!E11)+0.2*IF(特征计算_周度!F11="",0,特征计算_周度!F11))</f>
        <v/>
      </c>
      <c r="C13" s="128">
        <f>IF(B13="","",IF(OR(IF(特征计算_周度!B11="",FALSE,特征计算_周度!B11&gt;2),IF(特征计算_周度!C11="",FALSE,特征计算_周度!C11&gt;2),IF(特征计算_周度!G11="",FALSE,特征计算_周度!G11&gt;2),IF(特征计算_周度!E11="",FALSE,特征计算_周度!E11&gt;2),IF(特征计算_周度!F11="",FALSE,特征计算_周度!F11&gt;2)),MAX(B13,MAX(IF(特征计算_周度!B11="",0,特征计算_周度!B11),IF(特征计算_周度!C11="",0,特征计算_周度!C11),IF(特征计算_周度!G11="",0,特征计算_周度!G11),IF(特征计算_周度!E11="",0,特征计算_周度!E11),IF(特征计算_周度!F11="",0,特征计算_周度!F11))),B13))</f>
        <v/>
      </c>
      <c r="D13" s="129">
        <f>原始数据_周度!B11</f>
        <v/>
      </c>
      <c r="E13" s="157">
        <f>IF(D13="","",D13/MAX(D$4:D13)-1)</f>
        <v/>
      </c>
    </row>
    <row r="14">
      <c r="A14" s="127">
        <f>原始数据_周度!A12</f>
        <v/>
      </c>
      <c r="B14" s="128">
        <f>IF(特征计算_周度!B12="","",0.25*IF(特征计算_周度!B12="",0,特征计算_周度!B12)+0.25*IF(特征计算_周度!C12="",0,特征计算_周度!C12)+0.15*IF(特征计算_周度!D12="",0,特征计算_周度!D12)+0.15*IF(特征计算_周度!E12="",0,特征计算_周度!E12)+0.2*IF(特征计算_周度!F12="",0,特征计算_周度!F12))</f>
        <v/>
      </c>
      <c r="C14" s="128">
        <f>IF(B14="","",IF(OR(IF(特征计算_周度!B12="",FALSE,特征计算_周度!B12&gt;2),IF(特征计算_周度!C12="",FALSE,特征计算_周度!C12&gt;2),IF(特征计算_周度!G12="",FALSE,特征计算_周度!G12&gt;2),IF(特征计算_周度!E12="",FALSE,特征计算_周度!E12&gt;2),IF(特征计算_周度!F12="",FALSE,特征计算_周度!F12&gt;2)),MAX(B14,MAX(IF(特征计算_周度!B12="",0,特征计算_周度!B12),IF(特征计算_周度!C12="",0,特征计算_周度!C12),IF(特征计算_周度!G12="",0,特征计算_周度!G12),IF(特征计算_周度!E12="",0,特征计算_周度!E12),IF(特征计算_周度!F12="",0,特征计算_周度!F12))),B14))</f>
        <v/>
      </c>
      <c r="D14" s="129">
        <f>原始数据_周度!B12</f>
        <v/>
      </c>
      <c r="E14" s="157">
        <f>IF(D14="","",D14/MAX(D$4:D14)-1)</f>
        <v/>
      </c>
    </row>
    <row r="15">
      <c r="A15" s="127">
        <f>原始数据_周度!A13</f>
        <v/>
      </c>
      <c r="B15" s="128">
        <f>IF(特征计算_周度!B13="","",0.25*IF(特征计算_周度!B13="",0,特征计算_周度!B13)+0.25*IF(特征计算_周度!C13="",0,特征计算_周度!C13)+0.15*IF(特征计算_周度!D13="",0,特征计算_周度!D13)+0.15*IF(特征计算_周度!E13="",0,特征计算_周度!E13)+0.2*IF(特征计算_周度!F13="",0,特征计算_周度!F13))</f>
        <v/>
      </c>
      <c r="C15" s="128">
        <f>IF(B15="","",IF(OR(IF(特征计算_周度!B13="",FALSE,特征计算_周度!B13&gt;2),IF(特征计算_周度!C13="",FALSE,特征计算_周度!C13&gt;2),IF(特征计算_周度!G13="",FALSE,特征计算_周度!G13&gt;2),IF(特征计算_周度!E13="",FALSE,特征计算_周度!E13&gt;2),IF(特征计算_周度!F13="",FALSE,特征计算_周度!F13&gt;2)),MAX(B15,MAX(IF(特征计算_周度!B13="",0,特征计算_周度!B13),IF(特征计算_周度!C13="",0,特征计算_周度!C13),IF(特征计算_周度!G13="",0,特征计算_周度!G13),IF(特征计算_周度!E13="",0,特征计算_周度!E13),IF(特征计算_周度!F13="",0,特征计算_周度!F13))),B15))</f>
        <v/>
      </c>
      <c r="D15" s="129">
        <f>原始数据_周度!B13</f>
        <v/>
      </c>
      <c r="E15" s="157">
        <f>IF(D15="","",D15/MAX(D$4:D15)-1)</f>
        <v/>
      </c>
    </row>
    <row r="16">
      <c r="A16" s="127">
        <f>原始数据_周度!A14</f>
        <v/>
      </c>
      <c r="B16" s="128">
        <f>IF(特征计算_周度!B14="","",0.25*IF(特征计算_周度!B14="",0,特征计算_周度!B14)+0.25*IF(特征计算_周度!C14="",0,特征计算_周度!C14)+0.15*IF(特征计算_周度!D14="",0,特征计算_周度!D14)+0.15*IF(特征计算_周度!E14="",0,特征计算_周度!E14)+0.2*IF(特征计算_周度!F14="",0,特征计算_周度!F14))</f>
        <v/>
      </c>
      <c r="C16" s="128">
        <f>IF(B16="","",IF(OR(IF(特征计算_周度!B14="",FALSE,特征计算_周度!B14&gt;2),IF(特征计算_周度!C14="",FALSE,特征计算_周度!C14&gt;2),IF(特征计算_周度!G14="",FALSE,特征计算_周度!G14&gt;2),IF(特征计算_周度!E14="",FALSE,特征计算_周度!E14&gt;2),IF(特征计算_周度!F14="",FALSE,特征计算_周度!F14&gt;2)),MAX(B16,MAX(IF(特征计算_周度!B14="",0,特征计算_周度!B14),IF(特征计算_周度!C14="",0,特征计算_周度!C14),IF(特征计算_周度!G14="",0,特征计算_周度!G14),IF(特征计算_周度!E14="",0,特征计算_周度!E14),IF(特征计算_周度!F14="",0,特征计算_周度!F14))),B16))</f>
        <v/>
      </c>
      <c r="D16" s="129">
        <f>原始数据_周度!B14</f>
        <v/>
      </c>
      <c r="E16" s="157">
        <f>IF(D16="","",D16/MAX(D$4:D16)-1)</f>
        <v/>
      </c>
    </row>
    <row r="17">
      <c r="A17" s="127">
        <f>原始数据_周度!A15</f>
        <v/>
      </c>
      <c r="B17" s="128">
        <f>IF(特征计算_周度!B15="","",0.25*IF(特征计算_周度!B15="",0,特征计算_周度!B15)+0.25*IF(特征计算_周度!C15="",0,特征计算_周度!C15)+0.15*IF(特征计算_周度!D15="",0,特征计算_周度!D15)+0.15*IF(特征计算_周度!E15="",0,特征计算_周度!E15)+0.2*IF(特征计算_周度!F15="",0,特征计算_周度!F15))</f>
        <v/>
      </c>
      <c r="C17" s="128">
        <f>IF(B17="","",IF(OR(IF(特征计算_周度!B15="",FALSE,特征计算_周度!B15&gt;2),IF(特征计算_周度!C15="",FALSE,特征计算_周度!C15&gt;2),IF(特征计算_周度!G15="",FALSE,特征计算_周度!G15&gt;2),IF(特征计算_周度!E15="",FALSE,特征计算_周度!E15&gt;2),IF(特征计算_周度!F15="",FALSE,特征计算_周度!F15&gt;2)),MAX(B17,MAX(IF(特征计算_周度!B15="",0,特征计算_周度!B15),IF(特征计算_周度!C15="",0,特征计算_周度!C15),IF(特征计算_周度!G15="",0,特征计算_周度!G15),IF(特征计算_周度!E15="",0,特征计算_周度!E15),IF(特征计算_周度!F15="",0,特征计算_周度!F15))),B17))</f>
        <v/>
      </c>
      <c r="D17" s="129">
        <f>原始数据_周度!B15</f>
        <v/>
      </c>
      <c r="E17" s="157">
        <f>IF(D17="","",D17/MAX(D$4:D17)-1)</f>
        <v/>
      </c>
    </row>
    <row r="18">
      <c r="A18" s="127">
        <f>原始数据_周度!A16</f>
        <v/>
      </c>
      <c r="B18" s="128">
        <f>IF(特征计算_周度!B16="","",0.25*IF(特征计算_周度!B16="",0,特征计算_周度!B16)+0.25*IF(特征计算_周度!C16="",0,特征计算_周度!C16)+0.15*IF(特征计算_周度!D16="",0,特征计算_周度!D16)+0.15*IF(特征计算_周度!E16="",0,特征计算_周度!E16)+0.2*IF(特征计算_周度!F16="",0,特征计算_周度!F16))</f>
        <v/>
      </c>
      <c r="C18" s="128">
        <f>IF(B18="","",IF(OR(IF(特征计算_周度!B16="",FALSE,特征计算_周度!B16&gt;2),IF(特征计算_周度!C16="",FALSE,特征计算_周度!C16&gt;2),IF(特征计算_周度!G16="",FALSE,特征计算_周度!G16&gt;2),IF(特征计算_周度!E16="",FALSE,特征计算_周度!E16&gt;2),IF(特征计算_周度!F16="",FALSE,特征计算_周度!F16&gt;2)),MAX(B18,MAX(IF(特征计算_周度!B16="",0,特征计算_周度!B16),IF(特征计算_周度!C16="",0,特征计算_周度!C16),IF(特征计算_周度!G16="",0,特征计算_周度!G16),IF(特征计算_周度!E16="",0,特征计算_周度!E16),IF(特征计算_周度!F16="",0,特征计算_周度!F16))),B18))</f>
        <v/>
      </c>
      <c r="D18" s="129">
        <f>原始数据_周度!B16</f>
        <v/>
      </c>
      <c r="E18" s="157">
        <f>IF(D18="","",D18/MAX(D$4:D18)-1)</f>
        <v/>
      </c>
    </row>
    <row r="19">
      <c r="A19" s="127">
        <f>原始数据_周度!A17</f>
        <v/>
      </c>
      <c r="B19" s="128">
        <f>IF(特征计算_周度!B17="","",0.25*IF(特征计算_周度!B17="",0,特征计算_周度!B17)+0.25*IF(特征计算_周度!C17="",0,特征计算_周度!C17)+0.15*IF(特征计算_周度!D17="",0,特征计算_周度!D17)+0.15*IF(特征计算_周度!E17="",0,特征计算_周度!E17)+0.2*IF(特征计算_周度!F17="",0,特征计算_周度!F17))</f>
        <v/>
      </c>
      <c r="C19" s="128">
        <f>IF(B19="","",IF(OR(IF(特征计算_周度!B17="",FALSE,特征计算_周度!B17&gt;2),IF(特征计算_周度!C17="",FALSE,特征计算_周度!C17&gt;2),IF(特征计算_周度!G17="",FALSE,特征计算_周度!G17&gt;2),IF(特征计算_周度!E17="",FALSE,特征计算_周度!E17&gt;2),IF(特征计算_周度!F17="",FALSE,特征计算_周度!F17&gt;2)),MAX(B19,MAX(IF(特征计算_周度!B17="",0,特征计算_周度!B17),IF(特征计算_周度!C17="",0,特征计算_周度!C17),IF(特征计算_周度!G17="",0,特征计算_周度!G17),IF(特征计算_周度!E17="",0,特征计算_周度!E17),IF(特征计算_周度!F17="",0,特征计算_周度!F17))),B19))</f>
        <v/>
      </c>
      <c r="D19" s="129">
        <f>原始数据_周度!B17</f>
        <v/>
      </c>
      <c r="E19" s="157">
        <f>IF(D19="","",D19/MAX(D$4:D19)-1)</f>
        <v/>
      </c>
    </row>
    <row r="20">
      <c r="A20" s="127">
        <f>原始数据_周度!A18</f>
        <v/>
      </c>
      <c r="B20" s="128">
        <f>IF(特征计算_周度!B18="","",0.25*IF(特征计算_周度!B18="",0,特征计算_周度!B18)+0.25*IF(特征计算_周度!C18="",0,特征计算_周度!C18)+0.15*IF(特征计算_周度!D18="",0,特征计算_周度!D18)+0.15*IF(特征计算_周度!E18="",0,特征计算_周度!E18)+0.2*IF(特征计算_周度!F18="",0,特征计算_周度!F18))</f>
        <v/>
      </c>
      <c r="C20" s="128">
        <f>IF(B20="","",IF(OR(IF(特征计算_周度!B18="",FALSE,特征计算_周度!B18&gt;2),IF(特征计算_周度!C18="",FALSE,特征计算_周度!C18&gt;2),IF(特征计算_周度!G18="",FALSE,特征计算_周度!G18&gt;2),IF(特征计算_周度!E18="",FALSE,特征计算_周度!E18&gt;2),IF(特征计算_周度!F18="",FALSE,特征计算_周度!F18&gt;2)),MAX(B20,MAX(IF(特征计算_周度!B18="",0,特征计算_周度!B18),IF(特征计算_周度!C18="",0,特征计算_周度!C18),IF(特征计算_周度!G18="",0,特征计算_周度!G18),IF(特征计算_周度!E18="",0,特征计算_周度!E18),IF(特征计算_周度!F18="",0,特征计算_周度!F18))),B20))</f>
        <v/>
      </c>
      <c r="D20" s="129">
        <f>原始数据_周度!B18</f>
        <v/>
      </c>
      <c r="E20" s="157">
        <f>IF(D20="","",D20/MAX(D$4:D20)-1)</f>
        <v/>
      </c>
    </row>
    <row r="21">
      <c r="A21" s="127">
        <f>原始数据_周度!A19</f>
        <v/>
      </c>
      <c r="B21" s="128">
        <f>IF(特征计算_周度!B19="","",0.25*IF(特征计算_周度!B19="",0,特征计算_周度!B19)+0.25*IF(特征计算_周度!C19="",0,特征计算_周度!C19)+0.15*IF(特征计算_周度!D19="",0,特征计算_周度!D19)+0.15*IF(特征计算_周度!E19="",0,特征计算_周度!E19)+0.2*IF(特征计算_周度!F19="",0,特征计算_周度!F19))</f>
        <v/>
      </c>
      <c r="C21" s="128">
        <f>IF(B21="","",IF(OR(IF(特征计算_周度!B19="",FALSE,特征计算_周度!B19&gt;2),IF(特征计算_周度!C19="",FALSE,特征计算_周度!C19&gt;2),IF(特征计算_周度!G19="",FALSE,特征计算_周度!G19&gt;2),IF(特征计算_周度!E19="",FALSE,特征计算_周度!E19&gt;2),IF(特征计算_周度!F19="",FALSE,特征计算_周度!F19&gt;2)),MAX(B21,MAX(IF(特征计算_周度!B19="",0,特征计算_周度!B19),IF(特征计算_周度!C19="",0,特征计算_周度!C19),IF(特征计算_周度!G19="",0,特征计算_周度!G19),IF(特征计算_周度!E19="",0,特征计算_周度!E19),IF(特征计算_周度!F19="",0,特征计算_周度!F19))),B21))</f>
        <v/>
      </c>
      <c r="D21" s="129">
        <f>原始数据_周度!B19</f>
        <v/>
      </c>
      <c r="E21" s="157">
        <f>IF(D21="","",D21/MAX(D$4:D21)-1)</f>
        <v/>
      </c>
    </row>
    <row r="22">
      <c r="A22" s="127">
        <f>原始数据_周度!A20</f>
        <v/>
      </c>
      <c r="B22" s="128">
        <f>IF(特征计算_周度!B20="","",0.25*IF(特征计算_周度!B20="",0,特征计算_周度!B20)+0.25*IF(特征计算_周度!C20="",0,特征计算_周度!C20)+0.15*IF(特征计算_周度!D20="",0,特征计算_周度!D20)+0.15*IF(特征计算_周度!E20="",0,特征计算_周度!E20)+0.2*IF(特征计算_周度!F20="",0,特征计算_周度!F20))</f>
        <v/>
      </c>
      <c r="C22" s="128">
        <f>IF(B22="","",IF(OR(IF(特征计算_周度!B20="",FALSE,特征计算_周度!B20&gt;2),IF(特征计算_周度!C20="",FALSE,特征计算_周度!C20&gt;2),IF(特征计算_周度!G20="",FALSE,特征计算_周度!G20&gt;2),IF(特征计算_周度!E20="",FALSE,特征计算_周度!E20&gt;2),IF(特征计算_周度!F20="",FALSE,特征计算_周度!F20&gt;2)),MAX(B22,MAX(IF(特征计算_周度!B20="",0,特征计算_周度!B20),IF(特征计算_周度!C20="",0,特征计算_周度!C20),IF(特征计算_周度!G20="",0,特征计算_周度!G20),IF(特征计算_周度!E20="",0,特征计算_周度!E20),IF(特征计算_周度!F20="",0,特征计算_周度!F20))),B22))</f>
        <v/>
      </c>
      <c r="D22" s="129">
        <f>原始数据_周度!B20</f>
        <v/>
      </c>
      <c r="E22" s="157">
        <f>IF(D22="","",D22/MAX(D$4:D22)-1)</f>
        <v/>
      </c>
    </row>
    <row r="23">
      <c r="A23" s="127">
        <f>原始数据_周度!A21</f>
        <v/>
      </c>
      <c r="B23" s="128">
        <f>IF(特征计算_周度!B21="","",0.25*IF(特征计算_周度!B21="",0,特征计算_周度!B21)+0.25*IF(特征计算_周度!C21="",0,特征计算_周度!C21)+0.15*IF(特征计算_周度!D21="",0,特征计算_周度!D21)+0.15*IF(特征计算_周度!E21="",0,特征计算_周度!E21)+0.2*IF(特征计算_周度!F21="",0,特征计算_周度!F21))</f>
        <v/>
      </c>
      <c r="C23" s="128">
        <f>IF(B23="","",IF(OR(IF(特征计算_周度!B21="",FALSE,特征计算_周度!B21&gt;2),IF(特征计算_周度!C21="",FALSE,特征计算_周度!C21&gt;2),IF(特征计算_周度!G21="",FALSE,特征计算_周度!G21&gt;2),IF(特征计算_周度!E21="",FALSE,特征计算_周度!E21&gt;2),IF(特征计算_周度!F21="",FALSE,特征计算_周度!F21&gt;2)),MAX(B23,MAX(IF(特征计算_周度!B21="",0,特征计算_周度!B21),IF(特征计算_周度!C21="",0,特征计算_周度!C21),IF(特征计算_周度!G21="",0,特征计算_周度!G21),IF(特征计算_周度!E21="",0,特征计算_周度!E21),IF(特征计算_周度!F21="",0,特征计算_周度!F21))),B23))</f>
        <v/>
      </c>
      <c r="D23" s="129">
        <f>原始数据_周度!B21</f>
        <v/>
      </c>
      <c r="E23" s="157">
        <f>IF(D23="","",D23/MAX(D$4:D23)-1)</f>
        <v/>
      </c>
    </row>
    <row r="24">
      <c r="A24" s="127">
        <f>原始数据_周度!A22</f>
        <v/>
      </c>
      <c r="B24" s="128">
        <f>IF(特征计算_周度!B22="","",0.25*IF(特征计算_周度!B22="",0,特征计算_周度!B22)+0.25*IF(特征计算_周度!C22="",0,特征计算_周度!C22)+0.15*IF(特征计算_周度!D22="",0,特征计算_周度!D22)+0.15*IF(特征计算_周度!E22="",0,特征计算_周度!E22)+0.2*IF(特征计算_周度!F22="",0,特征计算_周度!F22))</f>
        <v/>
      </c>
      <c r="C24" s="128">
        <f>IF(B24="","",IF(OR(IF(特征计算_周度!B22="",FALSE,特征计算_周度!B22&gt;2),IF(特征计算_周度!C22="",FALSE,特征计算_周度!C22&gt;2),IF(特征计算_周度!G22="",FALSE,特征计算_周度!G22&gt;2),IF(特征计算_周度!E22="",FALSE,特征计算_周度!E22&gt;2),IF(特征计算_周度!F22="",FALSE,特征计算_周度!F22&gt;2)),MAX(B24,MAX(IF(特征计算_周度!B22="",0,特征计算_周度!B22),IF(特征计算_周度!C22="",0,特征计算_周度!C22),IF(特征计算_周度!G22="",0,特征计算_周度!G22),IF(特征计算_周度!E22="",0,特征计算_周度!E22),IF(特征计算_周度!F22="",0,特征计算_周度!F22))),B24))</f>
        <v/>
      </c>
      <c r="D24" s="129">
        <f>原始数据_周度!B22</f>
        <v/>
      </c>
      <c r="E24" s="157">
        <f>IF(D24="","",D24/MAX(D$4:D24)-1)</f>
        <v/>
      </c>
    </row>
    <row r="25">
      <c r="A25" s="127">
        <f>原始数据_周度!A23</f>
        <v/>
      </c>
      <c r="B25" s="128">
        <f>IF(特征计算_周度!B23="","",0.25*IF(特征计算_周度!B23="",0,特征计算_周度!B23)+0.25*IF(特征计算_周度!C23="",0,特征计算_周度!C23)+0.15*IF(特征计算_周度!D23="",0,特征计算_周度!D23)+0.15*IF(特征计算_周度!E23="",0,特征计算_周度!E23)+0.2*IF(特征计算_周度!F23="",0,特征计算_周度!F23))</f>
        <v/>
      </c>
      <c r="C25" s="128">
        <f>IF(B25="","",IF(OR(IF(特征计算_周度!B23="",FALSE,特征计算_周度!B23&gt;2),IF(特征计算_周度!C23="",FALSE,特征计算_周度!C23&gt;2),IF(特征计算_周度!G23="",FALSE,特征计算_周度!G23&gt;2),IF(特征计算_周度!E23="",FALSE,特征计算_周度!E23&gt;2),IF(特征计算_周度!F23="",FALSE,特征计算_周度!F23&gt;2)),MAX(B25,MAX(IF(特征计算_周度!B23="",0,特征计算_周度!B23),IF(特征计算_周度!C23="",0,特征计算_周度!C23),IF(特征计算_周度!G23="",0,特征计算_周度!G23),IF(特征计算_周度!E23="",0,特征计算_周度!E23),IF(特征计算_周度!F23="",0,特征计算_周度!F23))),B25))</f>
        <v/>
      </c>
      <c r="D25" s="129">
        <f>原始数据_周度!B23</f>
        <v/>
      </c>
      <c r="E25" s="157">
        <f>IF(D25="","",D25/MAX(D$4:D25)-1)</f>
        <v/>
      </c>
    </row>
    <row r="26">
      <c r="A26" s="127">
        <f>原始数据_周度!A24</f>
        <v/>
      </c>
      <c r="B26" s="128">
        <f>IF(特征计算_周度!B24="","",0.25*IF(特征计算_周度!B24="",0,特征计算_周度!B24)+0.25*IF(特征计算_周度!C24="",0,特征计算_周度!C24)+0.15*IF(特征计算_周度!D24="",0,特征计算_周度!D24)+0.15*IF(特征计算_周度!E24="",0,特征计算_周度!E24)+0.2*IF(特征计算_周度!F24="",0,特征计算_周度!F24))</f>
        <v/>
      </c>
      <c r="C26" s="128">
        <f>IF(B26="","",IF(OR(IF(特征计算_周度!B24="",FALSE,特征计算_周度!B24&gt;2),IF(特征计算_周度!C24="",FALSE,特征计算_周度!C24&gt;2),IF(特征计算_周度!G24="",FALSE,特征计算_周度!G24&gt;2),IF(特征计算_周度!E24="",FALSE,特征计算_周度!E24&gt;2),IF(特征计算_周度!F24="",FALSE,特征计算_周度!F24&gt;2)),MAX(B26,MAX(IF(特征计算_周度!B24="",0,特征计算_周度!B24),IF(特征计算_周度!C24="",0,特征计算_周度!C24),IF(特征计算_周度!G24="",0,特征计算_周度!G24),IF(特征计算_周度!E24="",0,特征计算_周度!E24),IF(特征计算_周度!F24="",0,特征计算_周度!F24))),B26))</f>
        <v/>
      </c>
      <c r="D26" s="129">
        <f>原始数据_周度!B24</f>
        <v/>
      </c>
      <c r="E26" s="157">
        <f>IF(D26="","",D26/MAX(D$4:D26)-1)</f>
        <v/>
      </c>
    </row>
    <row r="27">
      <c r="A27" s="127">
        <f>原始数据_周度!A25</f>
        <v/>
      </c>
      <c r="B27" s="128">
        <f>IF(特征计算_周度!B25="","",0.25*IF(特征计算_周度!B25="",0,特征计算_周度!B25)+0.25*IF(特征计算_周度!C25="",0,特征计算_周度!C25)+0.15*IF(特征计算_周度!D25="",0,特征计算_周度!D25)+0.15*IF(特征计算_周度!E25="",0,特征计算_周度!E25)+0.2*IF(特征计算_周度!F25="",0,特征计算_周度!F25))</f>
        <v/>
      </c>
      <c r="C27" s="128">
        <f>IF(B27="","",IF(OR(IF(特征计算_周度!B25="",FALSE,特征计算_周度!B25&gt;2),IF(特征计算_周度!C25="",FALSE,特征计算_周度!C25&gt;2),IF(特征计算_周度!G25="",FALSE,特征计算_周度!G25&gt;2),IF(特征计算_周度!E25="",FALSE,特征计算_周度!E25&gt;2),IF(特征计算_周度!F25="",FALSE,特征计算_周度!F25&gt;2)),MAX(B27,MAX(IF(特征计算_周度!B25="",0,特征计算_周度!B25),IF(特征计算_周度!C25="",0,特征计算_周度!C25),IF(特征计算_周度!G25="",0,特征计算_周度!G25),IF(特征计算_周度!E25="",0,特征计算_周度!E25),IF(特征计算_周度!F25="",0,特征计算_周度!F25))),B27))</f>
        <v/>
      </c>
      <c r="D27" s="129">
        <f>原始数据_周度!B25</f>
        <v/>
      </c>
      <c r="E27" s="157">
        <f>IF(D27="","",D27/MAX(D$4:D27)-1)</f>
        <v/>
      </c>
    </row>
    <row r="28">
      <c r="A28" s="127">
        <f>原始数据_周度!A26</f>
        <v/>
      </c>
      <c r="B28" s="128">
        <f>IF(特征计算_周度!B26="","",0.25*IF(特征计算_周度!B26="",0,特征计算_周度!B26)+0.25*IF(特征计算_周度!C26="",0,特征计算_周度!C26)+0.15*IF(特征计算_周度!D26="",0,特征计算_周度!D26)+0.15*IF(特征计算_周度!E26="",0,特征计算_周度!E26)+0.2*IF(特征计算_周度!F26="",0,特征计算_周度!F26))</f>
        <v/>
      </c>
      <c r="C28" s="128">
        <f>IF(B28="","",IF(OR(IF(特征计算_周度!B26="",FALSE,特征计算_周度!B26&gt;2),IF(特征计算_周度!C26="",FALSE,特征计算_周度!C26&gt;2),IF(特征计算_周度!G26="",FALSE,特征计算_周度!G26&gt;2),IF(特征计算_周度!E26="",FALSE,特征计算_周度!E26&gt;2),IF(特征计算_周度!F26="",FALSE,特征计算_周度!F26&gt;2)),MAX(B28,MAX(IF(特征计算_周度!B26="",0,特征计算_周度!B26),IF(特征计算_周度!C26="",0,特征计算_周度!C26),IF(特征计算_周度!G26="",0,特征计算_周度!G26),IF(特征计算_周度!E26="",0,特征计算_周度!E26),IF(特征计算_周度!F26="",0,特征计算_周度!F26))),B28))</f>
        <v/>
      </c>
      <c r="D28" s="129">
        <f>原始数据_周度!B26</f>
        <v/>
      </c>
      <c r="E28" s="157">
        <f>IF(D28="","",D28/MAX(D$4:D28)-1)</f>
        <v/>
      </c>
    </row>
    <row r="29">
      <c r="A29" s="127">
        <f>原始数据_周度!A27</f>
        <v/>
      </c>
      <c r="B29" s="128">
        <f>IF(特征计算_周度!B27="","",0.25*IF(特征计算_周度!B27="",0,特征计算_周度!B27)+0.25*IF(特征计算_周度!C27="",0,特征计算_周度!C27)+0.15*IF(特征计算_周度!D27="",0,特征计算_周度!D27)+0.15*IF(特征计算_周度!E27="",0,特征计算_周度!E27)+0.2*IF(特征计算_周度!F27="",0,特征计算_周度!F27))</f>
        <v/>
      </c>
      <c r="C29" s="128">
        <f>IF(B29="","",IF(OR(IF(特征计算_周度!B27="",FALSE,特征计算_周度!B27&gt;2),IF(特征计算_周度!C27="",FALSE,特征计算_周度!C27&gt;2),IF(特征计算_周度!G27="",FALSE,特征计算_周度!G27&gt;2),IF(特征计算_周度!E27="",FALSE,特征计算_周度!E27&gt;2),IF(特征计算_周度!F27="",FALSE,特征计算_周度!F27&gt;2)),MAX(B29,MAX(IF(特征计算_周度!B27="",0,特征计算_周度!B27),IF(特征计算_周度!C27="",0,特征计算_周度!C27),IF(特征计算_周度!G27="",0,特征计算_周度!G27),IF(特征计算_周度!E27="",0,特征计算_周度!E27),IF(特征计算_周度!F27="",0,特征计算_周度!F27))),B29))</f>
        <v/>
      </c>
      <c r="D29" s="129">
        <f>原始数据_周度!B27</f>
        <v/>
      </c>
      <c r="E29" s="157">
        <f>IF(D29="","",D29/MAX(D$4:D29)-1)</f>
        <v/>
      </c>
    </row>
    <row r="30">
      <c r="A30" s="127">
        <f>原始数据_周度!A28</f>
        <v/>
      </c>
      <c r="B30" s="128">
        <f>IF(特征计算_周度!B28="","",0.25*IF(特征计算_周度!B28="",0,特征计算_周度!B28)+0.25*IF(特征计算_周度!C28="",0,特征计算_周度!C28)+0.15*IF(特征计算_周度!D28="",0,特征计算_周度!D28)+0.15*IF(特征计算_周度!E28="",0,特征计算_周度!E28)+0.2*IF(特征计算_周度!F28="",0,特征计算_周度!F28))</f>
        <v/>
      </c>
      <c r="C30" s="128">
        <f>IF(B30="","",IF(OR(IF(特征计算_周度!B28="",FALSE,特征计算_周度!B28&gt;2),IF(特征计算_周度!C28="",FALSE,特征计算_周度!C28&gt;2),IF(特征计算_周度!G28="",FALSE,特征计算_周度!G28&gt;2),IF(特征计算_周度!E28="",FALSE,特征计算_周度!E28&gt;2),IF(特征计算_周度!F28="",FALSE,特征计算_周度!F28&gt;2)),MAX(B30,MAX(IF(特征计算_周度!B28="",0,特征计算_周度!B28),IF(特征计算_周度!C28="",0,特征计算_周度!C28),IF(特征计算_周度!G28="",0,特征计算_周度!G28),IF(特征计算_周度!E28="",0,特征计算_周度!E28),IF(特征计算_周度!F28="",0,特征计算_周度!F28))),B30))</f>
        <v/>
      </c>
      <c r="D30" s="129">
        <f>原始数据_周度!B28</f>
        <v/>
      </c>
      <c r="E30" s="157">
        <f>IF(D30="","",D30/MAX(D$4:D30)-1)</f>
        <v/>
      </c>
    </row>
    <row r="31">
      <c r="A31" s="127">
        <f>原始数据_周度!A29</f>
        <v/>
      </c>
      <c r="B31" s="128">
        <f>IF(特征计算_周度!B29="","",0.25*IF(特征计算_周度!B29="",0,特征计算_周度!B29)+0.25*IF(特征计算_周度!C29="",0,特征计算_周度!C29)+0.15*IF(特征计算_周度!D29="",0,特征计算_周度!D29)+0.15*IF(特征计算_周度!E29="",0,特征计算_周度!E29)+0.2*IF(特征计算_周度!F29="",0,特征计算_周度!F29))</f>
        <v/>
      </c>
      <c r="C31" s="128">
        <f>IF(B31="","",IF(OR(IF(特征计算_周度!B29="",FALSE,特征计算_周度!B29&gt;2),IF(特征计算_周度!C29="",FALSE,特征计算_周度!C29&gt;2),IF(特征计算_周度!G29="",FALSE,特征计算_周度!G29&gt;2),IF(特征计算_周度!E29="",FALSE,特征计算_周度!E29&gt;2),IF(特征计算_周度!F29="",FALSE,特征计算_周度!F29&gt;2)),MAX(B31,MAX(IF(特征计算_周度!B29="",0,特征计算_周度!B29),IF(特征计算_周度!C29="",0,特征计算_周度!C29),IF(特征计算_周度!G29="",0,特征计算_周度!G29),IF(特征计算_周度!E29="",0,特征计算_周度!E29),IF(特征计算_周度!F29="",0,特征计算_周度!F29))),B31))</f>
        <v/>
      </c>
      <c r="D31" s="129">
        <f>原始数据_周度!B29</f>
        <v/>
      </c>
      <c r="E31" s="157">
        <f>IF(D31="","",D31/MAX(D$4:D31)-1)</f>
        <v/>
      </c>
    </row>
    <row r="32">
      <c r="A32" s="127">
        <f>原始数据_周度!A30</f>
        <v/>
      </c>
      <c r="B32" s="128">
        <f>IF(特征计算_周度!B30="","",0.25*IF(特征计算_周度!B30="",0,特征计算_周度!B30)+0.25*IF(特征计算_周度!C30="",0,特征计算_周度!C30)+0.15*IF(特征计算_周度!D30="",0,特征计算_周度!D30)+0.15*IF(特征计算_周度!E30="",0,特征计算_周度!E30)+0.2*IF(特征计算_周度!F30="",0,特征计算_周度!F30))</f>
        <v/>
      </c>
      <c r="C32" s="128">
        <f>IF(B32="","",IF(OR(IF(特征计算_周度!B30="",FALSE,特征计算_周度!B30&gt;2),IF(特征计算_周度!C30="",FALSE,特征计算_周度!C30&gt;2),IF(特征计算_周度!G30="",FALSE,特征计算_周度!G30&gt;2),IF(特征计算_周度!E30="",FALSE,特征计算_周度!E30&gt;2),IF(特征计算_周度!F30="",FALSE,特征计算_周度!F30&gt;2)),MAX(B32,MAX(IF(特征计算_周度!B30="",0,特征计算_周度!B30),IF(特征计算_周度!C30="",0,特征计算_周度!C30),IF(特征计算_周度!G30="",0,特征计算_周度!G30),IF(特征计算_周度!E30="",0,特征计算_周度!E30),IF(特征计算_周度!F30="",0,特征计算_周度!F30))),B32))</f>
        <v/>
      </c>
      <c r="D32" s="129">
        <f>原始数据_周度!B30</f>
        <v/>
      </c>
      <c r="E32" s="157">
        <f>IF(D32="","",D32/MAX(D$4:D32)-1)</f>
        <v/>
      </c>
    </row>
    <row r="33">
      <c r="A33" s="127">
        <f>原始数据_周度!A31</f>
        <v/>
      </c>
      <c r="B33" s="128">
        <f>IF(特征计算_周度!B31="","",0.25*IF(特征计算_周度!B31="",0,特征计算_周度!B31)+0.25*IF(特征计算_周度!C31="",0,特征计算_周度!C31)+0.15*IF(特征计算_周度!D31="",0,特征计算_周度!D31)+0.15*IF(特征计算_周度!E31="",0,特征计算_周度!E31)+0.2*IF(特征计算_周度!F31="",0,特征计算_周度!F31))</f>
        <v/>
      </c>
      <c r="C33" s="128">
        <f>IF(B33="","",IF(OR(IF(特征计算_周度!B31="",FALSE,特征计算_周度!B31&gt;2),IF(特征计算_周度!C31="",FALSE,特征计算_周度!C31&gt;2),IF(特征计算_周度!G31="",FALSE,特征计算_周度!G31&gt;2),IF(特征计算_周度!E31="",FALSE,特征计算_周度!E31&gt;2),IF(特征计算_周度!F31="",FALSE,特征计算_周度!F31&gt;2)),MAX(B33,MAX(IF(特征计算_周度!B31="",0,特征计算_周度!B31),IF(特征计算_周度!C31="",0,特征计算_周度!C31),IF(特征计算_周度!G31="",0,特征计算_周度!G31),IF(特征计算_周度!E31="",0,特征计算_周度!E31),IF(特征计算_周度!F31="",0,特征计算_周度!F31))),B33))</f>
        <v/>
      </c>
      <c r="D33" s="129">
        <f>原始数据_周度!B31</f>
        <v/>
      </c>
      <c r="E33" s="157">
        <f>IF(D33="","",D33/MAX(D$4:D33)-1)</f>
        <v/>
      </c>
    </row>
    <row r="34">
      <c r="A34" s="127">
        <f>原始数据_周度!A32</f>
        <v/>
      </c>
      <c r="B34" s="128">
        <f>IF(特征计算_周度!B32="","",0.25*IF(特征计算_周度!B32="",0,特征计算_周度!B32)+0.25*IF(特征计算_周度!C32="",0,特征计算_周度!C32)+0.15*IF(特征计算_周度!D32="",0,特征计算_周度!D32)+0.15*IF(特征计算_周度!E32="",0,特征计算_周度!E32)+0.2*IF(特征计算_周度!F32="",0,特征计算_周度!F32))</f>
        <v/>
      </c>
      <c r="C34" s="128">
        <f>IF(B34="","",IF(OR(IF(特征计算_周度!B32="",FALSE,特征计算_周度!B32&gt;2),IF(特征计算_周度!C32="",FALSE,特征计算_周度!C32&gt;2),IF(特征计算_周度!G32="",FALSE,特征计算_周度!G32&gt;2),IF(特征计算_周度!E32="",FALSE,特征计算_周度!E32&gt;2),IF(特征计算_周度!F32="",FALSE,特征计算_周度!F32&gt;2)),MAX(B34,MAX(IF(特征计算_周度!B32="",0,特征计算_周度!B32),IF(特征计算_周度!C32="",0,特征计算_周度!C32),IF(特征计算_周度!G32="",0,特征计算_周度!G32),IF(特征计算_周度!E32="",0,特征计算_周度!E32),IF(特征计算_周度!F32="",0,特征计算_周度!F32))),B34))</f>
        <v/>
      </c>
      <c r="D34" s="129">
        <f>原始数据_周度!B32</f>
        <v/>
      </c>
      <c r="E34" s="157">
        <f>IF(D34="","",D34/MAX(D$4:D34)-1)</f>
        <v/>
      </c>
    </row>
    <row r="35">
      <c r="A35" s="127">
        <f>原始数据_周度!A33</f>
        <v/>
      </c>
      <c r="B35" s="128">
        <f>IF(特征计算_周度!B33="","",0.25*IF(特征计算_周度!B33="",0,特征计算_周度!B33)+0.25*IF(特征计算_周度!C33="",0,特征计算_周度!C33)+0.15*IF(特征计算_周度!D33="",0,特征计算_周度!D33)+0.15*IF(特征计算_周度!E33="",0,特征计算_周度!E33)+0.2*IF(特征计算_周度!F33="",0,特征计算_周度!F33))</f>
        <v/>
      </c>
      <c r="C35" s="128">
        <f>IF(B35="","",IF(OR(IF(特征计算_周度!B33="",FALSE,特征计算_周度!B33&gt;2),IF(特征计算_周度!C33="",FALSE,特征计算_周度!C33&gt;2),IF(特征计算_周度!G33="",FALSE,特征计算_周度!G33&gt;2),IF(特征计算_周度!E33="",FALSE,特征计算_周度!E33&gt;2),IF(特征计算_周度!F33="",FALSE,特征计算_周度!F33&gt;2)),MAX(B35,MAX(IF(特征计算_周度!B33="",0,特征计算_周度!B33),IF(特征计算_周度!C33="",0,特征计算_周度!C33),IF(特征计算_周度!G33="",0,特征计算_周度!G33),IF(特征计算_周度!E33="",0,特征计算_周度!E33),IF(特征计算_周度!F33="",0,特征计算_周度!F33))),B35))</f>
        <v/>
      </c>
      <c r="D35" s="129">
        <f>原始数据_周度!B33</f>
        <v/>
      </c>
      <c r="E35" s="157">
        <f>IF(D35="","",D35/MAX(D$4:D35)-1)</f>
        <v/>
      </c>
    </row>
    <row r="36">
      <c r="A36" s="127">
        <f>原始数据_周度!A34</f>
        <v/>
      </c>
      <c r="B36" s="128">
        <f>IF(特征计算_周度!B34="","",0.25*IF(特征计算_周度!B34="",0,特征计算_周度!B34)+0.25*IF(特征计算_周度!C34="",0,特征计算_周度!C34)+0.15*IF(特征计算_周度!D34="",0,特征计算_周度!D34)+0.15*IF(特征计算_周度!E34="",0,特征计算_周度!E34)+0.2*IF(特征计算_周度!F34="",0,特征计算_周度!F34))</f>
        <v/>
      </c>
      <c r="C36" s="128">
        <f>IF(B36="","",IF(OR(IF(特征计算_周度!B34="",FALSE,特征计算_周度!B34&gt;2),IF(特征计算_周度!C34="",FALSE,特征计算_周度!C34&gt;2),IF(特征计算_周度!G34="",FALSE,特征计算_周度!G34&gt;2),IF(特征计算_周度!E34="",FALSE,特征计算_周度!E34&gt;2),IF(特征计算_周度!F34="",FALSE,特征计算_周度!F34&gt;2)),MAX(B36,MAX(IF(特征计算_周度!B34="",0,特征计算_周度!B34),IF(特征计算_周度!C34="",0,特征计算_周度!C34),IF(特征计算_周度!G34="",0,特征计算_周度!G34),IF(特征计算_周度!E34="",0,特征计算_周度!E34),IF(特征计算_周度!F34="",0,特征计算_周度!F34))),B36))</f>
        <v/>
      </c>
      <c r="D36" s="129">
        <f>原始数据_周度!B34</f>
        <v/>
      </c>
      <c r="E36" s="157">
        <f>IF(D36="","",D36/MAX(D$4:D36)-1)</f>
        <v/>
      </c>
    </row>
    <row r="37">
      <c r="A37" s="127">
        <f>原始数据_周度!A35</f>
        <v/>
      </c>
      <c r="B37" s="128">
        <f>IF(特征计算_周度!B35="","",0.25*IF(特征计算_周度!B35="",0,特征计算_周度!B35)+0.25*IF(特征计算_周度!C35="",0,特征计算_周度!C35)+0.15*IF(特征计算_周度!D35="",0,特征计算_周度!D35)+0.15*IF(特征计算_周度!E35="",0,特征计算_周度!E35)+0.2*IF(特征计算_周度!F35="",0,特征计算_周度!F35))</f>
        <v/>
      </c>
      <c r="C37" s="128">
        <f>IF(B37="","",IF(OR(IF(特征计算_周度!B35="",FALSE,特征计算_周度!B35&gt;2),IF(特征计算_周度!C35="",FALSE,特征计算_周度!C35&gt;2),IF(特征计算_周度!G35="",FALSE,特征计算_周度!G35&gt;2),IF(特征计算_周度!E35="",FALSE,特征计算_周度!E35&gt;2),IF(特征计算_周度!F35="",FALSE,特征计算_周度!F35&gt;2)),MAX(B37,MAX(IF(特征计算_周度!B35="",0,特征计算_周度!B35),IF(特征计算_周度!C35="",0,特征计算_周度!C35),IF(特征计算_周度!G35="",0,特征计算_周度!G35),IF(特征计算_周度!E35="",0,特征计算_周度!E35),IF(特征计算_周度!F35="",0,特征计算_周度!F35))),B37))</f>
        <v/>
      </c>
      <c r="D37" s="129">
        <f>原始数据_周度!B35</f>
        <v/>
      </c>
      <c r="E37" s="157">
        <f>IF(D37="","",D37/MAX(D$4:D37)-1)</f>
        <v/>
      </c>
    </row>
    <row r="38">
      <c r="A38" s="127">
        <f>原始数据_周度!A36</f>
        <v/>
      </c>
      <c r="B38" s="128">
        <f>IF(特征计算_周度!B36="","",0.25*IF(特征计算_周度!B36="",0,特征计算_周度!B36)+0.25*IF(特征计算_周度!C36="",0,特征计算_周度!C36)+0.15*IF(特征计算_周度!D36="",0,特征计算_周度!D36)+0.15*IF(特征计算_周度!E36="",0,特征计算_周度!E36)+0.2*IF(特征计算_周度!F36="",0,特征计算_周度!F36))</f>
        <v/>
      </c>
      <c r="C38" s="128">
        <f>IF(B38="","",IF(OR(IF(特征计算_周度!B36="",FALSE,特征计算_周度!B36&gt;2),IF(特征计算_周度!C36="",FALSE,特征计算_周度!C36&gt;2),IF(特征计算_周度!G36="",FALSE,特征计算_周度!G36&gt;2),IF(特征计算_周度!E36="",FALSE,特征计算_周度!E36&gt;2),IF(特征计算_周度!F36="",FALSE,特征计算_周度!F36&gt;2)),MAX(B38,MAX(IF(特征计算_周度!B36="",0,特征计算_周度!B36),IF(特征计算_周度!C36="",0,特征计算_周度!C36),IF(特征计算_周度!G36="",0,特征计算_周度!G36),IF(特征计算_周度!E36="",0,特征计算_周度!E36),IF(特征计算_周度!F36="",0,特征计算_周度!F36))),B38))</f>
        <v/>
      </c>
      <c r="D38" s="129">
        <f>原始数据_周度!B36</f>
        <v/>
      </c>
      <c r="E38" s="157">
        <f>IF(D38="","",D38/MAX(D$4:D38)-1)</f>
        <v/>
      </c>
    </row>
    <row r="39">
      <c r="A39" s="127">
        <f>原始数据_周度!A37</f>
        <v/>
      </c>
      <c r="B39" s="128">
        <f>IF(特征计算_周度!B37="","",0.25*IF(特征计算_周度!B37="",0,特征计算_周度!B37)+0.25*IF(特征计算_周度!C37="",0,特征计算_周度!C37)+0.15*IF(特征计算_周度!D37="",0,特征计算_周度!D37)+0.15*IF(特征计算_周度!E37="",0,特征计算_周度!E37)+0.2*IF(特征计算_周度!F37="",0,特征计算_周度!F37))</f>
        <v/>
      </c>
      <c r="C39" s="128">
        <f>IF(B39="","",IF(OR(IF(特征计算_周度!B37="",FALSE,特征计算_周度!B37&gt;2),IF(特征计算_周度!C37="",FALSE,特征计算_周度!C37&gt;2),IF(特征计算_周度!G37="",FALSE,特征计算_周度!G37&gt;2),IF(特征计算_周度!E37="",FALSE,特征计算_周度!E37&gt;2),IF(特征计算_周度!F37="",FALSE,特征计算_周度!F37&gt;2)),MAX(B39,MAX(IF(特征计算_周度!B37="",0,特征计算_周度!B37),IF(特征计算_周度!C37="",0,特征计算_周度!C37),IF(特征计算_周度!G37="",0,特征计算_周度!G37),IF(特征计算_周度!E37="",0,特征计算_周度!E37),IF(特征计算_周度!F37="",0,特征计算_周度!F37))),B39))</f>
        <v/>
      </c>
      <c r="D39" s="129">
        <f>原始数据_周度!B37</f>
        <v/>
      </c>
      <c r="E39" s="157">
        <f>IF(D39="","",D39/MAX(D$4:D39)-1)</f>
        <v/>
      </c>
    </row>
    <row r="40">
      <c r="A40" s="127">
        <f>原始数据_周度!A38</f>
        <v/>
      </c>
      <c r="B40" s="128">
        <f>IF(特征计算_周度!B38="","",0.25*IF(特征计算_周度!B38="",0,特征计算_周度!B38)+0.25*IF(特征计算_周度!C38="",0,特征计算_周度!C38)+0.15*IF(特征计算_周度!D38="",0,特征计算_周度!D38)+0.15*IF(特征计算_周度!E38="",0,特征计算_周度!E38)+0.2*IF(特征计算_周度!F38="",0,特征计算_周度!F38))</f>
        <v/>
      </c>
      <c r="C40" s="128">
        <f>IF(B40="","",IF(OR(IF(特征计算_周度!B38="",FALSE,特征计算_周度!B38&gt;2),IF(特征计算_周度!C38="",FALSE,特征计算_周度!C38&gt;2),IF(特征计算_周度!G38="",FALSE,特征计算_周度!G38&gt;2),IF(特征计算_周度!E38="",FALSE,特征计算_周度!E38&gt;2),IF(特征计算_周度!F38="",FALSE,特征计算_周度!F38&gt;2)),MAX(B40,MAX(IF(特征计算_周度!B38="",0,特征计算_周度!B38),IF(特征计算_周度!C38="",0,特征计算_周度!C38),IF(特征计算_周度!G38="",0,特征计算_周度!G38),IF(特征计算_周度!E38="",0,特征计算_周度!E38),IF(特征计算_周度!F38="",0,特征计算_周度!F38))),B40))</f>
        <v/>
      </c>
      <c r="D40" s="129">
        <f>原始数据_周度!B38</f>
        <v/>
      </c>
      <c r="E40" s="157">
        <f>IF(D40="","",D40/MAX(D$4:D40)-1)</f>
        <v/>
      </c>
    </row>
    <row r="41">
      <c r="A41" s="127">
        <f>原始数据_周度!A39</f>
        <v/>
      </c>
      <c r="B41" s="128">
        <f>IF(特征计算_周度!B39="","",0.25*IF(特征计算_周度!B39="",0,特征计算_周度!B39)+0.25*IF(特征计算_周度!C39="",0,特征计算_周度!C39)+0.15*IF(特征计算_周度!D39="",0,特征计算_周度!D39)+0.15*IF(特征计算_周度!E39="",0,特征计算_周度!E39)+0.2*IF(特征计算_周度!F39="",0,特征计算_周度!F39))</f>
        <v/>
      </c>
      <c r="C41" s="128">
        <f>IF(B41="","",IF(OR(IF(特征计算_周度!B39="",FALSE,特征计算_周度!B39&gt;2),IF(特征计算_周度!C39="",FALSE,特征计算_周度!C39&gt;2),IF(特征计算_周度!G39="",FALSE,特征计算_周度!G39&gt;2),IF(特征计算_周度!E39="",FALSE,特征计算_周度!E39&gt;2),IF(特征计算_周度!F39="",FALSE,特征计算_周度!F39&gt;2)),MAX(B41,MAX(IF(特征计算_周度!B39="",0,特征计算_周度!B39),IF(特征计算_周度!C39="",0,特征计算_周度!C39),IF(特征计算_周度!G39="",0,特征计算_周度!G39),IF(特征计算_周度!E39="",0,特征计算_周度!E39),IF(特征计算_周度!F39="",0,特征计算_周度!F39))),B41))</f>
        <v/>
      </c>
      <c r="D41" s="129">
        <f>原始数据_周度!B39</f>
        <v/>
      </c>
      <c r="E41" s="157">
        <f>IF(D41="","",D41/MAX(D$4:D41)-1)</f>
        <v/>
      </c>
    </row>
    <row r="42">
      <c r="A42" s="127">
        <f>原始数据_周度!A40</f>
        <v/>
      </c>
      <c r="B42" s="128">
        <f>IF(特征计算_周度!B40="","",0.25*IF(特征计算_周度!B40="",0,特征计算_周度!B40)+0.25*IF(特征计算_周度!C40="",0,特征计算_周度!C40)+0.15*IF(特征计算_周度!D40="",0,特征计算_周度!D40)+0.15*IF(特征计算_周度!E40="",0,特征计算_周度!E40)+0.2*IF(特征计算_周度!F40="",0,特征计算_周度!F40))</f>
        <v/>
      </c>
      <c r="C42" s="128">
        <f>IF(B42="","",IF(OR(IF(特征计算_周度!B40="",FALSE,特征计算_周度!B40&gt;2),IF(特征计算_周度!C40="",FALSE,特征计算_周度!C40&gt;2),IF(特征计算_周度!G40="",FALSE,特征计算_周度!G40&gt;2),IF(特征计算_周度!E40="",FALSE,特征计算_周度!E40&gt;2),IF(特征计算_周度!F40="",FALSE,特征计算_周度!F40&gt;2)),MAX(B42,MAX(IF(特征计算_周度!B40="",0,特征计算_周度!B40),IF(特征计算_周度!C40="",0,特征计算_周度!C40),IF(特征计算_周度!G40="",0,特征计算_周度!G40),IF(特征计算_周度!E40="",0,特征计算_周度!E40),IF(特征计算_周度!F40="",0,特征计算_周度!F40))),B42))</f>
        <v/>
      </c>
      <c r="D42" s="129">
        <f>原始数据_周度!B40</f>
        <v/>
      </c>
      <c r="E42" s="157">
        <f>IF(D42="","",D42/MAX(D$4:D42)-1)</f>
        <v/>
      </c>
    </row>
    <row r="43">
      <c r="A43" s="127">
        <f>原始数据_周度!A41</f>
        <v/>
      </c>
      <c r="B43" s="128">
        <f>IF(特征计算_周度!B41="","",0.25*IF(特征计算_周度!B41="",0,特征计算_周度!B41)+0.25*IF(特征计算_周度!C41="",0,特征计算_周度!C41)+0.15*IF(特征计算_周度!D41="",0,特征计算_周度!D41)+0.15*IF(特征计算_周度!E41="",0,特征计算_周度!E41)+0.2*IF(特征计算_周度!F41="",0,特征计算_周度!F41))</f>
        <v/>
      </c>
      <c r="C43" s="128">
        <f>IF(B43="","",IF(OR(IF(特征计算_周度!B41="",FALSE,特征计算_周度!B41&gt;2),IF(特征计算_周度!C41="",FALSE,特征计算_周度!C41&gt;2),IF(特征计算_周度!G41="",FALSE,特征计算_周度!G41&gt;2),IF(特征计算_周度!E41="",FALSE,特征计算_周度!E41&gt;2),IF(特征计算_周度!F41="",FALSE,特征计算_周度!F41&gt;2)),MAX(B43,MAX(IF(特征计算_周度!B41="",0,特征计算_周度!B41),IF(特征计算_周度!C41="",0,特征计算_周度!C41),IF(特征计算_周度!G41="",0,特征计算_周度!G41),IF(特征计算_周度!E41="",0,特征计算_周度!E41),IF(特征计算_周度!F41="",0,特征计算_周度!F41))),B43))</f>
        <v/>
      </c>
      <c r="D43" s="129">
        <f>原始数据_周度!B41</f>
        <v/>
      </c>
      <c r="E43" s="157">
        <f>IF(D43="","",D43/MAX(D$4:D43)-1)</f>
        <v/>
      </c>
    </row>
    <row r="44">
      <c r="A44" s="127">
        <f>原始数据_周度!A42</f>
        <v/>
      </c>
      <c r="B44" s="128">
        <f>IF(特征计算_周度!B42="","",0.25*IF(特征计算_周度!B42="",0,特征计算_周度!B42)+0.25*IF(特征计算_周度!C42="",0,特征计算_周度!C42)+0.15*IF(特征计算_周度!D42="",0,特征计算_周度!D42)+0.15*IF(特征计算_周度!E42="",0,特征计算_周度!E42)+0.2*IF(特征计算_周度!F42="",0,特征计算_周度!F42))</f>
        <v/>
      </c>
      <c r="C44" s="128">
        <f>IF(B44="","",IF(OR(IF(特征计算_周度!B42="",FALSE,特征计算_周度!B42&gt;2),IF(特征计算_周度!C42="",FALSE,特征计算_周度!C42&gt;2),IF(特征计算_周度!G42="",FALSE,特征计算_周度!G42&gt;2),IF(特征计算_周度!E42="",FALSE,特征计算_周度!E42&gt;2),IF(特征计算_周度!F42="",FALSE,特征计算_周度!F42&gt;2)),MAX(B44,MAX(IF(特征计算_周度!B42="",0,特征计算_周度!B42),IF(特征计算_周度!C42="",0,特征计算_周度!C42),IF(特征计算_周度!G42="",0,特征计算_周度!G42),IF(特征计算_周度!E42="",0,特征计算_周度!E42),IF(特征计算_周度!F42="",0,特征计算_周度!F42))),B44))</f>
        <v/>
      </c>
      <c r="D44" s="129">
        <f>原始数据_周度!B42</f>
        <v/>
      </c>
      <c r="E44" s="157">
        <f>IF(D44="","",D44/MAX(D$4:D44)-1)</f>
        <v/>
      </c>
    </row>
    <row r="45">
      <c r="A45" s="127">
        <f>原始数据_周度!A43</f>
        <v/>
      </c>
      <c r="B45" s="128">
        <f>IF(特征计算_周度!B43="","",0.25*IF(特征计算_周度!B43="",0,特征计算_周度!B43)+0.25*IF(特征计算_周度!C43="",0,特征计算_周度!C43)+0.15*IF(特征计算_周度!D43="",0,特征计算_周度!D43)+0.15*IF(特征计算_周度!E43="",0,特征计算_周度!E43)+0.2*IF(特征计算_周度!F43="",0,特征计算_周度!F43))</f>
        <v/>
      </c>
      <c r="C45" s="128">
        <f>IF(B45="","",IF(OR(IF(特征计算_周度!B43="",FALSE,特征计算_周度!B43&gt;2),IF(特征计算_周度!C43="",FALSE,特征计算_周度!C43&gt;2),IF(特征计算_周度!G43="",FALSE,特征计算_周度!G43&gt;2),IF(特征计算_周度!E43="",FALSE,特征计算_周度!E43&gt;2),IF(特征计算_周度!F43="",FALSE,特征计算_周度!F43&gt;2)),MAX(B45,MAX(IF(特征计算_周度!B43="",0,特征计算_周度!B43),IF(特征计算_周度!C43="",0,特征计算_周度!C43),IF(特征计算_周度!G43="",0,特征计算_周度!G43),IF(特征计算_周度!E43="",0,特征计算_周度!E43),IF(特征计算_周度!F43="",0,特征计算_周度!F43))),B45))</f>
        <v/>
      </c>
      <c r="D45" s="129">
        <f>原始数据_周度!B43</f>
        <v/>
      </c>
      <c r="E45" s="157">
        <f>IF(D45="","",D45/MAX(D$4:D45)-1)</f>
        <v/>
      </c>
    </row>
    <row r="46">
      <c r="A46" s="127">
        <f>原始数据_周度!A44</f>
        <v/>
      </c>
      <c r="B46" s="128">
        <f>IF(特征计算_周度!B44="","",0.25*IF(特征计算_周度!B44="",0,特征计算_周度!B44)+0.25*IF(特征计算_周度!C44="",0,特征计算_周度!C44)+0.15*IF(特征计算_周度!D44="",0,特征计算_周度!D44)+0.15*IF(特征计算_周度!E44="",0,特征计算_周度!E44)+0.2*IF(特征计算_周度!F44="",0,特征计算_周度!F44))</f>
        <v/>
      </c>
      <c r="C46" s="128">
        <f>IF(B46="","",IF(OR(IF(特征计算_周度!B44="",FALSE,特征计算_周度!B44&gt;2),IF(特征计算_周度!C44="",FALSE,特征计算_周度!C44&gt;2),IF(特征计算_周度!G44="",FALSE,特征计算_周度!G44&gt;2),IF(特征计算_周度!E44="",FALSE,特征计算_周度!E44&gt;2),IF(特征计算_周度!F44="",FALSE,特征计算_周度!F44&gt;2)),MAX(B46,MAX(IF(特征计算_周度!B44="",0,特征计算_周度!B44),IF(特征计算_周度!C44="",0,特征计算_周度!C44),IF(特征计算_周度!G44="",0,特征计算_周度!G44),IF(特征计算_周度!E44="",0,特征计算_周度!E44),IF(特征计算_周度!F44="",0,特征计算_周度!F44))),B46))</f>
        <v/>
      </c>
      <c r="D46" s="129">
        <f>原始数据_周度!B44</f>
        <v/>
      </c>
      <c r="E46" s="157">
        <f>IF(D46="","",D46/MAX(D$4:D46)-1)</f>
        <v/>
      </c>
    </row>
    <row r="47">
      <c r="A47" s="127">
        <f>原始数据_周度!A45</f>
        <v/>
      </c>
      <c r="B47" s="128">
        <f>IF(特征计算_周度!B45="","",0.25*IF(特征计算_周度!B45="",0,特征计算_周度!B45)+0.25*IF(特征计算_周度!C45="",0,特征计算_周度!C45)+0.15*IF(特征计算_周度!D45="",0,特征计算_周度!D45)+0.15*IF(特征计算_周度!E45="",0,特征计算_周度!E45)+0.2*IF(特征计算_周度!F45="",0,特征计算_周度!F45))</f>
        <v/>
      </c>
      <c r="C47" s="128">
        <f>IF(B47="","",IF(OR(IF(特征计算_周度!B45="",FALSE,特征计算_周度!B45&gt;2),IF(特征计算_周度!C45="",FALSE,特征计算_周度!C45&gt;2),IF(特征计算_周度!G45="",FALSE,特征计算_周度!G45&gt;2),IF(特征计算_周度!E45="",FALSE,特征计算_周度!E45&gt;2),IF(特征计算_周度!F45="",FALSE,特征计算_周度!F45&gt;2)),MAX(B47,MAX(IF(特征计算_周度!B45="",0,特征计算_周度!B45),IF(特征计算_周度!C45="",0,特征计算_周度!C45),IF(特征计算_周度!G45="",0,特征计算_周度!G45),IF(特征计算_周度!E45="",0,特征计算_周度!E45),IF(特征计算_周度!F45="",0,特征计算_周度!F45))),B47))</f>
        <v/>
      </c>
      <c r="D47" s="129">
        <f>原始数据_周度!B45</f>
        <v/>
      </c>
      <c r="E47" s="157">
        <f>IF(D47="","",D47/MAX(D$4:D47)-1)</f>
        <v/>
      </c>
    </row>
    <row r="48">
      <c r="A48" s="127">
        <f>原始数据_周度!A46</f>
        <v/>
      </c>
      <c r="B48" s="128">
        <f>IF(特征计算_周度!B46="","",0.25*IF(特征计算_周度!B46="",0,特征计算_周度!B46)+0.25*IF(特征计算_周度!C46="",0,特征计算_周度!C46)+0.15*IF(特征计算_周度!D46="",0,特征计算_周度!D46)+0.15*IF(特征计算_周度!E46="",0,特征计算_周度!E46)+0.2*IF(特征计算_周度!F46="",0,特征计算_周度!F46))</f>
        <v/>
      </c>
      <c r="C48" s="128">
        <f>IF(B48="","",IF(OR(IF(特征计算_周度!B46="",FALSE,特征计算_周度!B46&gt;2),IF(特征计算_周度!C46="",FALSE,特征计算_周度!C46&gt;2),IF(特征计算_周度!G46="",FALSE,特征计算_周度!G46&gt;2),IF(特征计算_周度!E46="",FALSE,特征计算_周度!E46&gt;2),IF(特征计算_周度!F46="",FALSE,特征计算_周度!F46&gt;2)),MAX(B48,MAX(IF(特征计算_周度!B46="",0,特征计算_周度!B46),IF(特征计算_周度!C46="",0,特征计算_周度!C46),IF(特征计算_周度!G46="",0,特征计算_周度!G46),IF(特征计算_周度!E46="",0,特征计算_周度!E46),IF(特征计算_周度!F46="",0,特征计算_周度!F46))),B48))</f>
        <v/>
      </c>
      <c r="D48" s="129">
        <f>原始数据_周度!B46</f>
        <v/>
      </c>
      <c r="E48" s="157">
        <f>IF(D48="","",D48/MAX(D$4:D48)-1)</f>
        <v/>
      </c>
    </row>
    <row r="49">
      <c r="A49" s="127">
        <f>原始数据_周度!A47</f>
        <v/>
      </c>
      <c r="B49" s="128">
        <f>IF(特征计算_周度!B47="","",0.25*IF(特征计算_周度!B47="",0,特征计算_周度!B47)+0.25*IF(特征计算_周度!C47="",0,特征计算_周度!C47)+0.15*IF(特征计算_周度!D47="",0,特征计算_周度!D47)+0.15*IF(特征计算_周度!E47="",0,特征计算_周度!E47)+0.2*IF(特征计算_周度!F47="",0,特征计算_周度!F47))</f>
        <v/>
      </c>
      <c r="C49" s="128">
        <f>IF(B49="","",IF(OR(IF(特征计算_周度!B47="",FALSE,特征计算_周度!B47&gt;2),IF(特征计算_周度!C47="",FALSE,特征计算_周度!C47&gt;2),IF(特征计算_周度!G47="",FALSE,特征计算_周度!G47&gt;2),IF(特征计算_周度!E47="",FALSE,特征计算_周度!E47&gt;2),IF(特征计算_周度!F47="",FALSE,特征计算_周度!F47&gt;2)),MAX(B49,MAX(IF(特征计算_周度!B47="",0,特征计算_周度!B47),IF(特征计算_周度!C47="",0,特征计算_周度!C47),IF(特征计算_周度!G47="",0,特征计算_周度!G47),IF(特征计算_周度!E47="",0,特征计算_周度!E47),IF(特征计算_周度!F47="",0,特征计算_周度!F47))),B49))</f>
        <v/>
      </c>
      <c r="D49" s="129">
        <f>原始数据_周度!B47</f>
        <v/>
      </c>
      <c r="E49" s="157">
        <f>IF(D49="","",D49/MAX(D$4:D49)-1)</f>
        <v/>
      </c>
    </row>
    <row r="50">
      <c r="A50" s="127">
        <f>原始数据_周度!A48</f>
        <v/>
      </c>
      <c r="B50" s="128">
        <f>IF(特征计算_周度!B48="","",0.25*IF(特征计算_周度!B48="",0,特征计算_周度!B48)+0.25*IF(特征计算_周度!C48="",0,特征计算_周度!C48)+0.15*IF(特征计算_周度!D48="",0,特征计算_周度!D48)+0.15*IF(特征计算_周度!E48="",0,特征计算_周度!E48)+0.2*IF(特征计算_周度!F48="",0,特征计算_周度!F48))</f>
        <v/>
      </c>
      <c r="C50" s="128">
        <f>IF(B50="","",IF(OR(IF(特征计算_周度!B48="",FALSE,特征计算_周度!B48&gt;2),IF(特征计算_周度!C48="",FALSE,特征计算_周度!C48&gt;2),IF(特征计算_周度!G48="",FALSE,特征计算_周度!G48&gt;2),IF(特征计算_周度!E48="",FALSE,特征计算_周度!E48&gt;2),IF(特征计算_周度!F48="",FALSE,特征计算_周度!F48&gt;2)),MAX(B50,MAX(IF(特征计算_周度!B48="",0,特征计算_周度!B48),IF(特征计算_周度!C48="",0,特征计算_周度!C48),IF(特征计算_周度!G48="",0,特征计算_周度!G48),IF(特征计算_周度!E48="",0,特征计算_周度!E48),IF(特征计算_周度!F48="",0,特征计算_周度!F48))),B50))</f>
        <v/>
      </c>
      <c r="D50" s="129">
        <f>原始数据_周度!B48</f>
        <v/>
      </c>
      <c r="E50" s="157">
        <f>IF(D50="","",D50/MAX(D$4:D50)-1)</f>
        <v/>
      </c>
    </row>
    <row r="51">
      <c r="A51" s="127">
        <f>原始数据_周度!A49</f>
        <v/>
      </c>
      <c r="B51" s="128">
        <f>IF(特征计算_周度!B49="","",0.25*IF(特征计算_周度!B49="",0,特征计算_周度!B49)+0.25*IF(特征计算_周度!C49="",0,特征计算_周度!C49)+0.15*IF(特征计算_周度!D49="",0,特征计算_周度!D49)+0.15*IF(特征计算_周度!E49="",0,特征计算_周度!E49)+0.2*IF(特征计算_周度!F49="",0,特征计算_周度!F49))</f>
        <v/>
      </c>
      <c r="C51" s="128">
        <f>IF(B51="","",IF(OR(IF(特征计算_周度!B49="",FALSE,特征计算_周度!B49&gt;2),IF(特征计算_周度!C49="",FALSE,特征计算_周度!C49&gt;2),IF(特征计算_周度!G49="",FALSE,特征计算_周度!G49&gt;2),IF(特征计算_周度!E49="",FALSE,特征计算_周度!E49&gt;2),IF(特征计算_周度!F49="",FALSE,特征计算_周度!F49&gt;2)),MAX(B51,MAX(IF(特征计算_周度!B49="",0,特征计算_周度!B49),IF(特征计算_周度!C49="",0,特征计算_周度!C49),IF(特征计算_周度!G49="",0,特征计算_周度!G49),IF(特征计算_周度!E49="",0,特征计算_周度!E49),IF(特征计算_周度!F49="",0,特征计算_周度!F49))),B51))</f>
        <v/>
      </c>
      <c r="D51" s="129">
        <f>原始数据_周度!B49</f>
        <v/>
      </c>
      <c r="E51" s="157">
        <f>IF(D51="","",D51/MAX(D$4:D51)-1)</f>
        <v/>
      </c>
    </row>
    <row r="52">
      <c r="A52" s="127">
        <f>原始数据_周度!A50</f>
        <v/>
      </c>
      <c r="B52" s="128">
        <f>IF(特征计算_周度!B50="","",0.25*IF(特征计算_周度!B50="",0,特征计算_周度!B50)+0.25*IF(特征计算_周度!C50="",0,特征计算_周度!C50)+0.15*IF(特征计算_周度!D50="",0,特征计算_周度!D50)+0.15*IF(特征计算_周度!E50="",0,特征计算_周度!E50)+0.2*IF(特征计算_周度!F50="",0,特征计算_周度!F50))</f>
        <v/>
      </c>
      <c r="C52" s="128">
        <f>IF(B52="","",IF(OR(IF(特征计算_周度!B50="",FALSE,特征计算_周度!B50&gt;2),IF(特征计算_周度!C50="",FALSE,特征计算_周度!C50&gt;2),IF(特征计算_周度!G50="",FALSE,特征计算_周度!G50&gt;2),IF(特征计算_周度!E50="",FALSE,特征计算_周度!E50&gt;2),IF(特征计算_周度!F50="",FALSE,特征计算_周度!F50&gt;2)),MAX(B52,MAX(IF(特征计算_周度!B50="",0,特征计算_周度!B50),IF(特征计算_周度!C50="",0,特征计算_周度!C50),IF(特征计算_周度!G50="",0,特征计算_周度!G50),IF(特征计算_周度!E50="",0,特征计算_周度!E50),IF(特征计算_周度!F50="",0,特征计算_周度!F50))),B52))</f>
        <v/>
      </c>
      <c r="D52" s="129">
        <f>原始数据_周度!B50</f>
        <v/>
      </c>
      <c r="E52" s="157">
        <f>IF(D52="","",D52/MAX(D$4:D52)-1)</f>
        <v/>
      </c>
    </row>
    <row r="53">
      <c r="A53" s="127">
        <f>原始数据_周度!A51</f>
        <v/>
      </c>
      <c r="B53" s="128">
        <f>IF(特征计算_周度!B51="","",0.25*IF(特征计算_周度!B51="",0,特征计算_周度!B51)+0.25*IF(特征计算_周度!C51="",0,特征计算_周度!C51)+0.15*IF(特征计算_周度!D51="",0,特征计算_周度!D51)+0.15*IF(特征计算_周度!E51="",0,特征计算_周度!E51)+0.2*IF(特征计算_周度!F51="",0,特征计算_周度!F51))</f>
        <v/>
      </c>
      <c r="C53" s="128">
        <f>IF(B53="","",IF(OR(IF(特征计算_周度!B51="",FALSE,特征计算_周度!B51&gt;2),IF(特征计算_周度!C51="",FALSE,特征计算_周度!C51&gt;2),IF(特征计算_周度!G51="",FALSE,特征计算_周度!G51&gt;2),IF(特征计算_周度!E51="",FALSE,特征计算_周度!E51&gt;2),IF(特征计算_周度!F51="",FALSE,特征计算_周度!F51&gt;2)),MAX(B53,MAX(IF(特征计算_周度!B51="",0,特征计算_周度!B51),IF(特征计算_周度!C51="",0,特征计算_周度!C51),IF(特征计算_周度!G51="",0,特征计算_周度!G51),IF(特征计算_周度!E51="",0,特征计算_周度!E51),IF(特征计算_周度!F51="",0,特征计算_周度!F51))),B53))</f>
        <v/>
      </c>
      <c r="D53" s="129">
        <f>原始数据_周度!B51</f>
        <v/>
      </c>
      <c r="E53" s="157">
        <f>IF(D53="","",D53/MAX(D$4:D53)-1)</f>
        <v/>
      </c>
    </row>
    <row r="54">
      <c r="A54" s="127">
        <f>原始数据_周度!A52</f>
        <v/>
      </c>
      <c r="B54" s="128">
        <f>IF(特征计算_周度!B52="","",0.25*IF(特征计算_周度!B52="",0,特征计算_周度!B52)+0.25*IF(特征计算_周度!C52="",0,特征计算_周度!C52)+0.15*IF(特征计算_周度!D52="",0,特征计算_周度!D52)+0.15*IF(特征计算_周度!E52="",0,特征计算_周度!E52)+0.2*IF(特征计算_周度!F52="",0,特征计算_周度!F52))</f>
        <v/>
      </c>
      <c r="C54" s="128">
        <f>IF(B54="","",IF(OR(IF(特征计算_周度!B52="",FALSE,特征计算_周度!B52&gt;2),IF(特征计算_周度!C52="",FALSE,特征计算_周度!C52&gt;2),IF(特征计算_周度!G52="",FALSE,特征计算_周度!G52&gt;2),IF(特征计算_周度!E52="",FALSE,特征计算_周度!E52&gt;2),IF(特征计算_周度!F52="",FALSE,特征计算_周度!F52&gt;2)),MAX(B54,MAX(IF(特征计算_周度!B52="",0,特征计算_周度!B52),IF(特征计算_周度!C52="",0,特征计算_周度!C52),IF(特征计算_周度!G52="",0,特征计算_周度!G52),IF(特征计算_周度!E52="",0,特征计算_周度!E52),IF(特征计算_周度!F52="",0,特征计算_周度!F52))),B54))</f>
        <v/>
      </c>
      <c r="D54" s="129">
        <f>原始数据_周度!B52</f>
        <v/>
      </c>
      <c r="E54" s="157">
        <f>IF(D54="","",D54/MAX(D$4:D54)-1)</f>
        <v/>
      </c>
    </row>
    <row r="55">
      <c r="A55" s="127">
        <f>原始数据_周度!A53</f>
        <v/>
      </c>
      <c r="B55" s="128">
        <f>IF(特征计算_周度!B53="","",0.25*IF(特征计算_周度!B53="",0,特征计算_周度!B53)+0.25*IF(特征计算_周度!C53="",0,特征计算_周度!C53)+0.15*IF(特征计算_周度!D53="",0,特征计算_周度!D53)+0.15*IF(特征计算_周度!E53="",0,特征计算_周度!E53)+0.2*IF(特征计算_周度!F53="",0,特征计算_周度!F53))</f>
        <v/>
      </c>
      <c r="C55" s="128">
        <f>IF(B55="","",IF(OR(IF(特征计算_周度!B53="",FALSE,特征计算_周度!B53&gt;2),IF(特征计算_周度!C53="",FALSE,特征计算_周度!C53&gt;2),IF(特征计算_周度!G53="",FALSE,特征计算_周度!G53&gt;2),IF(特征计算_周度!E53="",FALSE,特征计算_周度!E53&gt;2),IF(特征计算_周度!F53="",FALSE,特征计算_周度!F53&gt;2)),MAX(B55,MAX(IF(特征计算_周度!B53="",0,特征计算_周度!B53),IF(特征计算_周度!C53="",0,特征计算_周度!C53),IF(特征计算_周度!G53="",0,特征计算_周度!G53),IF(特征计算_周度!E53="",0,特征计算_周度!E53),IF(特征计算_周度!F53="",0,特征计算_周度!F53))),B55))</f>
        <v/>
      </c>
      <c r="D55" s="129">
        <f>原始数据_周度!B53</f>
        <v/>
      </c>
      <c r="E55" s="157">
        <f>IF(D55="","",D55/MAX(D$4:D55)-1)</f>
        <v/>
      </c>
    </row>
    <row r="56">
      <c r="A56" s="127">
        <f>原始数据_周度!A54</f>
        <v/>
      </c>
      <c r="B56" s="128">
        <f>IF(特征计算_周度!B54="","",0.25*IF(特征计算_周度!B54="",0,特征计算_周度!B54)+0.25*IF(特征计算_周度!C54="",0,特征计算_周度!C54)+0.15*IF(特征计算_周度!D54="",0,特征计算_周度!D54)+0.15*IF(特征计算_周度!E54="",0,特征计算_周度!E54)+0.2*IF(特征计算_周度!F54="",0,特征计算_周度!F54))</f>
        <v/>
      </c>
      <c r="C56" s="128">
        <f>IF(B56="","",IF(OR(IF(特征计算_周度!B54="",FALSE,特征计算_周度!B54&gt;2),IF(特征计算_周度!C54="",FALSE,特征计算_周度!C54&gt;2),IF(特征计算_周度!G54="",FALSE,特征计算_周度!G54&gt;2),IF(特征计算_周度!E54="",FALSE,特征计算_周度!E54&gt;2),IF(特征计算_周度!F54="",FALSE,特征计算_周度!F54&gt;2)),MAX(B56,MAX(IF(特征计算_周度!B54="",0,特征计算_周度!B54),IF(特征计算_周度!C54="",0,特征计算_周度!C54),IF(特征计算_周度!G54="",0,特征计算_周度!G54),IF(特征计算_周度!E54="",0,特征计算_周度!E54),IF(特征计算_周度!F54="",0,特征计算_周度!F54))),B56))</f>
        <v/>
      </c>
      <c r="D56" s="129">
        <f>原始数据_周度!B54</f>
        <v/>
      </c>
      <c r="E56" s="157">
        <f>IF(D56="","",D56/MAX(D$4:D56)-1)</f>
        <v/>
      </c>
    </row>
    <row r="57">
      <c r="A57" s="127">
        <f>原始数据_周度!A55</f>
        <v/>
      </c>
      <c r="B57" s="128">
        <f>IF(特征计算_周度!B55="","",0.25*IF(特征计算_周度!B55="",0,特征计算_周度!B55)+0.25*IF(特征计算_周度!C55="",0,特征计算_周度!C55)+0.15*IF(特征计算_周度!D55="",0,特征计算_周度!D55)+0.15*IF(特征计算_周度!E55="",0,特征计算_周度!E55)+0.2*IF(特征计算_周度!F55="",0,特征计算_周度!F55))</f>
        <v/>
      </c>
      <c r="C57" s="128">
        <f>IF(B57="","",IF(OR(IF(特征计算_周度!B55="",FALSE,特征计算_周度!B55&gt;2),IF(特征计算_周度!C55="",FALSE,特征计算_周度!C55&gt;2),IF(特征计算_周度!G55="",FALSE,特征计算_周度!G55&gt;2),IF(特征计算_周度!E55="",FALSE,特征计算_周度!E55&gt;2),IF(特征计算_周度!F55="",FALSE,特征计算_周度!F55&gt;2)),MAX(B57,MAX(IF(特征计算_周度!B55="",0,特征计算_周度!B55),IF(特征计算_周度!C55="",0,特征计算_周度!C55),IF(特征计算_周度!G55="",0,特征计算_周度!G55),IF(特征计算_周度!E55="",0,特征计算_周度!E55),IF(特征计算_周度!F55="",0,特征计算_周度!F55))),B57))</f>
        <v/>
      </c>
      <c r="D57" s="129">
        <f>原始数据_周度!B55</f>
        <v/>
      </c>
      <c r="E57" s="157">
        <f>IF(D57="","",D57/MAX(D$4:D57)-1)</f>
        <v/>
      </c>
    </row>
    <row r="58">
      <c r="A58" s="127">
        <f>原始数据_周度!A56</f>
        <v/>
      </c>
      <c r="B58" s="128">
        <f>IF(特征计算_周度!B56="","",0.25*IF(特征计算_周度!B56="",0,特征计算_周度!B56)+0.25*IF(特征计算_周度!C56="",0,特征计算_周度!C56)+0.15*IF(特征计算_周度!D56="",0,特征计算_周度!D56)+0.15*IF(特征计算_周度!E56="",0,特征计算_周度!E56)+0.2*IF(特征计算_周度!F56="",0,特征计算_周度!F56))</f>
        <v/>
      </c>
      <c r="C58" s="128">
        <f>IF(B58="","",IF(OR(IF(特征计算_周度!B56="",FALSE,特征计算_周度!B56&gt;2),IF(特征计算_周度!C56="",FALSE,特征计算_周度!C56&gt;2),IF(特征计算_周度!G56="",FALSE,特征计算_周度!G56&gt;2),IF(特征计算_周度!E56="",FALSE,特征计算_周度!E56&gt;2),IF(特征计算_周度!F56="",FALSE,特征计算_周度!F56&gt;2)),MAX(B58,MAX(IF(特征计算_周度!B56="",0,特征计算_周度!B56),IF(特征计算_周度!C56="",0,特征计算_周度!C56),IF(特征计算_周度!G56="",0,特征计算_周度!G56),IF(特征计算_周度!E56="",0,特征计算_周度!E56),IF(特征计算_周度!F56="",0,特征计算_周度!F56))),B58))</f>
        <v/>
      </c>
      <c r="D58" s="129">
        <f>原始数据_周度!B56</f>
        <v/>
      </c>
      <c r="E58" s="157">
        <f>IF(D58="","",D58/MAX(D$4:D58)-1)</f>
        <v/>
      </c>
    </row>
    <row r="59">
      <c r="A59" s="127">
        <f>原始数据_周度!A57</f>
        <v/>
      </c>
      <c r="B59" s="128">
        <f>IF(特征计算_周度!B57="","",0.25*IF(特征计算_周度!B57="",0,特征计算_周度!B57)+0.25*IF(特征计算_周度!C57="",0,特征计算_周度!C57)+0.15*IF(特征计算_周度!D57="",0,特征计算_周度!D57)+0.15*IF(特征计算_周度!E57="",0,特征计算_周度!E57)+0.2*IF(特征计算_周度!F57="",0,特征计算_周度!F57))</f>
        <v/>
      </c>
      <c r="C59" s="128">
        <f>IF(B59="","",IF(OR(IF(特征计算_周度!B57="",FALSE,特征计算_周度!B57&gt;2),IF(特征计算_周度!C57="",FALSE,特征计算_周度!C57&gt;2),IF(特征计算_周度!G57="",FALSE,特征计算_周度!G57&gt;2),IF(特征计算_周度!E57="",FALSE,特征计算_周度!E57&gt;2),IF(特征计算_周度!F57="",FALSE,特征计算_周度!F57&gt;2)),MAX(B59,MAX(IF(特征计算_周度!B57="",0,特征计算_周度!B57),IF(特征计算_周度!C57="",0,特征计算_周度!C57),IF(特征计算_周度!G57="",0,特征计算_周度!G57),IF(特征计算_周度!E57="",0,特征计算_周度!E57),IF(特征计算_周度!F57="",0,特征计算_周度!F57))),B59))</f>
        <v/>
      </c>
      <c r="D59" s="129">
        <f>原始数据_周度!B57</f>
        <v/>
      </c>
      <c r="E59" s="157">
        <f>IF(D59="","",D59/MAX(D$4:D59)-1)</f>
        <v/>
      </c>
    </row>
    <row r="60">
      <c r="A60" s="127">
        <f>原始数据_周度!A58</f>
        <v/>
      </c>
      <c r="B60" s="128">
        <f>IF(特征计算_周度!B58="","",0.25*IF(特征计算_周度!B58="",0,特征计算_周度!B58)+0.25*IF(特征计算_周度!C58="",0,特征计算_周度!C58)+0.15*IF(特征计算_周度!D58="",0,特征计算_周度!D58)+0.15*IF(特征计算_周度!E58="",0,特征计算_周度!E58)+0.2*IF(特征计算_周度!F58="",0,特征计算_周度!F58))</f>
        <v/>
      </c>
      <c r="C60" s="128">
        <f>IF(B60="","",IF(OR(IF(特征计算_周度!B58="",FALSE,特征计算_周度!B58&gt;2),IF(特征计算_周度!C58="",FALSE,特征计算_周度!C58&gt;2),IF(特征计算_周度!G58="",FALSE,特征计算_周度!G58&gt;2),IF(特征计算_周度!E58="",FALSE,特征计算_周度!E58&gt;2),IF(特征计算_周度!F58="",FALSE,特征计算_周度!F58&gt;2)),MAX(B60,MAX(IF(特征计算_周度!B58="",0,特征计算_周度!B58),IF(特征计算_周度!C58="",0,特征计算_周度!C58),IF(特征计算_周度!G58="",0,特征计算_周度!G58),IF(特征计算_周度!E58="",0,特征计算_周度!E58),IF(特征计算_周度!F58="",0,特征计算_周度!F58))),B60))</f>
        <v/>
      </c>
      <c r="D60" s="129">
        <f>原始数据_周度!B58</f>
        <v/>
      </c>
      <c r="E60" s="157">
        <f>IF(D60="","",D60/MAX(D$4:D60)-1)</f>
        <v/>
      </c>
    </row>
    <row r="61">
      <c r="A61" s="127">
        <f>原始数据_周度!A59</f>
        <v/>
      </c>
      <c r="B61" s="128">
        <f>IF(特征计算_周度!B59="","",0.25*IF(特征计算_周度!B59="",0,特征计算_周度!B59)+0.25*IF(特征计算_周度!C59="",0,特征计算_周度!C59)+0.15*IF(特征计算_周度!D59="",0,特征计算_周度!D59)+0.15*IF(特征计算_周度!E59="",0,特征计算_周度!E59)+0.2*IF(特征计算_周度!F59="",0,特征计算_周度!F59))</f>
        <v/>
      </c>
      <c r="C61" s="128">
        <f>IF(B61="","",IF(OR(IF(特征计算_周度!B59="",FALSE,特征计算_周度!B59&gt;2),IF(特征计算_周度!C59="",FALSE,特征计算_周度!C59&gt;2),IF(特征计算_周度!G59="",FALSE,特征计算_周度!G59&gt;2),IF(特征计算_周度!E59="",FALSE,特征计算_周度!E59&gt;2),IF(特征计算_周度!F59="",FALSE,特征计算_周度!F59&gt;2)),MAX(B61,MAX(IF(特征计算_周度!B59="",0,特征计算_周度!B59),IF(特征计算_周度!C59="",0,特征计算_周度!C59),IF(特征计算_周度!G59="",0,特征计算_周度!G59),IF(特征计算_周度!E59="",0,特征计算_周度!E59),IF(特征计算_周度!F59="",0,特征计算_周度!F59))),B61))</f>
        <v/>
      </c>
      <c r="D61" s="129">
        <f>原始数据_周度!B59</f>
        <v/>
      </c>
      <c r="E61" s="157">
        <f>IF(D61="","",D61/MAX(D$4:D61)-1)</f>
        <v/>
      </c>
    </row>
    <row r="62">
      <c r="A62" s="127">
        <f>原始数据_周度!A60</f>
        <v/>
      </c>
      <c r="B62" s="128">
        <f>IF(特征计算_周度!B60="","",0.25*IF(特征计算_周度!B60="",0,特征计算_周度!B60)+0.25*IF(特征计算_周度!C60="",0,特征计算_周度!C60)+0.15*IF(特征计算_周度!D60="",0,特征计算_周度!D60)+0.15*IF(特征计算_周度!E60="",0,特征计算_周度!E60)+0.2*IF(特征计算_周度!F60="",0,特征计算_周度!F60))</f>
        <v/>
      </c>
      <c r="C62" s="128">
        <f>IF(B62="","",IF(OR(IF(特征计算_周度!B60="",FALSE,特征计算_周度!B60&gt;2),IF(特征计算_周度!C60="",FALSE,特征计算_周度!C60&gt;2),IF(特征计算_周度!G60="",FALSE,特征计算_周度!G60&gt;2),IF(特征计算_周度!E60="",FALSE,特征计算_周度!E60&gt;2),IF(特征计算_周度!F60="",FALSE,特征计算_周度!F60&gt;2)),MAX(B62,MAX(IF(特征计算_周度!B60="",0,特征计算_周度!B60),IF(特征计算_周度!C60="",0,特征计算_周度!C60),IF(特征计算_周度!G60="",0,特征计算_周度!G60),IF(特征计算_周度!E60="",0,特征计算_周度!E60),IF(特征计算_周度!F60="",0,特征计算_周度!F60))),B62))</f>
        <v/>
      </c>
      <c r="D62" s="129">
        <f>原始数据_周度!B60</f>
        <v/>
      </c>
      <c r="E62" s="157">
        <f>IF(D62="","",D62/MAX(D$4:D62)-1)</f>
        <v/>
      </c>
    </row>
    <row r="63">
      <c r="A63" s="127">
        <f>原始数据_周度!A61</f>
        <v/>
      </c>
      <c r="B63" s="128">
        <f>IF(特征计算_周度!B61="","",0.25*IF(特征计算_周度!B61="",0,特征计算_周度!B61)+0.25*IF(特征计算_周度!C61="",0,特征计算_周度!C61)+0.15*IF(特征计算_周度!D61="",0,特征计算_周度!D61)+0.15*IF(特征计算_周度!E61="",0,特征计算_周度!E61)+0.2*IF(特征计算_周度!F61="",0,特征计算_周度!F61))</f>
        <v/>
      </c>
      <c r="C63" s="128">
        <f>IF(B63="","",IF(OR(IF(特征计算_周度!B61="",FALSE,特征计算_周度!B61&gt;2),IF(特征计算_周度!C61="",FALSE,特征计算_周度!C61&gt;2),IF(特征计算_周度!G61="",FALSE,特征计算_周度!G61&gt;2),IF(特征计算_周度!E61="",FALSE,特征计算_周度!E61&gt;2),IF(特征计算_周度!F61="",FALSE,特征计算_周度!F61&gt;2)),MAX(B63,MAX(IF(特征计算_周度!B61="",0,特征计算_周度!B61),IF(特征计算_周度!C61="",0,特征计算_周度!C61),IF(特征计算_周度!G61="",0,特征计算_周度!G61),IF(特征计算_周度!E61="",0,特征计算_周度!E61),IF(特征计算_周度!F61="",0,特征计算_周度!F61))),B63))</f>
        <v/>
      </c>
      <c r="D63" s="129">
        <f>原始数据_周度!B61</f>
        <v/>
      </c>
      <c r="E63" s="157">
        <f>IF(D63="","",D63/MAX(D$4:D63)-1)</f>
        <v/>
      </c>
    </row>
    <row r="64">
      <c r="A64" s="127">
        <f>原始数据_周度!A62</f>
        <v/>
      </c>
      <c r="B64" s="128">
        <f>IF(特征计算_周度!B62="","",0.25*IF(特征计算_周度!B62="",0,特征计算_周度!B62)+0.25*IF(特征计算_周度!C62="",0,特征计算_周度!C62)+0.15*IF(特征计算_周度!D62="",0,特征计算_周度!D62)+0.15*IF(特征计算_周度!E62="",0,特征计算_周度!E62)+0.2*IF(特征计算_周度!F62="",0,特征计算_周度!F62))</f>
        <v/>
      </c>
      <c r="C64" s="128">
        <f>IF(B64="","",IF(OR(IF(特征计算_周度!B62="",FALSE,特征计算_周度!B62&gt;2),IF(特征计算_周度!C62="",FALSE,特征计算_周度!C62&gt;2),IF(特征计算_周度!G62="",FALSE,特征计算_周度!G62&gt;2),IF(特征计算_周度!E62="",FALSE,特征计算_周度!E62&gt;2),IF(特征计算_周度!F62="",FALSE,特征计算_周度!F62&gt;2)),MAX(B64,MAX(IF(特征计算_周度!B62="",0,特征计算_周度!B62),IF(特征计算_周度!C62="",0,特征计算_周度!C62),IF(特征计算_周度!G62="",0,特征计算_周度!G62),IF(特征计算_周度!E62="",0,特征计算_周度!E62),IF(特征计算_周度!F62="",0,特征计算_周度!F62))),B64))</f>
        <v/>
      </c>
      <c r="D64" s="129">
        <f>原始数据_周度!B62</f>
        <v/>
      </c>
      <c r="E64" s="157">
        <f>IF(D64="","",D64/MAX(D$4:D64)-1)</f>
        <v/>
      </c>
    </row>
    <row r="65">
      <c r="A65" s="127">
        <f>原始数据_周度!A63</f>
        <v/>
      </c>
      <c r="B65" s="128">
        <f>IF(特征计算_周度!B63="","",0.25*IF(特征计算_周度!B63="",0,特征计算_周度!B63)+0.25*IF(特征计算_周度!C63="",0,特征计算_周度!C63)+0.15*IF(特征计算_周度!D63="",0,特征计算_周度!D63)+0.15*IF(特征计算_周度!E63="",0,特征计算_周度!E63)+0.2*IF(特征计算_周度!F63="",0,特征计算_周度!F63))</f>
        <v/>
      </c>
      <c r="C65" s="128">
        <f>IF(B65="","",IF(OR(IF(特征计算_周度!B63="",FALSE,特征计算_周度!B63&gt;2),IF(特征计算_周度!C63="",FALSE,特征计算_周度!C63&gt;2),IF(特征计算_周度!G63="",FALSE,特征计算_周度!G63&gt;2),IF(特征计算_周度!E63="",FALSE,特征计算_周度!E63&gt;2),IF(特征计算_周度!F63="",FALSE,特征计算_周度!F63&gt;2)),MAX(B65,MAX(IF(特征计算_周度!B63="",0,特征计算_周度!B63),IF(特征计算_周度!C63="",0,特征计算_周度!C63),IF(特征计算_周度!G63="",0,特征计算_周度!G63),IF(特征计算_周度!E63="",0,特征计算_周度!E63),IF(特征计算_周度!F63="",0,特征计算_周度!F63))),B65))</f>
        <v/>
      </c>
      <c r="D65" s="129">
        <f>原始数据_周度!B63</f>
        <v/>
      </c>
      <c r="E65" s="157">
        <f>IF(D65="","",D65/MAX(D$4:D65)-1)</f>
        <v/>
      </c>
    </row>
    <row r="66">
      <c r="A66" s="127">
        <f>原始数据_周度!A64</f>
        <v/>
      </c>
      <c r="B66" s="128">
        <f>IF(特征计算_周度!B64="","",0.25*IF(特征计算_周度!B64="",0,特征计算_周度!B64)+0.25*IF(特征计算_周度!C64="",0,特征计算_周度!C64)+0.15*IF(特征计算_周度!D64="",0,特征计算_周度!D64)+0.15*IF(特征计算_周度!E64="",0,特征计算_周度!E64)+0.2*IF(特征计算_周度!F64="",0,特征计算_周度!F64))</f>
        <v/>
      </c>
      <c r="C66" s="128">
        <f>IF(B66="","",IF(OR(IF(特征计算_周度!B64="",FALSE,特征计算_周度!B64&gt;2),IF(特征计算_周度!C64="",FALSE,特征计算_周度!C64&gt;2),IF(特征计算_周度!G64="",FALSE,特征计算_周度!G64&gt;2),IF(特征计算_周度!E64="",FALSE,特征计算_周度!E64&gt;2),IF(特征计算_周度!F64="",FALSE,特征计算_周度!F64&gt;2)),MAX(B66,MAX(IF(特征计算_周度!B64="",0,特征计算_周度!B64),IF(特征计算_周度!C64="",0,特征计算_周度!C64),IF(特征计算_周度!G64="",0,特征计算_周度!G64),IF(特征计算_周度!E64="",0,特征计算_周度!E64),IF(特征计算_周度!F64="",0,特征计算_周度!F64))),B66))</f>
        <v/>
      </c>
      <c r="D66" s="129">
        <f>原始数据_周度!B64</f>
        <v/>
      </c>
      <c r="E66" s="157">
        <f>IF(D66="","",D66/MAX(D$4:D66)-1)</f>
        <v/>
      </c>
    </row>
    <row r="67">
      <c r="A67" s="127">
        <f>原始数据_周度!A65</f>
        <v/>
      </c>
      <c r="B67" s="128">
        <f>IF(特征计算_周度!B65="","",0.25*IF(特征计算_周度!B65="",0,特征计算_周度!B65)+0.25*IF(特征计算_周度!C65="",0,特征计算_周度!C65)+0.15*IF(特征计算_周度!D65="",0,特征计算_周度!D65)+0.15*IF(特征计算_周度!E65="",0,特征计算_周度!E65)+0.2*IF(特征计算_周度!F65="",0,特征计算_周度!F65))</f>
        <v/>
      </c>
      <c r="C67" s="128">
        <f>IF(B67="","",IF(OR(IF(特征计算_周度!B65="",FALSE,特征计算_周度!B65&gt;2),IF(特征计算_周度!C65="",FALSE,特征计算_周度!C65&gt;2),IF(特征计算_周度!G65="",FALSE,特征计算_周度!G65&gt;2),IF(特征计算_周度!E65="",FALSE,特征计算_周度!E65&gt;2),IF(特征计算_周度!F65="",FALSE,特征计算_周度!F65&gt;2)),MAX(B67,MAX(IF(特征计算_周度!B65="",0,特征计算_周度!B65),IF(特征计算_周度!C65="",0,特征计算_周度!C65),IF(特征计算_周度!G65="",0,特征计算_周度!G65),IF(特征计算_周度!E65="",0,特征计算_周度!E65),IF(特征计算_周度!F65="",0,特征计算_周度!F65))),B67))</f>
        <v/>
      </c>
      <c r="D67" s="129">
        <f>原始数据_周度!B65</f>
        <v/>
      </c>
      <c r="E67" s="157">
        <f>IF(D67="","",D67/MAX(D$4:D67)-1)</f>
        <v/>
      </c>
    </row>
    <row r="68">
      <c r="A68" s="127">
        <f>原始数据_周度!A66</f>
        <v/>
      </c>
      <c r="B68" s="128">
        <f>IF(特征计算_周度!B66="","",0.25*IF(特征计算_周度!B66="",0,特征计算_周度!B66)+0.25*IF(特征计算_周度!C66="",0,特征计算_周度!C66)+0.15*IF(特征计算_周度!D66="",0,特征计算_周度!D66)+0.15*IF(特征计算_周度!E66="",0,特征计算_周度!E66)+0.2*IF(特征计算_周度!F66="",0,特征计算_周度!F66))</f>
        <v/>
      </c>
      <c r="C68" s="128">
        <f>IF(B68="","",IF(OR(IF(特征计算_周度!B66="",FALSE,特征计算_周度!B66&gt;2),IF(特征计算_周度!C66="",FALSE,特征计算_周度!C66&gt;2),IF(特征计算_周度!G66="",FALSE,特征计算_周度!G66&gt;2),IF(特征计算_周度!E66="",FALSE,特征计算_周度!E66&gt;2),IF(特征计算_周度!F66="",FALSE,特征计算_周度!F66&gt;2)),MAX(B68,MAX(IF(特征计算_周度!B66="",0,特征计算_周度!B66),IF(特征计算_周度!C66="",0,特征计算_周度!C66),IF(特征计算_周度!G66="",0,特征计算_周度!G66),IF(特征计算_周度!E66="",0,特征计算_周度!E66),IF(特征计算_周度!F66="",0,特征计算_周度!F66))),B68))</f>
        <v/>
      </c>
      <c r="D68" s="129">
        <f>原始数据_周度!B66</f>
        <v/>
      </c>
      <c r="E68" s="157">
        <f>IF(D68="","",D68/MAX(D$4:D68)-1)</f>
        <v/>
      </c>
    </row>
    <row r="69">
      <c r="A69" s="127">
        <f>原始数据_周度!A67</f>
        <v/>
      </c>
      <c r="B69" s="128">
        <f>IF(特征计算_周度!B67="","",0.25*IF(特征计算_周度!B67="",0,特征计算_周度!B67)+0.25*IF(特征计算_周度!C67="",0,特征计算_周度!C67)+0.15*IF(特征计算_周度!D67="",0,特征计算_周度!D67)+0.15*IF(特征计算_周度!E67="",0,特征计算_周度!E67)+0.2*IF(特征计算_周度!F67="",0,特征计算_周度!F67))</f>
        <v/>
      </c>
      <c r="C69" s="128">
        <f>IF(B69="","",IF(OR(IF(特征计算_周度!B67="",FALSE,特征计算_周度!B67&gt;2),IF(特征计算_周度!C67="",FALSE,特征计算_周度!C67&gt;2),IF(特征计算_周度!G67="",FALSE,特征计算_周度!G67&gt;2),IF(特征计算_周度!E67="",FALSE,特征计算_周度!E67&gt;2),IF(特征计算_周度!F67="",FALSE,特征计算_周度!F67&gt;2)),MAX(B69,MAX(IF(特征计算_周度!B67="",0,特征计算_周度!B67),IF(特征计算_周度!C67="",0,特征计算_周度!C67),IF(特征计算_周度!G67="",0,特征计算_周度!G67),IF(特征计算_周度!E67="",0,特征计算_周度!E67),IF(特征计算_周度!F67="",0,特征计算_周度!F67))),B69))</f>
        <v/>
      </c>
      <c r="D69" s="129">
        <f>原始数据_周度!B67</f>
        <v/>
      </c>
      <c r="E69" s="157">
        <f>IF(D69="","",D69/MAX(D$4:D69)-1)</f>
        <v/>
      </c>
    </row>
    <row r="70">
      <c r="A70" s="127">
        <f>原始数据_周度!A68</f>
        <v/>
      </c>
      <c r="B70" s="128">
        <f>IF(特征计算_周度!B68="","",0.25*IF(特征计算_周度!B68="",0,特征计算_周度!B68)+0.25*IF(特征计算_周度!C68="",0,特征计算_周度!C68)+0.15*IF(特征计算_周度!D68="",0,特征计算_周度!D68)+0.15*IF(特征计算_周度!E68="",0,特征计算_周度!E68)+0.2*IF(特征计算_周度!F68="",0,特征计算_周度!F68))</f>
        <v/>
      </c>
      <c r="C70" s="128">
        <f>IF(B70="","",IF(OR(IF(特征计算_周度!B68="",FALSE,特征计算_周度!B68&gt;2),IF(特征计算_周度!C68="",FALSE,特征计算_周度!C68&gt;2),IF(特征计算_周度!G68="",FALSE,特征计算_周度!G68&gt;2),IF(特征计算_周度!E68="",FALSE,特征计算_周度!E68&gt;2),IF(特征计算_周度!F68="",FALSE,特征计算_周度!F68&gt;2)),MAX(B70,MAX(IF(特征计算_周度!B68="",0,特征计算_周度!B68),IF(特征计算_周度!C68="",0,特征计算_周度!C68),IF(特征计算_周度!G68="",0,特征计算_周度!G68),IF(特征计算_周度!E68="",0,特征计算_周度!E68),IF(特征计算_周度!F68="",0,特征计算_周度!F68))),B70))</f>
        <v/>
      </c>
      <c r="D70" s="129">
        <f>原始数据_周度!B68</f>
        <v/>
      </c>
      <c r="E70" s="157">
        <f>IF(D70="","",D70/MAX(D$4:D70)-1)</f>
        <v/>
      </c>
    </row>
    <row r="71">
      <c r="A71" s="127">
        <f>原始数据_周度!A69</f>
        <v/>
      </c>
      <c r="B71" s="128">
        <f>IF(特征计算_周度!B69="","",0.25*IF(特征计算_周度!B69="",0,特征计算_周度!B69)+0.25*IF(特征计算_周度!C69="",0,特征计算_周度!C69)+0.15*IF(特征计算_周度!D69="",0,特征计算_周度!D69)+0.15*IF(特征计算_周度!E69="",0,特征计算_周度!E69)+0.2*IF(特征计算_周度!F69="",0,特征计算_周度!F69))</f>
        <v/>
      </c>
      <c r="C71" s="128">
        <f>IF(B71="","",IF(OR(IF(特征计算_周度!B69="",FALSE,特征计算_周度!B69&gt;2),IF(特征计算_周度!C69="",FALSE,特征计算_周度!C69&gt;2),IF(特征计算_周度!G69="",FALSE,特征计算_周度!G69&gt;2),IF(特征计算_周度!E69="",FALSE,特征计算_周度!E69&gt;2),IF(特征计算_周度!F69="",FALSE,特征计算_周度!F69&gt;2)),MAX(B71,MAX(IF(特征计算_周度!B69="",0,特征计算_周度!B69),IF(特征计算_周度!C69="",0,特征计算_周度!C69),IF(特征计算_周度!G69="",0,特征计算_周度!G69),IF(特征计算_周度!E69="",0,特征计算_周度!E69),IF(特征计算_周度!F69="",0,特征计算_周度!F69))),B71))</f>
        <v/>
      </c>
      <c r="D71" s="129">
        <f>原始数据_周度!B69</f>
        <v/>
      </c>
      <c r="E71" s="157">
        <f>IF(D71="","",D71/MAX(D$4:D71)-1)</f>
        <v/>
      </c>
    </row>
    <row r="72">
      <c r="A72" s="127">
        <f>原始数据_周度!A70</f>
        <v/>
      </c>
      <c r="B72" s="128">
        <f>IF(特征计算_周度!B70="","",0.25*IF(特征计算_周度!B70="",0,特征计算_周度!B70)+0.25*IF(特征计算_周度!C70="",0,特征计算_周度!C70)+0.15*IF(特征计算_周度!D70="",0,特征计算_周度!D70)+0.15*IF(特征计算_周度!E70="",0,特征计算_周度!E70)+0.2*IF(特征计算_周度!F70="",0,特征计算_周度!F70))</f>
        <v/>
      </c>
      <c r="C72" s="128">
        <f>IF(B72="","",IF(OR(IF(特征计算_周度!B70="",FALSE,特征计算_周度!B70&gt;2),IF(特征计算_周度!C70="",FALSE,特征计算_周度!C70&gt;2),IF(特征计算_周度!G70="",FALSE,特征计算_周度!G70&gt;2),IF(特征计算_周度!E70="",FALSE,特征计算_周度!E70&gt;2),IF(特征计算_周度!F70="",FALSE,特征计算_周度!F70&gt;2)),MAX(B72,MAX(IF(特征计算_周度!B70="",0,特征计算_周度!B70),IF(特征计算_周度!C70="",0,特征计算_周度!C70),IF(特征计算_周度!G70="",0,特征计算_周度!G70),IF(特征计算_周度!E70="",0,特征计算_周度!E70),IF(特征计算_周度!F70="",0,特征计算_周度!F70))),B72))</f>
        <v/>
      </c>
      <c r="D72" s="129">
        <f>原始数据_周度!B70</f>
        <v/>
      </c>
      <c r="E72" s="157">
        <f>IF(D72="","",D72/MAX(D$4:D72)-1)</f>
        <v/>
      </c>
    </row>
    <row r="73">
      <c r="A73" s="127">
        <f>原始数据_周度!A71</f>
        <v/>
      </c>
      <c r="B73" s="128">
        <f>IF(特征计算_周度!B71="","",0.25*IF(特征计算_周度!B71="",0,特征计算_周度!B71)+0.25*IF(特征计算_周度!C71="",0,特征计算_周度!C71)+0.15*IF(特征计算_周度!D71="",0,特征计算_周度!D71)+0.15*IF(特征计算_周度!E71="",0,特征计算_周度!E71)+0.2*IF(特征计算_周度!F71="",0,特征计算_周度!F71))</f>
        <v/>
      </c>
      <c r="C73" s="128">
        <f>IF(B73="","",IF(OR(IF(特征计算_周度!B71="",FALSE,特征计算_周度!B71&gt;2),IF(特征计算_周度!C71="",FALSE,特征计算_周度!C71&gt;2),IF(特征计算_周度!G71="",FALSE,特征计算_周度!G71&gt;2),IF(特征计算_周度!E71="",FALSE,特征计算_周度!E71&gt;2),IF(特征计算_周度!F71="",FALSE,特征计算_周度!F71&gt;2)),MAX(B73,MAX(IF(特征计算_周度!B71="",0,特征计算_周度!B71),IF(特征计算_周度!C71="",0,特征计算_周度!C71),IF(特征计算_周度!G71="",0,特征计算_周度!G71),IF(特征计算_周度!E71="",0,特征计算_周度!E71),IF(特征计算_周度!F71="",0,特征计算_周度!F71))),B73))</f>
        <v/>
      </c>
      <c r="D73" s="129">
        <f>原始数据_周度!B71</f>
        <v/>
      </c>
      <c r="E73" s="157">
        <f>IF(D73="","",D73/MAX(D$4:D73)-1)</f>
        <v/>
      </c>
    </row>
    <row r="74">
      <c r="A74" s="127">
        <f>原始数据_周度!A72</f>
        <v/>
      </c>
      <c r="B74" s="128">
        <f>IF(特征计算_周度!B72="","",0.25*IF(特征计算_周度!B72="",0,特征计算_周度!B72)+0.25*IF(特征计算_周度!C72="",0,特征计算_周度!C72)+0.15*IF(特征计算_周度!D72="",0,特征计算_周度!D72)+0.15*IF(特征计算_周度!E72="",0,特征计算_周度!E72)+0.2*IF(特征计算_周度!F72="",0,特征计算_周度!F72))</f>
        <v/>
      </c>
      <c r="C74" s="128">
        <f>IF(B74="","",IF(OR(IF(特征计算_周度!B72="",FALSE,特征计算_周度!B72&gt;2),IF(特征计算_周度!C72="",FALSE,特征计算_周度!C72&gt;2),IF(特征计算_周度!G72="",FALSE,特征计算_周度!G72&gt;2),IF(特征计算_周度!E72="",FALSE,特征计算_周度!E72&gt;2),IF(特征计算_周度!F72="",FALSE,特征计算_周度!F72&gt;2)),MAX(B74,MAX(IF(特征计算_周度!B72="",0,特征计算_周度!B72),IF(特征计算_周度!C72="",0,特征计算_周度!C72),IF(特征计算_周度!G72="",0,特征计算_周度!G72),IF(特征计算_周度!E72="",0,特征计算_周度!E72),IF(特征计算_周度!F72="",0,特征计算_周度!F72))),B74))</f>
        <v/>
      </c>
      <c r="D74" s="129">
        <f>原始数据_周度!B72</f>
        <v/>
      </c>
      <c r="E74" s="157">
        <f>IF(D74="","",D74/MAX(D$4:D74)-1)</f>
        <v/>
      </c>
    </row>
    <row r="75">
      <c r="A75" s="127">
        <f>原始数据_周度!A73</f>
        <v/>
      </c>
      <c r="B75" s="128">
        <f>IF(特征计算_周度!B73="","",0.25*IF(特征计算_周度!B73="",0,特征计算_周度!B73)+0.25*IF(特征计算_周度!C73="",0,特征计算_周度!C73)+0.15*IF(特征计算_周度!D73="",0,特征计算_周度!D73)+0.15*IF(特征计算_周度!E73="",0,特征计算_周度!E73)+0.2*IF(特征计算_周度!F73="",0,特征计算_周度!F73))</f>
        <v/>
      </c>
      <c r="C75" s="128">
        <f>IF(B75="","",IF(OR(IF(特征计算_周度!B73="",FALSE,特征计算_周度!B73&gt;2),IF(特征计算_周度!C73="",FALSE,特征计算_周度!C73&gt;2),IF(特征计算_周度!G73="",FALSE,特征计算_周度!G73&gt;2),IF(特征计算_周度!E73="",FALSE,特征计算_周度!E73&gt;2),IF(特征计算_周度!F73="",FALSE,特征计算_周度!F73&gt;2)),MAX(B75,MAX(IF(特征计算_周度!B73="",0,特征计算_周度!B73),IF(特征计算_周度!C73="",0,特征计算_周度!C73),IF(特征计算_周度!G73="",0,特征计算_周度!G73),IF(特征计算_周度!E73="",0,特征计算_周度!E73),IF(特征计算_周度!F73="",0,特征计算_周度!F73))),B75))</f>
        <v/>
      </c>
      <c r="D75" s="129">
        <f>原始数据_周度!B73</f>
        <v/>
      </c>
      <c r="E75" s="157">
        <f>IF(D75="","",D75/MAX(D$4:D75)-1)</f>
        <v/>
      </c>
    </row>
    <row r="76">
      <c r="A76" s="127">
        <f>原始数据_周度!A74</f>
        <v/>
      </c>
      <c r="B76" s="128">
        <f>IF(特征计算_周度!B74="","",0.25*IF(特征计算_周度!B74="",0,特征计算_周度!B74)+0.25*IF(特征计算_周度!C74="",0,特征计算_周度!C74)+0.15*IF(特征计算_周度!D74="",0,特征计算_周度!D74)+0.15*IF(特征计算_周度!E74="",0,特征计算_周度!E74)+0.2*IF(特征计算_周度!F74="",0,特征计算_周度!F74))</f>
        <v/>
      </c>
      <c r="C76" s="128">
        <f>IF(B76="","",IF(OR(IF(特征计算_周度!B74="",FALSE,特征计算_周度!B74&gt;2),IF(特征计算_周度!C74="",FALSE,特征计算_周度!C74&gt;2),IF(特征计算_周度!G74="",FALSE,特征计算_周度!G74&gt;2),IF(特征计算_周度!E74="",FALSE,特征计算_周度!E74&gt;2),IF(特征计算_周度!F74="",FALSE,特征计算_周度!F74&gt;2)),MAX(B76,MAX(IF(特征计算_周度!B74="",0,特征计算_周度!B74),IF(特征计算_周度!C74="",0,特征计算_周度!C74),IF(特征计算_周度!G74="",0,特征计算_周度!G74),IF(特征计算_周度!E74="",0,特征计算_周度!E74),IF(特征计算_周度!F74="",0,特征计算_周度!F74))),B76))</f>
        <v/>
      </c>
      <c r="D76" s="129">
        <f>原始数据_周度!B74</f>
        <v/>
      </c>
      <c r="E76" s="157">
        <f>IF(D76="","",D76/MAX(D$4:D76)-1)</f>
        <v/>
      </c>
    </row>
    <row r="77">
      <c r="A77" s="127">
        <f>原始数据_周度!A75</f>
        <v/>
      </c>
      <c r="B77" s="128">
        <f>IF(特征计算_周度!B75="","",0.25*IF(特征计算_周度!B75="",0,特征计算_周度!B75)+0.25*IF(特征计算_周度!C75="",0,特征计算_周度!C75)+0.15*IF(特征计算_周度!D75="",0,特征计算_周度!D75)+0.15*IF(特征计算_周度!E75="",0,特征计算_周度!E75)+0.2*IF(特征计算_周度!F75="",0,特征计算_周度!F75))</f>
        <v/>
      </c>
      <c r="C77" s="128">
        <f>IF(B77="","",IF(OR(IF(特征计算_周度!B75="",FALSE,特征计算_周度!B75&gt;2),IF(特征计算_周度!C75="",FALSE,特征计算_周度!C75&gt;2),IF(特征计算_周度!G75="",FALSE,特征计算_周度!G75&gt;2),IF(特征计算_周度!E75="",FALSE,特征计算_周度!E75&gt;2),IF(特征计算_周度!F75="",FALSE,特征计算_周度!F75&gt;2)),MAX(B77,MAX(IF(特征计算_周度!B75="",0,特征计算_周度!B75),IF(特征计算_周度!C75="",0,特征计算_周度!C75),IF(特征计算_周度!G75="",0,特征计算_周度!G75),IF(特征计算_周度!E75="",0,特征计算_周度!E75),IF(特征计算_周度!F75="",0,特征计算_周度!F75))),B77))</f>
        <v/>
      </c>
      <c r="D77" s="129">
        <f>原始数据_周度!B75</f>
        <v/>
      </c>
      <c r="E77" s="157">
        <f>IF(D77="","",D77/MAX(D$4:D77)-1)</f>
        <v/>
      </c>
    </row>
    <row r="78">
      <c r="A78" s="127">
        <f>原始数据_周度!A76</f>
        <v/>
      </c>
      <c r="B78" s="128">
        <f>IF(特征计算_周度!B76="","",0.25*IF(特征计算_周度!B76="",0,特征计算_周度!B76)+0.25*IF(特征计算_周度!C76="",0,特征计算_周度!C76)+0.15*IF(特征计算_周度!D76="",0,特征计算_周度!D76)+0.15*IF(特征计算_周度!E76="",0,特征计算_周度!E76)+0.2*IF(特征计算_周度!F76="",0,特征计算_周度!F76))</f>
        <v/>
      </c>
      <c r="C78" s="128">
        <f>IF(B78="","",IF(OR(IF(特征计算_周度!B76="",FALSE,特征计算_周度!B76&gt;2),IF(特征计算_周度!C76="",FALSE,特征计算_周度!C76&gt;2),IF(特征计算_周度!G76="",FALSE,特征计算_周度!G76&gt;2),IF(特征计算_周度!E76="",FALSE,特征计算_周度!E76&gt;2),IF(特征计算_周度!F76="",FALSE,特征计算_周度!F76&gt;2)),MAX(B78,MAX(IF(特征计算_周度!B76="",0,特征计算_周度!B76),IF(特征计算_周度!C76="",0,特征计算_周度!C76),IF(特征计算_周度!G76="",0,特征计算_周度!G76),IF(特征计算_周度!E76="",0,特征计算_周度!E76),IF(特征计算_周度!F76="",0,特征计算_周度!F76))),B78))</f>
        <v/>
      </c>
      <c r="D78" s="129">
        <f>原始数据_周度!B76</f>
        <v/>
      </c>
      <c r="E78" s="157">
        <f>IF(D78="","",D78/MAX(D$4:D78)-1)</f>
        <v/>
      </c>
    </row>
    <row r="79">
      <c r="A79" s="127">
        <f>原始数据_周度!A77</f>
        <v/>
      </c>
      <c r="B79" s="128">
        <f>IF(特征计算_周度!B77="","",0.25*IF(特征计算_周度!B77="",0,特征计算_周度!B77)+0.25*IF(特征计算_周度!C77="",0,特征计算_周度!C77)+0.15*IF(特征计算_周度!D77="",0,特征计算_周度!D77)+0.15*IF(特征计算_周度!E77="",0,特征计算_周度!E77)+0.2*IF(特征计算_周度!F77="",0,特征计算_周度!F77))</f>
        <v/>
      </c>
      <c r="C79" s="128">
        <f>IF(B79="","",IF(OR(IF(特征计算_周度!B77="",FALSE,特征计算_周度!B77&gt;2),IF(特征计算_周度!C77="",FALSE,特征计算_周度!C77&gt;2),IF(特征计算_周度!G77="",FALSE,特征计算_周度!G77&gt;2),IF(特征计算_周度!E77="",FALSE,特征计算_周度!E77&gt;2),IF(特征计算_周度!F77="",FALSE,特征计算_周度!F77&gt;2)),MAX(B79,MAX(IF(特征计算_周度!B77="",0,特征计算_周度!B77),IF(特征计算_周度!C77="",0,特征计算_周度!C77),IF(特征计算_周度!G77="",0,特征计算_周度!G77),IF(特征计算_周度!E77="",0,特征计算_周度!E77),IF(特征计算_周度!F77="",0,特征计算_周度!F77))),B79))</f>
        <v/>
      </c>
      <c r="D79" s="129">
        <f>原始数据_周度!B77</f>
        <v/>
      </c>
      <c r="E79" s="157">
        <f>IF(D79="","",D79/MAX(D$4:D79)-1)</f>
        <v/>
      </c>
    </row>
    <row r="80">
      <c r="A80" s="127">
        <f>原始数据_周度!A78</f>
        <v/>
      </c>
      <c r="B80" s="128">
        <f>IF(特征计算_周度!B78="","",0.25*IF(特征计算_周度!B78="",0,特征计算_周度!B78)+0.25*IF(特征计算_周度!C78="",0,特征计算_周度!C78)+0.15*IF(特征计算_周度!D78="",0,特征计算_周度!D78)+0.15*IF(特征计算_周度!E78="",0,特征计算_周度!E78)+0.2*IF(特征计算_周度!F78="",0,特征计算_周度!F78))</f>
        <v/>
      </c>
      <c r="C80" s="128">
        <f>IF(B80="","",IF(OR(IF(特征计算_周度!B78="",FALSE,特征计算_周度!B78&gt;2),IF(特征计算_周度!C78="",FALSE,特征计算_周度!C78&gt;2),IF(特征计算_周度!G78="",FALSE,特征计算_周度!G78&gt;2),IF(特征计算_周度!E78="",FALSE,特征计算_周度!E78&gt;2),IF(特征计算_周度!F78="",FALSE,特征计算_周度!F78&gt;2)),MAX(B80,MAX(IF(特征计算_周度!B78="",0,特征计算_周度!B78),IF(特征计算_周度!C78="",0,特征计算_周度!C78),IF(特征计算_周度!G78="",0,特征计算_周度!G78),IF(特征计算_周度!E78="",0,特征计算_周度!E78),IF(特征计算_周度!F78="",0,特征计算_周度!F78))),B80))</f>
        <v/>
      </c>
      <c r="D80" s="129">
        <f>原始数据_周度!B78</f>
        <v/>
      </c>
      <c r="E80" s="157">
        <f>IF(D80="","",D80/MAX(D$4:D80)-1)</f>
        <v/>
      </c>
    </row>
    <row r="81">
      <c r="A81" s="127">
        <f>原始数据_周度!A79</f>
        <v/>
      </c>
      <c r="B81" s="128">
        <f>IF(特征计算_周度!B79="","",0.25*IF(特征计算_周度!B79="",0,特征计算_周度!B79)+0.25*IF(特征计算_周度!C79="",0,特征计算_周度!C79)+0.15*IF(特征计算_周度!D79="",0,特征计算_周度!D79)+0.15*IF(特征计算_周度!E79="",0,特征计算_周度!E79)+0.2*IF(特征计算_周度!F79="",0,特征计算_周度!F79))</f>
        <v/>
      </c>
      <c r="C81" s="128">
        <f>IF(B81="","",IF(OR(IF(特征计算_周度!B79="",FALSE,特征计算_周度!B79&gt;2),IF(特征计算_周度!C79="",FALSE,特征计算_周度!C79&gt;2),IF(特征计算_周度!G79="",FALSE,特征计算_周度!G79&gt;2),IF(特征计算_周度!E79="",FALSE,特征计算_周度!E79&gt;2),IF(特征计算_周度!F79="",FALSE,特征计算_周度!F79&gt;2)),MAX(B81,MAX(IF(特征计算_周度!B79="",0,特征计算_周度!B79),IF(特征计算_周度!C79="",0,特征计算_周度!C79),IF(特征计算_周度!G79="",0,特征计算_周度!G79),IF(特征计算_周度!E79="",0,特征计算_周度!E79),IF(特征计算_周度!F79="",0,特征计算_周度!F79))),B81))</f>
        <v/>
      </c>
      <c r="D81" s="129">
        <f>原始数据_周度!B79</f>
        <v/>
      </c>
      <c r="E81" s="157">
        <f>IF(D81="","",D81/MAX(D$4:D81)-1)</f>
        <v/>
      </c>
    </row>
    <row r="82">
      <c r="A82" s="127">
        <f>原始数据_周度!A80</f>
        <v/>
      </c>
      <c r="B82" s="128">
        <f>IF(特征计算_周度!B80="","",0.25*IF(特征计算_周度!B80="",0,特征计算_周度!B80)+0.25*IF(特征计算_周度!C80="",0,特征计算_周度!C80)+0.15*IF(特征计算_周度!D80="",0,特征计算_周度!D80)+0.15*IF(特征计算_周度!E80="",0,特征计算_周度!E80)+0.2*IF(特征计算_周度!F80="",0,特征计算_周度!F80))</f>
        <v/>
      </c>
      <c r="C82" s="128">
        <f>IF(B82="","",IF(OR(IF(特征计算_周度!B80="",FALSE,特征计算_周度!B80&gt;2),IF(特征计算_周度!C80="",FALSE,特征计算_周度!C80&gt;2),IF(特征计算_周度!G80="",FALSE,特征计算_周度!G80&gt;2),IF(特征计算_周度!E80="",FALSE,特征计算_周度!E80&gt;2),IF(特征计算_周度!F80="",FALSE,特征计算_周度!F80&gt;2)),MAX(B82,MAX(IF(特征计算_周度!B80="",0,特征计算_周度!B80),IF(特征计算_周度!C80="",0,特征计算_周度!C80),IF(特征计算_周度!G80="",0,特征计算_周度!G80),IF(特征计算_周度!E80="",0,特征计算_周度!E80),IF(特征计算_周度!F80="",0,特征计算_周度!F80))),B82))</f>
        <v/>
      </c>
      <c r="D82" s="129">
        <f>原始数据_周度!B80</f>
        <v/>
      </c>
      <c r="E82" s="157">
        <f>IF(D82="","",D82/MAX(D$4:D82)-1)</f>
        <v/>
      </c>
    </row>
    <row r="83">
      <c r="A83" s="127">
        <f>原始数据_周度!A81</f>
        <v/>
      </c>
      <c r="B83" s="128">
        <f>IF(特征计算_周度!B81="","",0.25*IF(特征计算_周度!B81="",0,特征计算_周度!B81)+0.25*IF(特征计算_周度!C81="",0,特征计算_周度!C81)+0.15*IF(特征计算_周度!D81="",0,特征计算_周度!D81)+0.15*IF(特征计算_周度!E81="",0,特征计算_周度!E81)+0.2*IF(特征计算_周度!F81="",0,特征计算_周度!F81))</f>
        <v/>
      </c>
      <c r="C83" s="128">
        <f>IF(B83="","",IF(OR(IF(特征计算_周度!B81="",FALSE,特征计算_周度!B81&gt;2),IF(特征计算_周度!C81="",FALSE,特征计算_周度!C81&gt;2),IF(特征计算_周度!G81="",FALSE,特征计算_周度!G81&gt;2),IF(特征计算_周度!E81="",FALSE,特征计算_周度!E81&gt;2),IF(特征计算_周度!F81="",FALSE,特征计算_周度!F81&gt;2)),MAX(B83,MAX(IF(特征计算_周度!B81="",0,特征计算_周度!B81),IF(特征计算_周度!C81="",0,特征计算_周度!C81),IF(特征计算_周度!G81="",0,特征计算_周度!G81),IF(特征计算_周度!E81="",0,特征计算_周度!E81),IF(特征计算_周度!F81="",0,特征计算_周度!F81))),B83))</f>
        <v/>
      </c>
      <c r="D83" s="129">
        <f>原始数据_周度!B81</f>
        <v/>
      </c>
      <c r="E83" s="157">
        <f>IF(D83="","",D83/MAX(D$4:D83)-1)</f>
        <v/>
      </c>
    </row>
    <row r="84">
      <c r="A84" s="127">
        <f>原始数据_周度!A82</f>
        <v/>
      </c>
      <c r="B84" s="128">
        <f>IF(特征计算_周度!B82="","",0.25*IF(特征计算_周度!B82="",0,特征计算_周度!B82)+0.25*IF(特征计算_周度!C82="",0,特征计算_周度!C82)+0.15*IF(特征计算_周度!D82="",0,特征计算_周度!D82)+0.15*IF(特征计算_周度!E82="",0,特征计算_周度!E82)+0.2*IF(特征计算_周度!F82="",0,特征计算_周度!F82))</f>
        <v/>
      </c>
      <c r="C84" s="128">
        <f>IF(B84="","",IF(OR(IF(特征计算_周度!B82="",FALSE,特征计算_周度!B82&gt;2),IF(特征计算_周度!C82="",FALSE,特征计算_周度!C82&gt;2),IF(特征计算_周度!G82="",FALSE,特征计算_周度!G82&gt;2),IF(特征计算_周度!E82="",FALSE,特征计算_周度!E82&gt;2),IF(特征计算_周度!F82="",FALSE,特征计算_周度!F82&gt;2)),MAX(B84,MAX(IF(特征计算_周度!B82="",0,特征计算_周度!B82),IF(特征计算_周度!C82="",0,特征计算_周度!C82),IF(特征计算_周度!G82="",0,特征计算_周度!G82),IF(特征计算_周度!E82="",0,特征计算_周度!E82),IF(特征计算_周度!F82="",0,特征计算_周度!F82))),B84))</f>
        <v/>
      </c>
      <c r="D84" s="129">
        <f>原始数据_周度!B82</f>
        <v/>
      </c>
      <c r="E84" s="157">
        <f>IF(D84="","",D84/MAX(D$4:D84)-1)</f>
        <v/>
      </c>
    </row>
    <row r="85">
      <c r="A85" s="127">
        <f>原始数据_周度!A83</f>
        <v/>
      </c>
      <c r="B85" s="128">
        <f>IF(特征计算_周度!B83="","",0.25*IF(特征计算_周度!B83="",0,特征计算_周度!B83)+0.25*IF(特征计算_周度!C83="",0,特征计算_周度!C83)+0.15*IF(特征计算_周度!D83="",0,特征计算_周度!D83)+0.15*IF(特征计算_周度!E83="",0,特征计算_周度!E83)+0.2*IF(特征计算_周度!F83="",0,特征计算_周度!F83))</f>
        <v/>
      </c>
      <c r="C85" s="128">
        <f>IF(B85="","",IF(OR(IF(特征计算_周度!B83="",FALSE,特征计算_周度!B83&gt;2),IF(特征计算_周度!C83="",FALSE,特征计算_周度!C83&gt;2),IF(特征计算_周度!G83="",FALSE,特征计算_周度!G83&gt;2),IF(特征计算_周度!E83="",FALSE,特征计算_周度!E83&gt;2),IF(特征计算_周度!F83="",FALSE,特征计算_周度!F83&gt;2)),MAX(B85,MAX(IF(特征计算_周度!B83="",0,特征计算_周度!B83),IF(特征计算_周度!C83="",0,特征计算_周度!C83),IF(特征计算_周度!G83="",0,特征计算_周度!G83),IF(特征计算_周度!E83="",0,特征计算_周度!E83),IF(特征计算_周度!F83="",0,特征计算_周度!F83))),B85))</f>
        <v/>
      </c>
      <c r="D85" s="129">
        <f>原始数据_周度!B83</f>
        <v/>
      </c>
      <c r="E85" s="157">
        <f>IF(D85="","",D85/MAX(D$4:D85)-1)</f>
        <v/>
      </c>
    </row>
    <row r="86">
      <c r="A86" s="127">
        <f>原始数据_周度!A84</f>
        <v/>
      </c>
      <c r="B86" s="128">
        <f>IF(特征计算_周度!B84="","",0.25*IF(特征计算_周度!B84="",0,特征计算_周度!B84)+0.25*IF(特征计算_周度!C84="",0,特征计算_周度!C84)+0.15*IF(特征计算_周度!D84="",0,特征计算_周度!D84)+0.15*IF(特征计算_周度!E84="",0,特征计算_周度!E84)+0.2*IF(特征计算_周度!F84="",0,特征计算_周度!F84))</f>
        <v/>
      </c>
      <c r="C86" s="128">
        <f>IF(B86="","",IF(OR(IF(特征计算_周度!B84="",FALSE,特征计算_周度!B84&gt;2),IF(特征计算_周度!C84="",FALSE,特征计算_周度!C84&gt;2),IF(特征计算_周度!G84="",FALSE,特征计算_周度!G84&gt;2),IF(特征计算_周度!E84="",FALSE,特征计算_周度!E84&gt;2),IF(特征计算_周度!F84="",FALSE,特征计算_周度!F84&gt;2)),MAX(B86,MAX(IF(特征计算_周度!B84="",0,特征计算_周度!B84),IF(特征计算_周度!C84="",0,特征计算_周度!C84),IF(特征计算_周度!G84="",0,特征计算_周度!G84),IF(特征计算_周度!E84="",0,特征计算_周度!E84),IF(特征计算_周度!F84="",0,特征计算_周度!F84))),B86))</f>
        <v/>
      </c>
      <c r="D86" s="129">
        <f>原始数据_周度!B84</f>
        <v/>
      </c>
      <c r="E86" s="157">
        <f>IF(D86="","",D86/MAX(D$4:D86)-1)</f>
        <v/>
      </c>
    </row>
    <row r="87">
      <c r="A87" s="127">
        <f>原始数据_周度!A85</f>
        <v/>
      </c>
      <c r="B87" s="128">
        <f>IF(特征计算_周度!B85="","",0.25*IF(特征计算_周度!B85="",0,特征计算_周度!B85)+0.25*IF(特征计算_周度!C85="",0,特征计算_周度!C85)+0.15*IF(特征计算_周度!D85="",0,特征计算_周度!D85)+0.15*IF(特征计算_周度!E85="",0,特征计算_周度!E85)+0.2*IF(特征计算_周度!F85="",0,特征计算_周度!F85))</f>
        <v/>
      </c>
      <c r="C87" s="128">
        <f>IF(B87="","",IF(OR(IF(特征计算_周度!B85="",FALSE,特征计算_周度!B85&gt;2),IF(特征计算_周度!C85="",FALSE,特征计算_周度!C85&gt;2),IF(特征计算_周度!G85="",FALSE,特征计算_周度!G85&gt;2),IF(特征计算_周度!E85="",FALSE,特征计算_周度!E85&gt;2),IF(特征计算_周度!F85="",FALSE,特征计算_周度!F85&gt;2)),MAX(B87,MAX(IF(特征计算_周度!B85="",0,特征计算_周度!B85),IF(特征计算_周度!C85="",0,特征计算_周度!C85),IF(特征计算_周度!G85="",0,特征计算_周度!G85),IF(特征计算_周度!E85="",0,特征计算_周度!E85),IF(特征计算_周度!F85="",0,特征计算_周度!F85))),B87))</f>
        <v/>
      </c>
      <c r="D87" s="129">
        <f>原始数据_周度!B85</f>
        <v/>
      </c>
      <c r="E87" s="157">
        <f>IF(D87="","",D87/MAX(D$4:D87)-1)</f>
        <v/>
      </c>
    </row>
    <row r="88">
      <c r="A88" s="127">
        <f>原始数据_周度!A86</f>
        <v/>
      </c>
      <c r="B88" s="128">
        <f>IF(特征计算_周度!B86="","",0.25*IF(特征计算_周度!B86="",0,特征计算_周度!B86)+0.25*IF(特征计算_周度!C86="",0,特征计算_周度!C86)+0.15*IF(特征计算_周度!D86="",0,特征计算_周度!D86)+0.15*IF(特征计算_周度!E86="",0,特征计算_周度!E86)+0.2*IF(特征计算_周度!F86="",0,特征计算_周度!F86))</f>
        <v/>
      </c>
      <c r="C88" s="128">
        <f>IF(B88="","",IF(OR(IF(特征计算_周度!B86="",FALSE,特征计算_周度!B86&gt;2),IF(特征计算_周度!C86="",FALSE,特征计算_周度!C86&gt;2),IF(特征计算_周度!G86="",FALSE,特征计算_周度!G86&gt;2),IF(特征计算_周度!E86="",FALSE,特征计算_周度!E86&gt;2),IF(特征计算_周度!F86="",FALSE,特征计算_周度!F86&gt;2)),MAX(B88,MAX(IF(特征计算_周度!B86="",0,特征计算_周度!B86),IF(特征计算_周度!C86="",0,特征计算_周度!C86),IF(特征计算_周度!G86="",0,特征计算_周度!G86),IF(特征计算_周度!E86="",0,特征计算_周度!E86),IF(特征计算_周度!F86="",0,特征计算_周度!F86))),B88))</f>
        <v/>
      </c>
      <c r="D88" s="129">
        <f>原始数据_周度!B86</f>
        <v/>
      </c>
      <c r="E88" s="157">
        <f>IF(D88="","",D88/MAX(D$4:D88)-1)</f>
        <v/>
      </c>
    </row>
    <row r="89">
      <c r="A89" s="127">
        <f>原始数据_周度!A87</f>
        <v/>
      </c>
      <c r="B89" s="128">
        <f>IF(特征计算_周度!B87="","",0.25*IF(特征计算_周度!B87="",0,特征计算_周度!B87)+0.25*IF(特征计算_周度!C87="",0,特征计算_周度!C87)+0.15*IF(特征计算_周度!D87="",0,特征计算_周度!D87)+0.15*IF(特征计算_周度!E87="",0,特征计算_周度!E87)+0.2*IF(特征计算_周度!F87="",0,特征计算_周度!F87))</f>
        <v/>
      </c>
      <c r="C89" s="128">
        <f>IF(B89="","",IF(OR(IF(特征计算_周度!B87="",FALSE,特征计算_周度!B87&gt;2),IF(特征计算_周度!C87="",FALSE,特征计算_周度!C87&gt;2),IF(特征计算_周度!G87="",FALSE,特征计算_周度!G87&gt;2),IF(特征计算_周度!E87="",FALSE,特征计算_周度!E87&gt;2),IF(特征计算_周度!F87="",FALSE,特征计算_周度!F87&gt;2)),MAX(B89,MAX(IF(特征计算_周度!B87="",0,特征计算_周度!B87),IF(特征计算_周度!C87="",0,特征计算_周度!C87),IF(特征计算_周度!G87="",0,特征计算_周度!G87),IF(特征计算_周度!E87="",0,特征计算_周度!E87),IF(特征计算_周度!F87="",0,特征计算_周度!F87))),B89))</f>
        <v/>
      </c>
      <c r="D89" s="129">
        <f>原始数据_周度!B87</f>
        <v/>
      </c>
      <c r="E89" s="157">
        <f>IF(D89="","",D89/MAX(D$4:D89)-1)</f>
        <v/>
      </c>
    </row>
    <row r="90">
      <c r="A90" s="127">
        <f>原始数据_周度!A88</f>
        <v/>
      </c>
      <c r="B90" s="128">
        <f>IF(特征计算_周度!B88="","",0.25*IF(特征计算_周度!B88="",0,特征计算_周度!B88)+0.25*IF(特征计算_周度!C88="",0,特征计算_周度!C88)+0.15*IF(特征计算_周度!D88="",0,特征计算_周度!D88)+0.15*IF(特征计算_周度!E88="",0,特征计算_周度!E88)+0.2*IF(特征计算_周度!F88="",0,特征计算_周度!F88))</f>
        <v/>
      </c>
      <c r="C90" s="128">
        <f>IF(B90="","",IF(OR(IF(特征计算_周度!B88="",FALSE,特征计算_周度!B88&gt;2),IF(特征计算_周度!C88="",FALSE,特征计算_周度!C88&gt;2),IF(特征计算_周度!G88="",FALSE,特征计算_周度!G88&gt;2),IF(特征计算_周度!E88="",FALSE,特征计算_周度!E88&gt;2),IF(特征计算_周度!F88="",FALSE,特征计算_周度!F88&gt;2)),MAX(B90,MAX(IF(特征计算_周度!B88="",0,特征计算_周度!B88),IF(特征计算_周度!C88="",0,特征计算_周度!C88),IF(特征计算_周度!G88="",0,特征计算_周度!G88),IF(特征计算_周度!E88="",0,特征计算_周度!E88),IF(特征计算_周度!F88="",0,特征计算_周度!F88))),B90))</f>
        <v/>
      </c>
      <c r="D90" s="129">
        <f>原始数据_周度!B88</f>
        <v/>
      </c>
      <c r="E90" s="157">
        <f>IF(D90="","",D90/MAX(D$4:D90)-1)</f>
        <v/>
      </c>
    </row>
    <row r="91">
      <c r="A91" s="127">
        <f>原始数据_周度!A89</f>
        <v/>
      </c>
      <c r="B91" s="128">
        <f>IF(特征计算_周度!B89="","",0.25*IF(特征计算_周度!B89="",0,特征计算_周度!B89)+0.25*IF(特征计算_周度!C89="",0,特征计算_周度!C89)+0.15*IF(特征计算_周度!D89="",0,特征计算_周度!D89)+0.15*IF(特征计算_周度!E89="",0,特征计算_周度!E89)+0.2*IF(特征计算_周度!F89="",0,特征计算_周度!F89))</f>
        <v/>
      </c>
      <c r="C91" s="128">
        <f>IF(B91="","",IF(OR(IF(特征计算_周度!B89="",FALSE,特征计算_周度!B89&gt;2),IF(特征计算_周度!C89="",FALSE,特征计算_周度!C89&gt;2),IF(特征计算_周度!G89="",FALSE,特征计算_周度!G89&gt;2),IF(特征计算_周度!E89="",FALSE,特征计算_周度!E89&gt;2),IF(特征计算_周度!F89="",FALSE,特征计算_周度!F89&gt;2)),MAX(B91,MAX(IF(特征计算_周度!B89="",0,特征计算_周度!B89),IF(特征计算_周度!C89="",0,特征计算_周度!C89),IF(特征计算_周度!G89="",0,特征计算_周度!G89),IF(特征计算_周度!E89="",0,特征计算_周度!E89),IF(特征计算_周度!F89="",0,特征计算_周度!F89))),B91))</f>
        <v/>
      </c>
      <c r="D91" s="129">
        <f>原始数据_周度!B89</f>
        <v/>
      </c>
      <c r="E91" s="157">
        <f>IF(D91="","",D91/MAX(D$4:D91)-1)</f>
        <v/>
      </c>
    </row>
    <row r="92">
      <c r="A92" s="127">
        <f>原始数据_周度!A90</f>
        <v/>
      </c>
      <c r="B92" s="128">
        <f>IF(特征计算_周度!B90="","",0.25*IF(特征计算_周度!B90="",0,特征计算_周度!B90)+0.25*IF(特征计算_周度!C90="",0,特征计算_周度!C90)+0.15*IF(特征计算_周度!D90="",0,特征计算_周度!D90)+0.15*IF(特征计算_周度!E90="",0,特征计算_周度!E90)+0.2*IF(特征计算_周度!F90="",0,特征计算_周度!F90))</f>
        <v/>
      </c>
      <c r="C92" s="128">
        <f>IF(B92="","",IF(OR(IF(特征计算_周度!B90="",FALSE,特征计算_周度!B90&gt;2),IF(特征计算_周度!C90="",FALSE,特征计算_周度!C90&gt;2),IF(特征计算_周度!G90="",FALSE,特征计算_周度!G90&gt;2),IF(特征计算_周度!E90="",FALSE,特征计算_周度!E90&gt;2),IF(特征计算_周度!F90="",FALSE,特征计算_周度!F90&gt;2)),MAX(B92,MAX(IF(特征计算_周度!B90="",0,特征计算_周度!B90),IF(特征计算_周度!C90="",0,特征计算_周度!C90),IF(特征计算_周度!G90="",0,特征计算_周度!G90),IF(特征计算_周度!E90="",0,特征计算_周度!E90),IF(特征计算_周度!F90="",0,特征计算_周度!F90))),B92))</f>
        <v/>
      </c>
      <c r="D92" s="129">
        <f>原始数据_周度!B90</f>
        <v/>
      </c>
      <c r="E92" s="157">
        <f>IF(D92="","",D92/MAX(D$4:D92)-1)</f>
        <v/>
      </c>
    </row>
    <row r="93">
      <c r="A93" s="127">
        <f>原始数据_周度!A91</f>
        <v/>
      </c>
      <c r="B93" s="128">
        <f>IF(特征计算_周度!B91="","",0.25*IF(特征计算_周度!B91="",0,特征计算_周度!B91)+0.25*IF(特征计算_周度!C91="",0,特征计算_周度!C91)+0.15*IF(特征计算_周度!D91="",0,特征计算_周度!D91)+0.15*IF(特征计算_周度!E91="",0,特征计算_周度!E91)+0.2*IF(特征计算_周度!F91="",0,特征计算_周度!F91))</f>
        <v/>
      </c>
      <c r="C93" s="128">
        <f>IF(B93="","",IF(OR(IF(特征计算_周度!B91="",FALSE,特征计算_周度!B91&gt;2),IF(特征计算_周度!C91="",FALSE,特征计算_周度!C91&gt;2),IF(特征计算_周度!G91="",FALSE,特征计算_周度!G91&gt;2),IF(特征计算_周度!E91="",FALSE,特征计算_周度!E91&gt;2),IF(特征计算_周度!F91="",FALSE,特征计算_周度!F91&gt;2)),MAX(B93,MAX(IF(特征计算_周度!B91="",0,特征计算_周度!B91),IF(特征计算_周度!C91="",0,特征计算_周度!C91),IF(特征计算_周度!G91="",0,特征计算_周度!G91),IF(特征计算_周度!E91="",0,特征计算_周度!E91),IF(特征计算_周度!F91="",0,特征计算_周度!F91))),B93))</f>
        <v/>
      </c>
      <c r="D93" s="129">
        <f>原始数据_周度!B91</f>
        <v/>
      </c>
      <c r="E93" s="157">
        <f>IF(D93="","",D93/MAX(D$4:D93)-1)</f>
        <v/>
      </c>
    </row>
    <row r="94">
      <c r="A94" s="127">
        <f>原始数据_周度!A92</f>
        <v/>
      </c>
      <c r="B94" s="128">
        <f>IF(特征计算_周度!B92="","",0.25*IF(特征计算_周度!B92="",0,特征计算_周度!B92)+0.25*IF(特征计算_周度!C92="",0,特征计算_周度!C92)+0.15*IF(特征计算_周度!D92="",0,特征计算_周度!D92)+0.15*IF(特征计算_周度!E92="",0,特征计算_周度!E92)+0.2*IF(特征计算_周度!F92="",0,特征计算_周度!F92))</f>
        <v/>
      </c>
      <c r="C94" s="128">
        <f>IF(B94="","",IF(OR(IF(特征计算_周度!B92="",FALSE,特征计算_周度!B92&gt;2),IF(特征计算_周度!C92="",FALSE,特征计算_周度!C92&gt;2),IF(特征计算_周度!G92="",FALSE,特征计算_周度!G92&gt;2),IF(特征计算_周度!E92="",FALSE,特征计算_周度!E92&gt;2),IF(特征计算_周度!F92="",FALSE,特征计算_周度!F92&gt;2)),MAX(B94,MAX(IF(特征计算_周度!B92="",0,特征计算_周度!B92),IF(特征计算_周度!C92="",0,特征计算_周度!C92),IF(特征计算_周度!G92="",0,特征计算_周度!G92),IF(特征计算_周度!E92="",0,特征计算_周度!E92),IF(特征计算_周度!F92="",0,特征计算_周度!F92))),B94))</f>
        <v/>
      </c>
      <c r="D94" s="129">
        <f>原始数据_周度!B92</f>
        <v/>
      </c>
      <c r="E94" s="157">
        <f>IF(D94="","",D94/MAX(D$4:D94)-1)</f>
        <v/>
      </c>
    </row>
    <row r="95">
      <c r="A95" s="127">
        <f>原始数据_周度!A93</f>
        <v/>
      </c>
      <c r="B95" s="128">
        <f>IF(特征计算_周度!B93="","",0.25*IF(特征计算_周度!B93="",0,特征计算_周度!B93)+0.25*IF(特征计算_周度!C93="",0,特征计算_周度!C93)+0.15*IF(特征计算_周度!D93="",0,特征计算_周度!D93)+0.15*IF(特征计算_周度!E93="",0,特征计算_周度!E93)+0.2*IF(特征计算_周度!F93="",0,特征计算_周度!F93))</f>
        <v/>
      </c>
      <c r="C95" s="128">
        <f>IF(B95="","",IF(OR(IF(特征计算_周度!B93="",FALSE,特征计算_周度!B93&gt;2),IF(特征计算_周度!C93="",FALSE,特征计算_周度!C93&gt;2),IF(特征计算_周度!G93="",FALSE,特征计算_周度!G93&gt;2),IF(特征计算_周度!E93="",FALSE,特征计算_周度!E93&gt;2),IF(特征计算_周度!F93="",FALSE,特征计算_周度!F93&gt;2)),MAX(B95,MAX(IF(特征计算_周度!B93="",0,特征计算_周度!B93),IF(特征计算_周度!C93="",0,特征计算_周度!C93),IF(特征计算_周度!G93="",0,特征计算_周度!G93),IF(特征计算_周度!E93="",0,特征计算_周度!E93),IF(特征计算_周度!F93="",0,特征计算_周度!F93))),B95))</f>
        <v/>
      </c>
      <c r="D95" s="129">
        <f>原始数据_周度!B93</f>
        <v/>
      </c>
      <c r="E95" s="157">
        <f>IF(D95="","",D95/MAX(D$4:D95)-1)</f>
        <v/>
      </c>
    </row>
    <row r="96">
      <c r="A96" s="127">
        <f>原始数据_周度!A94</f>
        <v/>
      </c>
      <c r="B96" s="128">
        <f>IF(特征计算_周度!B94="","",0.25*IF(特征计算_周度!B94="",0,特征计算_周度!B94)+0.25*IF(特征计算_周度!C94="",0,特征计算_周度!C94)+0.15*IF(特征计算_周度!D94="",0,特征计算_周度!D94)+0.15*IF(特征计算_周度!E94="",0,特征计算_周度!E94)+0.2*IF(特征计算_周度!F94="",0,特征计算_周度!F94))</f>
        <v/>
      </c>
      <c r="C96" s="128">
        <f>IF(B96="","",IF(OR(IF(特征计算_周度!B94="",FALSE,特征计算_周度!B94&gt;2),IF(特征计算_周度!C94="",FALSE,特征计算_周度!C94&gt;2),IF(特征计算_周度!G94="",FALSE,特征计算_周度!G94&gt;2),IF(特征计算_周度!E94="",FALSE,特征计算_周度!E94&gt;2),IF(特征计算_周度!F94="",FALSE,特征计算_周度!F94&gt;2)),MAX(B96,MAX(IF(特征计算_周度!B94="",0,特征计算_周度!B94),IF(特征计算_周度!C94="",0,特征计算_周度!C94),IF(特征计算_周度!G94="",0,特征计算_周度!G94),IF(特征计算_周度!E94="",0,特征计算_周度!E94),IF(特征计算_周度!F94="",0,特征计算_周度!F94))),B96))</f>
        <v/>
      </c>
      <c r="D96" s="129">
        <f>原始数据_周度!B94</f>
        <v/>
      </c>
      <c r="E96" s="157">
        <f>IF(D96="","",D96/MAX(D$4:D96)-1)</f>
        <v/>
      </c>
    </row>
    <row r="97">
      <c r="A97" s="127">
        <f>原始数据_周度!A95</f>
        <v/>
      </c>
      <c r="B97" s="128">
        <f>IF(特征计算_周度!B95="","",0.25*IF(特征计算_周度!B95="",0,特征计算_周度!B95)+0.25*IF(特征计算_周度!C95="",0,特征计算_周度!C95)+0.15*IF(特征计算_周度!D95="",0,特征计算_周度!D95)+0.15*IF(特征计算_周度!E95="",0,特征计算_周度!E95)+0.2*IF(特征计算_周度!F95="",0,特征计算_周度!F95))</f>
        <v/>
      </c>
      <c r="C97" s="128">
        <f>IF(B97="","",IF(OR(IF(特征计算_周度!B95="",FALSE,特征计算_周度!B95&gt;2),IF(特征计算_周度!C95="",FALSE,特征计算_周度!C95&gt;2),IF(特征计算_周度!G95="",FALSE,特征计算_周度!G95&gt;2),IF(特征计算_周度!E95="",FALSE,特征计算_周度!E95&gt;2),IF(特征计算_周度!F95="",FALSE,特征计算_周度!F95&gt;2)),MAX(B97,MAX(IF(特征计算_周度!B95="",0,特征计算_周度!B95),IF(特征计算_周度!C95="",0,特征计算_周度!C95),IF(特征计算_周度!G95="",0,特征计算_周度!G95),IF(特征计算_周度!E95="",0,特征计算_周度!E95),IF(特征计算_周度!F95="",0,特征计算_周度!F95))),B97))</f>
        <v/>
      </c>
      <c r="D97" s="129">
        <f>原始数据_周度!B95</f>
        <v/>
      </c>
      <c r="E97" s="157">
        <f>IF(D97="","",D97/MAX(D$4:D97)-1)</f>
        <v/>
      </c>
    </row>
    <row r="98">
      <c r="A98" s="127">
        <f>原始数据_周度!A96</f>
        <v/>
      </c>
      <c r="B98" s="128">
        <f>IF(特征计算_周度!B96="","",0.25*IF(特征计算_周度!B96="",0,特征计算_周度!B96)+0.25*IF(特征计算_周度!C96="",0,特征计算_周度!C96)+0.15*IF(特征计算_周度!D96="",0,特征计算_周度!D96)+0.15*IF(特征计算_周度!E96="",0,特征计算_周度!E96)+0.2*IF(特征计算_周度!F96="",0,特征计算_周度!F96))</f>
        <v/>
      </c>
      <c r="C98" s="128">
        <f>IF(B98="","",IF(OR(IF(特征计算_周度!B96="",FALSE,特征计算_周度!B96&gt;2),IF(特征计算_周度!C96="",FALSE,特征计算_周度!C96&gt;2),IF(特征计算_周度!G96="",FALSE,特征计算_周度!G96&gt;2),IF(特征计算_周度!E96="",FALSE,特征计算_周度!E96&gt;2),IF(特征计算_周度!F96="",FALSE,特征计算_周度!F96&gt;2)),MAX(B98,MAX(IF(特征计算_周度!B96="",0,特征计算_周度!B96),IF(特征计算_周度!C96="",0,特征计算_周度!C96),IF(特征计算_周度!G96="",0,特征计算_周度!G96),IF(特征计算_周度!E96="",0,特征计算_周度!E96),IF(特征计算_周度!F96="",0,特征计算_周度!F96))),B98))</f>
        <v/>
      </c>
      <c r="D98" s="129">
        <f>原始数据_周度!B96</f>
        <v/>
      </c>
      <c r="E98" s="157">
        <f>IF(D98="","",D98/MAX(D$4:D98)-1)</f>
        <v/>
      </c>
    </row>
    <row r="99">
      <c r="A99" s="127">
        <f>原始数据_周度!A97</f>
        <v/>
      </c>
      <c r="B99" s="128">
        <f>IF(特征计算_周度!B97="","",0.25*IF(特征计算_周度!B97="",0,特征计算_周度!B97)+0.25*IF(特征计算_周度!C97="",0,特征计算_周度!C97)+0.15*IF(特征计算_周度!D97="",0,特征计算_周度!D97)+0.15*IF(特征计算_周度!E97="",0,特征计算_周度!E97)+0.2*IF(特征计算_周度!F97="",0,特征计算_周度!F97))</f>
        <v/>
      </c>
      <c r="C99" s="128">
        <f>IF(B99="","",IF(OR(IF(特征计算_周度!B97="",FALSE,特征计算_周度!B97&gt;2),IF(特征计算_周度!C97="",FALSE,特征计算_周度!C97&gt;2),IF(特征计算_周度!G97="",FALSE,特征计算_周度!G97&gt;2),IF(特征计算_周度!E97="",FALSE,特征计算_周度!E97&gt;2),IF(特征计算_周度!F97="",FALSE,特征计算_周度!F97&gt;2)),MAX(B99,MAX(IF(特征计算_周度!B97="",0,特征计算_周度!B97),IF(特征计算_周度!C97="",0,特征计算_周度!C97),IF(特征计算_周度!G97="",0,特征计算_周度!G97),IF(特征计算_周度!E97="",0,特征计算_周度!E97),IF(特征计算_周度!F97="",0,特征计算_周度!F97))),B99))</f>
        <v/>
      </c>
      <c r="D99" s="129">
        <f>原始数据_周度!B97</f>
        <v/>
      </c>
      <c r="E99" s="157">
        <f>IF(D99="","",D99/MAX(D$4:D99)-1)</f>
        <v/>
      </c>
    </row>
    <row r="100">
      <c r="A100" s="127">
        <f>原始数据_周度!A98</f>
        <v/>
      </c>
      <c r="B100" s="128">
        <f>IF(特征计算_周度!B98="","",0.25*IF(特征计算_周度!B98="",0,特征计算_周度!B98)+0.25*IF(特征计算_周度!C98="",0,特征计算_周度!C98)+0.15*IF(特征计算_周度!D98="",0,特征计算_周度!D98)+0.15*IF(特征计算_周度!E98="",0,特征计算_周度!E98)+0.2*IF(特征计算_周度!F98="",0,特征计算_周度!F98))</f>
        <v/>
      </c>
      <c r="C100" s="128">
        <f>IF(B100="","",IF(OR(IF(特征计算_周度!B98="",FALSE,特征计算_周度!B98&gt;2),IF(特征计算_周度!C98="",FALSE,特征计算_周度!C98&gt;2),IF(特征计算_周度!G98="",FALSE,特征计算_周度!G98&gt;2),IF(特征计算_周度!E98="",FALSE,特征计算_周度!E98&gt;2),IF(特征计算_周度!F98="",FALSE,特征计算_周度!F98&gt;2)),MAX(B100,MAX(IF(特征计算_周度!B98="",0,特征计算_周度!B98),IF(特征计算_周度!C98="",0,特征计算_周度!C98),IF(特征计算_周度!G98="",0,特征计算_周度!G98),IF(特征计算_周度!E98="",0,特征计算_周度!E98),IF(特征计算_周度!F98="",0,特征计算_周度!F98))),B100))</f>
        <v/>
      </c>
      <c r="D100" s="129">
        <f>原始数据_周度!B98</f>
        <v/>
      </c>
      <c r="E100" s="157">
        <f>IF(D100="","",D100/MAX(D$4:D100)-1)</f>
        <v/>
      </c>
    </row>
    <row r="101">
      <c r="A101" s="127">
        <f>原始数据_周度!A99</f>
        <v/>
      </c>
      <c r="B101" s="128">
        <f>IF(特征计算_周度!B99="","",0.25*IF(特征计算_周度!B99="",0,特征计算_周度!B99)+0.25*IF(特征计算_周度!C99="",0,特征计算_周度!C99)+0.15*IF(特征计算_周度!D99="",0,特征计算_周度!D99)+0.15*IF(特征计算_周度!E99="",0,特征计算_周度!E99)+0.2*IF(特征计算_周度!F99="",0,特征计算_周度!F99))</f>
        <v/>
      </c>
      <c r="C101" s="128">
        <f>IF(B101="","",IF(OR(IF(特征计算_周度!B99="",FALSE,特征计算_周度!B99&gt;2),IF(特征计算_周度!C99="",FALSE,特征计算_周度!C99&gt;2),IF(特征计算_周度!G99="",FALSE,特征计算_周度!G99&gt;2),IF(特征计算_周度!E99="",FALSE,特征计算_周度!E99&gt;2),IF(特征计算_周度!F99="",FALSE,特征计算_周度!F99&gt;2)),MAX(B101,MAX(IF(特征计算_周度!B99="",0,特征计算_周度!B99),IF(特征计算_周度!C99="",0,特征计算_周度!C99),IF(特征计算_周度!G99="",0,特征计算_周度!G99),IF(特征计算_周度!E99="",0,特征计算_周度!E99),IF(特征计算_周度!F99="",0,特征计算_周度!F99))),B101))</f>
        <v/>
      </c>
      <c r="D101" s="129">
        <f>原始数据_周度!B99</f>
        <v/>
      </c>
      <c r="E101" s="157">
        <f>IF(D101="","",D101/MAX(D$4:D101)-1)</f>
        <v/>
      </c>
    </row>
    <row r="102">
      <c r="A102" s="127">
        <f>原始数据_周度!A100</f>
        <v/>
      </c>
      <c r="B102" s="128">
        <f>IF(特征计算_周度!B100="","",0.25*IF(特征计算_周度!B100="",0,特征计算_周度!B100)+0.25*IF(特征计算_周度!C100="",0,特征计算_周度!C100)+0.15*IF(特征计算_周度!D100="",0,特征计算_周度!D100)+0.15*IF(特征计算_周度!E100="",0,特征计算_周度!E100)+0.2*IF(特征计算_周度!F100="",0,特征计算_周度!F100))</f>
        <v/>
      </c>
      <c r="C102" s="128">
        <f>IF(B102="","",IF(OR(IF(特征计算_周度!B100="",FALSE,特征计算_周度!B100&gt;2),IF(特征计算_周度!C100="",FALSE,特征计算_周度!C100&gt;2),IF(特征计算_周度!G100="",FALSE,特征计算_周度!G100&gt;2),IF(特征计算_周度!E100="",FALSE,特征计算_周度!E100&gt;2),IF(特征计算_周度!F100="",FALSE,特征计算_周度!F100&gt;2)),MAX(B102,MAX(IF(特征计算_周度!B100="",0,特征计算_周度!B100),IF(特征计算_周度!C100="",0,特征计算_周度!C100),IF(特征计算_周度!G100="",0,特征计算_周度!G100),IF(特征计算_周度!E100="",0,特征计算_周度!E100),IF(特征计算_周度!F100="",0,特征计算_周度!F100))),B102))</f>
        <v/>
      </c>
      <c r="D102" s="129">
        <f>原始数据_周度!B100</f>
        <v/>
      </c>
      <c r="E102" s="157">
        <f>IF(D102="","",D102/MAX(D$4:D102)-1)</f>
        <v/>
      </c>
    </row>
    <row r="103">
      <c r="A103" s="127">
        <f>原始数据_周度!A101</f>
        <v/>
      </c>
      <c r="B103" s="128">
        <f>IF(特征计算_周度!B101="","",0.25*IF(特征计算_周度!B101="",0,特征计算_周度!B101)+0.25*IF(特征计算_周度!C101="",0,特征计算_周度!C101)+0.15*IF(特征计算_周度!D101="",0,特征计算_周度!D101)+0.15*IF(特征计算_周度!E101="",0,特征计算_周度!E101)+0.2*IF(特征计算_周度!F101="",0,特征计算_周度!F101))</f>
        <v/>
      </c>
      <c r="C103" s="128">
        <f>IF(B103="","",IF(OR(IF(特征计算_周度!B101="",FALSE,特征计算_周度!B101&gt;2),IF(特征计算_周度!C101="",FALSE,特征计算_周度!C101&gt;2),IF(特征计算_周度!G101="",FALSE,特征计算_周度!G101&gt;2),IF(特征计算_周度!E101="",FALSE,特征计算_周度!E101&gt;2),IF(特征计算_周度!F101="",FALSE,特征计算_周度!F101&gt;2)),MAX(B103,MAX(IF(特征计算_周度!B101="",0,特征计算_周度!B101),IF(特征计算_周度!C101="",0,特征计算_周度!C101),IF(特征计算_周度!G101="",0,特征计算_周度!G101),IF(特征计算_周度!E101="",0,特征计算_周度!E101),IF(特征计算_周度!F101="",0,特征计算_周度!F101))),B103))</f>
        <v/>
      </c>
      <c r="D103" s="129">
        <f>原始数据_周度!B101</f>
        <v/>
      </c>
      <c r="E103" s="157">
        <f>IF(D103="","",D103/MAX(D$4:D103)-1)</f>
        <v/>
      </c>
    </row>
    <row r="104">
      <c r="A104" s="127">
        <f>原始数据_周度!A102</f>
        <v/>
      </c>
      <c r="B104" s="128">
        <f>IF(特征计算_周度!B102="","",0.25*IF(特征计算_周度!B102="",0,特征计算_周度!B102)+0.25*IF(特征计算_周度!C102="",0,特征计算_周度!C102)+0.15*IF(特征计算_周度!D102="",0,特征计算_周度!D102)+0.15*IF(特征计算_周度!E102="",0,特征计算_周度!E102)+0.2*IF(特征计算_周度!F102="",0,特征计算_周度!F102))</f>
        <v/>
      </c>
      <c r="C104" s="128">
        <f>IF(B104="","",IF(OR(IF(特征计算_周度!B102="",FALSE,特征计算_周度!B102&gt;2),IF(特征计算_周度!C102="",FALSE,特征计算_周度!C102&gt;2),IF(特征计算_周度!G102="",FALSE,特征计算_周度!G102&gt;2),IF(特征计算_周度!E102="",FALSE,特征计算_周度!E102&gt;2),IF(特征计算_周度!F102="",FALSE,特征计算_周度!F102&gt;2)),MAX(B104,MAX(IF(特征计算_周度!B102="",0,特征计算_周度!B102),IF(特征计算_周度!C102="",0,特征计算_周度!C102),IF(特征计算_周度!G102="",0,特征计算_周度!G102),IF(特征计算_周度!E102="",0,特征计算_周度!E102),IF(特征计算_周度!F102="",0,特征计算_周度!F102))),B104))</f>
        <v/>
      </c>
      <c r="D104" s="129">
        <f>原始数据_周度!B102</f>
        <v/>
      </c>
      <c r="E104" s="157">
        <f>IF(D104="","",D104/MAX(D$4:D104)-1)</f>
        <v/>
      </c>
    </row>
    <row r="105">
      <c r="A105" s="127">
        <f>原始数据_周度!A103</f>
        <v/>
      </c>
      <c r="B105" s="128">
        <f>IF(特征计算_周度!B103="","",0.25*IF(特征计算_周度!B103="",0,特征计算_周度!B103)+0.25*IF(特征计算_周度!C103="",0,特征计算_周度!C103)+0.15*IF(特征计算_周度!D103="",0,特征计算_周度!D103)+0.15*IF(特征计算_周度!E103="",0,特征计算_周度!E103)+0.2*IF(特征计算_周度!F103="",0,特征计算_周度!F103))</f>
        <v/>
      </c>
      <c r="C105" s="128">
        <f>IF(B105="","",IF(OR(IF(特征计算_周度!B103="",FALSE,特征计算_周度!B103&gt;2),IF(特征计算_周度!C103="",FALSE,特征计算_周度!C103&gt;2),IF(特征计算_周度!G103="",FALSE,特征计算_周度!G103&gt;2),IF(特征计算_周度!E103="",FALSE,特征计算_周度!E103&gt;2),IF(特征计算_周度!F103="",FALSE,特征计算_周度!F103&gt;2)),MAX(B105,MAX(IF(特征计算_周度!B103="",0,特征计算_周度!B103),IF(特征计算_周度!C103="",0,特征计算_周度!C103),IF(特征计算_周度!G103="",0,特征计算_周度!G103),IF(特征计算_周度!E103="",0,特征计算_周度!E103),IF(特征计算_周度!F103="",0,特征计算_周度!F103))),B105))</f>
        <v/>
      </c>
      <c r="D105" s="129">
        <f>原始数据_周度!B103</f>
        <v/>
      </c>
      <c r="E105" s="157">
        <f>IF(D105="","",D105/MAX(D$4:D105)-1)</f>
        <v/>
      </c>
    </row>
    <row r="106">
      <c r="A106" s="127">
        <f>原始数据_周度!A104</f>
        <v/>
      </c>
      <c r="B106" s="128">
        <f>IF(特征计算_周度!B104="","",0.25*IF(特征计算_周度!B104="",0,特征计算_周度!B104)+0.25*IF(特征计算_周度!C104="",0,特征计算_周度!C104)+0.15*IF(特征计算_周度!D104="",0,特征计算_周度!D104)+0.15*IF(特征计算_周度!E104="",0,特征计算_周度!E104)+0.2*IF(特征计算_周度!F104="",0,特征计算_周度!F104))</f>
        <v/>
      </c>
      <c r="C106" s="128">
        <f>IF(B106="","",IF(OR(IF(特征计算_周度!B104="",FALSE,特征计算_周度!B104&gt;2),IF(特征计算_周度!C104="",FALSE,特征计算_周度!C104&gt;2),IF(特征计算_周度!G104="",FALSE,特征计算_周度!G104&gt;2),IF(特征计算_周度!E104="",FALSE,特征计算_周度!E104&gt;2),IF(特征计算_周度!F104="",FALSE,特征计算_周度!F104&gt;2)),MAX(B106,MAX(IF(特征计算_周度!B104="",0,特征计算_周度!B104),IF(特征计算_周度!C104="",0,特征计算_周度!C104),IF(特征计算_周度!G104="",0,特征计算_周度!G104),IF(特征计算_周度!E104="",0,特征计算_周度!E104),IF(特征计算_周度!F104="",0,特征计算_周度!F104))),B106))</f>
        <v/>
      </c>
      <c r="D106" s="129">
        <f>原始数据_周度!B104</f>
        <v/>
      </c>
      <c r="E106" s="157">
        <f>IF(D106="","",D106/MAX(D$4:D106)-1)</f>
        <v/>
      </c>
    </row>
    <row r="107">
      <c r="A107" s="127">
        <f>原始数据_周度!A105</f>
        <v/>
      </c>
      <c r="B107" s="128">
        <f>IF(特征计算_周度!B105="","",0.25*IF(特征计算_周度!B105="",0,特征计算_周度!B105)+0.25*IF(特征计算_周度!C105="",0,特征计算_周度!C105)+0.15*IF(特征计算_周度!D105="",0,特征计算_周度!D105)+0.15*IF(特征计算_周度!E105="",0,特征计算_周度!E105)+0.2*IF(特征计算_周度!F105="",0,特征计算_周度!F105))</f>
        <v/>
      </c>
      <c r="C107" s="128">
        <f>IF(B107="","",IF(OR(IF(特征计算_周度!B105="",FALSE,特征计算_周度!B105&gt;2),IF(特征计算_周度!C105="",FALSE,特征计算_周度!C105&gt;2),IF(特征计算_周度!G105="",FALSE,特征计算_周度!G105&gt;2),IF(特征计算_周度!E105="",FALSE,特征计算_周度!E105&gt;2),IF(特征计算_周度!F105="",FALSE,特征计算_周度!F105&gt;2)),MAX(B107,MAX(IF(特征计算_周度!B105="",0,特征计算_周度!B105),IF(特征计算_周度!C105="",0,特征计算_周度!C105),IF(特征计算_周度!G105="",0,特征计算_周度!G105),IF(特征计算_周度!E105="",0,特征计算_周度!E105),IF(特征计算_周度!F105="",0,特征计算_周度!F105))),B107))</f>
        <v/>
      </c>
      <c r="D107" s="129">
        <f>原始数据_周度!B105</f>
        <v/>
      </c>
      <c r="E107" s="157">
        <f>IF(D107="","",D107/MAX(D$4:D107)-1)</f>
        <v/>
      </c>
    </row>
    <row r="108">
      <c r="A108" s="127">
        <f>原始数据_周度!A106</f>
        <v/>
      </c>
      <c r="B108" s="128">
        <f>IF(特征计算_周度!B106="","",0.25*IF(特征计算_周度!B106="",0,特征计算_周度!B106)+0.25*IF(特征计算_周度!C106="",0,特征计算_周度!C106)+0.15*IF(特征计算_周度!D106="",0,特征计算_周度!D106)+0.15*IF(特征计算_周度!E106="",0,特征计算_周度!E106)+0.2*IF(特征计算_周度!F106="",0,特征计算_周度!F106))</f>
        <v/>
      </c>
      <c r="C108" s="128">
        <f>IF(B108="","",IF(OR(IF(特征计算_周度!B106="",FALSE,特征计算_周度!B106&gt;2),IF(特征计算_周度!C106="",FALSE,特征计算_周度!C106&gt;2),IF(特征计算_周度!G106="",FALSE,特征计算_周度!G106&gt;2),IF(特征计算_周度!E106="",FALSE,特征计算_周度!E106&gt;2),IF(特征计算_周度!F106="",FALSE,特征计算_周度!F106&gt;2)),MAX(B108,MAX(IF(特征计算_周度!B106="",0,特征计算_周度!B106),IF(特征计算_周度!C106="",0,特征计算_周度!C106),IF(特征计算_周度!G106="",0,特征计算_周度!G106),IF(特征计算_周度!E106="",0,特征计算_周度!E106),IF(特征计算_周度!F106="",0,特征计算_周度!F106))),B108))</f>
        <v/>
      </c>
      <c r="D108" s="129">
        <f>原始数据_周度!B106</f>
        <v/>
      </c>
      <c r="E108" s="157">
        <f>IF(D108="","",D108/MAX(D$4:D108)-1)</f>
        <v/>
      </c>
    </row>
    <row r="109">
      <c r="A109" s="127">
        <f>原始数据_周度!A107</f>
        <v/>
      </c>
      <c r="B109" s="128">
        <f>IF(特征计算_周度!B107="","",0.25*IF(特征计算_周度!B107="",0,特征计算_周度!B107)+0.25*IF(特征计算_周度!C107="",0,特征计算_周度!C107)+0.15*IF(特征计算_周度!D107="",0,特征计算_周度!D107)+0.15*IF(特征计算_周度!E107="",0,特征计算_周度!E107)+0.2*IF(特征计算_周度!F107="",0,特征计算_周度!F107))</f>
        <v/>
      </c>
      <c r="C109" s="128">
        <f>IF(B109="","",IF(OR(IF(特征计算_周度!B107="",FALSE,特征计算_周度!B107&gt;2),IF(特征计算_周度!C107="",FALSE,特征计算_周度!C107&gt;2),IF(特征计算_周度!G107="",FALSE,特征计算_周度!G107&gt;2),IF(特征计算_周度!E107="",FALSE,特征计算_周度!E107&gt;2),IF(特征计算_周度!F107="",FALSE,特征计算_周度!F107&gt;2)),MAX(B109,MAX(IF(特征计算_周度!B107="",0,特征计算_周度!B107),IF(特征计算_周度!C107="",0,特征计算_周度!C107),IF(特征计算_周度!G107="",0,特征计算_周度!G107),IF(特征计算_周度!E107="",0,特征计算_周度!E107),IF(特征计算_周度!F107="",0,特征计算_周度!F107))),B109))</f>
        <v/>
      </c>
      <c r="D109" s="129">
        <f>原始数据_周度!B107</f>
        <v/>
      </c>
      <c r="E109" s="157">
        <f>IF(D109="","",D109/MAX(D$4:D109)-1)</f>
        <v/>
      </c>
    </row>
    <row r="110">
      <c r="A110" s="127">
        <f>原始数据_周度!A108</f>
        <v/>
      </c>
      <c r="B110" s="128">
        <f>IF(特征计算_周度!B108="","",0.25*IF(特征计算_周度!B108="",0,特征计算_周度!B108)+0.25*IF(特征计算_周度!C108="",0,特征计算_周度!C108)+0.15*IF(特征计算_周度!D108="",0,特征计算_周度!D108)+0.15*IF(特征计算_周度!E108="",0,特征计算_周度!E108)+0.2*IF(特征计算_周度!F108="",0,特征计算_周度!F108))</f>
        <v/>
      </c>
      <c r="C110" s="128">
        <f>IF(B110="","",IF(OR(IF(特征计算_周度!B108="",FALSE,特征计算_周度!B108&gt;2),IF(特征计算_周度!C108="",FALSE,特征计算_周度!C108&gt;2),IF(特征计算_周度!G108="",FALSE,特征计算_周度!G108&gt;2),IF(特征计算_周度!E108="",FALSE,特征计算_周度!E108&gt;2),IF(特征计算_周度!F108="",FALSE,特征计算_周度!F108&gt;2)),MAX(B110,MAX(IF(特征计算_周度!B108="",0,特征计算_周度!B108),IF(特征计算_周度!C108="",0,特征计算_周度!C108),IF(特征计算_周度!G108="",0,特征计算_周度!G108),IF(特征计算_周度!E108="",0,特征计算_周度!E108),IF(特征计算_周度!F108="",0,特征计算_周度!F108))),B110))</f>
        <v/>
      </c>
      <c r="D110" s="129">
        <f>原始数据_周度!B108</f>
        <v/>
      </c>
      <c r="E110" s="157">
        <f>IF(D110="","",D110/MAX(D$4:D110)-1)</f>
        <v/>
      </c>
    </row>
    <row r="111">
      <c r="A111" s="127">
        <f>原始数据_周度!A109</f>
        <v/>
      </c>
      <c r="B111" s="128">
        <f>IF(特征计算_周度!B109="","",0.25*IF(特征计算_周度!B109="",0,特征计算_周度!B109)+0.25*IF(特征计算_周度!C109="",0,特征计算_周度!C109)+0.15*IF(特征计算_周度!D109="",0,特征计算_周度!D109)+0.15*IF(特征计算_周度!E109="",0,特征计算_周度!E109)+0.2*IF(特征计算_周度!F109="",0,特征计算_周度!F109))</f>
        <v/>
      </c>
      <c r="C111" s="128">
        <f>IF(B111="","",IF(OR(IF(特征计算_周度!B109="",FALSE,特征计算_周度!B109&gt;2),IF(特征计算_周度!C109="",FALSE,特征计算_周度!C109&gt;2),IF(特征计算_周度!G109="",FALSE,特征计算_周度!G109&gt;2),IF(特征计算_周度!E109="",FALSE,特征计算_周度!E109&gt;2),IF(特征计算_周度!F109="",FALSE,特征计算_周度!F109&gt;2)),MAX(B111,MAX(IF(特征计算_周度!B109="",0,特征计算_周度!B109),IF(特征计算_周度!C109="",0,特征计算_周度!C109),IF(特征计算_周度!G109="",0,特征计算_周度!G109),IF(特征计算_周度!E109="",0,特征计算_周度!E109),IF(特征计算_周度!F109="",0,特征计算_周度!F109))),B111))</f>
        <v/>
      </c>
      <c r="D111" s="129">
        <f>原始数据_周度!B109</f>
        <v/>
      </c>
      <c r="E111" s="157">
        <f>IF(D111="","",D111/MAX(D$4:D111)-1)</f>
        <v/>
      </c>
    </row>
    <row r="112">
      <c r="A112" s="127">
        <f>原始数据_周度!A110</f>
        <v/>
      </c>
      <c r="B112" s="128">
        <f>IF(特征计算_周度!B110="","",0.25*IF(特征计算_周度!B110="",0,特征计算_周度!B110)+0.25*IF(特征计算_周度!C110="",0,特征计算_周度!C110)+0.15*IF(特征计算_周度!D110="",0,特征计算_周度!D110)+0.15*IF(特征计算_周度!E110="",0,特征计算_周度!E110)+0.2*IF(特征计算_周度!F110="",0,特征计算_周度!F110))</f>
        <v/>
      </c>
      <c r="C112" s="128">
        <f>IF(B112="","",IF(OR(IF(特征计算_周度!B110="",FALSE,特征计算_周度!B110&gt;2),IF(特征计算_周度!C110="",FALSE,特征计算_周度!C110&gt;2),IF(特征计算_周度!G110="",FALSE,特征计算_周度!G110&gt;2),IF(特征计算_周度!E110="",FALSE,特征计算_周度!E110&gt;2),IF(特征计算_周度!F110="",FALSE,特征计算_周度!F110&gt;2)),MAX(B112,MAX(IF(特征计算_周度!B110="",0,特征计算_周度!B110),IF(特征计算_周度!C110="",0,特征计算_周度!C110),IF(特征计算_周度!G110="",0,特征计算_周度!G110),IF(特征计算_周度!E110="",0,特征计算_周度!E110),IF(特征计算_周度!F110="",0,特征计算_周度!F110))),B112))</f>
        <v/>
      </c>
      <c r="D112" s="129">
        <f>原始数据_周度!B110</f>
        <v/>
      </c>
      <c r="E112" s="157">
        <f>IF(D112="","",D112/MAX(D$4:D112)-1)</f>
        <v/>
      </c>
    </row>
    <row r="113">
      <c r="A113" s="127">
        <f>原始数据_周度!A111</f>
        <v/>
      </c>
      <c r="B113" s="128">
        <f>IF(特征计算_周度!B111="","",0.25*IF(特征计算_周度!B111="",0,特征计算_周度!B111)+0.25*IF(特征计算_周度!C111="",0,特征计算_周度!C111)+0.15*IF(特征计算_周度!D111="",0,特征计算_周度!D111)+0.15*IF(特征计算_周度!E111="",0,特征计算_周度!E111)+0.2*IF(特征计算_周度!F111="",0,特征计算_周度!F111))</f>
        <v/>
      </c>
      <c r="C113" s="128">
        <f>IF(B113="","",IF(OR(IF(特征计算_周度!B111="",FALSE,特征计算_周度!B111&gt;2),IF(特征计算_周度!C111="",FALSE,特征计算_周度!C111&gt;2),IF(特征计算_周度!G111="",FALSE,特征计算_周度!G111&gt;2),IF(特征计算_周度!E111="",FALSE,特征计算_周度!E111&gt;2),IF(特征计算_周度!F111="",FALSE,特征计算_周度!F111&gt;2)),MAX(B113,MAX(IF(特征计算_周度!B111="",0,特征计算_周度!B111),IF(特征计算_周度!C111="",0,特征计算_周度!C111),IF(特征计算_周度!G111="",0,特征计算_周度!G111),IF(特征计算_周度!E111="",0,特征计算_周度!E111),IF(特征计算_周度!F111="",0,特征计算_周度!F111))),B113))</f>
        <v/>
      </c>
      <c r="D113" s="129">
        <f>原始数据_周度!B111</f>
        <v/>
      </c>
      <c r="E113" s="157">
        <f>IF(D113="","",D113/MAX(D$4:D113)-1)</f>
        <v/>
      </c>
    </row>
    <row r="114">
      <c r="A114" s="127">
        <f>原始数据_周度!A112</f>
        <v/>
      </c>
      <c r="B114" s="128">
        <f>IF(特征计算_周度!B112="","",0.25*IF(特征计算_周度!B112="",0,特征计算_周度!B112)+0.25*IF(特征计算_周度!C112="",0,特征计算_周度!C112)+0.15*IF(特征计算_周度!D112="",0,特征计算_周度!D112)+0.15*IF(特征计算_周度!E112="",0,特征计算_周度!E112)+0.2*IF(特征计算_周度!F112="",0,特征计算_周度!F112))</f>
        <v/>
      </c>
      <c r="C114" s="128">
        <f>IF(B114="","",IF(OR(IF(特征计算_周度!B112="",FALSE,特征计算_周度!B112&gt;2),IF(特征计算_周度!C112="",FALSE,特征计算_周度!C112&gt;2),IF(特征计算_周度!G112="",FALSE,特征计算_周度!G112&gt;2),IF(特征计算_周度!E112="",FALSE,特征计算_周度!E112&gt;2),IF(特征计算_周度!F112="",FALSE,特征计算_周度!F112&gt;2)),MAX(B114,MAX(IF(特征计算_周度!B112="",0,特征计算_周度!B112),IF(特征计算_周度!C112="",0,特征计算_周度!C112),IF(特征计算_周度!G112="",0,特征计算_周度!G112),IF(特征计算_周度!E112="",0,特征计算_周度!E112),IF(特征计算_周度!F112="",0,特征计算_周度!F112))),B114))</f>
        <v/>
      </c>
      <c r="D114" s="129">
        <f>原始数据_周度!B112</f>
        <v/>
      </c>
      <c r="E114" s="157">
        <f>IF(D114="","",D114/MAX(D$4:D114)-1)</f>
        <v/>
      </c>
    </row>
    <row r="115">
      <c r="A115" s="127">
        <f>原始数据_周度!A113</f>
        <v/>
      </c>
      <c r="B115" s="128">
        <f>IF(特征计算_周度!B113="","",0.25*IF(特征计算_周度!B113="",0,特征计算_周度!B113)+0.25*IF(特征计算_周度!C113="",0,特征计算_周度!C113)+0.15*IF(特征计算_周度!D113="",0,特征计算_周度!D113)+0.15*IF(特征计算_周度!E113="",0,特征计算_周度!E113)+0.2*IF(特征计算_周度!F113="",0,特征计算_周度!F113))</f>
        <v/>
      </c>
      <c r="C115" s="128">
        <f>IF(B115="","",IF(OR(IF(特征计算_周度!B113="",FALSE,特征计算_周度!B113&gt;2),IF(特征计算_周度!C113="",FALSE,特征计算_周度!C113&gt;2),IF(特征计算_周度!G113="",FALSE,特征计算_周度!G113&gt;2),IF(特征计算_周度!E113="",FALSE,特征计算_周度!E113&gt;2),IF(特征计算_周度!F113="",FALSE,特征计算_周度!F113&gt;2)),MAX(B115,MAX(IF(特征计算_周度!B113="",0,特征计算_周度!B113),IF(特征计算_周度!C113="",0,特征计算_周度!C113),IF(特征计算_周度!G113="",0,特征计算_周度!G113),IF(特征计算_周度!E113="",0,特征计算_周度!E113),IF(特征计算_周度!F113="",0,特征计算_周度!F113))),B115))</f>
        <v/>
      </c>
      <c r="D115" s="129">
        <f>原始数据_周度!B113</f>
        <v/>
      </c>
      <c r="E115" s="157">
        <f>IF(D115="","",D115/MAX(D$4:D115)-1)</f>
        <v/>
      </c>
    </row>
    <row r="116">
      <c r="A116" s="127">
        <f>原始数据_周度!A114</f>
        <v/>
      </c>
      <c r="B116" s="128">
        <f>IF(特征计算_周度!B114="","",0.25*IF(特征计算_周度!B114="",0,特征计算_周度!B114)+0.25*IF(特征计算_周度!C114="",0,特征计算_周度!C114)+0.15*IF(特征计算_周度!D114="",0,特征计算_周度!D114)+0.15*IF(特征计算_周度!E114="",0,特征计算_周度!E114)+0.2*IF(特征计算_周度!F114="",0,特征计算_周度!F114))</f>
        <v/>
      </c>
      <c r="C116" s="128">
        <f>IF(B116="","",IF(OR(IF(特征计算_周度!B114="",FALSE,特征计算_周度!B114&gt;2),IF(特征计算_周度!C114="",FALSE,特征计算_周度!C114&gt;2),IF(特征计算_周度!G114="",FALSE,特征计算_周度!G114&gt;2),IF(特征计算_周度!E114="",FALSE,特征计算_周度!E114&gt;2),IF(特征计算_周度!F114="",FALSE,特征计算_周度!F114&gt;2)),MAX(B116,MAX(IF(特征计算_周度!B114="",0,特征计算_周度!B114),IF(特征计算_周度!C114="",0,特征计算_周度!C114),IF(特征计算_周度!G114="",0,特征计算_周度!G114),IF(特征计算_周度!E114="",0,特征计算_周度!E114),IF(特征计算_周度!F114="",0,特征计算_周度!F114))),B116))</f>
        <v/>
      </c>
      <c r="D116" s="129">
        <f>原始数据_周度!B114</f>
        <v/>
      </c>
      <c r="E116" s="157">
        <f>IF(D116="","",D116/MAX(D$4:D116)-1)</f>
        <v/>
      </c>
    </row>
    <row r="117">
      <c r="A117" s="127">
        <f>原始数据_周度!A115</f>
        <v/>
      </c>
      <c r="B117" s="128">
        <f>IF(特征计算_周度!B115="","",0.25*IF(特征计算_周度!B115="",0,特征计算_周度!B115)+0.25*IF(特征计算_周度!C115="",0,特征计算_周度!C115)+0.15*IF(特征计算_周度!D115="",0,特征计算_周度!D115)+0.15*IF(特征计算_周度!E115="",0,特征计算_周度!E115)+0.2*IF(特征计算_周度!F115="",0,特征计算_周度!F115))</f>
        <v/>
      </c>
      <c r="C117" s="128">
        <f>IF(B117="","",IF(OR(IF(特征计算_周度!B115="",FALSE,特征计算_周度!B115&gt;2),IF(特征计算_周度!C115="",FALSE,特征计算_周度!C115&gt;2),IF(特征计算_周度!G115="",FALSE,特征计算_周度!G115&gt;2),IF(特征计算_周度!E115="",FALSE,特征计算_周度!E115&gt;2),IF(特征计算_周度!F115="",FALSE,特征计算_周度!F115&gt;2)),MAX(B117,MAX(IF(特征计算_周度!B115="",0,特征计算_周度!B115),IF(特征计算_周度!C115="",0,特征计算_周度!C115),IF(特征计算_周度!G115="",0,特征计算_周度!G115),IF(特征计算_周度!E115="",0,特征计算_周度!E115),IF(特征计算_周度!F115="",0,特征计算_周度!F115))),B117))</f>
        <v/>
      </c>
      <c r="D117" s="129">
        <f>原始数据_周度!B115</f>
        <v/>
      </c>
      <c r="E117" s="157">
        <f>IF(D117="","",D117/MAX(D$4:D117)-1)</f>
        <v/>
      </c>
    </row>
    <row r="118">
      <c r="A118" s="127">
        <f>原始数据_周度!A116</f>
        <v/>
      </c>
      <c r="B118" s="128">
        <f>IF(特征计算_周度!B116="","",0.25*IF(特征计算_周度!B116="",0,特征计算_周度!B116)+0.25*IF(特征计算_周度!C116="",0,特征计算_周度!C116)+0.15*IF(特征计算_周度!D116="",0,特征计算_周度!D116)+0.15*IF(特征计算_周度!E116="",0,特征计算_周度!E116)+0.2*IF(特征计算_周度!F116="",0,特征计算_周度!F116))</f>
        <v/>
      </c>
      <c r="C118" s="128">
        <f>IF(B118="","",IF(OR(IF(特征计算_周度!B116="",FALSE,特征计算_周度!B116&gt;2),IF(特征计算_周度!C116="",FALSE,特征计算_周度!C116&gt;2),IF(特征计算_周度!G116="",FALSE,特征计算_周度!G116&gt;2),IF(特征计算_周度!E116="",FALSE,特征计算_周度!E116&gt;2),IF(特征计算_周度!F116="",FALSE,特征计算_周度!F116&gt;2)),MAX(B118,MAX(IF(特征计算_周度!B116="",0,特征计算_周度!B116),IF(特征计算_周度!C116="",0,特征计算_周度!C116),IF(特征计算_周度!G116="",0,特征计算_周度!G116),IF(特征计算_周度!E116="",0,特征计算_周度!E116),IF(特征计算_周度!F116="",0,特征计算_周度!F116))),B118))</f>
        <v/>
      </c>
      <c r="D118" s="129">
        <f>原始数据_周度!B116</f>
        <v/>
      </c>
      <c r="E118" s="157">
        <f>IF(D118="","",D118/MAX(D$4:D118)-1)</f>
        <v/>
      </c>
    </row>
    <row r="119">
      <c r="A119" s="127">
        <f>原始数据_周度!A117</f>
        <v/>
      </c>
      <c r="B119" s="128">
        <f>IF(特征计算_周度!B117="","",0.25*IF(特征计算_周度!B117="",0,特征计算_周度!B117)+0.25*IF(特征计算_周度!C117="",0,特征计算_周度!C117)+0.15*IF(特征计算_周度!D117="",0,特征计算_周度!D117)+0.15*IF(特征计算_周度!E117="",0,特征计算_周度!E117)+0.2*IF(特征计算_周度!F117="",0,特征计算_周度!F117))</f>
        <v/>
      </c>
      <c r="C119" s="128">
        <f>IF(B119="","",IF(OR(IF(特征计算_周度!B117="",FALSE,特征计算_周度!B117&gt;2),IF(特征计算_周度!C117="",FALSE,特征计算_周度!C117&gt;2),IF(特征计算_周度!G117="",FALSE,特征计算_周度!G117&gt;2),IF(特征计算_周度!E117="",FALSE,特征计算_周度!E117&gt;2),IF(特征计算_周度!F117="",FALSE,特征计算_周度!F117&gt;2)),MAX(B119,MAX(IF(特征计算_周度!B117="",0,特征计算_周度!B117),IF(特征计算_周度!C117="",0,特征计算_周度!C117),IF(特征计算_周度!G117="",0,特征计算_周度!G117),IF(特征计算_周度!E117="",0,特征计算_周度!E117),IF(特征计算_周度!F117="",0,特征计算_周度!F117))),B119))</f>
        <v/>
      </c>
      <c r="D119" s="129">
        <f>原始数据_周度!B117</f>
        <v/>
      </c>
      <c r="E119" s="157">
        <f>IF(D119="","",D119/MAX(D$4:D119)-1)</f>
        <v/>
      </c>
    </row>
    <row r="120">
      <c r="A120" s="127">
        <f>原始数据_周度!A118</f>
        <v/>
      </c>
      <c r="B120" s="128">
        <f>IF(特征计算_周度!B118="","",0.25*IF(特征计算_周度!B118="",0,特征计算_周度!B118)+0.25*IF(特征计算_周度!C118="",0,特征计算_周度!C118)+0.15*IF(特征计算_周度!D118="",0,特征计算_周度!D118)+0.15*IF(特征计算_周度!E118="",0,特征计算_周度!E118)+0.2*IF(特征计算_周度!F118="",0,特征计算_周度!F118))</f>
        <v/>
      </c>
      <c r="C120" s="128">
        <f>IF(B120="","",IF(OR(IF(特征计算_周度!B118="",FALSE,特征计算_周度!B118&gt;2),IF(特征计算_周度!C118="",FALSE,特征计算_周度!C118&gt;2),IF(特征计算_周度!G118="",FALSE,特征计算_周度!G118&gt;2),IF(特征计算_周度!E118="",FALSE,特征计算_周度!E118&gt;2),IF(特征计算_周度!F118="",FALSE,特征计算_周度!F118&gt;2)),MAX(B120,MAX(IF(特征计算_周度!B118="",0,特征计算_周度!B118),IF(特征计算_周度!C118="",0,特征计算_周度!C118),IF(特征计算_周度!G118="",0,特征计算_周度!G118),IF(特征计算_周度!E118="",0,特征计算_周度!E118),IF(特征计算_周度!F118="",0,特征计算_周度!F118))),B120))</f>
        <v/>
      </c>
      <c r="D120" s="129">
        <f>原始数据_周度!B118</f>
        <v/>
      </c>
      <c r="E120" s="157">
        <f>IF(D120="","",D120/MAX(D$4:D120)-1)</f>
        <v/>
      </c>
    </row>
    <row r="121">
      <c r="A121" s="127">
        <f>原始数据_周度!A119</f>
        <v/>
      </c>
      <c r="B121" s="128">
        <f>IF(特征计算_周度!B119="","",0.25*IF(特征计算_周度!B119="",0,特征计算_周度!B119)+0.25*IF(特征计算_周度!C119="",0,特征计算_周度!C119)+0.15*IF(特征计算_周度!D119="",0,特征计算_周度!D119)+0.15*IF(特征计算_周度!E119="",0,特征计算_周度!E119)+0.2*IF(特征计算_周度!F119="",0,特征计算_周度!F119))</f>
        <v/>
      </c>
      <c r="C121" s="128">
        <f>IF(B121="","",IF(OR(IF(特征计算_周度!B119="",FALSE,特征计算_周度!B119&gt;2),IF(特征计算_周度!C119="",FALSE,特征计算_周度!C119&gt;2),IF(特征计算_周度!G119="",FALSE,特征计算_周度!G119&gt;2),IF(特征计算_周度!E119="",FALSE,特征计算_周度!E119&gt;2),IF(特征计算_周度!F119="",FALSE,特征计算_周度!F119&gt;2)),MAX(B121,MAX(IF(特征计算_周度!B119="",0,特征计算_周度!B119),IF(特征计算_周度!C119="",0,特征计算_周度!C119),IF(特征计算_周度!G119="",0,特征计算_周度!G119),IF(特征计算_周度!E119="",0,特征计算_周度!E119),IF(特征计算_周度!F119="",0,特征计算_周度!F119))),B121))</f>
        <v/>
      </c>
      <c r="D121" s="129">
        <f>原始数据_周度!B119</f>
        <v/>
      </c>
      <c r="E121" s="157">
        <f>IF(D121="","",D121/MAX(D$4:D121)-1)</f>
        <v/>
      </c>
    </row>
    <row r="122">
      <c r="A122" s="127">
        <f>原始数据_周度!A120</f>
        <v/>
      </c>
      <c r="B122" s="128">
        <f>IF(特征计算_周度!B120="","",0.25*IF(特征计算_周度!B120="",0,特征计算_周度!B120)+0.25*IF(特征计算_周度!C120="",0,特征计算_周度!C120)+0.15*IF(特征计算_周度!D120="",0,特征计算_周度!D120)+0.15*IF(特征计算_周度!E120="",0,特征计算_周度!E120)+0.2*IF(特征计算_周度!F120="",0,特征计算_周度!F120))</f>
        <v/>
      </c>
      <c r="C122" s="128">
        <f>IF(B122="","",IF(OR(IF(特征计算_周度!B120="",FALSE,特征计算_周度!B120&gt;2),IF(特征计算_周度!C120="",FALSE,特征计算_周度!C120&gt;2),IF(特征计算_周度!G120="",FALSE,特征计算_周度!G120&gt;2),IF(特征计算_周度!E120="",FALSE,特征计算_周度!E120&gt;2),IF(特征计算_周度!F120="",FALSE,特征计算_周度!F120&gt;2)),MAX(B122,MAX(IF(特征计算_周度!B120="",0,特征计算_周度!B120),IF(特征计算_周度!C120="",0,特征计算_周度!C120),IF(特征计算_周度!G120="",0,特征计算_周度!G120),IF(特征计算_周度!E120="",0,特征计算_周度!E120),IF(特征计算_周度!F120="",0,特征计算_周度!F120))),B122))</f>
        <v/>
      </c>
      <c r="D122" s="129">
        <f>原始数据_周度!B120</f>
        <v/>
      </c>
      <c r="E122" s="157">
        <f>IF(D122="","",D122/MAX(D$4:D122)-1)</f>
        <v/>
      </c>
    </row>
    <row r="123">
      <c r="A123" s="127">
        <f>原始数据_周度!A121</f>
        <v/>
      </c>
      <c r="B123" s="128">
        <f>IF(特征计算_周度!B121="","",0.25*IF(特征计算_周度!B121="",0,特征计算_周度!B121)+0.25*IF(特征计算_周度!C121="",0,特征计算_周度!C121)+0.15*IF(特征计算_周度!D121="",0,特征计算_周度!D121)+0.15*IF(特征计算_周度!E121="",0,特征计算_周度!E121)+0.2*IF(特征计算_周度!F121="",0,特征计算_周度!F121))</f>
        <v/>
      </c>
      <c r="C123" s="128">
        <f>IF(B123="","",IF(OR(IF(特征计算_周度!B121="",FALSE,特征计算_周度!B121&gt;2),IF(特征计算_周度!C121="",FALSE,特征计算_周度!C121&gt;2),IF(特征计算_周度!G121="",FALSE,特征计算_周度!G121&gt;2),IF(特征计算_周度!E121="",FALSE,特征计算_周度!E121&gt;2),IF(特征计算_周度!F121="",FALSE,特征计算_周度!F121&gt;2)),MAX(B123,MAX(IF(特征计算_周度!B121="",0,特征计算_周度!B121),IF(特征计算_周度!C121="",0,特征计算_周度!C121),IF(特征计算_周度!G121="",0,特征计算_周度!G121),IF(特征计算_周度!E121="",0,特征计算_周度!E121),IF(特征计算_周度!F121="",0,特征计算_周度!F121))),B123))</f>
        <v/>
      </c>
      <c r="D123" s="129">
        <f>原始数据_周度!B121</f>
        <v/>
      </c>
      <c r="E123" s="157">
        <f>IF(D123="","",D123/MAX(D$4:D123)-1)</f>
        <v/>
      </c>
    </row>
    <row r="124">
      <c r="A124" s="127">
        <f>原始数据_周度!A122</f>
        <v/>
      </c>
      <c r="B124" s="128">
        <f>IF(特征计算_周度!B122="","",0.25*IF(特征计算_周度!B122="",0,特征计算_周度!B122)+0.25*IF(特征计算_周度!C122="",0,特征计算_周度!C122)+0.15*IF(特征计算_周度!D122="",0,特征计算_周度!D122)+0.15*IF(特征计算_周度!E122="",0,特征计算_周度!E122)+0.2*IF(特征计算_周度!F122="",0,特征计算_周度!F122))</f>
        <v/>
      </c>
      <c r="C124" s="128">
        <f>IF(B124="","",IF(OR(IF(特征计算_周度!B122="",FALSE,特征计算_周度!B122&gt;2),IF(特征计算_周度!C122="",FALSE,特征计算_周度!C122&gt;2),IF(特征计算_周度!G122="",FALSE,特征计算_周度!G122&gt;2),IF(特征计算_周度!E122="",FALSE,特征计算_周度!E122&gt;2),IF(特征计算_周度!F122="",FALSE,特征计算_周度!F122&gt;2)),MAX(B124,MAX(IF(特征计算_周度!B122="",0,特征计算_周度!B122),IF(特征计算_周度!C122="",0,特征计算_周度!C122),IF(特征计算_周度!G122="",0,特征计算_周度!G122),IF(特征计算_周度!E122="",0,特征计算_周度!E122),IF(特征计算_周度!F122="",0,特征计算_周度!F122))),B124))</f>
        <v/>
      </c>
      <c r="D124" s="129">
        <f>原始数据_周度!B122</f>
        <v/>
      </c>
      <c r="E124" s="157">
        <f>IF(D124="","",D124/MAX(D$4:D124)-1)</f>
        <v/>
      </c>
    </row>
    <row r="125">
      <c r="A125" s="127">
        <f>原始数据_周度!A123</f>
        <v/>
      </c>
      <c r="B125" s="128">
        <f>IF(特征计算_周度!B123="","",0.25*IF(特征计算_周度!B123="",0,特征计算_周度!B123)+0.25*IF(特征计算_周度!C123="",0,特征计算_周度!C123)+0.15*IF(特征计算_周度!D123="",0,特征计算_周度!D123)+0.15*IF(特征计算_周度!E123="",0,特征计算_周度!E123)+0.2*IF(特征计算_周度!F123="",0,特征计算_周度!F123))</f>
        <v/>
      </c>
      <c r="C125" s="128">
        <f>IF(B125="","",IF(OR(IF(特征计算_周度!B123="",FALSE,特征计算_周度!B123&gt;2),IF(特征计算_周度!C123="",FALSE,特征计算_周度!C123&gt;2),IF(特征计算_周度!G123="",FALSE,特征计算_周度!G123&gt;2),IF(特征计算_周度!E123="",FALSE,特征计算_周度!E123&gt;2),IF(特征计算_周度!F123="",FALSE,特征计算_周度!F123&gt;2)),MAX(B125,MAX(IF(特征计算_周度!B123="",0,特征计算_周度!B123),IF(特征计算_周度!C123="",0,特征计算_周度!C123),IF(特征计算_周度!G123="",0,特征计算_周度!G123),IF(特征计算_周度!E123="",0,特征计算_周度!E123),IF(特征计算_周度!F123="",0,特征计算_周度!F123))),B125))</f>
        <v/>
      </c>
      <c r="D125" s="129">
        <f>原始数据_周度!B123</f>
        <v/>
      </c>
      <c r="E125" s="157">
        <f>IF(D125="","",D125/MAX(D$4:D125)-1)</f>
        <v/>
      </c>
    </row>
    <row r="126">
      <c r="A126" s="127">
        <f>原始数据_周度!A124</f>
        <v/>
      </c>
      <c r="B126" s="128">
        <f>IF(特征计算_周度!B124="","",0.25*IF(特征计算_周度!B124="",0,特征计算_周度!B124)+0.25*IF(特征计算_周度!C124="",0,特征计算_周度!C124)+0.15*IF(特征计算_周度!D124="",0,特征计算_周度!D124)+0.15*IF(特征计算_周度!E124="",0,特征计算_周度!E124)+0.2*IF(特征计算_周度!F124="",0,特征计算_周度!F124))</f>
        <v/>
      </c>
      <c r="C126" s="128">
        <f>IF(B126="","",IF(OR(IF(特征计算_周度!B124="",FALSE,特征计算_周度!B124&gt;2),IF(特征计算_周度!C124="",FALSE,特征计算_周度!C124&gt;2),IF(特征计算_周度!G124="",FALSE,特征计算_周度!G124&gt;2),IF(特征计算_周度!E124="",FALSE,特征计算_周度!E124&gt;2),IF(特征计算_周度!F124="",FALSE,特征计算_周度!F124&gt;2)),MAX(B126,MAX(IF(特征计算_周度!B124="",0,特征计算_周度!B124),IF(特征计算_周度!C124="",0,特征计算_周度!C124),IF(特征计算_周度!G124="",0,特征计算_周度!G124),IF(特征计算_周度!E124="",0,特征计算_周度!E124),IF(特征计算_周度!F124="",0,特征计算_周度!F124))),B126))</f>
        <v/>
      </c>
      <c r="D126" s="129">
        <f>原始数据_周度!B124</f>
        <v/>
      </c>
      <c r="E126" s="157">
        <f>IF(D126="","",D126/MAX(D$4:D126)-1)</f>
        <v/>
      </c>
    </row>
    <row r="127">
      <c r="A127" s="127">
        <f>原始数据_周度!A125</f>
        <v/>
      </c>
      <c r="B127" s="128">
        <f>IF(特征计算_周度!B125="","",0.25*IF(特征计算_周度!B125="",0,特征计算_周度!B125)+0.25*IF(特征计算_周度!C125="",0,特征计算_周度!C125)+0.15*IF(特征计算_周度!D125="",0,特征计算_周度!D125)+0.15*IF(特征计算_周度!E125="",0,特征计算_周度!E125)+0.2*IF(特征计算_周度!F125="",0,特征计算_周度!F125))</f>
        <v/>
      </c>
      <c r="C127" s="128">
        <f>IF(B127="","",IF(OR(IF(特征计算_周度!B125="",FALSE,特征计算_周度!B125&gt;2),IF(特征计算_周度!C125="",FALSE,特征计算_周度!C125&gt;2),IF(特征计算_周度!G125="",FALSE,特征计算_周度!G125&gt;2),IF(特征计算_周度!E125="",FALSE,特征计算_周度!E125&gt;2),IF(特征计算_周度!F125="",FALSE,特征计算_周度!F125&gt;2)),MAX(B127,MAX(IF(特征计算_周度!B125="",0,特征计算_周度!B125),IF(特征计算_周度!C125="",0,特征计算_周度!C125),IF(特征计算_周度!G125="",0,特征计算_周度!G125),IF(特征计算_周度!E125="",0,特征计算_周度!E125),IF(特征计算_周度!F125="",0,特征计算_周度!F125))),B127))</f>
        <v/>
      </c>
      <c r="D127" s="129">
        <f>原始数据_周度!B125</f>
        <v/>
      </c>
      <c r="E127" s="157">
        <f>IF(D127="","",D127/MAX(D$4:D127)-1)</f>
        <v/>
      </c>
    </row>
    <row r="128">
      <c r="A128" s="127">
        <f>原始数据_周度!A126</f>
        <v/>
      </c>
      <c r="B128" s="128">
        <f>IF(特征计算_周度!B126="","",0.25*IF(特征计算_周度!B126="",0,特征计算_周度!B126)+0.25*IF(特征计算_周度!C126="",0,特征计算_周度!C126)+0.15*IF(特征计算_周度!D126="",0,特征计算_周度!D126)+0.15*IF(特征计算_周度!E126="",0,特征计算_周度!E126)+0.2*IF(特征计算_周度!F126="",0,特征计算_周度!F126))</f>
        <v/>
      </c>
      <c r="C128" s="128">
        <f>IF(B128="","",IF(OR(IF(特征计算_周度!B126="",FALSE,特征计算_周度!B126&gt;2),IF(特征计算_周度!C126="",FALSE,特征计算_周度!C126&gt;2),IF(特征计算_周度!G126="",FALSE,特征计算_周度!G126&gt;2),IF(特征计算_周度!E126="",FALSE,特征计算_周度!E126&gt;2),IF(特征计算_周度!F126="",FALSE,特征计算_周度!F126&gt;2)),MAX(B128,MAX(IF(特征计算_周度!B126="",0,特征计算_周度!B126),IF(特征计算_周度!C126="",0,特征计算_周度!C126),IF(特征计算_周度!G126="",0,特征计算_周度!G126),IF(特征计算_周度!E126="",0,特征计算_周度!E126),IF(特征计算_周度!F126="",0,特征计算_周度!F126))),B128))</f>
        <v/>
      </c>
      <c r="D128" s="129">
        <f>原始数据_周度!B126</f>
        <v/>
      </c>
      <c r="E128" s="157">
        <f>IF(D128="","",D128/MAX(D$4:D128)-1)</f>
        <v/>
      </c>
    </row>
    <row r="129">
      <c r="A129" s="127">
        <f>原始数据_周度!A127</f>
        <v/>
      </c>
      <c r="B129" s="128">
        <f>IF(特征计算_周度!B127="","",0.25*IF(特征计算_周度!B127="",0,特征计算_周度!B127)+0.25*IF(特征计算_周度!C127="",0,特征计算_周度!C127)+0.15*IF(特征计算_周度!D127="",0,特征计算_周度!D127)+0.15*IF(特征计算_周度!E127="",0,特征计算_周度!E127)+0.2*IF(特征计算_周度!F127="",0,特征计算_周度!F127))</f>
        <v/>
      </c>
      <c r="C129" s="128">
        <f>IF(B129="","",IF(OR(IF(特征计算_周度!B127="",FALSE,特征计算_周度!B127&gt;2),IF(特征计算_周度!C127="",FALSE,特征计算_周度!C127&gt;2),IF(特征计算_周度!G127="",FALSE,特征计算_周度!G127&gt;2),IF(特征计算_周度!E127="",FALSE,特征计算_周度!E127&gt;2),IF(特征计算_周度!F127="",FALSE,特征计算_周度!F127&gt;2)),MAX(B129,MAX(IF(特征计算_周度!B127="",0,特征计算_周度!B127),IF(特征计算_周度!C127="",0,特征计算_周度!C127),IF(特征计算_周度!G127="",0,特征计算_周度!G127),IF(特征计算_周度!E127="",0,特征计算_周度!E127),IF(特征计算_周度!F127="",0,特征计算_周度!F127))),B129))</f>
        <v/>
      </c>
      <c r="D129" s="129">
        <f>原始数据_周度!B127</f>
        <v/>
      </c>
      <c r="E129" s="157">
        <f>IF(D129="","",D129/MAX(D$4:D129)-1)</f>
        <v/>
      </c>
    </row>
    <row r="130">
      <c r="A130" s="127">
        <f>原始数据_周度!A128</f>
        <v/>
      </c>
      <c r="B130" s="128">
        <f>IF(特征计算_周度!B128="","",0.25*IF(特征计算_周度!B128="",0,特征计算_周度!B128)+0.25*IF(特征计算_周度!C128="",0,特征计算_周度!C128)+0.15*IF(特征计算_周度!D128="",0,特征计算_周度!D128)+0.15*IF(特征计算_周度!E128="",0,特征计算_周度!E128)+0.2*IF(特征计算_周度!F128="",0,特征计算_周度!F128))</f>
        <v/>
      </c>
      <c r="C130" s="128">
        <f>IF(B130="","",IF(OR(IF(特征计算_周度!B128="",FALSE,特征计算_周度!B128&gt;2),IF(特征计算_周度!C128="",FALSE,特征计算_周度!C128&gt;2),IF(特征计算_周度!G128="",FALSE,特征计算_周度!G128&gt;2),IF(特征计算_周度!E128="",FALSE,特征计算_周度!E128&gt;2),IF(特征计算_周度!F128="",FALSE,特征计算_周度!F128&gt;2)),MAX(B130,MAX(IF(特征计算_周度!B128="",0,特征计算_周度!B128),IF(特征计算_周度!C128="",0,特征计算_周度!C128),IF(特征计算_周度!G128="",0,特征计算_周度!G128),IF(特征计算_周度!E128="",0,特征计算_周度!E128),IF(特征计算_周度!F128="",0,特征计算_周度!F128))),B130))</f>
        <v/>
      </c>
      <c r="D130" s="129">
        <f>原始数据_周度!B128</f>
        <v/>
      </c>
      <c r="E130" s="157">
        <f>IF(D130="","",D130/MAX(D$4:D130)-1)</f>
        <v/>
      </c>
    </row>
    <row r="131">
      <c r="A131" s="127">
        <f>原始数据_周度!A129</f>
        <v/>
      </c>
      <c r="B131" s="128">
        <f>IF(特征计算_周度!B129="","",0.25*IF(特征计算_周度!B129="",0,特征计算_周度!B129)+0.25*IF(特征计算_周度!C129="",0,特征计算_周度!C129)+0.15*IF(特征计算_周度!D129="",0,特征计算_周度!D129)+0.15*IF(特征计算_周度!E129="",0,特征计算_周度!E129)+0.2*IF(特征计算_周度!F129="",0,特征计算_周度!F129))</f>
        <v/>
      </c>
      <c r="C131" s="128">
        <f>IF(B131="","",IF(OR(IF(特征计算_周度!B129="",FALSE,特征计算_周度!B129&gt;2),IF(特征计算_周度!C129="",FALSE,特征计算_周度!C129&gt;2),IF(特征计算_周度!G129="",FALSE,特征计算_周度!G129&gt;2),IF(特征计算_周度!E129="",FALSE,特征计算_周度!E129&gt;2),IF(特征计算_周度!F129="",FALSE,特征计算_周度!F129&gt;2)),MAX(B131,MAX(IF(特征计算_周度!B129="",0,特征计算_周度!B129),IF(特征计算_周度!C129="",0,特征计算_周度!C129),IF(特征计算_周度!G129="",0,特征计算_周度!G129),IF(特征计算_周度!E129="",0,特征计算_周度!E129),IF(特征计算_周度!F129="",0,特征计算_周度!F129))),B131))</f>
        <v/>
      </c>
      <c r="D131" s="129">
        <f>原始数据_周度!B129</f>
        <v/>
      </c>
      <c r="E131" s="157">
        <f>IF(D131="","",D131/MAX(D$4:D131)-1)</f>
        <v/>
      </c>
    </row>
    <row r="132">
      <c r="A132" s="127">
        <f>原始数据_周度!A130</f>
        <v/>
      </c>
      <c r="B132" s="128">
        <f>IF(特征计算_周度!B130="","",0.25*IF(特征计算_周度!B130="",0,特征计算_周度!B130)+0.25*IF(特征计算_周度!C130="",0,特征计算_周度!C130)+0.15*IF(特征计算_周度!D130="",0,特征计算_周度!D130)+0.15*IF(特征计算_周度!E130="",0,特征计算_周度!E130)+0.2*IF(特征计算_周度!F130="",0,特征计算_周度!F130))</f>
        <v/>
      </c>
      <c r="C132" s="128">
        <f>IF(B132="","",IF(OR(IF(特征计算_周度!B130="",FALSE,特征计算_周度!B130&gt;2),IF(特征计算_周度!C130="",FALSE,特征计算_周度!C130&gt;2),IF(特征计算_周度!G130="",FALSE,特征计算_周度!G130&gt;2),IF(特征计算_周度!E130="",FALSE,特征计算_周度!E130&gt;2),IF(特征计算_周度!F130="",FALSE,特征计算_周度!F130&gt;2)),MAX(B132,MAX(IF(特征计算_周度!B130="",0,特征计算_周度!B130),IF(特征计算_周度!C130="",0,特征计算_周度!C130),IF(特征计算_周度!G130="",0,特征计算_周度!G130),IF(特征计算_周度!E130="",0,特征计算_周度!E130),IF(特征计算_周度!F130="",0,特征计算_周度!F130))),B132))</f>
        <v/>
      </c>
      <c r="D132" s="129">
        <f>原始数据_周度!B130</f>
        <v/>
      </c>
      <c r="E132" s="157">
        <f>IF(D132="","",D132/MAX(D$4:D132)-1)</f>
        <v/>
      </c>
    </row>
    <row r="133">
      <c r="A133" s="127">
        <f>原始数据_周度!A131</f>
        <v/>
      </c>
      <c r="B133" s="128">
        <f>IF(特征计算_周度!B131="","",0.25*IF(特征计算_周度!B131="",0,特征计算_周度!B131)+0.25*IF(特征计算_周度!C131="",0,特征计算_周度!C131)+0.15*IF(特征计算_周度!D131="",0,特征计算_周度!D131)+0.15*IF(特征计算_周度!E131="",0,特征计算_周度!E131)+0.2*IF(特征计算_周度!F131="",0,特征计算_周度!F131))</f>
        <v/>
      </c>
      <c r="C133" s="128">
        <f>IF(B133="","",IF(OR(IF(特征计算_周度!B131="",FALSE,特征计算_周度!B131&gt;2),IF(特征计算_周度!C131="",FALSE,特征计算_周度!C131&gt;2),IF(特征计算_周度!G131="",FALSE,特征计算_周度!G131&gt;2),IF(特征计算_周度!E131="",FALSE,特征计算_周度!E131&gt;2),IF(特征计算_周度!F131="",FALSE,特征计算_周度!F131&gt;2)),MAX(B133,MAX(IF(特征计算_周度!B131="",0,特征计算_周度!B131),IF(特征计算_周度!C131="",0,特征计算_周度!C131),IF(特征计算_周度!G131="",0,特征计算_周度!G131),IF(特征计算_周度!E131="",0,特征计算_周度!E131),IF(特征计算_周度!F131="",0,特征计算_周度!F131))),B133))</f>
        <v/>
      </c>
      <c r="D133" s="129">
        <f>原始数据_周度!B131</f>
        <v/>
      </c>
      <c r="E133" s="157">
        <f>IF(D133="","",D133/MAX(D$4:D133)-1)</f>
        <v/>
      </c>
    </row>
    <row r="134">
      <c r="A134" s="127">
        <f>原始数据_周度!A132</f>
        <v/>
      </c>
      <c r="B134" s="128">
        <f>IF(特征计算_周度!B132="","",0.25*IF(特征计算_周度!B132="",0,特征计算_周度!B132)+0.25*IF(特征计算_周度!C132="",0,特征计算_周度!C132)+0.15*IF(特征计算_周度!D132="",0,特征计算_周度!D132)+0.15*IF(特征计算_周度!E132="",0,特征计算_周度!E132)+0.2*IF(特征计算_周度!F132="",0,特征计算_周度!F132))</f>
        <v/>
      </c>
      <c r="C134" s="128">
        <f>IF(B134="","",IF(OR(IF(特征计算_周度!B132="",FALSE,特征计算_周度!B132&gt;2),IF(特征计算_周度!C132="",FALSE,特征计算_周度!C132&gt;2),IF(特征计算_周度!G132="",FALSE,特征计算_周度!G132&gt;2),IF(特征计算_周度!E132="",FALSE,特征计算_周度!E132&gt;2),IF(特征计算_周度!F132="",FALSE,特征计算_周度!F132&gt;2)),MAX(B134,MAX(IF(特征计算_周度!B132="",0,特征计算_周度!B132),IF(特征计算_周度!C132="",0,特征计算_周度!C132),IF(特征计算_周度!G132="",0,特征计算_周度!G132),IF(特征计算_周度!E132="",0,特征计算_周度!E132),IF(特征计算_周度!F132="",0,特征计算_周度!F132))),B134))</f>
        <v/>
      </c>
      <c r="D134" s="129">
        <f>原始数据_周度!B132</f>
        <v/>
      </c>
      <c r="E134" s="157">
        <f>IF(D134="","",D134/MAX(D$4:D134)-1)</f>
        <v/>
      </c>
    </row>
    <row r="135">
      <c r="A135" s="127">
        <f>原始数据_周度!A133</f>
        <v/>
      </c>
      <c r="B135" s="128">
        <f>IF(特征计算_周度!B133="","",0.25*IF(特征计算_周度!B133="",0,特征计算_周度!B133)+0.25*IF(特征计算_周度!C133="",0,特征计算_周度!C133)+0.15*IF(特征计算_周度!D133="",0,特征计算_周度!D133)+0.15*IF(特征计算_周度!E133="",0,特征计算_周度!E133)+0.2*IF(特征计算_周度!F133="",0,特征计算_周度!F133))</f>
        <v/>
      </c>
      <c r="C135" s="128">
        <f>IF(B135="","",IF(OR(IF(特征计算_周度!B133="",FALSE,特征计算_周度!B133&gt;2),IF(特征计算_周度!C133="",FALSE,特征计算_周度!C133&gt;2),IF(特征计算_周度!G133="",FALSE,特征计算_周度!G133&gt;2),IF(特征计算_周度!E133="",FALSE,特征计算_周度!E133&gt;2),IF(特征计算_周度!F133="",FALSE,特征计算_周度!F133&gt;2)),MAX(B135,MAX(IF(特征计算_周度!B133="",0,特征计算_周度!B133),IF(特征计算_周度!C133="",0,特征计算_周度!C133),IF(特征计算_周度!G133="",0,特征计算_周度!G133),IF(特征计算_周度!E133="",0,特征计算_周度!E133),IF(特征计算_周度!F133="",0,特征计算_周度!F133))),B135))</f>
        <v/>
      </c>
      <c r="D135" s="129">
        <f>原始数据_周度!B133</f>
        <v/>
      </c>
      <c r="E135" s="157">
        <f>IF(D135="","",D135/MAX(D$4:D135)-1)</f>
        <v/>
      </c>
    </row>
    <row r="136">
      <c r="A136" s="127">
        <f>原始数据_周度!A134</f>
        <v/>
      </c>
      <c r="B136" s="128">
        <f>IF(特征计算_周度!B134="","",0.25*IF(特征计算_周度!B134="",0,特征计算_周度!B134)+0.25*IF(特征计算_周度!C134="",0,特征计算_周度!C134)+0.15*IF(特征计算_周度!D134="",0,特征计算_周度!D134)+0.15*IF(特征计算_周度!E134="",0,特征计算_周度!E134)+0.2*IF(特征计算_周度!F134="",0,特征计算_周度!F134))</f>
        <v/>
      </c>
      <c r="C136" s="128">
        <f>IF(B136="","",IF(OR(IF(特征计算_周度!B134="",FALSE,特征计算_周度!B134&gt;2),IF(特征计算_周度!C134="",FALSE,特征计算_周度!C134&gt;2),IF(特征计算_周度!G134="",FALSE,特征计算_周度!G134&gt;2),IF(特征计算_周度!E134="",FALSE,特征计算_周度!E134&gt;2),IF(特征计算_周度!F134="",FALSE,特征计算_周度!F134&gt;2)),MAX(B136,MAX(IF(特征计算_周度!B134="",0,特征计算_周度!B134),IF(特征计算_周度!C134="",0,特征计算_周度!C134),IF(特征计算_周度!G134="",0,特征计算_周度!G134),IF(特征计算_周度!E134="",0,特征计算_周度!E134),IF(特征计算_周度!F134="",0,特征计算_周度!F134))),B136))</f>
        <v/>
      </c>
      <c r="D136" s="129">
        <f>原始数据_周度!B134</f>
        <v/>
      </c>
      <c r="E136" s="157">
        <f>IF(D136="","",D136/MAX(D$4:D136)-1)</f>
        <v/>
      </c>
    </row>
    <row r="137">
      <c r="A137" s="127">
        <f>原始数据_周度!A135</f>
        <v/>
      </c>
      <c r="B137" s="128">
        <f>IF(特征计算_周度!B135="","",0.25*IF(特征计算_周度!B135="",0,特征计算_周度!B135)+0.25*IF(特征计算_周度!C135="",0,特征计算_周度!C135)+0.15*IF(特征计算_周度!D135="",0,特征计算_周度!D135)+0.15*IF(特征计算_周度!E135="",0,特征计算_周度!E135)+0.2*IF(特征计算_周度!F135="",0,特征计算_周度!F135))</f>
        <v/>
      </c>
      <c r="C137" s="128">
        <f>IF(B137="","",IF(OR(IF(特征计算_周度!B135="",FALSE,特征计算_周度!B135&gt;2),IF(特征计算_周度!C135="",FALSE,特征计算_周度!C135&gt;2),IF(特征计算_周度!G135="",FALSE,特征计算_周度!G135&gt;2),IF(特征计算_周度!E135="",FALSE,特征计算_周度!E135&gt;2),IF(特征计算_周度!F135="",FALSE,特征计算_周度!F135&gt;2)),MAX(B137,MAX(IF(特征计算_周度!B135="",0,特征计算_周度!B135),IF(特征计算_周度!C135="",0,特征计算_周度!C135),IF(特征计算_周度!G135="",0,特征计算_周度!G135),IF(特征计算_周度!E135="",0,特征计算_周度!E135),IF(特征计算_周度!F135="",0,特征计算_周度!F135))),B137))</f>
        <v/>
      </c>
      <c r="D137" s="129">
        <f>原始数据_周度!B135</f>
        <v/>
      </c>
      <c r="E137" s="157">
        <f>IF(D137="","",D137/MAX(D$4:D137)-1)</f>
        <v/>
      </c>
    </row>
    <row r="138">
      <c r="A138" s="127">
        <f>原始数据_周度!A136</f>
        <v/>
      </c>
      <c r="B138" s="128">
        <f>IF(特征计算_周度!B136="","",0.25*IF(特征计算_周度!B136="",0,特征计算_周度!B136)+0.25*IF(特征计算_周度!C136="",0,特征计算_周度!C136)+0.15*IF(特征计算_周度!D136="",0,特征计算_周度!D136)+0.15*IF(特征计算_周度!E136="",0,特征计算_周度!E136)+0.2*IF(特征计算_周度!F136="",0,特征计算_周度!F136))</f>
        <v/>
      </c>
      <c r="C138" s="128">
        <f>IF(B138="","",IF(OR(IF(特征计算_周度!B136="",FALSE,特征计算_周度!B136&gt;2),IF(特征计算_周度!C136="",FALSE,特征计算_周度!C136&gt;2),IF(特征计算_周度!G136="",FALSE,特征计算_周度!G136&gt;2),IF(特征计算_周度!E136="",FALSE,特征计算_周度!E136&gt;2),IF(特征计算_周度!F136="",FALSE,特征计算_周度!F136&gt;2)),MAX(B138,MAX(IF(特征计算_周度!B136="",0,特征计算_周度!B136),IF(特征计算_周度!C136="",0,特征计算_周度!C136),IF(特征计算_周度!G136="",0,特征计算_周度!G136),IF(特征计算_周度!E136="",0,特征计算_周度!E136),IF(特征计算_周度!F136="",0,特征计算_周度!F136))),B138))</f>
        <v/>
      </c>
      <c r="D138" s="129">
        <f>原始数据_周度!B136</f>
        <v/>
      </c>
      <c r="E138" s="157">
        <f>IF(D138="","",D138/MAX(D$4:D138)-1)</f>
        <v/>
      </c>
    </row>
    <row r="139">
      <c r="A139" s="127">
        <f>原始数据_周度!A137</f>
        <v/>
      </c>
      <c r="B139" s="128">
        <f>IF(特征计算_周度!B137="","",0.25*IF(特征计算_周度!B137="",0,特征计算_周度!B137)+0.25*IF(特征计算_周度!C137="",0,特征计算_周度!C137)+0.15*IF(特征计算_周度!D137="",0,特征计算_周度!D137)+0.15*IF(特征计算_周度!E137="",0,特征计算_周度!E137)+0.2*IF(特征计算_周度!F137="",0,特征计算_周度!F137))</f>
        <v/>
      </c>
      <c r="C139" s="128">
        <f>IF(B139="","",IF(OR(IF(特征计算_周度!B137="",FALSE,特征计算_周度!B137&gt;2),IF(特征计算_周度!C137="",FALSE,特征计算_周度!C137&gt;2),IF(特征计算_周度!G137="",FALSE,特征计算_周度!G137&gt;2),IF(特征计算_周度!E137="",FALSE,特征计算_周度!E137&gt;2),IF(特征计算_周度!F137="",FALSE,特征计算_周度!F137&gt;2)),MAX(B139,MAX(IF(特征计算_周度!B137="",0,特征计算_周度!B137),IF(特征计算_周度!C137="",0,特征计算_周度!C137),IF(特征计算_周度!G137="",0,特征计算_周度!G137),IF(特征计算_周度!E137="",0,特征计算_周度!E137),IF(特征计算_周度!F137="",0,特征计算_周度!F137))),B139))</f>
        <v/>
      </c>
      <c r="D139" s="129">
        <f>原始数据_周度!B137</f>
        <v/>
      </c>
      <c r="E139" s="157">
        <f>IF(D139="","",D139/MAX(D$4:D139)-1)</f>
        <v/>
      </c>
    </row>
    <row r="140">
      <c r="A140" s="127">
        <f>原始数据_周度!A138</f>
        <v/>
      </c>
      <c r="B140" s="128">
        <f>IF(特征计算_周度!B138="","",0.25*IF(特征计算_周度!B138="",0,特征计算_周度!B138)+0.25*IF(特征计算_周度!C138="",0,特征计算_周度!C138)+0.15*IF(特征计算_周度!D138="",0,特征计算_周度!D138)+0.15*IF(特征计算_周度!E138="",0,特征计算_周度!E138)+0.2*IF(特征计算_周度!F138="",0,特征计算_周度!F138))</f>
        <v/>
      </c>
      <c r="C140" s="128">
        <f>IF(B140="","",IF(OR(IF(特征计算_周度!B138="",FALSE,特征计算_周度!B138&gt;2),IF(特征计算_周度!C138="",FALSE,特征计算_周度!C138&gt;2),IF(特征计算_周度!G138="",FALSE,特征计算_周度!G138&gt;2),IF(特征计算_周度!E138="",FALSE,特征计算_周度!E138&gt;2),IF(特征计算_周度!F138="",FALSE,特征计算_周度!F138&gt;2)),MAX(B140,MAX(IF(特征计算_周度!B138="",0,特征计算_周度!B138),IF(特征计算_周度!C138="",0,特征计算_周度!C138),IF(特征计算_周度!G138="",0,特征计算_周度!G138),IF(特征计算_周度!E138="",0,特征计算_周度!E138),IF(特征计算_周度!F138="",0,特征计算_周度!F138))),B140))</f>
        <v/>
      </c>
      <c r="D140" s="129">
        <f>原始数据_周度!B138</f>
        <v/>
      </c>
      <c r="E140" s="157">
        <f>IF(D140="","",D140/MAX(D$4:D140)-1)</f>
        <v/>
      </c>
    </row>
    <row r="141">
      <c r="A141" s="127">
        <f>原始数据_周度!A139</f>
        <v/>
      </c>
      <c r="B141" s="128">
        <f>IF(特征计算_周度!B139="","",0.25*IF(特征计算_周度!B139="",0,特征计算_周度!B139)+0.25*IF(特征计算_周度!C139="",0,特征计算_周度!C139)+0.15*IF(特征计算_周度!D139="",0,特征计算_周度!D139)+0.15*IF(特征计算_周度!E139="",0,特征计算_周度!E139)+0.2*IF(特征计算_周度!F139="",0,特征计算_周度!F139))</f>
        <v/>
      </c>
      <c r="C141" s="128">
        <f>IF(B141="","",IF(OR(IF(特征计算_周度!B139="",FALSE,特征计算_周度!B139&gt;2),IF(特征计算_周度!C139="",FALSE,特征计算_周度!C139&gt;2),IF(特征计算_周度!G139="",FALSE,特征计算_周度!G139&gt;2),IF(特征计算_周度!E139="",FALSE,特征计算_周度!E139&gt;2),IF(特征计算_周度!F139="",FALSE,特征计算_周度!F139&gt;2)),MAX(B141,MAX(IF(特征计算_周度!B139="",0,特征计算_周度!B139),IF(特征计算_周度!C139="",0,特征计算_周度!C139),IF(特征计算_周度!G139="",0,特征计算_周度!G139),IF(特征计算_周度!E139="",0,特征计算_周度!E139),IF(特征计算_周度!F139="",0,特征计算_周度!F139))),B141))</f>
        <v/>
      </c>
      <c r="D141" s="129">
        <f>原始数据_周度!B139</f>
        <v/>
      </c>
      <c r="E141" s="157">
        <f>IF(D141="","",D141/MAX(D$4:D141)-1)</f>
        <v/>
      </c>
    </row>
    <row r="142">
      <c r="A142" s="127">
        <f>原始数据_周度!A140</f>
        <v/>
      </c>
      <c r="B142" s="128">
        <f>IF(特征计算_周度!B140="","",0.25*IF(特征计算_周度!B140="",0,特征计算_周度!B140)+0.25*IF(特征计算_周度!C140="",0,特征计算_周度!C140)+0.15*IF(特征计算_周度!D140="",0,特征计算_周度!D140)+0.15*IF(特征计算_周度!E140="",0,特征计算_周度!E140)+0.2*IF(特征计算_周度!F140="",0,特征计算_周度!F140))</f>
        <v/>
      </c>
      <c r="C142" s="128">
        <f>IF(B142="","",IF(OR(IF(特征计算_周度!B140="",FALSE,特征计算_周度!B140&gt;2),IF(特征计算_周度!C140="",FALSE,特征计算_周度!C140&gt;2),IF(特征计算_周度!G140="",FALSE,特征计算_周度!G140&gt;2),IF(特征计算_周度!E140="",FALSE,特征计算_周度!E140&gt;2),IF(特征计算_周度!F140="",FALSE,特征计算_周度!F140&gt;2)),MAX(B142,MAX(IF(特征计算_周度!B140="",0,特征计算_周度!B140),IF(特征计算_周度!C140="",0,特征计算_周度!C140),IF(特征计算_周度!G140="",0,特征计算_周度!G140),IF(特征计算_周度!E140="",0,特征计算_周度!E140),IF(特征计算_周度!F140="",0,特征计算_周度!F140))),B142))</f>
        <v/>
      </c>
      <c r="D142" s="129">
        <f>原始数据_周度!B140</f>
        <v/>
      </c>
      <c r="E142" s="157">
        <f>IF(D142="","",D142/MAX(D$4:D142)-1)</f>
        <v/>
      </c>
    </row>
    <row r="143">
      <c r="A143" s="127">
        <f>原始数据_周度!A141</f>
        <v/>
      </c>
      <c r="B143" s="128">
        <f>IF(特征计算_周度!B141="","",0.25*IF(特征计算_周度!B141="",0,特征计算_周度!B141)+0.25*IF(特征计算_周度!C141="",0,特征计算_周度!C141)+0.15*IF(特征计算_周度!D141="",0,特征计算_周度!D141)+0.15*IF(特征计算_周度!E141="",0,特征计算_周度!E141)+0.2*IF(特征计算_周度!F141="",0,特征计算_周度!F141))</f>
        <v/>
      </c>
      <c r="C143" s="128">
        <f>IF(B143="","",IF(OR(IF(特征计算_周度!B141="",FALSE,特征计算_周度!B141&gt;2),IF(特征计算_周度!C141="",FALSE,特征计算_周度!C141&gt;2),IF(特征计算_周度!G141="",FALSE,特征计算_周度!G141&gt;2),IF(特征计算_周度!E141="",FALSE,特征计算_周度!E141&gt;2),IF(特征计算_周度!F141="",FALSE,特征计算_周度!F141&gt;2)),MAX(B143,MAX(IF(特征计算_周度!B141="",0,特征计算_周度!B141),IF(特征计算_周度!C141="",0,特征计算_周度!C141),IF(特征计算_周度!G141="",0,特征计算_周度!G141),IF(特征计算_周度!E141="",0,特征计算_周度!E141),IF(特征计算_周度!F141="",0,特征计算_周度!F141))),B143))</f>
        <v/>
      </c>
      <c r="D143" s="129">
        <f>原始数据_周度!B141</f>
        <v/>
      </c>
      <c r="E143" s="157">
        <f>IF(D143="","",D143/MAX(D$4:D143)-1)</f>
        <v/>
      </c>
    </row>
    <row r="144">
      <c r="A144" s="127">
        <f>原始数据_周度!A142</f>
        <v/>
      </c>
      <c r="B144" s="128">
        <f>IF(特征计算_周度!B142="","",0.25*IF(特征计算_周度!B142="",0,特征计算_周度!B142)+0.25*IF(特征计算_周度!C142="",0,特征计算_周度!C142)+0.15*IF(特征计算_周度!D142="",0,特征计算_周度!D142)+0.15*IF(特征计算_周度!E142="",0,特征计算_周度!E142)+0.2*IF(特征计算_周度!F142="",0,特征计算_周度!F142))</f>
        <v/>
      </c>
      <c r="C144" s="128">
        <f>IF(B144="","",IF(OR(IF(特征计算_周度!B142="",FALSE,特征计算_周度!B142&gt;2),IF(特征计算_周度!C142="",FALSE,特征计算_周度!C142&gt;2),IF(特征计算_周度!G142="",FALSE,特征计算_周度!G142&gt;2),IF(特征计算_周度!E142="",FALSE,特征计算_周度!E142&gt;2),IF(特征计算_周度!F142="",FALSE,特征计算_周度!F142&gt;2)),MAX(B144,MAX(IF(特征计算_周度!B142="",0,特征计算_周度!B142),IF(特征计算_周度!C142="",0,特征计算_周度!C142),IF(特征计算_周度!G142="",0,特征计算_周度!G142),IF(特征计算_周度!E142="",0,特征计算_周度!E142),IF(特征计算_周度!F142="",0,特征计算_周度!F142))),B144))</f>
        <v/>
      </c>
      <c r="D144" s="129">
        <f>原始数据_周度!B142</f>
        <v/>
      </c>
      <c r="E144" s="157">
        <f>IF(D144="","",D144/MAX(D$4:D144)-1)</f>
        <v/>
      </c>
    </row>
    <row r="145">
      <c r="A145" s="127">
        <f>原始数据_周度!A143</f>
        <v/>
      </c>
      <c r="B145" s="128">
        <f>IF(特征计算_周度!B143="","",0.25*IF(特征计算_周度!B143="",0,特征计算_周度!B143)+0.25*IF(特征计算_周度!C143="",0,特征计算_周度!C143)+0.15*IF(特征计算_周度!D143="",0,特征计算_周度!D143)+0.15*IF(特征计算_周度!E143="",0,特征计算_周度!E143)+0.2*IF(特征计算_周度!F143="",0,特征计算_周度!F143))</f>
        <v/>
      </c>
      <c r="C145" s="128">
        <f>IF(B145="","",IF(OR(IF(特征计算_周度!B143="",FALSE,特征计算_周度!B143&gt;2),IF(特征计算_周度!C143="",FALSE,特征计算_周度!C143&gt;2),IF(特征计算_周度!G143="",FALSE,特征计算_周度!G143&gt;2),IF(特征计算_周度!E143="",FALSE,特征计算_周度!E143&gt;2),IF(特征计算_周度!F143="",FALSE,特征计算_周度!F143&gt;2)),MAX(B145,MAX(IF(特征计算_周度!B143="",0,特征计算_周度!B143),IF(特征计算_周度!C143="",0,特征计算_周度!C143),IF(特征计算_周度!G143="",0,特征计算_周度!G143),IF(特征计算_周度!E143="",0,特征计算_周度!E143),IF(特征计算_周度!F143="",0,特征计算_周度!F143))),B145))</f>
        <v/>
      </c>
      <c r="D145" s="129">
        <f>原始数据_周度!B143</f>
        <v/>
      </c>
      <c r="E145" s="157">
        <f>IF(D145="","",D145/MAX(D$4:D145)-1)</f>
        <v/>
      </c>
    </row>
    <row r="146">
      <c r="A146" s="127">
        <f>原始数据_周度!A144</f>
        <v/>
      </c>
      <c r="B146" s="128">
        <f>IF(特征计算_周度!B144="","",0.25*IF(特征计算_周度!B144="",0,特征计算_周度!B144)+0.25*IF(特征计算_周度!C144="",0,特征计算_周度!C144)+0.15*IF(特征计算_周度!D144="",0,特征计算_周度!D144)+0.15*IF(特征计算_周度!E144="",0,特征计算_周度!E144)+0.2*IF(特征计算_周度!F144="",0,特征计算_周度!F144))</f>
        <v/>
      </c>
      <c r="C146" s="128">
        <f>IF(B146="","",IF(OR(IF(特征计算_周度!B144="",FALSE,特征计算_周度!B144&gt;2),IF(特征计算_周度!C144="",FALSE,特征计算_周度!C144&gt;2),IF(特征计算_周度!G144="",FALSE,特征计算_周度!G144&gt;2),IF(特征计算_周度!E144="",FALSE,特征计算_周度!E144&gt;2),IF(特征计算_周度!F144="",FALSE,特征计算_周度!F144&gt;2)),MAX(B146,MAX(IF(特征计算_周度!B144="",0,特征计算_周度!B144),IF(特征计算_周度!C144="",0,特征计算_周度!C144),IF(特征计算_周度!G144="",0,特征计算_周度!G144),IF(特征计算_周度!E144="",0,特征计算_周度!E144),IF(特征计算_周度!F144="",0,特征计算_周度!F144))),B146))</f>
        <v/>
      </c>
      <c r="D146" s="129">
        <f>原始数据_周度!B144</f>
        <v/>
      </c>
      <c r="E146" s="157">
        <f>IF(D146="","",D146/MAX(D$4:D146)-1)</f>
        <v/>
      </c>
    </row>
    <row r="147">
      <c r="A147" s="127">
        <f>原始数据_周度!A145</f>
        <v/>
      </c>
      <c r="B147" s="128">
        <f>IF(特征计算_周度!B145="","",0.25*IF(特征计算_周度!B145="",0,特征计算_周度!B145)+0.25*IF(特征计算_周度!C145="",0,特征计算_周度!C145)+0.15*IF(特征计算_周度!D145="",0,特征计算_周度!D145)+0.15*IF(特征计算_周度!E145="",0,特征计算_周度!E145)+0.2*IF(特征计算_周度!F145="",0,特征计算_周度!F145))</f>
        <v/>
      </c>
      <c r="C147" s="128">
        <f>IF(B147="","",IF(OR(IF(特征计算_周度!B145="",FALSE,特征计算_周度!B145&gt;2),IF(特征计算_周度!C145="",FALSE,特征计算_周度!C145&gt;2),IF(特征计算_周度!G145="",FALSE,特征计算_周度!G145&gt;2),IF(特征计算_周度!E145="",FALSE,特征计算_周度!E145&gt;2),IF(特征计算_周度!F145="",FALSE,特征计算_周度!F145&gt;2)),MAX(B147,MAX(IF(特征计算_周度!B145="",0,特征计算_周度!B145),IF(特征计算_周度!C145="",0,特征计算_周度!C145),IF(特征计算_周度!G145="",0,特征计算_周度!G145),IF(特征计算_周度!E145="",0,特征计算_周度!E145),IF(特征计算_周度!F145="",0,特征计算_周度!F145))),B147))</f>
        <v/>
      </c>
      <c r="D147" s="129">
        <f>原始数据_周度!B145</f>
        <v/>
      </c>
      <c r="E147" s="157">
        <f>IF(D147="","",D147/MAX(D$4:D147)-1)</f>
        <v/>
      </c>
    </row>
    <row r="148">
      <c r="A148" s="127">
        <f>原始数据_周度!A146</f>
        <v/>
      </c>
      <c r="B148" s="128">
        <f>IF(特征计算_周度!B146="","",0.25*IF(特征计算_周度!B146="",0,特征计算_周度!B146)+0.25*IF(特征计算_周度!C146="",0,特征计算_周度!C146)+0.15*IF(特征计算_周度!D146="",0,特征计算_周度!D146)+0.15*IF(特征计算_周度!E146="",0,特征计算_周度!E146)+0.2*IF(特征计算_周度!F146="",0,特征计算_周度!F146))</f>
        <v/>
      </c>
      <c r="C148" s="128">
        <f>IF(B148="","",IF(OR(IF(特征计算_周度!B146="",FALSE,特征计算_周度!B146&gt;2),IF(特征计算_周度!C146="",FALSE,特征计算_周度!C146&gt;2),IF(特征计算_周度!G146="",FALSE,特征计算_周度!G146&gt;2),IF(特征计算_周度!E146="",FALSE,特征计算_周度!E146&gt;2),IF(特征计算_周度!F146="",FALSE,特征计算_周度!F146&gt;2)),MAX(B148,MAX(IF(特征计算_周度!B146="",0,特征计算_周度!B146),IF(特征计算_周度!C146="",0,特征计算_周度!C146),IF(特征计算_周度!G146="",0,特征计算_周度!G146),IF(特征计算_周度!E146="",0,特征计算_周度!E146),IF(特征计算_周度!F146="",0,特征计算_周度!F146))),B148))</f>
        <v/>
      </c>
      <c r="D148" s="129">
        <f>原始数据_周度!B146</f>
        <v/>
      </c>
      <c r="E148" s="157">
        <f>IF(D148="","",D148/MAX(D$4:D148)-1)</f>
        <v/>
      </c>
    </row>
    <row r="149">
      <c r="A149" s="127">
        <f>原始数据_周度!A147</f>
        <v/>
      </c>
      <c r="B149" s="128">
        <f>IF(特征计算_周度!B147="","",0.25*IF(特征计算_周度!B147="",0,特征计算_周度!B147)+0.25*IF(特征计算_周度!C147="",0,特征计算_周度!C147)+0.15*IF(特征计算_周度!D147="",0,特征计算_周度!D147)+0.15*IF(特征计算_周度!E147="",0,特征计算_周度!E147)+0.2*IF(特征计算_周度!F147="",0,特征计算_周度!F147))</f>
        <v/>
      </c>
      <c r="C149" s="128">
        <f>IF(B149="","",IF(OR(IF(特征计算_周度!B147="",FALSE,特征计算_周度!B147&gt;2),IF(特征计算_周度!C147="",FALSE,特征计算_周度!C147&gt;2),IF(特征计算_周度!G147="",FALSE,特征计算_周度!G147&gt;2),IF(特征计算_周度!E147="",FALSE,特征计算_周度!E147&gt;2),IF(特征计算_周度!F147="",FALSE,特征计算_周度!F147&gt;2)),MAX(B149,MAX(IF(特征计算_周度!B147="",0,特征计算_周度!B147),IF(特征计算_周度!C147="",0,特征计算_周度!C147),IF(特征计算_周度!G147="",0,特征计算_周度!G147),IF(特征计算_周度!E147="",0,特征计算_周度!E147),IF(特征计算_周度!F147="",0,特征计算_周度!F147))),B149))</f>
        <v/>
      </c>
      <c r="D149" s="129">
        <f>原始数据_周度!B147</f>
        <v/>
      </c>
      <c r="E149" s="157">
        <f>IF(D149="","",D149/MAX(D$4:D149)-1)</f>
        <v/>
      </c>
    </row>
    <row r="150">
      <c r="A150" s="127">
        <f>原始数据_周度!A148</f>
        <v/>
      </c>
      <c r="B150" s="128">
        <f>IF(特征计算_周度!B148="","",0.25*IF(特征计算_周度!B148="",0,特征计算_周度!B148)+0.25*IF(特征计算_周度!C148="",0,特征计算_周度!C148)+0.15*IF(特征计算_周度!D148="",0,特征计算_周度!D148)+0.15*IF(特征计算_周度!E148="",0,特征计算_周度!E148)+0.2*IF(特征计算_周度!F148="",0,特征计算_周度!F148))</f>
        <v/>
      </c>
      <c r="C150" s="128">
        <f>IF(B150="","",IF(OR(IF(特征计算_周度!B148="",FALSE,特征计算_周度!B148&gt;2),IF(特征计算_周度!C148="",FALSE,特征计算_周度!C148&gt;2),IF(特征计算_周度!G148="",FALSE,特征计算_周度!G148&gt;2),IF(特征计算_周度!E148="",FALSE,特征计算_周度!E148&gt;2),IF(特征计算_周度!F148="",FALSE,特征计算_周度!F148&gt;2)),MAX(B150,MAX(IF(特征计算_周度!B148="",0,特征计算_周度!B148),IF(特征计算_周度!C148="",0,特征计算_周度!C148),IF(特征计算_周度!G148="",0,特征计算_周度!G148),IF(特征计算_周度!E148="",0,特征计算_周度!E148),IF(特征计算_周度!F148="",0,特征计算_周度!F148))),B150))</f>
        <v/>
      </c>
      <c r="D150" s="129">
        <f>原始数据_周度!B148</f>
        <v/>
      </c>
      <c r="E150" s="157">
        <f>IF(D150="","",D150/MAX(D$4:D150)-1)</f>
        <v/>
      </c>
    </row>
    <row r="151">
      <c r="A151" s="127">
        <f>原始数据_周度!A149</f>
        <v/>
      </c>
      <c r="B151" s="128">
        <f>IF(特征计算_周度!B149="","",0.25*IF(特征计算_周度!B149="",0,特征计算_周度!B149)+0.25*IF(特征计算_周度!C149="",0,特征计算_周度!C149)+0.15*IF(特征计算_周度!D149="",0,特征计算_周度!D149)+0.15*IF(特征计算_周度!E149="",0,特征计算_周度!E149)+0.2*IF(特征计算_周度!F149="",0,特征计算_周度!F149))</f>
        <v/>
      </c>
      <c r="C151" s="128">
        <f>IF(B151="","",IF(OR(IF(特征计算_周度!B149="",FALSE,特征计算_周度!B149&gt;2),IF(特征计算_周度!C149="",FALSE,特征计算_周度!C149&gt;2),IF(特征计算_周度!G149="",FALSE,特征计算_周度!G149&gt;2),IF(特征计算_周度!E149="",FALSE,特征计算_周度!E149&gt;2),IF(特征计算_周度!F149="",FALSE,特征计算_周度!F149&gt;2)),MAX(B151,MAX(IF(特征计算_周度!B149="",0,特征计算_周度!B149),IF(特征计算_周度!C149="",0,特征计算_周度!C149),IF(特征计算_周度!G149="",0,特征计算_周度!G149),IF(特征计算_周度!E149="",0,特征计算_周度!E149),IF(特征计算_周度!F149="",0,特征计算_周度!F149))),B151))</f>
        <v/>
      </c>
      <c r="D151" s="129">
        <f>原始数据_周度!B149</f>
        <v/>
      </c>
      <c r="E151" s="157">
        <f>IF(D151="","",D151/MAX(D$4:D151)-1)</f>
        <v/>
      </c>
    </row>
    <row r="152">
      <c r="A152" s="127">
        <f>原始数据_周度!A150</f>
        <v/>
      </c>
      <c r="B152" s="128">
        <f>IF(特征计算_周度!B150="","",0.25*IF(特征计算_周度!B150="",0,特征计算_周度!B150)+0.25*IF(特征计算_周度!C150="",0,特征计算_周度!C150)+0.15*IF(特征计算_周度!D150="",0,特征计算_周度!D150)+0.15*IF(特征计算_周度!E150="",0,特征计算_周度!E150)+0.2*IF(特征计算_周度!F150="",0,特征计算_周度!F150))</f>
        <v/>
      </c>
      <c r="C152" s="128">
        <f>IF(B152="","",IF(OR(IF(特征计算_周度!B150="",FALSE,特征计算_周度!B150&gt;2),IF(特征计算_周度!C150="",FALSE,特征计算_周度!C150&gt;2),IF(特征计算_周度!G150="",FALSE,特征计算_周度!G150&gt;2),IF(特征计算_周度!E150="",FALSE,特征计算_周度!E150&gt;2),IF(特征计算_周度!F150="",FALSE,特征计算_周度!F150&gt;2)),MAX(B152,MAX(IF(特征计算_周度!B150="",0,特征计算_周度!B150),IF(特征计算_周度!C150="",0,特征计算_周度!C150),IF(特征计算_周度!G150="",0,特征计算_周度!G150),IF(特征计算_周度!E150="",0,特征计算_周度!E150),IF(特征计算_周度!F150="",0,特征计算_周度!F150))),B152))</f>
        <v/>
      </c>
      <c r="D152" s="129">
        <f>原始数据_周度!B150</f>
        <v/>
      </c>
      <c r="E152" s="157">
        <f>IF(D152="","",D152/MAX(D$4:D152)-1)</f>
        <v/>
      </c>
    </row>
    <row r="153">
      <c r="A153" s="127">
        <f>原始数据_周度!A151</f>
        <v/>
      </c>
      <c r="B153" s="128">
        <f>IF(特征计算_周度!B151="","",0.25*IF(特征计算_周度!B151="",0,特征计算_周度!B151)+0.25*IF(特征计算_周度!C151="",0,特征计算_周度!C151)+0.15*IF(特征计算_周度!D151="",0,特征计算_周度!D151)+0.15*IF(特征计算_周度!E151="",0,特征计算_周度!E151)+0.2*IF(特征计算_周度!F151="",0,特征计算_周度!F151))</f>
        <v/>
      </c>
      <c r="C153" s="128">
        <f>IF(B153="","",IF(OR(IF(特征计算_周度!B151="",FALSE,特征计算_周度!B151&gt;2),IF(特征计算_周度!C151="",FALSE,特征计算_周度!C151&gt;2),IF(特征计算_周度!G151="",FALSE,特征计算_周度!G151&gt;2),IF(特征计算_周度!E151="",FALSE,特征计算_周度!E151&gt;2),IF(特征计算_周度!F151="",FALSE,特征计算_周度!F151&gt;2)),MAX(B153,MAX(IF(特征计算_周度!B151="",0,特征计算_周度!B151),IF(特征计算_周度!C151="",0,特征计算_周度!C151),IF(特征计算_周度!G151="",0,特征计算_周度!G151),IF(特征计算_周度!E151="",0,特征计算_周度!E151),IF(特征计算_周度!F151="",0,特征计算_周度!F151))),B153))</f>
        <v/>
      </c>
      <c r="D153" s="129">
        <f>原始数据_周度!B151</f>
        <v/>
      </c>
      <c r="E153" s="157">
        <f>IF(D153="","",D153/MAX(D$4:D153)-1)</f>
        <v/>
      </c>
    </row>
    <row r="154">
      <c r="A154" s="127">
        <f>原始数据_周度!A152</f>
        <v/>
      </c>
      <c r="B154" s="128">
        <f>IF(特征计算_周度!B152="","",0.25*IF(特征计算_周度!B152="",0,特征计算_周度!B152)+0.25*IF(特征计算_周度!C152="",0,特征计算_周度!C152)+0.15*IF(特征计算_周度!D152="",0,特征计算_周度!D152)+0.15*IF(特征计算_周度!E152="",0,特征计算_周度!E152)+0.2*IF(特征计算_周度!F152="",0,特征计算_周度!F152))</f>
        <v/>
      </c>
      <c r="C154" s="128">
        <f>IF(B154="","",IF(OR(IF(特征计算_周度!B152="",FALSE,特征计算_周度!B152&gt;2),IF(特征计算_周度!C152="",FALSE,特征计算_周度!C152&gt;2),IF(特征计算_周度!G152="",FALSE,特征计算_周度!G152&gt;2),IF(特征计算_周度!E152="",FALSE,特征计算_周度!E152&gt;2),IF(特征计算_周度!F152="",FALSE,特征计算_周度!F152&gt;2)),MAX(B154,MAX(IF(特征计算_周度!B152="",0,特征计算_周度!B152),IF(特征计算_周度!C152="",0,特征计算_周度!C152),IF(特征计算_周度!G152="",0,特征计算_周度!G152),IF(特征计算_周度!E152="",0,特征计算_周度!E152),IF(特征计算_周度!F152="",0,特征计算_周度!F152))),B154))</f>
        <v/>
      </c>
      <c r="D154" s="129">
        <f>原始数据_周度!B152</f>
        <v/>
      </c>
      <c r="E154" s="157">
        <f>IF(D154="","",D154/MAX(D$4:D154)-1)</f>
        <v/>
      </c>
    </row>
    <row r="155">
      <c r="A155" s="127">
        <f>原始数据_周度!A153</f>
        <v/>
      </c>
      <c r="B155" s="128">
        <f>IF(特征计算_周度!B153="","",0.25*IF(特征计算_周度!B153="",0,特征计算_周度!B153)+0.25*IF(特征计算_周度!C153="",0,特征计算_周度!C153)+0.15*IF(特征计算_周度!D153="",0,特征计算_周度!D153)+0.15*IF(特征计算_周度!E153="",0,特征计算_周度!E153)+0.2*IF(特征计算_周度!F153="",0,特征计算_周度!F153))</f>
        <v/>
      </c>
      <c r="C155" s="128">
        <f>IF(B155="","",IF(OR(IF(特征计算_周度!B153="",FALSE,特征计算_周度!B153&gt;2),IF(特征计算_周度!C153="",FALSE,特征计算_周度!C153&gt;2),IF(特征计算_周度!G153="",FALSE,特征计算_周度!G153&gt;2),IF(特征计算_周度!E153="",FALSE,特征计算_周度!E153&gt;2),IF(特征计算_周度!F153="",FALSE,特征计算_周度!F153&gt;2)),MAX(B155,MAX(IF(特征计算_周度!B153="",0,特征计算_周度!B153),IF(特征计算_周度!C153="",0,特征计算_周度!C153),IF(特征计算_周度!G153="",0,特征计算_周度!G153),IF(特征计算_周度!E153="",0,特征计算_周度!E153),IF(特征计算_周度!F153="",0,特征计算_周度!F153))),B155))</f>
        <v/>
      </c>
      <c r="D155" s="129">
        <f>原始数据_周度!B153</f>
        <v/>
      </c>
      <c r="E155" s="157">
        <f>IF(D155="","",D155/MAX(D$4:D155)-1)</f>
        <v/>
      </c>
    </row>
    <row r="156">
      <c r="A156" s="127">
        <f>原始数据_周度!A154</f>
        <v/>
      </c>
      <c r="B156" s="128">
        <f>IF(特征计算_周度!B154="","",0.25*IF(特征计算_周度!B154="",0,特征计算_周度!B154)+0.25*IF(特征计算_周度!C154="",0,特征计算_周度!C154)+0.15*IF(特征计算_周度!D154="",0,特征计算_周度!D154)+0.15*IF(特征计算_周度!E154="",0,特征计算_周度!E154)+0.2*IF(特征计算_周度!F154="",0,特征计算_周度!F154))</f>
        <v/>
      </c>
      <c r="C156" s="128">
        <f>IF(B156="","",IF(OR(IF(特征计算_周度!B154="",FALSE,特征计算_周度!B154&gt;2),IF(特征计算_周度!C154="",FALSE,特征计算_周度!C154&gt;2),IF(特征计算_周度!G154="",FALSE,特征计算_周度!G154&gt;2),IF(特征计算_周度!E154="",FALSE,特征计算_周度!E154&gt;2),IF(特征计算_周度!F154="",FALSE,特征计算_周度!F154&gt;2)),MAX(B156,MAX(IF(特征计算_周度!B154="",0,特征计算_周度!B154),IF(特征计算_周度!C154="",0,特征计算_周度!C154),IF(特征计算_周度!G154="",0,特征计算_周度!G154),IF(特征计算_周度!E154="",0,特征计算_周度!E154),IF(特征计算_周度!F154="",0,特征计算_周度!F154))),B156))</f>
        <v/>
      </c>
      <c r="D156" s="129">
        <f>原始数据_周度!B154</f>
        <v/>
      </c>
      <c r="E156" s="157">
        <f>IF(D156="","",D156/MAX(D$4:D156)-1)</f>
        <v/>
      </c>
    </row>
    <row r="157">
      <c r="A157" s="127">
        <f>原始数据_周度!A155</f>
        <v/>
      </c>
      <c r="B157" s="128">
        <f>IF(特征计算_周度!B155="","",0.25*IF(特征计算_周度!B155="",0,特征计算_周度!B155)+0.25*IF(特征计算_周度!C155="",0,特征计算_周度!C155)+0.15*IF(特征计算_周度!D155="",0,特征计算_周度!D155)+0.15*IF(特征计算_周度!E155="",0,特征计算_周度!E155)+0.2*IF(特征计算_周度!F155="",0,特征计算_周度!F155))</f>
        <v/>
      </c>
      <c r="C157" s="128">
        <f>IF(B157="","",IF(OR(IF(特征计算_周度!B155="",FALSE,特征计算_周度!B155&gt;2),IF(特征计算_周度!C155="",FALSE,特征计算_周度!C155&gt;2),IF(特征计算_周度!G155="",FALSE,特征计算_周度!G155&gt;2),IF(特征计算_周度!E155="",FALSE,特征计算_周度!E155&gt;2),IF(特征计算_周度!F155="",FALSE,特征计算_周度!F155&gt;2)),MAX(B157,MAX(IF(特征计算_周度!B155="",0,特征计算_周度!B155),IF(特征计算_周度!C155="",0,特征计算_周度!C155),IF(特征计算_周度!G155="",0,特征计算_周度!G155),IF(特征计算_周度!E155="",0,特征计算_周度!E155),IF(特征计算_周度!F155="",0,特征计算_周度!F155))),B157))</f>
        <v/>
      </c>
      <c r="D157" s="129">
        <f>原始数据_周度!B155</f>
        <v/>
      </c>
      <c r="E157" s="157">
        <f>IF(D157="","",D157/MAX(D$4:D157)-1)</f>
        <v/>
      </c>
    </row>
    <row r="158">
      <c r="A158" s="127">
        <f>原始数据_周度!A156</f>
        <v/>
      </c>
      <c r="B158" s="128">
        <f>IF(特征计算_周度!B156="","",0.25*IF(特征计算_周度!B156="",0,特征计算_周度!B156)+0.25*IF(特征计算_周度!C156="",0,特征计算_周度!C156)+0.15*IF(特征计算_周度!D156="",0,特征计算_周度!D156)+0.15*IF(特征计算_周度!E156="",0,特征计算_周度!E156)+0.2*IF(特征计算_周度!F156="",0,特征计算_周度!F156))</f>
        <v/>
      </c>
      <c r="C158" s="128">
        <f>IF(B158="","",IF(OR(IF(特征计算_周度!B156="",FALSE,特征计算_周度!B156&gt;2),IF(特征计算_周度!C156="",FALSE,特征计算_周度!C156&gt;2),IF(特征计算_周度!G156="",FALSE,特征计算_周度!G156&gt;2),IF(特征计算_周度!E156="",FALSE,特征计算_周度!E156&gt;2),IF(特征计算_周度!F156="",FALSE,特征计算_周度!F156&gt;2)),MAX(B158,MAX(IF(特征计算_周度!B156="",0,特征计算_周度!B156),IF(特征计算_周度!C156="",0,特征计算_周度!C156),IF(特征计算_周度!G156="",0,特征计算_周度!G156),IF(特征计算_周度!E156="",0,特征计算_周度!E156),IF(特征计算_周度!F156="",0,特征计算_周度!F156))),B158))</f>
        <v/>
      </c>
      <c r="D158" s="129">
        <f>原始数据_周度!B156</f>
        <v/>
      </c>
      <c r="E158" s="157">
        <f>IF(D158="","",D158/MAX(D$4:D158)-1)</f>
        <v/>
      </c>
    </row>
    <row r="159">
      <c r="A159" s="127">
        <f>原始数据_周度!A157</f>
        <v/>
      </c>
      <c r="B159" s="128">
        <f>IF(特征计算_周度!B157="","",0.25*IF(特征计算_周度!B157="",0,特征计算_周度!B157)+0.25*IF(特征计算_周度!C157="",0,特征计算_周度!C157)+0.15*IF(特征计算_周度!D157="",0,特征计算_周度!D157)+0.15*IF(特征计算_周度!E157="",0,特征计算_周度!E157)+0.2*IF(特征计算_周度!F157="",0,特征计算_周度!F157))</f>
        <v/>
      </c>
      <c r="C159" s="128">
        <f>IF(B159="","",IF(OR(IF(特征计算_周度!B157="",FALSE,特征计算_周度!B157&gt;2),IF(特征计算_周度!C157="",FALSE,特征计算_周度!C157&gt;2),IF(特征计算_周度!G157="",FALSE,特征计算_周度!G157&gt;2),IF(特征计算_周度!E157="",FALSE,特征计算_周度!E157&gt;2),IF(特征计算_周度!F157="",FALSE,特征计算_周度!F157&gt;2)),MAX(B159,MAX(IF(特征计算_周度!B157="",0,特征计算_周度!B157),IF(特征计算_周度!C157="",0,特征计算_周度!C157),IF(特征计算_周度!G157="",0,特征计算_周度!G157),IF(特征计算_周度!E157="",0,特征计算_周度!E157),IF(特征计算_周度!F157="",0,特征计算_周度!F157))),B159))</f>
        <v/>
      </c>
      <c r="D159" s="129">
        <f>原始数据_周度!B157</f>
        <v/>
      </c>
      <c r="E159" s="157">
        <f>IF(D159="","",D159/MAX(D$4:D159)-1)</f>
        <v/>
      </c>
    </row>
    <row r="160">
      <c r="A160" s="127">
        <f>原始数据_周度!A158</f>
        <v/>
      </c>
      <c r="B160" s="128">
        <f>IF(特征计算_周度!B158="","",0.25*IF(特征计算_周度!B158="",0,特征计算_周度!B158)+0.25*IF(特征计算_周度!C158="",0,特征计算_周度!C158)+0.15*IF(特征计算_周度!D158="",0,特征计算_周度!D158)+0.15*IF(特征计算_周度!E158="",0,特征计算_周度!E158)+0.2*IF(特征计算_周度!F158="",0,特征计算_周度!F158))</f>
        <v/>
      </c>
      <c r="C160" s="128">
        <f>IF(B160="","",IF(OR(IF(特征计算_周度!B158="",FALSE,特征计算_周度!B158&gt;2),IF(特征计算_周度!C158="",FALSE,特征计算_周度!C158&gt;2),IF(特征计算_周度!G158="",FALSE,特征计算_周度!G158&gt;2),IF(特征计算_周度!E158="",FALSE,特征计算_周度!E158&gt;2),IF(特征计算_周度!F158="",FALSE,特征计算_周度!F158&gt;2)),MAX(B160,MAX(IF(特征计算_周度!B158="",0,特征计算_周度!B158),IF(特征计算_周度!C158="",0,特征计算_周度!C158),IF(特征计算_周度!G158="",0,特征计算_周度!G158),IF(特征计算_周度!E158="",0,特征计算_周度!E158),IF(特征计算_周度!F158="",0,特征计算_周度!F158))),B160))</f>
        <v/>
      </c>
      <c r="D160" s="129">
        <f>原始数据_周度!B158</f>
        <v/>
      </c>
      <c r="E160" s="157">
        <f>IF(D160="","",D160/MAX(D$4:D160)-1)</f>
        <v/>
      </c>
    </row>
    <row r="161">
      <c r="A161" s="127">
        <f>原始数据_周度!A159</f>
        <v/>
      </c>
      <c r="B161" s="128">
        <f>IF(特征计算_周度!B159="","",0.25*IF(特征计算_周度!B159="",0,特征计算_周度!B159)+0.25*IF(特征计算_周度!C159="",0,特征计算_周度!C159)+0.15*IF(特征计算_周度!D159="",0,特征计算_周度!D159)+0.15*IF(特征计算_周度!E159="",0,特征计算_周度!E159)+0.2*IF(特征计算_周度!F159="",0,特征计算_周度!F159))</f>
        <v/>
      </c>
      <c r="C161" s="128">
        <f>IF(B161="","",IF(OR(IF(特征计算_周度!B159="",FALSE,特征计算_周度!B159&gt;2),IF(特征计算_周度!C159="",FALSE,特征计算_周度!C159&gt;2),IF(特征计算_周度!G159="",FALSE,特征计算_周度!G159&gt;2),IF(特征计算_周度!E159="",FALSE,特征计算_周度!E159&gt;2),IF(特征计算_周度!F159="",FALSE,特征计算_周度!F159&gt;2)),MAX(B161,MAX(IF(特征计算_周度!B159="",0,特征计算_周度!B159),IF(特征计算_周度!C159="",0,特征计算_周度!C159),IF(特征计算_周度!G159="",0,特征计算_周度!G159),IF(特征计算_周度!E159="",0,特征计算_周度!E159),IF(特征计算_周度!F159="",0,特征计算_周度!F159))),B161))</f>
        <v/>
      </c>
      <c r="D161" s="129">
        <f>原始数据_周度!B159</f>
        <v/>
      </c>
      <c r="E161" s="157">
        <f>IF(D161="","",D161/MAX(D$4:D161)-1)</f>
        <v/>
      </c>
    </row>
    <row r="162">
      <c r="A162" s="127">
        <f>原始数据_周度!A160</f>
        <v/>
      </c>
      <c r="B162" s="128">
        <f>IF(特征计算_周度!B160="","",0.25*IF(特征计算_周度!B160="",0,特征计算_周度!B160)+0.25*IF(特征计算_周度!C160="",0,特征计算_周度!C160)+0.15*IF(特征计算_周度!D160="",0,特征计算_周度!D160)+0.15*IF(特征计算_周度!E160="",0,特征计算_周度!E160)+0.2*IF(特征计算_周度!F160="",0,特征计算_周度!F160))</f>
        <v/>
      </c>
      <c r="C162" s="128">
        <f>IF(B162="","",IF(OR(IF(特征计算_周度!B160="",FALSE,特征计算_周度!B160&gt;2),IF(特征计算_周度!C160="",FALSE,特征计算_周度!C160&gt;2),IF(特征计算_周度!G160="",FALSE,特征计算_周度!G160&gt;2),IF(特征计算_周度!E160="",FALSE,特征计算_周度!E160&gt;2),IF(特征计算_周度!F160="",FALSE,特征计算_周度!F160&gt;2)),MAX(B162,MAX(IF(特征计算_周度!B160="",0,特征计算_周度!B160),IF(特征计算_周度!C160="",0,特征计算_周度!C160),IF(特征计算_周度!G160="",0,特征计算_周度!G160),IF(特征计算_周度!E160="",0,特征计算_周度!E160),IF(特征计算_周度!F160="",0,特征计算_周度!F160))),B162))</f>
        <v/>
      </c>
      <c r="D162" s="129">
        <f>原始数据_周度!B160</f>
        <v/>
      </c>
      <c r="E162" s="157">
        <f>IF(D162="","",D162/MAX(D$4:D162)-1)</f>
        <v/>
      </c>
    </row>
    <row r="163">
      <c r="A163" s="127">
        <f>原始数据_周度!A161</f>
        <v/>
      </c>
      <c r="B163" s="128">
        <f>IF(特征计算_周度!B161="","",0.25*IF(特征计算_周度!B161="",0,特征计算_周度!B161)+0.25*IF(特征计算_周度!C161="",0,特征计算_周度!C161)+0.15*IF(特征计算_周度!D161="",0,特征计算_周度!D161)+0.15*IF(特征计算_周度!E161="",0,特征计算_周度!E161)+0.2*IF(特征计算_周度!F161="",0,特征计算_周度!F161))</f>
        <v/>
      </c>
      <c r="C163" s="128">
        <f>IF(B163="","",IF(OR(IF(特征计算_周度!B161="",FALSE,特征计算_周度!B161&gt;2),IF(特征计算_周度!C161="",FALSE,特征计算_周度!C161&gt;2),IF(特征计算_周度!G161="",FALSE,特征计算_周度!G161&gt;2),IF(特征计算_周度!E161="",FALSE,特征计算_周度!E161&gt;2),IF(特征计算_周度!F161="",FALSE,特征计算_周度!F161&gt;2)),MAX(B163,MAX(IF(特征计算_周度!B161="",0,特征计算_周度!B161),IF(特征计算_周度!C161="",0,特征计算_周度!C161),IF(特征计算_周度!G161="",0,特征计算_周度!G161),IF(特征计算_周度!E161="",0,特征计算_周度!E161),IF(特征计算_周度!F161="",0,特征计算_周度!F161))),B163))</f>
        <v/>
      </c>
      <c r="D163" s="129">
        <f>原始数据_周度!B161</f>
        <v/>
      </c>
      <c r="E163" s="157">
        <f>IF(D163="","",D163/MAX(D$4:D163)-1)</f>
        <v/>
      </c>
    </row>
    <row r="164">
      <c r="A164" s="127">
        <f>原始数据_周度!A162</f>
        <v/>
      </c>
      <c r="B164" s="128">
        <f>IF(特征计算_周度!B162="","",0.25*IF(特征计算_周度!B162="",0,特征计算_周度!B162)+0.25*IF(特征计算_周度!C162="",0,特征计算_周度!C162)+0.15*IF(特征计算_周度!D162="",0,特征计算_周度!D162)+0.15*IF(特征计算_周度!E162="",0,特征计算_周度!E162)+0.2*IF(特征计算_周度!F162="",0,特征计算_周度!F162))</f>
        <v/>
      </c>
      <c r="C164" s="128">
        <f>IF(B164="","",IF(OR(IF(特征计算_周度!B162="",FALSE,特征计算_周度!B162&gt;2),IF(特征计算_周度!C162="",FALSE,特征计算_周度!C162&gt;2),IF(特征计算_周度!G162="",FALSE,特征计算_周度!G162&gt;2),IF(特征计算_周度!E162="",FALSE,特征计算_周度!E162&gt;2),IF(特征计算_周度!F162="",FALSE,特征计算_周度!F162&gt;2)),MAX(B164,MAX(IF(特征计算_周度!B162="",0,特征计算_周度!B162),IF(特征计算_周度!C162="",0,特征计算_周度!C162),IF(特征计算_周度!G162="",0,特征计算_周度!G162),IF(特征计算_周度!E162="",0,特征计算_周度!E162),IF(特征计算_周度!F162="",0,特征计算_周度!F162))),B164))</f>
        <v/>
      </c>
      <c r="D164" s="129">
        <f>原始数据_周度!B162</f>
        <v/>
      </c>
      <c r="E164" s="157">
        <f>IF(D164="","",D164/MAX(D$4:D164)-1)</f>
        <v/>
      </c>
    </row>
    <row r="165">
      <c r="A165" s="127">
        <f>原始数据_周度!A163</f>
        <v/>
      </c>
      <c r="B165" s="128">
        <f>IF(特征计算_周度!B163="","",0.25*IF(特征计算_周度!B163="",0,特征计算_周度!B163)+0.25*IF(特征计算_周度!C163="",0,特征计算_周度!C163)+0.15*IF(特征计算_周度!D163="",0,特征计算_周度!D163)+0.15*IF(特征计算_周度!E163="",0,特征计算_周度!E163)+0.2*IF(特征计算_周度!F163="",0,特征计算_周度!F163))</f>
        <v/>
      </c>
      <c r="C165" s="128">
        <f>IF(B165="","",IF(OR(IF(特征计算_周度!B163="",FALSE,特征计算_周度!B163&gt;2),IF(特征计算_周度!C163="",FALSE,特征计算_周度!C163&gt;2),IF(特征计算_周度!G163="",FALSE,特征计算_周度!G163&gt;2),IF(特征计算_周度!E163="",FALSE,特征计算_周度!E163&gt;2),IF(特征计算_周度!F163="",FALSE,特征计算_周度!F163&gt;2)),MAX(B165,MAX(IF(特征计算_周度!B163="",0,特征计算_周度!B163),IF(特征计算_周度!C163="",0,特征计算_周度!C163),IF(特征计算_周度!G163="",0,特征计算_周度!G163),IF(特征计算_周度!E163="",0,特征计算_周度!E163),IF(特征计算_周度!F163="",0,特征计算_周度!F163))),B165))</f>
        <v/>
      </c>
      <c r="D165" s="129">
        <f>原始数据_周度!B163</f>
        <v/>
      </c>
      <c r="E165" s="157">
        <f>IF(D165="","",D165/MAX(D$4:D165)-1)</f>
        <v/>
      </c>
    </row>
    <row r="166">
      <c r="A166" s="127">
        <f>原始数据_周度!A164</f>
        <v/>
      </c>
      <c r="B166" s="128">
        <f>IF(特征计算_周度!B164="","",0.25*IF(特征计算_周度!B164="",0,特征计算_周度!B164)+0.25*IF(特征计算_周度!C164="",0,特征计算_周度!C164)+0.15*IF(特征计算_周度!D164="",0,特征计算_周度!D164)+0.15*IF(特征计算_周度!E164="",0,特征计算_周度!E164)+0.2*IF(特征计算_周度!F164="",0,特征计算_周度!F164))</f>
        <v/>
      </c>
      <c r="C166" s="128">
        <f>IF(B166="","",IF(OR(IF(特征计算_周度!B164="",FALSE,特征计算_周度!B164&gt;2),IF(特征计算_周度!C164="",FALSE,特征计算_周度!C164&gt;2),IF(特征计算_周度!G164="",FALSE,特征计算_周度!G164&gt;2),IF(特征计算_周度!E164="",FALSE,特征计算_周度!E164&gt;2),IF(特征计算_周度!F164="",FALSE,特征计算_周度!F164&gt;2)),MAX(B166,MAX(IF(特征计算_周度!B164="",0,特征计算_周度!B164),IF(特征计算_周度!C164="",0,特征计算_周度!C164),IF(特征计算_周度!G164="",0,特征计算_周度!G164),IF(特征计算_周度!E164="",0,特征计算_周度!E164),IF(特征计算_周度!F164="",0,特征计算_周度!F164))),B166))</f>
        <v/>
      </c>
      <c r="D166" s="129">
        <f>原始数据_周度!B164</f>
        <v/>
      </c>
      <c r="E166" s="157">
        <f>IF(D166="","",D166/MAX(D$4:D166)-1)</f>
        <v/>
      </c>
    </row>
    <row r="167">
      <c r="A167" s="127">
        <f>原始数据_周度!A165</f>
        <v/>
      </c>
      <c r="B167" s="128">
        <f>IF(特征计算_周度!B165="","",0.25*IF(特征计算_周度!B165="",0,特征计算_周度!B165)+0.25*IF(特征计算_周度!C165="",0,特征计算_周度!C165)+0.15*IF(特征计算_周度!D165="",0,特征计算_周度!D165)+0.15*IF(特征计算_周度!E165="",0,特征计算_周度!E165)+0.2*IF(特征计算_周度!F165="",0,特征计算_周度!F165))</f>
        <v/>
      </c>
      <c r="C167" s="128">
        <f>IF(B167="","",IF(OR(IF(特征计算_周度!B165="",FALSE,特征计算_周度!B165&gt;2),IF(特征计算_周度!C165="",FALSE,特征计算_周度!C165&gt;2),IF(特征计算_周度!G165="",FALSE,特征计算_周度!G165&gt;2),IF(特征计算_周度!E165="",FALSE,特征计算_周度!E165&gt;2),IF(特征计算_周度!F165="",FALSE,特征计算_周度!F165&gt;2)),MAX(B167,MAX(IF(特征计算_周度!B165="",0,特征计算_周度!B165),IF(特征计算_周度!C165="",0,特征计算_周度!C165),IF(特征计算_周度!G165="",0,特征计算_周度!G165),IF(特征计算_周度!E165="",0,特征计算_周度!E165),IF(特征计算_周度!F165="",0,特征计算_周度!F165))),B167))</f>
        <v/>
      </c>
      <c r="D167" s="129">
        <f>原始数据_周度!B165</f>
        <v/>
      </c>
      <c r="E167" s="157">
        <f>IF(D167="","",D167/MAX(D$4:D167)-1)</f>
        <v/>
      </c>
    </row>
    <row r="168">
      <c r="A168" s="127">
        <f>原始数据_周度!A166</f>
        <v/>
      </c>
      <c r="B168" s="128">
        <f>IF(特征计算_周度!B166="","",0.25*IF(特征计算_周度!B166="",0,特征计算_周度!B166)+0.25*IF(特征计算_周度!C166="",0,特征计算_周度!C166)+0.15*IF(特征计算_周度!D166="",0,特征计算_周度!D166)+0.15*IF(特征计算_周度!E166="",0,特征计算_周度!E166)+0.2*IF(特征计算_周度!F166="",0,特征计算_周度!F166))</f>
        <v/>
      </c>
      <c r="C168" s="128">
        <f>IF(B168="","",IF(OR(IF(特征计算_周度!B166="",FALSE,特征计算_周度!B166&gt;2),IF(特征计算_周度!C166="",FALSE,特征计算_周度!C166&gt;2),IF(特征计算_周度!G166="",FALSE,特征计算_周度!G166&gt;2),IF(特征计算_周度!E166="",FALSE,特征计算_周度!E166&gt;2),IF(特征计算_周度!F166="",FALSE,特征计算_周度!F166&gt;2)),MAX(B168,MAX(IF(特征计算_周度!B166="",0,特征计算_周度!B166),IF(特征计算_周度!C166="",0,特征计算_周度!C166),IF(特征计算_周度!G166="",0,特征计算_周度!G166),IF(特征计算_周度!E166="",0,特征计算_周度!E166),IF(特征计算_周度!F166="",0,特征计算_周度!F166))),B168))</f>
        <v/>
      </c>
      <c r="D168" s="129">
        <f>原始数据_周度!B166</f>
        <v/>
      </c>
      <c r="E168" s="157">
        <f>IF(D168="","",D168/MAX(D$4:D168)-1)</f>
        <v/>
      </c>
    </row>
    <row r="169">
      <c r="A169" s="127">
        <f>原始数据_周度!A167</f>
        <v/>
      </c>
      <c r="B169" s="128">
        <f>IF(特征计算_周度!B167="","",0.25*IF(特征计算_周度!B167="",0,特征计算_周度!B167)+0.25*IF(特征计算_周度!C167="",0,特征计算_周度!C167)+0.15*IF(特征计算_周度!D167="",0,特征计算_周度!D167)+0.15*IF(特征计算_周度!E167="",0,特征计算_周度!E167)+0.2*IF(特征计算_周度!F167="",0,特征计算_周度!F167))</f>
        <v/>
      </c>
      <c r="C169" s="128">
        <f>IF(B169="","",IF(OR(IF(特征计算_周度!B167="",FALSE,特征计算_周度!B167&gt;2),IF(特征计算_周度!C167="",FALSE,特征计算_周度!C167&gt;2),IF(特征计算_周度!G167="",FALSE,特征计算_周度!G167&gt;2),IF(特征计算_周度!E167="",FALSE,特征计算_周度!E167&gt;2),IF(特征计算_周度!F167="",FALSE,特征计算_周度!F167&gt;2)),MAX(B169,MAX(IF(特征计算_周度!B167="",0,特征计算_周度!B167),IF(特征计算_周度!C167="",0,特征计算_周度!C167),IF(特征计算_周度!G167="",0,特征计算_周度!G167),IF(特征计算_周度!E167="",0,特征计算_周度!E167),IF(特征计算_周度!F167="",0,特征计算_周度!F167))),B169))</f>
        <v/>
      </c>
      <c r="D169" s="129">
        <f>原始数据_周度!B167</f>
        <v/>
      </c>
      <c r="E169" s="157">
        <f>IF(D169="","",D169/MAX(D$4:D169)-1)</f>
        <v/>
      </c>
    </row>
    <row r="170">
      <c r="A170" s="127">
        <f>原始数据_周度!A168</f>
        <v/>
      </c>
      <c r="B170" s="128">
        <f>IF(特征计算_周度!B168="","",0.25*IF(特征计算_周度!B168="",0,特征计算_周度!B168)+0.25*IF(特征计算_周度!C168="",0,特征计算_周度!C168)+0.15*IF(特征计算_周度!D168="",0,特征计算_周度!D168)+0.15*IF(特征计算_周度!E168="",0,特征计算_周度!E168)+0.2*IF(特征计算_周度!F168="",0,特征计算_周度!F168))</f>
        <v/>
      </c>
      <c r="C170" s="128">
        <f>IF(B170="","",IF(OR(IF(特征计算_周度!B168="",FALSE,特征计算_周度!B168&gt;2),IF(特征计算_周度!C168="",FALSE,特征计算_周度!C168&gt;2),IF(特征计算_周度!G168="",FALSE,特征计算_周度!G168&gt;2),IF(特征计算_周度!E168="",FALSE,特征计算_周度!E168&gt;2),IF(特征计算_周度!F168="",FALSE,特征计算_周度!F168&gt;2)),MAX(B170,MAX(IF(特征计算_周度!B168="",0,特征计算_周度!B168),IF(特征计算_周度!C168="",0,特征计算_周度!C168),IF(特征计算_周度!G168="",0,特征计算_周度!G168),IF(特征计算_周度!E168="",0,特征计算_周度!E168),IF(特征计算_周度!F168="",0,特征计算_周度!F168))),B170))</f>
        <v/>
      </c>
      <c r="D170" s="129">
        <f>原始数据_周度!B168</f>
        <v/>
      </c>
      <c r="E170" s="157">
        <f>IF(D170="","",D170/MAX(D$4:D170)-1)</f>
        <v/>
      </c>
    </row>
    <row r="171">
      <c r="A171" s="127">
        <f>原始数据_周度!A169</f>
        <v/>
      </c>
      <c r="B171" s="128">
        <f>IF(特征计算_周度!B169="","",0.25*IF(特征计算_周度!B169="",0,特征计算_周度!B169)+0.25*IF(特征计算_周度!C169="",0,特征计算_周度!C169)+0.15*IF(特征计算_周度!D169="",0,特征计算_周度!D169)+0.15*IF(特征计算_周度!E169="",0,特征计算_周度!E169)+0.2*IF(特征计算_周度!F169="",0,特征计算_周度!F169))</f>
        <v/>
      </c>
      <c r="C171" s="128">
        <f>IF(B171="","",IF(OR(IF(特征计算_周度!B169="",FALSE,特征计算_周度!B169&gt;2),IF(特征计算_周度!C169="",FALSE,特征计算_周度!C169&gt;2),IF(特征计算_周度!G169="",FALSE,特征计算_周度!G169&gt;2),IF(特征计算_周度!E169="",FALSE,特征计算_周度!E169&gt;2),IF(特征计算_周度!F169="",FALSE,特征计算_周度!F169&gt;2)),MAX(B171,MAX(IF(特征计算_周度!B169="",0,特征计算_周度!B169),IF(特征计算_周度!C169="",0,特征计算_周度!C169),IF(特征计算_周度!G169="",0,特征计算_周度!G169),IF(特征计算_周度!E169="",0,特征计算_周度!E169),IF(特征计算_周度!F169="",0,特征计算_周度!F169))),B171))</f>
        <v/>
      </c>
      <c r="D171" s="129">
        <f>原始数据_周度!B169</f>
        <v/>
      </c>
      <c r="E171" s="157">
        <f>IF(D171="","",D171/MAX(D$4:D171)-1)</f>
        <v/>
      </c>
    </row>
    <row r="172">
      <c r="A172" s="127">
        <f>原始数据_周度!A170</f>
        <v/>
      </c>
      <c r="B172" s="128">
        <f>IF(特征计算_周度!B170="","",0.25*IF(特征计算_周度!B170="",0,特征计算_周度!B170)+0.25*IF(特征计算_周度!C170="",0,特征计算_周度!C170)+0.15*IF(特征计算_周度!D170="",0,特征计算_周度!D170)+0.15*IF(特征计算_周度!E170="",0,特征计算_周度!E170)+0.2*IF(特征计算_周度!F170="",0,特征计算_周度!F170))</f>
        <v/>
      </c>
      <c r="C172" s="128">
        <f>IF(B172="","",IF(OR(IF(特征计算_周度!B170="",FALSE,特征计算_周度!B170&gt;2),IF(特征计算_周度!C170="",FALSE,特征计算_周度!C170&gt;2),IF(特征计算_周度!G170="",FALSE,特征计算_周度!G170&gt;2),IF(特征计算_周度!E170="",FALSE,特征计算_周度!E170&gt;2),IF(特征计算_周度!F170="",FALSE,特征计算_周度!F170&gt;2)),MAX(B172,MAX(IF(特征计算_周度!B170="",0,特征计算_周度!B170),IF(特征计算_周度!C170="",0,特征计算_周度!C170),IF(特征计算_周度!G170="",0,特征计算_周度!G170),IF(特征计算_周度!E170="",0,特征计算_周度!E170),IF(特征计算_周度!F170="",0,特征计算_周度!F170))),B172))</f>
        <v/>
      </c>
      <c r="D172" s="129">
        <f>原始数据_周度!B170</f>
        <v/>
      </c>
      <c r="E172" s="157">
        <f>IF(D172="","",D172/MAX(D$4:D172)-1)</f>
        <v/>
      </c>
    </row>
    <row r="173">
      <c r="A173" s="127">
        <f>原始数据_周度!A171</f>
        <v/>
      </c>
      <c r="B173" s="128">
        <f>IF(特征计算_周度!B171="","",0.25*IF(特征计算_周度!B171="",0,特征计算_周度!B171)+0.25*IF(特征计算_周度!C171="",0,特征计算_周度!C171)+0.15*IF(特征计算_周度!D171="",0,特征计算_周度!D171)+0.15*IF(特征计算_周度!E171="",0,特征计算_周度!E171)+0.2*IF(特征计算_周度!F171="",0,特征计算_周度!F171))</f>
        <v/>
      </c>
      <c r="C173" s="128">
        <f>IF(B173="","",IF(OR(IF(特征计算_周度!B171="",FALSE,特征计算_周度!B171&gt;2),IF(特征计算_周度!C171="",FALSE,特征计算_周度!C171&gt;2),IF(特征计算_周度!G171="",FALSE,特征计算_周度!G171&gt;2),IF(特征计算_周度!E171="",FALSE,特征计算_周度!E171&gt;2),IF(特征计算_周度!F171="",FALSE,特征计算_周度!F171&gt;2)),MAX(B173,MAX(IF(特征计算_周度!B171="",0,特征计算_周度!B171),IF(特征计算_周度!C171="",0,特征计算_周度!C171),IF(特征计算_周度!G171="",0,特征计算_周度!G171),IF(特征计算_周度!E171="",0,特征计算_周度!E171),IF(特征计算_周度!F171="",0,特征计算_周度!F171))),B173))</f>
        <v/>
      </c>
      <c r="D173" s="129">
        <f>原始数据_周度!B171</f>
        <v/>
      </c>
      <c r="E173" s="157">
        <f>IF(D173="","",D173/MAX(D$4:D173)-1)</f>
        <v/>
      </c>
    </row>
    <row r="174">
      <c r="A174" s="127">
        <f>原始数据_周度!A172</f>
        <v/>
      </c>
      <c r="B174" s="128">
        <f>IF(特征计算_周度!B172="","",0.25*IF(特征计算_周度!B172="",0,特征计算_周度!B172)+0.25*IF(特征计算_周度!C172="",0,特征计算_周度!C172)+0.15*IF(特征计算_周度!D172="",0,特征计算_周度!D172)+0.15*IF(特征计算_周度!E172="",0,特征计算_周度!E172)+0.2*IF(特征计算_周度!F172="",0,特征计算_周度!F172))</f>
        <v/>
      </c>
      <c r="C174" s="128">
        <f>IF(B174="","",IF(OR(IF(特征计算_周度!B172="",FALSE,特征计算_周度!B172&gt;2),IF(特征计算_周度!C172="",FALSE,特征计算_周度!C172&gt;2),IF(特征计算_周度!G172="",FALSE,特征计算_周度!G172&gt;2),IF(特征计算_周度!E172="",FALSE,特征计算_周度!E172&gt;2),IF(特征计算_周度!F172="",FALSE,特征计算_周度!F172&gt;2)),MAX(B174,MAX(IF(特征计算_周度!B172="",0,特征计算_周度!B172),IF(特征计算_周度!C172="",0,特征计算_周度!C172),IF(特征计算_周度!G172="",0,特征计算_周度!G172),IF(特征计算_周度!E172="",0,特征计算_周度!E172),IF(特征计算_周度!F172="",0,特征计算_周度!F172))),B174))</f>
        <v/>
      </c>
      <c r="D174" s="129">
        <f>原始数据_周度!B172</f>
        <v/>
      </c>
      <c r="E174" s="157">
        <f>IF(D174="","",D174/MAX(D$4:D174)-1)</f>
        <v/>
      </c>
    </row>
    <row r="175">
      <c r="A175" s="127">
        <f>原始数据_周度!A173</f>
        <v/>
      </c>
      <c r="B175" s="128">
        <f>IF(特征计算_周度!B173="","",0.25*IF(特征计算_周度!B173="",0,特征计算_周度!B173)+0.25*IF(特征计算_周度!C173="",0,特征计算_周度!C173)+0.15*IF(特征计算_周度!D173="",0,特征计算_周度!D173)+0.15*IF(特征计算_周度!E173="",0,特征计算_周度!E173)+0.2*IF(特征计算_周度!F173="",0,特征计算_周度!F173))</f>
        <v/>
      </c>
      <c r="C175" s="128">
        <f>IF(B175="","",IF(OR(IF(特征计算_周度!B173="",FALSE,特征计算_周度!B173&gt;2),IF(特征计算_周度!C173="",FALSE,特征计算_周度!C173&gt;2),IF(特征计算_周度!G173="",FALSE,特征计算_周度!G173&gt;2),IF(特征计算_周度!E173="",FALSE,特征计算_周度!E173&gt;2),IF(特征计算_周度!F173="",FALSE,特征计算_周度!F173&gt;2)),MAX(B175,MAX(IF(特征计算_周度!B173="",0,特征计算_周度!B173),IF(特征计算_周度!C173="",0,特征计算_周度!C173),IF(特征计算_周度!G173="",0,特征计算_周度!G173),IF(特征计算_周度!E173="",0,特征计算_周度!E173),IF(特征计算_周度!F173="",0,特征计算_周度!F173))),B175))</f>
        <v/>
      </c>
      <c r="D175" s="129">
        <f>原始数据_周度!B173</f>
        <v/>
      </c>
      <c r="E175" s="157">
        <f>IF(D175="","",D175/MAX(D$4:D175)-1)</f>
        <v/>
      </c>
    </row>
    <row r="176">
      <c r="A176" s="127">
        <f>原始数据_周度!A174</f>
        <v/>
      </c>
      <c r="B176" s="128">
        <f>IF(特征计算_周度!B174="","",0.25*IF(特征计算_周度!B174="",0,特征计算_周度!B174)+0.25*IF(特征计算_周度!C174="",0,特征计算_周度!C174)+0.15*IF(特征计算_周度!D174="",0,特征计算_周度!D174)+0.15*IF(特征计算_周度!E174="",0,特征计算_周度!E174)+0.2*IF(特征计算_周度!F174="",0,特征计算_周度!F174))</f>
        <v/>
      </c>
      <c r="C176" s="128">
        <f>IF(B176="","",IF(OR(IF(特征计算_周度!B174="",FALSE,特征计算_周度!B174&gt;2),IF(特征计算_周度!C174="",FALSE,特征计算_周度!C174&gt;2),IF(特征计算_周度!G174="",FALSE,特征计算_周度!G174&gt;2),IF(特征计算_周度!E174="",FALSE,特征计算_周度!E174&gt;2),IF(特征计算_周度!F174="",FALSE,特征计算_周度!F174&gt;2)),MAX(B176,MAX(IF(特征计算_周度!B174="",0,特征计算_周度!B174),IF(特征计算_周度!C174="",0,特征计算_周度!C174),IF(特征计算_周度!G174="",0,特征计算_周度!G174),IF(特征计算_周度!E174="",0,特征计算_周度!E174),IF(特征计算_周度!F174="",0,特征计算_周度!F174))),B176))</f>
        <v/>
      </c>
      <c r="D176" s="129">
        <f>原始数据_周度!B174</f>
        <v/>
      </c>
      <c r="E176" s="157">
        <f>IF(D176="","",D176/MAX(D$4:D176)-1)</f>
        <v/>
      </c>
    </row>
    <row r="177">
      <c r="A177" s="127">
        <f>原始数据_周度!A175</f>
        <v/>
      </c>
      <c r="B177" s="128">
        <f>IF(特征计算_周度!B175="","",0.25*IF(特征计算_周度!B175="",0,特征计算_周度!B175)+0.25*IF(特征计算_周度!C175="",0,特征计算_周度!C175)+0.15*IF(特征计算_周度!D175="",0,特征计算_周度!D175)+0.15*IF(特征计算_周度!E175="",0,特征计算_周度!E175)+0.2*IF(特征计算_周度!F175="",0,特征计算_周度!F175))</f>
        <v/>
      </c>
      <c r="C177" s="128">
        <f>IF(B177="","",IF(OR(IF(特征计算_周度!B175="",FALSE,特征计算_周度!B175&gt;2),IF(特征计算_周度!C175="",FALSE,特征计算_周度!C175&gt;2),IF(特征计算_周度!G175="",FALSE,特征计算_周度!G175&gt;2),IF(特征计算_周度!E175="",FALSE,特征计算_周度!E175&gt;2),IF(特征计算_周度!F175="",FALSE,特征计算_周度!F175&gt;2)),MAX(B177,MAX(IF(特征计算_周度!B175="",0,特征计算_周度!B175),IF(特征计算_周度!C175="",0,特征计算_周度!C175),IF(特征计算_周度!G175="",0,特征计算_周度!G175),IF(特征计算_周度!E175="",0,特征计算_周度!E175),IF(特征计算_周度!F175="",0,特征计算_周度!F175))),B177))</f>
        <v/>
      </c>
      <c r="D177" s="129">
        <f>原始数据_周度!B175</f>
        <v/>
      </c>
      <c r="E177" s="157">
        <f>IF(D177="","",D177/MAX(D$4:D177)-1)</f>
        <v/>
      </c>
    </row>
    <row r="178">
      <c r="A178" s="127">
        <f>原始数据_周度!A176</f>
        <v/>
      </c>
      <c r="B178" s="128">
        <f>IF(特征计算_周度!B176="","",0.25*IF(特征计算_周度!B176="",0,特征计算_周度!B176)+0.25*IF(特征计算_周度!C176="",0,特征计算_周度!C176)+0.15*IF(特征计算_周度!D176="",0,特征计算_周度!D176)+0.15*IF(特征计算_周度!E176="",0,特征计算_周度!E176)+0.2*IF(特征计算_周度!F176="",0,特征计算_周度!F176))</f>
        <v/>
      </c>
      <c r="C178" s="128">
        <f>IF(B178="","",IF(OR(IF(特征计算_周度!B176="",FALSE,特征计算_周度!B176&gt;2),IF(特征计算_周度!C176="",FALSE,特征计算_周度!C176&gt;2),IF(特征计算_周度!G176="",FALSE,特征计算_周度!G176&gt;2),IF(特征计算_周度!E176="",FALSE,特征计算_周度!E176&gt;2),IF(特征计算_周度!F176="",FALSE,特征计算_周度!F176&gt;2)),MAX(B178,MAX(IF(特征计算_周度!B176="",0,特征计算_周度!B176),IF(特征计算_周度!C176="",0,特征计算_周度!C176),IF(特征计算_周度!G176="",0,特征计算_周度!G176),IF(特征计算_周度!E176="",0,特征计算_周度!E176),IF(特征计算_周度!F176="",0,特征计算_周度!F176))),B178))</f>
        <v/>
      </c>
      <c r="D178" s="129">
        <f>原始数据_周度!B176</f>
        <v/>
      </c>
      <c r="E178" s="157">
        <f>IF(D178="","",D178/MAX(D$4:D178)-1)</f>
        <v/>
      </c>
    </row>
    <row r="179">
      <c r="A179" s="127">
        <f>原始数据_周度!A177</f>
        <v/>
      </c>
      <c r="B179" s="128">
        <f>IF(特征计算_周度!B177="","",0.25*IF(特征计算_周度!B177="",0,特征计算_周度!B177)+0.25*IF(特征计算_周度!C177="",0,特征计算_周度!C177)+0.15*IF(特征计算_周度!D177="",0,特征计算_周度!D177)+0.15*IF(特征计算_周度!E177="",0,特征计算_周度!E177)+0.2*IF(特征计算_周度!F177="",0,特征计算_周度!F177))</f>
        <v/>
      </c>
      <c r="C179" s="128">
        <f>IF(B179="","",IF(OR(IF(特征计算_周度!B177="",FALSE,特征计算_周度!B177&gt;2),IF(特征计算_周度!C177="",FALSE,特征计算_周度!C177&gt;2),IF(特征计算_周度!G177="",FALSE,特征计算_周度!G177&gt;2),IF(特征计算_周度!E177="",FALSE,特征计算_周度!E177&gt;2),IF(特征计算_周度!F177="",FALSE,特征计算_周度!F177&gt;2)),MAX(B179,MAX(IF(特征计算_周度!B177="",0,特征计算_周度!B177),IF(特征计算_周度!C177="",0,特征计算_周度!C177),IF(特征计算_周度!G177="",0,特征计算_周度!G177),IF(特征计算_周度!E177="",0,特征计算_周度!E177),IF(特征计算_周度!F177="",0,特征计算_周度!F177))),B179))</f>
        <v/>
      </c>
      <c r="D179" s="129">
        <f>原始数据_周度!B177</f>
        <v/>
      </c>
      <c r="E179" s="157">
        <f>IF(D179="","",D179/MAX(D$4:D179)-1)</f>
        <v/>
      </c>
    </row>
    <row r="180">
      <c r="A180" s="127">
        <f>原始数据_周度!A178</f>
        <v/>
      </c>
      <c r="B180" s="128">
        <f>IF(特征计算_周度!B178="","",0.25*IF(特征计算_周度!B178="",0,特征计算_周度!B178)+0.25*IF(特征计算_周度!C178="",0,特征计算_周度!C178)+0.15*IF(特征计算_周度!D178="",0,特征计算_周度!D178)+0.15*IF(特征计算_周度!E178="",0,特征计算_周度!E178)+0.2*IF(特征计算_周度!F178="",0,特征计算_周度!F178))</f>
        <v/>
      </c>
      <c r="C180" s="128">
        <f>IF(B180="","",IF(OR(IF(特征计算_周度!B178="",FALSE,特征计算_周度!B178&gt;2),IF(特征计算_周度!C178="",FALSE,特征计算_周度!C178&gt;2),IF(特征计算_周度!G178="",FALSE,特征计算_周度!G178&gt;2),IF(特征计算_周度!E178="",FALSE,特征计算_周度!E178&gt;2),IF(特征计算_周度!F178="",FALSE,特征计算_周度!F178&gt;2)),MAX(B180,MAX(IF(特征计算_周度!B178="",0,特征计算_周度!B178),IF(特征计算_周度!C178="",0,特征计算_周度!C178),IF(特征计算_周度!G178="",0,特征计算_周度!G178),IF(特征计算_周度!E178="",0,特征计算_周度!E178),IF(特征计算_周度!F178="",0,特征计算_周度!F178))),B180))</f>
        <v/>
      </c>
      <c r="D180" s="129">
        <f>原始数据_周度!B178</f>
        <v/>
      </c>
      <c r="E180" s="157">
        <f>IF(D180="","",D180/MAX(D$4:D180)-1)</f>
        <v/>
      </c>
    </row>
    <row r="181">
      <c r="A181" s="127">
        <f>原始数据_周度!A179</f>
        <v/>
      </c>
      <c r="B181" s="128">
        <f>IF(特征计算_周度!B179="","",0.25*IF(特征计算_周度!B179="",0,特征计算_周度!B179)+0.25*IF(特征计算_周度!C179="",0,特征计算_周度!C179)+0.15*IF(特征计算_周度!D179="",0,特征计算_周度!D179)+0.15*IF(特征计算_周度!E179="",0,特征计算_周度!E179)+0.2*IF(特征计算_周度!F179="",0,特征计算_周度!F179))</f>
        <v/>
      </c>
      <c r="C181" s="128">
        <f>IF(B181="","",IF(OR(IF(特征计算_周度!B179="",FALSE,特征计算_周度!B179&gt;2),IF(特征计算_周度!C179="",FALSE,特征计算_周度!C179&gt;2),IF(特征计算_周度!G179="",FALSE,特征计算_周度!G179&gt;2),IF(特征计算_周度!E179="",FALSE,特征计算_周度!E179&gt;2),IF(特征计算_周度!F179="",FALSE,特征计算_周度!F179&gt;2)),MAX(B181,MAX(IF(特征计算_周度!B179="",0,特征计算_周度!B179),IF(特征计算_周度!C179="",0,特征计算_周度!C179),IF(特征计算_周度!G179="",0,特征计算_周度!G179),IF(特征计算_周度!E179="",0,特征计算_周度!E179),IF(特征计算_周度!F179="",0,特征计算_周度!F179))),B181))</f>
        <v/>
      </c>
      <c r="D181" s="129">
        <f>原始数据_周度!B179</f>
        <v/>
      </c>
      <c r="E181" s="157">
        <f>IF(D181="","",D181/MAX(D$4:D181)-1)</f>
        <v/>
      </c>
    </row>
    <row r="182">
      <c r="A182" s="127">
        <f>原始数据_周度!A180</f>
        <v/>
      </c>
      <c r="B182" s="128">
        <f>IF(特征计算_周度!B180="","",0.25*IF(特征计算_周度!B180="",0,特征计算_周度!B180)+0.25*IF(特征计算_周度!C180="",0,特征计算_周度!C180)+0.15*IF(特征计算_周度!D180="",0,特征计算_周度!D180)+0.15*IF(特征计算_周度!E180="",0,特征计算_周度!E180)+0.2*IF(特征计算_周度!F180="",0,特征计算_周度!F180))</f>
        <v/>
      </c>
      <c r="C182" s="128">
        <f>IF(B182="","",IF(OR(IF(特征计算_周度!B180="",FALSE,特征计算_周度!B180&gt;2),IF(特征计算_周度!C180="",FALSE,特征计算_周度!C180&gt;2),IF(特征计算_周度!G180="",FALSE,特征计算_周度!G180&gt;2),IF(特征计算_周度!E180="",FALSE,特征计算_周度!E180&gt;2),IF(特征计算_周度!F180="",FALSE,特征计算_周度!F180&gt;2)),MAX(B182,MAX(IF(特征计算_周度!B180="",0,特征计算_周度!B180),IF(特征计算_周度!C180="",0,特征计算_周度!C180),IF(特征计算_周度!G180="",0,特征计算_周度!G180),IF(特征计算_周度!E180="",0,特征计算_周度!E180),IF(特征计算_周度!F180="",0,特征计算_周度!F180))),B182))</f>
        <v/>
      </c>
      <c r="D182" s="129">
        <f>原始数据_周度!B180</f>
        <v/>
      </c>
      <c r="E182" s="157">
        <f>IF(D182="","",D182/MAX(D$4:D182)-1)</f>
        <v/>
      </c>
    </row>
    <row r="183">
      <c r="A183" s="127">
        <f>原始数据_周度!A181</f>
        <v/>
      </c>
      <c r="B183" s="128">
        <f>IF(特征计算_周度!B181="","",0.25*IF(特征计算_周度!B181="",0,特征计算_周度!B181)+0.25*IF(特征计算_周度!C181="",0,特征计算_周度!C181)+0.15*IF(特征计算_周度!D181="",0,特征计算_周度!D181)+0.15*IF(特征计算_周度!E181="",0,特征计算_周度!E181)+0.2*IF(特征计算_周度!F181="",0,特征计算_周度!F181))</f>
        <v/>
      </c>
      <c r="C183" s="128">
        <f>IF(B183="","",IF(OR(IF(特征计算_周度!B181="",FALSE,特征计算_周度!B181&gt;2),IF(特征计算_周度!C181="",FALSE,特征计算_周度!C181&gt;2),IF(特征计算_周度!G181="",FALSE,特征计算_周度!G181&gt;2),IF(特征计算_周度!E181="",FALSE,特征计算_周度!E181&gt;2),IF(特征计算_周度!F181="",FALSE,特征计算_周度!F181&gt;2)),MAX(B183,MAX(IF(特征计算_周度!B181="",0,特征计算_周度!B181),IF(特征计算_周度!C181="",0,特征计算_周度!C181),IF(特征计算_周度!G181="",0,特征计算_周度!G181),IF(特征计算_周度!E181="",0,特征计算_周度!E181),IF(特征计算_周度!F181="",0,特征计算_周度!F181))),B183))</f>
        <v/>
      </c>
      <c r="D183" s="129">
        <f>原始数据_周度!B181</f>
        <v/>
      </c>
      <c r="E183" s="157">
        <f>IF(D183="","",D183/MAX(D$4:D183)-1)</f>
        <v/>
      </c>
    </row>
    <row r="184">
      <c r="A184" s="127">
        <f>原始数据_周度!A182</f>
        <v/>
      </c>
      <c r="B184" s="128">
        <f>IF(特征计算_周度!B182="","",0.25*IF(特征计算_周度!B182="",0,特征计算_周度!B182)+0.25*IF(特征计算_周度!C182="",0,特征计算_周度!C182)+0.15*IF(特征计算_周度!D182="",0,特征计算_周度!D182)+0.15*IF(特征计算_周度!E182="",0,特征计算_周度!E182)+0.2*IF(特征计算_周度!F182="",0,特征计算_周度!F182))</f>
        <v/>
      </c>
      <c r="C184" s="128">
        <f>IF(B184="","",IF(OR(IF(特征计算_周度!B182="",FALSE,特征计算_周度!B182&gt;2),IF(特征计算_周度!C182="",FALSE,特征计算_周度!C182&gt;2),IF(特征计算_周度!G182="",FALSE,特征计算_周度!G182&gt;2),IF(特征计算_周度!E182="",FALSE,特征计算_周度!E182&gt;2),IF(特征计算_周度!F182="",FALSE,特征计算_周度!F182&gt;2)),MAX(B184,MAX(IF(特征计算_周度!B182="",0,特征计算_周度!B182),IF(特征计算_周度!C182="",0,特征计算_周度!C182),IF(特征计算_周度!G182="",0,特征计算_周度!G182),IF(特征计算_周度!E182="",0,特征计算_周度!E182),IF(特征计算_周度!F182="",0,特征计算_周度!F182))),B184))</f>
        <v/>
      </c>
      <c r="D184" s="129">
        <f>原始数据_周度!B182</f>
        <v/>
      </c>
      <c r="E184" s="157">
        <f>IF(D184="","",D184/MAX(D$4:D184)-1)</f>
        <v/>
      </c>
    </row>
    <row r="185">
      <c r="A185" s="127">
        <f>原始数据_周度!A183</f>
        <v/>
      </c>
      <c r="B185" s="128">
        <f>IF(特征计算_周度!B183="","",0.25*IF(特征计算_周度!B183="",0,特征计算_周度!B183)+0.25*IF(特征计算_周度!C183="",0,特征计算_周度!C183)+0.15*IF(特征计算_周度!D183="",0,特征计算_周度!D183)+0.15*IF(特征计算_周度!E183="",0,特征计算_周度!E183)+0.2*IF(特征计算_周度!F183="",0,特征计算_周度!F183))</f>
        <v/>
      </c>
      <c r="C185" s="128">
        <f>IF(B185="","",IF(OR(IF(特征计算_周度!B183="",FALSE,特征计算_周度!B183&gt;2),IF(特征计算_周度!C183="",FALSE,特征计算_周度!C183&gt;2),IF(特征计算_周度!G183="",FALSE,特征计算_周度!G183&gt;2),IF(特征计算_周度!E183="",FALSE,特征计算_周度!E183&gt;2),IF(特征计算_周度!F183="",FALSE,特征计算_周度!F183&gt;2)),MAX(B185,MAX(IF(特征计算_周度!B183="",0,特征计算_周度!B183),IF(特征计算_周度!C183="",0,特征计算_周度!C183),IF(特征计算_周度!G183="",0,特征计算_周度!G183),IF(特征计算_周度!E183="",0,特征计算_周度!E183),IF(特征计算_周度!F183="",0,特征计算_周度!F183))),B185))</f>
        <v/>
      </c>
      <c r="D185" s="129">
        <f>原始数据_周度!B183</f>
        <v/>
      </c>
      <c r="E185" s="157">
        <f>IF(D185="","",D185/MAX(D$4:D185)-1)</f>
        <v/>
      </c>
    </row>
    <row r="186">
      <c r="A186" s="127">
        <f>原始数据_周度!A184</f>
        <v/>
      </c>
      <c r="B186" s="128">
        <f>IF(特征计算_周度!B184="","",0.25*IF(特征计算_周度!B184="",0,特征计算_周度!B184)+0.25*IF(特征计算_周度!C184="",0,特征计算_周度!C184)+0.15*IF(特征计算_周度!D184="",0,特征计算_周度!D184)+0.15*IF(特征计算_周度!E184="",0,特征计算_周度!E184)+0.2*IF(特征计算_周度!F184="",0,特征计算_周度!F184))</f>
        <v/>
      </c>
      <c r="C186" s="128">
        <f>IF(B186="","",IF(OR(IF(特征计算_周度!B184="",FALSE,特征计算_周度!B184&gt;2),IF(特征计算_周度!C184="",FALSE,特征计算_周度!C184&gt;2),IF(特征计算_周度!G184="",FALSE,特征计算_周度!G184&gt;2),IF(特征计算_周度!E184="",FALSE,特征计算_周度!E184&gt;2),IF(特征计算_周度!F184="",FALSE,特征计算_周度!F184&gt;2)),MAX(B186,MAX(IF(特征计算_周度!B184="",0,特征计算_周度!B184),IF(特征计算_周度!C184="",0,特征计算_周度!C184),IF(特征计算_周度!G184="",0,特征计算_周度!G184),IF(特征计算_周度!E184="",0,特征计算_周度!E184),IF(特征计算_周度!F184="",0,特征计算_周度!F184))),B186))</f>
        <v/>
      </c>
      <c r="D186" s="129">
        <f>原始数据_周度!B184</f>
        <v/>
      </c>
      <c r="E186" s="157">
        <f>IF(D186="","",D186/MAX(D$4:D186)-1)</f>
        <v/>
      </c>
    </row>
    <row r="187">
      <c r="A187" s="127">
        <f>原始数据_周度!A185</f>
        <v/>
      </c>
      <c r="B187" s="128">
        <f>IF(特征计算_周度!B185="","",0.25*IF(特征计算_周度!B185="",0,特征计算_周度!B185)+0.25*IF(特征计算_周度!C185="",0,特征计算_周度!C185)+0.15*IF(特征计算_周度!D185="",0,特征计算_周度!D185)+0.15*IF(特征计算_周度!E185="",0,特征计算_周度!E185)+0.2*IF(特征计算_周度!F185="",0,特征计算_周度!F185))</f>
        <v/>
      </c>
      <c r="C187" s="128">
        <f>IF(B187="","",IF(OR(IF(特征计算_周度!B185="",FALSE,特征计算_周度!B185&gt;2),IF(特征计算_周度!C185="",FALSE,特征计算_周度!C185&gt;2),IF(特征计算_周度!G185="",FALSE,特征计算_周度!G185&gt;2),IF(特征计算_周度!E185="",FALSE,特征计算_周度!E185&gt;2),IF(特征计算_周度!F185="",FALSE,特征计算_周度!F185&gt;2)),MAX(B187,MAX(IF(特征计算_周度!B185="",0,特征计算_周度!B185),IF(特征计算_周度!C185="",0,特征计算_周度!C185),IF(特征计算_周度!G185="",0,特征计算_周度!G185),IF(特征计算_周度!E185="",0,特征计算_周度!E185),IF(特征计算_周度!F185="",0,特征计算_周度!F185))),B187))</f>
        <v/>
      </c>
      <c r="D187" s="129">
        <f>原始数据_周度!B185</f>
        <v/>
      </c>
      <c r="E187" s="157">
        <f>IF(D187="","",D187/MAX(D$4:D187)-1)</f>
        <v/>
      </c>
    </row>
    <row r="188">
      <c r="A188" s="127">
        <f>原始数据_周度!A186</f>
        <v/>
      </c>
      <c r="B188" s="128">
        <f>IF(特征计算_周度!B186="","",0.25*IF(特征计算_周度!B186="",0,特征计算_周度!B186)+0.25*IF(特征计算_周度!C186="",0,特征计算_周度!C186)+0.15*IF(特征计算_周度!D186="",0,特征计算_周度!D186)+0.15*IF(特征计算_周度!E186="",0,特征计算_周度!E186)+0.2*IF(特征计算_周度!F186="",0,特征计算_周度!F186))</f>
        <v/>
      </c>
      <c r="C188" s="128">
        <f>IF(B188="","",IF(OR(IF(特征计算_周度!B186="",FALSE,特征计算_周度!B186&gt;2),IF(特征计算_周度!C186="",FALSE,特征计算_周度!C186&gt;2),IF(特征计算_周度!G186="",FALSE,特征计算_周度!G186&gt;2),IF(特征计算_周度!E186="",FALSE,特征计算_周度!E186&gt;2),IF(特征计算_周度!F186="",FALSE,特征计算_周度!F186&gt;2)),MAX(B188,MAX(IF(特征计算_周度!B186="",0,特征计算_周度!B186),IF(特征计算_周度!C186="",0,特征计算_周度!C186),IF(特征计算_周度!G186="",0,特征计算_周度!G186),IF(特征计算_周度!E186="",0,特征计算_周度!E186),IF(特征计算_周度!F186="",0,特征计算_周度!F186))),B188))</f>
        <v/>
      </c>
      <c r="D188" s="129">
        <f>原始数据_周度!B186</f>
        <v/>
      </c>
      <c r="E188" s="157">
        <f>IF(D188="","",D188/MAX(D$4:D188)-1)</f>
        <v/>
      </c>
    </row>
    <row r="189">
      <c r="A189" s="127">
        <f>原始数据_周度!A187</f>
        <v/>
      </c>
      <c r="B189" s="128">
        <f>IF(特征计算_周度!B187="","",0.25*IF(特征计算_周度!B187="",0,特征计算_周度!B187)+0.25*IF(特征计算_周度!C187="",0,特征计算_周度!C187)+0.15*IF(特征计算_周度!D187="",0,特征计算_周度!D187)+0.15*IF(特征计算_周度!E187="",0,特征计算_周度!E187)+0.2*IF(特征计算_周度!F187="",0,特征计算_周度!F187))</f>
        <v/>
      </c>
      <c r="C189" s="128">
        <f>IF(B189="","",IF(OR(IF(特征计算_周度!B187="",FALSE,特征计算_周度!B187&gt;2),IF(特征计算_周度!C187="",FALSE,特征计算_周度!C187&gt;2),IF(特征计算_周度!G187="",FALSE,特征计算_周度!G187&gt;2),IF(特征计算_周度!E187="",FALSE,特征计算_周度!E187&gt;2),IF(特征计算_周度!F187="",FALSE,特征计算_周度!F187&gt;2)),MAX(B189,MAX(IF(特征计算_周度!B187="",0,特征计算_周度!B187),IF(特征计算_周度!C187="",0,特征计算_周度!C187),IF(特征计算_周度!G187="",0,特征计算_周度!G187),IF(特征计算_周度!E187="",0,特征计算_周度!E187),IF(特征计算_周度!F187="",0,特征计算_周度!F187))),B189))</f>
        <v/>
      </c>
      <c r="D189" s="129">
        <f>原始数据_周度!B187</f>
        <v/>
      </c>
      <c r="E189" s="157">
        <f>IF(D189="","",D189/MAX(D$4:D189)-1)</f>
        <v/>
      </c>
    </row>
    <row r="190">
      <c r="A190" s="127">
        <f>原始数据_周度!A188</f>
        <v/>
      </c>
      <c r="B190" s="128">
        <f>IF(特征计算_周度!B188="","",0.25*IF(特征计算_周度!B188="",0,特征计算_周度!B188)+0.25*IF(特征计算_周度!C188="",0,特征计算_周度!C188)+0.15*IF(特征计算_周度!D188="",0,特征计算_周度!D188)+0.15*IF(特征计算_周度!E188="",0,特征计算_周度!E188)+0.2*IF(特征计算_周度!F188="",0,特征计算_周度!F188))</f>
        <v/>
      </c>
      <c r="C190" s="128">
        <f>IF(B190="","",IF(OR(IF(特征计算_周度!B188="",FALSE,特征计算_周度!B188&gt;2),IF(特征计算_周度!C188="",FALSE,特征计算_周度!C188&gt;2),IF(特征计算_周度!G188="",FALSE,特征计算_周度!G188&gt;2),IF(特征计算_周度!E188="",FALSE,特征计算_周度!E188&gt;2),IF(特征计算_周度!F188="",FALSE,特征计算_周度!F188&gt;2)),MAX(B190,MAX(IF(特征计算_周度!B188="",0,特征计算_周度!B188),IF(特征计算_周度!C188="",0,特征计算_周度!C188),IF(特征计算_周度!G188="",0,特征计算_周度!G188),IF(特征计算_周度!E188="",0,特征计算_周度!E188),IF(特征计算_周度!F188="",0,特征计算_周度!F188))),B190))</f>
        <v/>
      </c>
      <c r="D190" s="129">
        <f>原始数据_周度!B188</f>
        <v/>
      </c>
      <c r="E190" s="157">
        <f>IF(D190="","",D190/MAX(D$4:D190)-1)</f>
        <v/>
      </c>
    </row>
    <row r="191">
      <c r="A191" s="127">
        <f>原始数据_周度!A189</f>
        <v/>
      </c>
      <c r="B191" s="128">
        <f>IF(特征计算_周度!B189="","",0.25*IF(特征计算_周度!B189="",0,特征计算_周度!B189)+0.25*IF(特征计算_周度!C189="",0,特征计算_周度!C189)+0.15*IF(特征计算_周度!D189="",0,特征计算_周度!D189)+0.15*IF(特征计算_周度!E189="",0,特征计算_周度!E189)+0.2*IF(特征计算_周度!F189="",0,特征计算_周度!F189))</f>
        <v/>
      </c>
      <c r="C191" s="128">
        <f>IF(B191="","",IF(OR(IF(特征计算_周度!B189="",FALSE,特征计算_周度!B189&gt;2),IF(特征计算_周度!C189="",FALSE,特征计算_周度!C189&gt;2),IF(特征计算_周度!G189="",FALSE,特征计算_周度!G189&gt;2),IF(特征计算_周度!E189="",FALSE,特征计算_周度!E189&gt;2),IF(特征计算_周度!F189="",FALSE,特征计算_周度!F189&gt;2)),MAX(B191,MAX(IF(特征计算_周度!B189="",0,特征计算_周度!B189),IF(特征计算_周度!C189="",0,特征计算_周度!C189),IF(特征计算_周度!G189="",0,特征计算_周度!G189),IF(特征计算_周度!E189="",0,特征计算_周度!E189),IF(特征计算_周度!F189="",0,特征计算_周度!F189))),B191))</f>
        <v/>
      </c>
      <c r="D191" s="129">
        <f>原始数据_周度!B189</f>
        <v/>
      </c>
      <c r="E191" s="157">
        <f>IF(D191="","",D191/MAX(D$4:D191)-1)</f>
        <v/>
      </c>
    </row>
    <row r="192">
      <c r="A192" s="127">
        <f>原始数据_周度!A190</f>
        <v/>
      </c>
      <c r="B192" s="128">
        <f>IF(特征计算_周度!B190="","",0.25*IF(特征计算_周度!B190="",0,特征计算_周度!B190)+0.25*IF(特征计算_周度!C190="",0,特征计算_周度!C190)+0.15*IF(特征计算_周度!D190="",0,特征计算_周度!D190)+0.15*IF(特征计算_周度!E190="",0,特征计算_周度!E190)+0.2*IF(特征计算_周度!F190="",0,特征计算_周度!F190))</f>
        <v/>
      </c>
      <c r="C192" s="128">
        <f>IF(B192="","",IF(OR(IF(特征计算_周度!B190="",FALSE,特征计算_周度!B190&gt;2),IF(特征计算_周度!C190="",FALSE,特征计算_周度!C190&gt;2),IF(特征计算_周度!G190="",FALSE,特征计算_周度!G190&gt;2),IF(特征计算_周度!E190="",FALSE,特征计算_周度!E190&gt;2),IF(特征计算_周度!F190="",FALSE,特征计算_周度!F190&gt;2)),MAX(B192,MAX(IF(特征计算_周度!B190="",0,特征计算_周度!B190),IF(特征计算_周度!C190="",0,特征计算_周度!C190),IF(特征计算_周度!G190="",0,特征计算_周度!G190),IF(特征计算_周度!E190="",0,特征计算_周度!E190),IF(特征计算_周度!F190="",0,特征计算_周度!F190))),B192))</f>
        <v/>
      </c>
      <c r="D192" s="129">
        <f>原始数据_周度!B190</f>
        <v/>
      </c>
      <c r="E192" s="157">
        <f>IF(D192="","",D192/MAX(D$4:D192)-1)</f>
        <v/>
      </c>
    </row>
    <row r="193">
      <c r="A193" s="127">
        <f>原始数据_周度!A191</f>
        <v/>
      </c>
      <c r="B193" s="128">
        <f>IF(特征计算_周度!B191="","",0.25*IF(特征计算_周度!B191="",0,特征计算_周度!B191)+0.25*IF(特征计算_周度!C191="",0,特征计算_周度!C191)+0.15*IF(特征计算_周度!D191="",0,特征计算_周度!D191)+0.15*IF(特征计算_周度!E191="",0,特征计算_周度!E191)+0.2*IF(特征计算_周度!F191="",0,特征计算_周度!F191))</f>
        <v/>
      </c>
      <c r="C193" s="128">
        <f>IF(B193="","",IF(OR(IF(特征计算_周度!B191="",FALSE,特征计算_周度!B191&gt;2),IF(特征计算_周度!C191="",FALSE,特征计算_周度!C191&gt;2),IF(特征计算_周度!G191="",FALSE,特征计算_周度!G191&gt;2),IF(特征计算_周度!E191="",FALSE,特征计算_周度!E191&gt;2),IF(特征计算_周度!F191="",FALSE,特征计算_周度!F191&gt;2)),MAX(B193,MAX(IF(特征计算_周度!B191="",0,特征计算_周度!B191),IF(特征计算_周度!C191="",0,特征计算_周度!C191),IF(特征计算_周度!G191="",0,特征计算_周度!G191),IF(特征计算_周度!E191="",0,特征计算_周度!E191),IF(特征计算_周度!F191="",0,特征计算_周度!F191))),B193))</f>
        <v/>
      </c>
      <c r="D193" s="129">
        <f>原始数据_周度!B191</f>
        <v/>
      </c>
      <c r="E193" s="157">
        <f>IF(D193="","",D193/MAX(D$4:D193)-1)</f>
        <v/>
      </c>
    </row>
    <row r="194">
      <c r="A194" s="127">
        <f>原始数据_周度!A192</f>
        <v/>
      </c>
      <c r="B194" s="128">
        <f>IF(特征计算_周度!B192="","",0.25*IF(特征计算_周度!B192="",0,特征计算_周度!B192)+0.25*IF(特征计算_周度!C192="",0,特征计算_周度!C192)+0.15*IF(特征计算_周度!D192="",0,特征计算_周度!D192)+0.15*IF(特征计算_周度!E192="",0,特征计算_周度!E192)+0.2*IF(特征计算_周度!F192="",0,特征计算_周度!F192))</f>
        <v/>
      </c>
      <c r="C194" s="128">
        <f>IF(B194="","",IF(OR(IF(特征计算_周度!B192="",FALSE,特征计算_周度!B192&gt;2),IF(特征计算_周度!C192="",FALSE,特征计算_周度!C192&gt;2),IF(特征计算_周度!G192="",FALSE,特征计算_周度!G192&gt;2),IF(特征计算_周度!E192="",FALSE,特征计算_周度!E192&gt;2),IF(特征计算_周度!F192="",FALSE,特征计算_周度!F192&gt;2)),MAX(B194,MAX(IF(特征计算_周度!B192="",0,特征计算_周度!B192),IF(特征计算_周度!C192="",0,特征计算_周度!C192),IF(特征计算_周度!G192="",0,特征计算_周度!G192),IF(特征计算_周度!E192="",0,特征计算_周度!E192),IF(特征计算_周度!F192="",0,特征计算_周度!F192))),B194))</f>
        <v/>
      </c>
      <c r="D194" s="129">
        <f>原始数据_周度!B192</f>
        <v/>
      </c>
      <c r="E194" s="157">
        <f>IF(D194="","",D194/MAX(D$4:D194)-1)</f>
        <v/>
      </c>
    </row>
    <row r="195">
      <c r="A195" s="127">
        <f>原始数据_周度!A193</f>
        <v/>
      </c>
      <c r="B195" s="128">
        <f>IF(特征计算_周度!B193="","",0.25*IF(特征计算_周度!B193="",0,特征计算_周度!B193)+0.25*IF(特征计算_周度!C193="",0,特征计算_周度!C193)+0.15*IF(特征计算_周度!D193="",0,特征计算_周度!D193)+0.15*IF(特征计算_周度!E193="",0,特征计算_周度!E193)+0.2*IF(特征计算_周度!F193="",0,特征计算_周度!F193))</f>
        <v/>
      </c>
      <c r="C195" s="128">
        <f>IF(B195="","",IF(OR(IF(特征计算_周度!B193="",FALSE,特征计算_周度!B193&gt;2),IF(特征计算_周度!C193="",FALSE,特征计算_周度!C193&gt;2),IF(特征计算_周度!G193="",FALSE,特征计算_周度!G193&gt;2),IF(特征计算_周度!E193="",FALSE,特征计算_周度!E193&gt;2),IF(特征计算_周度!F193="",FALSE,特征计算_周度!F193&gt;2)),MAX(B195,MAX(IF(特征计算_周度!B193="",0,特征计算_周度!B193),IF(特征计算_周度!C193="",0,特征计算_周度!C193),IF(特征计算_周度!G193="",0,特征计算_周度!G193),IF(特征计算_周度!E193="",0,特征计算_周度!E193),IF(特征计算_周度!F193="",0,特征计算_周度!F193))),B195))</f>
        <v/>
      </c>
      <c r="D195" s="129">
        <f>原始数据_周度!B193</f>
        <v/>
      </c>
      <c r="E195" s="157">
        <f>IF(D195="","",D195/MAX(D$4:D195)-1)</f>
        <v/>
      </c>
    </row>
    <row r="196">
      <c r="A196" s="127">
        <f>原始数据_周度!A194</f>
        <v/>
      </c>
      <c r="B196" s="128">
        <f>IF(特征计算_周度!B194="","",0.25*IF(特征计算_周度!B194="",0,特征计算_周度!B194)+0.25*IF(特征计算_周度!C194="",0,特征计算_周度!C194)+0.15*IF(特征计算_周度!D194="",0,特征计算_周度!D194)+0.15*IF(特征计算_周度!E194="",0,特征计算_周度!E194)+0.2*IF(特征计算_周度!F194="",0,特征计算_周度!F194))</f>
        <v/>
      </c>
      <c r="C196" s="128">
        <f>IF(B196="","",IF(OR(IF(特征计算_周度!B194="",FALSE,特征计算_周度!B194&gt;2),IF(特征计算_周度!C194="",FALSE,特征计算_周度!C194&gt;2),IF(特征计算_周度!G194="",FALSE,特征计算_周度!G194&gt;2),IF(特征计算_周度!E194="",FALSE,特征计算_周度!E194&gt;2),IF(特征计算_周度!F194="",FALSE,特征计算_周度!F194&gt;2)),MAX(B196,MAX(IF(特征计算_周度!B194="",0,特征计算_周度!B194),IF(特征计算_周度!C194="",0,特征计算_周度!C194),IF(特征计算_周度!G194="",0,特征计算_周度!G194),IF(特征计算_周度!E194="",0,特征计算_周度!E194),IF(特征计算_周度!F194="",0,特征计算_周度!F194))),B196))</f>
        <v/>
      </c>
      <c r="D196" s="129">
        <f>原始数据_周度!B194</f>
        <v/>
      </c>
      <c r="E196" s="157">
        <f>IF(D196="","",D196/MAX(D$4:D196)-1)</f>
        <v/>
      </c>
    </row>
    <row r="197">
      <c r="A197" s="127">
        <f>原始数据_周度!A195</f>
        <v/>
      </c>
      <c r="B197" s="128">
        <f>IF(特征计算_周度!B195="","",0.25*IF(特征计算_周度!B195="",0,特征计算_周度!B195)+0.25*IF(特征计算_周度!C195="",0,特征计算_周度!C195)+0.15*IF(特征计算_周度!D195="",0,特征计算_周度!D195)+0.15*IF(特征计算_周度!E195="",0,特征计算_周度!E195)+0.2*IF(特征计算_周度!F195="",0,特征计算_周度!F195))</f>
        <v/>
      </c>
      <c r="C197" s="128">
        <f>IF(B197="","",IF(OR(IF(特征计算_周度!B195="",FALSE,特征计算_周度!B195&gt;2),IF(特征计算_周度!C195="",FALSE,特征计算_周度!C195&gt;2),IF(特征计算_周度!G195="",FALSE,特征计算_周度!G195&gt;2),IF(特征计算_周度!E195="",FALSE,特征计算_周度!E195&gt;2),IF(特征计算_周度!F195="",FALSE,特征计算_周度!F195&gt;2)),MAX(B197,MAX(IF(特征计算_周度!B195="",0,特征计算_周度!B195),IF(特征计算_周度!C195="",0,特征计算_周度!C195),IF(特征计算_周度!G195="",0,特征计算_周度!G195),IF(特征计算_周度!E195="",0,特征计算_周度!E195),IF(特征计算_周度!F195="",0,特征计算_周度!F195))),B197))</f>
        <v/>
      </c>
      <c r="D197" s="129">
        <f>原始数据_周度!B195</f>
        <v/>
      </c>
      <c r="E197" s="157">
        <f>IF(D197="","",D197/MAX(D$4:D197)-1)</f>
        <v/>
      </c>
    </row>
    <row r="198">
      <c r="A198" s="127">
        <f>原始数据_周度!A196</f>
        <v/>
      </c>
      <c r="B198" s="128">
        <f>IF(特征计算_周度!B196="","",0.25*IF(特征计算_周度!B196="",0,特征计算_周度!B196)+0.25*IF(特征计算_周度!C196="",0,特征计算_周度!C196)+0.15*IF(特征计算_周度!D196="",0,特征计算_周度!D196)+0.15*IF(特征计算_周度!E196="",0,特征计算_周度!E196)+0.2*IF(特征计算_周度!F196="",0,特征计算_周度!F196))</f>
        <v/>
      </c>
      <c r="C198" s="128">
        <f>IF(B198="","",IF(OR(IF(特征计算_周度!B196="",FALSE,特征计算_周度!B196&gt;2),IF(特征计算_周度!C196="",FALSE,特征计算_周度!C196&gt;2),IF(特征计算_周度!G196="",FALSE,特征计算_周度!G196&gt;2),IF(特征计算_周度!E196="",FALSE,特征计算_周度!E196&gt;2),IF(特征计算_周度!F196="",FALSE,特征计算_周度!F196&gt;2)),MAX(B198,MAX(IF(特征计算_周度!B196="",0,特征计算_周度!B196),IF(特征计算_周度!C196="",0,特征计算_周度!C196),IF(特征计算_周度!G196="",0,特征计算_周度!G196),IF(特征计算_周度!E196="",0,特征计算_周度!E196),IF(特征计算_周度!F196="",0,特征计算_周度!F196))),B198))</f>
        <v/>
      </c>
      <c r="D198" s="129">
        <f>原始数据_周度!B196</f>
        <v/>
      </c>
      <c r="E198" s="157">
        <f>IF(D198="","",D198/MAX(D$4:D198)-1)</f>
        <v/>
      </c>
    </row>
    <row r="199">
      <c r="A199" s="127">
        <f>原始数据_周度!A197</f>
        <v/>
      </c>
      <c r="B199" s="128">
        <f>IF(特征计算_周度!B197="","",0.25*IF(特征计算_周度!B197="",0,特征计算_周度!B197)+0.25*IF(特征计算_周度!C197="",0,特征计算_周度!C197)+0.15*IF(特征计算_周度!D197="",0,特征计算_周度!D197)+0.15*IF(特征计算_周度!E197="",0,特征计算_周度!E197)+0.2*IF(特征计算_周度!F197="",0,特征计算_周度!F197))</f>
        <v/>
      </c>
      <c r="C199" s="128">
        <f>IF(B199="","",IF(OR(IF(特征计算_周度!B197="",FALSE,特征计算_周度!B197&gt;2),IF(特征计算_周度!C197="",FALSE,特征计算_周度!C197&gt;2),IF(特征计算_周度!G197="",FALSE,特征计算_周度!G197&gt;2),IF(特征计算_周度!E197="",FALSE,特征计算_周度!E197&gt;2),IF(特征计算_周度!F197="",FALSE,特征计算_周度!F197&gt;2)),MAX(B199,MAX(IF(特征计算_周度!B197="",0,特征计算_周度!B197),IF(特征计算_周度!C197="",0,特征计算_周度!C197),IF(特征计算_周度!G197="",0,特征计算_周度!G197),IF(特征计算_周度!E197="",0,特征计算_周度!E197),IF(特征计算_周度!F197="",0,特征计算_周度!F197))),B199))</f>
        <v/>
      </c>
      <c r="D199" s="129">
        <f>原始数据_周度!B197</f>
        <v/>
      </c>
      <c r="E199" s="157">
        <f>IF(D199="","",D199/MAX(D$4:D199)-1)</f>
        <v/>
      </c>
    </row>
    <row r="200">
      <c r="A200" s="127">
        <f>原始数据_周度!A198</f>
        <v/>
      </c>
      <c r="B200" s="128">
        <f>IF(特征计算_周度!B198="","",0.25*IF(特征计算_周度!B198="",0,特征计算_周度!B198)+0.25*IF(特征计算_周度!C198="",0,特征计算_周度!C198)+0.15*IF(特征计算_周度!D198="",0,特征计算_周度!D198)+0.15*IF(特征计算_周度!E198="",0,特征计算_周度!E198)+0.2*IF(特征计算_周度!F198="",0,特征计算_周度!F198))</f>
        <v/>
      </c>
      <c r="C200" s="128">
        <f>IF(B200="","",IF(OR(IF(特征计算_周度!B198="",FALSE,特征计算_周度!B198&gt;2),IF(特征计算_周度!C198="",FALSE,特征计算_周度!C198&gt;2),IF(特征计算_周度!G198="",FALSE,特征计算_周度!G198&gt;2),IF(特征计算_周度!E198="",FALSE,特征计算_周度!E198&gt;2),IF(特征计算_周度!F198="",FALSE,特征计算_周度!F198&gt;2)),MAX(B200,MAX(IF(特征计算_周度!B198="",0,特征计算_周度!B198),IF(特征计算_周度!C198="",0,特征计算_周度!C198),IF(特征计算_周度!G198="",0,特征计算_周度!G198),IF(特征计算_周度!E198="",0,特征计算_周度!E198),IF(特征计算_周度!F198="",0,特征计算_周度!F198))),B200))</f>
        <v/>
      </c>
      <c r="D200" s="129">
        <f>原始数据_周度!B198</f>
        <v/>
      </c>
      <c r="E200" s="157">
        <f>IF(D200="","",D200/MAX(D$4:D200)-1)</f>
        <v/>
      </c>
    </row>
    <row r="201">
      <c r="A201" s="127">
        <f>原始数据_周度!A199</f>
        <v/>
      </c>
      <c r="B201" s="128">
        <f>IF(特征计算_周度!B199="","",0.25*IF(特征计算_周度!B199="",0,特征计算_周度!B199)+0.25*IF(特征计算_周度!C199="",0,特征计算_周度!C199)+0.15*IF(特征计算_周度!D199="",0,特征计算_周度!D199)+0.15*IF(特征计算_周度!E199="",0,特征计算_周度!E199)+0.2*IF(特征计算_周度!F199="",0,特征计算_周度!F199))</f>
        <v/>
      </c>
      <c r="C201" s="128">
        <f>IF(B201="","",IF(OR(IF(特征计算_周度!B199="",FALSE,特征计算_周度!B199&gt;2),IF(特征计算_周度!C199="",FALSE,特征计算_周度!C199&gt;2),IF(特征计算_周度!G199="",FALSE,特征计算_周度!G199&gt;2),IF(特征计算_周度!E199="",FALSE,特征计算_周度!E199&gt;2),IF(特征计算_周度!F199="",FALSE,特征计算_周度!F199&gt;2)),MAX(B201,MAX(IF(特征计算_周度!B199="",0,特征计算_周度!B199),IF(特征计算_周度!C199="",0,特征计算_周度!C199),IF(特征计算_周度!G199="",0,特征计算_周度!G199),IF(特征计算_周度!E199="",0,特征计算_周度!E199),IF(特征计算_周度!F199="",0,特征计算_周度!F199))),B201))</f>
        <v/>
      </c>
      <c r="D201" s="129">
        <f>原始数据_周度!B199</f>
        <v/>
      </c>
      <c r="E201" s="157">
        <f>IF(D201="","",D201/MAX(D$4:D201)-1)</f>
        <v/>
      </c>
    </row>
    <row r="202">
      <c r="A202" s="127">
        <f>原始数据_周度!A200</f>
        <v/>
      </c>
      <c r="B202" s="128">
        <f>IF(特征计算_周度!B200="","",0.25*IF(特征计算_周度!B200="",0,特征计算_周度!B200)+0.25*IF(特征计算_周度!C200="",0,特征计算_周度!C200)+0.15*IF(特征计算_周度!D200="",0,特征计算_周度!D200)+0.15*IF(特征计算_周度!E200="",0,特征计算_周度!E200)+0.2*IF(特征计算_周度!F200="",0,特征计算_周度!F200))</f>
        <v/>
      </c>
      <c r="C202" s="128">
        <f>IF(B202="","",IF(OR(IF(特征计算_周度!B200="",FALSE,特征计算_周度!B200&gt;2),IF(特征计算_周度!C200="",FALSE,特征计算_周度!C200&gt;2),IF(特征计算_周度!G200="",FALSE,特征计算_周度!G200&gt;2),IF(特征计算_周度!E200="",FALSE,特征计算_周度!E200&gt;2),IF(特征计算_周度!F200="",FALSE,特征计算_周度!F200&gt;2)),MAX(B202,MAX(IF(特征计算_周度!B200="",0,特征计算_周度!B200),IF(特征计算_周度!C200="",0,特征计算_周度!C200),IF(特征计算_周度!G200="",0,特征计算_周度!G200),IF(特征计算_周度!E200="",0,特征计算_周度!E200),IF(特征计算_周度!F200="",0,特征计算_周度!F200))),B202))</f>
        <v/>
      </c>
      <c r="D202" s="129">
        <f>原始数据_周度!B200</f>
        <v/>
      </c>
      <c r="E202" s="157">
        <f>IF(D202="","",D202/MAX(D$4:D202)-1)</f>
        <v/>
      </c>
    </row>
    <row r="203">
      <c r="A203" s="127">
        <f>原始数据_周度!A201</f>
        <v/>
      </c>
      <c r="B203" s="128">
        <f>IF(特征计算_周度!B201="","",0.25*IF(特征计算_周度!B201="",0,特征计算_周度!B201)+0.25*IF(特征计算_周度!C201="",0,特征计算_周度!C201)+0.15*IF(特征计算_周度!D201="",0,特征计算_周度!D201)+0.15*IF(特征计算_周度!E201="",0,特征计算_周度!E201)+0.2*IF(特征计算_周度!F201="",0,特征计算_周度!F201))</f>
        <v/>
      </c>
      <c r="C203" s="128">
        <f>IF(B203="","",IF(OR(IF(特征计算_周度!B201="",FALSE,特征计算_周度!B201&gt;2),IF(特征计算_周度!C201="",FALSE,特征计算_周度!C201&gt;2),IF(特征计算_周度!G201="",FALSE,特征计算_周度!G201&gt;2),IF(特征计算_周度!E201="",FALSE,特征计算_周度!E201&gt;2),IF(特征计算_周度!F201="",FALSE,特征计算_周度!F201&gt;2)),MAX(B203,MAX(IF(特征计算_周度!B201="",0,特征计算_周度!B201),IF(特征计算_周度!C201="",0,特征计算_周度!C201),IF(特征计算_周度!G201="",0,特征计算_周度!G201),IF(特征计算_周度!E201="",0,特征计算_周度!E201),IF(特征计算_周度!F201="",0,特征计算_周度!F201))),B203))</f>
        <v/>
      </c>
      <c r="D203" s="129">
        <f>原始数据_周度!B201</f>
        <v/>
      </c>
      <c r="E203" s="157">
        <f>IF(D203="","",D203/MAX(D$4:D203)-1)</f>
        <v/>
      </c>
    </row>
    <row r="204">
      <c r="A204" s="127">
        <f>原始数据_周度!A202</f>
        <v/>
      </c>
      <c r="B204" s="128">
        <f>IF(特征计算_周度!B202="","",0.25*IF(特征计算_周度!B202="",0,特征计算_周度!B202)+0.25*IF(特征计算_周度!C202="",0,特征计算_周度!C202)+0.15*IF(特征计算_周度!D202="",0,特征计算_周度!D202)+0.15*IF(特征计算_周度!E202="",0,特征计算_周度!E202)+0.2*IF(特征计算_周度!F202="",0,特征计算_周度!F202))</f>
        <v/>
      </c>
      <c r="C204" s="128">
        <f>IF(B204="","",IF(OR(IF(特征计算_周度!B202="",FALSE,特征计算_周度!B202&gt;2),IF(特征计算_周度!C202="",FALSE,特征计算_周度!C202&gt;2),IF(特征计算_周度!G202="",FALSE,特征计算_周度!G202&gt;2),IF(特征计算_周度!E202="",FALSE,特征计算_周度!E202&gt;2),IF(特征计算_周度!F202="",FALSE,特征计算_周度!F202&gt;2)),MAX(B204,MAX(IF(特征计算_周度!B202="",0,特征计算_周度!B202),IF(特征计算_周度!C202="",0,特征计算_周度!C202),IF(特征计算_周度!G202="",0,特征计算_周度!G202),IF(特征计算_周度!E202="",0,特征计算_周度!E202),IF(特征计算_周度!F202="",0,特征计算_周度!F202))),B204))</f>
        <v/>
      </c>
      <c r="D204" s="129">
        <f>原始数据_周度!B202</f>
        <v/>
      </c>
      <c r="E204" s="157">
        <f>IF(D204="","",D204/MAX(D$4:D204)-1)</f>
        <v/>
      </c>
    </row>
    <row r="205">
      <c r="A205" s="127">
        <f>原始数据_周度!A203</f>
        <v/>
      </c>
      <c r="B205" s="128">
        <f>IF(特征计算_周度!B203="","",0.25*IF(特征计算_周度!B203="",0,特征计算_周度!B203)+0.25*IF(特征计算_周度!C203="",0,特征计算_周度!C203)+0.15*IF(特征计算_周度!D203="",0,特征计算_周度!D203)+0.15*IF(特征计算_周度!E203="",0,特征计算_周度!E203)+0.2*IF(特征计算_周度!F203="",0,特征计算_周度!F203))</f>
        <v/>
      </c>
      <c r="C205" s="128">
        <f>IF(B205="","",IF(OR(IF(特征计算_周度!B203="",FALSE,特征计算_周度!B203&gt;2),IF(特征计算_周度!C203="",FALSE,特征计算_周度!C203&gt;2),IF(特征计算_周度!G203="",FALSE,特征计算_周度!G203&gt;2),IF(特征计算_周度!E203="",FALSE,特征计算_周度!E203&gt;2),IF(特征计算_周度!F203="",FALSE,特征计算_周度!F203&gt;2)),MAX(B205,MAX(IF(特征计算_周度!B203="",0,特征计算_周度!B203),IF(特征计算_周度!C203="",0,特征计算_周度!C203),IF(特征计算_周度!G203="",0,特征计算_周度!G203),IF(特征计算_周度!E203="",0,特征计算_周度!E203),IF(特征计算_周度!F203="",0,特征计算_周度!F203))),B205))</f>
        <v/>
      </c>
      <c r="D205" s="129">
        <f>原始数据_周度!B203</f>
        <v/>
      </c>
      <c r="E205" s="157">
        <f>IF(D205="","",D205/MAX(D$4:D205)-1)</f>
        <v/>
      </c>
    </row>
    <row r="206">
      <c r="A206" s="127">
        <f>原始数据_周度!A204</f>
        <v/>
      </c>
      <c r="B206" s="128">
        <f>IF(特征计算_周度!B204="","",0.25*IF(特征计算_周度!B204="",0,特征计算_周度!B204)+0.25*IF(特征计算_周度!C204="",0,特征计算_周度!C204)+0.15*IF(特征计算_周度!D204="",0,特征计算_周度!D204)+0.15*IF(特征计算_周度!E204="",0,特征计算_周度!E204)+0.2*IF(特征计算_周度!F204="",0,特征计算_周度!F204))</f>
        <v/>
      </c>
      <c r="C206" s="128">
        <f>IF(B206="","",IF(OR(IF(特征计算_周度!B204="",FALSE,特征计算_周度!B204&gt;2),IF(特征计算_周度!C204="",FALSE,特征计算_周度!C204&gt;2),IF(特征计算_周度!G204="",FALSE,特征计算_周度!G204&gt;2),IF(特征计算_周度!E204="",FALSE,特征计算_周度!E204&gt;2),IF(特征计算_周度!F204="",FALSE,特征计算_周度!F204&gt;2)),MAX(B206,MAX(IF(特征计算_周度!B204="",0,特征计算_周度!B204),IF(特征计算_周度!C204="",0,特征计算_周度!C204),IF(特征计算_周度!G204="",0,特征计算_周度!G204),IF(特征计算_周度!E204="",0,特征计算_周度!E204),IF(特征计算_周度!F204="",0,特征计算_周度!F204))),B206))</f>
        <v/>
      </c>
      <c r="D206" s="129">
        <f>原始数据_周度!B204</f>
        <v/>
      </c>
      <c r="E206" s="157">
        <f>IF(D206="","",D206/MAX(D$4:D206)-1)</f>
        <v/>
      </c>
    </row>
    <row r="207">
      <c r="A207" s="127">
        <f>原始数据_周度!A205</f>
        <v/>
      </c>
      <c r="B207" s="128">
        <f>IF(特征计算_周度!B205="","",0.25*IF(特征计算_周度!B205="",0,特征计算_周度!B205)+0.25*IF(特征计算_周度!C205="",0,特征计算_周度!C205)+0.15*IF(特征计算_周度!D205="",0,特征计算_周度!D205)+0.15*IF(特征计算_周度!E205="",0,特征计算_周度!E205)+0.2*IF(特征计算_周度!F205="",0,特征计算_周度!F205))</f>
        <v/>
      </c>
      <c r="C207" s="128">
        <f>IF(B207="","",IF(OR(IF(特征计算_周度!B205="",FALSE,特征计算_周度!B205&gt;2),IF(特征计算_周度!C205="",FALSE,特征计算_周度!C205&gt;2),IF(特征计算_周度!G205="",FALSE,特征计算_周度!G205&gt;2),IF(特征计算_周度!E205="",FALSE,特征计算_周度!E205&gt;2),IF(特征计算_周度!F205="",FALSE,特征计算_周度!F205&gt;2)),MAX(B207,MAX(IF(特征计算_周度!B205="",0,特征计算_周度!B205),IF(特征计算_周度!C205="",0,特征计算_周度!C205),IF(特征计算_周度!G205="",0,特征计算_周度!G205),IF(特征计算_周度!E205="",0,特征计算_周度!E205),IF(特征计算_周度!F205="",0,特征计算_周度!F205))),B207))</f>
        <v/>
      </c>
      <c r="D207" s="129">
        <f>原始数据_周度!B205</f>
        <v/>
      </c>
      <c r="E207" s="157">
        <f>IF(D207="","",D207/MAX(D$4:D207)-1)</f>
        <v/>
      </c>
    </row>
    <row r="208">
      <c r="A208" s="127">
        <f>原始数据_周度!A206</f>
        <v/>
      </c>
      <c r="B208" s="128">
        <f>IF(特征计算_周度!B206="","",0.25*IF(特征计算_周度!B206="",0,特征计算_周度!B206)+0.25*IF(特征计算_周度!C206="",0,特征计算_周度!C206)+0.15*IF(特征计算_周度!D206="",0,特征计算_周度!D206)+0.15*IF(特征计算_周度!E206="",0,特征计算_周度!E206)+0.2*IF(特征计算_周度!F206="",0,特征计算_周度!F206))</f>
        <v/>
      </c>
      <c r="C208" s="128">
        <f>IF(B208="","",IF(OR(IF(特征计算_周度!B206="",FALSE,特征计算_周度!B206&gt;2),IF(特征计算_周度!C206="",FALSE,特征计算_周度!C206&gt;2),IF(特征计算_周度!G206="",FALSE,特征计算_周度!G206&gt;2),IF(特征计算_周度!E206="",FALSE,特征计算_周度!E206&gt;2),IF(特征计算_周度!F206="",FALSE,特征计算_周度!F206&gt;2)),MAX(B208,MAX(IF(特征计算_周度!B206="",0,特征计算_周度!B206),IF(特征计算_周度!C206="",0,特征计算_周度!C206),IF(特征计算_周度!G206="",0,特征计算_周度!G206),IF(特征计算_周度!E206="",0,特征计算_周度!E206),IF(特征计算_周度!F206="",0,特征计算_周度!F206))),B208))</f>
        <v/>
      </c>
      <c r="D208" s="129">
        <f>原始数据_周度!B206</f>
        <v/>
      </c>
      <c r="E208" s="157">
        <f>IF(D208="","",D208/MAX(D$4:D208)-1)</f>
        <v/>
      </c>
    </row>
    <row r="209">
      <c r="A209" s="127">
        <f>原始数据_周度!A207</f>
        <v/>
      </c>
      <c r="B209" s="128">
        <f>IF(特征计算_周度!B207="","",0.25*IF(特征计算_周度!B207="",0,特征计算_周度!B207)+0.25*IF(特征计算_周度!C207="",0,特征计算_周度!C207)+0.15*IF(特征计算_周度!D207="",0,特征计算_周度!D207)+0.15*IF(特征计算_周度!E207="",0,特征计算_周度!E207)+0.2*IF(特征计算_周度!F207="",0,特征计算_周度!F207))</f>
        <v/>
      </c>
      <c r="C209" s="128">
        <f>IF(B209="","",IF(OR(IF(特征计算_周度!B207="",FALSE,特征计算_周度!B207&gt;2),IF(特征计算_周度!C207="",FALSE,特征计算_周度!C207&gt;2),IF(特征计算_周度!G207="",FALSE,特征计算_周度!G207&gt;2),IF(特征计算_周度!E207="",FALSE,特征计算_周度!E207&gt;2),IF(特征计算_周度!F207="",FALSE,特征计算_周度!F207&gt;2)),MAX(B209,MAX(IF(特征计算_周度!B207="",0,特征计算_周度!B207),IF(特征计算_周度!C207="",0,特征计算_周度!C207),IF(特征计算_周度!G207="",0,特征计算_周度!G207),IF(特征计算_周度!E207="",0,特征计算_周度!E207),IF(特征计算_周度!F207="",0,特征计算_周度!F207))),B209))</f>
        <v/>
      </c>
      <c r="D209" s="129">
        <f>原始数据_周度!B207</f>
        <v/>
      </c>
      <c r="E209" s="157">
        <f>IF(D209="","",D209/MAX(D$4:D209)-1)</f>
        <v/>
      </c>
    </row>
    <row r="210">
      <c r="A210" s="127">
        <f>原始数据_周度!A208</f>
        <v/>
      </c>
      <c r="B210" s="128">
        <f>IF(特征计算_周度!B208="","",0.25*IF(特征计算_周度!B208="",0,特征计算_周度!B208)+0.25*IF(特征计算_周度!C208="",0,特征计算_周度!C208)+0.15*IF(特征计算_周度!D208="",0,特征计算_周度!D208)+0.15*IF(特征计算_周度!E208="",0,特征计算_周度!E208)+0.2*IF(特征计算_周度!F208="",0,特征计算_周度!F208))</f>
        <v/>
      </c>
      <c r="C210" s="128">
        <f>IF(B210="","",IF(OR(IF(特征计算_周度!B208="",FALSE,特征计算_周度!B208&gt;2),IF(特征计算_周度!C208="",FALSE,特征计算_周度!C208&gt;2),IF(特征计算_周度!G208="",FALSE,特征计算_周度!G208&gt;2),IF(特征计算_周度!E208="",FALSE,特征计算_周度!E208&gt;2),IF(特征计算_周度!F208="",FALSE,特征计算_周度!F208&gt;2)),MAX(B210,MAX(IF(特征计算_周度!B208="",0,特征计算_周度!B208),IF(特征计算_周度!C208="",0,特征计算_周度!C208),IF(特征计算_周度!G208="",0,特征计算_周度!G208),IF(特征计算_周度!E208="",0,特征计算_周度!E208),IF(特征计算_周度!F208="",0,特征计算_周度!F208))),B210))</f>
        <v/>
      </c>
      <c r="D210" s="129">
        <f>原始数据_周度!B208</f>
        <v/>
      </c>
      <c r="E210" s="157">
        <f>IF(D210="","",D210/MAX(D$4:D210)-1)</f>
        <v/>
      </c>
    </row>
    <row r="211">
      <c r="A211" s="127">
        <f>原始数据_周度!A209</f>
        <v/>
      </c>
      <c r="B211" s="128">
        <f>IF(特征计算_周度!B209="","",0.25*IF(特征计算_周度!B209="",0,特征计算_周度!B209)+0.25*IF(特征计算_周度!C209="",0,特征计算_周度!C209)+0.15*IF(特征计算_周度!D209="",0,特征计算_周度!D209)+0.15*IF(特征计算_周度!E209="",0,特征计算_周度!E209)+0.2*IF(特征计算_周度!F209="",0,特征计算_周度!F209))</f>
        <v/>
      </c>
      <c r="C211" s="128">
        <f>IF(B211="","",IF(OR(IF(特征计算_周度!B209="",FALSE,特征计算_周度!B209&gt;2),IF(特征计算_周度!C209="",FALSE,特征计算_周度!C209&gt;2),IF(特征计算_周度!G209="",FALSE,特征计算_周度!G209&gt;2),IF(特征计算_周度!E209="",FALSE,特征计算_周度!E209&gt;2),IF(特征计算_周度!F209="",FALSE,特征计算_周度!F209&gt;2)),MAX(B211,MAX(IF(特征计算_周度!B209="",0,特征计算_周度!B209),IF(特征计算_周度!C209="",0,特征计算_周度!C209),IF(特征计算_周度!G209="",0,特征计算_周度!G209),IF(特征计算_周度!E209="",0,特征计算_周度!E209),IF(特征计算_周度!F209="",0,特征计算_周度!F209))),B211))</f>
        <v/>
      </c>
      <c r="D211" s="129">
        <f>原始数据_周度!B209</f>
        <v/>
      </c>
      <c r="E211" s="157">
        <f>IF(D211="","",D211/MAX(D$4:D211)-1)</f>
        <v/>
      </c>
    </row>
    <row r="212">
      <c r="A212" s="127">
        <f>原始数据_周度!A210</f>
        <v/>
      </c>
      <c r="B212" s="128">
        <f>IF(特征计算_周度!B210="","",0.25*IF(特征计算_周度!B210="",0,特征计算_周度!B210)+0.25*IF(特征计算_周度!C210="",0,特征计算_周度!C210)+0.15*IF(特征计算_周度!D210="",0,特征计算_周度!D210)+0.15*IF(特征计算_周度!E210="",0,特征计算_周度!E210)+0.2*IF(特征计算_周度!F210="",0,特征计算_周度!F210))</f>
        <v/>
      </c>
      <c r="C212" s="128">
        <f>IF(B212="","",IF(OR(IF(特征计算_周度!B210="",FALSE,特征计算_周度!B210&gt;2),IF(特征计算_周度!C210="",FALSE,特征计算_周度!C210&gt;2),IF(特征计算_周度!G210="",FALSE,特征计算_周度!G210&gt;2),IF(特征计算_周度!E210="",FALSE,特征计算_周度!E210&gt;2),IF(特征计算_周度!F210="",FALSE,特征计算_周度!F210&gt;2)),MAX(B212,MAX(IF(特征计算_周度!B210="",0,特征计算_周度!B210),IF(特征计算_周度!C210="",0,特征计算_周度!C210),IF(特征计算_周度!G210="",0,特征计算_周度!G210),IF(特征计算_周度!E210="",0,特征计算_周度!E210),IF(特征计算_周度!F210="",0,特征计算_周度!F210))),B212))</f>
        <v/>
      </c>
      <c r="D212" s="129">
        <f>原始数据_周度!B210</f>
        <v/>
      </c>
      <c r="E212" s="157">
        <f>IF(D212="","",D212/MAX(D$4:D212)-1)</f>
        <v/>
      </c>
    </row>
    <row r="213">
      <c r="A213" s="127">
        <f>原始数据_周度!A211</f>
        <v/>
      </c>
      <c r="B213" s="128">
        <f>IF(特征计算_周度!B211="","",0.25*IF(特征计算_周度!B211="",0,特征计算_周度!B211)+0.25*IF(特征计算_周度!C211="",0,特征计算_周度!C211)+0.15*IF(特征计算_周度!D211="",0,特征计算_周度!D211)+0.15*IF(特征计算_周度!E211="",0,特征计算_周度!E211)+0.2*IF(特征计算_周度!F211="",0,特征计算_周度!F211))</f>
        <v/>
      </c>
      <c r="C213" s="128">
        <f>IF(B213="","",IF(OR(IF(特征计算_周度!B211="",FALSE,特征计算_周度!B211&gt;2),IF(特征计算_周度!C211="",FALSE,特征计算_周度!C211&gt;2),IF(特征计算_周度!G211="",FALSE,特征计算_周度!G211&gt;2),IF(特征计算_周度!E211="",FALSE,特征计算_周度!E211&gt;2),IF(特征计算_周度!F211="",FALSE,特征计算_周度!F211&gt;2)),MAX(B213,MAX(IF(特征计算_周度!B211="",0,特征计算_周度!B211),IF(特征计算_周度!C211="",0,特征计算_周度!C211),IF(特征计算_周度!G211="",0,特征计算_周度!G211),IF(特征计算_周度!E211="",0,特征计算_周度!E211),IF(特征计算_周度!F211="",0,特征计算_周度!F211))),B213))</f>
        <v/>
      </c>
      <c r="D213" s="129">
        <f>原始数据_周度!B211</f>
        <v/>
      </c>
      <c r="E213" s="157">
        <f>IF(D213="","",D213/MAX(D$4:D213)-1)</f>
        <v/>
      </c>
    </row>
    <row r="214">
      <c r="A214" s="127">
        <f>原始数据_周度!A212</f>
        <v/>
      </c>
      <c r="B214" s="128">
        <f>IF(特征计算_周度!B212="","",0.25*IF(特征计算_周度!B212="",0,特征计算_周度!B212)+0.25*IF(特征计算_周度!C212="",0,特征计算_周度!C212)+0.15*IF(特征计算_周度!D212="",0,特征计算_周度!D212)+0.15*IF(特征计算_周度!E212="",0,特征计算_周度!E212)+0.2*IF(特征计算_周度!F212="",0,特征计算_周度!F212))</f>
        <v/>
      </c>
      <c r="C214" s="128">
        <f>IF(B214="","",IF(OR(IF(特征计算_周度!B212="",FALSE,特征计算_周度!B212&gt;2),IF(特征计算_周度!C212="",FALSE,特征计算_周度!C212&gt;2),IF(特征计算_周度!G212="",FALSE,特征计算_周度!G212&gt;2),IF(特征计算_周度!E212="",FALSE,特征计算_周度!E212&gt;2),IF(特征计算_周度!F212="",FALSE,特征计算_周度!F212&gt;2)),MAX(B214,MAX(IF(特征计算_周度!B212="",0,特征计算_周度!B212),IF(特征计算_周度!C212="",0,特征计算_周度!C212),IF(特征计算_周度!G212="",0,特征计算_周度!G212),IF(特征计算_周度!E212="",0,特征计算_周度!E212),IF(特征计算_周度!F212="",0,特征计算_周度!F212))),B214))</f>
        <v/>
      </c>
      <c r="D214" s="129">
        <f>原始数据_周度!B212</f>
        <v/>
      </c>
      <c r="E214" s="157">
        <f>IF(D214="","",D214/MAX(D$4:D214)-1)</f>
        <v/>
      </c>
    </row>
    <row r="215">
      <c r="A215" s="127">
        <f>原始数据_周度!A213</f>
        <v/>
      </c>
      <c r="B215" s="128">
        <f>IF(特征计算_周度!B213="","",0.25*IF(特征计算_周度!B213="",0,特征计算_周度!B213)+0.25*IF(特征计算_周度!C213="",0,特征计算_周度!C213)+0.15*IF(特征计算_周度!D213="",0,特征计算_周度!D213)+0.15*IF(特征计算_周度!E213="",0,特征计算_周度!E213)+0.2*IF(特征计算_周度!F213="",0,特征计算_周度!F213))</f>
        <v/>
      </c>
      <c r="C215" s="128">
        <f>IF(B215="","",IF(OR(IF(特征计算_周度!B213="",FALSE,特征计算_周度!B213&gt;2),IF(特征计算_周度!C213="",FALSE,特征计算_周度!C213&gt;2),IF(特征计算_周度!G213="",FALSE,特征计算_周度!G213&gt;2),IF(特征计算_周度!E213="",FALSE,特征计算_周度!E213&gt;2),IF(特征计算_周度!F213="",FALSE,特征计算_周度!F213&gt;2)),MAX(B215,MAX(IF(特征计算_周度!B213="",0,特征计算_周度!B213),IF(特征计算_周度!C213="",0,特征计算_周度!C213),IF(特征计算_周度!G213="",0,特征计算_周度!G213),IF(特征计算_周度!E213="",0,特征计算_周度!E213),IF(特征计算_周度!F213="",0,特征计算_周度!F213))),B215))</f>
        <v/>
      </c>
      <c r="D215" s="129">
        <f>原始数据_周度!B213</f>
        <v/>
      </c>
      <c r="E215" s="157">
        <f>IF(D215="","",D215/MAX(D$4:D215)-1)</f>
        <v/>
      </c>
    </row>
    <row r="216">
      <c r="A216" s="127">
        <f>原始数据_周度!A214</f>
        <v/>
      </c>
      <c r="B216" s="128">
        <f>IF(特征计算_周度!B214="","",0.25*IF(特征计算_周度!B214="",0,特征计算_周度!B214)+0.25*IF(特征计算_周度!C214="",0,特征计算_周度!C214)+0.15*IF(特征计算_周度!D214="",0,特征计算_周度!D214)+0.15*IF(特征计算_周度!E214="",0,特征计算_周度!E214)+0.2*IF(特征计算_周度!F214="",0,特征计算_周度!F214))</f>
        <v/>
      </c>
      <c r="C216" s="128">
        <f>IF(B216="","",IF(OR(IF(特征计算_周度!B214="",FALSE,特征计算_周度!B214&gt;2),IF(特征计算_周度!C214="",FALSE,特征计算_周度!C214&gt;2),IF(特征计算_周度!G214="",FALSE,特征计算_周度!G214&gt;2),IF(特征计算_周度!E214="",FALSE,特征计算_周度!E214&gt;2),IF(特征计算_周度!F214="",FALSE,特征计算_周度!F214&gt;2)),MAX(B216,MAX(IF(特征计算_周度!B214="",0,特征计算_周度!B214),IF(特征计算_周度!C214="",0,特征计算_周度!C214),IF(特征计算_周度!G214="",0,特征计算_周度!G214),IF(特征计算_周度!E214="",0,特征计算_周度!E214),IF(特征计算_周度!F214="",0,特征计算_周度!F214))),B216))</f>
        <v/>
      </c>
      <c r="D216" s="129">
        <f>原始数据_周度!B214</f>
        <v/>
      </c>
      <c r="E216" s="157">
        <f>IF(D216="","",D216/MAX(D$4:D216)-1)</f>
        <v/>
      </c>
    </row>
    <row r="217">
      <c r="A217" s="127">
        <f>原始数据_周度!A215</f>
        <v/>
      </c>
      <c r="B217" s="128">
        <f>IF(特征计算_周度!B215="","",0.25*IF(特征计算_周度!B215="",0,特征计算_周度!B215)+0.25*IF(特征计算_周度!C215="",0,特征计算_周度!C215)+0.15*IF(特征计算_周度!D215="",0,特征计算_周度!D215)+0.15*IF(特征计算_周度!E215="",0,特征计算_周度!E215)+0.2*IF(特征计算_周度!F215="",0,特征计算_周度!F215))</f>
        <v/>
      </c>
      <c r="C217" s="128">
        <f>IF(B217="","",IF(OR(IF(特征计算_周度!B215="",FALSE,特征计算_周度!B215&gt;2),IF(特征计算_周度!C215="",FALSE,特征计算_周度!C215&gt;2),IF(特征计算_周度!G215="",FALSE,特征计算_周度!G215&gt;2),IF(特征计算_周度!E215="",FALSE,特征计算_周度!E215&gt;2),IF(特征计算_周度!F215="",FALSE,特征计算_周度!F215&gt;2)),MAX(B217,MAX(IF(特征计算_周度!B215="",0,特征计算_周度!B215),IF(特征计算_周度!C215="",0,特征计算_周度!C215),IF(特征计算_周度!G215="",0,特征计算_周度!G215),IF(特征计算_周度!E215="",0,特征计算_周度!E215),IF(特征计算_周度!F215="",0,特征计算_周度!F215))),B217))</f>
        <v/>
      </c>
      <c r="D217" s="129">
        <f>原始数据_周度!B215</f>
        <v/>
      </c>
      <c r="E217" s="157">
        <f>IF(D217="","",D217/MAX(D$4:D217)-1)</f>
        <v/>
      </c>
    </row>
    <row r="218">
      <c r="A218" s="127">
        <f>原始数据_周度!A216</f>
        <v/>
      </c>
      <c r="B218" s="128">
        <f>IF(特征计算_周度!B216="","",0.25*IF(特征计算_周度!B216="",0,特征计算_周度!B216)+0.25*IF(特征计算_周度!C216="",0,特征计算_周度!C216)+0.15*IF(特征计算_周度!D216="",0,特征计算_周度!D216)+0.15*IF(特征计算_周度!E216="",0,特征计算_周度!E216)+0.2*IF(特征计算_周度!F216="",0,特征计算_周度!F216))</f>
        <v/>
      </c>
      <c r="C218" s="128">
        <f>IF(B218="","",IF(OR(IF(特征计算_周度!B216="",FALSE,特征计算_周度!B216&gt;2),IF(特征计算_周度!C216="",FALSE,特征计算_周度!C216&gt;2),IF(特征计算_周度!G216="",FALSE,特征计算_周度!G216&gt;2),IF(特征计算_周度!E216="",FALSE,特征计算_周度!E216&gt;2),IF(特征计算_周度!F216="",FALSE,特征计算_周度!F216&gt;2)),MAX(B218,MAX(IF(特征计算_周度!B216="",0,特征计算_周度!B216),IF(特征计算_周度!C216="",0,特征计算_周度!C216),IF(特征计算_周度!G216="",0,特征计算_周度!G216),IF(特征计算_周度!E216="",0,特征计算_周度!E216),IF(特征计算_周度!F216="",0,特征计算_周度!F216))),B218))</f>
        <v/>
      </c>
      <c r="D218" s="129">
        <f>原始数据_周度!B216</f>
        <v/>
      </c>
      <c r="E218" s="157">
        <f>IF(D218="","",D218/MAX(D$4:D218)-1)</f>
        <v/>
      </c>
    </row>
    <row r="219">
      <c r="A219" s="127">
        <f>原始数据_周度!A217</f>
        <v/>
      </c>
      <c r="B219" s="128">
        <f>IF(特征计算_周度!B217="","",0.25*IF(特征计算_周度!B217="",0,特征计算_周度!B217)+0.25*IF(特征计算_周度!C217="",0,特征计算_周度!C217)+0.15*IF(特征计算_周度!D217="",0,特征计算_周度!D217)+0.15*IF(特征计算_周度!E217="",0,特征计算_周度!E217)+0.2*IF(特征计算_周度!F217="",0,特征计算_周度!F217))</f>
        <v/>
      </c>
      <c r="C219" s="128">
        <f>IF(B219="","",IF(OR(IF(特征计算_周度!B217="",FALSE,特征计算_周度!B217&gt;2),IF(特征计算_周度!C217="",FALSE,特征计算_周度!C217&gt;2),IF(特征计算_周度!G217="",FALSE,特征计算_周度!G217&gt;2),IF(特征计算_周度!E217="",FALSE,特征计算_周度!E217&gt;2),IF(特征计算_周度!F217="",FALSE,特征计算_周度!F217&gt;2)),MAX(B219,MAX(IF(特征计算_周度!B217="",0,特征计算_周度!B217),IF(特征计算_周度!C217="",0,特征计算_周度!C217),IF(特征计算_周度!G217="",0,特征计算_周度!G217),IF(特征计算_周度!E217="",0,特征计算_周度!E217),IF(特征计算_周度!F217="",0,特征计算_周度!F217))),B219))</f>
        <v/>
      </c>
      <c r="D219" s="129">
        <f>原始数据_周度!B217</f>
        <v/>
      </c>
      <c r="E219" s="157">
        <f>IF(D219="","",D219/MAX(D$4:D219)-1)</f>
        <v/>
      </c>
    </row>
    <row r="220">
      <c r="A220" s="127">
        <f>原始数据_周度!A218</f>
        <v/>
      </c>
      <c r="B220" s="128">
        <f>IF(特征计算_周度!B218="","",0.25*IF(特征计算_周度!B218="",0,特征计算_周度!B218)+0.25*IF(特征计算_周度!C218="",0,特征计算_周度!C218)+0.15*IF(特征计算_周度!D218="",0,特征计算_周度!D218)+0.15*IF(特征计算_周度!E218="",0,特征计算_周度!E218)+0.2*IF(特征计算_周度!F218="",0,特征计算_周度!F218))</f>
        <v/>
      </c>
      <c r="C220" s="128">
        <f>IF(B220="","",IF(OR(IF(特征计算_周度!B218="",FALSE,特征计算_周度!B218&gt;2),IF(特征计算_周度!C218="",FALSE,特征计算_周度!C218&gt;2),IF(特征计算_周度!G218="",FALSE,特征计算_周度!G218&gt;2),IF(特征计算_周度!E218="",FALSE,特征计算_周度!E218&gt;2),IF(特征计算_周度!F218="",FALSE,特征计算_周度!F218&gt;2)),MAX(B220,MAX(IF(特征计算_周度!B218="",0,特征计算_周度!B218),IF(特征计算_周度!C218="",0,特征计算_周度!C218),IF(特征计算_周度!G218="",0,特征计算_周度!G218),IF(特征计算_周度!E218="",0,特征计算_周度!E218),IF(特征计算_周度!F218="",0,特征计算_周度!F218))),B220))</f>
        <v/>
      </c>
      <c r="D220" s="129">
        <f>原始数据_周度!B218</f>
        <v/>
      </c>
      <c r="E220" s="157">
        <f>IF(D220="","",D220/MAX(D$4:D220)-1)</f>
        <v/>
      </c>
    </row>
    <row r="221">
      <c r="A221" s="127">
        <f>原始数据_周度!A219</f>
        <v/>
      </c>
      <c r="B221" s="128">
        <f>IF(特征计算_周度!B219="","",0.25*IF(特征计算_周度!B219="",0,特征计算_周度!B219)+0.25*IF(特征计算_周度!C219="",0,特征计算_周度!C219)+0.15*IF(特征计算_周度!D219="",0,特征计算_周度!D219)+0.15*IF(特征计算_周度!E219="",0,特征计算_周度!E219)+0.2*IF(特征计算_周度!F219="",0,特征计算_周度!F219))</f>
        <v/>
      </c>
      <c r="C221" s="128">
        <f>IF(B221="","",IF(OR(IF(特征计算_周度!B219="",FALSE,特征计算_周度!B219&gt;2),IF(特征计算_周度!C219="",FALSE,特征计算_周度!C219&gt;2),IF(特征计算_周度!G219="",FALSE,特征计算_周度!G219&gt;2),IF(特征计算_周度!E219="",FALSE,特征计算_周度!E219&gt;2),IF(特征计算_周度!F219="",FALSE,特征计算_周度!F219&gt;2)),MAX(B221,MAX(IF(特征计算_周度!B219="",0,特征计算_周度!B219),IF(特征计算_周度!C219="",0,特征计算_周度!C219),IF(特征计算_周度!G219="",0,特征计算_周度!G219),IF(特征计算_周度!E219="",0,特征计算_周度!E219),IF(特征计算_周度!F219="",0,特征计算_周度!F219))),B221))</f>
        <v/>
      </c>
      <c r="D221" s="129">
        <f>原始数据_周度!B219</f>
        <v/>
      </c>
      <c r="E221" s="157">
        <f>IF(D221="","",D221/MAX(D$4:D221)-1)</f>
        <v/>
      </c>
    </row>
    <row r="222">
      <c r="A222" s="127">
        <f>原始数据_周度!A220</f>
        <v/>
      </c>
      <c r="B222" s="128">
        <f>IF(特征计算_周度!B220="","",0.25*IF(特征计算_周度!B220="",0,特征计算_周度!B220)+0.25*IF(特征计算_周度!C220="",0,特征计算_周度!C220)+0.15*IF(特征计算_周度!D220="",0,特征计算_周度!D220)+0.15*IF(特征计算_周度!E220="",0,特征计算_周度!E220)+0.2*IF(特征计算_周度!F220="",0,特征计算_周度!F220))</f>
        <v/>
      </c>
      <c r="C222" s="128">
        <f>IF(B222="","",IF(OR(IF(特征计算_周度!B220="",FALSE,特征计算_周度!B220&gt;2),IF(特征计算_周度!C220="",FALSE,特征计算_周度!C220&gt;2),IF(特征计算_周度!G220="",FALSE,特征计算_周度!G220&gt;2),IF(特征计算_周度!E220="",FALSE,特征计算_周度!E220&gt;2),IF(特征计算_周度!F220="",FALSE,特征计算_周度!F220&gt;2)),MAX(B222,MAX(IF(特征计算_周度!B220="",0,特征计算_周度!B220),IF(特征计算_周度!C220="",0,特征计算_周度!C220),IF(特征计算_周度!G220="",0,特征计算_周度!G220),IF(特征计算_周度!E220="",0,特征计算_周度!E220),IF(特征计算_周度!F220="",0,特征计算_周度!F220))),B222))</f>
        <v/>
      </c>
      <c r="D222" s="129">
        <f>原始数据_周度!B220</f>
        <v/>
      </c>
      <c r="E222" s="157">
        <f>IF(D222="","",D222/MAX(D$4:D222)-1)</f>
        <v/>
      </c>
    </row>
    <row r="223">
      <c r="A223" s="127">
        <f>原始数据_周度!A221</f>
        <v/>
      </c>
      <c r="B223" s="128">
        <f>IF(特征计算_周度!B221="","",0.25*IF(特征计算_周度!B221="",0,特征计算_周度!B221)+0.25*IF(特征计算_周度!C221="",0,特征计算_周度!C221)+0.15*IF(特征计算_周度!D221="",0,特征计算_周度!D221)+0.15*IF(特征计算_周度!E221="",0,特征计算_周度!E221)+0.2*IF(特征计算_周度!F221="",0,特征计算_周度!F221))</f>
        <v/>
      </c>
      <c r="C223" s="128">
        <f>IF(B223="","",IF(OR(IF(特征计算_周度!B221="",FALSE,特征计算_周度!B221&gt;2),IF(特征计算_周度!C221="",FALSE,特征计算_周度!C221&gt;2),IF(特征计算_周度!G221="",FALSE,特征计算_周度!G221&gt;2),IF(特征计算_周度!E221="",FALSE,特征计算_周度!E221&gt;2),IF(特征计算_周度!F221="",FALSE,特征计算_周度!F221&gt;2)),MAX(B223,MAX(IF(特征计算_周度!B221="",0,特征计算_周度!B221),IF(特征计算_周度!C221="",0,特征计算_周度!C221),IF(特征计算_周度!G221="",0,特征计算_周度!G221),IF(特征计算_周度!E221="",0,特征计算_周度!E221),IF(特征计算_周度!F221="",0,特征计算_周度!F221))),B223))</f>
        <v/>
      </c>
      <c r="D223" s="129">
        <f>原始数据_周度!B221</f>
        <v/>
      </c>
      <c r="E223" s="157">
        <f>IF(D223="","",D223/MAX(D$4:D223)-1)</f>
        <v/>
      </c>
    </row>
    <row r="224">
      <c r="A224" s="127">
        <f>原始数据_周度!A222</f>
        <v/>
      </c>
      <c r="B224" s="128">
        <f>IF(特征计算_周度!B222="","",0.25*IF(特征计算_周度!B222="",0,特征计算_周度!B222)+0.25*IF(特征计算_周度!C222="",0,特征计算_周度!C222)+0.15*IF(特征计算_周度!D222="",0,特征计算_周度!D222)+0.15*IF(特征计算_周度!E222="",0,特征计算_周度!E222)+0.2*IF(特征计算_周度!F222="",0,特征计算_周度!F222))</f>
        <v/>
      </c>
      <c r="C224" s="128">
        <f>IF(B224="","",IF(OR(IF(特征计算_周度!B222="",FALSE,特征计算_周度!B222&gt;2),IF(特征计算_周度!C222="",FALSE,特征计算_周度!C222&gt;2),IF(特征计算_周度!G222="",FALSE,特征计算_周度!G222&gt;2),IF(特征计算_周度!E222="",FALSE,特征计算_周度!E222&gt;2),IF(特征计算_周度!F222="",FALSE,特征计算_周度!F222&gt;2)),MAX(B224,MAX(IF(特征计算_周度!B222="",0,特征计算_周度!B222),IF(特征计算_周度!C222="",0,特征计算_周度!C222),IF(特征计算_周度!G222="",0,特征计算_周度!G222),IF(特征计算_周度!E222="",0,特征计算_周度!E222),IF(特征计算_周度!F222="",0,特征计算_周度!F222))),B224))</f>
        <v/>
      </c>
      <c r="D224" s="129">
        <f>原始数据_周度!B222</f>
        <v/>
      </c>
      <c r="E224" s="157">
        <f>IF(D224="","",D224/MAX(D$4:D224)-1)</f>
        <v/>
      </c>
    </row>
    <row r="225">
      <c r="A225" s="127">
        <f>原始数据_周度!A223</f>
        <v/>
      </c>
      <c r="B225" s="128">
        <f>IF(特征计算_周度!B223="","",0.25*IF(特征计算_周度!B223="",0,特征计算_周度!B223)+0.25*IF(特征计算_周度!C223="",0,特征计算_周度!C223)+0.15*IF(特征计算_周度!D223="",0,特征计算_周度!D223)+0.15*IF(特征计算_周度!E223="",0,特征计算_周度!E223)+0.2*IF(特征计算_周度!F223="",0,特征计算_周度!F223))</f>
        <v/>
      </c>
      <c r="C225" s="128">
        <f>IF(B225="","",IF(OR(IF(特征计算_周度!B223="",FALSE,特征计算_周度!B223&gt;2),IF(特征计算_周度!C223="",FALSE,特征计算_周度!C223&gt;2),IF(特征计算_周度!G223="",FALSE,特征计算_周度!G223&gt;2),IF(特征计算_周度!E223="",FALSE,特征计算_周度!E223&gt;2),IF(特征计算_周度!F223="",FALSE,特征计算_周度!F223&gt;2)),MAX(B225,MAX(IF(特征计算_周度!B223="",0,特征计算_周度!B223),IF(特征计算_周度!C223="",0,特征计算_周度!C223),IF(特征计算_周度!G223="",0,特征计算_周度!G223),IF(特征计算_周度!E223="",0,特征计算_周度!E223),IF(特征计算_周度!F223="",0,特征计算_周度!F223))),B225))</f>
        <v/>
      </c>
      <c r="D225" s="129">
        <f>原始数据_周度!B223</f>
        <v/>
      </c>
      <c r="E225" s="157">
        <f>IF(D225="","",D225/MAX(D$4:D225)-1)</f>
        <v/>
      </c>
    </row>
    <row r="226">
      <c r="A226" s="127">
        <f>原始数据_周度!A224</f>
        <v/>
      </c>
      <c r="B226" s="128">
        <f>IF(特征计算_周度!B224="","",0.25*IF(特征计算_周度!B224="",0,特征计算_周度!B224)+0.25*IF(特征计算_周度!C224="",0,特征计算_周度!C224)+0.15*IF(特征计算_周度!D224="",0,特征计算_周度!D224)+0.15*IF(特征计算_周度!E224="",0,特征计算_周度!E224)+0.2*IF(特征计算_周度!F224="",0,特征计算_周度!F224))</f>
        <v/>
      </c>
      <c r="C226" s="128">
        <f>IF(B226="","",IF(OR(IF(特征计算_周度!B224="",FALSE,特征计算_周度!B224&gt;2),IF(特征计算_周度!C224="",FALSE,特征计算_周度!C224&gt;2),IF(特征计算_周度!G224="",FALSE,特征计算_周度!G224&gt;2),IF(特征计算_周度!E224="",FALSE,特征计算_周度!E224&gt;2),IF(特征计算_周度!F224="",FALSE,特征计算_周度!F224&gt;2)),MAX(B226,MAX(IF(特征计算_周度!B224="",0,特征计算_周度!B224),IF(特征计算_周度!C224="",0,特征计算_周度!C224),IF(特征计算_周度!G224="",0,特征计算_周度!G224),IF(特征计算_周度!E224="",0,特征计算_周度!E224),IF(特征计算_周度!F224="",0,特征计算_周度!F224))),B226))</f>
        <v/>
      </c>
      <c r="D226" s="129">
        <f>原始数据_周度!B224</f>
        <v/>
      </c>
      <c r="E226" s="157">
        <f>IF(D226="","",D226/MAX(D$4:D226)-1)</f>
        <v/>
      </c>
    </row>
    <row r="227">
      <c r="A227" s="127">
        <f>原始数据_周度!A225</f>
        <v/>
      </c>
      <c r="B227" s="128">
        <f>IF(特征计算_周度!B225="","",0.25*IF(特征计算_周度!B225="",0,特征计算_周度!B225)+0.25*IF(特征计算_周度!C225="",0,特征计算_周度!C225)+0.15*IF(特征计算_周度!D225="",0,特征计算_周度!D225)+0.15*IF(特征计算_周度!E225="",0,特征计算_周度!E225)+0.2*IF(特征计算_周度!F225="",0,特征计算_周度!F225))</f>
        <v/>
      </c>
      <c r="C227" s="128">
        <f>IF(B227="","",IF(OR(IF(特征计算_周度!B225="",FALSE,特征计算_周度!B225&gt;2),IF(特征计算_周度!C225="",FALSE,特征计算_周度!C225&gt;2),IF(特征计算_周度!G225="",FALSE,特征计算_周度!G225&gt;2),IF(特征计算_周度!E225="",FALSE,特征计算_周度!E225&gt;2),IF(特征计算_周度!F225="",FALSE,特征计算_周度!F225&gt;2)),MAX(B227,MAX(IF(特征计算_周度!B225="",0,特征计算_周度!B225),IF(特征计算_周度!C225="",0,特征计算_周度!C225),IF(特征计算_周度!G225="",0,特征计算_周度!G225),IF(特征计算_周度!E225="",0,特征计算_周度!E225),IF(特征计算_周度!F225="",0,特征计算_周度!F225))),B227))</f>
        <v/>
      </c>
      <c r="D227" s="129">
        <f>原始数据_周度!B225</f>
        <v/>
      </c>
      <c r="E227" s="157">
        <f>IF(D227="","",D227/MAX(D$4:D227)-1)</f>
        <v/>
      </c>
    </row>
    <row r="228">
      <c r="A228" s="127">
        <f>原始数据_周度!A226</f>
        <v/>
      </c>
      <c r="B228" s="128">
        <f>IF(特征计算_周度!B226="","",0.25*IF(特征计算_周度!B226="",0,特征计算_周度!B226)+0.25*IF(特征计算_周度!C226="",0,特征计算_周度!C226)+0.15*IF(特征计算_周度!D226="",0,特征计算_周度!D226)+0.15*IF(特征计算_周度!E226="",0,特征计算_周度!E226)+0.2*IF(特征计算_周度!F226="",0,特征计算_周度!F226))</f>
        <v/>
      </c>
      <c r="C228" s="128">
        <f>IF(B228="","",IF(OR(IF(特征计算_周度!B226="",FALSE,特征计算_周度!B226&gt;2),IF(特征计算_周度!C226="",FALSE,特征计算_周度!C226&gt;2),IF(特征计算_周度!G226="",FALSE,特征计算_周度!G226&gt;2),IF(特征计算_周度!E226="",FALSE,特征计算_周度!E226&gt;2),IF(特征计算_周度!F226="",FALSE,特征计算_周度!F226&gt;2)),MAX(B228,MAX(IF(特征计算_周度!B226="",0,特征计算_周度!B226),IF(特征计算_周度!C226="",0,特征计算_周度!C226),IF(特征计算_周度!G226="",0,特征计算_周度!G226),IF(特征计算_周度!E226="",0,特征计算_周度!E226),IF(特征计算_周度!F226="",0,特征计算_周度!F226))),B228))</f>
        <v/>
      </c>
      <c r="D228" s="129">
        <f>原始数据_周度!B226</f>
        <v/>
      </c>
      <c r="E228" s="157">
        <f>IF(D228="","",D228/MAX(D$4:D228)-1)</f>
        <v/>
      </c>
    </row>
    <row r="229">
      <c r="A229" s="127">
        <f>原始数据_周度!A227</f>
        <v/>
      </c>
      <c r="B229" s="128">
        <f>IF(特征计算_周度!B227="","",0.25*IF(特征计算_周度!B227="",0,特征计算_周度!B227)+0.25*IF(特征计算_周度!C227="",0,特征计算_周度!C227)+0.15*IF(特征计算_周度!D227="",0,特征计算_周度!D227)+0.15*IF(特征计算_周度!E227="",0,特征计算_周度!E227)+0.2*IF(特征计算_周度!F227="",0,特征计算_周度!F227))</f>
        <v/>
      </c>
      <c r="C229" s="128">
        <f>IF(B229="","",IF(OR(IF(特征计算_周度!B227="",FALSE,特征计算_周度!B227&gt;2),IF(特征计算_周度!C227="",FALSE,特征计算_周度!C227&gt;2),IF(特征计算_周度!G227="",FALSE,特征计算_周度!G227&gt;2),IF(特征计算_周度!E227="",FALSE,特征计算_周度!E227&gt;2),IF(特征计算_周度!F227="",FALSE,特征计算_周度!F227&gt;2)),MAX(B229,MAX(IF(特征计算_周度!B227="",0,特征计算_周度!B227),IF(特征计算_周度!C227="",0,特征计算_周度!C227),IF(特征计算_周度!G227="",0,特征计算_周度!G227),IF(特征计算_周度!E227="",0,特征计算_周度!E227),IF(特征计算_周度!F227="",0,特征计算_周度!F227))),B229))</f>
        <v/>
      </c>
      <c r="D229" s="129">
        <f>原始数据_周度!B227</f>
        <v/>
      </c>
      <c r="E229" s="157">
        <f>IF(D229="","",D229/MAX(D$4:D229)-1)</f>
        <v/>
      </c>
    </row>
    <row r="230">
      <c r="A230" s="127">
        <f>原始数据_周度!A228</f>
        <v/>
      </c>
      <c r="B230" s="128">
        <f>IF(特征计算_周度!B228="","",0.25*IF(特征计算_周度!B228="",0,特征计算_周度!B228)+0.25*IF(特征计算_周度!C228="",0,特征计算_周度!C228)+0.15*IF(特征计算_周度!D228="",0,特征计算_周度!D228)+0.15*IF(特征计算_周度!E228="",0,特征计算_周度!E228)+0.2*IF(特征计算_周度!F228="",0,特征计算_周度!F228))</f>
        <v/>
      </c>
      <c r="C230" s="128">
        <f>IF(B230="","",IF(OR(IF(特征计算_周度!B228="",FALSE,特征计算_周度!B228&gt;2),IF(特征计算_周度!C228="",FALSE,特征计算_周度!C228&gt;2),IF(特征计算_周度!G228="",FALSE,特征计算_周度!G228&gt;2),IF(特征计算_周度!E228="",FALSE,特征计算_周度!E228&gt;2),IF(特征计算_周度!F228="",FALSE,特征计算_周度!F228&gt;2)),MAX(B230,MAX(IF(特征计算_周度!B228="",0,特征计算_周度!B228),IF(特征计算_周度!C228="",0,特征计算_周度!C228),IF(特征计算_周度!G228="",0,特征计算_周度!G228),IF(特征计算_周度!E228="",0,特征计算_周度!E228),IF(特征计算_周度!F228="",0,特征计算_周度!F228))),B230))</f>
        <v/>
      </c>
      <c r="D230" s="129">
        <f>原始数据_周度!B228</f>
        <v/>
      </c>
      <c r="E230" s="157">
        <f>IF(D230="","",D230/MAX(D$4:D230)-1)</f>
        <v/>
      </c>
    </row>
    <row r="231">
      <c r="A231" s="127">
        <f>原始数据_周度!A229</f>
        <v/>
      </c>
      <c r="B231" s="128">
        <f>IF(特征计算_周度!B229="","",0.25*IF(特征计算_周度!B229="",0,特征计算_周度!B229)+0.25*IF(特征计算_周度!C229="",0,特征计算_周度!C229)+0.15*IF(特征计算_周度!D229="",0,特征计算_周度!D229)+0.15*IF(特征计算_周度!E229="",0,特征计算_周度!E229)+0.2*IF(特征计算_周度!F229="",0,特征计算_周度!F229))</f>
        <v/>
      </c>
      <c r="C231" s="128">
        <f>IF(B231="","",IF(OR(IF(特征计算_周度!B229="",FALSE,特征计算_周度!B229&gt;2),IF(特征计算_周度!C229="",FALSE,特征计算_周度!C229&gt;2),IF(特征计算_周度!G229="",FALSE,特征计算_周度!G229&gt;2),IF(特征计算_周度!E229="",FALSE,特征计算_周度!E229&gt;2),IF(特征计算_周度!F229="",FALSE,特征计算_周度!F229&gt;2)),MAX(B231,MAX(IF(特征计算_周度!B229="",0,特征计算_周度!B229),IF(特征计算_周度!C229="",0,特征计算_周度!C229),IF(特征计算_周度!G229="",0,特征计算_周度!G229),IF(特征计算_周度!E229="",0,特征计算_周度!E229),IF(特征计算_周度!F229="",0,特征计算_周度!F229))),B231))</f>
        <v/>
      </c>
      <c r="D231" s="129">
        <f>原始数据_周度!B229</f>
        <v/>
      </c>
      <c r="E231" s="157">
        <f>IF(D231="","",D231/MAX(D$4:D231)-1)</f>
        <v/>
      </c>
    </row>
    <row r="232">
      <c r="A232" s="127">
        <f>原始数据_周度!A230</f>
        <v/>
      </c>
      <c r="B232" s="128">
        <f>IF(特征计算_周度!B230="","",0.25*IF(特征计算_周度!B230="",0,特征计算_周度!B230)+0.25*IF(特征计算_周度!C230="",0,特征计算_周度!C230)+0.15*IF(特征计算_周度!D230="",0,特征计算_周度!D230)+0.15*IF(特征计算_周度!E230="",0,特征计算_周度!E230)+0.2*IF(特征计算_周度!F230="",0,特征计算_周度!F230))</f>
        <v/>
      </c>
      <c r="C232" s="128">
        <f>IF(B232="","",IF(OR(IF(特征计算_周度!B230="",FALSE,特征计算_周度!B230&gt;2),IF(特征计算_周度!C230="",FALSE,特征计算_周度!C230&gt;2),IF(特征计算_周度!G230="",FALSE,特征计算_周度!G230&gt;2),IF(特征计算_周度!E230="",FALSE,特征计算_周度!E230&gt;2),IF(特征计算_周度!F230="",FALSE,特征计算_周度!F230&gt;2)),MAX(B232,MAX(IF(特征计算_周度!B230="",0,特征计算_周度!B230),IF(特征计算_周度!C230="",0,特征计算_周度!C230),IF(特征计算_周度!G230="",0,特征计算_周度!G230),IF(特征计算_周度!E230="",0,特征计算_周度!E230),IF(特征计算_周度!F230="",0,特征计算_周度!F230))),B232))</f>
        <v/>
      </c>
      <c r="D232" s="129">
        <f>原始数据_周度!B230</f>
        <v/>
      </c>
      <c r="E232" s="157">
        <f>IF(D232="","",D232/MAX(D$4:D232)-1)</f>
        <v/>
      </c>
    </row>
    <row r="233">
      <c r="A233" s="127">
        <f>原始数据_周度!A231</f>
        <v/>
      </c>
      <c r="B233" s="128">
        <f>IF(特征计算_周度!B231="","",0.25*IF(特征计算_周度!B231="",0,特征计算_周度!B231)+0.25*IF(特征计算_周度!C231="",0,特征计算_周度!C231)+0.15*IF(特征计算_周度!D231="",0,特征计算_周度!D231)+0.15*IF(特征计算_周度!E231="",0,特征计算_周度!E231)+0.2*IF(特征计算_周度!F231="",0,特征计算_周度!F231))</f>
        <v/>
      </c>
      <c r="C233" s="128">
        <f>IF(B233="","",IF(OR(IF(特征计算_周度!B231="",FALSE,特征计算_周度!B231&gt;2),IF(特征计算_周度!C231="",FALSE,特征计算_周度!C231&gt;2),IF(特征计算_周度!G231="",FALSE,特征计算_周度!G231&gt;2),IF(特征计算_周度!E231="",FALSE,特征计算_周度!E231&gt;2),IF(特征计算_周度!F231="",FALSE,特征计算_周度!F231&gt;2)),MAX(B233,MAX(IF(特征计算_周度!B231="",0,特征计算_周度!B231),IF(特征计算_周度!C231="",0,特征计算_周度!C231),IF(特征计算_周度!G231="",0,特征计算_周度!G231),IF(特征计算_周度!E231="",0,特征计算_周度!E231),IF(特征计算_周度!F231="",0,特征计算_周度!F231))),B233))</f>
        <v/>
      </c>
      <c r="D233" s="129">
        <f>原始数据_周度!B231</f>
        <v/>
      </c>
      <c r="E233" s="157">
        <f>IF(D233="","",D233/MAX(D$4:D233)-1)</f>
        <v/>
      </c>
    </row>
    <row r="234">
      <c r="A234" s="127">
        <f>原始数据_周度!A232</f>
        <v/>
      </c>
      <c r="B234" s="128">
        <f>IF(特征计算_周度!B232="","",0.25*IF(特征计算_周度!B232="",0,特征计算_周度!B232)+0.25*IF(特征计算_周度!C232="",0,特征计算_周度!C232)+0.15*IF(特征计算_周度!D232="",0,特征计算_周度!D232)+0.15*IF(特征计算_周度!E232="",0,特征计算_周度!E232)+0.2*IF(特征计算_周度!F232="",0,特征计算_周度!F232))</f>
        <v/>
      </c>
      <c r="C234" s="128">
        <f>IF(B234="","",IF(OR(IF(特征计算_周度!B232="",FALSE,特征计算_周度!B232&gt;2),IF(特征计算_周度!C232="",FALSE,特征计算_周度!C232&gt;2),IF(特征计算_周度!G232="",FALSE,特征计算_周度!G232&gt;2),IF(特征计算_周度!E232="",FALSE,特征计算_周度!E232&gt;2),IF(特征计算_周度!F232="",FALSE,特征计算_周度!F232&gt;2)),MAX(B234,MAX(IF(特征计算_周度!B232="",0,特征计算_周度!B232),IF(特征计算_周度!C232="",0,特征计算_周度!C232),IF(特征计算_周度!G232="",0,特征计算_周度!G232),IF(特征计算_周度!E232="",0,特征计算_周度!E232),IF(特征计算_周度!F232="",0,特征计算_周度!F232))),B234))</f>
        <v/>
      </c>
      <c r="D234" s="129">
        <f>原始数据_周度!B232</f>
        <v/>
      </c>
      <c r="E234" s="157">
        <f>IF(D234="","",D234/MAX(D$4:D234)-1)</f>
        <v/>
      </c>
    </row>
    <row r="235">
      <c r="A235" s="127">
        <f>原始数据_周度!A233</f>
        <v/>
      </c>
      <c r="B235" s="128">
        <f>IF(特征计算_周度!B233="","",0.25*IF(特征计算_周度!B233="",0,特征计算_周度!B233)+0.25*IF(特征计算_周度!C233="",0,特征计算_周度!C233)+0.15*IF(特征计算_周度!D233="",0,特征计算_周度!D233)+0.15*IF(特征计算_周度!E233="",0,特征计算_周度!E233)+0.2*IF(特征计算_周度!F233="",0,特征计算_周度!F233))</f>
        <v/>
      </c>
      <c r="C235" s="128">
        <f>IF(B235="","",IF(OR(IF(特征计算_周度!B233="",FALSE,特征计算_周度!B233&gt;2),IF(特征计算_周度!C233="",FALSE,特征计算_周度!C233&gt;2),IF(特征计算_周度!G233="",FALSE,特征计算_周度!G233&gt;2),IF(特征计算_周度!E233="",FALSE,特征计算_周度!E233&gt;2),IF(特征计算_周度!F233="",FALSE,特征计算_周度!F233&gt;2)),MAX(B235,MAX(IF(特征计算_周度!B233="",0,特征计算_周度!B233),IF(特征计算_周度!C233="",0,特征计算_周度!C233),IF(特征计算_周度!G233="",0,特征计算_周度!G233),IF(特征计算_周度!E233="",0,特征计算_周度!E233),IF(特征计算_周度!F233="",0,特征计算_周度!F233))),B235))</f>
        <v/>
      </c>
      <c r="D235" s="129">
        <f>原始数据_周度!B233</f>
        <v/>
      </c>
      <c r="E235" s="157">
        <f>IF(D235="","",D235/MAX(D$4:D235)-1)</f>
        <v/>
      </c>
    </row>
    <row r="236">
      <c r="A236" s="127">
        <f>原始数据_周度!A234</f>
        <v/>
      </c>
      <c r="B236" s="128">
        <f>IF(特征计算_周度!B234="","",0.25*IF(特征计算_周度!B234="",0,特征计算_周度!B234)+0.25*IF(特征计算_周度!C234="",0,特征计算_周度!C234)+0.15*IF(特征计算_周度!D234="",0,特征计算_周度!D234)+0.15*IF(特征计算_周度!E234="",0,特征计算_周度!E234)+0.2*IF(特征计算_周度!F234="",0,特征计算_周度!F234))</f>
        <v/>
      </c>
      <c r="C236" s="128">
        <f>IF(B236="","",IF(OR(IF(特征计算_周度!B234="",FALSE,特征计算_周度!B234&gt;2),IF(特征计算_周度!C234="",FALSE,特征计算_周度!C234&gt;2),IF(特征计算_周度!G234="",FALSE,特征计算_周度!G234&gt;2),IF(特征计算_周度!E234="",FALSE,特征计算_周度!E234&gt;2),IF(特征计算_周度!F234="",FALSE,特征计算_周度!F234&gt;2)),MAX(B236,MAX(IF(特征计算_周度!B234="",0,特征计算_周度!B234),IF(特征计算_周度!C234="",0,特征计算_周度!C234),IF(特征计算_周度!G234="",0,特征计算_周度!G234),IF(特征计算_周度!E234="",0,特征计算_周度!E234),IF(特征计算_周度!F234="",0,特征计算_周度!F234))),B236))</f>
        <v/>
      </c>
      <c r="D236" s="129">
        <f>原始数据_周度!B234</f>
        <v/>
      </c>
      <c r="E236" s="157">
        <f>IF(D236="","",D236/MAX(D$4:D236)-1)</f>
        <v/>
      </c>
    </row>
    <row r="237">
      <c r="A237" s="127">
        <f>原始数据_周度!A235</f>
        <v/>
      </c>
      <c r="B237" s="128">
        <f>IF(特征计算_周度!B235="","",0.25*IF(特征计算_周度!B235="",0,特征计算_周度!B235)+0.25*IF(特征计算_周度!C235="",0,特征计算_周度!C235)+0.15*IF(特征计算_周度!D235="",0,特征计算_周度!D235)+0.15*IF(特征计算_周度!E235="",0,特征计算_周度!E235)+0.2*IF(特征计算_周度!F235="",0,特征计算_周度!F235))</f>
        <v/>
      </c>
      <c r="C237" s="128">
        <f>IF(B237="","",IF(OR(IF(特征计算_周度!B235="",FALSE,特征计算_周度!B235&gt;2),IF(特征计算_周度!C235="",FALSE,特征计算_周度!C235&gt;2),IF(特征计算_周度!G235="",FALSE,特征计算_周度!G235&gt;2),IF(特征计算_周度!E235="",FALSE,特征计算_周度!E235&gt;2),IF(特征计算_周度!F235="",FALSE,特征计算_周度!F235&gt;2)),MAX(B237,MAX(IF(特征计算_周度!B235="",0,特征计算_周度!B235),IF(特征计算_周度!C235="",0,特征计算_周度!C235),IF(特征计算_周度!G235="",0,特征计算_周度!G235),IF(特征计算_周度!E235="",0,特征计算_周度!E235),IF(特征计算_周度!F235="",0,特征计算_周度!F235))),B237))</f>
        <v/>
      </c>
      <c r="D237" s="129">
        <f>原始数据_周度!B235</f>
        <v/>
      </c>
      <c r="E237" s="157">
        <f>IF(D237="","",D237/MAX(D$4:D237)-1)</f>
        <v/>
      </c>
    </row>
    <row r="238">
      <c r="A238" s="127">
        <f>原始数据_周度!A236</f>
        <v/>
      </c>
      <c r="B238" s="128">
        <f>IF(特征计算_周度!B236="","",0.25*IF(特征计算_周度!B236="",0,特征计算_周度!B236)+0.25*IF(特征计算_周度!C236="",0,特征计算_周度!C236)+0.15*IF(特征计算_周度!D236="",0,特征计算_周度!D236)+0.15*IF(特征计算_周度!E236="",0,特征计算_周度!E236)+0.2*IF(特征计算_周度!F236="",0,特征计算_周度!F236))</f>
        <v/>
      </c>
      <c r="C238" s="128">
        <f>IF(B238="","",IF(OR(IF(特征计算_周度!B236="",FALSE,特征计算_周度!B236&gt;2),IF(特征计算_周度!C236="",FALSE,特征计算_周度!C236&gt;2),IF(特征计算_周度!G236="",FALSE,特征计算_周度!G236&gt;2),IF(特征计算_周度!E236="",FALSE,特征计算_周度!E236&gt;2),IF(特征计算_周度!F236="",FALSE,特征计算_周度!F236&gt;2)),MAX(B238,MAX(IF(特征计算_周度!B236="",0,特征计算_周度!B236),IF(特征计算_周度!C236="",0,特征计算_周度!C236),IF(特征计算_周度!G236="",0,特征计算_周度!G236),IF(特征计算_周度!E236="",0,特征计算_周度!E236),IF(特征计算_周度!F236="",0,特征计算_周度!F236))),B238))</f>
        <v/>
      </c>
      <c r="D238" s="129">
        <f>原始数据_周度!B236</f>
        <v/>
      </c>
      <c r="E238" s="157">
        <f>IF(D238="","",D238/MAX(D$4:D238)-1)</f>
        <v/>
      </c>
    </row>
    <row r="239">
      <c r="A239" s="127">
        <f>原始数据_周度!A237</f>
        <v/>
      </c>
      <c r="B239" s="128">
        <f>IF(特征计算_周度!B237="","",0.25*IF(特征计算_周度!B237="",0,特征计算_周度!B237)+0.25*IF(特征计算_周度!C237="",0,特征计算_周度!C237)+0.15*IF(特征计算_周度!D237="",0,特征计算_周度!D237)+0.15*IF(特征计算_周度!E237="",0,特征计算_周度!E237)+0.2*IF(特征计算_周度!F237="",0,特征计算_周度!F237))</f>
        <v/>
      </c>
      <c r="C239" s="128">
        <f>IF(B239="","",IF(OR(IF(特征计算_周度!B237="",FALSE,特征计算_周度!B237&gt;2),IF(特征计算_周度!C237="",FALSE,特征计算_周度!C237&gt;2),IF(特征计算_周度!G237="",FALSE,特征计算_周度!G237&gt;2),IF(特征计算_周度!E237="",FALSE,特征计算_周度!E237&gt;2),IF(特征计算_周度!F237="",FALSE,特征计算_周度!F237&gt;2)),MAX(B239,MAX(IF(特征计算_周度!B237="",0,特征计算_周度!B237),IF(特征计算_周度!C237="",0,特征计算_周度!C237),IF(特征计算_周度!G237="",0,特征计算_周度!G237),IF(特征计算_周度!E237="",0,特征计算_周度!E237),IF(特征计算_周度!F237="",0,特征计算_周度!F237))),B239))</f>
        <v/>
      </c>
      <c r="D239" s="129">
        <f>原始数据_周度!B237</f>
        <v/>
      </c>
      <c r="E239" s="157">
        <f>IF(D239="","",D239/MAX(D$4:D239)-1)</f>
        <v/>
      </c>
    </row>
    <row r="240">
      <c r="A240" s="127">
        <f>原始数据_周度!A238</f>
        <v/>
      </c>
      <c r="B240" s="128">
        <f>IF(特征计算_周度!B238="","",0.25*IF(特征计算_周度!B238="",0,特征计算_周度!B238)+0.25*IF(特征计算_周度!C238="",0,特征计算_周度!C238)+0.15*IF(特征计算_周度!D238="",0,特征计算_周度!D238)+0.15*IF(特征计算_周度!E238="",0,特征计算_周度!E238)+0.2*IF(特征计算_周度!F238="",0,特征计算_周度!F238))</f>
        <v/>
      </c>
      <c r="C240" s="128">
        <f>IF(B240="","",IF(OR(IF(特征计算_周度!B238="",FALSE,特征计算_周度!B238&gt;2),IF(特征计算_周度!C238="",FALSE,特征计算_周度!C238&gt;2),IF(特征计算_周度!G238="",FALSE,特征计算_周度!G238&gt;2),IF(特征计算_周度!E238="",FALSE,特征计算_周度!E238&gt;2),IF(特征计算_周度!F238="",FALSE,特征计算_周度!F238&gt;2)),MAX(B240,MAX(IF(特征计算_周度!B238="",0,特征计算_周度!B238),IF(特征计算_周度!C238="",0,特征计算_周度!C238),IF(特征计算_周度!G238="",0,特征计算_周度!G238),IF(特征计算_周度!E238="",0,特征计算_周度!E238),IF(特征计算_周度!F238="",0,特征计算_周度!F238))),B240))</f>
        <v/>
      </c>
      <c r="D240" s="129">
        <f>原始数据_周度!B238</f>
        <v/>
      </c>
      <c r="E240" s="157">
        <f>IF(D240="","",D240/MAX(D$4:D240)-1)</f>
        <v/>
      </c>
    </row>
    <row r="241">
      <c r="A241" s="127">
        <f>原始数据_周度!A239</f>
        <v/>
      </c>
      <c r="B241" s="128">
        <f>IF(特征计算_周度!B239="","",0.25*IF(特征计算_周度!B239="",0,特征计算_周度!B239)+0.25*IF(特征计算_周度!C239="",0,特征计算_周度!C239)+0.15*IF(特征计算_周度!D239="",0,特征计算_周度!D239)+0.15*IF(特征计算_周度!E239="",0,特征计算_周度!E239)+0.2*IF(特征计算_周度!F239="",0,特征计算_周度!F239))</f>
        <v/>
      </c>
      <c r="C241" s="128">
        <f>IF(B241="","",IF(OR(IF(特征计算_周度!B239="",FALSE,特征计算_周度!B239&gt;2),IF(特征计算_周度!C239="",FALSE,特征计算_周度!C239&gt;2),IF(特征计算_周度!G239="",FALSE,特征计算_周度!G239&gt;2),IF(特征计算_周度!E239="",FALSE,特征计算_周度!E239&gt;2),IF(特征计算_周度!F239="",FALSE,特征计算_周度!F239&gt;2)),MAX(B241,MAX(IF(特征计算_周度!B239="",0,特征计算_周度!B239),IF(特征计算_周度!C239="",0,特征计算_周度!C239),IF(特征计算_周度!G239="",0,特征计算_周度!G239),IF(特征计算_周度!E239="",0,特征计算_周度!E239),IF(特征计算_周度!F239="",0,特征计算_周度!F239))),B241))</f>
        <v/>
      </c>
      <c r="D241" s="129">
        <f>原始数据_周度!B239</f>
        <v/>
      </c>
      <c r="E241" s="157">
        <f>IF(D241="","",D241/MAX(D$4:D241)-1)</f>
        <v/>
      </c>
    </row>
    <row r="242">
      <c r="A242" s="127">
        <f>原始数据_周度!A240</f>
        <v/>
      </c>
      <c r="B242" s="128">
        <f>IF(特征计算_周度!B240="","",0.25*IF(特征计算_周度!B240="",0,特征计算_周度!B240)+0.25*IF(特征计算_周度!C240="",0,特征计算_周度!C240)+0.15*IF(特征计算_周度!D240="",0,特征计算_周度!D240)+0.15*IF(特征计算_周度!E240="",0,特征计算_周度!E240)+0.2*IF(特征计算_周度!F240="",0,特征计算_周度!F240))</f>
        <v/>
      </c>
      <c r="C242" s="128">
        <f>IF(B242="","",IF(OR(IF(特征计算_周度!B240="",FALSE,特征计算_周度!B240&gt;2),IF(特征计算_周度!C240="",FALSE,特征计算_周度!C240&gt;2),IF(特征计算_周度!G240="",FALSE,特征计算_周度!G240&gt;2),IF(特征计算_周度!E240="",FALSE,特征计算_周度!E240&gt;2),IF(特征计算_周度!F240="",FALSE,特征计算_周度!F240&gt;2)),MAX(B242,MAX(IF(特征计算_周度!B240="",0,特征计算_周度!B240),IF(特征计算_周度!C240="",0,特征计算_周度!C240),IF(特征计算_周度!G240="",0,特征计算_周度!G240),IF(特征计算_周度!E240="",0,特征计算_周度!E240),IF(特征计算_周度!F240="",0,特征计算_周度!F240))),B242))</f>
        <v/>
      </c>
      <c r="D242" s="129">
        <f>原始数据_周度!B240</f>
        <v/>
      </c>
      <c r="E242" s="157">
        <f>IF(D242="","",D242/MAX(D$4:D242)-1)</f>
        <v/>
      </c>
    </row>
    <row r="243">
      <c r="A243" s="127">
        <f>原始数据_周度!A241</f>
        <v/>
      </c>
      <c r="B243" s="128">
        <f>IF(特征计算_周度!B241="","",0.25*IF(特征计算_周度!B241="",0,特征计算_周度!B241)+0.25*IF(特征计算_周度!C241="",0,特征计算_周度!C241)+0.15*IF(特征计算_周度!D241="",0,特征计算_周度!D241)+0.15*IF(特征计算_周度!E241="",0,特征计算_周度!E241)+0.2*IF(特征计算_周度!F241="",0,特征计算_周度!F241))</f>
        <v/>
      </c>
      <c r="C243" s="128">
        <f>IF(B243="","",IF(OR(IF(特征计算_周度!B241="",FALSE,特征计算_周度!B241&gt;2),IF(特征计算_周度!C241="",FALSE,特征计算_周度!C241&gt;2),IF(特征计算_周度!G241="",FALSE,特征计算_周度!G241&gt;2),IF(特征计算_周度!E241="",FALSE,特征计算_周度!E241&gt;2),IF(特征计算_周度!F241="",FALSE,特征计算_周度!F241&gt;2)),MAX(B243,MAX(IF(特征计算_周度!B241="",0,特征计算_周度!B241),IF(特征计算_周度!C241="",0,特征计算_周度!C241),IF(特征计算_周度!G241="",0,特征计算_周度!G241),IF(特征计算_周度!E241="",0,特征计算_周度!E241),IF(特征计算_周度!F241="",0,特征计算_周度!F241))),B243))</f>
        <v/>
      </c>
      <c r="D243" s="129">
        <f>原始数据_周度!B241</f>
        <v/>
      </c>
      <c r="E243" s="157">
        <f>IF(D243="","",D243/MAX(D$4:D243)-1)</f>
        <v/>
      </c>
    </row>
    <row r="244">
      <c r="A244" s="127">
        <f>原始数据_周度!A242</f>
        <v/>
      </c>
      <c r="B244" s="128">
        <f>IF(特征计算_周度!B242="","",0.25*IF(特征计算_周度!B242="",0,特征计算_周度!B242)+0.25*IF(特征计算_周度!C242="",0,特征计算_周度!C242)+0.15*IF(特征计算_周度!D242="",0,特征计算_周度!D242)+0.15*IF(特征计算_周度!E242="",0,特征计算_周度!E242)+0.2*IF(特征计算_周度!F242="",0,特征计算_周度!F242))</f>
        <v/>
      </c>
      <c r="C244" s="128">
        <f>IF(B244="","",IF(OR(IF(特征计算_周度!B242="",FALSE,特征计算_周度!B242&gt;2),IF(特征计算_周度!C242="",FALSE,特征计算_周度!C242&gt;2),IF(特征计算_周度!G242="",FALSE,特征计算_周度!G242&gt;2),IF(特征计算_周度!E242="",FALSE,特征计算_周度!E242&gt;2),IF(特征计算_周度!F242="",FALSE,特征计算_周度!F242&gt;2)),MAX(B244,MAX(IF(特征计算_周度!B242="",0,特征计算_周度!B242),IF(特征计算_周度!C242="",0,特征计算_周度!C242),IF(特征计算_周度!G242="",0,特征计算_周度!G242),IF(特征计算_周度!E242="",0,特征计算_周度!E242),IF(特征计算_周度!F242="",0,特征计算_周度!F242))),B244))</f>
        <v/>
      </c>
      <c r="D244" s="129">
        <f>原始数据_周度!B242</f>
        <v/>
      </c>
      <c r="E244" s="157">
        <f>IF(D244="","",D244/MAX(D$4:D244)-1)</f>
        <v/>
      </c>
    </row>
    <row r="245">
      <c r="A245" s="127">
        <f>原始数据_周度!A243</f>
        <v/>
      </c>
      <c r="B245" s="128">
        <f>IF(特征计算_周度!B243="","",0.25*IF(特征计算_周度!B243="",0,特征计算_周度!B243)+0.25*IF(特征计算_周度!C243="",0,特征计算_周度!C243)+0.15*IF(特征计算_周度!D243="",0,特征计算_周度!D243)+0.15*IF(特征计算_周度!E243="",0,特征计算_周度!E243)+0.2*IF(特征计算_周度!F243="",0,特征计算_周度!F243))</f>
        <v/>
      </c>
      <c r="C245" s="128">
        <f>IF(B245="","",IF(OR(IF(特征计算_周度!B243="",FALSE,特征计算_周度!B243&gt;2),IF(特征计算_周度!C243="",FALSE,特征计算_周度!C243&gt;2),IF(特征计算_周度!G243="",FALSE,特征计算_周度!G243&gt;2),IF(特征计算_周度!E243="",FALSE,特征计算_周度!E243&gt;2),IF(特征计算_周度!F243="",FALSE,特征计算_周度!F243&gt;2)),MAX(B245,MAX(IF(特征计算_周度!B243="",0,特征计算_周度!B243),IF(特征计算_周度!C243="",0,特征计算_周度!C243),IF(特征计算_周度!G243="",0,特征计算_周度!G243),IF(特征计算_周度!E243="",0,特征计算_周度!E243),IF(特征计算_周度!F243="",0,特征计算_周度!F243))),B245))</f>
        <v/>
      </c>
      <c r="D245" s="129">
        <f>原始数据_周度!B243</f>
        <v/>
      </c>
      <c r="E245" s="157">
        <f>IF(D245="","",D245/MAX(D$4:D245)-1)</f>
        <v/>
      </c>
    </row>
    <row r="246">
      <c r="A246" s="127">
        <f>原始数据_周度!A244</f>
        <v/>
      </c>
      <c r="B246" s="128">
        <f>IF(特征计算_周度!B244="","",0.25*IF(特征计算_周度!B244="",0,特征计算_周度!B244)+0.25*IF(特征计算_周度!C244="",0,特征计算_周度!C244)+0.15*IF(特征计算_周度!D244="",0,特征计算_周度!D244)+0.15*IF(特征计算_周度!E244="",0,特征计算_周度!E244)+0.2*IF(特征计算_周度!F244="",0,特征计算_周度!F244))</f>
        <v/>
      </c>
      <c r="C246" s="128">
        <f>IF(B246="","",IF(OR(IF(特征计算_周度!B244="",FALSE,特征计算_周度!B244&gt;2),IF(特征计算_周度!C244="",FALSE,特征计算_周度!C244&gt;2),IF(特征计算_周度!G244="",FALSE,特征计算_周度!G244&gt;2),IF(特征计算_周度!E244="",FALSE,特征计算_周度!E244&gt;2),IF(特征计算_周度!F244="",FALSE,特征计算_周度!F244&gt;2)),MAX(B246,MAX(IF(特征计算_周度!B244="",0,特征计算_周度!B244),IF(特征计算_周度!C244="",0,特征计算_周度!C244),IF(特征计算_周度!G244="",0,特征计算_周度!G244),IF(特征计算_周度!E244="",0,特征计算_周度!E244),IF(特征计算_周度!F244="",0,特征计算_周度!F244))),B246))</f>
        <v/>
      </c>
      <c r="D246" s="129">
        <f>原始数据_周度!B244</f>
        <v/>
      </c>
      <c r="E246" s="157">
        <f>IF(D246="","",D246/MAX(D$4:D246)-1)</f>
        <v/>
      </c>
    </row>
    <row r="247">
      <c r="A247" s="127">
        <f>原始数据_周度!A245</f>
        <v/>
      </c>
      <c r="B247" s="128">
        <f>IF(特征计算_周度!B245="","",0.25*IF(特征计算_周度!B245="",0,特征计算_周度!B245)+0.25*IF(特征计算_周度!C245="",0,特征计算_周度!C245)+0.15*IF(特征计算_周度!D245="",0,特征计算_周度!D245)+0.15*IF(特征计算_周度!E245="",0,特征计算_周度!E245)+0.2*IF(特征计算_周度!F245="",0,特征计算_周度!F245))</f>
        <v/>
      </c>
      <c r="C247" s="128">
        <f>IF(B247="","",IF(OR(IF(特征计算_周度!B245="",FALSE,特征计算_周度!B245&gt;2),IF(特征计算_周度!C245="",FALSE,特征计算_周度!C245&gt;2),IF(特征计算_周度!G245="",FALSE,特征计算_周度!G245&gt;2),IF(特征计算_周度!E245="",FALSE,特征计算_周度!E245&gt;2),IF(特征计算_周度!F245="",FALSE,特征计算_周度!F245&gt;2)),MAX(B247,MAX(IF(特征计算_周度!B245="",0,特征计算_周度!B245),IF(特征计算_周度!C245="",0,特征计算_周度!C245),IF(特征计算_周度!G245="",0,特征计算_周度!G245),IF(特征计算_周度!E245="",0,特征计算_周度!E245),IF(特征计算_周度!F245="",0,特征计算_周度!F245))),B247))</f>
        <v/>
      </c>
      <c r="D247" s="129">
        <f>原始数据_周度!B245</f>
        <v/>
      </c>
      <c r="E247" s="157">
        <f>IF(D247="","",D247/MAX(D$4:D247)-1)</f>
        <v/>
      </c>
    </row>
    <row r="248">
      <c r="A248" s="127">
        <f>原始数据_周度!A246</f>
        <v/>
      </c>
      <c r="B248" s="128">
        <f>IF(特征计算_周度!B246="","",0.25*IF(特征计算_周度!B246="",0,特征计算_周度!B246)+0.25*IF(特征计算_周度!C246="",0,特征计算_周度!C246)+0.15*IF(特征计算_周度!D246="",0,特征计算_周度!D246)+0.15*IF(特征计算_周度!E246="",0,特征计算_周度!E246)+0.2*IF(特征计算_周度!F246="",0,特征计算_周度!F246))</f>
        <v/>
      </c>
      <c r="C248" s="128">
        <f>IF(B248="","",IF(OR(IF(特征计算_周度!B246="",FALSE,特征计算_周度!B246&gt;2),IF(特征计算_周度!C246="",FALSE,特征计算_周度!C246&gt;2),IF(特征计算_周度!G246="",FALSE,特征计算_周度!G246&gt;2),IF(特征计算_周度!E246="",FALSE,特征计算_周度!E246&gt;2),IF(特征计算_周度!F246="",FALSE,特征计算_周度!F246&gt;2)),MAX(B248,MAX(IF(特征计算_周度!B246="",0,特征计算_周度!B246),IF(特征计算_周度!C246="",0,特征计算_周度!C246),IF(特征计算_周度!G246="",0,特征计算_周度!G246),IF(特征计算_周度!E246="",0,特征计算_周度!E246),IF(特征计算_周度!F246="",0,特征计算_周度!F246))),B248))</f>
        <v/>
      </c>
      <c r="D248" s="129">
        <f>原始数据_周度!B246</f>
        <v/>
      </c>
      <c r="E248" s="157">
        <f>IF(D248="","",D248/MAX(D$4:D248)-1)</f>
        <v/>
      </c>
    </row>
    <row r="249">
      <c r="A249" s="127">
        <f>原始数据_周度!A247</f>
        <v/>
      </c>
      <c r="B249" s="128">
        <f>IF(特征计算_周度!B247="","",0.25*IF(特征计算_周度!B247="",0,特征计算_周度!B247)+0.25*IF(特征计算_周度!C247="",0,特征计算_周度!C247)+0.15*IF(特征计算_周度!D247="",0,特征计算_周度!D247)+0.15*IF(特征计算_周度!E247="",0,特征计算_周度!E247)+0.2*IF(特征计算_周度!F247="",0,特征计算_周度!F247))</f>
        <v/>
      </c>
      <c r="C249" s="128">
        <f>IF(B249="","",IF(OR(IF(特征计算_周度!B247="",FALSE,特征计算_周度!B247&gt;2),IF(特征计算_周度!C247="",FALSE,特征计算_周度!C247&gt;2),IF(特征计算_周度!G247="",FALSE,特征计算_周度!G247&gt;2),IF(特征计算_周度!E247="",FALSE,特征计算_周度!E247&gt;2),IF(特征计算_周度!F247="",FALSE,特征计算_周度!F247&gt;2)),MAX(B249,MAX(IF(特征计算_周度!B247="",0,特征计算_周度!B247),IF(特征计算_周度!C247="",0,特征计算_周度!C247),IF(特征计算_周度!G247="",0,特征计算_周度!G247),IF(特征计算_周度!E247="",0,特征计算_周度!E247),IF(特征计算_周度!F247="",0,特征计算_周度!F247))),B249))</f>
        <v/>
      </c>
      <c r="D249" s="129">
        <f>原始数据_周度!B247</f>
        <v/>
      </c>
      <c r="E249" s="157">
        <f>IF(D249="","",D249/MAX(D$4:D249)-1)</f>
        <v/>
      </c>
    </row>
    <row r="250">
      <c r="A250" s="127">
        <f>原始数据_周度!A248</f>
        <v/>
      </c>
      <c r="B250" s="128">
        <f>IF(特征计算_周度!B248="","",0.25*IF(特征计算_周度!B248="",0,特征计算_周度!B248)+0.25*IF(特征计算_周度!C248="",0,特征计算_周度!C248)+0.15*IF(特征计算_周度!D248="",0,特征计算_周度!D248)+0.15*IF(特征计算_周度!E248="",0,特征计算_周度!E248)+0.2*IF(特征计算_周度!F248="",0,特征计算_周度!F248))</f>
        <v/>
      </c>
      <c r="C250" s="128">
        <f>IF(B250="","",IF(OR(IF(特征计算_周度!B248="",FALSE,特征计算_周度!B248&gt;2),IF(特征计算_周度!C248="",FALSE,特征计算_周度!C248&gt;2),IF(特征计算_周度!G248="",FALSE,特征计算_周度!G248&gt;2),IF(特征计算_周度!E248="",FALSE,特征计算_周度!E248&gt;2),IF(特征计算_周度!F248="",FALSE,特征计算_周度!F248&gt;2)),MAX(B250,MAX(IF(特征计算_周度!B248="",0,特征计算_周度!B248),IF(特征计算_周度!C248="",0,特征计算_周度!C248),IF(特征计算_周度!G248="",0,特征计算_周度!G248),IF(特征计算_周度!E248="",0,特征计算_周度!E248),IF(特征计算_周度!F248="",0,特征计算_周度!F248))),B250))</f>
        <v/>
      </c>
      <c r="D250" s="129">
        <f>原始数据_周度!B248</f>
        <v/>
      </c>
      <c r="E250" s="157">
        <f>IF(D250="","",D250/MAX(D$4:D250)-1)</f>
        <v/>
      </c>
    </row>
    <row r="251">
      <c r="A251" s="127">
        <f>原始数据_周度!A249</f>
        <v/>
      </c>
      <c r="B251" s="128">
        <f>IF(特征计算_周度!B249="","",0.25*IF(特征计算_周度!B249="",0,特征计算_周度!B249)+0.25*IF(特征计算_周度!C249="",0,特征计算_周度!C249)+0.15*IF(特征计算_周度!D249="",0,特征计算_周度!D249)+0.15*IF(特征计算_周度!E249="",0,特征计算_周度!E249)+0.2*IF(特征计算_周度!F249="",0,特征计算_周度!F249))</f>
        <v/>
      </c>
      <c r="C251" s="128">
        <f>IF(B251="","",IF(OR(IF(特征计算_周度!B249="",FALSE,特征计算_周度!B249&gt;2),IF(特征计算_周度!C249="",FALSE,特征计算_周度!C249&gt;2),IF(特征计算_周度!G249="",FALSE,特征计算_周度!G249&gt;2),IF(特征计算_周度!E249="",FALSE,特征计算_周度!E249&gt;2),IF(特征计算_周度!F249="",FALSE,特征计算_周度!F249&gt;2)),MAX(B251,MAX(IF(特征计算_周度!B249="",0,特征计算_周度!B249),IF(特征计算_周度!C249="",0,特征计算_周度!C249),IF(特征计算_周度!G249="",0,特征计算_周度!G249),IF(特征计算_周度!E249="",0,特征计算_周度!E249),IF(特征计算_周度!F249="",0,特征计算_周度!F249))),B251))</f>
        <v/>
      </c>
      <c r="D251" s="129">
        <f>原始数据_周度!B249</f>
        <v/>
      </c>
      <c r="E251" s="157">
        <f>IF(D251="","",D251/MAX(D$4:D251)-1)</f>
        <v/>
      </c>
    </row>
    <row r="252">
      <c r="A252" s="127">
        <f>原始数据_周度!A250</f>
        <v/>
      </c>
      <c r="B252" s="128">
        <f>IF(特征计算_周度!B250="","",0.25*IF(特征计算_周度!B250="",0,特征计算_周度!B250)+0.25*IF(特征计算_周度!C250="",0,特征计算_周度!C250)+0.15*IF(特征计算_周度!D250="",0,特征计算_周度!D250)+0.15*IF(特征计算_周度!E250="",0,特征计算_周度!E250)+0.2*IF(特征计算_周度!F250="",0,特征计算_周度!F250))</f>
        <v/>
      </c>
      <c r="C252" s="128">
        <f>IF(B252="","",IF(OR(IF(特征计算_周度!B250="",FALSE,特征计算_周度!B250&gt;2),IF(特征计算_周度!C250="",FALSE,特征计算_周度!C250&gt;2),IF(特征计算_周度!G250="",FALSE,特征计算_周度!G250&gt;2),IF(特征计算_周度!E250="",FALSE,特征计算_周度!E250&gt;2),IF(特征计算_周度!F250="",FALSE,特征计算_周度!F250&gt;2)),MAX(B252,MAX(IF(特征计算_周度!B250="",0,特征计算_周度!B250),IF(特征计算_周度!C250="",0,特征计算_周度!C250),IF(特征计算_周度!G250="",0,特征计算_周度!G250),IF(特征计算_周度!E250="",0,特征计算_周度!E250),IF(特征计算_周度!F250="",0,特征计算_周度!F250))),B252))</f>
        <v/>
      </c>
      <c r="D252" s="129">
        <f>原始数据_周度!B250</f>
        <v/>
      </c>
      <c r="E252" s="157">
        <f>IF(D252="","",D252/MAX(D$4:D252)-1)</f>
        <v/>
      </c>
    </row>
    <row r="253">
      <c r="A253" s="127">
        <f>原始数据_周度!A251</f>
        <v/>
      </c>
      <c r="B253" s="128">
        <f>IF(特征计算_周度!B251="","",0.25*IF(特征计算_周度!B251="",0,特征计算_周度!B251)+0.25*IF(特征计算_周度!C251="",0,特征计算_周度!C251)+0.15*IF(特征计算_周度!D251="",0,特征计算_周度!D251)+0.15*IF(特征计算_周度!E251="",0,特征计算_周度!E251)+0.2*IF(特征计算_周度!F251="",0,特征计算_周度!F251))</f>
        <v/>
      </c>
      <c r="C253" s="128">
        <f>IF(B253="","",IF(OR(IF(特征计算_周度!B251="",FALSE,特征计算_周度!B251&gt;2),IF(特征计算_周度!C251="",FALSE,特征计算_周度!C251&gt;2),IF(特征计算_周度!G251="",FALSE,特征计算_周度!G251&gt;2),IF(特征计算_周度!E251="",FALSE,特征计算_周度!E251&gt;2),IF(特征计算_周度!F251="",FALSE,特征计算_周度!F251&gt;2)),MAX(B253,MAX(IF(特征计算_周度!B251="",0,特征计算_周度!B251),IF(特征计算_周度!C251="",0,特征计算_周度!C251),IF(特征计算_周度!G251="",0,特征计算_周度!G251),IF(特征计算_周度!E251="",0,特征计算_周度!E251),IF(特征计算_周度!F251="",0,特征计算_周度!F251))),B253))</f>
        <v/>
      </c>
      <c r="D253" s="129">
        <f>原始数据_周度!B251</f>
        <v/>
      </c>
      <c r="E253" s="157">
        <f>IF(D253="","",D253/MAX(D$4:D253)-1)</f>
        <v/>
      </c>
    </row>
    <row r="254">
      <c r="A254" s="127">
        <f>原始数据_周度!A252</f>
        <v/>
      </c>
      <c r="B254" s="128">
        <f>IF(特征计算_周度!B252="","",0.25*IF(特征计算_周度!B252="",0,特征计算_周度!B252)+0.25*IF(特征计算_周度!C252="",0,特征计算_周度!C252)+0.15*IF(特征计算_周度!D252="",0,特征计算_周度!D252)+0.15*IF(特征计算_周度!E252="",0,特征计算_周度!E252)+0.2*IF(特征计算_周度!F252="",0,特征计算_周度!F252))</f>
        <v/>
      </c>
      <c r="C254" s="128">
        <f>IF(B254="","",IF(OR(IF(特征计算_周度!B252="",FALSE,特征计算_周度!B252&gt;2),IF(特征计算_周度!C252="",FALSE,特征计算_周度!C252&gt;2),IF(特征计算_周度!G252="",FALSE,特征计算_周度!G252&gt;2),IF(特征计算_周度!E252="",FALSE,特征计算_周度!E252&gt;2),IF(特征计算_周度!F252="",FALSE,特征计算_周度!F252&gt;2)),MAX(B254,MAX(IF(特征计算_周度!B252="",0,特征计算_周度!B252),IF(特征计算_周度!C252="",0,特征计算_周度!C252),IF(特征计算_周度!G252="",0,特征计算_周度!G252),IF(特征计算_周度!E252="",0,特征计算_周度!E252),IF(特征计算_周度!F252="",0,特征计算_周度!F252))),B254))</f>
        <v/>
      </c>
      <c r="D254" s="129">
        <f>原始数据_周度!B252</f>
        <v/>
      </c>
      <c r="E254" s="157">
        <f>IF(D254="","",D254/MAX(D$4:D254)-1)</f>
        <v/>
      </c>
    </row>
    <row r="255">
      <c r="A255" s="127">
        <f>原始数据_周度!A253</f>
        <v/>
      </c>
      <c r="B255" s="128">
        <f>IF(特征计算_周度!B253="","",0.25*IF(特征计算_周度!B253="",0,特征计算_周度!B253)+0.25*IF(特征计算_周度!C253="",0,特征计算_周度!C253)+0.15*IF(特征计算_周度!D253="",0,特征计算_周度!D253)+0.15*IF(特征计算_周度!E253="",0,特征计算_周度!E253)+0.2*IF(特征计算_周度!F253="",0,特征计算_周度!F253))</f>
        <v/>
      </c>
      <c r="C255" s="128">
        <f>IF(B255="","",IF(OR(IF(特征计算_周度!B253="",FALSE,特征计算_周度!B253&gt;2),IF(特征计算_周度!C253="",FALSE,特征计算_周度!C253&gt;2),IF(特征计算_周度!G253="",FALSE,特征计算_周度!G253&gt;2),IF(特征计算_周度!E253="",FALSE,特征计算_周度!E253&gt;2),IF(特征计算_周度!F253="",FALSE,特征计算_周度!F253&gt;2)),MAX(B255,MAX(IF(特征计算_周度!B253="",0,特征计算_周度!B253),IF(特征计算_周度!C253="",0,特征计算_周度!C253),IF(特征计算_周度!G253="",0,特征计算_周度!G253),IF(特征计算_周度!E253="",0,特征计算_周度!E253),IF(特征计算_周度!F253="",0,特征计算_周度!F253))),B255))</f>
        <v/>
      </c>
      <c r="D255" s="129">
        <f>原始数据_周度!B253</f>
        <v/>
      </c>
      <c r="E255" s="157">
        <f>IF(D255="","",D255/MAX(D$4:D255)-1)</f>
        <v/>
      </c>
    </row>
    <row r="256">
      <c r="A256" s="127">
        <f>原始数据_周度!A254</f>
        <v/>
      </c>
      <c r="B256" s="128">
        <f>IF(特征计算_周度!B254="","",0.25*IF(特征计算_周度!B254="",0,特征计算_周度!B254)+0.25*IF(特征计算_周度!C254="",0,特征计算_周度!C254)+0.15*IF(特征计算_周度!D254="",0,特征计算_周度!D254)+0.15*IF(特征计算_周度!E254="",0,特征计算_周度!E254)+0.2*IF(特征计算_周度!F254="",0,特征计算_周度!F254))</f>
        <v/>
      </c>
      <c r="C256" s="128">
        <f>IF(B256="","",IF(OR(IF(特征计算_周度!B254="",FALSE,特征计算_周度!B254&gt;2),IF(特征计算_周度!C254="",FALSE,特征计算_周度!C254&gt;2),IF(特征计算_周度!G254="",FALSE,特征计算_周度!G254&gt;2),IF(特征计算_周度!E254="",FALSE,特征计算_周度!E254&gt;2),IF(特征计算_周度!F254="",FALSE,特征计算_周度!F254&gt;2)),MAX(B256,MAX(IF(特征计算_周度!B254="",0,特征计算_周度!B254),IF(特征计算_周度!C254="",0,特征计算_周度!C254),IF(特征计算_周度!G254="",0,特征计算_周度!G254),IF(特征计算_周度!E254="",0,特征计算_周度!E254),IF(特征计算_周度!F254="",0,特征计算_周度!F254))),B256))</f>
        <v/>
      </c>
      <c r="D256" s="129">
        <f>原始数据_周度!B254</f>
        <v/>
      </c>
      <c r="E256" s="157">
        <f>IF(D256="","",D256/MAX(D$4:D256)-1)</f>
        <v/>
      </c>
    </row>
    <row r="257">
      <c r="A257" s="127">
        <f>原始数据_周度!A255</f>
        <v/>
      </c>
      <c r="B257" s="128">
        <f>IF(特征计算_周度!B255="","",0.25*IF(特征计算_周度!B255="",0,特征计算_周度!B255)+0.25*IF(特征计算_周度!C255="",0,特征计算_周度!C255)+0.15*IF(特征计算_周度!D255="",0,特征计算_周度!D255)+0.15*IF(特征计算_周度!E255="",0,特征计算_周度!E255)+0.2*IF(特征计算_周度!F255="",0,特征计算_周度!F255))</f>
        <v/>
      </c>
      <c r="C257" s="128">
        <f>IF(B257="","",IF(OR(IF(特征计算_周度!B255="",FALSE,特征计算_周度!B255&gt;2),IF(特征计算_周度!C255="",FALSE,特征计算_周度!C255&gt;2),IF(特征计算_周度!G255="",FALSE,特征计算_周度!G255&gt;2),IF(特征计算_周度!E255="",FALSE,特征计算_周度!E255&gt;2),IF(特征计算_周度!F255="",FALSE,特征计算_周度!F255&gt;2)),MAX(B257,MAX(IF(特征计算_周度!B255="",0,特征计算_周度!B255),IF(特征计算_周度!C255="",0,特征计算_周度!C255),IF(特征计算_周度!G255="",0,特征计算_周度!G255),IF(特征计算_周度!E255="",0,特征计算_周度!E255),IF(特征计算_周度!F255="",0,特征计算_周度!F255))),B257))</f>
        <v/>
      </c>
      <c r="D257" s="129">
        <f>原始数据_周度!B255</f>
        <v/>
      </c>
      <c r="E257" s="157">
        <f>IF(D257="","",D257/MAX(D$4:D257)-1)</f>
        <v/>
      </c>
    </row>
    <row r="258">
      <c r="A258" s="127">
        <f>原始数据_周度!A256</f>
        <v/>
      </c>
      <c r="B258" s="128">
        <f>IF(特征计算_周度!B256="","",0.25*IF(特征计算_周度!B256="",0,特征计算_周度!B256)+0.25*IF(特征计算_周度!C256="",0,特征计算_周度!C256)+0.15*IF(特征计算_周度!D256="",0,特征计算_周度!D256)+0.15*IF(特征计算_周度!E256="",0,特征计算_周度!E256)+0.2*IF(特征计算_周度!F256="",0,特征计算_周度!F256))</f>
        <v/>
      </c>
      <c r="C258" s="128">
        <f>IF(B258="","",IF(OR(IF(特征计算_周度!B256="",FALSE,特征计算_周度!B256&gt;2),IF(特征计算_周度!C256="",FALSE,特征计算_周度!C256&gt;2),IF(特征计算_周度!G256="",FALSE,特征计算_周度!G256&gt;2),IF(特征计算_周度!E256="",FALSE,特征计算_周度!E256&gt;2),IF(特征计算_周度!F256="",FALSE,特征计算_周度!F256&gt;2)),MAX(B258,MAX(IF(特征计算_周度!B256="",0,特征计算_周度!B256),IF(特征计算_周度!C256="",0,特征计算_周度!C256),IF(特征计算_周度!G256="",0,特征计算_周度!G256),IF(特征计算_周度!E256="",0,特征计算_周度!E256),IF(特征计算_周度!F256="",0,特征计算_周度!F256))),B258))</f>
        <v/>
      </c>
      <c r="D258" s="129">
        <f>原始数据_周度!B256</f>
        <v/>
      </c>
      <c r="E258" s="157">
        <f>IF(D258="","",D258/MAX(D$4:D258)-1)</f>
        <v/>
      </c>
    </row>
    <row r="259">
      <c r="A259" s="127">
        <f>原始数据_周度!A257</f>
        <v/>
      </c>
      <c r="B259" s="128">
        <f>IF(特征计算_周度!B257="","",0.25*IF(特征计算_周度!B257="",0,特征计算_周度!B257)+0.25*IF(特征计算_周度!C257="",0,特征计算_周度!C257)+0.15*IF(特征计算_周度!D257="",0,特征计算_周度!D257)+0.15*IF(特征计算_周度!E257="",0,特征计算_周度!E257)+0.2*IF(特征计算_周度!F257="",0,特征计算_周度!F257))</f>
        <v/>
      </c>
      <c r="C259" s="128">
        <f>IF(B259="","",IF(OR(IF(特征计算_周度!B257="",FALSE,特征计算_周度!B257&gt;2),IF(特征计算_周度!C257="",FALSE,特征计算_周度!C257&gt;2),IF(特征计算_周度!G257="",FALSE,特征计算_周度!G257&gt;2),IF(特征计算_周度!E257="",FALSE,特征计算_周度!E257&gt;2),IF(特征计算_周度!F257="",FALSE,特征计算_周度!F257&gt;2)),MAX(B259,MAX(IF(特征计算_周度!B257="",0,特征计算_周度!B257),IF(特征计算_周度!C257="",0,特征计算_周度!C257),IF(特征计算_周度!G257="",0,特征计算_周度!G257),IF(特征计算_周度!E257="",0,特征计算_周度!E257),IF(特征计算_周度!F257="",0,特征计算_周度!F257))),B259))</f>
        <v/>
      </c>
      <c r="D259" s="129">
        <f>原始数据_周度!B257</f>
        <v/>
      </c>
      <c r="E259" s="157">
        <f>IF(D259="","",D259/MAX(D$4:D259)-1)</f>
        <v/>
      </c>
    </row>
    <row r="260">
      <c r="A260" s="127">
        <f>原始数据_周度!A258</f>
        <v/>
      </c>
      <c r="B260" s="128">
        <f>IF(特征计算_周度!B258="","",0.25*IF(特征计算_周度!B258="",0,特征计算_周度!B258)+0.25*IF(特征计算_周度!C258="",0,特征计算_周度!C258)+0.15*IF(特征计算_周度!D258="",0,特征计算_周度!D258)+0.15*IF(特征计算_周度!E258="",0,特征计算_周度!E258)+0.2*IF(特征计算_周度!F258="",0,特征计算_周度!F258))</f>
        <v/>
      </c>
      <c r="C260" s="128">
        <f>IF(B260="","",IF(OR(IF(特征计算_周度!B258="",FALSE,特征计算_周度!B258&gt;2),IF(特征计算_周度!C258="",FALSE,特征计算_周度!C258&gt;2),IF(特征计算_周度!G258="",FALSE,特征计算_周度!G258&gt;2),IF(特征计算_周度!E258="",FALSE,特征计算_周度!E258&gt;2),IF(特征计算_周度!F258="",FALSE,特征计算_周度!F258&gt;2)),MAX(B260,MAX(IF(特征计算_周度!B258="",0,特征计算_周度!B258),IF(特征计算_周度!C258="",0,特征计算_周度!C258),IF(特征计算_周度!G258="",0,特征计算_周度!G258),IF(特征计算_周度!E258="",0,特征计算_周度!E258),IF(特征计算_周度!F258="",0,特征计算_周度!F258))),B260))</f>
        <v/>
      </c>
      <c r="D260" s="129">
        <f>原始数据_周度!B258</f>
        <v/>
      </c>
      <c r="E260" s="157">
        <f>IF(D260="","",D260/MAX(D$4:D260)-1)</f>
        <v/>
      </c>
    </row>
    <row r="261">
      <c r="A261" s="127">
        <f>原始数据_周度!A259</f>
        <v/>
      </c>
      <c r="B261" s="128">
        <f>IF(特征计算_周度!B259="","",0.25*IF(特征计算_周度!B259="",0,特征计算_周度!B259)+0.25*IF(特征计算_周度!C259="",0,特征计算_周度!C259)+0.15*IF(特征计算_周度!D259="",0,特征计算_周度!D259)+0.15*IF(特征计算_周度!E259="",0,特征计算_周度!E259)+0.2*IF(特征计算_周度!F259="",0,特征计算_周度!F259))</f>
        <v/>
      </c>
      <c r="C261" s="128">
        <f>IF(B261="","",IF(OR(IF(特征计算_周度!B259="",FALSE,特征计算_周度!B259&gt;2),IF(特征计算_周度!C259="",FALSE,特征计算_周度!C259&gt;2),IF(特征计算_周度!G259="",FALSE,特征计算_周度!G259&gt;2),IF(特征计算_周度!E259="",FALSE,特征计算_周度!E259&gt;2),IF(特征计算_周度!F259="",FALSE,特征计算_周度!F259&gt;2)),MAX(B261,MAX(IF(特征计算_周度!B259="",0,特征计算_周度!B259),IF(特征计算_周度!C259="",0,特征计算_周度!C259),IF(特征计算_周度!G259="",0,特征计算_周度!G259),IF(特征计算_周度!E259="",0,特征计算_周度!E259),IF(特征计算_周度!F259="",0,特征计算_周度!F259))),B261))</f>
        <v/>
      </c>
      <c r="D261" s="129">
        <f>原始数据_周度!B259</f>
        <v/>
      </c>
      <c r="E261" s="157">
        <f>IF(D261="","",D261/MAX(D$4:D261)-1)</f>
        <v/>
      </c>
    </row>
    <row r="262">
      <c r="A262" s="127">
        <f>原始数据_周度!A260</f>
        <v/>
      </c>
      <c r="B262" s="128">
        <f>IF(特征计算_周度!B260="","",0.25*IF(特征计算_周度!B260="",0,特征计算_周度!B260)+0.25*IF(特征计算_周度!C260="",0,特征计算_周度!C260)+0.15*IF(特征计算_周度!D260="",0,特征计算_周度!D260)+0.15*IF(特征计算_周度!E260="",0,特征计算_周度!E260)+0.2*IF(特征计算_周度!F260="",0,特征计算_周度!F260))</f>
        <v/>
      </c>
      <c r="C262" s="128">
        <f>IF(B262="","",IF(OR(IF(特征计算_周度!B260="",FALSE,特征计算_周度!B260&gt;2),IF(特征计算_周度!C260="",FALSE,特征计算_周度!C260&gt;2),IF(特征计算_周度!G260="",FALSE,特征计算_周度!G260&gt;2),IF(特征计算_周度!E260="",FALSE,特征计算_周度!E260&gt;2),IF(特征计算_周度!F260="",FALSE,特征计算_周度!F260&gt;2)),MAX(B262,MAX(IF(特征计算_周度!B260="",0,特征计算_周度!B260),IF(特征计算_周度!C260="",0,特征计算_周度!C260),IF(特征计算_周度!G260="",0,特征计算_周度!G260),IF(特征计算_周度!E260="",0,特征计算_周度!E260),IF(特征计算_周度!F260="",0,特征计算_周度!F260))),B262))</f>
        <v/>
      </c>
      <c r="D262" s="129">
        <f>原始数据_周度!B260</f>
        <v/>
      </c>
      <c r="E262" s="157">
        <f>IF(D262="","",D262/MAX(D$4:D262)-1)</f>
        <v/>
      </c>
    </row>
    <row r="263">
      <c r="A263" s="127">
        <f>原始数据_周度!A261</f>
        <v/>
      </c>
      <c r="B263" s="128">
        <f>IF(特征计算_周度!B261="","",0.25*IF(特征计算_周度!B261="",0,特征计算_周度!B261)+0.25*IF(特征计算_周度!C261="",0,特征计算_周度!C261)+0.15*IF(特征计算_周度!D261="",0,特征计算_周度!D261)+0.15*IF(特征计算_周度!E261="",0,特征计算_周度!E261)+0.2*IF(特征计算_周度!F261="",0,特征计算_周度!F261))</f>
        <v/>
      </c>
      <c r="C263" s="128">
        <f>IF(B263="","",IF(OR(IF(特征计算_周度!B261="",FALSE,特征计算_周度!B261&gt;2),IF(特征计算_周度!C261="",FALSE,特征计算_周度!C261&gt;2),IF(特征计算_周度!G261="",FALSE,特征计算_周度!G261&gt;2),IF(特征计算_周度!E261="",FALSE,特征计算_周度!E261&gt;2),IF(特征计算_周度!F261="",FALSE,特征计算_周度!F261&gt;2)),MAX(B263,MAX(IF(特征计算_周度!B261="",0,特征计算_周度!B261),IF(特征计算_周度!C261="",0,特征计算_周度!C261),IF(特征计算_周度!G261="",0,特征计算_周度!G261),IF(特征计算_周度!E261="",0,特征计算_周度!E261),IF(特征计算_周度!F261="",0,特征计算_周度!F261))),B263))</f>
        <v/>
      </c>
      <c r="D263" s="129">
        <f>原始数据_周度!B261</f>
        <v/>
      </c>
      <c r="E263" s="157">
        <f>IF(D263="","",D263/MAX(D$4:D263)-1)</f>
        <v/>
      </c>
    </row>
    <row r="264">
      <c r="A264" s="127">
        <f>原始数据_周度!A262</f>
        <v/>
      </c>
      <c r="B264" s="128">
        <f>IF(特征计算_周度!B262="","",0.25*IF(特征计算_周度!B262="",0,特征计算_周度!B262)+0.25*IF(特征计算_周度!C262="",0,特征计算_周度!C262)+0.15*IF(特征计算_周度!D262="",0,特征计算_周度!D262)+0.15*IF(特征计算_周度!E262="",0,特征计算_周度!E262)+0.2*IF(特征计算_周度!F262="",0,特征计算_周度!F262))</f>
        <v/>
      </c>
      <c r="C264" s="128">
        <f>IF(B264="","",IF(OR(IF(特征计算_周度!B262="",FALSE,特征计算_周度!B262&gt;2),IF(特征计算_周度!C262="",FALSE,特征计算_周度!C262&gt;2),IF(特征计算_周度!G262="",FALSE,特征计算_周度!G262&gt;2),IF(特征计算_周度!E262="",FALSE,特征计算_周度!E262&gt;2),IF(特征计算_周度!F262="",FALSE,特征计算_周度!F262&gt;2)),MAX(B264,MAX(IF(特征计算_周度!B262="",0,特征计算_周度!B262),IF(特征计算_周度!C262="",0,特征计算_周度!C262),IF(特征计算_周度!G262="",0,特征计算_周度!G262),IF(特征计算_周度!E262="",0,特征计算_周度!E262),IF(特征计算_周度!F262="",0,特征计算_周度!F262))),B264))</f>
        <v/>
      </c>
      <c r="D264" s="129">
        <f>原始数据_周度!B262</f>
        <v/>
      </c>
      <c r="E264" s="157">
        <f>IF(D264="","",D264/MAX(D$4:D264)-1)</f>
        <v/>
      </c>
    </row>
    <row r="265">
      <c r="A265" s="127">
        <f>原始数据_周度!A263</f>
        <v/>
      </c>
      <c r="B265" s="128">
        <f>IF(特征计算_周度!B263="","",0.25*IF(特征计算_周度!B263="",0,特征计算_周度!B263)+0.25*IF(特征计算_周度!C263="",0,特征计算_周度!C263)+0.15*IF(特征计算_周度!D263="",0,特征计算_周度!D263)+0.15*IF(特征计算_周度!E263="",0,特征计算_周度!E263)+0.2*IF(特征计算_周度!F263="",0,特征计算_周度!F263))</f>
        <v/>
      </c>
      <c r="C265" s="128">
        <f>IF(B265="","",IF(OR(IF(特征计算_周度!B263="",FALSE,特征计算_周度!B263&gt;2),IF(特征计算_周度!C263="",FALSE,特征计算_周度!C263&gt;2),IF(特征计算_周度!G263="",FALSE,特征计算_周度!G263&gt;2),IF(特征计算_周度!E263="",FALSE,特征计算_周度!E263&gt;2),IF(特征计算_周度!F263="",FALSE,特征计算_周度!F263&gt;2)),MAX(B265,MAX(IF(特征计算_周度!B263="",0,特征计算_周度!B263),IF(特征计算_周度!C263="",0,特征计算_周度!C263),IF(特征计算_周度!G263="",0,特征计算_周度!G263),IF(特征计算_周度!E263="",0,特征计算_周度!E263),IF(特征计算_周度!F263="",0,特征计算_周度!F263))),B265))</f>
        <v/>
      </c>
      <c r="D265" s="129">
        <f>原始数据_周度!B263</f>
        <v/>
      </c>
      <c r="E265" s="157">
        <f>IF(D265="","",D265/MAX(D$4:D265)-1)</f>
        <v/>
      </c>
    </row>
    <row r="266">
      <c r="A266" s="127">
        <f>原始数据_周度!A264</f>
        <v/>
      </c>
      <c r="B266" s="128">
        <f>IF(特征计算_周度!B264="","",0.25*IF(特征计算_周度!B264="",0,特征计算_周度!B264)+0.25*IF(特征计算_周度!C264="",0,特征计算_周度!C264)+0.15*IF(特征计算_周度!D264="",0,特征计算_周度!D264)+0.15*IF(特征计算_周度!E264="",0,特征计算_周度!E264)+0.2*IF(特征计算_周度!F264="",0,特征计算_周度!F264))</f>
        <v/>
      </c>
      <c r="C266" s="128">
        <f>IF(B266="","",IF(OR(IF(特征计算_周度!B264="",FALSE,特征计算_周度!B264&gt;2),IF(特征计算_周度!C264="",FALSE,特征计算_周度!C264&gt;2),IF(特征计算_周度!G264="",FALSE,特征计算_周度!G264&gt;2),IF(特征计算_周度!E264="",FALSE,特征计算_周度!E264&gt;2),IF(特征计算_周度!F264="",FALSE,特征计算_周度!F264&gt;2)),MAX(B266,MAX(IF(特征计算_周度!B264="",0,特征计算_周度!B264),IF(特征计算_周度!C264="",0,特征计算_周度!C264),IF(特征计算_周度!G264="",0,特征计算_周度!G264),IF(特征计算_周度!E264="",0,特征计算_周度!E264),IF(特征计算_周度!F264="",0,特征计算_周度!F264))),B266))</f>
        <v/>
      </c>
      <c r="D266" s="129">
        <f>原始数据_周度!B264</f>
        <v/>
      </c>
      <c r="E266" s="157">
        <f>IF(D266="","",D266/MAX(D$4:D266)-1)</f>
        <v/>
      </c>
    </row>
    <row r="267">
      <c r="A267" s="127">
        <f>原始数据_周度!A265</f>
        <v/>
      </c>
      <c r="B267" s="128">
        <f>IF(特征计算_周度!B265="","",0.25*IF(特征计算_周度!B265="",0,特征计算_周度!B265)+0.25*IF(特征计算_周度!C265="",0,特征计算_周度!C265)+0.15*IF(特征计算_周度!D265="",0,特征计算_周度!D265)+0.15*IF(特征计算_周度!E265="",0,特征计算_周度!E265)+0.2*IF(特征计算_周度!F265="",0,特征计算_周度!F265))</f>
        <v/>
      </c>
      <c r="C267" s="128">
        <f>IF(B267="","",IF(OR(IF(特征计算_周度!B265="",FALSE,特征计算_周度!B265&gt;2),IF(特征计算_周度!C265="",FALSE,特征计算_周度!C265&gt;2),IF(特征计算_周度!G265="",FALSE,特征计算_周度!G265&gt;2),IF(特征计算_周度!E265="",FALSE,特征计算_周度!E265&gt;2),IF(特征计算_周度!F265="",FALSE,特征计算_周度!F265&gt;2)),MAX(B267,MAX(IF(特征计算_周度!B265="",0,特征计算_周度!B265),IF(特征计算_周度!C265="",0,特征计算_周度!C265),IF(特征计算_周度!G265="",0,特征计算_周度!G265),IF(特征计算_周度!E265="",0,特征计算_周度!E265),IF(特征计算_周度!F265="",0,特征计算_周度!F265))),B267))</f>
        <v/>
      </c>
      <c r="D267" s="129">
        <f>原始数据_周度!B265</f>
        <v/>
      </c>
      <c r="E267" s="157">
        <f>IF(D267="","",D267/MAX(D$4:D267)-1)</f>
        <v/>
      </c>
    </row>
    <row r="268">
      <c r="A268" s="127">
        <f>原始数据_周度!A266</f>
        <v/>
      </c>
      <c r="B268" s="128">
        <f>IF(特征计算_周度!B266="","",0.25*IF(特征计算_周度!B266="",0,特征计算_周度!B266)+0.25*IF(特征计算_周度!C266="",0,特征计算_周度!C266)+0.15*IF(特征计算_周度!D266="",0,特征计算_周度!D266)+0.15*IF(特征计算_周度!E266="",0,特征计算_周度!E266)+0.2*IF(特征计算_周度!F266="",0,特征计算_周度!F266))</f>
        <v/>
      </c>
      <c r="C268" s="128">
        <f>IF(B268="","",IF(OR(IF(特征计算_周度!B266="",FALSE,特征计算_周度!B266&gt;2),IF(特征计算_周度!C266="",FALSE,特征计算_周度!C266&gt;2),IF(特征计算_周度!G266="",FALSE,特征计算_周度!G266&gt;2),IF(特征计算_周度!E266="",FALSE,特征计算_周度!E266&gt;2),IF(特征计算_周度!F266="",FALSE,特征计算_周度!F266&gt;2)),MAX(B268,MAX(IF(特征计算_周度!B266="",0,特征计算_周度!B266),IF(特征计算_周度!C266="",0,特征计算_周度!C266),IF(特征计算_周度!G266="",0,特征计算_周度!G266),IF(特征计算_周度!E266="",0,特征计算_周度!E266),IF(特征计算_周度!F266="",0,特征计算_周度!F266))),B268))</f>
        <v/>
      </c>
      <c r="D268" s="129">
        <f>原始数据_周度!B266</f>
        <v/>
      </c>
      <c r="E268" s="157">
        <f>IF(D268="","",D268/MAX(D$4:D268)-1)</f>
        <v/>
      </c>
    </row>
    <row r="269">
      <c r="A269" s="127">
        <f>原始数据_周度!A267</f>
        <v/>
      </c>
      <c r="B269" s="128">
        <f>IF(特征计算_周度!B267="","",0.25*IF(特征计算_周度!B267="",0,特征计算_周度!B267)+0.25*IF(特征计算_周度!C267="",0,特征计算_周度!C267)+0.15*IF(特征计算_周度!D267="",0,特征计算_周度!D267)+0.15*IF(特征计算_周度!E267="",0,特征计算_周度!E267)+0.2*IF(特征计算_周度!F267="",0,特征计算_周度!F267))</f>
        <v/>
      </c>
      <c r="C269" s="128">
        <f>IF(B269="","",IF(OR(IF(特征计算_周度!B267="",FALSE,特征计算_周度!B267&gt;2),IF(特征计算_周度!C267="",FALSE,特征计算_周度!C267&gt;2),IF(特征计算_周度!G267="",FALSE,特征计算_周度!G267&gt;2),IF(特征计算_周度!E267="",FALSE,特征计算_周度!E267&gt;2),IF(特征计算_周度!F267="",FALSE,特征计算_周度!F267&gt;2)),MAX(B269,MAX(IF(特征计算_周度!B267="",0,特征计算_周度!B267),IF(特征计算_周度!C267="",0,特征计算_周度!C267),IF(特征计算_周度!G267="",0,特征计算_周度!G267),IF(特征计算_周度!E267="",0,特征计算_周度!E267),IF(特征计算_周度!F267="",0,特征计算_周度!F267))),B269))</f>
        <v/>
      </c>
      <c r="D269" s="129">
        <f>原始数据_周度!B267</f>
        <v/>
      </c>
      <c r="E269" s="157">
        <f>IF(D269="","",D269/MAX(D$4:D269)-1)</f>
        <v/>
      </c>
    </row>
    <row r="270">
      <c r="A270" s="127">
        <f>原始数据_周度!A268</f>
        <v/>
      </c>
      <c r="B270" s="128">
        <f>IF(特征计算_周度!B268="","",0.25*IF(特征计算_周度!B268="",0,特征计算_周度!B268)+0.25*IF(特征计算_周度!C268="",0,特征计算_周度!C268)+0.15*IF(特征计算_周度!D268="",0,特征计算_周度!D268)+0.15*IF(特征计算_周度!E268="",0,特征计算_周度!E268)+0.2*IF(特征计算_周度!F268="",0,特征计算_周度!F268))</f>
        <v/>
      </c>
      <c r="C270" s="128">
        <f>IF(B270="","",IF(OR(IF(特征计算_周度!B268="",FALSE,特征计算_周度!B268&gt;2),IF(特征计算_周度!C268="",FALSE,特征计算_周度!C268&gt;2),IF(特征计算_周度!G268="",FALSE,特征计算_周度!G268&gt;2),IF(特征计算_周度!E268="",FALSE,特征计算_周度!E268&gt;2),IF(特征计算_周度!F268="",FALSE,特征计算_周度!F268&gt;2)),MAX(B270,MAX(IF(特征计算_周度!B268="",0,特征计算_周度!B268),IF(特征计算_周度!C268="",0,特征计算_周度!C268),IF(特征计算_周度!G268="",0,特征计算_周度!G268),IF(特征计算_周度!E268="",0,特征计算_周度!E268),IF(特征计算_周度!F268="",0,特征计算_周度!F268))),B270))</f>
        <v/>
      </c>
      <c r="D270" s="129">
        <f>原始数据_周度!B268</f>
        <v/>
      </c>
      <c r="E270" s="157">
        <f>IF(D270="","",D270/MAX(D$4:D270)-1)</f>
        <v/>
      </c>
    </row>
    <row r="271">
      <c r="A271" s="127">
        <f>原始数据_周度!A269</f>
        <v/>
      </c>
      <c r="B271" s="128">
        <f>IF(特征计算_周度!B269="","",0.25*IF(特征计算_周度!B269="",0,特征计算_周度!B269)+0.25*IF(特征计算_周度!C269="",0,特征计算_周度!C269)+0.15*IF(特征计算_周度!D269="",0,特征计算_周度!D269)+0.15*IF(特征计算_周度!E269="",0,特征计算_周度!E269)+0.2*IF(特征计算_周度!F269="",0,特征计算_周度!F269))</f>
        <v/>
      </c>
      <c r="C271" s="128">
        <f>IF(B271="","",IF(OR(IF(特征计算_周度!B269="",FALSE,特征计算_周度!B269&gt;2),IF(特征计算_周度!C269="",FALSE,特征计算_周度!C269&gt;2),IF(特征计算_周度!G269="",FALSE,特征计算_周度!G269&gt;2),IF(特征计算_周度!E269="",FALSE,特征计算_周度!E269&gt;2),IF(特征计算_周度!F269="",FALSE,特征计算_周度!F269&gt;2)),MAX(B271,MAX(IF(特征计算_周度!B269="",0,特征计算_周度!B269),IF(特征计算_周度!C269="",0,特征计算_周度!C269),IF(特征计算_周度!G269="",0,特征计算_周度!G269),IF(特征计算_周度!E269="",0,特征计算_周度!E269),IF(特征计算_周度!F269="",0,特征计算_周度!F269))),B271))</f>
        <v/>
      </c>
      <c r="D271" s="129">
        <f>原始数据_周度!B269</f>
        <v/>
      </c>
      <c r="E271" s="157">
        <f>IF(D271="","",D271/MAX(D$4:D271)-1)</f>
        <v/>
      </c>
    </row>
    <row r="272">
      <c r="A272" s="127">
        <f>原始数据_周度!A270</f>
        <v/>
      </c>
      <c r="B272" s="128">
        <f>IF(特征计算_周度!B270="","",0.25*IF(特征计算_周度!B270="",0,特征计算_周度!B270)+0.25*IF(特征计算_周度!C270="",0,特征计算_周度!C270)+0.15*IF(特征计算_周度!D270="",0,特征计算_周度!D270)+0.15*IF(特征计算_周度!E270="",0,特征计算_周度!E270)+0.2*IF(特征计算_周度!F270="",0,特征计算_周度!F270))</f>
        <v/>
      </c>
      <c r="C272" s="128">
        <f>IF(B272="","",IF(OR(IF(特征计算_周度!B270="",FALSE,特征计算_周度!B270&gt;2),IF(特征计算_周度!C270="",FALSE,特征计算_周度!C270&gt;2),IF(特征计算_周度!G270="",FALSE,特征计算_周度!G270&gt;2),IF(特征计算_周度!E270="",FALSE,特征计算_周度!E270&gt;2),IF(特征计算_周度!F270="",FALSE,特征计算_周度!F270&gt;2)),MAX(B272,MAX(IF(特征计算_周度!B270="",0,特征计算_周度!B270),IF(特征计算_周度!C270="",0,特征计算_周度!C270),IF(特征计算_周度!G270="",0,特征计算_周度!G270),IF(特征计算_周度!E270="",0,特征计算_周度!E270),IF(特征计算_周度!F270="",0,特征计算_周度!F270))),B272))</f>
        <v/>
      </c>
      <c r="D272" s="129">
        <f>原始数据_周度!B270</f>
        <v/>
      </c>
      <c r="E272" s="157">
        <f>IF(D272="","",D272/MAX(D$4:D272)-1)</f>
        <v/>
      </c>
    </row>
    <row r="273">
      <c r="A273" s="127">
        <f>原始数据_周度!A271</f>
        <v/>
      </c>
      <c r="B273" s="128">
        <f>IF(特征计算_周度!B271="","",0.25*IF(特征计算_周度!B271="",0,特征计算_周度!B271)+0.25*IF(特征计算_周度!C271="",0,特征计算_周度!C271)+0.15*IF(特征计算_周度!D271="",0,特征计算_周度!D271)+0.15*IF(特征计算_周度!E271="",0,特征计算_周度!E271)+0.2*IF(特征计算_周度!F271="",0,特征计算_周度!F271))</f>
        <v/>
      </c>
      <c r="C273" s="128">
        <f>IF(B273="","",IF(OR(IF(特征计算_周度!B271="",FALSE,特征计算_周度!B271&gt;2),IF(特征计算_周度!C271="",FALSE,特征计算_周度!C271&gt;2),IF(特征计算_周度!G271="",FALSE,特征计算_周度!G271&gt;2),IF(特征计算_周度!E271="",FALSE,特征计算_周度!E271&gt;2),IF(特征计算_周度!F271="",FALSE,特征计算_周度!F271&gt;2)),MAX(B273,MAX(IF(特征计算_周度!B271="",0,特征计算_周度!B271),IF(特征计算_周度!C271="",0,特征计算_周度!C271),IF(特征计算_周度!G271="",0,特征计算_周度!G271),IF(特征计算_周度!E271="",0,特征计算_周度!E271),IF(特征计算_周度!F271="",0,特征计算_周度!F271))),B273))</f>
        <v/>
      </c>
      <c r="D273" s="129">
        <f>原始数据_周度!B271</f>
        <v/>
      </c>
      <c r="E273" s="157">
        <f>IF(D273="","",D273/MAX(D$4:D273)-1)</f>
        <v/>
      </c>
    </row>
    <row r="274">
      <c r="A274" s="127">
        <f>原始数据_周度!A272</f>
        <v/>
      </c>
      <c r="B274" s="128">
        <f>IF(特征计算_周度!B272="","",0.25*IF(特征计算_周度!B272="",0,特征计算_周度!B272)+0.25*IF(特征计算_周度!C272="",0,特征计算_周度!C272)+0.15*IF(特征计算_周度!D272="",0,特征计算_周度!D272)+0.15*IF(特征计算_周度!E272="",0,特征计算_周度!E272)+0.2*IF(特征计算_周度!F272="",0,特征计算_周度!F272))</f>
        <v/>
      </c>
      <c r="C274" s="128">
        <f>IF(B274="","",IF(OR(IF(特征计算_周度!B272="",FALSE,特征计算_周度!B272&gt;2),IF(特征计算_周度!C272="",FALSE,特征计算_周度!C272&gt;2),IF(特征计算_周度!G272="",FALSE,特征计算_周度!G272&gt;2),IF(特征计算_周度!E272="",FALSE,特征计算_周度!E272&gt;2),IF(特征计算_周度!F272="",FALSE,特征计算_周度!F272&gt;2)),MAX(B274,MAX(IF(特征计算_周度!B272="",0,特征计算_周度!B272),IF(特征计算_周度!C272="",0,特征计算_周度!C272),IF(特征计算_周度!G272="",0,特征计算_周度!G272),IF(特征计算_周度!E272="",0,特征计算_周度!E272),IF(特征计算_周度!F272="",0,特征计算_周度!F272))),B274))</f>
        <v/>
      </c>
      <c r="D274" s="129">
        <f>原始数据_周度!B272</f>
        <v/>
      </c>
      <c r="E274" s="157">
        <f>IF(D274="","",D274/MAX(D$4:D274)-1)</f>
        <v/>
      </c>
    </row>
    <row r="275">
      <c r="A275" s="127">
        <f>原始数据_周度!A273</f>
        <v/>
      </c>
      <c r="B275" s="128">
        <f>IF(特征计算_周度!B273="","",0.25*IF(特征计算_周度!B273="",0,特征计算_周度!B273)+0.25*IF(特征计算_周度!C273="",0,特征计算_周度!C273)+0.15*IF(特征计算_周度!D273="",0,特征计算_周度!D273)+0.15*IF(特征计算_周度!E273="",0,特征计算_周度!E273)+0.2*IF(特征计算_周度!F273="",0,特征计算_周度!F273))</f>
        <v/>
      </c>
      <c r="C275" s="128">
        <f>IF(B275="","",IF(OR(IF(特征计算_周度!B273="",FALSE,特征计算_周度!B273&gt;2),IF(特征计算_周度!C273="",FALSE,特征计算_周度!C273&gt;2),IF(特征计算_周度!G273="",FALSE,特征计算_周度!G273&gt;2),IF(特征计算_周度!E273="",FALSE,特征计算_周度!E273&gt;2),IF(特征计算_周度!F273="",FALSE,特征计算_周度!F273&gt;2)),MAX(B275,MAX(IF(特征计算_周度!B273="",0,特征计算_周度!B273),IF(特征计算_周度!C273="",0,特征计算_周度!C273),IF(特征计算_周度!G273="",0,特征计算_周度!G273),IF(特征计算_周度!E273="",0,特征计算_周度!E273),IF(特征计算_周度!F273="",0,特征计算_周度!F273))),B275))</f>
        <v/>
      </c>
      <c r="D275" s="129">
        <f>原始数据_周度!B273</f>
        <v/>
      </c>
      <c r="E275" s="157">
        <f>IF(D275="","",D275/MAX(D$4:D275)-1)</f>
        <v/>
      </c>
    </row>
    <row r="276">
      <c r="A276" s="127">
        <f>原始数据_周度!A274</f>
        <v/>
      </c>
      <c r="B276" s="128">
        <f>IF(特征计算_周度!B274="","",0.25*IF(特征计算_周度!B274="",0,特征计算_周度!B274)+0.25*IF(特征计算_周度!C274="",0,特征计算_周度!C274)+0.15*IF(特征计算_周度!D274="",0,特征计算_周度!D274)+0.15*IF(特征计算_周度!E274="",0,特征计算_周度!E274)+0.2*IF(特征计算_周度!F274="",0,特征计算_周度!F274))</f>
        <v/>
      </c>
      <c r="C276" s="128">
        <f>IF(B276="","",IF(OR(IF(特征计算_周度!B274="",FALSE,特征计算_周度!B274&gt;2),IF(特征计算_周度!C274="",FALSE,特征计算_周度!C274&gt;2),IF(特征计算_周度!G274="",FALSE,特征计算_周度!G274&gt;2),IF(特征计算_周度!E274="",FALSE,特征计算_周度!E274&gt;2),IF(特征计算_周度!F274="",FALSE,特征计算_周度!F274&gt;2)),MAX(B276,MAX(IF(特征计算_周度!B274="",0,特征计算_周度!B274),IF(特征计算_周度!C274="",0,特征计算_周度!C274),IF(特征计算_周度!G274="",0,特征计算_周度!G274),IF(特征计算_周度!E274="",0,特征计算_周度!E274),IF(特征计算_周度!F274="",0,特征计算_周度!F274))),B276))</f>
        <v/>
      </c>
      <c r="D276" s="129">
        <f>原始数据_周度!B274</f>
        <v/>
      </c>
      <c r="E276" s="157">
        <f>IF(D276="","",D276/MAX(D$4:D276)-1)</f>
        <v/>
      </c>
    </row>
    <row r="277">
      <c r="A277" s="127">
        <f>原始数据_周度!A275</f>
        <v/>
      </c>
      <c r="B277" s="128">
        <f>IF(特征计算_周度!B275="","",0.25*IF(特征计算_周度!B275="",0,特征计算_周度!B275)+0.25*IF(特征计算_周度!C275="",0,特征计算_周度!C275)+0.15*IF(特征计算_周度!D275="",0,特征计算_周度!D275)+0.15*IF(特征计算_周度!E275="",0,特征计算_周度!E275)+0.2*IF(特征计算_周度!F275="",0,特征计算_周度!F275))</f>
        <v/>
      </c>
      <c r="C277" s="128">
        <f>IF(B277="","",IF(OR(IF(特征计算_周度!B275="",FALSE,特征计算_周度!B275&gt;2),IF(特征计算_周度!C275="",FALSE,特征计算_周度!C275&gt;2),IF(特征计算_周度!G275="",FALSE,特征计算_周度!G275&gt;2),IF(特征计算_周度!E275="",FALSE,特征计算_周度!E275&gt;2),IF(特征计算_周度!F275="",FALSE,特征计算_周度!F275&gt;2)),MAX(B277,MAX(IF(特征计算_周度!B275="",0,特征计算_周度!B275),IF(特征计算_周度!C275="",0,特征计算_周度!C275),IF(特征计算_周度!G275="",0,特征计算_周度!G275),IF(特征计算_周度!E275="",0,特征计算_周度!E275),IF(特征计算_周度!F275="",0,特征计算_周度!F275))),B277))</f>
        <v/>
      </c>
      <c r="D277" s="129">
        <f>原始数据_周度!B275</f>
        <v/>
      </c>
      <c r="E277" s="157">
        <f>IF(D277="","",D277/MAX(D$4:D277)-1)</f>
        <v/>
      </c>
    </row>
    <row r="278">
      <c r="A278" s="127">
        <f>原始数据_周度!A276</f>
        <v/>
      </c>
      <c r="B278" s="128">
        <f>IF(特征计算_周度!B276="","",0.25*IF(特征计算_周度!B276="",0,特征计算_周度!B276)+0.25*IF(特征计算_周度!C276="",0,特征计算_周度!C276)+0.15*IF(特征计算_周度!D276="",0,特征计算_周度!D276)+0.15*IF(特征计算_周度!E276="",0,特征计算_周度!E276)+0.2*IF(特征计算_周度!F276="",0,特征计算_周度!F276))</f>
        <v/>
      </c>
      <c r="C278" s="128">
        <f>IF(B278="","",IF(OR(IF(特征计算_周度!B276="",FALSE,特征计算_周度!B276&gt;2),IF(特征计算_周度!C276="",FALSE,特征计算_周度!C276&gt;2),IF(特征计算_周度!G276="",FALSE,特征计算_周度!G276&gt;2),IF(特征计算_周度!E276="",FALSE,特征计算_周度!E276&gt;2),IF(特征计算_周度!F276="",FALSE,特征计算_周度!F276&gt;2)),MAX(B278,MAX(IF(特征计算_周度!B276="",0,特征计算_周度!B276),IF(特征计算_周度!C276="",0,特征计算_周度!C276),IF(特征计算_周度!G276="",0,特征计算_周度!G276),IF(特征计算_周度!E276="",0,特征计算_周度!E276),IF(特征计算_周度!F276="",0,特征计算_周度!F276))),B278))</f>
        <v/>
      </c>
      <c r="D278" s="129">
        <f>原始数据_周度!B276</f>
        <v/>
      </c>
      <c r="E278" s="157">
        <f>IF(D278="","",D278/MAX(D$4:D278)-1)</f>
        <v/>
      </c>
    </row>
    <row r="279">
      <c r="A279" s="127">
        <f>原始数据_周度!A277</f>
        <v/>
      </c>
      <c r="B279" s="128">
        <f>IF(特征计算_周度!B277="","",0.25*IF(特征计算_周度!B277="",0,特征计算_周度!B277)+0.25*IF(特征计算_周度!C277="",0,特征计算_周度!C277)+0.15*IF(特征计算_周度!D277="",0,特征计算_周度!D277)+0.15*IF(特征计算_周度!E277="",0,特征计算_周度!E277)+0.2*IF(特征计算_周度!F277="",0,特征计算_周度!F277))</f>
        <v/>
      </c>
      <c r="C279" s="128">
        <f>IF(B279="","",IF(OR(IF(特征计算_周度!B277="",FALSE,特征计算_周度!B277&gt;2),IF(特征计算_周度!C277="",FALSE,特征计算_周度!C277&gt;2),IF(特征计算_周度!G277="",FALSE,特征计算_周度!G277&gt;2),IF(特征计算_周度!E277="",FALSE,特征计算_周度!E277&gt;2),IF(特征计算_周度!F277="",FALSE,特征计算_周度!F277&gt;2)),MAX(B279,MAX(IF(特征计算_周度!B277="",0,特征计算_周度!B277),IF(特征计算_周度!C277="",0,特征计算_周度!C277),IF(特征计算_周度!G277="",0,特征计算_周度!G277),IF(特征计算_周度!E277="",0,特征计算_周度!E277),IF(特征计算_周度!F277="",0,特征计算_周度!F277))),B279))</f>
        <v/>
      </c>
      <c r="D279" s="129">
        <f>原始数据_周度!B277</f>
        <v/>
      </c>
      <c r="E279" s="157">
        <f>IF(D279="","",D279/MAX(D$4:D279)-1)</f>
        <v/>
      </c>
    </row>
    <row r="280">
      <c r="A280" s="127">
        <f>原始数据_周度!A278</f>
        <v/>
      </c>
      <c r="B280" s="128">
        <f>IF(特征计算_周度!B278="","",0.25*IF(特征计算_周度!B278="",0,特征计算_周度!B278)+0.25*IF(特征计算_周度!C278="",0,特征计算_周度!C278)+0.15*IF(特征计算_周度!D278="",0,特征计算_周度!D278)+0.15*IF(特征计算_周度!E278="",0,特征计算_周度!E278)+0.2*IF(特征计算_周度!F278="",0,特征计算_周度!F278))</f>
        <v/>
      </c>
      <c r="C280" s="128">
        <f>IF(B280="","",IF(OR(IF(特征计算_周度!B278="",FALSE,特征计算_周度!B278&gt;2),IF(特征计算_周度!C278="",FALSE,特征计算_周度!C278&gt;2),IF(特征计算_周度!G278="",FALSE,特征计算_周度!G278&gt;2),IF(特征计算_周度!E278="",FALSE,特征计算_周度!E278&gt;2),IF(特征计算_周度!F278="",FALSE,特征计算_周度!F278&gt;2)),MAX(B280,MAX(IF(特征计算_周度!B278="",0,特征计算_周度!B278),IF(特征计算_周度!C278="",0,特征计算_周度!C278),IF(特征计算_周度!G278="",0,特征计算_周度!G278),IF(特征计算_周度!E278="",0,特征计算_周度!E278),IF(特征计算_周度!F278="",0,特征计算_周度!F278))),B280))</f>
        <v/>
      </c>
      <c r="D280" s="129">
        <f>原始数据_周度!B278</f>
        <v/>
      </c>
      <c r="E280" s="157">
        <f>IF(D280="","",D280/MAX(D$4:D280)-1)</f>
        <v/>
      </c>
    </row>
    <row r="281">
      <c r="A281" s="127">
        <f>原始数据_周度!A279</f>
        <v/>
      </c>
      <c r="B281" s="128">
        <f>IF(特征计算_周度!B279="","",0.25*IF(特征计算_周度!B279="",0,特征计算_周度!B279)+0.25*IF(特征计算_周度!C279="",0,特征计算_周度!C279)+0.15*IF(特征计算_周度!D279="",0,特征计算_周度!D279)+0.15*IF(特征计算_周度!E279="",0,特征计算_周度!E279)+0.2*IF(特征计算_周度!F279="",0,特征计算_周度!F279))</f>
        <v/>
      </c>
      <c r="C281" s="128">
        <f>IF(B281="","",IF(OR(IF(特征计算_周度!B279="",FALSE,特征计算_周度!B279&gt;2),IF(特征计算_周度!C279="",FALSE,特征计算_周度!C279&gt;2),IF(特征计算_周度!G279="",FALSE,特征计算_周度!G279&gt;2),IF(特征计算_周度!E279="",FALSE,特征计算_周度!E279&gt;2),IF(特征计算_周度!F279="",FALSE,特征计算_周度!F279&gt;2)),MAX(B281,MAX(IF(特征计算_周度!B279="",0,特征计算_周度!B279),IF(特征计算_周度!C279="",0,特征计算_周度!C279),IF(特征计算_周度!G279="",0,特征计算_周度!G279),IF(特征计算_周度!E279="",0,特征计算_周度!E279),IF(特征计算_周度!F279="",0,特征计算_周度!F279))),B281))</f>
        <v/>
      </c>
      <c r="D281" s="129">
        <f>原始数据_周度!B279</f>
        <v/>
      </c>
      <c r="E281" s="157">
        <f>IF(D281="","",D281/MAX(D$4:D281)-1)</f>
        <v/>
      </c>
    </row>
    <row r="282">
      <c r="A282" s="127">
        <f>原始数据_周度!A280</f>
        <v/>
      </c>
      <c r="B282" s="128">
        <f>IF(特征计算_周度!B280="","",0.25*IF(特征计算_周度!B280="",0,特征计算_周度!B280)+0.25*IF(特征计算_周度!C280="",0,特征计算_周度!C280)+0.15*IF(特征计算_周度!D280="",0,特征计算_周度!D280)+0.15*IF(特征计算_周度!E280="",0,特征计算_周度!E280)+0.2*IF(特征计算_周度!F280="",0,特征计算_周度!F280))</f>
        <v/>
      </c>
      <c r="C282" s="128">
        <f>IF(B282="","",IF(OR(IF(特征计算_周度!B280="",FALSE,特征计算_周度!B280&gt;2),IF(特征计算_周度!C280="",FALSE,特征计算_周度!C280&gt;2),IF(特征计算_周度!G280="",FALSE,特征计算_周度!G280&gt;2),IF(特征计算_周度!E280="",FALSE,特征计算_周度!E280&gt;2),IF(特征计算_周度!F280="",FALSE,特征计算_周度!F280&gt;2)),MAX(B282,MAX(IF(特征计算_周度!B280="",0,特征计算_周度!B280),IF(特征计算_周度!C280="",0,特征计算_周度!C280),IF(特征计算_周度!G280="",0,特征计算_周度!G280),IF(特征计算_周度!E280="",0,特征计算_周度!E280),IF(特征计算_周度!F280="",0,特征计算_周度!F280))),B282))</f>
        <v/>
      </c>
      <c r="D282" s="129">
        <f>原始数据_周度!B280</f>
        <v/>
      </c>
      <c r="E282" s="157">
        <f>IF(D282="","",D282/MAX(D$4:D282)-1)</f>
        <v/>
      </c>
    </row>
    <row r="283">
      <c r="A283" s="127">
        <f>原始数据_周度!A281</f>
        <v/>
      </c>
      <c r="B283" s="128">
        <f>IF(特征计算_周度!B281="","",0.25*IF(特征计算_周度!B281="",0,特征计算_周度!B281)+0.25*IF(特征计算_周度!C281="",0,特征计算_周度!C281)+0.15*IF(特征计算_周度!D281="",0,特征计算_周度!D281)+0.15*IF(特征计算_周度!E281="",0,特征计算_周度!E281)+0.2*IF(特征计算_周度!F281="",0,特征计算_周度!F281))</f>
        <v/>
      </c>
      <c r="C283" s="128">
        <f>IF(B283="","",IF(OR(IF(特征计算_周度!B281="",FALSE,特征计算_周度!B281&gt;2),IF(特征计算_周度!C281="",FALSE,特征计算_周度!C281&gt;2),IF(特征计算_周度!G281="",FALSE,特征计算_周度!G281&gt;2),IF(特征计算_周度!E281="",FALSE,特征计算_周度!E281&gt;2),IF(特征计算_周度!F281="",FALSE,特征计算_周度!F281&gt;2)),MAX(B283,MAX(IF(特征计算_周度!B281="",0,特征计算_周度!B281),IF(特征计算_周度!C281="",0,特征计算_周度!C281),IF(特征计算_周度!G281="",0,特征计算_周度!G281),IF(特征计算_周度!E281="",0,特征计算_周度!E281),IF(特征计算_周度!F281="",0,特征计算_周度!F281))),B283))</f>
        <v/>
      </c>
      <c r="D283" s="129">
        <f>原始数据_周度!B281</f>
        <v/>
      </c>
      <c r="E283" s="157">
        <f>IF(D283="","",D283/MAX(D$4:D283)-1)</f>
        <v/>
      </c>
    </row>
    <row r="284">
      <c r="A284" s="127">
        <f>原始数据_周度!A282</f>
        <v/>
      </c>
      <c r="B284" s="128">
        <f>IF(特征计算_周度!B282="","",0.25*IF(特征计算_周度!B282="",0,特征计算_周度!B282)+0.25*IF(特征计算_周度!C282="",0,特征计算_周度!C282)+0.15*IF(特征计算_周度!D282="",0,特征计算_周度!D282)+0.15*IF(特征计算_周度!E282="",0,特征计算_周度!E282)+0.2*IF(特征计算_周度!F282="",0,特征计算_周度!F282))</f>
        <v/>
      </c>
      <c r="C284" s="128">
        <f>IF(B284="","",IF(OR(IF(特征计算_周度!B282="",FALSE,特征计算_周度!B282&gt;2),IF(特征计算_周度!C282="",FALSE,特征计算_周度!C282&gt;2),IF(特征计算_周度!G282="",FALSE,特征计算_周度!G282&gt;2),IF(特征计算_周度!E282="",FALSE,特征计算_周度!E282&gt;2),IF(特征计算_周度!F282="",FALSE,特征计算_周度!F282&gt;2)),MAX(B284,MAX(IF(特征计算_周度!B282="",0,特征计算_周度!B282),IF(特征计算_周度!C282="",0,特征计算_周度!C282),IF(特征计算_周度!G282="",0,特征计算_周度!G282),IF(特征计算_周度!E282="",0,特征计算_周度!E282),IF(特征计算_周度!F282="",0,特征计算_周度!F282))),B284))</f>
        <v/>
      </c>
      <c r="D284" s="129">
        <f>原始数据_周度!B282</f>
        <v/>
      </c>
      <c r="E284" s="157">
        <f>IF(D284="","",D284/MAX(D$4:D284)-1)</f>
        <v/>
      </c>
    </row>
    <row r="285">
      <c r="A285" s="127">
        <f>原始数据_周度!A283</f>
        <v/>
      </c>
      <c r="B285" s="128">
        <f>IF(特征计算_周度!B283="","",0.25*IF(特征计算_周度!B283="",0,特征计算_周度!B283)+0.25*IF(特征计算_周度!C283="",0,特征计算_周度!C283)+0.15*IF(特征计算_周度!D283="",0,特征计算_周度!D283)+0.15*IF(特征计算_周度!E283="",0,特征计算_周度!E283)+0.2*IF(特征计算_周度!F283="",0,特征计算_周度!F283))</f>
        <v/>
      </c>
      <c r="C285" s="128">
        <f>IF(B285="","",IF(OR(IF(特征计算_周度!B283="",FALSE,特征计算_周度!B283&gt;2),IF(特征计算_周度!C283="",FALSE,特征计算_周度!C283&gt;2),IF(特征计算_周度!G283="",FALSE,特征计算_周度!G283&gt;2),IF(特征计算_周度!E283="",FALSE,特征计算_周度!E283&gt;2),IF(特征计算_周度!F283="",FALSE,特征计算_周度!F283&gt;2)),MAX(B285,MAX(IF(特征计算_周度!B283="",0,特征计算_周度!B283),IF(特征计算_周度!C283="",0,特征计算_周度!C283),IF(特征计算_周度!G283="",0,特征计算_周度!G283),IF(特征计算_周度!E283="",0,特征计算_周度!E283),IF(特征计算_周度!F283="",0,特征计算_周度!F283))),B285))</f>
        <v/>
      </c>
      <c r="D285" s="129">
        <f>原始数据_周度!B283</f>
        <v/>
      </c>
      <c r="E285" s="157">
        <f>IF(D285="","",D285/MAX(D$4:D285)-1)</f>
        <v/>
      </c>
    </row>
    <row r="286">
      <c r="A286" s="127">
        <f>原始数据_周度!A284</f>
        <v/>
      </c>
      <c r="B286" s="128">
        <f>IF(特征计算_周度!B284="","",0.25*IF(特征计算_周度!B284="",0,特征计算_周度!B284)+0.25*IF(特征计算_周度!C284="",0,特征计算_周度!C284)+0.15*IF(特征计算_周度!D284="",0,特征计算_周度!D284)+0.15*IF(特征计算_周度!E284="",0,特征计算_周度!E284)+0.2*IF(特征计算_周度!F284="",0,特征计算_周度!F284))</f>
        <v/>
      </c>
      <c r="C286" s="128">
        <f>IF(B286="","",IF(OR(IF(特征计算_周度!B284="",FALSE,特征计算_周度!B284&gt;2),IF(特征计算_周度!C284="",FALSE,特征计算_周度!C284&gt;2),IF(特征计算_周度!G284="",FALSE,特征计算_周度!G284&gt;2),IF(特征计算_周度!E284="",FALSE,特征计算_周度!E284&gt;2),IF(特征计算_周度!F284="",FALSE,特征计算_周度!F284&gt;2)),MAX(B286,MAX(IF(特征计算_周度!B284="",0,特征计算_周度!B284),IF(特征计算_周度!C284="",0,特征计算_周度!C284),IF(特征计算_周度!G284="",0,特征计算_周度!G284),IF(特征计算_周度!E284="",0,特征计算_周度!E284),IF(特征计算_周度!F284="",0,特征计算_周度!F284))),B286))</f>
        <v/>
      </c>
      <c r="D286" s="129">
        <f>原始数据_周度!B284</f>
        <v/>
      </c>
      <c r="E286" s="157">
        <f>IF(D286="","",D286/MAX(D$4:D286)-1)</f>
        <v/>
      </c>
    </row>
    <row r="287">
      <c r="A287" s="127">
        <f>原始数据_周度!A285</f>
        <v/>
      </c>
      <c r="B287" s="128">
        <f>IF(特征计算_周度!B285="","",0.25*IF(特征计算_周度!B285="",0,特征计算_周度!B285)+0.25*IF(特征计算_周度!C285="",0,特征计算_周度!C285)+0.15*IF(特征计算_周度!D285="",0,特征计算_周度!D285)+0.15*IF(特征计算_周度!E285="",0,特征计算_周度!E285)+0.2*IF(特征计算_周度!F285="",0,特征计算_周度!F285))</f>
        <v/>
      </c>
      <c r="C287" s="128">
        <f>IF(B287="","",IF(OR(IF(特征计算_周度!B285="",FALSE,特征计算_周度!B285&gt;2),IF(特征计算_周度!C285="",FALSE,特征计算_周度!C285&gt;2),IF(特征计算_周度!G285="",FALSE,特征计算_周度!G285&gt;2),IF(特征计算_周度!E285="",FALSE,特征计算_周度!E285&gt;2),IF(特征计算_周度!F285="",FALSE,特征计算_周度!F285&gt;2)),MAX(B287,MAX(IF(特征计算_周度!B285="",0,特征计算_周度!B285),IF(特征计算_周度!C285="",0,特征计算_周度!C285),IF(特征计算_周度!G285="",0,特征计算_周度!G285),IF(特征计算_周度!E285="",0,特征计算_周度!E285),IF(特征计算_周度!F285="",0,特征计算_周度!F285))),B287))</f>
        <v/>
      </c>
      <c r="D287" s="129">
        <f>原始数据_周度!B285</f>
        <v/>
      </c>
      <c r="E287" s="157">
        <f>IF(D287="","",D287/MAX(D$4:D287)-1)</f>
        <v/>
      </c>
    </row>
    <row r="288">
      <c r="A288" s="127">
        <f>原始数据_周度!A286</f>
        <v/>
      </c>
      <c r="B288" s="128">
        <f>IF(特征计算_周度!B286="","",0.25*IF(特征计算_周度!B286="",0,特征计算_周度!B286)+0.25*IF(特征计算_周度!C286="",0,特征计算_周度!C286)+0.15*IF(特征计算_周度!D286="",0,特征计算_周度!D286)+0.15*IF(特征计算_周度!E286="",0,特征计算_周度!E286)+0.2*IF(特征计算_周度!F286="",0,特征计算_周度!F286))</f>
        <v/>
      </c>
      <c r="C288" s="128">
        <f>IF(B288="","",IF(OR(IF(特征计算_周度!B286="",FALSE,特征计算_周度!B286&gt;2),IF(特征计算_周度!C286="",FALSE,特征计算_周度!C286&gt;2),IF(特征计算_周度!G286="",FALSE,特征计算_周度!G286&gt;2),IF(特征计算_周度!E286="",FALSE,特征计算_周度!E286&gt;2),IF(特征计算_周度!F286="",FALSE,特征计算_周度!F286&gt;2)),MAX(B288,MAX(IF(特征计算_周度!B286="",0,特征计算_周度!B286),IF(特征计算_周度!C286="",0,特征计算_周度!C286),IF(特征计算_周度!G286="",0,特征计算_周度!G286),IF(特征计算_周度!E286="",0,特征计算_周度!E286),IF(特征计算_周度!F286="",0,特征计算_周度!F286))),B288))</f>
        <v/>
      </c>
      <c r="D288" s="129">
        <f>原始数据_周度!B286</f>
        <v/>
      </c>
      <c r="E288" s="157">
        <f>IF(D288="","",D288/MAX(D$4:D288)-1)</f>
        <v/>
      </c>
    </row>
    <row r="289">
      <c r="A289" s="127">
        <f>原始数据_周度!A287</f>
        <v/>
      </c>
      <c r="B289" s="128">
        <f>IF(特征计算_周度!B287="","",0.25*IF(特征计算_周度!B287="",0,特征计算_周度!B287)+0.25*IF(特征计算_周度!C287="",0,特征计算_周度!C287)+0.15*IF(特征计算_周度!D287="",0,特征计算_周度!D287)+0.15*IF(特征计算_周度!E287="",0,特征计算_周度!E287)+0.2*IF(特征计算_周度!F287="",0,特征计算_周度!F287))</f>
        <v/>
      </c>
      <c r="C289" s="128">
        <f>IF(B289="","",IF(OR(IF(特征计算_周度!B287="",FALSE,特征计算_周度!B287&gt;2),IF(特征计算_周度!C287="",FALSE,特征计算_周度!C287&gt;2),IF(特征计算_周度!G287="",FALSE,特征计算_周度!G287&gt;2),IF(特征计算_周度!E287="",FALSE,特征计算_周度!E287&gt;2),IF(特征计算_周度!F287="",FALSE,特征计算_周度!F287&gt;2)),MAX(B289,MAX(IF(特征计算_周度!B287="",0,特征计算_周度!B287),IF(特征计算_周度!C287="",0,特征计算_周度!C287),IF(特征计算_周度!G287="",0,特征计算_周度!G287),IF(特征计算_周度!E287="",0,特征计算_周度!E287),IF(特征计算_周度!F287="",0,特征计算_周度!F287))),B289))</f>
        <v/>
      </c>
      <c r="D289" s="129">
        <f>原始数据_周度!B287</f>
        <v/>
      </c>
      <c r="E289" s="157">
        <f>IF(D289="","",D289/MAX(D$4:D289)-1)</f>
        <v/>
      </c>
    </row>
    <row r="290">
      <c r="A290" s="127">
        <f>原始数据_周度!A288</f>
        <v/>
      </c>
      <c r="B290" s="128">
        <f>IF(特征计算_周度!B288="","",0.25*IF(特征计算_周度!B288="",0,特征计算_周度!B288)+0.25*IF(特征计算_周度!C288="",0,特征计算_周度!C288)+0.15*IF(特征计算_周度!D288="",0,特征计算_周度!D288)+0.15*IF(特征计算_周度!E288="",0,特征计算_周度!E288)+0.2*IF(特征计算_周度!F288="",0,特征计算_周度!F288))</f>
        <v/>
      </c>
      <c r="C290" s="128">
        <f>IF(B290="","",IF(OR(IF(特征计算_周度!B288="",FALSE,特征计算_周度!B288&gt;2),IF(特征计算_周度!C288="",FALSE,特征计算_周度!C288&gt;2),IF(特征计算_周度!G288="",FALSE,特征计算_周度!G288&gt;2),IF(特征计算_周度!E288="",FALSE,特征计算_周度!E288&gt;2),IF(特征计算_周度!F288="",FALSE,特征计算_周度!F288&gt;2)),MAX(B290,MAX(IF(特征计算_周度!B288="",0,特征计算_周度!B288),IF(特征计算_周度!C288="",0,特征计算_周度!C288),IF(特征计算_周度!G288="",0,特征计算_周度!G288),IF(特征计算_周度!E288="",0,特征计算_周度!E288),IF(特征计算_周度!F288="",0,特征计算_周度!F288))),B290))</f>
        <v/>
      </c>
      <c r="D290" s="129">
        <f>原始数据_周度!B288</f>
        <v/>
      </c>
      <c r="E290" s="157">
        <f>IF(D290="","",D290/MAX(D$4:D290)-1)</f>
        <v/>
      </c>
    </row>
    <row r="291">
      <c r="A291" s="127">
        <f>原始数据_周度!A289</f>
        <v/>
      </c>
      <c r="B291" s="128">
        <f>IF(特征计算_周度!B289="","",0.25*IF(特征计算_周度!B289="",0,特征计算_周度!B289)+0.25*IF(特征计算_周度!C289="",0,特征计算_周度!C289)+0.15*IF(特征计算_周度!D289="",0,特征计算_周度!D289)+0.15*IF(特征计算_周度!E289="",0,特征计算_周度!E289)+0.2*IF(特征计算_周度!F289="",0,特征计算_周度!F289))</f>
        <v/>
      </c>
      <c r="C291" s="128">
        <f>IF(B291="","",IF(OR(IF(特征计算_周度!B289="",FALSE,特征计算_周度!B289&gt;2),IF(特征计算_周度!C289="",FALSE,特征计算_周度!C289&gt;2),IF(特征计算_周度!G289="",FALSE,特征计算_周度!G289&gt;2),IF(特征计算_周度!E289="",FALSE,特征计算_周度!E289&gt;2),IF(特征计算_周度!F289="",FALSE,特征计算_周度!F289&gt;2)),MAX(B291,MAX(IF(特征计算_周度!B289="",0,特征计算_周度!B289),IF(特征计算_周度!C289="",0,特征计算_周度!C289),IF(特征计算_周度!G289="",0,特征计算_周度!G289),IF(特征计算_周度!E289="",0,特征计算_周度!E289),IF(特征计算_周度!F289="",0,特征计算_周度!F289))),B291))</f>
        <v/>
      </c>
      <c r="D291" s="129">
        <f>原始数据_周度!B289</f>
        <v/>
      </c>
      <c r="E291" s="157">
        <f>IF(D291="","",D291/MAX(D$4:D291)-1)</f>
        <v/>
      </c>
    </row>
    <row r="292">
      <c r="A292" s="127">
        <f>原始数据_周度!A290</f>
        <v/>
      </c>
      <c r="B292" s="128">
        <f>IF(特征计算_周度!B290="","",0.25*IF(特征计算_周度!B290="",0,特征计算_周度!B290)+0.25*IF(特征计算_周度!C290="",0,特征计算_周度!C290)+0.15*IF(特征计算_周度!D290="",0,特征计算_周度!D290)+0.15*IF(特征计算_周度!E290="",0,特征计算_周度!E290)+0.2*IF(特征计算_周度!F290="",0,特征计算_周度!F290))</f>
        <v/>
      </c>
      <c r="C292" s="128">
        <f>IF(B292="","",IF(OR(IF(特征计算_周度!B290="",FALSE,特征计算_周度!B290&gt;2),IF(特征计算_周度!C290="",FALSE,特征计算_周度!C290&gt;2),IF(特征计算_周度!G290="",FALSE,特征计算_周度!G290&gt;2),IF(特征计算_周度!E290="",FALSE,特征计算_周度!E290&gt;2),IF(特征计算_周度!F290="",FALSE,特征计算_周度!F290&gt;2)),MAX(B292,MAX(IF(特征计算_周度!B290="",0,特征计算_周度!B290),IF(特征计算_周度!C290="",0,特征计算_周度!C290),IF(特征计算_周度!G290="",0,特征计算_周度!G290),IF(特征计算_周度!E290="",0,特征计算_周度!E290),IF(特征计算_周度!F290="",0,特征计算_周度!F290))),B292))</f>
        <v/>
      </c>
      <c r="D292" s="129">
        <f>原始数据_周度!B290</f>
        <v/>
      </c>
      <c r="E292" s="157">
        <f>IF(D292="","",D292/MAX(D$4:D292)-1)</f>
        <v/>
      </c>
    </row>
    <row r="293">
      <c r="A293" s="127">
        <f>原始数据_周度!A291</f>
        <v/>
      </c>
      <c r="B293" s="128">
        <f>IF(特征计算_周度!B291="","",0.25*IF(特征计算_周度!B291="",0,特征计算_周度!B291)+0.25*IF(特征计算_周度!C291="",0,特征计算_周度!C291)+0.15*IF(特征计算_周度!D291="",0,特征计算_周度!D291)+0.15*IF(特征计算_周度!E291="",0,特征计算_周度!E291)+0.2*IF(特征计算_周度!F291="",0,特征计算_周度!F291))</f>
        <v/>
      </c>
      <c r="C293" s="128">
        <f>IF(B293="","",IF(OR(IF(特征计算_周度!B291="",FALSE,特征计算_周度!B291&gt;2),IF(特征计算_周度!C291="",FALSE,特征计算_周度!C291&gt;2),IF(特征计算_周度!G291="",FALSE,特征计算_周度!G291&gt;2),IF(特征计算_周度!E291="",FALSE,特征计算_周度!E291&gt;2),IF(特征计算_周度!F291="",FALSE,特征计算_周度!F291&gt;2)),MAX(B293,MAX(IF(特征计算_周度!B291="",0,特征计算_周度!B291),IF(特征计算_周度!C291="",0,特征计算_周度!C291),IF(特征计算_周度!G291="",0,特征计算_周度!G291),IF(特征计算_周度!E291="",0,特征计算_周度!E291),IF(特征计算_周度!F291="",0,特征计算_周度!F291))),B293))</f>
        <v/>
      </c>
      <c r="D293" s="129">
        <f>原始数据_周度!B291</f>
        <v/>
      </c>
      <c r="E293" s="157">
        <f>IF(D293="","",D293/MAX(D$4:D293)-1)</f>
        <v/>
      </c>
    </row>
    <row r="294">
      <c r="A294" s="127">
        <f>原始数据_周度!A292</f>
        <v/>
      </c>
      <c r="B294" s="128">
        <f>IF(特征计算_周度!B292="","",0.25*IF(特征计算_周度!B292="",0,特征计算_周度!B292)+0.25*IF(特征计算_周度!C292="",0,特征计算_周度!C292)+0.15*IF(特征计算_周度!D292="",0,特征计算_周度!D292)+0.15*IF(特征计算_周度!E292="",0,特征计算_周度!E292)+0.2*IF(特征计算_周度!F292="",0,特征计算_周度!F292))</f>
        <v/>
      </c>
      <c r="C294" s="128">
        <f>IF(B294="","",IF(OR(IF(特征计算_周度!B292="",FALSE,特征计算_周度!B292&gt;2),IF(特征计算_周度!C292="",FALSE,特征计算_周度!C292&gt;2),IF(特征计算_周度!G292="",FALSE,特征计算_周度!G292&gt;2),IF(特征计算_周度!E292="",FALSE,特征计算_周度!E292&gt;2),IF(特征计算_周度!F292="",FALSE,特征计算_周度!F292&gt;2)),MAX(B294,MAX(IF(特征计算_周度!B292="",0,特征计算_周度!B292),IF(特征计算_周度!C292="",0,特征计算_周度!C292),IF(特征计算_周度!G292="",0,特征计算_周度!G292),IF(特征计算_周度!E292="",0,特征计算_周度!E292),IF(特征计算_周度!F292="",0,特征计算_周度!F292))),B294))</f>
        <v/>
      </c>
      <c r="D294" s="129">
        <f>原始数据_周度!B292</f>
        <v/>
      </c>
      <c r="E294" s="157">
        <f>IF(D294="","",D294/MAX(D$4:D294)-1)</f>
        <v/>
      </c>
    </row>
    <row r="295">
      <c r="A295" s="127">
        <f>原始数据_周度!A293</f>
        <v/>
      </c>
      <c r="B295" s="128">
        <f>IF(特征计算_周度!B293="","",0.25*IF(特征计算_周度!B293="",0,特征计算_周度!B293)+0.25*IF(特征计算_周度!C293="",0,特征计算_周度!C293)+0.15*IF(特征计算_周度!D293="",0,特征计算_周度!D293)+0.15*IF(特征计算_周度!E293="",0,特征计算_周度!E293)+0.2*IF(特征计算_周度!F293="",0,特征计算_周度!F293))</f>
        <v/>
      </c>
      <c r="C295" s="128">
        <f>IF(B295="","",IF(OR(IF(特征计算_周度!B293="",FALSE,特征计算_周度!B293&gt;2),IF(特征计算_周度!C293="",FALSE,特征计算_周度!C293&gt;2),IF(特征计算_周度!G293="",FALSE,特征计算_周度!G293&gt;2),IF(特征计算_周度!E293="",FALSE,特征计算_周度!E293&gt;2),IF(特征计算_周度!F293="",FALSE,特征计算_周度!F293&gt;2)),MAX(B295,MAX(IF(特征计算_周度!B293="",0,特征计算_周度!B293),IF(特征计算_周度!C293="",0,特征计算_周度!C293),IF(特征计算_周度!G293="",0,特征计算_周度!G293),IF(特征计算_周度!E293="",0,特征计算_周度!E293),IF(特征计算_周度!F293="",0,特征计算_周度!F293))),B295))</f>
        <v/>
      </c>
      <c r="D295" s="129">
        <f>原始数据_周度!B293</f>
        <v/>
      </c>
      <c r="E295" s="157">
        <f>IF(D295="","",D295/MAX(D$4:D295)-1)</f>
        <v/>
      </c>
    </row>
    <row r="296">
      <c r="A296" s="127">
        <f>原始数据_周度!A294</f>
        <v/>
      </c>
      <c r="B296" s="128">
        <f>IF(特征计算_周度!B294="","",0.25*IF(特征计算_周度!B294="",0,特征计算_周度!B294)+0.25*IF(特征计算_周度!C294="",0,特征计算_周度!C294)+0.15*IF(特征计算_周度!D294="",0,特征计算_周度!D294)+0.15*IF(特征计算_周度!E294="",0,特征计算_周度!E294)+0.2*IF(特征计算_周度!F294="",0,特征计算_周度!F294))</f>
        <v/>
      </c>
      <c r="C296" s="128">
        <f>IF(B296="","",IF(OR(IF(特征计算_周度!B294="",FALSE,特征计算_周度!B294&gt;2),IF(特征计算_周度!C294="",FALSE,特征计算_周度!C294&gt;2),IF(特征计算_周度!G294="",FALSE,特征计算_周度!G294&gt;2),IF(特征计算_周度!E294="",FALSE,特征计算_周度!E294&gt;2),IF(特征计算_周度!F294="",FALSE,特征计算_周度!F294&gt;2)),MAX(B296,MAX(IF(特征计算_周度!B294="",0,特征计算_周度!B294),IF(特征计算_周度!C294="",0,特征计算_周度!C294),IF(特征计算_周度!G294="",0,特征计算_周度!G294),IF(特征计算_周度!E294="",0,特征计算_周度!E294),IF(特征计算_周度!F294="",0,特征计算_周度!F294))),B296))</f>
        <v/>
      </c>
      <c r="D296" s="129">
        <f>原始数据_周度!B294</f>
        <v/>
      </c>
      <c r="E296" s="157">
        <f>IF(D296="","",D296/MAX(D$4:D296)-1)</f>
        <v/>
      </c>
    </row>
    <row r="297">
      <c r="A297" s="127">
        <f>原始数据_周度!A295</f>
        <v/>
      </c>
      <c r="B297" s="128">
        <f>IF(特征计算_周度!B295="","",0.25*IF(特征计算_周度!B295="",0,特征计算_周度!B295)+0.25*IF(特征计算_周度!C295="",0,特征计算_周度!C295)+0.15*IF(特征计算_周度!D295="",0,特征计算_周度!D295)+0.15*IF(特征计算_周度!E295="",0,特征计算_周度!E295)+0.2*IF(特征计算_周度!F295="",0,特征计算_周度!F295))</f>
        <v/>
      </c>
      <c r="C297" s="128">
        <f>IF(B297="","",IF(OR(IF(特征计算_周度!B295="",FALSE,特征计算_周度!B295&gt;2),IF(特征计算_周度!C295="",FALSE,特征计算_周度!C295&gt;2),IF(特征计算_周度!G295="",FALSE,特征计算_周度!G295&gt;2),IF(特征计算_周度!E295="",FALSE,特征计算_周度!E295&gt;2),IF(特征计算_周度!F295="",FALSE,特征计算_周度!F295&gt;2)),MAX(B297,MAX(IF(特征计算_周度!B295="",0,特征计算_周度!B295),IF(特征计算_周度!C295="",0,特征计算_周度!C295),IF(特征计算_周度!G295="",0,特征计算_周度!G295),IF(特征计算_周度!E295="",0,特征计算_周度!E295),IF(特征计算_周度!F295="",0,特征计算_周度!F295))),B297))</f>
        <v/>
      </c>
      <c r="D297" s="129">
        <f>原始数据_周度!B295</f>
        <v/>
      </c>
      <c r="E297" s="157">
        <f>IF(D297="","",D297/MAX(D$4:D297)-1)</f>
        <v/>
      </c>
    </row>
    <row r="298">
      <c r="A298" s="127">
        <f>原始数据_周度!A296</f>
        <v/>
      </c>
      <c r="B298" s="128">
        <f>IF(特征计算_周度!B296="","",0.25*IF(特征计算_周度!B296="",0,特征计算_周度!B296)+0.25*IF(特征计算_周度!C296="",0,特征计算_周度!C296)+0.15*IF(特征计算_周度!D296="",0,特征计算_周度!D296)+0.15*IF(特征计算_周度!E296="",0,特征计算_周度!E296)+0.2*IF(特征计算_周度!F296="",0,特征计算_周度!F296))</f>
        <v/>
      </c>
      <c r="C298" s="128">
        <f>IF(B298="","",IF(OR(IF(特征计算_周度!B296="",FALSE,特征计算_周度!B296&gt;2),IF(特征计算_周度!C296="",FALSE,特征计算_周度!C296&gt;2),IF(特征计算_周度!G296="",FALSE,特征计算_周度!G296&gt;2),IF(特征计算_周度!E296="",FALSE,特征计算_周度!E296&gt;2),IF(特征计算_周度!F296="",FALSE,特征计算_周度!F296&gt;2)),MAX(B298,MAX(IF(特征计算_周度!B296="",0,特征计算_周度!B296),IF(特征计算_周度!C296="",0,特征计算_周度!C296),IF(特征计算_周度!G296="",0,特征计算_周度!G296),IF(特征计算_周度!E296="",0,特征计算_周度!E296),IF(特征计算_周度!F296="",0,特征计算_周度!F296))),B298))</f>
        <v/>
      </c>
      <c r="D298" s="129">
        <f>原始数据_周度!B296</f>
        <v/>
      </c>
      <c r="E298" s="157">
        <f>IF(D298="","",D298/MAX(D$4:D298)-1)</f>
        <v/>
      </c>
    </row>
    <row r="299">
      <c r="A299" s="127">
        <f>原始数据_周度!A297</f>
        <v/>
      </c>
      <c r="B299" s="128">
        <f>IF(特征计算_周度!B297="","",0.25*IF(特征计算_周度!B297="",0,特征计算_周度!B297)+0.25*IF(特征计算_周度!C297="",0,特征计算_周度!C297)+0.15*IF(特征计算_周度!D297="",0,特征计算_周度!D297)+0.15*IF(特征计算_周度!E297="",0,特征计算_周度!E297)+0.2*IF(特征计算_周度!F297="",0,特征计算_周度!F297))</f>
        <v/>
      </c>
      <c r="C299" s="128">
        <f>IF(B299="","",IF(OR(IF(特征计算_周度!B297="",FALSE,特征计算_周度!B297&gt;2),IF(特征计算_周度!C297="",FALSE,特征计算_周度!C297&gt;2),IF(特征计算_周度!G297="",FALSE,特征计算_周度!G297&gt;2),IF(特征计算_周度!E297="",FALSE,特征计算_周度!E297&gt;2),IF(特征计算_周度!F297="",FALSE,特征计算_周度!F297&gt;2)),MAX(B299,MAX(IF(特征计算_周度!B297="",0,特征计算_周度!B297),IF(特征计算_周度!C297="",0,特征计算_周度!C297),IF(特征计算_周度!G297="",0,特征计算_周度!G297),IF(特征计算_周度!E297="",0,特征计算_周度!E297),IF(特征计算_周度!F297="",0,特征计算_周度!F297))),B299))</f>
        <v/>
      </c>
      <c r="D299" s="129">
        <f>原始数据_周度!B297</f>
        <v/>
      </c>
      <c r="E299" s="157">
        <f>IF(D299="","",D299/MAX(D$4:D299)-1)</f>
        <v/>
      </c>
    </row>
    <row r="300">
      <c r="A300" s="127">
        <f>原始数据_周度!A298</f>
        <v/>
      </c>
      <c r="B300" s="128">
        <f>IF(特征计算_周度!B298="","",0.25*IF(特征计算_周度!B298="",0,特征计算_周度!B298)+0.25*IF(特征计算_周度!C298="",0,特征计算_周度!C298)+0.15*IF(特征计算_周度!D298="",0,特征计算_周度!D298)+0.15*IF(特征计算_周度!E298="",0,特征计算_周度!E298)+0.2*IF(特征计算_周度!F298="",0,特征计算_周度!F298))</f>
        <v/>
      </c>
      <c r="C300" s="128">
        <f>IF(B300="","",IF(OR(IF(特征计算_周度!B298="",FALSE,特征计算_周度!B298&gt;2),IF(特征计算_周度!C298="",FALSE,特征计算_周度!C298&gt;2),IF(特征计算_周度!G298="",FALSE,特征计算_周度!G298&gt;2),IF(特征计算_周度!E298="",FALSE,特征计算_周度!E298&gt;2),IF(特征计算_周度!F298="",FALSE,特征计算_周度!F298&gt;2)),MAX(B300,MAX(IF(特征计算_周度!B298="",0,特征计算_周度!B298),IF(特征计算_周度!C298="",0,特征计算_周度!C298),IF(特征计算_周度!G298="",0,特征计算_周度!G298),IF(特征计算_周度!E298="",0,特征计算_周度!E298),IF(特征计算_周度!F298="",0,特征计算_周度!F298))),B300))</f>
        <v/>
      </c>
      <c r="D300" s="129">
        <f>原始数据_周度!B298</f>
        <v/>
      </c>
      <c r="E300" s="157">
        <f>IF(D300="","",D300/MAX(D$4:D300)-1)</f>
        <v/>
      </c>
    </row>
    <row r="301">
      <c r="A301" s="127">
        <f>原始数据_周度!A299</f>
        <v/>
      </c>
      <c r="B301" s="128">
        <f>IF(特征计算_周度!B299="","",0.25*IF(特征计算_周度!B299="",0,特征计算_周度!B299)+0.25*IF(特征计算_周度!C299="",0,特征计算_周度!C299)+0.15*IF(特征计算_周度!D299="",0,特征计算_周度!D299)+0.15*IF(特征计算_周度!E299="",0,特征计算_周度!E299)+0.2*IF(特征计算_周度!F299="",0,特征计算_周度!F299))</f>
        <v/>
      </c>
      <c r="C301" s="128">
        <f>IF(B301="","",IF(OR(IF(特征计算_周度!B299="",FALSE,特征计算_周度!B299&gt;2),IF(特征计算_周度!C299="",FALSE,特征计算_周度!C299&gt;2),IF(特征计算_周度!G299="",FALSE,特征计算_周度!G299&gt;2),IF(特征计算_周度!E299="",FALSE,特征计算_周度!E299&gt;2),IF(特征计算_周度!F299="",FALSE,特征计算_周度!F299&gt;2)),MAX(B301,MAX(IF(特征计算_周度!B299="",0,特征计算_周度!B299),IF(特征计算_周度!C299="",0,特征计算_周度!C299),IF(特征计算_周度!G299="",0,特征计算_周度!G299),IF(特征计算_周度!E299="",0,特征计算_周度!E299),IF(特征计算_周度!F299="",0,特征计算_周度!F299))),B301))</f>
        <v/>
      </c>
      <c r="D301" s="129">
        <f>原始数据_周度!B299</f>
        <v/>
      </c>
      <c r="E301" s="157">
        <f>IF(D301="","",D301/MAX(D$4:D301)-1)</f>
        <v/>
      </c>
    </row>
    <row r="302">
      <c r="A302" s="127">
        <f>原始数据_周度!A300</f>
        <v/>
      </c>
      <c r="B302" s="128">
        <f>IF(特征计算_周度!B300="","",0.25*IF(特征计算_周度!B300="",0,特征计算_周度!B300)+0.25*IF(特征计算_周度!C300="",0,特征计算_周度!C300)+0.15*IF(特征计算_周度!D300="",0,特征计算_周度!D300)+0.15*IF(特征计算_周度!E300="",0,特征计算_周度!E300)+0.2*IF(特征计算_周度!F300="",0,特征计算_周度!F300))</f>
        <v/>
      </c>
      <c r="C302" s="128">
        <f>IF(B302="","",IF(OR(IF(特征计算_周度!B300="",FALSE,特征计算_周度!B300&gt;2),IF(特征计算_周度!C300="",FALSE,特征计算_周度!C300&gt;2),IF(特征计算_周度!G300="",FALSE,特征计算_周度!G300&gt;2),IF(特征计算_周度!E300="",FALSE,特征计算_周度!E300&gt;2),IF(特征计算_周度!F300="",FALSE,特征计算_周度!F300&gt;2)),MAX(B302,MAX(IF(特征计算_周度!B300="",0,特征计算_周度!B300),IF(特征计算_周度!C300="",0,特征计算_周度!C300),IF(特征计算_周度!G300="",0,特征计算_周度!G300),IF(特征计算_周度!E300="",0,特征计算_周度!E300),IF(特征计算_周度!F300="",0,特征计算_周度!F300))),B302))</f>
        <v/>
      </c>
      <c r="D302" s="129">
        <f>原始数据_周度!B300</f>
        <v/>
      </c>
      <c r="E302" s="157">
        <f>IF(D302="","",D302/MAX(D$4:D302)-1)</f>
        <v/>
      </c>
    </row>
    <row r="303">
      <c r="A303" s="127">
        <f>原始数据_周度!A301</f>
        <v/>
      </c>
      <c r="B303" s="128">
        <f>IF(特征计算_周度!B301="","",0.25*IF(特征计算_周度!B301="",0,特征计算_周度!B301)+0.25*IF(特征计算_周度!C301="",0,特征计算_周度!C301)+0.15*IF(特征计算_周度!D301="",0,特征计算_周度!D301)+0.15*IF(特征计算_周度!E301="",0,特征计算_周度!E301)+0.2*IF(特征计算_周度!F301="",0,特征计算_周度!F301))</f>
        <v/>
      </c>
      <c r="C303" s="128">
        <f>IF(B303="","",IF(OR(IF(特征计算_周度!B301="",FALSE,特征计算_周度!B301&gt;2),IF(特征计算_周度!C301="",FALSE,特征计算_周度!C301&gt;2),IF(特征计算_周度!G301="",FALSE,特征计算_周度!G301&gt;2),IF(特征计算_周度!E301="",FALSE,特征计算_周度!E301&gt;2),IF(特征计算_周度!F301="",FALSE,特征计算_周度!F301&gt;2)),MAX(B303,MAX(IF(特征计算_周度!B301="",0,特征计算_周度!B301),IF(特征计算_周度!C301="",0,特征计算_周度!C301),IF(特征计算_周度!G301="",0,特征计算_周度!G301),IF(特征计算_周度!E301="",0,特征计算_周度!E301),IF(特征计算_周度!F301="",0,特征计算_周度!F301))),B303))</f>
        <v/>
      </c>
      <c r="D303" s="129">
        <f>原始数据_周度!B301</f>
        <v/>
      </c>
      <c r="E303" s="157">
        <f>IF(D303="","",D303/MAX(D$4:D303)-1)</f>
        <v/>
      </c>
    </row>
    <row r="304">
      <c r="A304" s="127">
        <f>原始数据_周度!A302</f>
        <v/>
      </c>
      <c r="B304" s="128">
        <f>IF(特征计算_周度!B302="","",0.25*IF(特征计算_周度!B302="",0,特征计算_周度!B302)+0.25*IF(特征计算_周度!C302="",0,特征计算_周度!C302)+0.15*IF(特征计算_周度!D302="",0,特征计算_周度!D302)+0.15*IF(特征计算_周度!E302="",0,特征计算_周度!E302)+0.2*IF(特征计算_周度!F302="",0,特征计算_周度!F302))</f>
        <v/>
      </c>
      <c r="C304" s="128">
        <f>IF(B304="","",IF(OR(IF(特征计算_周度!B302="",FALSE,特征计算_周度!B302&gt;2),IF(特征计算_周度!C302="",FALSE,特征计算_周度!C302&gt;2),IF(特征计算_周度!G302="",FALSE,特征计算_周度!G302&gt;2),IF(特征计算_周度!E302="",FALSE,特征计算_周度!E302&gt;2),IF(特征计算_周度!F302="",FALSE,特征计算_周度!F302&gt;2)),MAX(B304,MAX(IF(特征计算_周度!B302="",0,特征计算_周度!B302),IF(特征计算_周度!C302="",0,特征计算_周度!C302),IF(特征计算_周度!G302="",0,特征计算_周度!G302),IF(特征计算_周度!E302="",0,特征计算_周度!E302),IF(特征计算_周度!F302="",0,特征计算_周度!F302))),B304))</f>
        <v/>
      </c>
      <c r="D304" s="129">
        <f>原始数据_周度!B302</f>
        <v/>
      </c>
      <c r="E304" s="157">
        <f>IF(D304="","",D304/MAX(D$4:D304)-1)</f>
        <v/>
      </c>
    </row>
    <row r="305">
      <c r="A305" s="127">
        <f>原始数据_周度!A303</f>
        <v/>
      </c>
      <c r="B305" s="128">
        <f>IF(特征计算_周度!B303="","",0.25*IF(特征计算_周度!B303="",0,特征计算_周度!B303)+0.25*IF(特征计算_周度!C303="",0,特征计算_周度!C303)+0.15*IF(特征计算_周度!D303="",0,特征计算_周度!D303)+0.15*IF(特征计算_周度!E303="",0,特征计算_周度!E303)+0.2*IF(特征计算_周度!F303="",0,特征计算_周度!F303))</f>
        <v/>
      </c>
      <c r="C305" s="128">
        <f>IF(B305="","",IF(OR(IF(特征计算_周度!B303="",FALSE,特征计算_周度!B303&gt;2),IF(特征计算_周度!C303="",FALSE,特征计算_周度!C303&gt;2),IF(特征计算_周度!G303="",FALSE,特征计算_周度!G303&gt;2),IF(特征计算_周度!E303="",FALSE,特征计算_周度!E303&gt;2),IF(特征计算_周度!F303="",FALSE,特征计算_周度!F303&gt;2)),MAX(B305,MAX(IF(特征计算_周度!B303="",0,特征计算_周度!B303),IF(特征计算_周度!C303="",0,特征计算_周度!C303),IF(特征计算_周度!G303="",0,特征计算_周度!G303),IF(特征计算_周度!E303="",0,特征计算_周度!E303),IF(特征计算_周度!F303="",0,特征计算_周度!F303))),B305))</f>
        <v/>
      </c>
      <c r="D305" s="129">
        <f>原始数据_周度!B303</f>
        <v/>
      </c>
      <c r="E305" s="157">
        <f>IF(D305="","",D305/MAX(D$4:D305)-1)</f>
        <v/>
      </c>
    </row>
    <row r="306">
      <c r="A306" s="127">
        <f>原始数据_周度!A304</f>
        <v/>
      </c>
      <c r="B306" s="128">
        <f>IF(特征计算_周度!B304="","",0.25*IF(特征计算_周度!B304="",0,特征计算_周度!B304)+0.25*IF(特征计算_周度!C304="",0,特征计算_周度!C304)+0.15*IF(特征计算_周度!D304="",0,特征计算_周度!D304)+0.15*IF(特征计算_周度!E304="",0,特征计算_周度!E304)+0.2*IF(特征计算_周度!F304="",0,特征计算_周度!F304))</f>
        <v/>
      </c>
      <c r="C306" s="128">
        <f>IF(B306="","",IF(OR(IF(特征计算_周度!B304="",FALSE,特征计算_周度!B304&gt;2),IF(特征计算_周度!C304="",FALSE,特征计算_周度!C304&gt;2),IF(特征计算_周度!G304="",FALSE,特征计算_周度!G304&gt;2),IF(特征计算_周度!E304="",FALSE,特征计算_周度!E304&gt;2),IF(特征计算_周度!F304="",FALSE,特征计算_周度!F304&gt;2)),MAX(B306,MAX(IF(特征计算_周度!B304="",0,特征计算_周度!B304),IF(特征计算_周度!C304="",0,特征计算_周度!C304),IF(特征计算_周度!G304="",0,特征计算_周度!G304),IF(特征计算_周度!E304="",0,特征计算_周度!E304),IF(特征计算_周度!F304="",0,特征计算_周度!F304))),B306))</f>
        <v/>
      </c>
      <c r="D306" s="129">
        <f>原始数据_周度!B304</f>
        <v/>
      </c>
      <c r="E306" s="157">
        <f>IF(D306="","",D306/MAX(D$4:D306)-1)</f>
        <v/>
      </c>
    </row>
    <row r="307">
      <c r="A307" s="127">
        <f>原始数据_周度!A305</f>
        <v/>
      </c>
      <c r="B307" s="128">
        <f>IF(特征计算_周度!B305="","",0.25*IF(特征计算_周度!B305="",0,特征计算_周度!B305)+0.25*IF(特征计算_周度!C305="",0,特征计算_周度!C305)+0.15*IF(特征计算_周度!D305="",0,特征计算_周度!D305)+0.15*IF(特征计算_周度!E305="",0,特征计算_周度!E305)+0.2*IF(特征计算_周度!F305="",0,特征计算_周度!F305))</f>
        <v/>
      </c>
      <c r="C307" s="128">
        <f>IF(B307="","",IF(OR(IF(特征计算_周度!B305="",FALSE,特征计算_周度!B305&gt;2),IF(特征计算_周度!C305="",FALSE,特征计算_周度!C305&gt;2),IF(特征计算_周度!G305="",FALSE,特征计算_周度!G305&gt;2),IF(特征计算_周度!E305="",FALSE,特征计算_周度!E305&gt;2),IF(特征计算_周度!F305="",FALSE,特征计算_周度!F305&gt;2)),MAX(B307,MAX(IF(特征计算_周度!B305="",0,特征计算_周度!B305),IF(特征计算_周度!C305="",0,特征计算_周度!C305),IF(特征计算_周度!G305="",0,特征计算_周度!G305),IF(特征计算_周度!E305="",0,特征计算_周度!E305),IF(特征计算_周度!F305="",0,特征计算_周度!F305))),B307))</f>
        <v/>
      </c>
      <c r="D307" s="129">
        <f>原始数据_周度!B305</f>
        <v/>
      </c>
      <c r="E307" s="157">
        <f>IF(D307="","",D307/MAX(D$4:D307)-1)</f>
        <v/>
      </c>
    </row>
    <row r="308">
      <c r="A308" s="127">
        <f>原始数据_周度!A306</f>
        <v/>
      </c>
      <c r="B308" s="128">
        <f>IF(特征计算_周度!B306="","",0.25*IF(特征计算_周度!B306="",0,特征计算_周度!B306)+0.25*IF(特征计算_周度!C306="",0,特征计算_周度!C306)+0.15*IF(特征计算_周度!D306="",0,特征计算_周度!D306)+0.15*IF(特征计算_周度!E306="",0,特征计算_周度!E306)+0.2*IF(特征计算_周度!F306="",0,特征计算_周度!F306))</f>
        <v/>
      </c>
      <c r="C308" s="128">
        <f>IF(B308="","",IF(OR(IF(特征计算_周度!B306="",FALSE,特征计算_周度!B306&gt;2),IF(特征计算_周度!C306="",FALSE,特征计算_周度!C306&gt;2),IF(特征计算_周度!G306="",FALSE,特征计算_周度!G306&gt;2),IF(特征计算_周度!E306="",FALSE,特征计算_周度!E306&gt;2),IF(特征计算_周度!F306="",FALSE,特征计算_周度!F306&gt;2)),MAX(B308,MAX(IF(特征计算_周度!B306="",0,特征计算_周度!B306),IF(特征计算_周度!C306="",0,特征计算_周度!C306),IF(特征计算_周度!G306="",0,特征计算_周度!G306),IF(特征计算_周度!E306="",0,特征计算_周度!E306),IF(特征计算_周度!F306="",0,特征计算_周度!F306))),B308))</f>
        <v/>
      </c>
      <c r="D308" s="129">
        <f>原始数据_周度!B306</f>
        <v/>
      </c>
      <c r="E308" s="157">
        <f>IF(D308="","",D308/MAX(D$4:D308)-1)</f>
        <v/>
      </c>
    </row>
    <row r="309">
      <c r="A309" s="127">
        <f>原始数据_周度!A307</f>
        <v/>
      </c>
      <c r="B309" s="128">
        <f>IF(特征计算_周度!B307="","",0.25*IF(特征计算_周度!B307="",0,特征计算_周度!B307)+0.25*IF(特征计算_周度!C307="",0,特征计算_周度!C307)+0.15*IF(特征计算_周度!D307="",0,特征计算_周度!D307)+0.15*IF(特征计算_周度!E307="",0,特征计算_周度!E307)+0.2*IF(特征计算_周度!F307="",0,特征计算_周度!F307))</f>
        <v/>
      </c>
      <c r="C309" s="128">
        <f>IF(B309="","",IF(OR(IF(特征计算_周度!B307="",FALSE,特征计算_周度!B307&gt;2),IF(特征计算_周度!C307="",FALSE,特征计算_周度!C307&gt;2),IF(特征计算_周度!G307="",FALSE,特征计算_周度!G307&gt;2),IF(特征计算_周度!E307="",FALSE,特征计算_周度!E307&gt;2),IF(特征计算_周度!F307="",FALSE,特征计算_周度!F307&gt;2)),MAX(B309,MAX(IF(特征计算_周度!B307="",0,特征计算_周度!B307),IF(特征计算_周度!C307="",0,特征计算_周度!C307),IF(特征计算_周度!G307="",0,特征计算_周度!G307),IF(特征计算_周度!E307="",0,特征计算_周度!E307),IF(特征计算_周度!F307="",0,特征计算_周度!F307))),B309))</f>
        <v/>
      </c>
      <c r="D309" s="129">
        <f>原始数据_周度!B307</f>
        <v/>
      </c>
      <c r="E309" s="157">
        <f>IF(D309="","",D309/MAX(D$4:D309)-1)</f>
        <v/>
      </c>
    </row>
    <row r="310">
      <c r="A310" s="127">
        <f>原始数据_周度!A308</f>
        <v/>
      </c>
      <c r="B310" s="128">
        <f>IF(特征计算_周度!B308="","",0.25*IF(特征计算_周度!B308="",0,特征计算_周度!B308)+0.25*IF(特征计算_周度!C308="",0,特征计算_周度!C308)+0.15*IF(特征计算_周度!D308="",0,特征计算_周度!D308)+0.15*IF(特征计算_周度!E308="",0,特征计算_周度!E308)+0.2*IF(特征计算_周度!F308="",0,特征计算_周度!F308))</f>
        <v/>
      </c>
      <c r="C310" s="128">
        <f>IF(B310="","",IF(OR(IF(特征计算_周度!B308="",FALSE,特征计算_周度!B308&gt;2),IF(特征计算_周度!C308="",FALSE,特征计算_周度!C308&gt;2),IF(特征计算_周度!G308="",FALSE,特征计算_周度!G308&gt;2),IF(特征计算_周度!E308="",FALSE,特征计算_周度!E308&gt;2),IF(特征计算_周度!F308="",FALSE,特征计算_周度!F308&gt;2)),MAX(B310,MAX(IF(特征计算_周度!B308="",0,特征计算_周度!B308),IF(特征计算_周度!C308="",0,特征计算_周度!C308),IF(特征计算_周度!G308="",0,特征计算_周度!G308),IF(特征计算_周度!E308="",0,特征计算_周度!E308),IF(特征计算_周度!F308="",0,特征计算_周度!F308))),B310))</f>
        <v/>
      </c>
      <c r="D310" s="129">
        <f>原始数据_周度!B308</f>
        <v/>
      </c>
      <c r="E310" s="157">
        <f>IF(D310="","",D310/MAX(D$4:D310)-1)</f>
        <v/>
      </c>
    </row>
    <row r="311">
      <c r="A311" s="127">
        <f>原始数据_周度!A309</f>
        <v/>
      </c>
      <c r="B311" s="128">
        <f>IF(特征计算_周度!B309="","",0.25*IF(特征计算_周度!B309="",0,特征计算_周度!B309)+0.25*IF(特征计算_周度!C309="",0,特征计算_周度!C309)+0.15*IF(特征计算_周度!D309="",0,特征计算_周度!D309)+0.15*IF(特征计算_周度!E309="",0,特征计算_周度!E309)+0.2*IF(特征计算_周度!F309="",0,特征计算_周度!F309))</f>
        <v/>
      </c>
      <c r="C311" s="128">
        <f>IF(B311="","",IF(OR(IF(特征计算_周度!B309="",FALSE,特征计算_周度!B309&gt;2),IF(特征计算_周度!C309="",FALSE,特征计算_周度!C309&gt;2),IF(特征计算_周度!G309="",FALSE,特征计算_周度!G309&gt;2),IF(特征计算_周度!E309="",FALSE,特征计算_周度!E309&gt;2),IF(特征计算_周度!F309="",FALSE,特征计算_周度!F309&gt;2)),MAX(B311,MAX(IF(特征计算_周度!B309="",0,特征计算_周度!B309),IF(特征计算_周度!C309="",0,特征计算_周度!C309),IF(特征计算_周度!G309="",0,特征计算_周度!G309),IF(特征计算_周度!E309="",0,特征计算_周度!E309),IF(特征计算_周度!F309="",0,特征计算_周度!F309))),B311))</f>
        <v/>
      </c>
      <c r="D311" s="129">
        <f>原始数据_周度!B309</f>
        <v/>
      </c>
      <c r="E311" s="157">
        <f>IF(D311="","",D311/MAX(D$4:D311)-1)</f>
        <v/>
      </c>
    </row>
    <row r="312">
      <c r="A312" s="127">
        <f>原始数据_周度!A310</f>
        <v/>
      </c>
      <c r="B312" s="128">
        <f>IF(特征计算_周度!B310="","",0.25*IF(特征计算_周度!B310="",0,特征计算_周度!B310)+0.25*IF(特征计算_周度!C310="",0,特征计算_周度!C310)+0.15*IF(特征计算_周度!D310="",0,特征计算_周度!D310)+0.15*IF(特征计算_周度!E310="",0,特征计算_周度!E310)+0.2*IF(特征计算_周度!F310="",0,特征计算_周度!F310))</f>
        <v/>
      </c>
      <c r="C312" s="128">
        <f>IF(B312="","",IF(OR(IF(特征计算_周度!B310="",FALSE,特征计算_周度!B310&gt;2),IF(特征计算_周度!C310="",FALSE,特征计算_周度!C310&gt;2),IF(特征计算_周度!G310="",FALSE,特征计算_周度!G310&gt;2),IF(特征计算_周度!E310="",FALSE,特征计算_周度!E310&gt;2),IF(特征计算_周度!F310="",FALSE,特征计算_周度!F310&gt;2)),MAX(B312,MAX(IF(特征计算_周度!B310="",0,特征计算_周度!B310),IF(特征计算_周度!C310="",0,特征计算_周度!C310),IF(特征计算_周度!G310="",0,特征计算_周度!G310),IF(特征计算_周度!E310="",0,特征计算_周度!E310),IF(特征计算_周度!F310="",0,特征计算_周度!F310))),B312))</f>
        <v/>
      </c>
      <c r="D312" s="129">
        <f>原始数据_周度!B310</f>
        <v/>
      </c>
      <c r="E312" s="157">
        <f>IF(D312="","",D312/MAX(D$4:D312)-1)</f>
        <v/>
      </c>
    </row>
    <row r="313">
      <c r="A313" s="127">
        <f>原始数据_周度!A311</f>
        <v/>
      </c>
      <c r="B313" s="128">
        <f>IF(特征计算_周度!B311="","",0.25*IF(特征计算_周度!B311="",0,特征计算_周度!B311)+0.25*IF(特征计算_周度!C311="",0,特征计算_周度!C311)+0.15*IF(特征计算_周度!D311="",0,特征计算_周度!D311)+0.15*IF(特征计算_周度!E311="",0,特征计算_周度!E311)+0.2*IF(特征计算_周度!F311="",0,特征计算_周度!F311))</f>
        <v/>
      </c>
      <c r="C313" s="128">
        <f>IF(B313="","",IF(OR(IF(特征计算_周度!B311="",FALSE,特征计算_周度!B311&gt;2),IF(特征计算_周度!C311="",FALSE,特征计算_周度!C311&gt;2),IF(特征计算_周度!G311="",FALSE,特征计算_周度!G311&gt;2),IF(特征计算_周度!E311="",FALSE,特征计算_周度!E311&gt;2),IF(特征计算_周度!F311="",FALSE,特征计算_周度!F311&gt;2)),MAX(B313,MAX(IF(特征计算_周度!B311="",0,特征计算_周度!B311),IF(特征计算_周度!C311="",0,特征计算_周度!C311),IF(特征计算_周度!G311="",0,特征计算_周度!G311),IF(特征计算_周度!E311="",0,特征计算_周度!E311),IF(特征计算_周度!F311="",0,特征计算_周度!F311))),B313))</f>
        <v/>
      </c>
      <c r="D313" s="129">
        <f>原始数据_周度!B311</f>
        <v/>
      </c>
      <c r="E313" s="157">
        <f>IF(D313="","",D313/MAX(D$4:D313)-1)</f>
        <v/>
      </c>
    </row>
    <row r="314">
      <c r="A314" s="127">
        <f>原始数据_周度!A312</f>
        <v/>
      </c>
      <c r="B314" s="128">
        <f>IF(特征计算_周度!B312="","",0.25*IF(特征计算_周度!B312="",0,特征计算_周度!B312)+0.25*IF(特征计算_周度!C312="",0,特征计算_周度!C312)+0.15*IF(特征计算_周度!D312="",0,特征计算_周度!D312)+0.15*IF(特征计算_周度!E312="",0,特征计算_周度!E312)+0.2*IF(特征计算_周度!F312="",0,特征计算_周度!F312))</f>
        <v/>
      </c>
      <c r="C314" s="128">
        <f>IF(B314="","",IF(OR(IF(特征计算_周度!B312="",FALSE,特征计算_周度!B312&gt;2),IF(特征计算_周度!C312="",FALSE,特征计算_周度!C312&gt;2),IF(特征计算_周度!G312="",FALSE,特征计算_周度!G312&gt;2),IF(特征计算_周度!E312="",FALSE,特征计算_周度!E312&gt;2),IF(特征计算_周度!F312="",FALSE,特征计算_周度!F312&gt;2)),MAX(B314,MAX(IF(特征计算_周度!B312="",0,特征计算_周度!B312),IF(特征计算_周度!C312="",0,特征计算_周度!C312),IF(特征计算_周度!G312="",0,特征计算_周度!G312),IF(特征计算_周度!E312="",0,特征计算_周度!E312),IF(特征计算_周度!F312="",0,特征计算_周度!F312))),B314))</f>
        <v/>
      </c>
      <c r="D314" s="129">
        <f>原始数据_周度!B312</f>
        <v/>
      </c>
      <c r="E314" s="157">
        <f>IF(D314="","",D314/MAX(D$4:D314)-1)</f>
        <v/>
      </c>
    </row>
    <row r="315">
      <c r="A315" s="127">
        <f>原始数据_周度!A313</f>
        <v/>
      </c>
      <c r="B315" s="128">
        <f>IF(特征计算_周度!B313="","",0.25*IF(特征计算_周度!B313="",0,特征计算_周度!B313)+0.25*IF(特征计算_周度!C313="",0,特征计算_周度!C313)+0.15*IF(特征计算_周度!D313="",0,特征计算_周度!D313)+0.15*IF(特征计算_周度!E313="",0,特征计算_周度!E313)+0.2*IF(特征计算_周度!F313="",0,特征计算_周度!F313))</f>
        <v/>
      </c>
      <c r="C315" s="128">
        <f>IF(B315="","",IF(OR(IF(特征计算_周度!B313="",FALSE,特征计算_周度!B313&gt;2),IF(特征计算_周度!C313="",FALSE,特征计算_周度!C313&gt;2),IF(特征计算_周度!G313="",FALSE,特征计算_周度!G313&gt;2),IF(特征计算_周度!E313="",FALSE,特征计算_周度!E313&gt;2),IF(特征计算_周度!F313="",FALSE,特征计算_周度!F313&gt;2)),MAX(B315,MAX(IF(特征计算_周度!B313="",0,特征计算_周度!B313),IF(特征计算_周度!C313="",0,特征计算_周度!C313),IF(特征计算_周度!G313="",0,特征计算_周度!G313),IF(特征计算_周度!E313="",0,特征计算_周度!E313),IF(特征计算_周度!F313="",0,特征计算_周度!F313))),B315))</f>
        <v/>
      </c>
      <c r="D315" s="129">
        <f>原始数据_周度!B313</f>
        <v/>
      </c>
      <c r="E315" s="157">
        <f>IF(D315="","",D315/MAX(D$4:D315)-1)</f>
        <v/>
      </c>
    </row>
    <row r="316">
      <c r="A316" s="127">
        <f>原始数据_周度!A314</f>
        <v/>
      </c>
      <c r="B316" s="128">
        <f>IF(特征计算_周度!B314="","",0.25*IF(特征计算_周度!B314="",0,特征计算_周度!B314)+0.25*IF(特征计算_周度!C314="",0,特征计算_周度!C314)+0.15*IF(特征计算_周度!D314="",0,特征计算_周度!D314)+0.15*IF(特征计算_周度!E314="",0,特征计算_周度!E314)+0.2*IF(特征计算_周度!F314="",0,特征计算_周度!F314))</f>
        <v/>
      </c>
      <c r="C316" s="128">
        <f>IF(B316="","",IF(OR(IF(特征计算_周度!B314="",FALSE,特征计算_周度!B314&gt;2),IF(特征计算_周度!C314="",FALSE,特征计算_周度!C314&gt;2),IF(特征计算_周度!G314="",FALSE,特征计算_周度!G314&gt;2),IF(特征计算_周度!E314="",FALSE,特征计算_周度!E314&gt;2),IF(特征计算_周度!F314="",FALSE,特征计算_周度!F314&gt;2)),MAX(B316,MAX(IF(特征计算_周度!B314="",0,特征计算_周度!B314),IF(特征计算_周度!C314="",0,特征计算_周度!C314),IF(特征计算_周度!G314="",0,特征计算_周度!G314),IF(特征计算_周度!E314="",0,特征计算_周度!E314),IF(特征计算_周度!F314="",0,特征计算_周度!F314))),B316))</f>
        <v/>
      </c>
      <c r="D316" s="129">
        <f>原始数据_周度!B314</f>
        <v/>
      </c>
      <c r="E316" s="157">
        <f>IF(D316="","",D316/MAX(D$4:D316)-1)</f>
        <v/>
      </c>
    </row>
    <row r="317">
      <c r="A317" s="127">
        <f>原始数据_周度!A315</f>
        <v/>
      </c>
      <c r="B317" s="128">
        <f>IF(特征计算_周度!B315="","",0.25*IF(特征计算_周度!B315="",0,特征计算_周度!B315)+0.25*IF(特征计算_周度!C315="",0,特征计算_周度!C315)+0.15*IF(特征计算_周度!D315="",0,特征计算_周度!D315)+0.15*IF(特征计算_周度!E315="",0,特征计算_周度!E315)+0.2*IF(特征计算_周度!F315="",0,特征计算_周度!F315))</f>
        <v/>
      </c>
      <c r="C317" s="128">
        <f>IF(B317="","",IF(OR(IF(特征计算_周度!B315="",FALSE,特征计算_周度!B315&gt;2),IF(特征计算_周度!C315="",FALSE,特征计算_周度!C315&gt;2),IF(特征计算_周度!G315="",FALSE,特征计算_周度!G315&gt;2),IF(特征计算_周度!E315="",FALSE,特征计算_周度!E315&gt;2),IF(特征计算_周度!F315="",FALSE,特征计算_周度!F315&gt;2)),MAX(B317,MAX(IF(特征计算_周度!B315="",0,特征计算_周度!B315),IF(特征计算_周度!C315="",0,特征计算_周度!C315),IF(特征计算_周度!G315="",0,特征计算_周度!G315),IF(特征计算_周度!E315="",0,特征计算_周度!E315),IF(特征计算_周度!F315="",0,特征计算_周度!F315))),B317))</f>
        <v/>
      </c>
      <c r="D317" s="129">
        <f>原始数据_周度!B315</f>
        <v/>
      </c>
      <c r="E317" s="157">
        <f>IF(D317="","",D317/MAX(D$4:D317)-1)</f>
        <v/>
      </c>
    </row>
    <row r="318">
      <c r="A318" s="127">
        <f>原始数据_周度!A316</f>
        <v/>
      </c>
      <c r="B318" s="128">
        <f>IF(特征计算_周度!B316="","",0.25*IF(特征计算_周度!B316="",0,特征计算_周度!B316)+0.25*IF(特征计算_周度!C316="",0,特征计算_周度!C316)+0.15*IF(特征计算_周度!D316="",0,特征计算_周度!D316)+0.15*IF(特征计算_周度!E316="",0,特征计算_周度!E316)+0.2*IF(特征计算_周度!F316="",0,特征计算_周度!F316))</f>
        <v/>
      </c>
      <c r="C318" s="128">
        <f>IF(B318="","",IF(OR(IF(特征计算_周度!B316="",FALSE,特征计算_周度!B316&gt;2),IF(特征计算_周度!C316="",FALSE,特征计算_周度!C316&gt;2),IF(特征计算_周度!G316="",FALSE,特征计算_周度!G316&gt;2),IF(特征计算_周度!E316="",FALSE,特征计算_周度!E316&gt;2),IF(特征计算_周度!F316="",FALSE,特征计算_周度!F316&gt;2)),MAX(B318,MAX(IF(特征计算_周度!B316="",0,特征计算_周度!B316),IF(特征计算_周度!C316="",0,特征计算_周度!C316),IF(特征计算_周度!G316="",0,特征计算_周度!G316),IF(特征计算_周度!E316="",0,特征计算_周度!E316),IF(特征计算_周度!F316="",0,特征计算_周度!F316))),B318))</f>
        <v/>
      </c>
      <c r="D318" s="129">
        <f>原始数据_周度!B316</f>
        <v/>
      </c>
      <c r="E318" s="157">
        <f>IF(D318="","",D318/MAX(D$4:D318)-1)</f>
        <v/>
      </c>
    </row>
    <row r="319">
      <c r="A319" s="127">
        <f>原始数据_周度!A317</f>
        <v/>
      </c>
      <c r="B319" s="128">
        <f>IF(特征计算_周度!B317="","",0.25*IF(特征计算_周度!B317="",0,特征计算_周度!B317)+0.25*IF(特征计算_周度!C317="",0,特征计算_周度!C317)+0.15*IF(特征计算_周度!D317="",0,特征计算_周度!D317)+0.15*IF(特征计算_周度!E317="",0,特征计算_周度!E317)+0.2*IF(特征计算_周度!F317="",0,特征计算_周度!F317))</f>
        <v/>
      </c>
      <c r="C319" s="128">
        <f>IF(B319="","",IF(OR(IF(特征计算_周度!B317="",FALSE,特征计算_周度!B317&gt;2),IF(特征计算_周度!C317="",FALSE,特征计算_周度!C317&gt;2),IF(特征计算_周度!G317="",FALSE,特征计算_周度!G317&gt;2),IF(特征计算_周度!E317="",FALSE,特征计算_周度!E317&gt;2),IF(特征计算_周度!F317="",FALSE,特征计算_周度!F317&gt;2)),MAX(B319,MAX(IF(特征计算_周度!B317="",0,特征计算_周度!B317),IF(特征计算_周度!C317="",0,特征计算_周度!C317),IF(特征计算_周度!G317="",0,特征计算_周度!G317),IF(特征计算_周度!E317="",0,特征计算_周度!E317),IF(特征计算_周度!F317="",0,特征计算_周度!F317))),B319))</f>
        <v/>
      </c>
      <c r="D319" s="129">
        <f>原始数据_周度!B317</f>
        <v/>
      </c>
      <c r="E319" s="157">
        <f>IF(D319="","",D319/MAX(D$4:D319)-1)</f>
        <v/>
      </c>
    </row>
    <row r="320">
      <c r="A320" s="127">
        <f>原始数据_周度!A318</f>
        <v/>
      </c>
      <c r="B320" s="128">
        <f>IF(特征计算_周度!B318="","",0.25*IF(特征计算_周度!B318="",0,特征计算_周度!B318)+0.25*IF(特征计算_周度!C318="",0,特征计算_周度!C318)+0.15*IF(特征计算_周度!D318="",0,特征计算_周度!D318)+0.15*IF(特征计算_周度!E318="",0,特征计算_周度!E318)+0.2*IF(特征计算_周度!F318="",0,特征计算_周度!F318))</f>
        <v/>
      </c>
      <c r="C320" s="128">
        <f>IF(B320="","",IF(OR(IF(特征计算_周度!B318="",FALSE,特征计算_周度!B318&gt;2),IF(特征计算_周度!C318="",FALSE,特征计算_周度!C318&gt;2),IF(特征计算_周度!G318="",FALSE,特征计算_周度!G318&gt;2),IF(特征计算_周度!E318="",FALSE,特征计算_周度!E318&gt;2),IF(特征计算_周度!F318="",FALSE,特征计算_周度!F318&gt;2)),MAX(B320,MAX(IF(特征计算_周度!B318="",0,特征计算_周度!B318),IF(特征计算_周度!C318="",0,特征计算_周度!C318),IF(特征计算_周度!G318="",0,特征计算_周度!G318),IF(特征计算_周度!E318="",0,特征计算_周度!E318),IF(特征计算_周度!F318="",0,特征计算_周度!F318))),B320))</f>
        <v/>
      </c>
      <c r="D320" s="129">
        <f>原始数据_周度!B318</f>
        <v/>
      </c>
      <c r="E320" s="157">
        <f>IF(D320="","",D320/MAX(D$4:D320)-1)</f>
        <v/>
      </c>
    </row>
    <row r="321">
      <c r="A321" s="127">
        <f>原始数据_周度!A319</f>
        <v/>
      </c>
      <c r="B321" s="128">
        <f>IF(特征计算_周度!B319="","",0.25*IF(特征计算_周度!B319="",0,特征计算_周度!B319)+0.25*IF(特征计算_周度!C319="",0,特征计算_周度!C319)+0.15*IF(特征计算_周度!D319="",0,特征计算_周度!D319)+0.15*IF(特征计算_周度!E319="",0,特征计算_周度!E319)+0.2*IF(特征计算_周度!F319="",0,特征计算_周度!F319))</f>
        <v/>
      </c>
      <c r="C321" s="128">
        <f>IF(B321="","",IF(OR(IF(特征计算_周度!B319="",FALSE,特征计算_周度!B319&gt;2),IF(特征计算_周度!C319="",FALSE,特征计算_周度!C319&gt;2),IF(特征计算_周度!G319="",FALSE,特征计算_周度!G319&gt;2),IF(特征计算_周度!E319="",FALSE,特征计算_周度!E319&gt;2),IF(特征计算_周度!F319="",FALSE,特征计算_周度!F319&gt;2)),MAX(B321,MAX(IF(特征计算_周度!B319="",0,特征计算_周度!B319),IF(特征计算_周度!C319="",0,特征计算_周度!C319),IF(特征计算_周度!G319="",0,特征计算_周度!G319),IF(特征计算_周度!E319="",0,特征计算_周度!E319),IF(特征计算_周度!F319="",0,特征计算_周度!F319))),B321))</f>
        <v/>
      </c>
      <c r="D321" s="129">
        <f>原始数据_周度!B319</f>
        <v/>
      </c>
      <c r="E321" s="157">
        <f>IF(D321="","",D321/MAX(D$4:D321)-1)</f>
        <v/>
      </c>
    </row>
    <row r="322">
      <c r="A322" s="127">
        <f>原始数据_周度!A320</f>
        <v/>
      </c>
      <c r="B322" s="128">
        <f>IF(特征计算_周度!B320="","",0.25*IF(特征计算_周度!B320="",0,特征计算_周度!B320)+0.25*IF(特征计算_周度!C320="",0,特征计算_周度!C320)+0.15*IF(特征计算_周度!D320="",0,特征计算_周度!D320)+0.15*IF(特征计算_周度!E320="",0,特征计算_周度!E320)+0.2*IF(特征计算_周度!F320="",0,特征计算_周度!F320))</f>
        <v/>
      </c>
      <c r="C322" s="128">
        <f>IF(B322="","",IF(OR(IF(特征计算_周度!B320="",FALSE,特征计算_周度!B320&gt;2),IF(特征计算_周度!C320="",FALSE,特征计算_周度!C320&gt;2),IF(特征计算_周度!G320="",FALSE,特征计算_周度!G320&gt;2),IF(特征计算_周度!E320="",FALSE,特征计算_周度!E320&gt;2),IF(特征计算_周度!F320="",FALSE,特征计算_周度!F320&gt;2)),MAX(B322,MAX(IF(特征计算_周度!B320="",0,特征计算_周度!B320),IF(特征计算_周度!C320="",0,特征计算_周度!C320),IF(特征计算_周度!G320="",0,特征计算_周度!G320),IF(特征计算_周度!E320="",0,特征计算_周度!E320),IF(特征计算_周度!F320="",0,特征计算_周度!F320))),B322))</f>
        <v/>
      </c>
      <c r="D322" s="129">
        <f>原始数据_周度!B320</f>
        <v/>
      </c>
      <c r="E322" s="157">
        <f>IF(D322="","",D322/MAX(D$4:D322)-1)</f>
        <v/>
      </c>
    </row>
    <row r="323">
      <c r="A323" s="127">
        <f>原始数据_周度!A321</f>
        <v/>
      </c>
      <c r="B323" s="128">
        <f>IF(特征计算_周度!B321="","",0.25*IF(特征计算_周度!B321="",0,特征计算_周度!B321)+0.25*IF(特征计算_周度!C321="",0,特征计算_周度!C321)+0.15*IF(特征计算_周度!D321="",0,特征计算_周度!D321)+0.15*IF(特征计算_周度!E321="",0,特征计算_周度!E321)+0.2*IF(特征计算_周度!F321="",0,特征计算_周度!F321))</f>
        <v/>
      </c>
      <c r="C323" s="128">
        <f>IF(B323="","",IF(OR(IF(特征计算_周度!B321="",FALSE,特征计算_周度!B321&gt;2),IF(特征计算_周度!C321="",FALSE,特征计算_周度!C321&gt;2),IF(特征计算_周度!G321="",FALSE,特征计算_周度!G321&gt;2),IF(特征计算_周度!E321="",FALSE,特征计算_周度!E321&gt;2),IF(特征计算_周度!F321="",FALSE,特征计算_周度!F321&gt;2)),MAX(B323,MAX(IF(特征计算_周度!B321="",0,特征计算_周度!B321),IF(特征计算_周度!C321="",0,特征计算_周度!C321),IF(特征计算_周度!G321="",0,特征计算_周度!G321),IF(特征计算_周度!E321="",0,特征计算_周度!E321),IF(特征计算_周度!F321="",0,特征计算_周度!F321))),B323))</f>
        <v/>
      </c>
      <c r="D323" s="129">
        <f>原始数据_周度!B321</f>
        <v/>
      </c>
      <c r="E323" s="157">
        <f>IF(D323="","",D323/MAX(D$4:D323)-1)</f>
        <v/>
      </c>
    </row>
    <row r="324">
      <c r="A324" s="127">
        <f>原始数据_周度!A322</f>
        <v/>
      </c>
      <c r="B324" s="128">
        <f>IF(特征计算_周度!B322="","",0.25*IF(特征计算_周度!B322="",0,特征计算_周度!B322)+0.25*IF(特征计算_周度!C322="",0,特征计算_周度!C322)+0.15*IF(特征计算_周度!D322="",0,特征计算_周度!D322)+0.15*IF(特征计算_周度!E322="",0,特征计算_周度!E322)+0.2*IF(特征计算_周度!F322="",0,特征计算_周度!F322))</f>
        <v/>
      </c>
      <c r="C324" s="128">
        <f>IF(B324="","",IF(OR(IF(特征计算_周度!B322="",FALSE,特征计算_周度!B322&gt;2),IF(特征计算_周度!C322="",FALSE,特征计算_周度!C322&gt;2),IF(特征计算_周度!G322="",FALSE,特征计算_周度!G322&gt;2),IF(特征计算_周度!E322="",FALSE,特征计算_周度!E322&gt;2),IF(特征计算_周度!F322="",FALSE,特征计算_周度!F322&gt;2)),MAX(B324,MAX(IF(特征计算_周度!B322="",0,特征计算_周度!B322),IF(特征计算_周度!C322="",0,特征计算_周度!C322),IF(特征计算_周度!G322="",0,特征计算_周度!G322),IF(特征计算_周度!E322="",0,特征计算_周度!E322),IF(特征计算_周度!F322="",0,特征计算_周度!F322))),B324))</f>
        <v/>
      </c>
      <c r="D324" s="129">
        <f>原始数据_周度!B322</f>
        <v/>
      </c>
      <c r="E324" s="157">
        <f>IF(D324="","",D324/MAX(D$4:D324)-1)</f>
        <v/>
      </c>
    </row>
    <row r="325">
      <c r="A325" s="127">
        <f>原始数据_周度!A323</f>
        <v/>
      </c>
      <c r="B325" s="128">
        <f>IF(特征计算_周度!B323="","",0.25*IF(特征计算_周度!B323="",0,特征计算_周度!B323)+0.25*IF(特征计算_周度!C323="",0,特征计算_周度!C323)+0.15*IF(特征计算_周度!D323="",0,特征计算_周度!D323)+0.15*IF(特征计算_周度!E323="",0,特征计算_周度!E323)+0.2*IF(特征计算_周度!F323="",0,特征计算_周度!F323))</f>
        <v/>
      </c>
      <c r="C325" s="128">
        <f>IF(B325="","",IF(OR(IF(特征计算_周度!B323="",FALSE,特征计算_周度!B323&gt;2),IF(特征计算_周度!C323="",FALSE,特征计算_周度!C323&gt;2),IF(特征计算_周度!G323="",FALSE,特征计算_周度!G323&gt;2),IF(特征计算_周度!E323="",FALSE,特征计算_周度!E323&gt;2),IF(特征计算_周度!F323="",FALSE,特征计算_周度!F323&gt;2)),MAX(B325,MAX(IF(特征计算_周度!B323="",0,特征计算_周度!B323),IF(特征计算_周度!C323="",0,特征计算_周度!C323),IF(特征计算_周度!G323="",0,特征计算_周度!G323),IF(特征计算_周度!E323="",0,特征计算_周度!E323),IF(特征计算_周度!F323="",0,特征计算_周度!F323))),B325))</f>
        <v/>
      </c>
      <c r="D325" s="129">
        <f>原始数据_周度!B323</f>
        <v/>
      </c>
      <c r="E325" s="157">
        <f>IF(D325="","",D325/MAX(D$4:D325)-1)</f>
        <v/>
      </c>
    </row>
    <row r="326">
      <c r="A326" s="127">
        <f>原始数据_周度!A324</f>
        <v/>
      </c>
      <c r="B326" s="128">
        <f>IF(特征计算_周度!B324="","",0.25*IF(特征计算_周度!B324="",0,特征计算_周度!B324)+0.25*IF(特征计算_周度!C324="",0,特征计算_周度!C324)+0.15*IF(特征计算_周度!D324="",0,特征计算_周度!D324)+0.15*IF(特征计算_周度!E324="",0,特征计算_周度!E324)+0.2*IF(特征计算_周度!F324="",0,特征计算_周度!F324))</f>
        <v/>
      </c>
      <c r="C326" s="128">
        <f>IF(B326="","",IF(OR(IF(特征计算_周度!B324="",FALSE,特征计算_周度!B324&gt;2),IF(特征计算_周度!C324="",FALSE,特征计算_周度!C324&gt;2),IF(特征计算_周度!G324="",FALSE,特征计算_周度!G324&gt;2),IF(特征计算_周度!E324="",FALSE,特征计算_周度!E324&gt;2),IF(特征计算_周度!F324="",FALSE,特征计算_周度!F324&gt;2)),MAX(B326,MAX(IF(特征计算_周度!B324="",0,特征计算_周度!B324),IF(特征计算_周度!C324="",0,特征计算_周度!C324),IF(特征计算_周度!G324="",0,特征计算_周度!G324),IF(特征计算_周度!E324="",0,特征计算_周度!E324),IF(特征计算_周度!F324="",0,特征计算_周度!F324))),B326))</f>
        <v/>
      </c>
      <c r="D326" s="129">
        <f>原始数据_周度!B324</f>
        <v/>
      </c>
      <c r="E326" s="157">
        <f>IF(D326="","",D326/MAX(D$4:D326)-1)</f>
        <v/>
      </c>
    </row>
    <row r="327">
      <c r="A327" s="127">
        <f>原始数据_周度!A325</f>
        <v/>
      </c>
      <c r="B327" s="128">
        <f>IF(特征计算_周度!B325="","",0.25*IF(特征计算_周度!B325="",0,特征计算_周度!B325)+0.25*IF(特征计算_周度!C325="",0,特征计算_周度!C325)+0.15*IF(特征计算_周度!D325="",0,特征计算_周度!D325)+0.15*IF(特征计算_周度!E325="",0,特征计算_周度!E325)+0.2*IF(特征计算_周度!F325="",0,特征计算_周度!F325))</f>
        <v/>
      </c>
      <c r="C327" s="128">
        <f>IF(B327="","",IF(OR(IF(特征计算_周度!B325="",FALSE,特征计算_周度!B325&gt;2),IF(特征计算_周度!C325="",FALSE,特征计算_周度!C325&gt;2),IF(特征计算_周度!G325="",FALSE,特征计算_周度!G325&gt;2),IF(特征计算_周度!E325="",FALSE,特征计算_周度!E325&gt;2),IF(特征计算_周度!F325="",FALSE,特征计算_周度!F325&gt;2)),MAX(B327,MAX(IF(特征计算_周度!B325="",0,特征计算_周度!B325),IF(特征计算_周度!C325="",0,特征计算_周度!C325),IF(特征计算_周度!G325="",0,特征计算_周度!G325),IF(特征计算_周度!E325="",0,特征计算_周度!E325),IF(特征计算_周度!F325="",0,特征计算_周度!F325))),B327))</f>
        <v/>
      </c>
      <c r="D327" s="129">
        <f>原始数据_周度!B325</f>
        <v/>
      </c>
      <c r="E327" s="157">
        <f>IF(D327="","",D327/MAX(D$4:D327)-1)</f>
        <v/>
      </c>
    </row>
    <row r="328">
      <c r="A328" s="127">
        <f>原始数据_周度!A326</f>
        <v/>
      </c>
      <c r="B328" s="128">
        <f>IF(特征计算_周度!B326="","",0.25*IF(特征计算_周度!B326="",0,特征计算_周度!B326)+0.25*IF(特征计算_周度!C326="",0,特征计算_周度!C326)+0.15*IF(特征计算_周度!D326="",0,特征计算_周度!D326)+0.15*IF(特征计算_周度!E326="",0,特征计算_周度!E326)+0.2*IF(特征计算_周度!F326="",0,特征计算_周度!F326))</f>
        <v/>
      </c>
      <c r="C328" s="128">
        <f>IF(B328="","",IF(OR(IF(特征计算_周度!B326="",FALSE,特征计算_周度!B326&gt;2),IF(特征计算_周度!C326="",FALSE,特征计算_周度!C326&gt;2),IF(特征计算_周度!G326="",FALSE,特征计算_周度!G326&gt;2),IF(特征计算_周度!E326="",FALSE,特征计算_周度!E326&gt;2),IF(特征计算_周度!F326="",FALSE,特征计算_周度!F326&gt;2)),MAX(B328,MAX(IF(特征计算_周度!B326="",0,特征计算_周度!B326),IF(特征计算_周度!C326="",0,特征计算_周度!C326),IF(特征计算_周度!G326="",0,特征计算_周度!G326),IF(特征计算_周度!E326="",0,特征计算_周度!E326),IF(特征计算_周度!F326="",0,特征计算_周度!F326))),B328))</f>
        <v/>
      </c>
      <c r="D328" s="129">
        <f>原始数据_周度!B326</f>
        <v/>
      </c>
      <c r="E328" s="157">
        <f>IF(D328="","",D328/MAX(D$4:D328)-1)</f>
        <v/>
      </c>
    </row>
    <row r="329">
      <c r="A329" s="127">
        <f>原始数据_周度!A327</f>
        <v/>
      </c>
      <c r="B329" s="128">
        <f>IF(特征计算_周度!B327="","",0.25*IF(特征计算_周度!B327="",0,特征计算_周度!B327)+0.25*IF(特征计算_周度!C327="",0,特征计算_周度!C327)+0.15*IF(特征计算_周度!D327="",0,特征计算_周度!D327)+0.15*IF(特征计算_周度!E327="",0,特征计算_周度!E327)+0.2*IF(特征计算_周度!F327="",0,特征计算_周度!F327))</f>
        <v/>
      </c>
      <c r="C329" s="128">
        <f>IF(B329="","",IF(OR(IF(特征计算_周度!B327="",FALSE,特征计算_周度!B327&gt;2),IF(特征计算_周度!C327="",FALSE,特征计算_周度!C327&gt;2),IF(特征计算_周度!G327="",FALSE,特征计算_周度!G327&gt;2),IF(特征计算_周度!E327="",FALSE,特征计算_周度!E327&gt;2),IF(特征计算_周度!F327="",FALSE,特征计算_周度!F327&gt;2)),MAX(B329,MAX(IF(特征计算_周度!B327="",0,特征计算_周度!B327),IF(特征计算_周度!C327="",0,特征计算_周度!C327),IF(特征计算_周度!G327="",0,特征计算_周度!G327),IF(特征计算_周度!E327="",0,特征计算_周度!E327),IF(特征计算_周度!F327="",0,特征计算_周度!F327))),B329))</f>
        <v/>
      </c>
      <c r="D329" s="129">
        <f>原始数据_周度!B327</f>
        <v/>
      </c>
      <c r="E329" s="157">
        <f>IF(D329="","",D329/MAX(D$4:D329)-1)</f>
        <v/>
      </c>
    </row>
    <row r="330">
      <c r="A330" s="127">
        <f>原始数据_周度!A328</f>
        <v/>
      </c>
      <c r="B330" s="128">
        <f>IF(特征计算_周度!B328="","",0.25*IF(特征计算_周度!B328="",0,特征计算_周度!B328)+0.25*IF(特征计算_周度!C328="",0,特征计算_周度!C328)+0.15*IF(特征计算_周度!D328="",0,特征计算_周度!D328)+0.15*IF(特征计算_周度!E328="",0,特征计算_周度!E328)+0.2*IF(特征计算_周度!F328="",0,特征计算_周度!F328))</f>
        <v/>
      </c>
      <c r="C330" s="128">
        <f>IF(B330="","",IF(OR(IF(特征计算_周度!B328="",FALSE,特征计算_周度!B328&gt;2),IF(特征计算_周度!C328="",FALSE,特征计算_周度!C328&gt;2),IF(特征计算_周度!G328="",FALSE,特征计算_周度!G328&gt;2),IF(特征计算_周度!E328="",FALSE,特征计算_周度!E328&gt;2),IF(特征计算_周度!F328="",FALSE,特征计算_周度!F328&gt;2)),MAX(B330,MAX(IF(特征计算_周度!B328="",0,特征计算_周度!B328),IF(特征计算_周度!C328="",0,特征计算_周度!C328),IF(特征计算_周度!G328="",0,特征计算_周度!G328),IF(特征计算_周度!E328="",0,特征计算_周度!E328),IF(特征计算_周度!F328="",0,特征计算_周度!F328))),B330))</f>
        <v/>
      </c>
      <c r="D330" s="129">
        <f>原始数据_周度!B328</f>
        <v/>
      </c>
      <c r="E330" s="157">
        <f>IF(D330="","",D330/MAX(D$4:D330)-1)</f>
        <v/>
      </c>
    </row>
    <row r="331">
      <c r="A331" s="127">
        <f>原始数据_周度!A329</f>
        <v/>
      </c>
      <c r="B331" s="128">
        <f>IF(特征计算_周度!B329="","",0.25*IF(特征计算_周度!B329="",0,特征计算_周度!B329)+0.25*IF(特征计算_周度!C329="",0,特征计算_周度!C329)+0.15*IF(特征计算_周度!D329="",0,特征计算_周度!D329)+0.15*IF(特征计算_周度!E329="",0,特征计算_周度!E329)+0.2*IF(特征计算_周度!F329="",0,特征计算_周度!F329))</f>
        <v/>
      </c>
      <c r="C331" s="128">
        <f>IF(B331="","",IF(OR(IF(特征计算_周度!B329="",FALSE,特征计算_周度!B329&gt;2),IF(特征计算_周度!C329="",FALSE,特征计算_周度!C329&gt;2),IF(特征计算_周度!G329="",FALSE,特征计算_周度!G329&gt;2),IF(特征计算_周度!E329="",FALSE,特征计算_周度!E329&gt;2),IF(特征计算_周度!F329="",FALSE,特征计算_周度!F329&gt;2)),MAX(B331,MAX(IF(特征计算_周度!B329="",0,特征计算_周度!B329),IF(特征计算_周度!C329="",0,特征计算_周度!C329),IF(特征计算_周度!G329="",0,特征计算_周度!G329),IF(特征计算_周度!E329="",0,特征计算_周度!E329),IF(特征计算_周度!F329="",0,特征计算_周度!F329))),B331))</f>
        <v/>
      </c>
      <c r="D331" s="129">
        <f>原始数据_周度!B329</f>
        <v/>
      </c>
      <c r="E331" s="157">
        <f>IF(D331="","",D331/MAX(D$4:D331)-1)</f>
        <v/>
      </c>
    </row>
    <row r="332">
      <c r="A332" s="127">
        <f>原始数据_周度!A330</f>
        <v/>
      </c>
      <c r="B332" s="128">
        <f>IF(特征计算_周度!B330="","",0.25*IF(特征计算_周度!B330="",0,特征计算_周度!B330)+0.25*IF(特征计算_周度!C330="",0,特征计算_周度!C330)+0.15*IF(特征计算_周度!D330="",0,特征计算_周度!D330)+0.15*IF(特征计算_周度!E330="",0,特征计算_周度!E330)+0.2*IF(特征计算_周度!F330="",0,特征计算_周度!F330))</f>
        <v/>
      </c>
      <c r="C332" s="128">
        <f>IF(B332="","",IF(OR(IF(特征计算_周度!B330="",FALSE,特征计算_周度!B330&gt;2),IF(特征计算_周度!C330="",FALSE,特征计算_周度!C330&gt;2),IF(特征计算_周度!G330="",FALSE,特征计算_周度!G330&gt;2),IF(特征计算_周度!E330="",FALSE,特征计算_周度!E330&gt;2),IF(特征计算_周度!F330="",FALSE,特征计算_周度!F330&gt;2)),MAX(B332,MAX(IF(特征计算_周度!B330="",0,特征计算_周度!B330),IF(特征计算_周度!C330="",0,特征计算_周度!C330),IF(特征计算_周度!G330="",0,特征计算_周度!G330),IF(特征计算_周度!E330="",0,特征计算_周度!E330),IF(特征计算_周度!F330="",0,特征计算_周度!F330))),B332))</f>
        <v/>
      </c>
      <c r="D332" s="129">
        <f>原始数据_周度!B330</f>
        <v/>
      </c>
      <c r="E332" s="157">
        <f>IF(D332="","",D332/MAX(D$4:D332)-1)</f>
        <v/>
      </c>
    </row>
    <row r="333">
      <c r="A333" s="127">
        <f>原始数据_周度!A331</f>
        <v/>
      </c>
      <c r="B333" s="128">
        <f>IF(特征计算_周度!B331="","",0.25*IF(特征计算_周度!B331="",0,特征计算_周度!B331)+0.25*IF(特征计算_周度!C331="",0,特征计算_周度!C331)+0.15*IF(特征计算_周度!D331="",0,特征计算_周度!D331)+0.15*IF(特征计算_周度!E331="",0,特征计算_周度!E331)+0.2*IF(特征计算_周度!F331="",0,特征计算_周度!F331))</f>
        <v/>
      </c>
      <c r="C333" s="128">
        <f>IF(B333="","",IF(OR(IF(特征计算_周度!B331="",FALSE,特征计算_周度!B331&gt;2),IF(特征计算_周度!C331="",FALSE,特征计算_周度!C331&gt;2),IF(特征计算_周度!G331="",FALSE,特征计算_周度!G331&gt;2),IF(特征计算_周度!E331="",FALSE,特征计算_周度!E331&gt;2),IF(特征计算_周度!F331="",FALSE,特征计算_周度!F331&gt;2)),MAX(B333,MAX(IF(特征计算_周度!B331="",0,特征计算_周度!B331),IF(特征计算_周度!C331="",0,特征计算_周度!C331),IF(特征计算_周度!G331="",0,特征计算_周度!G331),IF(特征计算_周度!E331="",0,特征计算_周度!E331),IF(特征计算_周度!F331="",0,特征计算_周度!F331))),B333))</f>
        <v/>
      </c>
      <c r="D333" s="129">
        <f>原始数据_周度!B331</f>
        <v/>
      </c>
      <c r="E333" s="157">
        <f>IF(D333="","",D333/MAX(D$4:D333)-1)</f>
        <v/>
      </c>
    </row>
    <row r="334">
      <c r="A334" s="127">
        <f>原始数据_周度!A332</f>
        <v/>
      </c>
      <c r="B334" s="128">
        <f>IF(特征计算_周度!B332="","",0.25*IF(特征计算_周度!B332="",0,特征计算_周度!B332)+0.25*IF(特征计算_周度!C332="",0,特征计算_周度!C332)+0.15*IF(特征计算_周度!D332="",0,特征计算_周度!D332)+0.15*IF(特征计算_周度!E332="",0,特征计算_周度!E332)+0.2*IF(特征计算_周度!F332="",0,特征计算_周度!F332))</f>
        <v/>
      </c>
      <c r="C334" s="128">
        <f>IF(B334="","",IF(OR(IF(特征计算_周度!B332="",FALSE,特征计算_周度!B332&gt;2),IF(特征计算_周度!C332="",FALSE,特征计算_周度!C332&gt;2),IF(特征计算_周度!G332="",FALSE,特征计算_周度!G332&gt;2),IF(特征计算_周度!E332="",FALSE,特征计算_周度!E332&gt;2),IF(特征计算_周度!F332="",FALSE,特征计算_周度!F332&gt;2)),MAX(B334,MAX(IF(特征计算_周度!B332="",0,特征计算_周度!B332),IF(特征计算_周度!C332="",0,特征计算_周度!C332),IF(特征计算_周度!G332="",0,特征计算_周度!G332),IF(特征计算_周度!E332="",0,特征计算_周度!E332),IF(特征计算_周度!F332="",0,特征计算_周度!F332))),B334))</f>
        <v/>
      </c>
      <c r="D334" s="129">
        <f>原始数据_周度!B332</f>
        <v/>
      </c>
      <c r="E334" s="157">
        <f>IF(D334="","",D334/MAX(D$4:D334)-1)</f>
        <v/>
      </c>
    </row>
    <row r="335">
      <c r="A335" s="127">
        <f>原始数据_周度!A333</f>
        <v/>
      </c>
      <c r="B335" s="128">
        <f>IF(特征计算_周度!B333="","",0.25*IF(特征计算_周度!B333="",0,特征计算_周度!B333)+0.25*IF(特征计算_周度!C333="",0,特征计算_周度!C333)+0.15*IF(特征计算_周度!D333="",0,特征计算_周度!D333)+0.15*IF(特征计算_周度!E333="",0,特征计算_周度!E333)+0.2*IF(特征计算_周度!F333="",0,特征计算_周度!F333))</f>
        <v/>
      </c>
      <c r="C335" s="128">
        <f>IF(B335="","",IF(OR(IF(特征计算_周度!B333="",FALSE,特征计算_周度!B333&gt;2),IF(特征计算_周度!C333="",FALSE,特征计算_周度!C333&gt;2),IF(特征计算_周度!G333="",FALSE,特征计算_周度!G333&gt;2),IF(特征计算_周度!E333="",FALSE,特征计算_周度!E333&gt;2),IF(特征计算_周度!F333="",FALSE,特征计算_周度!F333&gt;2)),MAX(B335,MAX(IF(特征计算_周度!B333="",0,特征计算_周度!B333),IF(特征计算_周度!C333="",0,特征计算_周度!C333),IF(特征计算_周度!G333="",0,特征计算_周度!G333),IF(特征计算_周度!E333="",0,特征计算_周度!E333),IF(特征计算_周度!F333="",0,特征计算_周度!F333))),B335))</f>
        <v/>
      </c>
      <c r="D335" s="129">
        <f>原始数据_周度!B333</f>
        <v/>
      </c>
      <c r="E335" s="157">
        <f>IF(D335="","",D335/MAX(D$4:D335)-1)</f>
        <v/>
      </c>
    </row>
    <row r="336">
      <c r="A336" s="127">
        <f>原始数据_周度!A334</f>
        <v/>
      </c>
      <c r="B336" s="128">
        <f>IF(特征计算_周度!B334="","",0.25*IF(特征计算_周度!B334="",0,特征计算_周度!B334)+0.25*IF(特征计算_周度!C334="",0,特征计算_周度!C334)+0.15*IF(特征计算_周度!D334="",0,特征计算_周度!D334)+0.15*IF(特征计算_周度!E334="",0,特征计算_周度!E334)+0.2*IF(特征计算_周度!F334="",0,特征计算_周度!F334))</f>
        <v/>
      </c>
      <c r="C336" s="128">
        <f>IF(B336="","",IF(OR(IF(特征计算_周度!B334="",FALSE,特征计算_周度!B334&gt;2),IF(特征计算_周度!C334="",FALSE,特征计算_周度!C334&gt;2),IF(特征计算_周度!G334="",FALSE,特征计算_周度!G334&gt;2),IF(特征计算_周度!E334="",FALSE,特征计算_周度!E334&gt;2),IF(特征计算_周度!F334="",FALSE,特征计算_周度!F334&gt;2)),MAX(B336,MAX(IF(特征计算_周度!B334="",0,特征计算_周度!B334),IF(特征计算_周度!C334="",0,特征计算_周度!C334),IF(特征计算_周度!G334="",0,特征计算_周度!G334),IF(特征计算_周度!E334="",0,特征计算_周度!E334),IF(特征计算_周度!F334="",0,特征计算_周度!F334))),B336))</f>
        <v/>
      </c>
      <c r="D336" s="129">
        <f>原始数据_周度!B334</f>
        <v/>
      </c>
      <c r="E336" s="157">
        <f>IF(D336="","",D336/MAX(D$4:D336)-1)</f>
        <v/>
      </c>
    </row>
    <row r="337">
      <c r="A337" s="127">
        <f>原始数据_周度!A335</f>
        <v/>
      </c>
      <c r="B337" s="128">
        <f>IF(特征计算_周度!B335="","",0.25*IF(特征计算_周度!B335="",0,特征计算_周度!B335)+0.25*IF(特征计算_周度!C335="",0,特征计算_周度!C335)+0.15*IF(特征计算_周度!D335="",0,特征计算_周度!D335)+0.15*IF(特征计算_周度!E335="",0,特征计算_周度!E335)+0.2*IF(特征计算_周度!F335="",0,特征计算_周度!F335))</f>
        <v/>
      </c>
      <c r="C337" s="128">
        <f>IF(B337="","",IF(OR(IF(特征计算_周度!B335="",FALSE,特征计算_周度!B335&gt;2),IF(特征计算_周度!C335="",FALSE,特征计算_周度!C335&gt;2),IF(特征计算_周度!G335="",FALSE,特征计算_周度!G335&gt;2),IF(特征计算_周度!E335="",FALSE,特征计算_周度!E335&gt;2),IF(特征计算_周度!F335="",FALSE,特征计算_周度!F335&gt;2)),MAX(B337,MAX(IF(特征计算_周度!B335="",0,特征计算_周度!B335),IF(特征计算_周度!C335="",0,特征计算_周度!C335),IF(特征计算_周度!G335="",0,特征计算_周度!G335),IF(特征计算_周度!E335="",0,特征计算_周度!E335),IF(特征计算_周度!F335="",0,特征计算_周度!F335))),B337))</f>
        <v/>
      </c>
      <c r="D337" s="129">
        <f>原始数据_周度!B335</f>
        <v/>
      </c>
      <c r="E337" s="157">
        <f>IF(D337="","",D337/MAX(D$4:D337)-1)</f>
        <v/>
      </c>
    </row>
    <row r="338">
      <c r="A338" s="127">
        <f>原始数据_周度!A336</f>
        <v/>
      </c>
      <c r="B338" s="128">
        <f>IF(特征计算_周度!B336="","",0.25*IF(特征计算_周度!B336="",0,特征计算_周度!B336)+0.25*IF(特征计算_周度!C336="",0,特征计算_周度!C336)+0.15*IF(特征计算_周度!D336="",0,特征计算_周度!D336)+0.15*IF(特征计算_周度!E336="",0,特征计算_周度!E336)+0.2*IF(特征计算_周度!F336="",0,特征计算_周度!F336))</f>
        <v/>
      </c>
      <c r="C338" s="128">
        <f>IF(B338="","",IF(OR(IF(特征计算_周度!B336="",FALSE,特征计算_周度!B336&gt;2),IF(特征计算_周度!C336="",FALSE,特征计算_周度!C336&gt;2),IF(特征计算_周度!G336="",FALSE,特征计算_周度!G336&gt;2),IF(特征计算_周度!E336="",FALSE,特征计算_周度!E336&gt;2),IF(特征计算_周度!F336="",FALSE,特征计算_周度!F336&gt;2)),MAX(B338,MAX(IF(特征计算_周度!B336="",0,特征计算_周度!B336),IF(特征计算_周度!C336="",0,特征计算_周度!C336),IF(特征计算_周度!G336="",0,特征计算_周度!G336),IF(特征计算_周度!E336="",0,特征计算_周度!E336),IF(特征计算_周度!F336="",0,特征计算_周度!F336))),B338))</f>
        <v/>
      </c>
      <c r="D338" s="129">
        <f>原始数据_周度!B336</f>
        <v/>
      </c>
      <c r="E338" s="157">
        <f>IF(D338="","",D338/MAX(D$4:D338)-1)</f>
        <v/>
      </c>
    </row>
    <row r="339">
      <c r="A339" s="127">
        <f>原始数据_周度!A337</f>
        <v/>
      </c>
      <c r="B339" s="128">
        <f>IF(特征计算_周度!B337="","",0.25*IF(特征计算_周度!B337="",0,特征计算_周度!B337)+0.25*IF(特征计算_周度!C337="",0,特征计算_周度!C337)+0.15*IF(特征计算_周度!D337="",0,特征计算_周度!D337)+0.15*IF(特征计算_周度!E337="",0,特征计算_周度!E337)+0.2*IF(特征计算_周度!F337="",0,特征计算_周度!F337))</f>
        <v/>
      </c>
      <c r="C339" s="128">
        <f>IF(B339="","",IF(OR(IF(特征计算_周度!B337="",FALSE,特征计算_周度!B337&gt;2),IF(特征计算_周度!C337="",FALSE,特征计算_周度!C337&gt;2),IF(特征计算_周度!G337="",FALSE,特征计算_周度!G337&gt;2),IF(特征计算_周度!E337="",FALSE,特征计算_周度!E337&gt;2),IF(特征计算_周度!F337="",FALSE,特征计算_周度!F337&gt;2)),MAX(B339,MAX(IF(特征计算_周度!B337="",0,特征计算_周度!B337),IF(特征计算_周度!C337="",0,特征计算_周度!C337),IF(特征计算_周度!G337="",0,特征计算_周度!G337),IF(特征计算_周度!E337="",0,特征计算_周度!E337),IF(特征计算_周度!F337="",0,特征计算_周度!F337))),B339))</f>
        <v/>
      </c>
      <c r="D339" s="129">
        <f>原始数据_周度!B337</f>
        <v/>
      </c>
      <c r="E339" s="157">
        <f>IF(D339="","",D339/MAX(D$4:D339)-1)</f>
        <v/>
      </c>
    </row>
    <row r="340">
      <c r="A340" s="127">
        <f>原始数据_周度!A338</f>
        <v/>
      </c>
      <c r="B340" s="128">
        <f>IF(特征计算_周度!B338="","",0.25*IF(特征计算_周度!B338="",0,特征计算_周度!B338)+0.25*IF(特征计算_周度!C338="",0,特征计算_周度!C338)+0.15*IF(特征计算_周度!D338="",0,特征计算_周度!D338)+0.15*IF(特征计算_周度!E338="",0,特征计算_周度!E338)+0.2*IF(特征计算_周度!F338="",0,特征计算_周度!F338))</f>
        <v/>
      </c>
      <c r="C340" s="128">
        <f>IF(B340="","",IF(OR(IF(特征计算_周度!B338="",FALSE,特征计算_周度!B338&gt;2),IF(特征计算_周度!C338="",FALSE,特征计算_周度!C338&gt;2),IF(特征计算_周度!G338="",FALSE,特征计算_周度!G338&gt;2),IF(特征计算_周度!E338="",FALSE,特征计算_周度!E338&gt;2),IF(特征计算_周度!F338="",FALSE,特征计算_周度!F338&gt;2)),MAX(B340,MAX(IF(特征计算_周度!B338="",0,特征计算_周度!B338),IF(特征计算_周度!C338="",0,特征计算_周度!C338),IF(特征计算_周度!G338="",0,特征计算_周度!G338),IF(特征计算_周度!E338="",0,特征计算_周度!E338),IF(特征计算_周度!F338="",0,特征计算_周度!F338))),B340))</f>
        <v/>
      </c>
      <c r="D340" s="129">
        <f>原始数据_周度!B338</f>
        <v/>
      </c>
      <c r="E340" s="157">
        <f>IF(D340="","",D340/MAX(D$4:D340)-1)</f>
        <v/>
      </c>
    </row>
    <row r="341">
      <c r="A341" s="127">
        <f>原始数据_周度!A339</f>
        <v/>
      </c>
      <c r="B341" s="128">
        <f>IF(特征计算_周度!B339="","",0.25*IF(特征计算_周度!B339="",0,特征计算_周度!B339)+0.25*IF(特征计算_周度!C339="",0,特征计算_周度!C339)+0.15*IF(特征计算_周度!D339="",0,特征计算_周度!D339)+0.15*IF(特征计算_周度!E339="",0,特征计算_周度!E339)+0.2*IF(特征计算_周度!F339="",0,特征计算_周度!F339))</f>
        <v/>
      </c>
      <c r="C341" s="128">
        <f>IF(B341="","",IF(OR(IF(特征计算_周度!B339="",FALSE,特征计算_周度!B339&gt;2),IF(特征计算_周度!C339="",FALSE,特征计算_周度!C339&gt;2),IF(特征计算_周度!G339="",FALSE,特征计算_周度!G339&gt;2),IF(特征计算_周度!E339="",FALSE,特征计算_周度!E339&gt;2),IF(特征计算_周度!F339="",FALSE,特征计算_周度!F339&gt;2)),MAX(B341,MAX(IF(特征计算_周度!B339="",0,特征计算_周度!B339),IF(特征计算_周度!C339="",0,特征计算_周度!C339),IF(特征计算_周度!G339="",0,特征计算_周度!G339),IF(特征计算_周度!E339="",0,特征计算_周度!E339),IF(特征计算_周度!F339="",0,特征计算_周度!F339))),B341))</f>
        <v/>
      </c>
      <c r="D341" s="129">
        <f>原始数据_周度!B339</f>
        <v/>
      </c>
      <c r="E341" s="157">
        <f>IF(D341="","",D341/MAX(D$4:D341)-1)</f>
        <v/>
      </c>
    </row>
    <row r="342">
      <c r="A342" s="127">
        <f>原始数据_周度!A340</f>
        <v/>
      </c>
      <c r="B342" s="128">
        <f>IF(特征计算_周度!B340="","",0.25*IF(特征计算_周度!B340="",0,特征计算_周度!B340)+0.25*IF(特征计算_周度!C340="",0,特征计算_周度!C340)+0.15*IF(特征计算_周度!D340="",0,特征计算_周度!D340)+0.15*IF(特征计算_周度!E340="",0,特征计算_周度!E340)+0.2*IF(特征计算_周度!F340="",0,特征计算_周度!F340))</f>
        <v/>
      </c>
      <c r="C342" s="128">
        <f>IF(B342="","",IF(OR(IF(特征计算_周度!B340="",FALSE,特征计算_周度!B340&gt;2),IF(特征计算_周度!C340="",FALSE,特征计算_周度!C340&gt;2),IF(特征计算_周度!G340="",FALSE,特征计算_周度!G340&gt;2),IF(特征计算_周度!E340="",FALSE,特征计算_周度!E340&gt;2),IF(特征计算_周度!F340="",FALSE,特征计算_周度!F340&gt;2)),MAX(B342,MAX(IF(特征计算_周度!B340="",0,特征计算_周度!B340),IF(特征计算_周度!C340="",0,特征计算_周度!C340),IF(特征计算_周度!G340="",0,特征计算_周度!G340),IF(特征计算_周度!E340="",0,特征计算_周度!E340),IF(特征计算_周度!F340="",0,特征计算_周度!F340))),B342))</f>
        <v/>
      </c>
      <c r="D342" s="129">
        <f>原始数据_周度!B340</f>
        <v/>
      </c>
      <c r="E342" s="157">
        <f>IF(D342="","",D342/MAX(D$4:D342)-1)</f>
        <v/>
      </c>
    </row>
    <row r="343">
      <c r="A343" s="127">
        <f>原始数据_周度!A341</f>
        <v/>
      </c>
      <c r="B343" s="128">
        <f>IF(特征计算_周度!B341="","",0.25*IF(特征计算_周度!B341="",0,特征计算_周度!B341)+0.25*IF(特征计算_周度!C341="",0,特征计算_周度!C341)+0.15*IF(特征计算_周度!D341="",0,特征计算_周度!D341)+0.15*IF(特征计算_周度!E341="",0,特征计算_周度!E341)+0.2*IF(特征计算_周度!F341="",0,特征计算_周度!F341))</f>
        <v/>
      </c>
      <c r="C343" s="128">
        <f>IF(B343="","",IF(OR(IF(特征计算_周度!B341="",FALSE,特征计算_周度!B341&gt;2),IF(特征计算_周度!C341="",FALSE,特征计算_周度!C341&gt;2),IF(特征计算_周度!G341="",FALSE,特征计算_周度!G341&gt;2),IF(特征计算_周度!E341="",FALSE,特征计算_周度!E341&gt;2),IF(特征计算_周度!F341="",FALSE,特征计算_周度!F341&gt;2)),MAX(B343,MAX(IF(特征计算_周度!B341="",0,特征计算_周度!B341),IF(特征计算_周度!C341="",0,特征计算_周度!C341),IF(特征计算_周度!G341="",0,特征计算_周度!G341),IF(特征计算_周度!E341="",0,特征计算_周度!E341),IF(特征计算_周度!F341="",0,特征计算_周度!F341))),B343))</f>
        <v/>
      </c>
      <c r="D343" s="129">
        <f>原始数据_周度!B341</f>
        <v/>
      </c>
      <c r="E343" s="157">
        <f>IF(D343="","",D343/MAX(D$4:D343)-1)</f>
        <v/>
      </c>
    </row>
    <row r="344">
      <c r="A344" s="127">
        <f>原始数据_周度!A342</f>
        <v/>
      </c>
      <c r="B344" s="128">
        <f>IF(特征计算_周度!B342="","",0.25*IF(特征计算_周度!B342="",0,特征计算_周度!B342)+0.25*IF(特征计算_周度!C342="",0,特征计算_周度!C342)+0.15*IF(特征计算_周度!D342="",0,特征计算_周度!D342)+0.15*IF(特征计算_周度!E342="",0,特征计算_周度!E342)+0.2*IF(特征计算_周度!F342="",0,特征计算_周度!F342))</f>
        <v/>
      </c>
      <c r="C344" s="128">
        <f>IF(B344="","",IF(OR(IF(特征计算_周度!B342="",FALSE,特征计算_周度!B342&gt;2),IF(特征计算_周度!C342="",FALSE,特征计算_周度!C342&gt;2),IF(特征计算_周度!G342="",FALSE,特征计算_周度!G342&gt;2),IF(特征计算_周度!E342="",FALSE,特征计算_周度!E342&gt;2),IF(特征计算_周度!F342="",FALSE,特征计算_周度!F342&gt;2)),MAX(B344,MAX(IF(特征计算_周度!B342="",0,特征计算_周度!B342),IF(特征计算_周度!C342="",0,特征计算_周度!C342),IF(特征计算_周度!G342="",0,特征计算_周度!G342),IF(特征计算_周度!E342="",0,特征计算_周度!E342),IF(特征计算_周度!F342="",0,特征计算_周度!F342))),B344))</f>
        <v/>
      </c>
      <c r="D344" s="129">
        <f>原始数据_周度!B342</f>
        <v/>
      </c>
      <c r="E344" s="157">
        <f>IF(D344="","",D344/MAX(D$4:D344)-1)</f>
        <v/>
      </c>
    </row>
    <row r="345">
      <c r="A345" s="127">
        <f>原始数据_周度!A343</f>
        <v/>
      </c>
      <c r="B345" s="128">
        <f>IF(特征计算_周度!B343="","",0.25*IF(特征计算_周度!B343="",0,特征计算_周度!B343)+0.25*IF(特征计算_周度!C343="",0,特征计算_周度!C343)+0.15*IF(特征计算_周度!D343="",0,特征计算_周度!D343)+0.15*IF(特征计算_周度!E343="",0,特征计算_周度!E343)+0.2*IF(特征计算_周度!F343="",0,特征计算_周度!F343))</f>
        <v/>
      </c>
      <c r="C345" s="128">
        <f>IF(B345="","",IF(OR(IF(特征计算_周度!B343="",FALSE,特征计算_周度!B343&gt;2),IF(特征计算_周度!C343="",FALSE,特征计算_周度!C343&gt;2),IF(特征计算_周度!G343="",FALSE,特征计算_周度!G343&gt;2),IF(特征计算_周度!E343="",FALSE,特征计算_周度!E343&gt;2),IF(特征计算_周度!F343="",FALSE,特征计算_周度!F343&gt;2)),MAX(B345,MAX(IF(特征计算_周度!B343="",0,特征计算_周度!B343),IF(特征计算_周度!C343="",0,特征计算_周度!C343),IF(特征计算_周度!G343="",0,特征计算_周度!G343),IF(特征计算_周度!E343="",0,特征计算_周度!E343),IF(特征计算_周度!F343="",0,特征计算_周度!F343))),B345))</f>
        <v/>
      </c>
      <c r="D345" s="129">
        <f>原始数据_周度!B343</f>
        <v/>
      </c>
      <c r="E345" s="157">
        <f>IF(D345="","",D345/MAX(D$4:D345)-1)</f>
        <v/>
      </c>
    </row>
    <row r="346">
      <c r="A346" s="127">
        <f>原始数据_周度!A344</f>
        <v/>
      </c>
      <c r="B346" s="128">
        <f>IF(特征计算_周度!B344="","",0.25*IF(特征计算_周度!B344="",0,特征计算_周度!B344)+0.25*IF(特征计算_周度!C344="",0,特征计算_周度!C344)+0.15*IF(特征计算_周度!D344="",0,特征计算_周度!D344)+0.15*IF(特征计算_周度!E344="",0,特征计算_周度!E344)+0.2*IF(特征计算_周度!F344="",0,特征计算_周度!F344))</f>
        <v/>
      </c>
      <c r="C346" s="128">
        <f>IF(B346="","",IF(OR(IF(特征计算_周度!B344="",FALSE,特征计算_周度!B344&gt;2),IF(特征计算_周度!C344="",FALSE,特征计算_周度!C344&gt;2),IF(特征计算_周度!G344="",FALSE,特征计算_周度!G344&gt;2),IF(特征计算_周度!E344="",FALSE,特征计算_周度!E344&gt;2),IF(特征计算_周度!F344="",FALSE,特征计算_周度!F344&gt;2)),MAX(B346,MAX(IF(特征计算_周度!B344="",0,特征计算_周度!B344),IF(特征计算_周度!C344="",0,特征计算_周度!C344),IF(特征计算_周度!G344="",0,特征计算_周度!G344),IF(特征计算_周度!E344="",0,特征计算_周度!E344),IF(特征计算_周度!F344="",0,特征计算_周度!F344))),B346))</f>
        <v/>
      </c>
      <c r="D346" s="129">
        <f>原始数据_周度!B344</f>
        <v/>
      </c>
      <c r="E346" s="157">
        <f>IF(D346="","",D346/MAX(D$4:D346)-1)</f>
        <v/>
      </c>
    </row>
    <row r="347">
      <c r="A347" s="127">
        <f>原始数据_周度!A345</f>
        <v/>
      </c>
      <c r="B347" s="128">
        <f>IF(特征计算_周度!B345="","",0.25*IF(特征计算_周度!B345="",0,特征计算_周度!B345)+0.25*IF(特征计算_周度!C345="",0,特征计算_周度!C345)+0.15*IF(特征计算_周度!D345="",0,特征计算_周度!D345)+0.15*IF(特征计算_周度!E345="",0,特征计算_周度!E345)+0.2*IF(特征计算_周度!F345="",0,特征计算_周度!F345))</f>
        <v/>
      </c>
      <c r="C347" s="128">
        <f>IF(B347="","",IF(OR(IF(特征计算_周度!B345="",FALSE,特征计算_周度!B345&gt;2),IF(特征计算_周度!C345="",FALSE,特征计算_周度!C345&gt;2),IF(特征计算_周度!G345="",FALSE,特征计算_周度!G345&gt;2),IF(特征计算_周度!E345="",FALSE,特征计算_周度!E345&gt;2),IF(特征计算_周度!F345="",FALSE,特征计算_周度!F345&gt;2)),MAX(B347,MAX(IF(特征计算_周度!B345="",0,特征计算_周度!B345),IF(特征计算_周度!C345="",0,特征计算_周度!C345),IF(特征计算_周度!G345="",0,特征计算_周度!G345),IF(特征计算_周度!E345="",0,特征计算_周度!E345),IF(特征计算_周度!F345="",0,特征计算_周度!F345))),B347))</f>
        <v/>
      </c>
      <c r="D347" s="129">
        <f>原始数据_周度!B345</f>
        <v/>
      </c>
      <c r="E347" s="157">
        <f>IF(D347="","",D347/MAX(D$4:D347)-1)</f>
        <v/>
      </c>
    </row>
    <row r="348">
      <c r="A348" s="127">
        <f>原始数据_周度!A346</f>
        <v/>
      </c>
      <c r="B348" s="128">
        <f>IF(特征计算_周度!B346="","",0.25*IF(特征计算_周度!B346="",0,特征计算_周度!B346)+0.25*IF(特征计算_周度!C346="",0,特征计算_周度!C346)+0.15*IF(特征计算_周度!D346="",0,特征计算_周度!D346)+0.15*IF(特征计算_周度!E346="",0,特征计算_周度!E346)+0.2*IF(特征计算_周度!F346="",0,特征计算_周度!F346))</f>
        <v/>
      </c>
      <c r="C348" s="128">
        <f>IF(B348="","",IF(OR(IF(特征计算_周度!B346="",FALSE,特征计算_周度!B346&gt;2),IF(特征计算_周度!C346="",FALSE,特征计算_周度!C346&gt;2),IF(特征计算_周度!G346="",FALSE,特征计算_周度!G346&gt;2),IF(特征计算_周度!E346="",FALSE,特征计算_周度!E346&gt;2),IF(特征计算_周度!F346="",FALSE,特征计算_周度!F346&gt;2)),MAX(B348,MAX(IF(特征计算_周度!B346="",0,特征计算_周度!B346),IF(特征计算_周度!C346="",0,特征计算_周度!C346),IF(特征计算_周度!G346="",0,特征计算_周度!G346),IF(特征计算_周度!E346="",0,特征计算_周度!E346),IF(特征计算_周度!F346="",0,特征计算_周度!F346))),B348))</f>
        <v/>
      </c>
      <c r="D348" s="129">
        <f>原始数据_周度!B346</f>
        <v/>
      </c>
      <c r="E348" s="157">
        <f>IF(D348="","",D348/MAX(D$4:D348)-1)</f>
        <v/>
      </c>
    </row>
    <row r="349">
      <c r="A349" s="127">
        <f>原始数据_周度!A347</f>
        <v/>
      </c>
      <c r="B349" s="128">
        <f>IF(特征计算_周度!B347="","",0.25*IF(特征计算_周度!B347="",0,特征计算_周度!B347)+0.25*IF(特征计算_周度!C347="",0,特征计算_周度!C347)+0.15*IF(特征计算_周度!D347="",0,特征计算_周度!D347)+0.15*IF(特征计算_周度!E347="",0,特征计算_周度!E347)+0.2*IF(特征计算_周度!F347="",0,特征计算_周度!F347))</f>
        <v/>
      </c>
      <c r="C349" s="128">
        <f>IF(B349="","",IF(OR(IF(特征计算_周度!B347="",FALSE,特征计算_周度!B347&gt;2),IF(特征计算_周度!C347="",FALSE,特征计算_周度!C347&gt;2),IF(特征计算_周度!G347="",FALSE,特征计算_周度!G347&gt;2),IF(特征计算_周度!E347="",FALSE,特征计算_周度!E347&gt;2),IF(特征计算_周度!F347="",FALSE,特征计算_周度!F347&gt;2)),MAX(B349,MAX(IF(特征计算_周度!B347="",0,特征计算_周度!B347),IF(特征计算_周度!C347="",0,特征计算_周度!C347),IF(特征计算_周度!G347="",0,特征计算_周度!G347),IF(特征计算_周度!E347="",0,特征计算_周度!E347),IF(特征计算_周度!F347="",0,特征计算_周度!F347))),B349))</f>
        <v/>
      </c>
      <c r="D349" s="129">
        <f>原始数据_周度!B347</f>
        <v/>
      </c>
      <c r="E349" s="157">
        <f>IF(D349="","",D349/MAX(D$4:D349)-1)</f>
        <v/>
      </c>
    </row>
    <row r="350">
      <c r="A350" s="127">
        <f>原始数据_周度!A348</f>
        <v/>
      </c>
      <c r="B350" s="128">
        <f>IF(特征计算_周度!B348="","",0.25*IF(特征计算_周度!B348="",0,特征计算_周度!B348)+0.25*IF(特征计算_周度!C348="",0,特征计算_周度!C348)+0.15*IF(特征计算_周度!D348="",0,特征计算_周度!D348)+0.15*IF(特征计算_周度!E348="",0,特征计算_周度!E348)+0.2*IF(特征计算_周度!F348="",0,特征计算_周度!F348))</f>
        <v/>
      </c>
      <c r="C350" s="128">
        <f>IF(B350="","",IF(OR(IF(特征计算_周度!B348="",FALSE,特征计算_周度!B348&gt;2),IF(特征计算_周度!C348="",FALSE,特征计算_周度!C348&gt;2),IF(特征计算_周度!G348="",FALSE,特征计算_周度!G348&gt;2),IF(特征计算_周度!E348="",FALSE,特征计算_周度!E348&gt;2),IF(特征计算_周度!F348="",FALSE,特征计算_周度!F348&gt;2)),MAX(B350,MAX(IF(特征计算_周度!B348="",0,特征计算_周度!B348),IF(特征计算_周度!C348="",0,特征计算_周度!C348),IF(特征计算_周度!G348="",0,特征计算_周度!G348),IF(特征计算_周度!E348="",0,特征计算_周度!E348),IF(特征计算_周度!F348="",0,特征计算_周度!F348))),B350))</f>
        <v/>
      </c>
      <c r="D350" s="129">
        <f>原始数据_周度!B348</f>
        <v/>
      </c>
      <c r="E350" s="157">
        <f>IF(D350="","",D350/MAX(D$4:D350)-1)</f>
        <v/>
      </c>
    </row>
    <row r="351">
      <c r="A351" s="127">
        <f>原始数据_周度!A349</f>
        <v/>
      </c>
      <c r="B351" s="128">
        <f>IF(特征计算_周度!B349="","",0.25*IF(特征计算_周度!B349="",0,特征计算_周度!B349)+0.25*IF(特征计算_周度!C349="",0,特征计算_周度!C349)+0.15*IF(特征计算_周度!D349="",0,特征计算_周度!D349)+0.15*IF(特征计算_周度!E349="",0,特征计算_周度!E349)+0.2*IF(特征计算_周度!F349="",0,特征计算_周度!F349))</f>
        <v/>
      </c>
      <c r="C351" s="128">
        <f>IF(B351="","",IF(OR(IF(特征计算_周度!B349="",FALSE,特征计算_周度!B349&gt;2),IF(特征计算_周度!C349="",FALSE,特征计算_周度!C349&gt;2),IF(特征计算_周度!G349="",FALSE,特征计算_周度!G349&gt;2),IF(特征计算_周度!E349="",FALSE,特征计算_周度!E349&gt;2),IF(特征计算_周度!F349="",FALSE,特征计算_周度!F349&gt;2)),MAX(B351,MAX(IF(特征计算_周度!B349="",0,特征计算_周度!B349),IF(特征计算_周度!C349="",0,特征计算_周度!C349),IF(特征计算_周度!G349="",0,特征计算_周度!G349),IF(特征计算_周度!E349="",0,特征计算_周度!E349),IF(特征计算_周度!F349="",0,特征计算_周度!F349))),B351))</f>
        <v/>
      </c>
      <c r="D351" s="129">
        <f>原始数据_周度!B349</f>
        <v/>
      </c>
      <c r="E351" s="157">
        <f>IF(D351="","",D351/MAX(D$4:D351)-1)</f>
        <v/>
      </c>
    </row>
    <row r="352">
      <c r="A352" s="127">
        <f>原始数据_周度!A350</f>
        <v/>
      </c>
      <c r="B352" s="128">
        <f>IF(特征计算_周度!B350="","",0.25*IF(特征计算_周度!B350="",0,特征计算_周度!B350)+0.25*IF(特征计算_周度!C350="",0,特征计算_周度!C350)+0.15*IF(特征计算_周度!D350="",0,特征计算_周度!D350)+0.15*IF(特征计算_周度!E350="",0,特征计算_周度!E350)+0.2*IF(特征计算_周度!F350="",0,特征计算_周度!F350))</f>
        <v/>
      </c>
      <c r="C352" s="128">
        <f>IF(B352="","",IF(OR(IF(特征计算_周度!B350="",FALSE,特征计算_周度!B350&gt;2),IF(特征计算_周度!C350="",FALSE,特征计算_周度!C350&gt;2),IF(特征计算_周度!G350="",FALSE,特征计算_周度!G350&gt;2),IF(特征计算_周度!E350="",FALSE,特征计算_周度!E350&gt;2),IF(特征计算_周度!F350="",FALSE,特征计算_周度!F350&gt;2)),MAX(B352,MAX(IF(特征计算_周度!B350="",0,特征计算_周度!B350),IF(特征计算_周度!C350="",0,特征计算_周度!C350),IF(特征计算_周度!G350="",0,特征计算_周度!G350),IF(特征计算_周度!E350="",0,特征计算_周度!E350),IF(特征计算_周度!F350="",0,特征计算_周度!F350))),B352))</f>
        <v/>
      </c>
      <c r="D352" s="129">
        <f>原始数据_周度!B350</f>
        <v/>
      </c>
      <c r="E352" s="157">
        <f>IF(D352="","",D352/MAX(D$4:D352)-1)</f>
        <v/>
      </c>
    </row>
    <row r="353">
      <c r="A353" s="127">
        <f>原始数据_周度!A351</f>
        <v/>
      </c>
      <c r="B353" s="128">
        <f>IF(特征计算_周度!B351="","",0.25*IF(特征计算_周度!B351="",0,特征计算_周度!B351)+0.25*IF(特征计算_周度!C351="",0,特征计算_周度!C351)+0.15*IF(特征计算_周度!D351="",0,特征计算_周度!D351)+0.15*IF(特征计算_周度!E351="",0,特征计算_周度!E351)+0.2*IF(特征计算_周度!F351="",0,特征计算_周度!F351))</f>
        <v/>
      </c>
      <c r="C353" s="128">
        <f>IF(B353="","",IF(OR(IF(特征计算_周度!B351="",FALSE,特征计算_周度!B351&gt;2),IF(特征计算_周度!C351="",FALSE,特征计算_周度!C351&gt;2),IF(特征计算_周度!G351="",FALSE,特征计算_周度!G351&gt;2),IF(特征计算_周度!E351="",FALSE,特征计算_周度!E351&gt;2),IF(特征计算_周度!F351="",FALSE,特征计算_周度!F351&gt;2)),MAX(B353,MAX(IF(特征计算_周度!B351="",0,特征计算_周度!B351),IF(特征计算_周度!C351="",0,特征计算_周度!C351),IF(特征计算_周度!G351="",0,特征计算_周度!G351),IF(特征计算_周度!E351="",0,特征计算_周度!E351),IF(特征计算_周度!F351="",0,特征计算_周度!F351))),B353))</f>
        <v/>
      </c>
      <c r="D353" s="129">
        <f>原始数据_周度!B351</f>
        <v/>
      </c>
      <c r="E353" s="157">
        <f>IF(D353="","",D353/MAX(D$4:D353)-1)</f>
        <v/>
      </c>
    </row>
    <row r="354">
      <c r="A354" s="127">
        <f>原始数据_周度!A352</f>
        <v/>
      </c>
      <c r="B354" s="128">
        <f>IF(特征计算_周度!B352="","",0.25*IF(特征计算_周度!B352="",0,特征计算_周度!B352)+0.25*IF(特征计算_周度!C352="",0,特征计算_周度!C352)+0.15*IF(特征计算_周度!D352="",0,特征计算_周度!D352)+0.15*IF(特征计算_周度!E352="",0,特征计算_周度!E352)+0.2*IF(特征计算_周度!F352="",0,特征计算_周度!F352))</f>
        <v/>
      </c>
      <c r="C354" s="128">
        <f>IF(B354="","",IF(OR(IF(特征计算_周度!B352="",FALSE,特征计算_周度!B352&gt;2),IF(特征计算_周度!C352="",FALSE,特征计算_周度!C352&gt;2),IF(特征计算_周度!G352="",FALSE,特征计算_周度!G352&gt;2),IF(特征计算_周度!E352="",FALSE,特征计算_周度!E352&gt;2),IF(特征计算_周度!F352="",FALSE,特征计算_周度!F352&gt;2)),MAX(B354,MAX(IF(特征计算_周度!B352="",0,特征计算_周度!B352),IF(特征计算_周度!C352="",0,特征计算_周度!C352),IF(特征计算_周度!G352="",0,特征计算_周度!G352),IF(特征计算_周度!E352="",0,特征计算_周度!E352),IF(特征计算_周度!F352="",0,特征计算_周度!F352))),B354))</f>
        <v/>
      </c>
      <c r="D354" s="129">
        <f>原始数据_周度!B352</f>
        <v/>
      </c>
      <c r="E354" s="157">
        <f>IF(D354="","",D354/MAX(D$4:D354)-1)</f>
        <v/>
      </c>
    </row>
    <row r="355">
      <c r="A355" s="127">
        <f>原始数据_周度!A353</f>
        <v/>
      </c>
      <c r="B355" s="128">
        <f>IF(特征计算_周度!B353="","",0.25*IF(特征计算_周度!B353="",0,特征计算_周度!B353)+0.25*IF(特征计算_周度!C353="",0,特征计算_周度!C353)+0.15*IF(特征计算_周度!D353="",0,特征计算_周度!D353)+0.15*IF(特征计算_周度!E353="",0,特征计算_周度!E353)+0.2*IF(特征计算_周度!F353="",0,特征计算_周度!F353))</f>
        <v/>
      </c>
      <c r="C355" s="128">
        <f>IF(B355="","",IF(OR(IF(特征计算_周度!B353="",FALSE,特征计算_周度!B353&gt;2),IF(特征计算_周度!C353="",FALSE,特征计算_周度!C353&gt;2),IF(特征计算_周度!G353="",FALSE,特征计算_周度!G353&gt;2),IF(特征计算_周度!E353="",FALSE,特征计算_周度!E353&gt;2),IF(特征计算_周度!F353="",FALSE,特征计算_周度!F353&gt;2)),MAX(B355,MAX(IF(特征计算_周度!B353="",0,特征计算_周度!B353),IF(特征计算_周度!C353="",0,特征计算_周度!C353),IF(特征计算_周度!G353="",0,特征计算_周度!G353),IF(特征计算_周度!E353="",0,特征计算_周度!E353),IF(特征计算_周度!F353="",0,特征计算_周度!F353))),B355))</f>
        <v/>
      </c>
      <c r="D355" s="129">
        <f>原始数据_周度!B353</f>
        <v/>
      </c>
      <c r="E355" s="157">
        <f>IF(D355="","",D355/MAX(D$4:D355)-1)</f>
        <v/>
      </c>
    </row>
    <row r="356">
      <c r="A356" s="127">
        <f>原始数据_周度!A354</f>
        <v/>
      </c>
      <c r="B356" s="128">
        <f>IF(特征计算_周度!B354="","",0.25*IF(特征计算_周度!B354="",0,特征计算_周度!B354)+0.25*IF(特征计算_周度!C354="",0,特征计算_周度!C354)+0.15*IF(特征计算_周度!D354="",0,特征计算_周度!D354)+0.15*IF(特征计算_周度!E354="",0,特征计算_周度!E354)+0.2*IF(特征计算_周度!F354="",0,特征计算_周度!F354))</f>
        <v/>
      </c>
      <c r="C356" s="128">
        <f>IF(B356="","",IF(OR(IF(特征计算_周度!B354="",FALSE,特征计算_周度!B354&gt;2),IF(特征计算_周度!C354="",FALSE,特征计算_周度!C354&gt;2),IF(特征计算_周度!G354="",FALSE,特征计算_周度!G354&gt;2),IF(特征计算_周度!E354="",FALSE,特征计算_周度!E354&gt;2),IF(特征计算_周度!F354="",FALSE,特征计算_周度!F354&gt;2)),MAX(B356,MAX(IF(特征计算_周度!B354="",0,特征计算_周度!B354),IF(特征计算_周度!C354="",0,特征计算_周度!C354),IF(特征计算_周度!G354="",0,特征计算_周度!G354),IF(特征计算_周度!E354="",0,特征计算_周度!E354),IF(特征计算_周度!F354="",0,特征计算_周度!F354))),B356))</f>
        <v/>
      </c>
      <c r="D356" s="129">
        <f>原始数据_周度!B354</f>
        <v/>
      </c>
      <c r="E356" s="157">
        <f>IF(D356="","",D356/MAX(D$4:D356)-1)</f>
        <v/>
      </c>
    </row>
    <row r="357">
      <c r="A357" s="127">
        <f>原始数据_周度!A355</f>
        <v/>
      </c>
      <c r="B357" s="128">
        <f>IF(特征计算_周度!B355="","",0.25*IF(特征计算_周度!B355="",0,特征计算_周度!B355)+0.25*IF(特征计算_周度!C355="",0,特征计算_周度!C355)+0.15*IF(特征计算_周度!D355="",0,特征计算_周度!D355)+0.15*IF(特征计算_周度!E355="",0,特征计算_周度!E355)+0.2*IF(特征计算_周度!F355="",0,特征计算_周度!F355))</f>
        <v/>
      </c>
      <c r="C357" s="128">
        <f>IF(B357="","",IF(OR(IF(特征计算_周度!B355="",FALSE,特征计算_周度!B355&gt;2),IF(特征计算_周度!C355="",FALSE,特征计算_周度!C355&gt;2),IF(特征计算_周度!G355="",FALSE,特征计算_周度!G355&gt;2),IF(特征计算_周度!E355="",FALSE,特征计算_周度!E355&gt;2),IF(特征计算_周度!F355="",FALSE,特征计算_周度!F355&gt;2)),MAX(B357,MAX(IF(特征计算_周度!B355="",0,特征计算_周度!B355),IF(特征计算_周度!C355="",0,特征计算_周度!C355),IF(特征计算_周度!G355="",0,特征计算_周度!G355),IF(特征计算_周度!E355="",0,特征计算_周度!E355),IF(特征计算_周度!F355="",0,特征计算_周度!F355))),B357))</f>
        <v/>
      </c>
      <c r="D357" s="129">
        <f>原始数据_周度!B355</f>
        <v/>
      </c>
      <c r="E357" s="157">
        <f>IF(D357="","",D357/MAX(D$4:D357)-1)</f>
        <v/>
      </c>
    </row>
    <row r="358">
      <c r="A358" s="127">
        <f>原始数据_周度!A356</f>
        <v/>
      </c>
      <c r="B358" s="128">
        <f>IF(特征计算_周度!B356="","",0.25*IF(特征计算_周度!B356="",0,特征计算_周度!B356)+0.25*IF(特征计算_周度!C356="",0,特征计算_周度!C356)+0.15*IF(特征计算_周度!D356="",0,特征计算_周度!D356)+0.15*IF(特征计算_周度!E356="",0,特征计算_周度!E356)+0.2*IF(特征计算_周度!F356="",0,特征计算_周度!F356))</f>
        <v/>
      </c>
      <c r="C358" s="128">
        <f>IF(B358="","",IF(OR(IF(特征计算_周度!B356="",FALSE,特征计算_周度!B356&gt;2),IF(特征计算_周度!C356="",FALSE,特征计算_周度!C356&gt;2),IF(特征计算_周度!G356="",FALSE,特征计算_周度!G356&gt;2),IF(特征计算_周度!E356="",FALSE,特征计算_周度!E356&gt;2),IF(特征计算_周度!F356="",FALSE,特征计算_周度!F356&gt;2)),MAX(B358,MAX(IF(特征计算_周度!B356="",0,特征计算_周度!B356),IF(特征计算_周度!C356="",0,特征计算_周度!C356),IF(特征计算_周度!G356="",0,特征计算_周度!G356),IF(特征计算_周度!E356="",0,特征计算_周度!E356),IF(特征计算_周度!F356="",0,特征计算_周度!F356))),B358))</f>
        <v/>
      </c>
      <c r="D358" s="129">
        <f>原始数据_周度!B356</f>
        <v/>
      </c>
      <c r="E358" s="157">
        <f>IF(D358="","",D358/MAX(D$4:D358)-1)</f>
        <v/>
      </c>
    </row>
    <row r="359">
      <c r="A359" s="127">
        <f>原始数据_周度!A357</f>
        <v/>
      </c>
      <c r="B359" s="128">
        <f>IF(特征计算_周度!B357="","",0.25*IF(特征计算_周度!B357="",0,特征计算_周度!B357)+0.25*IF(特征计算_周度!C357="",0,特征计算_周度!C357)+0.15*IF(特征计算_周度!D357="",0,特征计算_周度!D357)+0.15*IF(特征计算_周度!E357="",0,特征计算_周度!E357)+0.2*IF(特征计算_周度!F357="",0,特征计算_周度!F357))</f>
        <v/>
      </c>
      <c r="C359" s="128">
        <f>IF(B359="","",IF(OR(IF(特征计算_周度!B357="",FALSE,特征计算_周度!B357&gt;2),IF(特征计算_周度!C357="",FALSE,特征计算_周度!C357&gt;2),IF(特征计算_周度!G357="",FALSE,特征计算_周度!G357&gt;2),IF(特征计算_周度!E357="",FALSE,特征计算_周度!E357&gt;2),IF(特征计算_周度!F357="",FALSE,特征计算_周度!F357&gt;2)),MAX(B359,MAX(IF(特征计算_周度!B357="",0,特征计算_周度!B357),IF(特征计算_周度!C357="",0,特征计算_周度!C357),IF(特征计算_周度!G357="",0,特征计算_周度!G357),IF(特征计算_周度!E357="",0,特征计算_周度!E357),IF(特征计算_周度!F357="",0,特征计算_周度!F357))),B359))</f>
        <v/>
      </c>
      <c r="D359" s="129">
        <f>原始数据_周度!B357</f>
        <v/>
      </c>
      <c r="E359" s="157">
        <f>IF(D359="","",D359/MAX(D$4:D359)-1)</f>
        <v/>
      </c>
    </row>
    <row r="360">
      <c r="A360" s="127">
        <f>原始数据_周度!A358</f>
        <v/>
      </c>
      <c r="B360" s="128">
        <f>IF(特征计算_周度!B358="","",0.25*IF(特征计算_周度!B358="",0,特征计算_周度!B358)+0.25*IF(特征计算_周度!C358="",0,特征计算_周度!C358)+0.15*IF(特征计算_周度!D358="",0,特征计算_周度!D358)+0.15*IF(特征计算_周度!E358="",0,特征计算_周度!E358)+0.2*IF(特征计算_周度!F358="",0,特征计算_周度!F358))</f>
        <v/>
      </c>
      <c r="C360" s="128">
        <f>IF(B360="","",IF(OR(IF(特征计算_周度!B358="",FALSE,特征计算_周度!B358&gt;2),IF(特征计算_周度!C358="",FALSE,特征计算_周度!C358&gt;2),IF(特征计算_周度!G358="",FALSE,特征计算_周度!G358&gt;2),IF(特征计算_周度!E358="",FALSE,特征计算_周度!E358&gt;2),IF(特征计算_周度!F358="",FALSE,特征计算_周度!F358&gt;2)),MAX(B360,MAX(IF(特征计算_周度!B358="",0,特征计算_周度!B358),IF(特征计算_周度!C358="",0,特征计算_周度!C358),IF(特征计算_周度!G358="",0,特征计算_周度!G358),IF(特征计算_周度!E358="",0,特征计算_周度!E358),IF(特征计算_周度!F358="",0,特征计算_周度!F358))),B360))</f>
        <v/>
      </c>
      <c r="D360" s="129">
        <f>原始数据_周度!B358</f>
        <v/>
      </c>
      <c r="E360" s="157">
        <f>IF(D360="","",D360/MAX(D$4:D360)-1)</f>
        <v/>
      </c>
    </row>
    <row r="361">
      <c r="A361" s="127">
        <f>原始数据_周度!A359</f>
        <v/>
      </c>
      <c r="B361" s="128">
        <f>IF(特征计算_周度!B359="","",0.25*IF(特征计算_周度!B359="",0,特征计算_周度!B359)+0.25*IF(特征计算_周度!C359="",0,特征计算_周度!C359)+0.15*IF(特征计算_周度!D359="",0,特征计算_周度!D359)+0.15*IF(特征计算_周度!E359="",0,特征计算_周度!E359)+0.2*IF(特征计算_周度!F359="",0,特征计算_周度!F359))</f>
        <v/>
      </c>
      <c r="C361" s="128">
        <f>IF(B361="","",IF(OR(IF(特征计算_周度!B359="",FALSE,特征计算_周度!B359&gt;2),IF(特征计算_周度!C359="",FALSE,特征计算_周度!C359&gt;2),IF(特征计算_周度!G359="",FALSE,特征计算_周度!G359&gt;2),IF(特征计算_周度!E359="",FALSE,特征计算_周度!E359&gt;2),IF(特征计算_周度!F359="",FALSE,特征计算_周度!F359&gt;2)),MAX(B361,MAX(IF(特征计算_周度!B359="",0,特征计算_周度!B359),IF(特征计算_周度!C359="",0,特征计算_周度!C359),IF(特征计算_周度!G359="",0,特征计算_周度!G359),IF(特征计算_周度!E359="",0,特征计算_周度!E359),IF(特征计算_周度!F359="",0,特征计算_周度!F359))),B361))</f>
        <v/>
      </c>
      <c r="D361" s="129">
        <f>原始数据_周度!B359</f>
        <v/>
      </c>
      <c r="E361" s="157">
        <f>IF(D361="","",D361/MAX(D$4:D361)-1)</f>
        <v/>
      </c>
    </row>
    <row r="362">
      <c r="A362" s="127">
        <f>原始数据_周度!A360</f>
        <v/>
      </c>
      <c r="B362" s="128">
        <f>IF(特征计算_周度!B360="","",0.25*IF(特征计算_周度!B360="",0,特征计算_周度!B360)+0.25*IF(特征计算_周度!C360="",0,特征计算_周度!C360)+0.15*IF(特征计算_周度!D360="",0,特征计算_周度!D360)+0.15*IF(特征计算_周度!E360="",0,特征计算_周度!E360)+0.2*IF(特征计算_周度!F360="",0,特征计算_周度!F360))</f>
        <v/>
      </c>
      <c r="C362" s="128">
        <f>IF(B362="","",IF(OR(IF(特征计算_周度!B360="",FALSE,特征计算_周度!B360&gt;2),IF(特征计算_周度!C360="",FALSE,特征计算_周度!C360&gt;2),IF(特征计算_周度!G360="",FALSE,特征计算_周度!G360&gt;2),IF(特征计算_周度!E360="",FALSE,特征计算_周度!E360&gt;2),IF(特征计算_周度!F360="",FALSE,特征计算_周度!F360&gt;2)),MAX(B362,MAX(IF(特征计算_周度!B360="",0,特征计算_周度!B360),IF(特征计算_周度!C360="",0,特征计算_周度!C360),IF(特征计算_周度!G360="",0,特征计算_周度!G360),IF(特征计算_周度!E360="",0,特征计算_周度!E360),IF(特征计算_周度!F360="",0,特征计算_周度!F360))),B362))</f>
        <v/>
      </c>
      <c r="D362" s="129">
        <f>原始数据_周度!B360</f>
        <v/>
      </c>
      <c r="E362" s="157">
        <f>IF(D362="","",D362/MAX(D$4:D362)-1)</f>
        <v/>
      </c>
    </row>
    <row r="363">
      <c r="A363" s="127">
        <f>原始数据_周度!A361</f>
        <v/>
      </c>
      <c r="B363" s="128">
        <f>IF(特征计算_周度!B361="","",0.25*IF(特征计算_周度!B361="",0,特征计算_周度!B361)+0.25*IF(特征计算_周度!C361="",0,特征计算_周度!C361)+0.15*IF(特征计算_周度!D361="",0,特征计算_周度!D361)+0.15*IF(特征计算_周度!E361="",0,特征计算_周度!E361)+0.2*IF(特征计算_周度!F361="",0,特征计算_周度!F361))</f>
        <v/>
      </c>
      <c r="C363" s="128">
        <f>IF(B363="","",IF(OR(IF(特征计算_周度!B361="",FALSE,特征计算_周度!B361&gt;2),IF(特征计算_周度!C361="",FALSE,特征计算_周度!C361&gt;2),IF(特征计算_周度!G361="",FALSE,特征计算_周度!G361&gt;2),IF(特征计算_周度!E361="",FALSE,特征计算_周度!E361&gt;2),IF(特征计算_周度!F361="",FALSE,特征计算_周度!F361&gt;2)),MAX(B363,MAX(IF(特征计算_周度!B361="",0,特征计算_周度!B361),IF(特征计算_周度!C361="",0,特征计算_周度!C361),IF(特征计算_周度!G361="",0,特征计算_周度!G361),IF(特征计算_周度!E361="",0,特征计算_周度!E361),IF(特征计算_周度!F361="",0,特征计算_周度!F361))),B363))</f>
        <v/>
      </c>
      <c r="D363" s="129">
        <f>原始数据_周度!B361</f>
        <v/>
      </c>
      <c r="E363" s="157">
        <f>IF(D363="","",D363/MAX(D$4:D363)-1)</f>
        <v/>
      </c>
    </row>
    <row r="364">
      <c r="A364" s="127">
        <f>原始数据_周度!A362</f>
        <v/>
      </c>
      <c r="B364" s="128">
        <f>IF(特征计算_周度!B362="","",0.25*IF(特征计算_周度!B362="",0,特征计算_周度!B362)+0.25*IF(特征计算_周度!C362="",0,特征计算_周度!C362)+0.15*IF(特征计算_周度!D362="",0,特征计算_周度!D362)+0.15*IF(特征计算_周度!E362="",0,特征计算_周度!E362)+0.2*IF(特征计算_周度!F362="",0,特征计算_周度!F362))</f>
        <v/>
      </c>
      <c r="C364" s="128">
        <f>IF(B364="","",IF(OR(IF(特征计算_周度!B362="",FALSE,特征计算_周度!B362&gt;2),IF(特征计算_周度!C362="",FALSE,特征计算_周度!C362&gt;2),IF(特征计算_周度!G362="",FALSE,特征计算_周度!G362&gt;2),IF(特征计算_周度!E362="",FALSE,特征计算_周度!E362&gt;2),IF(特征计算_周度!F362="",FALSE,特征计算_周度!F362&gt;2)),MAX(B364,MAX(IF(特征计算_周度!B362="",0,特征计算_周度!B362),IF(特征计算_周度!C362="",0,特征计算_周度!C362),IF(特征计算_周度!G362="",0,特征计算_周度!G362),IF(特征计算_周度!E362="",0,特征计算_周度!E362),IF(特征计算_周度!F362="",0,特征计算_周度!F362))),B364))</f>
        <v/>
      </c>
      <c r="D364" s="129">
        <f>原始数据_周度!B362</f>
        <v/>
      </c>
      <c r="E364" s="157">
        <f>IF(D364="","",D364/MAX(D$4:D364)-1)</f>
        <v/>
      </c>
    </row>
    <row r="365">
      <c r="A365" s="127">
        <f>原始数据_周度!A363</f>
        <v/>
      </c>
      <c r="B365" s="128">
        <f>IF(特征计算_周度!B363="","",0.25*IF(特征计算_周度!B363="",0,特征计算_周度!B363)+0.25*IF(特征计算_周度!C363="",0,特征计算_周度!C363)+0.15*IF(特征计算_周度!D363="",0,特征计算_周度!D363)+0.15*IF(特征计算_周度!E363="",0,特征计算_周度!E363)+0.2*IF(特征计算_周度!F363="",0,特征计算_周度!F363))</f>
        <v/>
      </c>
      <c r="C365" s="128">
        <f>IF(B365="","",IF(OR(IF(特征计算_周度!B363="",FALSE,特征计算_周度!B363&gt;2),IF(特征计算_周度!C363="",FALSE,特征计算_周度!C363&gt;2),IF(特征计算_周度!G363="",FALSE,特征计算_周度!G363&gt;2),IF(特征计算_周度!E363="",FALSE,特征计算_周度!E363&gt;2),IF(特征计算_周度!F363="",FALSE,特征计算_周度!F363&gt;2)),MAX(B365,MAX(IF(特征计算_周度!B363="",0,特征计算_周度!B363),IF(特征计算_周度!C363="",0,特征计算_周度!C363),IF(特征计算_周度!G363="",0,特征计算_周度!G363),IF(特征计算_周度!E363="",0,特征计算_周度!E363),IF(特征计算_周度!F363="",0,特征计算_周度!F363))),B365))</f>
        <v/>
      </c>
      <c r="D365" s="129">
        <f>原始数据_周度!B363</f>
        <v/>
      </c>
      <c r="E365" s="157">
        <f>IF(D365="","",D365/MAX(D$4:D365)-1)</f>
        <v/>
      </c>
    </row>
    <row r="366">
      <c r="A366" s="127">
        <f>原始数据_周度!A364</f>
        <v/>
      </c>
      <c r="B366" s="128">
        <f>IF(特征计算_周度!B364="","",0.25*IF(特征计算_周度!B364="",0,特征计算_周度!B364)+0.25*IF(特征计算_周度!C364="",0,特征计算_周度!C364)+0.15*IF(特征计算_周度!D364="",0,特征计算_周度!D364)+0.15*IF(特征计算_周度!E364="",0,特征计算_周度!E364)+0.2*IF(特征计算_周度!F364="",0,特征计算_周度!F364))</f>
        <v/>
      </c>
      <c r="C366" s="128">
        <f>IF(B366="","",IF(OR(IF(特征计算_周度!B364="",FALSE,特征计算_周度!B364&gt;2),IF(特征计算_周度!C364="",FALSE,特征计算_周度!C364&gt;2),IF(特征计算_周度!G364="",FALSE,特征计算_周度!G364&gt;2),IF(特征计算_周度!E364="",FALSE,特征计算_周度!E364&gt;2),IF(特征计算_周度!F364="",FALSE,特征计算_周度!F364&gt;2)),MAX(B366,MAX(IF(特征计算_周度!B364="",0,特征计算_周度!B364),IF(特征计算_周度!C364="",0,特征计算_周度!C364),IF(特征计算_周度!G364="",0,特征计算_周度!G364),IF(特征计算_周度!E364="",0,特征计算_周度!E364),IF(特征计算_周度!F364="",0,特征计算_周度!F364))),B366))</f>
        <v/>
      </c>
      <c r="D366" s="129">
        <f>原始数据_周度!B364</f>
        <v/>
      </c>
      <c r="E366" s="157">
        <f>IF(D366="","",D366/MAX(D$4:D366)-1)</f>
        <v/>
      </c>
    </row>
    <row r="367">
      <c r="A367" s="127">
        <f>原始数据_周度!A365</f>
        <v/>
      </c>
      <c r="B367" s="128">
        <f>IF(特征计算_周度!B365="","",0.25*IF(特征计算_周度!B365="",0,特征计算_周度!B365)+0.25*IF(特征计算_周度!C365="",0,特征计算_周度!C365)+0.15*IF(特征计算_周度!D365="",0,特征计算_周度!D365)+0.15*IF(特征计算_周度!E365="",0,特征计算_周度!E365)+0.2*IF(特征计算_周度!F365="",0,特征计算_周度!F365))</f>
        <v/>
      </c>
      <c r="C367" s="128">
        <f>IF(B367="","",IF(OR(IF(特征计算_周度!B365="",FALSE,特征计算_周度!B365&gt;2),IF(特征计算_周度!C365="",FALSE,特征计算_周度!C365&gt;2),IF(特征计算_周度!G365="",FALSE,特征计算_周度!G365&gt;2),IF(特征计算_周度!E365="",FALSE,特征计算_周度!E365&gt;2),IF(特征计算_周度!F365="",FALSE,特征计算_周度!F365&gt;2)),MAX(B367,MAX(IF(特征计算_周度!B365="",0,特征计算_周度!B365),IF(特征计算_周度!C365="",0,特征计算_周度!C365),IF(特征计算_周度!G365="",0,特征计算_周度!G365),IF(特征计算_周度!E365="",0,特征计算_周度!E365),IF(特征计算_周度!F365="",0,特征计算_周度!F365))),B367))</f>
        <v/>
      </c>
      <c r="D367" s="129">
        <f>原始数据_周度!B365</f>
        <v/>
      </c>
      <c r="E367" s="157">
        <f>IF(D367="","",D367/MAX(D$4:D367)-1)</f>
        <v/>
      </c>
    </row>
    <row r="368">
      <c r="A368" s="127">
        <f>原始数据_周度!A366</f>
        <v/>
      </c>
      <c r="B368" s="128">
        <f>IF(特征计算_周度!B366="","",0.25*IF(特征计算_周度!B366="",0,特征计算_周度!B366)+0.25*IF(特征计算_周度!C366="",0,特征计算_周度!C366)+0.15*IF(特征计算_周度!D366="",0,特征计算_周度!D366)+0.15*IF(特征计算_周度!E366="",0,特征计算_周度!E366)+0.2*IF(特征计算_周度!F366="",0,特征计算_周度!F366))</f>
        <v/>
      </c>
      <c r="C368" s="128">
        <f>IF(B368="","",IF(OR(IF(特征计算_周度!B366="",FALSE,特征计算_周度!B366&gt;2),IF(特征计算_周度!C366="",FALSE,特征计算_周度!C366&gt;2),IF(特征计算_周度!G366="",FALSE,特征计算_周度!G366&gt;2),IF(特征计算_周度!E366="",FALSE,特征计算_周度!E366&gt;2),IF(特征计算_周度!F366="",FALSE,特征计算_周度!F366&gt;2)),MAX(B368,MAX(IF(特征计算_周度!B366="",0,特征计算_周度!B366),IF(特征计算_周度!C366="",0,特征计算_周度!C366),IF(特征计算_周度!G366="",0,特征计算_周度!G366),IF(特征计算_周度!E366="",0,特征计算_周度!E366),IF(特征计算_周度!F366="",0,特征计算_周度!F366))),B368))</f>
        <v/>
      </c>
      <c r="D368" s="129">
        <f>原始数据_周度!B366</f>
        <v/>
      </c>
      <c r="E368" s="157">
        <f>IF(D368="","",D368/MAX(D$4:D368)-1)</f>
        <v/>
      </c>
    </row>
    <row r="369">
      <c r="A369" s="127">
        <f>原始数据_周度!A367</f>
        <v/>
      </c>
      <c r="B369" s="128">
        <f>IF(特征计算_周度!B367="","",0.25*IF(特征计算_周度!B367="",0,特征计算_周度!B367)+0.25*IF(特征计算_周度!C367="",0,特征计算_周度!C367)+0.15*IF(特征计算_周度!D367="",0,特征计算_周度!D367)+0.15*IF(特征计算_周度!E367="",0,特征计算_周度!E367)+0.2*IF(特征计算_周度!F367="",0,特征计算_周度!F367))</f>
        <v/>
      </c>
      <c r="C369" s="128">
        <f>IF(B369="","",IF(OR(IF(特征计算_周度!B367="",FALSE,特征计算_周度!B367&gt;2),IF(特征计算_周度!C367="",FALSE,特征计算_周度!C367&gt;2),IF(特征计算_周度!G367="",FALSE,特征计算_周度!G367&gt;2),IF(特征计算_周度!E367="",FALSE,特征计算_周度!E367&gt;2),IF(特征计算_周度!F367="",FALSE,特征计算_周度!F367&gt;2)),MAX(B369,MAX(IF(特征计算_周度!B367="",0,特征计算_周度!B367),IF(特征计算_周度!C367="",0,特征计算_周度!C367),IF(特征计算_周度!G367="",0,特征计算_周度!G367),IF(特征计算_周度!E367="",0,特征计算_周度!E367),IF(特征计算_周度!F367="",0,特征计算_周度!F367))),B369))</f>
        <v/>
      </c>
      <c r="D369" s="129">
        <f>原始数据_周度!B367</f>
        <v/>
      </c>
      <c r="E369" s="157">
        <f>IF(D369="","",D369/MAX(D$4:D369)-1)</f>
        <v/>
      </c>
    </row>
    <row r="370">
      <c r="A370" s="127">
        <f>原始数据_周度!A368</f>
        <v/>
      </c>
      <c r="B370" s="128">
        <f>IF(特征计算_周度!B368="","",0.25*IF(特征计算_周度!B368="",0,特征计算_周度!B368)+0.25*IF(特征计算_周度!C368="",0,特征计算_周度!C368)+0.15*IF(特征计算_周度!D368="",0,特征计算_周度!D368)+0.15*IF(特征计算_周度!E368="",0,特征计算_周度!E368)+0.2*IF(特征计算_周度!F368="",0,特征计算_周度!F368))</f>
        <v/>
      </c>
      <c r="C370" s="128">
        <f>IF(B370="","",IF(OR(IF(特征计算_周度!B368="",FALSE,特征计算_周度!B368&gt;2),IF(特征计算_周度!C368="",FALSE,特征计算_周度!C368&gt;2),IF(特征计算_周度!G368="",FALSE,特征计算_周度!G368&gt;2),IF(特征计算_周度!E368="",FALSE,特征计算_周度!E368&gt;2),IF(特征计算_周度!F368="",FALSE,特征计算_周度!F368&gt;2)),MAX(B370,MAX(IF(特征计算_周度!B368="",0,特征计算_周度!B368),IF(特征计算_周度!C368="",0,特征计算_周度!C368),IF(特征计算_周度!G368="",0,特征计算_周度!G368),IF(特征计算_周度!E368="",0,特征计算_周度!E368),IF(特征计算_周度!F368="",0,特征计算_周度!F368))),B370))</f>
        <v/>
      </c>
      <c r="D370" s="129">
        <f>原始数据_周度!B368</f>
        <v/>
      </c>
      <c r="E370" s="157">
        <f>IF(D370="","",D370/MAX(D$4:D370)-1)</f>
        <v/>
      </c>
    </row>
    <row r="371">
      <c r="A371" s="127">
        <f>原始数据_周度!A369</f>
        <v/>
      </c>
      <c r="B371" s="128">
        <f>IF(特征计算_周度!B369="","",0.25*IF(特征计算_周度!B369="",0,特征计算_周度!B369)+0.25*IF(特征计算_周度!C369="",0,特征计算_周度!C369)+0.15*IF(特征计算_周度!D369="",0,特征计算_周度!D369)+0.15*IF(特征计算_周度!E369="",0,特征计算_周度!E369)+0.2*IF(特征计算_周度!F369="",0,特征计算_周度!F369))</f>
        <v/>
      </c>
      <c r="C371" s="128">
        <f>IF(B371="","",IF(OR(IF(特征计算_周度!B369="",FALSE,特征计算_周度!B369&gt;2),IF(特征计算_周度!C369="",FALSE,特征计算_周度!C369&gt;2),IF(特征计算_周度!G369="",FALSE,特征计算_周度!G369&gt;2),IF(特征计算_周度!E369="",FALSE,特征计算_周度!E369&gt;2),IF(特征计算_周度!F369="",FALSE,特征计算_周度!F369&gt;2)),MAX(B371,MAX(IF(特征计算_周度!B369="",0,特征计算_周度!B369),IF(特征计算_周度!C369="",0,特征计算_周度!C369),IF(特征计算_周度!G369="",0,特征计算_周度!G369),IF(特征计算_周度!E369="",0,特征计算_周度!E369),IF(特征计算_周度!F369="",0,特征计算_周度!F369))),B371))</f>
        <v/>
      </c>
      <c r="D371" s="129">
        <f>原始数据_周度!B369</f>
        <v/>
      </c>
      <c r="E371" s="157">
        <f>IF(D371="","",D371/MAX(D$4:D371)-1)</f>
        <v/>
      </c>
    </row>
    <row r="372">
      <c r="A372" s="127">
        <f>原始数据_周度!A370</f>
        <v/>
      </c>
      <c r="B372" s="128">
        <f>IF(特征计算_周度!B370="","",0.25*IF(特征计算_周度!B370="",0,特征计算_周度!B370)+0.25*IF(特征计算_周度!C370="",0,特征计算_周度!C370)+0.15*IF(特征计算_周度!D370="",0,特征计算_周度!D370)+0.15*IF(特征计算_周度!E370="",0,特征计算_周度!E370)+0.2*IF(特征计算_周度!F370="",0,特征计算_周度!F370))</f>
        <v/>
      </c>
      <c r="C372" s="128">
        <f>IF(B372="","",IF(OR(IF(特征计算_周度!B370="",FALSE,特征计算_周度!B370&gt;2),IF(特征计算_周度!C370="",FALSE,特征计算_周度!C370&gt;2),IF(特征计算_周度!G370="",FALSE,特征计算_周度!G370&gt;2),IF(特征计算_周度!E370="",FALSE,特征计算_周度!E370&gt;2),IF(特征计算_周度!F370="",FALSE,特征计算_周度!F370&gt;2)),MAX(B372,MAX(IF(特征计算_周度!B370="",0,特征计算_周度!B370),IF(特征计算_周度!C370="",0,特征计算_周度!C370),IF(特征计算_周度!G370="",0,特征计算_周度!G370),IF(特征计算_周度!E370="",0,特征计算_周度!E370),IF(特征计算_周度!F370="",0,特征计算_周度!F370))),B372))</f>
        <v/>
      </c>
      <c r="D372" s="129">
        <f>原始数据_周度!B370</f>
        <v/>
      </c>
      <c r="E372" s="157">
        <f>IF(D372="","",D372/MAX(D$4:D372)-1)</f>
        <v/>
      </c>
    </row>
    <row r="373">
      <c r="A373" s="127">
        <f>原始数据_周度!A371</f>
        <v/>
      </c>
      <c r="B373" s="128">
        <f>IF(特征计算_周度!B371="","",0.25*IF(特征计算_周度!B371="",0,特征计算_周度!B371)+0.25*IF(特征计算_周度!C371="",0,特征计算_周度!C371)+0.15*IF(特征计算_周度!D371="",0,特征计算_周度!D371)+0.15*IF(特征计算_周度!E371="",0,特征计算_周度!E371)+0.2*IF(特征计算_周度!F371="",0,特征计算_周度!F371))</f>
        <v/>
      </c>
      <c r="C373" s="128">
        <f>IF(B373="","",IF(OR(IF(特征计算_周度!B371="",FALSE,特征计算_周度!B371&gt;2),IF(特征计算_周度!C371="",FALSE,特征计算_周度!C371&gt;2),IF(特征计算_周度!G371="",FALSE,特征计算_周度!G371&gt;2),IF(特征计算_周度!E371="",FALSE,特征计算_周度!E371&gt;2),IF(特征计算_周度!F371="",FALSE,特征计算_周度!F371&gt;2)),MAX(B373,MAX(IF(特征计算_周度!B371="",0,特征计算_周度!B371),IF(特征计算_周度!C371="",0,特征计算_周度!C371),IF(特征计算_周度!G371="",0,特征计算_周度!G371),IF(特征计算_周度!E371="",0,特征计算_周度!E371),IF(特征计算_周度!F371="",0,特征计算_周度!F371))),B373))</f>
        <v/>
      </c>
      <c r="D373" s="129">
        <f>原始数据_周度!B371</f>
        <v/>
      </c>
      <c r="E373" s="157">
        <f>IF(D373="","",D373/MAX(D$4:D373)-1)</f>
        <v/>
      </c>
    </row>
    <row r="374">
      <c r="A374" s="127">
        <f>原始数据_周度!A372</f>
        <v/>
      </c>
      <c r="B374" s="128">
        <f>IF(特征计算_周度!B372="","",0.25*IF(特征计算_周度!B372="",0,特征计算_周度!B372)+0.25*IF(特征计算_周度!C372="",0,特征计算_周度!C372)+0.15*IF(特征计算_周度!D372="",0,特征计算_周度!D372)+0.15*IF(特征计算_周度!E372="",0,特征计算_周度!E372)+0.2*IF(特征计算_周度!F372="",0,特征计算_周度!F372))</f>
        <v/>
      </c>
      <c r="C374" s="128">
        <f>IF(B374="","",IF(OR(IF(特征计算_周度!B372="",FALSE,特征计算_周度!B372&gt;2),IF(特征计算_周度!C372="",FALSE,特征计算_周度!C372&gt;2),IF(特征计算_周度!G372="",FALSE,特征计算_周度!G372&gt;2),IF(特征计算_周度!E372="",FALSE,特征计算_周度!E372&gt;2),IF(特征计算_周度!F372="",FALSE,特征计算_周度!F372&gt;2)),MAX(B374,MAX(IF(特征计算_周度!B372="",0,特征计算_周度!B372),IF(特征计算_周度!C372="",0,特征计算_周度!C372),IF(特征计算_周度!G372="",0,特征计算_周度!G372),IF(特征计算_周度!E372="",0,特征计算_周度!E372),IF(特征计算_周度!F372="",0,特征计算_周度!F372))),B374))</f>
        <v/>
      </c>
      <c r="D374" s="129">
        <f>原始数据_周度!B372</f>
        <v/>
      </c>
      <c r="E374" s="157">
        <f>IF(D374="","",D374/MAX(D$4:D374)-1)</f>
        <v/>
      </c>
    </row>
    <row r="375">
      <c r="A375" s="127">
        <f>原始数据_周度!A373</f>
        <v/>
      </c>
      <c r="B375" s="128">
        <f>IF(特征计算_周度!B373="","",0.25*IF(特征计算_周度!B373="",0,特征计算_周度!B373)+0.25*IF(特征计算_周度!C373="",0,特征计算_周度!C373)+0.15*IF(特征计算_周度!D373="",0,特征计算_周度!D373)+0.15*IF(特征计算_周度!E373="",0,特征计算_周度!E373)+0.2*IF(特征计算_周度!F373="",0,特征计算_周度!F373))</f>
        <v/>
      </c>
      <c r="C375" s="128">
        <f>IF(B375="","",IF(OR(IF(特征计算_周度!B373="",FALSE,特征计算_周度!B373&gt;2),IF(特征计算_周度!C373="",FALSE,特征计算_周度!C373&gt;2),IF(特征计算_周度!G373="",FALSE,特征计算_周度!G373&gt;2),IF(特征计算_周度!E373="",FALSE,特征计算_周度!E373&gt;2),IF(特征计算_周度!F373="",FALSE,特征计算_周度!F373&gt;2)),MAX(B375,MAX(IF(特征计算_周度!B373="",0,特征计算_周度!B373),IF(特征计算_周度!C373="",0,特征计算_周度!C373),IF(特征计算_周度!G373="",0,特征计算_周度!G373),IF(特征计算_周度!E373="",0,特征计算_周度!E373),IF(特征计算_周度!F373="",0,特征计算_周度!F373))),B375))</f>
        <v/>
      </c>
      <c r="D375" s="129">
        <f>原始数据_周度!B373</f>
        <v/>
      </c>
      <c r="E375" s="157">
        <f>IF(D375="","",D375/MAX(D$4:D375)-1)</f>
        <v/>
      </c>
    </row>
    <row r="376">
      <c r="A376" s="127">
        <f>原始数据_周度!A374</f>
        <v/>
      </c>
      <c r="B376" s="128">
        <f>IF(特征计算_周度!B374="","",0.25*IF(特征计算_周度!B374="",0,特征计算_周度!B374)+0.25*IF(特征计算_周度!C374="",0,特征计算_周度!C374)+0.15*IF(特征计算_周度!D374="",0,特征计算_周度!D374)+0.15*IF(特征计算_周度!E374="",0,特征计算_周度!E374)+0.2*IF(特征计算_周度!F374="",0,特征计算_周度!F374))</f>
        <v/>
      </c>
      <c r="C376" s="128">
        <f>IF(B376="","",IF(OR(IF(特征计算_周度!B374="",FALSE,特征计算_周度!B374&gt;2),IF(特征计算_周度!C374="",FALSE,特征计算_周度!C374&gt;2),IF(特征计算_周度!G374="",FALSE,特征计算_周度!G374&gt;2),IF(特征计算_周度!E374="",FALSE,特征计算_周度!E374&gt;2),IF(特征计算_周度!F374="",FALSE,特征计算_周度!F374&gt;2)),MAX(B376,MAX(IF(特征计算_周度!B374="",0,特征计算_周度!B374),IF(特征计算_周度!C374="",0,特征计算_周度!C374),IF(特征计算_周度!G374="",0,特征计算_周度!G374),IF(特征计算_周度!E374="",0,特征计算_周度!E374),IF(特征计算_周度!F374="",0,特征计算_周度!F374))),B376))</f>
        <v/>
      </c>
      <c r="D376" s="129">
        <f>原始数据_周度!B374</f>
        <v/>
      </c>
      <c r="E376" s="157">
        <f>IF(D376="","",D376/MAX(D$4:D376)-1)</f>
        <v/>
      </c>
    </row>
    <row r="377">
      <c r="A377" s="127">
        <f>原始数据_周度!A375</f>
        <v/>
      </c>
      <c r="B377" s="128">
        <f>IF(特征计算_周度!B375="","",0.25*IF(特征计算_周度!B375="",0,特征计算_周度!B375)+0.25*IF(特征计算_周度!C375="",0,特征计算_周度!C375)+0.15*IF(特征计算_周度!D375="",0,特征计算_周度!D375)+0.15*IF(特征计算_周度!E375="",0,特征计算_周度!E375)+0.2*IF(特征计算_周度!F375="",0,特征计算_周度!F375))</f>
        <v/>
      </c>
      <c r="C377" s="128">
        <f>IF(B377="","",IF(OR(IF(特征计算_周度!B375="",FALSE,特征计算_周度!B375&gt;2),IF(特征计算_周度!C375="",FALSE,特征计算_周度!C375&gt;2),IF(特征计算_周度!G375="",FALSE,特征计算_周度!G375&gt;2),IF(特征计算_周度!E375="",FALSE,特征计算_周度!E375&gt;2),IF(特征计算_周度!F375="",FALSE,特征计算_周度!F375&gt;2)),MAX(B377,MAX(IF(特征计算_周度!B375="",0,特征计算_周度!B375),IF(特征计算_周度!C375="",0,特征计算_周度!C375),IF(特征计算_周度!G375="",0,特征计算_周度!G375),IF(特征计算_周度!E375="",0,特征计算_周度!E375),IF(特征计算_周度!F375="",0,特征计算_周度!F375))),B377))</f>
        <v/>
      </c>
      <c r="D377" s="129">
        <f>原始数据_周度!B375</f>
        <v/>
      </c>
      <c r="E377" s="157">
        <f>IF(D377="","",D377/MAX(D$4:D377)-1)</f>
        <v/>
      </c>
    </row>
    <row r="378">
      <c r="A378" s="127">
        <f>原始数据_周度!A376</f>
        <v/>
      </c>
      <c r="B378" s="128">
        <f>IF(特征计算_周度!B376="","",0.25*IF(特征计算_周度!B376="",0,特征计算_周度!B376)+0.25*IF(特征计算_周度!C376="",0,特征计算_周度!C376)+0.15*IF(特征计算_周度!D376="",0,特征计算_周度!D376)+0.15*IF(特征计算_周度!E376="",0,特征计算_周度!E376)+0.2*IF(特征计算_周度!F376="",0,特征计算_周度!F376))</f>
        <v/>
      </c>
      <c r="C378" s="128">
        <f>IF(B378="","",IF(OR(IF(特征计算_周度!B376="",FALSE,特征计算_周度!B376&gt;2),IF(特征计算_周度!C376="",FALSE,特征计算_周度!C376&gt;2),IF(特征计算_周度!G376="",FALSE,特征计算_周度!G376&gt;2),IF(特征计算_周度!E376="",FALSE,特征计算_周度!E376&gt;2),IF(特征计算_周度!F376="",FALSE,特征计算_周度!F376&gt;2)),MAX(B378,MAX(IF(特征计算_周度!B376="",0,特征计算_周度!B376),IF(特征计算_周度!C376="",0,特征计算_周度!C376),IF(特征计算_周度!G376="",0,特征计算_周度!G376),IF(特征计算_周度!E376="",0,特征计算_周度!E376),IF(特征计算_周度!F376="",0,特征计算_周度!F376))),B378))</f>
        <v/>
      </c>
      <c r="D378" s="129">
        <f>原始数据_周度!B376</f>
        <v/>
      </c>
      <c r="E378" s="157">
        <f>IF(D378="","",D378/MAX(D$4:D378)-1)</f>
        <v/>
      </c>
    </row>
    <row r="379">
      <c r="A379" s="127">
        <f>原始数据_周度!A377</f>
        <v/>
      </c>
      <c r="B379" s="128">
        <f>IF(特征计算_周度!B377="","",0.25*IF(特征计算_周度!B377="",0,特征计算_周度!B377)+0.25*IF(特征计算_周度!C377="",0,特征计算_周度!C377)+0.15*IF(特征计算_周度!D377="",0,特征计算_周度!D377)+0.15*IF(特征计算_周度!E377="",0,特征计算_周度!E377)+0.2*IF(特征计算_周度!F377="",0,特征计算_周度!F377))</f>
        <v/>
      </c>
      <c r="C379" s="128">
        <f>IF(B379="","",IF(OR(IF(特征计算_周度!B377="",FALSE,特征计算_周度!B377&gt;2),IF(特征计算_周度!C377="",FALSE,特征计算_周度!C377&gt;2),IF(特征计算_周度!G377="",FALSE,特征计算_周度!G377&gt;2),IF(特征计算_周度!E377="",FALSE,特征计算_周度!E377&gt;2),IF(特征计算_周度!F377="",FALSE,特征计算_周度!F377&gt;2)),MAX(B379,MAX(IF(特征计算_周度!B377="",0,特征计算_周度!B377),IF(特征计算_周度!C377="",0,特征计算_周度!C377),IF(特征计算_周度!G377="",0,特征计算_周度!G377),IF(特征计算_周度!E377="",0,特征计算_周度!E377),IF(特征计算_周度!F377="",0,特征计算_周度!F377))),B379))</f>
        <v/>
      </c>
      <c r="D379" s="129">
        <f>原始数据_周度!B377</f>
        <v/>
      </c>
      <c r="E379" s="157">
        <f>IF(D379="","",D379/MAX(D$4:D379)-1)</f>
        <v/>
      </c>
    </row>
    <row r="380">
      <c r="A380" s="127">
        <f>原始数据_周度!A378</f>
        <v/>
      </c>
      <c r="B380" s="128">
        <f>IF(特征计算_周度!B378="","",0.25*IF(特征计算_周度!B378="",0,特征计算_周度!B378)+0.25*IF(特征计算_周度!C378="",0,特征计算_周度!C378)+0.15*IF(特征计算_周度!D378="",0,特征计算_周度!D378)+0.15*IF(特征计算_周度!E378="",0,特征计算_周度!E378)+0.2*IF(特征计算_周度!F378="",0,特征计算_周度!F378))</f>
        <v/>
      </c>
      <c r="C380" s="128">
        <f>IF(B380="","",IF(OR(IF(特征计算_周度!B378="",FALSE,特征计算_周度!B378&gt;2),IF(特征计算_周度!C378="",FALSE,特征计算_周度!C378&gt;2),IF(特征计算_周度!G378="",FALSE,特征计算_周度!G378&gt;2),IF(特征计算_周度!E378="",FALSE,特征计算_周度!E378&gt;2),IF(特征计算_周度!F378="",FALSE,特征计算_周度!F378&gt;2)),MAX(B380,MAX(IF(特征计算_周度!B378="",0,特征计算_周度!B378),IF(特征计算_周度!C378="",0,特征计算_周度!C378),IF(特征计算_周度!G378="",0,特征计算_周度!G378),IF(特征计算_周度!E378="",0,特征计算_周度!E378),IF(特征计算_周度!F378="",0,特征计算_周度!F378))),B380))</f>
        <v/>
      </c>
      <c r="D380" s="129">
        <f>原始数据_周度!B378</f>
        <v/>
      </c>
      <c r="E380" s="157">
        <f>IF(D380="","",D380/MAX(D$4:D380)-1)</f>
        <v/>
      </c>
    </row>
    <row r="381">
      <c r="A381" s="127">
        <f>原始数据_周度!A379</f>
        <v/>
      </c>
      <c r="B381" s="128">
        <f>IF(特征计算_周度!B379="","",0.25*IF(特征计算_周度!B379="",0,特征计算_周度!B379)+0.25*IF(特征计算_周度!C379="",0,特征计算_周度!C379)+0.15*IF(特征计算_周度!D379="",0,特征计算_周度!D379)+0.15*IF(特征计算_周度!E379="",0,特征计算_周度!E379)+0.2*IF(特征计算_周度!F379="",0,特征计算_周度!F379))</f>
        <v/>
      </c>
      <c r="C381" s="128">
        <f>IF(B381="","",IF(OR(IF(特征计算_周度!B379="",FALSE,特征计算_周度!B379&gt;2),IF(特征计算_周度!C379="",FALSE,特征计算_周度!C379&gt;2),IF(特征计算_周度!G379="",FALSE,特征计算_周度!G379&gt;2),IF(特征计算_周度!E379="",FALSE,特征计算_周度!E379&gt;2),IF(特征计算_周度!F379="",FALSE,特征计算_周度!F379&gt;2)),MAX(B381,MAX(IF(特征计算_周度!B379="",0,特征计算_周度!B379),IF(特征计算_周度!C379="",0,特征计算_周度!C379),IF(特征计算_周度!G379="",0,特征计算_周度!G379),IF(特征计算_周度!E379="",0,特征计算_周度!E379),IF(特征计算_周度!F379="",0,特征计算_周度!F379))),B381))</f>
        <v/>
      </c>
      <c r="D381" s="129">
        <f>原始数据_周度!B379</f>
        <v/>
      </c>
      <c r="E381" s="157">
        <f>IF(D381="","",D381/MAX(D$4:D381)-1)</f>
        <v/>
      </c>
    </row>
    <row r="382">
      <c r="A382" s="127">
        <f>原始数据_周度!A380</f>
        <v/>
      </c>
      <c r="B382" s="128">
        <f>IF(特征计算_周度!B380="","",0.25*IF(特征计算_周度!B380="",0,特征计算_周度!B380)+0.25*IF(特征计算_周度!C380="",0,特征计算_周度!C380)+0.15*IF(特征计算_周度!D380="",0,特征计算_周度!D380)+0.15*IF(特征计算_周度!E380="",0,特征计算_周度!E380)+0.2*IF(特征计算_周度!F380="",0,特征计算_周度!F380))</f>
        <v/>
      </c>
      <c r="C382" s="128">
        <f>IF(B382="","",IF(OR(IF(特征计算_周度!B380="",FALSE,特征计算_周度!B380&gt;2),IF(特征计算_周度!C380="",FALSE,特征计算_周度!C380&gt;2),IF(特征计算_周度!G380="",FALSE,特征计算_周度!G380&gt;2),IF(特征计算_周度!E380="",FALSE,特征计算_周度!E380&gt;2),IF(特征计算_周度!F380="",FALSE,特征计算_周度!F380&gt;2)),MAX(B382,MAX(IF(特征计算_周度!B380="",0,特征计算_周度!B380),IF(特征计算_周度!C380="",0,特征计算_周度!C380),IF(特征计算_周度!G380="",0,特征计算_周度!G380),IF(特征计算_周度!E380="",0,特征计算_周度!E380),IF(特征计算_周度!F380="",0,特征计算_周度!F380))),B382))</f>
        <v/>
      </c>
      <c r="D382" s="129">
        <f>原始数据_周度!B380</f>
        <v/>
      </c>
      <c r="E382" s="157">
        <f>IF(D382="","",D382/MAX(D$4:D382)-1)</f>
        <v/>
      </c>
    </row>
    <row r="383">
      <c r="A383" s="127">
        <f>原始数据_周度!A381</f>
        <v/>
      </c>
      <c r="B383" s="128">
        <f>IF(特征计算_周度!B381="","",0.25*IF(特征计算_周度!B381="",0,特征计算_周度!B381)+0.25*IF(特征计算_周度!C381="",0,特征计算_周度!C381)+0.15*IF(特征计算_周度!D381="",0,特征计算_周度!D381)+0.15*IF(特征计算_周度!E381="",0,特征计算_周度!E381)+0.2*IF(特征计算_周度!F381="",0,特征计算_周度!F381))</f>
        <v/>
      </c>
      <c r="C383" s="128">
        <f>IF(B383="","",IF(OR(IF(特征计算_周度!B381="",FALSE,特征计算_周度!B381&gt;2),IF(特征计算_周度!C381="",FALSE,特征计算_周度!C381&gt;2),IF(特征计算_周度!G381="",FALSE,特征计算_周度!G381&gt;2),IF(特征计算_周度!E381="",FALSE,特征计算_周度!E381&gt;2),IF(特征计算_周度!F381="",FALSE,特征计算_周度!F381&gt;2)),MAX(B383,MAX(IF(特征计算_周度!B381="",0,特征计算_周度!B381),IF(特征计算_周度!C381="",0,特征计算_周度!C381),IF(特征计算_周度!G381="",0,特征计算_周度!G381),IF(特征计算_周度!E381="",0,特征计算_周度!E381),IF(特征计算_周度!F381="",0,特征计算_周度!F381))),B383))</f>
        <v/>
      </c>
      <c r="D383" s="129">
        <f>原始数据_周度!B381</f>
        <v/>
      </c>
      <c r="E383" s="157">
        <f>IF(D383="","",D383/MAX(D$4:D383)-1)</f>
        <v/>
      </c>
    </row>
    <row r="384">
      <c r="A384" s="127">
        <f>原始数据_周度!A382</f>
        <v/>
      </c>
      <c r="B384" s="128">
        <f>IF(特征计算_周度!B382="","",0.25*IF(特征计算_周度!B382="",0,特征计算_周度!B382)+0.25*IF(特征计算_周度!C382="",0,特征计算_周度!C382)+0.15*IF(特征计算_周度!D382="",0,特征计算_周度!D382)+0.15*IF(特征计算_周度!E382="",0,特征计算_周度!E382)+0.2*IF(特征计算_周度!F382="",0,特征计算_周度!F382))</f>
        <v/>
      </c>
      <c r="C384" s="128">
        <f>IF(B384="","",IF(OR(IF(特征计算_周度!B382="",FALSE,特征计算_周度!B382&gt;2),IF(特征计算_周度!C382="",FALSE,特征计算_周度!C382&gt;2),IF(特征计算_周度!G382="",FALSE,特征计算_周度!G382&gt;2),IF(特征计算_周度!E382="",FALSE,特征计算_周度!E382&gt;2),IF(特征计算_周度!F382="",FALSE,特征计算_周度!F382&gt;2)),MAX(B384,MAX(IF(特征计算_周度!B382="",0,特征计算_周度!B382),IF(特征计算_周度!C382="",0,特征计算_周度!C382),IF(特征计算_周度!G382="",0,特征计算_周度!G382),IF(特征计算_周度!E382="",0,特征计算_周度!E382),IF(特征计算_周度!F382="",0,特征计算_周度!F382))),B384))</f>
        <v/>
      </c>
      <c r="D384" s="129">
        <f>原始数据_周度!B382</f>
        <v/>
      </c>
      <c r="E384" s="157">
        <f>IF(D384="","",D384/MAX(D$4:D384)-1)</f>
        <v/>
      </c>
    </row>
    <row r="385">
      <c r="A385" s="127">
        <f>原始数据_周度!A383</f>
        <v/>
      </c>
      <c r="B385" s="128">
        <f>IF(特征计算_周度!B383="","",0.25*IF(特征计算_周度!B383="",0,特征计算_周度!B383)+0.25*IF(特征计算_周度!C383="",0,特征计算_周度!C383)+0.15*IF(特征计算_周度!D383="",0,特征计算_周度!D383)+0.15*IF(特征计算_周度!E383="",0,特征计算_周度!E383)+0.2*IF(特征计算_周度!F383="",0,特征计算_周度!F383))</f>
        <v/>
      </c>
      <c r="C385" s="128">
        <f>IF(B385="","",IF(OR(IF(特征计算_周度!B383="",FALSE,特征计算_周度!B383&gt;2),IF(特征计算_周度!C383="",FALSE,特征计算_周度!C383&gt;2),IF(特征计算_周度!G383="",FALSE,特征计算_周度!G383&gt;2),IF(特征计算_周度!E383="",FALSE,特征计算_周度!E383&gt;2),IF(特征计算_周度!F383="",FALSE,特征计算_周度!F383&gt;2)),MAX(B385,MAX(IF(特征计算_周度!B383="",0,特征计算_周度!B383),IF(特征计算_周度!C383="",0,特征计算_周度!C383),IF(特征计算_周度!G383="",0,特征计算_周度!G383),IF(特征计算_周度!E383="",0,特征计算_周度!E383),IF(特征计算_周度!F383="",0,特征计算_周度!F383))),B385))</f>
        <v/>
      </c>
      <c r="D385" s="129">
        <f>原始数据_周度!B383</f>
        <v/>
      </c>
      <c r="E385" s="157">
        <f>IF(D385="","",D385/MAX(D$4:D385)-1)</f>
        <v/>
      </c>
    </row>
    <row r="386">
      <c r="A386" s="127">
        <f>原始数据_周度!A384</f>
        <v/>
      </c>
      <c r="B386" s="128">
        <f>IF(特征计算_周度!B384="","",0.25*IF(特征计算_周度!B384="",0,特征计算_周度!B384)+0.25*IF(特征计算_周度!C384="",0,特征计算_周度!C384)+0.15*IF(特征计算_周度!D384="",0,特征计算_周度!D384)+0.15*IF(特征计算_周度!E384="",0,特征计算_周度!E384)+0.2*IF(特征计算_周度!F384="",0,特征计算_周度!F384))</f>
        <v/>
      </c>
      <c r="C386" s="128">
        <f>IF(B386="","",IF(OR(IF(特征计算_周度!B384="",FALSE,特征计算_周度!B384&gt;2),IF(特征计算_周度!C384="",FALSE,特征计算_周度!C384&gt;2),IF(特征计算_周度!G384="",FALSE,特征计算_周度!G384&gt;2),IF(特征计算_周度!E384="",FALSE,特征计算_周度!E384&gt;2),IF(特征计算_周度!F384="",FALSE,特征计算_周度!F384&gt;2)),MAX(B386,MAX(IF(特征计算_周度!B384="",0,特征计算_周度!B384),IF(特征计算_周度!C384="",0,特征计算_周度!C384),IF(特征计算_周度!G384="",0,特征计算_周度!G384),IF(特征计算_周度!E384="",0,特征计算_周度!E384),IF(特征计算_周度!F384="",0,特征计算_周度!F384))),B386))</f>
        <v/>
      </c>
      <c r="D386" s="129">
        <f>原始数据_周度!B384</f>
        <v/>
      </c>
      <c r="E386" s="157">
        <f>IF(D386="","",D386/MAX(D$4:D386)-1)</f>
        <v/>
      </c>
    </row>
    <row r="387">
      <c r="A387" s="127">
        <f>原始数据_周度!A385</f>
        <v/>
      </c>
      <c r="B387" s="128">
        <f>IF(特征计算_周度!B385="","",0.25*IF(特征计算_周度!B385="",0,特征计算_周度!B385)+0.25*IF(特征计算_周度!C385="",0,特征计算_周度!C385)+0.15*IF(特征计算_周度!D385="",0,特征计算_周度!D385)+0.15*IF(特征计算_周度!E385="",0,特征计算_周度!E385)+0.2*IF(特征计算_周度!F385="",0,特征计算_周度!F385))</f>
        <v/>
      </c>
      <c r="C387" s="128">
        <f>IF(B387="","",IF(OR(IF(特征计算_周度!B385="",FALSE,特征计算_周度!B385&gt;2),IF(特征计算_周度!C385="",FALSE,特征计算_周度!C385&gt;2),IF(特征计算_周度!G385="",FALSE,特征计算_周度!G385&gt;2),IF(特征计算_周度!E385="",FALSE,特征计算_周度!E385&gt;2),IF(特征计算_周度!F385="",FALSE,特征计算_周度!F385&gt;2)),MAX(B387,MAX(IF(特征计算_周度!B385="",0,特征计算_周度!B385),IF(特征计算_周度!C385="",0,特征计算_周度!C385),IF(特征计算_周度!G385="",0,特征计算_周度!G385),IF(特征计算_周度!E385="",0,特征计算_周度!E385),IF(特征计算_周度!F385="",0,特征计算_周度!F385))),B387))</f>
        <v/>
      </c>
      <c r="D387" s="129">
        <f>原始数据_周度!B385</f>
        <v/>
      </c>
      <c r="E387" s="157">
        <f>IF(D387="","",D387/MAX(D$4:D387)-1)</f>
        <v/>
      </c>
    </row>
    <row r="388">
      <c r="A388" s="127">
        <f>原始数据_周度!A386</f>
        <v/>
      </c>
      <c r="B388" s="128">
        <f>IF(特征计算_周度!B386="","",0.25*IF(特征计算_周度!B386="",0,特征计算_周度!B386)+0.25*IF(特征计算_周度!C386="",0,特征计算_周度!C386)+0.15*IF(特征计算_周度!D386="",0,特征计算_周度!D386)+0.15*IF(特征计算_周度!E386="",0,特征计算_周度!E386)+0.2*IF(特征计算_周度!F386="",0,特征计算_周度!F386))</f>
        <v/>
      </c>
      <c r="C388" s="128">
        <f>IF(B388="","",IF(OR(IF(特征计算_周度!B386="",FALSE,特征计算_周度!B386&gt;2),IF(特征计算_周度!C386="",FALSE,特征计算_周度!C386&gt;2),IF(特征计算_周度!G386="",FALSE,特征计算_周度!G386&gt;2),IF(特征计算_周度!E386="",FALSE,特征计算_周度!E386&gt;2),IF(特征计算_周度!F386="",FALSE,特征计算_周度!F386&gt;2)),MAX(B388,MAX(IF(特征计算_周度!B386="",0,特征计算_周度!B386),IF(特征计算_周度!C386="",0,特征计算_周度!C386),IF(特征计算_周度!G386="",0,特征计算_周度!G386),IF(特征计算_周度!E386="",0,特征计算_周度!E386),IF(特征计算_周度!F386="",0,特征计算_周度!F386))),B388))</f>
        <v/>
      </c>
      <c r="D388" s="129">
        <f>原始数据_周度!B386</f>
        <v/>
      </c>
      <c r="E388" s="157">
        <f>IF(D388="","",D388/MAX(D$4:D388)-1)</f>
        <v/>
      </c>
    </row>
    <row r="389">
      <c r="A389" s="127">
        <f>原始数据_周度!A387</f>
        <v/>
      </c>
      <c r="B389" s="128">
        <f>IF(特征计算_周度!B387="","",0.25*IF(特征计算_周度!B387="",0,特征计算_周度!B387)+0.25*IF(特征计算_周度!C387="",0,特征计算_周度!C387)+0.15*IF(特征计算_周度!D387="",0,特征计算_周度!D387)+0.15*IF(特征计算_周度!E387="",0,特征计算_周度!E387)+0.2*IF(特征计算_周度!F387="",0,特征计算_周度!F387))</f>
        <v/>
      </c>
      <c r="C389" s="128">
        <f>IF(B389="","",IF(OR(IF(特征计算_周度!B387="",FALSE,特征计算_周度!B387&gt;2),IF(特征计算_周度!C387="",FALSE,特征计算_周度!C387&gt;2),IF(特征计算_周度!G387="",FALSE,特征计算_周度!G387&gt;2),IF(特征计算_周度!E387="",FALSE,特征计算_周度!E387&gt;2),IF(特征计算_周度!F387="",FALSE,特征计算_周度!F387&gt;2)),MAX(B389,MAX(IF(特征计算_周度!B387="",0,特征计算_周度!B387),IF(特征计算_周度!C387="",0,特征计算_周度!C387),IF(特征计算_周度!G387="",0,特征计算_周度!G387),IF(特征计算_周度!E387="",0,特征计算_周度!E387),IF(特征计算_周度!F387="",0,特征计算_周度!F387))),B389))</f>
        <v/>
      </c>
      <c r="D389" s="129">
        <f>原始数据_周度!B387</f>
        <v/>
      </c>
      <c r="E389" s="157">
        <f>IF(D389="","",D389/MAX(D$4:D389)-1)</f>
        <v/>
      </c>
    </row>
    <row r="390">
      <c r="A390" s="127">
        <f>原始数据_周度!A388</f>
        <v/>
      </c>
      <c r="B390" s="128">
        <f>IF(特征计算_周度!B388="","",0.25*IF(特征计算_周度!B388="",0,特征计算_周度!B388)+0.25*IF(特征计算_周度!C388="",0,特征计算_周度!C388)+0.15*IF(特征计算_周度!D388="",0,特征计算_周度!D388)+0.15*IF(特征计算_周度!E388="",0,特征计算_周度!E388)+0.2*IF(特征计算_周度!F388="",0,特征计算_周度!F388))</f>
        <v/>
      </c>
      <c r="C390" s="128">
        <f>IF(B390="","",IF(OR(IF(特征计算_周度!B388="",FALSE,特征计算_周度!B388&gt;2),IF(特征计算_周度!C388="",FALSE,特征计算_周度!C388&gt;2),IF(特征计算_周度!G388="",FALSE,特征计算_周度!G388&gt;2),IF(特征计算_周度!E388="",FALSE,特征计算_周度!E388&gt;2),IF(特征计算_周度!F388="",FALSE,特征计算_周度!F388&gt;2)),MAX(B390,MAX(IF(特征计算_周度!B388="",0,特征计算_周度!B388),IF(特征计算_周度!C388="",0,特征计算_周度!C388),IF(特征计算_周度!G388="",0,特征计算_周度!G388),IF(特征计算_周度!E388="",0,特征计算_周度!E388),IF(特征计算_周度!F388="",0,特征计算_周度!F388))),B390))</f>
        <v/>
      </c>
      <c r="D390" s="129">
        <f>原始数据_周度!B388</f>
        <v/>
      </c>
      <c r="E390" s="157">
        <f>IF(D390="","",D390/MAX(D$4:D390)-1)</f>
        <v/>
      </c>
    </row>
    <row r="391">
      <c r="A391" s="127">
        <f>原始数据_周度!A389</f>
        <v/>
      </c>
      <c r="B391" s="128">
        <f>IF(特征计算_周度!B389="","",0.25*IF(特征计算_周度!B389="",0,特征计算_周度!B389)+0.25*IF(特征计算_周度!C389="",0,特征计算_周度!C389)+0.15*IF(特征计算_周度!D389="",0,特征计算_周度!D389)+0.15*IF(特征计算_周度!E389="",0,特征计算_周度!E389)+0.2*IF(特征计算_周度!F389="",0,特征计算_周度!F389))</f>
        <v/>
      </c>
      <c r="C391" s="128">
        <f>IF(B391="","",IF(OR(IF(特征计算_周度!B389="",FALSE,特征计算_周度!B389&gt;2),IF(特征计算_周度!C389="",FALSE,特征计算_周度!C389&gt;2),IF(特征计算_周度!G389="",FALSE,特征计算_周度!G389&gt;2),IF(特征计算_周度!E389="",FALSE,特征计算_周度!E389&gt;2),IF(特征计算_周度!F389="",FALSE,特征计算_周度!F389&gt;2)),MAX(B391,MAX(IF(特征计算_周度!B389="",0,特征计算_周度!B389),IF(特征计算_周度!C389="",0,特征计算_周度!C389),IF(特征计算_周度!G389="",0,特征计算_周度!G389),IF(特征计算_周度!E389="",0,特征计算_周度!E389),IF(特征计算_周度!F389="",0,特征计算_周度!F389))),B391))</f>
        <v/>
      </c>
      <c r="D391" s="129">
        <f>原始数据_周度!B389</f>
        <v/>
      </c>
      <c r="E391" s="157">
        <f>IF(D391="","",D391/MAX(D$4:D391)-1)</f>
        <v/>
      </c>
    </row>
    <row r="392">
      <c r="A392" s="127">
        <f>原始数据_周度!A390</f>
        <v/>
      </c>
      <c r="B392" s="128">
        <f>IF(特征计算_周度!B390="","",0.25*IF(特征计算_周度!B390="",0,特征计算_周度!B390)+0.25*IF(特征计算_周度!C390="",0,特征计算_周度!C390)+0.15*IF(特征计算_周度!D390="",0,特征计算_周度!D390)+0.15*IF(特征计算_周度!E390="",0,特征计算_周度!E390)+0.2*IF(特征计算_周度!F390="",0,特征计算_周度!F390))</f>
        <v/>
      </c>
      <c r="C392" s="128">
        <f>IF(B392="","",IF(OR(IF(特征计算_周度!B390="",FALSE,特征计算_周度!B390&gt;2),IF(特征计算_周度!C390="",FALSE,特征计算_周度!C390&gt;2),IF(特征计算_周度!G390="",FALSE,特征计算_周度!G390&gt;2),IF(特征计算_周度!E390="",FALSE,特征计算_周度!E390&gt;2),IF(特征计算_周度!F390="",FALSE,特征计算_周度!F390&gt;2)),MAX(B392,MAX(IF(特征计算_周度!B390="",0,特征计算_周度!B390),IF(特征计算_周度!C390="",0,特征计算_周度!C390),IF(特征计算_周度!G390="",0,特征计算_周度!G390),IF(特征计算_周度!E390="",0,特征计算_周度!E390),IF(特征计算_周度!F390="",0,特征计算_周度!F390))),B392))</f>
        <v/>
      </c>
      <c r="D392" s="129">
        <f>原始数据_周度!B390</f>
        <v/>
      </c>
      <c r="E392" s="157">
        <f>IF(D392="","",D392/MAX(D$4:D392)-1)</f>
        <v/>
      </c>
    </row>
    <row r="393">
      <c r="A393" s="127">
        <f>原始数据_周度!A391</f>
        <v/>
      </c>
      <c r="B393" s="128">
        <f>IF(特征计算_周度!B391="","",0.25*IF(特征计算_周度!B391="",0,特征计算_周度!B391)+0.25*IF(特征计算_周度!C391="",0,特征计算_周度!C391)+0.15*IF(特征计算_周度!D391="",0,特征计算_周度!D391)+0.15*IF(特征计算_周度!E391="",0,特征计算_周度!E391)+0.2*IF(特征计算_周度!F391="",0,特征计算_周度!F391))</f>
        <v/>
      </c>
      <c r="C393" s="128">
        <f>IF(B393="","",IF(OR(IF(特征计算_周度!B391="",FALSE,特征计算_周度!B391&gt;2),IF(特征计算_周度!C391="",FALSE,特征计算_周度!C391&gt;2),IF(特征计算_周度!G391="",FALSE,特征计算_周度!G391&gt;2),IF(特征计算_周度!E391="",FALSE,特征计算_周度!E391&gt;2),IF(特征计算_周度!F391="",FALSE,特征计算_周度!F391&gt;2)),MAX(B393,MAX(IF(特征计算_周度!B391="",0,特征计算_周度!B391),IF(特征计算_周度!C391="",0,特征计算_周度!C391),IF(特征计算_周度!G391="",0,特征计算_周度!G391),IF(特征计算_周度!E391="",0,特征计算_周度!E391),IF(特征计算_周度!F391="",0,特征计算_周度!F391))),B393))</f>
        <v/>
      </c>
      <c r="D393" s="129">
        <f>原始数据_周度!B391</f>
        <v/>
      </c>
      <c r="E393" s="157">
        <f>IF(D393="","",D393/MAX(D$4:D393)-1)</f>
        <v/>
      </c>
    </row>
    <row r="394">
      <c r="A394" s="127">
        <f>原始数据_周度!A392</f>
        <v/>
      </c>
      <c r="B394" s="128">
        <f>IF(特征计算_周度!B392="","",0.25*IF(特征计算_周度!B392="",0,特征计算_周度!B392)+0.25*IF(特征计算_周度!C392="",0,特征计算_周度!C392)+0.15*IF(特征计算_周度!D392="",0,特征计算_周度!D392)+0.15*IF(特征计算_周度!E392="",0,特征计算_周度!E392)+0.2*IF(特征计算_周度!F392="",0,特征计算_周度!F392))</f>
        <v/>
      </c>
      <c r="C394" s="128">
        <f>IF(B394="","",IF(OR(IF(特征计算_周度!B392="",FALSE,特征计算_周度!B392&gt;2),IF(特征计算_周度!C392="",FALSE,特征计算_周度!C392&gt;2),IF(特征计算_周度!G392="",FALSE,特征计算_周度!G392&gt;2),IF(特征计算_周度!E392="",FALSE,特征计算_周度!E392&gt;2),IF(特征计算_周度!F392="",FALSE,特征计算_周度!F392&gt;2)),MAX(B394,MAX(IF(特征计算_周度!B392="",0,特征计算_周度!B392),IF(特征计算_周度!C392="",0,特征计算_周度!C392),IF(特征计算_周度!G392="",0,特征计算_周度!G392),IF(特征计算_周度!E392="",0,特征计算_周度!E392),IF(特征计算_周度!F392="",0,特征计算_周度!F392))),B394))</f>
        <v/>
      </c>
      <c r="D394" s="129">
        <f>原始数据_周度!B392</f>
        <v/>
      </c>
      <c r="E394" s="157">
        <f>IF(D394="","",D394/MAX(D$4:D394)-1)</f>
        <v/>
      </c>
    </row>
    <row r="395">
      <c r="A395" s="127">
        <f>原始数据_周度!A393</f>
        <v/>
      </c>
      <c r="B395" s="128">
        <f>IF(特征计算_周度!B393="","",0.25*IF(特征计算_周度!B393="",0,特征计算_周度!B393)+0.25*IF(特征计算_周度!C393="",0,特征计算_周度!C393)+0.15*IF(特征计算_周度!D393="",0,特征计算_周度!D393)+0.15*IF(特征计算_周度!E393="",0,特征计算_周度!E393)+0.2*IF(特征计算_周度!F393="",0,特征计算_周度!F393))</f>
        <v/>
      </c>
      <c r="C395" s="128">
        <f>IF(B395="","",IF(OR(IF(特征计算_周度!B393="",FALSE,特征计算_周度!B393&gt;2),IF(特征计算_周度!C393="",FALSE,特征计算_周度!C393&gt;2),IF(特征计算_周度!G393="",FALSE,特征计算_周度!G393&gt;2),IF(特征计算_周度!E393="",FALSE,特征计算_周度!E393&gt;2),IF(特征计算_周度!F393="",FALSE,特征计算_周度!F393&gt;2)),MAX(B395,MAX(IF(特征计算_周度!B393="",0,特征计算_周度!B393),IF(特征计算_周度!C393="",0,特征计算_周度!C393),IF(特征计算_周度!G393="",0,特征计算_周度!G393),IF(特征计算_周度!E393="",0,特征计算_周度!E393),IF(特征计算_周度!F393="",0,特征计算_周度!F393))),B395))</f>
        <v/>
      </c>
      <c r="D395" s="129">
        <f>原始数据_周度!B393</f>
        <v/>
      </c>
      <c r="E395" s="157">
        <f>IF(D395="","",D395/MAX(D$4:D395)-1)</f>
        <v/>
      </c>
    </row>
    <row r="396">
      <c r="A396" s="127">
        <f>原始数据_周度!A394</f>
        <v/>
      </c>
      <c r="B396" s="128">
        <f>IF(特征计算_周度!B394="","",0.25*IF(特征计算_周度!B394="",0,特征计算_周度!B394)+0.25*IF(特征计算_周度!C394="",0,特征计算_周度!C394)+0.15*IF(特征计算_周度!D394="",0,特征计算_周度!D394)+0.15*IF(特征计算_周度!E394="",0,特征计算_周度!E394)+0.2*IF(特征计算_周度!F394="",0,特征计算_周度!F394))</f>
        <v/>
      </c>
      <c r="C396" s="128">
        <f>IF(B396="","",IF(OR(IF(特征计算_周度!B394="",FALSE,特征计算_周度!B394&gt;2),IF(特征计算_周度!C394="",FALSE,特征计算_周度!C394&gt;2),IF(特征计算_周度!G394="",FALSE,特征计算_周度!G394&gt;2),IF(特征计算_周度!E394="",FALSE,特征计算_周度!E394&gt;2),IF(特征计算_周度!F394="",FALSE,特征计算_周度!F394&gt;2)),MAX(B396,MAX(IF(特征计算_周度!B394="",0,特征计算_周度!B394),IF(特征计算_周度!C394="",0,特征计算_周度!C394),IF(特征计算_周度!G394="",0,特征计算_周度!G394),IF(特征计算_周度!E394="",0,特征计算_周度!E394),IF(特征计算_周度!F394="",0,特征计算_周度!F394))),B396))</f>
        <v/>
      </c>
      <c r="D396" s="129">
        <f>原始数据_周度!B394</f>
        <v/>
      </c>
      <c r="E396" s="157">
        <f>IF(D396="","",D396/MAX(D$4:D396)-1)</f>
        <v/>
      </c>
    </row>
    <row r="397">
      <c r="A397" s="127">
        <f>原始数据_周度!A395</f>
        <v/>
      </c>
      <c r="B397" s="128">
        <f>IF(特征计算_周度!B395="","",0.25*IF(特征计算_周度!B395="",0,特征计算_周度!B395)+0.25*IF(特征计算_周度!C395="",0,特征计算_周度!C395)+0.15*IF(特征计算_周度!D395="",0,特征计算_周度!D395)+0.15*IF(特征计算_周度!E395="",0,特征计算_周度!E395)+0.2*IF(特征计算_周度!F395="",0,特征计算_周度!F395))</f>
        <v/>
      </c>
      <c r="C397" s="128">
        <f>IF(B397="","",IF(OR(IF(特征计算_周度!B395="",FALSE,特征计算_周度!B395&gt;2),IF(特征计算_周度!C395="",FALSE,特征计算_周度!C395&gt;2),IF(特征计算_周度!G395="",FALSE,特征计算_周度!G395&gt;2),IF(特征计算_周度!E395="",FALSE,特征计算_周度!E395&gt;2),IF(特征计算_周度!F395="",FALSE,特征计算_周度!F395&gt;2)),MAX(B397,MAX(IF(特征计算_周度!B395="",0,特征计算_周度!B395),IF(特征计算_周度!C395="",0,特征计算_周度!C395),IF(特征计算_周度!G395="",0,特征计算_周度!G395),IF(特征计算_周度!E395="",0,特征计算_周度!E395),IF(特征计算_周度!F395="",0,特征计算_周度!F395))),B397))</f>
        <v/>
      </c>
      <c r="D397" s="129">
        <f>原始数据_周度!B395</f>
        <v/>
      </c>
      <c r="E397" s="157">
        <f>IF(D397="","",D397/MAX(D$4:D397)-1)</f>
        <v/>
      </c>
    </row>
    <row r="398">
      <c r="A398" s="127">
        <f>原始数据_周度!A396</f>
        <v/>
      </c>
      <c r="B398" s="128">
        <f>IF(特征计算_周度!B396="","",0.25*IF(特征计算_周度!B396="",0,特征计算_周度!B396)+0.25*IF(特征计算_周度!C396="",0,特征计算_周度!C396)+0.15*IF(特征计算_周度!D396="",0,特征计算_周度!D396)+0.15*IF(特征计算_周度!E396="",0,特征计算_周度!E396)+0.2*IF(特征计算_周度!F396="",0,特征计算_周度!F396))</f>
        <v/>
      </c>
      <c r="C398" s="128">
        <f>IF(B398="","",IF(OR(IF(特征计算_周度!B396="",FALSE,特征计算_周度!B396&gt;2),IF(特征计算_周度!C396="",FALSE,特征计算_周度!C396&gt;2),IF(特征计算_周度!G396="",FALSE,特征计算_周度!G396&gt;2),IF(特征计算_周度!E396="",FALSE,特征计算_周度!E396&gt;2),IF(特征计算_周度!F396="",FALSE,特征计算_周度!F396&gt;2)),MAX(B398,MAX(IF(特征计算_周度!B396="",0,特征计算_周度!B396),IF(特征计算_周度!C396="",0,特征计算_周度!C396),IF(特征计算_周度!G396="",0,特征计算_周度!G396),IF(特征计算_周度!E396="",0,特征计算_周度!E396),IF(特征计算_周度!F396="",0,特征计算_周度!F396))),B398))</f>
        <v/>
      </c>
      <c r="D398" s="129">
        <f>原始数据_周度!B396</f>
        <v/>
      </c>
      <c r="E398" s="157">
        <f>IF(D398="","",D398/MAX(D$4:D398)-1)</f>
        <v/>
      </c>
    </row>
    <row r="399">
      <c r="A399" s="127">
        <f>原始数据_周度!A397</f>
        <v/>
      </c>
      <c r="B399" s="128">
        <f>IF(特征计算_周度!B397="","",0.25*IF(特征计算_周度!B397="",0,特征计算_周度!B397)+0.25*IF(特征计算_周度!C397="",0,特征计算_周度!C397)+0.15*IF(特征计算_周度!D397="",0,特征计算_周度!D397)+0.15*IF(特征计算_周度!E397="",0,特征计算_周度!E397)+0.2*IF(特征计算_周度!F397="",0,特征计算_周度!F397))</f>
        <v/>
      </c>
      <c r="C399" s="128">
        <f>IF(B399="","",IF(OR(IF(特征计算_周度!B397="",FALSE,特征计算_周度!B397&gt;2),IF(特征计算_周度!C397="",FALSE,特征计算_周度!C397&gt;2),IF(特征计算_周度!G397="",FALSE,特征计算_周度!G397&gt;2),IF(特征计算_周度!E397="",FALSE,特征计算_周度!E397&gt;2),IF(特征计算_周度!F397="",FALSE,特征计算_周度!F397&gt;2)),MAX(B399,MAX(IF(特征计算_周度!B397="",0,特征计算_周度!B397),IF(特征计算_周度!C397="",0,特征计算_周度!C397),IF(特征计算_周度!G397="",0,特征计算_周度!G397),IF(特征计算_周度!E397="",0,特征计算_周度!E397),IF(特征计算_周度!F397="",0,特征计算_周度!F397))),B399))</f>
        <v/>
      </c>
      <c r="D399" s="129">
        <f>原始数据_周度!B397</f>
        <v/>
      </c>
      <c r="E399" s="157">
        <f>IF(D399="","",D399/MAX(D$4:D399)-1)</f>
        <v/>
      </c>
    </row>
    <row r="400">
      <c r="A400" s="127">
        <f>原始数据_周度!A398</f>
        <v/>
      </c>
      <c r="B400" s="128">
        <f>IF(特征计算_周度!B398="","",0.25*IF(特征计算_周度!B398="",0,特征计算_周度!B398)+0.25*IF(特征计算_周度!C398="",0,特征计算_周度!C398)+0.15*IF(特征计算_周度!D398="",0,特征计算_周度!D398)+0.15*IF(特征计算_周度!E398="",0,特征计算_周度!E398)+0.2*IF(特征计算_周度!F398="",0,特征计算_周度!F398))</f>
        <v/>
      </c>
      <c r="C400" s="128">
        <f>IF(B400="","",IF(OR(IF(特征计算_周度!B398="",FALSE,特征计算_周度!B398&gt;2),IF(特征计算_周度!C398="",FALSE,特征计算_周度!C398&gt;2),IF(特征计算_周度!G398="",FALSE,特征计算_周度!G398&gt;2),IF(特征计算_周度!E398="",FALSE,特征计算_周度!E398&gt;2),IF(特征计算_周度!F398="",FALSE,特征计算_周度!F398&gt;2)),MAX(B400,MAX(IF(特征计算_周度!B398="",0,特征计算_周度!B398),IF(特征计算_周度!C398="",0,特征计算_周度!C398),IF(特征计算_周度!G398="",0,特征计算_周度!G398),IF(特征计算_周度!E398="",0,特征计算_周度!E398),IF(特征计算_周度!F398="",0,特征计算_周度!F398))),B400))</f>
        <v/>
      </c>
      <c r="D400" s="129">
        <f>原始数据_周度!B398</f>
        <v/>
      </c>
      <c r="E400" s="157">
        <f>IF(D400="","",D400/MAX(D$4:D400)-1)</f>
        <v/>
      </c>
    </row>
    <row r="401">
      <c r="A401" s="127">
        <f>原始数据_周度!A399</f>
        <v/>
      </c>
      <c r="B401" s="128">
        <f>IF(特征计算_周度!B399="","",0.25*IF(特征计算_周度!B399="",0,特征计算_周度!B399)+0.25*IF(特征计算_周度!C399="",0,特征计算_周度!C399)+0.15*IF(特征计算_周度!D399="",0,特征计算_周度!D399)+0.15*IF(特征计算_周度!E399="",0,特征计算_周度!E399)+0.2*IF(特征计算_周度!F399="",0,特征计算_周度!F399))</f>
        <v/>
      </c>
      <c r="C401" s="128">
        <f>IF(B401="","",IF(OR(IF(特征计算_周度!B399="",FALSE,特征计算_周度!B399&gt;2),IF(特征计算_周度!C399="",FALSE,特征计算_周度!C399&gt;2),IF(特征计算_周度!G399="",FALSE,特征计算_周度!G399&gt;2),IF(特征计算_周度!E399="",FALSE,特征计算_周度!E399&gt;2),IF(特征计算_周度!F399="",FALSE,特征计算_周度!F399&gt;2)),MAX(B401,MAX(IF(特征计算_周度!B399="",0,特征计算_周度!B399),IF(特征计算_周度!C399="",0,特征计算_周度!C399),IF(特征计算_周度!G399="",0,特征计算_周度!G399),IF(特征计算_周度!E399="",0,特征计算_周度!E399),IF(特征计算_周度!F399="",0,特征计算_周度!F399))),B401))</f>
        <v/>
      </c>
      <c r="D401" s="129">
        <f>原始数据_周度!B399</f>
        <v/>
      </c>
      <c r="E401" s="157">
        <f>IF(D401="","",D401/MAX(D$4:D401)-1)</f>
        <v/>
      </c>
    </row>
    <row r="402">
      <c r="A402" s="127">
        <f>原始数据_周度!A400</f>
        <v/>
      </c>
      <c r="B402" s="128">
        <f>IF(特征计算_周度!B400="","",0.25*IF(特征计算_周度!B400="",0,特征计算_周度!B400)+0.25*IF(特征计算_周度!C400="",0,特征计算_周度!C400)+0.15*IF(特征计算_周度!D400="",0,特征计算_周度!D400)+0.15*IF(特征计算_周度!E400="",0,特征计算_周度!E400)+0.2*IF(特征计算_周度!F400="",0,特征计算_周度!F400))</f>
        <v/>
      </c>
      <c r="C402" s="128">
        <f>IF(B402="","",IF(OR(IF(特征计算_周度!B400="",FALSE,特征计算_周度!B400&gt;2),IF(特征计算_周度!C400="",FALSE,特征计算_周度!C400&gt;2),IF(特征计算_周度!G400="",FALSE,特征计算_周度!G400&gt;2),IF(特征计算_周度!E400="",FALSE,特征计算_周度!E400&gt;2),IF(特征计算_周度!F400="",FALSE,特征计算_周度!F400&gt;2)),MAX(B402,MAX(IF(特征计算_周度!B400="",0,特征计算_周度!B400),IF(特征计算_周度!C400="",0,特征计算_周度!C400),IF(特征计算_周度!G400="",0,特征计算_周度!G400),IF(特征计算_周度!E400="",0,特征计算_周度!E400),IF(特征计算_周度!F400="",0,特征计算_周度!F400))),B402))</f>
        <v/>
      </c>
      <c r="D402" s="129">
        <f>原始数据_周度!B400</f>
        <v/>
      </c>
      <c r="E402" s="157">
        <f>IF(D402="","",D402/MAX(D$4:D402)-1)</f>
        <v/>
      </c>
    </row>
    <row r="403">
      <c r="A403" s="127">
        <f>原始数据_周度!A401</f>
        <v/>
      </c>
      <c r="B403" s="128">
        <f>IF(特征计算_周度!B401="","",0.25*IF(特征计算_周度!B401="",0,特征计算_周度!B401)+0.25*IF(特征计算_周度!C401="",0,特征计算_周度!C401)+0.15*IF(特征计算_周度!D401="",0,特征计算_周度!D401)+0.15*IF(特征计算_周度!E401="",0,特征计算_周度!E401)+0.2*IF(特征计算_周度!F401="",0,特征计算_周度!F401))</f>
        <v/>
      </c>
      <c r="C403" s="128">
        <f>IF(B403="","",IF(OR(IF(特征计算_周度!B401="",FALSE,特征计算_周度!B401&gt;2),IF(特征计算_周度!C401="",FALSE,特征计算_周度!C401&gt;2),IF(特征计算_周度!G401="",FALSE,特征计算_周度!G401&gt;2),IF(特征计算_周度!E401="",FALSE,特征计算_周度!E401&gt;2),IF(特征计算_周度!F401="",FALSE,特征计算_周度!F401&gt;2)),MAX(B403,MAX(IF(特征计算_周度!B401="",0,特征计算_周度!B401),IF(特征计算_周度!C401="",0,特征计算_周度!C401),IF(特征计算_周度!G401="",0,特征计算_周度!G401),IF(特征计算_周度!E401="",0,特征计算_周度!E401),IF(特征计算_周度!F401="",0,特征计算_周度!F401))),B403))</f>
        <v/>
      </c>
      <c r="D403" s="129">
        <f>原始数据_周度!B401</f>
        <v/>
      </c>
      <c r="E403" s="157">
        <f>IF(D403="","",D403/MAX(D$4:D403)-1)</f>
        <v/>
      </c>
    </row>
    <row r="404">
      <c r="A404" s="127">
        <f>原始数据_周度!A402</f>
        <v/>
      </c>
      <c r="B404" s="128">
        <f>IF(特征计算_周度!B402="","",0.25*IF(特征计算_周度!B402="",0,特征计算_周度!B402)+0.25*IF(特征计算_周度!C402="",0,特征计算_周度!C402)+0.15*IF(特征计算_周度!D402="",0,特征计算_周度!D402)+0.15*IF(特征计算_周度!E402="",0,特征计算_周度!E402)+0.2*IF(特征计算_周度!F402="",0,特征计算_周度!F402))</f>
        <v/>
      </c>
      <c r="C404" s="128">
        <f>IF(B404="","",IF(OR(IF(特征计算_周度!B402="",FALSE,特征计算_周度!B402&gt;2),IF(特征计算_周度!C402="",FALSE,特征计算_周度!C402&gt;2),IF(特征计算_周度!G402="",FALSE,特征计算_周度!G402&gt;2),IF(特征计算_周度!E402="",FALSE,特征计算_周度!E402&gt;2),IF(特征计算_周度!F402="",FALSE,特征计算_周度!F402&gt;2)),MAX(B404,MAX(IF(特征计算_周度!B402="",0,特征计算_周度!B402),IF(特征计算_周度!C402="",0,特征计算_周度!C402),IF(特征计算_周度!G402="",0,特征计算_周度!G402),IF(特征计算_周度!E402="",0,特征计算_周度!E402),IF(特征计算_周度!F402="",0,特征计算_周度!F402))),B404))</f>
        <v/>
      </c>
      <c r="D404" s="129">
        <f>原始数据_周度!B402</f>
        <v/>
      </c>
      <c r="E404" s="157">
        <f>IF(D404="","",D404/MAX(D$4:D404)-1)</f>
        <v/>
      </c>
    </row>
    <row r="405">
      <c r="A405" s="127">
        <f>原始数据_周度!A403</f>
        <v/>
      </c>
      <c r="B405" s="128">
        <f>IF(特征计算_周度!B403="","",0.25*IF(特征计算_周度!B403="",0,特征计算_周度!B403)+0.25*IF(特征计算_周度!C403="",0,特征计算_周度!C403)+0.15*IF(特征计算_周度!D403="",0,特征计算_周度!D403)+0.15*IF(特征计算_周度!E403="",0,特征计算_周度!E403)+0.2*IF(特征计算_周度!F403="",0,特征计算_周度!F403))</f>
        <v/>
      </c>
      <c r="C405" s="128">
        <f>IF(B405="","",IF(OR(IF(特征计算_周度!B403="",FALSE,特征计算_周度!B403&gt;2),IF(特征计算_周度!C403="",FALSE,特征计算_周度!C403&gt;2),IF(特征计算_周度!G403="",FALSE,特征计算_周度!G403&gt;2),IF(特征计算_周度!E403="",FALSE,特征计算_周度!E403&gt;2),IF(特征计算_周度!F403="",FALSE,特征计算_周度!F403&gt;2)),MAX(B405,MAX(IF(特征计算_周度!B403="",0,特征计算_周度!B403),IF(特征计算_周度!C403="",0,特征计算_周度!C403),IF(特征计算_周度!G403="",0,特征计算_周度!G403),IF(特征计算_周度!E403="",0,特征计算_周度!E403),IF(特征计算_周度!F403="",0,特征计算_周度!F403))),B405))</f>
        <v/>
      </c>
      <c r="D405" s="129">
        <f>原始数据_周度!B403</f>
        <v/>
      </c>
      <c r="E405" s="157">
        <f>IF(D405="","",D405/MAX(D$4:D405)-1)</f>
        <v/>
      </c>
    </row>
    <row r="406">
      <c r="A406" s="127">
        <f>原始数据_周度!A404</f>
        <v/>
      </c>
      <c r="B406" s="128">
        <f>IF(特征计算_周度!B404="","",0.25*IF(特征计算_周度!B404="",0,特征计算_周度!B404)+0.25*IF(特征计算_周度!C404="",0,特征计算_周度!C404)+0.15*IF(特征计算_周度!D404="",0,特征计算_周度!D404)+0.15*IF(特征计算_周度!E404="",0,特征计算_周度!E404)+0.2*IF(特征计算_周度!F404="",0,特征计算_周度!F404))</f>
        <v/>
      </c>
      <c r="C406" s="128">
        <f>IF(B406="","",IF(OR(IF(特征计算_周度!B404="",FALSE,特征计算_周度!B404&gt;2),IF(特征计算_周度!C404="",FALSE,特征计算_周度!C404&gt;2),IF(特征计算_周度!G404="",FALSE,特征计算_周度!G404&gt;2),IF(特征计算_周度!E404="",FALSE,特征计算_周度!E404&gt;2),IF(特征计算_周度!F404="",FALSE,特征计算_周度!F404&gt;2)),MAX(B406,MAX(IF(特征计算_周度!B404="",0,特征计算_周度!B404),IF(特征计算_周度!C404="",0,特征计算_周度!C404),IF(特征计算_周度!G404="",0,特征计算_周度!G404),IF(特征计算_周度!E404="",0,特征计算_周度!E404),IF(特征计算_周度!F404="",0,特征计算_周度!F404))),B406))</f>
        <v/>
      </c>
      <c r="D406" s="129">
        <f>原始数据_周度!B404</f>
        <v/>
      </c>
      <c r="E406" s="157">
        <f>IF(D406="","",D406/MAX(D$4:D406)-1)</f>
        <v/>
      </c>
    </row>
    <row r="407">
      <c r="A407" s="127">
        <f>原始数据_周度!A405</f>
        <v/>
      </c>
      <c r="B407" s="128">
        <f>IF(特征计算_周度!B405="","",0.25*IF(特征计算_周度!B405="",0,特征计算_周度!B405)+0.25*IF(特征计算_周度!C405="",0,特征计算_周度!C405)+0.15*IF(特征计算_周度!D405="",0,特征计算_周度!D405)+0.15*IF(特征计算_周度!E405="",0,特征计算_周度!E405)+0.2*IF(特征计算_周度!F405="",0,特征计算_周度!F405))</f>
        <v/>
      </c>
      <c r="C407" s="128">
        <f>IF(B407="","",IF(OR(IF(特征计算_周度!B405="",FALSE,特征计算_周度!B405&gt;2),IF(特征计算_周度!C405="",FALSE,特征计算_周度!C405&gt;2),IF(特征计算_周度!G405="",FALSE,特征计算_周度!G405&gt;2),IF(特征计算_周度!E405="",FALSE,特征计算_周度!E405&gt;2),IF(特征计算_周度!F405="",FALSE,特征计算_周度!F405&gt;2)),MAX(B407,MAX(IF(特征计算_周度!B405="",0,特征计算_周度!B405),IF(特征计算_周度!C405="",0,特征计算_周度!C405),IF(特征计算_周度!G405="",0,特征计算_周度!G405),IF(特征计算_周度!E405="",0,特征计算_周度!E405),IF(特征计算_周度!F405="",0,特征计算_周度!F405))),B407))</f>
        <v/>
      </c>
      <c r="D407" s="129">
        <f>原始数据_周度!B405</f>
        <v/>
      </c>
      <c r="E407" s="157">
        <f>IF(D407="","",D407/MAX(D$4:D407)-1)</f>
        <v/>
      </c>
    </row>
    <row r="408">
      <c r="A408" s="127">
        <f>原始数据_周度!A406</f>
        <v/>
      </c>
      <c r="B408" s="128">
        <f>IF(特征计算_周度!B406="","",0.25*IF(特征计算_周度!B406="",0,特征计算_周度!B406)+0.25*IF(特征计算_周度!C406="",0,特征计算_周度!C406)+0.15*IF(特征计算_周度!D406="",0,特征计算_周度!D406)+0.15*IF(特征计算_周度!E406="",0,特征计算_周度!E406)+0.2*IF(特征计算_周度!F406="",0,特征计算_周度!F406))</f>
        <v/>
      </c>
      <c r="C408" s="128">
        <f>IF(B408="","",IF(OR(IF(特征计算_周度!B406="",FALSE,特征计算_周度!B406&gt;2),IF(特征计算_周度!C406="",FALSE,特征计算_周度!C406&gt;2),IF(特征计算_周度!G406="",FALSE,特征计算_周度!G406&gt;2),IF(特征计算_周度!E406="",FALSE,特征计算_周度!E406&gt;2),IF(特征计算_周度!F406="",FALSE,特征计算_周度!F406&gt;2)),MAX(B408,MAX(IF(特征计算_周度!B406="",0,特征计算_周度!B406),IF(特征计算_周度!C406="",0,特征计算_周度!C406),IF(特征计算_周度!G406="",0,特征计算_周度!G406),IF(特征计算_周度!E406="",0,特征计算_周度!E406),IF(特征计算_周度!F406="",0,特征计算_周度!F406))),B408))</f>
        <v/>
      </c>
      <c r="D408" s="129">
        <f>原始数据_周度!B406</f>
        <v/>
      </c>
      <c r="E408" s="157">
        <f>IF(D408="","",D408/MAX(D$4:D408)-1)</f>
        <v/>
      </c>
    </row>
    <row r="409">
      <c r="A409" s="127">
        <f>原始数据_周度!A407</f>
        <v/>
      </c>
      <c r="B409" s="128">
        <f>IF(特征计算_周度!B407="","",0.25*IF(特征计算_周度!B407="",0,特征计算_周度!B407)+0.25*IF(特征计算_周度!C407="",0,特征计算_周度!C407)+0.15*IF(特征计算_周度!D407="",0,特征计算_周度!D407)+0.15*IF(特征计算_周度!E407="",0,特征计算_周度!E407)+0.2*IF(特征计算_周度!F407="",0,特征计算_周度!F407))</f>
        <v/>
      </c>
      <c r="C409" s="128">
        <f>IF(B409="","",IF(OR(IF(特征计算_周度!B407="",FALSE,特征计算_周度!B407&gt;2),IF(特征计算_周度!C407="",FALSE,特征计算_周度!C407&gt;2),IF(特征计算_周度!G407="",FALSE,特征计算_周度!G407&gt;2),IF(特征计算_周度!E407="",FALSE,特征计算_周度!E407&gt;2),IF(特征计算_周度!F407="",FALSE,特征计算_周度!F407&gt;2)),MAX(B409,MAX(IF(特征计算_周度!B407="",0,特征计算_周度!B407),IF(特征计算_周度!C407="",0,特征计算_周度!C407),IF(特征计算_周度!G407="",0,特征计算_周度!G407),IF(特征计算_周度!E407="",0,特征计算_周度!E407),IF(特征计算_周度!F407="",0,特征计算_周度!F407))),B409))</f>
        <v/>
      </c>
      <c r="D409" s="129">
        <f>原始数据_周度!B407</f>
        <v/>
      </c>
      <c r="E409" s="157">
        <f>IF(D409="","",D409/MAX(D$4:D409)-1)</f>
        <v/>
      </c>
    </row>
    <row r="410">
      <c r="A410" s="127">
        <f>原始数据_周度!A408</f>
        <v/>
      </c>
      <c r="B410" s="128">
        <f>IF(特征计算_周度!B408="","",0.25*IF(特征计算_周度!B408="",0,特征计算_周度!B408)+0.25*IF(特征计算_周度!C408="",0,特征计算_周度!C408)+0.15*IF(特征计算_周度!D408="",0,特征计算_周度!D408)+0.15*IF(特征计算_周度!E408="",0,特征计算_周度!E408)+0.2*IF(特征计算_周度!F408="",0,特征计算_周度!F408))</f>
        <v/>
      </c>
      <c r="C410" s="128">
        <f>IF(B410="","",IF(OR(IF(特征计算_周度!B408="",FALSE,特征计算_周度!B408&gt;2),IF(特征计算_周度!C408="",FALSE,特征计算_周度!C408&gt;2),IF(特征计算_周度!G408="",FALSE,特征计算_周度!G408&gt;2),IF(特征计算_周度!E408="",FALSE,特征计算_周度!E408&gt;2),IF(特征计算_周度!F408="",FALSE,特征计算_周度!F408&gt;2)),MAX(B410,MAX(IF(特征计算_周度!B408="",0,特征计算_周度!B408),IF(特征计算_周度!C408="",0,特征计算_周度!C408),IF(特征计算_周度!G408="",0,特征计算_周度!G408),IF(特征计算_周度!E408="",0,特征计算_周度!E408),IF(特征计算_周度!F408="",0,特征计算_周度!F408))),B410))</f>
        <v/>
      </c>
      <c r="D410" s="129">
        <f>原始数据_周度!B408</f>
        <v/>
      </c>
      <c r="E410" s="157">
        <f>IF(D410="","",D410/MAX(D$4:D410)-1)</f>
        <v/>
      </c>
    </row>
    <row r="411">
      <c r="A411" s="127">
        <f>原始数据_周度!A409</f>
        <v/>
      </c>
      <c r="B411" s="128">
        <f>IF(特征计算_周度!B409="","",0.25*IF(特征计算_周度!B409="",0,特征计算_周度!B409)+0.25*IF(特征计算_周度!C409="",0,特征计算_周度!C409)+0.15*IF(特征计算_周度!D409="",0,特征计算_周度!D409)+0.15*IF(特征计算_周度!E409="",0,特征计算_周度!E409)+0.2*IF(特征计算_周度!F409="",0,特征计算_周度!F409))</f>
        <v/>
      </c>
      <c r="C411" s="128">
        <f>IF(B411="","",IF(OR(IF(特征计算_周度!B409="",FALSE,特征计算_周度!B409&gt;2),IF(特征计算_周度!C409="",FALSE,特征计算_周度!C409&gt;2),IF(特征计算_周度!G409="",FALSE,特征计算_周度!G409&gt;2),IF(特征计算_周度!E409="",FALSE,特征计算_周度!E409&gt;2),IF(特征计算_周度!F409="",FALSE,特征计算_周度!F409&gt;2)),MAX(B411,MAX(IF(特征计算_周度!B409="",0,特征计算_周度!B409),IF(特征计算_周度!C409="",0,特征计算_周度!C409),IF(特征计算_周度!G409="",0,特征计算_周度!G409),IF(特征计算_周度!E409="",0,特征计算_周度!E409),IF(特征计算_周度!F409="",0,特征计算_周度!F409))),B411))</f>
        <v/>
      </c>
      <c r="D411" s="129">
        <f>原始数据_周度!B409</f>
        <v/>
      </c>
      <c r="E411" s="157">
        <f>IF(D411="","",D411/MAX(D$4:D411)-1)</f>
        <v/>
      </c>
    </row>
    <row r="412">
      <c r="A412" s="127">
        <f>原始数据_周度!A410</f>
        <v/>
      </c>
      <c r="B412" s="128">
        <f>IF(特征计算_周度!B410="","",0.25*IF(特征计算_周度!B410="",0,特征计算_周度!B410)+0.25*IF(特征计算_周度!C410="",0,特征计算_周度!C410)+0.15*IF(特征计算_周度!D410="",0,特征计算_周度!D410)+0.15*IF(特征计算_周度!E410="",0,特征计算_周度!E410)+0.2*IF(特征计算_周度!F410="",0,特征计算_周度!F410))</f>
        <v/>
      </c>
      <c r="C412" s="128">
        <f>IF(B412="","",IF(OR(IF(特征计算_周度!B410="",FALSE,特征计算_周度!B410&gt;2),IF(特征计算_周度!C410="",FALSE,特征计算_周度!C410&gt;2),IF(特征计算_周度!G410="",FALSE,特征计算_周度!G410&gt;2),IF(特征计算_周度!E410="",FALSE,特征计算_周度!E410&gt;2),IF(特征计算_周度!F410="",FALSE,特征计算_周度!F410&gt;2)),MAX(B412,MAX(IF(特征计算_周度!B410="",0,特征计算_周度!B410),IF(特征计算_周度!C410="",0,特征计算_周度!C410),IF(特征计算_周度!G410="",0,特征计算_周度!G410),IF(特征计算_周度!E410="",0,特征计算_周度!E410),IF(特征计算_周度!F410="",0,特征计算_周度!F410))),B412))</f>
        <v/>
      </c>
      <c r="D412" s="129">
        <f>原始数据_周度!B410</f>
        <v/>
      </c>
      <c r="E412" s="157">
        <f>IF(D412="","",D412/MAX(D$4:D412)-1)</f>
        <v/>
      </c>
    </row>
    <row r="413">
      <c r="A413" s="127">
        <f>原始数据_周度!A411</f>
        <v/>
      </c>
      <c r="B413" s="128">
        <f>IF(特征计算_周度!B411="","",0.25*IF(特征计算_周度!B411="",0,特征计算_周度!B411)+0.25*IF(特征计算_周度!C411="",0,特征计算_周度!C411)+0.15*IF(特征计算_周度!D411="",0,特征计算_周度!D411)+0.15*IF(特征计算_周度!E411="",0,特征计算_周度!E411)+0.2*IF(特征计算_周度!F411="",0,特征计算_周度!F411))</f>
        <v/>
      </c>
      <c r="C413" s="128">
        <f>IF(B413="","",IF(OR(IF(特征计算_周度!B411="",FALSE,特征计算_周度!B411&gt;2),IF(特征计算_周度!C411="",FALSE,特征计算_周度!C411&gt;2),IF(特征计算_周度!G411="",FALSE,特征计算_周度!G411&gt;2),IF(特征计算_周度!E411="",FALSE,特征计算_周度!E411&gt;2),IF(特征计算_周度!F411="",FALSE,特征计算_周度!F411&gt;2)),MAX(B413,MAX(IF(特征计算_周度!B411="",0,特征计算_周度!B411),IF(特征计算_周度!C411="",0,特征计算_周度!C411),IF(特征计算_周度!G411="",0,特征计算_周度!G411),IF(特征计算_周度!E411="",0,特征计算_周度!E411),IF(特征计算_周度!F411="",0,特征计算_周度!F411))),B413))</f>
        <v/>
      </c>
      <c r="D413" s="129">
        <f>原始数据_周度!B411</f>
        <v/>
      </c>
      <c r="E413" s="157">
        <f>IF(D413="","",D413/MAX(D$4:D413)-1)</f>
        <v/>
      </c>
    </row>
    <row r="414">
      <c r="A414" s="127">
        <f>原始数据_周度!A412</f>
        <v/>
      </c>
      <c r="B414" s="128">
        <f>IF(特征计算_周度!B412="","",0.25*IF(特征计算_周度!B412="",0,特征计算_周度!B412)+0.25*IF(特征计算_周度!C412="",0,特征计算_周度!C412)+0.15*IF(特征计算_周度!D412="",0,特征计算_周度!D412)+0.15*IF(特征计算_周度!E412="",0,特征计算_周度!E412)+0.2*IF(特征计算_周度!F412="",0,特征计算_周度!F412))</f>
        <v/>
      </c>
      <c r="C414" s="128">
        <f>IF(B414="","",IF(OR(IF(特征计算_周度!B412="",FALSE,特征计算_周度!B412&gt;2),IF(特征计算_周度!C412="",FALSE,特征计算_周度!C412&gt;2),IF(特征计算_周度!G412="",FALSE,特征计算_周度!G412&gt;2),IF(特征计算_周度!E412="",FALSE,特征计算_周度!E412&gt;2),IF(特征计算_周度!F412="",FALSE,特征计算_周度!F412&gt;2)),MAX(B414,MAX(IF(特征计算_周度!B412="",0,特征计算_周度!B412),IF(特征计算_周度!C412="",0,特征计算_周度!C412),IF(特征计算_周度!G412="",0,特征计算_周度!G412),IF(特征计算_周度!E412="",0,特征计算_周度!E412),IF(特征计算_周度!F412="",0,特征计算_周度!F412))),B414))</f>
        <v/>
      </c>
      <c r="D414" s="129">
        <f>原始数据_周度!B412</f>
        <v/>
      </c>
      <c r="E414" s="157">
        <f>IF(D414="","",D414/MAX(D$4:D414)-1)</f>
        <v/>
      </c>
    </row>
    <row r="415">
      <c r="A415" s="127">
        <f>原始数据_周度!A413</f>
        <v/>
      </c>
      <c r="B415" s="128">
        <f>IF(特征计算_周度!B413="","",0.25*IF(特征计算_周度!B413="",0,特征计算_周度!B413)+0.25*IF(特征计算_周度!C413="",0,特征计算_周度!C413)+0.15*IF(特征计算_周度!D413="",0,特征计算_周度!D413)+0.15*IF(特征计算_周度!E413="",0,特征计算_周度!E413)+0.2*IF(特征计算_周度!F413="",0,特征计算_周度!F413))</f>
        <v/>
      </c>
      <c r="C415" s="128">
        <f>IF(B415="","",IF(OR(IF(特征计算_周度!B413="",FALSE,特征计算_周度!B413&gt;2),IF(特征计算_周度!C413="",FALSE,特征计算_周度!C413&gt;2),IF(特征计算_周度!G413="",FALSE,特征计算_周度!G413&gt;2),IF(特征计算_周度!E413="",FALSE,特征计算_周度!E413&gt;2),IF(特征计算_周度!F413="",FALSE,特征计算_周度!F413&gt;2)),MAX(B415,MAX(IF(特征计算_周度!B413="",0,特征计算_周度!B413),IF(特征计算_周度!C413="",0,特征计算_周度!C413),IF(特征计算_周度!G413="",0,特征计算_周度!G413),IF(特征计算_周度!E413="",0,特征计算_周度!E413),IF(特征计算_周度!F413="",0,特征计算_周度!F413))),B415))</f>
        <v/>
      </c>
      <c r="D415" s="129">
        <f>原始数据_周度!B413</f>
        <v/>
      </c>
      <c r="E415" s="157">
        <f>IF(D415="","",D415/MAX(D$4:D415)-1)</f>
        <v/>
      </c>
    </row>
    <row r="416">
      <c r="A416" s="127">
        <f>原始数据_周度!A414</f>
        <v/>
      </c>
      <c r="B416" s="128">
        <f>IF(特征计算_周度!B414="","",0.25*IF(特征计算_周度!B414="",0,特征计算_周度!B414)+0.25*IF(特征计算_周度!C414="",0,特征计算_周度!C414)+0.15*IF(特征计算_周度!D414="",0,特征计算_周度!D414)+0.15*IF(特征计算_周度!E414="",0,特征计算_周度!E414)+0.2*IF(特征计算_周度!F414="",0,特征计算_周度!F414))</f>
        <v/>
      </c>
      <c r="C416" s="128">
        <f>IF(B416="","",IF(OR(IF(特征计算_周度!B414="",FALSE,特征计算_周度!B414&gt;2),IF(特征计算_周度!C414="",FALSE,特征计算_周度!C414&gt;2),IF(特征计算_周度!G414="",FALSE,特征计算_周度!G414&gt;2),IF(特征计算_周度!E414="",FALSE,特征计算_周度!E414&gt;2),IF(特征计算_周度!F414="",FALSE,特征计算_周度!F414&gt;2)),MAX(B416,MAX(IF(特征计算_周度!B414="",0,特征计算_周度!B414),IF(特征计算_周度!C414="",0,特征计算_周度!C414),IF(特征计算_周度!G414="",0,特征计算_周度!G414),IF(特征计算_周度!E414="",0,特征计算_周度!E414),IF(特征计算_周度!F414="",0,特征计算_周度!F414))),B416))</f>
        <v/>
      </c>
      <c r="D416" s="129">
        <f>原始数据_周度!B414</f>
        <v/>
      </c>
      <c r="E416" s="157">
        <f>IF(D416="","",D416/MAX(D$4:D416)-1)</f>
        <v/>
      </c>
    </row>
    <row r="417">
      <c r="A417" s="127">
        <f>原始数据_周度!A415</f>
        <v/>
      </c>
      <c r="B417" s="128">
        <f>IF(特征计算_周度!B415="","",0.25*IF(特征计算_周度!B415="",0,特征计算_周度!B415)+0.25*IF(特征计算_周度!C415="",0,特征计算_周度!C415)+0.15*IF(特征计算_周度!D415="",0,特征计算_周度!D415)+0.15*IF(特征计算_周度!E415="",0,特征计算_周度!E415)+0.2*IF(特征计算_周度!F415="",0,特征计算_周度!F415))</f>
        <v/>
      </c>
      <c r="C417" s="128">
        <f>IF(B417="","",IF(OR(IF(特征计算_周度!B415="",FALSE,特征计算_周度!B415&gt;2),IF(特征计算_周度!C415="",FALSE,特征计算_周度!C415&gt;2),IF(特征计算_周度!G415="",FALSE,特征计算_周度!G415&gt;2),IF(特征计算_周度!E415="",FALSE,特征计算_周度!E415&gt;2),IF(特征计算_周度!F415="",FALSE,特征计算_周度!F415&gt;2)),MAX(B417,MAX(IF(特征计算_周度!B415="",0,特征计算_周度!B415),IF(特征计算_周度!C415="",0,特征计算_周度!C415),IF(特征计算_周度!G415="",0,特征计算_周度!G415),IF(特征计算_周度!E415="",0,特征计算_周度!E415),IF(特征计算_周度!F415="",0,特征计算_周度!F415))),B417))</f>
        <v/>
      </c>
      <c r="D417" s="129">
        <f>原始数据_周度!B415</f>
        <v/>
      </c>
      <c r="E417" s="157">
        <f>IF(D417="","",D417/MAX(D$4:D417)-1)</f>
        <v/>
      </c>
    </row>
    <row r="418">
      <c r="A418" s="127">
        <f>原始数据_周度!A416</f>
        <v/>
      </c>
      <c r="B418" s="128">
        <f>IF(特征计算_周度!B416="","",0.25*IF(特征计算_周度!B416="",0,特征计算_周度!B416)+0.25*IF(特征计算_周度!C416="",0,特征计算_周度!C416)+0.15*IF(特征计算_周度!D416="",0,特征计算_周度!D416)+0.15*IF(特征计算_周度!E416="",0,特征计算_周度!E416)+0.2*IF(特征计算_周度!F416="",0,特征计算_周度!F416))</f>
        <v/>
      </c>
      <c r="C418" s="128">
        <f>IF(B418="","",IF(OR(IF(特征计算_周度!B416="",FALSE,特征计算_周度!B416&gt;2),IF(特征计算_周度!C416="",FALSE,特征计算_周度!C416&gt;2),IF(特征计算_周度!G416="",FALSE,特征计算_周度!G416&gt;2),IF(特征计算_周度!E416="",FALSE,特征计算_周度!E416&gt;2),IF(特征计算_周度!F416="",FALSE,特征计算_周度!F416&gt;2)),MAX(B418,MAX(IF(特征计算_周度!B416="",0,特征计算_周度!B416),IF(特征计算_周度!C416="",0,特征计算_周度!C416),IF(特征计算_周度!G416="",0,特征计算_周度!G416),IF(特征计算_周度!E416="",0,特征计算_周度!E416),IF(特征计算_周度!F416="",0,特征计算_周度!F416))),B418))</f>
        <v/>
      </c>
      <c r="D418" s="129">
        <f>原始数据_周度!B416</f>
        <v/>
      </c>
      <c r="E418" s="157">
        <f>IF(D418="","",D418/MAX(D$4:D418)-1)</f>
        <v/>
      </c>
    </row>
    <row r="419">
      <c r="A419" s="127">
        <f>原始数据_周度!A417</f>
        <v/>
      </c>
      <c r="B419" s="128">
        <f>IF(特征计算_周度!B417="","",0.25*IF(特征计算_周度!B417="",0,特征计算_周度!B417)+0.25*IF(特征计算_周度!C417="",0,特征计算_周度!C417)+0.15*IF(特征计算_周度!D417="",0,特征计算_周度!D417)+0.15*IF(特征计算_周度!E417="",0,特征计算_周度!E417)+0.2*IF(特征计算_周度!F417="",0,特征计算_周度!F417))</f>
        <v/>
      </c>
      <c r="C419" s="128">
        <f>IF(B419="","",IF(OR(IF(特征计算_周度!B417="",FALSE,特征计算_周度!B417&gt;2),IF(特征计算_周度!C417="",FALSE,特征计算_周度!C417&gt;2),IF(特征计算_周度!G417="",FALSE,特征计算_周度!G417&gt;2),IF(特征计算_周度!E417="",FALSE,特征计算_周度!E417&gt;2),IF(特征计算_周度!F417="",FALSE,特征计算_周度!F417&gt;2)),MAX(B419,MAX(IF(特征计算_周度!B417="",0,特征计算_周度!B417),IF(特征计算_周度!C417="",0,特征计算_周度!C417),IF(特征计算_周度!G417="",0,特征计算_周度!G417),IF(特征计算_周度!E417="",0,特征计算_周度!E417),IF(特征计算_周度!F417="",0,特征计算_周度!F417))),B419))</f>
        <v/>
      </c>
      <c r="D419" s="129">
        <f>原始数据_周度!B417</f>
        <v/>
      </c>
      <c r="E419" s="157">
        <f>IF(D419="","",D419/MAX(D$4:D419)-1)</f>
        <v/>
      </c>
    </row>
    <row r="420">
      <c r="A420" s="127">
        <f>原始数据_周度!A418</f>
        <v/>
      </c>
      <c r="B420" s="128">
        <f>IF(特征计算_周度!B418="","",0.25*IF(特征计算_周度!B418="",0,特征计算_周度!B418)+0.25*IF(特征计算_周度!C418="",0,特征计算_周度!C418)+0.15*IF(特征计算_周度!D418="",0,特征计算_周度!D418)+0.15*IF(特征计算_周度!E418="",0,特征计算_周度!E418)+0.2*IF(特征计算_周度!F418="",0,特征计算_周度!F418))</f>
        <v/>
      </c>
      <c r="C420" s="128">
        <f>IF(B420="","",IF(OR(IF(特征计算_周度!B418="",FALSE,特征计算_周度!B418&gt;2),IF(特征计算_周度!C418="",FALSE,特征计算_周度!C418&gt;2),IF(特征计算_周度!G418="",FALSE,特征计算_周度!G418&gt;2),IF(特征计算_周度!E418="",FALSE,特征计算_周度!E418&gt;2),IF(特征计算_周度!F418="",FALSE,特征计算_周度!F418&gt;2)),MAX(B420,MAX(IF(特征计算_周度!B418="",0,特征计算_周度!B418),IF(特征计算_周度!C418="",0,特征计算_周度!C418),IF(特征计算_周度!G418="",0,特征计算_周度!G418),IF(特征计算_周度!E418="",0,特征计算_周度!E418),IF(特征计算_周度!F418="",0,特征计算_周度!F418))),B420))</f>
        <v/>
      </c>
      <c r="D420" s="129">
        <f>原始数据_周度!B418</f>
        <v/>
      </c>
      <c r="E420" s="157">
        <f>IF(D420="","",D420/MAX(D$4:D420)-1)</f>
        <v/>
      </c>
    </row>
    <row r="421">
      <c r="A421" s="127">
        <f>原始数据_周度!A419</f>
        <v/>
      </c>
      <c r="B421" s="128">
        <f>IF(特征计算_周度!B419="","",0.25*IF(特征计算_周度!B419="",0,特征计算_周度!B419)+0.25*IF(特征计算_周度!C419="",0,特征计算_周度!C419)+0.15*IF(特征计算_周度!D419="",0,特征计算_周度!D419)+0.15*IF(特征计算_周度!E419="",0,特征计算_周度!E419)+0.2*IF(特征计算_周度!F419="",0,特征计算_周度!F419))</f>
        <v/>
      </c>
      <c r="C421" s="128">
        <f>IF(B421="","",IF(OR(IF(特征计算_周度!B419="",FALSE,特征计算_周度!B419&gt;2),IF(特征计算_周度!C419="",FALSE,特征计算_周度!C419&gt;2),IF(特征计算_周度!G419="",FALSE,特征计算_周度!G419&gt;2),IF(特征计算_周度!E419="",FALSE,特征计算_周度!E419&gt;2),IF(特征计算_周度!F419="",FALSE,特征计算_周度!F419&gt;2)),MAX(B421,MAX(IF(特征计算_周度!B419="",0,特征计算_周度!B419),IF(特征计算_周度!C419="",0,特征计算_周度!C419),IF(特征计算_周度!G419="",0,特征计算_周度!G419),IF(特征计算_周度!E419="",0,特征计算_周度!E419),IF(特征计算_周度!F419="",0,特征计算_周度!F419))),B421))</f>
        <v/>
      </c>
      <c r="D421" s="129">
        <f>原始数据_周度!B419</f>
        <v/>
      </c>
      <c r="E421" s="157">
        <f>IF(D421="","",D421/MAX(D$4:D421)-1)</f>
        <v/>
      </c>
    </row>
    <row r="422">
      <c r="A422" s="127">
        <f>原始数据_周度!A420</f>
        <v/>
      </c>
      <c r="B422" s="128">
        <f>IF(特征计算_周度!B420="","",0.25*IF(特征计算_周度!B420="",0,特征计算_周度!B420)+0.25*IF(特征计算_周度!C420="",0,特征计算_周度!C420)+0.15*IF(特征计算_周度!D420="",0,特征计算_周度!D420)+0.15*IF(特征计算_周度!E420="",0,特征计算_周度!E420)+0.2*IF(特征计算_周度!F420="",0,特征计算_周度!F420))</f>
        <v/>
      </c>
      <c r="C422" s="128">
        <f>IF(B422="","",IF(OR(IF(特征计算_周度!B420="",FALSE,特征计算_周度!B420&gt;2),IF(特征计算_周度!C420="",FALSE,特征计算_周度!C420&gt;2),IF(特征计算_周度!G420="",FALSE,特征计算_周度!G420&gt;2),IF(特征计算_周度!E420="",FALSE,特征计算_周度!E420&gt;2),IF(特征计算_周度!F420="",FALSE,特征计算_周度!F420&gt;2)),MAX(B422,MAX(IF(特征计算_周度!B420="",0,特征计算_周度!B420),IF(特征计算_周度!C420="",0,特征计算_周度!C420),IF(特征计算_周度!G420="",0,特征计算_周度!G420),IF(特征计算_周度!E420="",0,特征计算_周度!E420),IF(特征计算_周度!F420="",0,特征计算_周度!F420))),B422))</f>
        <v/>
      </c>
      <c r="D422" s="129">
        <f>原始数据_周度!B420</f>
        <v/>
      </c>
      <c r="E422" s="157">
        <f>IF(D422="","",D422/MAX(D$4:D422)-1)</f>
        <v/>
      </c>
    </row>
    <row r="423">
      <c r="A423" s="127">
        <f>原始数据_周度!A421</f>
        <v/>
      </c>
      <c r="B423" s="128">
        <f>IF(特征计算_周度!B421="","",0.25*IF(特征计算_周度!B421="",0,特征计算_周度!B421)+0.25*IF(特征计算_周度!C421="",0,特征计算_周度!C421)+0.15*IF(特征计算_周度!D421="",0,特征计算_周度!D421)+0.15*IF(特征计算_周度!E421="",0,特征计算_周度!E421)+0.2*IF(特征计算_周度!F421="",0,特征计算_周度!F421))</f>
        <v/>
      </c>
      <c r="C423" s="128">
        <f>IF(B423="","",IF(OR(IF(特征计算_周度!B421="",FALSE,特征计算_周度!B421&gt;2),IF(特征计算_周度!C421="",FALSE,特征计算_周度!C421&gt;2),IF(特征计算_周度!G421="",FALSE,特征计算_周度!G421&gt;2),IF(特征计算_周度!E421="",FALSE,特征计算_周度!E421&gt;2),IF(特征计算_周度!F421="",FALSE,特征计算_周度!F421&gt;2)),MAX(B423,MAX(IF(特征计算_周度!B421="",0,特征计算_周度!B421),IF(特征计算_周度!C421="",0,特征计算_周度!C421),IF(特征计算_周度!G421="",0,特征计算_周度!G421),IF(特征计算_周度!E421="",0,特征计算_周度!E421),IF(特征计算_周度!F421="",0,特征计算_周度!F421))),B423))</f>
        <v/>
      </c>
      <c r="D423" s="129">
        <f>原始数据_周度!B421</f>
        <v/>
      </c>
      <c r="E423" s="157">
        <f>IF(D423="","",D423/MAX(D$4:D423)-1)</f>
        <v/>
      </c>
    </row>
    <row r="424">
      <c r="A424" s="127">
        <f>原始数据_周度!A422</f>
        <v/>
      </c>
      <c r="B424" s="128">
        <f>IF(特征计算_周度!B422="","",0.25*IF(特征计算_周度!B422="",0,特征计算_周度!B422)+0.25*IF(特征计算_周度!C422="",0,特征计算_周度!C422)+0.15*IF(特征计算_周度!D422="",0,特征计算_周度!D422)+0.15*IF(特征计算_周度!E422="",0,特征计算_周度!E422)+0.2*IF(特征计算_周度!F422="",0,特征计算_周度!F422))</f>
        <v/>
      </c>
      <c r="C424" s="128">
        <f>IF(B424="","",IF(OR(IF(特征计算_周度!B422="",FALSE,特征计算_周度!B422&gt;2),IF(特征计算_周度!C422="",FALSE,特征计算_周度!C422&gt;2),IF(特征计算_周度!G422="",FALSE,特征计算_周度!G422&gt;2),IF(特征计算_周度!E422="",FALSE,特征计算_周度!E422&gt;2),IF(特征计算_周度!F422="",FALSE,特征计算_周度!F422&gt;2)),MAX(B424,MAX(IF(特征计算_周度!B422="",0,特征计算_周度!B422),IF(特征计算_周度!C422="",0,特征计算_周度!C422),IF(特征计算_周度!G422="",0,特征计算_周度!G422),IF(特征计算_周度!E422="",0,特征计算_周度!E422),IF(特征计算_周度!F422="",0,特征计算_周度!F422))),B424))</f>
        <v/>
      </c>
      <c r="D424" s="129">
        <f>原始数据_周度!B422</f>
        <v/>
      </c>
      <c r="E424" s="157">
        <f>IF(D424="","",D424/MAX(D$4:D424)-1)</f>
        <v/>
      </c>
    </row>
    <row r="425">
      <c r="A425" s="127">
        <f>原始数据_周度!A423</f>
        <v/>
      </c>
      <c r="B425" s="128">
        <f>IF(特征计算_周度!B423="","",0.25*IF(特征计算_周度!B423="",0,特征计算_周度!B423)+0.25*IF(特征计算_周度!C423="",0,特征计算_周度!C423)+0.15*IF(特征计算_周度!D423="",0,特征计算_周度!D423)+0.15*IF(特征计算_周度!E423="",0,特征计算_周度!E423)+0.2*IF(特征计算_周度!F423="",0,特征计算_周度!F423))</f>
        <v/>
      </c>
      <c r="C425" s="128">
        <f>IF(B425="","",IF(OR(IF(特征计算_周度!B423="",FALSE,特征计算_周度!B423&gt;2),IF(特征计算_周度!C423="",FALSE,特征计算_周度!C423&gt;2),IF(特征计算_周度!G423="",FALSE,特征计算_周度!G423&gt;2),IF(特征计算_周度!E423="",FALSE,特征计算_周度!E423&gt;2),IF(特征计算_周度!F423="",FALSE,特征计算_周度!F423&gt;2)),MAX(B425,MAX(IF(特征计算_周度!B423="",0,特征计算_周度!B423),IF(特征计算_周度!C423="",0,特征计算_周度!C423),IF(特征计算_周度!G423="",0,特征计算_周度!G423),IF(特征计算_周度!E423="",0,特征计算_周度!E423),IF(特征计算_周度!F423="",0,特征计算_周度!F423))),B425))</f>
        <v/>
      </c>
      <c r="D425" s="129">
        <f>原始数据_周度!B423</f>
        <v/>
      </c>
      <c r="E425" s="157">
        <f>IF(D425="","",D425/MAX(D$4:D425)-1)</f>
        <v/>
      </c>
    </row>
    <row r="426">
      <c r="A426" s="127">
        <f>原始数据_周度!A424</f>
        <v/>
      </c>
      <c r="B426" s="128">
        <f>IF(特征计算_周度!B424="","",0.25*IF(特征计算_周度!B424="",0,特征计算_周度!B424)+0.25*IF(特征计算_周度!C424="",0,特征计算_周度!C424)+0.15*IF(特征计算_周度!D424="",0,特征计算_周度!D424)+0.15*IF(特征计算_周度!E424="",0,特征计算_周度!E424)+0.2*IF(特征计算_周度!F424="",0,特征计算_周度!F424))</f>
        <v/>
      </c>
      <c r="C426" s="128">
        <f>IF(B426="","",IF(OR(IF(特征计算_周度!B424="",FALSE,特征计算_周度!B424&gt;2),IF(特征计算_周度!C424="",FALSE,特征计算_周度!C424&gt;2),IF(特征计算_周度!G424="",FALSE,特征计算_周度!G424&gt;2),IF(特征计算_周度!E424="",FALSE,特征计算_周度!E424&gt;2),IF(特征计算_周度!F424="",FALSE,特征计算_周度!F424&gt;2)),MAX(B426,MAX(IF(特征计算_周度!B424="",0,特征计算_周度!B424),IF(特征计算_周度!C424="",0,特征计算_周度!C424),IF(特征计算_周度!G424="",0,特征计算_周度!G424),IF(特征计算_周度!E424="",0,特征计算_周度!E424),IF(特征计算_周度!F424="",0,特征计算_周度!F424))),B426))</f>
        <v/>
      </c>
      <c r="D426" s="129">
        <f>原始数据_周度!B424</f>
        <v/>
      </c>
      <c r="E426" s="157">
        <f>IF(D426="","",D426/MAX(D$4:D426)-1)</f>
        <v/>
      </c>
    </row>
    <row r="427">
      <c r="A427" s="127">
        <f>原始数据_周度!A425</f>
        <v/>
      </c>
      <c r="B427" s="128">
        <f>IF(特征计算_周度!B425="","",0.25*IF(特征计算_周度!B425="",0,特征计算_周度!B425)+0.25*IF(特征计算_周度!C425="",0,特征计算_周度!C425)+0.15*IF(特征计算_周度!D425="",0,特征计算_周度!D425)+0.15*IF(特征计算_周度!E425="",0,特征计算_周度!E425)+0.2*IF(特征计算_周度!F425="",0,特征计算_周度!F425))</f>
        <v/>
      </c>
      <c r="C427" s="128">
        <f>IF(B427="","",IF(OR(IF(特征计算_周度!B425="",FALSE,特征计算_周度!B425&gt;2),IF(特征计算_周度!C425="",FALSE,特征计算_周度!C425&gt;2),IF(特征计算_周度!G425="",FALSE,特征计算_周度!G425&gt;2),IF(特征计算_周度!E425="",FALSE,特征计算_周度!E425&gt;2),IF(特征计算_周度!F425="",FALSE,特征计算_周度!F425&gt;2)),MAX(B427,MAX(IF(特征计算_周度!B425="",0,特征计算_周度!B425),IF(特征计算_周度!C425="",0,特征计算_周度!C425),IF(特征计算_周度!G425="",0,特征计算_周度!G425),IF(特征计算_周度!E425="",0,特征计算_周度!E425),IF(特征计算_周度!F425="",0,特征计算_周度!F425))),B427))</f>
        <v/>
      </c>
      <c r="D427" s="129">
        <f>原始数据_周度!B425</f>
        <v/>
      </c>
      <c r="E427" s="157">
        <f>IF(D427="","",D427/MAX(D$4:D427)-1)</f>
        <v/>
      </c>
    </row>
    <row r="428">
      <c r="A428" s="127">
        <f>原始数据_周度!A426</f>
        <v/>
      </c>
      <c r="B428" s="128">
        <f>IF(特征计算_周度!B426="","",0.25*IF(特征计算_周度!B426="",0,特征计算_周度!B426)+0.25*IF(特征计算_周度!C426="",0,特征计算_周度!C426)+0.15*IF(特征计算_周度!D426="",0,特征计算_周度!D426)+0.15*IF(特征计算_周度!E426="",0,特征计算_周度!E426)+0.2*IF(特征计算_周度!F426="",0,特征计算_周度!F426))</f>
        <v/>
      </c>
      <c r="C428" s="128">
        <f>IF(B428="","",IF(OR(IF(特征计算_周度!B426="",FALSE,特征计算_周度!B426&gt;2),IF(特征计算_周度!C426="",FALSE,特征计算_周度!C426&gt;2),IF(特征计算_周度!G426="",FALSE,特征计算_周度!G426&gt;2),IF(特征计算_周度!E426="",FALSE,特征计算_周度!E426&gt;2),IF(特征计算_周度!F426="",FALSE,特征计算_周度!F426&gt;2)),MAX(B428,MAX(IF(特征计算_周度!B426="",0,特征计算_周度!B426),IF(特征计算_周度!C426="",0,特征计算_周度!C426),IF(特征计算_周度!G426="",0,特征计算_周度!G426),IF(特征计算_周度!E426="",0,特征计算_周度!E426),IF(特征计算_周度!F426="",0,特征计算_周度!F426))),B428))</f>
        <v/>
      </c>
      <c r="D428" s="129">
        <f>原始数据_周度!B426</f>
        <v/>
      </c>
      <c r="E428" s="157">
        <f>IF(D428="","",D428/MAX(D$4:D428)-1)</f>
        <v/>
      </c>
    </row>
    <row r="429">
      <c r="A429" s="127">
        <f>原始数据_周度!A427</f>
        <v/>
      </c>
      <c r="B429" s="128">
        <f>IF(特征计算_周度!B427="","",0.25*IF(特征计算_周度!B427="",0,特征计算_周度!B427)+0.25*IF(特征计算_周度!C427="",0,特征计算_周度!C427)+0.15*IF(特征计算_周度!D427="",0,特征计算_周度!D427)+0.15*IF(特征计算_周度!E427="",0,特征计算_周度!E427)+0.2*IF(特征计算_周度!F427="",0,特征计算_周度!F427))</f>
        <v/>
      </c>
      <c r="C429" s="128">
        <f>IF(B429="","",IF(OR(IF(特征计算_周度!B427="",FALSE,特征计算_周度!B427&gt;2),IF(特征计算_周度!C427="",FALSE,特征计算_周度!C427&gt;2),IF(特征计算_周度!G427="",FALSE,特征计算_周度!G427&gt;2),IF(特征计算_周度!E427="",FALSE,特征计算_周度!E427&gt;2),IF(特征计算_周度!F427="",FALSE,特征计算_周度!F427&gt;2)),MAX(B429,MAX(IF(特征计算_周度!B427="",0,特征计算_周度!B427),IF(特征计算_周度!C427="",0,特征计算_周度!C427),IF(特征计算_周度!G427="",0,特征计算_周度!G427),IF(特征计算_周度!E427="",0,特征计算_周度!E427),IF(特征计算_周度!F427="",0,特征计算_周度!F427))),B429))</f>
        <v/>
      </c>
      <c r="D429" s="129">
        <f>原始数据_周度!B427</f>
        <v/>
      </c>
      <c r="E429" s="157">
        <f>IF(D429="","",D429/MAX(D$4:D429)-1)</f>
        <v/>
      </c>
    </row>
    <row r="430">
      <c r="A430" s="127">
        <f>原始数据_周度!A428</f>
        <v/>
      </c>
      <c r="B430" s="128">
        <f>IF(特征计算_周度!B428="","",0.25*IF(特征计算_周度!B428="",0,特征计算_周度!B428)+0.25*IF(特征计算_周度!C428="",0,特征计算_周度!C428)+0.15*IF(特征计算_周度!D428="",0,特征计算_周度!D428)+0.15*IF(特征计算_周度!E428="",0,特征计算_周度!E428)+0.2*IF(特征计算_周度!F428="",0,特征计算_周度!F428))</f>
        <v/>
      </c>
      <c r="C430" s="128">
        <f>IF(B430="","",IF(OR(IF(特征计算_周度!B428="",FALSE,特征计算_周度!B428&gt;2),IF(特征计算_周度!C428="",FALSE,特征计算_周度!C428&gt;2),IF(特征计算_周度!G428="",FALSE,特征计算_周度!G428&gt;2),IF(特征计算_周度!E428="",FALSE,特征计算_周度!E428&gt;2),IF(特征计算_周度!F428="",FALSE,特征计算_周度!F428&gt;2)),MAX(B430,MAX(IF(特征计算_周度!B428="",0,特征计算_周度!B428),IF(特征计算_周度!C428="",0,特征计算_周度!C428),IF(特征计算_周度!G428="",0,特征计算_周度!G428),IF(特征计算_周度!E428="",0,特征计算_周度!E428),IF(特征计算_周度!F428="",0,特征计算_周度!F428))),B430))</f>
        <v/>
      </c>
      <c r="D430" s="129">
        <f>原始数据_周度!B428</f>
        <v/>
      </c>
      <c r="E430" s="157">
        <f>IF(D430="","",D430/MAX(D$4:D430)-1)</f>
        <v/>
      </c>
    </row>
    <row r="431">
      <c r="A431" s="127">
        <f>原始数据_周度!A429</f>
        <v/>
      </c>
      <c r="B431" s="128">
        <f>IF(特征计算_周度!B429="","",0.25*IF(特征计算_周度!B429="",0,特征计算_周度!B429)+0.25*IF(特征计算_周度!C429="",0,特征计算_周度!C429)+0.15*IF(特征计算_周度!D429="",0,特征计算_周度!D429)+0.15*IF(特征计算_周度!E429="",0,特征计算_周度!E429)+0.2*IF(特征计算_周度!F429="",0,特征计算_周度!F429))</f>
        <v/>
      </c>
      <c r="C431" s="128">
        <f>IF(B431="","",IF(OR(IF(特征计算_周度!B429="",FALSE,特征计算_周度!B429&gt;2),IF(特征计算_周度!C429="",FALSE,特征计算_周度!C429&gt;2),IF(特征计算_周度!G429="",FALSE,特征计算_周度!G429&gt;2),IF(特征计算_周度!E429="",FALSE,特征计算_周度!E429&gt;2),IF(特征计算_周度!F429="",FALSE,特征计算_周度!F429&gt;2)),MAX(B431,MAX(IF(特征计算_周度!B429="",0,特征计算_周度!B429),IF(特征计算_周度!C429="",0,特征计算_周度!C429),IF(特征计算_周度!G429="",0,特征计算_周度!G429),IF(特征计算_周度!E429="",0,特征计算_周度!E429),IF(特征计算_周度!F429="",0,特征计算_周度!F429))),B431))</f>
        <v/>
      </c>
      <c r="D431" s="129">
        <f>原始数据_周度!B429</f>
        <v/>
      </c>
      <c r="E431" s="157">
        <f>IF(D431="","",D431/MAX(D$4:D431)-1)</f>
        <v/>
      </c>
    </row>
    <row r="432">
      <c r="A432" s="127">
        <f>原始数据_周度!A430</f>
        <v/>
      </c>
      <c r="B432" s="128">
        <f>IF(特征计算_周度!B430="","",0.25*IF(特征计算_周度!B430="",0,特征计算_周度!B430)+0.25*IF(特征计算_周度!C430="",0,特征计算_周度!C430)+0.15*IF(特征计算_周度!D430="",0,特征计算_周度!D430)+0.15*IF(特征计算_周度!E430="",0,特征计算_周度!E430)+0.2*IF(特征计算_周度!F430="",0,特征计算_周度!F430))</f>
        <v/>
      </c>
      <c r="C432" s="128">
        <f>IF(B432="","",IF(OR(IF(特征计算_周度!B430="",FALSE,特征计算_周度!B430&gt;2),IF(特征计算_周度!C430="",FALSE,特征计算_周度!C430&gt;2),IF(特征计算_周度!G430="",FALSE,特征计算_周度!G430&gt;2),IF(特征计算_周度!E430="",FALSE,特征计算_周度!E430&gt;2),IF(特征计算_周度!F430="",FALSE,特征计算_周度!F430&gt;2)),MAX(B432,MAX(IF(特征计算_周度!B430="",0,特征计算_周度!B430),IF(特征计算_周度!C430="",0,特征计算_周度!C430),IF(特征计算_周度!G430="",0,特征计算_周度!G430),IF(特征计算_周度!E430="",0,特征计算_周度!E430),IF(特征计算_周度!F430="",0,特征计算_周度!F430))),B432))</f>
        <v/>
      </c>
      <c r="D432" s="129">
        <f>原始数据_周度!B430</f>
        <v/>
      </c>
      <c r="E432" s="157">
        <f>IF(D432="","",D432/MAX(D$4:D432)-1)</f>
        <v/>
      </c>
    </row>
    <row r="433">
      <c r="A433" s="127">
        <f>原始数据_周度!A431</f>
        <v/>
      </c>
      <c r="B433" s="128">
        <f>IF(特征计算_周度!B431="","",0.25*IF(特征计算_周度!B431="",0,特征计算_周度!B431)+0.25*IF(特征计算_周度!C431="",0,特征计算_周度!C431)+0.15*IF(特征计算_周度!D431="",0,特征计算_周度!D431)+0.15*IF(特征计算_周度!E431="",0,特征计算_周度!E431)+0.2*IF(特征计算_周度!F431="",0,特征计算_周度!F431))</f>
        <v/>
      </c>
      <c r="C433" s="128">
        <f>IF(B433="","",IF(OR(IF(特征计算_周度!B431="",FALSE,特征计算_周度!B431&gt;2),IF(特征计算_周度!C431="",FALSE,特征计算_周度!C431&gt;2),IF(特征计算_周度!G431="",FALSE,特征计算_周度!G431&gt;2),IF(特征计算_周度!E431="",FALSE,特征计算_周度!E431&gt;2),IF(特征计算_周度!F431="",FALSE,特征计算_周度!F431&gt;2)),MAX(B433,MAX(IF(特征计算_周度!B431="",0,特征计算_周度!B431),IF(特征计算_周度!C431="",0,特征计算_周度!C431),IF(特征计算_周度!G431="",0,特征计算_周度!G431),IF(特征计算_周度!E431="",0,特征计算_周度!E431),IF(特征计算_周度!F431="",0,特征计算_周度!F431))),B433))</f>
        <v/>
      </c>
      <c r="D433" s="129">
        <f>原始数据_周度!B431</f>
        <v/>
      </c>
      <c r="E433" s="157">
        <f>IF(D433="","",D433/MAX(D$4:D433)-1)</f>
        <v/>
      </c>
    </row>
    <row r="434">
      <c r="A434" s="127">
        <f>原始数据_周度!A432</f>
        <v/>
      </c>
      <c r="B434" s="128">
        <f>IF(特征计算_周度!B432="","",0.25*IF(特征计算_周度!B432="",0,特征计算_周度!B432)+0.25*IF(特征计算_周度!C432="",0,特征计算_周度!C432)+0.15*IF(特征计算_周度!D432="",0,特征计算_周度!D432)+0.15*IF(特征计算_周度!E432="",0,特征计算_周度!E432)+0.2*IF(特征计算_周度!F432="",0,特征计算_周度!F432))</f>
        <v/>
      </c>
      <c r="C434" s="128">
        <f>IF(B434="","",IF(OR(IF(特征计算_周度!B432="",FALSE,特征计算_周度!B432&gt;2),IF(特征计算_周度!C432="",FALSE,特征计算_周度!C432&gt;2),IF(特征计算_周度!G432="",FALSE,特征计算_周度!G432&gt;2),IF(特征计算_周度!E432="",FALSE,特征计算_周度!E432&gt;2),IF(特征计算_周度!F432="",FALSE,特征计算_周度!F432&gt;2)),MAX(B434,MAX(IF(特征计算_周度!B432="",0,特征计算_周度!B432),IF(特征计算_周度!C432="",0,特征计算_周度!C432),IF(特征计算_周度!G432="",0,特征计算_周度!G432),IF(特征计算_周度!E432="",0,特征计算_周度!E432),IF(特征计算_周度!F432="",0,特征计算_周度!F432))),B434))</f>
        <v/>
      </c>
      <c r="D434" s="129">
        <f>原始数据_周度!B432</f>
        <v/>
      </c>
      <c r="E434" s="157">
        <f>IF(D434="","",D434/MAX(D$4:D434)-1)</f>
        <v/>
      </c>
    </row>
    <row r="435">
      <c r="A435" s="127">
        <f>原始数据_周度!A433</f>
        <v/>
      </c>
      <c r="B435" s="128">
        <f>IF(特征计算_周度!B433="","",0.25*IF(特征计算_周度!B433="",0,特征计算_周度!B433)+0.25*IF(特征计算_周度!C433="",0,特征计算_周度!C433)+0.15*IF(特征计算_周度!D433="",0,特征计算_周度!D433)+0.15*IF(特征计算_周度!E433="",0,特征计算_周度!E433)+0.2*IF(特征计算_周度!F433="",0,特征计算_周度!F433))</f>
        <v/>
      </c>
      <c r="C435" s="128">
        <f>IF(B435="","",IF(OR(IF(特征计算_周度!B433="",FALSE,特征计算_周度!B433&gt;2),IF(特征计算_周度!C433="",FALSE,特征计算_周度!C433&gt;2),IF(特征计算_周度!G433="",FALSE,特征计算_周度!G433&gt;2),IF(特征计算_周度!E433="",FALSE,特征计算_周度!E433&gt;2),IF(特征计算_周度!F433="",FALSE,特征计算_周度!F433&gt;2)),MAX(B435,MAX(IF(特征计算_周度!B433="",0,特征计算_周度!B433),IF(特征计算_周度!C433="",0,特征计算_周度!C433),IF(特征计算_周度!G433="",0,特征计算_周度!G433),IF(特征计算_周度!E433="",0,特征计算_周度!E433),IF(特征计算_周度!F433="",0,特征计算_周度!F433))),B435))</f>
        <v/>
      </c>
      <c r="D435" s="129">
        <f>原始数据_周度!B433</f>
        <v/>
      </c>
      <c r="E435" s="157">
        <f>IF(D435="","",D435/MAX(D$4:D435)-1)</f>
        <v/>
      </c>
    </row>
    <row r="436">
      <c r="A436" s="127">
        <f>原始数据_周度!A434</f>
        <v/>
      </c>
      <c r="B436" s="128">
        <f>IF(特征计算_周度!B434="","",0.25*IF(特征计算_周度!B434="",0,特征计算_周度!B434)+0.25*IF(特征计算_周度!C434="",0,特征计算_周度!C434)+0.15*IF(特征计算_周度!D434="",0,特征计算_周度!D434)+0.15*IF(特征计算_周度!E434="",0,特征计算_周度!E434)+0.2*IF(特征计算_周度!F434="",0,特征计算_周度!F434))</f>
        <v/>
      </c>
      <c r="C436" s="128">
        <f>IF(B436="","",IF(OR(IF(特征计算_周度!B434="",FALSE,特征计算_周度!B434&gt;2),IF(特征计算_周度!C434="",FALSE,特征计算_周度!C434&gt;2),IF(特征计算_周度!G434="",FALSE,特征计算_周度!G434&gt;2),IF(特征计算_周度!E434="",FALSE,特征计算_周度!E434&gt;2),IF(特征计算_周度!F434="",FALSE,特征计算_周度!F434&gt;2)),MAX(B436,MAX(IF(特征计算_周度!B434="",0,特征计算_周度!B434),IF(特征计算_周度!C434="",0,特征计算_周度!C434),IF(特征计算_周度!G434="",0,特征计算_周度!G434),IF(特征计算_周度!E434="",0,特征计算_周度!E434),IF(特征计算_周度!F434="",0,特征计算_周度!F434))),B436))</f>
        <v/>
      </c>
      <c r="D436" s="129">
        <f>原始数据_周度!B434</f>
        <v/>
      </c>
      <c r="E436" s="157">
        <f>IF(D436="","",D436/MAX(D$4:D436)-1)</f>
        <v/>
      </c>
    </row>
    <row r="437">
      <c r="A437" s="127">
        <f>原始数据_周度!A435</f>
        <v/>
      </c>
      <c r="B437" s="128">
        <f>IF(特征计算_周度!B435="","",0.25*IF(特征计算_周度!B435="",0,特征计算_周度!B435)+0.25*IF(特征计算_周度!C435="",0,特征计算_周度!C435)+0.15*IF(特征计算_周度!D435="",0,特征计算_周度!D435)+0.15*IF(特征计算_周度!E435="",0,特征计算_周度!E435)+0.2*IF(特征计算_周度!F435="",0,特征计算_周度!F435))</f>
        <v/>
      </c>
      <c r="C437" s="128">
        <f>IF(B437="","",IF(OR(IF(特征计算_周度!B435="",FALSE,特征计算_周度!B435&gt;2),IF(特征计算_周度!C435="",FALSE,特征计算_周度!C435&gt;2),IF(特征计算_周度!G435="",FALSE,特征计算_周度!G435&gt;2),IF(特征计算_周度!E435="",FALSE,特征计算_周度!E435&gt;2),IF(特征计算_周度!F435="",FALSE,特征计算_周度!F435&gt;2)),MAX(B437,MAX(IF(特征计算_周度!B435="",0,特征计算_周度!B435),IF(特征计算_周度!C435="",0,特征计算_周度!C435),IF(特征计算_周度!G435="",0,特征计算_周度!G435),IF(特征计算_周度!E435="",0,特征计算_周度!E435),IF(特征计算_周度!F435="",0,特征计算_周度!F435))),B437))</f>
        <v/>
      </c>
      <c r="D437" s="129">
        <f>原始数据_周度!B435</f>
        <v/>
      </c>
      <c r="E437" s="157">
        <f>IF(D437="","",D437/MAX(D$4:D437)-1)</f>
        <v/>
      </c>
    </row>
    <row r="438">
      <c r="A438" s="127">
        <f>原始数据_周度!A436</f>
        <v/>
      </c>
      <c r="B438" s="128">
        <f>IF(特征计算_周度!B436="","",0.25*IF(特征计算_周度!B436="",0,特征计算_周度!B436)+0.25*IF(特征计算_周度!C436="",0,特征计算_周度!C436)+0.15*IF(特征计算_周度!D436="",0,特征计算_周度!D436)+0.15*IF(特征计算_周度!E436="",0,特征计算_周度!E436)+0.2*IF(特征计算_周度!F436="",0,特征计算_周度!F436))</f>
        <v/>
      </c>
      <c r="C438" s="128">
        <f>IF(B438="","",IF(OR(IF(特征计算_周度!B436="",FALSE,特征计算_周度!B436&gt;2),IF(特征计算_周度!C436="",FALSE,特征计算_周度!C436&gt;2),IF(特征计算_周度!G436="",FALSE,特征计算_周度!G436&gt;2),IF(特征计算_周度!E436="",FALSE,特征计算_周度!E436&gt;2),IF(特征计算_周度!F436="",FALSE,特征计算_周度!F436&gt;2)),MAX(B438,MAX(IF(特征计算_周度!B436="",0,特征计算_周度!B436),IF(特征计算_周度!C436="",0,特征计算_周度!C436),IF(特征计算_周度!G436="",0,特征计算_周度!G436),IF(特征计算_周度!E436="",0,特征计算_周度!E436),IF(特征计算_周度!F436="",0,特征计算_周度!F436))),B438))</f>
        <v/>
      </c>
      <c r="D438" s="129">
        <f>原始数据_周度!B436</f>
        <v/>
      </c>
      <c r="E438" s="157">
        <f>IF(D438="","",D438/MAX(D$4:D438)-1)</f>
        <v/>
      </c>
    </row>
    <row r="439">
      <c r="A439" s="127">
        <f>原始数据_周度!A437</f>
        <v/>
      </c>
      <c r="B439" s="128">
        <f>IF(特征计算_周度!B437="","",0.25*IF(特征计算_周度!B437="",0,特征计算_周度!B437)+0.25*IF(特征计算_周度!C437="",0,特征计算_周度!C437)+0.15*IF(特征计算_周度!D437="",0,特征计算_周度!D437)+0.15*IF(特征计算_周度!E437="",0,特征计算_周度!E437)+0.2*IF(特征计算_周度!F437="",0,特征计算_周度!F437))</f>
        <v/>
      </c>
      <c r="C439" s="128">
        <f>IF(B439="","",IF(OR(IF(特征计算_周度!B437="",FALSE,特征计算_周度!B437&gt;2),IF(特征计算_周度!C437="",FALSE,特征计算_周度!C437&gt;2),IF(特征计算_周度!G437="",FALSE,特征计算_周度!G437&gt;2),IF(特征计算_周度!E437="",FALSE,特征计算_周度!E437&gt;2),IF(特征计算_周度!F437="",FALSE,特征计算_周度!F437&gt;2)),MAX(B439,MAX(IF(特征计算_周度!B437="",0,特征计算_周度!B437),IF(特征计算_周度!C437="",0,特征计算_周度!C437),IF(特征计算_周度!G437="",0,特征计算_周度!G437),IF(特征计算_周度!E437="",0,特征计算_周度!E437),IF(特征计算_周度!F437="",0,特征计算_周度!F437))),B439))</f>
        <v/>
      </c>
      <c r="D439" s="129">
        <f>原始数据_周度!B437</f>
        <v/>
      </c>
      <c r="E439" s="157">
        <f>IF(D439="","",D439/MAX(D$4:D439)-1)</f>
        <v/>
      </c>
    </row>
    <row r="440">
      <c r="A440" s="127">
        <f>原始数据_周度!A438</f>
        <v/>
      </c>
      <c r="B440" s="128">
        <f>IF(特征计算_周度!B438="","",0.25*IF(特征计算_周度!B438="",0,特征计算_周度!B438)+0.25*IF(特征计算_周度!C438="",0,特征计算_周度!C438)+0.15*IF(特征计算_周度!D438="",0,特征计算_周度!D438)+0.15*IF(特征计算_周度!E438="",0,特征计算_周度!E438)+0.2*IF(特征计算_周度!F438="",0,特征计算_周度!F438))</f>
        <v/>
      </c>
      <c r="C440" s="128">
        <f>IF(B440="","",IF(OR(IF(特征计算_周度!B438="",FALSE,特征计算_周度!B438&gt;2),IF(特征计算_周度!C438="",FALSE,特征计算_周度!C438&gt;2),IF(特征计算_周度!G438="",FALSE,特征计算_周度!G438&gt;2),IF(特征计算_周度!E438="",FALSE,特征计算_周度!E438&gt;2),IF(特征计算_周度!F438="",FALSE,特征计算_周度!F438&gt;2)),MAX(B440,MAX(IF(特征计算_周度!B438="",0,特征计算_周度!B438),IF(特征计算_周度!C438="",0,特征计算_周度!C438),IF(特征计算_周度!G438="",0,特征计算_周度!G438),IF(特征计算_周度!E438="",0,特征计算_周度!E438),IF(特征计算_周度!F438="",0,特征计算_周度!F438))),B440))</f>
        <v/>
      </c>
      <c r="D440" s="129">
        <f>原始数据_周度!B438</f>
        <v/>
      </c>
      <c r="E440" s="157">
        <f>IF(D440="","",D440/MAX(D$4:D440)-1)</f>
        <v/>
      </c>
    </row>
    <row r="441">
      <c r="A441" s="127">
        <f>原始数据_周度!A439</f>
        <v/>
      </c>
      <c r="B441" s="128">
        <f>IF(特征计算_周度!B439="","",0.25*IF(特征计算_周度!B439="",0,特征计算_周度!B439)+0.25*IF(特征计算_周度!C439="",0,特征计算_周度!C439)+0.15*IF(特征计算_周度!D439="",0,特征计算_周度!D439)+0.15*IF(特征计算_周度!E439="",0,特征计算_周度!E439)+0.2*IF(特征计算_周度!F439="",0,特征计算_周度!F439))</f>
        <v/>
      </c>
      <c r="C441" s="128">
        <f>IF(B441="","",IF(OR(IF(特征计算_周度!B439="",FALSE,特征计算_周度!B439&gt;2),IF(特征计算_周度!C439="",FALSE,特征计算_周度!C439&gt;2),IF(特征计算_周度!G439="",FALSE,特征计算_周度!G439&gt;2),IF(特征计算_周度!E439="",FALSE,特征计算_周度!E439&gt;2),IF(特征计算_周度!F439="",FALSE,特征计算_周度!F439&gt;2)),MAX(B441,MAX(IF(特征计算_周度!B439="",0,特征计算_周度!B439),IF(特征计算_周度!C439="",0,特征计算_周度!C439),IF(特征计算_周度!G439="",0,特征计算_周度!G439),IF(特征计算_周度!E439="",0,特征计算_周度!E439),IF(特征计算_周度!F439="",0,特征计算_周度!F439))),B441))</f>
        <v/>
      </c>
      <c r="D441" s="129">
        <f>原始数据_周度!B439</f>
        <v/>
      </c>
      <c r="E441" s="157">
        <f>IF(D441="","",D441/MAX(D$4:D441)-1)</f>
        <v/>
      </c>
    </row>
    <row r="442">
      <c r="A442" s="127">
        <f>原始数据_周度!A440</f>
        <v/>
      </c>
      <c r="B442" s="128">
        <f>IF(特征计算_周度!B440="","",0.25*IF(特征计算_周度!B440="",0,特征计算_周度!B440)+0.25*IF(特征计算_周度!C440="",0,特征计算_周度!C440)+0.15*IF(特征计算_周度!D440="",0,特征计算_周度!D440)+0.15*IF(特征计算_周度!E440="",0,特征计算_周度!E440)+0.2*IF(特征计算_周度!F440="",0,特征计算_周度!F440))</f>
        <v/>
      </c>
      <c r="C442" s="128">
        <f>IF(B442="","",IF(OR(IF(特征计算_周度!B440="",FALSE,特征计算_周度!B440&gt;2),IF(特征计算_周度!C440="",FALSE,特征计算_周度!C440&gt;2),IF(特征计算_周度!G440="",FALSE,特征计算_周度!G440&gt;2),IF(特征计算_周度!E440="",FALSE,特征计算_周度!E440&gt;2),IF(特征计算_周度!F440="",FALSE,特征计算_周度!F440&gt;2)),MAX(B442,MAX(IF(特征计算_周度!B440="",0,特征计算_周度!B440),IF(特征计算_周度!C440="",0,特征计算_周度!C440),IF(特征计算_周度!G440="",0,特征计算_周度!G440),IF(特征计算_周度!E440="",0,特征计算_周度!E440),IF(特征计算_周度!F440="",0,特征计算_周度!F440))),B442))</f>
        <v/>
      </c>
      <c r="D442" s="129">
        <f>原始数据_周度!B440</f>
        <v/>
      </c>
      <c r="E442" s="157">
        <f>IF(D442="","",D442/MAX(D$4:D442)-1)</f>
        <v/>
      </c>
    </row>
    <row r="443">
      <c r="A443" s="127">
        <f>原始数据_周度!A441</f>
        <v/>
      </c>
      <c r="B443" s="128">
        <f>IF(特征计算_周度!B441="","",0.25*IF(特征计算_周度!B441="",0,特征计算_周度!B441)+0.25*IF(特征计算_周度!C441="",0,特征计算_周度!C441)+0.15*IF(特征计算_周度!D441="",0,特征计算_周度!D441)+0.15*IF(特征计算_周度!E441="",0,特征计算_周度!E441)+0.2*IF(特征计算_周度!F441="",0,特征计算_周度!F441))</f>
        <v/>
      </c>
      <c r="C443" s="128">
        <f>IF(B443="","",IF(OR(IF(特征计算_周度!B441="",FALSE,特征计算_周度!B441&gt;2),IF(特征计算_周度!C441="",FALSE,特征计算_周度!C441&gt;2),IF(特征计算_周度!G441="",FALSE,特征计算_周度!G441&gt;2),IF(特征计算_周度!E441="",FALSE,特征计算_周度!E441&gt;2),IF(特征计算_周度!F441="",FALSE,特征计算_周度!F441&gt;2)),MAX(B443,MAX(IF(特征计算_周度!B441="",0,特征计算_周度!B441),IF(特征计算_周度!C441="",0,特征计算_周度!C441),IF(特征计算_周度!G441="",0,特征计算_周度!G441),IF(特征计算_周度!E441="",0,特征计算_周度!E441),IF(特征计算_周度!F441="",0,特征计算_周度!F441))),B443))</f>
        <v/>
      </c>
      <c r="D443" s="129">
        <f>原始数据_周度!B441</f>
        <v/>
      </c>
      <c r="E443" s="157">
        <f>IF(D443="","",D443/MAX(D$4:D443)-1)</f>
        <v/>
      </c>
    </row>
    <row r="444">
      <c r="A444" s="127">
        <f>原始数据_周度!A442</f>
        <v/>
      </c>
      <c r="B444" s="128">
        <f>IF(特征计算_周度!B442="","",0.25*IF(特征计算_周度!B442="",0,特征计算_周度!B442)+0.25*IF(特征计算_周度!C442="",0,特征计算_周度!C442)+0.15*IF(特征计算_周度!D442="",0,特征计算_周度!D442)+0.15*IF(特征计算_周度!E442="",0,特征计算_周度!E442)+0.2*IF(特征计算_周度!F442="",0,特征计算_周度!F442))</f>
        <v/>
      </c>
      <c r="C444" s="128">
        <f>IF(B444="","",IF(OR(IF(特征计算_周度!B442="",FALSE,特征计算_周度!B442&gt;2),IF(特征计算_周度!C442="",FALSE,特征计算_周度!C442&gt;2),IF(特征计算_周度!G442="",FALSE,特征计算_周度!G442&gt;2),IF(特征计算_周度!E442="",FALSE,特征计算_周度!E442&gt;2),IF(特征计算_周度!F442="",FALSE,特征计算_周度!F442&gt;2)),MAX(B444,MAX(IF(特征计算_周度!B442="",0,特征计算_周度!B442),IF(特征计算_周度!C442="",0,特征计算_周度!C442),IF(特征计算_周度!G442="",0,特征计算_周度!G442),IF(特征计算_周度!E442="",0,特征计算_周度!E442),IF(特征计算_周度!F442="",0,特征计算_周度!F442))),B444))</f>
        <v/>
      </c>
      <c r="D444" s="129">
        <f>原始数据_周度!B442</f>
        <v/>
      </c>
      <c r="E444" s="157">
        <f>IF(D444="","",D444/MAX(D$4:D444)-1)</f>
        <v/>
      </c>
    </row>
    <row r="445">
      <c r="A445" s="127">
        <f>原始数据_周度!A443</f>
        <v/>
      </c>
      <c r="B445" s="128">
        <f>IF(特征计算_周度!B443="","",0.25*IF(特征计算_周度!B443="",0,特征计算_周度!B443)+0.25*IF(特征计算_周度!C443="",0,特征计算_周度!C443)+0.15*IF(特征计算_周度!D443="",0,特征计算_周度!D443)+0.15*IF(特征计算_周度!E443="",0,特征计算_周度!E443)+0.2*IF(特征计算_周度!F443="",0,特征计算_周度!F443))</f>
        <v/>
      </c>
      <c r="C445" s="128">
        <f>IF(B445="","",IF(OR(IF(特征计算_周度!B443="",FALSE,特征计算_周度!B443&gt;2),IF(特征计算_周度!C443="",FALSE,特征计算_周度!C443&gt;2),IF(特征计算_周度!G443="",FALSE,特征计算_周度!G443&gt;2),IF(特征计算_周度!E443="",FALSE,特征计算_周度!E443&gt;2),IF(特征计算_周度!F443="",FALSE,特征计算_周度!F443&gt;2)),MAX(B445,MAX(IF(特征计算_周度!B443="",0,特征计算_周度!B443),IF(特征计算_周度!C443="",0,特征计算_周度!C443),IF(特征计算_周度!G443="",0,特征计算_周度!G443),IF(特征计算_周度!E443="",0,特征计算_周度!E443),IF(特征计算_周度!F443="",0,特征计算_周度!F443))),B445))</f>
        <v/>
      </c>
      <c r="D445" s="129">
        <f>原始数据_周度!B443</f>
        <v/>
      </c>
      <c r="E445" s="157">
        <f>IF(D445="","",D445/MAX(D$4:D445)-1)</f>
        <v/>
      </c>
    </row>
    <row r="446">
      <c r="A446" s="127">
        <f>原始数据_周度!A444</f>
        <v/>
      </c>
      <c r="B446" s="128">
        <f>IF(特征计算_周度!B444="","",0.25*IF(特征计算_周度!B444="",0,特征计算_周度!B444)+0.25*IF(特征计算_周度!C444="",0,特征计算_周度!C444)+0.15*IF(特征计算_周度!D444="",0,特征计算_周度!D444)+0.15*IF(特征计算_周度!E444="",0,特征计算_周度!E444)+0.2*IF(特征计算_周度!F444="",0,特征计算_周度!F444))</f>
        <v/>
      </c>
      <c r="C446" s="128">
        <f>IF(B446="","",IF(OR(IF(特征计算_周度!B444="",FALSE,特征计算_周度!B444&gt;2),IF(特征计算_周度!C444="",FALSE,特征计算_周度!C444&gt;2),IF(特征计算_周度!G444="",FALSE,特征计算_周度!G444&gt;2),IF(特征计算_周度!E444="",FALSE,特征计算_周度!E444&gt;2),IF(特征计算_周度!F444="",FALSE,特征计算_周度!F444&gt;2)),MAX(B446,MAX(IF(特征计算_周度!B444="",0,特征计算_周度!B444),IF(特征计算_周度!C444="",0,特征计算_周度!C444),IF(特征计算_周度!G444="",0,特征计算_周度!G444),IF(特征计算_周度!E444="",0,特征计算_周度!E444),IF(特征计算_周度!F444="",0,特征计算_周度!F444))),B446))</f>
        <v/>
      </c>
      <c r="D446" s="129">
        <f>原始数据_周度!B444</f>
        <v/>
      </c>
      <c r="E446" s="157">
        <f>IF(D446="","",D446/MAX(D$4:D446)-1)</f>
        <v/>
      </c>
    </row>
    <row r="447">
      <c r="A447" s="127">
        <f>原始数据_周度!A445</f>
        <v/>
      </c>
      <c r="B447" s="128">
        <f>IF(特征计算_周度!B445="","",0.25*IF(特征计算_周度!B445="",0,特征计算_周度!B445)+0.25*IF(特征计算_周度!C445="",0,特征计算_周度!C445)+0.15*IF(特征计算_周度!D445="",0,特征计算_周度!D445)+0.15*IF(特征计算_周度!E445="",0,特征计算_周度!E445)+0.2*IF(特征计算_周度!F445="",0,特征计算_周度!F445))</f>
        <v/>
      </c>
      <c r="C447" s="128">
        <f>IF(B447="","",IF(OR(IF(特征计算_周度!B445="",FALSE,特征计算_周度!B445&gt;2),IF(特征计算_周度!C445="",FALSE,特征计算_周度!C445&gt;2),IF(特征计算_周度!G445="",FALSE,特征计算_周度!G445&gt;2),IF(特征计算_周度!E445="",FALSE,特征计算_周度!E445&gt;2),IF(特征计算_周度!F445="",FALSE,特征计算_周度!F445&gt;2)),MAX(B447,MAX(IF(特征计算_周度!B445="",0,特征计算_周度!B445),IF(特征计算_周度!C445="",0,特征计算_周度!C445),IF(特征计算_周度!G445="",0,特征计算_周度!G445),IF(特征计算_周度!E445="",0,特征计算_周度!E445),IF(特征计算_周度!F445="",0,特征计算_周度!F445))),B447))</f>
        <v/>
      </c>
      <c r="D447" s="129">
        <f>原始数据_周度!B445</f>
        <v/>
      </c>
      <c r="E447" s="157">
        <f>IF(D447="","",D447/MAX(D$4:D447)-1)</f>
        <v/>
      </c>
    </row>
    <row r="448">
      <c r="A448" s="127">
        <f>原始数据_周度!A446</f>
        <v/>
      </c>
      <c r="B448" s="128">
        <f>IF(特征计算_周度!B446="","",0.25*IF(特征计算_周度!B446="",0,特征计算_周度!B446)+0.25*IF(特征计算_周度!C446="",0,特征计算_周度!C446)+0.15*IF(特征计算_周度!D446="",0,特征计算_周度!D446)+0.15*IF(特征计算_周度!E446="",0,特征计算_周度!E446)+0.2*IF(特征计算_周度!F446="",0,特征计算_周度!F446))</f>
        <v/>
      </c>
      <c r="C448" s="128">
        <f>IF(B448="","",IF(OR(IF(特征计算_周度!B446="",FALSE,特征计算_周度!B446&gt;2),IF(特征计算_周度!C446="",FALSE,特征计算_周度!C446&gt;2),IF(特征计算_周度!G446="",FALSE,特征计算_周度!G446&gt;2),IF(特征计算_周度!E446="",FALSE,特征计算_周度!E446&gt;2),IF(特征计算_周度!F446="",FALSE,特征计算_周度!F446&gt;2)),MAX(B448,MAX(IF(特征计算_周度!B446="",0,特征计算_周度!B446),IF(特征计算_周度!C446="",0,特征计算_周度!C446),IF(特征计算_周度!G446="",0,特征计算_周度!G446),IF(特征计算_周度!E446="",0,特征计算_周度!E446),IF(特征计算_周度!F446="",0,特征计算_周度!F446))),B448))</f>
        <v/>
      </c>
      <c r="D448" s="129">
        <f>原始数据_周度!B446</f>
        <v/>
      </c>
      <c r="E448" s="157">
        <f>IF(D448="","",D448/MAX(D$4:D448)-1)</f>
        <v/>
      </c>
    </row>
    <row r="449">
      <c r="A449" s="127">
        <f>原始数据_周度!A447</f>
        <v/>
      </c>
      <c r="B449" s="128">
        <f>IF(特征计算_周度!B447="","",0.25*IF(特征计算_周度!B447="",0,特征计算_周度!B447)+0.25*IF(特征计算_周度!C447="",0,特征计算_周度!C447)+0.15*IF(特征计算_周度!D447="",0,特征计算_周度!D447)+0.15*IF(特征计算_周度!E447="",0,特征计算_周度!E447)+0.2*IF(特征计算_周度!F447="",0,特征计算_周度!F447))</f>
        <v/>
      </c>
      <c r="C449" s="128">
        <f>IF(B449="","",IF(OR(IF(特征计算_周度!B447="",FALSE,特征计算_周度!B447&gt;2),IF(特征计算_周度!C447="",FALSE,特征计算_周度!C447&gt;2),IF(特征计算_周度!G447="",FALSE,特征计算_周度!G447&gt;2),IF(特征计算_周度!E447="",FALSE,特征计算_周度!E447&gt;2),IF(特征计算_周度!F447="",FALSE,特征计算_周度!F447&gt;2)),MAX(B449,MAX(IF(特征计算_周度!B447="",0,特征计算_周度!B447),IF(特征计算_周度!C447="",0,特征计算_周度!C447),IF(特征计算_周度!G447="",0,特征计算_周度!G447),IF(特征计算_周度!E447="",0,特征计算_周度!E447),IF(特征计算_周度!F447="",0,特征计算_周度!F447))),B449))</f>
        <v/>
      </c>
      <c r="D449" s="129">
        <f>原始数据_周度!B447</f>
        <v/>
      </c>
      <c r="E449" s="157">
        <f>IF(D449="","",D449/MAX(D$4:D449)-1)</f>
        <v/>
      </c>
    </row>
    <row r="450">
      <c r="A450" s="127">
        <f>原始数据_周度!A448</f>
        <v/>
      </c>
      <c r="B450" s="128">
        <f>IF(特征计算_周度!B448="","",0.25*IF(特征计算_周度!B448="",0,特征计算_周度!B448)+0.25*IF(特征计算_周度!C448="",0,特征计算_周度!C448)+0.15*IF(特征计算_周度!D448="",0,特征计算_周度!D448)+0.15*IF(特征计算_周度!E448="",0,特征计算_周度!E448)+0.2*IF(特征计算_周度!F448="",0,特征计算_周度!F448))</f>
        <v/>
      </c>
      <c r="C450" s="128">
        <f>IF(B450="","",IF(OR(IF(特征计算_周度!B448="",FALSE,特征计算_周度!B448&gt;2),IF(特征计算_周度!C448="",FALSE,特征计算_周度!C448&gt;2),IF(特征计算_周度!G448="",FALSE,特征计算_周度!G448&gt;2),IF(特征计算_周度!E448="",FALSE,特征计算_周度!E448&gt;2),IF(特征计算_周度!F448="",FALSE,特征计算_周度!F448&gt;2)),MAX(B450,MAX(IF(特征计算_周度!B448="",0,特征计算_周度!B448),IF(特征计算_周度!C448="",0,特征计算_周度!C448),IF(特征计算_周度!G448="",0,特征计算_周度!G448),IF(特征计算_周度!E448="",0,特征计算_周度!E448),IF(特征计算_周度!F448="",0,特征计算_周度!F448))),B450))</f>
        <v/>
      </c>
      <c r="D450" s="129">
        <f>原始数据_周度!B448</f>
        <v/>
      </c>
      <c r="E450" s="157">
        <f>IF(D450="","",D450/MAX(D$4:D450)-1)</f>
        <v/>
      </c>
    </row>
    <row r="451">
      <c r="A451" s="127">
        <f>原始数据_周度!A449</f>
        <v/>
      </c>
      <c r="B451" s="128">
        <f>IF(特征计算_周度!B449="","",0.25*IF(特征计算_周度!B449="",0,特征计算_周度!B449)+0.25*IF(特征计算_周度!C449="",0,特征计算_周度!C449)+0.15*IF(特征计算_周度!D449="",0,特征计算_周度!D449)+0.15*IF(特征计算_周度!E449="",0,特征计算_周度!E449)+0.2*IF(特征计算_周度!F449="",0,特征计算_周度!F449))</f>
        <v/>
      </c>
      <c r="C451" s="128">
        <f>IF(B451="","",IF(OR(IF(特征计算_周度!B449="",FALSE,特征计算_周度!B449&gt;2),IF(特征计算_周度!C449="",FALSE,特征计算_周度!C449&gt;2),IF(特征计算_周度!G449="",FALSE,特征计算_周度!G449&gt;2),IF(特征计算_周度!E449="",FALSE,特征计算_周度!E449&gt;2),IF(特征计算_周度!F449="",FALSE,特征计算_周度!F449&gt;2)),MAX(B451,MAX(IF(特征计算_周度!B449="",0,特征计算_周度!B449),IF(特征计算_周度!C449="",0,特征计算_周度!C449),IF(特征计算_周度!G449="",0,特征计算_周度!G449),IF(特征计算_周度!E449="",0,特征计算_周度!E449),IF(特征计算_周度!F449="",0,特征计算_周度!F449))),B451))</f>
        <v/>
      </c>
      <c r="D451" s="129">
        <f>原始数据_周度!B449</f>
        <v/>
      </c>
      <c r="E451" s="157">
        <f>IF(D451="","",D451/MAX(D$4:D451)-1)</f>
        <v/>
      </c>
    </row>
    <row r="452">
      <c r="A452" s="127">
        <f>原始数据_周度!A450</f>
        <v/>
      </c>
      <c r="B452" s="128">
        <f>IF(特征计算_周度!B450="","",0.25*IF(特征计算_周度!B450="",0,特征计算_周度!B450)+0.25*IF(特征计算_周度!C450="",0,特征计算_周度!C450)+0.15*IF(特征计算_周度!D450="",0,特征计算_周度!D450)+0.15*IF(特征计算_周度!E450="",0,特征计算_周度!E450)+0.2*IF(特征计算_周度!F450="",0,特征计算_周度!F450))</f>
        <v/>
      </c>
      <c r="C452" s="128">
        <f>IF(B452="","",IF(OR(IF(特征计算_周度!B450="",FALSE,特征计算_周度!B450&gt;2),IF(特征计算_周度!C450="",FALSE,特征计算_周度!C450&gt;2),IF(特征计算_周度!G450="",FALSE,特征计算_周度!G450&gt;2),IF(特征计算_周度!E450="",FALSE,特征计算_周度!E450&gt;2),IF(特征计算_周度!F450="",FALSE,特征计算_周度!F450&gt;2)),MAX(B452,MAX(IF(特征计算_周度!B450="",0,特征计算_周度!B450),IF(特征计算_周度!C450="",0,特征计算_周度!C450),IF(特征计算_周度!G450="",0,特征计算_周度!G450),IF(特征计算_周度!E450="",0,特征计算_周度!E450),IF(特征计算_周度!F450="",0,特征计算_周度!F450))),B452))</f>
        <v/>
      </c>
      <c r="D452" s="129">
        <f>原始数据_周度!B450</f>
        <v/>
      </c>
      <c r="E452" s="157">
        <f>IF(D452="","",D452/MAX(D$4:D452)-1)</f>
        <v/>
      </c>
    </row>
    <row r="453">
      <c r="A453" s="127">
        <f>原始数据_周度!A451</f>
        <v/>
      </c>
      <c r="B453" s="128">
        <f>IF(特征计算_周度!B451="","",0.25*IF(特征计算_周度!B451="",0,特征计算_周度!B451)+0.25*IF(特征计算_周度!C451="",0,特征计算_周度!C451)+0.15*IF(特征计算_周度!D451="",0,特征计算_周度!D451)+0.15*IF(特征计算_周度!E451="",0,特征计算_周度!E451)+0.2*IF(特征计算_周度!F451="",0,特征计算_周度!F451))</f>
        <v/>
      </c>
      <c r="C453" s="128">
        <f>IF(B453="","",IF(OR(IF(特征计算_周度!B451="",FALSE,特征计算_周度!B451&gt;2),IF(特征计算_周度!C451="",FALSE,特征计算_周度!C451&gt;2),IF(特征计算_周度!G451="",FALSE,特征计算_周度!G451&gt;2),IF(特征计算_周度!E451="",FALSE,特征计算_周度!E451&gt;2),IF(特征计算_周度!F451="",FALSE,特征计算_周度!F451&gt;2)),MAX(B453,MAX(IF(特征计算_周度!B451="",0,特征计算_周度!B451),IF(特征计算_周度!C451="",0,特征计算_周度!C451),IF(特征计算_周度!G451="",0,特征计算_周度!G451),IF(特征计算_周度!E451="",0,特征计算_周度!E451),IF(特征计算_周度!F451="",0,特征计算_周度!F451))),B453))</f>
        <v/>
      </c>
      <c r="D453" s="129">
        <f>原始数据_周度!B451</f>
        <v/>
      </c>
      <c r="E453" s="157">
        <f>IF(D453="","",D453/MAX(D$4:D453)-1)</f>
        <v/>
      </c>
    </row>
    <row r="454">
      <c r="A454" s="127">
        <f>原始数据_周度!A452</f>
        <v/>
      </c>
      <c r="B454" s="128">
        <f>IF(特征计算_周度!B452="","",0.25*IF(特征计算_周度!B452="",0,特征计算_周度!B452)+0.25*IF(特征计算_周度!C452="",0,特征计算_周度!C452)+0.15*IF(特征计算_周度!D452="",0,特征计算_周度!D452)+0.15*IF(特征计算_周度!E452="",0,特征计算_周度!E452)+0.2*IF(特征计算_周度!F452="",0,特征计算_周度!F452))</f>
        <v/>
      </c>
      <c r="C454" s="128">
        <f>IF(B454="","",IF(OR(IF(特征计算_周度!B452="",FALSE,特征计算_周度!B452&gt;2),IF(特征计算_周度!C452="",FALSE,特征计算_周度!C452&gt;2),IF(特征计算_周度!G452="",FALSE,特征计算_周度!G452&gt;2),IF(特征计算_周度!E452="",FALSE,特征计算_周度!E452&gt;2),IF(特征计算_周度!F452="",FALSE,特征计算_周度!F452&gt;2)),MAX(B454,MAX(IF(特征计算_周度!B452="",0,特征计算_周度!B452),IF(特征计算_周度!C452="",0,特征计算_周度!C452),IF(特征计算_周度!G452="",0,特征计算_周度!G452),IF(特征计算_周度!E452="",0,特征计算_周度!E452),IF(特征计算_周度!F452="",0,特征计算_周度!F452))),B454))</f>
        <v/>
      </c>
      <c r="D454" s="129">
        <f>原始数据_周度!B452</f>
        <v/>
      </c>
      <c r="E454" s="157">
        <f>IF(D454="","",D454/MAX(D$4:D454)-1)</f>
        <v/>
      </c>
    </row>
    <row r="455">
      <c r="A455" s="127">
        <f>原始数据_周度!A453</f>
        <v/>
      </c>
      <c r="B455" s="128">
        <f>IF(特征计算_周度!B453="","",0.25*IF(特征计算_周度!B453="",0,特征计算_周度!B453)+0.25*IF(特征计算_周度!C453="",0,特征计算_周度!C453)+0.15*IF(特征计算_周度!D453="",0,特征计算_周度!D453)+0.15*IF(特征计算_周度!E453="",0,特征计算_周度!E453)+0.2*IF(特征计算_周度!F453="",0,特征计算_周度!F453))</f>
        <v/>
      </c>
      <c r="C455" s="128">
        <f>IF(B455="","",IF(OR(IF(特征计算_周度!B453="",FALSE,特征计算_周度!B453&gt;2),IF(特征计算_周度!C453="",FALSE,特征计算_周度!C453&gt;2),IF(特征计算_周度!G453="",FALSE,特征计算_周度!G453&gt;2),IF(特征计算_周度!E453="",FALSE,特征计算_周度!E453&gt;2),IF(特征计算_周度!F453="",FALSE,特征计算_周度!F453&gt;2)),MAX(B455,MAX(IF(特征计算_周度!B453="",0,特征计算_周度!B453),IF(特征计算_周度!C453="",0,特征计算_周度!C453),IF(特征计算_周度!G453="",0,特征计算_周度!G453),IF(特征计算_周度!E453="",0,特征计算_周度!E453),IF(特征计算_周度!F453="",0,特征计算_周度!F453))),B455))</f>
        <v/>
      </c>
      <c r="D455" s="129">
        <f>原始数据_周度!B453</f>
        <v/>
      </c>
      <c r="E455" s="157">
        <f>IF(D455="","",D455/MAX(D$4:D455)-1)</f>
        <v/>
      </c>
    </row>
    <row r="456">
      <c r="A456" s="127">
        <f>原始数据_周度!A454</f>
        <v/>
      </c>
      <c r="B456" s="128">
        <f>IF(特征计算_周度!B454="","",0.25*IF(特征计算_周度!B454="",0,特征计算_周度!B454)+0.25*IF(特征计算_周度!C454="",0,特征计算_周度!C454)+0.15*IF(特征计算_周度!D454="",0,特征计算_周度!D454)+0.15*IF(特征计算_周度!E454="",0,特征计算_周度!E454)+0.2*IF(特征计算_周度!F454="",0,特征计算_周度!F454))</f>
        <v/>
      </c>
      <c r="C456" s="128">
        <f>IF(B456="","",IF(OR(IF(特征计算_周度!B454="",FALSE,特征计算_周度!B454&gt;2),IF(特征计算_周度!C454="",FALSE,特征计算_周度!C454&gt;2),IF(特征计算_周度!G454="",FALSE,特征计算_周度!G454&gt;2),IF(特征计算_周度!E454="",FALSE,特征计算_周度!E454&gt;2),IF(特征计算_周度!F454="",FALSE,特征计算_周度!F454&gt;2)),MAX(B456,MAX(IF(特征计算_周度!B454="",0,特征计算_周度!B454),IF(特征计算_周度!C454="",0,特征计算_周度!C454),IF(特征计算_周度!G454="",0,特征计算_周度!G454),IF(特征计算_周度!E454="",0,特征计算_周度!E454),IF(特征计算_周度!F454="",0,特征计算_周度!F454))),B456))</f>
        <v/>
      </c>
      <c r="D456" s="129">
        <f>原始数据_周度!B454</f>
        <v/>
      </c>
      <c r="E456" s="157">
        <f>IF(D456="","",D456/MAX(D$4:D456)-1)</f>
        <v/>
      </c>
    </row>
    <row r="457">
      <c r="A457" s="127">
        <f>原始数据_周度!A455</f>
        <v/>
      </c>
      <c r="B457" s="128">
        <f>IF(特征计算_周度!B455="","",0.25*IF(特征计算_周度!B455="",0,特征计算_周度!B455)+0.25*IF(特征计算_周度!C455="",0,特征计算_周度!C455)+0.15*IF(特征计算_周度!D455="",0,特征计算_周度!D455)+0.15*IF(特征计算_周度!E455="",0,特征计算_周度!E455)+0.2*IF(特征计算_周度!F455="",0,特征计算_周度!F455))</f>
        <v/>
      </c>
      <c r="C457" s="128">
        <f>IF(B457="","",IF(OR(IF(特征计算_周度!B455="",FALSE,特征计算_周度!B455&gt;2),IF(特征计算_周度!C455="",FALSE,特征计算_周度!C455&gt;2),IF(特征计算_周度!G455="",FALSE,特征计算_周度!G455&gt;2),IF(特征计算_周度!E455="",FALSE,特征计算_周度!E455&gt;2),IF(特征计算_周度!F455="",FALSE,特征计算_周度!F455&gt;2)),MAX(B457,MAX(IF(特征计算_周度!B455="",0,特征计算_周度!B455),IF(特征计算_周度!C455="",0,特征计算_周度!C455),IF(特征计算_周度!G455="",0,特征计算_周度!G455),IF(特征计算_周度!E455="",0,特征计算_周度!E455),IF(特征计算_周度!F455="",0,特征计算_周度!F455))),B457))</f>
        <v/>
      </c>
      <c r="D457" s="129">
        <f>原始数据_周度!B455</f>
        <v/>
      </c>
      <c r="E457" s="157">
        <f>IF(D457="","",D457/MAX(D$4:D457)-1)</f>
        <v/>
      </c>
    </row>
    <row r="458">
      <c r="A458" s="127">
        <f>原始数据_周度!A456</f>
        <v/>
      </c>
      <c r="B458" s="128">
        <f>IF(特征计算_周度!B456="","",0.25*IF(特征计算_周度!B456="",0,特征计算_周度!B456)+0.25*IF(特征计算_周度!C456="",0,特征计算_周度!C456)+0.15*IF(特征计算_周度!D456="",0,特征计算_周度!D456)+0.15*IF(特征计算_周度!E456="",0,特征计算_周度!E456)+0.2*IF(特征计算_周度!F456="",0,特征计算_周度!F456))</f>
        <v/>
      </c>
      <c r="C458" s="128">
        <f>IF(B458="","",IF(OR(IF(特征计算_周度!B456="",FALSE,特征计算_周度!B456&gt;2),IF(特征计算_周度!C456="",FALSE,特征计算_周度!C456&gt;2),IF(特征计算_周度!G456="",FALSE,特征计算_周度!G456&gt;2),IF(特征计算_周度!E456="",FALSE,特征计算_周度!E456&gt;2),IF(特征计算_周度!F456="",FALSE,特征计算_周度!F456&gt;2)),MAX(B458,MAX(IF(特征计算_周度!B456="",0,特征计算_周度!B456),IF(特征计算_周度!C456="",0,特征计算_周度!C456),IF(特征计算_周度!G456="",0,特征计算_周度!G456),IF(特征计算_周度!E456="",0,特征计算_周度!E456),IF(特征计算_周度!F456="",0,特征计算_周度!F456))),B458))</f>
        <v/>
      </c>
      <c r="D458" s="129">
        <f>原始数据_周度!B456</f>
        <v/>
      </c>
      <c r="E458" s="157">
        <f>IF(D458="","",D458/MAX(D$4:D458)-1)</f>
        <v/>
      </c>
    </row>
    <row r="459">
      <c r="A459" s="127">
        <f>原始数据_周度!A457</f>
        <v/>
      </c>
      <c r="B459" s="128">
        <f>IF(特征计算_周度!B457="","",0.25*IF(特征计算_周度!B457="",0,特征计算_周度!B457)+0.25*IF(特征计算_周度!C457="",0,特征计算_周度!C457)+0.15*IF(特征计算_周度!D457="",0,特征计算_周度!D457)+0.15*IF(特征计算_周度!E457="",0,特征计算_周度!E457)+0.2*IF(特征计算_周度!F457="",0,特征计算_周度!F457))</f>
        <v/>
      </c>
      <c r="C459" s="128">
        <f>IF(B459="","",IF(OR(IF(特征计算_周度!B457="",FALSE,特征计算_周度!B457&gt;2),IF(特征计算_周度!C457="",FALSE,特征计算_周度!C457&gt;2),IF(特征计算_周度!G457="",FALSE,特征计算_周度!G457&gt;2),IF(特征计算_周度!E457="",FALSE,特征计算_周度!E457&gt;2),IF(特征计算_周度!F457="",FALSE,特征计算_周度!F457&gt;2)),MAX(B459,MAX(IF(特征计算_周度!B457="",0,特征计算_周度!B457),IF(特征计算_周度!C457="",0,特征计算_周度!C457),IF(特征计算_周度!G457="",0,特征计算_周度!G457),IF(特征计算_周度!E457="",0,特征计算_周度!E457),IF(特征计算_周度!F457="",0,特征计算_周度!F457))),B459))</f>
        <v/>
      </c>
      <c r="D459" s="129">
        <f>原始数据_周度!B457</f>
        <v/>
      </c>
      <c r="E459" s="157">
        <f>IF(D459="","",D459/MAX(D$4:D459)-1)</f>
        <v/>
      </c>
    </row>
    <row r="460">
      <c r="A460" s="127">
        <f>原始数据_周度!A458</f>
        <v/>
      </c>
      <c r="B460" s="128">
        <f>IF(特征计算_周度!B458="","",0.25*IF(特征计算_周度!B458="",0,特征计算_周度!B458)+0.25*IF(特征计算_周度!C458="",0,特征计算_周度!C458)+0.15*IF(特征计算_周度!D458="",0,特征计算_周度!D458)+0.15*IF(特征计算_周度!E458="",0,特征计算_周度!E458)+0.2*IF(特征计算_周度!F458="",0,特征计算_周度!F458))</f>
        <v/>
      </c>
      <c r="C460" s="128">
        <f>IF(B460="","",IF(OR(IF(特征计算_周度!B458="",FALSE,特征计算_周度!B458&gt;2),IF(特征计算_周度!C458="",FALSE,特征计算_周度!C458&gt;2),IF(特征计算_周度!G458="",FALSE,特征计算_周度!G458&gt;2),IF(特征计算_周度!E458="",FALSE,特征计算_周度!E458&gt;2),IF(特征计算_周度!F458="",FALSE,特征计算_周度!F458&gt;2)),MAX(B460,MAX(IF(特征计算_周度!B458="",0,特征计算_周度!B458),IF(特征计算_周度!C458="",0,特征计算_周度!C458),IF(特征计算_周度!G458="",0,特征计算_周度!G458),IF(特征计算_周度!E458="",0,特征计算_周度!E458),IF(特征计算_周度!F458="",0,特征计算_周度!F458))),B460))</f>
        <v/>
      </c>
      <c r="D460" s="129">
        <f>原始数据_周度!B458</f>
        <v/>
      </c>
      <c r="E460" s="157">
        <f>IF(D460="","",D460/MAX(D$4:D460)-1)</f>
        <v/>
      </c>
    </row>
    <row r="461">
      <c r="A461" s="127">
        <f>原始数据_周度!A459</f>
        <v/>
      </c>
      <c r="B461" s="128">
        <f>IF(特征计算_周度!B459="","",0.25*IF(特征计算_周度!B459="",0,特征计算_周度!B459)+0.25*IF(特征计算_周度!C459="",0,特征计算_周度!C459)+0.15*IF(特征计算_周度!D459="",0,特征计算_周度!D459)+0.15*IF(特征计算_周度!E459="",0,特征计算_周度!E459)+0.2*IF(特征计算_周度!F459="",0,特征计算_周度!F459))</f>
        <v/>
      </c>
      <c r="C461" s="128">
        <f>IF(B461="","",IF(OR(IF(特征计算_周度!B459="",FALSE,特征计算_周度!B459&gt;2),IF(特征计算_周度!C459="",FALSE,特征计算_周度!C459&gt;2),IF(特征计算_周度!G459="",FALSE,特征计算_周度!G459&gt;2),IF(特征计算_周度!E459="",FALSE,特征计算_周度!E459&gt;2),IF(特征计算_周度!F459="",FALSE,特征计算_周度!F459&gt;2)),MAX(B461,MAX(IF(特征计算_周度!B459="",0,特征计算_周度!B459),IF(特征计算_周度!C459="",0,特征计算_周度!C459),IF(特征计算_周度!G459="",0,特征计算_周度!G459),IF(特征计算_周度!E459="",0,特征计算_周度!E459),IF(特征计算_周度!F459="",0,特征计算_周度!F459))),B461))</f>
        <v/>
      </c>
      <c r="D461" s="129">
        <f>原始数据_周度!B459</f>
        <v/>
      </c>
      <c r="E461" s="157">
        <f>IF(D461="","",D461/MAX(D$4:D461)-1)</f>
        <v/>
      </c>
    </row>
    <row r="462">
      <c r="A462" s="127">
        <f>原始数据_周度!A460</f>
        <v/>
      </c>
      <c r="B462" s="128">
        <f>IF(特征计算_周度!B460="","",0.25*IF(特征计算_周度!B460="",0,特征计算_周度!B460)+0.25*IF(特征计算_周度!C460="",0,特征计算_周度!C460)+0.15*IF(特征计算_周度!D460="",0,特征计算_周度!D460)+0.15*IF(特征计算_周度!E460="",0,特征计算_周度!E460)+0.2*IF(特征计算_周度!F460="",0,特征计算_周度!F460))</f>
        <v/>
      </c>
      <c r="C462" s="128">
        <f>IF(B462="","",IF(OR(IF(特征计算_周度!B460="",FALSE,特征计算_周度!B460&gt;2),IF(特征计算_周度!C460="",FALSE,特征计算_周度!C460&gt;2),IF(特征计算_周度!G460="",FALSE,特征计算_周度!G460&gt;2),IF(特征计算_周度!E460="",FALSE,特征计算_周度!E460&gt;2),IF(特征计算_周度!F460="",FALSE,特征计算_周度!F460&gt;2)),MAX(B462,MAX(IF(特征计算_周度!B460="",0,特征计算_周度!B460),IF(特征计算_周度!C460="",0,特征计算_周度!C460),IF(特征计算_周度!G460="",0,特征计算_周度!G460),IF(特征计算_周度!E460="",0,特征计算_周度!E460),IF(特征计算_周度!F460="",0,特征计算_周度!F460))),B462))</f>
        <v/>
      </c>
      <c r="D462" s="129">
        <f>原始数据_周度!B460</f>
        <v/>
      </c>
      <c r="E462" s="157">
        <f>IF(D462="","",D462/MAX(D$4:D462)-1)</f>
        <v/>
      </c>
    </row>
    <row r="463">
      <c r="A463" s="127">
        <f>原始数据_周度!A461</f>
        <v/>
      </c>
      <c r="B463" s="128">
        <f>IF(特征计算_周度!B461="","",0.25*IF(特征计算_周度!B461="",0,特征计算_周度!B461)+0.25*IF(特征计算_周度!C461="",0,特征计算_周度!C461)+0.15*IF(特征计算_周度!D461="",0,特征计算_周度!D461)+0.15*IF(特征计算_周度!E461="",0,特征计算_周度!E461)+0.2*IF(特征计算_周度!F461="",0,特征计算_周度!F461))</f>
        <v/>
      </c>
      <c r="C463" s="128">
        <f>IF(B463="","",IF(OR(IF(特征计算_周度!B461="",FALSE,特征计算_周度!B461&gt;2),IF(特征计算_周度!C461="",FALSE,特征计算_周度!C461&gt;2),IF(特征计算_周度!G461="",FALSE,特征计算_周度!G461&gt;2),IF(特征计算_周度!E461="",FALSE,特征计算_周度!E461&gt;2),IF(特征计算_周度!F461="",FALSE,特征计算_周度!F461&gt;2)),MAX(B463,MAX(IF(特征计算_周度!B461="",0,特征计算_周度!B461),IF(特征计算_周度!C461="",0,特征计算_周度!C461),IF(特征计算_周度!G461="",0,特征计算_周度!G461),IF(特征计算_周度!E461="",0,特征计算_周度!E461),IF(特征计算_周度!F461="",0,特征计算_周度!F461))),B463))</f>
        <v/>
      </c>
      <c r="D463" s="129">
        <f>原始数据_周度!B461</f>
        <v/>
      </c>
      <c r="E463" s="157">
        <f>IF(D463="","",D463/MAX(D$4:D463)-1)</f>
        <v/>
      </c>
    </row>
    <row r="464">
      <c r="A464" s="127">
        <f>原始数据_周度!A462</f>
        <v/>
      </c>
      <c r="B464" s="128">
        <f>IF(特征计算_周度!B462="","",0.25*IF(特征计算_周度!B462="",0,特征计算_周度!B462)+0.25*IF(特征计算_周度!C462="",0,特征计算_周度!C462)+0.15*IF(特征计算_周度!D462="",0,特征计算_周度!D462)+0.15*IF(特征计算_周度!E462="",0,特征计算_周度!E462)+0.2*IF(特征计算_周度!F462="",0,特征计算_周度!F462))</f>
        <v/>
      </c>
      <c r="C464" s="128">
        <f>IF(B464="","",IF(OR(IF(特征计算_周度!B462="",FALSE,特征计算_周度!B462&gt;2),IF(特征计算_周度!C462="",FALSE,特征计算_周度!C462&gt;2),IF(特征计算_周度!G462="",FALSE,特征计算_周度!G462&gt;2),IF(特征计算_周度!E462="",FALSE,特征计算_周度!E462&gt;2),IF(特征计算_周度!F462="",FALSE,特征计算_周度!F462&gt;2)),MAX(B464,MAX(IF(特征计算_周度!B462="",0,特征计算_周度!B462),IF(特征计算_周度!C462="",0,特征计算_周度!C462),IF(特征计算_周度!G462="",0,特征计算_周度!G462),IF(特征计算_周度!E462="",0,特征计算_周度!E462),IF(特征计算_周度!F462="",0,特征计算_周度!F462))),B464))</f>
        <v/>
      </c>
      <c r="D464" s="129">
        <f>原始数据_周度!B462</f>
        <v/>
      </c>
      <c r="E464" s="157">
        <f>IF(D464="","",D464/MAX(D$4:D464)-1)</f>
        <v/>
      </c>
    </row>
    <row r="465">
      <c r="A465" s="127">
        <f>原始数据_周度!A463</f>
        <v/>
      </c>
      <c r="B465" s="128">
        <f>IF(特征计算_周度!B463="","",0.25*IF(特征计算_周度!B463="",0,特征计算_周度!B463)+0.25*IF(特征计算_周度!C463="",0,特征计算_周度!C463)+0.15*IF(特征计算_周度!D463="",0,特征计算_周度!D463)+0.15*IF(特征计算_周度!E463="",0,特征计算_周度!E463)+0.2*IF(特征计算_周度!F463="",0,特征计算_周度!F463))</f>
        <v/>
      </c>
      <c r="C465" s="128">
        <f>IF(B465="","",IF(OR(IF(特征计算_周度!B463="",FALSE,特征计算_周度!B463&gt;2),IF(特征计算_周度!C463="",FALSE,特征计算_周度!C463&gt;2),IF(特征计算_周度!G463="",FALSE,特征计算_周度!G463&gt;2),IF(特征计算_周度!E463="",FALSE,特征计算_周度!E463&gt;2),IF(特征计算_周度!F463="",FALSE,特征计算_周度!F463&gt;2)),MAX(B465,MAX(IF(特征计算_周度!B463="",0,特征计算_周度!B463),IF(特征计算_周度!C463="",0,特征计算_周度!C463),IF(特征计算_周度!G463="",0,特征计算_周度!G463),IF(特征计算_周度!E463="",0,特征计算_周度!E463),IF(特征计算_周度!F463="",0,特征计算_周度!F463))),B465))</f>
        <v/>
      </c>
      <c r="D465" s="129">
        <f>原始数据_周度!B463</f>
        <v/>
      </c>
      <c r="E465" s="157">
        <f>IF(D465="","",D465/MAX(D$4:D465)-1)</f>
        <v/>
      </c>
    </row>
    <row r="466">
      <c r="A466" s="127">
        <f>原始数据_周度!A464</f>
        <v/>
      </c>
      <c r="B466" s="128">
        <f>IF(特征计算_周度!B464="","",0.25*IF(特征计算_周度!B464="",0,特征计算_周度!B464)+0.25*IF(特征计算_周度!C464="",0,特征计算_周度!C464)+0.15*IF(特征计算_周度!D464="",0,特征计算_周度!D464)+0.15*IF(特征计算_周度!E464="",0,特征计算_周度!E464)+0.2*IF(特征计算_周度!F464="",0,特征计算_周度!F464))</f>
        <v/>
      </c>
      <c r="C466" s="128">
        <f>IF(B466="","",IF(OR(IF(特征计算_周度!B464="",FALSE,特征计算_周度!B464&gt;2),IF(特征计算_周度!C464="",FALSE,特征计算_周度!C464&gt;2),IF(特征计算_周度!G464="",FALSE,特征计算_周度!G464&gt;2),IF(特征计算_周度!E464="",FALSE,特征计算_周度!E464&gt;2),IF(特征计算_周度!F464="",FALSE,特征计算_周度!F464&gt;2)),MAX(B466,MAX(IF(特征计算_周度!B464="",0,特征计算_周度!B464),IF(特征计算_周度!C464="",0,特征计算_周度!C464),IF(特征计算_周度!G464="",0,特征计算_周度!G464),IF(特征计算_周度!E464="",0,特征计算_周度!E464),IF(特征计算_周度!F464="",0,特征计算_周度!F464))),B466))</f>
        <v/>
      </c>
      <c r="D466" s="129">
        <f>原始数据_周度!B464</f>
        <v/>
      </c>
      <c r="E466" s="157">
        <f>IF(D466="","",D466/MAX(D$4:D466)-1)</f>
        <v/>
      </c>
    </row>
    <row r="467">
      <c r="A467" s="127">
        <f>原始数据_周度!A465</f>
        <v/>
      </c>
      <c r="B467" s="128">
        <f>IF(特征计算_周度!B465="","",0.25*IF(特征计算_周度!B465="",0,特征计算_周度!B465)+0.25*IF(特征计算_周度!C465="",0,特征计算_周度!C465)+0.15*IF(特征计算_周度!D465="",0,特征计算_周度!D465)+0.15*IF(特征计算_周度!E465="",0,特征计算_周度!E465)+0.2*IF(特征计算_周度!F465="",0,特征计算_周度!F465))</f>
        <v/>
      </c>
      <c r="C467" s="128">
        <f>IF(B467="","",IF(OR(IF(特征计算_周度!B465="",FALSE,特征计算_周度!B465&gt;2),IF(特征计算_周度!C465="",FALSE,特征计算_周度!C465&gt;2),IF(特征计算_周度!G465="",FALSE,特征计算_周度!G465&gt;2),IF(特征计算_周度!E465="",FALSE,特征计算_周度!E465&gt;2),IF(特征计算_周度!F465="",FALSE,特征计算_周度!F465&gt;2)),MAX(B467,MAX(IF(特征计算_周度!B465="",0,特征计算_周度!B465),IF(特征计算_周度!C465="",0,特征计算_周度!C465),IF(特征计算_周度!G465="",0,特征计算_周度!G465),IF(特征计算_周度!E465="",0,特征计算_周度!E465),IF(特征计算_周度!F465="",0,特征计算_周度!F465))),B467))</f>
        <v/>
      </c>
      <c r="D467" s="129">
        <f>原始数据_周度!B465</f>
        <v/>
      </c>
      <c r="E467" s="157">
        <f>IF(D467="","",D467/MAX(D$4:D467)-1)</f>
        <v/>
      </c>
    </row>
    <row r="468">
      <c r="A468" s="127">
        <f>原始数据_周度!A466</f>
        <v/>
      </c>
      <c r="B468" s="128">
        <f>IF(特征计算_周度!B466="","",0.25*IF(特征计算_周度!B466="",0,特征计算_周度!B466)+0.25*IF(特征计算_周度!C466="",0,特征计算_周度!C466)+0.15*IF(特征计算_周度!D466="",0,特征计算_周度!D466)+0.15*IF(特征计算_周度!E466="",0,特征计算_周度!E466)+0.2*IF(特征计算_周度!F466="",0,特征计算_周度!F466))</f>
        <v/>
      </c>
      <c r="C468" s="128">
        <f>IF(B468="","",IF(OR(IF(特征计算_周度!B466="",FALSE,特征计算_周度!B466&gt;2),IF(特征计算_周度!C466="",FALSE,特征计算_周度!C466&gt;2),IF(特征计算_周度!G466="",FALSE,特征计算_周度!G466&gt;2),IF(特征计算_周度!E466="",FALSE,特征计算_周度!E466&gt;2),IF(特征计算_周度!F466="",FALSE,特征计算_周度!F466&gt;2)),MAX(B468,MAX(IF(特征计算_周度!B466="",0,特征计算_周度!B466),IF(特征计算_周度!C466="",0,特征计算_周度!C466),IF(特征计算_周度!G466="",0,特征计算_周度!G466),IF(特征计算_周度!E466="",0,特征计算_周度!E466),IF(特征计算_周度!F466="",0,特征计算_周度!F466))),B468))</f>
        <v/>
      </c>
      <c r="D468" s="129">
        <f>原始数据_周度!B466</f>
        <v/>
      </c>
      <c r="E468" s="157">
        <f>IF(D468="","",D468/MAX(D$4:D468)-1)</f>
        <v/>
      </c>
    </row>
    <row r="469">
      <c r="A469" s="127">
        <f>原始数据_周度!A467</f>
        <v/>
      </c>
      <c r="B469" s="128">
        <f>IF(特征计算_周度!B467="","",0.25*IF(特征计算_周度!B467="",0,特征计算_周度!B467)+0.25*IF(特征计算_周度!C467="",0,特征计算_周度!C467)+0.15*IF(特征计算_周度!D467="",0,特征计算_周度!D467)+0.15*IF(特征计算_周度!E467="",0,特征计算_周度!E467)+0.2*IF(特征计算_周度!F467="",0,特征计算_周度!F467))</f>
        <v/>
      </c>
      <c r="C469" s="128">
        <f>IF(B469="","",IF(OR(IF(特征计算_周度!B467="",FALSE,特征计算_周度!B467&gt;2),IF(特征计算_周度!C467="",FALSE,特征计算_周度!C467&gt;2),IF(特征计算_周度!G467="",FALSE,特征计算_周度!G467&gt;2),IF(特征计算_周度!E467="",FALSE,特征计算_周度!E467&gt;2),IF(特征计算_周度!F467="",FALSE,特征计算_周度!F467&gt;2)),MAX(B469,MAX(IF(特征计算_周度!B467="",0,特征计算_周度!B467),IF(特征计算_周度!C467="",0,特征计算_周度!C467),IF(特征计算_周度!G467="",0,特征计算_周度!G467),IF(特征计算_周度!E467="",0,特征计算_周度!E467),IF(特征计算_周度!F467="",0,特征计算_周度!F467))),B469))</f>
        <v/>
      </c>
      <c r="D469" s="129">
        <f>原始数据_周度!B467</f>
        <v/>
      </c>
      <c r="E469" s="157">
        <f>IF(D469="","",D469/MAX(D$4:D469)-1)</f>
        <v/>
      </c>
    </row>
    <row r="470">
      <c r="A470" s="127">
        <f>原始数据_周度!A468</f>
        <v/>
      </c>
      <c r="B470" s="128">
        <f>IF(特征计算_周度!B468="","",0.25*IF(特征计算_周度!B468="",0,特征计算_周度!B468)+0.25*IF(特征计算_周度!C468="",0,特征计算_周度!C468)+0.15*IF(特征计算_周度!D468="",0,特征计算_周度!D468)+0.15*IF(特征计算_周度!E468="",0,特征计算_周度!E468)+0.2*IF(特征计算_周度!F468="",0,特征计算_周度!F468))</f>
        <v/>
      </c>
      <c r="C470" s="128">
        <f>IF(B470="","",IF(OR(IF(特征计算_周度!B468="",FALSE,特征计算_周度!B468&gt;2),IF(特征计算_周度!C468="",FALSE,特征计算_周度!C468&gt;2),IF(特征计算_周度!G468="",FALSE,特征计算_周度!G468&gt;2),IF(特征计算_周度!E468="",FALSE,特征计算_周度!E468&gt;2),IF(特征计算_周度!F468="",FALSE,特征计算_周度!F468&gt;2)),MAX(B470,MAX(IF(特征计算_周度!B468="",0,特征计算_周度!B468),IF(特征计算_周度!C468="",0,特征计算_周度!C468),IF(特征计算_周度!G468="",0,特征计算_周度!G468),IF(特征计算_周度!E468="",0,特征计算_周度!E468),IF(特征计算_周度!F468="",0,特征计算_周度!F468))),B470))</f>
        <v/>
      </c>
      <c r="D470" s="129">
        <f>原始数据_周度!B468</f>
        <v/>
      </c>
      <c r="E470" s="157">
        <f>IF(D470="","",D470/MAX(D$4:D470)-1)</f>
        <v/>
      </c>
    </row>
    <row r="471">
      <c r="A471" s="127">
        <f>原始数据_周度!A469</f>
        <v/>
      </c>
      <c r="B471" s="128">
        <f>IF(特征计算_周度!B469="","",0.25*IF(特征计算_周度!B469="",0,特征计算_周度!B469)+0.25*IF(特征计算_周度!C469="",0,特征计算_周度!C469)+0.15*IF(特征计算_周度!D469="",0,特征计算_周度!D469)+0.15*IF(特征计算_周度!E469="",0,特征计算_周度!E469)+0.2*IF(特征计算_周度!F469="",0,特征计算_周度!F469))</f>
        <v/>
      </c>
      <c r="C471" s="128">
        <f>IF(B471="","",IF(OR(IF(特征计算_周度!B469="",FALSE,特征计算_周度!B469&gt;2),IF(特征计算_周度!C469="",FALSE,特征计算_周度!C469&gt;2),IF(特征计算_周度!G469="",FALSE,特征计算_周度!G469&gt;2),IF(特征计算_周度!E469="",FALSE,特征计算_周度!E469&gt;2),IF(特征计算_周度!F469="",FALSE,特征计算_周度!F469&gt;2)),MAX(B471,MAX(IF(特征计算_周度!B469="",0,特征计算_周度!B469),IF(特征计算_周度!C469="",0,特征计算_周度!C469),IF(特征计算_周度!G469="",0,特征计算_周度!G469),IF(特征计算_周度!E469="",0,特征计算_周度!E469),IF(特征计算_周度!F469="",0,特征计算_周度!F469))),B471))</f>
        <v/>
      </c>
      <c r="D471" s="129">
        <f>原始数据_周度!B469</f>
        <v/>
      </c>
      <c r="E471" s="157">
        <f>IF(D471="","",D471/MAX(D$4:D471)-1)</f>
        <v/>
      </c>
    </row>
    <row r="472">
      <c r="A472" s="127">
        <f>原始数据_周度!A470</f>
        <v/>
      </c>
      <c r="B472" s="128">
        <f>IF(特征计算_周度!B470="","",0.25*IF(特征计算_周度!B470="",0,特征计算_周度!B470)+0.25*IF(特征计算_周度!C470="",0,特征计算_周度!C470)+0.15*IF(特征计算_周度!D470="",0,特征计算_周度!D470)+0.15*IF(特征计算_周度!E470="",0,特征计算_周度!E470)+0.2*IF(特征计算_周度!F470="",0,特征计算_周度!F470))</f>
        <v/>
      </c>
      <c r="C472" s="128">
        <f>IF(B472="","",IF(OR(IF(特征计算_周度!B470="",FALSE,特征计算_周度!B470&gt;2),IF(特征计算_周度!C470="",FALSE,特征计算_周度!C470&gt;2),IF(特征计算_周度!G470="",FALSE,特征计算_周度!G470&gt;2),IF(特征计算_周度!E470="",FALSE,特征计算_周度!E470&gt;2),IF(特征计算_周度!F470="",FALSE,特征计算_周度!F470&gt;2)),MAX(B472,MAX(IF(特征计算_周度!B470="",0,特征计算_周度!B470),IF(特征计算_周度!C470="",0,特征计算_周度!C470),IF(特征计算_周度!G470="",0,特征计算_周度!G470),IF(特征计算_周度!E470="",0,特征计算_周度!E470),IF(特征计算_周度!F470="",0,特征计算_周度!F470))),B472))</f>
        <v/>
      </c>
      <c r="D472" s="129">
        <f>原始数据_周度!B470</f>
        <v/>
      </c>
      <c r="E472" s="157">
        <f>IF(D472="","",D472/MAX(D$4:D472)-1)</f>
        <v/>
      </c>
    </row>
    <row r="473">
      <c r="A473" s="127">
        <f>原始数据_周度!A471</f>
        <v/>
      </c>
      <c r="B473" s="128">
        <f>IF(特征计算_周度!B471="","",0.25*IF(特征计算_周度!B471="",0,特征计算_周度!B471)+0.25*IF(特征计算_周度!C471="",0,特征计算_周度!C471)+0.15*IF(特征计算_周度!D471="",0,特征计算_周度!D471)+0.15*IF(特征计算_周度!E471="",0,特征计算_周度!E471)+0.2*IF(特征计算_周度!F471="",0,特征计算_周度!F471))</f>
        <v/>
      </c>
      <c r="C473" s="128">
        <f>IF(B473="","",IF(OR(IF(特征计算_周度!B471="",FALSE,特征计算_周度!B471&gt;2),IF(特征计算_周度!C471="",FALSE,特征计算_周度!C471&gt;2),IF(特征计算_周度!G471="",FALSE,特征计算_周度!G471&gt;2),IF(特征计算_周度!E471="",FALSE,特征计算_周度!E471&gt;2),IF(特征计算_周度!F471="",FALSE,特征计算_周度!F471&gt;2)),MAX(B473,MAX(IF(特征计算_周度!B471="",0,特征计算_周度!B471),IF(特征计算_周度!C471="",0,特征计算_周度!C471),IF(特征计算_周度!G471="",0,特征计算_周度!G471),IF(特征计算_周度!E471="",0,特征计算_周度!E471),IF(特征计算_周度!F471="",0,特征计算_周度!F471))),B473))</f>
        <v/>
      </c>
      <c r="D473" s="129">
        <f>原始数据_周度!B471</f>
        <v/>
      </c>
      <c r="E473" s="157">
        <f>IF(D473="","",D473/MAX(D$4:D473)-1)</f>
        <v/>
      </c>
    </row>
    <row r="474">
      <c r="A474" s="127">
        <f>原始数据_周度!A472</f>
        <v/>
      </c>
      <c r="B474" s="128">
        <f>IF(特征计算_周度!B472="","",0.25*IF(特征计算_周度!B472="",0,特征计算_周度!B472)+0.25*IF(特征计算_周度!C472="",0,特征计算_周度!C472)+0.15*IF(特征计算_周度!D472="",0,特征计算_周度!D472)+0.15*IF(特征计算_周度!E472="",0,特征计算_周度!E472)+0.2*IF(特征计算_周度!F472="",0,特征计算_周度!F472))</f>
        <v/>
      </c>
      <c r="C474" s="128">
        <f>IF(B474="","",IF(OR(IF(特征计算_周度!B472="",FALSE,特征计算_周度!B472&gt;2),IF(特征计算_周度!C472="",FALSE,特征计算_周度!C472&gt;2),IF(特征计算_周度!G472="",FALSE,特征计算_周度!G472&gt;2),IF(特征计算_周度!E472="",FALSE,特征计算_周度!E472&gt;2),IF(特征计算_周度!F472="",FALSE,特征计算_周度!F472&gt;2)),MAX(B474,MAX(IF(特征计算_周度!B472="",0,特征计算_周度!B472),IF(特征计算_周度!C472="",0,特征计算_周度!C472),IF(特征计算_周度!G472="",0,特征计算_周度!G472),IF(特征计算_周度!E472="",0,特征计算_周度!E472),IF(特征计算_周度!F472="",0,特征计算_周度!F472))),B474))</f>
        <v/>
      </c>
      <c r="D474" s="129">
        <f>原始数据_周度!B472</f>
        <v/>
      </c>
      <c r="E474" s="157">
        <f>IF(D474="","",D474/MAX(D$4:D474)-1)</f>
        <v/>
      </c>
    </row>
    <row r="475">
      <c r="A475" s="127">
        <f>原始数据_周度!A473</f>
        <v/>
      </c>
      <c r="B475" s="128">
        <f>IF(特征计算_周度!B473="","",0.25*IF(特征计算_周度!B473="",0,特征计算_周度!B473)+0.25*IF(特征计算_周度!C473="",0,特征计算_周度!C473)+0.15*IF(特征计算_周度!D473="",0,特征计算_周度!D473)+0.15*IF(特征计算_周度!E473="",0,特征计算_周度!E473)+0.2*IF(特征计算_周度!F473="",0,特征计算_周度!F473))</f>
        <v/>
      </c>
      <c r="C475" s="128">
        <f>IF(B475="","",IF(OR(IF(特征计算_周度!B473="",FALSE,特征计算_周度!B473&gt;2),IF(特征计算_周度!C473="",FALSE,特征计算_周度!C473&gt;2),IF(特征计算_周度!G473="",FALSE,特征计算_周度!G473&gt;2),IF(特征计算_周度!E473="",FALSE,特征计算_周度!E473&gt;2),IF(特征计算_周度!F473="",FALSE,特征计算_周度!F473&gt;2)),MAX(B475,MAX(IF(特征计算_周度!B473="",0,特征计算_周度!B473),IF(特征计算_周度!C473="",0,特征计算_周度!C473),IF(特征计算_周度!G473="",0,特征计算_周度!G473),IF(特征计算_周度!E473="",0,特征计算_周度!E473),IF(特征计算_周度!F473="",0,特征计算_周度!F473))),B475))</f>
        <v/>
      </c>
      <c r="D475" s="129">
        <f>原始数据_周度!B473</f>
        <v/>
      </c>
      <c r="E475" s="157">
        <f>IF(D475="","",D475/MAX(D$4:D475)-1)</f>
        <v/>
      </c>
    </row>
    <row r="476">
      <c r="A476" s="127">
        <f>原始数据_周度!A474</f>
        <v/>
      </c>
      <c r="B476" s="128">
        <f>IF(特征计算_周度!B474="","",0.25*IF(特征计算_周度!B474="",0,特征计算_周度!B474)+0.25*IF(特征计算_周度!C474="",0,特征计算_周度!C474)+0.15*IF(特征计算_周度!D474="",0,特征计算_周度!D474)+0.15*IF(特征计算_周度!E474="",0,特征计算_周度!E474)+0.2*IF(特征计算_周度!F474="",0,特征计算_周度!F474))</f>
        <v/>
      </c>
      <c r="C476" s="128">
        <f>IF(B476="","",IF(OR(IF(特征计算_周度!B474="",FALSE,特征计算_周度!B474&gt;2),IF(特征计算_周度!C474="",FALSE,特征计算_周度!C474&gt;2),IF(特征计算_周度!G474="",FALSE,特征计算_周度!G474&gt;2),IF(特征计算_周度!E474="",FALSE,特征计算_周度!E474&gt;2),IF(特征计算_周度!F474="",FALSE,特征计算_周度!F474&gt;2)),MAX(B476,MAX(IF(特征计算_周度!B474="",0,特征计算_周度!B474),IF(特征计算_周度!C474="",0,特征计算_周度!C474),IF(特征计算_周度!G474="",0,特征计算_周度!G474),IF(特征计算_周度!E474="",0,特征计算_周度!E474),IF(特征计算_周度!F474="",0,特征计算_周度!F474))),B476))</f>
        <v/>
      </c>
      <c r="D476" s="129">
        <f>原始数据_周度!B474</f>
        <v/>
      </c>
      <c r="E476" s="157">
        <f>IF(D476="","",D476/MAX(D$4:D476)-1)</f>
        <v/>
      </c>
    </row>
    <row r="477">
      <c r="A477" s="127">
        <f>原始数据_周度!A475</f>
        <v/>
      </c>
      <c r="B477" s="128">
        <f>IF(特征计算_周度!B475="","",0.25*IF(特征计算_周度!B475="",0,特征计算_周度!B475)+0.25*IF(特征计算_周度!C475="",0,特征计算_周度!C475)+0.15*IF(特征计算_周度!D475="",0,特征计算_周度!D475)+0.15*IF(特征计算_周度!E475="",0,特征计算_周度!E475)+0.2*IF(特征计算_周度!F475="",0,特征计算_周度!F475))</f>
        <v/>
      </c>
      <c r="C477" s="128">
        <f>IF(B477="","",IF(OR(IF(特征计算_周度!B475="",FALSE,特征计算_周度!B475&gt;2),IF(特征计算_周度!C475="",FALSE,特征计算_周度!C475&gt;2),IF(特征计算_周度!G475="",FALSE,特征计算_周度!G475&gt;2),IF(特征计算_周度!E475="",FALSE,特征计算_周度!E475&gt;2),IF(特征计算_周度!F475="",FALSE,特征计算_周度!F475&gt;2)),MAX(B477,MAX(IF(特征计算_周度!B475="",0,特征计算_周度!B475),IF(特征计算_周度!C475="",0,特征计算_周度!C475),IF(特征计算_周度!G475="",0,特征计算_周度!G475),IF(特征计算_周度!E475="",0,特征计算_周度!E475),IF(特征计算_周度!F475="",0,特征计算_周度!F475))),B477))</f>
        <v/>
      </c>
      <c r="D477" s="129">
        <f>原始数据_周度!B475</f>
        <v/>
      </c>
      <c r="E477" s="157">
        <f>IF(D477="","",D477/MAX(D$4:D477)-1)</f>
        <v/>
      </c>
    </row>
    <row r="478">
      <c r="A478" s="127">
        <f>原始数据_周度!A476</f>
        <v/>
      </c>
      <c r="B478" s="128">
        <f>IF(特征计算_周度!B476="","",0.25*IF(特征计算_周度!B476="",0,特征计算_周度!B476)+0.25*IF(特征计算_周度!C476="",0,特征计算_周度!C476)+0.15*IF(特征计算_周度!D476="",0,特征计算_周度!D476)+0.15*IF(特征计算_周度!E476="",0,特征计算_周度!E476)+0.2*IF(特征计算_周度!F476="",0,特征计算_周度!F476))</f>
        <v/>
      </c>
      <c r="C478" s="128">
        <f>IF(B478="","",IF(OR(IF(特征计算_周度!B476="",FALSE,特征计算_周度!B476&gt;2),IF(特征计算_周度!C476="",FALSE,特征计算_周度!C476&gt;2),IF(特征计算_周度!G476="",FALSE,特征计算_周度!G476&gt;2),IF(特征计算_周度!E476="",FALSE,特征计算_周度!E476&gt;2),IF(特征计算_周度!F476="",FALSE,特征计算_周度!F476&gt;2)),MAX(B478,MAX(IF(特征计算_周度!B476="",0,特征计算_周度!B476),IF(特征计算_周度!C476="",0,特征计算_周度!C476),IF(特征计算_周度!G476="",0,特征计算_周度!G476),IF(特征计算_周度!E476="",0,特征计算_周度!E476),IF(特征计算_周度!F476="",0,特征计算_周度!F476))),B478))</f>
        <v/>
      </c>
      <c r="D478" s="129">
        <f>原始数据_周度!B476</f>
        <v/>
      </c>
      <c r="E478" s="157">
        <f>IF(D478="","",D478/MAX(D$4:D478)-1)</f>
        <v/>
      </c>
    </row>
    <row r="479">
      <c r="A479" s="127">
        <f>原始数据_周度!A477</f>
        <v/>
      </c>
      <c r="B479" s="128">
        <f>IF(特征计算_周度!B477="","",0.25*IF(特征计算_周度!B477="",0,特征计算_周度!B477)+0.25*IF(特征计算_周度!C477="",0,特征计算_周度!C477)+0.15*IF(特征计算_周度!D477="",0,特征计算_周度!D477)+0.15*IF(特征计算_周度!E477="",0,特征计算_周度!E477)+0.2*IF(特征计算_周度!F477="",0,特征计算_周度!F477))</f>
        <v/>
      </c>
      <c r="C479" s="128">
        <f>IF(B479="","",IF(OR(IF(特征计算_周度!B477="",FALSE,特征计算_周度!B477&gt;2),IF(特征计算_周度!C477="",FALSE,特征计算_周度!C477&gt;2),IF(特征计算_周度!G477="",FALSE,特征计算_周度!G477&gt;2),IF(特征计算_周度!E477="",FALSE,特征计算_周度!E477&gt;2),IF(特征计算_周度!F477="",FALSE,特征计算_周度!F477&gt;2)),MAX(B479,MAX(IF(特征计算_周度!B477="",0,特征计算_周度!B477),IF(特征计算_周度!C477="",0,特征计算_周度!C477),IF(特征计算_周度!G477="",0,特征计算_周度!G477),IF(特征计算_周度!E477="",0,特征计算_周度!E477),IF(特征计算_周度!F477="",0,特征计算_周度!F477))),B479))</f>
        <v/>
      </c>
      <c r="D479" s="129">
        <f>原始数据_周度!B477</f>
        <v/>
      </c>
      <c r="E479" s="157">
        <f>IF(D479="","",D479/MAX(D$4:D479)-1)</f>
        <v/>
      </c>
    </row>
    <row r="480">
      <c r="A480" s="127">
        <f>原始数据_周度!A478</f>
        <v/>
      </c>
      <c r="B480" s="128">
        <f>IF(特征计算_周度!B478="","",0.25*IF(特征计算_周度!B478="",0,特征计算_周度!B478)+0.25*IF(特征计算_周度!C478="",0,特征计算_周度!C478)+0.15*IF(特征计算_周度!D478="",0,特征计算_周度!D478)+0.15*IF(特征计算_周度!E478="",0,特征计算_周度!E478)+0.2*IF(特征计算_周度!F478="",0,特征计算_周度!F478))</f>
        <v/>
      </c>
      <c r="C480" s="128">
        <f>IF(B480="","",IF(OR(IF(特征计算_周度!B478="",FALSE,特征计算_周度!B478&gt;2),IF(特征计算_周度!C478="",FALSE,特征计算_周度!C478&gt;2),IF(特征计算_周度!G478="",FALSE,特征计算_周度!G478&gt;2),IF(特征计算_周度!E478="",FALSE,特征计算_周度!E478&gt;2),IF(特征计算_周度!F478="",FALSE,特征计算_周度!F478&gt;2)),MAX(B480,MAX(IF(特征计算_周度!B478="",0,特征计算_周度!B478),IF(特征计算_周度!C478="",0,特征计算_周度!C478),IF(特征计算_周度!G478="",0,特征计算_周度!G478),IF(特征计算_周度!E478="",0,特征计算_周度!E478),IF(特征计算_周度!F478="",0,特征计算_周度!F478))),B480))</f>
        <v/>
      </c>
      <c r="D480" s="129">
        <f>原始数据_周度!B478</f>
        <v/>
      </c>
      <c r="E480" s="157">
        <f>IF(D480="","",D480/MAX(D$4:D480)-1)</f>
        <v/>
      </c>
    </row>
    <row r="481">
      <c r="A481" s="127">
        <f>原始数据_周度!A479</f>
        <v/>
      </c>
      <c r="B481" s="128">
        <f>IF(特征计算_周度!B479="","",0.25*IF(特征计算_周度!B479="",0,特征计算_周度!B479)+0.25*IF(特征计算_周度!C479="",0,特征计算_周度!C479)+0.15*IF(特征计算_周度!D479="",0,特征计算_周度!D479)+0.15*IF(特征计算_周度!E479="",0,特征计算_周度!E479)+0.2*IF(特征计算_周度!F479="",0,特征计算_周度!F479))</f>
        <v/>
      </c>
      <c r="C481" s="128">
        <f>IF(B481="","",IF(OR(IF(特征计算_周度!B479="",FALSE,特征计算_周度!B479&gt;2),IF(特征计算_周度!C479="",FALSE,特征计算_周度!C479&gt;2),IF(特征计算_周度!G479="",FALSE,特征计算_周度!G479&gt;2),IF(特征计算_周度!E479="",FALSE,特征计算_周度!E479&gt;2),IF(特征计算_周度!F479="",FALSE,特征计算_周度!F479&gt;2)),MAX(B481,MAX(IF(特征计算_周度!B479="",0,特征计算_周度!B479),IF(特征计算_周度!C479="",0,特征计算_周度!C479),IF(特征计算_周度!G479="",0,特征计算_周度!G479),IF(特征计算_周度!E479="",0,特征计算_周度!E479),IF(特征计算_周度!F479="",0,特征计算_周度!F479))),B481))</f>
        <v/>
      </c>
      <c r="D481" s="129">
        <f>原始数据_周度!B479</f>
        <v/>
      </c>
      <c r="E481" s="157">
        <f>IF(D481="","",D481/MAX(D$4:D481)-1)</f>
        <v/>
      </c>
    </row>
    <row r="482">
      <c r="A482" s="127">
        <f>原始数据_周度!A480</f>
        <v/>
      </c>
      <c r="B482" s="128">
        <f>IF(特征计算_周度!B480="","",0.25*IF(特征计算_周度!B480="",0,特征计算_周度!B480)+0.25*IF(特征计算_周度!C480="",0,特征计算_周度!C480)+0.15*IF(特征计算_周度!D480="",0,特征计算_周度!D480)+0.15*IF(特征计算_周度!E480="",0,特征计算_周度!E480)+0.2*IF(特征计算_周度!F480="",0,特征计算_周度!F480))</f>
        <v/>
      </c>
      <c r="C482" s="128">
        <f>IF(B482="","",IF(OR(IF(特征计算_周度!B480="",FALSE,特征计算_周度!B480&gt;2),IF(特征计算_周度!C480="",FALSE,特征计算_周度!C480&gt;2),IF(特征计算_周度!G480="",FALSE,特征计算_周度!G480&gt;2),IF(特征计算_周度!E480="",FALSE,特征计算_周度!E480&gt;2),IF(特征计算_周度!F480="",FALSE,特征计算_周度!F480&gt;2)),MAX(B482,MAX(IF(特征计算_周度!B480="",0,特征计算_周度!B480),IF(特征计算_周度!C480="",0,特征计算_周度!C480),IF(特征计算_周度!G480="",0,特征计算_周度!G480),IF(特征计算_周度!E480="",0,特征计算_周度!E480),IF(特征计算_周度!F480="",0,特征计算_周度!F480))),B482))</f>
        <v/>
      </c>
      <c r="D482" s="129">
        <f>原始数据_周度!B480</f>
        <v/>
      </c>
      <c r="E482" s="157">
        <f>IF(D482="","",D482/MAX(D$4:D482)-1)</f>
        <v/>
      </c>
    </row>
    <row r="483">
      <c r="A483" s="127">
        <f>原始数据_周度!A481</f>
        <v/>
      </c>
      <c r="B483" s="128">
        <f>IF(特征计算_周度!B481="","",0.25*IF(特征计算_周度!B481="",0,特征计算_周度!B481)+0.25*IF(特征计算_周度!C481="",0,特征计算_周度!C481)+0.15*IF(特征计算_周度!D481="",0,特征计算_周度!D481)+0.15*IF(特征计算_周度!E481="",0,特征计算_周度!E481)+0.2*IF(特征计算_周度!F481="",0,特征计算_周度!F481))</f>
        <v/>
      </c>
      <c r="C483" s="128">
        <f>IF(B483="","",IF(OR(IF(特征计算_周度!B481="",FALSE,特征计算_周度!B481&gt;2),IF(特征计算_周度!C481="",FALSE,特征计算_周度!C481&gt;2),IF(特征计算_周度!G481="",FALSE,特征计算_周度!G481&gt;2),IF(特征计算_周度!E481="",FALSE,特征计算_周度!E481&gt;2),IF(特征计算_周度!F481="",FALSE,特征计算_周度!F481&gt;2)),MAX(B483,MAX(IF(特征计算_周度!B481="",0,特征计算_周度!B481),IF(特征计算_周度!C481="",0,特征计算_周度!C481),IF(特征计算_周度!G481="",0,特征计算_周度!G481),IF(特征计算_周度!E481="",0,特征计算_周度!E481),IF(特征计算_周度!F481="",0,特征计算_周度!F481))),B483))</f>
        <v/>
      </c>
      <c r="D483" s="129">
        <f>原始数据_周度!B481</f>
        <v/>
      </c>
      <c r="E483" s="157">
        <f>IF(D483="","",D483/MAX(D$4:D483)-1)</f>
        <v/>
      </c>
    </row>
    <row r="484">
      <c r="A484" s="127">
        <f>原始数据_周度!A482</f>
        <v/>
      </c>
      <c r="B484" s="128">
        <f>IF(特征计算_周度!B482="","",0.25*IF(特征计算_周度!B482="",0,特征计算_周度!B482)+0.25*IF(特征计算_周度!C482="",0,特征计算_周度!C482)+0.15*IF(特征计算_周度!D482="",0,特征计算_周度!D482)+0.15*IF(特征计算_周度!E482="",0,特征计算_周度!E482)+0.2*IF(特征计算_周度!F482="",0,特征计算_周度!F482))</f>
        <v/>
      </c>
      <c r="C484" s="128">
        <f>IF(B484="","",IF(OR(IF(特征计算_周度!B482="",FALSE,特征计算_周度!B482&gt;2),IF(特征计算_周度!C482="",FALSE,特征计算_周度!C482&gt;2),IF(特征计算_周度!G482="",FALSE,特征计算_周度!G482&gt;2),IF(特征计算_周度!E482="",FALSE,特征计算_周度!E482&gt;2),IF(特征计算_周度!F482="",FALSE,特征计算_周度!F482&gt;2)),MAX(B484,MAX(IF(特征计算_周度!B482="",0,特征计算_周度!B482),IF(特征计算_周度!C482="",0,特征计算_周度!C482),IF(特征计算_周度!G482="",0,特征计算_周度!G482),IF(特征计算_周度!E482="",0,特征计算_周度!E482),IF(特征计算_周度!F482="",0,特征计算_周度!F482))),B484))</f>
        <v/>
      </c>
      <c r="D484" s="129">
        <f>原始数据_周度!B482</f>
        <v/>
      </c>
      <c r="E484" s="157">
        <f>IF(D484="","",D484/MAX(D$4:D484)-1)</f>
        <v/>
      </c>
    </row>
    <row r="485">
      <c r="A485" s="127">
        <f>原始数据_周度!A483</f>
        <v/>
      </c>
      <c r="B485" s="128">
        <f>IF(特征计算_周度!B483="","",0.25*IF(特征计算_周度!B483="",0,特征计算_周度!B483)+0.25*IF(特征计算_周度!C483="",0,特征计算_周度!C483)+0.15*IF(特征计算_周度!D483="",0,特征计算_周度!D483)+0.15*IF(特征计算_周度!E483="",0,特征计算_周度!E483)+0.2*IF(特征计算_周度!F483="",0,特征计算_周度!F483))</f>
        <v/>
      </c>
      <c r="C485" s="128">
        <f>IF(B485="","",IF(OR(IF(特征计算_周度!B483="",FALSE,特征计算_周度!B483&gt;2),IF(特征计算_周度!C483="",FALSE,特征计算_周度!C483&gt;2),IF(特征计算_周度!G483="",FALSE,特征计算_周度!G483&gt;2),IF(特征计算_周度!E483="",FALSE,特征计算_周度!E483&gt;2),IF(特征计算_周度!F483="",FALSE,特征计算_周度!F483&gt;2)),MAX(B485,MAX(IF(特征计算_周度!B483="",0,特征计算_周度!B483),IF(特征计算_周度!C483="",0,特征计算_周度!C483),IF(特征计算_周度!G483="",0,特征计算_周度!G483),IF(特征计算_周度!E483="",0,特征计算_周度!E483),IF(特征计算_周度!F483="",0,特征计算_周度!F483))),B485))</f>
        <v/>
      </c>
      <c r="D485" s="129">
        <f>原始数据_周度!B483</f>
        <v/>
      </c>
      <c r="E485" s="157">
        <f>IF(D485="","",D485/MAX(D$4:D485)-1)</f>
        <v/>
      </c>
    </row>
    <row r="486">
      <c r="A486" s="127">
        <f>原始数据_周度!A484</f>
        <v/>
      </c>
      <c r="B486" s="128">
        <f>IF(特征计算_周度!B484="","",0.25*IF(特征计算_周度!B484="",0,特征计算_周度!B484)+0.25*IF(特征计算_周度!C484="",0,特征计算_周度!C484)+0.15*IF(特征计算_周度!D484="",0,特征计算_周度!D484)+0.15*IF(特征计算_周度!E484="",0,特征计算_周度!E484)+0.2*IF(特征计算_周度!F484="",0,特征计算_周度!F484))</f>
        <v/>
      </c>
      <c r="C486" s="128">
        <f>IF(B486="","",IF(OR(IF(特征计算_周度!B484="",FALSE,特征计算_周度!B484&gt;2),IF(特征计算_周度!C484="",FALSE,特征计算_周度!C484&gt;2),IF(特征计算_周度!G484="",FALSE,特征计算_周度!G484&gt;2),IF(特征计算_周度!E484="",FALSE,特征计算_周度!E484&gt;2),IF(特征计算_周度!F484="",FALSE,特征计算_周度!F484&gt;2)),MAX(B486,MAX(IF(特征计算_周度!B484="",0,特征计算_周度!B484),IF(特征计算_周度!C484="",0,特征计算_周度!C484),IF(特征计算_周度!G484="",0,特征计算_周度!G484),IF(特征计算_周度!E484="",0,特征计算_周度!E484),IF(特征计算_周度!F484="",0,特征计算_周度!F484))),B486))</f>
        <v/>
      </c>
      <c r="D486" s="129">
        <f>原始数据_周度!B484</f>
        <v/>
      </c>
      <c r="E486" s="157">
        <f>IF(D486="","",D486/MAX(D$4:D486)-1)</f>
        <v/>
      </c>
    </row>
    <row r="487">
      <c r="A487" s="127">
        <f>原始数据_周度!A485</f>
        <v/>
      </c>
      <c r="B487" s="128">
        <f>IF(特征计算_周度!B485="","",0.25*IF(特征计算_周度!B485="",0,特征计算_周度!B485)+0.25*IF(特征计算_周度!C485="",0,特征计算_周度!C485)+0.15*IF(特征计算_周度!D485="",0,特征计算_周度!D485)+0.15*IF(特征计算_周度!E485="",0,特征计算_周度!E485)+0.2*IF(特征计算_周度!F485="",0,特征计算_周度!F485))</f>
        <v/>
      </c>
      <c r="C487" s="128">
        <f>IF(B487="","",IF(OR(IF(特征计算_周度!B485="",FALSE,特征计算_周度!B485&gt;2),IF(特征计算_周度!C485="",FALSE,特征计算_周度!C485&gt;2),IF(特征计算_周度!G485="",FALSE,特征计算_周度!G485&gt;2),IF(特征计算_周度!E485="",FALSE,特征计算_周度!E485&gt;2),IF(特征计算_周度!F485="",FALSE,特征计算_周度!F485&gt;2)),MAX(B487,MAX(IF(特征计算_周度!B485="",0,特征计算_周度!B485),IF(特征计算_周度!C485="",0,特征计算_周度!C485),IF(特征计算_周度!G485="",0,特征计算_周度!G485),IF(特征计算_周度!E485="",0,特征计算_周度!E485),IF(特征计算_周度!F485="",0,特征计算_周度!F485))),B487))</f>
        <v/>
      </c>
      <c r="D487" s="129">
        <f>原始数据_周度!B485</f>
        <v/>
      </c>
      <c r="E487" s="157">
        <f>IF(D487="","",D487/MAX(D$4:D487)-1)</f>
        <v/>
      </c>
    </row>
    <row r="488">
      <c r="A488" s="127">
        <f>原始数据_周度!A486</f>
        <v/>
      </c>
      <c r="B488" s="128">
        <f>IF(特征计算_周度!B486="","",0.25*IF(特征计算_周度!B486="",0,特征计算_周度!B486)+0.25*IF(特征计算_周度!C486="",0,特征计算_周度!C486)+0.15*IF(特征计算_周度!D486="",0,特征计算_周度!D486)+0.15*IF(特征计算_周度!E486="",0,特征计算_周度!E486)+0.2*IF(特征计算_周度!F486="",0,特征计算_周度!F486))</f>
        <v/>
      </c>
      <c r="C488" s="128">
        <f>IF(B488="","",IF(OR(IF(特征计算_周度!B486="",FALSE,特征计算_周度!B486&gt;2),IF(特征计算_周度!C486="",FALSE,特征计算_周度!C486&gt;2),IF(特征计算_周度!G486="",FALSE,特征计算_周度!G486&gt;2),IF(特征计算_周度!E486="",FALSE,特征计算_周度!E486&gt;2),IF(特征计算_周度!F486="",FALSE,特征计算_周度!F486&gt;2)),MAX(B488,MAX(IF(特征计算_周度!B486="",0,特征计算_周度!B486),IF(特征计算_周度!C486="",0,特征计算_周度!C486),IF(特征计算_周度!G486="",0,特征计算_周度!G486),IF(特征计算_周度!E486="",0,特征计算_周度!E486),IF(特征计算_周度!F486="",0,特征计算_周度!F486))),B488))</f>
        <v/>
      </c>
      <c r="D488" s="129">
        <f>原始数据_周度!B486</f>
        <v/>
      </c>
      <c r="E488" s="157">
        <f>IF(D488="","",D488/MAX(D$4:D488)-1)</f>
        <v/>
      </c>
    </row>
    <row r="489">
      <c r="A489" s="127">
        <f>原始数据_周度!A487</f>
        <v/>
      </c>
      <c r="B489" s="128">
        <f>IF(特征计算_周度!B487="","",0.25*IF(特征计算_周度!B487="",0,特征计算_周度!B487)+0.25*IF(特征计算_周度!C487="",0,特征计算_周度!C487)+0.15*IF(特征计算_周度!D487="",0,特征计算_周度!D487)+0.15*IF(特征计算_周度!E487="",0,特征计算_周度!E487)+0.2*IF(特征计算_周度!F487="",0,特征计算_周度!F487))</f>
        <v/>
      </c>
      <c r="C489" s="128">
        <f>IF(B489="","",IF(OR(IF(特征计算_周度!B487="",FALSE,特征计算_周度!B487&gt;2),IF(特征计算_周度!C487="",FALSE,特征计算_周度!C487&gt;2),IF(特征计算_周度!G487="",FALSE,特征计算_周度!G487&gt;2),IF(特征计算_周度!E487="",FALSE,特征计算_周度!E487&gt;2),IF(特征计算_周度!F487="",FALSE,特征计算_周度!F487&gt;2)),MAX(B489,MAX(IF(特征计算_周度!B487="",0,特征计算_周度!B487),IF(特征计算_周度!C487="",0,特征计算_周度!C487),IF(特征计算_周度!G487="",0,特征计算_周度!G487),IF(特征计算_周度!E487="",0,特征计算_周度!E487),IF(特征计算_周度!F487="",0,特征计算_周度!F487))),B489))</f>
        <v/>
      </c>
      <c r="D489" s="129">
        <f>原始数据_周度!B487</f>
        <v/>
      </c>
      <c r="E489" s="157">
        <f>IF(D489="","",D489/MAX(D$4:D489)-1)</f>
        <v/>
      </c>
    </row>
    <row r="490">
      <c r="A490" s="127">
        <f>原始数据_周度!A488</f>
        <v/>
      </c>
      <c r="B490" s="128">
        <f>IF(特征计算_周度!B488="","",0.25*IF(特征计算_周度!B488="",0,特征计算_周度!B488)+0.25*IF(特征计算_周度!C488="",0,特征计算_周度!C488)+0.15*IF(特征计算_周度!D488="",0,特征计算_周度!D488)+0.15*IF(特征计算_周度!E488="",0,特征计算_周度!E488)+0.2*IF(特征计算_周度!F488="",0,特征计算_周度!F488))</f>
        <v/>
      </c>
      <c r="C490" s="128">
        <f>IF(B490="","",IF(OR(IF(特征计算_周度!B488="",FALSE,特征计算_周度!B488&gt;2),IF(特征计算_周度!C488="",FALSE,特征计算_周度!C488&gt;2),IF(特征计算_周度!G488="",FALSE,特征计算_周度!G488&gt;2),IF(特征计算_周度!E488="",FALSE,特征计算_周度!E488&gt;2),IF(特征计算_周度!F488="",FALSE,特征计算_周度!F488&gt;2)),MAX(B490,MAX(IF(特征计算_周度!B488="",0,特征计算_周度!B488),IF(特征计算_周度!C488="",0,特征计算_周度!C488),IF(特征计算_周度!G488="",0,特征计算_周度!G488),IF(特征计算_周度!E488="",0,特征计算_周度!E488),IF(特征计算_周度!F488="",0,特征计算_周度!F488))),B490))</f>
        <v/>
      </c>
      <c r="D490" s="129">
        <f>原始数据_周度!B488</f>
        <v/>
      </c>
      <c r="E490" s="157">
        <f>IF(D490="","",D490/MAX(D$4:D490)-1)</f>
        <v/>
      </c>
    </row>
    <row r="491">
      <c r="A491" s="127">
        <f>原始数据_周度!A489</f>
        <v/>
      </c>
      <c r="B491" s="128">
        <f>IF(特征计算_周度!B489="","",0.25*IF(特征计算_周度!B489="",0,特征计算_周度!B489)+0.25*IF(特征计算_周度!C489="",0,特征计算_周度!C489)+0.15*IF(特征计算_周度!D489="",0,特征计算_周度!D489)+0.15*IF(特征计算_周度!E489="",0,特征计算_周度!E489)+0.2*IF(特征计算_周度!F489="",0,特征计算_周度!F489))</f>
        <v/>
      </c>
      <c r="C491" s="128">
        <f>IF(B491="","",IF(OR(IF(特征计算_周度!B489="",FALSE,特征计算_周度!B489&gt;2),IF(特征计算_周度!C489="",FALSE,特征计算_周度!C489&gt;2),IF(特征计算_周度!G489="",FALSE,特征计算_周度!G489&gt;2),IF(特征计算_周度!E489="",FALSE,特征计算_周度!E489&gt;2),IF(特征计算_周度!F489="",FALSE,特征计算_周度!F489&gt;2)),MAX(B491,MAX(IF(特征计算_周度!B489="",0,特征计算_周度!B489),IF(特征计算_周度!C489="",0,特征计算_周度!C489),IF(特征计算_周度!G489="",0,特征计算_周度!G489),IF(特征计算_周度!E489="",0,特征计算_周度!E489),IF(特征计算_周度!F489="",0,特征计算_周度!F489))),B491))</f>
        <v/>
      </c>
      <c r="D491" s="129">
        <f>原始数据_周度!B489</f>
        <v/>
      </c>
      <c r="E491" s="157">
        <f>IF(D491="","",D491/MAX(D$4:D491)-1)</f>
        <v/>
      </c>
    </row>
    <row r="492">
      <c r="A492" s="127">
        <f>原始数据_周度!A490</f>
        <v/>
      </c>
      <c r="B492" s="128">
        <f>IF(特征计算_周度!B490="","",0.25*IF(特征计算_周度!B490="",0,特征计算_周度!B490)+0.25*IF(特征计算_周度!C490="",0,特征计算_周度!C490)+0.15*IF(特征计算_周度!D490="",0,特征计算_周度!D490)+0.15*IF(特征计算_周度!E490="",0,特征计算_周度!E490)+0.2*IF(特征计算_周度!F490="",0,特征计算_周度!F490))</f>
        <v/>
      </c>
      <c r="C492" s="128">
        <f>IF(B492="","",IF(OR(IF(特征计算_周度!B490="",FALSE,特征计算_周度!B490&gt;2),IF(特征计算_周度!C490="",FALSE,特征计算_周度!C490&gt;2),IF(特征计算_周度!G490="",FALSE,特征计算_周度!G490&gt;2),IF(特征计算_周度!E490="",FALSE,特征计算_周度!E490&gt;2),IF(特征计算_周度!F490="",FALSE,特征计算_周度!F490&gt;2)),MAX(B492,MAX(IF(特征计算_周度!B490="",0,特征计算_周度!B490),IF(特征计算_周度!C490="",0,特征计算_周度!C490),IF(特征计算_周度!G490="",0,特征计算_周度!G490),IF(特征计算_周度!E490="",0,特征计算_周度!E490),IF(特征计算_周度!F490="",0,特征计算_周度!F490))),B492))</f>
        <v/>
      </c>
      <c r="D492" s="129">
        <f>原始数据_周度!B490</f>
        <v/>
      </c>
      <c r="E492" s="157">
        <f>IF(D492="","",D492/MAX(D$4:D492)-1)</f>
        <v/>
      </c>
    </row>
    <row r="493">
      <c r="A493" s="127">
        <f>原始数据_周度!A491</f>
        <v/>
      </c>
      <c r="B493" s="128">
        <f>IF(特征计算_周度!B491="","",0.25*IF(特征计算_周度!B491="",0,特征计算_周度!B491)+0.25*IF(特征计算_周度!C491="",0,特征计算_周度!C491)+0.15*IF(特征计算_周度!D491="",0,特征计算_周度!D491)+0.15*IF(特征计算_周度!E491="",0,特征计算_周度!E491)+0.2*IF(特征计算_周度!F491="",0,特征计算_周度!F491))</f>
        <v/>
      </c>
      <c r="C493" s="128">
        <f>IF(B493="","",IF(OR(IF(特征计算_周度!B491="",FALSE,特征计算_周度!B491&gt;2),IF(特征计算_周度!C491="",FALSE,特征计算_周度!C491&gt;2),IF(特征计算_周度!G491="",FALSE,特征计算_周度!G491&gt;2),IF(特征计算_周度!E491="",FALSE,特征计算_周度!E491&gt;2),IF(特征计算_周度!F491="",FALSE,特征计算_周度!F491&gt;2)),MAX(B493,MAX(IF(特征计算_周度!B491="",0,特征计算_周度!B491),IF(特征计算_周度!C491="",0,特征计算_周度!C491),IF(特征计算_周度!G491="",0,特征计算_周度!G491),IF(特征计算_周度!E491="",0,特征计算_周度!E491),IF(特征计算_周度!F491="",0,特征计算_周度!F491))),B493))</f>
        <v/>
      </c>
      <c r="D493" s="129">
        <f>原始数据_周度!B491</f>
        <v/>
      </c>
      <c r="E493" s="157">
        <f>IF(D493="","",D493/MAX(D$4:D493)-1)</f>
        <v/>
      </c>
    </row>
    <row r="494">
      <c r="A494" s="127">
        <f>原始数据_周度!A492</f>
        <v/>
      </c>
      <c r="B494" s="128">
        <f>IF(特征计算_周度!B492="","",0.25*IF(特征计算_周度!B492="",0,特征计算_周度!B492)+0.25*IF(特征计算_周度!C492="",0,特征计算_周度!C492)+0.15*IF(特征计算_周度!D492="",0,特征计算_周度!D492)+0.15*IF(特征计算_周度!E492="",0,特征计算_周度!E492)+0.2*IF(特征计算_周度!F492="",0,特征计算_周度!F492))</f>
        <v/>
      </c>
      <c r="C494" s="128">
        <f>IF(B494="","",IF(OR(IF(特征计算_周度!B492="",FALSE,特征计算_周度!B492&gt;2),IF(特征计算_周度!C492="",FALSE,特征计算_周度!C492&gt;2),IF(特征计算_周度!G492="",FALSE,特征计算_周度!G492&gt;2),IF(特征计算_周度!E492="",FALSE,特征计算_周度!E492&gt;2),IF(特征计算_周度!F492="",FALSE,特征计算_周度!F492&gt;2)),MAX(B494,MAX(IF(特征计算_周度!B492="",0,特征计算_周度!B492),IF(特征计算_周度!C492="",0,特征计算_周度!C492),IF(特征计算_周度!G492="",0,特征计算_周度!G492),IF(特征计算_周度!E492="",0,特征计算_周度!E492),IF(特征计算_周度!F492="",0,特征计算_周度!F492))),B494))</f>
        <v/>
      </c>
      <c r="D494" s="129">
        <f>原始数据_周度!B492</f>
        <v/>
      </c>
      <c r="E494" s="157">
        <f>IF(D494="","",D494/MAX(D$4:D494)-1)</f>
        <v/>
      </c>
    </row>
    <row r="495">
      <c r="A495" s="127">
        <f>原始数据_周度!A493</f>
        <v/>
      </c>
      <c r="B495" s="128">
        <f>IF(特征计算_周度!B493="","",0.25*IF(特征计算_周度!B493="",0,特征计算_周度!B493)+0.25*IF(特征计算_周度!C493="",0,特征计算_周度!C493)+0.15*IF(特征计算_周度!D493="",0,特征计算_周度!D493)+0.15*IF(特征计算_周度!E493="",0,特征计算_周度!E493)+0.2*IF(特征计算_周度!F493="",0,特征计算_周度!F493))</f>
        <v/>
      </c>
      <c r="C495" s="128">
        <f>IF(B495="","",IF(OR(IF(特征计算_周度!B493="",FALSE,特征计算_周度!B493&gt;2),IF(特征计算_周度!C493="",FALSE,特征计算_周度!C493&gt;2),IF(特征计算_周度!G493="",FALSE,特征计算_周度!G493&gt;2),IF(特征计算_周度!E493="",FALSE,特征计算_周度!E493&gt;2),IF(特征计算_周度!F493="",FALSE,特征计算_周度!F493&gt;2)),MAX(B495,MAX(IF(特征计算_周度!B493="",0,特征计算_周度!B493),IF(特征计算_周度!C493="",0,特征计算_周度!C493),IF(特征计算_周度!G493="",0,特征计算_周度!G493),IF(特征计算_周度!E493="",0,特征计算_周度!E493),IF(特征计算_周度!F493="",0,特征计算_周度!F493))),B495))</f>
        <v/>
      </c>
      <c r="D495" s="129">
        <f>原始数据_周度!B493</f>
        <v/>
      </c>
      <c r="E495" s="157">
        <f>IF(D495="","",D495/MAX(D$4:D495)-1)</f>
        <v/>
      </c>
    </row>
    <row r="496">
      <c r="A496" s="127">
        <f>原始数据_周度!A494</f>
        <v/>
      </c>
      <c r="B496" s="128">
        <f>IF(特征计算_周度!B494="","",0.25*IF(特征计算_周度!B494="",0,特征计算_周度!B494)+0.25*IF(特征计算_周度!C494="",0,特征计算_周度!C494)+0.15*IF(特征计算_周度!D494="",0,特征计算_周度!D494)+0.15*IF(特征计算_周度!E494="",0,特征计算_周度!E494)+0.2*IF(特征计算_周度!F494="",0,特征计算_周度!F494))</f>
        <v/>
      </c>
      <c r="C496" s="128">
        <f>IF(B496="","",IF(OR(IF(特征计算_周度!B494="",FALSE,特征计算_周度!B494&gt;2),IF(特征计算_周度!C494="",FALSE,特征计算_周度!C494&gt;2),IF(特征计算_周度!G494="",FALSE,特征计算_周度!G494&gt;2),IF(特征计算_周度!E494="",FALSE,特征计算_周度!E494&gt;2),IF(特征计算_周度!F494="",FALSE,特征计算_周度!F494&gt;2)),MAX(B496,MAX(IF(特征计算_周度!B494="",0,特征计算_周度!B494),IF(特征计算_周度!C494="",0,特征计算_周度!C494),IF(特征计算_周度!G494="",0,特征计算_周度!G494),IF(特征计算_周度!E494="",0,特征计算_周度!E494),IF(特征计算_周度!F494="",0,特征计算_周度!F494))),B496))</f>
        <v/>
      </c>
      <c r="D496" s="129">
        <f>原始数据_周度!B494</f>
        <v/>
      </c>
      <c r="E496" s="157">
        <f>IF(D496="","",D496/MAX(D$4:D496)-1)</f>
        <v/>
      </c>
    </row>
    <row r="497">
      <c r="A497" s="127">
        <f>原始数据_周度!A495</f>
        <v/>
      </c>
      <c r="B497" s="128">
        <f>IF(特征计算_周度!B495="","",0.25*IF(特征计算_周度!B495="",0,特征计算_周度!B495)+0.25*IF(特征计算_周度!C495="",0,特征计算_周度!C495)+0.15*IF(特征计算_周度!D495="",0,特征计算_周度!D495)+0.15*IF(特征计算_周度!E495="",0,特征计算_周度!E495)+0.2*IF(特征计算_周度!F495="",0,特征计算_周度!F495))</f>
        <v/>
      </c>
      <c r="C497" s="128">
        <f>IF(B497="","",IF(OR(IF(特征计算_周度!B495="",FALSE,特征计算_周度!B495&gt;2),IF(特征计算_周度!C495="",FALSE,特征计算_周度!C495&gt;2),IF(特征计算_周度!G495="",FALSE,特征计算_周度!G495&gt;2),IF(特征计算_周度!E495="",FALSE,特征计算_周度!E495&gt;2),IF(特征计算_周度!F495="",FALSE,特征计算_周度!F495&gt;2)),MAX(B497,MAX(IF(特征计算_周度!B495="",0,特征计算_周度!B495),IF(特征计算_周度!C495="",0,特征计算_周度!C495),IF(特征计算_周度!G495="",0,特征计算_周度!G495),IF(特征计算_周度!E495="",0,特征计算_周度!E495),IF(特征计算_周度!F495="",0,特征计算_周度!F495))),B497))</f>
        <v/>
      </c>
      <c r="D497" s="129">
        <f>原始数据_周度!B495</f>
        <v/>
      </c>
      <c r="E497" s="157">
        <f>IF(D497="","",D497/MAX(D$4:D497)-1)</f>
        <v/>
      </c>
    </row>
    <row r="498">
      <c r="A498" s="127">
        <f>原始数据_周度!A496</f>
        <v/>
      </c>
      <c r="B498" s="128">
        <f>IF(特征计算_周度!B496="","",0.25*IF(特征计算_周度!B496="",0,特征计算_周度!B496)+0.25*IF(特征计算_周度!C496="",0,特征计算_周度!C496)+0.15*IF(特征计算_周度!D496="",0,特征计算_周度!D496)+0.15*IF(特征计算_周度!E496="",0,特征计算_周度!E496)+0.2*IF(特征计算_周度!F496="",0,特征计算_周度!F496))</f>
        <v/>
      </c>
      <c r="C498" s="128">
        <f>IF(B498="","",IF(OR(IF(特征计算_周度!B496="",FALSE,特征计算_周度!B496&gt;2),IF(特征计算_周度!C496="",FALSE,特征计算_周度!C496&gt;2),IF(特征计算_周度!G496="",FALSE,特征计算_周度!G496&gt;2),IF(特征计算_周度!E496="",FALSE,特征计算_周度!E496&gt;2),IF(特征计算_周度!F496="",FALSE,特征计算_周度!F496&gt;2)),MAX(B498,MAX(IF(特征计算_周度!B496="",0,特征计算_周度!B496),IF(特征计算_周度!C496="",0,特征计算_周度!C496),IF(特征计算_周度!G496="",0,特征计算_周度!G496),IF(特征计算_周度!E496="",0,特征计算_周度!E496),IF(特征计算_周度!F496="",0,特征计算_周度!F496))),B498))</f>
        <v/>
      </c>
      <c r="D498" s="129">
        <f>原始数据_周度!B496</f>
        <v/>
      </c>
      <c r="E498" s="157">
        <f>IF(D498="","",D498/MAX(D$4:D498)-1)</f>
        <v/>
      </c>
    </row>
    <row r="499">
      <c r="A499" s="127">
        <f>原始数据_周度!A497</f>
        <v/>
      </c>
      <c r="B499" s="128">
        <f>IF(特征计算_周度!B497="","",0.25*IF(特征计算_周度!B497="",0,特征计算_周度!B497)+0.25*IF(特征计算_周度!C497="",0,特征计算_周度!C497)+0.15*IF(特征计算_周度!D497="",0,特征计算_周度!D497)+0.15*IF(特征计算_周度!E497="",0,特征计算_周度!E497)+0.2*IF(特征计算_周度!F497="",0,特征计算_周度!F497))</f>
        <v/>
      </c>
      <c r="C499" s="128">
        <f>IF(B499="","",IF(OR(IF(特征计算_周度!B497="",FALSE,特征计算_周度!B497&gt;2),IF(特征计算_周度!C497="",FALSE,特征计算_周度!C497&gt;2),IF(特征计算_周度!G497="",FALSE,特征计算_周度!G497&gt;2),IF(特征计算_周度!E497="",FALSE,特征计算_周度!E497&gt;2),IF(特征计算_周度!F497="",FALSE,特征计算_周度!F497&gt;2)),MAX(B499,MAX(IF(特征计算_周度!B497="",0,特征计算_周度!B497),IF(特征计算_周度!C497="",0,特征计算_周度!C497),IF(特征计算_周度!G497="",0,特征计算_周度!G497),IF(特征计算_周度!E497="",0,特征计算_周度!E497),IF(特征计算_周度!F497="",0,特征计算_周度!F497))),B499))</f>
        <v/>
      </c>
      <c r="D499" s="129">
        <f>原始数据_周度!B497</f>
        <v/>
      </c>
      <c r="E499" s="157">
        <f>IF(D499="","",D499/MAX(D$4:D499)-1)</f>
        <v/>
      </c>
    </row>
    <row r="500">
      <c r="A500" s="127">
        <f>原始数据_周度!A498</f>
        <v/>
      </c>
      <c r="B500" s="128">
        <f>IF(特征计算_周度!B498="","",0.25*IF(特征计算_周度!B498="",0,特征计算_周度!B498)+0.25*IF(特征计算_周度!C498="",0,特征计算_周度!C498)+0.15*IF(特征计算_周度!D498="",0,特征计算_周度!D498)+0.15*IF(特征计算_周度!E498="",0,特征计算_周度!E498)+0.2*IF(特征计算_周度!F498="",0,特征计算_周度!F498))</f>
        <v/>
      </c>
      <c r="C500" s="128">
        <f>IF(B500="","",IF(OR(IF(特征计算_周度!B498="",FALSE,特征计算_周度!B498&gt;2),IF(特征计算_周度!C498="",FALSE,特征计算_周度!C498&gt;2),IF(特征计算_周度!G498="",FALSE,特征计算_周度!G498&gt;2),IF(特征计算_周度!E498="",FALSE,特征计算_周度!E498&gt;2),IF(特征计算_周度!F498="",FALSE,特征计算_周度!F498&gt;2)),MAX(B500,MAX(IF(特征计算_周度!B498="",0,特征计算_周度!B498),IF(特征计算_周度!C498="",0,特征计算_周度!C498),IF(特征计算_周度!G498="",0,特征计算_周度!G498),IF(特征计算_周度!E498="",0,特征计算_周度!E498),IF(特征计算_周度!F498="",0,特征计算_周度!F498))),B500))</f>
        <v/>
      </c>
      <c r="D500" s="129">
        <f>原始数据_周度!B498</f>
        <v/>
      </c>
      <c r="E500" s="157">
        <f>IF(D500="","",D500/MAX(D$4:D500)-1)</f>
        <v/>
      </c>
    </row>
    <row r="501">
      <c r="A501" s="127">
        <f>原始数据_周度!A499</f>
        <v/>
      </c>
      <c r="B501" s="128">
        <f>IF(特征计算_周度!B499="","",0.25*IF(特征计算_周度!B499="",0,特征计算_周度!B499)+0.25*IF(特征计算_周度!C499="",0,特征计算_周度!C499)+0.15*IF(特征计算_周度!D499="",0,特征计算_周度!D499)+0.15*IF(特征计算_周度!E499="",0,特征计算_周度!E499)+0.2*IF(特征计算_周度!F499="",0,特征计算_周度!F499))</f>
        <v/>
      </c>
      <c r="C501" s="128">
        <f>IF(B501="","",IF(OR(IF(特征计算_周度!B499="",FALSE,特征计算_周度!B499&gt;2),IF(特征计算_周度!C499="",FALSE,特征计算_周度!C499&gt;2),IF(特征计算_周度!G499="",FALSE,特征计算_周度!G499&gt;2),IF(特征计算_周度!E499="",FALSE,特征计算_周度!E499&gt;2),IF(特征计算_周度!F499="",FALSE,特征计算_周度!F499&gt;2)),MAX(B501,MAX(IF(特征计算_周度!B499="",0,特征计算_周度!B499),IF(特征计算_周度!C499="",0,特征计算_周度!C499),IF(特征计算_周度!G499="",0,特征计算_周度!G499),IF(特征计算_周度!E499="",0,特征计算_周度!E499),IF(特征计算_周度!F499="",0,特征计算_周度!F499))),B501))</f>
        <v/>
      </c>
      <c r="D501" s="129">
        <f>原始数据_周度!B499</f>
        <v/>
      </c>
      <c r="E501" s="157">
        <f>IF(D501="","",D501/MAX(D$4:D501)-1)</f>
        <v/>
      </c>
    </row>
    <row r="502">
      <c r="A502" s="127">
        <f>原始数据_周度!A500</f>
        <v/>
      </c>
      <c r="B502" s="128">
        <f>IF(特征计算_周度!B500="","",0.25*IF(特征计算_周度!B500="",0,特征计算_周度!B500)+0.25*IF(特征计算_周度!C500="",0,特征计算_周度!C500)+0.15*IF(特征计算_周度!D500="",0,特征计算_周度!D500)+0.15*IF(特征计算_周度!E500="",0,特征计算_周度!E500)+0.2*IF(特征计算_周度!F500="",0,特征计算_周度!F500))</f>
        <v/>
      </c>
      <c r="C502" s="128">
        <f>IF(B502="","",IF(OR(IF(特征计算_周度!B500="",FALSE,特征计算_周度!B500&gt;2),IF(特征计算_周度!C500="",FALSE,特征计算_周度!C500&gt;2),IF(特征计算_周度!G500="",FALSE,特征计算_周度!G500&gt;2),IF(特征计算_周度!E500="",FALSE,特征计算_周度!E500&gt;2),IF(特征计算_周度!F500="",FALSE,特征计算_周度!F500&gt;2)),MAX(B502,MAX(IF(特征计算_周度!B500="",0,特征计算_周度!B500),IF(特征计算_周度!C500="",0,特征计算_周度!C500),IF(特征计算_周度!G500="",0,特征计算_周度!G500),IF(特征计算_周度!E500="",0,特征计算_周度!E500),IF(特征计算_周度!F500="",0,特征计算_周度!F500))),B502))</f>
        <v/>
      </c>
      <c r="D502" s="129">
        <f>原始数据_周度!B500</f>
        <v/>
      </c>
      <c r="E502" s="157">
        <f>IF(D502="","",D502/MAX(D$4:D502)-1)</f>
        <v/>
      </c>
    </row>
    <row r="503">
      <c r="A503" s="127">
        <f>原始数据_周度!A501</f>
        <v/>
      </c>
      <c r="B503" s="128">
        <f>IF(特征计算_周度!B501="","",0.25*IF(特征计算_周度!B501="",0,特征计算_周度!B501)+0.25*IF(特征计算_周度!C501="",0,特征计算_周度!C501)+0.15*IF(特征计算_周度!D501="",0,特征计算_周度!D501)+0.15*IF(特征计算_周度!E501="",0,特征计算_周度!E501)+0.2*IF(特征计算_周度!F501="",0,特征计算_周度!F501))</f>
        <v/>
      </c>
      <c r="C503" s="128">
        <f>IF(B503="","",IF(OR(IF(特征计算_周度!B501="",FALSE,特征计算_周度!B501&gt;2),IF(特征计算_周度!C501="",FALSE,特征计算_周度!C501&gt;2),IF(特征计算_周度!G501="",FALSE,特征计算_周度!G501&gt;2),IF(特征计算_周度!E501="",FALSE,特征计算_周度!E501&gt;2),IF(特征计算_周度!F501="",FALSE,特征计算_周度!F501&gt;2)),MAX(B503,MAX(IF(特征计算_周度!B501="",0,特征计算_周度!B501),IF(特征计算_周度!C501="",0,特征计算_周度!C501),IF(特征计算_周度!G501="",0,特征计算_周度!G501),IF(特征计算_周度!E501="",0,特征计算_周度!E501),IF(特征计算_周度!F501="",0,特征计算_周度!F501))),B503))</f>
        <v/>
      </c>
      <c r="D503" s="129">
        <f>原始数据_周度!B501</f>
        <v/>
      </c>
      <c r="E503" s="157">
        <f>IF(D503="","",D503/MAX(D$4:D503)-1)</f>
        <v/>
      </c>
    </row>
    <row r="504">
      <c r="A504" s="127">
        <f>原始数据_周度!A502</f>
        <v/>
      </c>
      <c r="B504" s="128">
        <f>IF(特征计算_周度!B502="","",0.25*IF(特征计算_周度!B502="",0,特征计算_周度!B502)+0.25*IF(特征计算_周度!C502="",0,特征计算_周度!C502)+0.15*IF(特征计算_周度!D502="",0,特征计算_周度!D502)+0.15*IF(特征计算_周度!E502="",0,特征计算_周度!E502)+0.2*IF(特征计算_周度!F502="",0,特征计算_周度!F502))</f>
        <v/>
      </c>
      <c r="C504" s="128">
        <f>IF(B504="","",IF(OR(IF(特征计算_周度!B502="",FALSE,特征计算_周度!B502&gt;2),IF(特征计算_周度!C502="",FALSE,特征计算_周度!C502&gt;2),IF(特征计算_周度!G502="",FALSE,特征计算_周度!G502&gt;2),IF(特征计算_周度!E502="",FALSE,特征计算_周度!E502&gt;2),IF(特征计算_周度!F502="",FALSE,特征计算_周度!F502&gt;2)),MAX(B504,MAX(IF(特征计算_周度!B502="",0,特征计算_周度!B502),IF(特征计算_周度!C502="",0,特征计算_周度!C502),IF(特征计算_周度!G502="",0,特征计算_周度!G502),IF(特征计算_周度!E502="",0,特征计算_周度!E502),IF(特征计算_周度!F502="",0,特征计算_周度!F502))),B504))</f>
        <v/>
      </c>
      <c r="D504" s="129">
        <f>原始数据_周度!B502</f>
        <v/>
      </c>
      <c r="E504" s="157">
        <f>IF(D504="","",D504/MAX(D$4:D504)-1)</f>
        <v/>
      </c>
    </row>
    <row r="505">
      <c r="A505" s="127">
        <f>原始数据_周度!A503</f>
        <v/>
      </c>
      <c r="B505" s="128">
        <f>IF(特征计算_周度!B503="","",0.25*IF(特征计算_周度!B503="",0,特征计算_周度!B503)+0.25*IF(特征计算_周度!C503="",0,特征计算_周度!C503)+0.15*IF(特征计算_周度!D503="",0,特征计算_周度!D503)+0.15*IF(特征计算_周度!E503="",0,特征计算_周度!E503)+0.2*IF(特征计算_周度!F503="",0,特征计算_周度!F503))</f>
        <v/>
      </c>
      <c r="C505" s="128">
        <f>IF(B505="","",IF(OR(IF(特征计算_周度!B503="",FALSE,特征计算_周度!B503&gt;2),IF(特征计算_周度!C503="",FALSE,特征计算_周度!C503&gt;2),IF(特征计算_周度!G503="",FALSE,特征计算_周度!G503&gt;2),IF(特征计算_周度!E503="",FALSE,特征计算_周度!E503&gt;2),IF(特征计算_周度!F503="",FALSE,特征计算_周度!F503&gt;2)),MAX(B505,MAX(IF(特征计算_周度!B503="",0,特征计算_周度!B503),IF(特征计算_周度!C503="",0,特征计算_周度!C503),IF(特征计算_周度!G503="",0,特征计算_周度!G503),IF(特征计算_周度!E503="",0,特征计算_周度!E503),IF(特征计算_周度!F503="",0,特征计算_周度!F503))),B505))</f>
        <v/>
      </c>
      <c r="D505" s="129">
        <f>原始数据_周度!B503</f>
        <v/>
      </c>
      <c r="E505" s="157">
        <f>IF(D505="","",D505/MAX(D$4:D505)-1)</f>
        <v/>
      </c>
    </row>
    <row r="506">
      <c r="A506" s="127">
        <f>原始数据_周度!A504</f>
        <v/>
      </c>
      <c r="B506" s="128">
        <f>IF(特征计算_周度!B504="","",0.25*IF(特征计算_周度!B504="",0,特征计算_周度!B504)+0.25*IF(特征计算_周度!C504="",0,特征计算_周度!C504)+0.15*IF(特征计算_周度!D504="",0,特征计算_周度!D504)+0.15*IF(特征计算_周度!E504="",0,特征计算_周度!E504)+0.2*IF(特征计算_周度!F504="",0,特征计算_周度!F504))</f>
        <v/>
      </c>
      <c r="C506" s="128">
        <f>IF(B506="","",IF(OR(IF(特征计算_周度!B504="",FALSE,特征计算_周度!B504&gt;2),IF(特征计算_周度!C504="",FALSE,特征计算_周度!C504&gt;2),IF(特征计算_周度!G504="",FALSE,特征计算_周度!G504&gt;2),IF(特征计算_周度!E504="",FALSE,特征计算_周度!E504&gt;2),IF(特征计算_周度!F504="",FALSE,特征计算_周度!F504&gt;2)),MAX(B506,MAX(IF(特征计算_周度!B504="",0,特征计算_周度!B504),IF(特征计算_周度!C504="",0,特征计算_周度!C504),IF(特征计算_周度!G504="",0,特征计算_周度!G504),IF(特征计算_周度!E504="",0,特征计算_周度!E504),IF(特征计算_周度!F504="",0,特征计算_周度!F504))),B506))</f>
        <v/>
      </c>
      <c r="D506" s="129">
        <f>原始数据_周度!B504</f>
        <v/>
      </c>
      <c r="E506" s="157">
        <f>IF(D506="","",D506/MAX(D$4:D506)-1)</f>
        <v/>
      </c>
    </row>
    <row r="507">
      <c r="A507" s="127">
        <f>原始数据_周度!A505</f>
        <v/>
      </c>
      <c r="B507" s="128">
        <f>IF(特征计算_周度!B505="","",0.25*IF(特征计算_周度!B505="",0,特征计算_周度!B505)+0.25*IF(特征计算_周度!C505="",0,特征计算_周度!C505)+0.15*IF(特征计算_周度!D505="",0,特征计算_周度!D505)+0.15*IF(特征计算_周度!E505="",0,特征计算_周度!E505)+0.2*IF(特征计算_周度!F505="",0,特征计算_周度!F505))</f>
        <v/>
      </c>
      <c r="C507" s="128">
        <f>IF(B507="","",IF(OR(IF(特征计算_周度!B505="",FALSE,特征计算_周度!B505&gt;2),IF(特征计算_周度!C505="",FALSE,特征计算_周度!C505&gt;2),IF(特征计算_周度!G505="",FALSE,特征计算_周度!G505&gt;2),IF(特征计算_周度!E505="",FALSE,特征计算_周度!E505&gt;2),IF(特征计算_周度!F505="",FALSE,特征计算_周度!F505&gt;2)),MAX(B507,MAX(IF(特征计算_周度!B505="",0,特征计算_周度!B505),IF(特征计算_周度!C505="",0,特征计算_周度!C505),IF(特征计算_周度!G505="",0,特征计算_周度!G505),IF(特征计算_周度!E505="",0,特征计算_周度!E505),IF(特征计算_周度!F505="",0,特征计算_周度!F505))),B507))</f>
        <v/>
      </c>
      <c r="D507" s="129">
        <f>原始数据_周度!B505</f>
        <v/>
      </c>
      <c r="E507" s="157">
        <f>IF(D507="","",D507/MAX(D$4:D507)-1)</f>
        <v/>
      </c>
    </row>
    <row r="508">
      <c r="A508" s="127">
        <f>原始数据_周度!A506</f>
        <v/>
      </c>
      <c r="B508" s="128">
        <f>IF(特征计算_周度!B506="","",0.25*IF(特征计算_周度!B506="",0,特征计算_周度!B506)+0.25*IF(特征计算_周度!C506="",0,特征计算_周度!C506)+0.15*IF(特征计算_周度!D506="",0,特征计算_周度!D506)+0.15*IF(特征计算_周度!E506="",0,特征计算_周度!E506)+0.2*IF(特征计算_周度!F506="",0,特征计算_周度!F506))</f>
        <v/>
      </c>
      <c r="C508" s="128">
        <f>IF(B508="","",IF(OR(IF(特征计算_周度!B506="",FALSE,特征计算_周度!B506&gt;2),IF(特征计算_周度!C506="",FALSE,特征计算_周度!C506&gt;2),IF(特征计算_周度!G506="",FALSE,特征计算_周度!G506&gt;2),IF(特征计算_周度!E506="",FALSE,特征计算_周度!E506&gt;2),IF(特征计算_周度!F506="",FALSE,特征计算_周度!F506&gt;2)),MAX(B508,MAX(IF(特征计算_周度!B506="",0,特征计算_周度!B506),IF(特征计算_周度!C506="",0,特征计算_周度!C506),IF(特征计算_周度!G506="",0,特征计算_周度!G506),IF(特征计算_周度!E506="",0,特征计算_周度!E506),IF(特征计算_周度!F506="",0,特征计算_周度!F506))),B508))</f>
        <v/>
      </c>
      <c r="D508" s="129">
        <f>原始数据_周度!B506</f>
        <v/>
      </c>
      <c r="E508" s="157">
        <f>IF(D508="","",D508/MAX(D$4:D508)-1)</f>
        <v/>
      </c>
    </row>
    <row r="509">
      <c r="A509" s="127">
        <f>原始数据_周度!A507</f>
        <v/>
      </c>
      <c r="B509" s="128">
        <f>IF(特征计算_周度!B507="","",0.25*IF(特征计算_周度!B507="",0,特征计算_周度!B507)+0.25*IF(特征计算_周度!C507="",0,特征计算_周度!C507)+0.15*IF(特征计算_周度!D507="",0,特征计算_周度!D507)+0.15*IF(特征计算_周度!E507="",0,特征计算_周度!E507)+0.2*IF(特征计算_周度!F507="",0,特征计算_周度!F507))</f>
        <v/>
      </c>
      <c r="C509" s="128">
        <f>IF(B509="","",IF(OR(IF(特征计算_周度!B507="",FALSE,特征计算_周度!B507&gt;2),IF(特征计算_周度!C507="",FALSE,特征计算_周度!C507&gt;2),IF(特征计算_周度!G507="",FALSE,特征计算_周度!G507&gt;2),IF(特征计算_周度!E507="",FALSE,特征计算_周度!E507&gt;2),IF(特征计算_周度!F507="",FALSE,特征计算_周度!F507&gt;2)),MAX(B509,MAX(IF(特征计算_周度!B507="",0,特征计算_周度!B507),IF(特征计算_周度!C507="",0,特征计算_周度!C507),IF(特征计算_周度!G507="",0,特征计算_周度!G507),IF(特征计算_周度!E507="",0,特征计算_周度!E507),IF(特征计算_周度!F507="",0,特征计算_周度!F507))),B509))</f>
        <v/>
      </c>
      <c r="D509" s="129">
        <f>原始数据_周度!B507</f>
        <v/>
      </c>
      <c r="E509" s="157">
        <f>IF(D509="","",D509/MAX(D$4:D509)-1)</f>
        <v/>
      </c>
    </row>
    <row r="510">
      <c r="A510" s="127">
        <f>原始数据_周度!A508</f>
        <v/>
      </c>
      <c r="B510" s="128">
        <f>IF(特征计算_周度!B508="","",0.25*IF(特征计算_周度!B508="",0,特征计算_周度!B508)+0.25*IF(特征计算_周度!C508="",0,特征计算_周度!C508)+0.15*IF(特征计算_周度!D508="",0,特征计算_周度!D508)+0.15*IF(特征计算_周度!E508="",0,特征计算_周度!E508)+0.2*IF(特征计算_周度!F508="",0,特征计算_周度!F508))</f>
        <v/>
      </c>
      <c r="C510" s="128">
        <f>IF(B510="","",IF(OR(IF(特征计算_周度!B508="",FALSE,特征计算_周度!B508&gt;2),IF(特征计算_周度!C508="",FALSE,特征计算_周度!C508&gt;2),IF(特征计算_周度!G508="",FALSE,特征计算_周度!G508&gt;2),IF(特征计算_周度!E508="",FALSE,特征计算_周度!E508&gt;2),IF(特征计算_周度!F508="",FALSE,特征计算_周度!F508&gt;2)),MAX(B510,MAX(IF(特征计算_周度!B508="",0,特征计算_周度!B508),IF(特征计算_周度!C508="",0,特征计算_周度!C508),IF(特征计算_周度!G508="",0,特征计算_周度!G508),IF(特征计算_周度!E508="",0,特征计算_周度!E508),IF(特征计算_周度!F508="",0,特征计算_周度!F508))),B510))</f>
        <v/>
      </c>
      <c r="D510" s="129">
        <f>原始数据_周度!B508</f>
        <v/>
      </c>
      <c r="E510" s="157">
        <f>IF(D510="","",D510/MAX(D$4:D510)-1)</f>
        <v/>
      </c>
    </row>
    <row r="511">
      <c r="A511" s="127">
        <f>原始数据_周度!A509</f>
        <v/>
      </c>
      <c r="B511" s="128">
        <f>IF(特征计算_周度!B509="","",0.25*IF(特征计算_周度!B509="",0,特征计算_周度!B509)+0.25*IF(特征计算_周度!C509="",0,特征计算_周度!C509)+0.15*IF(特征计算_周度!D509="",0,特征计算_周度!D509)+0.15*IF(特征计算_周度!E509="",0,特征计算_周度!E509)+0.2*IF(特征计算_周度!F509="",0,特征计算_周度!F509))</f>
        <v/>
      </c>
      <c r="C511" s="128">
        <f>IF(B511="","",IF(OR(IF(特征计算_周度!B509="",FALSE,特征计算_周度!B509&gt;2),IF(特征计算_周度!C509="",FALSE,特征计算_周度!C509&gt;2),IF(特征计算_周度!G509="",FALSE,特征计算_周度!G509&gt;2),IF(特征计算_周度!E509="",FALSE,特征计算_周度!E509&gt;2),IF(特征计算_周度!F509="",FALSE,特征计算_周度!F509&gt;2)),MAX(B511,MAX(IF(特征计算_周度!B509="",0,特征计算_周度!B509),IF(特征计算_周度!C509="",0,特征计算_周度!C509),IF(特征计算_周度!G509="",0,特征计算_周度!G509),IF(特征计算_周度!E509="",0,特征计算_周度!E509),IF(特征计算_周度!F509="",0,特征计算_周度!F509))),B511))</f>
        <v/>
      </c>
      <c r="D511" s="129">
        <f>原始数据_周度!B509</f>
        <v/>
      </c>
      <c r="E511" s="157">
        <f>IF(D511="","",D511/MAX(D$4:D511)-1)</f>
        <v/>
      </c>
    </row>
    <row r="512">
      <c r="A512" s="127">
        <f>原始数据_周度!A510</f>
        <v/>
      </c>
      <c r="B512" s="128">
        <f>IF(特征计算_周度!B510="","",0.25*IF(特征计算_周度!B510="",0,特征计算_周度!B510)+0.25*IF(特征计算_周度!C510="",0,特征计算_周度!C510)+0.15*IF(特征计算_周度!D510="",0,特征计算_周度!D510)+0.15*IF(特征计算_周度!E510="",0,特征计算_周度!E510)+0.2*IF(特征计算_周度!F510="",0,特征计算_周度!F510))</f>
        <v/>
      </c>
      <c r="C512" s="128">
        <f>IF(B512="","",IF(OR(IF(特征计算_周度!B510="",FALSE,特征计算_周度!B510&gt;2),IF(特征计算_周度!C510="",FALSE,特征计算_周度!C510&gt;2),IF(特征计算_周度!G510="",FALSE,特征计算_周度!G510&gt;2),IF(特征计算_周度!E510="",FALSE,特征计算_周度!E510&gt;2),IF(特征计算_周度!F510="",FALSE,特征计算_周度!F510&gt;2)),MAX(B512,MAX(IF(特征计算_周度!B510="",0,特征计算_周度!B510),IF(特征计算_周度!C510="",0,特征计算_周度!C510),IF(特征计算_周度!G510="",0,特征计算_周度!G510),IF(特征计算_周度!E510="",0,特征计算_周度!E510),IF(特征计算_周度!F510="",0,特征计算_周度!F510))),B512))</f>
        <v/>
      </c>
      <c r="D512" s="129">
        <f>原始数据_周度!B510</f>
        <v/>
      </c>
      <c r="E512" s="157">
        <f>IF(D512="","",D512/MAX(D$4:D512)-1)</f>
        <v/>
      </c>
    </row>
    <row r="513">
      <c r="A513" s="127">
        <f>原始数据_周度!A511</f>
        <v/>
      </c>
      <c r="B513" s="128">
        <f>IF(特征计算_周度!B511="","",0.25*IF(特征计算_周度!B511="",0,特征计算_周度!B511)+0.25*IF(特征计算_周度!C511="",0,特征计算_周度!C511)+0.15*IF(特征计算_周度!D511="",0,特征计算_周度!D511)+0.15*IF(特征计算_周度!E511="",0,特征计算_周度!E511)+0.2*IF(特征计算_周度!F511="",0,特征计算_周度!F511))</f>
        <v/>
      </c>
      <c r="C513" s="128">
        <f>IF(B513="","",IF(OR(IF(特征计算_周度!B511="",FALSE,特征计算_周度!B511&gt;2),IF(特征计算_周度!C511="",FALSE,特征计算_周度!C511&gt;2),IF(特征计算_周度!G511="",FALSE,特征计算_周度!G511&gt;2),IF(特征计算_周度!E511="",FALSE,特征计算_周度!E511&gt;2),IF(特征计算_周度!F511="",FALSE,特征计算_周度!F511&gt;2)),MAX(B513,MAX(IF(特征计算_周度!B511="",0,特征计算_周度!B511),IF(特征计算_周度!C511="",0,特征计算_周度!C511),IF(特征计算_周度!G511="",0,特征计算_周度!G511),IF(特征计算_周度!E511="",0,特征计算_周度!E511),IF(特征计算_周度!F511="",0,特征计算_周度!F511))),B513))</f>
        <v/>
      </c>
      <c r="D513" s="129">
        <f>原始数据_周度!B511</f>
        <v/>
      </c>
      <c r="E513" s="157">
        <f>IF(D513="","",D513/MAX(D$4:D513)-1)</f>
        <v/>
      </c>
    </row>
    <row r="514">
      <c r="A514" s="127">
        <f>原始数据_周度!A512</f>
        <v/>
      </c>
      <c r="B514" s="128">
        <f>IF(特征计算_周度!B512="","",0.25*IF(特征计算_周度!B512="",0,特征计算_周度!B512)+0.25*IF(特征计算_周度!C512="",0,特征计算_周度!C512)+0.15*IF(特征计算_周度!D512="",0,特征计算_周度!D512)+0.15*IF(特征计算_周度!E512="",0,特征计算_周度!E512)+0.2*IF(特征计算_周度!F512="",0,特征计算_周度!F512))</f>
        <v/>
      </c>
      <c r="C514" s="128">
        <f>IF(B514="","",IF(OR(IF(特征计算_周度!B512="",FALSE,特征计算_周度!B512&gt;2),IF(特征计算_周度!C512="",FALSE,特征计算_周度!C512&gt;2),IF(特征计算_周度!G512="",FALSE,特征计算_周度!G512&gt;2),IF(特征计算_周度!E512="",FALSE,特征计算_周度!E512&gt;2),IF(特征计算_周度!F512="",FALSE,特征计算_周度!F512&gt;2)),MAX(B514,MAX(IF(特征计算_周度!B512="",0,特征计算_周度!B512),IF(特征计算_周度!C512="",0,特征计算_周度!C512),IF(特征计算_周度!G512="",0,特征计算_周度!G512),IF(特征计算_周度!E512="",0,特征计算_周度!E512),IF(特征计算_周度!F512="",0,特征计算_周度!F512))),B514))</f>
        <v/>
      </c>
      <c r="D514" s="129">
        <f>原始数据_周度!B512</f>
        <v/>
      </c>
      <c r="E514" s="157">
        <f>IF(D514="","",D514/MAX(D$4:D514)-1)</f>
        <v/>
      </c>
    </row>
    <row r="515">
      <c r="A515" s="127">
        <f>原始数据_周度!A513</f>
        <v/>
      </c>
      <c r="B515" s="128">
        <f>IF(特征计算_周度!B513="","",0.25*IF(特征计算_周度!B513="",0,特征计算_周度!B513)+0.25*IF(特征计算_周度!C513="",0,特征计算_周度!C513)+0.15*IF(特征计算_周度!D513="",0,特征计算_周度!D513)+0.15*IF(特征计算_周度!E513="",0,特征计算_周度!E513)+0.2*IF(特征计算_周度!F513="",0,特征计算_周度!F513))</f>
        <v/>
      </c>
      <c r="C515" s="128">
        <f>IF(B515="","",IF(OR(IF(特征计算_周度!B513="",FALSE,特征计算_周度!B513&gt;2),IF(特征计算_周度!C513="",FALSE,特征计算_周度!C513&gt;2),IF(特征计算_周度!G513="",FALSE,特征计算_周度!G513&gt;2),IF(特征计算_周度!E513="",FALSE,特征计算_周度!E513&gt;2),IF(特征计算_周度!F513="",FALSE,特征计算_周度!F513&gt;2)),MAX(B515,MAX(IF(特征计算_周度!B513="",0,特征计算_周度!B513),IF(特征计算_周度!C513="",0,特征计算_周度!C513),IF(特征计算_周度!G513="",0,特征计算_周度!G513),IF(特征计算_周度!E513="",0,特征计算_周度!E513),IF(特征计算_周度!F513="",0,特征计算_周度!F513))),B515))</f>
        <v/>
      </c>
      <c r="D515" s="129">
        <f>原始数据_周度!B513</f>
        <v/>
      </c>
      <c r="E515" s="157">
        <f>IF(D515="","",D515/MAX(D$4:D515)-1)</f>
        <v/>
      </c>
    </row>
    <row r="516">
      <c r="A516" s="127">
        <f>原始数据_周度!A514</f>
        <v/>
      </c>
      <c r="B516" s="128">
        <f>IF(特征计算_周度!B514="","",0.25*IF(特征计算_周度!B514="",0,特征计算_周度!B514)+0.25*IF(特征计算_周度!C514="",0,特征计算_周度!C514)+0.15*IF(特征计算_周度!D514="",0,特征计算_周度!D514)+0.15*IF(特征计算_周度!E514="",0,特征计算_周度!E514)+0.2*IF(特征计算_周度!F514="",0,特征计算_周度!F514))</f>
        <v/>
      </c>
      <c r="C516" s="128">
        <f>IF(B516="","",IF(OR(IF(特征计算_周度!B514="",FALSE,特征计算_周度!B514&gt;2),IF(特征计算_周度!C514="",FALSE,特征计算_周度!C514&gt;2),IF(特征计算_周度!G514="",FALSE,特征计算_周度!G514&gt;2),IF(特征计算_周度!E514="",FALSE,特征计算_周度!E514&gt;2),IF(特征计算_周度!F514="",FALSE,特征计算_周度!F514&gt;2)),MAX(B516,MAX(IF(特征计算_周度!B514="",0,特征计算_周度!B514),IF(特征计算_周度!C514="",0,特征计算_周度!C514),IF(特征计算_周度!G514="",0,特征计算_周度!G514),IF(特征计算_周度!E514="",0,特征计算_周度!E514),IF(特征计算_周度!F514="",0,特征计算_周度!F514))),B516))</f>
        <v/>
      </c>
      <c r="D516" s="129">
        <f>原始数据_周度!B514</f>
        <v/>
      </c>
      <c r="E516" s="157">
        <f>IF(D516="","",D516/MAX(D$4:D516)-1)</f>
        <v/>
      </c>
    </row>
    <row r="517">
      <c r="A517" s="127">
        <f>原始数据_周度!A515</f>
        <v/>
      </c>
      <c r="B517" s="128">
        <f>IF(特征计算_周度!B515="","",0.25*IF(特征计算_周度!B515="",0,特征计算_周度!B515)+0.25*IF(特征计算_周度!C515="",0,特征计算_周度!C515)+0.15*IF(特征计算_周度!D515="",0,特征计算_周度!D515)+0.15*IF(特征计算_周度!E515="",0,特征计算_周度!E515)+0.2*IF(特征计算_周度!F515="",0,特征计算_周度!F515))</f>
        <v/>
      </c>
      <c r="C517" s="128">
        <f>IF(B517="","",IF(OR(IF(特征计算_周度!B515="",FALSE,特征计算_周度!B515&gt;2),IF(特征计算_周度!C515="",FALSE,特征计算_周度!C515&gt;2),IF(特征计算_周度!G515="",FALSE,特征计算_周度!G515&gt;2),IF(特征计算_周度!E515="",FALSE,特征计算_周度!E515&gt;2),IF(特征计算_周度!F515="",FALSE,特征计算_周度!F515&gt;2)),MAX(B517,MAX(IF(特征计算_周度!B515="",0,特征计算_周度!B515),IF(特征计算_周度!C515="",0,特征计算_周度!C515),IF(特征计算_周度!G515="",0,特征计算_周度!G515),IF(特征计算_周度!E515="",0,特征计算_周度!E515),IF(特征计算_周度!F515="",0,特征计算_周度!F515))),B517))</f>
        <v/>
      </c>
      <c r="D517" s="129">
        <f>原始数据_周度!B515</f>
        <v/>
      </c>
      <c r="E517" s="157">
        <f>IF(D517="","",D517/MAX(D$4:D517)-1)</f>
        <v/>
      </c>
    </row>
    <row r="518">
      <c r="A518" s="127">
        <f>原始数据_周度!A516</f>
        <v/>
      </c>
      <c r="B518" s="128">
        <f>IF(特征计算_周度!B516="","",0.25*IF(特征计算_周度!B516="",0,特征计算_周度!B516)+0.25*IF(特征计算_周度!C516="",0,特征计算_周度!C516)+0.15*IF(特征计算_周度!D516="",0,特征计算_周度!D516)+0.15*IF(特征计算_周度!E516="",0,特征计算_周度!E516)+0.2*IF(特征计算_周度!F516="",0,特征计算_周度!F516))</f>
        <v/>
      </c>
      <c r="C518" s="128">
        <f>IF(B518="","",IF(OR(IF(特征计算_周度!B516="",FALSE,特征计算_周度!B516&gt;2),IF(特征计算_周度!C516="",FALSE,特征计算_周度!C516&gt;2),IF(特征计算_周度!G516="",FALSE,特征计算_周度!G516&gt;2),IF(特征计算_周度!E516="",FALSE,特征计算_周度!E516&gt;2),IF(特征计算_周度!F516="",FALSE,特征计算_周度!F516&gt;2)),MAX(B518,MAX(IF(特征计算_周度!B516="",0,特征计算_周度!B516),IF(特征计算_周度!C516="",0,特征计算_周度!C516),IF(特征计算_周度!G516="",0,特征计算_周度!G516),IF(特征计算_周度!E516="",0,特征计算_周度!E516),IF(特征计算_周度!F516="",0,特征计算_周度!F516))),B518))</f>
        <v/>
      </c>
      <c r="D518" s="129">
        <f>原始数据_周度!B516</f>
        <v/>
      </c>
      <c r="E518" s="157">
        <f>IF(D518="","",D518/MAX(D$4:D518)-1)</f>
        <v/>
      </c>
    </row>
    <row r="519">
      <c r="A519" s="127">
        <f>原始数据_周度!A517</f>
        <v/>
      </c>
      <c r="B519" s="128">
        <f>IF(特征计算_周度!B517="","",0.25*IF(特征计算_周度!B517="",0,特征计算_周度!B517)+0.25*IF(特征计算_周度!C517="",0,特征计算_周度!C517)+0.15*IF(特征计算_周度!D517="",0,特征计算_周度!D517)+0.15*IF(特征计算_周度!E517="",0,特征计算_周度!E517)+0.2*IF(特征计算_周度!F517="",0,特征计算_周度!F517))</f>
        <v/>
      </c>
      <c r="C519" s="128">
        <f>IF(B519="","",IF(OR(IF(特征计算_周度!B517="",FALSE,特征计算_周度!B517&gt;2),IF(特征计算_周度!C517="",FALSE,特征计算_周度!C517&gt;2),IF(特征计算_周度!G517="",FALSE,特征计算_周度!G517&gt;2),IF(特征计算_周度!E517="",FALSE,特征计算_周度!E517&gt;2),IF(特征计算_周度!F517="",FALSE,特征计算_周度!F517&gt;2)),MAX(B519,MAX(IF(特征计算_周度!B517="",0,特征计算_周度!B517),IF(特征计算_周度!C517="",0,特征计算_周度!C517),IF(特征计算_周度!G517="",0,特征计算_周度!G517),IF(特征计算_周度!E517="",0,特征计算_周度!E517),IF(特征计算_周度!F517="",0,特征计算_周度!F517))),B519))</f>
        <v/>
      </c>
      <c r="D519" s="129">
        <f>原始数据_周度!B517</f>
        <v/>
      </c>
      <c r="E519" s="157">
        <f>IF(D519="","",D519/MAX(D$4:D519)-1)</f>
        <v/>
      </c>
    </row>
    <row r="520">
      <c r="A520" s="127">
        <f>原始数据_周度!A518</f>
        <v/>
      </c>
      <c r="B520" s="128">
        <f>IF(特征计算_周度!B518="","",0.25*IF(特征计算_周度!B518="",0,特征计算_周度!B518)+0.25*IF(特征计算_周度!C518="",0,特征计算_周度!C518)+0.15*IF(特征计算_周度!D518="",0,特征计算_周度!D518)+0.15*IF(特征计算_周度!E518="",0,特征计算_周度!E518)+0.2*IF(特征计算_周度!F518="",0,特征计算_周度!F518))</f>
        <v/>
      </c>
      <c r="C520" s="128">
        <f>IF(B520="","",IF(OR(IF(特征计算_周度!B518="",FALSE,特征计算_周度!B518&gt;2),IF(特征计算_周度!C518="",FALSE,特征计算_周度!C518&gt;2),IF(特征计算_周度!G518="",FALSE,特征计算_周度!G518&gt;2),IF(特征计算_周度!E518="",FALSE,特征计算_周度!E518&gt;2),IF(特征计算_周度!F518="",FALSE,特征计算_周度!F518&gt;2)),MAX(B520,MAX(IF(特征计算_周度!B518="",0,特征计算_周度!B518),IF(特征计算_周度!C518="",0,特征计算_周度!C518),IF(特征计算_周度!G518="",0,特征计算_周度!G518),IF(特征计算_周度!E518="",0,特征计算_周度!E518),IF(特征计算_周度!F518="",0,特征计算_周度!F518))),B520))</f>
        <v/>
      </c>
      <c r="D520" s="129">
        <f>原始数据_周度!B518</f>
        <v/>
      </c>
      <c r="E520" s="157">
        <f>IF(D520="","",D520/MAX(D$4:D520)-1)</f>
        <v/>
      </c>
    </row>
    <row r="521">
      <c r="A521" s="127">
        <f>原始数据_周度!A519</f>
        <v/>
      </c>
      <c r="B521" s="128">
        <f>IF(特征计算_周度!B519="","",0.25*IF(特征计算_周度!B519="",0,特征计算_周度!B519)+0.25*IF(特征计算_周度!C519="",0,特征计算_周度!C519)+0.15*IF(特征计算_周度!D519="",0,特征计算_周度!D519)+0.15*IF(特征计算_周度!E519="",0,特征计算_周度!E519)+0.2*IF(特征计算_周度!F519="",0,特征计算_周度!F519))</f>
        <v/>
      </c>
      <c r="C521" s="128">
        <f>IF(B521="","",IF(OR(IF(特征计算_周度!B519="",FALSE,特征计算_周度!B519&gt;2),IF(特征计算_周度!C519="",FALSE,特征计算_周度!C519&gt;2),IF(特征计算_周度!G519="",FALSE,特征计算_周度!G519&gt;2),IF(特征计算_周度!E519="",FALSE,特征计算_周度!E519&gt;2),IF(特征计算_周度!F519="",FALSE,特征计算_周度!F519&gt;2)),MAX(B521,MAX(IF(特征计算_周度!B519="",0,特征计算_周度!B519),IF(特征计算_周度!C519="",0,特征计算_周度!C519),IF(特征计算_周度!G519="",0,特征计算_周度!G519),IF(特征计算_周度!E519="",0,特征计算_周度!E519),IF(特征计算_周度!F519="",0,特征计算_周度!F519))),B521))</f>
        <v/>
      </c>
      <c r="D521" s="129">
        <f>原始数据_周度!B519</f>
        <v/>
      </c>
      <c r="E521" s="157">
        <f>IF(D521="","",D521/MAX(D$4:D521)-1)</f>
        <v/>
      </c>
    </row>
    <row r="522">
      <c r="A522" s="127">
        <f>原始数据_周度!A520</f>
        <v/>
      </c>
      <c r="B522" s="128">
        <f>IF(特征计算_周度!B520="","",0.25*IF(特征计算_周度!B520="",0,特征计算_周度!B520)+0.25*IF(特征计算_周度!C520="",0,特征计算_周度!C520)+0.15*IF(特征计算_周度!D520="",0,特征计算_周度!D520)+0.15*IF(特征计算_周度!E520="",0,特征计算_周度!E520)+0.2*IF(特征计算_周度!F520="",0,特征计算_周度!F520))</f>
        <v/>
      </c>
      <c r="C522" s="128">
        <f>IF(B522="","",IF(OR(IF(特征计算_周度!B520="",FALSE,特征计算_周度!B520&gt;2),IF(特征计算_周度!C520="",FALSE,特征计算_周度!C520&gt;2),IF(特征计算_周度!G520="",FALSE,特征计算_周度!G520&gt;2),IF(特征计算_周度!E520="",FALSE,特征计算_周度!E520&gt;2),IF(特征计算_周度!F520="",FALSE,特征计算_周度!F520&gt;2)),MAX(B522,MAX(IF(特征计算_周度!B520="",0,特征计算_周度!B520),IF(特征计算_周度!C520="",0,特征计算_周度!C520),IF(特征计算_周度!G520="",0,特征计算_周度!G520),IF(特征计算_周度!E520="",0,特征计算_周度!E520),IF(特征计算_周度!F520="",0,特征计算_周度!F520))),B522))</f>
        <v/>
      </c>
      <c r="D522" s="129">
        <f>原始数据_周度!B520</f>
        <v/>
      </c>
      <c r="E522" s="157">
        <f>IF(D522="","",D522/MAX(D$4:D522)-1)</f>
        <v/>
      </c>
    </row>
    <row r="523">
      <c r="A523" s="127">
        <f>原始数据_周度!A521</f>
        <v/>
      </c>
      <c r="B523" s="128">
        <f>IF(特征计算_周度!B521="","",0.25*IF(特征计算_周度!B521="",0,特征计算_周度!B521)+0.25*IF(特征计算_周度!C521="",0,特征计算_周度!C521)+0.15*IF(特征计算_周度!D521="",0,特征计算_周度!D521)+0.15*IF(特征计算_周度!E521="",0,特征计算_周度!E521)+0.2*IF(特征计算_周度!F521="",0,特征计算_周度!F521))</f>
        <v/>
      </c>
      <c r="C523" s="128">
        <f>IF(B523="","",IF(OR(IF(特征计算_周度!B521="",FALSE,特征计算_周度!B521&gt;2),IF(特征计算_周度!C521="",FALSE,特征计算_周度!C521&gt;2),IF(特征计算_周度!G521="",FALSE,特征计算_周度!G521&gt;2),IF(特征计算_周度!E521="",FALSE,特征计算_周度!E521&gt;2),IF(特征计算_周度!F521="",FALSE,特征计算_周度!F521&gt;2)),MAX(B523,MAX(IF(特征计算_周度!B521="",0,特征计算_周度!B521),IF(特征计算_周度!C521="",0,特征计算_周度!C521),IF(特征计算_周度!G521="",0,特征计算_周度!G521),IF(特征计算_周度!E521="",0,特征计算_周度!E521),IF(特征计算_周度!F521="",0,特征计算_周度!F521))),B523))</f>
        <v/>
      </c>
      <c r="D523" s="129">
        <f>原始数据_周度!B521</f>
        <v/>
      </c>
      <c r="E523" s="157">
        <f>IF(D523="","",D523/MAX(D$4:D523)-1)</f>
        <v/>
      </c>
    </row>
    <row r="524">
      <c r="A524" s="127">
        <f>原始数据_周度!A522</f>
        <v/>
      </c>
      <c r="B524" s="128">
        <f>IF(特征计算_周度!B522="","",0.25*IF(特征计算_周度!B522="",0,特征计算_周度!B522)+0.25*IF(特征计算_周度!C522="",0,特征计算_周度!C522)+0.15*IF(特征计算_周度!D522="",0,特征计算_周度!D522)+0.15*IF(特征计算_周度!E522="",0,特征计算_周度!E522)+0.2*IF(特征计算_周度!F522="",0,特征计算_周度!F522))</f>
        <v/>
      </c>
      <c r="C524" s="128">
        <f>IF(B524="","",IF(OR(IF(特征计算_周度!B522="",FALSE,特征计算_周度!B522&gt;2),IF(特征计算_周度!C522="",FALSE,特征计算_周度!C522&gt;2),IF(特征计算_周度!G522="",FALSE,特征计算_周度!G522&gt;2),IF(特征计算_周度!E522="",FALSE,特征计算_周度!E522&gt;2),IF(特征计算_周度!F522="",FALSE,特征计算_周度!F522&gt;2)),MAX(B524,MAX(IF(特征计算_周度!B522="",0,特征计算_周度!B522),IF(特征计算_周度!C522="",0,特征计算_周度!C522),IF(特征计算_周度!G522="",0,特征计算_周度!G522),IF(特征计算_周度!E522="",0,特征计算_周度!E522),IF(特征计算_周度!F522="",0,特征计算_周度!F522))),B524))</f>
        <v/>
      </c>
      <c r="D524" s="129">
        <f>原始数据_周度!B522</f>
        <v/>
      </c>
      <c r="E524" s="157">
        <f>IF(D524="","",D524/MAX(D$4:D524)-1)</f>
        <v/>
      </c>
    </row>
    <row r="525">
      <c r="A525" s="127">
        <f>原始数据_周度!A523</f>
        <v/>
      </c>
      <c r="B525" s="128">
        <f>IF(特征计算_周度!B523="","",0.25*IF(特征计算_周度!B523="",0,特征计算_周度!B523)+0.25*IF(特征计算_周度!C523="",0,特征计算_周度!C523)+0.15*IF(特征计算_周度!D523="",0,特征计算_周度!D523)+0.15*IF(特征计算_周度!E523="",0,特征计算_周度!E523)+0.2*IF(特征计算_周度!F523="",0,特征计算_周度!F523))</f>
        <v/>
      </c>
      <c r="C525" s="128">
        <f>IF(B525="","",IF(OR(IF(特征计算_周度!B523="",FALSE,特征计算_周度!B523&gt;2),IF(特征计算_周度!C523="",FALSE,特征计算_周度!C523&gt;2),IF(特征计算_周度!G523="",FALSE,特征计算_周度!G523&gt;2),IF(特征计算_周度!E523="",FALSE,特征计算_周度!E523&gt;2),IF(特征计算_周度!F523="",FALSE,特征计算_周度!F523&gt;2)),MAX(B525,MAX(IF(特征计算_周度!B523="",0,特征计算_周度!B523),IF(特征计算_周度!C523="",0,特征计算_周度!C523),IF(特征计算_周度!G523="",0,特征计算_周度!G523),IF(特征计算_周度!E523="",0,特征计算_周度!E523),IF(特征计算_周度!F523="",0,特征计算_周度!F523))),B525))</f>
        <v/>
      </c>
      <c r="D525" s="129">
        <f>原始数据_周度!B523</f>
        <v/>
      </c>
      <c r="E525" s="157">
        <f>IF(D525="","",D525/MAX(D$4:D525)-1)</f>
        <v/>
      </c>
    </row>
    <row r="526">
      <c r="A526" s="127">
        <f>原始数据_周度!A524</f>
        <v/>
      </c>
      <c r="B526" s="128">
        <f>IF(特征计算_周度!B524="","",0.25*IF(特征计算_周度!B524="",0,特征计算_周度!B524)+0.25*IF(特征计算_周度!C524="",0,特征计算_周度!C524)+0.15*IF(特征计算_周度!D524="",0,特征计算_周度!D524)+0.15*IF(特征计算_周度!E524="",0,特征计算_周度!E524)+0.2*IF(特征计算_周度!F524="",0,特征计算_周度!F524))</f>
        <v/>
      </c>
      <c r="C526" s="128">
        <f>IF(B526="","",IF(OR(IF(特征计算_周度!B524="",FALSE,特征计算_周度!B524&gt;2),IF(特征计算_周度!C524="",FALSE,特征计算_周度!C524&gt;2),IF(特征计算_周度!G524="",FALSE,特征计算_周度!G524&gt;2),IF(特征计算_周度!E524="",FALSE,特征计算_周度!E524&gt;2),IF(特征计算_周度!F524="",FALSE,特征计算_周度!F524&gt;2)),MAX(B526,MAX(IF(特征计算_周度!B524="",0,特征计算_周度!B524),IF(特征计算_周度!C524="",0,特征计算_周度!C524),IF(特征计算_周度!G524="",0,特征计算_周度!G524),IF(特征计算_周度!E524="",0,特征计算_周度!E524),IF(特征计算_周度!F524="",0,特征计算_周度!F524))),B526))</f>
        <v/>
      </c>
      <c r="D526" s="129">
        <f>原始数据_周度!B524</f>
        <v/>
      </c>
      <c r="E526" s="157">
        <f>IF(D526="","",D526/MAX(D$4:D526)-1)</f>
        <v/>
      </c>
    </row>
    <row r="527">
      <c r="A527" s="127">
        <f>原始数据_周度!A525</f>
        <v/>
      </c>
      <c r="B527" s="128">
        <f>IF(特征计算_周度!B525="","",0.25*IF(特征计算_周度!B525="",0,特征计算_周度!B525)+0.25*IF(特征计算_周度!C525="",0,特征计算_周度!C525)+0.15*IF(特征计算_周度!D525="",0,特征计算_周度!D525)+0.15*IF(特征计算_周度!E525="",0,特征计算_周度!E525)+0.2*IF(特征计算_周度!F525="",0,特征计算_周度!F525))</f>
        <v/>
      </c>
      <c r="C527" s="128">
        <f>IF(B527="","",IF(OR(IF(特征计算_周度!B525="",FALSE,特征计算_周度!B525&gt;2),IF(特征计算_周度!C525="",FALSE,特征计算_周度!C525&gt;2),IF(特征计算_周度!G525="",FALSE,特征计算_周度!G525&gt;2),IF(特征计算_周度!E525="",FALSE,特征计算_周度!E525&gt;2),IF(特征计算_周度!F525="",FALSE,特征计算_周度!F525&gt;2)),MAX(B527,MAX(IF(特征计算_周度!B525="",0,特征计算_周度!B525),IF(特征计算_周度!C525="",0,特征计算_周度!C525),IF(特征计算_周度!G525="",0,特征计算_周度!G525),IF(特征计算_周度!E525="",0,特征计算_周度!E525),IF(特征计算_周度!F525="",0,特征计算_周度!F525))),B527))</f>
        <v/>
      </c>
      <c r="D527" s="129">
        <f>原始数据_周度!B525</f>
        <v/>
      </c>
      <c r="E527" s="157">
        <f>IF(D527="","",D527/MAX(D$4:D527)-1)</f>
        <v/>
      </c>
    </row>
    <row r="528">
      <c r="A528" s="127">
        <f>原始数据_周度!A526</f>
        <v/>
      </c>
      <c r="B528" s="128">
        <f>IF(特征计算_周度!B526="","",0.25*IF(特征计算_周度!B526="",0,特征计算_周度!B526)+0.25*IF(特征计算_周度!C526="",0,特征计算_周度!C526)+0.15*IF(特征计算_周度!D526="",0,特征计算_周度!D526)+0.15*IF(特征计算_周度!E526="",0,特征计算_周度!E526)+0.2*IF(特征计算_周度!F526="",0,特征计算_周度!F526))</f>
        <v/>
      </c>
      <c r="C528" s="128">
        <f>IF(B528="","",IF(OR(IF(特征计算_周度!B526="",FALSE,特征计算_周度!B526&gt;2),IF(特征计算_周度!C526="",FALSE,特征计算_周度!C526&gt;2),IF(特征计算_周度!G526="",FALSE,特征计算_周度!G526&gt;2),IF(特征计算_周度!E526="",FALSE,特征计算_周度!E526&gt;2),IF(特征计算_周度!F526="",FALSE,特征计算_周度!F526&gt;2)),MAX(B528,MAX(IF(特征计算_周度!B526="",0,特征计算_周度!B526),IF(特征计算_周度!C526="",0,特征计算_周度!C526),IF(特征计算_周度!G526="",0,特征计算_周度!G526),IF(特征计算_周度!E526="",0,特征计算_周度!E526),IF(特征计算_周度!F526="",0,特征计算_周度!F526))),B528))</f>
        <v/>
      </c>
      <c r="D528" s="129">
        <f>原始数据_周度!B526</f>
        <v/>
      </c>
      <c r="E528" s="157">
        <f>IF(D528="","",D528/MAX(D$4:D528)-1)</f>
        <v/>
      </c>
    </row>
    <row r="529">
      <c r="A529" s="127">
        <f>原始数据_周度!A527</f>
        <v/>
      </c>
      <c r="B529" s="128">
        <f>IF(特征计算_周度!B527="","",0.25*IF(特征计算_周度!B527="",0,特征计算_周度!B527)+0.25*IF(特征计算_周度!C527="",0,特征计算_周度!C527)+0.15*IF(特征计算_周度!D527="",0,特征计算_周度!D527)+0.15*IF(特征计算_周度!E527="",0,特征计算_周度!E527)+0.2*IF(特征计算_周度!F527="",0,特征计算_周度!F527))</f>
        <v/>
      </c>
      <c r="C529" s="128">
        <f>IF(B529="","",IF(OR(IF(特征计算_周度!B527="",FALSE,特征计算_周度!B527&gt;2),IF(特征计算_周度!C527="",FALSE,特征计算_周度!C527&gt;2),IF(特征计算_周度!G527="",FALSE,特征计算_周度!G527&gt;2),IF(特征计算_周度!E527="",FALSE,特征计算_周度!E527&gt;2),IF(特征计算_周度!F527="",FALSE,特征计算_周度!F527&gt;2)),MAX(B529,MAX(IF(特征计算_周度!B527="",0,特征计算_周度!B527),IF(特征计算_周度!C527="",0,特征计算_周度!C527),IF(特征计算_周度!G527="",0,特征计算_周度!G527),IF(特征计算_周度!E527="",0,特征计算_周度!E527),IF(特征计算_周度!F527="",0,特征计算_周度!F527))),B529))</f>
        <v/>
      </c>
      <c r="D529" s="129">
        <f>原始数据_周度!B527</f>
        <v/>
      </c>
      <c r="E529" s="157">
        <f>IF(D529="","",D529/MAX(D$4:D529)-1)</f>
        <v/>
      </c>
    </row>
    <row r="530">
      <c r="A530" s="127">
        <f>原始数据_周度!A528</f>
        <v/>
      </c>
      <c r="B530" s="128">
        <f>IF(特征计算_周度!B528="","",0.25*IF(特征计算_周度!B528="",0,特征计算_周度!B528)+0.25*IF(特征计算_周度!C528="",0,特征计算_周度!C528)+0.15*IF(特征计算_周度!D528="",0,特征计算_周度!D528)+0.15*IF(特征计算_周度!E528="",0,特征计算_周度!E528)+0.2*IF(特征计算_周度!F528="",0,特征计算_周度!F528))</f>
        <v/>
      </c>
      <c r="C530" s="128">
        <f>IF(B530="","",IF(OR(IF(特征计算_周度!B528="",FALSE,特征计算_周度!B528&gt;2),IF(特征计算_周度!C528="",FALSE,特征计算_周度!C528&gt;2),IF(特征计算_周度!G528="",FALSE,特征计算_周度!G528&gt;2),IF(特征计算_周度!E528="",FALSE,特征计算_周度!E528&gt;2),IF(特征计算_周度!F528="",FALSE,特征计算_周度!F528&gt;2)),MAX(B530,MAX(IF(特征计算_周度!B528="",0,特征计算_周度!B528),IF(特征计算_周度!C528="",0,特征计算_周度!C528),IF(特征计算_周度!G528="",0,特征计算_周度!G528),IF(特征计算_周度!E528="",0,特征计算_周度!E528),IF(特征计算_周度!F528="",0,特征计算_周度!F528))),B530))</f>
        <v/>
      </c>
      <c r="D530" s="129">
        <f>原始数据_周度!B528</f>
        <v/>
      </c>
      <c r="E530" s="157">
        <f>IF(D530="","",D530/MAX(D$4:D530)-1)</f>
        <v/>
      </c>
    </row>
    <row r="531">
      <c r="A531" s="127">
        <f>原始数据_周度!A529</f>
        <v/>
      </c>
      <c r="B531" s="128">
        <f>IF(特征计算_周度!B529="","",0.25*IF(特征计算_周度!B529="",0,特征计算_周度!B529)+0.25*IF(特征计算_周度!C529="",0,特征计算_周度!C529)+0.15*IF(特征计算_周度!D529="",0,特征计算_周度!D529)+0.15*IF(特征计算_周度!E529="",0,特征计算_周度!E529)+0.2*IF(特征计算_周度!F529="",0,特征计算_周度!F529))</f>
        <v/>
      </c>
      <c r="C531" s="128">
        <f>IF(B531="","",IF(OR(IF(特征计算_周度!B529="",FALSE,特征计算_周度!B529&gt;2),IF(特征计算_周度!C529="",FALSE,特征计算_周度!C529&gt;2),IF(特征计算_周度!G529="",FALSE,特征计算_周度!G529&gt;2),IF(特征计算_周度!E529="",FALSE,特征计算_周度!E529&gt;2),IF(特征计算_周度!F529="",FALSE,特征计算_周度!F529&gt;2)),MAX(B531,MAX(IF(特征计算_周度!B529="",0,特征计算_周度!B529),IF(特征计算_周度!C529="",0,特征计算_周度!C529),IF(特征计算_周度!G529="",0,特征计算_周度!G529),IF(特征计算_周度!E529="",0,特征计算_周度!E529),IF(特征计算_周度!F529="",0,特征计算_周度!F529))),B531))</f>
        <v/>
      </c>
      <c r="D531" s="129">
        <f>原始数据_周度!B529</f>
        <v/>
      </c>
      <c r="E531" s="157">
        <f>IF(D531="","",D531/MAX(D$4:D531)-1)</f>
        <v/>
      </c>
    </row>
    <row r="532">
      <c r="A532" s="127">
        <f>原始数据_周度!A530</f>
        <v/>
      </c>
      <c r="B532" s="128">
        <f>IF(特征计算_周度!B530="","",0.25*IF(特征计算_周度!B530="",0,特征计算_周度!B530)+0.25*IF(特征计算_周度!C530="",0,特征计算_周度!C530)+0.15*IF(特征计算_周度!D530="",0,特征计算_周度!D530)+0.15*IF(特征计算_周度!E530="",0,特征计算_周度!E530)+0.2*IF(特征计算_周度!F530="",0,特征计算_周度!F530))</f>
        <v/>
      </c>
      <c r="C532" s="128">
        <f>IF(B532="","",IF(OR(IF(特征计算_周度!B530="",FALSE,特征计算_周度!B530&gt;2),IF(特征计算_周度!C530="",FALSE,特征计算_周度!C530&gt;2),IF(特征计算_周度!G530="",FALSE,特征计算_周度!G530&gt;2),IF(特征计算_周度!E530="",FALSE,特征计算_周度!E530&gt;2),IF(特征计算_周度!F530="",FALSE,特征计算_周度!F530&gt;2)),MAX(B532,MAX(IF(特征计算_周度!B530="",0,特征计算_周度!B530),IF(特征计算_周度!C530="",0,特征计算_周度!C530),IF(特征计算_周度!G530="",0,特征计算_周度!G530),IF(特征计算_周度!E530="",0,特征计算_周度!E530),IF(特征计算_周度!F530="",0,特征计算_周度!F530))),B532))</f>
        <v/>
      </c>
      <c r="D532" s="129">
        <f>原始数据_周度!B530</f>
        <v/>
      </c>
      <c r="E532" s="157">
        <f>IF(D532="","",D532/MAX(D$4:D532)-1)</f>
        <v/>
      </c>
    </row>
    <row r="533">
      <c r="A533" s="127">
        <f>原始数据_周度!A531</f>
        <v/>
      </c>
      <c r="B533" s="128">
        <f>IF(特征计算_周度!B531="","",0.25*IF(特征计算_周度!B531="",0,特征计算_周度!B531)+0.25*IF(特征计算_周度!C531="",0,特征计算_周度!C531)+0.15*IF(特征计算_周度!D531="",0,特征计算_周度!D531)+0.15*IF(特征计算_周度!E531="",0,特征计算_周度!E531)+0.2*IF(特征计算_周度!F531="",0,特征计算_周度!F531))</f>
        <v/>
      </c>
      <c r="C533" s="128">
        <f>IF(B533="","",IF(OR(IF(特征计算_周度!B531="",FALSE,特征计算_周度!B531&gt;2),IF(特征计算_周度!C531="",FALSE,特征计算_周度!C531&gt;2),IF(特征计算_周度!G531="",FALSE,特征计算_周度!G531&gt;2),IF(特征计算_周度!E531="",FALSE,特征计算_周度!E531&gt;2),IF(特征计算_周度!F531="",FALSE,特征计算_周度!F531&gt;2)),MAX(B533,MAX(IF(特征计算_周度!B531="",0,特征计算_周度!B531),IF(特征计算_周度!C531="",0,特征计算_周度!C531),IF(特征计算_周度!G531="",0,特征计算_周度!G531),IF(特征计算_周度!E531="",0,特征计算_周度!E531),IF(特征计算_周度!F531="",0,特征计算_周度!F531))),B533))</f>
        <v/>
      </c>
      <c r="D533" s="129">
        <f>原始数据_周度!B531</f>
        <v/>
      </c>
      <c r="E533" s="157">
        <f>IF(D533="","",D533/MAX(D$4:D533)-1)</f>
        <v/>
      </c>
    </row>
    <row r="534">
      <c r="A534" s="127">
        <f>原始数据_周度!A532</f>
        <v/>
      </c>
      <c r="B534" s="128">
        <f>IF(特征计算_周度!B532="","",0.25*IF(特征计算_周度!B532="",0,特征计算_周度!B532)+0.25*IF(特征计算_周度!C532="",0,特征计算_周度!C532)+0.15*IF(特征计算_周度!D532="",0,特征计算_周度!D532)+0.15*IF(特征计算_周度!E532="",0,特征计算_周度!E532)+0.2*IF(特征计算_周度!F532="",0,特征计算_周度!F532))</f>
        <v/>
      </c>
      <c r="C534" s="128">
        <f>IF(B534="","",IF(OR(IF(特征计算_周度!B532="",FALSE,特征计算_周度!B532&gt;2),IF(特征计算_周度!C532="",FALSE,特征计算_周度!C532&gt;2),IF(特征计算_周度!G532="",FALSE,特征计算_周度!G532&gt;2),IF(特征计算_周度!E532="",FALSE,特征计算_周度!E532&gt;2),IF(特征计算_周度!F532="",FALSE,特征计算_周度!F532&gt;2)),MAX(B534,MAX(IF(特征计算_周度!B532="",0,特征计算_周度!B532),IF(特征计算_周度!C532="",0,特征计算_周度!C532),IF(特征计算_周度!G532="",0,特征计算_周度!G532),IF(特征计算_周度!E532="",0,特征计算_周度!E532),IF(特征计算_周度!F532="",0,特征计算_周度!F532))),B534))</f>
        <v/>
      </c>
      <c r="D534" s="129">
        <f>原始数据_周度!B532</f>
        <v/>
      </c>
      <c r="E534" s="157">
        <f>IF(D534="","",D534/MAX(D$4:D534)-1)</f>
        <v/>
      </c>
    </row>
    <row r="535">
      <c r="A535" s="127">
        <f>原始数据_周度!A533</f>
        <v/>
      </c>
      <c r="B535" s="128">
        <f>IF(特征计算_周度!B533="","",0.25*IF(特征计算_周度!B533="",0,特征计算_周度!B533)+0.25*IF(特征计算_周度!C533="",0,特征计算_周度!C533)+0.15*IF(特征计算_周度!D533="",0,特征计算_周度!D533)+0.15*IF(特征计算_周度!E533="",0,特征计算_周度!E533)+0.2*IF(特征计算_周度!F533="",0,特征计算_周度!F533))</f>
        <v/>
      </c>
      <c r="C535" s="128">
        <f>IF(B535="","",IF(OR(IF(特征计算_周度!B533="",FALSE,特征计算_周度!B533&gt;2),IF(特征计算_周度!C533="",FALSE,特征计算_周度!C533&gt;2),IF(特征计算_周度!G533="",FALSE,特征计算_周度!G533&gt;2),IF(特征计算_周度!E533="",FALSE,特征计算_周度!E533&gt;2),IF(特征计算_周度!F533="",FALSE,特征计算_周度!F533&gt;2)),MAX(B535,MAX(IF(特征计算_周度!B533="",0,特征计算_周度!B533),IF(特征计算_周度!C533="",0,特征计算_周度!C533),IF(特征计算_周度!G533="",0,特征计算_周度!G533),IF(特征计算_周度!E533="",0,特征计算_周度!E533),IF(特征计算_周度!F533="",0,特征计算_周度!F533))),B535))</f>
        <v/>
      </c>
      <c r="D535" s="129">
        <f>原始数据_周度!B533</f>
        <v/>
      </c>
      <c r="E535" s="157">
        <f>IF(D535="","",D535/MAX(D$4:D535)-1)</f>
        <v/>
      </c>
    </row>
    <row r="536">
      <c r="A536" s="127">
        <f>原始数据_周度!A534</f>
        <v/>
      </c>
      <c r="B536" s="128">
        <f>IF(特征计算_周度!B534="","",0.25*IF(特征计算_周度!B534="",0,特征计算_周度!B534)+0.25*IF(特征计算_周度!C534="",0,特征计算_周度!C534)+0.15*IF(特征计算_周度!D534="",0,特征计算_周度!D534)+0.15*IF(特征计算_周度!E534="",0,特征计算_周度!E534)+0.2*IF(特征计算_周度!F534="",0,特征计算_周度!F534))</f>
        <v/>
      </c>
      <c r="C536" s="128">
        <f>IF(B536="","",IF(OR(IF(特征计算_周度!B534="",FALSE,特征计算_周度!B534&gt;2),IF(特征计算_周度!C534="",FALSE,特征计算_周度!C534&gt;2),IF(特征计算_周度!G534="",FALSE,特征计算_周度!G534&gt;2),IF(特征计算_周度!E534="",FALSE,特征计算_周度!E534&gt;2),IF(特征计算_周度!F534="",FALSE,特征计算_周度!F534&gt;2)),MAX(B536,MAX(IF(特征计算_周度!B534="",0,特征计算_周度!B534),IF(特征计算_周度!C534="",0,特征计算_周度!C534),IF(特征计算_周度!G534="",0,特征计算_周度!G534),IF(特征计算_周度!E534="",0,特征计算_周度!E534),IF(特征计算_周度!F534="",0,特征计算_周度!F534))),B536))</f>
        <v/>
      </c>
      <c r="D536" s="129">
        <f>原始数据_周度!B534</f>
        <v/>
      </c>
      <c r="E536" s="157">
        <f>IF(D536="","",D536/MAX(D$4:D536)-1)</f>
        <v/>
      </c>
    </row>
    <row r="537">
      <c r="A537" s="127">
        <f>原始数据_周度!A535</f>
        <v/>
      </c>
      <c r="B537" s="128">
        <f>IF(特征计算_周度!B535="","",0.25*IF(特征计算_周度!B535="",0,特征计算_周度!B535)+0.25*IF(特征计算_周度!C535="",0,特征计算_周度!C535)+0.15*IF(特征计算_周度!D535="",0,特征计算_周度!D535)+0.15*IF(特征计算_周度!E535="",0,特征计算_周度!E535)+0.2*IF(特征计算_周度!F535="",0,特征计算_周度!F535))</f>
        <v/>
      </c>
      <c r="C537" s="128">
        <f>IF(B537="","",IF(OR(IF(特征计算_周度!B535="",FALSE,特征计算_周度!B535&gt;2),IF(特征计算_周度!C535="",FALSE,特征计算_周度!C535&gt;2),IF(特征计算_周度!G535="",FALSE,特征计算_周度!G535&gt;2),IF(特征计算_周度!E535="",FALSE,特征计算_周度!E535&gt;2),IF(特征计算_周度!F535="",FALSE,特征计算_周度!F535&gt;2)),MAX(B537,MAX(IF(特征计算_周度!B535="",0,特征计算_周度!B535),IF(特征计算_周度!C535="",0,特征计算_周度!C535),IF(特征计算_周度!G535="",0,特征计算_周度!G535),IF(特征计算_周度!E535="",0,特征计算_周度!E535),IF(特征计算_周度!F535="",0,特征计算_周度!F535))),B537))</f>
        <v/>
      </c>
      <c r="D537" s="129">
        <f>原始数据_周度!B535</f>
        <v/>
      </c>
      <c r="E537" s="157">
        <f>IF(D537="","",D537/MAX(D$4:D537)-1)</f>
        <v/>
      </c>
    </row>
    <row r="538">
      <c r="A538" s="127">
        <f>原始数据_周度!A536</f>
        <v/>
      </c>
      <c r="B538" s="128">
        <f>IF(特征计算_周度!B536="","",0.25*IF(特征计算_周度!B536="",0,特征计算_周度!B536)+0.25*IF(特征计算_周度!C536="",0,特征计算_周度!C536)+0.15*IF(特征计算_周度!D536="",0,特征计算_周度!D536)+0.15*IF(特征计算_周度!E536="",0,特征计算_周度!E536)+0.2*IF(特征计算_周度!F536="",0,特征计算_周度!F536))</f>
        <v/>
      </c>
      <c r="C538" s="128">
        <f>IF(B538="","",IF(OR(IF(特征计算_周度!B536="",FALSE,特征计算_周度!B536&gt;2),IF(特征计算_周度!C536="",FALSE,特征计算_周度!C536&gt;2),IF(特征计算_周度!G536="",FALSE,特征计算_周度!G536&gt;2),IF(特征计算_周度!E536="",FALSE,特征计算_周度!E536&gt;2),IF(特征计算_周度!F536="",FALSE,特征计算_周度!F536&gt;2)),MAX(B538,MAX(IF(特征计算_周度!B536="",0,特征计算_周度!B536),IF(特征计算_周度!C536="",0,特征计算_周度!C536),IF(特征计算_周度!G536="",0,特征计算_周度!G536),IF(特征计算_周度!E536="",0,特征计算_周度!E536),IF(特征计算_周度!F536="",0,特征计算_周度!F536))),B538))</f>
        <v/>
      </c>
      <c r="D538" s="129">
        <f>原始数据_周度!B536</f>
        <v/>
      </c>
      <c r="E538" s="157">
        <f>IF(D538="","",D538/MAX(D$4:D538)-1)</f>
        <v/>
      </c>
    </row>
    <row r="539">
      <c r="A539" s="127">
        <f>原始数据_周度!A537</f>
        <v/>
      </c>
      <c r="B539" s="128">
        <f>IF(特征计算_周度!B537="","",0.25*IF(特征计算_周度!B537="",0,特征计算_周度!B537)+0.25*IF(特征计算_周度!C537="",0,特征计算_周度!C537)+0.15*IF(特征计算_周度!D537="",0,特征计算_周度!D537)+0.15*IF(特征计算_周度!E537="",0,特征计算_周度!E537)+0.2*IF(特征计算_周度!F537="",0,特征计算_周度!F537))</f>
        <v/>
      </c>
      <c r="C539" s="128">
        <f>IF(B539="","",IF(OR(IF(特征计算_周度!B537="",FALSE,特征计算_周度!B537&gt;2),IF(特征计算_周度!C537="",FALSE,特征计算_周度!C537&gt;2),IF(特征计算_周度!G537="",FALSE,特征计算_周度!G537&gt;2),IF(特征计算_周度!E537="",FALSE,特征计算_周度!E537&gt;2),IF(特征计算_周度!F537="",FALSE,特征计算_周度!F537&gt;2)),MAX(B539,MAX(IF(特征计算_周度!B537="",0,特征计算_周度!B537),IF(特征计算_周度!C537="",0,特征计算_周度!C537),IF(特征计算_周度!G537="",0,特征计算_周度!G537),IF(特征计算_周度!E537="",0,特征计算_周度!E537),IF(特征计算_周度!F537="",0,特征计算_周度!F537))),B539))</f>
        <v/>
      </c>
      <c r="D539" s="129">
        <f>原始数据_周度!B537</f>
        <v/>
      </c>
      <c r="E539" s="157">
        <f>IF(D539="","",D539/MAX(D$4:D539)-1)</f>
        <v/>
      </c>
    </row>
    <row r="540">
      <c r="A540" s="127">
        <f>原始数据_周度!A538</f>
        <v/>
      </c>
      <c r="B540" s="128">
        <f>IF(特征计算_周度!B538="","",0.25*IF(特征计算_周度!B538="",0,特征计算_周度!B538)+0.25*IF(特征计算_周度!C538="",0,特征计算_周度!C538)+0.15*IF(特征计算_周度!D538="",0,特征计算_周度!D538)+0.15*IF(特征计算_周度!E538="",0,特征计算_周度!E538)+0.2*IF(特征计算_周度!F538="",0,特征计算_周度!F538))</f>
        <v/>
      </c>
      <c r="C540" s="128">
        <f>IF(B540="","",IF(OR(IF(特征计算_周度!B538="",FALSE,特征计算_周度!B538&gt;2),IF(特征计算_周度!C538="",FALSE,特征计算_周度!C538&gt;2),IF(特征计算_周度!G538="",FALSE,特征计算_周度!G538&gt;2),IF(特征计算_周度!E538="",FALSE,特征计算_周度!E538&gt;2),IF(特征计算_周度!F538="",FALSE,特征计算_周度!F538&gt;2)),MAX(B540,MAX(IF(特征计算_周度!B538="",0,特征计算_周度!B538),IF(特征计算_周度!C538="",0,特征计算_周度!C538),IF(特征计算_周度!G538="",0,特征计算_周度!G538),IF(特征计算_周度!E538="",0,特征计算_周度!E538),IF(特征计算_周度!F538="",0,特征计算_周度!F538))),B540))</f>
        <v/>
      </c>
      <c r="D540" s="129">
        <f>原始数据_周度!B538</f>
        <v/>
      </c>
      <c r="E540" s="157">
        <f>IF(D540="","",D540/MAX(D$4:D540)-1)</f>
        <v/>
      </c>
    </row>
    <row r="541">
      <c r="A541" s="127">
        <f>原始数据_周度!A539</f>
        <v/>
      </c>
      <c r="B541" s="128">
        <f>IF(特征计算_周度!B539="","",0.25*IF(特征计算_周度!B539="",0,特征计算_周度!B539)+0.25*IF(特征计算_周度!C539="",0,特征计算_周度!C539)+0.15*IF(特征计算_周度!D539="",0,特征计算_周度!D539)+0.15*IF(特征计算_周度!E539="",0,特征计算_周度!E539)+0.2*IF(特征计算_周度!F539="",0,特征计算_周度!F539))</f>
        <v/>
      </c>
      <c r="C541" s="128">
        <f>IF(B541="","",IF(OR(IF(特征计算_周度!B539="",FALSE,特征计算_周度!B539&gt;2),IF(特征计算_周度!C539="",FALSE,特征计算_周度!C539&gt;2),IF(特征计算_周度!G539="",FALSE,特征计算_周度!G539&gt;2),IF(特征计算_周度!E539="",FALSE,特征计算_周度!E539&gt;2),IF(特征计算_周度!F539="",FALSE,特征计算_周度!F539&gt;2)),MAX(B541,MAX(IF(特征计算_周度!B539="",0,特征计算_周度!B539),IF(特征计算_周度!C539="",0,特征计算_周度!C539),IF(特征计算_周度!G539="",0,特征计算_周度!G539),IF(特征计算_周度!E539="",0,特征计算_周度!E539),IF(特征计算_周度!F539="",0,特征计算_周度!F539))),B541))</f>
        <v/>
      </c>
      <c r="D541" s="129">
        <f>原始数据_周度!B539</f>
        <v/>
      </c>
      <c r="E541" s="157">
        <f>IF(D541="","",D541/MAX(D$4:D541)-1)</f>
        <v/>
      </c>
    </row>
    <row r="542">
      <c r="A542" s="127">
        <f>原始数据_周度!A540</f>
        <v/>
      </c>
      <c r="B542" s="128">
        <f>IF(特征计算_周度!B540="","",0.25*IF(特征计算_周度!B540="",0,特征计算_周度!B540)+0.25*IF(特征计算_周度!C540="",0,特征计算_周度!C540)+0.15*IF(特征计算_周度!D540="",0,特征计算_周度!D540)+0.15*IF(特征计算_周度!E540="",0,特征计算_周度!E540)+0.2*IF(特征计算_周度!F540="",0,特征计算_周度!F540))</f>
        <v/>
      </c>
      <c r="C542" s="128">
        <f>IF(B542="","",IF(OR(IF(特征计算_周度!B540="",FALSE,特征计算_周度!B540&gt;2),IF(特征计算_周度!C540="",FALSE,特征计算_周度!C540&gt;2),IF(特征计算_周度!G540="",FALSE,特征计算_周度!G540&gt;2),IF(特征计算_周度!E540="",FALSE,特征计算_周度!E540&gt;2),IF(特征计算_周度!F540="",FALSE,特征计算_周度!F540&gt;2)),MAX(B542,MAX(IF(特征计算_周度!B540="",0,特征计算_周度!B540),IF(特征计算_周度!C540="",0,特征计算_周度!C540),IF(特征计算_周度!G540="",0,特征计算_周度!G540),IF(特征计算_周度!E540="",0,特征计算_周度!E540),IF(特征计算_周度!F540="",0,特征计算_周度!F540))),B542))</f>
        <v/>
      </c>
      <c r="D542" s="129">
        <f>原始数据_周度!B540</f>
        <v/>
      </c>
      <c r="E542" s="157">
        <f>IF(D542="","",D542/MAX(D$4:D542)-1)</f>
        <v/>
      </c>
    </row>
    <row r="543">
      <c r="A543" s="127">
        <f>原始数据_周度!A541</f>
        <v/>
      </c>
      <c r="B543" s="128">
        <f>IF(特征计算_周度!B541="","",0.25*IF(特征计算_周度!B541="",0,特征计算_周度!B541)+0.25*IF(特征计算_周度!C541="",0,特征计算_周度!C541)+0.15*IF(特征计算_周度!D541="",0,特征计算_周度!D541)+0.15*IF(特征计算_周度!E541="",0,特征计算_周度!E541)+0.2*IF(特征计算_周度!F541="",0,特征计算_周度!F541))</f>
        <v/>
      </c>
      <c r="C543" s="128">
        <f>IF(B543="","",IF(OR(IF(特征计算_周度!B541="",FALSE,特征计算_周度!B541&gt;2),IF(特征计算_周度!C541="",FALSE,特征计算_周度!C541&gt;2),IF(特征计算_周度!G541="",FALSE,特征计算_周度!G541&gt;2),IF(特征计算_周度!E541="",FALSE,特征计算_周度!E541&gt;2),IF(特征计算_周度!F541="",FALSE,特征计算_周度!F541&gt;2)),MAX(B543,MAX(IF(特征计算_周度!B541="",0,特征计算_周度!B541),IF(特征计算_周度!C541="",0,特征计算_周度!C541),IF(特征计算_周度!G541="",0,特征计算_周度!G541),IF(特征计算_周度!E541="",0,特征计算_周度!E541),IF(特征计算_周度!F541="",0,特征计算_周度!F541))),B543))</f>
        <v/>
      </c>
      <c r="D543" s="129">
        <f>原始数据_周度!B541</f>
        <v/>
      </c>
      <c r="E543" s="157">
        <f>IF(D543="","",D543/MAX(D$4:D543)-1)</f>
        <v/>
      </c>
    </row>
    <row r="544">
      <c r="A544" s="127">
        <f>原始数据_周度!A542</f>
        <v/>
      </c>
      <c r="B544" s="128">
        <f>IF(特征计算_周度!B542="","",0.25*IF(特征计算_周度!B542="",0,特征计算_周度!B542)+0.25*IF(特征计算_周度!C542="",0,特征计算_周度!C542)+0.15*IF(特征计算_周度!D542="",0,特征计算_周度!D542)+0.15*IF(特征计算_周度!E542="",0,特征计算_周度!E542)+0.2*IF(特征计算_周度!F542="",0,特征计算_周度!F542))</f>
        <v/>
      </c>
      <c r="C544" s="128">
        <f>IF(B544="","",IF(OR(IF(特征计算_周度!B542="",FALSE,特征计算_周度!B542&gt;2),IF(特征计算_周度!C542="",FALSE,特征计算_周度!C542&gt;2),IF(特征计算_周度!G542="",FALSE,特征计算_周度!G542&gt;2),IF(特征计算_周度!E542="",FALSE,特征计算_周度!E542&gt;2),IF(特征计算_周度!F542="",FALSE,特征计算_周度!F542&gt;2)),MAX(B544,MAX(IF(特征计算_周度!B542="",0,特征计算_周度!B542),IF(特征计算_周度!C542="",0,特征计算_周度!C542),IF(特征计算_周度!G542="",0,特征计算_周度!G542),IF(特征计算_周度!E542="",0,特征计算_周度!E542),IF(特征计算_周度!F542="",0,特征计算_周度!F542))),B544))</f>
        <v/>
      </c>
      <c r="D544" s="129">
        <f>原始数据_周度!B542</f>
        <v/>
      </c>
      <c r="E544" s="157">
        <f>IF(D544="","",D544/MAX(D$4:D544)-1)</f>
        <v/>
      </c>
    </row>
    <row r="545">
      <c r="A545" s="127">
        <f>原始数据_周度!A543</f>
        <v/>
      </c>
      <c r="B545" s="128">
        <f>IF(特征计算_周度!B543="","",0.25*IF(特征计算_周度!B543="",0,特征计算_周度!B543)+0.25*IF(特征计算_周度!C543="",0,特征计算_周度!C543)+0.15*IF(特征计算_周度!D543="",0,特征计算_周度!D543)+0.15*IF(特征计算_周度!E543="",0,特征计算_周度!E543)+0.2*IF(特征计算_周度!F543="",0,特征计算_周度!F543))</f>
        <v/>
      </c>
      <c r="C545" s="128">
        <f>IF(B545="","",IF(OR(IF(特征计算_周度!B543="",FALSE,特征计算_周度!B543&gt;2),IF(特征计算_周度!C543="",FALSE,特征计算_周度!C543&gt;2),IF(特征计算_周度!G543="",FALSE,特征计算_周度!G543&gt;2),IF(特征计算_周度!E543="",FALSE,特征计算_周度!E543&gt;2),IF(特征计算_周度!F543="",FALSE,特征计算_周度!F543&gt;2)),MAX(B545,MAX(IF(特征计算_周度!B543="",0,特征计算_周度!B543),IF(特征计算_周度!C543="",0,特征计算_周度!C543),IF(特征计算_周度!G543="",0,特征计算_周度!G543),IF(特征计算_周度!E543="",0,特征计算_周度!E543),IF(特征计算_周度!F543="",0,特征计算_周度!F543))),B545))</f>
        <v/>
      </c>
      <c r="D545" s="129">
        <f>原始数据_周度!B543</f>
        <v/>
      </c>
      <c r="E545" s="157">
        <f>IF(D545="","",D545/MAX(D$4:D545)-1)</f>
        <v/>
      </c>
    </row>
    <row r="546">
      <c r="A546" s="127">
        <f>原始数据_周度!A544</f>
        <v/>
      </c>
      <c r="B546" s="128">
        <f>IF(特征计算_周度!B544="","",0.25*IF(特征计算_周度!B544="",0,特征计算_周度!B544)+0.25*IF(特征计算_周度!C544="",0,特征计算_周度!C544)+0.15*IF(特征计算_周度!D544="",0,特征计算_周度!D544)+0.15*IF(特征计算_周度!E544="",0,特征计算_周度!E544)+0.2*IF(特征计算_周度!F544="",0,特征计算_周度!F544))</f>
        <v/>
      </c>
      <c r="C546" s="128">
        <f>IF(B546="","",IF(OR(IF(特征计算_周度!B544="",FALSE,特征计算_周度!B544&gt;2),IF(特征计算_周度!C544="",FALSE,特征计算_周度!C544&gt;2),IF(特征计算_周度!G544="",FALSE,特征计算_周度!G544&gt;2),IF(特征计算_周度!E544="",FALSE,特征计算_周度!E544&gt;2),IF(特征计算_周度!F544="",FALSE,特征计算_周度!F544&gt;2)),MAX(B546,MAX(IF(特征计算_周度!B544="",0,特征计算_周度!B544),IF(特征计算_周度!C544="",0,特征计算_周度!C544),IF(特征计算_周度!G544="",0,特征计算_周度!G544),IF(特征计算_周度!E544="",0,特征计算_周度!E544),IF(特征计算_周度!F544="",0,特征计算_周度!F544))),B546))</f>
        <v/>
      </c>
      <c r="D546" s="129">
        <f>原始数据_周度!B544</f>
        <v/>
      </c>
      <c r="E546" s="157">
        <f>IF(D546="","",D546/MAX(D$4:D546)-1)</f>
        <v/>
      </c>
    </row>
    <row r="547">
      <c r="A547" s="127">
        <f>原始数据_周度!A545</f>
        <v/>
      </c>
      <c r="B547" s="128">
        <f>IF(特征计算_周度!B545="","",0.25*IF(特征计算_周度!B545="",0,特征计算_周度!B545)+0.25*IF(特征计算_周度!C545="",0,特征计算_周度!C545)+0.15*IF(特征计算_周度!D545="",0,特征计算_周度!D545)+0.15*IF(特征计算_周度!E545="",0,特征计算_周度!E545)+0.2*IF(特征计算_周度!F545="",0,特征计算_周度!F545))</f>
        <v/>
      </c>
      <c r="C547" s="128">
        <f>IF(B547="","",IF(OR(IF(特征计算_周度!B545="",FALSE,特征计算_周度!B545&gt;2),IF(特征计算_周度!C545="",FALSE,特征计算_周度!C545&gt;2),IF(特征计算_周度!G545="",FALSE,特征计算_周度!G545&gt;2),IF(特征计算_周度!E545="",FALSE,特征计算_周度!E545&gt;2),IF(特征计算_周度!F545="",FALSE,特征计算_周度!F545&gt;2)),MAX(B547,MAX(IF(特征计算_周度!B545="",0,特征计算_周度!B545),IF(特征计算_周度!C545="",0,特征计算_周度!C545),IF(特征计算_周度!G545="",0,特征计算_周度!G545),IF(特征计算_周度!E545="",0,特征计算_周度!E545),IF(特征计算_周度!F545="",0,特征计算_周度!F545))),B547))</f>
        <v/>
      </c>
      <c r="D547" s="129">
        <f>原始数据_周度!B545</f>
        <v/>
      </c>
      <c r="E547" s="157">
        <f>IF(D547="","",D547/MAX(D$4:D547)-1)</f>
        <v/>
      </c>
    </row>
    <row r="548">
      <c r="A548" s="127">
        <f>原始数据_周度!A546</f>
        <v/>
      </c>
      <c r="B548" s="128">
        <f>IF(特征计算_周度!B546="","",0.25*IF(特征计算_周度!B546="",0,特征计算_周度!B546)+0.25*IF(特征计算_周度!C546="",0,特征计算_周度!C546)+0.15*IF(特征计算_周度!D546="",0,特征计算_周度!D546)+0.15*IF(特征计算_周度!E546="",0,特征计算_周度!E546)+0.2*IF(特征计算_周度!F546="",0,特征计算_周度!F546))</f>
        <v/>
      </c>
      <c r="C548" s="128">
        <f>IF(B548="","",IF(OR(IF(特征计算_周度!B546="",FALSE,特征计算_周度!B546&gt;2),IF(特征计算_周度!C546="",FALSE,特征计算_周度!C546&gt;2),IF(特征计算_周度!G546="",FALSE,特征计算_周度!G546&gt;2),IF(特征计算_周度!E546="",FALSE,特征计算_周度!E546&gt;2),IF(特征计算_周度!F546="",FALSE,特征计算_周度!F546&gt;2)),MAX(B548,MAX(IF(特征计算_周度!B546="",0,特征计算_周度!B546),IF(特征计算_周度!C546="",0,特征计算_周度!C546),IF(特征计算_周度!G546="",0,特征计算_周度!G546),IF(特征计算_周度!E546="",0,特征计算_周度!E546),IF(特征计算_周度!F546="",0,特征计算_周度!F546))),B548))</f>
        <v/>
      </c>
      <c r="D548" s="129">
        <f>原始数据_周度!B546</f>
        <v/>
      </c>
      <c r="E548" s="157">
        <f>IF(D548="","",D548/MAX(D$4:D548)-1)</f>
        <v/>
      </c>
    </row>
    <row r="549">
      <c r="A549" s="127">
        <f>原始数据_周度!A547</f>
        <v/>
      </c>
      <c r="B549" s="128">
        <f>IF(特征计算_周度!B547="","",0.25*IF(特征计算_周度!B547="",0,特征计算_周度!B547)+0.25*IF(特征计算_周度!C547="",0,特征计算_周度!C547)+0.15*IF(特征计算_周度!D547="",0,特征计算_周度!D547)+0.15*IF(特征计算_周度!E547="",0,特征计算_周度!E547)+0.2*IF(特征计算_周度!F547="",0,特征计算_周度!F547))</f>
        <v/>
      </c>
      <c r="C549" s="128">
        <f>IF(B549="","",IF(OR(IF(特征计算_周度!B547="",FALSE,特征计算_周度!B547&gt;2),IF(特征计算_周度!C547="",FALSE,特征计算_周度!C547&gt;2),IF(特征计算_周度!G547="",FALSE,特征计算_周度!G547&gt;2),IF(特征计算_周度!E547="",FALSE,特征计算_周度!E547&gt;2),IF(特征计算_周度!F547="",FALSE,特征计算_周度!F547&gt;2)),MAX(B549,MAX(IF(特征计算_周度!B547="",0,特征计算_周度!B547),IF(特征计算_周度!C547="",0,特征计算_周度!C547),IF(特征计算_周度!G547="",0,特征计算_周度!G547),IF(特征计算_周度!E547="",0,特征计算_周度!E547),IF(特征计算_周度!F547="",0,特征计算_周度!F547))),B549))</f>
        <v/>
      </c>
      <c r="D549" s="129">
        <f>原始数据_周度!B547</f>
        <v/>
      </c>
      <c r="E549" s="157">
        <f>IF(D549="","",D549/MAX(D$4:D549)-1)</f>
        <v/>
      </c>
    </row>
    <row r="550">
      <c r="A550" s="127">
        <f>原始数据_周度!A548</f>
        <v/>
      </c>
      <c r="B550" s="128">
        <f>IF(特征计算_周度!B548="","",0.25*IF(特征计算_周度!B548="",0,特征计算_周度!B548)+0.25*IF(特征计算_周度!C548="",0,特征计算_周度!C548)+0.15*IF(特征计算_周度!D548="",0,特征计算_周度!D548)+0.15*IF(特征计算_周度!E548="",0,特征计算_周度!E548)+0.2*IF(特征计算_周度!F548="",0,特征计算_周度!F548))</f>
        <v/>
      </c>
      <c r="C550" s="128">
        <f>IF(B550="","",IF(OR(IF(特征计算_周度!B548="",FALSE,特征计算_周度!B548&gt;2),IF(特征计算_周度!C548="",FALSE,特征计算_周度!C548&gt;2),IF(特征计算_周度!G548="",FALSE,特征计算_周度!G548&gt;2),IF(特征计算_周度!E548="",FALSE,特征计算_周度!E548&gt;2),IF(特征计算_周度!F548="",FALSE,特征计算_周度!F548&gt;2)),MAX(B550,MAX(IF(特征计算_周度!B548="",0,特征计算_周度!B548),IF(特征计算_周度!C548="",0,特征计算_周度!C548),IF(特征计算_周度!G548="",0,特征计算_周度!G548),IF(特征计算_周度!E548="",0,特征计算_周度!E548),IF(特征计算_周度!F548="",0,特征计算_周度!F548))),B550))</f>
        <v/>
      </c>
      <c r="D550" s="129">
        <f>原始数据_周度!B548</f>
        <v/>
      </c>
      <c r="E550" s="157">
        <f>IF(D550="","",D550/MAX(D$4:D550)-1)</f>
        <v/>
      </c>
    </row>
    <row r="551">
      <c r="A551" s="127">
        <f>原始数据_周度!A549</f>
        <v/>
      </c>
      <c r="B551" s="128">
        <f>IF(特征计算_周度!B549="","",0.25*IF(特征计算_周度!B549="",0,特征计算_周度!B549)+0.25*IF(特征计算_周度!C549="",0,特征计算_周度!C549)+0.15*IF(特征计算_周度!D549="",0,特征计算_周度!D549)+0.15*IF(特征计算_周度!E549="",0,特征计算_周度!E549)+0.2*IF(特征计算_周度!F549="",0,特征计算_周度!F549))</f>
        <v/>
      </c>
      <c r="C551" s="128">
        <f>IF(B551="","",IF(OR(IF(特征计算_周度!B549="",FALSE,特征计算_周度!B549&gt;2),IF(特征计算_周度!C549="",FALSE,特征计算_周度!C549&gt;2),IF(特征计算_周度!G549="",FALSE,特征计算_周度!G549&gt;2),IF(特征计算_周度!E549="",FALSE,特征计算_周度!E549&gt;2),IF(特征计算_周度!F549="",FALSE,特征计算_周度!F549&gt;2)),MAX(B551,MAX(IF(特征计算_周度!B549="",0,特征计算_周度!B549),IF(特征计算_周度!C549="",0,特征计算_周度!C549),IF(特征计算_周度!G549="",0,特征计算_周度!G549),IF(特征计算_周度!E549="",0,特征计算_周度!E549),IF(特征计算_周度!F549="",0,特征计算_周度!F549))),B551))</f>
        <v/>
      </c>
      <c r="D551" s="129">
        <f>原始数据_周度!B549</f>
        <v/>
      </c>
      <c r="E551" s="157">
        <f>IF(D551="","",D551/MAX(D$4:D551)-1)</f>
        <v/>
      </c>
    </row>
    <row r="552">
      <c r="A552" s="127">
        <f>原始数据_周度!A550</f>
        <v/>
      </c>
      <c r="B552" s="128">
        <f>IF(特征计算_周度!B550="","",0.25*IF(特征计算_周度!B550="",0,特征计算_周度!B550)+0.25*IF(特征计算_周度!C550="",0,特征计算_周度!C550)+0.15*IF(特征计算_周度!D550="",0,特征计算_周度!D550)+0.15*IF(特征计算_周度!E550="",0,特征计算_周度!E550)+0.2*IF(特征计算_周度!F550="",0,特征计算_周度!F550))</f>
        <v/>
      </c>
      <c r="C552" s="128">
        <f>IF(B552="","",IF(OR(IF(特征计算_周度!B550="",FALSE,特征计算_周度!B550&gt;2),IF(特征计算_周度!C550="",FALSE,特征计算_周度!C550&gt;2),IF(特征计算_周度!G550="",FALSE,特征计算_周度!G550&gt;2),IF(特征计算_周度!E550="",FALSE,特征计算_周度!E550&gt;2),IF(特征计算_周度!F550="",FALSE,特征计算_周度!F550&gt;2)),MAX(B552,MAX(IF(特征计算_周度!B550="",0,特征计算_周度!B550),IF(特征计算_周度!C550="",0,特征计算_周度!C550),IF(特征计算_周度!G550="",0,特征计算_周度!G550),IF(特征计算_周度!E550="",0,特征计算_周度!E550),IF(特征计算_周度!F550="",0,特征计算_周度!F550))),B552))</f>
        <v/>
      </c>
      <c r="D552" s="129">
        <f>原始数据_周度!B550</f>
        <v/>
      </c>
      <c r="E552" s="157">
        <f>IF(D552="","",D552/MAX(D$4:D552)-1)</f>
        <v/>
      </c>
    </row>
    <row r="553">
      <c r="A553" s="127">
        <f>原始数据_周度!A551</f>
        <v/>
      </c>
      <c r="B553" s="128">
        <f>IF(特征计算_周度!B551="","",0.25*IF(特征计算_周度!B551="",0,特征计算_周度!B551)+0.25*IF(特征计算_周度!C551="",0,特征计算_周度!C551)+0.15*IF(特征计算_周度!D551="",0,特征计算_周度!D551)+0.15*IF(特征计算_周度!E551="",0,特征计算_周度!E551)+0.2*IF(特征计算_周度!F551="",0,特征计算_周度!F551))</f>
        <v/>
      </c>
      <c r="C553" s="128">
        <f>IF(B553="","",IF(OR(IF(特征计算_周度!B551="",FALSE,特征计算_周度!B551&gt;2),IF(特征计算_周度!C551="",FALSE,特征计算_周度!C551&gt;2),IF(特征计算_周度!G551="",FALSE,特征计算_周度!G551&gt;2),IF(特征计算_周度!E551="",FALSE,特征计算_周度!E551&gt;2),IF(特征计算_周度!F551="",FALSE,特征计算_周度!F551&gt;2)),MAX(B553,MAX(IF(特征计算_周度!B551="",0,特征计算_周度!B551),IF(特征计算_周度!C551="",0,特征计算_周度!C551),IF(特征计算_周度!G551="",0,特征计算_周度!G551),IF(特征计算_周度!E551="",0,特征计算_周度!E551),IF(特征计算_周度!F551="",0,特征计算_周度!F551))),B553))</f>
        <v/>
      </c>
      <c r="D553" s="129">
        <f>原始数据_周度!B551</f>
        <v/>
      </c>
      <c r="E553" s="157">
        <f>IF(D553="","",D553/MAX(D$4:D553)-1)</f>
        <v/>
      </c>
    </row>
    <row r="554">
      <c r="A554" s="127">
        <f>原始数据_周度!A552</f>
        <v/>
      </c>
      <c r="B554" s="128">
        <f>IF(特征计算_周度!B552="","",0.25*IF(特征计算_周度!B552="",0,特征计算_周度!B552)+0.25*IF(特征计算_周度!C552="",0,特征计算_周度!C552)+0.15*IF(特征计算_周度!D552="",0,特征计算_周度!D552)+0.15*IF(特征计算_周度!E552="",0,特征计算_周度!E552)+0.2*IF(特征计算_周度!F552="",0,特征计算_周度!F552))</f>
        <v/>
      </c>
      <c r="C554" s="128">
        <f>IF(B554="","",IF(OR(IF(特征计算_周度!B552="",FALSE,特征计算_周度!B552&gt;2),IF(特征计算_周度!C552="",FALSE,特征计算_周度!C552&gt;2),IF(特征计算_周度!G552="",FALSE,特征计算_周度!G552&gt;2),IF(特征计算_周度!E552="",FALSE,特征计算_周度!E552&gt;2),IF(特征计算_周度!F552="",FALSE,特征计算_周度!F552&gt;2)),MAX(B554,MAX(IF(特征计算_周度!B552="",0,特征计算_周度!B552),IF(特征计算_周度!C552="",0,特征计算_周度!C552),IF(特征计算_周度!G552="",0,特征计算_周度!G552),IF(特征计算_周度!E552="",0,特征计算_周度!E552),IF(特征计算_周度!F552="",0,特征计算_周度!F552))),B554))</f>
        <v/>
      </c>
      <c r="D554" s="129">
        <f>原始数据_周度!B552</f>
        <v/>
      </c>
      <c r="E554" s="157">
        <f>IF(D554="","",D554/MAX(D$4:D554)-1)</f>
        <v/>
      </c>
    </row>
    <row r="555">
      <c r="A555" s="127">
        <f>原始数据_周度!A553</f>
        <v/>
      </c>
      <c r="B555" s="128">
        <f>IF(特征计算_周度!B553="","",0.25*IF(特征计算_周度!B553="",0,特征计算_周度!B553)+0.25*IF(特征计算_周度!C553="",0,特征计算_周度!C553)+0.15*IF(特征计算_周度!D553="",0,特征计算_周度!D553)+0.15*IF(特征计算_周度!E553="",0,特征计算_周度!E553)+0.2*IF(特征计算_周度!F553="",0,特征计算_周度!F553))</f>
        <v/>
      </c>
      <c r="C555" s="128">
        <f>IF(B555="","",IF(OR(IF(特征计算_周度!B553="",FALSE,特征计算_周度!B553&gt;2),IF(特征计算_周度!C553="",FALSE,特征计算_周度!C553&gt;2),IF(特征计算_周度!G553="",FALSE,特征计算_周度!G553&gt;2),IF(特征计算_周度!E553="",FALSE,特征计算_周度!E553&gt;2),IF(特征计算_周度!F553="",FALSE,特征计算_周度!F553&gt;2)),MAX(B555,MAX(IF(特征计算_周度!B553="",0,特征计算_周度!B553),IF(特征计算_周度!C553="",0,特征计算_周度!C553),IF(特征计算_周度!G553="",0,特征计算_周度!G553),IF(特征计算_周度!E553="",0,特征计算_周度!E553),IF(特征计算_周度!F553="",0,特征计算_周度!F553))),B555))</f>
        <v/>
      </c>
      <c r="D555" s="129">
        <f>原始数据_周度!B553</f>
        <v/>
      </c>
      <c r="E555" s="157">
        <f>IF(D555="","",D555/MAX(D$4:D555)-1)</f>
        <v/>
      </c>
    </row>
    <row r="556">
      <c r="A556" s="127">
        <f>原始数据_周度!A554</f>
        <v/>
      </c>
      <c r="B556" s="128">
        <f>IF(特征计算_周度!B554="","",0.25*IF(特征计算_周度!B554="",0,特征计算_周度!B554)+0.25*IF(特征计算_周度!C554="",0,特征计算_周度!C554)+0.15*IF(特征计算_周度!D554="",0,特征计算_周度!D554)+0.15*IF(特征计算_周度!E554="",0,特征计算_周度!E554)+0.2*IF(特征计算_周度!F554="",0,特征计算_周度!F554))</f>
        <v/>
      </c>
      <c r="C556" s="128">
        <f>IF(B556="","",IF(OR(IF(特征计算_周度!B554="",FALSE,特征计算_周度!B554&gt;2),IF(特征计算_周度!C554="",FALSE,特征计算_周度!C554&gt;2),IF(特征计算_周度!G554="",FALSE,特征计算_周度!G554&gt;2),IF(特征计算_周度!E554="",FALSE,特征计算_周度!E554&gt;2),IF(特征计算_周度!F554="",FALSE,特征计算_周度!F554&gt;2)),MAX(B556,MAX(IF(特征计算_周度!B554="",0,特征计算_周度!B554),IF(特征计算_周度!C554="",0,特征计算_周度!C554),IF(特征计算_周度!G554="",0,特征计算_周度!G554),IF(特征计算_周度!E554="",0,特征计算_周度!E554),IF(特征计算_周度!F554="",0,特征计算_周度!F554))),B556))</f>
        <v/>
      </c>
      <c r="D556" s="129">
        <f>原始数据_周度!B554</f>
        <v/>
      </c>
      <c r="E556" s="157">
        <f>IF(D556="","",D556/MAX(D$4:D556)-1)</f>
        <v/>
      </c>
    </row>
    <row r="557">
      <c r="A557" s="127">
        <f>原始数据_周度!A555</f>
        <v/>
      </c>
      <c r="B557" s="128">
        <f>IF(特征计算_周度!B555="","",0.25*IF(特征计算_周度!B555="",0,特征计算_周度!B555)+0.25*IF(特征计算_周度!C555="",0,特征计算_周度!C555)+0.15*IF(特征计算_周度!D555="",0,特征计算_周度!D555)+0.15*IF(特征计算_周度!E555="",0,特征计算_周度!E555)+0.2*IF(特征计算_周度!F555="",0,特征计算_周度!F555))</f>
        <v/>
      </c>
      <c r="C557" s="128">
        <f>IF(B557="","",IF(OR(IF(特征计算_周度!B555="",FALSE,特征计算_周度!B555&gt;2),IF(特征计算_周度!C555="",FALSE,特征计算_周度!C555&gt;2),IF(特征计算_周度!G555="",FALSE,特征计算_周度!G555&gt;2),IF(特征计算_周度!E555="",FALSE,特征计算_周度!E555&gt;2),IF(特征计算_周度!F555="",FALSE,特征计算_周度!F555&gt;2)),MAX(B557,MAX(IF(特征计算_周度!B555="",0,特征计算_周度!B555),IF(特征计算_周度!C555="",0,特征计算_周度!C555),IF(特征计算_周度!G555="",0,特征计算_周度!G555),IF(特征计算_周度!E555="",0,特征计算_周度!E555),IF(特征计算_周度!F555="",0,特征计算_周度!F555))),B557))</f>
        <v/>
      </c>
      <c r="D557" s="129">
        <f>原始数据_周度!B555</f>
        <v/>
      </c>
      <c r="E557" s="157">
        <f>IF(D557="","",D557/MAX(D$4:D557)-1)</f>
        <v/>
      </c>
    </row>
    <row r="558">
      <c r="A558" s="127">
        <f>原始数据_周度!A556</f>
        <v/>
      </c>
      <c r="B558" s="128">
        <f>IF(特征计算_周度!B556="","",0.25*IF(特征计算_周度!B556="",0,特征计算_周度!B556)+0.25*IF(特征计算_周度!C556="",0,特征计算_周度!C556)+0.15*IF(特征计算_周度!D556="",0,特征计算_周度!D556)+0.15*IF(特征计算_周度!E556="",0,特征计算_周度!E556)+0.2*IF(特征计算_周度!F556="",0,特征计算_周度!F556))</f>
        <v/>
      </c>
      <c r="C558" s="128">
        <f>IF(B558="","",IF(OR(IF(特征计算_周度!B556="",FALSE,特征计算_周度!B556&gt;2),IF(特征计算_周度!C556="",FALSE,特征计算_周度!C556&gt;2),IF(特征计算_周度!G556="",FALSE,特征计算_周度!G556&gt;2),IF(特征计算_周度!E556="",FALSE,特征计算_周度!E556&gt;2),IF(特征计算_周度!F556="",FALSE,特征计算_周度!F556&gt;2)),MAX(B558,MAX(IF(特征计算_周度!B556="",0,特征计算_周度!B556),IF(特征计算_周度!C556="",0,特征计算_周度!C556),IF(特征计算_周度!G556="",0,特征计算_周度!G556),IF(特征计算_周度!E556="",0,特征计算_周度!E556),IF(特征计算_周度!F556="",0,特征计算_周度!F556))),B558))</f>
        <v/>
      </c>
      <c r="D558" s="129">
        <f>原始数据_周度!B556</f>
        <v/>
      </c>
      <c r="E558" s="157">
        <f>IF(D558="","",D558/MAX(D$4:D558)-1)</f>
        <v/>
      </c>
    </row>
    <row r="559">
      <c r="A559" s="127">
        <f>原始数据_周度!A557</f>
        <v/>
      </c>
      <c r="B559" s="128">
        <f>IF(特征计算_周度!B557="","",0.25*IF(特征计算_周度!B557="",0,特征计算_周度!B557)+0.25*IF(特征计算_周度!C557="",0,特征计算_周度!C557)+0.15*IF(特征计算_周度!D557="",0,特征计算_周度!D557)+0.15*IF(特征计算_周度!E557="",0,特征计算_周度!E557)+0.2*IF(特征计算_周度!F557="",0,特征计算_周度!F557))</f>
        <v/>
      </c>
      <c r="C559" s="128">
        <f>IF(B559="","",IF(OR(IF(特征计算_周度!B557="",FALSE,特征计算_周度!B557&gt;2),IF(特征计算_周度!C557="",FALSE,特征计算_周度!C557&gt;2),IF(特征计算_周度!G557="",FALSE,特征计算_周度!G557&gt;2),IF(特征计算_周度!E557="",FALSE,特征计算_周度!E557&gt;2),IF(特征计算_周度!F557="",FALSE,特征计算_周度!F557&gt;2)),MAX(B559,MAX(IF(特征计算_周度!B557="",0,特征计算_周度!B557),IF(特征计算_周度!C557="",0,特征计算_周度!C557),IF(特征计算_周度!G557="",0,特征计算_周度!G557),IF(特征计算_周度!E557="",0,特征计算_周度!E557),IF(特征计算_周度!F557="",0,特征计算_周度!F557))),B559))</f>
        <v/>
      </c>
      <c r="D559" s="129">
        <f>原始数据_周度!B557</f>
        <v/>
      </c>
      <c r="E559" s="157">
        <f>IF(D559="","",D559/MAX(D$4:D559)-1)</f>
        <v/>
      </c>
    </row>
    <row r="560">
      <c r="A560" s="127">
        <f>原始数据_周度!A558</f>
        <v/>
      </c>
      <c r="B560" s="128">
        <f>IF(特征计算_周度!B558="","",0.25*IF(特征计算_周度!B558="",0,特征计算_周度!B558)+0.25*IF(特征计算_周度!C558="",0,特征计算_周度!C558)+0.15*IF(特征计算_周度!D558="",0,特征计算_周度!D558)+0.15*IF(特征计算_周度!E558="",0,特征计算_周度!E558)+0.2*IF(特征计算_周度!F558="",0,特征计算_周度!F558))</f>
        <v/>
      </c>
      <c r="C560" s="128">
        <f>IF(B560="","",IF(OR(IF(特征计算_周度!B558="",FALSE,特征计算_周度!B558&gt;2),IF(特征计算_周度!C558="",FALSE,特征计算_周度!C558&gt;2),IF(特征计算_周度!G558="",FALSE,特征计算_周度!G558&gt;2),IF(特征计算_周度!E558="",FALSE,特征计算_周度!E558&gt;2),IF(特征计算_周度!F558="",FALSE,特征计算_周度!F558&gt;2)),MAX(B560,MAX(IF(特征计算_周度!B558="",0,特征计算_周度!B558),IF(特征计算_周度!C558="",0,特征计算_周度!C558),IF(特征计算_周度!G558="",0,特征计算_周度!G558),IF(特征计算_周度!E558="",0,特征计算_周度!E558),IF(特征计算_周度!F558="",0,特征计算_周度!F558))),B560))</f>
        <v/>
      </c>
      <c r="D560" s="129">
        <f>原始数据_周度!B558</f>
        <v/>
      </c>
      <c r="E560" s="157">
        <f>IF(D560="","",D560/MAX(D$4:D560)-1)</f>
        <v/>
      </c>
    </row>
    <row r="561">
      <c r="A561" s="127">
        <f>原始数据_周度!A559</f>
        <v/>
      </c>
      <c r="B561" s="128">
        <f>IF(特征计算_周度!B559="","",0.25*IF(特征计算_周度!B559="",0,特征计算_周度!B559)+0.25*IF(特征计算_周度!C559="",0,特征计算_周度!C559)+0.15*IF(特征计算_周度!D559="",0,特征计算_周度!D559)+0.15*IF(特征计算_周度!E559="",0,特征计算_周度!E559)+0.2*IF(特征计算_周度!F559="",0,特征计算_周度!F559))</f>
        <v/>
      </c>
      <c r="C561" s="128">
        <f>IF(B561="","",IF(OR(IF(特征计算_周度!B559="",FALSE,特征计算_周度!B559&gt;2),IF(特征计算_周度!C559="",FALSE,特征计算_周度!C559&gt;2),IF(特征计算_周度!G559="",FALSE,特征计算_周度!G559&gt;2),IF(特征计算_周度!E559="",FALSE,特征计算_周度!E559&gt;2),IF(特征计算_周度!F559="",FALSE,特征计算_周度!F559&gt;2)),MAX(B561,MAX(IF(特征计算_周度!B559="",0,特征计算_周度!B559),IF(特征计算_周度!C559="",0,特征计算_周度!C559),IF(特征计算_周度!G559="",0,特征计算_周度!G559),IF(特征计算_周度!E559="",0,特征计算_周度!E559),IF(特征计算_周度!F559="",0,特征计算_周度!F559))),B561))</f>
        <v/>
      </c>
      <c r="D561" s="129">
        <f>原始数据_周度!B559</f>
        <v/>
      </c>
      <c r="E561" s="157">
        <f>IF(D561="","",D561/MAX(D$4:D561)-1)</f>
        <v/>
      </c>
    </row>
    <row r="562">
      <c r="A562" s="127">
        <f>原始数据_周度!A560</f>
        <v/>
      </c>
      <c r="B562" s="128">
        <f>IF(特征计算_周度!B560="","",0.25*IF(特征计算_周度!B560="",0,特征计算_周度!B560)+0.25*IF(特征计算_周度!C560="",0,特征计算_周度!C560)+0.15*IF(特征计算_周度!D560="",0,特征计算_周度!D560)+0.15*IF(特征计算_周度!E560="",0,特征计算_周度!E560)+0.2*IF(特征计算_周度!F560="",0,特征计算_周度!F560))</f>
        <v/>
      </c>
      <c r="C562" s="128">
        <f>IF(B562="","",IF(OR(IF(特征计算_周度!B560="",FALSE,特征计算_周度!B560&gt;2),IF(特征计算_周度!C560="",FALSE,特征计算_周度!C560&gt;2),IF(特征计算_周度!G560="",FALSE,特征计算_周度!G560&gt;2),IF(特征计算_周度!E560="",FALSE,特征计算_周度!E560&gt;2),IF(特征计算_周度!F560="",FALSE,特征计算_周度!F560&gt;2)),MAX(B562,MAX(IF(特征计算_周度!B560="",0,特征计算_周度!B560),IF(特征计算_周度!C560="",0,特征计算_周度!C560),IF(特征计算_周度!G560="",0,特征计算_周度!G560),IF(特征计算_周度!E560="",0,特征计算_周度!E560),IF(特征计算_周度!F560="",0,特征计算_周度!F560))),B562))</f>
        <v/>
      </c>
      <c r="D562" s="129">
        <f>原始数据_周度!B560</f>
        <v/>
      </c>
      <c r="E562" s="157">
        <f>IF(D562="","",D562/MAX(D$4:D562)-1)</f>
        <v/>
      </c>
    </row>
    <row r="563">
      <c r="A563" s="127">
        <f>原始数据_周度!A561</f>
        <v/>
      </c>
      <c r="B563" s="128">
        <f>IF(特征计算_周度!B561="","",0.25*IF(特征计算_周度!B561="",0,特征计算_周度!B561)+0.25*IF(特征计算_周度!C561="",0,特征计算_周度!C561)+0.15*IF(特征计算_周度!D561="",0,特征计算_周度!D561)+0.15*IF(特征计算_周度!E561="",0,特征计算_周度!E561)+0.2*IF(特征计算_周度!F561="",0,特征计算_周度!F561))</f>
        <v/>
      </c>
      <c r="C563" s="128">
        <f>IF(B563="","",IF(OR(IF(特征计算_周度!B561="",FALSE,特征计算_周度!B561&gt;2),IF(特征计算_周度!C561="",FALSE,特征计算_周度!C561&gt;2),IF(特征计算_周度!G561="",FALSE,特征计算_周度!G561&gt;2),IF(特征计算_周度!E561="",FALSE,特征计算_周度!E561&gt;2),IF(特征计算_周度!F561="",FALSE,特征计算_周度!F561&gt;2)),MAX(B563,MAX(IF(特征计算_周度!B561="",0,特征计算_周度!B561),IF(特征计算_周度!C561="",0,特征计算_周度!C561),IF(特征计算_周度!G561="",0,特征计算_周度!G561),IF(特征计算_周度!E561="",0,特征计算_周度!E561),IF(特征计算_周度!F561="",0,特征计算_周度!F561))),B563))</f>
        <v/>
      </c>
      <c r="D563" s="129">
        <f>原始数据_周度!B561</f>
        <v/>
      </c>
      <c r="E563" s="157">
        <f>IF(D563="","",D563/MAX(D$4:D563)-1)</f>
        <v/>
      </c>
    </row>
    <row r="564">
      <c r="A564" s="127">
        <f>原始数据_周度!A562</f>
        <v/>
      </c>
      <c r="B564" s="128">
        <f>IF(特征计算_周度!B562="","",0.25*IF(特征计算_周度!B562="",0,特征计算_周度!B562)+0.25*IF(特征计算_周度!C562="",0,特征计算_周度!C562)+0.15*IF(特征计算_周度!D562="",0,特征计算_周度!D562)+0.15*IF(特征计算_周度!E562="",0,特征计算_周度!E562)+0.2*IF(特征计算_周度!F562="",0,特征计算_周度!F562))</f>
        <v/>
      </c>
      <c r="C564" s="128">
        <f>IF(B564="","",IF(OR(IF(特征计算_周度!B562="",FALSE,特征计算_周度!B562&gt;2),IF(特征计算_周度!C562="",FALSE,特征计算_周度!C562&gt;2),IF(特征计算_周度!G562="",FALSE,特征计算_周度!G562&gt;2),IF(特征计算_周度!E562="",FALSE,特征计算_周度!E562&gt;2),IF(特征计算_周度!F562="",FALSE,特征计算_周度!F562&gt;2)),MAX(B564,MAX(IF(特征计算_周度!B562="",0,特征计算_周度!B562),IF(特征计算_周度!C562="",0,特征计算_周度!C562),IF(特征计算_周度!G562="",0,特征计算_周度!G562),IF(特征计算_周度!E562="",0,特征计算_周度!E562),IF(特征计算_周度!F562="",0,特征计算_周度!F562))),B564))</f>
        <v/>
      </c>
      <c r="D564" s="129">
        <f>原始数据_周度!B562</f>
        <v/>
      </c>
      <c r="E564" s="157">
        <f>IF(D564="","",D564/MAX(D$4:D564)-1)</f>
        <v/>
      </c>
    </row>
    <row r="565">
      <c r="A565" s="127">
        <f>原始数据_周度!A563</f>
        <v/>
      </c>
      <c r="B565" s="128">
        <f>IF(特征计算_周度!B563="","",0.25*IF(特征计算_周度!B563="",0,特征计算_周度!B563)+0.25*IF(特征计算_周度!C563="",0,特征计算_周度!C563)+0.15*IF(特征计算_周度!D563="",0,特征计算_周度!D563)+0.15*IF(特征计算_周度!E563="",0,特征计算_周度!E563)+0.2*IF(特征计算_周度!F563="",0,特征计算_周度!F563))</f>
        <v/>
      </c>
      <c r="C565" s="128">
        <f>IF(B565="","",IF(OR(IF(特征计算_周度!B563="",FALSE,特征计算_周度!B563&gt;2),IF(特征计算_周度!C563="",FALSE,特征计算_周度!C563&gt;2),IF(特征计算_周度!G563="",FALSE,特征计算_周度!G563&gt;2),IF(特征计算_周度!E563="",FALSE,特征计算_周度!E563&gt;2),IF(特征计算_周度!F563="",FALSE,特征计算_周度!F563&gt;2)),MAX(B565,MAX(IF(特征计算_周度!B563="",0,特征计算_周度!B563),IF(特征计算_周度!C563="",0,特征计算_周度!C563),IF(特征计算_周度!G563="",0,特征计算_周度!G563),IF(特征计算_周度!E563="",0,特征计算_周度!E563),IF(特征计算_周度!F563="",0,特征计算_周度!F563))),B565))</f>
        <v/>
      </c>
      <c r="D565" s="129">
        <f>原始数据_周度!B563</f>
        <v/>
      </c>
      <c r="E565" s="157">
        <f>IF(D565="","",D565/MAX(D$4:D565)-1)</f>
        <v/>
      </c>
    </row>
    <row r="566">
      <c r="A566" s="127">
        <f>原始数据_周度!A564</f>
        <v/>
      </c>
      <c r="B566" s="128">
        <f>IF(特征计算_周度!B564="","",0.25*IF(特征计算_周度!B564="",0,特征计算_周度!B564)+0.25*IF(特征计算_周度!C564="",0,特征计算_周度!C564)+0.15*IF(特征计算_周度!D564="",0,特征计算_周度!D564)+0.15*IF(特征计算_周度!E564="",0,特征计算_周度!E564)+0.2*IF(特征计算_周度!F564="",0,特征计算_周度!F564))</f>
        <v/>
      </c>
      <c r="C566" s="128">
        <f>IF(B566="","",IF(OR(IF(特征计算_周度!B564="",FALSE,特征计算_周度!B564&gt;2),IF(特征计算_周度!C564="",FALSE,特征计算_周度!C564&gt;2),IF(特征计算_周度!G564="",FALSE,特征计算_周度!G564&gt;2),IF(特征计算_周度!E564="",FALSE,特征计算_周度!E564&gt;2),IF(特征计算_周度!F564="",FALSE,特征计算_周度!F564&gt;2)),MAX(B566,MAX(IF(特征计算_周度!B564="",0,特征计算_周度!B564),IF(特征计算_周度!C564="",0,特征计算_周度!C564),IF(特征计算_周度!G564="",0,特征计算_周度!G564),IF(特征计算_周度!E564="",0,特征计算_周度!E564),IF(特征计算_周度!F564="",0,特征计算_周度!F564))),B566))</f>
        <v/>
      </c>
      <c r="D566" s="129">
        <f>原始数据_周度!B564</f>
        <v/>
      </c>
      <c r="E566" s="157">
        <f>IF(D566="","",D566/MAX(D$4:D566)-1)</f>
        <v/>
      </c>
    </row>
    <row r="567">
      <c r="A567" s="127">
        <f>原始数据_周度!A565</f>
        <v/>
      </c>
      <c r="B567" s="128">
        <f>IF(特征计算_周度!B565="","",0.25*IF(特征计算_周度!B565="",0,特征计算_周度!B565)+0.25*IF(特征计算_周度!C565="",0,特征计算_周度!C565)+0.15*IF(特征计算_周度!D565="",0,特征计算_周度!D565)+0.15*IF(特征计算_周度!E565="",0,特征计算_周度!E565)+0.2*IF(特征计算_周度!F565="",0,特征计算_周度!F565))</f>
        <v/>
      </c>
      <c r="C567" s="128">
        <f>IF(B567="","",IF(OR(IF(特征计算_周度!B565="",FALSE,特征计算_周度!B565&gt;2),IF(特征计算_周度!C565="",FALSE,特征计算_周度!C565&gt;2),IF(特征计算_周度!G565="",FALSE,特征计算_周度!G565&gt;2),IF(特征计算_周度!E565="",FALSE,特征计算_周度!E565&gt;2),IF(特征计算_周度!F565="",FALSE,特征计算_周度!F565&gt;2)),MAX(B567,MAX(IF(特征计算_周度!B565="",0,特征计算_周度!B565),IF(特征计算_周度!C565="",0,特征计算_周度!C565),IF(特征计算_周度!G565="",0,特征计算_周度!G565),IF(特征计算_周度!E565="",0,特征计算_周度!E565),IF(特征计算_周度!F565="",0,特征计算_周度!F565))),B567))</f>
        <v/>
      </c>
      <c r="D567" s="129">
        <f>原始数据_周度!B565</f>
        <v/>
      </c>
      <c r="E567" s="157">
        <f>IF(D567="","",D567/MAX(D$4:D567)-1)</f>
        <v/>
      </c>
    </row>
    <row r="568">
      <c r="A568" s="127">
        <f>原始数据_周度!A566</f>
        <v/>
      </c>
      <c r="B568" s="128">
        <f>IF(特征计算_周度!B566="","",0.25*IF(特征计算_周度!B566="",0,特征计算_周度!B566)+0.25*IF(特征计算_周度!C566="",0,特征计算_周度!C566)+0.15*IF(特征计算_周度!D566="",0,特征计算_周度!D566)+0.15*IF(特征计算_周度!E566="",0,特征计算_周度!E566)+0.2*IF(特征计算_周度!F566="",0,特征计算_周度!F566))</f>
        <v/>
      </c>
      <c r="C568" s="128">
        <f>IF(B568="","",IF(OR(IF(特征计算_周度!B566="",FALSE,特征计算_周度!B566&gt;2),IF(特征计算_周度!C566="",FALSE,特征计算_周度!C566&gt;2),IF(特征计算_周度!G566="",FALSE,特征计算_周度!G566&gt;2),IF(特征计算_周度!E566="",FALSE,特征计算_周度!E566&gt;2),IF(特征计算_周度!F566="",FALSE,特征计算_周度!F566&gt;2)),MAX(B568,MAX(IF(特征计算_周度!B566="",0,特征计算_周度!B566),IF(特征计算_周度!C566="",0,特征计算_周度!C566),IF(特征计算_周度!G566="",0,特征计算_周度!G566),IF(特征计算_周度!E566="",0,特征计算_周度!E566),IF(特征计算_周度!F566="",0,特征计算_周度!F566))),B568))</f>
        <v/>
      </c>
      <c r="D568" s="129">
        <f>原始数据_周度!B566</f>
        <v/>
      </c>
      <c r="E568" s="157">
        <f>IF(D568="","",D568/MAX(D$4:D568)-1)</f>
        <v/>
      </c>
    </row>
    <row r="569">
      <c r="A569" s="127">
        <f>原始数据_周度!A567</f>
        <v/>
      </c>
      <c r="B569" s="128">
        <f>IF(特征计算_周度!B567="","",0.25*IF(特征计算_周度!B567="",0,特征计算_周度!B567)+0.25*IF(特征计算_周度!C567="",0,特征计算_周度!C567)+0.15*IF(特征计算_周度!D567="",0,特征计算_周度!D567)+0.15*IF(特征计算_周度!E567="",0,特征计算_周度!E567)+0.2*IF(特征计算_周度!F567="",0,特征计算_周度!F567))</f>
        <v/>
      </c>
      <c r="C569" s="128">
        <f>IF(B569="","",IF(OR(IF(特征计算_周度!B567="",FALSE,特征计算_周度!B567&gt;2),IF(特征计算_周度!C567="",FALSE,特征计算_周度!C567&gt;2),IF(特征计算_周度!G567="",FALSE,特征计算_周度!G567&gt;2),IF(特征计算_周度!E567="",FALSE,特征计算_周度!E567&gt;2),IF(特征计算_周度!F567="",FALSE,特征计算_周度!F567&gt;2)),MAX(B569,MAX(IF(特征计算_周度!B567="",0,特征计算_周度!B567),IF(特征计算_周度!C567="",0,特征计算_周度!C567),IF(特征计算_周度!G567="",0,特征计算_周度!G567),IF(特征计算_周度!E567="",0,特征计算_周度!E567),IF(特征计算_周度!F567="",0,特征计算_周度!F567))),B569))</f>
        <v/>
      </c>
      <c r="D569" s="129">
        <f>原始数据_周度!B567</f>
        <v/>
      </c>
      <c r="E569" s="157">
        <f>IF(D569="","",D569/MAX(D$4:D569)-1)</f>
        <v/>
      </c>
    </row>
    <row r="570">
      <c r="A570" s="127">
        <f>原始数据_周度!A568</f>
        <v/>
      </c>
      <c r="B570" s="128">
        <f>IF(特征计算_周度!B568="","",0.25*IF(特征计算_周度!B568="",0,特征计算_周度!B568)+0.25*IF(特征计算_周度!C568="",0,特征计算_周度!C568)+0.15*IF(特征计算_周度!D568="",0,特征计算_周度!D568)+0.15*IF(特征计算_周度!E568="",0,特征计算_周度!E568)+0.2*IF(特征计算_周度!F568="",0,特征计算_周度!F568))</f>
        <v/>
      </c>
      <c r="C570" s="128">
        <f>IF(B570="","",IF(OR(IF(特征计算_周度!B568="",FALSE,特征计算_周度!B568&gt;2),IF(特征计算_周度!C568="",FALSE,特征计算_周度!C568&gt;2),IF(特征计算_周度!G568="",FALSE,特征计算_周度!G568&gt;2),IF(特征计算_周度!E568="",FALSE,特征计算_周度!E568&gt;2),IF(特征计算_周度!F568="",FALSE,特征计算_周度!F568&gt;2)),MAX(B570,MAX(IF(特征计算_周度!B568="",0,特征计算_周度!B568),IF(特征计算_周度!C568="",0,特征计算_周度!C568),IF(特征计算_周度!G568="",0,特征计算_周度!G568),IF(特征计算_周度!E568="",0,特征计算_周度!E568),IF(特征计算_周度!F568="",0,特征计算_周度!F568))),B570))</f>
        <v/>
      </c>
      <c r="D570" s="129">
        <f>原始数据_周度!B568</f>
        <v/>
      </c>
      <c r="E570" s="157">
        <f>IF(D570="","",D570/MAX(D$4:D570)-1)</f>
        <v/>
      </c>
    </row>
    <row r="571">
      <c r="A571" s="127">
        <f>原始数据_周度!A569</f>
        <v/>
      </c>
      <c r="B571" s="128">
        <f>IF(特征计算_周度!B569="","",0.25*IF(特征计算_周度!B569="",0,特征计算_周度!B569)+0.25*IF(特征计算_周度!C569="",0,特征计算_周度!C569)+0.15*IF(特征计算_周度!D569="",0,特征计算_周度!D569)+0.15*IF(特征计算_周度!E569="",0,特征计算_周度!E569)+0.2*IF(特征计算_周度!F569="",0,特征计算_周度!F569))</f>
        <v/>
      </c>
      <c r="C571" s="128">
        <f>IF(B571="","",IF(OR(IF(特征计算_周度!B569="",FALSE,特征计算_周度!B569&gt;2),IF(特征计算_周度!C569="",FALSE,特征计算_周度!C569&gt;2),IF(特征计算_周度!G569="",FALSE,特征计算_周度!G569&gt;2),IF(特征计算_周度!E569="",FALSE,特征计算_周度!E569&gt;2),IF(特征计算_周度!F569="",FALSE,特征计算_周度!F569&gt;2)),MAX(B571,MAX(IF(特征计算_周度!B569="",0,特征计算_周度!B569),IF(特征计算_周度!C569="",0,特征计算_周度!C569),IF(特征计算_周度!G569="",0,特征计算_周度!G569),IF(特征计算_周度!E569="",0,特征计算_周度!E569),IF(特征计算_周度!F569="",0,特征计算_周度!F569))),B571))</f>
        <v/>
      </c>
      <c r="D571" s="129">
        <f>原始数据_周度!B569</f>
        <v/>
      </c>
      <c r="E571" s="157">
        <f>IF(D571="","",D571/MAX(D$4:D571)-1)</f>
        <v/>
      </c>
    </row>
    <row r="572">
      <c r="A572" s="127">
        <f>原始数据_周度!A570</f>
        <v/>
      </c>
      <c r="B572" s="128">
        <f>IF(特征计算_周度!B570="","",0.25*IF(特征计算_周度!B570="",0,特征计算_周度!B570)+0.25*IF(特征计算_周度!C570="",0,特征计算_周度!C570)+0.15*IF(特征计算_周度!D570="",0,特征计算_周度!D570)+0.15*IF(特征计算_周度!E570="",0,特征计算_周度!E570)+0.2*IF(特征计算_周度!F570="",0,特征计算_周度!F570))</f>
        <v/>
      </c>
      <c r="C572" s="128">
        <f>IF(B572="","",IF(OR(IF(特征计算_周度!B570="",FALSE,特征计算_周度!B570&gt;2),IF(特征计算_周度!C570="",FALSE,特征计算_周度!C570&gt;2),IF(特征计算_周度!G570="",FALSE,特征计算_周度!G570&gt;2),IF(特征计算_周度!E570="",FALSE,特征计算_周度!E570&gt;2),IF(特征计算_周度!F570="",FALSE,特征计算_周度!F570&gt;2)),MAX(B572,MAX(IF(特征计算_周度!B570="",0,特征计算_周度!B570),IF(特征计算_周度!C570="",0,特征计算_周度!C570),IF(特征计算_周度!G570="",0,特征计算_周度!G570),IF(特征计算_周度!E570="",0,特征计算_周度!E570),IF(特征计算_周度!F570="",0,特征计算_周度!F570))),B572))</f>
        <v/>
      </c>
      <c r="D572" s="129">
        <f>原始数据_周度!B570</f>
        <v/>
      </c>
      <c r="E572" s="157">
        <f>IF(D572="","",D572/MAX(D$4:D572)-1)</f>
        <v/>
      </c>
    </row>
    <row r="573">
      <c r="A573" s="127">
        <f>原始数据_周度!A571</f>
        <v/>
      </c>
      <c r="B573" s="128">
        <f>IF(特征计算_周度!B571="","",0.25*IF(特征计算_周度!B571="",0,特征计算_周度!B571)+0.25*IF(特征计算_周度!C571="",0,特征计算_周度!C571)+0.15*IF(特征计算_周度!D571="",0,特征计算_周度!D571)+0.15*IF(特征计算_周度!E571="",0,特征计算_周度!E571)+0.2*IF(特征计算_周度!F571="",0,特征计算_周度!F571))</f>
        <v/>
      </c>
      <c r="C573" s="128">
        <f>IF(B573="","",IF(OR(IF(特征计算_周度!B571="",FALSE,特征计算_周度!B571&gt;2),IF(特征计算_周度!C571="",FALSE,特征计算_周度!C571&gt;2),IF(特征计算_周度!G571="",FALSE,特征计算_周度!G571&gt;2),IF(特征计算_周度!E571="",FALSE,特征计算_周度!E571&gt;2),IF(特征计算_周度!F571="",FALSE,特征计算_周度!F571&gt;2)),MAX(B573,MAX(IF(特征计算_周度!B571="",0,特征计算_周度!B571),IF(特征计算_周度!C571="",0,特征计算_周度!C571),IF(特征计算_周度!G571="",0,特征计算_周度!G571),IF(特征计算_周度!E571="",0,特征计算_周度!E571),IF(特征计算_周度!F571="",0,特征计算_周度!F571))),B573))</f>
        <v/>
      </c>
      <c r="D573" s="129">
        <f>原始数据_周度!B571</f>
        <v/>
      </c>
      <c r="E573" s="157">
        <f>IF(D573="","",D573/MAX(D$4:D573)-1)</f>
        <v/>
      </c>
    </row>
    <row r="574">
      <c r="A574" s="127">
        <f>原始数据_周度!A572</f>
        <v/>
      </c>
      <c r="B574" s="128">
        <f>IF(特征计算_周度!B572="","",0.25*IF(特征计算_周度!B572="",0,特征计算_周度!B572)+0.25*IF(特征计算_周度!C572="",0,特征计算_周度!C572)+0.15*IF(特征计算_周度!D572="",0,特征计算_周度!D572)+0.15*IF(特征计算_周度!E572="",0,特征计算_周度!E572)+0.2*IF(特征计算_周度!F572="",0,特征计算_周度!F572))</f>
        <v/>
      </c>
      <c r="C574" s="128">
        <f>IF(B574="","",IF(OR(IF(特征计算_周度!B572="",FALSE,特征计算_周度!B572&gt;2),IF(特征计算_周度!C572="",FALSE,特征计算_周度!C572&gt;2),IF(特征计算_周度!G572="",FALSE,特征计算_周度!G572&gt;2),IF(特征计算_周度!E572="",FALSE,特征计算_周度!E572&gt;2),IF(特征计算_周度!F572="",FALSE,特征计算_周度!F572&gt;2)),MAX(B574,MAX(IF(特征计算_周度!B572="",0,特征计算_周度!B572),IF(特征计算_周度!C572="",0,特征计算_周度!C572),IF(特征计算_周度!G572="",0,特征计算_周度!G572),IF(特征计算_周度!E572="",0,特征计算_周度!E572),IF(特征计算_周度!F572="",0,特征计算_周度!F572))),B574))</f>
        <v/>
      </c>
      <c r="D574" s="129">
        <f>原始数据_周度!B572</f>
        <v/>
      </c>
      <c r="E574" s="157">
        <f>IF(D574="","",D574/MAX(D$4:D574)-1)</f>
        <v/>
      </c>
    </row>
    <row r="575">
      <c r="A575" s="127">
        <f>原始数据_周度!A573</f>
        <v/>
      </c>
      <c r="B575" s="128">
        <f>IF(特征计算_周度!B573="","",0.25*IF(特征计算_周度!B573="",0,特征计算_周度!B573)+0.25*IF(特征计算_周度!C573="",0,特征计算_周度!C573)+0.15*IF(特征计算_周度!D573="",0,特征计算_周度!D573)+0.15*IF(特征计算_周度!E573="",0,特征计算_周度!E573)+0.2*IF(特征计算_周度!F573="",0,特征计算_周度!F573))</f>
        <v/>
      </c>
      <c r="C575" s="128">
        <f>IF(B575="","",IF(OR(IF(特征计算_周度!B573="",FALSE,特征计算_周度!B573&gt;2),IF(特征计算_周度!C573="",FALSE,特征计算_周度!C573&gt;2),IF(特征计算_周度!G573="",FALSE,特征计算_周度!G573&gt;2),IF(特征计算_周度!E573="",FALSE,特征计算_周度!E573&gt;2),IF(特征计算_周度!F573="",FALSE,特征计算_周度!F573&gt;2)),MAX(B575,MAX(IF(特征计算_周度!B573="",0,特征计算_周度!B573),IF(特征计算_周度!C573="",0,特征计算_周度!C573),IF(特征计算_周度!G573="",0,特征计算_周度!G573),IF(特征计算_周度!E573="",0,特征计算_周度!E573),IF(特征计算_周度!F573="",0,特征计算_周度!F573))),B575))</f>
        <v/>
      </c>
      <c r="D575" s="129">
        <f>原始数据_周度!B573</f>
        <v/>
      </c>
      <c r="E575" s="157">
        <f>IF(D575="","",D575/MAX(D$4:D575)-1)</f>
        <v/>
      </c>
    </row>
    <row r="576">
      <c r="A576" s="127">
        <f>原始数据_周度!A574</f>
        <v/>
      </c>
      <c r="B576" s="128">
        <f>IF(特征计算_周度!B574="","",0.25*IF(特征计算_周度!B574="",0,特征计算_周度!B574)+0.25*IF(特征计算_周度!C574="",0,特征计算_周度!C574)+0.15*IF(特征计算_周度!D574="",0,特征计算_周度!D574)+0.15*IF(特征计算_周度!E574="",0,特征计算_周度!E574)+0.2*IF(特征计算_周度!F574="",0,特征计算_周度!F574))</f>
        <v/>
      </c>
      <c r="C576" s="128">
        <f>IF(B576="","",IF(OR(IF(特征计算_周度!B574="",FALSE,特征计算_周度!B574&gt;2),IF(特征计算_周度!C574="",FALSE,特征计算_周度!C574&gt;2),IF(特征计算_周度!G574="",FALSE,特征计算_周度!G574&gt;2),IF(特征计算_周度!E574="",FALSE,特征计算_周度!E574&gt;2),IF(特征计算_周度!F574="",FALSE,特征计算_周度!F574&gt;2)),MAX(B576,MAX(IF(特征计算_周度!B574="",0,特征计算_周度!B574),IF(特征计算_周度!C574="",0,特征计算_周度!C574),IF(特征计算_周度!G574="",0,特征计算_周度!G574),IF(特征计算_周度!E574="",0,特征计算_周度!E574),IF(特征计算_周度!F574="",0,特征计算_周度!F574))),B576))</f>
        <v/>
      </c>
      <c r="D576" s="129">
        <f>原始数据_周度!B574</f>
        <v/>
      </c>
      <c r="E576" s="157">
        <f>IF(D576="","",D576/MAX(D$4:D576)-1)</f>
        <v/>
      </c>
    </row>
    <row r="577">
      <c r="A577" s="127">
        <f>原始数据_周度!A575</f>
        <v/>
      </c>
      <c r="B577" s="128">
        <f>IF(特征计算_周度!B575="","",0.25*IF(特征计算_周度!B575="",0,特征计算_周度!B575)+0.25*IF(特征计算_周度!C575="",0,特征计算_周度!C575)+0.15*IF(特征计算_周度!D575="",0,特征计算_周度!D575)+0.15*IF(特征计算_周度!E575="",0,特征计算_周度!E575)+0.2*IF(特征计算_周度!F575="",0,特征计算_周度!F575))</f>
        <v/>
      </c>
      <c r="C577" s="128">
        <f>IF(B577="","",IF(OR(IF(特征计算_周度!B575="",FALSE,特征计算_周度!B575&gt;2),IF(特征计算_周度!C575="",FALSE,特征计算_周度!C575&gt;2),IF(特征计算_周度!G575="",FALSE,特征计算_周度!G575&gt;2),IF(特征计算_周度!E575="",FALSE,特征计算_周度!E575&gt;2),IF(特征计算_周度!F575="",FALSE,特征计算_周度!F575&gt;2)),MAX(B577,MAX(IF(特征计算_周度!B575="",0,特征计算_周度!B575),IF(特征计算_周度!C575="",0,特征计算_周度!C575),IF(特征计算_周度!G575="",0,特征计算_周度!G575),IF(特征计算_周度!E575="",0,特征计算_周度!E575),IF(特征计算_周度!F575="",0,特征计算_周度!F575))),B577))</f>
        <v/>
      </c>
      <c r="D577" s="129">
        <f>原始数据_周度!B575</f>
        <v/>
      </c>
      <c r="E577" s="157">
        <f>IF(D577="","",D577/MAX(D$4:D577)-1)</f>
        <v/>
      </c>
    </row>
    <row r="578">
      <c r="A578" s="127">
        <f>原始数据_周度!A576</f>
        <v/>
      </c>
      <c r="B578" s="128">
        <f>IF(特征计算_周度!B576="","",0.25*IF(特征计算_周度!B576="",0,特征计算_周度!B576)+0.25*IF(特征计算_周度!C576="",0,特征计算_周度!C576)+0.15*IF(特征计算_周度!D576="",0,特征计算_周度!D576)+0.15*IF(特征计算_周度!E576="",0,特征计算_周度!E576)+0.2*IF(特征计算_周度!F576="",0,特征计算_周度!F576))</f>
        <v/>
      </c>
      <c r="C578" s="128">
        <f>IF(B578="","",IF(OR(IF(特征计算_周度!B576="",FALSE,特征计算_周度!B576&gt;2),IF(特征计算_周度!C576="",FALSE,特征计算_周度!C576&gt;2),IF(特征计算_周度!G576="",FALSE,特征计算_周度!G576&gt;2),IF(特征计算_周度!E576="",FALSE,特征计算_周度!E576&gt;2),IF(特征计算_周度!F576="",FALSE,特征计算_周度!F576&gt;2)),MAX(B578,MAX(IF(特征计算_周度!B576="",0,特征计算_周度!B576),IF(特征计算_周度!C576="",0,特征计算_周度!C576),IF(特征计算_周度!G576="",0,特征计算_周度!G576),IF(特征计算_周度!E576="",0,特征计算_周度!E576),IF(特征计算_周度!F576="",0,特征计算_周度!F576))),B578))</f>
        <v/>
      </c>
      <c r="D578" s="129">
        <f>原始数据_周度!B576</f>
        <v/>
      </c>
      <c r="E578" s="157">
        <f>IF(D578="","",D578/MAX(D$4:D578)-1)</f>
        <v/>
      </c>
    </row>
    <row r="579">
      <c r="A579" s="127">
        <f>原始数据_周度!A577</f>
        <v/>
      </c>
      <c r="B579" s="128">
        <f>IF(特征计算_周度!B577="","",0.25*IF(特征计算_周度!B577="",0,特征计算_周度!B577)+0.25*IF(特征计算_周度!C577="",0,特征计算_周度!C577)+0.15*IF(特征计算_周度!D577="",0,特征计算_周度!D577)+0.15*IF(特征计算_周度!E577="",0,特征计算_周度!E577)+0.2*IF(特征计算_周度!F577="",0,特征计算_周度!F577))</f>
        <v/>
      </c>
      <c r="C579" s="128">
        <f>IF(B579="","",IF(OR(IF(特征计算_周度!B577="",FALSE,特征计算_周度!B577&gt;2),IF(特征计算_周度!C577="",FALSE,特征计算_周度!C577&gt;2),IF(特征计算_周度!G577="",FALSE,特征计算_周度!G577&gt;2),IF(特征计算_周度!E577="",FALSE,特征计算_周度!E577&gt;2),IF(特征计算_周度!F577="",FALSE,特征计算_周度!F577&gt;2)),MAX(B579,MAX(IF(特征计算_周度!B577="",0,特征计算_周度!B577),IF(特征计算_周度!C577="",0,特征计算_周度!C577),IF(特征计算_周度!G577="",0,特征计算_周度!G577),IF(特征计算_周度!E577="",0,特征计算_周度!E577),IF(特征计算_周度!F577="",0,特征计算_周度!F577))),B579))</f>
        <v/>
      </c>
      <c r="D579" s="129">
        <f>原始数据_周度!B577</f>
        <v/>
      </c>
      <c r="E579" s="157">
        <f>IF(D579="","",D579/MAX(D$4:D579)-1)</f>
        <v/>
      </c>
    </row>
    <row r="580">
      <c r="A580" s="127">
        <f>原始数据_周度!A578</f>
        <v/>
      </c>
      <c r="B580" s="128">
        <f>IF(特征计算_周度!B578="","",0.25*IF(特征计算_周度!B578="",0,特征计算_周度!B578)+0.25*IF(特征计算_周度!C578="",0,特征计算_周度!C578)+0.15*IF(特征计算_周度!D578="",0,特征计算_周度!D578)+0.15*IF(特征计算_周度!E578="",0,特征计算_周度!E578)+0.2*IF(特征计算_周度!F578="",0,特征计算_周度!F578))</f>
        <v/>
      </c>
      <c r="C580" s="128">
        <f>IF(B580="","",IF(OR(IF(特征计算_周度!B578="",FALSE,特征计算_周度!B578&gt;2),IF(特征计算_周度!C578="",FALSE,特征计算_周度!C578&gt;2),IF(特征计算_周度!G578="",FALSE,特征计算_周度!G578&gt;2),IF(特征计算_周度!E578="",FALSE,特征计算_周度!E578&gt;2),IF(特征计算_周度!F578="",FALSE,特征计算_周度!F578&gt;2)),MAX(B580,MAX(IF(特征计算_周度!B578="",0,特征计算_周度!B578),IF(特征计算_周度!C578="",0,特征计算_周度!C578),IF(特征计算_周度!G578="",0,特征计算_周度!G578),IF(特征计算_周度!E578="",0,特征计算_周度!E578),IF(特征计算_周度!F578="",0,特征计算_周度!F578))),B580))</f>
        <v/>
      </c>
      <c r="D580" s="129">
        <f>原始数据_周度!B578</f>
        <v/>
      </c>
      <c r="E580" s="157">
        <f>IF(D580="","",D580/MAX(D$4:D580)-1)</f>
        <v/>
      </c>
    </row>
    <row r="581">
      <c r="A581" s="127">
        <f>原始数据_周度!A579</f>
        <v/>
      </c>
      <c r="B581" s="128">
        <f>IF(特征计算_周度!B579="","",0.25*IF(特征计算_周度!B579="",0,特征计算_周度!B579)+0.25*IF(特征计算_周度!C579="",0,特征计算_周度!C579)+0.15*IF(特征计算_周度!D579="",0,特征计算_周度!D579)+0.15*IF(特征计算_周度!E579="",0,特征计算_周度!E579)+0.2*IF(特征计算_周度!F579="",0,特征计算_周度!F579))</f>
        <v/>
      </c>
      <c r="C581" s="128">
        <f>IF(B581="","",IF(OR(IF(特征计算_周度!B579="",FALSE,特征计算_周度!B579&gt;2),IF(特征计算_周度!C579="",FALSE,特征计算_周度!C579&gt;2),IF(特征计算_周度!G579="",FALSE,特征计算_周度!G579&gt;2),IF(特征计算_周度!E579="",FALSE,特征计算_周度!E579&gt;2),IF(特征计算_周度!F579="",FALSE,特征计算_周度!F579&gt;2)),MAX(B581,MAX(IF(特征计算_周度!B579="",0,特征计算_周度!B579),IF(特征计算_周度!C579="",0,特征计算_周度!C579),IF(特征计算_周度!G579="",0,特征计算_周度!G579),IF(特征计算_周度!E579="",0,特征计算_周度!E579),IF(特征计算_周度!F579="",0,特征计算_周度!F579))),B581))</f>
        <v/>
      </c>
      <c r="D581" s="129">
        <f>原始数据_周度!B579</f>
        <v/>
      </c>
      <c r="E581" s="157">
        <f>IF(D581="","",D581/MAX(D$4:D581)-1)</f>
        <v/>
      </c>
    </row>
    <row r="582">
      <c r="A582" s="127">
        <f>原始数据_周度!A580</f>
        <v/>
      </c>
      <c r="B582" s="128">
        <f>IF(特征计算_周度!B580="","",0.25*IF(特征计算_周度!B580="",0,特征计算_周度!B580)+0.25*IF(特征计算_周度!C580="",0,特征计算_周度!C580)+0.15*IF(特征计算_周度!D580="",0,特征计算_周度!D580)+0.15*IF(特征计算_周度!E580="",0,特征计算_周度!E580)+0.2*IF(特征计算_周度!F580="",0,特征计算_周度!F580))</f>
        <v/>
      </c>
      <c r="C582" s="128">
        <f>IF(B582="","",IF(OR(IF(特征计算_周度!B580="",FALSE,特征计算_周度!B580&gt;2),IF(特征计算_周度!C580="",FALSE,特征计算_周度!C580&gt;2),IF(特征计算_周度!G580="",FALSE,特征计算_周度!G580&gt;2),IF(特征计算_周度!E580="",FALSE,特征计算_周度!E580&gt;2),IF(特征计算_周度!F580="",FALSE,特征计算_周度!F580&gt;2)),MAX(B582,MAX(IF(特征计算_周度!B580="",0,特征计算_周度!B580),IF(特征计算_周度!C580="",0,特征计算_周度!C580),IF(特征计算_周度!G580="",0,特征计算_周度!G580),IF(特征计算_周度!E580="",0,特征计算_周度!E580),IF(特征计算_周度!F580="",0,特征计算_周度!F580))),B582))</f>
        <v/>
      </c>
      <c r="D582" s="129">
        <f>原始数据_周度!B580</f>
        <v/>
      </c>
      <c r="E582" s="157">
        <f>IF(D582="","",D582/MAX(D$4:D582)-1)</f>
        <v/>
      </c>
    </row>
    <row r="583">
      <c r="A583" s="127">
        <f>原始数据_周度!A581</f>
        <v/>
      </c>
      <c r="B583" s="128">
        <f>IF(特征计算_周度!B581="","",0.25*IF(特征计算_周度!B581="",0,特征计算_周度!B581)+0.25*IF(特征计算_周度!C581="",0,特征计算_周度!C581)+0.15*IF(特征计算_周度!D581="",0,特征计算_周度!D581)+0.15*IF(特征计算_周度!E581="",0,特征计算_周度!E581)+0.2*IF(特征计算_周度!F581="",0,特征计算_周度!F581))</f>
        <v/>
      </c>
      <c r="C583" s="128">
        <f>IF(B583="","",IF(OR(IF(特征计算_周度!B581="",FALSE,特征计算_周度!B581&gt;2),IF(特征计算_周度!C581="",FALSE,特征计算_周度!C581&gt;2),IF(特征计算_周度!G581="",FALSE,特征计算_周度!G581&gt;2),IF(特征计算_周度!E581="",FALSE,特征计算_周度!E581&gt;2),IF(特征计算_周度!F581="",FALSE,特征计算_周度!F581&gt;2)),MAX(B583,MAX(IF(特征计算_周度!B581="",0,特征计算_周度!B581),IF(特征计算_周度!C581="",0,特征计算_周度!C581),IF(特征计算_周度!G581="",0,特征计算_周度!G581),IF(特征计算_周度!E581="",0,特征计算_周度!E581),IF(特征计算_周度!F581="",0,特征计算_周度!F581))),B583))</f>
        <v/>
      </c>
      <c r="D583" s="129">
        <f>原始数据_周度!B581</f>
        <v/>
      </c>
      <c r="E583" s="157">
        <f>IF(D583="","",D583/MAX(D$4:D583)-1)</f>
        <v/>
      </c>
    </row>
    <row r="584">
      <c r="A584" s="127">
        <f>原始数据_周度!A582</f>
        <v/>
      </c>
      <c r="B584" s="128">
        <f>IF(特征计算_周度!B582="","",0.25*IF(特征计算_周度!B582="",0,特征计算_周度!B582)+0.25*IF(特征计算_周度!C582="",0,特征计算_周度!C582)+0.15*IF(特征计算_周度!D582="",0,特征计算_周度!D582)+0.15*IF(特征计算_周度!E582="",0,特征计算_周度!E582)+0.2*IF(特征计算_周度!F582="",0,特征计算_周度!F582))</f>
        <v/>
      </c>
      <c r="C584" s="128">
        <f>IF(B584="","",IF(OR(IF(特征计算_周度!B582="",FALSE,特征计算_周度!B582&gt;2),IF(特征计算_周度!C582="",FALSE,特征计算_周度!C582&gt;2),IF(特征计算_周度!G582="",FALSE,特征计算_周度!G582&gt;2),IF(特征计算_周度!E582="",FALSE,特征计算_周度!E582&gt;2),IF(特征计算_周度!F582="",FALSE,特征计算_周度!F582&gt;2)),MAX(B584,MAX(IF(特征计算_周度!B582="",0,特征计算_周度!B582),IF(特征计算_周度!C582="",0,特征计算_周度!C582),IF(特征计算_周度!G582="",0,特征计算_周度!G582),IF(特征计算_周度!E582="",0,特征计算_周度!E582),IF(特征计算_周度!F582="",0,特征计算_周度!F582))),B584))</f>
        <v/>
      </c>
      <c r="D584" s="129">
        <f>原始数据_周度!B582</f>
        <v/>
      </c>
      <c r="E584" s="157">
        <f>IF(D584="","",D584/MAX(D$4:D584)-1)</f>
        <v/>
      </c>
    </row>
    <row r="585">
      <c r="A585" s="127">
        <f>原始数据_周度!A583</f>
        <v/>
      </c>
      <c r="B585" s="128">
        <f>IF(特征计算_周度!B583="","",0.25*IF(特征计算_周度!B583="",0,特征计算_周度!B583)+0.25*IF(特征计算_周度!C583="",0,特征计算_周度!C583)+0.15*IF(特征计算_周度!D583="",0,特征计算_周度!D583)+0.15*IF(特征计算_周度!E583="",0,特征计算_周度!E583)+0.2*IF(特征计算_周度!F583="",0,特征计算_周度!F583))</f>
        <v/>
      </c>
      <c r="C585" s="128">
        <f>IF(B585="","",IF(OR(IF(特征计算_周度!B583="",FALSE,特征计算_周度!B583&gt;2),IF(特征计算_周度!C583="",FALSE,特征计算_周度!C583&gt;2),IF(特征计算_周度!G583="",FALSE,特征计算_周度!G583&gt;2),IF(特征计算_周度!E583="",FALSE,特征计算_周度!E583&gt;2),IF(特征计算_周度!F583="",FALSE,特征计算_周度!F583&gt;2)),MAX(B585,MAX(IF(特征计算_周度!B583="",0,特征计算_周度!B583),IF(特征计算_周度!C583="",0,特征计算_周度!C583),IF(特征计算_周度!G583="",0,特征计算_周度!G583),IF(特征计算_周度!E583="",0,特征计算_周度!E583),IF(特征计算_周度!F583="",0,特征计算_周度!F583))),B585))</f>
        <v/>
      </c>
      <c r="D585" s="129">
        <f>原始数据_周度!B583</f>
        <v/>
      </c>
      <c r="E585" s="157">
        <f>IF(D585="","",D585/MAX(D$4:D585)-1)</f>
        <v/>
      </c>
    </row>
    <row r="586">
      <c r="A586" s="127">
        <f>原始数据_周度!A584</f>
        <v/>
      </c>
      <c r="B586" s="128">
        <f>IF(特征计算_周度!B584="","",0.25*IF(特征计算_周度!B584="",0,特征计算_周度!B584)+0.25*IF(特征计算_周度!C584="",0,特征计算_周度!C584)+0.15*IF(特征计算_周度!D584="",0,特征计算_周度!D584)+0.15*IF(特征计算_周度!E584="",0,特征计算_周度!E584)+0.2*IF(特征计算_周度!F584="",0,特征计算_周度!F584))</f>
        <v/>
      </c>
      <c r="C586" s="128">
        <f>IF(B586="","",IF(OR(IF(特征计算_周度!B584="",FALSE,特征计算_周度!B584&gt;2),IF(特征计算_周度!C584="",FALSE,特征计算_周度!C584&gt;2),IF(特征计算_周度!G584="",FALSE,特征计算_周度!G584&gt;2),IF(特征计算_周度!E584="",FALSE,特征计算_周度!E584&gt;2),IF(特征计算_周度!F584="",FALSE,特征计算_周度!F584&gt;2)),MAX(B586,MAX(IF(特征计算_周度!B584="",0,特征计算_周度!B584),IF(特征计算_周度!C584="",0,特征计算_周度!C584),IF(特征计算_周度!G584="",0,特征计算_周度!G584),IF(特征计算_周度!E584="",0,特征计算_周度!E584),IF(特征计算_周度!F584="",0,特征计算_周度!F584))),B586))</f>
        <v/>
      </c>
      <c r="D586" s="129">
        <f>原始数据_周度!B584</f>
        <v/>
      </c>
      <c r="E586" s="157">
        <f>IF(D586="","",D586/MAX(D$4:D586)-1)</f>
        <v/>
      </c>
    </row>
    <row r="587">
      <c r="A587" s="127">
        <f>原始数据_周度!A585</f>
        <v/>
      </c>
      <c r="B587" s="128">
        <f>IF(特征计算_周度!B585="","",0.25*IF(特征计算_周度!B585="",0,特征计算_周度!B585)+0.25*IF(特征计算_周度!C585="",0,特征计算_周度!C585)+0.15*IF(特征计算_周度!D585="",0,特征计算_周度!D585)+0.15*IF(特征计算_周度!E585="",0,特征计算_周度!E585)+0.2*IF(特征计算_周度!F585="",0,特征计算_周度!F585))</f>
        <v/>
      </c>
      <c r="C587" s="128">
        <f>IF(B587="","",IF(OR(IF(特征计算_周度!B585="",FALSE,特征计算_周度!B585&gt;2),IF(特征计算_周度!C585="",FALSE,特征计算_周度!C585&gt;2),IF(特征计算_周度!G585="",FALSE,特征计算_周度!G585&gt;2),IF(特征计算_周度!E585="",FALSE,特征计算_周度!E585&gt;2),IF(特征计算_周度!F585="",FALSE,特征计算_周度!F585&gt;2)),MAX(B587,MAX(IF(特征计算_周度!B585="",0,特征计算_周度!B585),IF(特征计算_周度!C585="",0,特征计算_周度!C585),IF(特征计算_周度!G585="",0,特征计算_周度!G585),IF(特征计算_周度!E585="",0,特征计算_周度!E585),IF(特征计算_周度!F585="",0,特征计算_周度!F585))),B587))</f>
        <v/>
      </c>
      <c r="D587" s="129">
        <f>原始数据_周度!B585</f>
        <v/>
      </c>
      <c r="E587" s="157">
        <f>IF(D587="","",D587/MAX(D$4:D587)-1)</f>
        <v/>
      </c>
    </row>
    <row r="588">
      <c r="A588" s="127">
        <f>原始数据_周度!A586</f>
        <v/>
      </c>
      <c r="B588" s="128">
        <f>IF(特征计算_周度!B586="","",0.25*IF(特征计算_周度!B586="",0,特征计算_周度!B586)+0.25*IF(特征计算_周度!C586="",0,特征计算_周度!C586)+0.15*IF(特征计算_周度!D586="",0,特征计算_周度!D586)+0.15*IF(特征计算_周度!E586="",0,特征计算_周度!E586)+0.2*IF(特征计算_周度!F586="",0,特征计算_周度!F586))</f>
        <v/>
      </c>
      <c r="C588" s="128">
        <f>IF(B588="","",IF(OR(IF(特征计算_周度!B586="",FALSE,特征计算_周度!B586&gt;2),IF(特征计算_周度!C586="",FALSE,特征计算_周度!C586&gt;2),IF(特征计算_周度!G586="",FALSE,特征计算_周度!G586&gt;2),IF(特征计算_周度!E586="",FALSE,特征计算_周度!E586&gt;2),IF(特征计算_周度!F586="",FALSE,特征计算_周度!F586&gt;2)),MAX(B588,MAX(IF(特征计算_周度!B586="",0,特征计算_周度!B586),IF(特征计算_周度!C586="",0,特征计算_周度!C586),IF(特征计算_周度!G586="",0,特征计算_周度!G586),IF(特征计算_周度!E586="",0,特征计算_周度!E586),IF(特征计算_周度!F586="",0,特征计算_周度!F586))),B588))</f>
        <v/>
      </c>
      <c r="D588" s="129">
        <f>原始数据_周度!B586</f>
        <v/>
      </c>
      <c r="E588" s="157">
        <f>IF(D588="","",D588/MAX(D$4:D588)-1)</f>
        <v/>
      </c>
    </row>
    <row r="589">
      <c r="A589" s="127">
        <f>原始数据_周度!A587</f>
        <v/>
      </c>
      <c r="B589" s="128">
        <f>IF(特征计算_周度!B587="","",0.25*IF(特征计算_周度!B587="",0,特征计算_周度!B587)+0.25*IF(特征计算_周度!C587="",0,特征计算_周度!C587)+0.15*IF(特征计算_周度!D587="",0,特征计算_周度!D587)+0.15*IF(特征计算_周度!E587="",0,特征计算_周度!E587)+0.2*IF(特征计算_周度!F587="",0,特征计算_周度!F587))</f>
        <v/>
      </c>
      <c r="C589" s="128">
        <f>IF(B589="","",IF(OR(IF(特征计算_周度!B587="",FALSE,特征计算_周度!B587&gt;2),IF(特征计算_周度!C587="",FALSE,特征计算_周度!C587&gt;2),IF(特征计算_周度!G587="",FALSE,特征计算_周度!G587&gt;2),IF(特征计算_周度!E587="",FALSE,特征计算_周度!E587&gt;2),IF(特征计算_周度!F587="",FALSE,特征计算_周度!F587&gt;2)),MAX(B589,MAX(IF(特征计算_周度!B587="",0,特征计算_周度!B587),IF(特征计算_周度!C587="",0,特征计算_周度!C587),IF(特征计算_周度!G587="",0,特征计算_周度!G587),IF(特征计算_周度!E587="",0,特征计算_周度!E587),IF(特征计算_周度!F587="",0,特征计算_周度!F587))),B589))</f>
        <v/>
      </c>
      <c r="D589" s="129">
        <f>原始数据_周度!B587</f>
        <v/>
      </c>
      <c r="E589" s="157">
        <f>IF(D589="","",D589/MAX(D$4:D589)-1)</f>
        <v/>
      </c>
    </row>
    <row r="590">
      <c r="A590" s="127">
        <f>原始数据_周度!A588</f>
        <v/>
      </c>
      <c r="B590" s="128">
        <f>IF(特征计算_周度!B588="","",0.25*IF(特征计算_周度!B588="",0,特征计算_周度!B588)+0.25*IF(特征计算_周度!C588="",0,特征计算_周度!C588)+0.15*IF(特征计算_周度!D588="",0,特征计算_周度!D588)+0.15*IF(特征计算_周度!E588="",0,特征计算_周度!E588)+0.2*IF(特征计算_周度!F588="",0,特征计算_周度!F588))</f>
        <v/>
      </c>
      <c r="C590" s="128">
        <f>IF(B590="","",IF(OR(IF(特征计算_周度!B588="",FALSE,特征计算_周度!B588&gt;2),IF(特征计算_周度!C588="",FALSE,特征计算_周度!C588&gt;2),IF(特征计算_周度!G588="",FALSE,特征计算_周度!G588&gt;2),IF(特征计算_周度!E588="",FALSE,特征计算_周度!E588&gt;2),IF(特征计算_周度!F588="",FALSE,特征计算_周度!F588&gt;2)),MAX(B590,MAX(IF(特征计算_周度!B588="",0,特征计算_周度!B588),IF(特征计算_周度!C588="",0,特征计算_周度!C588),IF(特征计算_周度!G588="",0,特征计算_周度!G588),IF(特征计算_周度!E588="",0,特征计算_周度!E588),IF(特征计算_周度!F588="",0,特征计算_周度!F588))),B590))</f>
        <v/>
      </c>
      <c r="D590" s="129">
        <f>原始数据_周度!B588</f>
        <v/>
      </c>
      <c r="E590" s="157">
        <f>IF(D590="","",D590/MAX(D$4:D590)-1)</f>
        <v/>
      </c>
    </row>
    <row r="591">
      <c r="A591" s="127">
        <f>原始数据_周度!A589</f>
        <v/>
      </c>
      <c r="B591" s="128">
        <f>IF(特征计算_周度!B589="","",0.25*IF(特征计算_周度!B589="",0,特征计算_周度!B589)+0.25*IF(特征计算_周度!C589="",0,特征计算_周度!C589)+0.15*IF(特征计算_周度!D589="",0,特征计算_周度!D589)+0.15*IF(特征计算_周度!E589="",0,特征计算_周度!E589)+0.2*IF(特征计算_周度!F589="",0,特征计算_周度!F589))</f>
        <v/>
      </c>
      <c r="C591" s="128">
        <f>IF(B591="","",IF(OR(IF(特征计算_周度!B589="",FALSE,特征计算_周度!B589&gt;2),IF(特征计算_周度!C589="",FALSE,特征计算_周度!C589&gt;2),IF(特征计算_周度!G589="",FALSE,特征计算_周度!G589&gt;2),IF(特征计算_周度!E589="",FALSE,特征计算_周度!E589&gt;2),IF(特征计算_周度!F589="",FALSE,特征计算_周度!F589&gt;2)),MAX(B591,MAX(IF(特征计算_周度!B589="",0,特征计算_周度!B589),IF(特征计算_周度!C589="",0,特征计算_周度!C589),IF(特征计算_周度!G589="",0,特征计算_周度!G589),IF(特征计算_周度!E589="",0,特征计算_周度!E589),IF(特征计算_周度!F589="",0,特征计算_周度!F589))),B591))</f>
        <v/>
      </c>
      <c r="D591" s="129">
        <f>原始数据_周度!B589</f>
        <v/>
      </c>
      <c r="E591" s="157">
        <f>IF(D591="","",D591/MAX(D$4:D591)-1)</f>
        <v/>
      </c>
    </row>
    <row r="592">
      <c r="A592" s="127">
        <f>原始数据_周度!A590</f>
        <v/>
      </c>
      <c r="B592" s="128">
        <f>IF(特征计算_周度!B590="","",0.25*IF(特征计算_周度!B590="",0,特征计算_周度!B590)+0.25*IF(特征计算_周度!C590="",0,特征计算_周度!C590)+0.15*IF(特征计算_周度!D590="",0,特征计算_周度!D590)+0.15*IF(特征计算_周度!E590="",0,特征计算_周度!E590)+0.2*IF(特征计算_周度!F590="",0,特征计算_周度!F590))</f>
        <v/>
      </c>
      <c r="C592" s="128">
        <f>IF(B592="","",IF(OR(IF(特征计算_周度!B590="",FALSE,特征计算_周度!B590&gt;2),IF(特征计算_周度!C590="",FALSE,特征计算_周度!C590&gt;2),IF(特征计算_周度!G590="",FALSE,特征计算_周度!G590&gt;2),IF(特征计算_周度!E590="",FALSE,特征计算_周度!E590&gt;2),IF(特征计算_周度!F590="",FALSE,特征计算_周度!F590&gt;2)),MAX(B592,MAX(IF(特征计算_周度!B590="",0,特征计算_周度!B590),IF(特征计算_周度!C590="",0,特征计算_周度!C590),IF(特征计算_周度!G590="",0,特征计算_周度!G590),IF(特征计算_周度!E590="",0,特征计算_周度!E590),IF(特征计算_周度!F590="",0,特征计算_周度!F590))),B592))</f>
        <v/>
      </c>
      <c r="D592" s="129">
        <f>原始数据_周度!B590</f>
        <v/>
      </c>
      <c r="E592" s="157">
        <f>IF(D592="","",D592/MAX(D$4:D592)-1)</f>
        <v/>
      </c>
    </row>
    <row r="593">
      <c r="A593" s="127">
        <f>原始数据_周度!A591</f>
        <v/>
      </c>
      <c r="B593" s="128">
        <f>IF(特征计算_周度!B591="","",0.25*IF(特征计算_周度!B591="",0,特征计算_周度!B591)+0.25*IF(特征计算_周度!C591="",0,特征计算_周度!C591)+0.15*IF(特征计算_周度!D591="",0,特征计算_周度!D591)+0.15*IF(特征计算_周度!E591="",0,特征计算_周度!E591)+0.2*IF(特征计算_周度!F591="",0,特征计算_周度!F591))</f>
        <v/>
      </c>
      <c r="C593" s="128">
        <f>IF(B593="","",IF(OR(IF(特征计算_周度!B591="",FALSE,特征计算_周度!B591&gt;2),IF(特征计算_周度!C591="",FALSE,特征计算_周度!C591&gt;2),IF(特征计算_周度!G591="",FALSE,特征计算_周度!G591&gt;2),IF(特征计算_周度!E591="",FALSE,特征计算_周度!E591&gt;2),IF(特征计算_周度!F591="",FALSE,特征计算_周度!F591&gt;2)),MAX(B593,MAX(IF(特征计算_周度!B591="",0,特征计算_周度!B591),IF(特征计算_周度!C591="",0,特征计算_周度!C591),IF(特征计算_周度!G591="",0,特征计算_周度!G591),IF(特征计算_周度!E591="",0,特征计算_周度!E591),IF(特征计算_周度!F591="",0,特征计算_周度!F591))),B593))</f>
        <v/>
      </c>
      <c r="D593" s="129">
        <f>原始数据_周度!B591</f>
        <v/>
      </c>
      <c r="E593" s="157">
        <f>IF(D593="","",D593/MAX(D$4:D593)-1)</f>
        <v/>
      </c>
    </row>
    <row r="594">
      <c r="A594" s="127">
        <f>原始数据_周度!A592</f>
        <v/>
      </c>
      <c r="B594" s="128">
        <f>IF(特征计算_周度!B592="","",0.25*IF(特征计算_周度!B592="",0,特征计算_周度!B592)+0.25*IF(特征计算_周度!C592="",0,特征计算_周度!C592)+0.15*IF(特征计算_周度!D592="",0,特征计算_周度!D592)+0.15*IF(特征计算_周度!E592="",0,特征计算_周度!E592)+0.2*IF(特征计算_周度!F592="",0,特征计算_周度!F592))</f>
        <v/>
      </c>
      <c r="C594" s="128">
        <f>IF(B594="","",IF(OR(IF(特征计算_周度!B592="",FALSE,特征计算_周度!B592&gt;2),IF(特征计算_周度!C592="",FALSE,特征计算_周度!C592&gt;2),IF(特征计算_周度!G592="",FALSE,特征计算_周度!G592&gt;2),IF(特征计算_周度!E592="",FALSE,特征计算_周度!E592&gt;2),IF(特征计算_周度!F592="",FALSE,特征计算_周度!F592&gt;2)),MAX(B594,MAX(IF(特征计算_周度!B592="",0,特征计算_周度!B592),IF(特征计算_周度!C592="",0,特征计算_周度!C592),IF(特征计算_周度!G592="",0,特征计算_周度!G592),IF(特征计算_周度!E592="",0,特征计算_周度!E592),IF(特征计算_周度!F592="",0,特征计算_周度!F592))),B594))</f>
        <v/>
      </c>
      <c r="D594" s="129">
        <f>原始数据_周度!B592</f>
        <v/>
      </c>
      <c r="E594" s="157">
        <f>IF(D594="","",D594/MAX(D$4:D594)-1)</f>
        <v/>
      </c>
    </row>
    <row r="595">
      <c r="A595" s="127">
        <f>原始数据_周度!A593</f>
        <v/>
      </c>
      <c r="B595" s="128">
        <f>IF(特征计算_周度!B593="","",0.25*IF(特征计算_周度!B593="",0,特征计算_周度!B593)+0.25*IF(特征计算_周度!C593="",0,特征计算_周度!C593)+0.15*IF(特征计算_周度!D593="",0,特征计算_周度!D593)+0.15*IF(特征计算_周度!E593="",0,特征计算_周度!E593)+0.2*IF(特征计算_周度!F593="",0,特征计算_周度!F593))</f>
        <v/>
      </c>
      <c r="C595" s="128">
        <f>IF(B595="","",IF(OR(IF(特征计算_周度!B593="",FALSE,特征计算_周度!B593&gt;2),IF(特征计算_周度!C593="",FALSE,特征计算_周度!C593&gt;2),IF(特征计算_周度!G593="",FALSE,特征计算_周度!G593&gt;2),IF(特征计算_周度!E593="",FALSE,特征计算_周度!E593&gt;2),IF(特征计算_周度!F593="",FALSE,特征计算_周度!F593&gt;2)),MAX(B595,MAX(IF(特征计算_周度!B593="",0,特征计算_周度!B593),IF(特征计算_周度!C593="",0,特征计算_周度!C593),IF(特征计算_周度!G593="",0,特征计算_周度!G593),IF(特征计算_周度!E593="",0,特征计算_周度!E593),IF(特征计算_周度!F593="",0,特征计算_周度!F593))),B595))</f>
        <v/>
      </c>
      <c r="D595" s="129">
        <f>原始数据_周度!B593</f>
        <v/>
      </c>
      <c r="E595" s="157">
        <f>IF(D595="","",D595/MAX(D$4:D595)-1)</f>
        <v/>
      </c>
    </row>
    <row r="596">
      <c r="A596" s="127">
        <f>原始数据_周度!A594</f>
        <v/>
      </c>
      <c r="B596" s="128">
        <f>IF(特征计算_周度!B594="","",0.25*IF(特征计算_周度!B594="",0,特征计算_周度!B594)+0.25*IF(特征计算_周度!C594="",0,特征计算_周度!C594)+0.15*IF(特征计算_周度!D594="",0,特征计算_周度!D594)+0.15*IF(特征计算_周度!E594="",0,特征计算_周度!E594)+0.2*IF(特征计算_周度!F594="",0,特征计算_周度!F594))</f>
        <v/>
      </c>
      <c r="C596" s="128">
        <f>IF(B596="","",IF(OR(IF(特征计算_周度!B594="",FALSE,特征计算_周度!B594&gt;2),IF(特征计算_周度!C594="",FALSE,特征计算_周度!C594&gt;2),IF(特征计算_周度!G594="",FALSE,特征计算_周度!G594&gt;2),IF(特征计算_周度!E594="",FALSE,特征计算_周度!E594&gt;2),IF(特征计算_周度!F594="",FALSE,特征计算_周度!F594&gt;2)),MAX(B596,MAX(IF(特征计算_周度!B594="",0,特征计算_周度!B594),IF(特征计算_周度!C594="",0,特征计算_周度!C594),IF(特征计算_周度!G594="",0,特征计算_周度!G594),IF(特征计算_周度!E594="",0,特征计算_周度!E594),IF(特征计算_周度!F594="",0,特征计算_周度!F594))),B596))</f>
        <v/>
      </c>
      <c r="D596" s="129">
        <f>原始数据_周度!B594</f>
        <v/>
      </c>
      <c r="E596" s="157">
        <f>IF(D596="","",D596/MAX(D$4:D596)-1)</f>
        <v/>
      </c>
    </row>
    <row r="597">
      <c r="A597" s="127">
        <f>原始数据_周度!A595</f>
        <v/>
      </c>
      <c r="B597" s="128">
        <f>IF(特征计算_周度!B595="","",0.25*IF(特征计算_周度!B595="",0,特征计算_周度!B595)+0.25*IF(特征计算_周度!C595="",0,特征计算_周度!C595)+0.15*IF(特征计算_周度!D595="",0,特征计算_周度!D595)+0.15*IF(特征计算_周度!E595="",0,特征计算_周度!E595)+0.2*IF(特征计算_周度!F595="",0,特征计算_周度!F595))</f>
        <v/>
      </c>
      <c r="C597" s="128">
        <f>IF(B597="","",IF(OR(IF(特征计算_周度!B595="",FALSE,特征计算_周度!B595&gt;2),IF(特征计算_周度!C595="",FALSE,特征计算_周度!C595&gt;2),IF(特征计算_周度!G595="",FALSE,特征计算_周度!G595&gt;2),IF(特征计算_周度!E595="",FALSE,特征计算_周度!E595&gt;2),IF(特征计算_周度!F595="",FALSE,特征计算_周度!F595&gt;2)),MAX(B597,MAX(IF(特征计算_周度!B595="",0,特征计算_周度!B595),IF(特征计算_周度!C595="",0,特征计算_周度!C595),IF(特征计算_周度!G595="",0,特征计算_周度!G595),IF(特征计算_周度!E595="",0,特征计算_周度!E595),IF(特征计算_周度!F595="",0,特征计算_周度!F595))),B597))</f>
        <v/>
      </c>
      <c r="D597" s="129">
        <f>原始数据_周度!B595</f>
        <v/>
      </c>
      <c r="E597" s="157">
        <f>IF(D597="","",D597/MAX(D$4:D597)-1)</f>
        <v/>
      </c>
    </row>
    <row r="598">
      <c r="A598" s="127">
        <f>原始数据_周度!A596</f>
        <v/>
      </c>
      <c r="B598" s="128">
        <f>IF(特征计算_周度!B596="","",0.25*IF(特征计算_周度!B596="",0,特征计算_周度!B596)+0.25*IF(特征计算_周度!C596="",0,特征计算_周度!C596)+0.15*IF(特征计算_周度!D596="",0,特征计算_周度!D596)+0.15*IF(特征计算_周度!E596="",0,特征计算_周度!E596)+0.2*IF(特征计算_周度!F596="",0,特征计算_周度!F596))</f>
        <v/>
      </c>
      <c r="C598" s="128">
        <f>IF(B598="","",IF(OR(IF(特征计算_周度!B596="",FALSE,特征计算_周度!B596&gt;2),IF(特征计算_周度!C596="",FALSE,特征计算_周度!C596&gt;2),IF(特征计算_周度!G596="",FALSE,特征计算_周度!G596&gt;2),IF(特征计算_周度!E596="",FALSE,特征计算_周度!E596&gt;2),IF(特征计算_周度!F596="",FALSE,特征计算_周度!F596&gt;2)),MAX(B598,MAX(IF(特征计算_周度!B596="",0,特征计算_周度!B596),IF(特征计算_周度!C596="",0,特征计算_周度!C596),IF(特征计算_周度!G596="",0,特征计算_周度!G596),IF(特征计算_周度!E596="",0,特征计算_周度!E596),IF(特征计算_周度!F596="",0,特征计算_周度!F596))),B598))</f>
        <v/>
      </c>
      <c r="D598" s="129">
        <f>原始数据_周度!B596</f>
        <v/>
      </c>
      <c r="E598" s="157">
        <f>IF(D598="","",D598/MAX(D$4:D598)-1)</f>
        <v/>
      </c>
    </row>
    <row r="599">
      <c r="A599" s="127">
        <f>原始数据_周度!A597</f>
        <v/>
      </c>
      <c r="B599" s="128">
        <f>IF(特征计算_周度!B597="","",0.25*IF(特征计算_周度!B597="",0,特征计算_周度!B597)+0.25*IF(特征计算_周度!C597="",0,特征计算_周度!C597)+0.15*IF(特征计算_周度!D597="",0,特征计算_周度!D597)+0.15*IF(特征计算_周度!E597="",0,特征计算_周度!E597)+0.2*IF(特征计算_周度!F597="",0,特征计算_周度!F597))</f>
        <v/>
      </c>
      <c r="C599" s="128">
        <f>IF(B599="","",IF(OR(IF(特征计算_周度!B597="",FALSE,特征计算_周度!B597&gt;2),IF(特征计算_周度!C597="",FALSE,特征计算_周度!C597&gt;2),IF(特征计算_周度!G597="",FALSE,特征计算_周度!G597&gt;2),IF(特征计算_周度!E597="",FALSE,特征计算_周度!E597&gt;2),IF(特征计算_周度!F597="",FALSE,特征计算_周度!F597&gt;2)),MAX(B599,MAX(IF(特征计算_周度!B597="",0,特征计算_周度!B597),IF(特征计算_周度!C597="",0,特征计算_周度!C597),IF(特征计算_周度!G597="",0,特征计算_周度!G597),IF(特征计算_周度!E597="",0,特征计算_周度!E597),IF(特征计算_周度!F597="",0,特征计算_周度!F597))),B599))</f>
        <v/>
      </c>
      <c r="D599" s="129">
        <f>原始数据_周度!B597</f>
        <v/>
      </c>
      <c r="E599" s="157">
        <f>IF(D599="","",D599/MAX(D$4:D599)-1)</f>
        <v/>
      </c>
    </row>
    <row r="600">
      <c r="A600" s="127">
        <f>原始数据_周度!A598</f>
        <v/>
      </c>
      <c r="B600" s="128">
        <f>IF(特征计算_周度!B598="","",0.25*IF(特征计算_周度!B598="",0,特征计算_周度!B598)+0.25*IF(特征计算_周度!C598="",0,特征计算_周度!C598)+0.15*IF(特征计算_周度!D598="",0,特征计算_周度!D598)+0.15*IF(特征计算_周度!E598="",0,特征计算_周度!E598)+0.2*IF(特征计算_周度!F598="",0,特征计算_周度!F598))</f>
        <v/>
      </c>
      <c r="C600" s="128">
        <f>IF(B600="","",IF(OR(IF(特征计算_周度!B598="",FALSE,特征计算_周度!B598&gt;2),IF(特征计算_周度!C598="",FALSE,特征计算_周度!C598&gt;2),IF(特征计算_周度!G598="",FALSE,特征计算_周度!G598&gt;2),IF(特征计算_周度!E598="",FALSE,特征计算_周度!E598&gt;2),IF(特征计算_周度!F598="",FALSE,特征计算_周度!F598&gt;2)),MAX(B600,MAX(IF(特征计算_周度!B598="",0,特征计算_周度!B598),IF(特征计算_周度!C598="",0,特征计算_周度!C598),IF(特征计算_周度!G598="",0,特征计算_周度!G598),IF(特征计算_周度!E598="",0,特征计算_周度!E598),IF(特征计算_周度!F598="",0,特征计算_周度!F598))),B600))</f>
        <v/>
      </c>
      <c r="D600" s="129">
        <f>原始数据_周度!B598</f>
        <v/>
      </c>
      <c r="E600" s="157">
        <f>IF(D600="","",D600/MAX(D$4:D600)-1)</f>
        <v/>
      </c>
    </row>
    <row r="601">
      <c r="A601" s="127">
        <f>原始数据_周度!A599</f>
        <v/>
      </c>
      <c r="B601" s="128">
        <f>IF(特征计算_周度!B599="","",0.25*IF(特征计算_周度!B599="",0,特征计算_周度!B599)+0.25*IF(特征计算_周度!C599="",0,特征计算_周度!C599)+0.15*IF(特征计算_周度!D599="",0,特征计算_周度!D599)+0.15*IF(特征计算_周度!E599="",0,特征计算_周度!E599)+0.2*IF(特征计算_周度!F599="",0,特征计算_周度!F599))</f>
        <v/>
      </c>
      <c r="C601" s="128">
        <f>IF(B601="","",IF(OR(IF(特征计算_周度!B599="",FALSE,特征计算_周度!B599&gt;2),IF(特征计算_周度!C599="",FALSE,特征计算_周度!C599&gt;2),IF(特征计算_周度!G599="",FALSE,特征计算_周度!G599&gt;2),IF(特征计算_周度!E599="",FALSE,特征计算_周度!E599&gt;2),IF(特征计算_周度!F599="",FALSE,特征计算_周度!F599&gt;2)),MAX(B601,MAX(IF(特征计算_周度!B599="",0,特征计算_周度!B599),IF(特征计算_周度!C599="",0,特征计算_周度!C599),IF(特征计算_周度!G599="",0,特征计算_周度!G599),IF(特征计算_周度!E599="",0,特征计算_周度!E599),IF(特征计算_周度!F599="",0,特征计算_周度!F599))),B601))</f>
        <v/>
      </c>
      <c r="D601" s="129">
        <f>原始数据_周度!B599</f>
        <v/>
      </c>
      <c r="E601" s="157">
        <f>IF(D601="","",D601/MAX(D$4:D601)-1)</f>
        <v/>
      </c>
    </row>
    <row r="602">
      <c r="A602" s="127">
        <f>原始数据_周度!A600</f>
        <v/>
      </c>
      <c r="B602" s="128">
        <f>IF(特征计算_周度!B600="","",0.25*IF(特征计算_周度!B600="",0,特征计算_周度!B600)+0.25*IF(特征计算_周度!C600="",0,特征计算_周度!C600)+0.15*IF(特征计算_周度!D600="",0,特征计算_周度!D600)+0.15*IF(特征计算_周度!E600="",0,特征计算_周度!E600)+0.2*IF(特征计算_周度!F600="",0,特征计算_周度!F600))</f>
        <v/>
      </c>
      <c r="C602" s="128">
        <f>IF(B602="","",IF(OR(IF(特征计算_周度!B600="",FALSE,特征计算_周度!B600&gt;2),IF(特征计算_周度!C600="",FALSE,特征计算_周度!C600&gt;2),IF(特征计算_周度!G600="",FALSE,特征计算_周度!G600&gt;2),IF(特征计算_周度!E600="",FALSE,特征计算_周度!E600&gt;2),IF(特征计算_周度!F600="",FALSE,特征计算_周度!F600&gt;2)),MAX(B602,MAX(IF(特征计算_周度!B600="",0,特征计算_周度!B600),IF(特征计算_周度!C600="",0,特征计算_周度!C600),IF(特征计算_周度!G600="",0,特征计算_周度!G600),IF(特征计算_周度!E600="",0,特征计算_周度!E600),IF(特征计算_周度!F600="",0,特征计算_周度!F600))),B602))</f>
        <v/>
      </c>
      <c r="D602" s="129">
        <f>原始数据_周度!B600</f>
        <v/>
      </c>
      <c r="E602" s="157">
        <f>IF(D602="","",D602/MAX(D$4:D602)-1)</f>
        <v/>
      </c>
    </row>
    <row r="603">
      <c r="A603" s="127">
        <f>原始数据_周度!A601</f>
        <v/>
      </c>
      <c r="B603" s="128">
        <f>IF(特征计算_周度!B601="","",0.25*IF(特征计算_周度!B601="",0,特征计算_周度!B601)+0.25*IF(特征计算_周度!C601="",0,特征计算_周度!C601)+0.15*IF(特征计算_周度!D601="",0,特征计算_周度!D601)+0.15*IF(特征计算_周度!E601="",0,特征计算_周度!E601)+0.2*IF(特征计算_周度!F601="",0,特征计算_周度!F601))</f>
        <v/>
      </c>
      <c r="C603" s="128">
        <f>IF(B603="","",IF(OR(IF(特征计算_周度!B601="",FALSE,特征计算_周度!B601&gt;2),IF(特征计算_周度!C601="",FALSE,特征计算_周度!C601&gt;2),IF(特征计算_周度!G601="",FALSE,特征计算_周度!G601&gt;2),IF(特征计算_周度!E601="",FALSE,特征计算_周度!E601&gt;2),IF(特征计算_周度!F601="",FALSE,特征计算_周度!F601&gt;2)),MAX(B603,MAX(IF(特征计算_周度!B601="",0,特征计算_周度!B601),IF(特征计算_周度!C601="",0,特征计算_周度!C601),IF(特征计算_周度!G601="",0,特征计算_周度!G601),IF(特征计算_周度!E601="",0,特征计算_周度!E601),IF(特征计算_周度!F601="",0,特征计算_周度!F601))),B603))</f>
        <v/>
      </c>
      <c r="D603" s="129">
        <f>原始数据_周度!B601</f>
        <v/>
      </c>
      <c r="E603" s="157">
        <f>IF(D603="","",D603/MAX(D$4:D603)-1)</f>
        <v/>
      </c>
    </row>
    <row r="604">
      <c r="A604" s="127">
        <f>原始数据_周度!A602</f>
        <v/>
      </c>
      <c r="B604" s="128">
        <f>IF(特征计算_周度!B602="","",0.25*IF(特征计算_周度!B602="",0,特征计算_周度!B602)+0.25*IF(特征计算_周度!C602="",0,特征计算_周度!C602)+0.15*IF(特征计算_周度!D602="",0,特征计算_周度!D602)+0.15*IF(特征计算_周度!E602="",0,特征计算_周度!E602)+0.2*IF(特征计算_周度!F602="",0,特征计算_周度!F602))</f>
        <v/>
      </c>
      <c r="C604" s="128">
        <f>IF(B604="","",IF(OR(IF(特征计算_周度!B602="",FALSE,特征计算_周度!B602&gt;2),IF(特征计算_周度!C602="",FALSE,特征计算_周度!C602&gt;2),IF(特征计算_周度!G602="",FALSE,特征计算_周度!G602&gt;2),IF(特征计算_周度!E602="",FALSE,特征计算_周度!E602&gt;2),IF(特征计算_周度!F602="",FALSE,特征计算_周度!F602&gt;2)),MAX(B604,MAX(IF(特征计算_周度!B602="",0,特征计算_周度!B602),IF(特征计算_周度!C602="",0,特征计算_周度!C602),IF(特征计算_周度!G602="",0,特征计算_周度!G602),IF(特征计算_周度!E602="",0,特征计算_周度!E602),IF(特征计算_周度!F602="",0,特征计算_周度!F602))),B604))</f>
        <v/>
      </c>
      <c r="D604" s="129">
        <f>原始数据_周度!B602</f>
        <v/>
      </c>
      <c r="E604" s="157">
        <f>IF(D604="","",D604/MAX(D$4:D604)-1)</f>
        <v/>
      </c>
    </row>
    <row r="605">
      <c r="A605" s="127">
        <f>原始数据_周度!A603</f>
        <v/>
      </c>
      <c r="B605" s="128">
        <f>IF(特征计算_周度!B603="","",0.25*IF(特征计算_周度!B603="",0,特征计算_周度!B603)+0.25*IF(特征计算_周度!C603="",0,特征计算_周度!C603)+0.15*IF(特征计算_周度!D603="",0,特征计算_周度!D603)+0.15*IF(特征计算_周度!E603="",0,特征计算_周度!E603)+0.2*IF(特征计算_周度!F603="",0,特征计算_周度!F603))</f>
        <v/>
      </c>
      <c r="C605" s="128">
        <f>IF(B605="","",IF(OR(IF(特征计算_周度!B603="",FALSE,特征计算_周度!B603&gt;2),IF(特征计算_周度!C603="",FALSE,特征计算_周度!C603&gt;2),IF(特征计算_周度!G603="",FALSE,特征计算_周度!G603&gt;2),IF(特征计算_周度!E603="",FALSE,特征计算_周度!E603&gt;2),IF(特征计算_周度!F603="",FALSE,特征计算_周度!F603&gt;2)),MAX(B605,MAX(IF(特征计算_周度!B603="",0,特征计算_周度!B603),IF(特征计算_周度!C603="",0,特征计算_周度!C603),IF(特征计算_周度!G603="",0,特征计算_周度!G603),IF(特征计算_周度!E603="",0,特征计算_周度!E603),IF(特征计算_周度!F603="",0,特征计算_周度!F603))),B605))</f>
        <v/>
      </c>
      <c r="D605" s="129">
        <f>原始数据_周度!B603</f>
        <v/>
      </c>
      <c r="E605" s="157">
        <f>IF(D605="","",D605/MAX(D$4:D605)-1)</f>
        <v/>
      </c>
    </row>
    <row r="606">
      <c r="A606" s="127">
        <f>原始数据_周度!A604</f>
        <v/>
      </c>
      <c r="B606" s="128">
        <f>IF(特征计算_周度!B604="","",0.25*IF(特征计算_周度!B604="",0,特征计算_周度!B604)+0.25*IF(特征计算_周度!C604="",0,特征计算_周度!C604)+0.15*IF(特征计算_周度!D604="",0,特征计算_周度!D604)+0.15*IF(特征计算_周度!E604="",0,特征计算_周度!E604)+0.2*IF(特征计算_周度!F604="",0,特征计算_周度!F604))</f>
        <v/>
      </c>
      <c r="C606" s="128">
        <f>IF(B606="","",IF(OR(IF(特征计算_周度!B604="",FALSE,特征计算_周度!B604&gt;2),IF(特征计算_周度!C604="",FALSE,特征计算_周度!C604&gt;2),IF(特征计算_周度!G604="",FALSE,特征计算_周度!G604&gt;2),IF(特征计算_周度!E604="",FALSE,特征计算_周度!E604&gt;2),IF(特征计算_周度!F604="",FALSE,特征计算_周度!F604&gt;2)),MAX(B606,MAX(IF(特征计算_周度!B604="",0,特征计算_周度!B604),IF(特征计算_周度!C604="",0,特征计算_周度!C604),IF(特征计算_周度!G604="",0,特征计算_周度!G604),IF(特征计算_周度!E604="",0,特征计算_周度!E604),IF(特征计算_周度!F604="",0,特征计算_周度!F604))),B606))</f>
        <v/>
      </c>
      <c r="D606" s="129">
        <f>原始数据_周度!B604</f>
        <v/>
      </c>
      <c r="E606" s="157">
        <f>IF(D606="","",D606/MAX(D$4:D606)-1)</f>
        <v/>
      </c>
    </row>
    <row r="607">
      <c r="A607" s="127">
        <f>原始数据_周度!A605</f>
        <v/>
      </c>
      <c r="B607" s="128">
        <f>IF(特征计算_周度!B605="","",0.25*IF(特征计算_周度!B605="",0,特征计算_周度!B605)+0.25*IF(特征计算_周度!C605="",0,特征计算_周度!C605)+0.15*IF(特征计算_周度!D605="",0,特征计算_周度!D605)+0.15*IF(特征计算_周度!E605="",0,特征计算_周度!E605)+0.2*IF(特征计算_周度!F605="",0,特征计算_周度!F605))</f>
        <v/>
      </c>
      <c r="C607" s="128">
        <f>IF(B607="","",IF(OR(IF(特征计算_周度!B605="",FALSE,特征计算_周度!B605&gt;2),IF(特征计算_周度!C605="",FALSE,特征计算_周度!C605&gt;2),IF(特征计算_周度!G605="",FALSE,特征计算_周度!G605&gt;2),IF(特征计算_周度!E605="",FALSE,特征计算_周度!E605&gt;2),IF(特征计算_周度!F605="",FALSE,特征计算_周度!F605&gt;2)),MAX(B607,MAX(IF(特征计算_周度!B605="",0,特征计算_周度!B605),IF(特征计算_周度!C605="",0,特征计算_周度!C605),IF(特征计算_周度!G605="",0,特征计算_周度!G605),IF(特征计算_周度!E605="",0,特征计算_周度!E605),IF(特征计算_周度!F605="",0,特征计算_周度!F605))),B607))</f>
        <v/>
      </c>
      <c r="D607" s="129">
        <f>原始数据_周度!B605</f>
        <v/>
      </c>
      <c r="E607" s="157">
        <f>IF(D607="","",D607/MAX(D$4:D607)-1)</f>
        <v/>
      </c>
    </row>
    <row r="608">
      <c r="A608" s="127">
        <f>原始数据_周度!A606</f>
        <v/>
      </c>
      <c r="B608" s="128">
        <f>IF(特征计算_周度!B606="","",0.25*IF(特征计算_周度!B606="",0,特征计算_周度!B606)+0.25*IF(特征计算_周度!C606="",0,特征计算_周度!C606)+0.15*IF(特征计算_周度!D606="",0,特征计算_周度!D606)+0.15*IF(特征计算_周度!E606="",0,特征计算_周度!E606)+0.2*IF(特征计算_周度!F606="",0,特征计算_周度!F606))</f>
        <v/>
      </c>
      <c r="C608" s="128">
        <f>IF(B608="","",IF(OR(IF(特征计算_周度!B606="",FALSE,特征计算_周度!B606&gt;2),IF(特征计算_周度!C606="",FALSE,特征计算_周度!C606&gt;2),IF(特征计算_周度!G606="",FALSE,特征计算_周度!G606&gt;2),IF(特征计算_周度!E606="",FALSE,特征计算_周度!E606&gt;2),IF(特征计算_周度!F606="",FALSE,特征计算_周度!F606&gt;2)),MAX(B608,MAX(IF(特征计算_周度!B606="",0,特征计算_周度!B606),IF(特征计算_周度!C606="",0,特征计算_周度!C606),IF(特征计算_周度!G606="",0,特征计算_周度!G606),IF(特征计算_周度!E606="",0,特征计算_周度!E606),IF(特征计算_周度!F606="",0,特征计算_周度!F606))),B608))</f>
        <v/>
      </c>
      <c r="D608" s="129">
        <f>原始数据_周度!B606</f>
        <v/>
      </c>
      <c r="E608" s="157">
        <f>IF(D608="","",D608/MAX(D$4:D608)-1)</f>
        <v/>
      </c>
    </row>
    <row r="609">
      <c r="A609" s="127">
        <f>原始数据_周度!A607</f>
        <v/>
      </c>
      <c r="B609" s="128">
        <f>IF(特征计算_周度!B607="","",0.25*IF(特征计算_周度!B607="",0,特征计算_周度!B607)+0.25*IF(特征计算_周度!C607="",0,特征计算_周度!C607)+0.15*IF(特征计算_周度!D607="",0,特征计算_周度!D607)+0.15*IF(特征计算_周度!E607="",0,特征计算_周度!E607)+0.2*IF(特征计算_周度!F607="",0,特征计算_周度!F607))</f>
        <v/>
      </c>
      <c r="C609" s="128">
        <f>IF(B609="","",IF(OR(IF(特征计算_周度!B607="",FALSE,特征计算_周度!B607&gt;2),IF(特征计算_周度!C607="",FALSE,特征计算_周度!C607&gt;2),IF(特征计算_周度!G607="",FALSE,特征计算_周度!G607&gt;2),IF(特征计算_周度!E607="",FALSE,特征计算_周度!E607&gt;2),IF(特征计算_周度!F607="",FALSE,特征计算_周度!F607&gt;2)),MAX(B609,MAX(IF(特征计算_周度!B607="",0,特征计算_周度!B607),IF(特征计算_周度!C607="",0,特征计算_周度!C607),IF(特征计算_周度!G607="",0,特征计算_周度!G607),IF(特征计算_周度!E607="",0,特征计算_周度!E607),IF(特征计算_周度!F607="",0,特征计算_周度!F607))),B609))</f>
        <v/>
      </c>
      <c r="D609" s="129">
        <f>原始数据_周度!B607</f>
        <v/>
      </c>
      <c r="E609" s="157">
        <f>IF(D609="","",D609/MAX(D$4:D609)-1)</f>
        <v/>
      </c>
    </row>
    <row r="610">
      <c r="A610" s="127">
        <f>原始数据_周度!A608</f>
        <v/>
      </c>
      <c r="B610" s="128">
        <f>IF(特征计算_周度!B608="","",0.25*IF(特征计算_周度!B608="",0,特征计算_周度!B608)+0.25*IF(特征计算_周度!C608="",0,特征计算_周度!C608)+0.15*IF(特征计算_周度!D608="",0,特征计算_周度!D608)+0.15*IF(特征计算_周度!E608="",0,特征计算_周度!E608)+0.2*IF(特征计算_周度!F608="",0,特征计算_周度!F608))</f>
        <v/>
      </c>
      <c r="C610" s="128">
        <f>IF(B610="","",IF(OR(IF(特征计算_周度!B608="",FALSE,特征计算_周度!B608&gt;2),IF(特征计算_周度!C608="",FALSE,特征计算_周度!C608&gt;2),IF(特征计算_周度!G608="",FALSE,特征计算_周度!G608&gt;2),IF(特征计算_周度!E608="",FALSE,特征计算_周度!E608&gt;2),IF(特征计算_周度!F608="",FALSE,特征计算_周度!F608&gt;2)),MAX(B610,MAX(IF(特征计算_周度!B608="",0,特征计算_周度!B608),IF(特征计算_周度!C608="",0,特征计算_周度!C608),IF(特征计算_周度!G608="",0,特征计算_周度!G608),IF(特征计算_周度!E608="",0,特征计算_周度!E608),IF(特征计算_周度!F608="",0,特征计算_周度!F608))),B610))</f>
        <v/>
      </c>
      <c r="D610" s="129">
        <f>原始数据_周度!B608</f>
        <v/>
      </c>
      <c r="E610" s="157">
        <f>IF(D610="","",D610/MAX(D$4:D610)-1)</f>
        <v/>
      </c>
    </row>
    <row r="611">
      <c r="A611" s="127">
        <f>原始数据_周度!A609</f>
        <v/>
      </c>
      <c r="B611" s="128">
        <f>IF(特征计算_周度!B609="","",0.25*IF(特征计算_周度!B609="",0,特征计算_周度!B609)+0.25*IF(特征计算_周度!C609="",0,特征计算_周度!C609)+0.15*IF(特征计算_周度!D609="",0,特征计算_周度!D609)+0.15*IF(特征计算_周度!E609="",0,特征计算_周度!E609)+0.2*IF(特征计算_周度!F609="",0,特征计算_周度!F609))</f>
        <v/>
      </c>
      <c r="C611" s="128">
        <f>IF(B611="","",IF(OR(IF(特征计算_周度!B609="",FALSE,特征计算_周度!B609&gt;2),IF(特征计算_周度!C609="",FALSE,特征计算_周度!C609&gt;2),IF(特征计算_周度!G609="",FALSE,特征计算_周度!G609&gt;2),IF(特征计算_周度!E609="",FALSE,特征计算_周度!E609&gt;2),IF(特征计算_周度!F609="",FALSE,特征计算_周度!F609&gt;2)),MAX(B611,MAX(IF(特征计算_周度!B609="",0,特征计算_周度!B609),IF(特征计算_周度!C609="",0,特征计算_周度!C609),IF(特征计算_周度!G609="",0,特征计算_周度!G609),IF(特征计算_周度!E609="",0,特征计算_周度!E609),IF(特征计算_周度!F609="",0,特征计算_周度!F609))),B611))</f>
        <v/>
      </c>
      <c r="D611" s="129">
        <f>原始数据_周度!B609</f>
        <v/>
      </c>
      <c r="E611" s="157">
        <f>IF(D611="","",D611/MAX(D$4:D611)-1)</f>
        <v/>
      </c>
    </row>
    <row r="612">
      <c r="A612" s="127">
        <f>原始数据_周度!A610</f>
        <v/>
      </c>
      <c r="B612" s="128">
        <f>IF(特征计算_周度!B610="","",0.25*IF(特征计算_周度!B610="",0,特征计算_周度!B610)+0.25*IF(特征计算_周度!C610="",0,特征计算_周度!C610)+0.15*IF(特征计算_周度!D610="",0,特征计算_周度!D610)+0.15*IF(特征计算_周度!E610="",0,特征计算_周度!E610)+0.2*IF(特征计算_周度!F610="",0,特征计算_周度!F610))</f>
        <v/>
      </c>
      <c r="C612" s="128">
        <f>IF(B612="","",IF(OR(IF(特征计算_周度!B610="",FALSE,特征计算_周度!B610&gt;2),IF(特征计算_周度!C610="",FALSE,特征计算_周度!C610&gt;2),IF(特征计算_周度!G610="",FALSE,特征计算_周度!G610&gt;2),IF(特征计算_周度!E610="",FALSE,特征计算_周度!E610&gt;2),IF(特征计算_周度!F610="",FALSE,特征计算_周度!F610&gt;2)),MAX(B612,MAX(IF(特征计算_周度!B610="",0,特征计算_周度!B610),IF(特征计算_周度!C610="",0,特征计算_周度!C610),IF(特征计算_周度!G610="",0,特征计算_周度!G610),IF(特征计算_周度!E610="",0,特征计算_周度!E610),IF(特征计算_周度!F610="",0,特征计算_周度!F610))),B612))</f>
        <v/>
      </c>
      <c r="D612" s="129">
        <f>原始数据_周度!B610</f>
        <v/>
      </c>
      <c r="E612" s="157">
        <f>IF(D612="","",D612/MAX(D$4:D612)-1)</f>
        <v/>
      </c>
    </row>
    <row r="613">
      <c r="A613" s="127">
        <f>原始数据_周度!A611</f>
        <v/>
      </c>
      <c r="B613" s="128">
        <f>IF(特征计算_周度!B611="","",0.25*IF(特征计算_周度!B611="",0,特征计算_周度!B611)+0.25*IF(特征计算_周度!C611="",0,特征计算_周度!C611)+0.15*IF(特征计算_周度!D611="",0,特征计算_周度!D611)+0.15*IF(特征计算_周度!E611="",0,特征计算_周度!E611)+0.2*IF(特征计算_周度!F611="",0,特征计算_周度!F611))</f>
        <v/>
      </c>
      <c r="C613" s="128">
        <f>IF(B613="","",IF(OR(IF(特征计算_周度!B611="",FALSE,特征计算_周度!B611&gt;2),IF(特征计算_周度!C611="",FALSE,特征计算_周度!C611&gt;2),IF(特征计算_周度!G611="",FALSE,特征计算_周度!G611&gt;2),IF(特征计算_周度!E611="",FALSE,特征计算_周度!E611&gt;2),IF(特征计算_周度!F611="",FALSE,特征计算_周度!F611&gt;2)),MAX(B613,MAX(IF(特征计算_周度!B611="",0,特征计算_周度!B611),IF(特征计算_周度!C611="",0,特征计算_周度!C611),IF(特征计算_周度!G611="",0,特征计算_周度!G611),IF(特征计算_周度!E611="",0,特征计算_周度!E611),IF(特征计算_周度!F611="",0,特征计算_周度!F611))),B613))</f>
        <v/>
      </c>
      <c r="D613" s="129">
        <f>原始数据_周度!B611</f>
        <v/>
      </c>
      <c r="E613" s="157">
        <f>IF(D613="","",D613/MAX(D$4:D613)-1)</f>
        <v/>
      </c>
    </row>
    <row r="614">
      <c r="A614" s="127">
        <f>原始数据_周度!A612</f>
        <v/>
      </c>
      <c r="B614" s="128">
        <f>IF(特征计算_周度!B612="","",0.25*IF(特征计算_周度!B612="",0,特征计算_周度!B612)+0.25*IF(特征计算_周度!C612="",0,特征计算_周度!C612)+0.15*IF(特征计算_周度!D612="",0,特征计算_周度!D612)+0.15*IF(特征计算_周度!E612="",0,特征计算_周度!E612)+0.2*IF(特征计算_周度!F612="",0,特征计算_周度!F612))</f>
        <v/>
      </c>
      <c r="C614" s="128">
        <f>IF(B614="","",IF(OR(IF(特征计算_周度!B612="",FALSE,特征计算_周度!B612&gt;2),IF(特征计算_周度!C612="",FALSE,特征计算_周度!C612&gt;2),IF(特征计算_周度!G612="",FALSE,特征计算_周度!G612&gt;2),IF(特征计算_周度!E612="",FALSE,特征计算_周度!E612&gt;2),IF(特征计算_周度!F612="",FALSE,特征计算_周度!F612&gt;2)),MAX(B614,MAX(IF(特征计算_周度!B612="",0,特征计算_周度!B612),IF(特征计算_周度!C612="",0,特征计算_周度!C612),IF(特征计算_周度!G612="",0,特征计算_周度!G612),IF(特征计算_周度!E612="",0,特征计算_周度!E612),IF(特征计算_周度!F612="",0,特征计算_周度!F612))),B614))</f>
        <v/>
      </c>
      <c r="D614" s="129">
        <f>原始数据_周度!B612</f>
        <v/>
      </c>
      <c r="E614" s="157">
        <f>IF(D614="","",D614/MAX(D$4:D614)-1)</f>
        <v/>
      </c>
    </row>
    <row r="615">
      <c r="A615" s="127">
        <f>原始数据_周度!A613</f>
        <v/>
      </c>
      <c r="B615" s="128">
        <f>IF(特征计算_周度!B613="","",0.25*IF(特征计算_周度!B613="",0,特征计算_周度!B613)+0.25*IF(特征计算_周度!C613="",0,特征计算_周度!C613)+0.15*IF(特征计算_周度!D613="",0,特征计算_周度!D613)+0.15*IF(特征计算_周度!E613="",0,特征计算_周度!E613)+0.2*IF(特征计算_周度!F613="",0,特征计算_周度!F613))</f>
        <v/>
      </c>
      <c r="C615" s="128">
        <f>IF(B615="","",IF(OR(IF(特征计算_周度!B613="",FALSE,特征计算_周度!B613&gt;2),IF(特征计算_周度!C613="",FALSE,特征计算_周度!C613&gt;2),IF(特征计算_周度!G613="",FALSE,特征计算_周度!G613&gt;2),IF(特征计算_周度!E613="",FALSE,特征计算_周度!E613&gt;2),IF(特征计算_周度!F613="",FALSE,特征计算_周度!F613&gt;2)),MAX(B615,MAX(IF(特征计算_周度!B613="",0,特征计算_周度!B613),IF(特征计算_周度!C613="",0,特征计算_周度!C613),IF(特征计算_周度!G613="",0,特征计算_周度!G613),IF(特征计算_周度!E613="",0,特征计算_周度!E613),IF(特征计算_周度!F613="",0,特征计算_周度!F613))),B615))</f>
        <v/>
      </c>
      <c r="D615" s="129">
        <f>原始数据_周度!B613</f>
        <v/>
      </c>
      <c r="E615" s="157">
        <f>IF(D615="","",D615/MAX(D$4:D615)-1)</f>
        <v/>
      </c>
    </row>
    <row r="616">
      <c r="A616" s="127">
        <f>原始数据_周度!A614</f>
        <v/>
      </c>
      <c r="B616" s="128">
        <f>IF(特征计算_周度!B614="","",0.25*IF(特征计算_周度!B614="",0,特征计算_周度!B614)+0.25*IF(特征计算_周度!C614="",0,特征计算_周度!C614)+0.15*IF(特征计算_周度!D614="",0,特征计算_周度!D614)+0.15*IF(特征计算_周度!E614="",0,特征计算_周度!E614)+0.2*IF(特征计算_周度!F614="",0,特征计算_周度!F614))</f>
        <v/>
      </c>
      <c r="C616" s="128">
        <f>IF(B616="","",IF(OR(IF(特征计算_周度!B614="",FALSE,特征计算_周度!B614&gt;2),IF(特征计算_周度!C614="",FALSE,特征计算_周度!C614&gt;2),IF(特征计算_周度!G614="",FALSE,特征计算_周度!G614&gt;2),IF(特征计算_周度!E614="",FALSE,特征计算_周度!E614&gt;2),IF(特征计算_周度!F614="",FALSE,特征计算_周度!F614&gt;2)),MAX(B616,MAX(IF(特征计算_周度!B614="",0,特征计算_周度!B614),IF(特征计算_周度!C614="",0,特征计算_周度!C614),IF(特征计算_周度!G614="",0,特征计算_周度!G614),IF(特征计算_周度!E614="",0,特征计算_周度!E614),IF(特征计算_周度!F614="",0,特征计算_周度!F614))),B616))</f>
        <v/>
      </c>
      <c r="D616" s="129">
        <f>原始数据_周度!B614</f>
        <v/>
      </c>
      <c r="E616" s="157">
        <f>IF(D616="","",D616/MAX(D$4:D616)-1)</f>
        <v/>
      </c>
    </row>
    <row r="617">
      <c r="A617" s="127">
        <f>原始数据_周度!A615</f>
        <v/>
      </c>
      <c r="B617" s="128">
        <f>IF(特征计算_周度!B615="","",0.25*IF(特征计算_周度!B615="",0,特征计算_周度!B615)+0.25*IF(特征计算_周度!C615="",0,特征计算_周度!C615)+0.15*IF(特征计算_周度!D615="",0,特征计算_周度!D615)+0.15*IF(特征计算_周度!E615="",0,特征计算_周度!E615)+0.2*IF(特征计算_周度!F615="",0,特征计算_周度!F615))</f>
        <v/>
      </c>
      <c r="C617" s="128">
        <f>IF(B617="","",IF(OR(IF(特征计算_周度!B615="",FALSE,特征计算_周度!B615&gt;2),IF(特征计算_周度!C615="",FALSE,特征计算_周度!C615&gt;2),IF(特征计算_周度!G615="",FALSE,特征计算_周度!G615&gt;2),IF(特征计算_周度!E615="",FALSE,特征计算_周度!E615&gt;2),IF(特征计算_周度!F615="",FALSE,特征计算_周度!F615&gt;2)),MAX(B617,MAX(IF(特征计算_周度!B615="",0,特征计算_周度!B615),IF(特征计算_周度!C615="",0,特征计算_周度!C615),IF(特征计算_周度!G615="",0,特征计算_周度!G615),IF(特征计算_周度!E615="",0,特征计算_周度!E615),IF(特征计算_周度!F615="",0,特征计算_周度!F615))),B617))</f>
        <v/>
      </c>
      <c r="D617" s="129">
        <f>原始数据_周度!B615</f>
        <v/>
      </c>
      <c r="E617" s="157">
        <f>IF(D617="","",D617/MAX(D$4:D617)-1)</f>
        <v/>
      </c>
    </row>
    <row r="618">
      <c r="A618" s="127">
        <f>原始数据_周度!A616</f>
        <v/>
      </c>
      <c r="B618" s="128">
        <f>IF(特征计算_周度!B616="","",0.25*IF(特征计算_周度!B616="",0,特征计算_周度!B616)+0.25*IF(特征计算_周度!C616="",0,特征计算_周度!C616)+0.15*IF(特征计算_周度!D616="",0,特征计算_周度!D616)+0.15*IF(特征计算_周度!E616="",0,特征计算_周度!E616)+0.2*IF(特征计算_周度!F616="",0,特征计算_周度!F616))</f>
        <v/>
      </c>
      <c r="C618" s="128">
        <f>IF(B618="","",IF(OR(IF(特征计算_周度!B616="",FALSE,特征计算_周度!B616&gt;2),IF(特征计算_周度!C616="",FALSE,特征计算_周度!C616&gt;2),IF(特征计算_周度!G616="",FALSE,特征计算_周度!G616&gt;2),IF(特征计算_周度!E616="",FALSE,特征计算_周度!E616&gt;2),IF(特征计算_周度!F616="",FALSE,特征计算_周度!F616&gt;2)),MAX(B618,MAX(IF(特征计算_周度!B616="",0,特征计算_周度!B616),IF(特征计算_周度!C616="",0,特征计算_周度!C616),IF(特征计算_周度!G616="",0,特征计算_周度!G616),IF(特征计算_周度!E616="",0,特征计算_周度!E616),IF(特征计算_周度!F616="",0,特征计算_周度!F616))),B618))</f>
        <v/>
      </c>
      <c r="D618" s="129">
        <f>原始数据_周度!B616</f>
        <v/>
      </c>
      <c r="E618" s="157">
        <f>IF(D618="","",D618/MAX(D$4:D618)-1)</f>
        <v/>
      </c>
    </row>
    <row r="619">
      <c r="A619" s="127">
        <f>原始数据_周度!A617</f>
        <v/>
      </c>
      <c r="B619" s="128">
        <f>IF(特征计算_周度!B617="","",0.25*IF(特征计算_周度!B617="",0,特征计算_周度!B617)+0.25*IF(特征计算_周度!C617="",0,特征计算_周度!C617)+0.15*IF(特征计算_周度!D617="",0,特征计算_周度!D617)+0.15*IF(特征计算_周度!E617="",0,特征计算_周度!E617)+0.2*IF(特征计算_周度!F617="",0,特征计算_周度!F617))</f>
        <v/>
      </c>
      <c r="C619" s="128">
        <f>IF(B619="","",IF(OR(IF(特征计算_周度!B617="",FALSE,特征计算_周度!B617&gt;2),IF(特征计算_周度!C617="",FALSE,特征计算_周度!C617&gt;2),IF(特征计算_周度!G617="",FALSE,特征计算_周度!G617&gt;2),IF(特征计算_周度!E617="",FALSE,特征计算_周度!E617&gt;2),IF(特征计算_周度!F617="",FALSE,特征计算_周度!F617&gt;2)),MAX(B619,MAX(IF(特征计算_周度!B617="",0,特征计算_周度!B617),IF(特征计算_周度!C617="",0,特征计算_周度!C617),IF(特征计算_周度!G617="",0,特征计算_周度!G617),IF(特征计算_周度!E617="",0,特征计算_周度!E617),IF(特征计算_周度!F617="",0,特征计算_周度!F617))),B619))</f>
        <v/>
      </c>
      <c r="D619" s="129">
        <f>原始数据_周度!B617</f>
        <v/>
      </c>
      <c r="E619" s="157">
        <f>IF(D619="","",D619/MAX(D$4:D619)-1)</f>
        <v/>
      </c>
    </row>
    <row r="620">
      <c r="A620" s="127">
        <f>原始数据_周度!A618</f>
        <v/>
      </c>
      <c r="B620" s="128">
        <f>IF(特征计算_周度!B618="","",0.25*IF(特征计算_周度!B618="",0,特征计算_周度!B618)+0.25*IF(特征计算_周度!C618="",0,特征计算_周度!C618)+0.15*IF(特征计算_周度!D618="",0,特征计算_周度!D618)+0.15*IF(特征计算_周度!E618="",0,特征计算_周度!E618)+0.2*IF(特征计算_周度!F618="",0,特征计算_周度!F618))</f>
        <v/>
      </c>
      <c r="C620" s="128">
        <f>IF(B620="","",IF(OR(IF(特征计算_周度!B618="",FALSE,特征计算_周度!B618&gt;2),IF(特征计算_周度!C618="",FALSE,特征计算_周度!C618&gt;2),IF(特征计算_周度!G618="",FALSE,特征计算_周度!G618&gt;2),IF(特征计算_周度!E618="",FALSE,特征计算_周度!E618&gt;2),IF(特征计算_周度!F618="",FALSE,特征计算_周度!F618&gt;2)),MAX(B620,MAX(IF(特征计算_周度!B618="",0,特征计算_周度!B618),IF(特征计算_周度!C618="",0,特征计算_周度!C618),IF(特征计算_周度!G618="",0,特征计算_周度!G618),IF(特征计算_周度!E618="",0,特征计算_周度!E618),IF(特征计算_周度!F618="",0,特征计算_周度!F618))),B620))</f>
        <v/>
      </c>
      <c r="D620" s="129">
        <f>原始数据_周度!B618</f>
        <v/>
      </c>
      <c r="E620" s="157">
        <f>IF(D620="","",D620/MAX(D$4:D620)-1)</f>
        <v/>
      </c>
    </row>
    <row r="621">
      <c r="A621" s="127">
        <f>原始数据_周度!A619</f>
        <v/>
      </c>
      <c r="B621" s="128">
        <f>IF(特征计算_周度!B619="","",0.25*IF(特征计算_周度!B619="",0,特征计算_周度!B619)+0.25*IF(特征计算_周度!C619="",0,特征计算_周度!C619)+0.15*IF(特征计算_周度!D619="",0,特征计算_周度!D619)+0.15*IF(特征计算_周度!E619="",0,特征计算_周度!E619)+0.2*IF(特征计算_周度!F619="",0,特征计算_周度!F619))</f>
        <v/>
      </c>
      <c r="C621" s="128">
        <f>IF(B621="","",IF(OR(IF(特征计算_周度!B619="",FALSE,特征计算_周度!B619&gt;2),IF(特征计算_周度!C619="",FALSE,特征计算_周度!C619&gt;2),IF(特征计算_周度!G619="",FALSE,特征计算_周度!G619&gt;2),IF(特征计算_周度!E619="",FALSE,特征计算_周度!E619&gt;2),IF(特征计算_周度!F619="",FALSE,特征计算_周度!F619&gt;2)),MAX(B621,MAX(IF(特征计算_周度!B619="",0,特征计算_周度!B619),IF(特征计算_周度!C619="",0,特征计算_周度!C619),IF(特征计算_周度!G619="",0,特征计算_周度!G619),IF(特征计算_周度!E619="",0,特征计算_周度!E619),IF(特征计算_周度!F619="",0,特征计算_周度!F619))),B621))</f>
        <v/>
      </c>
      <c r="D621" s="129">
        <f>原始数据_周度!B619</f>
        <v/>
      </c>
      <c r="E621" s="157">
        <f>IF(D621="","",D621/MAX(D$4:D621)-1)</f>
        <v/>
      </c>
    </row>
    <row r="622">
      <c r="A622" s="127">
        <f>原始数据_周度!A620</f>
        <v/>
      </c>
      <c r="B622" s="128">
        <f>IF(特征计算_周度!B620="","",0.25*IF(特征计算_周度!B620="",0,特征计算_周度!B620)+0.25*IF(特征计算_周度!C620="",0,特征计算_周度!C620)+0.15*IF(特征计算_周度!D620="",0,特征计算_周度!D620)+0.15*IF(特征计算_周度!E620="",0,特征计算_周度!E620)+0.2*IF(特征计算_周度!F620="",0,特征计算_周度!F620))</f>
        <v/>
      </c>
      <c r="C622" s="128">
        <f>IF(B622="","",IF(OR(IF(特征计算_周度!B620="",FALSE,特征计算_周度!B620&gt;2),IF(特征计算_周度!C620="",FALSE,特征计算_周度!C620&gt;2),IF(特征计算_周度!G620="",FALSE,特征计算_周度!G620&gt;2),IF(特征计算_周度!E620="",FALSE,特征计算_周度!E620&gt;2),IF(特征计算_周度!F620="",FALSE,特征计算_周度!F620&gt;2)),MAX(B622,MAX(IF(特征计算_周度!B620="",0,特征计算_周度!B620),IF(特征计算_周度!C620="",0,特征计算_周度!C620),IF(特征计算_周度!G620="",0,特征计算_周度!G620),IF(特征计算_周度!E620="",0,特征计算_周度!E620),IF(特征计算_周度!F620="",0,特征计算_周度!F620))),B622))</f>
        <v/>
      </c>
      <c r="D622" s="129">
        <f>原始数据_周度!B620</f>
        <v/>
      </c>
      <c r="E622" s="157">
        <f>IF(D622="","",D622/MAX(D$4:D622)-1)</f>
        <v/>
      </c>
    </row>
    <row r="623">
      <c r="A623" s="127">
        <f>原始数据_周度!A621</f>
        <v/>
      </c>
      <c r="B623" s="128">
        <f>IF(特征计算_周度!B621="","",0.25*IF(特征计算_周度!B621="",0,特征计算_周度!B621)+0.25*IF(特征计算_周度!C621="",0,特征计算_周度!C621)+0.15*IF(特征计算_周度!D621="",0,特征计算_周度!D621)+0.15*IF(特征计算_周度!E621="",0,特征计算_周度!E621)+0.2*IF(特征计算_周度!F621="",0,特征计算_周度!F621))</f>
        <v/>
      </c>
      <c r="C623" s="128">
        <f>IF(B623="","",IF(OR(IF(特征计算_周度!B621="",FALSE,特征计算_周度!B621&gt;2),IF(特征计算_周度!C621="",FALSE,特征计算_周度!C621&gt;2),IF(特征计算_周度!G621="",FALSE,特征计算_周度!G621&gt;2),IF(特征计算_周度!E621="",FALSE,特征计算_周度!E621&gt;2),IF(特征计算_周度!F621="",FALSE,特征计算_周度!F621&gt;2)),MAX(B623,MAX(IF(特征计算_周度!B621="",0,特征计算_周度!B621),IF(特征计算_周度!C621="",0,特征计算_周度!C621),IF(特征计算_周度!G621="",0,特征计算_周度!G621),IF(特征计算_周度!E621="",0,特征计算_周度!E621),IF(特征计算_周度!F621="",0,特征计算_周度!F621))),B623))</f>
        <v/>
      </c>
      <c r="D623" s="129">
        <f>原始数据_周度!B621</f>
        <v/>
      </c>
      <c r="E623" s="157">
        <f>IF(D623="","",D623/MAX(D$4:D623)-1)</f>
        <v/>
      </c>
    </row>
    <row r="624">
      <c r="A624" s="127">
        <f>原始数据_周度!A622</f>
        <v/>
      </c>
      <c r="B624" s="128">
        <f>IF(特征计算_周度!B622="","",0.25*IF(特征计算_周度!B622="",0,特征计算_周度!B622)+0.25*IF(特征计算_周度!C622="",0,特征计算_周度!C622)+0.15*IF(特征计算_周度!D622="",0,特征计算_周度!D622)+0.15*IF(特征计算_周度!E622="",0,特征计算_周度!E622)+0.2*IF(特征计算_周度!F622="",0,特征计算_周度!F622))</f>
        <v/>
      </c>
      <c r="C624" s="128">
        <f>IF(B624="","",IF(OR(IF(特征计算_周度!B622="",FALSE,特征计算_周度!B622&gt;2),IF(特征计算_周度!C622="",FALSE,特征计算_周度!C622&gt;2),IF(特征计算_周度!G622="",FALSE,特征计算_周度!G622&gt;2),IF(特征计算_周度!E622="",FALSE,特征计算_周度!E622&gt;2),IF(特征计算_周度!F622="",FALSE,特征计算_周度!F622&gt;2)),MAX(B624,MAX(IF(特征计算_周度!B622="",0,特征计算_周度!B622),IF(特征计算_周度!C622="",0,特征计算_周度!C622),IF(特征计算_周度!G622="",0,特征计算_周度!G622),IF(特征计算_周度!E622="",0,特征计算_周度!E622),IF(特征计算_周度!F622="",0,特征计算_周度!F622))),B624))</f>
        <v/>
      </c>
      <c r="D624" s="129">
        <f>原始数据_周度!B622</f>
        <v/>
      </c>
      <c r="E624" s="157">
        <f>IF(D624="","",D624/MAX(D$4:D624)-1)</f>
        <v/>
      </c>
    </row>
    <row r="625">
      <c r="A625" s="127">
        <f>原始数据_周度!A623</f>
        <v/>
      </c>
      <c r="B625" s="128">
        <f>IF(特征计算_周度!B623="","",0.25*IF(特征计算_周度!B623="",0,特征计算_周度!B623)+0.25*IF(特征计算_周度!C623="",0,特征计算_周度!C623)+0.15*IF(特征计算_周度!D623="",0,特征计算_周度!D623)+0.15*IF(特征计算_周度!E623="",0,特征计算_周度!E623)+0.2*IF(特征计算_周度!F623="",0,特征计算_周度!F623))</f>
        <v/>
      </c>
      <c r="C625" s="128">
        <f>IF(B625="","",IF(OR(IF(特征计算_周度!B623="",FALSE,特征计算_周度!B623&gt;2),IF(特征计算_周度!C623="",FALSE,特征计算_周度!C623&gt;2),IF(特征计算_周度!G623="",FALSE,特征计算_周度!G623&gt;2),IF(特征计算_周度!E623="",FALSE,特征计算_周度!E623&gt;2),IF(特征计算_周度!F623="",FALSE,特征计算_周度!F623&gt;2)),MAX(B625,MAX(IF(特征计算_周度!B623="",0,特征计算_周度!B623),IF(特征计算_周度!C623="",0,特征计算_周度!C623),IF(特征计算_周度!G623="",0,特征计算_周度!G623),IF(特征计算_周度!E623="",0,特征计算_周度!E623),IF(特征计算_周度!F623="",0,特征计算_周度!F623))),B625))</f>
        <v/>
      </c>
      <c r="D625" s="129">
        <f>原始数据_周度!B623</f>
        <v/>
      </c>
      <c r="E625" s="157">
        <f>IF(D625="","",D625/MAX(D$4:D625)-1)</f>
        <v/>
      </c>
    </row>
    <row r="626">
      <c r="A626" s="127">
        <f>原始数据_周度!A624</f>
        <v/>
      </c>
      <c r="B626" s="128">
        <f>IF(特征计算_周度!B624="","",0.25*IF(特征计算_周度!B624="",0,特征计算_周度!B624)+0.25*IF(特征计算_周度!C624="",0,特征计算_周度!C624)+0.15*IF(特征计算_周度!D624="",0,特征计算_周度!D624)+0.15*IF(特征计算_周度!E624="",0,特征计算_周度!E624)+0.2*IF(特征计算_周度!F624="",0,特征计算_周度!F624))</f>
        <v/>
      </c>
      <c r="C626" s="128">
        <f>IF(B626="","",IF(OR(IF(特征计算_周度!B624="",FALSE,特征计算_周度!B624&gt;2),IF(特征计算_周度!C624="",FALSE,特征计算_周度!C624&gt;2),IF(特征计算_周度!G624="",FALSE,特征计算_周度!G624&gt;2),IF(特征计算_周度!E624="",FALSE,特征计算_周度!E624&gt;2),IF(特征计算_周度!F624="",FALSE,特征计算_周度!F624&gt;2)),MAX(B626,MAX(IF(特征计算_周度!B624="",0,特征计算_周度!B624),IF(特征计算_周度!C624="",0,特征计算_周度!C624),IF(特征计算_周度!G624="",0,特征计算_周度!G624),IF(特征计算_周度!E624="",0,特征计算_周度!E624),IF(特征计算_周度!F624="",0,特征计算_周度!F624))),B626))</f>
        <v/>
      </c>
      <c r="D626" s="129">
        <f>原始数据_周度!B624</f>
        <v/>
      </c>
      <c r="E626" s="157">
        <f>IF(D626="","",D626/MAX(D$4:D626)-1)</f>
        <v/>
      </c>
    </row>
    <row r="627">
      <c r="A627" s="127">
        <f>原始数据_周度!A625</f>
        <v/>
      </c>
      <c r="B627" s="128">
        <f>IF(特征计算_周度!B625="","",0.25*IF(特征计算_周度!B625="",0,特征计算_周度!B625)+0.25*IF(特征计算_周度!C625="",0,特征计算_周度!C625)+0.15*IF(特征计算_周度!D625="",0,特征计算_周度!D625)+0.15*IF(特征计算_周度!E625="",0,特征计算_周度!E625)+0.2*IF(特征计算_周度!F625="",0,特征计算_周度!F625))</f>
        <v/>
      </c>
      <c r="C627" s="128">
        <f>IF(B627="","",IF(OR(IF(特征计算_周度!B625="",FALSE,特征计算_周度!B625&gt;2),IF(特征计算_周度!C625="",FALSE,特征计算_周度!C625&gt;2),IF(特征计算_周度!G625="",FALSE,特征计算_周度!G625&gt;2),IF(特征计算_周度!E625="",FALSE,特征计算_周度!E625&gt;2),IF(特征计算_周度!F625="",FALSE,特征计算_周度!F625&gt;2)),MAX(B627,MAX(IF(特征计算_周度!B625="",0,特征计算_周度!B625),IF(特征计算_周度!C625="",0,特征计算_周度!C625),IF(特征计算_周度!G625="",0,特征计算_周度!G625),IF(特征计算_周度!E625="",0,特征计算_周度!E625),IF(特征计算_周度!F625="",0,特征计算_周度!F625))),B627))</f>
        <v/>
      </c>
      <c r="D627" s="129">
        <f>原始数据_周度!B625</f>
        <v/>
      </c>
      <c r="E627" s="157">
        <f>IF(D627="","",D627/MAX(D$4:D627)-1)</f>
        <v/>
      </c>
    </row>
    <row r="628">
      <c r="A628" s="127">
        <f>原始数据_周度!A626</f>
        <v/>
      </c>
      <c r="B628" s="128">
        <f>IF(特征计算_周度!B626="","",0.25*IF(特征计算_周度!B626="",0,特征计算_周度!B626)+0.25*IF(特征计算_周度!C626="",0,特征计算_周度!C626)+0.15*IF(特征计算_周度!D626="",0,特征计算_周度!D626)+0.15*IF(特征计算_周度!E626="",0,特征计算_周度!E626)+0.2*IF(特征计算_周度!F626="",0,特征计算_周度!F626))</f>
        <v/>
      </c>
      <c r="C628" s="128">
        <f>IF(B628="","",IF(OR(IF(特征计算_周度!B626="",FALSE,特征计算_周度!B626&gt;2),IF(特征计算_周度!C626="",FALSE,特征计算_周度!C626&gt;2),IF(特征计算_周度!G626="",FALSE,特征计算_周度!G626&gt;2),IF(特征计算_周度!E626="",FALSE,特征计算_周度!E626&gt;2),IF(特征计算_周度!F626="",FALSE,特征计算_周度!F626&gt;2)),MAX(B628,MAX(IF(特征计算_周度!B626="",0,特征计算_周度!B626),IF(特征计算_周度!C626="",0,特征计算_周度!C626),IF(特征计算_周度!G626="",0,特征计算_周度!G626),IF(特征计算_周度!E626="",0,特征计算_周度!E626),IF(特征计算_周度!F626="",0,特征计算_周度!F626))),B628))</f>
        <v/>
      </c>
      <c r="D628" s="129">
        <f>原始数据_周度!B626</f>
        <v/>
      </c>
      <c r="E628" s="157">
        <f>IF(D628="","",D628/MAX(D$4:D628)-1)</f>
        <v/>
      </c>
    </row>
    <row r="629">
      <c r="A629" s="127">
        <f>原始数据_周度!A627</f>
        <v/>
      </c>
      <c r="B629" s="128">
        <f>IF(特征计算_周度!B627="","",0.25*IF(特征计算_周度!B627="",0,特征计算_周度!B627)+0.25*IF(特征计算_周度!C627="",0,特征计算_周度!C627)+0.15*IF(特征计算_周度!D627="",0,特征计算_周度!D627)+0.15*IF(特征计算_周度!E627="",0,特征计算_周度!E627)+0.2*IF(特征计算_周度!F627="",0,特征计算_周度!F627))</f>
        <v/>
      </c>
      <c r="C629" s="128">
        <f>IF(B629="","",IF(OR(IF(特征计算_周度!B627="",FALSE,特征计算_周度!B627&gt;2),IF(特征计算_周度!C627="",FALSE,特征计算_周度!C627&gt;2),IF(特征计算_周度!G627="",FALSE,特征计算_周度!G627&gt;2),IF(特征计算_周度!E627="",FALSE,特征计算_周度!E627&gt;2),IF(特征计算_周度!F627="",FALSE,特征计算_周度!F627&gt;2)),MAX(B629,MAX(IF(特征计算_周度!B627="",0,特征计算_周度!B627),IF(特征计算_周度!C627="",0,特征计算_周度!C627),IF(特征计算_周度!G627="",0,特征计算_周度!G627),IF(特征计算_周度!E627="",0,特征计算_周度!E627),IF(特征计算_周度!F627="",0,特征计算_周度!F627))),B629))</f>
        <v/>
      </c>
      <c r="D629" s="129">
        <f>原始数据_周度!B627</f>
        <v/>
      </c>
      <c r="E629" s="157">
        <f>IF(D629="","",D629/MAX(D$4:D629)-1)</f>
        <v/>
      </c>
    </row>
    <row r="630">
      <c r="A630" s="127">
        <f>原始数据_周度!A628</f>
        <v/>
      </c>
      <c r="B630" s="128">
        <f>IF(特征计算_周度!B628="","",0.25*IF(特征计算_周度!B628="",0,特征计算_周度!B628)+0.25*IF(特征计算_周度!C628="",0,特征计算_周度!C628)+0.15*IF(特征计算_周度!D628="",0,特征计算_周度!D628)+0.15*IF(特征计算_周度!E628="",0,特征计算_周度!E628)+0.2*IF(特征计算_周度!F628="",0,特征计算_周度!F628))</f>
        <v/>
      </c>
      <c r="C630" s="128">
        <f>IF(B630="","",IF(OR(IF(特征计算_周度!B628="",FALSE,特征计算_周度!B628&gt;2),IF(特征计算_周度!C628="",FALSE,特征计算_周度!C628&gt;2),IF(特征计算_周度!G628="",FALSE,特征计算_周度!G628&gt;2),IF(特征计算_周度!E628="",FALSE,特征计算_周度!E628&gt;2),IF(特征计算_周度!F628="",FALSE,特征计算_周度!F628&gt;2)),MAX(B630,MAX(IF(特征计算_周度!B628="",0,特征计算_周度!B628),IF(特征计算_周度!C628="",0,特征计算_周度!C628),IF(特征计算_周度!G628="",0,特征计算_周度!G628),IF(特征计算_周度!E628="",0,特征计算_周度!E628),IF(特征计算_周度!F628="",0,特征计算_周度!F628))),B630))</f>
        <v/>
      </c>
      <c r="D630" s="129">
        <f>原始数据_周度!B628</f>
        <v/>
      </c>
      <c r="E630" s="157">
        <f>IF(D630="","",D630/MAX(D$4:D630)-1)</f>
        <v/>
      </c>
    </row>
    <row r="631">
      <c r="A631" s="127">
        <f>原始数据_周度!A629</f>
        <v/>
      </c>
      <c r="B631" s="128">
        <f>IF(特征计算_周度!B629="","",0.25*IF(特征计算_周度!B629="",0,特征计算_周度!B629)+0.25*IF(特征计算_周度!C629="",0,特征计算_周度!C629)+0.15*IF(特征计算_周度!D629="",0,特征计算_周度!D629)+0.15*IF(特征计算_周度!E629="",0,特征计算_周度!E629)+0.2*IF(特征计算_周度!F629="",0,特征计算_周度!F629))</f>
        <v/>
      </c>
      <c r="C631" s="128">
        <f>IF(B631="","",IF(OR(IF(特征计算_周度!B629="",FALSE,特征计算_周度!B629&gt;2),IF(特征计算_周度!C629="",FALSE,特征计算_周度!C629&gt;2),IF(特征计算_周度!G629="",FALSE,特征计算_周度!G629&gt;2),IF(特征计算_周度!E629="",FALSE,特征计算_周度!E629&gt;2),IF(特征计算_周度!F629="",FALSE,特征计算_周度!F629&gt;2)),MAX(B631,MAX(IF(特征计算_周度!B629="",0,特征计算_周度!B629),IF(特征计算_周度!C629="",0,特征计算_周度!C629),IF(特征计算_周度!G629="",0,特征计算_周度!G629),IF(特征计算_周度!E629="",0,特征计算_周度!E629),IF(特征计算_周度!F629="",0,特征计算_周度!F629))),B631))</f>
        <v/>
      </c>
      <c r="D631" s="129">
        <f>原始数据_周度!B629</f>
        <v/>
      </c>
      <c r="E631" s="157">
        <f>IF(D631="","",D631/MAX(D$4:D631)-1)</f>
        <v/>
      </c>
    </row>
    <row r="632">
      <c r="A632" s="127">
        <f>原始数据_周度!A630</f>
        <v/>
      </c>
      <c r="B632" s="128">
        <f>IF(特征计算_周度!B630="","",0.25*IF(特征计算_周度!B630="",0,特征计算_周度!B630)+0.25*IF(特征计算_周度!C630="",0,特征计算_周度!C630)+0.15*IF(特征计算_周度!D630="",0,特征计算_周度!D630)+0.15*IF(特征计算_周度!E630="",0,特征计算_周度!E630)+0.2*IF(特征计算_周度!F630="",0,特征计算_周度!F630))</f>
        <v/>
      </c>
      <c r="C632" s="128">
        <f>IF(B632="","",IF(OR(IF(特征计算_周度!B630="",FALSE,特征计算_周度!B630&gt;2),IF(特征计算_周度!C630="",FALSE,特征计算_周度!C630&gt;2),IF(特征计算_周度!G630="",FALSE,特征计算_周度!G630&gt;2),IF(特征计算_周度!E630="",FALSE,特征计算_周度!E630&gt;2),IF(特征计算_周度!F630="",FALSE,特征计算_周度!F630&gt;2)),MAX(B632,MAX(IF(特征计算_周度!B630="",0,特征计算_周度!B630),IF(特征计算_周度!C630="",0,特征计算_周度!C630),IF(特征计算_周度!G630="",0,特征计算_周度!G630),IF(特征计算_周度!E630="",0,特征计算_周度!E630),IF(特征计算_周度!F630="",0,特征计算_周度!F630))),B632))</f>
        <v/>
      </c>
      <c r="D632" s="129">
        <f>原始数据_周度!B630</f>
        <v/>
      </c>
      <c r="E632" s="157">
        <f>IF(D632="","",D632/MAX(D$4:D632)-1)</f>
        <v/>
      </c>
    </row>
    <row r="633">
      <c r="A633" s="127">
        <f>原始数据_周度!A631</f>
        <v/>
      </c>
      <c r="B633" s="128">
        <f>IF(特征计算_周度!B631="","",0.25*IF(特征计算_周度!B631="",0,特征计算_周度!B631)+0.25*IF(特征计算_周度!C631="",0,特征计算_周度!C631)+0.15*IF(特征计算_周度!D631="",0,特征计算_周度!D631)+0.15*IF(特征计算_周度!E631="",0,特征计算_周度!E631)+0.2*IF(特征计算_周度!F631="",0,特征计算_周度!F631))</f>
        <v/>
      </c>
      <c r="C633" s="128">
        <f>IF(B633="","",IF(OR(IF(特征计算_周度!B631="",FALSE,特征计算_周度!B631&gt;2),IF(特征计算_周度!C631="",FALSE,特征计算_周度!C631&gt;2),IF(特征计算_周度!G631="",FALSE,特征计算_周度!G631&gt;2),IF(特征计算_周度!E631="",FALSE,特征计算_周度!E631&gt;2),IF(特征计算_周度!F631="",FALSE,特征计算_周度!F631&gt;2)),MAX(B633,MAX(IF(特征计算_周度!B631="",0,特征计算_周度!B631),IF(特征计算_周度!C631="",0,特征计算_周度!C631),IF(特征计算_周度!G631="",0,特征计算_周度!G631),IF(特征计算_周度!E631="",0,特征计算_周度!E631),IF(特征计算_周度!F631="",0,特征计算_周度!F631))),B633))</f>
        <v/>
      </c>
      <c r="D633" s="129">
        <f>原始数据_周度!B631</f>
        <v/>
      </c>
      <c r="E633" s="157">
        <f>IF(D633="","",D633/MAX(D$4:D633)-1)</f>
        <v/>
      </c>
    </row>
    <row r="634">
      <c r="A634" s="127">
        <f>原始数据_周度!A632</f>
        <v/>
      </c>
      <c r="B634" s="128">
        <f>IF(特征计算_周度!B632="","",0.25*IF(特征计算_周度!B632="",0,特征计算_周度!B632)+0.25*IF(特征计算_周度!C632="",0,特征计算_周度!C632)+0.15*IF(特征计算_周度!D632="",0,特征计算_周度!D632)+0.15*IF(特征计算_周度!E632="",0,特征计算_周度!E632)+0.2*IF(特征计算_周度!F632="",0,特征计算_周度!F632))</f>
        <v/>
      </c>
      <c r="C634" s="128">
        <f>IF(B634="","",IF(OR(IF(特征计算_周度!B632="",FALSE,特征计算_周度!B632&gt;2),IF(特征计算_周度!C632="",FALSE,特征计算_周度!C632&gt;2),IF(特征计算_周度!G632="",FALSE,特征计算_周度!G632&gt;2),IF(特征计算_周度!E632="",FALSE,特征计算_周度!E632&gt;2),IF(特征计算_周度!F632="",FALSE,特征计算_周度!F632&gt;2)),MAX(B634,MAX(IF(特征计算_周度!B632="",0,特征计算_周度!B632),IF(特征计算_周度!C632="",0,特征计算_周度!C632),IF(特征计算_周度!G632="",0,特征计算_周度!G632),IF(特征计算_周度!E632="",0,特征计算_周度!E632),IF(特征计算_周度!F632="",0,特征计算_周度!F632))),B634))</f>
        <v/>
      </c>
      <c r="D634" s="129">
        <f>原始数据_周度!B632</f>
        <v/>
      </c>
      <c r="E634" s="157">
        <f>IF(D634="","",D634/MAX(D$4:D634)-1)</f>
        <v/>
      </c>
    </row>
    <row r="635">
      <c r="A635" s="127">
        <f>原始数据_周度!A633</f>
        <v/>
      </c>
      <c r="B635" s="128">
        <f>IF(特征计算_周度!B633="","",0.25*IF(特征计算_周度!B633="",0,特征计算_周度!B633)+0.25*IF(特征计算_周度!C633="",0,特征计算_周度!C633)+0.15*IF(特征计算_周度!D633="",0,特征计算_周度!D633)+0.15*IF(特征计算_周度!E633="",0,特征计算_周度!E633)+0.2*IF(特征计算_周度!F633="",0,特征计算_周度!F633))</f>
        <v/>
      </c>
      <c r="C635" s="128">
        <f>IF(B635="","",IF(OR(IF(特征计算_周度!B633="",FALSE,特征计算_周度!B633&gt;2),IF(特征计算_周度!C633="",FALSE,特征计算_周度!C633&gt;2),IF(特征计算_周度!G633="",FALSE,特征计算_周度!G633&gt;2),IF(特征计算_周度!E633="",FALSE,特征计算_周度!E633&gt;2),IF(特征计算_周度!F633="",FALSE,特征计算_周度!F633&gt;2)),MAX(B635,MAX(IF(特征计算_周度!B633="",0,特征计算_周度!B633),IF(特征计算_周度!C633="",0,特征计算_周度!C633),IF(特征计算_周度!G633="",0,特征计算_周度!G633),IF(特征计算_周度!E633="",0,特征计算_周度!E633),IF(特征计算_周度!F633="",0,特征计算_周度!F633))),B635))</f>
        <v/>
      </c>
      <c r="D635" s="129">
        <f>原始数据_周度!B633</f>
        <v/>
      </c>
      <c r="E635" s="157">
        <f>IF(D635="","",D635/MAX(D$4:D635)-1)</f>
        <v/>
      </c>
    </row>
    <row r="636">
      <c r="A636" s="127">
        <f>原始数据_周度!A634</f>
        <v/>
      </c>
      <c r="B636" s="128">
        <f>IF(特征计算_周度!B634="","",0.25*IF(特征计算_周度!B634="",0,特征计算_周度!B634)+0.25*IF(特征计算_周度!C634="",0,特征计算_周度!C634)+0.15*IF(特征计算_周度!D634="",0,特征计算_周度!D634)+0.15*IF(特征计算_周度!E634="",0,特征计算_周度!E634)+0.2*IF(特征计算_周度!F634="",0,特征计算_周度!F634))</f>
        <v/>
      </c>
      <c r="C636" s="128">
        <f>IF(B636="","",IF(OR(IF(特征计算_周度!B634="",FALSE,特征计算_周度!B634&gt;2),IF(特征计算_周度!C634="",FALSE,特征计算_周度!C634&gt;2),IF(特征计算_周度!G634="",FALSE,特征计算_周度!G634&gt;2),IF(特征计算_周度!E634="",FALSE,特征计算_周度!E634&gt;2),IF(特征计算_周度!F634="",FALSE,特征计算_周度!F634&gt;2)),MAX(B636,MAX(IF(特征计算_周度!B634="",0,特征计算_周度!B634),IF(特征计算_周度!C634="",0,特征计算_周度!C634),IF(特征计算_周度!G634="",0,特征计算_周度!G634),IF(特征计算_周度!E634="",0,特征计算_周度!E634),IF(特征计算_周度!F634="",0,特征计算_周度!F634))),B636))</f>
        <v/>
      </c>
      <c r="D636" s="129">
        <f>原始数据_周度!B634</f>
        <v/>
      </c>
      <c r="E636" s="157">
        <f>IF(D636="","",D636/MAX(D$4:D636)-1)</f>
        <v/>
      </c>
    </row>
    <row r="637">
      <c r="A637" s="127">
        <f>原始数据_周度!A635</f>
        <v/>
      </c>
      <c r="B637" s="128">
        <f>IF(特征计算_周度!B635="","",0.25*IF(特征计算_周度!B635="",0,特征计算_周度!B635)+0.25*IF(特征计算_周度!C635="",0,特征计算_周度!C635)+0.15*IF(特征计算_周度!D635="",0,特征计算_周度!D635)+0.15*IF(特征计算_周度!E635="",0,特征计算_周度!E635)+0.2*IF(特征计算_周度!F635="",0,特征计算_周度!F635))</f>
        <v/>
      </c>
      <c r="C637" s="128">
        <f>IF(B637="","",IF(OR(IF(特征计算_周度!B635="",FALSE,特征计算_周度!B635&gt;2),IF(特征计算_周度!C635="",FALSE,特征计算_周度!C635&gt;2),IF(特征计算_周度!G635="",FALSE,特征计算_周度!G635&gt;2),IF(特征计算_周度!E635="",FALSE,特征计算_周度!E635&gt;2),IF(特征计算_周度!F635="",FALSE,特征计算_周度!F635&gt;2)),MAX(B637,MAX(IF(特征计算_周度!B635="",0,特征计算_周度!B635),IF(特征计算_周度!C635="",0,特征计算_周度!C635),IF(特征计算_周度!G635="",0,特征计算_周度!G635),IF(特征计算_周度!E635="",0,特征计算_周度!E635),IF(特征计算_周度!F635="",0,特征计算_周度!F635))),B637))</f>
        <v/>
      </c>
      <c r="D637" s="129">
        <f>原始数据_周度!B635</f>
        <v/>
      </c>
      <c r="E637" s="157">
        <f>IF(D637="","",D637/MAX(D$4:D637)-1)</f>
        <v/>
      </c>
    </row>
    <row r="638">
      <c r="A638" s="127">
        <f>原始数据_周度!A636</f>
        <v/>
      </c>
      <c r="B638" s="128">
        <f>IF(特征计算_周度!B636="","",0.25*IF(特征计算_周度!B636="",0,特征计算_周度!B636)+0.25*IF(特征计算_周度!C636="",0,特征计算_周度!C636)+0.15*IF(特征计算_周度!D636="",0,特征计算_周度!D636)+0.15*IF(特征计算_周度!E636="",0,特征计算_周度!E636)+0.2*IF(特征计算_周度!F636="",0,特征计算_周度!F636))</f>
        <v/>
      </c>
      <c r="C638" s="128">
        <f>IF(B638="","",IF(OR(IF(特征计算_周度!B636="",FALSE,特征计算_周度!B636&gt;2),IF(特征计算_周度!C636="",FALSE,特征计算_周度!C636&gt;2),IF(特征计算_周度!G636="",FALSE,特征计算_周度!G636&gt;2),IF(特征计算_周度!E636="",FALSE,特征计算_周度!E636&gt;2),IF(特征计算_周度!F636="",FALSE,特征计算_周度!F636&gt;2)),MAX(B638,MAX(IF(特征计算_周度!B636="",0,特征计算_周度!B636),IF(特征计算_周度!C636="",0,特征计算_周度!C636),IF(特征计算_周度!G636="",0,特征计算_周度!G636),IF(特征计算_周度!E636="",0,特征计算_周度!E636),IF(特征计算_周度!F636="",0,特征计算_周度!F636))),B638))</f>
        <v/>
      </c>
      <c r="D638" s="129">
        <f>原始数据_周度!B636</f>
        <v/>
      </c>
      <c r="E638" s="157">
        <f>IF(D638="","",D638/MAX(D$4:D638)-1)</f>
        <v/>
      </c>
    </row>
    <row r="639">
      <c r="A639" s="127">
        <f>原始数据_周度!A637</f>
        <v/>
      </c>
      <c r="B639" s="128">
        <f>IF(特征计算_周度!B637="","",0.25*IF(特征计算_周度!B637="",0,特征计算_周度!B637)+0.25*IF(特征计算_周度!C637="",0,特征计算_周度!C637)+0.15*IF(特征计算_周度!D637="",0,特征计算_周度!D637)+0.15*IF(特征计算_周度!E637="",0,特征计算_周度!E637)+0.2*IF(特征计算_周度!F637="",0,特征计算_周度!F637))</f>
        <v/>
      </c>
      <c r="C639" s="128">
        <f>IF(B639="","",IF(OR(IF(特征计算_周度!B637="",FALSE,特征计算_周度!B637&gt;2),IF(特征计算_周度!C637="",FALSE,特征计算_周度!C637&gt;2),IF(特征计算_周度!G637="",FALSE,特征计算_周度!G637&gt;2),IF(特征计算_周度!E637="",FALSE,特征计算_周度!E637&gt;2),IF(特征计算_周度!F637="",FALSE,特征计算_周度!F637&gt;2)),MAX(B639,MAX(IF(特征计算_周度!B637="",0,特征计算_周度!B637),IF(特征计算_周度!C637="",0,特征计算_周度!C637),IF(特征计算_周度!G637="",0,特征计算_周度!G637),IF(特征计算_周度!E637="",0,特征计算_周度!E637),IF(特征计算_周度!F637="",0,特征计算_周度!F637))),B639))</f>
        <v/>
      </c>
      <c r="D639" s="129">
        <f>原始数据_周度!B637</f>
        <v/>
      </c>
      <c r="E639" s="157">
        <f>IF(D639="","",D639/MAX(D$4:D639)-1)</f>
        <v/>
      </c>
    </row>
    <row r="640">
      <c r="A640" s="127">
        <f>原始数据_周度!A638</f>
        <v/>
      </c>
      <c r="B640" s="128">
        <f>IF(特征计算_周度!B638="","",0.25*IF(特征计算_周度!B638="",0,特征计算_周度!B638)+0.25*IF(特征计算_周度!C638="",0,特征计算_周度!C638)+0.15*IF(特征计算_周度!D638="",0,特征计算_周度!D638)+0.15*IF(特征计算_周度!E638="",0,特征计算_周度!E638)+0.2*IF(特征计算_周度!F638="",0,特征计算_周度!F638))</f>
        <v/>
      </c>
      <c r="C640" s="128">
        <f>IF(B640="","",IF(OR(IF(特征计算_周度!B638="",FALSE,特征计算_周度!B638&gt;2),IF(特征计算_周度!C638="",FALSE,特征计算_周度!C638&gt;2),IF(特征计算_周度!G638="",FALSE,特征计算_周度!G638&gt;2),IF(特征计算_周度!E638="",FALSE,特征计算_周度!E638&gt;2),IF(特征计算_周度!F638="",FALSE,特征计算_周度!F638&gt;2)),MAX(B640,MAX(IF(特征计算_周度!B638="",0,特征计算_周度!B638),IF(特征计算_周度!C638="",0,特征计算_周度!C638),IF(特征计算_周度!G638="",0,特征计算_周度!G638),IF(特征计算_周度!E638="",0,特征计算_周度!E638),IF(特征计算_周度!F638="",0,特征计算_周度!F638))),B640))</f>
        <v/>
      </c>
      <c r="D640" s="129">
        <f>原始数据_周度!B638</f>
        <v/>
      </c>
      <c r="E640" s="157">
        <f>IF(D640="","",D640/MAX(D$4:D640)-1)</f>
        <v/>
      </c>
    </row>
    <row r="641">
      <c r="A641" s="127">
        <f>原始数据_周度!A639</f>
        <v/>
      </c>
      <c r="B641" s="128">
        <f>IF(特征计算_周度!B639="","",0.25*IF(特征计算_周度!B639="",0,特征计算_周度!B639)+0.25*IF(特征计算_周度!C639="",0,特征计算_周度!C639)+0.15*IF(特征计算_周度!D639="",0,特征计算_周度!D639)+0.15*IF(特征计算_周度!E639="",0,特征计算_周度!E639)+0.2*IF(特征计算_周度!F639="",0,特征计算_周度!F639))</f>
        <v/>
      </c>
      <c r="C641" s="128">
        <f>IF(B641="","",IF(OR(IF(特征计算_周度!B639="",FALSE,特征计算_周度!B639&gt;2),IF(特征计算_周度!C639="",FALSE,特征计算_周度!C639&gt;2),IF(特征计算_周度!G639="",FALSE,特征计算_周度!G639&gt;2),IF(特征计算_周度!E639="",FALSE,特征计算_周度!E639&gt;2),IF(特征计算_周度!F639="",FALSE,特征计算_周度!F639&gt;2)),MAX(B641,MAX(IF(特征计算_周度!B639="",0,特征计算_周度!B639),IF(特征计算_周度!C639="",0,特征计算_周度!C639),IF(特征计算_周度!G639="",0,特征计算_周度!G639),IF(特征计算_周度!E639="",0,特征计算_周度!E639),IF(特征计算_周度!F639="",0,特征计算_周度!F639))),B641))</f>
        <v/>
      </c>
      <c r="D641" s="129">
        <f>原始数据_周度!B639</f>
        <v/>
      </c>
      <c r="E641" s="157">
        <f>IF(D641="","",D641/MAX(D$4:D641)-1)</f>
        <v/>
      </c>
    </row>
    <row r="642">
      <c r="A642" s="127">
        <f>原始数据_周度!A640</f>
        <v/>
      </c>
      <c r="B642" s="128">
        <f>IF(特征计算_周度!B640="","",0.25*IF(特征计算_周度!B640="",0,特征计算_周度!B640)+0.25*IF(特征计算_周度!C640="",0,特征计算_周度!C640)+0.15*IF(特征计算_周度!D640="",0,特征计算_周度!D640)+0.15*IF(特征计算_周度!E640="",0,特征计算_周度!E640)+0.2*IF(特征计算_周度!F640="",0,特征计算_周度!F640))</f>
        <v/>
      </c>
      <c r="C642" s="128">
        <f>IF(B642="","",IF(OR(IF(特征计算_周度!B640="",FALSE,特征计算_周度!B640&gt;2),IF(特征计算_周度!C640="",FALSE,特征计算_周度!C640&gt;2),IF(特征计算_周度!G640="",FALSE,特征计算_周度!G640&gt;2),IF(特征计算_周度!E640="",FALSE,特征计算_周度!E640&gt;2),IF(特征计算_周度!F640="",FALSE,特征计算_周度!F640&gt;2)),MAX(B642,MAX(IF(特征计算_周度!B640="",0,特征计算_周度!B640),IF(特征计算_周度!C640="",0,特征计算_周度!C640),IF(特征计算_周度!G640="",0,特征计算_周度!G640),IF(特征计算_周度!E640="",0,特征计算_周度!E640),IF(特征计算_周度!F640="",0,特征计算_周度!F640))),B642))</f>
        <v/>
      </c>
      <c r="D642" s="129">
        <f>原始数据_周度!B640</f>
        <v/>
      </c>
      <c r="E642" s="157">
        <f>IF(D642="","",D642/MAX(D$4:D642)-1)</f>
        <v/>
      </c>
    </row>
    <row r="643">
      <c r="A643" s="127">
        <f>原始数据_周度!A641</f>
        <v/>
      </c>
      <c r="B643" s="128">
        <f>IF(特征计算_周度!B641="","",0.25*IF(特征计算_周度!B641="",0,特征计算_周度!B641)+0.25*IF(特征计算_周度!C641="",0,特征计算_周度!C641)+0.15*IF(特征计算_周度!D641="",0,特征计算_周度!D641)+0.15*IF(特征计算_周度!E641="",0,特征计算_周度!E641)+0.2*IF(特征计算_周度!F641="",0,特征计算_周度!F641))</f>
        <v/>
      </c>
      <c r="C643" s="128">
        <f>IF(B643="","",IF(OR(IF(特征计算_周度!B641="",FALSE,特征计算_周度!B641&gt;2),IF(特征计算_周度!C641="",FALSE,特征计算_周度!C641&gt;2),IF(特征计算_周度!G641="",FALSE,特征计算_周度!G641&gt;2),IF(特征计算_周度!E641="",FALSE,特征计算_周度!E641&gt;2),IF(特征计算_周度!F641="",FALSE,特征计算_周度!F641&gt;2)),MAX(B643,MAX(IF(特征计算_周度!B641="",0,特征计算_周度!B641),IF(特征计算_周度!C641="",0,特征计算_周度!C641),IF(特征计算_周度!G641="",0,特征计算_周度!G641),IF(特征计算_周度!E641="",0,特征计算_周度!E641),IF(特征计算_周度!F641="",0,特征计算_周度!F641))),B643))</f>
        <v/>
      </c>
      <c r="D643" s="129">
        <f>原始数据_周度!B641</f>
        <v/>
      </c>
      <c r="E643" s="157">
        <f>IF(D643="","",D643/MAX(D$4:D643)-1)</f>
        <v/>
      </c>
    </row>
    <row r="644">
      <c r="A644" s="127">
        <f>原始数据_周度!A642</f>
        <v/>
      </c>
      <c r="B644" s="128">
        <f>IF(特征计算_周度!B642="","",0.25*IF(特征计算_周度!B642="",0,特征计算_周度!B642)+0.25*IF(特征计算_周度!C642="",0,特征计算_周度!C642)+0.15*IF(特征计算_周度!D642="",0,特征计算_周度!D642)+0.15*IF(特征计算_周度!E642="",0,特征计算_周度!E642)+0.2*IF(特征计算_周度!F642="",0,特征计算_周度!F642))</f>
        <v/>
      </c>
      <c r="C644" s="128">
        <f>IF(B644="","",IF(OR(IF(特征计算_周度!B642="",FALSE,特征计算_周度!B642&gt;2),IF(特征计算_周度!C642="",FALSE,特征计算_周度!C642&gt;2),IF(特征计算_周度!G642="",FALSE,特征计算_周度!G642&gt;2),IF(特征计算_周度!E642="",FALSE,特征计算_周度!E642&gt;2),IF(特征计算_周度!F642="",FALSE,特征计算_周度!F642&gt;2)),MAX(B644,MAX(IF(特征计算_周度!B642="",0,特征计算_周度!B642),IF(特征计算_周度!C642="",0,特征计算_周度!C642),IF(特征计算_周度!G642="",0,特征计算_周度!G642),IF(特征计算_周度!E642="",0,特征计算_周度!E642),IF(特征计算_周度!F642="",0,特征计算_周度!F642))),B644))</f>
        <v/>
      </c>
      <c r="D644" s="129">
        <f>原始数据_周度!B642</f>
        <v/>
      </c>
      <c r="E644" s="157">
        <f>IF(D644="","",D644/MAX(D$4:D644)-1)</f>
        <v/>
      </c>
    </row>
    <row r="645">
      <c r="A645" s="127">
        <f>原始数据_周度!A643</f>
        <v/>
      </c>
      <c r="B645" s="128">
        <f>IF(特征计算_周度!B643="","",0.25*IF(特征计算_周度!B643="",0,特征计算_周度!B643)+0.25*IF(特征计算_周度!C643="",0,特征计算_周度!C643)+0.15*IF(特征计算_周度!D643="",0,特征计算_周度!D643)+0.15*IF(特征计算_周度!E643="",0,特征计算_周度!E643)+0.2*IF(特征计算_周度!F643="",0,特征计算_周度!F643))</f>
        <v/>
      </c>
      <c r="C645" s="128">
        <f>IF(B645="","",IF(OR(IF(特征计算_周度!B643="",FALSE,特征计算_周度!B643&gt;2),IF(特征计算_周度!C643="",FALSE,特征计算_周度!C643&gt;2),IF(特征计算_周度!G643="",FALSE,特征计算_周度!G643&gt;2),IF(特征计算_周度!E643="",FALSE,特征计算_周度!E643&gt;2),IF(特征计算_周度!F643="",FALSE,特征计算_周度!F643&gt;2)),MAX(B645,MAX(IF(特征计算_周度!B643="",0,特征计算_周度!B643),IF(特征计算_周度!C643="",0,特征计算_周度!C643),IF(特征计算_周度!G643="",0,特征计算_周度!G643),IF(特征计算_周度!E643="",0,特征计算_周度!E643),IF(特征计算_周度!F643="",0,特征计算_周度!F643))),B645))</f>
        <v/>
      </c>
      <c r="D645" s="129">
        <f>原始数据_周度!B643</f>
        <v/>
      </c>
      <c r="E645" s="157">
        <f>IF(D645="","",D645/MAX(D$4:D645)-1)</f>
        <v/>
      </c>
    </row>
    <row r="646">
      <c r="A646" s="127">
        <f>原始数据_周度!A644</f>
        <v/>
      </c>
      <c r="B646" s="128">
        <f>IF(特征计算_周度!B644="","",0.25*IF(特征计算_周度!B644="",0,特征计算_周度!B644)+0.25*IF(特征计算_周度!C644="",0,特征计算_周度!C644)+0.15*IF(特征计算_周度!D644="",0,特征计算_周度!D644)+0.15*IF(特征计算_周度!E644="",0,特征计算_周度!E644)+0.2*IF(特征计算_周度!F644="",0,特征计算_周度!F644))</f>
        <v/>
      </c>
      <c r="C646" s="128">
        <f>IF(B646="","",IF(OR(IF(特征计算_周度!B644="",FALSE,特征计算_周度!B644&gt;2),IF(特征计算_周度!C644="",FALSE,特征计算_周度!C644&gt;2),IF(特征计算_周度!G644="",FALSE,特征计算_周度!G644&gt;2),IF(特征计算_周度!E644="",FALSE,特征计算_周度!E644&gt;2),IF(特征计算_周度!F644="",FALSE,特征计算_周度!F644&gt;2)),MAX(B646,MAX(IF(特征计算_周度!B644="",0,特征计算_周度!B644),IF(特征计算_周度!C644="",0,特征计算_周度!C644),IF(特征计算_周度!G644="",0,特征计算_周度!G644),IF(特征计算_周度!E644="",0,特征计算_周度!E644),IF(特征计算_周度!F644="",0,特征计算_周度!F644))),B646))</f>
        <v/>
      </c>
      <c r="D646" s="129">
        <f>原始数据_周度!B644</f>
        <v/>
      </c>
      <c r="E646" s="157">
        <f>IF(D646="","",D646/MAX(D$4:D646)-1)</f>
        <v/>
      </c>
    </row>
    <row r="647">
      <c r="A647" s="127">
        <f>原始数据_周度!A645</f>
        <v/>
      </c>
      <c r="B647" s="128">
        <f>IF(特征计算_周度!B645="","",0.25*IF(特征计算_周度!B645="",0,特征计算_周度!B645)+0.25*IF(特征计算_周度!C645="",0,特征计算_周度!C645)+0.15*IF(特征计算_周度!D645="",0,特征计算_周度!D645)+0.15*IF(特征计算_周度!E645="",0,特征计算_周度!E645)+0.2*IF(特征计算_周度!F645="",0,特征计算_周度!F645))</f>
        <v/>
      </c>
      <c r="C647" s="128">
        <f>IF(B647="","",IF(OR(IF(特征计算_周度!B645="",FALSE,特征计算_周度!B645&gt;2),IF(特征计算_周度!C645="",FALSE,特征计算_周度!C645&gt;2),IF(特征计算_周度!G645="",FALSE,特征计算_周度!G645&gt;2),IF(特征计算_周度!E645="",FALSE,特征计算_周度!E645&gt;2),IF(特征计算_周度!F645="",FALSE,特征计算_周度!F645&gt;2)),MAX(B647,MAX(IF(特征计算_周度!B645="",0,特征计算_周度!B645),IF(特征计算_周度!C645="",0,特征计算_周度!C645),IF(特征计算_周度!G645="",0,特征计算_周度!G645),IF(特征计算_周度!E645="",0,特征计算_周度!E645),IF(特征计算_周度!F645="",0,特征计算_周度!F645))),B647))</f>
        <v/>
      </c>
      <c r="D647" s="129">
        <f>原始数据_周度!B645</f>
        <v/>
      </c>
      <c r="E647" s="157">
        <f>IF(D647="","",D647/MAX(D$4:D647)-1)</f>
        <v/>
      </c>
    </row>
    <row r="648">
      <c r="A648" s="127">
        <f>原始数据_周度!A646</f>
        <v/>
      </c>
      <c r="B648" s="128">
        <f>IF(特征计算_周度!B646="","",0.25*IF(特征计算_周度!B646="",0,特征计算_周度!B646)+0.25*IF(特征计算_周度!C646="",0,特征计算_周度!C646)+0.15*IF(特征计算_周度!D646="",0,特征计算_周度!D646)+0.15*IF(特征计算_周度!E646="",0,特征计算_周度!E646)+0.2*IF(特征计算_周度!F646="",0,特征计算_周度!F646))</f>
        <v/>
      </c>
      <c r="C648" s="128">
        <f>IF(B648="","",IF(OR(IF(特征计算_周度!B646="",FALSE,特征计算_周度!B646&gt;2),IF(特征计算_周度!C646="",FALSE,特征计算_周度!C646&gt;2),IF(特征计算_周度!G646="",FALSE,特征计算_周度!G646&gt;2),IF(特征计算_周度!E646="",FALSE,特征计算_周度!E646&gt;2),IF(特征计算_周度!F646="",FALSE,特征计算_周度!F646&gt;2)),MAX(B648,MAX(IF(特征计算_周度!B646="",0,特征计算_周度!B646),IF(特征计算_周度!C646="",0,特征计算_周度!C646),IF(特征计算_周度!G646="",0,特征计算_周度!G646),IF(特征计算_周度!E646="",0,特征计算_周度!E646),IF(特征计算_周度!F646="",0,特征计算_周度!F646))),B648))</f>
        <v/>
      </c>
      <c r="D648" s="129">
        <f>原始数据_周度!B646</f>
        <v/>
      </c>
      <c r="E648" s="157">
        <f>IF(D648="","",D648/MAX(D$4:D648)-1)</f>
        <v/>
      </c>
    </row>
    <row r="649">
      <c r="A649" s="127">
        <f>原始数据_周度!A647</f>
        <v/>
      </c>
      <c r="B649" s="128">
        <f>IF(特征计算_周度!B647="","",0.25*IF(特征计算_周度!B647="",0,特征计算_周度!B647)+0.25*IF(特征计算_周度!C647="",0,特征计算_周度!C647)+0.15*IF(特征计算_周度!D647="",0,特征计算_周度!D647)+0.15*IF(特征计算_周度!E647="",0,特征计算_周度!E647)+0.2*IF(特征计算_周度!F647="",0,特征计算_周度!F647))</f>
        <v/>
      </c>
      <c r="C649" s="128">
        <f>IF(B649="","",IF(OR(IF(特征计算_周度!B647="",FALSE,特征计算_周度!B647&gt;2),IF(特征计算_周度!C647="",FALSE,特征计算_周度!C647&gt;2),IF(特征计算_周度!G647="",FALSE,特征计算_周度!G647&gt;2),IF(特征计算_周度!E647="",FALSE,特征计算_周度!E647&gt;2),IF(特征计算_周度!F647="",FALSE,特征计算_周度!F647&gt;2)),MAX(B649,MAX(IF(特征计算_周度!B647="",0,特征计算_周度!B647),IF(特征计算_周度!C647="",0,特征计算_周度!C647),IF(特征计算_周度!G647="",0,特征计算_周度!G647),IF(特征计算_周度!E647="",0,特征计算_周度!E647),IF(特征计算_周度!F647="",0,特征计算_周度!F647))),B649))</f>
        <v/>
      </c>
      <c r="D649" s="129">
        <f>原始数据_周度!B647</f>
        <v/>
      </c>
      <c r="E649" s="157">
        <f>IF(D649="","",D649/MAX(D$4:D649)-1)</f>
        <v/>
      </c>
    </row>
    <row r="650">
      <c r="A650" s="127">
        <f>原始数据_周度!A648</f>
        <v/>
      </c>
      <c r="B650" s="128">
        <f>IF(特征计算_周度!B648="","",0.25*IF(特征计算_周度!B648="",0,特征计算_周度!B648)+0.25*IF(特征计算_周度!C648="",0,特征计算_周度!C648)+0.15*IF(特征计算_周度!D648="",0,特征计算_周度!D648)+0.15*IF(特征计算_周度!E648="",0,特征计算_周度!E648)+0.2*IF(特征计算_周度!F648="",0,特征计算_周度!F648))</f>
        <v/>
      </c>
      <c r="C650" s="128">
        <f>IF(B650="","",IF(OR(IF(特征计算_周度!B648="",FALSE,特征计算_周度!B648&gt;2),IF(特征计算_周度!C648="",FALSE,特征计算_周度!C648&gt;2),IF(特征计算_周度!G648="",FALSE,特征计算_周度!G648&gt;2),IF(特征计算_周度!E648="",FALSE,特征计算_周度!E648&gt;2),IF(特征计算_周度!F648="",FALSE,特征计算_周度!F648&gt;2)),MAX(B650,MAX(IF(特征计算_周度!B648="",0,特征计算_周度!B648),IF(特征计算_周度!C648="",0,特征计算_周度!C648),IF(特征计算_周度!G648="",0,特征计算_周度!G648),IF(特征计算_周度!E648="",0,特征计算_周度!E648),IF(特征计算_周度!F648="",0,特征计算_周度!F648))),B650))</f>
        <v/>
      </c>
      <c r="D650" s="129">
        <f>原始数据_周度!B648</f>
        <v/>
      </c>
      <c r="E650" s="157">
        <f>IF(D650="","",D650/MAX(D$4:D650)-1)</f>
        <v/>
      </c>
    </row>
    <row r="651">
      <c r="A651" s="127">
        <f>原始数据_周度!A649</f>
        <v/>
      </c>
      <c r="B651" s="128">
        <f>IF(特征计算_周度!B649="","",0.25*IF(特征计算_周度!B649="",0,特征计算_周度!B649)+0.25*IF(特征计算_周度!C649="",0,特征计算_周度!C649)+0.15*IF(特征计算_周度!D649="",0,特征计算_周度!D649)+0.15*IF(特征计算_周度!E649="",0,特征计算_周度!E649)+0.2*IF(特征计算_周度!F649="",0,特征计算_周度!F649))</f>
        <v/>
      </c>
      <c r="C651" s="128">
        <f>IF(B651="","",IF(OR(IF(特征计算_周度!B649="",FALSE,特征计算_周度!B649&gt;2),IF(特征计算_周度!C649="",FALSE,特征计算_周度!C649&gt;2),IF(特征计算_周度!G649="",FALSE,特征计算_周度!G649&gt;2),IF(特征计算_周度!E649="",FALSE,特征计算_周度!E649&gt;2),IF(特征计算_周度!F649="",FALSE,特征计算_周度!F649&gt;2)),MAX(B651,MAX(IF(特征计算_周度!B649="",0,特征计算_周度!B649),IF(特征计算_周度!C649="",0,特征计算_周度!C649),IF(特征计算_周度!G649="",0,特征计算_周度!G649),IF(特征计算_周度!E649="",0,特征计算_周度!E649),IF(特征计算_周度!F649="",0,特征计算_周度!F649))),B651))</f>
        <v/>
      </c>
      <c r="D651" s="129">
        <f>原始数据_周度!B649</f>
        <v/>
      </c>
      <c r="E651" s="157">
        <f>IF(D651="","",D651/MAX(D$4:D651)-1)</f>
        <v/>
      </c>
    </row>
    <row r="652">
      <c r="A652" s="127">
        <f>原始数据_周度!A650</f>
        <v/>
      </c>
      <c r="B652" s="128">
        <f>IF(特征计算_周度!B650="","",0.25*IF(特征计算_周度!B650="",0,特征计算_周度!B650)+0.25*IF(特征计算_周度!C650="",0,特征计算_周度!C650)+0.15*IF(特征计算_周度!D650="",0,特征计算_周度!D650)+0.15*IF(特征计算_周度!E650="",0,特征计算_周度!E650)+0.2*IF(特征计算_周度!F650="",0,特征计算_周度!F650))</f>
        <v/>
      </c>
      <c r="C652" s="128">
        <f>IF(B652="","",IF(OR(IF(特征计算_周度!B650="",FALSE,特征计算_周度!B650&gt;2),IF(特征计算_周度!C650="",FALSE,特征计算_周度!C650&gt;2),IF(特征计算_周度!G650="",FALSE,特征计算_周度!G650&gt;2),IF(特征计算_周度!E650="",FALSE,特征计算_周度!E650&gt;2),IF(特征计算_周度!F650="",FALSE,特征计算_周度!F650&gt;2)),MAX(B652,MAX(IF(特征计算_周度!B650="",0,特征计算_周度!B650),IF(特征计算_周度!C650="",0,特征计算_周度!C650),IF(特征计算_周度!G650="",0,特征计算_周度!G650),IF(特征计算_周度!E650="",0,特征计算_周度!E650),IF(特征计算_周度!F650="",0,特征计算_周度!F650))),B652))</f>
        <v/>
      </c>
      <c r="D652" s="129">
        <f>原始数据_周度!B650</f>
        <v/>
      </c>
      <c r="E652" s="157">
        <f>IF(D652="","",D652/MAX(D$4:D652)-1)</f>
        <v/>
      </c>
    </row>
    <row r="653">
      <c r="A653" s="127">
        <f>原始数据_周度!A651</f>
        <v/>
      </c>
      <c r="B653" s="128">
        <f>IF(特征计算_周度!B651="","",0.25*IF(特征计算_周度!B651="",0,特征计算_周度!B651)+0.25*IF(特征计算_周度!C651="",0,特征计算_周度!C651)+0.15*IF(特征计算_周度!D651="",0,特征计算_周度!D651)+0.15*IF(特征计算_周度!E651="",0,特征计算_周度!E651)+0.2*IF(特征计算_周度!F651="",0,特征计算_周度!F651))</f>
        <v/>
      </c>
      <c r="C653" s="128">
        <f>IF(B653="","",IF(OR(IF(特征计算_周度!B651="",FALSE,特征计算_周度!B651&gt;2),IF(特征计算_周度!C651="",FALSE,特征计算_周度!C651&gt;2),IF(特征计算_周度!G651="",FALSE,特征计算_周度!G651&gt;2),IF(特征计算_周度!E651="",FALSE,特征计算_周度!E651&gt;2),IF(特征计算_周度!F651="",FALSE,特征计算_周度!F651&gt;2)),MAX(B653,MAX(IF(特征计算_周度!B651="",0,特征计算_周度!B651),IF(特征计算_周度!C651="",0,特征计算_周度!C651),IF(特征计算_周度!G651="",0,特征计算_周度!G651),IF(特征计算_周度!E651="",0,特征计算_周度!E651),IF(特征计算_周度!F651="",0,特征计算_周度!F651))),B653))</f>
        <v/>
      </c>
      <c r="D653" s="129">
        <f>原始数据_周度!B651</f>
        <v/>
      </c>
      <c r="E653" s="157">
        <f>IF(D653="","",D653/MAX(D$4:D653)-1)</f>
        <v/>
      </c>
    </row>
    <row r="654">
      <c r="A654" s="127">
        <f>原始数据_周度!A652</f>
        <v/>
      </c>
      <c r="B654" s="128">
        <f>IF(特征计算_周度!B652="","",0.25*IF(特征计算_周度!B652="",0,特征计算_周度!B652)+0.25*IF(特征计算_周度!C652="",0,特征计算_周度!C652)+0.15*IF(特征计算_周度!D652="",0,特征计算_周度!D652)+0.15*IF(特征计算_周度!E652="",0,特征计算_周度!E652)+0.2*IF(特征计算_周度!F652="",0,特征计算_周度!F652))</f>
        <v/>
      </c>
      <c r="C654" s="128">
        <f>IF(B654="","",IF(OR(IF(特征计算_周度!B652="",FALSE,特征计算_周度!B652&gt;2),IF(特征计算_周度!C652="",FALSE,特征计算_周度!C652&gt;2),IF(特征计算_周度!G652="",FALSE,特征计算_周度!G652&gt;2),IF(特征计算_周度!E652="",FALSE,特征计算_周度!E652&gt;2),IF(特征计算_周度!F652="",FALSE,特征计算_周度!F652&gt;2)),MAX(B654,MAX(IF(特征计算_周度!B652="",0,特征计算_周度!B652),IF(特征计算_周度!C652="",0,特征计算_周度!C652),IF(特征计算_周度!G652="",0,特征计算_周度!G652),IF(特征计算_周度!E652="",0,特征计算_周度!E652),IF(特征计算_周度!F652="",0,特征计算_周度!F652))),B654))</f>
        <v/>
      </c>
      <c r="D654" s="129">
        <f>原始数据_周度!B652</f>
        <v/>
      </c>
      <c r="E654" s="157">
        <f>IF(D654="","",D654/MAX(D$4:D654)-1)</f>
        <v/>
      </c>
    </row>
    <row r="655">
      <c r="A655" s="127">
        <f>原始数据_周度!A653</f>
        <v/>
      </c>
      <c r="B655" s="128">
        <f>IF(特征计算_周度!B653="","",0.25*IF(特征计算_周度!B653="",0,特征计算_周度!B653)+0.25*IF(特征计算_周度!C653="",0,特征计算_周度!C653)+0.15*IF(特征计算_周度!D653="",0,特征计算_周度!D653)+0.15*IF(特征计算_周度!E653="",0,特征计算_周度!E653)+0.2*IF(特征计算_周度!F653="",0,特征计算_周度!F653))</f>
        <v/>
      </c>
      <c r="C655" s="128">
        <f>IF(B655="","",IF(OR(IF(特征计算_周度!B653="",FALSE,特征计算_周度!B653&gt;2),IF(特征计算_周度!C653="",FALSE,特征计算_周度!C653&gt;2),IF(特征计算_周度!G653="",FALSE,特征计算_周度!G653&gt;2),IF(特征计算_周度!E653="",FALSE,特征计算_周度!E653&gt;2),IF(特征计算_周度!F653="",FALSE,特征计算_周度!F653&gt;2)),MAX(B655,MAX(IF(特征计算_周度!B653="",0,特征计算_周度!B653),IF(特征计算_周度!C653="",0,特征计算_周度!C653),IF(特征计算_周度!G653="",0,特征计算_周度!G653),IF(特征计算_周度!E653="",0,特征计算_周度!E653),IF(特征计算_周度!F653="",0,特征计算_周度!F653))),B655))</f>
        <v/>
      </c>
      <c r="D655" s="129">
        <f>原始数据_周度!B653</f>
        <v/>
      </c>
      <c r="E655" s="157">
        <f>IF(D655="","",D655/MAX(D$4:D655)-1)</f>
        <v/>
      </c>
    </row>
    <row r="656">
      <c r="A656" s="127">
        <f>原始数据_周度!A654</f>
        <v/>
      </c>
      <c r="B656" s="128">
        <f>IF(特征计算_周度!B654="","",0.25*IF(特征计算_周度!B654="",0,特征计算_周度!B654)+0.25*IF(特征计算_周度!C654="",0,特征计算_周度!C654)+0.15*IF(特征计算_周度!D654="",0,特征计算_周度!D654)+0.15*IF(特征计算_周度!E654="",0,特征计算_周度!E654)+0.2*IF(特征计算_周度!F654="",0,特征计算_周度!F654))</f>
        <v/>
      </c>
      <c r="C656" s="128">
        <f>IF(B656="","",IF(OR(IF(特征计算_周度!B654="",FALSE,特征计算_周度!B654&gt;2),IF(特征计算_周度!C654="",FALSE,特征计算_周度!C654&gt;2),IF(特征计算_周度!G654="",FALSE,特征计算_周度!G654&gt;2),IF(特征计算_周度!E654="",FALSE,特征计算_周度!E654&gt;2),IF(特征计算_周度!F654="",FALSE,特征计算_周度!F654&gt;2)),MAX(B656,MAX(IF(特征计算_周度!B654="",0,特征计算_周度!B654),IF(特征计算_周度!C654="",0,特征计算_周度!C654),IF(特征计算_周度!G654="",0,特征计算_周度!G654),IF(特征计算_周度!E654="",0,特征计算_周度!E654),IF(特征计算_周度!F654="",0,特征计算_周度!F654))),B656))</f>
        <v/>
      </c>
      <c r="D656" s="129">
        <f>原始数据_周度!B654</f>
        <v/>
      </c>
      <c r="E656" s="157">
        <f>IF(D656="","",D656/MAX(D$4:D656)-1)</f>
        <v/>
      </c>
    </row>
    <row r="657">
      <c r="A657" s="127">
        <f>原始数据_周度!A655</f>
        <v/>
      </c>
      <c r="B657" s="128">
        <f>IF(特征计算_周度!B655="","",0.25*IF(特征计算_周度!B655="",0,特征计算_周度!B655)+0.25*IF(特征计算_周度!C655="",0,特征计算_周度!C655)+0.15*IF(特征计算_周度!D655="",0,特征计算_周度!D655)+0.15*IF(特征计算_周度!E655="",0,特征计算_周度!E655)+0.2*IF(特征计算_周度!F655="",0,特征计算_周度!F655))</f>
        <v/>
      </c>
      <c r="C657" s="128">
        <f>IF(B657="","",IF(OR(IF(特征计算_周度!B655="",FALSE,特征计算_周度!B655&gt;2),IF(特征计算_周度!C655="",FALSE,特征计算_周度!C655&gt;2),IF(特征计算_周度!G655="",FALSE,特征计算_周度!G655&gt;2),IF(特征计算_周度!E655="",FALSE,特征计算_周度!E655&gt;2),IF(特征计算_周度!F655="",FALSE,特征计算_周度!F655&gt;2)),MAX(B657,MAX(IF(特征计算_周度!B655="",0,特征计算_周度!B655),IF(特征计算_周度!C655="",0,特征计算_周度!C655),IF(特征计算_周度!G655="",0,特征计算_周度!G655),IF(特征计算_周度!E655="",0,特征计算_周度!E655),IF(特征计算_周度!F655="",0,特征计算_周度!F655))),B657))</f>
        <v/>
      </c>
      <c r="D657" s="129">
        <f>原始数据_周度!B655</f>
        <v/>
      </c>
      <c r="E657" s="157">
        <f>IF(D657="","",D657/MAX(D$4:D657)-1)</f>
        <v/>
      </c>
    </row>
    <row r="658">
      <c r="A658" s="127">
        <f>原始数据_周度!A656</f>
        <v/>
      </c>
      <c r="B658" s="128">
        <f>IF(特征计算_周度!B656="","",0.25*IF(特征计算_周度!B656="",0,特征计算_周度!B656)+0.25*IF(特征计算_周度!C656="",0,特征计算_周度!C656)+0.15*IF(特征计算_周度!D656="",0,特征计算_周度!D656)+0.15*IF(特征计算_周度!E656="",0,特征计算_周度!E656)+0.2*IF(特征计算_周度!F656="",0,特征计算_周度!F656))</f>
        <v/>
      </c>
      <c r="C658" s="128">
        <f>IF(B658="","",IF(OR(IF(特征计算_周度!B656="",FALSE,特征计算_周度!B656&gt;2),IF(特征计算_周度!C656="",FALSE,特征计算_周度!C656&gt;2),IF(特征计算_周度!G656="",FALSE,特征计算_周度!G656&gt;2),IF(特征计算_周度!E656="",FALSE,特征计算_周度!E656&gt;2),IF(特征计算_周度!F656="",FALSE,特征计算_周度!F656&gt;2)),MAX(B658,MAX(IF(特征计算_周度!B656="",0,特征计算_周度!B656),IF(特征计算_周度!C656="",0,特征计算_周度!C656),IF(特征计算_周度!G656="",0,特征计算_周度!G656),IF(特征计算_周度!E656="",0,特征计算_周度!E656),IF(特征计算_周度!F656="",0,特征计算_周度!F656))),B658))</f>
        <v/>
      </c>
      <c r="D658" s="129">
        <f>原始数据_周度!B656</f>
        <v/>
      </c>
      <c r="E658" s="157">
        <f>IF(D658="","",D658/MAX(D$4:D658)-1)</f>
        <v/>
      </c>
    </row>
    <row r="659">
      <c r="A659" s="127">
        <f>原始数据_周度!A657</f>
        <v/>
      </c>
      <c r="B659" s="128">
        <f>IF(特征计算_周度!B657="","",0.25*IF(特征计算_周度!B657="",0,特征计算_周度!B657)+0.25*IF(特征计算_周度!C657="",0,特征计算_周度!C657)+0.15*IF(特征计算_周度!D657="",0,特征计算_周度!D657)+0.15*IF(特征计算_周度!E657="",0,特征计算_周度!E657)+0.2*IF(特征计算_周度!F657="",0,特征计算_周度!F657))</f>
        <v/>
      </c>
      <c r="C659" s="128">
        <f>IF(B659="","",IF(OR(IF(特征计算_周度!B657="",FALSE,特征计算_周度!B657&gt;2),IF(特征计算_周度!C657="",FALSE,特征计算_周度!C657&gt;2),IF(特征计算_周度!G657="",FALSE,特征计算_周度!G657&gt;2),IF(特征计算_周度!E657="",FALSE,特征计算_周度!E657&gt;2),IF(特征计算_周度!F657="",FALSE,特征计算_周度!F657&gt;2)),MAX(B659,MAX(IF(特征计算_周度!B657="",0,特征计算_周度!B657),IF(特征计算_周度!C657="",0,特征计算_周度!C657),IF(特征计算_周度!G657="",0,特征计算_周度!G657),IF(特征计算_周度!E657="",0,特征计算_周度!E657),IF(特征计算_周度!F657="",0,特征计算_周度!F657))),B659))</f>
        <v/>
      </c>
      <c r="D659" s="129">
        <f>原始数据_周度!B657</f>
        <v/>
      </c>
      <c r="E659" s="157">
        <f>IF(D659="","",D659/MAX(D$4:D659)-1)</f>
        <v/>
      </c>
    </row>
    <row r="660">
      <c r="A660" s="127">
        <f>原始数据_周度!A658</f>
        <v/>
      </c>
      <c r="B660" s="128">
        <f>IF(特征计算_周度!B658="","",0.25*IF(特征计算_周度!B658="",0,特征计算_周度!B658)+0.25*IF(特征计算_周度!C658="",0,特征计算_周度!C658)+0.15*IF(特征计算_周度!D658="",0,特征计算_周度!D658)+0.15*IF(特征计算_周度!E658="",0,特征计算_周度!E658)+0.2*IF(特征计算_周度!F658="",0,特征计算_周度!F658))</f>
        <v/>
      </c>
      <c r="C660" s="128">
        <f>IF(B660="","",IF(OR(IF(特征计算_周度!B658="",FALSE,特征计算_周度!B658&gt;2),IF(特征计算_周度!C658="",FALSE,特征计算_周度!C658&gt;2),IF(特征计算_周度!G658="",FALSE,特征计算_周度!G658&gt;2),IF(特征计算_周度!E658="",FALSE,特征计算_周度!E658&gt;2),IF(特征计算_周度!F658="",FALSE,特征计算_周度!F658&gt;2)),MAX(B660,MAX(IF(特征计算_周度!B658="",0,特征计算_周度!B658),IF(特征计算_周度!C658="",0,特征计算_周度!C658),IF(特征计算_周度!G658="",0,特征计算_周度!G658),IF(特征计算_周度!E658="",0,特征计算_周度!E658),IF(特征计算_周度!F658="",0,特征计算_周度!F658))),B660))</f>
        <v/>
      </c>
      <c r="D660" s="129">
        <f>原始数据_周度!B658</f>
        <v/>
      </c>
      <c r="E660" s="157">
        <f>IF(D660="","",D660/MAX(D$4:D660)-1)</f>
        <v/>
      </c>
    </row>
    <row r="661">
      <c r="A661" s="127">
        <f>原始数据_周度!A659</f>
        <v/>
      </c>
      <c r="B661" s="128">
        <f>IF(特征计算_周度!B659="","",0.25*IF(特征计算_周度!B659="",0,特征计算_周度!B659)+0.25*IF(特征计算_周度!C659="",0,特征计算_周度!C659)+0.15*IF(特征计算_周度!D659="",0,特征计算_周度!D659)+0.15*IF(特征计算_周度!E659="",0,特征计算_周度!E659)+0.2*IF(特征计算_周度!F659="",0,特征计算_周度!F659))</f>
        <v/>
      </c>
      <c r="C661" s="128">
        <f>IF(B661="","",IF(OR(IF(特征计算_周度!B659="",FALSE,特征计算_周度!B659&gt;2),IF(特征计算_周度!C659="",FALSE,特征计算_周度!C659&gt;2),IF(特征计算_周度!G659="",FALSE,特征计算_周度!G659&gt;2),IF(特征计算_周度!E659="",FALSE,特征计算_周度!E659&gt;2),IF(特征计算_周度!F659="",FALSE,特征计算_周度!F659&gt;2)),MAX(B661,MAX(IF(特征计算_周度!B659="",0,特征计算_周度!B659),IF(特征计算_周度!C659="",0,特征计算_周度!C659),IF(特征计算_周度!G659="",0,特征计算_周度!G659),IF(特征计算_周度!E659="",0,特征计算_周度!E659),IF(特征计算_周度!F659="",0,特征计算_周度!F659))),B661))</f>
        <v/>
      </c>
      <c r="D661" s="129">
        <f>原始数据_周度!B659</f>
        <v/>
      </c>
      <c r="E661" s="157">
        <f>IF(D661="","",D661/MAX(D$4:D661)-1)</f>
        <v/>
      </c>
    </row>
    <row r="662">
      <c r="A662" s="127">
        <f>原始数据_周度!A660</f>
        <v/>
      </c>
      <c r="B662" s="128">
        <f>IF(特征计算_周度!B660="","",0.25*IF(特征计算_周度!B660="",0,特征计算_周度!B660)+0.25*IF(特征计算_周度!C660="",0,特征计算_周度!C660)+0.15*IF(特征计算_周度!D660="",0,特征计算_周度!D660)+0.15*IF(特征计算_周度!E660="",0,特征计算_周度!E660)+0.2*IF(特征计算_周度!F660="",0,特征计算_周度!F660))</f>
        <v/>
      </c>
      <c r="C662" s="128">
        <f>IF(B662="","",IF(OR(IF(特征计算_周度!B660="",FALSE,特征计算_周度!B660&gt;2),IF(特征计算_周度!C660="",FALSE,特征计算_周度!C660&gt;2),IF(特征计算_周度!G660="",FALSE,特征计算_周度!G660&gt;2),IF(特征计算_周度!E660="",FALSE,特征计算_周度!E660&gt;2),IF(特征计算_周度!F660="",FALSE,特征计算_周度!F660&gt;2)),MAX(B662,MAX(IF(特征计算_周度!B660="",0,特征计算_周度!B660),IF(特征计算_周度!C660="",0,特征计算_周度!C660),IF(特征计算_周度!G660="",0,特征计算_周度!G660),IF(特征计算_周度!E660="",0,特征计算_周度!E660),IF(特征计算_周度!F660="",0,特征计算_周度!F660))),B662))</f>
        <v/>
      </c>
      <c r="D662" s="129">
        <f>原始数据_周度!B660</f>
        <v/>
      </c>
      <c r="E662" s="157">
        <f>IF(D662="","",D662/MAX(D$4:D662)-1)</f>
        <v/>
      </c>
    </row>
    <row r="663">
      <c r="A663" s="127">
        <f>原始数据_周度!A661</f>
        <v/>
      </c>
      <c r="B663" s="128">
        <f>IF(特征计算_周度!B661="","",0.25*IF(特征计算_周度!B661="",0,特征计算_周度!B661)+0.25*IF(特征计算_周度!C661="",0,特征计算_周度!C661)+0.15*IF(特征计算_周度!D661="",0,特征计算_周度!D661)+0.15*IF(特征计算_周度!E661="",0,特征计算_周度!E661)+0.2*IF(特征计算_周度!F661="",0,特征计算_周度!F661))</f>
        <v/>
      </c>
      <c r="C663" s="128">
        <f>IF(B663="","",IF(OR(IF(特征计算_周度!B661="",FALSE,特征计算_周度!B661&gt;2),IF(特征计算_周度!C661="",FALSE,特征计算_周度!C661&gt;2),IF(特征计算_周度!G661="",FALSE,特征计算_周度!G661&gt;2),IF(特征计算_周度!E661="",FALSE,特征计算_周度!E661&gt;2),IF(特征计算_周度!F661="",FALSE,特征计算_周度!F661&gt;2)),MAX(B663,MAX(IF(特征计算_周度!B661="",0,特征计算_周度!B661),IF(特征计算_周度!C661="",0,特征计算_周度!C661),IF(特征计算_周度!G661="",0,特征计算_周度!G661),IF(特征计算_周度!E661="",0,特征计算_周度!E661),IF(特征计算_周度!F661="",0,特征计算_周度!F661))),B663))</f>
        <v/>
      </c>
      <c r="D663" s="129">
        <f>原始数据_周度!B661</f>
        <v/>
      </c>
      <c r="E663" s="157">
        <f>IF(D663="","",D663/MAX(D$4:D663)-1)</f>
        <v/>
      </c>
    </row>
    <row r="664">
      <c r="A664" s="127">
        <f>原始数据_周度!A662</f>
        <v/>
      </c>
      <c r="B664" s="128">
        <f>IF(特征计算_周度!B662="","",0.25*IF(特征计算_周度!B662="",0,特征计算_周度!B662)+0.25*IF(特征计算_周度!C662="",0,特征计算_周度!C662)+0.15*IF(特征计算_周度!D662="",0,特征计算_周度!D662)+0.15*IF(特征计算_周度!E662="",0,特征计算_周度!E662)+0.2*IF(特征计算_周度!F662="",0,特征计算_周度!F662))</f>
        <v/>
      </c>
      <c r="C664" s="128">
        <f>IF(B664="","",IF(OR(IF(特征计算_周度!B662="",FALSE,特征计算_周度!B662&gt;2),IF(特征计算_周度!C662="",FALSE,特征计算_周度!C662&gt;2),IF(特征计算_周度!G662="",FALSE,特征计算_周度!G662&gt;2),IF(特征计算_周度!E662="",FALSE,特征计算_周度!E662&gt;2),IF(特征计算_周度!F662="",FALSE,特征计算_周度!F662&gt;2)),MAX(B664,MAX(IF(特征计算_周度!B662="",0,特征计算_周度!B662),IF(特征计算_周度!C662="",0,特征计算_周度!C662),IF(特征计算_周度!G662="",0,特征计算_周度!G662),IF(特征计算_周度!E662="",0,特征计算_周度!E662),IF(特征计算_周度!F662="",0,特征计算_周度!F662))),B664))</f>
        <v/>
      </c>
      <c r="D664" s="129">
        <f>原始数据_周度!B662</f>
        <v/>
      </c>
      <c r="E664" s="157">
        <f>IF(D664="","",D664/MAX(D$4:D664)-1)</f>
        <v/>
      </c>
    </row>
    <row r="665">
      <c r="A665" s="127">
        <f>原始数据_周度!A663</f>
        <v/>
      </c>
      <c r="B665" s="128">
        <f>IF(特征计算_周度!B663="","",0.25*IF(特征计算_周度!B663="",0,特征计算_周度!B663)+0.25*IF(特征计算_周度!C663="",0,特征计算_周度!C663)+0.15*IF(特征计算_周度!D663="",0,特征计算_周度!D663)+0.15*IF(特征计算_周度!E663="",0,特征计算_周度!E663)+0.2*IF(特征计算_周度!F663="",0,特征计算_周度!F663))</f>
        <v/>
      </c>
      <c r="C665" s="128">
        <f>IF(B665="","",IF(OR(IF(特征计算_周度!B663="",FALSE,特征计算_周度!B663&gt;2),IF(特征计算_周度!C663="",FALSE,特征计算_周度!C663&gt;2),IF(特征计算_周度!G663="",FALSE,特征计算_周度!G663&gt;2),IF(特征计算_周度!E663="",FALSE,特征计算_周度!E663&gt;2),IF(特征计算_周度!F663="",FALSE,特征计算_周度!F663&gt;2)),MAX(B665,MAX(IF(特征计算_周度!B663="",0,特征计算_周度!B663),IF(特征计算_周度!C663="",0,特征计算_周度!C663),IF(特征计算_周度!G663="",0,特征计算_周度!G663),IF(特征计算_周度!E663="",0,特征计算_周度!E663),IF(特征计算_周度!F663="",0,特征计算_周度!F663))),B665))</f>
        <v/>
      </c>
      <c r="D665" s="129">
        <f>原始数据_周度!B663</f>
        <v/>
      </c>
      <c r="E665" s="157">
        <f>IF(D665="","",D665/MAX(D$4:D665)-1)</f>
        <v/>
      </c>
    </row>
    <row r="666">
      <c r="A666" s="127">
        <f>原始数据_周度!A664</f>
        <v/>
      </c>
      <c r="B666" s="128">
        <f>IF(特征计算_周度!B664="","",0.25*IF(特征计算_周度!B664="",0,特征计算_周度!B664)+0.25*IF(特征计算_周度!C664="",0,特征计算_周度!C664)+0.15*IF(特征计算_周度!D664="",0,特征计算_周度!D664)+0.15*IF(特征计算_周度!E664="",0,特征计算_周度!E664)+0.2*IF(特征计算_周度!F664="",0,特征计算_周度!F664))</f>
        <v/>
      </c>
      <c r="C666" s="128">
        <f>IF(B666="","",IF(OR(IF(特征计算_周度!B664="",FALSE,特征计算_周度!B664&gt;2),IF(特征计算_周度!C664="",FALSE,特征计算_周度!C664&gt;2),IF(特征计算_周度!G664="",FALSE,特征计算_周度!G664&gt;2),IF(特征计算_周度!E664="",FALSE,特征计算_周度!E664&gt;2),IF(特征计算_周度!F664="",FALSE,特征计算_周度!F664&gt;2)),MAX(B666,MAX(IF(特征计算_周度!B664="",0,特征计算_周度!B664),IF(特征计算_周度!C664="",0,特征计算_周度!C664),IF(特征计算_周度!G664="",0,特征计算_周度!G664),IF(特征计算_周度!E664="",0,特征计算_周度!E664),IF(特征计算_周度!F664="",0,特征计算_周度!F664))),B666))</f>
        <v/>
      </c>
      <c r="D666" s="129">
        <f>原始数据_周度!B664</f>
        <v/>
      </c>
      <c r="E666" s="157">
        <f>IF(D666="","",D666/MAX(D$4:D666)-1)</f>
        <v/>
      </c>
    </row>
    <row r="667">
      <c r="A667" s="127">
        <f>原始数据_周度!A665</f>
        <v/>
      </c>
      <c r="B667" s="128">
        <f>IF(特征计算_周度!B665="","",0.25*IF(特征计算_周度!B665="",0,特征计算_周度!B665)+0.25*IF(特征计算_周度!C665="",0,特征计算_周度!C665)+0.15*IF(特征计算_周度!D665="",0,特征计算_周度!D665)+0.15*IF(特征计算_周度!E665="",0,特征计算_周度!E665)+0.2*IF(特征计算_周度!F665="",0,特征计算_周度!F665))</f>
        <v/>
      </c>
      <c r="C667" s="128">
        <f>IF(B667="","",IF(OR(IF(特征计算_周度!B665="",FALSE,特征计算_周度!B665&gt;2),IF(特征计算_周度!C665="",FALSE,特征计算_周度!C665&gt;2),IF(特征计算_周度!G665="",FALSE,特征计算_周度!G665&gt;2),IF(特征计算_周度!E665="",FALSE,特征计算_周度!E665&gt;2),IF(特征计算_周度!F665="",FALSE,特征计算_周度!F665&gt;2)),MAX(B667,MAX(IF(特征计算_周度!B665="",0,特征计算_周度!B665),IF(特征计算_周度!C665="",0,特征计算_周度!C665),IF(特征计算_周度!G665="",0,特征计算_周度!G665),IF(特征计算_周度!E665="",0,特征计算_周度!E665),IF(特征计算_周度!F665="",0,特征计算_周度!F665))),B667))</f>
        <v/>
      </c>
      <c r="D667" s="129">
        <f>原始数据_周度!B665</f>
        <v/>
      </c>
      <c r="E667" s="157">
        <f>IF(D667="","",D667/MAX(D$4:D667)-1)</f>
        <v/>
      </c>
    </row>
    <row r="668">
      <c r="A668" s="127">
        <f>原始数据_周度!A666</f>
        <v/>
      </c>
      <c r="B668" s="128">
        <f>IF(特征计算_周度!B666="","",0.25*IF(特征计算_周度!B666="",0,特征计算_周度!B666)+0.25*IF(特征计算_周度!C666="",0,特征计算_周度!C666)+0.15*IF(特征计算_周度!D666="",0,特征计算_周度!D666)+0.15*IF(特征计算_周度!E666="",0,特征计算_周度!E666)+0.2*IF(特征计算_周度!F666="",0,特征计算_周度!F666))</f>
        <v/>
      </c>
      <c r="C668" s="128">
        <f>IF(B668="","",IF(OR(IF(特征计算_周度!B666="",FALSE,特征计算_周度!B666&gt;2),IF(特征计算_周度!C666="",FALSE,特征计算_周度!C666&gt;2),IF(特征计算_周度!G666="",FALSE,特征计算_周度!G666&gt;2),IF(特征计算_周度!E666="",FALSE,特征计算_周度!E666&gt;2),IF(特征计算_周度!F666="",FALSE,特征计算_周度!F666&gt;2)),MAX(B668,MAX(IF(特征计算_周度!B666="",0,特征计算_周度!B666),IF(特征计算_周度!C666="",0,特征计算_周度!C666),IF(特征计算_周度!G666="",0,特征计算_周度!G666),IF(特征计算_周度!E666="",0,特征计算_周度!E666),IF(特征计算_周度!F666="",0,特征计算_周度!F666))),B668))</f>
        <v/>
      </c>
      <c r="D668" s="129">
        <f>原始数据_周度!B666</f>
        <v/>
      </c>
      <c r="E668" s="157">
        <f>IF(D668="","",D668/MAX(D$4:D668)-1)</f>
        <v/>
      </c>
    </row>
    <row r="669">
      <c r="A669" s="127">
        <f>原始数据_周度!A667</f>
        <v/>
      </c>
      <c r="B669" s="128">
        <f>IF(特征计算_周度!B667="","",0.25*IF(特征计算_周度!B667="",0,特征计算_周度!B667)+0.25*IF(特征计算_周度!C667="",0,特征计算_周度!C667)+0.15*IF(特征计算_周度!D667="",0,特征计算_周度!D667)+0.15*IF(特征计算_周度!E667="",0,特征计算_周度!E667)+0.2*IF(特征计算_周度!F667="",0,特征计算_周度!F667))</f>
        <v/>
      </c>
      <c r="C669" s="128">
        <f>IF(B669="","",IF(OR(IF(特征计算_周度!B667="",FALSE,特征计算_周度!B667&gt;2),IF(特征计算_周度!C667="",FALSE,特征计算_周度!C667&gt;2),IF(特征计算_周度!G667="",FALSE,特征计算_周度!G667&gt;2),IF(特征计算_周度!E667="",FALSE,特征计算_周度!E667&gt;2),IF(特征计算_周度!F667="",FALSE,特征计算_周度!F667&gt;2)),MAX(B669,MAX(IF(特征计算_周度!B667="",0,特征计算_周度!B667),IF(特征计算_周度!C667="",0,特征计算_周度!C667),IF(特征计算_周度!G667="",0,特征计算_周度!G667),IF(特征计算_周度!E667="",0,特征计算_周度!E667),IF(特征计算_周度!F667="",0,特征计算_周度!F667))),B669))</f>
        <v/>
      </c>
      <c r="D669" s="129">
        <f>原始数据_周度!B667</f>
        <v/>
      </c>
      <c r="E669" s="157">
        <f>IF(D669="","",D669/MAX(D$4:D669)-1)</f>
        <v/>
      </c>
    </row>
    <row r="670">
      <c r="A670" s="127">
        <f>原始数据_周度!A668</f>
        <v/>
      </c>
      <c r="B670" s="128">
        <f>IF(特征计算_周度!B668="","",0.25*IF(特征计算_周度!B668="",0,特征计算_周度!B668)+0.25*IF(特征计算_周度!C668="",0,特征计算_周度!C668)+0.15*IF(特征计算_周度!D668="",0,特征计算_周度!D668)+0.15*IF(特征计算_周度!E668="",0,特征计算_周度!E668)+0.2*IF(特征计算_周度!F668="",0,特征计算_周度!F668))</f>
        <v/>
      </c>
      <c r="C670" s="128">
        <f>IF(B670="","",IF(OR(IF(特征计算_周度!B668="",FALSE,特征计算_周度!B668&gt;2),IF(特征计算_周度!C668="",FALSE,特征计算_周度!C668&gt;2),IF(特征计算_周度!G668="",FALSE,特征计算_周度!G668&gt;2),IF(特征计算_周度!E668="",FALSE,特征计算_周度!E668&gt;2),IF(特征计算_周度!F668="",FALSE,特征计算_周度!F668&gt;2)),MAX(B670,MAX(IF(特征计算_周度!B668="",0,特征计算_周度!B668),IF(特征计算_周度!C668="",0,特征计算_周度!C668),IF(特征计算_周度!G668="",0,特征计算_周度!G668),IF(特征计算_周度!E668="",0,特征计算_周度!E668),IF(特征计算_周度!F668="",0,特征计算_周度!F668))),B670))</f>
        <v/>
      </c>
      <c r="D670" s="129">
        <f>原始数据_周度!B668</f>
        <v/>
      </c>
      <c r="E670" s="157">
        <f>IF(D670="","",D670/MAX(D$4:D670)-1)</f>
        <v/>
      </c>
    </row>
    <row r="671">
      <c r="A671" s="127">
        <f>原始数据_周度!A669</f>
        <v/>
      </c>
      <c r="B671" s="128">
        <f>IF(特征计算_周度!B669="","",0.25*IF(特征计算_周度!B669="",0,特征计算_周度!B669)+0.25*IF(特征计算_周度!C669="",0,特征计算_周度!C669)+0.15*IF(特征计算_周度!D669="",0,特征计算_周度!D669)+0.15*IF(特征计算_周度!E669="",0,特征计算_周度!E669)+0.2*IF(特征计算_周度!F669="",0,特征计算_周度!F669))</f>
        <v/>
      </c>
      <c r="C671" s="128">
        <f>IF(B671="","",IF(OR(IF(特征计算_周度!B669="",FALSE,特征计算_周度!B669&gt;2),IF(特征计算_周度!C669="",FALSE,特征计算_周度!C669&gt;2),IF(特征计算_周度!G669="",FALSE,特征计算_周度!G669&gt;2),IF(特征计算_周度!E669="",FALSE,特征计算_周度!E669&gt;2),IF(特征计算_周度!F669="",FALSE,特征计算_周度!F669&gt;2)),MAX(B671,MAX(IF(特征计算_周度!B669="",0,特征计算_周度!B669),IF(特征计算_周度!C669="",0,特征计算_周度!C669),IF(特征计算_周度!G669="",0,特征计算_周度!G669),IF(特征计算_周度!E669="",0,特征计算_周度!E669),IF(特征计算_周度!F669="",0,特征计算_周度!F669))),B671))</f>
        <v/>
      </c>
      <c r="D671" s="129">
        <f>原始数据_周度!B669</f>
        <v/>
      </c>
      <c r="E671" s="157">
        <f>IF(D671="","",D671/MAX(D$4:D671)-1)</f>
        <v/>
      </c>
    </row>
    <row r="672">
      <c r="A672" s="127">
        <f>原始数据_周度!A670</f>
        <v/>
      </c>
      <c r="B672" s="128">
        <f>IF(特征计算_周度!B670="","",0.25*IF(特征计算_周度!B670="",0,特征计算_周度!B670)+0.25*IF(特征计算_周度!C670="",0,特征计算_周度!C670)+0.15*IF(特征计算_周度!D670="",0,特征计算_周度!D670)+0.15*IF(特征计算_周度!E670="",0,特征计算_周度!E670)+0.2*IF(特征计算_周度!F670="",0,特征计算_周度!F670))</f>
        <v/>
      </c>
      <c r="C672" s="128">
        <f>IF(B672="","",IF(OR(IF(特征计算_周度!B670="",FALSE,特征计算_周度!B670&gt;2),IF(特征计算_周度!C670="",FALSE,特征计算_周度!C670&gt;2),IF(特征计算_周度!G670="",FALSE,特征计算_周度!G670&gt;2),IF(特征计算_周度!E670="",FALSE,特征计算_周度!E670&gt;2),IF(特征计算_周度!F670="",FALSE,特征计算_周度!F670&gt;2)),MAX(B672,MAX(IF(特征计算_周度!B670="",0,特征计算_周度!B670),IF(特征计算_周度!C670="",0,特征计算_周度!C670),IF(特征计算_周度!G670="",0,特征计算_周度!G670),IF(特征计算_周度!E670="",0,特征计算_周度!E670),IF(特征计算_周度!F670="",0,特征计算_周度!F670))),B672))</f>
        <v/>
      </c>
      <c r="D672" s="129">
        <f>原始数据_周度!B670</f>
        <v/>
      </c>
      <c r="E672" s="157">
        <f>IF(D672="","",D672/MAX(D$4:D672)-1)</f>
        <v/>
      </c>
    </row>
    <row r="673">
      <c r="A673" s="127">
        <f>原始数据_周度!A671</f>
        <v/>
      </c>
      <c r="B673" s="128">
        <f>IF(特征计算_周度!B671="","",0.25*IF(特征计算_周度!B671="",0,特征计算_周度!B671)+0.25*IF(特征计算_周度!C671="",0,特征计算_周度!C671)+0.15*IF(特征计算_周度!D671="",0,特征计算_周度!D671)+0.15*IF(特征计算_周度!E671="",0,特征计算_周度!E671)+0.2*IF(特征计算_周度!F671="",0,特征计算_周度!F671))</f>
        <v/>
      </c>
      <c r="C673" s="128">
        <f>IF(B673="","",IF(OR(IF(特征计算_周度!B671="",FALSE,特征计算_周度!B671&gt;2),IF(特征计算_周度!C671="",FALSE,特征计算_周度!C671&gt;2),IF(特征计算_周度!G671="",FALSE,特征计算_周度!G671&gt;2),IF(特征计算_周度!E671="",FALSE,特征计算_周度!E671&gt;2),IF(特征计算_周度!F671="",FALSE,特征计算_周度!F671&gt;2)),MAX(B673,MAX(IF(特征计算_周度!B671="",0,特征计算_周度!B671),IF(特征计算_周度!C671="",0,特征计算_周度!C671),IF(特征计算_周度!G671="",0,特征计算_周度!G671),IF(特征计算_周度!E671="",0,特征计算_周度!E671),IF(特征计算_周度!F671="",0,特征计算_周度!F671))),B673))</f>
        <v/>
      </c>
      <c r="D673" s="129">
        <f>原始数据_周度!B671</f>
        <v/>
      </c>
      <c r="E673" s="157">
        <f>IF(D673="","",D673/MAX(D$4:D673)-1)</f>
        <v/>
      </c>
    </row>
    <row r="674">
      <c r="A674" s="127">
        <f>原始数据_周度!A672</f>
        <v/>
      </c>
      <c r="B674" s="128">
        <f>IF(特征计算_周度!B672="","",0.25*IF(特征计算_周度!B672="",0,特征计算_周度!B672)+0.25*IF(特征计算_周度!C672="",0,特征计算_周度!C672)+0.15*IF(特征计算_周度!D672="",0,特征计算_周度!D672)+0.15*IF(特征计算_周度!E672="",0,特征计算_周度!E672)+0.2*IF(特征计算_周度!F672="",0,特征计算_周度!F672))</f>
        <v/>
      </c>
      <c r="C674" s="128">
        <f>IF(B674="","",IF(OR(IF(特征计算_周度!B672="",FALSE,特征计算_周度!B672&gt;2),IF(特征计算_周度!C672="",FALSE,特征计算_周度!C672&gt;2),IF(特征计算_周度!G672="",FALSE,特征计算_周度!G672&gt;2),IF(特征计算_周度!E672="",FALSE,特征计算_周度!E672&gt;2),IF(特征计算_周度!F672="",FALSE,特征计算_周度!F672&gt;2)),MAX(B674,MAX(IF(特征计算_周度!B672="",0,特征计算_周度!B672),IF(特征计算_周度!C672="",0,特征计算_周度!C672),IF(特征计算_周度!G672="",0,特征计算_周度!G672),IF(特征计算_周度!E672="",0,特征计算_周度!E672),IF(特征计算_周度!F672="",0,特征计算_周度!F672))),B674))</f>
        <v/>
      </c>
      <c r="D674" s="129">
        <f>原始数据_周度!B672</f>
        <v/>
      </c>
      <c r="E674" s="157">
        <f>IF(D674="","",D674/MAX(D$4:D674)-1)</f>
        <v/>
      </c>
    </row>
    <row r="675">
      <c r="A675" s="127">
        <f>原始数据_周度!A673</f>
        <v/>
      </c>
      <c r="B675" s="128">
        <f>IF(特征计算_周度!B673="","",0.25*IF(特征计算_周度!B673="",0,特征计算_周度!B673)+0.25*IF(特征计算_周度!C673="",0,特征计算_周度!C673)+0.15*IF(特征计算_周度!D673="",0,特征计算_周度!D673)+0.15*IF(特征计算_周度!E673="",0,特征计算_周度!E673)+0.2*IF(特征计算_周度!F673="",0,特征计算_周度!F673))</f>
        <v/>
      </c>
      <c r="C675" s="128">
        <f>IF(B675="","",IF(OR(IF(特征计算_周度!B673="",FALSE,特征计算_周度!B673&gt;2),IF(特征计算_周度!C673="",FALSE,特征计算_周度!C673&gt;2),IF(特征计算_周度!G673="",FALSE,特征计算_周度!G673&gt;2),IF(特征计算_周度!E673="",FALSE,特征计算_周度!E673&gt;2),IF(特征计算_周度!F673="",FALSE,特征计算_周度!F673&gt;2)),MAX(B675,MAX(IF(特征计算_周度!B673="",0,特征计算_周度!B673),IF(特征计算_周度!C673="",0,特征计算_周度!C673),IF(特征计算_周度!G673="",0,特征计算_周度!G673),IF(特征计算_周度!E673="",0,特征计算_周度!E673),IF(特征计算_周度!F673="",0,特征计算_周度!F673))),B675))</f>
        <v/>
      </c>
      <c r="D675" s="129">
        <f>原始数据_周度!B673</f>
        <v/>
      </c>
      <c r="E675" s="157">
        <f>IF(D675="","",D675/MAX(D$4:D675)-1)</f>
        <v/>
      </c>
    </row>
    <row r="676">
      <c r="A676" s="127">
        <f>原始数据_周度!A674</f>
        <v/>
      </c>
      <c r="B676" s="128">
        <f>IF(特征计算_周度!B674="","",0.25*IF(特征计算_周度!B674="",0,特征计算_周度!B674)+0.25*IF(特征计算_周度!C674="",0,特征计算_周度!C674)+0.15*IF(特征计算_周度!D674="",0,特征计算_周度!D674)+0.15*IF(特征计算_周度!E674="",0,特征计算_周度!E674)+0.2*IF(特征计算_周度!F674="",0,特征计算_周度!F674))</f>
        <v/>
      </c>
      <c r="C676" s="128">
        <f>IF(B676="","",IF(OR(IF(特征计算_周度!B674="",FALSE,特征计算_周度!B674&gt;2),IF(特征计算_周度!C674="",FALSE,特征计算_周度!C674&gt;2),IF(特征计算_周度!G674="",FALSE,特征计算_周度!G674&gt;2),IF(特征计算_周度!E674="",FALSE,特征计算_周度!E674&gt;2),IF(特征计算_周度!F674="",FALSE,特征计算_周度!F674&gt;2)),MAX(B676,MAX(IF(特征计算_周度!B674="",0,特征计算_周度!B674),IF(特征计算_周度!C674="",0,特征计算_周度!C674),IF(特征计算_周度!G674="",0,特征计算_周度!G674),IF(特征计算_周度!E674="",0,特征计算_周度!E674),IF(特征计算_周度!F674="",0,特征计算_周度!F674))),B676))</f>
        <v/>
      </c>
      <c r="D676" s="129">
        <f>原始数据_周度!B674</f>
        <v/>
      </c>
      <c r="E676" s="157">
        <f>IF(D676="","",D676/MAX(D$4:D676)-1)</f>
        <v/>
      </c>
    </row>
    <row r="677">
      <c r="A677" s="127">
        <f>原始数据_周度!A675</f>
        <v/>
      </c>
      <c r="B677" s="128">
        <f>IF(特征计算_周度!B675="","",0.25*IF(特征计算_周度!B675="",0,特征计算_周度!B675)+0.25*IF(特征计算_周度!C675="",0,特征计算_周度!C675)+0.15*IF(特征计算_周度!D675="",0,特征计算_周度!D675)+0.15*IF(特征计算_周度!E675="",0,特征计算_周度!E675)+0.2*IF(特征计算_周度!F675="",0,特征计算_周度!F675))</f>
        <v/>
      </c>
      <c r="C677" s="128">
        <f>IF(B677="","",IF(OR(IF(特征计算_周度!B675="",FALSE,特征计算_周度!B675&gt;2),IF(特征计算_周度!C675="",FALSE,特征计算_周度!C675&gt;2),IF(特征计算_周度!G675="",FALSE,特征计算_周度!G675&gt;2),IF(特征计算_周度!E675="",FALSE,特征计算_周度!E675&gt;2),IF(特征计算_周度!F675="",FALSE,特征计算_周度!F675&gt;2)),MAX(B677,MAX(IF(特征计算_周度!B675="",0,特征计算_周度!B675),IF(特征计算_周度!C675="",0,特征计算_周度!C675),IF(特征计算_周度!G675="",0,特征计算_周度!G675),IF(特征计算_周度!E675="",0,特征计算_周度!E675),IF(特征计算_周度!F675="",0,特征计算_周度!F675))),B677))</f>
        <v/>
      </c>
      <c r="D677" s="129">
        <f>原始数据_周度!B675</f>
        <v/>
      </c>
      <c r="E677" s="157">
        <f>IF(D677="","",D677/MAX(D$4:D677)-1)</f>
        <v/>
      </c>
    </row>
    <row r="678">
      <c r="A678" s="127">
        <f>原始数据_周度!A676</f>
        <v/>
      </c>
      <c r="B678" s="128">
        <f>IF(特征计算_周度!B676="","",0.25*IF(特征计算_周度!B676="",0,特征计算_周度!B676)+0.25*IF(特征计算_周度!C676="",0,特征计算_周度!C676)+0.15*IF(特征计算_周度!D676="",0,特征计算_周度!D676)+0.15*IF(特征计算_周度!E676="",0,特征计算_周度!E676)+0.2*IF(特征计算_周度!F676="",0,特征计算_周度!F676))</f>
        <v/>
      </c>
      <c r="C678" s="128">
        <f>IF(B678="","",IF(OR(IF(特征计算_周度!B676="",FALSE,特征计算_周度!B676&gt;2),IF(特征计算_周度!C676="",FALSE,特征计算_周度!C676&gt;2),IF(特征计算_周度!G676="",FALSE,特征计算_周度!G676&gt;2),IF(特征计算_周度!E676="",FALSE,特征计算_周度!E676&gt;2),IF(特征计算_周度!F676="",FALSE,特征计算_周度!F676&gt;2)),MAX(B678,MAX(IF(特征计算_周度!B676="",0,特征计算_周度!B676),IF(特征计算_周度!C676="",0,特征计算_周度!C676),IF(特征计算_周度!G676="",0,特征计算_周度!G676),IF(特征计算_周度!E676="",0,特征计算_周度!E676),IF(特征计算_周度!F676="",0,特征计算_周度!F676))),B678))</f>
        <v/>
      </c>
      <c r="D678" s="129">
        <f>原始数据_周度!B676</f>
        <v/>
      </c>
      <c r="E678" s="157">
        <f>IF(D678="","",D678/MAX(D$4:D678)-1)</f>
        <v/>
      </c>
    </row>
    <row r="679">
      <c r="A679" s="127">
        <f>原始数据_周度!A677</f>
        <v/>
      </c>
      <c r="B679" s="128">
        <f>IF(特征计算_周度!B677="","",0.25*IF(特征计算_周度!B677="",0,特征计算_周度!B677)+0.25*IF(特征计算_周度!C677="",0,特征计算_周度!C677)+0.15*IF(特征计算_周度!D677="",0,特征计算_周度!D677)+0.15*IF(特征计算_周度!E677="",0,特征计算_周度!E677)+0.2*IF(特征计算_周度!F677="",0,特征计算_周度!F677))</f>
        <v/>
      </c>
      <c r="C679" s="128">
        <f>IF(B679="","",IF(OR(IF(特征计算_周度!B677="",FALSE,特征计算_周度!B677&gt;2),IF(特征计算_周度!C677="",FALSE,特征计算_周度!C677&gt;2),IF(特征计算_周度!G677="",FALSE,特征计算_周度!G677&gt;2),IF(特征计算_周度!E677="",FALSE,特征计算_周度!E677&gt;2),IF(特征计算_周度!F677="",FALSE,特征计算_周度!F677&gt;2)),MAX(B679,MAX(IF(特征计算_周度!B677="",0,特征计算_周度!B677),IF(特征计算_周度!C677="",0,特征计算_周度!C677),IF(特征计算_周度!G677="",0,特征计算_周度!G677),IF(特征计算_周度!E677="",0,特征计算_周度!E677),IF(特征计算_周度!F677="",0,特征计算_周度!F677))),B679))</f>
        <v/>
      </c>
      <c r="D679" s="129">
        <f>原始数据_周度!B677</f>
        <v/>
      </c>
      <c r="E679" s="157">
        <f>IF(D679="","",D679/MAX(D$4:D679)-1)</f>
        <v/>
      </c>
    </row>
    <row r="680">
      <c r="A680" s="127">
        <f>原始数据_周度!A678</f>
        <v/>
      </c>
      <c r="B680" s="128">
        <f>IF(特征计算_周度!B678="","",0.25*IF(特征计算_周度!B678="",0,特征计算_周度!B678)+0.25*IF(特征计算_周度!C678="",0,特征计算_周度!C678)+0.15*IF(特征计算_周度!D678="",0,特征计算_周度!D678)+0.15*IF(特征计算_周度!E678="",0,特征计算_周度!E678)+0.2*IF(特征计算_周度!F678="",0,特征计算_周度!F678))</f>
        <v/>
      </c>
      <c r="C680" s="128">
        <f>IF(B680="","",IF(OR(IF(特征计算_周度!B678="",FALSE,特征计算_周度!B678&gt;2),IF(特征计算_周度!C678="",FALSE,特征计算_周度!C678&gt;2),IF(特征计算_周度!G678="",FALSE,特征计算_周度!G678&gt;2),IF(特征计算_周度!E678="",FALSE,特征计算_周度!E678&gt;2),IF(特征计算_周度!F678="",FALSE,特征计算_周度!F678&gt;2)),MAX(B680,MAX(IF(特征计算_周度!B678="",0,特征计算_周度!B678),IF(特征计算_周度!C678="",0,特征计算_周度!C678),IF(特征计算_周度!G678="",0,特征计算_周度!G678),IF(特征计算_周度!E678="",0,特征计算_周度!E678),IF(特征计算_周度!F678="",0,特征计算_周度!F678))),B680))</f>
        <v/>
      </c>
      <c r="D680" s="129">
        <f>原始数据_周度!B678</f>
        <v/>
      </c>
      <c r="E680" s="157">
        <f>IF(D680="","",D680/MAX(D$4:D680)-1)</f>
        <v/>
      </c>
    </row>
    <row r="681">
      <c r="A681" s="127">
        <f>原始数据_周度!A679</f>
        <v/>
      </c>
      <c r="B681" s="128">
        <f>IF(特征计算_周度!B679="","",0.25*IF(特征计算_周度!B679="",0,特征计算_周度!B679)+0.25*IF(特征计算_周度!C679="",0,特征计算_周度!C679)+0.15*IF(特征计算_周度!D679="",0,特征计算_周度!D679)+0.15*IF(特征计算_周度!E679="",0,特征计算_周度!E679)+0.2*IF(特征计算_周度!F679="",0,特征计算_周度!F679))</f>
        <v/>
      </c>
      <c r="C681" s="128">
        <f>IF(B681="","",IF(OR(IF(特征计算_周度!B679="",FALSE,特征计算_周度!B679&gt;2),IF(特征计算_周度!C679="",FALSE,特征计算_周度!C679&gt;2),IF(特征计算_周度!G679="",FALSE,特征计算_周度!G679&gt;2),IF(特征计算_周度!E679="",FALSE,特征计算_周度!E679&gt;2),IF(特征计算_周度!F679="",FALSE,特征计算_周度!F679&gt;2)),MAX(B681,MAX(IF(特征计算_周度!B679="",0,特征计算_周度!B679),IF(特征计算_周度!C679="",0,特征计算_周度!C679),IF(特征计算_周度!G679="",0,特征计算_周度!G679),IF(特征计算_周度!E679="",0,特征计算_周度!E679),IF(特征计算_周度!F679="",0,特征计算_周度!F679))),B681))</f>
        <v/>
      </c>
      <c r="D681" s="129">
        <f>原始数据_周度!B679</f>
        <v/>
      </c>
      <c r="E681" s="157">
        <f>IF(D681="","",D681/MAX(D$4:D681)-1)</f>
        <v/>
      </c>
    </row>
    <row r="682">
      <c r="A682" s="127">
        <f>原始数据_周度!A680</f>
        <v/>
      </c>
      <c r="B682" s="128">
        <f>IF(特征计算_周度!B680="","",0.25*IF(特征计算_周度!B680="",0,特征计算_周度!B680)+0.25*IF(特征计算_周度!C680="",0,特征计算_周度!C680)+0.15*IF(特征计算_周度!D680="",0,特征计算_周度!D680)+0.15*IF(特征计算_周度!E680="",0,特征计算_周度!E680)+0.2*IF(特征计算_周度!F680="",0,特征计算_周度!F680))</f>
        <v/>
      </c>
      <c r="C682" s="128">
        <f>IF(B682="","",IF(OR(IF(特征计算_周度!B680="",FALSE,特征计算_周度!B680&gt;2),IF(特征计算_周度!C680="",FALSE,特征计算_周度!C680&gt;2),IF(特征计算_周度!G680="",FALSE,特征计算_周度!G680&gt;2),IF(特征计算_周度!E680="",FALSE,特征计算_周度!E680&gt;2),IF(特征计算_周度!F680="",FALSE,特征计算_周度!F680&gt;2)),MAX(B682,MAX(IF(特征计算_周度!B680="",0,特征计算_周度!B680),IF(特征计算_周度!C680="",0,特征计算_周度!C680),IF(特征计算_周度!G680="",0,特征计算_周度!G680),IF(特征计算_周度!E680="",0,特征计算_周度!E680),IF(特征计算_周度!F680="",0,特征计算_周度!F680))),B682))</f>
        <v/>
      </c>
      <c r="D682" s="129">
        <f>原始数据_周度!B680</f>
        <v/>
      </c>
      <c r="E682" s="157">
        <f>IF(D682="","",D682/MAX(D$4:D682)-1)</f>
        <v/>
      </c>
    </row>
    <row r="683">
      <c r="A683" s="127">
        <f>原始数据_周度!A681</f>
        <v/>
      </c>
      <c r="B683" s="128">
        <f>IF(特征计算_周度!B681="","",0.25*IF(特征计算_周度!B681="",0,特征计算_周度!B681)+0.25*IF(特征计算_周度!C681="",0,特征计算_周度!C681)+0.15*IF(特征计算_周度!D681="",0,特征计算_周度!D681)+0.15*IF(特征计算_周度!E681="",0,特征计算_周度!E681)+0.2*IF(特征计算_周度!F681="",0,特征计算_周度!F681))</f>
        <v/>
      </c>
      <c r="C683" s="128">
        <f>IF(B683="","",IF(OR(IF(特征计算_周度!B681="",FALSE,特征计算_周度!B681&gt;2),IF(特征计算_周度!C681="",FALSE,特征计算_周度!C681&gt;2),IF(特征计算_周度!G681="",FALSE,特征计算_周度!G681&gt;2),IF(特征计算_周度!E681="",FALSE,特征计算_周度!E681&gt;2),IF(特征计算_周度!F681="",FALSE,特征计算_周度!F681&gt;2)),MAX(B683,MAX(IF(特征计算_周度!B681="",0,特征计算_周度!B681),IF(特征计算_周度!C681="",0,特征计算_周度!C681),IF(特征计算_周度!G681="",0,特征计算_周度!G681),IF(特征计算_周度!E681="",0,特征计算_周度!E681),IF(特征计算_周度!F681="",0,特征计算_周度!F681))),B683))</f>
        <v/>
      </c>
      <c r="D683" s="129">
        <f>原始数据_周度!B681</f>
        <v/>
      </c>
      <c r="E683" s="157">
        <f>IF(D683="","",D683/MAX(D$4:D683)-1)</f>
        <v/>
      </c>
    </row>
    <row r="684">
      <c r="A684" s="127">
        <f>原始数据_周度!A682</f>
        <v/>
      </c>
      <c r="B684" s="128">
        <f>IF(特征计算_周度!B682="","",0.25*IF(特征计算_周度!B682="",0,特征计算_周度!B682)+0.25*IF(特征计算_周度!C682="",0,特征计算_周度!C682)+0.15*IF(特征计算_周度!D682="",0,特征计算_周度!D682)+0.15*IF(特征计算_周度!E682="",0,特征计算_周度!E682)+0.2*IF(特征计算_周度!F682="",0,特征计算_周度!F682))</f>
        <v/>
      </c>
      <c r="C684" s="128">
        <f>IF(B684="","",IF(OR(IF(特征计算_周度!B682="",FALSE,特征计算_周度!B682&gt;2),IF(特征计算_周度!C682="",FALSE,特征计算_周度!C682&gt;2),IF(特征计算_周度!G682="",FALSE,特征计算_周度!G682&gt;2),IF(特征计算_周度!E682="",FALSE,特征计算_周度!E682&gt;2),IF(特征计算_周度!F682="",FALSE,特征计算_周度!F682&gt;2)),MAX(B684,MAX(IF(特征计算_周度!B682="",0,特征计算_周度!B682),IF(特征计算_周度!C682="",0,特征计算_周度!C682),IF(特征计算_周度!G682="",0,特征计算_周度!G682),IF(特征计算_周度!E682="",0,特征计算_周度!E682),IF(特征计算_周度!F682="",0,特征计算_周度!F682))),B684))</f>
        <v/>
      </c>
      <c r="D684" s="129">
        <f>原始数据_周度!B682</f>
        <v/>
      </c>
      <c r="E684" s="157">
        <f>IF(D684="","",D684/MAX(D$4:D684)-1)</f>
        <v/>
      </c>
    </row>
    <row r="685">
      <c r="A685" s="127">
        <f>原始数据_周度!A683</f>
        <v/>
      </c>
      <c r="B685" s="128">
        <f>IF(特征计算_周度!B683="","",0.25*IF(特征计算_周度!B683="",0,特征计算_周度!B683)+0.25*IF(特征计算_周度!C683="",0,特征计算_周度!C683)+0.15*IF(特征计算_周度!D683="",0,特征计算_周度!D683)+0.15*IF(特征计算_周度!E683="",0,特征计算_周度!E683)+0.2*IF(特征计算_周度!F683="",0,特征计算_周度!F683))</f>
        <v/>
      </c>
      <c r="C685" s="128">
        <f>IF(B685="","",IF(OR(IF(特征计算_周度!B683="",FALSE,特征计算_周度!B683&gt;2),IF(特征计算_周度!C683="",FALSE,特征计算_周度!C683&gt;2),IF(特征计算_周度!G683="",FALSE,特征计算_周度!G683&gt;2),IF(特征计算_周度!E683="",FALSE,特征计算_周度!E683&gt;2),IF(特征计算_周度!F683="",FALSE,特征计算_周度!F683&gt;2)),MAX(B685,MAX(IF(特征计算_周度!B683="",0,特征计算_周度!B683),IF(特征计算_周度!C683="",0,特征计算_周度!C683),IF(特征计算_周度!G683="",0,特征计算_周度!G683),IF(特征计算_周度!E683="",0,特征计算_周度!E683),IF(特征计算_周度!F683="",0,特征计算_周度!F683))),B685))</f>
        <v/>
      </c>
      <c r="D685" s="129">
        <f>原始数据_周度!B683</f>
        <v/>
      </c>
      <c r="E685" s="157">
        <f>IF(D685="","",D685/MAX(D$4:D685)-1)</f>
        <v/>
      </c>
    </row>
    <row r="686">
      <c r="A686" s="127">
        <f>原始数据_周度!A684</f>
        <v/>
      </c>
      <c r="B686" s="128">
        <f>IF(特征计算_周度!B684="","",0.25*IF(特征计算_周度!B684="",0,特征计算_周度!B684)+0.25*IF(特征计算_周度!C684="",0,特征计算_周度!C684)+0.15*IF(特征计算_周度!D684="",0,特征计算_周度!D684)+0.15*IF(特征计算_周度!E684="",0,特征计算_周度!E684)+0.2*IF(特征计算_周度!F684="",0,特征计算_周度!F684))</f>
        <v/>
      </c>
      <c r="C686" s="128">
        <f>IF(B686="","",IF(OR(IF(特征计算_周度!B684="",FALSE,特征计算_周度!B684&gt;2),IF(特征计算_周度!C684="",FALSE,特征计算_周度!C684&gt;2),IF(特征计算_周度!G684="",FALSE,特征计算_周度!G684&gt;2),IF(特征计算_周度!E684="",FALSE,特征计算_周度!E684&gt;2),IF(特征计算_周度!F684="",FALSE,特征计算_周度!F684&gt;2)),MAX(B686,MAX(IF(特征计算_周度!B684="",0,特征计算_周度!B684),IF(特征计算_周度!C684="",0,特征计算_周度!C684),IF(特征计算_周度!G684="",0,特征计算_周度!G684),IF(特征计算_周度!E684="",0,特征计算_周度!E684),IF(特征计算_周度!F684="",0,特征计算_周度!F684))),B686))</f>
        <v/>
      </c>
      <c r="D686" s="129">
        <f>原始数据_周度!B684</f>
        <v/>
      </c>
      <c r="E686" s="157">
        <f>IF(D686="","",D686/MAX(D$4:D686)-1)</f>
        <v/>
      </c>
    </row>
    <row r="687">
      <c r="A687" s="127">
        <f>原始数据_周度!A685</f>
        <v/>
      </c>
      <c r="B687" s="128">
        <f>IF(特征计算_周度!B685="","",0.25*IF(特征计算_周度!B685="",0,特征计算_周度!B685)+0.25*IF(特征计算_周度!C685="",0,特征计算_周度!C685)+0.15*IF(特征计算_周度!D685="",0,特征计算_周度!D685)+0.15*IF(特征计算_周度!E685="",0,特征计算_周度!E685)+0.2*IF(特征计算_周度!F685="",0,特征计算_周度!F685))</f>
        <v/>
      </c>
      <c r="C687" s="128">
        <f>IF(B687="","",IF(OR(IF(特征计算_周度!B685="",FALSE,特征计算_周度!B685&gt;2),IF(特征计算_周度!C685="",FALSE,特征计算_周度!C685&gt;2),IF(特征计算_周度!G685="",FALSE,特征计算_周度!G685&gt;2),IF(特征计算_周度!E685="",FALSE,特征计算_周度!E685&gt;2),IF(特征计算_周度!F685="",FALSE,特征计算_周度!F685&gt;2)),MAX(B687,MAX(IF(特征计算_周度!B685="",0,特征计算_周度!B685),IF(特征计算_周度!C685="",0,特征计算_周度!C685),IF(特征计算_周度!G685="",0,特征计算_周度!G685),IF(特征计算_周度!E685="",0,特征计算_周度!E685),IF(特征计算_周度!F685="",0,特征计算_周度!F685))),B687))</f>
        <v/>
      </c>
      <c r="D687" s="129">
        <f>原始数据_周度!B685</f>
        <v/>
      </c>
      <c r="E687" s="157">
        <f>IF(D687="","",D687/MAX(D$4:D687)-1)</f>
        <v/>
      </c>
    </row>
    <row r="688">
      <c r="A688" s="127">
        <f>原始数据_周度!A686</f>
        <v/>
      </c>
      <c r="B688" s="128">
        <f>IF(特征计算_周度!B686="","",0.25*IF(特征计算_周度!B686="",0,特征计算_周度!B686)+0.25*IF(特征计算_周度!C686="",0,特征计算_周度!C686)+0.15*IF(特征计算_周度!D686="",0,特征计算_周度!D686)+0.15*IF(特征计算_周度!E686="",0,特征计算_周度!E686)+0.2*IF(特征计算_周度!F686="",0,特征计算_周度!F686))</f>
        <v/>
      </c>
      <c r="C688" s="128">
        <f>IF(B688="","",IF(OR(IF(特征计算_周度!B686="",FALSE,特征计算_周度!B686&gt;2),IF(特征计算_周度!C686="",FALSE,特征计算_周度!C686&gt;2),IF(特征计算_周度!G686="",FALSE,特征计算_周度!G686&gt;2),IF(特征计算_周度!E686="",FALSE,特征计算_周度!E686&gt;2),IF(特征计算_周度!F686="",FALSE,特征计算_周度!F686&gt;2)),MAX(B688,MAX(IF(特征计算_周度!B686="",0,特征计算_周度!B686),IF(特征计算_周度!C686="",0,特征计算_周度!C686),IF(特征计算_周度!G686="",0,特征计算_周度!G686),IF(特征计算_周度!E686="",0,特征计算_周度!E686),IF(特征计算_周度!F686="",0,特征计算_周度!F686))),B688))</f>
        <v/>
      </c>
      <c r="D688" s="129">
        <f>原始数据_周度!B686</f>
        <v/>
      </c>
      <c r="E688" s="157">
        <f>IF(D688="","",D688/MAX(D$4:D688)-1)</f>
        <v/>
      </c>
    </row>
    <row r="689">
      <c r="A689" s="127">
        <f>原始数据_周度!A687</f>
        <v/>
      </c>
      <c r="B689" s="128">
        <f>IF(特征计算_周度!B687="","",0.25*IF(特征计算_周度!B687="",0,特征计算_周度!B687)+0.25*IF(特征计算_周度!C687="",0,特征计算_周度!C687)+0.15*IF(特征计算_周度!D687="",0,特征计算_周度!D687)+0.15*IF(特征计算_周度!E687="",0,特征计算_周度!E687)+0.2*IF(特征计算_周度!F687="",0,特征计算_周度!F687))</f>
        <v/>
      </c>
      <c r="C689" s="128">
        <f>IF(B689="","",IF(OR(IF(特征计算_周度!B687="",FALSE,特征计算_周度!B687&gt;2),IF(特征计算_周度!C687="",FALSE,特征计算_周度!C687&gt;2),IF(特征计算_周度!G687="",FALSE,特征计算_周度!G687&gt;2),IF(特征计算_周度!E687="",FALSE,特征计算_周度!E687&gt;2),IF(特征计算_周度!F687="",FALSE,特征计算_周度!F687&gt;2)),MAX(B689,MAX(IF(特征计算_周度!B687="",0,特征计算_周度!B687),IF(特征计算_周度!C687="",0,特征计算_周度!C687),IF(特征计算_周度!G687="",0,特征计算_周度!G687),IF(特征计算_周度!E687="",0,特征计算_周度!E687),IF(特征计算_周度!F687="",0,特征计算_周度!F687))),B689))</f>
        <v/>
      </c>
      <c r="D689" s="129">
        <f>原始数据_周度!B687</f>
        <v/>
      </c>
      <c r="E689" s="157">
        <f>IF(D689="","",D689/MAX(D$4:D689)-1)</f>
        <v/>
      </c>
    </row>
    <row r="690">
      <c r="A690" s="127">
        <f>原始数据_周度!A688</f>
        <v/>
      </c>
      <c r="B690" s="128">
        <f>IF(特征计算_周度!B688="","",0.25*IF(特征计算_周度!B688="",0,特征计算_周度!B688)+0.25*IF(特征计算_周度!C688="",0,特征计算_周度!C688)+0.15*IF(特征计算_周度!D688="",0,特征计算_周度!D688)+0.15*IF(特征计算_周度!E688="",0,特征计算_周度!E688)+0.2*IF(特征计算_周度!F688="",0,特征计算_周度!F688))</f>
        <v/>
      </c>
      <c r="C690" s="128">
        <f>IF(B690="","",IF(OR(IF(特征计算_周度!B688="",FALSE,特征计算_周度!B688&gt;2),IF(特征计算_周度!C688="",FALSE,特征计算_周度!C688&gt;2),IF(特征计算_周度!G688="",FALSE,特征计算_周度!G688&gt;2),IF(特征计算_周度!E688="",FALSE,特征计算_周度!E688&gt;2),IF(特征计算_周度!F688="",FALSE,特征计算_周度!F688&gt;2)),MAX(B690,MAX(IF(特征计算_周度!B688="",0,特征计算_周度!B688),IF(特征计算_周度!C688="",0,特征计算_周度!C688),IF(特征计算_周度!G688="",0,特征计算_周度!G688),IF(特征计算_周度!E688="",0,特征计算_周度!E688),IF(特征计算_周度!F688="",0,特征计算_周度!F688))),B690))</f>
        <v/>
      </c>
      <c r="D690" s="129">
        <f>原始数据_周度!B688</f>
        <v/>
      </c>
      <c r="E690" s="157">
        <f>IF(D690="","",D690/MAX(D$4:D690)-1)</f>
        <v/>
      </c>
    </row>
    <row r="691">
      <c r="A691" s="127">
        <f>原始数据_周度!A689</f>
        <v/>
      </c>
      <c r="B691" s="128">
        <f>IF(特征计算_周度!B689="","",0.25*IF(特征计算_周度!B689="",0,特征计算_周度!B689)+0.25*IF(特征计算_周度!C689="",0,特征计算_周度!C689)+0.15*IF(特征计算_周度!D689="",0,特征计算_周度!D689)+0.15*IF(特征计算_周度!E689="",0,特征计算_周度!E689)+0.2*IF(特征计算_周度!F689="",0,特征计算_周度!F689))</f>
        <v/>
      </c>
      <c r="C691" s="128">
        <f>IF(B691="","",IF(OR(IF(特征计算_周度!B689="",FALSE,特征计算_周度!B689&gt;2),IF(特征计算_周度!C689="",FALSE,特征计算_周度!C689&gt;2),IF(特征计算_周度!G689="",FALSE,特征计算_周度!G689&gt;2),IF(特征计算_周度!E689="",FALSE,特征计算_周度!E689&gt;2),IF(特征计算_周度!F689="",FALSE,特征计算_周度!F689&gt;2)),MAX(B691,MAX(IF(特征计算_周度!B689="",0,特征计算_周度!B689),IF(特征计算_周度!C689="",0,特征计算_周度!C689),IF(特征计算_周度!G689="",0,特征计算_周度!G689),IF(特征计算_周度!E689="",0,特征计算_周度!E689),IF(特征计算_周度!F689="",0,特征计算_周度!F689))),B691))</f>
        <v/>
      </c>
      <c r="D691" s="129">
        <f>原始数据_周度!B689</f>
        <v/>
      </c>
      <c r="E691" s="157">
        <f>IF(D691="","",D691/MAX(D$4:D691)-1)</f>
        <v/>
      </c>
    </row>
    <row r="692">
      <c r="A692" s="127">
        <f>原始数据_周度!A690</f>
        <v/>
      </c>
      <c r="B692" s="128">
        <f>IF(特征计算_周度!B690="","",0.25*IF(特征计算_周度!B690="",0,特征计算_周度!B690)+0.25*IF(特征计算_周度!C690="",0,特征计算_周度!C690)+0.15*IF(特征计算_周度!D690="",0,特征计算_周度!D690)+0.15*IF(特征计算_周度!E690="",0,特征计算_周度!E690)+0.2*IF(特征计算_周度!F690="",0,特征计算_周度!F690))</f>
        <v/>
      </c>
      <c r="C692" s="128">
        <f>IF(B692="","",IF(OR(IF(特征计算_周度!B690="",FALSE,特征计算_周度!B690&gt;2),IF(特征计算_周度!C690="",FALSE,特征计算_周度!C690&gt;2),IF(特征计算_周度!G690="",FALSE,特征计算_周度!G690&gt;2),IF(特征计算_周度!E690="",FALSE,特征计算_周度!E690&gt;2),IF(特征计算_周度!F690="",FALSE,特征计算_周度!F690&gt;2)),MAX(B692,MAX(IF(特征计算_周度!B690="",0,特征计算_周度!B690),IF(特征计算_周度!C690="",0,特征计算_周度!C690),IF(特征计算_周度!G690="",0,特征计算_周度!G690),IF(特征计算_周度!E690="",0,特征计算_周度!E690),IF(特征计算_周度!F690="",0,特征计算_周度!F690))),B692))</f>
        <v/>
      </c>
      <c r="D692" s="129">
        <f>原始数据_周度!B690</f>
        <v/>
      </c>
      <c r="E692" s="157">
        <f>IF(D692="","",D692/MAX(D$4:D692)-1)</f>
        <v/>
      </c>
    </row>
    <row r="693">
      <c r="A693" s="127">
        <f>原始数据_周度!A691</f>
        <v/>
      </c>
      <c r="B693" s="128">
        <f>IF(特征计算_周度!B691="","",0.25*IF(特征计算_周度!B691="",0,特征计算_周度!B691)+0.25*IF(特征计算_周度!C691="",0,特征计算_周度!C691)+0.15*IF(特征计算_周度!D691="",0,特征计算_周度!D691)+0.15*IF(特征计算_周度!E691="",0,特征计算_周度!E691)+0.2*IF(特征计算_周度!F691="",0,特征计算_周度!F691))</f>
        <v/>
      </c>
      <c r="C693" s="128">
        <f>IF(B693="","",IF(OR(IF(特征计算_周度!B691="",FALSE,特征计算_周度!B691&gt;2),IF(特征计算_周度!C691="",FALSE,特征计算_周度!C691&gt;2),IF(特征计算_周度!G691="",FALSE,特征计算_周度!G691&gt;2),IF(特征计算_周度!E691="",FALSE,特征计算_周度!E691&gt;2),IF(特征计算_周度!F691="",FALSE,特征计算_周度!F691&gt;2)),MAX(B693,MAX(IF(特征计算_周度!B691="",0,特征计算_周度!B691),IF(特征计算_周度!C691="",0,特征计算_周度!C691),IF(特征计算_周度!G691="",0,特征计算_周度!G691),IF(特征计算_周度!E691="",0,特征计算_周度!E691),IF(特征计算_周度!F691="",0,特征计算_周度!F691))),B693))</f>
        <v/>
      </c>
      <c r="D693" s="129">
        <f>原始数据_周度!B691</f>
        <v/>
      </c>
      <c r="E693" s="157">
        <f>IF(D693="","",D693/MAX(D$4:D693)-1)</f>
        <v/>
      </c>
    </row>
    <row r="694">
      <c r="A694" s="127">
        <f>原始数据_周度!A692</f>
        <v/>
      </c>
      <c r="B694" s="128">
        <f>IF(特征计算_周度!B692="","",0.25*IF(特征计算_周度!B692="",0,特征计算_周度!B692)+0.25*IF(特征计算_周度!C692="",0,特征计算_周度!C692)+0.15*IF(特征计算_周度!D692="",0,特征计算_周度!D692)+0.15*IF(特征计算_周度!E692="",0,特征计算_周度!E692)+0.2*IF(特征计算_周度!F692="",0,特征计算_周度!F692))</f>
        <v/>
      </c>
      <c r="C694" s="128">
        <f>IF(B694="","",IF(OR(IF(特征计算_周度!B692="",FALSE,特征计算_周度!B692&gt;2),IF(特征计算_周度!C692="",FALSE,特征计算_周度!C692&gt;2),IF(特征计算_周度!G692="",FALSE,特征计算_周度!G692&gt;2),IF(特征计算_周度!E692="",FALSE,特征计算_周度!E692&gt;2),IF(特征计算_周度!F692="",FALSE,特征计算_周度!F692&gt;2)),MAX(B694,MAX(IF(特征计算_周度!B692="",0,特征计算_周度!B692),IF(特征计算_周度!C692="",0,特征计算_周度!C692),IF(特征计算_周度!G692="",0,特征计算_周度!G692),IF(特征计算_周度!E692="",0,特征计算_周度!E692),IF(特征计算_周度!F692="",0,特征计算_周度!F692))),B694))</f>
        <v/>
      </c>
      <c r="D694" s="129">
        <f>原始数据_周度!B692</f>
        <v/>
      </c>
      <c r="E694" s="157">
        <f>IF(D694="","",D694/MAX(D$4:D694)-1)</f>
        <v/>
      </c>
    </row>
    <row r="695">
      <c r="A695" s="127">
        <f>原始数据_周度!A693</f>
        <v/>
      </c>
      <c r="B695" s="128">
        <f>IF(特征计算_周度!B693="","",0.25*IF(特征计算_周度!B693="",0,特征计算_周度!B693)+0.25*IF(特征计算_周度!C693="",0,特征计算_周度!C693)+0.15*IF(特征计算_周度!D693="",0,特征计算_周度!D693)+0.15*IF(特征计算_周度!E693="",0,特征计算_周度!E693)+0.2*IF(特征计算_周度!F693="",0,特征计算_周度!F693))</f>
        <v/>
      </c>
      <c r="C695" s="128">
        <f>IF(B695="","",IF(OR(IF(特征计算_周度!B693="",FALSE,特征计算_周度!B693&gt;2),IF(特征计算_周度!C693="",FALSE,特征计算_周度!C693&gt;2),IF(特征计算_周度!G693="",FALSE,特征计算_周度!G693&gt;2),IF(特征计算_周度!E693="",FALSE,特征计算_周度!E693&gt;2),IF(特征计算_周度!F693="",FALSE,特征计算_周度!F693&gt;2)),MAX(B695,MAX(IF(特征计算_周度!B693="",0,特征计算_周度!B693),IF(特征计算_周度!C693="",0,特征计算_周度!C693),IF(特征计算_周度!G693="",0,特征计算_周度!G693),IF(特征计算_周度!E693="",0,特征计算_周度!E693),IF(特征计算_周度!F693="",0,特征计算_周度!F693))),B695))</f>
        <v/>
      </c>
      <c r="D695" s="129">
        <f>原始数据_周度!B693</f>
        <v/>
      </c>
      <c r="E695" s="157">
        <f>IF(D695="","",D695/MAX(D$4:D695)-1)</f>
        <v/>
      </c>
    </row>
    <row r="696">
      <c r="A696" s="127">
        <f>原始数据_周度!A694</f>
        <v/>
      </c>
      <c r="B696" s="128">
        <f>IF(特征计算_周度!B694="","",0.25*IF(特征计算_周度!B694="",0,特征计算_周度!B694)+0.25*IF(特征计算_周度!C694="",0,特征计算_周度!C694)+0.15*IF(特征计算_周度!D694="",0,特征计算_周度!D694)+0.15*IF(特征计算_周度!E694="",0,特征计算_周度!E694)+0.2*IF(特征计算_周度!F694="",0,特征计算_周度!F694))</f>
        <v/>
      </c>
      <c r="C696" s="128">
        <f>IF(B696="","",IF(OR(IF(特征计算_周度!B694="",FALSE,特征计算_周度!B694&gt;2),IF(特征计算_周度!C694="",FALSE,特征计算_周度!C694&gt;2),IF(特征计算_周度!G694="",FALSE,特征计算_周度!G694&gt;2),IF(特征计算_周度!E694="",FALSE,特征计算_周度!E694&gt;2),IF(特征计算_周度!F694="",FALSE,特征计算_周度!F694&gt;2)),MAX(B696,MAX(IF(特征计算_周度!B694="",0,特征计算_周度!B694),IF(特征计算_周度!C694="",0,特征计算_周度!C694),IF(特征计算_周度!G694="",0,特征计算_周度!G694),IF(特征计算_周度!E694="",0,特征计算_周度!E694),IF(特征计算_周度!F694="",0,特征计算_周度!F694))),B696))</f>
        <v/>
      </c>
      <c r="D696" s="129">
        <f>原始数据_周度!B694</f>
        <v/>
      </c>
      <c r="E696" s="157">
        <f>IF(D696="","",D696/MAX(D$4:D696)-1)</f>
        <v/>
      </c>
    </row>
    <row r="697">
      <c r="A697" s="127">
        <f>原始数据_周度!A695</f>
        <v/>
      </c>
      <c r="B697" s="128">
        <f>IF(特征计算_周度!B695="","",0.25*IF(特征计算_周度!B695="",0,特征计算_周度!B695)+0.25*IF(特征计算_周度!C695="",0,特征计算_周度!C695)+0.15*IF(特征计算_周度!D695="",0,特征计算_周度!D695)+0.15*IF(特征计算_周度!E695="",0,特征计算_周度!E695)+0.2*IF(特征计算_周度!F695="",0,特征计算_周度!F695))</f>
        <v/>
      </c>
      <c r="C697" s="128">
        <f>IF(B697="","",IF(OR(IF(特征计算_周度!B695="",FALSE,特征计算_周度!B695&gt;2),IF(特征计算_周度!C695="",FALSE,特征计算_周度!C695&gt;2),IF(特征计算_周度!G695="",FALSE,特征计算_周度!G695&gt;2),IF(特征计算_周度!E695="",FALSE,特征计算_周度!E695&gt;2),IF(特征计算_周度!F695="",FALSE,特征计算_周度!F695&gt;2)),MAX(B697,MAX(IF(特征计算_周度!B695="",0,特征计算_周度!B695),IF(特征计算_周度!C695="",0,特征计算_周度!C695),IF(特征计算_周度!G695="",0,特征计算_周度!G695),IF(特征计算_周度!E695="",0,特征计算_周度!E695),IF(特征计算_周度!F695="",0,特征计算_周度!F695))),B697))</f>
        <v/>
      </c>
      <c r="D697" s="129">
        <f>原始数据_周度!B695</f>
        <v/>
      </c>
      <c r="E697" s="157">
        <f>IF(D697="","",D697/MAX(D$4:D697)-1)</f>
        <v/>
      </c>
    </row>
    <row r="698">
      <c r="A698" s="127">
        <f>原始数据_周度!A696</f>
        <v/>
      </c>
      <c r="B698" s="128">
        <f>IF(特征计算_周度!B696="","",0.25*IF(特征计算_周度!B696="",0,特征计算_周度!B696)+0.25*IF(特征计算_周度!C696="",0,特征计算_周度!C696)+0.15*IF(特征计算_周度!D696="",0,特征计算_周度!D696)+0.15*IF(特征计算_周度!E696="",0,特征计算_周度!E696)+0.2*IF(特征计算_周度!F696="",0,特征计算_周度!F696))</f>
        <v/>
      </c>
      <c r="C698" s="128">
        <f>IF(B698="","",IF(OR(IF(特征计算_周度!B696="",FALSE,特征计算_周度!B696&gt;2),IF(特征计算_周度!C696="",FALSE,特征计算_周度!C696&gt;2),IF(特征计算_周度!G696="",FALSE,特征计算_周度!G696&gt;2),IF(特征计算_周度!E696="",FALSE,特征计算_周度!E696&gt;2),IF(特征计算_周度!F696="",FALSE,特征计算_周度!F696&gt;2)),MAX(B698,MAX(IF(特征计算_周度!B696="",0,特征计算_周度!B696),IF(特征计算_周度!C696="",0,特征计算_周度!C696),IF(特征计算_周度!G696="",0,特征计算_周度!G696),IF(特征计算_周度!E696="",0,特征计算_周度!E696),IF(特征计算_周度!F696="",0,特征计算_周度!F696))),B698))</f>
        <v/>
      </c>
      <c r="D698" s="129">
        <f>原始数据_周度!B696</f>
        <v/>
      </c>
      <c r="E698" s="157">
        <f>IF(D698="","",D698/MAX(D$4:D698)-1)</f>
        <v/>
      </c>
    </row>
    <row r="699">
      <c r="A699" s="127">
        <f>原始数据_周度!A697</f>
        <v/>
      </c>
      <c r="B699" s="128">
        <f>IF(特征计算_周度!B697="","",0.25*IF(特征计算_周度!B697="",0,特征计算_周度!B697)+0.25*IF(特征计算_周度!C697="",0,特征计算_周度!C697)+0.15*IF(特征计算_周度!D697="",0,特征计算_周度!D697)+0.15*IF(特征计算_周度!E697="",0,特征计算_周度!E697)+0.2*IF(特征计算_周度!F697="",0,特征计算_周度!F697))</f>
        <v/>
      </c>
      <c r="C699" s="128">
        <f>IF(B699="","",IF(OR(IF(特征计算_周度!B697="",FALSE,特征计算_周度!B697&gt;2),IF(特征计算_周度!C697="",FALSE,特征计算_周度!C697&gt;2),IF(特征计算_周度!G697="",FALSE,特征计算_周度!G697&gt;2),IF(特征计算_周度!E697="",FALSE,特征计算_周度!E697&gt;2),IF(特征计算_周度!F697="",FALSE,特征计算_周度!F697&gt;2)),MAX(B699,MAX(IF(特征计算_周度!B697="",0,特征计算_周度!B697),IF(特征计算_周度!C697="",0,特征计算_周度!C697),IF(特征计算_周度!G697="",0,特征计算_周度!G697),IF(特征计算_周度!E697="",0,特征计算_周度!E697),IF(特征计算_周度!F697="",0,特征计算_周度!F697))),B699))</f>
        <v/>
      </c>
      <c r="D699" s="129">
        <f>原始数据_周度!B697</f>
        <v/>
      </c>
      <c r="E699" s="157">
        <f>IF(D699="","",D699/MAX(D$4:D699)-1)</f>
        <v/>
      </c>
    </row>
    <row r="700">
      <c r="A700" s="127">
        <f>原始数据_周度!A698</f>
        <v/>
      </c>
      <c r="B700" s="128">
        <f>IF(特征计算_周度!B698="","",0.25*IF(特征计算_周度!B698="",0,特征计算_周度!B698)+0.25*IF(特征计算_周度!C698="",0,特征计算_周度!C698)+0.15*IF(特征计算_周度!D698="",0,特征计算_周度!D698)+0.15*IF(特征计算_周度!E698="",0,特征计算_周度!E698)+0.2*IF(特征计算_周度!F698="",0,特征计算_周度!F698))</f>
        <v/>
      </c>
      <c r="C700" s="128">
        <f>IF(B700="","",IF(OR(IF(特征计算_周度!B698="",FALSE,特征计算_周度!B698&gt;2),IF(特征计算_周度!C698="",FALSE,特征计算_周度!C698&gt;2),IF(特征计算_周度!G698="",FALSE,特征计算_周度!G698&gt;2),IF(特征计算_周度!E698="",FALSE,特征计算_周度!E698&gt;2),IF(特征计算_周度!F698="",FALSE,特征计算_周度!F698&gt;2)),MAX(B700,MAX(IF(特征计算_周度!B698="",0,特征计算_周度!B698),IF(特征计算_周度!C698="",0,特征计算_周度!C698),IF(特征计算_周度!G698="",0,特征计算_周度!G698),IF(特征计算_周度!E698="",0,特征计算_周度!E698),IF(特征计算_周度!F698="",0,特征计算_周度!F698))),B700))</f>
        <v/>
      </c>
      <c r="D700" s="129">
        <f>原始数据_周度!B698</f>
        <v/>
      </c>
      <c r="E700" s="157">
        <f>IF(D700="","",D700/MAX(D$4:D700)-1)</f>
        <v/>
      </c>
    </row>
    <row r="701">
      <c r="A701" s="127">
        <f>原始数据_周度!A699</f>
        <v/>
      </c>
      <c r="B701" s="128">
        <f>IF(特征计算_周度!B699="","",0.25*IF(特征计算_周度!B699="",0,特征计算_周度!B699)+0.25*IF(特征计算_周度!C699="",0,特征计算_周度!C699)+0.15*IF(特征计算_周度!D699="",0,特征计算_周度!D699)+0.15*IF(特征计算_周度!E699="",0,特征计算_周度!E699)+0.2*IF(特征计算_周度!F699="",0,特征计算_周度!F699))</f>
        <v/>
      </c>
      <c r="C701" s="128">
        <f>IF(B701="","",IF(OR(IF(特征计算_周度!B699="",FALSE,特征计算_周度!B699&gt;2),IF(特征计算_周度!C699="",FALSE,特征计算_周度!C699&gt;2),IF(特征计算_周度!G699="",FALSE,特征计算_周度!G699&gt;2),IF(特征计算_周度!E699="",FALSE,特征计算_周度!E699&gt;2),IF(特征计算_周度!F699="",FALSE,特征计算_周度!F699&gt;2)),MAX(B701,MAX(IF(特征计算_周度!B699="",0,特征计算_周度!B699),IF(特征计算_周度!C699="",0,特征计算_周度!C699),IF(特征计算_周度!G699="",0,特征计算_周度!G699),IF(特征计算_周度!E699="",0,特征计算_周度!E699),IF(特征计算_周度!F699="",0,特征计算_周度!F699))),B701))</f>
        <v/>
      </c>
      <c r="D701" s="129">
        <f>原始数据_周度!B699</f>
        <v/>
      </c>
      <c r="E701" s="157">
        <f>IF(D701="","",D701/MAX(D$4:D701)-1)</f>
        <v/>
      </c>
    </row>
    <row r="702">
      <c r="A702" s="127">
        <f>原始数据_周度!A700</f>
        <v/>
      </c>
      <c r="B702" s="128">
        <f>IF(特征计算_周度!B700="","",0.25*IF(特征计算_周度!B700="",0,特征计算_周度!B700)+0.25*IF(特征计算_周度!C700="",0,特征计算_周度!C700)+0.15*IF(特征计算_周度!D700="",0,特征计算_周度!D700)+0.15*IF(特征计算_周度!E700="",0,特征计算_周度!E700)+0.2*IF(特征计算_周度!F700="",0,特征计算_周度!F700))</f>
        <v/>
      </c>
      <c r="C702" s="128">
        <f>IF(B702="","",IF(OR(IF(特征计算_周度!B700="",FALSE,特征计算_周度!B700&gt;2),IF(特征计算_周度!C700="",FALSE,特征计算_周度!C700&gt;2),IF(特征计算_周度!G700="",FALSE,特征计算_周度!G700&gt;2),IF(特征计算_周度!E700="",FALSE,特征计算_周度!E700&gt;2),IF(特征计算_周度!F700="",FALSE,特征计算_周度!F700&gt;2)),MAX(B702,MAX(IF(特征计算_周度!B700="",0,特征计算_周度!B700),IF(特征计算_周度!C700="",0,特征计算_周度!C700),IF(特征计算_周度!G700="",0,特征计算_周度!G700),IF(特征计算_周度!E700="",0,特征计算_周度!E700),IF(特征计算_周度!F700="",0,特征计算_周度!F700))),B702))</f>
        <v/>
      </c>
      <c r="D702" s="129">
        <f>原始数据_周度!B700</f>
        <v/>
      </c>
      <c r="E702" s="157">
        <f>IF(D702="","",D702/MAX(D$4:D702)-1)</f>
        <v/>
      </c>
    </row>
    <row r="703">
      <c r="A703" s="127">
        <f>原始数据_周度!A701</f>
        <v/>
      </c>
      <c r="B703" s="128">
        <f>IF(特征计算_周度!B701="","",0.25*IF(特征计算_周度!B701="",0,特征计算_周度!B701)+0.25*IF(特征计算_周度!C701="",0,特征计算_周度!C701)+0.15*IF(特征计算_周度!D701="",0,特征计算_周度!D701)+0.15*IF(特征计算_周度!E701="",0,特征计算_周度!E701)+0.2*IF(特征计算_周度!F701="",0,特征计算_周度!F701))</f>
        <v/>
      </c>
      <c r="C703" s="128">
        <f>IF(B703="","",IF(OR(IF(特征计算_周度!B701="",FALSE,特征计算_周度!B701&gt;2),IF(特征计算_周度!C701="",FALSE,特征计算_周度!C701&gt;2),IF(特征计算_周度!G701="",FALSE,特征计算_周度!G701&gt;2),IF(特征计算_周度!E701="",FALSE,特征计算_周度!E701&gt;2),IF(特征计算_周度!F701="",FALSE,特征计算_周度!F701&gt;2)),MAX(B703,MAX(IF(特征计算_周度!B701="",0,特征计算_周度!B701),IF(特征计算_周度!C701="",0,特征计算_周度!C701),IF(特征计算_周度!G701="",0,特征计算_周度!G701),IF(特征计算_周度!E701="",0,特征计算_周度!E701),IF(特征计算_周度!F701="",0,特征计算_周度!F701))),B703))</f>
        <v/>
      </c>
      <c r="D703" s="129">
        <f>原始数据_周度!B701</f>
        <v/>
      </c>
      <c r="E703" s="157">
        <f>IF(D703="","",D703/MAX(D$4:D703)-1)</f>
        <v/>
      </c>
    </row>
    <row r="704">
      <c r="A704" s="127">
        <f>原始数据_周度!A702</f>
        <v/>
      </c>
      <c r="B704" s="128">
        <f>IF(特征计算_周度!B702="","",0.25*IF(特征计算_周度!B702="",0,特征计算_周度!B702)+0.25*IF(特征计算_周度!C702="",0,特征计算_周度!C702)+0.15*IF(特征计算_周度!D702="",0,特征计算_周度!D702)+0.15*IF(特征计算_周度!E702="",0,特征计算_周度!E702)+0.2*IF(特征计算_周度!F702="",0,特征计算_周度!F702))</f>
        <v/>
      </c>
      <c r="C704" s="128">
        <f>IF(B704="","",IF(OR(IF(特征计算_周度!B702="",FALSE,特征计算_周度!B702&gt;2),IF(特征计算_周度!C702="",FALSE,特征计算_周度!C702&gt;2),IF(特征计算_周度!G702="",FALSE,特征计算_周度!G702&gt;2),IF(特征计算_周度!E702="",FALSE,特征计算_周度!E702&gt;2),IF(特征计算_周度!F702="",FALSE,特征计算_周度!F702&gt;2)),MAX(B704,MAX(IF(特征计算_周度!B702="",0,特征计算_周度!B702),IF(特征计算_周度!C702="",0,特征计算_周度!C702),IF(特征计算_周度!G702="",0,特征计算_周度!G702),IF(特征计算_周度!E702="",0,特征计算_周度!E702),IF(特征计算_周度!F702="",0,特征计算_周度!F702))),B704))</f>
        <v/>
      </c>
      <c r="D704" s="129">
        <f>原始数据_周度!B702</f>
        <v/>
      </c>
      <c r="E704" s="157">
        <f>IF(D704="","",D704/MAX(D$4:D704)-1)</f>
        <v/>
      </c>
    </row>
    <row r="705">
      <c r="A705" s="127">
        <f>原始数据_周度!A703</f>
        <v/>
      </c>
      <c r="B705" s="128">
        <f>IF(特征计算_周度!B703="","",0.25*IF(特征计算_周度!B703="",0,特征计算_周度!B703)+0.25*IF(特征计算_周度!C703="",0,特征计算_周度!C703)+0.15*IF(特征计算_周度!D703="",0,特征计算_周度!D703)+0.15*IF(特征计算_周度!E703="",0,特征计算_周度!E703)+0.2*IF(特征计算_周度!F703="",0,特征计算_周度!F703))</f>
        <v/>
      </c>
      <c r="C705" s="128">
        <f>IF(B705="","",IF(OR(IF(特征计算_周度!B703="",FALSE,特征计算_周度!B703&gt;2),IF(特征计算_周度!C703="",FALSE,特征计算_周度!C703&gt;2),IF(特征计算_周度!G703="",FALSE,特征计算_周度!G703&gt;2),IF(特征计算_周度!E703="",FALSE,特征计算_周度!E703&gt;2),IF(特征计算_周度!F703="",FALSE,特征计算_周度!F703&gt;2)),MAX(B705,MAX(IF(特征计算_周度!B703="",0,特征计算_周度!B703),IF(特征计算_周度!C703="",0,特征计算_周度!C703),IF(特征计算_周度!G703="",0,特征计算_周度!G703),IF(特征计算_周度!E703="",0,特征计算_周度!E703),IF(特征计算_周度!F703="",0,特征计算_周度!F703))),B705))</f>
        <v/>
      </c>
      <c r="D705" s="129">
        <f>原始数据_周度!B703</f>
        <v/>
      </c>
      <c r="E705" s="157">
        <f>IF(D705="","",D705/MAX(D$4:D705)-1)</f>
        <v/>
      </c>
    </row>
    <row r="706">
      <c r="A706" s="127">
        <f>原始数据_周度!A704</f>
        <v/>
      </c>
      <c r="B706" s="128">
        <f>IF(特征计算_周度!B704="","",0.25*IF(特征计算_周度!B704="",0,特征计算_周度!B704)+0.25*IF(特征计算_周度!C704="",0,特征计算_周度!C704)+0.15*IF(特征计算_周度!D704="",0,特征计算_周度!D704)+0.15*IF(特征计算_周度!E704="",0,特征计算_周度!E704)+0.2*IF(特征计算_周度!F704="",0,特征计算_周度!F704))</f>
        <v/>
      </c>
      <c r="C706" s="128">
        <f>IF(B706="","",IF(OR(IF(特征计算_周度!B704="",FALSE,特征计算_周度!B704&gt;2),IF(特征计算_周度!C704="",FALSE,特征计算_周度!C704&gt;2),IF(特征计算_周度!G704="",FALSE,特征计算_周度!G704&gt;2),IF(特征计算_周度!E704="",FALSE,特征计算_周度!E704&gt;2),IF(特征计算_周度!F704="",FALSE,特征计算_周度!F704&gt;2)),MAX(B706,MAX(IF(特征计算_周度!B704="",0,特征计算_周度!B704),IF(特征计算_周度!C704="",0,特征计算_周度!C704),IF(特征计算_周度!G704="",0,特征计算_周度!G704),IF(特征计算_周度!E704="",0,特征计算_周度!E704),IF(特征计算_周度!F704="",0,特征计算_周度!F704))),B706))</f>
        <v/>
      </c>
      <c r="D706" s="129">
        <f>原始数据_周度!B704</f>
        <v/>
      </c>
      <c r="E706" s="157">
        <f>IF(D706="","",D706/MAX(D$4:D706)-1)</f>
        <v/>
      </c>
    </row>
    <row r="707">
      <c r="A707" s="127">
        <f>原始数据_周度!A705</f>
        <v/>
      </c>
      <c r="B707" s="128">
        <f>IF(特征计算_周度!B705="","",0.25*IF(特征计算_周度!B705="",0,特征计算_周度!B705)+0.25*IF(特征计算_周度!C705="",0,特征计算_周度!C705)+0.15*IF(特征计算_周度!D705="",0,特征计算_周度!D705)+0.15*IF(特征计算_周度!E705="",0,特征计算_周度!E705)+0.2*IF(特征计算_周度!F705="",0,特征计算_周度!F705))</f>
        <v/>
      </c>
      <c r="C707" s="128">
        <f>IF(B707="","",IF(OR(IF(特征计算_周度!B705="",FALSE,特征计算_周度!B705&gt;2),IF(特征计算_周度!C705="",FALSE,特征计算_周度!C705&gt;2),IF(特征计算_周度!G705="",FALSE,特征计算_周度!G705&gt;2),IF(特征计算_周度!E705="",FALSE,特征计算_周度!E705&gt;2),IF(特征计算_周度!F705="",FALSE,特征计算_周度!F705&gt;2)),MAX(B707,MAX(IF(特征计算_周度!B705="",0,特征计算_周度!B705),IF(特征计算_周度!C705="",0,特征计算_周度!C705),IF(特征计算_周度!G705="",0,特征计算_周度!G705),IF(特征计算_周度!E705="",0,特征计算_周度!E705),IF(特征计算_周度!F705="",0,特征计算_周度!F705))),B707))</f>
        <v/>
      </c>
      <c r="D707" s="129">
        <f>原始数据_周度!B705</f>
        <v/>
      </c>
      <c r="E707" s="157">
        <f>IF(D707="","",D707/MAX(D$4:D707)-1)</f>
        <v/>
      </c>
    </row>
    <row r="708">
      <c r="A708" s="127">
        <f>原始数据_周度!A706</f>
        <v/>
      </c>
      <c r="B708" s="128">
        <f>IF(特征计算_周度!B706="","",0.25*IF(特征计算_周度!B706="",0,特征计算_周度!B706)+0.25*IF(特征计算_周度!C706="",0,特征计算_周度!C706)+0.15*IF(特征计算_周度!D706="",0,特征计算_周度!D706)+0.15*IF(特征计算_周度!E706="",0,特征计算_周度!E706)+0.2*IF(特征计算_周度!F706="",0,特征计算_周度!F706))</f>
        <v/>
      </c>
      <c r="C708" s="128">
        <f>IF(B708="","",IF(OR(IF(特征计算_周度!B706="",FALSE,特征计算_周度!B706&gt;2),IF(特征计算_周度!C706="",FALSE,特征计算_周度!C706&gt;2),IF(特征计算_周度!G706="",FALSE,特征计算_周度!G706&gt;2),IF(特征计算_周度!E706="",FALSE,特征计算_周度!E706&gt;2),IF(特征计算_周度!F706="",FALSE,特征计算_周度!F706&gt;2)),MAX(B708,MAX(IF(特征计算_周度!B706="",0,特征计算_周度!B706),IF(特征计算_周度!C706="",0,特征计算_周度!C706),IF(特征计算_周度!G706="",0,特征计算_周度!G706),IF(特征计算_周度!E706="",0,特征计算_周度!E706),IF(特征计算_周度!F706="",0,特征计算_周度!F706))),B708))</f>
        <v/>
      </c>
      <c r="D708" s="129">
        <f>原始数据_周度!B706</f>
        <v/>
      </c>
      <c r="E708" s="157">
        <f>IF(D708="","",D708/MAX(D$4:D708)-1)</f>
        <v/>
      </c>
    </row>
    <row r="709">
      <c r="A709" s="127">
        <f>原始数据_周度!A707</f>
        <v/>
      </c>
      <c r="B709" s="128">
        <f>IF(特征计算_周度!B707="","",0.25*IF(特征计算_周度!B707="",0,特征计算_周度!B707)+0.25*IF(特征计算_周度!C707="",0,特征计算_周度!C707)+0.15*IF(特征计算_周度!D707="",0,特征计算_周度!D707)+0.15*IF(特征计算_周度!E707="",0,特征计算_周度!E707)+0.2*IF(特征计算_周度!F707="",0,特征计算_周度!F707))</f>
        <v/>
      </c>
      <c r="C709" s="128">
        <f>IF(B709="","",IF(OR(IF(特征计算_周度!B707="",FALSE,特征计算_周度!B707&gt;2),IF(特征计算_周度!C707="",FALSE,特征计算_周度!C707&gt;2),IF(特征计算_周度!G707="",FALSE,特征计算_周度!G707&gt;2),IF(特征计算_周度!E707="",FALSE,特征计算_周度!E707&gt;2),IF(特征计算_周度!F707="",FALSE,特征计算_周度!F707&gt;2)),MAX(B709,MAX(IF(特征计算_周度!B707="",0,特征计算_周度!B707),IF(特征计算_周度!C707="",0,特征计算_周度!C707),IF(特征计算_周度!G707="",0,特征计算_周度!G707),IF(特征计算_周度!E707="",0,特征计算_周度!E707),IF(特征计算_周度!F707="",0,特征计算_周度!F707))),B709))</f>
        <v/>
      </c>
      <c r="D709" s="129">
        <f>原始数据_周度!B707</f>
        <v/>
      </c>
      <c r="E709" s="157">
        <f>IF(D709="","",D709/MAX(D$4:D709)-1)</f>
        <v/>
      </c>
    </row>
    <row r="710">
      <c r="A710" s="127">
        <f>原始数据_周度!A708</f>
        <v/>
      </c>
      <c r="B710" s="128">
        <f>IF(特征计算_周度!B708="","",0.25*IF(特征计算_周度!B708="",0,特征计算_周度!B708)+0.25*IF(特征计算_周度!C708="",0,特征计算_周度!C708)+0.15*IF(特征计算_周度!D708="",0,特征计算_周度!D708)+0.15*IF(特征计算_周度!E708="",0,特征计算_周度!E708)+0.2*IF(特征计算_周度!F708="",0,特征计算_周度!F708))</f>
        <v/>
      </c>
      <c r="C710" s="128">
        <f>IF(B710="","",IF(OR(IF(特征计算_周度!B708="",FALSE,特征计算_周度!B708&gt;2),IF(特征计算_周度!C708="",FALSE,特征计算_周度!C708&gt;2),IF(特征计算_周度!G708="",FALSE,特征计算_周度!G708&gt;2),IF(特征计算_周度!E708="",FALSE,特征计算_周度!E708&gt;2),IF(特征计算_周度!F708="",FALSE,特征计算_周度!F708&gt;2)),MAX(B710,MAX(IF(特征计算_周度!B708="",0,特征计算_周度!B708),IF(特征计算_周度!C708="",0,特征计算_周度!C708),IF(特征计算_周度!G708="",0,特征计算_周度!G708),IF(特征计算_周度!E708="",0,特征计算_周度!E708),IF(特征计算_周度!F708="",0,特征计算_周度!F708))),B710))</f>
        <v/>
      </c>
      <c r="D710" s="129">
        <f>原始数据_周度!B708</f>
        <v/>
      </c>
      <c r="E710" s="157">
        <f>IF(D710="","",D710/MAX(D$4:D710)-1)</f>
        <v/>
      </c>
    </row>
    <row r="711">
      <c r="A711" s="127">
        <f>原始数据_周度!A709</f>
        <v/>
      </c>
      <c r="B711" s="128">
        <f>IF(特征计算_周度!B709="","",0.25*IF(特征计算_周度!B709="",0,特征计算_周度!B709)+0.25*IF(特征计算_周度!C709="",0,特征计算_周度!C709)+0.15*IF(特征计算_周度!D709="",0,特征计算_周度!D709)+0.15*IF(特征计算_周度!E709="",0,特征计算_周度!E709)+0.2*IF(特征计算_周度!F709="",0,特征计算_周度!F709))</f>
        <v/>
      </c>
      <c r="C711" s="128">
        <f>IF(B711="","",IF(OR(IF(特征计算_周度!B709="",FALSE,特征计算_周度!B709&gt;2),IF(特征计算_周度!C709="",FALSE,特征计算_周度!C709&gt;2),IF(特征计算_周度!G709="",FALSE,特征计算_周度!G709&gt;2),IF(特征计算_周度!E709="",FALSE,特征计算_周度!E709&gt;2),IF(特征计算_周度!F709="",FALSE,特征计算_周度!F709&gt;2)),MAX(B711,MAX(IF(特征计算_周度!B709="",0,特征计算_周度!B709),IF(特征计算_周度!C709="",0,特征计算_周度!C709),IF(特征计算_周度!G709="",0,特征计算_周度!G709),IF(特征计算_周度!E709="",0,特征计算_周度!E709),IF(特征计算_周度!F709="",0,特征计算_周度!F709))),B711))</f>
        <v/>
      </c>
      <c r="D711" s="129">
        <f>原始数据_周度!B709</f>
        <v/>
      </c>
      <c r="E711" s="157">
        <f>IF(D711="","",D711/MAX(D$4:D711)-1)</f>
        <v/>
      </c>
    </row>
    <row r="712">
      <c r="A712" s="127">
        <f>原始数据_周度!A710</f>
        <v/>
      </c>
      <c r="B712" s="128">
        <f>IF(特征计算_周度!B710="","",0.25*IF(特征计算_周度!B710="",0,特征计算_周度!B710)+0.25*IF(特征计算_周度!C710="",0,特征计算_周度!C710)+0.15*IF(特征计算_周度!D710="",0,特征计算_周度!D710)+0.15*IF(特征计算_周度!E710="",0,特征计算_周度!E710)+0.2*IF(特征计算_周度!F710="",0,特征计算_周度!F710))</f>
        <v/>
      </c>
      <c r="C712" s="128">
        <f>IF(B712="","",IF(OR(IF(特征计算_周度!B710="",FALSE,特征计算_周度!B710&gt;2),IF(特征计算_周度!C710="",FALSE,特征计算_周度!C710&gt;2),IF(特征计算_周度!G710="",FALSE,特征计算_周度!G710&gt;2),IF(特征计算_周度!E710="",FALSE,特征计算_周度!E710&gt;2),IF(特征计算_周度!F710="",FALSE,特征计算_周度!F710&gt;2)),MAX(B712,MAX(IF(特征计算_周度!B710="",0,特征计算_周度!B710),IF(特征计算_周度!C710="",0,特征计算_周度!C710),IF(特征计算_周度!G710="",0,特征计算_周度!G710),IF(特征计算_周度!E710="",0,特征计算_周度!E710),IF(特征计算_周度!F710="",0,特征计算_周度!F710))),B712))</f>
        <v/>
      </c>
      <c r="D712" s="129">
        <f>原始数据_周度!B710</f>
        <v/>
      </c>
      <c r="E712" s="157">
        <f>IF(D712="","",D712/MAX(D$4:D712)-1)</f>
        <v/>
      </c>
    </row>
    <row r="713">
      <c r="A713" s="127">
        <f>原始数据_周度!A711</f>
        <v/>
      </c>
      <c r="B713" s="128">
        <f>IF(特征计算_周度!B711="","",0.25*IF(特征计算_周度!B711="",0,特征计算_周度!B711)+0.25*IF(特征计算_周度!C711="",0,特征计算_周度!C711)+0.15*IF(特征计算_周度!D711="",0,特征计算_周度!D711)+0.15*IF(特征计算_周度!E711="",0,特征计算_周度!E711)+0.2*IF(特征计算_周度!F711="",0,特征计算_周度!F711))</f>
        <v/>
      </c>
      <c r="C713" s="128">
        <f>IF(B713="","",IF(OR(IF(特征计算_周度!B711="",FALSE,特征计算_周度!B711&gt;2),IF(特征计算_周度!C711="",FALSE,特征计算_周度!C711&gt;2),IF(特征计算_周度!G711="",FALSE,特征计算_周度!G711&gt;2),IF(特征计算_周度!E711="",FALSE,特征计算_周度!E711&gt;2),IF(特征计算_周度!F711="",FALSE,特征计算_周度!F711&gt;2)),MAX(B713,MAX(IF(特征计算_周度!B711="",0,特征计算_周度!B711),IF(特征计算_周度!C711="",0,特征计算_周度!C711),IF(特征计算_周度!G711="",0,特征计算_周度!G711),IF(特征计算_周度!E711="",0,特征计算_周度!E711),IF(特征计算_周度!F711="",0,特征计算_周度!F711))),B713))</f>
        <v/>
      </c>
      <c r="D713" s="129">
        <f>原始数据_周度!B711</f>
        <v/>
      </c>
      <c r="E713" s="157">
        <f>IF(D713="","",D713/MAX(D$4:D713)-1)</f>
        <v/>
      </c>
    </row>
    <row r="714">
      <c r="A714" s="127">
        <f>原始数据_周度!A712</f>
        <v/>
      </c>
      <c r="B714" s="128">
        <f>IF(特征计算_周度!B712="","",0.25*IF(特征计算_周度!B712="",0,特征计算_周度!B712)+0.25*IF(特征计算_周度!C712="",0,特征计算_周度!C712)+0.15*IF(特征计算_周度!D712="",0,特征计算_周度!D712)+0.15*IF(特征计算_周度!E712="",0,特征计算_周度!E712)+0.2*IF(特征计算_周度!F712="",0,特征计算_周度!F712))</f>
        <v/>
      </c>
      <c r="C714" s="128">
        <f>IF(B714="","",IF(OR(IF(特征计算_周度!B712="",FALSE,特征计算_周度!B712&gt;2),IF(特征计算_周度!C712="",FALSE,特征计算_周度!C712&gt;2),IF(特征计算_周度!G712="",FALSE,特征计算_周度!G712&gt;2),IF(特征计算_周度!E712="",FALSE,特征计算_周度!E712&gt;2),IF(特征计算_周度!F712="",FALSE,特征计算_周度!F712&gt;2)),MAX(B714,MAX(IF(特征计算_周度!B712="",0,特征计算_周度!B712),IF(特征计算_周度!C712="",0,特征计算_周度!C712),IF(特征计算_周度!G712="",0,特征计算_周度!G712),IF(特征计算_周度!E712="",0,特征计算_周度!E712),IF(特征计算_周度!F712="",0,特征计算_周度!F712))),B714))</f>
        <v/>
      </c>
      <c r="D714" s="129">
        <f>原始数据_周度!B712</f>
        <v/>
      </c>
      <c r="E714" s="157">
        <f>IF(D714="","",D714/MAX(D$4:D714)-1)</f>
        <v/>
      </c>
    </row>
    <row r="715">
      <c r="A715" s="127">
        <f>原始数据_周度!A713</f>
        <v/>
      </c>
      <c r="B715" s="128">
        <f>IF(特征计算_周度!B713="","",0.25*IF(特征计算_周度!B713="",0,特征计算_周度!B713)+0.25*IF(特征计算_周度!C713="",0,特征计算_周度!C713)+0.15*IF(特征计算_周度!D713="",0,特征计算_周度!D713)+0.15*IF(特征计算_周度!E713="",0,特征计算_周度!E713)+0.2*IF(特征计算_周度!F713="",0,特征计算_周度!F713))</f>
        <v/>
      </c>
      <c r="C715" s="128">
        <f>IF(B715="","",IF(OR(IF(特征计算_周度!B713="",FALSE,特征计算_周度!B713&gt;2),IF(特征计算_周度!C713="",FALSE,特征计算_周度!C713&gt;2),IF(特征计算_周度!G713="",FALSE,特征计算_周度!G713&gt;2),IF(特征计算_周度!E713="",FALSE,特征计算_周度!E713&gt;2),IF(特征计算_周度!F713="",FALSE,特征计算_周度!F713&gt;2)),MAX(B715,MAX(IF(特征计算_周度!B713="",0,特征计算_周度!B713),IF(特征计算_周度!C713="",0,特征计算_周度!C713),IF(特征计算_周度!G713="",0,特征计算_周度!G713),IF(特征计算_周度!E713="",0,特征计算_周度!E713),IF(特征计算_周度!F713="",0,特征计算_周度!F713))),B715))</f>
        <v/>
      </c>
      <c r="D715" s="129">
        <f>原始数据_周度!B713</f>
        <v/>
      </c>
      <c r="E715" s="157">
        <f>IF(D715="","",D715/MAX(D$4:D715)-1)</f>
        <v/>
      </c>
    </row>
    <row r="716">
      <c r="A716" s="127">
        <f>原始数据_周度!A714</f>
        <v/>
      </c>
      <c r="B716" s="128">
        <f>IF(特征计算_周度!B714="","",0.25*IF(特征计算_周度!B714="",0,特征计算_周度!B714)+0.25*IF(特征计算_周度!C714="",0,特征计算_周度!C714)+0.15*IF(特征计算_周度!D714="",0,特征计算_周度!D714)+0.15*IF(特征计算_周度!E714="",0,特征计算_周度!E714)+0.2*IF(特征计算_周度!F714="",0,特征计算_周度!F714))</f>
        <v/>
      </c>
      <c r="C716" s="128">
        <f>IF(B716="","",IF(OR(IF(特征计算_周度!B714="",FALSE,特征计算_周度!B714&gt;2),IF(特征计算_周度!C714="",FALSE,特征计算_周度!C714&gt;2),IF(特征计算_周度!G714="",FALSE,特征计算_周度!G714&gt;2),IF(特征计算_周度!E714="",FALSE,特征计算_周度!E714&gt;2),IF(特征计算_周度!F714="",FALSE,特征计算_周度!F714&gt;2)),MAX(B716,MAX(IF(特征计算_周度!B714="",0,特征计算_周度!B714),IF(特征计算_周度!C714="",0,特征计算_周度!C714),IF(特征计算_周度!G714="",0,特征计算_周度!G714),IF(特征计算_周度!E714="",0,特征计算_周度!E714),IF(特征计算_周度!F714="",0,特征计算_周度!F714))),B716))</f>
        <v/>
      </c>
      <c r="D716" s="129">
        <f>原始数据_周度!B714</f>
        <v/>
      </c>
      <c r="E716" s="157">
        <f>IF(D716="","",D716/MAX(D$4:D716)-1)</f>
        <v/>
      </c>
    </row>
    <row r="717">
      <c r="A717" s="127">
        <f>原始数据_周度!A715</f>
        <v/>
      </c>
      <c r="B717" s="128">
        <f>IF(特征计算_周度!B715="","",0.25*IF(特征计算_周度!B715="",0,特征计算_周度!B715)+0.25*IF(特征计算_周度!C715="",0,特征计算_周度!C715)+0.15*IF(特征计算_周度!D715="",0,特征计算_周度!D715)+0.15*IF(特征计算_周度!E715="",0,特征计算_周度!E715)+0.2*IF(特征计算_周度!F715="",0,特征计算_周度!F715))</f>
        <v/>
      </c>
      <c r="C717" s="128">
        <f>IF(B717="","",IF(OR(IF(特征计算_周度!B715="",FALSE,特征计算_周度!B715&gt;2),IF(特征计算_周度!C715="",FALSE,特征计算_周度!C715&gt;2),IF(特征计算_周度!G715="",FALSE,特征计算_周度!G715&gt;2),IF(特征计算_周度!E715="",FALSE,特征计算_周度!E715&gt;2),IF(特征计算_周度!F715="",FALSE,特征计算_周度!F715&gt;2)),MAX(B717,MAX(IF(特征计算_周度!B715="",0,特征计算_周度!B715),IF(特征计算_周度!C715="",0,特征计算_周度!C715),IF(特征计算_周度!G715="",0,特征计算_周度!G715),IF(特征计算_周度!E715="",0,特征计算_周度!E715),IF(特征计算_周度!F715="",0,特征计算_周度!F715))),B717))</f>
        <v/>
      </c>
      <c r="D717" s="129">
        <f>原始数据_周度!B715</f>
        <v/>
      </c>
      <c r="E717" s="157">
        <f>IF(D717="","",D717/MAX(D$4:D717)-1)</f>
        <v/>
      </c>
    </row>
    <row r="718">
      <c r="A718" s="127">
        <f>原始数据_周度!A716</f>
        <v/>
      </c>
      <c r="B718" s="128">
        <f>IF(特征计算_周度!B716="","",0.25*IF(特征计算_周度!B716="",0,特征计算_周度!B716)+0.25*IF(特征计算_周度!C716="",0,特征计算_周度!C716)+0.15*IF(特征计算_周度!D716="",0,特征计算_周度!D716)+0.15*IF(特征计算_周度!E716="",0,特征计算_周度!E716)+0.2*IF(特征计算_周度!F716="",0,特征计算_周度!F716))</f>
        <v/>
      </c>
      <c r="C718" s="128">
        <f>IF(B718="","",IF(OR(IF(特征计算_周度!B716="",FALSE,特征计算_周度!B716&gt;2),IF(特征计算_周度!C716="",FALSE,特征计算_周度!C716&gt;2),IF(特征计算_周度!G716="",FALSE,特征计算_周度!G716&gt;2),IF(特征计算_周度!E716="",FALSE,特征计算_周度!E716&gt;2),IF(特征计算_周度!F716="",FALSE,特征计算_周度!F716&gt;2)),MAX(B718,MAX(IF(特征计算_周度!B716="",0,特征计算_周度!B716),IF(特征计算_周度!C716="",0,特征计算_周度!C716),IF(特征计算_周度!G716="",0,特征计算_周度!G716),IF(特征计算_周度!E716="",0,特征计算_周度!E716),IF(特征计算_周度!F716="",0,特征计算_周度!F716))),B718))</f>
        <v/>
      </c>
      <c r="D718" s="129">
        <f>原始数据_周度!B716</f>
        <v/>
      </c>
      <c r="E718" s="157">
        <f>IF(D718="","",D718/MAX(D$4:D718)-1)</f>
        <v/>
      </c>
    </row>
    <row r="719">
      <c r="A719" s="127">
        <f>原始数据_周度!A717</f>
        <v/>
      </c>
      <c r="B719" s="128">
        <f>IF(特征计算_周度!B717="","",0.25*IF(特征计算_周度!B717="",0,特征计算_周度!B717)+0.25*IF(特征计算_周度!C717="",0,特征计算_周度!C717)+0.15*IF(特征计算_周度!D717="",0,特征计算_周度!D717)+0.15*IF(特征计算_周度!E717="",0,特征计算_周度!E717)+0.2*IF(特征计算_周度!F717="",0,特征计算_周度!F717))</f>
        <v/>
      </c>
      <c r="C719" s="128">
        <f>IF(B719="","",IF(OR(IF(特征计算_周度!B717="",FALSE,特征计算_周度!B717&gt;2),IF(特征计算_周度!C717="",FALSE,特征计算_周度!C717&gt;2),IF(特征计算_周度!G717="",FALSE,特征计算_周度!G717&gt;2),IF(特征计算_周度!E717="",FALSE,特征计算_周度!E717&gt;2),IF(特征计算_周度!F717="",FALSE,特征计算_周度!F717&gt;2)),MAX(B719,MAX(IF(特征计算_周度!B717="",0,特征计算_周度!B717),IF(特征计算_周度!C717="",0,特征计算_周度!C717),IF(特征计算_周度!G717="",0,特征计算_周度!G717),IF(特征计算_周度!E717="",0,特征计算_周度!E717),IF(特征计算_周度!F717="",0,特征计算_周度!F717))),B719))</f>
        <v/>
      </c>
      <c r="D719" s="129">
        <f>原始数据_周度!B717</f>
        <v/>
      </c>
      <c r="E719" s="157">
        <f>IF(D719="","",D719/MAX(D$4:D719)-1)</f>
        <v/>
      </c>
    </row>
    <row r="720">
      <c r="A720" s="127">
        <f>原始数据_周度!A718</f>
        <v/>
      </c>
      <c r="B720" s="128">
        <f>IF(特征计算_周度!B718="","",0.25*IF(特征计算_周度!B718="",0,特征计算_周度!B718)+0.25*IF(特征计算_周度!C718="",0,特征计算_周度!C718)+0.15*IF(特征计算_周度!D718="",0,特征计算_周度!D718)+0.15*IF(特征计算_周度!E718="",0,特征计算_周度!E718)+0.2*IF(特征计算_周度!F718="",0,特征计算_周度!F718))</f>
        <v/>
      </c>
      <c r="C720" s="128">
        <f>IF(B720="","",IF(OR(IF(特征计算_周度!B718="",FALSE,特征计算_周度!B718&gt;2),IF(特征计算_周度!C718="",FALSE,特征计算_周度!C718&gt;2),IF(特征计算_周度!G718="",FALSE,特征计算_周度!G718&gt;2),IF(特征计算_周度!E718="",FALSE,特征计算_周度!E718&gt;2),IF(特征计算_周度!F718="",FALSE,特征计算_周度!F718&gt;2)),MAX(B720,MAX(IF(特征计算_周度!B718="",0,特征计算_周度!B718),IF(特征计算_周度!C718="",0,特征计算_周度!C718),IF(特征计算_周度!G718="",0,特征计算_周度!G718),IF(特征计算_周度!E718="",0,特征计算_周度!E718),IF(特征计算_周度!F718="",0,特征计算_周度!F718))),B720))</f>
        <v/>
      </c>
      <c r="D720" s="129">
        <f>原始数据_周度!B718</f>
        <v/>
      </c>
      <c r="E720" s="157">
        <f>IF(D720="","",D720/MAX(D$4:D720)-1)</f>
        <v/>
      </c>
    </row>
    <row r="721">
      <c r="A721" s="127">
        <f>原始数据_周度!A719</f>
        <v/>
      </c>
      <c r="B721" s="128">
        <f>IF(特征计算_周度!B719="","",0.25*IF(特征计算_周度!B719="",0,特征计算_周度!B719)+0.25*IF(特征计算_周度!C719="",0,特征计算_周度!C719)+0.15*IF(特征计算_周度!D719="",0,特征计算_周度!D719)+0.15*IF(特征计算_周度!E719="",0,特征计算_周度!E719)+0.2*IF(特征计算_周度!F719="",0,特征计算_周度!F719))</f>
        <v/>
      </c>
      <c r="C721" s="128">
        <f>IF(B721="","",IF(OR(IF(特征计算_周度!B719="",FALSE,特征计算_周度!B719&gt;2),IF(特征计算_周度!C719="",FALSE,特征计算_周度!C719&gt;2),IF(特征计算_周度!G719="",FALSE,特征计算_周度!G719&gt;2),IF(特征计算_周度!E719="",FALSE,特征计算_周度!E719&gt;2),IF(特征计算_周度!F719="",FALSE,特征计算_周度!F719&gt;2)),MAX(B721,MAX(IF(特征计算_周度!B719="",0,特征计算_周度!B719),IF(特征计算_周度!C719="",0,特征计算_周度!C719),IF(特征计算_周度!G719="",0,特征计算_周度!G719),IF(特征计算_周度!E719="",0,特征计算_周度!E719),IF(特征计算_周度!F719="",0,特征计算_周度!F719))),B721))</f>
        <v/>
      </c>
      <c r="D721" s="129">
        <f>原始数据_周度!B719</f>
        <v/>
      </c>
      <c r="E721" s="157">
        <f>IF(D721="","",D721/MAX(D$4:D721)-1)</f>
        <v/>
      </c>
    </row>
    <row r="722">
      <c r="A722" s="127">
        <f>原始数据_周度!A720</f>
        <v/>
      </c>
      <c r="B722" s="128">
        <f>IF(特征计算_周度!B720="","",0.25*IF(特征计算_周度!B720="",0,特征计算_周度!B720)+0.25*IF(特征计算_周度!C720="",0,特征计算_周度!C720)+0.15*IF(特征计算_周度!D720="",0,特征计算_周度!D720)+0.15*IF(特征计算_周度!E720="",0,特征计算_周度!E720)+0.2*IF(特征计算_周度!F720="",0,特征计算_周度!F720))</f>
        <v/>
      </c>
      <c r="C722" s="128">
        <f>IF(B722="","",IF(OR(IF(特征计算_周度!B720="",FALSE,特征计算_周度!B720&gt;2),IF(特征计算_周度!C720="",FALSE,特征计算_周度!C720&gt;2),IF(特征计算_周度!G720="",FALSE,特征计算_周度!G720&gt;2),IF(特征计算_周度!E720="",FALSE,特征计算_周度!E720&gt;2),IF(特征计算_周度!F720="",FALSE,特征计算_周度!F720&gt;2)),MAX(B722,MAX(IF(特征计算_周度!B720="",0,特征计算_周度!B720),IF(特征计算_周度!C720="",0,特征计算_周度!C720),IF(特征计算_周度!G720="",0,特征计算_周度!G720),IF(特征计算_周度!E720="",0,特征计算_周度!E720),IF(特征计算_周度!F720="",0,特征计算_周度!F720))),B722))</f>
        <v/>
      </c>
      <c r="D722" s="129">
        <f>原始数据_周度!B720</f>
        <v/>
      </c>
      <c r="E722" s="157">
        <f>IF(D722="","",D722/MAX(D$4:D722)-1)</f>
        <v/>
      </c>
    </row>
    <row r="723">
      <c r="A723" s="127">
        <f>原始数据_周度!A721</f>
        <v/>
      </c>
      <c r="B723" s="128">
        <f>IF(特征计算_周度!B721="","",0.25*IF(特征计算_周度!B721="",0,特征计算_周度!B721)+0.25*IF(特征计算_周度!C721="",0,特征计算_周度!C721)+0.15*IF(特征计算_周度!D721="",0,特征计算_周度!D721)+0.15*IF(特征计算_周度!E721="",0,特征计算_周度!E721)+0.2*IF(特征计算_周度!F721="",0,特征计算_周度!F721))</f>
        <v/>
      </c>
      <c r="C723" s="128">
        <f>IF(B723="","",IF(OR(IF(特征计算_周度!B721="",FALSE,特征计算_周度!B721&gt;2),IF(特征计算_周度!C721="",FALSE,特征计算_周度!C721&gt;2),IF(特征计算_周度!G721="",FALSE,特征计算_周度!G721&gt;2),IF(特征计算_周度!E721="",FALSE,特征计算_周度!E721&gt;2),IF(特征计算_周度!F721="",FALSE,特征计算_周度!F721&gt;2)),MAX(B723,MAX(IF(特征计算_周度!B721="",0,特征计算_周度!B721),IF(特征计算_周度!C721="",0,特征计算_周度!C721),IF(特征计算_周度!G721="",0,特征计算_周度!G721),IF(特征计算_周度!E721="",0,特征计算_周度!E721),IF(特征计算_周度!F721="",0,特征计算_周度!F721))),B723))</f>
        <v/>
      </c>
      <c r="D723" s="129">
        <f>原始数据_周度!B721</f>
        <v/>
      </c>
      <c r="E723" s="157">
        <f>IF(D723="","",D723/MAX(D$4:D723)-1)</f>
        <v/>
      </c>
    </row>
    <row r="724">
      <c r="A724" s="127">
        <f>原始数据_周度!A722</f>
        <v/>
      </c>
      <c r="B724" s="128">
        <f>IF(特征计算_周度!B722="","",0.25*IF(特征计算_周度!B722="",0,特征计算_周度!B722)+0.25*IF(特征计算_周度!C722="",0,特征计算_周度!C722)+0.15*IF(特征计算_周度!D722="",0,特征计算_周度!D722)+0.15*IF(特征计算_周度!E722="",0,特征计算_周度!E722)+0.2*IF(特征计算_周度!F722="",0,特征计算_周度!F722))</f>
        <v/>
      </c>
      <c r="C724" s="128">
        <f>IF(B724="","",IF(OR(IF(特征计算_周度!B722="",FALSE,特征计算_周度!B722&gt;2),IF(特征计算_周度!C722="",FALSE,特征计算_周度!C722&gt;2),IF(特征计算_周度!G722="",FALSE,特征计算_周度!G722&gt;2),IF(特征计算_周度!E722="",FALSE,特征计算_周度!E722&gt;2),IF(特征计算_周度!F722="",FALSE,特征计算_周度!F722&gt;2)),MAX(B724,MAX(IF(特征计算_周度!B722="",0,特征计算_周度!B722),IF(特征计算_周度!C722="",0,特征计算_周度!C722),IF(特征计算_周度!G722="",0,特征计算_周度!G722),IF(特征计算_周度!E722="",0,特征计算_周度!E722),IF(特征计算_周度!F722="",0,特征计算_周度!F722))),B724))</f>
        <v/>
      </c>
      <c r="D724" s="129">
        <f>原始数据_周度!B722</f>
        <v/>
      </c>
      <c r="E724" s="157">
        <f>IF(D724="","",D724/MAX(D$4:D724)-1)</f>
        <v/>
      </c>
    </row>
    <row r="725">
      <c r="A725" s="127">
        <f>原始数据_周度!A723</f>
        <v/>
      </c>
      <c r="B725" s="128">
        <f>IF(特征计算_周度!B723="","",0.25*IF(特征计算_周度!B723="",0,特征计算_周度!B723)+0.25*IF(特征计算_周度!C723="",0,特征计算_周度!C723)+0.15*IF(特征计算_周度!D723="",0,特征计算_周度!D723)+0.15*IF(特征计算_周度!E723="",0,特征计算_周度!E723)+0.2*IF(特征计算_周度!F723="",0,特征计算_周度!F723))</f>
        <v/>
      </c>
      <c r="C725" s="128">
        <f>IF(B725="","",IF(OR(IF(特征计算_周度!B723="",FALSE,特征计算_周度!B723&gt;2),IF(特征计算_周度!C723="",FALSE,特征计算_周度!C723&gt;2),IF(特征计算_周度!G723="",FALSE,特征计算_周度!G723&gt;2),IF(特征计算_周度!E723="",FALSE,特征计算_周度!E723&gt;2),IF(特征计算_周度!F723="",FALSE,特征计算_周度!F723&gt;2)),MAX(B725,MAX(IF(特征计算_周度!B723="",0,特征计算_周度!B723),IF(特征计算_周度!C723="",0,特征计算_周度!C723),IF(特征计算_周度!G723="",0,特征计算_周度!G723),IF(特征计算_周度!E723="",0,特征计算_周度!E723),IF(特征计算_周度!F723="",0,特征计算_周度!F723))),B725))</f>
        <v/>
      </c>
      <c r="D725" s="129">
        <f>原始数据_周度!B723</f>
        <v/>
      </c>
      <c r="E725" s="157">
        <f>IF(D725="","",D725/MAX(D$4:D725)-1)</f>
        <v/>
      </c>
    </row>
    <row r="726">
      <c r="A726" s="127">
        <f>原始数据_周度!A724</f>
        <v/>
      </c>
      <c r="B726" s="128">
        <f>IF(特征计算_周度!B724="","",0.25*IF(特征计算_周度!B724="",0,特征计算_周度!B724)+0.25*IF(特征计算_周度!C724="",0,特征计算_周度!C724)+0.15*IF(特征计算_周度!D724="",0,特征计算_周度!D724)+0.15*IF(特征计算_周度!E724="",0,特征计算_周度!E724)+0.2*IF(特征计算_周度!F724="",0,特征计算_周度!F724))</f>
        <v/>
      </c>
      <c r="C726" s="128">
        <f>IF(B726="","",IF(OR(IF(特征计算_周度!B724="",FALSE,特征计算_周度!B724&gt;2),IF(特征计算_周度!C724="",FALSE,特征计算_周度!C724&gt;2),IF(特征计算_周度!G724="",FALSE,特征计算_周度!G724&gt;2),IF(特征计算_周度!E724="",FALSE,特征计算_周度!E724&gt;2),IF(特征计算_周度!F724="",FALSE,特征计算_周度!F724&gt;2)),MAX(B726,MAX(IF(特征计算_周度!B724="",0,特征计算_周度!B724),IF(特征计算_周度!C724="",0,特征计算_周度!C724),IF(特征计算_周度!G724="",0,特征计算_周度!G724),IF(特征计算_周度!E724="",0,特征计算_周度!E724),IF(特征计算_周度!F724="",0,特征计算_周度!F724))),B726))</f>
        <v/>
      </c>
      <c r="D726" s="129">
        <f>原始数据_周度!B724</f>
        <v/>
      </c>
      <c r="E726" s="157">
        <f>IF(D726="","",D726/MAX(D$4:D726)-1)</f>
        <v/>
      </c>
    </row>
    <row r="727">
      <c r="A727" s="127">
        <f>原始数据_周度!A725</f>
        <v/>
      </c>
      <c r="B727" s="128">
        <f>IF(特征计算_周度!B725="","",0.25*IF(特征计算_周度!B725="",0,特征计算_周度!B725)+0.25*IF(特征计算_周度!C725="",0,特征计算_周度!C725)+0.15*IF(特征计算_周度!D725="",0,特征计算_周度!D725)+0.15*IF(特征计算_周度!E725="",0,特征计算_周度!E725)+0.2*IF(特征计算_周度!F725="",0,特征计算_周度!F725))</f>
        <v/>
      </c>
      <c r="C727" s="128">
        <f>IF(B727="","",IF(OR(IF(特征计算_周度!B725="",FALSE,特征计算_周度!B725&gt;2),IF(特征计算_周度!C725="",FALSE,特征计算_周度!C725&gt;2),IF(特征计算_周度!G725="",FALSE,特征计算_周度!G725&gt;2),IF(特征计算_周度!E725="",FALSE,特征计算_周度!E725&gt;2),IF(特征计算_周度!F725="",FALSE,特征计算_周度!F725&gt;2)),MAX(B727,MAX(IF(特征计算_周度!B725="",0,特征计算_周度!B725),IF(特征计算_周度!C725="",0,特征计算_周度!C725),IF(特征计算_周度!G725="",0,特征计算_周度!G725),IF(特征计算_周度!E725="",0,特征计算_周度!E725),IF(特征计算_周度!F725="",0,特征计算_周度!F725))),B727))</f>
        <v/>
      </c>
      <c r="D727" s="129">
        <f>原始数据_周度!B725</f>
        <v/>
      </c>
      <c r="E727" s="157">
        <f>IF(D727="","",D727/MAX(D$4:D727)-1)</f>
        <v/>
      </c>
    </row>
    <row r="728">
      <c r="A728" s="127">
        <f>原始数据_周度!A726</f>
        <v/>
      </c>
      <c r="B728" s="128">
        <f>IF(特征计算_周度!B726="","",0.25*IF(特征计算_周度!B726="",0,特征计算_周度!B726)+0.25*IF(特征计算_周度!C726="",0,特征计算_周度!C726)+0.15*IF(特征计算_周度!D726="",0,特征计算_周度!D726)+0.15*IF(特征计算_周度!E726="",0,特征计算_周度!E726)+0.2*IF(特征计算_周度!F726="",0,特征计算_周度!F726))</f>
        <v/>
      </c>
      <c r="C728" s="128">
        <f>IF(B728="","",IF(OR(IF(特征计算_周度!B726="",FALSE,特征计算_周度!B726&gt;2),IF(特征计算_周度!C726="",FALSE,特征计算_周度!C726&gt;2),IF(特征计算_周度!G726="",FALSE,特征计算_周度!G726&gt;2),IF(特征计算_周度!E726="",FALSE,特征计算_周度!E726&gt;2),IF(特征计算_周度!F726="",FALSE,特征计算_周度!F726&gt;2)),MAX(B728,MAX(IF(特征计算_周度!B726="",0,特征计算_周度!B726),IF(特征计算_周度!C726="",0,特征计算_周度!C726),IF(特征计算_周度!G726="",0,特征计算_周度!G726),IF(特征计算_周度!E726="",0,特征计算_周度!E726),IF(特征计算_周度!F726="",0,特征计算_周度!F726))),B728))</f>
        <v/>
      </c>
      <c r="D728" s="129">
        <f>原始数据_周度!B726</f>
        <v/>
      </c>
      <c r="E728" s="157">
        <f>IF(D728="","",D728/MAX(D$4:D728)-1)</f>
        <v/>
      </c>
    </row>
    <row r="729">
      <c r="A729" s="127">
        <f>原始数据_周度!A727</f>
        <v/>
      </c>
      <c r="B729" s="128">
        <f>IF(特征计算_周度!B727="","",0.25*IF(特征计算_周度!B727="",0,特征计算_周度!B727)+0.25*IF(特征计算_周度!C727="",0,特征计算_周度!C727)+0.15*IF(特征计算_周度!D727="",0,特征计算_周度!D727)+0.15*IF(特征计算_周度!E727="",0,特征计算_周度!E727)+0.2*IF(特征计算_周度!F727="",0,特征计算_周度!F727))</f>
        <v/>
      </c>
      <c r="C729" s="128">
        <f>IF(B729="","",IF(OR(IF(特征计算_周度!B727="",FALSE,特征计算_周度!B727&gt;2),IF(特征计算_周度!C727="",FALSE,特征计算_周度!C727&gt;2),IF(特征计算_周度!G727="",FALSE,特征计算_周度!G727&gt;2),IF(特征计算_周度!E727="",FALSE,特征计算_周度!E727&gt;2),IF(特征计算_周度!F727="",FALSE,特征计算_周度!F727&gt;2)),MAX(B729,MAX(IF(特征计算_周度!B727="",0,特征计算_周度!B727),IF(特征计算_周度!C727="",0,特征计算_周度!C727),IF(特征计算_周度!G727="",0,特征计算_周度!G727),IF(特征计算_周度!E727="",0,特征计算_周度!E727),IF(特征计算_周度!F727="",0,特征计算_周度!F727))),B729))</f>
        <v/>
      </c>
      <c r="D729" s="129">
        <f>原始数据_周度!B727</f>
        <v/>
      </c>
      <c r="E729" s="157">
        <f>IF(D729="","",D729/MAX(D$4:D729)-1)</f>
        <v/>
      </c>
    </row>
    <row r="730">
      <c r="A730" s="127">
        <f>原始数据_周度!A728</f>
        <v/>
      </c>
      <c r="B730" s="128">
        <f>IF(特征计算_周度!B728="","",0.25*IF(特征计算_周度!B728="",0,特征计算_周度!B728)+0.25*IF(特征计算_周度!C728="",0,特征计算_周度!C728)+0.15*IF(特征计算_周度!D728="",0,特征计算_周度!D728)+0.15*IF(特征计算_周度!E728="",0,特征计算_周度!E728)+0.2*IF(特征计算_周度!F728="",0,特征计算_周度!F728))</f>
        <v/>
      </c>
      <c r="C730" s="128">
        <f>IF(B730="","",IF(OR(IF(特征计算_周度!B728="",FALSE,特征计算_周度!B728&gt;2),IF(特征计算_周度!C728="",FALSE,特征计算_周度!C728&gt;2),IF(特征计算_周度!G728="",FALSE,特征计算_周度!G728&gt;2),IF(特征计算_周度!E728="",FALSE,特征计算_周度!E728&gt;2),IF(特征计算_周度!F728="",FALSE,特征计算_周度!F728&gt;2)),MAX(B730,MAX(IF(特征计算_周度!B728="",0,特征计算_周度!B728),IF(特征计算_周度!C728="",0,特征计算_周度!C728),IF(特征计算_周度!G728="",0,特征计算_周度!G728),IF(特征计算_周度!E728="",0,特征计算_周度!E728),IF(特征计算_周度!F728="",0,特征计算_周度!F728))),B730))</f>
        <v/>
      </c>
      <c r="D730" s="129">
        <f>原始数据_周度!B728</f>
        <v/>
      </c>
      <c r="E730" s="157">
        <f>IF(D730="","",D730/MAX(D$4:D730)-1)</f>
        <v/>
      </c>
    </row>
    <row r="731">
      <c r="A731" s="127">
        <f>原始数据_周度!A729</f>
        <v/>
      </c>
      <c r="B731" s="128">
        <f>IF(特征计算_周度!B729="","",0.25*IF(特征计算_周度!B729="",0,特征计算_周度!B729)+0.25*IF(特征计算_周度!C729="",0,特征计算_周度!C729)+0.15*IF(特征计算_周度!D729="",0,特征计算_周度!D729)+0.15*IF(特征计算_周度!E729="",0,特征计算_周度!E729)+0.2*IF(特征计算_周度!F729="",0,特征计算_周度!F729))</f>
        <v/>
      </c>
      <c r="C731" s="128">
        <f>IF(B731="","",IF(OR(IF(特征计算_周度!B729="",FALSE,特征计算_周度!B729&gt;2),IF(特征计算_周度!C729="",FALSE,特征计算_周度!C729&gt;2),IF(特征计算_周度!G729="",FALSE,特征计算_周度!G729&gt;2),IF(特征计算_周度!E729="",FALSE,特征计算_周度!E729&gt;2),IF(特征计算_周度!F729="",FALSE,特征计算_周度!F729&gt;2)),MAX(B731,MAX(IF(特征计算_周度!B729="",0,特征计算_周度!B729),IF(特征计算_周度!C729="",0,特征计算_周度!C729),IF(特征计算_周度!G729="",0,特征计算_周度!G729),IF(特征计算_周度!E729="",0,特征计算_周度!E729),IF(特征计算_周度!F729="",0,特征计算_周度!F729))),B731))</f>
        <v/>
      </c>
      <c r="D731" s="129">
        <f>原始数据_周度!B729</f>
        <v/>
      </c>
      <c r="E731" s="157">
        <f>IF(D731="","",D731/MAX(D$4:D731)-1)</f>
        <v/>
      </c>
    </row>
    <row r="732">
      <c r="A732" s="127">
        <f>原始数据_周度!A730</f>
        <v/>
      </c>
      <c r="B732" s="128">
        <f>IF(特征计算_周度!B730="","",0.25*IF(特征计算_周度!B730="",0,特征计算_周度!B730)+0.25*IF(特征计算_周度!C730="",0,特征计算_周度!C730)+0.15*IF(特征计算_周度!D730="",0,特征计算_周度!D730)+0.15*IF(特征计算_周度!E730="",0,特征计算_周度!E730)+0.2*IF(特征计算_周度!F730="",0,特征计算_周度!F730))</f>
        <v/>
      </c>
      <c r="C732" s="128">
        <f>IF(B732="","",IF(OR(IF(特征计算_周度!B730="",FALSE,特征计算_周度!B730&gt;2),IF(特征计算_周度!C730="",FALSE,特征计算_周度!C730&gt;2),IF(特征计算_周度!G730="",FALSE,特征计算_周度!G730&gt;2),IF(特征计算_周度!E730="",FALSE,特征计算_周度!E730&gt;2),IF(特征计算_周度!F730="",FALSE,特征计算_周度!F730&gt;2)),MAX(B732,MAX(IF(特征计算_周度!B730="",0,特征计算_周度!B730),IF(特征计算_周度!C730="",0,特征计算_周度!C730),IF(特征计算_周度!G730="",0,特征计算_周度!G730),IF(特征计算_周度!E730="",0,特征计算_周度!E730),IF(特征计算_周度!F730="",0,特征计算_周度!F730))),B732))</f>
        <v/>
      </c>
      <c r="D732" s="129">
        <f>原始数据_周度!B730</f>
        <v/>
      </c>
      <c r="E732" s="157">
        <f>IF(D732="","",D732/MAX(D$4:D732)-1)</f>
        <v/>
      </c>
    </row>
    <row r="733">
      <c r="A733" s="127">
        <f>原始数据_周度!A731</f>
        <v/>
      </c>
      <c r="B733" s="128">
        <f>IF(特征计算_周度!B731="","",0.25*IF(特征计算_周度!B731="",0,特征计算_周度!B731)+0.25*IF(特征计算_周度!C731="",0,特征计算_周度!C731)+0.15*IF(特征计算_周度!D731="",0,特征计算_周度!D731)+0.15*IF(特征计算_周度!E731="",0,特征计算_周度!E731)+0.2*IF(特征计算_周度!F731="",0,特征计算_周度!F731))</f>
        <v/>
      </c>
      <c r="C733" s="128">
        <f>IF(B733="","",IF(OR(IF(特征计算_周度!B731="",FALSE,特征计算_周度!B731&gt;2),IF(特征计算_周度!C731="",FALSE,特征计算_周度!C731&gt;2),IF(特征计算_周度!G731="",FALSE,特征计算_周度!G731&gt;2),IF(特征计算_周度!E731="",FALSE,特征计算_周度!E731&gt;2),IF(特征计算_周度!F731="",FALSE,特征计算_周度!F731&gt;2)),MAX(B733,MAX(IF(特征计算_周度!B731="",0,特征计算_周度!B731),IF(特征计算_周度!C731="",0,特征计算_周度!C731),IF(特征计算_周度!G731="",0,特征计算_周度!G731),IF(特征计算_周度!E731="",0,特征计算_周度!E731),IF(特征计算_周度!F731="",0,特征计算_周度!F731))),B733))</f>
        <v/>
      </c>
      <c r="D733" s="129">
        <f>原始数据_周度!B731</f>
        <v/>
      </c>
      <c r="E733" s="157">
        <f>IF(D733="","",D733/MAX(D$4:D733)-1)</f>
        <v/>
      </c>
    </row>
    <row r="734">
      <c r="A734" s="127">
        <f>原始数据_周度!A732</f>
        <v/>
      </c>
      <c r="B734" s="128">
        <f>IF(特征计算_周度!B732="","",0.25*IF(特征计算_周度!B732="",0,特征计算_周度!B732)+0.25*IF(特征计算_周度!C732="",0,特征计算_周度!C732)+0.15*IF(特征计算_周度!D732="",0,特征计算_周度!D732)+0.15*IF(特征计算_周度!E732="",0,特征计算_周度!E732)+0.2*IF(特征计算_周度!F732="",0,特征计算_周度!F732))</f>
        <v/>
      </c>
      <c r="C734" s="128">
        <f>IF(B734="","",IF(OR(IF(特征计算_周度!B732="",FALSE,特征计算_周度!B732&gt;2),IF(特征计算_周度!C732="",FALSE,特征计算_周度!C732&gt;2),IF(特征计算_周度!G732="",FALSE,特征计算_周度!G732&gt;2),IF(特征计算_周度!E732="",FALSE,特征计算_周度!E732&gt;2),IF(特征计算_周度!F732="",FALSE,特征计算_周度!F732&gt;2)),MAX(B734,MAX(IF(特征计算_周度!B732="",0,特征计算_周度!B732),IF(特征计算_周度!C732="",0,特征计算_周度!C732),IF(特征计算_周度!G732="",0,特征计算_周度!G732),IF(特征计算_周度!E732="",0,特征计算_周度!E732),IF(特征计算_周度!F732="",0,特征计算_周度!F732))),B734))</f>
        <v/>
      </c>
      <c r="D734" s="129">
        <f>原始数据_周度!B732</f>
        <v/>
      </c>
      <c r="E734" s="157">
        <f>IF(D734="","",D734/MAX(D$4:D734)-1)</f>
        <v/>
      </c>
    </row>
    <row r="735">
      <c r="A735" s="127">
        <f>原始数据_周度!A733</f>
        <v/>
      </c>
      <c r="B735" s="128">
        <f>IF(特征计算_周度!B733="","",0.25*IF(特征计算_周度!B733="",0,特征计算_周度!B733)+0.25*IF(特征计算_周度!C733="",0,特征计算_周度!C733)+0.15*IF(特征计算_周度!D733="",0,特征计算_周度!D733)+0.15*IF(特征计算_周度!E733="",0,特征计算_周度!E733)+0.2*IF(特征计算_周度!F733="",0,特征计算_周度!F733))</f>
        <v/>
      </c>
      <c r="C735" s="128">
        <f>IF(B735="","",IF(OR(IF(特征计算_周度!B733="",FALSE,特征计算_周度!B733&gt;2),IF(特征计算_周度!C733="",FALSE,特征计算_周度!C733&gt;2),IF(特征计算_周度!G733="",FALSE,特征计算_周度!G733&gt;2),IF(特征计算_周度!E733="",FALSE,特征计算_周度!E733&gt;2),IF(特征计算_周度!F733="",FALSE,特征计算_周度!F733&gt;2)),MAX(B735,MAX(IF(特征计算_周度!B733="",0,特征计算_周度!B733),IF(特征计算_周度!C733="",0,特征计算_周度!C733),IF(特征计算_周度!G733="",0,特征计算_周度!G733),IF(特征计算_周度!E733="",0,特征计算_周度!E733),IF(特征计算_周度!F733="",0,特征计算_周度!F733))),B735))</f>
        <v/>
      </c>
      <c r="D735" s="129">
        <f>原始数据_周度!B733</f>
        <v/>
      </c>
      <c r="E735" s="157">
        <f>IF(D735="","",D735/MAX(D$4:D735)-1)</f>
        <v/>
      </c>
    </row>
    <row r="736">
      <c r="A736" s="127">
        <f>原始数据_周度!A734</f>
        <v/>
      </c>
      <c r="B736" s="128">
        <f>IF(特征计算_周度!B734="","",0.25*IF(特征计算_周度!B734="",0,特征计算_周度!B734)+0.25*IF(特征计算_周度!C734="",0,特征计算_周度!C734)+0.15*IF(特征计算_周度!D734="",0,特征计算_周度!D734)+0.15*IF(特征计算_周度!E734="",0,特征计算_周度!E734)+0.2*IF(特征计算_周度!F734="",0,特征计算_周度!F734))</f>
        <v/>
      </c>
      <c r="C736" s="128">
        <f>IF(B736="","",IF(OR(IF(特征计算_周度!B734="",FALSE,特征计算_周度!B734&gt;2),IF(特征计算_周度!C734="",FALSE,特征计算_周度!C734&gt;2),IF(特征计算_周度!G734="",FALSE,特征计算_周度!G734&gt;2),IF(特征计算_周度!E734="",FALSE,特征计算_周度!E734&gt;2),IF(特征计算_周度!F734="",FALSE,特征计算_周度!F734&gt;2)),MAX(B736,MAX(IF(特征计算_周度!B734="",0,特征计算_周度!B734),IF(特征计算_周度!C734="",0,特征计算_周度!C734),IF(特征计算_周度!G734="",0,特征计算_周度!G734),IF(特征计算_周度!E734="",0,特征计算_周度!E734),IF(特征计算_周度!F734="",0,特征计算_周度!F734))),B736))</f>
        <v/>
      </c>
      <c r="D736" s="129">
        <f>原始数据_周度!B734</f>
        <v/>
      </c>
      <c r="E736" s="157">
        <f>IF(D736="","",D736/MAX(D$4:D736)-1)</f>
        <v/>
      </c>
    </row>
    <row r="737">
      <c r="A737" s="127">
        <f>原始数据_周度!A735</f>
        <v/>
      </c>
      <c r="B737" s="128">
        <f>IF(特征计算_周度!B735="","",0.25*IF(特征计算_周度!B735="",0,特征计算_周度!B735)+0.25*IF(特征计算_周度!C735="",0,特征计算_周度!C735)+0.15*IF(特征计算_周度!D735="",0,特征计算_周度!D735)+0.15*IF(特征计算_周度!E735="",0,特征计算_周度!E735)+0.2*IF(特征计算_周度!F735="",0,特征计算_周度!F735))</f>
        <v/>
      </c>
      <c r="C737" s="128">
        <f>IF(B737="","",IF(OR(IF(特征计算_周度!B735="",FALSE,特征计算_周度!B735&gt;2),IF(特征计算_周度!C735="",FALSE,特征计算_周度!C735&gt;2),IF(特征计算_周度!G735="",FALSE,特征计算_周度!G735&gt;2),IF(特征计算_周度!E735="",FALSE,特征计算_周度!E735&gt;2),IF(特征计算_周度!F735="",FALSE,特征计算_周度!F735&gt;2)),MAX(B737,MAX(IF(特征计算_周度!B735="",0,特征计算_周度!B735),IF(特征计算_周度!C735="",0,特征计算_周度!C735),IF(特征计算_周度!G735="",0,特征计算_周度!G735),IF(特征计算_周度!E735="",0,特征计算_周度!E735),IF(特征计算_周度!F735="",0,特征计算_周度!F735))),B737))</f>
        <v/>
      </c>
      <c r="D737" s="129">
        <f>原始数据_周度!B735</f>
        <v/>
      </c>
      <c r="E737" s="157">
        <f>IF(D737="","",D737/MAX(D$4:D737)-1)</f>
        <v/>
      </c>
    </row>
    <row r="738">
      <c r="A738" s="127">
        <f>原始数据_周度!A736</f>
        <v/>
      </c>
      <c r="B738" s="128">
        <f>IF(特征计算_周度!B736="","",0.25*IF(特征计算_周度!B736="",0,特征计算_周度!B736)+0.25*IF(特征计算_周度!C736="",0,特征计算_周度!C736)+0.15*IF(特征计算_周度!D736="",0,特征计算_周度!D736)+0.15*IF(特征计算_周度!E736="",0,特征计算_周度!E736)+0.2*IF(特征计算_周度!F736="",0,特征计算_周度!F736))</f>
        <v/>
      </c>
      <c r="C738" s="128">
        <f>IF(B738="","",IF(OR(IF(特征计算_周度!B736="",FALSE,特征计算_周度!B736&gt;2),IF(特征计算_周度!C736="",FALSE,特征计算_周度!C736&gt;2),IF(特征计算_周度!G736="",FALSE,特征计算_周度!G736&gt;2),IF(特征计算_周度!E736="",FALSE,特征计算_周度!E736&gt;2),IF(特征计算_周度!F736="",FALSE,特征计算_周度!F736&gt;2)),MAX(B738,MAX(IF(特征计算_周度!B736="",0,特征计算_周度!B736),IF(特征计算_周度!C736="",0,特征计算_周度!C736),IF(特征计算_周度!G736="",0,特征计算_周度!G736),IF(特征计算_周度!E736="",0,特征计算_周度!E736),IF(特征计算_周度!F736="",0,特征计算_周度!F736))),B738))</f>
        <v/>
      </c>
      <c r="D738" s="129">
        <f>原始数据_周度!B736</f>
        <v/>
      </c>
      <c r="E738" s="157">
        <f>IF(D738="","",D738/MAX(D$4:D738)-1)</f>
        <v/>
      </c>
    </row>
    <row r="739">
      <c r="A739" s="127">
        <f>原始数据_周度!A737</f>
        <v/>
      </c>
      <c r="B739" s="128">
        <f>IF(特征计算_周度!B737="","",0.25*IF(特征计算_周度!B737="",0,特征计算_周度!B737)+0.25*IF(特征计算_周度!C737="",0,特征计算_周度!C737)+0.15*IF(特征计算_周度!D737="",0,特征计算_周度!D737)+0.15*IF(特征计算_周度!E737="",0,特征计算_周度!E737)+0.2*IF(特征计算_周度!F737="",0,特征计算_周度!F737))</f>
        <v/>
      </c>
      <c r="C739" s="128">
        <f>IF(B739="","",IF(OR(IF(特征计算_周度!B737="",FALSE,特征计算_周度!B737&gt;2),IF(特征计算_周度!C737="",FALSE,特征计算_周度!C737&gt;2),IF(特征计算_周度!G737="",FALSE,特征计算_周度!G737&gt;2),IF(特征计算_周度!E737="",FALSE,特征计算_周度!E737&gt;2),IF(特征计算_周度!F737="",FALSE,特征计算_周度!F737&gt;2)),MAX(B739,MAX(IF(特征计算_周度!B737="",0,特征计算_周度!B737),IF(特征计算_周度!C737="",0,特征计算_周度!C737),IF(特征计算_周度!G737="",0,特征计算_周度!G737),IF(特征计算_周度!E737="",0,特征计算_周度!E737),IF(特征计算_周度!F737="",0,特征计算_周度!F737))),B739))</f>
        <v/>
      </c>
      <c r="D739" s="129">
        <f>原始数据_周度!B737</f>
        <v/>
      </c>
      <c r="E739" s="157">
        <f>IF(D739="","",D739/MAX(D$4:D739)-1)</f>
        <v/>
      </c>
    </row>
    <row r="740">
      <c r="A740" s="127">
        <f>原始数据_周度!A738</f>
        <v/>
      </c>
      <c r="B740" s="128">
        <f>IF(特征计算_周度!B738="","",0.25*IF(特征计算_周度!B738="",0,特征计算_周度!B738)+0.25*IF(特征计算_周度!C738="",0,特征计算_周度!C738)+0.15*IF(特征计算_周度!D738="",0,特征计算_周度!D738)+0.15*IF(特征计算_周度!E738="",0,特征计算_周度!E738)+0.2*IF(特征计算_周度!F738="",0,特征计算_周度!F738))</f>
        <v/>
      </c>
      <c r="C740" s="128">
        <f>IF(B740="","",IF(OR(IF(特征计算_周度!B738="",FALSE,特征计算_周度!B738&gt;2),IF(特征计算_周度!C738="",FALSE,特征计算_周度!C738&gt;2),IF(特征计算_周度!G738="",FALSE,特征计算_周度!G738&gt;2),IF(特征计算_周度!E738="",FALSE,特征计算_周度!E738&gt;2),IF(特征计算_周度!F738="",FALSE,特征计算_周度!F738&gt;2)),MAX(B740,MAX(IF(特征计算_周度!B738="",0,特征计算_周度!B738),IF(特征计算_周度!C738="",0,特征计算_周度!C738),IF(特征计算_周度!G738="",0,特征计算_周度!G738),IF(特征计算_周度!E738="",0,特征计算_周度!E738),IF(特征计算_周度!F738="",0,特征计算_周度!F738))),B740))</f>
        <v/>
      </c>
      <c r="D740" s="129">
        <f>原始数据_周度!B738</f>
        <v/>
      </c>
      <c r="E740" s="157">
        <f>IF(D740="","",D740/MAX(D$4:D740)-1)</f>
        <v/>
      </c>
    </row>
    <row r="741">
      <c r="A741" s="127">
        <f>原始数据_周度!A739</f>
        <v/>
      </c>
      <c r="B741" s="128">
        <f>IF(特征计算_周度!B739="","",0.25*IF(特征计算_周度!B739="",0,特征计算_周度!B739)+0.25*IF(特征计算_周度!C739="",0,特征计算_周度!C739)+0.15*IF(特征计算_周度!D739="",0,特征计算_周度!D739)+0.15*IF(特征计算_周度!E739="",0,特征计算_周度!E739)+0.2*IF(特征计算_周度!F739="",0,特征计算_周度!F739))</f>
        <v/>
      </c>
      <c r="C741" s="128">
        <f>IF(B741="","",IF(OR(IF(特征计算_周度!B739="",FALSE,特征计算_周度!B739&gt;2),IF(特征计算_周度!C739="",FALSE,特征计算_周度!C739&gt;2),IF(特征计算_周度!G739="",FALSE,特征计算_周度!G739&gt;2),IF(特征计算_周度!E739="",FALSE,特征计算_周度!E739&gt;2),IF(特征计算_周度!F739="",FALSE,特征计算_周度!F739&gt;2)),MAX(B741,MAX(IF(特征计算_周度!B739="",0,特征计算_周度!B739),IF(特征计算_周度!C739="",0,特征计算_周度!C739),IF(特征计算_周度!G739="",0,特征计算_周度!G739),IF(特征计算_周度!E739="",0,特征计算_周度!E739),IF(特征计算_周度!F739="",0,特征计算_周度!F739))),B741))</f>
        <v/>
      </c>
      <c r="D741" s="129">
        <f>原始数据_周度!B739</f>
        <v/>
      </c>
      <c r="E741" s="157">
        <f>IF(D741="","",D741/MAX(D$4:D741)-1)</f>
        <v/>
      </c>
    </row>
    <row r="742">
      <c r="A742" s="127">
        <f>原始数据_周度!A740</f>
        <v/>
      </c>
      <c r="B742" s="128">
        <f>IF(特征计算_周度!B740="","",0.25*IF(特征计算_周度!B740="",0,特征计算_周度!B740)+0.25*IF(特征计算_周度!C740="",0,特征计算_周度!C740)+0.15*IF(特征计算_周度!D740="",0,特征计算_周度!D740)+0.15*IF(特征计算_周度!E740="",0,特征计算_周度!E740)+0.2*IF(特征计算_周度!F740="",0,特征计算_周度!F740))</f>
        <v/>
      </c>
      <c r="C742" s="128">
        <f>IF(B742="","",IF(OR(IF(特征计算_周度!B740="",FALSE,特征计算_周度!B740&gt;2),IF(特征计算_周度!C740="",FALSE,特征计算_周度!C740&gt;2),IF(特征计算_周度!G740="",FALSE,特征计算_周度!G740&gt;2),IF(特征计算_周度!E740="",FALSE,特征计算_周度!E740&gt;2),IF(特征计算_周度!F740="",FALSE,特征计算_周度!F740&gt;2)),MAX(B742,MAX(IF(特征计算_周度!B740="",0,特征计算_周度!B740),IF(特征计算_周度!C740="",0,特征计算_周度!C740),IF(特征计算_周度!G740="",0,特征计算_周度!G740),IF(特征计算_周度!E740="",0,特征计算_周度!E740),IF(特征计算_周度!F740="",0,特征计算_周度!F740))),B742))</f>
        <v/>
      </c>
      <c r="D742" s="129">
        <f>原始数据_周度!B740</f>
        <v/>
      </c>
      <c r="E742" s="157">
        <f>IF(D742="","",D742/MAX(D$4:D742)-1)</f>
        <v/>
      </c>
    </row>
    <row r="743">
      <c r="A743" s="127">
        <f>原始数据_周度!A741</f>
        <v/>
      </c>
      <c r="B743" s="128">
        <f>IF(特征计算_周度!B741="","",0.25*IF(特征计算_周度!B741="",0,特征计算_周度!B741)+0.25*IF(特征计算_周度!C741="",0,特征计算_周度!C741)+0.15*IF(特征计算_周度!D741="",0,特征计算_周度!D741)+0.15*IF(特征计算_周度!E741="",0,特征计算_周度!E741)+0.2*IF(特征计算_周度!F741="",0,特征计算_周度!F741))</f>
        <v/>
      </c>
      <c r="C743" s="128">
        <f>IF(B743="","",IF(OR(IF(特征计算_周度!B741="",FALSE,特征计算_周度!B741&gt;2),IF(特征计算_周度!C741="",FALSE,特征计算_周度!C741&gt;2),IF(特征计算_周度!G741="",FALSE,特征计算_周度!G741&gt;2),IF(特征计算_周度!E741="",FALSE,特征计算_周度!E741&gt;2),IF(特征计算_周度!F741="",FALSE,特征计算_周度!F741&gt;2)),MAX(B743,MAX(IF(特征计算_周度!B741="",0,特征计算_周度!B741),IF(特征计算_周度!C741="",0,特征计算_周度!C741),IF(特征计算_周度!G741="",0,特征计算_周度!G741),IF(特征计算_周度!E741="",0,特征计算_周度!E741),IF(特征计算_周度!F741="",0,特征计算_周度!F741))),B743))</f>
        <v/>
      </c>
      <c r="D743" s="129">
        <f>原始数据_周度!B741</f>
        <v/>
      </c>
      <c r="E743" s="157">
        <f>IF(D743="","",D743/MAX(D$4:D743)-1)</f>
        <v/>
      </c>
    </row>
    <row r="744">
      <c r="A744" s="127">
        <f>原始数据_周度!A742</f>
        <v/>
      </c>
      <c r="B744" s="128">
        <f>IF(特征计算_周度!B742="","",0.25*IF(特征计算_周度!B742="",0,特征计算_周度!B742)+0.25*IF(特征计算_周度!C742="",0,特征计算_周度!C742)+0.15*IF(特征计算_周度!D742="",0,特征计算_周度!D742)+0.15*IF(特征计算_周度!E742="",0,特征计算_周度!E742)+0.2*IF(特征计算_周度!F742="",0,特征计算_周度!F742))</f>
        <v/>
      </c>
      <c r="C744" s="128">
        <f>IF(B744="","",IF(OR(IF(特征计算_周度!B742="",FALSE,特征计算_周度!B742&gt;2),IF(特征计算_周度!C742="",FALSE,特征计算_周度!C742&gt;2),IF(特征计算_周度!G742="",FALSE,特征计算_周度!G742&gt;2),IF(特征计算_周度!E742="",FALSE,特征计算_周度!E742&gt;2),IF(特征计算_周度!F742="",FALSE,特征计算_周度!F742&gt;2)),MAX(B744,MAX(IF(特征计算_周度!B742="",0,特征计算_周度!B742),IF(特征计算_周度!C742="",0,特征计算_周度!C742),IF(特征计算_周度!G742="",0,特征计算_周度!G742),IF(特征计算_周度!E742="",0,特征计算_周度!E742),IF(特征计算_周度!F742="",0,特征计算_周度!F742))),B744))</f>
        <v/>
      </c>
      <c r="D744" s="129">
        <f>原始数据_周度!B742</f>
        <v/>
      </c>
      <c r="E744" s="157">
        <f>IF(D744="","",D744/MAX(D$4:D744)-1)</f>
        <v/>
      </c>
    </row>
    <row r="745">
      <c r="A745" s="127">
        <f>原始数据_周度!A743</f>
        <v/>
      </c>
      <c r="B745" s="128">
        <f>IF(特征计算_周度!B743="","",0.25*IF(特征计算_周度!B743="",0,特征计算_周度!B743)+0.25*IF(特征计算_周度!C743="",0,特征计算_周度!C743)+0.15*IF(特征计算_周度!D743="",0,特征计算_周度!D743)+0.15*IF(特征计算_周度!E743="",0,特征计算_周度!E743)+0.2*IF(特征计算_周度!F743="",0,特征计算_周度!F743))</f>
        <v/>
      </c>
      <c r="C745" s="128">
        <f>IF(B745="","",IF(OR(IF(特征计算_周度!B743="",FALSE,特征计算_周度!B743&gt;2),IF(特征计算_周度!C743="",FALSE,特征计算_周度!C743&gt;2),IF(特征计算_周度!G743="",FALSE,特征计算_周度!G743&gt;2),IF(特征计算_周度!E743="",FALSE,特征计算_周度!E743&gt;2),IF(特征计算_周度!F743="",FALSE,特征计算_周度!F743&gt;2)),MAX(B745,MAX(IF(特征计算_周度!B743="",0,特征计算_周度!B743),IF(特征计算_周度!C743="",0,特征计算_周度!C743),IF(特征计算_周度!G743="",0,特征计算_周度!G743),IF(特征计算_周度!E743="",0,特征计算_周度!E743),IF(特征计算_周度!F743="",0,特征计算_周度!F743))),B745))</f>
        <v/>
      </c>
      <c r="D745" s="129">
        <f>原始数据_周度!B743</f>
        <v/>
      </c>
      <c r="E745" s="157">
        <f>IF(D745="","",D745/MAX(D$4:D745)-1)</f>
        <v/>
      </c>
    </row>
    <row r="746">
      <c r="A746" s="127">
        <f>原始数据_周度!A744</f>
        <v/>
      </c>
      <c r="B746" s="128">
        <f>IF(特征计算_周度!B744="","",0.25*IF(特征计算_周度!B744="",0,特征计算_周度!B744)+0.25*IF(特征计算_周度!C744="",0,特征计算_周度!C744)+0.15*IF(特征计算_周度!D744="",0,特征计算_周度!D744)+0.15*IF(特征计算_周度!E744="",0,特征计算_周度!E744)+0.2*IF(特征计算_周度!F744="",0,特征计算_周度!F744))</f>
        <v/>
      </c>
      <c r="C746" s="128">
        <f>IF(B746="","",IF(OR(IF(特征计算_周度!B744="",FALSE,特征计算_周度!B744&gt;2),IF(特征计算_周度!C744="",FALSE,特征计算_周度!C744&gt;2),IF(特征计算_周度!G744="",FALSE,特征计算_周度!G744&gt;2),IF(特征计算_周度!E744="",FALSE,特征计算_周度!E744&gt;2),IF(特征计算_周度!F744="",FALSE,特征计算_周度!F744&gt;2)),MAX(B746,MAX(IF(特征计算_周度!B744="",0,特征计算_周度!B744),IF(特征计算_周度!C744="",0,特征计算_周度!C744),IF(特征计算_周度!G744="",0,特征计算_周度!G744),IF(特征计算_周度!E744="",0,特征计算_周度!E744),IF(特征计算_周度!F744="",0,特征计算_周度!F744))),B746))</f>
        <v/>
      </c>
      <c r="D746" s="129">
        <f>原始数据_周度!B744</f>
        <v/>
      </c>
      <c r="E746" s="157">
        <f>IF(D746="","",D746/MAX(D$4:D746)-1)</f>
        <v/>
      </c>
    </row>
    <row r="747">
      <c r="A747" s="127">
        <f>原始数据_周度!A745</f>
        <v/>
      </c>
      <c r="B747" s="128">
        <f>IF(特征计算_周度!B745="","",0.25*IF(特征计算_周度!B745="",0,特征计算_周度!B745)+0.25*IF(特征计算_周度!C745="",0,特征计算_周度!C745)+0.15*IF(特征计算_周度!D745="",0,特征计算_周度!D745)+0.15*IF(特征计算_周度!E745="",0,特征计算_周度!E745)+0.2*IF(特征计算_周度!F745="",0,特征计算_周度!F745))</f>
        <v/>
      </c>
      <c r="C747" s="128">
        <f>IF(B747="","",IF(OR(IF(特征计算_周度!B745="",FALSE,特征计算_周度!B745&gt;2),IF(特征计算_周度!C745="",FALSE,特征计算_周度!C745&gt;2),IF(特征计算_周度!G745="",FALSE,特征计算_周度!G745&gt;2),IF(特征计算_周度!E745="",FALSE,特征计算_周度!E745&gt;2),IF(特征计算_周度!F745="",FALSE,特征计算_周度!F745&gt;2)),MAX(B747,MAX(IF(特征计算_周度!B745="",0,特征计算_周度!B745),IF(特征计算_周度!C745="",0,特征计算_周度!C745),IF(特征计算_周度!G745="",0,特征计算_周度!G745),IF(特征计算_周度!E745="",0,特征计算_周度!E745),IF(特征计算_周度!F745="",0,特征计算_周度!F745))),B747))</f>
        <v/>
      </c>
      <c r="D747" s="129">
        <f>原始数据_周度!B745</f>
        <v/>
      </c>
      <c r="E747" s="157">
        <f>IF(D747="","",D747/MAX(D$4:D747)-1)</f>
        <v/>
      </c>
    </row>
    <row r="748">
      <c r="A748" s="127">
        <f>原始数据_周度!A746</f>
        <v/>
      </c>
      <c r="B748" s="128">
        <f>IF(特征计算_周度!B746="","",0.25*IF(特征计算_周度!B746="",0,特征计算_周度!B746)+0.25*IF(特征计算_周度!C746="",0,特征计算_周度!C746)+0.15*IF(特征计算_周度!D746="",0,特征计算_周度!D746)+0.15*IF(特征计算_周度!E746="",0,特征计算_周度!E746)+0.2*IF(特征计算_周度!F746="",0,特征计算_周度!F746))</f>
        <v/>
      </c>
      <c r="C748" s="128">
        <f>IF(B748="","",IF(OR(IF(特征计算_周度!B746="",FALSE,特征计算_周度!B746&gt;2),IF(特征计算_周度!C746="",FALSE,特征计算_周度!C746&gt;2),IF(特征计算_周度!G746="",FALSE,特征计算_周度!G746&gt;2),IF(特征计算_周度!E746="",FALSE,特征计算_周度!E746&gt;2),IF(特征计算_周度!F746="",FALSE,特征计算_周度!F746&gt;2)),MAX(B748,MAX(IF(特征计算_周度!B746="",0,特征计算_周度!B746),IF(特征计算_周度!C746="",0,特征计算_周度!C746),IF(特征计算_周度!G746="",0,特征计算_周度!G746),IF(特征计算_周度!E746="",0,特征计算_周度!E746),IF(特征计算_周度!F746="",0,特征计算_周度!F746))),B748))</f>
        <v/>
      </c>
      <c r="D748" s="129">
        <f>原始数据_周度!B746</f>
        <v/>
      </c>
      <c r="E748" s="157">
        <f>IF(D748="","",D748/MAX(D$4:D748)-1)</f>
        <v/>
      </c>
    </row>
    <row r="749">
      <c r="A749" s="127">
        <f>原始数据_周度!A747</f>
        <v/>
      </c>
      <c r="B749" s="128">
        <f>IF(特征计算_周度!B747="","",0.25*IF(特征计算_周度!B747="",0,特征计算_周度!B747)+0.25*IF(特征计算_周度!C747="",0,特征计算_周度!C747)+0.15*IF(特征计算_周度!D747="",0,特征计算_周度!D747)+0.15*IF(特征计算_周度!E747="",0,特征计算_周度!E747)+0.2*IF(特征计算_周度!F747="",0,特征计算_周度!F747))</f>
        <v/>
      </c>
      <c r="C749" s="128">
        <f>IF(B749="","",IF(OR(IF(特征计算_周度!B747="",FALSE,特征计算_周度!B747&gt;2),IF(特征计算_周度!C747="",FALSE,特征计算_周度!C747&gt;2),IF(特征计算_周度!G747="",FALSE,特征计算_周度!G747&gt;2),IF(特征计算_周度!E747="",FALSE,特征计算_周度!E747&gt;2),IF(特征计算_周度!F747="",FALSE,特征计算_周度!F747&gt;2)),MAX(B749,MAX(IF(特征计算_周度!B747="",0,特征计算_周度!B747),IF(特征计算_周度!C747="",0,特征计算_周度!C747),IF(特征计算_周度!G747="",0,特征计算_周度!G747),IF(特征计算_周度!E747="",0,特征计算_周度!E747),IF(特征计算_周度!F747="",0,特征计算_周度!F747))),B749))</f>
        <v/>
      </c>
      <c r="D749" s="129">
        <f>原始数据_周度!B747</f>
        <v/>
      </c>
      <c r="E749" s="157">
        <f>IF(D749="","",D749/MAX(D$4:D749)-1)</f>
        <v/>
      </c>
    </row>
    <row r="750">
      <c r="A750" s="127">
        <f>原始数据_周度!A748</f>
        <v/>
      </c>
      <c r="B750" s="128">
        <f>IF(特征计算_周度!B748="","",0.25*IF(特征计算_周度!B748="",0,特征计算_周度!B748)+0.25*IF(特征计算_周度!C748="",0,特征计算_周度!C748)+0.15*IF(特征计算_周度!D748="",0,特征计算_周度!D748)+0.15*IF(特征计算_周度!E748="",0,特征计算_周度!E748)+0.2*IF(特征计算_周度!F748="",0,特征计算_周度!F748))</f>
        <v/>
      </c>
      <c r="C750" s="128">
        <f>IF(B750="","",IF(OR(IF(特征计算_周度!B748="",FALSE,特征计算_周度!B748&gt;2),IF(特征计算_周度!C748="",FALSE,特征计算_周度!C748&gt;2),IF(特征计算_周度!G748="",FALSE,特征计算_周度!G748&gt;2),IF(特征计算_周度!E748="",FALSE,特征计算_周度!E748&gt;2),IF(特征计算_周度!F748="",FALSE,特征计算_周度!F748&gt;2)),MAX(B750,MAX(IF(特征计算_周度!B748="",0,特征计算_周度!B748),IF(特征计算_周度!C748="",0,特征计算_周度!C748),IF(特征计算_周度!G748="",0,特征计算_周度!G748),IF(特征计算_周度!E748="",0,特征计算_周度!E748),IF(特征计算_周度!F748="",0,特征计算_周度!F748))),B750))</f>
        <v/>
      </c>
      <c r="D750" s="129">
        <f>原始数据_周度!B748</f>
        <v/>
      </c>
      <c r="E750" s="157">
        <f>IF(D750="","",D750/MAX(D$4:D750)-1)</f>
        <v/>
      </c>
    </row>
    <row r="751">
      <c r="A751" s="127">
        <f>原始数据_周度!A749</f>
        <v/>
      </c>
      <c r="B751" s="128">
        <f>IF(特征计算_周度!B749="","",0.25*IF(特征计算_周度!B749="",0,特征计算_周度!B749)+0.25*IF(特征计算_周度!C749="",0,特征计算_周度!C749)+0.15*IF(特征计算_周度!D749="",0,特征计算_周度!D749)+0.15*IF(特征计算_周度!E749="",0,特征计算_周度!E749)+0.2*IF(特征计算_周度!F749="",0,特征计算_周度!F749))</f>
        <v/>
      </c>
      <c r="C751" s="128">
        <f>IF(B751="","",IF(OR(IF(特征计算_周度!B749="",FALSE,特征计算_周度!B749&gt;2),IF(特征计算_周度!C749="",FALSE,特征计算_周度!C749&gt;2),IF(特征计算_周度!G749="",FALSE,特征计算_周度!G749&gt;2),IF(特征计算_周度!E749="",FALSE,特征计算_周度!E749&gt;2),IF(特征计算_周度!F749="",FALSE,特征计算_周度!F749&gt;2)),MAX(B751,MAX(IF(特征计算_周度!B749="",0,特征计算_周度!B749),IF(特征计算_周度!C749="",0,特征计算_周度!C749),IF(特征计算_周度!G749="",0,特征计算_周度!G749),IF(特征计算_周度!E749="",0,特征计算_周度!E749),IF(特征计算_周度!F749="",0,特征计算_周度!F749))),B751))</f>
        <v/>
      </c>
      <c r="D751" s="129">
        <f>原始数据_周度!B749</f>
        <v/>
      </c>
      <c r="E751" s="157">
        <f>IF(D751="","",D751/MAX(D$4:D751)-1)</f>
        <v/>
      </c>
    </row>
    <row r="752">
      <c r="A752" s="127">
        <f>原始数据_周度!A750</f>
        <v/>
      </c>
      <c r="B752" s="128">
        <f>IF(特征计算_周度!B750="","",0.25*IF(特征计算_周度!B750="",0,特征计算_周度!B750)+0.25*IF(特征计算_周度!C750="",0,特征计算_周度!C750)+0.15*IF(特征计算_周度!D750="",0,特征计算_周度!D750)+0.15*IF(特征计算_周度!E750="",0,特征计算_周度!E750)+0.2*IF(特征计算_周度!F750="",0,特征计算_周度!F750))</f>
        <v/>
      </c>
      <c r="C752" s="128">
        <f>IF(B752="","",IF(OR(IF(特征计算_周度!B750="",FALSE,特征计算_周度!B750&gt;2),IF(特征计算_周度!C750="",FALSE,特征计算_周度!C750&gt;2),IF(特征计算_周度!G750="",FALSE,特征计算_周度!G750&gt;2),IF(特征计算_周度!E750="",FALSE,特征计算_周度!E750&gt;2),IF(特征计算_周度!F750="",FALSE,特征计算_周度!F750&gt;2)),MAX(B752,MAX(IF(特征计算_周度!B750="",0,特征计算_周度!B750),IF(特征计算_周度!C750="",0,特征计算_周度!C750),IF(特征计算_周度!G750="",0,特征计算_周度!G750),IF(特征计算_周度!E750="",0,特征计算_周度!E750),IF(特征计算_周度!F750="",0,特征计算_周度!F750))),B752))</f>
        <v/>
      </c>
      <c r="D752" s="129">
        <f>原始数据_周度!B750</f>
        <v/>
      </c>
      <c r="E752" s="157">
        <f>IF(D752="","",D752/MAX(D$4:D752)-1)</f>
        <v/>
      </c>
    </row>
    <row r="753">
      <c r="A753" s="127">
        <f>原始数据_周度!A751</f>
        <v/>
      </c>
      <c r="B753" s="128">
        <f>IF(特征计算_周度!B751="","",0.25*IF(特征计算_周度!B751="",0,特征计算_周度!B751)+0.25*IF(特征计算_周度!C751="",0,特征计算_周度!C751)+0.15*IF(特征计算_周度!D751="",0,特征计算_周度!D751)+0.15*IF(特征计算_周度!E751="",0,特征计算_周度!E751)+0.2*IF(特征计算_周度!F751="",0,特征计算_周度!F751))</f>
        <v/>
      </c>
      <c r="C753" s="128">
        <f>IF(B753="","",IF(OR(IF(特征计算_周度!B751="",FALSE,特征计算_周度!B751&gt;2),IF(特征计算_周度!C751="",FALSE,特征计算_周度!C751&gt;2),IF(特征计算_周度!G751="",FALSE,特征计算_周度!G751&gt;2),IF(特征计算_周度!E751="",FALSE,特征计算_周度!E751&gt;2),IF(特征计算_周度!F751="",FALSE,特征计算_周度!F751&gt;2)),MAX(B753,MAX(IF(特征计算_周度!B751="",0,特征计算_周度!B751),IF(特征计算_周度!C751="",0,特征计算_周度!C751),IF(特征计算_周度!G751="",0,特征计算_周度!G751),IF(特征计算_周度!E751="",0,特征计算_周度!E751),IF(特征计算_周度!F751="",0,特征计算_周度!F751))),B753))</f>
        <v/>
      </c>
      <c r="D753" s="129">
        <f>原始数据_周度!B751</f>
        <v/>
      </c>
      <c r="E753" s="157">
        <f>IF(D753="","",D753/MAX(D$4:D753)-1)</f>
        <v/>
      </c>
    </row>
    <row r="754">
      <c r="A754" s="127">
        <f>原始数据_周度!A752</f>
        <v/>
      </c>
      <c r="B754" s="128">
        <f>IF(特征计算_周度!B752="","",0.25*IF(特征计算_周度!B752="",0,特征计算_周度!B752)+0.25*IF(特征计算_周度!C752="",0,特征计算_周度!C752)+0.15*IF(特征计算_周度!D752="",0,特征计算_周度!D752)+0.15*IF(特征计算_周度!E752="",0,特征计算_周度!E752)+0.2*IF(特征计算_周度!F752="",0,特征计算_周度!F752))</f>
        <v/>
      </c>
      <c r="C754" s="128">
        <f>IF(B754="","",IF(OR(IF(特征计算_周度!B752="",FALSE,特征计算_周度!B752&gt;2),IF(特征计算_周度!C752="",FALSE,特征计算_周度!C752&gt;2),IF(特征计算_周度!G752="",FALSE,特征计算_周度!G752&gt;2),IF(特征计算_周度!E752="",FALSE,特征计算_周度!E752&gt;2),IF(特征计算_周度!F752="",FALSE,特征计算_周度!F752&gt;2)),MAX(B754,MAX(IF(特征计算_周度!B752="",0,特征计算_周度!B752),IF(特征计算_周度!C752="",0,特征计算_周度!C752),IF(特征计算_周度!G752="",0,特征计算_周度!G752),IF(特征计算_周度!E752="",0,特征计算_周度!E752),IF(特征计算_周度!F752="",0,特征计算_周度!F752))),B754))</f>
        <v/>
      </c>
      <c r="D754" s="129">
        <f>原始数据_周度!B752</f>
        <v/>
      </c>
      <c r="E754" s="157">
        <f>IF(D754="","",D754/MAX(D$4:D754)-1)</f>
        <v/>
      </c>
    </row>
    <row r="755">
      <c r="A755" s="127">
        <f>原始数据_周度!A753</f>
        <v/>
      </c>
      <c r="B755" s="128">
        <f>IF(特征计算_周度!B753="","",0.25*IF(特征计算_周度!B753="",0,特征计算_周度!B753)+0.25*IF(特征计算_周度!C753="",0,特征计算_周度!C753)+0.15*IF(特征计算_周度!D753="",0,特征计算_周度!D753)+0.15*IF(特征计算_周度!E753="",0,特征计算_周度!E753)+0.2*IF(特征计算_周度!F753="",0,特征计算_周度!F753))</f>
        <v/>
      </c>
      <c r="C755" s="128">
        <f>IF(B755="","",IF(OR(IF(特征计算_周度!B753="",FALSE,特征计算_周度!B753&gt;2),IF(特征计算_周度!C753="",FALSE,特征计算_周度!C753&gt;2),IF(特征计算_周度!G753="",FALSE,特征计算_周度!G753&gt;2),IF(特征计算_周度!E753="",FALSE,特征计算_周度!E753&gt;2),IF(特征计算_周度!F753="",FALSE,特征计算_周度!F753&gt;2)),MAX(B755,MAX(IF(特征计算_周度!B753="",0,特征计算_周度!B753),IF(特征计算_周度!C753="",0,特征计算_周度!C753),IF(特征计算_周度!G753="",0,特征计算_周度!G753),IF(特征计算_周度!E753="",0,特征计算_周度!E753),IF(特征计算_周度!F753="",0,特征计算_周度!F753))),B755))</f>
        <v/>
      </c>
      <c r="D755" s="129">
        <f>原始数据_周度!B753</f>
        <v/>
      </c>
      <c r="E755" s="157">
        <f>IF(D755="","",D755/MAX(D$4:D755)-1)</f>
        <v/>
      </c>
    </row>
    <row r="756">
      <c r="A756" s="127">
        <f>原始数据_周度!A754</f>
        <v/>
      </c>
      <c r="B756" s="128">
        <f>IF(特征计算_周度!B754="","",0.25*IF(特征计算_周度!B754="",0,特征计算_周度!B754)+0.25*IF(特征计算_周度!C754="",0,特征计算_周度!C754)+0.15*IF(特征计算_周度!D754="",0,特征计算_周度!D754)+0.15*IF(特征计算_周度!E754="",0,特征计算_周度!E754)+0.2*IF(特征计算_周度!F754="",0,特征计算_周度!F754))</f>
        <v/>
      </c>
      <c r="C756" s="128">
        <f>IF(B756="","",IF(OR(IF(特征计算_周度!B754="",FALSE,特征计算_周度!B754&gt;2),IF(特征计算_周度!C754="",FALSE,特征计算_周度!C754&gt;2),IF(特征计算_周度!G754="",FALSE,特征计算_周度!G754&gt;2),IF(特征计算_周度!E754="",FALSE,特征计算_周度!E754&gt;2),IF(特征计算_周度!F754="",FALSE,特征计算_周度!F754&gt;2)),MAX(B756,MAX(IF(特征计算_周度!B754="",0,特征计算_周度!B754),IF(特征计算_周度!C754="",0,特征计算_周度!C754),IF(特征计算_周度!G754="",0,特征计算_周度!G754),IF(特征计算_周度!E754="",0,特征计算_周度!E754),IF(特征计算_周度!F754="",0,特征计算_周度!F754))),B756))</f>
        <v/>
      </c>
      <c r="D756" s="129">
        <f>原始数据_周度!B754</f>
        <v/>
      </c>
      <c r="E756" s="157">
        <f>IF(D756="","",D756/MAX(D$4:D756)-1)</f>
        <v/>
      </c>
    </row>
    <row r="757">
      <c r="A757" s="127">
        <f>原始数据_周度!A755</f>
        <v/>
      </c>
      <c r="B757" s="128">
        <f>IF(特征计算_周度!B755="","",0.25*IF(特征计算_周度!B755="",0,特征计算_周度!B755)+0.25*IF(特征计算_周度!C755="",0,特征计算_周度!C755)+0.15*IF(特征计算_周度!D755="",0,特征计算_周度!D755)+0.15*IF(特征计算_周度!E755="",0,特征计算_周度!E755)+0.2*IF(特征计算_周度!F755="",0,特征计算_周度!F755))</f>
        <v/>
      </c>
      <c r="C757" s="128">
        <f>IF(B757="","",IF(OR(IF(特征计算_周度!B755="",FALSE,特征计算_周度!B755&gt;2),IF(特征计算_周度!C755="",FALSE,特征计算_周度!C755&gt;2),IF(特征计算_周度!G755="",FALSE,特征计算_周度!G755&gt;2),IF(特征计算_周度!E755="",FALSE,特征计算_周度!E755&gt;2),IF(特征计算_周度!F755="",FALSE,特征计算_周度!F755&gt;2)),MAX(B757,MAX(IF(特征计算_周度!B755="",0,特征计算_周度!B755),IF(特征计算_周度!C755="",0,特征计算_周度!C755),IF(特征计算_周度!G755="",0,特征计算_周度!G755),IF(特征计算_周度!E755="",0,特征计算_周度!E755),IF(特征计算_周度!F755="",0,特征计算_周度!F755))),B757))</f>
        <v/>
      </c>
      <c r="D757" s="129">
        <f>原始数据_周度!B755</f>
        <v/>
      </c>
      <c r="E757" s="157">
        <f>IF(D757="","",D757/MAX(D$4:D757)-1)</f>
        <v/>
      </c>
    </row>
    <row r="758">
      <c r="A758" s="127">
        <f>原始数据_周度!A756</f>
        <v/>
      </c>
      <c r="B758" s="128">
        <f>IF(特征计算_周度!B756="","",0.25*IF(特征计算_周度!B756="",0,特征计算_周度!B756)+0.25*IF(特征计算_周度!C756="",0,特征计算_周度!C756)+0.15*IF(特征计算_周度!D756="",0,特征计算_周度!D756)+0.15*IF(特征计算_周度!E756="",0,特征计算_周度!E756)+0.2*IF(特征计算_周度!F756="",0,特征计算_周度!F756))</f>
        <v/>
      </c>
      <c r="C758" s="128">
        <f>IF(B758="","",IF(OR(IF(特征计算_周度!B756="",FALSE,特征计算_周度!B756&gt;2),IF(特征计算_周度!C756="",FALSE,特征计算_周度!C756&gt;2),IF(特征计算_周度!G756="",FALSE,特征计算_周度!G756&gt;2),IF(特征计算_周度!E756="",FALSE,特征计算_周度!E756&gt;2),IF(特征计算_周度!F756="",FALSE,特征计算_周度!F756&gt;2)),MAX(B758,MAX(IF(特征计算_周度!B756="",0,特征计算_周度!B756),IF(特征计算_周度!C756="",0,特征计算_周度!C756),IF(特征计算_周度!G756="",0,特征计算_周度!G756),IF(特征计算_周度!E756="",0,特征计算_周度!E756),IF(特征计算_周度!F756="",0,特征计算_周度!F756))),B758))</f>
        <v/>
      </c>
      <c r="D758" s="129">
        <f>原始数据_周度!B756</f>
        <v/>
      </c>
      <c r="E758" s="157">
        <f>IF(D758="","",D758/MAX(D$4:D758)-1)</f>
        <v/>
      </c>
    </row>
    <row r="759">
      <c r="A759" s="127">
        <f>原始数据_周度!A757</f>
        <v/>
      </c>
      <c r="B759" s="128">
        <f>IF(特征计算_周度!B757="","",0.25*IF(特征计算_周度!B757="",0,特征计算_周度!B757)+0.25*IF(特征计算_周度!C757="",0,特征计算_周度!C757)+0.15*IF(特征计算_周度!D757="",0,特征计算_周度!D757)+0.15*IF(特征计算_周度!E757="",0,特征计算_周度!E757)+0.2*IF(特征计算_周度!F757="",0,特征计算_周度!F757))</f>
        <v/>
      </c>
      <c r="C759" s="128">
        <f>IF(B759="","",IF(OR(IF(特征计算_周度!B757="",FALSE,特征计算_周度!B757&gt;2),IF(特征计算_周度!C757="",FALSE,特征计算_周度!C757&gt;2),IF(特征计算_周度!G757="",FALSE,特征计算_周度!G757&gt;2),IF(特征计算_周度!E757="",FALSE,特征计算_周度!E757&gt;2),IF(特征计算_周度!F757="",FALSE,特征计算_周度!F757&gt;2)),MAX(B759,MAX(IF(特征计算_周度!B757="",0,特征计算_周度!B757),IF(特征计算_周度!C757="",0,特征计算_周度!C757),IF(特征计算_周度!G757="",0,特征计算_周度!G757),IF(特征计算_周度!E757="",0,特征计算_周度!E757),IF(特征计算_周度!F757="",0,特征计算_周度!F757))),B759))</f>
        <v/>
      </c>
      <c r="D759" s="129">
        <f>原始数据_周度!B757</f>
        <v/>
      </c>
      <c r="E759" s="157">
        <f>IF(D759="","",D759/MAX(D$4:D759)-1)</f>
        <v/>
      </c>
    </row>
    <row r="760">
      <c r="A760" s="127">
        <f>原始数据_周度!A758</f>
        <v/>
      </c>
      <c r="B760" s="128">
        <f>IF(特征计算_周度!B758="","",0.25*IF(特征计算_周度!B758="",0,特征计算_周度!B758)+0.25*IF(特征计算_周度!C758="",0,特征计算_周度!C758)+0.15*IF(特征计算_周度!D758="",0,特征计算_周度!D758)+0.15*IF(特征计算_周度!E758="",0,特征计算_周度!E758)+0.2*IF(特征计算_周度!F758="",0,特征计算_周度!F758))</f>
        <v/>
      </c>
      <c r="C760" s="128">
        <f>IF(B760="","",IF(OR(IF(特征计算_周度!B758="",FALSE,特征计算_周度!B758&gt;2),IF(特征计算_周度!C758="",FALSE,特征计算_周度!C758&gt;2),IF(特征计算_周度!G758="",FALSE,特征计算_周度!G758&gt;2),IF(特征计算_周度!E758="",FALSE,特征计算_周度!E758&gt;2),IF(特征计算_周度!F758="",FALSE,特征计算_周度!F758&gt;2)),MAX(B760,MAX(IF(特征计算_周度!B758="",0,特征计算_周度!B758),IF(特征计算_周度!C758="",0,特征计算_周度!C758),IF(特征计算_周度!G758="",0,特征计算_周度!G758),IF(特征计算_周度!E758="",0,特征计算_周度!E758),IF(特征计算_周度!F758="",0,特征计算_周度!F758))),B760))</f>
        <v/>
      </c>
      <c r="D760" s="129">
        <f>原始数据_周度!B758</f>
        <v/>
      </c>
      <c r="E760" s="157">
        <f>IF(D760="","",D760/MAX(D$4:D760)-1)</f>
        <v/>
      </c>
    </row>
    <row r="761">
      <c r="A761" s="127">
        <f>原始数据_周度!A759</f>
        <v/>
      </c>
      <c r="B761" s="128">
        <f>IF(特征计算_周度!B759="","",0.25*IF(特征计算_周度!B759="",0,特征计算_周度!B759)+0.25*IF(特征计算_周度!C759="",0,特征计算_周度!C759)+0.15*IF(特征计算_周度!D759="",0,特征计算_周度!D759)+0.15*IF(特征计算_周度!E759="",0,特征计算_周度!E759)+0.2*IF(特征计算_周度!F759="",0,特征计算_周度!F759))</f>
        <v/>
      </c>
      <c r="C761" s="128">
        <f>IF(B761="","",IF(OR(IF(特征计算_周度!B759="",FALSE,特征计算_周度!B759&gt;2),IF(特征计算_周度!C759="",FALSE,特征计算_周度!C759&gt;2),IF(特征计算_周度!G759="",FALSE,特征计算_周度!G759&gt;2),IF(特征计算_周度!E759="",FALSE,特征计算_周度!E759&gt;2),IF(特征计算_周度!F759="",FALSE,特征计算_周度!F759&gt;2)),MAX(B761,MAX(IF(特征计算_周度!B759="",0,特征计算_周度!B759),IF(特征计算_周度!C759="",0,特征计算_周度!C759),IF(特征计算_周度!G759="",0,特征计算_周度!G759),IF(特征计算_周度!E759="",0,特征计算_周度!E759),IF(特征计算_周度!F759="",0,特征计算_周度!F759))),B761))</f>
        <v/>
      </c>
      <c r="D761" s="129">
        <f>原始数据_周度!B759</f>
        <v/>
      </c>
      <c r="E761" s="157">
        <f>IF(D761="","",D761/MAX(D$4:D761)-1)</f>
        <v/>
      </c>
    </row>
    <row r="762">
      <c r="A762" s="127">
        <f>原始数据_周度!A760</f>
        <v/>
      </c>
      <c r="B762" s="128">
        <f>IF(特征计算_周度!B760="","",0.25*IF(特征计算_周度!B760="",0,特征计算_周度!B760)+0.25*IF(特征计算_周度!C760="",0,特征计算_周度!C760)+0.15*IF(特征计算_周度!D760="",0,特征计算_周度!D760)+0.15*IF(特征计算_周度!E760="",0,特征计算_周度!E760)+0.2*IF(特征计算_周度!F760="",0,特征计算_周度!F760))</f>
        <v/>
      </c>
      <c r="C762" s="128">
        <f>IF(B762="","",IF(OR(IF(特征计算_周度!B760="",FALSE,特征计算_周度!B760&gt;2),IF(特征计算_周度!C760="",FALSE,特征计算_周度!C760&gt;2),IF(特征计算_周度!G760="",FALSE,特征计算_周度!G760&gt;2),IF(特征计算_周度!E760="",FALSE,特征计算_周度!E760&gt;2),IF(特征计算_周度!F760="",FALSE,特征计算_周度!F760&gt;2)),MAX(B762,MAX(IF(特征计算_周度!B760="",0,特征计算_周度!B760),IF(特征计算_周度!C760="",0,特征计算_周度!C760),IF(特征计算_周度!G760="",0,特征计算_周度!G760),IF(特征计算_周度!E760="",0,特征计算_周度!E760),IF(特征计算_周度!F760="",0,特征计算_周度!F760))),B762))</f>
        <v/>
      </c>
      <c r="D762" s="129">
        <f>原始数据_周度!B760</f>
        <v/>
      </c>
      <c r="E762" s="157">
        <f>IF(D762="","",D762/MAX(D$4:D762)-1)</f>
        <v/>
      </c>
    </row>
    <row r="763">
      <c r="A763" s="127">
        <f>原始数据_周度!A761</f>
        <v/>
      </c>
      <c r="B763" s="128">
        <f>IF(特征计算_周度!B761="","",0.25*IF(特征计算_周度!B761="",0,特征计算_周度!B761)+0.25*IF(特征计算_周度!C761="",0,特征计算_周度!C761)+0.15*IF(特征计算_周度!D761="",0,特征计算_周度!D761)+0.15*IF(特征计算_周度!E761="",0,特征计算_周度!E761)+0.2*IF(特征计算_周度!F761="",0,特征计算_周度!F761))</f>
        <v/>
      </c>
      <c r="C763" s="128">
        <f>IF(B763="","",IF(OR(IF(特征计算_周度!B761="",FALSE,特征计算_周度!B761&gt;2),IF(特征计算_周度!C761="",FALSE,特征计算_周度!C761&gt;2),IF(特征计算_周度!G761="",FALSE,特征计算_周度!G761&gt;2),IF(特征计算_周度!E761="",FALSE,特征计算_周度!E761&gt;2),IF(特征计算_周度!F761="",FALSE,特征计算_周度!F761&gt;2)),MAX(B763,MAX(IF(特征计算_周度!B761="",0,特征计算_周度!B761),IF(特征计算_周度!C761="",0,特征计算_周度!C761),IF(特征计算_周度!G761="",0,特征计算_周度!G761),IF(特征计算_周度!E761="",0,特征计算_周度!E761),IF(特征计算_周度!F761="",0,特征计算_周度!F761))),B763))</f>
        <v/>
      </c>
      <c r="D763" s="129">
        <f>原始数据_周度!B761</f>
        <v/>
      </c>
      <c r="E763" s="157">
        <f>IF(D763="","",D763/MAX(D$4:D763)-1)</f>
        <v/>
      </c>
    </row>
    <row r="764">
      <c r="A764" s="127">
        <f>原始数据_周度!A762</f>
        <v/>
      </c>
      <c r="B764" s="128">
        <f>IF(特征计算_周度!B762="","",0.25*IF(特征计算_周度!B762="",0,特征计算_周度!B762)+0.25*IF(特征计算_周度!C762="",0,特征计算_周度!C762)+0.15*IF(特征计算_周度!D762="",0,特征计算_周度!D762)+0.15*IF(特征计算_周度!E762="",0,特征计算_周度!E762)+0.2*IF(特征计算_周度!F762="",0,特征计算_周度!F762))</f>
        <v/>
      </c>
      <c r="C764" s="128">
        <f>IF(B764="","",IF(OR(IF(特征计算_周度!B762="",FALSE,特征计算_周度!B762&gt;2),IF(特征计算_周度!C762="",FALSE,特征计算_周度!C762&gt;2),IF(特征计算_周度!G762="",FALSE,特征计算_周度!G762&gt;2),IF(特征计算_周度!E762="",FALSE,特征计算_周度!E762&gt;2),IF(特征计算_周度!F762="",FALSE,特征计算_周度!F762&gt;2)),MAX(B764,MAX(IF(特征计算_周度!B762="",0,特征计算_周度!B762),IF(特征计算_周度!C762="",0,特征计算_周度!C762),IF(特征计算_周度!G762="",0,特征计算_周度!G762),IF(特征计算_周度!E762="",0,特征计算_周度!E762),IF(特征计算_周度!F762="",0,特征计算_周度!F762))),B764))</f>
        <v/>
      </c>
      <c r="D764" s="129">
        <f>原始数据_周度!B762</f>
        <v/>
      </c>
      <c r="E764" s="157">
        <f>IF(D764="","",D764/MAX(D$4:D764)-1)</f>
        <v/>
      </c>
    </row>
    <row r="765">
      <c r="A765" s="127">
        <f>原始数据_周度!A763</f>
        <v/>
      </c>
      <c r="B765" s="128">
        <f>IF(特征计算_周度!B763="","",0.25*IF(特征计算_周度!B763="",0,特征计算_周度!B763)+0.25*IF(特征计算_周度!C763="",0,特征计算_周度!C763)+0.15*IF(特征计算_周度!D763="",0,特征计算_周度!D763)+0.15*IF(特征计算_周度!E763="",0,特征计算_周度!E763)+0.2*IF(特征计算_周度!F763="",0,特征计算_周度!F763))</f>
        <v/>
      </c>
      <c r="C765" s="128">
        <f>IF(B765="","",IF(OR(IF(特征计算_周度!B763="",FALSE,特征计算_周度!B763&gt;2),IF(特征计算_周度!C763="",FALSE,特征计算_周度!C763&gt;2),IF(特征计算_周度!G763="",FALSE,特征计算_周度!G763&gt;2),IF(特征计算_周度!E763="",FALSE,特征计算_周度!E763&gt;2),IF(特征计算_周度!F763="",FALSE,特征计算_周度!F763&gt;2)),MAX(B765,MAX(IF(特征计算_周度!B763="",0,特征计算_周度!B763),IF(特征计算_周度!C763="",0,特征计算_周度!C763),IF(特征计算_周度!G763="",0,特征计算_周度!G763),IF(特征计算_周度!E763="",0,特征计算_周度!E763),IF(特征计算_周度!F763="",0,特征计算_周度!F763))),B765))</f>
        <v/>
      </c>
      <c r="D765" s="129">
        <f>原始数据_周度!B763</f>
        <v/>
      </c>
      <c r="E765" s="157">
        <f>IF(D765="","",D765/MAX(D$4:D765)-1)</f>
        <v/>
      </c>
    </row>
    <row r="766">
      <c r="A766" s="127">
        <f>原始数据_周度!A764</f>
        <v/>
      </c>
      <c r="B766" s="128">
        <f>IF(特征计算_周度!B764="","",0.25*IF(特征计算_周度!B764="",0,特征计算_周度!B764)+0.25*IF(特征计算_周度!C764="",0,特征计算_周度!C764)+0.15*IF(特征计算_周度!D764="",0,特征计算_周度!D764)+0.15*IF(特征计算_周度!E764="",0,特征计算_周度!E764)+0.2*IF(特征计算_周度!F764="",0,特征计算_周度!F764))</f>
        <v/>
      </c>
      <c r="C766" s="128">
        <f>IF(B766="","",IF(OR(IF(特征计算_周度!B764="",FALSE,特征计算_周度!B764&gt;2),IF(特征计算_周度!C764="",FALSE,特征计算_周度!C764&gt;2),IF(特征计算_周度!G764="",FALSE,特征计算_周度!G764&gt;2),IF(特征计算_周度!E764="",FALSE,特征计算_周度!E764&gt;2),IF(特征计算_周度!F764="",FALSE,特征计算_周度!F764&gt;2)),MAX(B766,MAX(IF(特征计算_周度!B764="",0,特征计算_周度!B764),IF(特征计算_周度!C764="",0,特征计算_周度!C764),IF(特征计算_周度!G764="",0,特征计算_周度!G764),IF(特征计算_周度!E764="",0,特征计算_周度!E764),IF(特征计算_周度!F764="",0,特征计算_周度!F764))),B766))</f>
        <v/>
      </c>
      <c r="D766" s="129">
        <f>原始数据_周度!B764</f>
        <v/>
      </c>
      <c r="E766" s="157">
        <f>IF(D766="","",D766/MAX(D$4:D766)-1)</f>
        <v/>
      </c>
    </row>
    <row r="767">
      <c r="A767" s="127">
        <f>原始数据_周度!A765</f>
        <v/>
      </c>
      <c r="B767" s="128">
        <f>IF(特征计算_周度!B765="","",0.25*IF(特征计算_周度!B765="",0,特征计算_周度!B765)+0.25*IF(特征计算_周度!C765="",0,特征计算_周度!C765)+0.15*IF(特征计算_周度!D765="",0,特征计算_周度!D765)+0.15*IF(特征计算_周度!E765="",0,特征计算_周度!E765)+0.2*IF(特征计算_周度!F765="",0,特征计算_周度!F765))</f>
        <v/>
      </c>
      <c r="C767" s="128">
        <f>IF(B767="","",IF(OR(IF(特征计算_周度!B765="",FALSE,特征计算_周度!B765&gt;2),IF(特征计算_周度!C765="",FALSE,特征计算_周度!C765&gt;2),IF(特征计算_周度!G765="",FALSE,特征计算_周度!G765&gt;2),IF(特征计算_周度!E765="",FALSE,特征计算_周度!E765&gt;2),IF(特征计算_周度!F765="",FALSE,特征计算_周度!F765&gt;2)),MAX(B767,MAX(IF(特征计算_周度!B765="",0,特征计算_周度!B765),IF(特征计算_周度!C765="",0,特征计算_周度!C765),IF(特征计算_周度!G765="",0,特征计算_周度!G765),IF(特征计算_周度!E765="",0,特征计算_周度!E765),IF(特征计算_周度!F765="",0,特征计算_周度!F765))),B767))</f>
        <v/>
      </c>
      <c r="D767" s="129">
        <f>原始数据_周度!B765</f>
        <v/>
      </c>
      <c r="E767" s="157">
        <f>IF(D767="","",D767/MAX(D$4:D767)-1)</f>
        <v/>
      </c>
    </row>
    <row r="768">
      <c r="A768" s="127">
        <f>原始数据_周度!A766</f>
        <v/>
      </c>
      <c r="B768" s="128">
        <f>IF(特征计算_周度!B766="","",0.25*IF(特征计算_周度!B766="",0,特征计算_周度!B766)+0.25*IF(特征计算_周度!C766="",0,特征计算_周度!C766)+0.15*IF(特征计算_周度!D766="",0,特征计算_周度!D766)+0.15*IF(特征计算_周度!E766="",0,特征计算_周度!E766)+0.2*IF(特征计算_周度!F766="",0,特征计算_周度!F766))</f>
        <v/>
      </c>
      <c r="C768" s="128">
        <f>IF(B768="","",IF(OR(IF(特征计算_周度!B766="",FALSE,特征计算_周度!B766&gt;2),IF(特征计算_周度!C766="",FALSE,特征计算_周度!C766&gt;2),IF(特征计算_周度!G766="",FALSE,特征计算_周度!G766&gt;2),IF(特征计算_周度!E766="",FALSE,特征计算_周度!E766&gt;2),IF(特征计算_周度!F766="",FALSE,特征计算_周度!F766&gt;2)),MAX(B768,MAX(IF(特征计算_周度!B766="",0,特征计算_周度!B766),IF(特征计算_周度!C766="",0,特征计算_周度!C766),IF(特征计算_周度!G766="",0,特征计算_周度!G766),IF(特征计算_周度!E766="",0,特征计算_周度!E766),IF(特征计算_周度!F766="",0,特征计算_周度!F766))),B768))</f>
        <v/>
      </c>
      <c r="D768" s="129">
        <f>原始数据_周度!B766</f>
        <v/>
      </c>
      <c r="E768" s="157">
        <f>IF(D768="","",D768/MAX(D$4:D768)-1)</f>
        <v/>
      </c>
    </row>
    <row r="769">
      <c r="A769" s="127">
        <f>原始数据_周度!A767</f>
        <v/>
      </c>
      <c r="B769" s="128">
        <f>IF(特征计算_周度!B767="","",0.25*IF(特征计算_周度!B767="",0,特征计算_周度!B767)+0.25*IF(特征计算_周度!C767="",0,特征计算_周度!C767)+0.15*IF(特征计算_周度!D767="",0,特征计算_周度!D767)+0.15*IF(特征计算_周度!E767="",0,特征计算_周度!E767)+0.2*IF(特征计算_周度!F767="",0,特征计算_周度!F767))</f>
        <v/>
      </c>
      <c r="C769" s="128">
        <f>IF(B769="","",IF(OR(IF(特征计算_周度!B767="",FALSE,特征计算_周度!B767&gt;2),IF(特征计算_周度!C767="",FALSE,特征计算_周度!C767&gt;2),IF(特征计算_周度!G767="",FALSE,特征计算_周度!G767&gt;2),IF(特征计算_周度!E767="",FALSE,特征计算_周度!E767&gt;2),IF(特征计算_周度!F767="",FALSE,特征计算_周度!F767&gt;2)),MAX(B769,MAX(IF(特征计算_周度!B767="",0,特征计算_周度!B767),IF(特征计算_周度!C767="",0,特征计算_周度!C767),IF(特征计算_周度!G767="",0,特征计算_周度!G767),IF(特征计算_周度!E767="",0,特征计算_周度!E767),IF(特征计算_周度!F767="",0,特征计算_周度!F767))),B769))</f>
        <v/>
      </c>
      <c r="D769" s="129">
        <f>原始数据_周度!B767</f>
        <v/>
      </c>
      <c r="E769" s="157">
        <f>IF(D769="","",D769/MAX(D$4:D769)-1)</f>
        <v/>
      </c>
    </row>
    <row r="770">
      <c r="A770" s="127">
        <f>原始数据_周度!A768</f>
        <v/>
      </c>
      <c r="B770" s="128">
        <f>IF(特征计算_周度!B768="","",0.25*IF(特征计算_周度!B768="",0,特征计算_周度!B768)+0.25*IF(特征计算_周度!C768="",0,特征计算_周度!C768)+0.15*IF(特征计算_周度!D768="",0,特征计算_周度!D768)+0.15*IF(特征计算_周度!E768="",0,特征计算_周度!E768)+0.2*IF(特征计算_周度!F768="",0,特征计算_周度!F768))</f>
        <v/>
      </c>
      <c r="C770" s="128">
        <f>IF(B770="","",IF(OR(IF(特征计算_周度!B768="",FALSE,特征计算_周度!B768&gt;2),IF(特征计算_周度!C768="",FALSE,特征计算_周度!C768&gt;2),IF(特征计算_周度!G768="",FALSE,特征计算_周度!G768&gt;2),IF(特征计算_周度!E768="",FALSE,特征计算_周度!E768&gt;2),IF(特征计算_周度!F768="",FALSE,特征计算_周度!F768&gt;2)),MAX(B770,MAX(IF(特征计算_周度!B768="",0,特征计算_周度!B768),IF(特征计算_周度!C768="",0,特征计算_周度!C768),IF(特征计算_周度!G768="",0,特征计算_周度!G768),IF(特征计算_周度!E768="",0,特征计算_周度!E768),IF(特征计算_周度!F768="",0,特征计算_周度!F768))),B770))</f>
        <v/>
      </c>
      <c r="D770" s="129">
        <f>原始数据_周度!B768</f>
        <v/>
      </c>
      <c r="E770" s="157">
        <f>IF(D770="","",D770/MAX(D$4:D770)-1)</f>
        <v/>
      </c>
    </row>
    <row r="771">
      <c r="A771" s="127">
        <f>原始数据_周度!A769</f>
        <v/>
      </c>
      <c r="B771" s="128">
        <f>IF(特征计算_周度!B769="","",0.25*IF(特征计算_周度!B769="",0,特征计算_周度!B769)+0.25*IF(特征计算_周度!C769="",0,特征计算_周度!C769)+0.15*IF(特征计算_周度!D769="",0,特征计算_周度!D769)+0.15*IF(特征计算_周度!E769="",0,特征计算_周度!E769)+0.2*IF(特征计算_周度!F769="",0,特征计算_周度!F769))</f>
        <v/>
      </c>
      <c r="C771" s="128">
        <f>IF(B771="","",IF(OR(IF(特征计算_周度!B769="",FALSE,特征计算_周度!B769&gt;2),IF(特征计算_周度!C769="",FALSE,特征计算_周度!C769&gt;2),IF(特征计算_周度!G769="",FALSE,特征计算_周度!G769&gt;2),IF(特征计算_周度!E769="",FALSE,特征计算_周度!E769&gt;2),IF(特征计算_周度!F769="",FALSE,特征计算_周度!F769&gt;2)),MAX(B771,MAX(IF(特征计算_周度!B769="",0,特征计算_周度!B769),IF(特征计算_周度!C769="",0,特征计算_周度!C769),IF(特征计算_周度!G769="",0,特征计算_周度!G769),IF(特征计算_周度!E769="",0,特征计算_周度!E769),IF(特征计算_周度!F769="",0,特征计算_周度!F769))),B771))</f>
        <v/>
      </c>
      <c r="D771" s="129">
        <f>原始数据_周度!B769</f>
        <v/>
      </c>
      <c r="E771" s="157">
        <f>IF(D771="","",D771/MAX(D$4:D771)-1)</f>
        <v/>
      </c>
    </row>
    <row r="772">
      <c r="A772" s="127">
        <f>原始数据_周度!A770</f>
        <v/>
      </c>
      <c r="B772" s="128">
        <f>IF(特征计算_周度!B770="","",0.25*IF(特征计算_周度!B770="",0,特征计算_周度!B770)+0.25*IF(特征计算_周度!C770="",0,特征计算_周度!C770)+0.15*IF(特征计算_周度!D770="",0,特征计算_周度!D770)+0.15*IF(特征计算_周度!E770="",0,特征计算_周度!E770)+0.2*IF(特征计算_周度!F770="",0,特征计算_周度!F770))</f>
        <v/>
      </c>
      <c r="C772" s="128">
        <f>IF(B772="","",IF(OR(IF(特征计算_周度!B770="",FALSE,特征计算_周度!B770&gt;2),IF(特征计算_周度!C770="",FALSE,特征计算_周度!C770&gt;2),IF(特征计算_周度!G770="",FALSE,特征计算_周度!G770&gt;2),IF(特征计算_周度!E770="",FALSE,特征计算_周度!E770&gt;2),IF(特征计算_周度!F770="",FALSE,特征计算_周度!F770&gt;2)),MAX(B772,MAX(IF(特征计算_周度!B770="",0,特征计算_周度!B770),IF(特征计算_周度!C770="",0,特征计算_周度!C770),IF(特征计算_周度!G770="",0,特征计算_周度!G770),IF(特征计算_周度!E770="",0,特征计算_周度!E770),IF(特征计算_周度!F770="",0,特征计算_周度!F770))),B772))</f>
        <v/>
      </c>
      <c r="D772" s="129">
        <f>原始数据_周度!B770</f>
        <v/>
      </c>
      <c r="E772" s="157">
        <f>IF(D772="","",D772/MAX(D$4:D772)-1)</f>
        <v/>
      </c>
    </row>
    <row r="773">
      <c r="A773" s="127">
        <f>原始数据_周度!A771</f>
        <v/>
      </c>
      <c r="B773" s="128">
        <f>IF(特征计算_周度!B771="","",0.25*IF(特征计算_周度!B771="",0,特征计算_周度!B771)+0.25*IF(特征计算_周度!C771="",0,特征计算_周度!C771)+0.15*IF(特征计算_周度!D771="",0,特征计算_周度!D771)+0.15*IF(特征计算_周度!E771="",0,特征计算_周度!E771)+0.2*IF(特征计算_周度!F771="",0,特征计算_周度!F771))</f>
        <v/>
      </c>
      <c r="C773" s="128">
        <f>IF(B773="","",IF(OR(IF(特征计算_周度!B771="",FALSE,特征计算_周度!B771&gt;2),IF(特征计算_周度!C771="",FALSE,特征计算_周度!C771&gt;2),IF(特征计算_周度!G771="",FALSE,特征计算_周度!G771&gt;2),IF(特征计算_周度!E771="",FALSE,特征计算_周度!E771&gt;2),IF(特征计算_周度!F771="",FALSE,特征计算_周度!F771&gt;2)),MAX(B773,MAX(IF(特征计算_周度!B771="",0,特征计算_周度!B771),IF(特征计算_周度!C771="",0,特征计算_周度!C771),IF(特征计算_周度!G771="",0,特征计算_周度!G771),IF(特征计算_周度!E771="",0,特征计算_周度!E771),IF(特征计算_周度!F771="",0,特征计算_周度!F771))),B773))</f>
        <v/>
      </c>
      <c r="D773" s="129">
        <f>原始数据_周度!B771</f>
        <v/>
      </c>
      <c r="E773" s="157">
        <f>IF(D773="","",D773/MAX(D$4:D773)-1)</f>
        <v/>
      </c>
    </row>
    <row r="774">
      <c r="A774" s="127">
        <f>原始数据_周度!A772</f>
        <v/>
      </c>
      <c r="B774" s="128">
        <f>IF(特征计算_周度!B772="","",0.25*IF(特征计算_周度!B772="",0,特征计算_周度!B772)+0.25*IF(特征计算_周度!C772="",0,特征计算_周度!C772)+0.15*IF(特征计算_周度!D772="",0,特征计算_周度!D772)+0.15*IF(特征计算_周度!E772="",0,特征计算_周度!E772)+0.2*IF(特征计算_周度!F772="",0,特征计算_周度!F772))</f>
        <v/>
      </c>
      <c r="C774" s="128">
        <f>IF(B774="","",IF(OR(IF(特征计算_周度!B772="",FALSE,特征计算_周度!B772&gt;2),IF(特征计算_周度!C772="",FALSE,特征计算_周度!C772&gt;2),IF(特征计算_周度!G772="",FALSE,特征计算_周度!G772&gt;2),IF(特征计算_周度!E772="",FALSE,特征计算_周度!E772&gt;2),IF(特征计算_周度!F772="",FALSE,特征计算_周度!F772&gt;2)),MAX(B774,MAX(IF(特征计算_周度!B772="",0,特征计算_周度!B772),IF(特征计算_周度!C772="",0,特征计算_周度!C772),IF(特征计算_周度!G772="",0,特征计算_周度!G772),IF(特征计算_周度!E772="",0,特征计算_周度!E772),IF(特征计算_周度!F772="",0,特征计算_周度!F772))),B774))</f>
        <v/>
      </c>
      <c r="D774" s="129">
        <f>原始数据_周度!B772</f>
        <v/>
      </c>
      <c r="E774" s="157">
        <f>IF(D774="","",D774/MAX(D$4:D774)-1)</f>
        <v/>
      </c>
    </row>
    <row r="775">
      <c r="A775" s="127">
        <f>原始数据_周度!A773</f>
        <v/>
      </c>
      <c r="B775" s="128">
        <f>IF(特征计算_周度!B773="","",0.25*IF(特征计算_周度!B773="",0,特征计算_周度!B773)+0.25*IF(特征计算_周度!C773="",0,特征计算_周度!C773)+0.15*IF(特征计算_周度!D773="",0,特征计算_周度!D773)+0.15*IF(特征计算_周度!E773="",0,特征计算_周度!E773)+0.2*IF(特征计算_周度!F773="",0,特征计算_周度!F773))</f>
        <v/>
      </c>
      <c r="C775" s="128">
        <f>IF(B775="","",IF(OR(IF(特征计算_周度!B773="",FALSE,特征计算_周度!B773&gt;2),IF(特征计算_周度!C773="",FALSE,特征计算_周度!C773&gt;2),IF(特征计算_周度!G773="",FALSE,特征计算_周度!G773&gt;2),IF(特征计算_周度!E773="",FALSE,特征计算_周度!E773&gt;2),IF(特征计算_周度!F773="",FALSE,特征计算_周度!F773&gt;2)),MAX(B775,MAX(IF(特征计算_周度!B773="",0,特征计算_周度!B773),IF(特征计算_周度!C773="",0,特征计算_周度!C773),IF(特征计算_周度!G773="",0,特征计算_周度!G773),IF(特征计算_周度!E773="",0,特征计算_周度!E773),IF(特征计算_周度!F773="",0,特征计算_周度!F773))),B775))</f>
        <v/>
      </c>
      <c r="D775" s="129">
        <f>原始数据_周度!B773</f>
        <v/>
      </c>
      <c r="E775" s="157">
        <f>IF(D775="","",D775/MAX(D$4:D775)-1)</f>
        <v/>
      </c>
    </row>
    <row r="776">
      <c r="A776" s="127">
        <f>原始数据_周度!A774</f>
        <v/>
      </c>
      <c r="B776" s="128">
        <f>IF(特征计算_周度!B774="","",0.25*IF(特征计算_周度!B774="",0,特征计算_周度!B774)+0.25*IF(特征计算_周度!C774="",0,特征计算_周度!C774)+0.15*IF(特征计算_周度!D774="",0,特征计算_周度!D774)+0.15*IF(特征计算_周度!E774="",0,特征计算_周度!E774)+0.2*IF(特征计算_周度!F774="",0,特征计算_周度!F774))</f>
        <v/>
      </c>
      <c r="C776" s="128">
        <f>IF(B776="","",IF(OR(IF(特征计算_周度!B774="",FALSE,特征计算_周度!B774&gt;2),IF(特征计算_周度!C774="",FALSE,特征计算_周度!C774&gt;2),IF(特征计算_周度!G774="",FALSE,特征计算_周度!G774&gt;2),IF(特征计算_周度!E774="",FALSE,特征计算_周度!E774&gt;2),IF(特征计算_周度!F774="",FALSE,特征计算_周度!F774&gt;2)),MAX(B776,MAX(IF(特征计算_周度!B774="",0,特征计算_周度!B774),IF(特征计算_周度!C774="",0,特征计算_周度!C774),IF(特征计算_周度!G774="",0,特征计算_周度!G774),IF(特征计算_周度!E774="",0,特征计算_周度!E774),IF(特征计算_周度!F774="",0,特征计算_周度!F774))),B776))</f>
        <v/>
      </c>
      <c r="D776" s="129">
        <f>原始数据_周度!B774</f>
        <v/>
      </c>
      <c r="E776" s="157">
        <f>IF(D776="","",D776/MAX(D$4:D776)-1)</f>
        <v/>
      </c>
    </row>
    <row r="777">
      <c r="A777" s="127">
        <f>原始数据_周度!A775</f>
        <v/>
      </c>
      <c r="B777" s="128">
        <f>IF(特征计算_周度!B775="","",0.25*IF(特征计算_周度!B775="",0,特征计算_周度!B775)+0.25*IF(特征计算_周度!C775="",0,特征计算_周度!C775)+0.15*IF(特征计算_周度!D775="",0,特征计算_周度!D775)+0.15*IF(特征计算_周度!E775="",0,特征计算_周度!E775)+0.2*IF(特征计算_周度!F775="",0,特征计算_周度!F775))</f>
        <v/>
      </c>
      <c r="C777" s="128">
        <f>IF(B777="","",IF(OR(IF(特征计算_周度!B775="",FALSE,特征计算_周度!B775&gt;2),IF(特征计算_周度!C775="",FALSE,特征计算_周度!C775&gt;2),IF(特征计算_周度!G775="",FALSE,特征计算_周度!G775&gt;2),IF(特征计算_周度!E775="",FALSE,特征计算_周度!E775&gt;2),IF(特征计算_周度!F775="",FALSE,特征计算_周度!F775&gt;2)),MAX(B777,MAX(IF(特征计算_周度!B775="",0,特征计算_周度!B775),IF(特征计算_周度!C775="",0,特征计算_周度!C775),IF(特征计算_周度!G775="",0,特征计算_周度!G775),IF(特征计算_周度!E775="",0,特征计算_周度!E775),IF(特征计算_周度!F775="",0,特征计算_周度!F775))),B777))</f>
        <v/>
      </c>
      <c r="D777" s="129">
        <f>原始数据_周度!B775</f>
        <v/>
      </c>
      <c r="E777" s="157">
        <f>IF(D777="","",D777/MAX(D$4:D777)-1)</f>
        <v/>
      </c>
    </row>
    <row r="778">
      <c r="A778" s="127">
        <f>原始数据_周度!A776</f>
        <v/>
      </c>
      <c r="B778" s="128">
        <f>IF(特征计算_周度!B776="","",0.25*IF(特征计算_周度!B776="",0,特征计算_周度!B776)+0.25*IF(特征计算_周度!C776="",0,特征计算_周度!C776)+0.15*IF(特征计算_周度!D776="",0,特征计算_周度!D776)+0.15*IF(特征计算_周度!E776="",0,特征计算_周度!E776)+0.2*IF(特征计算_周度!F776="",0,特征计算_周度!F776))</f>
        <v/>
      </c>
      <c r="C778" s="128">
        <f>IF(B778="","",IF(OR(IF(特征计算_周度!B776="",FALSE,特征计算_周度!B776&gt;2),IF(特征计算_周度!C776="",FALSE,特征计算_周度!C776&gt;2),IF(特征计算_周度!G776="",FALSE,特征计算_周度!G776&gt;2),IF(特征计算_周度!E776="",FALSE,特征计算_周度!E776&gt;2),IF(特征计算_周度!F776="",FALSE,特征计算_周度!F776&gt;2)),MAX(B778,MAX(IF(特征计算_周度!B776="",0,特征计算_周度!B776),IF(特征计算_周度!C776="",0,特征计算_周度!C776),IF(特征计算_周度!G776="",0,特征计算_周度!G776),IF(特征计算_周度!E776="",0,特征计算_周度!E776),IF(特征计算_周度!F776="",0,特征计算_周度!F776))),B778))</f>
        <v/>
      </c>
      <c r="D778" s="129">
        <f>原始数据_周度!B776</f>
        <v/>
      </c>
      <c r="E778" s="157">
        <f>IF(D778="","",D778/MAX(D$4:D778)-1)</f>
        <v/>
      </c>
    </row>
    <row r="779">
      <c r="A779" s="127">
        <f>原始数据_周度!A777</f>
        <v/>
      </c>
      <c r="B779" s="128">
        <f>IF(特征计算_周度!B777="","",0.25*IF(特征计算_周度!B777="",0,特征计算_周度!B777)+0.25*IF(特征计算_周度!C777="",0,特征计算_周度!C777)+0.15*IF(特征计算_周度!D777="",0,特征计算_周度!D777)+0.15*IF(特征计算_周度!E777="",0,特征计算_周度!E777)+0.2*IF(特征计算_周度!F777="",0,特征计算_周度!F777))</f>
        <v/>
      </c>
      <c r="C779" s="128">
        <f>IF(B779="","",IF(OR(IF(特征计算_周度!B777="",FALSE,特征计算_周度!B777&gt;2),IF(特征计算_周度!C777="",FALSE,特征计算_周度!C777&gt;2),IF(特征计算_周度!G777="",FALSE,特征计算_周度!G777&gt;2),IF(特征计算_周度!E777="",FALSE,特征计算_周度!E777&gt;2),IF(特征计算_周度!F777="",FALSE,特征计算_周度!F777&gt;2)),MAX(B779,MAX(IF(特征计算_周度!B777="",0,特征计算_周度!B777),IF(特征计算_周度!C777="",0,特征计算_周度!C777),IF(特征计算_周度!G777="",0,特征计算_周度!G777),IF(特征计算_周度!E777="",0,特征计算_周度!E777),IF(特征计算_周度!F777="",0,特征计算_周度!F777))),B779))</f>
        <v/>
      </c>
      <c r="D779" s="129">
        <f>原始数据_周度!B777</f>
        <v/>
      </c>
      <c r="E779" s="157">
        <f>IF(D779="","",D779/MAX(D$4:D779)-1)</f>
        <v/>
      </c>
    </row>
    <row r="780">
      <c r="A780" s="127">
        <f>原始数据_周度!A778</f>
        <v/>
      </c>
      <c r="B780" s="128">
        <f>IF(特征计算_周度!B778="","",0.25*IF(特征计算_周度!B778="",0,特征计算_周度!B778)+0.25*IF(特征计算_周度!C778="",0,特征计算_周度!C778)+0.15*IF(特征计算_周度!D778="",0,特征计算_周度!D778)+0.15*IF(特征计算_周度!E778="",0,特征计算_周度!E778)+0.2*IF(特征计算_周度!F778="",0,特征计算_周度!F778))</f>
        <v/>
      </c>
      <c r="C780" s="128">
        <f>IF(B780="","",IF(OR(IF(特征计算_周度!B778="",FALSE,特征计算_周度!B778&gt;2),IF(特征计算_周度!C778="",FALSE,特征计算_周度!C778&gt;2),IF(特征计算_周度!G778="",FALSE,特征计算_周度!G778&gt;2),IF(特征计算_周度!E778="",FALSE,特征计算_周度!E778&gt;2),IF(特征计算_周度!F778="",FALSE,特征计算_周度!F778&gt;2)),MAX(B780,MAX(IF(特征计算_周度!B778="",0,特征计算_周度!B778),IF(特征计算_周度!C778="",0,特征计算_周度!C778),IF(特征计算_周度!G778="",0,特征计算_周度!G778),IF(特征计算_周度!E778="",0,特征计算_周度!E778),IF(特征计算_周度!F778="",0,特征计算_周度!F778))),B780))</f>
        <v/>
      </c>
      <c r="D780" s="129">
        <f>原始数据_周度!B778</f>
        <v/>
      </c>
      <c r="E780" s="157">
        <f>IF(D780="","",D780/MAX(D$4:D780)-1)</f>
        <v/>
      </c>
    </row>
    <row r="781">
      <c r="A781" s="127">
        <f>原始数据_周度!A779</f>
        <v/>
      </c>
      <c r="B781" s="128">
        <f>IF(特征计算_周度!B779="","",0.25*IF(特征计算_周度!B779="",0,特征计算_周度!B779)+0.25*IF(特征计算_周度!C779="",0,特征计算_周度!C779)+0.15*IF(特征计算_周度!D779="",0,特征计算_周度!D779)+0.15*IF(特征计算_周度!E779="",0,特征计算_周度!E779)+0.2*IF(特征计算_周度!F779="",0,特征计算_周度!F779))</f>
        <v/>
      </c>
      <c r="C781" s="128">
        <f>IF(B781="","",IF(OR(IF(特征计算_周度!B779="",FALSE,特征计算_周度!B779&gt;2),IF(特征计算_周度!C779="",FALSE,特征计算_周度!C779&gt;2),IF(特征计算_周度!G779="",FALSE,特征计算_周度!G779&gt;2),IF(特征计算_周度!E779="",FALSE,特征计算_周度!E779&gt;2),IF(特征计算_周度!F779="",FALSE,特征计算_周度!F779&gt;2)),MAX(B781,MAX(IF(特征计算_周度!B779="",0,特征计算_周度!B779),IF(特征计算_周度!C779="",0,特征计算_周度!C779),IF(特征计算_周度!G779="",0,特征计算_周度!G779),IF(特征计算_周度!E779="",0,特征计算_周度!E779),IF(特征计算_周度!F779="",0,特征计算_周度!F779))),B781))</f>
        <v/>
      </c>
      <c r="D781" s="129">
        <f>原始数据_周度!B779</f>
        <v/>
      </c>
      <c r="E781" s="157">
        <f>IF(D781="","",D781/MAX(D$4:D781)-1)</f>
        <v/>
      </c>
    </row>
    <row r="782">
      <c r="A782" s="127">
        <f>原始数据_周度!A780</f>
        <v/>
      </c>
      <c r="B782" s="128">
        <f>IF(特征计算_周度!B780="","",0.25*IF(特征计算_周度!B780="",0,特征计算_周度!B780)+0.25*IF(特征计算_周度!C780="",0,特征计算_周度!C780)+0.15*IF(特征计算_周度!D780="",0,特征计算_周度!D780)+0.15*IF(特征计算_周度!E780="",0,特征计算_周度!E780)+0.2*IF(特征计算_周度!F780="",0,特征计算_周度!F780))</f>
        <v/>
      </c>
      <c r="C782" s="128">
        <f>IF(B782="","",IF(OR(IF(特征计算_周度!B780="",FALSE,特征计算_周度!B780&gt;2),IF(特征计算_周度!C780="",FALSE,特征计算_周度!C780&gt;2),IF(特征计算_周度!G780="",FALSE,特征计算_周度!G780&gt;2),IF(特征计算_周度!E780="",FALSE,特征计算_周度!E780&gt;2),IF(特征计算_周度!F780="",FALSE,特征计算_周度!F780&gt;2)),MAX(B782,MAX(IF(特征计算_周度!B780="",0,特征计算_周度!B780),IF(特征计算_周度!C780="",0,特征计算_周度!C780),IF(特征计算_周度!G780="",0,特征计算_周度!G780),IF(特征计算_周度!E780="",0,特征计算_周度!E780),IF(特征计算_周度!F780="",0,特征计算_周度!F780))),B782))</f>
        <v/>
      </c>
      <c r="D782" s="129">
        <f>原始数据_周度!B780</f>
        <v/>
      </c>
      <c r="E782" s="157">
        <f>IF(D782="","",D782/MAX(D$4:D782)-1)</f>
        <v/>
      </c>
    </row>
    <row r="783">
      <c r="A783" s="127">
        <f>原始数据_周度!A781</f>
        <v/>
      </c>
      <c r="B783" s="128">
        <f>IF(特征计算_周度!B781="","",0.25*IF(特征计算_周度!B781="",0,特征计算_周度!B781)+0.25*IF(特征计算_周度!C781="",0,特征计算_周度!C781)+0.15*IF(特征计算_周度!D781="",0,特征计算_周度!D781)+0.15*IF(特征计算_周度!E781="",0,特征计算_周度!E781)+0.2*IF(特征计算_周度!F781="",0,特征计算_周度!F781))</f>
        <v/>
      </c>
      <c r="C783" s="128">
        <f>IF(B783="","",IF(OR(IF(特征计算_周度!B781="",FALSE,特征计算_周度!B781&gt;2),IF(特征计算_周度!C781="",FALSE,特征计算_周度!C781&gt;2),IF(特征计算_周度!G781="",FALSE,特征计算_周度!G781&gt;2),IF(特征计算_周度!E781="",FALSE,特征计算_周度!E781&gt;2),IF(特征计算_周度!F781="",FALSE,特征计算_周度!F781&gt;2)),MAX(B783,MAX(IF(特征计算_周度!B781="",0,特征计算_周度!B781),IF(特征计算_周度!C781="",0,特征计算_周度!C781),IF(特征计算_周度!G781="",0,特征计算_周度!G781),IF(特征计算_周度!E781="",0,特征计算_周度!E781),IF(特征计算_周度!F781="",0,特征计算_周度!F781))),B783))</f>
        <v/>
      </c>
      <c r="D783" s="129">
        <f>原始数据_周度!B781</f>
        <v/>
      </c>
      <c r="E783" s="157">
        <f>IF(D783="","",D783/MAX(D$4:D783)-1)</f>
        <v/>
      </c>
    </row>
    <row r="784">
      <c r="A784" s="127">
        <f>原始数据_周度!A782</f>
        <v/>
      </c>
      <c r="B784" s="128">
        <f>IF(特征计算_周度!B782="","",0.25*IF(特征计算_周度!B782="",0,特征计算_周度!B782)+0.25*IF(特征计算_周度!C782="",0,特征计算_周度!C782)+0.15*IF(特征计算_周度!D782="",0,特征计算_周度!D782)+0.15*IF(特征计算_周度!E782="",0,特征计算_周度!E782)+0.2*IF(特征计算_周度!F782="",0,特征计算_周度!F782))</f>
        <v/>
      </c>
      <c r="C784" s="128">
        <f>IF(B784="","",IF(OR(IF(特征计算_周度!B782="",FALSE,特征计算_周度!B782&gt;2),IF(特征计算_周度!C782="",FALSE,特征计算_周度!C782&gt;2),IF(特征计算_周度!G782="",FALSE,特征计算_周度!G782&gt;2),IF(特征计算_周度!E782="",FALSE,特征计算_周度!E782&gt;2),IF(特征计算_周度!F782="",FALSE,特征计算_周度!F782&gt;2)),MAX(B784,MAX(IF(特征计算_周度!B782="",0,特征计算_周度!B782),IF(特征计算_周度!C782="",0,特征计算_周度!C782),IF(特征计算_周度!G782="",0,特征计算_周度!G782),IF(特征计算_周度!E782="",0,特征计算_周度!E782),IF(特征计算_周度!F782="",0,特征计算_周度!F782))),B784))</f>
        <v/>
      </c>
      <c r="D784" s="129">
        <f>原始数据_周度!B782</f>
        <v/>
      </c>
      <c r="E784" s="157">
        <f>IF(D784="","",D784/MAX(D$4:D784)-1)</f>
        <v/>
      </c>
    </row>
    <row r="785">
      <c r="A785" s="127">
        <f>原始数据_周度!A783</f>
        <v/>
      </c>
      <c r="B785" s="128">
        <f>IF(特征计算_周度!B783="","",0.25*IF(特征计算_周度!B783="",0,特征计算_周度!B783)+0.25*IF(特征计算_周度!C783="",0,特征计算_周度!C783)+0.15*IF(特征计算_周度!D783="",0,特征计算_周度!D783)+0.15*IF(特征计算_周度!E783="",0,特征计算_周度!E783)+0.2*IF(特征计算_周度!F783="",0,特征计算_周度!F783))</f>
        <v/>
      </c>
      <c r="C785" s="128">
        <f>IF(B785="","",IF(OR(IF(特征计算_周度!B783="",FALSE,特征计算_周度!B783&gt;2),IF(特征计算_周度!C783="",FALSE,特征计算_周度!C783&gt;2),IF(特征计算_周度!G783="",FALSE,特征计算_周度!G783&gt;2),IF(特征计算_周度!E783="",FALSE,特征计算_周度!E783&gt;2),IF(特征计算_周度!F783="",FALSE,特征计算_周度!F783&gt;2)),MAX(B785,MAX(IF(特征计算_周度!B783="",0,特征计算_周度!B783),IF(特征计算_周度!C783="",0,特征计算_周度!C783),IF(特征计算_周度!G783="",0,特征计算_周度!G783),IF(特征计算_周度!E783="",0,特征计算_周度!E783),IF(特征计算_周度!F783="",0,特征计算_周度!F783))),B785))</f>
        <v/>
      </c>
      <c r="D785" s="129">
        <f>原始数据_周度!B783</f>
        <v/>
      </c>
      <c r="E785" s="157">
        <f>IF(D785="","",D785/MAX(D$4:D785)-1)</f>
        <v/>
      </c>
    </row>
    <row r="786">
      <c r="A786" s="127">
        <f>原始数据_周度!A784</f>
        <v/>
      </c>
      <c r="B786" s="128">
        <f>IF(特征计算_周度!B784="","",0.25*IF(特征计算_周度!B784="",0,特征计算_周度!B784)+0.25*IF(特征计算_周度!C784="",0,特征计算_周度!C784)+0.15*IF(特征计算_周度!D784="",0,特征计算_周度!D784)+0.15*IF(特征计算_周度!E784="",0,特征计算_周度!E784)+0.2*IF(特征计算_周度!F784="",0,特征计算_周度!F784))</f>
        <v/>
      </c>
      <c r="C786" s="128">
        <f>IF(B786="","",IF(OR(IF(特征计算_周度!B784="",FALSE,特征计算_周度!B784&gt;2),IF(特征计算_周度!C784="",FALSE,特征计算_周度!C784&gt;2),IF(特征计算_周度!G784="",FALSE,特征计算_周度!G784&gt;2),IF(特征计算_周度!E784="",FALSE,特征计算_周度!E784&gt;2),IF(特征计算_周度!F784="",FALSE,特征计算_周度!F784&gt;2)),MAX(B786,MAX(IF(特征计算_周度!B784="",0,特征计算_周度!B784),IF(特征计算_周度!C784="",0,特征计算_周度!C784),IF(特征计算_周度!G784="",0,特征计算_周度!G784),IF(特征计算_周度!E784="",0,特征计算_周度!E784),IF(特征计算_周度!F784="",0,特征计算_周度!F784))),B786))</f>
        <v/>
      </c>
      <c r="D786" s="129">
        <f>原始数据_周度!B784</f>
        <v/>
      </c>
      <c r="E786" s="157">
        <f>IF(D786="","",D786/MAX(D$4:D786)-1)</f>
        <v/>
      </c>
    </row>
    <row r="787">
      <c r="A787" s="127">
        <f>原始数据_周度!A785</f>
        <v/>
      </c>
      <c r="B787" s="128">
        <f>IF(特征计算_周度!B785="","",0.25*IF(特征计算_周度!B785="",0,特征计算_周度!B785)+0.25*IF(特征计算_周度!C785="",0,特征计算_周度!C785)+0.15*IF(特征计算_周度!D785="",0,特征计算_周度!D785)+0.15*IF(特征计算_周度!E785="",0,特征计算_周度!E785)+0.2*IF(特征计算_周度!F785="",0,特征计算_周度!F785))</f>
        <v/>
      </c>
      <c r="C787" s="128">
        <f>IF(B787="","",IF(OR(IF(特征计算_周度!B785="",FALSE,特征计算_周度!B785&gt;2),IF(特征计算_周度!C785="",FALSE,特征计算_周度!C785&gt;2),IF(特征计算_周度!G785="",FALSE,特征计算_周度!G785&gt;2),IF(特征计算_周度!E785="",FALSE,特征计算_周度!E785&gt;2),IF(特征计算_周度!F785="",FALSE,特征计算_周度!F785&gt;2)),MAX(B787,MAX(IF(特征计算_周度!B785="",0,特征计算_周度!B785),IF(特征计算_周度!C785="",0,特征计算_周度!C785),IF(特征计算_周度!G785="",0,特征计算_周度!G785),IF(特征计算_周度!E785="",0,特征计算_周度!E785),IF(特征计算_周度!F785="",0,特征计算_周度!F785))),B787))</f>
        <v/>
      </c>
      <c r="D787" s="129">
        <f>原始数据_周度!B785</f>
        <v/>
      </c>
      <c r="E787" s="157">
        <f>IF(D787="","",D787/MAX(D$4:D787)-1)</f>
        <v/>
      </c>
    </row>
    <row r="788">
      <c r="A788" s="127">
        <f>原始数据_周度!A786</f>
        <v/>
      </c>
      <c r="B788" s="128">
        <f>IF(特征计算_周度!B786="","",0.25*IF(特征计算_周度!B786="",0,特征计算_周度!B786)+0.25*IF(特征计算_周度!C786="",0,特征计算_周度!C786)+0.15*IF(特征计算_周度!D786="",0,特征计算_周度!D786)+0.15*IF(特征计算_周度!E786="",0,特征计算_周度!E786)+0.2*IF(特征计算_周度!F786="",0,特征计算_周度!F786))</f>
        <v/>
      </c>
      <c r="C788" s="128">
        <f>IF(B788="","",IF(OR(IF(特征计算_周度!B786="",FALSE,特征计算_周度!B786&gt;2),IF(特征计算_周度!C786="",FALSE,特征计算_周度!C786&gt;2),IF(特征计算_周度!G786="",FALSE,特征计算_周度!G786&gt;2),IF(特征计算_周度!E786="",FALSE,特征计算_周度!E786&gt;2),IF(特征计算_周度!F786="",FALSE,特征计算_周度!F786&gt;2)),MAX(B788,MAX(IF(特征计算_周度!B786="",0,特征计算_周度!B786),IF(特征计算_周度!C786="",0,特征计算_周度!C786),IF(特征计算_周度!G786="",0,特征计算_周度!G786),IF(特征计算_周度!E786="",0,特征计算_周度!E786),IF(特征计算_周度!F786="",0,特征计算_周度!F786))),B788))</f>
        <v/>
      </c>
      <c r="D788" s="129">
        <f>原始数据_周度!B786</f>
        <v/>
      </c>
      <c r="E788" s="157">
        <f>IF(D788="","",D788/MAX(D$4:D788)-1)</f>
        <v/>
      </c>
    </row>
    <row r="789">
      <c r="A789" s="127">
        <f>原始数据_周度!A787</f>
        <v/>
      </c>
      <c r="B789" s="128">
        <f>IF(特征计算_周度!B787="","",0.25*IF(特征计算_周度!B787="",0,特征计算_周度!B787)+0.25*IF(特征计算_周度!C787="",0,特征计算_周度!C787)+0.15*IF(特征计算_周度!D787="",0,特征计算_周度!D787)+0.15*IF(特征计算_周度!E787="",0,特征计算_周度!E787)+0.2*IF(特征计算_周度!F787="",0,特征计算_周度!F787))</f>
        <v/>
      </c>
      <c r="C789" s="128">
        <f>IF(B789="","",IF(OR(IF(特征计算_周度!B787="",FALSE,特征计算_周度!B787&gt;2),IF(特征计算_周度!C787="",FALSE,特征计算_周度!C787&gt;2),IF(特征计算_周度!G787="",FALSE,特征计算_周度!G787&gt;2),IF(特征计算_周度!E787="",FALSE,特征计算_周度!E787&gt;2),IF(特征计算_周度!F787="",FALSE,特征计算_周度!F787&gt;2)),MAX(B789,MAX(IF(特征计算_周度!B787="",0,特征计算_周度!B787),IF(特征计算_周度!C787="",0,特征计算_周度!C787),IF(特征计算_周度!G787="",0,特征计算_周度!G787),IF(特征计算_周度!E787="",0,特征计算_周度!E787),IF(特征计算_周度!F787="",0,特征计算_周度!F787))),B789))</f>
        <v/>
      </c>
      <c r="D789" s="129">
        <f>原始数据_周度!B787</f>
        <v/>
      </c>
      <c r="E789" s="157">
        <f>IF(D789="","",D789/MAX(D$4:D789)-1)</f>
        <v/>
      </c>
    </row>
    <row r="790">
      <c r="A790" s="127">
        <f>原始数据_周度!A788</f>
        <v/>
      </c>
      <c r="B790" s="128">
        <f>IF(特征计算_周度!B788="","",0.25*IF(特征计算_周度!B788="",0,特征计算_周度!B788)+0.25*IF(特征计算_周度!C788="",0,特征计算_周度!C788)+0.15*IF(特征计算_周度!D788="",0,特征计算_周度!D788)+0.15*IF(特征计算_周度!E788="",0,特征计算_周度!E788)+0.2*IF(特征计算_周度!F788="",0,特征计算_周度!F788))</f>
        <v/>
      </c>
      <c r="C790" s="128">
        <f>IF(B790="","",IF(OR(IF(特征计算_周度!B788="",FALSE,特征计算_周度!B788&gt;2),IF(特征计算_周度!C788="",FALSE,特征计算_周度!C788&gt;2),IF(特征计算_周度!G788="",FALSE,特征计算_周度!G788&gt;2),IF(特征计算_周度!E788="",FALSE,特征计算_周度!E788&gt;2),IF(特征计算_周度!F788="",FALSE,特征计算_周度!F788&gt;2)),MAX(B790,MAX(IF(特征计算_周度!B788="",0,特征计算_周度!B788),IF(特征计算_周度!C788="",0,特征计算_周度!C788),IF(特征计算_周度!G788="",0,特征计算_周度!G788),IF(特征计算_周度!E788="",0,特征计算_周度!E788),IF(特征计算_周度!F788="",0,特征计算_周度!F788))),B790))</f>
        <v/>
      </c>
      <c r="D790" s="129">
        <f>原始数据_周度!B788</f>
        <v/>
      </c>
      <c r="E790" s="157">
        <f>IF(D790="","",D790/MAX(D$4:D790)-1)</f>
        <v/>
      </c>
    </row>
    <row r="791">
      <c r="A791" s="127">
        <f>原始数据_周度!A789</f>
        <v/>
      </c>
      <c r="B791" s="128">
        <f>IF(特征计算_周度!B789="","",0.25*IF(特征计算_周度!B789="",0,特征计算_周度!B789)+0.25*IF(特征计算_周度!C789="",0,特征计算_周度!C789)+0.15*IF(特征计算_周度!D789="",0,特征计算_周度!D789)+0.15*IF(特征计算_周度!E789="",0,特征计算_周度!E789)+0.2*IF(特征计算_周度!F789="",0,特征计算_周度!F789))</f>
        <v/>
      </c>
      <c r="C791" s="128">
        <f>IF(B791="","",IF(OR(IF(特征计算_周度!B789="",FALSE,特征计算_周度!B789&gt;2),IF(特征计算_周度!C789="",FALSE,特征计算_周度!C789&gt;2),IF(特征计算_周度!G789="",FALSE,特征计算_周度!G789&gt;2),IF(特征计算_周度!E789="",FALSE,特征计算_周度!E789&gt;2),IF(特征计算_周度!F789="",FALSE,特征计算_周度!F789&gt;2)),MAX(B791,MAX(IF(特征计算_周度!B789="",0,特征计算_周度!B789),IF(特征计算_周度!C789="",0,特征计算_周度!C789),IF(特征计算_周度!G789="",0,特征计算_周度!G789),IF(特征计算_周度!E789="",0,特征计算_周度!E789),IF(特征计算_周度!F789="",0,特征计算_周度!F789))),B791))</f>
        <v/>
      </c>
      <c r="D791" s="129">
        <f>原始数据_周度!B789</f>
        <v/>
      </c>
      <c r="E791" s="157">
        <f>IF(D791="","",D791/MAX(D$4:D791)-1)</f>
        <v/>
      </c>
    </row>
    <row r="792">
      <c r="A792" s="127">
        <f>原始数据_周度!A790</f>
        <v/>
      </c>
      <c r="B792" s="128">
        <f>IF(特征计算_周度!B790="","",0.25*IF(特征计算_周度!B790="",0,特征计算_周度!B790)+0.25*IF(特征计算_周度!C790="",0,特征计算_周度!C790)+0.15*IF(特征计算_周度!D790="",0,特征计算_周度!D790)+0.15*IF(特征计算_周度!E790="",0,特征计算_周度!E790)+0.2*IF(特征计算_周度!F790="",0,特征计算_周度!F790))</f>
        <v/>
      </c>
      <c r="C792" s="128">
        <f>IF(B792="","",IF(OR(IF(特征计算_周度!B790="",FALSE,特征计算_周度!B790&gt;2),IF(特征计算_周度!C790="",FALSE,特征计算_周度!C790&gt;2),IF(特征计算_周度!G790="",FALSE,特征计算_周度!G790&gt;2),IF(特征计算_周度!E790="",FALSE,特征计算_周度!E790&gt;2),IF(特征计算_周度!F790="",FALSE,特征计算_周度!F790&gt;2)),MAX(B792,MAX(IF(特征计算_周度!B790="",0,特征计算_周度!B790),IF(特征计算_周度!C790="",0,特征计算_周度!C790),IF(特征计算_周度!G790="",0,特征计算_周度!G790),IF(特征计算_周度!E790="",0,特征计算_周度!E790),IF(特征计算_周度!F790="",0,特征计算_周度!F790))),B792))</f>
        <v/>
      </c>
      <c r="D792" s="129">
        <f>原始数据_周度!B790</f>
        <v/>
      </c>
      <c r="E792" s="157">
        <f>IF(D792="","",D792/MAX(D$4:D792)-1)</f>
        <v/>
      </c>
    </row>
    <row r="793">
      <c r="A793" s="127">
        <f>原始数据_周度!A791</f>
        <v/>
      </c>
      <c r="B793" s="128">
        <f>IF(特征计算_周度!B791="","",0.25*IF(特征计算_周度!B791="",0,特征计算_周度!B791)+0.25*IF(特征计算_周度!C791="",0,特征计算_周度!C791)+0.15*IF(特征计算_周度!D791="",0,特征计算_周度!D791)+0.15*IF(特征计算_周度!E791="",0,特征计算_周度!E791)+0.2*IF(特征计算_周度!F791="",0,特征计算_周度!F791))</f>
        <v/>
      </c>
      <c r="C793" s="128">
        <f>IF(B793="","",IF(OR(IF(特征计算_周度!B791="",FALSE,特征计算_周度!B791&gt;2),IF(特征计算_周度!C791="",FALSE,特征计算_周度!C791&gt;2),IF(特征计算_周度!G791="",FALSE,特征计算_周度!G791&gt;2),IF(特征计算_周度!E791="",FALSE,特征计算_周度!E791&gt;2),IF(特征计算_周度!F791="",FALSE,特征计算_周度!F791&gt;2)),MAX(B793,MAX(IF(特征计算_周度!B791="",0,特征计算_周度!B791),IF(特征计算_周度!C791="",0,特征计算_周度!C791),IF(特征计算_周度!G791="",0,特征计算_周度!G791),IF(特征计算_周度!E791="",0,特征计算_周度!E791),IF(特征计算_周度!F791="",0,特征计算_周度!F791))),B793))</f>
        <v/>
      </c>
      <c r="D793" s="129">
        <f>原始数据_周度!B791</f>
        <v/>
      </c>
      <c r="E793" s="157">
        <f>IF(D793="","",D793/MAX(D$4:D793)-1)</f>
        <v/>
      </c>
    </row>
    <row r="794">
      <c r="A794" s="127">
        <f>原始数据_周度!A792</f>
        <v/>
      </c>
      <c r="B794" s="128">
        <f>IF(特征计算_周度!B792="","",0.25*IF(特征计算_周度!B792="",0,特征计算_周度!B792)+0.25*IF(特征计算_周度!C792="",0,特征计算_周度!C792)+0.15*IF(特征计算_周度!D792="",0,特征计算_周度!D792)+0.15*IF(特征计算_周度!E792="",0,特征计算_周度!E792)+0.2*IF(特征计算_周度!F792="",0,特征计算_周度!F792))</f>
        <v/>
      </c>
      <c r="C794" s="128">
        <f>IF(B794="","",IF(OR(IF(特征计算_周度!B792="",FALSE,特征计算_周度!B792&gt;2),IF(特征计算_周度!C792="",FALSE,特征计算_周度!C792&gt;2),IF(特征计算_周度!G792="",FALSE,特征计算_周度!G792&gt;2),IF(特征计算_周度!E792="",FALSE,特征计算_周度!E792&gt;2),IF(特征计算_周度!F792="",FALSE,特征计算_周度!F792&gt;2)),MAX(B794,MAX(IF(特征计算_周度!B792="",0,特征计算_周度!B792),IF(特征计算_周度!C792="",0,特征计算_周度!C792),IF(特征计算_周度!G792="",0,特征计算_周度!G792),IF(特征计算_周度!E792="",0,特征计算_周度!E792),IF(特征计算_周度!F792="",0,特征计算_周度!F792))),B794))</f>
        <v/>
      </c>
      <c r="D794" s="129">
        <f>原始数据_周度!B792</f>
        <v/>
      </c>
      <c r="E794" s="157">
        <f>IF(D794="","",D794/MAX(D$4:D794)-1)</f>
        <v/>
      </c>
    </row>
    <row r="795">
      <c r="A795" s="127">
        <f>原始数据_周度!A793</f>
        <v/>
      </c>
      <c r="B795" s="128">
        <f>IF(特征计算_周度!B793="","",0.25*IF(特征计算_周度!B793="",0,特征计算_周度!B793)+0.25*IF(特征计算_周度!C793="",0,特征计算_周度!C793)+0.15*IF(特征计算_周度!D793="",0,特征计算_周度!D793)+0.15*IF(特征计算_周度!E793="",0,特征计算_周度!E793)+0.2*IF(特征计算_周度!F793="",0,特征计算_周度!F793))</f>
        <v/>
      </c>
      <c r="C795" s="128">
        <f>IF(B795="","",IF(OR(IF(特征计算_周度!B793="",FALSE,特征计算_周度!B793&gt;2),IF(特征计算_周度!C793="",FALSE,特征计算_周度!C793&gt;2),IF(特征计算_周度!G793="",FALSE,特征计算_周度!G793&gt;2),IF(特征计算_周度!E793="",FALSE,特征计算_周度!E793&gt;2),IF(特征计算_周度!F793="",FALSE,特征计算_周度!F793&gt;2)),MAX(B795,MAX(IF(特征计算_周度!B793="",0,特征计算_周度!B793),IF(特征计算_周度!C793="",0,特征计算_周度!C793),IF(特征计算_周度!G793="",0,特征计算_周度!G793),IF(特征计算_周度!E793="",0,特征计算_周度!E793),IF(特征计算_周度!F793="",0,特征计算_周度!F793))),B795))</f>
        <v/>
      </c>
      <c r="D795" s="129">
        <f>原始数据_周度!B793</f>
        <v/>
      </c>
      <c r="E795" s="157">
        <f>IF(D795="","",D795/MAX(D$4:D795)-1)</f>
        <v/>
      </c>
    </row>
    <row r="796">
      <c r="A796" s="127">
        <f>原始数据_周度!A794</f>
        <v/>
      </c>
      <c r="B796" s="128">
        <f>IF(特征计算_周度!B794="","",0.25*IF(特征计算_周度!B794="",0,特征计算_周度!B794)+0.25*IF(特征计算_周度!C794="",0,特征计算_周度!C794)+0.15*IF(特征计算_周度!D794="",0,特征计算_周度!D794)+0.15*IF(特征计算_周度!E794="",0,特征计算_周度!E794)+0.2*IF(特征计算_周度!F794="",0,特征计算_周度!F794))</f>
        <v/>
      </c>
      <c r="C796" s="128">
        <f>IF(B796="","",IF(OR(IF(特征计算_周度!B794="",FALSE,特征计算_周度!B794&gt;2),IF(特征计算_周度!C794="",FALSE,特征计算_周度!C794&gt;2),IF(特征计算_周度!G794="",FALSE,特征计算_周度!G794&gt;2),IF(特征计算_周度!E794="",FALSE,特征计算_周度!E794&gt;2),IF(特征计算_周度!F794="",FALSE,特征计算_周度!F794&gt;2)),MAX(B796,MAX(IF(特征计算_周度!B794="",0,特征计算_周度!B794),IF(特征计算_周度!C794="",0,特征计算_周度!C794),IF(特征计算_周度!G794="",0,特征计算_周度!G794),IF(特征计算_周度!E794="",0,特征计算_周度!E794),IF(特征计算_周度!F794="",0,特征计算_周度!F794))),B796))</f>
        <v/>
      </c>
      <c r="D796" s="129">
        <f>原始数据_周度!B794</f>
        <v/>
      </c>
      <c r="E796" s="157">
        <f>IF(D796="","",D796/MAX(D$4:D796)-1)</f>
        <v/>
      </c>
    </row>
    <row r="797">
      <c r="A797" s="127">
        <f>原始数据_周度!A795</f>
        <v/>
      </c>
      <c r="B797" s="128">
        <f>IF(特征计算_周度!B795="","",0.25*IF(特征计算_周度!B795="",0,特征计算_周度!B795)+0.25*IF(特征计算_周度!C795="",0,特征计算_周度!C795)+0.15*IF(特征计算_周度!D795="",0,特征计算_周度!D795)+0.15*IF(特征计算_周度!E795="",0,特征计算_周度!E795)+0.2*IF(特征计算_周度!F795="",0,特征计算_周度!F795))</f>
        <v/>
      </c>
      <c r="C797" s="128">
        <f>IF(B797="","",IF(OR(IF(特征计算_周度!B795="",FALSE,特征计算_周度!B795&gt;2),IF(特征计算_周度!C795="",FALSE,特征计算_周度!C795&gt;2),IF(特征计算_周度!G795="",FALSE,特征计算_周度!G795&gt;2),IF(特征计算_周度!E795="",FALSE,特征计算_周度!E795&gt;2),IF(特征计算_周度!F795="",FALSE,特征计算_周度!F795&gt;2)),MAX(B797,MAX(IF(特征计算_周度!B795="",0,特征计算_周度!B795),IF(特征计算_周度!C795="",0,特征计算_周度!C795),IF(特征计算_周度!G795="",0,特征计算_周度!G795),IF(特征计算_周度!E795="",0,特征计算_周度!E795),IF(特征计算_周度!F795="",0,特征计算_周度!F795))),B797))</f>
        <v/>
      </c>
      <c r="D797" s="129">
        <f>原始数据_周度!B795</f>
        <v/>
      </c>
      <c r="E797" s="157">
        <f>IF(D797="","",D797/MAX(D$4:D797)-1)</f>
        <v/>
      </c>
    </row>
    <row r="798">
      <c r="A798" s="127">
        <f>原始数据_周度!A796</f>
        <v/>
      </c>
      <c r="B798" s="128">
        <f>IF(特征计算_周度!B796="","",0.25*IF(特征计算_周度!B796="",0,特征计算_周度!B796)+0.25*IF(特征计算_周度!C796="",0,特征计算_周度!C796)+0.15*IF(特征计算_周度!D796="",0,特征计算_周度!D796)+0.15*IF(特征计算_周度!E796="",0,特征计算_周度!E796)+0.2*IF(特征计算_周度!F796="",0,特征计算_周度!F796))</f>
        <v/>
      </c>
      <c r="C798" s="128">
        <f>IF(B798="","",IF(OR(IF(特征计算_周度!B796="",FALSE,特征计算_周度!B796&gt;2),IF(特征计算_周度!C796="",FALSE,特征计算_周度!C796&gt;2),IF(特征计算_周度!G796="",FALSE,特征计算_周度!G796&gt;2),IF(特征计算_周度!E796="",FALSE,特征计算_周度!E796&gt;2),IF(特征计算_周度!F796="",FALSE,特征计算_周度!F796&gt;2)),MAX(B798,MAX(IF(特征计算_周度!B796="",0,特征计算_周度!B796),IF(特征计算_周度!C796="",0,特征计算_周度!C796),IF(特征计算_周度!G796="",0,特征计算_周度!G796),IF(特征计算_周度!E796="",0,特征计算_周度!E796),IF(特征计算_周度!F796="",0,特征计算_周度!F796))),B798))</f>
        <v/>
      </c>
      <c r="D798" s="129">
        <f>原始数据_周度!B796</f>
        <v/>
      </c>
      <c r="E798" s="157">
        <f>IF(D798="","",D798/MAX(D$4:D798)-1)</f>
        <v/>
      </c>
    </row>
    <row r="799">
      <c r="A799" s="127">
        <f>原始数据_周度!A797</f>
        <v/>
      </c>
      <c r="B799" s="128">
        <f>IF(特征计算_周度!B797="","",0.25*IF(特征计算_周度!B797="",0,特征计算_周度!B797)+0.25*IF(特征计算_周度!C797="",0,特征计算_周度!C797)+0.15*IF(特征计算_周度!D797="",0,特征计算_周度!D797)+0.15*IF(特征计算_周度!E797="",0,特征计算_周度!E797)+0.2*IF(特征计算_周度!F797="",0,特征计算_周度!F797))</f>
        <v/>
      </c>
      <c r="C799" s="128">
        <f>IF(B799="","",IF(OR(IF(特征计算_周度!B797="",FALSE,特征计算_周度!B797&gt;2),IF(特征计算_周度!C797="",FALSE,特征计算_周度!C797&gt;2),IF(特征计算_周度!G797="",FALSE,特征计算_周度!G797&gt;2),IF(特征计算_周度!E797="",FALSE,特征计算_周度!E797&gt;2),IF(特征计算_周度!F797="",FALSE,特征计算_周度!F797&gt;2)),MAX(B799,MAX(IF(特征计算_周度!B797="",0,特征计算_周度!B797),IF(特征计算_周度!C797="",0,特征计算_周度!C797),IF(特征计算_周度!G797="",0,特征计算_周度!G797),IF(特征计算_周度!E797="",0,特征计算_周度!E797),IF(特征计算_周度!F797="",0,特征计算_周度!F797))),B799))</f>
        <v/>
      </c>
      <c r="D799" s="129">
        <f>原始数据_周度!B797</f>
        <v/>
      </c>
      <c r="E799" s="157">
        <f>IF(D799="","",D799/MAX(D$4:D799)-1)</f>
        <v/>
      </c>
    </row>
    <row r="800">
      <c r="A800" s="127">
        <f>原始数据_周度!A798</f>
        <v/>
      </c>
      <c r="B800" s="128">
        <f>IF(特征计算_周度!B798="","",0.25*IF(特征计算_周度!B798="",0,特征计算_周度!B798)+0.25*IF(特征计算_周度!C798="",0,特征计算_周度!C798)+0.15*IF(特征计算_周度!D798="",0,特征计算_周度!D798)+0.15*IF(特征计算_周度!E798="",0,特征计算_周度!E798)+0.2*IF(特征计算_周度!F798="",0,特征计算_周度!F798))</f>
        <v/>
      </c>
      <c r="C800" s="128">
        <f>IF(B800="","",IF(OR(IF(特征计算_周度!B798="",FALSE,特征计算_周度!B798&gt;2),IF(特征计算_周度!C798="",FALSE,特征计算_周度!C798&gt;2),IF(特征计算_周度!G798="",FALSE,特征计算_周度!G798&gt;2),IF(特征计算_周度!E798="",FALSE,特征计算_周度!E798&gt;2),IF(特征计算_周度!F798="",FALSE,特征计算_周度!F798&gt;2)),MAX(B800,MAX(IF(特征计算_周度!B798="",0,特征计算_周度!B798),IF(特征计算_周度!C798="",0,特征计算_周度!C798),IF(特征计算_周度!G798="",0,特征计算_周度!G798),IF(特征计算_周度!E798="",0,特征计算_周度!E798),IF(特征计算_周度!F798="",0,特征计算_周度!F798))),B800))</f>
        <v/>
      </c>
      <c r="D800" s="129">
        <f>原始数据_周度!B798</f>
        <v/>
      </c>
      <c r="E800" s="157">
        <f>IF(D800="","",D800/MAX(D$4:D800)-1)</f>
        <v/>
      </c>
    </row>
    <row r="801">
      <c r="A801" s="127">
        <f>原始数据_周度!A799</f>
        <v/>
      </c>
      <c r="B801" s="128">
        <f>IF(特征计算_周度!B799="","",0.25*IF(特征计算_周度!B799="",0,特征计算_周度!B799)+0.25*IF(特征计算_周度!C799="",0,特征计算_周度!C799)+0.15*IF(特征计算_周度!D799="",0,特征计算_周度!D799)+0.15*IF(特征计算_周度!E799="",0,特征计算_周度!E799)+0.2*IF(特征计算_周度!F799="",0,特征计算_周度!F799))</f>
        <v/>
      </c>
      <c r="C801" s="128">
        <f>IF(B801="","",IF(OR(IF(特征计算_周度!B799="",FALSE,特征计算_周度!B799&gt;2),IF(特征计算_周度!C799="",FALSE,特征计算_周度!C799&gt;2),IF(特征计算_周度!G799="",FALSE,特征计算_周度!G799&gt;2),IF(特征计算_周度!E799="",FALSE,特征计算_周度!E799&gt;2),IF(特征计算_周度!F799="",FALSE,特征计算_周度!F799&gt;2)),MAX(B801,MAX(IF(特征计算_周度!B799="",0,特征计算_周度!B799),IF(特征计算_周度!C799="",0,特征计算_周度!C799),IF(特征计算_周度!G799="",0,特征计算_周度!G799),IF(特征计算_周度!E799="",0,特征计算_周度!E799),IF(特征计算_周度!F799="",0,特征计算_周度!F799))),B801))</f>
        <v/>
      </c>
      <c r="D801" s="129">
        <f>原始数据_周度!B799</f>
        <v/>
      </c>
      <c r="E801" s="157">
        <f>IF(D801="","",D801/MAX(D$4:D801)-1)</f>
        <v/>
      </c>
    </row>
    <row r="802">
      <c r="A802" s="127">
        <f>原始数据_周度!A800</f>
        <v/>
      </c>
      <c r="B802" s="128">
        <f>IF(特征计算_周度!B800="","",0.25*IF(特征计算_周度!B800="",0,特征计算_周度!B800)+0.25*IF(特征计算_周度!C800="",0,特征计算_周度!C800)+0.15*IF(特征计算_周度!D800="",0,特征计算_周度!D800)+0.15*IF(特征计算_周度!E800="",0,特征计算_周度!E800)+0.2*IF(特征计算_周度!F800="",0,特征计算_周度!F800))</f>
        <v/>
      </c>
      <c r="C802" s="128">
        <f>IF(B802="","",IF(OR(IF(特征计算_周度!B800="",FALSE,特征计算_周度!B800&gt;2),IF(特征计算_周度!C800="",FALSE,特征计算_周度!C800&gt;2),IF(特征计算_周度!G800="",FALSE,特征计算_周度!G800&gt;2),IF(特征计算_周度!E800="",FALSE,特征计算_周度!E800&gt;2),IF(特征计算_周度!F800="",FALSE,特征计算_周度!F800&gt;2)),MAX(B802,MAX(IF(特征计算_周度!B800="",0,特征计算_周度!B800),IF(特征计算_周度!C800="",0,特征计算_周度!C800),IF(特征计算_周度!G800="",0,特征计算_周度!G800),IF(特征计算_周度!E800="",0,特征计算_周度!E800),IF(特征计算_周度!F800="",0,特征计算_周度!F800))),B802))</f>
        <v/>
      </c>
      <c r="D802" s="129">
        <f>原始数据_周度!B800</f>
        <v/>
      </c>
      <c r="E802" s="157">
        <f>IF(D802="","",D802/MAX(D$4:D802)-1)</f>
        <v/>
      </c>
    </row>
    <row r="803">
      <c r="A803" s="127">
        <f>原始数据_周度!A801</f>
        <v/>
      </c>
      <c r="B803" s="128">
        <f>IF(特征计算_周度!B801="","",0.25*IF(特征计算_周度!B801="",0,特征计算_周度!B801)+0.25*IF(特征计算_周度!C801="",0,特征计算_周度!C801)+0.15*IF(特征计算_周度!D801="",0,特征计算_周度!D801)+0.15*IF(特征计算_周度!E801="",0,特征计算_周度!E801)+0.2*IF(特征计算_周度!F801="",0,特征计算_周度!F801))</f>
        <v/>
      </c>
      <c r="C803" s="128">
        <f>IF(B803="","",IF(OR(IF(特征计算_周度!B801="",FALSE,特征计算_周度!B801&gt;2),IF(特征计算_周度!C801="",FALSE,特征计算_周度!C801&gt;2),IF(特征计算_周度!G801="",FALSE,特征计算_周度!G801&gt;2),IF(特征计算_周度!E801="",FALSE,特征计算_周度!E801&gt;2),IF(特征计算_周度!F801="",FALSE,特征计算_周度!F801&gt;2)),MAX(B803,MAX(IF(特征计算_周度!B801="",0,特征计算_周度!B801),IF(特征计算_周度!C801="",0,特征计算_周度!C801),IF(特征计算_周度!G801="",0,特征计算_周度!G801),IF(特征计算_周度!E801="",0,特征计算_周度!E801),IF(特征计算_周度!F801="",0,特征计算_周度!F801))),B803))</f>
        <v/>
      </c>
      <c r="D803" s="129">
        <f>原始数据_周度!B801</f>
        <v/>
      </c>
      <c r="E803" s="157">
        <f>IF(D803="","",D803/MAX(D$4:D803)-1)</f>
        <v/>
      </c>
    </row>
    <row r="804">
      <c r="A804" s="127">
        <f>原始数据_周度!A802</f>
        <v/>
      </c>
      <c r="B804" s="128">
        <f>IF(特征计算_周度!B802="","",0.25*IF(特征计算_周度!B802="",0,特征计算_周度!B802)+0.25*IF(特征计算_周度!C802="",0,特征计算_周度!C802)+0.15*IF(特征计算_周度!D802="",0,特征计算_周度!D802)+0.15*IF(特征计算_周度!E802="",0,特征计算_周度!E802)+0.2*IF(特征计算_周度!F802="",0,特征计算_周度!F802))</f>
        <v/>
      </c>
      <c r="C804" s="128">
        <f>IF(B804="","",IF(OR(IF(特征计算_周度!B802="",FALSE,特征计算_周度!B802&gt;2),IF(特征计算_周度!C802="",FALSE,特征计算_周度!C802&gt;2),IF(特征计算_周度!G802="",FALSE,特征计算_周度!G802&gt;2),IF(特征计算_周度!E802="",FALSE,特征计算_周度!E802&gt;2),IF(特征计算_周度!F802="",FALSE,特征计算_周度!F802&gt;2)),MAX(B804,MAX(IF(特征计算_周度!B802="",0,特征计算_周度!B802),IF(特征计算_周度!C802="",0,特征计算_周度!C802),IF(特征计算_周度!G802="",0,特征计算_周度!G802),IF(特征计算_周度!E802="",0,特征计算_周度!E802),IF(特征计算_周度!F802="",0,特征计算_周度!F802))),B804))</f>
        <v/>
      </c>
      <c r="D804" s="129">
        <f>原始数据_周度!B802</f>
        <v/>
      </c>
      <c r="E804" s="157">
        <f>IF(D804="","",D804/MAX(D$4:D804)-1)</f>
        <v/>
      </c>
    </row>
    <row r="805">
      <c r="A805" s="127">
        <f>原始数据_周度!A803</f>
        <v/>
      </c>
      <c r="B805" s="128">
        <f>IF(特征计算_周度!B803="","",0.25*IF(特征计算_周度!B803="",0,特征计算_周度!B803)+0.25*IF(特征计算_周度!C803="",0,特征计算_周度!C803)+0.15*IF(特征计算_周度!D803="",0,特征计算_周度!D803)+0.15*IF(特征计算_周度!E803="",0,特征计算_周度!E803)+0.2*IF(特征计算_周度!F803="",0,特征计算_周度!F803))</f>
        <v/>
      </c>
      <c r="C805" s="128">
        <f>IF(B805="","",IF(OR(IF(特征计算_周度!B803="",FALSE,特征计算_周度!B803&gt;2),IF(特征计算_周度!C803="",FALSE,特征计算_周度!C803&gt;2),IF(特征计算_周度!G803="",FALSE,特征计算_周度!G803&gt;2),IF(特征计算_周度!E803="",FALSE,特征计算_周度!E803&gt;2),IF(特征计算_周度!F803="",FALSE,特征计算_周度!F803&gt;2)),MAX(B805,MAX(IF(特征计算_周度!B803="",0,特征计算_周度!B803),IF(特征计算_周度!C803="",0,特征计算_周度!C803),IF(特征计算_周度!G803="",0,特征计算_周度!G803),IF(特征计算_周度!E803="",0,特征计算_周度!E803),IF(特征计算_周度!F803="",0,特征计算_周度!F803))),B805))</f>
        <v/>
      </c>
      <c r="D805" s="129">
        <f>原始数据_周度!B803</f>
        <v/>
      </c>
      <c r="E805" s="157">
        <f>IF(D805="","",D805/MAX(D$4:D805)-1)</f>
        <v/>
      </c>
    </row>
    <row r="806">
      <c r="A806" s="127">
        <f>原始数据_周度!A804</f>
        <v/>
      </c>
      <c r="B806" s="128">
        <f>IF(特征计算_周度!B804="","",0.25*IF(特征计算_周度!B804="",0,特征计算_周度!B804)+0.25*IF(特征计算_周度!C804="",0,特征计算_周度!C804)+0.15*IF(特征计算_周度!D804="",0,特征计算_周度!D804)+0.15*IF(特征计算_周度!E804="",0,特征计算_周度!E804)+0.2*IF(特征计算_周度!F804="",0,特征计算_周度!F804))</f>
        <v/>
      </c>
      <c r="C806" s="128">
        <f>IF(B806="","",IF(OR(IF(特征计算_周度!B804="",FALSE,特征计算_周度!B804&gt;2),IF(特征计算_周度!C804="",FALSE,特征计算_周度!C804&gt;2),IF(特征计算_周度!G804="",FALSE,特征计算_周度!G804&gt;2),IF(特征计算_周度!E804="",FALSE,特征计算_周度!E804&gt;2),IF(特征计算_周度!F804="",FALSE,特征计算_周度!F804&gt;2)),MAX(B806,MAX(IF(特征计算_周度!B804="",0,特征计算_周度!B804),IF(特征计算_周度!C804="",0,特征计算_周度!C804),IF(特征计算_周度!G804="",0,特征计算_周度!G804),IF(特征计算_周度!E804="",0,特征计算_周度!E804),IF(特征计算_周度!F804="",0,特征计算_周度!F804))),B806))</f>
        <v/>
      </c>
      <c r="D806" s="129">
        <f>原始数据_周度!B804</f>
        <v/>
      </c>
      <c r="E806" s="157">
        <f>IF(D806="","",D806/MAX(D$4:D806)-1)</f>
        <v/>
      </c>
    </row>
    <row r="807">
      <c r="A807" s="127">
        <f>原始数据_周度!A805</f>
        <v/>
      </c>
      <c r="B807" s="128">
        <f>IF(特征计算_周度!B805="","",0.25*IF(特征计算_周度!B805="",0,特征计算_周度!B805)+0.25*IF(特征计算_周度!C805="",0,特征计算_周度!C805)+0.15*IF(特征计算_周度!D805="",0,特征计算_周度!D805)+0.15*IF(特征计算_周度!E805="",0,特征计算_周度!E805)+0.2*IF(特征计算_周度!F805="",0,特征计算_周度!F805))</f>
        <v/>
      </c>
      <c r="C807" s="128">
        <f>IF(B807="","",IF(OR(IF(特征计算_周度!B805="",FALSE,特征计算_周度!B805&gt;2),IF(特征计算_周度!C805="",FALSE,特征计算_周度!C805&gt;2),IF(特征计算_周度!G805="",FALSE,特征计算_周度!G805&gt;2),IF(特征计算_周度!E805="",FALSE,特征计算_周度!E805&gt;2),IF(特征计算_周度!F805="",FALSE,特征计算_周度!F805&gt;2)),MAX(B807,MAX(IF(特征计算_周度!B805="",0,特征计算_周度!B805),IF(特征计算_周度!C805="",0,特征计算_周度!C805),IF(特征计算_周度!G805="",0,特征计算_周度!G805),IF(特征计算_周度!E805="",0,特征计算_周度!E805),IF(特征计算_周度!F805="",0,特征计算_周度!F805))),B807))</f>
        <v/>
      </c>
      <c r="D807" s="129">
        <f>原始数据_周度!B805</f>
        <v/>
      </c>
      <c r="E807" s="157">
        <f>IF(D807="","",D807/MAX(D$4:D807)-1)</f>
        <v/>
      </c>
    </row>
    <row r="808">
      <c r="A808" s="127">
        <f>原始数据_周度!A806</f>
        <v/>
      </c>
      <c r="B808" s="128">
        <f>IF(特征计算_周度!B806="","",0.25*IF(特征计算_周度!B806="",0,特征计算_周度!B806)+0.25*IF(特征计算_周度!C806="",0,特征计算_周度!C806)+0.15*IF(特征计算_周度!D806="",0,特征计算_周度!D806)+0.15*IF(特征计算_周度!E806="",0,特征计算_周度!E806)+0.2*IF(特征计算_周度!F806="",0,特征计算_周度!F806))</f>
        <v/>
      </c>
      <c r="C808" s="128">
        <f>IF(B808="","",IF(OR(IF(特征计算_周度!B806="",FALSE,特征计算_周度!B806&gt;2),IF(特征计算_周度!C806="",FALSE,特征计算_周度!C806&gt;2),IF(特征计算_周度!G806="",FALSE,特征计算_周度!G806&gt;2),IF(特征计算_周度!E806="",FALSE,特征计算_周度!E806&gt;2),IF(特征计算_周度!F806="",FALSE,特征计算_周度!F806&gt;2)),MAX(B808,MAX(IF(特征计算_周度!B806="",0,特征计算_周度!B806),IF(特征计算_周度!C806="",0,特征计算_周度!C806),IF(特征计算_周度!G806="",0,特征计算_周度!G806),IF(特征计算_周度!E806="",0,特征计算_周度!E806),IF(特征计算_周度!F806="",0,特征计算_周度!F806))),B808))</f>
        <v/>
      </c>
      <c r="D808" s="129">
        <f>原始数据_周度!B806</f>
        <v/>
      </c>
      <c r="E808" s="157">
        <f>IF(D808="","",D808/MAX(D$4:D808)-1)</f>
        <v/>
      </c>
    </row>
    <row r="809">
      <c r="A809" s="127">
        <f>原始数据_周度!A807</f>
        <v/>
      </c>
      <c r="B809" s="128">
        <f>IF(特征计算_周度!B807="","",0.25*IF(特征计算_周度!B807="",0,特征计算_周度!B807)+0.25*IF(特征计算_周度!C807="",0,特征计算_周度!C807)+0.15*IF(特征计算_周度!D807="",0,特征计算_周度!D807)+0.15*IF(特征计算_周度!E807="",0,特征计算_周度!E807)+0.2*IF(特征计算_周度!F807="",0,特征计算_周度!F807))</f>
        <v/>
      </c>
      <c r="C809" s="128">
        <f>IF(B809="","",IF(OR(IF(特征计算_周度!B807="",FALSE,特征计算_周度!B807&gt;2),IF(特征计算_周度!C807="",FALSE,特征计算_周度!C807&gt;2),IF(特征计算_周度!G807="",FALSE,特征计算_周度!G807&gt;2),IF(特征计算_周度!E807="",FALSE,特征计算_周度!E807&gt;2),IF(特征计算_周度!F807="",FALSE,特征计算_周度!F807&gt;2)),MAX(B809,MAX(IF(特征计算_周度!B807="",0,特征计算_周度!B807),IF(特征计算_周度!C807="",0,特征计算_周度!C807),IF(特征计算_周度!G807="",0,特征计算_周度!G807),IF(特征计算_周度!E807="",0,特征计算_周度!E807),IF(特征计算_周度!F807="",0,特征计算_周度!F807))),B809))</f>
        <v/>
      </c>
      <c r="D809" s="129">
        <f>原始数据_周度!B807</f>
        <v/>
      </c>
      <c r="E809" s="157">
        <f>IF(D809="","",D809/MAX(D$4:D809)-1)</f>
        <v/>
      </c>
    </row>
    <row r="810">
      <c r="A810" s="127">
        <f>原始数据_周度!A808</f>
        <v/>
      </c>
      <c r="B810" s="128">
        <f>IF(特征计算_周度!B808="","",0.25*IF(特征计算_周度!B808="",0,特征计算_周度!B808)+0.25*IF(特征计算_周度!C808="",0,特征计算_周度!C808)+0.15*IF(特征计算_周度!D808="",0,特征计算_周度!D808)+0.15*IF(特征计算_周度!E808="",0,特征计算_周度!E808)+0.2*IF(特征计算_周度!F808="",0,特征计算_周度!F808))</f>
        <v/>
      </c>
      <c r="C810" s="128">
        <f>IF(B810="","",IF(OR(IF(特征计算_周度!B808="",FALSE,特征计算_周度!B808&gt;2),IF(特征计算_周度!C808="",FALSE,特征计算_周度!C808&gt;2),IF(特征计算_周度!G808="",FALSE,特征计算_周度!G808&gt;2),IF(特征计算_周度!E808="",FALSE,特征计算_周度!E808&gt;2),IF(特征计算_周度!F808="",FALSE,特征计算_周度!F808&gt;2)),MAX(B810,MAX(IF(特征计算_周度!B808="",0,特征计算_周度!B808),IF(特征计算_周度!C808="",0,特征计算_周度!C808),IF(特征计算_周度!G808="",0,特征计算_周度!G808),IF(特征计算_周度!E808="",0,特征计算_周度!E808),IF(特征计算_周度!F808="",0,特征计算_周度!F808))),B810))</f>
        <v/>
      </c>
      <c r="D810" s="129">
        <f>原始数据_周度!B808</f>
        <v/>
      </c>
      <c r="E810" s="157">
        <f>IF(D810="","",D810/MAX(D$4:D810)-1)</f>
        <v/>
      </c>
    </row>
    <row r="811">
      <c r="A811" s="127">
        <f>原始数据_周度!A809</f>
        <v/>
      </c>
      <c r="B811" s="128">
        <f>IF(特征计算_周度!B809="","",0.25*IF(特征计算_周度!B809="",0,特征计算_周度!B809)+0.25*IF(特征计算_周度!C809="",0,特征计算_周度!C809)+0.15*IF(特征计算_周度!D809="",0,特征计算_周度!D809)+0.15*IF(特征计算_周度!E809="",0,特征计算_周度!E809)+0.2*IF(特征计算_周度!F809="",0,特征计算_周度!F809))</f>
        <v/>
      </c>
      <c r="C811" s="128">
        <f>IF(B811="","",IF(OR(IF(特征计算_周度!B809="",FALSE,特征计算_周度!B809&gt;2),IF(特征计算_周度!C809="",FALSE,特征计算_周度!C809&gt;2),IF(特征计算_周度!G809="",FALSE,特征计算_周度!G809&gt;2),IF(特征计算_周度!E809="",FALSE,特征计算_周度!E809&gt;2),IF(特征计算_周度!F809="",FALSE,特征计算_周度!F809&gt;2)),MAX(B811,MAX(IF(特征计算_周度!B809="",0,特征计算_周度!B809),IF(特征计算_周度!C809="",0,特征计算_周度!C809),IF(特征计算_周度!G809="",0,特征计算_周度!G809),IF(特征计算_周度!E809="",0,特征计算_周度!E809),IF(特征计算_周度!F809="",0,特征计算_周度!F809))),B811))</f>
        <v/>
      </c>
      <c r="D811" s="129">
        <f>原始数据_周度!B809</f>
        <v/>
      </c>
      <c r="E811" s="157">
        <f>IF(D811="","",D811/MAX(D$4:D811)-1)</f>
        <v/>
      </c>
    </row>
    <row r="812">
      <c r="A812" s="127">
        <f>原始数据_周度!A810</f>
        <v/>
      </c>
      <c r="B812" s="128">
        <f>IF(特征计算_周度!B810="","",0.25*IF(特征计算_周度!B810="",0,特征计算_周度!B810)+0.25*IF(特征计算_周度!C810="",0,特征计算_周度!C810)+0.15*IF(特征计算_周度!D810="",0,特征计算_周度!D810)+0.15*IF(特征计算_周度!E810="",0,特征计算_周度!E810)+0.2*IF(特征计算_周度!F810="",0,特征计算_周度!F810))</f>
        <v/>
      </c>
      <c r="C812" s="128">
        <f>IF(B812="","",IF(OR(IF(特征计算_周度!B810="",FALSE,特征计算_周度!B810&gt;2),IF(特征计算_周度!C810="",FALSE,特征计算_周度!C810&gt;2),IF(特征计算_周度!G810="",FALSE,特征计算_周度!G810&gt;2),IF(特征计算_周度!E810="",FALSE,特征计算_周度!E810&gt;2),IF(特征计算_周度!F810="",FALSE,特征计算_周度!F810&gt;2)),MAX(B812,MAX(IF(特征计算_周度!B810="",0,特征计算_周度!B810),IF(特征计算_周度!C810="",0,特征计算_周度!C810),IF(特征计算_周度!G810="",0,特征计算_周度!G810),IF(特征计算_周度!E810="",0,特征计算_周度!E810),IF(特征计算_周度!F810="",0,特征计算_周度!F810))),B812))</f>
        <v/>
      </c>
      <c r="D812" s="129">
        <f>原始数据_周度!B810</f>
        <v/>
      </c>
      <c r="E812" s="157">
        <f>IF(D812="","",D812/MAX(D$4:D812)-1)</f>
        <v/>
      </c>
    </row>
    <row r="813">
      <c r="A813" s="127">
        <f>原始数据_周度!A811</f>
        <v/>
      </c>
      <c r="B813" s="128">
        <f>IF(特征计算_周度!B811="","",0.25*IF(特征计算_周度!B811="",0,特征计算_周度!B811)+0.25*IF(特征计算_周度!C811="",0,特征计算_周度!C811)+0.15*IF(特征计算_周度!D811="",0,特征计算_周度!D811)+0.15*IF(特征计算_周度!E811="",0,特征计算_周度!E811)+0.2*IF(特征计算_周度!F811="",0,特征计算_周度!F811))</f>
        <v/>
      </c>
      <c r="C813" s="128">
        <f>IF(B813="","",IF(OR(IF(特征计算_周度!B811="",FALSE,特征计算_周度!B811&gt;2),IF(特征计算_周度!C811="",FALSE,特征计算_周度!C811&gt;2),IF(特征计算_周度!G811="",FALSE,特征计算_周度!G811&gt;2),IF(特征计算_周度!E811="",FALSE,特征计算_周度!E811&gt;2),IF(特征计算_周度!F811="",FALSE,特征计算_周度!F811&gt;2)),MAX(B813,MAX(IF(特征计算_周度!B811="",0,特征计算_周度!B811),IF(特征计算_周度!C811="",0,特征计算_周度!C811),IF(特征计算_周度!G811="",0,特征计算_周度!G811),IF(特征计算_周度!E811="",0,特征计算_周度!E811),IF(特征计算_周度!F811="",0,特征计算_周度!F811))),B813))</f>
        <v/>
      </c>
      <c r="D813" s="129">
        <f>原始数据_周度!B811</f>
        <v/>
      </c>
      <c r="E813" s="157">
        <f>IF(D813="","",D813/MAX(D$4:D813)-1)</f>
        <v/>
      </c>
    </row>
    <row r="814">
      <c r="A814" s="127">
        <f>原始数据_周度!A812</f>
        <v/>
      </c>
      <c r="B814" s="128">
        <f>IF(特征计算_周度!B812="","",0.25*IF(特征计算_周度!B812="",0,特征计算_周度!B812)+0.25*IF(特征计算_周度!C812="",0,特征计算_周度!C812)+0.15*IF(特征计算_周度!D812="",0,特征计算_周度!D812)+0.15*IF(特征计算_周度!E812="",0,特征计算_周度!E812)+0.2*IF(特征计算_周度!F812="",0,特征计算_周度!F812))</f>
        <v/>
      </c>
      <c r="C814" s="128">
        <f>IF(B814="","",IF(OR(IF(特征计算_周度!B812="",FALSE,特征计算_周度!B812&gt;2),IF(特征计算_周度!C812="",FALSE,特征计算_周度!C812&gt;2),IF(特征计算_周度!G812="",FALSE,特征计算_周度!G812&gt;2),IF(特征计算_周度!E812="",FALSE,特征计算_周度!E812&gt;2),IF(特征计算_周度!F812="",FALSE,特征计算_周度!F812&gt;2)),MAX(B814,MAX(IF(特征计算_周度!B812="",0,特征计算_周度!B812),IF(特征计算_周度!C812="",0,特征计算_周度!C812),IF(特征计算_周度!G812="",0,特征计算_周度!G812),IF(特征计算_周度!E812="",0,特征计算_周度!E812),IF(特征计算_周度!F812="",0,特征计算_周度!F812))),B814))</f>
        <v/>
      </c>
      <c r="D814" s="129">
        <f>原始数据_周度!B812</f>
        <v/>
      </c>
      <c r="E814" s="157">
        <f>IF(D814="","",D814/MAX(D$4:D814)-1)</f>
        <v/>
      </c>
    </row>
    <row r="815">
      <c r="A815" s="127">
        <f>原始数据_周度!A813</f>
        <v/>
      </c>
      <c r="B815" s="128">
        <f>IF(特征计算_周度!B813="","",0.25*IF(特征计算_周度!B813="",0,特征计算_周度!B813)+0.25*IF(特征计算_周度!C813="",0,特征计算_周度!C813)+0.15*IF(特征计算_周度!D813="",0,特征计算_周度!D813)+0.15*IF(特征计算_周度!E813="",0,特征计算_周度!E813)+0.2*IF(特征计算_周度!F813="",0,特征计算_周度!F813))</f>
        <v/>
      </c>
      <c r="C815" s="128">
        <f>IF(B815="","",IF(OR(IF(特征计算_周度!B813="",FALSE,特征计算_周度!B813&gt;2),IF(特征计算_周度!C813="",FALSE,特征计算_周度!C813&gt;2),IF(特征计算_周度!G813="",FALSE,特征计算_周度!G813&gt;2),IF(特征计算_周度!E813="",FALSE,特征计算_周度!E813&gt;2),IF(特征计算_周度!F813="",FALSE,特征计算_周度!F813&gt;2)),MAX(B815,MAX(IF(特征计算_周度!B813="",0,特征计算_周度!B813),IF(特征计算_周度!C813="",0,特征计算_周度!C813),IF(特征计算_周度!G813="",0,特征计算_周度!G813),IF(特征计算_周度!E813="",0,特征计算_周度!E813),IF(特征计算_周度!F813="",0,特征计算_周度!F813))),B815))</f>
        <v/>
      </c>
      <c r="D815" s="129">
        <f>原始数据_周度!B813</f>
        <v/>
      </c>
      <c r="E815" s="157">
        <f>IF(D815="","",D815/MAX(D$4:D815)-1)</f>
        <v/>
      </c>
    </row>
    <row r="816">
      <c r="A816" s="127">
        <f>原始数据_周度!A814</f>
        <v/>
      </c>
      <c r="B816" s="128">
        <f>IF(特征计算_周度!B814="","",0.25*IF(特征计算_周度!B814="",0,特征计算_周度!B814)+0.25*IF(特征计算_周度!C814="",0,特征计算_周度!C814)+0.15*IF(特征计算_周度!D814="",0,特征计算_周度!D814)+0.15*IF(特征计算_周度!E814="",0,特征计算_周度!E814)+0.2*IF(特征计算_周度!F814="",0,特征计算_周度!F814))</f>
        <v/>
      </c>
      <c r="C816" s="128">
        <f>IF(B816="","",IF(OR(IF(特征计算_周度!B814="",FALSE,特征计算_周度!B814&gt;2),IF(特征计算_周度!C814="",FALSE,特征计算_周度!C814&gt;2),IF(特征计算_周度!G814="",FALSE,特征计算_周度!G814&gt;2),IF(特征计算_周度!E814="",FALSE,特征计算_周度!E814&gt;2),IF(特征计算_周度!F814="",FALSE,特征计算_周度!F814&gt;2)),MAX(B816,MAX(IF(特征计算_周度!B814="",0,特征计算_周度!B814),IF(特征计算_周度!C814="",0,特征计算_周度!C814),IF(特征计算_周度!G814="",0,特征计算_周度!G814),IF(特征计算_周度!E814="",0,特征计算_周度!E814),IF(特征计算_周度!F814="",0,特征计算_周度!F814))),B816))</f>
        <v/>
      </c>
      <c r="D816" s="129">
        <f>原始数据_周度!B814</f>
        <v/>
      </c>
      <c r="E816" s="157">
        <f>IF(D816="","",D816/MAX(D$4:D816)-1)</f>
        <v/>
      </c>
    </row>
    <row r="817">
      <c r="A817" s="127">
        <f>原始数据_周度!A815</f>
        <v/>
      </c>
      <c r="B817" s="128">
        <f>IF(特征计算_周度!B815="","",0.25*IF(特征计算_周度!B815="",0,特征计算_周度!B815)+0.25*IF(特征计算_周度!C815="",0,特征计算_周度!C815)+0.15*IF(特征计算_周度!D815="",0,特征计算_周度!D815)+0.15*IF(特征计算_周度!E815="",0,特征计算_周度!E815)+0.2*IF(特征计算_周度!F815="",0,特征计算_周度!F815))</f>
        <v/>
      </c>
      <c r="C817" s="128">
        <f>IF(B817="","",IF(OR(IF(特征计算_周度!B815="",FALSE,特征计算_周度!B815&gt;2),IF(特征计算_周度!C815="",FALSE,特征计算_周度!C815&gt;2),IF(特征计算_周度!G815="",FALSE,特征计算_周度!G815&gt;2),IF(特征计算_周度!E815="",FALSE,特征计算_周度!E815&gt;2),IF(特征计算_周度!F815="",FALSE,特征计算_周度!F815&gt;2)),MAX(B817,MAX(IF(特征计算_周度!B815="",0,特征计算_周度!B815),IF(特征计算_周度!C815="",0,特征计算_周度!C815),IF(特征计算_周度!G815="",0,特征计算_周度!G815),IF(特征计算_周度!E815="",0,特征计算_周度!E815),IF(特征计算_周度!F815="",0,特征计算_周度!F815))),B817))</f>
        <v/>
      </c>
      <c r="D817" s="129">
        <f>原始数据_周度!B815</f>
        <v/>
      </c>
      <c r="E817" s="157">
        <f>IF(D817="","",D817/MAX(D$4:D817)-1)</f>
        <v/>
      </c>
    </row>
    <row r="818">
      <c r="A818" s="127">
        <f>原始数据_周度!A816</f>
        <v/>
      </c>
      <c r="B818" s="128">
        <f>IF(特征计算_周度!B816="","",0.25*IF(特征计算_周度!B816="",0,特征计算_周度!B816)+0.25*IF(特征计算_周度!C816="",0,特征计算_周度!C816)+0.15*IF(特征计算_周度!D816="",0,特征计算_周度!D816)+0.15*IF(特征计算_周度!E816="",0,特征计算_周度!E816)+0.2*IF(特征计算_周度!F816="",0,特征计算_周度!F816))</f>
        <v/>
      </c>
      <c r="C818" s="128">
        <f>IF(B818="","",IF(OR(IF(特征计算_周度!B816="",FALSE,特征计算_周度!B816&gt;2),IF(特征计算_周度!C816="",FALSE,特征计算_周度!C816&gt;2),IF(特征计算_周度!G816="",FALSE,特征计算_周度!G816&gt;2),IF(特征计算_周度!E816="",FALSE,特征计算_周度!E816&gt;2),IF(特征计算_周度!F816="",FALSE,特征计算_周度!F816&gt;2)),MAX(B818,MAX(IF(特征计算_周度!B816="",0,特征计算_周度!B816),IF(特征计算_周度!C816="",0,特征计算_周度!C816),IF(特征计算_周度!G816="",0,特征计算_周度!G816),IF(特征计算_周度!E816="",0,特征计算_周度!E816),IF(特征计算_周度!F816="",0,特征计算_周度!F816))),B818))</f>
        <v/>
      </c>
      <c r="D818" s="129">
        <f>原始数据_周度!B816</f>
        <v/>
      </c>
      <c r="E818" s="157">
        <f>IF(D818="","",D818/MAX(D$4:D818)-1)</f>
        <v/>
      </c>
    </row>
    <row r="819">
      <c r="A819" s="127">
        <f>原始数据_周度!A817</f>
        <v/>
      </c>
      <c r="B819" s="128">
        <f>IF(特征计算_周度!B817="","",0.25*IF(特征计算_周度!B817="",0,特征计算_周度!B817)+0.25*IF(特征计算_周度!C817="",0,特征计算_周度!C817)+0.15*IF(特征计算_周度!D817="",0,特征计算_周度!D817)+0.15*IF(特征计算_周度!E817="",0,特征计算_周度!E817)+0.2*IF(特征计算_周度!F817="",0,特征计算_周度!F817))</f>
        <v/>
      </c>
      <c r="C819" s="128">
        <f>IF(B819="","",IF(OR(IF(特征计算_周度!B817="",FALSE,特征计算_周度!B817&gt;2),IF(特征计算_周度!C817="",FALSE,特征计算_周度!C817&gt;2),IF(特征计算_周度!G817="",FALSE,特征计算_周度!G817&gt;2),IF(特征计算_周度!E817="",FALSE,特征计算_周度!E817&gt;2),IF(特征计算_周度!F817="",FALSE,特征计算_周度!F817&gt;2)),MAX(B819,MAX(IF(特征计算_周度!B817="",0,特征计算_周度!B817),IF(特征计算_周度!C817="",0,特征计算_周度!C817),IF(特征计算_周度!G817="",0,特征计算_周度!G817),IF(特征计算_周度!E817="",0,特征计算_周度!E817),IF(特征计算_周度!F817="",0,特征计算_周度!F817))),B819))</f>
        <v/>
      </c>
      <c r="D819" s="129">
        <f>原始数据_周度!B817</f>
        <v/>
      </c>
      <c r="E819" s="157">
        <f>IF(D819="","",D819/MAX(D$4:D819)-1)</f>
        <v/>
      </c>
    </row>
    <row r="820">
      <c r="A820" s="127">
        <f>原始数据_周度!A818</f>
        <v/>
      </c>
      <c r="B820" s="128">
        <f>IF(特征计算_周度!B818="","",0.25*IF(特征计算_周度!B818="",0,特征计算_周度!B818)+0.25*IF(特征计算_周度!C818="",0,特征计算_周度!C818)+0.15*IF(特征计算_周度!D818="",0,特征计算_周度!D818)+0.15*IF(特征计算_周度!E818="",0,特征计算_周度!E818)+0.2*IF(特征计算_周度!F818="",0,特征计算_周度!F818))</f>
        <v/>
      </c>
      <c r="C820" s="128">
        <f>IF(B820="","",IF(OR(IF(特征计算_周度!B818="",FALSE,特征计算_周度!B818&gt;2),IF(特征计算_周度!C818="",FALSE,特征计算_周度!C818&gt;2),IF(特征计算_周度!G818="",FALSE,特征计算_周度!G818&gt;2),IF(特征计算_周度!E818="",FALSE,特征计算_周度!E818&gt;2),IF(特征计算_周度!F818="",FALSE,特征计算_周度!F818&gt;2)),MAX(B820,MAX(IF(特征计算_周度!B818="",0,特征计算_周度!B818),IF(特征计算_周度!C818="",0,特征计算_周度!C818),IF(特征计算_周度!G818="",0,特征计算_周度!G818),IF(特征计算_周度!E818="",0,特征计算_周度!E818),IF(特征计算_周度!F818="",0,特征计算_周度!F818))),B820))</f>
        <v/>
      </c>
      <c r="D820" s="129">
        <f>原始数据_周度!B818</f>
        <v/>
      </c>
      <c r="E820" s="157">
        <f>IF(D820="","",D820/MAX(D$4:D820)-1)</f>
        <v/>
      </c>
    </row>
    <row r="821">
      <c r="A821" s="127">
        <f>原始数据_周度!A819</f>
        <v/>
      </c>
      <c r="B821" s="128">
        <f>IF(特征计算_周度!B819="","",0.25*IF(特征计算_周度!B819="",0,特征计算_周度!B819)+0.25*IF(特征计算_周度!C819="",0,特征计算_周度!C819)+0.15*IF(特征计算_周度!D819="",0,特征计算_周度!D819)+0.15*IF(特征计算_周度!E819="",0,特征计算_周度!E819)+0.2*IF(特征计算_周度!F819="",0,特征计算_周度!F819))</f>
        <v/>
      </c>
      <c r="C821" s="128">
        <f>IF(B821="","",IF(OR(IF(特征计算_周度!B819="",FALSE,特征计算_周度!B819&gt;2),IF(特征计算_周度!C819="",FALSE,特征计算_周度!C819&gt;2),IF(特征计算_周度!G819="",FALSE,特征计算_周度!G819&gt;2),IF(特征计算_周度!E819="",FALSE,特征计算_周度!E819&gt;2),IF(特征计算_周度!F819="",FALSE,特征计算_周度!F819&gt;2)),MAX(B821,MAX(IF(特征计算_周度!B819="",0,特征计算_周度!B819),IF(特征计算_周度!C819="",0,特征计算_周度!C819),IF(特征计算_周度!G819="",0,特征计算_周度!G819),IF(特征计算_周度!E819="",0,特征计算_周度!E819),IF(特征计算_周度!F819="",0,特征计算_周度!F819))),B821))</f>
        <v/>
      </c>
      <c r="D821" s="129">
        <f>原始数据_周度!B819</f>
        <v/>
      </c>
      <c r="E821" s="157">
        <f>IF(D821="","",D821/MAX(D$4:D821)-1)</f>
        <v/>
      </c>
    </row>
    <row r="822">
      <c r="A822" s="127">
        <f>原始数据_周度!A820</f>
        <v/>
      </c>
      <c r="B822" s="128">
        <f>IF(特征计算_周度!B820="","",0.25*IF(特征计算_周度!B820="",0,特征计算_周度!B820)+0.25*IF(特征计算_周度!C820="",0,特征计算_周度!C820)+0.15*IF(特征计算_周度!D820="",0,特征计算_周度!D820)+0.15*IF(特征计算_周度!E820="",0,特征计算_周度!E820)+0.2*IF(特征计算_周度!F820="",0,特征计算_周度!F820))</f>
        <v/>
      </c>
      <c r="C822" s="128">
        <f>IF(B822="","",IF(OR(IF(特征计算_周度!B820="",FALSE,特征计算_周度!B820&gt;2),IF(特征计算_周度!C820="",FALSE,特征计算_周度!C820&gt;2),IF(特征计算_周度!G820="",FALSE,特征计算_周度!G820&gt;2),IF(特征计算_周度!E820="",FALSE,特征计算_周度!E820&gt;2),IF(特征计算_周度!F820="",FALSE,特征计算_周度!F820&gt;2)),MAX(B822,MAX(IF(特征计算_周度!B820="",0,特征计算_周度!B820),IF(特征计算_周度!C820="",0,特征计算_周度!C820),IF(特征计算_周度!G820="",0,特征计算_周度!G820),IF(特征计算_周度!E820="",0,特征计算_周度!E820),IF(特征计算_周度!F820="",0,特征计算_周度!F820))),B822))</f>
        <v/>
      </c>
      <c r="D822" s="129">
        <f>原始数据_周度!B820</f>
        <v/>
      </c>
      <c r="E822" s="157">
        <f>IF(D822="","",D822/MAX(D$4:D822)-1)</f>
        <v/>
      </c>
    </row>
    <row r="823">
      <c r="A823" s="127">
        <f>原始数据_周度!A821</f>
        <v/>
      </c>
      <c r="B823" s="128">
        <f>IF(特征计算_周度!B821="","",0.25*IF(特征计算_周度!B821="",0,特征计算_周度!B821)+0.25*IF(特征计算_周度!C821="",0,特征计算_周度!C821)+0.15*IF(特征计算_周度!D821="",0,特征计算_周度!D821)+0.15*IF(特征计算_周度!E821="",0,特征计算_周度!E821)+0.2*IF(特征计算_周度!F821="",0,特征计算_周度!F821))</f>
        <v/>
      </c>
      <c r="C823" s="128">
        <f>IF(B823="","",IF(OR(IF(特征计算_周度!B821="",FALSE,特征计算_周度!B821&gt;2),IF(特征计算_周度!C821="",FALSE,特征计算_周度!C821&gt;2),IF(特征计算_周度!G821="",FALSE,特征计算_周度!G821&gt;2),IF(特征计算_周度!E821="",FALSE,特征计算_周度!E821&gt;2),IF(特征计算_周度!F821="",FALSE,特征计算_周度!F821&gt;2)),MAX(B823,MAX(IF(特征计算_周度!B821="",0,特征计算_周度!B821),IF(特征计算_周度!C821="",0,特征计算_周度!C821),IF(特征计算_周度!G821="",0,特征计算_周度!G821),IF(特征计算_周度!E821="",0,特征计算_周度!E821),IF(特征计算_周度!F821="",0,特征计算_周度!F821))),B823))</f>
        <v/>
      </c>
      <c r="D823" s="129">
        <f>原始数据_周度!B821</f>
        <v/>
      </c>
      <c r="E823" s="157">
        <f>IF(D823="","",D823/MAX(D$4:D823)-1)</f>
        <v/>
      </c>
    </row>
    <row r="824">
      <c r="A824" s="127">
        <f>原始数据_周度!A822</f>
        <v/>
      </c>
      <c r="B824" s="128">
        <f>IF(特征计算_周度!B822="","",0.25*IF(特征计算_周度!B822="",0,特征计算_周度!B822)+0.25*IF(特征计算_周度!C822="",0,特征计算_周度!C822)+0.15*IF(特征计算_周度!D822="",0,特征计算_周度!D822)+0.15*IF(特征计算_周度!E822="",0,特征计算_周度!E822)+0.2*IF(特征计算_周度!F822="",0,特征计算_周度!F822))</f>
        <v/>
      </c>
      <c r="C824" s="128">
        <f>IF(B824="","",IF(OR(IF(特征计算_周度!B822="",FALSE,特征计算_周度!B822&gt;2),IF(特征计算_周度!C822="",FALSE,特征计算_周度!C822&gt;2),IF(特征计算_周度!G822="",FALSE,特征计算_周度!G822&gt;2),IF(特征计算_周度!E822="",FALSE,特征计算_周度!E822&gt;2),IF(特征计算_周度!F822="",FALSE,特征计算_周度!F822&gt;2)),MAX(B824,MAX(IF(特征计算_周度!B822="",0,特征计算_周度!B822),IF(特征计算_周度!C822="",0,特征计算_周度!C822),IF(特征计算_周度!G822="",0,特征计算_周度!G822),IF(特征计算_周度!E822="",0,特征计算_周度!E822),IF(特征计算_周度!F822="",0,特征计算_周度!F822))),B824))</f>
        <v/>
      </c>
      <c r="D824" s="129">
        <f>原始数据_周度!B822</f>
        <v/>
      </c>
      <c r="E824" s="157">
        <f>IF(D824="","",D824/MAX(D$4:D824)-1)</f>
        <v/>
      </c>
    </row>
    <row r="825">
      <c r="A825" s="127">
        <f>原始数据_周度!A823</f>
        <v/>
      </c>
      <c r="B825" s="128">
        <f>IF(特征计算_周度!B823="","",0.25*IF(特征计算_周度!B823="",0,特征计算_周度!B823)+0.25*IF(特征计算_周度!C823="",0,特征计算_周度!C823)+0.15*IF(特征计算_周度!D823="",0,特征计算_周度!D823)+0.15*IF(特征计算_周度!E823="",0,特征计算_周度!E823)+0.2*IF(特征计算_周度!F823="",0,特征计算_周度!F823))</f>
        <v/>
      </c>
      <c r="C825" s="128">
        <f>IF(B825="","",IF(OR(IF(特征计算_周度!B823="",FALSE,特征计算_周度!B823&gt;2),IF(特征计算_周度!C823="",FALSE,特征计算_周度!C823&gt;2),IF(特征计算_周度!G823="",FALSE,特征计算_周度!G823&gt;2),IF(特征计算_周度!E823="",FALSE,特征计算_周度!E823&gt;2),IF(特征计算_周度!F823="",FALSE,特征计算_周度!F823&gt;2)),MAX(B825,MAX(IF(特征计算_周度!B823="",0,特征计算_周度!B823),IF(特征计算_周度!C823="",0,特征计算_周度!C823),IF(特征计算_周度!G823="",0,特征计算_周度!G823),IF(特征计算_周度!E823="",0,特征计算_周度!E823),IF(特征计算_周度!F823="",0,特征计算_周度!F823))),B825))</f>
        <v/>
      </c>
      <c r="D825" s="129">
        <f>原始数据_周度!B823</f>
        <v/>
      </c>
      <c r="E825" s="157">
        <f>IF(D825="","",D825/MAX(D$4:D825)-1)</f>
        <v/>
      </c>
    </row>
    <row r="826">
      <c r="A826" s="127">
        <f>原始数据_周度!A824</f>
        <v/>
      </c>
      <c r="B826" s="128">
        <f>IF(特征计算_周度!B824="","",0.25*IF(特征计算_周度!B824="",0,特征计算_周度!B824)+0.25*IF(特征计算_周度!C824="",0,特征计算_周度!C824)+0.15*IF(特征计算_周度!D824="",0,特征计算_周度!D824)+0.15*IF(特征计算_周度!E824="",0,特征计算_周度!E824)+0.2*IF(特征计算_周度!F824="",0,特征计算_周度!F824))</f>
        <v/>
      </c>
      <c r="C826" s="128">
        <f>IF(B826="","",IF(OR(IF(特征计算_周度!B824="",FALSE,特征计算_周度!B824&gt;2),IF(特征计算_周度!C824="",FALSE,特征计算_周度!C824&gt;2),IF(特征计算_周度!G824="",FALSE,特征计算_周度!G824&gt;2),IF(特征计算_周度!E824="",FALSE,特征计算_周度!E824&gt;2),IF(特征计算_周度!F824="",FALSE,特征计算_周度!F824&gt;2)),MAX(B826,MAX(IF(特征计算_周度!B824="",0,特征计算_周度!B824),IF(特征计算_周度!C824="",0,特征计算_周度!C824),IF(特征计算_周度!G824="",0,特征计算_周度!G824),IF(特征计算_周度!E824="",0,特征计算_周度!E824),IF(特征计算_周度!F824="",0,特征计算_周度!F824))),B826))</f>
        <v/>
      </c>
      <c r="D826" s="129">
        <f>原始数据_周度!B824</f>
        <v/>
      </c>
      <c r="E826" s="157">
        <f>IF(D826="","",D826/MAX(D$4:D826)-1)</f>
        <v/>
      </c>
    </row>
    <row r="827">
      <c r="A827" s="127">
        <f>原始数据_周度!A825</f>
        <v/>
      </c>
      <c r="B827" s="128">
        <f>IF(特征计算_周度!B825="","",0.25*IF(特征计算_周度!B825="",0,特征计算_周度!B825)+0.25*IF(特征计算_周度!C825="",0,特征计算_周度!C825)+0.15*IF(特征计算_周度!D825="",0,特征计算_周度!D825)+0.15*IF(特征计算_周度!E825="",0,特征计算_周度!E825)+0.2*IF(特征计算_周度!F825="",0,特征计算_周度!F825))</f>
        <v/>
      </c>
      <c r="C827" s="128">
        <f>IF(B827="","",IF(OR(IF(特征计算_周度!B825="",FALSE,特征计算_周度!B825&gt;2),IF(特征计算_周度!C825="",FALSE,特征计算_周度!C825&gt;2),IF(特征计算_周度!G825="",FALSE,特征计算_周度!G825&gt;2),IF(特征计算_周度!E825="",FALSE,特征计算_周度!E825&gt;2),IF(特征计算_周度!F825="",FALSE,特征计算_周度!F825&gt;2)),MAX(B827,MAX(IF(特征计算_周度!B825="",0,特征计算_周度!B825),IF(特征计算_周度!C825="",0,特征计算_周度!C825),IF(特征计算_周度!G825="",0,特征计算_周度!G825),IF(特征计算_周度!E825="",0,特征计算_周度!E825),IF(特征计算_周度!F825="",0,特征计算_周度!F825))),B827))</f>
        <v/>
      </c>
      <c r="D827" s="129">
        <f>原始数据_周度!B825</f>
        <v/>
      </c>
      <c r="E827" s="157">
        <f>IF(D827="","",D827/MAX(D$4:D827)-1)</f>
        <v/>
      </c>
    </row>
    <row r="828">
      <c r="A828" s="127">
        <f>原始数据_周度!A826</f>
        <v/>
      </c>
      <c r="B828" s="128">
        <f>IF(特征计算_周度!B826="","",0.25*IF(特征计算_周度!B826="",0,特征计算_周度!B826)+0.25*IF(特征计算_周度!C826="",0,特征计算_周度!C826)+0.15*IF(特征计算_周度!D826="",0,特征计算_周度!D826)+0.15*IF(特征计算_周度!E826="",0,特征计算_周度!E826)+0.2*IF(特征计算_周度!F826="",0,特征计算_周度!F826))</f>
        <v/>
      </c>
      <c r="C828" s="128">
        <f>IF(B828="","",IF(OR(IF(特征计算_周度!B826="",FALSE,特征计算_周度!B826&gt;2),IF(特征计算_周度!C826="",FALSE,特征计算_周度!C826&gt;2),IF(特征计算_周度!G826="",FALSE,特征计算_周度!G826&gt;2),IF(特征计算_周度!E826="",FALSE,特征计算_周度!E826&gt;2),IF(特征计算_周度!F826="",FALSE,特征计算_周度!F826&gt;2)),MAX(B828,MAX(IF(特征计算_周度!B826="",0,特征计算_周度!B826),IF(特征计算_周度!C826="",0,特征计算_周度!C826),IF(特征计算_周度!G826="",0,特征计算_周度!G826),IF(特征计算_周度!E826="",0,特征计算_周度!E826),IF(特征计算_周度!F826="",0,特征计算_周度!F826))),B828))</f>
        <v/>
      </c>
      <c r="D828" s="129">
        <f>原始数据_周度!B826</f>
        <v/>
      </c>
      <c r="E828" s="157">
        <f>IF(D828="","",D828/MAX(D$4:D828)-1)</f>
        <v/>
      </c>
    </row>
    <row r="829">
      <c r="A829" s="127">
        <f>原始数据_周度!A827</f>
        <v/>
      </c>
      <c r="B829" s="128">
        <f>IF(特征计算_周度!B827="","",0.25*IF(特征计算_周度!B827="",0,特征计算_周度!B827)+0.25*IF(特征计算_周度!C827="",0,特征计算_周度!C827)+0.15*IF(特征计算_周度!D827="",0,特征计算_周度!D827)+0.15*IF(特征计算_周度!E827="",0,特征计算_周度!E827)+0.2*IF(特征计算_周度!F827="",0,特征计算_周度!F827))</f>
        <v/>
      </c>
      <c r="C829" s="128">
        <f>IF(B829="","",IF(OR(IF(特征计算_周度!B827="",FALSE,特征计算_周度!B827&gt;2),IF(特征计算_周度!C827="",FALSE,特征计算_周度!C827&gt;2),IF(特征计算_周度!G827="",FALSE,特征计算_周度!G827&gt;2),IF(特征计算_周度!E827="",FALSE,特征计算_周度!E827&gt;2),IF(特征计算_周度!F827="",FALSE,特征计算_周度!F827&gt;2)),MAX(B829,MAX(IF(特征计算_周度!B827="",0,特征计算_周度!B827),IF(特征计算_周度!C827="",0,特征计算_周度!C827),IF(特征计算_周度!G827="",0,特征计算_周度!G827),IF(特征计算_周度!E827="",0,特征计算_周度!E827),IF(特征计算_周度!F827="",0,特征计算_周度!F827))),B829))</f>
        <v/>
      </c>
      <c r="D829" s="129">
        <f>原始数据_周度!B827</f>
        <v/>
      </c>
      <c r="E829" s="157">
        <f>IF(D829="","",D829/MAX(D$4:D829)-1)</f>
        <v/>
      </c>
    </row>
    <row r="830">
      <c r="A830" s="127">
        <f>原始数据_周度!A828</f>
        <v/>
      </c>
      <c r="B830" s="128">
        <f>IF(特征计算_周度!B828="","",0.25*IF(特征计算_周度!B828="",0,特征计算_周度!B828)+0.25*IF(特征计算_周度!C828="",0,特征计算_周度!C828)+0.15*IF(特征计算_周度!D828="",0,特征计算_周度!D828)+0.15*IF(特征计算_周度!E828="",0,特征计算_周度!E828)+0.2*IF(特征计算_周度!F828="",0,特征计算_周度!F828))</f>
        <v/>
      </c>
      <c r="C830" s="128">
        <f>IF(B830="","",IF(OR(IF(特征计算_周度!B828="",FALSE,特征计算_周度!B828&gt;2),IF(特征计算_周度!C828="",FALSE,特征计算_周度!C828&gt;2),IF(特征计算_周度!G828="",FALSE,特征计算_周度!G828&gt;2),IF(特征计算_周度!E828="",FALSE,特征计算_周度!E828&gt;2),IF(特征计算_周度!F828="",FALSE,特征计算_周度!F828&gt;2)),MAX(B830,MAX(IF(特征计算_周度!B828="",0,特征计算_周度!B828),IF(特征计算_周度!C828="",0,特征计算_周度!C828),IF(特征计算_周度!G828="",0,特征计算_周度!G828),IF(特征计算_周度!E828="",0,特征计算_周度!E828),IF(特征计算_周度!F828="",0,特征计算_周度!F828))),B830))</f>
        <v/>
      </c>
      <c r="D830" s="129">
        <f>原始数据_周度!B828</f>
        <v/>
      </c>
      <c r="E830" s="157">
        <f>IF(D830="","",D830/MAX(D$4:D830)-1)</f>
        <v/>
      </c>
    </row>
    <row r="831">
      <c r="A831" s="127">
        <f>原始数据_周度!A829</f>
        <v/>
      </c>
      <c r="B831" s="128">
        <f>IF(特征计算_周度!B829="","",0.25*IF(特征计算_周度!B829="",0,特征计算_周度!B829)+0.25*IF(特征计算_周度!C829="",0,特征计算_周度!C829)+0.15*IF(特征计算_周度!D829="",0,特征计算_周度!D829)+0.15*IF(特征计算_周度!E829="",0,特征计算_周度!E829)+0.2*IF(特征计算_周度!F829="",0,特征计算_周度!F829))</f>
        <v/>
      </c>
      <c r="C831" s="128">
        <f>IF(B831="","",IF(OR(IF(特征计算_周度!B829="",FALSE,特征计算_周度!B829&gt;2),IF(特征计算_周度!C829="",FALSE,特征计算_周度!C829&gt;2),IF(特征计算_周度!G829="",FALSE,特征计算_周度!G829&gt;2),IF(特征计算_周度!E829="",FALSE,特征计算_周度!E829&gt;2),IF(特征计算_周度!F829="",FALSE,特征计算_周度!F829&gt;2)),MAX(B831,MAX(IF(特征计算_周度!B829="",0,特征计算_周度!B829),IF(特征计算_周度!C829="",0,特征计算_周度!C829),IF(特征计算_周度!G829="",0,特征计算_周度!G829),IF(特征计算_周度!E829="",0,特征计算_周度!E829),IF(特征计算_周度!F829="",0,特征计算_周度!F829))),B831))</f>
        <v/>
      </c>
      <c r="D831" s="129">
        <f>原始数据_周度!B829</f>
        <v/>
      </c>
      <c r="E831" s="157">
        <f>IF(D831="","",D831/MAX(D$4:D831)-1)</f>
        <v/>
      </c>
    </row>
    <row r="832">
      <c r="A832" s="127">
        <f>原始数据_周度!A830</f>
        <v/>
      </c>
      <c r="B832" s="128">
        <f>IF(特征计算_周度!B830="","",0.25*IF(特征计算_周度!B830="",0,特征计算_周度!B830)+0.25*IF(特征计算_周度!C830="",0,特征计算_周度!C830)+0.15*IF(特征计算_周度!D830="",0,特征计算_周度!D830)+0.15*IF(特征计算_周度!E830="",0,特征计算_周度!E830)+0.2*IF(特征计算_周度!F830="",0,特征计算_周度!F830))</f>
        <v/>
      </c>
      <c r="C832" s="128">
        <f>IF(B832="","",IF(OR(IF(特征计算_周度!B830="",FALSE,特征计算_周度!B830&gt;2),IF(特征计算_周度!C830="",FALSE,特征计算_周度!C830&gt;2),IF(特征计算_周度!G830="",FALSE,特征计算_周度!G830&gt;2),IF(特征计算_周度!E830="",FALSE,特征计算_周度!E830&gt;2),IF(特征计算_周度!F830="",FALSE,特征计算_周度!F830&gt;2)),MAX(B832,MAX(IF(特征计算_周度!B830="",0,特征计算_周度!B830),IF(特征计算_周度!C830="",0,特征计算_周度!C830),IF(特征计算_周度!G830="",0,特征计算_周度!G830),IF(特征计算_周度!E830="",0,特征计算_周度!E830),IF(特征计算_周度!F830="",0,特征计算_周度!F830))),B832))</f>
        <v/>
      </c>
      <c r="D832" s="129">
        <f>原始数据_周度!B830</f>
        <v/>
      </c>
      <c r="E832" s="157">
        <f>IF(D832="","",D832/MAX(D$4:D832)-1)</f>
        <v/>
      </c>
    </row>
    <row r="833">
      <c r="A833" s="127">
        <f>原始数据_周度!A831</f>
        <v/>
      </c>
      <c r="B833" s="128">
        <f>IF(特征计算_周度!B831="","",0.25*IF(特征计算_周度!B831="",0,特征计算_周度!B831)+0.25*IF(特征计算_周度!C831="",0,特征计算_周度!C831)+0.15*IF(特征计算_周度!D831="",0,特征计算_周度!D831)+0.15*IF(特征计算_周度!E831="",0,特征计算_周度!E831)+0.2*IF(特征计算_周度!F831="",0,特征计算_周度!F831))</f>
        <v/>
      </c>
      <c r="C833" s="128">
        <f>IF(B833="","",IF(OR(IF(特征计算_周度!B831="",FALSE,特征计算_周度!B831&gt;2),IF(特征计算_周度!C831="",FALSE,特征计算_周度!C831&gt;2),IF(特征计算_周度!G831="",FALSE,特征计算_周度!G831&gt;2),IF(特征计算_周度!E831="",FALSE,特征计算_周度!E831&gt;2),IF(特征计算_周度!F831="",FALSE,特征计算_周度!F831&gt;2)),MAX(B833,MAX(IF(特征计算_周度!B831="",0,特征计算_周度!B831),IF(特征计算_周度!C831="",0,特征计算_周度!C831),IF(特征计算_周度!G831="",0,特征计算_周度!G831),IF(特征计算_周度!E831="",0,特征计算_周度!E831),IF(特征计算_周度!F831="",0,特征计算_周度!F831))),B833))</f>
        <v/>
      </c>
      <c r="D833" s="129">
        <f>原始数据_周度!B831</f>
        <v/>
      </c>
      <c r="E833" s="157">
        <f>IF(D833="","",D833/MAX(D$4:D833)-1)</f>
        <v/>
      </c>
    </row>
    <row r="834">
      <c r="A834" s="127">
        <f>原始数据_周度!A832</f>
        <v/>
      </c>
      <c r="B834" s="128">
        <f>IF(特征计算_周度!B832="","",0.25*IF(特征计算_周度!B832="",0,特征计算_周度!B832)+0.25*IF(特征计算_周度!C832="",0,特征计算_周度!C832)+0.15*IF(特征计算_周度!D832="",0,特征计算_周度!D832)+0.15*IF(特征计算_周度!E832="",0,特征计算_周度!E832)+0.2*IF(特征计算_周度!F832="",0,特征计算_周度!F832))</f>
        <v/>
      </c>
      <c r="C834" s="128">
        <f>IF(B834="","",IF(OR(IF(特征计算_周度!B832="",FALSE,特征计算_周度!B832&gt;2),IF(特征计算_周度!C832="",FALSE,特征计算_周度!C832&gt;2),IF(特征计算_周度!G832="",FALSE,特征计算_周度!G832&gt;2),IF(特征计算_周度!E832="",FALSE,特征计算_周度!E832&gt;2),IF(特征计算_周度!F832="",FALSE,特征计算_周度!F832&gt;2)),MAX(B834,MAX(IF(特征计算_周度!B832="",0,特征计算_周度!B832),IF(特征计算_周度!C832="",0,特征计算_周度!C832),IF(特征计算_周度!G832="",0,特征计算_周度!G832),IF(特征计算_周度!E832="",0,特征计算_周度!E832),IF(特征计算_周度!F832="",0,特征计算_周度!F832))),B834))</f>
        <v/>
      </c>
      <c r="D834" s="129">
        <f>原始数据_周度!B832</f>
        <v/>
      </c>
      <c r="E834" s="157">
        <f>IF(D834="","",D834/MAX(D$4:D834)-1)</f>
        <v/>
      </c>
    </row>
    <row r="835">
      <c r="A835" s="127">
        <f>原始数据_周度!A833</f>
        <v/>
      </c>
      <c r="B835" s="128">
        <f>IF(特征计算_周度!B833="","",0.25*IF(特征计算_周度!B833="",0,特征计算_周度!B833)+0.25*IF(特征计算_周度!C833="",0,特征计算_周度!C833)+0.15*IF(特征计算_周度!D833="",0,特征计算_周度!D833)+0.15*IF(特征计算_周度!E833="",0,特征计算_周度!E833)+0.2*IF(特征计算_周度!F833="",0,特征计算_周度!F833))</f>
        <v/>
      </c>
      <c r="C835" s="128">
        <f>IF(B835="","",IF(OR(IF(特征计算_周度!B833="",FALSE,特征计算_周度!B833&gt;2),IF(特征计算_周度!C833="",FALSE,特征计算_周度!C833&gt;2),IF(特征计算_周度!G833="",FALSE,特征计算_周度!G833&gt;2),IF(特征计算_周度!E833="",FALSE,特征计算_周度!E833&gt;2),IF(特征计算_周度!F833="",FALSE,特征计算_周度!F833&gt;2)),MAX(B835,MAX(IF(特征计算_周度!B833="",0,特征计算_周度!B833),IF(特征计算_周度!C833="",0,特征计算_周度!C833),IF(特征计算_周度!G833="",0,特征计算_周度!G833),IF(特征计算_周度!E833="",0,特征计算_周度!E833),IF(特征计算_周度!F833="",0,特征计算_周度!F833))),B835))</f>
        <v/>
      </c>
      <c r="D835" s="129">
        <f>原始数据_周度!B833</f>
        <v/>
      </c>
      <c r="E835" s="157">
        <f>IF(D835="","",D835/MAX(D$4:D835)-1)</f>
        <v/>
      </c>
    </row>
    <row r="836">
      <c r="A836" s="127">
        <f>原始数据_周度!A834</f>
        <v/>
      </c>
      <c r="B836" s="128">
        <f>IF(特征计算_周度!B834="","",0.25*IF(特征计算_周度!B834="",0,特征计算_周度!B834)+0.25*IF(特征计算_周度!C834="",0,特征计算_周度!C834)+0.15*IF(特征计算_周度!D834="",0,特征计算_周度!D834)+0.15*IF(特征计算_周度!E834="",0,特征计算_周度!E834)+0.2*IF(特征计算_周度!F834="",0,特征计算_周度!F834))</f>
        <v/>
      </c>
      <c r="C836" s="128">
        <f>IF(B836="","",IF(OR(IF(特征计算_周度!B834="",FALSE,特征计算_周度!B834&gt;2),IF(特征计算_周度!C834="",FALSE,特征计算_周度!C834&gt;2),IF(特征计算_周度!G834="",FALSE,特征计算_周度!G834&gt;2),IF(特征计算_周度!E834="",FALSE,特征计算_周度!E834&gt;2),IF(特征计算_周度!F834="",FALSE,特征计算_周度!F834&gt;2)),MAX(B836,MAX(IF(特征计算_周度!B834="",0,特征计算_周度!B834),IF(特征计算_周度!C834="",0,特征计算_周度!C834),IF(特征计算_周度!G834="",0,特征计算_周度!G834),IF(特征计算_周度!E834="",0,特征计算_周度!E834),IF(特征计算_周度!F834="",0,特征计算_周度!F834))),B836))</f>
        <v/>
      </c>
      <c r="D836" s="129">
        <f>原始数据_周度!B834</f>
        <v/>
      </c>
      <c r="E836" s="157">
        <f>IF(D836="","",D836/MAX(D$4:D836)-1)</f>
        <v/>
      </c>
    </row>
    <row r="837">
      <c r="A837" s="127">
        <f>原始数据_周度!A835</f>
        <v/>
      </c>
      <c r="B837" s="128">
        <f>IF(特征计算_周度!B835="","",0.25*IF(特征计算_周度!B835="",0,特征计算_周度!B835)+0.25*IF(特征计算_周度!C835="",0,特征计算_周度!C835)+0.15*IF(特征计算_周度!D835="",0,特征计算_周度!D835)+0.15*IF(特征计算_周度!E835="",0,特征计算_周度!E835)+0.2*IF(特征计算_周度!F835="",0,特征计算_周度!F835))</f>
        <v/>
      </c>
      <c r="C837" s="128">
        <f>IF(B837="","",IF(OR(IF(特征计算_周度!B835="",FALSE,特征计算_周度!B835&gt;2),IF(特征计算_周度!C835="",FALSE,特征计算_周度!C835&gt;2),IF(特征计算_周度!G835="",FALSE,特征计算_周度!G835&gt;2),IF(特征计算_周度!E835="",FALSE,特征计算_周度!E835&gt;2),IF(特征计算_周度!F835="",FALSE,特征计算_周度!F835&gt;2)),MAX(B837,MAX(IF(特征计算_周度!B835="",0,特征计算_周度!B835),IF(特征计算_周度!C835="",0,特征计算_周度!C835),IF(特征计算_周度!G835="",0,特征计算_周度!G835),IF(特征计算_周度!E835="",0,特征计算_周度!E835),IF(特征计算_周度!F835="",0,特征计算_周度!F835))),B837))</f>
        <v/>
      </c>
      <c r="D837" s="129">
        <f>原始数据_周度!B835</f>
        <v/>
      </c>
      <c r="E837" s="157">
        <f>IF(D837="","",D837/MAX(D$4:D837)-1)</f>
        <v/>
      </c>
    </row>
    <row r="838">
      <c r="A838" s="127">
        <f>原始数据_周度!A836</f>
        <v/>
      </c>
      <c r="B838" s="128">
        <f>IF(特征计算_周度!B836="","",0.25*IF(特征计算_周度!B836="",0,特征计算_周度!B836)+0.25*IF(特征计算_周度!C836="",0,特征计算_周度!C836)+0.15*IF(特征计算_周度!D836="",0,特征计算_周度!D836)+0.15*IF(特征计算_周度!E836="",0,特征计算_周度!E836)+0.2*IF(特征计算_周度!F836="",0,特征计算_周度!F836))</f>
        <v/>
      </c>
      <c r="C838" s="128">
        <f>IF(B838="","",IF(OR(IF(特征计算_周度!B836="",FALSE,特征计算_周度!B836&gt;2),IF(特征计算_周度!C836="",FALSE,特征计算_周度!C836&gt;2),IF(特征计算_周度!G836="",FALSE,特征计算_周度!G836&gt;2),IF(特征计算_周度!E836="",FALSE,特征计算_周度!E836&gt;2),IF(特征计算_周度!F836="",FALSE,特征计算_周度!F836&gt;2)),MAX(B838,MAX(IF(特征计算_周度!B836="",0,特征计算_周度!B836),IF(特征计算_周度!C836="",0,特征计算_周度!C836),IF(特征计算_周度!G836="",0,特征计算_周度!G836),IF(特征计算_周度!E836="",0,特征计算_周度!E836),IF(特征计算_周度!F836="",0,特征计算_周度!F836))),B838))</f>
        <v/>
      </c>
      <c r="D838" s="129">
        <f>原始数据_周度!B836</f>
        <v/>
      </c>
      <c r="E838" s="157">
        <f>IF(D838="","",D838/MAX(D$4:D838)-1)</f>
        <v/>
      </c>
    </row>
    <row r="839">
      <c r="A839" s="127">
        <f>原始数据_周度!A837</f>
        <v/>
      </c>
      <c r="B839" s="128">
        <f>IF(特征计算_周度!B837="","",0.25*IF(特征计算_周度!B837="",0,特征计算_周度!B837)+0.25*IF(特征计算_周度!C837="",0,特征计算_周度!C837)+0.15*IF(特征计算_周度!D837="",0,特征计算_周度!D837)+0.15*IF(特征计算_周度!E837="",0,特征计算_周度!E837)+0.2*IF(特征计算_周度!F837="",0,特征计算_周度!F837))</f>
        <v/>
      </c>
      <c r="C839" s="128">
        <f>IF(B839="","",IF(OR(IF(特征计算_周度!B837="",FALSE,特征计算_周度!B837&gt;2),IF(特征计算_周度!C837="",FALSE,特征计算_周度!C837&gt;2),IF(特征计算_周度!G837="",FALSE,特征计算_周度!G837&gt;2),IF(特征计算_周度!E837="",FALSE,特征计算_周度!E837&gt;2),IF(特征计算_周度!F837="",FALSE,特征计算_周度!F837&gt;2)),MAX(B839,MAX(IF(特征计算_周度!B837="",0,特征计算_周度!B837),IF(特征计算_周度!C837="",0,特征计算_周度!C837),IF(特征计算_周度!G837="",0,特征计算_周度!G837),IF(特征计算_周度!E837="",0,特征计算_周度!E837),IF(特征计算_周度!F837="",0,特征计算_周度!F837))),B839))</f>
        <v/>
      </c>
      <c r="D839" s="129">
        <f>原始数据_周度!B837</f>
        <v/>
      </c>
      <c r="E839" s="157">
        <f>IF(D839="","",D839/MAX(D$4:D839)-1)</f>
        <v/>
      </c>
    </row>
    <row r="840">
      <c r="A840" s="127">
        <f>原始数据_周度!A838</f>
        <v/>
      </c>
      <c r="B840" s="128">
        <f>IF(特征计算_周度!B838="","",0.25*IF(特征计算_周度!B838="",0,特征计算_周度!B838)+0.25*IF(特征计算_周度!C838="",0,特征计算_周度!C838)+0.15*IF(特征计算_周度!D838="",0,特征计算_周度!D838)+0.15*IF(特征计算_周度!E838="",0,特征计算_周度!E838)+0.2*IF(特征计算_周度!F838="",0,特征计算_周度!F838))</f>
        <v/>
      </c>
      <c r="C840" s="128">
        <f>IF(B840="","",IF(OR(IF(特征计算_周度!B838="",FALSE,特征计算_周度!B838&gt;2),IF(特征计算_周度!C838="",FALSE,特征计算_周度!C838&gt;2),IF(特征计算_周度!G838="",FALSE,特征计算_周度!G838&gt;2),IF(特征计算_周度!E838="",FALSE,特征计算_周度!E838&gt;2),IF(特征计算_周度!F838="",FALSE,特征计算_周度!F838&gt;2)),MAX(B840,MAX(IF(特征计算_周度!B838="",0,特征计算_周度!B838),IF(特征计算_周度!C838="",0,特征计算_周度!C838),IF(特征计算_周度!G838="",0,特征计算_周度!G838),IF(特征计算_周度!E838="",0,特征计算_周度!E838),IF(特征计算_周度!F838="",0,特征计算_周度!F838))),B840))</f>
        <v/>
      </c>
      <c r="D840" s="129">
        <f>原始数据_周度!B838</f>
        <v/>
      </c>
      <c r="E840" s="157">
        <f>IF(D840="","",D840/MAX(D$4:D840)-1)</f>
        <v/>
      </c>
    </row>
    <row r="841">
      <c r="A841" s="127">
        <f>原始数据_周度!A839</f>
        <v/>
      </c>
      <c r="B841" s="128">
        <f>IF(特征计算_周度!B839="","",0.25*IF(特征计算_周度!B839="",0,特征计算_周度!B839)+0.25*IF(特征计算_周度!C839="",0,特征计算_周度!C839)+0.15*IF(特征计算_周度!D839="",0,特征计算_周度!D839)+0.15*IF(特征计算_周度!E839="",0,特征计算_周度!E839)+0.2*IF(特征计算_周度!F839="",0,特征计算_周度!F839))</f>
        <v/>
      </c>
      <c r="C841" s="128">
        <f>IF(B841="","",IF(OR(IF(特征计算_周度!B839="",FALSE,特征计算_周度!B839&gt;2),IF(特征计算_周度!C839="",FALSE,特征计算_周度!C839&gt;2),IF(特征计算_周度!G839="",FALSE,特征计算_周度!G839&gt;2),IF(特征计算_周度!E839="",FALSE,特征计算_周度!E839&gt;2),IF(特征计算_周度!F839="",FALSE,特征计算_周度!F839&gt;2)),MAX(B841,MAX(IF(特征计算_周度!B839="",0,特征计算_周度!B839),IF(特征计算_周度!C839="",0,特征计算_周度!C839),IF(特征计算_周度!G839="",0,特征计算_周度!G839),IF(特征计算_周度!E839="",0,特征计算_周度!E839),IF(特征计算_周度!F839="",0,特征计算_周度!F839))),B841))</f>
        <v/>
      </c>
      <c r="D841" s="129">
        <f>原始数据_周度!B839</f>
        <v/>
      </c>
      <c r="E841" s="157">
        <f>IF(D841="","",D841/MAX(D$4:D841)-1)</f>
        <v/>
      </c>
    </row>
    <row r="842">
      <c r="A842" s="127">
        <f>原始数据_周度!A840</f>
        <v/>
      </c>
      <c r="B842" s="128">
        <f>IF(特征计算_周度!B840="","",0.25*IF(特征计算_周度!B840="",0,特征计算_周度!B840)+0.25*IF(特征计算_周度!C840="",0,特征计算_周度!C840)+0.15*IF(特征计算_周度!D840="",0,特征计算_周度!D840)+0.15*IF(特征计算_周度!E840="",0,特征计算_周度!E840)+0.2*IF(特征计算_周度!F840="",0,特征计算_周度!F840))</f>
        <v/>
      </c>
      <c r="C842" s="128">
        <f>IF(B842="","",IF(OR(IF(特征计算_周度!B840="",FALSE,特征计算_周度!B840&gt;2),IF(特征计算_周度!C840="",FALSE,特征计算_周度!C840&gt;2),IF(特征计算_周度!G840="",FALSE,特征计算_周度!G840&gt;2),IF(特征计算_周度!E840="",FALSE,特征计算_周度!E840&gt;2),IF(特征计算_周度!F840="",FALSE,特征计算_周度!F840&gt;2)),MAX(B842,MAX(IF(特征计算_周度!B840="",0,特征计算_周度!B840),IF(特征计算_周度!C840="",0,特征计算_周度!C840),IF(特征计算_周度!G840="",0,特征计算_周度!G840),IF(特征计算_周度!E840="",0,特征计算_周度!E840),IF(特征计算_周度!F840="",0,特征计算_周度!F840))),B842))</f>
        <v/>
      </c>
      <c r="D842" s="129">
        <f>原始数据_周度!B840</f>
        <v/>
      </c>
      <c r="E842" s="157">
        <f>IF(D842="","",D842/MAX(D$4:D842)-1)</f>
        <v/>
      </c>
    </row>
    <row r="843">
      <c r="A843" s="127">
        <f>原始数据_周度!A841</f>
        <v/>
      </c>
      <c r="B843" s="128">
        <f>IF(特征计算_周度!B841="","",0.25*IF(特征计算_周度!B841="",0,特征计算_周度!B841)+0.25*IF(特征计算_周度!C841="",0,特征计算_周度!C841)+0.15*IF(特征计算_周度!D841="",0,特征计算_周度!D841)+0.15*IF(特征计算_周度!E841="",0,特征计算_周度!E841)+0.2*IF(特征计算_周度!F841="",0,特征计算_周度!F841))</f>
        <v/>
      </c>
      <c r="C843" s="128">
        <f>IF(B843="","",IF(OR(IF(特征计算_周度!B841="",FALSE,特征计算_周度!B841&gt;2),IF(特征计算_周度!C841="",FALSE,特征计算_周度!C841&gt;2),IF(特征计算_周度!G841="",FALSE,特征计算_周度!G841&gt;2),IF(特征计算_周度!E841="",FALSE,特征计算_周度!E841&gt;2),IF(特征计算_周度!F841="",FALSE,特征计算_周度!F841&gt;2)),MAX(B843,MAX(IF(特征计算_周度!B841="",0,特征计算_周度!B841),IF(特征计算_周度!C841="",0,特征计算_周度!C841),IF(特征计算_周度!G841="",0,特征计算_周度!G841),IF(特征计算_周度!E841="",0,特征计算_周度!E841),IF(特征计算_周度!F841="",0,特征计算_周度!F841))),B843))</f>
        <v/>
      </c>
      <c r="D843" s="129">
        <f>原始数据_周度!B841</f>
        <v/>
      </c>
      <c r="E843" s="157">
        <f>IF(D843="","",D843/MAX(D$4:D843)-1)</f>
        <v/>
      </c>
    </row>
    <row r="844">
      <c r="A844" s="127">
        <f>原始数据_周度!A842</f>
        <v/>
      </c>
      <c r="B844" s="128">
        <f>IF(特征计算_周度!B842="","",0.25*IF(特征计算_周度!B842="",0,特征计算_周度!B842)+0.25*IF(特征计算_周度!C842="",0,特征计算_周度!C842)+0.15*IF(特征计算_周度!D842="",0,特征计算_周度!D842)+0.15*IF(特征计算_周度!E842="",0,特征计算_周度!E842)+0.2*IF(特征计算_周度!F842="",0,特征计算_周度!F842))</f>
        <v/>
      </c>
      <c r="C844" s="128">
        <f>IF(B844="","",IF(OR(IF(特征计算_周度!B842="",FALSE,特征计算_周度!B842&gt;2),IF(特征计算_周度!C842="",FALSE,特征计算_周度!C842&gt;2),IF(特征计算_周度!G842="",FALSE,特征计算_周度!G842&gt;2),IF(特征计算_周度!E842="",FALSE,特征计算_周度!E842&gt;2),IF(特征计算_周度!F842="",FALSE,特征计算_周度!F842&gt;2)),MAX(B844,MAX(IF(特征计算_周度!B842="",0,特征计算_周度!B842),IF(特征计算_周度!C842="",0,特征计算_周度!C842),IF(特征计算_周度!G842="",0,特征计算_周度!G842),IF(特征计算_周度!E842="",0,特征计算_周度!E842),IF(特征计算_周度!F842="",0,特征计算_周度!F842))),B844))</f>
        <v/>
      </c>
      <c r="D844" s="129">
        <f>原始数据_周度!B842</f>
        <v/>
      </c>
      <c r="E844" s="157">
        <f>IF(D844="","",D844/MAX(D$4:D844)-1)</f>
        <v/>
      </c>
    </row>
    <row r="845">
      <c r="A845" s="127">
        <f>原始数据_周度!A843</f>
        <v/>
      </c>
      <c r="B845" s="128">
        <f>IF(特征计算_周度!B843="","",0.25*IF(特征计算_周度!B843="",0,特征计算_周度!B843)+0.25*IF(特征计算_周度!C843="",0,特征计算_周度!C843)+0.15*IF(特征计算_周度!D843="",0,特征计算_周度!D843)+0.15*IF(特征计算_周度!E843="",0,特征计算_周度!E843)+0.2*IF(特征计算_周度!F843="",0,特征计算_周度!F843))</f>
        <v/>
      </c>
      <c r="C845" s="128">
        <f>IF(B845="","",IF(OR(IF(特征计算_周度!B843="",FALSE,特征计算_周度!B843&gt;2),IF(特征计算_周度!C843="",FALSE,特征计算_周度!C843&gt;2),IF(特征计算_周度!G843="",FALSE,特征计算_周度!G843&gt;2),IF(特征计算_周度!E843="",FALSE,特征计算_周度!E843&gt;2),IF(特征计算_周度!F843="",FALSE,特征计算_周度!F843&gt;2)),MAX(B845,MAX(IF(特征计算_周度!B843="",0,特征计算_周度!B843),IF(特征计算_周度!C843="",0,特征计算_周度!C843),IF(特征计算_周度!G843="",0,特征计算_周度!G843),IF(特征计算_周度!E843="",0,特征计算_周度!E843),IF(特征计算_周度!F843="",0,特征计算_周度!F843))),B845))</f>
        <v/>
      </c>
      <c r="D845" s="129">
        <f>原始数据_周度!B843</f>
        <v/>
      </c>
      <c r="E845" s="157">
        <f>IF(D845="","",D845/MAX(D$4:D845)-1)</f>
        <v/>
      </c>
    </row>
    <row r="846">
      <c r="A846" s="127">
        <f>原始数据_周度!A844</f>
        <v/>
      </c>
      <c r="B846" s="128">
        <f>IF(特征计算_周度!B844="","",0.25*IF(特征计算_周度!B844="",0,特征计算_周度!B844)+0.25*IF(特征计算_周度!C844="",0,特征计算_周度!C844)+0.15*IF(特征计算_周度!D844="",0,特征计算_周度!D844)+0.15*IF(特征计算_周度!E844="",0,特征计算_周度!E844)+0.2*IF(特征计算_周度!F844="",0,特征计算_周度!F844))</f>
        <v/>
      </c>
      <c r="C846" s="128">
        <f>IF(B846="","",IF(OR(IF(特征计算_周度!B844="",FALSE,特征计算_周度!B844&gt;2),IF(特征计算_周度!C844="",FALSE,特征计算_周度!C844&gt;2),IF(特征计算_周度!G844="",FALSE,特征计算_周度!G844&gt;2),IF(特征计算_周度!E844="",FALSE,特征计算_周度!E844&gt;2),IF(特征计算_周度!F844="",FALSE,特征计算_周度!F844&gt;2)),MAX(B846,MAX(IF(特征计算_周度!B844="",0,特征计算_周度!B844),IF(特征计算_周度!C844="",0,特征计算_周度!C844),IF(特征计算_周度!G844="",0,特征计算_周度!G844),IF(特征计算_周度!E844="",0,特征计算_周度!E844),IF(特征计算_周度!F844="",0,特征计算_周度!F844))),B846))</f>
        <v/>
      </c>
      <c r="D846" s="129">
        <f>原始数据_周度!B844</f>
        <v/>
      </c>
      <c r="E846" s="157">
        <f>IF(D846="","",D846/MAX(D$4:D846)-1)</f>
        <v/>
      </c>
    </row>
    <row r="847">
      <c r="A847" s="127">
        <f>原始数据_周度!A845</f>
        <v/>
      </c>
      <c r="B847" s="128">
        <f>IF(特征计算_周度!B845="","",0.25*IF(特征计算_周度!B845="",0,特征计算_周度!B845)+0.25*IF(特征计算_周度!C845="",0,特征计算_周度!C845)+0.15*IF(特征计算_周度!D845="",0,特征计算_周度!D845)+0.15*IF(特征计算_周度!E845="",0,特征计算_周度!E845)+0.2*IF(特征计算_周度!F845="",0,特征计算_周度!F845))</f>
        <v/>
      </c>
      <c r="C847" s="128">
        <f>IF(B847="","",IF(OR(IF(特征计算_周度!B845="",FALSE,特征计算_周度!B845&gt;2),IF(特征计算_周度!C845="",FALSE,特征计算_周度!C845&gt;2),IF(特征计算_周度!G845="",FALSE,特征计算_周度!G845&gt;2),IF(特征计算_周度!E845="",FALSE,特征计算_周度!E845&gt;2),IF(特征计算_周度!F845="",FALSE,特征计算_周度!F845&gt;2)),MAX(B847,MAX(IF(特征计算_周度!B845="",0,特征计算_周度!B845),IF(特征计算_周度!C845="",0,特征计算_周度!C845),IF(特征计算_周度!G845="",0,特征计算_周度!G845),IF(特征计算_周度!E845="",0,特征计算_周度!E845),IF(特征计算_周度!F845="",0,特征计算_周度!F845))),B847))</f>
        <v/>
      </c>
      <c r="D847" s="129">
        <f>原始数据_周度!B845</f>
        <v/>
      </c>
      <c r="E847" s="157">
        <f>IF(D847="","",D847/MAX(D$4:D847)-1)</f>
        <v/>
      </c>
    </row>
    <row r="848">
      <c r="A848" s="127">
        <f>原始数据_周度!A846</f>
        <v/>
      </c>
      <c r="B848" s="128">
        <f>IF(特征计算_周度!B846="","",0.25*IF(特征计算_周度!B846="",0,特征计算_周度!B846)+0.25*IF(特征计算_周度!C846="",0,特征计算_周度!C846)+0.15*IF(特征计算_周度!D846="",0,特征计算_周度!D846)+0.15*IF(特征计算_周度!E846="",0,特征计算_周度!E846)+0.2*IF(特征计算_周度!F846="",0,特征计算_周度!F846))</f>
        <v/>
      </c>
      <c r="C848" s="128">
        <f>IF(B848="","",IF(OR(IF(特征计算_周度!B846="",FALSE,特征计算_周度!B846&gt;2),IF(特征计算_周度!C846="",FALSE,特征计算_周度!C846&gt;2),IF(特征计算_周度!G846="",FALSE,特征计算_周度!G846&gt;2),IF(特征计算_周度!E846="",FALSE,特征计算_周度!E846&gt;2),IF(特征计算_周度!F846="",FALSE,特征计算_周度!F846&gt;2)),MAX(B848,MAX(IF(特征计算_周度!B846="",0,特征计算_周度!B846),IF(特征计算_周度!C846="",0,特征计算_周度!C846),IF(特征计算_周度!G846="",0,特征计算_周度!G846),IF(特征计算_周度!E846="",0,特征计算_周度!E846),IF(特征计算_周度!F846="",0,特征计算_周度!F846))),B848))</f>
        <v/>
      </c>
      <c r="D848" s="129">
        <f>原始数据_周度!B846</f>
        <v/>
      </c>
      <c r="E848" s="157">
        <f>IF(D848="","",D848/MAX(D$4:D848)-1)</f>
        <v/>
      </c>
    </row>
    <row r="849">
      <c r="A849" s="127">
        <f>原始数据_周度!A847</f>
        <v/>
      </c>
      <c r="B849" s="128">
        <f>IF(特征计算_周度!B847="","",0.25*IF(特征计算_周度!B847="",0,特征计算_周度!B847)+0.25*IF(特征计算_周度!C847="",0,特征计算_周度!C847)+0.15*IF(特征计算_周度!D847="",0,特征计算_周度!D847)+0.15*IF(特征计算_周度!E847="",0,特征计算_周度!E847)+0.2*IF(特征计算_周度!F847="",0,特征计算_周度!F847))</f>
        <v/>
      </c>
      <c r="C849" s="128">
        <f>IF(B849="","",IF(OR(IF(特征计算_周度!B847="",FALSE,特征计算_周度!B847&gt;2),IF(特征计算_周度!C847="",FALSE,特征计算_周度!C847&gt;2),IF(特征计算_周度!G847="",FALSE,特征计算_周度!G847&gt;2),IF(特征计算_周度!E847="",FALSE,特征计算_周度!E847&gt;2),IF(特征计算_周度!F847="",FALSE,特征计算_周度!F847&gt;2)),MAX(B849,MAX(IF(特征计算_周度!B847="",0,特征计算_周度!B847),IF(特征计算_周度!C847="",0,特征计算_周度!C847),IF(特征计算_周度!G847="",0,特征计算_周度!G847),IF(特征计算_周度!E847="",0,特征计算_周度!E847),IF(特征计算_周度!F847="",0,特征计算_周度!F847))),B849))</f>
        <v/>
      </c>
      <c r="D849" s="129">
        <f>原始数据_周度!B847</f>
        <v/>
      </c>
      <c r="E849" s="157">
        <f>IF(D849="","",D849/MAX(D$4:D849)-1)</f>
        <v/>
      </c>
    </row>
    <row r="850">
      <c r="A850" s="127">
        <f>原始数据_周度!A848</f>
        <v/>
      </c>
      <c r="B850" s="128">
        <f>IF(特征计算_周度!B848="","",0.25*IF(特征计算_周度!B848="",0,特征计算_周度!B848)+0.25*IF(特征计算_周度!C848="",0,特征计算_周度!C848)+0.15*IF(特征计算_周度!D848="",0,特征计算_周度!D848)+0.15*IF(特征计算_周度!E848="",0,特征计算_周度!E848)+0.2*IF(特征计算_周度!F848="",0,特征计算_周度!F848))</f>
        <v/>
      </c>
      <c r="C850" s="128">
        <f>IF(B850="","",IF(OR(IF(特征计算_周度!B848="",FALSE,特征计算_周度!B848&gt;2),IF(特征计算_周度!C848="",FALSE,特征计算_周度!C848&gt;2),IF(特征计算_周度!G848="",FALSE,特征计算_周度!G848&gt;2),IF(特征计算_周度!E848="",FALSE,特征计算_周度!E848&gt;2),IF(特征计算_周度!F848="",FALSE,特征计算_周度!F848&gt;2)),MAX(B850,MAX(IF(特征计算_周度!B848="",0,特征计算_周度!B848),IF(特征计算_周度!C848="",0,特征计算_周度!C848),IF(特征计算_周度!G848="",0,特征计算_周度!G848),IF(特征计算_周度!E848="",0,特征计算_周度!E848),IF(特征计算_周度!F848="",0,特征计算_周度!F848))),B850))</f>
        <v/>
      </c>
      <c r="D850" s="129">
        <f>原始数据_周度!B848</f>
        <v/>
      </c>
      <c r="E850" s="157">
        <f>IF(D850="","",D850/MAX(D$4:D850)-1)</f>
        <v/>
      </c>
    </row>
    <row r="851">
      <c r="A851" s="127">
        <f>原始数据_周度!A849</f>
        <v/>
      </c>
      <c r="B851" s="128">
        <f>IF(特征计算_周度!B849="","",0.25*IF(特征计算_周度!B849="",0,特征计算_周度!B849)+0.25*IF(特征计算_周度!C849="",0,特征计算_周度!C849)+0.15*IF(特征计算_周度!D849="",0,特征计算_周度!D849)+0.15*IF(特征计算_周度!E849="",0,特征计算_周度!E849)+0.2*IF(特征计算_周度!F849="",0,特征计算_周度!F849))</f>
        <v/>
      </c>
      <c r="C851" s="128">
        <f>IF(B851="","",IF(OR(IF(特征计算_周度!B849="",FALSE,特征计算_周度!B849&gt;2),IF(特征计算_周度!C849="",FALSE,特征计算_周度!C849&gt;2),IF(特征计算_周度!G849="",FALSE,特征计算_周度!G849&gt;2),IF(特征计算_周度!E849="",FALSE,特征计算_周度!E849&gt;2),IF(特征计算_周度!F849="",FALSE,特征计算_周度!F849&gt;2)),MAX(B851,MAX(IF(特征计算_周度!B849="",0,特征计算_周度!B849),IF(特征计算_周度!C849="",0,特征计算_周度!C849),IF(特征计算_周度!G849="",0,特征计算_周度!G849),IF(特征计算_周度!E849="",0,特征计算_周度!E849),IF(特征计算_周度!F849="",0,特征计算_周度!F849))),B851))</f>
        <v/>
      </c>
      <c r="D851" s="129">
        <f>原始数据_周度!B849</f>
        <v/>
      </c>
      <c r="E851" s="157">
        <f>IF(D851="","",D851/MAX(D$4:D851)-1)</f>
        <v/>
      </c>
    </row>
    <row r="852">
      <c r="A852" s="127">
        <f>原始数据_周度!A850</f>
        <v/>
      </c>
      <c r="B852" s="128">
        <f>IF(特征计算_周度!B850="","",0.25*IF(特征计算_周度!B850="",0,特征计算_周度!B850)+0.25*IF(特征计算_周度!C850="",0,特征计算_周度!C850)+0.15*IF(特征计算_周度!D850="",0,特征计算_周度!D850)+0.15*IF(特征计算_周度!E850="",0,特征计算_周度!E850)+0.2*IF(特征计算_周度!F850="",0,特征计算_周度!F850))</f>
        <v/>
      </c>
      <c r="C852" s="128">
        <f>IF(B852="","",IF(OR(IF(特征计算_周度!B850="",FALSE,特征计算_周度!B850&gt;2),IF(特征计算_周度!C850="",FALSE,特征计算_周度!C850&gt;2),IF(特征计算_周度!G850="",FALSE,特征计算_周度!G850&gt;2),IF(特征计算_周度!E850="",FALSE,特征计算_周度!E850&gt;2),IF(特征计算_周度!F850="",FALSE,特征计算_周度!F850&gt;2)),MAX(B852,MAX(IF(特征计算_周度!B850="",0,特征计算_周度!B850),IF(特征计算_周度!C850="",0,特征计算_周度!C850),IF(特征计算_周度!G850="",0,特征计算_周度!G850),IF(特征计算_周度!E850="",0,特征计算_周度!E850),IF(特征计算_周度!F850="",0,特征计算_周度!F850))),B852))</f>
        <v/>
      </c>
      <c r="D852" s="129">
        <f>原始数据_周度!B850</f>
        <v/>
      </c>
      <c r="E852" s="157">
        <f>IF(D852="","",D852/MAX(D$4:D852)-1)</f>
        <v/>
      </c>
    </row>
    <row r="853">
      <c r="A853" s="127">
        <f>原始数据_周度!A851</f>
        <v/>
      </c>
      <c r="B853" s="128">
        <f>IF(特征计算_周度!B851="","",0.25*IF(特征计算_周度!B851="",0,特征计算_周度!B851)+0.25*IF(特征计算_周度!C851="",0,特征计算_周度!C851)+0.15*IF(特征计算_周度!D851="",0,特征计算_周度!D851)+0.15*IF(特征计算_周度!E851="",0,特征计算_周度!E851)+0.2*IF(特征计算_周度!F851="",0,特征计算_周度!F851))</f>
        <v/>
      </c>
      <c r="C853" s="128">
        <f>IF(B853="","",IF(OR(IF(特征计算_周度!B851="",FALSE,特征计算_周度!B851&gt;2),IF(特征计算_周度!C851="",FALSE,特征计算_周度!C851&gt;2),IF(特征计算_周度!G851="",FALSE,特征计算_周度!G851&gt;2),IF(特征计算_周度!E851="",FALSE,特征计算_周度!E851&gt;2),IF(特征计算_周度!F851="",FALSE,特征计算_周度!F851&gt;2)),MAX(B853,MAX(IF(特征计算_周度!B851="",0,特征计算_周度!B851),IF(特征计算_周度!C851="",0,特征计算_周度!C851),IF(特征计算_周度!G851="",0,特征计算_周度!G851),IF(特征计算_周度!E851="",0,特征计算_周度!E851),IF(特征计算_周度!F851="",0,特征计算_周度!F851))),B853))</f>
        <v/>
      </c>
      <c r="D853" s="129">
        <f>原始数据_周度!B851</f>
        <v/>
      </c>
      <c r="E853" s="157">
        <f>IF(D853="","",D853/MAX(D$4:D853)-1)</f>
        <v/>
      </c>
    </row>
    <row r="854">
      <c r="A854" s="127">
        <f>原始数据_周度!A852</f>
        <v/>
      </c>
      <c r="B854" s="128">
        <f>IF(特征计算_周度!B852="","",0.25*IF(特征计算_周度!B852="",0,特征计算_周度!B852)+0.25*IF(特征计算_周度!C852="",0,特征计算_周度!C852)+0.15*IF(特征计算_周度!D852="",0,特征计算_周度!D852)+0.15*IF(特征计算_周度!E852="",0,特征计算_周度!E852)+0.2*IF(特征计算_周度!F852="",0,特征计算_周度!F852))</f>
        <v/>
      </c>
      <c r="C854" s="128">
        <f>IF(B854="","",IF(OR(IF(特征计算_周度!B852="",FALSE,特征计算_周度!B852&gt;2),IF(特征计算_周度!C852="",FALSE,特征计算_周度!C852&gt;2),IF(特征计算_周度!G852="",FALSE,特征计算_周度!G852&gt;2),IF(特征计算_周度!E852="",FALSE,特征计算_周度!E852&gt;2),IF(特征计算_周度!F852="",FALSE,特征计算_周度!F852&gt;2)),MAX(B854,MAX(IF(特征计算_周度!B852="",0,特征计算_周度!B852),IF(特征计算_周度!C852="",0,特征计算_周度!C852),IF(特征计算_周度!G852="",0,特征计算_周度!G852),IF(特征计算_周度!E852="",0,特征计算_周度!E852),IF(特征计算_周度!F852="",0,特征计算_周度!F852))),B854))</f>
        <v/>
      </c>
      <c r="D854" s="129">
        <f>原始数据_周度!B852</f>
        <v/>
      </c>
      <c r="E854" s="157">
        <f>IF(D854="","",D854/MAX(D$4:D854)-1)</f>
        <v/>
      </c>
    </row>
    <row r="855">
      <c r="A855" s="127">
        <f>原始数据_周度!A853</f>
        <v/>
      </c>
      <c r="B855" s="128">
        <f>IF(特征计算_周度!B853="","",0.25*IF(特征计算_周度!B853="",0,特征计算_周度!B853)+0.25*IF(特征计算_周度!C853="",0,特征计算_周度!C853)+0.15*IF(特征计算_周度!D853="",0,特征计算_周度!D853)+0.15*IF(特征计算_周度!E853="",0,特征计算_周度!E853)+0.2*IF(特征计算_周度!F853="",0,特征计算_周度!F853))</f>
        <v/>
      </c>
      <c r="C855" s="128">
        <f>IF(B855="","",IF(OR(IF(特征计算_周度!B853="",FALSE,特征计算_周度!B853&gt;2),IF(特征计算_周度!C853="",FALSE,特征计算_周度!C853&gt;2),IF(特征计算_周度!G853="",FALSE,特征计算_周度!G853&gt;2),IF(特征计算_周度!E853="",FALSE,特征计算_周度!E853&gt;2),IF(特征计算_周度!F853="",FALSE,特征计算_周度!F853&gt;2)),MAX(B855,MAX(IF(特征计算_周度!B853="",0,特征计算_周度!B853),IF(特征计算_周度!C853="",0,特征计算_周度!C853),IF(特征计算_周度!G853="",0,特征计算_周度!G853),IF(特征计算_周度!E853="",0,特征计算_周度!E853),IF(特征计算_周度!F853="",0,特征计算_周度!F853))),B855))</f>
        <v/>
      </c>
      <c r="D855" s="129">
        <f>原始数据_周度!B853</f>
        <v/>
      </c>
      <c r="E855" s="157">
        <f>IF(D855="","",D855/MAX(D$4:D855)-1)</f>
        <v/>
      </c>
    </row>
    <row r="856">
      <c r="A856" s="127">
        <f>原始数据_周度!A854</f>
        <v/>
      </c>
      <c r="B856" s="128">
        <f>IF(特征计算_周度!B854="","",0.25*IF(特征计算_周度!B854="",0,特征计算_周度!B854)+0.25*IF(特征计算_周度!C854="",0,特征计算_周度!C854)+0.15*IF(特征计算_周度!D854="",0,特征计算_周度!D854)+0.15*IF(特征计算_周度!E854="",0,特征计算_周度!E854)+0.2*IF(特征计算_周度!F854="",0,特征计算_周度!F854))</f>
        <v/>
      </c>
      <c r="C856" s="128">
        <f>IF(B856="","",IF(OR(IF(特征计算_周度!B854="",FALSE,特征计算_周度!B854&gt;2),IF(特征计算_周度!C854="",FALSE,特征计算_周度!C854&gt;2),IF(特征计算_周度!G854="",FALSE,特征计算_周度!G854&gt;2),IF(特征计算_周度!E854="",FALSE,特征计算_周度!E854&gt;2),IF(特征计算_周度!F854="",FALSE,特征计算_周度!F854&gt;2)),MAX(B856,MAX(IF(特征计算_周度!B854="",0,特征计算_周度!B854),IF(特征计算_周度!C854="",0,特征计算_周度!C854),IF(特征计算_周度!G854="",0,特征计算_周度!G854),IF(特征计算_周度!E854="",0,特征计算_周度!E854),IF(特征计算_周度!F854="",0,特征计算_周度!F854))),B856))</f>
        <v/>
      </c>
      <c r="D856" s="129">
        <f>原始数据_周度!B854</f>
        <v/>
      </c>
      <c r="E856" s="157">
        <f>IF(D856="","",D856/MAX(D$4:D856)-1)</f>
        <v/>
      </c>
    </row>
    <row r="857">
      <c r="A857" s="127">
        <f>原始数据_周度!A855</f>
        <v/>
      </c>
      <c r="B857" s="128">
        <f>IF(特征计算_周度!B855="","",0.25*IF(特征计算_周度!B855="",0,特征计算_周度!B855)+0.25*IF(特征计算_周度!C855="",0,特征计算_周度!C855)+0.15*IF(特征计算_周度!D855="",0,特征计算_周度!D855)+0.15*IF(特征计算_周度!E855="",0,特征计算_周度!E855)+0.2*IF(特征计算_周度!F855="",0,特征计算_周度!F855))</f>
        <v/>
      </c>
      <c r="C857" s="128">
        <f>IF(B857="","",IF(OR(IF(特征计算_周度!B855="",FALSE,特征计算_周度!B855&gt;2),IF(特征计算_周度!C855="",FALSE,特征计算_周度!C855&gt;2),IF(特征计算_周度!G855="",FALSE,特征计算_周度!G855&gt;2),IF(特征计算_周度!E855="",FALSE,特征计算_周度!E855&gt;2),IF(特征计算_周度!F855="",FALSE,特征计算_周度!F855&gt;2)),MAX(B857,MAX(IF(特征计算_周度!B855="",0,特征计算_周度!B855),IF(特征计算_周度!C855="",0,特征计算_周度!C855),IF(特征计算_周度!G855="",0,特征计算_周度!G855),IF(特征计算_周度!E855="",0,特征计算_周度!E855),IF(特征计算_周度!F855="",0,特征计算_周度!F855))),B857))</f>
        <v/>
      </c>
      <c r="D857" s="129">
        <f>原始数据_周度!B855</f>
        <v/>
      </c>
      <c r="E857" s="157">
        <f>IF(D857="","",D857/MAX(D$4:D857)-1)</f>
        <v/>
      </c>
    </row>
    <row r="858">
      <c r="A858" s="127">
        <f>原始数据_周度!A856</f>
        <v/>
      </c>
      <c r="B858" s="128">
        <f>IF(特征计算_周度!B856="","",0.25*IF(特征计算_周度!B856="",0,特征计算_周度!B856)+0.25*IF(特征计算_周度!C856="",0,特征计算_周度!C856)+0.15*IF(特征计算_周度!D856="",0,特征计算_周度!D856)+0.15*IF(特征计算_周度!E856="",0,特征计算_周度!E856)+0.2*IF(特征计算_周度!F856="",0,特征计算_周度!F856))</f>
        <v/>
      </c>
      <c r="C858" s="128">
        <f>IF(B858="","",IF(OR(IF(特征计算_周度!B856="",FALSE,特征计算_周度!B856&gt;2),IF(特征计算_周度!C856="",FALSE,特征计算_周度!C856&gt;2),IF(特征计算_周度!G856="",FALSE,特征计算_周度!G856&gt;2),IF(特征计算_周度!E856="",FALSE,特征计算_周度!E856&gt;2),IF(特征计算_周度!F856="",FALSE,特征计算_周度!F856&gt;2)),MAX(B858,MAX(IF(特征计算_周度!B856="",0,特征计算_周度!B856),IF(特征计算_周度!C856="",0,特征计算_周度!C856),IF(特征计算_周度!G856="",0,特征计算_周度!G856),IF(特征计算_周度!E856="",0,特征计算_周度!E856),IF(特征计算_周度!F856="",0,特征计算_周度!F856))),B858))</f>
        <v/>
      </c>
      <c r="D858" s="129">
        <f>原始数据_周度!B856</f>
        <v/>
      </c>
      <c r="E858" s="157">
        <f>IF(D858="","",D858/MAX(D$4:D858)-1)</f>
        <v/>
      </c>
    </row>
    <row r="859">
      <c r="A859" s="127">
        <f>原始数据_周度!A857</f>
        <v/>
      </c>
      <c r="B859" s="128">
        <f>IF(特征计算_周度!B857="","",0.25*IF(特征计算_周度!B857="",0,特征计算_周度!B857)+0.25*IF(特征计算_周度!C857="",0,特征计算_周度!C857)+0.15*IF(特征计算_周度!D857="",0,特征计算_周度!D857)+0.15*IF(特征计算_周度!E857="",0,特征计算_周度!E857)+0.2*IF(特征计算_周度!F857="",0,特征计算_周度!F857))</f>
        <v/>
      </c>
      <c r="C859" s="128">
        <f>IF(B859="","",IF(OR(IF(特征计算_周度!B857="",FALSE,特征计算_周度!B857&gt;2),IF(特征计算_周度!C857="",FALSE,特征计算_周度!C857&gt;2),IF(特征计算_周度!G857="",FALSE,特征计算_周度!G857&gt;2),IF(特征计算_周度!E857="",FALSE,特征计算_周度!E857&gt;2),IF(特征计算_周度!F857="",FALSE,特征计算_周度!F857&gt;2)),MAX(B859,MAX(IF(特征计算_周度!B857="",0,特征计算_周度!B857),IF(特征计算_周度!C857="",0,特征计算_周度!C857),IF(特征计算_周度!G857="",0,特征计算_周度!G857),IF(特征计算_周度!E857="",0,特征计算_周度!E857),IF(特征计算_周度!F857="",0,特征计算_周度!F857))),B859))</f>
        <v/>
      </c>
      <c r="D859" s="129">
        <f>原始数据_周度!B857</f>
        <v/>
      </c>
      <c r="E859" s="157">
        <f>IF(D859="","",D859/MAX(D$4:D859)-1)</f>
        <v/>
      </c>
    </row>
    <row r="860">
      <c r="A860" s="127">
        <f>原始数据_周度!A858</f>
        <v/>
      </c>
      <c r="B860" s="128">
        <f>IF(特征计算_周度!B858="","",0.25*IF(特征计算_周度!B858="",0,特征计算_周度!B858)+0.25*IF(特征计算_周度!C858="",0,特征计算_周度!C858)+0.15*IF(特征计算_周度!D858="",0,特征计算_周度!D858)+0.15*IF(特征计算_周度!E858="",0,特征计算_周度!E858)+0.2*IF(特征计算_周度!F858="",0,特征计算_周度!F858))</f>
        <v/>
      </c>
      <c r="C860" s="128">
        <f>IF(B860="","",IF(OR(IF(特征计算_周度!B858="",FALSE,特征计算_周度!B858&gt;2),IF(特征计算_周度!C858="",FALSE,特征计算_周度!C858&gt;2),IF(特征计算_周度!G858="",FALSE,特征计算_周度!G858&gt;2),IF(特征计算_周度!E858="",FALSE,特征计算_周度!E858&gt;2),IF(特征计算_周度!F858="",FALSE,特征计算_周度!F858&gt;2)),MAX(B860,MAX(IF(特征计算_周度!B858="",0,特征计算_周度!B858),IF(特征计算_周度!C858="",0,特征计算_周度!C858),IF(特征计算_周度!G858="",0,特征计算_周度!G858),IF(特征计算_周度!E858="",0,特征计算_周度!E858),IF(特征计算_周度!F858="",0,特征计算_周度!F858))),B860))</f>
        <v/>
      </c>
      <c r="D860" s="129">
        <f>原始数据_周度!B858</f>
        <v/>
      </c>
      <c r="E860" s="157">
        <f>IF(D860="","",D860/MAX(D$4:D860)-1)</f>
        <v/>
      </c>
    </row>
    <row r="861">
      <c r="A861" s="127">
        <f>原始数据_周度!A859</f>
        <v/>
      </c>
      <c r="B861" s="128">
        <f>IF(特征计算_周度!B859="","",0.25*IF(特征计算_周度!B859="",0,特征计算_周度!B859)+0.25*IF(特征计算_周度!C859="",0,特征计算_周度!C859)+0.15*IF(特征计算_周度!D859="",0,特征计算_周度!D859)+0.15*IF(特征计算_周度!E859="",0,特征计算_周度!E859)+0.2*IF(特征计算_周度!F859="",0,特征计算_周度!F859))</f>
        <v/>
      </c>
      <c r="C861" s="128">
        <f>IF(B861="","",IF(OR(IF(特征计算_周度!B859="",FALSE,特征计算_周度!B859&gt;2),IF(特征计算_周度!C859="",FALSE,特征计算_周度!C859&gt;2),IF(特征计算_周度!G859="",FALSE,特征计算_周度!G859&gt;2),IF(特征计算_周度!E859="",FALSE,特征计算_周度!E859&gt;2),IF(特征计算_周度!F859="",FALSE,特征计算_周度!F859&gt;2)),MAX(B861,MAX(IF(特征计算_周度!B859="",0,特征计算_周度!B859),IF(特征计算_周度!C859="",0,特征计算_周度!C859),IF(特征计算_周度!G859="",0,特征计算_周度!G859),IF(特征计算_周度!E859="",0,特征计算_周度!E859),IF(特征计算_周度!F859="",0,特征计算_周度!F859))),B861))</f>
        <v/>
      </c>
      <c r="D861" s="129">
        <f>原始数据_周度!B859</f>
        <v/>
      </c>
      <c r="E861" s="157">
        <f>IF(D861="","",D861/MAX(D$4:D861)-1)</f>
        <v/>
      </c>
    </row>
    <row r="862">
      <c r="A862" s="127">
        <f>原始数据_周度!A860</f>
        <v/>
      </c>
      <c r="B862" s="128">
        <f>IF(特征计算_周度!B860="","",0.25*IF(特征计算_周度!B860="",0,特征计算_周度!B860)+0.25*IF(特征计算_周度!C860="",0,特征计算_周度!C860)+0.15*IF(特征计算_周度!D860="",0,特征计算_周度!D860)+0.15*IF(特征计算_周度!E860="",0,特征计算_周度!E860)+0.2*IF(特征计算_周度!F860="",0,特征计算_周度!F860))</f>
        <v/>
      </c>
      <c r="C862" s="128">
        <f>IF(B862="","",IF(OR(IF(特征计算_周度!B860="",FALSE,特征计算_周度!B860&gt;2),IF(特征计算_周度!C860="",FALSE,特征计算_周度!C860&gt;2),IF(特征计算_周度!G860="",FALSE,特征计算_周度!G860&gt;2),IF(特征计算_周度!E860="",FALSE,特征计算_周度!E860&gt;2),IF(特征计算_周度!F860="",FALSE,特征计算_周度!F860&gt;2)),MAX(B862,MAX(IF(特征计算_周度!B860="",0,特征计算_周度!B860),IF(特征计算_周度!C860="",0,特征计算_周度!C860),IF(特征计算_周度!G860="",0,特征计算_周度!G860),IF(特征计算_周度!E860="",0,特征计算_周度!E860),IF(特征计算_周度!F860="",0,特征计算_周度!F860))),B862))</f>
        <v/>
      </c>
      <c r="D862" s="129">
        <f>原始数据_周度!B860</f>
        <v/>
      </c>
      <c r="E862" s="157">
        <f>IF(D862="","",D862/MAX(D$4:D862)-1)</f>
        <v/>
      </c>
    </row>
    <row r="863">
      <c r="A863" s="127">
        <f>原始数据_周度!A861</f>
        <v/>
      </c>
      <c r="B863" s="128">
        <f>IF(特征计算_周度!B861="","",0.25*IF(特征计算_周度!B861="",0,特征计算_周度!B861)+0.25*IF(特征计算_周度!C861="",0,特征计算_周度!C861)+0.15*IF(特征计算_周度!D861="",0,特征计算_周度!D861)+0.15*IF(特征计算_周度!E861="",0,特征计算_周度!E861)+0.2*IF(特征计算_周度!F861="",0,特征计算_周度!F861))</f>
        <v/>
      </c>
      <c r="C863" s="128">
        <f>IF(B863="","",IF(OR(IF(特征计算_周度!B861="",FALSE,特征计算_周度!B861&gt;2),IF(特征计算_周度!C861="",FALSE,特征计算_周度!C861&gt;2),IF(特征计算_周度!G861="",FALSE,特征计算_周度!G861&gt;2),IF(特征计算_周度!E861="",FALSE,特征计算_周度!E861&gt;2),IF(特征计算_周度!F861="",FALSE,特征计算_周度!F861&gt;2)),MAX(B863,MAX(IF(特征计算_周度!B861="",0,特征计算_周度!B861),IF(特征计算_周度!C861="",0,特征计算_周度!C861),IF(特征计算_周度!G861="",0,特征计算_周度!G861),IF(特征计算_周度!E861="",0,特征计算_周度!E861),IF(特征计算_周度!F861="",0,特征计算_周度!F861))),B863))</f>
        <v/>
      </c>
      <c r="D863" s="129">
        <f>原始数据_周度!B861</f>
        <v/>
      </c>
      <c r="E863" s="157">
        <f>IF(D863="","",D863/MAX(D$4:D863)-1)</f>
        <v/>
      </c>
    </row>
    <row r="864">
      <c r="A864" s="127">
        <f>原始数据_周度!A862</f>
        <v/>
      </c>
      <c r="B864" s="128">
        <f>IF(特征计算_周度!B862="","",0.25*IF(特征计算_周度!B862="",0,特征计算_周度!B862)+0.25*IF(特征计算_周度!C862="",0,特征计算_周度!C862)+0.15*IF(特征计算_周度!D862="",0,特征计算_周度!D862)+0.15*IF(特征计算_周度!E862="",0,特征计算_周度!E862)+0.2*IF(特征计算_周度!F862="",0,特征计算_周度!F862))</f>
        <v/>
      </c>
      <c r="C864" s="128">
        <f>IF(B864="","",IF(OR(IF(特征计算_周度!B862="",FALSE,特征计算_周度!B862&gt;2),IF(特征计算_周度!C862="",FALSE,特征计算_周度!C862&gt;2),IF(特征计算_周度!G862="",FALSE,特征计算_周度!G862&gt;2),IF(特征计算_周度!E862="",FALSE,特征计算_周度!E862&gt;2),IF(特征计算_周度!F862="",FALSE,特征计算_周度!F862&gt;2)),MAX(B864,MAX(IF(特征计算_周度!B862="",0,特征计算_周度!B862),IF(特征计算_周度!C862="",0,特征计算_周度!C862),IF(特征计算_周度!G862="",0,特征计算_周度!G862),IF(特征计算_周度!E862="",0,特征计算_周度!E862),IF(特征计算_周度!F862="",0,特征计算_周度!F862))),B864))</f>
        <v/>
      </c>
      <c r="D864" s="129">
        <f>原始数据_周度!B862</f>
        <v/>
      </c>
      <c r="E864" s="157">
        <f>IF(D864="","",D864/MAX(D$4:D864)-1)</f>
        <v/>
      </c>
    </row>
    <row r="865">
      <c r="A865" s="127">
        <f>原始数据_周度!A863</f>
        <v/>
      </c>
      <c r="B865" s="128">
        <f>IF(特征计算_周度!B863="","",0.25*IF(特征计算_周度!B863="",0,特征计算_周度!B863)+0.25*IF(特征计算_周度!C863="",0,特征计算_周度!C863)+0.15*IF(特征计算_周度!D863="",0,特征计算_周度!D863)+0.15*IF(特征计算_周度!E863="",0,特征计算_周度!E863)+0.2*IF(特征计算_周度!F863="",0,特征计算_周度!F863))</f>
        <v/>
      </c>
      <c r="C865" s="128">
        <f>IF(B865="","",IF(OR(IF(特征计算_周度!B863="",FALSE,特征计算_周度!B863&gt;2),IF(特征计算_周度!C863="",FALSE,特征计算_周度!C863&gt;2),IF(特征计算_周度!G863="",FALSE,特征计算_周度!G863&gt;2),IF(特征计算_周度!E863="",FALSE,特征计算_周度!E863&gt;2),IF(特征计算_周度!F863="",FALSE,特征计算_周度!F863&gt;2)),MAX(B865,MAX(IF(特征计算_周度!B863="",0,特征计算_周度!B863),IF(特征计算_周度!C863="",0,特征计算_周度!C863),IF(特征计算_周度!G863="",0,特征计算_周度!G863),IF(特征计算_周度!E863="",0,特征计算_周度!E863),IF(特征计算_周度!F863="",0,特征计算_周度!F863))),B865))</f>
        <v/>
      </c>
      <c r="D865" s="129">
        <f>原始数据_周度!B863</f>
        <v/>
      </c>
      <c r="E865" s="157">
        <f>IF(D865="","",D865/MAX(D$4:D865)-1)</f>
        <v/>
      </c>
    </row>
    <row r="866">
      <c r="A866" s="127">
        <f>原始数据_周度!A864</f>
        <v/>
      </c>
      <c r="B866" s="128">
        <f>IF(特征计算_周度!B864="","",0.25*IF(特征计算_周度!B864="",0,特征计算_周度!B864)+0.25*IF(特征计算_周度!C864="",0,特征计算_周度!C864)+0.15*IF(特征计算_周度!D864="",0,特征计算_周度!D864)+0.15*IF(特征计算_周度!E864="",0,特征计算_周度!E864)+0.2*IF(特征计算_周度!F864="",0,特征计算_周度!F864))</f>
        <v/>
      </c>
      <c r="C866" s="128">
        <f>IF(B866="","",IF(OR(IF(特征计算_周度!B864="",FALSE,特征计算_周度!B864&gt;2),IF(特征计算_周度!C864="",FALSE,特征计算_周度!C864&gt;2),IF(特征计算_周度!G864="",FALSE,特征计算_周度!G864&gt;2),IF(特征计算_周度!E864="",FALSE,特征计算_周度!E864&gt;2),IF(特征计算_周度!F864="",FALSE,特征计算_周度!F864&gt;2)),MAX(B866,MAX(IF(特征计算_周度!B864="",0,特征计算_周度!B864),IF(特征计算_周度!C864="",0,特征计算_周度!C864),IF(特征计算_周度!G864="",0,特征计算_周度!G864),IF(特征计算_周度!E864="",0,特征计算_周度!E864),IF(特征计算_周度!F864="",0,特征计算_周度!F864))),B866))</f>
        <v/>
      </c>
      <c r="D866" s="129">
        <f>原始数据_周度!B864</f>
        <v/>
      </c>
      <c r="E866" s="157">
        <f>IF(D866="","",D866/MAX(D$4:D866)-1)</f>
        <v/>
      </c>
    </row>
    <row r="867">
      <c r="A867" s="127">
        <f>原始数据_周度!A865</f>
        <v/>
      </c>
      <c r="B867" s="128">
        <f>IF(特征计算_周度!B865="","",0.25*IF(特征计算_周度!B865="",0,特征计算_周度!B865)+0.25*IF(特征计算_周度!C865="",0,特征计算_周度!C865)+0.15*IF(特征计算_周度!D865="",0,特征计算_周度!D865)+0.15*IF(特征计算_周度!E865="",0,特征计算_周度!E865)+0.2*IF(特征计算_周度!F865="",0,特征计算_周度!F865))</f>
        <v/>
      </c>
      <c r="C867" s="128">
        <f>IF(B867="","",IF(OR(IF(特征计算_周度!B865="",FALSE,特征计算_周度!B865&gt;2),IF(特征计算_周度!C865="",FALSE,特征计算_周度!C865&gt;2),IF(特征计算_周度!G865="",FALSE,特征计算_周度!G865&gt;2),IF(特征计算_周度!E865="",FALSE,特征计算_周度!E865&gt;2),IF(特征计算_周度!F865="",FALSE,特征计算_周度!F865&gt;2)),MAX(B867,MAX(IF(特征计算_周度!B865="",0,特征计算_周度!B865),IF(特征计算_周度!C865="",0,特征计算_周度!C865),IF(特征计算_周度!G865="",0,特征计算_周度!G865),IF(特征计算_周度!E865="",0,特征计算_周度!E865),IF(特征计算_周度!F865="",0,特征计算_周度!F865))),B867))</f>
        <v/>
      </c>
      <c r="D867" s="129">
        <f>原始数据_周度!B865</f>
        <v/>
      </c>
      <c r="E867" s="157">
        <f>IF(D867="","",D867/MAX(D$4:D867)-1)</f>
        <v/>
      </c>
    </row>
    <row r="868">
      <c r="A868" s="127">
        <f>原始数据_周度!A866</f>
        <v/>
      </c>
      <c r="B868" s="128">
        <f>IF(特征计算_周度!B866="","",0.25*IF(特征计算_周度!B866="",0,特征计算_周度!B866)+0.25*IF(特征计算_周度!C866="",0,特征计算_周度!C866)+0.15*IF(特征计算_周度!D866="",0,特征计算_周度!D866)+0.15*IF(特征计算_周度!E866="",0,特征计算_周度!E866)+0.2*IF(特征计算_周度!F866="",0,特征计算_周度!F866))</f>
        <v/>
      </c>
      <c r="C868" s="128">
        <f>IF(B868="","",IF(OR(IF(特征计算_周度!B866="",FALSE,特征计算_周度!B866&gt;2),IF(特征计算_周度!C866="",FALSE,特征计算_周度!C866&gt;2),IF(特征计算_周度!G866="",FALSE,特征计算_周度!G866&gt;2),IF(特征计算_周度!E866="",FALSE,特征计算_周度!E866&gt;2),IF(特征计算_周度!F866="",FALSE,特征计算_周度!F866&gt;2)),MAX(B868,MAX(IF(特征计算_周度!B866="",0,特征计算_周度!B866),IF(特征计算_周度!C866="",0,特征计算_周度!C866),IF(特征计算_周度!G866="",0,特征计算_周度!G866),IF(特征计算_周度!E866="",0,特征计算_周度!E866),IF(特征计算_周度!F866="",0,特征计算_周度!F866))),B868))</f>
        <v/>
      </c>
      <c r="D868" s="129">
        <f>原始数据_周度!B866</f>
        <v/>
      </c>
      <c r="E868" s="157">
        <f>IF(D868="","",D868/MAX(D$4:D868)-1)</f>
        <v/>
      </c>
    </row>
    <row r="869">
      <c r="A869" s="127">
        <f>原始数据_周度!A867</f>
        <v/>
      </c>
      <c r="B869" s="128">
        <f>IF(特征计算_周度!B867="","",0.25*IF(特征计算_周度!B867="",0,特征计算_周度!B867)+0.25*IF(特征计算_周度!C867="",0,特征计算_周度!C867)+0.15*IF(特征计算_周度!D867="",0,特征计算_周度!D867)+0.15*IF(特征计算_周度!E867="",0,特征计算_周度!E867)+0.2*IF(特征计算_周度!F867="",0,特征计算_周度!F867))</f>
        <v/>
      </c>
      <c r="C869" s="128">
        <f>IF(B869="","",IF(OR(IF(特征计算_周度!B867="",FALSE,特征计算_周度!B867&gt;2),IF(特征计算_周度!C867="",FALSE,特征计算_周度!C867&gt;2),IF(特征计算_周度!G867="",FALSE,特征计算_周度!G867&gt;2),IF(特征计算_周度!E867="",FALSE,特征计算_周度!E867&gt;2),IF(特征计算_周度!F867="",FALSE,特征计算_周度!F867&gt;2)),MAX(B869,MAX(IF(特征计算_周度!B867="",0,特征计算_周度!B867),IF(特征计算_周度!C867="",0,特征计算_周度!C867),IF(特征计算_周度!G867="",0,特征计算_周度!G867),IF(特征计算_周度!E867="",0,特征计算_周度!E867),IF(特征计算_周度!F867="",0,特征计算_周度!F867))),B869))</f>
        <v/>
      </c>
      <c r="D869" s="129">
        <f>原始数据_周度!B867</f>
        <v/>
      </c>
      <c r="E869" s="157">
        <f>IF(D869="","",D869/MAX(D$4:D869)-1)</f>
        <v/>
      </c>
    </row>
    <row r="870">
      <c r="A870" s="127">
        <f>原始数据_周度!A868</f>
        <v/>
      </c>
      <c r="B870" s="128">
        <f>IF(特征计算_周度!B868="","",0.25*IF(特征计算_周度!B868="",0,特征计算_周度!B868)+0.25*IF(特征计算_周度!C868="",0,特征计算_周度!C868)+0.15*IF(特征计算_周度!D868="",0,特征计算_周度!D868)+0.15*IF(特征计算_周度!E868="",0,特征计算_周度!E868)+0.2*IF(特征计算_周度!F868="",0,特征计算_周度!F868))</f>
        <v/>
      </c>
      <c r="C870" s="128">
        <f>IF(B870="","",IF(OR(IF(特征计算_周度!B868="",FALSE,特征计算_周度!B868&gt;2),IF(特征计算_周度!C868="",FALSE,特征计算_周度!C868&gt;2),IF(特征计算_周度!G868="",FALSE,特征计算_周度!G868&gt;2),IF(特征计算_周度!E868="",FALSE,特征计算_周度!E868&gt;2),IF(特征计算_周度!F868="",FALSE,特征计算_周度!F868&gt;2)),MAX(B870,MAX(IF(特征计算_周度!B868="",0,特征计算_周度!B868),IF(特征计算_周度!C868="",0,特征计算_周度!C868),IF(特征计算_周度!G868="",0,特征计算_周度!G868),IF(特征计算_周度!E868="",0,特征计算_周度!E868),IF(特征计算_周度!F868="",0,特征计算_周度!F868))),B870))</f>
        <v/>
      </c>
      <c r="D870" s="129">
        <f>原始数据_周度!B868</f>
        <v/>
      </c>
      <c r="E870" s="157">
        <f>IF(D870="","",D870/MAX(D$4:D870)-1)</f>
        <v/>
      </c>
    </row>
    <row r="871">
      <c r="A871" s="127">
        <f>原始数据_周度!A869</f>
        <v/>
      </c>
      <c r="B871" s="128">
        <f>IF(特征计算_周度!B869="","",0.25*IF(特征计算_周度!B869="",0,特征计算_周度!B869)+0.25*IF(特征计算_周度!C869="",0,特征计算_周度!C869)+0.15*IF(特征计算_周度!D869="",0,特征计算_周度!D869)+0.15*IF(特征计算_周度!E869="",0,特征计算_周度!E869)+0.2*IF(特征计算_周度!F869="",0,特征计算_周度!F869))</f>
        <v/>
      </c>
      <c r="C871" s="128">
        <f>IF(B871="","",IF(OR(IF(特征计算_周度!B869="",FALSE,特征计算_周度!B869&gt;2),IF(特征计算_周度!C869="",FALSE,特征计算_周度!C869&gt;2),IF(特征计算_周度!G869="",FALSE,特征计算_周度!G869&gt;2),IF(特征计算_周度!E869="",FALSE,特征计算_周度!E869&gt;2),IF(特征计算_周度!F869="",FALSE,特征计算_周度!F869&gt;2)),MAX(B871,MAX(IF(特征计算_周度!B869="",0,特征计算_周度!B869),IF(特征计算_周度!C869="",0,特征计算_周度!C869),IF(特征计算_周度!G869="",0,特征计算_周度!G869),IF(特征计算_周度!E869="",0,特征计算_周度!E869),IF(特征计算_周度!F869="",0,特征计算_周度!F869))),B871))</f>
        <v/>
      </c>
      <c r="D871" s="129">
        <f>原始数据_周度!B869</f>
        <v/>
      </c>
      <c r="E871" s="157">
        <f>IF(D871="","",D871/MAX(D$4:D871)-1)</f>
        <v/>
      </c>
    </row>
    <row r="872">
      <c r="A872" s="127">
        <f>原始数据_周度!A870</f>
        <v/>
      </c>
      <c r="B872" s="128">
        <f>IF(特征计算_周度!B870="","",0.25*IF(特征计算_周度!B870="",0,特征计算_周度!B870)+0.25*IF(特征计算_周度!C870="",0,特征计算_周度!C870)+0.15*IF(特征计算_周度!D870="",0,特征计算_周度!D870)+0.15*IF(特征计算_周度!E870="",0,特征计算_周度!E870)+0.2*IF(特征计算_周度!F870="",0,特征计算_周度!F870))</f>
        <v/>
      </c>
      <c r="C872" s="128">
        <f>IF(B872="","",IF(OR(IF(特征计算_周度!B870="",FALSE,特征计算_周度!B870&gt;2),IF(特征计算_周度!C870="",FALSE,特征计算_周度!C870&gt;2),IF(特征计算_周度!G870="",FALSE,特征计算_周度!G870&gt;2),IF(特征计算_周度!E870="",FALSE,特征计算_周度!E870&gt;2),IF(特征计算_周度!F870="",FALSE,特征计算_周度!F870&gt;2)),MAX(B872,MAX(IF(特征计算_周度!B870="",0,特征计算_周度!B870),IF(特征计算_周度!C870="",0,特征计算_周度!C870),IF(特征计算_周度!G870="",0,特征计算_周度!G870),IF(特征计算_周度!E870="",0,特征计算_周度!E870),IF(特征计算_周度!F870="",0,特征计算_周度!F870))),B872))</f>
        <v/>
      </c>
      <c r="D872" s="129">
        <f>原始数据_周度!B870</f>
        <v/>
      </c>
      <c r="E872" s="157">
        <f>IF(D872="","",D872/MAX(D$4:D872)-1)</f>
        <v/>
      </c>
    </row>
    <row r="873">
      <c r="A873" s="127">
        <f>原始数据_周度!A871</f>
        <v/>
      </c>
      <c r="B873" s="128">
        <f>IF(特征计算_周度!B871="","",0.25*IF(特征计算_周度!B871="",0,特征计算_周度!B871)+0.25*IF(特征计算_周度!C871="",0,特征计算_周度!C871)+0.15*IF(特征计算_周度!D871="",0,特征计算_周度!D871)+0.15*IF(特征计算_周度!E871="",0,特征计算_周度!E871)+0.2*IF(特征计算_周度!F871="",0,特征计算_周度!F871))</f>
        <v/>
      </c>
      <c r="C873" s="128">
        <f>IF(B873="","",IF(OR(IF(特征计算_周度!B871="",FALSE,特征计算_周度!B871&gt;2),IF(特征计算_周度!C871="",FALSE,特征计算_周度!C871&gt;2),IF(特征计算_周度!G871="",FALSE,特征计算_周度!G871&gt;2),IF(特征计算_周度!E871="",FALSE,特征计算_周度!E871&gt;2),IF(特征计算_周度!F871="",FALSE,特征计算_周度!F871&gt;2)),MAX(B873,MAX(IF(特征计算_周度!B871="",0,特征计算_周度!B871),IF(特征计算_周度!C871="",0,特征计算_周度!C871),IF(特征计算_周度!G871="",0,特征计算_周度!G871),IF(特征计算_周度!E871="",0,特征计算_周度!E871),IF(特征计算_周度!F871="",0,特征计算_周度!F871))),B873))</f>
        <v/>
      </c>
      <c r="D873" s="129">
        <f>原始数据_周度!B871</f>
        <v/>
      </c>
      <c r="E873" s="157">
        <f>IF(D873="","",D873/MAX(D$4:D873)-1)</f>
        <v/>
      </c>
    </row>
    <row r="874">
      <c r="A874" s="127">
        <f>原始数据_周度!A872</f>
        <v/>
      </c>
      <c r="B874" s="128">
        <f>IF(特征计算_周度!B872="","",0.25*IF(特征计算_周度!B872="",0,特征计算_周度!B872)+0.25*IF(特征计算_周度!C872="",0,特征计算_周度!C872)+0.15*IF(特征计算_周度!D872="",0,特征计算_周度!D872)+0.15*IF(特征计算_周度!E872="",0,特征计算_周度!E872)+0.2*IF(特征计算_周度!F872="",0,特征计算_周度!F872))</f>
        <v/>
      </c>
      <c r="C874" s="128">
        <f>IF(B874="","",IF(OR(IF(特征计算_周度!B872="",FALSE,特征计算_周度!B872&gt;2),IF(特征计算_周度!C872="",FALSE,特征计算_周度!C872&gt;2),IF(特征计算_周度!G872="",FALSE,特征计算_周度!G872&gt;2),IF(特征计算_周度!E872="",FALSE,特征计算_周度!E872&gt;2),IF(特征计算_周度!F872="",FALSE,特征计算_周度!F872&gt;2)),MAX(B874,MAX(IF(特征计算_周度!B872="",0,特征计算_周度!B872),IF(特征计算_周度!C872="",0,特征计算_周度!C872),IF(特征计算_周度!G872="",0,特征计算_周度!G872),IF(特征计算_周度!E872="",0,特征计算_周度!E872),IF(特征计算_周度!F872="",0,特征计算_周度!F872))),B874))</f>
        <v/>
      </c>
      <c r="D874" s="129">
        <f>原始数据_周度!B872</f>
        <v/>
      </c>
      <c r="E874" s="157">
        <f>IF(D874="","",D874/MAX(D$4:D874)-1)</f>
        <v/>
      </c>
    </row>
    <row r="875">
      <c r="A875" s="127">
        <f>原始数据_周度!A873</f>
        <v/>
      </c>
      <c r="B875" s="128">
        <f>IF(特征计算_周度!B873="","",0.25*IF(特征计算_周度!B873="",0,特征计算_周度!B873)+0.25*IF(特征计算_周度!C873="",0,特征计算_周度!C873)+0.15*IF(特征计算_周度!D873="",0,特征计算_周度!D873)+0.15*IF(特征计算_周度!E873="",0,特征计算_周度!E873)+0.2*IF(特征计算_周度!F873="",0,特征计算_周度!F873))</f>
        <v/>
      </c>
      <c r="C875" s="128">
        <f>IF(B875="","",IF(OR(IF(特征计算_周度!B873="",FALSE,特征计算_周度!B873&gt;2),IF(特征计算_周度!C873="",FALSE,特征计算_周度!C873&gt;2),IF(特征计算_周度!G873="",FALSE,特征计算_周度!G873&gt;2),IF(特征计算_周度!E873="",FALSE,特征计算_周度!E873&gt;2),IF(特征计算_周度!F873="",FALSE,特征计算_周度!F873&gt;2)),MAX(B875,MAX(IF(特征计算_周度!B873="",0,特征计算_周度!B873),IF(特征计算_周度!C873="",0,特征计算_周度!C873),IF(特征计算_周度!G873="",0,特征计算_周度!G873),IF(特征计算_周度!E873="",0,特征计算_周度!E873),IF(特征计算_周度!F873="",0,特征计算_周度!F873))),B875))</f>
        <v/>
      </c>
      <c r="D875" s="129">
        <f>原始数据_周度!B873</f>
        <v/>
      </c>
      <c r="E875" s="157">
        <f>IF(D875="","",D875/MAX(D$4:D875)-1)</f>
        <v/>
      </c>
    </row>
    <row r="876">
      <c r="A876" s="127">
        <f>原始数据_周度!A874</f>
        <v/>
      </c>
      <c r="B876" s="128">
        <f>IF(特征计算_周度!B874="","",0.25*IF(特征计算_周度!B874="",0,特征计算_周度!B874)+0.25*IF(特征计算_周度!C874="",0,特征计算_周度!C874)+0.15*IF(特征计算_周度!D874="",0,特征计算_周度!D874)+0.15*IF(特征计算_周度!E874="",0,特征计算_周度!E874)+0.2*IF(特征计算_周度!F874="",0,特征计算_周度!F874))</f>
        <v/>
      </c>
      <c r="C876" s="128">
        <f>IF(B876="","",IF(OR(IF(特征计算_周度!B874="",FALSE,特征计算_周度!B874&gt;2),IF(特征计算_周度!C874="",FALSE,特征计算_周度!C874&gt;2),IF(特征计算_周度!G874="",FALSE,特征计算_周度!G874&gt;2),IF(特征计算_周度!E874="",FALSE,特征计算_周度!E874&gt;2),IF(特征计算_周度!F874="",FALSE,特征计算_周度!F874&gt;2)),MAX(B876,MAX(IF(特征计算_周度!B874="",0,特征计算_周度!B874),IF(特征计算_周度!C874="",0,特征计算_周度!C874),IF(特征计算_周度!G874="",0,特征计算_周度!G874),IF(特征计算_周度!E874="",0,特征计算_周度!E874),IF(特征计算_周度!F874="",0,特征计算_周度!F874))),B876))</f>
        <v/>
      </c>
      <c r="D876" s="129">
        <f>原始数据_周度!B874</f>
        <v/>
      </c>
      <c r="E876" s="157">
        <f>IF(D876="","",D876/MAX(D$4:D876)-1)</f>
        <v/>
      </c>
    </row>
    <row r="877">
      <c r="A877" s="127">
        <f>原始数据_周度!A875</f>
        <v/>
      </c>
      <c r="B877" s="128">
        <f>IF(特征计算_周度!B875="","",0.25*IF(特征计算_周度!B875="",0,特征计算_周度!B875)+0.25*IF(特征计算_周度!C875="",0,特征计算_周度!C875)+0.15*IF(特征计算_周度!D875="",0,特征计算_周度!D875)+0.15*IF(特征计算_周度!E875="",0,特征计算_周度!E875)+0.2*IF(特征计算_周度!F875="",0,特征计算_周度!F875))</f>
        <v/>
      </c>
      <c r="C877" s="128">
        <f>IF(B877="","",IF(OR(IF(特征计算_周度!B875="",FALSE,特征计算_周度!B875&gt;2),IF(特征计算_周度!C875="",FALSE,特征计算_周度!C875&gt;2),IF(特征计算_周度!G875="",FALSE,特征计算_周度!G875&gt;2),IF(特征计算_周度!E875="",FALSE,特征计算_周度!E875&gt;2),IF(特征计算_周度!F875="",FALSE,特征计算_周度!F875&gt;2)),MAX(B877,MAX(IF(特征计算_周度!B875="",0,特征计算_周度!B875),IF(特征计算_周度!C875="",0,特征计算_周度!C875),IF(特征计算_周度!G875="",0,特征计算_周度!G875),IF(特征计算_周度!E875="",0,特征计算_周度!E875),IF(特征计算_周度!F875="",0,特征计算_周度!F875))),B877))</f>
        <v/>
      </c>
      <c r="D877" s="129">
        <f>原始数据_周度!B875</f>
        <v/>
      </c>
      <c r="E877" s="157">
        <f>IF(D877="","",D877/MAX(D$4:D877)-1)</f>
        <v/>
      </c>
    </row>
    <row r="878">
      <c r="A878" s="127">
        <f>原始数据_周度!A876</f>
        <v/>
      </c>
      <c r="B878" s="128">
        <f>IF(特征计算_周度!B876="","",0.25*IF(特征计算_周度!B876="",0,特征计算_周度!B876)+0.25*IF(特征计算_周度!C876="",0,特征计算_周度!C876)+0.15*IF(特征计算_周度!D876="",0,特征计算_周度!D876)+0.15*IF(特征计算_周度!E876="",0,特征计算_周度!E876)+0.2*IF(特征计算_周度!F876="",0,特征计算_周度!F876))</f>
        <v/>
      </c>
      <c r="C878" s="128">
        <f>IF(B878="","",IF(OR(IF(特征计算_周度!B876="",FALSE,特征计算_周度!B876&gt;2),IF(特征计算_周度!C876="",FALSE,特征计算_周度!C876&gt;2),IF(特征计算_周度!G876="",FALSE,特征计算_周度!G876&gt;2),IF(特征计算_周度!E876="",FALSE,特征计算_周度!E876&gt;2),IF(特征计算_周度!F876="",FALSE,特征计算_周度!F876&gt;2)),MAX(B878,MAX(IF(特征计算_周度!B876="",0,特征计算_周度!B876),IF(特征计算_周度!C876="",0,特征计算_周度!C876),IF(特征计算_周度!G876="",0,特征计算_周度!G876),IF(特征计算_周度!E876="",0,特征计算_周度!E876),IF(特征计算_周度!F876="",0,特征计算_周度!F876))),B878))</f>
        <v/>
      </c>
      <c r="D878" s="129">
        <f>原始数据_周度!B876</f>
        <v/>
      </c>
      <c r="E878" s="157">
        <f>IF(D878="","",D878/MAX(D$4:D878)-1)</f>
        <v/>
      </c>
    </row>
    <row r="879">
      <c r="A879" s="127">
        <f>原始数据_周度!A877</f>
        <v/>
      </c>
      <c r="B879" s="128">
        <f>IF(特征计算_周度!B877="","",0.25*IF(特征计算_周度!B877="",0,特征计算_周度!B877)+0.25*IF(特征计算_周度!C877="",0,特征计算_周度!C877)+0.15*IF(特征计算_周度!D877="",0,特征计算_周度!D877)+0.15*IF(特征计算_周度!E877="",0,特征计算_周度!E877)+0.2*IF(特征计算_周度!F877="",0,特征计算_周度!F877))</f>
        <v/>
      </c>
      <c r="C879" s="128">
        <f>IF(B879="","",IF(OR(IF(特征计算_周度!B877="",FALSE,特征计算_周度!B877&gt;2),IF(特征计算_周度!C877="",FALSE,特征计算_周度!C877&gt;2),IF(特征计算_周度!G877="",FALSE,特征计算_周度!G877&gt;2),IF(特征计算_周度!E877="",FALSE,特征计算_周度!E877&gt;2),IF(特征计算_周度!F877="",FALSE,特征计算_周度!F877&gt;2)),MAX(B879,MAX(IF(特征计算_周度!B877="",0,特征计算_周度!B877),IF(特征计算_周度!C877="",0,特征计算_周度!C877),IF(特征计算_周度!G877="",0,特征计算_周度!G877),IF(特征计算_周度!E877="",0,特征计算_周度!E877),IF(特征计算_周度!F877="",0,特征计算_周度!F877))),B879))</f>
        <v/>
      </c>
      <c r="D879" s="129">
        <f>原始数据_周度!B877</f>
        <v/>
      </c>
      <c r="E879" s="157">
        <f>IF(D879="","",D879/MAX(D$4:D879)-1)</f>
        <v/>
      </c>
    </row>
    <row r="880">
      <c r="A880" s="127">
        <f>原始数据_周度!A878</f>
        <v/>
      </c>
      <c r="B880" s="128">
        <f>IF(特征计算_周度!B878="","",0.25*IF(特征计算_周度!B878="",0,特征计算_周度!B878)+0.25*IF(特征计算_周度!C878="",0,特征计算_周度!C878)+0.15*IF(特征计算_周度!D878="",0,特征计算_周度!D878)+0.15*IF(特征计算_周度!E878="",0,特征计算_周度!E878)+0.2*IF(特征计算_周度!F878="",0,特征计算_周度!F878))</f>
        <v/>
      </c>
      <c r="C880" s="128">
        <f>IF(B880="","",IF(OR(IF(特征计算_周度!B878="",FALSE,特征计算_周度!B878&gt;2),IF(特征计算_周度!C878="",FALSE,特征计算_周度!C878&gt;2),IF(特征计算_周度!G878="",FALSE,特征计算_周度!G878&gt;2),IF(特征计算_周度!E878="",FALSE,特征计算_周度!E878&gt;2),IF(特征计算_周度!F878="",FALSE,特征计算_周度!F878&gt;2)),MAX(B880,MAX(IF(特征计算_周度!B878="",0,特征计算_周度!B878),IF(特征计算_周度!C878="",0,特征计算_周度!C878),IF(特征计算_周度!G878="",0,特征计算_周度!G878),IF(特征计算_周度!E878="",0,特征计算_周度!E878),IF(特征计算_周度!F878="",0,特征计算_周度!F878))),B880))</f>
        <v/>
      </c>
      <c r="D880" s="129">
        <f>原始数据_周度!B878</f>
        <v/>
      </c>
      <c r="E880" s="157">
        <f>IF(D880="","",D880/MAX(D$4:D880)-1)</f>
        <v/>
      </c>
    </row>
    <row r="881">
      <c r="A881" s="127">
        <f>原始数据_周度!A879</f>
        <v/>
      </c>
      <c r="B881" s="128">
        <f>IF(特征计算_周度!B879="","",0.25*IF(特征计算_周度!B879="",0,特征计算_周度!B879)+0.25*IF(特征计算_周度!C879="",0,特征计算_周度!C879)+0.15*IF(特征计算_周度!D879="",0,特征计算_周度!D879)+0.15*IF(特征计算_周度!E879="",0,特征计算_周度!E879)+0.2*IF(特征计算_周度!F879="",0,特征计算_周度!F879))</f>
        <v/>
      </c>
      <c r="C881" s="128">
        <f>IF(B881="","",IF(OR(IF(特征计算_周度!B879="",FALSE,特征计算_周度!B879&gt;2),IF(特征计算_周度!C879="",FALSE,特征计算_周度!C879&gt;2),IF(特征计算_周度!G879="",FALSE,特征计算_周度!G879&gt;2),IF(特征计算_周度!E879="",FALSE,特征计算_周度!E879&gt;2),IF(特征计算_周度!F879="",FALSE,特征计算_周度!F879&gt;2)),MAX(B881,MAX(IF(特征计算_周度!B879="",0,特征计算_周度!B879),IF(特征计算_周度!C879="",0,特征计算_周度!C879),IF(特征计算_周度!G879="",0,特征计算_周度!G879),IF(特征计算_周度!E879="",0,特征计算_周度!E879),IF(特征计算_周度!F879="",0,特征计算_周度!F879))),B881))</f>
        <v/>
      </c>
      <c r="D881" s="129">
        <f>原始数据_周度!B879</f>
        <v/>
      </c>
      <c r="E881" s="157">
        <f>IF(D881="","",D881/MAX(D$4:D881)-1)</f>
        <v/>
      </c>
    </row>
    <row r="882">
      <c r="A882" s="127">
        <f>原始数据_周度!A880</f>
        <v/>
      </c>
      <c r="B882" s="128">
        <f>IF(特征计算_周度!B880="","",0.25*IF(特征计算_周度!B880="",0,特征计算_周度!B880)+0.25*IF(特征计算_周度!C880="",0,特征计算_周度!C880)+0.15*IF(特征计算_周度!D880="",0,特征计算_周度!D880)+0.15*IF(特征计算_周度!E880="",0,特征计算_周度!E880)+0.2*IF(特征计算_周度!F880="",0,特征计算_周度!F880))</f>
        <v/>
      </c>
      <c r="C882" s="128">
        <f>IF(B882="","",IF(OR(IF(特征计算_周度!B880="",FALSE,特征计算_周度!B880&gt;2),IF(特征计算_周度!C880="",FALSE,特征计算_周度!C880&gt;2),IF(特征计算_周度!G880="",FALSE,特征计算_周度!G880&gt;2),IF(特征计算_周度!E880="",FALSE,特征计算_周度!E880&gt;2),IF(特征计算_周度!F880="",FALSE,特征计算_周度!F880&gt;2)),MAX(B882,MAX(IF(特征计算_周度!B880="",0,特征计算_周度!B880),IF(特征计算_周度!C880="",0,特征计算_周度!C880),IF(特征计算_周度!G880="",0,特征计算_周度!G880),IF(特征计算_周度!E880="",0,特征计算_周度!E880),IF(特征计算_周度!F880="",0,特征计算_周度!F880))),B882))</f>
        <v/>
      </c>
      <c r="D882" s="129">
        <f>原始数据_周度!B880</f>
        <v/>
      </c>
      <c r="E882" s="157">
        <f>IF(D882="","",D882/MAX(D$4:D882)-1)</f>
        <v/>
      </c>
    </row>
    <row r="883">
      <c r="A883" s="127">
        <f>原始数据_周度!A881</f>
        <v/>
      </c>
      <c r="B883" s="128">
        <f>IF(特征计算_周度!B881="","",0.25*IF(特征计算_周度!B881="",0,特征计算_周度!B881)+0.25*IF(特征计算_周度!C881="",0,特征计算_周度!C881)+0.15*IF(特征计算_周度!D881="",0,特征计算_周度!D881)+0.15*IF(特征计算_周度!E881="",0,特征计算_周度!E881)+0.2*IF(特征计算_周度!F881="",0,特征计算_周度!F881))</f>
        <v/>
      </c>
      <c r="C883" s="128">
        <f>IF(B883="","",IF(OR(IF(特征计算_周度!B881="",FALSE,特征计算_周度!B881&gt;2),IF(特征计算_周度!C881="",FALSE,特征计算_周度!C881&gt;2),IF(特征计算_周度!G881="",FALSE,特征计算_周度!G881&gt;2),IF(特征计算_周度!E881="",FALSE,特征计算_周度!E881&gt;2),IF(特征计算_周度!F881="",FALSE,特征计算_周度!F881&gt;2)),MAX(B883,MAX(IF(特征计算_周度!B881="",0,特征计算_周度!B881),IF(特征计算_周度!C881="",0,特征计算_周度!C881),IF(特征计算_周度!G881="",0,特征计算_周度!G881),IF(特征计算_周度!E881="",0,特征计算_周度!E881),IF(特征计算_周度!F881="",0,特征计算_周度!F881))),B883))</f>
        <v/>
      </c>
      <c r="D883" s="129">
        <f>原始数据_周度!B881</f>
        <v/>
      </c>
      <c r="E883" s="157">
        <f>IF(D883="","",D883/MAX(D$4:D883)-1)</f>
        <v/>
      </c>
    </row>
    <row r="884">
      <c r="A884" s="127">
        <f>原始数据_周度!A882</f>
        <v/>
      </c>
      <c r="B884" s="128">
        <f>IF(特征计算_周度!B882="","",0.25*IF(特征计算_周度!B882="",0,特征计算_周度!B882)+0.25*IF(特征计算_周度!C882="",0,特征计算_周度!C882)+0.15*IF(特征计算_周度!D882="",0,特征计算_周度!D882)+0.15*IF(特征计算_周度!E882="",0,特征计算_周度!E882)+0.2*IF(特征计算_周度!F882="",0,特征计算_周度!F882))</f>
        <v/>
      </c>
      <c r="C884" s="128">
        <f>IF(B884="","",IF(OR(IF(特征计算_周度!B882="",FALSE,特征计算_周度!B882&gt;2),IF(特征计算_周度!C882="",FALSE,特征计算_周度!C882&gt;2),IF(特征计算_周度!G882="",FALSE,特征计算_周度!G882&gt;2),IF(特征计算_周度!E882="",FALSE,特征计算_周度!E882&gt;2),IF(特征计算_周度!F882="",FALSE,特征计算_周度!F882&gt;2)),MAX(B884,MAX(IF(特征计算_周度!B882="",0,特征计算_周度!B882),IF(特征计算_周度!C882="",0,特征计算_周度!C882),IF(特征计算_周度!G882="",0,特征计算_周度!G882),IF(特征计算_周度!E882="",0,特征计算_周度!E882),IF(特征计算_周度!F882="",0,特征计算_周度!F882))),B884))</f>
        <v/>
      </c>
      <c r="D884" s="129">
        <f>原始数据_周度!B882</f>
        <v/>
      </c>
      <c r="E884" s="157">
        <f>IF(D884="","",D884/MAX(D$4:D884)-1)</f>
        <v/>
      </c>
    </row>
    <row r="885">
      <c r="A885" s="127">
        <f>原始数据_周度!A883</f>
        <v/>
      </c>
      <c r="B885" s="128">
        <f>IF(特征计算_周度!B883="","",0.25*IF(特征计算_周度!B883="",0,特征计算_周度!B883)+0.25*IF(特征计算_周度!C883="",0,特征计算_周度!C883)+0.15*IF(特征计算_周度!D883="",0,特征计算_周度!D883)+0.15*IF(特征计算_周度!E883="",0,特征计算_周度!E883)+0.2*IF(特征计算_周度!F883="",0,特征计算_周度!F883))</f>
        <v/>
      </c>
      <c r="C885" s="128">
        <f>IF(B885="","",IF(OR(IF(特征计算_周度!B883="",FALSE,特征计算_周度!B883&gt;2),IF(特征计算_周度!C883="",FALSE,特征计算_周度!C883&gt;2),IF(特征计算_周度!G883="",FALSE,特征计算_周度!G883&gt;2),IF(特征计算_周度!E883="",FALSE,特征计算_周度!E883&gt;2),IF(特征计算_周度!F883="",FALSE,特征计算_周度!F883&gt;2)),MAX(B885,MAX(IF(特征计算_周度!B883="",0,特征计算_周度!B883),IF(特征计算_周度!C883="",0,特征计算_周度!C883),IF(特征计算_周度!G883="",0,特征计算_周度!G883),IF(特征计算_周度!E883="",0,特征计算_周度!E883),IF(特征计算_周度!F883="",0,特征计算_周度!F883))),B885))</f>
        <v/>
      </c>
      <c r="D885" s="129">
        <f>原始数据_周度!B883</f>
        <v/>
      </c>
      <c r="E885" s="157">
        <f>IF(D885="","",D885/MAX(D$4:D885)-1)</f>
        <v/>
      </c>
    </row>
    <row r="886">
      <c r="A886" s="127">
        <f>原始数据_周度!A884</f>
        <v/>
      </c>
      <c r="B886" s="128">
        <f>IF(特征计算_周度!B884="","",0.25*IF(特征计算_周度!B884="",0,特征计算_周度!B884)+0.25*IF(特征计算_周度!C884="",0,特征计算_周度!C884)+0.15*IF(特征计算_周度!D884="",0,特征计算_周度!D884)+0.15*IF(特征计算_周度!E884="",0,特征计算_周度!E884)+0.2*IF(特征计算_周度!F884="",0,特征计算_周度!F884))</f>
        <v/>
      </c>
      <c r="C886" s="128">
        <f>IF(B886="","",IF(OR(IF(特征计算_周度!B884="",FALSE,特征计算_周度!B884&gt;2),IF(特征计算_周度!C884="",FALSE,特征计算_周度!C884&gt;2),IF(特征计算_周度!G884="",FALSE,特征计算_周度!G884&gt;2),IF(特征计算_周度!E884="",FALSE,特征计算_周度!E884&gt;2),IF(特征计算_周度!F884="",FALSE,特征计算_周度!F884&gt;2)),MAX(B886,MAX(IF(特征计算_周度!B884="",0,特征计算_周度!B884),IF(特征计算_周度!C884="",0,特征计算_周度!C884),IF(特征计算_周度!G884="",0,特征计算_周度!G884),IF(特征计算_周度!E884="",0,特征计算_周度!E884),IF(特征计算_周度!F884="",0,特征计算_周度!F884))),B886))</f>
        <v/>
      </c>
      <c r="D886" s="129">
        <f>原始数据_周度!B884</f>
        <v/>
      </c>
      <c r="E886" s="157">
        <f>IF(D886="","",D886/MAX(D$4:D886)-1)</f>
        <v/>
      </c>
    </row>
    <row r="887">
      <c r="A887" s="127">
        <f>原始数据_周度!A885</f>
        <v/>
      </c>
      <c r="B887" s="128">
        <f>IF(特征计算_周度!B885="","",0.25*IF(特征计算_周度!B885="",0,特征计算_周度!B885)+0.25*IF(特征计算_周度!C885="",0,特征计算_周度!C885)+0.15*IF(特征计算_周度!D885="",0,特征计算_周度!D885)+0.15*IF(特征计算_周度!E885="",0,特征计算_周度!E885)+0.2*IF(特征计算_周度!F885="",0,特征计算_周度!F885))</f>
        <v/>
      </c>
      <c r="C887" s="128">
        <f>IF(B887="","",IF(OR(IF(特征计算_周度!B885="",FALSE,特征计算_周度!B885&gt;2),IF(特征计算_周度!C885="",FALSE,特征计算_周度!C885&gt;2),IF(特征计算_周度!G885="",FALSE,特征计算_周度!G885&gt;2),IF(特征计算_周度!E885="",FALSE,特征计算_周度!E885&gt;2),IF(特征计算_周度!F885="",FALSE,特征计算_周度!F885&gt;2)),MAX(B887,MAX(IF(特征计算_周度!B885="",0,特征计算_周度!B885),IF(特征计算_周度!C885="",0,特征计算_周度!C885),IF(特征计算_周度!G885="",0,特征计算_周度!G885),IF(特征计算_周度!E885="",0,特征计算_周度!E885),IF(特征计算_周度!F885="",0,特征计算_周度!F885))),B887))</f>
        <v/>
      </c>
      <c r="D887" s="129">
        <f>原始数据_周度!B885</f>
        <v/>
      </c>
      <c r="E887" s="157">
        <f>IF(D887="","",D887/MAX(D$4:D887)-1)</f>
        <v/>
      </c>
    </row>
    <row r="888">
      <c r="A888" s="127">
        <f>原始数据_周度!A886</f>
        <v/>
      </c>
      <c r="B888" s="128">
        <f>IF(特征计算_周度!B886="","",0.25*IF(特征计算_周度!B886="",0,特征计算_周度!B886)+0.25*IF(特征计算_周度!C886="",0,特征计算_周度!C886)+0.15*IF(特征计算_周度!D886="",0,特征计算_周度!D886)+0.15*IF(特征计算_周度!E886="",0,特征计算_周度!E886)+0.2*IF(特征计算_周度!F886="",0,特征计算_周度!F886))</f>
        <v/>
      </c>
      <c r="C888" s="128">
        <f>IF(B888="","",IF(OR(IF(特征计算_周度!B886="",FALSE,特征计算_周度!B886&gt;2),IF(特征计算_周度!C886="",FALSE,特征计算_周度!C886&gt;2),IF(特征计算_周度!G886="",FALSE,特征计算_周度!G886&gt;2),IF(特征计算_周度!E886="",FALSE,特征计算_周度!E886&gt;2),IF(特征计算_周度!F886="",FALSE,特征计算_周度!F886&gt;2)),MAX(B888,MAX(IF(特征计算_周度!B886="",0,特征计算_周度!B886),IF(特征计算_周度!C886="",0,特征计算_周度!C886),IF(特征计算_周度!G886="",0,特征计算_周度!G886),IF(特征计算_周度!E886="",0,特征计算_周度!E886),IF(特征计算_周度!F886="",0,特征计算_周度!F886))),B888))</f>
        <v/>
      </c>
      <c r="D888" s="129">
        <f>原始数据_周度!B886</f>
        <v/>
      </c>
      <c r="E888" s="157">
        <f>IF(D888="","",D888/MAX(D$4:D888)-1)</f>
        <v/>
      </c>
    </row>
    <row r="889">
      <c r="A889" s="127">
        <f>原始数据_周度!A887</f>
        <v/>
      </c>
      <c r="B889" s="128">
        <f>IF(特征计算_周度!B887="","",0.25*IF(特征计算_周度!B887="",0,特征计算_周度!B887)+0.25*IF(特征计算_周度!C887="",0,特征计算_周度!C887)+0.15*IF(特征计算_周度!D887="",0,特征计算_周度!D887)+0.15*IF(特征计算_周度!E887="",0,特征计算_周度!E887)+0.2*IF(特征计算_周度!F887="",0,特征计算_周度!F887))</f>
        <v/>
      </c>
      <c r="C889" s="128">
        <f>IF(B889="","",IF(OR(IF(特征计算_周度!B887="",FALSE,特征计算_周度!B887&gt;2),IF(特征计算_周度!C887="",FALSE,特征计算_周度!C887&gt;2),IF(特征计算_周度!G887="",FALSE,特征计算_周度!G887&gt;2),IF(特征计算_周度!E887="",FALSE,特征计算_周度!E887&gt;2),IF(特征计算_周度!F887="",FALSE,特征计算_周度!F887&gt;2)),MAX(B889,MAX(IF(特征计算_周度!B887="",0,特征计算_周度!B887),IF(特征计算_周度!C887="",0,特征计算_周度!C887),IF(特征计算_周度!G887="",0,特征计算_周度!G887),IF(特征计算_周度!E887="",0,特征计算_周度!E887),IF(特征计算_周度!F887="",0,特征计算_周度!F887))),B889))</f>
        <v/>
      </c>
      <c r="D889" s="129">
        <f>原始数据_周度!B887</f>
        <v/>
      </c>
      <c r="E889" s="157">
        <f>IF(D889="","",D889/MAX(D$4:D889)-1)</f>
        <v/>
      </c>
    </row>
    <row r="890">
      <c r="A890" s="127">
        <f>原始数据_周度!A888</f>
        <v/>
      </c>
      <c r="B890" s="128">
        <f>IF(特征计算_周度!B888="","",0.25*IF(特征计算_周度!B888="",0,特征计算_周度!B888)+0.25*IF(特征计算_周度!C888="",0,特征计算_周度!C888)+0.15*IF(特征计算_周度!D888="",0,特征计算_周度!D888)+0.15*IF(特征计算_周度!E888="",0,特征计算_周度!E888)+0.2*IF(特征计算_周度!F888="",0,特征计算_周度!F888))</f>
        <v/>
      </c>
      <c r="C890" s="128">
        <f>IF(B890="","",IF(OR(IF(特征计算_周度!B888="",FALSE,特征计算_周度!B888&gt;2),IF(特征计算_周度!C888="",FALSE,特征计算_周度!C888&gt;2),IF(特征计算_周度!G888="",FALSE,特征计算_周度!G888&gt;2),IF(特征计算_周度!E888="",FALSE,特征计算_周度!E888&gt;2),IF(特征计算_周度!F888="",FALSE,特征计算_周度!F888&gt;2)),MAX(B890,MAX(IF(特征计算_周度!B888="",0,特征计算_周度!B888),IF(特征计算_周度!C888="",0,特征计算_周度!C888),IF(特征计算_周度!G888="",0,特征计算_周度!G888),IF(特征计算_周度!E888="",0,特征计算_周度!E888),IF(特征计算_周度!F888="",0,特征计算_周度!F888))),B890))</f>
        <v/>
      </c>
      <c r="D890" s="129">
        <f>原始数据_周度!B888</f>
        <v/>
      </c>
      <c r="E890" s="157">
        <f>IF(D890="","",D890/MAX(D$4:D890)-1)</f>
        <v/>
      </c>
    </row>
    <row r="891">
      <c r="A891" s="127">
        <f>原始数据_周度!A889</f>
        <v/>
      </c>
      <c r="B891" s="128">
        <f>IF(特征计算_周度!B889="","",0.25*IF(特征计算_周度!B889="",0,特征计算_周度!B889)+0.25*IF(特征计算_周度!C889="",0,特征计算_周度!C889)+0.15*IF(特征计算_周度!D889="",0,特征计算_周度!D889)+0.15*IF(特征计算_周度!E889="",0,特征计算_周度!E889)+0.2*IF(特征计算_周度!F889="",0,特征计算_周度!F889))</f>
        <v/>
      </c>
      <c r="C891" s="128">
        <f>IF(B891="","",IF(OR(IF(特征计算_周度!B889="",FALSE,特征计算_周度!B889&gt;2),IF(特征计算_周度!C889="",FALSE,特征计算_周度!C889&gt;2),IF(特征计算_周度!G889="",FALSE,特征计算_周度!G889&gt;2),IF(特征计算_周度!E889="",FALSE,特征计算_周度!E889&gt;2),IF(特征计算_周度!F889="",FALSE,特征计算_周度!F889&gt;2)),MAX(B891,MAX(IF(特征计算_周度!B889="",0,特征计算_周度!B889),IF(特征计算_周度!C889="",0,特征计算_周度!C889),IF(特征计算_周度!G889="",0,特征计算_周度!G889),IF(特征计算_周度!E889="",0,特征计算_周度!E889),IF(特征计算_周度!F889="",0,特征计算_周度!F889))),B891))</f>
        <v/>
      </c>
      <c r="D891" s="129">
        <f>原始数据_周度!B889</f>
        <v/>
      </c>
      <c r="E891" s="157">
        <f>IF(D891="","",D891/MAX(D$4:D891)-1)</f>
        <v/>
      </c>
    </row>
    <row r="892">
      <c r="A892" s="127">
        <f>原始数据_周度!A890</f>
        <v/>
      </c>
      <c r="B892" s="128">
        <f>IF(特征计算_周度!B890="","",0.25*IF(特征计算_周度!B890="",0,特征计算_周度!B890)+0.25*IF(特征计算_周度!C890="",0,特征计算_周度!C890)+0.15*IF(特征计算_周度!D890="",0,特征计算_周度!D890)+0.15*IF(特征计算_周度!E890="",0,特征计算_周度!E890)+0.2*IF(特征计算_周度!F890="",0,特征计算_周度!F890))</f>
        <v/>
      </c>
      <c r="C892" s="128">
        <f>IF(B892="","",IF(OR(IF(特征计算_周度!B890="",FALSE,特征计算_周度!B890&gt;2),IF(特征计算_周度!C890="",FALSE,特征计算_周度!C890&gt;2),IF(特征计算_周度!G890="",FALSE,特征计算_周度!G890&gt;2),IF(特征计算_周度!E890="",FALSE,特征计算_周度!E890&gt;2),IF(特征计算_周度!F890="",FALSE,特征计算_周度!F890&gt;2)),MAX(B892,MAX(IF(特征计算_周度!B890="",0,特征计算_周度!B890),IF(特征计算_周度!C890="",0,特征计算_周度!C890),IF(特征计算_周度!G890="",0,特征计算_周度!G890),IF(特征计算_周度!E890="",0,特征计算_周度!E890),IF(特征计算_周度!F890="",0,特征计算_周度!F890))),B892))</f>
        <v/>
      </c>
      <c r="D892" s="129">
        <f>原始数据_周度!B890</f>
        <v/>
      </c>
      <c r="E892" s="157">
        <f>IF(D892="","",D892/MAX(D$4:D892)-1)</f>
        <v/>
      </c>
    </row>
    <row r="893">
      <c r="A893" s="127">
        <f>原始数据_周度!A891</f>
        <v/>
      </c>
      <c r="B893" s="128">
        <f>IF(特征计算_周度!B891="","",0.25*IF(特征计算_周度!B891="",0,特征计算_周度!B891)+0.25*IF(特征计算_周度!C891="",0,特征计算_周度!C891)+0.15*IF(特征计算_周度!D891="",0,特征计算_周度!D891)+0.15*IF(特征计算_周度!E891="",0,特征计算_周度!E891)+0.2*IF(特征计算_周度!F891="",0,特征计算_周度!F891))</f>
        <v/>
      </c>
      <c r="C893" s="128">
        <f>IF(B893="","",IF(OR(IF(特征计算_周度!B891="",FALSE,特征计算_周度!B891&gt;2),IF(特征计算_周度!C891="",FALSE,特征计算_周度!C891&gt;2),IF(特征计算_周度!G891="",FALSE,特征计算_周度!G891&gt;2),IF(特征计算_周度!E891="",FALSE,特征计算_周度!E891&gt;2),IF(特征计算_周度!F891="",FALSE,特征计算_周度!F891&gt;2)),MAX(B893,MAX(IF(特征计算_周度!B891="",0,特征计算_周度!B891),IF(特征计算_周度!C891="",0,特征计算_周度!C891),IF(特征计算_周度!G891="",0,特征计算_周度!G891),IF(特征计算_周度!E891="",0,特征计算_周度!E891),IF(特征计算_周度!F891="",0,特征计算_周度!F891))),B893))</f>
        <v/>
      </c>
      <c r="D893" s="129">
        <f>原始数据_周度!B891</f>
        <v/>
      </c>
      <c r="E893" s="157">
        <f>IF(D893="","",D893/MAX(D$4:D893)-1)</f>
        <v/>
      </c>
    </row>
    <row r="894">
      <c r="A894" s="127">
        <f>原始数据_周度!A892</f>
        <v/>
      </c>
      <c r="B894" s="128">
        <f>IF(特征计算_周度!B892="","",0.25*IF(特征计算_周度!B892="",0,特征计算_周度!B892)+0.25*IF(特征计算_周度!C892="",0,特征计算_周度!C892)+0.15*IF(特征计算_周度!D892="",0,特征计算_周度!D892)+0.15*IF(特征计算_周度!E892="",0,特征计算_周度!E892)+0.2*IF(特征计算_周度!F892="",0,特征计算_周度!F892))</f>
        <v/>
      </c>
      <c r="C894" s="128">
        <f>IF(B894="","",IF(OR(IF(特征计算_周度!B892="",FALSE,特征计算_周度!B892&gt;2),IF(特征计算_周度!C892="",FALSE,特征计算_周度!C892&gt;2),IF(特征计算_周度!G892="",FALSE,特征计算_周度!G892&gt;2),IF(特征计算_周度!E892="",FALSE,特征计算_周度!E892&gt;2),IF(特征计算_周度!F892="",FALSE,特征计算_周度!F892&gt;2)),MAX(B894,MAX(IF(特征计算_周度!B892="",0,特征计算_周度!B892),IF(特征计算_周度!C892="",0,特征计算_周度!C892),IF(特征计算_周度!G892="",0,特征计算_周度!G892),IF(特征计算_周度!E892="",0,特征计算_周度!E892),IF(特征计算_周度!F892="",0,特征计算_周度!F892))),B894))</f>
        <v/>
      </c>
      <c r="D894" s="129">
        <f>原始数据_周度!B892</f>
        <v/>
      </c>
      <c r="E894" s="157">
        <f>IF(D894="","",D894/MAX(D$4:D894)-1)</f>
        <v/>
      </c>
    </row>
    <row r="895">
      <c r="A895" s="127">
        <f>原始数据_周度!A893</f>
        <v/>
      </c>
      <c r="B895" s="128">
        <f>IF(特征计算_周度!B893="","",0.25*IF(特征计算_周度!B893="",0,特征计算_周度!B893)+0.25*IF(特征计算_周度!C893="",0,特征计算_周度!C893)+0.15*IF(特征计算_周度!D893="",0,特征计算_周度!D893)+0.15*IF(特征计算_周度!E893="",0,特征计算_周度!E893)+0.2*IF(特征计算_周度!F893="",0,特征计算_周度!F893))</f>
        <v/>
      </c>
      <c r="C895" s="128">
        <f>IF(B895="","",IF(OR(IF(特征计算_周度!B893="",FALSE,特征计算_周度!B893&gt;2),IF(特征计算_周度!C893="",FALSE,特征计算_周度!C893&gt;2),IF(特征计算_周度!G893="",FALSE,特征计算_周度!G893&gt;2),IF(特征计算_周度!E893="",FALSE,特征计算_周度!E893&gt;2),IF(特征计算_周度!F893="",FALSE,特征计算_周度!F893&gt;2)),MAX(B895,MAX(IF(特征计算_周度!B893="",0,特征计算_周度!B893),IF(特征计算_周度!C893="",0,特征计算_周度!C893),IF(特征计算_周度!G893="",0,特征计算_周度!G893),IF(特征计算_周度!E893="",0,特征计算_周度!E893),IF(特征计算_周度!F893="",0,特征计算_周度!F893))),B895))</f>
        <v/>
      </c>
      <c r="D895" s="129">
        <f>原始数据_周度!B893</f>
        <v/>
      </c>
      <c r="E895" s="157">
        <f>IF(D895="","",D895/MAX(D$4:D895)-1)</f>
        <v/>
      </c>
    </row>
    <row r="896">
      <c r="A896" s="127">
        <f>原始数据_周度!A894</f>
        <v/>
      </c>
      <c r="B896" s="128">
        <f>IF(特征计算_周度!B894="","",0.25*IF(特征计算_周度!B894="",0,特征计算_周度!B894)+0.25*IF(特征计算_周度!C894="",0,特征计算_周度!C894)+0.15*IF(特征计算_周度!D894="",0,特征计算_周度!D894)+0.15*IF(特征计算_周度!E894="",0,特征计算_周度!E894)+0.2*IF(特征计算_周度!F894="",0,特征计算_周度!F894))</f>
        <v/>
      </c>
      <c r="C896" s="128">
        <f>IF(B896="","",IF(OR(IF(特征计算_周度!B894="",FALSE,特征计算_周度!B894&gt;2),IF(特征计算_周度!C894="",FALSE,特征计算_周度!C894&gt;2),IF(特征计算_周度!G894="",FALSE,特征计算_周度!G894&gt;2),IF(特征计算_周度!E894="",FALSE,特征计算_周度!E894&gt;2),IF(特征计算_周度!F894="",FALSE,特征计算_周度!F894&gt;2)),MAX(B896,MAX(IF(特征计算_周度!B894="",0,特征计算_周度!B894),IF(特征计算_周度!C894="",0,特征计算_周度!C894),IF(特征计算_周度!G894="",0,特征计算_周度!G894),IF(特征计算_周度!E894="",0,特征计算_周度!E894),IF(特征计算_周度!F894="",0,特征计算_周度!F894))),B896))</f>
        <v/>
      </c>
      <c r="D896" s="129">
        <f>原始数据_周度!B894</f>
        <v/>
      </c>
      <c r="E896" s="157">
        <f>IF(D896="","",D896/MAX(D$4:D896)-1)</f>
        <v/>
      </c>
    </row>
    <row r="897">
      <c r="A897" s="127">
        <f>原始数据_周度!A895</f>
        <v/>
      </c>
      <c r="B897" s="128">
        <f>IF(特征计算_周度!B895="","",0.25*IF(特征计算_周度!B895="",0,特征计算_周度!B895)+0.25*IF(特征计算_周度!C895="",0,特征计算_周度!C895)+0.15*IF(特征计算_周度!D895="",0,特征计算_周度!D895)+0.15*IF(特征计算_周度!E895="",0,特征计算_周度!E895)+0.2*IF(特征计算_周度!F895="",0,特征计算_周度!F895))</f>
        <v/>
      </c>
      <c r="C897" s="128">
        <f>IF(B897="","",IF(OR(IF(特征计算_周度!B895="",FALSE,特征计算_周度!B895&gt;2),IF(特征计算_周度!C895="",FALSE,特征计算_周度!C895&gt;2),IF(特征计算_周度!G895="",FALSE,特征计算_周度!G895&gt;2),IF(特征计算_周度!E895="",FALSE,特征计算_周度!E895&gt;2),IF(特征计算_周度!F895="",FALSE,特征计算_周度!F895&gt;2)),MAX(B897,MAX(IF(特征计算_周度!B895="",0,特征计算_周度!B895),IF(特征计算_周度!C895="",0,特征计算_周度!C895),IF(特征计算_周度!G895="",0,特征计算_周度!G895),IF(特征计算_周度!E895="",0,特征计算_周度!E895),IF(特征计算_周度!F895="",0,特征计算_周度!F895))),B897))</f>
        <v/>
      </c>
      <c r="D897" s="129">
        <f>原始数据_周度!B895</f>
        <v/>
      </c>
      <c r="E897" s="157">
        <f>IF(D897="","",D897/MAX(D$4:D897)-1)</f>
        <v/>
      </c>
    </row>
    <row r="898">
      <c r="A898" s="127">
        <f>原始数据_周度!A896</f>
        <v/>
      </c>
      <c r="B898" s="128">
        <f>IF(特征计算_周度!B896="","",0.25*IF(特征计算_周度!B896="",0,特征计算_周度!B896)+0.25*IF(特征计算_周度!C896="",0,特征计算_周度!C896)+0.15*IF(特征计算_周度!D896="",0,特征计算_周度!D896)+0.15*IF(特征计算_周度!E896="",0,特征计算_周度!E896)+0.2*IF(特征计算_周度!F896="",0,特征计算_周度!F896))</f>
        <v/>
      </c>
      <c r="C898" s="128">
        <f>IF(B898="","",IF(OR(IF(特征计算_周度!B896="",FALSE,特征计算_周度!B896&gt;2),IF(特征计算_周度!C896="",FALSE,特征计算_周度!C896&gt;2),IF(特征计算_周度!G896="",FALSE,特征计算_周度!G896&gt;2),IF(特征计算_周度!E896="",FALSE,特征计算_周度!E896&gt;2),IF(特征计算_周度!F896="",FALSE,特征计算_周度!F896&gt;2)),MAX(B898,MAX(IF(特征计算_周度!B896="",0,特征计算_周度!B896),IF(特征计算_周度!C896="",0,特征计算_周度!C896),IF(特征计算_周度!G896="",0,特征计算_周度!G896),IF(特征计算_周度!E896="",0,特征计算_周度!E896),IF(特征计算_周度!F896="",0,特征计算_周度!F896))),B898))</f>
        <v/>
      </c>
      <c r="D898" s="129">
        <f>原始数据_周度!B896</f>
        <v/>
      </c>
      <c r="E898" s="157">
        <f>IF(D898="","",D898/MAX(D$4:D898)-1)</f>
        <v/>
      </c>
    </row>
    <row r="899">
      <c r="A899" s="127">
        <f>原始数据_周度!A897</f>
        <v/>
      </c>
      <c r="B899" s="128">
        <f>IF(特征计算_周度!B897="","",0.25*IF(特征计算_周度!B897="",0,特征计算_周度!B897)+0.25*IF(特征计算_周度!C897="",0,特征计算_周度!C897)+0.15*IF(特征计算_周度!D897="",0,特征计算_周度!D897)+0.15*IF(特征计算_周度!E897="",0,特征计算_周度!E897)+0.2*IF(特征计算_周度!F897="",0,特征计算_周度!F897))</f>
        <v/>
      </c>
      <c r="C899" s="128">
        <f>IF(B899="","",IF(OR(IF(特征计算_周度!B897="",FALSE,特征计算_周度!B897&gt;2),IF(特征计算_周度!C897="",FALSE,特征计算_周度!C897&gt;2),IF(特征计算_周度!G897="",FALSE,特征计算_周度!G897&gt;2),IF(特征计算_周度!E897="",FALSE,特征计算_周度!E897&gt;2),IF(特征计算_周度!F897="",FALSE,特征计算_周度!F897&gt;2)),MAX(B899,MAX(IF(特征计算_周度!B897="",0,特征计算_周度!B897),IF(特征计算_周度!C897="",0,特征计算_周度!C897),IF(特征计算_周度!G897="",0,特征计算_周度!G897),IF(特征计算_周度!E897="",0,特征计算_周度!E897),IF(特征计算_周度!F897="",0,特征计算_周度!F897))),B899))</f>
        <v/>
      </c>
      <c r="D899" s="129">
        <f>原始数据_周度!B897</f>
        <v/>
      </c>
      <c r="E899" s="157">
        <f>IF(D899="","",D899/MAX(D$4:D899)-1)</f>
        <v/>
      </c>
    </row>
    <row r="900">
      <c r="A900" s="127">
        <f>原始数据_周度!A898</f>
        <v/>
      </c>
      <c r="B900" s="128">
        <f>IF(特征计算_周度!B898="","",0.25*IF(特征计算_周度!B898="",0,特征计算_周度!B898)+0.25*IF(特征计算_周度!C898="",0,特征计算_周度!C898)+0.15*IF(特征计算_周度!D898="",0,特征计算_周度!D898)+0.15*IF(特征计算_周度!E898="",0,特征计算_周度!E898)+0.2*IF(特征计算_周度!F898="",0,特征计算_周度!F898))</f>
        <v/>
      </c>
      <c r="C900" s="128">
        <f>IF(B900="","",IF(OR(IF(特征计算_周度!B898="",FALSE,特征计算_周度!B898&gt;2),IF(特征计算_周度!C898="",FALSE,特征计算_周度!C898&gt;2),IF(特征计算_周度!G898="",FALSE,特征计算_周度!G898&gt;2),IF(特征计算_周度!E898="",FALSE,特征计算_周度!E898&gt;2),IF(特征计算_周度!F898="",FALSE,特征计算_周度!F898&gt;2)),MAX(B900,MAX(IF(特征计算_周度!B898="",0,特征计算_周度!B898),IF(特征计算_周度!C898="",0,特征计算_周度!C898),IF(特征计算_周度!G898="",0,特征计算_周度!G898),IF(特征计算_周度!E898="",0,特征计算_周度!E898),IF(特征计算_周度!F898="",0,特征计算_周度!F898))),B900))</f>
        <v/>
      </c>
      <c r="D900" s="129">
        <f>原始数据_周度!B898</f>
        <v/>
      </c>
      <c r="E900" s="157">
        <f>IF(D900="","",D900/MAX(D$4:D900)-1)</f>
        <v/>
      </c>
    </row>
    <row r="901">
      <c r="A901" s="127">
        <f>原始数据_周度!A899</f>
        <v/>
      </c>
      <c r="B901" s="128">
        <f>IF(特征计算_周度!B899="","",0.25*IF(特征计算_周度!B899="",0,特征计算_周度!B899)+0.25*IF(特征计算_周度!C899="",0,特征计算_周度!C899)+0.15*IF(特征计算_周度!D899="",0,特征计算_周度!D899)+0.15*IF(特征计算_周度!E899="",0,特征计算_周度!E899)+0.2*IF(特征计算_周度!F899="",0,特征计算_周度!F899))</f>
        <v/>
      </c>
      <c r="C901" s="128">
        <f>IF(B901="","",IF(OR(IF(特征计算_周度!B899="",FALSE,特征计算_周度!B899&gt;2),IF(特征计算_周度!C899="",FALSE,特征计算_周度!C899&gt;2),IF(特征计算_周度!G899="",FALSE,特征计算_周度!G899&gt;2),IF(特征计算_周度!E899="",FALSE,特征计算_周度!E899&gt;2),IF(特征计算_周度!F899="",FALSE,特征计算_周度!F899&gt;2)),MAX(B901,MAX(IF(特征计算_周度!B899="",0,特征计算_周度!B899),IF(特征计算_周度!C899="",0,特征计算_周度!C899),IF(特征计算_周度!G899="",0,特征计算_周度!G899),IF(特征计算_周度!E899="",0,特征计算_周度!E899),IF(特征计算_周度!F899="",0,特征计算_周度!F899))),B901))</f>
        <v/>
      </c>
      <c r="D901" s="129">
        <f>原始数据_周度!B899</f>
        <v/>
      </c>
      <c r="E901" s="157">
        <f>IF(D901="","",D901/MAX(D$4:D901)-1)</f>
        <v/>
      </c>
    </row>
    <row r="902">
      <c r="A902" s="127">
        <f>原始数据_周度!A900</f>
        <v/>
      </c>
      <c r="B902" s="128">
        <f>IF(特征计算_周度!B900="","",0.25*IF(特征计算_周度!B900="",0,特征计算_周度!B900)+0.25*IF(特征计算_周度!C900="",0,特征计算_周度!C900)+0.15*IF(特征计算_周度!D900="",0,特征计算_周度!D900)+0.15*IF(特征计算_周度!E900="",0,特征计算_周度!E900)+0.2*IF(特征计算_周度!F900="",0,特征计算_周度!F900))</f>
        <v/>
      </c>
      <c r="C902" s="128">
        <f>IF(B902="","",IF(OR(IF(特征计算_周度!B900="",FALSE,特征计算_周度!B900&gt;2),IF(特征计算_周度!C900="",FALSE,特征计算_周度!C900&gt;2),IF(特征计算_周度!G900="",FALSE,特征计算_周度!G900&gt;2),IF(特征计算_周度!E900="",FALSE,特征计算_周度!E900&gt;2),IF(特征计算_周度!F900="",FALSE,特征计算_周度!F900&gt;2)),MAX(B902,MAX(IF(特征计算_周度!B900="",0,特征计算_周度!B900),IF(特征计算_周度!C900="",0,特征计算_周度!C900),IF(特征计算_周度!G900="",0,特征计算_周度!G900),IF(特征计算_周度!E900="",0,特征计算_周度!E900),IF(特征计算_周度!F900="",0,特征计算_周度!F900))),B902))</f>
        <v/>
      </c>
      <c r="D902" s="129">
        <f>原始数据_周度!B900</f>
        <v/>
      </c>
      <c r="E902" s="157">
        <f>IF(D902="","",D902/MAX(D$4:D902)-1)</f>
        <v/>
      </c>
    </row>
    <row r="903">
      <c r="A903" s="127">
        <f>原始数据_周度!A901</f>
        <v/>
      </c>
      <c r="B903" s="128">
        <f>IF(特征计算_周度!B901="","",0.25*IF(特征计算_周度!B901="",0,特征计算_周度!B901)+0.25*IF(特征计算_周度!C901="",0,特征计算_周度!C901)+0.15*IF(特征计算_周度!D901="",0,特征计算_周度!D901)+0.15*IF(特征计算_周度!E901="",0,特征计算_周度!E901)+0.2*IF(特征计算_周度!F901="",0,特征计算_周度!F901))</f>
        <v/>
      </c>
      <c r="C903" s="128">
        <f>IF(B903="","",IF(OR(IF(特征计算_周度!B901="",FALSE,特征计算_周度!B901&gt;2),IF(特征计算_周度!C901="",FALSE,特征计算_周度!C901&gt;2),IF(特征计算_周度!G901="",FALSE,特征计算_周度!G901&gt;2),IF(特征计算_周度!E901="",FALSE,特征计算_周度!E901&gt;2),IF(特征计算_周度!F901="",FALSE,特征计算_周度!F901&gt;2)),MAX(B903,MAX(IF(特征计算_周度!B901="",0,特征计算_周度!B901),IF(特征计算_周度!C901="",0,特征计算_周度!C901),IF(特征计算_周度!G901="",0,特征计算_周度!G901),IF(特征计算_周度!E901="",0,特征计算_周度!E901),IF(特征计算_周度!F901="",0,特征计算_周度!F901))),B903))</f>
        <v/>
      </c>
      <c r="D903" s="129">
        <f>原始数据_周度!B901</f>
        <v/>
      </c>
      <c r="E903" s="157">
        <f>IF(D903="","",D903/MAX(D$4:D903)-1)</f>
        <v/>
      </c>
    </row>
    <row r="904">
      <c r="A904" s="127">
        <f>原始数据_周度!A902</f>
        <v/>
      </c>
      <c r="B904" s="128">
        <f>IF(特征计算_周度!B902="","",0.25*IF(特征计算_周度!B902="",0,特征计算_周度!B902)+0.25*IF(特征计算_周度!C902="",0,特征计算_周度!C902)+0.15*IF(特征计算_周度!D902="",0,特征计算_周度!D902)+0.15*IF(特征计算_周度!E902="",0,特征计算_周度!E902)+0.2*IF(特征计算_周度!F902="",0,特征计算_周度!F902))</f>
        <v/>
      </c>
      <c r="C904" s="128">
        <f>IF(B904="","",IF(OR(IF(特征计算_周度!B902="",FALSE,特征计算_周度!B902&gt;2),IF(特征计算_周度!C902="",FALSE,特征计算_周度!C902&gt;2),IF(特征计算_周度!G902="",FALSE,特征计算_周度!G902&gt;2),IF(特征计算_周度!E902="",FALSE,特征计算_周度!E902&gt;2),IF(特征计算_周度!F902="",FALSE,特征计算_周度!F902&gt;2)),MAX(B904,MAX(IF(特征计算_周度!B902="",0,特征计算_周度!B902),IF(特征计算_周度!C902="",0,特征计算_周度!C902),IF(特征计算_周度!G902="",0,特征计算_周度!G902),IF(特征计算_周度!E902="",0,特征计算_周度!E902),IF(特征计算_周度!F902="",0,特征计算_周度!F902))),B904))</f>
        <v/>
      </c>
      <c r="D904" s="129">
        <f>原始数据_周度!B902</f>
        <v/>
      </c>
      <c r="E904" s="157">
        <f>IF(D904="","",D904/MAX(D$4:D904)-1)</f>
        <v/>
      </c>
    </row>
    <row r="905">
      <c r="A905" s="127">
        <f>原始数据_周度!A903</f>
        <v/>
      </c>
      <c r="B905" s="128">
        <f>IF(特征计算_周度!B903="","",0.25*IF(特征计算_周度!B903="",0,特征计算_周度!B903)+0.25*IF(特征计算_周度!C903="",0,特征计算_周度!C903)+0.15*IF(特征计算_周度!D903="",0,特征计算_周度!D903)+0.15*IF(特征计算_周度!E903="",0,特征计算_周度!E903)+0.2*IF(特征计算_周度!F903="",0,特征计算_周度!F903))</f>
        <v/>
      </c>
      <c r="C905" s="128">
        <f>IF(B905="","",IF(OR(IF(特征计算_周度!B903="",FALSE,特征计算_周度!B903&gt;2),IF(特征计算_周度!C903="",FALSE,特征计算_周度!C903&gt;2),IF(特征计算_周度!G903="",FALSE,特征计算_周度!G903&gt;2),IF(特征计算_周度!E903="",FALSE,特征计算_周度!E903&gt;2),IF(特征计算_周度!F903="",FALSE,特征计算_周度!F903&gt;2)),MAX(B905,MAX(IF(特征计算_周度!B903="",0,特征计算_周度!B903),IF(特征计算_周度!C903="",0,特征计算_周度!C903),IF(特征计算_周度!G903="",0,特征计算_周度!G903),IF(特征计算_周度!E903="",0,特征计算_周度!E903),IF(特征计算_周度!F903="",0,特征计算_周度!F903))),B905))</f>
        <v/>
      </c>
      <c r="D905" s="129">
        <f>原始数据_周度!B903</f>
        <v/>
      </c>
      <c r="E905" s="157">
        <f>IF(D905="","",D905/MAX(D$4:D905)-1)</f>
        <v/>
      </c>
    </row>
    <row r="906">
      <c r="A906" s="127">
        <f>原始数据_周度!A904</f>
        <v/>
      </c>
      <c r="B906" s="128">
        <f>IF(特征计算_周度!B904="","",0.25*IF(特征计算_周度!B904="",0,特征计算_周度!B904)+0.25*IF(特征计算_周度!C904="",0,特征计算_周度!C904)+0.15*IF(特征计算_周度!D904="",0,特征计算_周度!D904)+0.15*IF(特征计算_周度!E904="",0,特征计算_周度!E904)+0.2*IF(特征计算_周度!F904="",0,特征计算_周度!F904))</f>
        <v/>
      </c>
      <c r="C906" s="128">
        <f>IF(B906="","",IF(OR(IF(特征计算_周度!B904="",FALSE,特征计算_周度!B904&gt;2),IF(特征计算_周度!C904="",FALSE,特征计算_周度!C904&gt;2),IF(特征计算_周度!G904="",FALSE,特征计算_周度!G904&gt;2),IF(特征计算_周度!E904="",FALSE,特征计算_周度!E904&gt;2),IF(特征计算_周度!F904="",FALSE,特征计算_周度!F904&gt;2)),MAX(B906,MAX(IF(特征计算_周度!B904="",0,特征计算_周度!B904),IF(特征计算_周度!C904="",0,特征计算_周度!C904),IF(特征计算_周度!G904="",0,特征计算_周度!G904),IF(特征计算_周度!E904="",0,特征计算_周度!E904),IF(特征计算_周度!F904="",0,特征计算_周度!F904))),B906))</f>
        <v/>
      </c>
      <c r="D906" s="129">
        <f>原始数据_周度!B904</f>
        <v/>
      </c>
      <c r="E906" s="157">
        <f>IF(D906="","",D906/MAX(D$4:D906)-1)</f>
        <v/>
      </c>
    </row>
    <row r="907">
      <c r="A907" s="127">
        <f>原始数据_周度!A905</f>
        <v/>
      </c>
      <c r="B907" s="128">
        <f>IF(特征计算_周度!B905="","",0.25*IF(特征计算_周度!B905="",0,特征计算_周度!B905)+0.25*IF(特征计算_周度!C905="",0,特征计算_周度!C905)+0.15*IF(特征计算_周度!D905="",0,特征计算_周度!D905)+0.15*IF(特征计算_周度!E905="",0,特征计算_周度!E905)+0.2*IF(特征计算_周度!F905="",0,特征计算_周度!F905))</f>
        <v/>
      </c>
      <c r="C907" s="128">
        <f>IF(B907="","",IF(OR(IF(特征计算_周度!B905="",FALSE,特征计算_周度!B905&gt;2),IF(特征计算_周度!C905="",FALSE,特征计算_周度!C905&gt;2),IF(特征计算_周度!G905="",FALSE,特征计算_周度!G905&gt;2),IF(特征计算_周度!E905="",FALSE,特征计算_周度!E905&gt;2),IF(特征计算_周度!F905="",FALSE,特征计算_周度!F905&gt;2)),MAX(B907,MAX(IF(特征计算_周度!B905="",0,特征计算_周度!B905),IF(特征计算_周度!C905="",0,特征计算_周度!C905),IF(特征计算_周度!G905="",0,特征计算_周度!G905),IF(特征计算_周度!E905="",0,特征计算_周度!E905),IF(特征计算_周度!F905="",0,特征计算_周度!F905))),B907))</f>
        <v/>
      </c>
      <c r="D907" s="129">
        <f>原始数据_周度!B905</f>
        <v/>
      </c>
      <c r="E907" s="157">
        <f>IF(D907="","",D907/MAX(D$4:D907)-1)</f>
        <v/>
      </c>
    </row>
    <row r="908">
      <c r="A908" s="127">
        <f>原始数据_周度!A906</f>
        <v/>
      </c>
      <c r="B908" s="128">
        <f>IF(特征计算_周度!B906="","",0.25*IF(特征计算_周度!B906="",0,特征计算_周度!B906)+0.25*IF(特征计算_周度!C906="",0,特征计算_周度!C906)+0.15*IF(特征计算_周度!D906="",0,特征计算_周度!D906)+0.15*IF(特征计算_周度!E906="",0,特征计算_周度!E906)+0.2*IF(特征计算_周度!F906="",0,特征计算_周度!F906))</f>
        <v/>
      </c>
      <c r="C908" s="128">
        <f>IF(B908="","",IF(OR(IF(特征计算_周度!B906="",FALSE,特征计算_周度!B906&gt;2),IF(特征计算_周度!C906="",FALSE,特征计算_周度!C906&gt;2),IF(特征计算_周度!G906="",FALSE,特征计算_周度!G906&gt;2),IF(特征计算_周度!E906="",FALSE,特征计算_周度!E906&gt;2),IF(特征计算_周度!F906="",FALSE,特征计算_周度!F906&gt;2)),MAX(B908,MAX(IF(特征计算_周度!B906="",0,特征计算_周度!B906),IF(特征计算_周度!C906="",0,特征计算_周度!C906),IF(特征计算_周度!G906="",0,特征计算_周度!G906),IF(特征计算_周度!E906="",0,特征计算_周度!E906),IF(特征计算_周度!F906="",0,特征计算_周度!F906))),B908))</f>
        <v/>
      </c>
      <c r="D908" s="129">
        <f>原始数据_周度!B906</f>
        <v/>
      </c>
      <c r="E908" s="157">
        <f>IF(D908="","",D908/MAX(D$4:D908)-1)</f>
        <v/>
      </c>
    </row>
    <row r="909">
      <c r="A909" s="127">
        <f>原始数据_周度!A907</f>
        <v/>
      </c>
      <c r="B909" s="128">
        <f>IF(特征计算_周度!B907="","",0.25*IF(特征计算_周度!B907="",0,特征计算_周度!B907)+0.25*IF(特征计算_周度!C907="",0,特征计算_周度!C907)+0.15*IF(特征计算_周度!D907="",0,特征计算_周度!D907)+0.15*IF(特征计算_周度!E907="",0,特征计算_周度!E907)+0.2*IF(特征计算_周度!F907="",0,特征计算_周度!F907))</f>
        <v/>
      </c>
      <c r="C909" s="128">
        <f>IF(B909="","",IF(OR(IF(特征计算_周度!B907="",FALSE,特征计算_周度!B907&gt;2),IF(特征计算_周度!C907="",FALSE,特征计算_周度!C907&gt;2),IF(特征计算_周度!G907="",FALSE,特征计算_周度!G907&gt;2),IF(特征计算_周度!E907="",FALSE,特征计算_周度!E907&gt;2),IF(特征计算_周度!F907="",FALSE,特征计算_周度!F907&gt;2)),MAX(B909,MAX(IF(特征计算_周度!B907="",0,特征计算_周度!B907),IF(特征计算_周度!C907="",0,特征计算_周度!C907),IF(特征计算_周度!G907="",0,特征计算_周度!G907),IF(特征计算_周度!E907="",0,特征计算_周度!E907),IF(特征计算_周度!F907="",0,特征计算_周度!F907))),B909))</f>
        <v/>
      </c>
      <c r="D909" s="129">
        <f>原始数据_周度!B907</f>
        <v/>
      </c>
      <c r="E909" s="157">
        <f>IF(D909="","",D909/MAX(D$4:D909)-1)</f>
        <v/>
      </c>
    </row>
    <row r="910">
      <c r="A910" s="127">
        <f>原始数据_周度!A908</f>
        <v/>
      </c>
      <c r="B910" s="128">
        <f>IF(特征计算_周度!B908="","",0.25*IF(特征计算_周度!B908="",0,特征计算_周度!B908)+0.25*IF(特征计算_周度!C908="",0,特征计算_周度!C908)+0.15*IF(特征计算_周度!D908="",0,特征计算_周度!D908)+0.15*IF(特征计算_周度!E908="",0,特征计算_周度!E908)+0.2*IF(特征计算_周度!F908="",0,特征计算_周度!F908))</f>
        <v/>
      </c>
      <c r="C910" s="128">
        <f>IF(B910="","",IF(OR(IF(特征计算_周度!B908="",FALSE,特征计算_周度!B908&gt;2),IF(特征计算_周度!C908="",FALSE,特征计算_周度!C908&gt;2),IF(特征计算_周度!G908="",FALSE,特征计算_周度!G908&gt;2),IF(特征计算_周度!E908="",FALSE,特征计算_周度!E908&gt;2),IF(特征计算_周度!F908="",FALSE,特征计算_周度!F908&gt;2)),MAX(B910,MAX(IF(特征计算_周度!B908="",0,特征计算_周度!B908),IF(特征计算_周度!C908="",0,特征计算_周度!C908),IF(特征计算_周度!G908="",0,特征计算_周度!G908),IF(特征计算_周度!E908="",0,特征计算_周度!E908),IF(特征计算_周度!F908="",0,特征计算_周度!F908))),B910))</f>
        <v/>
      </c>
      <c r="D910" s="129">
        <f>原始数据_周度!B908</f>
        <v/>
      </c>
      <c r="E910" s="157">
        <f>IF(D910="","",D910/MAX(D$4:D910)-1)</f>
        <v/>
      </c>
    </row>
    <row r="911">
      <c r="A911" s="127">
        <f>原始数据_周度!A909</f>
        <v/>
      </c>
      <c r="B911" s="128">
        <f>IF(特征计算_周度!B909="","",0.25*IF(特征计算_周度!B909="",0,特征计算_周度!B909)+0.25*IF(特征计算_周度!C909="",0,特征计算_周度!C909)+0.15*IF(特征计算_周度!D909="",0,特征计算_周度!D909)+0.15*IF(特征计算_周度!E909="",0,特征计算_周度!E909)+0.2*IF(特征计算_周度!F909="",0,特征计算_周度!F909))</f>
        <v/>
      </c>
      <c r="C911" s="128">
        <f>IF(B911="","",IF(OR(IF(特征计算_周度!B909="",FALSE,特征计算_周度!B909&gt;2),IF(特征计算_周度!C909="",FALSE,特征计算_周度!C909&gt;2),IF(特征计算_周度!G909="",FALSE,特征计算_周度!G909&gt;2),IF(特征计算_周度!E909="",FALSE,特征计算_周度!E909&gt;2),IF(特征计算_周度!F909="",FALSE,特征计算_周度!F909&gt;2)),MAX(B911,MAX(IF(特征计算_周度!B909="",0,特征计算_周度!B909),IF(特征计算_周度!C909="",0,特征计算_周度!C909),IF(特征计算_周度!G909="",0,特征计算_周度!G909),IF(特征计算_周度!E909="",0,特征计算_周度!E909),IF(特征计算_周度!F909="",0,特征计算_周度!F909))),B911))</f>
        <v/>
      </c>
      <c r="D911" s="129">
        <f>原始数据_周度!B909</f>
        <v/>
      </c>
      <c r="E911" s="157">
        <f>IF(D911="","",D911/MAX(D$4:D911)-1)</f>
        <v/>
      </c>
    </row>
    <row r="912">
      <c r="A912" s="127">
        <f>原始数据_周度!A910</f>
        <v/>
      </c>
      <c r="B912" s="128">
        <f>IF(特征计算_周度!B910="","",0.25*IF(特征计算_周度!B910="",0,特征计算_周度!B910)+0.25*IF(特征计算_周度!C910="",0,特征计算_周度!C910)+0.15*IF(特征计算_周度!D910="",0,特征计算_周度!D910)+0.15*IF(特征计算_周度!E910="",0,特征计算_周度!E910)+0.2*IF(特征计算_周度!F910="",0,特征计算_周度!F910))</f>
        <v/>
      </c>
      <c r="C912" s="128">
        <f>IF(B912="","",IF(OR(IF(特征计算_周度!B910="",FALSE,特征计算_周度!B910&gt;2),IF(特征计算_周度!C910="",FALSE,特征计算_周度!C910&gt;2),IF(特征计算_周度!G910="",FALSE,特征计算_周度!G910&gt;2),IF(特征计算_周度!E910="",FALSE,特征计算_周度!E910&gt;2),IF(特征计算_周度!F910="",FALSE,特征计算_周度!F910&gt;2)),MAX(B912,MAX(IF(特征计算_周度!B910="",0,特征计算_周度!B910),IF(特征计算_周度!C910="",0,特征计算_周度!C910),IF(特征计算_周度!G910="",0,特征计算_周度!G910),IF(特征计算_周度!E910="",0,特征计算_周度!E910),IF(特征计算_周度!F910="",0,特征计算_周度!F910))),B912))</f>
        <v/>
      </c>
      <c r="D912" s="129">
        <f>原始数据_周度!B910</f>
        <v/>
      </c>
      <c r="E912" s="157">
        <f>IF(D912="","",D912/MAX(D$4:D912)-1)</f>
        <v/>
      </c>
    </row>
    <row r="913">
      <c r="A913" s="127">
        <f>原始数据_周度!A911</f>
        <v/>
      </c>
      <c r="B913" s="128">
        <f>IF(特征计算_周度!B911="","",0.25*IF(特征计算_周度!B911="",0,特征计算_周度!B911)+0.25*IF(特征计算_周度!C911="",0,特征计算_周度!C911)+0.15*IF(特征计算_周度!D911="",0,特征计算_周度!D911)+0.15*IF(特征计算_周度!E911="",0,特征计算_周度!E911)+0.2*IF(特征计算_周度!F911="",0,特征计算_周度!F911))</f>
        <v/>
      </c>
      <c r="C913" s="128">
        <f>IF(B913="","",IF(OR(IF(特征计算_周度!B911="",FALSE,特征计算_周度!B911&gt;2),IF(特征计算_周度!C911="",FALSE,特征计算_周度!C911&gt;2),IF(特征计算_周度!G911="",FALSE,特征计算_周度!G911&gt;2),IF(特征计算_周度!E911="",FALSE,特征计算_周度!E911&gt;2),IF(特征计算_周度!F911="",FALSE,特征计算_周度!F911&gt;2)),MAX(B913,MAX(IF(特征计算_周度!B911="",0,特征计算_周度!B911),IF(特征计算_周度!C911="",0,特征计算_周度!C911),IF(特征计算_周度!G911="",0,特征计算_周度!G911),IF(特征计算_周度!E911="",0,特征计算_周度!E911),IF(特征计算_周度!F911="",0,特征计算_周度!F911))),B913))</f>
        <v/>
      </c>
      <c r="D913" s="129">
        <f>原始数据_周度!B911</f>
        <v/>
      </c>
      <c r="E913" s="157">
        <f>IF(D913="","",D913/MAX(D$4:D913)-1)</f>
        <v/>
      </c>
    </row>
    <row r="914">
      <c r="A914" s="127">
        <f>原始数据_周度!A912</f>
        <v/>
      </c>
      <c r="B914" s="128">
        <f>IF(特征计算_周度!B912="","",0.25*IF(特征计算_周度!B912="",0,特征计算_周度!B912)+0.25*IF(特征计算_周度!C912="",0,特征计算_周度!C912)+0.15*IF(特征计算_周度!D912="",0,特征计算_周度!D912)+0.15*IF(特征计算_周度!E912="",0,特征计算_周度!E912)+0.2*IF(特征计算_周度!F912="",0,特征计算_周度!F912))</f>
        <v/>
      </c>
      <c r="C914" s="128">
        <f>IF(B914="","",IF(OR(IF(特征计算_周度!B912="",FALSE,特征计算_周度!B912&gt;2),IF(特征计算_周度!C912="",FALSE,特征计算_周度!C912&gt;2),IF(特征计算_周度!G912="",FALSE,特征计算_周度!G912&gt;2),IF(特征计算_周度!E912="",FALSE,特征计算_周度!E912&gt;2),IF(特征计算_周度!F912="",FALSE,特征计算_周度!F912&gt;2)),MAX(B914,MAX(IF(特征计算_周度!B912="",0,特征计算_周度!B912),IF(特征计算_周度!C912="",0,特征计算_周度!C912),IF(特征计算_周度!G912="",0,特征计算_周度!G912),IF(特征计算_周度!E912="",0,特征计算_周度!E912),IF(特征计算_周度!F912="",0,特征计算_周度!F912))),B914))</f>
        <v/>
      </c>
      <c r="D914" s="129">
        <f>原始数据_周度!B912</f>
        <v/>
      </c>
      <c r="E914" s="157">
        <f>IF(D914="","",D914/MAX(D$4:D914)-1)</f>
        <v/>
      </c>
    </row>
    <row r="915">
      <c r="A915" s="127">
        <f>原始数据_周度!A913</f>
        <v/>
      </c>
      <c r="B915" s="128">
        <f>IF(特征计算_周度!B913="","",0.25*IF(特征计算_周度!B913="",0,特征计算_周度!B913)+0.25*IF(特征计算_周度!C913="",0,特征计算_周度!C913)+0.15*IF(特征计算_周度!D913="",0,特征计算_周度!D913)+0.15*IF(特征计算_周度!E913="",0,特征计算_周度!E913)+0.2*IF(特征计算_周度!F913="",0,特征计算_周度!F913))</f>
        <v/>
      </c>
      <c r="C915" s="128">
        <f>IF(B915="","",IF(OR(IF(特征计算_周度!B913="",FALSE,特征计算_周度!B913&gt;2),IF(特征计算_周度!C913="",FALSE,特征计算_周度!C913&gt;2),IF(特征计算_周度!G913="",FALSE,特征计算_周度!G913&gt;2),IF(特征计算_周度!E913="",FALSE,特征计算_周度!E913&gt;2),IF(特征计算_周度!F913="",FALSE,特征计算_周度!F913&gt;2)),MAX(B915,MAX(IF(特征计算_周度!B913="",0,特征计算_周度!B913),IF(特征计算_周度!C913="",0,特征计算_周度!C913),IF(特征计算_周度!G913="",0,特征计算_周度!G913),IF(特征计算_周度!E913="",0,特征计算_周度!E913),IF(特征计算_周度!F913="",0,特征计算_周度!F913))),B915))</f>
        <v/>
      </c>
      <c r="D915" s="129">
        <f>原始数据_周度!B913</f>
        <v/>
      </c>
      <c r="E915" s="157">
        <f>IF(D915="","",D915/MAX(D$4:D915)-1)</f>
        <v/>
      </c>
    </row>
    <row r="916">
      <c r="A916" s="127">
        <f>原始数据_周度!A914</f>
        <v/>
      </c>
      <c r="B916" s="128">
        <f>IF(特征计算_周度!B914="","",0.25*IF(特征计算_周度!B914="",0,特征计算_周度!B914)+0.25*IF(特征计算_周度!C914="",0,特征计算_周度!C914)+0.15*IF(特征计算_周度!D914="",0,特征计算_周度!D914)+0.15*IF(特征计算_周度!E914="",0,特征计算_周度!E914)+0.2*IF(特征计算_周度!F914="",0,特征计算_周度!F914))</f>
        <v/>
      </c>
      <c r="C916" s="128">
        <f>IF(B916="","",IF(OR(IF(特征计算_周度!B914="",FALSE,特征计算_周度!B914&gt;2),IF(特征计算_周度!C914="",FALSE,特征计算_周度!C914&gt;2),IF(特征计算_周度!G914="",FALSE,特征计算_周度!G914&gt;2),IF(特征计算_周度!E914="",FALSE,特征计算_周度!E914&gt;2),IF(特征计算_周度!F914="",FALSE,特征计算_周度!F914&gt;2)),MAX(B916,MAX(IF(特征计算_周度!B914="",0,特征计算_周度!B914),IF(特征计算_周度!C914="",0,特征计算_周度!C914),IF(特征计算_周度!G914="",0,特征计算_周度!G914),IF(特征计算_周度!E914="",0,特征计算_周度!E914),IF(特征计算_周度!F914="",0,特征计算_周度!F914))),B916))</f>
        <v/>
      </c>
      <c r="D916" s="129">
        <f>原始数据_周度!B914</f>
        <v/>
      </c>
      <c r="E916" s="157">
        <f>IF(D916="","",D916/MAX(D$4:D916)-1)</f>
        <v/>
      </c>
    </row>
    <row r="917">
      <c r="A917" s="127">
        <f>原始数据_周度!A915</f>
        <v/>
      </c>
      <c r="B917" s="128">
        <f>IF(特征计算_周度!B915="","",0.25*IF(特征计算_周度!B915="",0,特征计算_周度!B915)+0.25*IF(特征计算_周度!C915="",0,特征计算_周度!C915)+0.15*IF(特征计算_周度!D915="",0,特征计算_周度!D915)+0.15*IF(特征计算_周度!E915="",0,特征计算_周度!E915)+0.2*IF(特征计算_周度!F915="",0,特征计算_周度!F915))</f>
        <v/>
      </c>
      <c r="C917" s="128">
        <f>IF(B917="","",IF(OR(IF(特征计算_周度!B915="",FALSE,特征计算_周度!B915&gt;2),IF(特征计算_周度!C915="",FALSE,特征计算_周度!C915&gt;2),IF(特征计算_周度!G915="",FALSE,特征计算_周度!G915&gt;2),IF(特征计算_周度!E915="",FALSE,特征计算_周度!E915&gt;2),IF(特征计算_周度!F915="",FALSE,特征计算_周度!F915&gt;2)),MAX(B917,MAX(IF(特征计算_周度!B915="",0,特征计算_周度!B915),IF(特征计算_周度!C915="",0,特征计算_周度!C915),IF(特征计算_周度!G915="",0,特征计算_周度!G915),IF(特征计算_周度!E915="",0,特征计算_周度!E915),IF(特征计算_周度!F915="",0,特征计算_周度!F915))),B917))</f>
        <v/>
      </c>
      <c r="D917" s="129">
        <f>原始数据_周度!B915</f>
        <v/>
      </c>
      <c r="E917" s="157">
        <f>IF(D917="","",D917/MAX(D$4:D917)-1)</f>
        <v/>
      </c>
    </row>
    <row r="918">
      <c r="A918" s="127">
        <f>原始数据_周度!A916</f>
        <v/>
      </c>
      <c r="B918" s="128">
        <f>IF(特征计算_周度!B916="","",0.25*IF(特征计算_周度!B916="",0,特征计算_周度!B916)+0.25*IF(特征计算_周度!C916="",0,特征计算_周度!C916)+0.15*IF(特征计算_周度!D916="",0,特征计算_周度!D916)+0.15*IF(特征计算_周度!E916="",0,特征计算_周度!E916)+0.2*IF(特征计算_周度!F916="",0,特征计算_周度!F916))</f>
        <v/>
      </c>
      <c r="C918" s="128">
        <f>IF(B918="","",IF(OR(IF(特征计算_周度!B916="",FALSE,特征计算_周度!B916&gt;2),IF(特征计算_周度!C916="",FALSE,特征计算_周度!C916&gt;2),IF(特征计算_周度!G916="",FALSE,特征计算_周度!G916&gt;2),IF(特征计算_周度!E916="",FALSE,特征计算_周度!E916&gt;2),IF(特征计算_周度!F916="",FALSE,特征计算_周度!F916&gt;2)),MAX(B918,MAX(IF(特征计算_周度!B916="",0,特征计算_周度!B916),IF(特征计算_周度!C916="",0,特征计算_周度!C916),IF(特征计算_周度!G916="",0,特征计算_周度!G916),IF(特征计算_周度!E916="",0,特征计算_周度!E916),IF(特征计算_周度!F916="",0,特征计算_周度!F916))),B918))</f>
        <v/>
      </c>
      <c r="D918" s="129">
        <f>原始数据_周度!B916</f>
        <v/>
      </c>
      <c r="E918" s="157">
        <f>IF(D918="","",D918/MAX(D$4:D918)-1)</f>
        <v/>
      </c>
    </row>
    <row r="919">
      <c r="A919" s="127">
        <f>原始数据_周度!A917</f>
        <v/>
      </c>
      <c r="B919" s="128">
        <f>IF(特征计算_周度!B917="","",0.25*IF(特征计算_周度!B917="",0,特征计算_周度!B917)+0.25*IF(特征计算_周度!C917="",0,特征计算_周度!C917)+0.15*IF(特征计算_周度!D917="",0,特征计算_周度!D917)+0.15*IF(特征计算_周度!E917="",0,特征计算_周度!E917)+0.2*IF(特征计算_周度!F917="",0,特征计算_周度!F917))</f>
        <v/>
      </c>
      <c r="C919" s="128">
        <f>IF(B919="","",IF(OR(IF(特征计算_周度!B917="",FALSE,特征计算_周度!B917&gt;2),IF(特征计算_周度!C917="",FALSE,特征计算_周度!C917&gt;2),IF(特征计算_周度!G917="",FALSE,特征计算_周度!G917&gt;2),IF(特征计算_周度!E917="",FALSE,特征计算_周度!E917&gt;2),IF(特征计算_周度!F917="",FALSE,特征计算_周度!F917&gt;2)),MAX(B919,MAX(IF(特征计算_周度!B917="",0,特征计算_周度!B917),IF(特征计算_周度!C917="",0,特征计算_周度!C917),IF(特征计算_周度!G917="",0,特征计算_周度!G917),IF(特征计算_周度!E917="",0,特征计算_周度!E917),IF(特征计算_周度!F917="",0,特征计算_周度!F917))),B919))</f>
        <v/>
      </c>
      <c r="D919" s="129">
        <f>原始数据_周度!B917</f>
        <v/>
      </c>
      <c r="E919" s="157">
        <f>IF(D919="","",D919/MAX(D$4:D919)-1)</f>
        <v/>
      </c>
    </row>
    <row r="920">
      <c r="A920" s="127">
        <f>原始数据_周度!A918</f>
        <v/>
      </c>
      <c r="B920" s="128">
        <f>IF(特征计算_周度!B918="","",0.25*IF(特征计算_周度!B918="",0,特征计算_周度!B918)+0.25*IF(特征计算_周度!C918="",0,特征计算_周度!C918)+0.15*IF(特征计算_周度!D918="",0,特征计算_周度!D918)+0.15*IF(特征计算_周度!E918="",0,特征计算_周度!E918)+0.2*IF(特征计算_周度!F918="",0,特征计算_周度!F918))</f>
        <v/>
      </c>
      <c r="C920" s="128">
        <f>IF(B920="","",IF(OR(IF(特征计算_周度!B918="",FALSE,特征计算_周度!B918&gt;2),IF(特征计算_周度!C918="",FALSE,特征计算_周度!C918&gt;2),IF(特征计算_周度!G918="",FALSE,特征计算_周度!G918&gt;2),IF(特征计算_周度!E918="",FALSE,特征计算_周度!E918&gt;2),IF(特征计算_周度!F918="",FALSE,特征计算_周度!F918&gt;2)),MAX(B920,MAX(IF(特征计算_周度!B918="",0,特征计算_周度!B918),IF(特征计算_周度!C918="",0,特征计算_周度!C918),IF(特征计算_周度!G918="",0,特征计算_周度!G918),IF(特征计算_周度!E918="",0,特征计算_周度!E918),IF(特征计算_周度!F918="",0,特征计算_周度!F918))),B920))</f>
        <v/>
      </c>
      <c r="D920" s="129">
        <f>原始数据_周度!B918</f>
        <v/>
      </c>
      <c r="E920" s="157">
        <f>IF(D920="","",D920/MAX(D$4:D920)-1)</f>
        <v/>
      </c>
    </row>
    <row r="921">
      <c r="A921" s="127">
        <f>原始数据_周度!A919</f>
        <v/>
      </c>
      <c r="B921" s="128">
        <f>IF(特征计算_周度!B919="","",0.25*IF(特征计算_周度!B919="",0,特征计算_周度!B919)+0.25*IF(特征计算_周度!C919="",0,特征计算_周度!C919)+0.15*IF(特征计算_周度!D919="",0,特征计算_周度!D919)+0.15*IF(特征计算_周度!E919="",0,特征计算_周度!E919)+0.2*IF(特征计算_周度!F919="",0,特征计算_周度!F919))</f>
        <v/>
      </c>
      <c r="C921" s="128">
        <f>IF(B921="","",IF(OR(IF(特征计算_周度!B919="",FALSE,特征计算_周度!B919&gt;2),IF(特征计算_周度!C919="",FALSE,特征计算_周度!C919&gt;2),IF(特征计算_周度!G919="",FALSE,特征计算_周度!G919&gt;2),IF(特征计算_周度!E919="",FALSE,特征计算_周度!E919&gt;2),IF(特征计算_周度!F919="",FALSE,特征计算_周度!F919&gt;2)),MAX(B921,MAX(IF(特征计算_周度!B919="",0,特征计算_周度!B919),IF(特征计算_周度!C919="",0,特征计算_周度!C919),IF(特征计算_周度!G919="",0,特征计算_周度!G919),IF(特征计算_周度!E919="",0,特征计算_周度!E919),IF(特征计算_周度!F919="",0,特征计算_周度!F919))),B921))</f>
        <v/>
      </c>
      <c r="D921" s="129">
        <f>原始数据_周度!B919</f>
        <v/>
      </c>
      <c r="E921" s="157">
        <f>IF(D921="","",D921/MAX(D$4:D921)-1)</f>
        <v/>
      </c>
    </row>
    <row r="922">
      <c r="A922" s="127">
        <f>原始数据_周度!A920</f>
        <v/>
      </c>
      <c r="B922" s="128">
        <f>IF(特征计算_周度!B920="","",0.25*IF(特征计算_周度!B920="",0,特征计算_周度!B920)+0.25*IF(特征计算_周度!C920="",0,特征计算_周度!C920)+0.15*IF(特征计算_周度!D920="",0,特征计算_周度!D920)+0.15*IF(特征计算_周度!E920="",0,特征计算_周度!E920)+0.2*IF(特征计算_周度!F920="",0,特征计算_周度!F920))</f>
        <v/>
      </c>
      <c r="C922" s="128">
        <f>IF(B922="","",IF(OR(IF(特征计算_周度!B920="",FALSE,特征计算_周度!B920&gt;2),IF(特征计算_周度!C920="",FALSE,特征计算_周度!C920&gt;2),IF(特征计算_周度!G920="",FALSE,特征计算_周度!G920&gt;2),IF(特征计算_周度!E920="",FALSE,特征计算_周度!E920&gt;2),IF(特征计算_周度!F920="",FALSE,特征计算_周度!F920&gt;2)),MAX(B922,MAX(IF(特征计算_周度!B920="",0,特征计算_周度!B920),IF(特征计算_周度!C920="",0,特征计算_周度!C920),IF(特征计算_周度!G920="",0,特征计算_周度!G920),IF(特征计算_周度!E920="",0,特征计算_周度!E920),IF(特征计算_周度!F920="",0,特征计算_周度!F920))),B922))</f>
        <v/>
      </c>
      <c r="D922" s="129">
        <f>原始数据_周度!B920</f>
        <v/>
      </c>
      <c r="E922" s="157">
        <f>IF(D922="","",D922/MAX(D$4:D922)-1)</f>
        <v/>
      </c>
    </row>
    <row r="923">
      <c r="A923" s="127">
        <f>原始数据_周度!A921</f>
        <v/>
      </c>
      <c r="B923" s="128">
        <f>IF(特征计算_周度!B921="","",0.25*IF(特征计算_周度!B921="",0,特征计算_周度!B921)+0.25*IF(特征计算_周度!C921="",0,特征计算_周度!C921)+0.15*IF(特征计算_周度!D921="",0,特征计算_周度!D921)+0.15*IF(特征计算_周度!E921="",0,特征计算_周度!E921)+0.2*IF(特征计算_周度!F921="",0,特征计算_周度!F921))</f>
        <v/>
      </c>
      <c r="C923" s="128">
        <f>IF(B923="","",IF(OR(IF(特征计算_周度!B921="",FALSE,特征计算_周度!B921&gt;2),IF(特征计算_周度!C921="",FALSE,特征计算_周度!C921&gt;2),IF(特征计算_周度!G921="",FALSE,特征计算_周度!G921&gt;2),IF(特征计算_周度!E921="",FALSE,特征计算_周度!E921&gt;2),IF(特征计算_周度!F921="",FALSE,特征计算_周度!F921&gt;2)),MAX(B923,MAX(IF(特征计算_周度!B921="",0,特征计算_周度!B921),IF(特征计算_周度!C921="",0,特征计算_周度!C921),IF(特征计算_周度!G921="",0,特征计算_周度!G921),IF(特征计算_周度!E921="",0,特征计算_周度!E921),IF(特征计算_周度!F921="",0,特征计算_周度!F921))),B923))</f>
        <v/>
      </c>
      <c r="D923" s="129">
        <f>原始数据_周度!B921</f>
        <v/>
      </c>
      <c r="E923" s="157">
        <f>IF(D923="","",D923/MAX(D$4:D923)-1)</f>
        <v/>
      </c>
    </row>
    <row r="924">
      <c r="A924" s="127">
        <f>原始数据_周度!A922</f>
        <v/>
      </c>
      <c r="B924" s="128">
        <f>IF(特征计算_周度!B922="","",0.25*IF(特征计算_周度!B922="",0,特征计算_周度!B922)+0.25*IF(特征计算_周度!C922="",0,特征计算_周度!C922)+0.15*IF(特征计算_周度!D922="",0,特征计算_周度!D922)+0.15*IF(特征计算_周度!E922="",0,特征计算_周度!E922)+0.2*IF(特征计算_周度!F922="",0,特征计算_周度!F922))</f>
        <v/>
      </c>
      <c r="C924" s="128">
        <f>IF(B924="","",IF(OR(IF(特征计算_周度!B922="",FALSE,特征计算_周度!B922&gt;2),IF(特征计算_周度!C922="",FALSE,特征计算_周度!C922&gt;2),IF(特征计算_周度!G922="",FALSE,特征计算_周度!G922&gt;2),IF(特征计算_周度!E922="",FALSE,特征计算_周度!E922&gt;2),IF(特征计算_周度!F922="",FALSE,特征计算_周度!F922&gt;2)),MAX(B924,MAX(IF(特征计算_周度!B922="",0,特征计算_周度!B922),IF(特征计算_周度!C922="",0,特征计算_周度!C922),IF(特征计算_周度!G922="",0,特征计算_周度!G922),IF(特征计算_周度!E922="",0,特征计算_周度!E922),IF(特征计算_周度!F922="",0,特征计算_周度!F922))),B924))</f>
        <v/>
      </c>
      <c r="D924" s="129">
        <f>原始数据_周度!B922</f>
        <v/>
      </c>
      <c r="E924" s="157">
        <f>IF(D924="","",D924/MAX(D$4:D924)-1)</f>
        <v/>
      </c>
    </row>
    <row r="925">
      <c r="A925" s="127">
        <f>原始数据_周度!A923</f>
        <v/>
      </c>
      <c r="B925" s="128">
        <f>IF(特征计算_周度!B923="","",0.25*IF(特征计算_周度!B923="",0,特征计算_周度!B923)+0.25*IF(特征计算_周度!C923="",0,特征计算_周度!C923)+0.15*IF(特征计算_周度!D923="",0,特征计算_周度!D923)+0.15*IF(特征计算_周度!E923="",0,特征计算_周度!E923)+0.2*IF(特征计算_周度!F923="",0,特征计算_周度!F923))</f>
        <v/>
      </c>
      <c r="C925" s="128">
        <f>IF(B925="","",IF(OR(IF(特征计算_周度!B923="",FALSE,特征计算_周度!B923&gt;2),IF(特征计算_周度!C923="",FALSE,特征计算_周度!C923&gt;2),IF(特征计算_周度!G923="",FALSE,特征计算_周度!G923&gt;2),IF(特征计算_周度!E923="",FALSE,特征计算_周度!E923&gt;2),IF(特征计算_周度!F923="",FALSE,特征计算_周度!F923&gt;2)),MAX(B925,MAX(IF(特征计算_周度!B923="",0,特征计算_周度!B923),IF(特征计算_周度!C923="",0,特征计算_周度!C923),IF(特征计算_周度!G923="",0,特征计算_周度!G923),IF(特征计算_周度!E923="",0,特征计算_周度!E923),IF(特征计算_周度!F923="",0,特征计算_周度!F923))),B925))</f>
        <v/>
      </c>
      <c r="D925" s="129">
        <f>原始数据_周度!B923</f>
        <v/>
      </c>
      <c r="E925" s="157">
        <f>IF(D925="","",D925/MAX(D$4:D925)-1)</f>
        <v/>
      </c>
    </row>
    <row r="926">
      <c r="A926" s="127">
        <f>原始数据_周度!A924</f>
        <v/>
      </c>
      <c r="B926" s="128">
        <f>IF(特征计算_周度!B924="","",0.25*IF(特征计算_周度!B924="",0,特征计算_周度!B924)+0.25*IF(特征计算_周度!C924="",0,特征计算_周度!C924)+0.15*IF(特征计算_周度!D924="",0,特征计算_周度!D924)+0.15*IF(特征计算_周度!E924="",0,特征计算_周度!E924)+0.2*IF(特征计算_周度!F924="",0,特征计算_周度!F924))</f>
        <v/>
      </c>
      <c r="C926" s="128">
        <f>IF(B926="","",IF(OR(IF(特征计算_周度!B924="",FALSE,特征计算_周度!B924&gt;2),IF(特征计算_周度!C924="",FALSE,特征计算_周度!C924&gt;2),IF(特征计算_周度!G924="",FALSE,特征计算_周度!G924&gt;2),IF(特征计算_周度!E924="",FALSE,特征计算_周度!E924&gt;2),IF(特征计算_周度!F924="",FALSE,特征计算_周度!F924&gt;2)),MAX(B926,MAX(IF(特征计算_周度!B924="",0,特征计算_周度!B924),IF(特征计算_周度!C924="",0,特征计算_周度!C924),IF(特征计算_周度!G924="",0,特征计算_周度!G924),IF(特征计算_周度!E924="",0,特征计算_周度!E924),IF(特征计算_周度!F924="",0,特征计算_周度!F924))),B926))</f>
        <v/>
      </c>
      <c r="D926" s="129">
        <f>原始数据_周度!B924</f>
        <v/>
      </c>
      <c r="E926" s="157">
        <f>IF(D926="","",D926/MAX(D$4:D926)-1)</f>
        <v/>
      </c>
    </row>
    <row r="927">
      <c r="A927" s="127">
        <f>原始数据_周度!A925</f>
        <v/>
      </c>
      <c r="B927" s="128">
        <f>IF(特征计算_周度!B925="","",0.25*IF(特征计算_周度!B925="",0,特征计算_周度!B925)+0.25*IF(特征计算_周度!C925="",0,特征计算_周度!C925)+0.15*IF(特征计算_周度!D925="",0,特征计算_周度!D925)+0.15*IF(特征计算_周度!E925="",0,特征计算_周度!E925)+0.2*IF(特征计算_周度!F925="",0,特征计算_周度!F925))</f>
        <v/>
      </c>
      <c r="C927" s="128">
        <f>IF(B927="","",IF(OR(IF(特征计算_周度!B925="",FALSE,特征计算_周度!B925&gt;2),IF(特征计算_周度!C925="",FALSE,特征计算_周度!C925&gt;2),IF(特征计算_周度!G925="",FALSE,特征计算_周度!G925&gt;2),IF(特征计算_周度!E925="",FALSE,特征计算_周度!E925&gt;2),IF(特征计算_周度!F925="",FALSE,特征计算_周度!F925&gt;2)),MAX(B927,MAX(IF(特征计算_周度!B925="",0,特征计算_周度!B925),IF(特征计算_周度!C925="",0,特征计算_周度!C925),IF(特征计算_周度!G925="",0,特征计算_周度!G925),IF(特征计算_周度!E925="",0,特征计算_周度!E925),IF(特征计算_周度!F925="",0,特征计算_周度!F925))),B927))</f>
        <v/>
      </c>
      <c r="D927" s="129">
        <f>原始数据_周度!B925</f>
        <v/>
      </c>
      <c r="E927" s="157">
        <f>IF(D927="","",D927/MAX(D$4:D927)-1)</f>
        <v/>
      </c>
    </row>
    <row r="928">
      <c r="A928" s="127">
        <f>原始数据_周度!A926</f>
        <v/>
      </c>
      <c r="B928" s="128">
        <f>IF(特征计算_周度!B926="","",0.25*IF(特征计算_周度!B926="",0,特征计算_周度!B926)+0.25*IF(特征计算_周度!C926="",0,特征计算_周度!C926)+0.15*IF(特征计算_周度!D926="",0,特征计算_周度!D926)+0.15*IF(特征计算_周度!E926="",0,特征计算_周度!E926)+0.2*IF(特征计算_周度!F926="",0,特征计算_周度!F926))</f>
        <v/>
      </c>
      <c r="C928" s="128">
        <f>IF(B928="","",IF(OR(IF(特征计算_周度!B926="",FALSE,特征计算_周度!B926&gt;2),IF(特征计算_周度!C926="",FALSE,特征计算_周度!C926&gt;2),IF(特征计算_周度!G926="",FALSE,特征计算_周度!G926&gt;2),IF(特征计算_周度!E926="",FALSE,特征计算_周度!E926&gt;2),IF(特征计算_周度!F926="",FALSE,特征计算_周度!F926&gt;2)),MAX(B928,MAX(IF(特征计算_周度!B926="",0,特征计算_周度!B926),IF(特征计算_周度!C926="",0,特征计算_周度!C926),IF(特征计算_周度!G926="",0,特征计算_周度!G926),IF(特征计算_周度!E926="",0,特征计算_周度!E926),IF(特征计算_周度!F926="",0,特征计算_周度!F926))),B928))</f>
        <v/>
      </c>
      <c r="D928" s="129">
        <f>原始数据_周度!B926</f>
        <v/>
      </c>
      <c r="E928" s="157">
        <f>IF(D928="","",D928/MAX(D$4:D928)-1)</f>
        <v/>
      </c>
    </row>
    <row r="929">
      <c r="A929" s="127">
        <f>原始数据_周度!A927</f>
        <v/>
      </c>
      <c r="B929" s="128">
        <f>IF(特征计算_周度!B927="","",0.25*IF(特征计算_周度!B927="",0,特征计算_周度!B927)+0.25*IF(特征计算_周度!C927="",0,特征计算_周度!C927)+0.15*IF(特征计算_周度!D927="",0,特征计算_周度!D927)+0.15*IF(特征计算_周度!E927="",0,特征计算_周度!E927)+0.2*IF(特征计算_周度!F927="",0,特征计算_周度!F927))</f>
        <v/>
      </c>
      <c r="C929" s="128">
        <f>IF(B929="","",IF(OR(IF(特征计算_周度!B927="",FALSE,特征计算_周度!B927&gt;2),IF(特征计算_周度!C927="",FALSE,特征计算_周度!C927&gt;2),IF(特征计算_周度!G927="",FALSE,特征计算_周度!G927&gt;2),IF(特征计算_周度!E927="",FALSE,特征计算_周度!E927&gt;2),IF(特征计算_周度!F927="",FALSE,特征计算_周度!F927&gt;2)),MAX(B929,MAX(IF(特征计算_周度!B927="",0,特征计算_周度!B927),IF(特征计算_周度!C927="",0,特征计算_周度!C927),IF(特征计算_周度!G927="",0,特征计算_周度!G927),IF(特征计算_周度!E927="",0,特征计算_周度!E927),IF(特征计算_周度!F927="",0,特征计算_周度!F927))),B929))</f>
        <v/>
      </c>
      <c r="D929" s="129">
        <f>原始数据_周度!B927</f>
        <v/>
      </c>
      <c r="E929" s="157">
        <f>IF(D929="","",D929/MAX(D$4:D929)-1)</f>
        <v/>
      </c>
    </row>
    <row r="930">
      <c r="A930" s="127">
        <f>原始数据_周度!A928</f>
        <v/>
      </c>
      <c r="B930" s="128">
        <f>IF(特征计算_周度!B928="","",0.25*IF(特征计算_周度!B928="",0,特征计算_周度!B928)+0.25*IF(特征计算_周度!C928="",0,特征计算_周度!C928)+0.15*IF(特征计算_周度!D928="",0,特征计算_周度!D928)+0.15*IF(特征计算_周度!E928="",0,特征计算_周度!E928)+0.2*IF(特征计算_周度!F928="",0,特征计算_周度!F928))</f>
        <v/>
      </c>
      <c r="C930" s="128">
        <f>IF(B930="","",IF(OR(IF(特征计算_周度!B928="",FALSE,特征计算_周度!B928&gt;2),IF(特征计算_周度!C928="",FALSE,特征计算_周度!C928&gt;2),IF(特征计算_周度!G928="",FALSE,特征计算_周度!G928&gt;2),IF(特征计算_周度!E928="",FALSE,特征计算_周度!E928&gt;2),IF(特征计算_周度!F928="",FALSE,特征计算_周度!F928&gt;2)),MAX(B930,MAX(IF(特征计算_周度!B928="",0,特征计算_周度!B928),IF(特征计算_周度!C928="",0,特征计算_周度!C928),IF(特征计算_周度!G928="",0,特征计算_周度!G928),IF(特征计算_周度!E928="",0,特征计算_周度!E928),IF(特征计算_周度!F928="",0,特征计算_周度!F928))),B930))</f>
        <v/>
      </c>
      <c r="D930" s="129">
        <f>原始数据_周度!B928</f>
        <v/>
      </c>
      <c r="E930" s="157">
        <f>IF(D930="","",D930/MAX(D$4:D930)-1)</f>
        <v/>
      </c>
    </row>
    <row r="931">
      <c r="A931" s="127">
        <f>原始数据_周度!A929</f>
        <v/>
      </c>
      <c r="B931" s="128">
        <f>IF(特征计算_周度!B929="","",0.25*IF(特征计算_周度!B929="",0,特征计算_周度!B929)+0.25*IF(特征计算_周度!C929="",0,特征计算_周度!C929)+0.15*IF(特征计算_周度!D929="",0,特征计算_周度!D929)+0.15*IF(特征计算_周度!E929="",0,特征计算_周度!E929)+0.2*IF(特征计算_周度!F929="",0,特征计算_周度!F929))</f>
        <v/>
      </c>
      <c r="C931" s="128">
        <f>IF(B931="","",IF(OR(IF(特征计算_周度!B929="",FALSE,特征计算_周度!B929&gt;2),IF(特征计算_周度!C929="",FALSE,特征计算_周度!C929&gt;2),IF(特征计算_周度!G929="",FALSE,特征计算_周度!G929&gt;2),IF(特征计算_周度!E929="",FALSE,特征计算_周度!E929&gt;2),IF(特征计算_周度!F929="",FALSE,特征计算_周度!F929&gt;2)),MAX(B931,MAX(IF(特征计算_周度!B929="",0,特征计算_周度!B929),IF(特征计算_周度!C929="",0,特征计算_周度!C929),IF(特征计算_周度!G929="",0,特征计算_周度!G929),IF(特征计算_周度!E929="",0,特征计算_周度!E929),IF(特征计算_周度!F929="",0,特征计算_周度!F929))),B931))</f>
        <v/>
      </c>
      <c r="D931" s="129">
        <f>原始数据_周度!B929</f>
        <v/>
      </c>
      <c r="E931" s="157">
        <f>IF(D931="","",D931/MAX(D$4:D931)-1)</f>
        <v/>
      </c>
    </row>
    <row r="932">
      <c r="A932" s="127">
        <f>原始数据_周度!A930</f>
        <v/>
      </c>
      <c r="B932" s="128">
        <f>IF(特征计算_周度!B930="","",0.25*IF(特征计算_周度!B930="",0,特征计算_周度!B930)+0.25*IF(特征计算_周度!C930="",0,特征计算_周度!C930)+0.15*IF(特征计算_周度!D930="",0,特征计算_周度!D930)+0.15*IF(特征计算_周度!E930="",0,特征计算_周度!E930)+0.2*IF(特征计算_周度!F930="",0,特征计算_周度!F930))</f>
        <v/>
      </c>
      <c r="C932" s="128">
        <f>IF(B932="","",IF(OR(IF(特征计算_周度!B930="",FALSE,特征计算_周度!B930&gt;2),IF(特征计算_周度!C930="",FALSE,特征计算_周度!C930&gt;2),IF(特征计算_周度!G930="",FALSE,特征计算_周度!G930&gt;2),IF(特征计算_周度!E930="",FALSE,特征计算_周度!E930&gt;2),IF(特征计算_周度!F930="",FALSE,特征计算_周度!F930&gt;2)),MAX(B932,MAX(IF(特征计算_周度!B930="",0,特征计算_周度!B930),IF(特征计算_周度!C930="",0,特征计算_周度!C930),IF(特征计算_周度!G930="",0,特征计算_周度!G930),IF(特征计算_周度!E930="",0,特征计算_周度!E930),IF(特征计算_周度!F930="",0,特征计算_周度!F930))),B932))</f>
        <v/>
      </c>
      <c r="D932" s="129">
        <f>原始数据_周度!B930</f>
        <v/>
      </c>
      <c r="E932" s="157">
        <f>IF(D932="","",D932/MAX(D$4:D932)-1)</f>
        <v/>
      </c>
    </row>
    <row r="933">
      <c r="A933" s="127">
        <f>原始数据_周度!A931</f>
        <v/>
      </c>
      <c r="B933" s="128">
        <f>IF(特征计算_周度!B931="","",0.25*IF(特征计算_周度!B931="",0,特征计算_周度!B931)+0.25*IF(特征计算_周度!C931="",0,特征计算_周度!C931)+0.15*IF(特征计算_周度!D931="",0,特征计算_周度!D931)+0.15*IF(特征计算_周度!E931="",0,特征计算_周度!E931)+0.2*IF(特征计算_周度!F931="",0,特征计算_周度!F931))</f>
        <v/>
      </c>
      <c r="C933" s="128">
        <f>IF(B933="","",IF(OR(IF(特征计算_周度!B931="",FALSE,特征计算_周度!B931&gt;2),IF(特征计算_周度!C931="",FALSE,特征计算_周度!C931&gt;2),IF(特征计算_周度!G931="",FALSE,特征计算_周度!G931&gt;2),IF(特征计算_周度!E931="",FALSE,特征计算_周度!E931&gt;2),IF(特征计算_周度!F931="",FALSE,特征计算_周度!F931&gt;2)),MAX(B933,MAX(IF(特征计算_周度!B931="",0,特征计算_周度!B931),IF(特征计算_周度!C931="",0,特征计算_周度!C931),IF(特征计算_周度!G931="",0,特征计算_周度!G931),IF(特征计算_周度!E931="",0,特征计算_周度!E931),IF(特征计算_周度!F931="",0,特征计算_周度!F931))),B933))</f>
        <v/>
      </c>
      <c r="D933" s="129">
        <f>原始数据_周度!B931</f>
        <v/>
      </c>
      <c r="E933" s="157">
        <f>IF(D933="","",D933/MAX(D$4:D933)-1)</f>
        <v/>
      </c>
    </row>
    <row r="934">
      <c r="A934" s="127">
        <f>原始数据_周度!A932</f>
        <v/>
      </c>
      <c r="B934" s="128">
        <f>IF(特征计算_周度!B932="","",0.25*IF(特征计算_周度!B932="",0,特征计算_周度!B932)+0.25*IF(特征计算_周度!C932="",0,特征计算_周度!C932)+0.15*IF(特征计算_周度!D932="",0,特征计算_周度!D932)+0.15*IF(特征计算_周度!E932="",0,特征计算_周度!E932)+0.2*IF(特征计算_周度!F932="",0,特征计算_周度!F932))</f>
        <v/>
      </c>
      <c r="C934" s="128">
        <f>IF(B934="","",IF(OR(IF(特征计算_周度!B932="",FALSE,特征计算_周度!B932&gt;2),IF(特征计算_周度!C932="",FALSE,特征计算_周度!C932&gt;2),IF(特征计算_周度!G932="",FALSE,特征计算_周度!G932&gt;2),IF(特征计算_周度!E932="",FALSE,特征计算_周度!E932&gt;2),IF(特征计算_周度!F932="",FALSE,特征计算_周度!F932&gt;2)),MAX(B934,MAX(IF(特征计算_周度!B932="",0,特征计算_周度!B932),IF(特征计算_周度!C932="",0,特征计算_周度!C932),IF(特征计算_周度!G932="",0,特征计算_周度!G932),IF(特征计算_周度!E932="",0,特征计算_周度!E932),IF(特征计算_周度!F932="",0,特征计算_周度!F932))),B934))</f>
        <v/>
      </c>
      <c r="D934" s="129">
        <f>原始数据_周度!B932</f>
        <v/>
      </c>
      <c r="E934" s="157">
        <f>IF(D934="","",D934/MAX(D$4:D934)-1)</f>
        <v/>
      </c>
    </row>
    <row r="935">
      <c r="A935" s="127">
        <f>原始数据_周度!A933</f>
        <v/>
      </c>
      <c r="B935" s="128">
        <f>IF(特征计算_周度!B933="","",0.25*IF(特征计算_周度!B933="",0,特征计算_周度!B933)+0.25*IF(特征计算_周度!C933="",0,特征计算_周度!C933)+0.15*IF(特征计算_周度!D933="",0,特征计算_周度!D933)+0.15*IF(特征计算_周度!E933="",0,特征计算_周度!E933)+0.2*IF(特征计算_周度!F933="",0,特征计算_周度!F933))</f>
        <v/>
      </c>
      <c r="C935" s="128">
        <f>IF(B935="","",IF(OR(IF(特征计算_周度!B933="",FALSE,特征计算_周度!B933&gt;2),IF(特征计算_周度!C933="",FALSE,特征计算_周度!C933&gt;2),IF(特征计算_周度!G933="",FALSE,特征计算_周度!G933&gt;2),IF(特征计算_周度!E933="",FALSE,特征计算_周度!E933&gt;2),IF(特征计算_周度!F933="",FALSE,特征计算_周度!F933&gt;2)),MAX(B935,MAX(IF(特征计算_周度!B933="",0,特征计算_周度!B933),IF(特征计算_周度!C933="",0,特征计算_周度!C933),IF(特征计算_周度!G933="",0,特征计算_周度!G933),IF(特征计算_周度!E933="",0,特征计算_周度!E933),IF(特征计算_周度!F933="",0,特征计算_周度!F933))),B935))</f>
        <v/>
      </c>
      <c r="D935" s="129">
        <f>原始数据_周度!B933</f>
        <v/>
      </c>
      <c r="E935" s="157">
        <f>IF(D935="","",D935/MAX(D$4:D935)-1)</f>
        <v/>
      </c>
    </row>
    <row r="936">
      <c r="A936" s="127">
        <f>原始数据_周度!A934</f>
        <v/>
      </c>
      <c r="B936" s="128">
        <f>IF(特征计算_周度!B934="","",0.25*IF(特征计算_周度!B934="",0,特征计算_周度!B934)+0.25*IF(特征计算_周度!C934="",0,特征计算_周度!C934)+0.15*IF(特征计算_周度!D934="",0,特征计算_周度!D934)+0.15*IF(特征计算_周度!E934="",0,特征计算_周度!E934)+0.2*IF(特征计算_周度!F934="",0,特征计算_周度!F934))</f>
        <v/>
      </c>
      <c r="C936" s="128">
        <f>IF(B936="","",IF(OR(IF(特征计算_周度!B934="",FALSE,特征计算_周度!B934&gt;2),IF(特征计算_周度!C934="",FALSE,特征计算_周度!C934&gt;2),IF(特征计算_周度!G934="",FALSE,特征计算_周度!G934&gt;2),IF(特征计算_周度!E934="",FALSE,特征计算_周度!E934&gt;2),IF(特征计算_周度!F934="",FALSE,特征计算_周度!F934&gt;2)),MAX(B936,MAX(IF(特征计算_周度!B934="",0,特征计算_周度!B934),IF(特征计算_周度!C934="",0,特征计算_周度!C934),IF(特征计算_周度!G934="",0,特征计算_周度!G934),IF(特征计算_周度!E934="",0,特征计算_周度!E934),IF(特征计算_周度!F934="",0,特征计算_周度!F934))),B936))</f>
        <v/>
      </c>
      <c r="D936" s="129">
        <f>原始数据_周度!B934</f>
        <v/>
      </c>
      <c r="E936" s="157">
        <f>IF(D936="","",D936/MAX(D$4:D936)-1)</f>
        <v/>
      </c>
    </row>
    <row r="937">
      <c r="A937" s="127">
        <f>原始数据_周度!A935</f>
        <v/>
      </c>
      <c r="B937" s="128">
        <f>IF(特征计算_周度!B935="","",0.25*IF(特征计算_周度!B935="",0,特征计算_周度!B935)+0.25*IF(特征计算_周度!C935="",0,特征计算_周度!C935)+0.15*IF(特征计算_周度!D935="",0,特征计算_周度!D935)+0.15*IF(特征计算_周度!E935="",0,特征计算_周度!E935)+0.2*IF(特征计算_周度!F935="",0,特征计算_周度!F935))</f>
        <v/>
      </c>
      <c r="C937" s="128">
        <f>IF(B937="","",IF(OR(IF(特征计算_周度!B935="",FALSE,特征计算_周度!B935&gt;2),IF(特征计算_周度!C935="",FALSE,特征计算_周度!C935&gt;2),IF(特征计算_周度!G935="",FALSE,特征计算_周度!G935&gt;2),IF(特征计算_周度!E935="",FALSE,特征计算_周度!E935&gt;2),IF(特征计算_周度!F935="",FALSE,特征计算_周度!F935&gt;2)),MAX(B937,MAX(IF(特征计算_周度!B935="",0,特征计算_周度!B935),IF(特征计算_周度!C935="",0,特征计算_周度!C935),IF(特征计算_周度!G935="",0,特征计算_周度!G935),IF(特征计算_周度!E935="",0,特征计算_周度!E935),IF(特征计算_周度!F935="",0,特征计算_周度!F935))),B937))</f>
        <v/>
      </c>
      <c r="D937" s="129">
        <f>原始数据_周度!B935</f>
        <v/>
      </c>
      <c r="E937" s="157">
        <f>IF(D937="","",D937/MAX(D$4:D937)-1)</f>
        <v/>
      </c>
    </row>
    <row r="938">
      <c r="A938" s="127">
        <f>原始数据_周度!A936</f>
        <v/>
      </c>
      <c r="B938" s="128">
        <f>IF(特征计算_周度!B936="","",0.25*IF(特征计算_周度!B936="",0,特征计算_周度!B936)+0.25*IF(特征计算_周度!C936="",0,特征计算_周度!C936)+0.15*IF(特征计算_周度!D936="",0,特征计算_周度!D936)+0.15*IF(特征计算_周度!E936="",0,特征计算_周度!E936)+0.2*IF(特征计算_周度!F936="",0,特征计算_周度!F936))</f>
        <v/>
      </c>
      <c r="C938" s="128">
        <f>IF(B938="","",IF(OR(IF(特征计算_周度!B936="",FALSE,特征计算_周度!B936&gt;2),IF(特征计算_周度!C936="",FALSE,特征计算_周度!C936&gt;2),IF(特征计算_周度!G936="",FALSE,特征计算_周度!G936&gt;2),IF(特征计算_周度!E936="",FALSE,特征计算_周度!E936&gt;2),IF(特征计算_周度!F936="",FALSE,特征计算_周度!F936&gt;2)),MAX(B938,MAX(IF(特征计算_周度!B936="",0,特征计算_周度!B936),IF(特征计算_周度!C936="",0,特征计算_周度!C936),IF(特征计算_周度!G936="",0,特征计算_周度!G936),IF(特征计算_周度!E936="",0,特征计算_周度!E936),IF(特征计算_周度!F936="",0,特征计算_周度!F936))),B938))</f>
        <v/>
      </c>
      <c r="D938" s="129">
        <f>原始数据_周度!B936</f>
        <v/>
      </c>
      <c r="E938" s="157">
        <f>IF(D938="","",D938/MAX(D$4:D938)-1)</f>
        <v/>
      </c>
    </row>
    <row r="939">
      <c r="A939" s="127">
        <f>原始数据_周度!A937</f>
        <v/>
      </c>
      <c r="B939" s="128">
        <f>IF(特征计算_周度!B937="","",0.25*IF(特征计算_周度!B937="",0,特征计算_周度!B937)+0.25*IF(特征计算_周度!C937="",0,特征计算_周度!C937)+0.15*IF(特征计算_周度!D937="",0,特征计算_周度!D937)+0.15*IF(特征计算_周度!E937="",0,特征计算_周度!E937)+0.2*IF(特征计算_周度!F937="",0,特征计算_周度!F937))</f>
        <v/>
      </c>
      <c r="C939" s="128">
        <f>IF(B939="","",IF(OR(IF(特征计算_周度!B937="",FALSE,特征计算_周度!B937&gt;2),IF(特征计算_周度!C937="",FALSE,特征计算_周度!C937&gt;2),IF(特征计算_周度!G937="",FALSE,特征计算_周度!G937&gt;2),IF(特征计算_周度!E937="",FALSE,特征计算_周度!E937&gt;2),IF(特征计算_周度!F937="",FALSE,特征计算_周度!F937&gt;2)),MAX(B939,MAX(IF(特征计算_周度!B937="",0,特征计算_周度!B937),IF(特征计算_周度!C937="",0,特征计算_周度!C937),IF(特征计算_周度!G937="",0,特征计算_周度!G937),IF(特征计算_周度!E937="",0,特征计算_周度!E937),IF(特征计算_周度!F937="",0,特征计算_周度!F937))),B939))</f>
        <v/>
      </c>
      <c r="D939" s="129">
        <f>原始数据_周度!B937</f>
        <v/>
      </c>
      <c r="E939" s="157">
        <f>IF(D939="","",D939/MAX(D$4:D939)-1)</f>
        <v/>
      </c>
    </row>
    <row r="940">
      <c r="A940" s="127">
        <f>原始数据_周度!A938</f>
        <v/>
      </c>
      <c r="B940" s="128">
        <f>IF(特征计算_周度!B938="","",0.25*IF(特征计算_周度!B938="",0,特征计算_周度!B938)+0.25*IF(特征计算_周度!C938="",0,特征计算_周度!C938)+0.15*IF(特征计算_周度!D938="",0,特征计算_周度!D938)+0.15*IF(特征计算_周度!E938="",0,特征计算_周度!E938)+0.2*IF(特征计算_周度!F938="",0,特征计算_周度!F938))</f>
        <v/>
      </c>
      <c r="C940" s="128">
        <f>IF(B940="","",IF(OR(IF(特征计算_周度!B938="",FALSE,特征计算_周度!B938&gt;2),IF(特征计算_周度!C938="",FALSE,特征计算_周度!C938&gt;2),IF(特征计算_周度!G938="",FALSE,特征计算_周度!G938&gt;2),IF(特征计算_周度!E938="",FALSE,特征计算_周度!E938&gt;2),IF(特征计算_周度!F938="",FALSE,特征计算_周度!F938&gt;2)),MAX(B940,MAX(IF(特征计算_周度!B938="",0,特征计算_周度!B938),IF(特征计算_周度!C938="",0,特征计算_周度!C938),IF(特征计算_周度!G938="",0,特征计算_周度!G938),IF(特征计算_周度!E938="",0,特征计算_周度!E938),IF(特征计算_周度!F938="",0,特征计算_周度!F938))),B940))</f>
        <v/>
      </c>
      <c r="D940" s="129">
        <f>原始数据_周度!B938</f>
        <v/>
      </c>
      <c r="E940" s="157">
        <f>IF(D940="","",D940/MAX(D$4:D940)-1)</f>
        <v/>
      </c>
    </row>
    <row r="941">
      <c r="A941" s="127">
        <f>原始数据_周度!A939</f>
        <v/>
      </c>
      <c r="B941" s="128">
        <f>IF(特征计算_周度!B939="","",0.25*IF(特征计算_周度!B939="",0,特征计算_周度!B939)+0.25*IF(特征计算_周度!C939="",0,特征计算_周度!C939)+0.15*IF(特征计算_周度!D939="",0,特征计算_周度!D939)+0.15*IF(特征计算_周度!E939="",0,特征计算_周度!E939)+0.2*IF(特征计算_周度!F939="",0,特征计算_周度!F939))</f>
        <v/>
      </c>
      <c r="C941" s="128">
        <f>IF(B941="","",IF(OR(IF(特征计算_周度!B939="",FALSE,特征计算_周度!B939&gt;2),IF(特征计算_周度!C939="",FALSE,特征计算_周度!C939&gt;2),IF(特征计算_周度!G939="",FALSE,特征计算_周度!G939&gt;2),IF(特征计算_周度!E939="",FALSE,特征计算_周度!E939&gt;2),IF(特征计算_周度!F939="",FALSE,特征计算_周度!F939&gt;2)),MAX(B941,MAX(IF(特征计算_周度!B939="",0,特征计算_周度!B939),IF(特征计算_周度!C939="",0,特征计算_周度!C939),IF(特征计算_周度!G939="",0,特征计算_周度!G939),IF(特征计算_周度!E939="",0,特征计算_周度!E939),IF(特征计算_周度!F939="",0,特征计算_周度!F939))),B941))</f>
        <v/>
      </c>
      <c r="D941" s="129">
        <f>原始数据_周度!B939</f>
        <v/>
      </c>
      <c r="E941" s="157">
        <f>IF(D941="","",D941/MAX(D$4:D941)-1)</f>
        <v/>
      </c>
    </row>
    <row r="942">
      <c r="A942" s="127">
        <f>原始数据_周度!A940</f>
        <v/>
      </c>
      <c r="B942" s="128">
        <f>IF(特征计算_周度!B940="","",0.25*IF(特征计算_周度!B940="",0,特征计算_周度!B940)+0.25*IF(特征计算_周度!C940="",0,特征计算_周度!C940)+0.15*IF(特征计算_周度!D940="",0,特征计算_周度!D940)+0.15*IF(特征计算_周度!E940="",0,特征计算_周度!E940)+0.2*IF(特征计算_周度!F940="",0,特征计算_周度!F940))</f>
        <v/>
      </c>
      <c r="C942" s="128">
        <f>IF(B942="","",IF(OR(IF(特征计算_周度!B940="",FALSE,特征计算_周度!B940&gt;2),IF(特征计算_周度!C940="",FALSE,特征计算_周度!C940&gt;2),IF(特征计算_周度!G940="",FALSE,特征计算_周度!G940&gt;2),IF(特征计算_周度!E940="",FALSE,特征计算_周度!E940&gt;2),IF(特征计算_周度!F940="",FALSE,特征计算_周度!F940&gt;2)),MAX(B942,MAX(IF(特征计算_周度!B940="",0,特征计算_周度!B940),IF(特征计算_周度!C940="",0,特征计算_周度!C940),IF(特征计算_周度!G940="",0,特征计算_周度!G940),IF(特征计算_周度!E940="",0,特征计算_周度!E940),IF(特征计算_周度!F940="",0,特征计算_周度!F940))),B942))</f>
        <v/>
      </c>
      <c r="D942" s="129">
        <f>原始数据_周度!B940</f>
        <v/>
      </c>
      <c r="E942" s="157">
        <f>IF(D942="","",D942/MAX(D$4:D942)-1)</f>
        <v/>
      </c>
    </row>
    <row r="943">
      <c r="A943" s="127">
        <f>原始数据_周度!A941</f>
        <v/>
      </c>
      <c r="B943" s="128">
        <f>IF(特征计算_周度!B941="","",0.25*IF(特征计算_周度!B941="",0,特征计算_周度!B941)+0.25*IF(特征计算_周度!C941="",0,特征计算_周度!C941)+0.15*IF(特征计算_周度!D941="",0,特征计算_周度!D941)+0.15*IF(特征计算_周度!E941="",0,特征计算_周度!E941)+0.2*IF(特征计算_周度!F941="",0,特征计算_周度!F941))</f>
        <v/>
      </c>
      <c r="C943" s="128">
        <f>IF(B943="","",IF(OR(IF(特征计算_周度!B941="",FALSE,特征计算_周度!B941&gt;2),IF(特征计算_周度!C941="",FALSE,特征计算_周度!C941&gt;2),IF(特征计算_周度!G941="",FALSE,特征计算_周度!G941&gt;2),IF(特征计算_周度!E941="",FALSE,特征计算_周度!E941&gt;2),IF(特征计算_周度!F941="",FALSE,特征计算_周度!F941&gt;2)),MAX(B943,MAX(IF(特征计算_周度!B941="",0,特征计算_周度!B941),IF(特征计算_周度!C941="",0,特征计算_周度!C941),IF(特征计算_周度!G941="",0,特征计算_周度!G941),IF(特征计算_周度!E941="",0,特征计算_周度!E941),IF(特征计算_周度!F941="",0,特征计算_周度!F941))),B943))</f>
        <v/>
      </c>
      <c r="D943" s="129">
        <f>原始数据_周度!B941</f>
        <v/>
      </c>
      <c r="E943" s="157">
        <f>IF(D943="","",D943/MAX(D$4:D943)-1)</f>
        <v/>
      </c>
    </row>
    <row r="944">
      <c r="A944" s="127">
        <f>原始数据_周度!A942</f>
        <v/>
      </c>
      <c r="B944" s="128">
        <f>IF(特征计算_周度!B942="","",0.25*IF(特征计算_周度!B942="",0,特征计算_周度!B942)+0.25*IF(特征计算_周度!C942="",0,特征计算_周度!C942)+0.15*IF(特征计算_周度!D942="",0,特征计算_周度!D942)+0.15*IF(特征计算_周度!E942="",0,特征计算_周度!E942)+0.2*IF(特征计算_周度!F942="",0,特征计算_周度!F942))</f>
        <v/>
      </c>
      <c r="C944" s="128">
        <f>IF(B944="","",IF(OR(IF(特征计算_周度!B942="",FALSE,特征计算_周度!B942&gt;2),IF(特征计算_周度!C942="",FALSE,特征计算_周度!C942&gt;2),IF(特征计算_周度!G942="",FALSE,特征计算_周度!G942&gt;2),IF(特征计算_周度!E942="",FALSE,特征计算_周度!E942&gt;2),IF(特征计算_周度!F942="",FALSE,特征计算_周度!F942&gt;2)),MAX(B944,MAX(IF(特征计算_周度!B942="",0,特征计算_周度!B942),IF(特征计算_周度!C942="",0,特征计算_周度!C942),IF(特征计算_周度!G942="",0,特征计算_周度!G942),IF(特征计算_周度!E942="",0,特征计算_周度!E942),IF(特征计算_周度!F942="",0,特征计算_周度!F942))),B944))</f>
        <v/>
      </c>
      <c r="D944" s="129">
        <f>原始数据_周度!B942</f>
        <v/>
      </c>
      <c r="E944" s="157">
        <f>IF(D944="","",D944/MAX(D$4:D944)-1)</f>
        <v/>
      </c>
    </row>
    <row r="945">
      <c r="A945" s="127">
        <f>原始数据_周度!A943</f>
        <v/>
      </c>
      <c r="B945" s="128">
        <f>IF(特征计算_周度!B943="","",0.25*IF(特征计算_周度!B943="",0,特征计算_周度!B943)+0.25*IF(特征计算_周度!C943="",0,特征计算_周度!C943)+0.15*IF(特征计算_周度!D943="",0,特征计算_周度!D943)+0.15*IF(特征计算_周度!E943="",0,特征计算_周度!E943)+0.2*IF(特征计算_周度!F943="",0,特征计算_周度!F943))</f>
        <v/>
      </c>
      <c r="C945" s="128">
        <f>IF(B945="","",IF(OR(IF(特征计算_周度!B943="",FALSE,特征计算_周度!B943&gt;2),IF(特征计算_周度!C943="",FALSE,特征计算_周度!C943&gt;2),IF(特征计算_周度!G943="",FALSE,特征计算_周度!G943&gt;2),IF(特征计算_周度!E943="",FALSE,特征计算_周度!E943&gt;2),IF(特征计算_周度!F943="",FALSE,特征计算_周度!F943&gt;2)),MAX(B945,MAX(IF(特征计算_周度!B943="",0,特征计算_周度!B943),IF(特征计算_周度!C943="",0,特征计算_周度!C943),IF(特征计算_周度!G943="",0,特征计算_周度!G943),IF(特征计算_周度!E943="",0,特征计算_周度!E943),IF(特征计算_周度!F943="",0,特征计算_周度!F943))),B945))</f>
        <v/>
      </c>
      <c r="D945" s="129">
        <f>原始数据_周度!B943</f>
        <v/>
      </c>
      <c r="E945" s="157">
        <f>IF(D945="","",D945/MAX(D$4:D945)-1)</f>
        <v/>
      </c>
    </row>
    <row r="946">
      <c r="A946" s="127">
        <f>原始数据_周度!A944</f>
        <v/>
      </c>
      <c r="B946" s="128">
        <f>IF(特征计算_周度!B944="","",0.25*IF(特征计算_周度!B944="",0,特征计算_周度!B944)+0.25*IF(特征计算_周度!C944="",0,特征计算_周度!C944)+0.15*IF(特征计算_周度!D944="",0,特征计算_周度!D944)+0.15*IF(特征计算_周度!E944="",0,特征计算_周度!E944)+0.2*IF(特征计算_周度!F944="",0,特征计算_周度!F944))</f>
        <v/>
      </c>
      <c r="C946" s="128">
        <f>IF(B946="","",IF(OR(IF(特征计算_周度!B944="",FALSE,特征计算_周度!B944&gt;2),IF(特征计算_周度!C944="",FALSE,特征计算_周度!C944&gt;2),IF(特征计算_周度!G944="",FALSE,特征计算_周度!G944&gt;2),IF(特征计算_周度!E944="",FALSE,特征计算_周度!E944&gt;2),IF(特征计算_周度!F944="",FALSE,特征计算_周度!F944&gt;2)),MAX(B946,MAX(IF(特征计算_周度!B944="",0,特征计算_周度!B944),IF(特征计算_周度!C944="",0,特征计算_周度!C944),IF(特征计算_周度!G944="",0,特征计算_周度!G944),IF(特征计算_周度!E944="",0,特征计算_周度!E944),IF(特征计算_周度!F944="",0,特征计算_周度!F944))),B946))</f>
        <v/>
      </c>
      <c r="D946" s="129">
        <f>原始数据_周度!B944</f>
        <v/>
      </c>
      <c r="E946" s="157">
        <f>IF(D946="","",D946/MAX(D$4:D946)-1)</f>
        <v/>
      </c>
    </row>
    <row r="947">
      <c r="A947" s="127">
        <f>原始数据_周度!A945</f>
        <v/>
      </c>
      <c r="B947" s="128">
        <f>IF(特征计算_周度!B945="","",0.25*IF(特征计算_周度!B945="",0,特征计算_周度!B945)+0.25*IF(特征计算_周度!C945="",0,特征计算_周度!C945)+0.15*IF(特征计算_周度!D945="",0,特征计算_周度!D945)+0.15*IF(特征计算_周度!E945="",0,特征计算_周度!E945)+0.2*IF(特征计算_周度!F945="",0,特征计算_周度!F945))</f>
        <v/>
      </c>
      <c r="C947" s="128">
        <f>IF(B947="","",IF(OR(IF(特征计算_周度!B945="",FALSE,特征计算_周度!B945&gt;2),IF(特征计算_周度!C945="",FALSE,特征计算_周度!C945&gt;2),IF(特征计算_周度!G945="",FALSE,特征计算_周度!G945&gt;2),IF(特征计算_周度!E945="",FALSE,特征计算_周度!E945&gt;2),IF(特征计算_周度!F945="",FALSE,特征计算_周度!F945&gt;2)),MAX(B947,MAX(IF(特征计算_周度!B945="",0,特征计算_周度!B945),IF(特征计算_周度!C945="",0,特征计算_周度!C945),IF(特征计算_周度!G945="",0,特征计算_周度!G945),IF(特征计算_周度!E945="",0,特征计算_周度!E945),IF(特征计算_周度!F945="",0,特征计算_周度!F945))),B947))</f>
        <v/>
      </c>
      <c r="D947" s="129">
        <f>原始数据_周度!B945</f>
        <v/>
      </c>
      <c r="E947" s="157">
        <f>IF(D947="","",D947/MAX(D$4:D947)-1)</f>
        <v/>
      </c>
    </row>
    <row r="948">
      <c r="A948" s="127">
        <f>原始数据_周度!A946</f>
        <v/>
      </c>
      <c r="B948" s="128">
        <f>IF(特征计算_周度!B946="","",0.25*IF(特征计算_周度!B946="",0,特征计算_周度!B946)+0.25*IF(特征计算_周度!C946="",0,特征计算_周度!C946)+0.15*IF(特征计算_周度!D946="",0,特征计算_周度!D946)+0.15*IF(特征计算_周度!E946="",0,特征计算_周度!E946)+0.2*IF(特征计算_周度!F946="",0,特征计算_周度!F946))</f>
        <v/>
      </c>
      <c r="C948" s="128">
        <f>IF(B948="","",IF(OR(IF(特征计算_周度!B946="",FALSE,特征计算_周度!B946&gt;2),IF(特征计算_周度!C946="",FALSE,特征计算_周度!C946&gt;2),IF(特征计算_周度!G946="",FALSE,特征计算_周度!G946&gt;2),IF(特征计算_周度!E946="",FALSE,特征计算_周度!E946&gt;2),IF(特征计算_周度!F946="",FALSE,特征计算_周度!F946&gt;2)),MAX(B948,MAX(IF(特征计算_周度!B946="",0,特征计算_周度!B946),IF(特征计算_周度!C946="",0,特征计算_周度!C946),IF(特征计算_周度!G946="",0,特征计算_周度!G946),IF(特征计算_周度!E946="",0,特征计算_周度!E946),IF(特征计算_周度!F946="",0,特征计算_周度!F946))),B948))</f>
        <v/>
      </c>
      <c r="D948" s="129">
        <f>原始数据_周度!B946</f>
        <v/>
      </c>
      <c r="E948" s="157">
        <f>IF(D948="","",D948/MAX(D$4:D948)-1)</f>
        <v/>
      </c>
    </row>
    <row r="949">
      <c r="A949" s="127">
        <f>原始数据_周度!A947</f>
        <v/>
      </c>
      <c r="B949" s="128">
        <f>IF(特征计算_周度!B947="","",0.25*IF(特征计算_周度!B947="",0,特征计算_周度!B947)+0.25*IF(特征计算_周度!C947="",0,特征计算_周度!C947)+0.15*IF(特征计算_周度!D947="",0,特征计算_周度!D947)+0.15*IF(特征计算_周度!E947="",0,特征计算_周度!E947)+0.2*IF(特征计算_周度!F947="",0,特征计算_周度!F947))</f>
        <v/>
      </c>
      <c r="C949" s="128">
        <f>IF(B949="","",IF(OR(IF(特征计算_周度!B947="",FALSE,特征计算_周度!B947&gt;2),IF(特征计算_周度!C947="",FALSE,特征计算_周度!C947&gt;2),IF(特征计算_周度!G947="",FALSE,特征计算_周度!G947&gt;2),IF(特征计算_周度!E947="",FALSE,特征计算_周度!E947&gt;2),IF(特征计算_周度!F947="",FALSE,特征计算_周度!F947&gt;2)),MAX(B949,MAX(IF(特征计算_周度!B947="",0,特征计算_周度!B947),IF(特征计算_周度!C947="",0,特征计算_周度!C947),IF(特征计算_周度!G947="",0,特征计算_周度!G947),IF(特征计算_周度!E947="",0,特征计算_周度!E947),IF(特征计算_周度!F947="",0,特征计算_周度!F947))),B949))</f>
        <v/>
      </c>
      <c r="D949" s="129">
        <f>原始数据_周度!B947</f>
        <v/>
      </c>
      <c r="E949" s="157">
        <f>IF(D949="","",D949/MAX(D$4:D949)-1)</f>
        <v/>
      </c>
    </row>
    <row r="950">
      <c r="A950" s="127">
        <f>原始数据_周度!A948</f>
        <v/>
      </c>
      <c r="B950" s="128">
        <f>IF(特征计算_周度!B948="","",0.25*IF(特征计算_周度!B948="",0,特征计算_周度!B948)+0.25*IF(特征计算_周度!C948="",0,特征计算_周度!C948)+0.15*IF(特征计算_周度!D948="",0,特征计算_周度!D948)+0.15*IF(特征计算_周度!E948="",0,特征计算_周度!E948)+0.2*IF(特征计算_周度!F948="",0,特征计算_周度!F948))</f>
        <v/>
      </c>
      <c r="C950" s="128">
        <f>IF(B950="","",IF(OR(IF(特征计算_周度!B948="",FALSE,特征计算_周度!B948&gt;2),IF(特征计算_周度!C948="",FALSE,特征计算_周度!C948&gt;2),IF(特征计算_周度!G948="",FALSE,特征计算_周度!G948&gt;2),IF(特征计算_周度!E948="",FALSE,特征计算_周度!E948&gt;2),IF(特征计算_周度!F948="",FALSE,特征计算_周度!F948&gt;2)),MAX(B950,MAX(IF(特征计算_周度!B948="",0,特征计算_周度!B948),IF(特征计算_周度!C948="",0,特征计算_周度!C948),IF(特征计算_周度!G948="",0,特征计算_周度!G948),IF(特征计算_周度!E948="",0,特征计算_周度!E948),IF(特征计算_周度!F948="",0,特征计算_周度!F948))),B950))</f>
        <v/>
      </c>
      <c r="D950" s="129">
        <f>原始数据_周度!B948</f>
        <v/>
      </c>
      <c r="E950" s="157">
        <f>IF(D950="","",D950/MAX(D$4:D950)-1)</f>
        <v/>
      </c>
    </row>
    <row r="951">
      <c r="A951" s="127">
        <f>原始数据_周度!A949</f>
        <v/>
      </c>
      <c r="B951" s="128">
        <f>IF(特征计算_周度!B949="","",0.25*IF(特征计算_周度!B949="",0,特征计算_周度!B949)+0.25*IF(特征计算_周度!C949="",0,特征计算_周度!C949)+0.15*IF(特征计算_周度!D949="",0,特征计算_周度!D949)+0.15*IF(特征计算_周度!E949="",0,特征计算_周度!E949)+0.2*IF(特征计算_周度!F949="",0,特征计算_周度!F949))</f>
        <v/>
      </c>
      <c r="C951" s="128">
        <f>IF(B951="","",IF(OR(IF(特征计算_周度!B949="",FALSE,特征计算_周度!B949&gt;2),IF(特征计算_周度!C949="",FALSE,特征计算_周度!C949&gt;2),IF(特征计算_周度!G949="",FALSE,特征计算_周度!G949&gt;2),IF(特征计算_周度!E949="",FALSE,特征计算_周度!E949&gt;2),IF(特征计算_周度!F949="",FALSE,特征计算_周度!F949&gt;2)),MAX(B951,MAX(IF(特征计算_周度!B949="",0,特征计算_周度!B949),IF(特征计算_周度!C949="",0,特征计算_周度!C949),IF(特征计算_周度!G949="",0,特征计算_周度!G949),IF(特征计算_周度!E949="",0,特征计算_周度!E949),IF(特征计算_周度!F949="",0,特征计算_周度!F949))),B951))</f>
        <v/>
      </c>
      <c r="D951" s="129">
        <f>原始数据_周度!B949</f>
        <v/>
      </c>
      <c r="E951" s="157">
        <f>IF(D951="","",D951/MAX(D$4:D951)-1)</f>
        <v/>
      </c>
    </row>
    <row r="952">
      <c r="A952" s="127">
        <f>原始数据_周度!A950</f>
        <v/>
      </c>
      <c r="B952" s="128">
        <f>IF(特征计算_周度!B950="","",0.25*IF(特征计算_周度!B950="",0,特征计算_周度!B950)+0.25*IF(特征计算_周度!C950="",0,特征计算_周度!C950)+0.15*IF(特征计算_周度!D950="",0,特征计算_周度!D950)+0.15*IF(特征计算_周度!E950="",0,特征计算_周度!E950)+0.2*IF(特征计算_周度!F950="",0,特征计算_周度!F950))</f>
        <v/>
      </c>
      <c r="C952" s="128">
        <f>IF(B952="","",IF(OR(IF(特征计算_周度!B950="",FALSE,特征计算_周度!B950&gt;2),IF(特征计算_周度!C950="",FALSE,特征计算_周度!C950&gt;2),IF(特征计算_周度!G950="",FALSE,特征计算_周度!G950&gt;2),IF(特征计算_周度!E950="",FALSE,特征计算_周度!E950&gt;2),IF(特征计算_周度!F950="",FALSE,特征计算_周度!F950&gt;2)),MAX(B952,MAX(IF(特征计算_周度!B950="",0,特征计算_周度!B950),IF(特征计算_周度!C950="",0,特征计算_周度!C950),IF(特征计算_周度!G950="",0,特征计算_周度!G950),IF(特征计算_周度!E950="",0,特征计算_周度!E950),IF(特征计算_周度!F950="",0,特征计算_周度!F950))),B952))</f>
        <v/>
      </c>
      <c r="D952" s="129">
        <f>原始数据_周度!B950</f>
        <v/>
      </c>
      <c r="E952" s="157">
        <f>IF(D952="","",D952/MAX(D$4:D952)-1)</f>
        <v/>
      </c>
    </row>
    <row r="953">
      <c r="A953" s="127">
        <f>原始数据_周度!A951</f>
        <v/>
      </c>
      <c r="B953" s="128">
        <f>IF(特征计算_周度!B951="","",0.25*IF(特征计算_周度!B951="",0,特征计算_周度!B951)+0.25*IF(特征计算_周度!C951="",0,特征计算_周度!C951)+0.15*IF(特征计算_周度!D951="",0,特征计算_周度!D951)+0.15*IF(特征计算_周度!E951="",0,特征计算_周度!E951)+0.2*IF(特征计算_周度!F951="",0,特征计算_周度!F951))</f>
        <v/>
      </c>
      <c r="C953" s="128">
        <f>IF(B953="","",IF(OR(IF(特征计算_周度!B951="",FALSE,特征计算_周度!B951&gt;2),IF(特征计算_周度!C951="",FALSE,特征计算_周度!C951&gt;2),IF(特征计算_周度!G951="",FALSE,特征计算_周度!G951&gt;2),IF(特征计算_周度!E951="",FALSE,特征计算_周度!E951&gt;2),IF(特征计算_周度!F951="",FALSE,特征计算_周度!F951&gt;2)),MAX(B953,MAX(IF(特征计算_周度!B951="",0,特征计算_周度!B951),IF(特征计算_周度!C951="",0,特征计算_周度!C951),IF(特征计算_周度!G951="",0,特征计算_周度!G951),IF(特征计算_周度!E951="",0,特征计算_周度!E951),IF(特征计算_周度!F951="",0,特征计算_周度!F951))),B953))</f>
        <v/>
      </c>
      <c r="D953" s="129">
        <f>原始数据_周度!B951</f>
        <v/>
      </c>
      <c r="E953" s="157">
        <f>IF(D953="","",D953/MAX(D$4:D953)-1)</f>
        <v/>
      </c>
    </row>
    <row r="954">
      <c r="A954" s="127">
        <f>原始数据_周度!A952</f>
        <v/>
      </c>
      <c r="B954" s="128">
        <f>IF(特征计算_周度!B952="","",0.25*IF(特征计算_周度!B952="",0,特征计算_周度!B952)+0.25*IF(特征计算_周度!C952="",0,特征计算_周度!C952)+0.15*IF(特征计算_周度!D952="",0,特征计算_周度!D952)+0.15*IF(特征计算_周度!E952="",0,特征计算_周度!E952)+0.2*IF(特征计算_周度!F952="",0,特征计算_周度!F952))</f>
        <v/>
      </c>
      <c r="C954" s="128">
        <f>IF(B954="","",IF(OR(IF(特征计算_周度!B952="",FALSE,特征计算_周度!B952&gt;2),IF(特征计算_周度!C952="",FALSE,特征计算_周度!C952&gt;2),IF(特征计算_周度!G952="",FALSE,特征计算_周度!G952&gt;2),IF(特征计算_周度!E952="",FALSE,特征计算_周度!E952&gt;2),IF(特征计算_周度!F952="",FALSE,特征计算_周度!F952&gt;2)),MAX(B954,MAX(IF(特征计算_周度!B952="",0,特征计算_周度!B952),IF(特征计算_周度!C952="",0,特征计算_周度!C952),IF(特征计算_周度!G952="",0,特征计算_周度!G952),IF(特征计算_周度!E952="",0,特征计算_周度!E952),IF(特征计算_周度!F952="",0,特征计算_周度!F952))),B954))</f>
        <v/>
      </c>
      <c r="D954" s="129">
        <f>原始数据_周度!B952</f>
        <v/>
      </c>
      <c r="E954" s="157">
        <f>IF(D954="","",D954/MAX(D$4:D954)-1)</f>
        <v/>
      </c>
    </row>
    <row r="955">
      <c r="A955" s="127">
        <f>原始数据_周度!A953</f>
        <v/>
      </c>
      <c r="B955" s="128">
        <f>IF(特征计算_周度!B953="","",0.25*IF(特征计算_周度!B953="",0,特征计算_周度!B953)+0.25*IF(特征计算_周度!C953="",0,特征计算_周度!C953)+0.15*IF(特征计算_周度!D953="",0,特征计算_周度!D953)+0.15*IF(特征计算_周度!E953="",0,特征计算_周度!E953)+0.2*IF(特征计算_周度!F953="",0,特征计算_周度!F953))</f>
        <v/>
      </c>
      <c r="C955" s="128">
        <f>IF(B955="","",IF(OR(IF(特征计算_周度!B953="",FALSE,特征计算_周度!B953&gt;2),IF(特征计算_周度!C953="",FALSE,特征计算_周度!C953&gt;2),IF(特征计算_周度!G953="",FALSE,特征计算_周度!G953&gt;2),IF(特征计算_周度!E953="",FALSE,特征计算_周度!E953&gt;2),IF(特征计算_周度!F953="",FALSE,特征计算_周度!F953&gt;2)),MAX(B955,MAX(IF(特征计算_周度!B953="",0,特征计算_周度!B953),IF(特征计算_周度!C953="",0,特征计算_周度!C953),IF(特征计算_周度!G953="",0,特征计算_周度!G953),IF(特征计算_周度!E953="",0,特征计算_周度!E953),IF(特征计算_周度!F953="",0,特征计算_周度!F953))),B955))</f>
        <v/>
      </c>
      <c r="D955" s="129">
        <f>原始数据_周度!B953</f>
        <v/>
      </c>
      <c r="E955" s="157">
        <f>IF(D955="","",D955/MAX(D$4:D955)-1)</f>
        <v/>
      </c>
    </row>
    <row r="956">
      <c r="A956" s="127">
        <f>原始数据_周度!A954</f>
        <v/>
      </c>
      <c r="B956" s="128">
        <f>IF(特征计算_周度!B954="","",0.25*IF(特征计算_周度!B954="",0,特征计算_周度!B954)+0.25*IF(特征计算_周度!C954="",0,特征计算_周度!C954)+0.15*IF(特征计算_周度!D954="",0,特征计算_周度!D954)+0.15*IF(特征计算_周度!E954="",0,特征计算_周度!E954)+0.2*IF(特征计算_周度!F954="",0,特征计算_周度!F954))</f>
        <v/>
      </c>
      <c r="C956" s="128">
        <f>IF(B956="","",IF(OR(IF(特征计算_周度!B954="",FALSE,特征计算_周度!B954&gt;2),IF(特征计算_周度!C954="",FALSE,特征计算_周度!C954&gt;2),IF(特征计算_周度!G954="",FALSE,特征计算_周度!G954&gt;2),IF(特征计算_周度!E954="",FALSE,特征计算_周度!E954&gt;2),IF(特征计算_周度!F954="",FALSE,特征计算_周度!F954&gt;2)),MAX(B956,MAX(IF(特征计算_周度!B954="",0,特征计算_周度!B954),IF(特征计算_周度!C954="",0,特征计算_周度!C954),IF(特征计算_周度!G954="",0,特征计算_周度!G954),IF(特征计算_周度!E954="",0,特征计算_周度!E954),IF(特征计算_周度!F954="",0,特征计算_周度!F954))),B956))</f>
        <v/>
      </c>
      <c r="D956" s="129">
        <f>原始数据_周度!B954</f>
        <v/>
      </c>
      <c r="E956" s="157">
        <f>IF(D956="","",D956/MAX(D$4:D956)-1)</f>
        <v/>
      </c>
    </row>
    <row r="957">
      <c r="A957" s="127">
        <f>原始数据_周度!A955</f>
        <v/>
      </c>
      <c r="B957" s="128">
        <f>IF(特征计算_周度!B955="","",0.25*IF(特征计算_周度!B955="",0,特征计算_周度!B955)+0.25*IF(特征计算_周度!C955="",0,特征计算_周度!C955)+0.15*IF(特征计算_周度!D955="",0,特征计算_周度!D955)+0.15*IF(特征计算_周度!E955="",0,特征计算_周度!E955)+0.2*IF(特征计算_周度!F955="",0,特征计算_周度!F955))</f>
        <v/>
      </c>
      <c r="C957" s="128">
        <f>IF(B957="","",IF(OR(IF(特征计算_周度!B955="",FALSE,特征计算_周度!B955&gt;2),IF(特征计算_周度!C955="",FALSE,特征计算_周度!C955&gt;2),IF(特征计算_周度!G955="",FALSE,特征计算_周度!G955&gt;2),IF(特征计算_周度!E955="",FALSE,特征计算_周度!E955&gt;2),IF(特征计算_周度!F955="",FALSE,特征计算_周度!F955&gt;2)),MAX(B957,MAX(IF(特征计算_周度!B955="",0,特征计算_周度!B955),IF(特征计算_周度!C955="",0,特征计算_周度!C955),IF(特征计算_周度!G955="",0,特征计算_周度!G955),IF(特征计算_周度!E955="",0,特征计算_周度!E955),IF(特征计算_周度!F955="",0,特征计算_周度!F955))),B957))</f>
        <v/>
      </c>
      <c r="D957" s="129">
        <f>原始数据_周度!B955</f>
        <v/>
      </c>
      <c r="E957" s="157">
        <f>IF(D957="","",D957/MAX(D$4:D957)-1)</f>
        <v/>
      </c>
    </row>
    <row r="958">
      <c r="A958" s="127">
        <f>原始数据_周度!A956</f>
        <v/>
      </c>
      <c r="B958" s="128">
        <f>IF(特征计算_周度!B956="","",0.25*IF(特征计算_周度!B956="",0,特征计算_周度!B956)+0.25*IF(特征计算_周度!C956="",0,特征计算_周度!C956)+0.15*IF(特征计算_周度!D956="",0,特征计算_周度!D956)+0.15*IF(特征计算_周度!E956="",0,特征计算_周度!E956)+0.2*IF(特征计算_周度!F956="",0,特征计算_周度!F956))</f>
        <v/>
      </c>
      <c r="C958" s="128">
        <f>IF(B958="","",IF(OR(IF(特征计算_周度!B956="",FALSE,特征计算_周度!B956&gt;2),IF(特征计算_周度!C956="",FALSE,特征计算_周度!C956&gt;2),IF(特征计算_周度!G956="",FALSE,特征计算_周度!G956&gt;2),IF(特征计算_周度!E956="",FALSE,特征计算_周度!E956&gt;2),IF(特征计算_周度!F956="",FALSE,特征计算_周度!F956&gt;2)),MAX(B958,MAX(IF(特征计算_周度!B956="",0,特征计算_周度!B956),IF(特征计算_周度!C956="",0,特征计算_周度!C956),IF(特征计算_周度!G956="",0,特征计算_周度!G956),IF(特征计算_周度!E956="",0,特征计算_周度!E956),IF(特征计算_周度!F956="",0,特征计算_周度!F956))),B958))</f>
        <v/>
      </c>
      <c r="D958" s="129">
        <f>原始数据_周度!B956</f>
        <v/>
      </c>
      <c r="E958" s="157">
        <f>IF(D958="","",D958/MAX(D$4:D958)-1)</f>
        <v/>
      </c>
    </row>
    <row r="959">
      <c r="A959" s="127">
        <f>原始数据_周度!A957</f>
        <v/>
      </c>
      <c r="B959" s="128">
        <f>IF(特征计算_周度!B957="","",0.25*IF(特征计算_周度!B957="",0,特征计算_周度!B957)+0.25*IF(特征计算_周度!C957="",0,特征计算_周度!C957)+0.15*IF(特征计算_周度!D957="",0,特征计算_周度!D957)+0.15*IF(特征计算_周度!E957="",0,特征计算_周度!E957)+0.2*IF(特征计算_周度!F957="",0,特征计算_周度!F957))</f>
        <v/>
      </c>
      <c r="C959" s="128">
        <f>IF(B959="","",IF(OR(IF(特征计算_周度!B957="",FALSE,特征计算_周度!B957&gt;2),IF(特征计算_周度!C957="",FALSE,特征计算_周度!C957&gt;2),IF(特征计算_周度!G957="",FALSE,特征计算_周度!G957&gt;2),IF(特征计算_周度!E957="",FALSE,特征计算_周度!E957&gt;2),IF(特征计算_周度!F957="",FALSE,特征计算_周度!F957&gt;2)),MAX(B959,MAX(IF(特征计算_周度!B957="",0,特征计算_周度!B957),IF(特征计算_周度!C957="",0,特征计算_周度!C957),IF(特征计算_周度!G957="",0,特征计算_周度!G957),IF(特征计算_周度!E957="",0,特征计算_周度!E957),IF(特征计算_周度!F957="",0,特征计算_周度!F957))),B959))</f>
        <v/>
      </c>
      <c r="D959" s="129">
        <f>原始数据_周度!B957</f>
        <v/>
      </c>
      <c r="E959" s="157">
        <f>IF(D959="","",D959/MAX(D$4:D959)-1)</f>
        <v/>
      </c>
    </row>
    <row r="960">
      <c r="A960" s="127">
        <f>原始数据_周度!A958</f>
        <v/>
      </c>
      <c r="B960" s="128">
        <f>IF(特征计算_周度!B958="","",0.25*IF(特征计算_周度!B958="",0,特征计算_周度!B958)+0.25*IF(特征计算_周度!C958="",0,特征计算_周度!C958)+0.15*IF(特征计算_周度!D958="",0,特征计算_周度!D958)+0.15*IF(特征计算_周度!E958="",0,特征计算_周度!E958)+0.2*IF(特征计算_周度!F958="",0,特征计算_周度!F958))</f>
        <v/>
      </c>
      <c r="C960" s="128">
        <f>IF(B960="","",IF(OR(IF(特征计算_周度!B958="",FALSE,特征计算_周度!B958&gt;2),IF(特征计算_周度!C958="",FALSE,特征计算_周度!C958&gt;2),IF(特征计算_周度!G958="",FALSE,特征计算_周度!G958&gt;2),IF(特征计算_周度!E958="",FALSE,特征计算_周度!E958&gt;2),IF(特征计算_周度!F958="",FALSE,特征计算_周度!F958&gt;2)),MAX(B960,MAX(IF(特征计算_周度!B958="",0,特征计算_周度!B958),IF(特征计算_周度!C958="",0,特征计算_周度!C958),IF(特征计算_周度!G958="",0,特征计算_周度!G958),IF(特征计算_周度!E958="",0,特征计算_周度!E958),IF(特征计算_周度!F958="",0,特征计算_周度!F958))),B960))</f>
        <v/>
      </c>
      <c r="D960" s="129">
        <f>原始数据_周度!B958</f>
        <v/>
      </c>
      <c r="E960" s="157">
        <f>IF(D960="","",D960/MAX(D$4:D960)-1)</f>
        <v/>
      </c>
    </row>
    <row r="961">
      <c r="A961" s="127">
        <f>原始数据_周度!A959</f>
        <v/>
      </c>
      <c r="B961" s="128">
        <f>IF(特征计算_周度!B959="","",0.25*IF(特征计算_周度!B959="",0,特征计算_周度!B959)+0.25*IF(特征计算_周度!C959="",0,特征计算_周度!C959)+0.15*IF(特征计算_周度!D959="",0,特征计算_周度!D959)+0.15*IF(特征计算_周度!E959="",0,特征计算_周度!E959)+0.2*IF(特征计算_周度!F959="",0,特征计算_周度!F959))</f>
        <v/>
      </c>
      <c r="C961" s="128">
        <f>IF(B961="","",IF(OR(IF(特征计算_周度!B959="",FALSE,特征计算_周度!B959&gt;2),IF(特征计算_周度!C959="",FALSE,特征计算_周度!C959&gt;2),IF(特征计算_周度!G959="",FALSE,特征计算_周度!G959&gt;2),IF(特征计算_周度!E959="",FALSE,特征计算_周度!E959&gt;2),IF(特征计算_周度!F959="",FALSE,特征计算_周度!F959&gt;2)),MAX(B961,MAX(IF(特征计算_周度!B959="",0,特征计算_周度!B959),IF(特征计算_周度!C959="",0,特征计算_周度!C959),IF(特征计算_周度!G959="",0,特征计算_周度!G959),IF(特征计算_周度!E959="",0,特征计算_周度!E959),IF(特征计算_周度!F959="",0,特征计算_周度!F959))),B961))</f>
        <v/>
      </c>
      <c r="D961" s="129">
        <f>原始数据_周度!B959</f>
        <v/>
      </c>
      <c r="E961" s="157">
        <f>IF(D961="","",D961/MAX(D$4:D961)-1)</f>
        <v/>
      </c>
    </row>
    <row r="962">
      <c r="A962" s="127">
        <f>原始数据_周度!A960</f>
        <v/>
      </c>
      <c r="B962" s="128">
        <f>IF(特征计算_周度!B960="","",0.25*IF(特征计算_周度!B960="",0,特征计算_周度!B960)+0.25*IF(特征计算_周度!C960="",0,特征计算_周度!C960)+0.15*IF(特征计算_周度!D960="",0,特征计算_周度!D960)+0.15*IF(特征计算_周度!E960="",0,特征计算_周度!E960)+0.2*IF(特征计算_周度!F960="",0,特征计算_周度!F960))</f>
        <v/>
      </c>
      <c r="C962" s="128">
        <f>IF(B962="","",IF(OR(IF(特征计算_周度!B960="",FALSE,特征计算_周度!B960&gt;2),IF(特征计算_周度!C960="",FALSE,特征计算_周度!C960&gt;2),IF(特征计算_周度!G960="",FALSE,特征计算_周度!G960&gt;2),IF(特征计算_周度!E960="",FALSE,特征计算_周度!E960&gt;2),IF(特征计算_周度!F960="",FALSE,特征计算_周度!F960&gt;2)),MAX(B962,MAX(IF(特征计算_周度!B960="",0,特征计算_周度!B960),IF(特征计算_周度!C960="",0,特征计算_周度!C960),IF(特征计算_周度!G960="",0,特征计算_周度!G960),IF(特征计算_周度!E960="",0,特征计算_周度!E960),IF(特征计算_周度!F960="",0,特征计算_周度!F960))),B962))</f>
        <v/>
      </c>
      <c r="D962" s="129">
        <f>原始数据_周度!B960</f>
        <v/>
      </c>
      <c r="E962" s="157">
        <f>IF(D962="","",D962/MAX(D$4:D962)-1)</f>
        <v/>
      </c>
    </row>
    <row r="963">
      <c r="A963" s="127">
        <f>原始数据_周度!A961</f>
        <v/>
      </c>
      <c r="B963" s="128">
        <f>IF(特征计算_周度!B961="","",0.25*IF(特征计算_周度!B961="",0,特征计算_周度!B961)+0.25*IF(特征计算_周度!C961="",0,特征计算_周度!C961)+0.15*IF(特征计算_周度!D961="",0,特征计算_周度!D961)+0.15*IF(特征计算_周度!E961="",0,特征计算_周度!E961)+0.2*IF(特征计算_周度!F961="",0,特征计算_周度!F961))</f>
        <v/>
      </c>
      <c r="C963" s="128">
        <f>IF(B963="","",IF(OR(IF(特征计算_周度!B961="",FALSE,特征计算_周度!B961&gt;2),IF(特征计算_周度!C961="",FALSE,特征计算_周度!C961&gt;2),IF(特征计算_周度!G961="",FALSE,特征计算_周度!G961&gt;2),IF(特征计算_周度!E961="",FALSE,特征计算_周度!E961&gt;2),IF(特征计算_周度!F961="",FALSE,特征计算_周度!F961&gt;2)),MAX(B963,MAX(IF(特征计算_周度!B961="",0,特征计算_周度!B961),IF(特征计算_周度!C961="",0,特征计算_周度!C961),IF(特征计算_周度!G961="",0,特征计算_周度!G961),IF(特征计算_周度!E961="",0,特征计算_周度!E961),IF(特征计算_周度!F961="",0,特征计算_周度!F961))),B963))</f>
        <v/>
      </c>
      <c r="D963" s="129">
        <f>原始数据_周度!B961</f>
        <v/>
      </c>
      <c r="E963" s="157">
        <f>IF(D963="","",D963/MAX(D$4:D963)-1)</f>
        <v/>
      </c>
    </row>
    <row r="964">
      <c r="A964" s="127">
        <f>原始数据_周度!A962</f>
        <v/>
      </c>
      <c r="B964" s="128">
        <f>IF(特征计算_周度!B962="","",0.25*IF(特征计算_周度!B962="",0,特征计算_周度!B962)+0.25*IF(特征计算_周度!C962="",0,特征计算_周度!C962)+0.15*IF(特征计算_周度!D962="",0,特征计算_周度!D962)+0.15*IF(特征计算_周度!E962="",0,特征计算_周度!E962)+0.2*IF(特征计算_周度!F962="",0,特征计算_周度!F962))</f>
        <v/>
      </c>
      <c r="C964" s="128">
        <f>IF(B964="","",IF(OR(IF(特征计算_周度!B962="",FALSE,特征计算_周度!B962&gt;2),IF(特征计算_周度!C962="",FALSE,特征计算_周度!C962&gt;2),IF(特征计算_周度!G962="",FALSE,特征计算_周度!G962&gt;2),IF(特征计算_周度!E962="",FALSE,特征计算_周度!E962&gt;2),IF(特征计算_周度!F962="",FALSE,特征计算_周度!F962&gt;2)),MAX(B964,MAX(IF(特征计算_周度!B962="",0,特征计算_周度!B962),IF(特征计算_周度!C962="",0,特征计算_周度!C962),IF(特征计算_周度!G962="",0,特征计算_周度!G962),IF(特征计算_周度!E962="",0,特征计算_周度!E962),IF(特征计算_周度!F962="",0,特征计算_周度!F962))),B964))</f>
        <v/>
      </c>
      <c r="D964" s="129">
        <f>原始数据_周度!B962</f>
        <v/>
      </c>
      <c r="E964" s="157">
        <f>IF(D964="","",D964/MAX(D$4:D964)-1)</f>
        <v/>
      </c>
    </row>
    <row r="965">
      <c r="A965" s="127">
        <f>原始数据_周度!A963</f>
        <v/>
      </c>
      <c r="B965" s="128">
        <f>IF(特征计算_周度!B963="","",0.25*IF(特征计算_周度!B963="",0,特征计算_周度!B963)+0.25*IF(特征计算_周度!C963="",0,特征计算_周度!C963)+0.15*IF(特征计算_周度!D963="",0,特征计算_周度!D963)+0.15*IF(特征计算_周度!E963="",0,特征计算_周度!E963)+0.2*IF(特征计算_周度!F963="",0,特征计算_周度!F963))</f>
        <v/>
      </c>
      <c r="C965" s="128">
        <f>IF(B965="","",IF(OR(IF(特征计算_周度!B963="",FALSE,特征计算_周度!B963&gt;2),IF(特征计算_周度!C963="",FALSE,特征计算_周度!C963&gt;2),IF(特征计算_周度!G963="",FALSE,特征计算_周度!G963&gt;2),IF(特征计算_周度!E963="",FALSE,特征计算_周度!E963&gt;2),IF(特征计算_周度!F963="",FALSE,特征计算_周度!F963&gt;2)),MAX(B965,MAX(IF(特征计算_周度!B963="",0,特征计算_周度!B963),IF(特征计算_周度!C963="",0,特征计算_周度!C963),IF(特征计算_周度!G963="",0,特征计算_周度!G963),IF(特征计算_周度!E963="",0,特征计算_周度!E963),IF(特征计算_周度!F963="",0,特征计算_周度!F963))),B965))</f>
        <v/>
      </c>
      <c r="D965" s="129">
        <f>原始数据_周度!B963</f>
        <v/>
      </c>
      <c r="E965" s="157">
        <f>IF(D965="","",D965/MAX(D$4:D965)-1)</f>
        <v/>
      </c>
    </row>
    <row r="966">
      <c r="A966" s="127">
        <f>原始数据_周度!A964</f>
        <v/>
      </c>
      <c r="B966" s="128">
        <f>IF(特征计算_周度!B964="","",0.25*IF(特征计算_周度!B964="",0,特征计算_周度!B964)+0.25*IF(特征计算_周度!C964="",0,特征计算_周度!C964)+0.15*IF(特征计算_周度!D964="",0,特征计算_周度!D964)+0.15*IF(特征计算_周度!E964="",0,特征计算_周度!E964)+0.2*IF(特征计算_周度!F964="",0,特征计算_周度!F964))</f>
        <v/>
      </c>
      <c r="C966" s="128">
        <f>IF(B966="","",IF(OR(IF(特征计算_周度!B964="",FALSE,特征计算_周度!B964&gt;2),IF(特征计算_周度!C964="",FALSE,特征计算_周度!C964&gt;2),IF(特征计算_周度!G964="",FALSE,特征计算_周度!G964&gt;2),IF(特征计算_周度!E964="",FALSE,特征计算_周度!E964&gt;2),IF(特征计算_周度!F964="",FALSE,特征计算_周度!F964&gt;2)),MAX(B966,MAX(IF(特征计算_周度!B964="",0,特征计算_周度!B964),IF(特征计算_周度!C964="",0,特征计算_周度!C964),IF(特征计算_周度!G964="",0,特征计算_周度!G964),IF(特征计算_周度!E964="",0,特征计算_周度!E964),IF(特征计算_周度!F964="",0,特征计算_周度!F964))),B966))</f>
        <v/>
      </c>
      <c r="D966" s="129">
        <f>原始数据_周度!B964</f>
        <v/>
      </c>
      <c r="E966" s="157">
        <f>IF(D966="","",D966/MAX(D$4:D966)-1)</f>
        <v/>
      </c>
    </row>
    <row r="967">
      <c r="A967" s="127">
        <f>原始数据_周度!A965</f>
        <v/>
      </c>
      <c r="B967" s="128">
        <f>IF(特征计算_周度!B965="","",0.25*IF(特征计算_周度!B965="",0,特征计算_周度!B965)+0.25*IF(特征计算_周度!C965="",0,特征计算_周度!C965)+0.15*IF(特征计算_周度!D965="",0,特征计算_周度!D965)+0.15*IF(特征计算_周度!E965="",0,特征计算_周度!E965)+0.2*IF(特征计算_周度!F965="",0,特征计算_周度!F965))</f>
        <v/>
      </c>
      <c r="C967" s="128">
        <f>IF(B967="","",IF(OR(IF(特征计算_周度!B965="",FALSE,特征计算_周度!B965&gt;2),IF(特征计算_周度!C965="",FALSE,特征计算_周度!C965&gt;2),IF(特征计算_周度!G965="",FALSE,特征计算_周度!G965&gt;2),IF(特征计算_周度!E965="",FALSE,特征计算_周度!E965&gt;2),IF(特征计算_周度!F965="",FALSE,特征计算_周度!F965&gt;2)),MAX(B967,MAX(IF(特征计算_周度!B965="",0,特征计算_周度!B965),IF(特征计算_周度!C965="",0,特征计算_周度!C965),IF(特征计算_周度!G965="",0,特征计算_周度!G965),IF(特征计算_周度!E965="",0,特征计算_周度!E965),IF(特征计算_周度!F965="",0,特征计算_周度!F965))),B967))</f>
        <v/>
      </c>
      <c r="D967" s="129">
        <f>原始数据_周度!B965</f>
        <v/>
      </c>
      <c r="E967" s="157">
        <f>IF(D967="","",D967/MAX(D$4:D967)-1)</f>
        <v/>
      </c>
    </row>
    <row r="968">
      <c r="A968" s="127">
        <f>原始数据_周度!A966</f>
        <v/>
      </c>
      <c r="B968" s="128">
        <f>IF(特征计算_周度!B966="","",0.25*IF(特征计算_周度!B966="",0,特征计算_周度!B966)+0.25*IF(特征计算_周度!C966="",0,特征计算_周度!C966)+0.15*IF(特征计算_周度!D966="",0,特征计算_周度!D966)+0.15*IF(特征计算_周度!E966="",0,特征计算_周度!E966)+0.2*IF(特征计算_周度!F966="",0,特征计算_周度!F966))</f>
        <v/>
      </c>
      <c r="C968" s="128">
        <f>IF(B968="","",IF(OR(IF(特征计算_周度!B966="",FALSE,特征计算_周度!B966&gt;2),IF(特征计算_周度!C966="",FALSE,特征计算_周度!C966&gt;2),IF(特征计算_周度!G966="",FALSE,特征计算_周度!G966&gt;2),IF(特征计算_周度!E966="",FALSE,特征计算_周度!E966&gt;2),IF(特征计算_周度!F966="",FALSE,特征计算_周度!F966&gt;2)),MAX(B968,MAX(IF(特征计算_周度!B966="",0,特征计算_周度!B966),IF(特征计算_周度!C966="",0,特征计算_周度!C966),IF(特征计算_周度!G966="",0,特征计算_周度!G966),IF(特征计算_周度!E966="",0,特征计算_周度!E966),IF(特征计算_周度!F966="",0,特征计算_周度!F966))),B968))</f>
        <v/>
      </c>
      <c r="D968" s="129">
        <f>原始数据_周度!B966</f>
        <v/>
      </c>
      <c r="E968" s="157">
        <f>IF(D968="","",D968/MAX(D$4:D968)-1)</f>
        <v/>
      </c>
    </row>
    <row r="969">
      <c r="A969" s="127">
        <f>原始数据_周度!A967</f>
        <v/>
      </c>
      <c r="B969" s="128">
        <f>IF(特征计算_周度!B967="","",0.25*IF(特征计算_周度!B967="",0,特征计算_周度!B967)+0.25*IF(特征计算_周度!C967="",0,特征计算_周度!C967)+0.15*IF(特征计算_周度!D967="",0,特征计算_周度!D967)+0.15*IF(特征计算_周度!E967="",0,特征计算_周度!E967)+0.2*IF(特征计算_周度!F967="",0,特征计算_周度!F967))</f>
        <v/>
      </c>
      <c r="C969" s="128">
        <f>IF(B969="","",IF(OR(IF(特征计算_周度!B967="",FALSE,特征计算_周度!B967&gt;2),IF(特征计算_周度!C967="",FALSE,特征计算_周度!C967&gt;2),IF(特征计算_周度!G967="",FALSE,特征计算_周度!G967&gt;2),IF(特征计算_周度!E967="",FALSE,特征计算_周度!E967&gt;2),IF(特征计算_周度!F967="",FALSE,特征计算_周度!F967&gt;2)),MAX(B969,MAX(IF(特征计算_周度!B967="",0,特征计算_周度!B967),IF(特征计算_周度!C967="",0,特征计算_周度!C967),IF(特征计算_周度!G967="",0,特征计算_周度!G967),IF(特征计算_周度!E967="",0,特征计算_周度!E967),IF(特征计算_周度!F967="",0,特征计算_周度!F967))),B969))</f>
        <v/>
      </c>
      <c r="D969" s="129">
        <f>原始数据_周度!B967</f>
        <v/>
      </c>
      <c r="E969" s="157">
        <f>IF(D969="","",D969/MAX(D$4:D969)-1)</f>
        <v/>
      </c>
    </row>
    <row r="970">
      <c r="A970" s="127">
        <f>原始数据_周度!A968</f>
        <v/>
      </c>
      <c r="B970" s="128">
        <f>IF(特征计算_周度!B968="","",0.25*IF(特征计算_周度!B968="",0,特征计算_周度!B968)+0.25*IF(特征计算_周度!C968="",0,特征计算_周度!C968)+0.15*IF(特征计算_周度!D968="",0,特征计算_周度!D968)+0.15*IF(特征计算_周度!E968="",0,特征计算_周度!E968)+0.2*IF(特征计算_周度!F968="",0,特征计算_周度!F968))</f>
        <v/>
      </c>
      <c r="C970" s="128">
        <f>IF(B970="","",IF(OR(IF(特征计算_周度!B968="",FALSE,特征计算_周度!B968&gt;2),IF(特征计算_周度!C968="",FALSE,特征计算_周度!C968&gt;2),IF(特征计算_周度!G968="",FALSE,特征计算_周度!G968&gt;2),IF(特征计算_周度!E968="",FALSE,特征计算_周度!E968&gt;2),IF(特征计算_周度!F968="",FALSE,特征计算_周度!F968&gt;2)),MAX(B970,MAX(IF(特征计算_周度!B968="",0,特征计算_周度!B968),IF(特征计算_周度!C968="",0,特征计算_周度!C968),IF(特征计算_周度!G968="",0,特征计算_周度!G968),IF(特征计算_周度!E968="",0,特征计算_周度!E968),IF(特征计算_周度!F968="",0,特征计算_周度!F968))),B970))</f>
        <v/>
      </c>
      <c r="D970" s="129">
        <f>原始数据_周度!B968</f>
        <v/>
      </c>
      <c r="E970" s="157">
        <f>IF(D970="","",D970/MAX(D$4:D970)-1)</f>
        <v/>
      </c>
    </row>
    <row r="971">
      <c r="A971" s="127">
        <f>原始数据_周度!A969</f>
        <v/>
      </c>
      <c r="B971" s="128">
        <f>IF(特征计算_周度!B969="","",0.25*IF(特征计算_周度!B969="",0,特征计算_周度!B969)+0.25*IF(特征计算_周度!C969="",0,特征计算_周度!C969)+0.15*IF(特征计算_周度!D969="",0,特征计算_周度!D969)+0.15*IF(特征计算_周度!E969="",0,特征计算_周度!E969)+0.2*IF(特征计算_周度!F969="",0,特征计算_周度!F969))</f>
        <v/>
      </c>
      <c r="C971" s="128">
        <f>IF(B971="","",IF(OR(IF(特征计算_周度!B969="",FALSE,特征计算_周度!B969&gt;2),IF(特征计算_周度!C969="",FALSE,特征计算_周度!C969&gt;2),IF(特征计算_周度!G969="",FALSE,特征计算_周度!G969&gt;2),IF(特征计算_周度!E969="",FALSE,特征计算_周度!E969&gt;2),IF(特征计算_周度!F969="",FALSE,特征计算_周度!F969&gt;2)),MAX(B971,MAX(IF(特征计算_周度!B969="",0,特征计算_周度!B969),IF(特征计算_周度!C969="",0,特征计算_周度!C969),IF(特征计算_周度!G969="",0,特征计算_周度!G969),IF(特征计算_周度!E969="",0,特征计算_周度!E969),IF(特征计算_周度!F969="",0,特征计算_周度!F969))),B971))</f>
        <v/>
      </c>
      <c r="D971" s="129">
        <f>原始数据_周度!B969</f>
        <v/>
      </c>
      <c r="E971" s="157">
        <f>IF(D971="","",D971/MAX(D$4:D971)-1)</f>
        <v/>
      </c>
    </row>
    <row r="972">
      <c r="A972" s="127">
        <f>原始数据_周度!A970</f>
        <v/>
      </c>
      <c r="B972" s="128">
        <f>IF(特征计算_周度!B970="","",0.25*IF(特征计算_周度!B970="",0,特征计算_周度!B970)+0.25*IF(特征计算_周度!C970="",0,特征计算_周度!C970)+0.15*IF(特征计算_周度!D970="",0,特征计算_周度!D970)+0.15*IF(特征计算_周度!E970="",0,特征计算_周度!E970)+0.2*IF(特征计算_周度!F970="",0,特征计算_周度!F970))</f>
        <v/>
      </c>
      <c r="C972" s="128">
        <f>IF(B972="","",IF(OR(IF(特征计算_周度!B970="",FALSE,特征计算_周度!B970&gt;2),IF(特征计算_周度!C970="",FALSE,特征计算_周度!C970&gt;2),IF(特征计算_周度!G970="",FALSE,特征计算_周度!G970&gt;2),IF(特征计算_周度!E970="",FALSE,特征计算_周度!E970&gt;2),IF(特征计算_周度!F970="",FALSE,特征计算_周度!F970&gt;2)),MAX(B972,MAX(IF(特征计算_周度!B970="",0,特征计算_周度!B970),IF(特征计算_周度!C970="",0,特征计算_周度!C970),IF(特征计算_周度!G970="",0,特征计算_周度!G970),IF(特征计算_周度!E970="",0,特征计算_周度!E970),IF(特征计算_周度!F970="",0,特征计算_周度!F970))),B972))</f>
        <v/>
      </c>
      <c r="D972" s="129">
        <f>原始数据_周度!B970</f>
        <v/>
      </c>
      <c r="E972" s="157">
        <f>IF(D972="","",D972/MAX(D$4:D972)-1)</f>
        <v/>
      </c>
    </row>
    <row r="973">
      <c r="A973" s="127">
        <f>原始数据_周度!A971</f>
        <v/>
      </c>
      <c r="B973" s="128">
        <f>IF(特征计算_周度!B971="","",0.25*IF(特征计算_周度!B971="",0,特征计算_周度!B971)+0.25*IF(特征计算_周度!C971="",0,特征计算_周度!C971)+0.15*IF(特征计算_周度!D971="",0,特征计算_周度!D971)+0.15*IF(特征计算_周度!E971="",0,特征计算_周度!E971)+0.2*IF(特征计算_周度!F971="",0,特征计算_周度!F971))</f>
        <v/>
      </c>
      <c r="C973" s="128">
        <f>IF(B973="","",IF(OR(IF(特征计算_周度!B971="",FALSE,特征计算_周度!B971&gt;2),IF(特征计算_周度!C971="",FALSE,特征计算_周度!C971&gt;2),IF(特征计算_周度!G971="",FALSE,特征计算_周度!G971&gt;2),IF(特征计算_周度!E971="",FALSE,特征计算_周度!E971&gt;2),IF(特征计算_周度!F971="",FALSE,特征计算_周度!F971&gt;2)),MAX(B973,MAX(IF(特征计算_周度!B971="",0,特征计算_周度!B971),IF(特征计算_周度!C971="",0,特征计算_周度!C971),IF(特征计算_周度!G971="",0,特征计算_周度!G971),IF(特征计算_周度!E971="",0,特征计算_周度!E971),IF(特征计算_周度!F971="",0,特征计算_周度!F971))),B973))</f>
        <v/>
      </c>
      <c r="D973" s="129">
        <f>原始数据_周度!B971</f>
        <v/>
      </c>
      <c r="E973" s="157">
        <f>IF(D973="","",D973/MAX(D$4:D973)-1)</f>
        <v/>
      </c>
    </row>
    <row r="974">
      <c r="A974" s="127">
        <f>原始数据_周度!A972</f>
        <v/>
      </c>
      <c r="B974" s="128">
        <f>IF(特征计算_周度!B972="","",0.25*IF(特征计算_周度!B972="",0,特征计算_周度!B972)+0.25*IF(特征计算_周度!C972="",0,特征计算_周度!C972)+0.15*IF(特征计算_周度!D972="",0,特征计算_周度!D972)+0.15*IF(特征计算_周度!E972="",0,特征计算_周度!E972)+0.2*IF(特征计算_周度!F972="",0,特征计算_周度!F972))</f>
        <v/>
      </c>
      <c r="C974" s="128">
        <f>IF(B974="","",IF(OR(IF(特征计算_周度!B972="",FALSE,特征计算_周度!B972&gt;2),IF(特征计算_周度!C972="",FALSE,特征计算_周度!C972&gt;2),IF(特征计算_周度!G972="",FALSE,特征计算_周度!G972&gt;2),IF(特征计算_周度!E972="",FALSE,特征计算_周度!E972&gt;2),IF(特征计算_周度!F972="",FALSE,特征计算_周度!F972&gt;2)),MAX(B974,MAX(IF(特征计算_周度!B972="",0,特征计算_周度!B972),IF(特征计算_周度!C972="",0,特征计算_周度!C972),IF(特征计算_周度!G972="",0,特征计算_周度!G972),IF(特征计算_周度!E972="",0,特征计算_周度!E972),IF(特征计算_周度!F972="",0,特征计算_周度!F972))),B974))</f>
        <v/>
      </c>
      <c r="D974" s="129">
        <f>原始数据_周度!B972</f>
        <v/>
      </c>
      <c r="E974" s="157">
        <f>IF(D974="","",D974/MAX(D$4:D974)-1)</f>
        <v/>
      </c>
    </row>
    <row r="975">
      <c r="A975" s="127">
        <f>原始数据_周度!A973</f>
        <v/>
      </c>
      <c r="B975" s="128">
        <f>IF(特征计算_周度!B973="","",0.25*IF(特征计算_周度!B973="",0,特征计算_周度!B973)+0.25*IF(特征计算_周度!C973="",0,特征计算_周度!C973)+0.15*IF(特征计算_周度!D973="",0,特征计算_周度!D973)+0.15*IF(特征计算_周度!E973="",0,特征计算_周度!E973)+0.2*IF(特征计算_周度!F973="",0,特征计算_周度!F973))</f>
        <v/>
      </c>
      <c r="C975" s="128">
        <f>IF(B975="","",IF(OR(IF(特征计算_周度!B973="",FALSE,特征计算_周度!B973&gt;2),IF(特征计算_周度!C973="",FALSE,特征计算_周度!C973&gt;2),IF(特征计算_周度!G973="",FALSE,特征计算_周度!G973&gt;2),IF(特征计算_周度!E973="",FALSE,特征计算_周度!E973&gt;2),IF(特征计算_周度!F973="",FALSE,特征计算_周度!F973&gt;2)),MAX(B975,MAX(IF(特征计算_周度!B973="",0,特征计算_周度!B973),IF(特征计算_周度!C973="",0,特征计算_周度!C973),IF(特征计算_周度!G973="",0,特征计算_周度!G973),IF(特征计算_周度!E973="",0,特征计算_周度!E973),IF(特征计算_周度!F973="",0,特征计算_周度!F973))),B975))</f>
        <v/>
      </c>
      <c r="D975" s="129">
        <f>原始数据_周度!B973</f>
        <v/>
      </c>
      <c r="E975" s="157">
        <f>IF(D975="","",D975/MAX(D$4:D975)-1)</f>
        <v/>
      </c>
    </row>
    <row r="976">
      <c r="A976" s="127">
        <f>原始数据_周度!A974</f>
        <v/>
      </c>
      <c r="B976" s="128">
        <f>IF(特征计算_周度!B974="","",0.25*IF(特征计算_周度!B974="",0,特征计算_周度!B974)+0.25*IF(特征计算_周度!C974="",0,特征计算_周度!C974)+0.15*IF(特征计算_周度!D974="",0,特征计算_周度!D974)+0.15*IF(特征计算_周度!E974="",0,特征计算_周度!E974)+0.2*IF(特征计算_周度!F974="",0,特征计算_周度!F974))</f>
        <v/>
      </c>
      <c r="C976" s="128">
        <f>IF(B976="","",IF(OR(IF(特征计算_周度!B974="",FALSE,特征计算_周度!B974&gt;2),IF(特征计算_周度!C974="",FALSE,特征计算_周度!C974&gt;2),IF(特征计算_周度!G974="",FALSE,特征计算_周度!G974&gt;2),IF(特征计算_周度!E974="",FALSE,特征计算_周度!E974&gt;2),IF(特征计算_周度!F974="",FALSE,特征计算_周度!F974&gt;2)),MAX(B976,MAX(IF(特征计算_周度!B974="",0,特征计算_周度!B974),IF(特征计算_周度!C974="",0,特征计算_周度!C974),IF(特征计算_周度!G974="",0,特征计算_周度!G974),IF(特征计算_周度!E974="",0,特征计算_周度!E974),IF(特征计算_周度!F974="",0,特征计算_周度!F974))),B976))</f>
        <v/>
      </c>
      <c r="D976" s="129">
        <f>原始数据_周度!B974</f>
        <v/>
      </c>
      <c r="E976" s="157">
        <f>IF(D976="","",D976/MAX(D$4:D976)-1)</f>
        <v/>
      </c>
    </row>
    <row r="977">
      <c r="A977" s="127">
        <f>原始数据_周度!A975</f>
        <v/>
      </c>
      <c r="B977" s="128">
        <f>IF(特征计算_周度!B975="","",0.25*IF(特征计算_周度!B975="",0,特征计算_周度!B975)+0.25*IF(特征计算_周度!C975="",0,特征计算_周度!C975)+0.15*IF(特征计算_周度!D975="",0,特征计算_周度!D975)+0.15*IF(特征计算_周度!E975="",0,特征计算_周度!E975)+0.2*IF(特征计算_周度!F975="",0,特征计算_周度!F975))</f>
        <v/>
      </c>
      <c r="C977" s="128">
        <f>IF(B977="","",IF(OR(IF(特征计算_周度!B975="",FALSE,特征计算_周度!B975&gt;2),IF(特征计算_周度!C975="",FALSE,特征计算_周度!C975&gt;2),IF(特征计算_周度!G975="",FALSE,特征计算_周度!G975&gt;2),IF(特征计算_周度!E975="",FALSE,特征计算_周度!E975&gt;2),IF(特征计算_周度!F975="",FALSE,特征计算_周度!F975&gt;2)),MAX(B977,MAX(IF(特征计算_周度!B975="",0,特征计算_周度!B975),IF(特征计算_周度!C975="",0,特征计算_周度!C975),IF(特征计算_周度!G975="",0,特征计算_周度!G975),IF(特征计算_周度!E975="",0,特征计算_周度!E975),IF(特征计算_周度!F975="",0,特征计算_周度!F975))),B977))</f>
        <v/>
      </c>
      <c r="D977" s="129">
        <f>原始数据_周度!B975</f>
        <v/>
      </c>
      <c r="E977" s="157">
        <f>IF(D977="","",D977/MAX(D$4:D977)-1)</f>
        <v/>
      </c>
    </row>
    <row r="978">
      <c r="A978" s="127">
        <f>原始数据_周度!A976</f>
        <v/>
      </c>
      <c r="B978" s="128">
        <f>IF(特征计算_周度!B976="","",0.25*IF(特征计算_周度!B976="",0,特征计算_周度!B976)+0.25*IF(特征计算_周度!C976="",0,特征计算_周度!C976)+0.15*IF(特征计算_周度!D976="",0,特征计算_周度!D976)+0.15*IF(特征计算_周度!E976="",0,特征计算_周度!E976)+0.2*IF(特征计算_周度!F976="",0,特征计算_周度!F976))</f>
        <v/>
      </c>
      <c r="C978" s="128">
        <f>IF(B978="","",IF(OR(IF(特征计算_周度!B976="",FALSE,特征计算_周度!B976&gt;2),IF(特征计算_周度!C976="",FALSE,特征计算_周度!C976&gt;2),IF(特征计算_周度!G976="",FALSE,特征计算_周度!G976&gt;2),IF(特征计算_周度!E976="",FALSE,特征计算_周度!E976&gt;2),IF(特征计算_周度!F976="",FALSE,特征计算_周度!F976&gt;2)),MAX(B978,MAX(IF(特征计算_周度!B976="",0,特征计算_周度!B976),IF(特征计算_周度!C976="",0,特征计算_周度!C976),IF(特征计算_周度!G976="",0,特征计算_周度!G976),IF(特征计算_周度!E976="",0,特征计算_周度!E976),IF(特征计算_周度!F976="",0,特征计算_周度!F976))),B978))</f>
        <v/>
      </c>
      <c r="D978" s="129">
        <f>原始数据_周度!B976</f>
        <v/>
      </c>
      <c r="E978" s="157">
        <f>IF(D978="","",D978/MAX(D$4:D978)-1)</f>
        <v/>
      </c>
    </row>
    <row r="979">
      <c r="A979" s="127">
        <f>原始数据_周度!A977</f>
        <v/>
      </c>
      <c r="B979" s="128">
        <f>IF(特征计算_周度!B977="","",0.25*IF(特征计算_周度!B977="",0,特征计算_周度!B977)+0.25*IF(特征计算_周度!C977="",0,特征计算_周度!C977)+0.15*IF(特征计算_周度!D977="",0,特征计算_周度!D977)+0.15*IF(特征计算_周度!E977="",0,特征计算_周度!E977)+0.2*IF(特征计算_周度!F977="",0,特征计算_周度!F977))</f>
        <v/>
      </c>
      <c r="C979" s="128">
        <f>IF(B979="","",IF(OR(IF(特征计算_周度!B977="",FALSE,特征计算_周度!B977&gt;2),IF(特征计算_周度!C977="",FALSE,特征计算_周度!C977&gt;2),IF(特征计算_周度!G977="",FALSE,特征计算_周度!G977&gt;2),IF(特征计算_周度!E977="",FALSE,特征计算_周度!E977&gt;2),IF(特征计算_周度!F977="",FALSE,特征计算_周度!F977&gt;2)),MAX(B979,MAX(IF(特征计算_周度!B977="",0,特征计算_周度!B977),IF(特征计算_周度!C977="",0,特征计算_周度!C977),IF(特征计算_周度!G977="",0,特征计算_周度!G977),IF(特征计算_周度!E977="",0,特征计算_周度!E977),IF(特征计算_周度!F977="",0,特征计算_周度!F977))),B979))</f>
        <v/>
      </c>
      <c r="D979" s="129">
        <f>原始数据_周度!B977</f>
        <v/>
      </c>
      <c r="E979" s="157">
        <f>IF(D979="","",D979/MAX(D$4:D979)-1)</f>
        <v/>
      </c>
    </row>
    <row r="980">
      <c r="A980" s="127">
        <f>原始数据_周度!A978</f>
        <v/>
      </c>
      <c r="B980" s="128">
        <f>IF(特征计算_周度!B978="","",0.25*IF(特征计算_周度!B978="",0,特征计算_周度!B978)+0.25*IF(特征计算_周度!C978="",0,特征计算_周度!C978)+0.15*IF(特征计算_周度!D978="",0,特征计算_周度!D978)+0.15*IF(特征计算_周度!E978="",0,特征计算_周度!E978)+0.2*IF(特征计算_周度!F978="",0,特征计算_周度!F978))</f>
        <v/>
      </c>
      <c r="C980" s="128">
        <f>IF(B980="","",IF(OR(IF(特征计算_周度!B978="",FALSE,特征计算_周度!B978&gt;2),IF(特征计算_周度!C978="",FALSE,特征计算_周度!C978&gt;2),IF(特征计算_周度!G978="",FALSE,特征计算_周度!G978&gt;2),IF(特征计算_周度!E978="",FALSE,特征计算_周度!E978&gt;2),IF(特征计算_周度!F978="",FALSE,特征计算_周度!F978&gt;2)),MAX(B980,MAX(IF(特征计算_周度!B978="",0,特征计算_周度!B978),IF(特征计算_周度!C978="",0,特征计算_周度!C978),IF(特征计算_周度!G978="",0,特征计算_周度!G978),IF(特征计算_周度!E978="",0,特征计算_周度!E978),IF(特征计算_周度!F978="",0,特征计算_周度!F978))),B980))</f>
        <v/>
      </c>
      <c r="D980" s="129">
        <f>原始数据_周度!B978</f>
        <v/>
      </c>
      <c r="E980" s="157">
        <f>IF(D980="","",D980/MAX(D$4:D980)-1)</f>
        <v/>
      </c>
    </row>
    <row r="981">
      <c r="A981" s="127">
        <f>原始数据_周度!A979</f>
        <v/>
      </c>
      <c r="B981" s="128">
        <f>IF(特征计算_周度!B979="","",0.25*IF(特征计算_周度!B979="",0,特征计算_周度!B979)+0.25*IF(特征计算_周度!C979="",0,特征计算_周度!C979)+0.15*IF(特征计算_周度!D979="",0,特征计算_周度!D979)+0.15*IF(特征计算_周度!E979="",0,特征计算_周度!E979)+0.2*IF(特征计算_周度!F979="",0,特征计算_周度!F979))</f>
        <v/>
      </c>
      <c r="C981" s="128">
        <f>IF(B981="","",IF(OR(IF(特征计算_周度!B979="",FALSE,特征计算_周度!B979&gt;2),IF(特征计算_周度!C979="",FALSE,特征计算_周度!C979&gt;2),IF(特征计算_周度!G979="",FALSE,特征计算_周度!G979&gt;2),IF(特征计算_周度!E979="",FALSE,特征计算_周度!E979&gt;2),IF(特征计算_周度!F979="",FALSE,特征计算_周度!F979&gt;2)),MAX(B981,MAX(IF(特征计算_周度!B979="",0,特征计算_周度!B979),IF(特征计算_周度!C979="",0,特征计算_周度!C979),IF(特征计算_周度!G979="",0,特征计算_周度!G979),IF(特征计算_周度!E979="",0,特征计算_周度!E979),IF(特征计算_周度!F979="",0,特征计算_周度!F979))),B981))</f>
        <v/>
      </c>
      <c r="D981" s="129">
        <f>原始数据_周度!B979</f>
        <v/>
      </c>
      <c r="E981" s="157">
        <f>IF(D981="","",D981/MAX(D$4:D981)-1)</f>
        <v/>
      </c>
    </row>
    <row r="982">
      <c r="A982" s="127">
        <f>原始数据_周度!A980</f>
        <v/>
      </c>
      <c r="B982" s="128">
        <f>IF(特征计算_周度!B980="","",0.25*IF(特征计算_周度!B980="",0,特征计算_周度!B980)+0.25*IF(特征计算_周度!C980="",0,特征计算_周度!C980)+0.15*IF(特征计算_周度!D980="",0,特征计算_周度!D980)+0.15*IF(特征计算_周度!E980="",0,特征计算_周度!E980)+0.2*IF(特征计算_周度!F980="",0,特征计算_周度!F980))</f>
        <v/>
      </c>
      <c r="C982" s="128">
        <f>IF(B982="","",IF(OR(IF(特征计算_周度!B980="",FALSE,特征计算_周度!B980&gt;2),IF(特征计算_周度!C980="",FALSE,特征计算_周度!C980&gt;2),IF(特征计算_周度!G980="",FALSE,特征计算_周度!G980&gt;2),IF(特征计算_周度!E980="",FALSE,特征计算_周度!E980&gt;2),IF(特征计算_周度!F980="",FALSE,特征计算_周度!F980&gt;2)),MAX(B982,MAX(IF(特征计算_周度!B980="",0,特征计算_周度!B980),IF(特征计算_周度!C980="",0,特征计算_周度!C980),IF(特征计算_周度!G980="",0,特征计算_周度!G980),IF(特征计算_周度!E980="",0,特征计算_周度!E980),IF(特征计算_周度!F980="",0,特征计算_周度!F980))),B982))</f>
        <v/>
      </c>
      <c r="D982" s="129">
        <f>原始数据_周度!B980</f>
        <v/>
      </c>
      <c r="E982" s="157">
        <f>IF(D982="","",D982/MAX(D$4:D982)-1)</f>
        <v/>
      </c>
    </row>
    <row r="983">
      <c r="A983" s="127">
        <f>原始数据_周度!A981</f>
        <v/>
      </c>
      <c r="B983" s="128">
        <f>IF(特征计算_周度!B981="","",0.25*IF(特征计算_周度!B981="",0,特征计算_周度!B981)+0.25*IF(特征计算_周度!C981="",0,特征计算_周度!C981)+0.15*IF(特征计算_周度!D981="",0,特征计算_周度!D981)+0.15*IF(特征计算_周度!E981="",0,特征计算_周度!E981)+0.2*IF(特征计算_周度!F981="",0,特征计算_周度!F981))</f>
        <v/>
      </c>
      <c r="C983" s="128">
        <f>IF(B983="","",IF(OR(IF(特征计算_周度!B981="",FALSE,特征计算_周度!B981&gt;2),IF(特征计算_周度!C981="",FALSE,特征计算_周度!C981&gt;2),IF(特征计算_周度!G981="",FALSE,特征计算_周度!G981&gt;2),IF(特征计算_周度!E981="",FALSE,特征计算_周度!E981&gt;2),IF(特征计算_周度!F981="",FALSE,特征计算_周度!F981&gt;2)),MAX(B983,MAX(IF(特征计算_周度!B981="",0,特征计算_周度!B981),IF(特征计算_周度!C981="",0,特征计算_周度!C981),IF(特征计算_周度!G981="",0,特征计算_周度!G981),IF(特征计算_周度!E981="",0,特征计算_周度!E981),IF(特征计算_周度!F981="",0,特征计算_周度!F981))),B983))</f>
        <v/>
      </c>
      <c r="D983" s="129">
        <f>原始数据_周度!B981</f>
        <v/>
      </c>
      <c r="E983" s="157">
        <f>IF(D983="","",D983/MAX(D$4:D983)-1)</f>
        <v/>
      </c>
    </row>
    <row r="984">
      <c r="A984" s="127">
        <f>原始数据_周度!A982</f>
        <v/>
      </c>
      <c r="B984" s="128">
        <f>IF(特征计算_周度!B982="","",0.25*IF(特征计算_周度!B982="",0,特征计算_周度!B982)+0.25*IF(特征计算_周度!C982="",0,特征计算_周度!C982)+0.15*IF(特征计算_周度!D982="",0,特征计算_周度!D982)+0.15*IF(特征计算_周度!E982="",0,特征计算_周度!E982)+0.2*IF(特征计算_周度!F982="",0,特征计算_周度!F982))</f>
        <v/>
      </c>
      <c r="C984" s="128">
        <f>IF(B984="","",IF(OR(IF(特征计算_周度!B982="",FALSE,特征计算_周度!B982&gt;2),IF(特征计算_周度!C982="",FALSE,特征计算_周度!C982&gt;2),IF(特征计算_周度!G982="",FALSE,特征计算_周度!G982&gt;2),IF(特征计算_周度!E982="",FALSE,特征计算_周度!E982&gt;2),IF(特征计算_周度!F982="",FALSE,特征计算_周度!F982&gt;2)),MAX(B984,MAX(IF(特征计算_周度!B982="",0,特征计算_周度!B982),IF(特征计算_周度!C982="",0,特征计算_周度!C982),IF(特征计算_周度!G982="",0,特征计算_周度!G982),IF(特征计算_周度!E982="",0,特征计算_周度!E982),IF(特征计算_周度!F982="",0,特征计算_周度!F982))),B984))</f>
        <v/>
      </c>
      <c r="D984" s="129">
        <f>原始数据_周度!B982</f>
        <v/>
      </c>
      <c r="E984" s="157">
        <f>IF(D984="","",D984/MAX(D$4:D984)-1)</f>
        <v/>
      </c>
    </row>
    <row r="985">
      <c r="A985" s="127">
        <f>原始数据_周度!A983</f>
        <v/>
      </c>
      <c r="B985" s="128">
        <f>IF(特征计算_周度!B983="","",0.25*IF(特征计算_周度!B983="",0,特征计算_周度!B983)+0.25*IF(特征计算_周度!C983="",0,特征计算_周度!C983)+0.15*IF(特征计算_周度!D983="",0,特征计算_周度!D983)+0.15*IF(特征计算_周度!E983="",0,特征计算_周度!E983)+0.2*IF(特征计算_周度!F983="",0,特征计算_周度!F983))</f>
        <v/>
      </c>
      <c r="C985" s="128">
        <f>IF(B985="","",IF(OR(IF(特征计算_周度!B983="",FALSE,特征计算_周度!B983&gt;2),IF(特征计算_周度!C983="",FALSE,特征计算_周度!C983&gt;2),IF(特征计算_周度!G983="",FALSE,特征计算_周度!G983&gt;2),IF(特征计算_周度!E983="",FALSE,特征计算_周度!E983&gt;2),IF(特征计算_周度!F983="",FALSE,特征计算_周度!F983&gt;2)),MAX(B985,MAX(IF(特征计算_周度!B983="",0,特征计算_周度!B983),IF(特征计算_周度!C983="",0,特征计算_周度!C983),IF(特征计算_周度!G983="",0,特征计算_周度!G983),IF(特征计算_周度!E983="",0,特征计算_周度!E983),IF(特征计算_周度!F983="",0,特征计算_周度!F983))),B985))</f>
        <v/>
      </c>
      <c r="D985" s="129">
        <f>原始数据_周度!B983</f>
        <v/>
      </c>
      <c r="E985" s="157">
        <f>IF(D985="","",D985/MAX(D$4:D985)-1)</f>
        <v/>
      </c>
    </row>
    <row r="986">
      <c r="A986" s="127">
        <f>原始数据_周度!A984</f>
        <v/>
      </c>
      <c r="B986" s="128">
        <f>IF(特征计算_周度!B984="","",0.25*IF(特征计算_周度!B984="",0,特征计算_周度!B984)+0.25*IF(特征计算_周度!C984="",0,特征计算_周度!C984)+0.15*IF(特征计算_周度!D984="",0,特征计算_周度!D984)+0.15*IF(特征计算_周度!E984="",0,特征计算_周度!E984)+0.2*IF(特征计算_周度!F984="",0,特征计算_周度!F984))</f>
        <v/>
      </c>
      <c r="C986" s="128">
        <f>IF(B986="","",IF(OR(IF(特征计算_周度!B984="",FALSE,特征计算_周度!B984&gt;2),IF(特征计算_周度!C984="",FALSE,特征计算_周度!C984&gt;2),IF(特征计算_周度!G984="",FALSE,特征计算_周度!G984&gt;2),IF(特征计算_周度!E984="",FALSE,特征计算_周度!E984&gt;2),IF(特征计算_周度!F984="",FALSE,特征计算_周度!F984&gt;2)),MAX(B986,MAX(IF(特征计算_周度!B984="",0,特征计算_周度!B984),IF(特征计算_周度!C984="",0,特征计算_周度!C984),IF(特征计算_周度!G984="",0,特征计算_周度!G984),IF(特征计算_周度!E984="",0,特征计算_周度!E984),IF(特征计算_周度!F984="",0,特征计算_周度!F984))),B986))</f>
        <v/>
      </c>
      <c r="D986" s="129">
        <f>原始数据_周度!B984</f>
        <v/>
      </c>
      <c r="E986" s="157">
        <f>IF(D986="","",D986/MAX(D$4:D986)-1)</f>
        <v/>
      </c>
    </row>
    <row r="987">
      <c r="A987" s="127">
        <f>原始数据_周度!A985</f>
        <v/>
      </c>
      <c r="B987" s="128">
        <f>IF(特征计算_周度!B985="","",0.25*IF(特征计算_周度!B985="",0,特征计算_周度!B985)+0.25*IF(特征计算_周度!C985="",0,特征计算_周度!C985)+0.15*IF(特征计算_周度!D985="",0,特征计算_周度!D985)+0.15*IF(特征计算_周度!E985="",0,特征计算_周度!E985)+0.2*IF(特征计算_周度!F985="",0,特征计算_周度!F985))</f>
        <v/>
      </c>
      <c r="C987" s="128">
        <f>IF(B987="","",IF(OR(IF(特征计算_周度!B985="",FALSE,特征计算_周度!B985&gt;2),IF(特征计算_周度!C985="",FALSE,特征计算_周度!C985&gt;2),IF(特征计算_周度!G985="",FALSE,特征计算_周度!G985&gt;2),IF(特征计算_周度!E985="",FALSE,特征计算_周度!E985&gt;2),IF(特征计算_周度!F985="",FALSE,特征计算_周度!F985&gt;2)),MAX(B987,MAX(IF(特征计算_周度!B985="",0,特征计算_周度!B985),IF(特征计算_周度!C985="",0,特征计算_周度!C985),IF(特征计算_周度!G985="",0,特征计算_周度!G985),IF(特征计算_周度!E985="",0,特征计算_周度!E985),IF(特征计算_周度!F985="",0,特征计算_周度!F985))),B987))</f>
        <v/>
      </c>
      <c r="D987" s="129">
        <f>原始数据_周度!B985</f>
        <v/>
      </c>
      <c r="E987" s="157">
        <f>IF(D987="","",D987/MAX(D$4:D987)-1)</f>
        <v/>
      </c>
    </row>
    <row r="988">
      <c r="A988" s="127">
        <f>原始数据_周度!A986</f>
        <v/>
      </c>
      <c r="B988" s="128">
        <f>IF(特征计算_周度!B986="","",0.25*IF(特征计算_周度!B986="",0,特征计算_周度!B986)+0.25*IF(特征计算_周度!C986="",0,特征计算_周度!C986)+0.15*IF(特征计算_周度!D986="",0,特征计算_周度!D986)+0.15*IF(特征计算_周度!E986="",0,特征计算_周度!E986)+0.2*IF(特征计算_周度!F986="",0,特征计算_周度!F986))</f>
        <v/>
      </c>
      <c r="C988" s="128">
        <f>IF(B988="","",IF(OR(IF(特征计算_周度!B986="",FALSE,特征计算_周度!B986&gt;2),IF(特征计算_周度!C986="",FALSE,特征计算_周度!C986&gt;2),IF(特征计算_周度!G986="",FALSE,特征计算_周度!G986&gt;2),IF(特征计算_周度!E986="",FALSE,特征计算_周度!E986&gt;2),IF(特征计算_周度!F986="",FALSE,特征计算_周度!F986&gt;2)),MAX(B988,MAX(IF(特征计算_周度!B986="",0,特征计算_周度!B986),IF(特征计算_周度!C986="",0,特征计算_周度!C986),IF(特征计算_周度!G986="",0,特征计算_周度!G986),IF(特征计算_周度!E986="",0,特征计算_周度!E986),IF(特征计算_周度!F986="",0,特征计算_周度!F986))),B988))</f>
        <v/>
      </c>
      <c r="D988" s="129">
        <f>原始数据_周度!B986</f>
        <v/>
      </c>
      <c r="E988" s="157">
        <f>IF(D988="","",D988/MAX(D$4:D988)-1)</f>
        <v/>
      </c>
    </row>
    <row r="989">
      <c r="A989" s="127">
        <f>原始数据_周度!A987</f>
        <v/>
      </c>
      <c r="B989" s="128">
        <f>IF(特征计算_周度!B987="","",0.25*IF(特征计算_周度!B987="",0,特征计算_周度!B987)+0.25*IF(特征计算_周度!C987="",0,特征计算_周度!C987)+0.15*IF(特征计算_周度!D987="",0,特征计算_周度!D987)+0.15*IF(特征计算_周度!E987="",0,特征计算_周度!E987)+0.2*IF(特征计算_周度!F987="",0,特征计算_周度!F987))</f>
        <v/>
      </c>
      <c r="C989" s="128">
        <f>IF(B989="","",IF(OR(IF(特征计算_周度!B987="",FALSE,特征计算_周度!B987&gt;2),IF(特征计算_周度!C987="",FALSE,特征计算_周度!C987&gt;2),IF(特征计算_周度!G987="",FALSE,特征计算_周度!G987&gt;2),IF(特征计算_周度!E987="",FALSE,特征计算_周度!E987&gt;2),IF(特征计算_周度!F987="",FALSE,特征计算_周度!F987&gt;2)),MAX(B989,MAX(IF(特征计算_周度!B987="",0,特征计算_周度!B987),IF(特征计算_周度!C987="",0,特征计算_周度!C987),IF(特征计算_周度!G987="",0,特征计算_周度!G987),IF(特征计算_周度!E987="",0,特征计算_周度!E987),IF(特征计算_周度!F987="",0,特征计算_周度!F987))),B989))</f>
        <v/>
      </c>
      <c r="D989" s="129">
        <f>原始数据_周度!B987</f>
        <v/>
      </c>
      <c r="E989" s="157">
        <f>IF(D989="","",D989/MAX(D$4:D989)-1)</f>
        <v/>
      </c>
    </row>
    <row r="990">
      <c r="A990" s="127">
        <f>原始数据_周度!A988</f>
        <v/>
      </c>
      <c r="B990" s="128">
        <f>IF(特征计算_周度!B988="","",0.25*IF(特征计算_周度!B988="",0,特征计算_周度!B988)+0.25*IF(特征计算_周度!C988="",0,特征计算_周度!C988)+0.15*IF(特征计算_周度!D988="",0,特征计算_周度!D988)+0.15*IF(特征计算_周度!E988="",0,特征计算_周度!E988)+0.2*IF(特征计算_周度!F988="",0,特征计算_周度!F988))</f>
        <v/>
      </c>
      <c r="C990" s="128">
        <f>IF(B990="","",IF(OR(IF(特征计算_周度!B988="",FALSE,特征计算_周度!B988&gt;2),IF(特征计算_周度!C988="",FALSE,特征计算_周度!C988&gt;2),IF(特征计算_周度!G988="",FALSE,特征计算_周度!G988&gt;2),IF(特征计算_周度!E988="",FALSE,特征计算_周度!E988&gt;2),IF(特征计算_周度!F988="",FALSE,特征计算_周度!F988&gt;2)),MAX(B990,MAX(IF(特征计算_周度!B988="",0,特征计算_周度!B988),IF(特征计算_周度!C988="",0,特征计算_周度!C988),IF(特征计算_周度!G988="",0,特征计算_周度!G988),IF(特征计算_周度!E988="",0,特征计算_周度!E988),IF(特征计算_周度!F988="",0,特征计算_周度!F988))),B990))</f>
        <v/>
      </c>
      <c r="D990" s="129">
        <f>原始数据_周度!B988</f>
        <v/>
      </c>
      <c r="E990" s="157">
        <f>IF(D990="","",D990/MAX(D$4:D990)-1)</f>
        <v/>
      </c>
    </row>
    <row r="991">
      <c r="A991" s="127">
        <f>原始数据_周度!A989</f>
        <v/>
      </c>
      <c r="B991" s="128">
        <f>IF(特征计算_周度!B989="","",0.25*IF(特征计算_周度!B989="",0,特征计算_周度!B989)+0.25*IF(特征计算_周度!C989="",0,特征计算_周度!C989)+0.15*IF(特征计算_周度!D989="",0,特征计算_周度!D989)+0.15*IF(特征计算_周度!E989="",0,特征计算_周度!E989)+0.2*IF(特征计算_周度!F989="",0,特征计算_周度!F989))</f>
        <v/>
      </c>
      <c r="C991" s="128">
        <f>IF(B991="","",IF(OR(IF(特征计算_周度!B989="",FALSE,特征计算_周度!B989&gt;2),IF(特征计算_周度!C989="",FALSE,特征计算_周度!C989&gt;2),IF(特征计算_周度!G989="",FALSE,特征计算_周度!G989&gt;2),IF(特征计算_周度!E989="",FALSE,特征计算_周度!E989&gt;2),IF(特征计算_周度!F989="",FALSE,特征计算_周度!F989&gt;2)),MAX(B991,MAX(IF(特征计算_周度!B989="",0,特征计算_周度!B989),IF(特征计算_周度!C989="",0,特征计算_周度!C989),IF(特征计算_周度!G989="",0,特征计算_周度!G989),IF(特征计算_周度!E989="",0,特征计算_周度!E989),IF(特征计算_周度!F989="",0,特征计算_周度!F989))),B991))</f>
        <v/>
      </c>
      <c r="D991" s="129">
        <f>原始数据_周度!B989</f>
        <v/>
      </c>
      <c r="E991" s="157">
        <f>IF(D991="","",D991/MAX(D$4:D991)-1)</f>
        <v/>
      </c>
    </row>
    <row r="992">
      <c r="A992" s="127">
        <f>原始数据_周度!A990</f>
        <v/>
      </c>
      <c r="B992" s="128">
        <f>IF(特征计算_周度!B990="","",0.25*IF(特征计算_周度!B990="",0,特征计算_周度!B990)+0.25*IF(特征计算_周度!C990="",0,特征计算_周度!C990)+0.15*IF(特征计算_周度!D990="",0,特征计算_周度!D990)+0.15*IF(特征计算_周度!E990="",0,特征计算_周度!E990)+0.2*IF(特征计算_周度!F990="",0,特征计算_周度!F990))</f>
        <v/>
      </c>
      <c r="C992" s="128">
        <f>IF(B992="","",IF(OR(IF(特征计算_周度!B990="",FALSE,特征计算_周度!B990&gt;2),IF(特征计算_周度!C990="",FALSE,特征计算_周度!C990&gt;2),IF(特征计算_周度!G990="",FALSE,特征计算_周度!G990&gt;2),IF(特征计算_周度!E990="",FALSE,特征计算_周度!E990&gt;2),IF(特征计算_周度!F990="",FALSE,特征计算_周度!F990&gt;2)),MAX(B992,MAX(IF(特征计算_周度!B990="",0,特征计算_周度!B990),IF(特征计算_周度!C990="",0,特征计算_周度!C990),IF(特征计算_周度!G990="",0,特征计算_周度!G990),IF(特征计算_周度!E990="",0,特征计算_周度!E990),IF(特征计算_周度!F990="",0,特征计算_周度!F990))),B992))</f>
        <v/>
      </c>
      <c r="D992" s="129">
        <f>原始数据_周度!B990</f>
        <v/>
      </c>
      <c r="E992" s="157">
        <f>IF(D992="","",D992/MAX(D$4:D992)-1)</f>
        <v/>
      </c>
    </row>
    <row r="993">
      <c r="A993" s="127">
        <f>原始数据_周度!A991</f>
        <v/>
      </c>
      <c r="B993" s="128">
        <f>IF(特征计算_周度!B991="","",0.25*IF(特征计算_周度!B991="",0,特征计算_周度!B991)+0.25*IF(特征计算_周度!C991="",0,特征计算_周度!C991)+0.15*IF(特征计算_周度!D991="",0,特征计算_周度!D991)+0.15*IF(特征计算_周度!E991="",0,特征计算_周度!E991)+0.2*IF(特征计算_周度!F991="",0,特征计算_周度!F991))</f>
        <v/>
      </c>
      <c r="C993" s="128">
        <f>IF(B993="","",IF(OR(IF(特征计算_周度!B991="",FALSE,特征计算_周度!B991&gt;2),IF(特征计算_周度!C991="",FALSE,特征计算_周度!C991&gt;2),IF(特征计算_周度!G991="",FALSE,特征计算_周度!G991&gt;2),IF(特征计算_周度!E991="",FALSE,特征计算_周度!E991&gt;2),IF(特征计算_周度!F991="",FALSE,特征计算_周度!F991&gt;2)),MAX(B993,MAX(IF(特征计算_周度!B991="",0,特征计算_周度!B991),IF(特征计算_周度!C991="",0,特征计算_周度!C991),IF(特征计算_周度!G991="",0,特征计算_周度!G991),IF(特征计算_周度!E991="",0,特征计算_周度!E991),IF(特征计算_周度!F991="",0,特征计算_周度!F991))),B993))</f>
        <v/>
      </c>
      <c r="D993" s="129">
        <f>原始数据_周度!B991</f>
        <v/>
      </c>
      <c r="E993" s="157">
        <f>IF(D993="","",D993/MAX(D$4:D993)-1)</f>
        <v/>
      </c>
    </row>
    <row r="994">
      <c r="A994" s="127">
        <f>原始数据_周度!A992</f>
        <v/>
      </c>
      <c r="B994" s="128">
        <f>IF(特征计算_周度!B992="","",0.25*IF(特征计算_周度!B992="",0,特征计算_周度!B992)+0.25*IF(特征计算_周度!C992="",0,特征计算_周度!C992)+0.15*IF(特征计算_周度!D992="",0,特征计算_周度!D992)+0.15*IF(特征计算_周度!E992="",0,特征计算_周度!E992)+0.2*IF(特征计算_周度!F992="",0,特征计算_周度!F992))</f>
        <v/>
      </c>
      <c r="C994" s="128">
        <f>IF(B994="","",IF(OR(IF(特征计算_周度!B992="",FALSE,特征计算_周度!B992&gt;2),IF(特征计算_周度!C992="",FALSE,特征计算_周度!C992&gt;2),IF(特征计算_周度!G992="",FALSE,特征计算_周度!G992&gt;2),IF(特征计算_周度!E992="",FALSE,特征计算_周度!E992&gt;2),IF(特征计算_周度!F992="",FALSE,特征计算_周度!F992&gt;2)),MAX(B994,MAX(IF(特征计算_周度!B992="",0,特征计算_周度!B992),IF(特征计算_周度!C992="",0,特征计算_周度!C992),IF(特征计算_周度!G992="",0,特征计算_周度!G992),IF(特征计算_周度!E992="",0,特征计算_周度!E992),IF(特征计算_周度!F992="",0,特征计算_周度!F992))),B994))</f>
        <v/>
      </c>
      <c r="D994" s="129">
        <f>原始数据_周度!B992</f>
        <v/>
      </c>
      <c r="E994" s="157">
        <f>IF(D994="","",D994/MAX(D$4:D994)-1)</f>
        <v/>
      </c>
    </row>
    <row r="995">
      <c r="A995" s="127">
        <f>原始数据_周度!A993</f>
        <v/>
      </c>
      <c r="B995" s="128">
        <f>IF(特征计算_周度!B993="","",0.25*IF(特征计算_周度!B993="",0,特征计算_周度!B993)+0.25*IF(特征计算_周度!C993="",0,特征计算_周度!C993)+0.15*IF(特征计算_周度!D993="",0,特征计算_周度!D993)+0.15*IF(特征计算_周度!E993="",0,特征计算_周度!E993)+0.2*IF(特征计算_周度!F993="",0,特征计算_周度!F993))</f>
        <v/>
      </c>
      <c r="C995" s="128">
        <f>IF(B995="","",IF(OR(IF(特征计算_周度!B993="",FALSE,特征计算_周度!B993&gt;2),IF(特征计算_周度!C993="",FALSE,特征计算_周度!C993&gt;2),IF(特征计算_周度!G993="",FALSE,特征计算_周度!G993&gt;2),IF(特征计算_周度!E993="",FALSE,特征计算_周度!E993&gt;2),IF(特征计算_周度!F993="",FALSE,特征计算_周度!F993&gt;2)),MAX(B995,MAX(IF(特征计算_周度!B993="",0,特征计算_周度!B993),IF(特征计算_周度!C993="",0,特征计算_周度!C993),IF(特征计算_周度!G993="",0,特征计算_周度!G993),IF(特征计算_周度!E993="",0,特征计算_周度!E993),IF(特征计算_周度!F993="",0,特征计算_周度!F993))),B995))</f>
        <v/>
      </c>
      <c r="D995" s="129">
        <f>原始数据_周度!B993</f>
        <v/>
      </c>
      <c r="E995" s="157">
        <f>IF(D995="","",D995/MAX(D$4:D995)-1)</f>
        <v/>
      </c>
    </row>
    <row r="996">
      <c r="A996" s="127">
        <f>原始数据_周度!A994</f>
        <v/>
      </c>
      <c r="B996" s="128">
        <f>IF(特征计算_周度!B994="","",0.25*IF(特征计算_周度!B994="",0,特征计算_周度!B994)+0.25*IF(特征计算_周度!C994="",0,特征计算_周度!C994)+0.15*IF(特征计算_周度!D994="",0,特征计算_周度!D994)+0.15*IF(特征计算_周度!E994="",0,特征计算_周度!E994)+0.2*IF(特征计算_周度!F994="",0,特征计算_周度!F994))</f>
        <v/>
      </c>
      <c r="C996" s="128">
        <f>IF(B996="","",IF(OR(IF(特征计算_周度!B994="",FALSE,特征计算_周度!B994&gt;2),IF(特征计算_周度!C994="",FALSE,特征计算_周度!C994&gt;2),IF(特征计算_周度!G994="",FALSE,特征计算_周度!G994&gt;2),IF(特征计算_周度!E994="",FALSE,特征计算_周度!E994&gt;2),IF(特征计算_周度!F994="",FALSE,特征计算_周度!F994&gt;2)),MAX(B996,MAX(IF(特征计算_周度!B994="",0,特征计算_周度!B994),IF(特征计算_周度!C994="",0,特征计算_周度!C994),IF(特征计算_周度!G994="",0,特征计算_周度!G994),IF(特征计算_周度!E994="",0,特征计算_周度!E994),IF(特征计算_周度!F994="",0,特征计算_周度!F994))),B996))</f>
        <v/>
      </c>
      <c r="D996" s="129">
        <f>原始数据_周度!B994</f>
        <v/>
      </c>
      <c r="E996" s="157">
        <f>IF(D996="","",D996/MAX(D$4:D996)-1)</f>
        <v/>
      </c>
    </row>
    <row r="997">
      <c r="A997" s="127">
        <f>原始数据_周度!A995</f>
        <v/>
      </c>
      <c r="B997" s="128">
        <f>IF(特征计算_周度!B995="","",0.25*IF(特征计算_周度!B995="",0,特征计算_周度!B995)+0.25*IF(特征计算_周度!C995="",0,特征计算_周度!C995)+0.15*IF(特征计算_周度!D995="",0,特征计算_周度!D995)+0.15*IF(特征计算_周度!E995="",0,特征计算_周度!E995)+0.2*IF(特征计算_周度!F995="",0,特征计算_周度!F995))</f>
        <v/>
      </c>
      <c r="C997" s="128">
        <f>IF(B997="","",IF(OR(IF(特征计算_周度!B995="",FALSE,特征计算_周度!B995&gt;2),IF(特征计算_周度!C995="",FALSE,特征计算_周度!C995&gt;2),IF(特征计算_周度!G995="",FALSE,特征计算_周度!G995&gt;2),IF(特征计算_周度!E995="",FALSE,特征计算_周度!E995&gt;2),IF(特征计算_周度!F995="",FALSE,特征计算_周度!F995&gt;2)),MAX(B997,MAX(IF(特征计算_周度!B995="",0,特征计算_周度!B995),IF(特征计算_周度!C995="",0,特征计算_周度!C995),IF(特征计算_周度!G995="",0,特征计算_周度!G995),IF(特征计算_周度!E995="",0,特征计算_周度!E995),IF(特征计算_周度!F995="",0,特征计算_周度!F995))),B997))</f>
        <v/>
      </c>
      <c r="D997" s="129">
        <f>原始数据_周度!B995</f>
        <v/>
      </c>
      <c r="E997" s="157">
        <f>IF(D997="","",D997/MAX(D$4:D997)-1)</f>
        <v/>
      </c>
    </row>
    <row r="998">
      <c r="A998" s="127">
        <f>原始数据_周度!A996</f>
        <v/>
      </c>
      <c r="B998" s="128">
        <f>IF(特征计算_周度!B996="","",0.25*IF(特征计算_周度!B996="",0,特征计算_周度!B996)+0.25*IF(特征计算_周度!C996="",0,特征计算_周度!C996)+0.15*IF(特征计算_周度!D996="",0,特征计算_周度!D996)+0.15*IF(特征计算_周度!E996="",0,特征计算_周度!E996)+0.2*IF(特征计算_周度!F996="",0,特征计算_周度!F996))</f>
        <v/>
      </c>
      <c r="C998" s="128">
        <f>IF(B998="","",IF(OR(IF(特征计算_周度!B996="",FALSE,特征计算_周度!B996&gt;2),IF(特征计算_周度!C996="",FALSE,特征计算_周度!C996&gt;2),IF(特征计算_周度!G996="",FALSE,特征计算_周度!G996&gt;2),IF(特征计算_周度!E996="",FALSE,特征计算_周度!E996&gt;2),IF(特征计算_周度!F996="",FALSE,特征计算_周度!F996&gt;2)),MAX(B998,MAX(IF(特征计算_周度!B996="",0,特征计算_周度!B996),IF(特征计算_周度!C996="",0,特征计算_周度!C996),IF(特征计算_周度!G996="",0,特征计算_周度!G996),IF(特征计算_周度!E996="",0,特征计算_周度!E996),IF(特征计算_周度!F996="",0,特征计算_周度!F996))),B998))</f>
        <v/>
      </c>
      <c r="D998" s="129">
        <f>原始数据_周度!B996</f>
        <v/>
      </c>
      <c r="E998" s="157">
        <f>IF(D998="","",D998/MAX(D$4:D998)-1)</f>
        <v/>
      </c>
    </row>
    <row r="999">
      <c r="A999" s="127">
        <f>原始数据_周度!A997</f>
        <v/>
      </c>
      <c r="B999" s="128">
        <f>IF(特征计算_周度!B997="","",0.25*IF(特征计算_周度!B997="",0,特征计算_周度!B997)+0.25*IF(特征计算_周度!C997="",0,特征计算_周度!C997)+0.15*IF(特征计算_周度!D997="",0,特征计算_周度!D997)+0.15*IF(特征计算_周度!E997="",0,特征计算_周度!E997)+0.2*IF(特征计算_周度!F997="",0,特征计算_周度!F997))</f>
        <v/>
      </c>
      <c r="C999" s="128">
        <f>IF(B999="","",IF(OR(IF(特征计算_周度!B997="",FALSE,特征计算_周度!B997&gt;2),IF(特征计算_周度!C997="",FALSE,特征计算_周度!C997&gt;2),IF(特征计算_周度!G997="",FALSE,特征计算_周度!G997&gt;2),IF(特征计算_周度!E997="",FALSE,特征计算_周度!E997&gt;2),IF(特征计算_周度!F997="",FALSE,特征计算_周度!F997&gt;2)),MAX(B999,MAX(IF(特征计算_周度!B997="",0,特征计算_周度!B997),IF(特征计算_周度!C997="",0,特征计算_周度!C997),IF(特征计算_周度!G997="",0,特征计算_周度!G997),IF(特征计算_周度!E997="",0,特征计算_周度!E997),IF(特征计算_周度!F997="",0,特征计算_周度!F997))),B999))</f>
        <v/>
      </c>
      <c r="D999" s="129">
        <f>原始数据_周度!B997</f>
        <v/>
      </c>
      <c r="E999" s="157">
        <f>IF(D999="","",D999/MAX(D$4:D999)-1)</f>
        <v/>
      </c>
    </row>
    <row r="1000">
      <c r="A1000" s="127">
        <f>原始数据_周度!A998</f>
        <v/>
      </c>
      <c r="B1000" s="128">
        <f>IF(特征计算_周度!B998="","",0.25*IF(特征计算_周度!B998="",0,特征计算_周度!B998)+0.25*IF(特征计算_周度!C998="",0,特征计算_周度!C998)+0.15*IF(特征计算_周度!D998="",0,特征计算_周度!D998)+0.15*IF(特征计算_周度!E998="",0,特征计算_周度!E998)+0.2*IF(特征计算_周度!F998="",0,特征计算_周度!F998))</f>
        <v/>
      </c>
      <c r="C1000" s="128">
        <f>IF(B1000="","",IF(OR(IF(特征计算_周度!B998="",FALSE,特征计算_周度!B998&gt;2),IF(特征计算_周度!C998="",FALSE,特征计算_周度!C998&gt;2),IF(特征计算_周度!G998="",FALSE,特征计算_周度!G998&gt;2),IF(特征计算_周度!E998="",FALSE,特征计算_周度!E998&gt;2),IF(特征计算_周度!F998="",FALSE,特征计算_周度!F998&gt;2)),MAX(B1000,MAX(IF(特征计算_周度!B998="",0,特征计算_周度!B998),IF(特征计算_周度!C998="",0,特征计算_周度!C998),IF(特征计算_周度!G998="",0,特征计算_周度!G998),IF(特征计算_周度!E998="",0,特征计算_周度!E998),IF(特征计算_周度!F998="",0,特征计算_周度!F998))),B1000))</f>
        <v/>
      </c>
      <c r="D1000" s="129">
        <f>原始数据_周度!B998</f>
        <v/>
      </c>
      <c r="E1000" s="157">
        <f>IF(D1000="","",D1000/MAX(D$4:D1000)-1)</f>
        <v/>
      </c>
    </row>
    <row r="1001">
      <c r="A1001" s="127">
        <f>原始数据_周度!A999</f>
        <v/>
      </c>
      <c r="B1001" s="128">
        <f>IF(特征计算_周度!B999="","",0.25*IF(特征计算_周度!B999="",0,特征计算_周度!B999)+0.25*IF(特征计算_周度!C999="",0,特征计算_周度!C999)+0.15*IF(特征计算_周度!D999="",0,特征计算_周度!D999)+0.15*IF(特征计算_周度!E999="",0,特征计算_周度!E999)+0.2*IF(特征计算_周度!F999="",0,特征计算_周度!F999))</f>
        <v/>
      </c>
      <c r="C1001" s="128">
        <f>IF(B1001="","",IF(OR(IF(特征计算_周度!B999="",FALSE,特征计算_周度!B999&gt;2),IF(特征计算_周度!C999="",FALSE,特征计算_周度!C999&gt;2),IF(特征计算_周度!G999="",FALSE,特征计算_周度!G999&gt;2),IF(特征计算_周度!E999="",FALSE,特征计算_周度!E999&gt;2),IF(特征计算_周度!F999="",FALSE,特征计算_周度!F999&gt;2)),MAX(B1001,MAX(IF(特征计算_周度!B999="",0,特征计算_周度!B999),IF(特征计算_周度!C999="",0,特征计算_周度!C999),IF(特征计算_周度!G999="",0,特征计算_周度!G999),IF(特征计算_周度!E999="",0,特征计算_周度!E999),IF(特征计算_周度!F999="",0,特征计算_周度!F999))),B1001))</f>
        <v/>
      </c>
      <c r="D1001" s="129">
        <f>原始数据_周度!B999</f>
        <v/>
      </c>
      <c r="E1001" s="157">
        <f>IF(D1001="","",D1001/MAX(D$4:D1001)-1)</f>
        <v/>
      </c>
    </row>
    <row r="1002">
      <c r="A1002" s="127">
        <f>原始数据_周度!A1000</f>
        <v/>
      </c>
      <c r="B1002" s="128">
        <f>IF(特征计算_周度!B1000="","",0.25*IF(特征计算_周度!B1000="",0,特征计算_周度!B1000)+0.25*IF(特征计算_周度!C1000="",0,特征计算_周度!C1000)+0.15*IF(特征计算_周度!D1000="",0,特征计算_周度!D1000)+0.15*IF(特征计算_周度!E1000="",0,特征计算_周度!E1000)+0.2*IF(特征计算_周度!F1000="",0,特征计算_周度!F1000))</f>
        <v/>
      </c>
      <c r="C1002" s="128">
        <f>IF(B1002="","",IF(OR(IF(特征计算_周度!B1000="",FALSE,特征计算_周度!B1000&gt;2),IF(特征计算_周度!C1000="",FALSE,特征计算_周度!C1000&gt;2),IF(特征计算_周度!G1000="",FALSE,特征计算_周度!G1000&gt;2),IF(特征计算_周度!E1000="",FALSE,特征计算_周度!E1000&gt;2),IF(特征计算_周度!F1000="",FALSE,特征计算_周度!F1000&gt;2)),MAX(B1002,MAX(IF(特征计算_周度!B1000="",0,特征计算_周度!B1000),IF(特征计算_周度!C1000="",0,特征计算_周度!C1000),IF(特征计算_周度!G1000="",0,特征计算_周度!G1000),IF(特征计算_周度!E1000="",0,特征计算_周度!E1000),IF(特征计算_周度!F1000="",0,特征计算_周度!F1000))),B1002))</f>
        <v/>
      </c>
      <c r="D1002" s="129">
        <f>原始数据_周度!B1000</f>
        <v/>
      </c>
      <c r="E1002" s="157">
        <f>IF(D1002="","",D1002/MAX(D$4:D1002)-1)</f>
        <v/>
      </c>
    </row>
    <row r="1003">
      <c r="A1003" s="127">
        <f>原始数据_周度!A1001</f>
        <v/>
      </c>
      <c r="B1003" s="128">
        <f>IF(特征计算_周度!B1001="","",0.25*IF(特征计算_周度!B1001="",0,特征计算_周度!B1001)+0.25*IF(特征计算_周度!C1001="",0,特征计算_周度!C1001)+0.15*IF(特征计算_周度!D1001="",0,特征计算_周度!D1001)+0.15*IF(特征计算_周度!E1001="",0,特征计算_周度!E1001)+0.2*IF(特征计算_周度!F1001="",0,特征计算_周度!F1001))</f>
        <v/>
      </c>
      <c r="C1003" s="128">
        <f>IF(B1003="","",IF(OR(IF(特征计算_周度!B1001="",FALSE,特征计算_周度!B1001&gt;2),IF(特征计算_周度!C1001="",FALSE,特征计算_周度!C1001&gt;2),IF(特征计算_周度!G1001="",FALSE,特征计算_周度!G1001&gt;2),IF(特征计算_周度!E1001="",FALSE,特征计算_周度!E1001&gt;2),IF(特征计算_周度!F1001="",FALSE,特征计算_周度!F1001&gt;2)),MAX(B1003,MAX(IF(特征计算_周度!B1001="",0,特征计算_周度!B1001),IF(特征计算_周度!C1001="",0,特征计算_周度!C1001),IF(特征计算_周度!G1001="",0,特征计算_周度!G1001),IF(特征计算_周度!E1001="",0,特征计算_周度!E1001),IF(特征计算_周度!F1001="",0,特征计算_周度!F1001))),B1003))</f>
        <v/>
      </c>
      <c r="D1003" s="129">
        <f>原始数据_周度!B1001</f>
        <v/>
      </c>
      <c r="E1003" s="157">
        <f>IF(D1003="","",D1003/MAX(D$4:D1003)-1)</f>
        <v/>
      </c>
    </row>
    <row r="1004">
      <c r="A1004" s="127">
        <f>原始数据_周度!A1002</f>
        <v/>
      </c>
      <c r="B1004" s="128">
        <f>IF(特征计算_周度!B1002="","",0.25*IF(特征计算_周度!B1002="",0,特征计算_周度!B1002)+0.25*IF(特征计算_周度!C1002="",0,特征计算_周度!C1002)+0.15*IF(特征计算_周度!D1002="",0,特征计算_周度!D1002)+0.15*IF(特征计算_周度!E1002="",0,特征计算_周度!E1002)+0.2*IF(特征计算_周度!F1002="",0,特征计算_周度!F1002))</f>
        <v/>
      </c>
      <c r="C1004" s="128">
        <f>IF(B1004="","",IF(OR(IF(特征计算_周度!B1002="",FALSE,特征计算_周度!B1002&gt;2),IF(特征计算_周度!C1002="",FALSE,特征计算_周度!C1002&gt;2),IF(特征计算_周度!G1002="",FALSE,特征计算_周度!G1002&gt;2),IF(特征计算_周度!E1002="",FALSE,特征计算_周度!E1002&gt;2),IF(特征计算_周度!F1002="",FALSE,特征计算_周度!F1002&gt;2)),MAX(B1004,MAX(IF(特征计算_周度!B1002="",0,特征计算_周度!B1002),IF(特征计算_周度!C1002="",0,特征计算_周度!C1002),IF(特征计算_周度!G1002="",0,特征计算_周度!G1002),IF(特征计算_周度!E1002="",0,特征计算_周度!E1002),IF(特征计算_周度!F1002="",0,特征计算_周度!F1002))),B1004))</f>
        <v/>
      </c>
      <c r="D1004" s="129">
        <f>原始数据_周度!B1002</f>
        <v/>
      </c>
      <c r="E1004" s="157">
        <f>IF(D1004="","",D1004/MAX(D$4:D1004)-1)</f>
        <v/>
      </c>
    </row>
    <row r="1005">
      <c r="A1005" s="127">
        <f>原始数据_周度!A1003</f>
        <v/>
      </c>
      <c r="B1005" s="128">
        <f>IF(特征计算_周度!B1003="","",0.25*IF(特征计算_周度!B1003="",0,特征计算_周度!B1003)+0.25*IF(特征计算_周度!C1003="",0,特征计算_周度!C1003)+0.15*IF(特征计算_周度!D1003="",0,特征计算_周度!D1003)+0.15*IF(特征计算_周度!E1003="",0,特征计算_周度!E1003)+0.2*IF(特征计算_周度!F1003="",0,特征计算_周度!F1003))</f>
        <v/>
      </c>
      <c r="C1005" s="128">
        <f>IF(B1005="","",IF(OR(IF(特征计算_周度!B1003="",FALSE,特征计算_周度!B1003&gt;2),IF(特征计算_周度!C1003="",FALSE,特征计算_周度!C1003&gt;2),IF(特征计算_周度!G1003="",FALSE,特征计算_周度!G1003&gt;2),IF(特征计算_周度!E1003="",FALSE,特征计算_周度!E1003&gt;2),IF(特征计算_周度!F1003="",FALSE,特征计算_周度!F1003&gt;2)),MAX(B1005,MAX(IF(特征计算_周度!B1003="",0,特征计算_周度!B1003),IF(特征计算_周度!C1003="",0,特征计算_周度!C1003),IF(特征计算_周度!G1003="",0,特征计算_周度!G1003),IF(特征计算_周度!E1003="",0,特征计算_周度!E1003),IF(特征计算_周度!F1003="",0,特征计算_周度!F1003))),B1005))</f>
        <v/>
      </c>
      <c r="D1005" s="129">
        <f>原始数据_周度!B1003</f>
        <v/>
      </c>
      <c r="E1005" s="157">
        <f>IF(D1005="","",D1005/MAX(D$4:D1005)-1)</f>
        <v/>
      </c>
    </row>
    <row r="1006">
      <c r="A1006" s="127">
        <f>原始数据_周度!A1004</f>
        <v/>
      </c>
      <c r="B1006" s="128">
        <f>IF(特征计算_周度!B1004="","",0.25*IF(特征计算_周度!B1004="",0,特征计算_周度!B1004)+0.25*IF(特征计算_周度!C1004="",0,特征计算_周度!C1004)+0.15*IF(特征计算_周度!D1004="",0,特征计算_周度!D1004)+0.15*IF(特征计算_周度!E1004="",0,特征计算_周度!E1004)+0.2*IF(特征计算_周度!F1004="",0,特征计算_周度!F1004))</f>
        <v/>
      </c>
      <c r="C1006" s="128">
        <f>IF(B1006="","",IF(OR(IF(特征计算_周度!B1004="",FALSE,特征计算_周度!B1004&gt;2),IF(特征计算_周度!C1004="",FALSE,特征计算_周度!C1004&gt;2),IF(特征计算_周度!G1004="",FALSE,特征计算_周度!G1004&gt;2),IF(特征计算_周度!E1004="",FALSE,特征计算_周度!E1004&gt;2),IF(特征计算_周度!F1004="",FALSE,特征计算_周度!F1004&gt;2)),MAX(B1006,MAX(IF(特征计算_周度!B1004="",0,特征计算_周度!B1004),IF(特征计算_周度!C1004="",0,特征计算_周度!C1004),IF(特征计算_周度!G1004="",0,特征计算_周度!G1004),IF(特征计算_周度!E1004="",0,特征计算_周度!E1004),IF(特征计算_周度!F1004="",0,特征计算_周度!F1004))),B1006))</f>
        <v/>
      </c>
      <c r="D1006" s="129">
        <f>原始数据_周度!B1004</f>
        <v/>
      </c>
      <c r="E1006" s="157">
        <f>IF(D1006="","",D1006/MAX(D$4:D1006)-1)</f>
        <v/>
      </c>
    </row>
    <row r="1007">
      <c r="A1007" s="127">
        <f>原始数据_周度!A1005</f>
        <v/>
      </c>
      <c r="B1007" s="128">
        <f>IF(特征计算_周度!B1005="","",0.25*IF(特征计算_周度!B1005="",0,特征计算_周度!B1005)+0.25*IF(特征计算_周度!C1005="",0,特征计算_周度!C1005)+0.15*IF(特征计算_周度!D1005="",0,特征计算_周度!D1005)+0.15*IF(特征计算_周度!E1005="",0,特征计算_周度!E1005)+0.2*IF(特征计算_周度!F1005="",0,特征计算_周度!F1005))</f>
        <v/>
      </c>
      <c r="C1007" s="128">
        <f>IF(B1007="","",IF(OR(IF(特征计算_周度!B1005="",FALSE,特征计算_周度!B1005&gt;2),IF(特征计算_周度!C1005="",FALSE,特征计算_周度!C1005&gt;2),IF(特征计算_周度!G1005="",FALSE,特征计算_周度!G1005&gt;2),IF(特征计算_周度!E1005="",FALSE,特征计算_周度!E1005&gt;2),IF(特征计算_周度!F1005="",FALSE,特征计算_周度!F1005&gt;2)),MAX(B1007,MAX(IF(特征计算_周度!B1005="",0,特征计算_周度!B1005),IF(特征计算_周度!C1005="",0,特征计算_周度!C1005),IF(特征计算_周度!G1005="",0,特征计算_周度!G1005),IF(特征计算_周度!E1005="",0,特征计算_周度!E1005),IF(特征计算_周度!F1005="",0,特征计算_周度!F1005))),B1007))</f>
        <v/>
      </c>
      <c r="D1007" s="129">
        <f>原始数据_周度!B1005</f>
        <v/>
      </c>
      <c r="E1007" s="157">
        <f>IF(D1007="","",D1007/MAX(D$4:D1007)-1)</f>
        <v/>
      </c>
    </row>
    <row r="1008">
      <c r="A1008" s="127">
        <f>原始数据_周度!A1006</f>
        <v/>
      </c>
      <c r="B1008" s="128">
        <f>IF(特征计算_周度!B1006="","",0.25*IF(特征计算_周度!B1006="",0,特征计算_周度!B1006)+0.25*IF(特征计算_周度!C1006="",0,特征计算_周度!C1006)+0.15*IF(特征计算_周度!D1006="",0,特征计算_周度!D1006)+0.15*IF(特征计算_周度!E1006="",0,特征计算_周度!E1006)+0.2*IF(特征计算_周度!F1006="",0,特征计算_周度!F1006))</f>
        <v/>
      </c>
      <c r="C1008" s="128">
        <f>IF(B1008="","",IF(OR(IF(特征计算_周度!B1006="",FALSE,特征计算_周度!B1006&gt;2),IF(特征计算_周度!C1006="",FALSE,特征计算_周度!C1006&gt;2),IF(特征计算_周度!G1006="",FALSE,特征计算_周度!G1006&gt;2),IF(特征计算_周度!E1006="",FALSE,特征计算_周度!E1006&gt;2),IF(特征计算_周度!F1006="",FALSE,特征计算_周度!F1006&gt;2)),MAX(B1008,MAX(IF(特征计算_周度!B1006="",0,特征计算_周度!B1006),IF(特征计算_周度!C1006="",0,特征计算_周度!C1006),IF(特征计算_周度!G1006="",0,特征计算_周度!G1006),IF(特征计算_周度!E1006="",0,特征计算_周度!E1006),IF(特征计算_周度!F1006="",0,特征计算_周度!F1006))),B1008))</f>
        <v/>
      </c>
      <c r="D1008" s="129">
        <f>原始数据_周度!B1006</f>
        <v/>
      </c>
      <c r="E1008" s="157">
        <f>IF(D1008="","",D1008/MAX(D$4:D1008)-1)</f>
        <v/>
      </c>
    </row>
    <row r="1009">
      <c r="A1009" s="127">
        <f>原始数据_周度!A1007</f>
        <v/>
      </c>
      <c r="B1009" s="128">
        <f>IF(特征计算_周度!B1007="","",0.25*IF(特征计算_周度!B1007="",0,特征计算_周度!B1007)+0.25*IF(特征计算_周度!C1007="",0,特征计算_周度!C1007)+0.15*IF(特征计算_周度!D1007="",0,特征计算_周度!D1007)+0.15*IF(特征计算_周度!E1007="",0,特征计算_周度!E1007)+0.2*IF(特征计算_周度!F1007="",0,特征计算_周度!F1007))</f>
        <v/>
      </c>
      <c r="C1009" s="128">
        <f>IF(B1009="","",IF(OR(IF(特征计算_周度!B1007="",FALSE,特征计算_周度!B1007&gt;2),IF(特征计算_周度!C1007="",FALSE,特征计算_周度!C1007&gt;2),IF(特征计算_周度!G1007="",FALSE,特征计算_周度!G1007&gt;2),IF(特征计算_周度!E1007="",FALSE,特征计算_周度!E1007&gt;2),IF(特征计算_周度!F1007="",FALSE,特征计算_周度!F1007&gt;2)),MAX(B1009,MAX(IF(特征计算_周度!B1007="",0,特征计算_周度!B1007),IF(特征计算_周度!C1007="",0,特征计算_周度!C1007),IF(特征计算_周度!G1007="",0,特征计算_周度!G1007),IF(特征计算_周度!E1007="",0,特征计算_周度!E1007),IF(特征计算_周度!F1007="",0,特征计算_周度!F1007))),B1009))</f>
        <v/>
      </c>
      <c r="D1009" s="129">
        <f>原始数据_周度!B1007</f>
        <v/>
      </c>
      <c r="E1009" s="157">
        <f>IF(D1009="","",D1009/MAX(D$4:D1009)-1)</f>
        <v/>
      </c>
    </row>
    <row r="1010">
      <c r="A1010" s="127">
        <f>原始数据_周度!A1008</f>
        <v/>
      </c>
      <c r="B1010" s="128">
        <f>IF(特征计算_周度!B1008="","",0.25*IF(特征计算_周度!B1008="",0,特征计算_周度!B1008)+0.25*IF(特征计算_周度!C1008="",0,特征计算_周度!C1008)+0.15*IF(特征计算_周度!D1008="",0,特征计算_周度!D1008)+0.15*IF(特征计算_周度!E1008="",0,特征计算_周度!E1008)+0.2*IF(特征计算_周度!F1008="",0,特征计算_周度!F1008))</f>
        <v/>
      </c>
      <c r="C1010" s="128">
        <f>IF(B1010="","",IF(OR(IF(特征计算_周度!B1008="",FALSE,特征计算_周度!B1008&gt;2),IF(特征计算_周度!C1008="",FALSE,特征计算_周度!C1008&gt;2),IF(特征计算_周度!G1008="",FALSE,特征计算_周度!G1008&gt;2),IF(特征计算_周度!E1008="",FALSE,特征计算_周度!E1008&gt;2),IF(特征计算_周度!F1008="",FALSE,特征计算_周度!F1008&gt;2)),MAX(B1010,MAX(IF(特征计算_周度!B1008="",0,特征计算_周度!B1008),IF(特征计算_周度!C1008="",0,特征计算_周度!C1008),IF(特征计算_周度!G1008="",0,特征计算_周度!G1008),IF(特征计算_周度!E1008="",0,特征计算_周度!E1008),IF(特征计算_周度!F1008="",0,特征计算_周度!F1008))),B1010))</f>
        <v/>
      </c>
      <c r="D1010" s="129">
        <f>原始数据_周度!B1008</f>
        <v/>
      </c>
      <c r="E1010" s="157">
        <f>IF(D1010="","",D1010/MAX(D$4:D1010)-1)</f>
        <v/>
      </c>
    </row>
    <row r="1011">
      <c r="A1011" s="127">
        <f>原始数据_周度!A1009</f>
        <v/>
      </c>
      <c r="B1011" s="128">
        <f>IF(特征计算_周度!B1009="","",0.25*IF(特征计算_周度!B1009="",0,特征计算_周度!B1009)+0.25*IF(特征计算_周度!C1009="",0,特征计算_周度!C1009)+0.15*IF(特征计算_周度!D1009="",0,特征计算_周度!D1009)+0.15*IF(特征计算_周度!E1009="",0,特征计算_周度!E1009)+0.2*IF(特征计算_周度!F1009="",0,特征计算_周度!F1009))</f>
        <v/>
      </c>
      <c r="C1011" s="128">
        <f>IF(B1011="","",IF(OR(IF(特征计算_周度!B1009="",FALSE,特征计算_周度!B1009&gt;2),IF(特征计算_周度!C1009="",FALSE,特征计算_周度!C1009&gt;2),IF(特征计算_周度!G1009="",FALSE,特征计算_周度!G1009&gt;2),IF(特征计算_周度!E1009="",FALSE,特征计算_周度!E1009&gt;2),IF(特征计算_周度!F1009="",FALSE,特征计算_周度!F1009&gt;2)),MAX(B1011,MAX(IF(特征计算_周度!B1009="",0,特征计算_周度!B1009),IF(特征计算_周度!C1009="",0,特征计算_周度!C1009),IF(特征计算_周度!G1009="",0,特征计算_周度!G1009),IF(特征计算_周度!E1009="",0,特征计算_周度!E1009),IF(特征计算_周度!F1009="",0,特征计算_周度!F1009))),B1011))</f>
        <v/>
      </c>
      <c r="D1011" s="129">
        <f>原始数据_周度!B1009</f>
        <v/>
      </c>
      <c r="E1011" s="157">
        <f>IF(D1011="","",D1011/MAX(D$4:D1011)-1)</f>
        <v/>
      </c>
    </row>
    <row r="1012">
      <c r="A1012" s="127">
        <f>原始数据_周度!A1010</f>
        <v/>
      </c>
      <c r="B1012" s="128">
        <f>IF(特征计算_周度!B1010="","",0.25*IF(特征计算_周度!B1010="",0,特征计算_周度!B1010)+0.25*IF(特征计算_周度!C1010="",0,特征计算_周度!C1010)+0.15*IF(特征计算_周度!D1010="",0,特征计算_周度!D1010)+0.15*IF(特征计算_周度!E1010="",0,特征计算_周度!E1010)+0.2*IF(特征计算_周度!F1010="",0,特征计算_周度!F1010))</f>
        <v/>
      </c>
      <c r="C1012" s="128">
        <f>IF(B1012="","",IF(OR(IF(特征计算_周度!B1010="",FALSE,特征计算_周度!B1010&gt;2),IF(特征计算_周度!C1010="",FALSE,特征计算_周度!C1010&gt;2),IF(特征计算_周度!G1010="",FALSE,特征计算_周度!G1010&gt;2),IF(特征计算_周度!E1010="",FALSE,特征计算_周度!E1010&gt;2),IF(特征计算_周度!F1010="",FALSE,特征计算_周度!F1010&gt;2)),MAX(B1012,MAX(IF(特征计算_周度!B1010="",0,特征计算_周度!B1010),IF(特征计算_周度!C1010="",0,特征计算_周度!C1010),IF(特征计算_周度!G1010="",0,特征计算_周度!G1010),IF(特征计算_周度!E1010="",0,特征计算_周度!E1010),IF(特征计算_周度!F1010="",0,特征计算_周度!F1010))),B1012))</f>
        <v/>
      </c>
      <c r="D1012" s="129">
        <f>原始数据_周度!B1010</f>
        <v/>
      </c>
      <c r="E1012" s="157">
        <f>IF(D1012="","",D1012/MAX(D$4:D1012)-1)</f>
        <v/>
      </c>
    </row>
    <row r="1013">
      <c r="A1013" s="127">
        <f>原始数据_周度!A1011</f>
        <v/>
      </c>
      <c r="B1013" s="128">
        <f>IF(特征计算_周度!B1011="","",0.25*IF(特征计算_周度!B1011="",0,特征计算_周度!B1011)+0.25*IF(特征计算_周度!C1011="",0,特征计算_周度!C1011)+0.15*IF(特征计算_周度!D1011="",0,特征计算_周度!D1011)+0.15*IF(特征计算_周度!E1011="",0,特征计算_周度!E1011)+0.2*IF(特征计算_周度!F1011="",0,特征计算_周度!F1011))</f>
        <v/>
      </c>
      <c r="C1013" s="128">
        <f>IF(B1013="","",IF(OR(IF(特征计算_周度!B1011="",FALSE,特征计算_周度!B1011&gt;2),IF(特征计算_周度!C1011="",FALSE,特征计算_周度!C1011&gt;2),IF(特征计算_周度!G1011="",FALSE,特征计算_周度!G1011&gt;2),IF(特征计算_周度!E1011="",FALSE,特征计算_周度!E1011&gt;2),IF(特征计算_周度!F1011="",FALSE,特征计算_周度!F1011&gt;2)),MAX(B1013,MAX(IF(特征计算_周度!B1011="",0,特征计算_周度!B1011),IF(特征计算_周度!C1011="",0,特征计算_周度!C1011),IF(特征计算_周度!G1011="",0,特征计算_周度!G1011),IF(特征计算_周度!E1011="",0,特征计算_周度!E1011),IF(特征计算_周度!F1011="",0,特征计算_周度!F1011))),B1013))</f>
        <v/>
      </c>
      <c r="D1013" s="129">
        <f>原始数据_周度!B1011</f>
        <v/>
      </c>
      <c r="E1013" s="157">
        <f>IF(D1013="","",D1013/MAX(D$4:D1013)-1)</f>
        <v/>
      </c>
    </row>
    <row r="1014">
      <c r="A1014" s="127">
        <f>原始数据_周度!A1012</f>
        <v/>
      </c>
      <c r="B1014" s="128">
        <f>IF(特征计算_周度!B1012="","",0.25*IF(特征计算_周度!B1012="",0,特征计算_周度!B1012)+0.25*IF(特征计算_周度!C1012="",0,特征计算_周度!C1012)+0.15*IF(特征计算_周度!D1012="",0,特征计算_周度!D1012)+0.15*IF(特征计算_周度!E1012="",0,特征计算_周度!E1012)+0.2*IF(特征计算_周度!F1012="",0,特征计算_周度!F1012))</f>
        <v/>
      </c>
      <c r="C1014" s="128">
        <f>IF(B1014="","",IF(OR(IF(特征计算_周度!B1012="",FALSE,特征计算_周度!B1012&gt;2),IF(特征计算_周度!C1012="",FALSE,特征计算_周度!C1012&gt;2),IF(特征计算_周度!G1012="",FALSE,特征计算_周度!G1012&gt;2),IF(特征计算_周度!E1012="",FALSE,特征计算_周度!E1012&gt;2),IF(特征计算_周度!F1012="",FALSE,特征计算_周度!F1012&gt;2)),MAX(B1014,MAX(IF(特征计算_周度!B1012="",0,特征计算_周度!B1012),IF(特征计算_周度!C1012="",0,特征计算_周度!C1012),IF(特征计算_周度!G1012="",0,特征计算_周度!G1012),IF(特征计算_周度!E1012="",0,特征计算_周度!E1012),IF(特征计算_周度!F1012="",0,特征计算_周度!F1012))),B1014))</f>
        <v/>
      </c>
      <c r="D1014" s="129">
        <f>原始数据_周度!B1012</f>
        <v/>
      </c>
      <c r="E1014" s="157">
        <f>IF(D1014="","",D1014/MAX(D$4:D1014)-1)</f>
        <v/>
      </c>
    </row>
    <row r="1015">
      <c r="A1015" s="127">
        <f>原始数据_周度!A1013</f>
        <v/>
      </c>
      <c r="B1015" s="128">
        <f>IF(特征计算_周度!B1013="","",0.25*IF(特征计算_周度!B1013="",0,特征计算_周度!B1013)+0.25*IF(特征计算_周度!C1013="",0,特征计算_周度!C1013)+0.15*IF(特征计算_周度!D1013="",0,特征计算_周度!D1013)+0.15*IF(特征计算_周度!E1013="",0,特征计算_周度!E1013)+0.2*IF(特征计算_周度!F1013="",0,特征计算_周度!F1013))</f>
        <v/>
      </c>
      <c r="C1015" s="128">
        <f>IF(B1015="","",IF(OR(IF(特征计算_周度!B1013="",FALSE,特征计算_周度!B1013&gt;2),IF(特征计算_周度!C1013="",FALSE,特征计算_周度!C1013&gt;2),IF(特征计算_周度!G1013="",FALSE,特征计算_周度!G1013&gt;2),IF(特征计算_周度!E1013="",FALSE,特征计算_周度!E1013&gt;2),IF(特征计算_周度!F1013="",FALSE,特征计算_周度!F1013&gt;2)),MAX(B1015,MAX(IF(特征计算_周度!B1013="",0,特征计算_周度!B1013),IF(特征计算_周度!C1013="",0,特征计算_周度!C1013),IF(特征计算_周度!G1013="",0,特征计算_周度!G1013),IF(特征计算_周度!E1013="",0,特征计算_周度!E1013),IF(特征计算_周度!F1013="",0,特征计算_周度!F1013))),B1015))</f>
        <v/>
      </c>
      <c r="D1015" s="129">
        <f>原始数据_周度!B1013</f>
        <v/>
      </c>
      <c r="E1015" s="157">
        <f>IF(D1015="","",D1015/MAX(D$4:D1015)-1)</f>
        <v/>
      </c>
    </row>
    <row r="1016">
      <c r="A1016" s="127">
        <f>原始数据_周度!A1014</f>
        <v/>
      </c>
      <c r="B1016" s="128">
        <f>IF(特征计算_周度!B1014="","",0.25*IF(特征计算_周度!B1014="",0,特征计算_周度!B1014)+0.25*IF(特征计算_周度!C1014="",0,特征计算_周度!C1014)+0.15*IF(特征计算_周度!D1014="",0,特征计算_周度!D1014)+0.15*IF(特征计算_周度!E1014="",0,特征计算_周度!E1014)+0.2*IF(特征计算_周度!F1014="",0,特征计算_周度!F1014))</f>
        <v/>
      </c>
      <c r="C1016" s="128">
        <f>IF(B1016="","",IF(OR(IF(特征计算_周度!B1014="",FALSE,特征计算_周度!B1014&gt;2),IF(特征计算_周度!C1014="",FALSE,特征计算_周度!C1014&gt;2),IF(特征计算_周度!G1014="",FALSE,特征计算_周度!G1014&gt;2),IF(特征计算_周度!E1014="",FALSE,特征计算_周度!E1014&gt;2),IF(特征计算_周度!F1014="",FALSE,特征计算_周度!F1014&gt;2)),MAX(B1016,MAX(IF(特征计算_周度!B1014="",0,特征计算_周度!B1014),IF(特征计算_周度!C1014="",0,特征计算_周度!C1014),IF(特征计算_周度!G1014="",0,特征计算_周度!G1014),IF(特征计算_周度!E1014="",0,特征计算_周度!E1014),IF(特征计算_周度!F1014="",0,特征计算_周度!F1014))),B1016))</f>
        <v/>
      </c>
      <c r="D1016" s="129">
        <f>原始数据_周度!B1014</f>
        <v/>
      </c>
      <c r="E1016" s="157">
        <f>IF(D1016="","",D1016/MAX(D$4:D1016)-1)</f>
        <v/>
      </c>
    </row>
    <row r="1017">
      <c r="A1017" s="127">
        <f>原始数据_周度!A1015</f>
        <v/>
      </c>
      <c r="B1017" s="128">
        <f>IF(特征计算_周度!B1015="","",0.25*IF(特征计算_周度!B1015="",0,特征计算_周度!B1015)+0.25*IF(特征计算_周度!C1015="",0,特征计算_周度!C1015)+0.15*IF(特征计算_周度!D1015="",0,特征计算_周度!D1015)+0.15*IF(特征计算_周度!E1015="",0,特征计算_周度!E1015)+0.2*IF(特征计算_周度!F1015="",0,特征计算_周度!F1015))</f>
        <v/>
      </c>
      <c r="C1017" s="128">
        <f>IF(B1017="","",IF(OR(IF(特征计算_周度!B1015="",FALSE,特征计算_周度!B1015&gt;2),IF(特征计算_周度!C1015="",FALSE,特征计算_周度!C1015&gt;2),IF(特征计算_周度!G1015="",FALSE,特征计算_周度!G1015&gt;2),IF(特征计算_周度!E1015="",FALSE,特征计算_周度!E1015&gt;2),IF(特征计算_周度!F1015="",FALSE,特征计算_周度!F1015&gt;2)),MAX(B1017,MAX(IF(特征计算_周度!B1015="",0,特征计算_周度!B1015),IF(特征计算_周度!C1015="",0,特征计算_周度!C1015),IF(特征计算_周度!G1015="",0,特征计算_周度!G1015),IF(特征计算_周度!E1015="",0,特征计算_周度!E1015),IF(特征计算_周度!F1015="",0,特征计算_周度!F1015))),B1017))</f>
        <v/>
      </c>
      <c r="D1017" s="129">
        <f>原始数据_周度!B1015</f>
        <v/>
      </c>
      <c r="E1017" s="157">
        <f>IF(D1017="","",D1017/MAX(D$4:D1017)-1)</f>
        <v/>
      </c>
    </row>
    <row r="1018">
      <c r="A1018" s="127">
        <f>原始数据_周度!A1016</f>
        <v/>
      </c>
      <c r="B1018" s="128">
        <f>IF(特征计算_周度!B1016="","",0.25*IF(特征计算_周度!B1016="",0,特征计算_周度!B1016)+0.25*IF(特征计算_周度!C1016="",0,特征计算_周度!C1016)+0.15*IF(特征计算_周度!D1016="",0,特征计算_周度!D1016)+0.15*IF(特征计算_周度!E1016="",0,特征计算_周度!E1016)+0.2*IF(特征计算_周度!F1016="",0,特征计算_周度!F1016))</f>
        <v/>
      </c>
      <c r="C1018" s="128">
        <f>IF(B1018="","",IF(OR(IF(特征计算_周度!B1016="",FALSE,特征计算_周度!B1016&gt;2),IF(特征计算_周度!C1016="",FALSE,特征计算_周度!C1016&gt;2),IF(特征计算_周度!G1016="",FALSE,特征计算_周度!G1016&gt;2),IF(特征计算_周度!E1016="",FALSE,特征计算_周度!E1016&gt;2),IF(特征计算_周度!F1016="",FALSE,特征计算_周度!F1016&gt;2)),MAX(B1018,MAX(IF(特征计算_周度!B1016="",0,特征计算_周度!B1016),IF(特征计算_周度!C1016="",0,特征计算_周度!C1016),IF(特征计算_周度!G1016="",0,特征计算_周度!G1016),IF(特征计算_周度!E1016="",0,特征计算_周度!E1016),IF(特征计算_周度!F1016="",0,特征计算_周度!F1016))),B1018))</f>
        <v/>
      </c>
      <c r="D1018" s="129">
        <f>原始数据_周度!B1016</f>
        <v/>
      </c>
      <c r="E1018" s="157">
        <f>IF(D1018="","",D1018/MAX(D$4:D1018)-1)</f>
        <v/>
      </c>
    </row>
    <row r="1019">
      <c r="A1019" s="127">
        <f>原始数据_周度!A1017</f>
        <v/>
      </c>
      <c r="B1019" s="128">
        <f>IF(特征计算_周度!B1017="","",0.25*IF(特征计算_周度!B1017="",0,特征计算_周度!B1017)+0.25*IF(特征计算_周度!C1017="",0,特征计算_周度!C1017)+0.15*IF(特征计算_周度!D1017="",0,特征计算_周度!D1017)+0.15*IF(特征计算_周度!E1017="",0,特征计算_周度!E1017)+0.2*IF(特征计算_周度!F1017="",0,特征计算_周度!F1017))</f>
        <v/>
      </c>
      <c r="C1019" s="128">
        <f>IF(B1019="","",IF(OR(IF(特征计算_周度!B1017="",FALSE,特征计算_周度!B1017&gt;2),IF(特征计算_周度!C1017="",FALSE,特征计算_周度!C1017&gt;2),IF(特征计算_周度!G1017="",FALSE,特征计算_周度!G1017&gt;2),IF(特征计算_周度!E1017="",FALSE,特征计算_周度!E1017&gt;2),IF(特征计算_周度!F1017="",FALSE,特征计算_周度!F1017&gt;2)),MAX(B1019,MAX(IF(特征计算_周度!B1017="",0,特征计算_周度!B1017),IF(特征计算_周度!C1017="",0,特征计算_周度!C1017),IF(特征计算_周度!G1017="",0,特征计算_周度!G1017),IF(特征计算_周度!E1017="",0,特征计算_周度!E1017),IF(特征计算_周度!F1017="",0,特征计算_周度!F1017))),B1019))</f>
        <v/>
      </c>
      <c r="D1019" s="129">
        <f>原始数据_周度!B1017</f>
        <v/>
      </c>
      <c r="E1019" s="157">
        <f>IF(D1019="","",D1019/MAX(D$4:D1019)-1)</f>
        <v/>
      </c>
    </row>
    <row r="1020">
      <c r="A1020" s="127">
        <f>原始数据_周度!A1018</f>
        <v/>
      </c>
      <c r="B1020" s="128">
        <f>IF(特征计算_周度!B1018="","",0.25*IF(特征计算_周度!B1018="",0,特征计算_周度!B1018)+0.25*IF(特征计算_周度!C1018="",0,特征计算_周度!C1018)+0.15*IF(特征计算_周度!D1018="",0,特征计算_周度!D1018)+0.15*IF(特征计算_周度!E1018="",0,特征计算_周度!E1018)+0.2*IF(特征计算_周度!F1018="",0,特征计算_周度!F1018))</f>
        <v/>
      </c>
      <c r="C1020" s="128">
        <f>IF(B1020="","",IF(OR(IF(特征计算_周度!B1018="",FALSE,特征计算_周度!B1018&gt;2),IF(特征计算_周度!C1018="",FALSE,特征计算_周度!C1018&gt;2),IF(特征计算_周度!G1018="",FALSE,特征计算_周度!G1018&gt;2),IF(特征计算_周度!E1018="",FALSE,特征计算_周度!E1018&gt;2),IF(特征计算_周度!F1018="",FALSE,特征计算_周度!F1018&gt;2)),MAX(B1020,MAX(IF(特征计算_周度!B1018="",0,特征计算_周度!B1018),IF(特征计算_周度!C1018="",0,特征计算_周度!C1018),IF(特征计算_周度!G1018="",0,特征计算_周度!G1018),IF(特征计算_周度!E1018="",0,特征计算_周度!E1018),IF(特征计算_周度!F1018="",0,特征计算_周度!F1018))),B1020))</f>
        <v/>
      </c>
      <c r="D1020" s="129">
        <f>原始数据_周度!B1018</f>
        <v/>
      </c>
      <c r="E1020" s="157">
        <f>IF(D1020="","",D1020/MAX(D$4:D1020)-1)</f>
        <v/>
      </c>
    </row>
    <row r="1021">
      <c r="A1021" s="127">
        <f>原始数据_周度!A1019</f>
        <v/>
      </c>
      <c r="B1021" s="128">
        <f>IF(特征计算_周度!B1019="","",0.25*IF(特征计算_周度!B1019="",0,特征计算_周度!B1019)+0.25*IF(特征计算_周度!C1019="",0,特征计算_周度!C1019)+0.15*IF(特征计算_周度!D1019="",0,特征计算_周度!D1019)+0.15*IF(特征计算_周度!E1019="",0,特征计算_周度!E1019)+0.2*IF(特征计算_周度!F1019="",0,特征计算_周度!F1019))</f>
        <v/>
      </c>
      <c r="C1021" s="128">
        <f>IF(B1021="","",IF(OR(IF(特征计算_周度!B1019="",FALSE,特征计算_周度!B1019&gt;2),IF(特征计算_周度!C1019="",FALSE,特征计算_周度!C1019&gt;2),IF(特征计算_周度!G1019="",FALSE,特征计算_周度!G1019&gt;2),IF(特征计算_周度!E1019="",FALSE,特征计算_周度!E1019&gt;2),IF(特征计算_周度!F1019="",FALSE,特征计算_周度!F1019&gt;2)),MAX(B1021,MAX(IF(特征计算_周度!B1019="",0,特征计算_周度!B1019),IF(特征计算_周度!C1019="",0,特征计算_周度!C1019),IF(特征计算_周度!G1019="",0,特征计算_周度!G1019),IF(特征计算_周度!E1019="",0,特征计算_周度!E1019),IF(特征计算_周度!F1019="",0,特征计算_周度!F1019))),B1021))</f>
        <v/>
      </c>
      <c r="D1021" s="129">
        <f>原始数据_周度!B1019</f>
        <v/>
      </c>
      <c r="E1021" s="157">
        <f>IF(D1021="","",D1021/MAX(D$4:D1021)-1)</f>
        <v/>
      </c>
    </row>
    <row r="1022">
      <c r="A1022" s="127">
        <f>原始数据_周度!A1020</f>
        <v/>
      </c>
      <c r="B1022" s="128">
        <f>IF(特征计算_周度!B1020="","",0.25*IF(特征计算_周度!B1020="",0,特征计算_周度!B1020)+0.25*IF(特征计算_周度!C1020="",0,特征计算_周度!C1020)+0.15*IF(特征计算_周度!D1020="",0,特征计算_周度!D1020)+0.15*IF(特征计算_周度!E1020="",0,特征计算_周度!E1020)+0.2*IF(特征计算_周度!F1020="",0,特征计算_周度!F1020))</f>
        <v/>
      </c>
      <c r="C1022" s="128">
        <f>IF(B1022="","",IF(OR(IF(特征计算_周度!B1020="",FALSE,特征计算_周度!B1020&gt;2),IF(特征计算_周度!C1020="",FALSE,特征计算_周度!C1020&gt;2),IF(特征计算_周度!G1020="",FALSE,特征计算_周度!G1020&gt;2),IF(特征计算_周度!E1020="",FALSE,特征计算_周度!E1020&gt;2),IF(特征计算_周度!F1020="",FALSE,特征计算_周度!F1020&gt;2)),MAX(B1022,MAX(IF(特征计算_周度!B1020="",0,特征计算_周度!B1020),IF(特征计算_周度!C1020="",0,特征计算_周度!C1020),IF(特征计算_周度!G1020="",0,特征计算_周度!G1020),IF(特征计算_周度!E1020="",0,特征计算_周度!E1020),IF(特征计算_周度!F1020="",0,特征计算_周度!F1020))),B1022))</f>
        <v/>
      </c>
      <c r="D1022" s="129">
        <f>原始数据_周度!B1020</f>
        <v/>
      </c>
      <c r="E1022" s="157">
        <f>IF(D1022="","",D1022/MAX(D$4:D1022)-1)</f>
        <v/>
      </c>
    </row>
    <row r="1023">
      <c r="A1023" s="127">
        <f>原始数据_周度!A1021</f>
        <v/>
      </c>
      <c r="B1023" s="128">
        <f>IF(特征计算_周度!B1021="","",0.25*IF(特征计算_周度!B1021="",0,特征计算_周度!B1021)+0.25*IF(特征计算_周度!C1021="",0,特征计算_周度!C1021)+0.15*IF(特征计算_周度!D1021="",0,特征计算_周度!D1021)+0.15*IF(特征计算_周度!E1021="",0,特征计算_周度!E1021)+0.2*IF(特征计算_周度!F1021="",0,特征计算_周度!F1021))</f>
        <v/>
      </c>
      <c r="C1023" s="128">
        <f>IF(B1023="","",IF(OR(IF(特征计算_周度!B1021="",FALSE,特征计算_周度!B1021&gt;2),IF(特征计算_周度!C1021="",FALSE,特征计算_周度!C1021&gt;2),IF(特征计算_周度!G1021="",FALSE,特征计算_周度!G1021&gt;2),IF(特征计算_周度!E1021="",FALSE,特征计算_周度!E1021&gt;2),IF(特征计算_周度!F1021="",FALSE,特征计算_周度!F1021&gt;2)),MAX(B1023,MAX(IF(特征计算_周度!B1021="",0,特征计算_周度!B1021),IF(特征计算_周度!C1021="",0,特征计算_周度!C1021),IF(特征计算_周度!G1021="",0,特征计算_周度!G1021),IF(特征计算_周度!E1021="",0,特征计算_周度!E1021),IF(特征计算_周度!F1021="",0,特征计算_周度!F1021))),B1023))</f>
        <v/>
      </c>
      <c r="D1023" s="129">
        <f>原始数据_周度!B1021</f>
        <v/>
      </c>
      <c r="E1023" s="157">
        <f>IF(D1023="","",D1023/MAX(D$4:D1023)-1)</f>
        <v/>
      </c>
    </row>
    <row r="1024">
      <c r="A1024" s="127">
        <f>原始数据_周度!A1022</f>
        <v/>
      </c>
      <c r="B1024" s="128">
        <f>IF(特征计算_周度!B1022="","",0.25*IF(特征计算_周度!B1022="",0,特征计算_周度!B1022)+0.25*IF(特征计算_周度!C1022="",0,特征计算_周度!C1022)+0.15*IF(特征计算_周度!D1022="",0,特征计算_周度!D1022)+0.15*IF(特征计算_周度!E1022="",0,特征计算_周度!E1022)+0.2*IF(特征计算_周度!F1022="",0,特征计算_周度!F1022))</f>
        <v/>
      </c>
      <c r="C1024" s="128">
        <f>IF(B1024="","",IF(OR(IF(特征计算_周度!B1022="",FALSE,特征计算_周度!B1022&gt;2),IF(特征计算_周度!C1022="",FALSE,特征计算_周度!C1022&gt;2),IF(特征计算_周度!G1022="",FALSE,特征计算_周度!G1022&gt;2),IF(特征计算_周度!E1022="",FALSE,特征计算_周度!E1022&gt;2),IF(特征计算_周度!F1022="",FALSE,特征计算_周度!F1022&gt;2)),MAX(B1024,MAX(IF(特征计算_周度!B1022="",0,特征计算_周度!B1022),IF(特征计算_周度!C1022="",0,特征计算_周度!C1022),IF(特征计算_周度!G1022="",0,特征计算_周度!G1022),IF(特征计算_周度!E1022="",0,特征计算_周度!E1022),IF(特征计算_周度!F1022="",0,特征计算_周度!F1022))),B1024))</f>
        <v/>
      </c>
      <c r="D1024" s="129">
        <f>原始数据_周度!B1022</f>
        <v/>
      </c>
      <c r="E1024" s="157">
        <f>IF(D1024="","",D1024/MAX(D$4:D1024)-1)</f>
        <v/>
      </c>
    </row>
    <row r="1025">
      <c r="A1025" s="127">
        <f>原始数据_周度!A1023</f>
        <v/>
      </c>
      <c r="B1025" s="128">
        <f>IF(特征计算_周度!B1023="","",0.25*IF(特征计算_周度!B1023="",0,特征计算_周度!B1023)+0.25*IF(特征计算_周度!C1023="",0,特征计算_周度!C1023)+0.15*IF(特征计算_周度!D1023="",0,特征计算_周度!D1023)+0.15*IF(特征计算_周度!E1023="",0,特征计算_周度!E1023)+0.2*IF(特征计算_周度!F1023="",0,特征计算_周度!F1023))</f>
        <v/>
      </c>
      <c r="C1025" s="128">
        <f>IF(B1025="","",IF(OR(IF(特征计算_周度!B1023="",FALSE,特征计算_周度!B1023&gt;2),IF(特征计算_周度!C1023="",FALSE,特征计算_周度!C1023&gt;2),IF(特征计算_周度!G1023="",FALSE,特征计算_周度!G1023&gt;2),IF(特征计算_周度!E1023="",FALSE,特征计算_周度!E1023&gt;2),IF(特征计算_周度!F1023="",FALSE,特征计算_周度!F1023&gt;2)),MAX(B1025,MAX(IF(特征计算_周度!B1023="",0,特征计算_周度!B1023),IF(特征计算_周度!C1023="",0,特征计算_周度!C1023),IF(特征计算_周度!G1023="",0,特征计算_周度!G1023),IF(特征计算_周度!E1023="",0,特征计算_周度!E1023),IF(特征计算_周度!F1023="",0,特征计算_周度!F1023))),B1025))</f>
        <v/>
      </c>
      <c r="D1025" s="129">
        <f>原始数据_周度!B1023</f>
        <v/>
      </c>
      <c r="E1025" s="157">
        <f>IF(D1025="","",D1025/MAX(D$4:D1025)-1)</f>
        <v/>
      </c>
    </row>
    <row r="1026">
      <c r="A1026" s="127">
        <f>原始数据_周度!A1024</f>
        <v/>
      </c>
      <c r="B1026" s="128">
        <f>IF(特征计算_周度!B1024="","",0.25*IF(特征计算_周度!B1024="",0,特征计算_周度!B1024)+0.25*IF(特征计算_周度!C1024="",0,特征计算_周度!C1024)+0.15*IF(特征计算_周度!D1024="",0,特征计算_周度!D1024)+0.15*IF(特征计算_周度!E1024="",0,特征计算_周度!E1024)+0.2*IF(特征计算_周度!F1024="",0,特征计算_周度!F1024))</f>
        <v/>
      </c>
      <c r="C1026" s="128">
        <f>IF(B1026="","",IF(OR(IF(特征计算_周度!B1024="",FALSE,特征计算_周度!B1024&gt;2),IF(特征计算_周度!C1024="",FALSE,特征计算_周度!C1024&gt;2),IF(特征计算_周度!G1024="",FALSE,特征计算_周度!G1024&gt;2),IF(特征计算_周度!E1024="",FALSE,特征计算_周度!E1024&gt;2),IF(特征计算_周度!F1024="",FALSE,特征计算_周度!F1024&gt;2)),MAX(B1026,MAX(IF(特征计算_周度!B1024="",0,特征计算_周度!B1024),IF(特征计算_周度!C1024="",0,特征计算_周度!C1024),IF(特征计算_周度!G1024="",0,特征计算_周度!G1024),IF(特征计算_周度!E1024="",0,特征计算_周度!E1024),IF(特征计算_周度!F1024="",0,特征计算_周度!F1024))),B1026))</f>
        <v/>
      </c>
      <c r="D1026" s="129">
        <f>原始数据_周度!B1024</f>
        <v/>
      </c>
      <c r="E1026" s="157">
        <f>IF(D1026="","",D1026/MAX(D$4:D1026)-1)</f>
        <v/>
      </c>
    </row>
    <row r="1027">
      <c r="A1027" s="127">
        <f>原始数据_周度!A1025</f>
        <v/>
      </c>
      <c r="B1027" s="128">
        <f>IF(特征计算_周度!B1025="","",0.25*IF(特征计算_周度!B1025="",0,特征计算_周度!B1025)+0.25*IF(特征计算_周度!C1025="",0,特征计算_周度!C1025)+0.15*IF(特征计算_周度!D1025="",0,特征计算_周度!D1025)+0.15*IF(特征计算_周度!E1025="",0,特征计算_周度!E1025)+0.2*IF(特征计算_周度!F1025="",0,特征计算_周度!F1025))</f>
        <v/>
      </c>
      <c r="C1027" s="128">
        <f>IF(B1027="","",IF(OR(IF(特征计算_周度!B1025="",FALSE,特征计算_周度!B1025&gt;2),IF(特征计算_周度!C1025="",FALSE,特征计算_周度!C1025&gt;2),IF(特征计算_周度!G1025="",FALSE,特征计算_周度!G1025&gt;2),IF(特征计算_周度!E1025="",FALSE,特征计算_周度!E1025&gt;2),IF(特征计算_周度!F1025="",FALSE,特征计算_周度!F1025&gt;2)),MAX(B1027,MAX(IF(特征计算_周度!B1025="",0,特征计算_周度!B1025),IF(特征计算_周度!C1025="",0,特征计算_周度!C1025),IF(特征计算_周度!G1025="",0,特征计算_周度!G1025),IF(特征计算_周度!E1025="",0,特征计算_周度!E1025),IF(特征计算_周度!F1025="",0,特征计算_周度!F1025))),B1027))</f>
        <v/>
      </c>
      <c r="D1027" s="129">
        <f>原始数据_周度!B1025</f>
        <v/>
      </c>
      <c r="E1027" s="157">
        <f>IF(D1027="","",D1027/MAX(D$4:D1027)-1)</f>
        <v/>
      </c>
    </row>
    <row r="1028">
      <c r="A1028" s="127">
        <f>原始数据_周度!A1026</f>
        <v/>
      </c>
      <c r="B1028" s="128">
        <f>IF(特征计算_周度!B1026="","",0.25*IF(特征计算_周度!B1026="",0,特征计算_周度!B1026)+0.25*IF(特征计算_周度!C1026="",0,特征计算_周度!C1026)+0.15*IF(特征计算_周度!D1026="",0,特征计算_周度!D1026)+0.15*IF(特征计算_周度!E1026="",0,特征计算_周度!E1026)+0.2*IF(特征计算_周度!F1026="",0,特征计算_周度!F1026))</f>
        <v/>
      </c>
      <c r="C1028" s="128">
        <f>IF(B1028="","",IF(OR(IF(特征计算_周度!B1026="",FALSE,特征计算_周度!B1026&gt;2),IF(特征计算_周度!C1026="",FALSE,特征计算_周度!C1026&gt;2),IF(特征计算_周度!G1026="",FALSE,特征计算_周度!G1026&gt;2),IF(特征计算_周度!E1026="",FALSE,特征计算_周度!E1026&gt;2),IF(特征计算_周度!F1026="",FALSE,特征计算_周度!F1026&gt;2)),MAX(B1028,MAX(IF(特征计算_周度!B1026="",0,特征计算_周度!B1026),IF(特征计算_周度!C1026="",0,特征计算_周度!C1026),IF(特征计算_周度!G1026="",0,特征计算_周度!G1026),IF(特征计算_周度!E1026="",0,特征计算_周度!E1026),IF(特征计算_周度!F1026="",0,特征计算_周度!F1026))),B1028))</f>
        <v/>
      </c>
      <c r="D1028" s="129">
        <f>原始数据_周度!B1026</f>
        <v/>
      </c>
      <c r="E1028" s="157">
        <f>IF(D1028="","",D1028/MAX(D$4:D1028)-1)</f>
        <v/>
      </c>
    </row>
    <row r="1029">
      <c r="A1029" s="127">
        <f>原始数据_周度!A1027</f>
        <v/>
      </c>
      <c r="B1029" s="128">
        <f>IF(特征计算_周度!B1027="","",0.25*IF(特征计算_周度!B1027="",0,特征计算_周度!B1027)+0.25*IF(特征计算_周度!C1027="",0,特征计算_周度!C1027)+0.15*IF(特征计算_周度!D1027="",0,特征计算_周度!D1027)+0.15*IF(特征计算_周度!E1027="",0,特征计算_周度!E1027)+0.2*IF(特征计算_周度!F1027="",0,特征计算_周度!F1027))</f>
        <v/>
      </c>
      <c r="C1029" s="128">
        <f>IF(B1029="","",IF(OR(IF(特征计算_周度!B1027="",FALSE,特征计算_周度!B1027&gt;2),IF(特征计算_周度!C1027="",FALSE,特征计算_周度!C1027&gt;2),IF(特征计算_周度!G1027="",FALSE,特征计算_周度!G1027&gt;2),IF(特征计算_周度!E1027="",FALSE,特征计算_周度!E1027&gt;2),IF(特征计算_周度!F1027="",FALSE,特征计算_周度!F1027&gt;2)),MAX(B1029,MAX(IF(特征计算_周度!B1027="",0,特征计算_周度!B1027),IF(特征计算_周度!C1027="",0,特征计算_周度!C1027),IF(特征计算_周度!G1027="",0,特征计算_周度!G1027),IF(特征计算_周度!E1027="",0,特征计算_周度!E1027),IF(特征计算_周度!F1027="",0,特征计算_周度!F1027))),B1029))</f>
        <v/>
      </c>
      <c r="D1029" s="129">
        <f>原始数据_周度!B1027</f>
        <v/>
      </c>
      <c r="E1029" s="157">
        <f>IF(D1029="","",D1029/MAX(D$4:D1029)-1)</f>
        <v/>
      </c>
    </row>
    <row r="1030">
      <c r="A1030" s="127">
        <f>原始数据_周度!A1028</f>
        <v/>
      </c>
      <c r="B1030" s="128">
        <f>IF(特征计算_周度!B1028="","",0.25*IF(特征计算_周度!B1028="",0,特征计算_周度!B1028)+0.25*IF(特征计算_周度!C1028="",0,特征计算_周度!C1028)+0.15*IF(特征计算_周度!D1028="",0,特征计算_周度!D1028)+0.15*IF(特征计算_周度!E1028="",0,特征计算_周度!E1028)+0.2*IF(特征计算_周度!F1028="",0,特征计算_周度!F1028))</f>
        <v/>
      </c>
      <c r="C1030" s="128">
        <f>IF(B1030="","",IF(OR(IF(特征计算_周度!B1028="",FALSE,特征计算_周度!B1028&gt;2),IF(特征计算_周度!C1028="",FALSE,特征计算_周度!C1028&gt;2),IF(特征计算_周度!G1028="",FALSE,特征计算_周度!G1028&gt;2),IF(特征计算_周度!E1028="",FALSE,特征计算_周度!E1028&gt;2),IF(特征计算_周度!F1028="",FALSE,特征计算_周度!F1028&gt;2)),MAX(B1030,MAX(IF(特征计算_周度!B1028="",0,特征计算_周度!B1028),IF(特征计算_周度!C1028="",0,特征计算_周度!C1028),IF(特征计算_周度!G1028="",0,特征计算_周度!G1028),IF(特征计算_周度!E1028="",0,特征计算_周度!E1028),IF(特征计算_周度!F1028="",0,特征计算_周度!F1028))),B1030))</f>
        <v/>
      </c>
      <c r="D1030" s="129">
        <f>原始数据_周度!B1028</f>
        <v/>
      </c>
      <c r="E1030" s="157">
        <f>IF(D1030="","",D1030/MAX(D$4:D1030)-1)</f>
        <v/>
      </c>
    </row>
    <row r="1031">
      <c r="A1031" s="127">
        <f>原始数据_周度!A1029</f>
        <v/>
      </c>
      <c r="B1031" s="128">
        <f>IF(特征计算_周度!B1029="","",0.25*IF(特征计算_周度!B1029="",0,特征计算_周度!B1029)+0.25*IF(特征计算_周度!C1029="",0,特征计算_周度!C1029)+0.15*IF(特征计算_周度!D1029="",0,特征计算_周度!D1029)+0.15*IF(特征计算_周度!E1029="",0,特征计算_周度!E1029)+0.2*IF(特征计算_周度!F1029="",0,特征计算_周度!F1029))</f>
        <v/>
      </c>
      <c r="C1031" s="128">
        <f>IF(B1031="","",IF(OR(IF(特征计算_周度!B1029="",FALSE,特征计算_周度!B1029&gt;2),IF(特征计算_周度!C1029="",FALSE,特征计算_周度!C1029&gt;2),IF(特征计算_周度!G1029="",FALSE,特征计算_周度!G1029&gt;2),IF(特征计算_周度!E1029="",FALSE,特征计算_周度!E1029&gt;2),IF(特征计算_周度!F1029="",FALSE,特征计算_周度!F1029&gt;2)),MAX(B1031,MAX(IF(特征计算_周度!B1029="",0,特征计算_周度!B1029),IF(特征计算_周度!C1029="",0,特征计算_周度!C1029),IF(特征计算_周度!G1029="",0,特征计算_周度!G1029),IF(特征计算_周度!E1029="",0,特征计算_周度!E1029),IF(特征计算_周度!F1029="",0,特征计算_周度!F1029))),B1031))</f>
        <v/>
      </c>
      <c r="D1031" s="129">
        <f>原始数据_周度!B1029</f>
        <v/>
      </c>
      <c r="E1031" s="157">
        <f>IF(D1031="","",D1031/MAX(D$4:D1031)-1)</f>
        <v/>
      </c>
    </row>
    <row r="1032">
      <c r="A1032" s="127">
        <f>原始数据_周度!A1030</f>
        <v/>
      </c>
      <c r="B1032" s="128">
        <f>IF(特征计算_周度!B1030="","",0.25*IF(特征计算_周度!B1030="",0,特征计算_周度!B1030)+0.25*IF(特征计算_周度!C1030="",0,特征计算_周度!C1030)+0.15*IF(特征计算_周度!D1030="",0,特征计算_周度!D1030)+0.15*IF(特征计算_周度!E1030="",0,特征计算_周度!E1030)+0.2*IF(特征计算_周度!F1030="",0,特征计算_周度!F1030))</f>
        <v/>
      </c>
      <c r="C1032" s="128">
        <f>IF(B1032="","",IF(OR(IF(特征计算_周度!B1030="",FALSE,特征计算_周度!B1030&gt;2),IF(特征计算_周度!C1030="",FALSE,特征计算_周度!C1030&gt;2),IF(特征计算_周度!G1030="",FALSE,特征计算_周度!G1030&gt;2),IF(特征计算_周度!E1030="",FALSE,特征计算_周度!E1030&gt;2),IF(特征计算_周度!F1030="",FALSE,特征计算_周度!F1030&gt;2)),MAX(B1032,MAX(IF(特征计算_周度!B1030="",0,特征计算_周度!B1030),IF(特征计算_周度!C1030="",0,特征计算_周度!C1030),IF(特征计算_周度!G1030="",0,特征计算_周度!G1030),IF(特征计算_周度!E1030="",0,特征计算_周度!E1030),IF(特征计算_周度!F1030="",0,特征计算_周度!F1030))),B1032))</f>
        <v/>
      </c>
      <c r="D1032" s="129">
        <f>原始数据_周度!B1030</f>
        <v/>
      </c>
      <c r="E1032" s="157">
        <f>IF(D1032="","",D1032/MAX(D$4:D1032)-1)</f>
        <v/>
      </c>
    </row>
    <row r="1033">
      <c r="A1033" s="127">
        <f>原始数据_周度!A1031</f>
        <v/>
      </c>
      <c r="B1033" s="128">
        <f>IF(特征计算_周度!B1031="","",0.25*IF(特征计算_周度!B1031="",0,特征计算_周度!B1031)+0.25*IF(特征计算_周度!C1031="",0,特征计算_周度!C1031)+0.15*IF(特征计算_周度!D1031="",0,特征计算_周度!D1031)+0.15*IF(特征计算_周度!E1031="",0,特征计算_周度!E1031)+0.2*IF(特征计算_周度!F1031="",0,特征计算_周度!F1031))</f>
        <v/>
      </c>
      <c r="C1033" s="128">
        <f>IF(B1033="","",IF(OR(IF(特征计算_周度!B1031="",FALSE,特征计算_周度!B1031&gt;2),IF(特征计算_周度!C1031="",FALSE,特征计算_周度!C1031&gt;2),IF(特征计算_周度!G1031="",FALSE,特征计算_周度!G1031&gt;2),IF(特征计算_周度!E1031="",FALSE,特征计算_周度!E1031&gt;2),IF(特征计算_周度!F1031="",FALSE,特征计算_周度!F1031&gt;2)),MAX(B1033,MAX(IF(特征计算_周度!B1031="",0,特征计算_周度!B1031),IF(特征计算_周度!C1031="",0,特征计算_周度!C1031),IF(特征计算_周度!G1031="",0,特征计算_周度!G1031),IF(特征计算_周度!E1031="",0,特征计算_周度!E1031),IF(特征计算_周度!F1031="",0,特征计算_周度!F1031))),B1033))</f>
        <v/>
      </c>
      <c r="D1033" s="129">
        <f>原始数据_周度!B1031</f>
        <v/>
      </c>
      <c r="E1033" s="157">
        <f>IF(D1033="","",D1033/MAX(D$4:D1033)-1)</f>
        <v/>
      </c>
    </row>
    <row r="1034">
      <c r="A1034" s="127">
        <f>原始数据_周度!A1032</f>
        <v/>
      </c>
      <c r="B1034" s="128">
        <f>IF(特征计算_周度!B1032="","",0.25*IF(特征计算_周度!B1032="",0,特征计算_周度!B1032)+0.25*IF(特征计算_周度!C1032="",0,特征计算_周度!C1032)+0.15*IF(特征计算_周度!D1032="",0,特征计算_周度!D1032)+0.15*IF(特征计算_周度!E1032="",0,特征计算_周度!E1032)+0.2*IF(特征计算_周度!F1032="",0,特征计算_周度!F1032))</f>
        <v/>
      </c>
      <c r="C1034" s="128">
        <f>IF(B1034="","",IF(OR(IF(特征计算_周度!B1032="",FALSE,特征计算_周度!B1032&gt;2),IF(特征计算_周度!C1032="",FALSE,特征计算_周度!C1032&gt;2),IF(特征计算_周度!G1032="",FALSE,特征计算_周度!G1032&gt;2),IF(特征计算_周度!E1032="",FALSE,特征计算_周度!E1032&gt;2),IF(特征计算_周度!F1032="",FALSE,特征计算_周度!F1032&gt;2)),MAX(B1034,MAX(IF(特征计算_周度!B1032="",0,特征计算_周度!B1032),IF(特征计算_周度!C1032="",0,特征计算_周度!C1032),IF(特征计算_周度!G1032="",0,特征计算_周度!G1032),IF(特征计算_周度!E1032="",0,特征计算_周度!E1032),IF(特征计算_周度!F1032="",0,特征计算_周度!F1032))),B1034))</f>
        <v/>
      </c>
      <c r="D1034" s="129">
        <f>原始数据_周度!B1032</f>
        <v/>
      </c>
      <c r="E1034" s="157">
        <f>IF(D1034="","",D1034/MAX(D$4:D1034)-1)</f>
        <v/>
      </c>
    </row>
    <row r="1035">
      <c r="A1035" s="127">
        <f>原始数据_周度!A1033</f>
        <v/>
      </c>
      <c r="B1035" s="128">
        <f>IF(特征计算_周度!B1033="","",0.25*IF(特征计算_周度!B1033="",0,特征计算_周度!B1033)+0.25*IF(特征计算_周度!C1033="",0,特征计算_周度!C1033)+0.15*IF(特征计算_周度!D1033="",0,特征计算_周度!D1033)+0.15*IF(特征计算_周度!E1033="",0,特征计算_周度!E1033)+0.2*IF(特征计算_周度!F1033="",0,特征计算_周度!F1033))</f>
        <v/>
      </c>
      <c r="C1035" s="128">
        <f>IF(B1035="","",IF(OR(IF(特征计算_周度!B1033="",FALSE,特征计算_周度!B1033&gt;2),IF(特征计算_周度!C1033="",FALSE,特征计算_周度!C1033&gt;2),IF(特征计算_周度!G1033="",FALSE,特征计算_周度!G1033&gt;2),IF(特征计算_周度!E1033="",FALSE,特征计算_周度!E1033&gt;2),IF(特征计算_周度!F1033="",FALSE,特征计算_周度!F1033&gt;2)),MAX(B1035,MAX(IF(特征计算_周度!B1033="",0,特征计算_周度!B1033),IF(特征计算_周度!C1033="",0,特征计算_周度!C1033),IF(特征计算_周度!G1033="",0,特征计算_周度!G1033),IF(特征计算_周度!E1033="",0,特征计算_周度!E1033),IF(特征计算_周度!F1033="",0,特征计算_周度!F1033))),B1035))</f>
        <v/>
      </c>
      <c r="D1035" s="129">
        <f>原始数据_周度!B1033</f>
        <v/>
      </c>
      <c r="E1035" s="157">
        <f>IF(D1035="","",D1035/MAX(D$4:D1035)-1)</f>
        <v/>
      </c>
    </row>
    <row r="1036">
      <c r="A1036" s="127">
        <f>原始数据_周度!A1034</f>
        <v/>
      </c>
      <c r="B1036" s="128">
        <f>IF(特征计算_周度!B1034="","",0.25*IF(特征计算_周度!B1034="",0,特征计算_周度!B1034)+0.25*IF(特征计算_周度!C1034="",0,特征计算_周度!C1034)+0.15*IF(特征计算_周度!D1034="",0,特征计算_周度!D1034)+0.15*IF(特征计算_周度!E1034="",0,特征计算_周度!E1034)+0.2*IF(特征计算_周度!F1034="",0,特征计算_周度!F1034))</f>
        <v/>
      </c>
      <c r="C1036" s="128">
        <f>IF(B1036="","",IF(OR(IF(特征计算_周度!B1034="",FALSE,特征计算_周度!B1034&gt;2),IF(特征计算_周度!C1034="",FALSE,特征计算_周度!C1034&gt;2),IF(特征计算_周度!G1034="",FALSE,特征计算_周度!G1034&gt;2),IF(特征计算_周度!E1034="",FALSE,特征计算_周度!E1034&gt;2),IF(特征计算_周度!F1034="",FALSE,特征计算_周度!F1034&gt;2)),MAX(B1036,MAX(IF(特征计算_周度!B1034="",0,特征计算_周度!B1034),IF(特征计算_周度!C1034="",0,特征计算_周度!C1034),IF(特征计算_周度!G1034="",0,特征计算_周度!G1034),IF(特征计算_周度!E1034="",0,特征计算_周度!E1034),IF(特征计算_周度!F1034="",0,特征计算_周度!F1034))),B1036))</f>
        <v/>
      </c>
      <c r="D1036" s="129">
        <f>原始数据_周度!B1034</f>
        <v/>
      </c>
      <c r="E1036" s="157">
        <f>IF(D1036="","",D1036/MAX(D$4:D1036)-1)</f>
        <v/>
      </c>
    </row>
    <row r="1037">
      <c r="A1037" s="127">
        <f>原始数据_周度!A1035</f>
        <v/>
      </c>
      <c r="B1037" s="128">
        <f>IF(特征计算_周度!B1035="","",0.25*IF(特征计算_周度!B1035="",0,特征计算_周度!B1035)+0.25*IF(特征计算_周度!C1035="",0,特征计算_周度!C1035)+0.15*IF(特征计算_周度!D1035="",0,特征计算_周度!D1035)+0.15*IF(特征计算_周度!E1035="",0,特征计算_周度!E1035)+0.2*IF(特征计算_周度!F1035="",0,特征计算_周度!F1035))</f>
        <v/>
      </c>
      <c r="C1037" s="128">
        <f>IF(B1037="","",IF(OR(IF(特征计算_周度!B1035="",FALSE,特征计算_周度!B1035&gt;2),IF(特征计算_周度!C1035="",FALSE,特征计算_周度!C1035&gt;2),IF(特征计算_周度!G1035="",FALSE,特征计算_周度!G1035&gt;2),IF(特征计算_周度!E1035="",FALSE,特征计算_周度!E1035&gt;2),IF(特征计算_周度!F1035="",FALSE,特征计算_周度!F1035&gt;2)),MAX(B1037,MAX(IF(特征计算_周度!B1035="",0,特征计算_周度!B1035),IF(特征计算_周度!C1035="",0,特征计算_周度!C1035),IF(特征计算_周度!G1035="",0,特征计算_周度!G1035),IF(特征计算_周度!E1035="",0,特征计算_周度!E1035),IF(特征计算_周度!F1035="",0,特征计算_周度!F1035))),B1037))</f>
        <v/>
      </c>
      <c r="D1037" s="129">
        <f>原始数据_周度!B1035</f>
        <v/>
      </c>
      <c r="E1037" s="157">
        <f>IF(D1037="","",D1037/MAX(D$4:D1037)-1)</f>
        <v/>
      </c>
    </row>
    <row r="1038">
      <c r="A1038" s="127">
        <f>原始数据_周度!A1036</f>
        <v/>
      </c>
      <c r="B1038" s="128">
        <f>IF(特征计算_周度!B1036="","",0.25*IF(特征计算_周度!B1036="",0,特征计算_周度!B1036)+0.25*IF(特征计算_周度!C1036="",0,特征计算_周度!C1036)+0.15*IF(特征计算_周度!D1036="",0,特征计算_周度!D1036)+0.15*IF(特征计算_周度!E1036="",0,特征计算_周度!E1036)+0.2*IF(特征计算_周度!F1036="",0,特征计算_周度!F1036))</f>
        <v/>
      </c>
      <c r="C1038" s="128">
        <f>IF(B1038="","",IF(OR(IF(特征计算_周度!B1036="",FALSE,特征计算_周度!B1036&gt;2),IF(特征计算_周度!C1036="",FALSE,特征计算_周度!C1036&gt;2),IF(特征计算_周度!G1036="",FALSE,特征计算_周度!G1036&gt;2),IF(特征计算_周度!E1036="",FALSE,特征计算_周度!E1036&gt;2),IF(特征计算_周度!F1036="",FALSE,特征计算_周度!F1036&gt;2)),MAX(B1038,MAX(IF(特征计算_周度!B1036="",0,特征计算_周度!B1036),IF(特征计算_周度!C1036="",0,特征计算_周度!C1036),IF(特征计算_周度!G1036="",0,特征计算_周度!G1036),IF(特征计算_周度!E1036="",0,特征计算_周度!E1036),IF(特征计算_周度!F1036="",0,特征计算_周度!F1036))),B1038))</f>
        <v/>
      </c>
      <c r="D1038" s="129">
        <f>原始数据_周度!B1036</f>
        <v/>
      </c>
      <c r="E1038" s="157">
        <f>IF(D1038="","",D1038/MAX(D$4:D1038)-1)</f>
        <v/>
      </c>
    </row>
    <row r="1039">
      <c r="A1039" s="127">
        <f>原始数据_周度!A1037</f>
        <v/>
      </c>
      <c r="B1039" s="128">
        <f>IF(特征计算_周度!B1037="","",0.25*IF(特征计算_周度!B1037="",0,特征计算_周度!B1037)+0.25*IF(特征计算_周度!C1037="",0,特征计算_周度!C1037)+0.15*IF(特征计算_周度!D1037="",0,特征计算_周度!D1037)+0.15*IF(特征计算_周度!E1037="",0,特征计算_周度!E1037)+0.2*IF(特征计算_周度!F1037="",0,特征计算_周度!F1037))</f>
        <v/>
      </c>
      <c r="C1039" s="128">
        <f>IF(B1039="","",IF(OR(IF(特征计算_周度!B1037="",FALSE,特征计算_周度!B1037&gt;2),IF(特征计算_周度!C1037="",FALSE,特征计算_周度!C1037&gt;2),IF(特征计算_周度!G1037="",FALSE,特征计算_周度!G1037&gt;2),IF(特征计算_周度!E1037="",FALSE,特征计算_周度!E1037&gt;2),IF(特征计算_周度!F1037="",FALSE,特征计算_周度!F1037&gt;2)),MAX(B1039,MAX(IF(特征计算_周度!B1037="",0,特征计算_周度!B1037),IF(特征计算_周度!C1037="",0,特征计算_周度!C1037),IF(特征计算_周度!G1037="",0,特征计算_周度!G1037),IF(特征计算_周度!E1037="",0,特征计算_周度!E1037),IF(特征计算_周度!F1037="",0,特征计算_周度!F1037))),B1039))</f>
        <v/>
      </c>
      <c r="D1039" s="129">
        <f>原始数据_周度!B1037</f>
        <v/>
      </c>
      <c r="E1039" s="157">
        <f>IF(D1039="","",D1039/MAX(D$4:D1039)-1)</f>
        <v/>
      </c>
    </row>
    <row r="1040">
      <c r="A1040" s="127">
        <f>原始数据_周度!A1038</f>
        <v/>
      </c>
      <c r="B1040" s="128">
        <f>IF(特征计算_周度!B1038="","",0.25*IF(特征计算_周度!B1038="",0,特征计算_周度!B1038)+0.25*IF(特征计算_周度!C1038="",0,特征计算_周度!C1038)+0.15*IF(特征计算_周度!D1038="",0,特征计算_周度!D1038)+0.15*IF(特征计算_周度!E1038="",0,特征计算_周度!E1038)+0.2*IF(特征计算_周度!F1038="",0,特征计算_周度!F1038))</f>
        <v/>
      </c>
      <c r="C1040" s="128">
        <f>IF(B1040="","",IF(OR(IF(特征计算_周度!B1038="",FALSE,特征计算_周度!B1038&gt;2),IF(特征计算_周度!C1038="",FALSE,特征计算_周度!C1038&gt;2),IF(特征计算_周度!G1038="",FALSE,特征计算_周度!G1038&gt;2),IF(特征计算_周度!E1038="",FALSE,特征计算_周度!E1038&gt;2),IF(特征计算_周度!F1038="",FALSE,特征计算_周度!F1038&gt;2)),MAX(B1040,MAX(IF(特征计算_周度!B1038="",0,特征计算_周度!B1038),IF(特征计算_周度!C1038="",0,特征计算_周度!C1038),IF(特征计算_周度!G1038="",0,特征计算_周度!G1038),IF(特征计算_周度!E1038="",0,特征计算_周度!E1038),IF(特征计算_周度!F1038="",0,特征计算_周度!F1038))),B1040))</f>
        <v/>
      </c>
      <c r="D1040" s="129">
        <f>原始数据_周度!B1038</f>
        <v/>
      </c>
      <c r="E1040" s="157">
        <f>IF(D1040="","",D1040/MAX(D$4:D1040)-1)</f>
        <v/>
      </c>
    </row>
    <row r="1041">
      <c r="A1041" s="127">
        <f>原始数据_周度!A1039</f>
        <v/>
      </c>
      <c r="B1041" s="128">
        <f>IF(特征计算_周度!B1039="","",0.25*IF(特征计算_周度!B1039="",0,特征计算_周度!B1039)+0.25*IF(特征计算_周度!C1039="",0,特征计算_周度!C1039)+0.15*IF(特征计算_周度!D1039="",0,特征计算_周度!D1039)+0.15*IF(特征计算_周度!E1039="",0,特征计算_周度!E1039)+0.2*IF(特征计算_周度!F1039="",0,特征计算_周度!F1039))</f>
        <v/>
      </c>
      <c r="C1041" s="128">
        <f>IF(B1041="","",IF(OR(IF(特征计算_周度!B1039="",FALSE,特征计算_周度!B1039&gt;2),IF(特征计算_周度!C1039="",FALSE,特征计算_周度!C1039&gt;2),IF(特征计算_周度!G1039="",FALSE,特征计算_周度!G1039&gt;2),IF(特征计算_周度!E1039="",FALSE,特征计算_周度!E1039&gt;2),IF(特征计算_周度!F1039="",FALSE,特征计算_周度!F1039&gt;2)),MAX(B1041,MAX(IF(特征计算_周度!B1039="",0,特征计算_周度!B1039),IF(特征计算_周度!C1039="",0,特征计算_周度!C1039),IF(特征计算_周度!G1039="",0,特征计算_周度!G1039),IF(特征计算_周度!E1039="",0,特征计算_周度!E1039),IF(特征计算_周度!F1039="",0,特征计算_周度!F1039))),B1041))</f>
        <v/>
      </c>
      <c r="D1041" s="129">
        <f>原始数据_周度!B1039</f>
        <v/>
      </c>
      <c r="E1041" s="157">
        <f>IF(D1041="","",D1041/MAX(D$4:D1041)-1)</f>
        <v/>
      </c>
    </row>
    <row r="1042">
      <c r="A1042" s="127">
        <f>原始数据_周度!A1040</f>
        <v/>
      </c>
      <c r="B1042" s="128">
        <f>IF(特征计算_周度!B1040="","",0.25*IF(特征计算_周度!B1040="",0,特征计算_周度!B1040)+0.25*IF(特征计算_周度!C1040="",0,特征计算_周度!C1040)+0.15*IF(特征计算_周度!D1040="",0,特征计算_周度!D1040)+0.15*IF(特征计算_周度!E1040="",0,特征计算_周度!E1040)+0.2*IF(特征计算_周度!F1040="",0,特征计算_周度!F1040))</f>
        <v/>
      </c>
      <c r="C1042" s="128">
        <f>IF(B1042="","",IF(OR(IF(特征计算_周度!B1040="",FALSE,特征计算_周度!B1040&gt;2),IF(特征计算_周度!C1040="",FALSE,特征计算_周度!C1040&gt;2),IF(特征计算_周度!G1040="",FALSE,特征计算_周度!G1040&gt;2),IF(特征计算_周度!E1040="",FALSE,特征计算_周度!E1040&gt;2),IF(特征计算_周度!F1040="",FALSE,特征计算_周度!F1040&gt;2)),MAX(B1042,MAX(IF(特征计算_周度!B1040="",0,特征计算_周度!B1040),IF(特征计算_周度!C1040="",0,特征计算_周度!C1040),IF(特征计算_周度!G1040="",0,特征计算_周度!G1040),IF(特征计算_周度!E1040="",0,特征计算_周度!E1040),IF(特征计算_周度!F1040="",0,特征计算_周度!F1040))),B1042))</f>
        <v/>
      </c>
      <c r="D1042" s="129">
        <f>原始数据_周度!B1040</f>
        <v/>
      </c>
      <c r="E1042" s="157">
        <f>IF(D1042="","",D1042/MAX(D$4:D1042)-1)</f>
        <v/>
      </c>
    </row>
    <row r="1043">
      <c r="A1043" s="127">
        <f>原始数据_周度!A1041</f>
        <v/>
      </c>
      <c r="B1043" s="128">
        <f>IF(特征计算_周度!B1041="","",0.25*IF(特征计算_周度!B1041="",0,特征计算_周度!B1041)+0.25*IF(特征计算_周度!C1041="",0,特征计算_周度!C1041)+0.15*IF(特征计算_周度!D1041="",0,特征计算_周度!D1041)+0.15*IF(特征计算_周度!E1041="",0,特征计算_周度!E1041)+0.2*IF(特征计算_周度!F1041="",0,特征计算_周度!F1041))</f>
        <v/>
      </c>
      <c r="C1043" s="128">
        <f>IF(B1043="","",IF(OR(IF(特征计算_周度!B1041="",FALSE,特征计算_周度!B1041&gt;2),IF(特征计算_周度!C1041="",FALSE,特征计算_周度!C1041&gt;2),IF(特征计算_周度!G1041="",FALSE,特征计算_周度!G1041&gt;2),IF(特征计算_周度!E1041="",FALSE,特征计算_周度!E1041&gt;2),IF(特征计算_周度!F1041="",FALSE,特征计算_周度!F1041&gt;2)),MAX(B1043,MAX(IF(特征计算_周度!B1041="",0,特征计算_周度!B1041),IF(特征计算_周度!C1041="",0,特征计算_周度!C1041),IF(特征计算_周度!G1041="",0,特征计算_周度!G1041),IF(特征计算_周度!E1041="",0,特征计算_周度!E1041),IF(特征计算_周度!F1041="",0,特征计算_周度!F1041))),B1043))</f>
        <v/>
      </c>
      <c r="D1043" s="129">
        <f>原始数据_周度!B1041</f>
        <v/>
      </c>
      <c r="E1043" s="157">
        <f>IF(D1043="","",D1043/MAX(D$4:D1043)-1)</f>
        <v/>
      </c>
    </row>
    <row r="1044">
      <c r="A1044" s="127">
        <f>原始数据_周度!A1042</f>
        <v/>
      </c>
      <c r="B1044" s="128">
        <f>IF(特征计算_周度!B1042="","",0.25*IF(特征计算_周度!B1042="",0,特征计算_周度!B1042)+0.25*IF(特征计算_周度!C1042="",0,特征计算_周度!C1042)+0.15*IF(特征计算_周度!D1042="",0,特征计算_周度!D1042)+0.15*IF(特征计算_周度!E1042="",0,特征计算_周度!E1042)+0.2*IF(特征计算_周度!F1042="",0,特征计算_周度!F1042))</f>
        <v/>
      </c>
      <c r="C1044" s="128">
        <f>IF(B1044="","",IF(OR(IF(特征计算_周度!B1042="",FALSE,特征计算_周度!B1042&gt;2),IF(特征计算_周度!C1042="",FALSE,特征计算_周度!C1042&gt;2),IF(特征计算_周度!G1042="",FALSE,特征计算_周度!G1042&gt;2),IF(特征计算_周度!E1042="",FALSE,特征计算_周度!E1042&gt;2),IF(特征计算_周度!F1042="",FALSE,特征计算_周度!F1042&gt;2)),MAX(B1044,MAX(IF(特征计算_周度!B1042="",0,特征计算_周度!B1042),IF(特征计算_周度!C1042="",0,特征计算_周度!C1042),IF(特征计算_周度!G1042="",0,特征计算_周度!G1042),IF(特征计算_周度!E1042="",0,特征计算_周度!E1042),IF(特征计算_周度!F1042="",0,特征计算_周度!F1042))),B1044))</f>
        <v/>
      </c>
      <c r="D1044" s="129">
        <f>原始数据_周度!B1042</f>
        <v/>
      </c>
      <c r="E1044" s="157">
        <f>IF(D1044="","",D1044/MAX(D$4:D1044)-1)</f>
        <v/>
      </c>
    </row>
    <row r="1045">
      <c r="A1045" s="127">
        <f>原始数据_周度!A1043</f>
        <v/>
      </c>
      <c r="B1045" s="128">
        <f>IF(特征计算_周度!B1043="","",0.25*IF(特征计算_周度!B1043="",0,特征计算_周度!B1043)+0.25*IF(特征计算_周度!C1043="",0,特征计算_周度!C1043)+0.15*IF(特征计算_周度!D1043="",0,特征计算_周度!D1043)+0.15*IF(特征计算_周度!E1043="",0,特征计算_周度!E1043)+0.2*IF(特征计算_周度!F1043="",0,特征计算_周度!F1043))</f>
        <v/>
      </c>
      <c r="C1045" s="128">
        <f>IF(B1045="","",IF(OR(IF(特征计算_周度!B1043="",FALSE,特征计算_周度!B1043&gt;2),IF(特征计算_周度!C1043="",FALSE,特征计算_周度!C1043&gt;2),IF(特征计算_周度!G1043="",FALSE,特征计算_周度!G1043&gt;2),IF(特征计算_周度!E1043="",FALSE,特征计算_周度!E1043&gt;2),IF(特征计算_周度!F1043="",FALSE,特征计算_周度!F1043&gt;2)),MAX(B1045,MAX(IF(特征计算_周度!B1043="",0,特征计算_周度!B1043),IF(特征计算_周度!C1043="",0,特征计算_周度!C1043),IF(特征计算_周度!G1043="",0,特征计算_周度!G1043),IF(特征计算_周度!E1043="",0,特征计算_周度!E1043),IF(特征计算_周度!F1043="",0,特征计算_周度!F1043))),B1045))</f>
        <v/>
      </c>
      <c r="D1045" s="129">
        <f>原始数据_周度!B1043</f>
        <v/>
      </c>
      <c r="E1045" s="157">
        <f>IF(D1045="","",D1045/MAX(D$4:D1045)-1)</f>
        <v/>
      </c>
    </row>
    <row r="1046">
      <c r="A1046" s="127">
        <f>原始数据_周度!A1044</f>
        <v/>
      </c>
      <c r="B1046" s="128">
        <f>IF(特征计算_周度!B1044="","",0.25*IF(特征计算_周度!B1044="",0,特征计算_周度!B1044)+0.25*IF(特征计算_周度!C1044="",0,特征计算_周度!C1044)+0.15*IF(特征计算_周度!D1044="",0,特征计算_周度!D1044)+0.15*IF(特征计算_周度!E1044="",0,特征计算_周度!E1044)+0.2*IF(特征计算_周度!F1044="",0,特征计算_周度!F1044))</f>
        <v/>
      </c>
      <c r="C1046" s="128">
        <f>IF(B1046="","",IF(OR(IF(特征计算_周度!B1044="",FALSE,特征计算_周度!B1044&gt;2),IF(特征计算_周度!C1044="",FALSE,特征计算_周度!C1044&gt;2),IF(特征计算_周度!G1044="",FALSE,特征计算_周度!G1044&gt;2),IF(特征计算_周度!E1044="",FALSE,特征计算_周度!E1044&gt;2),IF(特征计算_周度!F1044="",FALSE,特征计算_周度!F1044&gt;2)),MAX(B1046,MAX(IF(特征计算_周度!B1044="",0,特征计算_周度!B1044),IF(特征计算_周度!C1044="",0,特征计算_周度!C1044),IF(特征计算_周度!G1044="",0,特征计算_周度!G1044),IF(特征计算_周度!E1044="",0,特征计算_周度!E1044),IF(特征计算_周度!F1044="",0,特征计算_周度!F1044))),B1046))</f>
        <v/>
      </c>
      <c r="D1046" s="129">
        <f>原始数据_周度!B1044</f>
        <v/>
      </c>
      <c r="E1046" s="157">
        <f>IF(D1046="","",D1046/MAX(D$4:D1046)-1)</f>
        <v/>
      </c>
    </row>
    <row r="1047">
      <c r="A1047" s="127">
        <f>原始数据_周度!A1045</f>
        <v/>
      </c>
      <c r="B1047" s="128">
        <f>IF(特征计算_周度!B1045="","",0.25*IF(特征计算_周度!B1045="",0,特征计算_周度!B1045)+0.25*IF(特征计算_周度!C1045="",0,特征计算_周度!C1045)+0.15*IF(特征计算_周度!D1045="",0,特征计算_周度!D1045)+0.15*IF(特征计算_周度!E1045="",0,特征计算_周度!E1045)+0.2*IF(特征计算_周度!F1045="",0,特征计算_周度!F1045))</f>
        <v/>
      </c>
      <c r="C1047" s="128">
        <f>IF(B1047="","",IF(OR(IF(特征计算_周度!B1045="",FALSE,特征计算_周度!B1045&gt;2),IF(特征计算_周度!C1045="",FALSE,特征计算_周度!C1045&gt;2),IF(特征计算_周度!G1045="",FALSE,特征计算_周度!G1045&gt;2),IF(特征计算_周度!E1045="",FALSE,特征计算_周度!E1045&gt;2),IF(特征计算_周度!F1045="",FALSE,特征计算_周度!F1045&gt;2)),MAX(B1047,MAX(IF(特征计算_周度!B1045="",0,特征计算_周度!B1045),IF(特征计算_周度!C1045="",0,特征计算_周度!C1045),IF(特征计算_周度!G1045="",0,特征计算_周度!G1045),IF(特征计算_周度!E1045="",0,特征计算_周度!E1045),IF(特征计算_周度!F1045="",0,特征计算_周度!F1045))),B1047))</f>
        <v/>
      </c>
      <c r="D1047" s="129">
        <f>原始数据_周度!B1045</f>
        <v/>
      </c>
      <c r="E1047" s="157">
        <f>IF(D1047="","",D1047/MAX(D$4:D1047)-1)</f>
        <v/>
      </c>
    </row>
    <row r="1048">
      <c r="A1048" s="127">
        <f>原始数据_周度!A1046</f>
        <v/>
      </c>
      <c r="B1048" s="128">
        <f>IF(特征计算_周度!B1046="","",0.25*IF(特征计算_周度!B1046="",0,特征计算_周度!B1046)+0.25*IF(特征计算_周度!C1046="",0,特征计算_周度!C1046)+0.15*IF(特征计算_周度!D1046="",0,特征计算_周度!D1046)+0.15*IF(特征计算_周度!E1046="",0,特征计算_周度!E1046)+0.2*IF(特征计算_周度!F1046="",0,特征计算_周度!F1046))</f>
        <v/>
      </c>
      <c r="C1048" s="128">
        <f>IF(B1048="","",IF(OR(IF(特征计算_周度!B1046="",FALSE,特征计算_周度!B1046&gt;2),IF(特征计算_周度!C1046="",FALSE,特征计算_周度!C1046&gt;2),IF(特征计算_周度!G1046="",FALSE,特征计算_周度!G1046&gt;2),IF(特征计算_周度!E1046="",FALSE,特征计算_周度!E1046&gt;2),IF(特征计算_周度!F1046="",FALSE,特征计算_周度!F1046&gt;2)),MAX(B1048,MAX(IF(特征计算_周度!B1046="",0,特征计算_周度!B1046),IF(特征计算_周度!C1046="",0,特征计算_周度!C1046),IF(特征计算_周度!G1046="",0,特征计算_周度!G1046),IF(特征计算_周度!E1046="",0,特征计算_周度!E1046),IF(特征计算_周度!F1046="",0,特征计算_周度!F1046))),B1048))</f>
        <v/>
      </c>
      <c r="D1048" s="129">
        <f>原始数据_周度!B1046</f>
        <v/>
      </c>
      <c r="E1048" s="157">
        <f>IF(D1048="","",D1048/MAX(D$4:D1048)-1)</f>
        <v/>
      </c>
    </row>
    <row r="1049">
      <c r="A1049" s="127">
        <f>原始数据_周度!A1047</f>
        <v/>
      </c>
      <c r="B1049" s="128">
        <f>IF(特征计算_周度!B1047="","",0.25*IF(特征计算_周度!B1047="",0,特征计算_周度!B1047)+0.25*IF(特征计算_周度!C1047="",0,特征计算_周度!C1047)+0.15*IF(特征计算_周度!D1047="",0,特征计算_周度!D1047)+0.15*IF(特征计算_周度!E1047="",0,特征计算_周度!E1047)+0.2*IF(特征计算_周度!F1047="",0,特征计算_周度!F1047))</f>
        <v/>
      </c>
      <c r="C1049" s="128">
        <f>IF(B1049="","",IF(OR(IF(特征计算_周度!B1047="",FALSE,特征计算_周度!B1047&gt;2),IF(特征计算_周度!C1047="",FALSE,特征计算_周度!C1047&gt;2),IF(特征计算_周度!G1047="",FALSE,特征计算_周度!G1047&gt;2),IF(特征计算_周度!E1047="",FALSE,特征计算_周度!E1047&gt;2),IF(特征计算_周度!F1047="",FALSE,特征计算_周度!F1047&gt;2)),MAX(B1049,MAX(IF(特征计算_周度!B1047="",0,特征计算_周度!B1047),IF(特征计算_周度!C1047="",0,特征计算_周度!C1047),IF(特征计算_周度!G1047="",0,特征计算_周度!G1047),IF(特征计算_周度!E1047="",0,特征计算_周度!E1047),IF(特征计算_周度!F1047="",0,特征计算_周度!F1047))),B1049))</f>
        <v/>
      </c>
      <c r="D1049" s="129">
        <f>原始数据_周度!B1047</f>
        <v/>
      </c>
      <c r="E1049" s="157">
        <f>IF(D1049="","",D1049/MAX(D$4:D1049)-1)</f>
        <v/>
      </c>
    </row>
    <row r="1050">
      <c r="A1050" s="127">
        <f>原始数据_周度!A1048</f>
        <v/>
      </c>
      <c r="B1050" s="128">
        <f>IF(特征计算_周度!B1048="","",0.25*IF(特征计算_周度!B1048="",0,特征计算_周度!B1048)+0.25*IF(特征计算_周度!C1048="",0,特征计算_周度!C1048)+0.15*IF(特征计算_周度!D1048="",0,特征计算_周度!D1048)+0.15*IF(特征计算_周度!E1048="",0,特征计算_周度!E1048)+0.2*IF(特征计算_周度!F1048="",0,特征计算_周度!F1048))</f>
        <v/>
      </c>
      <c r="C1050" s="128">
        <f>IF(B1050="","",IF(OR(IF(特征计算_周度!B1048="",FALSE,特征计算_周度!B1048&gt;2),IF(特征计算_周度!C1048="",FALSE,特征计算_周度!C1048&gt;2),IF(特征计算_周度!G1048="",FALSE,特征计算_周度!G1048&gt;2),IF(特征计算_周度!E1048="",FALSE,特征计算_周度!E1048&gt;2),IF(特征计算_周度!F1048="",FALSE,特征计算_周度!F1048&gt;2)),MAX(B1050,MAX(IF(特征计算_周度!B1048="",0,特征计算_周度!B1048),IF(特征计算_周度!C1048="",0,特征计算_周度!C1048),IF(特征计算_周度!G1048="",0,特征计算_周度!G1048),IF(特征计算_周度!E1048="",0,特征计算_周度!E1048),IF(特征计算_周度!F1048="",0,特征计算_周度!F1048))),B1050))</f>
        <v/>
      </c>
      <c r="D1050" s="129">
        <f>原始数据_周度!B1048</f>
        <v/>
      </c>
      <c r="E1050" s="157">
        <f>IF(D1050="","",D1050/MAX(D$4:D1050)-1)</f>
        <v/>
      </c>
    </row>
    <row r="1051">
      <c r="A1051" s="127">
        <f>原始数据_周度!A1049</f>
        <v/>
      </c>
      <c r="B1051" s="128">
        <f>IF(特征计算_周度!B1049="","",0.25*IF(特征计算_周度!B1049="",0,特征计算_周度!B1049)+0.25*IF(特征计算_周度!C1049="",0,特征计算_周度!C1049)+0.15*IF(特征计算_周度!D1049="",0,特征计算_周度!D1049)+0.15*IF(特征计算_周度!E1049="",0,特征计算_周度!E1049)+0.2*IF(特征计算_周度!F1049="",0,特征计算_周度!F1049))</f>
        <v/>
      </c>
      <c r="C1051" s="128">
        <f>IF(B1051="","",IF(OR(IF(特征计算_周度!B1049="",FALSE,特征计算_周度!B1049&gt;2),IF(特征计算_周度!C1049="",FALSE,特征计算_周度!C1049&gt;2),IF(特征计算_周度!G1049="",FALSE,特征计算_周度!G1049&gt;2),IF(特征计算_周度!E1049="",FALSE,特征计算_周度!E1049&gt;2),IF(特征计算_周度!F1049="",FALSE,特征计算_周度!F1049&gt;2)),MAX(B1051,MAX(IF(特征计算_周度!B1049="",0,特征计算_周度!B1049),IF(特征计算_周度!C1049="",0,特征计算_周度!C1049),IF(特征计算_周度!G1049="",0,特征计算_周度!G1049),IF(特征计算_周度!E1049="",0,特征计算_周度!E1049),IF(特征计算_周度!F1049="",0,特征计算_周度!F1049))),B1051))</f>
        <v/>
      </c>
      <c r="D1051" s="129">
        <f>原始数据_周度!B1049</f>
        <v/>
      </c>
      <c r="E1051" s="157">
        <f>IF(D1051="","",D1051/MAX(D$4:D1051)-1)</f>
        <v/>
      </c>
    </row>
    <row r="1052">
      <c r="A1052" s="127">
        <f>原始数据_周度!A1050</f>
        <v/>
      </c>
      <c r="B1052" s="128">
        <f>IF(特征计算_周度!B1050="","",0.25*IF(特征计算_周度!B1050="",0,特征计算_周度!B1050)+0.25*IF(特征计算_周度!C1050="",0,特征计算_周度!C1050)+0.15*IF(特征计算_周度!D1050="",0,特征计算_周度!D1050)+0.15*IF(特征计算_周度!E1050="",0,特征计算_周度!E1050)+0.2*IF(特征计算_周度!F1050="",0,特征计算_周度!F1050))</f>
        <v/>
      </c>
      <c r="C1052" s="128">
        <f>IF(B1052="","",IF(OR(IF(特征计算_周度!B1050="",FALSE,特征计算_周度!B1050&gt;2),IF(特征计算_周度!C1050="",FALSE,特征计算_周度!C1050&gt;2),IF(特征计算_周度!G1050="",FALSE,特征计算_周度!G1050&gt;2),IF(特征计算_周度!E1050="",FALSE,特征计算_周度!E1050&gt;2),IF(特征计算_周度!F1050="",FALSE,特征计算_周度!F1050&gt;2)),MAX(B1052,MAX(IF(特征计算_周度!B1050="",0,特征计算_周度!B1050),IF(特征计算_周度!C1050="",0,特征计算_周度!C1050),IF(特征计算_周度!G1050="",0,特征计算_周度!G1050),IF(特征计算_周度!E1050="",0,特征计算_周度!E1050),IF(特征计算_周度!F1050="",0,特征计算_周度!F1050))),B1052))</f>
        <v/>
      </c>
      <c r="D1052" s="129">
        <f>原始数据_周度!B1050</f>
        <v/>
      </c>
      <c r="E1052" s="157">
        <f>IF(D1052="","",D1052/MAX(D$4:D1052)-1)</f>
        <v/>
      </c>
    </row>
    <row r="1053">
      <c r="A1053" s="127">
        <f>原始数据_周度!A1051</f>
        <v/>
      </c>
      <c r="B1053" s="128">
        <f>IF(特征计算_周度!B1051="","",0.25*IF(特征计算_周度!B1051="",0,特征计算_周度!B1051)+0.25*IF(特征计算_周度!C1051="",0,特征计算_周度!C1051)+0.15*IF(特征计算_周度!D1051="",0,特征计算_周度!D1051)+0.15*IF(特征计算_周度!E1051="",0,特征计算_周度!E1051)+0.2*IF(特征计算_周度!F1051="",0,特征计算_周度!F1051))</f>
        <v/>
      </c>
      <c r="C1053" s="128">
        <f>IF(B1053="","",IF(OR(IF(特征计算_周度!B1051="",FALSE,特征计算_周度!B1051&gt;2),IF(特征计算_周度!C1051="",FALSE,特征计算_周度!C1051&gt;2),IF(特征计算_周度!G1051="",FALSE,特征计算_周度!G1051&gt;2),IF(特征计算_周度!E1051="",FALSE,特征计算_周度!E1051&gt;2),IF(特征计算_周度!F1051="",FALSE,特征计算_周度!F1051&gt;2)),MAX(B1053,MAX(IF(特征计算_周度!B1051="",0,特征计算_周度!B1051),IF(特征计算_周度!C1051="",0,特征计算_周度!C1051),IF(特征计算_周度!G1051="",0,特征计算_周度!G1051),IF(特征计算_周度!E1051="",0,特征计算_周度!E1051),IF(特征计算_周度!F1051="",0,特征计算_周度!F1051))),B1053))</f>
        <v/>
      </c>
      <c r="D1053" s="129">
        <f>原始数据_周度!B1051</f>
        <v/>
      </c>
      <c r="E1053" s="157">
        <f>IF(D1053="","",D1053/MAX(D$4:D1053)-1)</f>
        <v/>
      </c>
    </row>
    <row r="1054">
      <c r="A1054" s="127">
        <f>原始数据_周度!A1052</f>
        <v/>
      </c>
      <c r="B1054" s="128">
        <f>IF(特征计算_周度!B1052="","",0.25*IF(特征计算_周度!B1052="",0,特征计算_周度!B1052)+0.25*IF(特征计算_周度!C1052="",0,特征计算_周度!C1052)+0.15*IF(特征计算_周度!D1052="",0,特征计算_周度!D1052)+0.15*IF(特征计算_周度!E1052="",0,特征计算_周度!E1052)+0.2*IF(特征计算_周度!F1052="",0,特征计算_周度!F1052))</f>
        <v/>
      </c>
      <c r="C1054" s="128">
        <f>IF(B1054="","",IF(OR(IF(特征计算_周度!B1052="",FALSE,特征计算_周度!B1052&gt;2),IF(特征计算_周度!C1052="",FALSE,特征计算_周度!C1052&gt;2),IF(特征计算_周度!G1052="",FALSE,特征计算_周度!G1052&gt;2),IF(特征计算_周度!E1052="",FALSE,特征计算_周度!E1052&gt;2),IF(特征计算_周度!F1052="",FALSE,特征计算_周度!F1052&gt;2)),MAX(B1054,MAX(IF(特征计算_周度!B1052="",0,特征计算_周度!B1052),IF(特征计算_周度!C1052="",0,特征计算_周度!C1052),IF(特征计算_周度!G1052="",0,特征计算_周度!G1052),IF(特征计算_周度!E1052="",0,特征计算_周度!E1052),IF(特征计算_周度!F1052="",0,特征计算_周度!F1052))),B1054))</f>
        <v/>
      </c>
      <c r="D1054" s="129">
        <f>原始数据_周度!B1052</f>
        <v/>
      </c>
      <c r="E1054" s="157">
        <f>IF(D1054="","",D1054/MAX(D$4:D1054)-1)</f>
        <v/>
      </c>
    </row>
    <row r="1055">
      <c r="A1055" s="127">
        <f>原始数据_周度!A1053</f>
        <v/>
      </c>
      <c r="B1055" s="128">
        <f>IF(特征计算_周度!B1053="","",0.25*IF(特征计算_周度!B1053="",0,特征计算_周度!B1053)+0.25*IF(特征计算_周度!C1053="",0,特征计算_周度!C1053)+0.15*IF(特征计算_周度!D1053="",0,特征计算_周度!D1053)+0.15*IF(特征计算_周度!E1053="",0,特征计算_周度!E1053)+0.2*IF(特征计算_周度!F1053="",0,特征计算_周度!F1053))</f>
        <v/>
      </c>
      <c r="C1055" s="128">
        <f>IF(B1055="","",IF(OR(IF(特征计算_周度!B1053="",FALSE,特征计算_周度!B1053&gt;2),IF(特征计算_周度!C1053="",FALSE,特征计算_周度!C1053&gt;2),IF(特征计算_周度!G1053="",FALSE,特征计算_周度!G1053&gt;2),IF(特征计算_周度!E1053="",FALSE,特征计算_周度!E1053&gt;2),IF(特征计算_周度!F1053="",FALSE,特征计算_周度!F1053&gt;2)),MAX(B1055,MAX(IF(特征计算_周度!B1053="",0,特征计算_周度!B1053),IF(特征计算_周度!C1053="",0,特征计算_周度!C1053),IF(特征计算_周度!G1053="",0,特征计算_周度!G1053),IF(特征计算_周度!E1053="",0,特征计算_周度!E1053),IF(特征计算_周度!F1053="",0,特征计算_周度!F1053))),B1055))</f>
        <v/>
      </c>
      <c r="D1055" s="129">
        <f>原始数据_周度!B1053</f>
        <v/>
      </c>
      <c r="E1055" s="157">
        <f>IF(D1055="","",D1055/MAX(D$4:D1055)-1)</f>
        <v/>
      </c>
    </row>
    <row r="1056">
      <c r="A1056" s="127">
        <f>原始数据_周度!A1054</f>
        <v/>
      </c>
      <c r="B1056" s="128">
        <f>IF(特征计算_周度!B1054="","",0.25*IF(特征计算_周度!B1054="",0,特征计算_周度!B1054)+0.25*IF(特征计算_周度!C1054="",0,特征计算_周度!C1054)+0.15*IF(特征计算_周度!D1054="",0,特征计算_周度!D1054)+0.15*IF(特征计算_周度!E1054="",0,特征计算_周度!E1054)+0.2*IF(特征计算_周度!F1054="",0,特征计算_周度!F1054))</f>
        <v/>
      </c>
      <c r="C1056" s="128">
        <f>IF(B1056="","",IF(OR(IF(特征计算_周度!B1054="",FALSE,特征计算_周度!B1054&gt;2),IF(特征计算_周度!C1054="",FALSE,特征计算_周度!C1054&gt;2),IF(特征计算_周度!G1054="",FALSE,特征计算_周度!G1054&gt;2),IF(特征计算_周度!E1054="",FALSE,特征计算_周度!E1054&gt;2),IF(特征计算_周度!F1054="",FALSE,特征计算_周度!F1054&gt;2)),MAX(B1056,MAX(IF(特征计算_周度!B1054="",0,特征计算_周度!B1054),IF(特征计算_周度!C1054="",0,特征计算_周度!C1054),IF(特征计算_周度!G1054="",0,特征计算_周度!G1054),IF(特征计算_周度!E1054="",0,特征计算_周度!E1054),IF(特征计算_周度!F1054="",0,特征计算_周度!F1054))),B1056))</f>
        <v/>
      </c>
      <c r="D1056" s="129">
        <f>原始数据_周度!B1054</f>
        <v/>
      </c>
      <c r="E1056" s="157">
        <f>IF(D1056="","",D1056/MAX(D$4:D1056)-1)</f>
        <v/>
      </c>
    </row>
    <row r="1057">
      <c r="A1057" s="127">
        <f>原始数据_周度!A1055</f>
        <v/>
      </c>
      <c r="B1057" s="128">
        <f>IF(特征计算_周度!B1055="","",0.25*IF(特征计算_周度!B1055="",0,特征计算_周度!B1055)+0.25*IF(特征计算_周度!C1055="",0,特征计算_周度!C1055)+0.15*IF(特征计算_周度!D1055="",0,特征计算_周度!D1055)+0.15*IF(特征计算_周度!E1055="",0,特征计算_周度!E1055)+0.2*IF(特征计算_周度!F1055="",0,特征计算_周度!F1055))</f>
        <v/>
      </c>
      <c r="C1057" s="128">
        <f>IF(B1057="","",IF(OR(IF(特征计算_周度!B1055="",FALSE,特征计算_周度!B1055&gt;2),IF(特征计算_周度!C1055="",FALSE,特征计算_周度!C1055&gt;2),IF(特征计算_周度!G1055="",FALSE,特征计算_周度!G1055&gt;2),IF(特征计算_周度!E1055="",FALSE,特征计算_周度!E1055&gt;2),IF(特征计算_周度!F1055="",FALSE,特征计算_周度!F1055&gt;2)),MAX(B1057,MAX(IF(特征计算_周度!B1055="",0,特征计算_周度!B1055),IF(特征计算_周度!C1055="",0,特征计算_周度!C1055),IF(特征计算_周度!G1055="",0,特征计算_周度!G1055),IF(特征计算_周度!E1055="",0,特征计算_周度!E1055),IF(特征计算_周度!F1055="",0,特征计算_周度!F1055))),B1057))</f>
        <v/>
      </c>
      <c r="D1057" s="129">
        <f>原始数据_周度!B1055</f>
        <v/>
      </c>
      <c r="E1057" s="157">
        <f>IF(D1057="","",D1057/MAX(D$4:D1057)-1)</f>
        <v/>
      </c>
    </row>
    <row r="1058">
      <c r="A1058" s="127">
        <f>原始数据_周度!A1056</f>
        <v/>
      </c>
      <c r="B1058" s="128">
        <f>IF(特征计算_周度!B1056="","",0.25*IF(特征计算_周度!B1056="",0,特征计算_周度!B1056)+0.25*IF(特征计算_周度!C1056="",0,特征计算_周度!C1056)+0.15*IF(特征计算_周度!D1056="",0,特征计算_周度!D1056)+0.15*IF(特征计算_周度!E1056="",0,特征计算_周度!E1056)+0.2*IF(特征计算_周度!F1056="",0,特征计算_周度!F1056))</f>
        <v/>
      </c>
      <c r="C1058" s="128">
        <f>IF(B1058="","",IF(OR(IF(特征计算_周度!B1056="",FALSE,特征计算_周度!B1056&gt;2),IF(特征计算_周度!C1056="",FALSE,特征计算_周度!C1056&gt;2),IF(特征计算_周度!G1056="",FALSE,特征计算_周度!G1056&gt;2),IF(特征计算_周度!E1056="",FALSE,特征计算_周度!E1056&gt;2),IF(特征计算_周度!F1056="",FALSE,特征计算_周度!F1056&gt;2)),MAX(B1058,MAX(IF(特征计算_周度!B1056="",0,特征计算_周度!B1056),IF(特征计算_周度!C1056="",0,特征计算_周度!C1056),IF(特征计算_周度!G1056="",0,特征计算_周度!G1056),IF(特征计算_周度!E1056="",0,特征计算_周度!E1056),IF(特征计算_周度!F1056="",0,特征计算_周度!F1056))),B1058))</f>
        <v/>
      </c>
      <c r="D1058" s="129">
        <f>原始数据_周度!B1056</f>
        <v/>
      </c>
      <c r="E1058" s="157">
        <f>IF(D1058="","",D1058/MAX(D$4:D1058)-1)</f>
        <v/>
      </c>
    </row>
    <row r="1059">
      <c r="A1059" s="127">
        <f>原始数据_周度!A1057</f>
        <v/>
      </c>
      <c r="B1059" s="128">
        <f>IF(特征计算_周度!B1057="","",0.25*IF(特征计算_周度!B1057="",0,特征计算_周度!B1057)+0.25*IF(特征计算_周度!C1057="",0,特征计算_周度!C1057)+0.15*IF(特征计算_周度!D1057="",0,特征计算_周度!D1057)+0.15*IF(特征计算_周度!E1057="",0,特征计算_周度!E1057)+0.2*IF(特征计算_周度!F1057="",0,特征计算_周度!F1057))</f>
        <v/>
      </c>
      <c r="C1059" s="128">
        <f>IF(B1059="","",IF(OR(IF(特征计算_周度!B1057="",FALSE,特征计算_周度!B1057&gt;2),IF(特征计算_周度!C1057="",FALSE,特征计算_周度!C1057&gt;2),IF(特征计算_周度!G1057="",FALSE,特征计算_周度!G1057&gt;2),IF(特征计算_周度!E1057="",FALSE,特征计算_周度!E1057&gt;2),IF(特征计算_周度!F1057="",FALSE,特征计算_周度!F1057&gt;2)),MAX(B1059,MAX(IF(特征计算_周度!B1057="",0,特征计算_周度!B1057),IF(特征计算_周度!C1057="",0,特征计算_周度!C1057),IF(特征计算_周度!G1057="",0,特征计算_周度!G1057),IF(特征计算_周度!E1057="",0,特征计算_周度!E1057),IF(特征计算_周度!F1057="",0,特征计算_周度!F1057))),B1059))</f>
        <v/>
      </c>
      <c r="D1059" s="129">
        <f>原始数据_周度!B1057</f>
        <v/>
      </c>
      <c r="E1059" s="157">
        <f>IF(D1059="","",D1059/MAX(D$4:D1059)-1)</f>
        <v/>
      </c>
    </row>
    <row r="1060">
      <c r="A1060" s="127">
        <f>原始数据_周度!A1058</f>
        <v/>
      </c>
      <c r="B1060" s="128">
        <f>IF(特征计算_周度!B1058="","",0.25*IF(特征计算_周度!B1058="",0,特征计算_周度!B1058)+0.25*IF(特征计算_周度!C1058="",0,特征计算_周度!C1058)+0.15*IF(特征计算_周度!D1058="",0,特征计算_周度!D1058)+0.15*IF(特征计算_周度!E1058="",0,特征计算_周度!E1058)+0.2*IF(特征计算_周度!F1058="",0,特征计算_周度!F1058))</f>
        <v/>
      </c>
      <c r="C1060" s="128">
        <f>IF(B1060="","",IF(OR(IF(特征计算_周度!B1058="",FALSE,特征计算_周度!B1058&gt;2),IF(特征计算_周度!C1058="",FALSE,特征计算_周度!C1058&gt;2),IF(特征计算_周度!G1058="",FALSE,特征计算_周度!G1058&gt;2),IF(特征计算_周度!E1058="",FALSE,特征计算_周度!E1058&gt;2),IF(特征计算_周度!F1058="",FALSE,特征计算_周度!F1058&gt;2)),MAX(B1060,MAX(IF(特征计算_周度!B1058="",0,特征计算_周度!B1058),IF(特征计算_周度!C1058="",0,特征计算_周度!C1058),IF(特征计算_周度!G1058="",0,特征计算_周度!G1058),IF(特征计算_周度!E1058="",0,特征计算_周度!E1058),IF(特征计算_周度!F1058="",0,特征计算_周度!F1058))),B1060))</f>
        <v/>
      </c>
      <c r="D1060" s="129">
        <f>原始数据_周度!B1058</f>
        <v/>
      </c>
      <c r="E1060" s="157">
        <f>IF(D1060="","",D1060/MAX(D$4:D1060)-1)</f>
        <v/>
      </c>
    </row>
    <row r="1061">
      <c r="A1061" s="127">
        <f>原始数据_周度!A1059</f>
        <v/>
      </c>
      <c r="B1061" s="128">
        <f>IF(特征计算_周度!B1059="","",0.25*IF(特征计算_周度!B1059="",0,特征计算_周度!B1059)+0.25*IF(特征计算_周度!C1059="",0,特征计算_周度!C1059)+0.15*IF(特征计算_周度!D1059="",0,特征计算_周度!D1059)+0.15*IF(特征计算_周度!E1059="",0,特征计算_周度!E1059)+0.2*IF(特征计算_周度!F1059="",0,特征计算_周度!F1059))</f>
        <v/>
      </c>
      <c r="C1061" s="128">
        <f>IF(B1061="","",IF(OR(IF(特征计算_周度!B1059="",FALSE,特征计算_周度!B1059&gt;2),IF(特征计算_周度!C1059="",FALSE,特征计算_周度!C1059&gt;2),IF(特征计算_周度!G1059="",FALSE,特征计算_周度!G1059&gt;2),IF(特征计算_周度!E1059="",FALSE,特征计算_周度!E1059&gt;2),IF(特征计算_周度!F1059="",FALSE,特征计算_周度!F1059&gt;2)),MAX(B1061,MAX(IF(特征计算_周度!B1059="",0,特征计算_周度!B1059),IF(特征计算_周度!C1059="",0,特征计算_周度!C1059),IF(特征计算_周度!G1059="",0,特征计算_周度!G1059),IF(特征计算_周度!E1059="",0,特征计算_周度!E1059),IF(特征计算_周度!F1059="",0,特征计算_周度!F1059))),B1061))</f>
        <v/>
      </c>
      <c r="D1061" s="129">
        <f>原始数据_周度!B1059</f>
        <v/>
      </c>
      <c r="E1061" s="157">
        <f>IF(D1061="","",D1061/MAX(D$4:D1061)-1)</f>
        <v/>
      </c>
    </row>
    <row r="1062">
      <c r="A1062" s="127">
        <f>原始数据_周度!A1060</f>
        <v/>
      </c>
      <c r="B1062" s="128">
        <f>IF(特征计算_周度!B1060="","",0.25*IF(特征计算_周度!B1060="",0,特征计算_周度!B1060)+0.25*IF(特征计算_周度!C1060="",0,特征计算_周度!C1060)+0.15*IF(特征计算_周度!D1060="",0,特征计算_周度!D1060)+0.15*IF(特征计算_周度!E1060="",0,特征计算_周度!E1060)+0.2*IF(特征计算_周度!F1060="",0,特征计算_周度!F1060))</f>
        <v/>
      </c>
      <c r="C1062" s="128">
        <f>IF(B1062="","",IF(OR(IF(特征计算_周度!B1060="",FALSE,特征计算_周度!B1060&gt;2),IF(特征计算_周度!C1060="",FALSE,特征计算_周度!C1060&gt;2),IF(特征计算_周度!G1060="",FALSE,特征计算_周度!G1060&gt;2),IF(特征计算_周度!E1060="",FALSE,特征计算_周度!E1060&gt;2),IF(特征计算_周度!F1060="",FALSE,特征计算_周度!F1060&gt;2)),MAX(B1062,MAX(IF(特征计算_周度!B1060="",0,特征计算_周度!B1060),IF(特征计算_周度!C1060="",0,特征计算_周度!C1060),IF(特征计算_周度!G1060="",0,特征计算_周度!G1060),IF(特征计算_周度!E1060="",0,特征计算_周度!E1060),IF(特征计算_周度!F1060="",0,特征计算_周度!F1060))),B1062))</f>
        <v/>
      </c>
      <c r="D1062" s="129">
        <f>原始数据_周度!B1060</f>
        <v/>
      </c>
      <c r="E1062" s="157">
        <f>IF(D1062="","",D1062/MAX(D$4:D1062)-1)</f>
        <v/>
      </c>
    </row>
    <row r="1063">
      <c r="A1063" s="127">
        <f>原始数据_周度!A1061</f>
        <v/>
      </c>
      <c r="B1063" s="128">
        <f>IF(特征计算_周度!B1061="","",0.25*IF(特征计算_周度!B1061="",0,特征计算_周度!B1061)+0.25*IF(特征计算_周度!C1061="",0,特征计算_周度!C1061)+0.15*IF(特征计算_周度!D1061="",0,特征计算_周度!D1061)+0.15*IF(特征计算_周度!E1061="",0,特征计算_周度!E1061)+0.2*IF(特征计算_周度!F1061="",0,特征计算_周度!F1061))</f>
        <v/>
      </c>
      <c r="C1063" s="128">
        <f>IF(B1063="","",IF(OR(IF(特征计算_周度!B1061="",FALSE,特征计算_周度!B1061&gt;2),IF(特征计算_周度!C1061="",FALSE,特征计算_周度!C1061&gt;2),IF(特征计算_周度!G1061="",FALSE,特征计算_周度!G1061&gt;2),IF(特征计算_周度!E1061="",FALSE,特征计算_周度!E1061&gt;2),IF(特征计算_周度!F1061="",FALSE,特征计算_周度!F1061&gt;2)),MAX(B1063,MAX(IF(特征计算_周度!B1061="",0,特征计算_周度!B1061),IF(特征计算_周度!C1061="",0,特征计算_周度!C1061),IF(特征计算_周度!G1061="",0,特征计算_周度!G1061),IF(特征计算_周度!E1061="",0,特征计算_周度!E1061),IF(特征计算_周度!F1061="",0,特征计算_周度!F1061))),B1063))</f>
        <v/>
      </c>
      <c r="D1063" s="129">
        <f>原始数据_周度!B1061</f>
        <v/>
      </c>
      <c r="E1063" s="157">
        <f>IF(D1063="","",D1063/MAX(D$4:D1063)-1)</f>
        <v/>
      </c>
    </row>
    <row r="1064">
      <c r="A1064" s="127">
        <f>原始数据_周度!A1062</f>
        <v/>
      </c>
      <c r="B1064" s="128">
        <f>IF(特征计算_周度!B1062="","",0.25*IF(特征计算_周度!B1062="",0,特征计算_周度!B1062)+0.25*IF(特征计算_周度!C1062="",0,特征计算_周度!C1062)+0.15*IF(特征计算_周度!D1062="",0,特征计算_周度!D1062)+0.15*IF(特征计算_周度!E1062="",0,特征计算_周度!E1062)+0.2*IF(特征计算_周度!F1062="",0,特征计算_周度!F1062))</f>
        <v/>
      </c>
      <c r="C1064" s="128">
        <f>IF(B1064="","",IF(OR(IF(特征计算_周度!B1062="",FALSE,特征计算_周度!B1062&gt;2),IF(特征计算_周度!C1062="",FALSE,特征计算_周度!C1062&gt;2),IF(特征计算_周度!G1062="",FALSE,特征计算_周度!G1062&gt;2),IF(特征计算_周度!E1062="",FALSE,特征计算_周度!E1062&gt;2),IF(特征计算_周度!F1062="",FALSE,特征计算_周度!F1062&gt;2)),MAX(B1064,MAX(IF(特征计算_周度!B1062="",0,特征计算_周度!B1062),IF(特征计算_周度!C1062="",0,特征计算_周度!C1062),IF(特征计算_周度!G1062="",0,特征计算_周度!G1062),IF(特征计算_周度!E1062="",0,特征计算_周度!E1062),IF(特征计算_周度!F1062="",0,特征计算_周度!F1062))),B1064))</f>
        <v/>
      </c>
      <c r="D1064" s="129">
        <f>原始数据_周度!B1062</f>
        <v/>
      </c>
      <c r="E1064" s="157">
        <f>IF(D1064="","",D1064/MAX(D$4:D1064)-1)</f>
        <v/>
      </c>
    </row>
    <row r="1065">
      <c r="A1065" s="127">
        <f>原始数据_周度!A1063</f>
        <v/>
      </c>
      <c r="B1065" s="128">
        <f>IF(特征计算_周度!B1063="","",0.25*IF(特征计算_周度!B1063="",0,特征计算_周度!B1063)+0.25*IF(特征计算_周度!C1063="",0,特征计算_周度!C1063)+0.15*IF(特征计算_周度!D1063="",0,特征计算_周度!D1063)+0.15*IF(特征计算_周度!E1063="",0,特征计算_周度!E1063)+0.2*IF(特征计算_周度!F1063="",0,特征计算_周度!F1063))</f>
        <v/>
      </c>
      <c r="C1065" s="128">
        <f>IF(B1065="","",IF(OR(IF(特征计算_周度!B1063="",FALSE,特征计算_周度!B1063&gt;2),IF(特征计算_周度!C1063="",FALSE,特征计算_周度!C1063&gt;2),IF(特征计算_周度!G1063="",FALSE,特征计算_周度!G1063&gt;2),IF(特征计算_周度!E1063="",FALSE,特征计算_周度!E1063&gt;2),IF(特征计算_周度!F1063="",FALSE,特征计算_周度!F1063&gt;2)),MAX(B1065,MAX(IF(特征计算_周度!B1063="",0,特征计算_周度!B1063),IF(特征计算_周度!C1063="",0,特征计算_周度!C1063),IF(特征计算_周度!G1063="",0,特征计算_周度!G1063),IF(特征计算_周度!E1063="",0,特征计算_周度!E1063),IF(特征计算_周度!F1063="",0,特征计算_周度!F1063))),B1065))</f>
        <v/>
      </c>
      <c r="D1065" s="129">
        <f>原始数据_周度!B1063</f>
        <v/>
      </c>
      <c r="E1065" s="157">
        <f>IF(D1065="","",D1065/MAX(D$4:D1065)-1)</f>
        <v/>
      </c>
    </row>
    <row r="1066">
      <c r="A1066" s="127">
        <f>原始数据_周度!A1064</f>
        <v/>
      </c>
      <c r="B1066" s="128">
        <f>IF(特征计算_周度!B1064="","",0.25*IF(特征计算_周度!B1064="",0,特征计算_周度!B1064)+0.25*IF(特征计算_周度!C1064="",0,特征计算_周度!C1064)+0.15*IF(特征计算_周度!D1064="",0,特征计算_周度!D1064)+0.15*IF(特征计算_周度!E1064="",0,特征计算_周度!E1064)+0.2*IF(特征计算_周度!F1064="",0,特征计算_周度!F1064))</f>
        <v/>
      </c>
      <c r="C1066" s="128">
        <f>IF(B1066="","",IF(OR(IF(特征计算_周度!B1064="",FALSE,特征计算_周度!B1064&gt;2),IF(特征计算_周度!C1064="",FALSE,特征计算_周度!C1064&gt;2),IF(特征计算_周度!G1064="",FALSE,特征计算_周度!G1064&gt;2),IF(特征计算_周度!E1064="",FALSE,特征计算_周度!E1064&gt;2),IF(特征计算_周度!F1064="",FALSE,特征计算_周度!F1064&gt;2)),MAX(B1066,MAX(IF(特征计算_周度!B1064="",0,特征计算_周度!B1064),IF(特征计算_周度!C1064="",0,特征计算_周度!C1064),IF(特征计算_周度!G1064="",0,特征计算_周度!G1064),IF(特征计算_周度!E1064="",0,特征计算_周度!E1064),IF(特征计算_周度!F1064="",0,特征计算_周度!F1064))),B1066))</f>
        <v/>
      </c>
      <c r="D1066" s="129">
        <f>原始数据_周度!B1064</f>
        <v/>
      </c>
      <c r="E1066" s="157">
        <f>IF(D1066="","",D1066/MAX(D$4:D1066)-1)</f>
        <v/>
      </c>
    </row>
    <row r="1067">
      <c r="A1067" s="127">
        <f>原始数据_周度!A1065</f>
        <v/>
      </c>
      <c r="B1067" s="128">
        <f>IF(特征计算_周度!B1065="","",0.25*IF(特征计算_周度!B1065="",0,特征计算_周度!B1065)+0.25*IF(特征计算_周度!C1065="",0,特征计算_周度!C1065)+0.15*IF(特征计算_周度!D1065="",0,特征计算_周度!D1065)+0.15*IF(特征计算_周度!E1065="",0,特征计算_周度!E1065)+0.2*IF(特征计算_周度!F1065="",0,特征计算_周度!F1065))</f>
        <v/>
      </c>
      <c r="C1067" s="128">
        <f>IF(B1067="","",IF(OR(IF(特征计算_周度!B1065="",FALSE,特征计算_周度!B1065&gt;2),IF(特征计算_周度!C1065="",FALSE,特征计算_周度!C1065&gt;2),IF(特征计算_周度!G1065="",FALSE,特征计算_周度!G1065&gt;2),IF(特征计算_周度!E1065="",FALSE,特征计算_周度!E1065&gt;2),IF(特征计算_周度!F1065="",FALSE,特征计算_周度!F1065&gt;2)),MAX(B1067,MAX(IF(特征计算_周度!B1065="",0,特征计算_周度!B1065),IF(特征计算_周度!C1065="",0,特征计算_周度!C1065),IF(特征计算_周度!G1065="",0,特征计算_周度!G1065),IF(特征计算_周度!E1065="",0,特征计算_周度!E1065),IF(特征计算_周度!F1065="",0,特征计算_周度!F1065))),B1067))</f>
        <v/>
      </c>
      <c r="D1067" s="129">
        <f>原始数据_周度!B1065</f>
        <v/>
      </c>
      <c r="E1067" s="157">
        <f>IF(D1067="","",D1067/MAX(D$4:D1067)-1)</f>
        <v/>
      </c>
    </row>
    <row r="1068">
      <c r="A1068" s="127">
        <f>原始数据_周度!A1066</f>
        <v/>
      </c>
      <c r="B1068" s="128">
        <f>IF(特征计算_周度!B1066="","",0.25*IF(特征计算_周度!B1066="",0,特征计算_周度!B1066)+0.25*IF(特征计算_周度!C1066="",0,特征计算_周度!C1066)+0.15*IF(特征计算_周度!D1066="",0,特征计算_周度!D1066)+0.15*IF(特征计算_周度!E1066="",0,特征计算_周度!E1066)+0.2*IF(特征计算_周度!F1066="",0,特征计算_周度!F1066))</f>
        <v/>
      </c>
      <c r="C1068" s="128">
        <f>IF(B1068="","",IF(OR(IF(特征计算_周度!B1066="",FALSE,特征计算_周度!B1066&gt;2),IF(特征计算_周度!C1066="",FALSE,特征计算_周度!C1066&gt;2),IF(特征计算_周度!G1066="",FALSE,特征计算_周度!G1066&gt;2),IF(特征计算_周度!E1066="",FALSE,特征计算_周度!E1066&gt;2),IF(特征计算_周度!F1066="",FALSE,特征计算_周度!F1066&gt;2)),MAX(B1068,MAX(IF(特征计算_周度!B1066="",0,特征计算_周度!B1066),IF(特征计算_周度!C1066="",0,特征计算_周度!C1066),IF(特征计算_周度!G1066="",0,特征计算_周度!G1066),IF(特征计算_周度!E1066="",0,特征计算_周度!E1066),IF(特征计算_周度!F1066="",0,特征计算_周度!F1066))),B1068))</f>
        <v/>
      </c>
      <c r="D1068" s="129">
        <f>原始数据_周度!B1066</f>
        <v/>
      </c>
      <c r="E1068" s="157">
        <f>IF(D1068="","",D1068/MAX(D$4:D1068)-1)</f>
        <v/>
      </c>
    </row>
    <row r="1069">
      <c r="A1069" s="127">
        <f>原始数据_周度!A1067</f>
        <v/>
      </c>
      <c r="B1069" s="128">
        <f>IF(特征计算_周度!B1067="","",0.25*IF(特征计算_周度!B1067="",0,特征计算_周度!B1067)+0.25*IF(特征计算_周度!C1067="",0,特征计算_周度!C1067)+0.15*IF(特征计算_周度!D1067="",0,特征计算_周度!D1067)+0.15*IF(特征计算_周度!E1067="",0,特征计算_周度!E1067)+0.2*IF(特征计算_周度!F1067="",0,特征计算_周度!F1067))</f>
        <v/>
      </c>
      <c r="C1069" s="128">
        <f>IF(B1069="","",IF(OR(IF(特征计算_周度!B1067="",FALSE,特征计算_周度!B1067&gt;2),IF(特征计算_周度!C1067="",FALSE,特征计算_周度!C1067&gt;2),IF(特征计算_周度!G1067="",FALSE,特征计算_周度!G1067&gt;2),IF(特征计算_周度!E1067="",FALSE,特征计算_周度!E1067&gt;2),IF(特征计算_周度!F1067="",FALSE,特征计算_周度!F1067&gt;2)),MAX(B1069,MAX(IF(特征计算_周度!B1067="",0,特征计算_周度!B1067),IF(特征计算_周度!C1067="",0,特征计算_周度!C1067),IF(特征计算_周度!G1067="",0,特征计算_周度!G1067),IF(特征计算_周度!E1067="",0,特征计算_周度!E1067),IF(特征计算_周度!F1067="",0,特征计算_周度!F1067))),B1069))</f>
        <v/>
      </c>
      <c r="D1069" s="129">
        <f>原始数据_周度!B1067</f>
        <v/>
      </c>
      <c r="E1069" s="157">
        <f>IF(D1069="","",D1069/MAX(D$4:D1069)-1)</f>
        <v/>
      </c>
    </row>
    <row r="1070">
      <c r="A1070" s="127">
        <f>原始数据_周度!A1068</f>
        <v/>
      </c>
      <c r="B1070" s="128">
        <f>IF(特征计算_周度!B1068="","",0.25*IF(特征计算_周度!B1068="",0,特征计算_周度!B1068)+0.25*IF(特征计算_周度!C1068="",0,特征计算_周度!C1068)+0.15*IF(特征计算_周度!D1068="",0,特征计算_周度!D1068)+0.15*IF(特征计算_周度!E1068="",0,特征计算_周度!E1068)+0.2*IF(特征计算_周度!F1068="",0,特征计算_周度!F1068))</f>
        <v/>
      </c>
      <c r="C1070" s="128">
        <f>IF(B1070="","",IF(OR(IF(特征计算_周度!B1068="",FALSE,特征计算_周度!B1068&gt;2),IF(特征计算_周度!C1068="",FALSE,特征计算_周度!C1068&gt;2),IF(特征计算_周度!G1068="",FALSE,特征计算_周度!G1068&gt;2),IF(特征计算_周度!E1068="",FALSE,特征计算_周度!E1068&gt;2),IF(特征计算_周度!F1068="",FALSE,特征计算_周度!F1068&gt;2)),MAX(B1070,MAX(IF(特征计算_周度!B1068="",0,特征计算_周度!B1068),IF(特征计算_周度!C1068="",0,特征计算_周度!C1068),IF(特征计算_周度!G1068="",0,特征计算_周度!G1068),IF(特征计算_周度!E1068="",0,特征计算_周度!E1068),IF(特征计算_周度!F1068="",0,特征计算_周度!F1068))),B1070))</f>
        <v/>
      </c>
      <c r="D1070" s="129">
        <f>原始数据_周度!B1068</f>
        <v/>
      </c>
      <c r="E1070" s="157">
        <f>IF(D1070="","",D1070/MAX(D$4:D1070)-1)</f>
        <v/>
      </c>
    </row>
    <row r="1071">
      <c r="A1071" s="127">
        <f>原始数据_周度!A1069</f>
        <v/>
      </c>
      <c r="B1071" s="128">
        <f>IF(特征计算_周度!B1069="","",0.25*IF(特征计算_周度!B1069="",0,特征计算_周度!B1069)+0.25*IF(特征计算_周度!C1069="",0,特征计算_周度!C1069)+0.15*IF(特征计算_周度!D1069="",0,特征计算_周度!D1069)+0.15*IF(特征计算_周度!E1069="",0,特征计算_周度!E1069)+0.2*IF(特征计算_周度!F1069="",0,特征计算_周度!F1069))</f>
        <v/>
      </c>
      <c r="C1071" s="128">
        <f>IF(B1071="","",IF(OR(IF(特征计算_周度!B1069="",FALSE,特征计算_周度!B1069&gt;2),IF(特征计算_周度!C1069="",FALSE,特征计算_周度!C1069&gt;2),IF(特征计算_周度!G1069="",FALSE,特征计算_周度!G1069&gt;2),IF(特征计算_周度!E1069="",FALSE,特征计算_周度!E1069&gt;2),IF(特征计算_周度!F1069="",FALSE,特征计算_周度!F1069&gt;2)),MAX(B1071,MAX(IF(特征计算_周度!B1069="",0,特征计算_周度!B1069),IF(特征计算_周度!C1069="",0,特征计算_周度!C1069),IF(特征计算_周度!G1069="",0,特征计算_周度!G1069),IF(特征计算_周度!E1069="",0,特征计算_周度!E1069),IF(特征计算_周度!F1069="",0,特征计算_周度!F1069))),B1071))</f>
        <v/>
      </c>
      <c r="D1071" s="129">
        <f>原始数据_周度!B1069</f>
        <v/>
      </c>
      <c r="E1071" s="157">
        <f>IF(D1071="","",D1071/MAX(D$4:D1071)-1)</f>
        <v/>
      </c>
    </row>
    <row r="1072">
      <c r="A1072" s="127">
        <f>原始数据_周度!A1070</f>
        <v/>
      </c>
      <c r="B1072" s="128">
        <f>IF(特征计算_周度!B1070="","",0.25*IF(特征计算_周度!B1070="",0,特征计算_周度!B1070)+0.25*IF(特征计算_周度!C1070="",0,特征计算_周度!C1070)+0.15*IF(特征计算_周度!D1070="",0,特征计算_周度!D1070)+0.15*IF(特征计算_周度!E1070="",0,特征计算_周度!E1070)+0.2*IF(特征计算_周度!F1070="",0,特征计算_周度!F1070))</f>
        <v/>
      </c>
      <c r="C1072" s="128">
        <f>IF(B1072="","",IF(OR(IF(特征计算_周度!B1070="",FALSE,特征计算_周度!B1070&gt;2),IF(特征计算_周度!C1070="",FALSE,特征计算_周度!C1070&gt;2),IF(特征计算_周度!G1070="",FALSE,特征计算_周度!G1070&gt;2),IF(特征计算_周度!E1070="",FALSE,特征计算_周度!E1070&gt;2),IF(特征计算_周度!F1070="",FALSE,特征计算_周度!F1070&gt;2)),MAX(B1072,MAX(IF(特征计算_周度!B1070="",0,特征计算_周度!B1070),IF(特征计算_周度!C1070="",0,特征计算_周度!C1070),IF(特征计算_周度!G1070="",0,特征计算_周度!G1070),IF(特征计算_周度!E1070="",0,特征计算_周度!E1070),IF(特征计算_周度!F1070="",0,特征计算_周度!F1070))),B1072))</f>
        <v/>
      </c>
      <c r="D1072" s="129">
        <f>原始数据_周度!B1070</f>
        <v/>
      </c>
      <c r="E1072" s="157">
        <f>IF(D1072="","",D1072/MAX(D$4:D1072)-1)</f>
        <v/>
      </c>
    </row>
    <row r="1073">
      <c r="A1073" s="127">
        <f>原始数据_周度!A1071</f>
        <v/>
      </c>
      <c r="B1073" s="128">
        <f>IF(特征计算_周度!B1071="","",0.25*IF(特征计算_周度!B1071="",0,特征计算_周度!B1071)+0.25*IF(特征计算_周度!C1071="",0,特征计算_周度!C1071)+0.15*IF(特征计算_周度!D1071="",0,特征计算_周度!D1071)+0.15*IF(特征计算_周度!E1071="",0,特征计算_周度!E1071)+0.2*IF(特征计算_周度!F1071="",0,特征计算_周度!F1071))</f>
        <v/>
      </c>
      <c r="C1073" s="128">
        <f>IF(B1073="","",IF(OR(IF(特征计算_周度!B1071="",FALSE,特征计算_周度!B1071&gt;2),IF(特征计算_周度!C1071="",FALSE,特征计算_周度!C1071&gt;2),IF(特征计算_周度!G1071="",FALSE,特征计算_周度!G1071&gt;2),IF(特征计算_周度!E1071="",FALSE,特征计算_周度!E1071&gt;2),IF(特征计算_周度!F1071="",FALSE,特征计算_周度!F1071&gt;2)),MAX(B1073,MAX(IF(特征计算_周度!B1071="",0,特征计算_周度!B1071),IF(特征计算_周度!C1071="",0,特征计算_周度!C1071),IF(特征计算_周度!G1071="",0,特征计算_周度!G1071),IF(特征计算_周度!E1071="",0,特征计算_周度!E1071),IF(特征计算_周度!F1071="",0,特征计算_周度!F1071))),B1073))</f>
        <v/>
      </c>
      <c r="D1073" s="129">
        <f>原始数据_周度!B1071</f>
        <v/>
      </c>
      <c r="E1073" s="157">
        <f>IF(D1073="","",D1073/MAX(D$4:D1073)-1)</f>
        <v/>
      </c>
    </row>
    <row r="1074">
      <c r="A1074" s="127">
        <f>原始数据_周度!A1072</f>
        <v/>
      </c>
      <c r="B1074" s="128">
        <f>IF(特征计算_周度!B1072="","",0.25*IF(特征计算_周度!B1072="",0,特征计算_周度!B1072)+0.25*IF(特征计算_周度!C1072="",0,特征计算_周度!C1072)+0.15*IF(特征计算_周度!D1072="",0,特征计算_周度!D1072)+0.15*IF(特征计算_周度!E1072="",0,特征计算_周度!E1072)+0.2*IF(特征计算_周度!F1072="",0,特征计算_周度!F1072))</f>
        <v/>
      </c>
      <c r="C1074" s="128">
        <f>IF(B1074="","",IF(OR(IF(特征计算_周度!B1072="",FALSE,特征计算_周度!B1072&gt;2),IF(特征计算_周度!C1072="",FALSE,特征计算_周度!C1072&gt;2),IF(特征计算_周度!G1072="",FALSE,特征计算_周度!G1072&gt;2),IF(特征计算_周度!E1072="",FALSE,特征计算_周度!E1072&gt;2),IF(特征计算_周度!F1072="",FALSE,特征计算_周度!F1072&gt;2)),MAX(B1074,MAX(IF(特征计算_周度!B1072="",0,特征计算_周度!B1072),IF(特征计算_周度!C1072="",0,特征计算_周度!C1072),IF(特征计算_周度!G1072="",0,特征计算_周度!G1072),IF(特征计算_周度!E1072="",0,特征计算_周度!E1072),IF(特征计算_周度!F1072="",0,特征计算_周度!F1072))),B1074))</f>
        <v/>
      </c>
      <c r="D1074" s="129">
        <f>原始数据_周度!B1072</f>
        <v/>
      </c>
      <c r="E1074" s="157">
        <f>IF(D1074="","",D1074/MAX(D$4:D1074)-1)</f>
        <v/>
      </c>
    </row>
    <row r="1075">
      <c r="A1075" s="127">
        <f>原始数据_周度!A1073</f>
        <v/>
      </c>
      <c r="B1075" s="128">
        <f>IF(特征计算_周度!B1073="","",0.25*IF(特征计算_周度!B1073="",0,特征计算_周度!B1073)+0.25*IF(特征计算_周度!C1073="",0,特征计算_周度!C1073)+0.15*IF(特征计算_周度!D1073="",0,特征计算_周度!D1073)+0.15*IF(特征计算_周度!E1073="",0,特征计算_周度!E1073)+0.2*IF(特征计算_周度!F1073="",0,特征计算_周度!F1073))</f>
        <v/>
      </c>
      <c r="C1075" s="128">
        <f>IF(B1075="","",IF(OR(IF(特征计算_周度!B1073="",FALSE,特征计算_周度!B1073&gt;2),IF(特征计算_周度!C1073="",FALSE,特征计算_周度!C1073&gt;2),IF(特征计算_周度!G1073="",FALSE,特征计算_周度!G1073&gt;2),IF(特征计算_周度!E1073="",FALSE,特征计算_周度!E1073&gt;2),IF(特征计算_周度!F1073="",FALSE,特征计算_周度!F1073&gt;2)),MAX(B1075,MAX(IF(特征计算_周度!B1073="",0,特征计算_周度!B1073),IF(特征计算_周度!C1073="",0,特征计算_周度!C1073),IF(特征计算_周度!G1073="",0,特征计算_周度!G1073),IF(特征计算_周度!E1073="",0,特征计算_周度!E1073),IF(特征计算_周度!F1073="",0,特征计算_周度!F1073))),B1075))</f>
        <v/>
      </c>
      <c r="D1075" s="129">
        <f>原始数据_周度!B1073</f>
        <v/>
      </c>
      <c r="E1075" s="157">
        <f>IF(D1075="","",D1075/MAX(D$4:D1075)-1)</f>
        <v/>
      </c>
    </row>
    <row r="1076">
      <c r="A1076" s="127">
        <f>原始数据_周度!A1074</f>
        <v/>
      </c>
      <c r="B1076" s="128">
        <f>IF(特征计算_周度!B1074="","",0.25*IF(特征计算_周度!B1074="",0,特征计算_周度!B1074)+0.25*IF(特征计算_周度!C1074="",0,特征计算_周度!C1074)+0.15*IF(特征计算_周度!D1074="",0,特征计算_周度!D1074)+0.15*IF(特征计算_周度!E1074="",0,特征计算_周度!E1074)+0.2*IF(特征计算_周度!F1074="",0,特征计算_周度!F1074))</f>
        <v/>
      </c>
      <c r="C1076" s="128">
        <f>IF(B1076="","",IF(OR(IF(特征计算_周度!B1074="",FALSE,特征计算_周度!B1074&gt;2),IF(特征计算_周度!C1074="",FALSE,特征计算_周度!C1074&gt;2),IF(特征计算_周度!G1074="",FALSE,特征计算_周度!G1074&gt;2),IF(特征计算_周度!E1074="",FALSE,特征计算_周度!E1074&gt;2),IF(特征计算_周度!F1074="",FALSE,特征计算_周度!F1074&gt;2)),MAX(B1076,MAX(IF(特征计算_周度!B1074="",0,特征计算_周度!B1074),IF(特征计算_周度!C1074="",0,特征计算_周度!C1074),IF(特征计算_周度!G1074="",0,特征计算_周度!G1074),IF(特征计算_周度!E1074="",0,特征计算_周度!E1074),IF(特征计算_周度!F1074="",0,特征计算_周度!F1074))),B1076))</f>
        <v/>
      </c>
      <c r="D1076" s="129">
        <f>原始数据_周度!B1074</f>
        <v/>
      </c>
      <c r="E1076" s="157">
        <f>IF(D1076="","",D1076/MAX(D$4:D1076)-1)</f>
        <v/>
      </c>
    </row>
    <row r="1077">
      <c r="A1077" s="127">
        <f>原始数据_周度!A1075</f>
        <v/>
      </c>
      <c r="B1077" s="128">
        <f>IF(特征计算_周度!B1075="","",0.25*IF(特征计算_周度!B1075="",0,特征计算_周度!B1075)+0.25*IF(特征计算_周度!C1075="",0,特征计算_周度!C1075)+0.15*IF(特征计算_周度!D1075="",0,特征计算_周度!D1075)+0.15*IF(特征计算_周度!E1075="",0,特征计算_周度!E1075)+0.2*IF(特征计算_周度!F1075="",0,特征计算_周度!F1075))</f>
        <v/>
      </c>
      <c r="C1077" s="128">
        <f>IF(B1077="","",IF(OR(IF(特征计算_周度!B1075="",FALSE,特征计算_周度!B1075&gt;2),IF(特征计算_周度!C1075="",FALSE,特征计算_周度!C1075&gt;2),IF(特征计算_周度!G1075="",FALSE,特征计算_周度!G1075&gt;2),IF(特征计算_周度!E1075="",FALSE,特征计算_周度!E1075&gt;2),IF(特征计算_周度!F1075="",FALSE,特征计算_周度!F1075&gt;2)),MAX(B1077,MAX(IF(特征计算_周度!B1075="",0,特征计算_周度!B1075),IF(特征计算_周度!C1075="",0,特征计算_周度!C1075),IF(特征计算_周度!G1075="",0,特征计算_周度!G1075),IF(特征计算_周度!E1075="",0,特征计算_周度!E1075),IF(特征计算_周度!F1075="",0,特征计算_周度!F1075))),B1077))</f>
        <v/>
      </c>
      <c r="D1077" s="129">
        <f>原始数据_周度!B1075</f>
        <v/>
      </c>
      <c r="E1077" s="157">
        <f>IF(D1077="","",D1077/MAX(D$4:D1077)-1)</f>
        <v/>
      </c>
    </row>
    <row r="1078">
      <c r="A1078" s="127">
        <f>原始数据_周度!A1076</f>
        <v/>
      </c>
      <c r="B1078" s="128">
        <f>IF(特征计算_周度!B1076="","",0.25*IF(特征计算_周度!B1076="",0,特征计算_周度!B1076)+0.25*IF(特征计算_周度!C1076="",0,特征计算_周度!C1076)+0.15*IF(特征计算_周度!D1076="",0,特征计算_周度!D1076)+0.15*IF(特征计算_周度!E1076="",0,特征计算_周度!E1076)+0.2*IF(特征计算_周度!F1076="",0,特征计算_周度!F1076))</f>
        <v/>
      </c>
      <c r="C1078" s="128">
        <f>IF(B1078="","",IF(OR(IF(特征计算_周度!B1076="",FALSE,特征计算_周度!B1076&gt;2),IF(特征计算_周度!C1076="",FALSE,特征计算_周度!C1076&gt;2),IF(特征计算_周度!G1076="",FALSE,特征计算_周度!G1076&gt;2),IF(特征计算_周度!E1076="",FALSE,特征计算_周度!E1076&gt;2),IF(特征计算_周度!F1076="",FALSE,特征计算_周度!F1076&gt;2)),MAX(B1078,MAX(IF(特征计算_周度!B1076="",0,特征计算_周度!B1076),IF(特征计算_周度!C1076="",0,特征计算_周度!C1076),IF(特征计算_周度!G1076="",0,特征计算_周度!G1076),IF(特征计算_周度!E1076="",0,特征计算_周度!E1076),IF(特征计算_周度!F1076="",0,特征计算_周度!F1076))),B1078))</f>
        <v/>
      </c>
      <c r="D1078" s="129">
        <f>原始数据_周度!B1076</f>
        <v/>
      </c>
      <c r="E1078" s="157">
        <f>IF(D1078="","",D1078/MAX(D$4:D1078)-1)</f>
        <v/>
      </c>
    </row>
    <row r="1079">
      <c r="A1079" s="127">
        <f>原始数据_周度!A1077</f>
        <v/>
      </c>
      <c r="B1079" s="128">
        <f>IF(特征计算_周度!B1077="","",0.25*IF(特征计算_周度!B1077="",0,特征计算_周度!B1077)+0.25*IF(特征计算_周度!C1077="",0,特征计算_周度!C1077)+0.15*IF(特征计算_周度!D1077="",0,特征计算_周度!D1077)+0.15*IF(特征计算_周度!E1077="",0,特征计算_周度!E1077)+0.2*IF(特征计算_周度!F1077="",0,特征计算_周度!F1077))</f>
        <v/>
      </c>
      <c r="C1079" s="128">
        <f>IF(B1079="","",IF(OR(IF(特征计算_周度!B1077="",FALSE,特征计算_周度!B1077&gt;2),IF(特征计算_周度!C1077="",FALSE,特征计算_周度!C1077&gt;2),IF(特征计算_周度!G1077="",FALSE,特征计算_周度!G1077&gt;2),IF(特征计算_周度!E1077="",FALSE,特征计算_周度!E1077&gt;2),IF(特征计算_周度!F1077="",FALSE,特征计算_周度!F1077&gt;2)),MAX(B1079,MAX(IF(特征计算_周度!B1077="",0,特征计算_周度!B1077),IF(特征计算_周度!C1077="",0,特征计算_周度!C1077),IF(特征计算_周度!G1077="",0,特征计算_周度!G1077),IF(特征计算_周度!E1077="",0,特征计算_周度!E1077),IF(特征计算_周度!F1077="",0,特征计算_周度!F1077))),B1079))</f>
        <v/>
      </c>
      <c r="D1079" s="129">
        <f>原始数据_周度!B1077</f>
        <v/>
      </c>
      <c r="E1079" s="157">
        <f>IF(D1079="","",D1079/MAX(D$4:D1079)-1)</f>
        <v/>
      </c>
    </row>
    <row r="1080">
      <c r="A1080" s="127">
        <f>原始数据_周度!A1078</f>
        <v/>
      </c>
      <c r="B1080" s="128">
        <f>IF(特征计算_周度!B1078="","",0.25*IF(特征计算_周度!B1078="",0,特征计算_周度!B1078)+0.25*IF(特征计算_周度!C1078="",0,特征计算_周度!C1078)+0.15*IF(特征计算_周度!D1078="",0,特征计算_周度!D1078)+0.15*IF(特征计算_周度!E1078="",0,特征计算_周度!E1078)+0.2*IF(特征计算_周度!F1078="",0,特征计算_周度!F1078))</f>
        <v/>
      </c>
      <c r="C1080" s="128">
        <f>IF(B1080="","",IF(OR(IF(特征计算_周度!B1078="",FALSE,特征计算_周度!B1078&gt;2),IF(特征计算_周度!C1078="",FALSE,特征计算_周度!C1078&gt;2),IF(特征计算_周度!G1078="",FALSE,特征计算_周度!G1078&gt;2),IF(特征计算_周度!E1078="",FALSE,特征计算_周度!E1078&gt;2),IF(特征计算_周度!F1078="",FALSE,特征计算_周度!F1078&gt;2)),MAX(B1080,MAX(IF(特征计算_周度!B1078="",0,特征计算_周度!B1078),IF(特征计算_周度!C1078="",0,特征计算_周度!C1078),IF(特征计算_周度!G1078="",0,特征计算_周度!G1078),IF(特征计算_周度!E1078="",0,特征计算_周度!E1078),IF(特征计算_周度!F1078="",0,特征计算_周度!F1078))),B1080))</f>
        <v/>
      </c>
      <c r="D1080" s="129">
        <f>原始数据_周度!B1078</f>
        <v/>
      </c>
      <c r="E1080" s="157">
        <f>IF(D1080="","",D1080/MAX(D$4:D1080)-1)</f>
        <v/>
      </c>
    </row>
    <row r="1081">
      <c r="A1081" s="127">
        <f>原始数据_周度!A1079</f>
        <v/>
      </c>
      <c r="B1081" s="128">
        <f>IF(特征计算_周度!B1079="","",0.25*IF(特征计算_周度!B1079="",0,特征计算_周度!B1079)+0.25*IF(特征计算_周度!C1079="",0,特征计算_周度!C1079)+0.15*IF(特征计算_周度!D1079="",0,特征计算_周度!D1079)+0.15*IF(特征计算_周度!E1079="",0,特征计算_周度!E1079)+0.2*IF(特征计算_周度!F1079="",0,特征计算_周度!F1079))</f>
        <v/>
      </c>
      <c r="C1081" s="128">
        <f>IF(B1081="","",IF(OR(IF(特征计算_周度!B1079="",FALSE,特征计算_周度!B1079&gt;2),IF(特征计算_周度!C1079="",FALSE,特征计算_周度!C1079&gt;2),IF(特征计算_周度!G1079="",FALSE,特征计算_周度!G1079&gt;2),IF(特征计算_周度!E1079="",FALSE,特征计算_周度!E1079&gt;2),IF(特征计算_周度!F1079="",FALSE,特征计算_周度!F1079&gt;2)),MAX(B1081,MAX(IF(特征计算_周度!B1079="",0,特征计算_周度!B1079),IF(特征计算_周度!C1079="",0,特征计算_周度!C1079),IF(特征计算_周度!G1079="",0,特征计算_周度!G1079),IF(特征计算_周度!E1079="",0,特征计算_周度!E1079),IF(特征计算_周度!F1079="",0,特征计算_周度!F1079))),B1081))</f>
        <v/>
      </c>
      <c r="D1081" s="129">
        <f>原始数据_周度!B1079</f>
        <v/>
      </c>
      <c r="E1081" s="157">
        <f>IF(D1081="","",D1081/MAX(D$4:D1081)-1)</f>
        <v/>
      </c>
    </row>
    <row r="1082">
      <c r="A1082" s="127">
        <f>原始数据_周度!A1080</f>
        <v/>
      </c>
      <c r="B1082" s="128">
        <f>IF(特征计算_周度!B1080="","",0.25*IF(特征计算_周度!B1080="",0,特征计算_周度!B1080)+0.25*IF(特征计算_周度!C1080="",0,特征计算_周度!C1080)+0.15*IF(特征计算_周度!D1080="",0,特征计算_周度!D1080)+0.15*IF(特征计算_周度!E1080="",0,特征计算_周度!E1080)+0.2*IF(特征计算_周度!F1080="",0,特征计算_周度!F1080))</f>
        <v/>
      </c>
      <c r="C1082" s="128">
        <f>IF(B1082="","",IF(OR(IF(特征计算_周度!B1080="",FALSE,特征计算_周度!B1080&gt;2),IF(特征计算_周度!C1080="",FALSE,特征计算_周度!C1080&gt;2),IF(特征计算_周度!G1080="",FALSE,特征计算_周度!G1080&gt;2),IF(特征计算_周度!E1080="",FALSE,特征计算_周度!E1080&gt;2),IF(特征计算_周度!F1080="",FALSE,特征计算_周度!F1080&gt;2)),MAX(B1082,MAX(IF(特征计算_周度!B1080="",0,特征计算_周度!B1080),IF(特征计算_周度!C1080="",0,特征计算_周度!C1080),IF(特征计算_周度!G1080="",0,特征计算_周度!G1080),IF(特征计算_周度!E1080="",0,特征计算_周度!E1080),IF(特征计算_周度!F1080="",0,特征计算_周度!F1080))),B1082))</f>
        <v/>
      </c>
      <c r="D1082" s="129">
        <f>原始数据_周度!B1080</f>
        <v/>
      </c>
      <c r="E1082" s="157">
        <f>IF(D1082="","",D1082/MAX(D$4:D1082)-1)</f>
        <v/>
      </c>
    </row>
    <row r="1083">
      <c r="A1083" s="127">
        <f>原始数据_周度!A1081</f>
        <v/>
      </c>
      <c r="B1083" s="128">
        <f>IF(特征计算_周度!B1081="","",0.25*IF(特征计算_周度!B1081="",0,特征计算_周度!B1081)+0.25*IF(特征计算_周度!C1081="",0,特征计算_周度!C1081)+0.15*IF(特征计算_周度!D1081="",0,特征计算_周度!D1081)+0.15*IF(特征计算_周度!E1081="",0,特征计算_周度!E1081)+0.2*IF(特征计算_周度!F1081="",0,特征计算_周度!F1081))</f>
        <v/>
      </c>
      <c r="C1083" s="128">
        <f>IF(B1083="","",IF(OR(IF(特征计算_周度!B1081="",FALSE,特征计算_周度!B1081&gt;2),IF(特征计算_周度!C1081="",FALSE,特征计算_周度!C1081&gt;2),IF(特征计算_周度!G1081="",FALSE,特征计算_周度!G1081&gt;2),IF(特征计算_周度!E1081="",FALSE,特征计算_周度!E1081&gt;2),IF(特征计算_周度!F1081="",FALSE,特征计算_周度!F1081&gt;2)),MAX(B1083,MAX(IF(特征计算_周度!B1081="",0,特征计算_周度!B1081),IF(特征计算_周度!C1081="",0,特征计算_周度!C1081),IF(特征计算_周度!G1081="",0,特征计算_周度!G1081),IF(特征计算_周度!E1081="",0,特征计算_周度!E1081),IF(特征计算_周度!F1081="",0,特征计算_周度!F1081))),B1083))</f>
        <v/>
      </c>
      <c r="D1083" s="129">
        <f>原始数据_周度!B1081</f>
        <v/>
      </c>
      <c r="E1083" s="157">
        <f>IF(D1083="","",D1083/MAX(D$4:D1083)-1)</f>
        <v/>
      </c>
    </row>
    <row r="1084">
      <c r="A1084" s="127">
        <f>原始数据_周度!A1082</f>
        <v/>
      </c>
      <c r="B1084" s="128">
        <f>IF(特征计算_周度!B1082="","",0.25*IF(特征计算_周度!B1082="",0,特征计算_周度!B1082)+0.25*IF(特征计算_周度!C1082="",0,特征计算_周度!C1082)+0.15*IF(特征计算_周度!D1082="",0,特征计算_周度!D1082)+0.15*IF(特征计算_周度!E1082="",0,特征计算_周度!E1082)+0.2*IF(特征计算_周度!F1082="",0,特征计算_周度!F1082))</f>
        <v/>
      </c>
      <c r="C1084" s="128">
        <f>IF(B1084="","",IF(OR(IF(特征计算_周度!B1082="",FALSE,特征计算_周度!B1082&gt;2),IF(特征计算_周度!C1082="",FALSE,特征计算_周度!C1082&gt;2),IF(特征计算_周度!G1082="",FALSE,特征计算_周度!G1082&gt;2),IF(特征计算_周度!E1082="",FALSE,特征计算_周度!E1082&gt;2),IF(特征计算_周度!F1082="",FALSE,特征计算_周度!F1082&gt;2)),MAX(B1084,MAX(IF(特征计算_周度!B1082="",0,特征计算_周度!B1082),IF(特征计算_周度!C1082="",0,特征计算_周度!C1082),IF(特征计算_周度!G1082="",0,特征计算_周度!G1082),IF(特征计算_周度!E1082="",0,特征计算_周度!E1082),IF(特征计算_周度!F1082="",0,特征计算_周度!F1082))),B1084))</f>
        <v/>
      </c>
      <c r="D1084" s="129">
        <f>原始数据_周度!B1082</f>
        <v/>
      </c>
      <c r="E1084" s="157">
        <f>IF(D1084="","",D1084/MAX(D$4:D1084)-1)</f>
        <v/>
      </c>
    </row>
    <row r="1085">
      <c r="A1085" s="127">
        <f>原始数据_周度!A1083</f>
        <v/>
      </c>
      <c r="B1085" s="128">
        <f>IF(特征计算_周度!B1083="","",0.25*IF(特征计算_周度!B1083="",0,特征计算_周度!B1083)+0.25*IF(特征计算_周度!C1083="",0,特征计算_周度!C1083)+0.15*IF(特征计算_周度!D1083="",0,特征计算_周度!D1083)+0.15*IF(特征计算_周度!E1083="",0,特征计算_周度!E1083)+0.2*IF(特征计算_周度!F1083="",0,特征计算_周度!F1083))</f>
        <v/>
      </c>
      <c r="C1085" s="128">
        <f>IF(B1085="","",IF(OR(IF(特征计算_周度!B1083="",FALSE,特征计算_周度!B1083&gt;2),IF(特征计算_周度!C1083="",FALSE,特征计算_周度!C1083&gt;2),IF(特征计算_周度!G1083="",FALSE,特征计算_周度!G1083&gt;2),IF(特征计算_周度!E1083="",FALSE,特征计算_周度!E1083&gt;2),IF(特征计算_周度!F1083="",FALSE,特征计算_周度!F1083&gt;2)),MAX(B1085,MAX(IF(特征计算_周度!B1083="",0,特征计算_周度!B1083),IF(特征计算_周度!C1083="",0,特征计算_周度!C1083),IF(特征计算_周度!G1083="",0,特征计算_周度!G1083),IF(特征计算_周度!E1083="",0,特征计算_周度!E1083),IF(特征计算_周度!F1083="",0,特征计算_周度!F1083))),B1085))</f>
        <v/>
      </c>
      <c r="D1085" s="129">
        <f>原始数据_周度!B1083</f>
        <v/>
      </c>
      <c r="E1085" s="157">
        <f>IF(D1085="","",D1085/MAX(D$4:D1085)-1)</f>
        <v/>
      </c>
    </row>
    <row r="1086">
      <c r="A1086" s="127">
        <f>原始数据_周度!A1084</f>
        <v/>
      </c>
      <c r="B1086" s="128">
        <f>IF(特征计算_周度!B1084="","",0.25*IF(特征计算_周度!B1084="",0,特征计算_周度!B1084)+0.25*IF(特征计算_周度!C1084="",0,特征计算_周度!C1084)+0.15*IF(特征计算_周度!D1084="",0,特征计算_周度!D1084)+0.15*IF(特征计算_周度!E1084="",0,特征计算_周度!E1084)+0.2*IF(特征计算_周度!F1084="",0,特征计算_周度!F1084))</f>
        <v/>
      </c>
      <c r="C1086" s="128">
        <f>IF(B1086="","",IF(OR(IF(特征计算_周度!B1084="",FALSE,特征计算_周度!B1084&gt;2),IF(特征计算_周度!C1084="",FALSE,特征计算_周度!C1084&gt;2),IF(特征计算_周度!G1084="",FALSE,特征计算_周度!G1084&gt;2),IF(特征计算_周度!E1084="",FALSE,特征计算_周度!E1084&gt;2),IF(特征计算_周度!F1084="",FALSE,特征计算_周度!F1084&gt;2)),MAX(B1086,MAX(IF(特征计算_周度!B1084="",0,特征计算_周度!B1084),IF(特征计算_周度!C1084="",0,特征计算_周度!C1084),IF(特征计算_周度!G1084="",0,特征计算_周度!G1084),IF(特征计算_周度!E1084="",0,特征计算_周度!E1084),IF(特征计算_周度!F1084="",0,特征计算_周度!F1084))),B1086))</f>
        <v/>
      </c>
      <c r="D1086" s="129">
        <f>原始数据_周度!B1084</f>
        <v/>
      </c>
      <c r="E1086" s="157">
        <f>IF(D1086="","",D1086/MAX(D$4:D1086)-1)</f>
        <v/>
      </c>
    </row>
    <row r="1087">
      <c r="A1087" s="127">
        <f>原始数据_周度!A1085</f>
        <v/>
      </c>
      <c r="B1087" s="128">
        <f>IF(特征计算_周度!B1085="","",0.25*IF(特征计算_周度!B1085="",0,特征计算_周度!B1085)+0.25*IF(特征计算_周度!C1085="",0,特征计算_周度!C1085)+0.15*IF(特征计算_周度!D1085="",0,特征计算_周度!D1085)+0.15*IF(特征计算_周度!E1085="",0,特征计算_周度!E1085)+0.2*IF(特征计算_周度!F1085="",0,特征计算_周度!F1085))</f>
        <v/>
      </c>
      <c r="C1087" s="128">
        <f>IF(B1087="","",IF(OR(IF(特征计算_周度!B1085="",FALSE,特征计算_周度!B1085&gt;2),IF(特征计算_周度!C1085="",FALSE,特征计算_周度!C1085&gt;2),IF(特征计算_周度!G1085="",FALSE,特征计算_周度!G1085&gt;2),IF(特征计算_周度!E1085="",FALSE,特征计算_周度!E1085&gt;2),IF(特征计算_周度!F1085="",FALSE,特征计算_周度!F1085&gt;2)),MAX(B1087,MAX(IF(特征计算_周度!B1085="",0,特征计算_周度!B1085),IF(特征计算_周度!C1085="",0,特征计算_周度!C1085),IF(特征计算_周度!G1085="",0,特征计算_周度!G1085),IF(特征计算_周度!E1085="",0,特征计算_周度!E1085),IF(特征计算_周度!F1085="",0,特征计算_周度!F1085))),B1087))</f>
        <v/>
      </c>
      <c r="D1087" s="129">
        <f>原始数据_周度!B1085</f>
        <v/>
      </c>
      <c r="E1087" s="157">
        <f>IF(D1087="","",D1087/MAX(D$4:D1087)-1)</f>
        <v/>
      </c>
    </row>
    <row r="1088">
      <c r="A1088" s="127">
        <f>原始数据_周度!A1086</f>
        <v/>
      </c>
      <c r="B1088" s="128">
        <f>IF(特征计算_周度!B1086="","",0.25*IF(特征计算_周度!B1086="",0,特征计算_周度!B1086)+0.25*IF(特征计算_周度!C1086="",0,特征计算_周度!C1086)+0.15*IF(特征计算_周度!D1086="",0,特征计算_周度!D1086)+0.15*IF(特征计算_周度!E1086="",0,特征计算_周度!E1086)+0.2*IF(特征计算_周度!F1086="",0,特征计算_周度!F1086))</f>
        <v/>
      </c>
      <c r="C1088" s="128">
        <f>IF(B1088="","",IF(OR(IF(特征计算_周度!B1086="",FALSE,特征计算_周度!B1086&gt;2),IF(特征计算_周度!C1086="",FALSE,特征计算_周度!C1086&gt;2),IF(特征计算_周度!G1086="",FALSE,特征计算_周度!G1086&gt;2),IF(特征计算_周度!E1086="",FALSE,特征计算_周度!E1086&gt;2),IF(特征计算_周度!F1086="",FALSE,特征计算_周度!F1086&gt;2)),MAX(B1088,MAX(IF(特征计算_周度!B1086="",0,特征计算_周度!B1086),IF(特征计算_周度!C1086="",0,特征计算_周度!C1086),IF(特征计算_周度!G1086="",0,特征计算_周度!G1086),IF(特征计算_周度!E1086="",0,特征计算_周度!E1086),IF(特征计算_周度!F1086="",0,特征计算_周度!F1086))),B1088))</f>
        <v/>
      </c>
      <c r="D1088" s="129">
        <f>原始数据_周度!B1086</f>
        <v/>
      </c>
      <c r="E1088" s="157">
        <f>IF(D1088="","",D1088/MAX(D$4:D1088)-1)</f>
        <v/>
      </c>
    </row>
    <row r="1089">
      <c r="A1089" s="127">
        <f>原始数据_周度!A1087</f>
        <v/>
      </c>
      <c r="B1089" s="128">
        <f>IF(特征计算_周度!B1087="","",0.25*IF(特征计算_周度!B1087="",0,特征计算_周度!B1087)+0.25*IF(特征计算_周度!C1087="",0,特征计算_周度!C1087)+0.15*IF(特征计算_周度!D1087="",0,特征计算_周度!D1087)+0.15*IF(特征计算_周度!E1087="",0,特征计算_周度!E1087)+0.2*IF(特征计算_周度!F1087="",0,特征计算_周度!F1087))</f>
        <v/>
      </c>
      <c r="C1089" s="128">
        <f>IF(B1089="","",IF(OR(IF(特征计算_周度!B1087="",FALSE,特征计算_周度!B1087&gt;2),IF(特征计算_周度!C1087="",FALSE,特征计算_周度!C1087&gt;2),IF(特征计算_周度!G1087="",FALSE,特征计算_周度!G1087&gt;2),IF(特征计算_周度!E1087="",FALSE,特征计算_周度!E1087&gt;2),IF(特征计算_周度!F1087="",FALSE,特征计算_周度!F1087&gt;2)),MAX(B1089,MAX(IF(特征计算_周度!B1087="",0,特征计算_周度!B1087),IF(特征计算_周度!C1087="",0,特征计算_周度!C1087),IF(特征计算_周度!G1087="",0,特征计算_周度!G1087),IF(特征计算_周度!E1087="",0,特征计算_周度!E1087),IF(特征计算_周度!F1087="",0,特征计算_周度!F1087))),B1089))</f>
        <v/>
      </c>
      <c r="D1089" s="129">
        <f>原始数据_周度!B1087</f>
        <v/>
      </c>
      <c r="E1089" s="157">
        <f>IF(D1089="","",D1089/MAX(D$4:D1089)-1)</f>
        <v/>
      </c>
    </row>
    <row r="1090">
      <c r="A1090" s="127">
        <f>原始数据_周度!A1088</f>
        <v/>
      </c>
      <c r="B1090" s="128">
        <f>IF(特征计算_周度!B1088="","",0.25*IF(特征计算_周度!B1088="",0,特征计算_周度!B1088)+0.25*IF(特征计算_周度!C1088="",0,特征计算_周度!C1088)+0.15*IF(特征计算_周度!D1088="",0,特征计算_周度!D1088)+0.15*IF(特征计算_周度!E1088="",0,特征计算_周度!E1088)+0.2*IF(特征计算_周度!F1088="",0,特征计算_周度!F1088))</f>
        <v/>
      </c>
      <c r="C1090" s="128">
        <f>IF(B1090="","",IF(OR(IF(特征计算_周度!B1088="",FALSE,特征计算_周度!B1088&gt;2),IF(特征计算_周度!C1088="",FALSE,特征计算_周度!C1088&gt;2),IF(特征计算_周度!G1088="",FALSE,特征计算_周度!G1088&gt;2),IF(特征计算_周度!E1088="",FALSE,特征计算_周度!E1088&gt;2),IF(特征计算_周度!F1088="",FALSE,特征计算_周度!F1088&gt;2)),MAX(B1090,MAX(IF(特征计算_周度!B1088="",0,特征计算_周度!B1088),IF(特征计算_周度!C1088="",0,特征计算_周度!C1088),IF(特征计算_周度!G1088="",0,特征计算_周度!G1088),IF(特征计算_周度!E1088="",0,特征计算_周度!E1088),IF(特征计算_周度!F1088="",0,特征计算_周度!F1088))),B1090))</f>
        <v/>
      </c>
      <c r="D1090" s="129">
        <f>原始数据_周度!B1088</f>
        <v/>
      </c>
      <c r="E1090" s="157">
        <f>IF(D1090="","",D1090/MAX(D$4:D1090)-1)</f>
        <v/>
      </c>
    </row>
    <row r="1091">
      <c r="A1091" s="127">
        <f>原始数据_周度!A1089</f>
        <v/>
      </c>
      <c r="B1091" s="128">
        <f>IF(特征计算_周度!B1089="","",0.25*IF(特征计算_周度!B1089="",0,特征计算_周度!B1089)+0.25*IF(特征计算_周度!C1089="",0,特征计算_周度!C1089)+0.15*IF(特征计算_周度!D1089="",0,特征计算_周度!D1089)+0.15*IF(特征计算_周度!E1089="",0,特征计算_周度!E1089)+0.2*IF(特征计算_周度!F1089="",0,特征计算_周度!F1089))</f>
        <v/>
      </c>
      <c r="C1091" s="128">
        <f>IF(B1091="","",IF(OR(IF(特征计算_周度!B1089="",FALSE,特征计算_周度!B1089&gt;2),IF(特征计算_周度!C1089="",FALSE,特征计算_周度!C1089&gt;2),IF(特征计算_周度!G1089="",FALSE,特征计算_周度!G1089&gt;2),IF(特征计算_周度!E1089="",FALSE,特征计算_周度!E1089&gt;2),IF(特征计算_周度!F1089="",FALSE,特征计算_周度!F1089&gt;2)),MAX(B1091,MAX(IF(特征计算_周度!B1089="",0,特征计算_周度!B1089),IF(特征计算_周度!C1089="",0,特征计算_周度!C1089),IF(特征计算_周度!G1089="",0,特征计算_周度!G1089),IF(特征计算_周度!E1089="",0,特征计算_周度!E1089),IF(特征计算_周度!F1089="",0,特征计算_周度!F1089))),B1091))</f>
        <v/>
      </c>
      <c r="D1091" s="129">
        <f>原始数据_周度!B1089</f>
        <v/>
      </c>
      <c r="E1091" s="157">
        <f>IF(D1091="","",D1091/MAX(D$4:D1091)-1)</f>
        <v/>
      </c>
    </row>
    <row r="1092">
      <c r="A1092" s="127">
        <f>原始数据_周度!A1090</f>
        <v/>
      </c>
      <c r="B1092" s="128">
        <f>IF(特征计算_周度!B1090="","",0.25*IF(特征计算_周度!B1090="",0,特征计算_周度!B1090)+0.25*IF(特征计算_周度!C1090="",0,特征计算_周度!C1090)+0.15*IF(特征计算_周度!D1090="",0,特征计算_周度!D1090)+0.15*IF(特征计算_周度!E1090="",0,特征计算_周度!E1090)+0.2*IF(特征计算_周度!F1090="",0,特征计算_周度!F1090))</f>
        <v/>
      </c>
      <c r="C1092" s="128">
        <f>IF(B1092="","",IF(OR(IF(特征计算_周度!B1090="",FALSE,特征计算_周度!B1090&gt;2),IF(特征计算_周度!C1090="",FALSE,特征计算_周度!C1090&gt;2),IF(特征计算_周度!G1090="",FALSE,特征计算_周度!G1090&gt;2),IF(特征计算_周度!E1090="",FALSE,特征计算_周度!E1090&gt;2),IF(特征计算_周度!F1090="",FALSE,特征计算_周度!F1090&gt;2)),MAX(B1092,MAX(IF(特征计算_周度!B1090="",0,特征计算_周度!B1090),IF(特征计算_周度!C1090="",0,特征计算_周度!C1090),IF(特征计算_周度!G1090="",0,特征计算_周度!G1090),IF(特征计算_周度!E1090="",0,特征计算_周度!E1090),IF(特征计算_周度!F1090="",0,特征计算_周度!F1090))),B1092))</f>
        <v/>
      </c>
      <c r="D1092" s="129">
        <f>原始数据_周度!B1090</f>
        <v/>
      </c>
      <c r="E1092" s="157">
        <f>IF(D1092="","",D1092/MAX(D$4:D1092)-1)</f>
        <v/>
      </c>
    </row>
    <row r="1093">
      <c r="A1093" s="127">
        <f>原始数据_周度!A1091</f>
        <v/>
      </c>
      <c r="B1093" s="128">
        <f>IF(特征计算_周度!B1091="","",0.25*IF(特征计算_周度!B1091="",0,特征计算_周度!B1091)+0.25*IF(特征计算_周度!C1091="",0,特征计算_周度!C1091)+0.15*IF(特征计算_周度!D1091="",0,特征计算_周度!D1091)+0.15*IF(特征计算_周度!E1091="",0,特征计算_周度!E1091)+0.2*IF(特征计算_周度!F1091="",0,特征计算_周度!F1091))</f>
        <v/>
      </c>
      <c r="C1093" s="128">
        <f>IF(B1093="","",IF(OR(IF(特征计算_周度!B1091="",FALSE,特征计算_周度!B1091&gt;2),IF(特征计算_周度!C1091="",FALSE,特征计算_周度!C1091&gt;2),IF(特征计算_周度!G1091="",FALSE,特征计算_周度!G1091&gt;2),IF(特征计算_周度!E1091="",FALSE,特征计算_周度!E1091&gt;2),IF(特征计算_周度!F1091="",FALSE,特征计算_周度!F1091&gt;2)),MAX(B1093,MAX(IF(特征计算_周度!B1091="",0,特征计算_周度!B1091),IF(特征计算_周度!C1091="",0,特征计算_周度!C1091),IF(特征计算_周度!G1091="",0,特征计算_周度!G1091),IF(特征计算_周度!E1091="",0,特征计算_周度!E1091),IF(特征计算_周度!F1091="",0,特征计算_周度!F1091))),B1093))</f>
        <v/>
      </c>
      <c r="D1093" s="129">
        <f>原始数据_周度!B1091</f>
        <v/>
      </c>
      <c r="E1093" s="157">
        <f>IF(D1093="","",D1093/MAX(D$4:D1093)-1)</f>
        <v/>
      </c>
    </row>
    <row r="1094">
      <c r="A1094" s="127">
        <f>原始数据_周度!A1092</f>
        <v/>
      </c>
      <c r="B1094" s="128">
        <f>IF(特征计算_周度!B1092="","",0.25*IF(特征计算_周度!B1092="",0,特征计算_周度!B1092)+0.25*IF(特征计算_周度!C1092="",0,特征计算_周度!C1092)+0.15*IF(特征计算_周度!D1092="",0,特征计算_周度!D1092)+0.15*IF(特征计算_周度!E1092="",0,特征计算_周度!E1092)+0.2*IF(特征计算_周度!F1092="",0,特征计算_周度!F1092))</f>
        <v/>
      </c>
      <c r="C1094" s="128">
        <f>IF(B1094="","",IF(OR(IF(特征计算_周度!B1092="",FALSE,特征计算_周度!B1092&gt;2),IF(特征计算_周度!C1092="",FALSE,特征计算_周度!C1092&gt;2),IF(特征计算_周度!G1092="",FALSE,特征计算_周度!G1092&gt;2),IF(特征计算_周度!E1092="",FALSE,特征计算_周度!E1092&gt;2),IF(特征计算_周度!F1092="",FALSE,特征计算_周度!F1092&gt;2)),MAX(B1094,MAX(IF(特征计算_周度!B1092="",0,特征计算_周度!B1092),IF(特征计算_周度!C1092="",0,特征计算_周度!C1092),IF(特征计算_周度!G1092="",0,特征计算_周度!G1092),IF(特征计算_周度!E1092="",0,特征计算_周度!E1092),IF(特征计算_周度!F1092="",0,特征计算_周度!F1092))),B1094))</f>
        <v/>
      </c>
      <c r="D1094" s="129">
        <f>原始数据_周度!B1092</f>
        <v/>
      </c>
      <c r="E1094" s="157">
        <f>IF(D1094="","",D1094/MAX(D$4:D1094)-1)</f>
        <v/>
      </c>
    </row>
    <row r="1095">
      <c r="A1095" s="127">
        <f>原始数据_周度!A1093</f>
        <v/>
      </c>
      <c r="B1095" s="128">
        <f>IF(特征计算_周度!B1093="","",0.25*IF(特征计算_周度!B1093="",0,特征计算_周度!B1093)+0.25*IF(特征计算_周度!C1093="",0,特征计算_周度!C1093)+0.15*IF(特征计算_周度!D1093="",0,特征计算_周度!D1093)+0.15*IF(特征计算_周度!E1093="",0,特征计算_周度!E1093)+0.2*IF(特征计算_周度!F1093="",0,特征计算_周度!F1093))</f>
        <v/>
      </c>
      <c r="C1095" s="128">
        <f>IF(B1095="","",IF(OR(IF(特征计算_周度!B1093="",FALSE,特征计算_周度!B1093&gt;2),IF(特征计算_周度!C1093="",FALSE,特征计算_周度!C1093&gt;2),IF(特征计算_周度!G1093="",FALSE,特征计算_周度!G1093&gt;2),IF(特征计算_周度!E1093="",FALSE,特征计算_周度!E1093&gt;2),IF(特征计算_周度!F1093="",FALSE,特征计算_周度!F1093&gt;2)),MAX(B1095,MAX(IF(特征计算_周度!B1093="",0,特征计算_周度!B1093),IF(特征计算_周度!C1093="",0,特征计算_周度!C1093),IF(特征计算_周度!G1093="",0,特征计算_周度!G1093),IF(特征计算_周度!E1093="",0,特征计算_周度!E1093),IF(特征计算_周度!F1093="",0,特征计算_周度!F1093))),B1095))</f>
        <v/>
      </c>
      <c r="D1095" s="129">
        <f>原始数据_周度!B1093</f>
        <v/>
      </c>
      <c r="E1095" s="157">
        <f>IF(D1095="","",D1095/MAX(D$4:D1095)-1)</f>
        <v/>
      </c>
    </row>
    <row r="1096">
      <c r="A1096" s="127">
        <f>原始数据_周度!A1094</f>
        <v/>
      </c>
      <c r="B1096" s="128">
        <f>IF(特征计算_周度!B1094="","",0.25*IF(特征计算_周度!B1094="",0,特征计算_周度!B1094)+0.25*IF(特征计算_周度!C1094="",0,特征计算_周度!C1094)+0.15*IF(特征计算_周度!D1094="",0,特征计算_周度!D1094)+0.15*IF(特征计算_周度!E1094="",0,特征计算_周度!E1094)+0.2*IF(特征计算_周度!F1094="",0,特征计算_周度!F1094))</f>
        <v/>
      </c>
      <c r="C1096" s="128">
        <f>IF(B1096="","",IF(OR(IF(特征计算_周度!B1094="",FALSE,特征计算_周度!B1094&gt;2),IF(特征计算_周度!C1094="",FALSE,特征计算_周度!C1094&gt;2),IF(特征计算_周度!G1094="",FALSE,特征计算_周度!G1094&gt;2),IF(特征计算_周度!E1094="",FALSE,特征计算_周度!E1094&gt;2),IF(特征计算_周度!F1094="",FALSE,特征计算_周度!F1094&gt;2)),MAX(B1096,MAX(IF(特征计算_周度!B1094="",0,特征计算_周度!B1094),IF(特征计算_周度!C1094="",0,特征计算_周度!C1094),IF(特征计算_周度!G1094="",0,特征计算_周度!G1094),IF(特征计算_周度!E1094="",0,特征计算_周度!E1094),IF(特征计算_周度!F1094="",0,特征计算_周度!F1094))),B1096))</f>
        <v/>
      </c>
      <c r="D1096" s="129">
        <f>原始数据_周度!B1094</f>
        <v/>
      </c>
      <c r="E1096" s="157">
        <f>IF(D1096="","",D1096/MAX(D$4:D1096)-1)</f>
        <v/>
      </c>
    </row>
    <row r="1097">
      <c r="A1097" s="127">
        <f>原始数据_周度!A1095</f>
        <v/>
      </c>
      <c r="B1097" s="128">
        <f>IF(特征计算_周度!B1095="","",0.25*IF(特征计算_周度!B1095="",0,特征计算_周度!B1095)+0.25*IF(特征计算_周度!C1095="",0,特征计算_周度!C1095)+0.15*IF(特征计算_周度!D1095="",0,特征计算_周度!D1095)+0.15*IF(特征计算_周度!E1095="",0,特征计算_周度!E1095)+0.2*IF(特征计算_周度!F1095="",0,特征计算_周度!F1095))</f>
        <v/>
      </c>
      <c r="C1097" s="128">
        <f>IF(B1097="","",IF(OR(IF(特征计算_周度!B1095="",FALSE,特征计算_周度!B1095&gt;2),IF(特征计算_周度!C1095="",FALSE,特征计算_周度!C1095&gt;2),IF(特征计算_周度!G1095="",FALSE,特征计算_周度!G1095&gt;2),IF(特征计算_周度!E1095="",FALSE,特征计算_周度!E1095&gt;2),IF(特征计算_周度!F1095="",FALSE,特征计算_周度!F1095&gt;2)),MAX(B1097,MAX(IF(特征计算_周度!B1095="",0,特征计算_周度!B1095),IF(特征计算_周度!C1095="",0,特征计算_周度!C1095),IF(特征计算_周度!G1095="",0,特征计算_周度!G1095),IF(特征计算_周度!E1095="",0,特征计算_周度!E1095),IF(特征计算_周度!F1095="",0,特征计算_周度!F1095))),B1097))</f>
        <v/>
      </c>
      <c r="D1097" s="129">
        <f>原始数据_周度!B1095</f>
        <v/>
      </c>
      <c r="E1097" s="157">
        <f>IF(D1097="","",D1097/MAX(D$4:D1097)-1)</f>
        <v/>
      </c>
    </row>
    <row r="1098">
      <c r="A1098" s="127">
        <f>原始数据_周度!A1096</f>
        <v/>
      </c>
      <c r="B1098" s="128">
        <f>IF(特征计算_周度!B1096="","",0.25*IF(特征计算_周度!B1096="",0,特征计算_周度!B1096)+0.25*IF(特征计算_周度!C1096="",0,特征计算_周度!C1096)+0.15*IF(特征计算_周度!D1096="",0,特征计算_周度!D1096)+0.15*IF(特征计算_周度!E1096="",0,特征计算_周度!E1096)+0.2*IF(特征计算_周度!F1096="",0,特征计算_周度!F1096))</f>
        <v/>
      </c>
      <c r="C1098" s="128">
        <f>IF(B1098="","",IF(OR(IF(特征计算_周度!B1096="",FALSE,特征计算_周度!B1096&gt;2),IF(特征计算_周度!C1096="",FALSE,特征计算_周度!C1096&gt;2),IF(特征计算_周度!G1096="",FALSE,特征计算_周度!G1096&gt;2),IF(特征计算_周度!E1096="",FALSE,特征计算_周度!E1096&gt;2),IF(特征计算_周度!F1096="",FALSE,特征计算_周度!F1096&gt;2)),MAX(B1098,MAX(IF(特征计算_周度!B1096="",0,特征计算_周度!B1096),IF(特征计算_周度!C1096="",0,特征计算_周度!C1096),IF(特征计算_周度!G1096="",0,特征计算_周度!G1096),IF(特征计算_周度!E1096="",0,特征计算_周度!E1096),IF(特征计算_周度!F1096="",0,特征计算_周度!F1096))),B1098))</f>
        <v/>
      </c>
      <c r="D1098" s="129">
        <f>原始数据_周度!B1096</f>
        <v/>
      </c>
      <c r="E1098" s="157">
        <f>IF(D1098="","",D1098/MAX(D$4:D1098)-1)</f>
        <v/>
      </c>
    </row>
    <row r="1099">
      <c r="A1099" s="127">
        <f>原始数据_周度!A1097</f>
        <v/>
      </c>
      <c r="B1099" s="128">
        <f>IF(特征计算_周度!B1097="","",0.25*IF(特征计算_周度!B1097="",0,特征计算_周度!B1097)+0.25*IF(特征计算_周度!C1097="",0,特征计算_周度!C1097)+0.15*IF(特征计算_周度!D1097="",0,特征计算_周度!D1097)+0.15*IF(特征计算_周度!E1097="",0,特征计算_周度!E1097)+0.2*IF(特征计算_周度!F1097="",0,特征计算_周度!F1097))</f>
        <v/>
      </c>
      <c r="C1099" s="128">
        <f>IF(B1099="","",IF(OR(IF(特征计算_周度!B1097="",FALSE,特征计算_周度!B1097&gt;2),IF(特征计算_周度!C1097="",FALSE,特征计算_周度!C1097&gt;2),IF(特征计算_周度!G1097="",FALSE,特征计算_周度!G1097&gt;2),IF(特征计算_周度!E1097="",FALSE,特征计算_周度!E1097&gt;2),IF(特征计算_周度!F1097="",FALSE,特征计算_周度!F1097&gt;2)),MAX(B1099,MAX(IF(特征计算_周度!B1097="",0,特征计算_周度!B1097),IF(特征计算_周度!C1097="",0,特征计算_周度!C1097),IF(特征计算_周度!G1097="",0,特征计算_周度!G1097),IF(特征计算_周度!E1097="",0,特征计算_周度!E1097),IF(特征计算_周度!F1097="",0,特征计算_周度!F1097))),B1099))</f>
        <v/>
      </c>
      <c r="D1099" s="129">
        <f>原始数据_周度!B1097</f>
        <v/>
      </c>
      <c r="E1099" s="157">
        <f>IF(D1099="","",D1099/MAX(D$4:D1099)-1)</f>
        <v/>
      </c>
    </row>
    <row r="1100">
      <c r="A1100" s="127">
        <f>原始数据_周度!A1098</f>
        <v/>
      </c>
      <c r="B1100" s="128">
        <f>IF(特征计算_周度!B1098="","",0.25*IF(特征计算_周度!B1098="",0,特征计算_周度!B1098)+0.25*IF(特征计算_周度!C1098="",0,特征计算_周度!C1098)+0.15*IF(特征计算_周度!D1098="",0,特征计算_周度!D1098)+0.15*IF(特征计算_周度!E1098="",0,特征计算_周度!E1098)+0.2*IF(特征计算_周度!F1098="",0,特征计算_周度!F1098))</f>
        <v/>
      </c>
      <c r="C1100" s="128">
        <f>IF(B1100="","",IF(OR(IF(特征计算_周度!B1098="",FALSE,特征计算_周度!B1098&gt;2),IF(特征计算_周度!C1098="",FALSE,特征计算_周度!C1098&gt;2),IF(特征计算_周度!G1098="",FALSE,特征计算_周度!G1098&gt;2),IF(特征计算_周度!E1098="",FALSE,特征计算_周度!E1098&gt;2),IF(特征计算_周度!F1098="",FALSE,特征计算_周度!F1098&gt;2)),MAX(B1100,MAX(IF(特征计算_周度!B1098="",0,特征计算_周度!B1098),IF(特征计算_周度!C1098="",0,特征计算_周度!C1098),IF(特征计算_周度!G1098="",0,特征计算_周度!G1098),IF(特征计算_周度!E1098="",0,特征计算_周度!E1098),IF(特征计算_周度!F1098="",0,特征计算_周度!F1098))),B1100))</f>
        <v/>
      </c>
      <c r="D1100" s="129">
        <f>原始数据_周度!B1098</f>
        <v/>
      </c>
      <c r="E1100" s="157">
        <f>IF(D1100="","",D1100/MAX(D$4:D1100)-1)</f>
        <v/>
      </c>
    </row>
    <row r="1101">
      <c r="A1101" s="127">
        <f>原始数据_周度!A1099</f>
        <v/>
      </c>
      <c r="B1101" s="128">
        <f>IF(特征计算_周度!B1099="","",0.25*IF(特征计算_周度!B1099="",0,特征计算_周度!B1099)+0.25*IF(特征计算_周度!C1099="",0,特征计算_周度!C1099)+0.15*IF(特征计算_周度!D1099="",0,特征计算_周度!D1099)+0.15*IF(特征计算_周度!E1099="",0,特征计算_周度!E1099)+0.2*IF(特征计算_周度!F1099="",0,特征计算_周度!F1099))</f>
        <v/>
      </c>
      <c r="C1101" s="128">
        <f>IF(B1101="","",IF(OR(IF(特征计算_周度!B1099="",FALSE,特征计算_周度!B1099&gt;2),IF(特征计算_周度!C1099="",FALSE,特征计算_周度!C1099&gt;2),IF(特征计算_周度!G1099="",FALSE,特征计算_周度!G1099&gt;2),IF(特征计算_周度!E1099="",FALSE,特征计算_周度!E1099&gt;2),IF(特征计算_周度!F1099="",FALSE,特征计算_周度!F1099&gt;2)),MAX(B1101,MAX(IF(特征计算_周度!B1099="",0,特征计算_周度!B1099),IF(特征计算_周度!C1099="",0,特征计算_周度!C1099),IF(特征计算_周度!G1099="",0,特征计算_周度!G1099),IF(特征计算_周度!E1099="",0,特征计算_周度!E1099),IF(特征计算_周度!F1099="",0,特征计算_周度!F1099))),B1101))</f>
        <v/>
      </c>
      <c r="D1101" s="129">
        <f>原始数据_周度!B1099</f>
        <v/>
      </c>
      <c r="E1101" s="157">
        <f>IF(D1101="","",D1101/MAX(D$4:D1101)-1)</f>
        <v/>
      </c>
    </row>
    <row r="1102">
      <c r="A1102" s="127">
        <f>原始数据_周度!A1100</f>
        <v/>
      </c>
      <c r="B1102" s="128">
        <f>IF(特征计算_周度!B1100="","",0.25*IF(特征计算_周度!B1100="",0,特征计算_周度!B1100)+0.25*IF(特征计算_周度!C1100="",0,特征计算_周度!C1100)+0.15*IF(特征计算_周度!D1100="",0,特征计算_周度!D1100)+0.15*IF(特征计算_周度!E1100="",0,特征计算_周度!E1100)+0.2*IF(特征计算_周度!F1100="",0,特征计算_周度!F1100))</f>
        <v/>
      </c>
      <c r="C1102" s="128">
        <f>IF(B1102="","",IF(OR(IF(特征计算_周度!B1100="",FALSE,特征计算_周度!B1100&gt;2),IF(特征计算_周度!C1100="",FALSE,特征计算_周度!C1100&gt;2),IF(特征计算_周度!G1100="",FALSE,特征计算_周度!G1100&gt;2),IF(特征计算_周度!E1100="",FALSE,特征计算_周度!E1100&gt;2),IF(特征计算_周度!F1100="",FALSE,特征计算_周度!F1100&gt;2)),MAX(B1102,MAX(IF(特征计算_周度!B1100="",0,特征计算_周度!B1100),IF(特征计算_周度!C1100="",0,特征计算_周度!C1100),IF(特征计算_周度!G1100="",0,特征计算_周度!G1100),IF(特征计算_周度!E1100="",0,特征计算_周度!E1100),IF(特征计算_周度!F1100="",0,特征计算_周度!F1100))),B1102))</f>
        <v/>
      </c>
      <c r="D1102" s="129">
        <f>原始数据_周度!B1100</f>
        <v/>
      </c>
      <c r="E1102" s="157">
        <f>IF(D1102="","",D1102/MAX(D$4:D1102)-1)</f>
        <v/>
      </c>
    </row>
    <row r="1103">
      <c r="A1103" s="127">
        <f>原始数据_周度!A1101</f>
        <v/>
      </c>
      <c r="B1103" s="128">
        <f>IF(特征计算_周度!B1101="","",0.25*IF(特征计算_周度!B1101="",0,特征计算_周度!B1101)+0.25*IF(特征计算_周度!C1101="",0,特征计算_周度!C1101)+0.15*IF(特征计算_周度!D1101="",0,特征计算_周度!D1101)+0.15*IF(特征计算_周度!E1101="",0,特征计算_周度!E1101)+0.2*IF(特征计算_周度!F1101="",0,特征计算_周度!F1101))</f>
        <v/>
      </c>
      <c r="C1103" s="128">
        <f>IF(B1103="","",IF(OR(IF(特征计算_周度!B1101="",FALSE,特征计算_周度!B1101&gt;2),IF(特征计算_周度!C1101="",FALSE,特征计算_周度!C1101&gt;2),IF(特征计算_周度!G1101="",FALSE,特征计算_周度!G1101&gt;2),IF(特征计算_周度!E1101="",FALSE,特征计算_周度!E1101&gt;2),IF(特征计算_周度!F1101="",FALSE,特征计算_周度!F1101&gt;2)),MAX(B1103,MAX(IF(特征计算_周度!B1101="",0,特征计算_周度!B1101),IF(特征计算_周度!C1101="",0,特征计算_周度!C1101),IF(特征计算_周度!G1101="",0,特征计算_周度!G1101),IF(特征计算_周度!E1101="",0,特征计算_周度!E1101),IF(特征计算_周度!F1101="",0,特征计算_周度!F1101))),B1103))</f>
        <v/>
      </c>
      <c r="D1103" s="129">
        <f>原始数据_周度!B1101</f>
        <v/>
      </c>
      <c r="E1103" s="157">
        <f>IF(D1103="","",D1103/MAX(D$4:D1103)-1)</f>
        <v/>
      </c>
    </row>
    <row r="1104">
      <c r="A1104" s="127">
        <f>原始数据_周度!A1102</f>
        <v/>
      </c>
      <c r="B1104" s="128">
        <f>IF(特征计算_周度!B1102="","",0.25*IF(特征计算_周度!B1102="",0,特征计算_周度!B1102)+0.25*IF(特征计算_周度!C1102="",0,特征计算_周度!C1102)+0.15*IF(特征计算_周度!D1102="",0,特征计算_周度!D1102)+0.15*IF(特征计算_周度!E1102="",0,特征计算_周度!E1102)+0.2*IF(特征计算_周度!F1102="",0,特征计算_周度!F1102))</f>
        <v/>
      </c>
      <c r="C1104" s="128">
        <f>IF(B1104="","",IF(OR(IF(特征计算_周度!B1102="",FALSE,特征计算_周度!B1102&gt;2),IF(特征计算_周度!C1102="",FALSE,特征计算_周度!C1102&gt;2),IF(特征计算_周度!G1102="",FALSE,特征计算_周度!G1102&gt;2),IF(特征计算_周度!E1102="",FALSE,特征计算_周度!E1102&gt;2),IF(特征计算_周度!F1102="",FALSE,特征计算_周度!F1102&gt;2)),MAX(B1104,MAX(IF(特征计算_周度!B1102="",0,特征计算_周度!B1102),IF(特征计算_周度!C1102="",0,特征计算_周度!C1102),IF(特征计算_周度!G1102="",0,特征计算_周度!G1102),IF(特征计算_周度!E1102="",0,特征计算_周度!E1102),IF(特征计算_周度!F1102="",0,特征计算_周度!F1102))),B1104))</f>
        <v/>
      </c>
      <c r="D1104" s="129">
        <f>原始数据_周度!B1102</f>
        <v/>
      </c>
      <c r="E1104" s="157">
        <f>IF(D1104="","",D1104/MAX(D$4:D1104)-1)</f>
        <v/>
      </c>
    </row>
    <row r="1105">
      <c r="A1105" s="127">
        <f>原始数据_周度!A1103</f>
        <v/>
      </c>
      <c r="B1105" s="128">
        <f>IF(特征计算_周度!B1103="","",0.25*IF(特征计算_周度!B1103="",0,特征计算_周度!B1103)+0.25*IF(特征计算_周度!C1103="",0,特征计算_周度!C1103)+0.15*IF(特征计算_周度!D1103="",0,特征计算_周度!D1103)+0.15*IF(特征计算_周度!E1103="",0,特征计算_周度!E1103)+0.2*IF(特征计算_周度!F1103="",0,特征计算_周度!F1103))</f>
        <v/>
      </c>
      <c r="C1105" s="128">
        <f>IF(B1105="","",IF(OR(IF(特征计算_周度!B1103="",FALSE,特征计算_周度!B1103&gt;2),IF(特征计算_周度!C1103="",FALSE,特征计算_周度!C1103&gt;2),IF(特征计算_周度!G1103="",FALSE,特征计算_周度!G1103&gt;2),IF(特征计算_周度!E1103="",FALSE,特征计算_周度!E1103&gt;2),IF(特征计算_周度!F1103="",FALSE,特征计算_周度!F1103&gt;2)),MAX(B1105,MAX(IF(特征计算_周度!B1103="",0,特征计算_周度!B1103),IF(特征计算_周度!C1103="",0,特征计算_周度!C1103),IF(特征计算_周度!G1103="",0,特征计算_周度!G1103),IF(特征计算_周度!E1103="",0,特征计算_周度!E1103),IF(特征计算_周度!F1103="",0,特征计算_周度!F1103))),B1105))</f>
        <v/>
      </c>
      <c r="D1105" s="129">
        <f>原始数据_周度!B1103</f>
        <v/>
      </c>
      <c r="E1105" s="157">
        <f>IF(D1105="","",D1105/MAX(D$4:D1105)-1)</f>
        <v/>
      </c>
    </row>
    <row r="1106">
      <c r="A1106" s="127">
        <f>原始数据_周度!A1104</f>
        <v/>
      </c>
      <c r="B1106" s="128">
        <f>IF(特征计算_周度!B1104="","",0.25*IF(特征计算_周度!B1104="",0,特征计算_周度!B1104)+0.25*IF(特征计算_周度!C1104="",0,特征计算_周度!C1104)+0.15*IF(特征计算_周度!D1104="",0,特征计算_周度!D1104)+0.15*IF(特征计算_周度!E1104="",0,特征计算_周度!E1104)+0.2*IF(特征计算_周度!F1104="",0,特征计算_周度!F1104))</f>
        <v/>
      </c>
      <c r="C1106" s="128">
        <f>IF(B1106="","",IF(OR(IF(特征计算_周度!B1104="",FALSE,特征计算_周度!B1104&gt;2),IF(特征计算_周度!C1104="",FALSE,特征计算_周度!C1104&gt;2),IF(特征计算_周度!G1104="",FALSE,特征计算_周度!G1104&gt;2),IF(特征计算_周度!E1104="",FALSE,特征计算_周度!E1104&gt;2),IF(特征计算_周度!F1104="",FALSE,特征计算_周度!F1104&gt;2)),MAX(B1106,MAX(IF(特征计算_周度!B1104="",0,特征计算_周度!B1104),IF(特征计算_周度!C1104="",0,特征计算_周度!C1104),IF(特征计算_周度!G1104="",0,特征计算_周度!G1104),IF(特征计算_周度!E1104="",0,特征计算_周度!E1104),IF(特征计算_周度!F1104="",0,特征计算_周度!F1104))),B1106))</f>
        <v/>
      </c>
      <c r="D1106" s="129">
        <f>原始数据_周度!B1104</f>
        <v/>
      </c>
      <c r="E1106" s="157">
        <f>IF(D1106="","",D1106/MAX(D$4:D1106)-1)</f>
        <v/>
      </c>
    </row>
    <row r="1107">
      <c r="A1107" s="127">
        <f>原始数据_周度!A1105</f>
        <v/>
      </c>
      <c r="B1107" s="128">
        <f>IF(特征计算_周度!B1105="","",0.25*IF(特征计算_周度!B1105="",0,特征计算_周度!B1105)+0.25*IF(特征计算_周度!C1105="",0,特征计算_周度!C1105)+0.15*IF(特征计算_周度!D1105="",0,特征计算_周度!D1105)+0.15*IF(特征计算_周度!E1105="",0,特征计算_周度!E1105)+0.2*IF(特征计算_周度!F1105="",0,特征计算_周度!F1105))</f>
        <v/>
      </c>
      <c r="C1107" s="128">
        <f>IF(B1107="","",IF(OR(IF(特征计算_周度!B1105="",FALSE,特征计算_周度!B1105&gt;2),IF(特征计算_周度!C1105="",FALSE,特征计算_周度!C1105&gt;2),IF(特征计算_周度!G1105="",FALSE,特征计算_周度!G1105&gt;2),IF(特征计算_周度!E1105="",FALSE,特征计算_周度!E1105&gt;2),IF(特征计算_周度!F1105="",FALSE,特征计算_周度!F1105&gt;2)),MAX(B1107,MAX(IF(特征计算_周度!B1105="",0,特征计算_周度!B1105),IF(特征计算_周度!C1105="",0,特征计算_周度!C1105),IF(特征计算_周度!G1105="",0,特征计算_周度!G1105),IF(特征计算_周度!E1105="",0,特征计算_周度!E1105),IF(特征计算_周度!F1105="",0,特征计算_周度!F1105))),B1107))</f>
        <v/>
      </c>
      <c r="D1107" s="129">
        <f>原始数据_周度!B1105</f>
        <v/>
      </c>
      <c r="E1107" s="157">
        <f>IF(D1107="","",D1107/MAX(D$4:D1107)-1)</f>
        <v/>
      </c>
    </row>
    <row r="1108">
      <c r="A1108" s="127">
        <f>原始数据_周度!A1106</f>
        <v/>
      </c>
      <c r="B1108" s="128">
        <f>IF(特征计算_周度!B1106="","",0.25*IF(特征计算_周度!B1106="",0,特征计算_周度!B1106)+0.25*IF(特征计算_周度!C1106="",0,特征计算_周度!C1106)+0.15*IF(特征计算_周度!D1106="",0,特征计算_周度!D1106)+0.15*IF(特征计算_周度!E1106="",0,特征计算_周度!E1106)+0.2*IF(特征计算_周度!F1106="",0,特征计算_周度!F1106))</f>
        <v/>
      </c>
      <c r="C1108" s="128">
        <f>IF(B1108="","",IF(OR(IF(特征计算_周度!B1106="",FALSE,特征计算_周度!B1106&gt;2),IF(特征计算_周度!C1106="",FALSE,特征计算_周度!C1106&gt;2),IF(特征计算_周度!G1106="",FALSE,特征计算_周度!G1106&gt;2),IF(特征计算_周度!E1106="",FALSE,特征计算_周度!E1106&gt;2),IF(特征计算_周度!F1106="",FALSE,特征计算_周度!F1106&gt;2)),MAX(B1108,MAX(IF(特征计算_周度!B1106="",0,特征计算_周度!B1106),IF(特征计算_周度!C1106="",0,特征计算_周度!C1106),IF(特征计算_周度!G1106="",0,特征计算_周度!G1106),IF(特征计算_周度!E1106="",0,特征计算_周度!E1106),IF(特征计算_周度!F1106="",0,特征计算_周度!F1106))),B1108))</f>
        <v/>
      </c>
      <c r="D1108" s="129">
        <f>原始数据_周度!B1106</f>
        <v/>
      </c>
      <c r="E1108" s="157">
        <f>IF(D1108="","",D1108/MAX(D$4:D1108)-1)</f>
        <v/>
      </c>
    </row>
    <row r="1109">
      <c r="A1109" s="127">
        <f>原始数据_周度!A1107</f>
        <v/>
      </c>
      <c r="B1109" s="128">
        <f>IF(特征计算_周度!B1107="","",0.25*IF(特征计算_周度!B1107="",0,特征计算_周度!B1107)+0.25*IF(特征计算_周度!C1107="",0,特征计算_周度!C1107)+0.15*IF(特征计算_周度!D1107="",0,特征计算_周度!D1107)+0.15*IF(特征计算_周度!E1107="",0,特征计算_周度!E1107)+0.2*IF(特征计算_周度!F1107="",0,特征计算_周度!F1107))</f>
        <v/>
      </c>
      <c r="C1109" s="128">
        <f>IF(B1109="","",IF(OR(IF(特征计算_周度!B1107="",FALSE,特征计算_周度!B1107&gt;2),IF(特征计算_周度!C1107="",FALSE,特征计算_周度!C1107&gt;2),IF(特征计算_周度!G1107="",FALSE,特征计算_周度!G1107&gt;2),IF(特征计算_周度!E1107="",FALSE,特征计算_周度!E1107&gt;2),IF(特征计算_周度!F1107="",FALSE,特征计算_周度!F1107&gt;2)),MAX(B1109,MAX(IF(特征计算_周度!B1107="",0,特征计算_周度!B1107),IF(特征计算_周度!C1107="",0,特征计算_周度!C1107),IF(特征计算_周度!G1107="",0,特征计算_周度!G1107),IF(特征计算_周度!E1107="",0,特征计算_周度!E1107),IF(特征计算_周度!F1107="",0,特征计算_周度!F1107))),B1109))</f>
        <v/>
      </c>
      <c r="D1109" s="129">
        <f>原始数据_周度!B1107</f>
        <v/>
      </c>
      <c r="E1109" s="157">
        <f>IF(D1109="","",D1109/MAX(D$4:D1109)-1)</f>
        <v/>
      </c>
    </row>
    <row r="1110">
      <c r="A1110" s="127">
        <f>原始数据_周度!A1108</f>
        <v/>
      </c>
      <c r="B1110" s="128">
        <f>IF(特征计算_周度!B1108="","",0.25*IF(特征计算_周度!B1108="",0,特征计算_周度!B1108)+0.25*IF(特征计算_周度!C1108="",0,特征计算_周度!C1108)+0.15*IF(特征计算_周度!D1108="",0,特征计算_周度!D1108)+0.15*IF(特征计算_周度!E1108="",0,特征计算_周度!E1108)+0.2*IF(特征计算_周度!F1108="",0,特征计算_周度!F1108))</f>
        <v/>
      </c>
      <c r="C1110" s="128">
        <f>IF(B1110="","",IF(OR(IF(特征计算_周度!B1108="",FALSE,特征计算_周度!B1108&gt;2),IF(特征计算_周度!C1108="",FALSE,特征计算_周度!C1108&gt;2),IF(特征计算_周度!G1108="",FALSE,特征计算_周度!G1108&gt;2),IF(特征计算_周度!E1108="",FALSE,特征计算_周度!E1108&gt;2),IF(特征计算_周度!F1108="",FALSE,特征计算_周度!F1108&gt;2)),MAX(B1110,MAX(IF(特征计算_周度!B1108="",0,特征计算_周度!B1108),IF(特征计算_周度!C1108="",0,特征计算_周度!C1108),IF(特征计算_周度!G1108="",0,特征计算_周度!G1108),IF(特征计算_周度!E1108="",0,特征计算_周度!E1108),IF(特征计算_周度!F1108="",0,特征计算_周度!F1108))),B1110))</f>
        <v/>
      </c>
      <c r="D1110" s="129">
        <f>原始数据_周度!B1108</f>
        <v/>
      </c>
      <c r="E1110" s="157">
        <f>IF(D1110="","",D1110/MAX(D$4:D1110)-1)</f>
        <v/>
      </c>
    </row>
    <row r="1111">
      <c r="A1111" s="127">
        <f>原始数据_周度!A1109</f>
        <v/>
      </c>
      <c r="B1111" s="128">
        <f>IF(特征计算_周度!B1109="","",0.25*IF(特征计算_周度!B1109="",0,特征计算_周度!B1109)+0.25*IF(特征计算_周度!C1109="",0,特征计算_周度!C1109)+0.15*IF(特征计算_周度!D1109="",0,特征计算_周度!D1109)+0.15*IF(特征计算_周度!E1109="",0,特征计算_周度!E1109)+0.2*IF(特征计算_周度!F1109="",0,特征计算_周度!F1109))</f>
        <v/>
      </c>
      <c r="C1111" s="128">
        <f>IF(B1111="","",IF(OR(IF(特征计算_周度!B1109="",FALSE,特征计算_周度!B1109&gt;2),IF(特征计算_周度!C1109="",FALSE,特征计算_周度!C1109&gt;2),IF(特征计算_周度!G1109="",FALSE,特征计算_周度!G1109&gt;2),IF(特征计算_周度!E1109="",FALSE,特征计算_周度!E1109&gt;2),IF(特征计算_周度!F1109="",FALSE,特征计算_周度!F1109&gt;2)),MAX(B1111,MAX(IF(特征计算_周度!B1109="",0,特征计算_周度!B1109),IF(特征计算_周度!C1109="",0,特征计算_周度!C1109),IF(特征计算_周度!G1109="",0,特征计算_周度!G1109),IF(特征计算_周度!E1109="",0,特征计算_周度!E1109),IF(特征计算_周度!F1109="",0,特征计算_周度!F1109))),B1111))</f>
        <v/>
      </c>
      <c r="D1111" s="129">
        <f>原始数据_周度!B1109</f>
        <v/>
      </c>
      <c r="E1111" s="157">
        <f>IF(D1111="","",D1111/MAX(D$4:D1111)-1)</f>
        <v/>
      </c>
    </row>
    <row r="1112">
      <c r="A1112" s="127">
        <f>原始数据_周度!A1110</f>
        <v/>
      </c>
      <c r="B1112" s="128">
        <f>IF(特征计算_周度!B1110="","",0.25*IF(特征计算_周度!B1110="",0,特征计算_周度!B1110)+0.25*IF(特征计算_周度!C1110="",0,特征计算_周度!C1110)+0.15*IF(特征计算_周度!D1110="",0,特征计算_周度!D1110)+0.15*IF(特征计算_周度!E1110="",0,特征计算_周度!E1110)+0.2*IF(特征计算_周度!F1110="",0,特征计算_周度!F1110))</f>
        <v/>
      </c>
      <c r="C1112" s="128">
        <f>IF(B1112="","",IF(OR(IF(特征计算_周度!B1110="",FALSE,特征计算_周度!B1110&gt;2),IF(特征计算_周度!C1110="",FALSE,特征计算_周度!C1110&gt;2),IF(特征计算_周度!G1110="",FALSE,特征计算_周度!G1110&gt;2),IF(特征计算_周度!E1110="",FALSE,特征计算_周度!E1110&gt;2),IF(特征计算_周度!F1110="",FALSE,特征计算_周度!F1110&gt;2)),MAX(B1112,MAX(IF(特征计算_周度!B1110="",0,特征计算_周度!B1110),IF(特征计算_周度!C1110="",0,特征计算_周度!C1110),IF(特征计算_周度!G1110="",0,特征计算_周度!G1110),IF(特征计算_周度!E1110="",0,特征计算_周度!E1110),IF(特征计算_周度!F1110="",0,特征计算_周度!F1110))),B1112))</f>
        <v/>
      </c>
      <c r="D1112" s="129">
        <f>原始数据_周度!B1110</f>
        <v/>
      </c>
      <c r="E1112" s="157">
        <f>IF(D1112="","",D1112/MAX(D$4:D1112)-1)</f>
        <v/>
      </c>
    </row>
    <row r="1113">
      <c r="A1113" s="127">
        <f>原始数据_周度!A1111</f>
        <v/>
      </c>
      <c r="B1113" s="128">
        <f>IF(特征计算_周度!B1111="","",0.25*IF(特征计算_周度!B1111="",0,特征计算_周度!B1111)+0.25*IF(特征计算_周度!C1111="",0,特征计算_周度!C1111)+0.15*IF(特征计算_周度!D1111="",0,特征计算_周度!D1111)+0.15*IF(特征计算_周度!E1111="",0,特征计算_周度!E1111)+0.2*IF(特征计算_周度!F1111="",0,特征计算_周度!F1111))</f>
        <v/>
      </c>
      <c r="C1113" s="128">
        <f>IF(B1113="","",IF(OR(IF(特征计算_周度!B1111="",FALSE,特征计算_周度!B1111&gt;2),IF(特征计算_周度!C1111="",FALSE,特征计算_周度!C1111&gt;2),IF(特征计算_周度!G1111="",FALSE,特征计算_周度!G1111&gt;2),IF(特征计算_周度!E1111="",FALSE,特征计算_周度!E1111&gt;2),IF(特征计算_周度!F1111="",FALSE,特征计算_周度!F1111&gt;2)),MAX(B1113,MAX(IF(特征计算_周度!B1111="",0,特征计算_周度!B1111),IF(特征计算_周度!C1111="",0,特征计算_周度!C1111),IF(特征计算_周度!G1111="",0,特征计算_周度!G1111),IF(特征计算_周度!E1111="",0,特征计算_周度!E1111),IF(特征计算_周度!F1111="",0,特征计算_周度!F1111))),B1113))</f>
        <v/>
      </c>
      <c r="D1113" s="129">
        <f>原始数据_周度!B1111</f>
        <v/>
      </c>
      <c r="E1113" s="157">
        <f>IF(D1113="","",D1113/MAX(D$4:D1113)-1)</f>
        <v/>
      </c>
    </row>
    <row r="1114">
      <c r="A1114" s="127">
        <f>原始数据_周度!A1112</f>
        <v/>
      </c>
      <c r="B1114" s="128">
        <f>IF(特征计算_周度!B1112="","",0.25*IF(特征计算_周度!B1112="",0,特征计算_周度!B1112)+0.25*IF(特征计算_周度!C1112="",0,特征计算_周度!C1112)+0.15*IF(特征计算_周度!D1112="",0,特征计算_周度!D1112)+0.15*IF(特征计算_周度!E1112="",0,特征计算_周度!E1112)+0.2*IF(特征计算_周度!F1112="",0,特征计算_周度!F1112))</f>
        <v/>
      </c>
      <c r="C1114" s="128">
        <f>IF(B1114="","",IF(OR(IF(特征计算_周度!B1112="",FALSE,特征计算_周度!B1112&gt;2),IF(特征计算_周度!C1112="",FALSE,特征计算_周度!C1112&gt;2),IF(特征计算_周度!G1112="",FALSE,特征计算_周度!G1112&gt;2),IF(特征计算_周度!E1112="",FALSE,特征计算_周度!E1112&gt;2),IF(特征计算_周度!F1112="",FALSE,特征计算_周度!F1112&gt;2)),MAX(B1114,MAX(IF(特征计算_周度!B1112="",0,特征计算_周度!B1112),IF(特征计算_周度!C1112="",0,特征计算_周度!C1112),IF(特征计算_周度!G1112="",0,特征计算_周度!G1112),IF(特征计算_周度!E1112="",0,特征计算_周度!E1112),IF(特征计算_周度!F1112="",0,特征计算_周度!F1112))),B1114))</f>
        <v/>
      </c>
      <c r="D1114" s="129">
        <f>原始数据_周度!B1112</f>
        <v/>
      </c>
      <c r="E1114" s="157">
        <f>IF(D1114="","",D1114/MAX(D$4:D1114)-1)</f>
        <v/>
      </c>
    </row>
    <row r="1115">
      <c r="A1115" s="127">
        <f>原始数据_周度!A1113</f>
        <v/>
      </c>
      <c r="B1115" s="128">
        <f>IF(特征计算_周度!B1113="","",0.25*IF(特征计算_周度!B1113="",0,特征计算_周度!B1113)+0.25*IF(特征计算_周度!C1113="",0,特征计算_周度!C1113)+0.15*IF(特征计算_周度!D1113="",0,特征计算_周度!D1113)+0.15*IF(特征计算_周度!E1113="",0,特征计算_周度!E1113)+0.2*IF(特征计算_周度!F1113="",0,特征计算_周度!F1113))</f>
        <v/>
      </c>
      <c r="C1115" s="128">
        <f>IF(B1115="","",IF(OR(IF(特征计算_周度!B1113="",FALSE,特征计算_周度!B1113&gt;2),IF(特征计算_周度!C1113="",FALSE,特征计算_周度!C1113&gt;2),IF(特征计算_周度!G1113="",FALSE,特征计算_周度!G1113&gt;2),IF(特征计算_周度!E1113="",FALSE,特征计算_周度!E1113&gt;2),IF(特征计算_周度!F1113="",FALSE,特征计算_周度!F1113&gt;2)),MAX(B1115,MAX(IF(特征计算_周度!B1113="",0,特征计算_周度!B1113),IF(特征计算_周度!C1113="",0,特征计算_周度!C1113),IF(特征计算_周度!G1113="",0,特征计算_周度!G1113),IF(特征计算_周度!E1113="",0,特征计算_周度!E1113),IF(特征计算_周度!F1113="",0,特征计算_周度!F1113))),B1115))</f>
        <v/>
      </c>
      <c r="D1115" s="129">
        <f>原始数据_周度!B1113</f>
        <v/>
      </c>
      <c r="E1115" s="157">
        <f>IF(D1115="","",D1115/MAX(D$4:D1115)-1)</f>
        <v/>
      </c>
    </row>
    <row r="1116">
      <c r="A1116" s="127">
        <f>原始数据_周度!A1114</f>
        <v/>
      </c>
      <c r="B1116" s="128">
        <f>IF(特征计算_周度!B1114="","",0.25*IF(特征计算_周度!B1114="",0,特征计算_周度!B1114)+0.25*IF(特征计算_周度!C1114="",0,特征计算_周度!C1114)+0.15*IF(特征计算_周度!D1114="",0,特征计算_周度!D1114)+0.15*IF(特征计算_周度!E1114="",0,特征计算_周度!E1114)+0.2*IF(特征计算_周度!F1114="",0,特征计算_周度!F1114))</f>
        <v/>
      </c>
      <c r="C1116" s="128">
        <f>IF(B1116="","",IF(OR(IF(特征计算_周度!B1114="",FALSE,特征计算_周度!B1114&gt;2),IF(特征计算_周度!C1114="",FALSE,特征计算_周度!C1114&gt;2),IF(特征计算_周度!G1114="",FALSE,特征计算_周度!G1114&gt;2),IF(特征计算_周度!E1114="",FALSE,特征计算_周度!E1114&gt;2),IF(特征计算_周度!F1114="",FALSE,特征计算_周度!F1114&gt;2)),MAX(B1116,MAX(IF(特征计算_周度!B1114="",0,特征计算_周度!B1114),IF(特征计算_周度!C1114="",0,特征计算_周度!C1114),IF(特征计算_周度!G1114="",0,特征计算_周度!G1114),IF(特征计算_周度!E1114="",0,特征计算_周度!E1114),IF(特征计算_周度!F1114="",0,特征计算_周度!F1114))),B1116))</f>
        <v/>
      </c>
      <c r="D1116" s="129">
        <f>原始数据_周度!B1114</f>
        <v/>
      </c>
      <c r="E1116" s="157">
        <f>IF(D1116="","",D1116/MAX(D$4:D1116)-1)</f>
        <v/>
      </c>
    </row>
    <row r="1117">
      <c r="A1117" s="127">
        <f>原始数据_周度!A1115</f>
        <v/>
      </c>
      <c r="B1117" s="128">
        <f>IF(特征计算_周度!B1115="","",0.25*IF(特征计算_周度!B1115="",0,特征计算_周度!B1115)+0.25*IF(特征计算_周度!C1115="",0,特征计算_周度!C1115)+0.15*IF(特征计算_周度!D1115="",0,特征计算_周度!D1115)+0.15*IF(特征计算_周度!E1115="",0,特征计算_周度!E1115)+0.2*IF(特征计算_周度!F1115="",0,特征计算_周度!F1115))</f>
        <v/>
      </c>
      <c r="C1117" s="128">
        <f>IF(B1117="","",IF(OR(IF(特征计算_周度!B1115="",FALSE,特征计算_周度!B1115&gt;2),IF(特征计算_周度!C1115="",FALSE,特征计算_周度!C1115&gt;2),IF(特征计算_周度!G1115="",FALSE,特征计算_周度!G1115&gt;2),IF(特征计算_周度!E1115="",FALSE,特征计算_周度!E1115&gt;2),IF(特征计算_周度!F1115="",FALSE,特征计算_周度!F1115&gt;2)),MAX(B1117,MAX(IF(特征计算_周度!B1115="",0,特征计算_周度!B1115),IF(特征计算_周度!C1115="",0,特征计算_周度!C1115),IF(特征计算_周度!G1115="",0,特征计算_周度!G1115),IF(特征计算_周度!E1115="",0,特征计算_周度!E1115),IF(特征计算_周度!F1115="",0,特征计算_周度!F1115))),B1117))</f>
        <v/>
      </c>
      <c r="D1117" s="129">
        <f>原始数据_周度!B1115</f>
        <v/>
      </c>
      <c r="E1117" s="157">
        <f>IF(D1117="","",D1117/MAX(D$4:D1117)-1)</f>
        <v/>
      </c>
    </row>
    <row r="1118">
      <c r="A1118" s="127">
        <f>原始数据_周度!A1116</f>
        <v/>
      </c>
      <c r="B1118" s="128">
        <f>IF(特征计算_周度!B1116="","",0.25*IF(特征计算_周度!B1116="",0,特征计算_周度!B1116)+0.25*IF(特征计算_周度!C1116="",0,特征计算_周度!C1116)+0.15*IF(特征计算_周度!D1116="",0,特征计算_周度!D1116)+0.15*IF(特征计算_周度!E1116="",0,特征计算_周度!E1116)+0.2*IF(特征计算_周度!F1116="",0,特征计算_周度!F1116))</f>
        <v/>
      </c>
      <c r="C1118" s="128">
        <f>IF(B1118="","",IF(OR(IF(特征计算_周度!B1116="",FALSE,特征计算_周度!B1116&gt;2),IF(特征计算_周度!C1116="",FALSE,特征计算_周度!C1116&gt;2),IF(特征计算_周度!G1116="",FALSE,特征计算_周度!G1116&gt;2),IF(特征计算_周度!E1116="",FALSE,特征计算_周度!E1116&gt;2),IF(特征计算_周度!F1116="",FALSE,特征计算_周度!F1116&gt;2)),MAX(B1118,MAX(IF(特征计算_周度!B1116="",0,特征计算_周度!B1116),IF(特征计算_周度!C1116="",0,特征计算_周度!C1116),IF(特征计算_周度!G1116="",0,特征计算_周度!G1116),IF(特征计算_周度!E1116="",0,特征计算_周度!E1116),IF(特征计算_周度!F1116="",0,特征计算_周度!F1116))),B1118))</f>
        <v/>
      </c>
      <c r="D1118" s="129">
        <f>原始数据_周度!B1116</f>
        <v/>
      </c>
      <c r="E1118" s="157">
        <f>IF(D1118="","",D1118/MAX(D$4:D1118)-1)</f>
        <v/>
      </c>
    </row>
    <row r="1119">
      <c r="A1119" s="127">
        <f>原始数据_周度!A1117</f>
        <v/>
      </c>
      <c r="B1119" s="128">
        <f>IF(特征计算_周度!B1117="","",0.25*IF(特征计算_周度!B1117="",0,特征计算_周度!B1117)+0.25*IF(特征计算_周度!C1117="",0,特征计算_周度!C1117)+0.15*IF(特征计算_周度!D1117="",0,特征计算_周度!D1117)+0.15*IF(特征计算_周度!E1117="",0,特征计算_周度!E1117)+0.2*IF(特征计算_周度!F1117="",0,特征计算_周度!F1117))</f>
        <v/>
      </c>
      <c r="C1119" s="128">
        <f>IF(B1119="","",IF(OR(IF(特征计算_周度!B1117="",FALSE,特征计算_周度!B1117&gt;2),IF(特征计算_周度!C1117="",FALSE,特征计算_周度!C1117&gt;2),IF(特征计算_周度!G1117="",FALSE,特征计算_周度!G1117&gt;2),IF(特征计算_周度!E1117="",FALSE,特征计算_周度!E1117&gt;2),IF(特征计算_周度!F1117="",FALSE,特征计算_周度!F1117&gt;2)),MAX(B1119,MAX(IF(特征计算_周度!B1117="",0,特征计算_周度!B1117),IF(特征计算_周度!C1117="",0,特征计算_周度!C1117),IF(特征计算_周度!G1117="",0,特征计算_周度!G1117),IF(特征计算_周度!E1117="",0,特征计算_周度!E1117),IF(特征计算_周度!F1117="",0,特征计算_周度!F1117))),B1119))</f>
        <v/>
      </c>
      <c r="D1119" s="129">
        <f>原始数据_周度!B1117</f>
        <v/>
      </c>
      <c r="E1119" s="157">
        <f>IF(D1119="","",D1119/MAX(D$4:D1119)-1)</f>
        <v/>
      </c>
    </row>
    <row r="1120">
      <c r="A1120" s="127">
        <f>原始数据_周度!A1118</f>
        <v/>
      </c>
      <c r="B1120" s="128">
        <f>IF(特征计算_周度!B1118="","",0.25*IF(特征计算_周度!B1118="",0,特征计算_周度!B1118)+0.25*IF(特征计算_周度!C1118="",0,特征计算_周度!C1118)+0.15*IF(特征计算_周度!D1118="",0,特征计算_周度!D1118)+0.15*IF(特征计算_周度!E1118="",0,特征计算_周度!E1118)+0.2*IF(特征计算_周度!F1118="",0,特征计算_周度!F1118))</f>
        <v/>
      </c>
      <c r="C1120" s="128">
        <f>IF(B1120="","",IF(OR(IF(特征计算_周度!B1118="",FALSE,特征计算_周度!B1118&gt;2),IF(特征计算_周度!C1118="",FALSE,特征计算_周度!C1118&gt;2),IF(特征计算_周度!G1118="",FALSE,特征计算_周度!G1118&gt;2),IF(特征计算_周度!E1118="",FALSE,特征计算_周度!E1118&gt;2),IF(特征计算_周度!F1118="",FALSE,特征计算_周度!F1118&gt;2)),MAX(B1120,MAX(IF(特征计算_周度!B1118="",0,特征计算_周度!B1118),IF(特征计算_周度!C1118="",0,特征计算_周度!C1118),IF(特征计算_周度!G1118="",0,特征计算_周度!G1118),IF(特征计算_周度!E1118="",0,特征计算_周度!E1118),IF(特征计算_周度!F1118="",0,特征计算_周度!F1118))),B1120))</f>
        <v/>
      </c>
      <c r="D1120" s="129">
        <f>原始数据_周度!B1118</f>
        <v/>
      </c>
      <c r="E1120" s="157">
        <f>IF(D1120="","",D1120/MAX(D$4:D1120)-1)</f>
        <v/>
      </c>
    </row>
    <row r="1121">
      <c r="A1121" s="127">
        <f>原始数据_周度!A1119</f>
        <v/>
      </c>
      <c r="B1121" s="128">
        <f>IF(特征计算_周度!B1119="","",0.25*IF(特征计算_周度!B1119="",0,特征计算_周度!B1119)+0.25*IF(特征计算_周度!C1119="",0,特征计算_周度!C1119)+0.15*IF(特征计算_周度!D1119="",0,特征计算_周度!D1119)+0.15*IF(特征计算_周度!E1119="",0,特征计算_周度!E1119)+0.2*IF(特征计算_周度!F1119="",0,特征计算_周度!F1119))</f>
        <v/>
      </c>
      <c r="C1121" s="128">
        <f>IF(B1121="","",IF(OR(IF(特征计算_周度!B1119="",FALSE,特征计算_周度!B1119&gt;2),IF(特征计算_周度!C1119="",FALSE,特征计算_周度!C1119&gt;2),IF(特征计算_周度!G1119="",FALSE,特征计算_周度!G1119&gt;2),IF(特征计算_周度!E1119="",FALSE,特征计算_周度!E1119&gt;2),IF(特征计算_周度!F1119="",FALSE,特征计算_周度!F1119&gt;2)),MAX(B1121,MAX(IF(特征计算_周度!B1119="",0,特征计算_周度!B1119),IF(特征计算_周度!C1119="",0,特征计算_周度!C1119),IF(特征计算_周度!G1119="",0,特征计算_周度!G1119),IF(特征计算_周度!E1119="",0,特征计算_周度!E1119),IF(特征计算_周度!F1119="",0,特征计算_周度!F1119))),B1121))</f>
        <v/>
      </c>
      <c r="D1121" s="129">
        <f>原始数据_周度!B1119</f>
        <v/>
      </c>
      <c r="E1121" s="157">
        <f>IF(D1121="","",D1121/MAX(D$4:D1121)-1)</f>
        <v/>
      </c>
    </row>
    <row r="1122">
      <c r="A1122" s="127">
        <f>原始数据_周度!A1120</f>
        <v/>
      </c>
      <c r="B1122" s="128">
        <f>IF(特征计算_周度!B1120="","",0.25*IF(特征计算_周度!B1120="",0,特征计算_周度!B1120)+0.25*IF(特征计算_周度!C1120="",0,特征计算_周度!C1120)+0.15*IF(特征计算_周度!D1120="",0,特征计算_周度!D1120)+0.15*IF(特征计算_周度!E1120="",0,特征计算_周度!E1120)+0.2*IF(特征计算_周度!F1120="",0,特征计算_周度!F1120))</f>
        <v/>
      </c>
      <c r="C1122" s="128">
        <f>IF(B1122="","",IF(OR(IF(特征计算_周度!B1120="",FALSE,特征计算_周度!B1120&gt;2),IF(特征计算_周度!C1120="",FALSE,特征计算_周度!C1120&gt;2),IF(特征计算_周度!G1120="",FALSE,特征计算_周度!G1120&gt;2),IF(特征计算_周度!E1120="",FALSE,特征计算_周度!E1120&gt;2),IF(特征计算_周度!F1120="",FALSE,特征计算_周度!F1120&gt;2)),MAX(B1122,MAX(IF(特征计算_周度!B1120="",0,特征计算_周度!B1120),IF(特征计算_周度!C1120="",0,特征计算_周度!C1120),IF(特征计算_周度!G1120="",0,特征计算_周度!G1120),IF(特征计算_周度!E1120="",0,特征计算_周度!E1120),IF(特征计算_周度!F1120="",0,特征计算_周度!F1120))),B1122))</f>
        <v/>
      </c>
      <c r="D1122" s="129">
        <f>原始数据_周度!B1120</f>
        <v/>
      </c>
      <c r="E1122" s="157">
        <f>IF(D1122="","",D1122/MAX(D$4:D1122)-1)</f>
        <v/>
      </c>
    </row>
    <row r="1123">
      <c r="A1123" s="127">
        <f>原始数据_周度!A1121</f>
        <v/>
      </c>
      <c r="B1123" s="128">
        <f>IF(特征计算_周度!B1121="","",0.25*IF(特征计算_周度!B1121="",0,特征计算_周度!B1121)+0.25*IF(特征计算_周度!C1121="",0,特征计算_周度!C1121)+0.15*IF(特征计算_周度!D1121="",0,特征计算_周度!D1121)+0.15*IF(特征计算_周度!E1121="",0,特征计算_周度!E1121)+0.2*IF(特征计算_周度!F1121="",0,特征计算_周度!F1121))</f>
        <v/>
      </c>
      <c r="C1123" s="128">
        <f>IF(B1123="","",IF(OR(IF(特征计算_周度!B1121="",FALSE,特征计算_周度!B1121&gt;2),IF(特征计算_周度!C1121="",FALSE,特征计算_周度!C1121&gt;2),IF(特征计算_周度!G1121="",FALSE,特征计算_周度!G1121&gt;2),IF(特征计算_周度!E1121="",FALSE,特征计算_周度!E1121&gt;2),IF(特征计算_周度!F1121="",FALSE,特征计算_周度!F1121&gt;2)),MAX(B1123,MAX(IF(特征计算_周度!B1121="",0,特征计算_周度!B1121),IF(特征计算_周度!C1121="",0,特征计算_周度!C1121),IF(特征计算_周度!G1121="",0,特征计算_周度!G1121),IF(特征计算_周度!E1121="",0,特征计算_周度!E1121),IF(特征计算_周度!F1121="",0,特征计算_周度!F1121))),B1123))</f>
        <v/>
      </c>
      <c r="D1123" s="129">
        <f>原始数据_周度!B1121</f>
        <v/>
      </c>
      <c r="E1123" s="157">
        <f>IF(D1123="","",D1123/MAX(D$4:D1123)-1)</f>
        <v/>
      </c>
    </row>
    <row r="1124">
      <c r="A1124" s="127">
        <f>原始数据_周度!A1122</f>
        <v/>
      </c>
      <c r="B1124" s="128">
        <f>IF(特征计算_周度!B1122="","",0.25*IF(特征计算_周度!B1122="",0,特征计算_周度!B1122)+0.25*IF(特征计算_周度!C1122="",0,特征计算_周度!C1122)+0.15*IF(特征计算_周度!D1122="",0,特征计算_周度!D1122)+0.15*IF(特征计算_周度!E1122="",0,特征计算_周度!E1122)+0.2*IF(特征计算_周度!F1122="",0,特征计算_周度!F1122))</f>
        <v/>
      </c>
      <c r="C1124" s="128">
        <f>IF(B1124="","",IF(OR(IF(特征计算_周度!B1122="",FALSE,特征计算_周度!B1122&gt;2),IF(特征计算_周度!C1122="",FALSE,特征计算_周度!C1122&gt;2),IF(特征计算_周度!G1122="",FALSE,特征计算_周度!G1122&gt;2),IF(特征计算_周度!E1122="",FALSE,特征计算_周度!E1122&gt;2),IF(特征计算_周度!F1122="",FALSE,特征计算_周度!F1122&gt;2)),MAX(B1124,MAX(IF(特征计算_周度!B1122="",0,特征计算_周度!B1122),IF(特征计算_周度!C1122="",0,特征计算_周度!C1122),IF(特征计算_周度!G1122="",0,特征计算_周度!G1122),IF(特征计算_周度!E1122="",0,特征计算_周度!E1122),IF(特征计算_周度!F1122="",0,特征计算_周度!F1122))),B1124))</f>
        <v/>
      </c>
      <c r="D1124" s="129">
        <f>原始数据_周度!B1122</f>
        <v/>
      </c>
      <c r="E1124" s="157">
        <f>IF(D1124="","",D1124/MAX(D$4:D1124)-1)</f>
        <v/>
      </c>
    </row>
    <row r="1125">
      <c r="A1125" s="127">
        <f>原始数据_周度!A1123</f>
        <v/>
      </c>
      <c r="B1125" s="128">
        <f>IF(特征计算_周度!B1123="","",0.25*IF(特征计算_周度!B1123="",0,特征计算_周度!B1123)+0.25*IF(特征计算_周度!C1123="",0,特征计算_周度!C1123)+0.15*IF(特征计算_周度!D1123="",0,特征计算_周度!D1123)+0.15*IF(特征计算_周度!E1123="",0,特征计算_周度!E1123)+0.2*IF(特征计算_周度!F1123="",0,特征计算_周度!F1123))</f>
        <v/>
      </c>
      <c r="C1125" s="128">
        <f>IF(B1125="","",IF(OR(IF(特征计算_周度!B1123="",FALSE,特征计算_周度!B1123&gt;2),IF(特征计算_周度!C1123="",FALSE,特征计算_周度!C1123&gt;2),IF(特征计算_周度!G1123="",FALSE,特征计算_周度!G1123&gt;2),IF(特征计算_周度!E1123="",FALSE,特征计算_周度!E1123&gt;2),IF(特征计算_周度!F1123="",FALSE,特征计算_周度!F1123&gt;2)),MAX(B1125,MAX(IF(特征计算_周度!B1123="",0,特征计算_周度!B1123),IF(特征计算_周度!C1123="",0,特征计算_周度!C1123),IF(特征计算_周度!G1123="",0,特征计算_周度!G1123),IF(特征计算_周度!E1123="",0,特征计算_周度!E1123),IF(特征计算_周度!F1123="",0,特征计算_周度!F1123))),B1125))</f>
        <v/>
      </c>
      <c r="D1125" s="129">
        <f>原始数据_周度!B1123</f>
        <v/>
      </c>
      <c r="E1125" s="157">
        <f>IF(D1125="","",D1125/MAX(D$4:D1125)-1)</f>
        <v/>
      </c>
    </row>
    <row r="1126">
      <c r="A1126" s="127">
        <f>原始数据_周度!A1124</f>
        <v/>
      </c>
      <c r="B1126" s="128">
        <f>IF(特征计算_周度!B1124="","",0.25*IF(特征计算_周度!B1124="",0,特征计算_周度!B1124)+0.25*IF(特征计算_周度!C1124="",0,特征计算_周度!C1124)+0.15*IF(特征计算_周度!D1124="",0,特征计算_周度!D1124)+0.15*IF(特征计算_周度!E1124="",0,特征计算_周度!E1124)+0.2*IF(特征计算_周度!F1124="",0,特征计算_周度!F1124))</f>
        <v/>
      </c>
      <c r="C1126" s="128">
        <f>IF(B1126="","",IF(OR(IF(特征计算_周度!B1124="",FALSE,特征计算_周度!B1124&gt;2),IF(特征计算_周度!C1124="",FALSE,特征计算_周度!C1124&gt;2),IF(特征计算_周度!G1124="",FALSE,特征计算_周度!G1124&gt;2),IF(特征计算_周度!E1124="",FALSE,特征计算_周度!E1124&gt;2),IF(特征计算_周度!F1124="",FALSE,特征计算_周度!F1124&gt;2)),MAX(B1126,MAX(IF(特征计算_周度!B1124="",0,特征计算_周度!B1124),IF(特征计算_周度!C1124="",0,特征计算_周度!C1124),IF(特征计算_周度!G1124="",0,特征计算_周度!G1124),IF(特征计算_周度!E1124="",0,特征计算_周度!E1124),IF(特征计算_周度!F1124="",0,特征计算_周度!F1124))),B1126))</f>
        <v/>
      </c>
      <c r="D1126" s="129">
        <f>原始数据_周度!B1124</f>
        <v/>
      </c>
      <c r="E1126" s="157">
        <f>IF(D1126="","",D1126/MAX(D$4:D1126)-1)</f>
        <v/>
      </c>
    </row>
    <row r="1127">
      <c r="A1127" s="127">
        <f>原始数据_周度!A1125</f>
        <v/>
      </c>
      <c r="B1127" s="128">
        <f>IF(特征计算_周度!B1125="","",0.25*IF(特征计算_周度!B1125="",0,特征计算_周度!B1125)+0.25*IF(特征计算_周度!C1125="",0,特征计算_周度!C1125)+0.15*IF(特征计算_周度!D1125="",0,特征计算_周度!D1125)+0.15*IF(特征计算_周度!E1125="",0,特征计算_周度!E1125)+0.2*IF(特征计算_周度!F1125="",0,特征计算_周度!F1125))</f>
        <v/>
      </c>
      <c r="C1127" s="128">
        <f>IF(B1127="","",IF(OR(IF(特征计算_周度!B1125="",FALSE,特征计算_周度!B1125&gt;2),IF(特征计算_周度!C1125="",FALSE,特征计算_周度!C1125&gt;2),IF(特征计算_周度!G1125="",FALSE,特征计算_周度!G1125&gt;2),IF(特征计算_周度!E1125="",FALSE,特征计算_周度!E1125&gt;2),IF(特征计算_周度!F1125="",FALSE,特征计算_周度!F1125&gt;2)),MAX(B1127,MAX(IF(特征计算_周度!B1125="",0,特征计算_周度!B1125),IF(特征计算_周度!C1125="",0,特征计算_周度!C1125),IF(特征计算_周度!G1125="",0,特征计算_周度!G1125),IF(特征计算_周度!E1125="",0,特征计算_周度!E1125),IF(特征计算_周度!F1125="",0,特征计算_周度!F1125))),B1127))</f>
        <v/>
      </c>
      <c r="D1127" s="129">
        <f>原始数据_周度!B1125</f>
        <v/>
      </c>
      <c r="E1127" s="157">
        <f>IF(D1127="","",D1127/MAX(D$4:D1127)-1)</f>
        <v/>
      </c>
    </row>
    <row r="1128">
      <c r="A1128" s="127">
        <f>原始数据_周度!A1126</f>
        <v/>
      </c>
      <c r="B1128" s="128">
        <f>IF(特征计算_周度!B1126="","",0.25*IF(特征计算_周度!B1126="",0,特征计算_周度!B1126)+0.25*IF(特征计算_周度!C1126="",0,特征计算_周度!C1126)+0.15*IF(特征计算_周度!D1126="",0,特征计算_周度!D1126)+0.15*IF(特征计算_周度!E1126="",0,特征计算_周度!E1126)+0.2*IF(特征计算_周度!F1126="",0,特征计算_周度!F1126))</f>
        <v/>
      </c>
      <c r="C1128" s="128">
        <f>IF(B1128="","",IF(OR(IF(特征计算_周度!B1126="",FALSE,特征计算_周度!B1126&gt;2),IF(特征计算_周度!C1126="",FALSE,特征计算_周度!C1126&gt;2),IF(特征计算_周度!G1126="",FALSE,特征计算_周度!G1126&gt;2),IF(特征计算_周度!E1126="",FALSE,特征计算_周度!E1126&gt;2),IF(特征计算_周度!F1126="",FALSE,特征计算_周度!F1126&gt;2)),MAX(B1128,MAX(IF(特征计算_周度!B1126="",0,特征计算_周度!B1126),IF(特征计算_周度!C1126="",0,特征计算_周度!C1126),IF(特征计算_周度!G1126="",0,特征计算_周度!G1126),IF(特征计算_周度!E1126="",0,特征计算_周度!E1126),IF(特征计算_周度!F1126="",0,特征计算_周度!F1126))),B1128))</f>
        <v/>
      </c>
      <c r="D1128" s="129">
        <f>原始数据_周度!B1126</f>
        <v/>
      </c>
      <c r="E1128" s="157">
        <f>IF(D1128="","",D1128/MAX(D$4:D1128)-1)</f>
        <v/>
      </c>
    </row>
    <row r="1129">
      <c r="A1129" s="127">
        <f>原始数据_周度!A1127</f>
        <v/>
      </c>
      <c r="B1129" s="128">
        <f>IF(特征计算_周度!B1127="","",0.25*IF(特征计算_周度!B1127="",0,特征计算_周度!B1127)+0.25*IF(特征计算_周度!C1127="",0,特征计算_周度!C1127)+0.15*IF(特征计算_周度!D1127="",0,特征计算_周度!D1127)+0.15*IF(特征计算_周度!E1127="",0,特征计算_周度!E1127)+0.2*IF(特征计算_周度!F1127="",0,特征计算_周度!F1127))</f>
        <v/>
      </c>
      <c r="C1129" s="128">
        <f>IF(B1129="","",IF(OR(IF(特征计算_周度!B1127="",FALSE,特征计算_周度!B1127&gt;2),IF(特征计算_周度!C1127="",FALSE,特征计算_周度!C1127&gt;2),IF(特征计算_周度!G1127="",FALSE,特征计算_周度!G1127&gt;2),IF(特征计算_周度!E1127="",FALSE,特征计算_周度!E1127&gt;2),IF(特征计算_周度!F1127="",FALSE,特征计算_周度!F1127&gt;2)),MAX(B1129,MAX(IF(特征计算_周度!B1127="",0,特征计算_周度!B1127),IF(特征计算_周度!C1127="",0,特征计算_周度!C1127),IF(特征计算_周度!G1127="",0,特征计算_周度!G1127),IF(特征计算_周度!E1127="",0,特征计算_周度!E1127),IF(特征计算_周度!F1127="",0,特征计算_周度!F1127))),B1129))</f>
        <v/>
      </c>
      <c r="D1129" s="129">
        <f>原始数据_周度!B1127</f>
        <v/>
      </c>
      <c r="E1129" s="157">
        <f>IF(D1129="","",D1129/MAX(D$4:D1129)-1)</f>
        <v/>
      </c>
    </row>
    <row r="1130">
      <c r="A1130" s="127">
        <f>原始数据_周度!A1128</f>
        <v/>
      </c>
      <c r="B1130" s="128">
        <f>IF(特征计算_周度!B1128="","",0.25*IF(特征计算_周度!B1128="",0,特征计算_周度!B1128)+0.25*IF(特征计算_周度!C1128="",0,特征计算_周度!C1128)+0.15*IF(特征计算_周度!D1128="",0,特征计算_周度!D1128)+0.15*IF(特征计算_周度!E1128="",0,特征计算_周度!E1128)+0.2*IF(特征计算_周度!F1128="",0,特征计算_周度!F1128))</f>
        <v/>
      </c>
      <c r="C1130" s="128">
        <f>IF(B1130="","",IF(OR(IF(特征计算_周度!B1128="",FALSE,特征计算_周度!B1128&gt;2),IF(特征计算_周度!C1128="",FALSE,特征计算_周度!C1128&gt;2),IF(特征计算_周度!G1128="",FALSE,特征计算_周度!G1128&gt;2),IF(特征计算_周度!E1128="",FALSE,特征计算_周度!E1128&gt;2),IF(特征计算_周度!F1128="",FALSE,特征计算_周度!F1128&gt;2)),MAX(B1130,MAX(IF(特征计算_周度!B1128="",0,特征计算_周度!B1128),IF(特征计算_周度!C1128="",0,特征计算_周度!C1128),IF(特征计算_周度!G1128="",0,特征计算_周度!G1128),IF(特征计算_周度!E1128="",0,特征计算_周度!E1128),IF(特征计算_周度!F1128="",0,特征计算_周度!F1128))),B1130))</f>
        <v/>
      </c>
      <c r="D1130" s="129">
        <f>原始数据_周度!B1128</f>
        <v/>
      </c>
      <c r="E1130" s="157">
        <f>IF(D1130="","",D1130/MAX(D$4:D1130)-1)</f>
        <v/>
      </c>
    </row>
    <row r="1131">
      <c r="A1131" s="127">
        <f>原始数据_周度!A1129</f>
        <v/>
      </c>
      <c r="B1131" s="128">
        <f>IF(特征计算_周度!B1129="","",0.25*IF(特征计算_周度!B1129="",0,特征计算_周度!B1129)+0.25*IF(特征计算_周度!C1129="",0,特征计算_周度!C1129)+0.15*IF(特征计算_周度!D1129="",0,特征计算_周度!D1129)+0.15*IF(特征计算_周度!E1129="",0,特征计算_周度!E1129)+0.2*IF(特征计算_周度!F1129="",0,特征计算_周度!F1129))</f>
        <v/>
      </c>
      <c r="C1131" s="128">
        <f>IF(B1131="","",IF(OR(IF(特征计算_周度!B1129="",FALSE,特征计算_周度!B1129&gt;2),IF(特征计算_周度!C1129="",FALSE,特征计算_周度!C1129&gt;2),IF(特征计算_周度!G1129="",FALSE,特征计算_周度!G1129&gt;2),IF(特征计算_周度!E1129="",FALSE,特征计算_周度!E1129&gt;2),IF(特征计算_周度!F1129="",FALSE,特征计算_周度!F1129&gt;2)),MAX(B1131,MAX(IF(特征计算_周度!B1129="",0,特征计算_周度!B1129),IF(特征计算_周度!C1129="",0,特征计算_周度!C1129),IF(特征计算_周度!G1129="",0,特征计算_周度!G1129),IF(特征计算_周度!E1129="",0,特征计算_周度!E1129),IF(特征计算_周度!F1129="",0,特征计算_周度!F1129))),B1131))</f>
        <v/>
      </c>
      <c r="D1131" s="129">
        <f>原始数据_周度!B1129</f>
        <v/>
      </c>
      <c r="E1131" s="157">
        <f>IF(D1131="","",D1131/MAX(D$4:D1131)-1)</f>
        <v/>
      </c>
    </row>
    <row r="1132">
      <c r="A1132" s="127">
        <f>原始数据_周度!A1130</f>
        <v/>
      </c>
      <c r="B1132" s="128">
        <f>IF(特征计算_周度!B1130="","",0.25*IF(特征计算_周度!B1130="",0,特征计算_周度!B1130)+0.25*IF(特征计算_周度!C1130="",0,特征计算_周度!C1130)+0.15*IF(特征计算_周度!D1130="",0,特征计算_周度!D1130)+0.15*IF(特征计算_周度!E1130="",0,特征计算_周度!E1130)+0.2*IF(特征计算_周度!F1130="",0,特征计算_周度!F1130))</f>
        <v/>
      </c>
      <c r="C1132" s="128">
        <f>IF(B1132="","",IF(OR(IF(特征计算_周度!B1130="",FALSE,特征计算_周度!B1130&gt;2),IF(特征计算_周度!C1130="",FALSE,特征计算_周度!C1130&gt;2),IF(特征计算_周度!G1130="",FALSE,特征计算_周度!G1130&gt;2),IF(特征计算_周度!E1130="",FALSE,特征计算_周度!E1130&gt;2),IF(特征计算_周度!F1130="",FALSE,特征计算_周度!F1130&gt;2)),MAX(B1132,MAX(IF(特征计算_周度!B1130="",0,特征计算_周度!B1130),IF(特征计算_周度!C1130="",0,特征计算_周度!C1130),IF(特征计算_周度!G1130="",0,特征计算_周度!G1130),IF(特征计算_周度!E1130="",0,特征计算_周度!E1130),IF(特征计算_周度!F1130="",0,特征计算_周度!F1130))),B1132))</f>
        <v/>
      </c>
      <c r="D1132" s="129">
        <f>原始数据_周度!B1130</f>
        <v/>
      </c>
      <c r="E1132" s="157">
        <f>IF(D1132="","",D1132/MAX(D$4:D1132)-1)</f>
        <v/>
      </c>
    </row>
    <row r="1133">
      <c r="A1133" s="127">
        <f>原始数据_周度!A1131</f>
        <v/>
      </c>
      <c r="B1133" s="128">
        <f>IF(特征计算_周度!B1131="","",0.25*IF(特征计算_周度!B1131="",0,特征计算_周度!B1131)+0.25*IF(特征计算_周度!C1131="",0,特征计算_周度!C1131)+0.15*IF(特征计算_周度!D1131="",0,特征计算_周度!D1131)+0.15*IF(特征计算_周度!E1131="",0,特征计算_周度!E1131)+0.2*IF(特征计算_周度!F1131="",0,特征计算_周度!F1131))</f>
        <v/>
      </c>
      <c r="C1133" s="128">
        <f>IF(B1133="","",IF(OR(IF(特征计算_周度!B1131="",FALSE,特征计算_周度!B1131&gt;2),IF(特征计算_周度!C1131="",FALSE,特征计算_周度!C1131&gt;2),IF(特征计算_周度!G1131="",FALSE,特征计算_周度!G1131&gt;2),IF(特征计算_周度!E1131="",FALSE,特征计算_周度!E1131&gt;2),IF(特征计算_周度!F1131="",FALSE,特征计算_周度!F1131&gt;2)),MAX(B1133,MAX(IF(特征计算_周度!B1131="",0,特征计算_周度!B1131),IF(特征计算_周度!C1131="",0,特征计算_周度!C1131),IF(特征计算_周度!G1131="",0,特征计算_周度!G1131),IF(特征计算_周度!E1131="",0,特征计算_周度!E1131),IF(特征计算_周度!F1131="",0,特征计算_周度!F1131))),B1133))</f>
        <v/>
      </c>
      <c r="D1133" s="129">
        <f>原始数据_周度!B1131</f>
        <v/>
      </c>
      <c r="E1133" s="157">
        <f>IF(D1133="","",D1133/MAX(D$4:D1133)-1)</f>
        <v/>
      </c>
    </row>
    <row r="1134">
      <c r="A1134" s="127">
        <f>原始数据_周度!A1132</f>
        <v/>
      </c>
      <c r="B1134" s="128">
        <f>IF(特征计算_周度!B1132="","",0.25*IF(特征计算_周度!B1132="",0,特征计算_周度!B1132)+0.25*IF(特征计算_周度!C1132="",0,特征计算_周度!C1132)+0.15*IF(特征计算_周度!D1132="",0,特征计算_周度!D1132)+0.15*IF(特征计算_周度!E1132="",0,特征计算_周度!E1132)+0.2*IF(特征计算_周度!F1132="",0,特征计算_周度!F1132))</f>
        <v/>
      </c>
      <c r="C1134" s="128">
        <f>IF(B1134="","",IF(OR(IF(特征计算_周度!B1132="",FALSE,特征计算_周度!B1132&gt;2),IF(特征计算_周度!C1132="",FALSE,特征计算_周度!C1132&gt;2),IF(特征计算_周度!G1132="",FALSE,特征计算_周度!G1132&gt;2),IF(特征计算_周度!E1132="",FALSE,特征计算_周度!E1132&gt;2),IF(特征计算_周度!F1132="",FALSE,特征计算_周度!F1132&gt;2)),MAX(B1134,MAX(IF(特征计算_周度!B1132="",0,特征计算_周度!B1132),IF(特征计算_周度!C1132="",0,特征计算_周度!C1132),IF(特征计算_周度!G1132="",0,特征计算_周度!G1132),IF(特征计算_周度!E1132="",0,特征计算_周度!E1132),IF(特征计算_周度!F1132="",0,特征计算_周度!F1132))),B1134))</f>
        <v/>
      </c>
      <c r="D1134" s="129">
        <f>原始数据_周度!B1132</f>
        <v/>
      </c>
      <c r="E1134" s="157">
        <f>IF(D1134="","",D1134/MAX(D$4:D1134)-1)</f>
        <v/>
      </c>
    </row>
    <row r="1135">
      <c r="A1135" s="127">
        <f>原始数据_周度!A1133</f>
        <v/>
      </c>
      <c r="B1135" s="128">
        <f>IF(特征计算_周度!B1133="","",0.25*IF(特征计算_周度!B1133="",0,特征计算_周度!B1133)+0.25*IF(特征计算_周度!C1133="",0,特征计算_周度!C1133)+0.15*IF(特征计算_周度!D1133="",0,特征计算_周度!D1133)+0.15*IF(特征计算_周度!E1133="",0,特征计算_周度!E1133)+0.2*IF(特征计算_周度!F1133="",0,特征计算_周度!F1133))</f>
        <v/>
      </c>
      <c r="C1135" s="128">
        <f>IF(B1135="","",IF(OR(IF(特征计算_周度!B1133="",FALSE,特征计算_周度!B1133&gt;2),IF(特征计算_周度!C1133="",FALSE,特征计算_周度!C1133&gt;2),IF(特征计算_周度!G1133="",FALSE,特征计算_周度!G1133&gt;2),IF(特征计算_周度!E1133="",FALSE,特征计算_周度!E1133&gt;2),IF(特征计算_周度!F1133="",FALSE,特征计算_周度!F1133&gt;2)),MAX(B1135,MAX(IF(特征计算_周度!B1133="",0,特征计算_周度!B1133),IF(特征计算_周度!C1133="",0,特征计算_周度!C1133),IF(特征计算_周度!G1133="",0,特征计算_周度!G1133),IF(特征计算_周度!E1133="",0,特征计算_周度!E1133),IF(特征计算_周度!F1133="",0,特征计算_周度!F1133))),B1135))</f>
        <v/>
      </c>
      <c r="D1135" s="129">
        <f>原始数据_周度!B1133</f>
        <v/>
      </c>
      <c r="E1135" s="157">
        <f>IF(D1135="","",D1135/MAX(D$4:D1135)-1)</f>
        <v/>
      </c>
    </row>
    <row r="1136">
      <c r="A1136" s="127">
        <f>原始数据_周度!A1134</f>
        <v/>
      </c>
      <c r="B1136" s="128">
        <f>IF(特征计算_周度!B1134="","",0.25*IF(特征计算_周度!B1134="",0,特征计算_周度!B1134)+0.25*IF(特征计算_周度!C1134="",0,特征计算_周度!C1134)+0.15*IF(特征计算_周度!D1134="",0,特征计算_周度!D1134)+0.15*IF(特征计算_周度!E1134="",0,特征计算_周度!E1134)+0.2*IF(特征计算_周度!F1134="",0,特征计算_周度!F1134))</f>
        <v/>
      </c>
      <c r="C1136" s="128">
        <f>IF(B1136="","",IF(OR(IF(特征计算_周度!B1134="",FALSE,特征计算_周度!B1134&gt;2),IF(特征计算_周度!C1134="",FALSE,特征计算_周度!C1134&gt;2),IF(特征计算_周度!G1134="",FALSE,特征计算_周度!G1134&gt;2),IF(特征计算_周度!E1134="",FALSE,特征计算_周度!E1134&gt;2),IF(特征计算_周度!F1134="",FALSE,特征计算_周度!F1134&gt;2)),MAX(B1136,MAX(IF(特征计算_周度!B1134="",0,特征计算_周度!B1134),IF(特征计算_周度!C1134="",0,特征计算_周度!C1134),IF(特征计算_周度!G1134="",0,特征计算_周度!G1134),IF(特征计算_周度!E1134="",0,特征计算_周度!E1134),IF(特征计算_周度!F1134="",0,特征计算_周度!F1134))),B1136))</f>
        <v/>
      </c>
      <c r="D1136" s="129">
        <f>原始数据_周度!B1134</f>
        <v/>
      </c>
      <c r="E1136" s="157">
        <f>IF(D1136="","",D1136/MAX(D$4:D1136)-1)</f>
        <v/>
      </c>
    </row>
    <row r="1137">
      <c r="A1137" s="127">
        <f>原始数据_周度!A1135</f>
        <v/>
      </c>
      <c r="B1137" s="128">
        <f>IF(特征计算_周度!B1135="","",0.25*IF(特征计算_周度!B1135="",0,特征计算_周度!B1135)+0.25*IF(特征计算_周度!C1135="",0,特征计算_周度!C1135)+0.15*IF(特征计算_周度!D1135="",0,特征计算_周度!D1135)+0.15*IF(特征计算_周度!E1135="",0,特征计算_周度!E1135)+0.2*IF(特征计算_周度!F1135="",0,特征计算_周度!F1135))</f>
        <v/>
      </c>
      <c r="C1137" s="128">
        <f>IF(B1137="","",IF(OR(IF(特征计算_周度!B1135="",FALSE,特征计算_周度!B1135&gt;2),IF(特征计算_周度!C1135="",FALSE,特征计算_周度!C1135&gt;2),IF(特征计算_周度!G1135="",FALSE,特征计算_周度!G1135&gt;2),IF(特征计算_周度!E1135="",FALSE,特征计算_周度!E1135&gt;2),IF(特征计算_周度!F1135="",FALSE,特征计算_周度!F1135&gt;2)),MAX(B1137,MAX(IF(特征计算_周度!B1135="",0,特征计算_周度!B1135),IF(特征计算_周度!C1135="",0,特征计算_周度!C1135),IF(特征计算_周度!G1135="",0,特征计算_周度!G1135),IF(特征计算_周度!E1135="",0,特征计算_周度!E1135),IF(特征计算_周度!F1135="",0,特征计算_周度!F1135))),B1137))</f>
        <v/>
      </c>
      <c r="D1137" s="129">
        <f>原始数据_周度!B1135</f>
        <v/>
      </c>
      <c r="E1137" s="157">
        <f>IF(D1137="","",D1137/MAX(D$4:D1137)-1)</f>
        <v/>
      </c>
    </row>
    <row r="1138">
      <c r="A1138" s="127">
        <f>原始数据_周度!A1136</f>
        <v/>
      </c>
      <c r="B1138" s="128">
        <f>IF(特征计算_周度!B1136="","",0.25*IF(特征计算_周度!B1136="",0,特征计算_周度!B1136)+0.25*IF(特征计算_周度!C1136="",0,特征计算_周度!C1136)+0.15*IF(特征计算_周度!D1136="",0,特征计算_周度!D1136)+0.15*IF(特征计算_周度!E1136="",0,特征计算_周度!E1136)+0.2*IF(特征计算_周度!F1136="",0,特征计算_周度!F1136))</f>
        <v/>
      </c>
      <c r="C1138" s="128">
        <f>IF(B1138="","",IF(OR(IF(特征计算_周度!B1136="",FALSE,特征计算_周度!B1136&gt;2),IF(特征计算_周度!C1136="",FALSE,特征计算_周度!C1136&gt;2),IF(特征计算_周度!G1136="",FALSE,特征计算_周度!G1136&gt;2),IF(特征计算_周度!E1136="",FALSE,特征计算_周度!E1136&gt;2),IF(特征计算_周度!F1136="",FALSE,特征计算_周度!F1136&gt;2)),MAX(B1138,MAX(IF(特征计算_周度!B1136="",0,特征计算_周度!B1136),IF(特征计算_周度!C1136="",0,特征计算_周度!C1136),IF(特征计算_周度!G1136="",0,特征计算_周度!G1136),IF(特征计算_周度!E1136="",0,特征计算_周度!E1136),IF(特征计算_周度!F1136="",0,特征计算_周度!F1136))),B1138))</f>
        <v/>
      </c>
      <c r="D1138" s="129">
        <f>原始数据_周度!B1136</f>
        <v/>
      </c>
      <c r="E1138" s="157">
        <f>IF(D1138="","",D1138/MAX(D$4:D1138)-1)</f>
        <v/>
      </c>
    </row>
    <row r="1139">
      <c r="A1139" s="127">
        <f>原始数据_周度!A1137</f>
        <v/>
      </c>
      <c r="B1139" s="128">
        <f>IF(特征计算_周度!B1137="","",0.25*IF(特征计算_周度!B1137="",0,特征计算_周度!B1137)+0.25*IF(特征计算_周度!C1137="",0,特征计算_周度!C1137)+0.15*IF(特征计算_周度!D1137="",0,特征计算_周度!D1137)+0.15*IF(特征计算_周度!E1137="",0,特征计算_周度!E1137)+0.2*IF(特征计算_周度!F1137="",0,特征计算_周度!F1137))</f>
        <v/>
      </c>
      <c r="C1139" s="128">
        <f>IF(B1139="","",IF(OR(IF(特征计算_周度!B1137="",FALSE,特征计算_周度!B1137&gt;2),IF(特征计算_周度!C1137="",FALSE,特征计算_周度!C1137&gt;2),IF(特征计算_周度!G1137="",FALSE,特征计算_周度!G1137&gt;2),IF(特征计算_周度!E1137="",FALSE,特征计算_周度!E1137&gt;2),IF(特征计算_周度!F1137="",FALSE,特征计算_周度!F1137&gt;2)),MAX(B1139,MAX(IF(特征计算_周度!B1137="",0,特征计算_周度!B1137),IF(特征计算_周度!C1137="",0,特征计算_周度!C1137),IF(特征计算_周度!G1137="",0,特征计算_周度!G1137),IF(特征计算_周度!E1137="",0,特征计算_周度!E1137),IF(特征计算_周度!F1137="",0,特征计算_周度!F1137))),B1139))</f>
        <v/>
      </c>
      <c r="D1139" s="129">
        <f>原始数据_周度!B1137</f>
        <v/>
      </c>
      <c r="E1139" s="157">
        <f>IF(D1139="","",D1139/MAX(D$4:D1139)-1)</f>
        <v/>
      </c>
    </row>
    <row r="1140">
      <c r="A1140" s="127">
        <f>原始数据_周度!A1138</f>
        <v/>
      </c>
      <c r="B1140" s="128">
        <f>IF(特征计算_周度!B1138="","",0.25*IF(特征计算_周度!B1138="",0,特征计算_周度!B1138)+0.25*IF(特征计算_周度!C1138="",0,特征计算_周度!C1138)+0.15*IF(特征计算_周度!D1138="",0,特征计算_周度!D1138)+0.15*IF(特征计算_周度!E1138="",0,特征计算_周度!E1138)+0.2*IF(特征计算_周度!F1138="",0,特征计算_周度!F1138))</f>
        <v/>
      </c>
      <c r="C1140" s="128">
        <f>IF(B1140="","",IF(OR(IF(特征计算_周度!B1138="",FALSE,特征计算_周度!B1138&gt;2),IF(特征计算_周度!C1138="",FALSE,特征计算_周度!C1138&gt;2),IF(特征计算_周度!G1138="",FALSE,特征计算_周度!G1138&gt;2),IF(特征计算_周度!E1138="",FALSE,特征计算_周度!E1138&gt;2),IF(特征计算_周度!F1138="",FALSE,特征计算_周度!F1138&gt;2)),MAX(B1140,MAX(IF(特征计算_周度!B1138="",0,特征计算_周度!B1138),IF(特征计算_周度!C1138="",0,特征计算_周度!C1138),IF(特征计算_周度!G1138="",0,特征计算_周度!G1138),IF(特征计算_周度!E1138="",0,特征计算_周度!E1138),IF(特征计算_周度!F1138="",0,特征计算_周度!F1138))),B1140))</f>
        <v/>
      </c>
      <c r="D1140" s="129">
        <f>原始数据_周度!B1138</f>
        <v/>
      </c>
      <c r="E1140" s="157">
        <f>IF(D1140="","",D1140/MAX(D$4:D1140)-1)</f>
        <v/>
      </c>
    </row>
    <row r="1141">
      <c r="A1141" s="127">
        <f>原始数据_周度!A1139</f>
        <v/>
      </c>
      <c r="B1141" s="128">
        <f>IF(特征计算_周度!B1139="","",0.25*IF(特征计算_周度!B1139="",0,特征计算_周度!B1139)+0.25*IF(特征计算_周度!C1139="",0,特征计算_周度!C1139)+0.15*IF(特征计算_周度!D1139="",0,特征计算_周度!D1139)+0.15*IF(特征计算_周度!E1139="",0,特征计算_周度!E1139)+0.2*IF(特征计算_周度!F1139="",0,特征计算_周度!F1139))</f>
        <v/>
      </c>
      <c r="C1141" s="128">
        <f>IF(B1141="","",IF(OR(IF(特征计算_周度!B1139="",FALSE,特征计算_周度!B1139&gt;2),IF(特征计算_周度!C1139="",FALSE,特征计算_周度!C1139&gt;2),IF(特征计算_周度!G1139="",FALSE,特征计算_周度!G1139&gt;2),IF(特征计算_周度!E1139="",FALSE,特征计算_周度!E1139&gt;2),IF(特征计算_周度!F1139="",FALSE,特征计算_周度!F1139&gt;2)),MAX(B1141,MAX(IF(特征计算_周度!B1139="",0,特征计算_周度!B1139),IF(特征计算_周度!C1139="",0,特征计算_周度!C1139),IF(特征计算_周度!G1139="",0,特征计算_周度!G1139),IF(特征计算_周度!E1139="",0,特征计算_周度!E1139),IF(特征计算_周度!F1139="",0,特征计算_周度!F1139))),B1141))</f>
        <v/>
      </c>
      <c r="D1141" s="129">
        <f>原始数据_周度!B1139</f>
        <v/>
      </c>
      <c r="E1141" s="157">
        <f>IF(D1141="","",D1141/MAX(D$4:D1141)-1)</f>
        <v/>
      </c>
    </row>
    <row r="1142">
      <c r="A1142" s="127">
        <f>原始数据_周度!A1140</f>
        <v/>
      </c>
      <c r="B1142" s="128">
        <f>IF(特征计算_周度!B1140="","",0.25*IF(特征计算_周度!B1140="",0,特征计算_周度!B1140)+0.25*IF(特征计算_周度!C1140="",0,特征计算_周度!C1140)+0.15*IF(特征计算_周度!D1140="",0,特征计算_周度!D1140)+0.15*IF(特征计算_周度!E1140="",0,特征计算_周度!E1140)+0.2*IF(特征计算_周度!F1140="",0,特征计算_周度!F1140))</f>
        <v/>
      </c>
      <c r="C1142" s="128">
        <f>IF(B1142="","",IF(OR(IF(特征计算_周度!B1140="",FALSE,特征计算_周度!B1140&gt;2),IF(特征计算_周度!C1140="",FALSE,特征计算_周度!C1140&gt;2),IF(特征计算_周度!G1140="",FALSE,特征计算_周度!G1140&gt;2),IF(特征计算_周度!E1140="",FALSE,特征计算_周度!E1140&gt;2),IF(特征计算_周度!F1140="",FALSE,特征计算_周度!F1140&gt;2)),MAX(B1142,MAX(IF(特征计算_周度!B1140="",0,特征计算_周度!B1140),IF(特征计算_周度!C1140="",0,特征计算_周度!C1140),IF(特征计算_周度!G1140="",0,特征计算_周度!G1140),IF(特征计算_周度!E1140="",0,特征计算_周度!E1140),IF(特征计算_周度!F1140="",0,特征计算_周度!F1140))),B1142))</f>
        <v/>
      </c>
      <c r="D1142" s="129">
        <f>原始数据_周度!B1140</f>
        <v/>
      </c>
      <c r="E1142" s="157">
        <f>IF(D1142="","",D1142/MAX(D$4:D1142)-1)</f>
        <v/>
      </c>
    </row>
    <row r="1143">
      <c r="A1143" s="127">
        <f>原始数据_周度!A1141</f>
        <v/>
      </c>
      <c r="B1143" s="128">
        <f>IF(特征计算_周度!B1141="","",0.25*IF(特征计算_周度!B1141="",0,特征计算_周度!B1141)+0.25*IF(特征计算_周度!C1141="",0,特征计算_周度!C1141)+0.15*IF(特征计算_周度!D1141="",0,特征计算_周度!D1141)+0.15*IF(特征计算_周度!E1141="",0,特征计算_周度!E1141)+0.2*IF(特征计算_周度!F1141="",0,特征计算_周度!F1141))</f>
        <v/>
      </c>
      <c r="C1143" s="128">
        <f>IF(B1143="","",IF(OR(IF(特征计算_周度!B1141="",FALSE,特征计算_周度!B1141&gt;2),IF(特征计算_周度!C1141="",FALSE,特征计算_周度!C1141&gt;2),IF(特征计算_周度!G1141="",FALSE,特征计算_周度!G1141&gt;2),IF(特征计算_周度!E1141="",FALSE,特征计算_周度!E1141&gt;2),IF(特征计算_周度!F1141="",FALSE,特征计算_周度!F1141&gt;2)),MAX(B1143,MAX(IF(特征计算_周度!B1141="",0,特征计算_周度!B1141),IF(特征计算_周度!C1141="",0,特征计算_周度!C1141),IF(特征计算_周度!G1141="",0,特征计算_周度!G1141),IF(特征计算_周度!E1141="",0,特征计算_周度!E1141),IF(特征计算_周度!F1141="",0,特征计算_周度!F1141))),B1143))</f>
        <v/>
      </c>
      <c r="D1143" s="129">
        <f>原始数据_周度!B1141</f>
        <v/>
      </c>
      <c r="E1143" s="157">
        <f>IF(D1143="","",D1143/MAX(D$4:D1143)-1)</f>
        <v/>
      </c>
    </row>
    <row r="1144">
      <c r="A1144" s="127">
        <f>原始数据_周度!A1142</f>
        <v/>
      </c>
      <c r="B1144" s="128">
        <f>IF(特征计算_周度!B1142="","",0.25*IF(特征计算_周度!B1142="",0,特征计算_周度!B1142)+0.25*IF(特征计算_周度!C1142="",0,特征计算_周度!C1142)+0.15*IF(特征计算_周度!D1142="",0,特征计算_周度!D1142)+0.15*IF(特征计算_周度!E1142="",0,特征计算_周度!E1142)+0.2*IF(特征计算_周度!F1142="",0,特征计算_周度!F1142))</f>
        <v/>
      </c>
      <c r="C1144" s="128">
        <f>IF(B1144="","",IF(OR(IF(特征计算_周度!B1142="",FALSE,特征计算_周度!B1142&gt;2),IF(特征计算_周度!C1142="",FALSE,特征计算_周度!C1142&gt;2),IF(特征计算_周度!G1142="",FALSE,特征计算_周度!G1142&gt;2),IF(特征计算_周度!E1142="",FALSE,特征计算_周度!E1142&gt;2),IF(特征计算_周度!F1142="",FALSE,特征计算_周度!F1142&gt;2)),MAX(B1144,MAX(IF(特征计算_周度!B1142="",0,特征计算_周度!B1142),IF(特征计算_周度!C1142="",0,特征计算_周度!C1142),IF(特征计算_周度!G1142="",0,特征计算_周度!G1142),IF(特征计算_周度!E1142="",0,特征计算_周度!E1142),IF(特征计算_周度!F1142="",0,特征计算_周度!F1142))),B1144))</f>
        <v/>
      </c>
      <c r="D1144" s="129">
        <f>原始数据_周度!B1142</f>
        <v/>
      </c>
      <c r="E1144" s="157">
        <f>IF(D1144="","",D1144/MAX(D$4:D1144)-1)</f>
        <v/>
      </c>
    </row>
    <row r="1145">
      <c r="A1145" s="127">
        <f>原始数据_周度!A1143</f>
        <v/>
      </c>
      <c r="B1145" s="128">
        <f>IF(特征计算_周度!B1143="","",0.25*IF(特征计算_周度!B1143="",0,特征计算_周度!B1143)+0.25*IF(特征计算_周度!C1143="",0,特征计算_周度!C1143)+0.15*IF(特征计算_周度!D1143="",0,特征计算_周度!D1143)+0.15*IF(特征计算_周度!E1143="",0,特征计算_周度!E1143)+0.2*IF(特征计算_周度!F1143="",0,特征计算_周度!F1143))</f>
        <v/>
      </c>
      <c r="C1145" s="128">
        <f>IF(B1145="","",IF(OR(IF(特征计算_周度!B1143="",FALSE,特征计算_周度!B1143&gt;2),IF(特征计算_周度!C1143="",FALSE,特征计算_周度!C1143&gt;2),IF(特征计算_周度!G1143="",FALSE,特征计算_周度!G1143&gt;2),IF(特征计算_周度!E1143="",FALSE,特征计算_周度!E1143&gt;2),IF(特征计算_周度!F1143="",FALSE,特征计算_周度!F1143&gt;2)),MAX(B1145,MAX(IF(特征计算_周度!B1143="",0,特征计算_周度!B1143),IF(特征计算_周度!C1143="",0,特征计算_周度!C1143),IF(特征计算_周度!G1143="",0,特征计算_周度!G1143),IF(特征计算_周度!E1143="",0,特征计算_周度!E1143),IF(特征计算_周度!F1143="",0,特征计算_周度!F1143))),B1145))</f>
        <v/>
      </c>
      <c r="D1145" s="129">
        <f>原始数据_周度!B1143</f>
        <v/>
      </c>
      <c r="E1145" s="157">
        <f>IF(D1145="","",D1145/MAX(D$4:D1145)-1)</f>
        <v/>
      </c>
    </row>
    <row r="1146">
      <c r="A1146" s="127">
        <f>原始数据_周度!A1144</f>
        <v/>
      </c>
      <c r="B1146" s="128">
        <f>IF(特征计算_周度!B1144="","",0.25*IF(特征计算_周度!B1144="",0,特征计算_周度!B1144)+0.25*IF(特征计算_周度!C1144="",0,特征计算_周度!C1144)+0.15*IF(特征计算_周度!D1144="",0,特征计算_周度!D1144)+0.15*IF(特征计算_周度!E1144="",0,特征计算_周度!E1144)+0.2*IF(特征计算_周度!F1144="",0,特征计算_周度!F1144))</f>
        <v/>
      </c>
      <c r="C1146" s="128">
        <f>IF(B1146="","",IF(OR(IF(特征计算_周度!B1144="",FALSE,特征计算_周度!B1144&gt;2),IF(特征计算_周度!C1144="",FALSE,特征计算_周度!C1144&gt;2),IF(特征计算_周度!G1144="",FALSE,特征计算_周度!G1144&gt;2),IF(特征计算_周度!E1144="",FALSE,特征计算_周度!E1144&gt;2),IF(特征计算_周度!F1144="",FALSE,特征计算_周度!F1144&gt;2)),MAX(B1146,MAX(IF(特征计算_周度!B1144="",0,特征计算_周度!B1144),IF(特征计算_周度!C1144="",0,特征计算_周度!C1144),IF(特征计算_周度!G1144="",0,特征计算_周度!G1144),IF(特征计算_周度!E1144="",0,特征计算_周度!E1144),IF(特征计算_周度!F1144="",0,特征计算_周度!F1144))),B1146))</f>
        <v/>
      </c>
      <c r="D1146" s="129">
        <f>原始数据_周度!B1144</f>
        <v/>
      </c>
      <c r="E1146" s="157">
        <f>IF(D1146="","",D1146/MAX(D$4:D1146)-1)</f>
        <v/>
      </c>
    </row>
    <row r="1147">
      <c r="A1147" s="127">
        <f>原始数据_周度!A1145</f>
        <v/>
      </c>
      <c r="B1147" s="128">
        <f>IF(特征计算_周度!B1145="","",0.25*IF(特征计算_周度!B1145="",0,特征计算_周度!B1145)+0.25*IF(特征计算_周度!C1145="",0,特征计算_周度!C1145)+0.15*IF(特征计算_周度!D1145="",0,特征计算_周度!D1145)+0.15*IF(特征计算_周度!E1145="",0,特征计算_周度!E1145)+0.2*IF(特征计算_周度!F1145="",0,特征计算_周度!F1145))</f>
        <v/>
      </c>
      <c r="C1147" s="128">
        <f>IF(B1147="","",IF(OR(IF(特征计算_周度!B1145="",FALSE,特征计算_周度!B1145&gt;2),IF(特征计算_周度!C1145="",FALSE,特征计算_周度!C1145&gt;2),IF(特征计算_周度!G1145="",FALSE,特征计算_周度!G1145&gt;2),IF(特征计算_周度!E1145="",FALSE,特征计算_周度!E1145&gt;2),IF(特征计算_周度!F1145="",FALSE,特征计算_周度!F1145&gt;2)),MAX(B1147,MAX(IF(特征计算_周度!B1145="",0,特征计算_周度!B1145),IF(特征计算_周度!C1145="",0,特征计算_周度!C1145),IF(特征计算_周度!G1145="",0,特征计算_周度!G1145),IF(特征计算_周度!E1145="",0,特征计算_周度!E1145),IF(特征计算_周度!F1145="",0,特征计算_周度!F1145))),B1147))</f>
        <v/>
      </c>
      <c r="D1147" s="129">
        <f>原始数据_周度!B1145</f>
        <v/>
      </c>
      <c r="E1147" s="157">
        <f>IF(D1147="","",D1147/MAX(D$4:D1147)-1)</f>
        <v/>
      </c>
    </row>
    <row r="1148">
      <c r="A1148" s="127">
        <f>原始数据_周度!A1146</f>
        <v/>
      </c>
      <c r="B1148" s="128">
        <f>IF(特征计算_周度!B1146="","",0.25*IF(特征计算_周度!B1146="",0,特征计算_周度!B1146)+0.25*IF(特征计算_周度!C1146="",0,特征计算_周度!C1146)+0.15*IF(特征计算_周度!D1146="",0,特征计算_周度!D1146)+0.15*IF(特征计算_周度!E1146="",0,特征计算_周度!E1146)+0.2*IF(特征计算_周度!F1146="",0,特征计算_周度!F1146))</f>
        <v/>
      </c>
      <c r="C1148" s="128">
        <f>IF(B1148="","",IF(OR(IF(特征计算_周度!B1146="",FALSE,特征计算_周度!B1146&gt;2),IF(特征计算_周度!C1146="",FALSE,特征计算_周度!C1146&gt;2),IF(特征计算_周度!G1146="",FALSE,特征计算_周度!G1146&gt;2),IF(特征计算_周度!E1146="",FALSE,特征计算_周度!E1146&gt;2),IF(特征计算_周度!F1146="",FALSE,特征计算_周度!F1146&gt;2)),MAX(B1148,MAX(IF(特征计算_周度!B1146="",0,特征计算_周度!B1146),IF(特征计算_周度!C1146="",0,特征计算_周度!C1146),IF(特征计算_周度!G1146="",0,特征计算_周度!G1146),IF(特征计算_周度!E1146="",0,特征计算_周度!E1146),IF(特征计算_周度!F1146="",0,特征计算_周度!F1146))),B1148))</f>
        <v/>
      </c>
      <c r="D1148" s="129">
        <f>原始数据_周度!B1146</f>
        <v/>
      </c>
      <c r="E1148" s="157">
        <f>IF(D1148="","",D1148/MAX(D$4:D1148)-1)</f>
        <v/>
      </c>
    </row>
    <row r="1149">
      <c r="A1149" s="127">
        <f>原始数据_周度!A1147</f>
        <v/>
      </c>
      <c r="B1149" s="128">
        <f>IF(特征计算_周度!B1147="","",0.25*IF(特征计算_周度!B1147="",0,特征计算_周度!B1147)+0.25*IF(特征计算_周度!C1147="",0,特征计算_周度!C1147)+0.15*IF(特征计算_周度!D1147="",0,特征计算_周度!D1147)+0.15*IF(特征计算_周度!E1147="",0,特征计算_周度!E1147)+0.2*IF(特征计算_周度!F1147="",0,特征计算_周度!F1147))</f>
        <v/>
      </c>
      <c r="C1149" s="128">
        <f>IF(B1149="","",IF(OR(IF(特征计算_周度!B1147="",FALSE,特征计算_周度!B1147&gt;2),IF(特征计算_周度!C1147="",FALSE,特征计算_周度!C1147&gt;2),IF(特征计算_周度!G1147="",FALSE,特征计算_周度!G1147&gt;2),IF(特征计算_周度!E1147="",FALSE,特征计算_周度!E1147&gt;2),IF(特征计算_周度!F1147="",FALSE,特征计算_周度!F1147&gt;2)),MAX(B1149,MAX(IF(特征计算_周度!B1147="",0,特征计算_周度!B1147),IF(特征计算_周度!C1147="",0,特征计算_周度!C1147),IF(特征计算_周度!G1147="",0,特征计算_周度!G1147),IF(特征计算_周度!E1147="",0,特征计算_周度!E1147),IF(特征计算_周度!F1147="",0,特征计算_周度!F1147))),B1149))</f>
        <v/>
      </c>
      <c r="D1149" s="129">
        <f>原始数据_周度!B1147</f>
        <v/>
      </c>
      <c r="E1149" s="157">
        <f>IF(D1149="","",D1149/MAX(D$4:D1149)-1)</f>
        <v/>
      </c>
    </row>
    <row r="1150">
      <c r="A1150" s="127">
        <f>原始数据_周度!A1148</f>
        <v/>
      </c>
      <c r="B1150" s="128">
        <f>IF(特征计算_周度!B1148="","",0.25*IF(特征计算_周度!B1148="",0,特征计算_周度!B1148)+0.25*IF(特征计算_周度!C1148="",0,特征计算_周度!C1148)+0.15*IF(特征计算_周度!D1148="",0,特征计算_周度!D1148)+0.15*IF(特征计算_周度!E1148="",0,特征计算_周度!E1148)+0.2*IF(特征计算_周度!F1148="",0,特征计算_周度!F1148))</f>
        <v/>
      </c>
      <c r="C1150" s="128">
        <f>IF(B1150="","",IF(OR(IF(特征计算_周度!B1148="",FALSE,特征计算_周度!B1148&gt;2),IF(特征计算_周度!C1148="",FALSE,特征计算_周度!C1148&gt;2),IF(特征计算_周度!G1148="",FALSE,特征计算_周度!G1148&gt;2),IF(特征计算_周度!E1148="",FALSE,特征计算_周度!E1148&gt;2),IF(特征计算_周度!F1148="",FALSE,特征计算_周度!F1148&gt;2)),MAX(B1150,MAX(IF(特征计算_周度!B1148="",0,特征计算_周度!B1148),IF(特征计算_周度!C1148="",0,特征计算_周度!C1148),IF(特征计算_周度!G1148="",0,特征计算_周度!G1148),IF(特征计算_周度!E1148="",0,特征计算_周度!E1148),IF(特征计算_周度!F1148="",0,特征计算_周度!F1148))),B1150))</f>
        <v/>
      </c>
      <c r="D1150" s="129">
        <f>原始数据_周度!B1148</f>
        <v/>
      </c>
      <c r="E1150" s="157">
        <f>IF(D1150="","",D1150/MAX(D$4:D1150)-1)</f>
        <v/>
      </c>
    </row>
    <row r="1151">
      <c r="A1151" s="127">
        <f>原始数据_周度!A1149</f>
        <v/>
      </c>
      <c r="B1151" s="128">
        <f>IF(特征计算_周度!B1149="","",0.25*IF(特征计算_周度!B1149="",0,特征计算_周度!B1149)+0.25*IF(特征计算_周度!C1149="",0,特征计算_周度!C1149)+0.15*IF(特征计算_周度!D1149="",0,特征计算_周度!D1149)+0.15*IF(特征计算_周度!E1149="",0,特征计算_周度!E1149)+0.2*IF(特征计算_周度!F1149="",0,特征计算_周度!F1149))</f>
        <v/>
      </c>
      <c r="C1151" s="128">
        <f>IF(B1151="","",IF(OR(IF(特征计算_周度!B1149="",FALSE,特征计算_周度!B1149&gt;2),IF(特征计算_周度!C1149="",FALSE,特征计算_周度!C1149&gt;2),IF(特征计算_周度!G1149="",FALSE,特征计算_周度!G1149&gt;2),IF(特征计算_周度!E1149="",FALSE,特征计算_周度!E1149&gt;2),IF(特征计算_周度!F1149="",FALSE,特征计算_周度!F1149&gt;2)),MAX(B1151,MAX(IF(特征计算_周度!B1149="",0,特征计算_周度!B1149),IF(特征计算_周度!C1149="",0,特征计算_周度!C1149),IF(特征计算_周度!G1149="",0,特征计算_周度!G1149),IF(特征计算_周度!E1149="",0,特征计算_周度!E1149),IF(特征计算_周度!F1149="",0,特征计算_周度!F1149))),B1151))</f>
        <v/>
      </c>
      <c r="D1151" s="129">
        <f>原始数据_周度!B1149</f>
        <v/>
      </c>
      <c r="E1151" s="157">
        <f>IF(D1151="","",D1151/MAX(D$4:D1151)-1)</f>
        <v/>
      </c>
    </row>
    <row r="1152">
      <c r="A1152" s="127">
        <f>原始数据_周度!A1150</f>
        <v/>
      </c>
      <c r="B1152" s="128">
        <f>IF(特征计算_周度!B1150="","",0.25*IF(特征计算_周度!B1150="",0,特征计算_周度!B1150)+0.25*IF(特征计算_周度!C1150="",0,特征计算_周度!C1150)+0.15*IF(特征计算_周度!D1150="",0,特征计算_周度!D1150)+0.15*IF(特征计算_周度!E1150="",0,特征计算_周度!E1150)+0.2*IF(特征计算_周度!F1150="",0,特征计算_周度!F1150))</f>
        <v/>
      </c>
      <c r="C1152" s="128">
        <f>IF(B1152="","",IF(OR(IF(特征计算_周度!B1150="",FALSE,特征计算_周度!B1150&gt;2),IF(特征计算_周度!C1150="",FALSE,特征计算_周度!C1150&gt;2),IF(特征计算_周度!G1150="",FALSE,特征计算_周度!G1150&gt;2),IF(特征计算_周度!E1150="",FALSE,特征计算_周度!E1150&gt;2),IF(特征计算_周度!F1150="",FALSE,特征计算_周度!F1150&gt;2)),MAX(B1152,MAX(IF(特征计算_周度!B1150="",0,特征计算_周度!B1150),IF(特征计算_周度!C1150="",0,特征计算_周度!C1150),IF(特征计算_周度!G1150="",0,特征计算_周度!G1150),IF(特征计算_周度!E1150="",0,特征计算_周度!E1150),IF(特征计算_周度!F1150="",0,特征计算_周度!F1150))),B1152))</f>
        <v/>
      </c>
      <c r="D1152" s="129">
        <f>原始数据_周度!B1150</f>
        <v/>
      </c>
      <c r="E1152" s="157">
        <f>IF(D1152="","",D1152/MAX(D$4:D1152)-1)</f>
        <v/>
      </c>
    </row>
    <row r="1153">
      <c r="A1153" s="127">
        <f>原始数据_周度!A1151</f>
        <v/>
      </c>
      <c r="B1153" s="128">
        <f>IF(特征计算_周度!B1151="","",0.25*IF(特征计算_周度!B1151="",0,特征计算_周度!B1151)+0.25*IF(特征计算_周度!C1151="",0,特征计算_周度!C1151)+0.15*IF(特征计算_周度!D1151="",0,特征计算_周度!D1151)+0.15*IF(特征计算_周度!E1151="",0,特征计算_周度!E1151)+0.2*IF(特征计算_周度!F1151="",0,特征计算_周度!F1151))</f>
        <v/>
      </c>
      <c r="C1153" s="128">
        <f>IF(B1153="","",IF(OR(IF(特征计算_周度!B1151="",FALSE,特征计算_周度!B1151&gt;2),IF(特征计算_周度!C1151="",FALSE,特征计算_周度!C1151&gt;2),IF(特征计算_周度!G1151="",FALSE,特征计算_周度!G1151&gt;2),IF(特征计算_周度!E1151="",FALSE,特征计算_周度!E1151&gt;2),IF(特征计算_周度!F1151="",FALSE,特征计算_周度!F1151&gt;2)),MAX(B1153,MAX(IF(特征计算_周度!B1151="",0,特征计算_周度!B1151),IF(特征计算_周度!C1151="",0,特征计算_周度!C1151),IF(特征计算_周度!G1151="",0,特征计算_周度!G1151),IF(特征计算_周度!E1151="",0,特征计算_周度!E1151),IF(特征计算_周度!F1151="",0,特征计算_周度!F1151))),B1153))</f>
        <v/>
      </c>
      <c r="D1153" s="129">
        <f>原始数据_周度!B1151</f>
        <v/>
      </c>
      <c r="E1153" s="157">
        <f>IF(D1153="","",D1153/MAX(D$4:D1153)-1)</f>
        <v/>
      </c>
    </row>
    <row r="1154">
      <c r="A1154" s="127">
        <f>原始数据_周度!A1152</f>
        <v/>
      </c>
      <c r="B1154" s="128">
        <f>IF(特征计算_周度!B1152="","",0.25*IF(特征计算_周度!B1152="",0,特征计算_周度!B1152)+0.25*IF(特征计算_周度!C1152="",0,特征计算_周度!C1152)+0.15*IF(特征计算_周度!D1152="",0,特征计算_周度!D1152)+0.15*IF(特征计算_周度!E1152="",0,特征计算_周度!E1152)+0.2*IF(特征计算_周度!F1152="",0,特征计算_周度!F1152))</f>
        <v/>
      </c>
      <c r="C1154" s="128">
        <f>IF(B1154="","",IF(OR(IF(特征计算_周度!B1152="",FALSE,特征计算_周度!B1152&gt;2),IF(特征计算_周度!C1152="",FALSE,特征计算_周度!C1152&gt;2),IF(特征计算_周度!G1152="",FALSE,特征计算_周度!G1152&gt;2),IF(特征计算_周度!E1152="",FALSE,特征计算_周度!E1152&gt;2),IF(特征计算_周度!F1152="",FALSE,特征计算_周度!F1152&gt;2)),MAX(B1154,MAX(IF(特征计算_周度!B1152="",0,特征计算_周度!B1152),IF(特征计算_周度!C1152="",0,特征计算_周度!C1152),IF(特征计算_周度!G1152="",0,特征计算_周度!G1152),IF(特征计算_周度!E1152="",0,特征计算_周度!E1152),IF(特征计算_周度!F1152="",0,特征计算_周度!F1152))),B1154))</f>
        <v/>
      </c>
      <c r="D1154" s="129">
        <f>原始数据_周度!B1152</f>
        <v/>
      </c>
      <c r="E1154" s="157">
        <f>IF(D1154="","",D1154/MAX(D$4:D1154)-1)</f>
        <v/>
      </c>
    </row>
    <row r="1155">
      <c r="A1155" s="127">
        <f>原始数据_周度!A1153</f>
        <v/>
      </c>
      <c r="B1155" s="128">
        <f>IF(特征计算_周度!B1153="","",0.25*IF(特征计算_周度!B1153="",0,特征计算_周度!B1153)+0.25*IF(特征计算_周度!C1153="",0,特征计算_周度!C1153)+0.15*IF(特征计算_周度!D1153="",0,特征计算_周度!D1153)+0.15*IF(特征计算_周度!E1153="",0,特征计算_周度!E1153)+0.2*IF(特征计算_周度!F1153="",0,特征计算_周度!F1153))</f>
        <v/>
      </c>
      <c r="C1155" s="128">
        <f>IF(B1155="","",IF(OR(IF(特征计算_周度!B1153="",FALSE,特征计算_周度!B1153&gt;2),IF(特征计算_周度!C1153="",FALSE,特征计算_周度!C1153&gt;2),IF(特征计算_周度!G1153="",FALSE,特征计算_周度!G1153&gt;2),IF(特征计算_周度!E1153="",FALSE,特征计算_周度!E1153&gt;2),IF(特征计算_周度!F1153="",FALSE,特征计算_周度!F1153&gt;2)),MAX(B1155,MAX(IF(特征计算_周度!B1153="",0,特征计算_周度!B1153),IF(特征计算_周度!C1153="",0,特征计算_周度!C1153),IF(特征计算_周度!G1153="",0,特征计算_周度!G1153),IF(特征计算_周度!E1153="",0,特征计算_周度!E1153),IF(特征计算_周度!F1153="",0,特征计算_周度!F1153))),B1155))</f>
        <v/>
      </c>
      <c r="D1155" s="129">
        <f>原始数据_周度!B1153</f>
        <v/>
      </c>
      <c r="E1155" s="157">
        <f>IF(D1155="","",D1155/MAX(D$4:D1155)-1)</f>
        <v/>
      </c>
    </row>
    <row r="1156">
      <c r="A1156" s="127">
        <f>原始数据_周度!A1154</f>
        <v/>
      </c>
      <c r="B1156" s="128">
        <f>IF(特征计算_周度!B1154="","",0.25*IF(特征计算_周度!B1154="",0,特征计算_周度!B1154)+0.25*IF(特征计算_周度!C1154="",0,特征计算_周度!C1154)+0.15*IF(特征计算_周度!D1154="",0,特征计算_周度!D1154)+0.15*IF(特征计算_周度!E1154="",0,特征计算_周度!E1154)+0.2*IF(特征计算_周度!F1154="",0,特征计算_周度!F1154))</f>
        <v/>
      </c>
      <c r="C1156" s="128">
        <f>IF(B1156="","",IF(OR(IF(特征计算_周度!B1154="",FALSE,特征计算_周度!B1154&gt;2),IF(特征计算_周度!C1154="",FALSE,特征计算_周度!C1154&gt;2),IF(特征计算_周度!G1154="",FALSE,特征计算_周度!G1154&gt;2),IF(特征计算_周度!E1154="",FALSE,特征计算_周度!E1154&gt;2),IF(特征计算_周度!F1154="",FALSE,特征计算_周度!F1154&gt;2)),MAX(B1156,MAX(IF(特征计算_周度!B1154="",0,特征计算_周度!B1154),IF(特征计算_周度!C1154="",0,特征计算_周度!C1154),IF(特征计算_周度!G1154="",0,特征计算_周度!G1154),IF(特征计算_周度!E1154="",0,特征计算_周度!E1154),IF(特征计算_周度!F1154="",0,特征计算_周度!F1154))),B1156))</f>
        <v/>
      </c>
      <c r="D1156" s="129">
        <f>原始数据_周度!B1154</f>
        <v/>
      </c>
      <c r="E1156" s="157">
        <f>IF(D1156="","",D1156/MAX(D$4:D1156)-1)</f>
        <v/>
      </c>
    </row>
    <row r="1157">
      <c r="A1157" s="127">
        <f>原始数据_周度!A1155</f>
        <v/>
      </c>
      <c r="B1157" s="128">
        <f>IF(特征计算_周度!B1155="","",0.25*IF(特征计算_周度!B1155="",0,特征计算_周度!B1155)+0.25*IF(特征计算_周度!C1155="",0,特征计算_周度!C1155)+0.15*IF(特征计算_周度!D1155="",0,特征计算_周度!D1155)+0.15*IF(特征计算_周度!E1155="",0,特征计算_周度!E1155)+0.2*IF(特征计算_周度!F1155="",0,特征计算_周度!F1155))</f>
        <v/>
      </c>
      <c r="C1157" s="128">
        <f>IF(B1157="","",IF(OR(IF(特征计算_周度!B1155="",FALSE,特征计算_周度!B1155&gt;2),IF(特征计算_周度!C1155="",FALSE,特征计算_周度!C1155&gt;2),IF(特征计算_周度!G1155="",FALSE,特征计算_周度!G1155&gt;2),IF(特征计算_周度!E1155="",FALSE,特征计算_周度!E1155&gt;2),IF(特征计算_周度!F1155="",FALSE,特征计算_周度!F1155&gt;2)),MAX(B1157,MAX(IF(特征计算_周度!B1155="",0,特征计算_周度!B1155),IF(特征计算_周度!C1155="",0,特征计算_周度!C1155),IF(特征计算_周度!G1155="",0,特征计算_周度!G1155),IF(特征计算_周度!E1155="",0,特征计算_周度!E1155),IF(特征计算_周度!F1155="",0,特征计算_周度!F1155))),B1157))</f>
        <v/>
      </c>
      <c r="D1157" s="129">
        <f>原始数据_周度!B1155</f>
        <v/>
      </c>
      <c r="E1157" s="157">
        <f>IF(D1157="","",D1157/MAX(D$4:D1157)-1)</f>
        <v/>
      </c>
    </row>
    <row r="1158">
      <c r="A1158" s="127">
        <f>原始数据_周度!A1156</f>
        <v/>
      </c>
      <c r="B1158" s="128">
        <f>IF(特征计算_周度!B1156="","",0.25*IF(特征计算_周度!B1156="",0,特征计算_周度!B1156)+0.25*IF(特征计算_周度!C1156="",0,特征计算_周度!C1156)+0.15*IF(特征计算_周度!D1156="",0,特征计算_周度!D1156)+0.15*IF(特征计算_周度!E1156="",0,特征计算_周度!E1156)+0.2*IF(特征计算_周度!F1156="",0,特征计算_周度!F1156))</f>
        <v/>
      </c>
      <c r="C1158" s="128">
        <f>IF(B1158="","",IF(OR(IF(特征计算_周度!B1156="",FALSE,特征计算_周度!B1156&gt;2),IF(特征计算_周度!C1156="",FALSE,特征计算_周度!C1156&gt;2),IF(特征计算_周度!G1156="",FALSE,特征计算_周度!G1156&gt;2),IF(特征计算_周度!E1156="",FALSE,特征计算_周度!E1156&gt;2),IF(特征计算_周度!F1156="",FALSE,特征计算_周度!F1156&gt;2)),MAX(B1158,MAX(IF(特征计算_周度!B1156="",0,特征计算_周度!B1156),IF(特征计算_周度!C1156="",0,特征计算_周度!C1156),IF(特征计算_周度!G1156="",0,特征计算_周度!G1156),IF(特征计算_周度!E1156="",0,特征计算_周度!E1156),IF(特征计算_周度!F1156="",0,特征计算_周度!F1156))),B1158))</f>
        <v/>
      </c>
      <c r="D1158" s="129">
        <f>原始数据_周度!B1156</f>
        <v/>
      </c>
      <c r="E1158" s="157">
        <f>IF(D1158="","",D1158/MAX(D$4:D1158)-1)</f>
        <v/>
      </c>
    </row>
    <row r="1159">
      <c r="A1159" s="127">
        <f>原始数据_周度!A1157</f>
        <v/>
      </c>
      <c r="B1159" s="128">
        <f>IF(特征计算_周度!B1157="","",0.25*IF(特征计算_周度!B1157="",0,特征计算_周度!B1157)+0.25*IF(特征计算_周度!C1157="",0,特征计算_周度!C1157)+0.15*IF(特征计算_周度!D1157="",0,特征计算_周度!D1157)+0.15*IF(特征计算_周度!E1157="",0,特征计算_周度!E1157)+0.2*IF(特征计算_周度!F1157="",0,特征计算_周度!F1157))</f>
        <v/>
      </c>
      <c r="C1159" s="128">
        <f>IF(B1159="","",IF(OR(IF(特征计算_周度!B1157="",FALSE,特征计算_周度!B1157&gt;2),IF(特征计算_周度!C1157="",FALSE,特征计算_周度!C1157&gt;2),IF(特征计算_周度!G1157="",FALSE,特征计算_周度!G1157&gt;2),IF(特征计算_周度!E1157="",FALSE,特征计算_周度!E1157&gt;2),IF(特征计算_周度!F1157="",FALSE,特征计算_周度!F1157&gt;2)),MAX(B1159,MAX(IF(特征计算_周度!B1157="",0,特征计算_周度!B1157),IF(特征计算_周度!C1157="",0,特征计算_周度!C1157),IF(特征计算_周度!G1157="",0,特征计算_周度!G1157),IF(特征计算_周度!E1157="",0,特征计算_周度!E1157),IF(特征计算_周度!F1157="",0,特征计算_周度!F1157))),B1159))</f>
        <v/>
      </c>
      <c r="D1159" s="129">
        <f>原始数据_周度!B1157</f>
        <v/>
      </c>
      <c r="E1159" s="157">
        <f>IF(D1159="","",D1159/MAX(D$4:D1159)-1)</f>
        <v/>
      </c>
    </row>
    <row r="1160">
      <c r="A1160" s="127">
        <f>原始数据_周度!A1158</f>
        <v/>
      </c>
      <c r="B1160" s="128">
        <f>IF(特征计算_周度!B1158="","",0.25*IF(特征计算_周度!B1158="",0,特征计算_周度!B1158)+0.25*IF(特征计算_周度!C1158="",0,特征计算_周度!C1158)+0.15*IF(特征计算_周度!D1158="",0,特征计算_周度!D1158)+0.15*IF(特征计算_周度!E1158="",0,特征计算_周度!E1158)+0.2*IF(特征计算_周度!F1158="",0,特征计算_周度!F1158))</f>
        <v/>
      </c>
      <c r="C1160" s="128">
        <f>IF(B1160="","",IF(OR(IF(特征计算_周度!B1158="",FALSE,特征计算_周度!B1158&gt;2),IF(特征计算_周度!C1158="",FALSE,特征计算_周度!C1158&gt;2),IF(特征计算_周度!G1158="",FALSE,特征计算_周度!G1158&gt;2),IF(特征计算_周度!E1158="",FALSE,特征计算_周度!E1158&gt;2),IF(特征计算_周度!F1158="",FALSE,特征计算_周度!F1158&gt;2)),MAX(B1160,MAX(IF(特征计算_周度!B1158="",0,特征计算_周度!B1158),IF(特征计算_周度!C1158="",0,特征计算_周度!C1158),IF(特征计算_周度!G1158="",0,特征计算_周度!G1158),IF(特征计算_周度!E1158="",0,特征计算_周度!E1158),IF(特征计算_周度!F1158="",0,特征计算_周度!F1158))),B1160))</f>
        <v/>
      </c>
      <c r="D1160" s="129">
        <f>原始数据_周度!B1158</f>
        <v/>
      </c>
      <c r="E1160" s="157">
        <f>IF(D1160="","",D1160/MAX(D$4:D1160)-1)</f>
        <v/>
      </c>
    </row>
    <row r="1161">
      <c r="A1161" s="127">
        <f>原始数据_周度!A1159</f>
        <v/>
      </c>
      <c r="B1161" s="128">
        <f>IF(特征计算_周度!B1159="","",0.25*IF(特征计算_周度!B1159="",0,特征计算_周度!B1159)+0.25*IF(特征计算_周度!C1159="",0,特征计算_周度!C1159)+0.15*IF(特征计算_周度!D1159="",0,特征计算_周度!D1159)+0.15*IF(特征计算_周度!E1159="",0,特征计算_周度!E1159)+0.2*IF(特征计算_周度!F1159="",0,特征计算_周度!F1159))</f>
        <v/>
      </c>
      <c r="C1161" s="128">
        <f>IF(B1161="","",IF(OR(IF(特征计算_周度!B1159="",FALSE,特征计算_周度!B1159&gt;2),IF(特征计算_周度!C1159="",FALSE,特征计算_周度!C1159&gt;2),IF(特征计算_周度!G1159="",FALSE,特征计算_周度!G1159&gt;2),IF(特征计算_周度!E1159="",FALSE,特征计算_周度!E1159&gt;2),IF(特征计算_周度!F1159="",FALSE,特征计算_周度!F1159&gt;2)),MAX(B1161,MAX(IF(特征计算_周度!B1159="",0,特征计算_周度!B1159),IF(特征计算_周度!C1159="",0,特征计算_周度!C1159),IF(特征计算_周度!G1159="",0,特征计算_周度!G1159),IF(特征计算_周度!E1159="",0,特征计算_周度!E1159),IF(特征计算_周度!F1159="",0,特征计算_周度!F1159))),B1161))</f>
        <v/>
      </c>
      <c r="D1161" s="129">
        <f>原始数据_周度!B1159</f>
        <v/>
      </c>
      <c r="E1161" s="157">
        <f>IF(D1161="","",D1161/MAX(D$4:D1161)-1)</f>
        <v/>
      </c>
    </row>
    <row r="1162">
      <c r="A1162" s="127">
        <f>原始数据_周度!A1160</f>
        <v/>
      </c>
      <c r="B1162" s="128">
        <f>IF(特征计算_周度!B1160="","",0.25*IF(特征计算_周度!B1160="",0,特征计算_周度!B1160)+0.25*IF(特征计算_周度!C1160="",0,特征计算_周度!C1160)+0.15*IF(特征计算_周度!D1160="",0,特征计算_周度!D1160)+0.15*IF(特征计算_周度!E1160="",0,特征计算_周度!E1160)+0.2*IF(特征计算_周度!F1160="",0,特征计算_周度!F1160))</f>
        <v/>
      </c>
      <c r="C1162" s="128">
        <f>IF(B1162="","",IF(OR(IF(特征计算_周度!B1160="",FALSE,特征计算_周度!B1160&gt;2),IF(特征计算_周度!C1160="",FALSE,特征计算_周度!C1160&gt;2),IF(特征计算_周度!G1160="",FALSE,特征计算_周度!G1160&gt;2),IF(特征计算_周度!E1160="",FALSE,特征计算_周度!E1160&gt;2),IF(特征计算_周度!F1160="",FALSE,特征计算_周度!F1160&gt;2)),MAX(B1162,MAX(IF(特征计算_周度!B1160="",0,特征计算_周度!B1160),IF(特征计算_周度!C1160="",0,特征计算_周度!C1160),IF(特征计算_周度!G1160="",0,特征计算_周度!G1160),IF(特征计算_周度!E1160="",0,特征计算_周度!E1160),IF(特征计算_周度!F1160="",0,特征计算_周度!F1160))),B1162))</f>
        <v/>
      </c>
      <c r="D1162" s="129">
        <f>原始数据_周度!B1160</f>
        <v/>
      </c>
      <c r="E1162" s="157">
        <f>IF(D1162="","",D1162/MAX(D$4:D1162)-1)</f>
        <v/>
      </c>
    </row>
    <row r="1163">
      <c r="A1163" s="127">
        <f>原始数据_周度!A1161</f>
        <v/>
      </c>
      <c r="B1163" s="128">
        <f>IF(特征计算_周度!B1161="","",0.25*IF(特征计算_周度!B1161="",0,特征计算_周度!B1161)+0.25*IF(特征计算_周度!C1161="",0,特征计算_周度!C1161)+0.15*IF(特征计算_周度!D1161="",0,特征计算_周度!D1161)+0.15*IF(特征计算_周度!E1161="",0,特征计算_周度!E1161)+0.2*IF(特征计算_周度!F1161="",0,特征计算_周度!F1161))</f>
        <v/>
      </c>
      <c r="C1163" s="128">
        <f>IF(B1163="","",IF(OR(IF(特征计算_周度!B1161="",FALSE,特征计算_周度!B1161&gt;2),IF(特征计算_周度!C1161="",FALSE,特征计算_周度!C1161&gt;2),IF(特征计算_周度!G1161="",FALSE,特征计算_周度!G1161&gt;2),IF(特征计算_周度!E1161="",FALSE,特征计算_周度!E1161&gt;2),IF(特征计算_周度!F1161="",FALSE,特征计算_周度!F1161&gt;2)),MAX(B1163,MAX(IF(特征计算_周度!B1161="",0,特征计算_周度!B1161),IF(特征计算_周度!C1161="",0,特征计算_周度!C1161),IF(特征计算_周度!G1161="",0,特征计算_周度!G1161),IF(特征计算_周度!E1161="",0,特征计算_周度!E1161),IF(特征计算_周度!F1161="",0,特征计算_周度!F1161))),B1163))</f>
        <v/>
      </c>
      <c r="D1163" s="129">
        <f>原始数据_周度!B1161</f>
        <v/>
      </c>
      <c r="E1163" s="157">
        <f>IF(D1163="","",D1163/MAX(D$4:D1163)-1)</f>
        <v/>
      </c>
    </row>
    <row r="1164">
      <c r="A1164" s="127">
        <f>原始数据_周度!A1162</f>
        <v/>
      </c>
      <c r="B1164" s="128">
        <f>IF(特征计算_周度!B1162="","",0.25*IF(特征计算_周度!B1162="",0,特征计算_周度!B1162)+0.25*IF(特征计算_周度!C1162="",0,特征计算_周度!C1162)+0.15*IF(特征计算_周度!D1162="",0,特征计算_周度!D1162)+0.15*IF(特征计算_周度!E1162="",0,特征计算_周度!E1162)+0.2*IF(特征计算_周度!F1162="",0,特征计算_周度!F1162))</f>
        <v/>
      </c>
      <c r="C1164" s="128">
        <f>IF(B1164="","",IF(OR(IF(特征计算_周度!B1162="",FALSE,特征计算_周度!B1162&gt;2),IF(特征计算_周度!C1162="",FALSE,特征计算_周度!C1162&gt;2),IF(特征计算_周度!G1162="",FALSE,特征计算_周度!G1162&gt;2),IF(特征计算_周度!E1162="",FALSE,特征计算_周度!E1162&gt;2),IF(特征计算_周度!F1162="",FALSE,特征计算_周度!F1162&gt;2)),MAX(B1164,MAX(IF(特征计算_周度!B1162="",0,特征计算_周度!B1162),IF(特征计算_周度!C1162="",0,特征计算_周度!C1162),IF(特征计算_周度!G1162="",0,特征计算_周度!G1162),IF(特征计算_周度!E1162="",0,特征计算_周度!E1162),IF(特征计算_周度!F1162="",0,特征计算_周度!F1162))),B1164))</f>
        <v/>
      </c>
      <c r="D1164" s="129">
        <f>原始数据_周度!B1162</f>
        <v/>
      </c>
      <c r="E1164" s="157">
        <f>IF(D1164="","",D1164/MAX(D$4:D1164)-1)</f>
        <v/>
      </c>
    </row>
    <row r="1165">
      <c r="A1165" s="127">
        <f>原始数据_周度!A1163</f>
        <v/>
      </c>
      <c r="B1165" s="128">
        <f>IF(特征计算_周度!B1163="","",0.25*IF(特征计算_周度!B1163="",0,特征计算_周度!B1163)+0.25*IF(特征计算_周度!C1163="",0,特征计算_周度!C1163)+0.15*IF(特征计算_周度!D1163="",0,特征计算_周度!D1163)+0.15*IF(特征计算_周度!E1163="",0,特征计算_周度!E1163)+0.2*IF(特征计算_周度!F1163="",0,特征计算_周度!F1163))</f>
        <v/>
      </c>
      <c r="C1165" s="128">
        <f>IF(B1165="","",IF(OR(IF(特征计算_周度!B1163="",FALSE,特征计算_周度!B1163&gt;2),IF(特征计算_周度!C1163="",FALSE,特征计算_周度!C1163&gt;2),IF(特征计算_周度!G1163="",FALSE,特征计算_周度!G1163&gt;2),IF(特征计算_周度!E1163="",FALSE,特征计算_周度!E1163&gt;2),IF(特征计算_周度!F1163="",FALSE,特征计算_周度!F1163&gt;2)),MAX(B1165,MAX(IF(特征计算_周度!B1163="",0,特征计算_周度!B1163),IF(特征计算_周度!C1163="",0,特征计算_周度!C1163),IF(特征计算_周度!G1163="",0,特征计算_周度!G1163),IF(特征计算_周度!E1163="",0,特征计算_周度!E1163),IF(特征计算_周度!F1163="",0,特征计算_周度!F1163))),B1165))</f>
        <v/>
      </c>
      <c r="D1165" s="129">
        <f>原始数据_周度!B1163</f>
        <v/>
      </c>
      <c r="E1165" s="157">
        <f>IF(D1165="","",D1165/MAX(D$4:D1165)-1)</f>
        <v/>
      </c>
    </row>
    <row r="1166">
      <c r="A1166" s="127">
        <f>原始数据_周度!A1164</f>
        <v/>
      </c>
      <c r="B1166" s="128">
        <f>IF(特征计算_周度!B1164="","",0.25*IF(特征计算_周度!B1164="",0,特征计算_周度!B1164)+0.25*IF(特征计算_周度!C1164="",0,特征计算_周度!C1164)+0.15*IF(特征计算_周度!D1164="",0,特征计算_周度!D1164)+0.15*IF(特征计算_周度!E1164="",0,特征计算_周度!E1164)+0.2*IF(特征计算_周度!F1164="",0,特征计算_周度!F1164))</f>
        <v/>
      </c>
      <c r="C1166" s="128">
        <f>IF(B1166="","",IF(OR(IF(特征计算_周度!B1164="",FALSE,特征计算_周度!B1164&gt;2),IF(特征计算_周度!C1164="",FALSE,特征计算_周度!C1164&gt;2),IF(特征计算_周度!G1164="",FALSE,特征计算_周度!G1164&gt;2),IF(特征计算_周度!E1164="",FALSE,特征计算_周度!E1164&gt;2),IF(特征计算_周度!F1164="",FALSE,特征计算_周度!F1164&gt;2)),MAX(B1166,MAX(IF(特征计算_周度!B1164="",0,特征计算_周度!B1164),IF(特征计算_周度!C1164="",0,特征计算_周度!C1164),IF(特征计算_周度!G1164="",0,特征计算_周度!G1164),IF(特征计算_周度!E1164="",0,特征计算_周度!E1164),IF(特征计算_周度!F1164="",0,特征计算_周度!F1164))),B1166))</f>
        <v/>
      </c>
      <c r="D1166" s="129">
        <f>原始数据_周度!B1164</f>
        <v/>
      </c>
      <c r="E1166" s="157">
        <f>IF(D1166="","",D1166/MAX(D$4:D1166)-1)</f>
        <v/>
      </c>
    </row>
    <row r="1167">
      <c r="A1167" s="127">
        <f>原始数据_周度!A1165</f>
        <v/>
      </c>
      <c r="B1167" s="128">
        <f>IF(特征计算_周度!B1165="","",0.25*IF(特征计算_周度!B1165="",0,特征计算_周度!B1165)+0.25*IF(特征计算_周度!C1165="",0,特征计算_周度!C1165)+0.15*IF(特征计算_周度!D1165="",0,特征计算_周度!D1165)+0.15*IF(特征计算_周度!E1165="",0,特征计算_周度!E1165)+0.2*IF(特征计算_周度!F1165="",0,特征计算_周度!F1165))</f>
        <v/>
      </c>
      <c r="C1167" s="128">
        <f>IF(B1167="","",IF(OR(IF(特征计算_周度!B1165="",FALSE,特征计算_周度!B1165&gt;2),IF(特征计算_周度!C1165="",FALSE,特征计算_周度!C1165&gt;2),IF(特征计算_周度!G1165="",FALSE,特征计算_周度!G1165&gt;2),IF(特征计算_周度!E1165="",FALSE,特征计算_周度!E1165&gt;2),IF(特征计算_周度!F1165="",FALSE,特征计算_周度!F1165&gt;2)),MAX(B1167,MAX(IF(特征计算_周度!B1165="",0,特征计算_周度!B1165),IF(特征计算_周度!C1165="",0,特征计算_周度!C1165),IF(特征计算_周度!G1165="",0,特征计算_周度!G1165),IF(特征计算_周度!E1165="",0,特征计算_周度!E1165),IF(特征计算_周度!F1165="",0,特征计算_周度!F1165))),B1167))</f>
        <v/>
      </c>
      <c r="D1167" s="129">
        <f>原始数据_周度!B1165</f>
        <v/>
      </c>
      <c r="E1167" s="157">
        <f>IF(D1167="","",D1167/MAX(D$4:D1167)-1)</f>
        <v/>
      </c>
    </row>
    <row r="1168">
      <c r="A1168" s="127">
        <f>原始数据_周度!A1166</f>
        <v/>
      </c>
      <c r="B1168" s="128">
        <f>IF(特征计算_周度!B1166="","",0.25*IF(特征计算_周度!B1166="",0,特征计算_周度!B1166)+0.25*IF(特征计算_周度!C1166="",0,特征计算_周度!C1166)+0.15*IF(特征计算_周度!D1166="",0,特征计算_周度!D1166)+0.15*IF(特征计算_周度!E1166="",0,特征计算_周度!E1166)+0.2*IF(特征计算_周度!F1166="",0,特征计算_周度!F1166))</f>
        <v/>
      </c>
      <c r="C1168" s="128">
        <f>IF(B1168="","",IF(OR(IF(特征计算_周度!B1166="",FALSE,特征计算_周度!B1166&gt;2),IF(特征计算_周度!C1166="",FALSE,特征计算_周度!C1166&gt;2),IF(特征计算_周度!G1166="",FALSE,特征计算_周度!G1166&gt;2),IF(特征计算_周度!E1166="",FALSE,特征计算_周度!E1166&gt;2),IF(特征计算_周度!F1166="",FALSE,特征计算_周度!F1166&gt;2)),MAX(B1168,MAX(IF(特征计算_周度!B1166="",0,特征计算_周度!B1166),IF(特征计算_周度!C1166="",0,特征计算_周度!C1166),IF(特征计算_周度!G1166="",0,特征计算_周度!G1166),IF(特征计算_周度!E1166="",0,特征计算_周度!E1166),IF(特征计算_周度!F1166="",0,特征计算_周度!F1166))),B1168))</f>
        <v/>
      </c>
      <c r="D1168" s="129">
        <f>原始数据_周度!B1166</f>
        <v/>
      </c>
      <c r="E1168" s="157">
        <f>IF(D1168="","",D1168/MAX(D$4:D1168)-1)</f>
        <v/>
      </c>
    </row>
    <row r="1169">
      <c r="A1169" s="127">
        <f>原始数据_周度!A1167</f>
        <v/>
      </c>
      <c r="B1169" s="128">
        <f>IF(特征计算_周度!B1167="","",0.25*IF(特征计算_周度!B1167="",0,特征计算_周度!B1167)+0.25*IF(特征计算_周度!C1167="",0,特征计算_周度!C1167)+0.15*IF(特征计算_周度!D1167="",0,特征计算_周度!D1167)+0.15*IF(特征计算_周度!E1167="",0,特征计算_周度!E1167)+0.2*IF(特征计算_周度!F1167="",0,特征计算_周度!F1167))</f>
        <v/>
      </c>
      <c r="C1169" s="128">
        <f>IF(B1169="","",IF(OR(IF(特征计算_周度!B1167="",FALSE,特征计算_周度!B1167&gt;2),IF(特征计算_周度!C1167="",FALSE,特征计算_周度!C1167&gt;2),IF(特征计算_周度!G1167="",FALSE,特征计算_周度!G1167&gt;2),IF(特征计算_周度!E1167="",FALSE,特征计算_周度!E1167&gt;2),IF(特征计算_周度!F1167="",FALSE,特征计算_周度!F1167&gt;2)),MAX(B1169,MAX(IF(特征计算_周度!B1167="",0,特征计算_周度!B1167),IF(特征计算_周度!C1167="",0,特征计算_周度!C1167),IF(特征计算_周度!G1167="",0,特征计算_周度!G1167),IF(特征计算_周度!E1167="",0,特征计算_周度!E1167),IF(特征计算_周度!F1167="",0,特征计算_周度!F1167))),B1169))</f>
        <v/>
      </c>
      <c r="D1169" s="129">
        <f>原始数据_周度!B1167</f>
        <v/>
      </c>
      <c r="E1169" s="157">
        <f>IF(D1169="","",D1169/MAX(D$4:D1169)-1)</f>
        <v/>
      </c>
    </row>
    <row r="1170">
      <c r="A1170" s="127">
        <f>原始数据_周度!A1168</f>
        <v/>
      </c>
      <c r="B1170" s="128">
        <f>IF(特征计算_周度!B1168="","",0.25*IF(特征计算_周度!B1168="",0,特征计算_周度!B1168)+0.25*IF(特征计算_周度!C1168="",0,特征计算_周度!C1168)+0.15*IF(特征计算_周度!D1168="",0,特征计算_周度!D1168)+0.15*IF(特征计算_周度!E1168="",0,特征计算_周度!E1168)+0.2*IF(特征计算_周度!F1168="",0,特征计算_周度!F1168))</f>
        <v/>
      </c>
      <c r="C1170" s="128">
        <f>IF(B1170="","",IF(OR(IF(特征计算_周度!B1168="",FALSE,特征计算_周度!B1168&gt;2),IF(特征计算_周度!C1168="",FALSE,特征计算_周度!C1168&gt;2),IF(特征计算_周度!G1168="",FALSE,特征计算_周度!G1168&gt;2),IF(特征计算_周度!E1168="",FALSE,特征计算_周度!E1168&gt;2),IF(特征计算_周度!F1168="",FALSE,特征计算_周度!F1168&gt;2)),MAX(B1170,MAX(IF(特征计算_周度!B1168="",0,特征计算_周度!B1168),IF(特征计算_周度!C1168="",0,特征计算_周度!C1168),IF(特征计算_周度!G1168="",0,特征计算_周度!G1168),IF(特征计算_周度!E1168="",0,特征计算_周度!E1168),IF(特征计算_周度!F1168="",0,特征计算_周度!F1168))),B1170))</f>
        <v/>
      </c>
      <c r="D1170" s="129">
        <f>原始数据_周度!B1168</f>
        <v/>
      </c>
      <c r="E1170" s="157">
        <f>IF(D1170="","",D1170/MAX(D$4:D1170)-1)</f>
        <v/>
      </c>
    </row>
    <row r="1171">
      <c r="A1171" s="127">
        <f>原始数据_周度!A1169</f>
        <v/>
      </c>
      <c r="B1171" s="128">
        <f>IF(特征计算_周度!B1169="","",0.25*IF(特征计算_周度!B1169="",0,特征计算_周度!B1169)+0.25*IF(特征计算_周度!C1169="",0,特征计算_周度!C1169)+0.15*IF(特征计算_周度!D1169="",0,特征计算_周度!D1169)+0.15*IF(特征计算_周度!E1169="",0,特征计算_周度!E1169)+0.2*IF(特征计算_周度!F1169="",0,特征计算_周度!F1169))</f>
        <v/>
      </c>
      <c r="C1171" s="128">
        <f>IF(B1171="","",IF(OR(IF(特征计算_周度!B1169="",FALSE,特征计算_周度!B1169&gt;2),IF(特征计算_周度!C1169="",FALSE,特征计算_周度!C1169&gt;2),IF(特征计算_周度!G1169="",FALSE,特征计算_周度!G1169&gt;2),IF(特征计算_周度!E1169="",FALSE,特征计算_周度!E1169&gt;2),IF(特征计算_周度!F1169="",FALSE,特征计算_周度!F1169&gt;2)),MAX(B1171,MAX(IF(特征计算_周度!B1169="",0,特征计算_周度!B1169),IF(特征计算_周度!C1169="",0,特征计算_周度!C1169),IF(特征计算_周度!G1169="",0,特征计算_周度!G1169),IF(特征计算_周度!E1169="",0,特征计算_周度!E1169),IF(特征计算_周度!F1169="",0,特征计算_周度!F1169))),B1171))</f>
        <v/>
      </c>
      <c r="D1171" s="129">
        <f>原始数据_周度!B1169</f>
        <v/>
      </c>
      <c r="E1171" s="157">
        <f>IF(D1171="","",D1171/MAX(D$4:D1171)-1)</f>
        <v/>
      </c>
    </row>
    <row r="1172">
      <c r="A1172" s="127">
        <f>原始数据_周度!A1170</f>
        <v/>
      </c>
      <c r="B1172" s="128">
        <f>IF(特征计算_周度!B1170="","",0.25*IF(特征计算_周度!B1170="",0,特征计算_周度!B1170)+0.25*IF(特征计算_周度!C1170="",0,特征计算_周度!C1170)+0.15*IF(特征计算_周度!D1170="",0,特征计算_周度!D1170)+0.15*IF(特征计算_周度!E1170="",0,特征计算_周度!E1170)+0.2*IF(特征计算_周度!F1170="",0,特征计算_周度!F1170))</f>
        <v/>
      </c>
      <c r="C1172" s="128">
        <f>IF(B1172="","",IF(OR(IF(特征计算_周度!B1170="",FALSE,特征计算_周度!B1170&gt;2),IF(特征计算_周度!C1170="",FALSE,特征计算_周度!C1170&gt;2),IF(特征计算_周度!G1170="",FALSE,特征计算_周度!G1170&gt;2),IF(特征计算_周度!E1170="",FALSE,特征计算_周度!E1170&gt;2),IF(特征计算_周度!F1170="",FALSE,特征计算_周度!F1170&gt;2)),MAX(B1172,MAX(IF(特征计算_周度!B1170="",0,特征计算_周度!B1170),IF(特征计算_周度!C1170="",0,特征计算_周度!C1170),IF(特征计算_周度!G1170="",0,特征计算_周度!G1170),IF(特征计算_周度!E1170="",0,特征计算_周度!E1170),IF(特征计算_周度!F1170="",0,特征计算_周度!F1170))),B1172))</f>
        <v/>
      </c>
      <c r="D1172" s="129">
        <f>原始数据_周度!B1170</f>
        <v/>
      </c>
      <c r="E1172" s="157">
        <f>IF(D1172="","",D1172/MAX(D$4:D1172)-1)</f>
        <v/>
      </c>
    </row>
    <row r="1173">
      <c r="A1173" s="127">
        <f>原始数据_周度!A1171</f>
        <v/>
      </c>
      <c r="B1173" s="128">
        <f>IF(特征计算_周度!B1171="","",0.25*IF(特征计算_周度!B1171="",0,特征计算_周度!B1171)+0.25*IF(特征计算_周度!C1171="",0,特征计算_周度!C1171)+0.15*IF(特征计算_周度!D1171="",0,特征计算_周度!D1171)+0.15*IF(特征计算_周度!E1171="",0,特征计算_周度!E1171)+0.2*IF(特征计算_周度!F1171="",0,特征计算_周度!F1171))</f>
        <v/>
      </c>
      <c r="C1173" s="128">
        <f>IF(B1173="","",IF(OR(IF(特征计算_周度!B1171="",FALSE,特征计算_周度!B1171&gt;2),IF(特征计算_周度!C1171="",FALSE,特征计算_周度!C1171&gt;2),IF(特征计算_周度!G1171="",FALSE,特征计算_周度!G1171&gt;2),IF(特征计算_周度!E1171="",FALSE,特征计算_周度!E1171&gt;2),IF(特征计算_周度!F1171="",FALSE,特征计算_周度!F1171&gt;2)),MAX(B1173,MAX(IF(特征计算_周度!B1171="",0,特征计算_周度!B1171),IF(特征计算_周度!C1171="",0,特征计算_周度!C1171),IF(特征计算_周度!G1171="",0,特征计算_周度!G1171),IF(特征计算_周度!E1171="",0,特征计算_周度!E1171),IF(特征计算_周度!F1171="",0,特征计算_周度!F1171))),B1173))</f>
        <v/>
      </c>
      <c r="D1173" s="129">
        <f>原始数据_周度!B1171</f>
        <v/>
      </c>
      <c r="E1173" s="157">
        <f>IF(D1173="","",D1173/MAX(D$4:D1173)-1)</f>
        <v/>
      </c>
    </row>
    <row r="1174">
      <c r="A1174" s="127">
        <f>原始数据_周度!A1172</f>
        <v/>
      </c>
      <c r="B1174" s="128">
        <f>IF(特征计算_周度!B1172="","",0.25*IF(特征计算_周度!B1172="",0,特征计算_周度!B1172)+0.25*IF(特征计算_周度!C1172="",0,特征计算_周度!C1172)+0.15*IF(特征计算_周度!D1172="",0,特征计算_周度!D1172)+0.15*IF(特征计算_周度!E1172="",0,特征计算_周度!E1172)+0.2*IF(特征计算_周度!F1172="",0,特征计算_周度!F1172))</f>
        <v/>
      </c>
      <c r="C1174" s="128">
        <f>IF(B1174="","",IF(OR(IF(特征计算_周度!B1172="",FALSE,特征计算_周度!B1172&gt;2),IF(特征计算_周度!C1172="",FALSE,特征计算_周度!C1172&gt;2),IF(特征计算_周度!G1172="",FALSE,特征计算_周度!G1172&gt;2),IF(特征计算_周度!E1172="",FALSE,特征计算_周度!E1172&gt;2),IF(特征计算_周度!F1172="",FALSE,特征计算_周度!F1172&gt;2)),MAX(B1174,MAX(IF(特征计算_周度!B1172="",0,特征计算_周度!B1172),IF(特征计算_周度!C1172="",0,特征计算_周度!C1172),IF(特征计算_周度!G1172="",0,特征计算_周度!G1172),IF(特征计算_周度!E1172="",0,特征计算_周度!E1172),IF(特征计算_周度!F1172="",0,特征计算_周度!F1172))),B1174))</f>
        <v/>
      </c>
      <c r="D1174" s="129">
        <f>原始数据_周度!B1172</f>
        <v/>
      </c>
      <c r="E1174" s="157">
        <f>IF(D1174="","",D1174/MAX(D$4:D1174)-1)</f>
        <v/>
      </c>
    </row>
    <row r="1175">
      <c r="A1175" s="127">
        <f>原始数据_周度!A1173</f>
        <v/>
      </c>
      <c r="B1175" s="128">
        <f>IF(特征计算_周度!B1173="","",0.25*IF(特征计算_周度!B1173="",0,特征计算_周度!B1173)+0.25*IF(特征计算_周度!C1173="",0,特征计算_周度!C1173)+0.15*IF(特征计算_周度!D1173="",0,特征计算_周度!D1173)+0.15*IF(特征计算_周度!E1173="",0,特征计算_周度!E1173)+0.2*IF(特征计算_周度!F1173="",0,特征计算_周度!F1173))</f>
        <v/>
      </c>
      <c r="C1175" s="128">
        <f>IF(B1175="","",IF(OR(IF(特征计算_周度!B1173="",FALSE,特征计算_周度!B1173&gt;2),IF(特征计算_周度!C1173="",FALSE,特征计算_周度!C1173&gt;2),IF(特征计算_周度!G1173="",FALSE,特征计算_周度!G1173&gt;2),IF(特征计算_周度!E1173="",FALSE,特征计算_周度!E1173&gt;2),IF(特征计算_周度!F1173="",FALSE,特征计算_周度!F1173&gt;2)),MAX(B1175,MAX(IF(特征计算_周度!B1173="",0,特征计算_周度!B1173),IF(特征计算_周度!C1173="",0,特征计算_周度!C1173),IF(特征计算_周度!G1173="",0,特征计算_周度!G1173),IF(特征计算_周度!E1173="",0,特征计算_周度!E1173),IF(特征计算_周度!F1173="",0,特征计算_周度!F1173))),B1175))</f>
        <v/>
      </c>
      <c r="D1175" s="129">
        <f>原始数据_周度!B1173</f>
        <v/>
      </c>
      <c r="E1175" s="157">
        <f>IF(D1175="","",D1175/MAX(D$4:D1175)-1)</f>
        <v/>
      </c>
    </row>
    <row r="1176">
      <c r="A1176" s="127">
        <f>原始数据_周度!A1174</f>
        <v/>
      </c>
      <c r="B1176" s="128">
        <f>IF(特征计算_周度!B1174="","",0.25*IF(特征计算_周度!B1174="",0,特征计算_周度!B1174)+0.25*IF(特征计算_周度!C1174="",0,特征计算_周度!C1174)+0.15*IF(特征计算_周度!D1174="",0,特征计算_周度!D1174)+0.15*IF(特征计算_周度!E1174="",0,特征计算_周度!E1174)+0.2*IF(特征计算_周度!F1174="",0,特征计算_周度!F1174))</f>
        <v/>
      </c>
      <c r="C1176" s="128">
        <f>IF(B1176="","",IF(OR(IF(特征计算_周度!B1174="",FALSE,特征计算_周度!B1174&gt;2),IF(特征计算_周度!C1174="",FALSE,特征计算_周度!C1174&gt;2),IF(特征计算_周度!G1174="",FALSE,特征计算_周度!G1174&gt;2),IF(特征计算_周度!E1174="",FALSE,特征计算_周度!E1174&gt;2),IF(特征计算_周度!F1174="",FALSE,特征计算_周度!F1174&gt;2)),MAX(B1176,MAX(IF(特征计算_周度!B1174="",0,特征计算_周度!B1174),IF(特征计算_周度!C1174="",0,特征计算_周度!C1174),IF(特征计算_周度!G1174="",0,特征计算_周度!G1174),IF(特征计算_周度!E1174="",0,特征计算_周度!E1174),IF(特征计算_周度!F1174="",0,特征计算_周度!F1174))),B1176))</f>
        <v/>
      </c>
      <c r="D1176" s="129">
        <f>原始数据_周度!B1174</f>
        <v/>
      </c>
      <c r="E1176" s="157">
        <f>IF(D1176="","",D1176/MAX(D$4:D1176)-1)</f>
        <v/>
      </c>
    </row>
    <row r="1177">
      <c r="A1177" s="127">
        <f>原始数据_周度!A1175</f>
        <v/>
      </c>
      <c r="B1177" s="128">
        <f>IF(特征计算_周度!B1175="","",0.25*IF(特征计算_周度!B1175="",0,特征计算_周度!B1175)+0.25*IF(特征计算_周度!C1175="",0,特征计算_周度!C1175)+0.15*IF(特征计算_周度!D1175="",0,特征计算_周度!D1175)+0.15*IF(特征计算_周度!E1175="",0,特征计算_周度!E1175)+0.2*IF(特征计算_周度!F1175="",0,特征计算_周度!F1175))</f>
        <v/>
      </c>
      <c r="C1177" s="128">
        <f>IF(B1177="","",IF(OR(IF(特征计算_周度!B1175="",FALSE,特征计算_周度!B1175&gt;2),IF(特征计算_周度!C1175="",FALSE,特征计算_周度!C1175&gt;2),IF(特征计算_周度!G1175="",FALSE,特征计算_周度!G1175&gt;2),IF(特征计算_周度!E1175="",FALSE,特征计算_周度!E1175&gt;2),IF(特征计算_周度!F1175="",FALSE,特征计算_周度!F1175&gt;2)),MAX(B1177,MAX(IF(特征计算_周度!B1175="",0,特征计算_周度!B1175),IF(特征计算_周度!C1175="",0,特征计算_周度!C1175),IF(特征计算_周度!G1175="",0,特征计算_周度!G1175),IF(特征计算_周度!E1175="",0,特征计算_周度!E1175),IF(特征计算_周度!F1175="",0,特征计算_周度!F1175))),B1177))</f>
        <v/>
      </c>
      <c r="D1177" s="129">
        <f>原始数据_周度!B1175</f>
        <v/>
      </c>
      <c r="E1177" s="157">
        <f>IF(D1177="","",D1177/MAX(D$4:D1177)-1)</f>
        <v/>
      </c>
    </row>
    <row r="1178">
      <c r="A1178" s="127">
        <f>原始数据_周度!A1176</f>
        <v/>
      </c>
      <c r="B1178" s="128">
        <f>IF(特征计算_周度!B1176="","",0.25*IF(特征计算_周度!B1176="",0,特征计算_周度!B1176)+0.25*IF(特征计算_周度!C1176="",0,特征计算_周度!C1176)+0.15*IF(特征计算_周度!D1176="",0,特征计算_周度!D1176)+0.15*IF(特征计算_周度!E1176="",0,特征计算_周度!E1176)+0.2*IF(特征计算_周度!F1176="",0,特征计算_周度!F1176))</f>
        <v/>
      </c>
      <c r="C1178" s="128">
        <f>IF(B1178="","",IF(OR(IF(特征计算_周度!B1176="",FALSE,特征计算_周度!B1176&gt;2),IF(特征计算_周度!C1176="",FALSE,特征计算_周度!C1176&gt;2),IF(特征计算_周度!G1176="",FALSE,特征计算_周度!G1176&gt;2),IF(特征计算_周度!E1176="",FALSE,特征计算_周度!E1176&gt;2),IF(特征计算_周度!F1176="",FALSE,特征计算_周度!F1176&gt;2)),MAX(B1178,MAX(IF(特征计算_周度!B1176="",0,特征计算_周度!B1176),IF(特征计算_周度!C1176="",0,特征计算_周度!C1176),IF(特征计算_周度!G1176="",0,特征计算_周度!G1176),IF(特征计算_周度!E1176="",0,特征计算_周度!E1176),IF(特征计算_周度!F1176="",0,特征计算_周度!F1176))),B1178))</f>
        <v/>
      </c>
      <c r="D1178" s="129">
        <f>原始数据_周度!B1176</f>
        <v/>
      </c>
      <c r="E1178" s="157">
        <f>IF(D1178="","",D1178/MAX(D$4:D1178)-1)</f>
        <v/>
      </c>
    </row>
    <row r="1179">
      <c r="A1179" s="127">
        <f>原始数据_周度!A1177</f>
        <v/>
      </c>
      <c r="B1179" s="128">
        <f>IF(特征计算_周度!B1177="","",0.25*IF(特征计算_周度!B1177="",0,特征计算_周度!B1177)+0.25*IF(特征计算_周度!C1177="",0,特征计算_周度!C1177)+0.15*IF(特征计算_周度!D1177="",0,特征计算_周度!D1177)+0.15*IF(特征计算_周度!E1177="",0,特征计算_周度!E1177)+0.2*IF(特征计算_周度!F1177="",0,特征计算_周度!F1177))</f>
        <v/>
      </c>
      <c r="C1179" s="128">
        <f>IF(B1179="","",IF(OR(IF(特征计算_周度!B1177="",FALSE,特征计算_周度!B1177&gt;2),IF(特征计算_周度!C1177="",FALSE,特征计算_周度!C1177&gt;2),IF(特征计算_周度!G1177="",FALSE,特征计算_周度!G1177&gt;2),IF(特征计算_周度!E1177="",FALSE,特征计算_周度!E1177&gt;2),IF(特征计算_周度!F1177="",FALSE,特征计算_周度!F1177&gt;2)),MAX(B1179,MAX(IF(特征计算_周度!B1177="",0,特征计算_周度!B1177),IF(特征计算_周度!C1177="",0,特征计算_周度!C1177),IF(特征计算_周度!G1177="",0,特征计算_周度!G1177),IF(特征计算_周度!E1177="",0,特征计算_周度!E1177),IF(特征计算_周度!F1177="",0,特征计算_周度!F1177))),B1179))</f>
        <v/>
      </c>
      <c r="D1179" s="129">
        <f>原始数据_周度!B1177</f>
        <v/>
      </c>
      <c r="E1179" s="157">
        <f>IF(D1179="","",D1179/MAX(D$4:D1179)-1)</f>
        <v/>
      </c>
    </row>
    <row r="1180">
      <c r="A1180" s="127">
        <f>原始数据_周度!A1178</f>
        <v/>
      </c>
      <c r="B1180" s="128">
        <f>IF(特征计算_周度!B1178="","",0.25*IF(特征计算_周度!B1178="",0,特征计算_周度!B1178)+0.25*IF(特征计算_周度!C1178="",0,特征计算_周度!C1178)+0.15*IF(特征计算_周度!D1178="",0,特征计算_周度!D1178)+0.15*IF(特征计算_周度!E1178="",0,特征计算_周度!E1178)+0.2*IF(特征计算_周度!F1178="",0,特征计算_周度!F1178))</f>
        <v/>
      </c>
      <c r="C1180" s="128">
        <f>IF(B1180="","",IF(OR(IF(特征计算_周度!B1178="",FALSE,特征计算_周度!B1178&gt;2),IF(特征计算_周度!C1178="",FALSE,特征计算_周度!C1178&gt;2),IF(特征计算_周度!G1178="",FALSE,特征计算_周度!G1178&gt;2),IF(特征计算_周度!E1178="",FALSE,特征计算_周度!E1178&gt;2),IF(特征计算_周度!F1178="",FALSE,特征计算_周度!F1178&gt;2)),MAX(B1180,MAX(IF(特征计算_周度!B1178="",0,特征计算_周度!B1178),IF(特征计算_周度!C1178="",0,特征计算_周度!C1178),IF(特征计算_周度!G1178="",0,特征计算_周度!G1178),IF(特征计算_周度!E1178="",0,特征计算_周度!E1178),IF(特征计算_周度!F1178="",0,特征计算_周度!F1178))),B1180))</f>
        <v/>
      </c>
      <c r="D1180" s="129">
        <f>原始数据_周度!B1178</f>
        <v/>
      </c>
      <c r="E1180" s="157">
        <f>IF(D1180="","",D1180/MAX(D$4:D1180)-1)</f>
        <v/>
      </c>
    </row>
    <row r="1181">
      <c r="A1181" s="127">
        <f>原始数据_周度!A1179</f>
        <v/>
      </c>
      <c r="B1181" s="128">
        <f>IF(特征计算_周度!B1179="","",0.25*IF(特征计算_周度!B1179="",0,特征计算_周度!B1179)+0.25*IF(特征计算_周度!C1179="",0,特征计算_周度!C1179)+0.15*IF(特征计算_周度!D1179="",0,特征计算_周度!D1179)+0.15*IF(特征计算_周度!E1179="",0,特征计算_周度!E1179)+0.2*IF(特征计算_周度!F1179="",0,特征计算_周度!F1179))</f>
        <v/>
      </c>
      <c r="C1181" s="128">
        <f>IF(B1181="","",IF(OR(IF(特征计算_周度!B1179="",FALSE,特征计算_周度!B1179&gt;2),IF(特征计算_周度!C1179="",FALSE,特征计算_周度!C1179&gt;2),IF(特征计算_周度!G1179="",FALSE,特征计算_周度!G1179&gt;2),IF(特征计算_周度!E1179="",FALSE,特征计算_周度!E1179&gt;2),IF(特征计算_周度!F1179="",FALSE,特征计算_周度!F1179&gt;2)),MAX(B1181,MAX(IF(特征计算_周度!B1179="",0,特征计算_周度!B1179),IF(特征计算_周度!C1179="",0,特征计算_周度!C1179),IF(特征计算_周度!G1179="",0,特征计算_周度!G1179),IF(特征计算_周度!E1179="",0,特征计算_周度!E1179),IF(特征计算_周度!F1179="",0,特征计算_周度!F1179))),B1181))</f>
        <v/>
      </c>
      <c r="D1181" s="129">
        <f>原始数据_周度!B1179</f>
        <v/>
      </c>
      <c r="E1181" s="157">
        <f>IF(D1181="","",D1181/MAX(D$4:D1181)-1)</f>
        <v/>
      </c>
    </row>
    <row r="1182">
      <c r="A1182" s="127">
        <f>原始数据_周度!A1180</f>
        <v/>
      </c>
      <c r="B1182" s="128">
        <f>IF(特征计算_周度!B1180="","",0.25*IF(特征计算_周度!B1180="",0,特征计算_周度!B1180)+0.25*IF(特征计算_周度!C1180="",0,特征计算_周度!C1180)+0.15*IF(特征计算_周度!D1180="",0,特征计算_周度!D1180)+0.15*IF(特征计算_周度!E1180="",0,特征计算_周度!E1180)+0.2*IF(特征计算_周度!F1180="",0,特征计算_周度!F1180))</f>
        <v/>
      </c>
      <c r="C1182" s="128">
        <f>IF(B1182="","",IF(OR(IF(特征计算_周度!B1180="",FALSE,特征计算_周度!B1180&gt;2),IF(特征计算_周度!C1180="",FALSE,特征计算_周度!C1180&gt;2),IF(特征计算_周度!G1180="",FALSE,特征计算_周度!G1180&gt;2),IF(特征计算_周度!E1180="",FALSE,特征计算_周度!E1180&gt;2),IF(特征计算_周度!F1180="",FALSE,特征计算_周度!F1180&gt;2)),MAX(B1182,MAX(IF(特征计算_周度!B1180="",0,特征计算_周度!B1180),IF(特征计算_周度!C1180="",0,特征计算_周度!C1180),IF(特征计算_周度!G1180="",0,特征计算_周度!G1180),IF(特征计算_周度!E1180="",0,特征计算_周度!E1180),IF(特征计算_周度!F1180="",0,特征计算_周度!F1180))),B1182))</f>
        <v/>
      </c>
      <c r="D1182" s="129">
        <f>原始数据_周度!B1180</f>
        <v/>
      </c>
      <c r="E1182" s="157">
        <f>IF(D1182="","",D1182/MAX(D$4:D1182)-1)</f>
        <v/>
      </c>
    </row>
    <row r="1183">
      <c r="A1183" s="127">
        <f>原始数据_周度!A1181</f>
        <v/>
      </c>
      <c r="B1183" s="128">
        <f>IF(特征计算_周度!B1181="","",0.25*IF(特征计算_周度!B1181="",0,特征计算_周度!B1181)+0.25*IF(特征计算_周度!C1181="",0,特征计算_周度!C1181)+0.15*IF(特征计算_周度!D1181="",0,特征计算_周度!D1181)+0.15*IF(特征计算_周度!E1181="",0,特征计算_周度!E1181)+0.2*IF(特征计算_周度!F1181="",0,特征计算_周度!F1181))</f>
        <v/>
      </c>
      <c r="C1183" s="128">
        <f>IF(B1183="","",IF(OR(IF(特征计算_周度!B1181="",FALSE,特征计算_周度!B1181&gt;2),IF(特征计算_周度!C1181="",FALSE,特征计算_周度!C1181&gt;2),IF(特征计算_周度!G1181="",FALSE,特征计算_周度!G1181&gt;2),IF(特征计算_周度!E1181="",FALSE,特征计算_周度!E1181&gt;2),IF(特征计算_周度!F1181="",FALSE,特征计算_周度!F1181&gt;2)),MAX(B1183,MAX(IF(特征计算_周度!B1181="",0,特征计算_周度!B1181),IF(特征计算_周度!C1181="",0,特征计算_周度!C1181),IF(特征计算_周度!G1181="",0,特征计算_周度!G1181),IF(特征计算_周度!E1181="",0,特征计算_周度!E1181),IF(特征计算_周度!F1181="",0,特征计算_周度!F1181))),B1183))</f>
        <v/>
      </c>
      <c r="D1183" s="129">
        <f>原始数据_周度!B1181</f>
        <v/>
      </c>
      <c r="E1183" s="157">
        <f>IF(D1183="","",D1183/MAX(D$4:D1183)-1)</f>
        <v/>
      </c>
    </row>
    <row r="1184">
      <c r="A1184" s="127">
        <f>原始数据_周度!A1182</f>
        <v/>
      </c>
      <c r="B1184" s="128">
        <f>IF(特征计算_周度!B1182="","",0.25*IF(特征计算_周度!B1182="",0,特征计算_周度!B1182)+0.25*IF(特征计算_周度!C1182="",0,特征计算_周度!C1182)+0.15*IF(特征计算_周度!D1182="",0,特征计算_周度!D1182)+0.15*IF(特征计算_周度!E1182="",0,特征计算_周度!E1182)+0.2*IF(特征计算_周度!F1182="",0,特征计算_周度!F1182))</f>
        <v/>
      </c>
      <c r="C1184" s="128">
        <f>IF(B1184="","",IF(OR(IF(特征计算_周度!B1182="",FALSE,特征计算_周度!B1182&gt;2),IF(特征计算_周度!C1182="",FALSE,特征计算_周度!C1182&gt;2),IF(特征计算_周度!G1182="",FALSE,特征计算_周度!G1182&gt;2),IF(特征计算_周度!E1182="",FALSE,特征计算_周度!E1182&gt;2),IF(特征计算_周度!F1182="",FALSE,特征计算_周度!F1182&gt;2)),MAX(B1184,MAX(IF(特征计算_周度!B1182="",0,特征计算_周度!B1182),IF(特征计算_周度!C1182="",0,特征计算_周度!C1182),IF(特征计算_周度!G1182="",0,特征计算_周度!G1182),IF(特征计算_周度!E1182="",0,特征计算_周度!E1182),IF(特征计算_周度!F1182="",0,特征计算_周度!F1182))),B1184))</f>
        <v/>
      </c>
      <c r="D1184" s="129">
        <f>原始数据_周度!B1182</f>
        <v/>
      </c>
      <c r="E1184" s="157">
        <f>IF(D1184="","",D1184/MAX(D$4:D1184)-1)</f>
        <v/>
      </c>
    </row>
    <row r="1185">
      <c r="A1185" s="127">
        <f>原始数据_周度!A1183</f>
        <v/>
      </c>
      <c r="B1185" s="128">
        <f>IF(特征计算_周度!B1183="","",0.25*IF(特征计算_周度!B1183="",0,特征计算_周度!B1183)+0.25*IF(特征计算_周度!C1183="",0,特征计算_周度!C1183)+0.15*IF(特征计算_周度!D1183="",0,特征计算_周度!D1183)+0.15*IF(特征计算_周度!E1183="",0,特征计算_周度!E1183)+0.2*IF(特征计算_周度!F1183="",0,特征计算_周度!F1183))</f>
        <v/>
      </c>
      <c r="C1185" s="128">
        <f>IF(B1185="","",IF(OR(IF(特征计算_周度!B1183="",FALSE,特征计算_周度!B1183&gt;2),IF(特征计算_周度!C1183="",FALSE,特征计算_周度!C1183&gt;2),IF(特征计算_周度!G1183="",FALSE,特征计算_周度!G1183&gt;2),IF(特征计算_周度!E1183="",FALSE,特征计算_周度!E1183&gt;2),IF(特征计算_周度!F1183="",FALSE,特征计算_周度!F1183&gt;2)),MAX(B1185,MAX(IF(特征计算_周度!B1183="",0,特征计算_周度!B1183),IF(特征计算_周度!C1183="",0,特征计算_周度!C1183),IF(特征计算_周度!G1183="",0,特征计算_周度!G1183),IF(特征计算_周度!E1183="",0,特征计算_周度!E1183),IF(特征计算_周度!F1183="",0,特征计算_周度!F1183))),B1185))</f>
        <v/>
      </c>
      <c r="D1185" s="129">
        <f>原始数据_周度!B1183</f>
        <v/>
      </c>
      <c r="E1185" s="157">
        <f>IF(D1185="","",D1185/MAX(D$4:D1185)-1)</f>
        <v/>
      </c>
    </row>
    <row r="1186">
      <c r="A1186" s="127">
        <f>原始数据_周度!A1184</f>
        <v/>
      </c>
      <c r="B1186" s="128">
        <f>IF(特征计算_周度!B1184="","",0.25*IF(特征计算_周度!B1184="",0,特征计算_周度!B1184)+0.25*IF(特征计算_周度!C1184="",0,特征计算_周度!C1184)+0.15*IF(特征计算_周度!D1184="",0,特征计算_周度!D1184)+0.15*IF(特征计算_周度!E1184="",0,特征计算_周度!E1184)+0.2*IF(特征计算_周度!F1184="",0,特征计算_周度!F1184))</f>
        <v/>
      </c>
      <c r="C1186" s="128">
        <f>IF(B1186="","",IF(OR(IF(特征计算_周度!B1184="",FALSE,特征计算_周度!B1184&gt;2),IF(特征计算_周度!C1184="",FALSE,特征计算_周度!C1184&gt;2),IF(特征计算_周度!G1184="",FALSE,特征计算_周度!G1184&gt;2),IF(特征计算_周度!E1184="",FALSE,特征计算_周度!E1184&gt;2),IF(特征计算_周度!F1184="",FALSE,特征计算_周度!F1184&gt;2)),MAX(B1186,MAX(IF(特征计算_周度!B1184="",0,特征计算_周度!B1184),IF(特征计算_周度!C1184="",0,特征计算_周度!C1184),IF(特征计算_周度!G1184="",0,特征计算_周度!G1184),IF(特征计算_周度!E1184="",0,特征计算_周度!E1184),IF(特征计算_周度!F1184="",0,特征计算_周度!F1184))),B1186))</f>
        <v/>
      </c>
      <c r="D1186" s="129">
        <f>原始数据_周度!B1184</f>
        <v/>
      </c>
      <c r="E1186" s="157">
        <f>IF(D1186="","",D1186/MAX(D$4:D1186)-1)</f>
        <v/>
      </c>
    </row>
    <row r="1187">
      <c r="A1187" s="127">
        <f>原始数据_周度!A1185</f>
        <v/>
      </c>
      <c r="B1187" s="128">
        <f>IF(特征计算_周度!B1185="","",0.25*IF(特征计算_周度!B1185="",0,特征计算_周度!B1185)+0.25*IF(特征计算_周度!C1185="",0,特征计算_周度!C1185)+0.15*IF(特征计算_周度!D1185="",0,特征计算_周度!D1185)+0.15*IF(特征计算_周度!E1185="",0,特征计算_周度!E1185)+0.2*IF(特征计算_周度!F1185="",0,特征计算_周度!F1185))</f>
        <v/>
      </c>
      <c r="C1187" s="128">
        <f>IF(B1187="","",IF(OR(IF(特征计算_周度!B1185="",FALSE,特征计算_周度!B1185&gt;2),IF(特征计算_周度!C1185="",FALSE,特征计算_周度!C1185&gt;2),IF(特征计算_周度!G1185="",FALSE,特征计算_周度!G1185&gt;2),IF(特征计算_周度!E1185="",FALSE,特征计算_周度!E1185&gt;2),IF(特征计算_周度!F1185="",FALSE,特征计算_周度!F1185&gt;2)),MAX(B1187,MAX(IF(特征计算_周度!B1185="",0,特征计算_周度!B1185),IF(特征计算_周度!C1185="",0,特征计算_周度!C1185),IF(特征计算_周度!G1185="",0,特征计算_周度!G1185),IF(特征计算_周度!E1185="",0,特征计算_周度!E1185),IF(特征计算_周度!F1185="",0,特征计算_周度!F1185))),B1187))</f>
        <v/>
      </c>
      <c r="D1187" s="129">
        <f>原始数据_周度!B1185</f>
        <v/>
      </c>
      <c r="E1187" s="157">
        <f>IF(D1187="","",D1187/MAX(D$4:D1187)-1)</f>
        <v/>
      </c>
    </row>
    <row r="1188">
      <c r="A1188" s="127">
        <f>原始数据_周度!A1186</f>
        <v/>
      </c>
      <c r="B1188" s="128">
        <f>IF(特征计算_周度!B1186="","",0.25*IF(特征计算_周度!B1186="",0,特征计算_周度!B1186)+0.25*IF(特征计算_周度!C1186="",0,特征计算_周度!C1186)+0.15*IF(特征计算_周度!D1186="",0,特征计算_周度!D1186)+0.15*IF(特征计算_周度!E1186="",0,特征计算_周度!E1186)+0.2*IF(特征计算_周度!F1186="",0,特征计算_周度!F1186))</f>
        <v/>
      </c>
      <c r="C1188" s="128">
        <f>IF(B1188="","",IF(OR(IF(特征计算_周度!B1186="",FALSE,特征计算_周度!B1186&gt;2),IF(特征计算_周度!C1186="",FALSE,特征计算_周度!C1186&gt;2),IF(特征计算_周度!G1186="",FALSE,特征计算_周度!G1186&gt;2),IF(特征计算_周度!E1186="",FALSE,特征计算_周度!E1186&gt;2),IF(特征计算_周度!F1186="",FALSE,特征计算_周度!F1186&gt;2)),MAX(B1188,MAX(IF(特征计算_周度!B1186="",0,特征计算_周度!B1186),IF(特征计算_周度!C1186="",0,特征计算_周度!C1186),IF(特征计算_周度!G1186="",0,特征计算_周度!G1186),IF(特征计算_周度!E1186="",0,特征计算_周度!E1186),IF(特征计算_周度!F1186="",0,特征计算_周度!F1186))),B1188))</f>
        <v/>
      </c>
      <c r="D1188" s="129">
        <f>原始数据_周度!B1186</f>
        <v/>
      </c>
      <c r="E1188" s="157">
        <f>IF(D1188="","",D1188/MAX(D$4:D1188)-1)</f>
        <v/>
      </c>
    </row>
    <row r="1189">
      <c r="A1189" s="127">
        <f>原始数据_周度!A1187</f>
        <v/>
      </c>
      <c r="B1189" s="128">
        <f>IF(特征计算_周度!B1187="","",0.25*IF(特征计算_周度!B1187="",0,特征计算_周度!B1187)+0.25*IF(特征计算_周度!C1187="",0,特征计算_周度!C1187)+0.15*IF(特征计算_周度!D1187="",0,特征计算_周度!D1187)+0.15*IF(特征计算_周度!E1187="",0,特征计算_周度!E1187)+0.2*IF(特征计算_周度!F1187="",0,特征计算_周度!F1187))</f>
        <v/>
      </c>
      <c r="C1189" s="128">
        <f>IF(B1189="","",IF(OR(IF(特征计算_周度!B1187="",FALSE,特征计算_周度!B1187&gt;2),IF(特征计算_周度!C1187="",FALSE,特征计算_周度!C1187&gt;2),IF(特征计算_周度!G1187="",FALSE,特征计算_周度!G1187&gt;2),IF(特征计算_周度!E1187="",FALSE,特征计算_周度!E1187&gt;2),IF(特征计算_周度!F1187="",FALSE,特征计算_周度!F1187&gt;2)),MAX(B1189,MAX(IF(特征计算_周度!B1187="",0,特征计算_周度!B1187),IF(特征计算_周度!C1187="",0,特征计算_周度!C1187),IF(特征计算_周度!G1187="",0,特征计算_周度!G1187),IF(特征计算_周度!E1187="",0,特征计算_周度!E1187),IF(特征计算_周度!F1187="",0,特征计算_周度!F1187))),B1189))</f>
        <v/>
      </c>
      <c r="D1189" s="129">
        <f>原始数据_周度!B1187</f>
        <v/>
      </c>
      <c r="E1189" s="157">
        <f>IF(D1189="","",D1189/MAX(D$4:D1189)-1)</f>
        <v/>
      </c>
    </row>
    <row r="1190">
      <c r="A1190" s="127">
        <f>原始数据_周度!A1188</f>
        <v/>
      </c>
      <c r="B1190" s="128">
        <f>IF(特征计算_周度!B1188="","",0.25*IF(特征计算_周度!B1188="",0,特征计算_周度!B1188)+0.25*IF(特征计算_周度!C1188="",0,特征计算_周度!C1188)+0.15*IF(特征计算_周度!D1188="",0,特征计算_周度!D1188)+0.15*IF(特征计算_周度!E1188="",0,特征计算_周度!E1188)+0.2*IF(特征计算_周度!F1188="",0,特征计算_周度!F1188))</f>
        <v/>
      </c>
      <c r="C1190" s="128">
        <f>IF(B1190="","",IF(OR(IF(特征计算_周度!B1188="",FALSE,特征计算_周度!B1188&gt;2),IF(特征计算_周度!C1188="",FALSE,特征计算_周度!C1188&gt;2),IF(特征计算_周度!G1188="",FALSE,特征计算_周度!G1188&gt;2),IF(特征计算_周度!E1188="",FALSE,特征计算_周度!E1188&gt;2),IF(特征计算_周度!F1188="",FALSE,特征计算_周度!F1188&gt;2)),MAX(B1190,MAX(IF(特征计算_周度!B1188="",0,特征计算_周度!B1188),IF(特征计算_周度!C1188="",0,特征计算_周度!C1188),IF(特征计算_周度!G1188="",0,特征计算_周度!G1188),IF(特征计算_周度!E1188="",0,特征计算_周度!E1188),IF(特征计算_周度!F1188="",0,特征计算_周度!F1188))),B1190))</f>
        <v/>
      </c>
      <c r="D1190" s="129">
        <f>原始数据_周度!B1188</f>
        <v/>
      </c>
      <c r="E1190" s="157">
        <f>IF(D1190="","",D1190/MAX(D$4:D1190)-1)</f>
        <v/>
      </c>
    </row>
    <row r="1191">
      <c r="A1191" s="127">
        <f>原始数据_周度!A1189</f>
        <v/>
      </c>
      <c r="B1191" s="128">
        <f>IF(特征计算_周度!B1189="","",0.25*IF(特征计算_周度!B1189="",0,特征计算_周度!B1189)+0.25*IF(特征计算_周度!C1189="",0,特征计算_周度!C1189)+0.15*IF(特征计算_周度!D1189="",0,特征计算_周度!D1189)+0.15*IF(特征计算_周度!E1189="",0,特征计算_周度!E1189)+0.2*IF(特征计算_周度!F1189="",0,特征计算_周度!F1189))</f>
        <v/>
      </c>
      <c r="C1191" s="128">
        <f>IF(B1191="","",IF(OR(IF(特征计算_周度!B1189="",FALSE,特征计算_周度!B1189&gt;2),IF(特征计算_周度!C1189="",FALSE,特征计算_周度!C1189&gt;2),IF(特征计算_周度!G1189="",FALSE,特征计算_周度!G1189&gt;2),IF(特征计算_周度!E1189="",FALSE,特征计算_周度!E1189&gt;2),IF(特征计算_周度!F1189="",FALSE,特征计算_周度!F1189&gt;2)),MAX(B1191,MAX(IF(特征计算_周度!B1189="",0,特征计算_周度!B1189),IF(特征计算_周度!C1189="",0,特征计算_周度!C1189),IF(特征计算_周度!G1189="",0,特征计算_周度!G1189),IF(特征计算_周度!E1189="",0,特征计算_周度!E1189),IF(特征计算_周度!F1189="",0,特征计算_周度!F1189))),B1191))</f>
        <v/>
      </c>
      <c r="D1191" s="129">
        <f>原始数据_周度!B1189</f>
        <v/>
      </c>
      <c r="E1191" s="157">
        <f>IF(D1191="","",D1191/MAX(D$4:D1191)-1)</f>
        <v/>
      </c>
    </row>
    <row r="1192">
      <c r="A1192" s="127">
        <f>原始数据_周度!A1190</f>
        <v/>
      </c>
      <c r="B1192" s="128">
        <f>IF(特征计算_周度!B1190="","",0.25*IF(特征计算_周度!B1190="",0,特征计算_周度!B1190)+0.25*IF(特征计算_周度!C1190="",0,特征计算_周度!C1190)+0.15*IF(特征计算_周度!D1190="",0,特征计算_周度!D1190)+0.15*IF(特征计算_周度!E1190="",0,特征计算_周度!E1190)+0.2*IF(特征计算_周度!F1190="",0,特征计算_周度!F1190))</f>
        <v/>
      </c>
      <c r="C1192" s="128">
        <f>IF(B1192="","",IF(OR(IF(特征计算_周度!B1190="",FALSE,特征计算_周度!B1190&gt;2),IF(特征计算_周度!C1190="",FALSE,特征计算_周度!C1190&gt;2),IF(特征计算_周度!G1190="",FALSE,特征计算_周度!G1190&gt;2),IF(特征计算_周度!E1190="",FALSE,特征计算_周度!E1190&gt;2),IF(特征计算_周度!F1190="",FALSE,特征计算_周度!F1190&gt;2)),MAX(B1192,MAX(IF(特征计算_周度!B1190="",0,特征计算_周度!B1190),IF(特征计算_周度!C1190="",0,特征计算_周度!C1190),IF(特征计算_周度!G1190="",0,特征计算_周度!G1190),IF(特征计算_周度!E1190="",0,特征计算_周度!E1190),IF(特征计算_周度!F1190="",0,特征计算_周度!F1190))),B1192))</f>
        <v/>
      </c>
      <c r="D1192" s="129">
        <f>原始数据_周度!B1190</f>
        <v/>
      </c>
      <c r="E1192" s="157">
        <f>IF(D1192="","",D1192/MAX(D$4:D1192)-1)</f>
        <v/>
      </c>
    </row>
    <row r="1193">
      <c r="A1193" s="127">
        <f>原始数据_周度!A1191</f>
        <v/>
      </c>
      <c r="B1193" s="128">
        <f>IF(特征计算_周度!B1191="","",0.25*IF(特征计算_周度!B1191="",0,特征计算_周度!B1191)+0.25*IF(特征计算_周度!C1191="",0,特征计算_周度!C1191)+0.15*IF(特征计算_周度!D1191="",0,特征计算_周度!D1191)+0.15*IF(特征计算_周度!E1191="",0,特征计算_周度!E1191)+0.2*IF(特征计算_周度!F1191="",0,特征计算_周度!F1191))</f>
        <v/>
      </c>
      <c r="C1193" s="128">
        <f>IF(B1193="","",IF(OR(IF(特征计算_周度!B1191="",FALSE,特征计算_周度!B1191&gt;2),IF(特征计算_周度!C1191="",FALSE,特征计算_周度!C1191&gt;2),IF(特征计算_周度!G1191="",FALSE,特征计算_周度!G1191&gt;2),IF(特征计算_周度!E1191="",FALSE,特征计算_周度!E1191&gt;2),IF(特征计算_周度!F1191="",FALSE,特征计算_周度!F1191&gt;2)),MAX(B1193,MAX(IF(特征计算_周度!B1191="",0,特征计算_周度!B1191),IF(特征计算_周度!C1191="",0,特征计算_周度!C1191),IF(特征计算_周度!G1191="",0,特征计算_周度!G1191),IF(特征计算_周度!E1191="",0,特征计算_周度!E1191),IF(特征计算_周度!F1191="",0,特征计算_周度!F1191))),B1193))</f>
        <v/>
      </c>
      <c r="D1193" s="129">
        <f>原始数据_周度!B1191</f>
        <v/>
      </c>
      <c r="E1193" s="157">
        <f>IF(D1193="","",D1193/MAX(D$4:D1193)-1)</f>
        <v/>
      </c>
    </row>
    <row r="1194">
      <c r="A1194" s="127">
        <f>原始数据_周度!A1192</f>
        <v/>
      </c>
      <c r="B1194" s="128">
        <f>IF(特征计算_周度!B1192="","",0.25*IF(特征计算_周度!B1192="",0,特征计算_周度!B1192)+0.25*IF(特征计算_周度!C1192="",0,特征计算_周度!C1192)+0.15*IF(特征计算_周度!D1192="",0,特征计算_周度!D1192)+0.15*IF(特征计算_周度!E1192="",0,特征计算_周度!E1192)+0.2*IF(特征计算_周度!F1192="",0,特征计算_周度!F1192))</f>
        <v/>
      </c>
      <c r="C1194" s="128">
        <f>IF(B1194="","",IF(OR(IF(特征计算_周度!B1192="",FALSE,特征计算_周度!B1192&gt;2),IF(特征计算_周度!C1192="",FALSE,特征计算_周度!C1192&gt;2),IF(特征计算_周度!G1192="",FALSE,特征计算_周度!G1192&gt;2),IF(特征计算_周度!E1192="",FALSE,特征计算_周度!E1192&gt;2),IF(特征计算_周度!F1192="",FALSE,特征计算_周度!F1192&gt;2)),MAX(B1194,MAX(IF(特征计算_周度!B1192="",0,特征计算_周度!B1192),IF(特征计算_周度!C1192="",0,特征计算_周度!C1192),IF(特征计算_周度!G1192="",0,特征计算_周度!G1192),IF(特征计算_周度!E1192="",0,特征计算_周度!E1192),IF(特征计算_周度!F1192="",0,特征计算_周度!F1192))),B1194))</f>
        <v/>
      </c>
      <c r="D1194" s="129">
        <f>原始数据_周度!B1192</f>
        <v/>
      </c>
      <c r="E1194" s="157">
        <f>IF(D1194="","",D1194/MAX(D$4:D1194)-1)</f>
        <v/>
      </c>
    </row>
    <row r="1195">
      <c r="A1195" s="127">
        <f>原始数据_周度!A1193</f>
        <v/>
      </c>
      <c r="B1195" s="128">
        <f>IF(特征计算_周度!B1193="","",0.25*IF(特征计算_周度!B1193="",0,特征计算_周度!B1193)+0.25*IF(特征计算_周度!C1193="",0,特征计算_周度!C1193)+0.15*IF(特征计算_周度!D1193="",0,特征计算_周度!D1193)+0.15*IF(特征计算_周度!E1193="",0,特征计算_周度!E1193)+0.2*IF(特征计算_周度!F1193="",0,特征计算_周度!F1193))</f>
        <v/>
      </c>
      <c r="C1195" s="128">
        <f>IF(B1195="","",IF(OR(IF(特征计算_周度!B1193="",FALSE,特征计算_周度!B1193&gt;2),IF(特征计算_周度!C1193="",FALSE,特征计算_周度!C1193&gt;2),IF(特征计算_周度!G1193="",FALSE,特征计算_周度!G1193&gt;2),IF(特征计算_周度!E1193="",FALSE,特征计算_周度!E1193&gt;2),IF(特征计算_周度!F1193="",FALSE,特征计算_周度!F1193&gt;2)),MAX(B1195,MAX(IF(特征计算_周度!B1193="",0,特征计算_周度!B1193),IF(特征计算_周度!C1193="",0,特征计算_周度!C1193),IF(特征计算_周度!G1193="",0,特征计算_周度!G1193),IF(特征计算_周度!E1193="",0,特征计算_周度!E1193),IF(特征计算_周度!F1193="",0,特征计算_周度!F1193))),B1195))</f>
        <v/>
      </c>
      <c r="D1195" s="129">
        <f>原始数据_周度!B1193</f>
        <v/>
      </c>
      <c r="E1195" s="157">
        <f>IF(D1195="","",D1195/MAX(D$4:D1195)-1)</f>
        <v/>
      </c>
    </row>
    <row r="1196">
      <c r="A1196" s="127">
        <f>原始数据_周度!A1194</f>
        <v/>
      </c>
      <c r="B1196" s="128">
        <f>IF(特征计算_周度!B1194="","",0.25*IF(特征计算_周度!B1194="",0,特征计算_周度!B1194)+0.25*IF(特征计算_周度!C1194="",0,特征计算_周度!C1194)+0.15*IF(特征计算_周度!D1194="",0,特征计算_周度!D1194)+0.15*IF(特征计算_周度!E1194="",0,特征计算_周度!E1194)+0.2*IF(特征计算_周度!F1194="",0,特征计算_周度!F1194))</f>
        <v/>
      </c>
      <c r="C1196" s="128">
        <f>IF(B1196="","",IF(OR(IF(特征计算_周度!B1194="",FALSE,特征计算_周度!B1194&gt;2),IF(特征计算_周度!C1194="",FALSE,特征计算_周度!C1194&gt;2),IF(特征计算_周度!G1194="",FALSE,特征计算_周度!G1194&gt;2),IF(特征计算_周度!E1194="",FALSE,特征计算_周度!E1194&gt;2),IF(特征计算_周度!F1194="",FALSE,特征计算_周度!F1194&gt;2)),MAX(B1196,MAX(IF(特征计算_周度!B1194="",0,特征计算_周度!B1194),IF(特征计算_周度!C1194="",0,特征计算_周度!C1194),IF(特征计算_周度!G1194="",0,特征计算_周度!G1194),IF(特征计算_周度!E1194="",0,特征计算_周度!E1194),IF(特征计算_周度!F1194="",0,特征计算_周度!F1194))),B1196))</f>
        <v/>
      </c>
      <c r="D1196" s="129">
        <f>原始数据_周度!B1194</f>
        <v/>
      </c>
      <c r="E1196" s="157">
        <f>IF(D1196="","",D1196/MAX(D$4:D1196)-1)</f>
        <v/>
      </c>
    </row>
    <row r="1197">
      <c r="A1197" s="127">
        <f>原始数据_周度!A1195</f>
        <v/>
      </c>
      <c r="B1197" s="128">
        <f>IF(特征计算_周度!B1195="","",0.25*IF(特征计算_周度!B1195="",0,特征计算_周度!B1195)+0.25*IF(特征计算_周度!C1195="",0,特征计算_周度!C1195)+0.15*IF(特征计算_周度!D1195="",0,特征计算_周度!D1195)+0.15*IF(特征计算_周度!E1195="",0,特征计算_周度!E1195)+0.2*IF(特征计算_周度!F1195="",0,特征计算_周度!F1195))</f>
        <v/>
      </c>
      <c r="C1197" s="128">
        <f>IF(B1197="","",IF(OR(IF(特征计算_周度!B1195="",FALSE,特征计算_周度!B1195&gt;2),IF(特征计算_周度!C1195="",FALSE,特征计算_周度!C1195&gt;2),IF(特征计算_周度!G1195="",FALSE,特征计算_周度!G1195&gt;2),IF(特征计算_周度!E1195="",FALSE,特征计算_周度!E1195&gt;2),IF(特征计算_周度!F1195="",FALSE,特征计算_周度!F1195&gt;2)),MAX(B1197,MAX(IF(特征计算_周度!B1195="",0,特征计算_周度!B1195),IF(特征计算_周度!C1195="",0,特征计算_周度!C1195),IF(特征计算_周度!G1195="",0,特征计算_周度!G1195),IF(特征计算_周度!E1195="",0,特征计算_周度!E1195),IF(特征计算_周度!F1195="",0,特征计算_周度!F1195))),B1197))</f>
        <v/>
      </c>
      <c r="D1197" s="129">
        <f>原始数据_周度!B1195</f>
        <v/>
      </c>
      <c r="E1197" s="157">
        <f>IF(D1197="","",D1197/MAX(D$4:D1197)-1)</f>
        <v/>
      </c>
    </row>
    <row r="1198">
      <c r="A1198" s="127">
        <f>原始数据_周度!A1196</f>
        <v/>
      </c>
      <c r="B1198" s="128">
        <f>IF(特征计算_周度!B1196="","",0.25*IF(特征计算_周度!B1196="",0,特征计算_周度!B1196)+0.25*IF(特征计算_周度!C1196="",0,特征计算_周度!C1196)+0.15*IF(特征计算_周度!D1196="",0,特征计算_周度!D1196)+0.15*IF(特征计算_周度!E1196="",0,特征计算_周度!E1196)+0.2*IF(特征计算_周度!F1196="",0,特征计算_周度!F1196))</f>
        <v/>
      </c>
      <c r="C1198" s="128">
        <f>IF(B1198="","",IF(OR(IF(特征计算_周度!B1196="",FALSE,特征计算_周度!B1196&gt;2),IF(特征计算_周度!C1196="",FALSE,特征计算_周度!C1196&gt;2),IF(特征计算_周度!G1196="",FALSE,特征计算_周度!G1196&gt;2),IF(特征计算_周度!E1196="",FALSE,特征计算_周度!E1196&gt;2),IF(特征计算_周度!F1196="",FALSE,特征计算_周度!F1196&gt;2)),MAX(B1198,MAX(IF(特征计算_周度!B1196="",0,特征计算_周度!B1196),IF(特征计算_周度!C1196="",0,特征计算_周度!C1196),IF(特征计算_周度!G1196="",0,特征计算_周度!G1196),IF(特征计算_周度!E1196="",0,特征计算_周度!E1196),IF(特征计算_周度!F1196="",0,特征计算_周度!F1196))),B1198))</f>
        <v/>
      </c>
      <c r="D1198" s="129">
        <f>原始数据_周度!B1196</f>
        <v/>
      </c>
      <c r="E1198" s="157">
        <f>IF(D1198="","",D1198/MAX(D$4:D1198)-1)</f>
        <v/>
      </c>
    </row>
    <row r="1199">
      <c r="A1199" s="127">
        <f>原始数据_周度!A1197</f>
        <v/>
      </c>
      <c r="B1199" s="128">
        <f>IF(特征计算_周度!B1197="","",0.25*IF(特征计算_周度!B1197="",0,特征计算_周度!B1197)+0.25*IF(特征计算_周度!C1197="",0,特征计算_周度!C1197)+0.15*IF(特征计算_周度!D1197="",0,特征计算_周度!D1197)+0.15*IF(特征计算_周度!E1197="",0,特征计算_周度!E1197)+0.2*IF(特征计算_周度!F1197="",0,特征计算_周度!F1197))</f>
        <v/>
      </c>
      <c r="C1199" s="128">
        <f>IF(B1199="","",IF(OR(IF(特征计算_周度!B1197="",FALSE,特征计算_周度!B1197&gt;2),IF(特征计算_周度!C1197="",FALSE,特征计算_周度!C1197&gt;2),IF(特征计算_周度!G1197="",FALSE,特征计算_周度!G1197&gt;2),IF(特征计算_周度!E1197="",FALSE,特征计算_周度!E1197&gt;2),IF(特征计算_周度!F1197="",FALSE,特征计算_周度!F1197&gt;2)),MAX(B1199,MAX(IF(特征计算_周度!B1197="",0,特征计算_周度!B1197),IF(特征计算_周度!C1197="",0,特征计算_周度!C1197),IF(特征计算_周度!G1197="",0,特征计算_周度!G1197),IF(特征计算_周度!E1197="",0,特征计算_周度!E1197),IF(特征计算_周度!F1197="",0,特征计算_周度!F1197))),B1199))</f>
        <v/>
      </c>
      <c r="D1199" s="129">
        <f>原始数据_周度!B1197</f>
        <v/>
      </c>
      <c r="E1199" s="157">
        <f>IF(D1199="","",D1199/MAX(D$4:D1199)-1)</f>
        <v/>
      </c>
    </row>
    <row r="1200">
      <c r="A1200" s="127">
        <f>原始数据_周度!A1198</f>
        <v/>
      </c>
      <c r="B1200" s="128">
        <f>IF(特征计算_周度!B1198="","",0.25*IF(特征计算_周度!B1198="",0,特征计算_周度!B1198)+0.25*IF(特征计算_周度!C1198="",0,特征计算_周度!C1198)+0.15*IF(特征计算_周度!D1198="",0,特征计算_周度!D1198)+0.15*IF(特征计算_周度!E1198="",0,特征计算_周度!E1198)+0.2*IF(特征计算_周度!F1198="",0,特征计算_周度!F1198))</f>
        <v/>
      </c>
      <c r="C1200" s="128">
        <f>IF(B1200="","",IF(OR(IF(特征计算_周度!B1198="",FALSE,特征计算_周度!B1198&gt;2),IF(特征计算_周度!C1198="",FALSE,特征计算_周度!C1198&gt;2),IF(特征计算_周度!G1198="",FALSE,特征计算_周度!G1198&gt;2),IF(特征计算_周度!E1198="",FALSE,特征计算_周度!E1198&gt;2),IF(特征计算_周度!F1198="",FALSE,特征计算_周度!F1198&gt;2)),MAX(B1200,MAX(IF(特征计算_周度!B1198="",0,特征计算_周度!B1198),IF(特征计算_周度!C1198="",0,特征计算_周度!C1198),IF(特征计算_周度!G1198="",0,特征计算_周度!G1198),IF(特征计算_周度!E1198="",0,特征计算_周度!E1198),IF(特征计算_周度!F1198="",0,特征计算_周度!F1198))),B1200))</f>
        <v/>
      </c>
      <c r="D1200" s="129">
        <f>原始数据_周度!B1198</f>
        <v/>
      </c>
      <c r="E1200" s="157">
        <f>IF(D1200="","",D1200/MAX(D$4:D1200)-1)</f>
        <v/>
      </c>
    </row>
    <row r="1201">
      <c r="A1201" s="127">
        <f>原始数据_周度!A1199</f>
        <v/>
      </c>
      <c r="B1201" s="128">
        <f>IF(特征计算_周度!B1199="","",0.25*IF(特征计算_周度!B1199="",0,特征计算_周度!B1199)+0.25*IF(特征计算_周度!C1199="",0,特征计算_周度!C1199)+0.15*IF(特征计算_周度!D1199="",0,特征计算_周度!D1199)+0.15*IF(特征计算_周度!E1199="",0,特征计算_周度!E1199)+0.2*IF(特征计算_周度!F1199="",0,特征计算_周度!F1199))</f>
        <v/>
      </c>
      <c r="C1201" s="128">
        <f>IF(B1201="","",IF(OR(IF(特征计算_周度!B1199="",FALSE,特征计算_周度!B1199&gt;2),IF(特征计算_周度!C1199="",FALSE,特征计算_周度!C1199&gt;2),IF(特征计算_周度!G1199="",FALSE,特征计算_周度!G1199&gt;2),IF(特征计算_周度!E1199="",FALSE,特征计算_周度!E1199&gt;2),IF(特征计算_周度!F1199="",FALSE,特征计算_周度!F1199&gt;2)),MAX(B1201,MAX(IF(特征计算_周度!B1199="",0,特征计算_周度!B1199),IF(特征计算_周度!C1199="",0,特征计算_周度!C1199),IF(特征计算_周度!G1199="",0,特征计算_周度!G1199),IF(特征计算_周度!E1199="",0,特征计算_周度!E1199),IF(特征计算_周度!F1199="",0,特征计算_周度!F1199))),B1201))</f>
        <v/>
      </c>
      <c r="D1201" s="129">
        <f>原始数据_周度!B1199</f>
        <v/>
      </c>
      <c r="E1201" s="157">
        <f>IF(D1201="","",D1201/MAX(D$4:D1201)-1)</f>
        <v/>
      </c>
    </row>
    <row r="1202">
      <c r="A1202" s="127">
        <f>原始数据_周度!A1200</f>
        <v/>
      </c>
      <c r="B1202" s="128">
        <f>IF(特征计算_周度!B1200="","",0.25*IF(特征计算_周度!B1200="",0,特征计算_周度!B1200)+0.25*IF(特征计算_周度!C1200="",0,特征计算_周度!C1200)+0.15*IF(特征计算_周度!D1200="",0,特征计算_周度!D1200)+0.15*IF(特征计算_周度!E1200="",0,特征计算_周度!E1200)+0.2*IF(特征计算_周度!F1200="",0,特征计算_周度!F1200))</f>
        <v/>
      </c>
      <c r="C1202" s="128">
        <f>IF(B1202="","",IF(OR(IF(特征计算_周度!B1200="",FALSE,特征计算_周度!B1200&gt;2),IF(特征计算_周度!C1200="",FALSE,特征计算_周度!C1200&gt;2),IF(特征计算_周度!G1200="",FALSE,特征计算_周度!G1200&gt;2),IF(特征计算_周度!E1200="",FALSE,特征计算_周度!E1200&gt;2),IF(特征计算_周度!F1200="",FALSE,特征计算_周度!F1200&gt;2)),MAX(B1202,MAX(IF(特征计算_周度!B1200="",0,特征计算_周度!B1200),IF(特征计算_周度!C1200="",0,特征计算_周度!C1200),IF(特征计算_周度!G1200="",0,特征计算_周度!G1200),IF(特征计算_周度!E1200="",0,特征计算_周度!E1200),IF(特征计算_周度!F1200="",0,特征计算_周度!F1200))),B1202))</f>
        <v/>
      </c>
      <c r="D1202" s="129">
        <f>原始数据_周度!B1200</f>
        <v/>
      </c>
      <c r="E1202" s="157">
        <f>IF(D1202="","",D1202/MAX(D$4:D1202)-1)</f>
        <v/>
      </c>
    </row>
    <row r="1203">
      <c r="A1203" s="127">
        <f>原始数据_周度!A1201</f>
        <v/>
      </c>
      <c r="B1203" s="128">
        <f>IF(特征计算_周度!B1201="","",0.25*IF(特征计算_周度!B1201="",0,特征计算_周度!B1201)+0.25*IF(特征计算_周度!C1201="",0,特征计算_周度!C1201)+0.15*IF(特征计算_周度!D1201="",0,特征计算_周度!D1201)+0.15*IF(特征计算_周度!E1201="",0,特征计算_周度!E1201)+0.2*IF(特征计算_周度!F1201="",0,特征计算_周度!F1201))</f>
        <v/>
      </c>
      <c r="C1203" s="128">
        <f>IF(B1203="","",IF(OR(IF(特征计算_周度!B1201="",FALSE,特征计算_周度!B1201&gt;2),IF(特征计算_周度!C1201="",FALSE,特征计算_周度!C1201&gt;2),IF(特征计算_周度!G1201="",FALSE,特征计算_周度!G1201&gt;2),IF(特征计算_周度!E1201="",FALSE,特征计算_周度!E1201&gt;2),IF(特征计算_周度!F1201="",FALSE,特征计算_周度!F1201&gt;2)),MAX(B1203,MAX(IF(特征计算_周度!B1201="",0,特征计算_周度!B1201),IF(特征计算_周度!C1201="",0,特征计算_周度!C1201),IF(特征计算_周度!G1201="",0,特征计算_周度!G1201),IF(特征计算_周度!E1201="",0,特征计算_周度!E1201),IF(特征计算_周度!F1201="",0,特征计算_周度!F1201))),B1203))</f>
        <v/>
      </c>
      <c r="D1203" s="129">
        <f>原始数据_周度!B1201</f>
        <v/>
      </c>
      <c r="E1203" s="157">
        <f>IF(D1203="","",D1203/MAX(D$4:D1203)-1)</f>
        <v/>
      </c>
    </row>
    <row r="1204">
      <c r="A1204" s="127">
        <f>原始数据_周度!A1202</f>
        <v/>
      </c>
      <c r="B1204" s="128">
        <f>IF(特征计算_周度!B1202="","",0.25*IF(特征计算_周度!B1202="",0,特征计算_周度!B1202)+0.25*IF(特征计算_周度!C1202="",0,特征计算_周度!C1202)+0.15*IF(特征计算_周度!D1202="",0,特征计算_周度!D1202)+0.15*IF(特征计算_周度!E1202="",0,特征计算_周度!E1202)+0.2*IF(特征计算_周度!F1202="",0,特征计算_周度!F1202))</f>
        <v/>
      </c>
      <c r="C1204" s="128">
        <f>IF(B1204="","",IF(OR(IF(特征计算_周度!B1202="",FALSE,特征计算_周度!B1202&gt;2),IF(特征计算_周度!C1202="",FALSE,特征计算_周度!C1202&gt;2),IF(特征计算_周度!G1202="",FALSE,特征计算_周度!G1202&gt;2),IF(特征计算_周度!E1202="",FALSE,特征计算_周度!E1202&gt;2),IF(特征计算_周度!F1202="",FALSE,特征计算_周度!F1202&gt;2)),MAX(B1204,MAX(IF(特征计算_周度!B1202="",0,特征计算_周度!B1202),IF(特征计算_周度!C1202="",0,特征计算_周度!C1202),IF(特征计算_周度!G1202="",0,特征计算_周度!G1202),IF(特征计算_周度!E1202="",0,特征计算_周度!E1202),IF(特征计算_周度!F1202="",0,特征计算_周度!F1202))),B1204))</f>
        <v/>
      </c>
      <c r="D1204" s="129">
        <f>原始数据_周度!B1202</f>
        <v/>
      </c>
      <c r="E1204" s="157">
        <f>IF(D1204="","",D1204/MAX(D$4:D1204)-1)</f>
        <v/>
      </c>
    </row>
    <row r="1205">
      <c r="A1205" s="127">
        <f>原始数据_周度!A1203</f>
        <v/>
      </c>
      <c r="B1205" s="128">
        <f>IF(特征计算_周度!B1203="","",0.25*IF(特征计算_周度!B1203="",0,特征计算_周度!B1203)+0.25*IF(特征计算_周度!C1203="",0,特征计算_周度!C1203)+0.15*IF(特征计算_周度!D1203="",0,特征计算_周度!D1203)+0.15*IF(特征计算_周度!E1203="",0,特征计算_周度!E1203)+0.2*IF(特征计算_周度!F1203="",0,特征计算_周度!F1203))</f>
        <v/>
      </c>
      <c r="C1205" s="128">
        <f>IF(B1205="","",IF(OR(IF(特征计算_周度!B1203="",FALSE,特征计算_周度!B1203&gt;2),IF(特征计算_周度!C1203="",FALSE,特征计算_周度!C1203&gt;2),IF(特征计算_周度!G1203="",FALSE,特征计算_周度!G1203&gt;2),IF(特征计算_周度!E1203="",FALSE,特征计算_周度!E1203&gt;2),IF(特征计算_周度!F1203="",FALSE,特征计算_周度!F1203&gt;2)),MAX(B1205,MAX(IF(特征计算_周度!B1203="",0,特征计算_周度!B1203),IF(特征计算_周度!C1203="",0,特征计算_周度!C1203),IF(特征计算_周度!G1203="",0,特征计算_周度!G1203),IF(特征计算_周度!E1203="",0,特征计算_周度!E1203),IF(特征计算_周度!F1203="",0,特征计算_周度!F1203))),B1205))</f>
        <v/>
      </c>
      <c r="D1205" s="129">
        <f>原始数据_周度!B1203</f>
        <v/>
      </c>
      <c r="E1205" s="157">
        <f>IF(D1205="","",D1205/MAX(D$4:D1205)-1)</f>
        <v/>
      </c>
    </row>
    <row r="1206">
      <c r="A1206" s="127">
        <f>原始数据_周度!A1204</f>
        <v/>
      </c>
      <c r="B1206" s="128">
        <f>IF(特征计算_周度!B1204="","",0.25*IF(特征计算_周度!B1204="",0,特征计算_周度!B1204)+0.25*IF(特征计算_周度!C1204="",0,特征计算_周度!C1204)+0.15*IF(特征计算_周度!D1204="",0,特征计算_周度!D1204)+0.15*IF(特征计算_周度!E1204="",0,特征计算_周度!E1204)+0.2*IF(特征计算_周度!F1204="",0,特征计算_周度!F1204))</f>
        <v/>
      </c>
      <c r="C1206" s="128">
        <f>IF(B1206="","",IF(OR(IF(特征计算_周度!B1204="",FALSE,特征计算_周度!B1204&gt;2),IF(特征计算_周度!C1204="",FALSE,特征计算_周度!C1204&gt;2),IF(特征计算_周度!G1204="",FALSE,特征计算_周度!G1204&gt;2),IF(特征计算_周度!E1204="",FALSE,特征计算_周度!E1204&gt;2),IF(特征计算_周度!F1204="",FALSE,特征计算_周度!F1204&gt;2)),MAX(B1206,MAX(IF(特征计算_周度!B1204="",0,特征计算_周度!B1204),IF(特征计算_周度!C1204="",0,特征计算_周度!C1204),IF(特征计算_周度!G1204="",0,特征计算_周度!G1204),IF(特征计算_周度!E1204="",0,特征计算_周度!E1204),IF(特征计算_周度!F1204="",0,特征计算_周度!F1204))),B1206))</f>
        <v/>
      </c>
      <c r="D1206" s="129">
        <f>原始数据_周度!B1204</f>
        <v/>
      </c>
      <c r="E1206" s="157">
        <f>IF(D1206="","",D1206/MAX(D$4:D1206)-1)</f>
        <v/>
      </c>
    </row>
    <row r="1207">
      <c r="A1207" s="127">
        <f>原始数据_周度!A1205</f>
        <v/>
      </c>
      <c r="B1207" s="128">
        <f>IF(特征计算_周度!B1205="","",0.25*IF(特征计算_周度!B1205="",0,特征计算_周度!B1205)+0.25*IF(特征计算_周度!C1205="",0,特征计算_周度!C1205)+0.15*IF(特征计算_周度!D1205="",0,特征计算_周度!D1205)+0.15*IF(特征计算_周度!E1205="",0,特征计算_周度!E1205)+0.2*IF(特征计算_周度!F1205="",0,特征计算_周度!F1205))</f>
        <v/>
      </c>
      <c r="C1207" s="128">
        <f>IF(B1207="","",IF(OR(IF(特征计算_周度!B1205="",FALSE,特征计算_周度!B1205&gt;2),IF(特征计算_周度!C1205="",FALSE,特征计算_周度!C1205&gt;2),IF(特征计算_周度!G1205="",FALSE,特征计算_周度!G1205&gt;2),IF(特征计算_周度!E1205="",FALSE,特征计算_周度!E1205&gt;2),IF(特征计算_周度!F1205="",FALSE,特征计算_周度!F1205&gt;2)),MAX(B1207,MAX(IF(特征计算_周度!B1205="",0,特征计算_周度!B1205),IF(特征计算_周度!C1205="",0,特征计算_周度!C1205),IF(特征计算_周度!G1205="",0,特征计算_周度!G1205),IF(特征计算_周度!E1205="",0,特征计算_周度!E1205),IF(特征计算_周度!F1205="",0,特征计算_周度!F1205))),B1207))</f>
        <v/>
      </c>
      <c r="D1207" s="129">
        <f>原始数据_周度!B1205</f>
        <v/>
      </c>
      <c r="E1207" s="157">
        <f>IF(D1207="","",D1207/MAX(D$4:D1207)-1)</f>
        <v/>
      </c>
    </row>
    <row r="1208">
      <c r="A1208" s="127">
        <f>原始数据_周度!A1206</f>
        <v/>
      </c>
      <c r="B1208" s="128">
        <f>IF(特征计算_周度!B1206="","",0.25*IF(特征计算_周度!B1206="",0,特征计算_周度!B1206)+0.25*IF(特征计算_周度!C1206="",0,特征计算_周度!C1206)+0.15*IF(特征计算_周度!D1206="",0,特征计算_周度!D1206)+0.15*IF(特征计算_周度!E1206="",0,特征计算_周度!E1206)+0.2*IF(特征计算_周度!F1206="",0,特征计算_周度!F1206))</f>
        <v/>
      </c>
      <c r="C1208" s="128">
        <f>IF(B1208="","",IF(OR(IF(特征计算_周度!B1206="",FALSE,特征计算_周度!B1206&gt;2),IF(特征计算_周度!C1206="",FALSE,特征计算_周度!C1206&gt;2),IF(特征计算_周度!G1206="",FALSE,特征计算_周度!G1206&gt;2),IF(特征计算_周度!E1206="",FALSE,特征计算_周度!E1206&gt;2),IF(特征计算_周度!F1206="",FALSE,特征计算_周度!F1206&gt;2)),MAX(B1208,MAX(IF(特征计算_周度!B1206="",0,特征计算_周度!B1206),IF(特征计算_周度!C1206="",0,特征计算_周度!C1206),IF(特征计算_周度!G1206="",0,特征计算_周度!G1206),IF(特征计算_周度!E1206="",0,特征计算_周度!E1206),IF(特征计算_周度!F1206="",0,特征计算_周度!F1206))),B1208))</f>
        <v/>
      </c>
      <c r="D1208" s="129">
        <f>原始数据_周度!B1206</f>
        <v/>
      </c>
      <c r="E1208" s="157">
        <f>IF(D1208="","",D1208/MAX(D$4:D1208)-1)</f>
        <v/>
      </c>
    </row>
    <row r="1209">
      <c r="A1209" s="127">
        <f>原始数据_周度!A1207</f>
        <v/>
      </c>
      <c r="B1209" s="128">
        <f>IF(特征计算_周度!B1207="","",0.25*IF(特征计算_周度!B1207="",0,特征计算_周度!B1207)+0.25*IF(特征计算_周度!C1207="",0,特征计算_周度!C1207)+0.15*IF(特征计算_周度!D1207="",0,特征计算_周度!D1207)+0.15*IF(特征计算_周度!E1207="",0,特征计算_周度!E1207)+0.2*IF(特征计算_周度!F1207="",0,特征计算_周度!F1207))</f>
        <v/>
      </c>
      <c r="C1209" s="128">
        <f>IF(B1209="","",IF(OR(IF(特征计算_周度!B1207="",FALSE,特征计算_周度!B1207&gt;2),IF(特征计算_周度!C1207="",FALSE,特征计算_周度!C1207&gt;2),IF(特征计算_周度!G1207="",FALSE,特征计算_周度!G1207&gt;2),IF(特征计算_周度!E1207="",FALSE,特征计算_周度!E1207&gt;2),IF(特征计算_周度!F1207="",FALSE,特征计算_周度!F1207&gt;2)),MAX(B1209,MAX(IF(特征计算_周度!B1207="",0,特征计算_周度!B1207),IF(特征计算_周度!C1207="",0,特征计算_周度!C1207),IF(特征计算_周度!G1207="",0,特征计算_周度!G1207),IF(特征计算_周度!E1207="",0,特征计算_周度!E1207),IF(特征计算_周度!F1207="",0,特征计算_周度!F1207))),B1209))</f>
        <v/>
      </c>
      <c r="D1209" s="129">
        <f>原始数据_周度!B1207</f>
        <v/>
      </c>
      <c r="E1209" s="157">
        <f>IF(D1209="","",D1209/MAX(D$4:D1209)-1)</f>
        <v/>
      </c>
    </row>
    <row r="1210">
      <c r="A1210" s="127">
        <f>原始数据_周度!A1208</f>
        <v/>
      </c>
      <c r="B1210" s="128">
        <f>IF(特征计算_周度!B1208="","",0.25*IF(特征计算_周度!B1208="",0,特征计算_周度!B1208)+0.25*IF(特征计算_周度!C1208="",0,特征计算_周度!C1208)+0.15*IF(特征计算_周度!D1208="",0,特征计算_周度!D1208)+0.15*IF(特征计算_周度!E1208="",0,特征计算_周度!E1208)+0.2*IF(特征计算_周度!F1208="",0,特征计算_周度!F1208))</f>
        <v/>
      </c>
      <c r="C1210" s="128">
        <f>IF(B1210="","",IF(OR(IF(特征计算_周度!B1208="",FALSE,特征计算_周度!B1208&gt;2),IF(特征计算_周度!C1208="",FALSE,特征计算_周度!C1208&gt;2),IF(特征计算_周度!G1208="",FALSE,特征计算_周度!G1208&gt;2),IF(特征计算_周度!E1208="",FALSE,特征计算_周度!E1208&gt;2),IF(特征计算_周度!F1208="",FALSE,特征计算_周度!F1208&gt;2)),MAX(B1210,MAX(IF(特征计算_周度!B1208="",0,特征计算_周度!B1208),IF(特征计算_周度!C1208="",0,特征计算_周度!C1208),IF(特征计算_周度!G1208="",0,特征计算_周度!G1208),IF(特征计算_周度!E1208="",0,特征计算_周度!E1208),IF(特征计算_周度!F1208="",0,特征计算_周度!F1208))),B1210))</f>
        <v/>
      </c>
      <c r="D1210" s="129">
        <f>原始数据_周度!B1208</f>
        <v/>
      </c>
      <c r="E1210" s="157">
        <f>IF(D1210="","",D1210/MAX(D$4:D1210)-1)</f>
        <v/>
      </c>
    </row>
    <row r="1211">
      <c r="A1211" s="127">
        <f>原始数据_周度!A1209</f>
        <v/>
      </c>
      <c r="B1211" s="128">
        <f>IF(特征计算_周度!B1209="","",0.25*IF(特征计算_周度!B1209="",0,特征计算_周度!B1209)+0.25*IF(特征计算_周度!C1209="",0,特征计算_周度!C1209)+0.15*IF(特征计算_周度!D1209="",0,特征计算_周度!D1209)+0.15*IF(特征计算_周度!E1209="",0,特征计算_周度!E1209)+0.2*IF(特征计算_周度!F1209="",0,特征计算_周度!F1209))</f>
        <v/>
      </c>
      <c r="C1211" s="128">
        <f>IF(B1211="","",IF(OR(IF(特征计算_周度!B1209="",FALSE,特征计算_周度!B1209&gt;2),IF(特征计算_周度!C1209="",FALSE,特征计算_周度!C1209&gt;2),IF(特征计算_周度!G1209="",FALSE,特征计算_周度!G1209&gt;2),IF(特征计算_周度!E1209="",FALSE,特征计算_周度!E1209&gt;2),IF(特征计算_周度!F1209="",FALSE,特征计算_周度!F1209&gt;2)),MAX(B1211,MAX(IF(特征计算_周度!B1209="",0,特征计算_周度!B1209),IF(特征计算_周度!C1209="",0,特征计算_周度!C1209),IF(特征计算_周度!G1209="",0,特征计算_周度!G1209),IF(特征计算_周度!E1209="",0,特征计算_周度!E1209),IF(特征计算_周度!F1209="",0,特征计算_周度!F1209))),B1211))</f>
        <v/>
      </c>
      <c r="D1211" s="129">
        <f>原始数据_周度!B1209</f>
        <v/>
      </c>
      <c r="E1211" s="157">
        <f>IF(D1211="","",D1211/MAX(D$4:D1211)-1)</f>
        <v/>
      </c>
    </row>
    <row r="1212">
      <c r="A1212" s="127">
        <f>原始数据_周度!A1210</f>
        <v/>
      </c>
      <c r="B1212" s="128">
        <f>IF(特征计算_周度!B1210="","",0.25*IF(特征计算_周度!B1210="",0,特征计算_周度!B1210)+0.25*IF(特征计算_周度!C1210="",0,特征计算_周度!C1210)+0.15*IF(特征计算_周度!D1210="",0,特征计算_周度!D1210)+0.15*IF(特征计算_周度!E1210="",0,特征计算_周度!E1210)+0.2*IF(特征计算_周度!F1210="",0,特征计算_周度!F1210))</f>
        <v/>
      </c>
      <c r="C1212" s="128">
        <f>IF(B1212="","",IF(OR(IF(特征计算_周度!B1210="",FALSE,特征计算_周度!B1210&gt;2),IF(特征计算_周度!C1210="",FALSE,特征计算_周度!C1210&gt;2),IF(特征计算_周度!G1210="",FALSE,特征计算_周度!G1210&gt;2),IF(特征计算_周度!E1210="",FALSE,特征计算_周度!E1210&gt;2),IF(特征计算_周度!F1210="",FALSE,特征计算_周度!F1210&gt;2)),MAX(B1212,MAX(IF(特征计算_周度!B1210="",0,特征计算_周度!B1210),IF(特征计算_周度!C1210="",0,特征计算_周度!C1210),IF(特征计算_周度!G1210="",0,特征计算_周度!G1210),IF(特征计算_周度!E1210="",0,特征计算_周度!E1210),IF(特征计算_周度!F1210="",0,特征计算_周度!F1210))),B1212))</f>
        <v/>
      </c>
      <c r="D1212" s="129">
        <f>原始数据_周度!B1210</f>
        <v/>
      </c>
      <c r="E1212" s="157">
        <f>IF(D1212="","",D1212/MAX(D$4:D1212)-1)</f>
        <v/>
      </c>
    </row>
    <row r="1213">
      <c r="A1213" s="127">
        <f>原始数据_周度!A1211</f>
        <v/>
      </c>
      <c r="B1213" s="128">
        <f>IF(特征计算_周度!B1211="","",0.25*IF(特征计算_周度!B1211="",0,特征计算_周度!B1211)+0.25*IF(特征计算_周度!C1211="",0,特征计算_周度!C1211)+0.15*IF(特征计算_周度!D1211="",0,特征计算_周度!D1211)+0.15*IF(特征计算_周度!E1211="",0,特征计算_周度!E1211)+0.2*IF(特征计算_周度!F1211="",0,特征计算_周度!F1211))</f>
        <v/>
      </c>
      <c r="C1213" s="128">
        <f>IF(B1213="","",IF(OR(IF(特征计算_周度!B1211="",FALSE,特征计算_周度!B1211&gt;2),IF(特征计算_周度!C1211="",FALSE,特征计算_周度!C1211&gt;2),IF(特征计算_周度!G1211="",FALSE,特征计算_周度!G1211&gt;2),IF(特征计算_周度!E1211="",FALSE,特征计算_周度!E1211&gt;2),IF(特征计算_周度!F1211="",FALSE,特征计算_周度!F1211&gt;2)),MAX(B1213,MAX(IF(特征计算_周度!B1211="",0,特征计算_周度!B1211),IF(特征计算_周度!C1211="",0,特征计算_周度!C1211),IF(特征计算_周度!G1211="",0,特征计算_周度!G1211),IF(特征计算_周度!E1211="",0,特征计算_周度!E1211),IF(特征计算_周度!F1211="",0,特征计算_周度!F1211))),B1213))</f>
        <v/>
      </c>
      <c r="D1213" s="129">
        <f>原始数据_周度!B1211</f>
        <v/>
      </c>
      <c r="E1213" s="157">
        <f>IF(D1213="","",D1213/MAX(D$4:D1213)-1)</f>
        <v/>
      </c>
    </row>
    <row r="1214">
      <c r="A1214" s="127">
        <f>原始数据_周度!A1212</f>
        <v/>
      </c>
      <c r="B1214" s="128">
        <f>IF(特征计算_周度!B1212="","",0.25*IF(特征计算_周度!B1212="",0,特征计算_周度!B1212)+0.25*IF(特征计算_周度!C1212="",0,特征计算_周度!C1212)+0.15*IF(特征计算_周度!D1212="",0,特征计算_周度!D1212)+0.15*IF(特征计算_周度!E1212="",0,特征计算_周度!E1212)+0.2*IF(特征计算_周度!F1212="",0,特征计算_周度!F1212))</f>
        <v/>
      </c>
      <c r="C1214" s="128">
        <f>IF(B1214="","",IF(OR(IF(特征计算_周度!B1212="",FALSE,特征计算_周度!B1212&gt;2),IF(特征计算_周度!C1212="",FALSE,特征计算_周度!C1212&gt;2),IF(特征计算_周度!G1212="",FALSE,特征计算_周度!G1212&gt;2),IF(特征计算_周度!E1212="",FALSE,特征计算_周度!E1212&gt;2),IF(特征计算_周度!F1212="",FALSE,特征计算_周度!F1212&gt;2)),MAX(B1214,MAX(IF(特征计算_周度!B1212="",0,特征计算_周度!B1212),IF(特征计算_周度!C1212="",0,特征计算_周度!C1212),IF(特征计算_周度!G1212="",0,特征计算_周度!G1212),IF(特征计算_周度!E1212="",0,特征计算_周度!E1212),IF(特征计算_周度!F1212="",0,特征计算_周度!F1212))),B1214))</f>
        <v/>
      </c>
      <c r="D1214" s="129">
        <f>原始数据_周度!B1212</f>
        <v/>
      </c>
      <c r="E1214" s="157">
        <f>IF(D1214="","",D1214/MAX(D$4:D1214)-1)</f>
        <v/>
      </c>
    </row>
    <row r="1215">
      <c r="A1215" s="127">
        <f>原始数据_周度!A1213</f>
        <v/>
      </c>
      <c r="B1215" s="128">
        <f>IF(特征计算_周度!B1213="","",0.25*IF(特征计算_周度!B1213="",0,特征计算_周度!B1213)+0.25*IF(特征计算_周度!C1213="",0,特征计算_周度!C1213)+0.15*IF(特征计算_周度!D1213="",0,特征计算_周度!D1213)+0.15*IF(特征计算_周度!E1213="",0,特征计算_周度!E1213)+0.2*IF(特征计算_周度!F1213="",0,特征计算_周度!F1213))</f>
        <v/>
      </c>
      <c r="C1215" s="128">
        <f>IF(B1215="","",IF(OR(IF(特征计算_周度!B1213="",FALSE,特征计算_周度!B1213&gt;2),IF(特征计算_周度!C1213="",FALSE,特征计算_周度!C1213&gt;2),IF(特征计算_周度!G1213="",FALSE,特征计算_周度!G1213&gt;2),IF(特征计算_周度!E1213="",FALSE,特征计算_周度!E1213&gt;2),IF(特征计算_周度!F1213="",FALSE,特征计算_周度!F1213&gt;2)),MAX(B1215,MAX(IF(特征计算_周度!B1213="",0,特征计算_周度!B1213),IF(特征计算_周度!C1213="",0,特征计算_周度!C1213),IF(特征计算_周度!G1213="",0,特征计算_周度!G1213),IF(特征计算_周度!E1213="",0,特征计算_周度!E1213),IF(特征计算_周度!F1213="",0,特征计算_周度!F1213))),B1215))</f>
        <v/>
      </c>
      <c r="D1215" s="129">
        <f>原始数据_周度!B1213</f>
        <v/>
      </c>
      <c r="E1215" s="157">
        <f>IF(D1215="","",D1215/MAX(D$4:D1215)-1)</f>
        <v/>
      </c>
    </row>
    <row r="1216">
      <c r="A1216" s="127">
        <f>原始数据_周度!A1214</f>
        <v/>
      </c>
      <c r="B1216" s="128">
        <f>IF(特征计算_周度!B1214="","",0.25*IF(特征计算_周度!B1214="",0,特征计算_周度!B1214)+0.25*IF(特征计算_周度!C1214="",0,特征计算_周度!C1214)+0.15*IF(特征计算_周度!D1214="",0,特征计算_周度!D1214)+0.15*IF(特征计算_周度!E1214="",0,特征计算_周度!E1214)+0.2*IF(特征计算_周度!F1214="",0,特征计算_周度!F1214))</f>
        <v/>
      </c>
      <c r="C1216" s="128">
        <f>IF(B1216="","",IF(OR(IF(特征计算_周度!B1214="",FALSE,特征计算_周度!B1214&gt;2),IF(特征计算_周度!C1214="",FALSE,特征计算_周度!C1214&gt;2),IF(特征计算_周度!G1214="",FALSE,特征计算_周度!G1214&gt;2),IF(特征计算_周度!E1214="",FALSE,特征计算_周度!E1214&gt;2),IF(特征计算_周度!F1214="",FALSE,特征计算_周度!F1214&gt;2)),MAX(B1216,MAX(IF(特征计算_周度!B1214="",0,特征计算_周度!B1214),IF(特征计算_周度!C1214="",0,特征计算_周度!C1214),IF(特征计算_周度!G1214="",0,特征计算_周度!G1214),IF(特征计算_周度!E1214="",0,特征计算_周度!E1214),IF(特征计算_周度!F1214="",0,特征计算_周度!F1214))),B1216))</f>
        <v/>
      </c>
      <c r="D1216" s="129">
        <f>原始数据_周度!B1214</f>
        <v/>
      </c>
      <c r="E1216" s="157">
        <f>IF(D1216="","",D1216/MAX(D$4:D1216)-1)</f>
        <v/>
      </c>
    </row>
    <row r="1217">
      <c r="A1217" s="127">
        <f>原始数据_周度!A1215</f>
        <v/>
      </c>
      <c r="B1217" s="128">
        <f>IF(特征计算_周度!B1215="","",0.25*IF(特征计算_周度!B1215="",0,特征计算_周度!B1215)+0.25*IF(特征计算_周度!C1215="",0,特征计算_周度!C1215)+0.15*IF(特征计算_周度!D1215="",0,特征计算_周度!D1215)+0.15*IF(特征计算_周度!E1215="",0,特征计算_周度!E1215)+0.2*IF(特征计算_周度!F1215="",0,特征计算_周度!F1215))</f>
        <v/>
      </c>
      <c r="C1217" s="128">
        <f>IF(B1217="","",IF(OR(IF(特征计算_周度!B1215="",FALSE,特征计算_周度!B1215&gt;2),IF(特征计算_周度!C1215="",FALSE,特征计算_周度!C1215&gt;2),IF(特征计算_周度!G1215="",FALSE,特征计算_周度!G1215&gt;2),IF(特征计算_周度!E1215="",FALSE,特征计算_周度!E1215&gt;2),IF(特征计算_周度!F1215="",FALSE,特征计算_周度!F1215&gt;2)),MAX(B1217,MAX(IF(特征计算_周度!B1215="",0,特征计算_周度!B1215),IF(特征计算_周度!C1215="",0,特征计算_周度!C1215),IF(特征计算_周度!G1215="",0,特征计算_周度!G1215),IF(特征计算_周度!E1215="",0,特征计算_周度!E1215),IF(特征计算_周度!F1215="",0,特征计算_周度!F1215))),B1217))</f>
        <v/>
      </c>
      <c r="D1217" s="129">
        <f>原始数据_周度!B1215</f>
        <v/>
      </c>
      <c r="E1217" s="157">
        <f>IF(D1217="","",D1217/MAX(D$4:D1217)-1)</f>
        <v/>
      </c>
    </row>
    <row r="1218">
      <c r="A1218" s="127">
        <f>原始数据_周度!A1216</f>
        <v/>
      </c>
      <c r="B1218" s="128">
        <f>IF(特征计算_周度!B1216="","",0.25*IF(特征计算_周度!B1216="",0,特征计算_周度!B1216)+0.25*IF(特征计算_周度!C1216="",0,特征计算_周度!C1216)+0.15*IF(特征计算_周度!D1216="",0,特征计算_周度!D1216)+0.15*IF(特征计算_周度!E1216="",0,特征计算_周度!E1216)+0.2*IF(特征计算_周度!F1216="",0,特征计算_周度!F1216))</f>
        <v/>
      </c>
      <c r="C1218" s="128">
        <f>IF(B1218="","",IF(OR(IF(特征计算_周度!B1216="",FALSE,特征计算_周度!B1216&gt;2),IF(特征计算_周度!C1216="",FALSE,特征计算_周度!C1216&gt;2),IF(特征计算_周度!G1216="",FALSE,特征计算_周度!G1216&gt;2),IF(特征计算_周度!E1216="",FALSE,特征计算_周度!E1216&gt;2),IF(特征计算_周度!F1216="",FALSE,特征计算_周度!F1216&gt;2)),MAX(B1218,MAX(IF(特征计算_周度!B1216="",0,特征计算_周度!B1216),IF(特征计算_周度!C1216="",0,特征计算_周度!C1216),IF(特征计算_周度!G1216="",0,特征计算_周度!G1216),IF(特征计算_周度!E1216="",0,特征计算_周度!E1216),IF(特征计算_周度!F1216="",0,特征计算_周度!F1216))),B1218))</f>
        <v/>
      </c>
      <c r="D1218" s="129">
        <f>原始数据_周度!B1216</f>
        <v/>
      </c>
      <c r="E1218" s="157">
        <f>IF(D1218="","",D1218/MAX(D$4:D1218)-1)</f>
        <v/>
      </c>
    </row>
    <row r="1219">
      <c r="A1219" s="127">
        <f>原始数据_周度!A1217</f>
        <v/>
      </c>
      <c r="B1219" s="128">
        <f>IF(特征计算_周度!B1217="","",0.25*IF(特征计算_周度!B1217="",0,特征计算_周度!B1217)+0.25*IF(特征计算_周度!C1217="",0,特征计算_周度!C1217)+0.15*IF(特征计算_周度!D1217="",0,特征计算_周度!D1217)+0.15*IF(特征计算_周度!E1217="",0,特征计算_周度!E1217)+0.2*IF(特征计算_周度!F1217="",0,特征计算_周度!F1217))</f>
        <v/>
      </c>
      <c r="C1219" s="128">
        <f>IF(B1219="","",IF(OR(IF(特征计算_周度!B1217="",FALSE,特征计算_周度!B1217&gt;2),IF(特征计算_周度!C1217="",FALSE,特征计算_周度!C1217&gt;2),IF(特征计算_周度!G1217="",FALSE,特征计算_周度!G1217&gt;2),IF(特征计算_周度!E1217="",FALSE,特征计算_周度!E1217&gt;2),IF(特征计算_周度!F1217="",FALSE,特征计算_周度!F1217&gt;2)),MAX(B1219,MAX(IF(特征计算_周度!B1217="",0,特征计算_周度!B1217),IF(特征计算_周度!C1217="",0,特征计算_周度!C1217),IF(特征计算_周度!G1217="",0,特征计算_周度!G1217),IF(特征计算_周度!E1217="",0,特征计算_周度!E1217),IF(特征计算_周度!F1217="",0,特征计算_周度!F1217))),B1219))</f>
        <v/>
      </c>
      <c r="D1219" s="129">
        <f>原始数据_周度!B1217</f>
        <v/>
      </c>
      <c r="E1219" s="157">
        <f>IF(D1219="","",D1219/MAX(D$4:D1219)-1)</f>
        <v/>
      </c>
    </row>
    <row r="1220">
      <c r="A1220" s="127">
        <f>原始数据_周度!A1218</f>
        <v/>
      </c>
      <c r="B1220" s="128">
        <f>IF(特征计算_周度!B1218="","",0.25*IF(特征计算_周度!B1218="",0,特征计算_周度!B1218)+0.25*IF(特征计算_周度!C1218="",0,特征计算_周度!C1218)+0.15*IF(特征计算_周度!D1218="",0,特征计算_周度!D1218)+0.15*IF(特征计算_周度!E1218="",0,特征计算_周度!E1218)+0.2*IF(特征计算_周度!F1218="",0,特征计算_周度!F1218))</f>
        <v/>
      </c>
      <c r="C1220" s="128">
        <f>IF(B1220="","",IF(OR(IF(特征计算_周度!B1218="",FALSE,特征计算_周度!B1218&gt;2),IF(特征计算_周度!C1218="",FALSE,特征计算_周度!C1218&gt;2),IF(特征计算_周度!G1218="",FALSE,特征计算_周度!G1218&gt;2),IF(特征计算_周度!E1218="",FALSE,特征计算_周度!E1218&gt;2),IF(特征计算_周度!F1218="",FALSE,特征计算_周度!F1218&gt;2)),MAX(B1220,MAX(IF(特征计算_周度!B1218="",0,特征计算_周度!B1218),IF(特征计算_周度!C1218="",0,特征计算_周度!C1218),IF(特征计算_周度!G1218="",0,特征计算_周度!G1218),IF(特征计算_周度!E1218="",0,特征计算_周度!E1218),IF(特征计算_周度!F1218="",0,特征计算_周度!F1218))),B1220))</f>
        <v/>
      </c>
      <c r="D1220" s="129">
        <f>原始数据_周度!B1218</f>
        <v/>
      </c>
      <c r="E1220" s="157">
        <f>IF(D1220="","",D1220/MAX(D$4:D1220)-1)</f>
        <v/>
      </c>
    </row>
    <row r="1221">
      <c r="A1221" s="127">
        <f>原始数据_周度!A1219</f>
        <v/>
      </c>
      <c r="B1221" s="128">
        <f>IF(特征计算_周度!B1219="","",0.25*IF(特征计算_周度!B1219="",0,特征计算_周度!B1219)+0.25*IF(特征计算_周度!C1219="",0,特征计算_周度!C1219)+0.15*IF(特征计算_周度!D1219="",0,特征计算_周度!D1219)+0.15*IF(特征计算_周度!E1219="",0,特征计算_周度!E1219)+0.2*IF(特征计算_周度!F1219="",0,特征计算_周度!F1219))</f>
        <v/>
      </c>
      <c r="C1221" s="128">
        <f>IF(B1221="","",IF(OR(IF(特征计算_周度!B1219="",FALSE,特征计算_周度!B1219&gt;2),IF(特征计算_周度!C1219="",FALSE,特征计算_周度!C1219&gt;2),IF(特征计算_周度!G1219="",FALSE,特征计算_周度!G1219&gt;2),IF(特征计算_周度!E1219="",FALSE,特征计算_周度!E1219&gt;2),IF(特征计算_周度!F1219="",FALSE,特征计算_周度!F1219&gt;2)),MAX(B1221,MAX(IF(特征计算_周度!B1219="",0,特征计算_周度!B1219),IF(特征计算_周度!C1219="",0,特征计算_周度!C1219),IF(特征计算_周度!G1219="",0,特征计算_周度!G1219),IF(特征计算_周度!E1219="",0,特征计算_周度!E1219),IF(特征计算_周度!F1219="",0,特征计算_周度!F1219))),B1221))</f>
        <v/>
      </c>
      <c r="D1221" s="129">
        <f>原始数据_周度!B1219</f>
        <v/>
      </c>
      <c r="E1221" s="157">
        <f>IF(D1221="","",D1221/MAX(D$4:D1221)-1)</f>
        <v/>
      </c>
    </row>
    <row r="1222">
      <c r="A1222" s="127">
        <f>原始数据_周度!A1220</f>
        <v/>
      </c>
      <c r="B1222" s="128">
        <f>IF(特征计算_周度!B1220="","",0.25*IF(特征计算_周度!B1220="",0,特征计算_周度!B1220)+0.25*IF(特征计算_周度!C1220="",0,特征计算_周度!C1220)+0.15*IF(特征计算_周度!D1220="",0,特征计算_周度!D1220)+0.15*IF(特征计算_周度!E1220="",0,特征计算_周度!E1220)+0.2*IF(特征计算_周度!F1220="",0,特征计算_周度!F1220))</f>
        <v/>
      </c>
      <c r="C1222" s="128">
        <f>IF(B1222="","",IF(OR(IF(特征计算_周度!B1220="",FALSE,特征计算_周度!B1220&gt;2),IF(特征计算_周度!C1220="",FALSE,特征计算_周度!C1220&gt;2),IF(特征计算_周度!G1220="",FALSE,特征计算_周度!G1220&gt;2),IF(特征计算_周度!E1220="",FALSE,特征计算_周度!E1220&gt;2),IF(特征计算_周度!F1220="",FALSE,特征计算_周度!F1220&gt;2)),MAX(B1222,MAX(IF(特征计算_周度!B1220="",0,特征计算_周度!B1220),IF(特征计算_周度!C1220="",0,特征计算_周度!C1220),IF(特征计算_周度!G1220="",0,特征计算_周度!G1220),IF(特征计算_周度!E1220="",0,特征计算_周度!E1220),IF(特征计算_周度!F1220="",0,特征计算_周度!F1220))),B1222))</f>
        <v/>
      </c>
      <c r="D1222" s="129">
        <f>原始数据_周度!B1220</f>
        <v/>
      </c>
      <c r="E1222" s="157">
        <f>IF(D1222="","",D1222/MAX(D$4:D1222)-1)</f>
        <v/>
      </c>
    </row>
    <row r="1223">
      <c r="A1223" s="127">
        <f>原始数据_周度!A1221</f>
        <v/>
      </c>
      <c r="B1223" s="128">
        <f>IF(特征计算_周度!B1221="","",0.25*IF(特征计算_周度!B1221="",0,特征计算_周度!B1221)+0.25*IF(特征计算_周度!C1221="",0,特征计算_周度!C1221)+0.15*IF(特征计算_周度!D1221="",0,特征计算_周度!D1221)+0.15*IF(特征计算_周度!E1221="",0,特征计算_周度!E1221)+0.2*IF(特征计算_周度!F1221="",0,特征计算_周度!F1221))</f>
        <v/>
      </c>
      <c r="C1223" s="128">
        <f>IF(B1223="","",IF(OR(IF(特征计算_周度!B1221="",FALSE,特征计算_周度!B1221&gt;2),IF(特征计算_周度!C1221="",FALSE,特征计算_周度!C1221&gt;2),IF(特征计算_周度!G1221="",FALSE,特征计算_周度!G1221&gt;2),IF(特征计算_周度!E1221="",FALSE,特征计算_周度!E1221&gt;2),IF(特征计算_周度!F1221="",FALSE,特征计算_周度!F1221&gt;2)),MAX(B1223,MAX(IF(特征计算_周度!B1221="",0,特征计算_周度!B1221),IF(特征计算_周度!C1221="",0,特征计算_周度!C1221),IF(特征计算_周度!G1221="",0,特征计算_周度!G1221),IF(特征计算_周度!E1221="",0,特征计算_周度!E1221),IF(特征计算_周度!F1221="",0,特征计算_周度!F1221))),B1223))</f>
        <v/>
      </c>
      <c r="D1223" s="129">
        <f>原始数据_周度!B1221</f>
        <v/>
      </c>
      <c r="E1223" s="157">
        <f>IF(D1223="","",D1223/MAX(D$4:D1223)-1)</f>
        <v/>
      </c>
    </row>
    <row r="1224">
      <c r="A1224" s="127">
        <f>原始数据_周度!A1222</f>
        <v/>
      </c>
      <c r="B1224" s="128">
        <f>IF(特征计算_周度!B1222="","",0.25*IF(特征计算_周度!B1222="",0,特征计算_周度!B1222)+0.25*IF(特征计算_周度!C1222="",0,特征计算_周度!C1222)+0.15*IF(特征计算_周度!D1222="",0,特征计算_周度!D1222)+0.15*IF(特征计算_周度!E1222="",0,特征计算_周度!E1222)+0.2*IF(特征计算_周度!F1222="",0,特征计算_周度!F1222))</f>
        <v/>
      </c>
      <c r="C1224" s="128">
        <f>IF(B1224="","",IF(OR(IF(特征计算_周度!B1222="",FALSE,特征计算_周度!B1222&gt;2),IF(特征计算_周度!C1222="",FALSE,特征计算_周度!C1222&gt;2),IF(特征计算_周度!G1222="",FALSE,特征计算_周度!G1222&gt;2),IF(特征计算_周度!E1222="",FALSE,特征计算_周度!E1222&gt;2),IF(特征计算_周度!F1222="",FALSE,特征计算_周度!F1222&gt;2)),MAX(B1224,MAX(IF(特征计算_周度!B1222="",0,特征计算_周度!B1222),IF(特征计算_周度!C1222="",0,特征计算_周度!C1222),IF(特征计算_周度!G1222="",0,特征计算_周度!G1222),IF(特征计算_周度!E1222="",0,特征计算_周度!E1222),IF(特征计算_周度!F1222="",0,特征计算_周度!F1222))),B1224))</f>
        <v/>
      </c>
      <c r="D1224" s="129">
        <f>原始数据_周度!B1222</f>
        <v/>
      </c>
      <c r="E1224" s="157">
        <f>IF(D1224="","",D1224/MAX(D$4:D1224)-1)</f>
        <v/>
      </c>
    </row>
    <row r="1225">
      <c r="A1225" s="127">
        <f>原始数据_周度!A1223</f>
        <v/>
      </c>
      <c r="B1225" s="128">
        <f>IF(特征计算_周度!B1223="","",0.25*IF(特征计算_周度!B1223="",0,特征计算_周度!B1223)+0.25*IF(特征计算_周度!C1223="",0,特征计算_周度!C1223)+0.15*IF(特征计算_周度!D1223="",0,特征计算_周度!D1223)+0.15*IF(特征计算_周度!E1223="",0,特征计算_周度!E1223)+0.2*IF(特征计算_周度!F1223="",0,特征计算_周度!F1223))</f>
        <v/>
      </c>
      <c r="C1225" s="128">
        <f>IF(B1225="","",IF(OR(IF(特征计算_周度!B1223="",FALSE,特征计算_周度!B1223&gt;2),IF(特征计算_周度!C1223="",FALSE,特征计算_周度!C1223&gt;2),IF(特征计算_周度!G1223="",FALSE,特征计算_周度!G1223&gt;2),IF(特征计算_周度!E1223="",FALSE,特征计算_周度!E1223&gt;2),IF(特征计算_周度!F1223="",FALSE,特征计算_周度!F1223&gt;2)),MAX(B1225,MAX(IF(特征计算_周度!B1223="",0,特征计算_周度!B1223),IF(特征计算_周度!C1223="",0,特征计算_周度!C1223),IF(特征计算_周度!G1223="",0,特征计算_周度!G1223),IF(特征计算_周度!E1223="",0,特征计算_周度!E1223),IF(特征计算_周度!F1223="",0,特征计算_周度!F1223))),B1225))</f>
        <v/>
      </c>
      <c r="D1225" s="129">
        <f>原始数据_周度!B1223</f>
        <v/>
      </c>
      <c r="E1225" s="157">
        <f>IF(D1225="","",D1225/MAX(D$4:D1225)-1)</f>
        <v/>
      </c>
    </row>
    <row r="1226">
      <c r="A1226" s="127">
        <f>原始数据_周度!A1224</f>
        <v/>
      </c>
      <c r="B1226" s="128">
        <f>IF(特征计算_周度!B1224="","",0.25*IF(特征计算_周度!B1224="",0,特征计算_周度!B1224)+0.25*IF(特征计算_周度!C1224="",0,特征计算_周度!C1224)+0.15*IF(特征计算_周度!D1224="",0,特征计算_周度!D1224)+0.15*IF(特征计算_周度!E1224="",0,特征计算_周度!E1224)+0.2*IF(特征计算_周度!F1224="",0,特征计算_周度!F1224))</f>
        <v/>
      </c>
      <c r="C1226" s="128">
        <f>IF(B1226="","",IF(OR(IF(特征计算_周度!B1224="",FALSE,特征计算_周度!B1224&gt;2),IF(特征计算_周度!C1224="",FALSE,特征计算_周度!C1224&gt;2),IF(特征计算_周度!G1224="",FALSE,特征计算_周度!G1224&gt;2),IF(特征计算_周度!E1224="",FALSE,特征计算_周度!E1224&gt;2),IF(特征计算_周度!F1224="",FALSE,特征计算_周度!F1224&gt;2)),MAX(B1226,MAX(IF(特征计算_周度!B1224="",0,特征计算_周度!B1224),IF(特征计算_周度!C1224="",0,特征计算_周度!C1224),IF(特征计算_周度!G1224="",0,特征计算_周度!G1224),IF(特征计算_周度!E1224="",0,特征计算_周度!E1224),IF(特征计算_周度!F1224="",0,特征计算_周度!F1224))),B1226))</f>
        <v/>
      </c>
      <c r="D1226" s="129">
        <f>原始数据_周度!B1224</f>
        <v/>
      </c>
      <c r="E1226" s="157">
        <f>IF(D1226="","",D1226/MAX(D$4:D1226)-1)</f>
        <v/>
      </c>
    </row>
    <row r="1227">
      <c r="A1227" s="127">
        <f>原始数据_周度!A1225</f>
        <v/>
      </c>
      <c r="B1227" s="128">
        <f>IF(特征计算_周度!B1225="","",0.25*IF(特征计算_周度!B1225="",0,特征计算_周度!B1225)+0.25*IF(特征计算_周度!C1225="",0,特征计算_周度!C1225)+0.15*IF(特征计算_周度!D1225="",0,特征计算_周度!D1225)+0.15*IF(特征计算_周度!E1225="",0,特征计算_周度!E1225)+0.2*IF(特征计算_周度!F1225="",0,特征计算_周度!F1225))</f>
        <v/>
      </c>
      <c r="C1227" s="128">
        <f>IF(B1227="","",IF(OR(IF(特征计算_周度!B1225="",FALSE,特征计算_周度!B1225&gt;2),IF(特征计算_周度!C1225="",FALSE,特征计算_周度!C1225&gt;2),IF(特征计算_周度!G1225="",FALSE,特征计算_周度!G1225&gt;2),IF(特征计算_周度!E1225="",FALSE,特征计算_周度!E1225&gt;2),IF(特征计算_周度!F1225="",FALSE,特征计算_周度!F1225&gt;2)),MAX(B1227,MAX(IF(特征计算_周度!B1225="",0,特征计算_周度!B1225),IF(特征计算_周度!C1225="",0,特征计算_周度!C1225),IF(特征计算_周度!G1225="",0,特征计算_周度!G1225),IF(特征计算_周度!E1225="",0,特征计算_周度!E1225),IF(特征计算_周度!F1225="",0,特征计算_周度!F1225))),B1227))</f>
        <v/>
      </c>
      <c r="D1227" s="129">
        <f>原始数据_周度!B1225</f>
        <v/>
      </c>
      <c r="E1227" s="157">
        <f>IF(D1227="","",D1227/MAX(D$4:D1227)-1)</f>
        <v/>
      </c>
    </row>
    <row r="1228">
      <c r="A1228" s="127">
        <f>原始数据_周度!A1226</f>
        <v/>
      </c>
      <c r="B1228" s="128">
        <f>IF(特征计算_周度!B1226="","",0.25*IF(特征计算_周度!B1226="",0,特征计算_周度!B1226)+0.25*IF(特征计算_周度!C1226="",0,特征计算_周度!C1226)+0.15*IF(特征计算_周度!D1226="",0,特征计算_周度!D1226)+0.15*IF(特征计算_周度!E1226="",0,特征计算_周度!E1226)+0.2*IF(特征计算_周度!F1226="",0,特征计算_周度!F1226))</f>
        <v/>
      </c>
      <c r="C1228" s="128">
        <f>IF(B1228="","",IF(OR(IF(特征计算_周度!B1226="",FALSE,特征计算_周度!B1226&gt;2),IF(特征计算_周度!C1226="",FALSE,特征计算_周度!C1226&gt;2),IF(特征计算_周度!G1226="",FALSE,特征计算_周度!G1226&gt;2),IF(特征计算_周度!E1226="",FALSE,特征计算_周度!E1226&gt;2),IF(特征计算_周度!F1226="",FALSE,特征计算_周度!F1226&gt;2)),MAX(B1228,MAX(IF(特征计算_周度!B1226="",0,特征计算_周度!B1226),IF(特征计算_周度!C1226="",0,特征计算_周度!C1226),IF(特征计算_周度!G1226="",0,特征计算_周度!G1226),IF(特征计算_周度!E1226="",0,特征计算_周度!E1226),IF(特征计算_周度!F1226="",0,特征计算_周度!F1226))),B1228))</f>
        <v/>
      </c>
      <c r="D1228" s="129">
        <f>原始数据_周度!B1226</f>
        <v/>
      </c>
      <c r="E1228" s="157">
        <f>IF(D1228="","",D1228/MAX(D$4:D1228)-1)</f>
        <v/>
      </c>
    </row>
    <row r="1229">
      <c r="A1229" s="127">
        <f>原始数据_周度!A1227</f>
        <v/>
      </c>
      <c r="B1229" s="128">
        <f>IF(特征计算_周度!B1227="","",0.25*IF(特征计算_周度!B1227="",0,特征计算_周度!B1227)+0.25*IF(特征计算_周度!C1227="",0,特征计算_周度!C1227)+0.15*IF(特征计算_周度!D1227="",0,特征计算_周度!D1227)+0.15*IF(特征计算_周度!E1227="",0,特征计算_周度!E1227)+0.2*IF(特征计算_周度!F1227="",0,特征计算_周度!F1227))</f>
        <v/>
      </c>
      <c r="C1229" s="128">
        <f>IF(B1229="","",IF(OR(IF(特征计算_周度!B1227="",FALSE,特征计算_周度!B1227&gt;2),IF(特征计算_周度!C1227="",FALSE,特征计算_周度!C1227&gt;2),IF(特征计算_周度!G1227="",FALSE,特征计算_周度!G1227&gt;2),IF(特征计算_周度!E1227="",FALSE,特征计算_周度!E1227&gt;2),IF(特征计算_周度!F1227="",FALSE,特征计算_周度!F1227&gt;2)),MAX(B1229,MAX(IF(特征计算_周度!B1227="",0,特征计算_周度!B1227),IF(特征计算_周度!C1227="",0,特征计算_周度!C1227),IF(特征计算_周度!G1227="",0,特征计算_周度!G1227),IF(特征计算_周度!E1227="",0,特征计算_周度!E1227),IF(特征计算_周度!F1227="",0,特征计算_周度!F1227))),B1229))</f>
        <v/>
      </c>
      <c r="D1229" s="129">
        <f>原始数据_周度!B1227</f>
        <v/>
      </c>
      <c r="E1229" s="157">
        <f>IF(D1229="","",D1229/MAX(D$4:D1229)-1)</f>
        <v/>
      </c>
    </row>
    <row r="1230">
      <c r="A1230" s="127">
        <f>原始数据_周度!A1228</f>
        <v/>
      </c>
      <c r="B1230" s="128">
        <f>IF(特征计算_周度!B1228="","",0.25*IF(特征计算_周度!B1228="",0,特征计算_周度!B1228)+0.25*IF(特征计算_周度!C1228="",0,特征计算_周度!C1228)+0.15*IF(特征计算_周度!D1228="",0,特征计算_周度!D1228)+0.15*IF(特征计算_周度!E1228="",0,特征计算_周度!E1228)+0.2*IF(特征计算_周度!F1228="",0,特征计算_周度!F1228))</f>
        <v/>
      </c>
      <c r="C1230" s="128">
        <f>IF(B1230="","",IF(OR(IF(特征计算_周度!B1228="",FALSE,特征计算_周度!B1228&gt;2),IF(特征计算_周度!C1228="",FALSE,特征计算_周度!C1228&gt;2),IF(特征计算_周度!G1228="",FALSE,特征计算_周度!G1228&gt;2),IF(特征计算_周度!E1228="",FALSE,特征计算_周度!E1228&gt;2),IF(特征计算_周度!F1228="",FALSE,特征计算_周度!F1228&gt;2)),MAX(B1230,MAX(IF(特征计算_周度!B1228="",0,特征计算_周度!B1228),IF(特征计算_周度!C1228="",0,特征计算_周度!C1228),IF(特征计算_周度!G1228="",0,特征计算_周度!G1228),IF(特征计算_周度!E1228="",0,特征计算_周度!E1228),IF(特征计算_周度!F1228="",0,特征计算_周度!F1228))),B1230))</f>
        <v/>
      </c>
      <c r="D1230" s="129">
        <f>原始数据_周度!B1228</f>
        <v/>
      </c>
      <c r="E1230" s="157">
        <f>IF(D1230="","",D1230/MAX(D$4:D1230)-1)</f>
        <v/>
      </c>
    </row>
    <row r="1231">
      <c r="A1231" s="127">
        <f>原始数据_周度!A1229</f>
        <v/>
      </c>
      <c r="B1231" s="128">
        <f>IF(特征计算_周度!B1229="","",0.25*IF(特征计算_周度!B1229="",0,特征计算_周度!B1229)+0.25*IF(特征计算_周度!C1229="",0,特征计算_周度!C1229)+0.15*IF(特征计算_周度!D1229="",0,特征计算_周度!D1229)+0.15*IF(特征计算_周度!E1229="",0,特征计算_周度!E1229)+0.2*IF(特征计算_周度!F1229="",0,特征计算_周度!F1229))</f>
        <v/>
      </c>
      <c r="C1231" s="128">
        <f>IF(B1231="","",IF(OR(IF(特征计算_周度!B1229="",FALSE,特征计算_周度!B1229&gt;2),IF(特征计算_周度!C1229="",FALSE,特征计算_周度!C1229&gt;2),IF(特征计算_周度!G1229="",FALSE,特征计算_周度!G1229&gt;2),IF(特征计算_周度!E1229="",FALSE,特征计算_周度!E1229&gt;2),IF(特征计算_周度!F1229="",FALSE,特征计算_周度!F1229&gt;2)),MAX(B1231,MAX(IF(特征计算_周度!B1229="",0,特征计算_周度!B1229),IF(特征计算_周度!C1229="",0,特征计算_周度!C1229),IF(特征计算_周度!G1229="",0,特征计算_周度!G1229),IF(特征计算_周度!E1229="",0,特征计算_周度!E1229),IF(特征计算_周度!F1229="",0,特征计算_周度!F1229))),B1231))</f>
        <v/>
      </c>
      <c r="D1231" s="129">
        <f>原始数据_周度!B1229</f>
        <v/>
      </c>
      <c r="E1231" s="157">
        <f>IF(D1231="","",D1231/MAX(D$4:D1231)-1)</f>
        <v/>
      </c>
    </row>
    <row r="1232">
      <c r="A1232" s="127">
        <f>原始数据_周度!A1230</f>
        <v/>
      </c>
      <c r="B1232" s="128">
        <f>IF(特征计算_周度!B1230="","",0.25*IF(特征计算_周度!B1230="",0,特征计算_周度!B1230)+0.25*IF(特征计算_周度!C1230="",0,特征计算_周度!C1230)+0.15*IF(特征计算_周度!D1230="",0,特征计算_周度!D1230)+0.15*IF(特征计算_周度!E1230="",0,特征计算_周度!E1230)+0.2*IF(特征计算_周度!F1230="",0,特征计算_周度!F1230))</f>
        <v/>
      </c>
      <c r="C1232" s="128">
        <f>IF(B1232="","",IF(OR(IF(特征计算_周度!B1230="",FALSE,特征计算_周度!B1230&gt;2),IF(特征计算_周度!C1230="",FALSE,特征计算_周度!C1230&gt;2),IF(特征计算_周度!G1230="",FALSE,特征计算_周度!G1230&gt;2),IF(特征计算_周度!E1230="",FALSE,特征计算_周度!E1230&gt;2),IF(特征计算_周度!F1230="",FALSE,特征计算_周度!F1230&gt;2)),MAX(B1232,MAX(IF(特征计算_周度!B1230="",0,特征计算_周度!B1230),IF(特征计算_周度!C1230="",0,特征计算_周度!C1230),IF(特征计算_周度!G1230="",0,特征计算_周度!G1230),IF(特征计算_周度!E1230="",0,特征计算_周度!E1230),IF(特征计算_周度!F1230="",0,特征计算_周度!F1230))),B1232))</f>
        <v/>
      </c>
      <c r="D1232" s="129">
        <f>原始数据_周度!B1230</f>
        <v/>
      </c>
      <c r="E1232" s="157">
        <f>IF(D1232="","",D1232/MAX(D$4:D1232)-1)</f>
        <v/>
      </c>
    </row>
    <row r="1233">
      <c r="A1233" s="127">
        <f>原始数据_周度!A1231</f>
        <v/>
      </c>
      <c r="B1233" s="128">
        <f>IF(特征计算_周度!B1231="","",0.25*IF(特征计算_周度!B1231="",0,特征计算_周度!B1231)+0.25*IF(特征计算_周度!C1231="",0,特征计算_周度!C1231)+0.15*IF(特征计算_周度!D1231="",0,特征计算_周度!D1231)+0.15*IF(特征计算_周度!E1231="",0,特征计算_周度!E1231)+0.2*IF(特征计算_周度!F1231="",0,特征计算_周度!F1231))</f>
        <v/>
      </c>
      <c r="C1233" s="128">
        <f>IF(B1233="","",IF(OR(IF(特征计算_周度!B1231="",FALSE,特征计算_周度!B1231&gt;2),IF(特征计算_周度!C1231="",FALSE,特征计算_周度!C1231&gt;2),IF(特征计算_周度!G1231="",FALSE,特征计算_周度!G1231&gt;2),IF(特征计算_周度!E1231="",FALSE,特征计算_周度!E1231&gt;2),IF(特征计算_周度!F1231="",FALSE,特征计算_周度!F1231&gt;2)),MAX(B1233,MAX(IF(特征计算_周度!B1231="",0,特征计算_周度!B1231),IF(特征计算_周度!C1231="",0,特征计算_周度!C1231),IF(特征计算_周度!G1231="",0,特征计算_周度!G1231),IF(特征计算_周度!E1231="",0,特征计算_周度!E1231),IF(特征计算_周度!F1231="",0,特征计算_周度!F1231))),B1233))</f>
        <v/>
      </c>
      <c r="D1233" s="129">
        <f>原始数据_周度!B1231</f>
        <v/>
      </c>
      <c r="E1233" s="157">
        <f>IF(D1233="","",D1233/MAX(D$4:D1233)-1)</f>
        <v/>
      </c>
    </row>
    <row r="1234">
      <c r="A1234" s="127">
        <f>原始数据_周度!A1232</f>
        <v/>
      </c>
      <c r="B1234" s="128">
        <f>IF(特征计算_周度!B1232="","",0.25*IF(特征计算_周度!B1232="",0,特征计算_周度!B1232)+0.25*IF(特征计算_周度!C1232="",0,特征计算_周度!C1232)+0.15*IF(特征计算_周度!D1232="",0,特征计算_周度!D1232)+0.15*IF(特征计算_周度!E1232="",0,特征计算_周度!E1232)+0.2*IF(特征计算_周度!F1232="",0,特征计算_周度!F1232))</f>
        <v/>
      </c>
      <c r="C1234" s="128">
        <f>IF(B1234="","",IF(OR(IF(特征计算_周度!B1232="",FALSE,特征计算_周度!B1232&gt;2),IF(特征计算_周度!C1232="",FALSE,特征计算_周度!C1232&gt;2),IF(特征计算_周度!G1232="",FALSE,特征计算_周度!G1232&gt;2),IF(特征计算_周度!E1232="",FALSE,特征计算_周度!E1232&gt;2),IF(特征计算_周度!F1232="",FALSE,特征计算_周度!F1232&gt;2)),MAX(B1234,MAX(IF(特征计算_周度!B1232="",0,特征计算_周度!B1232),IF(特征计算_周度!C1232="",0,特征计算_周度!C1232),IF(特征计算_周度!G1232="",0,特征计算_周度!G1232),IF(特征计算_周度!E1232="",0,特征计算_周度!E1232),IF(特征计算_周度!F1232="",0,特征计算_周度!F1232))),B1234))</f>
        <v/>
      </c>
      <c r="D1234" s="129">
        <f>原始数据_周度!B1232</f>
        <v/>
      </c>
      <c r="E1234" s="157">
        <f>IF(D1234="","",D1234/MAX(D$4:D1234)-1)</f>
        <v/>
      </c>
    </row>
    <row r="1235">
      <c r="A1235" s="127">
        <f>原始数据_周度!A1233</f>
        <v/>
      </c>
      <c r="B1235" s="128">
        <f>IF(特征计算_周度!B1233="","",0.25*IF(特征计算_周度!B1233="",0,特征计算_周度!B1233)+0.25*IF(特征计算_周度!C1233="",0,特征计算_周度!C1233)+0.15*IF(特征计算_周度!D1233="",0,特征计算_周度!D1233)+0.15*IF(特征计算_周度!E1233="",0,特征计算_周度!E1233)+0.2*IF(特征计算_周度!F1233="",0,特征计算_周度!F1233))</f>
        <v/>
      </c>
      <c r="C1235" s="128">
        <f>IF(B1235="","",IF(OR(IF(特征计算_周度!B1233="",FALSE,特征计算_周度!B1233&gt;2),IF(特征计算_周度!C1233="",FALSE,特征计算_周度!C1233&gt;2),IF(特征计算_周度!G1233="",FALSE,特征计算_周度!G1233&gt;2),IF(特征计算_周度!E1233="",FALSE,特征计算_周度!E1233&gt;2),IF(特征计算_周度!F1233="",FALSE,特征计算_周度!F1233&gt;2)),MAX(B1235,MAX(IF(特征计算_周度!B1233="",0,特征计算_周度!B1233),IF(特征计算_周度!C1233="",0,特征计算_周度!C1233),IF(特征计算_周度!G1233="",0,特征计算_周度!G1233),IF(特征计算_周度!E1233="",0,特征计算_周度!E1233),IF(特征计算_周度!F1233="",0,特征计算_周度!F1233))),B1235))</f>
        <v/>
      </c>
      <c r="D1235" s="129">
        <f>原始数据_周度!B1233</f>
        <v/>
      </c>
      <c r="E1235" s="157">
        <f>IF(D1235="","",D1235/MAX(D$4:D1235)-1)</f>
        <v/>
      </c>
    </row>
    <row r="1236">
      <c r="A1236" s="127">
        <f>原始数据_周度!A1234</f>
        <v/>
      </c>
      <c r="B1236" s="128">
        <f>IF(特征计算_周度!B1234="","",0.25*IF(特征计算_周度!B1234="",0,特征计算_周度!B1234)+0.25*IF(特征计算_周度!C1234="",0,特征计算_周度!C1234)+0.15*IF(特征计算_周度!D1234="",0,特征计算_周度!D1234)+0.15*IF(特征计算_周度!E1234="",0,特征计算_周度!E1234)+0.2*IF(特征计算_周度!F1234="",0,特征计算_周度!F1234))</f>
        <v/>
      </c>
      <c r="C1236" s="128">
        <f>IF(B1236="","",IF(OR(IF(特征计算_周度!B1234="",FALSE,特征计算_周度!B1234&gt;2),IF(特征计算_周度!C1234="",FALSE,特征计算_周度!C1234&gt;2),IF(特征计算_周度!G1234="",FALSE,特征计算_周度!G1234&gt;2),IF(特征计算_周度!E1234="",FALSE,特征计算_周度!E1234&gt;2),IF(特征计算_周度!F1234="",FALSE,特征计算_周度!F1234&gt;2)),MAX(B1236,MAX(IF(特征计算_周度!B1234="",0,特征计算_周度!B1234),IF(特征计算_周度!C1234="",0,特征计算_周度!C1234),IF(特征计算_周度!G1234="",0,特征计算_周度!G1234),IF(特征计算_周度!E1234="",0,特征计算_周度!E1234),IF(特征计算_周度!F1234="",0,特征计算_周度!F1234))),B1236))</f>
        <v/>
      </c>
      <c r="D1236" s="129">
        <f>原始数据_周度!B1234</f>
        <v/>
      </c>
      <c r="E1236" s="157">
        <f>IF(D1236="","",D1236/MAX(D$4:D1236)-1)</f>
        <v/>
      </c>
    </row>
    <row r="1237">
      <c r="A1237" s="127">
        <f>原始数据_周度!A1235</f>
        <v/>
      </c>
      <c r="B1237" s="128">
        <f>IF(特征计算_周度!B1235="","",0.25*IF(特征计算_周度!B1235="",0,特征计算_周度!B1235)+0.25*IF(特征计算_周度!C1235="",0,特征计算_周度!C1235)+0.15*IF(特征计算_周度!D1235="",0,特征计算_周度!D1235)+0.15*IF(特征计算_周度!E1235="",0,特征计算_周度!E1235)+0.2*IF(特征计算_周度!F1235="",0,特征计算_周度!F1235))</f>
        <v/>
      </c>
      <c r="C1237" s="128">
        <f>IF(B1237="","",IF(OR(IF(特征计算_周度!B1235="",FALSE,特征计算_周度!B1235&gt;2),IF(特征计算_周度!C1235="",FALSE,特征计算_周度!C1235&gt;2),IF(特征计算_周度!G1235="",FALSE,特征计算_周度!G1235&gt;2),IF(特征计算_周度!E1235="",FALSE,特征计算_周度!E1235&gt;2),IF(特征计算_周度!F1235="",FALSE,特征计算_周度!F1235&gt;2)),MAX(B1237,MAX(IF(特征计算_周度!B1235="",0,特征计算_周度!B1235),IF(特征计算_周度!C1235="",0,特征计算_周度!C1235),IF(特征计算_周度!G1235="",0,特征计算_周度!G1235),IF(特征计算_周度!E1235="",0,特征计算_周度!E1235),IF(特征计算_周度!F1235="",0,特征计算_周度!F1235))),B1237))</f>
        <v/>
      </c>
      <c r="D1237" s="129">
        <f>原始数据_周度!B1235</f>
        <v/>
      </c>
      <c r="E1237" s="157">
        <f>IF(D1237="","",D1237/MAX(D$4:D1237)-1)</f>
        <v/>
      </c>
    </row>
    <row r="1238">
      <c r="A1238" s="127">
        <f>原始数据_周度!A1236</f>
        <v/>
      </c>
      <c r="B1238" s="128">
        <f>IF(特征计算_周度!B1236="","",0.25*IF(特征计算_周度!B1236="",0,特征计算_周度!B1236)+0.25*IF(特征计算_周度!C1236="",0,特征计算_周度!C1236)+0.15*IF(特征计算_周度!D1236="",0,特征计算_周度!D1236)+0.15*IF(特征计算_周度!E1236="",0,特征计算_周度!E1236)+0.2*IF(特征计算_周度!F1236="",0,特征计算_周度!F1236))</f>
        <v/>
      </c>
      <c r="C1238" s="128">
        <f>IF(B1238="","",IF(OR(IF(特征计算_周度!B1236="",FALSE,特征计算_周度!B1236&gt;2),IF(特征计算_周度!C1236="",FALSE,特征计算_周度!C1236&gt;2),IF(特征计算_周度!G1236="",FALSE,特征计算_周度!G1236&gt;2),IF(特征计算_周度!E1236="",FALSE,特征计算_周度!E1236&gt;2),IF(特征计算_周度!F1236="",FALSE,特征计算_周度!F1236&gt;2)),MAX(B1238,MAX(IF(特征计算_周度!B1236="",0,特征计算_周度!B1236),IF(特征计算_周度!C1236="",0,特征计算_周度!C1236),IF(特征计算_周度!G1236="",0,特征计算_周度!G1236),IF(特征计算_周度!E1236="",0,特征计算_周度!E1236),IF(特征计算_周度!F1236="",0,特征计算_周度!F1236))),B1238))</f>
        <v/>
      </c>
      <c r="D1238" s="129">
        <f>原始数据_周度!B1236</f>
        <v/>
      </c>
      <c r="E1238" s="157">
        <f>IF(D1238="","",D1238/MAX(D$4:D1238)-1)</f>
        <v/>
      </c>
    </row>
    <row r="1239">
      <c r="A1239" s="127">
        <f>原始数据_周度!A1237</f>
        <v/>
      </c>
      <c r="B1239" s="128">
        <f>IF(特征计算_周度!B1237="","",0.25*IF(特征计算_周度!B1237="",0,特征计算_周度!B1237)+0.25*IF(特征计算_周度!C1237="",0,特征计算_周度!C1237)+0.15*IF(特征计算_周度!D1237="",0,特征计算_周度!D1237)+0.15*IF(特征计算_周度!E1237="",0,特征计算_周度!E1237)+0.2*IF(特征计算_周度!F1237="",0,特征计算_周度!F1237))</f>
        <v/>
      </c>
      <c r="C1239" s="128">
        <f>IF(B1239="","",IF(OR(IF(特征计算_周度!B1237="",FALSE,特征计算_周度!B1237&gt;2),IF(特征计算_周度!C1237="",FALSE,特征计算_周度!C1237&gt;2),IF(特征计算_周度!G1237="",FALSE,特征计算_周度!G1237&gt;2),IF(特征计算_周度!E1237="",FALSE,特征计算_周度!E1237&gt;2),IF(特征计算_周度!F1237="",FALSE,特征计算_周度!F1237&gt;2)),MAX(B1239,MAX(IF(特征计算_周度!B1237="",0,特征计算_周度!B1237),IF(特征计算_周度!C1237="",0,特征计算_周度!C1237),IF(特征计算_周度!G1237="",0,特征计算_周度!G1237),IF(特征计算_周度!E1237="",0,特征计算_周度!E1237),IF(特征计算_周度!F1237="",0,特征计算_周度!F1237))),B1239))</f>
        <v/>
      </c>
      <c r="D1239" s="129">
        <f>原始数据_周度!B1237</f>
        <v/>
      </c>
      <c r="E1239" s="157">
        <f>IF(D1239="","",D1239/MAX(D$4:D1239)-1)</f>
        <v/>
      </c>
    </row>
    <row r="1240">
      <c r="A1240" s="127">
        <f>原始数据_周度!A1238</f>
        <v/>
      </c>
      <c r="B1240" s="128">
        <f>IF(特征计算_周度!B1238="","",0.25*IF(特征计算_周度!B1238="",0,特征计算_周度!B1238)+0.25*IF(特征计算_周度!C1238="",0,特征计算_周度!C1238)+0.15*IF(特征计算_周度!D1238="",0,特征计算_周度!D1238)+0.15*IF(特征计算_周度!E1238="",0,特征计算_周度!E1238)+0.2*IF(特征计算_周度!F1238="",0,特征计算_周度!F1238))</f>
        <v/>
      </c>
      <c r="C1240" s="128">
        <f>IF(B1240="","",IF(OR(IF(特征计算_周度!B1238="",FALSE,特征计算_周度!B1238&gt;2),IF(特征计算_周度!C1238="",FALSE,特征计算_周度!C1238&gt;2),IF(特征计算_周度!G1238="",FALSE,特征计算_周度!G1238&gt;2),IF(特征计算_周度!E1238="",FALSE,特征计算_周度!E1238&gt;2),IF(特征计算_周度!F1238="",FALSE,特征计算_周度!F1238&gt;2)),MAX(B1240,MAX(IF(特征计算_周度!B1238="",0,特征计算_周度!B1238),IF(特征计算_周度!C1238="",0,特征计算_周度!C1238),IF(特征计算_周度!G1238="",0,特征计算_周度!G1238),IF(特征计算_周度!E1238="",0,特征计算_周度!E1238),IF(特征计算_周度!F1238="",0,特征计算_周度!F1238))),B1240))</f>
        <v/>
      </c>
      <c r="D1240" s="129">
        <f>原始数据_周度!B1238</f>
        <v/>
      </c>
      <c r="E1240" s="157">
        <f>IF(D1240="","",D1240/MAX(D$4:D1240)-1)</f>
        <v/>
      </c>
    </row>
    <row r="1241">
      <c r="A1241" s="127">
        <f>原始数据_周度!A1239</f>
        <v/>
      </c>
      <c r="B1241" s="128">
        <f>IF(特征计算_周度!B1239="","",0.25*IF(特征计算_周度!B1239="",0,特征计算_周度!B1239)+0.25*IF(特征计算_周度!C1239="",0,特征计算_周度!C1239)+0.15*IF(特征计算_周度!D1239="",0,特征计算_周度!D1239)+0.15*IF(特征计算_周度!E1239="",0,特征计算_周度!E1239)+0.2*IF(特征计算_周度!F1239="",0,特征计算_周度!F1239))</f>
        <v/>
      </c>
      <c r="C1241" s="128">
        <f>IF(B1241="","",IF(OR(IF(特征计算_周度!B1239="",FALSE,特征计算_周度!B1239&gt;2),IF(特征计算_周度!C1239="",FALSE,特征计算_周度!C1239&gt;2),IF(特征计算_周度!G1239="",FALSE,特征计算_周度!G1239&gt;2),IF(特征计算_周度!E1239="",FALSE,特征计算_周度!E1239&gt;2),IF(特征计算_周度!F1239="",FALSE,特征计算_周度!F1239&gt;2)),MAX(B1241,MAX(IF(特征计算_周度!B1239="",0,特征计算_周度!B1239),IF(特征计算_周度!C1239="",0,特征计算_周度!C1239),IF(特征计算_周度!G1239="",0,特征计算_周度!G1239),IF(特征计算_周度!E1239="",0,特征计算_周度!E1239),IF(特征计算_周度!F1239="",0,特征计算_周度!F1239))),B1241))</f>
        <v/>
      </c>
      <c r="D1241" s="129">
        <f>原始数据_周度!B1239</f>
        <v/>
      </c>
      <c r="E1241" s="157">
        <f>IF(D1241="","",D1241/MAX(D$4:D1241)-1)</f>
        <v/>
      </c>
    </row>
    <row r="1242">
      <c r="A1242" s="127">
        <f>原始数据_周度!A1240</f>
        <v/>
      </c>
      <c r="B1242" s="128">
        <f>IF(特征计算_周度!B1240="","",0.25*IF(特征计算_周度!B1240="",0,特征计算_周度!B1240)+0.25*IF(特征计算_周度!C1240="",0,特征计算_周度!C1240)+0.15*IF(特征计算_周度!D1240="",0,特征计算_周度!D1240)+0.15*IF(特征计算_周度!E1240="",0,特征计算_周度!E1240)+0.2*IF(特征计算_周度!F1240="",0,特征计算_周度!F1240))</f>
        <v/>
      </c>
      <c r="C1242" s="128">
        <f>IF(B1242="","",IF(OR(IF(特征计算_周度!B1240="",FALSE,特征计算_周度!B1240&gt;2),IF(特征计算_周度!C1240="",FALSE,特征计算_周度!C1240&gt;2),IF(特征计算_周度!G1240="",FALSE,特征计算_周度!G1240&gt;2),IF(特征计算_周度!E1240="",FALSE,特征计算_周度!E1240&gt;2),IF(特征计算_周度!F1240="",FALSE,特征计算_周度!F1240&gt;2)),MAX(B1242,MAX(IF(特征计算_周度!B1240="",0,特征计算_周度!B1240),IF(特征计算_周度!C1240="",0,特征计算_周度!C1240),IF(特征计算_周度!G1240="",0,特征计算_周度!G1240),IF(特征计算_周度!E1240="",0,特征计算_周度!E1240),IF(特征计算_周度!F1240="",0,特征计算_周度!F1240))),B1242))</f>
        <v/>
      </c>
      <c r="D1242" s="129">
        <f>原始数据_周度!B1240</f>
        <v/>
      </c>
      <c r="E1242" s="157">
        <f>IF(D1242="","",D1242/MAX(D$4:D1242)-1)</f>
        <v/>
      </c>
    </row>
    <row r="1243">
      <c r="A1243" s="127">
        <f>原始数据_周度!A1241</f>
        <v/>
      </c>
      <c r="B1243" s="128">
        <f>IF(特征计算_周度!B1241="","",0.25*IF(特征计算_周度!B1241="",0,特征计算_周度!B1241)+0.25*IF(特征计算_周度!C1241="",0,特征计算_周度!C1241)+0.15*IF(特征计算_周度!D1241="",0,特征计算_周度!D1241)+0.15*IF(特征计算_周度!E1241="",0,特征计算_周度!E1241)+0.2*IF(特征计算_周度!F1241="",0,特征计算_周度!F1241))</f>
        <v/>
      </c>
      <c r="C1243" s="128">
        <f>IF(B1243="","",IF(OR(IF(特征计算_周度!B1241="",FALSE,特征计算_周度!B1241&gt;2),IF(特征计算_周度!C1241="",FALSE,特征计算_周度!C1241&gt;2),IF(特征计算_周度!G1241="",FALSE,特征计算_周度!G1241&gt;2),IF(特征计算_周度!E1241="",FALSE,特征计算_周度!E1241&gt;2),IF(特征计算_周度!F1241="",FALSE,特征计算_周度!F1241&gt;2)),MAX(B1243,MAX(IF(特征计算_周度!B1241="",0,特征计算_周度!B1241),IF(特征计算_周度!C1241="",0,特征计算_周度!C1241),IF(特征计算_周度!G1241="",0,特征计算_周度!G1241),IF(特征计算_周度!E1241="",0,特征计算_周度!E1241),IF(特征计算_周度!F1241="",0,特征计算_周度!F1241))),B1243))</f>
        <v/>
      </c>
      <c r="D1243" s="129">
        <f>原始数据_周度!B1241</f>
        <v/>
      </c>
      <c r="E1243" s="157">
        <f>IF(D1243="","",D1243/MAX(D$4:D1243)-1)</f>
        <v/>
      </c>
    </row>
    <row r="1244">
      <c r="A1244" s="127">
        <f>原始数据_周度!A1242</f>
        <v/>
      </c>
      <c r="B1244" s="128">
        <f>IF(特征计算_周度!B1242="","",0.25*IF(特征计算_周度!B1242="",0,特征计算_周度!B1242)+0.25*IF(特征计算_周度!C1242="",0,特征计算_周度!C1242)+0.15*IF(特征计算_周度!D1242="",0,特征计算_周度!D1242)+0.15*IF(特征计算_周度!E1242="",0,特征计算_周度!E1242)+0.2*IF(特征计算_周度!F1242="",0,特征计算_周度!F1242))</f>
        <v/>
      </c>
      <c r="C1244" s="128">
        <f>IF(B1244="","",IF(OR(IF(特征计算_周度!B1242="",FALSE,特征计算_周度!B1242&gt;2),IF(特征计算_周度!C1242="",FALSE,特征计算_周度!C1242&gt;2),IF(特征计算_周度!G1242="",FALSE,特征计算_周度!G1242&gt;2),IF(特征计算_周度!E1242="",FALSE,特征计算_周度!E1242&gt;2),IF(特征计算_周度!F1242="",FALSE,特征计算_周度!F1242&gt;2)),MAX(B1244,MAX(IF(特征计算_周度!B1242="",0,特征计算_周度!B1242),IF(特征计算_周度!C1242="",0,特征计算_周度!C1242),IF(特征计算_周度!G1242="",0,特征计算_周度!G1242),IF(特征计算_周度!E1242="",0,特征计算_周度!E1242),IF(特征计算_周度!F1242="",0,特征计算_周度!F1242))),B1244))</f>
        <v/>
      </c>
      <c r="D1244" s="129">
        <f>原始数据_周度!B1242</f>
        <v/>
      </c>
      <c r="E1244" s="157">
        <f>IF(D1244="","",D1244/MAX(D$4:D1244)-1)</f>
        <v/>
      </c>
    </row>
    <row r="1245">
      <c r="A1245" s="127">
        <f>原始数据_周度!A1243</f>
        <v/>
      </c>
      <c r="B1245" s="128">
        <f>IF(特征计算_周度!B1243="","",0.25*IF(特征计算_周度!B1243="",0,特征计算_周度!B1243)+0.25*IF(特征计算_周度!C1243="",0,特征计算_周度!C1243)+0.15*IF(特征计算_周度!D1243="",0,特征计算_周度!D1243)+0.15*IF(特征计算_周度!E1243="",0,特征计算_周度!E1243)+0.2*IF(特征计算_周度!F1243="",0,特征计算_周度!F1243))</f>
        <v/>
      </c>
      <c r="C1245" s="128">
        <f>IF(B1245="","",IF(OR(IF(特征计算_周度!B1243="",FALSE,特征计算_周度!B1243&gt;2),IF(特征计算_周度!C1243="",FALSE,特征计算_周度!C1243&gt;2),IF(特征计算_周度!G1243="",FALSE,特征计算_周度!G1243&gt;2),IF(特征计算_周度!E1243="",FALSE,特征计算_周度!E1243&gt;2),IF(特征计算_周度!F1243="",FALSE,特征计算_周度!F1243&gt;2)),MAX(B1245,MAX(IF(特征计算_周度!B1243="",0,特征计算_周度!B1243),IF(特征计算_周度!C1243="",0,特征计算_周度!C1243),IF(特征计算_周度!G1243="",0,特征计算_周度!G1243),IF(特征计算_周度!E1243="",0,特征计算_周度!E1243),IF(特征计算_周度!F1243="",0,特征计算_周度!F1243))),B1245))</f>
        <v/>
      </c>
      <c r="D1245" s="129">
        <f>原始数据_周度!B1243</f>
        <v/>
      </c>
      <c r="E1245" s="157">
        <f>IF(D1245="","",D1245/MAX(D$4:D1245)-1)</f>
        <v/>
      </c>
    </row>
    <row r="1246">
      <c r="A1246" s="127">
        <f>原始数据_周度!A1244</f>
        <v/>
      </c>
      <c r="B1246" s="128">
        <f>IF(特征计算_周度!B1244="","",0.25*IF(特征计算_周度!B1244="",0,特征计算_周度!B1244)+0.25*IF(特征计算_周度!C1244="",0,特征计算_周度!C1244)+0.15*IF(特征计算_周度!D1244="",0,特征计算_周度!D1244)+0.15*IF(特征计算_周度!E1244="",0,特征计算_周度!E1244)+0.2*IF(特征计算_周度!F1244="",0,特征计算_周度!F1244))</f>
        <v/>
      </c>
      <c r="C1246" s="128">
        <f>IF(B1246="","",IF(OR(IF(特征计算_周度!B1244="",FALSE,特征计算_周度!B1244&gt;2),IF(特征计算_周度!C1244="",FALSE,特征计算_周度!C1244&gt;2),IF(特征计算_周度!G1244="",FALSE,特征计算_周度!G1244&gt;2),IF(特征计算_周度!E1244="",FALSE,特征计算_周度!E1244&gt;2),IF(特征计算_周度!F1244="",FALSE,特征计算_周度!F1244&gt;2)),MAX(B1246,MAX(IF(特征计算_周度!B1244="",0,特征计算_周度!B1244),IF(特征计算_周度!C1244="",0,特征计算_周度!C1244),IF(特征计算_周度!G1244="",0,特征计算_周度!G1244),IF(特征计算_周度!E1244="",0,特征计算_周度!E1244),IF(特征计算_周度!F1244="",0,特征计算_周度!F1244))),B1246))</f>
        <v/>
      </c>
      <c r="D1246" s="129">
        <f>原始数据_周度!B1244</f>
        <v/>
      </c>
      <c r="E1246" s="157">
        <f>IF(D1246="","",D1246/MAX(D$4:D1246)-1)</f>
        <v/>
      </c>
    </row>
    <row r="1247">
      <c r="A1247" s="127">
        <f>原始数据_周度!A1245</f>
        <v/>
      </c>
      <c r="B1247" s="128">
        <f>IF(特征计算_周度!B1245="","",0.25*IF(特征计算_周度!B1245="",0,特征计算_周度!B1245)+0.25*IF(特征计算_周度!C1245="",0,特征计算_周度!C1245)+0.15*IF(特征计算_周度!D1245="",0,特征计算_周度!D1245)+0.15*IF(特征计算_周度!E1245="",0,特征计算_周度!E1245)+0.2*IF(特征计算_周度!F1245="",0,特征计算_周度!F1245))</f>
        <v/>
      </c>
      <c r="C1247" s="128">
        <f>IF(B1247="","",IF(OR(IF(特征计算_周度!B1245="",FALSE,特征计算_周度!B1245&gt;2),IF(特征计算_周度!C1245="",FALSE,特征计算_周度!C1245&gt;2),IF(特征计算_周度!G1245="",FALSE,特征计算_周度!G1245&gt;2),IF(特征计算_周度!E1245="",FALSE,特征计算_周度!E1245&gt;2),IF(特征计算_周度!F1245="",FALSE,特征计算_周度!F1245&gt;2)),MAX(B1247,MAX(IF(特征计算_周度!B1245="",0,特征计算_周度!B1245),IF(特征计算_周度!C1245="",0,特征计算_周度!C1245),IF(特征计算_周度!G1245="",0,特征计算_周度!G1245),IF(特征计算_周度!E1245="",0,特征计算_周度!E1245),IF(特征计算_周度!F1245="",0,特征计算_周度!F1245))),B1247))</f>
        <v/>
      </c>
      <c r="D1247" s="129">
        <f>原始数据_周度!B1245</f>
        <v/>
      </c>
      <c r="E1247" s="157">
        <f>IF(D1247="","",D1247/MAX(D$4:D1247)-1)</f>
        <v/>
      </c>
    </row>
    <row r="1248">
      <c r="A1248" s="127">
        <f>原始数据_周度!A1246</f>
        <v/>
      </c>
      <c r="B1248" s="128">
        <f>IF(特征计算_周度!B1246="","",0.25*IF(特征计算_周度!B1246="",0,特征计算_周度!B1246)+0.25*IF(特征计算_周度!C1246="",0,特征计算_周度!C1246)+0.15*IF(特征计算_周度!D1246="",0,特征计算_周度!D1246)+0.15*IF(特征计算_周度!E1246="",0,特征计算_周度!E1246)+0.2*IF(特征计算_周度!F1246="",0,特征计算_周度!F1246))</f>
        <v/>
      </c>
      <c r="C1248" s="128">
        <f>IF(B1248="","",IF(OR(IF(特征计算_周度!B1246="",FALSE,特征计算_周度!B1246&gt;2),IF(特征计算_周度!C1246="",FALSE,特征计算_周度!C1246&gt;2),IF(特征计算_周度!G1246="",FALSE,特征计算_周度!G1246&gt;2),IF(特征计算_周度!E1246="",FALSE,特征计算_周度!E1246&gt;2),IF(特征计算_周度!F1246="",FALSE,特征计算_周度!F1246&gt;2)),MAX(B1248,MAX(IF(特征计算_周度!B1246="",0,特征计算_周度!B1246),IF(特征计算_周度!C1246="",0,特征计算_周度!C1246),IF(特征计算_周度!G1246="",0,特征计算_周度!G1246),IF(特征计算_周度!E1246="",0,特征计算_周度!E1246),IF(特征计算_周度!F1246="",0,特征计算_周度!F1246))),B1248))</f>
        <v/>
      </c>
      <c r="D1248" s="129">
        <f>原始数据_周度!B1246</f>
        <v/>
      </c>
      <c r="E1248" s="157">
        <f>IF(D1248="","",D1248/MAX(D$4:D1248)-1)</f>
        <v/>
      </c>
    </row>
    <row r="1249">
      <c r="A1249" s="127">
        <f>原始数据_周度!A1247</f>
        <v/>
      </c>
      <c r="B1249" s="128">
        <f>IF(特征计算_周度!B1247="","",0.25*IF(特征计算_周度!B1247="",0,特征计算_周度!B1247)+0.25*IF(特征计算_周度!C1247="",0,特征计算_周度!C1247)+0.15*IF(特征计算_周度!D1247="",0,特征计算_周度!D1247)+0.15*IF(特征计算_周度!E1247="",0,特征计算_周度!E1247)+0.2*IF(特征计算_周度!F1247="",0,特征计算_周度!F1247))</f>
        <v/>
      </c>
      <c r="C1249" s="128">
        <f>IF(B1249="","",IF(OR(IF(特征计算_周度!B1247="",FALSE,特征计算_周度!B1247&gt;2),IF(特征计算_周度!C1247="",FALSE,特征计算_周度!C1247&gt;2),IF(特征计算_周度!G1247="",FALSE,特征计算_周度!G1247&gt;2),IF(特征计算_周度!E1247="",FALSE,特征计算_周度!E1247&gt;2),IF(特征计算_周度!F1247="",FALSE,特征计算_周度!F1247&gt;2)),MAX(B1249,MAX(IF(特征计算_周度!B1247="",0,特征计算_周度!B1247),IF(特征计算_周度!C1247="",0,特征计算_周度!C1247),IF(特征计算_周度!G1247="",0,特征计算_周度!G1247),IF(特征计算_周度!E1247="",0,特征计算_周度!E1247),IF(特征计算_周度!F1247="",0,特征计算_周度!F1247))),B1249))</f>
        <v/>
      </c>
      <c r="D1249" s="129">
        <f>原始数据_周度!B1247</f>
        <v/>
      </c>
      <c r="E1249" s="157">
        <f>IF(D1249="","",D1249/MAX(D$4:D1249)-1)</f>
        <v/>
      </c>
    </row>
    <row r="1250">
      <c r="A1250" s="127">
        <f>原始数据_周度!A1248</f>
        <v/>
      </c>
      <c r="B1250" s="128">
        <f>IF(特征计算_周度!B1248="","",0.25*IF(特征计算_周度!B1248="",0,特征计算_周度!B1248)+0.25*IF(特征计算_周度!C1248="",0,特征计算_周度!C1248)+0.15*IF(特征计算_周度!D1248="",0,特征计算_周度!D1248)+0.15*IF(特征计算_周度!E1248="",0,特征计算_周度!E1248)+0.2*IF(特征计算_周度!F1248="",0,特征计算_周度!F1248))</f>
        <v/>
      </c>
      <c r="C1250" s="128">
        <f>IF(B1250="","",IF(OR(IF(特征计算_周度!B1248="",FALSE,特征计算_周度!B1248&gt;2),IF(特征计算_周度!C1248="",FALSE,特征计算_周度!C1248&gt;2),IF(特征计算_周度!G1248="",FALSE,特征计算_周度!G1248&gt;2),IF(特征计算_周度!E1248="",FALSE,特征计算_周度!E1248&gt;2),IF(特征计算_周度!F1248="",FALSE,特征计算_周度!F1248&gt;2)),MAX(B1250,MAX(IF(特征计算_周度!B1248="",0,特征计算_周度!B1248),IF(特征计算_周度!C1248="",0,特征计算_周度!C1248),IF(特征计算_周度!G1248="",0,特征计算_周度!G1248),IF(特征计算_周度!E1248="",0,特征计算_周度!E1248),IF(特征计算_周度!F1248="",0,特征计算_周度!F1248))),B1250))</f>
        <v/>
      </c>
      <c r="D1250" s="129">
        <f>原始数据_周度!B1248</f>
        <v/>
      </c>
      <c r="E1250" s="157">
        <f>IF(D1250="","",D1250/MAX(D$4:D1250)-1)</f>
        <v/>
      </c>
    </row>
    <row r="1251">
      <c r="A1251" s="127">
        <f>原始数据_周度!A1249</f>
        <v/>
      </c>
      <c r="B1251" s="128">
        <f>IF(特征计算_周度!B1249="","",0.25*IF(特征计算_周度!B1249="",0,特征计算_周度!B1249)+0.25*IF(特征计算_周度!C1249="",0,特征计算_周度!C1249)+0.15*IF(特征计算_周度!D1249="",0,特征计算_周度!D1249)+0.15*IF(特征计算_周度!E1249="",0,特征计算_周度!E1249)+0.2*IF(特征计算_周度!F1249="",0,特征计算_周度!F1249))</f>
        <v/>
      </c>
      <c r="C1251" s="128">
        <f>IF(B1251="","",IF(OR(IF(特征计算_周度!B1249="",FALSE,特征计算_周度!B1249&gt;2),IF(特征计算_周度!C1249="",FALSE,特征计算_周度!C1249&gt;2),IF(特征计算_周度!G1249="",FALSE,特征计算_周度!G1249&gt;2),IF(特征计算_周度!E1249="",FALSE,特征计算_周度!E1249&gt;2),IF(特征计算_周度!F1249="",FALSE,特征计算_周度!F1249&gt;2)),MAX(B1251,MAX(IF(特征计算_周度!B1249="",0,特征计算_周度!B1249),IF(特征计算_周度!C1249="",0,特征计算_周度!C1249),IF(特征计算_周度!G1249="",0,特征计算_周度!G1249),IF(特征计算_周度!E1249="",0,特征计算_周度!E1249),IF(特征计算_周度!F1249="",0,特征计算_周度!F1249))),B1251))</f>
        <v/>
      </c>
      <c r="D1251" s="129">
        <f>原始数据_周度!B1249</f>
        <v/>
      </c>
      <c r="E1251" s="157">
        <f>IF(D1251="","",D1251/MAX(D$4:D1251)-1)</f>
        <v/>
      </c>
    </row>
    <row r="1252">
      <c r="A1252" s="127">
        <f>原始数据_周度!A1250</f>
        <v/>
      </c>
      <c r="B1252" s="128">
        <f>IF(特征计算_周度!B1250="","",0.25*IF(特征计算_周度!B1250="",0,特征计算_周度!B1250)+0.25*IF(特征计算_周度!C1250="",0,特征计算_周度!C1250)+0.15*IF(特征计算_周度!D1250="",0,特征计算_周度!D1250)+0.15*IF(特征计算_周度!E1250="",0,特征计算_周度!E1250)+0.2*IF(特征计算_周度!F1250="",0,特征计算_周度!F1250))</f>
        <v/>
      </c>
      <c r="C1252" s="128">
        <f>IF(B1252="","",IF(OR(IF(特征计算_周度!B1250="",FALSE,特征计算_周度!B1250&gt;2),IF(特征计算_周度!C1250="",FALSE,特征计算_周度!C1250&gt;2),IF(特征计算_周度!G1250="",FALSE,特征计算_周度!G1250&gt;2),IF(特征计算_周度!E1250="",FALSE,特征计算_周度!E1250&gt;2),IF(特征计算_周度!F1250="",FALSE,特征计算_周度!F1250&gt;2)),MAX(B1252,MAX(IF(特征计算_周度!B1250="",0,特征计算_周度!B1250),IF(特征计算_周度!C1250="",0,特征计算_周度!C1250),IF(特征计算_周度!G1250="",0,特征计算_周度!G1250),IF(特征计算_周度!E1250="",0,特征计算_周度!E1250),IF(特征计算_周度!F1250="",0,特征计算_周度!F1250))),B1252))</f>
        <v/>
      </c>
      <c r="D1252" s="129">
        <f>原始数据_周度!B1250</f>
        <v/>
      </c>
      <c r="E1252" s="157">
        <f>IF(D1252="","",D1252/MAX(D$4:D1252)-1)</f>
        <v/>
      </c>
    </row>
    <row r="1253">
      <c r="A1253" s="127">
        <f>原始数据_周度!A1251</f>
        <v/>
      </c>
      <c r="B1253" s="128">
        <f>IF(特征计算_周度!B1251="","",0.25*IF(特征计算_周度!B1251="",0,特征计算_周度!B1251)+0.25*IF(特征计算_周度!C1251="",0,特征计算_周度!C1251)+0.15*IF(特征计算_周度!D1251="",0,特征计算_周度!D1251)+0.15*IF(特征计算_周度!E1251="",0,特征计算_周度!E1251)+0.2*IF(特征计算_周度!F1251="",0,特征计算_周度!F1251))</f>
        <v/>
      </c>
      <c r="C1253" s="128">
        <f>IF(B1253="","",IF(OR(IF(特征计算_周度!B1251="",FALSE,特征计算_周度!B1251&gt;2),IF(特征计算_周度!C1251="",FALSE,特征计算_周度!C1251&gt;2),IF(特征计算_周度!G1251="",FALSE,特征计算_周度!G1251&gt;2),IF(特征计算_周度!E1251="",FALSE,特征计算_周度!E1251&gt;2),IF(特征计算_周度!F1251="",FALSE,特征计算_周度!F1251&gt;2)),MAX(B1253,MAX(IF(特征计算_周度!B1251="",0,特征计算_周度!B1251),IF(特征计算_周度!C1251="",0,特征计算_周度!C1251),IF(特征计算_周度!G1251="",0,特征计算_周度!G1251),IF(特征计算_周度!E1251="",0,特征计算_周度!E1251),IF(特征计算_周度!F1251="",0,特征计算_周度!F1251))),B1253))</f>
        <v/>
      </c>
      <c r="D1253" s="129">
        <f>原始数据_周度!B1251</f>
        <v/>
      </c>
      <c r="E1253" s="157">
        <f>IF(D1253="","",D1253/MAX(D$4:D1253)-1)</f>
        <v/>
      </c>
    </row>
    <row r="1254">
      <c r="A1254" s="127">
        <f>原始数据_周度!A1252</f>
        <v/>
      </c>
      <c r="B1254" s="128">
        <f>IF(特征计算_周度!B1252="","",0.25*IF(特征计算_周度!B1252="",0,特征计算_周度!B1252)+0.25*IF(特征计算_周度!C1252="",0,特征计算_周度!C1252)+0.15*IF(特征计算_周度!D1252="",0,特征计算_周度!D1252)+0.15*IF(特征计算_周度!E1252="",0,特征计算_周度!E1252)+0.2*IF(特征计算_周度!F1252="",0,特征计算_周度!F1252))</f>
        <v/>
      </c>
      <c r="C1254" s="128">
        <f>IF(B1254="","",IF(OR(IF(特征计算_周度!B1252="",FALSE,特征计算_周度!B1252&gt;2),IF(特征计算_周度!C1252="",FALSE,特征计算_周度!C1252&gt;2),IF(特征计算_周度!G1252="",FALSE,特征计算_周度!G1252&gt;2),IF(特征计算_周度!E1252="",FALSE,特征计算_周度!E1252&gt;2),IF(特征计算_周度!F1252="",FALSE,特征计算_周度!F1252&gt;2)),MAX(B1254,MAX(IF(特征计算_周度!B1252="",0,特征计算_周度!B1252),IF(特征计算_周度!C1252="",0,特征计算_周度!C1252),IF(特征计算_周度!G1252="",0,特征计算_周度!G1252),IF(特征计算_周度!E1252="",0,特征计算_周度!E1252),IF(特征计算_周度!F1252="",0,特征计算_周度!F1252))),B1254))</f>
        <v/>
      </c>
      <c r="D1254" s="129">
        <f>原始数据_周度!B1252</f>
        <v/>
      </c>
      <c r="E1254" s="157">
        <f>IF(D1254="","",D1254/MAX(D$4:D1254)-1)</f>
        <v/>
      </c>
    </row>
    <row r="1255">
      <c r="A1255" s="127">
        <f>原始数据_周度!A1253</f>
        <v/>
      </c>
      <c r="B1255" s="128">
        <f>IF(特征计算_周度!B1253="","",0.25*IF(特征计算_周度!B1253="",0,特征计算_周度!B1253)+0.25*IF(特征计算_周度!C1253="",0,特征计算_周度!C1253)+0.15*IF(特征计算_周度!D1253="",0,特征计算_周度!D1253)+0.15*IF(特征计算_周度!E1253="",0,特征计算_周度!E1253)+0.2*IF(特征计算_周度!F1253="",0,特征计算_周度!F1253))</f>
        <v/>
      </c>
      <c r="C1255" s="128">
        <f>IF(B1255="","",IF(OR(IF(特征计算_周度!B1253="",FALSE,特征计算_周度!B1253&gt;2),IF(特征计算_周度!C1253="",FALSE,特征计算_周度!C1253&gt;2),IF(特征计算_周度!G1253="",FALSE,特征计算_周度!G1253&gt;2),IF(特征计算_周度!E1253="",FALSE,特征计算_周度!E1253&gt;2),IF(特征计算_周度!F1253="",FALSE,特征计算_周度!F1253&gt;2)),MAX(B1255,MAX(IF(特征计算_周度!B1253="",0,特征计算_周度!B1253),IF(特征计算_周度!C1253="",0,特征计算_周度!C1253),IF(特征计算_周度!G1253="",0,特征计算_周度!G1253),IF(特征计算_周度!E1253="",0,特征计算_周度!E1253),IF(特征计算_周度!F1253="",0,特征计算_周度!F1253))),B1255))</f>
        <v/>
      </c>
      <c r="D1255" s="129">
        <f>原始数据_周度!B1253</f>
        <v/>
      </c>
      <c r="E1255" s="157">
        <f>IF(D1255="","",D1255/MAX(D$4:D1255)-1)</f>
        <v/>
      </c>
    </row>
    <row r="1256">
      <c r="A1256" s="127">
        <f>原始数据_周度!A1254</f>
        <v/>
      </c>
      <c r="B1256" s="128">
        <f>IF(特征计算_周度!B1254="","",0.25*IF(特征计算_周度!B1254="",0,特征计算_周度!B1254)+0.25*IF(特征计算_周度!C1254="",0,特征计算_周度!C1254)+0.15*IF(特征计算_周度!D1254="",0,特征计算_周度!D1254)+0.15*IF(特征计算_周度!E1254="",0,特征计算_周度!E1254)+0.2*IF(特征计算_周度!F1254="",0,特征计算_周度!F1254))</f>
        <v/>
      </c>
      <c r="C1256" s="128">
        <f>IF(B1256="","",IF(OR(IF(特征计算_周度!B1254="",FALSE,特征计算_周度!B1254&gt;2),IF(特征计算_周度!C1254="",FALSE,特征计算_周度!C1254&gt;2),IF(特征计算_周度!G1254="",FALSE,特征计算_周度!G1254&gt;2),IF(特征计算_周度!E1254="",FALSE,特征计算_周度!E1254&gt;2),IF(特征计算_周度!F1254="",FALSE,特征计算_周度!F1254&gt;2)),MAX(B1256,MAX(IF(特征计算_周度!B1254="",0,特征计算_周度!B1254),IF(特征计算_周度!C1254="",0,特征计算_周度!C1254),IF(特征计算_周度!G1254="",0,特征计算_周度!G1254),IF(特征计算_周度!E1254="",0,特征计算_周度!E1254),IF(特征计算_周度!F1254="",0,特征计算_周度!F1254))),B1256))</f>
        <v/>
      </c>
      <c r="D1256" s="129">
        <f>原始数据_周度!B1254</f>
        <v/>
      </c>
      <c r="E1256" s="157">
        <f>IF(D1256="","",D1256/MAX(D$4:D1256)-1)</f>
        <v/>
      </c>
    </row>
    <row r="1257">
      <c r="A1257" s="127">
        <f>原始数据_周度!A1255</f>
        <v/>
      </c>
      <c r="B1257" s="128">
        <f>IF(特征计算_周度!B1255="","",0.25*IF(特征计算_周度!B1255="",0,特征计算_周度!B1255)+0.25*IF(特征计算_周度!C1255="",0,特征计算_周度!C1255)+0.15*IF(特征计算_周度!D1255="",0,特征计算_周度!D1255)+0.15*IF(特征计算_周度!E1255="",0,特征计算_周度!E1255)+0.2*IF(特征计算_周度!F1255="",0,特征计算_周度!F1255))</f>
        <v/>
      </c>
      <c r="C1257" s="128">
        <f>IF(B1257="","",IF(OR(IF(特征计算_周度!B1255="",FALSE,特征计算_周度!B1255&gt;2),IF(特征计算_周度!C1255="",FALSE,特征计算_周度!C1255&gt;2),IF(特征计算_周度!G1255="",FALSE,特征计算_周度!G1255&gt;2),IF(特征计算_周度!E1255="",FALSE,特征计算_周度!E1255&gt;2),IF(特征计算_周度!F1255="",FALSE,特征计算_周度!F1255&gt;2)),MAX(B1257,MAX(IF(特征计算_周度!B1255="",0,特征计算_周度!B1255),IF(特征计算_周度!C1255="",0,特征计算_周度!C1255),IF(特征计算_周度!G1255="",0,特征计算_周度!G1255),IF(特征计算_周度!E1255="",0,特征计算_周度!E1255),IF(特征计算_周度!F1255="",0,特征计算_周度!F1255))),B1257))</f>
        <v/>
      </c>
      <c r="D1257" s="129">
        <f>原始数据_周度!B1255</f>
        <v/>
      </c>
      <c r="E1257" s="157">
        <f>IF(D1257="","",D1257/MAX(D$4:D1257)-1)</f>
        <v/>
      </c>
    </row>
    <row r="1258">
      <c r="A1258" s="127">
        <f>原始数据_周度!A1256</f>
        <v/>
      </c>
      <c r="B1258" s="128">
        <f>IF(特征计算_周度!B1256="","",0.25*IF(特征计算_周度!B1256="",0,特征计算_周度!B1256)+0.25*IF(特征计算_周度!C1256="",0,特征计算_周度!C1256)+0.15*IF(特征计算_周度!D1256="",0,特征计算_周度!D1256)+0.15*IF(特征计算_周度!E1256="",0,特征计算_周度!E1256)+0.2*IF(特征计算_周度!F1256="",0,特征计算_周度!F1256))</f>
        <v/>
      </c>
      <c r="C1258" s="128">
        <f>IF(B1258="","",IF(OR(IF(特征计算_周度!B1256="",FALSE,特征计算_周度!B1256&gt;2),IF(特征计算_周度!C1256="",FALSE,特征计算_周度!C1256&gt;2),IF(特征计算_周度!G1256="",FALSE,特征计算_周度!G1256&gt;2),IF(特征计算_周度!E1256="",FALSE,特征计算_周度!E1256&gt;2),IF(特征计算_周度!F1256="",FALSE,特征计算_周度!F1256&gt;2)),MAX(B1258,MAX(IF(特征计算_周度!B1256="",0,特征计算_周度!B1256),IF(特征计算_周度!C1256="",0,特征计算_周度!C1256),IF(特征计算_周度!G1256="",0,特征计算_周度!G1256),IF(特征计算_周度!E1256="",0,特征计算_周度!E1256),IF(特征计算_周度!F1256="",0,特征计算_周度!F1256))),B1258))</f>
        <v/>
      </c>
      <c r="D1258" s="129">
        <f>原始数据_周度!B1256</f>
        <v/>
      </c>
      <c r="E1258" s="157">
        <f>IF(D1258="","",D1258/MAX(D$4:D1258)-1)</f>
        <v/>
      </c>
    </row>
    <row r="1259">
      <c r="A1259" s="127">
        <f>原始数据_周度!A1257</f>
        <v/>
      </c>
      <c r="B1259" s="128">
        <f>IF(特征计算_周度!B1257="","",0.25*IF(特征计算_周度!B1257="",0,特征计算_周度!B1257)+0.25*IF(特征计算_周度!C1257="",0,特征计算_周度!C1257)+0.15*IF(特征计算_周度!D1257="",0,特征计算_周度!D1257)+0.15*IF(特征计算_周度!E1257="",0,特征计算_周度!E1257)+0.2*IF(特征计算_周度!F1257="",0,特征计算_周度!F1257))</f>
        <v/>
      </c>
      <c r="C1259" s="128">
        <f>IF(B1259="","",IF(OR(IF(特征计算_周度!B1257="",FALSE,特征计算_周度!B1257&gt;2),IF(特征计算_周度!C1257="",FALSE,特征计算_周度!C1257&gt;2),IF(特征计算_周度!G1257="",FALSE,特征计算_周度!G1257&gt;2),IF(特征计算_周度!E1257="",FALSE,特征计算_周度!E1257&gt;2),IF(特征计算_周度!F1257="",FALSE,特征计算_周度!F1257&gt;2)),MAX(B1259,MAX(IF(特征计算_周度!B1257="",0,特征计算_周度!B1257),IF(特征计算_周度!C1257="",0,特征计算_周度!C1257),IF(特征计算_周度!G1257="",0,特征计算_周度!G1257),IF(特征计算_周度!E1257="",0,特征计算_周度!E1257),IF(特征计算_周度!F1257="",0,特征计算_周度!F1257))),B1259))</f>
        <v/>
      </c>
      <c r="D1259" s="129">
        <f>原始数据_周度!B1257</f>
        <v/>
      </c>
      <c r="E1259" s="157">
        <f>IF(D1259="","",D1259/MAX(D$4:D1259)-1)</f>
        <v/>
      </c>
    </row>
    <row r="1260">
      <c r="A1260" s="127">
        <f>原始数据_周度!A1258</f>
        <v/>
      </c>
      <c r="B1260" s="128">
        <f>IF(特征计算_周度!B1258="","",0.25*IF(特征计算_周度!B1258="",0,特征计算_周度!B1258)+0.25*IF(特征计算_周度!C1258="",0,特征计算_周度!C1258)+0.15*IF(特征计算_周度!D1258="",0,特征计算_周度!D1258)+0.15*IF(特征计算_周度!E1258="",0,特征计算_周度!E1258)+0.2*IF(特征计算_周度!F1258="",0,特征计算_周度!F1258))</f>
        <v/>
      </c>
      <c r="C1260" s="128">
        <f>IF(B1260="","",IF(OR(IF(特征计算_周度!B1258="",FALSE,特征计算_周度!B1258&gt;2),IF(特征计算_周度!C1258="",FALSE,特征计算_周度!C1258&gt;2),IF(特征计算_周度!G1258="",FALSE,特征计算_周度!G1258&gt;2),IF(特征计算_周度!E1258="",FALSE,特征计算_周度!E1258&gt;2),IF(特征计算_周度!F1258="",FALSE,特征计算_周度!F1258&gt;2)),MAX(B1260,MAX(IF(特征计算_周度!B1258="",0,特征计算_周度!B1258),IF(特征计算_周度!C1258="",0,特征计算_周度!C1258),IF(特征计算_周度!G1258="",0,特征计算_周度!G1258),IF(特征计算_周度!E1258="",0,特征计算_周度!E1258),IF(特征计算_周度!F1258="",0,特征计算_周度!F1258))),B1260))</f>
        <v/>
      </c>
      <c r="D1260" s="129">
        <f>原始数据_周度!B1258</f>
        <v/>
      </c>
      <c r="E1260" s="157">
        <f>IF(D1260="","",D1260/MAX(D$4:D1260)-1)</f>
        <v/>
      </c>
    </row>
    <row r="1261">
      <c r="A1261" s="127">
        <f>原始数据_周度!A1259</f>
        <v/>
      </c>
      <c r="B1261" s="128">
        <f>IF(特征计算_周度!B1259="","",0.25*IF(特征计算_周度!B1259="",0,特征计算_周度!B1259)+0.25*IF(特征计算_周度!C1259="",0,特征计算_周度!C1259)+0.15*IF(特征计算_周度!D1259="",0,特征计算_周度!D1259)+0.15*IF(特征计算_周度!E1259="",0,特征计算_周度!E1259)+0.2*IF(特征计算_周度!F1259="",0,特征计算_周度!F1259))</f>
        <v/>
      </c>
      <c r="C1261" s="128">
        <f>IF(B1261="","",IF(OR(IF(特征计算_周度!B1259="",FALSE,特征计算_周度!B1259&gt;2),IF(特征计算_周度!C1259="",FALSE,特征计算_周度!C1259&gt;2),IF(特征计算_周度!G1259="",FALSE,特征计算_周度!G1259&gt;2),IF(特征计算_周度!E1259="",FALSE,特征计算_周度!E1259&gt;2),IF(特征计算_周度!F1259="",FALSE,特征计算_周度!F1259&gt;2)),MAX(B1261,MAX(IF(特征计算_周度!B1259="",0,特征计算_周度!B1259),IF(特征计算_周度!C1259="",0,特征计算_周度!C1259),IF(特征计算_周度!G1259="",0,特征计算_周度!G1259),IF(特征计算_周度!E1259="",0,特征计算_周度!E1259),IF(特征计算_周度!F1259="",0,特征计算_周度!F1259))),B1261))</f>
        <v/>
      </c>
      <c r="D1261" s="129">
        <f>原始数据_周度!B1259</f>
        <v/>
      </c>
      <c r="E1261" s="157">
        <f>IF(D1261="","",D1261/MAX(D$4:D1261)-1)</f>
        <v/>
      </c>
    </row>
    <row r="1262">
      <c r="A1262" s="127">
        <f>原始数据_周度!A1260</f>
        <v/>
      </c>
      <c r="B1262" s="128">
        <f>IF(特征计算_周度!B1260="","",0.25*IF(特征计算_周度!B1260="",0,特征计算_周度!B1260)+0.25*IF(特征计算_周度!C1260="",0,特征计算_周度!C1260)+0.15*IF(特征计算_周度!D1260="",0,特征计算_周度!D1260)+0.15*IF(特征计算_周度!E1260="",0,特征计算_周度!E1260)+0.2*IF(特征计算_周度!F1260="",0,特征计算_周度!F1260))</f>
        <v/>
      </c>
      <c r="C1262" s="128">
        <f>IF(B1262="","",IF(OR(IF(特征计算_周度!B1260="",FALSE,特征计算_周度!B1260&gt;2),IF(特征计算_周度!C1260="",FALSE,特征计算_周度!C1260&gt;2),IF(特征计算_周度!G1260="",FALSE,特征计算_周度!G1260&gt;2),IF(特征计算_周度!E1260="",FALSE,特征计算_周度!E1260&gt;2),IF(特征计算_周度!F1260="",FALSE,特征计算_周度!F1260&gt;2)),MAX(B1262,MAX(IF(特征计算_周度!B1260="",0,特征计算_周度!B1260),IF(特征计算_周度!C1260="",0,特征计算_周度!C1260),IF(特征计算_周度!G1260="",0,特征计算_周度!G1260),IF(特征计算_周度!E1260="",0,特征计算_周度!E1260),IF(特征计算_周度!F1260="",0,特征计算_周度!F1260))),B1262))</f>
        <v/>
      </c>
      <c r="D1262" s="129">
        <f>原始数据_周度!B1260</f>
        <v/>
      </c>
      <c r="E1262" s="157">
        <f>IF(D1262="","",D1262/MAX(D$4:D1262)-1)</f>
        <v/>
      </c>
    </row>
    <row r="1263">
      <c r="A1263" s="127">
        <f>原始数据_周度!A1261</f>
        <v/>
      </c>
      <c r="B1263" s="128">
        <f>IF(特征计算_周度!B1261="","",0.25*IF(特征计算_周度!B1261="",0,特征计算_周度!B1261)+0.25*IF(特征计算_周度!C1261="",0,特征计算_周度!C1261)+0.15*IF(特征计算_周度!D1261="",0,特征计算_周度!D1261)+0.15*IF(特征计算_周度!E1261="",0,特征计算_周度!E1261)+0.2*IF(特征计算_周度!F1261="",0,特征计算_周度!F1261))</f>
        <v/>
      </c>
      <c r="C1263" s="128">
        <f>IF(B1263="","",IF(OR(IF(特征计算_周度!B1261="",FALSE,特征计算_周度!B1261&gt;2),IF(特征计算_周度!C1261="",FALSE,特征计算_周度!C1261&gt;2),IF(特征计算_周度!G1261="",FALSE,特征计算_周度!G1261&gt;2),IF(特征计算_周度!E1261="",FALSE,特征计算_周度!E1261&gt;2),IF(特征计算_周度!F1261="",FALSE,特征计算_周度!F1261&gt;2)),MAX(B1263,MAX(IF(特征计算_周度!B1261="",0,特征计算_周度!B1261),IF(特征计算_周度!C1261="",0,特征计算_周度!C1261),IF(特征计算_周度!G1261="",0,特征计算_周度!G1261),IF(特征计算_周度!E1261="",0,特征计算_周度!E1261),IF(特征计算_周度!F1261="",0,特征计算_周度!F1261))),B1263))</f>
        <v/>
      </c>
      <c r="D1263" s="129">
        <f>原始数据_周度!B1261</f>
        <v/>
      </c>
      <c r="E1263" s="157">
        <f>IF(D1263="","",D1263/MAX(D$4:D1263)-1)</f>
        <v/>
      </c>
    </row>
    <row r="1264">
      <c r="A1264" s="127">
        <f>原始数据_周度!A1262</f>
        <v/>
      </c>
      <c r="B1264" s="128">
        <f>IF(特征计算_周度!B1262="","",0.25*IF(特征计算_周度!B1262="",0,特征计算_周度!B1262)+0.25*IF(特征计算_周度!C1262="",0,特征计算_周度!C1262)+0.15*IF(特征计算_周度!D1262="",0,特征计算_周度!D1262)+0.15*IF(特征计算_周度!E1262="",0,特征计算_周度!E1262)+0.2*IF(特征计算_周度!F1262="",0,特征计算_周度!F1262))</f>
        <v/>
      </c>
      <c r="C1264" s="128">
        <f>IF(B1264="","",IF(OR(IF(特征计算_周度!B1262="",FALSE,特征计算_周度!B1262&gt;2),IF(特征计算_周度!C1262="",FALSE,特征计算_周度!C1262&gt;2),IF(特征计算_周度!G1262="",FALSE,特征计算_周度!G1262&gt;2),IF(特征计算_周度!E1262="",FALSE,特征计算_周度!E1262&gt;2),IF(特征计算_周度!F1262="",FALSE,特征计算_周度!F1262&gt;2)),MAX(B1264,MAX(IF(特征计算_周度!B1262="",0,特征计算_周度!B1262),IF(特征计算_周度!C1262="",0,特征计算_周度!C1262),IF(特征计算_周度!G1262="",0,特征计算_周度!G1262),IF(特征计算_周度!E1262="",0,特征计算_周度!E1262),IF(特征计算_周度!F1262="",0,特征计算_周度!F1262))),B1264))</f>
        <v/>
      </c>
      <c r="D1264" s="129">
        <f>原始数据_周度!B1262</f>
        <v/>
      </c>
      <c r="E1264" s="157">
        <f>IF(D1264="","",D1264/MAX(D$4:D1264)-1)</f>
        <v/>
      </c>
    </row>
    <row r="1265">
      <c r="A1265" s="127">
        <f>原始数据_周度!A1263</f>
        <v/>
      </c>
      <c r="B1265" s="128">
        <f>IF(特征计算_周度!B1263="","",0.25*IF(特征计算_周度!B1263="",0,特征计算_周度!B1263)+0.25*IF(特征计算_周度!C1263="",0,特征计算_周度!C1263)+0.15*IF(特征计算_周度!D1263="",0,特征计算_周度!D1263)+0.15*IF(特征计算_周度!E1263="",0,特征计算_周度!E1263)+0.2*IF(特征计算_周度!F1263="",0,特征计算_周度!F1263))</f>
        <v/>
      </c>
      <c r="C1265" s="128">
        <f>IF(B1265="","",IF(OR(IF(特征计算_周度!B1263="",FALSE,特征计算_周度!B1263&gt;2),IF(特征计算_周度!C1263="",FALSE,特征计算_周度!C1263&gt;2),IF(特征计算_周度!G1263="",FALSE,特征计算_周度!G1263&gt;2),IF(特征计算_周度!E1263="",FALSE,特征计算_周度!E1263&gt;2),IF(特征计算_周度!F1263="",FALSE,特征计算_周度!F1263&gt;2)),MAX(B1265,MAX(IF(特征计算_周度!B1263="",0,特征计算_周度!B1263),IF(特征计算_周度!C1263="",0,特征计算_周度!C1263),IF(特征计算_周度!G1263="",0,特征计算_周度!G1263),IF(特征计算_周度!E1263="",0,特征计算_周度!E1263),IF(特征计算_周度!F1263="",0,特征计算_周度!F1263))),B1265))</f>
        <v/>
      </c>
      <c r="D1265" s="129">
        <f>原始数据_周度!B1263</f>
        <v/>
      </c>
      <c r="E1265" s="157">
        <f>IF(D1265="","",D1265/MAX(D$4:D1265)-1)</f>
        <v/>
      </c>
    </row>
    <row r="1266">
      <c r="A1266" s="127">
        <f>原始数据_周度!A1264</f>
        <v/>
      </c>
      <c r="B1266" s="128">
        <f>IF(特征计算_周度!B1264="","",0.25*IF(特征计算_周度!B1264="",0,特征计算_周度!B1264)+0.25*IF(特征计算_周度!C1264="",0,特征计算_周度!C1264)+0.15*IF(特征计算_周度!D1264="",0,特征计算_周度!D1264)+0.15*IF(特征计算_周度!E1264="",0,特征计算_周度!E1264)+0.2*IF(特征计算_周度!F1264="",0,特征计算_周度!F1264))</f>
        <v/>
      </c>
      <c r="C1266" s="128">
        <f>IF(B1266="","",IF(OR(IF(特征计算_周度!B1264="",FALSE,特征计算_周度!B1264&gt;2),IF(特征计算_周度!C1264="",FALSE,特征计算_周度!C1264&gt;2),IF(特征计算_周度!G1264="",FALSE,特征计算_周度!G1264&gt;2),IF(特征计算_周度!E1264="",FALSE,特征计算_周度!E1264&gt;2),IF(特征计算_周度!F1264="",FALSE,特征计算_周度!F1264&gt;2)),MAX(B1266,MAX(IF(特征计算_周度!B1264="",0,特征计算_周度!B1264),IF(特征计算_周度!C1264="",0,特征计算_周度!C1264),IF(特征计算_周度!G1264="",0,特征计算_周度!G1264),IF(特征计算_周度!E1264="",0,特征计算_周度!E1264),IF(特征计算_周度!F1264="",0,特征计算_周度!F1264))),B1266))</f>
        <v/>
      </c>
      <c r="D1266" s="129">
        <f>原始数据_周度!B1264</f>
        <v/>
      </c>
      <c r="E1266" s="157">
        <f>IF(D1266="","",D1266/MAX(D$4:D1266)-1)</f>
        <v/>
      </c>
    </row>
    <row r="1267">
      <c r="A1267" s="127">
        <f>原始数据_周度!A1265</f>
        <v/>
      </c>
      <c r="B1267" s="128">
        <f>IF(特征计算_周度!B1265="","",0.25*IF(特征计算_周度!B1265="",0,特征计算_周度!B1265)+0.25*IF(特征计算_周度!C1265="",0,特征计算_周度!C1265)+0.15*IF(特征计算_周度!D1265="",0,特征计算_周度!D1265)+0.15*IF(特征计算_周度!E1265="",0,特征计算_周度!E1265)+0.2*IF(特征计算_周度!F1265="",0,特征计算_周度!F1265))</f>
        <v/>
      </c>
      <c r="C1267" s="128">
        <f>IF(B1267="","",IF(OR(IF(特征计算_周度!B1265="",FALSE,特征计算_周度!B1265&gt;2),IF(特征计算_周度!C1265="",FALSE,特征计算_周度!C1265&gt;2),IF(特征计算_周度!G1265="",FALSE,特征计算_周度!G1265&gt;2),IF(特征计算_周度!E1265="",FALSE,特征计算_周度!E1265&gt;2),IF(特征计算_周度!F1265="",FALSE,特征计算_周度!F1265&gt;2)),MAX(B1267,MAX(IF(特征计算_周度!B1265="",0,特征计算_周度!B1265),IF(特征计算_周度!C1265="",0,特征计算_周度!C1265),IF(特征计算_周度!G1265="",0,特征计算_周度!G1265),IF(特征计算_周度!E1265="",0,特征计算_周度!E1265),IF(特征计算_周度!F1265="",0,特征计算_周度!F1265))),B1267))</f>
        <v/>
      </c>
      <c r="D1267" s="129">
        <f>原始数据_周度!B1265</f>
        <v/>
      </c>
      <c r="E1267" s="157">
        <f>IF(D1267="","",D1267/MAX(D$4:D1267)-1)</f>
        <v/>
      </c>
    </row>
    <row r="1268">
      <c r="A1268" s="127">
        <f>原始数据_周度!A1266</f>
        <v/>
      </c>
      <c r="B1268" s="128">
        <f>IF(特征计算_周度!B1266="","",0.25*IF(特征计算_周度!B1266="",0,特征计算_周度!B1266)+0.25*IF(特征计算_周度!C1266="",0,特征计算_周度!C1266)+0.15*IF(特征计算_周度!D1266="",0,特征计算_周度!D1266)+0.15*IF(特征计算_周度!E1266="",0,特征计算_周度!E1266)+0.2*IF(特征计算_周度!F1266="",0,特征计算_周度!F1266))</f>
        <v/>
      </c>
      <c r="C1268" s="128">
        <f>IF(B1268="","",IF(OR(IF(特征计算_周度!B1266="",FALSE,特征计算_周度!B1266&gt;2),IF(特征计算_周度!C1266="",FALSE,特征计算_周度!C1266&gt;2),IF(特征计算_周度!G1266="",FALSE,特征计算_周度!G1266&gt;2),IF(特征计算_周度!E1266="",FALSE,特征计算_周度!E1266&gt;2),IF(特征计算_周度!F1266="",FALSE,特征计算_周度!F1266&gt;2)),MAX(B1268,MAX(IF(特征计算_周度!B1266="",0,特征计算_周度!B1266),IF(特征计算_周度!C1266="",0,特征计算_周度!C1266),IF(特征计算_周度!G1266="",0,特征计算_周度!G1266),IF(特征计算_周度!E1266="",0,特征计算_周度!E1266),IF(特征计算_周度!F1266="",0,特征计算_周度!F1266))),B1268))</f>
        <v/>
      </c>
      <c r="D1268" s="129">
        <f>原始数据_周度!B1266</f>
        <v/>
      </c>
      <c r="E1268" s="157">
        <f>IF(D1268="","",D1268/MAX(D$4:D1268)-1)</f>
        <v/>
      </c>
    </row>
    <row r="1269">
      <c r="A1269" s="127">
        <f>原始数据_周度!A1267</f>
        <v/>
      </c>
      <c r="B1269" s="128">
        <f>IF(特征计算_周度!B1267="","",0.25*IF(特征计算_周度!B1267="",0,特征计算_周度!B1267)+0.25*IF(特征计算_周度!C1267="",0,特征计算_周度!C1267)+0.15*IF(特征计算_周度!D1267="",0,特征计算_周度!D1267)+0.15*IF(特征计算_周度!E1267="",0,特征计算_周度!E1267)+0.2*IF(特征计算_周度!F1267="",0,特征计算_周度!F1267))</f>
        <v/>
      </c>
      <c r="C1269" s="128">
        <f>IF(B1269="","",IF(OR(IF(特征计算_周度!B1267="",FALSE,特征计算_周度!B1267&gt;2),IF(特征计算_周度!C1267="",FALSE,特征计算_周度!C1267&gt;2),IF(特征计算_周度!G1267="",FALSE,特征计算_周度!G1267&gt;2),IF(特征计算_周度!E1267="",FALSE,特征计算_周度!E1267&gt;2),IF(特征计算_周度!F1267="",FALSE,特征计算_周度!F1267&gt;2)),MAX(B1269,MAX(IF(特征计算_周度!B1267="",0,特征计算_周度!B1267),IF(特征计算_周度!C1267="",0,特征计算_周度!C1267),IF(特征计算_周度!G1267="",0,特征计算_周度!G1267),IF(特征计算_周度!E1267="",0,特征计算_周度!E1267),IF(特征计算_周度!F1267="",0,特征计算_周度!F1267))),B1269))</f>
        <v/>
      </c>
      <c r="D1269" s="129">
        <f>原始数据_周度!B1267</f>
        <v/>
      </c>
      <c r="E1269" s="157">
        <f>IF(D1269="","",D1269/MAX(D$4:D1269)-1)</f>
        <v/>
      </c>
    </row>
    <row r="1270">
      <c r="A1270" s="127">
        <f>原始数据_周度!A1268</f>
        <v/>
      </c>
      <c r="B1270" s="128">
        <f>IF(特征计算_周度!B1268="","",0.25*IF(特征计算_周度!B1268="",0,特征计算_周度!B1268)+0.25*IF(特征计算_周度!C1268="",0,特征计算_周度!C1268)+0.15*IF(特征计算_周度!D1268="",0,特征计算_周度!D1268)+0.15*IF(特征计算_周度!E1268="",0,特征计算_周度!E1268)+0.2*IF(特征计算_周度!F1268="",0,特征计算_周度!F1268))</f>
        <v/>
      </c>
      <c r="C1270" s="128">
        <f>IF(B1270="","",IF(OR(IF(特征计算_周度!B1268="",FALSE,特征计算_周度!B1268&gt;2),IF(特征计算_周度!C1268="",FALSE,特征计算_周度!C1268&gt;2),IF(特征计算_周度!G1268="",FALSE,特征计算_周度!G1268&gt;2),IF(特征计算_周度!E1268="",FALSE,特征计算_周度!E1268&gt;2),IF(特征计算_周度!F1268="",FALSE,特征计算_周度!F1268&gt;2)),MAX(B1270,MAX(IF(特征计算_周度!B1268="",0,特征计算_周度!B1268),IF(特征计算_周度!C1268="",0,特征计算_周度!C1268),IF(特征计算_周度!G1268="",0,特征计算_周度!G1268),IF(特征计算_周度!E1268="",0,特征计算_周度!E1268),IF(特征计算_周度!F1268="",0,特征计算_周度!F1268))),B1270))</f>
        <v/>
      </c>
      <c r="D1270" s="129">
        <f>原始数据_周度!B1268</f>
        <v/>
      </c>
      <c r="E1270" s="157">
        <f>IF(D1270="","",D1270/MAX(D$4:D1270)-1)</f>
        <v/>
      </c>
    </row>
    <row r="1271">
      <c r="A1271" s="127">
        <f>原始数据_周度!A1269</f>
        <v/>
      </c>
      <c r="B1271" s="128">
        <f>IF(特征计算_周度!B1269="","",0.25*IF(特征计算_周度!B1269="",0,特征计算_周度!B1269)+0.25*IF(特征计算_周度!C1269="",0,特征计算_周度!C1269)+0.15*IF(特征计算_周度!D1269="",0,特征计算_周度!D1269)+0.15*IF(特征计算_周度!E1269="",0,特征计算_周度!E1269)+0.2*IF(特征计算_周度!F1269="",0,特征计算_周度!F1269))</f>
        <v/>
      </c>
      <c r="C1271" s="128">
        <f>IF(B1271="","",IF(OR(IF(特征计算_周度!B1269="",FALSE,特征计算_周度!B1269&gt;2),IF(特征计算_周度!C1269="",FALSE,特征计算_周度!C1269&gt;2),IF(特征计算_周度!G1269="",FALSE,特征计算_周度!G1269&gt;2),IF(特征计算_周度!E1269="",FALSE,特征计算_周度!E1269&gt;2),IF(特征计算_周度!F1269="",FALSE,特征计算_周度!F1269&gt;2)),MAX(B1271,MAX(IF(特征计算_周度!B1269="",0,特征计算_周度!B1269),IF(特征计算_周度!C1269="",0,特征计算_周度!C1269),IF(特征计算_周度!G1269="",0,特征计算_周度!G1269),IF(特征计算_周度!E1269="",0,特征计算_周度!E1269),IF(特征计算_周度!F1269="",0,特征计算_周度!F1269))),B1271))</f>
        <v/>
      </c>
      <c r="D1271" s="129">
        <f>原始数据_周度!B1269</f>
        <v/>
      </c>
      <c r="E1271" s="157">
        <f>IF(D1271="","",D1271/MAX(D$4:D1271)-1)</f>
        <v/>
      </c>
    </row>
    <row r="1272">
      <c r="A1272" s="127">
        <f>原始数据_周度!A1270</f>
        <v/>
      </c>
      <c r="B1272" s="128">
        <f>IF(特征计算_周度!B1270="","",0.25*IF(特征计算_周度!B1270="",0,特征计算_周度!B1270)+0.25*IF(特征计算_周度!C1270="",0,特征计算_周度!C1270)+0.15*IF(特征计算_周度!D1270="",0,特征计算_周度!D1270)+0.15*IF(特征计算_周度!E1270="",0,特征计算_周度!E1270)+0.2*IF(特征计算_周度!F1270="",0,特征计算_周度!F1270))</f>
        <v/>
      </c>
      <c r="C1272" s="128">
        <f>IF(B1272="","",IF(OR(IF(特征计算_周度!B1270="",FALSE,特征计算_周度!B1270&gt;2),IF(特征计算_周度!C1270="",FALSE,特征计算_周度!C1270&gt;2),IF(特征计算_周度!G1270="",FALSE,特征计算_周度!G1270&gt;2),IF(特征计算_周度!E1270="",FALSE,特征计算_周度!E1270&gt;2),IF(特征计算_周度!F1270="",FALSE,特征计算_周度!F1270&gt;2)),MAX(B1272,MAX(IF(特征计算_周度!B1270="",0,特征计算_周度!B1270),IF(特征计算_周度!C1270="",0,特征计算_周度!C1270),IF(特征计算_周度!G1270="",0,特征计算_周度!G1270),IF(特征计算_周度!E1270="",0,特征计算_周度!E1270),IF(特征计算_周度!F1270="",0,特征计算_周度!F1270))),B1272))</f>
        <v/>
      </c>
      <c r="D1272" s="129">
        <f>原始数据_周度!B1270</f>
        <v/>
      </c>
      <c r="E1272" s="157">
        <f>IF(D1272="","",D1272/MAX(D$4:D1272)-1)</f>
        <v/>
      </c>
    </row>
    <row r="1273">
      <c r="A1273" s="127">
        <f>原始数据_周度!A1271</f>
        <v/>
      </c>
      <c r="B1273" s="128">
        <f>IF(特征计算_周度!B1271="","",0.25*IF(特征计算_周度!B1271="",0,特征计算_周度!B1271)+0.25*IF(特征计算_周度!C1271="",0,特征计算_周度!C1271)+0.15*IF(特征计算_周度!D1271="",0,特征计算_周度!D1271)+0.15*IF(特征计算_周度!E1271="",0,特征计算_周度!E1271)+0.2*IF(特征计算_周度!F1271="",0,特征计算_周度!F1271))</f>
        <v/>
      </c>
      <c r="C1273" s="128">
        <f>IF(B1273="","",IF(OR(IF(特征计算_周度!B1271="",FALSE,特征计算_周度!B1271&gt;2),IF(特征计算_周度!C1271="",FALSE,特征计算_周度!C1271&gt;2),IF(特征计算_周度!G1271="",FALSE,特征计算_周度!G1271&gt;2),IF(特征计算_周度!E1271="",FALSE,特征计算_周度!E1271&gt;2),IF(特征计算_周度!F1271="",FALSE,特征计算_周度!F1271&gt;2)),MAX(B1273,MAX(IF(特征计算_周度!B1271="",0,特征计算_周度!B1271),IF(特征计算_周度!C1271="",0,特征计算_周度!C1271),IF(特征计算_周度!G1271="",0,特征计算_周度!G1271),IF(特征计算_周度!E1271="",0,特征计算_周度!E1271),IF(特征计算_周度!F1271="",0,特征计算_周度!F1271))),B1273))</f>
        <v/>
      </c>
      <c r="D1273" s="129">
        <f>原始数据_周度!B1271</f>
        <v/>
      </c>
      <c r="E1273" s="157">
        <f>IF(D1273="","",D1273/MAX(D$4:D1273)-1)</f>
        <v/>
      </c>
    </row>
    <row r="1274">
      <c r="A1274" s="127">
        <f>原始数据_周度!A1272</f>
        <v/>
      </c>
      <c r="B1274" s="128">
        <f>IF(特征计算_周度!B1272="","",0.25*IF(特征计算_周度!B1272="",0,特征计算_周度!B1272)+0.25*IF(特征计算_周度!C1272="",0,特征计算_周度!C1272)+0.15*IF(特征计算_周度!D1272="",0,特征计算_周度!D1272)+0.15*IF(特征计算_周度!E1272="",0,特征计算_周度!E1272)+0.2*IF(特征计算_周度!F1272="",0,特征计算_周度!F1272))</f>
        <v/>
      </c>
      <c r="C1274" s="128">
        <f>IF(B1274="","",IF(OR(IF(特征计算_周度!B1272="",FALSE,特征计算_周度!B1272&gt;2),IF(特征计算_周度!C1272="",FALSE,特征计算_周度!C1272&gt;2),IF(特征计算_周度!G1272="",FALSE,特征计算_周度!G1272&gt;2),IF(特征计算_周度!E1272="",FALSE,特征计算_周度!E1272&gt;2),IF(特征计算_周度!F1272="",FALSE,特征计算_周度!F1272&gt;2)),MAX(B1274,MAX(IF(特征计算_周度!B1272="",0,特征计算_周度!B1272),IF(特征计算_周度!C1272="",0,特征计算_周度!C1272),IF(特征计算_周度!G1272="",0,特征计算_周度!G1272),IF(特征计算_周度!E1272="",0,特征计算_周度!E1272),IF(特征计算_周度!F1272="",0,特征计算_周度!F1272))),B1274))</f>
        <v/>
      </c>
      <c r="D1274" s="129">
        <f>原始数据_周度!B1272</f>
        <v/>
      </c>
      <c r="E1274" s="157">
        <f>IF(D1274="","",D1274/MAX(D$4:D1274)-1)</f>
        <v/>
      </c>
    </row>
    <row r="1275">
      <c r="A1275" s="127">
        <f>原始数据_周度!A1273</f>
        <v/>
      </c>
      <c r="B1275" s="128">
        <f>IF(特征计算_周度!B1273="","",0.25*IF(特征计算_周度!B1273="",0,特征计算_周度!B1273)+0.25*IF(特征计算_周度!C1273="",0,特征计算_周度!C1273)+0.15*IF(特征计算_周度!D1273="",0,特征计算_周度!D1273)+0.15*IF(特征计算_周度!E1273="",0,特征计算_周度!E1273)+0.2*IF(特征计算_周度!F1273="",0,特征计算_周度!F1273))</f>
        <v/>
      </c>
      <c r="C1275" s="128">
        <f>IF(B1275="","",IF(OR(IF(特征计算_周度!B1273="",FALSE,特征计算_周度!B1273&gt;2),IF(特征计算_周度!C1273="",FALSE,特征计算_周度!C1273&gt;2),IF(特征计算_周度!G1273="",FALSE,特征计算_周度!G1273&gt;2),IF(特征计算_周度!E1273="",FALSE,特征计算_周度!E1273&gt;2),IF(特征计算_周度!F1273="",FALSE,特征计算_周度!F1273&gt;2)),MAX(B1275,MAX(IF(特征计算_周度!B1273="",0,特征计算_周度!B1273),IF(特征计算_周度!C1273="",0,特征计算_周度!C1273),IF(特征计算_周度!G1273="",0,特征计算_周度!G1273),IF(特征计算_周度!E1273="",0,特征计算_周度!E1273),IF(特征计算_周度!F1273="",0,特征计算_周度!F1273))),B1275))</f>
        <v/>
      </c>
      <c r="D1275" s="129">
        <f>原始数据_周度!B1273</f>
        <v/>
      </c>
      <c r="E1275" s="157">
        <f>IF(D1275="","",D1275/MAX(D$4:D1275)-1)</f>
        <v/>
      </c>
    </row>
    <row r="1276">
      <c r="A1276" s="127">
        <f>原始数据_周度!A1274</f>
        <v/>
      </c>
      <c r="B1276" s="128">
        <f>IF(特征计算_周度!B1274="","",0.25*IF(特征计算_周度!B1274="",0,特征计算_周度!B1274)+0.25*IF(特征计算_周度!C1274="",0,特征计算_周度!C1274)+0.15*IF(特征计算_周度!D1274="",0,特征计算_周度!D1274)+0.15*IF(特征计算_周度!E1274="",0,特征计算_周度!E1274)+0.2*IF(特征计算_周度!F1274="",0,特征计算_周度!F1274))</f>
        <v/>
      </c>
      <c r="C1276" s="128">
        <f>IF(B1276="","",IF(OR(IF(特征计算_周度!B1274="",FALSE,特征计算_周度!B1274&gt;2),IF(特征计算_周度!C1274="",FALSE,特征计算_周度!C1274&gt;2),IF(特征计算_周度!G1274="",FALSE,特征计算_周度!G1274&gt;2),IF(特征计算_周度!E1274="",FALSE,特征计算_周度!E1274&gt;2),IF(特征计算_周度!F1274="",FALSE,特征计算_周度!F1274&gt;2)),MAX(B1276,MAX(IF(特征计算_周度!B1274="",0,特征计算_周度!B1274),IF(特征计算_周度!C1274="",0,特征计算_周度!C1274),IF(特征计算_周度!G1274="",0,特征计算_周度!G1274),IF(特征计算_周度!E1274="",0,特征计算_周度!E1274),IF(特征计算_周度!F1274="",0,特征计算_周度!F1274))),B1276))</f>
        <v/>
      </c>
      <c r="D1276" s="129">
        <f>原始数据_周度!B1274</f>
        <v/>
      </c>
      <c r="E1276" s="157">
        <f>IF(D1276="","",D1276/MAX(D$4:D1276)-1)</f>
        <v/>
      </c>
    </row>
    <row r="1277">
      <c r="A1277" s="127">
        <f>原始数据_周度!A1275</f>
        <v/>
      </c>
      <c r="B1277" s="128">
        <f>IF(特征计算_周度!B1275="","",0.25*IF(特征计算_周度!B1275="",0,特征计算_周度!B1275)+0.25*IF(特征计算_周度!C1275="",0,特征计算_周度!C1275)+0.15*IF(特征计算_周度!D1275="",0,特征计算_周度!D1275)+0.15*IF(特征计算_周度!E1275="",0,特征计算_周度!E1275)+0.2*IF(特征计算_周度!F1275="",0,特征计算_周度!F1275))</f>
        <v/>
      </c>
      <c r="C1277" s="128">
        <f>IF(B1277="","",IF(OR(IF(特征计算_周度!B1275="",FALSE,特征计算_周度!B1275&gt;2),IF(特征计算_周度!C1275="",FALSE,特征计算_周度!C1275&gt;2),IF(特征计算_周度!G1275="",FALSE,特征计算_周度!G1275&gt;2),IF(特征计算_周度!E1275="",FALSE,特征计算_周度!E1275&gt;2),IF(特征计算_周度!F1275="",FALSE,特征计算_周度!F1275&gt;2)),MAX(B1277,MAX(IF(特征计算_周度!B1275="",0,特征计算_周度!B1275),IF(特征计算_周度!C1275="",0,特征计算_周度!C1275),IF(特征计算_周度!G1275="",0,特征计算_周度!G1275),IF(特征计算_周度!E1275="",0,特征计算_周度!E1275),IF(特征计算_周度!F1275="",0,特征计算_周度!F1275))),B1277))</f>
        <v/>
      </c>
      <c r="D1277" s="129">
        <f>原始数据_周度!B1275</f>
        <v/>
      </c>
      <c r="E1277" s="157">
        <f>IF(D1277="","",D1277/MAX(D$4:D1277)-1)</f>
        <v/>
      </c>
    </row>
    <row r="1278">
      <c r="A1278" s="127">
        <f>原始数据_周度!A1276</f>
        <v/>
      </c>
      <c r="B1278" s="128">
        <f>IF(特征计算_周度!B1276="","",0.25*IF(特征计算_周度!B1276="",0,特征计算_周度!B1276)+0.25*IF(特征计算_周度!C1276="",0,特征计算_周度!C1276)+0.15*IF(特征计算_周度!D1276="",0,特征计算_周度!D1276)+0.15*IF(特征计算_周度!E1276="",0,特征计算_周度!E1276)+0.2*IF(特征计算_周度!F1276="",0,特征计算_周度!F1276))</f>
        <v/>
      </c>
      <c r="C1278" s="128">
        <f>IF(B1278="","",IF(OR(IF(特征计算_周度!B1276="",FALSE,特征计算_周度!B1276&gt;2),IF(特征计算_周度!C1276="",FALSE,特征计算_周度!C1276&gt;2),IF(特征计算_周度!G1276="",FALSE,特征计算_周度!G1276&gt;2),IF(特征计算_周度!E1276="",FALSE,特征计算_周度!E1276&gt;2),IF(特征计算_周度!F1276="",FALSE,特征计算_周度!F1276&gt;2)),MAX(B1278,MAX(IF(特征计算_周度!B1276="",0,特征计算_周度!B1276),IF(特征计算_周度!C1276="",0,特征计算_周度!C1276),IF(特征计算_周度!G1276="",0,特征计算_周度!G1276),IF(特征计算_周度!E1276="",0,特征计算_周度!E1276),IF(特征计算_周度!F1276="",0,特征计算_周度!F1276))),B1278))</f>
        <v/>
      </c>
      <c r="D1278" s="129">
        <f>原始数据_周度!B1276</f>
        <v/>
      </c>
      <c r="E1278" s="157">
        <f>IF(D1278="","",D1278/MAX(D$4:D1278)-1)</f>
        <v/>
      </c>
    </row>
    <row r="1279">
      <c r="A1279" s="127">
        <f>原始数据_周度!A1277</f>
        <v/>
      </c>
      <c r="B1279" s="128">
        <f>IF(特征计算_周度!B1277="","",0.25*IF(特征计算_周度!B1277="",0,特征计算_周度!B1277)+0.25*IF(特征计算_周度!C1277="",0,特征计算_周度!C1277)+0.15*IF(特征计算_周度!D1277="",0,特征计算_周度!D1277)+0.15*IF(特征计算_周度!E1277="",0,特征计算_周度!E1277)+0.2*IF(特征计算_周度!F1277="",0,特征计算_周度!F1277))</f>
        <v/>
      </c>
      <c r="C1279" s="128">
        <f>IF(B1279="","",IF(OR(IF(特征计算_周度!B1277="",FALSE,特征计算_周度!B1277&gt;2),IF(特征计算_周度!C1277="",FALSE,特征计算_周度!C1277&gt;2),IF(特征计算_周度!G1277="",FALSE,特征计算_周度!G1277&gt;2),IF(特征计算_周度!E1277="",FALSE,特征计算_周度!E1277&gt;2),IF(特征计算_周度!F1277="",FALSE,特征计算_周度!F1277&gt;2)),MAX(B1279,MAX(IF(特征计算_周度!B1277="",0,特征计算_周度!B1277),IF(特征计算_周度!C1277="",0,特征计算_周度!C1277),IF(特征计算_周度!G1277="",0,特征计算_周度!G1277),IF(特征计算_周度!E1277="",0,特征计算_周度!E1277),IF(特征计算_周度!F1277="",0,特征计算_周度!F1277))),B1279))</f>
        <v/>
      </c>
      <c r="D1279" s="129">
        <f>原始数据_周度!B1277</f>
        <v/>
      </c>
      <c r="E1279" s="157">
        <f>IF(D1279="","",D1279/MAX(D$4:D1279)-1)</f>
        <v/>
      </c>
    </row>
    <row r="1280">
      <c r="A1280" s="127">
        <f>原始数据_周度!A1278</f>
        <v/>
      </c>
      <c r="B1280" s="128">
        <f>IF(特征计算_周度!B1278="","",0.25*IF(特征计算_周度!B1278="",0,特征计算_周度!B1278)+0.25*IF(特征计算_周度!C1278="",0,特征计算_周度!C1278)+0.15*IF(特征计算_周度!D1278="",0,特征计算_周度!D1278)+0.15*IF(特征计算_周度!E1278="",0,特征计算_周度!E1278)+0.2*IF(特征计算_周度!F1278="",0,特征计算_周度!F1278))</f>
        <v/>
      </c>
      <c r="C1280" s="128">
        <f>IF(B1280="","",IF(OR(IF(特征计算_周度!B1278="",FALSE,特征计算_周度!B1278&gt;2),IF(特征计算_周度!C1278="",FALSE,特征计算_周度!C1278&gt;2),IF(特征计算_周度!G1278="",FALSE,特征计算_周度!G1278&gt;2),IF(特征计算_周度!E1278="",FALSE,特征计算_周度!E1278&gt;2),IF(特征计算_周度!F1278="",FALSE,特征计算_周度!F1278&gt;2)),MAX(B1280,MAX(IF(特征计算_周度!B1278="",0,特征计算_周度!B1278),IF(特征计算_周度!C1278="",0,特征计算_周度!C1278),IF(特征计算_周度!G1278="",0,特征计算_周度!G1278),IF(特征计算_周度!E1278="",0,特征计算_周度!E1278),IF(特征计算_周度!F1278="",0,特征计算_周度!F1278))),B1280))</f>
        <v/>
      </c>
      <c r="D1280" s="129">
        <f>原始数据_周度!B1278</f>
        <v/>
      </c>
      <c r="E1280" s="157">
        <f>IF(D1280="","",D1280/MAX(D$4:D1280)-1)</f>
        <v/>
      </c>
    </row>
    <row r="1281">
      <c r="A1281" s="127">
        <f>原始数据_周度!A1279</f>
        <v/>
      </c>
      <c r="B1281" s="128">
        <f>IF(特征计算_周度!B1279="","",0.25*IF(特征计算_周度!B1279="",0,特征计算_周度!B1279)+0.25*IF(特征计算_周度!C1279="",0,特征计算_周度!C1279)+0.15*IF(特征计算_周度!D1279="",0,特征计算_周度!D1279)+0.15*IF(特征计算_周度!E1279="",0,特征计算_周度!E1279)+0.2*IF(特征计算_周度!F1279="",0,特征计算_周度!F1279))</f>
        <v/>
      </c>
      <c r="C1281" s="128">
        <f>IF(B1281="","",IF(OR(IF(特征计算_周度!B1279="",FALSE,特征计算_周度!B1279&gt;2),IF(特征计算_周度!C1279="",FALSE,特征计算_周度!C1279&gt;2),IF(特征计算_周度!G1279="",FALSE,特征计算_周度!G1279&gt;2),IF(特征计算_周度!E1279="",FALSE,特征计算_周度!E1279&gt;2),IF(特征计算_周度!F1279="",FALSE,特征计算_周度!F1279&gt;2)),MAX(B1281,MAX(IF(特征计算_周度!B1279="",0,特征计算_周度!B1279),IF(特征计算_周度!C1279="",0,特征计算_周度!C1279),IF(特征计算_周度!G1279="",0,特征计算_周度!G1279),IF(特征计算_周度!E1279="",0,特征计算_周度!E1279),IF(特征计算_周度!F1279="",0,特征计算_周度!F1279))),B1281))</f>
        <v/>
      </c>
      <c r="D1281" s="129">
        <f>原始数据_周度!B1279</f>
        <v/>
      </c>
      <c r="E1281" s="157">
        <f>IF(D1281="","",D1281/MAX(D$4:D1281)-1)</f>
        <v/>
      </c>
    </row>
    <row r="1282">
      <c r="A1282" s="127">
        <f>原始数据_周度!A1280</f>
        <v/>
      </c>
      <c r="B1282" s="128">
        <f>IF(特征计算_周度!B1280="","",0.25*IF(特征计算_周度!B1280="",0,特征计算_周度!B1280)+0.25*IF(特征计算_周度!C1280="",0,特征计算_周度!C1280)+0.15*IF(特征计算_周度!D1280="",0,特征计算_周度!D1280)+0.15*IF(特征计算_周度!E1280="",0,特征计算_周度!E1280)+0.2*IF(特征计算_周度!F1280="",0,特征计算_周度!F1280))</f>
        <v/>
      </c>
      <c r="C1282" s="128">
        <f>IF(B1282="","",IF(OR(IF(特征计算_周度!B1280="",FALSE,特征计算_周度!B1280&gt;2),IF(特征计算_周度!C1280="",FALSE,特征计算_周度!C1280&gt;2),IF(特征计算_周度!G1280="",FALSE,特征计算_周度!G1280&gt;2),IF(特征计算_周度!E1280="",FALSE,特征计算_周度!E1280&gt;2),IF(特征计算_周度!F1280="",FALSE,特征计算_周度!F1280&gt;2)),MAX(B1282,MAX(IF(特征计算_周度!B1280="",0,特征计算_周度!B1280),IF(特征计算_周度!C1280="",0,特征计算_周度!C1280),IF(特征计算_周度!G1280="",0,特征计算_周度!G1280),IF(特征计算_周度!E1280="",0,特征计算_周度!E1280),IF(特征计算_周度!F1280="",0,特征计算_周度!F1280))),B1282))</f>
        <v/>
      </c>
      <c r="D1282" s="129">
        <f>原始数据_周度!B1280</f>
        <v/>
      </c>
      <c r="E1282" s="157">
        <f>IF(D1282="","",D1282/MAX(D$4:D1282)-1)</f>
        <v/>
      </c>
    </row>
    <row r="1283">
      <c r="A1283" s="127">
        <f>原始数据_周度!A1281</f>
        <v/>
      </c>
      <c r="B1283" s="128">
        <f>IF(特征计算_周度!B1281="","",0.25*IF(特征计算_周度!B1281="",0,特征计算_周度!B1281)+0.25*IF(特征计算_周度!C1281="",0,特征计算_周度!C1281)+0.15*IF(特征计算_周度!D1281="",0,特征计算_周度!D1281)+0.15*IF(特征计算_周度!E1281="",0,特征计算_周度!E1281)+0.2*IF(特征计算_周度!F1281="",0,特征计算_周度!F1281))</f>
        <v/>
      </c>
      <c r="C1283" s="128">
        <f>IF(B1283="","",IF(OR(IF(特征计算_周度!B1281="",FALSE,特征计算_周度!B1281&gt;2),IF(特征计算_周度!C1281="",FALSE,特征计算_周度!C1281&gt;2),IF(特征计算_周度!G1281="",FALSE,特征计算_周度!G1281&gt;2),IF(特征计算_周度!E1281="",FALSE,特征计算_周度!E1281&gt;2),IF(特征计算_周度!F1281="",FALSE,特征计算_周度!F1281&gt;2)),MAX(B1283,MAX(IF(特征计算_周度!B1281="",0,特征计算_周度!B1281),IF(特征计算_周度!C1281="",0,特征计算_周度!C1281),IF(特征计算_周度!G1281="",0,特征计算_周度!G1281),IF(特征计算_周度!E1281="",0,特征计算_周度!E1281),IF(特征计算_周度!F1281="",0,特征计算_周度!F1281))),B1283))</f>
        <v/>
      </c>
      <c r="D1283" s="129">
        <f>原始数据_周度!B1281</f>
        <v/>
      </c>
      <c r="E1283" s="157">
        <f>IF(D1283="","",D1283/MAX(D$4:D1283)-1)</f>
        <v/>
      </c>
    </row>
    <row r="1284">
      <c r="A1284" s="127">
        <f>原始数据_周度!A1282</f>
        <v/>
      </c>
      <c r="B1284" s="128">
        <f>IF(特征计算_周度!B1282="","",0.25*IF(特征计算_周度!B1282="",0,特征计算_周度!B1282)+0.25*IF(特征计算_周度!C1282="",0,特征计算_周度!C1282)+0.15*IF(特征计算_周度!D1282="",0,特征计算_周度!D1282)+0.15*IF(特征计算_周度!E1282="",0,特征计算_周度!E1282)+0.2*IF(特征计算_周度!F1282="",0,特征计算_周度!F1282))</f>
        <v/>
      </c>
      <c r="C1284" s="128">
        <f>IF(B1284="","",IF(OR(IF(特征计算_周度!B1282="",FALSE,特征计算_周度!B1282&gt;2),IF(特征计算_周度!C1282="",FALSE,特征计算_周度!C1282&gt;2),IF(特征计算_周度!G1282="",FALSE,特征计算_周度!G1282&gt;2),IF(特征计算_周度!E1282="",FALSE,特征计算_周度!E1282&gt;2),IF(特征计算_周度!F1282="",FALSE,特征计算_周度!F1282&gt;2)),MAX(B1284,MAX(IF(特征计算_周度!B1282="",0,特征计算_周度!B1282),IF(特征计算_周度!C1282="",0,特征计算_周度!C1282),IF(特征计算_周度!G1282="",0,特征计算_周度!G1282),IF(特征计算_周度!E1282="",0,特征计算_周度!E1282),IF(特征计算_周度!F1282="",0,特征计算_周度!F1282))),B1284))</f>
        <v/>
      </c>
      <c r="D1284" s="129">
        <f>原始数据_周度!B1282</f>
        <v/>
      </c>
      <c r="E1284" s="157">
        <f>IF(D1284="","",D1284/MAX(D$4:D1284)-1)</f>
        <v/>
      </c>
    </row>
    <row r="1285">
      <c r="A1285" s="127">
        <f>原始数据_周度!A1283</f>
        <v/>
      </c>
      <c r="B1285" s="128">
        <f>IF(特征计算_周度!B1283="","",0.25*IF(特征计算_周度!B1283="",0,特征计算_周度!B1283)+0.25*IF(特征计算_周度!C1283="",0,特征计算_周度!C1283)+0.15*IF(特征计算_周度!D1283="",0,特征计算_周度!D1283)+0.15*IF(特征计算_周度!E1283="",0,特征计算_周度!E1283)+0.2*IF(特征计算_周度!F1283="",0,特征计算_周度!F1283))</f>
        <v/>
      </c>
      <c r="C1285" s="128">
        <f>IF(B1285="","",IF(OR(IF(特征计算_周度!B1283="",FALSE,特征计算_周度!B1283&gt;2),IF(特征计算_周度!C1283="",FALSE,特征计算_周度!C1283&gt;2),IF(特征计算_周度!G1283="",FALSE,特征计算_周度!G1283&gt;2),IF(特征计算_周度!E1283="",FALSE,特征计算_周度!E1283&gt;2),IF(特征计算_周度!F1283="",FALSE,特征计算_周度!F1283&gt;2)),MAX(B1285,MAX(IF(特征计算_周度!B1283="",0,特征计算_周度!B1283),IF(特征计算_周度!C1283="",0,特征计算_周度!C1283),IF(特征计算_周度!G1283="",0,特征计算_周度!G1283),IF(特征计算_周度!E1283="",0,特征计算_周度!E1283),IF(特征计算_周度!F1283="",0,特征计算_周度!F1283))),B1285))</f>
        <v/>
      </c>
      <c r="D1285" s="129">
        <f>原始数据_周度!B1283</f>
        <v/>
      </c>
      <c r="E1285" s="157">
        <f>IF(D1285="","",D1285/MAX(D$4:D1285)-1)</f>
        <v/>
      </c>
    </row>
    <row r="1286">
      <c r="A1286" s="127">
        <f>原始数据_周度!A1284</f>
        <v/>
      </c>
      <c r="B1286" s="128">
        <f>IF(特征计算_周度!B1284="","",0.25*IF(特征计算_周度!B1284="",0,特征计算_周度!B1284)+0.25*IF(特征计算_周度!C1284="",0,特征计算_周度!C1284)+0.15*IF(特征计算_周度!D1284="",0,特征计算_周度!D1284)+0.15*IF(特征计算_周度!E1284="",0,特征计算_周度!E1284)+0.2*IF(特征计算_周度!F1284="",0,特征计算_周度!F1284))</f>
        <v/>
      </c>
      <c r="C1286" s="128">
        <f>IF(B1286="","",IF(OR(IF(特征计算_周度!B1284="",FALSE,特征计算_周度!B1284&gt;2),IF(特征计算_周度!C1284="",FALSE,特征计算_周度!C1284&gt;2),IF(特征计算_周度!G1284="",FALSE,特征计算_周度!G1284&gt;2),IF(特征计算_周度!E1284="",FALSE,特征计算_周度!E1284&gt;2),IF(特征计算_周度!F1284="",FALSE,特征计算_周度!F1284&gt;2)),MAX(B1286,MAX(IF(特征计算_周度!B1284="",0,特征计算_周度!B1284),IF(特征计算_周度!C1284="",0,特征计算_周度!C1284),IF(特征计算_周度!G1284="",0,特征计算_周度!G1284),IF(特征计算_周度!E1284="",0,特征计算_周度!E1284),IF(特征计算_周度!F1284="",0,特征计算_周度!F1284))),B1286))</f>
        <v/>
      </c>
      <c r="D1286" s="129">
        <f>原始数据_周度!B1284</f>
        <v/>
      </c>
      <c r="E1286" s="157">
        <f>IF(D1286="","",D1286/MAX(D$4:D1286)-1)</f>
        <v/>
      </c>
    </row>
    <row r="1287">
      <c r="A1287" s="127">
        <f>原始数据_周度!A1285</f>
        <v/>
      </c>
      <c r="B1287" s="128">
        <f>IF(特征计算_周度!B1285="","",0.25*IF(特征计算_周度!B1285="",0,特征计算_周度!B1285)+0.25*IF(特征计算_周度!C1285="",0,特征计算_周度!C1285)+0.15*IF(特征计算_周度!D1285="",0,特征计算_周度!D1285)+0.15*IF(特征计算_周度!E1285="",0,特征计算_周度!E1285)+0.2*IF(特征计算_周度!F1285="",0,特征计算_周度!F1285))</f>
        <v/>
      </c>
      <c r="C1287" s="128">
        <f>IF(B1287="","",IF(OR(IF(特征计算_周度!B1285="",FALSE,特征计算_周度!B1285&gt;2),IF(特征计算_周度!C1285="",FALSE,特征计算_周度!C1285&gt;2),IF(特征计算_周度!G1285="",FALSE,特征计算_周度!G1285&gt;2),IF(特征计算_周度!E1285="",FALSE,特征计算_周度!E1285&gt;2),IF(特征计算_周度!F1285="",FALSE,特征计算_周度!F1285&gt;2)),MAX(B1287,MAX(IF(特征计算_周度!B1285="",0,特征计算_周度!B1285),IF(特征计算_周度!C1285="",0,特征计算_周度!C1285),IF(特征计算_周度!G1285="",0,特征计算_周度!G1285),IF(特征计算_周度!E1285="",0,特征计算_周度!E1285),IF(特征计算_周度!F1285="",0,特征计算_周度!F1285))),B1287))</f>
        <v/>
      </c>
      <c r="D1287" s="129">
        <f>原始数据_周度!B1285</f>
        <v/>
      </c>
      <c r="E1287" s="157">
        <f>IF(D1287="","",D1287/MAX(D$4:D1287)-1)</f>
        <v/>
      </c>
    </row>
    <row r="1288">
      <c r="A1288" s="127">
        <f>原始数据_周度!A1286</f>
        <v/>
      </c>
      <c r="B1288" s="128">
        <f>IF(特征计算_周度!B1286="","",0.25*IF(特征计算_周度!B1286="",0,特征计算_周度!B1286)+0.25*IF(特征计算_周度!C1286="",0,特征计算_周度!C1286)+0.15*IF(特征计算_周度!D1286="",0,特征计算_周度!D1286)+0.15*IF(特征计算_周度!E1286="",0,特征计算_周度!E1286)+0.2*IF(特征计算_周度!F1286="",0,特征计算_周度!F1286))</f>
        <v/>
      </c>
      <c r="C1288" s="128">
        <f>IF(B1288="","",IF(OR(IF(特征计算_周度!B1286="",FALSE,特征计算_周度!B1286&gt;2),IF(特征计算_周度!C1286="",FALSE,特征计算_周度!C1286&gt;2),IF(特征计算_周度!G1286="",FALSE,特征计算_周度!G1286&gt;2),IF(特征计算_周度!E1286="",FALSE,特征计算_周度!E1286&gt;2),IF(特征计算_周度!F1286="",FALSE,特征计算_周度!F1286&gt;2)),MAX(B1288,MAX(IF(特征计算_周度!B1286="",0,特征计算_周度!B1286),IF(特征计算_周度!C1286="",0,特征计算_周度!C1286),IF(特征计算_周度!G1286="",0,特征计算_周度!G1286),IF(特征计算_周度!E1286="",0,特征计算_周度!E1286),IF(特征计算_周度!F1286="",0,特征计算_周度!F1286))),B1288))</f>
        <v/>
      </c>
      <c r="D1288" s="129">
        <f>原始数据_周度!B1286</f>
        <v/>
      </c>
      <c r="E1288" s="157">
        <f>IF(D1288="","",D1288/MAX(D$4:D1288)-1)</f>
        <v/>
      </c>
    </row>
    <row r="1289">
      <c r="A1289" s="127">
        <f>原始数据_周度!A1287</f>
        <v/>
      </c>
      <c r="B1289" s="128">
        <f>IF(特征计算_周度!B1287="","",0.25*IF(特征计算_周度!B1287="",0,特征计算_周度!B1287)+0.25*IF(特征计算_周度!C1287="",0,特征计算_周度!C1287)+0.15*IF(特征计算_周度!D1287="",0,特征计算_周度!D1287)+0.15*IF(特征计算_周度!E1287="",0,特征计算_周度!E1287)+0.2*IF(特征计算_周度!F1287="",0,特征计算_周度!F1287))</f>
        <v/>
      </c>
      <c r="C1289" s="128">
        <f>IF(B1289="","",IF(OR(IF(特征计算_周度!B1287="",FALSE,特征计算_周度!B1287&gt;2),IF(特征计算_周度!C1287="",FALSE,特征计算_周度!C1287&gt;2),IF(特征计算_周度!G1287="",FALSE,特征计算_周度!G1287&gt;2),IF(特征计算_周度!E1287="",FALSE,特征计算_周度!E1287&gt;2),IF(特征计算_周度!F1287="",FALSE,特征计算_周度!F1287&gt;2)),MAX(B1289,MAX(IF(特征计算_周度!B1287="",0,特征计算_周度!B1287),IF(特征计算_周度!C1287="",0,特征计算_周度!C1287),IF(特征计算_周度!G1287="",0,特征计算_周度!G1287),IF(特征计算_周度!E1287="",0,特征计算_周度!E1287),IF(特征计算_周度!F1287="",0,特征计算_周度!F1287))),B1289))</f>
        <v/>
      </c>
      <c r="D1289" s="129">
        <f>原始数据_周度!B1287</f>
        <v/>
      </c>
      <c r="E1289" s="157">
        <f>IF(D1289="","",D1289/MAX(D$4:D1289)-1)</f>
        <v/>
      </c>
    </row>
    <row r="1290">
      <c r="A1290" s="127">
        <f>原始数据_周度!A1288</f>
        <v/>
      </c>
      <c r="B1290" s="128">
        <f>IF(特征计算_周度!B1288="","",0.25*IF(特征计算_周度!B1288="",0,特征计算_周度!B1288)+0.25*IF(特征计算_周度!C1288="",0,特征计算_周度!C1288)+0.15*IF(特征计算_周度!D1288="",0,特征计算_周度!D1288)+0.15*IF(特征计算_周度!E1288="",0,特征计算_周度!E1288)+0.2*IF(特征计算_周度!F1288="",0,特征计算_周度!F1288))</f>
        <v/>
      </c>
      <c r="C1290" s="128">
        <f>IF(B1290="","",IF(OR(IF(特征计算_周度!B1288="",FALSE,特征计算_周度!B1288&gt;2),IF(特征计算_周度!C1288="",FALSE,特征计算_周度!C1288&gt;2),IF(特征计算_周度!G1288="",FALSE,特征计算_周度!G1288&gt;2),IF(特征计算_周度!E1288="",FALSE,特征计算_周度!E1288&gt;2),IF(特征计算_周度!F1288="",FALSE,特征计算_周度!F1288&gt;2)),MAX(B1290,MAX(IF(特征计算_周度!B1288="",0,特征计算_周度!B1288),IF(特征计算_周度!C1288="",0,特征计算_周度!C1288),IF(特征计算_周度!G1288="",0,特征计算_周度!G1288),IF(特征计算_周度!E1288="",0,特征计算_周度!E1288),IF(特征计算_周度!F1288="",0,特征计算_周度!F1288))),B1290))</f>
        <v/>
      </c>
      <c r="D1290" s="129">
        <f>原始数据_周度!B1288</f>
        <v/>
      </c>
      <c r="E1290" s="157">
        <f>IF(D1290="","",D1290/MAX(D$4:D1290)-1)</f>
        <v/>
      </c>
    </row>
    <row r="1291">
      <c r="A1291" s="127">
        <f>原始数据_周度!A1289</f>
        <v/>
      </c>
      <c r="B1291" s="128">
        <f>IF(特征计算_周度!B1289="","",0.25*IF(特征计算_周度!B1289="",0,特征计算_周度!B1289)+0.25*IF(特征计算_周度!C1289="",0,特征计算_周度!C1289)+0.15*IF(特征计算_周度!D1289="",0,特征计算_周度!D1289)+0.15*IF(特征计算_周度!E1289="",0,特征计算_周度!E1289)+0.2*IF(特征计算_周度!F1289="",0,特征计算_周度!F1289))</f>
        <v/>
      </c>
      <c r="C1291" s="128">
        <f>IF(B1291="","",IF(OR(IF(特征计算_周度!B1289="",FALSE,特征计算_周度!B1289&gt;2),IF(特征计算_周度!C1289="",FALSE,特征计算_周度!C1289&gt;2),IF(特征计算_周度!G1289="",FALSE,特征计算_周度!G1289&gt;2),IF(特征计算_周度!E1289="",FALSE,特征计算_周度!E1289&gt;2),IF(特征计算_周度!F1289="",FALSE,特征计算_周度!F1289&gt;2)),MAX(B1291,MAX(IF(特征计算_周度!B1289="",0,特征计算_周度!B1289),IF(特征计算_周度!C1289="",0,特征计算_周度!C1289),IF(特征计算_周度!G1289="",0,特征计算_周度!G1289),IF(特征计算_周度!E1289="",0,特征计算_周度!E1289),IF(特征计算_周度!F1289="",0,特征计算_周度!F1289))),B1291))</f>
        <v/>
      </c>
      <c r="D1291" s="129">
        <f>原始数据_周度!B1289</f>
        <v/>
      </c>
      <c r="E1291" s="157">
        <f>IF(D1291="","",D1291/MAX(D$4:D1291)-1)</f>
        <v/>
      </c>
    </row>
    <row r="1292">
      <c r="A1292" s="127">
        <f>原始数据_周度!A1290</f>
        <v/>
      </c>
      <c r="B1292" s="128">
        <f>IF(特征计算_周度!B1290="","",0.25*IF(特征计算_周度!B1290="",0,特征计算_周度!B1290)+0.25*IF(特征计算_周度!C1290="",0,特征计算_周度!C1290)+0.15*IF(特征计算_周度!D1290="",0,特征计算_周度!D1290)+0.15*IF(特征计算_周度!E1290="",0,特征计算_周度!E1290)+0.2*IF(特征计算_周度!F1290="",0,特征计算_周度!F1290))</f>
        <v/>
      </c>
      <c r="C1292" s="128">
        <f>IF(B1292="","",IF(OR(IF(特征计算_周度!B1290="",FALSE,特征计算_周度!B1290&gt;2),IF(特征计算_周度!C1290="",FALSE,特征计算_周度!C1290&gt;2),IF(特征计算_周度!G1290="",FALSE,特征计算_周度!G1290&gt;2),IF(特征计算_周度!E1290="",FALSE,特征计算_周度!E1290&gt;2),IF(特征计算_周度!F1290="",FALSE,特征计算_周度!F1290&gt;2)),MAX(B1292,MAX(IF(特征计算_周度!B1290="",0,特征计算_周度!B1290),IF(特征计算_周度!C1290="",0,特征计算_周度!C1290),IF(特征计算_周度!G1290="",0,特征计算_周度!G1290),IF(特征计算_周度!E1290="",0,特征计算_周度!E1290),IF(特征计算_周度!F1290="",0,特征计算_周度!F1290))),B1292))</f>
        <v/>
      </c>
      <c r="D1292" s="129">
        <f>原始数据_周度!B1290</f>
        <v/>
      </c>
      <c r="E1292" s="157">
        <f>IF(D1292="","",D1292/MAX(D$4:D1292)-1)</f>
        <v/>
      </c>
    </row>
    <row r="1293">
      <c r="A1293" s="127">
        <f>原始数据_周度!A1291</f>
        <v/>
      </c>
      <c r="B1293" s="128">
        <f>IF(特征计算_周度!B1291="","",0.25*IF(特征计算_周度!B1291="",0,特征计算_周度!B1291)+0.25*IF(特征计算_周度!C1291="",0,特征计算_周度!C1291)+0.15*IF(特征计算_周度!D1291="",0,特征计算_周度!D1291)+0.15*IF(特征计算_周度!E1291="",0,特征计算_周度!E1291)+0.2*IF(特征计算_周度!F1291="",0,特征计算_周度!F1291))</f>
        <v/>
      </c>
      <c r="C1293" s="128">
        <f>IF(B1293="","",IF(OR(IF(特征计算_周度!B1291="",FALSE,特征计算_周度!B1291&gt;2),IF(特征计算_周度!C1291="",FALSE,特征计算_周度!C1291&gt;2),IF(特征计算_周度!G1291="",FALSE,特征计算_周度!G1291&gt;2),IF(特征计算_周度!E1291="",FALSE,特征计算_周度!E1291&gt;2),IF(特征计算_周度!F1291="",FALSE,特征计算_周度!F1291&gt;2)),MAX(B1293,MAX(IF(特征计算_周度!B1291="",0,特征计算_周度!B1291),IF(特征计算_周度!C1291="",0,特征计算_周度!C1291),IF(特征计算_周度!G1291="",0,特征计算_周度!G1291),IF(特征计算_周度!E1291="",0,特征计算_周度!E1291),IF(特征计算_周度!F1291="",0,特征计算_周度!F1291))),B1293))</f>
        <v/>
      </c>
      <c r="D1293" s="129">
        <f>原始数据_周度!B1291</f>
        <v/>
      </c>
      <c r="E1293" s="157">
        <f>IF(D1293="","",D1293/MAX(D$4:D1293)-1)</f>
        <v/>
      </c>
    </row>
    <row r="1294">
      <c r="A1294" s="127">
        <f>原始数据_周度!A1292</f>
        <v/>
      </c>
      <c r="B1294" s="128">
        <f>IF(特征计算_周度!B1292="","",0.25*IF(特征计算_周度!B1292="",0,特征计算_周度!B1292)+0.25*IF(特征计算_周度!C1292="",0,特征计算_周度!C1292)+0.15*IF(特征计算_周度!D1292="",0,特征计算_周度!D1292)+0.15*IF(特征计算_周度!E1292="",0,特征计算_周度!E1292)+0.2*IF(特征计算_周度!F1292="",0,特征计算_周度!F1292))</f>
        <v/>
      </c>
      <c r="C1294" s="128">
        <f>IF(B1294="","",IF(OR(IF(特征计算_周度!B1292="",FALSE,特征计算_周度!B1292&gt;2),IF(特征计算_周度!C1292="",FALSE,特征计算_周度!C1292&gt;2),IF(特征计算_周度!G1292="",FALSE,特征计算_周度!G1292&gt;2),IF(特征计算_周度!E1292="",FALSE,特征计算_周度!E1292&gt;2),IF(特征计算_周度!F1292="",FALSE,特征计算_周度!F1292&gt;2)),MAX(B1294,MAX(IF(特征计算_周度!B1292="",0,特征计算_周度!B1292),IF(特征计算_周度!C1292="",0,特征计算_周度!C1292),IF(特征计算_周度!G1292="",0,特征计算_周度!G1292),IF(特征计算_周度!E1292="",0,特征计算_周度!E1292),IF(特征计算_周度!F1292="",0,特征计算_周度!F1292))),B1294))</f>
        <v/>
      </c>
      <c r="D1294" s="129">
        <f>原始数据_周度!B1292</f>
        <v/>
      </c>
      <c r="E1294" s="157">
        <f>IF(D1294="","",D1294/MAX(D$4:D1294)-1)</f>
        <v/>
      </c>
    </row>
    <row r="1295">
      <c r="A1295" s="127">
        <f>原始数据_周度!A1293</f>
        <v/>
      </c>
      <c r="B1295" s="128">
        <f>IF(特征计算_周度!B1293="","",0.25*IF(特征计算_周度!B1293="",0,特征计算_周度!B1293)+0.25*IF(特征计算_周度!C1293="",0,特征计算_周度!C1293)+0.15*IF(特征计算_周度!D1293="",0,特征计算_周度!D1293)+0.15*IF(特征计算_周度!E1293="",0,特征计算_周度!E1293)+0.2*IF(特征计算_周度!F1293="",0,特征计算_周度!F1293))</f>
        <v/>
      </c>
      <c r="C1295" s="128">
        <f>IF(B1295="","",IF(OR(IF(特征计算_周度!B1293="",FALSE,特征计算_周度!B1293&gt;2),IF(特征计算_周度!C1293="",FALSE,特征计算_周度!C1293&gt;2),IF(特征计算_周度!G1293="",FALSE,特征计算_周度!G1293&gt;2),IF(特征计算_周度!E1293="",FALSE,特征计算_周度!E1293&gt;2),IF(特征计算_周度!F1293="",FALSE,特征计算_周度!F1293&gt;2)),MAX(B1295,MAX(IF(特征计算_周度!B1293="",0,特征计算_周度!B1293),IF(特征计算_周度!C1293="",0,特征计算_周度!C1293),IF(特征计算_周度!G1293="",0,特征计算_周度!G1293),IF(特征计算_周度!E1293="",0,特征计算_周度!E1293),IF(特征计算_周度!F1293="",0,特征计算_周度!F1293))),B1295))</f>
        <v/>
      </c>
      <c r="D1295" s="129">
        <f>原始数据_周度!B1293</f>
        <v/>
      </c>
      <c r="E1295" s="157">
        <f>IF(D1295="","",D1295/MAX(D$4:D1295)-1)</f>
        <v/>
      </c>
    </row>
    <row r="1296">
      <c r="A1296" s="127">
        <f>原始数据_周度!A1294</f>
        <v/>
      </c>
      <c r="B1296" s="128">
        <f>IF(特征计算_周度!B1294="","",0.25*IF(特征计算_周度!B1294="",0,特征计算_周度!B1294)+0.25*IF(特征计算_周度!C1294="",0,特征计算_周度!C1294)+0.15*IF(特征计算_周度!D1294="",0,特征计算_周度!D1294)+0.15*IF(特征计算_周度!E1294="",0,特征计算_周度!E1294)+0.2*IF(特征计算_周度!F1294="",0,特征计算_周度!F1294))</f>
        <v/>
      </c>
      <c r="C1296" s="128">
        <f>IF(B1296="","",IF(OR(IF(特征计算_周度!B1294="",FALSE,特征计算_周度!B1294&gt;2),IF(特征计算_周度!C1294="",FALSE,特征计算_周度!C1294&gt;2),IF(特征计算_周度!G1294="",FALSE,特征计算_周度!G1294&gt;2),IF(特征计算_周度!E1294="",FALSE,特征计算_周度!E1294&gt;2),IF(特征计算_周度!F1294="",FALSE,特征计算_周度!F1294&gt;2)),MAX(B1296,MAX(IF(特征计算_周度!B1294="",0,特征计算_周度!B1294),IF(特征计算_周度!C1294="",0,特征计算_周度!C1294),IF(特征计算_周度!G1294="",0,特征计算_周度!G1294),IF(特征计算_周度!E1294="",0,特征计算_周度!E1294),IF(特征计算_周度!F1294="",0,特征计算_周度!F1294))),B1296))</f>
        <v/>
      </c>
      <c r="D1296" s="129">
        <f>原始数据_周度!B1294</f>
        <v/>
      </c>
      <c r="E1296" s="157">
        <f>IF(D1296="","",D1296/MAX(D$4:D1296)-1)</f>
        <v/>
      </c>
    </row>
    <row r="1297">
      <c r="A1297" s="127">
        <f>原始数据_周度!A1295</f>
        <v/>
      </c>
      <c r="B1297" s="128">
        <f>IF(特征计算_周度!B1295="","",0.25*IF(特征计算_周度!B1295="",0,特征计算_周度!B1295)+0.25*IF(特征计算_周度!C1295="",0,特征计算_周度!C1295)+0.15*IF(特征计算_周度!D1295="",0,特征计算_周度!D1295)+0.15*IF(特征计算_周度!E1295="",0,特征计算_周度!E1295)+0.2*IF(特征计算_周度!F1295="",0,特征计算_周度!F1295))</f>
        <v/>
      </c>
      <c r="C1297" s="128">
        <f>IF(B1297="","",IF(OR(IF(特征计算_周度!B1295="",FALSE,特征计算_周度!B1295&gt;2),IF(特征计算_周度!C1295="",FALSE,特征计算_周度!C1295&gt;2),IF(特征计算_周度!G1295="",FALSE,特征计算_周度!G1295&gt;2),IF(特征计算_周度!E1295="",FALSE,特征计算_周度!E1295&gt;2),IF(特征计算_周度!F1295="",FALSE,特征计算_周度!F1295&gt;2)),MAX(B1297,MAX(IF(特征计算_周度!B1295="",0,特征计算_周度!B1295),IF(特征计算_周度!C1295="",0,特征计算_周度!C1295),IF(特征计算_周度!G1295="",0,特征计算_周度!G1295),IF(特征计算_周度!E1295="",0,特征计算_周度!E1295),IF(特征计算_周度!F1295="",0,特征计算_周度!F1295))),B1297))</f>
        <v/>
      </c>
      <c r="D1297" s="129">
        <f>原始数据_周度!B1295</f>
        <v/>
      </c>
      <c r="E1297" s="157">
        <f>IF(D1297="","",D1297/MAX(D$4:D1297)-1)</f>
        <v/>
      </c>
    </row>
    <row r="1298">
      <c r="A1298" s="127">
        <f>原始数据_周度!A1296</f>
        <v/>
      </c>
      <c r="B1298" s="128">
        <f>IF(特征计算_周度!B1296="","",0.25*IF(特征计算_周度!B1296="",0,特征计算_周度!B1296)+0.25*IF(特征计算_周度!C1296="",0,特征计算_周度!C1296)+0.15*IF(特征计算_周度!D1296="",0,特征计算_周度!D1296)+0.15*IF(特征计算_周度!E1296="",0,特征计算_周度!E1296)+0.2*IF(特征计算_周度!F1296="",0,特征计算_周度!F1296))</f>
        <v/>
      </c>
      <c r="C1298" s="128">
        <f>IF(B1298="","",IF(OR(IF(特征计算_周度!B1296="",FALSE,特征计算_周度!B1296&gt;2),IF(特征计算_周度!C1296="",FALSE,特征计算_周度!C1296&gt;2),IF(特征计算_周度!G1296="",FALSE,特征计算_周度!G1296&gt;2),IF(特征计算_周度!E1296="",FALSE,特征计算_周度!E1296&gt;2),IF(特征计算_周度!F1296="",FALSE,特征计算_周度!F1296&gt;2)),MAX(B1298,MAX(IF(特征计算_周度!B1296="",0,特征计算_周度!B1296),IF(特征计算_周度!C1296="",0,特征计算_周度!C1296),IF(特征计算_周度!G1296="",0,特征计算_周度!G1296),IF(特征计算_周度!E1296="",0,特征计算_周度!E1296),IF(特征计算_周度!F1296="",0,特征计算_周度!F1296))),B1298))</f>
        <v/>
      </c>
      <c r="D1298" s="129">
        <f>原始数据_周度!B1296</f>
        <v/>
      </c>
      <c r="E1298" s="157">
        <f>IF(D1298="","",D1298/MAX(D$4:D1298)-1)</f>
        <v/>
      </c>
    </row>
    <row r="1299">
      <c r="A1299" s="127">
        <f>原始数据_周度!A1297</f>
        <v/>
      </c>
      <c r="B1299" s="128">
        <f>IF(特征计算_周度!B1297="","",0.25*IF(特征计算_周度!B1297="",0,特征计算_周度!B1297)+0.25*IF(特征计算_周度!C1297="",0,特征计算_周度!C1297)+0.15*IF(特征计算_周度!D1297="",0,特征计算_周度!D1297)+0.15*IF(特征计算_周度!E1297="",0,特征计算_周度!E1297)+0.2*IF(特征计算_周度!F1297="",0,特征计算_周度!F1297))</f>
        <v/>
      </c>
      <c r="C1299" s="128">
        <f>IF(B1299="","",IF(OR(IF(特征计算_周度!B1297="",FALSE,特征计算_周度!B1297&gt;2),IF(特征计算_周度!C1297="",FALSE,特征计算_周度!C1297&gt;2),IF(特征计算_周度!G1297="",FALSE,特征计算_周度!G1297&gt;2),IF(特征计算_周度!E1297="",FALSE,特征计算_周度!E1297&gt;2),IF(特征计算_周度!F1297="",FALSE,特征计算_周度!F1297&gt;2)),MAX(B1299,MAX(IF(特征计算_周度!B1297="",0,特征计算_周度!B1297),IF(特征计算_周度!C1297="",0,特征计算_周度!C1297),IF(特征计算_周度!G1297="",0,特征计算_周度!G1297),IF(特征计算_周度!E1297="",0,特征计算_周度!E1297),IF(特征计算_周度!F1297="",0,特征计算_周度!F1297))),B1299))</f>
        <v/>
      </c>
      <c r="D1299" s="129">
        <f>原始数据_周度!B1297</f>
        <v/>
      </c>
      <c r="E1299" s="157">
        <f>IF(D1299="","",D1299/MAX(D$4:D1299)-1)</f>
        <v/>
      </c>
    </row>
    <row r="1300">
      <c r="A1300" s="127">
        <f>原始数据_周度!A1298</f>
        <v/>
      </c>
      <c r="B1300" s="128">
        <f>IF(特征计算_周度!B1298="","",0.25*IF(特征计算_周度!B1298="",0,特征计算_周度!B1298)+0.25*IF(特征计算_周度!C1298="",0,特征计算_周度!C1298)+0.15*IF(特征计算_周度!D1298="",0,特征计算_周度!D1298)+0.15*IF(特征计算_周度!E1298="",0,特征计算_周度!E1298)+0.2*IF(特征计算_周度!F1298="",0,特征计算_周度!F1298))</f>
        <v/>
      </c>
      <c r="C1300" s="128">
        <f>IF(B1300="","",IF(OR(IF(特征计算_周度!B1298="",FALSE,特征计算_周度!B1298&gt;2),IF(特征计算_周度!C1298="",FALSE,特征计算_周度!C1298&gt;2),IF(特征计算_周度!G1298="",FALSE,特征计算_周度!G1298&gt;2),IF(特征计算_周度!E1298="",FALSE,特征计算_周度!E1298&gt;2),IF(特征计算_周度!F1298="",FALSE,特征计算_周度!F1298&gt;2)),MAX(B1300,MAX(IF(特征计算_周度!B1298="",0,特征计算_周度!B1298),IF(特征计算_周度!C1298="",0,特征计算_周度!C1298),IF(特征计算_周度!G1298="",0,特征计算_周度!G1298),IF(特征计算_周度!E1298="",0,特征计算_周度!E1298),IF(特征计算_周度!F1298="",0,特征计算_周度!F1298))),B1300))</f>
        <v/>
      </c>
      <c r="D1300" s="129">
        <f>原始数据_周度!B1298</f>
        <v/>
      </c>
      <c r="E1300" s="157">
        <f>IF(D1300="","",D1300/MAX(D$4:D1300)-1)</f>
        <v/>
      </c>
    </row>
    <row r="1301">
      <c r="A1301" s="127">
        <f>原始数据_周度!A1299</f>
        <v/>
      </c>
      <c r="B1301" s="128">
        <f>IF(特征计算_周度!B1299="","",0.25*IF(特征计算_周度!B1299="",0,特征计算_周度!B1299)+0.25*IF(特征计算_周度!C1299="",0,特征计算_周度!C1299)+0.15*IF(特征计算_周度!D1299="",0,特征计算_周度!D1299)+0.15*IF(特征计算_周度!E1299="",0,特征计算_周度!E1299)+0.2*IF(特征计算_周度!F1299="",0,特征计算_周度!F1299))</f>
        <v/>
      </c>
      <c r="C1301" s="128">
        <f>IF(B1301="","",IF(OR(IF(特征计算_周度!B1299="",FALSE,特征计算_周度!B1299&gt;2),IF(特征计算_周度!C1299="",FALSE,特征计算_周度!C1299&gt;2),IF(特征计算_周度!G1299="",FALSE,特征计算_周度!G1299&gt;2),IF(特征计算_周度!E1299="",FALSE,特征计算_周度!E1299&gt;2),IF(特征计算_周度!F1299="",FALSE,特征计算_周度!F1299&gt;2)),MAX(B1301,MAX(IF(特征计算_周度!B1299="",0,特征计算_周度!B1299),IF(特征计算_周度!C1299="",0,特征计算_周度!C1299),IF(特征计算_周度!G1299="",0,特征计算_周度!G1299),IF(特征计算_周度!E1299="",0,特征计算_周度!E1299),IF(特征计算_周度!F1299="",0,特征计算_周度!F1299))),B1301))</f>
        <v/>
      </c>
      <c r="D1301" s="129">
        <f>原始数据_周度!B1299</f>
        <v/>
      </c>
      <c r="E1301" s="157">
        <f>IF(D1301="","",D1301/MAX(D$4:D1301)-1)</f>
        <v/>
      </c>
    </row>
    <row r="1302">
      <c r="A1302" s="127">
        <f>原始数据_周度!A1300</f>
        <v/>
      </c>
      <c r="B1302" s="128">
        <f>IF(特征计算_周度!B1300="","",0.25*IF(特征计算_周度!B1300="",0,特征计算_周度!B1300)+0.25*IF(特征计算_周度!C1300="",0,特征计算_周度!C1300)+0.15*IF(特征计算_周度!D1300="",0,特征计算_周度!D1300)+0.15*IF(特征计算_周度!E1300="",0,特征计算_周度!E1300)+0.2*IF(特征计算_周度!F1300="",0,特征计算_周度!F1300))</f>
        <v/>
      </c>
      <c r="C1302" s="128">
        <f>IF(B1302="","",IF(OR(IF(特征计算_周度!B1300="",FALSE,特征计算_周度!B1300&gt;2),IF(特征计算_周度!C1300="",FALSE,特征计算_周度!C1300&gt;2),IF(特征计算_周度!G1300="",FALSE,特征计算_周度!G1300&gt;2),IF(特征计算_周度!E1300="",FALSE,特征计算_周度!E1300&gt;2),IF(特征计算_周度!F1300="",FALSE,特征计算_周度!F1300&gt;2)),MAX(B1302,MAX(IF(特征计算_周度!B1300="",0,特征计算_周度!B1300),IF(特征计算_周度!C1300="",0,特征计算_周度!C1300),IF(特征计算_周度!G1300="",0,特征计算_周度!G1300),IF(特征计算_周度!E1300="",0,特征计算_周度!E1300),IF(特征计算_周度!F1300="",0,特征计算_周度!F1300))),B1302))</f>
        <v/>
      </c>
      <c r="D1302" s="129">
        <f>原始数据_周度!B1300</f>
        <v/>
      </c>
      <c r="E1302" s="157">
        <f>IF(D1302="","",D1302/MAX(D$4:D1302)-1)</f>
        <v/>
      </c>
    </row>
    <row r="1303">
      <c r="A1303" s="127">
        <f>原始数据_周度!A1301</f>
        <v/>
      </c>
      <c r="B1303" s="128">
        <f>IF(特征计算_周度!B1301="","",0.25*IF(特征计算_周度!B1301="",0,特征计算_周度!B1301)+0.25*IF(特征计算_周度!C1301="",0,特征计算_周度!C1301)+0.15*IF(特征计算_周度!D1301="",0,特征计算_周度!D1301)+0.15*IF(特征计算_周度!E1301="",0,特征计算_周度!E1301)+0.2*IF(特征计算_周度!F1301="",0,特征计算_周度!F1301))</f>
        <v/>
      </c>
      <c r="C1303" s="128">
        <f>IF(B1303="","",IF(OR(IF(特征计算_周度!B1301="",FALSE,特征计算_周度!B1301&gt;2),IF(特征计算_周度!C1301="",FALSE,特征计算_周度!C1301&gt;2),IF(特征计算_周度!G1301="",FALSE,特征计算_周度!G1301&gt;2),IF(特征计算_周度!E1301="",FALSE,特征计算_周度!E1301&gt;2),IF(特征计算_周度!F1301="",FALSE,特征计算_周度!F1301&gt;2)),MAX(B1303,MAX(IF(特征计算_周度!B1301="",0,特征计算_周度!B1301),IF(特征计算_周度!C1301="",0,特征计算_周度!C1301),IF(特征计算_周度!G1301="",0,特征计算_周度!G1301),IF(特征计算_周度!E1301="",0,特征计算_周度!E1301),IF(特征计算_周度!F1301="",0,特征计算_周度!F1301))),B1303))</f>
        <v/>
      </c>
      <c r="D1303" s="129">
        <f>原始数据_周度!B1301</f>
        <v/>
      </c>
      <c r="E1303" s="157">
        <f>IF(D1303="","",D1303/MAX(D$4:D1303)-1)</f>
        <v/>
      </c>
    </row>
    <row r="1304">
      <c r="A1304" s="127">
        <f>原始数据_周度!A1302</f>
        <v/>
      </c>
      <c r="B1304" s="128">
        <f>IF(特征计算_周度!B1302="","",0.25*IF(特征计算_周度!B1302="",0,特征计算_周度!B1302)+0.25*IF(特征计算_周度!C1302="",0,特征计算_周度!C1302)+0.15*IF(特征计算_周度!D1302="",0,特征计算_周度!D1302)+0.15*IF(特征计算_周度!E1302="",0,特征计算_周度!E1302)+0.2*IF(特征计算_周度!F1302="",0,特征计算_周度!F1302))</f>
        <v/>
      </c>
      <c r="C1304" s="128">
        <f>IF(B1304="","",IF(OR(IF(特征计算_周度!B1302="",FALSE,特征计算_周度!B1302&gt;2),IF(特征计算_周度!C1302="",FALSE,特征计算_周度!C1302&gt;2),IF(特征计算_周度!G1302="",FALSE,特征计算_周度!G1302&gt;2),IF(特征计算_周度!E1302="",FALSE,特征计算_周度!E1302&gt;2),IF(特征计算_周度!F1302="",FALSE,特征计算_周度!F1302&gt;2)),MAX(B1304,MAX(IF(特征计算_周度!B1302="",0,特征计算_周度!B1302),IF(特征计算_周度!C1302="",0,特征计算_周度!C1302),IF(特征计算_周度!G1302="",0,特征计算_周度!G1302),IF(特征计算_周度!E1302="",0,特征计算_周度!E1302),IF(特征计算_周度!F1302="",0,特征计算_周度!F1302))),B1304))</f>
        <v/>
      </c>
      <c r="D1304" s="129">
        <f>原始数据_周度!B1302</f>
        <v/>
      </c>
      <c r="E1304" s="157">
        <f>IF(D1304="","",D1304/MAX(D$4:D1304)-1)</f>
        <v/>
      </c>
    </row>
    <row r="1305">
      <c r="A1305" s="127">
        <f>原始数据_周度!A1303</f>
        <v/>
      </c>
      <c r="B1305" s="128">
        <f>IF(特征计算_周度!B1303="","",0.25*IF(特征计算_周度!B1303="",0,特征计算_周度!B1303)+0.25*IF(特征计算_周度!C1303="",0,特征计算_周度!C1303)+0.15*IF(特征计算_周度!D1303="",0,特征计算_周度!D1303)+0.15*IF(特征计算_周度!E1303="",0,特征计算_周度!E1303)+0.2*IF(特征计算_周度!F1303="",0,特征计算_周度!F1303))</f>
        <v/>
      </c>
      <c r="C1305" s="128">
        <f>IF(B1305="","",IF(OR(IF(特征计算_周度!B1303="",FALSE,特征计算_周度!B1303&gt;2),IF(特征计算_周度!C1303="",FALSE,特征计算_周度!C1303&gt;2),IF(特征计算_周度!G1303="",FALSE,特征计算_周度!G1303&gt;2),IF(特征计算_周度!E1303="",FALSE,特征计算_周度!E1303&gt;2),IF(特征计算_周度!F1303="",FALSE,特征计算_周度!F1303&gt;2)),MAX(B1305,MAX(IF(特征计算_周度!B1303="",0,特征计算_周度!B1303),IF(特征计算_周度!C1303="",0,特征计算_周度!C1303),IF(特征计算_周度!G1303="",0,特征计算_周度!G1303),IF(特征计算_周度!E1303="",0,特征计算_周度!E1303),IF(特征计算_周度!F1303="",0,特征计算_周度!F1303))),B1305))</f>
        <v/>
      </c>
      <c r="D1305" s="129">
        <f>原始数据_周度!B1303</f>
        <v/>
      </c>
      <c r="E1305" s="157">
        <f>IF(D1305="","",D1305/MAX(D$4:D1305)-1)</f>
        <v/>
      </c>
    </row>
    <row r="1306">
      <c r="A1306" s="127">
        <f>原始数据_周度!A1304</f>
        <v/>
      </c>
      <c r="B1306" s="128">
        <f>IF(特征计算_周度!B1304="","",0.25*IF(特征计算_周度!B1304="",0,特征计算_周度!B1304)+0.25*IF(特征计算_周度!C1304="",0,特征计算_周度!C1304)+0.15*IF(特征计算_周度!D1304="",0,特征计算_周度!D1304)+0.15*IF(特征计算_周度!E1304="",0,特征计算_周度!E1304)+0.2*IF(特征计算_周度!F1304="",0,特征计算_周度!F1304))</f>
        <v/>
      </c>
      <c r="C1306" s="128">
        <f>IF(B1306="","",IF(OR(IF(特征计算_周度!B1304="",FALSE,特征计算_周度!B1304&gt;2),IF(特征计算_周度!C1304="",FALSE,特征计算_周度!C1304&gt;2),IF(特征计算_周度!G1304="",FALSE,特征计算_周度!G1304&gt;2),IF(特征计算_周度!E1304="",FALSE,特征计算_周度!E1304&gt;2),IF(特征计算_周度!F1304="",FALSE,特征计算_周度!F1304&gt;2)),MAX(B1306,MAX(IF(特征计算_周度!B1304="",0,特征计算_周度!B1304),IF(特征计算_周度!C1304="",0,特征计算_周度!C1304),IF(特征计算_周度!G1304="",0,特征计算_周度!G1304),IF(特征计算_周度!E1304="",0,特征计算_周度!E1304),IF(特征计算_周度!F1304="",0,特征计算_周度!F1304))),B1306))</f>
        <v/>
      </c>
      <c r="D1306" s="129">
        <f>原始数据_周度!B1304</f>
        <v/>
      </c>
      <c r="E1306" s="157">
        <f>IF(D1306="","",D1306/MAX(D$4:D1306)-1)</f>
        <v/>
      </c>
    </row>
    <row r="1307">
      <c r="A1307" s="127">
        <f>原始数据_周度!A1305</f>
        <v/>
      </c>
      <c r="B1307" s="128">
        <f>IF(特征计算_周度!B1305="","",0.25*IF(特征计算_周度!B1305="",0,特征计算_周度!B1305)+0.25*IF(特征计算_周度!C1305="",0,特征计算_周度!C1305)+0.15*IF(特征计算_周度!D1305="",0,特征计算_周度!D1305)+0.15*IF(特征计算_周度!E1305="",0,特征计算_周度!E1305)+0.2*IF(特征计算_周度!F1305="",0,特征计算_周度!F1305))</f>
        <v/>
      </c>
      <c r="C1307" s="128">
        <f>IF(B1307="","",IF(OR(IF(特征计算_周度!B1305="",FALSE,特征计算_周度!B1305&gt;2),IF(特征计算_周度!C1305="",FALSE,特征计算_周度!C1305&gt;2),IF(特征计算_周度!G1305="",FALSE,特征计算_周度!G1305&gt;2),IF(特征计算_周度!E1305="",FALSE,特征计算_周度!E1305&gt;2),IF(特征计算_周度!F1305="",FALSE,特征计算_周度!F1305&gt;2)),MAX(B1307,MAX(IF(特征计算_周度!B1305="",0,特征计算_周度!B1305),IF(特征计算_周度!C1305="",0,特征计算_周度!C1305),IF(特征计算_周度!G1305="",0,特征计算_周度!G1305),IF(特征计算_周度!E1305="",0,特征计算_周度!E1305),IF(特征计算_周度!F1305="",0,特征计算_周度!F1305))),B1307))</f>
        <v/>
      </c>
      <c r="D1307" s="129">
        <f>原始数据_周度!B1305</f>
        <v/>
      </c>
      <c r="E1307" s="157">
        <f>IF(D1307="","",D1307/MAX(D$4:D1307)-1)</f>
        <v/>
      </c>
    </row>
    <row r="1308">
      <c r="A1308" s="127">
        <f>原始数据_周度!A1306</f>
        <v/>
      </c>
      <c r="B1308" s="128">
        <f>IF(特征计算_周度!B1306="","",0.25*IF(特征计算_周度!B1306="",0,特征计算_周度!B1306)+0.25*IF(特征计算_周度!C1306="",0,特征计算_周度!C1306)+0.15*IF(特征计算_周度!D1306="",0,特征计算_周度!D1306)+0.15*IF(特征计算_周度!E1306="",0,特征计算_周度!E1306)+0.2*IF(特征计算_周度!F1306="",0,特征计算_周度!F1306))</f>
        <v/>
      </c>
      <c r="C1308" s="128">
        <f>IF(B1308="","",IF(OR(IF(特征计算_周度!B1306="",FALSE,特征计算_周度!B1306&gt;2),IF(特征计算_周度!C1306="",FALSE,特征计算_周度!C1306&gt;2),IF(特征计算_周度!G1306="",FALSE,特征计算_周度!G1306&gt;2),IF(特征计算_周度!E1306="",FALSE,特征计算_周度!E1306&gt;2),IF(特征计算_周度!F1306="",FALSE,特征计算_周度!F1306&gt;2)),MAX(B1308,MAX(IF(特征计算_周度!B1306="",0,特征计算_周度!B1306),IF(特征计算_周度!C1306="",0,特征计算_周度!C1306),IF(特征计算_周度!G1306="",0,特征计算_周度!G1306),IF(特征计算_周度!E1306="",0,特征计算_周度!E1306),IF(特征计算_周度!F1306="",0,特征计算_周度!F1306))),B1308))</f>
        <v/>
      </c>
      <c r="D1308" s="129">
        <f>原始数据_周度!B1306</f>
        <v/>
      </c>
      <c r="E1308" s="157">
        <f>IF(D1308="","",D1308/MAX(D$4:D1308)-1)</f>
        <v/>
      </c>
    </row>
    <row r="1309">
      <c r="A1309" s="127">
        <f>原始数据_周度!A1307</f>
        <v/>
      </c>
      <c r="B1309" s="128">
        <f>IF(特征计算_周度!B1307="","",0.25*IF(特征计算_周度!B1307="",0,特征计算_周度!B1307)+0.25*IF(特征计算_周度!C1307="",0,特征计算_周度!C1307)+0.15*IF(特征计算_周度!D1307="",0,特征计算_周度!D1307)+0.15*IF(特征计算_周度!E1307="",0,特征计算_周度!E1307)+0.2*IF(特征计算_周度!F1307="",0,特征计算_周度!F1307))</f>
        <v/>
      </c>
      <c r="C1309" s="128">
        <f>IF(B1309="","",IF(OR(IF(特征计算_周度!B1307="",FALSE,特征计算_周度!B1307&gt;2),IF(特征计算_周度!C1307="",FALSE,特征计算_周度!C1307&gt;2),IF(特征计算_周度!G1307="",FALSE,特征计算_周度!G1307&gt;2),IF(特征计算_周度!E1307="",FALSE,特征计算_周度!E1307&gt;2),IF(特征计算_周度!F1307="",FALSE,特征计算_周度!F1307&gt;2)),MAX(B1309,MAX(IF(特征计算_周度!B1307="",0,特征计算_周度!B1307),IF(特征计算_周度!C1307="",0,特征计算_周度!C1307),IF(特征计算_周度!G1307="",0,特征计算_周度!G1307),IF(特征计算_周度!E1307="",0,特征计算_周度!E1307),IF(特征计算_周度!F1307="",0,特征计算_周度!F1307))),B1309))</f>
        <v/>
      </c>
      <c r="D1309" s="129">
        <f>原始数据_周度!B1307</f>
        <v/>
      </c>
      <c r="E1309" s="157">
        <f>IF(D1309="","",D1309/MAX(D$4:D1309)-1)</f>
        <v/>
      </c>
    </row>
    <row r="1310">
      <c r="A1310" s="127">
        <f>原始数据_周度!A1308</f>
        <v/>
      </c>
      <c r="B1310" s="128">
        <f>IF(特征计算_周度!B1308="","",0.25*IF(特征计算_周度!B1308="",0,特征计算_周度!B1308)+0.25*IF(特征计算_周度!C1308="",0,特征计算_周度!C1308)+0.15*IF(特征计算_周度!D1308="",0,特征计算_周度!D1308)+0.15*IF(特征计算_周度!E1308="",0,特征计算_周度!E1308)+0.2*IF(特征计算_周度!F1308="",0,特征计算_周度!F1308))</f>
        <v/>
      </c>
      <c r="C1310" s="128">
        <f>IF(B1310="","",IF(OR(IF(特征计算_周度!B1308="",FALSE,特征计算_周度!B1308&gt;2),IF(特征计算_周度!C1308="",FALSE,特征计算_周度!C1308&gt;2),IF(特征计算_周度!G1308="",FALSE,特征计算_周度!G1308&gt;2),IF(特征计算_周度!E1308="",FALSE,特征计算_周度!E1308&gt;2),IF(特征计算_周度!F1308="",FALSE,特征计算_周度!F1308&gt;2)),MAX(B1310,MAX(IF(特征计算_周度!B1308="",0,特征计算_周度!B1308),IF(特征计算_周度!C1308="",0,特征计算_周度!C1308),IF(特征计算_周度!G1308="",0,特征计算_周度!G1308),IF(特征计算_周度!E1308="",0,特征计算_周度!E1308),IF(特征计算_周度!F1308="",0,特征计算_周度!F1308))),B1310))</f>
        <v/>
      </c>
      <c r="D1310" s="129">
        <f>原始数据_周度!B1308</f>
        <v/>
      </c>
      <c r="E1310" s="157">
        <f>IF(D1310="","",D1310/MAX(D$4:D1310)-1)</f>
        <v/>
      </c>
    </row>
    <row r="1311">
      <c r="A1311" s="127">
        <f>原始数据_周度!A1309</f>
        <v/>
      </c>
      <c r="B1311" s="128">
        <f>IF(特征计算_周度!B1309="","",0.25*IF(特征计算_周度!B1309="",0,特征计算_周度!B1309)+0.25*IF(特征计算_周度!C1309="",0,特征计算_周度!C1309)+0.15*IF(特征计算_周度!D1309="",0,特征计算_周度!D1309)+0.15*IF(特征计算_周度!E1309="",0,特征计算_周度!E1309)+0.2*IF(特征计算_周度!F1309="",0,特征计算_周度!F1309))</f>
        <v/>
      </c>
      <c r="C1311" s="128">
        <f>IF(B1311="","",IF(OR(IF(特征计算_周度!B1309="",FALSE,特征计算_周度!B1309&gt;2),IF(特征计算_周度!C1309="",FALSE,特征计算_周度!C1309&gt;2),IF(特征计算_周度!G1309="",FALSE,特征计算_周度!G1309&gt;2),IF(特征计算_周度!E1309="",FALSE,特征计算_周度!E1309&gt;2),IF(特征计算_周度!F1309="",FALSE,特征计算_周度!F1309&gt;2)),MAX(B1311,MAX(IF(特征计算_周度!B1309="",0,特征计算_周度!B1309),IF(特征计算_周度!C1309="",0,特征计算_周度!C1309),IF(特征计算_周度!G1309="",0,特征计算_周度!G1309),IF(特征计算_周度!E1309="",0,特征计算_周度!E1309),IF(特征计算_周度!F1309="",0,特征计算_周度!F1309))),B1311))</f>
        <v/>
      </c>
      <c r="D1311" s="129">
        <f>原始数据_周度!B1309</f>
        <v/>
      </c>
      <c r="E1311" s="157">
        <f>IF(D1311="","",D1311/MAX(D$4:D1311)-1)</f>
        <v/>
      </c>
    </row>
    <row r="1312">
      <c r="A1312" s="127">
        <f>原始数据_周度!A1310</f>
        <v/>
      </c>
      <c r="B1312" s="128">
        <f>IF(特征计算_周度!B1310="","",0.25*IF(特征计算_周度!B1310="",0,特征计算_周度!B1310)+0.25*IF(特征计算_周度!C1310="",0,特征计算_周度!C1310)+0.15*IF(特征计算_周度!D1310="",0,特征计算_周度!D1310)+0.15*IF(特征计算_周度!E1310="",0,特征计算_周度!E1310)+0.2*IF(特征计算_周度!F1310="",0,特征计算_周度!F1310))</f>
        <v/>
      </c>
      <c r="C1312" s="128">
        <f>IF(B1312="","",IF(OR(IF(特征计算_周度!B1310="",FALSE,特征计算_周度!B1310&gt;2),IF(特征计算_周度!C1310="",FALSE,特征计算_周度!C1310&gt;2),IF(特征计算_周度!G1310="",FALSE,特征计算_周度!G1310&gt;2),IF(特征计算_周度!E1310="",FALSE,特征计算_周度!E1310&gt;2),IF(特征计算_周度!F1310="",FALSE,特征计算_周度!F1310&gt;2)),MAX(B1312,MAX(IF(特征计算_周度!B1310="",0,特征计算_周度!B1310),IF(特征计算_周度!C1310="",0,特征计算_周度!C1310),IF(特征计算_周度!G1310="",0,特征计算_周度!G1310),IF(特征计算_周度!E1310="",0,特征计算_周度!E1310),IF(特征计算_周度!F1310="",0,特征计算_周度!F1310))),B1312))</f>
        <v/>
      </c>
      <c r="D1312" s="129">
        <f>原始数据_周度!B1310</f>
        <v/>
      </c>
      <c r="E1312" s="157">
        <f>IF(D1312="","",D1312/MAX(D$4:D1312)-1)</f>
        <v/>
      </c>
    </row>
    <row r="1313">
      <c r="A1313" s="127">
        <f>原始数据_周度!A1311</f>
        <v/>
      </c>
      <c r="B1313" s="128">
        <f>IF(特征计算_周度!B1311="","",0.25*IF(特征计算_周度!B1311="",0,特征计算_周度!B1311)+0.25*IF(特征计算_周度!C1311="",0,特征计算_周度!C1311)+0.15*IF(特征计算_周度!D1311="",0,特征计算_周度!D1311)+0.15*IF(特征计算_周度!E1311="",0,特征计算_周度!E1311)+0.2*IF(特征计算_周度!F1311="",0,特征计算_周度!F1311))</f>
        <v/>
      </c>
      <c r="C1313" s="128">
        <f>IF(B1313="","",IF(OR(IF(特征计算_周度!B1311="",FALSE,特征计算_周度!B1311&gt;2),IF(特征计算_周度!C1311="",FALSE,特征计算_周度!C1311&gt;2),IF(特征计算_周度!G1311="",FALSE,特征计算_周度!G1311&gt;2),IF(特征计算_周度!E1311="",FALSE,特征计算_周度!E1311&gt;2),IF(特征计算_周度!F1311="",FALSE,特征计算_周度!F1311&gt;2)),MAX(B1313,MAX(IF(特征计算_周度!B1311="",0,特征计算_周度!B1311),IF(特征计算_周度!C1311="",0,特征计算_周度!C1311),IF(特征计算_周度!G1311="",0,特征计算_周度!G1311),IF(特征计算_周度!E1311="",0,特征计算_周度!E1311),IF(特征计算_周度!F1311="",0,特征计算_周度!F1311))),B1313))</f>
        <v/>
      </c>
      <c r="D1313" s="129">
        <f>原始数据_周度!B1311</f>
        <v/>
      </c>
      <c r="E1313" s="157">
        <f>IF(D1313="","",D1313/MAX(D$4:D1313)-1)</f>
        <v/>
      </c>
    </row>
    <row r="1314">
      <c r="A1314" s="127">
        <f>原始数据_周度!A1312</f>
        <v/>
      </c>
      <c r="B1314" s="128">
        <f>IF(特征计算_周度!B1312="","",0.25*IF(特征计算_周度!B1312="",0,特征计算_周度!B1312)+0.25*IF(特征计算_周度!C1312="",0,特征计算_周度!C1312)+0.15*IF(特征计算_周度!D1312="",0,特征计算_周度!D1312)+0.15*IF(特征计算_周度!E1312="",0,特征计算_周度!E1312)+0.2*IF(特征计算_周度!F1312="",0,特征计算_周度!F1312))</f>
        <v/>
      </c>
      <c r="C1314" s="128">
        <f>IF(B1314="","",IF(OR(IF(特征计算_周度!B1312="",FALSE,特征计算_周度!B1312&gt;2),IF(特征计算_周度!C1312="",FALSE,特征计算_周度!C1312&gt;2),IF(特征计算_周度!G1312="",FALSE,特征计算_周度!G1312&gt;2),IF(特征计算_周度!E1312="",FALSE,特征计算_周度!E1312&gt;2),IF(特征计算_周度!F1312="",FALSE,特征计算_周度!F1312&gt;2)),MAX(B1314,MAX(IF(特征计算_周度!B1312="",0,特征计算_周度!B1312),IF(特征计算_周度!C1312="",0,特征计算_周度!C1312),IF(特征计算_周度!G1312="",0,特征计算_周度!G1312),IF(特征计算_周度!E1312="",0,特征计算_周度!E1312),IF(特征计算_周度!F1312="",0,特征计算_周度!F1312))),B1314))</f>
        <v/>
      </c>
      <c r="D1314" s="129">
        <f>原始数据_周度!B1312</f>
        <v/>
      </c>
      <c r="E1314" s="157">
        <f>IF(D1314="","",D1314/MAX(D$4:D1314)-1)</f>
        <v/>
      </c>
    </row>
    <row r="1315">
      <c r="A1315" s="127">
        <f>原始数据_周度!A1313</f>
        <v/>
      </c>
      <c r="B1315" s="128">
        <f>IF(特征计算_周度!B1313="","",0.25*IF(特征计算_周度!B1313="",0,特征计算_周度!B1313)+0.25*IF(特征计算_周度!C1313="",0,特征计算_周度!C1313)+0.15*IF(特征计算_周度!D1313="",0,特征计算_周度!D1313)+0.15*IF(特征计算_周度!E1313="",0,特征计算_周度!E1313)+0.2*IF(特征计算_周度!F1313="",0,特征计算_周度!F1313))</f>
        <v/>
      </c>
      <c r="C1315" s="128">
        <f>IF(B1315="","",IF(OR(IF(特征计算_周度!B1313="",FALSE,特征计算_周度!B1313&gt;2),IF(特征计算_周度!C1313="",FALSE,特征计算_周度!C1313&gt;2),IF(特征计算_周度!G1313="",FALSE,特征计算_周度!G1313&gt;2),IF(特征计算_周度!E1313="",FALSE,特征计算_周度!E1313&gt;2),IF(特征计算_周度!F1313="",FALSE,特征计算_周度!F1313&gt;2)),MAX(B1315,MAX(IF(特征计算_周度!B1313="",0,特征计算_周度!B1313),IF(特征计算_周度!C1313="",0,特征计算_周度!C1313),IF(特征计算_周度!G1313="",0,特征计算_周度!G1313),IF(特征计算_周度!E1313="",0,特征计算_周度!E1313),IF(特征计算_周度!F1313="",0,特征计算_周度!F1313))),B1315))</f>
        <v/>
      </c>
      <c r="D1315" s="129">
        <f>原始数据_周度!B1313</f>
        <v/>
      </c>
      <c r="E1315" s="157">
        <f>IF(D1315="","",D1315/MAX(D$4:D1315)-1)</f>
        <v/>
      </c>
    </row>
    <row r="1316">
      <c r="A1316" s="127">
        <f>原始数据_周度!A1314</f>
        <v/>
      </c>
      <c r="B1316" s="128">
        <f>IF(特征计算_周度!B1314="","",0.25*IF(特征计算_周度!B1314="",0,特征计算_周度!B1314)+0.25*IF(特征计算_周度!C1314="",0,特征计算_周度!C1314)+0.15*IF(特征计算_周度!D1314="",0,特征计算_周度!D1314)+0.15*IF(特征计算_周度!E1314="",0,特征计算_周度!E1314)+0.2*IF(特征计算_周度!F1314="",0,特征计算_周度!F1314))</f>
        <v/>
      </c>
      <c r="C1316" s="128">
        <f>IF(B1316="","",IF(OR(IF(特征计算_周度!B1314="",FALSE,特征计算_周度!B1314&gt;2),IF(特征计算_周度!C1314="",FALSE,特征计算_周度!C1314&gt;2),IF(特征计算_周度!G1314="",FALSE,特征计算_周度!G1314&gt;2),IF(特征计算_周度!E1314="",FALSE,特征计算_周度!E1314&gt;2),IF(特征计算_周度!F1314="",FALSE,特征计算_周度!F1314&gt;2)),MAX(B1316,MAX(IF(特征计算_周度!B1314="",0,特征计算_周度!B1314),IF(特征计算_周度!C1314="",0,特征计算_周度!C1314),IF(特征计算_周度!G1314="",0,特征计算_周度!G1314),IF(特征计算_周度!E1314="",0,特征计算_周度!E1314),IF(特征计算_周度!F1314="",0,特征计算_周度!F1314))),B1316))</f>
        <v/>
      </c>
      <c r="D1316" s="129">
        <f>原始数据_周度!B1314</f>
        <v/>
      </c>
      <c r="E1316" s="157">
        <f>IF(D1316="","",D1316/MAX(D$4:D1316)-1)</f>
        <v/>
      </c>
    </row>
    <row r="1317">
      <c r="A1317" s="127">
        <f>原始数据_周度!A1315</f>
        <v/>
      </c>
      <c r="B1317" s="128">
        <f>IF(特征计算_周度!B1315="","",0.25*IF(特征计算_周度!B1315="",0,特征计算_周度!B1315)+0.25*IF(特征计算_周度!C1315="",0,特征计算_周度!C1315)+0.15*IF(特征计算_周度!D1315="",0,特征计算_周度!D1315)+0.15*IF(特征计算_周度!E1315="",0,特征计算_周度!E1315)+0.2*IF(特征计算_周度!F1315="",0,特征计算_周度!F1315))</f>
        <v/>
      </c>
      <c r="C1317" s="128">
        <f>IF(B1317="","",IF(OR(IF(特征计算_周度!B1315="",FALSE,特征计算_周度!B1315&gt;2),IF(特征计算_周度!C1315="",FALSE,特征计算_周度!C1315&gt;2),IF(特征计算_周度!G1315="",FALSE,特征计算_周度!G1315&gt;2),IF(特征计算_周度!E1315="",FALSE,特征计算_周度!E1315&gt;2),IF(特征计算_周度!F1315="",FALSE,特征计算_周度!F1315&gt;2)),MAX(B1317,MAX(IF(特征计算_周度!B1315="",0,特征计算_周度!B1315),IF(特征计算_周度!C1315="",0,特征计算_周度!C1315),IF(特征计算_周度!G1315="",0,特征计算_周度!G1315),IF(特征计算_周度!E1315="",0,特征计算_周度!E1315),IF(特征计算_周度!F1315="",0,特征计算_周度!F1315))),B1317))</f>
        <v/>
      </c>
      <c r="D1317" s="129">
        <f>原始数据_周度!B1315</f>
        <v/>
      </c>
      <c r="E1317" s="157">
        <f>IF(D1317="","",D1317/MAX(D$4:D1317)-1)</f>
        <v/>
      </c>
    </row>
    <row r="1318">
      <c r="A1318" s="127">
        <f>原始数据_周度!A1316</f>
        <v/>
      </c>
      <c r="B1318" s="128">
        <f>IF(特征计算_周度!B1316="","",0.25*IF(特征计算_周度!B1316="",0,特征计算_周度!B1316)+0.25*IF(特征计算_周度!C1316="",0,特征计算_周度!C1316)+0.15*IF(特征计算_周度!D1316="",0,特征计算_周度!D1316)+0.15*IF(特征计算_周度!E1316="",0,特征计算_周度!E1316)+0.2*IF(特征计算_周度!F1316="",0,特征计算_周度!F1316))</f>
        <v/>
      </c>
      <c r="C1318" s="128">
        <f>IF(B1318="","",IF(OR(IF(特征计算_周度!B1316="",FALSE,特征计算_周度!B1316&gt;2),IF(特征计算_周度!C1316="",FALSE,特征计算_周度!C1316&gt;2),IF(特征计算_周度!G1316="",FALSE,特征计算_周度!G1316&gt;2),IF(特征计算_周度!E1316="",FALSE,特征计算_周度!E1316&gt;2),IF(特征计算_周度!F1316="",FALSE,特征计算_周度!F1316&gt;2)),MAX(B1318,MAX(IF(特征计算_周度!B1316="",0,特征计算_周度!B1316),IF(特征计算_周度!C1316="",0,特征计算_周度!C1316),IF(特征计算_周度!G1316="",0,特征计算_周度!G1316),IF(特征计算_周度!E1316="",0,特征计算_周度!E1316),IF(特征计算_周度!F1316="",0,特征计算_周度!F1316))),B1318))</f>
        <v/>
      </c>
      <c r="D1318" s="129">
        <f>原始数据_周度!B1316</f>
        <v/>
      </c>
      <c r="E1318" s="157">
        <f>IF(D1318="","",D1318/MAX(D$4:D1318)-1)</f>
        <v/>
      </c>
    </row>
    <row r="1319">
      <c r="A1319" s="127">
        <f>原始数据_周度!A1317</f>
        <v/>
      </c>
      <c r="B1319" s="128">
        <f>IF(特征计算_周度!B1317="","",0.25*IF(特征计算_周度!B1317="",0,特征计算_周度!B1317)+0.25*IF(特征计算_周度!C1317="",0,特征计算_周度!C1317)+0.15*IF(特征计算_周度!D1317="",0,特征计算_周度!D1317)+0.15*IF(特征计算_周度!E1317="",0,特征计算_周度!E1317)+0.2*IF(特征计算_周度!F1317="",0,特征计算_周度!F1317))</f>
        <v/>
      </c>
      <c r="C1319" s="128">
        <f>IF(B1319="","",IF(OR(IF(特征计算_周度!B1317="",FALSE,特征计算_周度!B1317&gt;2),IF(特征计算_周度!C1317="",FALSE,特征计算_周度!C1317&gt;2),IF(特征计算_周度!G1317="",FALSE,特征计算_周度!G1317&gt;2),IF(特征计算_周度!E1317="",FALSE,特征计算_周度!E1317&gt;2),IF(特征计算_周度!F1317="",FALSE,特征计算_周度!F1317&gt;2)),MAX(B1319,MAX(IF(特征计算_周度!B1317="",0,特征计算_周度!B1317),IF(特征计算_周度!C1317="",0,特征计算_周度!C1317),IF(特征计算_周度!G1317="",0,特征计算_周度!G1317),IF(特征计算_周度!E1317="",0,特征计算_周度!E1317),IF(特征计算_周度!F1317="",0,特征计算_周度!F1317))),B1319))</f>
        <v/>
      </c>
      <c r="D1319" s="129">
        <f>原始数据_周度!B1317</f>
        <v/>
      </c>
      <c r="E1319" s="157">
        <f>IF(D1319="","",D1319/MAX(D$4:D1319)-1)</f>
        <v/>
      </c>
    </row>
    <row r="1320">
      <c r="A1320" s="127">
        <f>原始数据_周度!A1318</f>
        <v/>
      </c>
      <c r="B1320" s="128">
        <f>IF(特征计算_周度!B1318="","",0.25*IF(特征计算_周度!B1318="",0,特征计算_周度!B1318)+0.25*IF(特征计算_周度!C1318="",0,特征计算_周度!C1318)+0.15*IF(特征计算_周度!D1318="",0,特征计算_周度!D1318)+0.15*IF(特征计算_周度!E1318="",0,特征计算_周度!E1318)+0.2*IF(特征计算_周度!F1318="",0,特征计算_周度!F1318))</f>
        <v/>
      </c>
      <c r="C1320" s="128">
        <f>IF(B1320="","",IF(OR(IF(特征计算_周度!B1318="",FALSE,特征计算_周度!B1318&gt;2),IF(特征计算_周度!C1318="",FALSE,特征计算_周度!C1318&gt;2),IF(特征计算_周度!G1318="",FALSE,特征计算_周度!G1318&gt;2),IF(特征计算_周度!E1318="",FALSE,特征计算_周度!E1318&gt;2),IF(特征计算_周度!F1318="",FALSE,特征计算_周度!F1318&gt;2)),MAX(B1320,MAX(IF(特征计算_周度!B1318="",0,特征计算_周度!B1318),IF(特征计算_周度!C1318="",0,特征计算_周度!C1318),IF(特征计算_周度!G1318="",0,特征计算_周度!G1318),IF(特征计算_周度!E1318="",0,特征计算_周度!E1318),IF(特征计算_周度!F1318="",0,特征计算_周度!F1318))),B1320))</f>
        <v/>
      </c>
      <c r="D1320" s="129">
        <f>原始数据_周度!B1318</f>
        <v/>
      </c>
      <c r="E1320" s="157">
        <f>IF(D1320="","",D1320/MAX(D$4:D1320)-1)</f>
        <v/>
      </c>
    </row>
    <row r="1321">
      <c r="A1321" s="127">
        <f>原始数据_周度!A1319</f>
        <v/>
      </c>
      <c r="B1321" s="128">
        <f>IF(特征计算_周度!B1319="","",0.25*IF(特征计算_周度!B1319="",0,特征计算_周度!B1319)+0.25*IF(特征计算_周度!C1319="",0,特征计算_周度!C1319)+0.15*IF(特征计算_周度!D1319="",0,特征计算_周度!D1319)+0.15*IF(特征计算_周度!E1319="",0,特征计算_周度!E1319)+0.2*IF(特征计算_周度!F1319="",0,特征计算_周度!F1319))</f>
        <v/>
      </c>
      <c r="C1321" s="128">
        <f>IF(B1321="","",IF(OR(IF(特征计算_周度!B1319="",FALSE,特征计算_周度!B1319&gt;2),IF(特征计算_周度!C1319="",FALSE,特征计算_周度!C1319&gt;2),IF(特征计算_周度!G1319="",FALSE,特征计算_周度!G1319&gt;2),IF(特征计算_周度!E1319="",FALSE,特征计算_周度!E1319&gt;2),IF(特征计算_周度!F1319="",FALSE,特征计算_周度!F1319&gt;2)),MAX(B1321,MAX(IF(特征计算_周度!B1319="",0,特征计算_周度!B1319),IF(特征计算_周度!C1319="",0,特征计算_周度!C1319),IF(特征计算_周度!G1319="",0,特征计算_周度!G1319),IF(特征计算_周度!E1319="",0,特征计算_周度!E1319),IF(特征计算_周度!F1319="",0,特征计算_周度!F1319))),B1321))</f>
        <v/>
      </c>
      <c r="D1321" s="129">
        <f>原始数据_周度!B1319</f>
        <v/>
      </c>
      <c r="E1321" s="157">
        <f>IF(D1321="","",D1321/MAX(D$4:D1321)-1)</f>
        <v/>
      </c>
    </row>
    <row r="1322">
      <c r="A1322" s="127">
        <f>原始数据_周度!A1320</f>
        <v/>
      </c>
      <c r="B1322" s="128">
        <f>IF(特征计算_周度!B1320="","",0.25*IF(特征计算_周度!B1320="",0,特征计算_周度!B1320)+0.25*IF(特征计算_周度!C1320="",0,特征计算_周度!C1320)+0.15*IF(特征计算_周度!D1320="",0,特征计算_周度!D1320)+0.15*IF(特征计算_周度!E1320="",0,特征计算_周度!E1320)+0.2*IF(特征计算_周度!F1320="",0,特征计算_周度!F1320))</f>
        <v/>
      </c>
      <c r="C1322" s="128">
        <f>IF(B1322="","",IF(OR(IF(特征计算_周度!B1320="",FALSE,特征计算_周度!B1320&gt;2),IF(特征计算_周度!C1320="",FALSE,特征计算_周度!C1320&gt;2),IF(特征计算_周度!G1320="",FALSE,特征计算_周度!G1320&gt;2),IF(特征计算_周度!E1320="",FALSE,特征计算_周度!E1320&gt;2),IF(特征计算_周度!F1320="",FALSE,特征计算_周度!F1320&gt;2)),MAX(B1322,MAX(IF(特征计算_周度!B1320="",0,特征计算_周度!B1320),IF(特征计算_周度!C1320="",0,特征计算_周度!C1320),IF(特征计算_周度!G1320="",0,特征计算_周度!G1320),IF(特征计算_周度!E1320="",0,特征计算_周度!E1320),IF(特征计算_周度!F1320="",0,特征计算_周度!F1320))),B1322))</f>
        <v/>
      </c>
      <c r="D1322" s="129">
        <f>原始数据_周度!B1320</f>
        <v/>
      </c>
      <c r="E1322" s="157">
        <f>IF(D1322="","",D1322/MAX(D$4:D1322)-1)</f>
        <v/>
      </c>
    </row>
    <row r="1323">
      <c r="A1323" s="127">
        <f>原始数据_周度!A1321</f>
        <v/>
      </c>
      <c r="B1323" s="128">
        <f>IF(特征计算_周度!B1321="","",0.25*IF(特征计算_周度!B1321="",0,特征计算_周度!B1321)+0.25*IF(特征计算_周度!C1321="",0,特征计算_周度!C1321)+0.15*IF(特征计算_周度!D1321="",0,特征计算_周度!D1321)+0.15*IF(特征计算_周度!E1321="",0,特征计算_周度!E1321)+0.2*IF(特征计算_周度!F1321="",0,特征计算_周度!F1321))</f>
        <v/>
      </c>
      <c r="C1323" s="128">
        <f>IF(B1323="","",IF(OR(IF(特征计算_周度!B1321="",FALSE,特征计算_周度!B1321&gt;2),IF(特征计算_周度!C1321="",FALSE,特征计算_周度!C1321&gt;2),IF(特征计算_周度!G1321="",FALSE,特征计算_周度!G1321&gt;2),IF(特征计算_周度!E1321="",FALSE,特征计算_周度!E1321&gt;2),IF(特征计算_周度!F1321="",FALSE,特征计算_周度!F1321&gt;2)),MAX(B1323,MAX(IF(特征计算_周度!B1321="",0,特征计算_周度!B1321),IF(特征计算_周度!C1321="",0,特征计算_周度!C1321),IF(特征计算_周度!G1321="",0,特征计算_周度!G1321),IF(特征计算_周度!E1321="",0,特征计算_周度!E1321),IF(特征计算_周度!F1321="",0,特征计算_周度!F1321))),B1323))</f>
        <v/>
      </c>
      <c r="D1323" s="129">
        <f>原始数据_周度!B1321</f>
        <v/>
      </c>
      <c r="E1323" s="157">
        <f>IF(D1323="","",D1323/MAX(D$4:D1323)-1)</f>
        <v/>
      </c>
    </row>
    <row r="1324">
      <c r="A1324" s="127">
        <f>原始数据_周度!A1322</f>
        <v/>
      </c>
      <c r="B1324" s="128">
        <f>IF(特征计算_周度!B1322="","",0.25*IF(特征计算_周度!B1322="",0,特征计算_周度!B1322)+0.25*IF(特征计算_周度!C1322="",0,特征计算_周度!C1322)+0.15*IF(特征计算_周度!D1322="",0,特征计算_周度!D1322)+0.15*IF(特征计算_周度!E1322="",0,特征计算_周度!E1322)+0.2*IF(特征计算_周度!F1322="",0,特征计算_周度!F1322))</f>
        <v/>
      </c>
      <c r="C1324" s="128">
        <f>IF(B1324="","",IF(OR(IF(特征计算_周度!B1322="",FALSE,特征计算_周度!B1322&gt;2),IF(特征计算_周度!C1322="",FALSE,特征计算_周度!C1322&gt;2),IF(特征计算_周度!G1322="",FALSE,特征计算_周度!G1322&gt;2),IF(特征计算_周度!E1322="",FALSE,特征计算_周度!E1322&gt;2),IF(特征计算_周度!F1322="",FALSE,特征计算_周度!F1322&gt;2)),MAX(B1324,MAX(IF(特征计算_周度!B1322="",0,特征计算_周度!B1322),IF(特征计算_周度!C1322="",0,特征计算_周度!C1322),IF(特征计算_周度!G1322="",0,特征计算_周度!G1322),IF(特征计算_周度!E1322="",0,特征计算_周度!E1322),IF(特征计算_周度!F1322="",0,特征计算_周度!F1322))),B1324))</f>
        <v/>
      </c>
      <c r="D1324" s="129">
        <f>原始数据_周度!B1322</f>
        <v/>
      </c>
      <c r="E1324" s="157">
        <f>IF(D1324="","",D1324/MAX(D$4:D1324)-1)</f>
        <v/>
      </c>
    </row>
    <row r="1325">
      <c r="A1325" s="127">
        <f>原始数据_周度!A1323</f>
        <v/>
      </c>
      <c r="B1325" s="128">
        <f>IF(特征计算_周度!B1323="","",0.25*IF(特征计算_周度!B1323="",0,特征计算_周度!B1323)+0.25*IF(特征计算_周度!C1323="",0,特征计算_周度!C1323)+0.15*IF(特征计算_周度!D1323="",0,特征计算_周度!D1323)+0.15*IF(特征计算_周度!E1323="",0,特征计算_周度!E1323)+0.2*IF(特征计算_周度!F1323="",0,特征计算_周度!F1323))</f>
        <v/>
      </c>
      <c r="C1325" s="128">
        <f>IF(B1325="","",IF(OR(IF(特征计算_周度!B1323="",FALSE,特征计算_周度!B1323&gt;2),IF(特征计算_周度!C1323="",FALSE,特征计算_周度!C1323&gt;2),IF(特征计算_周度!G1323="",FALSE,特征计算_周度!G1323&gt;2),IF(特征计算_周度!E1323="",FALSE,特征计算_周度!E1323&gt;2),IF(特征计算_周度!F1323="",FALSE,特征计算_周度!F1323&gt;2)),MAX(B1325,MAX(IF(特征计算_周度!B1323="",0,特征计算_周度!B1323),IF(特征计算_周度!C1323="",0,特征计算_周度!C1323),IF(特征计算_周度!G1323="",0,特征计算_周度!G1323),IF(特征计算_周度!E1323="",0,特征计算_周度!E1323),IF(特征计算_周度!F1323="",0,特征计算_周度!F1323))),B1325))</f>
        <v/>
      </c>
      <c r="D1325" s="129">
        <f>原始数据_周度!B1323</f>
        <v/>
      </c>
      <c r="E1325" s="157">
        <f>IF(D1325="","",D1325/MAX(D$4:D1325)-1)</f>
        <v/>
      </c>
    </row>
    <row r="1326">
      <c r="A1326" s="127">
        <f>原始数据_周度!A1324</f>
        <v/>
      </c>
      <c r="B1326" s="128">
        <f>IF(特征计算_周度!B1324="","",0.25*IF(特征计算_周度!B1324="",0,特征计算_周度!B1324)+0.25*IF(特征计算_周度!C1324="",0,特征计算_周度!C1324)+0.15*IF(特征计算_周度!D1324="",0,特征计算_周度!D1324)+0.15*IF(特征计算_周度!E1324="",0,特征计算_周度!E1324)+0.2*IF(特征计算_周度!F1324="",0,特征计算_周度!F1324))</f>
        <v/>
      </c>
      <c r="C1326" s="128">
        <f>IF(B1326="","",IF(OR(IF(特征计算_周度!B1324="",FALSE,特征计算_周度!B1324&gt;2),IF(特征计算_周度!C1324="",FALSE,特征计算_周度!C1324&gt;2),IF(特征计算_周度!G1324="",FALSE,特征计算_周度!G1324&gt;2),IF(特征计算_周度!E1324="",FALSE,特征计算_周度!E1324&gt;2),IF(特征计算_周度!F1324="",FALSE,特征计算_周度!F1324&gt;2)),MAX(B1326,MAX(IF(特征计算_周度!B1324="",0,特征计算_周度!B1324),IF(特征计算_周度!C1324="",0,特征计算_周度!C1324),IF(特征计算_周度!G1324="",0,特征计算_周度!G1324),IF(特征计算_周度!E1324="",0,特征计算_周度!E1324),IF(特征计算_周度!F1324="",0,特征计算_周度!F1324))),B1326))</f>
        <v/>
      </c>
      <c r="D1326" s="129">
        <f>原始数据_周度!B1324</f>
        <v/>
      </c>
      <c r="E1326" s="157">
        <f>IF(D1326="","",D1326/MAX(D$4:D1326)-1)</f>
        <v/>
      </c>
    </row>
    <row r="1327">
      <c r="A1327" s="127">
        <f>原始数据_周度!A1325</f>
        <v/>
      </c>
      <c r="B1327" s="128">
        <f>IF(特征计算_周度!B1325="","",0.25*IF(特征计算_周度!B1325="",0,特征计算_周度!B1325)+0.25*IF(特征计算_周度!C1325="",0,特征计算_周度!C1325)+0.15*IF(特征计算_周度!D1325="",0,特征计算_周度!D1325)+0.15*IF(特征计算_周度!E1325="",0,特征计算_周度!E1325)+0.2*IF(特征计算_周度!F1325="",0,特征计算_周度!F1325))</f>
        <v/>
      </c>
      <c r="C1327" s="128">
        <f>IF(B1327="","",IF(OR(IF(特征计算_周度!B1325="",FALSE,特征计算_周度!B1325&gt;2),IF(特征计算_周度!C1325="",FALSE,特征计算_周度!C1325&gt;2),IF(特征计算_周度!G1325="",FALSE,特征计算_周度!G1325&gt;2),IF(特征计算_周度!E1325="",FALSE,特征计算_周度!E1325&gt;2),IF(特征计算_周度!F1325="",FALSE,特征计算_周度!F1325&gt;2)),MAX(B1327,MAX(IF(特征计算_周度!B1325="",0,特征计算_周度!B1325),IF(特征计算_周度!C1325="",0,特征计算_周度!C1325),IF(特征计算_周度!G1325="",0,特征计算_周度!G1325),IF(特征计算_周度!E1325="",0,特征计算_周度!E1325),IF(特征计算_周度!F1325="",0,特征计算_周度!F1325))),B1327))</f>
        <v/>
      </c>
      <c r="D1327" s="129">
        <f>原始数据_周度!B1325</f>
        <v/>
      </c>
      <c r="E1327" s="157">
        <f>IF(D1327="","",D1327/MAX(D$4:D1327)-1)</f>
        <v/>
      </c>
    </row>
    <row r="1328">
      <c r="A1328" s="127">
        <f>原始数据_周度!A1326</f>
        <v/>
      </c>
      <c r="B1328" s="128">
        <f>IF(特征计算_周度!B1326="","",0.25*IF(特征计算_周度!B1326="",0,特征计算_周度!B1326)+0.25*IF(特征计算_周度!C1326="",0,特征计算_周度!C1326)+0.15*IF(特征计算_周度!D1326="",0,特征计算_周度!D1326)+0.15*IF(特征计算_周度!E1326="",0,特征计算_周度!E1326)+0.2*IF(特征计算_周度!F1326="",0,特征计算_周度!F1326))</f>
        <v/>
      </c>
      <c r="C1328" s="128">
        <f>IF(B1328="","",IF(OR(IF(特征计算_周度!B1326="",FALSE,特征计算_周度!B1326&gt;2),IF(特征计算_周度!C1326="",FALSE,特征计算_周度!C1326&gt;2),IF(特征计算_周度!G1326="",FALSE,特征计算_周度!G1326&gt;2),IF(特征计算_周度!E1326="",FALSE,特征计算_周度!E1326&gt;2),IF(特征计算_周度!F1326="",FALSE,特征计算_周度!F1326&gt;2)),MAX(B1328,MAX(IF(特征计算_周度!B1326="",0,特征计算_周度!B1326),IF(特征计算_周度!C1326="",0,特征计算_周度!C1326),IF(特征计算_周度!G1326="",0,特征计算_周度!G1326),IF(特征计算_周度!E1326="",0,特征计算_周度!E1326),IF(特征计算_周度!F1326="",0,特征计算_周度!F1326))),B1328))</f>
        <v/>
      </c>
      <c r="D1328" s="129">
        <f>原始数据_周度!B1326</f>
        <v/>
      </c>
      <c r="E1328" s="157">
        <f>IF(D1328="","",D1328/MAX(D$4:D1328)-1)</f>
        <v/>
      </c>
    </row>
    <row r="1329">
      <c r="A1329" s="127">
        <f>原始数据_周度!A1327</f>
        <v/>
      </c>
      <c r="B1329" s="128">
        <f>IF(特征计算_周度!B1327="","",0.25*IF(特征计算_周度!B1327="",0,特征计算_周度!B1327)+0.25*IF(特征计算_周度!C1327="",0,特征计算_周度!C1327)+0.15*IF(特征计算_周度!D1327="",0,特征计算_周度!D1327)+0.15*IF(特征计算_周度!E1327="",0,特征计算_周度!E1327)+0.2*IF(特征计算_周度!F1327="",0,特征计算_周度!F1327))</f>
        <v/>
      </c>
      <c r="C1329" s="128">
        <f>IF(B1329="","",IF(OR(IF(特征计算_周度!B1327="",FALSE,特征计算_周度!B1327&gt;2),IF(特征计算_周度!C1327="",FALSE,特征计算_周度!C1327&gt;2),IF(特征计算_周度!G1327="",FALSE,特征计算_周度!G1327&gt;2),IF(特征计算_周度!E1327="",FALSE,特征计算_周度!E1327&gt;2),IF(特征计算_周度!F1327="",FALSE,特征计算_周度!F1327&gt;2)),MAX(B1329,MAX(IF(特征计算_周度!B1327="",0,特征计算_周度!B1327),IF(特征计算_周度!C1327="",0,特征计算_周度!C1327),IF(特征计算_周度!G1327="",0,特征计算_周度!G1327),IF(特征计算_周度!E1327="",0,特征计算_周度!E1327),IF(特征计算_周度!F1327="",0,特征计算_周度!F1327))),B1329))</f>
        <v/>
      </c>
      <c r="D1329" s="129">
        <f>原始数据_周度!B1327</f>
        <v/>
      </c>
      <c r="E1329" s="157">
        <f>IF(D1329="","",D1329/MAX(D$4:D1329)-1)</f>
        <v/>
      </c>
    </row>
    <row r="1330">
      <c r="A1330" s="127">
        <f>原始数据_周度!A1328</f>
        <v/>
      </c>
      <c r="B1330" s="128">
        <f>IF(特征计算_周度!B1328="","",0.25*IF(特征计算_周度!B1328="",0,特征计算_周度!B1328)+0.25*IF(特征计算_周度!C1328="",0,特征计算_周度!C1328)+0.15*IF(特征计算_周度!D1328="",0,特征计算_周度!D1328)+0.15*IF(特征计算_周度!E1328="",0,特征计算_周度!E1328)+0.2*IF(特征计算_周度!F1328="",0,特征计算_周度!F1328))</f>
        <v/>
      </c>
      <c r="C1330" s="128">
        <f>IF(B1330="","",IF(OR(IF(特征计算_周度!B1328="",FALSE,特征计算_周度!B1328&gt;2),IF(特征计算_周度!C1328="",FALSE,特征计算_周度!C1328&gt;2),IF(特征计算_周度!G1328="",FALSE,特征计算_周度!G1328&gt;2),IF(特征计算_周度!E1328="",FALSE,特征计算_周度!E1328&gt;2),IF(特征计算_周度!F1328="",FALSE,特征计算_周度!F1328&gt;2)),MAX(B1330,MAX(IF(特征计算_周度!B1328="",0,特征计算_周度!B1328),IF(特征计算_周度!C1328="",0,特征计算_周度!C1328),IF(特征计算_周度!G1328="",0,特征计算_周度!G1328),IF(特征计算_周度!E1328="",0,特征计算_周度!E1328),IF(特征计算_周度!F1328="",0,特征计算_周度!F1328))),B1330))</f>
        <v/>
      </c>
      <c r="D1330" s="129">
        <f>原始数据_周度!B1328</f>
        <v/>
      </c>
      <c r="E1330" s="157">
        <f>IF(D1330="","",D1330/MAX(D$4:D1330)-1)</f>
        <v/>
      </c>
    </row>
    <row r="1331">
      <c r="A1331" s="127">
        <f>原始数据_周度!A1329</f>
        <v/>
      </c>
      <c r="B1331" s="128">
        <f>IF(特征计算_周度!B1329="","",0.25*IF(特征计算_周度!B1329="",0,特征计算_周度!B1329)+0.25*IF(特征计算_周度!C1329="",0,特征计算_周度!C1329)+0.15*IF(特征计算_周度!D1329="",0,特征计算_周度!D1329)+0.15*IF(特征计算_周度!E1329="",0,特征计算_周度!E1329)+0.2*IF(特征计算_周度!F1329="",0,特征计算_周度!F1329))</f>
        <v/>
      </c>
      <c r="C1331" s="128">
        <f>IF(B1331="","",IF(OR(IF(特征计算_周度!B1329="",FALSE,特征计算_周度!B1329&gt;2),IF(特征计算_周度!C1329="",FALSE,特征计算_周度!C1329&gt;2),IF(特征计算_周度!G1329="",FALSE,特征计算_周度!G1329&gt;2),IF(特征计算_周度!E1329="",FALSE,特征计算_周度!E1329&gt;2),IF(特征计算_周度!F1329="",FALSE,特征计算_周度!F1329&gt;2)),MAX(B1331,MAX(IF(特征计算_周度!B1329="",0,特征计算_周度!B1329),IF(特征计算_周度!C1329="",0,特征计算_周度!C1329),IF(特征计算_周度!G1329="",0,特征计算_周度!G1329),IF(特征计算_周度!E1329="",0,特征计算_周度!E1329),IF(特征计算_周度!F1329="",0,特征计算_周度!F1329))),B1331))</f>
        <v/>
      </c>
      <c r="D1331" s="129">
        <f>原始数据_周度!B1329</f>
        <v/>
      </c>
      <c r="E1331" s="157">
        <f>IF(D1331="","",D1331/MAX(D$4:D1331)-1)</f>
        <v/>
      </c>
    </row>
    <row r="1332">
      <c r="A1332" s="127">
        <f>原始数据_周度!A1330</f>
        <v/>
      </c>
      <c r="B1332" s="128">
        <f>IF(特征计算_周度!B1330="","",0.25*IF(特征计算_周度!B1330="",0,特征计算_周度!B1330)+0.25*IF(特征计算_周度!C1330="",0,特征计算_周度!C1330)+0.15*IF(特征计算_周度!D1330="",0,特征计算_周度!D1330)+0.15*IF(特征计算_周度!E1330="",0,特征计算_周度!E1330)+0.2*IF(特征计算_周度!F1330="",0,特征计算_周度!F1330))</f>
        <v/>
      </c>
      <c r="C1332" s="128">
        <f>IF(B1332="","",IF(OR(IF(特征计算_周度!B1330="",FALSE,特征计算_周度!B1330&gt;2),IF(特征计算_周度!C1330="",FALSE,特征计算_周度!C1330&gt;2),IF(特征计算_周度!G1330="",FALSE,特征计算_周度!G1330&gt;2),IF(特征计算_周度!E1330="",FALSE,特征计算_周度!E1330&gt;2),IF(特征计算_周度!F1330="",FALSE,特征计算_周度!F1330&gt;2)),MAX(B1332,MAX(IF(特征计算_周度!B1330="",0,特征计算_周度!B1330),IF(特征计算_周度!C1330="",0,特征计算_周度!C1330),IF(特征计算_周度!G1330="",0,特征计算_周度!G1330),IF(特征计算_周度!E1330="",0,特征计算_周度!E1330),IF(特征计算_周度!F1330="",0,特征计算_周度!F1330))),B1332))</f>
        <v/>
      </c>
      <c r="D1332" s="129">
        <f>原始数据_周度!B1330</f>
        <v/>
      </c>
      <c r="E1332" s="157">
        <f>IF(D1332="","",D1332/MAX(D$4:D1332)-1)</f>
        <v/>
      </c>
    </row>
    <row r="1333">
      <c r="A1333" s="127">
        <f>原始数据_周度!A1331</f>
        <v/>
      </c>
      <c r="B1333" s="128">
        <f>IF(特征计算_周度!B1331="","",0.25*IF(特征计算_周度!B1331="",0,特征计算_周度!B1331)+0.25*IF(特征计算_周度!C1331="",0,特征计算_周度!C1331)+0.15*IF(特征计算_周度!D1331="",0,特征计算_周度!D1331)+0.15*IF(特征计算_周度!E1331="",0,特征计算_周度!E1331)+0.2*IF(特征计算_周度!F1331="",0,特征计算_周度!F1331))</f>
        <v/>
      </c>
      <c r="C1333" s="128">
        <f>IF(B1333="","",IF(OR(IF(特征计算_周度!B1331="",FALSE,特征计算_周度!B1331&gt;2),IF(特征计算_周度!C1331="",FALSE,特征计算_周度!C1331&gt;2),IF(特征计算_周度!G1331="",FALSE,特征计算_周度!G1331&gt;2),IF(特征计算_周度!E1331="",FALSE,特征计算_周度!E1331&gt;2),IF(特征计算_周度!F1331="",FALSE,特征计算_周度!F1331&gt;2)),MAX(B1333,MAX(IF(特征计算_周度!B1331="",0,特征计算_周度!B1331),IF(特征计算_周度!C1331="",0,特征计算_周度!C1331),IF(特征计算_周度!G1331="",0,特征计算_周度!G1331),IF(特征计算_周度!E1331="",0,特征计算_周度!E1331),IF(特征计算_周度!F1331="",0,特征计算_周度!F1331))),B1333))</f>
        <v/>
      </c>
      <c r="D1333" s="129">
        <f>原始数据_周度!B1331</f>
        <v/>
      </c>
      <c r="E1333" s="157">
        <f>IF(D1333="","",D1333/MAX(D$4:D1333)-1)</f>
        <v/>
      </c>
    </row>
    <row r="1334">
      <c r="A1334" s="127">
        <f>原始数据_周度!A1332</f>
        <v/>
      </c>
      <c r="B1334" s="128">
        <f>IF(特征计算_周度!B1332="","",0.25*IF(特征计算_周度!B1332="",0,特征计算_周度!B1332)+0.25*IF(特征计算_周度!C1332="",0,特征计算_周度!C1332)+0.15*IF(特征计算_周度!D1332="",0,特征计算_周度!D1332)+0.15*IF(特征计算_周度!E1332="",0,特征计算_周度!E1332)+0.2*IF(特征计算_周度!F1332="",0,特征计算_周度!F1332))</f>
        <v/>
      </c>
      <c r="C1334" s="128">
        <f>IF(B1334="","",IF(OR(IF(特征计算_周度!B1332="",FALSE,特征计算_周度!B1332&gt;2),IF(特征计算_周度!C1332="",FALSE,特征计算_周度!C1332&gt;2),IF(特征计算_周度!G1332="",FALSE,特征计算_周度!G1332&gt;2),IF(特征计算_周度!E1332="",FALSE,特征计算_周度!E1332&gt;2),IF(特征计算_周度!F1332="",FALSE,特征计算_周度!F1332&gt;2)),MAX(B1334,MAX(IF(特征计算_周度!B1332="",0,特征计算_周度!B1332),IF(特征计算_周度!C1332="",0,特征计算_周度!C1332),IF(特征计算_周度!G1332="",0,特征计算_周度!G1332),IF(特征计算_周度!E1332="",0,特征计算_周度!E1332),IF(特征计算_周度!F1332="",0,特征计算_周度!F1332))),B1334))</f>
        <v/>
      </c>
      <c r="D1334" s="129">
        <f>原始数据_周度!B1332</f>
        <v/>
      </c>
      <c r="E1334" s="157">
        <f>IF(D1334="","",D1334/MAX(D$4:D1334)-1)</f>
        <v/>
      </c>
    </row>
    <row r="1335">
      <c r="A1335" s="127">
        <f>原始数据_周度!A1333</f>
        <v/>
      </c>
      <c r="B1335" s="128">
        <f>IF(特征计算_周度!B1333="","",0.25*IF(特征计算_周度!B1333="",0,特征计算_周度!B1333)+0.25*IF(特征计算_周度!C1333="",0,特征计算_周度!C1333)+0.15*IF(特征计算_周度!D1333="",0,特征计算_周度!D1333)+0.15*IF(特征计算_周度!E1333="",0,特征计算_周度!E1333)+0.2*IF(特征计算_周度!F1333="",0,特征计算_周度!F1333))</f>
        <v/>
      </c>
      <c r="C1335" s="128">
        <f>IF(B1335="","",IF(OR(IF(特征计算_周度!B1333="",FALSE,特征计算_周度!B1333&gt;2),IF(特征计算_周度!C1333="",FALSE,特征计算_周度!C1333&gt;2),IF(特征计算_周度!G1333="",FALSE,特征计算_周度!G1333&gt;2),IF(特征计算_周度!E1333="",FALSE,特征计算_周度!E1333&gt;2),IF(特征计算_周度!F1333="",FALSE,特征计算_周度!F1333&gt;2)),MAX(B1335,MAX(IF(特征计算_周度!B1333="",0,特征计算_周度!B1333),IF(特征计算_周度!C1333="",0,特征计算_周度!C1333),IF(特征计算_周度!G1333="",0,特征计算_周度!G1333),IF(特征计算_周度!E1333="",0,特征计算_周度!E1333),IF(特征计算_周度!F1333="",0,特征计算_周度!F1333))),B1335))</f>
        <v/>
      </c>
      <c r="D1335" s="129">
        <f>原始数据_周度!B1333</f>
        <v/>
      </c>
      <c r="E1335" s="157">
        <f>IF(D1335="","",D1335/MAX(D$4:D1335)-1)</f>
        <v/>
      </c>
    </row>
    <row r="1336">
      <c r="A1336" s="127">
        <f>原始数据_周度!A1334</f>
        <v/>
      </c>
      <c r="B1336" s="128">
        <f>IF(特征计算_周度!B1334="","",0.25*IF(特征计算_周度!B1334="",0,特征计算_周度!B1334)+0.25*IF(特征计算_周度!C1334="",0,特征计算_周度!C1334)+0.15*IF(特征计算_周度!D1334="",0,特征计算_周度!D1334)+0.15*IF(特征计算_周度!E1334="",0,特征计算_周度!E1334)+0.2*IF(特征计算_周度!F1334="",0,特征计算_周度!F1334))</f>
        <v/>
      </c>
      <c r="C1336" s="128">
        <f>IF(B1336="","",IF(OR(IF(特征计算_周度!B1334="",FALSE,特征计算_周度!B1334&gt;2),IF(特征计算_周度!C1334="",FALSE,特征计算_周度!C1334&gt;2),IF(特征计算_周度!G1334="",FALSE,特征计算_周度!G1334&gt;2),IF(特征计算_周度!E1334="",FALSE,特征计算_周度!E1334&gt;2),IF(特征计算_周度!F1334="",FALSE,特征计算_周度!F1334&gt;2)),MAX(B1336,MAX(IF(特征计算_周度!B1334="",0,特征计算_周度!B1334),IF(特征计算_周度!C1334="",0,特征计算_周度!C1334),IF(特征计算_周度!G1334="",0,特征计算_周度!G1334),IF(特征计算_周度!E1334="",0,特征计算_周度!E1334),IF(特征计算_周度!F1334="",0,特征计算_周度!F1334))),B1336))</f>
        <v/>
      </c>
      <c r="D1336" s="129">
        <f>原始数据_周度!B1334</f>
        <v/>
      </c>
      <c r="E1336" s="157">
        <f>IF(D1336="","",D1336/MAX(D$4:D1336)-1)</f>
        <v/>
      </c>
    </row>
    <row r="1337">
      <c r="A1337" s="127">
        <f>原始数据_周度!A1335</f>
        <v/>
      </c>
      <c r="B1337" s="128">
        <f>IF(特征计算_周度!B1335="","",0.25*IF(特征计算_周度!B1335="",0,特征计算_周度!B1335)+0.25*IF(特征计算_周度!C1335="",0,特征计算_周度!C1335)+0.15*IF(特征计算_周度!D1335="",0,特征计算_周度!D1335)+0.15*IF(特征计算_周度!E1335="",0,特征计算_周度!E1335)+0.2*IF(特征计算_周度!F1335="",0,特征计算_周度!F1335))</f>
        <v/>
      </c>
      <c r="C1337" s="128">
        <f>IF(B1337="","",IF(OR(IF(特征计算_周度!B1335="",FALSE,特征计算_周度!B1335&gt;2),IF(特征计算_周度!C1335="",FALSE,特征计算_周度!C1335&gt;2),IF(特征计算_周度!G1335="",FALSE,特征计算_周度!G1335&gt;2),IF(特征计算_周度!E1335="",FALSE,特征计算_周度!E1335&gt;2),IF(特征计算_周度!F1335="",FALSE,特征计算_周度!F1335&gt;2)),MAX(B1337,MAX(IF(特征计算_周度!B1335="",0,特征计算_周度!B1335),IF(特征计算_周度!C1335="",0,特征计算_周度!C1335),IF(特征计算_周度!G1335="",0,特征计算_周度!G1335),IF(特征计算_周度!E1335="",0,特征计算_周度!E1335),IF(特征计算_周度!F1335="",0,特征计算_周度!F1335))),B1337))</f>
        <v/>
      </c>
      <c r="D1337" s="129">
        <f>原始数据_周度!B1335</f>
        <v/>
      </c>
      <c r="E1337" s="157">
        <f>IF(D1337="","",D1337/MAX(D$4:D1337)-1)</f>
        <v/>
      </c>
    </row>
    <row r="1338">
      <c r="A1338" s="127">
        <f>原始数据_周度!A1336</f>
        <v/>
      </c>
      <c r="B1338" s="128">
        <f>IF(特征计算_周度!B1336="","",0.25*IF(特征计算_周度!B1336="",0,特征计算_周度!B1336)+0.25*IF(特征计算_周度!C1336="",0,特征计算_周度!C1336)+0.15*IF(特征计算_周度!D1336="",0,特征计算_周度!D1336)+0.15*IF(特征计算_周度!E1336="",0,特征计算_周度!E1336)+0.2*IF(特征计算_周度!F1336="",0,特征计算_周度!F1336))</f>
        <v/>
      </c>
      <c r="C1338" s="128">
        <f>IF(B1338="","",IF(OR(IF(特征计算_周度!B1336="",FALSE,特征计算_周度!B1336&gt;2),IF(特征计算_周度!C1336="",FALSE,特征计算_周度!C1336&gt;2),IF(特征计算_周度!G1336="",FALSE,特征计算_周度!G1336&gt;2),IF(特征计算_周度!E1336="",FALSE,特征计算_周度!E1336&gt;2),IF(特征计算_周度!F1336="",FALSE,特征计算_周度!F1336&gt;2)),MAX(B1338,MAX(IF(特征计算_周度!B1336="",0,特征计算_周度!B1336),IF(特征计算_周度!C1336="",0,特征计算_周度!C1336),IF(特征计算_周度!G1336="",0,特征计算_周度!G1336),IF(特征计算_周度!E1336="",0,特征计算_周度!E1336),IF(特征计算_周度!F1336="",0,特征计算_周度!F1336))),B1338))</f>
        <v/>
      </c>
      <c r="D1338" s="129">
        <f>原始数据_周度!B1336</f>
        <v/>
      </c>
      <c r="E1338" s="157">
        <f>IF(D1338="","",D1338/MAX(D$4:D1338)-1)</f>
        <v/>
      </c>
    </row>
    <row r="1339">
      <c r="A1339" s="127">
        <f>原始数据_周度!A1337</f>
        <v/>
      </c>
      <c r="B1339" s="128">
        <f>IF(特征计算_周度!B1337="","",0.25*IF(特征计算_周度!B1337="",0,特征计算_周度!B1337)+0.25*IF(特征计算_周度!C1337="",0,特征计算_周度!C1337)+0.15*IF(特征计算_周度!D1337="",0,特征计算_周度!D1337)+0.15*IF(特征计算_周度!E1337="",0,特征计算_周度!E1337)+0.2*IF(特征计算_周度!F1337="",0,特征计算_周度!F1337))</f>
        <v/>
      </c>
      <c r="C1339" s="128">
        <f>IF(B1339="","",IF(OR(IF(特征计算_周度!B1337="",FALSE,特征计算_周度!B1337&gt;2),IF(特征计算_周度!C1337="",FALSE,特征计算_周度!C1337&gt;2),IF(特征计算_周度!G1337="",FALSE,特征计算_周度!G1337&gt;2),IF(特征计算_周度!E1337="",FALSE,特征计算_周度!E1337&gt;2),IF(特征计算_周度!F1337="",FALSE,特征计算_周度!F1337&gt;2)),MAX(B1339,MAX(IF(特征计算_周度!B1337="",0,特征计算_周度!B1337),IF(特征计算_周度!C1337="",0,特征计算_周度!C1337),IF(特征计算_周度!G1337="",0,特征计算_周度!G1337),IF(特征计算_周度!E1337="",0,特征计算_周度!E1337),IF(特征计算_周度!F1337="",0,特征计算_周度!F1337))),B1339))</f>
        <v/>
      </c>
      <c r="D1339" s="129">
        <f>原始数据_周度!B1337</f>
        <v/>
      </c>
      <c r="E1339" s="157">
        <f>IF(D1339="","",D1339/MAX(D$4:D1339)-1)</f>
        <v/>
      </c>
    </row>
    <row r="1340">
      <c r="A1340" s="127">
        <f>原始数据_周度!A1338</f>
        <v/>
      </c>
      <c r="B1340" s="128">
        <f>IF(特征计算_周度!B1338="","",0.25*IF(特征计算_周度!B1338="",0,特征计算_周度!B1338)+0.25*IF(特征计算_周度!C1338="",0,特征计算_周度!C1338)+0.15*IF(特征计算_周度!D1338="",0,特征计算_周度!D1338)+0.15*IF(特征计算_周度!E1338="",0,特征计算_周度!E1338)+0.2*IF(特征计算_周度!F1338="",0,特征计算_周度!F1338))</f>
        <v/>
      </c>
      <c r="C1340" s="128">
        <f>IF(B1340="","",IF(OR(IF(特征计算_周度!B1338="",FALSE,特征计算_周度!B1338&gt;2),IF(特征计算_周度!C1338="",FALSE,特征计算_周度!C1338&gt;2),IF(特征计算_周度!G1338="",FALSE,特征计算_周度!G1338&gt;2),IF(特征计算_周度!E1338="",FALSE,特征计算_周度!E1338&gt;2),IF(特征计算_周度!F1338="",FALSE,特征计算_周度!F1338&gt;2)),MAX(B1340,MAX(IF(特征计算_周度!B1338="",0,特征计算_周度!B1338),IF(特征计算_周度!C1338="",0,特征计算_周度!C1338),IF(特征计算_周度!G1338="",0,特征计算_周度!G1338),IF(特征计算_周度!E1338="",0,特征计算_周度!E1338),IF(特征计算_周度!F1338="",0,特征计算_周度!F1338))),B1340))</f>
        <v/>
      </c>
      <c r="D1340" s="129">
        <f>原始数据_周度!B1338</f>
        <v/>
      </c>
      <c r="E1340" s="157">
        <f>IF(D1340="","",D1340/MAX(D$4:D1340)-1)</f>
        <v/>
      </c>
    </row>
    <row r="1341">
      <c r="A1341" s="127">
        <f>原始数据_周度!A1339</f>
        <v/>
      </c>
      <c r="B1341" s="128">
        <f>IF(特征计算_周度!B1339="","",0.25*IF(特征计算_周度!B1339="",0,特征计算_周度!B1339)+0.25*IF(特征计算_周度!C1339="",0,特征计算_周度!C1339)+0.15*IF(特征计算_周度!D1339="",0,特征计算_周度!D1339)+0.15*IF(特征计算_周度!E1339="",0,特征计算_周度!E1339)+0.2*IF(特征计算_周度!F1339="",0,特征计算_周度!F1339))</f>
        <v/>
      </c>
      <c r="C1341" s="128">
        <f>IF(B1341="","",IF(OR(IF(特征计算_周度!B1339="",FALSE,特征计算_周度!B1339&gt;2),IF(特征计算_周度!C1339="",FALSE,特征计算_周度!C1339&gt;2),IF(特征计算_周度!G1339="",FALSE,特征计算_周度!G1339&gt;2),IF(特征计算_周度!E1339="",FALSE,特征计算_周度!E1339&gt;2),IF(特征计算_周度!F1339="",FALSE,特征计算_周度!F1339&gt;2)),MAX(B1341,MAX(IF(特征计算_周度!B1339="",0,特征计算_周度!B1339),IF(特征计算_周度!C1339="",0,特征计算_周度!C1339),IF(特征计算_周度!G1339="",0,特征计算_周度!G1339),IF(特征计算_周度!E1339="",0,特征计算_周度!E1339),IF(特征计算_周度!F1339="",0,特征计算_周度!F1339))),B1341))</f>
        <v/>
      </c>
      <c r="D1341" s="129">
        <f>原始数据_周度!B1339</f>
        <v/>
      </c>
      <c r="E1341" s="157">
        <f>IF(D1341="","",D1341/MAX(D$4:D1341)-1)</f>
        <v/>
      </c>
    </row>
    <row r="1342">
      <c r="A1342" s="127">
        <f>原始数据_周度!A1340</f>
        <v/>
      </c>
      <c r="B1342" s="128">
        <f>IF(特征计算_周度!B1340="","",0.25*IF(特征计算_周度!B1340="",0,特征计算_周度!B1340)+0.25*IF(特征计算_周度!C1340="",0,特征计算_周度!C1340)+0.15*IF(特征计算_周度!D1340="",0,特征计算_周度!D1340)+0.15*IF(特征计算_周度!E1340="",0,特征计算_周度!E1340)+0.2*IF(特征计算_周度!F1340="",0,特征计算_周度!F1340))</f>
        <v/>
      </c>
      <c r="C1342" s="128">
        <f>IF(B1342="","",IF(OR(IF(特征计算_周度!B1340="",FALSE,特征计算_周度!B1340&gt;2),IF(特征计算_周度!C1340="",FALSE,特征计算_周度!C1340&gt;2),IF(特征计算_周度!G1340="",FALSE,特征计算_周度!G1340&gt;2),IF(特征计算_周度!E1340="",FALSE,特征计算_周度!E1340&gt;2),IF(特征计算_周度!F1340="",FALSE,特征计算_周度!F1340&gt;2)),MAX(B1342,MAX(IF(特征计算_周度!B1340="",0,特征计算_周度!B1340),IF(特征计算_周度!C1340="",0,特征计算_周度!C1340),IF(特征计算_周度!G1340="",0,特征计算_周度!G1340),IF(特征计算_周度!E1340="",0,特征计算_周度!E1340),IF(特征计算_周度!F1340="",0,特征计算_周度!F1340))),B1342))</f>
        <v/>
      </c>
      <c r="D1342" s="129">
        <f>原始数据_周度!B1340</f>
        <v/>
      </c>
      <c r="E1342" s="157">
        <f>IF(D1342="","",D1342/MAX(D$4:D1342)-1)</f>
        <v/>
      </c>
    </row>
    <row r="1343">
      <c r="A1343" s="127">
        <f>原始数据_周度!A1341</f>
        <v/>
      </c>
      <c r="B1343" s="128">
        <f>IF(特征计算_周度!B1341="","",0.25*IF(特征计算_周度!B1341="",0,特征计算_周度!B1341)+0.25*IF(特征计算_周度!C1341="",0,特征计算_周度!C1341)+0.15*IF(特征计算_周度!D1341="",0,特征计算_周度!D1341)+0.15*IF(特征计算_周度!E1341="",0,特征计算_周度!E1341)+0.2*IF(特征计算_周度!F1341="",0,特征计算_周度!F1341))</f>
        <v/>
      </c>
      <c r="C1343" s="128">
        <f>IF(B1343="","",IF(OR(IF(特征计算_周度!B1341="",FALSE,特征计算_周度!B1341&gt;2),IF(特征计算_周度!C1341="",FALSE,特征计算_周度!C1341&gt;2),IF(特征计算_周度!G1341="",FALSE,特征计算_周度!G1341&gt;2),IF(特征计算_周度!E1341="",FALSE,特征计算_周度!E1341&gt;2),IF(特征计算_周度!F1341="",FALSE,特征计算_周度!F1341&gt;2)),MAX(B1343,MAX(IF(特征计算_周度!B1341="",0,特征计算_周度!B1341),IF(特征计算_周度!C1341="",0,特征计算_周度!C1341),IF(特征计算_周度!G1341="",0,特征计算_周度!G1341),IF(特征计算_周度!E1341="",0,特征计算_周度!E1341),IF(特征计算_周度!F1341="",0,特征计算_周度!F1341))),B1343))</f>
        <v/>
      </c>
      <c r="D1343" s="129">
        <f>原始数据_周度!B1341</f>
        <v/>
      </c>
      <c r="E1343" s="157">
        <f>IF(D1343="","",D1343/MAX(D$4:D1343)-1)</f>
        <v/>
      </c>
    </row>
    <row r="1344">
      <c r="A1344" s="127">
        <f>原始数据_周度!A1342</f>
        <v/>
      </c>
      <c r="B1344" s="128">
        <f>IF(特征计算_周度!B1342="","",0.25*IF(特征计算_周度!B1342="",0,特征计算_周度!B1342)+0.25*IF(特征计算_周度!C1342="",0,特征计算_周度!C1342)+0.15*IF(特征计算_周度!D1342="",0,特征计算_周度!D1342)+0.15*IF(特征计算_周度!E1342="",0,特征计算_周度!E1342)+0.2*IF(特征计算_周度!F1342="",0,特征计算_周度!F1342))</f>
        <v/>
      </c>
      <c r="C1344" s="128">
        <f>IF(B1344="","",IF(OR(IF(特征计算_周度!B1342="",FALSE,特征计算_周度!B1342&gt;2),IF(特征计算_周度!C1342="",FALSE,特征计算_周度!C1342&gt;2),IF(特征计算_周度!G1342="",FALSE,特征计算_周度!G1342&gt;2),IF(特征计算_周度!E1342="",FALSE,特征计算_周度!E1342&gt;2),IF(特征计算_周度!F1342="",FALSE,特征计算_周度!F1342&gt;2)),MAX(B1344,MAX(IF(特征计算_周度!B1342="",0,特征计算_周度!B1342),IF(特征计算_周度!C1342="",0,特征计算_周度!C1342),IF(特征计算_周度!G1342="",0,特征计算_周度!G1342),IF(特征计算_周度!E1342="",0,特征计算_周度!E1342),IF(特征计算_周度!F1342="",0,特征计算_周度!F1342))),B1344))</f>
        <v/>
      </c>
      <c r="D1344" s="129">
        <f>原始数据_周度!B1342</f>
        <v/>
      </c>
      <c r="E1344" s="157">
        <f>IF(D1344="","",D1344/MAX(D$4:D1344)-1)</f>
        <v/>
      </c>
    </row>
    <row r="1345">
      <c r="A1345" s="127">
        <f>原始数据_周度!A1343</f>
        <v/>
      </c>
      <c r="B1345" s="128">
        <f>IF(特征计算_周度!B1343="","",0.25*IF(特征计算_周度!B1343="",0,特征计算_周度!B1343)+0.25*IF(特征计算_周度!C1343="",0,特征计算_周度!C1343)+0.15*IF(特征计算_周度!D1343="",0,特征计算_周度!D1343)+0.15*IF(特征计算_周度!E1343="",0,特征计算_周度!E1343)+0.2*IF(特征计算_周度!F1343="",0,特征计算_周度!F1343))</f>
        <v/>
      </c>
      <c r="C1345" s="128">
        <f>IF(B1345="","",IF(OR(IF(特征计算_周度!B1343="",FALSE,特征计算_周度!B1343&gt;2),IF(特征计算_周度!C1343="",FALSE,特征计算_周度!C1343&gt;2),IF(特征计算_周度!G1343="",FALSE,特征计算_周度!G1343&gt;2),IF(特征计算_周度!E1343="",FALSE,特征计算_周度!E1343&gt;2),IF(特征计算_周度!F1343="",FALSE,特征计算_周度!F1343&gt;2)),MAX(B1345,MAX(IF(特征计算_周度!B1343="",0,特征计算_周度!B1343),IF(特征计算_周度!C1343="",0,特征计算_周度!C1343),IF(特征计算_周度!G1343="",0,特征计算_周度!G1343),IF(特征计算_周度!E1343="",0,特征计算_周度!E1343),IF(特征计算_周度!F1343="",0,特征计算_周度!F1343))),B1345))</f>
        <v/>
      </c>
      <c r="D1345" s="129">
        <f>原始数据_周度!B1343</f>
        <v/>
      </c>
      <c r="E1345" s="157">
        <f>IF(D1345="","",D1345/MAX(D$4:D1345)-1)</f>
        <v/>
      </c>
    </row>
    <row r="1346">
      <c r="A1346" s="127">
        <f>原始数据_周度!A1344</f>
        <v/>
      </c>
      <c r="B1346" s="128">
        <f>IF(特征计算_周度!B1344="","",0.25*IF(特征计算_周度!B1344="",0,特征计算_周度!B1344)+0.25*IF(特征计算_周度!C1344="",0,特征计算_周度!C1344)+0.15*IF(特征计算_周度!D1344="",0,特征计算_周度!D1344)+0.15*IF(特征计算_周度!E1344="",0,特征计算_周度!E1344)+0.2*IF(特征计算_周度!F1344="",0,特征计算_周度!F1344))</f>
        <v/>
      </c>
      <c r="C1346" s="128">
        <f>IF(B1346="","",IF(OR(IF(特征计算_周度!B1344="",FALSE,特征计算_周度!B1344&gt;2),IF(特征计算_周度!C1344="",FALSE,特征计算_周度!C1344&gt;2),IF(特征计算_周度!G1344="",FALSE,特征计算_周度!G1344&gt;2),IF(特征计算_周度!E1344="",FALSE,特征计算_周度!E1344&gt;2),IF(特征计算_周度!F1344="",FALSE,特征计算_周度!F1344&gt;2)),MAX(B1346,MAX(IF(特征计算_周度!B1344="",0,特征计算_周度!B1344),IF(特征计算_周度!C1344="",0,特征计算_周度!C1344),IF(特征计算_周度!G1344="",0,特征计算_周度!G1344),IF(特征计算_周度!E1344="",0,特征计算_周度!E1344),IF(特征计算_周度!F1344="",0,特征计算_周度!F1344))),B1346))</f>
        <v/>
      </c>
      <c r="D1346" s="129">
        <f>原始数据_周度!B1344</f>
        <v/>
      </c>
      <c r="E1346" s="157">
        <f>IF(D1346="","",D1346/MAX(D$4:D1346)-1)</f>
        <v/>
      </c>
    </row>
    <row r="1347">
      <c r="A1347" s="127">
        <f>原始数据_周度!A1345</f>
        <v/>
      </c>
      <c r="B1347" s="128">
        <f>IF(特征计算_周度!B1345="","",0.25*IF(特征计算_周度!B1345="",0,特征计算_周度!B1345)+0.25*IF(特征计算_周度!C1345="",0,特征计算_周度!C1345)+0.15*IF(特征计算_周度!D1345="",0,特征计算_周度!D1345)+0.15*IF(特征计算_周度!E1345="",0,特征计算_周度!E1345)+0.2*IF(特征计算_周度!F1345="",0,特征计算_周度!F1345))</f>
        <v/>
      </c>
      <c r="C1347" s="128">
        <f>IF(B1347="","",IF(OR(IF(特征计算_周度!B1345="",FALSE,特征计算_周度!B1345&gt;2),IF(特征计算_周度!C1345="",FALSE,特征计算_周度!C1345&gt;2),IF(特征计算_周度!G1345="",FALSE,特征计算_周度!G1345&gt;2),IF(特征计算_周度!E1345="",FALSE,特征计算_周度!E1345&gt;2),IF(特征计算_周度!F1345="",FALSE,特征计算_周度!F1345&gt;2)),MAX(B1347,MAX(IF(特征计算_周度!B1345="",0,特征计算_周度!B1345),IF(特征计算_周度!C1345="",0,特征计算_周度!C1345),IF(特征计算_周度!G1345="",0,特征计算_周度!G1345),IF(特征计算_周度!E1345="",0,特征计算_周度!E1345),IF(特征计算_周度!F1345="",0,特征计算_周度!F1345))),B1347))</f>
        <v/>
      </c>
      <c r="D1347" s="129">
        <f>原始数据_周度!B1345</f>
        <v/>
      </c>
      <c r="E1347" s="157">
        <f>IF(D1347="","",D1347/MAX(D$4:D1347)-1)</f>
        <v/>
      </c>
    </row>
    <row r="1348">
      <c r="A1348" s="127">
        <f>原始数据_周度!A1346</f>
        <v/>
      </c>
      <c r="B1348" s="128">
        <f>IF(特征计算_周度!B1346="","",0.25*IF(特征计算_周度!B1346="",0,特征计算_周度!B1346)+0.25*IF(特征计算_周度!C1346="",0,特征计算_周度!C1346)+0.15*IF(特征计算_周度!D1346="",0,特征计算_周度!D1346)+0.15*IF(特征计算_周度!E1346="",0,特征计算_周度!E1346)+0.2*IF(特征计算_周度!F1346="",0,特征计算_周度!F1346))</f>
        <v/>
      </c>
      <c r="C1348" s="128">
        <f>IF(B1348="","",IF(OR(IF(特征计算_周度!B1346="",FALSE,特征计算_周度!B1346&gt;2),IF(特征计算_周度!C1346="",FALSE,特征计算_周度!C1346&gt;2),IF(特征计算_周度!G1346="",FALSE,特征计算_周度!G1346&gt;2),IF(特征计算_周度!E1346="",FALSE,特征计算_周度!E1346&gt;2),IF(特征计算_周度!F1346="",FALSE,特征计算_周度!F1346&gt;2)),MAX(B1348,MAX(IF(特征计算_周度!B1346="",0,特征计算_周度!B1346),IF(特征计算_周度!C1346="",0,特征计算_周度!C1346),IF(特征计算_周度!G1346="",0,特征计算_周度!G1346),IF(特征计算_周度!E1346="",0,特征计算_周度!E1346),IF(特征计算_周度!F1346="",0,特征计算_周度!F1346))),B1348))</f>
        <v/>
      </c>
      <c r="D1348" s="129">
        <f>原始数据_周度!B1346</f>
        <v/>
      </c>
      <c r="E1348" s="157">
        <f>IF(D1348="","",D1348/MAX(D$4:D1348)-1)</f>
        <v/>
      </c>
    </row>
    <row r="1349">
      <c r="A1349" s="127">
        <f>原始数据_周度!A1347</f>
        <v/>
      </c>
      <c r="B1349" s="128">
        <f>IF(特征计算_周度!B1347="","",0.25*IF(特征计算_周度!B1347="",0,特征计算_周度!B1347)+0.25*IF(特征计算_周度!C1347="",0,特征计算_周度!C1347)+0.15*IF(特征计算_周度!D1347="",0,特征计算_周度!D1347)+0.15*IF(特征计算_周度!E1347="",0,特征计算_周度!E1347)+0.2*IF(特征计算_周度!F1347="",0,特征计算_周度!F1347))</f>
        <v/>
      </c>
      <c r="C1349" s="128">
        <f>IF(B1349="","",IF(OR(IF(特征计算_周度!B1347="",FALSE,特征计算_周度!B1347&gt;2),IF(特征计算_周度!C1347="",FALSE,特征计算_周度!C1347&gt;2),IF(特征计算_周度!G1347="",FALSE,特征计算_周度!G1347&gt;2),IF(特征计算_周度!E1347="",FALSE,特征计算_周度!E1347&gt;2),IF(特征计算_周度!F1347="",FALSE,特征计算_周度!F1347&gt;2)),MAX(B1349,MAX(IF(特征计算_周度!B1347="",0,特征计算_周度!B1347),IF(特征计算_周度!C1347="",0,特征计算_周度!C1347),IF(特征计算_周度!G1347="",0,特征计算_周度!G1347),IF(特征计算_周度!E1347="",0,特征计算_周度!E1347),IF(特征计算_周度!F1347="",0,特征计算_周度!F1347))),B1349))</f>
        <v/>
      </c>
      <c r="D1349" s="129">
        <f>原始数据_周度!B1347</f>
        <v/>
      </c>
      <c r="E1349" s="157">
        <f>IF(D1349="","",D1349/MAX(D$4:D1349)-1)</f>
        <v/>
      </c>
    </row>
    <row r="1350">
      <c r="A1350" s="127">
        <f>原始数据_周度!A1348</f>
        <v/>
      </c>
      <c r="B1350" s="128">
        <f>IF(特征计算_周度!B1348="","",0.25*IF(特征计算_周度!B1348="",0,特征计算_周度!B1348)+0.25*IF(特征计算_周度!C1348="",0,特征计算_周度!C1348)+0.15*IF(特征计算_周度!D1348="",0,特征计算_周度!D1348)+0.15*IF(特征计算_周度!E1348="",0,特征计算_周度!E1348)+0.2*IF(特征计算_周度!F1348="",0,特征计算_周度!F1348))</f>
        <v/>
      </c>
      <c r="C1350" s="128">
        <f>IF(B1350="","",IF(OR(IF(特征计算_周度!B1348="",FALSE,特征计算_周度!B1348&gt;2),IF(特征计算_周度!C1348="",FALSE,特征计算_周度!C1348&gt;2),IF(特征计算_周度!G1348="",FALSE,特征计算_周度!G1348&gt;2),IF(特征计算_周度!E1348="",FALSE,特征计算_周度!E1348&gt;2),IF(特征计算_周度!F1348="",FALSE,特征计算_周度!F1348&gt;2)),MAX(B1350,MAX(IF(特征计算_周度!B1348="",0,特征计算_周度!B1348),IF(特征计算_周度!C1348="",0,特征计算_周度!C1348),IF(特征计算_周度!G1348="",0,特征计算_周度!G1348),IF(特征计算_周度!E1348="",0,特征计算_周度!E1348),IF(特征计算_周度!F1348="",0,特征计算_周度!F1348))),B1350))</f>
        <v/>
      </c>
      <c r="D1350" s="129">
        <f>原始数据_周度!B1348</f>
        <v/>
      </c>
      <c r="E1350" s="157">
        <f>IF(D1350="","",D1350/MAX(D$4:D1350)-1)</f>
        <v/>
      </c>
    </row>
    <row r="1351">
      <c r="A1351" s="127">
        <f>原始数据_周度!A1349</f>
        <v/>
      </c>
      <c r="B1351" s="128">
        <f>IF(特征计算_周度!B1349="","",0.25*IF(特征计算_周度!B1349="",0,特征计算_周度!B1349)+0.25*IF(特征计算_周度!C1349="",0,特征计算_周度!C1349)+0.15*IF(特征计算_周度!D1349="",0,特征计算_周度!D1349)+0.15*IF(特征计算_周度!E1349="",0,特征计算_周度!E1349)+0.2*IF(特征计算_周度!F1349="",0,特征计算_周度!F1349))</f>
        <v/>
      </c>
      <c r="C1351" s="128">
        <f>IF(B1351="","",IF(OR(IF(特征计算_周度!B1349="",FALSE,特征计算_周度!B1349&gt;2),IF(特征计算_周度!C1349="",FALSE,特征计算_周度!C1349&gt;2),IF(特征计算_周度!G1349="",FALSE,特征计算_周度!G1349&gt;2),IF(特征计算_周度!E1349="",FALSE,特征计算_周度!E1349&gt;2),IF(特征计算_周度!F1349="",FALSE,特征计算_周度!F1349&gt;2)),MAX(B1351,MAX(IF(特征计算_周度!B1349="",0,特征计算_周度!B1349),IF(特征计算_周度!C1349="",0,特征计算_周度!C1349),IF(特征计算_周度!G1349="",0,特征计算_周度!G1349),IF(特征计算_周度!E1349="",0,特征计算_周度!E1349),IF(特征计算_周度!F1349="",0,特征计算_周度!F1349))),B1351))</f>
        <v/>
      </c>
      <c r="D1351" s="129">
        <f>原始数据_周度!B1349</f>
        <v/>
      </c>
      <c r="E1351" s="157">
        <f>IF(D1351="","",D1351/MAX(D$4:D1351)-1)</f>
        <v/>
      </c>
    </row>
    <row r="1352">
      <c r="A1352" s="127">
        <f>原始数据_周度!A1350</f>
        <v/>
      </c>
      <c r="B1352" s="128">
        <f>IF(特征计算_周度!B1350="","",0.25*IF(特征计算_周度!B1350="",0,特征计算_周度!B1350)+0.25*IF(特征计算_周度!C1350="",0,特征计算_周度!C1350)+0.15*IF(特征计算_周度!D1350="",0,特征计算_周度!D1350)+0.15*IF(特征计算_周度!E1350="",0,特征计算_周度!E1350)+0.2*IF(特征计算_周度!F1350="",0,特征计算_周度!F1350))</f>
        <v/>
      </c>
      <c r="C1352" s="128">
        <f>IF(B1352="","",IF(OR(IF(特征计算_周度!B1350="",FALSE,特征计算_周度!B1350&gt;2),IF(特征计算_周度!C1350="",FALSE,特征计算_周度!C1350&gt;2),IF(特征计算_周度!G1350="",FALSE,特征计算_周度!G1350&gt;2),IF(特征计算_周度!E1350="",FALSE,特征计算_周度!E1350&gt;2),IF(特征计算_周度!F1350="",FALSE,特征计算_周度!F1350&gt;2)),MAX(B1352,MAX(IF(特征计算_周度!B1350="",0,特征计算_周度!B1350),IF(特征计算_周度!C1350="",0,特征计算_周度!C1350),IF(特征计算_周度!G1350="",0,特征计算_周度!G1350),IF(特征计算_周度!E1350="",0,特征计算_周度!E1350),IF(特征计算_周度!F1350="",0,特征计算_周度!F1350))),B1352))</f>
        <v/>
      </c>
      <c r="D1352" s="129">
        <f>原始数据_周度!B1350</f>
        <v/>
      </c>
      <c r="E1352" s="157">
        <f>IF(D1352="","",D1352/MAX(D$4:D1352)-1)</f>
        <v/>
      </c>
    </row>
    <row r="1353">
      <c r="A1353" s="127">
        <f>原始数据_周度!A1351</f>
        <v/>
      </c>
      <c r="B1353" s="128">
        <f>IF(特征计算_周度!B1351="","",0.25*IF(特征计算_周度!B1351="",0,特征计算_周度!B1351)+0.25*IF(特征计算_周度!C1351="",0,特征计算_周度!C1351)+0.15*IF(特征计算_周度!D1351="",0,特征计算_周度!D1351)+0.15*IF(特征计算_周度!E1351="",0,特征计算_周度!E1351)+0.2*IF(特征计算_周度!F1351="",0,特征计算_周度!F1351))</f>
        <v/>
      </c>
      <c r="C1353" s="128">
        <f>IF(B1353="","",IF(OR(IF(特征计算_周度!B1351="",FALSE,特征计算_周度!B1351&gt;2),IF(特征计算_周度!C1351="",FALSE,特征计算_周度!C1351&gt;2),IF(特征计算_周度!G1351="",FALSE,特征计算_周度!G1351&gt;2),IF(特征计算_周度!E1351="",FALSE,特征计算_周度!E1351&gt;2),IF(特征计算_周度!F1351="",FALSE,特征计算_周度!F1351&gt;2)),MAX(B1353,MAX(IF(特征计算_周度!B1351="",0,特征计算_周度!B1351),IF(特征计算_周度!C1351="",0,特征计算_周度!C1351),IF(特征计算_周度!G1351="",0,特征计算_周度!G1351),IF(特征计算_周度!E1351="",0,特征计算_周度!E1351),IF(特征计算_周度!F1351="",0,特征计算_周度!F1351))),B1353))</f>
        <v/>
      </c>
      <c r="D1353" s="129">
        <f>原始数据_周度!B1351</f>
        <v/>
      </c>
      <c r="E1353" s="157">
        <f>IF(D1353="","",D1353/MAX(D$4:D1353)-1)</f>
        <v/>
      </c>
    </row>
    <row r="1354">
      <c r="A1354" s="127">
        <f>原始数据_周度!A1352</f>
        <v/>
      </c>
      <c r="B1354" s="128">
        <f>IF(特征计算_周度!B1352="","",0.25*IF(特征计算_周度!B1352="",0,特征计算_周度!B1352)+0.25*IF(特征计算_周度!C1352="",0,特征计算_周度!C1352)+0.15*IF(特征计算_周度!D1352="",0,特征计算_周度!D1352)+0.15*IF(特征计算_周度!E1352="",0,特征计算_周度!E1352)+0.2*IF(特征计算_周度!F1352="",0,特征计算_周度!F1352))</f>
        <v/>
      </c>
      <c r="C1354" s="128">
        <f>IF(B1354="","",IF(OR(IF(特征计算_周度!B1352="",FALSE,特征计算_周度!B1352&gt;2),IF(特征计算_周度!C1352="",FALSE,特征计算_周度!C1352&gt;2),IF(特征计算_周度!G1352="",FALSE,特征计算_周度!G1352&gt;2),IF(特征计算_周度!E1352="",FALSE,特征计算_周度!E1352&gt;2),IF(特征计算_周度!F1352="",FALSE,特征计算_周度!F1352&gt;2)),MAX(B1354,MAX(IF(特征计算_周度!B1352="",0,特征计算_周度!B1352),IF(特征计算_周度!C1352="",0,特征计算_周度!C1352),IF(特征计算_周度!G1352="",0,特征计算_周度!G1352),IF(特征计算_周度!E1352="",0,特征计算_周度!E1352),IF(特征计算_周度!F1352="",0,特征计算_周度!F1352))),B1354))</f>
        <v/>
      </c>
      <c r="D1354" s="129">
        <f>原始数据_周度!B1352</f>
        <v/>
      </c>
      <c r="E1354" s="157">
        <f>IF(D1354="","",D1354/MAX(D$4:D1354)-1)</f>
        <v/>
      </c>
    </row>
    <row r="1355">
      <c r="A1355" s="127">
        <f>原始数据_周度!A1353</f>
        <v/>
      </c>
      <c r="B1355" s="128">
        <f>IF(特征计算_周度!B1353="","",0.25*IF(特征计算_周度!B1353="",0,特征计算_周度!B1353)+0.25*IF(特征计算_周度!C1353="",0,特征计算_周度!C1353)+0.15*IF(特征计算_周度!D1353="",0,特征计算_周度!D1353)+0.15*IF(特征计算_周度!E1353="",0,特征计算_周度!E1353)+0.2*IF(特征计算_周度!F1353="",0,特征计算_周度!F1353))</f>
        <v/>
      </c>
      <c r="C1355" s="128">
        <f>IF(B1355="","",IF(OR(IF(特征计算_周度!B1353="",FALSE,特征计算_周度!B1353&gt;2),IF(特征计算_周度!C1353="",FALSE,特征计算_周度!C1353&gt;2),IF(特征计算_周度!G1353="",FALSE,特征计算_周度!G1353&gt;2),IF(特征计算_周度!E1353="",FALSE,特征计算_周度!E1353&gt;2),IF(特征计算_周度!F1353="",FALSE,特征计算_周度!F1353&gt;2)),MAX(B1355,MAX(IF(特征计算_周度!B1353="",0,特征计算_周度!B1353),IF(特征计算_周度!C1353="",0,特征计算_周度!C1353),IF(特征计算_周度!G1353="",0,特征计算_周度!G1353),IF(特征计算_周度!E1353="",0,特征计算_周度!E1353),IF(特征计算_周度!F1353="",0,特征计算_周度!F1353))),B1355))</f>
        <v/>
      </c>
      <c r="D1355" s="129">
        <f>原始数据_周度!B1353</f>
        <v/>
      </c>
      <c r="E1355" s="157">
        <f>IF(D1355="","",D1355/MAX(D$4:D1355)-1)</f>
        <v/>
      </c>
    </row>
    <row r="1356">
      <c r="A1356" s="127">
        <f>原始数据_周度!A1354</f>
        <v/>
      </c>
      <c r="B1356" s="128">
        <f>IF(特征计算_周度!B1354="","",0.25*IF(特征计算_周度!B1354="",0,特征计算_周度!B1354)+0.25*IF(特征计算_周度!C1354="",0,特征计算_周度!C1354)+0.15*IF(特征计算_周度!D1354="",0,特征计算_周度!D1354)+0.15*IF(特征计算_周度!E1354="",0,特征计算_周度!E1354)+0.2*IF(特征计算_周度!F1354="",0,特征计算_周度!F1354))</f>
        <v/>
      </c>
      <c r="C1356" s="128">
        <f>IF(B1356="","",IF(OR(IF(特征计算_周度!B1354="",FALSE,特征计算_周度!B1354&gt;2),IF(特征计算_周度!C1354="",FALSE,特征计算_周度!C1354&gt;2),IF(特征计算_周度!G1354="",FALSE,特征计算_周度!G1354&gt;2),IF(特征计算_周度!E1354="",FALSE,特征计算_周度!E1354&gt;2),IF(特征计算_周度!F1354="",FALSE,特征计算_周度!F1354&gt;2)),MAX(B1356,MAX(IF(特征计算_周度!B1354="",0,特征计算_周度!B1354),IF(特征计算_周度!C1354="",0,特征计算_周度!C1354),IF(特征计算_周度!G1354="",0,特征计算_周度!G1354),IF(特征计算_周度!E1354="",0,特征计算_周度!E1354),IF(特征计算_周度!F1354="",0,特征计算_周度!F1354))),B1356))</f>
        <v/>
      </c>
      <c r="D1356" s="129">
        <f>原始数据_周度!B1354</f>
        <v/>
      </c>
      <c r="E1356" s="157">
        <f>IF(D1356="","",D1356/MAX(D$4:D1356)-1)</f>
        <v/>
      </c>
    </row>
    <row r="1357">
      <c r="A1357" s="127">
        <f>原始数据_周度!A1355</f>
        <v/>
      </c>
      <c r="B1357" s="128">
        <f>IF(特征计算_周度!B1355="","",0.25*IF(特征计算_周度!B1355="",0,特征计算_周度!B1355)+0.25*IF(特征计算_周度!C1355="",0,特征计算_周度!C1355)+0.15*IF(特征计算_周度!D1355="",0,特征计算_周度!D1355)+0.15*IF(特征计算_周度!E1355="",0,特征计算_周度!E1355)+0.2*IF(特征计算_周度!F1355="",0,特征计算_周度!F1355))</f>
        <v/>
      </c>
      <c r="C1357" s="128">
        <f>IF(B1357="","",IF(OR(IF(特征计算_周度!B1355="",FALSE,特征计算_周度!B1355&gt;2),IF(特征计算_周度!C1355="",FALSE,特征计算_周度!C1355&gt;2),IF(特征计算_周度!G1355="",FALSE,特征计算_周度!G1355&gt;2),IF(特征计算_周度!E1355="",FALSE,特征计算_周度!E1355&gt;2),IF(特征计算_周度!F1355="",FALSE,特征计算_周度!F1355&gt;2)),MAX(B1357,MAX(IF(特征计算_周度!B1355="",0,特征计算_周度!B1355),IF(特征计算_周度!C1355="",0,特征计算_周度!C1355),IF(特征计算_周度!G1355="",0,特征计算_周度!G1355),IF(特征计算_周度!E1355="",0,特征计算_周度!E1355),IF(特征计算_周度!F1355="",0,特征计算_周度!F1355))),B1357))</f>
        <v/>
      </c>
      <c r="D1357" s="129">
        <f>原始数据_周度!B1355</f>
        <v/>
      </c>
      <c r="E1357" s="157">
        <f>IF(D1357="","",D1357/MAX(D$4:D1357)-1)</f>
        <v/>
      </c>
    </row>
    <row r="1358">
      <c r="A1358" s="127">
        <f>原始数据_周度!A1356</f>
        <v/>
      </c>
      <c r="B1358" s="128">
        <f>IF(特征计算_周度!B1356="","",0.25*IF(特征计算_周度!B1356="",0,特征计算_周度!B1356)+0.25*IF(特征计算_周度!C1356="",0,特征计算_周度!C1356)+0.15*IF(特征计算_周度!D1356="",0,特征计算_周度!D1356)+0.15*IF(特征计算_周度!E1356="",0,特征计算_周度!E1356)+0.2*IF(特征计算_周度!F1356="",0,特征计算_周度!F1356))</f>
        <v/>
      </c>
      <c r="C1358" s="128">
        <f>IF(B1358="","",IF(OR(IF(特征计算_周度!B1356="",FALSE,特征计算_周度!B1356&gt;2),IF(特征计算_周度!C1356="",FALSE,特征计算_周度!C1356&gt;2),IF(特征计算_周度!G1356="",FALSE,特征计算_周度!G1356&gt;2),IF(特征计算_周度!E1356="",FALSE,特征计算_周度!E1356&gt;2),IF(特征计算_周度!F1356="",FALSE,特征计算_周度!F1356&gt;2)),MAX(B1358,MAX(IF(特征计算_周度!B1356="",0,特征计算_周度!B1356),IF(特征计算_周度!C1356="",0,特征计算_周度!C1356),IF(特征计算_周度!G1356="",0,特征计算_周度!G1356),IF(特征计算_周度!E1356="",0,特征计算_周度!E1356),IF(特征计算_周度!F1356="",0,特征计算_周度!F1356))),B1358))</f>
        <v/>
      </c>
      <c r="D1358" s="129">
        <f>原始数据_周度!B1356</f>
        <v/>
      </c>
      <c r="E1358" s="157">
        <f>IF(D1358="","",D1358/MAX(D$4:D1358)-1)</f>
        <v/>
      </c>
    </row>
    <row r="1359">
      <c r="A1359" s="127">
        <f>原始数据_周度!A1357</f>
        <v/>
      </c>
      <c r="B1359" s="128">
        <f>IF(特征计算_周度!B1357="","",0.25*IF(特征计算_周度!B1357="",0,特征计算_周度!B1357)+0.25*IF(特征计算_周度!C1357="",0,特征计算_周度!C1357)+0.15*IF(特征计算_周度!D1357="",0,特征计算_周度!D1357)+0.15*IF(特征计算_周度!E1357="",0,特征计算_周度!E1357)+0.2*IF(特征计算_周度!F1357="",0,特征计算_周度!F1357))</f>
        <v/>
      </c>
      <c r="C1359" s="128">
        <f>IF(B1359="","",IF(OR(IF(特征计算_周度!B1357="",FALSE,特征计算_周度!B1357&gt;2),IF(特征计算_周度!C1357="",FALSE,特征计算_周度!C1357&gt;2),IF(特征计算_周度!G1357="",FALSE,特征计算_周度!G1357&gt;2),IF(特征计算_周度!E1357="",FALSE,特征计算_周度!E1357&gt;2),IF(特征计算_周度!F1357="",FALSE,特征计算_周度!F1357&gt;2)),MAX(B1359,MAX(IF(特征计算_周度!B1357="",0,特征计算_周度!B1357),IF(特征计算_周度!C1357="",0,特征计算_周度!C1357),IF(特征计算_周度!G1357="",0,特征计算_周度!G1357),IF(特征计算_周度!E1357="",0,特征计算_周度!E1357),IF(特征计算_周度!F1357="",0,特征计算_周度!F1357))),B1359))</f>
        <v/>
      </c>
      <c r="D1359" s="129">
        <f>原始数据_周度!B1357</f>
        <v/>
      </c>
      <c r="E1359" s="157">
        <f>IF(D1359="","",D1359/MAX(D$4:D1359)-1)</f>
        <v/>
      </c>
    </row>
    <row r="1360">
      <c r="A1360" s="127">
        <f>原始数据_周度!A1358</f>
        <v/>
      </c>
      <c r="B1360" s="128">
        <f>IF(特征计算_周度!B1358="","",0.25*IF(特征计算_周度!B1358="",0,特征计算_周度!B1358)+0.25*IF(特征计算_周度!C1358="",0,特征计算_周度!C1358)+0.15*IF(特征计算_周度!D1358="",0,特征计算_周度!D1358)+0.15*IF(特征计算_周度!E1358="",0,特征计算_周度!E1358)+0.2*IF(特征计算_周度!F1358="",0,特征计算_周度!F1358))</f>
        <v/>
      </c>
      <c r="C1360" s="128">
        <f>IF(B1360="","",IF(OR(IF(特征计算_周度!B1358="",FALSE,特征计算_周度!B1358&gt;2),IF(特征计算_周度!C1358="",FALSE,特征计算_周度!C1358&gt;2),IF(特征计算_周度!G1358="",FALSE,特征计算_周度!G1358&gt;2),IF(特征计算_周度!E1358="",FALSE,特征计算_周度!E1358&gt;2),IF(特征计算_周度!F1358="",FALSE,特征计算_周度!F1358&gt;2)),MAX(B1360,MAX(IF(特征计算_周度!B1358="",0,特征计算_周度!B1358),IF(特征计算_周度!C1358="",0,特征计算_周度!C1358),IF(特征计算_周度!G1358="",0,特征计算_周度!G1358),IF(特征计算_周度!E1358="",0,特征计算_周度!E1358),IF(特征计算_周度!F1358="",0,特征计算_周度!F1358))),B1360))</f>
        <v/>
      </c>
      <c r="D1360" s="129">
        <f>原始数据_周度!B1358</f>
        <v/>
      </c>
      <c r="E1360" s="157">
        <f>IF(D1360="","",D1360/MAX(D$4:D1360)-1)</f>
        <v/>
      </c>
    </row>
    <row r="1361">
      <c r="A1361" s="127">
        <f>原始数据_周度!A1359</f>
        <v/>
      </c>
      <c r="B1361" s="128">
        <f>IF(特征计算_周度!B1359="","",0.25*IF(特征计算_周度!B1359="",0,特征计算_周度!B1359)+0.25*IF(特征计算_周度!C1359="",0,特征计算_周度!C1359)+0.15*IF(特征计算_周度!D1359="",0,特征计算_周度!D1359)+0.15*IF(特征计算_周度!E1359="",0,特征计算_周度!E1359)+0.2*IF(特征计算_周度!F1359="",0,特征计算_周度!F1359))</f>
        <v/>
      </c>
      <c r="C1361" s="128">
        <f>IF(B1361="","",IF(OR(IF(特征计算_周度!B1359="",FALSE,特征计算_周度!B1359&gt;2),IF(特征计算_周度!C1359="",FALSE,特征计算_周度!C1359&gt;2),IF(特征计算_周度!G1359="",FALSE,特征计算_周度!G1359&gt;2),IF(特征计算_周度!E1359="",FALSE,特征计算_周度!E1359&gt;2),IF(特征计算_周度!F1359="",FALSE,特征计算_周度!F1359&gt;2)),MAX(B1361,MAX(IF(特征计算_周度!B1359="",0,特征计算_周度!B1359),IF(特征计算_周度!C1359="",0,特征计算_周度!C1359),IF(特征计算_周度!G1359="",0,特征计算_周度!G1359),IF(特征计算_周度!E1359="",0,特征计算_周度!E1359),IF(特征计算_周度!F1359="",0,特征计算_周度!F1359))),B1361))</f>
        <v/>
      </c>
      <c r="D1361" s="129">
        <f>原始数据_周度!B1359</f>
        <v/>
      </c>
      <c r="E1361" s="157">
        <f>IF(D1361="","",D1361/MAX(D$4:D1361)-1)</f>
        <v/>
      </c>
    </row>
    <row r="1362">
      <c r="A1362" s="127">
        <f>原始数据_周度!A1360</f>
        <v/>
      </c>
      <c r="B1362" s="128">
        <f>IF(特征计算_周度!B1360="","",0.25*IF(特征计算_周度!B1360="",0,特征计算_周度!B1360)+0.25*IF(特征计算_周度!C1360="",0,特征计算_周度!C1360)+0.15*IF(特征计算_周度!D1360="",0,特征计算_周度!D1360)+0.15*IF(特征计算_周度!E1360="",0,特征计算_周度!E1360)+0.2*IF(特征计算_周度!F1360="",0,特征计算_周度!F1360))</f>
        <v/>
      </c>
      <c r="C1362" s="128">
        <f>IF(B1362="","",IF(OR(IF(特征计算_周度!B1360="",FALSE,特征计算_周度!B1360&gt;2),IF(特征计算_周度!C1360="",FALSE,特征计算_周度!C1360&gt;2),IF(特征计算_周度!G1360="",FALSE,特征计算_周度!G1360&gt;2),IF(特征计算_周度!E1360="",FALSE,特征计算_周度!E1360&gt;2),IF(特征计算_周度!F1360="",FALSE,特征计算_周度!F1360&gt;2)),MAX(B1362,MAX(IF(特征计算_周度!B1360="",0,特征计算_周度!B1360),IF(特征计算_周度!C1360="",0,特征计算_周度!C1360),IF(特征计算_周度!G1360="",0,特征计算_周度!G1360),IF(特征计算_周度!E1360="",0,特征计算_周度!E1360),IF(特征计算_周度!F1360="",0,特征计算_周度!F1360))),B1362))</f>
        <v/>
      </c>
      <c r="D1362" s="129">
        <f>原始数据_周度!B1360</f>
        <v/>
      </c>
      <c r="E1362" s="157">
        <f>IF(D1362="","",D1362/MAX(D$4:D1362)-1)</f>
        <v/>
      </c>
    </row>
    <row r="1363">
      <c r="A1363" s="127">
        <f>原始数据_周度!A1361</f>
        <v/>
      </c>
      <c r="B1363" s="128">
        <f>IF(特征计算_周度!B1361="","",0.25*IF(特征计算_周度!B1361="",0,特征计算_周度!B1361)+0.25*IF(特征计算_周度!C1361="",0,特征计算_周度!C1361)+0.15*IF(特征计算_周度!D1361="",0,特征计算_周度!D1361)+0.15*IF(特征计算_周度!E1361="",0,特征计算_周度!E1361)+0.2*IF(特征计算_周度!F1361="",0,特征计算_周度!F1361))</f>
        <v/>
      </c>
      <c r="C1363" s="128">
        <f>IF(B1363="","",IF(OR(IF(特征计算_周度!B1361="",FALSE,特征计算_周度!B1361&gt;2),IF(特征计算_周度!C1361="",FALSE,特征计算_周度!C1361&gt;2),IF(特征计算_周度!G1361="",FALSE,特征计算_周度!G1361&gt;2),IF(特征计算_周度!E1361="",FALSE,特征计算_周度!E1361&gt;2),IF(特征计算_周度!F1361="",FALSE,特征计算_周度!F1361&gt;2)),MAX(B1363,MAX(IF(特征计算_周度!B1361="",0,特征计算_周度!B1361),IF(特征计算_周度!C1361="",0,特征计算_周度!C1361),IF(特征计算_周度!G1361="",0,特征计算_周度!G1361),IF(特征计算_周度!E1361="",0,特征计算_周度!E1361),IF(特征计算_周度!F1361="",0,特征计算_周度!F1361))),B1363))</f>
        <v/>
      </c>
      <c r="D1363" s="129">
        <f>原始数据_周度!B1361</f>
        <v/>
      </c>
      <c r="E1363" s="157">
        <f>IF(D1363="","",D1363/MAX(D$4:D1363)-1)</f>
        <v/>
      </c>
    </row>
    <row r="1364">
      <c r="A1364" s="127">
        <f>原始数据_周度!A1362</f>
        <v/>
      </c>
      <c r="B1364" s="128">
        <f>IF(特征计算_周度!B1362="","",0.25*IF(特征计算_周度!B1362="",0,特征计算_周度!B1362)+0.25*IF(特征计算_周度!C1362="",0,特征计算_周度!C1362)+0.15*IF(特征计算_周度!D1362="",0,特征计算_周度!D1362)+0.15*IF(特征计算_周度!E1362="",0,特征计算_周度!E1362)+0.2*IF(特征计算_周度!F1362="",0,特征计算_周度!F1362))</f>
        <v/>
      </c>
      <c r="C1364" s="128">
        <f>IF(B1364="","",IF(OR(IF(特征计算_周度!B1362="",FALSE,特征计算_周度!B1362&gt;2),IF(特征计算_周度!C1362="",FALSE,特征计算_周度!C1362&gt;2),IF(特征计算_周度!G1362="",FALSE,特征计算_周度!G1362&gt;2),IF(特征计算_周度!E1362="",FALSE,特征计算_周度!E1362&gt;2),IF(特征计算_周度!F1362="",FALSE,特征计算_周度!F1362&gt;2)),MAX(B1364,MAX(IF(特征计算_周度!B1362="",0,特征计算_周度!B1362),IF(特征计算_周度!C1362="",0,特征计算_周度!C1362),IF(特征计算_周度!G1362="",0,特征计算_周度!G1362),IF(特征计算_周度!E1362="",0,特征计算_周度!E1362),IF(特征计算_周度!F1362="",0,特征计算_周度!F1362))),B1364))</f>
        <v/>
      </c>
      <c r="D1364" s="129">
        <f>原始数据_周度!B1362</f>
        <v/>
      </c>
      <c r="E1364" s="157">
        <f>IF(D1364="","",D1364/MAX(D$4:D1364)-1)</f>
        <v/>
      </c>
    </row>
    <row r="1365">
      <c r="A1365" s="127">
        <f>原始数据_周度!A1363</f>
        <v/>
      </c>
      <c r="B1365" s="128">
        <f>IF(特征计算_周度!B1363="","",0.25*IF(特征计算_周度!B1363="",0,特征计算_周度!B1363)+0.25*IF(特征计算_周度!C1363="",0,特征计算_周度!C1363)+0.15*IF(特征计算_周度!D1363="",0,特征计算_周度!D1363)+0.15*IF(特征计算_周度!E1363="",0,特征计算_周度!E1363)+0.2*IF(特征计算_周度!F1363="",0,特征计算_周度!F1363))</f>
        <v/>
      </c>
      <c r="C1365" s="128">
        <f>IF(B1365="","",IF(OR(IF(特征计算_周度!B1363="",FALSE,特征计算_周度!B1363&gt;2),IF(特征计算_周度!C1363="",FALSE,特征计算_周度!C1363&gt;2),IF(特征计算_周度!G1363="",FALSE,特征计算_周度!G1363&gt;2),IF(特征计算_周度!E1363="",FALSE,特征计算_周度!E1363&gt;2),IF(特征计算_周度!F1363="",FALSE,特征计算_周度!F1363&gt;2)),MAX(B1365,MAX(IF(特征计算_周度!B1363="",0,特征计算_周度!B1363),IF(特征计算_周度!C1363="",0,特征计算_周度!C1363),IF(特征计算_周度!G1363="",0,特征计算_周度!G1363),IF(特征计算_周度!E1363="",0,特征计算_周度!E1363),IF(特征计算_周度!F1363="",0,特征计算_周度!F1363))),B1365))</f>
        <v/>
      </c>
      <c r="D1365" s="129">
        <f>原始数据_周度!B1363</f>
        <v/>
      </c>
      <c r="E1365" s="157">
        <f>IF(D1365="","",D1365/MAX(D$4:D1365)-1)</f>
        <v/>
      </c>
    </row>
    <row r="1366">
      <c r="A1366" s="127">
        <f>原始数据_周度!A1364</f>
        <v/>
      </c>
      <c r="B1366" s="128">
        <f>IF(特征计算_周度!B1364="","",0.25*IF(特征计算_周度!B1364="",0,特征计算_周度!B1364)+0.25*IF(特征计算_周度!C1364="",0,特征计算_周度!C1364)+0.15*IF(特征计算_周度!D1364="",0,特征计算_周度!D1364)+0.15*IF(特征计算_周度!E1364="",0,特征计算_周度!E1364)+0.2*IF(特征计算_周度!F1364="",0,特征计算_周度!F1364))</f>
        <v/>
      </c>
      <c r="C1366" s="128">
        <f>IF(B1366="","",IF(OR(IF(特征计算_周度!B1364="",FALSE,特征计算_周度!B1364&gt;2),IF(特征计算_周度!C1364="",FALSE,特征计算_周度!C1364&gt;2),IF(特征计算_周度!G1364="",FALSE,特征计算_周度!G1364&gt;2),IF(特征计算_周度!E1364="",FALSE,特征计算_周度!E1364&gt;2),IF(特征计算_周度!F1364="",FALSE,特征计算_周度!F1364&gt;2)),MAX(B1366,MAX(IF(特征计算_周度!B1364="",0,特征计算_周度!B1364),IF(特征计算_周度!C1364="",0,特征计算_周度!C1364),IF(特征计算_周度!G1364="",0,特征计算_周度!G1364),IF(特征计算_周度!E1364="",0,特征计算_周度!E1364),IF(特征计算_周度!F1364="",0,特征计算_周度!F1364))),B1366))</f>
        <v/>
      </c>
      <c r="D1366" s="129">
        <f>原始数据_周度!B1364</f>
        <v/>
      </c>
      <c r="E1366" s="157">
        <f>IF(D1366="","",D1366/MAX(D$4:D1366)-1)</f>
        <v/>
      </c>
    </row>
    <row r="1367">
      <c r="A1367" s="127">
        <f>原始数据_周度!A1365</f>
        <v/>
      </c>
      <c r="B1367" s="128">
        <f>IF(特征计算_周度!B1365="","",0.25*IF(特征计算_周度!B1365="",0,特征计算_周度!B1365)+0.25*IF(特征计算_周度!C1365="",0,特征计算_周度!C1365)+0.15*IF(特征计算_周度!D1365="",0,特征计算_周度!D1365)+0.15*IF(特征计算_周度!E1365="",0,特征计算_周度!E1365)+0.2*IF(特征计算_周度!F1365="",0,特征计算_周度!F1365))</f>
        <v/>
      </c>
      <c r="C1367" s="128">
        <f>IF(B1367="","",IF(OR(IF(特征计算_周度!B1365="",FALSE,特征计算_周度!B1365&gt;2),IF(特征计算_周度!C1365="",FALSE,特征计算_周度!C1365&gt;2),IF(特征计算_周度!G1365="",FALSE,特征计算_周度!G1365&gt;2),IF(特征计算_周度!E1365="",FALSE,特征计算_周度!E1365&gt;2),IF(特征计算_周度!F1365="",FALSE,特征计算_周度!F1365&gt;2)),MAX(B1367,MAX(IF(特征计算_周度!B1365="",0,特征计算_周度!B1365),IF(特征计算_周度!C1365="",0,特征计算_周度!C1365),IF(特征计算_周度!G1365="",0,特征计算_周度!G1365),IF(特征计算_周度!E1365="",0,特征计算_周度!E1365),IF(特征计算_周度!F1365="",0,特征计算_周度!F1365))),B1367))</f>
        <v/>
      </c>
      <c r="D1367" s="129">
        <f>原始数据_周度!B1365</f>
        <v/>
      </c>
      <c r="E1367" s="157">
        <f>IF(D1367="","",D1367/MAX(D$4:D1367)-1)</f>
        <v/>
      </c>
    </row>
    <row r="1368">
      <c r="A1368" s="127">
        <f>原始数据_周度!A1366</f>
        <v/>
      </c>
      <c r="B1368" s="128">
        <f>IF(特征计算_周度!B1366="","",0.25*IF(特征计算_周度!B1366="",0,特征计算_周度!B1366)+0.25*IF(特征计算_周度!C1366="",0,特征计算_周度!C1366)+0.15*IF(特征计算_周度!D1366="",0,特征计算_周度!D1366)+0.15*IF(特征计算_周度!E1366="",0,特征计算_周度!E1366)+0.2*IF(特征计算_周度!F1366="",0,特征计算_周度!F1366))</f>
        <v/>
      </c>
      <c r="C1368" s="128">
        <f>IF(B1368="","",IF(OR(IF(特征计算_周度!B1366="",FALSE,特征计算_周度!B1366&gt;2),IF(特征计算_周度!C1366="",FALSE,特征计算_周度!C1366&gt;2),IF(特征计算_周度!G1366="",FALSE,特征计算_周度!G1366&gt;2),IF(特征计算_周度!E1366="",FALSE,特征计算_周度!E1366&gt;2),IF(特征计算_周度!F1366="",FALSE,特征计算_周度!F1366&gt;2)),MAX(B1368,MAX(IF(特征计算_周度!B1366="",0,特征计算_周度!B1366),IF(特征计算_周度!C1366="",0,特征计算_周度!C1366),IF(特征计算_周度!G1366="",0,特征计算_周度!G1366),IF(特征计算_周度!E1366="",0,特征计算_周度!E1366),IF(特征计算_周度!F1366="",0,特征计算_周度!F1366))),B1368))</f>
        <v/>
      </c>
      <c r="D1368" s="129">
        <f>原始数据_周度!B1366</f>
        <v/>
      </c>
      <c r="E1368" s="157">
        <f>IF(D1368="","",D1368/MAX(D$4:D1368)-1)</f>
        <v/>
      </c>
    </row>
    <row r="1369">
      <c r="A1369" s="127">
        <f>原始数据_周度!A1367</f>
        <v/>
      </c>
      <c r="B1369" s="128">
        <f>IF(特征计算_周度!B1367="","",0.25*IF(特征计算_周度!B1367="",0,特征计算_周度!B1367)+0.25*IF(特征计算_周度!C1367="",0,特征计算_周度!C1367)+0.15*IF(特征计算_周度!D1367="",0,特征计算_周度!D1367)+0.15*IF(特征计算_周度!E1367="",0,特征计算_周度!E1367)+0.2*IF(特征计算_周度!F1367="",0,特征计算_周度!F1367))</f>
        <v/>
      </c>
      <c r="C1369" s="128">
        <f>IF(B1369="","",IF(OR(IF(特征计算_周度!B1367="",FALSE,特征计算_周度!B1367&gt;2),IF(特征计算_周度!C1367="",FALSE,特征计算_周度!C1367&gt;2),IF(特征计算_周度!G1367="",FALSE,特征计算_周度!G1367&gt;2),IF(特征计算_周度!E1367="",FALSE,特征计算_周度!E1367&gt;2),IF(特征计算_周度!F1367="",FALSE,特征计算_周度!F1367&gt;2)),MAX(B1369,MAX(IF(特征计算_周度!B1367="",0,特征计算_周度!B1367),IF(特征计算_周度!C1367="",0,特征计算_周度!C1367),IF(特征计算_周度!G1367="",0,特征计算_周度!G1367),IF(特征计算_周度!E1367="",0,特征计算_周度!E1367),IF(特征计算_周度!F1367="",0,特征计算_周度!F1367))),B1369))</f>
        <v/>
      </c>
      <c r="D1369" s="129">
        <f>原始数据_周度!B1367</f>
        <v/>
      </c>
      <c r="E1369" s="157">
        <f>IF(D1369="","",D1369/MAX(D$4:D1369)-1)</f>
        <v/>
      </c>
    </row>
    <row r="1370">
      <c r="A1370" s="127">
        <f>原始数据_周度!A1368</f>
        <v/>
      </c>
      <c r="B1370" s="128">
        <f>IF(特征计算_周度!B1368="","",0.25*IF(特征计算_周度!B1368="",0,特征计算_周度!B1368)+0.25*IF(特征计算_周度!C1368="",0,特征计算_周度!C1368)+0.15*IF(特征计算_周度!D1368="",0,特征计算_周度!D1368)+0.15*IF(特征计算_周度!E1368="",0,特征计算_周度!E1368)+0.2*IF(特征计算_周度!F1368="",0,特征计算_周度!F1368))</f>
        <v/>
      </c>
      <c r="C1370" s="128">
        <f>IF(B1370="","",IF(OR(IF(特征计算_周度!B1368="",FALSE,特征计算_周度!B1368&gt;2),IF(特征计算_周度!C1368="",FALSE,特征计算_周度!C1368&gt;2),IF(特征计算_周度!G1368="",FALSE,特征计算_周度!G1368&gt;2),IF(特征计算_周度!E1368="",FALSE,特征计算_周度!E1368&gt;2),IF(特征计算_周度!F1368="",FALSE,特征计算_周度!F1368&gt;2)),MAX(B1370,MAX(IF(特征计算_周度!B1368="",0,特征计算_周度!B1368),IF(特征计算_周度!C1368="",0,特征计算_周度!C1368),IF(特征计算_周度!G1368="",0,特征计算_周度!G1368),IF(特征计算_周度!E1368="",0,特征计算_周度!E1368),IF(特征计算_周度!F1368="",0,特征计算_周度!F1368))),B1370))</f>
        <v/>
      </c>
      <c r="D1370" s="129">
        <f>原始数据_周度!B1368</f>
        <v/>
      </c>
      <c r="E1370" s="157">
        <f>IF(D1370="","",D1370/MAX(D$4:D1370)-1)</f>
        <v/>
      </c>
    </row>
    <row r="1371">
      <c r="A1371" s="127">
        <f>原始数据_周度!A1369</f>
        <v/>
      </c>
      <c r="B1371" s="128">
        <f>IF(特征计算_周度!B1369="","",0.25*IF(特征计算_周度!B1369="",0,特征计算_周度!B1369)+0.25*IF(特征计算_周度!C1369="",0,特征计算_周度!C1369)+0.15*IF(特征计算_周度!D1369="",0,特征计算_周度!D1369)+0.15*IF(特征计算_周度!E1369="",0,特征计算_周度!E1369)+0.2*IF(特征计算_周度!F1369="",0,特征计算_周度!F1369))</f>
        <v/>
      </c>
      <c r="C1371" s="128">
        <f>IF(B1371="","",IF(OR(IF(特征计算_周度!B1369="",FALSE,特征计算_周度!B1369&gt;2),IF(特征计算_周度!C1369="",FALSE,特征计算_周度!C1369&gt;2),IF(特征计算_周度!G1369="",FALSE,特征计算_周度!G1369&gt;2),IF(特征计算_周度!E1369="",FALSE,特征计算_周度!E1369&gt;2),IF(特征计算_周度!F1369="",FALSE,特征计算_周度!F1369&gt;2)),MAX(B1371,MAX(IF(特征计算_周度!B1369="",0,特征计算_周度!B1369),IF(特征计算_周度!C1369="",0,特征计算_周度!C1369),IF(特征计算_周度!G1369="",0,特征计算_周度!G1369),IF(特征计算_周度!E1369="",0,特征计算_周度!E1369),IF(特征计算_周度!F1369="",0,特征计算_周度!F1369))),B1371))</f>
        <v/>
      </c>
      <c r="D1371" s="129">
        <f>原始数据_周度!B1369</f>
        <v/>
      </c>
      <c r="E1371" s="157">
        <f>IF(D1371="","",D1371/MAX(D$4:D1371)-1)</f>
        <v/>
      </c>
    </row>
    <row r="1372">
      <c r="A1372" s="127">
        <f>原始数据_周度!A1370</f>
        <v/>
      </c>
      <c r="B1372" s="128">
        <f>IF(特征计算_周度!B1370="","",0.25*IF(特征计算_周度!B1370="",0,特征计算_周度!B1370)+0.25*IF(特征计算_周度!C1370="",0,特征计算_周度!C1370)+0.15*IF(特征计算_周度!D1370="",0,特征计算_周度!D1370)+0.15*IF(特征计算_周度!E1370="",0,特征计算_周度!E1370)+0.2*IF(特征计算_周度!F1370="",0,特征计算_周度!F1370))</f>
        <v/>
      </c>
      <c r="C1372" s="128">
        <f>IF(B1372="","",IF(OR(IF(特征计算_周度!B1370="",FALSE,特征计算_周度!B1370&gt;2),IF(特征计算_周度!C1370="",FALSE,特征计算_周度!C1370&gt;2),IF(特征计算_周度!G1370="",FALSE,特征计算_周度!G1370&gt;2),IF(特征计算_周度!E1370="",FALSE,特征计算_周度!E1370&gt;2),IF(特征计算_周度!F1370="",FALSE,特征计算_周度!F1370&gt;2)),MAX(B1372,MAX(IF(特征计算_周度!B1370="",0,特征计算_周度!B1370),IF(特征计算_周度!C1370="",0,特征计算_周度!C1370),IF(特征计算_周度!G1370="",0,特征计算_周度!G1370),IF(特征计算_周度!E1370="",0,特征计算_周度!E1370),IF(特征计算_周度!F1370="",0,特征计算_周度!F1370))),B1372))</f>
        <v/>
      </c>
      <c r="D1372" s="129">
        <f>原始数据_周度!B1370</f>
        <v/>
      </c>
      <c r="E1372" s="157">
        <f>IF(D1372="","",D1372/MAX(D$4:D1372)-1)</f>
        <v/>
      </c>
    </row>
    <row r="1373">
      <c r="A1373" s="127">
        <f>原始数据_周度!A1371</f>
        <v/>
      </c>
      <c r="B1373" s="128">
        <f>IF(特征计算_周度!B1371="","",0.25*IF(特征计算_周度!B1371="",0,特征计算_周度!B1371)+0.25*IF(特征计算_周度!C1371="",0,特征计算_周度!C1371)+0.15*IF(特征计算_周度!D1371="",0,特征计算_周度!D1371)+0.15*IF(特征计算_周度!E1371="",0,特征计算_周度!E1371)+0.2*IF(特征计算_周度!F1371="",0,特征计算_周度!F1371))</f>
        <v/>
      </c>
      <c r="C1373" s="128">
        <f>IF(B1373="","",IF(OR(IF(特征计算_周度!B1371="",FALSE,特征计算_周度!B1371&gt;2),IF(特征计算_周度!C1371="",FALSE,特征计算_周度!C1371&gt;2),IF(特征计算_周度!G1371="",FALSE,特征计算_周度!G1371&gt;2),IF(特征计算_周度!E1371="",FALSE,特征计算_周度!E1371&gt;2),IF(特征计算_周度!F1371="",FALSE,特征计算_周度!F1371&gt;2)),MAX(B1373,MAX(IF(特征计算_周度!B1371="",0,特征计算_周度!B1371),IF(特征计算_周度!C1371="",0,特征计算_周度!C1371),IF(特征计算_周度!G1371="",0,特征计算_周度!G1371),IF(特征计算_周度!E1371="",0,特征计算_周度!E1371),IF(特征计算_周度!F1371="",0,特征计算_周度!F1371))),B1373))</f>
        <v/>
      </c>
      <c r="D1373" s="129">
        <f>原始数据_周度!B1371</f>
        <v/>
      </c>
      <c r="E1373" s="157">
        <f>IF(D1373="","",D1373/MAX(D$4:D1373)-1)</f>
        <v/>
      </c>
    </row>
    <row r="1374">
      <c r="A1374" s="127">
        <f>原始数据_周度!A1372</f>
        <v/>
      </c>
      <c r="B1374" s="128">
        <f>IF(特征计算_周度!B1372="","",0.25*IF(特征计算_周度!B1372="",0,特征计算_周度!B1372)+0.25*IF(特征计算_周度!C1372="",0,特征计算_周度!C1372)+0.15*IF(特征计算_周度!D1372="",0,特征计算_周度!D1372)+0.15*IF(特征计算_周度!E1372="",0,特征计算_周度!E1372)+0.2*IF(特征计算_周度!F1372="",0,特征计算_周度!F1372))</f>
        <v/>
      </c>
      <c r="C1374" s="128">
        <f>IF(B1374="","",IF(OR(IF(特征计算_周度!B1372="",FALSE,特征计算_周度!B1372&gt;2),IF(特征计算_周度!C1372="",FALSE,特征计算_周度!C1372&gt;2),IF(特征计算_周度!G1372="",FALSE,特征计算_周度!G1372&gt;2),IF(特征计算_周度!E1372="",FALSE,特征计算_周度!E1372&gt;2),IF(特征计算_周度!F1372="",FALSE,特征计算_周度!F1372&gt;2)),MAX(B1374,MAX(IF(特征计算_周度!B1372="",0,特征计算_周度!B1372),IF(特征计算_周度!C1372="",0,特征计算_周度!C1372),IF(特征计算_周度!G1372="",0,特征计算_周度!G1372),IF(特征计算_周度!E1372="",0,特征计算_周度!E1372),IF(特征计算_周度!F1372="",0,特征计算_周度!F1372))),B1374))</f>
        <v/>
      </c>
      <c r="D1374" s="129">
        <f>原始数据_周度!B1372</f>
        <v/>
      </c>
      <c r="E1374" s="157">
        <f>IF(D1374="","",D1374/MAX(D$4:D1374)-1)</f>
        <v/>
      </c>
    </row>
    <row r="1375">
      <c r="A1375" s="127">
        <f>原始数据_周度!A1373</f>
        <v/>
      </c>
      <c r="B1375" s="128">
        <f>IF(特征计算_周度!B1373="","",0.25*IF(特征计算_周度!B1373="",0,特征计算_周度!B1373)+0.25*IF(特征计算_周度!C1373="",0,特征计算_周度!C1373)+0.15*IF(特征计算_周度!D1373="",0,特征计算_周度!D1373)+0.15*IF(特征计算_周度!E1373="",0,特征计算_周度!E1373)+0.2*IF(特征计算_周度!F1373="",0,特征计算_周度!F1373))</f>
        <v/>
      </c>
      <c r="C1375" s="128">
        <f>IF(B1375="","",IF(OR(IF(特征计算_周度!B1373="",FALSE,特征计算_周度!B1373&gt;2),IF(特征计算_周度!C1373="",FALSE,特征计算_周度!C1373&gt;2),IF(特征计算_周度!G1373="",FALSE,特征计算_周度!G1373&gt;2),IF(特征计算_周度!E1373="",FALSE,特征计算_周度!E1373&gt;2),IF(特征计算_周度!F1373="",FALSE,特征计算_周度!F1373&gt;2)),MAX(B1375,MAX(IF(特征计算_周度!B1373="",0,特征计算_周度!B1373),IF(特征计算_周度!C1373="",0,特征计算_周度!C1373),IF(特征计算_周度!G1373="",0,特征计算_周度!G1373),IF(特征计算_周度!E1373="",0,特征计算_周度!E1373),IF(特征计算_周度!F1373="",0,特征计算_周度!F1373))),B1375))</f>
        <v/>
      </c>
      <c r="D1375" s="129">
        <f>原始数据_周度!B1373</f>
        <v/>
      </c>
      <c r="E1375" s="157">
        <f>IF(D1375="","",D1375/MAX(D$4:D1375)-1)</f>
        <v/>
      </c>
    </row>
    <row r="1376">
      <c r="A1376" s="127">
        <f>原始数据_周度!A1374</f>
        <v/>
      </c>
      <c r="B1376" s="128">
        <f>IF(特征计算_周度!B1374="","",0.25*IF(特征计算_周度!B1374="",0,特征计算_周度!B1374)+0.25*IF(特征计算_周度!C1374="",0,特征计算_周度!C1374)+0.15*IF(特征计算_周度!D1374="",0,特征计算_周度!D1374)+0.15*IF(特征计算_周度!E1374="",0,特征计算_周度!E1374)+0.2*IF(特征计算_周度!F1374="",0,特征计算_周度!F1374))</f>
        <v/>
      </c>
      <c r="C1376" s="128">
        <f>IF(B1376="","",IF(OR(IF(特征计算_周度!B1374="",FALSE,特征计算_周度!B1374&gt;2),IF(特征计算_周度!C1374="",FALSE,特征计算_周度!C1374&gt;2),IF(特征计算_周度!G1374="",FALSE,特征计算_周度!G1374&gt;2),IF(特征计算_周度!E1374="",FALSE,特征计算_周度!E1374&gt;2),IF(特征计算_周度!F1374="",FALSE,特征计算_周度!F1374&gt;2)),MAX(B1376,MAX(IF(特征计算_周度!B1374="",0,特征计算_周度!B1374),IF(特征计算_周度!C1374="",0,特征计算_周度!C1374),IF(特征计算_周度!G1374="",0,特征计算_周度!G1374),IF(特征计算_周度!E1374="",0,特征计算_周度!E1374),IF(特征计算_周度!F1374="",0,特征计算_周度!F1374))),B1376))</f>
        <v/>
      </c>
      <c r="D1376" s="129">
        <f>原始数据_周度!B1374</f>
        <v/>
      </c>
      <c r="E1376" s="157">
        <f>IF(D1376="","",D1376/MAX(D$4:D1376)-1)</f>
        <v/>
      </c>
    </row>
    <row r="1377">
      <c r="A1377" s="127">
        <f>原始数据_周度!A1375</f>
        <v/>
      </c>
      <c r="B1377" s="128">
        <f>IF(特征计算_周度!B1375="","",0.25*IF(特征计算_周度!B1375="",0,特征计算_周度!B1375)+0.25*IF(特征计算_周度!C1375="",0,特征计算_周度!C1375)+0.15*IF(特征计算_周度!D1375="",0,特征计算_周度!D1375)+0.15*IF(特征计算_周度!E1375="",0,特征计算_周度!E1375)+0.2*IF(特征计算_周度!F1375="",0,特征计算_周度!F1375))</f>
        <v/>
      </c>
      <c r="C1377" s="128">
        <f>IF(B1377="","",IF(OR(IF(特征计算_周度!B1375="",FALSE,特征计算_周度!B1375&gt;2),IF(特征计算_周度!C1375="",FALSE,特征计算_周度!C1375&gt;2),IF(特征计算_周度!G1375="",FALSE,特征计算_周度!G1375&gt;2),IF(特征计算_周度!E1375="",FALSE,特征计算_周度!E1375&gt;2),IF(特征计算_周度!F1375="",FALSE,特征计算_周度!F1375&gt;2)),MAX(B1377,MAX(IF(特征计算_周度!B1375="",0,特征计算_周度!B1375),IF(特征计算_周度!C1375="",0,特征计算_周度!C1375),IF(特征计算_周度!G1375="",0,特征计算_周度!G1375),IF(特征计算_周度!E1375="",0,特征计算_周度!E1375),IF(特征计算_周度!F1375="",0,特征计算_周度!F1375))),B1377))</f>
        <v/>
      </c>
      <c r="D1377" s="129">
        <f>原始数据_周度!B1375</f>
        <v/>
      </c>
      <c r="E1377" s="157">
        <f>IF(D1377="","",D1377/MAX(D$4:D1377)-1)</f>
        <v/>
      </c>
    </row>
    <row r="1378">
      <c r="A1378" s="127">
        <f>原始数据_周度!A1376</f>
        <v/>
      </c>
      <c r="B1378" s="128">
        <f>IF(特征计算_周度!B1376="","",0.25*IF(特征计算_周度!B1376="",0,特征计算_周度!B1376)+0.25*IF(特征计算_周度!C1376="",0,特征计算_周度!C1376)+0.15*IF(特征计算_周度!D1376="",0,特征计算_周度!D1376)+0.15*IF(特征计算_周度!E1376="",0,特征计算_周度!E1376)+0.2*IF(特征计算_周度!F1376="",0,特征计算_周度!F1376))</f>
        <v/>
      </c>
      <c r="C1378" s="128">
        <f>IF(B1378="","",IF(OR(IF(特征计算_周度!B1376="",FALSE,特征计算_周度!B1376&gt;2),IF(特征计算_周度!C1376="",FALSE,特征计算_周度!C1376&gt;2),IF(特征计算_周度!G1376="",FALSE,特征计算_周度!G1376&gt;2),IF(特征计算_周度!E1376="",FALSE,特征计算_周度!E1376&gt;2),IF(特征计算_周度!F1376="",FALSE,特征计算_周度!F1376&gt;2)),MAX(B1378,MAX(IF(特征计算_周度!B1376="",0,特征计算_周度!B1376),IF(特征计算_周度!C1376="",0,特征计算_周度!C1376),IF(特征计算_周度!G1376="",0,特征计算_周度!G1376),IF(特征计算_周度!E1376="",0,特征计算_周度!E1376),IF(特征计算_周度!F1376="",0,特征计算_周度!F1376))),B1378))</f>
        <v/>
      </c>
      <c r="D1378" s="129">
        <f>原始数据_周度!B1376</f>
        <v/>
      </c>
      <c r="E1378" s="157">
        <f>IF(D1378="","",D1378/MAX(D$4:D1378)-1)</f>
        <v/>
      </c>
    </row>
    <row r="1379">
      <c r="A1379" s="127">
        <f>原始数据_周度!A1377</f>
        <v/>
      </c>
      <c r="B1379" s="128">
        <f>IF(特征计算_周度!B1377="","",0.25*IF(特征计算_周度!B1377="",0,特征计算_周度!B1377)+0.25*IF(特征计算_周度!C1377="",0,特征计算_周度!C1377)+0.15*IF(特征计算_周度!D1377="",0,特征计算_周度!D1377)+0.15*IF(特征计算_周度!E1377="",0,特征计算_周度!E1377)+0.2*IF(特征计算_周度!F1377="",0,特征计算_周度!F1377))</f>
        <v/>
      </c>
      <c r="C1379" s="128">
        <f>IF(B1379="","",IF(OR(IF(特征计算_周度!B1377="",FALSE,特征计算_周度!B1377&gt;2),IF(特征计算_周度!C1377="",FALSE,特征计算_周度!C1377&gt;2),IF(特征计算_周度!G1377="",FALSE,特征计算_周度!G1377&gt;2),IF(特征计算_周度!E1377="",FALSE,特征计算_周度!E1377&gt;2),IF(特征计算_周度!F1377="",FALSE,特征计算_周度!F1377&gt;2)),MAX(B1379,MAX(IF(特征计算_周度!B1377="",0,特征计算_周度!B1377),IF(特征计算_周度!C1377="",0,特征计算_周度!C1377),IF(特征计算_周度!G1377="",0,特征计算_周度!G1377),IF(特征计算_周度!E1377="",0,特征计算_周度!E1377),IF(特征计算_周度!F1377="",0,特征计算_周度!F1377))),B1379))</f>
        <v/>
      </c>
      <c r="D1379" s="129">
        <f>原始数据_周度!B1377</f>
        <v/>
      </c>
      <c r="E1379" s="157">
        <f>IF(D1379="","",D1379/MAX(D$4:D1379)-1)</f>
        <v/>
      </c>
    </row>
    <row r="1380">
      <c r="A1380" s="127">
        <f>原始数据_周度!A1378</f>
        <v/>
      </c>
      <c r="B1380" s="128">
        <f>IF(特征计算_周度!B1378="","",0.25*IF(特征计算_周度!B1378="",0,特征计算_周度!B1378)+0.25*IF(特征计算_周度!C1378="",0,特征计算_周度!C1378)+0.15*IF(特征计算_周度!D1378="",0,特征计算_周度!D1378)+0.15*IF(特征计算_周度!E1378="",0,特征计算_周度!E1378)+0.2*IF(特征计算_周度!F1378="",0,特征计算_周度!F1378))</f>
        <v/>
      </c>
      <c r="C1380" s="128">
        <f>IF(B1380="","",IF(OR(IF(特征计算_周度!B1378="",FALSE,特征计算_周度!B1378&gt;2),IF(特征计算_周度!C1378="",FALSE,特征计算_周度!C1378&gt;2),IF(特征计算_周度!G1378="",FALSE,特征计算_周度!G1378&gt;2),IF(特征计算_周度!E1378="",FALSE,特征计算_周度!E1378&gt;2),IF(特征计算_周度!F1378="",FALSE,特征计算_周度!F1378&gt;2)),MAX(B1380,MAX(IF(特征计算_周度!B1378="",0,特征计算_周度!B1378),IF(特征计算_周度!C1378="",0,特征计算_周度!C1378),IF(特征计算_周度!G1378="",0,特征计算_周度!G1378),IF(特征计算_周度!E1378="",0,特征计算_周度!E1378),IF(特征计算_周度!F1378="",0,特征计算_周度!F1378))),B1380))</f>
        <v/>
      </c>
      <c r="D1380" s="129">
        <f>原始数据_周度!B1378</f>
        <v/>
      </c>
      <c r="E1380" s="157">
        <f>IF(D1380="","",D1380/MAX(D$4:D1380)-1)</f>
        <v/>
      </c>
    </row>
    <row r="1381">
      <c r="A1381" s="127">
        <f>原始数据_周度!A1379</f>
        <v/>
      </c>
      <c r="B1381" s="128">
        <f>IF(特征计算_周度!B1379="","",0.25*IF(特征计算_周度!B1379="",0,特征计算_周度!B1379)+0.25*IF(特征计算_周度!C1379="",0,特征计算_周度!C1379)+0.15*IF(特征计算_周度!D1379="",0,特征计算_周度!D1379)+0.15*IF(特征计算_周度!E1379="",0,特征计算_周度!E1379)+0.2*IF(特征计算_周度!F1379="",0,特征计算_周度!F1379))</f>
        <v/>
      </c>
      <c r="C1381" s="128">
        <f>IF(B1381="","",IF(OR(IF(特征计算_周度!B1379="",FALSE,特征计算_周度!B1379&gt;2),IF(特征计算_周度!C1379="",FALSE,特征计算_周度!C1379&gt;2),IF(特征计算_周度!G1379="",FALSE,特征计算_周度!G1379&gt;2),IF(特征计算_周度!E1379="",FALSE,特征计算_周度!E1379&gt;2),IF(特征计算_周度!F1379="",FALSE,特征计算_周度!F1379&gt;2)),MAX(B1381,MAX(IF(特征计算_周度!B1379="",0,特征计算_周度!B1379),IF(特征计算_周度!C1379="",0,特征计算_周度!C1379),IF(特征计算_周度!G1379="",0,特征计算_周度!G1379),IF(特征计算_周度!E1379="",0,特征计算_周度!E1379),IF(特征计算_周度!F1379="",0,特征计算_周度!F1379))),B1381))</f>
        <v/>
      </c>
      <c r="D1381" s="129">
        <f>原始数据_周度!B1379</f>
        <v/>
      </c>
      <c r="E1381" s="157">
        <f>IF(D1381="","",D1381/MAX(D$4:D1381)-1)</f>
        <v/>
      </c>
    </row>
    <row r="1382">
      <c r="A1382" s="127">
        <f>原始数据_周度!A1380</f>
        <v/>
      </c>
      <c r="B1382" s="128">
        <f>IF(特征计算_周度!B1380="","",0.25*IF(特征计算_周度!B1380="",0,特征计算_周度!B1380)+0.25*IF(特征计算_周度!C1380="",0,特征计算_周度!C1380)+0.15*IF(特征计算_周度!D1380="",0,特征计算_周度!D1380)+0.15*IF(特征计算_周度!E1380="",0,特征计算_周度!E1380)+0.2*IF(特征计算_周度!F1380="",0,特征计算_周度!F1380))</f>
        <v/>
      </c>
      <c r="C1382" s="128">
        <f>IF(B1382="","",IF(OR(IF(特征计算_周度!B1380="",FALSE,特征计算_周度!B1380&gt;2),IF(特征计算_周度!C1380="",FALSE,特征计算_周度!C1380&gt;2),IF(特征计算_周度!G1380="",FALSE,特征计算_周度!G1380&gt;2),IF(特征计算_周度!E1380="",FALSE,特征计算_周度!E1380&gt;2),IF(特征计算_周度!F1380="",FALSE,特征计算_周度!F1380&gt;2)),MAX(B1382,MAX(IF(特征计算_周度!B1380="",0,特征计算_周度!B1380),IF(特征计算_周度!C1380="",0,特征计算_周度!C1380),IF(特征计算_周度!G1380="",0,特征计算_周度!G1380),IF(特征计算_周度!E1380="",0,特征计算_周度!E1380),IF(特征计算_周度!F1380="",0,特征计算_周度!F1380))),B1382))</f>
        <v/>
      </c>
      <c r="D1382" s="129">
        <f>原始数据_周度!B1380</f>
        <v/>
      </c>
      <c r="E1382" s="157">
        <f>IF(D1382="","",D1382/MAX(D$4:D1382)-1)</f>
        <v/>
      </c>
    </row>
    <row r="1383">
      <c r="A1383" s="127">
        <f>原始数据_周度!A1381</f>
        <v/>
      </c>
      <c r="B1383" s="128">
        <f>IF(特征计算_周度!B1381="","",0.25*IF(特征计算_周度!B1381="",0,特征计算_周度!B1381)+0.25*IF(特征计算_周度!C1381="",0,特征计算_周度!C1381)+0.15*IF(特征计算_周度!D1381="",0,特征计算_周度!D1381)+0.15*IF(特征计算_周度!E1381="",0,特征计算_周度!E1381)+0.2*IF(特征计算_周度!F1381="",0,特征计算_周度!F1381))</f>
        <v/>
      </c>
      <c r="C1383" s="128">
        <f>IF(B1383="","",IF(OR(IF(特征计算_周度!B1381="",FALSE,特征计算_周度!B1381&gt;2),IF(特征计算_周度!C1381="",FALSE,特征计算_周度!C1381&gt;2),IF(特征计算_周度!G1381="",FALSE,特征计算_周度!G1381&gt;2),IF(特征计算_周度!E1381="",FALSE,特征计算_周度!E1381&gt;2),IF(特征计算_周度!F1381="",FALSE,特征计算_周度!F1381&gt;2)),MAX(B1383,MAX(IF(特征计算_周度!B1381="",0,特征计算_周度!B1381),IF(特征计算_周度!C1381="",0,特征计算_周度!C1381),IF(特征计算_周度!G1381="",0,特征计算_周度!G1381),IF(特征计算_周度!E1381="",0,特征计算_周度!E1381),IF(特征计算_周度!F1381="",0,特征计算_周度!F1381))),B1383))</f>
        <v/>
      </c>
      <c r="D1383" s="129">
        <f>原始数据_周度!B1381</f>
        <v/>
      </c>
      <c r="E1383" s="157">
        <f>IF(D1383="","",D1383/MAX(D$4:D1383)-1)</f>
        <v/>
      </c>
    </row>
    <row r="1384">
      <c r="A1384" s="127">
        <f>原始数据_周度!A1382</f>
        <v/>
      </c>
      <c r="B1384" s="128">
        <f>IF(特征计算_周度!B1382="","",0.25*IF(特征计算_周度!B1382="",0,特征计算_周度!B1382)+0.25*IF(特征计算_周度!C1382="",0,特征计算_周度!C1382)+0.15*IF(特征计算_周度!D1382="",0,特征计算_周度!D1382)+0.15*IF(特征计算_周度!E1382="",0,特征计算_周度!E1382)+0.2*IF(特征计算_周度!F1382="",0,特征计算_周度!F1382))</f>
        <v/>
      </c>
      <c r="C1384" s="128">
        <f>IF(B1384="","",IF(OR(IF(特征计算_周度!B1382="",FALSE,特征计算_周度!B1382&gt;2),IF(特征计算_周度!C1382="",FALSE,特征计算_周度!C1382&gt;2),IF(特征计算_周度!G1382="",FALSE,特征计算_周度!G1382&gt;2),IF(特征计算_周度!E1382="",FALSE,特征计算_周度!E1382&gt;2),IF(特征计算_周度!F1382="",FALSE,特征计算_周度!F1382&gt;2)),MAX(B1384,MAX(IF(特征计算_周度!B1382="",0,特征计算_周度!B1382),IF(特征计算_周度!C1382="",0,特征计算_周度!C1382),IF(特征计算_周度!G1382="",0,特征计算_周度!G1382),IF(特征计算_周度!E1382="",0,特征计算_周度!E1382),IF(特征计算_周度!F1382="",0,特征计算_周度!F1382))),B1384))</f>
        <v/>
      </c>
      <c r="D1384" s="129">
        <f>原始数据_周度!B1382</f>
        <v/>
      </c>
      <c r="E1384" s="157">
        <f>IF(D1384="","",D1384/MAX(D$4:D1384)-1)</f>
        <v/>
      </c>
    </row>
    <row r="1385">
      <c r="A1385" s="127">
        <f>原始数据_周度!A1383</f>
        <v/>
      </c>
      <c r="B1385" s="128">
        <f>IF(特征计算_周度!B1383="","",0.25*IF(特征计算_周度!B1383="",0,特征计算_周度!B1383)+0.25*IF(特征计算_周度!C1383="",0,特征计算_周度!C1383)+0.15*IF(特征计算_周度!D1383="",0,特征计算_周度!D1383)+0.15*IF(特征计算_周度!E1383="",0,特征计算_周度!E1383)+0.2*IF(特征计算_周度!F1383="",0,特征计算_周度!F1383))</f>
        <v/>
      </c>
      <c r="C1385" s="128">
        <f>IF(B1385="","",IF(OR(IF(特征计算_周度!B1383="",FALSE,特征计算_周度!B1383&gt;2),IF(特征计算_周度!C1383="",FALSE,特征计算_周度!C1383&gt;2),IF(特征计算_周度!G1383="",FALSE,特征计算_周度!G1383&gt;2),IF(特征计算_周度!E1383="",FALSE,特征计算_周度!E1383&gt;2),IF(特征计算_周度!F1383="",FALSE,特征计算_周度!F1383&gt;2)),MAX(B1385,MAX(IF(特征计算_周度!B1383="",0,特征计算_周度!B1383),IF(特征计算_周度!C1383="",0,特征计算_周度!C1383),IF(特征计算_周度!G1383="",0,特征计算_周度!G1383),IF(特征计算_周度!E1383="",0,特征计算_周度!E1383),IF(特征计算_周度!F1383="",0,特征计算_周度!F1383))),B1385))</f>
        <v/>
      </c>
      <c r="D1385" s="129">
        <f>原始数据_周度!B1383</f>
        <v/>
      </c>
      <c r="E1385" s="157">
        <f>IF(D1385="","",D1385/MAX(D$4:D1385)-1)</f>
        <v/>
      </c>
    </row>
    <row r="1386">
      <c r="A1386" s="127">
        <f>原始数据_周度!A1384</f>
        <v/>
      </c>
      <c r="B1386" s="128">
        <f>IF(特征计算_周度!B1384="","",0.25*IF(特征计算_周度!B1384="",0,特征计算_周度!B1384)+0.25*IF(特征计算_周度!C1384="",0,特征计算_周度!C1384)+0.15*IF(特征计算_周度!D1384="",0,特征计算_周度!D1384)+0.15*IF(特征计算_周度!E1384="",0,特征计算_周度!E1384)+0.2*IF(特征计算_周度!F1384="",0,特征计算_周度!F1384))</f>
        <v/>
      </c>
      <c r="C1386" s="128">
        <f>IF(B1386="","",IF(OR(IF(特征计算_周度!B1384="",FALSE,特征计算_周度!B1384&gt;2),IF(特征计算_周度!C1384="",FALSE,特征计算_周度!C1384&gt;2),IF(特征计算_周度!G1384="",FALSE,特征计算_周度!G1384&gt;2),IF(特征计算_周度!E1384="",FALSE,特征计算_周度!E1384&gt;2),IF(特征计算_周度!F1384="",FALSE,特征计算_周度!F1384&gt;2)),MAX(B1386,MAX(IF(特征计算_周度!B1384="",0,特征计算_周度!B1384),IF(特征计算_周度!C1384="",0,特征计算_周度!C1384),IF(特征计算_周度!G1384="",0,特征计算_周度!G1384),IF(特征计算_周度!E1384="",0,特征计算_周度!E1384),IF(特征计算_周度!F1384="",0,特征计算_周度!F1384))),B1386))</f>
        <v/>
      </c>
      <c r="D1386" s="129">
        <f>原始数据_周度!B1384</f>
        <v/>
      </c>
      <c r="E1386" s="157">
        <f>IF(D1386="","",D1386/MAX(D$4:D1386)-1)</f>
        <v/>
      </c>
    </row>
    <row r="1387">
      <c r="A1387" s="127">
        <f>原始数据_周度!A1385</f>
        <v/>
      </c>
      <c r="B1387" s="128">
        <f>IF(特征计算_周度!B1385="","",0.25*IF(特征计算_周度!B1385="",0,特征计算_周度!B1385)+0.25*IF(特征计算_周度!C1385="",0,特征计算_周度!C1385)+0.15*IF(特征计算_周度!D1385="",0,特征计算_周度!D1385)+0.15*IF(特征计算_周度!E1385="",0,特征计算_周度!E1385)+0.2*IF(特征计算_周度!F1385="",0,特征计算_周度!F1385))</f>
        <v/>
      </c>
      <c r="C1387" s="128">
        <f>IF(B1387="","",IF(OR(IF(特征计算_周度!B1385="",FALSE,特征计算_周度!B1385&gt;2),IF(特征计算_周度!C1385="",FALSE,特征计算_周度!C1385&gt;2),IF(特征计算_周度!G1385="",FALSE,特征计算_周度!G1385&gt;2),IF(特征计算_周度!E1385="",FALSE,特征计算_周度!E1385&gt;2),IF(特征计算_周度!F1385="",FALSE,特征计算_周度!F1385&gt;2)),MAX(B1387,MAX(IF(特征计算_周度!B1385="",0,特征计算_周度!B1385),IF(特征计算_周度!C1385="",0,特征计算_周度!C1385),IF(特征计算_周度!G1385="",0,特征计算_周度!G1385),IF(特征计算_周度!E1385="",0,特征计算_周度!E1385),IF(特征计算_周度!F1385="",0,特征计算_周度!F1385))),B1387))</f>
        <v/>
      </c>
      <c r="D1387" s="129">
        <f>原始数据_周度!B1385</f>
        <v/>
      </c>
      <c r="E1387" s="157">
        <f>IF(D1387="","",D1387/MAX(D$4:D1387)-1)</f>
        <v/>
      </c>
    </row>
    <row r="1388">
      <c r="A1388" s="127">
        <f>原始数据_周度!A1386</f>
        <v/>
      </c>
      <c r="B1388" s="128">
        <f>IF(特征计算_周度!B1386="","",0.25*IF(特征计算_周度!B1386="",0,特征计算_周度!B1386)+0.25*IF(特征计算_周度!C1386="",0,特征计算_周度!C1386)+0.15*IF(特征计算_周度!D1386="",0,特征计算_周度!D1386)+0.15*IF(特征计算_周度!E1386="",0,特征计算_周度!E1386)+0.2*IF(特征计算_周度!F1386="",0,特征计算_周度!F1386))</f>
        <v/>
      </c>
      <c r="C1388" s="128">
        <f>IF(B1388="","",IF(OR(IF(特征计算_周度!B1386="",FALSE,特征计算_周度!B1386&gt;2),IF(特征计算_周度!C1386="",FALSE,特征计算_周度!C1386&gt;2),IF(特征计算_周度!G1386="",FALSE,特征计算_周度!G1386&gt;2),IF(特征计算_周度!E1386="",FALSE,特征计算_周度!E1386&gt;2),IF(特征计算_周度!F1386="",FALSE,特征计算_周度!F1386&gt;2)),MAX(B1388,MAX(IF(特征计算_周度!B1386="",0,特征计算_周度!B1386),IF(特征计算_周度!C1386="",0,特征计算_周度!C1386),IF(特征计算_周度!G1386="",0,特征计算_周度!G1386),IF(特征计算_周度!E1386="",0,特征计算_周度!E1386),IF(特征计算_周度!F1386="",0,特征计算_周度!F1386))),B1388))</f>
        <v/>
      </c>
      <c r="D1388" s="129">
        <f>原始数据_周度!B1386</f>
        <v/>
      </c>
      <c r="E1388" s="157">
        <f>IF(D1388="","",D1388/MAX(D$4:D1388)-1)</f>
        <v/>
      </c>
    </row>
    <row r="1389">
      <c r="A1389" s="127">
        <f>原始数据_周度!A1387</f>
        <v/>
      </c>
      <c r="B1389" s="128">
        <f>IF(特征计算_周度!B1387="","",0.25*IF(特征计算_周度!B1387="",0,特征计算_周度!B1387)+0.25*IF(特征计算_周度!C1387="",0,特征计算_周度!C1387)+0.15*IF(特征计算_周度!D1387="",0,特征计算_周度!D1387)+0.15*IF(特征计算_周度!E1387="",0,特征计算_周度!E1387)+0.2*IF(特征计算_周度!F1387="",0,特征计算_周度!F1387))</f>
        <v/>
      </c>
      <c r="C1389" s="128">
        <f>IF(B1389="","",IF(OR(IF(特征计算_周度!B1387="",FALSE,特征计算_周度!B1387&gt;2),IF(特征计算_周度!C1387="",FALSE,特征计算_周度!C1387&gt;2),IF(特征计算_周度!G1387="",FALSE,特征计算_周度!G1387&gt;2),IF(特征计算_周度!E1387="",FALSE,特征计算_周度!E1387&gt;2),IF(特征计算_周度!F1387="",FALSE,特征计算_周度!F1387&gt;2)),MAX(B1389,MAX(IF(特征计算_周度!B1387="",0,特征计算_周度!B1387),IF(特征计算_周度!C1387="",0,特征计算_周度!C1387),IF(特征计算_周度!G1387="",0,特征计算_周度!G1387),IF(特征计算_周度!E1387="",0,特征计算_周度!E1387),IF(特征计算_周度!F1387="",0,特征计算_周度!F1387))),B1389))</f>
        <v/>
      </c>
      <c r="D1389" s="129">
        <f>原始数据_周度!B1387</f>
        <v/>
      </c>
      <c r="E1389" s="157">
        <f>IF(D1389="","",D1389/MAX(D$4:D1389)-1)</f>
        <v/>
      </c>
    </row>
    <row r="1390">
      <c r="A1390" s="127">
        <f>原始数据_周度!A1388</f>
        <v/>
      </c>
      <c r="B1390" s="128">
        <f>IF(特征计算_周度!B1388="","",0.25*IF(特征计算_周度!B1388="",0,特征计算_周度!B1388)+0.25*IF(特征计算_周度!C1388="",0,特征计算_周度!C1388)+0.15*IF(特征计算_周度!D1388="",0,特征计算_周度!D1388)+0.15*IF(特征计算_周度!E1388="",0,特征计算_周度!E1388)+0.2*IF(特征计算_周度!F1388="",0,特征计算_周度!F1388))</f>
        <v/>
      </c>
      <c r="C1390" s="128">
        <f>IF(B1390="","",IF(OR(IF(特征计算_周度!B1388="",FALSE,特征计算_周度!B1388&gt;2),IF(特征计算_周度!C1388="",FALSE,特征计算_周度!C1388&gt;2),IF(特征计算_周度!G1388="",FALSE,特征计算_周度!G1388&gt;2),IF(特征计算_周度!E1388="",FALSE,特征计算_周度!E1388&gt;2),IF(特征计算_周度!F1388="",FALSE,特征计算_周度!F1388&gt;2)),MAX(B1390,MAX(IF(特征计算_周度!B1388="",0,特征计算_周度!B1388),IF(特征计算_周度!C1388="",0,特征计算_周度!C1388),IF(特征计算_周度!G1388="",0,特征计算_周度!G1388),IF(特征计算_周度!E1388="",0,特征计算_周度!E1388),IF(特征计算_周度!F1388="",0,特征计算_周度!F1388))),B1390))</f>
        <v/>
      </c>
      <c r="D1390" s="129">
        <f>原始数据_周度!B1388</f>
        <v/>
      </c>
      <c r="E1390" s="157">
        <f>IF(D1390="","",D1390/MAX(D$4:D1390)-1)</f>
        <v/>
      </c>
    </row>
    <row r="1391">
      <c r="A1391" s="127">
        <f>原始数据_周度!A1389</f>
        <v/>
      </c>
      <c r="B1391" s="128">
        <f>IF(特征计算_周度!B1389="","",0.25*IF(特征计算_周度!B1389="",0,特征计算_周度!B1389)+0.25*IF(特征计算_周度!C1389="",0,特征计算_周度!C1389)+0.15*IF(特征计算_周度!D1389="",0,特征计算_周度!D1389)+0.15*IF(特征计算_周度!E1389="",0,特征计算_周度!E1389)+0.2*IF(特征计算_周度!F1389="",0,特征计算_周度!F1389))</f>
        <v/>
      </c>
      <c r="C1391" s="128">
        <f>IF(B1391="","",IF(OR(IF(特征计算_周度!B1389="",FALSE,特征计算_周度!B1389&gt;2),IF(特征计算_周度!C1389="",FALSE,特征计算_周度!C1389&gt;2),IF(特征计算_周度!G1389="",FALSE,特征计算_周度!G1389&gt;2),IF(特征计算_周度!E1389="",FALSE,特征计算_周度!E1389&gt;2),IF(特征计算_周度!F1389="",FALSE,特征计算_周度!F1389&gt;2)),MAX(B1391,MAX(IF(特征计算_周度!B1389="",0,特征计算_周度!B1389),IF(特征计算_周度!C1389="",0,特征计算_周度!C1389),IF(特征计算_周度!G1389="",0,特征计算_周度!G1389),IF(特征计算_周度!E1389="",0,特征计算_周度!E1389),IF(特征计算_周度!F1389="",0,特征计算_周度!F1389))),B1391))</f>
        <v/>
      </c>
      <c r="D1391" s="129">
        <f>原始数据_周度!B1389</f>
        <v/>
      </c>
      <c r="E1391" s="157">
        <f>IF(D1391="","",D1391/MAX(D$4:D1391)-1)</f>
        <v/>
      </c>
    </row>
    <row r="1392">
      <c r="A1392" s="127">
        <f>原始数据_周度!A1390</f>
        <v/>
      </c>
      <c r="B1392" s="128">
        <f>IF(特征计算_周度!B1390="","",0.25*IF(特征计算_周度!B1390="",0,特征计算_周度!B1390)+0.25*IF(特征计算_周度!C1390="",0,特征计算_周度!C1390)+0.15*IF(特征计算_周度!D1390="",0,特征计算_周度!D1390)+0.15*IF(特征计算_周度!E1390="",0,特征计算_周度!E1390)+0.2*IF(特征计算_周度!F1390="",0,特征计算_周度!F1390))</f>
        <v/>
      </c>
      <c r="C1392" s="128">
        <f>IF(B1392="","",IF(OR(IF(特征计算_周度!B1390="",FALSE,特征计算_周度!B1390&gt;2),IF(特征计算_周度!C1390="",FALSE,特征计算_周度!C1390&gt;2),IF(特征计算_周度!G1390="",FALSE,特征计算_周度!G1390&gt;2),IF(特征计算_周度!E1390="",FALSE,特征计算_周度!E1390&gt;2),IF(特征计算_周度!F1390="",FALSE,特征计算_周度!F1390&gt;2)),MAX(B1392,MAX(IF(特征计算_周度!B1390="",0,特征计算_周度!B1390),IF(特征计算_周度!C1390="",0,特征计算_周度!C1390),IF(特征计算_周度!G1390="",0,特征计算_周度!G1390),IF(特征计算_周度!E1390="",0,特征计算_周度!E1390),IF(特征计算_周度!F1390="",0,特征计算_周度!F1390))),B1392))</f>
        <v/>
      </c>
      <c r="D1392" s="129">
        <f>原始数据_周度!B1390</f>
        <v/>
      </c>
      <c r="E1392" s="157">
        <f>IF(D1392="","",D1392/MAX(D$4:D1392)-1)</f>
        <v/>
      </c>
    </row>
    <row r="1393">
      <c r="A1393" s="127">
        <f>原始数据_周度!A1391</f>
        <v/>
      </c>
      <c r="B1393" s="128">
        <f>IF(特征计算_周度!B1391="","",0.25*IF(特征计算_周度!B1391="",0,特征计算_周度!B1391)+0.25*IF(特征计算_周度!C1391="",0,特征计算_周度!C1391)+0.15*IF(特征计算_周度!D1391="",0,特征计算_周度!D1391)+0.15*IF(特征计算_周度!E1391="",0,特征计算_周度!E1391)+0.2*IF(特征计算_周度!F1391="",0,特征计算_周度!F1391))</f>
        <v/>
      </c>
      <c r="C1393" s="128">
        <f>IF(B1393="","",IF(OR(IF(特征计算_周度!B1391="",FALSE,特征计算_周度!B1391&gt;2),IF(特征计算_周度!C1391="",FALSE,特征计算_周度!C1391&gt;2),IF(特征计算_周度!G1391="",FALSE,特征计算_周度!G1391&gt;2),IF(特征计算_周度!E1391="",FALSE,特征计算_周度!E1391&gt;2),IF(特征计算_周度!F1391="",FALSE,特征计算_周度!F1391&gt;2)),MAX(B1393,MAX(IF(特征计算_周度!B1391="",0,特征计算_周度!B1391),IF(特征计算_周度!C1391="",0,特征计算_周度!C1391),IF(特征计算_周度!G1391="",0,特征计算_周度!G1391),IF(特征计算_周度!E1391="",0,特征计算_周度!E1391),IF(特征计算_周度!F1391="",0,特征计算_周度!F1391))),B1393))</f>
        <v/>
      </c>
      <c r="D1393" s="129">
        <f>原始数据_周度!B1391</f>
        <v/>
      </c>
      <c r="E1393" s="157">
        <f>IF(D1393="","",D1393/MAX(D$4:D1393)-1)</f>
        <v/>
      </c>
    </row>
    <row r="1394">
      <c r="A1394" s="127">
        <f>原始数据_周度!A1392</f>
        <v/>
      </c>
      <c r="B1394" s="128">
        <f>IF(特征计算_周度!B1392="","",0.25*IF(特征计算_周度!B1392="",0,特征计算_周度!B1392)+0.25*IF(特征计算_周度!C1392="",0,特征计算_周度!C1392)+0.15*IF(特征计算_周度!D1392="",0,特征计算_周度!D1392)+0.15*IF(特征计算_周度!E1392="",0,特征计算_周度!E1392)+0.2*IF(特征计算_周度!F1392="",0,特征计算_周度!F1392))</f>
        <v/>
      </c>
      <c r="C1394" s="128">
        <f>IF(B1394="","",IF(OR(IF(特征计算_周度!B1392="",FALSE,特征计算_周度!B1392&gt;2),IF(特征计算_周度!C1392="",FALSE,特征计算_周度!C1392&gt;2),IF(特征计算_周度!G1392="",FALSE,特征计算_周度!G1392&gt;2),IF(特征计算_周度!E1392="",FALSE,特征计算_周度!E1392&gt;2),IF(特征计算_周度!F1392="",FALSE,特征计算_周度!F1392&gt;2)),MAX(B1394,MAX(IF(特征计算_周度!B1392="",0,特征计算_周度!B1392),IF(特征计算_周度!C1392="",0,特征计算_周度!C1392),IF(特征计算_周度!G1392="",0,特征计算_周度!G1392),IF(特征计算_周度!E1392="",0,特征计算_周度!E1392),IF(特征计算_周度!F1392="",0,特征计算_周度!F1392))),B1394))</f>
        <v/>
      </c>
      <c r="D1394" s="129">
        <f>原始数据_周度!B1392</f>
        <v/>
      </c>
      <c r="E1394" s="157">
        <f>IF(D1394="","",D1394/MAX(D$4:D1394)-1)</f>
        <v/>
      </c>
    </row>
    <row r="1395">
      <c r="A1395" s="127">
        <f>原始数据_周度!A1393</f>
        <v/>
      </c>
      <c r="B1395" s="128">
        <f>IF(特征计算_周度!B1393="","",0.25*IF(特征计算_周度!B1393="",0,特征计算_周度!B1393)+0.25*IF(特征计算_周度!C1393="",0,特征计算_周度!C1393)+0.15*IF(特征计算_周度!D1393="",0,特征计算_周度!D1393)+0.15*IF(特征计算_周度!E1393="",0,特征计算_周度!E1393)+0.2*IF(特征计算_周度!F1393="",0,特征计算_周度!F1393))</f>
        <v/>
      </c>
      <c r="C1395" s="128">
        <f>IF(B1395="","",IF(OR(IF(特征计算_周度!B1393="",FALSE,特征计算_周度!B1393&gt;2),IF(特征计算_周度!C1393="",FALSE,特征计算_周度!C1393&gt;2),IF(特征计算_周度!G1393="",FALSE,特征计算_周度!G1393&gt;2),IF(特征计算_周度!E1393="",FALSE,特征计算_周度!E1393&gt;2),IF(特征计算_周度!F1393="",FALSE,特征计算_周度!F1393&gt;2)),MAX(B1395,MAX(IF(特征计算_周度!B1393="",0,特征计算_周度!B1393),IF(特征计算_周度!C1393="",0,特征计算_周度!C1393),IF(特征计算_周度!G1393="",0,特征计算_周度!G1393),IF(特征计算_周度!E1393="",0,特征计算_周度!E1393),IF(特征计算_周度!F1393="",0,特征计算_周度!F1393))),B1395))</f>
        <v/>
      </c>
      <c r="D1395" s="129">
        <f>原始数据_周度!B1393</f>
        <v/>
      </c>
      <c r="E1395" s="157">
        <f>IF(D1395="","",D1395/MAX(D$4:D1395)-1)</f>
        <v/>
      </c>
    </row>
    <row r="1396">
      <c r="A1396" s="127">
        <f>原始数据_周度!A1394</f>
        <v/>
      </c>
      <c r="B1396" s="128">
        <f>IF(特征计算_周度!B1394="","",0.25*IF(特征计算_周度!B1394="",0,特征计算_周度!B1394)+0.25*IF(特征计算_周度!C1394="",0,特征计算_周度!C1394)+0.15*IF(特征计算_周度!D1394="",0,特征计算_周度!D1394)+0.15*IF(特征计算_周度!E1394="",0,特征计算_周度!E1394)+0.2*IF(特征计算_周度!F1394="",0,特征计算_周度!F1394))</f>
        <v/>
      </c>
      <c r="C1396" s="128">
        <f>IF(B1396="","",IF(OR(IF(特征计算_周度!B1394="",FALSE,特征计算_周度!B1394&gt;2),IF(特征计算_周度!C1394="",FALSE,特征计算_周度!C1394&gt;2),IF(特征计算_周度!G1394="",FALSE,特征计算_周度!G1394&gt;2),IF(特征计算_周度!E1394="",FALSE,特征计算_周度!E1394&gt;2),IF(特征计算_周度!F1394="",FALSE,特征计算_周度!F1394&gt;2)),MAX(B1396,MAX(IF(特征计算_周度!B1394="",0,特征计算_周度!B1394),IF(特征计算_周度!C1394="",0,特征计算_周度!C1394),IF(特征计算_周度!G1394="",0,特征计算_周度!G1394),IF(特征计算_周度!E1394="",0,特征计算_周度!E1394),IF(特征计算_周度!F1394="",0,特征计算_周度!F1394))),B1396))</f>
        <v/>
      </c>
      <c r="D1396" s="129">
        <f>原始数据_周度!B1394</f>
        <v/>
      </c>
      <c r="E1396" s="157">
        <f>IF(D1396="","",D1396/MAX(D$4:D1396)-1)</f>
        <v/>
      </c>
    </row>
    <row r="1397">
      <c r="A1397" s="127">
        <f>原始数据_周度!A1395</f>
        <v/>
      </c>
      <c r="B1397" s="128">
        <f>IF(特征计算_周度!B1395="","",0.25*IF(特征计算_周度!B1395="",0,特征计算_周度!B1395)+0.25*IF(特征计算_周度!C1395="",0,特征计算_周度!C1395)+0.15*IF(特征计算_周度!D1395="",0,特征计算_周度!D1395)+0.15*IF(特征计算_周度!E1395="",0,特征计算_周度!E1395)+0.2*IF(特征计算_周度!F1395="",0,特征计算_周度!F1395))</f>
        <v/>
      </c>
      <c r="C1397" s="128">
        <f>IF(B1397="","",IF(OR(IF(特征计算_周度!B1395="",FALSE,特征计算_周度!B1395&gt;2),IF(特征计算_周度!C1395="",FALSE,特征计算_周度!C1395&gt;2),IF(特征计算_周度!G1395="",FALSE,特征计算_周度!G1395&gt;2),IF(特征计算_周度!E1395="",FALSE,特征计算_周度!E1395&gt;2),IF(特征计算_周度!F1395="",FALSE,特征计算_周度!F1395&gt;2)),MAX(B1397,MAX(IF(特征计算_周度!B1395="",0,特征计算_周度!B1395),IF(特征计算_周度!C1395="",0,特征计算_周度!C1395),IF(特征计算_周度!G1395="",0,特征计算_周度!G1395),IF(特征计算_周度!E1395="",0,特征计算_周度!E1395),IF(特征计算_周度!F1395="",0,特征计算_周度!F1395))),B1397))</f>
        <v/>
      </c>
      <c r="D1397" s="129">
        <f>原始数据_周度!B1395</f>
        <v/>
      </c>
      <c r="E1397" s="157">
        <f>IF(D1397="","",D1397/MAX(D$4:D1397)-1)</f>
        <v/>
      </c>
    </row>
    <row r="1398">
      <c r="A1398" s="127">
        <f>原始数据_周度!A1396</f>
        <v/>
      </c>
      <c r="B1398" s="128">
        <f>IF(特征计算_周度!B1396="","",0.25*IF(特征计算_周度!B1396="",0,特征计算_周度!B1396)+0.25*IF(特征计算_周度!C1396="",0,特征计算_周度!C1396)+0.15*IF(特征计算_周度!D1396="",0,特征计算_周度!D1396)+0.15*IF(特征计算_周度!E1396="",0,特征计算_周度!E1396)+0.2*IF(特征计算_周度!F1396="",0,特征计算_周度!F1396))</f>
        <v/>
      </c>
      <c r="C1398" s="128">
        <f>IF(B1398="","",IF(OR(IF(特征计算_周度!B1396="",FALSE,特征计算_周度!B1396&gt;2),IF(特征计算_周度!C1396="",FALSE,特征计算_周度!C1396&gt;2),IF(特征计算_周度!G1396="",FALSE,特征计算_周度!G1396&gt;2),IF(特征计算_周度!E1396="",FALSE,特征计算_周度!E1396&gt;2),IF(特征计算_周度!F1396="",FALSE,特征计算_周度!F1396&gt;2)),MAX(B1398,MAX(IF(特征计算_周度!B1396="",0,特征计算_周度!B1396),IF(特征计算_周度!C1396="",0,特征计算_周度!C1396),IF(特征计算_周度!G1396="",0,特征计算_周度!G1396),IF(特征计算_周度!E1396="",0,特征计算_周度!E1396),IF(特征计算_周度!F1396="",0,特征计算_周度!F1396))),B1398))</f>
        <v/>
      </c>
      <c r="D1398" s="129">
        <f>原始数据_周度!B1396</f>
        <v/>
      </c>
      <c r="E1398" s="157">
        <f>IF(D1398="","",D1398/MAX(D$4:D1398)-1)</f>
        <v/>
      </c>
    </row>
    <row r="1399">
      <c r="A1399" s="127">
        <f>原始数据_周度!A1397</f>
        <v/>
      </c>
      <c r="B1399" s="128">
        <f>IF(特征计算_周度!B1397="","",0.25*IF(特征计算_周度!B1397="",0,特征计算_周度!B1397)+0.25*IF(特征计算_周度!C1397="",0,特征计算_周度!C1397)+0.15*IF(特征计算_周度!D1397="",0,特征计算_周度!D1397)+0.15*IF(特征计算_周度!E1397="",0,特征计算_周度!E1397)+0.2*IF(特征计算_周度!F1397="",0,特征计算_周度!F1397))</f>
        <v/>
      </c>
      <c r="C1399" s="128">
        <f>IF(B1399="","",IF(OR(IF(特征计算_周度!B1397="",FALSE,特征计算_周度!B1397&gt;2),IF(特征计算_周度!C1397="",FALSE,特征计算_周度!C1397&gt;2),IF(特征计算_周度!G1397="",FALSE,特征计算_周度!G1397&gt;2),IF(特征计算_周度!E1397="",FALSE,特征计算_周度!E1397&gt;2),IF(特征计算_周度!F1397="",FALSE,特征计算_周度!F1397&gt;2)),MAX(B1399,MAX(IF(特征计算_周度!B1397="",0,特征计算_周度!B1397),IF(特征计算_周度!C1397="",0,特征计算_周度!C1397),IF(特征计算_周度!G1397="",0,特征计算_周度!G1397),IF(特征计算_周度!E1397="",0,特征计算_周度!E1397),IF(特征计算_周度!F1397="",0,特征计算_周度!F1397))),B1399))</f>
        <v/>
      </c>
      <c r="D1399" s="129">
        <f>原始数据_周度!B1397</f>
        <v/>
      </c>
      <c r="E1399" s="157">
        <f>IF(D1399="","",D1399/MAX(D$4:D1399)-1)</f>
        <v/>
      </c>
    </row>
    <row r="1400">
      <c r="A1400" s="127">
        <f>原始数据_周度!A1398</f>
        <v/>
      </c>
      <c r="B1400" s="128">
        <f>IF(特征计算_周度!B1398="","",0.25*IF(特征计算_周度!B1398="",0,特征计算_周度!B1398)+0.25*IF(特征计算_周度!C1398="",0,特征计算_周度!C1398)+0.15*IF(特征计算_周度!D1398="",0,特征计算_周度!D1398)+0.15*IF(特征计算_周度!E1398="",0,特征计算_周度!E1398)+0.2*IF(特征计算_周度!F1398="",0,特征计算_周度!F1398))</f>
        <v/>
      </c>
      <c r="C1400" s="128">
        <f>IF(B1400="","",IF(OR(IF(特征计算_周度!B1398="",FALSE,特征计算_周度!B1398&gt;2),IF(特征计算_周度!C1398="",FALSE,特征计算_周度!C1398&gt;2),IF(特征计算_周度!G1398="",FALSE,特征计算_周度!G1398&gt;2),IF(特征计算_周度!E1398="",FALSE,特征计算_周度!E1398&gt;2),IF(特征计算_周度!F1398="",FALSE,特征计算_周度!F1398&gt;2)),MAX(B1400,MAX(IF(特征计算_周度!B1398="",0,特征计算_周度!B1398),IF(特征计算_周度!C1398="",0,特征计算_周度!C1398),IF(特征计算_周度!G1398="",0,特征计算_周度!G1398),IF(特征计算_周度!E1398="",0,特征计算_周度!E1398),IF(特征计算_周度!F1398="",0,特征计算_周度!F1398))),B1400))</f>
        <v/>
      </c>
      <c r="D1400" s="129">
        <f>原始数据_周度!B1398</f>
        <v/>
      </c>
      <c r="E1400" s="157">
        <f>IF(D1400="","",D1400/MAX(D$4:D1400)-1)</f>
        <v/>
      </c>
    </row>
    <row r="1401">
      <c r="A1401" s="127">
        <f>原始数据_周度!A1399</f>
        <v/>
      </c>
      <c r="B1401" s="128">
        <f>IF(特征计算_周度!B1399="","",0.25*IF(特征计算_周度!B1399="",0,特征计算_周度!B1399)+0.25*IF(特征计算_周度!C1399="",0,特征计算_周度!C1399)+0.15*IF(特征计算_周度!D1399="",0,特征计算_周度!D1399)+0.15*IF(特征计算_周度!E1399="",0,特征计算_周度!E1399)+0.2*IF(特征计算_周度!F1399="",0,特征计算_周度!F1399))</f>
        <v/>
      </c>
      <c r="C1401" s="128">
        <f>IF(B1401="","",IF(OR(IF(特征计算_周度!B1399="",FALSE,特征计算_周度!B1399&gt;2),IF(特征计算_周度!C1399="",FALSE,特征计算_周度!C1399&gt;2),IF(特征计算_周度!G1399="",FALSE,特征计算_周度!G1399&gt;2),IF(特征计算_周度!E1399="",FALSE,特征计算_周度!E1399&gt;2),IF(特征计算_周度!F1399="",FALSE,特征计算_周度!F1399&gt;2)),MAX(B1401,MAX(IF(特征计算_周度!B1399="",0,特征计算_周度!B1399),IF(特征计算_周度!C1399="",0,特征计算_周度!C1399),IF(特征计算_周度!G1399="",0,特征计算_周度!G1399),IF(特征计算_周度!E1399="",0,特征计算_周度!E1399),IF(特征计算_周度!F1399="",0,特征计算_周度!F1399))),B1401))</f>
        <v/>
      </c>
      <c r="D1401" s="129">
        <f>原始数据_周度!B1399</f>
        <v/>
      </c>
      <c r="E1401" s="157">
        <f>IF(D1401="","",D1401/MAX(D$4:D1401)-1)</f>
        <v/>
      </c>
    </row>
    <row r="1402">
      <c r="A1402" s="127">
        <f>原始数据_周度!A1400</f>
        <v/>
      </c>
      <c r="B1402" s="128">
        <f>IF(特征计算_周度!B1400="","",0.25*IF(特征计算_周度!B1400="",0,特征计算_周度!B1400)+0.25*IF(特征计算_周度!C1400="",0,特征计算_周度!C1400)+0.15*IF(特征计算_周度!D1400="",0,特征计算_周度!D1400)+0.15*IF(特征计算_周度!E1400="",0,特征计算_周度!E1400)+0.2*IF(特征计算_周度!F1400="",0,特征计算_周度!F1400))</f>
        <v/>
      </c>
      <c r="C1402" s="128">
        <f>IF(B1402="","",IF(OR(IF(特征计算_周度!B1400="",FALSE,特征计算_周度!B1400&gt;2),IF(特征计算_周度!C1400="",FALSE,特征计算_周度!C1400&gt;2),IF(特征计算_周度!G1400="",FALSE,特征计算_周度!G1400&gt;2),IF(特征计算_周度!E1400="",FALSE,特征计算_周度!E1400&gt;2),IF(特征计算_周度!F1400="",FALSE,特征计算_周度!F1400&gt;2)),MAX(B1402,MAX(IF(特征计算_周度!B1400="",0,特征计算_周度!B1400),IF(特征计算_周度!C1400="",0,特征计算_周度!C1400),IF(特征计算_周度!G1400="",0,特征计算_周度!G1400),IF(特征计算_周度!E1400="",0,特征计算_周度!E1400),IF(特征计算_周度!F1400="",0,特征计算_周度!F1400))),B1402))</f>
        <v/>
      </c>
      <c r="D1402" s="129">
        <f>原始数据_周度!B1400</f>
        <v/>
      </c>
      <c r="E1402" s="157">
        <f>IF(D1402="","",D1402/MAX(D$4:D1402)-1)</f>
        <v/>
      </c>
    </row>
    <row r="1403">
      <c r="A1403" s="127">
        <f>原始数据_周度!A1401</f>
        <v/>
      </c>
      <c r="B1403" s="128">
        <f>IF(特征计算_周度!B1401="","",0.25*IF(特征计算_周度!B1401="",0,特征计算_周度!B1401)+0.25*IF(特征计算_周度!C1401="",0,特征计算_周度!C1401)+0.15*IF(特征计算_周度!D1401="",0,特征计算_周度!D1401)+0.15*IF(特征计算_周度!E1401="",0,特征计算_周度!E1401)+0.2*IF(特征计算_周度!F1401="",0,特征计算_周度!F1401))</f>
        <v/>
      </c>
      <c r="C1403" s="128">
        <f>IF(B1403="","",IF(OR(IF(特征计算_周度!B1401="",FALSE,特征计算_周度!B1401&gt;2),IF(特征计算_周度!C1401="",FALSE,特征计算_周度!C1401&gt;2),IF(特征计算_周度!G1401="",FALSE,特征计算_周度!G1401&gt;2),IF(特征计算_周度!E1401="",FALSE,特征计算_周度!E1401&gt;2),IF(特征计算_周度!F1401="",FALSE,特征计算_周度!F1401&gt;2)),MAX(B1403,MAX(IF(特征计算_周度!B1401="",0,特征计算_周度!B1401),IF(特征计算_周度!C1401="",0,特征计算_周度!C1401),IF(特征计算_周度!G1401="",0,特征计算_周度!G1401),IF(特征计算_周度!E1401="",0,特征计算_周度!E1401),IF(特征计算_周度!F1401="",0,特征计算_周度!F1401))),B1403))</f>
        <v/>
      </c>
      <c r="D1403" s="129">
        <f>原始数据_周度!B1401</f>
        <v/>
      </c>
      <c r="E1403" s="157">
        <f>IF(D1403="","",D1403/MAX(D$4:D1403)-1)</f>
        <v/>
      </c>
    </row>
    <row r="1404">
      <c r="A1404" s="127">
        <f>原始数据_周度!A1402</f>
        <v/>
      </c>
      <c r="B1404" s="128">
        <f>IF(特征计算_周度!B1402="","",0.25*IF(特征计算_周度!B1402="",0,特征计算_周度!B1402)+0.25*IF(特征计算_周度!C1402="",0,特征计算_周度!C1402)+0.15*IF(特征计算_周度!D1402="",0,特征计算_周度!D1402)+0.15*IF(特征计算_周度!E1402="",0,特征计算_周度!E1402)+0.2*IF(特征计算_周度!F1402="",0,特征计算_周度!F1402))</f>
        <v/>
      </c>
      <c r="C1404" s="128">
        <f>IF(B1404="","",IF(OR(IF(特征计算_周度!B1402="",FALSE,特征计算_周度!B1402&gt;2),IF(特征计算_周度!C1402="",FALSE,特征计算_周度!C1402&gt;2),IF(特征计算_周度!G1402="",FALSE,特征计算_周度!G1402&gt;2),IF(特征计算_周度!E1402="",FALSE,特征计算_周度!E1402&gt;2),IF(特征计算_周度!F1402="",FALSE,特征计算_周度!F1402&gt;2)),MAX(B1404,MAX(IF(特征计算_周度!B1402="",0,特征计算_周度!B1402),IF(特征计算_周度!C1402="",0,特征计算_周度!C1402),IF(特征计算_周度!G1402="",0,特征计算_周度!G1402),IF(特征计算_周度!E1402="",0,特征计算_周度!E1402),IF(特征计算_周度!F1402="",0,特征计算_周度!F1402))),B1404))</f>
        <v/>
      </c>
      <c r="D1404" s="129">
        <f>原始数据_周度!B1402</f>
        <v/>
      </c>
      <c r="E1404" s="157">
        <f>IF(D1404="","",D1404/MAX(D$4:D1404)-1)</f>
        <v/>
      </c>
    </row>
    <row r="1405">
      <c r="A1405" s="127">
        <f>原始数据_周度!A1403</f>
        <v/>
      </c>
      <c r="B1405" s="128">
        <f>IF(特征计算_周度!B1403="","",0.25*IF(特征计算_周度!B1403="",0,特征计算_周度!B1403)+0.25*IF(特征计算_周度!C1403="",0,特征计算_周度!C1403)+0.15*IF(特征计算_周度!D1403="",0,特征计算_周度!D1403)+0.15*IF(特征计算_周度!E1403="",0,特征计算_周度!E1403)+0.2*IF(特征计算_周度!F1403="",0,特征计算_周度!F1403))</f>
        <v/>
      </c>
      <c r="C1405" s="128">
        <f>IF(B1405="","",IF(OR(IF(特征计算_周度!B1403="",FALSE,特征计算_周度!B1403&gt;2),IF(特征计算_周度!C1403="",FALSE,特征计算_周度!C1403&gt;2),IF(特征计算_周度!G1403="",FALSE,特征计算_周度!G1403&gt;2),IF(特征计算_周度!E1403="",FALSE,特征计算_周度!E1403&gt;2),IF(特征计算_周度!F1403="",FALSE,特征计算_周度!F1403&gt;2)),MAX(B1405,MAX(IF(特征计算_周度!B1403="",0,特征计算_周度!B1403),IF(特征计算_周度!C1403="",0,特征计算_周度!C1403),IF(特征计算_周度!G1403="",0,特征计算_周度!G1403),IF(特征计算_周度!E1403="",0,特征计算_周度!E1403),IF(特征计算_周度!F1403="",0,特征计算_周度!F1403))),B1405))</f>
        <v/>
      </c>
      <c r="D1405" s="129">
        <f>原始数据_周度!B1403</f>
        <v/>
      </c>
      <c r="E1405" s="157">
        <f>IF(D1405="","",D1405/MAX(D$4:D1405)-1)</f>
        <v/>
      </c>
    </row>
    <row r="1406">
      <c r="A1406" s="127">
        <f>原始数据_周度!A1404</f>
        <v/>
      </c>
      <c r="B1406" s="128">
        <f>IF(特征计算_周度!B1404="","",0.25*IF(特征计算_周度!B1404="",0,特征计算_周度!B1404)+0.25*IF(特征计算_周度!C1404="",0,特征计算_周度!C1404)+0.15*IF(特征计算_周度!D1404="",0,特征计算_周度!D1404)+0.15*IF(特征计算_周度!E1404="",0,特征计算_周度!E1404)+0.2*IF(特征计算_周度!F1404="",0,特征计算_周度!F1404))</f>
        <v/>
      </c>
      <c r="C1406" s="128">
        <f>IF(B1406="","",IF(OR(IF(特征计算_周度!B1404="",FALSE,特征计算_周度!B1404&gt;2),IF(特征计算_周度!C1404="",FALSE,特征计算_周度!C1404&gt;2),IF(特征计算_周度!G1404="",FALSE,特征计算_周度!G1404&gt;2),IF(特征计算_周度!E1404="",FALSE,特征计算_周度!E1404&gt;2),IF(特征计算_周度!F1404="",FALSE,特征计算_周度!F1404&gt;2)),MAX(B1406,MAX(IF(特征计算_周度!B1404="",0,特征计算_周度!B1404),IF(特征计算_周度!C1404="",0,特征计算_周度!C1404),IF(特征计算_周度!G1404="",0,特征计算_周度!G1404),IF(特征计算_周度!E1404="",0,特征计算_周度!E1404),IF(特征计算_周度!F1404="",0,特征计算_周度!F1404))),B1406))</f>
        <v/>
      </c>
      <c r="D1406" s="129">
        <f>原始数据_周度!B1404</f>
        <v/>
      </c>
      <c r="E1406" s="157">
        <f>IF(D1406="","",D1406/MAX(D$4:D1406)-1)</f>
        <v/>
      </c>
    </row>
    <row r="1407">
      <c r="A1407" s="127">
        <f>原始数据_周度!A1405</f>
        <v/>
      </c>
      <c r="B1407" s="128">
        <f>IF(特征计算_周度!B1405="","",0.25*IF(特征计算_周度!B1405="",0,特征计算_周度!B1405)+0.25*IF(特征计算_周度!C1405="",0,特征计算_周度!C1405)+0.15*IF(特征计算_周度!D1405="",0,特征计算_周度!D1405)+0.15*IF(特征计算_周度!E1405="",0,特征计算_周度!E1405)+0.2*IF(特征计算_周度!F1405="",0,特征计算_周度!F1405))</f>
        <v/>
      </c>
      <c r="C1407" s="128">
        <f>IF(B1407="","",IF(OR(IF(特征计算_周度!B1405="",FALSE,特征计算_周度!B1405&gt;2),IF(特征计算_周度!C1405="",FALSE,特征计算_周度!C1405&gt;2),IF(特征计算_周度!G1405="",FALSE,特征计算_周度!G1405&gt;2),IF(特征计算_周度!E1405="",FALSE,特征计算_周度!E1405&gt;2),IF(特征计算_周度!F1405="",FALSE,特征计算_周度!F1405&gt;2)),MAX(B1407,MAX(IF(特征计算_周度!B1405="",0,特征计算_周度!B1405),IF(特征计算_周度!C1405="",0,特征计算_周度!C1405),IF(特征计算_周度!G1405="",0,特征计算_周度!G1405),IF(特征计算_周度!E1405="",0,特征计算_周度!E1405),IF(特征计算_周度!F1405="",0,特征计算_周度!F1405))),B1407))</f>
        <v/>
      </c>
      <c r="D1407" s="129">
        <f>原始数据_周度!B1405</f>
        <v/>
      </c>
      <c r="E1407" s="157">
        <f>IF(D1407="","",D1407/MAX(D$4:D1407)-1)</f>
        <v/>
      </c>
    </row>
    <row r="1408">
      <c r="A1408" s="127">
        <f>原始数据_周度!A1406</f>
        <v/>
      </c>
      <c r="B1408" s="128">
        <f>IF(特征计算_周度!B1406="","",0.25*IF(特征计算_周度!B1406="",0,特征计算_周度!B1406)+0.25*IF(特征计算_周度!C1406="",0,特征计算_周度!C1406)+0.15*IF(特征计算_周度!D1406="",0,特征计算_周度!D1406)+0.15*IF(特征计算_周度!E1406="",0,特征计算_周度!E1406)+0.2*IF(特征计算_周度!F1406="",0,特征计算_周度!F1406))</f>
        <v/>
      </c>
      <c r="C1408" s="128">
        <f>IF(B1408="","",IF(OR(IF(特征计算_周度!B1406="",FALSE,特征计算_周度!B1406&gt;2),IF(特征计算_周度!C1406="",FALSE,特征计算_周度!C1406&gt;2),IF(特征计算_周度!G1406="",FALSE,特征计算_周度!G1406&gt;2),IF(特征计算_周度!E1406="",FALSE,特征计算_周度!E1406&gt;2),IF(特征计算_周度!F1406="",FALSE,特征计算_周度!F1406&gt;2)),MAX(B1408,MAX(IF(特征计算_周度!B1406="",0,特征计算_周度!B1406),IF(特征计算_周度!C1406="",0,特征计算_周度!C1406),IF(特征计算_周度!G1406="",0,特征计算_周度!G1406),IF(特征计算_周度!E1406="",0,特征计算_周度!E1406),IF(特征计算_周度!F1406="",0,特征计算_周度!F1406))),B1408))</f>
        <v/>
      </c>
      <c r="D1408" s="129">
        <f>原始数据_周度!B1406</f>
        <v/>
      </c>
      <c r="E1408" s="157">
        <f>IF(D1408="","",D1408/MAX(D$4:D1408)-1)</f>
        <v/>
      </c>
    </row>
    <row r="1409">
      <c r="A1409" s="127">
        <f>原始数据_周度!A1407</f>
        <v/>
      </c>
      <c r="B1409" s="128">
        <f>IF(特征计算_周度!B1407="","",0.25*IF(特征计算_周度!B1407="",0,特征计算_周度!B1407)+0.25*IF(特征计算_周度!C1407="",0,特征计算_周度!C1407)+0.15*IF(特征计算_周度!D1407="",0,特征计算_周度!D1407)+0.15*IF(特征计算_周度!E1407="",0,特征计算_周度!E1407)+0.2*IF(特征计算_周度!F1407="",0,特征计算_周度!F1407))</f>
        <v/>
      </c>
      <c r="C1409" s="128">
        <f>IF(B1409="","",IF(OR(IF(特征计算_周度!B1407="",FALSE,特征计算_周度!B1407&gt;2),IF(特征计算_周度!C1407="",FALSE,特征计算_周度!C1407&gt;2),IF(特征计算_周度!G1407="",FALSE,特征计算_周度!G1407&gt;2),IF(特征计算_周度!E1407="",FALSE,特征计算_周度!E1407&gt;2),IF(特征计算_周度!F1407="",FALSE,特征计算_周度!F1407&gt;2)),MAX(B1409,MAX(IF(特征计算_周度!B1407="",0,特征计算_周度!B1407),IF(特征计算_周度!C1407="",0,特征计算_周度!C1407),IF(特征计算_周度!G1407="",0,特征计算_周度!G1407),IF(特征计算_周度!E1407="",0,特征计算_周度!E1407),IF(特征计算_周度!F1407="",0,特征计算_周度!F1407))),B1409))</f>
        <v/>
      </c>
      <c r="D1409" s="129">
        <f>原始数据_周度!B1407</f>
        <v/>
      </c>
      <c r="E1409" s="157">
        <f>IF(D1409="","",D1409/MAX(D$4:D1409)-1)</f>
        <v/>
      </c>
    </row>
    <row r="1410">
      <c r="A1410" s="127">
        <f>原始数据_周度!A1408</f>
        <v/>
      </c>
      <c r="B1410" s="128">
        <f>IF(特征计算_周度!B1408="","",0.25*IF(特征计算_周度!B1408="",0,特征计算_周度!B1408)+0.25*IF(特征计算_周度!C1408="",0,特征计算_周度!C1408)+0.15*IF(特征计算_周度!D1408="",0,特征计算_周度!D1408)+0.15*IF(特征计算_周度!E1408="",0,特征计算_周度!E1408)+0.2*IF(特征计算_周度!F1408="",0,特征计算_周度!F1408))</f>
        <v/>
      </c>
      <c r="C1410" s="128">
        <f>IF(B1410="","",IF(OR(IF(特征计算_周度!B1408="",FALSE,特征计算_周度!B1408&gt;2),IF(特征计算_周度!C1408="",FALSE,特征计算_周度!C1408&gt;2),IF(特征计算_周度!G1408="",FALSE,特征计算_周度!G1408&gt;2),IF(特征计算_周度!E1408="",FALSE,特征计算_周度!E1408&gt;2),IF(特征计算_周度!F1408="",FALSE,特征计算_周度!F1408&gt;2)),MAX(B1410,MAX(IF(特征计算_周度!B1408="",0,特征计算_周度!B1408),IF(特征计算_周度!C1408="",0,特征计算_周度!C1408),IF(特征计算_周度!G1408="",0,特征计算_周度!G1408),IF(特征计算_周度!E1408="",0,特征计算_周度!E1408),IF(特征计算_周度!F1408="",0,特征计算_周度!F1408))),B1410))</f>
        <v/>
      </c>
      <c r="D1410" s="129">
        <f>原始数据_周度!B1408</f>
        <v/>
      </c>
      <c r="E1410" s="157">
        <f>IF(D1410="","",D1410/MAX(D$4:D1410)-1)</f>
        <v/>
      </c>
    </row>
    <row r="1411">
      <c r="A1411" s="127">
        <f>原始数据_周度!A1409</f>
        <v/>
      </c>
      <c r="B1411" s="128">
        <f>IF(特征计算_周度!B1409="","",0.25*IF(特征计算_周度!B1409="",0,特征计算_周度!B1409)+0.25*IF(特征计算_周度!C1409="",0,特征计算_周度!C1409)+0.15*IF(特征计算_周度!D1409="",0,特征计算_周度!D1409)+0.15*IF(特征计算_周度!E1409="",0,特征计算_周度!E1409)+0.2*IF(特征计算_周度!F1409="",0,特征计算_周度!F1409))</f>
        <v/>
      </c>
      <c r="C1411" s="128">
        <f>IF(B1411="","",IF(OR(IF(特征计算_周度!B1409="",FALSE,特征计算_周度!B1409&gt;2),IF(特征计算_周度!C1409="",FALSE,特征计算_周度!C1409&gt;2),IF(特征计算_周度!G1409="",FALSE,特征计算_周度!G1409&gt;2),IF(特征计算_周度!E1409="",FALSE,特征计算_周度!E1409&gt;2),IF(特征计算_周度!F1409="",FALSE,特征计算_周度!F1409&gt;2)),MAX(B1411,MAX(IF(特征计算_周度!B1409="",0,特征计算_周度!B1409),IF(特征计算_周度!C1409="",0,特征计算_周度!C1409),IF(特征计算_周度!G1409="",0,特征计算_周度!G1409),IF(特征计算_周度!E1409="",0,特征计算_周度!E1409),IF(特征计算_周度!F1409="",0,特征计算_周度!F1409))),B1411))</f>
        <v/>
      </c>
      <c r="D1411" s="129">
        <f>原始数据_周度!B1409</f>
        <v/>
      </c>
      <c r="E1411" s="157">
        <f>IF(D1411="","",D1411/MAX(D$4:D1411)-1)</f>
        <v/>
      </c>
    </row>
    <row r="1412">
      <c r="A1412" s="127">
        <f>原始数据_周度!A1410</f>
        <v/>
      </c>
      <c r="B1412" s="128">
        <f>IF(特征计算_周度!B1410="","",0.25*IF(特征计算_周度!B1410="",0,特征计算_周度!B1410)+0.25*IF(特征计算_周度!C1410="",0,特征计算_周度!C1410)+0.15*IF(特征计算_周度!D1410="",0,特征计算_周度!D1410)+0.15*IF(特征计算_周度!E1410="",0,特征计算_周度!E1410)+0.2*IF(特征计算_周度!F1410="",0,特征计算_周度!F1410))</f>
        <v/>
      </c>
      <c r="C1412" s="128">
        <f>IF(B1412="","",IF(OR(IF(特征计算_周度!B1410="",FALSE,特征计算_周度!B1410&gt;2),IF(特征计算_周度!C1410="",FALSE,特征计算_周度!C1410&gt;2),IF(特征计算_周度!G1410="",FALSE,特征计算_周度!G1410&gt;2),IF(特征计算_周度!E1410="",FALSE,特征计算_周度!E1410&gt;2),IF(特征计算_周度!F1410="",FALSE,特征计算_周度!F1410&gt;2)),MAX(B1412,MAX(IF(特征计算_周度!B1410="",0,特征计算_周度!B1410),IF(特征计算_周度!C1410="",0,特征计算_周度!C1410),IF(特征计算_周度!G1410="",0,特征计算_周度!G1410),IF(特征计算_周度!E1410="",0,特征计算_周度!E1410),IF(特征计算_周度!F1410="",0,特征计算_周度!F1410))),B1412))</f>
        <v/>
      </c>
      <c r="D1412" s="129">
        <f>原始数据_周度!B1410</f>
        <v/>
      </c>
      <c r="E1412" s="157">
        <f>IF(D1412="","",D1412/MAX(D$4:D1412)-1)</f>
        <v/>
      </c>
    </row>
    <row r="1413">
      <c r="A1413" s="127">
        <f>原始数据_周度!A1411</f>
        <v/>
      </c>
      <c r="B1413" s="128">
        <f>IF(特征计算_周度!B1411="","",0.25*IF(特征计算_周度!B1411="",0,特征计算_周度!B1411)+0.25*IF(特征计算_周度!C1411="",0,特征计算_周度!C1411)+0.15*IF(特征计算_周度!D1411="",0,特征计算_周度!D1411)+0.15*IF(特征计算_周度!E1411="",0,特征计算_周度!E1411)+0.2*IF(特征计算_周度!F1411="",0,特征计算_周度!F1411))</f>
        <v/>
      </c>
      <c r="C1413" s="128">
        <f>IF(B1413="","",IF(OR(IF(特征计算_周度!B1411="",FALSE,特征计算_周度!B1411&gt;2),IF(特征计算_周度!C1411="",FALSE,特征计算_周度!C1411&gt;2),IF(特征计算_周度!G1411="",FALSE,特征计算_周度!G1411&gt;2),IF(特征计算_周度!E1411="",FALSE,特征计算_周度!E1411&gt;2),IF(特征计算_周度!F1411="",FALSE,特征计算_周度!F1411&gt;2)),MAX(B1413,MAX(IF(特征计算_周度!B1411="",0,特征计算_周度!B1411),IF(特征计算_周度!C1411="",0,特征计算_周度!C1411),IF(特征计算_周度!G1411="",0,特征计算_周度!G1411),IF(特征计算_周度!E1411="",0,特征计算_周度!E1411),IF(特征计算_周度!F1411="",0,特征计算_周度!F1411))),B1413))</f>
        <v/>
      </c>
      <c r="D1413" s="129">
        <f>原始数据_周度!B1411</f>
        <v/>
      </c>
      <c r="E1413" s="157">
        <f>IF(D1413="","",D1413/MAX(D$4:D1413)-1)</f>
        <v/>
      </c>
    </row>
    <row r="1414">
      <c r="A1414" s="127">
        <f>原始数据_周度!A1412</f>
        <v/>
      </c>
      <c r="B1414" s="128">
        <f>IF(特征计算_周度!B1412="","",0.25*IF(特征计算_周度!B1412="",0,特征计算_周度!B1412)+0.25*IF(特征计算_周度!C1412="",0,特征计算_周度!C1412)+0.15*IF(特征计算_周度!D1412="",0,特征计算_周度!D1412)+0.15*IF(特征计算_周度!E1412="",0,特征计算_周度!E1412)+0.2*IF(特征计算_周度!F1412="",0,特征计算_周度!F1412))</f>
        <v/>
      </c>
      <c r="C1414" s="128">
        <f>IF(B1414="","",IF(OR(IF(特征计算_周度!B1412="",FALSE,特征计算_周度!B1412&gt;2),IF(特征计算_周度!C1412="",FALSE,特征计算_周度!C1412&gt;2),IF(特征计算_周度!G1412="",FALSE,特征计算_周度!G1412&gt;2),IF(特征计算_周度!E1412="",FALSE,特征计算_周度!E1412&gt;2),IF(特征计算_周度!F1412="",FALSE,特征计算_周度!F1412&gt;2)),MAX(B1414,MAX(IF(特征计算_周度!B1412="",0,特征计算_周度!B1412),IF(特征计算_周度!C1412="",0,特征计算_周度!C1412),IF(特征计算_周度!G1412="",0,特征计算_周度!G1412),IF(特征计算_周度!E1412="",0,特征计算_周度!E1412),IF(特征计算_周度!F1412="",0,特征计算_周度!F1412))),B1414))</f>
        <v/>
      </c>
      <c r="D1414" s="129">
        <f>原始数据_周度!B1412</f>
        <v/>
      </c>
      <c r="E1414" s="157">
        <f>IF(D1414="","",D1414/MAX(D$4:D1414)-1)</f>
        <v/>
      </c>
    </row>
    <row r="1415">
      <c r="A1415" s="127">
        <f>原始数据_周度!A1413</f>
        <v/>
      </c>
      <c r="B1415" s="128">
        <f>IF(特征计算_周度!B1413="","",0.25*IF(特征计算_周度!B1413="",0,特征计算_周度!B1413)+0.25*IF(特征计算_周度!C1413="",0,特征计算_周度!C1413)+0.15*IF(特征计算_周度!D1413="",0,特征计算_周度!D1413)+0.15*IF(特征计算_周度!E1413="",0,特征计算_周度!E1413)+0.2*IF(特征计算_周度!F1413="",0,特征计算_周度!F1413))</f>
        <v/>
      </c>
      <c r="C1415" s="128">
        <f>IF(B1415="","",IF(OR(IF(特征计算_周度!B1413="",FALSE,特征计算_周度!B1413&gt;2),IF(特征计算_周度!C1413="",FALSE,特征计算_周度!C1413&gt;2),IF(特征计算_周度!G1413="",FALSE,特征计算_周度!G1413&gt;2),IF(特征计算_周度!E1413="",FALSE,特征计算_周度!E1413&gt;2),IF(特征计算_周度!F1413="",FALSE,特征计算_周度!F1413&gt;2)),MAX(B1415,MAX(IF(特征计算_周度!B1413="",0,特征计算_周度!B1413),IF(特征计算_周度!C1413="",0,特征计算_周度!C1413),IF(特征计算_周度!G1413="",0,特征计算_周度!G1413),IF(特征计算_周度!E1413="",0,特征计算_周度!E1413),IF(特征计算_周度!F1413="",0,特征计算_周度!F1413))),B1415))</f>
        <v/>
      </c>
      <c r="D1415" s="129">
        <f>原始数据_周度!B1413</f>
        <v/>
      </c>
      <c r="E1415" s="157">
        <f>IF(D1415="","",D1415/MAX(D$4:D1415)-1)</f>
        <v/>
      </c>
    </row>
    <row r="1416">
      <c r="A1416" s="127">
        <f>原始数据_周度!A1414</f>
        <v/>
      </c>
      <c r="B1416" s="128">
        <f>IF(特征计算_周度!B1414="","",0.25*IF(特征计算_周度!B1414="",0,特征计算_周度!B1414)+0.25*IF(特征计算_周度!C1414="",0,特征计算_周度!C1414)+0.15*IF(特征计算_周度!D1414="",0,特征计算_周度!D1414)+0.15*IF(特征计算_周度!E1414="",0,特征计算_周度!E1414)+0.2*IF(特征计算_周度!F1414="",0,特征计算_周度!F1414))</f>
        <v/>
      </c>
      <c r="C1416" s="128">
        <f>IF(B1416="","",IF(OR(IF(特征计算_周度!B1414="",FALSE,特征计算_周度!B1414&gt;2),IF(特征计算_周度!C1414="",FALSE,特征计算_周度!C1414&gt;2),IF(特征计算_周度!G1414="",FALSE,特征计算_周度!G1414&gt;2),IF(特征计算_周度!E1414="",FALSE,特征计算_周度!E1414&gt;2),IF(特征计算_周度!F1414="",FALSE,特征计算_周度!F1414&gt;2)),MAX(B1416,MAX(IF(特征计算_周度!B1414="",0,特征计算_周度!B1414),IF(特征计算_周度!C1414="",0,特征计算_周度!C1414),IF(特征计算_周度!G1414="",0,特征计算_周度!G1414),IF(特征计算_周度!E1414="",0,特征计算_周度!E1414),IF(特征计算_周度!F1414="",0,特征计算_周度!F1414))),B1416))</f>
        <v/>
      </c>
      <c r="D1416" s="129">
        <f>原始数据_周度!B1414</f>
        <v/>
      </c>
      <c r="E1416" s="157">
        <f>IF(D1416="","",D1416/MAX(D$4:D1416)-1)</f>
        <v/>
      </c>
    </row>
    <row r="1417">
      <c r="A1417" s="127">
        <f>原始数据_周度!A1415</f>
        <v/>
      </c>
      <c r="B1417" s="128">
        <f>IF(特征计算_周度!B1415="","",0.25*IF(特征计算_周度!B1415="",0,特征计算_周度!B1415)+0.25*IF(特征计算_周度!C1415="",0,特征计算_周度!C1415)+0.15*IF(特征计算_周度!D1415="",0,特征计算_周度!D1415)+0.15*IF(特征计算_周度!E1415="",0,特征计算_周度!E1415)+0.2*IF(特征计算_周度!F1415="",0,特征计算_周度!F1415))</f>
        <v/>
      </c>
      <c r="C1417" s="128">
        <f>IF(B1417="","",IF(OR(IF(特征计算_周度!B1415="",FALSE,特征计算_周度!B1415&gt;2),IF(特征计算_周度!C1415="",FALSE,特征计算_周度!C1415&gt;2),IF(特征计算_周度!G1415="",FALSE,特征计算_周度!G1415&gt;2),IF(特征计算_周度!E1415="",FALSE,特征计算_周度!E1415&gt;2),IF(特征计算_周度!F1415="",FALSE,特征计算_周度!F1415&gt;2)),MAX(B1417,MAX(IF(特征计算_周度!B1415="",0,特征计算_周度!B1415),IF(特征计算_周度!C1415="",0,特征计算_周度!C1415),IF(特征计算_周度!G1415="",0,特征计算_周度!G1415),IF(特征计算_周度!E1415="",0,特征计算_周度!E1415),IF(特征计算_周度!F1415="",0,特征计算_周度!F1415))),B1417))</f>
        <v/>
      </c>
      <c r="D1417" s="129">
        <f>原始数据_周度!B1415</f>
        <v/>
      </c>
      <c r="E1417" s="157">
        <f>IF(D1417="","",D1417/MAX(D$4:D1417)-1)</f>
        <v/>
      </c>
    </row>
    <row r="1418">
      <c r="A1418" s="127">
        <f>原始数据_周度!A1416</f>
        <v/>
      </c>
      <c r="B1418" s="128">
        <f>IF(特征计算_周度!B1416="","",0.25*IF(特征计算_周度!B1416="",0,特征计算_周度!B1416)+0.25*IF(特征计算_周度!C1416="",0,特征计算_周度!C1416)+0.15*IF(特征计算_周度!D1416="",0,特征计算_周度!D1416)+0.15*IF(特征计算_周度!E1416="",0,特征计算_周度!E1416)+0.2*IF(特征计算_周度!F1416="",0,特征计算_周度!F1416))</f>
        <v/>
      </c>
      <c r="C1418" s="128">
        <f>IF(B1418="","",IF(OR(IF(特征计算_周度!B1416="",FALSE,特征计算_周度!B1416&gt;2),IF(特征计算_周度!C1416="",FALSE,特征计算_周度!C1416&gt;2),IF(特征计算_周度!G1416="",FALSE,特征计算_周度!G1416&gt;2),IF(特征计算_周度!E1416="",FALSE,特征计算_周度!E1416&gt;2),IF(特征计算_周度!F1416="",FALSE,特征计算_周度!F1416&gt;2)),MAX(B1418,MAX(IF(特征计算_周度!B1416="",0,特征计算_周度!B1416),IF(特征计算_周度!C1416="",0,特征计算_周度!C1416),IF(特征计算_周度!G1416="",0,特征计算_周度!G1416),IF(特征计算_周度!E1416="",0,特征计算_周度!E1416),IF(特征计算_周度!F1416="",0,特征计算_周度!F1416))),B1418))</f>
        <v/>
      </c>
      <c r="D1418" s="129">
        <f>原始数据_周度!B1416</f>
        <v/>
      </c>
      <c r="E1418" s="157">
        <f>IF(D1418="","",D1418/MAX(D$4:D1418)-1)</f>
        <v/>
      </c>
    </row>
    <row r="1419">
      <c r="A1419" s="127">
        <f>原始数据_周度!A1417</f>
        <v/>
      </c>
      <c r="B1419" s="128">
        <f>IF(特征计算_周度!B1417="","",0.25*IF(特征计算_周度!B1417="",0,特征计算_周度!B1417)+0.25*IF(特征计算_周度!C1417="",0,特征计算_周度!C1417)+0.15*IF(特征计算_周度!D1417="",0,特征计算_周度!D1417)+0.15*IF(特征计算_周度!E1417="",0,特征计算_周度!E1417)+0.2*IF(特征计算_周度!F1417="",0,特征计算_周度!F1417))</f>
        <v/>
      </c>
      <c r="C1419" s="128">
        <f>IF(B1419="","",IF(OR(IF(特征计算_周度!B1417="",FALSE,特征计算_周度!B1417&gt;2),IF(特征计算_周度!C1417="",FALSE,特征计算_周度!C1417&gt;2),IF(特征计算_周度!G1417="",FALSE,特征计算_周度!G1417&gt;2),IF(特征计算_周度!E1417="",FALSE,特征计算_周度!E1417&gt;2),IF(特征计算_周度!F1417="",FALSE,特征计算_周度!F1417&gt;2)),MAX(B1419,MAX(IF(特征计算_周度!B1417="",0,特征计算_周度!B1417),IF(特征计算_周度!C1417="",0,特征计算_周度!C1417),IF(特征计算_周度!G1417="",0,特征计算_周度!G1417),IF(特征计算_周度!E1417="",0,特征计算_周度!E1417),IF(特征计算_周度!F1417="",0,特征计算_周度!F1417))),B1419))</f>
        <v/>
      </c>
      <c r="D1419" s="129">
        <f>原始数据_周度!B1417</f>
        <v/>
      </c>
      <c r="E1419" s="157">
        <f>IF(D1419="","",D1419/MAX(D$4:D1419)-1)</f>
        <v/>
      </c>
    </row>
    <row r="1420">
      <c r="A1420" s="127">
        <f>原始数据_周度!A1418</f>
        <v/>
      </c>
      <c r="B1420" s="128">
        <f>IF(特征计算_周度!B1418="","",0.25*IF(特征计算_周度!B1418="",0,特征计算_周度!B1418)+0.25*IF(特征计算_周度!C1418="",0,特征计算_周度!C1418)+0.15*IF(特征计算_周度!D1418="",0,特征计算_周度!D1418)+0.15*IF(特征计算_周度!E1418="",0,特征计算_周度!E1418)+0.2*IF(特征计算_周度!F1418="",0,特征计算_周度!F1418))</f>
        <v/>
      </c>
      <c r="C1420" s="128">
        <f>IF(B1420="","",IF(OR(IF(特征计算_周度!B1418="",FALSE,特征计算_周度!B1418&gt;2),IF(特征计算_周度!C1418="",FALSE,特征计算_周度!C1418&gt;2),IF(特征计算_周度!G1418="",FALSE,特征计算_周度!G1418&gt;2),IF(特征计算_周度!E1418="",FALSE,特征计算_周度!E1418&gt;2),IF(特征计算_周度!F1418="",FALSE,特征计算_周度!F1418&gt;2)),MAX(B1420,MAX(IF(特征计算_周度!B1418="",0,特征计算_周度!B1418),IF(特征计算_周度!C1418="",0,特征计算_周度!C1418),IF(特征计算_周度!G1418="",0,特征计算_周度!G1418),IF(特征计算_周度!E1418="",0,特征计算_周度!E1418),IF(特征计算_周度!F1418="",0,特征计算_周度!F1418))),B1420))</f>
        <v/>
      </c>
      <c r="D1420" s="129">
        <f>原始数据_周度!B1418</f>
        <v/>
      </c>
      <c r="E1420" s="157">
        <f>IF(D1420="","",D1420/MAX(D$4:D1420)-1)</f>
        <v/>
      </c>
    </row>
    <row r="1421">
      <c r="A1421" s="127">
        <f>原始数据_周度!A1419</f>
        <v/>
      </c>
      <c r="B1421" s="128">
        <f>IF(特征计算_周度!B1419="","",0.25*IF(特征计算_周度!B1419="",0,特征计算_周度!B1419)+0.25*IF(特征计算_周度!C1419="",0,特征计算_周度!C1419)+0.15*IF(特征计算_周度!D1419="",0,特征计算_周度!D1419)+0.15*IF(特征计算_周度!E1419="",0,特征计算_周度!E1419)+0.2*IF(特征计算_周度!F1419="",0,特征计算_周度!F1419))</f>
        <v/>
      </c>
      <c r="C1421" s="128">
        <f>IF(B1421="","",IF(OR(IF(特征计算_周度!B1419="",FALSE,特征计算_周度!B1419&gt;2),IF(特征计算_周度!C1419="",FALSE,特征计算_周度!C1419&gt;2),IF(特征计算_周度!G1419="",FALSE,特征计算_周度!G1419&gt;2),IF(特征计算_周度!E1419="",FALSE,特征计算_周度!E1419&gt;2),IF(特征计算_周度!F1419="",FALSE,特征计算_周度!F1419&gt;2)),MAX(B1421,MAX(IF(特征计算_周度!B1419="",0,特征计算_周度!B1419),IF(特征计算_周度!C1419="",0,特征计算_周度!C1419),IF(特征计算_周度!G1419="",0,特征计算_周度!G1419),IF(特征计算_周度!E1419="",0,特征计算_周度!E1419),IF(特征计算_周度!F1419="",0,特征计算_周度!F1419))),B1421))</f>
        <v/>
      </c>
      <c r="D1421" s="129">
        <f>原始数据_周度!B1419</f>
        <v/>
      </c>
      <c r="E1421" s="157">
        <f>IF(D1421="","",D1421/MAX(D$4:D1421)-1)</f>
        <v/>
      </c>
    </row>
    <row r="1422">
      <c r="A1422" s="127">
        <f>原始数据_周度!A1420</f>
        <v/>
      </c>
      <c r="B1422" s="128">
        <f>IF(特征计算_周度!B1420="","",0.25*IF(特征计算_周度!B1420="",0,特征计算_周度!B1420)+0.25*IF(特征计算_周度!C1420="",0,特征计算_周度!C1420)+0.15*IF(特征计算_周度!D1420="",0,特征计算_周度!D1420)+0.15*IF(特征计算_周度!E1420="",0,特征计算_周度!E1420)+0.2*IF(特征计算_周度!F1420="",0,特征计算_周度!F1420))</f>
        <v/>
      </c>
      <c r="C1422" s="128">
        <f>IF(B1422="","",IF(OR(IF(特征计算_周度!B1420="",FALSE,特征计算_周度!B1420&gt;2),IF(特征计算_周度!C1420="",FALSE,特征计算_周度!C1420&gt;2),IF(特征计算_周度!G1420="",FALSE,特征计算_周度!G1420&gt;2),IF(特征计算_周度!E1420="",FALSE,特征计算_周度!E1420&gt;2),IF(特征计算_周度!F1420="",FALSE,特征计算_周度!F1420&gt;2)),MAX(B1422,MAX(IF(特征计算_周度!B1420="",0,特征计算_周度!B1420),IF(特征计算_周度!C1420="",0,特征计算_周度!C1420),IF(特征计算_周度!G1420="",0,特征计算_周度!G1420),IF(特征计算_周度!E1420="",0,特征计算_周度!E1420),IF(特征计算_周度!F1420="",0,特征计算_周度!F1420))),B1422))</f>
        <v/>
      </c>
      <c r="D1422" s="129">
        <f>原始数据_周度!B1420</f>
        <v/>
      </c>
      <c r="E1422" s="157">
        <f>IF(D1422="","",D1422/MAX(D$4:D1422)-1)</f>
        <v/>
      </c>
    </row>
    <row r="1423">
      <c r="A1423" s="127">
        <f>原始数据_周度!A1421</f>
        <v/>
      </c>
      <c r="B1423" s="128">
        <f>IF(特征计算_周度!B1421="","",0.25*IF(特征计算_周度!B1421="",0,特征计算_周度!B1421)+0.25*IF(特征计算_周度!C1421="",0,特征计算_周度!C1421)+0.15*IF(特征计算_周度!D1421="",0,特征计算_周度!D1421)+0.15*IF(特征计算_周度!E1421="",0,特征计算_周度!E1421)+0.2*IF(特征计算_周度!F1421="",0,特征计算_周度!F1421))</f>
        <v/>
      </c>
      <c r="C1423" s="128">
        <f>IF(B1423="","",IF(OR(IF(特征计算_周度!B1421="",FALSE,特征计算_周度!B1421&gt;2),IF(特征计算_周度!C1421="",FALSE,特征计算_周度!C1421&gt;2),IF(特征计算_周度!G1421="",FALSE,特征计算_周度!G1421&gt;2),IF(特征计算_周度!E1421="",FALSE,特征计算_周度!E1421&gt;2),IF(特征计算_周度!F1421="",FALSE,特征计算_周度!F1421&gt;2)),MAX(B1423,MAX(IF(特征计算_周度!B1421="",0,特征计算_周度!B1421),IF(特征计算_周度!C1421="",0,特征计算_周度!C1421),IF(特征计算_周度!G1421="",0,特征计算_周度!G1421),IF(特征计算_周度!E1421="",0,特征计算_周度!E1421),IF(特征计算_周度!F1421="",0,特征计算_周度!F1421))),B1423))</f>
        <v/>
      </c>
      <c r="D1423" s="129">
        <f>原始数据_周度!B1421</f>
        <v/>
      </c>
      <c r="E1423" s="157">
        <f>IF(D1423="","",D1423/MAX(D$4:D1423)-1)</f>
        <v/>
      </c>
    </row>
    <row r="1424">
      <c r="A1424" s="127">
        <f>原始数据_周度!A1422</f>
        <v/>
      </c>
      <c r="B1424" s="128">
        <f>IF(特征计算_周度!B1422="","",0.25*IF(特征计算_周度!B1422="",0,特征计算_周度!B1422)+0.25*IF(特征计算_周度!C1422="",0,特征计算_周度!C1422)+0.15*IF(特征计算_周度!D1422="",0,特征计算_周度!D1422)+0.15*IF(特征计算_周度!E1422="",0,特征计算_周度!E1422)+0.2*IF(特征计算_周度!F1422="",0,特征计算_周度!F1422))</f>
        <v/>
      </c>
      <c r="C1424" s="128">
        <f>IF(B1424="","",IF(OR(IF(特征计算_周度!B1422="",FALSE,特征计算_周度!B1422&gt;2),IF(特征计算_周度!C1422="",FALSE,特征计算_周度!C1422&gt;2),IF(特征计算_周度!G1422="",FALSE,特征计算_周度!G1422&gt;2),IF(特征计算_周度!E1422="",FALSE,特征计算_周度!E1422&gt;2),IF(特征计算_周度!F1422="",FALSE,特征计算_周度!F1422&gt;2)),MAX(B1424,MAX(IF(特征计算_周度!B1422="",0,特征计算_周度!B1422),IF(特征计算_周度!C1422="",0,特征计算_周度!C1422),IF(特征计算_周度!G1422="",0,特征计算_周度!G1422),IF(特征计算_周度!E1422="",0,特征计算_周度!E1422),IF(特征计算_周度!F1422="",0,特征计算_周度!F1422))),B1424))</f>
        <v/>
      </c>
      <c r="D1424" s="129">
        <f>原始数据_周度!B1422</f>
        <v/>
      </c>
      <c r="E1424" s="157">
        <f>IF(D1424="","",D1424/MAX(D$4:D1424)-1)</f>
        <v/>
      </c>
    </row>
    <row r="1425">
      <c r="A1425" s="127">
        <f>原始数据_周度!A1423</f>
        <v/>
      </c>
      <c r="B1425" s="128">
        <f>IF(特征计算_周度!B1423="","",0.25*IF(特征计算_周度!B1423="",0,特征计算_周度!B1423)+0.25*IF(特征计算_周度!C1423="",0,特征计算_周度!C1423)+0.15*IF(特征计算_周度!D1423="",0,特征计算_周度!D1423)+0.15*IF(特征计算_周度!E1423="",0,特征计算_周度!E1423)+0.2*IF(特征计算_周度!F1423="",0,特征计算_周度!F1423))</f>
        <v/>
      </c>
      <c r="C1425" s="128">
        <f>IF(B1425="","",IF(OR(IF(特征计算_周度!B1423="",FALSE,特征计算_周度!B1423&gt;2),IF(特征计算_周度!C1423="",FALSE,特征计算_周度!C1423&gt;2),IF(特征计算_周度!G1423="",FALSE,特征计算_周度!G1423&gt;2),IF(特征计算_周度!E1423="",FALSE,特征计算_周度!E1423&gt;2),IF(特征计算_周度!F1423="",FALSE,特征计算_周度!F1423&gt;2)),MAX(B1425,MAX(IF(特征计算_周度!B1423="",0,特征计算_周度!B1423),IF(特征计算_周度!C1423="",0,特征计算_周度!C1423),IF(特征计算_周度!G1423="",0,特征计算_周度!G1423),IF(特征计算_周度!E1423="",0,特征计算_周度!E1423),IF(特征计算_周度!F1423="",0,特征计算_周度!F1423))),B1425))</f>
        <v/>
      </c>
      <c r="D1425" s="129">
        <f>原始数据_周度!B1423</f>
        <v/>
      </c>
      <c r="E1425" s="157">
        <f>IF(D1425="","",D1425/MAX(D$4:D1425)-1)</f>
        <v/>
      </c>
    </row>
    <row r="1426">
      <c r="A1426" s="127">
        <f>原始数据_周度!A1424</f>
        <v/>
      </c>
      <c r="B1426" s="128">
        <f>IF(特征计算_周度!B1424="","",0.25*IF(特征计算_周度!B1424="",0,特征计算_周度!B1424)+0.25*IF(特征计算_周度!C1424="",0,特征计算_周度!C1424)+0.15*IF(特征计算_周度!D1424="",0,特征计算_周度!D1424)+0.15*IF(特征计算_周度!E1424="",0,特征计算_周度!E1424)+0.2*IF(特征计算_周度!F1424="",0,特征计算_周度!F1424))</f>
        <v/>
      </c>
      <c r="C1426" s="128">
        <f>IF(B1426="","",IF(OR(IF(特征计算_周度!B1424="",FALSE,特征计算_周度!B1424&gt;2),IF(特征计算_周度!C1424="",FALSE,特征计算_周度!C1424&gt;2),IF(特征计算_周度!G1424="",FALSE,特征计算_周度!G1424&gt;2),IF(特征计算_周度!E1424="",FALSE,特征计算_周度!E1424&gt;2),IF(特征计算_周度!F1424="",FALSE,特征计算_周度!F1424&gt;2)),MAX(B1426,MAX(IF(特征计算_周度!B1424="",0,特征计算_周度!B1424),IF(特征计算_周度!C1424="",0,特征计算_周度!C1424),IF(特征计算_周度!G1424="",0,特征计算_周度!G1424),IF(特征计算_周度!E1424="",0,特征计算_周度!E1424),IF(特征计算_周度!F1424="",0,特征计算_周度!F1424))),B1426))</f>
        <v/>
      </c>
      <c r="D1426" s="129">
        <f>原始数据_周度!B1424</f>
        <v/>
      </c>
      <c r="E1426" s="157">
        <f>IF(D1426="","",D1426/MAX(D$4:D1426)-1)</f>
        <v/>
      </c>
    </row>
    <row r="1427">
      <c r="A1427" s="127">
        <f>原始数据_周度!A1425</f>
        <v/>
      </c>
      <c r="B1427" s="128">
        <f>IF(特征计算_周度!B1425="","",0.25*IF(特征计算_周度!B1425="",0,特征计算_周度!B1425)+0.25*IF(特征计算_周度!C1425="",0,特征计算_周度!C1425)+0.15*IF(特征计算_周度!D1425="",0,特征计算_周度!D1425)+0.15*IF(特征计算_周度!E1425="",0,特征计算_周度!E1425)+0.2*IF(特征计算_周度!F1425="",0,特征计算_周度!F1425))</f>
        <v/>
      </c>
      <c r="C1427" s="128">
        <f>IF(B1427="","",IF(OR(IF(特征计算_周度!B1425="",FALSE,特征计算_周度!B1425&gt;2),IF(特征计算_周度!C1425="",FALSE,特征计算_周度!C1425&gt;2),IF(特征计算_周度!G1425="",FALSE,特征计算_周度!G1425&gt;2),IF(特征计算_周度!E1425="",FALSE,特征计算_周度!E1425&gt;2),IF(特征计算_周度!F1425="",FALSE,特征计算_周度!F1425&gt;2)),MAX(B1427,MAX(IF(特征计算_周度!B1425="",0,特征计算_周度!B1425),IF(特征计算_周度!C1425="",0,特征计算_周度!C1425),IF(特征计算_周度!G1425="",0,特征计算_周度!G1425),IF(特征计算_周度!E1425="",0,特征计算_周度!E1425),IF(特征计算_周度!F1425="",0,特征计算_周度!F1425))),B1427))</f>
        <v/>
      </c>
      <c r="D1427" s="129">
        <f>原始数据_周度!B1425</f>
        <v/>
      </c>
      <c r="E1427" s="157">
        <f>IF(D1427="","",D1427/MAX(D$4:D1427)-1)</f>
        <v/>
      </c>
    </row>
    <row r="1428">
      <c r="A1428" s="127">
        <f>原始数据_周度!A1426</f>
        <v/>
      </c>
      <c r="B1428" s="128">
        <f>IF(特征计算_周度!B1426="","",0.25*IF(特征计算_周度!B1426="",0,特征计算_周度!B1426)+0.25*IF(特征计算_周度!C1426="",0,特征计算_周度!C1426)+0.15*IF(特征计算_周度!D1426="",0,特征计算_周度!D1426)+0.15*IF(特征计算_周度!E1426="",0,特征计算_周度!E1426)+0.2*IF(特征计算_周度!F1426="",0,特征计算_周度!F1426))</f>
        <v/>
      </c>
      <c r="C1428" s="128">
        <f>IF(B1428="","",IF(OR(IF(特征计算_周度!B1426="",FALSE,特征计算_周度!B1426&gt;2),IF(特征计算_周度!C1426="",FALSE,特征计算_周度!C1426&gt;2),IF(特征计算_周度!G1426="",FALSE,特征计算_周度!G1426&gt;2),IF(特征计算_周度!E1426="",FALSE,特征计算_周度!E1426&gt;2),IF(特征计算_周度!F1426="",FALSE,特征计算_周度!F1426&gt;2)),MAX(B1428,MAX(IF(特征计算_周度!B1426="",0,特征计算_周度!B1426),IF(特征计算_周度!C1426="",0,特征计算_周度!C1426),IF(特征计算_周度!G1426="",0,特征计算_周度!G1426),IF(特征计算_周度!E1426="",0,特征计算_周度!E1426),IF(特征计算_周度!F1426="",0,特征计算_周度!F1426))),B1428))</f>
        <v/>
      </c>
      <c r="D1428" s="129">
        <f>原始数据_周度!B1426</f>
        <v/>
      </c>
      <c r="E1428" s="157">
        <f>IF(D1428="","",D1428/MAX(D$4:D1428)-1)</f>
        <v/>
      </c>
    </row>
    <row r="1429">
      <c r="A1429" s="127">
        <f>原始数据_周度!A1427</f>
        <v/>
      </c>
      <c r="B1429" s="128">
        <f>IF(特征计算_周度!B1427="","",0.25*IF(特征计算_周度!B1427="",0,特征计算_周度!B1427)+0.25*IF(特征计算_周度!C1427="",0,特征计算_周度!C1427)+0.15*IF(特征计算_周度!D1427="",0,特征计算_周度!D1427)+0.15*IF(特征计算_周度!E1427="",0,特征计算_周度!E1427)+0.2*IF(特征计算_周度!F1427="",0,特征计算_周度!F1427))</f>
        <v/>
      </c>
      <c r="C1429" s="128">
        <f>IF(B1429="","",IF(OR(IF(特征计算_周度!B1427="",FALSE,特征计算_周度!B1427&gt;2),IF(特征计算_周度!C1427="",FALSE,特征计算_周度!C1427&gt;2),IF(特征计算_周度!G1427="",FALSE,特征计算_周度!G1427&gt;2),IF(特征计算_周度!E1427="",FALSE,特征计算_周度!E1427&gt;2),IF(特征计算_周度!F1427="",FALSE,特征计算_周度!F1427&gt;2)),MAX(B1429,MAX(IF(特征计算_周度!B1427="",0,特征计算_周度!B1427),IF(特征计算_周度!C1427="",0,特征计算_周度!C1427),IF(特征计算_周度!G1427="",0,特征计算_周度!G1427),IF(特征计算_周度!E1427="",0,特征计算_周度!E1427),IF(特征计算_周度!F1427="",0,特征计算_周度!F1427))),B1429))</f>
        <v/>
      </c>
      <c r="D1429" s="129">
        <f>原始数据_周度!B1427</f>
        <v/>
      </c>
      <c r="E1429" s="157">
        <f>IF(D1429="","",D1429/MAX(D$4:D1429)-1)</f>
        <v/>
      </c>
    </row>
    <row r="1430">
      <c r="A1430" s="127">
        <f>原始数据_周度!A1428</f>
        <v/>
      </c>
      <c r="B1430" s="128">
        <f>IF(特征计算_周度!B1428="","",0.25*IF(特征计算_周度!B1428="",0,特征计算_周度!B1428)+0.25*IF(特征计算_周度!C1428="",0,特征计算_周度!C1428)+0.15*IF(特征计算_周度!D1428="",0,特征计算_周度!D1428)+0.15*IF(特征计算_周度!E1428="",0,特征计算_周度!E1428)+0.2*IF(特征计算_周度!F1428="",0,特征计算_周度!F1428))</f>
        <v/>
      </c>
      <c r="C1430" s="128">
        <f>IF(B1430="","",IF(OR(IF(特征计算_周度!B1428="",FALSE,特征计算_周度!B1428&gt;2),IF(特征计算_周度!C1428="",FALSE,特征计算_周度!C1428&gt;2),IF(特征计算_周度!G1428="",FALSE,特征计算_周度!G1428&gt;2),IF(特征计算_周度!E1428="",FALSE,特征计算_周度!E1428&gt;2),IF(特征计算_周度!F1428="",FALSE,特征计算_周度!F1428&gt;2)),MAX(B1430,MAX(IF(特征计算_周度!B1428="",0,特征计算_周度!B1428),IF(特征计算_周度!C1428="",0,特征计算_周度!C1428),IF(特征计算_周度!G1428="",0,特征计算_周度!G1428),IF(特征计算_周度!E1428="",0,特征计算_周度!E1428),IF(特征计算_周度!F1428="",0,特征计算_周度!F1428))),B1430))</f>
        <v/>
      </c>
      <c r="D1430" s="129">
        <f>原始数据_周度!B1428</f>
        <v/>
      </c>
      <c r="E1430" s="157">
        <f>IF(D1430="","",D1430/MAX(D$4:D1430)-1)</f>
        <v/>
      </c>
    </row>
    <row r="1431">
      <c r="A1431" s="127">
        <f>原始数据_周度!A1429</f>
        <v/>
      </c>
      <c r="B1431" s="128">
        <f>IF(特征计算_周度!B1429="","",0.25*IF(特征计算_周度!B1429="",0,特征计算_周度!B1429)+0.25*IF(特征计算_周度!C1429="",0,特征计算_周度!C1429)+0.15*IF(特征计算_周度!D1429="",0,特征计算_周度!D1429)+0.15*IF(特征计算_周度!E1429="",0,特征计算_周度!E1429)+0.2*IF(特征计算_周度!F1429="",0,特征计算_周度!F1429))</f>
        <v/>
      </c>
      <c r="C1431" s="128">
        <f>IF(B1431="","",IF(OR(IF(特征计算_周度!B1429="",FALSE,特征计算_周度!B1429&gt;2),IF(特征计算_周度!C1429="",FALSE,特征计算_周度!C1429&gt;2),IF(特征计算_周度!G1429="",FALSE,特征计算_周度!G1429&gt;2),IF(特征计算_周度!E1429="",FALSE,特征计算_周度!E1429&gt;2),IF(特征计算_周度!F1429="",FALSE,特征计算_周度!F1429&gt;2)),MAX(B1431,MAX(IF(特征计算_周度!B1429="",0,特征计算_周度!B1429),IF(特征计算_周度!C1429="",0,特征计算_周度!C1429),IF(特征计算_周度!G1429="",0,特征计算_周度!G1429),IF(特征计算_周度!E1429="",0,特征计算_周度!E1429),IF(特征计算_周度!F1429="",0,特征计算_周度!F1429))),B1431))</f>
        <v/>
      </c>
      <c r="D1431" s="129">
        <f>原始数据_周度!B1429</f>
        <v/>
      </c>
      <c r="E1431" s="157">
        <f>IF(D1431="","",D1431/MAX(D$4:D1431)-1)</f>
        <v/>
      </c>
    </row>
    <row r="1432">
      <c r="A1432" s="127">
        <f>原始数据_周度!A1430</f>
        <v/>
      </c>
      <c r="B1432" s="128">
        <f>IF(特征计算_周度!B1430="","",0.25*IF(特征计算_周度!B1430="",0,特征计算_周度!B1430)+0.25*IF(特征计算_周度!C1430="",0,特征计算_周度!C1430)+0.15*IF(特征计算_周度!D1430="",0,特征计算_周度!D1430)+0.15*IF(特征计算_周度!E1430="",0,特征计算_周度!E1430)+0.2*IF(特征计算_周度!F1430="",0,特征计算_周度!F1430))</f>
        <v/>
      </c>
      <c r="C1432" s="128">
        <f>IF(B1432="","",IF(OR(IF(特征计算_周度!B1430="",FALSE,特征计算_周度!B1430&gt;2),IF(特征计算_周度!C1430="",FALSE,特征计算_周度!C1430&gt;2),IF(特征计算_周度!G1430="",FALSE,特征计算_周度!G1430&gt;2),IF(特征计算_周度!E1430="",FALSE,特征计算_周度!E1430&gt;2),IF(特征计算_周度!F1430="",FALSE,特征计算_周度!F1430&gt;2)),MAX(B1432,MAX(IF(特征计算_周度!B1430="",0,特征计算_周度!B1430),IF(特征计算_周度!C1430="",0,特征计算_周度!C1430),IF(特征计算_周度!G1430="",0,特征计算_周度!G1430),IF(特征计算_周度!E1430="",0,特征计算_周度!E1430),IF(特征计算_周度!F1430="",0,特征计算_周度!F1430))),B1432))</f>
        <v/>
      </c>
      <c r="D1432" s="129">
        <f>原始数据_周度!B1430</f>
        <v/>
      </c>
      <c r="E1432" s="157">
        <f>IF(D1432="","",D1432/MAX(D$4:D1432)-1)</f>
        <v/>
      </c>
    </row>
    <row r="1433">
      <c r="A1433" s="127">
        <f>原始数据_周度!A1431</f>
        <v/>
      </c>
      <c r="B1433" s="128">
        <f>IF(特征计算_周度!B1431="","",0.25*IF(特征计算_周度!B1431="",0,特征计算_周度!B1431)+0.25*IF(特征计算_周度!C1431="",0,特征计算_周度!C1431)+0.15*IF(特征计算_周度!D1431="",0,特征计算_周度!D1431)+0.15*IF(特征计算_周度!E1431="",0,特征计算_周度!E1431)+0.2*IF(特征计算_周度!F1431="",0,特征计算_周度!F1431))</f>
        <v/>
      </c>
      <c r="C1433" s="128">
        <f>IF(B1433="","",IF(OR(IF(特征计算_周度!B1431="",FALSE,特征计算_周度!B1431&gt;2),IF(特征计算_周度!C1431="",FALSE,特征计算_周度!C1431&gt;2),IF(特征计算_周度!G1431="",FALSE,特征计算_周度!G1431&gt;2),IF(特征计算_周度!E1431="",FALSE,特征计算_周度!E1431&gt;2),IF(特征计算_周度!F1431="",FALSE,特征计算_周度!F1431&gt;2)),MAX(B1433,MAX(IF(特征计算_周度!B1431="",0,特征计算_周度!B1431),IF(特征计算_周度!C1431="",0,特征计算_周度!C1431),IF(特征计算_周度!G1431="",0,特征计算_周度!G1431),IF(特征计算_周度!E1431="",0,特征计算_周度!E1431),IF(特征计算_周度!F1431="",0,特征计算_周度!F1431))),B1433))</f>
        <v/>
      </c>
      <c r="D1433" s="129">
        <f>原始数据_周度!B1431</f>
        <v/>
      </c>
      <c r="E1433" s="157">
        <f>IF(D1433="","",D1433/MAX(D$4:D1433)-1)</f>
        <v/>
      </c>
    </row>
    <row r="1434">
      <c r="A1434" s="127">
        <f>原始数据_周度!A1432</f>
        <v/>
      </c>
      <c r="B1434" s="128">
        <f>IF(特征计算_周度!B1432="","",0.25*IF(特征计算_周度!B1432="",0,特征计算_周度!B1432)+0.25*IF(特征计算_周度!C1432="",0,特征计算_周度!C1432)+0.15*IF(特征计算_周度!D1432="",0,特征计算_周度!D1432)+0.15*IF(特征计算_周度!E1432="",0,特征计算_周度!E1432)+0.2*IF(特征计算_周度!F1432="",0,特征计算_周度!F1432))</f>
        <v/>
      </c>
      <c r="C1434" s="128">
        <f>IF(B1434="","",IF(OR(IF(特征计算_周度!B1432="",FALSE,特征计算_周度!B1432&gt;2),IF(特征计算_周度!C1432="",FALSE,特征计算_周度!C1432&gt;2),IF(特征计算_周度!G1432="",FALSE,特征计算_周度!G1432&gt;2),IF(特征计算_周度!E1432="",FALSE,特征计算_周度!E1432&gt;2),IF(特征计算_周度!F1432="",FALSE,特征计算_周度!F1432&gt;2)),MAX(B1434,MAX(IF(特征计算_周度!B1432="",0,特征计算_周度!B1432),IF(特征计算_周度!C1432="",0,特征计算_周度!C1432),IF(特征计算_周度!G1432="",0,特征计算_周度!G1432),IF(特征计算_周度!E1432="",0,特征计算_周度!E1432),IF(特征计算_周度!F1432="",0,特征计算_周度!F1432))),B1434))</f>
        <v/>
      </c>
      <c r="D1434" s="129">
        <f>原始数据_周度!B1432</f>
        <v/>
      </c>
      <c r="E1434" s="157">
        <f>IF(D1434="","",D1434/MAX(D$4:D1434)-1)</f>
        <v/>
      </c>
    </row>
    <row r="1435">
      <c r="A1435" s="127">
        <f>原始数据_周度!A1433</f>
        <v/>
      </c>
      <c r="B1435" s="128">
        <f>IF(特征计算_周度!B1433="","",0.25*IF(特征计算_周度!B1433="",0,特征计算_周度!B1433)+0.25*IF(特征计算_周度!C1433="",0,特征计算_周度!C1433)+0.15*IF(特征计算_周度!D1433="",0,特征计算_周度!D1433)+0.15*IF(特征计算_周度!E1433="",0,特征计算_周度!E1433)+0.2*IF(特征计算_周度!F1433="",0,特征计算_周度!F1433))</f>
        <v/>
      </c>
      <c r="C1435" s="128">
        <f>IF(B1435="","",IF(OR(IF(特征计算_周度!B1433="",FALSE,特征计算_周度!B1433&gt;2),IF(特征计算_周度!C1433="",FALSE,特征计算_周度!C1433&gt;2),IF(特征计算_周度!G1433="",FALSE,特征计算_周度!G1433&gt;2),IF(特征计算_周度!E1433="",FALSE,特征计算_周度!E1433&gt;2),IF(特征计算_周度!F1433="",FALSE,特征计算_周度!F1433&gt;2)),MAX(B1435,MAX(IF(特征计算_周度!B1433="",0,特征计算_周度!B1433),IF(特征计算_周度!C1433="",0,特征计算_周度!C1433),IF(特征计算_周度!G1433="",0,特征计算_周度!G1433),IF(特征计算_周度!E1433="",0,特征计算_周度!E1433),IF(特征计算_周度!F1433="",0,特征计算_周度!F1433))),B1435))</f>
        <v/>
      </c>
      <c r="D1435" s="129">
        <f>原始数据_周度!B1433</f>
        <v/>
      </c>
      <c r="E1435" s="157">
        <f>IF(D1435="","",D1435/MAX(D$4:D1435)-1)</f>
        <v/>
      </c>
    </row>
    <row r="1436">
      <c r="A1436" s="127">
        <f>原始数据_周度!A1434</f>
        <v/>
      </c>
      <c r="B1436" s="128">
        <f>IF(特征计算_周度!B1434="","",0.25*IF(特征计算_周度!B1434="",0,特征计算_周度!B1434)+0.25*IF(特征计算_周度!C1434="",0,特征计算_周度!C1434)+0.15*IF(特征计算_周度!D1434="",0,特征计算_周度!D1434)+0.15*IF(特征计算_周度!E1434="",0,特征计算_周度!E1434)+0.2*IF(特征计算_周度!F1434="",0,特征计算_周度!F1434))</f>
        <v/>
      </c>
      <c r="C1436" s="128">
        <f>IF(B1436="","",IF(OR(IF(特征计算_周度!B1434="",FALSE,特征计算_周度!B1434&gt;2),IF(特征计算_周度!C1434="",FALSE,特征计算_周度!C1434&gt;2),IF(特征计算_周度!G1434="",FALSE,特征计算_周度!G1434&gt;2),IF(特征计算_周度!E1434="",FALSE,特征计算_周度!E1434&gt;2),IF(特征计算_周度!F1434="",FALSE,特征计算_周度!F1434&gt;2)),MAX(B1436,MAX(IF(特征计算_周度!B1434="",0,特征计算_周度!B1434),IF(特征计算_周度!C1434="",0,特征计算_周度!C1434),IF(特征计算_周度!G1434="",0,特征计算_周度!G1434),IF(特征计算_周度!E1434="",0,特征计算_周度!E1434),IF(特征计算_周度!F1434="",0,特征计算_周度!F1434))),B1436))</f>
        <v/>
      </c>
      <c r="D1436" s="129">
        <f>原始数据_周度!B1434</f>
        <v/>
      </c>
      <c r="E1436" s="157">
        <f>IF(D1436="","",D1436/MAX(D$4:D1436)-1)</f>
        <v/>
      </c>
    </row>
    <row r="1437">
      <c r="A1437" s="127">
        <f>原始数据_周度!A1435</f>
        <v/>
      </c>
      <c r="B1437" s="128">
        <f>IF(特征计算_周度!B1435="","",0.25*IF(特征计算_周度!B1435="",0,特征计算_周度!B1435)+0.25*IF(特征计算_周度!C1435="",0,特征计算_周度!C1435)+0.15*IF(特征计算_周度!D1435="",0,特征计算_周度!D1435)+0.15*IF(特征计算_周度!E1435="",0,特征计算_周度!E1435)+0.2*IF(特征计算_周度!F1435="",0,特征计算_周度!F1435))</f>
        <v/>
      </c>
      <c r="C1437" s="128">
        <f>IF(B1437="","",IF(OR(IF(特征计算_周度!B1435="",FALSE,特征计算_周度!B1435&gt;2),IF(特征计算_周度!C1435="",FALSE,特征计算_周度!C1435&gt;2),IF(特征计算_周度!G1435="",FALSE,特征计算_周度!G1435&gt;2),IF(特征计算_周度!E1435="",FALSE,特征计算_周度!E1435&gt;2),IF(特征计算_周度!F1435="",FALSE,特征计算_周度!F1435&gt;2)),MAX(B1437,MAX(IF(特征计算_周度!B1435="",0,特征计算_周度!B1435),IF(特征计算_周度!C1435="",0,特征计算_周度!C1435),IF(特征计算_周度!G1435="",0,特征计算_周度!G1435),IF(特征计算_周度!E1435="",0,特征计算_周度!E1435),IF(特征计算_周度!F1435="",0,特征计算_周度!F1435))),B1437))</f>
        <v/>
      </c>
      <c r="D1437" s="129">
        <f>原始数据_周度!B1435</f>
        <v/>
      </c>
      <c r="E1437" s="157">
        <f>IF(D1437="","",D1437/MAX(D$4:D1437)-1)</f>
        <v/>
      </c>
    </row>
    <row r="1438">
      <c r="A1438" s="127">
        <f>原始数据_周度!A1436</f>
        <v/>
      </c>
      <c r="B1438" s="128">
        <f>IF(特征计算_周度!B1436="","",0.25*IF(特征计算_周度!B1436="",0,特征计算_周度!B1436)+0.25*IF(特征计算_周度!C1436="",0,特征计算_周度!C1436)+0.15*IF(特征计算_周度!D1436="",0,特征计算_周度!D1436)+0.15*IF(特征计算_周度!E1436="",0,特征计算_周度!E1436)+0.2*IF(特征计算_周度!F1436="",0,特征计算_周度!F1436))</f>
        <v/>
      </c>
      <c r="C1438" s="128">
        <f>IF(B1438="","",IF(OR(IF(特征计算_周度!B1436="",FALSE,特征计算_周度!B1436&gt;2),IF(特征计算_周度!C1436="",FALSE,特征计算_周度!C1436&gt;2),IF(特征计算_周度!G1436="",FALSE,特征计算_周度!G1436&gt;2),IF(特征计算_周度!E1436="",FALSE,特征计算_周度!E1436&gt;2),IF(特征计算_周度!F1436="",FALSE,特征计算_周度!F1436&gt;2)),MAX(B1438,MAX(IF(特征计算_周度!B1436="",0,特征计算_周度!B1436),IF(特征计算_周度!C1436="",0,特征计算_周度!C1436),IF(特征计算_周度!G1436="",0,特征计算_周度!G1436),IF(特征计算_周度!E1436="",0,特征计算_周度!E1436),IF(特征计算_周度!F1436="",0,特征计算_周度!F1436))),B1438))</f>
        <v/>
      </c>
      <c r="D1438" s="129">
        <f>原始数据_周度!B1436</f>
        <v/>
      </c>
      <c r="E1438" s="157">
        <f>IF(D1438="","",D1438/MAX(D$4:D1438)-1)</f>
        <v/>
      </c>
    </row>
    <row r="1439">
      <c r="A1439" s="127">
        <f>原始数据_周度!A1437</f>
        <v/>
      </c>
      <c r="B1439" s="128">
        <f>IF(特征计算_周度!B1437="","",0.25*IF(特征计算_周度!B1437="",0,特征计算_周度!B1437)+0.25*IF(特征计算_周度!C1437="",0,特征计算_周度!C1437)+0.15*IF(特征计算_周度!D1437="",0,特征计算_周度!D1437)+0.15*IF(特征计算_周度!E1437="",0,特征计算_周度!E1437)+0.2*IF(特征计算_周度!F1437="",0,特征计算_周度!F1437))</f>
        <v/>
      </c>
      <c r="C1439" s="128">
        <f>IF(B1439="","",IF(OR(IF(特征计算_周度!B1437="",FALSE,特征计算_周度!B1437&gt;2),IF(特征计算_周度!C1437="",FALSE,特征计算_周度!C1437&gt;2),IF(特征计算_周度!G1437="",FALSE,特征计算_周度!G1437&gt;2),IF(特征计算_周度!E1437="",FALSE,特征计算_周度!E1437&gt;2),IF(特征计算_周度!F1437="",FALSE,特征计算_周度!F1437&gt;2)),MAX(B1439,MAX(IF(特征计算_周度!B1437="",0,特征计算_周度!B1437),IF(特征计算_周度!C1437="",0,特征计算_周度!C1437),IF(特征计算_周度!G1437="",0,特征计算_周度!G1437),IF(特征计算_周度!E1437="",0,特征计算_周度!E1437),IF(特征计算_周度!F1437="",0,特征计算_周度!F1437))),B1439))</f>
        <v/>
      </c>
      <c r="D1439" s="129">
        <f>原始数据_周度!B1437</f>
        <v/>
      </c>
      <c r="E1439" s="157">
        <f>IF(D1439="","",D1439/MAX(D$4:D1439)-1)</f>
        <v/>
      </c>
    </row>
    <row r="1440">
      <c r="A1440" s="127">
        <f>原始数据_周度!A1438</f>
        <v/>
      </c>
      <c r="B1440" s="128">
        <f>IF(特征计算_周度!B1438="","",0.25*IF(特征计算_周度!B1438="",0,特征计算_周度!B1438)+0.25*IF(特征计算_周度!C1438="",0,特征计算_周度!C1438)+0.15*IF(特征计算_周度!D1438="",0,特征计算_周度!D1438)+0.15*IF(特征计算_周度!E1438="",0,特征计算_周度!E1438)+0.2*IF(特征计算_周度!F1438="",0,特征计算_周度!F1438))</f>
        <v/>
      </c>
      <c r="C1440" s="128">
        <f>IF(B1440="","",IF(OR(IF(特征计算_周度!B1438="",FALSE,特征计算_周度!B1438&gt;2),IF(特征计算_周度!C1438="",FALSE,特征计算_周度!C1438&gt;2),IF(特征计算_周度!G1438="",FALSE,特征计算_周度!G1438&gt;2),IF(特征计算_周度!E1438="",FALSE,特征计算_周度!E1438&gt;2),IF(特征计算_周度!F1438="",FALSE,特征计算_周度!F1438&gt;2)),MAX(B1440,MAX(IF(特征计算_周度!B1438="",0,特征计算_周度!B1438),IF(特征计算_周度!C1438="",0,特征计算_周度!C1438),IF(特征计算_周度!G1438="",0,特征计算_周度!G1438),IF(特征计算_周度!E1438="",0,特征计算_周度!E1438),IF(特征计算_周度!F1438="",0,特征计算_周度!F1438))),B1440))</f>
        <v/>
      </c>
      <c r="D1440" s="129">
        <f>原始数据_周度!B1438</f>
        <v/>
      </c>
      <c r="E1440" s="157">
        <f>IF(D1440="","",D1440/MAX(D$4:D1440)-1)</f>
        <v/>
      </c>
    </row>
    <row r="1441">
      <c r="A1441" s="127">
        <f>原始数据_周度!A1439</f>
        <v/>
      </c>
      <c r="B1441" s="128">
        <f>IF(特征计算_周度!B1439="","",0.25*IF(特征计算_周度!B1439="",0,特征计算_周度!B1439)+0.25*IF(特征计算_周度!C1439="",0,特征计算_周度!C1439)+0.15*IF(特征计算_周度!D1439="",0,特征计算_周度!D1439)+0.15*IF(特征计算_周度!E1439="",0,特征计算_周度!E1439)+0.2*IF(特征计算_周度!F1439="",0,特征计算_周度!F1439))</f>
        <v/>
      </c>
      <c r="C1441" s="128">
        <f>IF(B1441="","",IF(OR(IF(特征计算_周度!B1439="",FALSE,特征计算_周度!B1439&gt;2),IF(特征计算_周度!C1439="",FALSE,特征计算_周度!C1439&gt;2),IF(特征计算_周度!G1439="",FALSE,特征计算_周度!G1439&gt;2),IF(特征计算_周度!E1439="",FALSE,特征计算_周度!E1439&gt;2),IF(特征计算_周度!F1439="",FALSE,特征计算_周度!F1439&gt;2)),MAX(B1441,MAX(IF(特征计算_周度!B1439="",0,特征计算_周度!B1439),IF(特征计算_周度!C1439="",0,特征计算_周度!C1439),IF(特征计算_周度!G1439="",0,特征计算_周度!G1439),IF(特征计算_周度!E1439="",0,特征计算_周度!E1439),IF(特征计算_周度!F1439="",0,特征计算_周度!F1439))),B1441))</f>
        <v/>
      </c>
      <c r="D1441" s="129">
        <f>原始数据_周度!B1439</f>
        <v/>
      </c>
      <c r="E1441" s="157">
        <f>IF(D1441="","",D1441/MAX(D$4:D1441)-1)</f>
        <v/>
      </c>
    </row>
    <row r="1442">
      <c r="A1442" s="127">
        <f>原始数据_周度!A1440</f>
        <v/>
      </c>
      <c r="B1442" s="128">
        <f>IF(特征计算_周度!B1440="","",0.25*IF(特征计算_周度!B1440="",0,特征计算_周度!B1440)+0.25*IF(特征计算_周度!C1440="",0,特征计算_周度!C1440)+0.15*IF(特征计算_周度!D1440="",0,特征计算_周度!D1440)+0.15*IF(特征计算_周度!E1440="",0,特征计算_周度!E1440)+0.2*IF(特征计算_周度!F1440="",0,特征计算_周度!F1440))</f>
        <v/>
      </c>
      <c r="C1442" s="128">
        <f>IF(B1442="","",IF(OR(IF(特征计算_周度!B1440="",FALSE,特征计算_周度!B1440&gt;2),IF(特征计算_周度!C1440="",FALSE,特征计算_周度!C1440&gt;2),IF(特征计算_周度!G1440="",FALSE,特征计算_周度!G1440&gt;2),IF(特征计算_周度!E1440="",FALSE,特征计算_周度!E1440&gt;2),IF(特征计算_周度!F1440="",FALSE,特征计算_周度!F1440&gt;2)),MAX(B1442,MAX(IF(特征计算_周度!B1440="",0,特征计算_周度!B1440),IF(特征计算_周度!C1440="",0,特征计算_周度!C1440),IF(特征计算_周度!G1440="",0,特征计算_周度!G1440),IF(特征计算_周度!E1440="",0,特征计算_周度!E1440),IF(特征计算_周度!F1440="",0,特征计算_周度!F1440))),B1442))</f>
        <v/>
      </c>
      <c r="D1442" s="129">
        <f>原始数据_周度!B1440</f>
        <v/>
      </c>
      <c r="E1442" s="157">
        <f>IF(D1442="","",D1442/MAX(D$4:D1442)-1)</f>
        <v/>
      </c>
    </row>
    <row r="1443">
      <c r="A1443" s="127">
        <f>原始数据_周度!A1441</f>
        <v/>
      </c>
      <c r="B1443" s="128">
        <f>IF(特征计算_周度!B1441="","",0.25*IF(特征计算_周度!B1441="",0,特征计算_周度!B1441)+0.25*IF(特征计算_周度!C1441="",0,特征计算_周度!C1441)+0.15*IF(特征计算_周度!D1441="",0,特征计算_周度!D1441)+0.15*IF(特征计算_周度!E1441="",0,特征计算_周度!E1441)+0.2*IF(特征计算_周度!F1441="",0,特征计算_周度!F1441))</f>
        <v/>
      </c>
      <c r="C1443" s="128">
        <f>IF(B1443="","",IF(OR(IF(特征计算_周度!B1441="",FALSE,特征计算_周度!B1441&gt;2),IF(特征计算_周度!C1441="",FALSE,特征计算_周度!C1441&gt;2),IF(特征计算_周度!G1441="",FALSE,特征计算_周度!G1441&gt;2),IF(特征计算_周度!E1441="",FALSE,特征计算_周度!E1441&gt;2),IF(特征计算_周度!F1441="",FALSE,特征计算_周度!F1441&gt;2)),MAX(B1443,MAX(IF(特征计算_周度!B1441="",0,特征计算_周度!B1441),IF(特征计算_周度!C1441="",0,特征计算_周度!C1441),IF(特征计算_周度!G1441="",0,特征计算_周度!G1441),IF(特征计算_周度!E1441="",0,特征计算_周度!E1441),IF(特征计算_周度!F1441="",0,特征计算_周度!F1441))),B1443))</f>
        <v/>
      </c>
      <c r="D1443" s="129">
        <f>原始数据_周度!B1441</f>
        <v/>
      </c>
      <c r="E1443" s="157">
        <f>IF(D1443="","",D1443/MAX(D$4:D1443)-1)</f>
        <v/>
      </c>
    </row>
    <row r="1444">
      <c r="A1444" s="127">
        <f>原始数据_周度!A1442</f>
        <v/>
      </c>
      <c r="B1444" s="128">
        <f>IF(特征计算_周度!B1442="","",0.25*IF(特征计算_周度!B1442="",0,特征计算_周度!B1442)+0.25*IF(特征计算_周度!C1442="",0,特征计算_周度!C1442)+0.15*IF(特征计算_周度!D1442="",0,特征计算_周度!D1442)+0.15*IF(特征计算_周度!E1442="",0,特征计算_周度!E1442)+0.2*IF(特征计算_周度!F1442="",0,特征计算_周度!F1442))</f>
        <v/>
      </c>
      <c r="C1444" s="128">
        <f>IF(B1444="","",IF(OR(IF(特征计算_周度!B1442="",FALSE,特征计算_周度!B1442&gt;2),IF(特征计算_周度!C1442="",FALSE,特征计算_周度!C1442&gt;2),IF(特征计算_周度!G1442="",FALSE,特征计算_周度!G1442&gt;2),IF(特征计算_周度!E1442="",FALSE,特征计算_周度!E1442&gt;2),IF(特征计算_周度!F1442="",FALSE,特征计算_周度!F1442&gt;2)),MAX(B1444,MAX(IF(特征计算_周度!B1442="",0,特征计算_周度!B1442),IF(特征计算_周度!C1442="",0,特征计算_周度!C1442),IF(特征计算_周度!G1442="",0,特征计算_周度!G1442),IF(特征计算_周度!E1442="",0,特征计算_周度!E1442),IF(特征计算_周度!F1442="",0,特征计算_周度!F1442))),B1444))</f>
        <v/>
      </c>
      <c r="D1444" s="129">
        <f>原始数据_周度!B1442</f>
        <v/>
      </c>
      <c r="E1444" s="157">
        <f>IF(D1444="","",D1444/MAX(D$4:D1444)-1)</f>
        <v/>
      </c>
    </row>
    <row r="1445">
      <c r="A1445" s="127">
        <f>原始数据_周度!A1443</f>
        <v/>
      </c>
      <c r="B1445" s="128">
        <f>IF(特征计算_周度!B1443="","",0.25*IF(特征计算_周度!B1443="",0,特征计算_周度!B1443)+0.25*IF(特征计算_周度!C1443="",0,特征计算_周度!C1443)+0.15*IF(特征计算_周度!D1443="",0,特征计算_周度!D1443)+0.15*IF(特征计算_周度!E1443="",0,特征计算_周度!E1443)+0.2*IF(特征计算_周度!F1443="",0,特征计算_周度!F1443))</f>
        <v/>
      </c>
      <c r="C1445" s="128">
        <f>IF(B1445="","",IF(OR(IF(特征计算_周度!B1443="",FALSE,特征计算_周度!B1443&gt;2),IF(特征计算_周度!C1443="",FALSE,特征计算_周度!C1443&gt;2),IF(特征计算_周度!G1443="",FALSE,特征计算_周度!G1443&gt;2),IF(特征计算_周度!E1443="",FALSE,特征计算_周度!E1443&gt;2),IF(特征计算_周度!F1443="",FALSE,特征计算_周度!F1443&gt;2)),MAX(B1445,MAX(IF(特征计算_周度!B1443="",0,特征计算_周度!B1443),IF(特征计算_周度!C1443="",0,特征计算_周度!C1443),IF(特征计算_周度!G1443="",0,特征计算_周度!G1443),IF(特征计算_周度!E1443="",0,特征计算_周度!E1443),IF(特征计算_周度!F1443="",0,特征计算_周度!F1443))),B1445))</f>
        <v/>
      </c>
      <c r="D1445" s="129">
        <f>原始数据_周度!B1443</f>
        <v/>
      </c>
      <c r="E1445" s="157">
        <f>IF(D1445="","",D1445/MAX(D$4:D1445)-1)</f>
        <v/>
      </c>
    </row>
    <row r="1446">
      <c r="A1446" s="127">
        <f>原始数据_周度!A1444</f>
        <v/>
      </c>
      <c r="B1446" s="128">
        <f>IF(特征计算_周度!B1444="","",0.25*IF(特征计算_周度!B1444="",0,特征计算_周度!B1444)+0.25*IF(特征计算_周度!C1444="",0,特征计算_周度!C1444)+0.15*IF(特征计算_周度!D1444="",0,特征计算_周度!D1444)+0.15*IF(特征计算_周度!E1444="",0,特征计算_周度!E1444)+0.2*IF(特征计算_周度!F1444="",0,特征计算_周度!F1444))</f>
        <v/>
      </c>
      <c r="C1446" s="128">
        <f>IF(B1446="","",IF(OR(IF(特征计算_周度!B1444="",FALSE,特征计算_周度!B1444&gt;2),IF(特征计算_周度!C1444="",FALSE,特征计算_周度!C1444&gt;2),IF(特征计算_周度!G1444="",FALSE,特征计算_周度!G1444&gt;2),IF(特征计算_周度!E1444="",FALSE,特征计算_周度!E1444&gt;2),IF(特征计算_周度!F1444="",FALSE,特征计算_周度!F1444&gt;2)),MAX(B1446,MAX(IF(特征计算_周度!B1444="",0,特征计算_周度!B1444),IF(特征计算_周度!C1444="",0,特征计算_周度!C1444),IF(特征计算_周度!G1444="",0,特征计算_周度!G1444),IF(特征计算_周度!E1444="",0,特征计算_周度!E1444),IF(特征计算_周度!F1444="",0,特征计算_周度!F1444))),B1446))</f>
        <v/>
      </c>
      <c r="D1446" s="129">
        <f>原始数据_周度!B1444</f>
        <v/>
      </c>
      <c r="E1446" s="157">
        <f>IF(D1446="","",D1446/MAX(D$4:D1446)-1)</f>
        <v/>
      </c>
    </row>
    <row r="1447">
      <c r="A1447" s="127">
        <f>原始数据_周度!A1445</f>
        <v/>
      </c>
      <c r="B1447" s="128">
        <f>IF(特征计算_周度!B1445="","",0.25*IF(特征计算_周度!B1445="",0,特征计算_周度!B1445)+0.25*IF(特征计算_周度!C1445="",0,特征计算_周度!C1445)+0.15*IF(特征计算_周度!D1445="",0,特征计算_周度!D1445)+0.15*IF(特征计算_周度!E1445="",0,特征计算_周度!E1445)+0.2*IF(特征计算_周度!F1445="",0,特征计算_周度!F1445))</f>
        <v/>
      </c>
      <c r="C1447" s="128">
        <f>IF(B1447="","",IF(OR(IF(特征计算_周度!B1445="",FALSE,特征计算_周度!B1445&gt;2),IF(特征计算_周度!C1445="",FALSE,特征计算_周度!C1445&gt;2),IF(特征计算_周度!G1445="",FALSE,特征计算_周度!G1445&gt;2),IF(特征计算_周度!E1445="",FALSE,特征计算_周度!E1445&gt;2),IF(特征计算_周度!F1445="",FALSE,特征计算_周度!F1445&gt;2)),MAX(B1447,MAX(IF(特征计算_周度!B1445="",0,特征计算_周度!B1445),IF(特征计算_周度!C1445="",0,特征计算_周度!C1445),IF(特征计算_周度!G1445="",0,特征计算_周度!G1445),IF(特征计算_周度!E1445="",0,特征计算_周度!E1445),IF(特征计算_周度!F1445="",0,特征计算_周度!F1445))),B1447))</f>
        <v/>
      </c>
      <c r="D1447" s="129">
        <f>原始数据_周度!B1445</f>
        <v/>
      </c>
      <c r="E1447" s="157">
        <f>IF(D1447="","",D1447/MAX(D$4:D1447)-1)</f>
        <v/>
      </c>
    </row>
    <row r="1448">
      <c r="A1448" s="127">
        <f>原始数据_周度!A1446</f>
        <v/>
      </c>
      <c r="B1448" s="128">
        <f>IF(特征计算_周度!B1446="","",0.25*IF(特征计算_周度!B1446="",0,特征计算_周度!B1446)+0.25*IF(特征计算_周度!C1446="",0,特征计算_周度!C1446)+0.15*IF(特征计算_周度!D1446="",0,特征计算_周度!D1446)+0.15*IF(特征计算_周度!E1446="",0,特征计算_周度!E1446)+0.2*IF(特征计算_周度!F1446="",0,特征计算_周度!F1446))</f>
        <v/>
      </c>
      <c r="C1448" s="128">
        <f>IF(B1448="","",IF(OR(IF(特征计算_周度!B1446="",FALSE,特征计算_周度!B1446&gt;2),IF(特征计算_周度!C1446="",FALSE,特征计算_周度!C1446&gt;2),IF(特征计算_周度!G1446="",FALSE,特征计算_周度!G1446&gt;2),IF(特征计算_周度!E1446="",FALSE,特征计算_周度!E1446&gt;2),IF(特征计算_周度!F1446="",FALSE,特征计算_周度!F1446&gt;2)),MAX(B1448,MAX(IF(特征计算_周度!B1446="",0,特征计算_周度!B1446),IF(特征计算_周度!C1446="",0,特征计算_周度!C1446),IF(特征计算_周度!G1446="",0,特征计算_周度!G1446),IF(特征计算_周度!E1446="",0,特征计算_周度!E1446),IF(特征计算_周度!F1446="",0,特征计算_周度!F1446))),B1448))</f>
        <v/>
      </c>
      <c r="D1448" s="129">
        <f>原始数据_周度!B1446</f>
        <v/>
      </c>
      <c r="E1448" s="157">
        <f>IF(D1448="","",D1448/MAX(D$4:D1448)-1)</f>
        <v/>
      </c>
    </row>
    <row r="1449">
      <c r="A1449" s="127">
        <f>原始数据_周度!A1447</f>
        <v/>
      </c>
      <c r="B1449" s="128">
        <f>IF(特征计算_周度!B1447="","",0.25*IF(特征计算_周度!B1447="",0,特征计算_周度!B1447)+0.25*IF(特征计算_周度!C1447="",0,特征计算_周度!C1447)+0.15*IF(特征计算_周度!D1447="",0,特征计算_周度!D1447)+0.15*IF(特征计算_周度!E1447="",0,特征计算_周度!E1447)+0.2*IF(特征计算_周度!F1447="",0,特征计算_周度!F1447))</f>
        <v/>
      </c>
      <c r="C1449" s="128">
        <f>IF(B1449="","",IF(OR(IF(特征计算_周度!B1447="",FALSE,特征计算_周度!B1447&gt;2),IF(特征计算_周度!C1447="",FALSE,特征计算_周度!C1447&gt;2),IF(特征计算_周度!G1447="",FALSE,特征计算_周度!G1447&gt;2),IF(特征计算_周度!E1447="",FALSE,特征计算_周度!E1447&gt;2),IF(特征计算_周度!F1447="",FALSE,特征计算_周度!F1447&gt;2)),MAX(B1449,MAX(IF(特征计算_周度!B1447="",0,特征计算_周度!B1447),IF(特征计算_周度!C1447="",0,特征计算_周度!C1447),IF(特征计算_周度!G1447="",0,特征计算_周度!G1447),IF(特征计算_周度!E1447="",0,特征计算_周度!E1447),IF(特征计算_周度!F1447="",0,特征计算_周度!F1447))),B1449))</f>
        <v/>
      </c>
      <c r="D1449" s="129">
        <f>原始数据_周度!B1447</f>
        <v/>
      </c>
      <c r="E1449" s="157">
        <f>IF(D1449="","",D1449/MAX(D$4:D1449)-1)</f>
        <v/>
      </c>
    </row>
    <row r="1450">
      <c r="A1450" s="127">
        <f>原始数据_周度!A1448</f>
        <v/>
      </c>
      <c r="B1450" s="128">
        <f>IF(特征计算_周度!B1448="","",0.25*IF(特征计算_周度!B1448="",0,特征计算_周度!B1448)+0.25*IF(特征计算_周度!C1448="",0,特征计算_周度!C1448)+0.15*IF(特征计算_周度!D1448="",0,特征计算_周度!D1448)+0.15*IF(特征计算_周度!E1448="",0,特征计算_周度!E1448)+0.2*IF(特征计算_周度!F1448="",0,特征计算_周度!F1448))</f>
        <v/>
      </c>
      <c r="C1450" s="128">
        <f>IF(B1450="","",IF(OR(IF(特征计算_周度!B1448="",FALSE,特征计算_周度!B1448&gt;2),IF(特征计算_周度!C1448="",FALSE,特征计算_周度!C1448&gt;2),IF(特征计算_周度!G1448="",FALSE,特征计算_周度!G1448&gt;2),IF(特征计算_周度!E1448="",FALSE,特征计算_周度!E1448&gt;2),IF(特征计算_周度!F1448="",FALSE,特征计算_周度!F1448&gt;2)),MAX(B1450,MAX(IF(特征计算_周度!B1448="",0,特征计算_周度!B1448),IF(特征计算_周度!C1448="",0,特征计算_周度!C1448),IF(特征计算_周度!G1448="",0,特征计算_周度!G1448),IF(特征计算_周度!E1448="",0,特征计算_周度!E1448),IF(特征计算_周度!F1448="",0,特征计算_周度!F1448))),B1450))</f>
        <v/>
      </c>
      <c r="D1450" s="129">
        <f>原始数据_周度!B1448</f>
        <v/>
      </c>
      <c r="E1450" s="157">
        <f>IF(D1450="","",D1450/MAX(D$4:D1450)-1)</f>
        <v/>
      </c>
    </row>
    <row r="1451">
      <c r="A1451" s="127">
        <f>原始数据_周度!A1449</f>
        <v/>
      </c>
      <c r="B1451" s="128">
        <f>IF(特征计算_周度!B1449="","",0.25*IF(特征计算_周度!B1449="",0,特征计算_周度!B1449)+0.25*IF(特征计算_周度!C1449="",0,特征计算_周度!C1449)+0.15*IF(特征计算_周度!D1449="",0,特征计算_周度!D1449)+0.15*IF(特征计算_周度!E1449="",0,特征计算_周度!E1449)+0.2*IF(特征计算_周度!F1449="",0,特征计算_周度!F1449))</f>
        <v/>
      </c>
      <c r="C1451" s="128">
        <f>IF(B1451="","",IF(OR(IF(特征计算_周度!B1449="",FALSE,特征计算_周度!B1449&gt;2),IF(特征计算_周度!C1449="",FALSE,特征计算_周度!C1449&gt;2),IF(特征计算_周度!G1449="",FALSE,特征计算_周度!G1449&gt;2),IF(特征计算_周度!E1449="",FALSE,特征计算_周度!E1449&gt;2),IF(特征计算_周度!F1449="",FALSE,特征计算_周度!F1449&gt;2)),MAX(B1451,MAX(IF(特征计算_周度!B1449="",0,特征计算_周度!B1449),IF(特征计算_周度!C1449="",0,特征计算_周度!C1449),IF(特征计算_周度!G1449="",0,特征计算_周度!G1449),IF(特征计算_周度!E1449="",0,特征计算_周度!E1449),IF(特征计算_周度!F1449="",0,特征计算_周度!F1449))),B1451))</f>
        <v/>
      </c>
      <c r="D1451" s="129">
        <f>原始数据_周度!B1449</f>
        <v/>
      </c>
      <c r="E1451" s="157">
        <f>IF(D1451="","",D1451/MAX(D$4:D1451)-1)</f>
        <v/>
      </c>
    </row>
    <row r="1452">
      <c r="A1452" s="127">
        <f>原始数据_周度!A1450</f>
        <v/>
      </c>
      <c r="B1452" s="128">
        <f>IF(特征计算_周度!B1450="","",0.25*IF(特征计算_周度!B1450="",0,特征计算_周度!B1450)+0.25*IF(特征计算_周度!C1450="",0,特征计算_周度!C1450)+0.15*IF(特征计算_周度!D1450="",0,特征计算_周度!D1450)+0.15*IF(特征计算_周度!E1450="",0,特征计算_周度!E1450)+0.2*IF(特征计算_周度!F1450="",0,特征计算_周度!F1450))</f>
        <v/>
      </c>
      <c r="C1452" s="128">
        <f>IF(B1452="","",IF(OR(IF(特征计算_周度!B1450="",FALSE,特征计算_周度!B1450&gt;2),IF(特征计算_周度!C1450="",FALSE,特征计算_周度!C1450&gt;2),IF(特征计算_周度!G1450="",FALSE,特征计算_周度!G1450&gt;2),IF(特征计算_周度!E1450="",FALSE,特征计算_周度!E1450&gt;2),IF(特征计算_周度!F1450="",FALSE,特征计算_周度!F1450&gt;2)),MAX(B1452,MAX(IF(特征计算_周度!B1450="",0,特征计算_周度!B1450),IF(特征计算_周度!C1450="",0,特征计算_周度!C1450),IF(特征计算_周度!G1450="",0,特征计算_周度!G1450),IF(特征计算_周度!E1450="",0,特征计算_周度!E1450),IF(特征计算_周度!F1450="",0,特征计算_周度!F1450))),B1452))</f>
        <v/>
      </c>
      <c r="D1452" s="129">
        <f>原始数据_周度!B1450</f>
        <v/>
      </c>
      <c r="E1452" s="157">
        <f>IF(D1452="","",D1452/MAX(D$4:D1452)-1)</f>
        <v/>
      </c>
    </row>
    <row r="1453">
      <c r="A1453" s="127">
        <f>原始数据_周度!A1451</f>
        <v/>
      </c>
      <c r="B1453" s="128">
        <f>IF(特征计算_周度!B1451="","",0.25*IF(特征计算_周度!B1451="",0,特征计算_周度!B1451)+0.25*IF(特征计算_周度!C1451="",0,特征计算_周度!C1451)+0.15*IF(特征计算_周度!D1451="",0,特征计算_周度!D1451)+0.15*IF(特征计算_周度!E1451="",0,特征计算_周度!E1451)+0.2*IF(特征计算_周度!F1451="",0,特征计算_周度!F1451))</f>
        <v/>
      </c>
      <c r="C1453" s="128">
        <f>IF(B1453="","",IF(OR(IF(特征计算_周度!B1451="",FALSE,特征计算_周度!B1451&gt;2),IF(特征计算_周度!C1451="",FALSE,特征计算_周度!C1451&gt;2),IF(特征计算_周度!G1451="",FALSE,特征计算_周度!G1451&gt;2),IF(特征计算_周度!E1451="",FALSE,特征计算_周度!E1451&gt;2),IF(特征计算_周度!F1451="",FALSE,特征计算_周度!F1451&gt;2)),MAX(B1453,MAX(IF(特征计算_周度!B1451="",0,特征计算_周度!B1451),IF(特征计算_周度!C1451="",0,特征计算_周度!C1451),IF(特征计算_周度!G1451="",0,特征计算_周度!G1451),IF(特征计算_周度!E1451="",0,特征计算_周度!E1451),IF(特征计算_周度!F1451="",0,特征计算_周度!F1451))),B1453))</f>
        <v/>
      </c>
      <c r="D1453" s="129">
        <f>原始数据_周度!B1451</f>
        <v/>
      </c>
      <c r="E1453" s="157">
        <f>IF(D1453="","",D1453/MAX(D$4:D1453)-1)</f>
        <v/>
      </c>
    </row>
    <row r="1454">
      <c r="A1454" s="127">
        <f>原始数据_周度!A1452</f>
        <v/>
      </c>
      <c r="B1454" s="128">
        <f>IF(特征计算_周度!B1452="","",0.25*IF(特征计算_周度!B1452="",0,特征计算_周度!B1452)+0.25*IF(特征计算_周度!C1452="",0,特征计算_周度!C1452)+0.15*IF(特征计算_周度!D1452="",0,特征计算_周度!D1452)+0.15*IF(特征计算_周度!E1452="",0,特征计算_周度!E1452)+0.2*IF(特征计算_周度!F1452="",0,特征计算_周度!F1452))</f>
        <v/>
      </c>
      <c r="C1454" s="128">
        <f>IF(B1454="","",IF(OR(IF(特征计算_周度!B1452="",FALSE,特征计算_周度!B1452&gt;2),IF(特征计算_周度!C1452="",FALSE,特征计算_周度!C1452&gt;2),IF(特征计算_周度!G1452="",FALSE,特征计算_周度!G1452&gt;2),IF(特征计算_周度!E1452="",FALSE,特征计算_周度!E1452&gt;2),IF(特征计算_周度!F1452="",FALSE,特征计算_周度!F1452&gt;2)),MAX(B1454,MAX(IF(特征计算_周度!B1452="",0,特征计算_周度!B1452),IF(特征计算_周度!C1452="",0,特征计算_周度!C1452),IF(特征计算_周度!G1452="",0,特征计算_周度!G1452),IF(特征计算_周度!E1452="",0,特征计算_周度!E1452),IF(特征计算_周度!F1452="",0,特征计算_周度!F1452))),B1454))</f>
        <v/>
      </c>
      <c r="D1454" s="129">
        <f>原始数据_周度!B1452</f>
        <v/>
      </c>
      <c r="E1454" s="157">
        <f>IF(D1454="","",D1454/MAX(D$4:D1454)-1)</f>
        <v/>
      </c>
    </row>
    <row r="1455">
      <c r="A1455" s="127">
        <f>原始数据_周度!A1453</f>
        <v/>
      </c>
      <c r="B1455" s="128">
        <f>IF(特征计算_周度!B1453="","",0.25*IF(特征计算_周度!B1453="",0,特征计算_周度!B1453)+0.25*IF(特征计算_周度!C1453="",0,特征计算_周度!C1453)+0.15*IF(特征计算_周度!D1453="",0,特征计算_周度!D1453)+0.15*IF(特征计算_周度!E1453="",0,特征计算_周度!E1453)+0.2*IF(特征计算_周度!F1453="",0,特征计算_周度!F1453))</f>
        <v/>
      </c>
      <c r="C1455" s="128">
        <f>IF(B1455="","",IF(OR(IF(特征计算_周度!B1453="",FALSE,特征计算_周度!B1453&gt;2),IF(特征计算_周度!C1453="",FALSE,特征计算_周度!C1453&gt;2),IF(特征计算_周度!G1453="",FALSE,特征计算_周度!G1453&gt;2),IF(特征计算_周度!E1453="",FALSE,特征计算_周度!E1453&gt;2),IF(特征计算_周度!F1453="",FALSE,特征计算_周度!F1453&gt;2)),MAX(B1455,MAX(IF(特征计算_周度!B1453="",0,特征计算_周度!B1453),IF(特征计算_周度!C1453="",0,特征计算_周度!C1453),IF(特征计算_周度!G1453="",0,特征计算_周度!G1453),IF(特征计算_周度!E1453="",0,特征计算_周度!E1453),IF(特征计算_周度!F1453="",0,特征计算_周度!F1453))),B1455))</f>
        <v/>
      </c>
      <c r="D1455" s="129">
        <f>原始数据_周度!B1453</f>
        <v/>
      </c>
      <c r="E1455" s="157">
        <f>IF(D1455="","",D1455/MAX(D$4:D1455)-1)</f>
        <v/>
      </c>
    </row>
    <row r="1456">
      <c r="A1456" s="127">
        <f>原始数据_周度!A1454</f>
        <v/>
      </c>
      <c r="B1456" s="128">
        <f>IF(特征计算_周度!B1454="","",0.25*IF(特征计算_周度!B1454="",0,特征计算_周度!B1454)+0.25*IF(特征计算_周度!C1454="",0,特征计算_周度!C1454)+0.15*IF(特征计算_周度!D1454="",0,特征计算_周度!D1454)+0.15*IF(特征计算_周度!E1454="",0,特征计算_周度!E1454)+0.2*IF(特征计算_周度!F1454="",0,特征计算_周度!F1454))</f>
        <v/>
      </c>
      <c r="C1456" s="128">
        <f>IF(B1456="","",IF(OR(IF(特征计算_周度!B1454="",FALSE,特征计算_周度!B1454&gt;2),IF(特征计算_周度!C1454="",FALSE,特征计算_周度!C1454&gt;2),IF(特征计算_周度!G1454="",FALSE,特征计算_周度!G1454&gt;2),IF(特征计算_周度!E1454="",FALSE,特征计算_周度!E1454&gt;2),IF(特征计算_周度!F1454="",FALSE,特征计算_周度!F1454&gt;2)),MAX(B1456,MAX(IF(特征计算_周度!B1454="",0,特征计算_周度!B1454),IF(特征计算_周度!C1454="",0,特征计算_周度!C1454),IF(特征计算_周度!G1454="",0,特征计算_周度!G1454),IF(特征计算_周度!E1454="",0,特征计算_周度!E1454),IF(特征计算_周度!F1454="",0,特征计算_周度!F1454))),B1456))</f>
        <v/>
      </c>
      <c r="D1456" s="129">
        <f>原始数据_周度!B1454</f>
        <v/>
      </c>
      <c r="E1456" s="157">
        <f>IF(D1456="","",D1456/MAX(D$4:D1456)-1)</f>
        <v/>
      </c>
    </row>
    <row r="1457">
      <c r="A1457" s="127">
        <f>原始数据_周度!A1455</f>
        <v/>
      </c>
      <c r="B1457" s="128">
        <f>IF(特征计算_周度!B1455="","",0.25*IF(特征计算_周度!B1455="",0,特征计算_周度!B1455)+0.25*IF(特征计算_周度!C1455="",0,特征计算_周度!C1455)+0.15*IF(特征计算_周度!D1455="",0,特征计算_周度!D1455)+0.15*IF(特征计算_周度!E1455="",0,特征计算_周度!E1455)+0.2*IF(特征计算_周度!F1455="",0,特征计算_周度!F1455))</f>
        <v/>
      </c>
      <c r="C1457" s="128">
        <f>IF(B1457="","",IF(OR(IF(特征计算_周度!B1455="",FALSE,特征计算_周度!B1455&gt;2),IF(特征计算_周度!C1455="",FALSE,特征计算_周度!C1455&gt;2),IF(特征计算_周度!G1455="",FALSE,特征计算_周度!G1455&gt;2),IF(特征计算_周度!E1455="",FALSE,特征计算_周度!E1455&gt;2),IF(特征计算_周度!F1455="",FALSE,特征计算_周度!F1455&gt;2)),MAX(B1457,MAX(IF(特征计算_周度!B1455="",0,特征计算_周度!B1455),IF(特征计算_周度!C1455="",0,特征计算_周度!C1455),IF(特征计算_周度!G1455="",0,特征计算_周度!G1455),IF(特征计算_周度!E1455="",0,特征计算_周度!E1455),IF(特征计算_周度!F1455="",0,特征计算_周度!F1455))),B1457))</f>
        <v/>
      </c>
      <c r="D1457" s="129">
        <f>原始数据_周度!B1455</f>
        <v/>
      </c>
      <c r="E1457" s="157">
        <f>IF(D1457="","",D1457/MAX(D$4:D1457)-1)</f>
        <v/>
      </c>
    </row>
    <row r="1458">
      <c r="A1458" s="127">
        <f>原始数据_周度!A1456</f>
        <v/>
      </c>
      <c r="B1458" s="128">
        <f>IF(特征计算_周度!B1456="","",0.25*IF(特征计算_周度!B1456="",0,特征计算_周度!B1456)+0.25*IF(特征计算_周度!C1456="",0,特征计算_周度!C1456)+0.15*IF(特征计算_周度!D1456="",0,特征计算_周度!D1456)+0.15*IF(特征计算_周度!E1456="",0,特征计算_周度!E1456)+0.2*IF(特征计算_周度!F1456="",0,特征计算_周度!F1456))</f>
        <v/>
      </c>
      <c r="C1458" s="128">
        <f>IF(B1458="","",IF(OR(IF(特征计算_周度!B1456="",FALSE,特征计算_周度!B1456&gt;2),IF(特征计算_周度!C1456="",FALSE,特征计算_周度!C1456&gt;2),IF(特征计算_周度!G1456="",FALSE,特征计算_周度!G1456&gt;2),IF(特征计算_周度!E1456="",FALSE,特征计算_周度!E1456&gt;2),IF(特征计算_周度!F1456="",FALSE,特征计算_周度!F1456&gt;2)),MAX(B1458,MAX(IF(特征计算_周度!B1456="",0,特征计算_周度!B1456),IF(特征计算_周度!C1456="",0,特征计算_周度!C1456),IF(特征计算_周度!G1456="",0,特征计算_周度!G1456),IF(特征计算_周度!E1456="",0,特征计算_周度!E1456),IF(特征计算_周度!F1456="",0,特征计算_周度!F1456))),B1458))</f>
        <v/>
      </c>
      <c r="D1458" s="129">
        <f>原始数据_周度!B1456</f>
        <v/>
      </c>
      <c r="E1458" s="157">
        <f>IF(D1458="","",D1458/MAX(D$4:D1458)-1)</f>
        <v/>
      </c>
    </row>
    <row r="1459">
      <c r="A1459" s="127">
        <f>原始数据_周度!A1457</f>
        <v/>
      </c>
      <c r="B1459" s="128">
        <f>IF(特征计算_周度!B1457="","",0.25*IF(特征计算_周度!B1457="",0,特征计算_周度!B1457)+0.25*IF(特征计算_周度!C1457="",0,特征计算_周度!C1457)+0.15*IF(特征计算_周度!D1457="",0,特征计算_周度!D1457)+0.15*IF(特征计算_周度!E1457="",0,特征计算_周度!E1457)+0.2*IF(特征计算_周度!F1457="",0,特征计算_周度!F1457))</f>
        <v/>
      </c>
      <c r="C1459" s="128">
        <f>IF(B1459="","",IF(OR(IF(特征计算_周度!B1457="",FALSE,特征计算_周度!B1457&gt;2),IF(特征计算_周度!C1457="",FALSE,特征计算_周度!C1457&gt;2),IF(特征计算_周度!G1457="",FALSE,特征计算_周度!G1457&gt;2),IF(特征计算_周度!E1457="",FALSE,特征计算_周度!E1457&gt;2),IF(特征计算_周度!F1457="",FALSE,特征计算_周度!F1457&gt;2)),MAX(B1459,MAX(IF(特征计算_周度!B1457="",0,特征计算_周度!B1457),IF(特征计算_周度!C1457="",0,特征计算_周度!C1457),IF(特征计算_周度!G1457="",0,特征计算_周度!G1457),IF(特征计算_周度!E1457="",0,特征计算_周度!E1457),IF(特征计算_周度!F1457="",0,特征计算_周度!F1457))),B1459))</f>
        <v/>
      </c>
      <c r="D1459" s="129">
        <f>原始数据_周度!B1457</f>
        <v/>
      </c>
      <c r="E1459" s="157">
        <f>IF(D1459="","",D1459/MAX(D$4:D1459)-1)</f>
        <v/>
      </c>
    </row>
    <row r="1460">
      <c r="A1460" s="127">
        <f>原始数据_周度!A1458</f>
        <v/>
      </c>
      <c r="B1460" s="128">
        <f>IF(特征计算_周度!B1458="","",0.25*IF(特征计算_周度!B1458="",0,特征计算_周度!B1458)+0.25*IF(特征计算_周度!C1458="",0,特征计算_周度!C1458)+0.15*IF(特征计算_周度!D1458="",0,特征计算_周度!D1458)+0.15*IF(特征计算_周度!E1458="",0,特征计算_周度!E1458)+0.2*IF(特征计算_周度!F1458="",0,特征计算_周度!F1458))</f>
        <v/>
      </c>
      <c r="C1460" s="128">
        <f>IF(B1460="","",IF(OR(IF(特征计算_周度!B1458="",FALSE,特征计算_周度!B1458&gt;2),IF(特征计算_周度!C1458="",FALSE,特征计算_周度!C1458&gt;2),IF(特征计算_周度!G1458="",FALSE,特征计算_周度!G1458&gt;2),IF(特征计算_周度!E1458="",FALSE,特征计算_周度!E1458&gt;2),IF(特征计算_周度!F1458="",FALSE,特征计算_周度!F1458&gt;2)),MAX(B1460,MAX(IF(特征计算_周度!B1458="",0,特征计算_周度!B1458),IF(特征计算_周度!C1458="",0,特征计算_周度!C1458),IF(特征计算_周度!G1458="",0,特征计算_周度!G1458),IF(特征计算_周度!E1458="",0,特征计算_周度!E1458),IF(特征计算_周度!F1458="",0,特征计算_周度!F1458))),B1460))</f>
        <v/>
      </c>
      <c r="D1460" s="129">
        <f>原始数据_周度!B1458</f>
        <v/>
      </c>
      <c r="E1460" s="157">
        <f>IF(D1460="","",D1460/MAX(D$4:D1460)-1)</f>
        <v/>
      </c>
    </row>
    <row r="1461">
      <c r="A1461" s="127">
        <f>原始数据_周度!A1459</f>
        <v/>
      </c>
      <c r="B1461" s="128">
        <f>IF(特征计算_周度!B1459="","",0.25*IF(特征计算_周度!B1459="",0,特征计算_周度!B1459)+0.25*IF(特征计算_周度!C1459="",0,特征计算_周度!C1459)+0.15*IF(特征计算_周度!D1459="",0,特征计算_周度!D1459)+0.15*IF(特征计算_周度!E1459="",0,特征计算_周度!E1459)+0.2*IF(特征计算_周度!F1459="",0,特征计算_周度!F1459))</f>
        <v/>
      </c>
      <c r="C1461" s="128">
        <f>IF(B1461="","",IF(OR(IF(特征计算_周度!B1459="",FALSE,特征计算_周度!B1459&gt;2),IF(特征计算_周度!C1459="",FALSE,特征计算_周度!C1459&gt;2),IF(特征计算_周度!G1459="",FALSE,特征计算_周度!G1459&gt;2),IF(特征计算_周度!E1459="",FALSE,特征计算_周度!E1459&gt;2),IF(特征计算_周度!F1459="",FALSE,特征计算_周度!F1459&gt;2)),MAX(B1461,MAX(IF(特征计算_周度!B1459="",0,特征计算_周度!B1459),IF(特征计算_周度!C1459="",0,特征计算_周度!C1459),IF(特征计算_周度!G1459="",0,特征计算_周度!G1459),IF(特征计算_周度!E1459="",0,特征计算_周度!E1459),IF(特征计算_周度!F1459="",0,特征计算_周度!F1459))),B1461))</f>
        <v/>
      </c>
      <c r="D1461" s="129">
        <f>原始数据_周度!B1459</f>
        <v/>
      </c>
      <c r="E1461" s="157">
        <f>IF(D1461="","",D1461/MAX(D$4:D1461)-1)</f>
        <v/>
      </c>
    </row>
    <row r="1462">
      <c r="A1462" s="127">
        <f>原始数据_周度!A1460</f>
        <v/>
      </c>
      <c r="B1462" s="128">
        <f>IF(特征计算_周度!B1460="","",0.25*IF(特征计算_周度!B1460="",0,特征计算_周度!B1460)+0.25*IF(特征计算_周度!C1460="",0,特征计算_周度!C1460)+0.15*IF(特征计算_周度!D1460="",0,特征计算_周度!D1460)+0.15*IF(特征计算_周度!E1460="",0,特征计算_周度!E1460)+0.2*IF(特征计算_周度!F1460="",0,特征计算_周度!F1460))</f>
        <v/>
      </c>
      <c r="C1462" s="128">
        <f>IF(B1462="","",IF(OR(IF(特征计算_周度!B1460="",FALSE,特征计算_周度!B1460&gt;2),IF(特征计算_周度!C1460="",FALSE,特征计算_周度!C1460&gt;2),IF(特征计算_周度!G1460="",FALSE,特征计算_周度!G1460&gt;2),IF(特征计算_周度!E1460="",FALSE,特征计算_周度!E1460&gt;2),IF(特征计算_周度!F1460="",FALSE,特征计算_周度!F1460&gt;2)),MAX(B1462,MAX(IF(特征计算_周度!B1460="",0,特征计算_周度!B1460),IF(特征计算_周度!C1460="",0,特征计算_周度!C1460),IF(特征计算_周度!G1460="",0,特征计算_周度!G1460),IF(特征计算_周度!E1460="",0,特征计算_周度!E1460),IF(特征计算_周度!F1460="",0,特征计算_周度!F1460))),B1462))</f>
        <v/>
      </c>
      <c r="D1462" s="129">
        <f>原始数据_周度!B1460</f>
        <v/>
      </c>
      <c r="E1462" s="157">
        <f>IF(D1462="","",D1462/MAX(D$4:D1462)-1)</f>
        <v/>
      </c>
    </row>
    <row r="1463">
      <c r="A1463" s="127">
        <f>原始数据_周度!A1461</f>
        <v/>
      </c>
      <c r="B1463" s="128">
        <f>IF(特征计算_周度!B1461="","",0.25*IF(特征计算_周度!B1461="",0,特征计算_周度!B1461)+0.25*IF(特征计算_周度!C1461="",0,特征计算_周度!C1461)+0.15*IF(特征计算_周度!D1461="",0,特征计算_周度!D1461)+0.15*IF(特征计算_周度!E1461="",0,特征计算_周度!E1461)+0.2*IF(特征计算_周度!F1461="",0,特征计算_周度!F1461))</f>
        <v/>
      </c>
      <c r="C1463" s="128">
        <f>IF(B1463="","",IF(OR(IF(特征计算_周度!B1461="",FALSE,特征计算_周度!B1461&gt;2),IF(特征计算_周度!C1461="",FALSE,特征计算_周度!C1461&gt;2),IF(特征计算_周度!G1461="",FALSE,特征计算_周度!G1461&gt;2),IF(特征计算_周度!E1461="",FALSE,特征计算_周度!E1461&gt;2),IF(特征计算_周度!F1461="",FALSE,特征计算_周度!F1461&gt;2)),MAX(B1463,MAX(IF(特征计算_周度!B1461="",0,特征计算_周度!B1461),IF(特征计算_周度!C1461="",0,特征计算_周度!C1461),IF(特征计算_周度!G1461="",0,特征计算_周度!G1461),IF(特征计算_周度!E1461="",0,特征计算_周度!E1461),IF(特征计算_周度!F1461="",0,特征计算_周度!F1461))),B1463))</f>
        <v/>
      </c>
      <c r="D1463" s="129">
        <f>原始数据_周度!B1461</f>
        <v/>
      </c>
      <c r="E1463" s="157">
        <f>IF(D1463="","",D1463/MAX(D$4:D1463)-1)</f>
        <v/>
      </c>
    </row>
    <row r="1464">
      <c r="A1464" s="127">
        <f>原始数据_周度!A1462</f>
        <v/>
      </c>
      <c r="B1464" s="128">
        <f>IF(特征计算_周度!B1462="","",0.25*IF(特征计算_周度!B1462="",0,特征计算_周度!B1462)+0.25*IF(特征计算_周度!C1462="",0,特征计算_周度!C1462)+0.15*IF(特征计算_周度!D1462="",0,特征计算_周度!D1462)+0.15*IF(特征计算_周度!E1462="",0,特征计算_周度!E1462)+0.2*IF(特征计算_周度!F1462="",0,特征计算_周度!F1462))</f>
        <v/>
      </c>
      <c r="C1464" s="128">
        <f>IF(B1464="","",IF(OR(IF(特征计算_周度!B1462="",FALSE,特征计算_周度!B1462&gt;2),IF(特征计算_周度!C1462="",FALSE,特征计算_周度!C1462&gt;2),IF(特征计算_周度!G1462="",FALSE,特征计算_周度!G1462&gt;2),IF(特征计算_周度!E1462="",FALSE,特征计算_周度!E1462&gt;2),IF(特征计算_周度!F1462="",FALSE,特征计算_周度!F1462&gt;2)),MAX(B1464,MAX(IF(特征计算_周度!B1462="",0,特征计算_周度!B1462),IF(特征计算_周度!C1462="",0,特征计算_周度!C1462),IF(特征计算_周度!G1462="",0,特征计算_周度!G1462),IF(特征计算_周度!E1462="",0,特征计算_周度!E1462),IF(特征计算_周度!F1462="",0,特征计算_周度!F1462))),B1464))</f>
        <v/>
      </c>
      <c r="D1464" s="129">
        <f>原始数据_周度!B1462</f>
        <v/>
      </c>
      <c r="E1464" s="157">
        <f>IF(D1464="","",D1464/MAX(D$4:D1464)-1)</f>
        <v/>
      </c>
    </row>
    <row r="1465">
      <c r="A1465" s="127">
        <f>原始数据_周度!A1463</f>
        <v/>
      </c>
      <c r="B1465" s="128">
        <f>IF(特征计算_周度!B1463="","",0.25*IF(特征计算_周度!B1463="",0,特征计算_周度!B1463)+0.25*IF(特征计算_周度!C1463="",0,特征计算_周度!C1463)+0.15*IF(特征计算_周度!D1463="",0,特征计算_周度!D1463)+0.15*IF(特征计算_周度!E1463="",0,特征计算_周度!E1463)+0.2*IF(特征计算_周度!F1463="",0,特征计算_周度!F1463))</f>
        <v/>
      </c>
      <c r="C1465" s="128">
        <f>IF(B1465="","",IF(OR(IF(特征计算_周度!B1463="",FALSE,特征计算_周度!B1463&gt;2),IF(特征计算_周度!C1463="",FALSE,特征计算_周度!C1463&gt;2),IF(特征计算_周度!G1463="",FALSE,特征计算_周度!G1463&gt;2),IF(特征计算_周度!E1463="",FALSE,特征计算_周度!E1463&gt;2),IF(特征计算_周度!F1463="",FALSE,特征计算_周度!F1463&gt;2)),MAX(B1465,MAX(IF(特征计算_周度!B1463="",0,特征计算_周度!B1463),IF(特征计算_周度!C1463="",0,特征计算_周度!C1463),IF(特征计算_周度!G1463="",0,特征计算_周度!G1463),IF(特征计算_周度!E1463="",0,特征计算_周度!E1463),IF(特征计算_周度!F1463="",0,特征计算_周度!F1463))),B1465))</f>
        <v/>
      </c>
      <c r="D1465" s="129">
        <f>原始数据_周度!B1463</f>
        <v/>
      </c>
      <c r="E1465" s="157">
        <f>IF(D1465="","",D1465/MAX(D$4:D1465)-1)</f>
        <v/>
      </c>
    </row>
    <row r="1466">
      <c r="A1466" s="127">
        <f>原始数据_周度!A1464</f>
        <v/>
      </c>
      <c r="B1466" s="128">
        <f>IF(特征计算_周度!B1464="","",0.25*IF(特征计算_周度!B1464="",0,特征计算_周度!B1464)+0.25*IF(特征计算_周度!C1464="",0,特征计算_周度!C1464)+0.15*IF(特征计算_周度!D1464="",0,特征计算_周度!D1464)+0.15*IF(特征计算_周度!E1464="",0,特征计算_周度!E1464)+0.2*IF(特征计算_周度!F1464="",0,特征计算_周度!F1464))</f>
        <v/>
      </c>
      <c r="C1466" s="128">
        <f>IF(B1466="","",IF(OR(IF(特征计算_周度!B1464="",FALSE,特征计算_周度!B1464&gt;2),IF(特征计算_周度!C1464="",FALSE,特征计算_周度!C1464&gt;2),IF(特征计算_周度!G1464="",FALSE,特征计算_周度!G1464&gt;2),IF(特征计算_周度!E1464="",FALSE,特征计算_周度!E1464&gt;2),IF(特征计算_周度!F1464="",FALSE,特征计算_周度!F1464&gt;2)),MAX(B1466,MAX(IF(特征计算_周度!B1464="",0,特征计算_周度!B1464),IF(特征计算_周度!C1464="",0,特征计算_周度!C1464),IF(特征计算_周度!G1464="",0,特征计算_周度!G1464),IF(特征计算_周度!E1464="",0,特征计算_周度!E1464),IF(特征计算_周度!F1464="",0,特征计算_周度!F1464))),B1466))</f>
        <v/>
      </c>
      <c r="D1466" s="129">
        <f>原始数据_周度!B1464</f>
        <v/>
      </c>
      <c r="E1466" s="157">
        <f>IF(D1466="","",D1466/MAX(D$4:D1466)-1)</f>
        <v/>
      </c>
    </row>
    <row r="1467">
      <c r="A1467" s="127">
        <f>原始数据_周度!A1465</f>
        <v/>
      </c>
      <c r="B1467" s="128">
        <f>IF(特征计算_周度!B1465="","",0.25*IF(特征计算_周度!B1465="",0,特征计算_周度!B1465)+0.25*IF(特征计算_周度!C1465="",0,特征计算_周度!C1465)+0.15*IF(特征计算_周度!D1465="",0,特征计算_周度!D1465)+0.15*IF(特征计算_周度!E1465="",0,特征计算_周度!E1465)+0.2*IF(特征计算_周度!F1465="",0,特征计算_周度!F1465))</f>
        <v/>
      </c>
      <c r="C1467" s="128">
        <f>IF(B1467="","",IF(OR(IF(特征计算_周度!B1465="",FALSE,特征计算_周度!B1465&gt;2),IF(特征计算_周度!C1465="",FALSE,特征计算_周度!C1465&gt;2),IF(特征计算_周度!G1465="",FALSE,特征计算_周度!G1465&gt;2),IF(特征计算_周度!E1465="",FALSE,特征计算_周度!E1465&gt;2),IF(特征计算_周度!F1465="",FALSE,特征计算_周度!F1465&gt;2)),MAX(B1467,MAX(IF(特征计算_周度!B1465="",0,特征计算_周度!B1465),IF(特征计算_周度!C1465="",0,特征计算_周度!C1465),IF(特征计算_周度!G1465="",0,特征计算_周度!G1465),IF(特征计算_周度!E1465="",0,特征计算_周度!E1465),IF(特征计算_周度!F1465="",0,特征计算_周度!F1465))),B1467))</f>
        <v/>
      </c>
      <c r="D1467" s="129">
        <f>原始数据_周度!B1465</f>
        <v/>
      </c>
      <c r="E1467" s="157">
        <f>IF(D1467="","",D1467/MAX(D$4:D1467)-1)</f>
        <v/>
      </c>
    </row>
    <row r="1468">
      <c r="A1468" s="127">
        <f>原始数据_周度!A1466</f>
        <v/>
      </c>
      <c r="B1468" s="128">
        <f>IF(特征计算_周度!B1466="","",0.25*IF(特征计算_周度!B1466="",0,特征计算_周度!B1466)+0.25*IF(特征计算_周度!C1466="",0,特征计算_周度!C1466)+0.15*IF(特征计算_周度!D1466="",0,特征计算_周度!D1466)+0.15*IF(特征计算_周度!E1466="",0,特征计算_周度!E1466)+0.2*IF(特征计算_周度!F1466="",0,特征计算_周度!F1466))</f>
        <v/>
      </c>
      <c r="C1468" s="128">
        <f>IF(B1468="","",IF(OR(IF(特征计算_周度!B1466="",FALSE,特征计算_周度!B1466&gt;2),IF(特征计算_周度!C1466="",FALSE,特征计算_周度!C1466&gt;2),IF(特征计算_周度!G1466="",FALSE,特征计算_周度!G1466&gt;2),IF(特征计算_周度!E1466="",FALSE,特征计算_周度!E1466&gt;2),IF(特征计算_周度!F1466="",FALSE,特征计算_周度!F1466&gt;2)),MAX(B1468,MAX(IF(特征计算_周度!B1466="",0,特征计算_周度!B1466),IF(特征计算_周度!C1466="",0,特征计算_周度!C1466),IF(特征计算_周度!G1466="",0,特征计算_周度!G1466),IF(特征计算_周度!E1466="",0,特征计算_周度!E1466),IF(特征计算_周度!F1466="",0,特征计算_周度!F1466))),B1468))</f>
        <v/>
      </c>
      <c r="D1468" s="129">
        <f>原始数据_周度!B1466</f>
        <v/>
      </c>
      <c r="E1468" s="157">
        <f>IF(D1468="","",D1468/MAX(D$4:D1468)-1)</f>
        <v/>
      </c>
    </row>
    <row r="1469">
      <c r="A1469" s="127">
        <f>原始数据_周度!A1467</f>
        <v/>
      </c>
      <c r="B1469" s="128">
        <f>IF(特征计算_周度!B1467="","",0.25*IF(特征计算_周度!B1467="",0,特征计算_周度!B1467)+0.25*IF(特征计算_周度!C1467="",0,特征计算_周度!C1467)+0.15*IF(特征计算_周度!D1467="",0,特征计算_周度!D1467)+0.15*IF(特征计算_周度!E1467="",0,特征计算_周度!E1467)+0.2*IF(特征计算_周度!F1467="",0,特征计算_周度!F1467))</f>
        <v/>
      </c>
      <c r="C1469" s="128">
        <f>IF(B1469="","",IF(OR(IF(特征计算_周度!B1467="",FALSE,特征计算_周度!B1467&gt;2),IF(特征计算_周度!C1467="",FALSE,特征计算_周度!C1467&gt;2),IF(特征计算_周度!G1467="",FALSE,特征计算_周度!G1467&gt;2),IF(特征计算_周度!E1467="",FALSE,特征计算_周度!E1467&gt;2),IF(特征计算_周度!F1467="",FALSE,特征计算_周度!F1467&gt;2)),MAX(B1469,MAX(IF(特征计算_周度!B1467="",0,特征计算_周度!B1467),IF(特征计算_周度!C1467="",0,特征计算_周度!C1467),IF(特征计算_周度!G1467="",0,特征计算_周度!G1467),IF(特征计算_周度!E1467="",0,特征计算_周度!E1467),IF(特征计算_周度!F1467="",0,特征计算_周度!F1467))),B1469))</f>
        <v/>
      </c>
      <c r="D1469" s="129">
        <f>原始数据_周度!B1467</f>
        <v/>
      </c>
      <c r="E1469" s="157">
        <f>IF(D1469="","",D1469/MAX(D$4:D1469)-1)</f>
        <v/>
      </c>
    </row>
    <row r="1470">
      <c r="A1470" s="127">
        <f>原始数据_周度!A1468</f>
        <v/>
      </c>
      <c r="B1470" s="128">
        <f>IF(特征计算_周度!B1468="","",0.25*IF(特征计算_周度!B1468="",0,特征计算_周度!B1468)+0.25*IF(特征计算_周度!C1468="",0,特征计算_周度!C1468)+0.15*IF(特征计算_周度!D1468="",0,特征计算_周度!D1468)+0.15*IF(特征计算_周度!E1468="",0,特征计算_周度!E1468)+0.2*IF(特征计算_周度!F1468="",0,特征计算_周度!F1468))</f>
        <v/>
      </c>
      <c r="C1470" s="128">
        <f>IF(B1470="","",IF(OR(IF(特征计算_周度!B1468="",FALSE,特征计算_周度!B1468&gt;2),IF(特征计算_周度!C1468="",FALSE,特征计算_周度!C1468&gt;2),IF(特征计算_周度!G1468="",FALSE,特征计算_周度!G1468&gt;2),IF(特征计算_周度!E1468="",FALSE,特征计算_周度!E1468&gt;2),IF(特征计算_周度!F1468="",FALSE,特征计算_周度!F1468&gt;2)),MAX(B1470,MAX(IF(特征计算_周度!B1468="",0,特征计算_周度!B1468),IF(特征计算_周度!C1468="",0,特征计算_周度!C1468),IF(特征计算_周度!G1468="",0,特征计算_周度!G1468),IF(特征计算_周度!E1468="",0,特征计算_周度!E1468),IF(特征计算_周度!F1468="",0,特征计算_周度!F1468))),B1470))</f>
        <v/>
      </c>
      <c r="D1470" s="129">
        <f>原始数据_周度!B1468</f>
        <v/>
      </c>
      <c r="E1470" s="157">
        <f>IF(D1470="","",D1470/MAX(D$4:D1470)-1)</f>
        <v/>
      </c>
    </row>
    <row r="1471">
      <c r="A1471" s="127">
        <f>原始数据_周度!A1469</f>
        <v/>
      </c>
      <c r="B1471" s="128">
        <f>IF(特征计算_周度!B1469="","",0.25*IF(特征计算_周度!B1469="",0,特征计算_周度!B1469)+0.25*IF(特征计算_周度!C1469="",0,特征计算_周度!C1469)+0.15*IF(特征计算_周度!D1469="",0,特征计算_周度!D1469)+0.15*IF(特征计算_周度!E1469="",0,特征计算_周度!E1469)+0.2*IF(特征计算_周度!F1469="",0,特征计算_周度!F1469))</f>
        <v/>
      </c>
      <c r="C1471" s="128">
        <f>IF(B1471="","",IF(OR(IF(特征计算_周度!B1469="",FALSE,特征计算_周度!B1469&gt;2),IF(特征计算_周度!C1469="",FALSE,特征计算_周度!C1469&gt;2),IF(特征计算_周度!G1469="",FALSE,特征计算_周度!G1469&gt;2),IF(特征计算_周度!E1469="",FALSE,特征计算_周度!E1469&gt;2),IF(特征计算_周度!F1469="",FALSE,特征计算_周度!F1469&gt;2)),MAX(B1471,MAX(IF(特征计算_周度!B1469="",0,特征计算_周度!B1469),IF(特征计算_周度!C1469="",0,特征计算_周度!C1469),IF(特征计算_周度!G1469="",0,特征计算_周度!G1469),IF(特征计算_周度!E1469="",0,特征计算_周度!E1469),IF(特征计算_周度!F1469="",0,特征计算_周度!F1469))),B1471))</f>
        <v/>
      </c>
      <c r="D1471" s="129">
        <f>原始数据_周度!B1469</f>
        <v/>
      </c>
      <c r="E1471" s="157">
        <f>IF(D1471="","",D1471/MAX(D$4:D1471)-1)</f>
        <v/>
      </c>
    </row>
    <row r="1472">
      <c r="A1472" s="127">
        <f>原始数据_周度!A1470</f>
        <v/>
      </c>
      <c r="B1472" s="128">
        <f>IF(特征计算_周度!B1470="","",0.25*IF(特征计算_周度!B1470="",0,特征计算_周度!B1470)+0.25*IF(特征计算_周度!C1470="",0,特征计算_周度!C1470)+0.15*IF(特征计算_周度!D1470="",0,特征计算_周度!D1470)+0.15*IF(特征计算_周度!E1470="",0,特征计算_周度!E1470)+0.2*IF(特征计算_周度!F1470="",0,特征计算_周度!F1470))</f>
        <v/>
      </c>
      <c r="C1472" s="128">
        <f>IF(B1472="","",IF(OR(IF(特征计算_周度!B1470="",FALSE,特征计算_周度!B1470&gt;2),IF(特征计算_周度!C1470="",FALSE,特征计算_周度!C1470&gt;2),IF(特征计算_周度!G1470="",FALSE,特征计算_周度!G1470&gt;2),IF(特征计算_周度!E1470="",FALSE,特征计算_周度!E1470&gt;2),IF(特征计算_周度!F1470="",FALSE,特征计算_周度!F1470&gt;2)),MAX(B1472,MAX(IF(特征计算_周度!B1470="",0,特征计算_周度!B1470),IF(特征计算_周度!C1470="",0,特征计算_周度!C1470),IF(特征计算_周度!G1470="",0,特征计算_周度!G1470),IF(特征计算_周度!E1470="",0,特征计算_周度!E1470),IF(特征计算_周度!F1470="",0,特征计算_周度!F1470))),B1472))</f>
        <v/>
      </c>
      <c r="D1472" s="129">
        <f>原始数据_周度!B1470</f>
        <v/>
      </c>
      <c r="E1472" s="157">
        <f>IF(D1472="","",D1472/MAX(D$4:D1472)-1)</f>
        <v/>
      </c>
    </row>
    <row r="1473">
      <c r="A1473" s="127">
        <f>原始数据_周度!A1471</f>
        <v/>
      </c>
      <c r="B1473" s="128">
        <f>IF(特征计算_周度!B1471="","",0.25*IF(特征计算_周度!B1471="",0,特征计算_周度!B1471)+0.25*IF(特征计算_周度!C1471="",0,特征计算_周度!C1471)+0.15*IF(特征计算_周度!D1471="",0,特征计算_周度!D1471)+0.15*IF(特征计算_周度!E1471="",0,特征计算_周度!E1471)+0.2*IF(特征计算_周度!F1471="",0,特征计算_周度!F1471))</f>
        <v/>
      </c>
      <c r="C1473" s="128">
        <f>IF(B1473="","",IF(OR(IF(特征计算_周度!B1471="",FALSE,特征计算_周度!B1471&gt;2),IF(特征计算_周度!C1471="",FALSE,特征计算_周度!C1471&gt;2),IF(特征计算_周度!G1471="",FALSE,特征计算_周度!G1471&gt;2),IF(特征计算_周度!E1471="",FALSE,特征计算_周度!E1471&gt;2),IF(特征计算_周度!F1471="",FALSE,特征计算_周度!F1471&gt;2)),MAX(B1473,MAX(IF(特征计算_周度!B1471="",0,特征计算_周度!B1471),IF(特征计算_周度!C1471="",0,特征计算_周度!C1471),IF(特征计算_周度!G1471="",0,特征计算_周度!G1471),IF(特征计算_周度!E1471="",0,特征计算_周度!E1471),IF(特征计算_周度!F1471="",0,特征计算_周度!F1471))),B1473))</f>
        <v/>
      </c>
      <c r="D1473" s="129">
        <f>原始数据_周度!B1471</f>
        <v/>
      </c>
      <c r="E1473" s="157">
        <f>IF(D1473="","",D1473/MAX(D$4:D1473)-1)</f>
        <v/>
      </c>
    </row>
    <row r="1474">
      <c r="A1474" s="127">
        <f>原始数据_周度!A1472</f>
        <v/>
      </c>
      <c r="B1474" s="128">
        <f>IF(特征计算_周度!B1472="","",0.25*IF(特征计算_周度!B1472="",0,特征计算_周度!B1472)+0.25*IF(特征计算_周度!C1472="",0,特征计算_周度!C1472)+0.15*IF(特征计算_周度!D1472="",0,特征计算_周度!D1472)+0.15*IF(特征计算_周度!E1472="",0,特征计算_周度!E1472)+0.2*IF(特征计算_周度!F1472="",0,特征计算_周度!F1472))</f>
        <v/>
      </c>
      <c r="C1474" s="128">
        <f>IF(B1474="","",IF(OR(IF(特征计算_周度!B1472="",FALSE,特征计算_周度!B1472&gt;2),IF(特征计算_周度!C1472="",FALSE,特征计算_周度!C1472&gt;2),IF(特征计算_周度!G1472="",FALSE,特征计算_周度!G1472&gt;2),IF(特征计算_周度!E1472="",FALSE,特征计算_周度!E1472&gt;2),IF(特征计算_周度!F1472="",FALSE,特征计算_周度!F1472&gt;2)),MAX(B1474,MAX(IF(特征计算_周度!B1472="",0,特征计算_周度!B1472),IF(特征计算_周度!C1472="",0,特征计算_周度!C1472),IF(特征计算_周度!G1472="",0,特征计算_周度!G1472),IF(特征计算_周度!E1472="",0,特征计算_周度!E1472),IF(特征计算_周度!F1472="",0,特征计算_周度!F1472))),B1474))</f>
        <v/>
      </c>
      <c r="D1474" s="129">
        <f>原始数据_周度!B1472</f>
        <v/>
      </c>
      <c r="E1474" s="157">
        <f>IF(D1474="","",D1474/MAX(D$4:D1474)-1)</f>
        <v/>
      </c>
    </row>
    <row r="1475">
      <c r="A1475" s="127">
        <f>原始数据_周度!A1473</f>
        <v/>
      </c>
      <c r="B1475" s="128">
        <f>IF(特征计算_周度!B1473="","",0.25*IF(特征计算_周度!B1473="",0,特征计算_周度!B1473)+0.25*IF(特征计算_周度!C1473="",0,特征计算_周度!C1473)+0.15*IF(特征计算_周度!D1473="",0,特征计算_周度!D1473)+0.15*IF(特征计算_周度!E1473="",0,特征计算_周度!E1473)+0.2*IF(特征计算_周度!F1473="",0,特征计算_周度!F1473))</f>
        <v/>
      </c>
      <c r="C1475" s="128">
        <f>IF(B1475="","",IF(OR(IF(特征计算_周度!B1473="",FALSE,特征计算_周度!B1473&gt;2),IF(特征计算_周度!C1473="",FALSE,特征计算_周度!C1473&gt;2),IF(特征计算_周度!G1473="",FALSE,特征计算_周度!G1473&gt;2),IF(特征计算_周度!E1473="",FALSE,特征计算_周度!E1473&gt;2),IF(特征计算_周度!F1473="",FALSE,特征计算_周度!F1473&gt;2)),MAX(B1475,MAX(IF(特征计算_周度!B1473="",0,特征计算_周度!B1473),IF(特征计算_周度!C1473="",0,特征计算_周度!C1473),IF(特征计算_周度!G1473="",0,特征计算_周度!G1473),IF(特征计算_周度!E1473="",0,特征计算_周度!E1473),IF(特征计算_周度!F1473="",0,特征计算_周度!F1473))),B1475))</f>
        <v/>
      </c>
      <c r="D1475" s="129">
        <f>原始数据_周度!B1473</f>
        <v/>
      </c>
      <c r="E1475" s="157">
        <f>IF(D1475="","",D1475/MAX(D$4:D1475)-1)</f>
        <v/>
      </c>
    </row>
    <row r="1476">
      <c r="A1476" s="127">
        <f>原始数据_周度!A1474</f>
        <v/>
      </c>
      <c r="B1476" s="128">
        <f>IF(特征计算_周度!B1474="","",0.25*IF(特征计算_周度!B1474="",0,特征计算_周度!B1474)+0.25*IF(特征计算_周度!C1474="",0,特征计算_周度!C1474)+0.15*IF(特征计算_周度!D1474="",0,特征计算_周度!D1474)+0.15*IF(特征计算_周度!E1474="",0,特征计算_周度!E1474)+0.2*IF(特征计算_周度!F1474="",0,特征计算_周度!F1474))</f>
        <v/>
      </c>
      <c r="C1476" s="128">
        <f>IF(B1476="","",IF(OR(IF(特征计算_周度!B1474="",FALSE,特征计算_周度!B1474&gt;2),IF(特征计算_周度!C1474="",FALSE,特征计算_周度!C1474&gt;2),IF(特征计算_周度!G1474="",FALSE,特征计算_周度!G1474&gt;2),IF(特征计算_周度!E1474="",FALSE,特征计算_周度!E1474&gt;2),IF(特征计算_周度!F1474="",FALSE,特征计算_周度!F1474&gt;2)),MAX(B1476,MAX(IF(特征计算_周度!B1474="",0,特征计算_周度!B1474),IF(特征计算_周度!C1474="",0,特征计算_周度!C1474),IF(特征计算_周度!G1474="",0,特征计算_周度!G1474),IF(特征计算_周度!E1474="",0,特征计算_周度!E1474),IF(特征计算_周度!F1474="",0,特征计算_周度!F1474))),B1476))</f>
        <v/>
      </c>
      <c r="D1476" s="129">
        <f>原始数据_周度!B1474</f>
        <v/>
      </c>
      <c r="E1476" s="157">
        <f>IF(D1476="","",D1476/MAX(D$4:D1476)-1)</f>
        <v/>
      </c>
    </row>
    <row r="1477">
      <c r="A1477" s="127">
        <f>原始数据_周度!A1475</f>
        <v/>
      </c>
      <c r="B1477" s="128">
        <f>IF(特征计算_周度!B1475="","",0.25*IF(特征计算_周度!B1475="",0,特征计算_周度!B1475)+0.25*IF(特征计算_周度!C1475="",0,特征计算_周度!C1475)+0.15*IF(特征计算_周度!D1475="",0,特征计算_周度!D1475)+0.15*IF(特征计算_周度!E1475="",0,特征计算_周度!E1475)+0.2*IF(特征计算_周度!F1475="",0,特征计算_周度!F1475))</f>
        <v/>
      </c>
      <c r="C1477" s="128">
        <f>IF(B1477="","",IF(OR(IF(特征计算_周度!B1475="",FALSE,特征计算_周度!B1475&gt;2),IF(特征计算_周度!C1475="",FALSE,特征计算_周度!C1475&gt;2),IF(特征计算_周度!G1475="",FALSE,特征计算_周度!G1475&gt;2),IF(特征计算_周度!E1475="",FALSE,特征计算_周度!E1475&gt;2),IF(特征计算_周度!F1475="",FALSE,特征计算_周度!F1475&gt;2)),MAX(B1477,MAX(IF(特征计算_周度!B1475="",0,特征计算_周度!B1475),IF(特征计算_周度!C1475="",0,特征计算_周度!C1475),IF(特征计算_周度!G1475="",0,特征计算_周度!G1475),IF(特征计算_周度!E1475="",0,特征计算_周度!E1475),IF(特征计算_周度!F1475="",0,特征计算_周度!F1475))),B1477))</f>
        <v/>
      </c>
      <c r="D1477" s="129">
        <f>原始数据_周度!B1475</f>
        <v/>
      </c>
      <c r="E1477" s="157">
        <f>IF(D1477="","",D1477/MAX(D$4:D1477)-1)</f>
        <v/>
      </c>
    </row>
    <row r="1478">
      <c r="A1478" s="127">
        <f>原始数据_周度!A1476</f>
        <v/>
      </c>
      <c r="B1478" s="128">
        <f>IF(特征计算_周度!B1476="","",0.25*IF(特征计算_周度!B1476="",0,特征计算_周度!B1476)+0.25*IF(特征计算_周度!C1476="",0,特征计算_周度!C1476)+0.15*IF(特征计算_周度!D1476="",0,特征计算_周度!D1476)+0.15*IF(特征计算_周度!E1476="",0,特征计算_周度!E1476)+0.2*IF(特征计算_周度!F1476="",0,特征计算_周度!F1476))</f>
        <v/>
      </c>
      <c r="C1478" s="128">
        <f>IF(B1478="","",IF(OR(IF(特征计算_周度!B1476="",FALSE,特征计算_周度!B1476&gt;2),IF(特征计算_周度!C1476="",FALSE,特征计算_周度!C1476&gt;2),IF(特征计算_周度!G1476="",FALSE,特征计算_周度!G1476&gt;2),IF(特征计算_周度!E1476="",FALSE,特征计算_周度!E1476&gt;2),IF(特征计算_周度!F1476="",FALSE,特征计算_周度!F1476&gt;2)),MAX(B1478,MAX(IF(特征计算_周度!B1476="",0,特征计算_周度!B1476),IF(特征计算_周度!C1476="",0,特征计算_周度!C1476),IF(特征计算_周度!G1476="",0,特征计算_周度!G1476),IF(特征计算_周度!E1476="",0,特征计算_周度!E1476),IF(特征计算_周度!F1476="",0,特征计算_周度!F1476))),B1478))</f>
        <v/>
      </c>
      <c r="D1478" s="129">
        <f>原始数据_周度!B1476</f>
        <v/>
      </c>
      <c r="E1478" s="157">
        <f>IF(D1478="","",D1478/MAX(D$4:D1478)-1)</f>
        <v/>
      </c>
    </row>
    <row r="1479">
      <c r="A1479" s="127">
        <f>原始数据_周度!A1477</f>
        <v/>
      </c>
      <c r="B1479" s="128">
        <f>IF(特征计算_周度!B1477="","",0.25*IF(特征计算_周度!B1477="",0,特征计算_周度!B1477)+0.25*IF(特征计算_周度!C1477="",0,特征计算_周度!C1477)+0.15*IF(特征计算_周度!D1477="",0,特征计算_周度!D1477)+0.15*IF(特征计算_周度!E1477="",0,特征计算_周度!E1477)+0.2*IF(特征计算_周度!F1477="",0,特征计算_周度!F1477))</f>
        <v/>
      </c>
      <c r="C1479" s="128">
        <f>IF(B1479="","",IF(OR(IF(特征计算_周度!B1477="",FALSE,特征计算_周度!B1477&gt;2),IF(特征计算_周度!C1477="",FALSE,特征计算_周度!C1477&gt;2),IF(特征计算_周度!G1477="",FALSE,特征计算_周度!G1477&gt;2),IF(特征计算_周度!E1477="",FALSE,特征计算_周度!E1477&gt;2),IF(特征计算_周度!F1477="",FALSE,特征计算_周度!F1477&gt;2)),MAX(B1479,MAX(IF(特征计算_周度!B1477="",0,特征计算_周度!B1477),IF(特征计算_周度!C1477="",0,特征计算_周度!C1477),IF(特征计算_周度!G1477="",0,特征计算_周度!G1477),IF(特征计算_周度!E1477="",0,特征计算_周度!E1477),IF(特征计算_周度!F1477="",0,特征计算_周度!F1477))),B1479))</f>
        <v/>
      </c>
      <c r="D1479" s="129">
        <f>原始数据_周度!B1477</f>
        <v/>
      </c>
      <c r="E1479" s="157">
        <f>IF(D1479="","",D1479/MAX(D$4:D1479)-1)</f>
        <v/>
      </c>
    </row>
    <row r="1480">
      <c r="A1480" s="127">
        <f>原始数据_周度!A1478</f>
        <v/>
      </c>
      <c r="B1480" s="128">
        <f>IF(特征计算_周度!B1478="","",0.25*IF(特征计算_周度!B1478="",0,特征计算_周度!B1478)+0.25*IF(特征计算_周度!C1478="",0,特征计算_周度!C1478)+0.15*IF(特征计算_周度!D1478="",0,特征计算_周度!D1478)+0.15*IF(特征计算_周度!E1478="",0,特征计算_周度!E1478)+0.2*IF(特征计算_周度!F1478="",0,特征计算_周度!F1478))</f>
        <v/>
      </c>
      <c r="C1480" s="128">
        <f>IF(B1480="","",IF(OR(IF(特征计算_周度!B1478="",FALSE,特征计算_周度!B1478&gt;2),IF(特征计算_周度!C1478="",FALSE,特征计算_周度!C1478&gt;2),IF(特征计算_周度!G1478="",FALSE,特征计算_周度!G1478&gt;2),IF(特征计算_周度!E1478="",FALSE,特征计算_周度!E1478&gt;2),IF(特征计算_周度!F1478="",FALSE,特征计算_周度!F1478&gt;2)),MAX(B1480,MAX(IF(特征计算_周度!B1478="",0,特征计算_周度!B1478),IF(特征计算_周度!C1478="",0,特征计算_周度!C1478),IF(特征计算_周度!G1478="",0,特征计算_周度!G1478),IF(特征计算_周度!E1478="",0,特征计算_周度!E1478),IF(特征计算_周度!F1478="",0,特征计算_周度!F1478))),B1480))</f>
        <v/>
      </c>
      <c r="D1480" s="129">
        <f>原始数据_周度!B1478</f>
        <v/>
      </c>
      <c r="E1480" s="157">
        <f>IF(D1480="","",D1480/MAX(D$4:D1480)-1)</f>
        <v/>
      </c>
    </row>
    <row r="1481">
      <c r="A1481" s="127">
        <f>原始数据_周度!A1479</f>
        <v/>
      </c>
      <c r="B1481" s="128">
        <f>IF(特征计算_周度!B1479="","",0.25*IF(特征计算_周度!B1479="",0,特征计算_周度!B1479)+0.25*IF(特征计算_周度!C1479="",0,特征计算_周度!C1479)+0.15*IF(特征计算_周度!D1479="",0,特征计算_周度!D1479)+0.15*IF(特征计算_周度!E1479="",0,特征计算_周度!E1479)+0.2*IF(特征计算_周度!F1479="",0,特征计算_周度!F1479))</f>
        <v/>
      </c>
      <c r="C1481" s="128">
        <f>IF(B1481="","",IF(OR(IF(特征计算_周度!B1479="",FALSE,特征计算_周度!B1479&gt;2),IF(特征计算_周度!C1479="",FALSE,特征计算_周度!C1479&gt;2),IF(特征计算_周度!G1479="",FALSE,特征计算_周度!G1479&gt;2),IF(特征计算_周度!E1479="",FALSE,特征计算_周度!E1479&gt;2),IF(特征计算_周度!F1479="",FALSE,特征计算_周度!F1479&gt;2)),MAX(B1481,MAX(IF(特征计算_周度!B1479="",0,特征计算_周度!B1479),IF(特征计算_周度!C1479="",0,特征计算_周度!C1479),IF(特征计算_周度!G1479="",0,特征计算_周度!G1479),IF(特征计算_周度!E1479="",0,特征计算_周度!E1479),IF(特征计算_周度!F1479="",0,特征计算_周度!F1479))),B1481))</f>
        <v/>
      </c>
      <c r="D1481" s="129">
        <f>原始数据_周度!B1479</f>
        <v/>
      </c>
      <c r="E1481" s="157">
        <f>IF(D1481="","",D1481/MAX(D$4:D1481)-1)</f>
        <v/>
      </c>
    </row>
    <row r="1482">
      <c r="A1482" s="127">
        <f>原始数据_周度!A1480</f>
        <v/>
      </c>
      <c r="B1482" s="128">
        <f>IF(特征计算_周度!B1480="","",0.25*IF(特征计算_周度!B1480="",0,特征计算_周度!B1480)+0.25*IF(特征计算_周度!C1480="",0,特征计算_周度!C1480)+0.15*IF(特征计算_周度!D1480="",0,特征计算_周度!D1480)+0.15*IF(特征计算_周度!E1480="",0,特征计算_周度!E1480)+0.2*IF(特征计算_周度!F1480="",0,特征计算_周度!F1480))</f>
        <v/>
      </c>
      <c r="C1482" s="128">
        <f>IF(B1482="","",IF(OR(IF(特征计算_周度!B1480="",FALSE,特征计算_周度!B1480&gt;2),IF(特征计算_周度!C1480="",FALSE,特征计算_周度!C1480&gt;2),IF(特征计算_周度!G1480="",FALSE,特征计算_周度!G1480&gt;2),IF(特征计算_周度!E1480="",FALSE,特征计算_周度!E1480&gt;2),IF(特征计算_周度!F1480="",FALSE,特征计算_周度!F1480&gt;2)),MAX(B1482,MAX(IF(特征计算_周度!B1480="",0,特征计算_周度!B1480),IF(特征计算_周度!C1480="",0,特征计算_周度!C1480),IF(特征计算_周度!G1480="",0,特征计算_周度!G1480),IF(特征计算_周度!E1480="",0,特征计算_周度!E1480),IF(特征计算_周度!F1480="",0,特征计算_周度!F1480))),B1482))</f>
        <v/>
      </c>
      <c r="D1482" s="129">
        <f>原始数据_周度!B1480</f>
        <v/>
      </c>
      <c r="E1482" s="157">
        <f>IF(D1482="","",D1482/MAX(D$4:D1482)-1)</f>
        <v/>
      </c>
    </row>
    <row r="1483">
      <c r="A1483" s="127">
        <f>原始数据_周度!A1481</f>
        <v/>
      </c>
      <c r="B1483" s="128">
        <f>IF(特征计算_周度!B1481="","",0.25*IF(特征计算_周度!B1481="",0,特征计算_周度!B1481)+0.25*IF(特征计算_周度!C1481="",0,特征计算_周度!C1481)+0.15*IF(特征计算_周度!D1481="",0,特征计算_周度!D1481)+0.15*IF(特征计算_周度!E1481="",0,特征计算_周度!E1481)+0.2*IF(特征计算_周度!F1481="",0,特征计算_周度!F1481))</f>
        <v/>
      </c>
      <c r="C1483" s="128">
        <f>IF(B1483="","",IF(OR(IF(特征计算_周度!B1481="",FALSE,特征计算_周度!B1481&gt;2),IF(特征计算_周度!C1481="",FALSE,特征计算_周度!C1481&gt;2),IF(特征计算_周度!G1481="",FALSE,特征计算_周度!G1481&gt;2),IF(特征计算_周度!E1481="",FALSE,特征计算_周度!E1481&gt;2),IF(特征计算_周度!F1481="",FALSE,特征计算_周度!F1481&gt;2)),MAX(B1483,MAX(IF(特征计算_周度!B1481="",0,特征计算_周度!B1481),IF(特征计算_周度!C1481="",0,特征计算_周度!C1481),IF(特征计算_周度!G1481="",0,特征计算_周度!G1481),IF(特征计算_周度!E1481="",0,特征计算_周度!E1481),IF(特征计算_周度!F1481="",0,特征计算_周度!F1481))),B1483))</f>
        <v/>
      </c>
      <c r="D1483" s="129">
        <f>原始数据_周度!B1481</f>
        <v/>
      </c>
      <c r="E1483" s="157">
        <f>IF(D1483="","",D1483/MAX(D$4:D1483)-1)</f>
        <v/>
      </c>
    </row>
    <row r="1484">
      <c r="A1484" s="127">
        <f>原始数据_周度!A1482</f>
        <v/>
      </c>
      <c r="B1484" s="128">
        <f>IF(特征计算_周度!B1482="","",0.25*IF(特征计算_周度!B1482="",0,特征计算_周度!B1482)+0.25*IF(特征计算_周度!C1482="",0,特征计算_周度!C1482)+0.15*IF(特征计算_周度!D1482="",0,特征计算_周度!D1482)+0.15*IF(特征计算_周度!E1482="",0,特征计算_周度!E1482)+0.2*IF(特征计算_周度!F1482="",0,特征计算_周度!F1482))</f>
        <v/>
      </c>
      <c r="C1484" s="128">
        <f>IF(B1484="","",IF(OR(IF(特征计算_周度!B1482="",FALSE,特征计算_周度!B1482&gt;2),IF(特征计算_周度!C1482="",FALSE,特征计算_周度!C1482&gt;2),IF(特征计算_周度!G1482="",FALSE,特征计算_周度!G1482&gt;2),IF(特征计算_周度!E1482="",FALSE,特征计算_周度!E1482&gt;2),IF(特征计算_周度!F1482="",FALSE,特征计算_周度!F1482&gt;2)),MAX(B1484,MAX(IF(特征计算_周度!B1482="",0,特征计算_周度!B1482),IF(特征计算_周度!C1482="",0,特征计算_周度!C1482),IF(特征计算_周度!G1482="",0,特征计算_周度!G1482),IF(特征计算_周度!E1482="",0,特征计算_周度!E1482),IF(特征计算_周度!F1482="",0,特征计算_周度!F1482))),B1484))</f>
        <v/>
      </c>
      <c r="D1484" s="129">
        <f>原始数据_周度!B1482</f>
        <v/>
      </c>
      <c r="E1484" s="157">
        <f>IF(D1484="","",D1484/MAX(D$4:D1484)-1)</f>
        <v/>
      </c>
    </row>
    <row r="1485">
      <c r="A1485" s="127">
        <f>原始数据_周度!A1483</f>
        <v/>
      </c>
      <c r="B1485" s="128">
        <f>IF(特征计算_周度!B1483="","",0.25*IF(特征计算_周度!B1483="",0,特征计算_周度!B1483)+0.25*IF(特征计算_周度!C1483="",0,特征计算_周度!C1483)+0.15*IF(特征计算_周度!D1483="",0,特征计算_周度!D1483)+0.15*IF(特征计算_周度!E1483="",0,特征计算_周度!E1483)+0.2*IF(特征计算_周度!F1483="",0,特征计算_周度!F1483))</f>
        <v/>
      </c>
      <c r="C1485" s="128">
        <f>IF(B1485="","",IF(OR(IF(特征计算_周度!B1483="",FALSE,特征计算_周度!B1483&gt;2),IF(特征计算_周度!C1483="",FALSE,特征计算_周度!C1483&gt;2),IF(特征计算_周度!G1483="",FALSE,特征计算_周度!G1483&gt;2),IF(特征计算_周度!E1483="",FALSE,特征计算_周度!E1483&gt;2),IF(特征计算_周度!F1483="",FALSE,特征计算_周度!F1483&gt;2)),MAX(B1485,MAX(IF(特征计算_周度!B1483="",0,特征计算_周度!B1483),IF(特征计算_周度!C1483="",0,特征计算_周度!C1483),IF(特征计算_周度!G1483="",0,特征计算_周度!G1483),IF(特征计算_周度!E1483="",0,特征计算_周度!E1483),IF(特征计算_周度!F1483="",0,特征计算_周度!F1483))),B1485))</f>
        <v/>
      </c>
      <c r="D1485" s="129">
        <f>原始数据_周度!B1483</f>
        <v/>
      </c>
      <c r="E1485" s="157">
        <f>IF(D1485="","",D1485/MAX(D$4:D1485)-1)</f>
        <v/>
      </c>
    </row>
    <row r="1486">
      <c r="A1486" s="127">
        <f>原始数据_周度!A1484</f>
        <v/>
      </c>
      <c r="B1486" s="128">
        <f>IF(特征计算_周度!B1484="","",0.25*IF(特征计算_周度!B1484="",0,特征计算_周度!B1484)+0.25*IF(特征计算_周度!C1484="",0,特征计算_周度!C1484)+0.15*IF(特征计算_周度!D1484="",0,特征计算_周度!D1484)+0.15*IF(特征计算_周度!E1484="",0,特征计算_周度!E1484)+0.2*IF(特征计算_周度!F1484="",0,特征计算_周度!F1484))</f>
        <v/>
      </c>
      <c r="C1486" s="128">
        <f>IF(B1486="","",IF(OR(IF(特征计算_周度!B1484="",FALSE,特征计算_周度!B1484&gt;2),IF(特征计算_周度!C1484="",FALSE,特征计算_周度!C1484&gt;2),IF(特征计算_周度!G1484="",FALSE,特征计算_周度!G1484&gt;2),IF(特征计算_周度!E1484="",FALSE,特征计算_周度!E1484&gt;2),IF(特征计算_周度!F1484="",FALSE,特征计算_周度!F1484&gt;2)),MAX(B1486,MAX(IF(特征计算_周度!B1484="",0,特征计算_周度!B1484),IF(特征计算_周度!C1484="",0,特征计算_周度!C1484),IF(特征计算_周度!G1484="",0,特征计算_周度!G1484),IF(特征计算_周度!E1484="",0,特征计算_周度!E1484),IF(特征计算_周度!F1484="",0,特征计算_周度!F1484))),B1486))</f>
        <v/>
      </c>
      <c r="D1486" s="129">
        <f>原始数据_周度!B1484</f>
        <v/>
      </c>
      <c r="E1486" s="157">
        <f>IF(D1486="","",D1486/MAX(D$4:D1486)-1)</f>
        <v/>
      </c>
    </row>
    <row r="1487">
      <c r="A1487" s="127">
        <f>原始数据_周度!A1485</f>
        <v/>
      </c>
      <c r="B1487" s="128">
        <f>IF(特征计算_周度!B1485="","",0.25*IF(特征计算_周度!B1485="",0,特征计算_周度!B1485)+0.25*IF(特征计算_周度!C1485="",0,特征计算_周度!C1485)+0.15*IF(特征计算_周度!D1485="",0,特征计算_周度!D1485)+0.15*IF(特征计算_周度!E1485="",0,特征计算_周度!E1485)+0.2*IF(特征计算_周度!F1485="",0,特征计算_周度!F1485))</f>
        <v/>
      </c>
      <c r="C1487" s="128">
        <f>IF(B1487="","",IF(OR(IF(特征计算_周度!B1485="",FALSE,特征计算_周度!B1485&gt;2),IF(特征计算_周度!C1485="",FALSE,特征计算_周度!C1485&gt;2),IF(特征计算_周度!G1485="",FALSE,特征计算_周度!G1485&gt;2),IF(特征计算_周度!E1485="",FALSE,特征计算_周度!E1485&gt;2),IF(特征计算_周度!F1485="",FALSE,特征计算_周度!F1485&gt;2)),MAX(B1487,MAX(IF(特征计算_周度!B1485="",0,特征计算_周度!B1485),IF(特征计算_周度!C1485="",0,特征计算_周度!C1485),IF(特征计算_周度!G1485="",0,特征计算_周度!G1485),IF(特征计算_周度!E1485="",0,特征计算_周度!E1485),IF(特征计算_周度!F1485="",0,特征计算_周度!F1485))),B1487))</f>
        <v/>
      </c>
      <c r="D1487" s="129">
        <f>原始数据_周度!B1485</f>
        <v/>
      </c>
      <c r="E1487" s="157">
        <f>IF(D1487="","",D1487/MAX(D$4:D1487)-1)</f>
        <v/>
      </c>
    </row>
    <row r="1488">
      <c r="A1488" s="127">
        <f>原始数据_周度!A1486</f>
        <v/>
      </c>
      <c r="B1488" s="128">
        <f>IF(特征计算_周度!B1486="","",0.25*IF(特征计算_周度!B1486="",0,特征计算_周度!B1486)+0.25*IF(特征计算_周度!C1486="",0,特征计算_周度!C1486)+0.15*IF(特征计算_周度!D1486="",0,特征计算_周度!D1486)+0.15*IF(特征计算_周度!E1486="",0,特征计算_周度!E1486)+0.2*IF(特征计算_周度!F1486="",0,特征计算_周度!F1486))</f>
        <v/>
      </c>
      <c r="C1488" s="128">
        <f>IF(B1488="","",IF(OR(IF(特征计算_周度!B1486="",FALSE,特征计算_周度!B1486&gt;2),IF(特征计算_周度!C1486="",FALSE,特征计算_周度!C1486&gt;2),IF(特征计算_周度!G1486="",FALSE,特征计算_周度!G1486&gt;2),IF(特征计算_周度!E1486="",FALSE,特征计算_周度!E1486&gt;2),IF(特征计算_周度!F1486="",FALSE,特征计算_周度!F1486&gt;2)),MAX(B1488,MAX(IF(特征计算_周度!B1486="",0,特征计算_周度!B1486),IF(特征计算_周度!C1486="",0,特征计算_周度!C1486),IF(特征计算_周度!G1486="",0,特征计算_周度!G1486),IF(特征计算_周度!E1486="",0,特征计算_周度!E1486),IF(特征计算_周度!F1486="",0,特征计算_周度!F1486))),B1488))</f>
        <v/>
      </c>
      <c r="D1488" s="129">
        <f>原始数据_周度!B1486</f>
        <v/>
      </c>
      <c r="E1488" s="157">
        <f>IF(D1488="","",D1488/MAX(D$4:D1488)-1)</f>
        <v/>
      </c>
    </row>
    <row r="1489">
      <c r="A1489" s="127">
        <f>原始数据_周度!A1487</f>
        <v/>
      </c>
      <c r="B1489" s="128">
        <f>IF(特征计算_周度!B1487="","",0.25*IF(特征计算_周度!B1487="",0,特征计算_周度!B1487)+0.25*IF(特征计算_周度!C1487="",0,特征计算_周度!C1487)+0.15*IF(特征计算_周度!D1487="",0,特征计算_周度!D1487)+0.15*IF(特征计算_周度!E1487="",0,特征计算_周度!E1487)+0.2*IF(特征计算_周度!F1487="",0,特征计算_周度!F1487))</f>
        <v/>
      </c>
      <c r="C1489" s="128">
        <f>IF(B1489="","",IF(OR(IF(特征计算_周度!B1487="",FALSE,特征计算_周度!B1487&gt;2),IF(特征计算_周度!C1487="",FALSE,特征计算_周度!C1487&gt;2),IF(特征计算_周度!G1487="",FALSE,特征计算_周度!G1487&gt;2),IF(特征计算_周度!E1487="",FALSE,特征计算_周度!E1487&gt;2),IF(特征计算_周度!F1487="",FALSE,特征计算_周度!F1487&gt;2)),MAX(B1489,MAX(IF(特征计算_周度!B1487="",0,特征计算_周度!B1487),IF(特征计算_周度!C1487="",0,特征计算_周度!C1487),IF(特征计算_周度!G1487="",0,特征计算_周度!G1487),IF(特征计算_周度!E1487="",0,特征计算_周度!E1487),IF(特征计算_周度!F1487="",0,特征计算_周度!F1487))),B1489))</f>
        <v/>
      </c>
      <c r="D1489" s="129">
        <f>原始数据_周度!B1487</f>
        <v/>
      </c>
      <c r="E1489" s="157">
        <f>IF(D1489="","",D1489/MAX(D$4:D1489)-1)</f>
        <v/>
      </c>
    </row>
    <row r="1490">
      <c r="A1490" s="127">
        <f>原始数据_周度!A1488</f>
        <v/>
      </c>
      <c r="B1490" s="128">
        <f>IF(特征计算_周度!B1488="","",0.25*IF(特征计算_周度!B1488="",0,特征计算_周度!B1488)+0.25*IF(特征计算_周度!C1488="",0,特征计算_周度!C1488)+0.15*IF(特征计算_周度!D1488="",0,特征计算_周度!D1488)+0.15*IF(特征计算_周度!E1488="",0,特征计算_周度!E1488)+0.2*IF(特征计算_周度!F1488="",0,特征计算_周度!F1488))</f>
        <v/>
      </c>
      <c r="C1490" s="128">
        <f>IF(B1490="","",IF(OR(IF(特征计算_周度!B1488="",FALSE,特征计算_周度!B1488&gt;2),IF(特征计算_周度!C1488="",FALSE,特征计算_周度!C1488&gt;2),IF(特征计算_周度!G1488="",FALSE,特征计算_周度!G1488&gt;2),IF(特征计算_周度!E1488="",FALSE,特征计算_周度!E1488&gt;2),IF(特征计算_周度!F1488="",FALSE,特征计算_周度!F1488&gt;2)),MAX(B1490,MAX(IF(特征计算_周度!B1488="",0,特征计算_周度!B1488),IF(特征计算_周度!C1488="",0,特征计算_周度!C1488),IF(特征计算_周度!G1488="",0,特征计算_周度!G1488),IF(特征计算_周度!E1488="",0,特征计算_周度!E1488),IF(特征计算_周度!F1488="",0,特征计算_周度!F1488))),B1490))</f>
        <v/>
      </c>
      <c r="D1490" s="129">
        <f>原始数据_周度!B1488</f>
        <v/>
      </c>
      <c r="E1490" s="157">
        <f>IF(D1490="","",D1490/MAX(D$4:D1490)-1)</f>
        <v/>
      </c>
    </row>
    <row r="1491">
      <c r="A1491" s="127">
        <f>原始数据_周度!A1489</f>
        <v/>
      </c>
      <c r="B1491" s="128">
        <f>IF(特征计算_周度!B1489="","",0.25*IF(特征计算_周度!B1489="",0,特征计算_周度!B1489)+0.25*IF(特征计算_周度!C1489="",0,特征计算_周度!C1489)+0.15*IF(特征计算_周度!D1489="",0,特征计算_周度!D1489)+0.15*IF(特征计算_周度!E1489="",0,特征计算_周度!E1489)+0.2*IF(特征计算_周度!F1489="",0,特征计算_周度!F1489))</f>
        <v/>
      </c>
      <c r="C1491" s="128">
        <f>IF(B1491="","",IF(OR(IF(特征计算_周度!B1489="",FALSE,特征计算_周度!B1489&gt;2),IF(特征计算_周度!C1489="",FALSE,特征计算_周度!C1489&gt;2),IF(特征计算_周度!G1489="",FALSE,特征计算_周度!G1489&gt;2),IF(特征计算_周度!E1489="",FALSE,特征计算_周度!E1489&gt;2),IF(特征计算_周度!F1489="",FALSE,特征计算_周度!F1489&gt;2)),MAX(B1491,MAX(IF(特征计算_周度!B1489="",0,特征计算_周度!B1489),IF(特征计算_周度!C1489="",0,特征计算_周度!C1489),IF(特征计算_周度!G1489="",0,特征计算_周度!G1489),IF(特征计算_周度!E1489="",0,特征计算_周度!E1489),IF(特征计算_周度!F1489="",0,特征计算_周度!F1489))),B1491))</f>
        <v/>
      </c>
      <c r="D1491" s="129">
        <f>原始数据_周度!B1489</f>
        <v/>
      </c>
      <c r="E1491" s="157">
        <f>IF(D1491="","",D1491/MAX(D$4:D1491)-1)</f>
        <v/>
      </c>
    </row>
    <row r="1492">
      <c r="A1492" s="127">
        <f>原始数据_周度!A1490</f>
        <v/>
      </c>
      <c r="B1492" s="128">
        <f>IF(特征计算_周度!B1490="","",0.25*IF(特征计算_周度!B1490="",0,特征计算_周度!B1490)+0.25*IF(特征计算_周度!C1490="",0,特征计算_周度!C1490)+0.15*IF(特征计算_周度!D1490="",0,特征计算_周度!D1490)+0.15*IF(特征计算_周度!E1490="",0,特征计算_周度!E1490)+0.2*IF(特征计算_周度!F1490="",0,特征计算_周度!F1490))</f>
        <v/>
      </c>
      <c r="C1492" s="128">
        <f>IF(B1492="","",IF(OR(IF(特征计算_周度!B1490="",FALSE,特征计算_周度!B1490&gt;2),IF(特征计算_周度!C1490="",FALSE,特征计算_周度!C1490&gt;2),IF(特征计算_周度!G1490="",FALSE,特征计算_周度!G1490&gt;2),IF(特征计算_周度!E1490="",FALSE,特征计算_周度!E1490&gt;2),IF(特征计算_周度!F1490="",FALSE,特征计算_周度!F1490&gt;2)),MAX(B1492,MAX(IF(特征计算_周度!B1490="",0,特征计算_周度!B1490),IF(特征计算_周度!C1490="",0,特征计算_周度!C1490),IF(特征计算_周度!G1490="",0,特征计算_周度!G1490),IF(特征计算_周度!E1490="",0,特征计算_周度!E1490),IF(特征计算_周度!F1490="",0,特征计算_周度!F1490))),B1492))</f>
        <v/>
      </c>
      <c r="D1492" s="129">
        <f>原始数据_周度!B1490</f>
        <v/>
      </c>
      <c r="E1492" s="157">
        <f>IF(D1492="","",D1492/MAX(D$4:D1492)-1)</f>
        <v/>
      </c>
    </row>
    <row r="1493">
      <c r="A1493" s="127">
        <f>原始数据_周度!A1491</f>
        <v/>
      </c>
      <c r="B1493" s="128">
        <f>IF(特征计算_周度!B1491="","",0.25*IF(特征计算_周度!B1491="",0,特征计算_周度!B1491)+0.25*IF(特征计算_周度!C1491="",0,特征计算_周度!C1491)+0.15*IF(特征计算_周度!D1491="",0,特征计算_周度!D1491)+0.15*IF(特征计算_周度!E1491="",0,特征计算_周度!E1491)+0.2*IF(特征计算_周度!F1491="",0,特征计算_周度!F1491))</f>
        <v/>
      </c>
      <c r="C1493" s="128">
        <f>IF(B1493="","",IF(OR(IF(特征计算_周度!B1491="",FALSE,特征计算_周度!B1491&gt;2),IF(特征计算_周度!C1491="",FALSE,特征计算_周度!C1491&gt;2),IF(特征计算_周度!G1491="",FALSE,特征计算_周度!G1491&gt;2),IF(特征计算_周度!E1491="",FALSE,特征计算_周度!E1491&gt;2),IF(特征计算_周度!F1491="",FALSE,特征计算_周度!F1491&gt;2)),MAX(B1493,MAX(IF(特征计算_周度!B1491="",0,特征计算_周度!B1491),IF(特征计算_周度!C1491="",0,特征计算_周度!C1491),IF(特征计算_周度!G1491="",0,特征计算_周度!G1491),IF(特征计算_周度!E1491="",0,特征计算_周度!E1491),IF(特征计算_周度!F1491="",0,特征计算_周度!F1491))),B1493))</f>
        <v/>
      </c>
      <c r="D1493" s="129">
        <f>原始数据_周度!B1491</f>
        <v/>
      </c>
      <c r="E1493" s="157">
        <f>IF(D1493="","",D1493/MAX(D$4:D1493)-1)</f>
        <v/>
      </c>
    </row>
    <row r="1494">
      <c r="A1494" s="127">
        <f>原始数据_周度!A1492</f>
        <v/>
      </c>
      <c r="B1494" s="128">
        <f>IF(特征计算_周度!B1492="","",0.25*IF(特征计算_周度!B1492="",0,特征计算_周度!B1492)+0.25*IF(特征计算_周度!C1492="",0,特征计算_周度!C1492)+0.15*IF(特征计算_周度!D1492="",0,特征计算_周度!D1492)+0.15*IF(特征计算_周度!E1492="",0,特征计算_周度!E1492)+0.2*IF(特征计算_周度!F1492="",0,特征计算_周度!F1492))</f>
        <v/>
      </c>
      <c r="C1494" s="128">
        <f>IF(B1494="","",IF(OR(IF(特征计算_周度!B1492="",FALSE,特征计算_周度!B1492&gt;2),IF(特征计算_周度!C1492="",FALSE,特征计算_周度!C1492&gt;2),IF(特征计算_周度!G1492="",FALSE,特征计算_周度!G1492&gt;2),IF(特征计算_周度!E1492="",FALSE,特征计算_周度!E1492&gt;2),IF(特征计算_周度!F1492="",FALSE,特征计算_周度!F1492&gt;2)),MAX(B1494,MAX(IF(特征计算_周度!B1492="",0,特征计算_周度!B1492),IF(特征计算_周度!C1492="",0,特征计算_周度!C1492),IF(特征计算_周度!G1492="",0,特征计算_周度!G1492),IF(特征计算_周度!E1492="",0,特征计算_周度!E1492),IF(特征计算_周度!F1492="",0,特征计算_周度!F1492))),B1494))</f>
        <v/>
      </c>
      <c r="D1494" s="129">
        <f>原始数据_周度!B1492</f>
        <v/>
      </c>
      <c r="E1494" s="157">
        <f>IF(D1494="","",D1494/MAX(D$4:D1494)-1)</f>
        <v/>
      </c>
    </row>
    <row r="1495">
      <c r="A1495" s="127">
        <f>原始数据_周度!A1493</f>
        <v/>
      </c>
      <c r="B1495" s="128">
        <f>IF(特征计算_周度!B1493="","",0.25*IF(特征计算_周度!B1493="",0,特征计算_周度!B1493)+0.25*IF(特征计算_周度!C1493="",0,特征计算_周度!C1493)+0.15*IF(特征计算_周度!D1493="",0,特征计算_周度!D1493)+0.15*IF(特征计算_周度!E1493="",0,特征计算_周度!E1493)+0.2*IF(特征计算_周度!F1493="",0,特征计算_周度!F1493))</f>
        <v/>
      </c>
      <c r="C1495" s="128">
        <f>IF(B1495="","",IF(OR(IF(特征计算_周度!B1493="",FALSE,特征计算_周度!B1493&gt;2),IF(特征计算_周度!C1493="",FALSE,特征计算_周度!C1493&gt;2),IF(特征计算_周度!G1493="",FALSE,特征计算_周度!G1493&gt;2),IF(特征计算_周度!E1493="",FALSE,特征计算_周度!E1493&gt;2),IF(特征计算_周度!F1493="",FALSE,特征计算_周度!F1493&gt;2)),MAX(B1495,MAX(IF(特征计算_周度!B1493="",0,特征计算_周度!B1493),IF(特征计算_周度!C1493="",0,特征计算_周度!C1493),IF(特征计算_周度!G1493="",0,特征计算_周度!G1493),IF(特征计算_周度!E1493="",0,特征计算_周度!E1493),IF(特征计算_周度!F1493="",0,特征计算_周度!F1493))),B1495))</f>
        <v/>
      </c>
      <c r="D1495" s="129">
        <f>原始数据_周度!B1493</f>
        <v/>
      </c>
      <c r="E1495" s="157">
        <f>IF(D1495="","",D1495/MAX(D$4:D1495)-1)</f>
        <v/>
      </c>
    </row>
    <row r="1496">
      <c r="A1496" s="127">
        <f>原始数据_周度!A1494</f>
        <v/>
      </c>
      <c r="B1496" s="128">
        <f>IF(特征计算_周度!B1494="","",0.25*IF(特征计算_周度!B1494="",0,特征计算_周度!B1494)+0.25*IF(特征计算_周度!C1494="",0,特征计算_周度!C1494)+0.15*IF(特征计算_周度!D1494="",0,特征计算_周度!D1494)+0.15*IF(特征计算_周度!E1494="",0,特征计算_周度!E1494)+0.2*IF(特征计算_周度!F1494="",0,特征计算_周度!F1494))</f>
        <v/>
      </c>
      <c r="C1496" s="128">
        <f>IF(B1496="","",IF(OR(IF(特征计算_周度!B1494="",FALSE,特征计算_周度!B1494&gt;2),IF(特征计算_周度!C1494="",FALSE,特征计算_周度!C1494&gt;2),IF(特征计算_周度!G1494="",FALSE,特征计算_周度!G1494&gt;2),IF(特征计算_周度!E1494="",FALSE,特征计算_周度!E1494&gt;2),IF(特征计算_周度!F1494="",FALSE,特征计算_周度!F1494&gt;2)),MAX(B1496,MAX(IF(特征计算_周度!B1494="",0,特征计算_周度!B1494),IF(特征计算_周度!C1494="",0,特征计算_周度!C1494),IF(特征计算_周度!G1494="",0,特征计算_周度!G1494),IF(特征计算_周度!E1494="",0,特征计算_周度!E1494),IF(特征计算_周度!F1494="",0,特征计算_周度!F1494))),B1496))</f>
        <v/>
      </c>
      <c r="D1496" s="129">
        <f>原始数据_周度!B1494</f>
        <v/>
      </c>
      <c r="E1496" s="157">
        <f>IF(D1496="","",D1496/MAX(D$4:D1496)-1)</f>
        <v/>
      </c>
    </row>
    <row r="1497">
      <c r="A1497" s="127">
        <f>原始数据_周度!A1495</f>
        <v/>
      </c>
      <c r="B1497" s="128">
        <f>IF(特征计算_周度!B1495="","",0.25*IF(特征计算_周度!B1495="",0,特征计算_周度!B1495)+0.25*IF(特征计算_周度!C1495="",0,特征计算_周度!C1495)+0.15*IF(特征计算_周度!D1495="",0,特征计算_周度!D1495)+0.15*IF(特征计算_周度!E1495="",0,特征计算_周度!E1495)+0.2*IF(特征计算_周度!F1495="",0,特征计算_周度!F1495))</f>
        <v/>
      </c>
      <c r="C1497" s="128">
        <f>IF(B1497="","",IF(OR(IF(特征计算_周度!B1495="",FALSE,特征计算_周度!B1495&gt;2),IF(特征计算_周度!C1495="",FALSE,特征计算_周度!C1495&gt;2),IF(特征计算_周度!G1495="",FALSE,特征计算_周度!G1495&gt;2),IF(特征计算_周度!E1495="",FALSE,特征计算_周度!E1495&gt;2),IF(特征计算_周度!F1495="",FALSE,特征计算_周度!F1495&gt;2)),MAX(B1497,MAX(IF(特征计算_周度!B1495="",0,特征计算_周度!B1495),IF(特征计算_周度!C1495="",0,特征计算_周度!C1495),IF(特征计算_周度!G1495="",0,特征计算_周度!G1495),IF(特征计算_周度!E1495="",0,特征计算_周度!E1495),IF(特征计算_周度!F1495="",0,特征计算_周度!F1495))),B1497))</f>
        <v/>
      </c>
      <c r="D1497" s="129">
        <f>原始数据_周度!B1495</f>
        <v/>
      </c>
      <c r="E1497" s="157">
        <f>IF(D1497="","",D1497/MAX(D$4:D1497)-1)</f>
        <v/>
      </c>
    </row>
    <row r="1498">
      <c r="A1498" s="127">
        <f>原始数据_周度!A1496</f>
        <v/>
      </c>
      <c r="B1498" s="128">
        <f>IF(特征计算_周度!B1496="","",0.25*IF(特征计算_周度!B1496="",0,特征计算_周度!B1496)+0.25*IF(特征计算_周度!C1496="",0,特征计算_周度!C1496)+0.15*IF(特征计算_周度!D1496="",0,特征计算_周度!D1496)+0.15*IF(特征计算_周度!E1496="",0,特征计算_周度!E1496)+0.2*IF(特征计算_周度!F1496="",0,特征计算_周度!F1496))</f>
        <v/>
      </c>
      <c r="C1498" s="128">
        <f>IF(B1498="","",IF(OR(IF(特征计算_周度!B1496="",FALSE,特征计算_周度!B1496&gt;2),IF(特征计算_周度!C1496="",FALSE,特征计算_周度!C1496&gt;2),IF(特征计算_周度!G1496="",FALSE,特征计算_周度!G1496&gt;2),IF(特征计算_周度!E1496="",FALSE,特征计算_周度!E1496&gt;2),IF(特征计算_周度!F1496="",FALSE,特征计算_周度!F1496&gt;2)),MAX(B1498,MAX(IF(特征计算_周度!B1496="",0,特征计算_周度!B1496),IF(特征计算_周度!C1496="",0,特征计算_周度!C1496),IF(特征计算_周度!G1496="",0,特征计算_周度!G1496),IF(特征计算_周度!E1496="",0,特征计算_周度!E1496),IF(特征计算_周度!F1496="",0,特征计算_周度!F1496))),B1498))</f>
        <v/>
      </c>
      <c r="D1498" s="129">
        <f>原始数据_周度!B1496</f>
        <v/>
      </c>
      <c r="E1498" s="157">
        <f>IF(D1498="","",D1498/MAX(D$4:D1498)-1)</f>
        <v/>
      </c>
    </row>
    <row r="1499">
      <c r="A1499" s="127">
        <f>原始数据_周度!A1497</f>
        <v/>
      </c>
      <c r="B1499" s="128">
        <f>IF(特征计算_周度!B1497="","",0.25*IF(特征计算_周度!B1497="",0,特征计算_周度!B1497)+0.25*IF(特征计算_周度!C1497="",0,特征计算_周度!C1497)+0.15*IF(特征计算_周度!D1497="",0,特征计算_周度!D1497)+0.15*IF(特征计算_周度!E1497="",0,特征计算_周度!E1497)+0.2*IF(特征计算_周度!F1497="",0,特征计算_周度!F1497))</f>
        <v/>
      </c>
      <c r="C1499" s="128">
        <f>IF(B1499="","",IF(OR(IF(特征计算_周度!B1497="",FALSE,特征计算_周度!B1497&gt;2),IF(特征计算_周度!C1497="",FALSE,特征计算_周度!C1497&gt;2),IF(特征计算_周度!G1497="",FALSE,特征计算_周度!G1497&gt;2),IF(特征计算_周度!E1497="",FALSE,特征计算_周度!E1497&gt;2),IF(特征计算_周度!F1497="",FALSE,特征计算_周度!F1497&gt;2)),MAX(B1499,MAX(IF(特征计算_周度!B1497="",0,特征计算_周度!B1497),IF(特征计算_周度!C1497="",0,特征计算_周度!C1497),IF(特征计算_周度!G1497="",0,特征计算_周度!G1497),IF(特征计算_周度!E1497="",0,特征计算_周度!E1497),IF(特征计算_周度!F1497="",0,特征计算_周度!F1497))),B1499))</f>
        <v/>
      </c>
      <c r="D1499" s="129">
        <f>原始数据_周度!B1497</f>
        <v/>
      </c>
      <c r="E1499" s="157">
        <f>IF(D1499="","",D1499/MAX(D$4:D1499)-1)</f>
        <v/>
      </c>
    </row>
    <row r="1500">
      <c r="A1500" s="127">
        <f>原始数据_周度!A1498</f>
        <v/>
      </c>
      <c r="B1500" s="128">
        <f>IF(特征计算_周度!B1498="","",0.25*IF(特征计算_周度!B1498="",0,特征计算_周度!B1498)+0.25*IF(特征计算_周度!C1498="",0,特征计算_周度!C1498)+0.15*IF(特征计算_周度!D1498="",0,特征计算_周度!D1498)+0.15*IF(特征计算_周度!E1498="",0,特征计算_周度!E1498)+0.2*IF(特征计算_周度!F1498="",0,特征计算_周度!F1498))</f>
        <v/>
      </c>
      <c r="C1500" s="128">
        <f>IF(B1500="","",IF(OR(IF(特征计算_周度!B1498="",FALSE,特征计算_周度!B1498&gt;2),IF(特征计算_周度!C1498="",FALSE,特征计算_周度!C1498&gt;2),IF(特征计算_周度!G1498="",FALSE,特征计算_周度!G1498&gt;2),IF(特征计算_周度!E1498="",FALSE,特征计算_周度!E1498&gt;2),IF(特征计算_周度!F1498="",FALSE,特征计算_周度!F1498&gt;2)),MAX(B1500,MAX(IF(特征计算_周度!B1498="",0,特征计算_周度!B1498),IF(特征计算_周度!C1498="",0,特征计算_周度!C1498),IF(特征计算_周度!G1498="",0,特征计算_周度!G1498),IF(特征计算_周度!E1498="",0,特征计算_周度!E1498),IF(特征计算_周度!F1498="",0,特征计算_周度!F1498))),B1500))</f>
        <v/>
      </c>
      <c r="D1500" s="129">
        <f>原始数据_周度!B1498</f>
        <v/>
      </c>
      <c r="E1500" s="157">
        <f>IF(D1500="","",D1500/MAX(D$4:D1500)-1)</f>
        <v/>
      </c>
    </row>
    <row r="1501">
      <c r="A1501" s="127">
        <f>原始数据_周度!A1499</f>
        <v/>
      </c>
      <c r="B1501" s="128">
        <f>IF(特征计算_周度!B1499="","",0.25*IF(特征计算_周度!B1499="",0,特征计算_周度!B1499)+0.25*IF(特征计算_周度!C1499="",0,特征计算_周度!C1499)+0.15*IF(特征计算_周度!D1499="",0,特征计算_周度!D1499)+0.15*IF(特征计算_周度!E1499="",0,特征计算_周度!E1499)+0.2*IF(特征计算_周度!F1499="",0,特征计算_周度!F1499))</f>
        <v/>
      </c>
      <c r="C1501" s="128">
        <f>IF(B1501="","",IF(OR(IF(特征计算_周度!B1499="",FALSE,特征计算_周度!B1499&gt;2),IF(特征计算_周度!C1499="",FALSE,特征计算_周度!C1499&gt;2),IF(特征计算_周度!G1499="",FALSE,特征计算_周度!G1499&gt;2),IF(特征计算_周度!E1499="",FALSE,特征计算_周度!E1499&gt;2),IF(特征计算_周度!F1499="",FALSE,特征计算_周度!F1499&gt;2)),MAX(B1501,MAX(IF(特征计算_周度!B1499="",0,特征计算_周度!B1499),IF(特征计算_周度!C1499="",0,特征计算_周度!C1499),IF(特征计算_周度!G1499="",0,特征计算_周度!G1499),IF(特征计算_周度!E1499="",0,特征计算_周度!E1499),IF(特征计算_周度!F1499="",0,特征计算_周度!F1499))),B1501))</f>
        <v/>
      </c>
      <c r="D1501" s="129">
        <f>原始数据_周度!B1499</f>
        <v/>
      </c>
      <c r="E1501" s="157">
        <f>IF(D1501="","",D1501/MAX(D$4:D1501)-1)</f>
        <v/>
      </c>
    </row>
    <row r="1502">
      <c r="A1502" s="127">
        <f>原始数据_周度!A1500</f>
        <v/>
      </c>
      <c r="B1502" s="128">
        <f>IF(特征计算_周度!B1500="","",0.25*IF(特征计算_周度!B1500="",0,特征计算_周度!B1500)+0.25*IF(特征计算_周度!C1500="",0,特征计算_周度!C1500)+0.15*IF(特征计算_周度!D1500="",0,特征计算_周度!D1500)+0.15*IF(特征计算_周度!E1500="",0,特征计算_周度!E1500)+0.2*IF(特征计算_周度!F1500="",0,特征计算_周度!F1500))</f>
        <v/>
      </c>
      <c r="C1502" s="128">
        <f>IF(B1502="","",IF(OR(IF(特征计算_周度!B1500="",FALSE,特征计算_周度!B1500&gt;2),IF(特征计算_周度!C1500="",FALSE,特征计算_周度!C1500&gt;2),IF(特征计算_周度!G1500="",FALSE,特征计算_周度!G1500&gt;2),IF(特征计算_周度!E1500="",FALSE,特征计算_周度!E1500&gt;2),IF(特征计算_周度!F1500="",FALSE,特征计算_周度!F1500&gt;2)),MAX(B1502,MAX(IF(特征计算_周度!B1500="",0,特征计算_周度!B1500),IF(特征计算_周度!C1500="",0,特征计算_周度!C1500),IF(特征计算_周度!G1500="",0,特征计算_周度!G1500),IF(特征计算_周度!E1500="",0,特征计算_周度!E1500),IF(特征计算_周度!F1500="",0,特征计算_周度!F1500))),B1502))</f>
        <v/>
      </c>
      <c r="D1502" s="129">
        <f>原始数据_周度!B1500</f>
        <v/>
      </c>
      <c r="E1502" s="157">
        <f>IF(D1502="","",D1502/MAX(D$4:D1502)-1)</f>
        <v/>
      </c>
    </row>
    <row r="1503">
      <c r="A1503" s="127">
        <f>原始数据_周度!A1501</f>
        <v/>
      </c>
      <c r="B1503" s="128">
        <f>IF(特征计算_周度!B1501="","",0.25*IF(特征计算_周度!B1501="",0,特征计算_周度!B1501)+0.25*IF(特征计算_周度!C1501="",0,特征计算_周度!C1501)+0.15*IF(特征计算_周度!D1501="",0,特征计算_周度!D1501)+0.15*IF(特征计算_周度!E1501="",0,特征计算_周度!E1501)+0.2*IF(特征计算_周度!F1501="",0,特征计算_周度!F1501))</f>
        <v/>
      </c>
      <c r="C1503" s="128">
        <f>IF(B1503="","",IF(OR(IF(特征计算_周度!B1501="",FALSE,特征计算_周度!B1501&gt;2),IF(特征计算_周度!C1501="",FALSE,特征计算_周度!C1501&gt;2),IF(特征计算_周度!G1501="",FALSE,特征计算_周度!G1501&gt;2),IF(特征计算_周度!E1501="",FALSE,特征计算_周度!E1501&gt;2),IF(特征计算_周度!F1501="",FALSE,特征计算_周度!F1501&gt;2)),MAX(B1503,MAX(IF(特征计算_周度!B1501="",0,特征计算_周度!B1501),IF(特征计算_周度!C1501="",0,特征计算_周度!C1501),IF(特征计算_周度!G1501="",0,特征计算_周度!G1501),IF(特征计算_周度!E1501="",0,特征计算_周度!E1501),IF(特征计算_周度!F1501="",0,特征计算_周度!F1501))),B1503))</f>
        <v/>
      </c>
      <c r="D1503" s="129">
        <f>原始数据_周度!B1501</f>
        <v/>
      </c>
      <c r="E1503" s="157">
        <f>IF(D1503="","",D1503/MAX(D$4:D1503)-1)</f>
        <v/>
      </c>
    </row>
    <row r="1504">
      <c r="A1504" s="127">
        <f>原始数据_周度!A1502</f>
        <v/>
      </c>
      <c r="B1504" s="128">
        <f>IF(特征计算_周度!B1502="","",0.25*IF(特征计算_周度!B1502="",0,特征计算_周度!B1502)+0.25*IF(特征计算_周度!C1502="",0,特征计算_周度!C1502)+0.15*IF(特征计算_周度!D1502="",0,特征计算_周度!D1502)+0.15*IF(特征计算_周度!E1502="",0,特征计算_周度!E1502)+0.2*IF(特征计算_周度!F1502="",0,特征计算_周度!F1502))</f>
        <v/>
      </c>
      <c r="C1504" s="128">
        <f>IF(B1504="","",IF(OR(IF(特征计算_周度!B1502="",FALSE,特征计算_周度!B1502&gt;2),IF(特征计算_周度!C1502="",FALSE,特征计算_周度!C1502&gt;2),IF(特征计算_周度!G1502="",FALSE,特征计算_周度!G1502&gt;2),IF(特征计算_周度!E1502="",FALSE,特征计算_周度!E1502&gt;2),IF(特征计算_周度!F1502="",FALSE,特征计算_周度!F1502&gt;2)),MAX(B1504,MAX(IF(特征计算_周度!B1502="",0,特征计算_周度!B1502),IF(特征计算_周度!C1502="",0,特征计算_周度!C1502),IF(特征计算_周度!G1502="",0,特征计算_周度!G1502),IF(特征计算_周度!E1502="",0,特征计算_周度!E1502),IF(特征计算_周度!F1502="",0,特征计算_周度!F1502))),B1504))</f>
        <v/>
      </c>
      <c r="D1504" s="129">
        <f>原始数据_周度!B1502</f>
        <v/>
      </c>
      <c r="E1504" s="157">
        <f>IF(D1504="","",D1504/MAX(D$4:D1504)-1)</f>
        <v/>
      </c>
    </row>
    <row r="1505">
      <c r="A1505" s="127">
        <f>原始数据_周度!A1503</f>
        <v/>
      </c>
      <c r="B1505" s="128">
        <f>IF(特征计算_周度!B1503="","",0.25*IF(特征计算_周度!B1503="",0,特征计算_周度!B1503)+0.25*IF(特征计算_周度!C1503="",0,特征计算_周度!C1503)+0.15*IF(特征计算_周度!D1503="",0,特征计算_周度!D1503)+0.15*IF(特征计算_周度!E1503="",0,特征计算_周度!E1503)+0.2*IF(特征计算_周度!F1503="",0,特征计算_周度!F1503))</f>
        <v/>
      </c>
      <c r="C1505" s="128">
        <f>IF(B1505="","",IF(OR(IF(特征计算_周度!B1503="",FALSE,特征计算_周度!B1503&gt;2),IF(特征计算_周度!C1503="",FALSE,特征计算_周度!C1503&gt;2),IF(特征计算_周度!G1503="",FALSE,特征计算_周度!G1503&gt;2),IF(特征计算_周度!E1503="",FALSE,特征计算_周度!E1503&gt;2),IF(特征计算_周度!F1503="",FALSE,特征计算_周度!F1503&gt;2)),MAX(B1505,MAX(IF(特征计算_周度!B1503="",0,特征计算_周度!B1503),IF(特征计算_周度!C1503="",0,特征计算_周度!C1503),IF(特征计算_周度!G1503="",0,特征计算_周度!G1503),IF(特征计算_周度!E1503="",0,特征计算_周度!E1503),IF(特征计算_周度!F1503="",0,特征计算_周度!F1503))),B1505))</f>
        <v/>
      </c>
      <c r="D1505" s="129">
        <f>原始数据_周度!B1503</f>
        <v/>
      </c>
      <c r="E1505" s="157">
        <f>IF(D1505="","",D1505/MAX(D$4:D1505)-1)</f>
        <v/>
      </c>
    </row>
    <row r="1506">
      <c r="A1506" s="127">
        <f>原始数据_周度!A1504</f>
        <v/>
      </c>
      <c r="B1506" s="128">
        <f>IF(特征计算_周度!B1504="","",0.25*IF(特征计算_周度!B1504="",0,特征计算_周度!B1504)+0.25*IF(特征计算_周度!C1504="",0,特征计算_周度!C1504)+0.15*IF(特征计算_周度!D1504="",0,特征计算_周度!D1504)+0.15*IF(特征计算_周度!E1504="",0,特征计算_周度!E1504)+0.2*IF(特征计算_周度!F1504="",0,特征计算_周度!F1504))</f>
        <v/>
      </c>
      <c r="C1506" s="128">
        <f>IF(B1506="","",IF(OR(IF(特征计算_周度!B1504="",FALSE,特征计算_周度!B1504&gt;2),IF(特征计算_周度!C1504="",FALSE,特征计算_周度!C1504&gt;2),IF(特征计算_周度!G1504="",FALSE,特征计算_周度!G1504&gt;2),IF(特征计算_周度!E1504="",FALSE,特征计算_周度!E1504&gt;2),IF(特征计算_周度!F1504="",FALSE,特征计算_周度!F1504&gt;2)),MAX(B1506,MAX(IF(特征计算_周度!B1504="",0,特征计算_周度!B1504),IF(特征计算_周度!C1504="",0,特征计算_周度!C1504),IF(特征计算_周度!G1504="",0,特征计算_周度!G1504),IF(特征计算_周度!E1504="",0,特征计算_周度!E1504),IF(特征计算_周度!F1504="",0,特征计算_周度!F1504))),B1506))</f>
        <v/>
      </c>
      <c r="D1506" s="129">
        <f>原始数据_周度!B1504</f>
        <v/>
      </c>
      <c r="E1506" s="157">
        <f>IF(D1506="","",D1506/MAX(D$4:D1506)-1)</f>
        <v/>
      </c>
    </row>
    <row r="1507">
      <c r="A1507" s="127">
        <f>原始数据_周度!A1505</f>
        <v/>
      </c>
      <c r="B1507" s="128">
        <f>IF(特征计算_周度!B1505="","",0.25*IF(特征计算_周度!B1505="",0,特征计算_周度!B1505)+0.25*IF(特征计算_周度!C1505="",0,特征计算_周度!C1505)+0.15*IF(特征计算_周度!D1505="",0,特征计算_周度!D1505)+0.15*IF(特征计算_周度!E1505="",0,特征计算_周度!E1505)+0.2*IF(特征计算_周度!F1505="",0,特征计算_周度!F1505))</f>
        <v/>
      </c>
      <c r="C1507" s="128">
        <f>IF(B1507="","",IF(OR(IF(特征计算_周度!B1505="",FALSE,特征计算_周度!B1505&gt;2),IF(特征计算_周度!C1505="",FALSE,特征计算_周度!C1505&gt;2),IF(特征计算_周度!G1505="",FALSE,特征计算_周度!G1505&gt;2),IF(特征计算_周度!E1505="",FALSE,特征计算_周度!E1505&gt;2),IF(特征计算_周度!F1505="",FALSE,特征计算_周度!F1505&gt;2)),MAX(B1507,MAX(IF(特征计算_周度!B1505="",0,特征计算_周度!B1505),IF(特征计算_周度!C1505="",0,特征计算_周度!C1505),IF(特征计算_周度!G1505="",0,特征计算_周度!G1505),IF(特征计算_周度!E1505="",0,特征计算_周度!E1505),IF(特征计算_周度!F1505="",0,特征计算_周度!F1505))),B1507))</f>
        <v/>
      </c>
      <c r="D1507" s="129">
        <f>原始数据_周度!B1505</f>
        <v/>
      </c>
      <c r="E1507" s="157">
        <f>IF(D1507="","",D1507/MAX(D$4:D1507)-1)</f>
        <v/>
      </c>
    </row>
    <row r="1508">
      <c r="A1508" s="127">
        <f>原始数据_周度!A1506</f>
        <v/>
      </c>
      <c r="B1508" s="128">
        <f>IF(特征计算_周度!B1506="","",0.25*IF(特征计算_周度!B1506="",0,特征计算_周度!B1506)+0.25*IF(特征计算_周度!C1506="",0,特征计算_周度!C1506)+0.15*IF(特征计算_周度!D1506="",0,特征计算_周度!D1506)+0.15*IF(特征计算_周度!E1506="",0,特征计算_周度!E1506)+0.2*IF(特征计算_周度!F1506="",0,特征计算_周度!F1506))</f>
        <v/>
      </c>
      <c r="C1508" s="128">
        <f>IF(B1508="","",IF(OR(IF(特征计算_周度!B1506="",FALSE,特征计算_周度!B1506&gt;2),IF(特征计算_周度!C1506="",FALSE,特征计算_周度!C1506&gt;2),IF(特征计算_周度!G1506="",FALSE,特征计算_周度!G1506&gt;2),IF(特征计算_周度!E1506="",FALSE,特征计算_周度!E1506&gt;2),IF(特征计算_周度!F1506="",FALSE,特征计算_周度!F1506&gt;2)),MAX(B1508,MAX(IF(特征计算_周度!B1506="",0,特征计算_周度!B1506),IF(特征计算_周度!C1506="",0,特征计算_周度!C1506),IF(特征计算_周度!G1506="",0,特征计算_周度!G1506),IF(特征计算_周度!E1506="",0,特征计算_周度!E1506),IF(特征计算_周度!F1506="",0,特征计算_周度!F1506))),B1508))</f>
        <v/>
      </c>
      <c r="D1508" s="129">
        <f>原始数据_周度!B1506</f>
        <v/>
      </c>
      <c r="E1508" s="157">
        <f>IF(D1508="","",D1508/MAX(D$4:D1508)-1)</f>
        <v/>
      </c>
    </row>
    <row r="1509">
      <c r="A1509" s="127">
        <f>原始数据_周度!A1507</f>
        <v/>
      </c>
      <c r="B1509" s="128">
        <f>IF(特征计算_周度!B1507="","",0.25*IF(特征计算_周度!B1507="",0,特征计算_周度!B1507)+0.25*IF(特征计算_周度!C1507="",0,特征计算_周度!C1507)+0.15*IF(特征计算_周度!D1507="",0,特征计算_周度!D1507)+0.15*IF(特征计算_周度!E1507="",0,特征计算_周度!E1507)+0.2*IF(特征计算_周度!F1507="",0,特征计算_周度!F1507))</f>
        <v/>
      </c>
      <c r="C1509" s="128">
        <f>IF(B1509="","",IF(OR(IF(特征计算_周度!B1507="",FALSE,特征计算_周度!B1507&gt;2),IF(特征计算_周度!C1507="",FALSE,特征计算_周度!C1507&gt;2),IF(特征计算_周度!G1507="",FALSE,特征计算_周度!G1507&gt;2),IF(特征计算_周度!E1507="",FALSE,特征计算_周度!E1507&gt;2),IF(特征计算_周度!F1507="",FALSE,特征计算_周度!F1507&gt;2)),MAX(B1509,MAX(IF(特征计算_周度!B1507="",0,特征计算_周度!B1507),IF(特征计算_周度!C1507="",0,特征计算_周度!C1507),IF(特征计算_周度!G1507="",0,特征计算_周度!G1507),IF(特征计算_周度!E1507="",0,特征计算_周度!E1507),IF(特征计算_周度!F1507="",0,特征计算_周度!F1507))),B1509))</f>
        <v/>
      </c>
      <c r="D1509" s="129">
        <f>原始数据_周度!B1507</f>
        <v/>
      </c>
      <c r="E1509" s="157">
        <f>IF(D1509="","",D1509/MAX(D$4:D1509)-1)</f>
        <v/>
      </c>
    </row>
    <row r="1510">
      <c r="A1510" s="127">
        <f>原始数据_周度!A1508</f>
        <v/>
      </c>
      <c r="B1510" s="128">
        <f>IF(特征计算_周度!B1508="","",0.25*IF(特征计算_周度!B1508="",0,特征计算_周度!B1508)+0.25*IF(特征计算_周度!C1508="",0,特征计算_周度!C1508)+0.15*IF(特征计算_周度!D1508="",0,特征计算_周度!D1508)+0.15*IF(特征计算_周度!E1508="",0,特征计算_周度!E1508)+0.2*IF(特征计算_周度!F1508="",0,特征计算_周度!F1508))</f>
        <v/>
      </c>
      <c r="C1510" s="128">
        <f>IF(B1510="","",IF(OR(IF(特征计算_周度!B1508="",FALSE,特征计算_周度!B1508&gt;2),IF(特征计算_周度!C1508="",FALSE,特征计算_周度!C1508&gt;2),IF(特征计算_周度!G1508="",FALSE,特征计算_周度!G1508&gt;2),IF(特征计算_周度!E1508="",FALSE,特征计算_周度!E1508&gt;2),IF(特征计算_周度!F1508="",FALSE,特征计算_周度!F1508&gt;2)),MAX(B1510,MAX(IF(特征计算_周度!B1508="",0,特征计算_周度!B1508),IF(特征计算_周度!C1508="",0,特征计算_周度!C1508),IF(特征计算_周度!G1508="",0,特征计算_周度!G1508),IF(特征计算_周度!E1508="",0,特征计算_周度!E1508),IF(特征计算_周度!F1508="",0,特征计算_周度!F1508))),B1510))</f>
        <v/>
      </c>
      <c r="D1510" s="129">
        <f>原始数据_周度!B1508</f>
        <v/>
      </c>
      <c r="E1510" s="157">
        <f>IF(D1510="","",D1510/MAX(D$4:D1510)-1)</f>
        <v/>
      </c>
    </row>
    <row r="1511">
      <c r="A1511" s="127">
        <f>原始数据_周度!A1509</f>
        <v/>
      </c>
      <c r="B1511" s="128">
        <f>IF(特征计算_周度!B1509="","",0.25*IF(特征计算_周度!B1509="",0,特征计算_周度!B1509)+0.25*IF(特征计算_周度!C1509="",0,特征计算_周度!C1509)+0.15*IF(特征计算_周度!D1509="",0,特征计算_周度!D1509)+0.15*IF(特征计算_周度!E1509="",0,特征计算_周度!E1509)+0.2*IF(特征计算_周度!F1509="",0,特征计算_周度!F1509))</f>
        <v/>
      </c>
      <c r="C1511" s="128">
        <f>IF(B1511="","",IF(OR(IF(特征计算_周度!B1509="",FALSE,特征计算_周度!B1509&gt;2),IF(特征计算_周度!C1509="",FALSE,特征计算_周度!C1509&gt;2),IF(特征计算_周度!G1509="",FALSE,特征计算_周度!G1509&gt;2),IF(特征计算_周度!E1509="",FALSE,特征计算_周度!E1509&gt;2),IF(特征计算_周度!F1509="",FALSE,特征计算_周度!F1509&gt;2)),MAX(B1511,MAX(IF(特征计算_周度!B1509="",0,特征计算_周度!B1509),IF(特征计算_周度!C1509="",0,特征计算_周度!C1509),IF(特征计算_周度!G1509="",0,特征计算_周度!G1509),IF(特征计算_周度!E1509="",0,特征计算_周度!E1509),IF(特征计算_周度!F1509="",0,特征计算_周度!F1509))),B1511))</f>
        <v/>
      </c>
      <c r="D1511" s="129">
        <f>原始数据_周度!B1509</f>
        <v/>
      </c>
      <c r="E1511" s="157">
        <f>IF(D1511="","",D1511/MAX(D$4:D1511)-1)</f>
        <v/>
      </c>
    </row>
    <row r="1512">
      <c r="A1512" s="127">
        <f>原始数据_周度!A1510</f>
        <v/>
      </c>
      <c r="B1512" s="128">
        <f>IF(特征计算_周度!B1510="","",0.25*IF(特征计算_周度!B1510="",0,特征计算_周度!B1510)+0.25*IF(特征计算_周度!C1510="",0,特征计算_周度!C1510)+0.15*IF(特征计算_周度!D1510="",0,特征计算_周度!D1510)+0.15*IF(特征计算_周度!E1510="",0,特征计算_周度!E1510)+0.2*IF(特征计算_周度!F1510="",0,特征计算_周度!F1510))</f>
        <v/>
      </c>
      <c r="C1512" s="128">
        <f>IF(B1512="","",IF(OR(IF(特征计算_周度!B1510="",FALSE,特征计算_周度!B1510&gt;2),IF(特征计算_周度!C1510="",FALSE,特征计算_周度!C1510&gt;2),IF(特征计算_周度!G1510="",FALSE,特征计算_周度!G1510&gt;2),IF(特征计算_周度!E1510="",FALSE,特征计算_周度!E1510&gt;2),IF(特征计算_周度!F1510="",FALSE,特征计算_周度!F1510&gt;2)),MAX(B1512,MAX(IF(特征计算_周度!B1510="",0,特征计算_周度!B1510),IF(特征计算_周度!C1510="",0,特征计算_周度!C1510),IF(特征计算_周度!G1510="",0,特征计算_周度!G1510),IF(特征计算_周度!E1510="",0,特征计算_周度!E1510),IF(特征计算_周度!F1510="",0,特征计算_周度!F1510))),B1512))</f>
        <v/>
      </c>
      <c r="D1512" s="129">
        <f>原始数据_周度!B1510</f>
        <v/>
      </c>
      <c r="E1512" s="157">
        <f>IF(D1512="","",D1512/MAX(D$4:D1512)-1)</f>
        <v/>
      </c>
    </row>
    <row r="1513">
      <c r="A1513" s="127">
        <f>原始数据_周度!A1511</f>
        <v/>
      </c>
      <c r="B1513" s="128">
        <f>IF(特征计算_周度!B1511="","",0.25*IF(特征计算_周度!B1511="",0,特征计算_周度!B1511)+0.25*IF(特征计算_周度!C1511="",0,特征计算_周度!C1511)+0.15*IF(特征计算_周度!D1511="",0,特征计算_周度!D1511)+0.15*IF(特征计算_周度!E1511="",0,特征计算_周度!E1511)+0.2*IF(特征计算_周度!F1511="",0,特征计算_周度!F1511))</f>
        <v/>
      </c>
      <c r="C1513" s="128">
        <f>IF(B1513="","",IF(OR(IF(特征计算_周度!B1511="",FALSE,特征计算_周度!B1511&gt;2),IF(特征计算_周度!C1511="",FALSE,特征计算_周度!C1511&gt;2),IF(特征计算_周度!G1511="",FALSE,特征计算_周度!G1511&gt;2),IF(特征计算_周度!E1511="",FALSE,特征计算_周度!E1511&gt;2),IF(特征计算_周度!F1511="",FALSE,特征计算_周度!F1511&gt;2)),MAX(B1513,MAX(IF(特征计算_周度!B1511="",0,特征计算_周度!B1511),IF(特征计算_周度!C1511="",0,特征计算_周度!C1511),IF(特征计算_周度!G1511="",0,特征计算_周度!G1511),IF(特征计算_周度!E1511="",0,特征计算_周度!E1511),IF(特征计算_周度!F1511="",0,特征计算_周度!F1511))),B1513))</f>
        <v/>
      </c>
      <c r="D1513" s="129">
        <f>原始数据_周度!B1511</f>
        <v/>
      </c>
      <c r="E1513" s="157">
        <f>IF(D1513="","",D1513/MAX(D$4:D1513)-1)</f>
        <v/>
      </c>
    </row>
    <row r="1514">
      <c r="A1514" s="127">
        <f>原始数据_周度!A1512</f>
        <v/>
      </c>
      <c r="B1514" s="128">
        <f>IF(特征计算_周度!B1512="","",0.25*IF(特征计算_周度!B1512="",0,特征计算_周度!B1512)+0.25*IF(特征计算_周度!C1512="",0,特征计算_周度!C1512)+0.15*IF(特征计算_周度!D1512="",0,特征计算_周度!D1512)+0.15*IF(特征计算_周度!E1512="",0,特征计算_周度!E1512)+0.2*IF(特征计算_周度!F1512="",0,特征计算_周度!F1512))</f>
        <v/>
      </c>
      <c r="C1514" s="128">
        <f>IF(B1514="","",IF(OR(IF(特征计算_周度!B1512="",FALSE,特征计算_周度!B1512&gt;2),IF(特征计算_周度!C1512="",FALSE,特征计算_周度!C1512&gt;2),IF(特征计算_周度!G1512="",FALSE,特征计算_周度!G1512&gt;2),IF(特征计算_周度!E1512="",FALSE,特征计算_周度!E1512&gt;2),IF(特征计算_周度!F1512="",FALSE,特征计算_周度!F1512&gt;2)),MAX(B1514,MAX(IF(特征计算_周度!B1512="",0,特征计算_周度!B1512),IF(特征计算_周度!C1512="",0,特征计算_周度!C1512),IF(特征计算_周度!G1512="",0,特征计算_周度!G1512),IF(特征计算_周度!E1512="",0,特征计算_周度!E1512),IF(特征计算_周度!F1512="",0,特征计算_周度!F1512))),B1514))</f>
        <v/>
      </c>
      <c r="D1514" s="129">
        <f>原始数据_周度!B1512</f>
        <v/>
      </c>
      <c r="E1514" s="157">
        <f>IF(D1514="","",D1514/MAX(D$4:D1514)-1)</f>
        <v/>
      </c>
    </row>
    <row r="1515">
      <c r="A1515" s="127">
        <f>原始数据_周度!A1513</f>
        <v/>
      </c>
      <c r="B1515" s="128">
        <f>IF(特征计算_周度!B1513="","",0.25*IF(特征计算_周度!B1513="",0,特征计算_周度!B1513)+0.25*IF(特征计算_周度!C1513="",0,特征计算_周度!C1513)+0.15*IF(特征计算_周度!D1513="",0,特征计算_周度!D1513)+0.15*IF(特征计算_周度!E1513="",0,特征计算_周度!E1513)+0.2*IF(特征计算_周度!F1513="",0,特征计算_周度!F1513))</f>
        <v/>
      </c>
      <c r="C1515" s="128">
        <f>IF(B1515="","",IF(OR(IF(特征计算_周度!B1513="",FALSE,特征计算_周度!B1513&gt;2),IF(特征计算_周度!C1513="",FALSE,特征计算_周度!C1513&gt;2),IF(特征计算_周度!G1513="",FALSE,特征计算_周度!G1513&gt;2),IF(特征计算_周度!E1513="",FALSE,特征计算_周度!E1513&gt;2),IF(特征计算_周度!F1513="",FALSE,特征计算_周度!F1513&gt;2)),MAX(B1515,MAX(IF(特征计算_周度!B1513="",0,特征计算_周度!B1513),IF(特征计算_周度!C1513="",0,特征计算_周度!C1513),IF(特征计算_周度!G1513="",0,特征计算_周度!G1513),IF(特征计算_周度!E1513="",0,特征计算_周度!E1513),IF(特征计算_周度!F1513="",0,特征计算_周度!F1513))),B1515))</f>
        <v/>
      </c>
      <c r="D1515" s="129">
        <f>原始数据_周度!B1513</f>
        <v/>
      </c>
      <c r="E1515" s="157">
        <f>IF(D1515="","",D1515/MAX(D$4:D1515)-1)</f>
        <v/>
      </c>
    </row>
    <row r="1516">
      <c r="A1516" s="127">
        <f>原始数据_周度!A1514</f>
        <v/>
      </c>
      <c r="B1516" s="128">
        <f>IF(特征计算_周度!B1514="","",0.25*IF(特征计算_周度!B1514="",0,特征计算_周度!B1514)+0.25*IF(特征计算_周度!C1514="",0,特征计算_周度!C1514)+0.15*IF(特征计算_周度!D1514="",0,特征计算_周度!D1514)+0.15*IF(特征计算_周度!E1514="",0,特征计算_周度!E1514)+0.2*IF(特征计算_周度!F1514="",0,特征计算_周度!F1514))</f>
        <v/>
      </c>
      <c r="C1516" s="128">
        <f>IF(B1516="","",IF(OR(IF(特征计算_周度!B1514="",FALSE,特征计算_周度!B1514&gt;2),IF(特征计算_周度!C1514="",FALSE,特征计算_周度!C1514&gt;2),IF(特征计算_周度!G1514="",FALSE,特征计算_周度!G1514&gt;2),IF(特征计算_周度!E1514="",FALSE,特征计算_周度!E1514&gt;2),IF(特征计算_周度!F1514="",FALSE,特征计算_周度!F1514&gt;2)),MAX(B1516,MAX(IF(特征计算_周度!B1514="",0,特征计算_周度!B1514),IF(特征计算_周度!C1514="",0,特征计算_周度!C1514),IF(特征计算_周度!G1514="",0,特征计算_周度!G1514),IF(特征计算_周度!E1514="",0,特征计算_周度!E1514),IF(特征计算_周度!F1514="",0,特征计算_周度!F1514))),B1516))</f>
        <v/>
      </c>
      <c r="D1516" s="129">
        <f>原始数据_周度!B1514</f>
        <v/>
      </c>
      <c r="E1516" s="157">
        <f>IF(D1516="","",D1516/MAX(D$4:D1516)-1)</f>
        <v/>
      </c>
    </row>
    <row r="1517">
      <c r="A1517" s="127">
        <f>原始数据_周度!A1515</f>
        <v/>
      </c>
      <c r="B1517" s="128">
        <f>IF(特征计算_周度!B1515="","",0.25*IF(特征计算_周度!B1515="",0,特征计算_周度!B1515)+0.25*IF(特征计算_周度!C1515="",0,特征计算_周度!C1515)+0.15*IF(特征计算_周度!D1515="",0,特征计算_周度!D1515)+0.15*IF(特征计算_周度!E1515="",0,特征计算_周度!E1515)+0.2*IF(特征计算_周度!F1515="",0,特征计算_周度!F1515))</f>
        <v/>
      </c>
      <c r="C1517" s="128">
        <f>IF(B1517="","",IF(OR(IF(特征计算_周度!B1515="",FALSE,特征计算_周度!B1515&gt;2),IF(特征计算_周度!C1515="",FALSE,特征计算_周度!C1515&gt;2),IF(特征计算_周度!G1515="",FALSE,特征计算_周度!G1515&gt;2),IF(特征计算_周度!E1515="",FALSE,特征计算_周度!E1515&gt;2),IF(特征计算_周度!F1515="",FALSE,特征计算_周度!F1515&gt;2)),MAX(B1517,MAX(IF(特征计算_周度!B1515="",0,特征计算_周度!B1515),IF(特征计算_周度!C1515="",0,特征计算_周度!C1515),IF(特征计算_周度!G1515="",0,特征计算_周度!G1515),IF(特征计算_周度!E1515="",0,特征计算_周度!E1515),IF(特征计算_周度!F1515="",0,特征计算_周度!F1515))),B1517))</f>
        <v/>
      </c>
      <c r="D1517" s="129">
        <f>原始数据_周度!B1515</f>
        <v/>
      </c>
      <c r="E1517" s="157">
        <f>IF(D1517="","",D1517/MAX(D$4:D1517)-1)</f>
        <v/>
      </c>
    </row>
    <row r="1518">
      <c r="A1518" s="127">
        <f>原始数据_周度!A1516</f>
        <v/>
      </c>
      <c r="B1518" s="128">
        <f>IF(特征计算_周度!B1516="","",0.25*IF(特征计算_周度!B1516="",0,特征计算_周度!B1516)+0.25*IF(特征计算_周度!C1516="",0,特征计算_周度!C1516)+0.15*IF(特征计算_周度!D1516="",0,特征计算_周度!D1516)+0.15*IF(特征计算_周度!E1516="",0,特征计算_周度!E1516)+0.2*IF(特征计算_周度!F1516="",0,特征计算_周度!F1516))</f>
        <v/>
      </c>
      <c r="C1518" s="128">
        <f>IF(B1518="","",IF(OR(IF(特征计算_周度!B1516="",FALSE,特征计算_周度!B1516&gt;2),IF(特征计算_周度!C1516="",FALSE,特征计算_周度!C1516&gt;2),IF(特征计算_周度!G1516="",FALSE,特征计算_周度!G1516&gt;2),IF(特征计算_周度!E1516="",FALSE,特征计算_周度!E1516&gt;2),IF(特征计算_周度!F1516="",FALSE,特征计算_周度!F1516&gt;2)),MAX(B1518,MAX(IF(特征计算_周度!B1516="",0,特征计算_周度!B1516),IF(特征计算_周度!C1516="",0,特征计算_周度!C1516),IF(特征计算_周度!G1516="",0,特征计算_周度!G1516),IF(特征计算_周度!E1516="",0,特征计算_周度!E1516),IF(特征计算_周度!F1516="",0,特征计算_周度!F1516))),B1518))</f>
        <v/>
      </c>
      <c r="D1518" s="129">
        <f>原始数据_周度!B1516</f>
        <v/>
      </c>
      <c r="E1518" s="157">
        <f>IF(D1518="","",D1518/MAX(D$4:D1518)-1)</f>
        <v/>
      </c>
    </row>
    <row r="1519">
      <c r="A1519" s="127">
        <f>原始数据_周度!A1517</f>
        <v/>
      </c>
      <c r="B1519" s="128">
        <f>IF(特征计算_周度!B1517="","",0.25*IF(特征计算_周度!B1517="",0,特征计算_周度!B1517)+0.25*IF(特征计算_周度!C1517="",0,特征计算_周度!C1517)+0.15*IF(特征计算_周度!D1517="",0,特征计算_周度!D1517)+0.15*IF(特征计算_周度!E1517="",0,特征计算_周度!E1517)+0.2*IF(特征计算_周度!F1517="",0,特征计算_周度!F1517))</f>
        <v/>
      </c>
      <c r="C1519" s="128">
        <f>IF(B1519="","",IF(OR(IF(特征计算_周度!B1517="",FALSE,特征计算_周度!B1517&gt;2),IF(特征计算_周度!C1517="",FALSE,特征计算_周度!C1517&gt;2),IF(特征计算_周度!G1517="",FALSE,特征计算_周度!G1517&gt;2),IF(特征计算_周度!E1517="",FALSE,特征计算_周度!E1517&gt;2),IF(特征计算_周度!F1517="",FALSE,特征计算_周度!F1517&gt;2)),MAX(B1519,MAX(IF(特征计算_周度!B1517="",0,特征计算_周度!B1517),IF(特征计算_周度!C1517="",0,特征计算_周度!C1517),IF(特征计算_周度!G1517="",0,特征计算_周度!G1517),IF(特征计算_周度!E1517="",0,特征计算_周度!E1517),IF(特征计算_周度!F1517="",0,特征计算_周度!F1517))),B1519))</f>
        <v/>
      </c>
      <c r="D1519" s="129">
        <f>原始数据_周度!B1517</f>
        <v/>
      </c>
      <c r="E1519" s="157">
        <f>IF(D1519="","",D1519/MAX(D$4:D1519)-1)</f>
        <v/>
      </c>
    </row>
    <row r="1520">
      <c r="A1520" s="127">
        <f>原始数据_周度!A1518</f>
        <v/>
      </c>
      <c r="B1520" s="128">
        <f>IF(特征计算_周度!B1518="","",0.25*IF(特征计算_周度!B1518="",0,特征计算_周度!B1518)+0.25*IF(特征计算_周度!C1518="",0,特征计算_周度!C1518)+0.15*IF(特征计算_周度!D1518="",0,特征计算_周度!D1518)+0.15*IF(特征计算_周度!E1518="",0,特征计算_周度!E1518)+0.2*IF(特征计算_周度!F1518="",0,特征计算_周度!F1518))</f>
        <v/>
      </c>
      <c r="C1520" s="128">
        <f>IF(B1520="","",IF(OR(IF(特征计算_周度!B1518="",FALSE,特征计算_周度!B1518&gt;2),IF(特征计算_周度!C1518="",FALSE,特征计算_周度!C1518&gt;2),IF(特征计算_周度!G1518="",FALSE,特征计算_周度!G1518&gt;2),IF(特征计算_周度!E1518="",FALSE,特征计算_周度!E1518&gt;2),IF(特征计算_周度!F1518="",FALSE,特征计算_周度!F1518&gt;2)),MAX(B1520,MAX(IF(特征计算_周度!B1518="",0,特征计算_周度!B1518),IF(特征计算_周度!C1518="",0,特征计算_周度!C1518),IF(特征计算_周度!G1518="",0,特征计算_周度!G1518),IF(特征计算_周度!E1518="",0,特征计算_周度!E1518),IF(特征计算_周度!F1518="",0,特征计算_周度!F1518))),B1520))</f>
        <v/>
      </c>
      <c r="D1520" s="129">
        <f>原始数据_周度!B1518</f>
        <v/>
      </c>
      <c r="E1520" s="157">
        <f>IF(D1520="","",D1520/MAX(D$4:D1520)-1)</f>
        <v/>
      </c>
    </row>
    <row r="1521">
      <c r="A1521" s="127">
        <f>原始数据_周度!A1519</f>
        <v/>
      </c>
      <c r="B1521" s="128">
        <f>IF(特征计算_周度!B1519="","",0.25*IF(特征计算_周度!B1519="",0,特征计算_周度!B1519)+0.25*IF(特征计算_周度!C1519="",0,特征计算_周度!C1519)+0.15*IF(特征计算_周度!D1519="",0,特征计算_周度!D1519)+0.15*IF(特征计算_周度!E1519="",0,特征计算_周度!E1519)+0.2*IF(特征计算_周度!F1519="",0,特征计算_周度!F1519))</f>
        <v/>
      </c>
      <c r="C1521" s="128">
        <f>IF(B1521="","",IF(OR(IF(特征计算_周度!B1519="",FALSE,特征计算_周度!B1519&gt;2),IF(特征计算_周度!C1519="",FALSE,特征计算_周度!C1519&gt;2),IF(特征计算_周度!G1519="",FALSE,特征计算_周度!G1519&gt;2),IF(特征计算_周度!E1519="",FALSE,特征计算_周度!E1519&gt;2),IF(特征计算_周度!F1519="",FALSE,特征计算_周度!F1519&gt;2)),MAX(B1521,MAX(IF(特征计算_周度!B1519="",0,特征计算_周度!B1519),IF(特征计算_周度!C1519="",0,特征计算_周度!C1519),IF(特征计算_周度!G1519="",0,特征计算_周度!G1519),IF(特征计算_周度!E1519="",0,特征计算_周度!E1519),IF(特征计算_周度!F1519="",0,特征计算_周度!F1519))),B1521))</f>
        <v/>
      </c>
      <c r="D1521" s="129">
        <f>原始数据_周度!B1519</f>
        <v/>
      </c>
      <c r="E1521" s="157">
        <f>IF(D1521="","",D1521/MAX(D$4:D1521)-1)</f>
        <v/>
      </c>
    </row>
    <row r="1522">
      <c r="A1522" s="127">
        <f>原始数据_周度!A1520</f>
        <v/>
      </c>
      <c r="B1522" s="128">
        <f>IF(特征计算_周度!B1520="","",0.25*IF(特征计算_周度!B1520="",0,特征计算_周度!B1520)+0.25*IF(特征计算_周度!C1520="",0,特征计算_周度!C1520)+0.15*IF(特征计算_周度!D1520="",0,特征计算_周度!D1520)+0.15*IF(特征计算_周度!E1520="",0,特征计算_周度!E1520)+0.2*IF(特征计算_周度!F1520="",0,特征计算_周度!F1520))</f>
        <v/>
      </c>
      <c r="C1522" s="128">
        <f>IF(B1522="","",IF(OR(IF(特征计算_周度!B1520="",FALSE,特征计算_周度!B1520&gt;2),IF(特征计算_周度!C1520="",FALSE,特征计算_周度!C1520&gt;2),IF(特征计算_周度!G1520="",FALSE,特征计算_周度!G1520&gt;2),IF(特征计算_周度!E1520="",FALSE,特征计算_周度!E1520&gt;2),IF(特征计算_周度!F1520="",FALSE,特征计算_周度!F1520&gt;2)),MAX(B1522,MAX(IF(特征计算_周度!B1520="",0,特征计算_周度!B1520),IF(特征计算_周度!C1520="",0,特征计算_周度!C1520),IF(特征计算_周度!G1520="",0,特征计算_周度!G1520),IF(特征计算_周度!E1520="",0,特征计算_周度!E1520),IF(特征计算_周度!F1520="",0,特征计算_周度!F1520))),B1522))</f>
        <v/>
      </c>
      <c r="D1522" s="129">
        <f>原始数据_周度!B1520</f>
        <v/>
      </c>
      <c r="E1522" s="157">
        <f>IF(D1522="","",D1522/MAX(D$4:D1522)-1)</f>
        <v/>
      </c>
    </row>
    <row r="1523">
      <c r="A1523" s="127">
        <f>原始数据_周度!A1521</f>
        <v/>
      </c>
      <c r="B1523" s="128">
        <f>IF(特征计算_周度!B1521="","",0.25*IF(特征计算_周度!B1521="",0,特征计算_周度!B1521)+0.25*IF(特征计算_周度!C1521="",0,特征计算_周度!C1521)+0.15*IF(特征计算_周度!D1521="",0,特征计算_周度!D1521)+0.15*IF(特征计算_周度!E1521="",0,特征计算_周度!E1521)+0.2*IF(特征计算_周度!F1521="",0,特征计算_周度!F1521))</f>
        <v/>
      </c>
      <c r="C1523" s="128">
        <f>IF(B1523="","",IF(OR(IF(特征计算_周度!B1521="",FALSE,特征计算_周度!B1521&gt;2),IF(特征计算_周度!C1521="",FALSE,特征计算_周度!C1521&gt;2),IF(特征计算_周度!G1521="",FALSE,特征计算_周度!G1521&gt;2),IF(特征计算_周度!E1521="",FALSE,特征计算_周度!E1521&gt;2),IF(特征计算_周度!F1521="",FALSE,特征计算_周度!F1521&gt;2)),MAX(B1523,MAX(IF(特征计算_周度!B1521="",0,特征计算_周度!B1521),IF(特征计算_周度!C1521="",0,特征计算_周度!C1521),IF(特征计算_周度!G1521="",0,特征计算_周度!G1521),IF(特征计算_周度!E1521="",0,特征计算_周度!E1521),IF(特征计算_周度!F1521="",0,特征计算_周度!F1521))),B1523))</f>
        <v/>
      </c>
      <c r="D1523" s="129">
        <f>原始数据_周度!B1521</f>
        <v/>
      </c>
      <c r="E1523" s="157">
        <f>IF(D1523="","",D1523/MAX(D$4:D1523)-1)</f>
        <v/>
      </c>
    </row>
    <row r="1524">
      <c r="A1524" s="127">
        <f>原始数据_周度!A1522</f>
        <v/>
      </c>
      <c r="B1524" s="128">
        <f>IF(特征计算_周度!B1522="","",0.25*IF(特征计算_周度!B1522="",0,特征计算_周度!B1522)+0.25*IF(特征计算_周度!C1522="",0,特征计算_周度!C1522)+0.15*IF(特征计算_周度!D1522="",0,特征计算_周度!D1522)+0.15*IF(特征计算_周度!E1522="",0,特征计算_周度!E1522)+0.2*IF(特征计算_周度!F1522="",0,特征计算_周度!F1522))</f>
        <v/>
      </c>
      <c r="C1524" s="128">
        <f>IF(B1524="","",IF(OR(IF(特征计算_周度!B1522="",FALSE,特征计算_周度!B1522&gt;2),IF(特征计算_周度!C1522="",FALSE,特征计算_周度!C1522&gt;2),IF(特征计算_周度!G1522="",FALSE,特征计算_周度!G1522&gt;2),IF(特征计算_周度!E1522="",FALSE,特征计算_周度!E1522&gt;2),IF(特征计算_周度!F1522="",FALSE,特征计算_周度!F1522&gt;2)),MAX(B1524,MAX(IF(特征计算_周度!B1522="",0,特征计算_周度!B1522),IF(特征计算_周度!C1522="",0,特征计算_周度!C1522),IF(特征计算_周度!G1522="",0,特征计算_周度!G1522),IF(特征计算_周度!E1522="",0,特征计算_周度!E1522),IF(特征计算_周度!F1522="",0,特征计算_周度!F1522))),B1524))</f>
        <v/>
      </c>
      <c r="D1524" s="129">
        <f>原始数据_周度!B1522</f>
        <v/>
      </c>
      <c r="E1524" s="157">
        <f>IF(D1524="","",D1524/MAX(D$4:D1524)-1)</f>
        <v/>
      </c>
    </row>
    <row r="1525">
      <c r="A1525" s="127">
        <f>原始数据_周度!A1523</f>
        <v/>
      </c>
      <c r="B1525" s="128">
        <f>IF(特征计算_周度!B1523="","",0.25*IF(特征计算_周度!B1523="",0,特征计算_周度!B1523)+0.25*IF(特征计算_周度!C1523="",0,特征计算_周度!C1523)+0.15*IF(特征计算_周度!D1523="",0,特征计算_周度!D1523)+0.15*IF(特征计算_周度!E1523="",0,特征计算_周度!E1523)+0.2*IF(特征计算_周度!F1523="",0,特征计算_周度!F1523))</f>
        <v/>
      </c>
      <c r="C1525" s="128">
        <f>IF(B1525="","",IF(OR(IF(特征计算_周度!B1523="",FALSE,特征计算_周度!B1523&gt;2),IF(特征计算_周度!C1523="",FALSE,特征计算_周度!C1523&gt;2),IF(特征计算_周度!G1523="",FALSE,特征计算_周度!G1523&gt;2),IF(特征计算_周度!E1523="",FALSE,特征计算_周度!E1523&gt;2),IF(特征计算_周度!F1523="",FALSE,特征计算_周度!F1523&gt;2)),MAX(B1525,MAX(IF(特征计算_周度!B1523="",0,特征计算_周度!B1523),IF(特征计算_周度!C1523="",0,特征计算_周度!C1523),IF(特征计算_周度!G1523="",0,特征计算_周度!G1523),IF(特征计算_周度!E1523="",0,特征计算_周度!E1523),IF(特征计算_周度!F1523="",0,特征计算_周度!F1523))),B1525))</f>
        <v/>
      </c>
      <c r="D1525" s="129">
        <f>原始数据_周度!B1523</f>
        <v/>
      </c>
      <c r="E1525" s="157">
        <f>IF(D1525="","",D1525/MAX(D$4:D1525)-1)</f>
        <v/>
      </c>
    </row>
    <row r="1526">
      <c r="A1526" s="127">
        <f>原始数据_周度!A1524</f>
        <v/>
      </c>
      <c r="B1526" s="128">
        <f>IF(特征计算_周度!B1524="","",0.25*IF(特征计算_周度!B1524="",0,特征计算_周度!B1524)+0.25*IF(特征计算_周度!C1524="",0,特征计算_周度!C1524)+0.15*IF(特征计算_周度!D1524="",0,特征计算_周度!D1524)+0.15*IF(特征计算_周度!E1524="",0,特征计算_周度!E1524)+0.2*IF(特征计算_周度!F1524="",0,特征计算_周度!F1524))</f>
        <v/>
      </c>
      <c r="C1526" s="128">
        <f>IF(B1526="","",IF(OR(IF(特征计算_周度!B1524="",FALSE,特征计算_周度!B1524&gt;2),IF(特征计算_周度!C1524="",FALSE,特征计算_周度!C1524&gt;2),IF(特征计算_周度!G1524="",FALSE,特征计算_周度!G1524&gt;2),IF(特征计算_周度!E1524="",FALSE,特征计算_周度!E1524&gt;2),IF(特征计算_周度!F1524="",FALSE,特征计算_周度!F1524&gt;2)),MAX(B1526,MAX(IF(特征计算_周度!B1524="",0,特征计算_周度!B1524),IF(特征计算_周度!C1524="",0,特征计算_周度!C1524),IF(特征计算_周度!G1524="",0,特征计算_周度!G1524),IF(特征计算_周度!E1524="",0,特征计算_周度!E1524),IF(特征计算_周度!F1524="",0,特征计算_周度!F1524))),B1526))</f>
        <v/>
      </c>
      <c r="D1526" s="129">
        <f>原始数据_周度!B1524</f>
        <v/>
      </c>
      <c r="E1526" s="157">
        <f>IF(D1526="","",D1526/MAX(D$4:D1526)-1)</f>
        <v/>
      </c>
    </row>
    <row r="1527">
      <c r="A1527" s="127">
        <f>原始数据_周度!A1525</f>
        <v/>
      </c>
      <c r="B1527" s="128">
        <f>IF(特征计算_周度!B1525="","",0.25*IF(特征计算_周度!B1525="",0,特征计算_周度!B1525)+0.25*IF(特征计算_周度!C1525="",0,特征计算_周度!C1525)+0.15*IF(特征计算_周度!D1525="",0,特征计算_周度!D1525)+0.15*IF(特征计算_周度!E1525="",0,特征计算_周度!E1525)+0.2*IF(特征计算_周度!F1525="",0,特征计算_周度!F1525))</f>
        <v/>
      </c>
      <c r="C1527" s="128">
        <f>IF(B1527="","",IF(OR(IF(特征计算_周度!B1525="",FALSE,特征计算_周度!B1525&gt;2),IF(特征计算_周度!C1525="",FALSE,特征计算_周度!C1525&gt;2),IF(特征计算_周度!G1525="",FALSE,特征计算_周度!G1525&gt;2),IF(特征计算_周度!E1525="",FALSE,特征计算_周度!E1525&gt;2),IF(特征计算_周度!F1525="",FALSE,特征计算_周度!F1525&gt;2)),MAX(B1527,MAX(IF(特征计算_周度!B1525="",0,特征计算_周度!B1525),IF(特征计算_周度!C1525="",0,特征计算_周度!C1525),IF(特征计算_周度!G1525="",0,特征计算_周度!G1525),IF(特征计算_周度!E1525="",0,特征计算_周度!E1525),IF(特征计算_周度!F1525="",0,特征计算_周度!F1525))),B1527))</f>
        <v/>
      </c>
      <c r="D1527" s="129">
        <f>原始数据_周度!B1525</f>
        <v/>
      </c>
      <c r="E1527" s="157">
        <f>IF(D1527="","",D1527/MAX(D$4:D1527)-1)</f>
        <v/>
      </c>
    </row>
    <row r="1528">
      <c r="A1528" s="127">
        <f>原始数据_周度!A1526</f>
        <v/>
      </c>
      <c r="B1528" s="128">
        <f>IF(特征计算_周度!B1526="","",0.25*IF(特征计算_周度!B1526="",0,特征计算_周度!B1526)+0.25*IF(特征计算_周度!C1526="",0,特征计算_周度!C1526)+0.15*IF(特征计算_周度!D1526="",0,特征计算_周度!D1526)+0.15*IF(特征计算_周度!E1526="",0,特征计算_周度!E1526)+0.2*IF(特征计算_周度!F1526="",0,特征计算_周度!F1526))</f>
        <v/>
      </c>
      <c r="C1528" s="128">
        <f>IF(B1528="","",IF(OR(IF(特征计算_周度!B1526="",FALSE,特征计算_周度!B1526&gt;2),IF(特征计算_周度!C1526="",FALSE,特征计算_周度!C1526&gt;2),IF(特征计算_周度!G1526="",FALSE,特征计算_周度!G1526&gt;2),IF(特征计算_周度!E1526="",FALSE,特征计算_周度!E1526&gt;2),IF(特征计算_周度!F1526="",FALSE,特征计算_周度!F1526&gt;2)),MAX(B1528,MAX(IF(特征计算_周度!B1526="",0,特征计算_周度!B1526),IF(特征计算_周度!C1526="",0,特征计算_周度!C1526),IF(特征计算_周度!G1526="",0,特征计算_周度!G1526),IF(特征计算_周度!E1526="",0,特征计算_周度!E1526),IF(特征计算_周度!F1526="",0,特征计算_周度!F1526))),B1528))</f>
        <v/>
      </c>
      <c r="D1528" s="129">
        <f>原始数据_周度!B1526</f>
        <v/>
      </c>
      <c r="E1528" s="157">
        <f>IF(D1528="","",D1528/MAX(D$4:D1528)-1)</f>
        <v/>
      </c>
    </row>
    <row r="1529">
      <c r="A1529" s="127">
        <f>原始数据_周度!A1527</f>
        <v/>
      </c>
      <c r="B1529" s="128">
        <f>IF(特征计算_周度!B1527="","",0.25*IF(特征计算_周度!B1527="",0,特征计算_周度!B1527)+0.25*IF(特征计算_周度!C1527="",0,特征计算_周度!C1527)+0.15*IF(特征计算_周度!D1527="",0,特征计算_周度!D1527)+0.15*IF(特征计算_周度!E1527="",0,特征计算_周度!E1527)+0.2*IF(特征计算_周度!F1527="",0,特征计算_周度!F1527))</f>
        <v/>
      </c>
      <c r="C1529" s="128">
        <f>IF(B1529="","",IF(OR(IF(特征计算_周度!B1527="",FALSE,特征计算_周度!B1527&gt;2),IF(特征计算_周度!C1527="",FALSE,特征计算_周度!C1527&gt;2),IF(特征计算_周度!G1527="",FALSE,特征计算_周度!G1527&gt;2),IF(特征计算_周度!E1527="",FALSE,特征计算_周度!E1527&gt;2),IF(特征计算_周度!F1527="",FALSE,特征计算_周度!F1527&gt;2)),MAX(B1529,MAX(IF(特征计算_周度!B1527="",0,特征计算_周度!B1527),IF(特征计算_周度!C1527="",0,特征计算_周度!C1527),IF(特征计算_周度!G1527="",0,特征计算_周度!G1527),IF(特征计算_周度!E1527="",0,特征计算_周度!E1527),IF(特征计算_周度!F1527="",0,特征计算_周度!F1527))),B1529))</f>
        <v/>
      </c>
      <c r="D1529" s="129">
        <f>原始数据_周度!B1527</f>
        <v/>
      </c>
      <c r="E1529" s="157">
        <f>IF(D1529="","",D1529/MAX(D$4:D1529)-1)</f>
        <v/>
      </c>
    </row>
    <row r="1530">
      <c r="A1530" s="127">
        <f>原始数据_周度!A1528</f>
        <v/>
      </c>
      <c r="B1530" s="128">
        <f>IF(特征计算_周度!B1528="","",0.25*IF(特征计算_周度!B1528="",0,特征计算_周度!B1528)+0.25*IF(特征计算_周度!C1528="",0,特征计算_周度!C1528)+0.15*IF(特征计算_周度!D1528="",0,特征计算_周度!D1528)+0.15*IF(特征计算_周度!E1528="",0,特征计算_周度!E1528)+0.2*IF(特征计算_周度!F1528="",0,特征计算_周度!F1528))</f>
        <v/>
      </c>
      <c r="C1530" s="128">
        <f>IF(B1530="","",IF(OR(IF(特征计算_周度!B1528="",FALSE,特征计算_周度!B1528&gt;2),IF(特征计算_周度!C1528="",FALSE,特征计算_周度!C1528&gt;2),IF(特征计算_周度!G1528="",FALSE,特征计算_周度!G1528&gt;2),IF(特征计算_周度!E1528="",FALSE,特征计算_周度!E1528&gt;2),IF(特征计算_周度!F1528="",FALSE,特征计算_周度!F1528&gt;2)),MAX(B1530,MAX(IF(特征计算_周度!B1528="",0,特征计算_周度!B1528),IF(特征计算_周度!C1528="",0,特征计算_周度!C1528),IF(特征计算_周度!G1528="",0,特征计算_周度!G1528),IF(特征计算_周度!E1528="",0,特征计算_周度!E1528),IF(特征计算_周度!F1528="",0,特征计算_周度!F1528))),B1530))</f>
        <v/>
      </c>
      <c r="D1530" s="129">
        <f>原始数据_周度!B1528</f>
        <v/>
      </c>
      <c r="E1530" s="157">
        <f>IF(D1530="","",D1530/MAX(D$4:D1530)-1)</f>
        <v/>
      </c>
    </row>
    <row r="1531">
      <c r="A1531" s="127">
        <f>原始数据_周度!A1529</f>
        <v/>
      </c>
      <c r="B1531" s="128">
        <f>IF(特征计算_周度!B1529="","",0.25*IF(特征计算_周度!B1529="",0,特征计算_周度!B1529)+0.25*IF(特征计算_周度!C1529="",0,特征计算_周度!C1529)+0.15*IF(特征计算_周度!D1529="",0,特征计算_周度!D1529)+0.15*IF(特征计算_周度!E1529="",0,特征计算_周度!E1529)+0.2*IF(特征计算_周度!F1529="",0,特征计算_周度!F1529))</f>
        <v/>
      </c>
      <c r="C1531" s="128">
        <f>IF(B1531="","",IF(OR(IF(特征计算_周度!B1529="",FALSE,特征计算_周度!B1529&gt;2),IF(特征计算_周度!C1529="",FALSE,特征计算_周度!C1529&gt;2),IF(特征计算_周度!G1529="",FALSE,特征计算_周度!G1529&gt;2),IF(特征计算_周度!E1529="",FALSE,特征计算_周度!E1529&gt;2),IF(特征计算_周度!F1529="",FALSE,特征计算_周度!F1529&gt;2)),MAX(B1531,MAX(IF(特征计算_周度!B1529="",0,特征计算_周度!B1529),IF(特征计算_周度!C1529="",0,特征计算_周度!C1529),IF(特征计算_周度!G1529="",0,特征计算_周度!G1529),IF(特征计算_周度!E1529="",0,特征计算_周度!E1529),IF(特征计算_周度!F1529="",0,特征计算_周度!F1529))),B1531))</f>
        <v/>
      </c>
      <c r="D1531" s="129">
        <f>原始数据_周度!B1529</f>
        <v/>
      </c>
      <c r="E1531" s="157">
        <f>IF(D1531="","",D1531/MAX(D$4:D1531)-1)</f>
        <v/>
      </c>
    </row>
  </sheetData>
  <conditionalFormatting sqref="B4:B1531">
    <cfRule type="colorScale" priority="5">
      <colorScale>
        <cfvo type="min"/>
        <cfvo type="num" val="0"/>
        <cfvo type="max"/>
        <color rgb="FFFFFFFF"/>
        <color rgb="FFFDE8E8"/>
        <color rgb="FF7A0000"/>
      </colorScale>
    </cfRule>
  </conditionalFormatting>
  <conditionalFormatting sqref="C4:C1531">
    <cfRule type="expression" priority="6" dxfId="0">
      <formula>C4&gt;B4</formula>
    </cfRule>
    <cfRule type="colorScale" priority="7">
      <colorScale>
        <cfvo type="formula" val="MIN($B$4:$B$1531)"/>
        <cfvo type="num" val="0"/>
        <cfvo type="formula" val="MAX($B$4:$B$1531)"/>
        <color rgb="FFFFFFFF"/>
        <color rgb="FFFDE8E8"/>
        <color rgb="FF7A0000"/>
      </colorScale>
    </cfRule>
  </conditionalFormatting>
  <conditionalFormatting sqref="E4:E1531">
    <cfRule type="colorScale" priority="4">
      <colorScale>
        <cfvo type="min"/>
        <cfvo type="num" val="-0.1"/>
        <cfvo type="num" val="0"/>
        <color rgb="FF7A0000"/>
        <color rgb="FFFDE8E8"/>
        <color rgb="FFFFFFF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H1529"/>
  <sheetViews>
    <sheetView workbookViewId="0">
      <pane ySplit="1" topLeftCell="A1116" activePane="bottomLeft" state="frozen"/>
      <selection pane="bottomLeft" activeCell="G1" sqref="G1:G1048576"/>
    </sheetView>
  </sheetViews>
  <sheetFormatPr baseColWidth="10" defaultRowHeight="15"/>
  <cols>
    <col width="11.33203125" bestFit="1" customWidth="1" style="10" min="1" max="1"/>
    <col width="13.6640625" bestFit="1" customWidth="1" min="2" max="2"/>
    <col width="17.33203125" bestFit="1" customWidth="1" min="3" max="3"/>
    <col width="15.33203125" bestFit="1" customWidth="1" min="4" max="6"/>
    <col width="21" customWidth="1" min="7" max="7"/>
  </cols>
  <sheetData>
    <row r="1">
      <c r="A1" s="11" t="inlineStr">
        <is>
          <t>日期</t>
        </is>
      </c>
      <c r="B1" s="1" t="inlineStr">
        <is>
          <t>VIX_z分数</t>
        </is>
      </c>
      <c r="C1" s="1" t="inlineStr">
        <is>
          <t>高收益变化_z分数</t>
        </is>
      </c>
      <c r="D1" s="1" t="inlineStr">
        <is>
          <t>期限利差反转_z</t>
        </is>
      </c>
      <c r="E1" s="1" t="inlineStr">
        <is>
          <t>标普趋势反转_z</t>
        </is>
      </c>
      <c r="F1" s="1" t="inlineStr">
        <is>
          <t>均线斜率反转_z</t>
        </is>
      </c>
      <c r="G1" s="17" t="inlineStr">
        <is>
          <t>Sahm_z(否决权用)</t>
        </is>
      </c>
      <c r="H1" s="164" t="inlineStr">
        <is>
          <t>盈利上修_z分数</t>
        </is>
      </c>
    </row>
    <row r="2">
      <c r="A2" s="14">
        <f>原始数据_周度!A2</f>
        <v/>
      </c>
      <c r="B2" s="15">
        <f>""</f>
        <v/>
      </c>
      <c r="C2" s="15">
        <f>""</f>
        <v/>
      </c>
      <c r="D2" s="15">
        <f>""</f>
        <v/>
      </c>
      <c r="E2" s="15">
        <f>""</f>
        <v/>
      </c>
      <c r="F2" s="15">
        <f>""</f>
        <v/>
      </c>
      <c r="G2" s="15">
        <f>""</f>
        <v/>
      </c>
      <c r="H2" s="165">
        <f>""</f>
        <v/>
      </c>
    </row>
    <row r="3">
      <c r="A3" s="14">
        <f>原始数据_周度!A3</f>
        <v/>
      </c>
      <c r="B3" s="15">
        <f>""</f>
        <v/>
      </c>
      <c r="C3" s="15">
        <f>""</f>
        <v/>
      </c>
      <c r="D3" s="15">
        <f>""</f>
        <v/>
      </c>
      <c r="E3" s="15">
        <f>""</f>
        <v/>
      </c>
      <c r="F3" s="15">
        <f>""</f>
        <v/>
      </c>
      <c r="G3" s="15">
        <f>""</f>
        <v/>
      </c>
      <c r="H3" s="165">
        <f>""</f>
        <v/>
      </c>
    </row>
    <row r="4">
      <c r="A4" s="14">
        <f>原始数据_周度!A4</f>
        <v/>
      </c>
      <c r="B4" s="15">
        <f>""</f>
        <v/>
      </c>
      <c r="C4" s="15">
        <f>""</f>
        <v/>
      </c>
      <c r="D4" s="15">
        <f>""</f>
        <v/>
      </c>
      <c r="E4" s="15">
        <f>""</f>
        <v/>
      </c>
      <c r="F4" s="15">
        <f>""</f>
        <v/>
      </c>
      <c r="G4" s="15">
        <f>""</f>
        <v/>
      </c>
      <c r="H4" s="165">
        <f>""</f>
        <v/>
      </c>
    </row>
    <row r="5">
      <c r="A5" s="14">
        <f>原始数据_周度!A5</f>
        <v/>
      </c>
      <c r="B5" s="15">
        <f>""</f>
        <v/>
      </c>
      <c r="C5" s="15">
        <f>""</f>
        <v/>
      </c>
      <c r="D5" s="15">
        <f>""</f>
        <v/>
      </c>
      <c r="E5" s="15">
        <f>""</f>
        <v/>
      </c>
      <c r="F5" s="15">
        <f>""</f>
        <v/>
      </c>
      <c r="G5" s="15">
        <f>""</f>
        <v/>
      </c>
      <c r="H5" s="165">
        <f>""</f>
        <v/>
      </c>
    </row>
    <row r="6">
      <c r="A6" s="14">
        <f>原始数据_周度!A6</f>
        <v/>
      </c>
      <c r="B6" s="15">
        <f>""</f>
        <v/>
      </c>
      <c r="C6" s="15">
        <f>""</f>
        <v/>
      </c>
      <c r="D6" s="15">
        <f>""</f>
        <v/>
      </c>
      <c r="E6" s="15">
        <f>""</f>
        <v/>
      </c>
      <c r="F6" s="15">
        <f>""</f>
        <v/>
      </c>
      <c r="G6" s="15">
        <f>""</f>
        <v/>
      </c>
      <c r="H6" s="165">
        <f>""</f>
        <v/>
      </c>
    </row>
    <row r="7">
      <c r="A7" s="14">
        <f>原始数据_周度!A7</f>
        <v/>
      </c>
      <c r="B7" s="15">
        <f>""</f>
        <v/>
      </c>
      <c r="C7" s="15">
        <f>""</f>
        <v/>
      </c>
      <c r="D7" s="15">
        <f>""</f>
        <v/>
      </c>
      <c r="E7" s="15">
        <f>""</f>
        <v/>
      </c>
      <c r="F7" s="15">
        <f>""</f>
        <v/>
      </c>
      <c r="G7" s="15">
        <f>""</f>
        <v/>
      </c>
      <c r="H7" s="165">
        <f>""</f>
        <v/>
      </c>
    </row>
    <row r="8">
      <c r="A8" s="14">
        <f>原始数据_周度!A8</f>
        <v/>
      </c>
      <c r="B8" s="15">
        <f>""</f>
        <v/>
      </c>
      <c r="C8" s="15">
        <f>""</f>
        <v/>
      </c>
      <c r="D8" s="15">
        <f>""</f>
        <v/>
      </c>
      <c r="E8" s="15">
        <f>""</f>
        <v/>
      </c>
      <c r="F8" s="15">
        <f>""</f>
        <v/>
      </c>
      <c r="G8" s="15">
        <f>""</f>
        <v/>
      </c>
      <c r="H8" s="165">
        <f>""</f>
        <v/>
      </c>
    </row>
    <row r="9">
      <c r="A9" s="14">
        <f>原始数据_周度!A9</f>
        <v/>
      </c>
      <c r="B9" s="15">
        <f>""</f>
        <v/>
      </c>
      <c r="C9" s="15">
        <f>""</f>
        <v/>
      </c>
      <c r="D9" s="15">
        <f>""</f>
        <v/>
      </c>
      <c r="E9" s="15">
        <f>""</f>
        <v/>
      </c>
      <c r="F9" s="15">
        <f>""</f>
        <v/>
      </c>
      <c r="G9" s="15">
        <f>""</f>
        <v/>
      </c>
      <c r="H9" s="165">
        <f>""</f>
        <v/>
      </c>
    </row>
    <row r="10">
      <c r="A10" s="14">
        <f>原始数据_周度!A10</f>
        <v/>
      </c>
      <c r="B10" s="15">
        <f>""</f>
        <v/>
      </c>
      <c r="C10" s="15">
        <f>""</f>
        <v/>
      </c>
      <c r="D10" s="15">
        <f>""</f>
        <v/>
      </c>
      <c r="E10" s="15">
        <f>""</f>
        <v/>
      </c>
      <c r="F10" s="15">
        <f>""</f>
        <v/>
      </c>
      <c r="G10" s="15">
        <f>""</f>
        <v/>
      </c>
      <c r="H10" s="165">
        <f>""</f>
        <v/>
      </c>
    </row>
    <row r="11">
      <c r="A11" s="14">
        <f>原始数据_周度!A11</f>
        <v/>
      </c>
      <c r="B11" s="15">
        <f>""</f>
        <v/>
      </c>
      <c r="C11" s="15">
        <f>""</f>
        <v/>
      </c>
      <c r="D11" s="15">
        <f>""</f>
        <v/>
      </c>
      <c r="E11" s="15">
        <f>""</f>
        <v/>
      </c>
      <c r="F11" s="15">
        <f>""</f>
        <v/>
      </c>
      <c r="G11" s="15">
        <f>""</f>
        <v/>
      </c>
      <c r="H11" s="165">
        <f>""</f>
        <v/>
      </c>
    </row>
    <row r="12">
      <c r="A12" s="14">
        <f>原始数据_周度!A12</f>
        <v/>
      </c>
      <c r="B12" s="15">
        <f>""</f>
        <v/>
      </c>
      <c r="C12" s="15">
        <f>""</f>
        <v/>
      </c>
      <c r="D12" s="15">
        <f>""</f>
        <v/>
      </c>
      <c r="E12" s="15">
        <f>""</f>
        <v/>
      </c>
      <c r="F12" s="15">
        <f>""</f>
        <v/>
      </c>
      <c r="G12" s="15">
        <f>""</f>
        <v/>
      </c>
      <c r="H12" s="165">
        <f>""</f>
        <v/>
      </c>
    </row>
    <row r="13">
      <c r="A13" s="14">
        <f>原始数据_周度!A13</f>
        <v/>
      </c>
      <c r="B13" s="15">
        <f>""</f>
        <v/>
      </c>
      <c r="C13" s="15">
        <f>""</f>
        <v/>
      </c>
      <c r="D13" s="15">
        <f>""</f>
        <v/>
      </c>
      <c r="E13" s="15">
        <f>""</f>
        <v/>
      </c>
      <c r="F13" s="15">
        <f>""</f>
        <v/>
      </c>
      <c r="G13" s="15">
        <f>""</f>
        <v/>
      </c>
      <c r="H13" s="165">
        <f>""</f>
        <v/>
      </c>
    </row>
    <row r="14">
      <c r="A14" s="14">
        <f>原始数据_周度!A14</f>
        <v/>
      </c>
      <c r="B14" s="15">
        <f>""</f>
        <v/>
      </c>
      <c r="C14" s="15">
        <f>""</f>
        <v/>
      </c>
      <c r="D14" s="15">
        <f>""</f>
        <v/>
      </c>
      <c r="E14" s="15">
        <f>""</f>
        <v/>
      </c>
      <c r="F14" s="15">
        <f>""</f>
        <v/>
      </c>
      <c r="G14" s="15">
        <f>""</f>
        <v/>
      </c>
      <c r="H14" s="165">
        <f>""</f>
        <v/>
      </c>
    </row>
    <row r="15">
      <c r="A15" s="14">
        <f>原始数据_周度!A15</f>
        <v/>
      </c>
      <c r="B15" s="15">
        <f>""</f>
        <v/>
      </c>
      <c r="C15" s="15">
        <f>""</f>
        <v/>
      </c>
      <c r="D15" s="15">
        <f>""</f>
        <v/>
      </c>
      <c r="E15" s="15">
        <f>""</f>
        <v/>
      </c>
      <c r="F15" s="15">
        <f>""</f>
        <v/>
      </c>
      <c r="G15" s="15">
        <f>""</f>
        <v/>
      </c>
      <c r="H15" s="165">
        <f>""</f>
        <v/>
      </c>
    </row>
    <row r="16">
      <c r="A16" s="14">
        <f>原始数据_周度!A16</f>
        <v/>
      </c>
      <c r="B16" s="15">
        <f>""</f>
        <v/>
      </c>
      <c r="C16" s="15">
        <f>""</f>
        <v/>
      </c>
      <c r="D16" s="15">
        <f>""</f>
        <v/>
      </c>
      <c r="E16" s="15">
        <f>""</f>
        <v/>
      </c>
      <c r="F16" s="15">
        <f>""</f>
        <v/>
      </c>
      <c r="G16" s="15">
        <f>""</f>
        <v/>
      </c>
      <c r="H16" s="165">
        <f>""</f>
        <v/>
      </c>
    </row>
    <row r="17">
      <c r="A17" s="14">
        <f>原始数据_周度!A17</f>
        <v/>
      </c>
      <c r="B17" s="15">
        <f>""</f>
        <v/>
      </c>
      <c r="C17" s="15">
        <f>""</f>
        <v/>
      </c>
      <c r="D17" s="15">
        <f>""</f>
        <v/>
      </c>
      <c r="E17" s="15">
        <f>""</f>
        <v/>
      </c>
      <c r="F17" s="15">
        <f>""</f>
        <v/>
      </c>
      <c r="G17" s="15">
        <f>""</f>
        <v/>
      </c>
      <c r="H17" s="165">
        <f>""</f>
        <v/>
      </c>
    </row>
    <row r="18">
      <c r="A18" s="14">
        <f>原始数据_周度!A18</f>
        <v/>
      </c>
      <c r="B18" s="15">
        <f>""</f>
        <v/>
      </c>
      <c r="C18" s="15">
        <f>""</f>
        <v/>
      </c>
      <c r="D18" s="15">
        <f>""</f>
        <v/>
      </c>
      <c r="E18" s="15">
        <f>""</f>
        <v/>
      </c>
      <c r="F18" s="15">
        <f>""</f>
        <v/>
      </c>
      <c r="G18" s="15">
        <f>""</f>
        <v/>
      </c>
      <c r="H18" s="165">
        <f>""</f>
        <v/>
      </c>
    </row>
    <row r="19">
      <c r="A19" s="14">
        <f>原始数据_周度!A19</f>
        <v/>
      </c>
      <c r="B19" s="15">
        <f>""</f>
        <v/>
      </c>
      <c r="C19" s="15">
        <f>""</f>
        <v/>
      </c>
      <c r="D19" s="15">
        <f>""</f>
        <v/>
      </c>
      <c r="E19" s="15">
        <f>""</f>
        <v/>
      </c>
      <c r="F19" s="15">
        <f>""</f>
        <v/>
      </c>
      <c r="G19" s="15">
        <f>""</f>
        <v/>
      </c>
      <c r="H19" s="165">
        <f>""</f>
        <v/>
      </c>
    </row>
    <row r="20">
      <c r="A20" s="14">
        <f>原始数据_周度!A20</f>
        <v/>
      </c>
      <c r="B20" s="15">
        <f>""</f>
        <v/>
      </c>
      <c r="C20" s="15">
        <f>""</f>
        <v/>
      </c>
      <c r="D20" s="15">
        <f>""</f>
        <v/>
      </c>
      <c r="E20" s="15">
        <f>""</f>
        <v/>
      </c>
      <c r="F20" s="15">
        <f>""</f>
        <v/>
      </c>
      <c r="G20" s="15">
        <f>""</f>
        <v/>
      </c>
      <c r="H20" s="165">
        <f>""</f>
        <v/>
      </c>
    </row>
    <row r="21">
      <c r="A21" s="14">
        <f>原始数据_周度!A21</f>
        <v/>
      </c>
      <c r="B21" s="15">
        <f>""</f>
        <v/>
      </c>
      <c r="C21" s="15">
        <f>""</f>
        <v/>
      </c>
      <c r="D21" s="15">
        <f>""</f>
        <v/>
      </c>
      <c r="E21" s="15">
        <f>""</f>
        <v/>
      </c>
      <c r="F21" s="15">
        <f>""</f>
        <v/>
      </c>
      <c r="G21" s="15">
        <f>""</f>
        <v/>
      </c>
      <c r="H21" s="165">
        <f>""</f>
        <v/>
      </c>
    </row>
    <row r="22">
      <c r="A22" s="14">
        <f>原始数据_周度!A22</f>
        <v/>
      </c>
      <c r="B22" s="15">
        <f>""</f>
        <v/>
      </c>
      <c r="C22" s="15">
        <f>""</f>
        <v/>
      </c>
      <c r="D22" s="15">
        <f>""</f>
        <v/>
      </c>
      <c r="E22" s="15">
        <f>""</f>
        <v/>
      </c>
      <c r="F22" s="15">
        <f>""</f>
        <v/>
      </c>
      <c r="G22" s="15">
        <f>""</f>
        <v/>
      </c>
      <c r="H22" s="165">
        <f>""</f>
        <v/>
      </c>
    </row>
    <row r="23">
      <c r="A23" s="14">
        <f>原始数据_周度!A23</f>
        <v/>
      </c>
      <c r="B23" s="15">
        <f>""</f>
        <v/>
      </c>
      <c r="C23" s="15">
        <f>""</f>
        <v/>
      </c>
      <c r="D23" s="15">
        <f>""</f>
        <v/>
      </c>
      <c r="E23" s="15">
        <f>""</f>
        <v/>
      </c>
      <c r="F23" s="15">
        <f>""</f>
        <v/>
      </c>
      <c r="G23" s="15">
        <f>""</f>
        <v/>
      </c>
      <c r="H23" s="165">
        <f>""</f>
        <v/>
      </c>
    </row>
    <row r="24">
      <c r="A24" s="14">
        <f>原始数据_周度!A24</f>
        <v/>
      </c>
      <c r="B24" s="15">
        <f>""</f>
        <v/>
      </c>
      <c r="C24" s="15">
        <f>""</f>
        <v/>
      </c>
      <c r="D24" s="15">
        <f>""</f>
        <v/>
      </c>
      <c r="E24" s="15">
        <f>""</f>
        <v/>
      </c>
      <c r="F24" s="15">
        <f>""</f>
        <v/>
      </c>
      <c r="G24" s="15">
        <f>""</f>
        <v/>
      </c>
      <c r="H24" s="165">
        <f>""</f>
        <v/>
      </c>
    </row>
    <row r="25">
      <c r="A25" s="14">
        <f>原始数据_周度!A25</f>
        <v/>
      </c>
      <c r="B25" s="15">
        <f>""</f>
        <v/>
      </c>
      <c r="C25" s="15">
        <f>""</f>
        <v/>
      </c>
      <c r="D25" s="15">
        <f>""</f>
        <v/>
      </c>
      <c r="E25" s="15">
        <f>""</f>
        <v/>
      </c>
      <c r="F25" s="15">
        <f>""</f>
        <v/>
      </c>
      <c r="G25" s="15">
        <f>""</f>
        <v/>
      </c>
      <c r="H25" s="165">
        <f>""</f>
        <v/>
      </c>
    </row>
    <row r="26">
      <c r="A26" s="14">
        <f>原始数据_周度!A26</f>
        <v/>
      </c>
      <c r="B26" s="15">
        <f>""</f>
        <v/>
      </c>
      <c r="C26" s="15">
        <f>""</f>
        <v/>
      </c>
      <c r="D26" s="15">
        <f>""</f>
        <v/>
      </c>
      <c r="E26" s="15">
        <f>""</f>
        <v/>
      </c>
      <c r="F26" s="15">
        <f>""</f>
        <v/>
      </c>
      <c r="G26" s="15">
        <f>""</f>
        <v/>
      </c>
      <c r="H26" s="165">
        <f>""</f>
        <v/>
      </c>
    </row>
    <row r="27">
      <c r="A27" s="14">
        <f>原始数据_周度!A27</f>
        <v/>
      </c>
      <c r="B27" s="15">
        <f>""</f>
        <v/>
      </c>
      <c r="C27" s="15">
        <f>""</f>
        <v/>
      </c>
      <c r="D27" s="15">
        <f>""</f>
        <v/>
      </c>
      <c r="E27" s="15">
        <f>""</f>
        <v/>
      </c>
      <c r="F27" s="15">
        <f>""</f>
        <v/>
      </c>
      <c r="G27" s="15">
        <f>""</f>
        <v/>
      </c>
      <c r="H27" s="165">
        <f>""</f>
        <v/>
      </c>
    </row>
    <row r="28">
      <c r="A28" s="14">
        <f>原始数据_周度!A28</f>
        <v/>
      </c>
      <c r="B28" s="15">
        <f>""</f>
        <v/>
      </c>
      <c r="C28" s="15">
        <f>""</f>
        <v/>
      </c>
      <c r="D28" s="15">
        <f>""</f>
        <v/>
      </c>
      <c r="E28" s="15">
        <f>""</f>
        <v/>
      </c>
      <c r="F28" s="15">
        <f>""</f>
        <v/>
      </c>
      <c r="G28" s="15">
        <f>""</f>
        <v/>
      </c>
      <c r="H28" s="165">
        <f>""</f>
        <v/>
      </c>
    </row>
    <row r="29">
      <c r="A29" s="14">
        <f>原始数据_周度!A29</f>
        <v/>
      </c>
      <c r="B29" s="15">
        <f>""</f>
        <v/>
      </c>
      <c r="C29" s="15">
        <f>""</f>
        <v/>
      </c>
      <c r="D29" s="15">
        <f>""</f>
        <v/>
      </c>
      <c r="E29" s="15">
        <f>""</f>
        <v/>
      </c>
      <c r="F29" s="15">
        <f>""</f>
        <v/>
      </c>
      <c r="G29" s="15">
        <f>""</f>
        <v/>
      </c>
      <c r="H29" s="165">
        <f>""</f>
        <v/>
      </c>
    </row>
    <row r="30">
      <c r="A30" s="14">
        <f>原始数据_周度!A30</f>
        <v/>
      </c>
      <c r="B30" s="15">
        <f>""</f>
        <v/>
      </c>
      <c r="C30" s="15">
        <f>""</f>
        <v/>
      </c>
      <c r="D30" s="15">
        <f>""</f>
        <v/>
      </c>
      <c r="E30" s="15">
        <f>""</f>
        <v/>
      </c>
      <c r="F30" s="15">
        <f>""</f>
        <v/>
      </c>
      <c r="G30" s="15">
        <f>""</f>
        <v/>
      </c>
      <c r="H30" s="165">
        <f>""</f>
        <v/>
      </c>
    </row>
    <row r="31">
      <c r="A31" s="14">
        <f>原始数据_周度!A31</f>
        <v/>
      </c>
      <c r="B31" s="15">
        <f>""</f>
        <v/>
      </c>
      <c r="C31" s="15">
        <f>""</f>
        <v/>
      </c>
      <c r="D31" s="15">
        <f>""</f>
        <v/>
      </c>
      <c r="E31" s="15">
        <f>""</f>
        <v/>
      </c>
      <c r="F31" s="15">
        <f>""</f>
        <v/>
      </c>
      <c r="G31" s="15">
        <f>""</f>
        <v/>
      </c>
      <c r="H31" s="165">
        <f>""</f>
        <v/>
      </c>
    </row>
    <row r="32">
      <c r="A32" s="14">
        <f>原始数据_周度!A32</f>
        <v/>
      </c>
      <c r="B32" s="15">
        <f>""</f>
        <v/>
      </c>
      <c r="C32" s="15">
        <f>""</f>
        <v/>
      </c>
      <c r="D32" s="15">
        <f>""</f>
        <v/>
      </c>
      <c r="E32" s="15">
        <f>""</f>
        <v/>
      </c>
      <c r="F32" s="15">
        <f>""</f>
        <v/>
      </c>
      <c r="G32" s="15">
        <f>""</f>
        <v/>
      </c>
      <c r="H32" s="165">
        <f>""</f>
        <v/>
      </c>
    </row>
    <row r="33">
      <c r="A33" s="14">
        <f>原始数据_周度!A33</f>
        <v/>
      </c>
      <c r="B33" s="15">
        <f>""</f>
        <v/>
      </c>
      <c r="C33" s="15">
        <f>""</f>
        <v/>
      </c>
      <c r="D33" s="15">
        <f>""</f>
        <v/>
      </c>
      <c r="E33" s="15">
        <f>""</f>
        <v/>
      </c>
      <c r="F33" s="15">
        <f>""</f>
        <v/>
      </c>
      <c r="G33" s="15">
        <f>""</f>
        <v/>
      </c>
      <c r="H33" s="165">
        <f>""</f>
        <v/>
      </c>
    </row>
    <row r="34">
      <c r="A34" s="14">
        <f>原始数据_周度!A34</f>
        <v/>
      </c>
      <c r="B34" s="15">
        <f>""</f>
        <v/>
      </c>
      <c r="C34" s="15">
        <f>""</f>
        <v/>
      </c>
      <c r="D34" s="15">
        <f>""</f>
        <v/>
      </c>
      <c r="E34" s="15">
        <f>""</f>
        <v/>
      </c>
      <c r="F34" s="15">
        <f>""</f>
        <v/>
      </c>
      <c r="G34" s="15">
        <f>""</f>
        <v/>
      </c>
      <c r="H34" s="165">
        <f>""</f>
        <v/>
      </c>
    </row>
    <row r="35">
      <c r="A35" s="14">
        <f>原始数据_周度!A35</f>
        <v/>
      </c>
      <c r="B35" s="15">
        <f>""</f>
        <v/>
      </c>
      <c r="C35" s="15">
        <f>""</f>
        <v/>
      </c>
      <c r="D35" s="15">
        <f>""</f>
        <v/>
      </c>
      <c r="E35" s="15">
        <f>""</f>
        <v/>
      </c>
      <c r="F35" s="15">
        <f>""</f>
        <v/>
      </c>
      <c r="G35" s="15">
        <f>""</f>
        <v/>
      </c>
      <c r="H35" s="165">
        <f>""</f>
        <v/>
      </c>
    </row>
    <row r="36">
      <c r="A36" s="14">
        <f>原始数据_周度!A36</f>
        <v/>
      </c>
      <c r="B36" s="15">
        <f>""</f>
        <v/>
      </c>
      <c r="C36" s="15">
        <f>""</f>
        <v/>
      </c>
      <c r="D36" s="15">
        <f>""</f>
        <v/>
      </c>
      <c r="E36" s="15">
        <f>""</f>
        <v/>
      </c>
      <c r="F36" s="15">
        <f>""</f>
        <v/>
      </c>
      <c r="G36" s="15">
        <f>""</f>
        <v/>
      </c>
      <c r="H36" s="165">
        <f>""</f>
        <v/>
      </c>
    </row>
    <row r="37">
      <c r="A37" s="14">
        <f>原始数据_周度!A37</f>
        <v/>
      </c>
      <c r="B37" s="15">
        <f>""</f>
        <v/>
      </c>
      <c r="C37" s="15">
        <f>""</f>
        <v/>
      </c>
      <c r="D37" s="15">
        <f>""</f>
        <v/>
      </c>
      <c r="E37" s="15">
        <f>""</f>
        <v/>
      </c>
      <c r="F37" s="15">
        <f>""</f>
        <v/>
      </c>
      <c r="G37" s="15">
        <f>""</f>
        <v/>
      </c>
      <c r="H37" s="165">
        <f>""</f>
        <v/>
      </c>
    </row>
    <row r="38">
      <c r="A38" s="14">
        <f>原始数据_周度!A38</f>
        <v/>
      </c>
      <c r="B38" s="15">
        <f>""</f>
        <v/>
      </c>
      <c r="C38" s="15">
        <f>""</f>
        <v/>
      </c>
      <c r="D38" s="15">
        <f>""</f>
        <v/>
      </c>
      <c r="E38" s="15">
        <f>""</f>
        <v/>
      </c>
      <c r="F38" s="15">
        <f>""</f>
        <v/>
      </c>
      <c r="G38" s="15">
        <f>""</f>
        <v/>
      </c>
      <c r="H38" s="165">
        <f>""</f>
        <v/>
      </c>
    </row>
    <row r="39">
      <c r="A39" s="14">
        <f>原始数据_周度!A39</f>
        <v/>
      </c>
      <c r="B39" s="15">
        <f>""</f>
        <v/>
      </c>
      <c r="C39" s="15">
        <f>""</f>
        <v/>
      </c>
      <c r="D39" s="15">
        <f>""</f>
        <v/>
      </c>
      <c r="E39" s="15">
        <f>""</f>
        <v/>
      </c>
      <c r="F39" s="15">
        <f>""</f>
        <v/>
      </c>
      <c r="G39" s="15">
        <f>""</f>
        <v/>
      </c>
      <c r="H39" s="165">
        <f>""</f>
        <v/>
      </c>
    </row>
    <row r="40">
      <c r="A40" s="14">
        <f>原始数据_周度!A40</f>
        <v/>
      </c>
      <c r="B40" s="15">
        <f>""</f>
        <v/>
      </c>
      <c r="C40" s="15">
        <f>""</f>
        <v/>
      </c>
      <c r="D40" s="15">
        <f>""</f>
        <v/>
      </c>
      <c r="E40" s="15">
        <f>""</f>
        <v/>
      </c>
      <c r="F40" s="15">
        <f>""</f>
        <v/>
      </c>
      <c r="G40" s="15">
        <f>""</f>
        <v/>
      </c>
      <c r="H40" s="165">
        <f>""</f>
        <v/>
      </c>
    </row>
    <row r="41">
      <c r="A41" s="14">
        <f>原始数据_周度!A41</f>
        <v/>
      </c>
      <c r="B41" s="15">
        <f>""</f>
        <v/>
      </c>
      <c r="C41" s="15">
        <f>""</f>
        <v/>
      </c>
      <c r="D41" s="15">
        <f>""</f>
        <v/>
      </c>
      <c r="E41" s="15">
        <f>""</f>
        <v/>
      </c>
      <c r="F41" s="15">
        <f>""</f>
        <v/>
      </c>
      <c r="G41" s="15">
        <f>""</f>
        <v/>
      </c>
      <c r="H41" s="165">
        <f>""</f>
        <v/>
      </c>
    </row>
    <row r="42">
      <c r="A42" s="14">
        <f>原始数据_周度!A42</f>
        <v/>
      </c>
      <c r="B42" s="15">
        <f>""</f>
        <v/>
      </c>
      <c r="C42" s="15">
        <f>""</f>
        <v/>
      </c>
      <c r="D42" s="15">
        <f>""</f>
        <v/>
      </c>
      <c r="E42" s="15">
        <f>""</f>
        <v/>
      </c>
      <c r="F42" s="15">
        <f>""</f>
        <v/>
      </c>
      <c r="G42" s="15">
        <f>""</f>
        <v/>
      </c>
      <c r="H42" s="165">
        <f>""</f>
        <v/>
      </c>
    </row>
    <row r="43">
      <c r="A43" s="14">
        <f>原始数据_周度!A43</f>
        <v/>
      </c>
      <c r="B43" s="15">
        <f>""</f>
        <v/>
      </c>
      <c r="C43" s="15">
        <f>""</f>
        <v/>
      </c>
      <c r="D43" s="15">
        <f>""</f>
        <v/>
      </c>
      <c r="E43" s="15">
        <f>""</f>
        <v/>
      </c>
      <c r="F43" s="15">
        <f>""</f>
        <v/>
      </c>
      <c r="G43" s="15">
        <f>""</f>
        <v/>
      </c>
      <c r="H43" s="165">
        <f>""</f>
        <v/>
      </c>
    </row>
    <row r="44">
      <c r="A44" s="14">
        <f>原始数据_周度!A44</f>
        <v/>
      </c>
      <c r="B44" s="15">
        <f>""</f>
        <v/>
      </c>
      <c r="C44" s="15">
        <f>""</f>
        <v/>
      </c>
      <c r="D44" s="15">
        <f>""</f>
        <v/>
      </c>
      <c r="E44" s="15">
        <f>""</f>
        <v/>
      </c>
      <c r="F44" s="15">
        <f>""</f>
        <v/>
      </c>
      <c r="G44" s="15">
        <f>""</f>
        <v/>
      </c>
      <c r="H44" s="165">
        <f>""</f>
        <v/>
      </c>
    </row>
    <row r="45">
      <c r="A45" s="14">
        <f>原始数据_周度!A45</f>
        <v/>
      </c>
      <c r="B45" s="15">
        <f>""</f>
        <v/>
      </c>
      <c r="C45" s="15">
        <f>""</f>
        <v/>
      </c>
      <c r="D45" s="15">
        <f>""</f>
        <v/>
      </c>
      <c r="E45" s="15">
        <f>""</f>
        <v/>
      </c>
      <c r="F45" s="15">
        <f>""</f>
        <v/>
      </c>
      <c r="G45" s="15">
        <f>""</f>
        <v/>
      </c>
      <c r="H45" s="165">
        <f>""</f>
        <v/>
      </c>
    </row>
    <row r="46">
      <c r="A46" s="14">
        <f>原始数据_周度!A46</f>
        <v/>
      </c>
      <c r="B46" s="15">
        <f>""</f>
        <v/>
      </c>
      <c r="C46" s="15">
        <f>""</f>
        <v/>
      </c>
      <c r="D46" s="15">
        <f>""</f>
        <v/>
      </c>
      <c r="E46" s="15">
        <f>""</f>
        <v/>
      </c>
      <c r="F46" s="15">
        <f>""</f>
        <v/>
      </c>
      <c r="G46" s="15">
        <f>""</f>
        <v/>
      </c>
      <c r="H46" s="165">
        <f>""</f>
        <v/>
      </c>
    </row>
    <row r="47">
      <c r="A47" s="14">
        <f>原始数据_周度!A47</f>
        <v/>
      </c>
      <c r="B47" s="15">
        <f>""</f>
        <v/>
      </c>
      <c r="C47" s="15">
        <f>""</f>
        <v/>
      </c>
      <c r="D47" s="15">
        <f>""</f>
        <v/>
      </c>
      <c r="E47" s="15">
        <f>""</f>
        <v/>
      </c>
      <c r="F47" s="15">
        <f>""</f>
        <v/>
      </c>
      <c r="G47" s="15">
        <f>""</f>
        <v/>
      </c>
      <c r="H47" s="165">
        <f>""</f>
        <v/>
      </c>
    </row>
    <row r="48">
      <c r="A48" s="14">
        <f>原始数据_周度!A48</f>
        <v/>
      </c>
      <c r="B48" s="15">
        <f>""</f>
        <v/>
      </c>
      <c r="C48" s="15">
        <f>""</f>
        <v/>
      </c>
      <c r="D48" s="15">
        <f>""</f>
        <v/>
      </c>
      <c r="E48" s="15">
        <f>""</f>
        <v/>
      </c>
      <c r="F48" s="15">
        <f>""</f>
        <v/>
      </c>
      <c r="G48" s="15">
        <f>""</f>
        <v/>
      </c>
      <c r="H48" s="165">
        <f>""</f>
        <v/>
      </c>
    </row>
    <row r="49">
      <c r="A49" s="14">
        <f>原始数据_周度!A49</f>
        <v/>
      </c>
      <c r="B49" s="15">
        <f>""</f>
        <v/>
      </c>
      <c r="C49" s="15">
        <f>""</f>
        <v/>
      </c>
      <c r="D49" s="15">
        <f>""</f>
        <v/>
      </c>
      <c r="E49" s="15">
        <f>""</f>
        <v/>
      </c>
      <c r="F49" s="15">
        <f>""</f>
        <v/>
      </c>
      <c r="G49" s="15">
        <f>""</f>
        <v/>
      </c>
      <c r="H49" s="165">
        <f>""</f>
        <v/>
      </c>
    </row>
    <row r="50">
      <c r="A50" s="14">
        <f>原始数据_周度!A50</f>
        <v/>
      </c>
      <c r="B50" s="15">
        <f>""</f>
        <v/>
      </c>
      <c r="C50" s="15">
        <f>""</f>
        <v/>
      </c>
      <c r="D50" s="15">
        <f>""</f>
        <v/>
      </c>
      <c r="E50" s="15">
        <f>""</f>
        <v/>
      </c>
      <c r="F50" s="15">
        <f>""</f>
        <v/>
      </c>
      <c r="G50" s="15">
        <f>""</f>
        <v/>
      </c>
      <c r="H50" s="165">
        <f>""</f>
        <v/>
      </c>
    </row>
    <row r="51">
      <c r="A51" s="14">
        <f>原始数据_周度!A51</f>
        <v/>
      </c>
      <c r="B51" s="15">
        <f>""</f>
        <v/>
      </c>
      <c r="C51" s="15">
        <f>""</f>
        <v/>
      </c>
      <c r="D51" s="15">
        <f>""</f>
        <v/>
      </c>
      <c r="E51" s="15">
        <f>""</f>
        <v/>
      </c>
      <c r="F51" s="15">
        <f>""</f>
        <v/>
      </c>
      <c r="G51" s="15">
        <f>""</f>
        <v/>
      </c>
      <c r="H51" s="165">
        <f>""</f>
        <v/>
      </c>
    </row>
    <row r="52">
      <c r="A52" s="14">
        <f>原始数据_周度!A52</f>
        <v/>
      </c>
      <c r="B52" s="15">
        <f>""</f>
        <v/>
      </c>
      <c r="C52" s="15">
        <f>""</f>
        <v/>
      </c>
      <c r="D52" s="15">
        <f>""</f>
        <v/>
      </c>
      <c r="E52" s="15">
        <f>""</f>
        <v/>
      </c>
      <c r="F52" s="15">
        <f>""</f>
        <v/>
      </c>
      <c r="G52" s="15">
        <f>""</f>
        <v/>
      </c>
      <c r="H52" s="165">
        <f>""</f>
        <v/>
      </c>
    </row>
    <row r="53">
      <c r="A53" s="14">
        <f>原始数据_周度!A53</f>
        <v/>
      </c>
      <c r="B53" s="15">
        <f>""</f>
        <v/>
      </c>
      <c r="C53" s="15">
        <f>""</f>
        <v/>
      </c>
      <c r="D53" s="15">
        <f>""</f>
        <v/>
      </c>
      <c r="E53" s="15">
        <f>""</f>
        <v/>
      </c>
      <c r="F53" s="15">
        <f>""</f>
        <v/>
      </c>
      <c r="G53" s="15">
        <f>""</f>
        <v/>
      </c>
      <c r="H53" s="165">
        <f>""</f>
        <v/>
      </c>
    </row>
    <row r="54">
      <c r="A54" s="14">
        <f>原始数据_周度!A54</f>
        <v/>
      </c>
      <c r="B54" s="15">
        <f>""</f>
        <v/>
      </c>
      <c r="C54" s="15">
        <f>""</f>
        <v/>
      </c>
      <c r="D54" s="15">
        <f>""</f>
        <v/>
      </c>
      <c r="E54" s="15">
        <f>""</f>
        <v/>
      </c>
      <c r="F54" s="15">
        <f>""</f>
        <v/>
      </c>
      <c r="G54" s="15">
        <f>""</f>
        <v/>
      </c>
      <c r="H54" s="166">
        <f>IFERROR((原始数据_周度!J54-AVERAGE($J$2:J54))/STDEV($J$2:J54),"")</f>
        <v/>
      </c>
    </row>
    <row r="55">
      <c r="A55" s="14">
        <f>原始数据_周度!A55</f>
        <v/>
      </c>
      <c r="B55" s="15">
        <f>""</f>
        <v/>
      </c>
      <c r="C55" s="15">
        <f>""</f>
        <v/>
      </c>
      <c r="D55" s="15">
        <f>""</f>
        <v/>
      </c>
      <c r="E55" s="15">
        <f>""</f>
        <v/>
      </c>
      <c r="F55" s="15">
        <f>""</f>
        <v/>
      </c>
      <c r="G55" s="15">
        <f>""</f>
        <v/>
      </c>
      <c r="H55" s="166">
        <f>IFERROR((原始数据_周度!J55-AVERAGE($J$2:J55))/STDEV($J$2:J55),"")</f>
        <v/>
      </c>
    </row>
    <row r="56">
      <c r="A56" s="14">
        <f>原始数据_周度!A56</f>
        <v/>
      </c>
      <c r="B56" s="15">
        <f>""</f>
        <v/>
      </c>
      <c r="C56" s="15">
        <f>""</f>
        <v/>
      </c>
      <c r="D56" s="15">
        <f>""</f>
        <v/>
      </c>
      <c r="E56" s="15">
        <f>""</f>
        <v/>
      </c>
      <c r="F56" s="15">
        <f>""</f>
        <v/>
      </c>
      <c r="G56" s="15">
        <f>""</f>
        <v/>
      </c>
      <c r="H56" s="166">
        <f>IFERROR((原始数据_周度!J56-AVERAGE($J$2:J56))/STDEV($J$2:J56),"")</f>
        <v/>
      </c>
    </row>
    <row r="57">
      <c r="A57" s="14">
        <f>原始数据_周度!A57</f>
        <v/>
      </c>
      <c r="B57" s="15">
        <f>""</f>
        <v/>
      </c>
      <c r="C57" s="15">
        <f>""</f>
        <v/>
      </c>
      <c r="D57" s="15">
        <f>""</f>
        <v/>
      </c>
      <c r="E57" s="15">
        <f>""</f>
        <v/>
      </c>
      <c r="F57" s="15">
        <f>""</f>
        <v/>
      </c>
      <c r="G57" s="15">
        <f>""</f>
        <v/>
      </c>
      <c r="H57" s="166">
        <f>IFERROR((原始数据_周度!J57-AVERAGE($J$2:J57))/STDEV($J$2:J57),"")</f>
        <v/>
      </c>
    </row>
    <row r="58">
      <c r="A58" s="14">
        <f>原始数据_周度!A58</f>
        <v/>
      </c>
      <c r="B58" s="15">
        <f>""</f>
        <v/>
      </c>
      <c r="C58" s="15">
        <f>""</f>
        <v/>
      </c>
      <c r="D58" s="15">
        <f>""</f>
        <v/>
      </c>
      <c r="E58" s="15">
        <f>""</f>
        <v/>
      </c>
      <c r="F58" s="15">
        <f>""</f>
        <v/>
      </c>
      <c r="G58" s="15">
        <f>""</f>
        <v/>
      </c>
      <c r="H58" s="166">
        <f>IFERROR((原始数据_周度!J58-AVERAGE($J$2:J58))/STDEV($J$2:J58),"")</f>
        <v/>
      </c>
    </row>
    <row r="59">
      <c r="A59" s="14">
        <f>原始数据_周度!A59</f>
        <v/>
      </c>
      <c r="B59" s="15">
        <f>""</f>
        <v/>
      </c>
      <c r="C59" s="15">
        <f>""</f>
        <v/>
      </c>
      <c r="D59" s="15">
        <f>""</f>
        <v/>
      </c>
      <c r="E59" s="15">
        <f>""</f>
        <v/>
      </c>
      <c r="F59" s="15">
        <f>""</f>
        <v/>
      </c>
      <c r="G59" s="15">
        <f>""</f>
        <v/>
      </c>
      <c r="H59" s="166">
        <f>IFERROR((原始数据_周度!J59-AVERAGE($J$2:J59))/STDEV($J$2:J59),"")</f>
        <v/>
      </c>
    </row>
    <row r="60">
      <c r="A60" s="14">
        <f>原始数据_周度!A60</f>
        <v/>
      </c>
      <c r="B60" s="15">
        <f>""</f>
        <v/>
      </c>
      <c r="C60" s="15">
        <f>""</f>
        <v/>
      </c>
      <c r="D60" s="15">
        <f>""</f>
        <v/>
      </c>
      <c r="E60" s="15">
        <f>""</f>
        <v/>
      </c>
      <c r="F60" s="15">
        <f>""</f>
        <v/>
      </c>
      <c r="G60" s="15">
        <f>""</f>
        <v/>
      </c>
      <c r="H60" s="166">
        <f>IFERROR((原始数据_周度!J60-AVERAGE($J$2:J60))/STDEV($J$2:J60),"")</f>
        <v/>
      </c>
    </row>
    <row r="61">
      <c r="A61" s="14">
        <f>原始数据_周度!A61</f>
        <v/>
      </c>
      <c r="B61" s="15">
        <f>""</f>
        <v/>
      </c>
      <c r="C61" s="15">
        <f>""</f>
        <v/>
      </c>
      <c r="D61" s="15">
        <f>""</f>
        <v/>
      </c>
      <c r="E61" s="15">
        <f>""</f>
        <v/>
      </c>
      <c r="F61" s="15">
        <f>""</f>
        <v/>
      </c>
      <c r="G61" s="15">
        <f>""</f>
        <v/>
      </c>
      <c r="H61" s="166">
        <f>IFERROR((原始数据_周度!J61-AVERAGE($J$2:J61))/STDEV($J$2:J61),"")</f>
        <v/>
      </c>
    </row>
    <row r="62">
      <c r="A62" s="14">
        <f>原始数据_周度!A62</f>
        <v/>
      </c>
      <c r="B62" s="15">
        <f>""</f>
        <v/>
      </c>
      <c r="C62" s="15">
        <f>""</f>
        <v/>
      </c>
      <c r="D62" s="15">
        <f>""</f>
        <v/>
      </c>
      <c r="E62" s="15">
        <f>""</f>
        <v/>
      </c>
      <c r="F62" s="15">
        <f>""</f>
        <v/>
      </c>
      <c r="G62" s="15">
        <f>""</f>
        <v/>
      </c>
      <c r="H62" s="166">
        <f>IFERROR((原始数据_周度!J62-AVERAGE($J$2:J62))/STDEV($J$2:J62),"")</f>
        <v/>
      </c>
    </row>
    <row r="63">
      <c r="A63" s="14">
        <f>原始数据_周度!A63</f>
        <v/>
      </c>
      <c r="B63" s="15">
        <f>""</f>
        <v/>
      </c>
      <c r="C63" s="15">
        <f>""</f>
        <v/>
      </c>
      <c r="D63" s="15">
        <f>""</f>
        <v/>
      </c>
      <c r="E63" s="15">
        <f>""</f>
        <v/>
      </c>
      <c r="F63" s="15">
        <f>""</f>
        <v/>
      </c>
      <c r="G63" s="15">
        <f>""</f>
        <v/>
      </c>
      <c r="H63" s="166">
        <f>IFERROR((原始数据_周度!J63-AVERAGE($J$2:J63))/STDEV($J$2:J63),"")</f>
        <v/>
      </c>
    </row>
    <row r="64">
      <c r="A64" s="14">
        <f>原始数据_周度!A64</f>
        <v/>
      </c>
      <c r="B64" s="15">
        <f>""</f>
        <v/>
      </c>
      <c r="C64" s="15">
        <f>""</f>
        <v/>
      </c>
      <c r="D64" s="15">
        <f>""</f>
        <v/>
      </c>
      <c r="E64" s="15">
        <f>""</f>
        <v/>
      </c>
      <c r="F64" s="15">
        <f>""</f>
        <v/>
      </c>
      <c r="G64" s="15">
        <f>""</f>
        <v/>
      </c>
      <c r="H64" s="166">
        <f>IFERROR((原始数据_周度!J64-AVERAGE($J$2:J64))/STDEV($J$2:J64),"")</f>
        <v/>
      </c>
    </row>
    <row r="65">
      <c r="A65" s="14">
        <f>原始数据_周度!A65</f>
        <v/>
      </c>
      <c r="B65" s="15">
        <f>""</f>
        <v/>
      </c>
      <c r="C65" s="15">
        <f>""</f>
        <v/>
      </c>
      <c r="D65" s="15">
        <f>""</f>
        <v/>
      </c>
      <c r="E65" s="15">
        <f>""</f>
        <v/>
      </c>
      <c r="F65" s="15">
        <f>""</f>
        <v/>
      </c>
      <c r="G65" s="15">
        <f>""</f>
        <v/>
      </c>
      <c r="H65" s="166">
        <f>IFERROR((原始数据_周度!J65-AVERAGE($J$2:J65))/STDEV($J$2:J65),"")</f>
        <v/>
      </c>
    </row>
    <row r="66">
      <c r="A66" s="14">
        <f>原始数据_周度!A66</f>
        <v/>
      </c>
      <c r="B66" s="15">
        <f>""</f>
        <v/>
      </c>
      <c r="C66" s="15">
        <f>""</f>
        <v/>
      </c>
      <c r="D66" s="15">
        <f>""</f>
        <v/>
      </c>
      <c r="E66" s="15">
        <f>""</f>
        <v/>
      </c>
      <c r="F66" s="15">
        <f>""</f>
        <v/>
      </c>
      <c r="G66" s="15">
        <f>""</f>
        <v/>
      </c>
      <c r="H66" s="166">
        <f>IFERROR((原始数据_周度!J66-AVERAGE($J$2:J66))/STDEV($J$2:J66),"")</f>
        <v/>
      </c>
    </row>
    <row r="67">
      <c r="A67" s="14">
        <f>原始数据_周度!A67</f>
        <v/>
      </c>
      <c r="B67" s="15">
        <f>""</f>
        <v/>
      </c>
      <c r="C67" s="15">
        <f>""</f>
        <v/>
      </c>
      <c r="D67" s="15">
        <f>""</f>
        <v/>
      </c>
      <c r="E67" s="15">
        <f>""</f>
        <v/>
      </c>
      <c r="F67" s="15">
        <f>""</f>
        <v/>
      </c>
      <c r="G67" s="15">
        <f>""</f>
        <v/>
      </c>
      <c r="H67" s="166">
        <f>IFERROR((原始数据_周度!J67-AVERAGE($J$2:J67))/STDEV($J$2:J67),"")</f>
        <v/>
      </c>
    </row>
    <row r="68">
      <c r="A68" s="14">
        <f>原始数据_周度!A68</f>
        <v/>
      </c>
      <c r="B68" s="15">
        <f>""</f>
        <v/>
      </c>
      <c r="C68" s="15">
        <f>""</f>
        <v/>
      </c>
      <c r="D68" s="15">
        <f>""</f>
        <v/>
      </c>
      <c r="E68" s="15">
        <f>""</f>
        <v/>
      </c>
      <c r="F68" s="15">
        <f>""</f>
        <v/>
      </c>
      <c r="G68" s="15">
        <f>""</f>
        <v/>
      </c>
      <c r="H68" s="166">
        <f>IFERROR((原始数据_周度!J68-AVERAGE($J$2:J68))/STDEV($J$2:J68),"")</f>
        <v/>
      </c>
    </row>
    <row r="69">
      <c r="A69" s="14">
        <f>原始数据_周度!A69</f>
        <v/>
      </c>
      <c r="B69" s="15">
        <f>""</f>
        <v/>
      </c>
      <c r="C69" s="15">
        <f>""</f>
        <v/>
      </c>
      <c r="D69" s="15">
        <f>""</f>
        <v/>
      </c>
      <c r="E69" s="15">
        <f>""</f>
        <v/>
      </c>
      <c r="F69" s="15">
        <f>""</f>
        <v/>
      </c>
      <c r="G69" s="15">
        <f>""</f>
        <v/>
      </c>
      <c r="H69" s="166">
        <f>IFERROR((原始数据_周度!J69-AVERAGE($J$2:J69))/STDEV($J$2:J69),"")</f>
        <v/>
      </c>
    </row>
    <row r="70">
      <c r="A70" s="14">
        <f>原始数据_周度!A70</f>
        <v/>
      </c>
      <c r="B70" s="15">
        <f>""</f>
        <v/>
      </c>
      <c r="C70" s="15">
        <f>""</f>
        <v/>
      </c>
      <c r="D70" s="15">
        <f>""</f>
        <v/>
      </c>
      <c r="E70" s="15">
        <f>""</f>
        <v/>
      </c>
      <c r="F70" s="15">
        <f>""</f>
        <v/>
      </c>
      <c r="G70" s="15">
        <f>""</f>
        <v/>
      </c>
      <c r="H70" s="166">
        <f>IFERROR((原始数据_周度!J70-AVERAGE($J$2:J70))/STDEV($J$2:J70),"")</f>
        <v/>
      </c>
    </row>
    <row r="71">
      <c r="A71" s="14">
        <f>原始数据_周度!A71</f>
        <v/>
      </c>
      <c r="B71" s="15">
        <f>""</f>
        <v/>
      </c>
      <c r="C71" s="15">
        <f>""</f>
        <v/>
      </c>
      <c r="D71" s="15">
        <f>""</f>
        <v/>
      </c>
      <c r="E71" s="15">
        <f>""</f>
        <v/>
      </c>
      <c r="F71" s="15">
        <f>""</f>
        <v/>
      </c>
      <c r="G71" s="15">
        <f>""</f>
        <v/>
      </c>
      <c r="H71" s="166">
        <f>IFERROR((原始数据_周度!J71-AVERAGE($J$2:J71))/STDEV($J$2:J71),"")</f>
        <v/>
      </c>
    </row>
    <row r="72">
      <c r="A72" s="14">
        <f>原始数据_周度!A72</f>
        <v/>
      </c>
      <c r="B72" s="15">
        <f>""</f>
        <v/>
      </c>
      <c r="C72" s="15">
        <f>""</f>
        <v/>
      </c>
      <c r="D72" s="15">
        <f>""</f>
        <v/>
      </c>
      <c r="E72" s="15">
        <f>""</f>
        <v/>
      </c>
      <c r="F72" s="15">
        <f>""</f>
        <v/>
      </c>
      <c r="G72" s="15">
        <f>""</f>
        <v/>
      </c>
      <c r="H72" s="166">
        <f>IFERROR((原始数据_周度!J72-AVERAGE($J$2:J72))/STDEV($J$2:J72),"")</f>
        <v/>
      </c>
    </row>
    <row r="73">
      <c r="A73" s="14">
        <f>原始数据_周度!A73</f>
        <v/>
      </c>
      <c r="B73" s="15">
        <f>""</f>
        <v/>
      </c>
      <c r="C73" s="15">
        <f>""</f>
        <v/>
      </c>
      <c r="D73" s="15">
        <f>""</f>
        <v/>
      </c>
      <c r="E73" s="15">
        <f>""</f>
        <v/>
      </c>
      <c r="F73" s="15">
        <f>""</f>
        <v/>
      </c>
      <c r="G73" s="15">
        <f>""</f>
        <v/>
      </c>
      <c r="H73" s="166">
        <f>IFERROR((原始数据_周度!J73-AVERAGE($J$2:J73))/STDEV($J$2:J73),"")</f>
        <v/>
      </c>
    </row>
    <row r="74">
      <c r="A74" s="14">
        <f>原始数据_周度!A74</f>
        <v/>
      </c>
      <c r="B74" s="15">
        <f>""</f>
        <v/>
      </c>
      <c r="C74" s="15">
        <f>""</f>
        <v/>
      </c>
      <c r="D74" s="15">
        <f>""</f>
        <v/>
      </c>
      <c r="E74" s="15">
        <f>""</f>
        <v/>
      </c>
      <c r="F74" s="15">
        <f>""</f>
        <v/>
      </c>
      <c r="G74" s="15">
        <f>""</f>
        <v/>
      </c>
      <c r="H74" s="166">
        <f>IFERROR((原始数据_周度!J74-AVERAGE($J$2:J74))/STDEV($J$2:J74),"")</f>
        <v/>
      </c>
    </row>
    <row r="75">
      <c r="A75" s="14">
        <f>原始数据_周度!A75</f>
        <v/>
      </c>
      <c r="B75" s="15">
        <f>""</f>
        <v/>
      </c>
      <c r="C75" s="15">
        <f>""</f>
        <v/>
      </c>
      <c r="D75" s="15">
        <f>""</f>
        <v/>
      </c>
      <c r="E75" s="15">
        <f>""</f>
        <v/>
      </c>
      <c r="F75" s="15">
        <f>""</f>
        <v/>
      </c>
      <c r="G75" s="15">
        <f>""</f>
        <v/>
      </c>
      <c r="H75" s="166">
        <f>IFERROR((原始数据_周度!J75-AVERAGE($J$2:J75))/STDEV($J$2:J75),"")</f>
        <v/>
      </c>
    </row>
    <row r="76">
      <c r="A76" s="14">
        <f>原始数据_周度!A76</f>
        <v/>
      </c>
      <c r="B76" s="15">
        <f>""</f>
        <v/>
      </c>
      <c r="C76" s="15">
        <f>""</f>
        <v/>
      </c>
      <c r="D76" s="15">
        <f>""</f>
        <v/>
      </c>
      <c r="E76" s="15">
        <f>""</f>
        <v/>
      </c>
      <c r="F76" s="15">
        <f>""</f>
        <v/>
      </c>
      <c r="G76" s="15">
        <f>""</f>
        <v/>
      </c>
      <c r="H76" s="166">
        <f>IFERROR((原始数据_周度!J76-AVERAGE($J$2:J76))/STDEV($J$2:J76),"")</f>
        <v/>
      </c>
    </row>
    <row r="77">
      <c r="A77" s="14">
        <f>原始数据_周度!A77</f>
        <v/>
      </c>
      <c r="B77" s="15">
        <f>""</f>
        <v/>
      </c>
      <c r="C77" s="15">
        <f>""</f>
        <v/>
      </c>
      <c r="D77" s="15">
        <f>""</f>
        <v/>
      </c>
      <c r="E77" s="15">
        <f>""</f>
        <v/>
      </c>
      <c r="F77" s="15">
        <f>""</f>
        <v/>
      </c>
      <c r="G77" s="15">
        <f>""</f>
        <v/>
      </c>
      <c r="H77" s="166">
        <f>IFERROR((原始数据_周度!J77-AVERAGE($J$2:J77))/STDEV($J$2:J77),"")</f>
        <v/>
      </c>
    </row>
    <row r="78">
      <c r="A78" s="14">
        <f>原始数据_周度!A78</f>
        <v/>
      </c>
      <c r="B78" s="15">
        <f>""</f>
        <v/>
      </c>
      <c r="C78" s="15">
        <f>""</f>
        <v/>
      </c>
      <c r="D78" s="15">
        <f>""</f>
        <v/>
      </c>
      <c r="E78" s="15">
        <f>""</f>
        <v/>
      </c>
      <c r="F78" s="15">
        <f>""</f>
        <v/>
      </c>
      <c r="G78" s="15">
        <f>""</f>
        <v/>
      </c>
      <c r="H78" s="166">
        <f>IFERROR((原始数据_周度!J78-AVERAGE($J$2:J78))/STDEV($J$2:J78),"")</f>
        <v/>
      </c>
    </row>
    <row r="79">
      <c r="A79" s="14">
        <f>原始数据_周度!A79</f>
        <v/>
      </c>
      <c r="B79" s="15">
        <f>""</f>
        <v/>
      </c>
      <c r="C79" s="15">
        <f>""</f>
        <v/>
      </c>
      <c r="D79" s="15">
        <f>""</f>
        <v/>
      </c>
      <c r="E79" s="15">
        <f>""</f>
        <v/>
      </c>
      <c r="F79" s="15">
        <f>""</f>
        <v/>
      </c>
      <c r="G79" s="15">
        <f>""</f>
        <v/>
      </c>
      <c r="H79" s="166">
        <f>IFERROR((原始数据_周度!J79-AVERAGE($J$2:J79))/STDEV($J$2:J79),"")</f>
        <v/>
      </c>
    </row>
    <row r="80">
      <c r="A80" s="14">
        <f>原始数据_周度!A80</f>
        <v/>
      </c>
      <c r="B80" s="15">
        <f>""</f>
        <v/>
      </c>
      <c r="C80" s="15">
        <f>""</f>
        <v/>
      </c>
      <c r="D80" s="15">
        <f>""</f>
        <v/>
      </c>
      <c r="E80" s="15">
        <f>""</f>
        <v/>
      </c>
      <c r="F80" s="15">
        <f>""</f>
        <v/>
      </c>
      <c r="G80" s="15">
        <f>""</f>
        <v/>
      </c>
      <c r="H80" s="166">
        <f>IFERROR((原始数据_周度!J80-AVERAGE($J$2:J80))/STDEV($J$2:J80),"")</f>
        <v/>
      </c>
    </row>
    <row r="81">
      <c r="A81" s="14">
        <f>原始数据_周度!A81</f>
        <v/>
      </c>
      <c r="B81" s="15">
        <f>""</f>
        <v/>
      </c>
      <c r="C81" s="15">
        <f>""</f>
        <v/>
      </c>
      <c r="D81" s="15">
        <f>""</f>
        <v/>
      </c>
      <c r="E81" s="15">
        <f>""</f>
        <v/>
      </c>
      <c r="F81" s="15">
        <f>""</f>
        <v/>
      </c>
      <c r="G81" s="15">
        <f>""</f>
        <v/>
      </c>
      <c r="H81" s="166">
        <f>IFERROR((原始数据_周度!J81-AVERAGE($J$2:J81))/STDEV($J$2:J81),"")</f>
        <v/>
      </c>
    </row>
    <row r="82">
      <c r="A82" s="14">
        <f>原始数据_周度!A82</f>
        <v/>
      </c>
      <c r="B82" s="15">
        <f>""</f>
        <v/>
      </c>
      <c r="C82" s="15">
        <f>""</f>
        <v/>
      </c>
      <c r="D82" s="15">
        <f>""</f>
        <v/>
      </c>
      <c r="E82" s="15">
        <f>""</f>
        <v/>
      </c>
      <c r="F82" s="15">
        <f>""</f>
        <v/>
      </c>
      <c r="G82" s="15">
        <f>""</f>
        <v/>
      </c>
      <c r="H82" s="166">
        <f>IFERROR((原始数据_周度!J82-AVERAGE($J$2:J82))/STDEV($J$2:J82),"")</f>
        <v/>
      </c>
    </row>
    <row r="83">
      <c r="A83" s="14">
        <f>原始数据_周度!A83</f>
        <v/>
      </c>
      <c r="B83" s="15">
        <f>""</f>
        <v/>
      </c>
      <c r="C83" s="15">
        <f>""</f>
        <v/>
      </c>
      <c r="D83" s="15">
        <f>""</f>
        <v/>
      </c>
      <c r="E83" s="15">
        <f>""</f>
        <v/>
      </c>
      <c r="F83" s="15">
        <f>""</f>
        <v/>
      </c>
      <c r="G83" s="15">
        <f>""</f>
        <v/>
      </c>
      <c r="H83" s="166">
        <f>IFERROR((原始数据_周度!J83-AVERAGE($J$2:J83))/STDEV($J$2:J83),"")</f>
        <v/>
      </c>
    </row>
    <row r="84">
      <c r="A84" s="14">
        <f>原始数据_周度!A84</f>
        <v/>
      </c>
      <c r="B84" s="15">
        <f>""</f>
        <v/>
      </c>
      <c r="C84" s="15">
        <f>""</f>
        <v/>
      </c>
      <c r="D84" s="15">
        <f>""</f>
        <v/>
      </c>
      <c r="E84" s="15">
        <f>""</f>
        <v/>
      </c>
      <c r="F84" s="15">
        <f>""</f>
        <v/>
      </c>
      <c r="G84" s="15">
        <f>""</f>
        <v/>
      </c>
      <c r="H84" s="166">
        <f>IFERROR((原始数据_周度!J84-AVERAGE($J$2:J84))/STDEV($J$2:J84),"")</f>
        <v/>
      </c>
    </row>
    <row r="85">
      <c r="A85" s="14">
        <f>原始数据_周度!A85</f>
        <v/>
      </c>
      <c r="B85" s="15">
        <f>""</f>
        <v/>
      </c>
      <c r="C85" s="15">
        <f>""</f>
        <v/>
      </c>
      <c r="D85" s="15">
        <f>""</f>
        <v/>
      </c>
      <c r="E85" s="15">
        <f>""</f>
        <v/>
      </c>
      <c r="F85" s="15">
        <f>""</f>
        <v/>
      </c>
      <c r="G85" s="15">
        <f>""</f>
        <v/>
      </c>
      <c r="H85" s="166">
        <f>IFERROR((原始数据_周度!J85-AVERAGE($J$2:J85))/STDEV($J$2:J85),"")</f>
        <v/>
      </c>
    </row>
    <row r="86">
      <c r="A86" s="14">
        <f>原始数据_周度!A86</f>
        <v/>
      </c>
      <c r="B86" s="15">
        <f>""</f>
        <v/>
      </c>
      <c r="C86" s="15">
        <f>""</f>
        <v/>
      </c>
      <c r="D86" s="15">
        <f>""</f>
        <v/>
      </c>
      <c r="E86" s="15">
        <f>""</f>
        <v/>
      </c>
      <c r="F86" s="15">
        <f>""</f>
        <v/>
      </c>
      <c r="G86" s="15">
        <f>""</f>
        <v/>
      </c>
      <c r="H86" s="166">
        <f>IFERROR((原始数据_周度!J86-AVERAGE($J$2:J86))/STDEV($J$2:J86),"")</f>
        <v/>
      </c>
    </row>
    <row r="87">
      <c r="A87" s="14">
        <f>原始数据_周度!A87</f>
        <v/>
      </c>
      <c r="B87" s="15">
        <f>""</f>
        <v/>
      </c>
      <c r="C87" s="15">
        <f>""</f>
        <v/>
      </c>
      <c r="D87" s="15">
        <f>""</f>
        <v/>
      </c>
      <c r="E87" s="15">
        <f>""</f>
        <v/>
      </c>
      <c r="F87" s="15">
        <f>""</f>
        <v/>
      </c>
      <c r="G87" s="15">
        <f>""</f>
        <v/>
      </c>
      <c r="H87" s="166">
        <f>IFERROR((原始数据_周度!J87-AVERAGE($J$2:J87))/STDEV($J$2:J87),"")</f>
        <v/>
      </c>
    </row>
    <row r="88">
      <c r="A88" s="14">
        <f>原始数据_周度!A88</f>
        <v/>
      </c>
      <c r="B88" s="15">
        <f>""</f>
        <v/>
      </c>
      <c r="C88" s="15">
        <f>""</f>
        <v/>
      </c>
      <c r="D88" s="15">
        <f>""</f>
        <v/>
      </c>
      <c r="E88" s="15">
        <f>""</f>
        <v/>
      </c>
      <c r="F88" s="15">
        <f>""</f>
        <v/>
      </c>
      <c r="G88" s="15">
        <f>""</f>
        <v/>
      </c>
      <c r="H88" s="166">
        <f>IFERROR((原始数据_周度!J88-AVERAGE($J$2:J88))/STDEV($J$2:J88),"")</f>
        <v/>
      </c>
    </row>
    <row r="89">
      <c r="A89" s="14">
        <f>原始数据_周度!A89</f>
        <v/>
      </c>
      <c r="B89" s="15">
        <f>""</f>
        <v/>
      </c>
      <c r="C89" s="15">
        <f>""</f>
        <v/>
      </c>
      <c r="D89" s="15">
        <f>""</f>
        <v/>
      </c>
      <c r="E89" s="15">
        <f>""</f>
        <v/>
      </c>
      <c r="F89" s="15">
        <f>""</f>
        <v/>
      </c>
      <c r="G89" s="15">
        <f>""</f>
        <v/>
      </c>
      <c r="H89" s="166">
        <f>IFERROR((原始数据_周度!J89-AVERAGE($J$2:J89))/STDEV($J$2:J89),"")</f>
        <v/>
      </c>
    </row>
    <row r="90">
      <c r="A90" s="14">
        <f>原始数据_周度!A90</f>
        <v/>
      </c>
      <c r="B90" s="15">
        <f>""</f>
        <v/>
      </c>
      <c r="C90" s="15">
        <f>""</f>
        <v/>
      </c>
      <c r="D90" s="15">
        <f>""</f>
        <v/>
      </c>
      <c r="E90" s="15">
        <f>""</f>
        <v/>
      </c>
      <c r="F90" s="15">
        <f>""</f>
        <v/>
      </c>
      <c r="G90" s="15">
        <f>""</f>
        <v/>
      </c>
      <c r="H90" s="166">
        <f>IFERROR((原始数据_周度!J90-AVERAGE($J$2:J90))/STDEV($J$2:J90),"")</f>
        <v/>
      </c>
    </row>
    <row r="91">
      <c r="A91" s="14">
        <f>原始数据_周度!A91</f>
        <v/>
      </c>
      <c r="B91" s="15">
        <f>""</f>
        <v/>
      </c>
      <c r="C91" s="15">
        <f>""</f>
        <v/>
      </c>
      <c r="D91" s="15">
        <f>""</f>
        <v/>
      </c>
      <c r="E91" s="15">
        <f>""</f>
        <v/>
      </c>
      <c r="F91" s="15">
        <f>""</f>
        <v/>
      </c>
      <c r="G91" s="15">
        <f>""</f>
        <v/>
      </c>
      <c r="H91" s="166">
        <f>IFERROR((原始数据_周度!J91-AVERAGE($J$2:J91))/STDEV($J$2:J91),"")</f>
        <v/>
      </c>
    </row>
    <row r="92">
      <c r="A92" s="14">
        <f>原始数据_周度!A92</f>
        <v/>
      </c>
      <c r="B92" s="15">
        <f>""</f>
        <v/>
      </c>
      <c r="C92" s="15">
        <f>""</f>
        <v/>
      </c>
      <c r="D92" s="15">
        <f>""</f>
        <v/>
      </c>
      <c r="E92" s="15">
        <f>""</f>
        <v/>
      </c>
      <c r="F92" s="15">
        <f>""</f>
        <v/>
      </c>
      <c r="G92" s="15">
        <f>""</f>
        <v/>
      </c>
      <c r="H92" s="166">
        <f>IFERROR((原始数据_周度!J92-AVERAGE($J$2:J92))/STDEV($J$2:J92),"")</f>
        <v/>
      </c>
    </row>
    <row r="93">
      <c r="A93" s="14">
        <f>原始数据_周度!A93</f>
        <v/>
      </c>
      <c r="B93" s="15">
        <f>""</f>
        <v/>
      </c>
      <c r="C93" s="15">
        <f>""</f>
        <v/>
      </c>
      <c r="D93" s="15">
        <f>""</f>
        <v/>
      </c>
      <c r="E93" s="15">
        <f>""</f>
        <v/>
      </c>
      <c r="F93" s="15">
        <f>""</f>
        <v/>
      </c>
      <c r="G93" s="15">
        <f>""</f>
        <v/>
      </c>
      <c r="H93" s="166">
        <f>IFERROR((原始数据_周度!J93-AVERAGE($J$2:J93))/STDEV($J$2:J93),"")</f>
        <v/>
      </c>
    </row>
    <row r="94">
      <c r="A94" s="14">
        <f>原始数据_周度!A94</f>
        <v/>
      </c>
      <c r="B94" s="15">
        <f>""</f>
        <v/>
      </c>
      <c r="C94" s="15">
        <f>""</f>
        <v/>
      </c>
      <c r="D94" s="15">
        <f>""</f>
        <v/>
      </c>
      <c r="E94" s="15">
        <f>""</f>
        <v/>
      </c>
      <c r="F94" s="15">
        <f>""</f>
        <v/>
      </c>
      <c r="G94" s="15">
        <f>""</f>
        <v/>
      </c>
      <c r="H94" s="166">
        <f>IFERROR((原始数据_周度!J94-AVERAGE($J$2:J94))/STDEV($J$2:J94),"")</f>
        <v/>
      </c>
    </row>
    <row r="95">
      <c r="A95" s="14">
        <f>原始数据_周度!A95</f>
        <v/>
      </c>
      <c r="B95" s="15">
        <f>""</f>
        <v/>
      </c>
      <c r="C95" s="15">
        <f>""</f>
        <v/>
      </c>
      <c r="D95" s="15">
        <f>""</f>
        <v/>
      </c>
      <c r="E95" s="15">
        <f>""</f>
        <v/>
      </c>
      <c r="F95" s="15">
        <f>""</f>
        <v/>
      </c>
      <c r="G95" s="15">
        <f>""</f>
        <v/>
      </c>
      <c r="H95" s="166">
        <f>IFERROR((原始数据_周度!J95-AVERAGE($J$2:J95))/STDEV($J$2:J95),"")</f>
        <v/>
      </c>
    </row>
    <row r="96">
      <c r="A96" s="14">
        <f>原始数据_周度!A96</f>
        <v/>
      </c>
      <c r="B96" s="15">
        <f>""</f>
        <v/>
      </c>
      <c r="C96" s="15">
        <f>""</f>
        <v/>
      </c>
      <c r="D96" s="15">
        <f>""</f>
        <v/>
      </c>
      <c r="E96" s="15">
        <f>""</f>
        <v/>
      </c>
      <c r="F96" s="15">
        <f>""</f>
        <v/>
      </c>
      <c r="G96" s="15">
        <f>""</f>
        <v/>
      </c>
      <c r="H96" s="166">
        <f>IFERROR((原始数据_周度!J96-AVERAGE($J$2:J96))/STDEV($J$2:J96),"")</f>
        <v/>
      </c>
    </row>
    <row r="97">
      <c r="A97" s="14">
        <f>原始数据_周度!A97</f>
        <v/>
      </c>
      <c r="B97" s="15">
        <f>""</f>
        <v/>
      </c>
      <c r="C97" s="15">
        <f>""</f>
        <v/>
      </c>
      <c r="D97" s="15">
        <f>""</f>
        <v/>
      </c>
      <c r="E97" s="15">
        <f>""</f>
        <v/>
      </c>
      <c r="F97" s="15">
        <f>""</f>
        <v/>
      </c>
      <c r="G97" s="15">
        <f>""</f>
        <v/>
      </c>
      <c r="H97" s="166">
        <f>IFERROR((原始数据_周度!J97-AVERAGE($J$2:J97))/STDEV($J$2:J97),"")</f>
        <v/>
      </c>
    </row>
    <row r="98">
      <c r="A98" s="14">
        <f>原始数据_周度!A98</f>
        <v/>
      </c>
      <c r="B98" s="15">
        <f>""</f>
        <v/>
      </c>
      <c r="C98" s="15">
        <f>""</f>
        <v/>
      </c>
      <c r="D98" s="15">
        <f>""</f>
        <v/>
      </c>
      <c r="E98" s="15">
        <f>""</f>
        <v/>
      </c>
      <c r="F98" s="15">
        <f>""</f>
        <v/>
      </c>
      <c r="G98" s="15">
        <f>""</f>
        <v/>
      </c>
      <c r="H98" s="166">
        <f>IFERROR((原始数据_周度!J98-AVERAGE($J$2:J98))/STDEV($J$2:J98),"")</f>
        <v/>
      </c>
    </row>
    <row r="99">
      <c r="A99" s="14">
        <f>原始数据_周度!A99</f>
        <v/>
      </c>
      <c r="B99" s="15">
        <f>""</f>
        <v/>
      </c>
      <c r="C99" s="15">
        <f>""</f>
        <v/>
      </c>
      <c r="D99" s="15">
        <f>""</f>
        <v/>
      </c>
      <c r="E99" s="15">
        <f>""</f>
        <v/>
      </c>
      <c r="F99" s="15">
        <f>""</f>
        <v/>
      </c>
      <c r="G99" s="15">
        <f>""</f>
        <v/>
      </c>
      <c r="H99" s="166">
        <f>IFERROR((原始数据_周度!J99-AVERAGE($J$2:J99))/STDEV($J$2:J99),"")</f>
        <v/>
      </c>
    </row>
    <row r="100">
      <c r="A100" s="14">
        <f>原始数据_周度!A100</f>
        <v/>
      </c>
      <c r="B100" s="15">
        <f>""</f>
        <v/>
      </c>
      <c r="C100" s="15">
        <f>""</f>
        <v/>
      </c>
      <c r="D100" s="15">
        <f>""</f>
        <v/>
      </c>
      <c r="E100" s="15">
        <f>""</f>
        <v/>
      </c>
      <c r="F100" s="15">
        <f>""</f>
        <v/>
      </c>
      <c r="G100" s="15">
        <f>""</f>
        <v/>
      </c>
      <c r="H100" s="166">
        <f>IFERROR((原始数据_周度!J100-AVERAGE($J$2:J100))/STDEV($J$2:J100),"")</f>
        <v/>
      </c>
    </row>
    <row r="101">
      <c r="A101" s="14">
        <f>原始数据_周度!A101</f>
        <v/>
      </c>
      <c r="B101" s="15">
        <f>""</f>
        <v/>
      </c>
      <c r="C101" s="15">
        <f>""</f>
        <v/>
      </c>
      <c r="D101" s="15">
        <f>""</f>
        <v/>
      </c>
      <c r="E101" s="15">
        <f>""</f>
        <v/>
      </c>
      <c r="F101" s="15">
        <f>""</f>
        <v/>
      </c>
      <c r="G101" s="15">
        <f>""</f>
        <v/>
      </c>
      <c r="H101" s="166">
        <f>IFERROR((原始数据_周度!J101-AVERAGE($J$2:J101))/STDEV($J$2:J101),"")</f>
        <v/>
      </c>
    </row>
    <row r="102">
      <c r="A102" s="14">
        <f>原始数据_周度!A102</f>
        <v/>
      </c>
      <c r="B102" s="15">
        <f>""</f>
        <v/>
      </c>
      <c r="C102" s="15">
        <f>""</f>
        <v/>
      </c>
      <c r="D102" s="15">
        <f>""</f>
        <v/>
      </c>
      <c r="E102" s="15">
        <f>""</f>
        <v/>
      </c>
      <c r="F102" s="15">
        <f>""</f>
        <v/>
      </c>
      <c r="G102" s="15">
        <f>""</f>
        <v/>
      </c>
      <c r="H102" s="166">
        <f>IFERROR((原始数据_周度!J102-AVERAGE($J$2:J102))/STDEV($J$2:J102),"")</f>
        <v/>
      </c>
    </row>
    <row r="103">
      <c r="A103" s="14">
        <f>原始数据_周度!A103</f>
        <v/>
      </c>
      <c r="B103" s="15">
        <f>""</f>
        <v/>
      </c>
      <c r="C103" s="15">
        <f>""</f>
        <v/>
      </c>
      <c r="D103" s="15">
        <f>""</f>
        <v/>
      </c>
      <c r="E103" s="15">
        <f>""</f>
        <v/>
      </c>
      <c r="F103" s="15">
        <f>""</f>
        <v/>
      </c>
      <c r="G103" s="15">
        <f>""</f>
        <v/>
      </c>
      <c r="H103" s="166">
        <f>IFERROR((原始数据_周度!J103-AVERAGE($J$2:J103))/STDEV($J$2:J103),"")</f>
        <v/>
      </c>
    </row>
    <row r="104">
      <c r="A104" s="14">
        <f>原始数据_周度!A104</f>
        <v/>
      </c>
      <c r="B104" s="15">
        <f>""</f>
        <v/>
      </c>
      <c r="C104" s="15">
        <f>""</f>
        <v/>
      </c>
      <c r="D104" s="15">
        <f>""</f>
        <v/>
      </c>
      <c r="E104" s="15">
        <f>""</f>
        <v/>
      </c>
      <c r="F104" s="15">
        <f>""</f>
        <v/>
      </c>
      <c r="G104" s="15">
        <f>""</f>
        <v/>
      </c>
      <c r="H104" s="166">
        <f>IFERROR((原始数据_周度!J104-AVERAGE($J$2:J104))/STDEV($J$2:J104),"")</f>
        <v/>
      </c>
    </row>
    <row r="105">
      <c r="A105" s="14">
        <f>原始数据_周度!A105</f>
        <v/>
      </c>
      <c r="B105" s="15">
        <f>""</f>
        <v/>
      </c>
      <c r="C105" s="15">
        <f>""</f>
        <v/>
      </c>
      <c r="D105" s="15">
        <f>""</f>
        <v/>
      </c>
      <c r="E105" s="15">
        <f>""</f>
        <v/>
      </c>
      <c r="F105" s="15">
        <f>""</f>
        <v/>
      </c>
      <c r="G105" s="15">
        <f>""</f>
        <v/>
      </c>
      <c r="H105" s="166">
        <f>IFERROR((原始数据_周度!J105-AVERAGE($J$2:J105))/STDEV($J$2:J105),"")</f>
        <v/>
      </c>
    </row>
    <row r="106">
      <c r="A106" s="14">
        <f>原始数据_周度!A106</f>
        <v/>
      </c>
      <c r="B106" s="15">
        <f>""</f>
        <v/>
      </c>
      <c r="C106" s="15">
        <f>""</f>
        <v/>
      </c>
      <c r="D106" s="15">
        <f>""</f>
        <v/>
      </c>
      <c r="E106" s="15">
        <f>""</f>
        <v/>
      </c>
      <c r="F106" s="15">
        <f>""</f>
        <v/>
      </c>
      <c r="G106" s="15">
        <f>""</f>
        <v/>
      </c>
      <c r="H106" s="166">
        <f>IFERROR((原始数据_周度!J106-AVERAGE($J$2:J106))/STDEV($J$2:J106),"")</f>
        <v/>
      </c>
    </row>
    <row r="107">
      <c r="A107" s="14">
        <f>原始数据_周度!A107</f>
        <v/>
      </c>
      <c r="B107" s="15">
        <f>""</f>
        <v/>
      </c>
      <c r="C107" s="15">
        <f>""</f>
        <v/>
      </c>
      <c r="D107" s="15">
        <f>""</f>
        <v/>
      </c>
      <c r="E107" s="15">
        <f>""</f>
        <v/>
      </c>
      <c r="F107" s="15">
        <f>""</f>
        <v/>
      </c>
      <c r="G107" s="15">
        <f>""</f>
        <v/>
      </c>
      <c r="H107" s="166">
        <f>IFERROR((原始数据_周度!J107-AVERAGE($J$2:J107))/STDEV($J$2:J107),"")</f>
        <v/>
      </c>
    </row>
    <row r="108">
      <c r="A108" s="14">
        <f>原始数据_周度!A108</f>
        <v/>
      </c>
      <c r="B108" s="15">
        <f>""</f>
        <v/>
      </c>
      <c r="C108" s="15">
        <f>""</f>
        <v/>
      </c>
      <c r="D108" s="15">
        <f>""</f>
        <v/>
      </c>
      <c r="E108" s="15">
        <f>""</f>
        <v/>
      </c>
      <c r="F108" s="15">
        <f>""</f>
        <v/>
      </c>
      <c r="G108" s="15">
        <f>""</f>
        <v/>
      </c>
      <c r="H108" s="166">
        <f>IFERROR((原始数据_周度!J108-AVERAGE($J$2:J108))/STDEV($J$2:J108),"")</f>
        <v/>
      </c>
    </row>
    <row r="109">
      <c r="A109" s="14">
        <f>原始数据_周度!A109</f>
        <v/>
      </c>
      <c r="B109" s="15">
        <f>""</f>
        <v/>
      </c>
      <c r="C109" s="15">
        <f>""</f>
        <v/>
      </c>
      <c r="D109" s="15">
        <f>""</f>
        <v/>
      </c>
      <c r="E109" s="15">
        <f>""</f>
        <v/>
      </c>
      <c r="F109" s="15">
        <f>""</f>
        <v/>
      </c>
      <c r="G109" s="15">
        <f>""</f>
        <v/>
      </c>
      <c r="H109" s="166">
        <f>IFERROR((原始数据_周度!J109-AVERAGE($J$2:J109))/STDEV($J$2:J109),"")</f>
        <v/>
      </c>
    </row>
    <row r="110">
      <c r="A110" s="14">
        <f>原始数据_周度!A110</f>
        <v/>
      </c>
      <c r="B110" s="15">
        <f>""</f>
        <v/>
      </c>
      <c r="C110" s="15">
        <f>""</f>
        <v/>
      </c>
      <c r="D110" s="15">
        <f>""</f>
        <v/>
      </c>
      <c r="E110" s="15">
        <f>""</f>
        <v/>
      </c>
      <c r="F110" s="15">
        <f>""</f>
        <v/>
      </c>
      <c r="G110" s="15">
        <f>""</f>
        <v/>
      </c>
      <c r="H110" s="166">
        <f>IFERROR((原始数据_周度!J110-AVERAGE($J$2:J110))/STDEV($J$2:J110),"")</f>
        <v/>
      </c>
    </row>
    <row r="111">
      <c r="A111" s="14">
        <f>原始数据_周度!A111</f>
        <v/>
      </c>
      <c r="B111" s="15">
        <f>""</f>
        <v/>
      </c>
      <c r="C111" s="15">
        <f>""</f>
        <v/>
      </c>
      <c r="D111" s="15">
        <f>""</f>
        <v/>
      </c>
      <c r="E111" s="15">
        <f>""</f>
        <v/>
      </c>
      <c r="F111" s="15">
        <f>""</f>
        <v/>
      </c>
      <c r="G111" s="15">
        <f>""</f>
        <v/>
      </c>
      <c r="H111" s="166">
        <f>IFERROR((原始数据_周度!J111-AVERAGE($J$2:J111))/STDEV($J$2:J111),"")</f>
        <v/>
      </c>
    </row>
    <row r="112">
      <c r="A112" s="14">
        <f>原始数据_周度!A112</f>
        <v/>
      </c>
      <c r="B112" s="15">
        <f>""</f>
        <v/>
      </c>
      <c r="C112" s="15">
        <f>""</f>
        <v/>
      </c>
      <c r="D112" s="15">
        <f>""</f>
        <v/>
      </c>
      <c r="E112" s="15">
        <f>""</f>
        <v/>
      </c>
      <c r="F112" s="15">
        <f>""</f>
        <v/>
      </c>
      <c r="G112" s="15">
        <f>""</f>
        <v/>
      </c>
      <c r="H112" s="166">
        <f>IFERROR((原始数据_周度!J112-AVERAGE($J$2:J112))/STDEV($J$2:J112),"")</f>
        <v/>
      </c>
    </row>
    <row r="113">
      <c r="A113" s="14">
        <f>原始数据_周度!A113</f>
        <v/>
      </c>
      <c r="B113" s="15">
        <f>""</f>
        <v/>
      </c>
      <c r="C113" s="15">
        <f>""</f>
        <v/>
      </c>
      <c r="D113" s="15">
        <f>""</f>
        <v/>
      </c>
      <c r="E113" s="15">
        <f>""</f>
        <v/>
      </c>
      <c r="F113" s="15">
        <f>""</f>
        <v/>
      </c>
      <c r="G113" s="15">
        <f>""</f>
        <v/>
      </c>
      <c r="H113" s="166">
        <f>IFERROR((原始数据_周度!J113-AVERAGE($J$2:J113))/STDEV($J$2:J113),"")</f>
        <v/>
      </c>
    </row>
    <row r="114">
      <c r="A114" s="14">
        <f>原始数据_周度!A114</f>
        <v/>
      </c>
      <c r="B114" s="15">
        <f>""</f>
        <v/>
      </c>
      <c r="C114" s="15">
        <f>""</f>
        <v/>
      </c>
      <c r="D114" s="15">
        <f>""</f>
        <v/>
      </c>
      <c r="E114" s="15">
        <f>""</f>
        <v/>
      </c>
      <c r="F114" s="15">
        <f>""</f>
        <v/>
      </c>
      <c r="G114" s="15">
        <f>""</f>
        <v/>
      </c>
      <c r="H114" s="166">
        <f>IFERROR((原始数据_周度!J114-AVERAGE($J$2:J114))/STDEV($J$2:J114),"")</f>
        <v/>
      </c>
    </row>
    <row r="115">
      <c r="A115" s="14">
        <f>原始数据_周度!A115</f>
        <v/>
      </c>
      <c r="B115" s="15">
        <f>""</f>
        <v/>
      </c>
      <c r="C115" s="15">
        <f>""</f>
        <v/>
      </c>
      <c r="D115" s="15">
        <f>""</f>
        <v/>
      </c>
      <c r="E115" s="15">
        <f>""</f>
        <v/>
      </c>
      <c r="F115" s="15">
        <f>""</f>
        <v/>
      </c>
      <c r="G115" s="15">
        <f>""</f>
        <v/>
      </c>
      <c r="H115" s="166">
        <f>IFERROR((原始数据_周度!J115-AVERAGE($J$2:J115))/STDEV($J$2:J115),"")</f>
        <v/>
      </c>
    </row>
    <row r="116">
      <c r="A116" s="14">
        <f>原始数据_周度!A116</f>
        <v/>
      </c>
      <c r="B116" s="15">
        <f>""</f>
        <v/>
      </c>
      <c r="C116" s="15">
        <f>""</f>
        <v/>
      </c>
      <c r="D116" s="15">
        <f>""</f>
        <v/>
      </c>
      <c r="E116" s="15">
        <f>""</f>
        <v/>
      </c>
      <c r="F116" s="15">
        <f>""</f>
        <v/>
      </c>
      <c r="G116" s="15">
        <f>""</f>
        <v/>
      </c>
      <c r="H116" s="166">
        <f>IFERROR((原始数据_周度!J116-AVERAGE($J$2:J116))/STDEV($J$2:J116),"")</f>
        <v/>
      </c>
    </row>
    <row r="117">
      <c r="A117" s="14">
        <f>原始数据_周度!A117</f>
        <v/>
      </c>
      <c r="B117" s="15">
        <f>""</f>
        <v/>
      </c>
      <c r="C117" s="15">
        <f>""</f>
        <v/>
      </c>
      <c r="D117" s="15">
        <f>""</f>
        <v/>
      </c>
      <c r="E117" s="15">
        <f>""</f>
        <v/>
      </c>
      <c r="F117" s="15">
        <f>""</f>
        <v/>
      </c>
      <c r="G117" s="15">
        <f>""</f>
        <v/>
      </c>
      <c r="H117" s="166">
        <f>IFERROR((原始数据_周度!J117-AVERAGE($J$2:J117))/STDEV($J$2:J117),"")</f>
        <v/>
      </c>
    </row>
    <row r="118">
      <c r="A118" s="14">
        <f>原始数据_周度!A118</f>
        <v/>
      </c>
      <c r="B118" s="15">
        <f>""</f>
        <v/>
      </c>
      <c r="C118" s="15">
        <f>""</f>
        <v/>
      </c>
      <c r="D118" s="15">
        <f>""</f>
        <v/>
      </c>
      <c r="E118" s="15">
        <f>""</f>
        <v/>
      </c>
      <c r="F118" s="15">
        <f>""</f>
        <v/>
      </c>
      <c r="G118" s="15">
        <f>""</f>
        <v/>
      </c>
      <c r="H118" s="166">
        <f>IFERROR((原始数据_周度!J118-AVERAGE($J$2:J118))/STDEV($J$2:J118),"")</f>
        <v/>
      </c>
    </row>
    <row r="119">
      <c r="A119" s="14">
        <f>原始数据_周度!A119</f>
        <v/>
      </c>
      <c r="B119" s="15">
        <f>""</f>
        <v/>
      </c>
      <c r="C119" s="15">
        <f>""</f>
        <v/>
      </c>
      <c r="D119" s="15">
        <f>""</f>
        <v/>
      </c>
      <c r="E119" s="15">
        <f>""</f>
        <v/>
      </c>
      <c r="F119" s="15">
        <f>""</f>
        <v/>
      </c>
      <c r="G119" s="15">
        <f>""</f>
        <v/>
      </c>
      <c r="H119" s="166">
        <f>IFERROR((原始数据_周度!J119-AVERAGE($J$2:J119))/STDEV($J$2:J119),"")</f>
        <v/>
      </c>
    </row>
    <row r="120">
      <c r="A120" s="14">
        <f>原始数据_周度!A120</f>
        <v/>
      </c>
      <c r="B120" s="15">
        <f>""</f>
        <v/>
      </c>
      <c r="C120" s="15">
        <f>""</f>
        <v/>
      </c>
      <c r="D120" s="15">
        <f>""</f>
        <v/>
      </c>
      <c r="E120" s="15">
        <f>""</f>
        <v/>
      </c>
      <c r="F120" s="15">
        <f>""</f>
        <v/>
      </c>
      <c r="G120" s="15">
        <f>""</f>
        <v/>
      </c>
      <c r="H120" s="166">
        <f>IFERROR((原始数据_周度!J120-AVERAGE($J$2:J120))/STDEV($J$2:J120),"")</f>
        <v/>
      </c>
    </row>
    <row r="121">
      <c r="A121" s="14">
        <f>原始数据_周度!A121</f>
        <v/>
      </c>
      <c r="B121" s="15">
        <f>""</f>
        <v/>
      </c>
      <c r="C121" s="15">
        <f>""</f>
        <v/>
      </c>
      <c r="D121" s="15">
        <f>""</f>
        <v/>
      </c>
      <c r="E121" s="15">
        <f>""</f>
        <v/>
      </c>
      <c r="F121" s="15">
        <f>""</f>
        <v/>
      </c>
      <c r="G121" s="15">
        <f>""</f>
        <v/>
      </c>
      <c r="H121" s="166">
        <f>IFERROR((原始数据_周度!J121-AVERAGE($J$2:J121))/STDEV($J$2:J121),"")</f>
        <v/>
      </c>
    </row>
    <row r="122">
      <c r="A122" s="14">
        <f>原始数据_周度!A122</f>
        <v/>
      </c>
      <c r="B122" s="15">
        <f>""</f>
        <v/>
      </c>
      <c r="C122" s="15">
        <f>""</f>
        <v/>
      </c>
      <c r="D122" s="15">
        <f>""</f>
        <v/>
      </c>
      <c r="E122" s="15">
        <f>""</f>
        <v/>
      </c>
      <c r="F122" s="15">
        <f>""</f>
        <v/>
      </c>
      <c r="G122" s="15">
        <f>""</f>
        <v/>
      </c>
      <c r="H122" s="166">
        <f>IFERROR((原始数据_周度!J122-AVERAGE($J$2:J122))/STDEV($J$2:J122),"")</f>
        <v/>
      </c>
    </row>
    <row r="123">
      <c r="A123" s="14">
        <f>原始数据_周度!A123</f>
        <v/>
      </c>
      <c r="B123" s="15">
        <f>""</f>
        <v/>
      </c>
      <c r="C123" s="15">
        <f>""</f>
        <v/>
      </c>
      <c r="D123" s="15">
        <f>""</f>
        <v/>
      </c>
      <c r="E123" s="15">
        <f>""</f>
        <v/>
      </c>
      <c r="F123" s="15">
        <f>""</f>
        <v/>
      </c>
      <c r="G123" s="15">
        <f>""</f>
        <v/>
      </c>
      <c r="H123" s="166">
        <f>IFERROR((原始数据_周度!J123-AVERAGE($J$2:J123))/STDEV($J$2:J123),"")</f>
        <v/>
      </c>
    </row>
    <row r="124">
      <c r="A124" s="14">
        <f>原始数据_周度!A124</f>
        <v/>
      </c>
      <c r="B124" s="15">
        <f>""</f>
        <v/>
      </c>
      <c r="C124" s="15">
        <f>""</f>
        <v/>
      </c>
      <c r="D124" s="15">
        <f>""</f>
        <v/>
      </c>
      <c r="E124" s="15">
        <f>""</f>
        <v/>
      </c>
      <c r="F124" s="15">
        <f>""</f>
        <v/>
      </c>
      <c r="G124" s="15">
        <f>""</f>
        <v/>
      </c>
      <c r="H124" s="166">
        <f>IFERROR((原始数据_周度!J124-AVERAGE($J$2:J124))/STDEV($J$2:J124),"")</f>
        <v/>
      </c>
    </row>
    <row r="125">
      <c r="A125" s="14">
        <f>原始数据_周度!A125</f>
        <v/>
      </c>
      <c r="B125" s="15">
        <f>""</f>
        <v/>
      </c>
      <c r="C125" s="15">
        <f>""</f>
        <v/>
      </c>
      <c r="D125" s="15">
        <f>""</f>
        <v/>
      </c>
      <c r="E125" s="15">
        <f>""</f>
        <v/>
      </c>
      <c r="F125" s="15">
        <f>""</f>
        <v/>
      </c>
      <c r="G125" s="15">
        <f>""</f>
        <v/>
      </c>
      <c r="H125" s="166">
        <f>IFERROR((原始数据_周度!J125-AVERAGE($J$2:J125))/STDEV($J$2:J125),"")</f>
        <v/>
      </c>
    </row>
    <row r="126">
      <c r="A126" s="14">
        <f>原始数据_周度!A126</f>
        <v/>
      </c>
      <c r="B126" s="15">
        <f>""</f>
        <v/>
      </c>
      <c r="C126" s="15">
        <f>""</f>
        <v/>
      </c>
      <c r="D126" s="15">
        <f>""</f>
        <v/>
      </c>
      <c r="E126" s="15">
        <f>""</f>
        <v/>
      </c>
      <c r="F126" s="15">
        <f>""</f>
        <v/>
      </c>
      <c r="G126" s="15">
        <f>""</f>
        <v/>
      </c>
      <c r="H126" s="166">
        <f>IFERROR((原始数据_周度!J126-AVERAGE($J$2:J126))/STDEV($J$2:J126),"")</f>
        <v/>
      </c>
    </row>
    <row r="127">
      <c r="A127" s="14">
        <f>原始数据_周度!A127</f>
        <v/>
      </c>
      <c r="B127" s="15">
        <f>""</f>
        <v/>
      </c>
      <c r="C127" s="15">
        <f>""</f>
        <v/>
      </c>
      <c r="D127" s="15">
        <f>""</f>
        <v/>
      </c>
      <c r="E127" s="15">
        <f>""</f>
        <v/>
      </c>
      <c r="F127" s="15">
        <f>""</f>
        <v/>
      </c>
      <c r="G127" s="15">
        <f>""</f>
        <v/>
      </c>
      <c r="H127" s="166">
        <f>IFERROR((原始数据_周度!J127-AVERAGE($J$2:J127))/STDEV($J$2:J127),"")</f>
        <v/>
      </c>
    </row>
    <row r="128">
      <c r="A128" s="14">
        <f>原始数据_周度!A128</f>
        <v/>
      </c>
      <c r="B128" s="15">
        <f>""</f>
        <v/>
      </c>
      <c r="C128" s="15">
        <f>""</f>
        <v/>
      </c>
      <c r="D128" s="15">
        <f>""</f>
        <v/>
      </c>
      <c r="E128" s="15">
        <f>""</f>
        <v/>
      </c>
      <c r="F128" s="15">
        <f>""</f>
        <v/>
      </c>
      <c r="G128" s="15">
        <f>""</f>
        <v/>
      </c>
      <c r="H128" s="166">
        <f>IFERROR((原始数据_周度!J128-AVERAGE($J$2:J128))/STDEV($J$2:J128),"")</f>
        <v/>
      </c>
    </row>
    <row r="129">
      <c r="A129" s="14">
        <f>原始数据_周度!A129</f>
        <v/>
      </c>
      <c r="B129" s="15">
        <f>""</f>
        <v/>
      </c>
      <c r="C129" s="15">
        <f>""</f>
        <v/>
      </c>
      <c r="D129" s="15">
        <f>""</f>
        <v/>
      </c>
      <c r="E129" s="15">
        <f>""</f>
        <v/>
      </c>
      <c r="F129" s="15">
        <f>""</f>
        <v/>
      </c>
      <c r="G129" s="15">
        <f>""</f>
        <v/>
      </c>
      <c r="H129" s="166">
        <f>IFERROR((原始数据_周度!J129-AVERAGE($J$2:J129))/STDEV($J$2:J129),"")</f>
        <v/>
      </c>
    </row>
    <row r="130">
      <c r="A130" s="14">
        <f>原始数据_周度!A130</f>
        <v/>
      </c>
      <c r="B130" s="15">
        <f>""</f>
        <v/>
      </c>
      <c r="C130" s="15">
        <f>""</f>
        <v/>
      </c>
      <c r="D130" s="15">
        <f>""</f>
        <v/>
      </c>
      <c r="E130" s="15">
        <f>""</f>
        <v/>
      </c>
      <c r="F130" s="15">
        <f>""</f>
        <v/>
      </c>
      <c r="G130" s="15">
        <f>""</f>
        <v/>
      </c>
      <c r="H130" s="166">
        <f>IFERROR((原始数据_周度!J130-AVERAGE($J$2:J130))/STDEV($J$2:J130),"")</f>
        <v/>
      </c>
    </row>
    <row r="131">
      <c r="A131" s="14">
        <f>原始数据_周度!A131</f>
        <v/>
      </c>
      <c r="B131" s="15">
        <f>""</f>
        <v/>
      </c>
      <c r="C131" s="15">
        <f>""</f>
        <v/>
      </c>
      <c r="D131" s="15">
        <f>""</f>
        <v/>
      </c>
      <c r="E131" s="15">
        <f>""</f>
        <v/>
      </c>
      <c r="F131" s="15">
        <f>""</f>
        <v/>
      </c>
      <c r="G131" s="15">
        <f>""</f>
        <v/>
      </c>
      <c r="H131" s="166">
        <f>IFERROR((原始数据_周度!J131-AVERAGE($J$2:J131))/STDEV($J$2:J131),"")</f>
        <v/>
      </c>
    </row>
    <row r="132">
      <c r="A132" s="14">
        <f>原始数据_周度!A132</f>
        <v/>
      </c>
      <c r="B132" s="15">
        <f>""</f>
        <v/>
      </c>
      <c r="C132" s="15">
        <f>""</f>
        <v/>
      </c>
      <c r="D132" s="15">
        <f>""</f>
        <v/>
      </c>
      <c r="E132" s="15">
        <f>""</f>
        <v/>
      </c>
      <c r="F132" s="15">
        <f>""</f>
        <v/>
      </c>
      <c r="G132" s="15">
        <f>""</f>
        <v/>
      </c>
      <c r="H132" s="166">
        <f>IFERROR((原始数据_周度!J132-AVERAGE($J$2:J132))/STDEV($J$2:J132),"")</f>
        <v/>
      </c>
    </row>
    <row r="133">
      <c r="A133" s="14">
        <f>原始数据_周度!A133</f>
        <v/>
      </c>
      <c r="B133" s="15">
        <f>""</f>
        <v/>
      </c>
      <c r="C133" s="15">
        <f>""</f>
        <v/>
      </c>
      <c r="D133" s="15">
        <f>""</f>
        <v/>
      </c>
      <c r="E133" s="15">
        <f>""</f>
        <v/>
      </c>
      <c r="F133" s="15">
        <f>""</f>
        <v/>
      </c>
      <c r="G133" s="15">
        <f>""</f>
        <v/>
      </c>
      <c r="H133" s="166">
        <f>IFERROR((原始数据_周度!J133-AVERAGE($J$2:J133))/STDEV($J$2:J133),"")</f>
        <v/>
      </c>
    </row>
    <row r="134">
      <c r="A134" s="14">
        <f>原始数据_周度!A134</f>
        <v/>
      </c>
      <c r="B134" s="15">
        <f>""</f>
        <v/>
      </c>
      <c r="C134" s="15">
        <f>""</f>
        <v/>
      </c>
      <c r="D134" s="15">
        <f>""</f>
        <v/>
      </c>
      <c r="E134" s="15">
        <f>""</f>
        <v/>
      </c>
      <c r="F134" s="15">
        <f>""</f>
        <v/>
      </c>
      <c r="G134" s="15">
        <f>""</f>
        <v/>
      </c>
      <c r="H134" s="166">
        <f>IFERROR((原始数据_周度!J134-AVERAGE($J$2:J134))/STDEV($J$2:J134),"")</f>
        <v/>
      </c>
    </row>
    <row r="135">
      <c r="A135" s="14">
        <f>原始数据_周度!A135</f>
        <v/>
      </c>
      <c r="B135" s="15">
        <f>""</f>
        <v/>
      </c>
      <c r="C135" s="15">
        <f>""</f>
        <v/>
      </c>
      <c r="D135" s="15">
        <f>""</f>
        <v/>
      </c>
      <c r="E135" s="15">
        <f>""</f>
        <v/>
      </c>
      <c r="F135" s="15">
        <f>""</f>
        <v/>
      </c>
      <c r="G135" s="15">
        <f>""</f>
        <v/>
      </c>
      <c r="H135" s="166">
        <f>IFERROR((原始数据_周度!J135-AVERAGE($J$2:J135))/STDEV($J$2:J135),"")</f>
        <v/>
      </c>
    </row>
    <row r="136">
      <c r="A136" s="14">
        <f>原始数据_周度!A136</f>
        <v/>
      </c>
      <c r="B136" s="15">
        <f>""</f>
        <v/>
      </c>
      <c r="C136" s="15">
        <f>""</f>
        <v/>
      </c>
      <c r="D136" s="15">
        <f>""</f>
        <v/>
      </c>
      <c r="E136" s="15">
        <f>""</f>
        <v/>
      </c>
      <c r="F136" s="15">
        <f>""</f>
        <v/>
      </c>
      <c r="G136" s="15">
        <f>""</f>
        <v/>
      </c>
      <c r="H136" s="166">
        <f>IFERROR((原始数据_周度!J136-AVERAGE($J$2:J136))/STDEV($J$2:J136),"")</f>
        <v/>
      </c>
    </row>
    <row r="137">
      <c r="A137" s="14">
        <f>原始数据_周度!A137</f>
        <v/>
      </c>
      <c r="B137" s="15">
        <f>""</f>
        <v/>
      </c>
      <c r="C137" s="15">
        <f>""</f>
        <v/>
      </c>
      <c r="D137" s="15">
        <f>""</f>
        <v/>
      </c>
      <c r="E137" s="15">
        <f>""</f>
        <v/>
      </c>
      <c r="F137" s="15">
        <f>""</f>
        <v/>
      </c>
      <c r="G137" s="15">
        <f>""</f>
        <v/>
      </c>
      <c r="H137" s="166">
        <f>IFERROR((原始数据_周度!J137-AVERAGE($J$2:J137))/STDEV($J$2:J137),"")</f>
        <v/>
      </c>
    </row>
    <row r="138">
      <c r="A138" s="14">
        <f>原始数据_周度!A138</f>
        <v/>
      </c>
      <c r="B138" s="15">
        <f>""</f>
        <v/>
      </c>
      <c r="C138" s="15">
        <f>""</f>
        <v/>
      </c>
      <c r="D138" s="15">
        <f>""</f>
        <v/>
      </c>
      <c r="E138" s="15">
        <f>""</f>
        <v/>
      </c>
      <c r="F138" s="15">
        <f>""</f>
        <v/>
      </c>
      <c r="G138" s="15">
        <f>""</f>
        <v/>
      </c>
      <c r="H138" s="166">
        <f>IFERROR((原始数据_周度!J138-AVERAGE($J$2:J138))/STDEV($J$2:J138),"")</f>
        <v/>
      </c>
    </row>
    <row r="139">
      <c r="A139" s="14">
        <f>原始数据_周度!A139</f>
        <v/>
      </c>
      <c r="B139" s="15">
        <f>""</f>
        <v/>
      </c>
      <c r="C139" s="15">
        <f>""</f>
        <v/>
      </c>
      <c r="D139" s="15">
        <f>""</f>
        <v/>
      </c>
      <c r="E139" s="15">
        <f>""</f>
        <v/>
      </c>
      <c r="F139" s="15">
        <f>""</f>
        <v/>
      </c>
      <c r="G139" s="15">
        <f>""</f>
        <v/>
      </c>
      <c r="H139" s="166">
        <f>IFERROR((原始数据_周度!J139-AVERAGE($J$2:J139))/STDEV($J$2:J139),"")</f>
        <v/>
      </c>
    </row>
    <row r="140">
      <c r="A140" s="14">
        <f>原始数据_周度!A140</f>
        <v/>
      </c>
      <c r="B140" s="15">
        <f>""</f>
        <v/>
      </c>
      <c r="C140" s="15">
        <f>""</f>
        <v/>
      </c>
      <c r="D140" s="15">
        <f>""</f>
        <v/>
      </c>
      <c r="E140" s="15">
        <f>""</f>
        <v/>
      </c>
      <c r="F140" s="15">
        <f>""</f>
        <v/>
      </c>
      <c r="G140" s="15">
        <f>""</f>
        <v/>
      </c>
      <c r="H140" s="166">
        <f>IFERROR((原始数据_周度!J140-AVERAGE($J$2:J140))/STDEV($J$2:J140),"")</f>
        <v/>
      </c>
    </row>
    <row r="141">
      <c r="A141" s="14">
        <f>原始数据_周度!A141</f>
        <v/>
      </c>
      <c r="B141" s="15">
        <f>""</f>
        <v/>
      </c>
      <c r="C141" s="15">
        <f>""</f>
        <v/>
      </c>
      <c r="D141" s="15">
        <f>""</f>
        <v/>
      </c>
      <c r="E141" s="15">
        <f>""</f>
        <v/>
      </c>
      <c r="F141" s="15">
        <f>""</f>
        <v/>
      </c>
      <c r="G141" s="15">
        <f>""</f>
        <v/>
      </c>
      <c r="H141" s="166">
        <f>IFERROR((原始数据_周度!J141-AVERAGE($J$2:J141))/STDEV($J$2:J141),"")</f>
        <v/>
      </c>
    </row>
    <row r="142">
      <c r="A142" s="14">
        <f>原始数据_周度!A142</f>
        <v/>
      </c>
      <c r="B142" s="15">
        <f>""</f>
        <v/>
      </c>
      <c r="C142" s="15">
        <f>""</f>
        <v/>
      </c>
      <c r="D142" s="15">
        <f>""</f>
        <v/>
      </c>
      <c r="E142" s="15">
        <f>""</f>
        <v/>
      </c>
      <c r="F142" s="15">
        <f>""</f>
        <v/>
      </c>
      <c r="G142" s="15">
        <f>""</f>
        <v/>
      </c>
      <c r="H142" s="166">
        <f>IFERROR((原始数据_周度!J142-AVERAGE($J$2:J142))/STDEV($J$2:J142),"")</f>
        <v/>
      </c>
    </row>
    <row r="143">
      <c r="A143" s="14">
        <f>原始数据_周度!A143</f>
        <v/>
      </c>
      <c r="B143" s="15">
        <f>""</f>
        <v/>
      </c>
      <c r="C143" s="15">
        <f>""</f>
        <v/>
      </c>
      <c r="D143" s="15">
        <f>""</f>
        <v/>
      </c>
      <c r="E143" s="15">
        <f>""</f>
        <v/>
      </c>
      <c r="F143" s="15">
        <f>""</f>
        <v/>
      </c>
      <c r="G143" s="15">
        <f>""</f>
        <v/>
      </c>
      <c r="H143" s="166">
        <f>IFERROR((原始数据_周度!J143-AVERAGE($J$2:J143))/STDEV($J$2:J143),"")</f>
        <v/>
      </c>
    </row>
    <row r="144">
      <c r="A144" s="14">
        <f>原始数据_周度!A144</f>
        <v/>
      </c>
      <c r="B144" s="15">
        <f>""</f>
        <v/>
      </c>
      <c r="C144" s="15">
        <f>""</f>
        <v/>
      </c>
      <c r="D144" s="15">
        <f>""</f>
        <v/>
      </c>
      <c r="E144" s="15">
        <f>""</f>
        <v/>
      </c>
      <c r="F144" s="15">
        <f>""</f>
        <v/>
      </c>
      <c r="G144" s="15">
        <f>""</f>
        <v/>
      </c>
      <c r="H144" s="166">
        <f>IFERROR((原始数据_周度!J144-AVERAGE($J$2:J144))/STDEV($J$2:J144),"")</f>
        <v/>
      </c>
    </row>
    <row r="145">
      <c r="A145" s="14">
        <f>原始数据_周度!A145</f>
        <v/>
      </c>
      <c r="B145" s="15">
        <f>""</f>
        <v/>
      </c>
      <c r="C145" s="15">
        <f>""</f>
        <v/>
      </c>
      <c r="D145" s="15">
        <f>""</f>
        <v/>
      </c>
      <c r="E145" s="15">
        <f>""</f>
        <v/>
      </c>
      <c r="F145" s="15">
        <f>""</f>
        <v/>
      </c>
      <c r="G145" s="15">
        <f>""</f>
        <v/>
      </c>
      <c r="H145" s="166">
        <f>IFERROR((原始数据_周度!J145-AVERAGE($J$2:J145))/STDEV($J$2:J145),"")</f>
        <v/>
      </c>
    </row>
    <row r="146">
      <c r="A146" s="14">
        <f>原始数据_周度!A146</f>
        <v/>
      </c>
      <c r="B146" s="15">
        <f>""</f>
        <v/>
      </c>
      <c r="C146" s="15">
        <f>""</f>
        <v/>
      </c>
      <c r="D146" s="15">
        <f>""</f>
        <v/>
      </c>
      <c r="E146" s="15">
        <f>""</f>
        <v/>
      </c>
      <c r="F146" s="15">
        <f>""</f>
        <v/>
      </c>
      <c r="G146" s="15">
        <f>""</f>
        <v/>
      </c>
      <c r="H146" s="166">
        <f>IFERROR((原始数据_周度!J146-AVERAGE($J$2:J146))/STDEV($J$2:J146),"")</f>
        <v/>
      </c>
    </row>
    <row r="147">
      <c r="A147" s="14">
        <f>原始数据_周度!A147</f>
        <v/>
      </c>
      <c r="B147" s="15">
        <f>""</f>
        <v/>
      </c>
      <c r="C147" s="15">
        <f>""</f>
        <v/>
      </c>
      <c r="D147" s="15">
        <f>""</f>
        <v/>
      </c>
      <c r="E147" s="15">
        <f>""</f>
        <v/>
      </c>
      <c r="F147" s="15">
        <f>""</f>
        <v/>
      </c>
      <c r="G147" s="15">
        <f>""</f>
        <v/>
      </c>
      <c r="H147" s="166">
        <f>IFERROR((原始数据_周度!J147-AVERAGE($J$2:J147))/STDEV($J$2:J147),"")</f>
        <v/>
      </c>
    </row>
    <row r="148">
      <c r="A148" s="14">
        <f>原始数据_周度!A148</f>
        <v/>
      </c>
      <c r="B148" s="15">
        <f>""</f>
        <v/>
      </c>
      <c r="C148" s="15">
        <f>""</f>
        <v/>
      </c>
      <c r="D148" s="15">
        <f>""</f>
        <v/>
      </c>
      <c r="E148" s="15">
        <f>""</f>
        <v/>
      </c>
      <c r="F148" s="15">
        <f>""</f>
        <v/>
      </c>
      <c r="G148" s="15">
        <f>""</f>
        <v/>
      </c>
      <c r="H148" s="166">
        <f>IFERROR((原始数据_周度!J148-AVERAGE($J$2:J148))/STDEV($J$2:J148),"")</f>
        <v/>
      </c>
    </row>
    <row r="149">
      <c r="A149" s="14">
        <f>原始数据_周度!A149</f>
        <v/>
      </c>
      <c r="B149" s="15">
        <f>""</f>
        <v/>
      </c>
      <c r="C149" s="15">
        <f>""</f>
        <v/>
      </c>
      <c r="D149" s="15">
        <f>""</f>
        <v/>
      </c>
      <c r="E149" s="15">
        <f>""</f>
        <v/>
      </c>
      <c r="F149" s="15">
        <f>""</f>
        <v/>
      </c>
      <c r="G149" s="15">
        <f>""</f>
        <v/>
      </c>
      <c r="H149" s="166">
        <f>IFERROR((原始数据_周度!J149-AVERAGE($J$2:J149))/STDEV($J$2:J149),"")</f>
        <v/>
      </c>
    </row>
    <row r="150">
      <c r="A150" s="14">
        <f>原始数据_周度!A150</f>
        <v/>
      </c>
      <c r="B150" s="15">
        <f>""</f>
        <v/>
      </c>
      <c r="C150" s="15">
        <f>""</f>
        <v/>
      </c>
      <c r="D150" s="15">
        <f>""</f>
        <v/>
      </c>
      <c r="E150" s="15">
        <f>""</f>
        <v/>
      </c>
      <c r="F150" s="15">
        <f>""</f>
        <v/>
      </c>
      <c r="G150" s="15">
        <f>""</f>
        <v/>
      </c>
      <c r="H150" s="166">
        <f>IFERROR((原始数据_周度!J150-AVERAGE($J$2:J150))/STDEV($J$2:J150),"")</f>
        <v/>
      </c>
    </row>
    <row r="151">
      <c r="A151" s="14">
        <f>原始数据_周度!A151</f>
        <v/>
      </c>
      <c r="B151" s="15">
        <f>""</f>
        <v/>
      </c>
      <c r="C151" s="15">
        <f>""</f>
        <v/>
      </c>
      <c r="D151" s="15">
        <f>""</f>
        <v/>
      </c>
      <c r="E151" s="15">
        <f>""</f>
        <v/>
      </c>
      <c r="F151" s="15">
        <f>""</f>
        <v/>
      </c>
      <c r="G151" s="15">
        <f>""</f>
        <v/>
      </c>
      <c r="H151" s="166">
        <f>IFERROR((原始数据_周度!J151-AVERAGE($J$2:J151))/STDEV($J$2:J151),"")</f>
        <v/>
      </c>
    </row>
    <row r="152">
      <c r="A152" s="14">
        <f>原始数据_周度!A152</f>
        <v/>
      </c>
      <c r="B152" s="15">
        <f>""</f>
        <v/>
      </c>
      <c r="C152" s="15">
        <f>""</f>
        <v/>
      </c>
      <c r="D152" s="15">
        <f>""</f>
        <v/>
      </c>
      <c r="E152" s="15">
        <f>""</f>
        <v/>
      </c>
      <c r="F152" s="15">
        <f>""</f>
        <v/>
      </c>
      <c r="G152" s="15">
        <f>""</f>
        <v/>
      </c>
      <c r="H152" s="166">
        <f>IFERROR((原始数据_周度!J152-AVERAGE($J$2:J152))/STDEV($J$2:J152),"")</f>
        <v/>
      </c>
    </row>
    <row r="153">
      <c r="A153" s="14">
        <f>原始数据_周度!A153</f>
        <v/>
      </c>
      <c r="B153" s="15">
        <f>""</f>
        <v/>
      </c>
      <c r="C153" s="15">
        <f>""</f>
        <v/>
      </c>
      <c r="D153" s="15">
        <f>""</f>
        <v/>
      </c>
      <c r="E153" s="15">
        <f>""</f>
        <v/>
      </c>
      <c r="F153" s="15">
        <f>""</f>
        <v/>
      </c>
      <c r="G153" s="15">
        <f>""</f>
        <v/>
      </c>
      <c r="H153" s="166">
        <f>IFERROR((原始数据_周度!J153-AVERAGE($J$2:J153))/STDEV($J$2:J153),"")</f>
        <v/>
      </c>
    </row>
    <row r="154">
      <c r="A154" s="14">
        <f>原始数据_周度!A154</f>
        <v/>
      </c>
      <c r="B154" s="15">
        <f>""</f>
        <v/>
      </c>
      <c r="C154" s="15">
        <f>""</f>
        <v/>
      </c>
      <c r="D154" s="15">
        <f>""</f>
        <v/>
      </c>
      <c r="E154" s="15">
        <f>""</f>
        <v/>
      </c>
      <c r="F154" s="15">
        <f>""</f>
        <v/>
      </c>
      <c r="G154" s="15">
        <f>""</f>
        <v/>
      </c>
      <c r="H154" s="166">
        <f>IFERROR((原始数据_周度!J154-AVERAGE($J$2:J154))/STDEV($J$2:J154),"")</f>
        <v/>
      </c>
    </row>
    <row r="155">
      <c r="A155" s="14">
        <f>原始数据_周度!A155</f>
        <v/>
      </c>
      <c r="B155" s="15">
        <f>""</f>
        <v/>
      </c>
      <c r="C155" s="15">
        <f>""</f>
        <v/>
      </c>
      <c r="D155" s="15">
        <f>""</f>
        <v/>
      </c>
      <c r="E155" s="15">
        <f>""</f>
        <v/>
      </c>
      <c r="F155" s="15">
        <f>""</f>
        <v/>
      </c>
      <c r="G155" s="15">
        <f>""</f>
        <v/>
      </c>
      <c r="H155" s="166">
        <f>IFERROR((原始数据_周度!J155-AVERAGE($J$2:J155))/STDEV($J$2:J155),"")</f>
        <v/>
      </c>
    </row>
    <row r="156">
      <c r="A156" s="14">
        <f>原始数据_周度!A156</f>
        <v/>
      </c>
      <c r="B156" s="15">
        <f>""</f>
        <v/>
      </c>
      <c r="C156" s="15">
        <f>""</f>
        <v/>
      </c>
      <c r="D156" s="15">
        <f>""</f>
        <v/>
      </c>
      <c r="E156" s="15">
        <f>""</f>
        <v/>
      </c>
      <c r="F156" s="15">
        <f>""</f>
        <v/>
      </c>
      <c r="G156" s="15">
        <f>""</f>
        <v/>
      </c>
      <c r="H156" s="166">
        <f>IFERROR((原始数据_周度!J156-AVERAGE($J$2:J156))/STDEV($J$2:J156),"")</f>
        <v/>
      </c>
    </row>
    <row r="157">
      <c r="A157" s="14">
        <f>原始数据_周度!A157</f>
        <v/>
      </c>
      <c r="B157" s="15">
        <f>IFERROR((原始数据_周度!C157-AVERAGE(原始数据_周度!C2:C157))/STDEV(原始数据_周度!C2:C157),"")</f>
        <v/>
      </c>
      <c r="C157" s="15">
        <f>""</f>
        <v/>
      </c>
      <c r="D157" s="15">
        <f>IFERROR(-1*(原始数据_周度!E157-AVERAGE(原始数据_周度!E2:E157))/STDEV(原始数据_周度!E2:E157),"")</f>
        <v/>
      </c>
      <c r="E157" s="15">
        <f>""</f>
        <v/>
      </c>
      <c r="F157" s="15">
        <f>""</f>
        <v/>
      </c>
      <c r="G157" s="15">
        <f>IFERROR((原始数据_周度!I157-AVERAGE(原始数据_周度!I2:I157))/STDEV(原始数据_周度!I2:I157),"")</f>
        <v/>
      </c>
      <c r="H157" s="166">
        <f>IFERROR((原始数据_周度!J157-AVERAGE($J$2:J157))/STDEV($J$2:J157),"")</f>
        <v/>
      </c>
    </row>
    <row r="158">
      <c r="A158" s="14">
        <f>原始数据_周度!A158</f>
        <v/>
      </c>
      <c r="B158" s="15">
        <f>IFERROR((原始数据_周度!C158-AVERAGE(原始数据_周度!C3:C158))/STDEV(原始数据_周度!C3:C158),"")</f>
        <v/>
      </c>
      <c r="C158" s="15">
        <f>""</f>
        <v/>
      </c>
      <c r="D158" s="15">
        <f>IFERROR(-1*(原始数据_周度!E158-AVERAGE(原始数据_周度!E3:E158))/STDEV(原始数据_周度!E3:E158),"")</f>
        <v/>
      </c>
      <c r="E158" s="15">
        <f>""</f>
        <v/>
      </c>
      <c r="F158" s="15">
        <f>""</f>
        <v/>
      </c>
      <c r="G158" s="15">
        <f>IFERROR((原始数据_周度!I158-AVERAGE(原始数据_周度!I3:I158))/STDEV(原始数据_周度!I3:I158),"")</f>
        <v/>
      </c>
      <c r="H158" s="166">
        <f>IFERROR((原始数据_周度!J158-AVERAGE($J$2:J158))/STDEV($J$2:J158),"")</f>
        <v/>
      </c>
    </row>
    <row r="159">
      <c r="A159" s="14">
        <f>原始数据_周度!A159</f>
        <v/>
      </c>
      <c r="B159" s="15">
        <f>IFERROR((原始数据_周度!C159-AVERAGE(原始数据_周度!C4:C159))/STDEV(原始数据_周度!C4:C159),"")</f>
        <v/>
      </c>
      <c r="C159" s="15">
        <f>""</f>
        <v/>
      </c>
      <c r="D159" s="15">
        <f>IFERROR(-1*(原始数据_周度!E159-AVERAGE(原始数据_周度!E4:E159))/STDEV(原始数据_周度!E4:E159),"")</f>
        <v/>
      </c>
      <c r="E159" s="15">
        <f>""</f>
        <v/>
      </c>
      <c r="F159" s="15">
        <f>""</f>
        <v/>
      </c>
      <c r="G159" s="15">
        <f>IFERROR((原始数据_周度!I159-AVERAGE(原始数据_周度!I4:I159))/STDEV(原始数据_周度!I4:I159),"")</f>
        <v/>
      </c>
      <c r="H159" s="166">
        <f>IFERROR((原始数据_周度!J159-AVERAGE($J$2:J159))/STDEV($J$2:J159),"")</f>
        <v/>
      </c>
    </row>
    <row r="160">
      <c r="A160" s="14">
        <f>原始数据_周度!A160</f>
        <v/>
      </c>
      <c r="B160" s="15">
        <f>IFERROR((原始数据_周度!C160-AVERAGE(原始数据_周度!C5:C160))/STDEV(原始数据_周度!C5:C160),"")</f>
        <v/>
      </c>
      <c r="C160" s="15">
        <f>""</f>
        <v/>
      </c>
      <c r="D160" s="15">
        <f>IFERROR(-1*(原始数据_周度!E160-AVERAGE(原始数据_周度!E5:E160))/STDEV(原始数据_周度!E5:E160),"")</f>
        <v/>
      </c>
      <c r="E160" s="15">
        <f>""</f>
        <v/>
      </c>
      <c r="F160" s="15">
        <f>""</f>
        <v/>
      </c>
      <c r="G160" s="15">
        <f>IFERROR((原始数据_周度!I160-AVERAGE(原始数据_周度!I5:I160))/STDEV(原始数据_周度!I5:I160),"")</f>
        <v/>
      </c>
      <c r="H160" s="166">
        <f>IFERROR((原始数据_周度!J160-AVERAGE($J$2:J160))/STDEV($J$2:J160),"")</f>
        <v/>
      </c>
    </row>
    <row r="161">
      <c r="A161" s="14">
        <f>原始数据_周度!A161</f>
        <v/>
      </c>
      <c r="B161" s="15">
        <f>IFERROR((原始数据_周度!C161-AVERAGE(原始数据_周度!C6:C161))/STDEV(原始数据_周度!C6:C161),"")</f>
        <v/>
      </c>
      <c r="C161" s="15">
        <f>""</f>
        <v/>
      </c>
      <c r="D161" s="15">
        <f>IFERROR(-1*(原始数据_周度!E161-AVERAGE(原始数据_周度!E6:E161))/STDEV(原始数据_周度!E6:E161),"")</f>
        <v/>
      </c>
      <c r="E161" s="15">
        <f>""</f>
        <v/>
      </c>
      <c r="F161" s="15">
        <f>""</f>
        <v/>
      </c>
      <c r="G161" s="15">
        <f>IFERROR((原始数据_周度!I161-AVERAGE(原始数据_周度!I6:I161))/STDEV(原始数据_周度!I6:I161),"")</f>
        <v/>
      </c>
      <c r="H161" s="166">
        <f>IFERROR((原始数据_周度!J161-AVERAGE($J$2:J161))/STDEV($J$2:J161),"")</f>
        <v/>
      </c>
    </row>
    <row r="162">
      <c r="A162" s="14">
        <f>原始数据_周度!A162</f>
        <v/>
      </c>
      <c r="B162" s="15">
        <f>IFERROR((原始数据_周度!C162-AVERAGE(原始数据_周度!C7:C162))/STDEV(原始数据_周度!C7:C162),"")</f>
        <v/>
      </c>
      <c r="C162" s="15">
        <f>""</f>
        <v/>
      </c>
      <c r="D162" s="15">
        <f>IFERROR(-1*(原始数据_周度!E162-AVERAGE(原始数据_周度!E7:E162))/STDEV(原始数据_周度!E7:E162),"")</f>
        <v/>
      </c>
      <c r="E162" s="15">
        <f>""</f>
        <v/>
      </c>
      <c r="F162" s="15">
        <f>""</f>
        <v/>
      </c>
      <c r="G162" s="15">
        <f>IFERROR((原始数据_周度!I162-AVERAGE(原始数据_周度!I7:I162))/STDEV(原始数据_周度!I7:I162),"")</f>
        <v/>
      </c>
      <c r="H162" s="166">
        <f>IFERROR((原始数据_周度!J162-AVERAGE($J$2:J162))/STDEV($J$2:J162),"")</f>
        <v/>
      </c>
    </row>
    <row r="163">
      <c r="A163" s="14">
        <f>原始数据_周度!A163</f>
        <v/>
      </c>
      <c r="B163" s="15">
        <f>IFERROR((原始数据_周度!C163-AVERAGE(原始数据_周度!C8:C163))/STDEV(原始数据_周度!C8:C163),"")</f>
        <v/>
      </c>
      <c r="C163" s="15">
        <f>""</f>
        <v/>
      </c>
      <c r="D163" s="15">
        <f>IFERROR(-1*(原始数据_周度!E163-AVERAGE(原始数据_周度!E8:E163))/STDEV(原始数据_周度!E8:E163),"")</f>
        <v/>
      </c>
      <c r="E163" s="15">
        <f>""</f>
        <v/>
      </c>
      <c r="F163" s="15">
        <f>""</f>
        <v/>
      </c>
      <c r="G163" s="15">
        <f>IFERROR((原始数据_周度!I163-AVERAGE(原始数据_周度!I8:I163))/STDEV(原始数据_周度!I8:I163),"")</f>
        <v/>
      </c>
      <c r="H163" s="166">
        <f>IFERROR((原始数据_周度!J163-AVERAGE($J$2:J163))/STDEV($J$2:J163),"")</f>
        <v/>
      </c>
    </row>
    <row r="164">
      <c r="A164" s="14">
        <f>原始数据_周度!A164</f>
        <v/>
      </c>
      <c r="B164" s="15">
        <f>IFERROR((原始数据_周度!C164-AVERAGE(原始数据_周度!C9:C164))/STDEV(原始数据_周度!C9:C164),"")</f>
        <v/>
      </c>
      <c r="C164" s="15">
        <f>""</f>
        <v/>
      </c>
      <c r="D164" s="15">
        <f>IFERROR(-1*(原始数据_周度!E164-AVERAGE(原始数据_周度!E9:E164))/STDEV(原始数据_周度!E9:E164),"")</f>
        <v/>
      </c>
      <c r="E164" s="15">
        <f>""</f>
        <v/>
      </c>
      <c r="F164" s="15">
        <f>""</f>
        <v/>
      </c>
      <c r="G164" s="15">
        <f>IFERROR((原始数据_周度!I164-AVERAGE(原始数据_周度!I9:I164))/STDEV(原始数据_周度!I9:I164),"")</f>
        <v/>
      </c>
      <c r="H164" s="166">
        <f>IFERROR((原始数据_周度!J164-AVERAGE($J$2:J164))/STDEV($J$2:J164),"")</f>
        <v/>
      </c>
    </row>
    <row r="165">
      <c r="A165" s="14">
        <f>原始数据_周度!A165</f>
        <v/>
      </c>
      <c r="B165" s="15">
        <f>IFERROR((原始数据_周度!C165-AVERAGE(原始数据_周度!C10:C165))/STDEV(原始数据_周度!C10:C165),"")</f>
        <v/>
      </c>
      <c r="C165" s="15">
        <f>""</f>
        <v/>
      </c>
      <c r="D165" s="15">
        <f>IFERROR(-1*(原始数据_周度!E165-AVERAGE(原始数据_周度!E10:E165))/STDEV(原始数据_周度!E10:E165),"")</f>
        <v/>
      </c>
      <c r="E165" s="15">
        <f>""</f>
        <v/>
      </c>
      <c r="F165" s="15">
        <f>""</f>
        <v/>
      </c>
      <c r="G165" s="15">
        <f>IFERROR((原始数据_周度!I165-AVERAGE(原始数据_周度!I10:I165))/STDEV(原始数据_周度!I10:I165),"")</f>
        <v/>
      </c>
      <c r="H165" s="166">
        <f>IFERROR((原始数据_周度!J165-AVERAGE($J$2:J165))/STDEV($J$2:J165),"")</f>
        <v/>
      </c>
    </row>
    <row r="166">
      <c r="A166" s="14">
        <f>原始数据_周度!A166</f>
        <v/>
      </c>
      <c r="B166" s="15">
        <f>IFERROR((原始数据_周度!C166-AVERAGE(原始数据_周度!C11:C166))/STDEV(原始数据_周度!C11:C166),"")</f>
        <v/>
      </c>
      <c r="C166" s="15">
        <f>""</f>
        <v/>
      </c>
      <c r="D166" s="15">
        <f>IFERROR(-1*(原始数据_周度!E166-AVERAGE(原始数据_周度!E11:E166))/STDEV(原始数据_周度!E11:E166),"")</f>
        <v/>
      </c>
      <c r="E166" s="15">
        <f>""</f>
        <v/>
      </c>
      <c r="F166" s="15">
        <f>""</f>
        <v/>
      </c>
      <c r="G166" s="15">
        <f>IFERROR((原始数据_周度!I166-AVERAGE(原始数据_周度!I11:I166))/STDEV(原始数据_周度!I11:I166),"")</f>
        <v/>
      </c>
      <c r="H166" s="166">
        <f>IFERROR((原始数据_周度!J166-AVERAGE($J$2:J166))/STDEV($J$2:J166),"")</f>
        <v/>
      </c>
    </row>
    <row r="167">
      <c r="A167" s="14">
        <f>原始数据_周度!A167</f>
        <v/>
      </c>
      <c r="B167" s="15">
        <f>IFERROR((原始数据_周度!C167-AVERAGE(原始数据_周度!C12:C167))/STDEV(原始数据_周度!C12:C167),"")</f>
        <v/>
      </c>
      <c r="C167" s="15">
        <f>""</f>
        <v/>
      </c>
      <c r="D167" s="15">
        <f>IFERROR(-1*(原始数据_周度!E167-AVERAGE(原始数据_周度!E12:E167))/STDEV(原始数据_周度!E12:E167),"")</f>
        <v/>
      </c>
      <c r="E167" s="15">
        <f>""</f>
        <v/>
      </c>
      <c r="F167" s="15">
        <f>""</f>
        <v/>
      </c>
      <c r="G167" s="15">
        <f>IFERROR((原始数据_周度!I167-AVERAGE(原始数据_周度!I12:I167))/STDEV(原始数据_周度!I12:I167),"")</f>
        <v/>
      </c>
      <c r="H167" s="166">
        <f>IFERROR((原始数据_周度!J167-AVERAGE($J$2:J167))/STDEV($J$2:J167),"")</f>
        <v/>
      </c>
    </row>
    <row r="168">
      <c r="A168" s="14">
        <f>原始数据_周度!A168</f>
        <v/>
      </c>
      <c r="B168" s="15">
        <f>IFERROR((原始数据_周度!C168-AVERAGE(原始数据_周度!C13:C168))/STDEV(原始数据_周度!C13:C168),"")</f>
        <v/>
      </c>
      <c r="C168" s="15">
        <f>""</f>
        <v/>
      </c>
      <c r="D168" s="15">
        <f>IFERROR(-1*(原始数据_周度!E168-AVERAGE(原始数据_周度!E13:E168))/STDEV(原始数据_周度!E13:E168),"")</f>
        <v/>
      </c>
      <c r="E168" s="15">
        <f>""</f>
        <v/>
      </c>
      <c r="F168" s="15">
        <f>""</f>
        <v/>
      </c>
      <c r="G168" s="15">
        <f>IFERROR((原始数据_周度!I168-AVERAGE(原始数据_周度!I13:I168))/STDEV(原始数据_周度!I13:I168),"")</f>
        <v/>
      </c>
      <c r="H168" s="166">
        <f>IFERROR((原始数据_周度!J168-AVERAGE($J$2:J168))/STDEV($J$2:J168),"")</f>
        <v/>
      </c>
    </row>
    <row r="169">
      <c r="A169" s="14">
        <f>原始数据_周度!A169</f>
        <v/>
      </c>
      <c r="B169" s="15">
        <f>IFERROR((原始数据_周度!C169-AVERAGE(原始数据_周度!C14:C169))/STDEV(原始数据_周度!C14:C169),"")</f>
        <v/>
      </c>
      <c r="C169" s="15">
        <f>""</f>
        <v/>
      </c>
      <c r="D169" s="15">
        <f>IFERROR(-1*(原始数据_周度!E169-AVERAGE(原始数据_周度!E14:E169))/STDEV(原始数据_周度!E14:E169),"")</f>
        <v/>
      </c>
      <c r="E169" s="15">
        <f>""</f>
        <v/>
      </c>
      <c r="F169" s="15">
        <f>""</f>
        <v/>
      </c>
      <c r="G169" s="15">
        <f>IFERROR((原始数据_周度!I169-AVERAGE(原始数据_周度!I14:I169))/STDEV(原始数据_周度!I14:I169),"")</f>
        <v/>
      </c>
      <c r="H169" s="166">
        <f>IFERROR((原始数据_周度!J169-AVERAGE($J$2:J169))/STDEV($J$2:J169),"")</f>
        <v/>
      </c>
    </row>
    <row r="170">
      <c r="A170" s="14">
        <f>原始数据_周度!A170</f>
        <v/>
      </c>
      <c r="B170" s="15">
        <f>IFERROR((原始数据_周度!C170-AVERAGE(原始数据_周度!C15:C170))/STDEV(原始数据_周度!C15:C170),"")</f>
        <v/>
      </c>
      <c r="C170" s="15">
        <f>IFERROR((原始数据_周度!F170-AVERAGE(原始数据_周度!F15:'原始数据_周度'!F170))/STDEV(原始数据_周度!F15:'原始数据_周度'!F170),"")</f>
        <v/>
      </c>
      <c r="D170" s="15">
        <f>IFERROR(-1*(原始数据_周度!E170-AVERAGE(原始数据_周度!E15:E170))/STDEV(原始数据_周度!E15:E170),"")</f>
        <v/>
      </c>
      <c r="E170" s="15">
        <f>""</f>
        <v/>
      </c>
      <c r="F170" s="15">
        <f>""</f>
        <v/>
      </c>
      <c r="G170" s="15">
        <f>IFERROR((原始数据_周度!I170-AVERAGE(原始数据_周度!I15:I170))/STDEV(原始数据_周度!I15:I170),"")</f>
        <v/>
      </c>
      <c r="H170" s="166">
        <f>IFERROR((原始数据_周度!J170-AVERAGE($J$2:J170))/STDEV($J$2:J170),"")</f>
        <v/>
      </c>
    </row>
    <row r="171">
      <c r="A171" s="14">
        <f>原始数据_周度!A171</f>
        <v/>
      </c>
      <c r="B171" s="15">
        <f>IFERROR((原始数据_周度!C171-AVERAGE(原始数据_周度!C16:C171))/STDEV(原始数据_周度!C16:C171),"")</f>
        <v/>
      </c>
      <c r="C171" s="15">
        <f>IFERROR((原始数据_周度!F171-AVERAGE(原始数据_周度!F16:'原始数据_周度'!F171))/STDEV(原始数据_周度!F16:'原始数据_周度'!F171),"")</f>
        <v/>
      </c>
      <c r="D171" s="15">
        <f>IFERROR(-1*(原始数据_周度!E171-AVERAGE(原始数据_周度!E16:E171))/STDEV(原始数据_周度!E16:E171),"")</f>
        <v/>
      </c>
      <c r="E171" s="15">
        <f>""</f>
        <v/>
      </c>
      <c r="F171" s="15">
        <f>""</f>
        <v/>
      </c>
      <c r="G171" s="15">
        <f>IFERROR((原始数据_周度!I171-AVERAGE(原始数据_周度!I16:I171))/STDEV(原始数据_周度!I16:I171),"")</f>
        <v/>
      </c>
      <c r="H171" s="166">
        <f>IFERROR((原始数据_周度!J171-AVERAGE($J$2:J171))/STDEV($J$2:J171),"")</f>
        <v/>
      </c>
    </row>
    <row r="172">
      <c r="A172" s="14">
        <f>原始数据_周度!A172</f>
        <v/>
      </c>
      <c r="B172" s="15">
        <f>IFERROR((原始数据_周度!C172-AVERAGE(原始数据_周度!C17:C172))/STDEV(原始数据_周度!C17:C172),"")</f>
        <v/>
      </c>
      <c r="C172" s="15">
        <f>IFERROR((原始数据_周度!F172-AVERAGE(原始数据_周度!F17:'原始数据_周度'!F172))/STDEV(原始数据_周度!F17:'原始数据_周度'!F172),"")</f>
        <v/>
      </c>
      <c r="D172" s="15">
        <f>IFERROR(-1*(原始数据_周度!E172-AVERAGE(原始数据_周度!E17:E172))/STDEV(原始数据_周度!E17:E172),"")</f>
        <v/>
      </c>
      <c r="E172" s="15">
        <f>""</f>
        <v/>
      </c>
      <c r="F172" s="15">
        <f>""</f>
        <v/>
      </c>
      <c r="G172" s="15">
        <f>IFERROR((原始数据_周度!I172-AVERAGE(原始数据_周度!I17:I172))/STDEV(原始数据_周度!I17:I172),"")</f>
        <v/>
      </c>
      <c r="H172" s="166">
        <f>IFERROR((原始数据_周度!J172-AVERAGE($J$2:J172))/STDEV($J$2:J172),"")</f>
        <v/>
      </c>
    </row>
    <row r="173">
      <c r="A173" s="14">
        <f>原始数据_周度!A173</f>
        <v/>
      </c>
      <c r="B173" s="15">
        <f>IFERROR((原始数据_周度!C173-AVERAGE(原始数据_周度!C18:C173))/STDEV(原始数据_周度!C18:C173),"")</f>
        <v/>
      </c>
      <c r="C173" s="15">
        <f>IFERROR((原始数据_周度!F173-AVERAGE(原始数据_周度!F18:'原始数据_周度'!F173))/STDEV(原始数据_周度!F18:'原始数据_周度'!F173),"")</f>
        <v/>
      </c>
      <c r="D173" s="15">
        <f>IFERROR(-1*(原始数据_周度!E173-AVERAGE(原始数据_周度!E18:E173))/STDEV(原始数据_周度!E18:E173),"")</f>
        <v/>
      </c>
      <c r="E173" s="15">
        <f>""</f>
        <v/>
      </c>
      <c r="F173" s="15">
        <f>""</f>
        <v/>
      </c>
      <c r="G173" s="15">
        <f>IFERROR((原始数据_周度!I173-AVERAGE(原始数据_周度!I18:I173))/STDEV(原始数据_周度!I18:I173),"")</f>
        <v/>
      </c>
      <c r="H173" s="166">
        <f>IFERROR((原始数据_周度!J173-AVERAGE($J$2:J173))/STDEV($J$2:J173),"")</f>
        <v/>
      </c>
    </row>
    <row r="174">
      <c r="A174" s="14">
        <f>原始数据_周度!A174</f>
        <v/>
      </c>
      <c r="B174" s="15">
        <f>IFERROR((原始数据_周度!C174-AVERAGE(原始数据_周度!C19:C174))/STDEV(原始数据_周度!C19:C174),"")</f>
        <v/>
      </c>
      <c r="C174" s="15">
        <f>IFERROR((原始数据_周度!F174-AVERAGE(原始数据_周度!F19:'原始数据_周度'!F174))/STDEV(原始数据_周度!F19:'原始数据_周度'!F174),"")</f>
        <v/>
      </c>
      <c r="D174" s="15">
        <f>IFERROR(-1*(原始数据_周度!E174-AVERAGE(原始数据_周度!E19:E174))/STDEV(原始数据_周度!E19:E174),"")</f>
        <v/>
      </c>
      <c r="E174" s="15">
        <f>""</f>
        <v/>
      </c>
      <c r="F174" s="15">
        <f>""</f>
        <v/>
      </c>
      <c r="G174" s="15">
        <f>IFERROR((原始数据_周度!I174-AVERAGE(原始数据_周度!I19:I174))/STDEV(原始数据_周度!I19:I174),"")</f>
        <v/>
      </c>
      <c r="H174" s="166">
        <f>IFERROR((原始数据_周度!J174-AVERAGE($J$2:J174))/STDEV($J$2:J174),"")</f>
        <v/>
      </c>
    </row>
    <row r="175">
      <c r="A175" s="14">
        <f>原始数据_周度!A175</f>
        <v/>
      </c>
      <c r="B175" s="15">
        <f>IFERROR((原始数据_周度!C175-AVERAGE(原始数据_周度!C20:C175))/STDEV(原始数据_周度!C20:C175),"")</f>
        <v/>
      </c>
      <c r="C175" s="15">
        <f>IFERROR((原始数据_周度!F175-AVERAGE(原始数据_周度!F20:'原始数据_周度'!F175))/STDEV(原始数据_周度!F20:'原始数据_周度'!F175),"")</f>
        <v/>
      </c>
      <c r="D175" s="15">
        <f>IFERROR(-1*(原始数据_周度!E175-AVERAGE(原始数据_周度!E20:E175))/STDEV(原始数据_周度!E20:E175),"")</f>
        <v/>
      </c>
      <c r="E175" s="15">
        <f>""</f>
        <v/>
      </c>
      <c r="F175" s="15">
        <f>""</f>
        <v/>
      </c>
      <c r="G175" s="15">
        <f>IFERROR((原始数据_周度!I175-AVERAGE(原始数据_周度!I20:I175))/STDEV(原始数据_周度!I20:I175),"")</f>
        <v/>
      </c>
      <c r="H175" s="166">
        <f>IFERROR((原始数据_周度!J175-AVERAGE($J$2:J175))/STDEV($J$2:J175),"")</f>
        <v/>
      </c>
    </row>
    <row r="176">
      <c r="A176" s="14">
        <f>原始数据_周度!A176</f>
        <v/>
      </c>
      <c r="B176" s="15">
        <f>IFERROR((原始数据_周度!C176-AVERAGE(原始数据_周度!C21:C176))/STDEV(原始数据_周度!C21:C176),"")</f>
        <v/>
      </c>
      <c r="C176" s="15">
        <f>IFERROR((原始数据_周度!F176-AVERAGE(原始数据_周度!F21:'原始数据_周度'!F176))/STDEV(原始数据_周度!F21:'原始数据_周度'!F176),"")</f>
        <v/>
      </c>
      <c r="D176" s="15">
        <f>IFERROR(-1*(原始数据_周度!E176-AVERAGE(原始数据_周度!E21:E176))/STDEV(原始数据_周度!E21:E176),"")</f>
        <v/>
      </c>
      <c r="E176" s="15">
        <f>""</f>
        <v/>
      </c>
      <c r="F176" s="15">
        <f>""</f>
        <v/>
      </c>
      <c r="G176" s="15">
        <f>IFERROR((原始数据_周度!I176-AVERAGE(原始数据_周度!I21:I176))/STDEV(原始数据_周度!I21:I176),"")</f>
        <v/>
      </c>
      <c r="H176" s="166">
        <f>IFERROR((原始数据_周度!J176-AVERAGE($J$2:J176))/STDEV($J$2:J176),"")</f>
        <v/>
      </c>
    </row>
    <row r="177">
      <c r="A177" s="14">
        <f>原始数据_周度!A177</f>
        <v/>
      </c>
      <c r="B177" s="15">
        <f>IFERROR((原始数据_周度!C177-AVERAGE(原始数据_周度!C22:C177))/STDEV(原始数据_周度!C22:C177),"")</f>
        <v/>
      </c>
      <c r="C177" s="15">
        <f>IFERROR((原始数据_周度!F177-AVERAGE(原始数据_周度!F22:'原始数据_周度'!F177))/STDEV(原始数据_周度!F22:'原始数据_周度'!F177),"")</f>
        <v/>
      </c>
      <c r="D177" s="15">
        <f>IFERROR(-1*(原始数据_周度!E177-AVERAGE(原始数据_周度!E22:E177))/STDEV(原始数据_周度!E22:E177),"")</f>
        <v/>
      </c>
      <c r="E177" s="15">
        <f>""</f>
        <v/>
      </c>
      <c r="F177" s="15">
        <f>""</f>
        <v/>
      </c>
      <c r="G177" s="15">
        <f>IFERROR((原始数据_周度!I177-AVERAGE(原始数据_周度!I22:I177))/STDEV(原始数据_周度!I22:I177),"")</f>
        <v/>
      </c>
      <c r="H177" s="166">
        <f>IFERROR((原始数据_周度!J177-AVERAGE($J$2:J177))/STDEV($J$2:J177),"")</f>
        <v/>
      </c>
    </row>
    <row r="178">
      <c r="A178" s="14">
        <f>原始数据_周度!A178</f>
        <v/>
      </c>
      <c r="B178" s="15">
        <f>IFERROR((原始数据_周度!C178-AVERAGE(原始数据_周度!C23:C178))/STDEV(原始数据_周度!C23:C178),"")</f>
        <v/>
      </c>
      <c r="C178" s="15">
        <f>IFERROR((原始数据_周度!F178-AVERAGE(原始数据_周度!F23:'原始数据_周度'!F178))/STDEV(原始数据_周度!F23:'原始数据_周度'!F178),"")</f>
        <v/>
      </c>
      <c r="D178" s="15">
        <f>IFERROR(-1*(原始数据_周度!E178-AVERAGE(原始数据_周度!E23:E178))/STDEV(原始数据_周度!E23:E178),"")</f>
        <v/>
      </c>
      <c r="E178" s="15">
        <f>""</f>
        <v/>
      </c>
      <c r="F178" s="15">
        <f>""</f>
        <v/>
      </c>
      <c r="G178" s="15">
        <f>IFERROR((原始数据_周度!I178-AVERAGE(原始数据_周度!I23:I178))/STDEV(原始数据_周度!I23:I178),"")</f>
        <v/>
      </c>
      <c r="H178" s="166">
        <f>IFERROR((原始数据_周度!J178-AVERAGE($J$2:J178))/STDEV($J$2:J178),"")</f>
        <v/>
      </c>
    </row>
    <row r="179">
      <c r="A179" s="14">
        <f>原始数据_周度!A179</f>
        <v/>
      </c>
      <c r="B179" s="15">
        <f>IFERROR((原始数据_周度!C179-AVERAGE(原始数据_周度!C24:C179))/STDEV(原始数据_周度!C24:C179),"")</f>
        <v/>
      </c>
      <c r="C179" s="15">
        <f>IFERROR((原始数据_周度!F179-AVERAGE(原始数据_周度!F24:'原始数据_周度'!F179))/STDEV(原始数据_周度!F24:'原始数据_周度'!F179),"")</f>
        <v/>
      </c>
      <c r="D179" s="15">
        <f>IFERROR(-1*(原始数据_周度!E179-AVERAGE(原始数据_周度!E24:E179))/STDEV(原始数据_周度!E24:E179),"")</f>
        <v/>
      </c>
      <c r="E179" s="15">
        <f>""</f>
        <v/>
      </c>
      <c r="F179" s="15">
        <f>""</f>
        <v/>
      </c>
      <c r="G179" s="15">
        <f>IFERROR((原始数据_周度!I179-AVERAGE(原始数据_周度!I24:I179))/STDEV(原始数据_周度!I24:I179),"")</f>
        <v/>
      </c>
      <c r="H179" s="166">
        <f>IFERROR((原始数据_周度!J179-AVERAGE($J$2:J179))/STDEV($J$2:J179),"")</f>
        <v/>
      </c>
    </row>
    <row r="180">
      <c r="A180" s="14">
        <f>原始数据_周度!A180</f>
        <v/>
      </c>
      <c r="B180" s="15">
        <f>IFERROR((原始数据_周度!C180-AVERAGE(原始数据_周度!C25:C180))/STDEV(原始数据_周度!C25:C180),"")</f>
        <v/>
      </c>
      <c r="C180" s="15">
        <f>IFERROR((原始数据_周度!F180-AVERAGE(原始数据_周度!F25:'原始数据_周度'!F180))/STDEV(原始数据_周度!F25:'原始数据_周度'!F180),"")</f>
        <v/>
      </c>
      <c r="D180" s="15">
        <f>IFERROR(-1*(原始数据_周度!E180-AVERAGE(原始数据_周度!E25:E180))/STDEV(原始数据_周度!E25:E180),"")</f>
        <v/>
      </c>
      <c r="E180" s="15">
        <f>""</f>
        <v/>
      </c>
      <c r="F180" s="15">
        <f>""</f>
        <v/>
      </c>
      <c r="G180" s="15">
        <f>IFERROR((原始数据_周度!I180-AVERAGE(原始数据_周度!I25:I180))/STDEV(原始数据_周度!I25:I180),"")</f>
        <v/>
      </c>
      <c r="H180" s="166">
        <f>IFERROR((原始数据_周度!J180-AVERAGE($J$2:J180))/STDEV($J$2:J180),"")</f>
        <v/>
      </c>
    </row>
    <row r="181">
      <c r="A181" s="14">
        <f>原始数据_周度!A181</f>
        <v/>
      </c>
      <c r="B181" s="15">
        <f>IFERROR((原始数据_周度!C181-AVERAGE(原始数据_周度!C26:C181))/STDEV(原始数据_周度!C26:C181),"")</f>
        <v/>
      </c>
      <c r="C181" s="15">
        <f>IFERROR((原始数据_周度!F181-AVERAGE(原始数据_周度!F26:'原始数据_周度'!F181))/STDEV(原始数据_周度!F26:'原始数据_周度'!F181),"")</f>
        <v/>
      </c>
      <c r="D181" s="15">
        <f>IFERROR(-1*(原始数据_周度!E181-AVERAGE(原始数据_周度!E26:E181))/STDEV(原始数据_周度!E26:E181),"")</f>
        <v/>
      </c>
      <c r="E181" s="15">
        <f>""</f>
        <v/>
      </c>
      <c r="F181" s="15">
        <f>""</f>
        <v/>
      </c>
      <c r="G181" s="15">
        <f>IFERROR((原始数据_周度!I181-AVERAGE(原始数据_周度!I26:I181))/STDEV(原始数据_周度!I26:I181),"")</f>
        <v/>
      </c>
      <c r="H181" s="166">
        <f>IFERROR((原始数据_周度!J181-AVERAGE($J$2:J181))/STDEV($J$2:J181),"")</f>
        <v/>
      </c>
    </row>
    <row r="182">
      <c r="A182" s="14">
        <f>原始数据_周度!A182</f>
        <v/>
      </c>
      <c r="B182" s="15">
        <f>IFERROR((原始数据_周度!C182-AVERAGE(原始数据_周度!C27:C182))/STDEV(原始数据_周度!C27:C182),"")</f>
        <v/>
      </c>
      <c r="C182" s="15">
        <f>IFERROR((原始数据_周度!F182-AVERAGE(原始数据_周度!F27:'原始数据_周度'!F182))/STDEV(原始数据_周度!F27:'原始数据_周度'!F182),"")</f>
        <v/>
      </c>
      <c r="D182" s="15">
        <f>IFERROR(-1*(原始数据_周度!E182-AVERAGE(原始数据_周度!E27:E182))/STDEV(原始数据_周度!E27:E182),"")</f>
        <v/>
      </c>
      <c r="E182" s="15">
        <f>""</f>
        <v/>
      </c>
      <c r="F182" s="15">
        <f>""</f>
        <v/>
      </c>
      <c r="G182" s="15">
        <f>IFERROR((原始数据_周度!I182-AVERAGE(原始数据_周度!I27:I182))/STDEV(原始数据_周度!I27:I182),"")</f>
        <v/>
      </c>
      <c r="H182" s="166">
        <f>IFERROR((原始数据_周度!J182-AVERAGE($J$2:J182))/STDEV($J$2:J182),"")</f>
        <v/>
      </c>
    </row>
    <row r="183">
      <c r="A183" s="14">
        <f>原始数据_周度!A183</f>
        <v/>
      </c>
      <c r="B183" s="15">
        <f>IFERROR((原始数据_周度!C183-AVERAGE(原始数据_周度!C28:C183))/STDEV(原始数据_周度!C28:C183),"")</f>
        <v/>
      </c>
      <c r="C183" s="15">
        <f>IFERROR((原始数据_周度!F183-AVERAGE(原始数据_周度!F28:'原始数据_周度'!F183))/STDEV(原始数据_周度!F28:'原始数据_周度'!F183),"")</f>
        <v/>
      </c>
      <c r="D183" s="15">
        <f>IFERROR(-1*(原始数据_周度!E183-AVERAGE(原始数据_周度!E28:E183))/STDEV(原始数据_周度!E28:E183),"")</f>
        <v/>
      </c>
      <c r="E183" s="15">
        <f>""</f>
        <v/>
      </c>
      <c r="F183" s="15">
        <f>""</f>
        <v/>
      </c>
      <c r="G183" s="15">
        <f>IFERROR((原始数据_周度!I183-AVERAGE(原始数据_周度!I28:I183))/STDEV(原始数据_周度!I28:I183),"")</f>
        <v/>
      </c>
      <c r="H183" s="166">
        <f>IFERROR((原始数据_周度!J183-AVERAGE($J$2:J183))/STDEV($J$2:J183),"")</f>
        <v/>
      </c>
    </row>
    <row r="184">
      <c r="A184" s="14">
        <f>原始数据_周度!A184</f>
        <v/>
      </c>
      <c r="B184" s="15">
        <f>IFERROR((原始数据_周度!C184-AVERAGE(原始数据_周度!C29:C184))/STDEV(原始数据_周度!C29:C184),"")</f>
        <v/>
      </c>
      <c r="C184" s="15">
        <f>IFERROR((原始数据_周度!F184-AVERAGE(原始数据_周度!F29:'原始数据_周度'!F184))/STDEV(原始数据_周度!F29:'原始数据_周度'!F184),"")</f>
        <v/>
      </c>
      <c r="D184" s="15">
        <f>IFERROR(-1*(原始数据_周度!E184-AVERAGE(原始数据_周度!E29:E184))/STDEV(原始数据_周度!E29:E184),"")</f>
        <v/>
      </c>
      <c r="E184" s="15">
        <f>""</f>
        <v/>
      </c>
      <c r="F184" s="15">
        <f>""</f>
        <v/>
      </c>
      <c r="G184" s="15">
        <f>IFERROR((原始数据_周度!I184-AVERAGE(原始数据_周度!I29:I184))/STDEV(原始数据_周度!I29:I184),"")</f>
        <v/>
      </c>
      <c r="H184" s="166">
        <f>IFERROR((原始数据_周度!J184-AVERAGE($J$2:J184))/STDEV($J$2:J184),"")</f>
        <v/>
      </c>
    </row>
    <row r="185">
      <c r="A185" s="14">
        <f>原始数据_周度!A185</f>
        <v/>
      </c>
      <c r="B185" s="15">
        <f>IFERROR((原始数据_周度!C185-AVERAGE(原始数据_周度!C30:C185))/STDEV(原始数据_周度!C30:C185),"")</f>
        <v/>
      </c>
      <c r="C185" s="15">
        <f>IFERROR((原始数据_周度!F185-AVERAGE(原始数据_周度!F30:'原始数据_周度'!F185))/STDEV(原始数据_周度!F30:'原始数据_周度'!F185),"")</f>
        <v/>
      </c>
      <c r="D185" s="15">
        <f>IFERROR(-1*(原始数据_周度!E185-AVERAGE(原始数据_周度!E30:E185))/STDEV(原始数据_周度!E30:E185),"")</f>
        <v/>
      </c>
      <c r="E185" s="15">
        <f>""</f>
        <v/>
      </c>
      <c r="F185" s="15">
        <f>""</f>
        <v/>
      </c>
      <c r="G185" s="15">
        <f>IFERROR((原始数据_周度!I185-AVERAGE(原始数据_周度!I30:I185))/STDEV(原始数据_周度!I30:I185),"")</f>
        <v/>
      </c>
      <c r="H185" s="166">
        <f>IFERROR((原始数据_周度!J185-AVERAGE($J$2:J185))/STDEV($J$2:J185),"")</f>
        <v/>
      </c>
    </row>
    <row r="186">
      <c r="A186" s="14">
        <f>原始数据_周度!A186</f>
        <v/>
      </c>
      <c r="B186" s="15">
        <f>IFERROR((原始数据_周度!C186-AVERAGE(原始数据_周度!C31:C186))/STDEV(原始数据_周度!C31:C186),"")</f>
        <v/>
      </c>
      <c r="C186" s="15">
        <f>IFERROR((原始数据_周度!F186-AVERAGE(原始数据_周度!F31:'原始数据_周度'!F186))/STDEV(原始数据_周度!F31:'原始数据_周度'!F186),"")</f>
        <v/>
      </c>
      <c r="D186" s="15">
        <f>IFERROR(-1*(原始数据_周度!E186-AVERAGE(原始数据_周度!E31:E186))/STDEV(原始数据_周度!E31:E186),"")</f>
        <v/>
      </c>
      <c r="E186" s="15">
        <f>""</f>
        <v/>
      </c>
      <c r="F186" s="15">
        <f>""</f>
        <v/>
      </c>
      <c r="G186" s="15">
        <f>IFERROR((原始数据_周度!I186-AVERAGE(原始数据_周度!I31:I186))/STDEV(原始数据_周度!I31:I186),"")</f>
        <v/>
      </c>
      <c r="H186" s="166">
        <f>IFERROR((原始数据_周度!J186-AVERAGE($J$2:J186))/STDEV($J$2:J186),"")</f>
        <v/>
      </c>
    </row>
    <row r="187">
      <c r="A187" s="14">
        <f>原始数据_周度!A187</f>
        <v/>
      </c>
      <c r="B187" s="15">
        <f>IFERROR((原始数据_周度!C187-AVERAGE(原始数据_周度!C32:C187))/STDEV(原始数据_周度!C32:C187),"")</f>
        <v/>
      </c>
      <c r="C187" s="15">
        <f>IFERROR((原始数据_周度!F187-AVERAGE(原始数据_周度!F32:'原始数据_周度'!F187))/STDEV(原始数据_周度!F32:'原始数据_周度'!F187),"")</f>
        <v/>
      </c>
      <c r="D187" s="15">
        <f>IFERROR(-1*(原始数据_周度!E187-AVERAGE(原始数据_周度!E32:E187))/STDEV(原始数据_周度!E32:E187),"")</f>
        <v/>
      </c>
      <c r="E187" s="15">
        <f>""</f>
        <v/>
      </c>
      <c r="F187" s="15">
        <f>""</f>
        <v/>
      </c>
      <c r="G187" s="15">
        <f>IFERROR((原始数据_周度!I187-AVERAGE(原始数据_周度!I32:I187))/STDEV(原始数据_周度!I32:I187),"")</f>
        <v/>
      </c>
      <c r="H187" s="166">
        <f>IFERROR((原始数据_周度!J187-AVERAGE($J$2:J187))/STDEV($J$2:J187),"")</f>
        <v/>
      </c>
    </row>
    <row r="188">
      <c r="A188" s="14">
        <f>原始数据_周度!A188</f>
        <v/>
      </c>
      <c r="B188" s="15">
        <f>IFERROR((原始数据_周度!C188-AVERAGE(原始数据_周度!C33:C188))/STDEV(原始数据_周度!C33:C188),"")</f>
        <v/>
      </c>
      <c r="C188" s="15">
        <f>IFERROR((原始数据_周度!F188-AVERAGE(原始数据_周度!F33:'原始数据_周度'!F188))/STDEV(原始数据_周度!F33:'原始数据_周度'!F188),"")</f>
        <v/>
      </c>
      <c r="D188" s="15">
        <f>IFERROR(-1*(原始数据_周度!E188-AVERAGE(原始数据_周度!E33:E188))/STDEV(原始数据_周度!E33:E188),"")</f>
        <v/>
      </c>
      <c r="E188" s="15">
        <f>""</f>
        <v/>
      </c>
      <c r="F188" s="15">
        <f>""</f>
        <v/>
      </c>
      <c r="G188" s="15">
        <f>IFERROR((原始数据_周度!I188-AVERAGE(原始数据_周度!I33:I188))/STDEV(原始数据_周度!I33:I188),"")</f>
        <v/>
      </c>
      <c r="H188" s="166">
        <f>IFERROR((原始数据_周度!J188-AVERAGE($J$2:J188))/STDEV($J$2:J188),"")</f>
        <v/>
      </c>
    </row>
    <row r="189">
      <c r="A189" s="14">
        <f>原始数据_周度!A189</f>
        <v/>
      </c>
      <c r="B189" s="15">
        <f>IFERROR((原始数据_周度!C189-AVERAGE(原始数据_周度!C34:C189))/STDEV(原始数据_周度!C34:C189),"")</f>
        <v/>
      </c>
      <c r="C189" s="15">
        <f>IFERROR((原始数据_周度!F189-AVERAGE(原始数据_周度!F34:'原始数据_周度'!F189))/STDEV(原始数据_周度!F34:'原始数据_周度'!F189),"")</f>
        <v/>
      </c>
      <c r="D189" s="15">
        <f>IFERROR(-1*(原始数据_周度!E189-AVERAGE(原始数据_周度!E34:E189))/STDEV(原始数据_周度!E34:E189),"")</f>
        <v/>
      </c>
      <c r="E189" s="15">
        <f>""</f>
        <v/>
      </c>
      <c r="F189" s="15">
        <f>""</f>
        <v/>
      </c>
      <c r="G189" s="15">
        <f>IFERROR((原始数据_周度!I189-AVERAGE(原始数据_周度!I34:I189))/STDEV(原始数据_周度!I34:I189),"")</f>
        <v/>
      </c>
      <c r="H189" s="166">
        <f>IFERROR((原始数据_周度!J189-AVERAGE($J$2:J189))/STDEV($J$2:J189),"")</f>
        <v/>
      </c>
    </row>
    <row r="190">
      <c r="A190" s="14">
        <f>原始数据_周度!A190</f>
        <v/>
      </c>
      <c r="B190" s="15">
        <f>IFERROR((原始数据_周度!C190-AVERAGE(原始数据_周度!C35:C190))/STDEV(原始数据_周度!C35:C190),"")</f>
        <v/>
      </c>
      <c r="C190" s="15">
        <f>IFERROR((原始数据_周度!F190-AVERAGE(原始数据_周度!F35:'原始数据_周度'!F190))/STDEV(原始数据_周度!F35:'原始数据_周度'!F190),"")</f>
        <v/>
      </c>
      <c r="D190" s="15">
        <f>IFERROR(-1*(原始数据_周度!E190-AVERAGE(原始数据_周度!E35:E190))/STDEV(原始数据_周度!E35:E190),"")</f>
        <v/>
      </c>
      <c r="E190" s="15">
        <f>""</f>
        <v/>
      </c>
      <c r="F190" s="15">
        <f>""</f>
        <v/>
      </c>
      <c r="G190" s="15">
        <f>IFERROR((原始数据_周度!I190-AVERAGE(原始数据_周度!I35:I190))/STDEV(原始数据_周度!I35:I190),"")</f>
        <v/>
      </c>
      <c r="H190" s="166">
        <f>IFERROR((原始数据_周度!J190-AVERAGE($J$2:J190))/STDEV($J$2:J190),"")</f>
        <v/>
      </c>
    </row>
    <row r="191">
      <c r="A191" s="14">
        <f>原始数据_周度!A191</f>
        <v/>
      </c>
      <c r="B191" s="15">
        <f>IFERROR((原始数据_周度!C191-AVERAGE(原始数据_周度!C36:C191))/STDEV(原始数据_周度!C36:C191),"")</f>
        <v/>
      </c>
      <c r="C191" s="15">
        <f>IFERROR((原始数据_周度!F191-AVERAGE(原始数据_周度!F36:'原始数据_周度'!F191))/STDEV(原始数据_周度!F36:'原始数据_周度'!F191),"")</f>
        <v/>
      </c>
      <c r="D191" s="15">
        <f>IFERROR(-1*(原始数据_周度!E191-AVERAGE(原始数据_周度!E36:E191))/STDEV(原始数据_周度!E36:E191),"")</f>
        <v/>
      </c>
      <c r="E191" s="15">
        <f>""</f>
        <v/>
      </c>
      <c r="F191" s="15">
        <f>""</f>
        <v/>
      </c>
      <c r="G191" s="15">
        <f>IFERROR((原始数据_周度!I191-AVERAGE(原始数据_周度!I36:I191))/STDEV(原始数据_周度!I36:I191),"")</f>
        <v/>
      </c>
      <c r="H191" s="166">
        <f>IFERROR((原始数据_周度!J191-AVERAGE($J$2:J191))/STDEV($J$2:J191),"")</f>
        <v/>
      </c>
    </row>
    <row r="192">
      <c r="A192" s="14">
        <f>原始数据_周度!A192</f>
        <v/>
      </c>
      <c r="B192" s="15">
        <f>IFERROR((原始数据_周度!C192-AVERAGE(原始数据_周度!C37:C192))/STDEV(原始数据_周度!C37:C192),"")</f>
        <v/>
      </c>
      <c r="C192" s="15">
        <f>IFERROR((原始数据_周度!F192-AVERAGE(原始数据_周度!F37:'原始数据_周度'!F192))/STDEV(原始数据_周度!F37:'原始数据_周度'!F192),"")</f>
        <v/>
      </c>
      <c r="D192" s="15">
        <f>IFERROR(-1*(原始数据_周度!E192-AVERAGE(原始数据_周度!E37:E192))/STDEV(原始数据_周度!E37:E192),"")</f>
        <v/>
      </c>
      <c r="E192" s="15">
        <f>""</f>
        <v/>
      </c>
      <c r="F192" s="15">
        <f>""</f>
        <v/>
      </c>
      <c r="G192" s="15">
        <f>IFERROR((原始数据_周度!I192-AVERAGE(原始数据_周度!I37:I192))/STDEV(原始数据_周度!I37:I192),"")</f>
        <v/>
      </c>
      <c r="H192" s="166">
        <f>IFERROR((原始数据_周度!J192-AVERAGE($J$2:J192))/STDEV($J$2:J192),"")</f>
        <v/>
      </c>
    </row>
    <row r="193">
      <c r="A193" s="14">
        <f>原始数据_周度!A193</f>
        <v/>
      </c>
      <c r="B193" s="15">
        <f>IFERROR((原始数据_周度!C193-AVERAGE(原始数据_周度!C38:C193))/STDEV(原始数据_周度!C38:C193),"")</f>
        <v/>
      </c>
      <c r="C193" s="15">
        <f>IFERROR((原始数据_周度!F193-AVERAGE(原始数据_周度!F38:'原始数据_周度'!F193))/STDEV(原始数据_周度!F38:'原始数据_周度'!F193),"")</f>
        <v/>
      </c>
      <c r="D193" s="15">
        <f>IFERROR(-1*(原始数据_周度!E193-AVERAGE(原始数据_周度!E38:E193))/STDEV(原始数据_周度!E38:E193),"")</f>
        <v/>
      </c>
      <c r="E193" s="15">
        <f>""</f>
        <v/>
      </c>
      <c r="F193" s="15">
        <f>""</f>
        <v/>
      </c>
      <c r="G193" s="15">
        <f>IFERROR((原始数据_周度!I193-AVERAGE(原始数据_周度!I38:I193))/STDEV(原始数据_周度!I38:I193),"")</f>
        <v/>
      </c>
      <c r="H193" s="166">
        <f>IFERROR((原始数据_周度!J193-AVERAGE($J$2:J193))/STDEV($J$2:J193),"")</f>
        <v/>
      </c>
    </row>
    <row r="194">
      <c r="A194" s="14">
        <f>原始数据_周度!A194</f>
        <v/>
      </c>
      <c r="B194" s="15">
        <f>IFERROR((原始数据_周度!C194-AVERAGE(原始数据_周度!C39:C194))/STDEV(原始数据_周度!C39:C194),"")</f>
        <v/>
      </c>
      <c r="C194" s="15">
        <f>IFERROR((原始数据_周度!F194-AVERAGE(原始数据_周度!F39:'原始数据_周度'!F194))/STDEV(原始数据_周度!F39:'原始数据_周度'!F194),"")</f>
        <v/>
      </c>
      <c r="D194" s="15">
        <f>IFERROR(-1*(原始数据_周度!E194-AVERAGE(原始数据_周度!E39:E194))/STDEV(原始数据_周度!E39:E194),"")</f>
        <v/>
      </c>
      <c r="E194" s="15">
        <f>""</f>
        <v/>
      </c>
      <c r="F194" s="15">
        <f>""</f>
        <v/>
      </c>
      <c r="G194" s="15">
        <f>IFERROR((原始数据_周度!I194-AVERAGE(原始数据_周度!I39:I194))/STDEV(原始数据_周度!I39:I194),"")</f>
        <v/>
      </c>
      <c r="H194" s="166">
        <f>IFERROR((原始数据_周度!J194-AVERAGE($J$2:J194))/STDEV($J$2:J194),"")</f>
        <v/>
      </c>
    </row>
    <row r="195">
      <c r="A195" s="14">
        <f>原始数据_周度!A195</f>
        <v/>
      </c>
      <c r="B195" s="15">
        <f>IFERROR((原始数据_周度!C195-AVERAGE(原始数据_周度!C40:C195))/STDEV(原始数据_周度!C40:C195),"")</f>
        <v/>
      </c>
      <c r="C195" s="15">
        <f>IFERROR((原始数据_周度!F195-AVERAGE(原始数据_周度!F40:'原始数据_周度'!F195))/STDEV(原始数据_周度!F40:'原始数据_周度'!F195),"")</f>
        <v/>
      </c>
      <c r="D195" s="15">
        <f>IFERROR(-1*(原始数据_周度!E195-AVERAGE(原始数据_周度!E40:E195))/STDEV(原始数据_周度!E40:E195),"")</f>
        <v/>
      </c>
      <c r="E195" s="15">
        <f>""</f>
        <v/>
      </c>
      <c r="F195" s="15">
        <f>""</f>
        <v/>
      </c>
      <c r="G195" s="15">
        <f>IFERROR((原始数据_周度!I195-AVERAGE(原始数据_周度!I40:I195))/STDEV(原始数据_周度!I40:I195),"")</f>
        <v/>
      </c>
      <c r="H195" s="166">
        <f>IFERROR((原始数据_周度!J195-AVERAGE($J$2:J195))/STDEV($J$2:J195),"")</f>
        <v/>
      </c>
    </row>
    <row r="196">
      <c r="A196" s="14">
        <f>原始数据_周度!A196</f>
        <v/>
      </c>
      <c r="B196" s="15">
        <f>IFERROR((原始数据_周度!C196-AVERAGE(原始数据_周度!C41:C196))/STDEV(原始数据_周度!C41:C196),"")</f>
        <v/>
      </c>
      <c r="C196" s="15">
        <f>IFERROR((原始数据_周度!F196-AVERAGE(原始数据_周度!F41:'原始数据_周度'!F196))/STDEV(原始数据_周度!F41:'原始数据_周度'!F196),"")</f>
        <v/>
      </c>
      <c r="D196" s="15">
        <f>IFERROR(-1*(原始数据_周度!E196-AVERAGE(原始数据_周度!E41:E196))/STDEV(原始数据_周度!E41:E196),"")</f>
        <v/>
      </c>
      <c r="E196" s="15">
        <f>""</f>
        <v/>
      </c>
      <c r="F196" s="15">
        <f>""</f>
        <v/>
      </c>
      <c r="G196" s="15">
        <f>IFERROR((原始数据_周度!I196-AVERAGE(原始数据_周度!I41:I196))/STDEV(原始数据_周度!I41:I196),"")</f>
        <v/>
      </c>
      <c r="H196" s="166">
        <f>IFERROR((原始数据_周度!J196-AVERAGE($J$2:J196))/STDEV($J$2:J196),"")</f>
        <v/>
      </c>
    </row>
    <row r="197">
      <c r="A197" s="14">
        <f>原始数据_周度!A197</f>
        <v/>
      </c>
      <c r="B197" s="15">
        <f>IFERROR((原始数据_周度!C197-AVERAGE(原始数据_周度!C42:C197))/STDEV(原始数据_周度!C42:C197),"")</f>
        <v/>
      </c>
      <c r="C197" s="15">
        <f>IFERROR((原始数据_周度!F197-AVERAGE(原始数据_周度!F42:'原始数据_周度'!F197))/STDEV(原始数据_周度!F42:'原始数据_周度'!F197),"")</f>
        <v/>
      </c>
      <c r="D197" s="15">
        <f>IFERROR(-1*(原始数据_周度!E197-AVERAGE(原始数据_周度!E42:E197))/STDEV(原始数据_周度!E42:E197),"")</f>
        <v/>
      </c>
      <c r="E197" s="15">
        <f>""</f>
        <v/>
      </c>
      <c r="F197" s="15">
        <f>""</f>
        <v/>
      </c>
      <c r="G197" s="15">
        <f>IFERROR((原始数据_周度!I197-AVERAGE(原始数据_周度!I42:I197))/STDEV(原始数据_周度!I42:I197),"")</f>
        <v/>
      </c>
      <c r="H197" s="166">
        <f>IFERROR((原始数据_周度!J197-AVERAGE($J$2:J197))/STDEV($J$2:J197),"")</f>
        <v/>
      </c>
    </row>
    <row r="198">
      <c r="A198" s="14">
        <f>原始数据_周度!A198</f>
        <v/>
      </c>
      <c r="B198" s="15">
        <f>IFERROR((原始数据_周度!C198-AVERAGE(原始数据_周度!C43:C198))/STDEV(原始数据_周度!C43:C198),"")</f>
        <v/>
      </c>
      <c r="C198" s="15">
        <f>IFERROR((原始数据_周度!F198-AVERAGE(原始数据_周度!F43:'原始数据_周度'!F198))/STDEV(原始数据_周度!F43:'原始数据_周度'!F198),"")</f>
        <v/>
      </c>
      <c r="D198" s="15">
        <f>IFERROR(-1*(原始数据_周度!E198-AVERAGE(原始数据_周度!E43:E198))/STDEV(原始数据_周度!E43:E198),"")</f>
        <v/>
      </c>
      <c r="E198" s="15">
        <f>""</f>
        <v/>
      </c>
      <c r="F198" s="15">
        <f>""</f>
        <v/>
      </c>
      <c r="G198" s="15">
        <f>IFERROR((原始数据_周度!I198-AVERAGE(原始数据_周度!I43:I198))/STDEV(原始数据_周度!I43:I198),"")</f>
        <v/>
      </c>
      <c r="H198" s="166">
        <f>IFERROR((原始数据_周度!J198-AVERAGE($J$2:J198))/STDEV($J$2:J198),"")</f>
        <v/>
      </c>
    </row>
    <row r="199">
      <c r="A199" s="14">
        <f>原始数据_周度!A199</f>
        <v/>
      </c>
      <c r="B199" s="15">
        <f>IFERROR((原始数据_周度!C199-AVERAGE(原始数据_周度!C44:C199))/STDEV(原始数据_周度!C44:C199),"")</f>
        <v/>
      </c>
      <c r="C199" s="15">
        <f>IFERROR((原始数据_周度!F199-AVERAGE(原始数据_周度!F44:'原始数据_周度'!F199))/STDEV(原始数据_周度!F44:'原始数据_周度'!F199),"")</f>
        <v/>
      </c>
      <c r="D199" s="15">
        <f>IFERROR(-1*(原始数据_周度!E199-AVERAGE(原始数据_周度!E44:E199))/STDEV(原始数据_周度!E44:E199),"")</f>
        <v/>
      </c>
      <c r="E199" s="15">
        <f>""</f>
        <v/>
      </c>
      <c r="F199" s="15">
        <f>""</f>
        <v/>
      </c>
      <c r="G199" s="15">
        <f>IFERROR((原始数据_周度!I199-AVERAGE(原始数据_周度!I44:I199))/STDEV(原始数据_周度!I44:I199),"")</f>
        <v/>
      </c>
      <c r="H199" s="166">
        <f>IFERROR((原始数据_周度!J199-AVERAGE($J$2:J199))/STDEV($J$2:J199),"")</f>
        <v/>
      </c>
    </row>
    <row r="200">
      <c r="A200" s="14">
        <f>原始数据_周度!A200</f>
        <v/>
      </c>
      <c r="B200" s="15">
        <f>IFERROR((原始数据_周度!C200-AVERAGE(原始数据_周度!C45:C200))/STDEV(原始数据_周度!C45:C200),"")</f>
        <v/>
      </c>
      <c r="C200" s="15">
        <f>IFERROR((原始数据_周度!F200-AVERAGE(原始数据_周度!F45:'原始数据_周度'!F200))/STDEV(原始数据_周度!F45:'原始数据_周度'!F200),"")</f>
        <v/>
      </c>
      <c r="D200" s="15">
        <f>IFERROR(-1*(原始数据_周度!E200-AVERAGE(原始数据_周度!E45:E200))/STDEV(原始数据_周度!E45:E200),"")</f>
        <v/>
      </c>
      <c r="E200" s="15">
        <f>""</f>
        <v/>
      </c>
      <c r="F200" s="15">
        <f>""</f>
        <v/>
      </c>
      <c r="G200" s="15">
        <f>IFERROR((原始数据_周度!I200-AVERAGE(原始数据_周度!I45:I200))/STDEV(原始数据_周度!I45:I200),"")</f>
        <v/>
      </c>
      <c r="H200" s="166">
        <f>IFERROR((原始数据_周度!J200-AVERAGE($J$2:J200))/STDEV($J$2:J200),"")</f>
        <v/>
      </c>
    </row>
    <row r="201">
      <c r="A201" s="14">
        <f>原始数据_周度!A201</f>
        <v/>
      </c>
      <c r="B201" s="15">
        <f>IFERROR((原始数据_周度!C201-AVERAGE(原始数据_周度!C46:C201))/STDEV(原始数据_周度!C46:C201),"")</f>
        <v/>
      </c>
      <c r="C201" s="15">
        <f>IFERROR((原始数据_周度!F201-AVERAGE(原始数据_周度!F46:'原始数据_周度'!F201))/STDEV(原始数据_周度!F46:'原始数据_周度'!F201),"")</f>
        <v/>
      </c>
      <c r="D201" s="15">
        <f>IFERROR(-1*(原始数据_周度!E201-AVERAGE(原始数据_周度!E46:E201))/STDEV(原始数据_周度!E46:E201),"")</f>
        <v/>
      </c>
      <c r="E201" s="15">
        <f>""</f>
        <v/>
      </c>
      <c r="F201" s="15">
        <f>""</f>
        <v/>
      </c>
      <c r="G201" s="15">
        <f>IFERROR((原始数据_周度!I201-AVERAGE(原始数据_周度!I46:I201))/STDEV(原始数据_周度!I46:I201),"")</f>
        <v/>
      </c>
      <c r="H201" s="166">
        <f>IFERROR((原始数据_周度!J201-AVERAGE($J$2:J201))/STDEV($J$2:J201),"")</f>
        <v/>
      </c>
    </row>
    <row r="202">
      <c r="A202" s="14">
        <f>原始数据_周度!A202</f>
        <v/>
      </c>
      <c r="B202" s="15">
        <f>IFERROR((原始数据_周度!C202-AVERAGE(原始数据_周度!C47:C202))/STDEV(原始数据_周度!C47:C202),"")</f>
        <v/>
      </c>
      <c r="C202" s="15">
        <f>IFERROR((原始数据_周度!F202-AVERAGE(原始数据_周度!F47:'原始数据_周度'!F202))/STDEV(原始数据_周度!F47:'原始数据_周度'!F202),"")</f>
        <v/>
      </c>
      <c r="D202" s="15">
        <f>IFERROR(-1*(原始数据_周度!E202-AVERAGE(原始数据_周度!E47:E202))/STDEV(原始数据_周度!E47:E202),"")</f>
        <v/>
      </c>
      <c r="E202" s="15">
        <f>""</f>
        <v/>
      </c>
      <c r="F202" s="15">
        <f>""</f>
        <v/>
      </c>
      <c r="G202" s="15">
        <f>IFERROR((原始数据_周度!I202-AVERAGE(原始数据_周度!I47:I202))/STDEV(原始数据_周度!I47:I202),"")</f>
        <v/>
      </c>
      <c r="H202" s="166">
        <f>IFERROR((原始数据_周度!J202-AVERAGE($J$2:J202))/STDEV($J$2:J202),"")</f>
        <v/>
      </c>
    </row>
    <row r="203">
      <c r="A203" s="14">
        <f>原始数据_周度!A203</f>
        <v/>
      </c>
      <c r="B203" s="15">
        <f>IFERROR((原始数据_周度!C203-AVERAGE(原始数据_周度!C48:C203))/STDEV(原始数据_周度!C48:C203),"")</f>
        <v/>
      </c>
      <c r="C203" s="15">
        <f>IFERROR((原始数据_周度!F203-AVERAGE(原始数据_周度!F48:'原始数据_周度'!F203))/STDEV(原始数据_周度!F48:'原始数据_周度'!F203),"")</f>
        <v/>
      </c>
      <c r="D203" s="15">
        <f>IFERROR(-1*(原始数据_周度!E203-AVERAGE(原始数据_周度!E48:E203))/STDEV(原始数据_周度!E48:E203),"")</f>
        <v/>
      </c>
      <c r="E203" s="15">
        <f>""</f>
        <v/>
      </c>
      <c r="F203" s="15">
        <f>""</f>
        <v/>
      </c>
      <c r="G203" s="15">
        <f>IFERROR((原始数据_周度!I203-AVERAGE(原始数据_周度!I48:I203))/STDEV(原始数据_周度!I48:I203),"")</f>
        <v/>
      </c>
      <c r="H203" s="166">
        <f>IFERROR((原始数据_周度!J203-AVERAGE($J$2:J203))/STDEV($J$2:J203),"")</f>
        <v/>
      </c>
    </row>
    <row r="204">
      <c r="A204" s="14">
        <f>原始数据_周度!A204</f>
        <v/>
      </c>
      <c r="B204" s="15">
        <f>IFERROR((原始数据_周度!C204-AVERAGE(原始数据_周度!C49:C204))/STDEV(原始数据_周度!C49:C204),"")</f>
        <v/>
      </c>
      <c r="C204" s="15">
        <f>IFERROR((原始数据_周度!F204-AVERAGE(原始数据_周度!F49:'原始数据_周度'!F204))/STDEV(原始数据_周度!F49:'原始数据_周度'!F204),"")</f>
        <v/>
      </c>
      <c r="D204" s="15">
        <f>IFERROR(-1*(原始数据_周度!E204-AVERAGE(原始数据_周度!E49:E204))/STDEV(原始数据_周度!E49:E204),"")</f>
        <v/>
      </c>
      <c r="E204" s="15">
        <f>""</f>
        <v/>
      </c>
      <c r="F204" s="15">
        <f>""</f>
        <v/>
      </c>
      <c r="G204" s="15">
        <f>IFERROR((原始数据_周度!I204-AVERAGE(原始数据_周度!I49:I204))/STDEV(原始数据_周度!I49:I204),"")</f>
        <v/>
      </c>
      <c r="H204" s="166">
        <f>IFERROR((原始数据_周度!J204-AVERAGE($J$2:J204))/STDEV($J$2:J204),"")</f>
        <v/>
      </c>
    </row>
    <row r="205">
      <c r="A205" s="14">
        <f>原始数据_周度!A205</f>
        <v/>
      </c>
      <c r="B205" s="15">
        <f>IFERROR((原始数据_周度!C205-AVERAGE(原始数据_周度!C50:C205))/STDEV(原始数据_周度!C50:C205),"")</f>
        <v/>
      </c>
      <c r="C205" s="15">
        <f>IFERROR((原始数据_周度!F205-AVERAGE(原始数据_周度!F50:'原始数据_周度'!F205))/STDEV(原始数据_周度!F50:'原始数据_周度'!F205),"")</f>
        <v/>
      </c>
      <c r="D205" s="15">
        <f>IFERROR(-1*(原始数据_周度!E205-AVERAGE(原始数据_周度!E50:E205))/STDEV(原始数据_周度!E50:E205),"")</f>
        <v/>
      </c>
      <c r="E205" s="15">
        <f>""</f>
        <v/>
      </c>
      <c r="F205" s="15">
        <f>""</f>
        <v/>
      </c>
      <c r="G205" s="15">
        <f>IFERROR((原始数据_周度!I205-AVERAGE(原始数据_周度!I50:I205))/STDEV(原始数据_周度!I50:I205),"")</f>
        <v/>
      </c>
      <c r="H205" s="166">
        <f>IFERROR((原始数据_周度!J205-AVERAGE($J$2:J205))/STDEV($J$2:J205),"")</f>
        <v/>
      </c>
    </row>
    <row r="206">
      <c r="A206" s="14">
        <f>原始数据_周度!A206</f>
        <v/>
      </c>
      <c r="B206" s="15">
        <f>IFERROR((原始数据_周度!C206-AVERAGE(原始数据_周度!C51:C206))/STDEV(原始数据_周度!C51:C206),"")</f>
        <v/>
      </c>
      <c r="C206" s="15">
        <f>IFERROR((原始数据_周度!F206-AVERAGE(原始数据_周度!F51:'原始数据_周度'!F206))/STDEV(原始数据_周度!F51:'原始数据_周度'!F206),"")</f>
        <v/>
      </c>
      <c r="D206" s="15">
        <f>IFERROR(-1*(原始数据_周度!E206-AVERAGE(原始数据_周度!E51:E206))/STDEV(原始数据_周度!E51:E206),"")</f>
        <v/>
      </c>
      <c r="E206" s="15">
        <f>""</f>
        <v/>
      </c>
      <c r="F206" s="15">
        <f>""</f>
        <v/>
      </c>
      <c r="G206" s="15">
        <f>IFERROR((原始数据_周度!I206-AVERAGE(原始数据_周度!I51:I206))/STDEV(原始数据_周度!I51:I206),"")</f>
        <v/>
      </c>
      <c r="H206" s="166">
        <f>IFERROR((原始数据_周度!J206-AVERAGE($J$2:J206))/STDEV($J$2:J206),"")</f>
        <v/>
      </c>
    </row>
    <row r="207">
      <c r="A207" s="14">
        <f>原始数据_周度!A207</f>
        <v/>
      </c>
      <c r="B207" s="15">
        <f>IFERROR((原始数据_周度!C207-AVERAGE(原始数据_周度!C52:C207))/STDEV(原始数据_周度!C52:C207),"")</f>
        <v/>
      </c>
      <c r="C207" s="15">
        <f>IFERROR((原始数据_周度!F207-AVERAGE(原始数据_周度!F52:'原始数据_周度'!F207))/STDEV(原始数据_周度!F52:'原始数据_周度'!F207),"")</f>
        <v/>
      </c>
      <c r="D207" s="15">
        <f>IFERROR(-1*(原始数据_周度!E207-AVERAGE(原始数据_周度!E52:E207))/STDEV(原始数据_周度!E52:E207),"")</f>
        <v/>
      </c>
      <c r="E207" s="15">
        <f>""</f>
        <v/>
      </c>
      <c r="F207" s="15">
        <f>""</f>
        <v/>
      </c>
      <c r="G207" s="15">
        <f>IFERROR((原始数据_周度!I207-AVERAGE(原始数据_周度!I52:I207))/STDEV(原始数据_周度!I52:I207),"")</f>
        <v/>
      </c>
      <c r="H207" s="166">
        <f>IFERROR((原始数据_周度!J207-AVERAGE($J$2:J207))/STDEV($J$2:J207),"")</f>
        <v/>
      </c>
    </row>
    <row r="208">
      <c r="A208" s="14">
        <f>原始数据_周度!A208</f>
        <v/>
      </c>
      <c r="B208" s="15">
        <f>IFERROR((原始数据_周度!C208-AVERAGE(原始数据_周度!C53:C208))/STDEV(原始数据_周度!C53:C208),"")</f>
        <v/>
      </c>
      <c r="C208" s="15">
        <f>IFERROR((原始数据_周度!F208-AVERAGE(原始数据_周度!F53:'原始数据_周度'!F208))/STDEV(原始数据_周度!F53:'原始数据_周度'!F208),"")</f>
        <v/>
      </c>
      <c r="D208" s="15">
        <f>IFERROR(-1*(原始数据_周度!E208-AVERAGE(原始数据_周度!E53:E208))/STDEV(原始数据_周度!E53:E208),"")</f>
        <v/>
      </c>
      <c r="E208" s="15">
        <f>IFERROR(-1*(原始数据_周度!G208-AVERAGE(原始数据_周度!G53:G208))/STDEV(原始数据_周度!G53:G208),"")</f>
        <v/>
      </c>
      <c r="F208" s="15">
        <f>""</f>
        <v/>
      </c>
      <c r="G208" s="15">
        <f>IFERROR((原始数据_周度!I208-AVERAGE(原始数据_周度!I53:I208))/STDEV(原始数据_周度!I53:I208),"")</f>
        <v/>
      </c>
      <c r="H208" s="166">
        <f>IFERROR((原始数据_周度!J208-AVERAGE($J$2:J208))/STDEV($J$2:J208),"")</f>
        <v/>
      </c>
    </row>
    <row r="209">
      <c r="A209" s="14">
        <f>原始数据_周度!A209</f>
        <v/>
      </c>
      <c r="B209" s="15">
        <f>IFERROR((原始数据_周度!C209-AVERAGE(原始数据_周度!C54:C209))/STDEV(原始数据_周度!C54:C209),"")</f>
        <v/>
      </c>
      <c r="C209" s="15">
        <f>IFERROR((原始数据_周度!F209-AVERAGE(原始数据_周度!F54:'原始数据_周度'!F209))/STDEV(原始数据_周度!F54:'原始数据_周度'!F209),"")</f>
        <v/>
      </c>
      <c r="D209" s="15">
        <f>IFERROR(-1*(原始数据_周度!E209-AVERAGE(原始数据_周度!E54:E209))/STDEV(原始数据_周度!E54:E209),"")</f>
        <v/>
      </c>
      <c r="E209" s="15">
        <f>IFERROR(-1*(原始数据_周度!G209-AVERAGE(原始数据_周度!G54:G209))/STDEV(原始数据_周度!G54:G209),"")</f>
        <v/>
      </c>
      <c r="F209" s="15">
        <f>""</f>
        <v/>
      </c>
      <c r="G209" s="15">
        <f>IFERROR((原始数据_周度!I209-AVERAGE(原始数据_周度!I54:I209))/STDEV(原始数据_周度!I54:I209),"")</f>
        <v/>
      </c>
      <c r="H209" s="166">
        <f>IFERROR((原始数据_周度!J209-AVERAGE($J$2:J209))/STDEV($J$2:J209),"")</f>
        <v/>
      </c>
    </row>
    <row r="210">
      <c r="A210" s="14">
        <f>原始数据_周度!A210</f>
        <v/>
      </c>
      <c r="B210" s="15">
        <f>IFERROR((原始数据_周度!C210-AVERAGE(原始数据_周度!C55:C210))/STDEV(原始数据_周度!C55:C210),"")</f>
        <v/>
      </c>
      <c r="C210" s="15">
        <f>IFERROR((原始数据_周度!F210-AVERAGE(原始数据_周度!F55:'原始数据_周度'!F210))/STDEV(原始数据_周度!F55:'原始数据_周度'!F210),"")</f>
        <v/>
      </c>
      <c r="D210" s="15">
        <f>IFERROR(-1*(原始数据_周度!E210-AVERAGE(原始数据_周度!E55:E210))/STDEV(原始数据_周度!E55:E210),"")</f>
        <v/>
      </c>
      <c r="E210" s="15">
        <f>IFERROR(-1*(原始数据_周度!G210-AVERAGE(原始数据_周度!G55:G210))/STDEV(原始数据_周度!G55:G210),"")</f>
        <v/>
      </c>
      <c r="F210" s="15">
        <f>IFERROR(-1*(原始数据_周度!H210-AVERAGE(原始数据_周度!H55:H210))/STDEV(原始数据_周度!H55:H210),"")</f>
        <v/>
      </c>
      <c r="G210" s="15">
        <f>IFERROR((原始数据_周度!I210-AVERAGE(原始数据_周度!I55:I210))/STDEV(原始数据_周度!I55:I210),"")</f>
        <v/>
      </c>
      <c r="H210" s="166">
        <f>IFERROR((原始数据_周度!J210-AVERAGE($J$2:J210))/STDEV($J$2:J210),"")</f>
        <v/>
      </c>
    </row>
    <row r="211">
      <c r="A211" s="14">
        <f>原始数据_周度!A211</f>
        <v/>
      </c>
      <c r="B211" s="15">
        <f>IFERROR((原始数据_周度!C211-AVERAGE(原始数据_周度!C56:C211))/STDEV(原始数据_周度!C56:C211),"")</f>
        <v/>
      </c>
      <c r="C211" s="15">
        <f>IFERROR((原始数据_周度!F211-AVERAGE(原始数据_周度!F56:'原始数据_周度'!F211))/STDEV(原始数据_周度!F56:'原始数据_周度'!F211),"")</f>
        <v/>
      </c>
      <c r="D211" s="15">
        <f>IFERROR(-1*(原始数据_周度!E211-AVERAGE(原始数据_周度!E56:E211))/STDEV(原始数据_周度!E56:E211),"")</f>
        <v/>
      </c>
      <c r="E211" s="15">
        <f>IFERROR(-1*(原始数据_周度!G211-AVERAGE(原始数据_周度!G56:G211))/STDEV(原始数据_周度!G56:G211),"")</f>
        <v/>
      </c>
      <c r="F211" s="15">
        <f>IFERROR(-1*(原始数据_周度!H211-AVERAGE(原始数据_周度!H56:H211))/STDEV(原始数据_周度!H56:H211),"")</f>
        <v/>
      </c>
      <c r="G211" s="15">
        <f>IFERROR((原始数据_周度!I211-AVERAGE(原始数据_周度!I56:I211))/STDEV(原始数据_周度!I56:I211),"")</f>
        <v/>
      </c>
      <c r="H211" s="166">
        <f>IFERROR((原始数据_周度!J211-AVERAGE($J$2:J211))/STDEV($J$2:J211),"")</f>
        <v/>
      </c>
    </row>
    <row r="212">
      <c r="A212" s="14">
        <f>原始数据_周度!A212</f>
        <v/>
      </c>
      <c r="B212" s="15">
        <f>IFERROR((原始数据_周度!C212-AVERAGE(原始数据_周度!C57:C212))/STDEV(原始数据_周度!C57:C212),"")</f>
        <v/>
      </c>
      <c r="C212" s="15">
        <f>IFERROR((原始数据_周度!F212-AVERAGE(原始数据_周度!F57:'原始数据_周度'!F212))/STDEV(原始数据_周度!F57:'原始数据_周度'!F212),"")</f>
        <v/>
      </c>
      <c r="D212" s="15">
        <f>IFERROR(-1*(原始数据_周度!E212-AVERAGE(原始数据_周度!E57:E212))/STDEV(原始数据_周度!E57:E212),"")</f>
        <v/>
      </c>
      <c r="E212" s="15">
        <f>IFERROR(-1*(原始数据_周度!G212-AVERAGE(原始数据_周度!G57:G212))/STDEV(原始数据_周度!G57:G212),"")</f>
        <v/>
      </c>
      <c r="F212" s="15">
        <f>IFERROR(-1*(原始数据_周度!H212-AVERAGE(原始数据_周度!H57:H212))/STDEV(原始数据_周度!H57:H212),"")</f>
        <v/>
      </c>
      <c r="G212" s="15">
        <f>IFERROR((原始数据_周度!I212-AVERAGE(原始数据_周度!I57:I212))/STDEV(原始数据_周度!I57:I212),"")</f>
        <v/>
      </c>
      <c r="H212" s="166">
        <f>IFERROR((原始数据_周度!J212-AVERAGE($J$2:J212))/STDEV($J$2:J212),"")</f>
        <v/>
      </c>
    </row>
    <row r="213">
      <c r="A213" s="14">
        <f>原始数据_周度!A213</f>
        <v/>
      </c>
      <c r="B213" s="15">
        <f>IFERROR((原始数据_周度!C213-AVERAGE(原始数据_周度!C58:C213))/STDEV(原始数据_周度!C58:C213),"")</f>
        <v/>
      </c>
      <c r="C213" s="15">
        <f>IFERROR((原始数据_周度!F213-AVERAGE(原始数据_周度!F58:'原始数据_周度'!F213))/STDEV(原始数据_周度!F58:'原始数据_周度'!F213),"")</f>
        <v/>
      </c>
      <c r="D213" s="15">
        <f>IFERROR(-1*(原始数据_周度!E213-AVERAGE(原始数据_周度!E58:E213))/STDEV(原始数据_周度!E58:E213),"")</f>
        <v/>
      </c>
      <c r="E213" s="15">
        <f>IFERROR(-1*(原始数据_周度!G213-AVERAGE(原始数据_周度!G58:G213))/STDEV(原始数据_周度!G58:G213),"")</f>
        <v/>
      </c>
      <c r="F213" s="15">
        <f>IFERROR(-1*(原始数据_周度!H213-AVERAGE(原始数据_周度!H58:H213))/STDEV(原始数据_周度!H58:H213),"")</f>
        <v/>
      </c>
      <c r="G213" s="15">
        <f>IFERROR((原始数据_周度!I213-AVERAGE(原始数据_周度!I58:I213))/STDEV(原始数据_周度!I58:I213),"")</f>
        <v/>
      </c>
      <c r="H213" s="166">
        <f>IFERROR((原始数据_周度!J213-AVERAGE($J$2:J213))/STDEV($J$2:J213),"")</f>
        <v/>
      </c>
    </row>
    <row r="214">
      <c r="A214" s="14">
        <f>原始数据_周度!A214</f>
        <v/>
      </c>
      <c r="B214" s="15">
        <f>IFERROR((原始数据_周度!C214-AVERAGE(原始数据_周度!C59:C214))/STDEV(原始数据_周度!C59:C214),"")</f>
        <v/>
      </c>
      <c r="C214" s="15">
        <f>IFERROR((原始数据_周度!F214-AVERAGE(原始数据_周度!F59:'原始数据_周度'!F214))/STDEV(原始数据_周度!F59:'原始数据_周度'!F214),"")</f>
        <v/>
      </c>
      <c r="D214" s="15">
        <f>IFERROR(-1*(原始数据_周度!E214-AVERAGE(原始数据_周度!E59:E214))/STDEV(原始数据_周度!E59:E214),"")</f>
        <v/>
      </c>
      <c r="E214" s="15">
        <f>IFERROR(-1*(原始数据_周度!G214-AVERAGE(原始数据_周度!G59:G214))/STDEV(原始数据_周度!G59:G214),"")</f>
        <v/>
      </c>
      <c r="F214" s="15">
        <f>IFERROR(-1*(原始数据_周度!H214-AVERAGE(原始数据_周度!H59:H214))/STDEV(原始数据_周度!H59:H214),"")</f>
        <v/>
      </c>
      <c r="G214" s="15">
        <f>IFERROR((原始数据_周度!I214-AVERAGE(原始数据_周度!I59:I214))/STDEV(原始数据_周度!I59:I214),"")</f>
        <v/>
      </c>
      <c r="H214" s="166">
        <f>IFERROR((原始数据_周度!J214-AVERAGE($J$2:J214))/STDEV($J$2:J214),"")</f>
        <v/>
      </c>
    </row>
    <row r="215">
      <c r="A215" s="14">
        <f>原始数据_周度!A215</f>
        <v/>
      </c>
      <c r="B215" s="15">
        <f>IFERROR((原始数据_周度!C215-AVERAGE(原始数据_周度!C60:C215))/STDEV(原始数据_周度!C60:C215),"")</f>
        <v/>
      </c>
      <c r="C215" s="15">
        <f>IFERROR((原始数据_周度!F215-AVERAGE(原始数据_周度!F60:'原始数据_周度'!F215))/STDEV(原始数据_周度!F60:'原始数据_周度'!F215),"")</f>
        <v/>
      </c>
      <c r="D215" s="15">
        <f>IFERROR(-1*(原始数据_周度!E215-AVERAGE(原始数据_周度!E60:E215))/STDEV(原始数据_周度!E60:E215),"")</f>
        <v/>
      </c>
      <c r="E215" s="15">
        <f>IFERROR(-1*(原始数据_周度!G215-AVERAGE(原始数据_周度!G60:G215))/STDEV(原始数据_周度!G60:G215),"")</f>
        <v/>
      </c>
      <c r="F215" s="15">
        <f>IFERROR(-1*(原始数据_周度!H215-AVERAGE(原始数据_周度!H60:H215))/STDEV(原始数据_周度!H60:H215),"")</f>
        <v/>
      </c>
      <c r="G215" s="15">
        <f>IFERROR((原始数据_周度!I215-AVERAGE(原始数据_周度!I60:I215))/STDEV(原始数据_周度!I60:I215),"")</f>
        <v/>
      </c>
      <c r="H215" s="166">
        <f>IFERROR((原始数据_周度!J215-AVERAGE($J$2:J215))/STDEV($J$2:J215),"")</f>
        <v/>
      </c>
    </row>
    <row r="216">
      <c r="A216" s="14">
        <f>原始数据_周度!A216</f>
        <v/>
      </c>
      <c r="B216" s="15">
        <f>IFERROR((原始数据_周度!C216-AVERAGE(原始数据_周度!C61:C216))/STDEV(原始数据_周度!C61:C216),"")</f>
        <v/>
      </c>
      <c r="C216" s="15">
        <f>IFERROR((原始数据_周度!F216-AVERAGE(原始数据_周度!F61:'原始数据_周度'!F216))/STDEV(原始数据_周度!F61:'原始数据_周度'!F216),"")</f>
        <v/>
      </c>
      <c r="D216" s="15">
        <f>IFERROR(-1*(原始数据_周度!E216-AVERAGE(原始数据_周度!E61:E216))/STDEV(原始数据_周度!E61:E216),"")</f>
        <v/>
      </c>
      <c r="E216" s="15">
        <f>IFERROR(-1*(原始数据_周度!G216-AVERAGE(原始数据_周度!G61:G216))/STDEV(原始数据_周度!G61:G216),"")</f>
        <v/>
      </c>
      <c r="F216" s="15">
        <f>IFERROR(-1*(原始数据_周度!H216-AVERAGE(原始数据_周度!H61:H216))/STDEV(原始数据_周度!H61:H216),"")</f>
        <v/>
      </c>
      <c r="G216" s="15">
        <f>IFERROR((原始数据_周度!I216-AVERAGE(原始数据_周度!I61:I216))/STDEV(原始数据_周度!I61:I216),"")</f>
        <v/>
      </c>
      <c r="H216" s="166">
        <f>IFERROR((原始数据_周度!J216-AVERAGE($J$2:J216))/STDEV($J$2:J216),"")</f>
        <v/>
      </c>
    </row>
    <row r="217">
      <c r="A217" s="14">
        <f>原始数据_周度!A217</f>
        <v/>
      </c>
      <c r="B217" s="15">
        <f>IFERROR((原始数据_周度!C217-AVERAGE(原始数据_周度!C62:C217))/STDEV(原始数据_周度!C62:C217),"")</f>
        <v/>
      </c>
      <c r="C217" s="15">
        <f>IFERROR((原始数据_周度!F217-AVERAGE(原始数据_周度!F62:'原始数据_周度'!F217))/STDEV(原始数据_周度!F62:'原始数据_周度'!F217),"")</f>
        <v/>
      </c>
      <c r="D217" s="15">
        <f>IFERROR(-1*(原始数据_周度!E217-AVERAGE(原始数据_周度!E62:E217))/STDEV(原始数据_周度!E62:E217),"")</f>
        <v/>
      </c>
      <c r="E217" s="15">
        <f>IFERROR(-1*(原始数据_周度!G217-AVERAGE(原始数据_周度!G62:G217))/STDEV(原始数据_周度!G62:G217),"")</f>
        <v/>
      </c>
      <c r="F217" s="15">
        <f>IFERROR(-1*(原始数据_周度!H217-AVERAGE(原始数据_周度!H62:H217))/STDEV(原始数据_周度!H62:H217),"")</f>
        <v/>
      </c>
      <c r="G217" s="15">
        <f>IFERROR((原始数据_周度!I217-AVERAGE(原始数据_周度!I62:I217))/STDEV(原始数据_周度!I62:I217),"")</f>
        <v/>
      </c>
      <c r="H217" s="166">
        <f>IFERROR((原始数据_周度!J217-AVERAGE($J$2:J217))/STDEV($J$2:J217),"")</f>
        <v/>
      </c>
    </row>
    <row r="218">
      <c r="A218" s="14">
        <f>原始数据_周度!A218</f>
        <v/>
      </c>
      <c r="B218" s="15">
        <f>IFERROR((原始数据_周度!C218-AVERAGE(原始数据_周度!C63:C218))/STDEV(原始数据_周度!C63:C218),"")</f>
        <v/>
      </c>
      <c r="C218" s="15">
        <f>IFERROR((原始数据_周度!F218-AVERAGE(原始数据_周度!F63:'原始数据_周度'!F218))/STDEV(原始数据_周度!F63:'原始数据_周度'!F218),"")</f>
        <v/>
      </c>
      <c r="D218" s="15">
        <f>IFERROR(-1*(原始数据_周度!E218-AVERAGE(原始数据_周度!E63:E218))/STDEV(原始数据_周度!E63:E218),"")</f>
        <v/>
      </c>
      <c r="E218" s="15">
        <f>IFERROR(-1*(原始数据_周度!G218-AVERAGE(原始数据_周度!G63:G218))/STDEV(原始数据_周度!G63:G218),"")</f>
        <v/>
      </c>
      <c r="F218" s="15">
        <f>IFERROR(-1*(原始数据_周度!H218-AVERAGE(原始数据_周度!H63:H218))/STDEV(原始数据_周度!H63:H218),"")</f>
        <v/>
      </c>
      <c r="G218" s="15">
        <f>IFERROR((原始数据_周度!I218-AVERAGE(原始数据_周度!I63:I218))/STDEV(原始数据_周度!I63:I218),"")</f>
        <v/>
      </c>
      <c r="H218" s="166">
        <f>IFERROR((原始数据_周度!J218-AVERAGE($J$2:J218))/STDEV($J$2:J218),"")</f>
        <v/>
      </c>
    </row>
    <row r="219">
      <c r="A219" s="14">
        <f>原始数据_周度!A219</f>
        <v/>
      </c>
      <c r="B219" s="15">
        <f>IFERROR((原始数据_周度!C219-AVERAGE(原始数据_周度!C64:C219))/STDEV(原始数据_周度!C64:C219),"")</f>
        <v/>
      </c>
      <c r="C219" s="15">
        <f>IFERROR((原始数据_周度!F219-AVERAGE(原始数据_周度!F64:'原始数据_周度'!F219))/STDEV(原始数据_周度!F64:'原始数据_周度'!F219),"")</f>
        <v/>
      </c>
      <c r="D219" s="15">
        <f>IFERROR(-1*(原始数据_周度!E219-AVERAGE(原始数据_周度!E64:E219))/STDEV(原始数据_周度!E64:E219),"")</f>
        <v/>
      </c>
      <c r="E219" s="15">
        <f>IFERROR(-1*(原始数据_周度!G219-AVERAGE(原始数据_周度!G64:G219))/STDEV(原始数据_周度!G64:G219),"")</f>
        <v/>
      </c>
      <c r="F219" s="15">
        <f>IFERROR(-1*(原始数据_周度!H219-AVERAGE(原始数据_周度!H64:H219))/STDEV(原始数据_周度!H64:H219),"")</f>
        <v/>
      </c>
      <c r="G219" s="15">
        <f>IFERROR((原始数据_周度!I219-AVERAGE(原始数据_周度!I64:I219))/STDEV(原始数据_周度!I64:I219),"")</f>
        <v/>
      </c>
      <c r="H219" s="166">
        <f>IFERROR((原始数据_周度!J219-AVERAGE($J$2:J219))/STDEV($J$2:J219),"")</f>
        <v/>
      </c>
    </row>
    <row r="220">
      <c r="A220" s="14">
        <f>原始数据_周度!A220</f>
        <v/>
      </c>
      <c r="B220" s="15">
        <f>IFERROR((原始数据_周度!C220-AVERAGE(原始数据_周度!C65:C220))/STDEV(原始数据_周度!C65:C220),"")</f>
        <v/>
      </c>
      <c r="C220" s="15">
        <f>IFERROR((原始数据_周度!F220-AVERAGE(原始数据_周度!F65:'原始数据_周度'!F220))/STDEV(原始数据_周度!F65:'原始数据_周度'!F220),"")</f>
        <v/>
      </c>
      <c r="D220" s="15">
        <f>IFERROR(-1*(原始数据_周度!E220-AVERAGE(原始数据_周度!E65:E220))/STDEV(原始数据_周度!E65:E220),"")</f>
        <v/>
      </c>
      <c r="E220" s="15">
        <f>IFERROR(-1*(原始数据_周度!G220-AVERAGE(原始数据_周度!G65:G220))/STDEV(原始数据_周度!G65:G220),"")</f>
        <v/>
      </c>
      <c r="F220" s="15">
        <f>IFERROR(-1*(原始数据_周度!H220-AVERAGE(原始数据_周度!H65:H220))/STDEV(原始数据_周度!H65:H220),"")</f>
        <v/>
      </c>
      <c r="G220" s="15">
        <f>IFERROR((原始数据_周度!I220-AVERAGE(原始数据_周度!I65:I220))/STDEV(原始数据_周度!I65:I220),"")</f>
        <v/>
      </c>
      <c r="H220" s="166">
        <f>IFERROR((原始数据_周度!J220-AVERAGE($J$2:J220))/STDEV($J$2:J220),"")</f>
        <v/>
      </c>
    </row>
    <row r="221">
      <c r="A221" s="14">
        <f>原始数据_周度!A221</f>
        <v/>
      </c>
      <c r="B221" s="15">
        <f>IFERROR((原始数据_周度!C221-AVERAGE(原始数据_周度!C66:C221))/STDEV(原始数据_周度!C66:C221),"")</f>
        <v/>
      </c>
      <c r="C221" s="15">
        <f>IFERROR((原始数据_周度!F221-AVERAGE(原始数据_周度!F66:'原始数据_周度'!F221))/STDEV(原始数据_周度!F66:'原始数据_周度'!F221),"")</f>
        <v/>
      </c>
      <c r="D221" s="15">
        <f>IFERROR(-1*(原始数据_周度!E221-AVERAGE(原始数据_周度!E66:E221))/STDEV(原始数据_周度!E66:E221),"")</f>
        <v/>
      </c>
      <c r="E221" s="15">
        <f>IFERROR(-1*(原始数据_周度!G221-AVERAGE(原始数据_周度!G66:G221))/STDEV(原始数据_周度!G66:G221),"")</f>
        <v/>
      </c>
      <c r="F221" s="15">
        <f>IFERROR(-1*(原始数据_周度!H221-AVERAGE(原始数据_周度!H66:H221))/STDEV(原始数据_周度!H66:H221),"")</f>
        <v/>
      </c>
      <c r="G221" s="15">
        <f>IFERROR((原始数据_周度!I221-AVERAGE(原始数据_周度!I66:I221))/STDEV(原始数据_周度!I66:I221),"")</f>
        <v/>
      </c>
      <c r="H221" s="166">
        <f>IFERROR((原始数据_周度!J221-AVERAGE($J$2:J221))/STDEV($J$2:J221),"")</f>
        <v/>
      </c>
    </row>
    <row r="222">
      <c r="A222" s="14">
        <f>原始数据_周度!A222</f>
        <v/>
      </c>
      <c r="B222" s="15">
        <f>IFERROR((原始数据_周度!C222-AVERAGE(原始数据_周度!C67:C222))/STDEV(原始数据_周度!C67:C222),"")</f>
        <v/>
      </c>
      <c r="C222" s="15">
        <f>IFERROR((原始数据_周度!F222-AVERAGE(原始数据_周度!F67:'原始数据_周度'!F222))/STDEV(原始数据_周度!F67:'原始数据_周度'!F222),"")</f>
        <v/>
      </c>
      <c r="D222" s="15">
        <f>IFERROR(-1*(原始数据_周度!E222-AVERAGE(原始数据_周度!E67:E222))/STDEV(原始数据_周度!E67:E222),"")</f>
        <v/>
      </c>
      <c r="E222" s="15">
        <f>IFERROR(-1*(原始数据_周度!G222-AVERAGE(原始数据_周度!G67:G222))/STDEV(原始数据_周度!G67:G222),"")</f>
        <v/>
      </c>
      <c r="F222" s="15">
        <f>IFERROR(-1*(原始数据_周度!H222-AVERAGE(原始数据_周度!H67:H222))/STDEV(原始数据_周度!H67:H222),"")</f>
        <v/>
      </c>
      <c r="G222" s="15">
        <f>IFERROR((原始数据_周度!I222-AVERAGE(原始数据_周度!I67:I222))/STDEV(原始数据_周度!I67:I222),"")</f>
        <v/>
      </c>
      <c r="H222" s="166">
        <f>IFERROR((原始数据_周度!J222-AVERAGE($J$2:J222))/STDEV($J$2:J222),"")</f>
        <v/>
      </c>
    </row>
    <row r="223">
      <c r="A223" s="14">
        <f>原始数据_周度!A223</f>
        <v/>
      </c>
      <c r="B223" s="15">
        <f>IFERROR((原始数据_周度!C223-AVERAGE(原始数据_周度!C68:C223))/STDEV(原始数据_周度!C68:C223),"")</f>
        <v/>
      </c>
      <c r="C223" s="15">
        <f>IFERROR((原始数据_周度!F223-AVERAGE(原始数据_周度!F68:'原始数据_周度'!F223))/STDEV(原始数据_周度!F68:'原始数据_周度'!F223),"")</f>
        <v/>
      </c>
      <c r="D223" s="15">
        <f>IFERROR(-1*(原始数据_周度!E223-AVERAGE(原始数据_周度!E68:E223))/STDEV(原始数据_周度!E68:E223),"")</f>
        <v/>
      </c>
      <c r="E223" s="15">
        <f>IFERROR(-1*(原始数据_周度!G223-AVERAGE(原始数据_周度!G68:G223))/STDEV(原始数据_周度!G68:G223),"")</f>
        <v/>
      </c>
      <c r="F223" s="15">
        <f>IFERROR(-1*(原始数据_周度!H223-AVERAGE(原始数据_周度!H68:H223))/STDEV(原始数据_周度!H68:H223),"")</f>
        <v/>
      </c>
      <c r="G223" s="15">
        <f>IFERROR((原始数据_周度!I223-AVERAGE(原始数据_周度!I68:I223))/STDEV(原始数据_周度!I68:I223),"")</f>
        <v/>
      </c>
      <c r="H223" s="166">
        <f>IFERROR((原始数据_周度!J223-AVERAGE($J$2:J223))/STDEV($J$2:J223),"")</f>
        <v/>
      </c>
    </row>
    <row r="224">
      <c r="A224" s="14">
        <f>原始数据_周度!A224</f>
        <v/>
      </c>
      <c r="B224" s="15">
        <f>IFERROR((原始数据_周度!C224-AVERAGE(原始数据_周度!C69:C224))/STDEV(原始数据_周度!C69:C224),"")</f>
        <v/>
      </c>
      <c r="C224" s="15">
        <f>IFERROR((原始数据_周度!F224-AVERAGE(原始数据_周度!F69:'原始数据_周度'!F224))/STDEV(原始数据_周度!F69:'原始数据_周度'!F224),"")</f>
        <v/>
      </c>
      <c r="D224" s="15">
        <f>IFERROR(-1*(原始数据_周度!E224-AVERAGE(原始数据_周度!E69:E224))/STDEV(原始数据_周度!E69:E224),"")</f>
        <v/>
      </c>
      <c r="E224" s="15">
        <f>IFERROR(-1*(原始数据_周度!G224-AVERAGE(原始数据_周度!G69:G224))/STDEV(原始数据_周度!G69:G224),"")</f>
        <v/>
      </c>
      <c r="F224" s="15">
        <f>IFERROR(-1*(原始数据_周度!H224-AVERAGE(原始数据_周度!H69:H224))/STDEV(原始数据_周度!H69:H224),"")</f>
        <v/>
      </c>
      <c r="G224" s="15">
        <f>IFERROR((原始数据_周度!I224-AVERAGE(原始数据_周度!I69:I224))/STDEV(原始数据_周度!I69:I224),"")</f>
        <v/>
      </c>
      <c r="H224" s="166">
        <f>IFERROR((原始数据_周度!J224-AVERAGE($J$2:J224))/STDEV($J$2:J224),"")</f>
        <v/>
      </c>
    </row>
    <row r="225">
      <c r="A225" s="14">
        <f>原始数据_周度!A225</f>
        <v/>
      </c>
      <c r="B225" s="15">
        <f>IFERROR((原始数据_周度!C225-AVERAGE(原始数据_周度!C70:C225))/STDEV(原始数据_周度!C70:C225),"")</f>
        <v/>
      </c>
      <c r="C225" s="15">
        <f>IFERROR((原始数据_周度!F225-AVERAGE(原始数据_周度!F70:'原始数据_周度'!F225))/STDEV(原始数据_周度!F70:'原始数据_周度'!F225),"")</f>
        <v/>
      </c>
      <c r="D225" s="15">
        <f>IFERROR(-1*(原始数据_周度!E225-AVERAGE(原始数据_周度!E70:E225))/STDEV(原始数据_周度!E70:E225),"")</f>
        <v/>
      </c>
      <c r="E225" s="15">
        <f>IFERROR(-1*(原始数据_周度!G225-AVERAGE(原始数据_周度!G70:G225))/STDEV(原始数据_周度!G70:G225),"")</f>
        <v/>
      </c>
      <c r="F225" s="15">
        <f>IFERROR(-1*(原始数据_周度!H225-AVERAGE(原始数据_周度!H70:H225))/STDEV(原始数据_周度!H70:H225),"")</f>
        <v/>
      </c>
      <c r="G225" s="15">
        <f>IFERROR((原始数据_周度!I225-AVERAGE(原始数据_周度!I70:I225))/STDEV(原始数据_周度!I70:I225),"")</f>
        <v/>
      </c>
      <c r="H225" s="166">
        <f>IFERROR((原始数据_周度!J225-AVERAGE($J$2:J225))/STDEV($J$2:J225),"")</f>
        <v/>
      </c>
    </row>
    <row r="226">
      <c r="A226" s="14">
        <f>原始数据_周度!A226</f>
        <v/>
      </c>
      <c r="B226" s="15">
        <f>IFERROR((原始数据_周度!C226-AVERAGE(原始数据_周度!C71:C226))/STDEV(原始数据_周度!C71:C226),"")</f>
        <v/>
      </c>
      <c r="C226" s="15">
        <f>IFERROR((原始数据_周度!F226-AVERAGE(原始数据_周度!F71:'原始数据_周度'!F226))/STDEV(原始数据_周度!F71:'原始数据_周度'!F226),"")</f>
        <v/>
      </c>
      <c r="D226" s="15">
        <f>IFERROR(-1*(原始数据_周度!E226-AVERAGE(原始数据_周度!E71:E226))/STDEV(原始数据_周度!E71:E226),"")</f>
        <v/>
      </c>
      <c r="E226" s="15">
        <f>IFERROR(-1*(原始数据_周度!G226-AVERAGE(原始数据_周度!G71:G226))/STDEV(原始数据_周度!G71:G226),"")</f>
        <v/>
      </c>
      <c r="F226" s="15">
        <f>IFERROR(-1*(原始数据_周度!H226-AVERAGE(原始数据_周度!H71:H226))/STDEV(原始数据_周度!H71:H226),"")</f>
        <v/>
      </c>
      <c r="G226" s="15">
        <f>IFERROR((原始数据_周度!I226-AVERAGE(原始数据_周度!I71:I226))/STDEV(原始数据_周度!I71:I226),"")</f>
        <v/>
      </c>
      <c r="H226" s="166">
        <f>IFERROR((原始数据_周度!J226-AVERAGE($J$2:J226))/STDEV($J$2:J226),"")</f>
        <v/>
      </c>
    </row>
    <row r="227">
      <c r="A227" s="14">
        <f>原始数据_周度!A227</f>
        <v/>
      </c>
      <c r="B227" s="15">
        <f>IFERROR((原始数据_周度!C227-AVERAGE(原始数据_周度!C72:C227))/STDEV(原始数据_周度!C72:C227),"")</f>
        <v/>
      </c>
      <c r="C227" s="15">
        <f>IFERROR((原始数据_周度!F227-AVERAGE(原始数据_周度!F72:'原始数据_周度'!F227))/STDEV(原始数据_周度!F72:'原始数据_周度'!F227),"")</f>
        <v/>
      </c>
      <c r="D227" s="15">
        <f>IFERROR(-1*(原始数据_周度!E227-AVERAGE(原始数据_周度!E72:E227))/STDEV(原始数据_周度!E72:E227),"")</f>
        <v/>
      </c>
      <c r="E227" s="15">
        <f>IFERROR(-1*(原始数据_周度!G227-AVERAGE(原始数据_周度!G72:G227))/STDEV(原始数据_周度!G72:G227),"")</f>
        <v/>
      </c>
      <c r="F227" s="15">
        <f>IFERROR(-1*(原始数据_周度!H227-AVERAGE(原始数据_周度!H72:H227))/STDEV(原始数据_周度!H72:H227),"")</f>
        <v/>
      </c>
      <c r="G227" s="15">
        <f>IFERROR((原始数据_周度!I227-AVERAGE(原始数据_周度!I72:I227))/STDEV(原始数据_周度!I72:I227),"")</f>
        <v/>
      </c>
      <c r="H227" s="166">
        <f>IFERROR((原始数据_周度!J227-AVERAGE($J$2:J227))/STDEV($J$2:J227),"")</f>
        <v/>
      </c>
    </row>
    <row r="228">
      <c r="A228" s="14">
        <f>原始数据_周度!A228</f>
        <v/>
      </c>
      <c r="B228" s="15">
        <f>IFERROR((原始数据_周度!C228-AVERAGE(原始数据_周度!C73:C228))/STDEV(原始数据_周度!C73:C228),"")</f>
        <v/>
      </c>
      <c r="C228" s="15">
        <f>IFERROR((原始数据_周度!F228-AVERAGE(原始数据_周度!F73:'原始数据_周度'!F228))/STDEV(原始数据_周度!F73:'原始数据_周度'!F228),"")</f>
        <v/>
      </c>
      <c r="D228" s="15">
        <f>IFERROR(-1*(原始数据_周度!E228-AVERAGE(原始数据_周度!E73:E228))/STDEV(原始数据_周度!E73:E228),"")</f>
        <v/>
      </c>
      <c r="E228" s="15">
        <f>IFERROR(-1*(原始数据_周度!G228-AVERAGE(原始数据_周度!G73:G228))/STDEV(原始数据_周度!G73:G228),"")</f>
        <v/>
      </c>
      <c r="F228" s="15">
        <f>IFERROR(-1*(原始数据_周度!H228-AVERAGE(原始数据_周度!H73:H228))/STDEV(原始数据_周度!H73:H228),"")</f>
        <v/>
      </c>
      <c r="G228" s="15">
        <f>IFERROR((原始数据_周度!I228-AVERAGE(原始数据_周度!I73:I228))/STDEV(原始数据_周度!I73:I228),"")</f>
        <v/>
      </c>
      <c r="H228" s="166">
        <f>IFERROR((原始数据_周度!J228-AVERAGE($J$2:J228))/STDEV($J$2:J228),"")</f>
        <v/>
      </c>
    </row>
    <row r="229">
      <c r="A229" s="14">
        <f>原始数据_周度!A229</f>
        <v/>
      </c>
      <c r="B229" s="15">
        <f>IFERROR((原始数据_周度!C229-AVERAGE(原始数据_周度!C74:C229))/STDEV(原始数据_周度!C74:C229),"")</f>
        <v/>
      </c>
      <c r="C229" s="15">
        <f>IFERROR((原始数据_周度!F229-AVERAGE(原始数据_周度!F74:'原始数据_周度'!F229))/STDEV(原始数据_周度!F74:'原始数据_周度'!F229),"")</f>
        <v/>
      </c>
      <c r="D229" s="15">
        <f>IFERROR(-1*(原始数据_周度!E229-AVERAGE(原始数据_周度!E74:E229))/STDEV(原始数据_周度!E74:E229),"")</f>
        <v/>
      </c>
      <c r="E229" s="15">
        <f>IFERROR(-1*(原始数据_周度!G229-AVERAGE(原始数据_周度!G74:G229))/STDEV(原始数据_周度!G74:G229),"")</f>
        <v/>
      </c>
      <c r="F229" s="15">
        <f>IFERROR(-1*(原始数据_周度!H229-AVERAGE(原始数据_周度!H74:H229))/STDEV(原始数据_周度!H74:H229),"")</f>
        <v/>
      </c>
      <c r="G229" s="15">
        <f>IFERROR((原始数据_周度!I229-AVERAGE(原始数据_周度!I74:I229))/STDEV(原始数据_周度!I74:I229),"")</f>
        <v/>
      </c>
      <c r="H229" s="166">
        <f>IFERROR((原始数据_周度!J229-AVERAGE($J$2:J229))/STDEV($J$2:J229),"")</f>
        <v/>
      </c>
    </row>
    <row r="230">
      <c r="A230" s="14">
        <f>原始数据_周度!A230</f>
        <v/>
      </c>
      <c r="B230" s="15">
        <f>IFERROR((原始数据_周度!C230-AVERAGE(原始数据_周度!C75:C230))/STDEV(原始数据_周度!C75:C230),"")</f>
        <v/>
      </c>
      <c r="C230" s="15">
        <f>IFERROR((原始数据_周度!F230-AVERAGE(原始数据_周度!F75:'原始数据_周度'!F230))/STDEV(原始数据_周度!F75:'原始数据_周度'!F230),"")</f>
        <v/>
      </c>
      <c r="D230" s="15">
        <f>IFERROR(-1*(原始数据_周度!E230-AVERAGE(原始数据_周度!E75:E230))/STDEV(原始数据_周度!E75:E230),"")</f>
        <v/>
      </c>
      <c r="E230" s="15">
        <f>IFERROR(-1*(原始数据_周度!G230-AVERAGE(原始数据_周度!G75:G230))/STDEV(原始数据_周度!G75:G230),"")</f>
        <v/>
      </c>
      <c r="F230" s="15">
        <f>IFERROR(-1*(原始数据_周度!H230-AVERAGE(原始数据_周度!H75:H230))/STDEV(原始数据_周度!H75:H230),"")</f>
        <v/>
      </c>
      <c r="G230" s="15">
        <f>IFERROR((原始数据_周度!I230-AVERAGE(原始数据_周度!I75:I230))/STDEV(原始数据_周度!I75:I230),"")</f>
        <v/>
      </c>
      <c r="H230" s="166">
        <f>IFERROR((原始数据_周度!J230-AVERAGE($J$2:J230))/STDEV($J$2:J230),"")</f>
        <v/>
      </c>
    </row>
    <row r="231">
      <c r="A231" s="14">
        <f>原始数据_周度!A231</f>
        <v/>
      </c>
      <c r="B231" s="15">
        <f>IFERROR((原始数据_周度!C231-AVERAGE(原始数据_周度!C76:C231))/STDEV(原始数据_周度!C76:C231),"")</f>
        <v/>
      </c>
      <c r="C231" s="15">
        <f>IFERROR((原始数据_周度!F231-AVERAGE(原始数据_周度!F76:'原始数据_周度'!F231))/STDEV(原始数据_周度!F76:'原始数据_周度'!F231),"")</f>
        <v/>
      </c>
      <c r="D231" s="15">
        <f>IFERROR(-1*(原始数据_周度!E231-AVERAGE(原始数据_周度!E76:E231))/STDEV(原始数据_周度!E76:E231),"")</f>
        <v/>
      </c>
      <c r="E231" s="15">
        <f>IFERROR(-1*(原始数据_周度!G231-AVERAGE(原始数据_周度!G76:G231))/STDEV(原始数据_周度!G76:G231),"")</f>
        <v/>
      </c>
      <c r="F231" s="15">
        <f>IFERROR(-1*(原始数据_周度!H231-AVERAGE(原始数据_周度!H76:H231))/STDEV(原始数据_周度!H76:H231),"")</f>
        <v/>
      </c>
      <c r="G231" s="15">
        <f>IFERROR((原始数据_周度!I231-AVERAGE(原始数据_周度!I76:I231))/STDEV(原始数据_周度!I76:I231),"")</f>
        <v/>
      </c>
      <c r="H231" s="166">
        <f>IFERROR((原始数据_周度!J231-AVERAGE($J$2:J231))/STDEV($J$2:J231),"")</f>
        <v/>
      </c>
    </row>
    <row r="232">
      <c r="A232" s="14">
        <f>原始数据_周度!A232</f>
        <v/>
      </c>
      <c r="B232" s="15">
        <f>IFERROR((原始数据_周度!C232-AVERAGE(原始数据_周度!C77:C232))/STDEV(原始数据_周度!C77:C232),"")</f>
        <v/>
      </c>
      <c r="C232" s="15">
        <f>IFERROR((原始数据_周度!F232-AVERAGE(原始数据_周度!F77:'原始数据_周度'!F232))/STDEV(原始数据_周度!F77:'原始数据_周度'!F232),"")</f>
        <v/>
      </c>
      <c r="D232" s="15">
        <f>IFERROR(-1*(原始数据_周度!E232-AVERAGE(原始数据_周度!E77:E232))/STDEV(原始数据_周度!E77:E232),"")</f>
        <v/>
      </c>
      <c r="E232" s="15">
        <f>IFERROR(-1*(原始数据_周度!G232-AVERAGE(原始数据_周度!G77:G232))/STDEV(原始数据_周度!G77:G232),"")</f>
        <v/>
      </c>
      <c r="F232" s="15">
        <f>IFERROR(-1*(原始数据_周度!H232-AVERAGE(原始数据_周度!H77:H232))/STDEV(原始数据_周度!H77:H232),"")</f>
        <v/>
      </c>
      <c r="G232" s="15">
        <f>IFERROR((原始数据_周度!I232-AVERAGE(原始数据_周度!I77:I232))/STDEV(原始数据_周度!I77:I232),"")</f>
        <v/>
      </c>
      <c r="H232" s="166">
        <f>IFERROR((原始数据_周度!J232-AVERAGE($J$2:J232))/STDEV($J$2:J232),"")</f>
        <v/>
      </c>
    </row>
    <row r="233">
      <c r="A233" s="14">
        <f>原始数据_周度!A233</f>
        <v/>
      </c>
      <c r="B233" s="15">
        <f>IFERROR((原始数据_周度!C233-AVERAGE(原始数据_周度!C78:C233))/STDEV(原始数据_周度!C78:C233),"")</f>
        <v/>
      </c>
      <c r="C233" s="15">
        <f>IFERROR((原始数据_周度!F233-AVERAGE(原始数据_周度!F78:'原始数据_周度'!F233))/STDEV(原始数据_周度!F78:'原始数据_周度'!F233),"")</f>
        <v/>
      </c>
      <c r="D233" s="15">
        <f>IFERROR(-1*(原始数据_周度!E233-AVERAGE(原始数据_周度!E78:E233))/STDEV(原始数据_周度!E78:E233),"")</f>
        <v/>
      </c>
      <c r="E233" s="15">
        <f>IFERROR(-1*(原始数据_周度!G233-AVERAGE(原始数据_周度!G78:G233))/STDEV(原始数据_周度!G78:G233),"")</f>
        <v/>
      </c>
      <c r="F233" s="15">
        <f>IFERROR(-1*(原始数据_周度!H233-AVERAGE(原始数据_周度!H78:H233))/STDEV(原始数据_周度!H78:H233),"")</f>
        <v/>
      </c>
      <c r="G233" s="15">
        <f>IFERROR((原始数据_周度!I233-AVERAGE(原始数据_周度!I78:I233))/STDEV(原始数据_周度!I78:I233),"")</f>
        <v/>
      </c>
      <c r="H233" s="166">
        <f>IFERROR((原始数据_周度!J233-AVERAGE($J$2:J233))/STDEV($J$2:J233),"")</f>
        <v/>
      </c>
    </row>
    <row r="234">
      <c r="A234" s="14">
        <f>原始数据_周度!A234</f>
        <v/>
      </c>
      <c r="B234" s="15">
        <f>IFERROR((原始数据_周度!C234-AVERAGE(原始数据_周度!C79:C234))/STDEV(原始数据_周度!C79:C234),"")</f>
        <v/>
      </c>
      <c r="C234" s="15">
        <f>IFERROR((原始数据_周度!F234-AVERAGE(原始数据_周度!F79:'原始数据_周度'!F234))/STDEV(原始数据_周度!F79:'原始数据_周度'!F234),"")</f>
        <v/>
      </c>
      <c r="D234" s="15">
        <f>IFERROR(-1*(原始数据_周度!E234-AVERAGE(原始数据_周度!E79:E234))/STDEV(原始数据_周度!E79:E234),"")</f>
        <v/>
      </c>
      <c r="E234" s="15">
        <f>IFERROR(-1*(原始数据_周度!G234-AVERAGE(原始数据_周度!G79:G234))/STDEV(原始数据_周度!G79:G234),"")</f>
        <v/>
      </c>
      <c r="F234" s="15">
        <f>IFERROR(-1*(原始数据_周度!H234-AVERAGE(原始数据_周度!H79:H234))/STDEV(原始数据_周度!H79:H234),"")</f>
        <v/>
      </c>
      <c r="G234" s="15">
        <f>IFERROR((原始数据_周度!I234-AVERAGE(原始数据_周度!I79:I234))/STDEV(原始数据_周度!I79:I234),"")</f>
        <v/>
      </c>
      <c r="H234" s="166">
        <f>IFERROR((原始数据_周度!J234-AVERAGE($J$2:J234))/STDEV($J$2:J234),"")</f>
        <v/>
      </c>
    </row>
    <row r="235">
      <c r="A235" s="14">
        <f>原始数据_周度!A235</f>
        <v/>
      </c>
      <c r="B235" s="15">
        <f>IFERROR((原始数据_周度!C235-AVERAGE(原始数据_周度!C80:C235))/STDEV(原始数据_周度!C80:C235),"")</f>
        <v/>
      </c>
      <c r="C235" s="15">
        <f>IFERROR((原始数据_周度!F235-AVERAGE(原始数据_周度!F80:'原始数据_周度'!F235))/STDEV(原始数据_周度!F80:'原始数据_周度'!F235),"")</f>
        <v/>
      </c>
      <c r="D235" s="15">
        <f>IFERROR(-1*(原始数据_周度!E235-AVERAGE(原始数据_周度!E80:E235))/STDEV(原始数据_周度!E80:E235),"")</f>
        <v/>
      </c>
      <c r="E235" s="15">
        <f>IFERROR(-1*(原始数据_周度!G235-AVERAGE(原始数据_周度!G80:G235))/STDEV(原始数据_周度!G80:G235),"")</f>
        <v/>
      </c>
      <c r="F235" s="15">
        <f>IFERROR(-1*(原始数据_周度!H235-AVERAGE(原始数据_周度!H80:H235))/STDEV(原始数据_周度!H80:H235),"")</f>
        <v/>
      </c>
      <c r="G235" s="15">
        <f>IFERROR((原始数据_周度!I235-AVERAGE(原始数据_周度!I80:I235))/STDEV(原始数据_周度!I80:I235),"")</f>
        <v/>
      </c>
      <c r="H235" s="166">
        <f>IFERROR((原始数据_周度!J235-AVERAGE($J$2:J235))/STDEV($J$2:J235),"")</f>
        <v/>
      </c>
    </row>
    <row r="236">
      <c r="A236" s="14">
        <f>原始数据_周度!A236</f>
        <v/>
      </c>
      <c r="B236" s="15">
        <f>IFERROR((原始数据_周度!C236-AVERAGE(原始数据_周度!C81:C236))/STDEV(原始数据_周度!C81:C236),"")</f>
        <v/>
      </c>
      <c r="C236" s="15">
        <f>IFERROR((原始数据_周度!F236-AVERAGE(原始数据_周度!F81:'原始数据_周度'!F236))/STDEV(原始数据_周度!F81:'原始数据_周度'!F236),"")</f>
        <v/>
      </c>
      <c r="D236" s="15">
        <f>IFERROR(-1*(原始数据_周度!E236-AVERAGE(原始数据_周度!E81:E236))/STDEV(原始数据_周度!E81:E236),"")</f>
        <v/>
      </c>
      <c r="E236" s="15">
        <f>IFERROR(-1*(原始数据_周度!G236-AVERAGE(原始数据_周度!G81:G236))/STDEV(原始数据_周度!G81:G236),"")</f>
        <v/>
      </c>
      <c r="F236" s="15">
        <f>IFERROR(-1*(原始数据_周度!H236-AVERAGE(原始数据_周度!H81:H236))/STDEV(原始数据_周度!H81:H236),"")</f>
        <v/>
      </c>
      <c r="G236" s="15">
        <f>IFERROR((原始数据_周度!I236-AVERAGE(原始数据_周度!I81:I236))/STDEV(原始数据_周度!I81:I236),"")</f>
        <v/>
      </c>
      <c r="H236" s="166">
        <f>IFERROR((原始数据_周度!J236-AVERAGE($J$2:J236))/STDEV($J$2:J236),"")</f>
        <v/>
      </c>
    </row>
    <row r="237">
      <c r="A237" s="14">
        <f>原始数据_周度!A237</f>
        <v/>
      </c>
      <c r="B237" s="15">
        <f>IFERROR((原始数据_周度!C237-AVERAGE(原始数据_周度!C82:C237))/STDEV(原始数据_周度!C82:C237),"")</f>
        <v/>
      </c>
      <c r="C237" s="15">
        <f>IFERROR((原始数据_周度!F237-AVERAGE(原始数据_周度!F82:'原始数据_周度'!F237))/STDEV(原始数据_周度!F82:'原始数据_周度'!F237),"")</f>
        <v/>
      </c>
      <c r="D237" s="15">
        <f>IFERROR(-1*(原始数据_周度!E237-AVERAGE(原始数据_周度!E82:E237))/STDEV(原始数据_周度!E82:E237),"")</f>
        <v/>
      </c>
      <c r="E237" s="15">
        <f>IFERROR(-1*(原始数据_周度!G237-AVERAGE(原始数据_周度!G82:G237))/STDEV(原始数据_周度!G82:G237),"")</f>
        <v/>
      </c>
      <c r="F237" s="15">
        <f>IFERROR(-1*(原始数据_周度!H237-AVERAGE(原始数据_周度!H82:H237))/STDEV(原始数据_周度!H82:H237),"")</f>
        <v/>
      </c>
      <c r="G237" s="15">
        <f>IFERROR((原始数据_周度!I237-AVERAGE(原始数据_周度!I82:I237))/STDEV(原始数据_周度!I82:I237),"")</f>
        <v/>
      </c>
      <c r="H237" s="166">
        <f>IFERROR((原始数据_周度!J237-AVERAGE($J$2:J237))/STDEV($J$2:J237),"")</f>
        <v/>
      </c>
    </row>
    <row r="238">
      <c r="A238" s="14">
        <f>原始数据_周度!A238</f>
        <v/>
      </c>
      <c r="B238" s="15">
        <f>IFERROR((原始数据_周度!C238-AVERAGE(原始数据_周度!C83:C238))/STDEV(原始数据_周度!C83:C238),"")</f>
        <v/>
      </c>
      <c r="C238" s="15">
        <f>IFERROR((原始数据_周度!F238-AVERAGE(原始数据_周度!F83:'原始数据_周度'!F238))/STDEV(原始数据_周度!F83:'原始数据_周度'!F238),"")</f>
        <v/>
      </c>
      <c r="D238" s="15">
        <f>IFERROR(-1*(原始数据_周度!E238-AVERAGE(原始数据_周度!E83:E238))/STDEV(原始数据_周度!E83:E238),"")</f>
        <v/>
      </c>
      <c r="E238" s="15">
        <f>IFERROR(-1*(原始数据_周度!G238-AVERAGE(原始数据_周度!G83:G238))/STDEV(原始数据_周度!G83:G238),"")</f>
        <v/>
      </c>
      <c r="F238" s="15">
        <f>IFERROR(-1*(原始数据_周度!H238-AVERAGE(原始数据_周度!H83:H238))/STDEV(原始数据_周度!H83:H238),"")</f>
        <v/>
      </c>
      <c r="G238" s="15">
        <f>IFERROR((原始数据_周度!I238-AVERAGE(原始数据_周度!I83:I238))/STDEV(原始数据_周度!I83:I238),"")</f>
        <v/>
      </c>
      <c r="H238" s="166">
        <f>IFERROR((原始数据_周度!J238-AVERAGE($J$2:J238))/STDEV($J$2:J238),"")</f>
        <v/>
      </c>
    </row>
    <row r="239">
      <c r="A239" s="14">
        <f>原始数据_周度!A239</f>
        <v/>
      </c>
      <c r="B239" s="15">
        <f>IFERROR((原始数据_周度!C239-AVERAGE(原始数据_周度!C84:C239))/STDEV(原始数据_周度!C84:C239),"")</f>
        <v/>
      </c>
      <c r="C239" s="15">
        <f>IFERROR((原始数据_周度!F239-AVERAGE(原始数据_周度!F84:'原始数据_周度'!F239))/STDEV(原始数据_周度!F84:'原始数据_周度'!F239),"")</f>
        <v/>
      </c>
      <c r="D239" s="15">
        <f>IFERROR(-1*(原始数据_周度!E239-AVERAGE(原始数据_周度!E84:E239))/STDEV(原始数据_周度!E84:E239),"")</f>
        <v/>
      </c>
      <c r="E239" s="15">
        <f>IFERROR(-1*(原始数据_周度!G239-AVERAGE(原始数据_周度!G84:G239))/STDEV(原始数据_周度!G84:G239),"")</f>
        <v/>
      </c>
      <c r="F239" s="15">
        <f>IFERROR(-1*(原始数据_周度!H239-AVERAGE(原始数据_周度!H84:H239))/STDEV(原始数据_周度!H84:H239),"")</f>
        <v/>
      </c>
      <c r="G239" s="15">
        <f>IFERROR((原始数据_周度!I239-AVERAGE(原始数据_周度!I84:I239))/STDEV(原始数据_周度!I84:I239),"")</f>
        <v/>
      </c>
      <c r="H239" s="166">
        <f>IFERROR((原始数据_周度!J239-AVERAGE($J$2:J239))/STDEV($J$2:J239),"")</f>
        <v/>
      </c>
    </row>
    <row r="240">
      <c r="A240" s="14">
        <f>原始数据_周度!A240</f>
        <v/>
      </c>
      <c r="B240" s="15">
        <f>IFERROR((原始数据_周度!C240-AVERAGE(原始数据_周度!C85:C240))/STDEV(原始数据_周度!C85:C240),"")</f>
        <v/>
      </c>
      <c r="C240" s="15">
        <f>IFERROR((原始数据_周度!F240-AVERAGE(原始数据_周度!F85:'原始数据_周度'!F240))/STDEV(原始数据_周度!F85:'原始数据_周度'!F240),"")</f>
        <v/>
      </c>
      <c r="D240" s="15">
        <f>IFERROR(-1*(原始数据_周度!E240-AVERAGE(原始数据_周度!E85:E240))/STDEV(原始数据_周度!E85:E240),"")</f>
        <v/>
      </c>
      <c r="E240" s="15">
        <f>IFERROR(-1*(原始数据_周度!G240-AVERAGE(原始数据_周度!G85:G240))/STDEV(原始数据_周度!G85:G240),"")</f>
        <v/>
      </c>
      <c r="F240" s="15">
        <f>IFERROR(-1*(原始数据_周度!H240-AVERAGE(原始数据_周度!H85:H240))/STDEV(原始数据_周度!H85:H240),"")</f>
        <v/>
      </c>
      <c r="G240" s="15">
        <f>IFERROR((原始数据_周度!I240-AVERAGE(原始数据_周度!I85:I240))/STDEV(原始数据_周度!I85:I240),"")</f>
        <v/>
      </c>
      <c r="H240" s="166">
        <f>IFERROR((原始数据_周度!J240-AVERAGE($J$2:J240))/STDEV($J$2:J240),"")</f>
        <v/>
      </c>
    </row>
    <row r="241">
      <c r="A241" s="14">
        <f>原始数据_周度!A241</f>
        <v/>
      </c>
      <c r="B241" s="15">
        <f>IFERROR((原始数据_周度!C241-AVERAGE(原始数据_周度!C86:C241))/STDEV(原始数据_周度!C86:C241),"")</f>
        <v/>
      </c>
      <c r="C241" s="15">
        <f>IFERROR((原始数据_周度!F241-AVERAGE(原始数据_周度!F86:'原始数据_周度'!F241))/STDEV(原始数据_周度!F86:'原始数据_周度'!F241),"")</f>
        <v/>
      </c>
      <c r="D241" s="15">
        <f>IFERROR(-1*(原始数据_周度!E241-AVERAGE(原始数据_周度!E86:E241))/STDEV(原始数据_周度!E86:E241),"")</f>
        <v/>
      </c>
      <c r="E241" s="15">
        <f>IFERROR(-1*(原始数据_周度!G241-AVERAGE(原始数据_周度!G86:G241))/STDEV(原始数据_周度!G86:G241),"")</f>
        <v/>
      </c>
      <c r="F241" s="15">
        <f>IFERROR(-1*(原始数据_周度!H241-AVERAGE(原始数据_周度!H86:H241))/STDEV(原始数据_周度!H86:H241),"")</f>
        <v/>
      </c>
      <c r="G241" s="15">
        <f>IFERROR((原始数据_周度!I241-AVERAGE(原始数据_周度!I86:I241))/STDEV(原始数据_周度!I86:I241),"")</f>
        <v/>
      </c>
      <c r="H241" s="166">
        <f>IFERROR((原始数据_周度!J241-AVERAGE($J$2:J241))/STDEV($J$2:J241),"")</f>
        <v/>
      </c>
    </row>
    <row r="242">
      <c r="A242" s="14">
        <f>原始数据_周度!A242</f>
        <v/>
      </c>
      <c r="B242" s="15">
        <f>IFERROR((原始数据_周度!C242-AVERAGE(原始数据_周度!C87:C242))/STDEV(原始数据_周度!C87:C242),"")</f>
        <v/>
      </c>
      <c r="C242" s="15">
        <f>IFERROR((原始数据_周度!F242-AVERAGE(原始数据_周度!F87:'原始数据_周度'!F242))/STDEV(原始数据_周度!F87:'原始数据_周度'!F242),"")</f>
        <v/>
      </c>
      <c r="D242" s="15">
        <f>IFERROR(-1*(原始数据_周度!E242-AVERAGE(原始数据_周度!E87:E242))/STDEV(原始数据_周度!E87:E242),"")</f>
        <v/>
      </c>
      <c r="E242" s="15">
        <f>IFERROR(-1*(原始数据_周度!G242-AVERAGE(原始数据_周度!G87:G242))/STDEV(原始数据_周度!G87:G242),"")</f>
        <v/>
      </c>
      <c r="F242" s="15">
        <f>IFERROR(-1*(原始数据_周度!H242-AVERAGE(原始数据_周度!H87:H242))/STDEV(原始数据_周度!H87:H242),"")</f>
        <v/>
      </c>
      <c r="G242" s="15">
        <f>IFERROR((原始数据_周度!I242-AVERAGE(原始数据_周度!I87:I242))/STDEV(原始数据_周度!I87:I242),"")</f>
        <v/>
      </c>
      <c r="H242" s="166">
        <f>IFERROR((原始数据_周度!J242-AVERAGE($J$2:J242))/STDEV($J$2:J242),"")</f>
        <v/>
      </c>
    </row>
    <row r="243">
      <c r="A243" s="14">
        <f>原始数据_周度!A243</f>
        <v/>
      </c>
      <c r="B243" s="15">
        <f>IFERROR((原始数据_周度!C243-AVERAGE(原始数据_周度!C88:C243))/STDEV(原始数据_周度!C88:C243),"")</f>
        <v/>
      </c>
      <c r="C243" s="15">
        <f>IFERROR((原始数据_周度!F243-AVERAGE(原始数据_周度!F88:'原始数据_周度'!F243))/STDEV(原始数据_周度!F88:'原始数据_周度'!F243),"")</f>
        <v/>
      </c>
      <c r="D243" s="15">
        <f>IFERROR(-1*(原始数据_周度!E243-AVERAGE(原始数据_周度!E88:E243))/STDEV(原始数据_周度!E88:E243),"")</f>
        <v/>
      </c>
      <c r="E243" s="15">
        <f>IFERROR(-1*(原始数据_周度!G243-AVERAGE(原始数据_周度!G88:G243))/STDEV(原始数据_周度!G88:G243),"")</f>
        <v/>
      </c>
      <c r="F243" s="15">
        <f>IFERROR(-1*(原始数据_周度!H243-AVERAGE(原始数据_周度!H88:H243))/STDEV(原始数据_周度!H88:H243),"")</f>
        <v/>
      </c>
      <c r="G243" s="15">
        <f>IFERROR((原始数据_周度!I243-AVERAGE(原始数据_周度!I88:I243))/STDEV(原始数据_周度!I88:I243),"")</f>
        <v/>
      </c>
      <c r="H243" s="166">
        <f>IFERROR((原始数据_周度!J243-AVERAGE($J$2:J243))/STDEV($J$2:J243),"")</f>
        <v/>
      </c>
    </row>
    <row r="244">
      <c r="A244" s="14">
        <f>原始数据_周度!A244</f>
        <v/>
      </c>
      <c r="B244" s="15">
        <f>IFERROR((原始数据_周度!C244-AVERAGE(原始数据_周度!C89:C244))/STDEV(原始数据_周度!C89:C244),"")</f>
        <v/>
      </c>
      <c r="C244" s="15">
        <f>IFERROR((原始数据_周度!F244-AVERAGE(原始数据_周度!F89:'原始数据_周度'!F244))/STDEV(原始数据_周度!F89:'原始数据_周度'!F244),"")</f>
        <v/>
      </c>
      <c r="D244" s="15">
        <f>IFERROR(-1*(原始数据_周度!E244-AVERAGE(原始数据_周度!E89:E244))/STDEV(原始数据_周度!E89:E244),"")</f>
        <v/>
      </c>
      <c r="E244" s="15">
        <f>IFERROR(-1*(原始数据_周度!G244-AVERAGE(原始数据_周度!G89:G244))/STDEV(原始数据_周度!G89:G244),"")</f>
        <v/>
      </c>
      <c r="F244" s="15">
        <f>IFERROR(-1*(原始数据_周度!H244-AVERAGE(原始数据_周度!H89:H244))/STDEV(原始数据_周度!H89:H244),"")</f>
        <v/>
      </c>
      <c r="G244" s="15">
        <f>IFERROR((原始数据_周度!I244-AVERAGE(原始数据_周度!I89:I244))/STDEV(原始数据_周度!I89:I244),"")</f>
        <v/>
      </c>
      <c r="H244" s="166">
        <f>IFERROR((原始数据_周度!J244-AVERAGE($J$2:J244))/STDEV($J$2:J244),"")</f>
        <v/>
      </c>
    </row>
    <row r="245">
      <c r="A245" s="14">
        <f>原始数据_周度!A245</f>
        <v/>
      </c>
      <c r="B245" s="15">
        <f>IFERROR((原始数据_周度!C245-AVERAGE(原始数据_周度!C90:C245))/STDEV(原始数据_周度!C90:C245),"")</f>
        <v/>
      </c>
      <c r="C245" s="15">
        <f>IFERROR((原始数据_周度!F245-AVERAGE(原始数据_周度!F90:'原始数据_周度'!F245))/STDEV(原始数据_周度!F90:'原始数据_周度'!F245),"")</f>
        <v/>
      </c>
      <c r="D245" s="15">
        <f>IFERROR(-1*(原始数据_周度!E245-AVERAGE(原始数据_周度!E90:E245))/STDEV(原始数据_周度!E90:E245),"")</f>
        <v/>
      </c>
      <c r="E245" s="15">
        <f>IFERROR(-1*(原始数据_周度!G245-AVERAGE(原始数据_周度!G90:G245))/STDEV(原始数据_周度!G90:G245),"")</f>
        <v/>
      </c>
      <c r="F245" s="15">
        <f>IFERROR(-1*(原始数据_周度!H245-AVERAGE(原始数据_周度!H90:H245))/STDEV(原始数据_周度!H90:H245),"")</f>
        <v/>
      </c>
      <c r="G245" s="15">
        <f>IFERROR((原始数据_周度!I245-AVERAGE(原始数据_周度!I90:I245))/STDEV(原始数据_周度!I90:I245),"")</f>
        <v/>
      </c>
      <c r="H245" s="166">
        <f>IFERROR((原始数据_周度!J245-AVERAGE($J$2:J245))/STDEV($J$2:J245),"")</f>
        <v/>
      </c>
    </row>
    <row r="246">
      <c r="A246" s="14">
        <f>原始数据_周度!A246</f>
        <v/>
      </c>
      <c r="B246" s="15">
        <f>IFERROR((原始数据_周度!C246-AVERAGE(原始数据_周度!C91:C246))/STDEV(原始数据_周度!C91:C246),"")</f>
        <v/>
      </c>
      <c r="C246" s="15">
        <f>IFERROR((原始数据_周度!F246-AVERAGE(原始数据_周度!F91:'原始数据_周度'!F246))/STDEV(原始数据_周度!F91:'原始数据_周度'!F246),"")</f>
        <v/>
      </c>
      <c r="D246" s="15">
        <f>IFERROR(-1*(原始数据_周度!E246-AVERAGE(原始数据_周度!E91:E246))/STDEV(原始数据_周度!E91:E246),"")</f>
        <v/>
      </c>
      <c r="E246" s="15">
        <f>IFERROR(-1*(原始数据_周度!G246-AVERAGE(原始数据_周度!G91:G246))/STDEV(原始数据_周度!G91:G246),"")</f>
        <v/>
      </c>
      <c r="F246" s="15">
        <f>IFERROR(-1*(原始数据_周度!H246-AVERAGE(原始数据_周度!H91:H246))/STDEV(原始数据_周度!H91:H246),"")</f>
        <v/>
      </c>
      <c r="G246" s="15">
        <f>IFERROR((原始数据_周度!I246-AVERAGE(原始数据_周度!I91:I246))/STDEV(原始数据_周度!I91:I246),"")</f>
        <v/>
      </c>
      <c r="H246" s="166">
        <f>IFERROR((原始数据_周度!J246-AVERAGE($J$2:J246))/STDEV($J$2:J246),"")</f>
        <v/>
      </c>
    </row>
    <row r="247">
      <c r="A247" s="14">
        <f>原始数据_周度!A247</f>
        <v/>
      </c>
      <c r="B247" s="15">
        <f>IFERROR((原始数据_周度!C247-AVERAGE(原始数据_周度!C92:C247))/STDEV(原始数据_周度!C92:C247),"")</f>
        <v/>
      </c>
      <c r="C247" s="15">
        <f>IFERROR((原始数据_周度!F247-AVERAGE(原始数据_周度!F92:'原始数据_周度'!F247))/STDEV(原始数据_周度!F92:'原始数据_周度'!F247),"")</f>
        <v/>
      </c>
      <c r="D247" s="15">
        <f>IFERROR(-1*(原始数据_周度!E247-AVERAGE(原始数据_周度!E92:E247))/STDEV(原始数据_周度!E92:E247),"")</f>
        <v/>
      </c>
      <c r="E247" s="15">
        <f>IFERROR(-1*(原始数据_周度!G247-AVERAGE(原始数据_周度!G92:G247))/STDEV(原始数据_周度!G92:G247),"")</f>
        <v/>
      </c>
      <c r="F247" s="15">
        <f>IFERROR(-1*(原始数据_周度!H247-AVERAGE(原始数据_周度!H92:H247))/STDEV(原始数据_周度!H92:H247),"")</f>
        <v/>
      </c>
      <c r="G247" s="15">
        <f>IFERROR((原始数据_周度!I247-AVERAGE(原始数据_周度!I92:I247))/STDEV(原始数据_周度!I92:I247),"")</f>
        <v/>
      </c>
      <c r="H247" s="166">
        <f>IFERROR((原始数据_周度!J247-AVERAGE($J$2:J247))/STDEV($J$2:J247),"")</f>
        <v/>
      </c>
    </row>
    <row r="248">
      <c r="A248" s="14">
        <f>原始数据_周度!A248</f>
        <v/>
      </c>
      <c r="B248" s="15">
        <f>IFERROR((原始数据_周度!C248-AVERAGE(原始数据_周度!C93:C248))/STDEV(原始数据_周度!C93:C248),"")</f>
        <v/>
      </c>
      <c r="C248" s="15">
        <f>IFERROR((原始数据_周度!F248-AVERAGE(原始数据_周度!F93:'原始数据_周度'!F248))/STDEV(原始数据_周度!F93:'原始数据_周度'!F248),"")</f>
        <v/>
      </c>
      <c r="D248" s="15">
        <f>IFERROR(-1*(原始数据_周度!E248-AVERAGE(原始数据_周度!E93:E248))/STDEV(原始数据_周度!E93:E248),"")</f>
        <v/>
      </c>
      <c r="E248" s="15">
        <f>IFERROR(-1*(原始数据_周度!G248-AVERAGE(原始数据_周度!G93:G248))/STDEV(原始数据_周度!G93:G248),"")</f>
        <v/>
      </c>
      <c r="F248" s="15">
        <f>IFERROR(-1*(原始数据_周度!H248-AVERAGE(原始数据_周度!H93:H248))/STDEV(原始数据_周度!H93:H248),"")</f>
        <v/>
      </c>
      <c r="G248" s="15">
        <f>IFERROR((原始数据_周度!I248-AVERAGE(原始数据_周度!I93:I248))/STDEV(原始数据_周度!I93:I248),"")</f>
        <v/>
      </c>
      <c r="H248" s="166">
        <f>IFERROR((原始数据_周度!J248-AVERAGE($J$2:J248))/STDEV($J$2:J248),"")</f>
        <v/>
      </c>
    </row>
    <row r="249">
      <c r="A249" s="14">
        <f>原始数据_周度!A249</f>
        <v/>
      </c>
      <c r="B249" s="15">
        <f>IFERROR((原始数据_周度!C249-AVERAGE(原始数据_周度!C94:C249))/STDEV(原始数据_周度!C94:C249),"")</f>
        <v/>
      </c>
      <c r="C249" s="15">
        <f>IFERROR((原始数据_周度!F249-AVERAGE(原始数据_周度!F94:'原始数据_周度'!F249))/STDEV(原始数据_周度!F94:'原始数据_周度'!F249),"")</f>
        <v/>
      </c>
      <c r="D249" s="15">
        <f>IFERROR(-1*(原始数据_周度!E249-AVERAGE(原始数据_周度!E94:E249))/STDEV(原始数据_周度!E94:E249),"")</f>
        <v/>
      </c>
      <c r="E249" s="15">
        <f>IFERROR(-1*(原始数据_周度!G249-AVERAGE(原始数据_周度!G94:G249))/STDEV(原始数据_周度!G94:G249),"")</f>
        <v/>
      </c>
      <c r="F249" s="15">
        <f>IFERROR(-1*(原始数据_周度!H249-AVERAGE(原始数据_周度!H94:H249))/STDEV(原始数据_周度!H94:H249),"")</f>
        <v/>
      </c>
      <c r="G249" s="15">
        <f>IFERROR((原始数据_周度!I249-AVERAGE(原始数据_周度!I94:I249))/STDEV(原始数据_周度!I94:I249),"")</f>
        <v/>
      </c>
      <c r="H249" s="166">
        <f>IFERROR((原始数据_周度!J249-AVERAGE($J$2:J249))/STDEV($J$2:J249),"")</f>
        <v/>
      </c>
    </row>
    <row r="250">
      <c r="A250" s="14">
        <f>原始数据_周度!A250</f>
        <v/>
      </c>
      <c r="B250" s="15">
        <f>IFERROR((原始数据_周度!C250-AVERAGE(原始数据_周度!C95:C250))/STDEV(原始数据_周度!C95:C250),"")</f>
        <v/>
      </c>
      <c r="C250" s="15">
        <f>IFERROR((原始数据_周度!F250-AVERAGE(原始数据_周度!F95:'原始数据_周度'!F250))/STDEV(原始数据_周度!F95:'原始数据_周度'!F250),"")</f>
        <v/>
      </c>
      <c r="D250" s="15">
        <f>IFERROR(-1*(原始数据_周度!E250-AVERAGE(原始数据_周度!E95:E250))/STDEV(原始数据_周度!E95:E250),"")</f>
        <v/>
      </c>
      <c r="E250" s="15">
        <f>IFERROR(-1*(原始数据_周度!G250-AVERAGE(原始数据_周度!G95:G250))/STDEV(原始数据_周度!G95:G250),"")</f>
        <v/>
      </c>
      <c r="F250" s="15">
        <f>IFERROR(-1*(原始数据_周度!H250-AVERAGE(原始数据_周度!H95:H250))/STDEV(原始数据_周度!H95:H250),"")</f>
        <v/>
      </c>
      <c r="G250" s="15">
        <f>IFERROR((原始数据_周度!I250-AVERAGE(原始数据_周度!I95:I250))/STDEV(原始数据_周度!I95:I250),"")</f>
        <v/>
      </c>
      <c r="H250" s="166">
        <f>IFERROR((原始数据_周度!J250-AVERAGE($J$2:J250))/STDEV($J$2:J250),"")</f>
        <v/>
      </c>
    </row>
    <row r="251">
      <c r="A251" s="14">
        <f>原始数据_周度!A251</f>
        <v/>
      </c>
      <c r="B251" s="15">
        <f>IFERROR((原始数据_周度!C251-AVERAGE(原始数据_周度!C96:C251))/STDEV(原始数据_周度!C96:C251),"")</f>
        <v/>
      </c>
      <c r="C251" s="15">
        <f>IFERROR((原始数据_周度!F251-AVERAGE(原始数据_周度!F96:'原始数据_周度'!F251))/STDEV(原始数据_周度!F96:'原始数据_周度'!F251),"")</f>
        <v/>
      </c>
      <c r="D251" s="15">
        <f>IFERROR(-1*(原始数据_周度!E251-AVERAGE(原始数据_周度!E96:E251))/STDEV(原始数据_周度!E96:E251),"")</f>
        <v/>
      </c>
      <c r="E251" s="15">
        <f>IFERROR(-1*(原始数据_周度!G251-AVERAGE(原始数据_周度!G96:G251))/STDEV(原始数据_周度!G96:G251),"")</f>
        <v/>
      </c>
      <c r="F251" s="15">
        <f>IFERROR(-1*(原始数据_周度!H251-AVERAGE(原始数据_周度!H96:H251))/STDEV(原始数据_周度!H96:H251),"")</f>
        <v/>
      </c>
      <c r="G251" s="15">
        <f>IFERROR((原始数据_周度!I251-AVERAGE(原始数据_周度!I96:I251))/STDEV(原始数据_周度!I96:I251),"")</f>
        <v/>
      </c>
      <c r="H251" s="166">
        <f>IFERROR((原始数据_周度!J251-AVERAGE($J$2:J251))/STDEV($J$2:J251),"")</f>
        <v/>
      </c>
    </row>
    <row r="252">
      <c r="A252" s="14">
        <f>原始数据_周度!A252</f>
        <v/>
      </c>
      <c r="B252" s="15">
        <f>IFERROR((原始数据_周度!C252-AVERAGE(原始数据_周度!C97:C252))/STDEV(原始数据_周度!C97:C252),"")</f>
        <v/>
      </c>
      <c r="C252" s="15">
        <f>IFERROR((原始数据_周度!F252-AVERAGE(原始数据_周度!F97:'原始数据_周度'!F252))/STDEV(原始数据_周度!F97:'原始数据_周度'!F252),"")</f>
        <v/>
      </c>
      <c r="D252" s="15">
        <f>IFERROR(-1*(原始数据_周度!E252-AVERAGE(原始数据_周度!E97:E252))/STDEV(原始数据_周度!E97:E252),"")</f>
        <v/>
      </c>
      <c r="E252" s="15">
        <f>IFERROR(-1*(原始数据_周度!G252-AVERAGE(原始数据_周度!G97:G252))/STDEV(原始数据_周度!G97:G252),"")</f>
        <v/>
      </c>
      <c r="F252" s="15">
        <f>IFERROR(-1*(原始数据_周度!H252-AVERAGE(原始数据_周度!H97:H252))/STDEV(原始数据_周度!H97:H252),"")</f>
        <v/>
      </c>
      <c r="G252" s="15">
        <f>IFERROR((原始数据_周度!I252-AVERAGE(原始数据_周度!I97:I252))/STDEV(原始数据_周度!I97:I252),"")</f>
        <v/>
      </c>
      <c r="H252" s="166">
        <f>IFERROR((原始数据_周度!J252-AVERAGE($J$2:J252))/STDEV($J$2:J252),"")</f>
        <v/>
      </c>
    </row>
    <row r="253">
      <c r="A253" s="14">
        <f>原始数据_周度!A253</f>
        <v/>
      </c>
      <c r="B253" s="15">
        <f>IFERROR((原始数据_周度!C253-AVERAGE(原始数据_周度!C98:C253))/STDEV(原始数据_周度!C98:C253),"")</f>
        <v/>
      </c>
      <c r="C253" s="15">
        <f>IFERROR((原始数据_周度!F253-AVERAGE(原始数据_周度!F98:'原始数据_周度'!F253))/STDEV(原始数据_周度!F98:'原始数据_周度'!F253),"")</f>
        <v/>
      </c>
      <c r="D253" s="15">
        <f>IFERROR(-1*(原始数据_周度!E253-AVERAGE(原始数据_周度!E98:E253))/STDEV(原始数据_周度!E98:E253),"")</f>
        <v/>
      </c>
      <c r="E253" s="15">
        <f>IFERROR(-1*(原始数据_周度!G253-AVERAGE(原始数据_周度!G98:G253))/STDEV(原始数据_周度!G98:G253),"")</f>
        <v/>
      </c>
      <c r="F253" s="15">
        <f>IFERROR(-1*(原始数据_周度!H253-AVERAGE(原始数据_周度!H98:H253))/STDEV(原始数据_周度!H98:H253),"")</f>
        <v/>
      </c>
      <c r="G253" s="15">
        <f>IFERROR((原始数据_周度!I253-AVERAGE(原始数据_周度!I98:I253))/STDEV(原始数据_周度!I98:I253),"")</f>
        <v/>
      </c>
      <c r="H253" s="166">
        <f>IFERROR((原始数据_周度!J253-AVERAGE($J$2:J253))/STDEV($J$2:J253),"")</f>
        <v/>
      </c>
    </row>
    <row r="254">
      <c r="A254" s="14">
        <f>原始数据_周度!A254</f>
        <v/>
      </c>
      <c r="B254" s="15">
        <f>IFERROR((原始数据_周度!C254-AVERAGE(原始数据_周度!C99:C254))/STDEV(原始数据_周度!C99:C254),"")</f>
        <v/>
      </c>
      <c r="C254" s="15">
        <f>IFERROR((原始数据_周度!F254-AVERAGE(原始数据_周度!F99:'原始数据_周度'!F254))/STDEV(原始数据_周度!F99:'原始数据_周度'!F254),"")</f>
        <v/>
      </c>
      <c r="D254" s="15">
        <f>IFERROR(-1*(原始数据_周度!E254-AVERAGE(原始数据_周度!E99:E254))/STDEV(原始数据_周度!E99:E254),"")</f>
        <v/>
      </c>
      <c r="E254" s="15">
        <f>IFERROR(-1*(原始数据_周度!G254-AVERAGE(原始数据_周度!G99:G254))/STDEV(原始数据_周度!G99:G254),"")</f>
        <v/>
      </c>
      <c r="F254" s="15">
        <f>IFERROR(-1*(原始数据_周度!H254-AVERAGE(原始数据_周度!H99:H254))/STDEV(原始数据_周度!H99:H254),"")</f>
        <v/>
      </c>
      <c r="G254" s="15">
        <f>IFERROR((原始数据_周度!I254-AVERAGE(原始数据_周度!I99:I254))/STDEV(原始数据_周度!I99:I254),"")</f>
        <v/>
      </c>
      <c r="H254" s="166">
        <f>IFERROR((原始数据_周度!J254-AVERAGE($J$2:J254))/STDEV($J$2:J254),"")</f>
        <v/>
      </c>
    </row>
    <row r="255">
      <c r="A255" s="14">
        <f>原始数据_周度!A255</f>
        <v/>
      </c>
      <c r="B255" s="15">
        <f>IFERROR((原始数据_周度!C255-AVERAGE(原始数据_周度!C100:C255))/STDEV(原始数据_周度!C100:C255),"")</f>
        <v/>
      </c>
      <c r="C255" s="15">
        <f>IFERROR((原始数据_周度!F255-AVERAGE(原始数据_周度!F100:'原始数据_周度'!F255))/STDEV(原始数据_周度!F100:'原始数据_周度'!F255),"")</f>
        <v/>
      </c>
      <c r="D255" s="15">
        <f>IFERROR(-1*(原始数据_周度!E255-AVERAGE(原始数据_周度!E100:E255))/STDEV(原始数据_周度!E100:E255),"")</f>
        <v/>
      </c>
      <c r="E255" s="15">
        <f>IFERROR(-1*(原始数据_周度!G255-AVERAGE(原始数据_周度!G100:G255))/STDEV(原始数据_周度!G100:G255),"")</f>
        <v/>
      </c>
      <c r="F255" s="15">
        <f>IFERROR(-1*(原始数据_周度!H255-AVERAGE(原始数据_周度!H100:H255))/STDEV(原始数据_周度!H100:H255),"")</f>
        <v/>
      </c>
      <c r="G255" s="15">
        <f>IFERROR((原始数据_周度!I255-AVERAGE(原始数据_周度!I100:I255))/STDEV(原始数据_周度!I100:I255),"")</f>
        <v/>
      </c>
      <c r="H255" s="166">
        <f>IFERROR((原始数据_周度!J255-AVERAGE($J$2:J255))/STDEV($J$2:J255),"")</f>
        <v/>
      </c>
    </row>
    <row r="256">
      <c r="A256" s="14">
        <f>原始数据_周度!A256</f>
        <v/>
      </c>
      <c r="B256" s="15">
        <f>IFERROR((原始数据_周度!C256-AVERAGE(原始数据_周度!C101:C256))/STDEV(原始数据_周度!C101:C256),"")</f>
        <v/>
      </c>
      <c r="C256" s="15">
        <f>IFERROR((原始数据_周度!F256-AVERAGE(原始数据_周度!F101:'原始数据_周度'!F256))/STDEV(原始数据_周度!F101:'原始数据_周度'!F256),"")</f>
        <v/>
      </c>
      <c r="D256" s="15">
        <f>IFERROR(-1*(原始数据_周度!E256-AVERAGE(原始数据_周度!E101:E256))/STDEV(原始数据_周度!E101:E256),"")</f>
        <v/>
      </c>
      <c r="E256" s="15">
        <f>IFERROR(-1*(原始数据_周度!G256-AVERAGE(原始数据_周度!G101:G256))/STDEV(原始数据_周度!G101:G256),"")</f>
        <v/>
      </c>
      <c r="F256" s="15">
        <f>IFERROR(-1*(原始数据_周度!H256-AVERAGE(原始数据_周度!H101:H256))/STDEV(原始数据_周度!H101:H256),"")</f>
        <v/>
      </c>
      <c r="G256" s="15">
        <f>IFERROR((原始数据_周度!I256-AVERAGE(原始数据_周度!I101:I256))/STDEV(原始数据_周度!I101:I256),"")</f>
        <v/>
      </c>
      <c r="H256" s="166">
        <f>IFERROR((原始数据_周度!J256-AVERAGE($J$2:J256))/STDEV($J$2:J256),"")</f>
        <v/>
      </c>
    </row>
    <row r="257">
      <c r="A257" s="14">
        <f>原始数据_周度!A257</f>
        <v/>
      </c>
      <c r="B257" s="15">
        <f>IFERROR((原始数据_周度!C257-AVERAGE(原始数据_周度!C102:C257))/STDEV(原始数据_周度!C102:C257),"")</f>
        <v/>
      </c>
      <c r="C257" s="15">
        <f>IFERROR((原始数据_周度!F257-AVERAGE(原始数据_周度!F102:'原始数据_周度'!F257))/STDEV(原始数据_周度!F102:'原始数据_周度'!F257),"")</f>
        <v/>
      </c>
      <c r="D257" s="15">
        <f>IFERROR(-1*(原始数据_周度!E257-AVERAGE(原始数据_周度!E102:E257))/STDEV(原始数据_周度!E102:E257),"")</f>
        <v/>
      </c>
      <c r="E257" s="15">
        <f>IFERROR(-1*(原始数据_周度!G257-AVERAGE(原始数据_周度!G102:G257))/STDEV(原始数据_周度!G102:G257),"")</f>
        <v/>
      </c>
      <c r="F257" s="15">
        <f>IFERROR(-1*(原始数据_周度!H257-AVERAGE(原始数据_周度!H102:H257))/STDEV(原始数据_周度!H102:H257),"")</f>
        <v/>
      </c>
      <c r="G257" s="15">
        <f>IFERROR((原始数据_周度!I257-AVERAGE(原始数据_周度!I102:I257))/STDEV(原始数据_周度!I102:I257),"")</f>
        <v/>
      </c>
      <c r="H257" s="166">
        <f>IFERROR((原始数据_周度!J257-AVERAGE($J$2:J257))/STDEV($J$2:J257),"")</f>
        <v/>
      </c>
    </row>
    <row r="258">
      <c r="A258" s="14">
        <f>原始数据_周度!A258</f>
        <v/>
      </c>
      <c r="B258" s="15">
        <f>IFERROR((原始数据_周度!C258-AVERAGE(原始数据_周度!C103:C258))/STDEV(原始数据_周度!C103:C258),"")</f>
        <v/>
      </c>
      <c r="C258" s="15">
        <f>IFERROR((原始数据_周度!F258-AVERAGE(原始数据_周度!F103:'原始数据_周度'!F258))/STDEV(原始数据_周度!F103:'原始数据_周度'!F258),"")</f>
        <v/>
      </c>
      <c r="D258" s="15">
        <f>IFERROR(-1*(原始数据_周度!E258-AVERAGE(原始数据_周度!E103:E258))/STDEV(原始数据_周度!E103:E258),"")</f>
        <v/>
      </c>
      <c r="E258" s="15">
        <f>IFERROR(-1*(原始数据_周度!G258-AVERAGE(原始数据_周度!G103:G258))/STDEV(原始数据_周度!G103:G258),"")</f>
        <v/>
      </c>
      <c r="F258" s="15">
        <f>IFERROR(-1*(原始数据_周度!H258-AVERAGE(原始数据_周度!H103:H258))/STDEV(原始数据_周度!H103:H258),"")</f>
        <v/>
      </c>
      <c r="G258" s="15">
        <f>IFERROR((原始数据_周度!I258-AVERAGE(原始数据_周度!I103:I258))/STDEV(原始数据_周度!I103:I258),"")</f>
        <v/>
      </c>
      <c r="H258" s="166">
        <f>IFERROR((原始数据_周度!J258-AVERAGE($J$2:J258))/STDEV($J$2:J258),"")</f>
        <v/>
      </c>
    </row>
    <row r="259">
      <c r="A259" s="14">
        <f>原始数据_周度!A259</f>
        <v/>
      </c>
      <c r="B259" s="15">
        <f>IFERROR((原始数据_周度!C259-AVERAGE(原始数据_周度!C104:C259))/STDEV(原始数据_周度!C104:C259),"")</f>
        <v/>
      </c>
      <c r="C259" s="15">
        <f>IFERROR((原始数据_周度!F259-AVERAGE(原始数据_周度!F104:'原始数据_周度'!F259))/STDEV(原始数据_周度!F104:'原始数据_周度'!F259),"")</f>
        <v/>
      </c>
      <c r="D259" s="15">
        <f>IFERROR(-1*(原始数据_周度!E259-AVERAGE(原始数据_周度!E104:E259))/STDEV(原始数据_周度!E104:E259),"")</f>
        <v/>
      </c>
      <c r="E259" s="15">
        <f>IFERROR(-1*(原始数据_周度!G259-AVERAGE(原始数据_周度!G104:G259))/STDEV(原始数据_周度!G104:G259),"")</f>
        <v/>
      </c>
      <c r="F259" s="15">
        <f>IFERROR(-1*(原始数据_周度!H259-AVERAGE(原始数据_周度!H104:H259))/STDEV(原始数据_周度!H104:H259),"")</f>
        <v/>
      </c>
      <c r="G259" s="15">
        <f>IFERROR((原始数据_周度!I259-AVERAGE(原始数据_周度!I104:I259))/STDEV(原始数据_周度!I104:I259),"")</f>
        <v/>
      </c>
      <c r="H259" s="166">
        <f>IFERROR((原始数据_周度!J259-AVERAGE($J$2:J259))/STDEV($J$2:J259),"")</f>
        <v/>
      </c>
    </row>
    <row r="260">
      <c r="A260" s="14">
        <f>原始数据_周度!A260</f>
        <v/>
      </c>
      <c r="B260" s="15">
        <f>IFERROR((原始数据_周度!C260-AVERAGE(原始数据_周度!C105:C260))/STDEV(原始数据_周度!C105:C260),"")</f>
        <v/>
      </c>
      <c r="C260" s="15">
        <f>IFERROR((原始数据_周度!F260-AVERAGE(原始数据_周度!F105:'原始数据_周度'!F260))/STDEV(原始数据_周度!F105:'原始数据_周度'!F260),"")</f>
        <v/>
      </c>
      <c r="D260" s="15">
        <f>IFERROR(-1*(原始数据_周度!E260-AVERAGE(原始数据_周度!E105:E260))/STDEV(原始数据_周度!E105:E260),"")</f>
        <v/>
      </c>
      <c r="E260" s="15">
        <f>IFERROR(-1*(原始数据_周度!G260-AVERAGE(原始数据_周度!G105:G260))/STDEV(原始数据_周度!G105:G260),"")</f>
        <v/>
      </c>
      <c r="F260" s="15">
        <f>IFERROR(-1*(原始数据_周度!H260-AVERAGE(原始数据_周度!H105:H260))/STDEV(原始数据_周度!H105:H260),"")</f>
        <v/>
      </c>
      <c r="G260" s="15">
        <f>IFERROR((原始数据_周度!I260-AVERAGE(原始数据_周度!I105:I260))/STDEV(原始数据_周度!I105:I260),"")</f>
        <v/>
      </c>
      <c r="H260" s="166">
        <f>IFERROR((原始数据_周度!J260-AVERAGE($J$2:J260))/STDEV($J$2:J260),"")</f>
        <v/>
      </c>
    </row>
    <row r="261">
      <c r="A261" s="14">
        <f>原始数据_周度!A261</f>
        <v/>
      </c>
      <c r="B261" s="15">
        <f>IFERROR((原始数据_周度!C261-AVERAGE(原始数据_周度!C106:C261))/STDEV(原始数据_周度!C106:C261),"")</f>
        <v/>
      </c>
      <c r="C261" s="15">
        <f>IFERROR((原始数据_周度!F261-AVERAGE(原始数据_周度!F106:'原始数据_周度'!F261))/STDEV(原始数据_周度!F106:'原始数据_周度'!F261),"")</f>
        <v/>
      </c>
      <c r="D261" s="15">
        <f>IFERROR(-1*(原始数据_周度!E261-AVERAGE(原始数据_周度!E106:E261))/STDEV(原始数据_周度!E106:E261),"")</f>
        <v/>
      </c>
      <c r="E261" s="15">
        <f>IFERROR(-1*(原始数据_周度!G261-AVERAGE(原始数据_周度!G106:G261))/STDEV(原始数据_周度!G106:G261),"")</f>
        <v/>
      </c>
      <c r="F261" s="15">
        <f>IFERROR(-1*(原始数据_周度!H261-AVERAGE(原始数据_周度!H106:H261))/STDEV(原始数据_周度!H106:H261),"")</f>
        <v/>
      </c>
      <c r="G261" s="15">
        <f>IFERROR((原始数据_周度!I261-AVERAGE(原始数据_周度!I106:I261))/STDEV(原始数据_周度!I106:I261),"")</f>
        <v/>
      </c>
      <c r="H261" s="166">
        <f>IFERROR((原始数据_周度!J261-AVERAGE($J$2:J261))/STDEV($J$2:J261),"")</f>
        <v/>
      </c>
    </row>
    <row r="262">
      <c r="A262" s="14">
        <f>原始数据_周度!A262</f>
        <v/>
      </c>
      <c r="B262" s="15">
        <f>IFERROR((原始数据_周度!C262-AVERAGE(原始数据_周度!C107:C262))/STDEV(原始数据_周度!C107:C262),"")</f>
        <v/>
      </c>
      <c r="C262" s="15">
        <f>IFERROR((原始数据_周度!F262-AVERAGE(原始数据_周度!F107:'原始数据_周度'!F262))/STDEV(原始数据_周度!F107:'原始数据_周度'!F262),"")</f>
        <v/>
      </c>
      <c r="D262" s="15">
        <f>IFERROR(-1*(原始数据_周度!E262-AVERAGE(原始数据_周度!E107:E262))/STDEV(原始数据_周度!E107:E262),"")</f>
        <v/>
      </c>
      <c r="E262" s="15">
        <f>IFERROR(-1*(原始数据_周度!G262-AVERAGE(原始数据_周度!G107:G262))/STDEV(原始数据_周度!G107:G262),"")</f>
        <v/>
      </c>
      <c r="F262" s="15">
        <f>IFERROR(-1*(原始数据_周度!H262-AVERAGE(原始数据_周度!H107:H262))/STDEV(原始数据_周度!H107:H262),"")</f>
        <v/>
      </c>
      <c r="G262" s="15">
        <f>IFERROR((原始数据_周度!I262-AVERAGE(原始数据_周度!I107:I262))/STDEV(原始数据_周度!I107:I262),"")</f>
        <v/>
      </c>
      <c r="H262" s="166">
        <f>IFERROR((原始数据_周度!J262-AVERAGE($J$2:J262))/STDEV($J$2:J262),"")</f>
        <v/>
      </c>
    </row>
    <row r="263">
      <c r="A263" s="14">
        <f>原始数据_周度!A263</f>
        <v/>
      </c>
      <c r="B263" s="15">
        <f>IFERROR((原始数据_周度!C263-AVERAGE(原始数据_周度!C108:C263))/STDEV(原始数据_周度!C108:C263),"")</f>
        <v/>
      </c>
      <c r="C263" s="15">
        <f>IFERROR((原始数据_周度!F263-AVERAGE(原始数据_周度!F108:'原始数据_周度'!F263))/STDEV(原始数据_周度!F108:'原始数据_周度'!F263),"")</f>
        <v/>
      </c>
      <c r="D263" s="15">
        <f>IFERROR(-1*(原始数据_周度!E263-AVERAGE(原始数据_周度!E108:E263))/STDEV(原始数据_周度!E108:E263),"")</f>
        <v/>
      </c>
      <c r="E263" s="15">
        <f>IFERROR(-1*(原始数据_周度!G263-AVERAGE(原始数据_周度!G108:G263))/STDEV(原始数据_周度!G108:G263),"")</f>
        <v/>
      </c>
      <c r="F263" s="15">
        <f>IFERROR(-1*(原始数据_周度!H263-AVERAGE(原始数据_周度!H108:H263))/STDEV(原始数据_周度!H108:H263),"")</f>
        <v/>
      </c>
      <c r="G263" s="15">
        <f>IFERROR((原始数据_周度!I263-AVERAGE(原始数据_周度!I108:I263))/STDEV(原始数据_周度!I108:I263),"")</f>
        <v/>
      </c>
      <c r="H263" s="166">
        <f>IFERROR((原始数据_周度!J263-AVERAGE($J$2:J263))/STDEV($J$2:J263),"")</f>
        <v/>
      </c>
    </row>
    <row r="264">
      <c r="A264" s="14">
        <f>原始数据_周度!A264</f>
        <v/>
      </c>
      <c r="B264" s="15">
        <f>IFERROR((原始数据_周度!C264-AVERAGE(原始数据_周度!C109:C264))/STDEV(原始数据_周度!C109:C264),"")</f>
        <v/>
      </c>
      <c r="C264" s="15">
        <f>IFERROR((原始数据_周度!F264-AVERAGE(原始数据_周度!F109:'原始数据_周度'!F264))/STDEV(原始数据_周度!F109:'原始数据_周度'!F264),"")</f>
        <v/>
      </c>
      <c r="D264" s="15">
        <f>IFERROR(-1*(原始数据_周度!E264-AVERAGE(原始数据_周度!E109:E264))/STDEV(原始数据_周度!E109:E264),"")</f>
        <v/>
      </c>
      <c r="E264" s="15">
        <f>IFERROR(-1*(原始数据_周度!G264-AVERAGE(原始数据_周度!G109:G264))/STDEV(原始数据_周度!G109:G264),"")</f>
        <v/>
      </c>
      <c r="F264" s="15">
        <f>IFERROR(-1*(原始数据_周度!H264-AVERAGE(原始数据_周度!H109:H264))/STDEV(原始数据_周度!H109:H264),"")</f>
        <v/>
      </c>
      <c r="G264" s="15">
        <f>IFERROR((原始数据_周度!I264-AVERAGE(原始数据_周度!I109:I264))/STDEV(原始数据_周度!I109:I264),"")</f>
        <v/>
      </c>
      <c r="H264" s="166">
        <f>IFERROR((原始数据_周度!J264-AVERAGE($J$2:J264))/STDEV($J$2:J264),"")</f>
        <v/>
      </c>
    </row>
    <row r="265">
      <c r="A265" s="14">
        <f>原始数据_周度!A265</f>
        <v/>
      </c>
      <c r="B265" s="15">
        <f>IFERROR((原始数据_周度!C265-AVERAGE(原始数据_周度!C110:C265))/STDEV(原始数据_周度!C110:C265),"")</f>
        <v/>
      </c>
      <c r="C265" s="15">
        <f>IFERROR((原始数据_周度!F265-AVERAGE(原始数据_周度!F110:'原始数据_周度'!F265))/STDEV(原始数据_周度!F110:'原始数据_周度'!F265),"")</f>
        <v/>
      </c>
      <c r="D265" s="15">
        <f>IFERROR(-1*(原始数据_周度!E265-AVERAGE(原始数据_周度!E110:E265))/STDEV(原始数据_周度!E110:E265),"")</f>
        <v/>
      </c>
      <c r="E265" s="15">
        <f>IFERROR(-1*(原始数据_周度!G265-AVERAGE(原始数据_周度!G110:G265))/STDEV(原始数据_周度!G110:G265),"")</f>
        <v/>
      </c>
      <c r="F265" s="15">
        <f>IFERROR(-1*(原始数据_周度!H265-AVERAGE(原始数据_周度!H110:H265))/STDEV(原始数据_周度!H110:H265),"")</f>
        <v/>
      </c>
      <c r="G265" s="15">
        <f>IFERROR((原始数据_周度!I265-AVERAGE(原始数据_周度!I110:I265))/STDEV(原始数据_周度!I110:I265),"")</f>
        <v/>
      </c>
      <c r="H265" s="166">
        <f>IFERROR((原始数据_周度!J265-AVERAGE($J$2:J265))/STDEV($J$2:J265),"")</f>
        <v/>
      </c>
    </row>
    <row r="266">
      <c r="A266" s="14">
        <f>原始数据_周度!A266</f>
        <v/>
      </c>
      <c r="B266" s="15">
        <f>IFERROR((原始数据_周度!C266-AVERAGE(原始数据_周度!C111:C266))/STDEV(原始数据_周度!C111:C266),"")</f>
        <v/>
      </c>
      <c r="C266" s="15">
        <f>IFERROR((原始数据_周度!F266-AVERAGE(原始数据_周度!F111:'原始数据_周度'!F266))/STDEV(原始数据_周度!F111:'原始数据_周度'!F266),"")</f>
        <v/>
      </c>
      <c r="D266" s="15">
        <f>IFERROR(-1*(原始数据_周度!E266-AVERAGE(原始数据_周度!E111:E266))/STDEV(原始数据_周度!E111:E266),"")</f>
        <v/>
      </c>
      <c r="E266" s="15">
        <f>IFERROR(-1*(原始数据_周度!G266-AVERAGE(原始数据_周度!G111:G266))/STDEV(原始数据_周度!G111:G266),"")</f>
        <v/>
      </c>
      <c r="F266" s="15">
        <f>IFERROR(-1*(原始数据_周度!H266-AVERAGE(原始数据_周度!H111:H266))/STDEV(原始数据_周度!H111:H266),"")</f>
        <v/>
      </c>
      <c r="G266" s="15">
        <f>IFERROR((原始数据_周度!I266-AVERAGE(原始数据_周度!I111:I266))/STDEV(原始数据_周度!I111:I266),"")</f>
        <v/>
      </c>
      <c r="H266" s="166">
        <f>IFERROR((原始数据_周度!J266-AVERAGE($J$2:J266))/STDEV($J$2:J266),"")</f>
        <v/>
      </c>
    </row>
    <row r="267">
      <c r="A267" s="14">
        <f>原始数据_周度!A267</f>
        <v/>
      </c>
      <c r="B267" s="15">
        <f>IFERROR((原始数据_周度!C267-AVERAGE(原始数据_周度!C112:C267))/STDEV(原始数据_周度!C112:C267),"")</f>
        <v/>
      </c>
      <c r="C267" s="15">
        <f>IFERROR((原始数据_周度!F267-AVERAGE(原始数据_周度!F112:'原始数据_周度'!F267))/STDEV(原始数据_周度!F112:'原始数据_周度'!F267),"")</f>
        <v/>
      </c>
      <c r="D267" s="15">
        <f>IFERROR(-1*(原始数据_周度!E267-AVERAGE(原始数据_周度!E112:E267))/STDEV(原始数据_周度!E112:E267),"")</f>
        <v/>
      </c>
      <c r="E267" s="15">
        <f>IFERROR(-1*(原始数据_周度!G267-AVERAGE(原始数据_周度!G112:G267))/STDEV(原始数据_周度!G112:G267),"")</f>
        <v/>
      </c>
      <c r="F267" s="15">
        <f>IFERROR(-1*(原始数据_周度!H267-AVERAGE(原始数据_周度!H112:H267))/STDEV(原始数据_周度!H112:H267),"")</f>
        <v/>
      </c>
      <c r="G267" s="15">
        <f>IFERROR((原始数据_周度!I267-AVERAGE(原始数据_周度!I112:I267))/STDEV(原始数据_周度!I112:I267),"")</f>
        <v/>
      </c>
      <c r="H267" s="166">
        <f>IFERROR((原始数据_周度!J267-AVERAGE($J$2:J267))/STDEV($J$2:J267),"")</f>
        <v/>
      </c>
    </row>
    <row r="268">
      <c r="A268" s="14">
        <f>原始数据_周度!A268</f>
        <v/>
      </c>
      <c r="B268" s="15">
        <f>IFERROR((原始数据_周度!C268-AVERAGE(原始数据_周度!C113:C268))/STDEV(原始数据_周度!C113:C268),"")</f>
        <v/>
      </c>
      <c r="C268" s="15">
        <f>IFERROR((原始数据_周度!F268-AVERAGE(原始数据_周度!F113:'原始数据_周度'!F268))/STDEV(原始数据_周度!F113:'原始数据_周度'!F268),"")</f>
        <v/>
      </c>
      <c r="D268" s="15">
        <f>IFERROR(-1*(原始数据_周度!E268-AVERAGE(原始数据_周度!E113:E268))/STDEV(原始数据_周度!E113:E268),"")</f>
        <v/>
      </c>
      <c r="E268" s="15">
        <f>IFERROR(-1*(原始数据_周度!G268-AVERAGE(原始数据_周度!G113:G268))/STDEV(原始数据_周度!G113:G268),"")</f>
        <v/>
      </c>
      <c r="F268" s="15">
        <f>IFERROR(-1*(原始数据_周度!H268-AVERAGE(原始数据_周度!H113:H268))/STDEV(原始数据_周度!H113:H268),"")</f>
        <v/>
      </c>
      <c r="G268" s="15">
        <f>IFERROR((原始数据_周度!I268-AVERAGE(原始数据_周度!I113:I268))/STDEV(原始数据_周度!I113:I268),"")</f>
        <v/>
      </c>
      <c r="H268" s="166">
        <f>IFERROR((原始数据_周度!J268-AVERAGE($J$2:J268))/STDEV($J$2:J268),"")</f>
        <v/>
      </c>
    </row>
    <row r="269">
      <c r="A269" s="14">
        <f>原始数据_周度!A269</f>
        <v/>
      </c>
      <c r="B269" s="15">
        <f>IFERROR((原始数据_周度!C269-AVERAGE(原始数据_周度!C114:C269))/STDEV(原始数据_周度!C114:C269),"")</f>
        <v/>
      </c>
      <c r="C269" s="15">
        <f>IFERROR((原始数据_周度!F269-AVERAGE(原始数据_周度!F114:'原始数据_周度'!F269))/STDEV(原始数据_周度!F114:'原始数据_周度'!F269),"")</f>
        <v/>
      </c>
      <c r="D269" s="15">
        <f>IFERROR(-1*(原始数据_周度!E269-AVERAGE(原始数据_周度!E114:E269))/STDEV(原始数据_周度!E114:E269),"")</f>
        <v/>
      </c>
      <c r="E269" s="15">
        <f>IFERROR(-1*(原始数据_周度!G269-AVERAGE(原始数据_周度!G114:G269))/STDEV(原始数据_周度!G114:G269),"")</f>
        <v/>
      </c>
      <c r="F269" s="15">
        <f>IFERROR(-1*(原始数据_周度!H269-AVERAGE(原始数据_周度!H114:H269))/STDEV(原始数据_周度!H114:H269),"")</f>
        <v/>
      </c>
      <c r="G269" s="15">
        <f>IFERROR((原始数据_周度!I269-AVERAGE(原始数据_周度!I114:I269))/STDEV(原始数据_周度!I114:I269),"")</f>
        <v/>
      </c>
      <c r="H269" s="166">
        <f>IFERROR((原始数据_周度!J269-AVERAGE($J$2:J269))/STDEV($J$2:J269),"")</f>
        <v/>
      </c>
    </row>
    <row r="270">
      <c r="A270" s="14">
        <f>原始数据_周度!A270</f>
        <v/>
      </c>
      <c r="B270" s="15">
        <f>IFERROR((原始数据_周度!C270-AVERAGE(原始数据_周度!C115:C270))/STDEV(原始数据_周度!C115:C270),"")</f>
        <v/>
      </c>
      <c r="C270" s="15">
        <f>IFERROR((原始数据_周度!F270-AVERAGE(原始数据_周度!F115:'原始数据_周度'!F270))/STDEV(原始数据_周度!F115:'原始数据_周度'!F270),"")</f>
        <v/>
      </c>
      <c r="D270" s="15">
        <f>IFERROR(-1*(原始数据_周度!E270-AVERAGE(原始数据_周度!E115:E270))/STDEV(原始数据_周度!E115:E270),"")</f>
        <v/>
      </c>
      <c r="E270" s="15">
        <f>IFERROR(-1*(原始数据_周度!G270-AVERAGE(原始数据_周度!G115:G270))/STDEV(原始数据_周度!G115:G270),"")</f>
        <v/>
      </c>
      <c r="F270" s="15">
        <f>IFERROR(-1*(原始数据_周度!H270-AVERAGE(原始数据_周度!H115:H270))/STDEV(原始数据_周度!H115:H270),"")</f>
        <v/>
      </c>
      <c r="G270" s="15">
        <f>IFERROR((原始数据_周度!I270-AVERAGE(原始数据_周度!I115:I270))/STDEV(原始数据_周度!I115:I270),"")</f>
        <v/>
      </c>
      <c r="H270" s="166">
        <f>IFERROR((原始数据_周度!J270-AVERAGE($J$2:J270))/STDEV($J$2:J270),"")</f>
        <v/>
      </c>
    </row>
    <row r="271">
      <c r="A271" s="14">
        <f>原始数据_周度!A271</f>
        <v/>
      </c>
      <c r="B271" s="15">
        <f>IFERROR((原始数据_周度!C271-AVERAGE(原始数据_周度!C116:C271))/STDEV(原始数据_周度!C116:C271),"")</f>
        <v/>
      </c>
      <c r="C271" s="15">
        <f>IFERROR((原始数据_周度!F271-AVERAGE(原始数据_周度!F116:'原始数据_周度'!F271))/STDEV(原始数据_周度!F116:'原始数据_周度'!F271),"")</f>
        <v/>
      </c>
      <c r="D271" s="15">
        <f>IFERROR(-1*(原始数据_周度!E271-AVERAGE(原始数据_周度!E116:E271))/STDEV(原始数据_周度!E116:E271),"")</f>
        <v/>
      </c>
      <c r="E271" s="15">
        <f>IFERROR(-1*(原始数据_周度!G271-AVERAGE(原始数据_周度!G116:G271))/STDEV(原始数据_周度!G116:G271),"")</f>
        <v/>
      </c>
      <c r="F271" s="15">
        <f>IFERROR(-1*(原始数据_周度!H271-AVERAGE(原始数据_周度!H116:H271))/STDEV(原始数据_周度!H116:H271),"")</f>
        <v/>
      </c>
      <c r="G271" s="15">
        <f>IFERROR((原始数据_周度!I271-AVERAGE(原始数据_周度!I116:I271))/STDEV(原始数据_周度!I116:I271),"")</f>
        <v/>
      </c>
      <c r="H271" s="166">
        <f>IFERROR((原始数据_周度!J271-AVERAGE($J$2:J271))/STDEV($J$2:J271),"")</f>
        <v/>
      </c>
    </row>
    <row r="272">
      <c r="A272" s="14">
        <f>原始数据_周度!A272</f>
        <v/>
      </c>
      <c r="B272" s="15">
        <f>IFERROR((原始数据_周度!C272-AVERAGE(原始数据_周度!C117:C272))/STDEV(原始数据_周度!C117:C272),"")</f>
        <v/>
      </c>
      <c r="C272" s="15">
        <f>IFERROR((原始数据_周度!F272-AVERAGE(原始数据_周度!F117:'原始数据_周度'!F272))/STDEV(原始数据_周度!F117:'原始数据_周度'!F272),"")</f>
        <v/>
      </c>
      <c r="D272" s="15">
        <f>IFERROR(-1*(原始数据_周度!E272-AVERAGE(原始数据_周度!E117:E272))/STDEV(原始数据_周度!E117:E272),"")</f>
        <v/>
      </c>
      <c r="E272" s="15">
        <f>IFERROR(-1*(原始数据_周度!G272-AVERAGE(原始数据_周度!G117:G272))/STDEV(原始数据_周度!G117:G272),"")</f>
        <v/>
      </c>
      <c r="F272" s="15">
        <f>IFERROR(-1*(原始数据_周度!H272-AVERAGE(原始数据_周度!H117:H272))/STDEV(原始数据_周度!H117:H272),"")</f>
        <v/>
      </c>
      <c r="G272" s="15">
        <f>IFERROR((原始数据_周度!I272-AVERAGE(原始数据_周度!I117:I272))/STDEV(原始数据_周度!I117:I272),"")</f>
        <v/>
      </c>
      <c r="H272" s="166">
        <f>IFERROR((原始数据_周度!J272-AVERAGE($J$2:J272))/STDEV($J$2:J272),"")</f>
        <v/>
      </c>
    </row>
    <row r="273">
      <c r="A273" s="14">
        <f>原始数据_周度!A273</f>
        <v/>
      </c>
      <c r="B273" s="15">
        <f>IFERROR((原始数据_周度!C273-AVERAGE(原始数据_周度!C118:C273))/STDEV(原始数据_周度!C118:C273),"")</f>
        <v/>
      </c>
      <c r="C273" s="15">
        <f>IFERROR((原始数据_周度!F273-AVERAGE(原始数据_周度!F118:'原始数据_周度'!F273))/STDEV(原始数据_周度!F118:'原始数据_周度'!F273),"")</f>
        <v/>
      </c>
      <c r="D273" s="15">
        <f>IFERROR(-1*(原始数据_周度!E273-AVERAGE(原始数据_周度!E118:E273))/STDEV(原始数据_周度!E118:E273),"")</f>
        <v/>
      </c>
      <c r="E273" s="15">
        <f>IFERROR(-1*(原始数据_周度!G273-AVERAGE(原始数据_周度!G118:G273))/STDEV(原始数据_周度!G118:G273),"")</f>
        <v/>
      </c>
      <c r="F273" s="15">
        <f>IFERROR(-1*(原始数据_周度!H273-AVERAGE(原始数据_周度!H118:H273))/STDEV(原始数据_周度!H118:H273),"")</f>
        <v/>
      </c>
      <c r="G273" s="15">
        <f>IFERROR((原始数据_周度!I273-AVERAGE(原始数据_周度!I118:I273))/STDEV(原始数据_周度!I118:I273),"")</f>
        <v/>
      </c>
      <c r="H273" s="166">
        <f>IFERROR((原始数据_周度!J273-AVERAGE($J$2:J273))/STDEV($J$2:J273),"")</f>
        <v/>
      </c>
    </row>
    <row r="274">
      <c r="A274" s="14">
        <f>原始数据_周度!A274</f>
        <v/>
      </c>
      <c r="B274" s="15">
        <f>IFERROR((原始数据_周度!C274-AVERAGE(原始数据_周度!C119:C274))/STDEV(原始数据_周度!C119:C274),"")</f>
        <v/>
      </c>
      <c r="C274" s="15">
        <f>IFERROR((原始数据_周度!F274-AVERAGE(原始数据_周度!F119:'原始数据_周度'!F274))/STDEV(原始数据_周度!F119:'原始数据_周度'!F274),"")</f>
        <v/>
      </c>
      <c r="D274" s="15">
        <f>IFERROR(-1*(原始数据_周度!E274-AVERAGE(原始数据_周度!E119:E274))/STDEV(原始数据_周度!E119:E274),"")</f>
        <v/>
      </c>
      <c r="E274" s="15">
        <f>IFERROR(-1*(原始数据_周度!G274-AVERAGE(原始数据_周度!G119:G274))/STDEV(原始数据_周度!G119:G274),"")</f>
        <v/>
      </c>
      <c r="F274" s="15">
        <f>IFERROR(-1*(原始数据_周度!H274-AVERAGE(原始数据_周度!H119:H274))/STDEV(原始数据_周度!H119:H274),"")</f>
        <v/>
      </c>
      <c r="G274" s="15">
        <f>IFERROR((原始数据_周度!I274-AVERAGE(原始数据_周度!I119:I274))/STDEV(原始数据_周度!I119:I274),"")</f>
        <v/>
      </c>
      <c r="H274" s="166">
        <f>IFERROR((原始数据_周度!J274-AVERAGE($J$2:J274))/STDEV($J$2:J274),"")</f>
        <v/>
      </c>
    </row>
    <row r="275">
      <c r="A275" s="14">
        <f>原始数据_周度!A275</f>
        <v/>
      </c>
      <c r="B275" s="15">
        <f>IFERROR((原始数据_周度!C275-AVERAGE(原始数据_周度!C120:C275))/STDEV(原始数据_周度!C120:C275),"")</f>
        <v/>
      </c>
      <c r="C275" s="15">
        <f>IFERROR((原始数据_周度!F275-AVERAGE(原始数据_周度!F120:'原始数据_周度'!F275))/STDEV(原始数据_周度!F120:'原始数据_周度'!F275),"")</f>
        <v/>
      </c>
      <c r="D275" s="15">
        <f>IFERROR(-1*(原始数据_周度!E275-AVERAGE(原始数据_周度!E120:E275))/STDEV(原始数据_周度!E120:E275),"")</f>
        <v/>
      </c>
      <c r="E275" s="15">
        <f>IFERROR(-1*(原始数据_周度!G275-AVERAGE(原始数据_周度!G120:G275))/STDEV(原始数据_周度!G120:G275),"")</f>
        <v/>
      </c>
      <c r="F275" s="15">
        <f>IFERROR(-1*(原始数据_周度!H275-AVERAGE(原始数据_周度!H120:H275))/STDEV(原始数据_周度!H120:H275),"")</f>
        <v/>
      </c>
      <c r="G275" s="15">
        <f>IFERROR((原始数据_周度!I275-AVERAGE(原始数据_周度!I120:I275))/STDEV(原始数据_周度!I120:I275),"")</f>
        <v/>
      </c>
      <c r="H275" s="166">
        <f>IFERROR((原始数据_周度!J275-AVERAGE($J$2:J275))/STDEV($J$2:J275),"")</f>
        <v/>
      </c>
    </row>
    <row r="276">
      <c r="A276" s="14">
        <f>原始数据_周度!A276</f>
        <v/>
      </c>
      <c r="B276" s="15">
        <f>IFERROR((原始数据_周度!C276-AVERAGE(原始数据_周度!C121:C276))/STDEV(原始数据_周度!C121:C276),"")</f>
        <v/>
      </c>
      <c r="C276" s="15">
        <f>IFERROR((原始数据_周度!F276-AVERAGE(原始数据_周度!F121:'原始数据_周度'!F276))/STDEV(原始数据_周度!F121:'原始数据_周度'!F276),"")</f>
        <v/>
      </c>
      <c r="D276" s="15">
        <f>IFERROR(-1*(原始数据_周度!E276-AVERAGE(原始数据_周度!E121:E276))/STDEV(原始数据_周度!E121:E276),"")</f>
        <v/>
      </c>
      <c r="E276" s="15">
        <f>IFERROR(-1*(原始数据_周度!G276-AVERAGE(原始数据_周度!G121:G276))/STDEV(原始数据_周度!G121:G276),"")</f>
        <v/>
      </c>
      <c r="F276" s="15">
        <f>IFERROR(-1*(原始数据_周度!H276-AVERAGE(原始数据_周度!H121:H276))/STDEV(原始数据_周度!H121:H276),"")</f>
        <v/>
      </c>
      <c r="G276" s="15">
        <f>IFERROR((原始数据_周度!I276-AVERAGE(原始数据_周度!I121:I276))/STDEV(原始数据_周度!I121:I276),"")</f>
        <v/>
      </c>
      <c r="H276" s="166">
        <f>IFERROR((原始数据_周度!J276-AVERAGE($J$2:J276))/STDEV($J$2:J276),"")</f>
        <v/>
      </c>
    </row>
    <row r="277">
      <c r="A277" s="14">
        <f>原始数据_周度!A277</f>
        <v/>
      </c>
      <c r="B277" s="15">
        <f>IFERROR((原始数据_周度!C277-AVERAGE(原始数据_周度!C122:C277))/STDEV(原始数据_周度!C122:C277),"")</f>
        <v/>
      </c>
      <c r="C277" s="15">
        <f>IFERROR((原始数据_周度!F277-AVERAGE(原始数据_周度!F122:'原始数据_周度'!F277))/STDEV(原始数据_周度!F122:'原始数据_周度'!F277),"")</f>
        <v/>
      </c>
      <c r="D277" s="15">
        <f>IFERROR(-1*(原始数据_周度!E277-AVERAGE(原始数据_周度!E122:E277))/STDEV(原始数据_周度!E122:E277),"")</f>
        <v/>
      </c>
      <c r="E277" s="15">
        <f>IFERROR(-1*(原始数据_周度!G277-AVERAGE(原始数据_周度!G122:G277))/STDEV(原始数据_周度!G122:G277),"")</f>
        <v/>
      </c>
      <c r="F277" s="15">
        <f>IFERROR(-1*(原始数据_周度!H277-AVERAGE(原始数据_周度!H122:H277))/STDEV(原始数据_周度!H122:H277),"")</f>
        <v/>
      </c>
      <c r="G277" s="15">
        <f>IFERROR((原始数据_周度!I277-AVERAGE(原始数据_周度!I122:I277))/STDEV(原始数据_周度!I122:I277),"")</f>
        <v/>
      </c>
      <c r="H277" s="166">
        <f>IFERROR((原始数据_周度!J277-AVERAGE($J$2:J277))/STDEV($J$2:J277),"")</f>
        <v/>
      </c>
    </row>
    <row r="278">
      <c r="A278" s="14">
        <f>原始数据_周度!A278</f>
        <v/>
      </c>
      <c r="B278" s="15">
        <f>IFERROR((原始数据_周度!C278-AVERAGE(原始数据_周度!C123:C278))/STDEV(原始数据_周度!C123:C278),"")</f>
        <v/>
      </c>
      <c r="C278" s="15">
        <f>IFERROR((原始数据_周度!F278-AVERAGE(原始数据_周度!F123:'原始数据_周度'!F278))/STDEV(原始数据_周度!F123:'原始数据_周度'!F278),"")</f>
        <v/>
      </c>
      <c r="D278" s="15">
        <f>IFERROR(-1*(原始数据_周度!E278-AVERAGE(原始数据_周度!E123:E278))/STDEV(原始数据_周度!E123:E278),"")</f>
        <v/>
      </c>
      <c r="E278" s="15">
        <f>IFERROR(-1*(原始数据_周度!G278-AVERAGE(原始数据_周度!G123:G278))/STDEV(原始数据_周度!G123:G278),"")</f>
        <v/>
      </c>
      <c r="F278" s="15">
        <f>IFERROR(-1*(原始数据_周度!H278-AVERAGE(原始数据_周度!H123:H278))/STDEV(原始数据_周度!H123:H278),"")</f>
        <v/>
      </c>
      <c r="G278" s="15">
        <f>IFERROR((原始数据_周度!I278-AVERAGE(原始数据_周度!I123:I278))/STDEV(原始数据_周度!I123:I278),"")</f>
        <v/>
      </c>
      <c r="H278" s="166">
        <f>IFERROR((原始数据_周度!J278-AVERAGE($J$2:J278))/STDEV($J$2:J278),"")</f>
        <v/>
      </c>
    </row>
    <row r="279">
      <c r="A279" s="14">
        <f>原始数据_周度!A279</f>
        <v/>
      </c>
      <c r="B279" s="15">
        <f>IFERROR((原始数据_周度!C279-AVERAGE(原始数据_周度!C124:C279))/STDEV(原始数据_周度!C124:C279),"")</f>
        <v/>
      </c>
      <c r="C279" s="15">
        <f>IFERROR((原始数据_周度!F279-AVERAGE(原始数据_周度!F124:'原始数据_周度'!F279))/STDEV(原始数据_周度!F124:'原始数据_周度'!F279),"")</f>
        <v/>
      </c>
      <c r="D279" s="15">
        <f>IFERROR(-1*(原始数据_周度!E279-AVERAGE(原始数据_周度!E124:E279))/STDEV(原始数据_周度!E124:E279),"")</f>
        <v/>
      </c>
      <c r="E279" s="15">
        <f>IFERROR(-1*(原始数据_周度!G279-AVERAGE(原始数据_周度!G124:G279))/STDEV(原始数据_周度!G124:G279),"")</f>
        <v/>
      </c>
      <c r="F279" s="15">
        <f>IFERROR(-1*(原始数据_周度!H279-AVERAGE(原始数据_周度!H124:H279))/STDEV(原始数据_周度!H124:H279),"")</f>
        <v/>
      </c>
      <c r="G279" s="15">
        <f>IFERROR((原始数据_周度!I279-AVERAGE(原始数据_周度!I124:I279))/STDEV(原始数据_周度!I124:I279),"")</f>
        <v/>
      </c>
      <c r="H279" s="166">
        <f>IFERROR((原始数据_周度!J279-AVERAGE($J$2:J279))/STDEV($J$2:J279),"")</f>
        <v/>
      </c>
    </row>
    <row r="280">
      <c r="A280" s="14">
        <f>原始数据_周度!A280</f>
        <v/>
      </c>
      <c r="B280" s="15">
        <f>IFERROR((原始数据_周度!C280-AVERAGE(原始数据_周度!C125:C280))/STDEV(原始数据_周度!C125:C280),"")</f>
        <v/>
      </c>
      <c r="C280" s="15">
        <f>IFERROR((原始数据_周度!F280-AVERAGE(原始数据_周度!F125:'原始数据_周度'!F280))/STDEV(原始数据_周度!F125:'原始数据_周度'!F280),"")</f>
        <v/>
      </c>
      <c r="D280" s="15">
        <f>IFERROR(-1*(原始数据_周度!E280-AVERAGE(原始数据_周度!E125:E280))/STDEV(原始数据_周度!E125:E280),"")</f>
        <v/>
      </c>
      <c r="E280" s="15">
        <f>IFERROR(-1*(原始数据_周度!G280-AVERAGE(原始数据_周度!G125:G280))/STDEV(原始数据_周度!G125:G280),"")</f>
        <v/>
      </c>
      <c r="F280" s="15">
        <f>IFERROR(-1*(原始数据_周度!H280-AVERAGE(原始数据_周度!H125:H280))/STDEV(原始数据_周度!H125:H280),"")</f>
        <v/>
      </c>
      <c r="G280" s="15">
        <f>IFERROR((原始数据_周度!I280-AVERAGE(原始数据_周度!I125:I280))/STDEV(原始数据_周度!I125:I280),"")</f>
        <v/>
      </c>
      <c r="H280" s="166">
        <f>IFERROR((原始数据_周度!J280-AVERAGE($J$2:J280))/STDEV($J$2:J280),"")</f>
        <v/>
      </c>
    </row>
    <row r="281">
      <c r="A281" s="14">
        <f>原始数据_周度!A281</f>
        <v/>
      </c>
      <c r="B281" s="15">
        <f>IFERROR((原始数据_周度!C281-AVERAGE(原始数据_周度!C126:C281))/STDEV(原始数据_周度!C126:C281),"")</f>
        <v/>
      </c>
      <c r="C281" s="15">
        <f>IFERROR((原始数据_周度!F281-AVERAGE(原始数据_周度!F126:'原始数据_周度'!F281))/STDEV(原始数据_周度!F126:'原始数据_周度'!F281),"")</f>
        <v/>
      </c>
      <c r="D281" s="15">
        <f>IFERROR(-1*(原始数据_周度!E281-AVERAGE(原始数据_周度!E126:E281))/STDEV(原始数据_周度!E126:E281),"")</f>
        <v/>
      </c>
      <c r="E281" s="15">
        <f>IFERROR(-1*(原始数据_周度!G281-AVERAGE(原始数据_周度!G126:G281))/STDEV(原始数据_周度!G126:G281),"")</f>
        <v/>
      </c>
      <c r="F281" s="15">
        <f>IFERROR(-1*(原始数据_周度!H281-AVERAGE(原始数据_周度!H126:H281))/STDEV(原始数据_周度!H126:H281),"")</f>
        <v/>
      </c>
      <c r="G281" s="15">
        <f>IFERROR((原始数据_周度!I281-AVERAGE(原始数据_周度!I126:I281))/STDEV(原始数据_周度!I126:I281),"")</f>
        <v/>
      </c>
      <c r="H281" s="166">
        <f>IFERROR((原始数据_周度!J281-AVERAGE($J$2:J281))/STDEV($J$2:J281),"")</f>
        <v/>
      </c>
    </row>
    <row r="282">
      <c r="A282" s="14">
        <f>原始数据_周度!A282</f>
        <v/>
      </c>
      <c r="B282" s="15">
        <f>IFERROR((原始数据_周度!C282-AVERAGE(原始数据_周度!C127:C282))/STDEV(原始数据_周度!C127:C282),"")</f>
        <v/>
      </c>
      <c r="C282" s="15">
        <f>IFERROR((原始数据_周度!F282-AVERAGE(原始数据_周度!F127:'原始数据_周度'!F282))/STDEV(原始数据_周度!F127:'原始数据_周度'!F282),"")</f>
        <v/>
      </c>
      <c r="D282" s="15">
        <f>IFERROR(-1*(原始数据_周度!E282-AVERAGE(原始数据_周度!E127:E282))/STDEV(原始数据_周度!E127:E282),"")</f>
        <v/>
      </c>
      <c r="E282" s="15">
        <f>IFERROR(-1*(原始数据_周度!G282-AVERAGE(原始数据_周度!G127:G282))/STDEV(原始数据_周度!G127:G282),"")</f>
        <v/>
      </c>
      <c r="F282" s="15">
        <f>IFERROR(-1*(原始数据_周度!H282-AVERAGE(原始数据_周度!H127:H282))/STDEV(原始数据_周度!H127:H282),"")</f>
        <v/>
      </c>
      <c r="G282" s="15">
        <f>IFERROR((原始数据_周度!I282-AVERAGE(原始数据_周度!I127:I282))/STDEV(原始数据_周度!I127:I282),"")</f>
        <v/>
      </c>
      <c r="H282" s="166">
        <f>IFERROR((原始数据_周度!J282-AVERAGE($J$2:J282))/STDEV($J$2:J282),"")</f>
        <v/>
      </c>
    </row>
    <row r="283">
      <c r="A283" s="14">
        <f>原始数据_周度!A283</f>
        <v/>
      </c>
      <c r="B283" s="15">
        <f>IFERROR((原始数据_周度!C283-AVERAGE(原始数据_周度!C128:C283))/STDEV(原始数据_周度!C128:C283),"")</f>
        <v/>
      </c>
      <c r="C283" s="15">
        <f>IFERROR((原始数据_周度!F283-AVERAGE(原始数据_周度!F128:'原始数据_周度'!F283))/STDEV(原始数据_周度!F128:'原始数据_周度'!F283),"")</f>
        <v/>
      </c>
      <c r="D283" s="15">
        <f>IFERROR(-1*(原始数据_周度!E283-AVERAGE(原始数据_周度!E128:E283))/STDEV(原始数据_周度!E128:E283),"")</f>
        <v/>
      </c>
      <c r="E283" s="15">
        <f>IFERROR(-1*(原始数据_周度!G283-AVERAGE(原始数据_周度!G128:G283))/STDEV(原始数据_周度!G128:G283),"")</f>
        <v/>
      </c>
      <c r="F283" s="15">
        <f>IFERROR(-1*(原始数据_周度!H283-AVERAGE(原始数据_周度!H128:H283))/STDEV(原始数据_周度!H128:H283),"")</f>
        <v/>
      </c>
      <c r="G283" s="15">
        <f>IFERROR((原始数据_周度!I283-AVERAGE(原始数据_周度!I128:I283))/STDEV(原始数据_周度!I128:I283),"")</f>
        <v/>
      </c>
      <c r="H283" s="166">
        <f>IFERROR((原始数据_周度!J283-AVERAGE($J$2:J283))/STDEV($J$2:J283),"")</f>
        <v/>
      </c>
    </row>
    <row r="284">
      <c r="A284" s="14">
        <f>原始数据_周度!A284</f>
        <v/>
      </c>
      <c r="B284" s="15">
        <f>IFERROR((原始数据_周度!C284-AVERAGE(原始数据_周度!C129:C284))/STDEV(原始数据_周度!C129:C284),"")</f>
        <v/>
      </c>
      <c r="C284" s="15">
        <f>IFERROR((原始数据_周度!F284-AVERAGE(原始数据_周度!F129:'原始数据_周度'!F284))/STDEV(原始数据_周度!F129:'原始数据_周度'!F284),"")</f>
        <v/>
      </c>
      <c r="D284" s="15">
        <f>IFERROR(-1*(原始数据_周度!E284-AVERAGE(原始数据_周度!E129:E284))/STDEV(原始数据_周度!E129:E284),"")</f>
        <v/>
      </c>
      <c r="E284" s="15">
        <f>IFERROR(-1*(原始数据_周度!G284-AVERAGE(原始数据_周度!G129:G284))/STDEV(原始数据_周度!G129:G284),"")</f>
        <v/>
      </c>
      <c r="F284" s="15">
        <f>IFERROR(-1*(原始数据_周度!H284-AVERAGE(原始数据_周度!H129:H284))/STDEV(原始数据_周度!H129:H284),"")</f>
        <v/>
      </c>
      <c r="G284" s="15">
        <f>IFERROR((原始数据_周度!I284-AVERAGE(原始数据_周度!I129:I284))/STDEV(原始数据_周度!I129:I284),"")</f>
        <v/>
      </c>
      <c r="H284" s="166">
        <f>IFERROR((原始数据_周度!J284-AVERAGE($J$2:J284))/STDEV($J$2:J284),"")</f>
        <v/>
      </c>
    </row>
    <row r="285">
      <c r="A285" s="14">
        <f>原始数据_周度!A285</f>
        <v/>
      </c>
      <c r="B285" s="15">
        <f>IFERROR((原始数据_周度!C285-AVERAGE(原始数据_周度!C130:C285))/STDEV(原始数据_周度!C130:C285),"")</f>
        <v/>
      </c>
      <c r="C285" s="15">
        <f>IFERROR((原始数据_周度!F285-AVERAGE(原始数据_周度!F130:'原始数据_周度'!F285))/STDEV(原始数据_周度!F130:'原始数据_周度'!F285),"")</f>
        <v/>
      </c>
      <c r="D285" s="15">
        <f>IFERROR(-1*(原始数据_周度!E285-AVERAGE(原始数据_周度!E130:E285))/STDEV(原始数据_周度!E130:E285),"")</f>
        <v/>
      </c>
      <c r="E285" s="15">
        <f>IFERROR(-1*(原始数据_周度!G285-AVERAGE(原始数据_周度!G130:G285))/STDEV(原始数据_周度!G130:G285),"")</f>
        <v/>
      </c>
      <c r="F285" s="15">
        <f>IFERROR(-1*(原始数据_周度!H285-AVERAGE(原始数据_周度!H130:H285))/STDEV(原始数据_周度!H130:H285),"")</f>
        <v/>
      </c>
      <c r="G285" s="15">
        <f>IFERROR((原始数据_周度!I285-AVERAGE(原始数据_周度!I130:I285))/STDEV(原始数据_周度!I130:I285),"")</f>
        <v/>
      </c>
      <c r="H285" s="166">
        <f>IFERROR((原始数据_周度!J285-AVERAGE($J$2:J285))/STDEV($J$2:J285),"")</f>
        <v/>
      </c>
    </row>
    <row r="286">
      <c r="A286" s="14">
        <f>原始数据_周度!A286</f>
        <v/>
      </c>
      <c r="B286" s="15">
        <f>IFERROR((原始数据_周度!C286-AVERAGE(原始数据_周度!C131:C286))/STDEV(原始数据_周度!C131:C286),"")</f>
        <v/>
      </c>
      <c r="C286" s="15">
        <f>IFERROR((原始数据_周度!F286-AVERAGE(原始数据_周度!F131:'原始数据_周度'!F286))/STDEV(原始数据_周度!F131:'原始数据_周度'!F286),"")</f>
        <v/>
      </c>
      <c r="D286" s="15">
        <f>IFERROR(-1*(原始数据_周度!E286-AVERAGE(原始数据_周度!E131:E286))/STDEV(原始数据_周度!E131:E286),"")</f>
        <v/>
      </c>
      <c r="E286" s="15">
        <f>IFERROR(-1*(原始数据_周度!G286-AVERAGE(原始数据_周度!G131:G286))/STDEV(原始数据_周度!G131:G286),"")</f>
        <v/>
      </c>
      <c r="F286" s="15">
        <f>IFERROR(-1*(原始数据_周度!H286-AVERAGE(原始数据_周度!H131:H286))/STDEV(原始数据_周度!H131:H286),"")</f>
        <v/>
      </c>
      <c r="G286" s="15">
        <f>IFERROR((原始数据_周度!I286-AVERAGE(原始数据_周度!I131:I286))/STDEV(原始数据_周度!I131:I286),"")</f>
        <v/>
      </c>
      <c r="H286" s="166">
        <f>IFERROR((原始数据_周度!J286-AVERAGE($J$2:J286))/STDEV($J$2:J286),"")</f>
        <v/>
      </c>
    </row>
    <row r="287">
      <c r="A287" s="14">
        <f>原始数据_周度!A287</f>
        <v/>
      </c>
      <c r="B287" s="15">
        <f>IFERROR((原始数据_周度!C287-AVERAGE(原始数据_周度!C132:C287))/STDEV(原始数据_周度!C132:C287),"")</f>
        <v/>
      </c>
      <c r="C287" s="15">
        <f>IFERROR((原始数据_周度!F287-AVERAGE(原始数据_周度!F132:'原始数据_周度'!F287))/STDEV(原始数据_周度!F132:'原始数据_周度'!F287),"")</f>
        <v/>
      </c>
      <c r="D287" s="15">
        <f>IFERROR(-1*(原始数据_周度!E287-AVERAGE(原始数据_周度!E132:E287))/STDEV(原始数据_周度!E132:E287),"")</f>
        <v/>
      </c>
      <c r="E287" s="15">
        <f>IFERROR(-1*(原始数据_周度!G287-AVERAGE(原始数据_周度!G132:G287))/STDEV(原始数据_周度!G132:G287),"")</f>
        <v/>
      </c>
      <c r="F287" s="15">
        <f>IFERROR(-1*(原始数据_周度!H287-AVERAGE(原始数据_周度!H132:H287))/STDEV(原始数据_周度!H132:H287),"")</f>
        <v/>
      </c>
      <c r="G287" s="15">
        <f>IFERROR((原始数据_周度!I287-AVERAGE(原始数据_周度!I132:I287))/STDEV(原始数据_周度!I132:I287),"")</f>
        <v/>
      </c>
      <c r="H287" s="166">
        <f>IFERROR((原始数据_周度!J287-AVERAGE($J$2:J287))/STDEV($J$2:J287),"")</f>
        <v/>
      </c>
    </row>
    <row r="288">
      <c r="A288" s="14">
        <f>原始数据_周度!A288</f>
        <v/>
      </c>
      <c r="B288" s="15">
        <f>IFERROR((原始数据_周度!C288-AVERAGE(原始数据_周度!C133:C288))/STDEV(原始数据_周度!C133:C288),"")</f>
        <v/>
      </c>
      <c r="C288" s="15">
        <f>IFERROR((原始数据_周度!F288-AVERAGE(原始数据_周度!F133:'原始数据_周度'!F288))/STDEV(原始数据_周度!F133:'原始数据_周度'!F288),"")</f>
        <v/>
      </c>
      <c r="D288" s="15">
        <f>IFERROR(-1*(原始数据_周度!E288-AVERAGE(原始数据_周度!E133:E288))/STDEV(原始数据_周度!E133:E288),"")</f>
        <v/>
      </c>
      <c r="E288" s="15">
        <f>IFERROR(-1*(原始数据_周度!G288-AVERAGE(原始数据_周度!G133:G288))/STDEV(原始数据_周度!G133:G288),"")</f>
        <v/>
      </c>
      <c r="F288" s="15">
        <f>IFERROR(-1*(原始数据_周度!H288-AVERAGE(原始数据_周度!H133:H288))/STDEV(原始数据_周度!H133:H288),"")</f>
        <v/>
      </c>
      <c r="G288" s="15">
        <f>IFERROR((原始数据_周度!I288-AVERAGE(原始数据_周度!I133:I288))/STDEV(原始数据_周度!I133:I288),"")</f>
        <v/>
      </c>
      <c r="H288" s="166">
        <f>IFERROR((原始数据_周度!J288-AVERAGE($J$2:J288))/STDEV($J$2:J288),"")</f>
        <v/>
      </c>
    </row>
    <row r="289">
      <c r="A289" s="14">
        <f>原始数据_周度!A289</f>
        <v/>
      </c>
      <c r="B289" s="15">
        <f>IFERROR((原始数据_周度!C289-AVERAGE(原始数据_周度!C134:C289))/STDEV(原始数据_周度!C134:C289),"")</f>
        <v/>
      </c>
      <c r="C289" s="15">
        <f>IFERROR((原始数据_周度!F289-AVERAGE(原始数据_周度!F134:'原始数据_周度'!F289))/STDEV(原始数据_周度!F134:'原始数据_周度'!F289),"")</f>
        <v/>
      </c>
      <c r="D289" s="15">
        <f>IFERROR(-1*(原始数据_周度!E289-AVERAGE(原始数据_周度!E134:E289))/STDEV(原始数据_周度!E134:E289),"")</f>
        <v/>
      </c>
      <c r="E289" s="15">
        <f>IFERROR(-1*(原始数据_周度!G289-AVERAGE(原始数据_周度!G134:G289))/STDEV(原始数据_周度!G134:G289),"")</f>
        <v/>
      </c>
      <c r="F289" s="15">
        <f>IFERROR(-1*(原始数据_周度!H289-AVERAGE(原始数据_周度!H134:H289))/STDEV(原始数据_周度!H134:H289),"")</f>
        <v/>
      </c>
      <c r="G289" s="15">
        <f>IFERROR((原始数据_周度!I289-AVERAGE(原始数据_周度!I134:I289))/STDEV(原始数据_周度!I134:I289),"")</f>
        <v/>
      </c>
      <c r="H289" s="166">
        <f>IFERROR((原始数据_周度!J289-AVERAGE($J$2:J289))/STDEV($J$2:J289),"")</f>
        <v/>
      </c>
    </row>
    <row r="290">
      <c r="A290" s="14">
        <f>原始数据_周度!A290</f>
        <v/>
      </c>
      <c r="B290" s="15">
        <f>IFERROR((原始数据_周度!C290-AVERAGE(原始数据_周度!C135:C290))/STDEV(原始数据_周度!C135:C290),"")</f>
        <v/>
      </c>
      <c r="C290" s="15">
        <f>IFERROR((原始数据_周度!F290-AVERAGE(原始数据_周度!F135:'原始数据_周度'!F290))/STDEV(原始数据_周度!F135:'原始数据_周度'!F290),"")</f>
        <v/>
      </c>
      <c r="D290" s="15">
        <f>IFERROR(-1*(原始数据_周度!E290-AVERAGE(原始数据_周度!E135:E290))/STDEV(原始数据_周度!E135:E290),"")</f>
        <v/>
      </c>
      <c r="E290" s="15">
        <f>IFERROR(-1*(原始数据_周度!G290-AVERAGE(原始数据_周度!G135:G290))/STDEV(原始数据_周度!G135:G290),"")</f>
        <v/>
      </c>
      <c r="F290" s="15">
        <f>IFERROR(-1*(原始数据_周度!H290-AVERAGE(原始数据_周度!H135:H290))/STDEV(原始数据_周度!H135:H290),"")</f>
        <v/>
      </c>
      <c r="G290" s="15">
        <f>IFERROR((原始数据_周度!I290-AVERAGE(原始数据_周度!I135:I290))/STDEV(原始数据_周度!I135:I290),"")</f>
        <v/>
      </c>
      <c r="H290" s="166">
        <f>IFERROR((原始数据_周度!J290-AVERAGE($J$2:J290))/STDEV($J$2:J290),"")</f>
        <v/>
      </c>
    </row>
    <row r="291">
      <c r="A291" s="14">
        <f>原始数据_周度!A291</f>
        <v/>
      </c>
      <c r="B291" s="15">
        <f>IFERROR((原始数据_周度!C291-AVERAGE(原始数据_周度!C136:C291))/STDEV(原始数据_周度!C136:C291),"")</f>
        <v/>
      </c>
      <c r="C291" s="15">
        <f>IFERROR((原始数据_周度!F291-AVERAGE(原始数据_周度!F136:'原始数据_周度'!F291))/STDEV(原始数据_周度!F136:'原始数据_周度'!F291),"")</f>
        <v/>
      </c>
      <c r="D291" s="15">
        <f>IFERROR(-1*(原始数据_周度!E291-AVERAGE(原始数据_周度!E136:E291))/STDEV(原始数据_周度!E136:E291),"")</f>
        <v/>
      </c>
      <c r="E291" s="15">
        <f>IFERROR(-1*(原始数据_周度!G291-AVERAGE(原始数据_周度!G136:G291))/STDEV(原始数据_周度!G136:G291),"")</f>
        <v/>
      </c>
      <c r="F291" s="15">
        <f>IFERROR(-1*(原始数据_周度!H291-AVERAGE(原始数据_周度!H136:H291))/STDEV(原始数据_周度!H136:H291),"")</f>
        <v/>
      </c>
      <c r="G291" s="15">
        <f>IFERROR((原始数据_周度!I291-AVERAGE(原始数据_周度!I136:I291))/STDEV(原始数据_周度!I136:I291),"")</f>
        <v/>
      </c>
      <c r="H291" s="166">
        <f>IFERROR((原始数据_周度!J291-AVERAGE($J$2:J291))/STDEV($J$2:J291),"")</f>
        <v/>
      </c>
    </row>
    <row r="292">
      <c r="A292" s="14">
        <f>原始数据_周度!A292</f>
        <v/>
      </c>
      <c r="B292" s="15">
        <f>IFERROR((原始数据_周度!C292-AVERAGE(原始数据_周度!C137:C292))/STDEV(原始数据_周度!C137:C292),"")</f>
        <v/>
      </c>
      <c r="C292" s="15">
        <f>IFERROR((原始数据_周度!F292-AVERAGE(原始数据_周度!F137:'原始数据_周度'!F292))/STDEV(原始数据_周度!F137:'原始数据_周度'!F292),"")</f>
        <v/>
      </c>
      <c r="D292" s="15">
        <f>IFERROR(-1*(原始数据_周度!E292-AVERAGE(原始数据_周度!E137:E292))/STDEV(原始数据_周度!E137:E292),"")</f>
        <v/>
      </c>
      <c r="E292" s="15">
        <f>IFERROR(-1*(原始数据_周度!G292-AVERAGE(原始数据_周度!G137:G292))/STDEV(原始数据_周度!G137:G292),"")</f>
        <v/>
      </c>
      <c r="F292" s="15">
        <f>IFERROR(-1*(原始数据_周度!H292-AVERAGE(原始数据_周度!H137:H292))/STDEV(原始数据_周度!H137:H292),"")</f>
        <v/>
      </c>
      <c r="G292" s="15">
        <f>IFERROR((原始数据_周度!I292-AVERAGE(原始数据_周度!I137:I292))/STDEV(原始数据_周度!I137:I292),"")</f>
        <v/>
      </c>
      <c r="H292" s="166">
        <f>IFERROR((原始数据_周度!J292-AVERAGE($J$2:J292))/STDEV($J$2:J292),"")</f>
        <v/>
      </c>
    </row>
    <row r="293">
      <c r="A293" s="14">
        <f>原始数据_周度!A293</f>
        <v/>
      </c>
      <c r="B293" s="15">
        <f>IFERROR((原始数据_周度!C293-AVERAGE(原始数据_周度!C138:C293))/STDEV(原始数据_周度!C138:C293),"")</f>
        <v/>
      </c>
      <c r="C293" s="15">
        <f>IFERROR((原始数据_周度!F293-AVERAGE(原始数据_周度!F138:'原始数据_周度'!F293))/STDEV(原始数据_周度!F138:'原始数据_周度'!F293),"")</f>
        <v/>
      </c>
      <c r="D293" s="15">
        <f>IFERROR(-1*(原始数据_周度!E293-AVERAGE(原始数据_周度!E138:E293))/STDEV(原始数据_周度!E138:E293),"")</f>
        <v/>
      </c>
      <c r="E293" s="15">
        <f>IFERROR(-1*(原始数据_周度!G293-AVERAGE(原始数据_周度!G138:G293))/STDEV(原始数据_周度!G138:G293),"")</f>
        <v/>
      </c>
      <c r="F293" s="15">
        <f>IFERROR(-1*(原始数据_周度!H293-AVERAGE(原始数据_周度!H138:H293))/STDEV(原始数据_周度!H138:H293),"")</f>
        <v/>
      </c>
      <c r="G293" s="15">
        <f>IFERROR((原始数据_周度!I293-AVERAGE(原始数据_周度!I138:I293))/STDEV(原始数据_周度!I138:I293),"")</f>
        <v/>
      </c>
      <c r="H293" s="166">
        <f>IFERROR((原始数据_周度!J293-AVERAGE($J$2:J293))/STDEV($J$2:J293),"")</f>
        <v/>
      </c>
    </row>
    <row r="294">
      <c r="A294" s="14">
        <f>原始数据_周度!A294</f>
        <v/>
      </c>
      <c r="B294" s="15">
        <f>IFERROR((原始数据_周度!C294-AVERAGE(原始数据_周度!C139:C294))/STDEV(原始数据_周度!C139:C294),"")</f>
        <v/>
      </c>
      <c r="C294" s="15">
        <f>IFERROR((原始数据_周度!F294-AVERAGE(原始数据_周度!F139:'原始数据_周度'!F294))/STDEV(原始数据_周度!F139:'原始数据_周度'!F294),"")</f>
        <v/>
      </c>
      <c r="D294" s="15">
        <f>IFERROR(-1*(原始数据_周度!E294-AVERAGE(原始数据_周度!E139:E294))/STDEV(原始数据_周度!E139:E294),"")</f>
        <v/>
      </c>
      <c r="E294" s="15">
        <f>IFERROR(-1*(原始数据_周度!G294-AVERAGE(原始数据_周度!G139:G294))/STDEV(原始数据_周度!G139:G294),"")</f>
        <v/>
      </c>
      <c r="F294" s="15">
        <f>IFERROR(-1*(原始数据_周度!H294-AVERAGE(原始数据_周度!H139:H294))/STDEV(原始数据_周度!H139:H294),"")</f>
        <v/>
      </c>
      <c r="G294" s="15">
        <f>IFERROR((原始数据_周度!I294-AVERAGE(原始数据_周度!I139:I294))/STDEV(原始数据_周度!I139:I294),"")</f>
        <v/>
      </c>
      <c r="H294" s="166">
        <f>IFERROR((原始数据_周度!J294-AVERAGE($J$2:J294))/STDEV($J$2:J294),"")</f>
        <v/>
      </c>
    </row>
    <row r="295">
      <c r="A295" s="14">
        <f>原始数据_周度!A295</f>
        <v/>
      </c>
      <c r="B295" s="15">
        <f>IFERROR((原始数据_周度!C295-AVERAGE(原始数据_周度!C140:C295))/STDEV(原始数据_周度!C140:C295),"")</f>
        <v/>
      </c>
      <c r="C295" s="15">
        <f>IFERROR((原始数据_周度!F295-AVERAGE(原始数据_周度!F140:'原始数据_周度'!F295))/STDEV(原始数据_周度!F140:'原始数据_周度'!F295),"")</f>
        <v/>
      </c>
      <c r="D295" s="15">
        <f>IFERROR(-1*(原始数据_周度!E295-AVERAGE(原始数据_周度!E140:E295))/STDEV(原始数据_周度!E140:E295),"")</f>
        <v/>
      </c>
      <c r="E295" s="15">
        <f>IFERROR(-1*(原始数据_周度!G295-AVERAGE(原始数据_周度!G140:G295))/STDEV(原始数据_周度!G140:G295),"")</f>
        <v/>
      </c>
      <c r="F295" s="15">
        <f>IFERROR(-1*(原始数据_周度!H295-AVERAGE(原始数据_周度!H140:H295))/STDEV(原始数据_周度!H140:H295),"")</f>
        <v/>
      </c>
      <c r="G295" s="15">
        <f>IFERROR((原始数据_周度!I295-AVERAGE(原始数据_周度!I140:I295))/STDEV(原始数据_周度!I140:I295),"")</f>
        <v/>
      </c>
      <c r="H295" s="166">
        <f>IFERROR((原始数据_周度!J295-AVERAGE($J$2:J295))/STDEV($J$2:J295),"")</f>
        <v/>
      </c>
    </row>
    <row r="296">
      <c r="A296" s="14">
        <f>原始数据_周度!A296</f>
        <v/>
      </c>
      <c r="B296" s="15">
        <f>IFERROR((原始数据_周度!C296-AVERAGE(原始数据_周度!C141:C296))/STDEV(原始数据_周度!C141:C296),"")</f>
        <v/>
      </c>
      <c r="C296" s="15">
        <f>IFERROR((原始数据_周度!F296-AVERAGE(原始数据_周度!F141:'原始数据_周度'!F296))/STDEV(原始数据_周度!F141:'原始数据_周度'!F296),"")</f>
        <v/>
      </c>
      <c r="D296" s="15">
        <f>IFERROR(-1*(原始数据_周度!E296-AVERAGE(原始数据_周度!E141:E296))/STDEV(原始数据_周度!E141:E296),"")</f>
        <v/>
      </c>
      <c r="E296" s="15">
        <f>IFERROR(-1*(原始数据_周度!G296-AVERAGE(原始数据_周度!G141:G296))/STDEV(原始数据_周度!G141:G296),"")</f>
        <v/>
      </c>
      <c r="F296" s="15">
        <f>IFERROR(-1*(原始数据_周度!H296-AVERAGE(原始数据_周度!H141:H296))/STDEV(原始数据_周度!H141:H296),"")</f>
        <v/>
      </c>
      <c r="G296" s="15">
        <f>IFERROR((原始数据_周度!I296-AVERAGE(原始数据_周度!I141:I296))/STDEV(原始数据_周度!I141:I296),"")</f>
        <v/>
      </c>
      <c r="H296" s="166">
        <f>IFERROR((原始数据_周度!J296-AVERAGE($J$2:J296))/STDEV($J$2:J296),"")</f>
        <v/>
      </c>
    </row>
    <row r="297">
      <c r="A297" s="14">
        <f>原始数据_周度!A297</f>
        <v/>
      </c>
      <c r="B297" s="15">
        <f>IFERROR((原始数据_周度!C297-AVERAGE(原始数据_周度!C142:C297))/STDEV(原始数据_周度!C142:C297),"")</f>
        <v/>
      </c>
      <c r="C297" s="15">
        <f>IFERROR((原始数据_周度!F297-AVERAGE(原始数据_周度!F142:'原始数据_周度'!F297))/STDEV(原始数据_周度!F142:'原始数据_周度'!F297),"")</f>
        <v/>
      </c>
      <c r="D297" s="15">
        <f>IFERROR(-1*(原始数据_周度!E297-AVERAGE(原始数据_周度!E142:E297))/STDEV(原始数据_周度!E142:E297),"")</f>
        <v/>
      </c>
      <c r="E297" s="15">
        <f>IFERROR(-1*(原始数据_周度!G297-AVERAGE(原始数据_周度!G142:G297))/STDEV(原始数据_周度!G142:G297),"")</f>
        <v/>
      </c>
      <c r="F297" s="15">
        <f>IFERROR(-1*(原始数据_周度!H297-AVERAGE(原始数据_周度!H142:H297))/STDEV(原始数据_周度!H142:H297),"")</f>
        <v/>
      </c>
      <c r="G297" s="15">
        <f>IFERROR((原始数据_周度!I297-AVERAGE(原始数据_周度!I142:I297))/STDEV(原始数据_周度!I142:I297),"")</f>
        <v/>
      </c>
      <c r="H297" s="166">
        <f>IFERROR((原始数据_周度!J297-AVERAGE($J$2:J297))/STDEV($J$2:J297),"")</f>
        <v/>
      </c>
    </row>
    <row r="298">
      <c r="A298" s="14">
        <f>原始数据_周度!A298</f>
        <v/>
      </c>
      <c r="B298" s="15">
        <f>IFERROR((原始数据_周度!C298-AVERAGE(原始数据_周度!C143:C298))/STDEV(原始数据_周度!C143:C298),"")</f>
        <v/>
      </c>
      <c r="C298" s="15">
        <f>IFERROR((原始数据_周度!F298-AVERAGE(原始数据_周度!F143:'原始数据_周度'!F298))/STDEV(原始数据_周度!F143:'原始数据_周度'!F298),"")</f>
        <v/>
      </c>
      <c r="D298" s="15">
        <f>IFERROR(-1*(原始数据_周度!E298-AVERAGE(原始数据_周度!E143:E298))/STDEV(原始数据_周度!E143:E298),"")</f>
        <v/>
      </c>
      <c r="E298" s="15">
        <f>IFERROR(-1*(原始数据_周度!G298-AVERAGE(原始数据_周度!G143:G298))/STDEV(原始数据_周度!G143:G298),"")</f>
        <v/>
      </c>
      <c r="F298" s="15">
        <f>IFERROR(-1*(原始数据_周度!H298-AVERAGE(原始数据_周度!H143:H298))/STDEV(原始数据_周度!H143:H298),"")</f>
        <v/>
      </c>
      <c r="G298" s="15">
        <f>IFERROR((原始数据_周度!I298-AVERAGE(原始数据_周度!I143:I298))/STDEV(原始数据_周度!I143:I298),"")</f>
        <v/>
      </c>
      <c r="H298" s="166">
        <f>IFERROR((原始数据_周度!J298-AVERAGE($J$2:J298))/STDEV($J$2:J298),"")</f>
        <v/>
      </c>
    </row>
    <row r="299">
      <c r="A299" s="14">
        <f>原始数据_周度!A299</f>
        <v/>
      </c>
      <c r="B299" s="15">
        <f>IFERROR((原始数据_周度!C299-AVERAGE(原始数据_周度!C144:C299))/STDEV(原始数据_周度!C144:C299),"")</f>
        <v/>
      </c>
      <c r="C299" s="15">
        <f>IFERROR((原始数据_周度!F299-AVERAGE(原始数据_周度!F144:'原始数据_周度'!F299))/STDEV(原始数据_周度!F144:'原始数据_周度'!F299),"")</f>
        <v/>
      </c>
      <c r="D299" s="15">
        <f>IFERROR(-1*(原始数据_周度!E299-AVERAGE(原始数据_周度!E144:E299))/STDEV(原始数据_周度!E144:E299),"")</f>
        <v/>
      </c>
      <c r="E299" s="15">
        <f>IFERROR(-1*(原始数据_周度!G299-AVERAGE(原始数据_周度!G144:G299))/STDEV(原始数据_周度!G144:G299),"")</f>
        <v/>
      </c>
      <c r="F299" s="15">
        <f>IFERROR(-1*(原始数据_周度!H299-AVERAGE(原始数据_周度!H144:H299))/STDEV(原始数据_周度!H144:H299),"")</f>
        <v/>
      </c>
      <c r="G299" s="15">
        <f>IFERROR((原始数据_周度!I299-AVERAGE(原始数据_周度!I144:I299))/STDEV(原始数据_周度!I144:I299),"")</f>
        <v/>
      </c>
      <c r="H299" s="166">
        <f>IFERROR((原始数据_周度!J299-AVERAGE($J$2:J299))/STDEV($J$2:J299),"")</f>
        <v/>
      </c>
    </row>
    <row r="300">
      <c r="A300" s="14">
        <f>原始数据_周度!A300</f>
        <v/>
      </c>
      <c r="B300" s="15">
        <f>IFERROR((原始数据_周度!C300-AVERAGE(原始数据_周度!C145:C300))/STDEV(原始数据_周度!C145:C300),"")</f>
        <v/>
      </c>
      <c r="C300" s="15">
        <f>IFERROR((原始数据_周度!F300-AVERAGE(原始数据_周度!F145:'原始数据_周度'!F300))/STDEV(原始数据_周度!F145:'原始数据_周度'!F300),"")</f>
        <v/>
      </c>
      <c r="D300" s="15">
        <f>IFERROR(-1*(原始数据_周度!E300-AVERAGE(原始数据_周度!E145:E300))/STDEV(原始数据_周度!E145:E300),"")</f>
        <v/>
      </c>
      <c r="E300" s="15">
        <f>IFERROR(-1*(原始数据_周度!G300-AVERAGE(原始数据_周度!G145:G300))/STDEV(原始数据_周度!G145:G300),"")</f>
        <v/>
      </c>
      <c r="F300" s="15">
        <f>IFERROR(-1*(原始数据_周度!H300-AVERAGE(原始数据_周度!H145:H300))/STDEV(原始数据_周度!H145:H300),"")</f>
        <v/>
      </c>
      <c r="G300" s="15">
        <f>IFERROR((原始数据_周度!I300-AVERAGE(原始数据_周度!I145:I300))/STDEV(原始数据_周度!I145:I300),"")</f>
        <v/>
      </c>
      <c r="H300" s="166">
        <f>IFERROR((原始数据_周度!J300-AVERAGE($J$2:J300))/STDEV($J$2:J300),"")</f>
        <v/>
      </c>
    </row>
    <row r="301">
      <c r="A301" s="14">
        <f>原始数据_周度!A301</f>
        <v/>
      </c>
      <c r="B301" s="15">
        <f>IFERROR((原始数据_周度!C301-AVERAGE(原始数据_周度!C146:C301))/STDEV(原始数据_周度!C146:C301),"")</f>
        <v/>
      </c>
      <c r="C301" s="15">
        <f>IFERROR((原始数据_周度!F301-AVERAGE(原始数据_周度!F146:'原始数据_周度'!F301))/STDEV(原始数据_周度!F146:'原始数据_周度'!F301),"")</f>
        <v/>
      </c>
      <c r="D301" s="15">
        <f>IFERROR(-1*(原始数据_周度!E301-AVERAGE(原始数据_周度!E146:E301))/STDEV(原始数据_周度!E146:E301),"")</f>
        <v/>
      </c>
      <c r="E301" s="15">
        <f>IFERROR(-1*(原始数据_周度!G301-AVERAGE(原始数据_周度!G146:G301))/STDEV(原始数据_周度!G146:G301),"")</f>
        <v/>
      </c>
      <c r="F301" s="15">
        <f>IFERROR(-1*(原始数据_周度!H301-AVERAGE(原始数据_周度!H146:H301))/STDEV(原始数据_周度!H146:H301),"")</f>
        <v/>
      </c>
      <c r="G301" s="15">
        <f>IFERROR((原始数据_周度!I301-AVERAGE(原始数据_周度!I146:I301))/STDEV(原始数据_周度!I146:I301),"")</f>
        <v/>
      </c>
      <c r="H301" s="166">
        <f>IFERROR((原始数据_周度!J301-AVERAGE($J$2:J301))/STDEV($J$2:J301),"")</f>
        <v/>
      </c>
    </row>
    <row r="302">
      <c r="A302" s="14">
        <f>原始数据_周度!A302</f>
        <v/>
      </c>
      <c r="B302" s="15">
        <f>IFERROR((原始数据_周度!C302-AVERAGE(原始数据_周度!C147:C302))/STDEV(原始数据_周度!C147:C302),"")</f>
        <v/>
      </c>
      <c r="C302" s="15">
        <f>IFERROR((原始数据_周度!F302-AVERAGE(原始数据_周度!F147:'原始数据_周度'!F302))/STDEV(原始数据_周度!F147:'原始数据_周度'!F302),"")</f>
        <v/>
      </c>
      <c r="D302" s="15">
        <f>IFERROR(-1*(原始数据_周度!E302-AVERAGE(原始数据_周度!E147:E302))/STDEV(原始数据_周度!E147:E302),"")</f>
        <v/>
      </c>
      <c r="E302" s="15">
        <f>IFERROR(-1*(原始数据_周度!G302-AVERAGE(原始数据_周度!G147:G302))/STDEV(原始数据_周度!G147:G302),"")</f>
        <v/>
      </c>
      <c r="F302" s="15">
        <f>IFERROR(-1*(原始数据_周度!H302-AVERAGE(原始数据_周度!H147:H302))/STDEV(原始数据_周度!H147:H302),"")</f>
        <v/>
      </c>
      <c r="G302" s="15">
        <f>IFERROR((原始数据_周度!I302-AVERAGE(原始数据_周度!I147:I302))/STDEV(原始数据_周度!I147:I302),"")</f>
        <v/>
      </c>
      <c r="H302" s="166">
        <f>IFERROR((原始数据_周度!J302-AVERAGE($J$2:J302))/STDEV($J$2:J302),"")</f>
        <v/>
      </c>
    </row>
    <row r="303">
      <c r="A303" s="14">
        <f>原始数据_周度!A303</f>
        <v/>
      </c>
      <c r="B303" s="15">
        <f>IFERROR((原始数据_周度!C303-AVERAGE(原始数据_周度!C148:C303))/STDEV(原始数据_周度!C148:C303),"")</f>
        <v/>
      </c>
      <c r="C303" s="15">
        <f>IFERROR((原始数据_周度!F303-AVERAGE(原始数据_周度!F148:'原始数据_周度'!F303))/STDEV(原始数据_周度!F148:'原始数据_周度'!F303),"")</f>
        <v/>
      </c>
      <c r="D303" s="15">
        <f>IFERROR(-1*(原始数据_周度!E303-AVERAGE(原始数据_周度!E148:E303))/STDEV(原始数据_周度!E148:E303),"")</f>
        <v/>
      </c>
      <c r="E303" s="15">
        <f>IFERROR(-1*(原始数据_周度!G303-AVERAGE(原始数据_周度!G148:G303))/STDEV(原始数据_周度!G148:G303),"")</f>
        <v/>
      </c>
      <c r="F303" s="15">
        <f>IFERROR(-1*(原始数据_周度!H303-AVERAGE(原始数据_周度!H148:H303))/STDEV(原始数据_周度!H148:H303),"")</f>
        <v/>
      </c>
      <c r="G303" s="15">
        <f>IFERROR((原始数据_周度!I303-AVERAGE(原始数据_周度!I148:I303))/STDEV(原始数据_周度!I148:I303),"")</f>
        <v/>
      </c>
      <c r="H303" s="166">
        <f>IFERROR((原始数据_周度!J303-AVERAGE($J$2:J303))/STDEV($J$2:J303),"")</f>
        <v/>
      </c>
    </row>
    <row r="304">
      <c r="A304" s="14">
        <f>原始数据_周度!A304</f>
        <v/>
      </c>
      <c r="B304" s="15">
        <f>IFERROR((原始数据_周度!C304-AVERAGE(原始数据_周度!C149:C304))/STDEV(原始数据_周度!C149:C304),"")</f>
        <v/>
      </c>
      <c r="C304" s="15">
        <f>IFERROR((原始数据_周度!F304-AVERAGE(原始数据_周度!F149:'原始数据_周度'!F304))/STDEV(原始数据_周度!F149:'原始数据_周度'!F304),"")</f>
        <v/>
      </c>
      <c r="D304" s="15">
        <f>IFERROR(-1*(原始数据_周度!E304-AVERAGE(原始数据_周度!E149:E304))/STDEV(原始数据_周度!E149:E304),"")</f>
        <v/>
      </c>
      <c r="E304" s="15">
        <f>IFERROR(-1*(原始数据_周度!G304-AVERAGE(原始数据_周度!G149:G304))/STDEV(原始数据_周度!G149:G304),"")</f>
        <v/>
      </c>
      <c r="F304" s="15">
        <f>IFERROR(-1*(原始数据_周度!H304-AVERAGE(原始数据_周度!H149:H304))/STDEV(原始数据_周度!H149:H304),"")</f>
        <v/>
      </c>
      <c r="G304" s="15">
        <f>IFERROR((原始数据_周度!I304-AVERAGE(原始数据_周度!I149:I304))/STDEV(原始数据_周度!I149:I304),"")</f>
        <v/>
      </c>
      <c r="H304" s="166">
        <f>IFERROR((原始数据_周度!J304-AVERAGE($J$2:J304))/STDEV($J$2:J304),"")</f>
        <v/>
      </c>
    </row>
    <row r="305">
      <c r="A305" s="14">
        <f>原始数据_周度!A305</f>
        <v/>
      </c>
      <c r="B305" s="15">
        <f>IFERROR((原始数据_周度!C305-AVERAGE(原始数据_周度!C150:C305))/STDEV(原始数据_周度!C150:C305),"")</f>
        <v/>
      </c>
      <c r="C305" s="15">
        <f>IFERROR((原始数据_周度!F305-AVERAGE(原始数据_周度!F150:'原始数据_周度'!F305))/STDEV(原始数据_周度!F150:'原始数据_周度'!F305),"")</f>
        <v/>
      </c>
      <c r="D305" s="15">
        <f>IFERROR(-1*(原始数据_周度!E305-AVERAGE(原始数据_周度!E150:E305))/STDEV(原始数据_周度!E150:E305),"")</f>
        <v/>
      </c>
      <c r="E305" s="15">
        <f>IFERROR(-1*(原始数据_周度!G305-AVERAGE(原始数据_周度!G150:G305))/STDEV(原始数据_周度!G150:G305),"")</f>
        <v/>
      </c>
      <c r="F305" s="15">
        <f>IFERROR(-1*(原始数据_周度!H305-AVERAGE(原始数据_周度!H150:H305))/STDEV(原始数据_周度!H150:H305),"")</f>
        <v/>
      </c>
      <c r="G305" s="15">
        <f>IFERROR((原始数据_周度!I305-AVERAGE(原始数据_周度!I150:I305))/STDEV(原始数据_周度!I150:I305),"")</f>
        <v/>
      </c>
      <c r="H305" s="166">
        <f>IFERROR((原始数据_周度!J305-AVERAGE($J$2:J305))/STDEV($J$2:J305),"")</f>
        <v/>
      </c>
    </row>
    <row r="306">
      <c r="A306" s="14">
        <f>原始数据_周度!A306</f>
        <v/>
      </c>
      <c r="B306" s="15">
        <f>IFERROR((原始数据_周度!C306-AVERAGE(原始数据_周度!C151:C306))/STDEV(原始数据_周度!C151:C306),"")</f>
        <v/>
      </c>
      <c r="C306" s="15">
        <f>IFERROR((原始数据_周度!F306-AVERAGE(原始数据_周度!F151:'原始数据_周度'!F306))/STDEV(原始数据_周度!F151:'原始数据_周度'!F306),"")</f>
        <v/>
      </c>
      <c r="D306" s="15">
        <f>IFERROR(-1*(原始数据_周度!E306-AVERAGE(原始数据_周度!E151:E306))/STDEV(原始数据_周度!E151:E306),"")</f>
        <v/>
      </c>
      <c r="E306" s="15">
        <f>IFERROR(-1*(原始数据_周度!G306-AVERAGE(原始数据_周度!G151:G306))/STDEV(原始数据_周度!G151:G306),"")</f>
        <v/>
      </c>
      <c r="F306" s="15">
        <f>IFERROR(-1*(原始数据_周度!H306-AVERAGE(原始数据_周度!H151:H306))/STDEV(原始数据_周度!H151:H306),"")</f>
        <v/>
      </c>
      <c r="G306" s="15">
        <f>IFERROR((原始数据_周度!I306-AVERAGE(原始数据_周度!I151:I306))/STDEV(原始数据_周度!I151:I306),"")</f>
        <v/>
      </c>
      <c r="H306" s="166">
        <f>IFERROR((原始数据_周度!J306-AVERAGE($J$2:J306))/STDEV($J$2:J306),"")</f>
        <v/>
      </c>
    </row>
    <row r="307">
      <c r="A307" s="14">
        <f>原始数据_周度!A307</f>
        <v/>
      </c>
      <c r="B307" s="15">
        <f>IFERROR((原始数据_周度!C307-AVERAGE(原始数据_周度!C152:C307))/STDEV(原始数据_周度!C152:C307),"")</f>
        <v/>
      </c>
      <c r="C307" s="15">
        <f>IFERROR((原始数据_周度!F307-AVERAGE(原始数据_周度!F152:'原始数据_周度'!F307))/STDEV(原始数据_周度!F152:'原始数据_周度'!F307),"")</f>
        <v/>
      </c>
      <c r="D307" s="15">
        <f>IFERROR(-1*(原始数据_周度!E307-AVERAGE(原始数据_周度!E152:E307))/STDEV(原始数据_周度!E152:E307),"")</f>
        <v/>
      </c>
      <c r="E307" s="15">
        <f>IFERROR(-1*(原始数据_周度!G307-AVERAGE(原始数据_周度!G152:G307))/STDEV(原始数据_周度!G152:G307),"")</f>
        <v/>
      </c>
      <c r="F307" s="15">
        <f>IFERROR(-1*(原始数据_周度!H307-AVERAGE(原始数据_周度!H152:H307))/STDEV(原始数据_周度!H152:H307),"")</f>
        <v/>
      </c>
      <c r="G307" s="15">
        <f>IFERROR((原始数据_周度!I307-AVERAGE(原始数据_周度!I152:I307))/STDEV(原始数据_周度!I152:I307),"")</f>
        <v/>
      </c>
      <c r="H307" s="166">
        <f>IFERROR((原始数据_周度!J307-AVERAGE($J$2:J307))/STDEV($J$2:J307),"")</f>
        <v/>
      </c>
    </row>
    <row r="308">
      <c r="A308" s="14">
        <f>原始数据_周度!A308</f>
        <v/>
      </c>
      <c r="B308" s="15">
        <f>IFERROR((原始数据_周度!C308-AVERAGE(原始数据_周度!C153:C308))/STDEV(原始数据_周度!C153:C308),"")</f>
        <v/>
      </c>
      <c r="C308" s="15">
        <f>IFERROR((原始数据_周度!F308-AVERAGE(原始数据_周度!F153:'原始数据_周度'!F308))/STDEV(原始数据_周度!F153:'原始数据_周度'!F308),"")</f>
        <v/>
      </c>
      <c r="D308" s="15">
        <f>IFERROR(-1*(原始数据_周度!E308-AVERAGE(原始数据_周度!E153:E308))/STDEV(原始数据_周度!E153:E308),"")</f>
        <v/>
      </c>
      <c r="E308" s="15">
        <f>IFERROR(-1*(原始数据_周度!G308-AVERAGE(原始数据_周度!G153:G308))/STDEV(原始数据_周度!G153:G308),"")</f>
        <v/>
      </c>
      <c r="F308" s="15">
        <f>IFERROR(-1*(原始数据_周度!H308-AVERAGE(原始数据_周度!H153:H308))/STDEV(原始数据_周度!H153:H308),"")</f>
        <v/>
      </c>
      <c r="G308" s="15">
        <f>IFERROR((原始数据_周度!I308-AVERAGE(原始数据_周度!I153:I308))/STDEV(原始数据_周度!I153:I308),"")</f>
        <v/>
      </c>
      <c r="H308" s="166">
        <f>IFERROR((原始数据_周度!J308-AVERAGE($J$2:J308))/STDEV($J$2:J308),"")</f>
        <v/>
      </c>
    </row>
    <row r="309">
      <c r="A309" s="14">
        <f>原始数据_周度!A309</f>
        <v/>
      </c>
      <c r="B309" s="15">
        <f>IFERROR((原始数据_周度!C309-AVERAGE(原始数据_周度!C154:C309))/STDEV(原始数据_周度!C154:C309),"")</f>
        <v/>
      </c>
      <c r="C309" s="15">
        <f>IFERROR((原始数据_周度!F309-AVERAGE(原始数据_周度!F154:'原始数据_周度'!F309))/STDEV(原始数据_周度!F154:'原始数据_周度'!F309),"")</f>
        <v/>
      </c>
      <c r="D309" s="15">
        <f>IFERROR(-1*(原始数据_周度!E309-AVERAGE(原始数据_周度!E154:E309))/STDEV(原始数据_周度!E154:E309),"")</f>
        <v/>
      </c>
      <c r="E309" s="15">
        <f>IFERROR(-1*(原始数据_周度!G309-AVERAGE(原始数据_周度!G154:G309))/STDEV(原始数据_周度!G154:G309),"")</f>
        <v/>
      </c>
      <c r="F309" s="15">
        <f>IFERROR(-1*(原始数据_周度!H309-AVERAGE(原始数据_周度!H154:H309))/STDEV(原始数据_周度!H154:H309),"")</f>
        <v/>
      </c>
      <c r="G309" s="15">
        <f>IFERROR((原始数据_周度!I309-AVERAGE(原始数据_周度!I154:I309))/STDEV(原始数据_周度!I154:I309),"")</f>
        <v/>
      </c>
      <c r="H309" s="166">
        <f>IFERROR((原始数据_周度!J309-AVERAGE($J$2:J309))/STDEV($J$2:J309),"")</f>
        <v/>
      </c>
    </row>
    <row r="310">
      <c r="A310" s="14">
        <f>原始数据_周度!A310</f>
        <v/>
      </c>
      <c r="B310" s="15">
        <f>IFERROR((原始数据_周度!C310-AVERAGE(原始数据_周度!C155:C310))/STDEV(原始数据_周度!C155:C310),"")</f>
        <v/>
      </c>
      <c r="C310" s="15">
        <f>IFERROR((原始数据_周度!F310-AVERAGE(原始数据_周度!F155:'原始数据_周度'!F310))/STDEV(原始数据_周度!F155:'原始数据_周度'!F310),"")</f>
        <v/>
      </c>
      <c r="D310" s="15">
        <f>IFERROR(-1*(原始数据_周度!E310-AVERAGE(原始数据_周度!E155:E310))/STDEV(原始数据_周度!E155:E310),"")</f>
        <v/>
      </c>
      <c r="E310" s="15">
        <f>IFERROR(-1*(原始数据_周度!G310-AVERAGE(原始数据_周度!G155:G310))/STDEV(原始数据_周度!G155:G310),"")</f>
        <v/>
      </c>
      <c r="F310" s="15">
        <f>IFERROR(-1*(原始数据_周度!H310-AVERAGE(原始数据_周度!H155:H310))/STDEV(原始数据_周度!H155:H310),"")</f>
        <v/>
      </c>
      <c r="G310" s="15">
        <f>IFERROR((原始数据_周度!I310-AVERAGE(原始数据_周度!I155:I310))/STDEV(原始数据_周度!I155:I310),"")</f>
        <v/>
      </c>
      <c r="H310" s="166">
        <f>IFERROR((原始数据_周度!J310-AVERAGE($J$2:J310))/STDEV($J$2:J310),"")</f>
        <v/>
      </c>
    </row>
    <row r="311">
      <c r="A311" s="14">
        <f>原始数据_周度!A311</f>
        <v/>
      </c>
      <c r="B311" s="15">
        <f>IFERROR((原始数据_周度!C311-AVERAGE(原始数据_周度!C156:C311))/STDEV(原始数据_周度!C156:C311),"")</f>
        <v/>
      </c>
      <c r="C311" s="15">
        <f>IFERROR((原始数据_周度!F311-AVERAGE(原始数据_周度!F156:'原始数据_周度'!F311))/STDEV(原始数据_周度!F156:'原始数据_周度'!F311),"")</f>
        <v/>
      </c>
      <c r="D311" s="15">
        <f>IFERROR(-1*(原始数据_周度!E311-AVERAGE(原始数据_周度!E156:E311))/STDEV(原始数据_周度!E156:E311),"")</f>
        <v/>
      </c>
      <c r="E311" s="15">
        <f>IFERROR(-1*(原始数据_周度!G311-AVERAGE(原始数据_周度!G156:G311))/STDEV(原始数据_周度!G156:G311),"")</f>
        <v/>
      </c>
      <c r="F311" s="15">
        <f>IFERROR(-1*(原始数据_周度!H311-AVERAGE(原始数据_周度!H156:H311))/STDEV(原始数据_周度!H156:H311),"")</f>
        <v/>
      </c>
      <c r="G311" s="15">
        <f>IFERROR((原始数据_周度!I311-AVERAGE(原始数据_周度!I156:I311))/STDEV(原始数据_周度!I156:I311),"")</f>
        <v/>
      </c>
      <c r="H311" s="166">
        <f>IFERROR((原始数据_周度!J311-AVERAGE($J$2:J311))/STDEV($J$2:J311),"")</f>
        <v/>
      </c>
    </row>
    <row r="312">
      <c r="A312" s="14">
        <f>原始数据_周度!A312</f>
        <v/>
      </c>
      <c r="B312" s="15">
        <f>IFERROR((原始数据_周度!C312-AVERAGE(原始数据_周度!C157:C312))/STDEV(原始数据_周度!C157:C312),"")</f>
        <v/>
      </c>
      <c r="C312" s="15">
        <f>IFERROR((原始数据_周度!F312-AVERAGE(原始数据_周度!F157:'原始数据_周度'!F312))/STDEV(原始数据_周度!F157:'原始数据_周度'!F312),"")</f>
        <v/>
      </c>
      <c r="D312" s="15">
        <f>IFERROR(-1*(原始数据_周度!E312-AVERAGE(原始数据_周度!E157:E312))/STDEV(原始数据_周度!E157:E312),"")</f>
        <v/>
      </c>
      <c r="E312" s="15">
        <f>IFERROR(-1*(原始数据_周度!G312-AVERAGE(原始数据_周度!G157:G312))/STDEV(原始数据_周度!G157:G312),"")</f>
        <v/>
      </c>
      <c r="F312" s="15">
        <f>IFERROR(-1*(原始数据_周度!H312-AVERAGE(原始数据_周度!H157:H312))/STDEV(原始数据_周度!H157:H312),"")</f>
        <v/>
      </c>
      <c r="G312" s="15">
        <f>IFERROR((原始数据_周度!I312-AVERAGE(原始数据_周度!I157:I312))/STDEV(原始数据_周度!I157:I312),"")</f>
        <v/>
      </c>
      <c r="H312" s="166">
        <f>IFERROR((原始数据_周度!J312-AVERAGE($J$2:J312))/STDEV($J$2:J312),"")</f>
        <v/>
      </c>
    </row>
    <row r="313">
      <c r="A313" s="14">
        <f>原始数据_周度!A313</f>
        <v/>
      </c>
      <c r="B313" s="15">
        <f>IFERROR((原始数据_周度!C313-AVERAGE(原始数据_周度!C158:C313))/STDEV(原始数据_周度!C158:C313),"")</f>
        <v/>
      </c>
      <c r="C313" s="15">
        <f>IFERROR((原始数据_周度!F313-AVERAGE(原始数据_周度!F158:'原始数据_周度'!F313))/STDEV(原始数据_周度!F158:'原始数据_周度'!F313),"")</f>
        <v/>
      </c>
      <c r="D313" s="15">
        <f>IFERROR(-1*(原始数据_周度!E313-AVERAGE(原始数据_周度!E158:E313))/STDEV(原始数据_周度!E158:E313),"")</f>
        <v/>
      </c>
      <c r="E313" s="15">
        <f>IFERROR(-1*(原始数据_周度!G313-AVERAGE(原始数据_周度!G158:G313))/STDEV(原始数据_周度!G158:G313),"")</f>
        <v/>
      </c>
      <c r="F313" s="15">
        <f>IFERROR(-1*(原始数据_周度!H313-AVERAGE(原始数据_周度!H158:H313))/STDEV(原始数据_周度!H158:H313),"")</f>
        <v/>
      </c>
      <c r="G313" s="15">
        <f>IFERROR((原始数据_周度!I313-AVERAGE(原始数据_周度!I158:I313))/STDEV(原始数据_周度!I158:I313),"")</f>
        <v/>
      </c>
      <c r="H313" s="166">
        <f>IFERROR((原始数据_周度!J313-AVERAGE($J$2:J313))/STDEV($J$2:J313),"")</f>
        <v/>
      </c>
    </row>
    <row r="314">
      <c r="A314" s="14">
        <f>原始数据_周度!A314</f>
        <v/>
      </c>
      <c r="B314" s="15">
        <f>IFERROR((原始数据_周度!C314-AVERAGE(原始数据_周度!C159:C314))/STDEV(原始数据_周度!C159:C314),"")</f>
        <v/>
      </c>
      <c r="C314" s="15">
        <f>IFERROR((原始数据_周度!F314-AVERAGE(原始数据_周度!F159:'原始数据_周度'!F314))/STDEV(原始数据_周度!F159:'原始数据_周度'!F314),"")</f>
        <v/>
      </c>
      <c r="D314" s="15">
        <f>IFERROR(-1*(原始数据_周度!E314-AVERAGE(原始数据_周度!E159:E314))/STDEV(原始数据_周度!E159:E314),"")</f>
        <v/>
      </c>
      <c r="E314" s="15">
        <f>IFERROR(-1*(原始数据_周度!G314-AVERAGE(原始数据_周度!G159:G314))/STDEV(原始数据_周度!G159:G314),"")</f>
        <v/>
      </c>
      <c r="F314" s="15">
        <f>IFERROR(-1*(原始数据_周度!H314-AVERAGE(原始数据_周度!H159:H314))/STDEV(原始数据_周度!H159:H314),"")</f>
        <v/>
      </c>
      <c r="G314" s="15">
        <f>IFERROR((原始数据_周度!I314-AVERAGE(原始数据_周度!I159:I314))/STDEV(原始数据_周度!I159:I314),"")</f>
        <v/>
      </c>
      <c r="H314" s="166">
        <f>IFERROR((原始数据_周度!J314-AVERAGE($J$2:J314))/STDEV($J$2:J314),"")</f>
        <v/>
      </c>
    </row>
    <row r="315">
      <c r="A315" s="14">
        <f>原始数据_周度!A315</f>
        <v/>
      </c>
      <c r="B315" s="15">
        <f>IFERROR((原始数据_周度!C315-AVERAGE(原始数据_周度!C160:C315))/STDEV(原始数据_周度!C160:C315),"")</f>
        <v/>
      </c>
      <c r="C315" s="15">
        <f>IFERROR((原始数据_周度!F315-AVERAGE(原始数据_周度!F160:'原始数据_周度'!F315))/STDEV(原始数据_周度!F160:'原始数据_周度'!F315),"")</f>
        <v/>
      </c>
      <c r="D315" s="15">
        <f>IFERROR(-1*(原始数据_周度!E315-AVERAGE(原始数据_周度!E160:E315))/STDEV(原始数据_周度!E160:E315),"")</f>
        <v/>
      </c>
      <c r="E315" s="15">
        <f>IFERROR(-1*(原始数据_周度!G315-AVERAGE(原始数据_周度!G160:G315))/STDEV(原始数据_周度!G160:G315),"")</f>
        <v/>
      </c>
      <c r="F315" s="15">
        <f>IFERROR(-1*(原始数据_周度!H315-AVERAGE(原始数据_周度!H160:H315))/STDEV(原始数据_周度!H160:H315),"")</f>
        <v/>
      </c>
      <c r="G315" s="15">
        <f>IFERROR((原始数据_周度!I315-AVERAGE(原始数据_周度!I160:I315))/STDEV(原始数据_周度!I160:I315),"")</f>
        <v/>
      </c>
      <c r="H315" s="166">
        <f>IFERROR((原始数据_周度!J315-AVERAGE($J$2:J315))/STDEV($J$2:J315),"")</f>
        <v/>
      </c>
    </row>
    <row r="316">
      <c r="A316" s="14">
        <f>原始数据_周度!A316</f>
        <v/>
      </c>
      <c r="B316" s="15">
        <f>IFERROR((原始数据_周度!C316-AVERAGE(原始数据_周度!C161:C316))/STDEV(原始数据_周度!C161:C316),"")</f>
        <v/>
      </c>
      <c r="C316" s="15">
        <f>IFERROR((原始数据_周度!F316-AVERAGE(原始数据_周度!F161:'原始数据_周度'!F316))/STDEV(原始数据_周度!F161:'原始数据_周度'!F316),"")</f>
        <v/>
      </c>
      <c r="D316" s="15">
        <f>IFERROR(-1*(原始数据_周度!E316-AVERAGE(原始数据_周度!E161:E316))/STDEV(原始数据_周度!E161:E316),"")</f>
        <v/>
      </c>
      <c r="E316" s="15">
        <f>IFERROR(-1*(原始数据_周度!G316-AVERAGE(原始数据_周度!G161:G316))/STDEV(原始数据_周度!G161:G316),"")</f>
        <v/>
      </c>
      <c r="F316" s="15">
        <f>IFERROR(-1*(原始数据_周度!H316-AVERAGE(原始数据_周度!H161:H316))/STDEV(原始数据_周度!H161:H316),"")</f>
        <v/>
      </c>
      <c r="G316" s="15">
        <f>IFERROR((原始数据_周度!I316-AVERAGE(原始数据_周度!I161:I316))/STDEV(原始数据_周度!I161:I316),"")</f>
        <v/>
      </c>
      <c r="H316" s="166">
        <f>IFERROR((原始数据_周度!J316-AVERAGE($J$2:J316))/STDEV($J$2:J316),"")</f>
        <v/>
      </c>
    </row>
    <row r="317">
      <c r="A317" s="14">
        <f>原始数据_周度!A317</f>
        <v/>
      </c>
      <c r="B317" s="15">
        <f>IFERROR((原始数据_周度!C317-AVERAGE(原始数据_周度!C162:C317))/STDEV(原始数据_周度!C162:C317),"")</f>
        <v/>
      </c>
      <c r="C317" s="15">
        <f>IFERROR((原始数据_周度!F317-AVERAGE(原始数据_周度!F162:'原始数据_周度'!F317))/STDEV(原始数据_周度!F162:'原始数据_周度'!F317),"")</f>
        <v/>
      </c>
      <c r="D317" s="15">
        <f>IFERROR(-1*(原始数据_周度!E317-AVERAGE(原始数据_周度!E162:E317))/STDEV(原始数据_周度!E162:E317),"")</f>
        <v/>
      </c>
      <c r="E317" s="15">
        <f>IFERROR(-1*(原始数据_周度!G317-AVERAGE(原始数据_周度!G162:G317))/STDEV(原始数据_周度!G162:G317),"")</f>
        <v/>
      </c>
      <c r="F317" s="15">
        <f>IFERROR(-1*(原始数据_周度!H317-AVERAGE(原始数据_周度!H162:H317))/STDEV(原始数据_周度!H162:H317),"")</f>
        <v/>
      </c>
      <c r="G317" s="15">
        <f>IFERROR((原始数据_周度!I317-AVERAGE(原始数据_周度!I162:I317))/STDEV(原始数据_周度!I162:I317),"")</f>
        <v/>
      </c>
      <c r="H317" s="166">
        <f>IFERROR((原始数据_周度!J317-AVERAGE($J$2:J317))/STDEV($J$2:J317),"")</f>
        <v/>
      </c>
    </row>
    <row r="318">
      <c r="A318" s="14">
        <f>原始数据_周度!A318</f>
        <v/>
      </c>
      <c r="B318" s="15">
        <f>IFERROR((原始数据_周度!C318-AVERAGE(原始数据_周度!C163:C318))/STDEV(原始数据_周度!C163:C318),"")</f>
        <v/>
      </c>
      <c r="C318" s="15">
        <f>IFERROR((原始数据_周度!F318-AVERAGE(原始数据_周度!F163:'原始数据_周度'!F318))/STDEV(原始数据_周度!F163:'原始数据_周度'!F318),"")</f>
        <v/>
      </c>
      <c r="D318" s="15">
        <f>IFERROR(-1*(原始数据_周度!E318-AVERAGE(原始数据_周度!E163:E318))/STDEV(原始数据_周度!E163:E318),"")</f>
        <v/>
      </c>
      <c r="E318" s="15">
        <f>IFERROR(-1*(原始数据_周度!G318-AVERAGE(原始数据_周度!G163:G318))/STDEV(原始数据_周度!G163:G318),"")</f>
        <v/>
      </c>
      <c r="F318" s="15">
        <f>IFERROR(-1*(原始数据_周度!H318-AVERAGE(原始数据_周度!H163:H318))/STDEV(原始数据_周度!H163:H318),"")</f>
        <v/>
      </c>
      <c r="G318" s="15">
        <f>IFERROR((原始数据_周度!I318-AVERAGE(原始数据_周度!I163:I318))/STDEV(原始数据_周度!I163:I318),"")</f>
        <v/>
      </c>
      <c r="H318" s="166">
        <f>IFERROR((原始数据_周度!J318-AVERAGE($J$2:J318))/STDEV($J$2:J318),"")</f>
        <v/>
      </c>
    </row>
    <row r="319">
      <c r="A319" s="14">
        <f>原始数据_周度!A319</f>
        <v/>
      </c>
      <c r="B319" s="15">
        <f>IFERROR((原始数据_周度!C319-AVERAGE(原始数据_周度!C164:C319))/STDEV(原始数据_周度!C164:C319),"")</f>
        <v/>
      </c>
      <c r="C319" s="15">
        <f>IFERROR((原始数据_周度!F319-AVERAGE(原始数据_周度!F164:'原始数据_周度'!F319))/STDEV(原始数据_周度!F164:'原始数据_周度'!F319),"")</f>
        <v/>
      </c>
      <c r="D319" s="15">
        <f>IFERROR(-1*(原始数据_周度!E319-AVERAGE(原始数据_周度!E164:E319))/STDEV(原始数据_周度!E164:E319),"")</f>
        <v/>
      </c>
      <c r="E319" s="15">
        <f>IFERROR(-1*(原始数据_周度!G319-AVERAGE(原始数据_周度!G164:G319))/STDEV(原始数据_周度!G164:G319),"")</f>
        <v/>
      </c>
      <c r="F319" s="15">
        <f>IFERROR(-1*(原始数据_周度!H319-AVERAGE(原始数据_周度!H164:H319))/STDEV(原始数据_周度!H164:H319),"")</f>
        <v/>
      </c>
      <c r="G319" s="15">
        <f>IFERROR((原始数据_周度!I319-AVERAGE(原始数据_周度!I164:I319))/STDEV(原始数据_周度!I164:I319),"")</f>
        <v/>
      </c>
      <c r="H319" s="166">
        <f>IFERROR((原始数据_周度!J319-AVERAGE($J$2:J319))/STDEV($J$2:J319),"")</f>
        <v/>
      </c>
    </row>
    <row r="320">
      <c r="A320" s="14">
        <f>原始数据_周度!A320</f>
        <v/>
      </c>
      <c r="B320" s="15">
        <f>IFERROR((原始数据_周度!C320-AVERAGE(原始数据_周度!C165:C320))/STDEV(原始数据_周度!C165:C320),"")</f>
        <v/>
      </c>
      <c r="C320" s="15">
        <f>IFERROR((原始数据_周度!F320-AVERAGE(原始数据_周度!F165:'原始数据_周度'!F320))/STDEV(原始数据_周度!F165:'原始数据_周度'!F320),"")</f>
        <v/>
      </c>
      <c r="D320" s="15">
        <f>IFERROR(-1*(原始数据_周度!E320-AVERAGE(原始数据_周度!E165:E320))/STDEV(原始数据_周度!E165:E320),"")</f>
        <v/>
      </c>
      <c r="E320" s="15">
        <f>IFERROR(-1*(原始数据_周度!G320-AVERAGE(原始数据_周度!G165:G320))/STDEV(原始数据_周度!G165:G320),"")</f>
        <v/>
      </c>
      <c r="F320" s="15">
        <f>IFERROR(-1*(原始数据_周度!H320-AVERAGE(原始数据_周度!H165:H320))/STDEV(原始数据_周度!H165:H320),"")</f>
        <v/>
      </c>
      <c r="G320" s="15">
        <f>IFERROR((原始数据_周度!I320-AVERAGE(原始数据_周度!I165:I320))/STDEV(原始数据_周度!I165:I320),"")</f>
        <v/>
      </c>
      <c r="H320" s="166">
        <f>IFERROR((原始数据_周度!J320-AVERAGE($J$2:J320))/STDEV($J$2:J320),"")</f>
        <v/>
      </c>
    </row>
    <row r="321">
      <c r="A321" s="14">
        <f>原始数据_周度!A321</f>
        <v/>
      </c>
      <c r="B321" s="15">
        <f>IFERROR((原始数据_周度!C321-AVERAGE(原始数据_周度!C166:C321))/STDEV(原始数据_周度!C166:C321),"")</f>
        <v/>
      </c>
      <c r="C321" s="15">
        <f>IFERROR((原始数据_周度!F321-AVERAGE(原始数据_周度!F166:'原始数据_周度'!F321))/STDEV(原始数据_周度!F166:'原始数据_周度'!F321),"")</f>
        <v/>
      </c>
      <c r="D321" s="15">
        <f>IFERROR(-1*(原始数据_周度!E321-AVERAGE(原始数据_周度!E166:E321))/STDEV(原始数据_周度!E166:E321),"")</f>
        <v/>
      </c>
      <c r="E321" s="15">
        <f>IFERROR(-1*(原始数据_周度!G321-AVERAGE(原始数据_周度!G166:G321))/STDEV(原始数据_周度!G166:G321),"")</f>
        <v/>
      </c>
      <c r="F321" s="15">
        <f>IFERROR(-1*(原始数据_周度!H321-AVERAGE(原始数据_周度!H166:H321))/STDEV(原始数据_周度!H166:H321),"")</f>
        <v/>
      </c>
      <c r="G321" s="15">
        <f>IFERROR((原始数据_周度!I321-AVERAGE(原始数据_周度!I166:I321))/STDEV(原始数据_周度!I166:I321),"")</f>
        <v/>
      </c>
      <c r="H321" s="166">
        <f>IFERROR((原始数据_周度!J321-AVERAGE($J$2:J321))/STDEV($J$2:J321),"")</f>
        <v/>
      </c>
    </row>
    <row r="322">
      <c r="A322" s="14">
        <f>原始数据_周度!A322</f>
        <v/>
      </c>
      <c r="B322" s="15">
        <f>IFERROR((原始数据_周度!C322-AVERAGE(原始数据_周度!C167:C322))/STDEV(原始数据_周度!C167:C322),"")</f>
        <v/>
      </c>
      <c r="C322" s="15">
        <f>IFERROR((原始数据_周度!F322-AVERAGE(原始数据_周度!F167:'原始数据_周度'!F322))/STDEV(原始数据_周度!F167:'原始数据_周度'!F322),"")</f>
        <v/>
      </c>
      <c r="D322" s="15">
        <f>IFERROR(-1*(原始数据_周度!E322-AVERAGE(原始数据_周度!E167:E322))/STDEV(原始数据_周度!E167:E322),"")</f>
        <v/>
      </c>
      <c r="E322" s="15">
        <f>IFERROR(-1*(原始数据_周度!G322-AVERAGE(原始数据_周度!G167:G322))/STDEV(原始数据_周度!G167:G322),"")</f>
        <v/>
      </c>
      <c r="F322" s="15">
        <f>IFERROR(-1*(原始数据_周度!H322-AVERAGE(原始数据_周度!H167:H322))/STDEV(原始数据_周度!H167:H322),"")</f>
        <v/>
      </c>
      <c r="G322" s="15">
        <f>IFERROR((原始数据_周度!I322-AVERAGE(原始数据_周度!I167:I322))/STDEV(原始数据_周度!I167:I322),"")</f>
        <v/>
      </c>
      <c r="H322" s="166">
        <f>IFERROR((原始数据_周度!J322-AVERAGE($J$2:J322))/STDEV($J$2:J322),"")</f>
        <v/>
      </c>
    </row>
    <row r="323">
      <c r="A323" s="14">
        <f>原始数据_周度!A323</f>
        <v/>
      </c>
      <c r="B323" s="15">
        <f>IFERROR((原始数据_周度!C323-AVERAGE(原始数据_周度!C168:C323))/STDEV(原始数据_周度!C168:C323),"")</f>
        <v/>
      </c>
      <c r="C323" s="15">
        <f>IFERROR((原始数据_周度!F323-AVERAGE(原始数据_周度!F168:'原始数据_周度'!F323))/STDEV(原始数据_周度!F168:'原始数据_周度'!F323),"")</f>
        <v/>
      </c>
      <c r="D323" s="15">
        <f>IFERROR(-1*(原始数据_周度!E323-AVERAGE(原始数据_周度!E168:E323))/STDEV(原始数据_周度!E168:E323),"")</f>
        <v/>
      </c>
      <c r="E323" s="15">
        <f>IFERROR(-1*(原始数据_周度!G323-AVERAGE(原始数据_周度!G168:G323))/STDEV(原始数据_周度!G168:G323),"")</f>
        <v/>
      </c>
      <c r="F323" s="15">
        <f>IFERROR(-1*(原始数据_周度!H323-AVERAGE(原始数据_周度!H168:H323))/STDEV(原始数据_周度!H168:H323),"")</f>
        <v/>
      </c>
      <c r="G323" s="15">
        <f>IFERROR((原始数据_周度!I323-AVERAGE(原始数据_周度!I168:I323))/STDEV(原始数据_周度!I168:I323),"")</f>
        <v/>
      </c>
      <c r="H323" s="166">
        <f>IFERROR((原始数据_周度!J323-AVERAGE($J$2:J323))/STDEV($J$2:J323),"")</f>
        <v/>
      </c>
    </row>
    <row r="324">
      <c r="A324" s="14">
        <f>原始数据_周度!A324</f>
        <v/>
      </c>
      <c r="B324" s="15">
        <f>IFERROR((原始数据_周度!C324-AVERAGE(原始数据_周度!C169:C324))/STDEV(原始数据_周度!C169:C324),"")</f>
        <v/>
      </c>
      <c r="C324" s="15">
        <f>IFERROR((原始数据_周度!F324-AVERAGE(原始数据_周度!F169:'原始数据_周度'!F324))/STDEV(原始数据_周度!F169:'原始数据_周度'!F324),"")</f>
        <v/>
      </c>
      <c r="D324" s="15">
        <f>IFERROR(-1*(原始数据_周度!E324-AVERAGE(原始数据_周度!E169:E324))/STDEV(原始数据_周度!E169:E324),"")</f>
        <v/>
      </c>
      <c r="E324" s="15">
        <f>IFERROR(-1*(原始数据_周度!G324-AVERAGE(原始数据_周度!G169:G324))/STDEV(原始数据_周度!G169:G324),"")</f>
        <v/>
      </c>
      <c r="F324" s="15">
        <f>IFERROR(-1*(原始数据_周度!H324-AVERAGE(原始数据_周度!H169:H324))/STDEV(原始数据_周度!H169:H324),"")</f>
        <v/>
      </c>
      <c r="G324" s="15">
        <f>IFERROR((原始数据_周度!I324-AVERAGE(原始数据_周度!I169:I324))/STDEV(原始数据_周度!I169:I324),"")</f>
        <v/>
      </c>
      <c r="H324" s="166">
        <f>IFERROR((原始数据_周度!J324-AVERAGE($J$2:J324))/STDEV($J$2:J324),"")</f>
        <v/>
      </c>
    </row>
    <row r="325">
      <c r="A325" s="14">
        <f>原始数据_周度!A325</f>
        <v/>
      </c>
      <c r="B325" s="15">
        <f>IFERROR((原始数据_周度!C325-AVERAGE(原始数据_周度!C170:C325))/STDEV(原始数据_周度!C170:C325),"")</f>
        <v/>
      </c>
      <c r="C325" s="15">
        <f>IFERROR((原始数据_周度!F325-AVERAGE(原始数据_周度!F170:'原始数据_周度'!F325))/STDEV(原始数据_周度!F170:'原始数据_周度'!F325),"")</f>
        <v/>
      </c>
      <c r="D325" s="15">
        <f>IFERROR(-1*(原始数据_周度!E325-AVERAGE(原始数据_周度!E170:E325))/STDEV(原始数据_周度!E170:E325),"")</f>
        <v/>
      </c>
      <c r="E325" s="15">
        <f>IFERROR(-1*(原始数据_周度!G325-AVERAGE(原始数据_周度!G170:G325))/STDEV(原始数据_周度!G170:G325),"")</f>
        <v/>
      </c>
      <c r="F325" s="15">
        <f>IFERROR(-1*(原始数据_周度!H325-AVERAGE(原始数据_周度!H170:H325))/STDEV(原始数据_周度!H170:H325),"")</f>
        <v/>
      </c>
      <c r="G325" s="15">
        <f>IFERROR((原始数据_周度!I325-AVERAGE(原始数据_周度!I170:I325))/STDEV(原始数据_周度!I170:I325),"")</f>
        <v/>
      </c>
      <c r="H325" s="166">
        <f>IFERROR((原始数据_周度!J325-AVERAGE($J$2:J325))/STDEV($J$2:J325),"")</f>
        <v/>
      </c>
    </row>
    <row r="326">
      <c r="A326" s="14">
        <f>原始数据_周度!A326</f>
        <v/>
      </c>
      <c r="B326" s="15">
        <f>IFERROR((原始数据_周度!C326-AVERAGE(原始数据_周度!C171:C326))/STDEV(原始数据_周度!C171:C326),"")</f>
        <v/>
      </c>
      <c r="C326" s="15">
        <f>IFERROR((原始数据_周度!F326-AVERAGE(原始数据_周度!F171:'原始数据_周度'!F326))/STDEV(原始数据_周度!F171:'原始数据_周度'!F326),"")</f>
        <v/>
      </c>
      <c r="D326" s="15">
        <f>IFERROR(-1*(原始数据_周度!E326-AVERAGE(原始数据_周度!E171:E326))/STDEV(原始数据_周度!E171:E326),"")</f>
        <v/>
      </c>
      <c r="E326" s="15">
        <f>IFERROR(-1*(原始数据_周度!G326-AVERAGE(原始数据_周度!G171:G326))/STDEV(原始数据_周度!G171:G326),"")</f>
        <v/>
      </c>
      <c r="F326" s="15">
        <f>IFERROR(-1*(原始数据_周度!H326-AVERAGE(原始数据_周度!H171:H326))/STDEV(原始数据_周度!H171:H326),"")</f>
        <v/>
      </c>
      <c r="G326" s="15">
        <f>IFERROR((原始数据_周度!I326-AVERAGE(原始数据_周度!I171:I326))/STDEV(原始数据_周度!I171:I326),"")</f>
        <v/>
      </c>
      <c r="H326" s="166">
        <f>IFERROR((原始数据_周度!J326-AVERAGE($J$2:J326))/STDEV($J$2:J326),"")</f>
        <v/>
      </c>
    </row>
    <row r="327">
      <c r="A327" s="14">
        <f>原始数据_周度!A327</f>
        <v/>
      </c>
      <c r="B327" s="15">
        <f>IFERROR((原始数据_周度!C327-AVERAGE(原始数据_周度!C172:C327))/STDEV(原始数据_周度!C172:C327),"")</f>
        <v/>
      </c>
      <c r="C327" s="15">
        <f>IFERROR((原始数据_周度!F327-AVERAGE(原始数据_周度!F172:'原始数据_周度'!F327))/STDEV(原始数据_周度!F172:'原始数据_周度'!F327),"")</f>
        <v/>
      </c>
      <c r="D327" s="15">
        <f>IFERROR(-1*(原始数据_周度!E327-AVERAGE(原始数据_周度!E172:E327))/STDEV(原始数据_周度!E172:E327),"")</f>
        <v/>
      </c>
      <c r="E327" s="15">
        <f>IFERROR(-1*(原始数据_周度!G327-AVERAGE(原始数据_周度!G172:G327))/STDEV(原始数据_周度!G172:G327),"")</f>
        <v/>
      </c>
      <c r="F327" s="15">
        <f>IFERROR(-1*(原始数据_周度!H327-AVERAGE(原始数据_周度!H172:H327))/STDEV(原始数据_周度!H172:H327),"")</f>
        <v/>
      </c>
      <c r="G327" s="15">
        <f>IFERROR((原始数据_周度!I327-AVERAGE(原始数据_周度!I172:I327))/STDEV(原始数据_周度!I172:I327),"")</f>
        <v/>
      </c>
      <c r="H327" s="166">
        <f>IFERROR((原始数据_周度!J327-AVERAGE($J$2:J327))/STDEV($J$2:J327),"")</f>
        <v/>
      </c>
    </row>
    <row r="328">
      <c r="A328" s="14">
        <f>原始数据_周度!A328</f>
        <v/>
      </c>
      <c r="B328" s="15">
        <f>IFERROR((原始数据_周度!C328-AVERAGE(原始数据_周度!C173:C328))/STDEV(原始数据_周度!C173:C328),"")</f>
        <v/>
      </c>
      <c r="C328" s="15">
        <f>IFERROR((原始数据_周度!F328-AVERAGE(原始数据_周度!F173:'原始数据_周度'!F328))/STDEV(原始数据_周度!F173:'原始数据_周度'!F328),"")</f>
        <v/>
      </c>
      <c r="D328" s="15">
        <f>IFERROR(-1*(原始数据_周度!E328-AVERAGE(原始数据_周度!E173:E328))/STDEV(原始数据_周度!E173:E328),"")</f>
        <v/>
      </c>
      <c r="E328" s="15">
        <f>IFERROR(-1*(原始数据_周度!G328-AVERAGE(原始数据_周度!G173:G328))/STDEV(原始数据_周度!G173:G328),"")</f>
        <v/>
      </c>
      <c r="F328" s="15">
        <f>IFERROR(-1*(原始数据_周度!H328-AVERAGE(原始数据_周度!H173:H328))/STDEV(原始数据_周度!H173:H328),"")</f>
        <v/>
      </c>
      <c r="G328" s="15">
        <f>IFERROR((原始数据_周度!I328-AVERAGE(原始数据_周度!I173:I328))/STDEV(原始数据_周度!I173:I328),"")</f>
        <v/>
      </c>
      <c r="H328" s="166">
        <f>IFERROR((原始数据_周度!J328-AVERAGE($J$2:J328))/STDEV($J$2:J328),"")</f>
        <v/>
      </c>
    </row>
    <row r="329">
      <c r="A329" s="14">
        <f>原始数据_周度!A329</f>
        <v/>
      </c>
      <c r="B329" s="15">
        <f>IFERROR((原始数据_周度!C329-AVERAGE(原始数据_周度!C174:C329))/STDEV(原始数据_周度!C174:C329),"")</f>
        <v/>
      </c>
      <c r="C329" s="15">
        <f>IFERROR((原始数据_周度!F329-AVERAGE(原始数据_周度!F174:'原始数据_周度'!F329))/STDEV(原始数据_周度!F174:'原始数据_周度'!F329),"")</f>
        <v/>
      </c>
      <c r="D329" s="15">
        <f>IFERROR(-1*(原始数据_周度!E329-AVERAGE(原始数据_周度!E174:E329))/STDEV(原始数据_周度!E174:E329),"")</f>
        <v/>
      </c>
      <c r="E329" s="15">
        <f>IFERROR(-1*(原始数据_周度!G329-AVERAGE(原始数据_周度!G174:G329))/STDEV(原始数据_周度!G174:G329),"")</f>
        <v/>
      </c>
      <c r="F329" s="15">
        <f>IFERROR(-1*(原始数据_周度!H329-AVERAGE(原始数据_周度!H174:H329))/STDEV(原始数据_周度!H174:H329),"")</f>
        <v/>
      </c>
      <c r="G329" s="15">
        <f>IFERROR((原始数据_周度!I329-AVERAGE(原始数据_周度!I174:I329))/STDEV(原始数据_周度!I174:I329),"")</f>
        <v/>
      </c>
      <c r="H329" s="166">
        <f>IFERROR((原始数据_周度!J329-AVERAGE($J$2:J329))/STDEV($J$2:J329),"")</f>
        <v/>
      </c>
    </row>
    <row r="330">
      <c r="A330" s="14">
        <f>原始数据_周度!A330</f>
        <v/>
      </c>
      <c r="B330" s="15">
        <f>IFERROR((原始数据_周度!C330-AVERAGE(原始数据_周度!C175:C330))/STDEV(原始数据_周度!C175:C330),"")</f>
        <v/>
      </c>
      <c r="C330" s="15">
        <f>IFERROR((原始数据_周度!F330-AVERAGE(原始数据_周度!F175:'原始数据_周度'!F330))/STDEV(原始数据_周度!F175:'原始数据_周度'!F330),"")</f>
        <v/>
      </c>
      <c r="D330" s="15">
        <f>IFERROR(-1*(原始数据_周度!E330-AVERAGE(原始数据_周度!E175:E330))/STDEV(原始数据_周度!E175:E330),"")</f>
        <v/>
      </c>
      <c r="E330" s="15">
        <f>IFERROR(-1*(原始数据_周度!G330-AVERAGE(原始数据_周度!G175:G330))/STDEV(原始数据_周度!G175:G330),"")</f>
        <v/>
      </c>
      <c r="F330" s="15">
        <f>IFERROR(-1*(原始数据_周度!H330-AVERAGE(原始数据_周度!H175:H330))/STDEV(原始数据_周度!H175:H330),"")</f>
        <v/>
      </c>
      <c r="G330" s="15">
        <f>IFERROR((原始数据_周度!I330-AVERAGE(原始数据_周度!I175:I330))/STDEV(原始数据_周度!I175:I330),"")</f>
        <v/>
      </c>
      <c r="H330" s="166">
        <f>IFERROR((原始数据_周度!J330-AVERAGE($J$2:J330))/STDEV($J$2:J330),"")</f>
        <v/>
      </c>
    </row>
    <row r="331">
      <c r="A331" s="14">
        <f>原始数据_周度!A331</f>
        <v/>
      </c>
      <c r="B331" s="15">
        <f>IFERROR((原始数据_周度!C331-AVERAGE(原始数据_周度!C176:C331))/STDEV(原始数据_周度!C176:C331),"")</f>
        <v/>
      </c>
      <c r="C331" s="15">
        <f>IFERROR((原始数据_周度!F331-AVERAGE(原始数据_周度!F176:'原始数据_周度'!F331))/STDEV(原始数据_周度!F176:'原始数据_周度'!F331),"")</f>
        <v/>
      </c>
      <c r="D331" s="15">
        <f>IFERROR(-1*(原始数据_周度!E331-AVERAGE(原始数据_周度!E176:E331))/STDEV(原始数据_周度!E176:E331),"")</f>
        <v/>
      </c>
      <c r="E331" s="15">
        <f>IFERROR(-1*(原始数据_周度!G331-AVERAGE(原始数据_周度!G176:G331))/STDEV(原始数据_周度!G176:G331),"")</f>
        <v/>
      </c>
      <c r="F331" s="15">
        <f>IFERROR(-1*(原始数据_周度!H331-AVERAGE(原始数据_周度!H176:H331))/STDEV(原始数据_周度!H176:H331),"")</f>
        <v/>
      </c>
      <c r="G331" s="15">
        <f>IFERROR((原始数据_周度!I331-AVERAGE(原始数据_周度!I176:I331))/STDEV(原始数据_周度!I176:I331),"")</f>
        <v/>
      </c>
      <c r="H331" s="166">
        <f>IFERROR((原始数据_周度!J331-AVERAGE($J$2:J331))/STDEV($J$2:J331),"")</f>
        <v/>
      </c>
    </row>
    <row r="332">
      <c r="A332" s="14">
        <f>原始数据_周度!A332</f>
        <v/>
      </c>
      <c r="B332" s="15">
        <f>IFERROR((原始数据_周度!C332-AVERAGE(原始数据_周度!C177:C332))/STDEV(原始数据_周度!C177:C332),"")</f>
        <v/>
      </c>
      <c r="C332" s="15">
        <f>IFERROR((原始数据_周度!F332-AVERAGE(原始数据_周度!F177:'原始数据_周度'!F332))/STDEV(原始数据_周度!F177:'原始数据_周度'!F332),"")</f>
        <v/>
      </c>
      <c r="D332" s="15">
        <f>IFERROR(-1*(原始数据_周度!E332-AVERAGE(原始数据_周度!E177:E332))/STDEV(原始数据_周度!E177:E332),"")</f>
        <v/>
      </c>
      <c r="E332" s="15">
        <f>IFERROR(-1*(原始数据_周度!G332-AVERAGE(原始数据_周度!G177:G332))/STDEV(原始数据_周度!G177:G332),"")</f>
        <v/>
      </c>
      <c r="F332" s="15">
        <f>IFERROR(-1*(原始数据_周度!H332-AVERAGE(原始数据_周度!H177:H332))/STDEV(原始数据_周度!H177:H332),"")</f>
        <v/>
      </c>
      <c r="G332" s="15">
        <f>IFERROR((原始数据_周度!I332-AVERAGE(原始数据_周度!I177:I332))/STDEV(原始数据_周度!I177:I332),"")</f>
        <v/>
      </c>
      <c r="H332" s="166">
        <f>IFERROR((原始数据_周度!J332-AVERAGE($J$2:J332))/STDEV($J$2:J332),"")</f>
        <v/>
      </c>
    </row>
    <row r="333">
      <c r="A333" s="14">
        <f>原始数据_周度!A333</f>
        <v/>
      </c>
      <c r="B333" s="15">
        <f>IFERROR((原始数据_周度!C333-AVERAGE(原始数据_周度!C178:C333))/STDEV(原始数据_周度!C178:C333),"")</f>
        <v/>
      </c>
      <c r="C333" s="15">
        <f>IFERROR((原始数据_周度!F333-AVERAGE(原始数据_周度!F178:'原始数据_周度'!F333))/STDEV(原始数据_周度!F178:'原始数据_周度'!F333),"")</f>
        <v/>
      </c>
      <c r="D333" s="15">
        <f>IFERROR(-1*(原始数据_周度!E333-AVERAGE(原始数据_周度!E178:E333))/STDEV(原始数据_周度!E178:E333),"")</f>
        <v/>
      </c>
      <c r="E333" s="15">
        <f>IFERROR(-1*(原始数据_周度!G333-AVERAGE(原始数据_周度!G178:G333))/STDEV(原始数据_周度!G178:G333),"")</f>
        <v/>
      </c>
      <c r="F333" s="15">
        <f>IFERROR(-1*(原始数据_周度!H333-AVERAGE(原始数据_周度!H178:H333))/STDEV(原始数据_周度!H178:H333),"")</f>
        <v/>
      </c>
      <c r="G333" s="15">
        <f>IFERROR((原始数据_周度!I333-AVERAGE(原始数据_周度!I178:I333))/STDEV(原始数据_周度!I178:I333),"")</f>
        <v/>
      </c>
      <c r="H333" s="166">
        <f>IFERROR((原始数据_周度!J333-AVERAGE($J$2:J333))/STDEV($J$2:J333),"")</f>
        <v/>
      </c>
    </row>
    <row r="334">
      <c r="A334" s="14">
        <f>原始数据_周度!A334</f>
        <v/>
      </c>
      <c r="B334" s="15">
        <f>IFERROR((原始数据_周度!C334-AVERAGE(原始数据_周度!C179:C334))/STDEV(原始数据_周度!C179:C334),"")</f>
        <v/>
      </c>
      <c r="C334" s="15">
        <f>IFERROR((原始数据_周度!F334-AVERAGE(原始数据_周度!F179:'原始数据_周度'!F334))/STDEV(原始数据_周度!F179:'原始数据_周度'!F334),"")</f>
        <v/>
      </c>
      <c r="D334" s="15">
        <f>IFERROR(-1*(原始数据_周度!E334-AVERAGE(原始数据_周度!E179:E334))/STDEV(原始数据_周度!E179:E334),"")</f>
        <v/>
      </c>
      <c r="E334" s="15">
        <f>IFERROR(-1*(原始数据_周度!G334-AVERAGE(原始数据_周度!G179:G334))/STDEV(原始数据_周度!G179:G334),"")</f>
        <v/>
      </c>
      <c r="F334" s="15">
        <f>IFERROR(-1*(原始数据_周度!H334-AVERAGE(原始数据_周度!H179:H334))/STDEV(原始数据_周度!H179:H334),"")</f>
        <v/>
      </c>
      <c r="G334" s="15">
        <f>IFERROR((原始数据_周度!I334-AVERAGE(原始数据_周度!I179:I334))/STDEV(原始数据_周度!I179:I334),"")</f>
        <v/>
      </c>
      <c r="H334" s="166">
        <f>IFERROR((原始数据_周度!J334-AVERAGE($J$2:J334))/STDEV($J$2:J334),"")</f>
        <v/>
      </c>
    </row>
    <row r="335">
      <c r="A335" s="14">
        <f>原始数据_周度!A335</f>
        <v/>
      </c>
      <c r="B335" s="15">
        <f>IFERROR((原始数据_周度!C335-AVERAGE(原始数据_周度!C180:C335))/STDEV(原始数据_周度!C180:C335),"")</f>
        <v/>
      </c>
      <c r="C335" s="15">
        <f>IFERROR((原始数据_周度!F335-AVERAGE(原始数据_周度!F180:'原始数据_周度'!F335))/STDEV(原始数据_周度!F180:'原始数据_周度'!F335),"")</f>
        <v/>
      </c>
      <c r="D335" s="15">
        <f>IFERROR(-1*(原始数据_周度!E335-AVERAGE(原始数据_周度!E180:E335))/STDEV(原始数据_周度!E180:E335),"")</f>
        <v/>
      </c>
      <c r="E335" s="15">
        <f>IFERROR(-1*(原始数据_周度!G335-AVERAGE(原始数据_周度!G180:G335))/STDEV(原始数据_周度!G180:G335),"")</f>
        <v/>
      </c>
      <c r="F335" s="15">
        <f>IFERROR(-1*(原始数据_周度!H335-AVERAGE(原始数据_周度!H180:H335))/STDEV(原始数据_周度!H180:H335),"")</f>
        <v/>
      </c>
      <c r="G335" s="15">
        <f>IFERROR((原始数据_周度!I335-AVERAGE(原始数据_周度!I180:I335))/STDEV(原始数据_周度!I180:I335),"")</f>
        <v/>
      </c>
      <c r="H335" s="166">
        <f>IFERROR((原始数据_周度!J335-AVERAGE($J$2:J335))/STDEV($J$2:J335),"")</f>
        <v/>
      </c>
    </row>
    <row r="336">
      <c r="A336" s="14">
        <f>原始数据_周度!A336</f>
        <v/>
      </c>
      <c r="B336" s="15">
        <f>IFERROR((原始数据_周度!C336-AVERAGE(原始数据_周度!C181:C336))/STDEV(原始数据_周度!C181:C336),"")</f>
        <v/>
      </c>
      <c r="C336" s="15">
        <f>IFERROR((原始数据_周度!F336-AVERAGE(原始数据_周度!F181:'原始数据_周度'!F336))/STDEV(原始数据_周度!F181:'原始数据_周度'!F336),"")</f>
        <v/>
      </c>
      <c r="D336" s="15">
        <f>IFERROR(-1*(原始数据_周度!E336-AVERAGE(原始数据_周度!E181:E336))/STDEV(原始数据_周度!E181:E336),"")</f>
        <v/>
      </c>
      <c r="E336" s="15">
        <f>IFERROR(-1*(原始数据_周度!G336-AVERAGE(原始数据_周度!G181:G336))/STDEV(原始数据_周度!G181:G336),"")</f>
        <v/>
      </c>
      <c r="F336" s="15">
        <f>IFERROR(-1*(原始数据_周度!H336-AVERAGE(原始数据_周度!H181:H336))/STDEV(原始数据_周度!H181:H336),"")</f>
        <v/>
      </c>
      <c r="G336" s="15">
        <f>IFERROR((原始数据_周度!I336-AVERAGE(原始数据_周度!I181:I336))/STDEV(原始数据_周度!I181:I336),"")</f>
        <v/>
      </c>
      <c r="H336" s="166">
        <f>IFERROR((原始数据_周度!J336-AVERAGE($J$2:J336))/STDEV($J$2:J336),"")</f>
        <v/>
      </c>
    </row>
    <row r="337">
      <c r="A337" s="14">
        <f>原始数据_周度!A337</f>
        <v/>
      </c>
      <c r="B337" s="15">
        <f>IFERROR((原始数据_周度!C337-AVERAGE(原始数据_周度!C182:C337))/STDEV(原始数据_周度!C182:C337),"")</f>
        <v/>
      </c>
      <c r="C337" s="15">
        <f>IFERROR((原始数据_周度!F337-AVERAGE(原始数据_周度!F182:'原始数据_周度'!F337))/STDEV(原始数据_周度!F182:'原始数据_周度'!F337),"")</f>
        <v/>
      </c>
      <c r="D337" s="15">
        <f>IFERROR(-1*(原始数据_周度!E337-AVERAGE(原始数据_周度!E182:E337))/STDEV(原始数据_周度!E182:E337),"")</f>
        <v/>
      </c>
      <c r="E337" s="15">
        <f>IFERROR(-1*(原始数据_周度!G337-AVERAGE(原始数据_周度!G182:G337))/STDEV(原始数据_周度!G182:G337),"")</f>
        <v/>
      </c>
      <c r="F337" s="15">
        <f>IFERROR(-1*(原始数据_周度!H337-AVERAGE(原始数据_周度!H182:H337))/STDEV(原始数据_周度!H182:H337),"")</f>
        <v/>
      </c>
      <c r="G337" s="15">
        <f>IFERROR((原始数据_周度!I337-AVERAGE(原始数据_周度!I182:I337))/STDEV(原始数据_周度!I182:I337),"")</f>
        <v/>
      </c>
      <c r="H337" s="166">
        <f>IFERROR((原始数据_周度!J337-AVERAGE($J$2:J337))/STDEV($J$2:J337),"")</f>
        <v/>
      </c>
    </row>
    <row r="338">
      <c r="A338" s="14">
        <f>原始数据_周度!A338</f>
        <v/>
      </c>
      <c r="B338" s="15">
        <f>IFERROR((原始数据_周度!C338-AVERAGE(原始数据_周度!C183:C338))/STDEV(原始数据_周度!C183:C338),"")</f>
        <v/>
      </c>
      <c r="C338" s="15">
        <f>IFERROR((原始数据_周度!F338-AVERAGE(原始数据_周度!F183:'原始数据_周度'!F338))/STDEV(原始数据_周度!F183:'原始数据_周度'!F338),"")</f>
        <v/>
      </c>
      <c r="D338" s="15">
        <f>IFERROR(-1*(原始数据_周度!E338-AVERAGE(原始数据_周度!E183:E338))/STDEV(原始数据_周度!E183:E338),"")</f>
        <v/>
      </c>
      <c r="E338" s="15">
        <f>IFERROR(-1*(原始数据_周度!G338-AVERAGE(原始数据_周度!G183:G338))/STDEV(原始数据_周度!G183:G338),"")</f>
        <v/>
      </c>
      <c r="F338" s="15">
        <f>IFERROR(-1*(原始数据_周度!H338-AVERAGE(原始数据_周度!H183:H338))/STDEV(原始数据_周度!H183:H338),"")</f>
        <v/>
      </c>
      <c r="G338" s="15">
        <f>IFERROR((原始数据_周度!I338-AVERAGE(原始数据_周度!I183:I338))/STDEV(原始数据_周度!I183:I338),"")</f>
        <v/>
      </c>
      <c r="H338" s="166">
        <f>IFERROR((原始数据_周度!J338-AVERAGE($J$2:J338))/STDEV($J$2:J338),"")</f>
        <v/>
      </c>
    </row>
    <row r="339">
      <c r="A339" s="14">
        <f>原始数据_周度!A339</f>
        <v/>
      </c>
      <c r="B339" s="15">
        <f>IFERROR((原始数据_周度!C339-AVERAGE(原始数据_周度!C184:C339))/STDEV(原始数据_周度!C184:C339),"")</f>
        <v/>
      </c>
      <c r="C339" s="15">
        <f>IFERROR((原始数据_周度!F339-AVERAGE(原始数据_周度!F184:'原始数据_周度'!F339))/STDEV(原始数据_周度!F184:'原始数据_周度'!F339),"")</f>
        <v/>
      </c>
      <c r="D339" s="15">
        <f>IFERROR(-1*(原始数据_周度!E339-AVERAGE(原始数据_周度!E184:E339))/STDEV(原始数据_周度!E184:E339),"")</f>
        <v/>
      </c>
      <c r="E339" s="15">
        <f>IFERROR(-1*(原始数据_周度!G339-AVERAGE(原始数据_周度!G184:G339))/STDEV(原始数据_周度!G184:G339),"")</f>
        <v/>
      </c>
      <c r="F339" s="15">
        <f>IFERROR(-1*(原始数据_周度!H339-AVERAGE(原始数据_周度!H184:H339))/STDEV(原始数据_周度!H184:H339),"")</f>
        <v/>
      </c>
      <c r="G339" s="15">
        <f>IFERROR((原始数据_周度!I339-AVERAGE(原始数据_周度!I184:I339))/STDEV(原始数据_周度!I184:I339),"")</f>
        <v/>
      </c>
      <c r="H339" s="166">
        <f>IFERROR((原始数据_周度!J339-AVERAGE($J$2:J339))/STDEV($J$2:J339),"")</f>
        <v/>
      </c>
    </row>
    <row r="340">
      <c r="A340" s="14">
        <f>原始数据_周度!A340</f>
        <v/>
      </c>
      <c r="B340" s="15">
        <f>IFERROR((原始数据_周度!C340-AVERAGE(原始数据_周度!C185:C340))/STDEV(原始数据_周度!C185:C340),"")</f>
        <v/>
      </c>
      <c r="C340" s="15">
        <f>IFERROR((原始数据_周度!F340-AVERAGE(原始数据_周度!F185:'原始数据_周度'!F340))/STDEV(原始数据_周度!F185:'原始数据_周度'!F340),"")</f>
        <v/>
      </c>
      <c r="D340" s="15">
        <f>IFERROR(-1*(原始数据_周度!E340-AVERAGE(原始数据_周度!E185:E340))/STDEV(原始数据_周度!E185:E340),"")</f>
        <v/>
      </c>
      <c r="E340" s="15">
        <f>IFERROR(-1*(原始数据_周度!G340-AVERAGE(原始数据_周度!G185:G340))/STDEV(原始数据_周度!G185:G340),"")</f>
        <v/>
      </c>
      <c r="F340" s="15">
        <f>IFERROR(-1*(原始数据_周度!H340-AVERAGE(原始数据_周度!H185:H340))/STDEV(原始数据_周度!H185:H340),"")</f>
        <v/>
      </c>
      <c r="G340" s="15">
        <f>IFERROR((原始数据_周度!I340-AVERAGE(原始数据_周度!I185:I340))/STDEV(原始数据_周度!I185:I340),"")</f>
        <v/>
      </c>
      <c r="H340" s="166">
        <f>IFERROR((原始数据_周度!J340-AVERAGE($J$2:J340))/STDEV($J$2:J340),"")</f>
        <v/>
      </c>
    </row>
    <row r="341">
      <c r="A341" s="14">
        <f>原始数据_周度!A341</f>
        <v/>
      </c>
      <c r="B341" s="15">
        <f>IFERROR((原始数据_周度!C341-AVERAGE(原始数据_周度!C186:C341))/STDEV(原始数据_周度!C186:C341),"")</f>
        <v/>
      </c>
      <c r="C341" s="15">
        <f>IFERROR((原始数据_周度!F341-AVERAGE(原始数据_周度!F186:'原始数据_周度'!F341))/STDEV(原始数据_周度!F186:'原始数据_周度'!F341),"")</f>
        <v/>
      </c>
      <c r="D341" s="15">
        <f>IFERROR(-1*(原始数据_周度!E341-AVERAGE(原始数据_周度!E186:E341))/STDEV(原始数据_周度!E186:E341),"")</f>
        <v/>
      </c>
      <c r="E341" s="15">
        <f>IFERROR(-1*(原始数据_周度!G341-AVERAGE(原始数据_周度!G186:G341))/STDEV(原始数据_周度!G186:G341),"")</f>
        <v/>
      </c>
      <c r="F341" s="15">
        <f>IFERROR(-1*(原始数据_周度!H341-AVERAGE(原始数据_周度!H186:H341))/STDEV(原始数据_周度!H186:H341),"")</f>
        <v/>
      </c>
      <c r="G341" s="15">
        <f>IFERROR((原始数据_周度!I341-AVERAGE(原始数据_周度!I186:I341))/STDEV(原始数据_周度!I186:I341),"")</f>
        <v/>
      </c>
      <c r="H341" s="166">
        <f>IFERROR((原始数据_周度!J341-AVERAGE($J$2:J341))/STDEV($J$2:J341),"")</f>
        <v/>
      </c>
    </row>
    <row r="342">
      <c r="A342" s="14">
        <f>原始数据_周度!A342</f>
        <v/>
      </c>
      <c r="B342" s="15">
        <f>IFERROR((原始数据_周度!C342-AVERAGE(原始数据_周度!C187:C342))/STDEV(原始数据_周度!C187:C342),"")</f>
        <v/>
      </c>
      <c r="C342" s="15">
        <f>IFERROR((原始数据_周度!F342-AVERAGE(原始数据_周度!F187:'原始数据_周度'!F342))/STDEV(原始数据_周度!F187:'原始数据_周度'!F342),"")</f>
        <v/>
      </c>
      <c r="D342" s="15">
        <f>IFERROR(-1*(原始数据_周度!E342-AVERAGE(原始数据_周度!E187:E342))/STDEV(原始数据_周度!E187:E342),"")</f>
        <v/>
      </c>
      <c r="E342" s="15">
        <f>IFERROR(-1*(原始数据_周度!G342-AVERAGE(原始数据_周度!G187:G342))/STDEV(原始数据_周度!G187:G342),"")</f>
        <v/>
      </c>
      <c r="F342" s="15">
        <f>IFERROR(-1*(原始数据_周度!H342-AVERAGE(原始数据_周度!H187:H342))/STDEV(原始数据_周度!H187:H342),"")</f>
        <v/>
      </c>
      <c r="G342" s="15">
        <f>IFERROR((原始数据_周度!I342-AVERAGE(原始数据_周度!I187:I342))/STDEV(原始数据_周度!I187:I342),"")</f>
        <v/>
      </c>
      <c r="H342" s="166">
        <f>IFERROR((原始数据_周度!J342-AVERAGE($J$2:J342))/STDEV($J$2:J342),"")</f>
        <v/>
      </c>
    </row>
    <row r="343">
      <c r="A343" s="14">
        <f>原始数据_周度!A343</f>
        <v/>
      </c>
      <c r="B343" s="15">
        <f>IFERROR((原始数据_周度!C343-AVERAGE(原始数据_周度!C188:C343))/STDEV(原始数据_周度!C188:C343),"")</f>
        <v/>
      </c>
      <c r="C343" s="15">
        <f>IFERROR((原始数据_周度!F343-AVERAGE(原始数据_周度!F188:'原始数据_周度'!F343))/STDEV(原始数据_周度!F188:'原始数据_周度'!F343),"")</f>
        <v/>
      </c>
      <c r="D343" s="15">
        <f>IFERROR(-1*(原始数据_周度!E343-AVERAGE(原始数据_周度!E188:E343))/STDEV(原始数据_周度!E188:E343),"")</f>
        <v/>
      </c>
      <c r="E343" s="15">
        <f>IFERROR(-1*(原始数据_周度!G343-AVERAGE(原始数据_周度!G188:G343))/STDEV(原始数据_周度!G188:G343),"")</f>
        <v/>
      </c>
      <c r="F343" s="15">
        <f>IFERROR(-1*(原始数据_周度!H343-AVERAGE(原始数据_周度!H188:H343))/STDEV(原始数据_周度!H188:H343),"")</f>
        <v/>
      </c>
      <c r="G343" s="15">
        <f>IFERROR((原始数据_周度!I343-AVERAGE(原始数据_周度!I188:I343))/STDEV(原始数据_周度!I188:I343),"")</f>
        <v/>
      </c>
      <c r="H343" s="166">
        <f>IFERROR((原始数据_周度!J343-AVERAGE($J$2:J343))/STDEV($J$2:J343),"")</f>
        <v/>
      </c>
    </row>
    <row r="344">
      <c r="A344" s="14">
        <f>原始数据_周度!A344</f>
        <v/>
      </c>
      <c r="B344" s="15">
        <f>IFERROR((原始数据_周度!C344-AVERAGE(原始数据_周度!C189:C344))/STDEV(原始数据_周度!C189:C344),"")</f>
        <v/>
      </c>
      <c r="C344" s="15">
        <f>IFERROR((原始数据_周度!F344-AVERAGE(原始数据_周度!F189:'原始数据_周度'!F344))/STDEV(原始数据_周度!F189:'原始数据_周度'!F344),"")</f>
        <v/>
      </c>
      <c r="D344" s="15">
        <f>IFERROR(-1*(原始数据_周度!E344-AVERAGE(原始数据_周度!E189:E344))/STDEV(原始数据_周度!E189:E344),"")</f>
        <v/>
      </c>
      <c r="E344" s="15">
        <f>IFERROR(-1*(原始数据_周度!G344-AVERAGE(原始数据_周度!G189:G344))/STDEV(原始数据_周度!G189:G344),"")</f>
        <v/>
      </c>
      <c r="F344" s="15">
        <f>IFERROR(-1*(原始数据_周度!H344-AVERAGE(原始数据_周度!H189:H344))/STDEV(原始数据_周度!H189:H344),"")</f>
        <v/>
      </c>
      <c r="G344" s="15">
        <f>IFERROR((原始数据_周度!I344-AVERAGE(原始数据_周度!I189:I344))/STDEV(原始数据_周度!I189:I344),"")</f>
        <v/>
      </c>
      <c r="H344" s="166">
        <f>IFERROR((原始数据_周度!J344-AVERAGE($J$2:J344))/STDEV($J$2:J344),"")</f>
        <v/>
      </c>
    </row>
    <row r="345">
      <c r="A345" s="14">
        <f>原始数据_周度!A345</f>
        <v/>
      </c>
      <c r="B345" s="15">
        <f>IFERROR((原始数据_周度!C345-AVERAGE(原始数据_周度!C190:C345))/STDEV(原始数据_周度!C190:C345),"")</f>
        <v/>
      </c>
      <c r="C345" s="15">
        <f>IFERROR((原始数据_周度!F345-AVERAGE(原始数据_周度!F190:'原始数据_周度'!F345))/STDEV(原始数据_周度!F190:'原始数据_周度'!F345),"")</f>
        <v/>
      </c>
      <c r="D345" s="15">
        <f>IFERROR(-1*(原始数据_周度!E345-AVERAGE(原始数据_周度!E190:E345))/STDEV(原始数据_周度!E190:E345),"")</f>
        <v/>
      </c>
      <c r="E345" s="15">
        <f>IFERROR(-1*(原始数据_周度!G345-AVERAGE(原始数据_周度!G190:G345))/STDEV(原始数据_周度!G190:G345),"")</f>
        <v/>
      </c>
      <c r="F345" s="15">
        <f>IFERROR(-1*(原始数据_周度!H345-AVERAGE(原始数据_周度!H190:H345))/STDEV(原始数据_周度!H190:H345),"")</f>
        <v/>
      </c>
      <c r="G345" s="15">
        <f>IFERROR((原始数据_周度!I345-AVERAGE(原始数据_周度!I190:I345))/STDEV(原始数据_周度!I190:I345),"")</f>
        <v/>
      </c>
      <c r="H345" s="166">
        <f>IFERROR((原始数据_周度!J345-AVERAGE($J$2:J345))/STDEV($J$2:J345),"")</f>
        <v/>
      </c>
    </row>
    <row r="346">
      <c r="A346" s="14">
        <f>原始数据_周度!A346</f>
        <v/>
      </c>
      <c r="B346" s="15">
        <f>IFERROR((原始数据_周度!C346-AVERAGE(原始数据_周度!C191:C346))/STDEV(原始数据_周度!C191:C346),"")</f>
        <v/>
      </c>
      <c r="C346" s="15">
        <f>IFERROR((原始数据_周度!F346-AVERAGE(原始数据_周度!F191:'原始数据_周度'!F346))/STDEV(原始数据_周度!F191:'原始数据_周度'!F346),"")</f>
        <v/>
      </c>
      <c r="D346" s="15">
        <f>IFERROR(-1*(原始数据_周度!E346-AVERAGE(原始数据_周度!E191:E346))/STDEV(原始数据_周度!E191:E346),"")</f>
        <v/>
      </c>
      <c r="E346" s="15">
        <f>IFERROR(-1*(原始数据_周度!G346-AVERAGE(原始数据_周度!G191:G346))/STDEV(原始数据_周度!G191:G346),"")</f>
        <v/>
      </c>
      <c r="F346" s="15">
        <f>IFERROR(-1*(原始数据_周度!H346-AVERAGE(原始数据_周度!H191:H346))/STDEV(原始数据_周度!H191:H346),"")</f>
        <v/>
      </c>
      <c r="G346" s="15">
        <f>IFERROR((原始数据_周度!I346-AVERAGE(原始数据_周度!I191:I346))/STDEV(原始数据_周度!I191:I346),"")</f>
        <v/>
      </c>
      <c r="H346" s="166">
        <f>IFERROR((原始数据_周度!J346-AVERAGE($J$2:J346))/STDEV($J$2:J346),"")</f>
        <v/>
      </c>
    </row>
    <row r="347">
      <c r="A347" s="14">
        <f>原始数据_周度!A347</f>
        <v/>
      </c>
      <c r="B347" s="15">
        <f>IFERROR((原始数据_周度!C347-AVERAGE(原始数据_周度!C192:C347))/STDEV(原始数据_周度!C192:C347),"")</f>
        <v/>
      </c>
      <c r="C347" s="15">
        <f>IFERROR((原始数据_周度!F347-AVERAGE(原始数据_周度!F192:'原始数据_周度'!F347))/STDEV(原始数据_周度!F192:'原始数据_周度'!F347),"")</f>
        <v/>
      </c>
      <c r="D347" s="15">
        <f>IFERROR(-1*(原始数据_周度!E347-AVERAGE(原始数据_周度!E192:E347))/STDEV(原始数据_周度!E192:E347),"")</f>
        <v/>
      </c>
      <c r="E347" s="15">
        <f>IFERROR(-1*(原始数据_周度!G347-AVERAGE(原始数据_周度!G192:G347))/STDEV(原始数据_周度!G192:G347),"")</f>
        <v/>
      </c>
      <c r="F347" s="15">
        <f>IFERROR(-1*(原始数据_周度!H347-AVERAGE(原始数据_周度!H192:H347))/STDEV(原始数据_周度!H192:H347),"")</f>
        <v/>
      </c>
      <c r="G347" s="15">
        <f>IFERROR((原始数据_周度!I347-AVERAGE(原始数据_周度!I192:I347))/STDEV(原始数据_周度!I192:I347),"")</f>
        <v/>
      </c>
      <c r="H347" s="166">
        <f>IFERROR((原始数据_周度!J347-AVERAGE($J$2:J347))/STDEV($J$2:J347),"")</f>
        <v/>
      </c>
    </row>
    <row r="348">
      <c r="A348" s="14">
        <f>原始数据_周度!A348</f>
        <v/>
      </c>
      <c r="B348" s="15">
        <f>IFERROR((原始数据_周度!C348-AVERAGE(原始数据_周度!C193:C348))/STDEV(原始数据_周度!C193:C348),"")</f>
        <v/>
      </c>
      <c r="C348" s="15">
        <f>IFERROR((原始数据_周度!F348-AVERAGE(原始数据_周度!F193:'原始数据_周度'!F348))/STDEV(原始数据_周度!F193:'原始数据_周度'!F348),"")</f>
        <v/>
      </c>
      <c r="D348" s="15">
        <f>IFERROR(-1*(原始数据_周度!E348-AVERAGE(原始数据_周度!E193:E348))/STDEV(原始数据_周度!E193:E348),"")</f>
        <v/>
      </c>
      <c r="E348" s="15">
        <f>IFERROR(-1*(原始数据_周度!G348-AVERAGE(原始数据_周度!G193:G348))/STDEV(原始数据_周度!G193:G348),"")</f>
        <v/>
      </c>
      <c r="F348" s="15">
        <f>IFERROR(-1*(原始数据_周度!H348-AVERAGE(原始数据_周度!H193:H348))/STDEV(原始数据_周度!H193:H348),"")</f>
        <v/>
      </c>
      <c r="G348" s="15">
        <f>IFERROR((原始数据_周度!I348-AVERAGE(原始数据_周度!I193:I348))/STDEV(原始数据_周度!I193:I348),"")</f>
        <v/>
      </c>
      <c r="H348" s="166">
        <f>IFERROR((原始数据_周度!J348-AVERAGE($J$2:J348))/STDEV($J$2:J348),"")</f>
        <v/>
      </c>
    </row>
    <row r="349">
      <c r="A349" s="14">
        <f>原始数据_周度!A349</f>
        <v/>
      </c>
      <c r="B349" s="15">
        <f>IFERROR((原始数据_周度!C349-AVERAGE(原始数据_周度!C194:C349))/STDEV(原始数据_周度!C194:C349),"")</f>
        <v/>
      </c>
      <c r="C349" s="15">
        <f>IFERROR((原始数据_周度!F349-AVERAGE(原始数据_周度!F194:'原始数据_周度'!F349))/STDEV(原始数据_周度!F194:'原始数据_周度'!F349),"")</f>
        <v/>
      </c>
      <c r="D349" s="15">
        <f>IFERROR(-1*(原始数据_周度!E349-AVERAGE(原始数据_周度!E194:E349))/STDEV(原始数据_周度!E194:E349),"")</f>
        <v/>
      </c>
      <c r="E349" s="15">
        <f>IFERROR(-1*(原始数据_周度!G349-AVERAGE(原始数据_周度!G194:G349))/STDEV(原始数据_周度!G194:G349),"")</f>
        <v/>
      </c>
      <c r="F349" s="15">
        <f>IFERROR(-1*(原始数据_周度!H349-AVERAGE(原始数据_周度!H194:H349))/STDEV(原始数据_周度!H194:H349),"")</f>
        <v/>
      </c>
      <c r="G349" s="15">
        <f>IFERROR((原始数据_周度!I349-AVERAGE(原始数据_周度!I194:I349))/STDEV(原始数据_周度!I194:I349),"")</f>
        <v/>
      </c>
      <c r="H349" s="166">
        <f>IFERROR((原始数据_周度!J349-AVERAGE($J$2:J349))/STDEV($J$2:J349),"")</f>
        <v/>
      </c>
    </row>
    <row r="350">
      <c r="A350" s="14">
        <f>原始数据_周度!A350</f>
        <v/>
      </c>
      <c r="B350" s="15">
        <f>IFERROR((原始数据_周度!C350-AVERAGE(原始数据_周度!C195:C350))/STDEV(原始数据_周度!C195:C350),"")</f>
        <v/>
      </c>
      <c r="C350" s="15">
        <f>IFERROR((原始数据_周度!F350-AVERAGE(原始数据_周度!F195:'原始数据_周度'!F350))/STDEV(原始数据_周度!F195:'原始数据_周度'!F350),"")</f>
        <v/>
      </c>
      <c r="D350" s="15">
        <f>IFERROR(-1*(原始数据_周度!E350-AVERAGE(原始数据_周度!E195:E350))/STDEV(原始数据_周度!E195:E350),"")</f>
        <v/>
      </c>
      <c r="E350" s="15">
        <f>IFERROR(-1*(原始数据_周度!G350-AVERAGE(原始数据_周度!G195:G350))/STDEV(原始数据_周度!G195:G350),"")</f>
        <v/>
      </c>
      <c r="F350" s="15">
        <f>IFERROR(-1*(原始数据_周度!H350-AVERAGE(原始数据_周度!H195:H350))/STDEV(原始数据_周度!H195:H350),"")</f>
        <v/>
      </c>
      <c r="G350" s="15">
        <f>IFERROR((原始数据_周度!I350-AVERAGE(原始数据_周度!I195:I350))/STDEV(原始数据_周度!I195:I350),"")</f>
        <v/>
      </c>
      <c r="H350" s="166">
        <f>IFERROR((原始数据_周度!J350-AVERAGE($J$2:J350))/STDEV($J$2:J350),"")</f>
        <v/>
      </c>
    </row>
    <row r="351">
      <c r="A351" s="14">
        <f>原始数据_周度!A351</f>
        <v/>
      </c>
      <c r="B351" s="15">
        <f>IFERROR((原始数据_周度!C351-AVERAGE(原始数据_周度!C196:C351))/STDEV(原始数据_周度!C196:C351),"")</f>
        <v/>
      </c>
      <c r="C351" s="15">
        <f>IFERROR((原始数据_周度!F351-AVERAGE(原始数据_周度!F196:'原始数据_周度'!F351))/STDEV(原始数据_周度!F196:'原始数据_周度'!F351),"")</f>
        <v/>
      </c>
      <c r="D351" s="15">
        <f>IFERROR(-1*(原始数据_周度!E351-AVERAGE(原始数据_周度!E196:E351))/STDEV(原始数据_周度!E196:E351),"")</f>
        <v/>
      </c>
      <c r="E351" s="15">
        <f>IFERROR(-1*(原始数据_周度!G351-AVERAGE(原始数据_周度!G196:G351))/STDEV(原始数据_周度!G196:G351),"")</f>
        <v/>
      </c>
      <c r="F351" s="15">
        <f>IFERROR(-1*(原始数据_周度!H351-AVERAGE(原始数据_周度!H196:H351))/STDEV(原始数据_周度!H196:H351),"")</f>
        <v/>
      </c>
      <c r="G351" s="15">
        <f>IFERROR((原始数据_周度!I351-AVERAGE(原始数据_周度!I196:I351))/STDEV(原始数据_周度!I196:I351),"")</f>
        <v/>
      </c>
      <c r="H351" s="166">
        <f>IFERROR((原始数据_周度!J351-AVERAGE($J$2:J351))/STDEV($J$2:J351),"")</f>
        <v/>
      </c>
    </row>
    <row r="352">
      <c r="A352" s="14">
        <f>原始数据_周度!A352</f>
        <v/>
      </c>
      <c r="B352" s="15">
        <f>IFERROR((原始数据_周度!C352-AVERAGE(原始数据_周度!C197:C352))/STDEV(原始数据_周度!C197:C352),"")</f>
        <v/>
      </c>
      <c r="C352" s="15">
        <f>IFERROR((原始数据_周度!F352-AVERAGE(原始数据_周度!F197:'原始数据_周度'!F352))/STDEV(原始数据_周度!F197:'原始数据_周度'!F352),"")</f>
        <v/>
      </c>
      <c r="D352" s="15">
        <f>IFERROR(-1*(原始数据_周度!E352-AVERAGE(原始数据_周度!E197:E352))/STDEV(原始数据_周度!E197:E352),"")</f>
        <v/>
      </c>
      <c r="E352" s="15">
        <f>IFERROR(-1*(原始数据_周度!G352-AVERAGE(原始数据_周度!G197:G352))/STDEV(原始数据_周度!G197:G352),"")</f>
        <v/>
      </c>
      <c r="F352" s="15">
        <f>IFERROR(-1*(原始数据_周度!H352-AVERAGE(原始数据_周度!H197:H352))/STDEV(原始数据_周度!H197:H352),"")</f>
        <v/>
      </c>
      <c r="G352" s="15">
        <f>IFERROR((原始数据_周度!I352-AVERAGE(原始数据_周度!I197:I352))/STDEV(原始数据_周度!I197:I352),"")</f>
        <v/>
      </c>
      <c r="H352" s="166">
        <f>IFERROR((原始数据_周度!J352-AVERAGE($J$2:J352))/STDEV($J$2:J352),"")</f>
        <v/>
      </c>
    </row>
    <row r="353">
      <c r="A353" s="14">
        <f>原始数据_周度!A353</f>
        <v/>
      </c>
      <c r="B353" s="15">
        <f>IFERROR((原始数据_周度!C353-AVERAGE(原始数据_周度!C198:C353))/STDEV(原始数据_周度!C198:C353),"")</f>
        <v/>
      </c>
      <c r="C353" s="15">
        <f>IFERROR((原始数据_周度!F353-AVERAGE(原始数据_周度!F198:'原始数据_周度'!F353))/STDEV(原始数据_周度!F198:'原始数据_周度'!F353),"")</f>
        <v/>
      </c>
      <c r="D353" s="15">
        <f>IFERROR(-1*(原始数据_周度!E353-AVERAGE(原始数据_周度!E198:E353))/STDEV(原始数据_周度!E198:E353),"")</f>
        <v/>
      </c>
      <c r="E353" s="15">
        <f>IFERROR(-1*(原始数据_周度!G353-AVERAGE(原始数据_周度!G198:G353))/STDEV(原始数据_周度!G198:G353),"")</f>
        <v/>
      </c>
      <c r="F353" s="15">
        <f>IFERROR(-1*(原始数据_周度!H353-AVERAGE(原始数据_周度!H198:H353))/STDEV(原始数据_周度!H198:H353),"")</f>
        <v/>
      </c>
      <c r="G353" s="15">
        <f>IFERROR((原始数据_周度!I353-AVERAGE(原始数据_周度!I198:I353))/STDEV(原始数据_周度!I198:I353),"")</f>
        <v/>
      </c>
      <c r="H353" s="166">
        <f>IFERROR((原始数据_周度!J353-AVERAGE($J$2:J353))/STDEV($J$2:J353),"")</f>
        <v/>
      </c>
    </row>
    <row r="354">
      <c r="A354" s="14">
        <f>原始数据_周度!A354</f>
        <v/>
      </c>
      <c r="B354" s="15">
        <f>IFERROR((原始数据_周度!C354-AVERAGE(原始数据_周度!C199:C354))/STDEV(原始数据_周度!C199:C354),"")</f>
        <v/>
      </c>
      <c r="C354" s="15">
        <f>IFERROR((原始数据_周度!F354-AVERAGE(原始数据_周度!F199:'原始数据_周度'!F354))/STDEV(原始数据_周度!F199:'原始数据_周度'!F354),"")</f>
        <v/>
      </c>
      <c r="D354" s="15">
        <f>IFERROR(-1*(原始数据_周度!E354-AVERAGE(原始数据_周度!E199:E354))/STDEV(原始数据_周度!E199:E354),"")</f>
        <v/>
      </c>
      <c r="E354" s="15">
        <f>IFERROR(-1*(原始数据_周度!G354-AVERAGE(原始数据_周度!G199:G354))/STDEV(原始数据_周度!G199:G354),"")</f>
        <v/>
      </c>
      <c r="F354" s="15">
        <f>IFERROR(-1*(原始数据_周度!H354-AVERAGE(原始数据_周度!H199:H354))/STDEV(原始数据_周度!H199:H354),"")</f>
        <v/>
      </c>
      <c r="G354" s="15">
        <f>IFERROR((原始数据_周度!I354-AVERAGE(原始数据_周度!I199:I354))/STDEV(原始数据_周度!I199:I354),"")</f>
        <v/>
      </c>
      <c r="H354" s="166">
        <f>IFERROR((原始数据_周度!J354-AVERAGE($J$2:J354))/STDEV($J$2:J354),"")</f>
        <v/>
      </c>
    </row>
    <row r="355">
      <c r="A355" s="14">
        <f>原始数据_周度!A355</f>
        <v/>
      </c>
      <c r="B355" s="15">
        <f>IFERROR((原始数据_周度!C355-AVERAGE(原始数据_周度!C200:C355))/STDEV(原始数据_周度!C200:C355),"")</f>
        <v/>
      </c>
      <c r="C355" s="15">
        <f>IFERROR((原始数据_周度!F355-AVERAGE(原始数据_周度!F200:'原始数据_周度'!F355))/STDEV(原始数据_周度!F200:'原始数据_周度'!F355),"")</f>
        <v/>
      </c>
      <c r="D355" s="15">
        <f>IFERROR(-1*(原始数据_周度!E355-AVERAGE(原始数据_周度!E200:E355))/STDEV(原始数据_周度!E200:E355),"")</f>
        <v/>
      </c>
      <c r="E355" s="15">
        <f>IFERROR(-1*(原始数据_周度!G355-AVERAGE(原始数据_周度!G200:G355))/STDEV(原始数据_周度!G200:G355),"")</f>
        <v/>
      </c>
      <c r="F355" s="15">
        <f>IFERROR(-1*(原始数据_周度!H355-AVERAGE(原始数据_周度!H200:H355))/STDEV(原始数据_周度!H200:H355),"")</f>
        <v/>
      </c>
      <c r="G355" s="15">
        <f>IFERROR((原始数据_周度!I355-AVERAGE(原始数据_周度!I200:I355))/STDEV(原始数据_周度!I200:I355),"")</f>
        <v/>
      </c>
      <c r="H355" s="166">
        <f>IFERROR((原始数据_周度!J355-AVERAGE($J$2:J355))/STDEV($J$2:J355),"")</f>
        <v/>
      </c>
    </row>
    <row r="356">
      <c r="A356" s="14">
        <f>原始数据_周度!A356</f>
        <v/>
      </c>
      <c r="B356" s="15">
        <f>IFERROR((原始数据_周度!C356-AVERAGE(原始数据_周度!C201:C356))/STDEV(原始数据_周度!C201:C356),"")</f>
        <v/>
      </c>
      <c r="C356" s="15">
        <f>IFERROR((原始数据_周度!F356-AVERAGE(原始数据_周度!F201:'原始数据_周度'!F356))/STDEV(原始数据_周度!F201:'原始数据_周度'!F356),"")</f>
        <v/>
      </c>
      <c r="D356" s="15">
        <f>IFERROR(-1*(原始数据_周度!E356-AVERAGE(原始数据_周度!E201:E356))/STDEV(原始数据_周度!E201:E356),"")</f>
        <v/>
      </c>
      <c r="E356" s="15">
        <f>IFERROR(-1*(原始数据_周度!G356-AVERAGE(原始数据_周度!G201:G356))/STDEV(原始数据_周度!G201:G356),"")</f>
        <v/>
      </c>
      <c r="F356" s="15">
        <f>IFERROR(-1*(原始数据_周度!H356-AVERAGE(原始数据_周度!H201:H356))/STDEV(原始数据_周度!H201:H356),"")</f>
        <v/>
      </c>
      <c r="G356" s="15">
        <f>IFERROR((原始数据_周度!I356-AVERAGE(原始数据_周度!I201:I356))/STDEV(原始数据_周度!I201:I356),"")</f>
        <v/>
      </c>
      <c r="H356" s="166">
        <f>IFERROR((原始数据_周度!J356-AVERAGE($J$2:J356))/STDEV($J$2:J356),"")</f>
        <v/>
      </c>
    </row>
    <row r="357">
      <c r="A357" s="14">
        <f>原始数据_周度!A357</f>
        <v/>
      </c>
      <c r="B357" s="15">
        <f>IFERROR((原始数据_周度!C357-AVERAGE(原始数据_周度!C202:C357))/STDEV(原始数据_周度!C202:C357),"")</f>
        <v/>
      </c>
      <c r="C357" s="15">
        <f>IFERROR((原始数据_周度!F357-AVERAGE(原始数据_周度!F202:'原始数据_周度'!F357))/STDEV(原始数据_周度!F202:'原始数据_周度'!F357),"")</f>
        <v/>
      </c>
      <c r="D357" s="15">
        <f>IFERROR(-1*(原始数据_周度!E357-AVERAGE(原始数据_周度!E202:E357))/STDEV(原始数据_周度!E202:E357),"")</f>
        <v/>
      </c>
      <c r="E357" s="15">
        <f>IFERROR(-1*(原始数据_周度!G357-AVERAGE(原始数据_周度!G202:G357))/STDEV(原始数据_周度!G202:G357),"")</f>
        <v/>
      </c>
      <c r="F357" s="15">
        <f>IFERROR(-1*(原始数据_周度!H357-AVERAGE(原始数据_周度!H202:H357))/STDEV(原始数据_周度!H202:H357),"")</f>
        <v/>
      </c>
      <c r="G357" s="15">
        <f>IFERROR((原始数据_周度!I357-AVERAGE(原始数据_周度!I202:I357))/STDEV(原始数据_周度!I202:I357),"")</f>
        <v/>
      </c>
      <c r="H357" s="166">
        <f>IFERROR((原始数据_周度!J357-AVERAGE($J$2:J357))/STDEV($J$2:J357),"")</f>
        <v/>
      </c>
    </row>
    <row r="358">
      <c r="A358" s="14">
        <f>原始数据_周度!A358</f>
        <v/>
      </c>
      <c r="B358" s="15">
        <f>IFERROR((原始数据_周度!C358-AVERAGE(原始数据_周度!C203:C358))/STDEV(原始数据_周度!C203:C358),"")</f>
        <v/>
      </c>
      <c r="C358" s="15">
        <f>IFERROR((原始数据_周度!F358-AVERAGE(原始数据_周度!F203:'原始数据_周度'!F358))/STDEV(原始数据_周度!F203:'原始数据_周度'!F358),"")</f>
        <v/>
      </c>
      <c r="D358" s="15">
        <f>IFERROR(-1*(原始数据_周度!E358-AVERAGE(原始数据_周度!E203:E358))/STDEV(原始数据_周度!E203:E358),"")</f>
        <v/>
      </c>
      <c r="E358" s="15">
        <f>IFERROR(-1*(原始数据_周度!G358-AVERAGE(原始数据_周度!G203:G358))/STDEV(原始数据_周度!G203:G358),"")</f>
        <v/>
      </c>
      <c r="F358" s="15">
        <f>IFERROR(-1*(原始数据_周度!H358-AVERAGE(原始数据_周度!H203:H358))/STDEV(原始数据_周度!H203:H358),"")</f>
        <v/>
      </c>
      <c r="G358" s="15">
        <f>IFERROR((原始数据_周度!I358-AVERAGE(原始数据_周度!I203:I358))/STDEV(原始数据_周度!I203:I358),"")</f>
        <v/>
      </c>
      <c r="H358" s="166">
        <f>IFERROR((原始数据_周度!J358-AVERAGE($J$2:J358))/STDEV($J$2:J358),"")</f>
        <v/>
      </c>
    </row>
    <row r="359">
      <c r="A359" s="14">
        <f>原始数据_周度!A359</f>
        <v/>
      </c>
      <c r="B359" s="15">
        <f>IFERROR((原始数据_周度!C359-AVERAGE(原始数据_周度!C204:C359))/STDEV(原始数据_周度!C204:C359),"")</f>
        <v/>
      </c>
      <c r="C359" s="15">
        <f>IFERROR((原始数据_周度!F359-AVERAGE(原始数据_周度!F204:'原始数据_周度'!F359))/STDEV(原始数据_周度!F204:'原始数据_周度'!F359),"")</f>
        <v/>
      </c>
      <c r="D359" s="15">
        <f>IFERROR(-1*(原始数据_周度!E359-AVERAGE(原始数据_周度!E204:E359))/STDEV(原始数据_周度!E204:E359),"")</f>
        <v/>
      </c>
      <c r="E359" s="15">
        <f>IFERROR(-1*(原始数据_周度!G359-AVERAGE(原始数据_周度!G204:G359))/STDEV(原始数据_周度!G204:G359),"")</f>
        <v/>
      </c>
      <c r="F359" s="15">
        <f>IFERROR(-1*(原始数据_周度!H359-AVERAGE(原始数据_周度!H204:H359))/STDEV(原始数据_周度!H204:H359),"")</f>
        <v/>
      </c>
      <c r="G359" s="15">
        <f>IFERROR((原始数据_周度!I359-AVERAGE(原始数据_周度!I204:I359))/STDEV(原始数据_周度!I204:I359),"")</f>
        <v/>
      </c>
      <c r="H359" s="166">
        <f>IFERROR((原始数据_周度!J359-AVERAGE($J$2:J359))/STDEV($J$2:J359),"")</f>
        <v/>
      </c>
    </row>
    <row r="360">
      <c r="A360" s="14">
        <f>原始数据_周度!A360</f>
        <v/>
      </c>
      <c r="B360" s="15">
        <f>IFERROR((原始数据_周度!C360-AVERAGE(原始数据_周度!C205:C360))/STDEV(原始数据_周度!C205:C360),"")</f>
        <v/>
      </c>
      <c r="C360" s="15">
        <f>IFERROR((原始数据_周度!F360-AVERAGE(原始数据_周度!F205:'原始数据_周度'!F360))/STDEV(原始数据_周度!F205:'原始数据_周度'!F360),"")</f>
        <v/>
      </c>
      <c r="D360" s="15">
        <f>IFERROR(-1*(原始数据_周度!E360-AVERAGE(原始数据_周度!E205:E360))/STDEV(原始数据_周度!E205:E360),"")</f>
        <v/>
      </c>
      <c r="E360" s="15">
        <f>IFERROR(-1*(原始数据_周度!G360-AVERAGE(原始数据_周度!G205:G360))/STDEV(原始数据_周度!G205:G360),"")</f>
        <v/>
      </c>
      <c r="F360" s="15">
        <f>IFERROR(-1*(原始数据_周度!H360-AVERAGE(原始数据_周度!H205:H360))/STDEV(原始数据_周度!H205:H360),"")</f>
        <v/>
      </c>
      <c r="G360" s="15">
        <f>IFERROR((原始数据_周度!I360-AVERAGE(原始数据_周度!I205:I360))/STDEV(原始数据_周度!I205:I360),"")</f>
        <v/>
      </c>
      <c r="H360" s="166">
        <f>IFERROR((原始数据_周度!J360-AVERAGE($J$2:J360))/STDEV($J$2:J360),"")</f>
        <v/>
      </c>
    </row>
    <row r="361">
      <c r="A361" s="14">
        <f>原始数据_周度!A361</f>
        <v/>
      </c>
      <c r="B361" s="15">
        <f>IFERROR((原始数据_周度!C361-AVERAGE(原始数据_周度!C206:C361))/STDEV(原始数据_周度!C206:C361),"")</f>
        <v/>
      </c>
      <c r="C361" s="15">
        <f>IFERROR((原始数据_周度!F361-AVERAGE(原始数据_周度!F206:'原始数据_周度'!F361))/STDEV(原始数据_周度!F206:'原始数据_周度'!F361),"")</f>
        <v/>
      </c>
      <c r="D361" s="15">
        <f>IFERROR(-1*(原始数据_周度!E361-AVERAGE(原始数据_周度!E206:E361))/STDEV(原始数据_周度!E206:E361),"")</f>
        <v/>
      </c>
      <c r="E361" s="15">
        <f>IFERROR(-1*(原始数据_周度!G361-AVERAGE(原始数据_周度!G206:G361))/STDEV(原始数据_周度!G206:G361),"")</f>
        <v/>
      </c>
      <c r="F361" s="15">
        <f>IFERROR(-1*(原始数据_周度!H361-AVERAGE(原始数据_周度!H206:H361))/STDEV(原始数据_周度!H206:H361),"")</f>
        <v/>
      </c>
      <c r="G361" s="15">
        <f>IFERROR((原始数据_周度!I361-AVERAGE(原始数据_周度!I206:I361))/STDEV(原始数据_周度!I206:I361),"")</f>
        <v/>
      </c>
      <c r="H361" s="166">
        <f>IFERROR((原始数据_周度!J361-AVERAGE($J$2:J361))/STDEV($J$2:J361),"")</f>
        <v/>
      </c>
    </row>
    <row r="362">
      <c r="A362" s="14">
        <f>原始数据_周度!A362</f>
        <v/>
      </c>
      <c r="B362" s="15">
        <f>IFERROR((原始数据_周度!C362-AVERAGE(原始数据_周度!C207:C362))/STDEV(原始数据_周度!C207:C362),"")</f>
        <v/>
      </c>
      <c r="C362" s="15">
        <f>IFERROR((原始数据_周度!F362-AVERAGE(原始数据_周度!F207:'原始数据_周度'!F362))/STDEV(原始数据_周度!F207:'原始数据_周度'!F362),"")</f>
        <v/>
      </c>
      <c r="D362" s="15">
        <f>IFERROR(-1*(原始数据_周度!E362-AVERAGE(原始数据_周度!E207:E362))/STDEV(原始数据_周度!E207:E362),"")</f>
        <v/>
      </c>
      <c r="E362" s="15">
        <f>IFERROR(-1*(原始数据_周度!G362-AVERAGE(原始数据_周度!G207:G362))/STDEV(原始数据_周度!G207:G362),"")</f>
        <v/>
      </c>
      <c r="F362" s="15">
        <f>IFERROR(-1*(原始数据_周度!H362-AVERAGE(原始数据_周度!H207:H362))/STDEV(原始数据_周度!H207:H362),"")</f>
        <v/>
      </c>
      <c r="G362" s="15">
        <f>IFERROR((原始数据_周度!I362-AVERAGE(原始数据_周度!I207:I362))/STDEV(原始数据_周度!I207:I362),"")</f>
        <v/>
      </c>
      <c r="H362" s="166">
        <f>IFERROR((原始数据_周度!J362-AVERAGE($J$2:J362))/STDEV($J$2:J362),"")</f>
        <v/>
      </c>
    </row>
    <row r="363">
      <c r="A363" s="14">
        <f>原始数据_周度!A363</f>
        <v/>
      </c>
      <c r="B363" s="15">
        <f>IFERROR((原始数据_周度!C363-AVERAGE(原始数据_周度!C208:C363))/STDEV(原始数据_周度!C208:C363),"")</f>
        <v/>
      </c>
      <c r="C363" s="15">
        <f>IFERROR((原始数据_周度!F363-AVERAGE(原始数据_周度!F208:'原始数据_周度'!F363))/STDEV(原始数据_周度!F208:'原始数据_周度'!F363),"")</f>
        <v/>
      </c>
      <c r="D363" s="15">
        <f>IFERROR(-1*(原始数据_周度!E363-AVERAGE(原始数据_周度!E208:E363))/STDEV(原始数据_周度!E208:E363),"")</f>
        <v/>
      </c>
      <c r="E363" s="15">
        <f>IFERROR(-1*(原始数据_周度!G363-AVERAGE(原始数据_周度!G208:G363))/STDEV(原始数据_周度!G208:G363),"")</f>
        <v/>
      </c>
      <c r="F363" s="15">
        <f>IFERROR(-1*(原始数据_周度!H363-AVERAGE(原始数据_周度!H208:H363))/STDEV(原始数据_周度!H208:H363),"")</f>
        <v/>
      </c>
      <c r="G363" s="15">
        <f>IFERROR((原始数据_周度!I363-AVERAGE(原始数据_周度!I208:I363))/STDEV(原始数据_周度!I208:I363),"")</f>
        <v/>
      </c>
      <c r="H363" s="166">
        <f>IFERROR((原始数据_周度!J363-AVERAGE($J$2:J363))/STDEV($J$2:J363),"")</f>
        <v/>
      </c>
    </row>
    <row r="364">
      <c r="A364" s="14">
        <f>原始数据_周度!A364</f>
        <v/>
      </c>
      <c r="B364" s="15">
        <f>IFERROR((原始数据_周度!C364-AVERAGE(原始数据_周度!C209:C364))/STDEV(原始数据_周度!C209:C364),"")</f>
        <v/>
      </c>
      <c r="C364" s="15">
        <f>IFERROR((原始数据_周度!F364-AVERAGE(原始数据_周度!F209:'原始数据_周度'!F364))/STDEV(原始数据_周度!F209:'原始数据_周度'!F364),"")</f>
        <v/>
      </c>
      <c r="D364" s="15">
        <f>IFERROR(-1*(原始数据_周度!E364-AVERAGE(原始数据_周度!E209:E364))/STDEV(原始数据_周度!E209:E364),"")</f>
        <v/>
      </c>
      <c r="E364" s="15">
        <f>IFERROR(-1*(原始数据_周度!G364-AVERAGE(原始数据_周度!G209:G364))/STDEV(原始数据_周度!G209:G364),"")</f>
        <v/>
      </c>
      <c r="F364" s="15">
        <f>IFERROR(-1*(原始数据_周度!H364-AVERAGE(原始数据_周度!H209:H364))/STDEV(原始数据_周度!H209:H364),"")</f>
        <v/>
      </c>
      <c r="G364" s="15">
        <f>IFERROR((原始数据_周度!I364-AVERAGE(原始数据_周度!I209:I364))/STDEV(原始数据_周度!I209:I364),"")</f>
        <v/>
      </c>
      <c r="H364" s="166">
        <f>IFERROR((原始数据_周度!J364-AVERAGE($J$2:J364))/STDEV($J$2:J364),"")</f>
        <v/>
      </c>
    </row>
    <row r="365">
      <c r="A365" s="14">
        <f>原始数据_周度!A365</f>
        <v/>
      </c>
      <c r="B365" s="15">
        <f>IFERROR((原始数据_周度!C365-AVERAGE(原始数据_周度!C210:C365))/STDEV(原始数据_周度!C210:C365),"")</f>
        <v/>
      </c>
      <c r="C365" s="15">
        <f>IFERROR((原始数据_周度!F365-AVERAGE(原始数据_周度!F210:'原始数据_周度'!F365))/STDEV(原始数据_周度!F210:'原始数据_周度'!F365),"")</f>
        <v/>
      </c>
      <c r="D365" s="15">
        <f>IFERROR(-1*(原始数据_周度!E365-AVERAGE(原始数据_周度!E210:E365))/STDEV(原始数据_周度!E210:E365),"")</f>
        <v/>
      </c>
      <c r="E365" s="15">
        <f>IFERROR(-1*(原始数据_周度!G365-AVERAGE(原始数据_周度!G210:G365))/STDEV(原始数据_周度!G210:G365),"")</f>
        <v/>
      </c>
      <c r="F365" s="15">
        <f>IFERROR(-1*(原始数据_周度!H365-AVERAGE(原始数据_周度!H210:H365))/STDEV(原始数据_周度!H210:H365),"")</f>
        <v/>
      </c>
      <c r="G365" s="15">
        <f>IFERROR((原始数据_周度!I365-AVERAGE(原始数据_周度!I210:I365))/STDEV(原始数据_周度!I210:I365),"")</f>
        <v/>
      </c>
      <c r="H365" s="166">
        <f>IFERROR((原始数据_周度!J365-AVERAGE($J$2:J365))/STDEV($J$2:J365),"")</f>
        <v/>
      </c>
    </row>
    <row r="366">
      <c r="A366" s="14">
        <f>原始数据_周度!A366</f>
        <v/>
      </c>
      <c r="B366" s="15">
        <f>IFERROR((原始数据_周度!C366-AVERAGE(原始数据_周度!C211:C366))/STDEV(原始数据_周度!C211:C366),"")</f>
        <v/>
      </c>
      <c r="C366" s="15">
        <f>IFERROR((原始数据_周度!F366-AVERAGE(原始数据_周度!F211:'原始数据_周度'!F366))/STDEV(原始数据_周度!F211:'原始数据_周度'!F366),"")</f>
        <v/>
      </c>
      <c r="D366" s="15">
        <f>IFERROR(-1*(原始数据_周度!E366-AVERAGE(原始数据_周度!E211:E366))/STDEV(原始数据_周度!E211:E366),"")</f>
        <v/>
      </c>
      <c r="E366" s="15">
        <f>IFERROR(-1*(原始数据_周度!G366-AVERAGE(原始数据_周度!G211:G366))/STDEV(原始数据_周度!G211:G366),"")</f>
        <v/>
      </c>
      <c r="F366" s="15">
        <f>IFERROR(-1*(原始数据_周度!H366-AVERAGE(原始数据_周度!H211:H366))/STDEV(原始数据_周度!H211:H366),"")</f>
        <v/>
      </c>
      <c r="G366" s="15">
        <f>IFERROR((原始数据_周度!I366-AVERAGE(原始数据_周度!I211:I366))/STDEV(原始数据_周度!I211:I366),"")</f>
        <v/>
      </c>
      <c r="H366" s="166">
        <f>IFERROR((原始数据_周度!J366-AVERAGE($J$2:J366))/STDEV($J$2:J366),"")</f>
        <v/>
      </c>
    </row>
    <row r="367">
      <c r="A367" s="14">
        <f>原始数据_周度!A367</f>
        <v/>
      </c>
      <c r="B367" s="15">
        <f>IFERROR((原始数据_周度!C367-AVERAGE(原始数据_周度!C212:C367))/STDEV(原始数据_周度!C212:C367),"")</f>
        <v/>
      </c>
      <c r="C367" s="15">
        <f>IFERROR((原始数据_周度!F367-AVERAGE(原始数据_周度!F212:'原始数据_周度'!F367))/STDEV(原始数据_周度!F212:'原始数据_周度'!F367),"")</f>
        <v/>
      </c>
      <c r="D367" s="15">
        <f>IFERROR(-1*(原始数据_周度!E367-AVERAGE(原始数据_周度!E212:E367))/STDEV(原始数据_周度!E212:E367),"")</f>
        <v/>
      </c>
      <c r="E367" s="15">
        <f>IFERROR(-1*(原始数据_周度!G367-AVERAGE(原始数据_周度!G212:G367))/STDEV(原始数据_周度!G212:G367),"")</f>
        <v/>
      </c>
      <c r="F367" s="15">
        <f>IFERROR(-1*(原始数据_周度!H367-AVERAGE(原始数据_周度!H212:H367))/STDEV(原始数据_周度!H212:H367),"")</f>
        <v/>
      </c>
      <c r="G367" s="15">
        <f>IFERROR((原始数据_周度!I367-AVERAGE(原始数据_周度!I212:I367))/STDEV(原始数据_周度!I212:I367),"")</f>
        <v/>
      </c>
      <c r="H367" s="166">
        <f>IFERROR((原始数据_周度!J367-AVERAGE($J$2:J367))/STDEV($J$2:J367),"")</f>
        <v/>
      </c>
    </row>
    <row r="368">
      <c r="A368" s="14">
        <f>原始数据_周度!A368</f>
        <v/>
      </c>
      <c r="B368" s="15">
        <f>IFERROR((原始数据_周度!C368-AVERAGE(原始数据_周度!C213:C368))/STDEV(原始数据_周度!C213:C368),"")</f>
        <v/>
      </c>
      <c r="C368" s="15">
        <f>IFERROR((原始数据_周度!F368-AVERAGE(原始数据_周度!F213:'原始数据_周度'!F368))/STDEV(原始数据_周度!F213:'原始数据_周度'!F368),"")</f>
        <v/>
      </c>
      <c r="D368" s="15">
        <f>IFERROR(-1*(原始数据_周度!E368-AVERAGE(原始数据_周度!E213:E368))/STDEV(原始数据_周度!E213:E368),"")</f>
        <v/>
      </c>
      <c r="E368" s="15">
        <f>IFERROR(-1*(原始数据_周度!G368-AVERAGE(原始数据_周度!G213:G368))/STDEV(原始数据_周度!G213:G368),"")</f>
        <v/>
      </c>
      <c r="F368" s="15">
        <f>IFERROR(-1*(原始数据_周度!H368-AVERAGE(原始数据_周度!H213:H368))/STDEV(原始数据_周度!H213:H368),"")</f>
        <v/>
      </c>
      <c r="G368" s="15">
        <f>IFERROR((原始数据_周度!I368-AVERAGE(原始数据_周度!I213:I368))/STDEV(原始数据_周度!I213:I368),"")</f>
        <v/>
      </c>
      <c r="H368" s="166">
        <f>IFERROR((原始数据_周度!J368-AVERAGE($J$2:J368))/STDEV($J$2:J368),"")</f>
        <v/>
      </c>
    </row>
    <row r="369">
      <c r="A369" s="14">
        <f>原始数据_周度!A369</f>
        <v/>
      </c>
      <c r="B369" s="15">
        <f>IFERROR((原始数据_周度!C369-AVERAGE(原始数据_周度!C214:C369))/STDEV(原始数据_周度!C214:C369),"")</f>
        <v/>
      </c>
      <c r="C369" s="15">
        <f>IFERROR((原始数据_周度!F369-AVERAGE(原始数据_周度!F214:'原始数据_周度'!F369))/STDEV(原始数据_周度!F214:'原始数据_周度'!F369),"")</f>
        <v/>
      </c>
      <c r="D369" s="15">
        <f>IFERROR(-1*(原始数据_周度!E369-AVERAGE(原始数据_周度!E214:E369))/STDEV(原始数据_周度!E214:E369),"")</f>
        <v/>
      </c>
      <c r="E369" s="15">
        <f>IFERROR(-1*(原始数据_周度!G369-AVERAGE(原始数据_周度!G214:G369))/STDEV(原始数据_周度!G214:G369),"")</f>
        <v/>
      </c>
      <c r="F369" s="15">
        <f>IFERROR(-1*(原始数据_周度!H369-AVERAGE(原始数据_周度!H214:H369))/STDEV(原始数据_周度!H214:H369),"")</f>
        <v/>
      </c>
      <c r="G369" s="15">
        <f>IFERROR((原始数据_周度!I369-AVERAGE(原始数据_周度!I214:I369))/STDEV(原始数据_周度!I214:I369),"")</f>
        <v/>
      </c>
      <c r="H369" s="166">
        <f>IFERROR((原始数据_周度!J369-AVERAGE($J$2:J369))/STDEV($J$2:J369),"")</f>
        <v/>
      </c>
    </row>
    <row r="370">
      <c r="A370" s="14">
        <f>原始数据_周度!A370</f>
        <v/>
      </c>
      <c r="B370" s="15">
        <f>IFERROR((原始数据_周度!C370-AVERAGE(原始数据_周度!C215:C370))/STDEV(原始数据_周度!C215:C370),"")</f>
        <v/>
      </c>
      <c r="C370" s="15">
        <f>IFERROR((原始数据_周度!F370-AVERAGE(原始数据_周度!F215:'原始数据_周度'!F370))/STDEV(原始数据_周度!F215:'原始数据_周度'!F370),"")</f>
        <v/>
      </c>
      <c r="D370" s="15">
        <f>IFERROR(-1*(原始数据_周度!E370-AVERAGE(原始数据_周度!E215:E370))/STDEV(原始数据_周度!E215:E370),"")</f>
        <v/>
      </c>
      <c r="E370" s="15">
        <f>IFERROR(-1*(原始数据_周度!G370-AVERAGE(原始数据_周度!G215:G370))/STDEV(原始数据_周度!G215:G370),"")</f>
        <v/>
      </c>
      <c r="F370" s="15">
        <f>IFERROR(-1*(原始数据_周度!H370-AVERAGE(原始数据_周度!H215:H370))/STDEV(原始数据_周度!H215:H370),"")</f>
        <v/>
      </c>
      <c r="G370" s="15">
        <f>IFERROR((原始数据_周度!I370-AVERAGE(原始数据_周度!I215:I370))/STDEV(原始数据_周度!I215:I370),"")</f>
        <v/>
      </c>
      <c r="H370" s="166">
        <f>IFERROR((原始数据_周度!J370-AVERAGE($J$2:J370))/STDEV($J$2:J370),"")</f>
        <v/>
      </c>
    </row>
    <row r="371">
      <c r="A371" s="14">
        <f>原始数据_周度!A371</f>
        <v/>
      </c>
      <c r="B371" s="15">
        <f>IFERROR((原始数据_周度!C371-AVERAGE(原始数据_周度!C216:C371))/STDEV(原始数据_周度!C216:C371),"")</f>
        <v/>
      </c>
      <c r="C371" s="15">
        <f>IFERROR((原始数据_周度!F371-AVERAGE(原始数据_周度!F216:'原始数据_周度'!F371))/STDEV(原始数据_周度!F216:'原始数据_周度'!F371),"")</f>
        <v/>
      </c>
      <c r="D371" s="15">
        <f>IFERROR(-1*(原始数据_周度!E371-AVERAGE(原始数据_周度!E216:E371))/STDEV(原始数据_周度!E216:E371),"")</f>
        <v/>
      </c>
      <c r="E371" s="15">
        <f>IFERROR(-1*(原始数据_周度!G371-AVERAGE(原始数据_周度!G216:G371))/STDEV(原始数据_周度!G216:G371),"")</f>
        <v/>
      </c>
      <c r="F371" s="15">
        <f>IFERROR(-1*(原始数据_周度!H371-AVERAGE(原始数据_周度!H216:H371))/STDEV(原始数据_周度!H216:H371),"")</f>
        <v/>
      </c>
      <c r="G371" s="15">
        <f>IFERROR((原始数据_周度!I371-AVERAGE(原始数据_周度!I216:I371))/STDEV(原始数据_周度!I216:I371),"")</f>
        <v/>
      </c>
      <c r="H371" s="166">
        <f>IFERROR((原始数据_周度!J371-AVERAGE($J$2:J371))/STDEV($J$2:J371),"")</f>
        <v/>
      </c>
    </row>
    <row r="372">
      <c r="A372" s="14">
        <f>原始数据_周度!A372</f>
        <v/>
      </c>
      <c r="B372" s="15">
        <f>IFERROR((原始数据_周度!C372-AVERAGE(原始数据_周度!C217:C372))/STDEV(原始数据_周度!C217:C372),"")</f>
        <v/>
      </c>
      <c r="C372" s="15">
        <f>IFERROR((原始数据_周度!F372-AVERAGE(原始数据_周度!F217:'原始数据_周度'!F372))/STDEV(原始数据_周度!F217:'原始数据_周度'!F372),"")</f>
        <v/>
      </c>
      <c r="D372" s="15">
        <f>IFERROR(-1*(原始数据_周度!E372-AVERAGE(原始数据_周度!E217:E372))/STDEV(原始数据_周度!E217:E372),"")</f>
        <v/>
      </c>
      <c r="E372" s="15">
        <f>IFERROR(-1*(原始数据_周度!G372-AVERAGE(原始数据_周度!G217:G372))/STDEV(原始数据_周度!G217:G372),"")</f>
        <v/>
      </c>
      <c r="F372" s="15">
        <f>IFERROR(-1*(原始数据_周度!H372-AVERAGE(原始数据_周度!H217:H372))/STDEV(原始数据_周度!H217:H372),"")</f>
        <v/>
      </c>
      <c r="G372" s="15">
        <f>IFERROR((原始数据_周度!I372-AVERAGE(原始数据_周度!I217:I372))/STDEV(原始数据_周度!I217:I372),"")</f>
        <v/>
      </c>
      <c r="H372" s="166">
        <f>IFERROR((原始数据_周度!J372-AVERAGE($J$2:J372))/STDEV($J$2:J372),"")</f>
        <v/>
      </c>
    </row>
    <row r="373">
      <c r="A373" s="14">
        <f>原始数据_周度!A373</f>
        <v/>
      </c>
      <c r="B373" s="15">
        <f>IFERROR((原始数据_周度!C373-AVERAGE(原始数据_周度!C218:C373))/STDEV(原始数据_周度!C218:C373),"")</f>
        <v/>
      </c>
      <c r="C373" s="15">
        <f>IFERROR((原始数据_周度!F373-AVERAGE(原始数据_周度!F218:'原始数据_周度'!F373))/STDEV(原始数据_周度!F218:'原始数据_周度'!F373),"")</f>
        <v/>
      </c>
      <c r="D373" s="15">
        <f>IFERROR(-1*(原始数据_周度!E373-AVERAGE(原始数据_周度!E218:E373))/STDEV(原始数据_周度!E218:E373),"")</f>
        <v/>
      </c>
      <c r="E373" s="15">
        <f>IFERROR(-1*(原始数据_周度!G373-AVERAGE(原始数据_周度!G218:G373))/STDEV(原始数据_周度!G218:G373),"")</f>
        <v/>
      </c>
      <c r="F373" s="15">
        <f>IFERROR(-1*(原始数据_周度!H373-AVERAGE(原始数据_周度!H218:H373))/STDEV(原始数据_周度!H218:H373),"")</f>
        <v/>
      </c>
      <c r="G373" s="15">
        <f>IFERROR((原始数据_周度!I373-AVERAGE(原始数据_周度!I218:I373))/STDEV(原始数据_周度!I218:I373),"")</f>
        <v/>
      </c>
      <c r="H373" s="166">
        <f>IFERROR((原始数据_周度!J373-AVERAGE($J$2:J373))/STDEV($J$2:J373),"")</f>
        <v/>
      </c>
    </row>
    <row r="374">
      <c r="A374" s="14">
        <f>原始数据_周度!A374</f>
        <v/>
      </c>
      <c r="B374" s="15">
        <f>IFERROR((原始数据_周度!C374-AVERAGE(原始数据_周度!C219:C374))/STDEV(原始数据_周度!C219:C374),"")</f>
        <v/>
      </c>
      <c r="C374" s="15">
        <f>IFERROR((原始数据_周度!F374-AVERAGE(原始数据_周度!F219:'原始数据_周度'!F374))/STDEV(原始数据_周度!F219:'原始数据_周度'!F374),"")</f>
        <v/>
      </c>
      <c r="D374" s="15">
        <f>IFERROR(-1*(原始数据_周度!E374-AVERAGE(原始数据_周度!E219:E374))/STDEV(原始数据_周度!E219:E374),"")</f>
        <v/>
      </c>
      <c r="E374" s="15">
        <f>IFERROR(-1*(原始数据_周度!G374-AVERAGE(原始数据_周度!G219:G374))/STDEV(原始数据_周度!G219:G374),"")</f>
        <v/>
      </c>
      <c r="F374" s="15">
        <f>IFERROR(-1*(原始数据_周度!H374-AVERAGE(原始数据_周度!H219:H374))/STDEV(原始数据_周度!H219:H374),"")</f>
        <v/>
      </c>
      <c r="G374" s="15">
        <f>IFERROR((原始数据_周度!I374-AVERAGE(原始数据_周度!I219:I374))/STDEV(原始数据_周度!I219:I374),"")</f>
        <v/>
      </c>
      <c r="H374" s="166">
        <f>IFERROR((原始数据_周度!J374-AVERAGE($J$2:J374))/STDEV($J$2:J374),"")</f>
        <v/>
      </c>
    </row>
    <row r="375">
      <c r="A375" s="14">
        <f>原始数据_周度!A375</f>
        <v/>
      </c>
      <c r="B375" s="15">
        <f>IFERROR((原始数据_周度!C375-AVERAGE(原始数据_周度!C220:C375))/STDEV(原始数据_周度!C220:C375),"")</f>
        <v/>
      </c>
      <c r="C375" s="15">
        <f>IFERROR((原始数据_周度!F375-AVERAGE(原始数据_周度!F220:'原始数据_周度'!F375))/STDEV(原始数据_周度!F220:'原始数据_周度'!F375),"")</f>
        <v/>
      </c>
      <c r="D375" s="15">
        <f>IFERROR(-1*(原始数据_周度!E375-AVERAGE(原始数据_周度!E220:E375))/STDEV(原始数据_周度!E220:E375),"")</f>
        <v/>
      </c>
      <c r="E375" s="15">
        <f>IFERROR(-1*(原始数据_周度!G375-AVERAGE(原始数据_周度!G220:G375))/STDEV(原始数据_周度!G220:G375),"")</f>
        <v/>
      </c>
      <c r="F375" s="15">
        <f>IFERROR(-1*(原始数据_周度!H375-AVERAGE(原始数据_周度!H220:H375))/STDEV(原始数据_周度!H220:H375),"")</f>
        <v/>
      </c>
      <c r="G375" s="15">
        <f>IFERROR((原始数据_周度!I375-AVERAGE(原始数据_周度!I220:I375))/STDEV(原始数据_周度!I220:I375),"")</f>
        <v/>
      </c>
      <c r="H375" s="166">
        <f>IFERROR((原始数据_周度!J375-AVERAGE($J$2:J375))/STDEV($J$2:J375),"")</f>
        <v/>
      </c>
    </row>
    <row r="376">
      <c r="A376" s="14">
        <f>原始数据_周度!A376</f>
        <v/>
      </c>
      <c r="B376" s="15">
        <f>IFERROR((原始数据_周度!C376-AVERAGE(原始数据_周度!C221:C376))/STDEV(原始数据_周度!C221:C376),"")</f>
        <v/>
      </c>
      <c r="C376" s="15">
        <f>IFERROR((原始数据_周度!F376-AVERAGE(原始数据_周度!F221:'原始数据_周度'!F376))/STDEV(原始数据_周度!F221:'原始数据_周度'!F376),"")</f>
        <v/>
      </c>
      <c r="D376" s="15">
        <f>IFERROR(-1*(原始数据_周度!E376-AVERAGE(原始数据_周度!E221:E376))/STDEV(原始数据_周度!E221:E376),"")</f>
        <v/>
      </c>
      <c r="E376" s="15">
        <f>IFERROR(-1*(原始数据_周度!G376-AVERAGE(原始数据_周度!G221:G376))/STDEV(原始数据_周度!G221:G376),"")</f>
        <v/>
      </c>
      <c r="F376" s="15">
        <f>IFERROR(-1*(原始数据_周度!H376-AVERAGE(原始数据_周度!H221:H376))/STDEV(原始数据_周度!H221:H376),"")</f>
        <v/>
      </c>
      <c r="G376" s="15">
        <f>IFERROR((原始数据_周度!I376-AVERAGE(原始数据_周度!I221:I376))/STDEV(原始数据_周度!I221:I376),"")</f>
        <v/>
      </c>
      <c r="H376" s="166">
        <f>IFERROR((原始数据_周度!J376-AVERAGE($J$2:J376))/STDEV($J$2:J376),"")</f>
        <v/>
      </c>
    </row>
    <row r="377">
      <c r="A377" s="14">
        <f>原始数据_周度!A377</f>
        <v/>
      </c>
      <c r="B377" s="15">
        <f>IFERROR((原始数据_周度!C377-AVERAGE(原始数据_周度!C222:C377))/STDEV(原始数据_周度!C222:C377),"")</f>
        <v/>
      </c>
      <c r="C377" s="15">
        <f>IFERROR((原始数据_周度!F377-AVERAGE(原始数据_周度!F222:'原始数据_周度'!F377))/STDEV(原始数据_周度!F222:'原始数据_周度'!F377),"")</f>
        <v/>
      </c>
      <c r="D377" s="15">
        <f>IFERROR(-1*(原始数据_周度!E377-AVERAGE(原始数据_周度!E222:E377))/STDEV(原始数据_周度!E222:E377),"")</f>
        <v/>
      </c>
      <c r="E377" s="15">
        <f>IFERROR(-1*(原始数据_周度!G377-AVERAGE(原始数据_周度!G222:G377))/STDEV(原始数据_周度!G222:G377),"")</f>
        <v/>
      </c>
      <c r="F377" s="15">
        <f>IFERROR(-1*(原始数据_周度!H377-AVERAGE(原始数据_周度!H222:H377))/STDEV(原始数据_周度!H222:H377),"")</f>
        <v/>
      </c>
      <c r="G377" s="15">
        <f>IFERROR((原始数据_周度!I377-AVERAGE(原始数据_周度!I222:I377))/STDEV(原始数据_周度!I222:I377),"")</f>
        <v/>
      </c>
      <c r="H377" s="166">
        <f>IFERROR((原始数据_周度!J377-AVERAGE($J$2:J377))/STDEV($J$2:J377),"")</f>
        <v/>
      </c>
    </row>
    <row r="378">
      <c r="A378" s="14">
        <f>原始数据_周度!A378</f>
        <v/>
      </c>
      <c r="B378" s="15">
        <f>IFERROR((原始数据_周度!C378-AVERAGE(原始数据_周度!C223:C378))/STDEV(原始数据_周度!C223:C378),"")</f>
        <v/>
      </c>
      <c r="C378" s="15">
        <f>IFERROR((原始数据_周度!F378-AVERAGE(原始数据_周度!F223:'原始数据_周度'!F378))/STDEV(原始数据_周度!F223:'原始数据_周度'!F378),"")</f>
        <v/>
      </c>
      <c r="D378" s="15">
        <f>IFERROR(-1*(原始数据_周度!E378-AVERAGE(原始数据_周度!E223:E378))/STDEV(原始数据_周度!E223:E378),"")</f>
        <v/>
      </c>
      <c r="E378" s="15">
        <f>IFERROR(-1*(原始数据_周度!G378-AVERAGE(原始数据_周度!G223:G378))/STDEV(原始数据_周度!G223:G378),"")</f>
        <v/>
      </c>
      <c r="F378" s="15">
        <f>IFERROR(-1*(原始数据_周度!H378-AVERAGE(原始数据_周度!H223:H378))/STDEV(原始数据_周度!H223:H378),"")</f>
        <v/>
      </c>
      <c r="G378" s="15">
        <f>IFERROR((原始数据_周度!I378-AVERAGE(原始数据_周度!I223:I378))/STDEV(原始数据_周度!I223:I378),"")</f>
        <v/>
      </c>
      <c r="H378" s="166">
        <f>IFERROR((原始数据_周度!J378-AVERAGE($J$2:J378))/STDEV($J$2:J378),"")</f>
        <v/>
      </c>
    </row>
    <row r="379">
      <c r="A379" s="14">
        <f>原始数据_周度!A379</f>
        <v/>
      </c>
      <c r="B379" s="15">
        <f>IFERROR((原始数据_周度!C379-AVERAGE(原始数据_周度!C224:C379))/STDEV(原始数据_周度!C224:C379),"")</f>
        <v/>
      </c>
      <c r="C379" s="15">
        <f>IFERROR((原始数据_周度!F379-AVERAGE(原始数据_周度!F224:'原始数据_周度'!F379))/STDEV(原始数据_周度!F224:'原始数据_周度'!F379),"")</f>
        <v/>
      </c>
      <c r="D379" s="15">
        <f>IFERROR(-1*(原始数据_周度!E379-AVERAGE(原始数据_周度!E224:E379))/STDEV(原始数据_周度!E224:E379),"")</f>
        <v/>
      </c>
      <c r="E379" s="15">
        <f>IFERROR(-1*(原始数据_周度!G379-AVERAGE(原始数据_周度!G224:G379))/STDEV(原始数据_周度!G224:G379),"")</f>
        <v/>
      </c>
      <c r="F379" s="15">
        <f>IFERROR(-1*(原始数据_周度!H379-AVERAGE(原始数据_周度!H224:H379))/STDEV(原始数据_周度!H224:H379),"")</f>
        <v/>
      </c>
      <c r="G379" s="15">
        <f>IFERROR((原始数据_周度!I379-AVERAGE(原始数据_周度!I224:I379))/STDEV(原始数据_周度!I224:I379),"")</f>
        <v/>
      </c>
      <c r="H379" s="166">
        <f>IFERROR((原始数据_周度!J379-AVERAGE($J$2:J379))/STDEV($J$2:J379),"")</f>
        <v/>
      </c>
    </row>
    <row r="380">
      <c r="A380" s="14">
        <f>原始数据_周度!A380</f>
        <v/>
      </c>
      <c r="B380" s="15">
        <f>IFERROR((原始数据_周度!C380-AVERAGE(原始数据_周度!C225:C380))/STDEV(原始数据_周度!C225:C380),"")</f>
        <v/>
      </c>
      <c r="C380" s="15">
        <f>IFERROR((原始数据_周度!F380-AVERAGE(原始数据_周度!F225:'原始数据_周度'!F380))/STDEV(原始数据_周度!F225:'原始数据_周度'!F380),"")</f>
        <v/>
      </c>
      <c r="D380" s="15">
        <f>IFERROR(-1*(原始数据_周度!E380-AVERAGE(原始数据_周度!E225:E380))/STDEV(原始数据_周度!E225:E380),"")</f>
        <v/>
      </c>
      <c r="E380" s="15">
        <f>IFERROR(-1*(原始数据_周度!G380-AVERAGE(原始数据_周度!G225:G380))/STDEV(原始数据_周度!G225:G380),"")</f>
        <v/>
      </c>
      <c r="F380" s="15">
        <f>IFERROR(-1*(原始数据_周度!H380-AVERAGE(原始数据_周度!H225:H380))/STDEV(原始数据_周度!H225:H380),"")</f>
        <v/>
      </c>
      <c r="G380" s="15">
        <f>IFERROR((原始数据_周度!I380-AVERAGE(原始数据_周度!I225:I380))/STDEV(原始数据_周度!I225:I380),"")</f>
        <v/>
      </c>
      <c r="H380" s="166">
        <f>IFERROR((原始数据_周度!J380-AVERAGE($J$2:J380))/STDEV($J$2:J380),"")</f>
        <v/>
      </c>
    </row>
    <row r="381">
      <c r="A381" s="14">
        <f>原始数据_周度!A381</f>
        <v/>
      </c>
      <c r="B381" s="15">
        <f>IFERROR((原始数据_周度!C381-AVERAGE(原始数据_周度!C226:C381))/STDEV(原始数据_周度!C226:C381),"")</f>
        <v/>
      </c>
      <c r="C381" s="15">
        <f>IFERROR((原始数据_周度!F381-AVERAGE(原始数据_周度!F226:'原始数据_周度'!F381))/STDEV(原始数据_周度!F226:'原始数据_周度'!F381),"")</f>
        <v/>
      </c>
      <c r="D381" s="15">
        <f>IFERROR(-1*(原始数据_周度!E381-AVERAGE(原始数据_周度!E226:E381))/STDEV(原始数据_周度!E226:E381),"")</f>
        <v/>
      </c>
      <c r="E381" s="15">
        <f>IFERROR(-1*(原始数据_周度!G381-AVERAGE(原始数据_周度!G226:G381))/STDEV(原始数据_周度!G226:G381),"")</f>
        <v/>
      </c>
      <c r="F381" s="15">
        <f>IFERROR(-1*(原始数据_周度!H381-AVERAGE(原始数据_周度!H226:H381))/STDEV(原始数据_周度!H226:H381),"")</f>
        <v/>
      </c>
      <c r="G381" s="15">
        <f>IFERROR((原始数据_周度!I381-AVERAGE(原始数据_周度!I226:I381))/STDEV(原始数据_周度!I226:I381),"")</f>
        <v/>
      </c>
      <c r="H381" s="166">
        <f>IFERROR((原始数据_周度!J381-AVERAGE($J$2:J381))/STDEV($J$2:J381),"")</f>
        <v/>
      </c>
    </row>
    <row r="382">
      <c r="A382" s="14">
        <f>原始数据_周度!A382</f>
        <v/>
      </c>
      <c r="B382" s="15">
        <f>IFERROR((原始数据_周度!C382-AVERAGE(原始数据_周度!C227:C382))/STDEV(原始数据_周度!C227:C382),"")</f>
        <v/>
      </c>
      <c r="C382" s="15">
        <f>IFERROR((原始数据_周度!F382-AVERAGE(原始数据_周度!F227:'原始数据_周度'!F382))/STDEV(原始数据_周度!F227:'原始数据_周度'!F382),"")</f>
        <v/>
      </c>
      <c r="D382" s="15">
        <f>IFERROR(-1*(原始数据_周度!E382-AVERAGE(原始数据_周度!E227:E382))/STDEV(原始数据_周度!E227:E382),"")</f>
        <v/>
      </c>
      <c r="E382" s="15">
        <f>IFERROR(-1*(原始数据_周度!G382-AVERAGE(原始数据_周度!G227:G382))/STDEV(原始数据_周度!G227:G382),"")</f>
        <v/>
      </c>
      <c r="F382" s="15">
        <f>IFERROR(-1*(原始数据_周度!H382-AVERAGE(原始数据_周度!H227:H382))/STDEV(原始数据_周度!H227:H382),"")</f>
        <v/>
      </c>
      <c r="G382" s="15">
        <f>IFERROR((原始数据_周度!I382-AVERAGE(原始数据_周度!I227:I382))/STDEV(原始数据_周度!I227:I382),"")</f>
        <v/>
      </c>
      <c r="H382" s="166">
        <f>IFERROR((原始数据_周度!J382-AVERAGE($J$2:J382))/STDEV($J$2:J382),"")</f>
        <v/>
      </c>
    </row>
    <row r="383">
      <c r="A383" s="14">
        <f>原始数据_周度!A383</f>
        <v/>
      </c>
      <c r="B383" s="15">
        <f>IFERROR((原始数据_周度!C383-AVERAGE(原始数据_周度!C228:C383))/STDEV(原始数据_周度!C228:C383),"")</f>
        <v/>
      </c>
      <c r="C383" s="15">
        <f>IFERROR((原始数据_周度!F383-AVERAGE(原始数据_周度!F228:'原始数据_周度'!F383))/STDEV(原始数据_周度!F228:'原始数据_周度'!F383),"")</f>
        <v/>
      </c>
      <c r="D383" s="15">
        <f>IFERROR(-1*(原始数据_周度!E383-AVERAGE(原始数据_周度!E228:E383))/STDEV(原始数据_周度!E228:E383),"")</f>
        <v/>
      </c>
      <c r="E383" s="15">
        <f>IFERROR(-1*(原始数据_周度!G383-AVERAGE(原始数据_周度!G228:G383))/STDEV(原始数据_周度!G228:G383),"")</f>
        <v/>
      </c>
      <c r="F383" s="15">
        <f>IFERROR(-1*(原始数据_周度!H383-AVERAGE(原始数据_周度!H228:H383))/STDEV(原始数据_周度!H228:H383),"")</f>
        <v/>
      </c>
      <c r="G383" s="15">
        <f>IFERROR((原始数据_周度!I383-AVERAGE(原始数据_周度!I228:I383))/STDEV(原始数据_周度!I228:I383),"")</f>
        <v/>
      </c>
      <c r="H383" s="166">
        <f>IFERROR((原始数据_周度!J383-AVERAGE($J$2:J383))/STDEV($J$2:J383),"")</f>
        <v/>
      </c>
    </row>
    <row r="384">
      <c r="A384" s="14">
        <f>原始数据_周度!A384</f>
        <v/>
      </c>
      <c r="B384" s="15">
        <f>IFERROR((原始数据_周度!C384-AVERAGE(原始数据_周度!C229:C384))/STDEV(原始数据_周度!C229:C384),"")</f>
        <v/>
      </c>
      <c r="C384" s="15">
        <f>IFERROR((原始数据_周度!F384-AVERAGE(原始数据_周度!F229:'原始数据_周度'!F384))/STDEV(原始数据_周度!F229:'原始数据_周度'!F384),"")</f>
        <v/>
      </c>
      <c r="D384" s="15">
        <f>IFERROR(-1*(原始数据_周度!E384-AVERAGE(原始数据_周度!E229:E384))/STDEV(原始数据_周度!E229:E384),"")</f>
        <v/>
      </c>
      <c r="E384" s="15">
        <f>IFERROR(-1*(原始数据_周度!G384-AVERAGE(原始数据_周度!G229:G384))/STDEV(原始数据_周度!G229:G384),"")</f>
        <v/>
      </c>
      <c r="F384" s="15">
        <f>IFERROR(-1*(原始数据_周度!H384-AVERAGE(原始数据_周度!H229:H384))/STDEV(原始数据_周度!H229:H384),"")</f>
        <v/>
      </c>
      <c r="G384" s="15">
        <f>IFERROR((原始数据_周度!I384-AVERAGE(原始数据_周度!I229:I384))/STDEV(原始数据_周度!I229:I384),"")</f>
        <v/>
      </c>
      <c r="H384" s="166">
        <f>IFERROR((原始数据_周度!J384-AVERAGE($J$2:J384))/STDEV($J$2:J384),"")</f>
        <v/>
      </c>
    </row>
    <row r="385">
      <c r="A385" s="14">
        <f>原始数据_周度!A385</f>
        <v/>
      </c>
      <c r="B385" s="15">
        <f>IFERROR((原始数据_周度!C385-AVERAGE(原始数据_周度!C230:C385))/STDEV(原始数据_周度!C230:C385),"")</f>
        <v/>
      </c>
      <c r="C385" s="15">
        <f>IFERROR((原始数据_周度!F385-AVERAGE(原始数据_周度!F230:'原始数据_周度'!F385))/STDEV(原始数据_周度!F230:'原始数据_周度'!F385),"")</f>
        <v/>
      </c>
      <c r="D385" s="15">
        <f>IFERROR(-1*(原始数据_周度!E385-AVERAGE(原始数据_周度!E230:E385))/STDEV(原始数据_周度!E230:E385),"")</f>
        <v/>
      </c>
      <c r="E385" s="15">
        <f>IFERROR(-1*(原始数据_周度!G385-AVERAGE(原始数据_周度!G230:G385))/STDEV(原始数据_周度!G230:G385),"")</f>
        <v/>
      </c>
      <c r="F385" s="15">
        <f>IFERROR(-1*(原始数据_周度!H385-AVERAGE(原始数据_周度!H230:H385))/STDEV(原始数据_周度!H230:H385),"")</f>
        <v/>
      </c>
      <c r="G385" s="15">
        <f>IFERROR((原始数据_周度!I385-AVERAGE(原始数据_周度!I230:I385))/STDEV(原始数据_周度!I230:I385),"")</f>
        <v/>
      </c>
      <c r="H385" s="166">
        <f>IFERROR((原始数据_周度!J385-AVERAGE($J$2:J385))/STDEV($J$2:J385),"")</f>
        <v/>
      </c>
    </row>
    <row r="386">
      <c r="A386" s="14">
        <f>原始数据_周度!A386</f>
        <v/>
      </c>
      <c r="B386" s="15">
        <f>IFERROR((原始数据_周度!C386-AVERAGE(原始数据_周度!C231:C386))/STDEV(原始数据_周度!C231:C386),"")</f>
        <v/>
      </c>
      <c r="C386" s="15">
        <f>IFERROR((原始数据_周度!F386-AVERAGE(原始数据_周度!F231:'原始数据_周度'!F386))/STDEV(原始数据_周度!F231:'原始数据_周度'!F386),"")</f>
        <v/>
      </c>
      <c r="D386" s="15">
        <f>IFERROR(-1*(原始数据_周度!E386-AVERAGE(原始数据_周度!E231:E386))/STDEV(原始数据_周度!E231:E386),"")</f>
        <v/>
      </c>
      <c r="E386" s="15">
        <f>IFERROR(-1*(原始数据_周度!G386-AVERAGE(原始数据_周度!G231:G386))/STDEV(原始数据_周度!G231:G386),"")</f>
        <v/>
      </c>
      <c r="F386" s="15">
        <f>IFERROR(-1*(原始数据_周度!H386-AVERAGE(原始数据_周度!H231:H386))/STDEV(原始数据_周度!H231:H386),"")</f>
        <v/>
      </c>
      <c r="G386" s="15">
        <f>IFERROR((原始数据_周度!I386-AVERAGE(原始数据_周度!I231:I386))/STDEV(原始数据_周度!I231:I386),"")</f>
        <v/>
      </c>
      <c r="H386" s="166">
        <f>IFERROR((原始数据_周度!J386-AVERAGE($J$2:J386))/STDEV($J$2:J386),"")</f>
        <v/>
      </c>
    </row>
    <row r="387">
      <c r="A387" s="14">
        <f>原始数据_周度!A387</f>
        <v/>
      </c>
      <c r="B387" s="15">
        <f>IFERROR((原始数据_周度!C387-AVERAGE(原始数据_周度!C232:C387))/STDEV(原始数据_周度!C232:C387),"")</f>
        <v/>
      </c>
      <c r="C387" s="15">
        <f>IFERROR((原始数据_周度!F387-AVERAGE(原始数据_周度!F232:'原始数据_周度'!F387))/STDEV(原始数据_周度!F232:'原始数据_周度'!F387),"")</f>
        <v/>
      </c>
      <c r="D387" s="15">
        <f>IFERROR(-1*(原始数据_周度!E387-AVERAGE(原始数据_周度!E232:E387))/STDEV(原始数据_周度!E232:E387),"")</f>
        <v/>
      </c>
      <c r="E387" s="15">
        <f>IFERROR(-1*(原始数据_周度!G387-AVERAGE(原始数据_周度!G232:G387))/STDEV(原始数据_周度!G232:G387),"")</f>
        <v/>
      </c>
      <c r="F387" s="15">
        <f>IFERROR(-1*(原始数据_周度!H387-AVERAGE(原始数据_周度!H232:H387))/STDEV(原始数据_周度!H232:H387),"")</f>
        <v/>
      </c>
      <c r="G387" s="15">
        <f>IFERROR((原始数据_周度!I387-AVERAGE(原始数据_周度!I232:I387))/STDEV(原始数据_周度!I232:I387),"")</f>
        <v/>
      </c>
      <c r="H387" s="166">
        <f>IFERROR((原始数据_周度!J387-AVERAGE($J$2:J387))/STDEV($J$2:J387),"")</f>
        <v/>
      </c>
    </row>
    <row r="388">
      <c r="A388" s="14">
        <f>原始数据_周度!A388</f>
        <v/>
      </c>
      <c r="B388" s="15">
        <f>IFERROR((原始数据_周度!C388-AVERAGE(原始数据_周度!C233:C388))/STDEV(原始数据_周度!C233:C388),"")</f>
        <v/>
      </c>
      <c r="C388" s="15">
        <f>IFERROR((原始数据_周度!F388-AVERAGE(原始数据_周度!F233:'原始数据_周度'!F388))/STDEV(原始数据_周度!F233:'原始数据_周度'!F388),"")</f>
        <v/>
      </c>
      <c r="D388" s="15">
        <f>IFERROR(-1*(原始数据_周度!E388-AVERAGE(原始数据_周度!E233:E388))/STDEV(原始数据_周度!E233:E388),"")</f>
        <v/>
      </c>
      <c r="E388" s="15">
        <f>IFERROR(-1*(原始数据_周度!G388-AVERAGE(原始数据_周度!G233:G388))/STDEV(原始数据_周度!G233:G388),"")</f>
        <v/>
      </c>
      <c r="F388" s="15">
        <f>IFERROR(-1*(原始数据_周度!H388-AVERAGE(原始数据_周度!H233:H388))/STDEV(原始数据_周度!H233:H388),"")</f>
        <v/>
      </c>
      <c r="G388" s="15">
        <f>IFERROR((原始数据_周度!I388-AVERAGE(原始数据_周度!I233:I388))/STDEV(原始数据_周度!I233:I388),"")</f>
        <v/>
      </c>
      <c r="H388" s="166">
        <f>IFERROR((原始数据_周度!J388-AVERAGE($J$2:J388))/STDEV($J$2:J388),"")</f>
        <v/>
      </c>
    </row>
    <row r="389">
      <c r="A389" s="14">
        <f>原始数据_周度!A389</f>
        <v/>
      </c>
      <c r="B389" s="15">
        <f>IFERROR((原始数据_周度!C389-AVERAGE(原始数据_周度!C234:C389))/STDEV(原始数据_周度!C234:C389),"")</f>
        <v/>
      </c>
      <c r="C389" s="15">
        <f>IFERROR((原始数据_周度!F389-AVERAGE(原始数据_周度!F234:'原始数据_周度'!F389))/STDEV(原始数据_周度!F234:'原始数据_周度'!F389),"")</f>
        <v/>
      </c>
      <c r="D389" s="15">
        <f>IFERROR(-1*(原始数据_周度!E389-AVERAGE(原始数据_周度!E234:E389))/STDEV(原始数据_周度!E234:E389),"")</f>
        <v/>
      </c>
      <c r="E389" s="15">
        <f>IFERROR(-1*(原始数据_周度!G389-AVERAGE(原始数据_周度!G234:G389))/STDEV(原始数据_周度!G234:G389),"")</f>
        <v/>
      </c>
      <c r="F389" s="15">
        <f>IFERROR(-1*(原始数据_周度!H389-AVERAGE(原始数据_周度!H234:H389))/STDEV(原始数据_周度!H234:H389),"")</f>
        <v/>
      </c>
      <c r="G389" s="15">
        <f>IFERROR((原始数据_周度!I389-AVERAGE(原始数据_周度!I234:I389))/STDEV(原始数据_周度!I234:I389),"")</f>
        <v/>
      </c>
      <c r="H389" s="166">
        <f>IFERROR((原始数据_周度!J389-AVERAGE($J$2:J389))/STDEV($J$2:J389),"")</f>
        <v/>
      </c>
    </row>
    <row r="390">
      <c r="A390" s="14">
        <f>原始数据_周度!A390</f>
        <v/>
      </c>
      <c r="B390" s="15">
        <f>IFERROR((原始数据_周度!C390-AVERAGE(原始数据_周度!C235:C390))/STDEV(原始数据_周度!C235:C390),"")</f>
        <v/>
      </c>
      <c r="C390" s="15">
        <f>IFERROR((原始数据_周度!F390-AVERAGE(原始数据_周度!F235:'原始数据_周度'!F390))/STDEV(原始数据_周度!F235:'原始数据_周度'!F390),"")</f>
        <v/>
      </c>
      <c r="D390" s="15">
        <f>IFERROR(-1*(原始数据_周度!E390-AVERAGE(原始数据_周度!E235:E390))/STDEV(原始数据_周度!E235:E390),"")</f>
        <v/>
      </c>
      <c r="E390" s="15">
        <f>IFERROR(-1*(原始数据_周度!G390-AVERAGE(原始数据_周度!G235:G390))/STDEV(原始数据_周度!G235:G390),"")</f>
        <v/>
      </c>
      <c r="F390" s="15">
        <f>IFERROR(-1*(原始数据_周度!H390-AVERAGE(原始数据_周度!H235:H390))/STDEV(原始数据_周度!H235:H390),"")</f>
        <v/>
      </c>
      <c r="G390" s="15">
        <f>IFERROR((原始数据_周度!I390-AVERAGE(原始数据_周度!I235:I390))/STDEV(原始数据_周度!I235:I390),"")</f>
        <v/>
      </c>
      <c r="H390" s="166">
        <f>IFERROR((原始数据_周度!J390-AVERAGE($J$2:J390))/STDEV($J$2:J390),"")</f>
        <v/>
      </c>
    </row>
    <row r="391">
      <c r="A391" s="14">
        <f>原始数据_周度!A391</f>
        <v/>
      </c>
      <c r="B391" s="15">
        <f>IFERROR((原始数据_周度!C391-AVERAGE(原始数据_周度!C236:C391))/STDEV(原始数据_周度!C236:C391),"")</f>
        <v/>
      </c>
      <c r="C391" s="15">
        <f>IFERROR((原始数据_周度!F391-AVERAGE(原始数据_周度!F236:'原始数据_周度'!F391))/STDEV(原始数据_周度!F236:'原始数据_周度'!F391),"")</f>
        <v/>
      </c>
      <c r="D391" s="15">
        <f>IFERROR(-1*(原始数据_周度!E391-AVERAGE(原始数据_周度!E236:E391))/STDEV(原始数据_周度!E236:E391),"")</f>
        <v/>
      </c>
      <c r="E391" s="15">
        <f>IFERROR(-1*(原始数据_周度!G391-AVERAGE(原始数据_周度!G236:G391))/STDEV(原始数据_周度!G236:G391),"")</f>
        <v/>
      </c>
      <c r="F391" s="15">
        <f>IFERROR(-1*(原始数据_周度!H391-AVERAGE(原始数据_周度!H236:H391))/STDEV(原始数据_周度!H236:H391),"")</f>
        <v/>
      </c>
      <c r="G391" s="15">
        <f>IFERROR((原始数据_周度!I391-AVERAGE(原始数据_周度!I236:I391))/STDEV(原始数据_周度!I236:I391),"")</f>
        <v/>
      </c>
      <c r="H391" s="166">
        <f>IFERROR((原始数据_周度!J391-AVERAGE($J$2:J391))/STDEV($J$2:J391),"")</f>
        <v/>
      </c>
    </row>
    <row r="392">
      <c r="A392" s="14">
        <f>原始数据_周度!A392</f>
        <v/>
      </c>
      <c r="B392" s="15">
        <f>IFERROR((原始数据_周度!C392-AVERAGE(原始数据_周度!C237:C392))/STDEV(原始数据_周度!C237:C392),"")</f>
        <v/>
      </c>
      <c r="C392" s="15">
        <f>IFERROR((原始数据_周度!F392-AVERAGE(原始数据_周度!F237:'原始数据_周度'!F392))/STDEV(原始数据_周度!F237:'原始数据_周度'!F392),"")</f>
        <v/>
      </c>
      <c r="D392" s="15">
        <f>IFERROR(-1*(原始数据_周度!E392-AVERAGE(原始数据_周度!E237:E392))/STDEV(原始数据_周度!E237:E392),"")</f>
        <v/>
      </c>
      <c r="E392" s="15">
        <f>IFERROR(-1*(原始数据_周度!G392-AVERAGE(原始数据_周度!G237:G392))/STDEV(原始数据_周度!G237:G392),"")</f>
        <v/>
      </c>
      <c r="F392" s="15">
        <f>IFERROR(-1*(原始数据_周度!H392-AVERAGE(原始数据_周度!H237:H392))/STDEV(原始数据_周度!H237:H392),"")</f>
        <v/>
      </c>
      <c r="G392" s="15">
        <f>IFERROR((原始数据_周度!I392-AVERAGE(原始数据_周度!I237:I392))/STDEV(原始数据_周度!I237:I392),"")</f>
        <v/>
      </c>
      <c r="H392" s="166">
        <f>IFERROR((原始数据_周度!J392-AVERAGE($J$2:J392))/STDEV($J$2:J392),"")</f>
        <v/>
      </c>
    </row>
    <row r="393">
      <c r="A393" s="14">
        <f>原始数据_周度!A393</f>
        <v/>
      </c>
      <c r="B393" s="15">
        <f>IFERROR((原始数据_周度!C393-AVERAGE(原始数据_周度!C238:C393))/STDEV(原始数据_周度!C238:C393),"")</f>
        <v/>
      </c>
      <c r="C393" s="15">
        <f>IFERROR((原始数据_周度!F393-AVERAGE(原始数据_周度!F238:'原始数据_周度'!F393))/STDEV(原始数据_周度!F238:'原始数据_周度'!F393),"")</f>
        <v/>
      </c>
      <c r="D393" s="15">
        <f>IFERROR(-1*(原始数据_周度!E393-AVERAGE(原始数据_周度!E238:E393))/STDEV(原始数据_周度!E238:E393),"")</f>
        <v/>
      </c>
      <c r="E393" s="15">
        <f>IFERROR(-1*(原始数据_周度!G393-AVERAGE(原始数据_周度!G238:G393))/STDEV(原始数据_周度!G238:G393),"")</f>
        <v/>
      </c>
      <c r="F393" s="15">
        <f>IFERROR(-1*(原始数据_周度!H393-AVERAGE(原始数据_周度!H238:H393))/STDEV(原始数据_周度!H238:H393),"")</f>
        <v/>
      </c>
      <c r="G393" s="15">
        <f>IFERROR((原始数据_周度!I393-AVERAGE(原始数据_周度!I238:I393))/STDEV(原始数据_周度!I238:I393),"")</f>
        <v/>
      </c>
      <c r="H393" s="166">
        <f>IFERROR((原始数据_周度!J393-AVERAGE($J$2:J393))/STDEV($J$2:J393),"")</f>
        <v/>
      </c>
    </row>
    <row r="394">
      <c r="A394" s="14">
        <f>原始数据_周度!A394</f>
        <v/>
      </c>
      <c r="B394" s="15">
        <f>IFERROR((原始数据_周度!C394-AVERAGE(原始数据_周度!C239:C394))/STDEV(原始数据_周度!C239:C394),"")</f>
        <v/>
      </c>
      <c r="C394" s="15">
        <f>IFERROR((原始数据_周度!F394-AVERAGE(原始数据_周度!F239:'原始数据_周度'!F394))/STDEV(原始数据_周度!F239:'原始数据_周度'!F394),"")</f>
        <v/>
      </c>
      <c r="D394" s="15">
        <f>IFERROR(-1*(原始数据_周度!E394-AVERAGE(原始数据_周度!E239:E394))/STDEV(原始数据_周度!E239:E394),"")</f>
        <v/>
      </c>
      <c r="E394" s="15">
        <f>IFERROR(-1*(原始数据_周度!G394-AVERAGE(原始数据_周度!G239:G394))/STDEV(原始数据_周度!G239:G394),"")</f>
        <v/>
      </c>
      <c r="F394" s="15">
        <f>IFERROR(-1*(原始数据_周度!H394-AVERAGE(原始数据_周度!H239:H394))/STDEV(原始数据_周度!H239:H394),"")</f>
        <v/>
      </c>
      <c r="G394" s="15">
        <f>IFERROR((原始数据_周度!I394-AVERAGE(原始数据_周度!I239:I394))/STDEV(原始数据_周度!I239:I394),"")</f>
        <v/>
      </c>
      <c r="H394" s="166">
        <f>IFERROR((原始数据_周度!J394-AVERAGE($J$2:J394))/STDEV($J$2:J394),"")</f>
        <v/>
      </c>
    </row>
    <row r="395">
      <c r="A395" s="14">
        <f>原始数据_周度!A395</f>
        <v/>
      </c>
      <c r="B395" s="15">
        <f>IFERROR((原始数据_周度!C395-AVERAGE(原始数据_周度!C240:C395))/STDEV(原始数据_周度!C240:C395),"")</f>
        <v/>
      </c>
      <c r="C395" s="15">
        <f>IFERROR((原始数据_周度!F395-AVERAGE(原始数据_周度!F240:'原始数据_周度'!F395))/STDEV(原始数据_周度!F240:'原始数据_周度'!F395),"")</f>
        <v/>
      </c>
      <c r="D395" s="15">
        <f>IFERROR(-1*(原始数据_周度!E395-AVERAGE(原始数据_周度!E240:E395))/STDEV(原始数据_周度!E240:E395),"")</f>
        <v/>
      </c>
      <c r="E395" s="15">
        <f>IFERROR(-1*(原始数据_周度!G395-AVERAGE(原始数据_周度!G240:G395))/STDEV(原始数据_周度!G240:G395),"")</f>
        <v/>
      </c>
      <c r="F395" s="15">
        <f>IFERROR(-1*(原始数据_周度!H395-AVERAGE(原始数据_周度!H240:H395))/STDEV(原始数据_周度!H240:H395),"")</f>
        <v/>
      </c>
      <c r="G395" s="15">
        <f>IFERROR((原始数据_周度!I395-AVERAGE(原始数据_周度!I240:I395))/STDEV(原始数据_周度!I240:I395),"")</f>
        <v/>
      </c>
      <c r="H395" s="166">
        <f>IFERROR((原始数据_周度!J395-AVERAGE($J$2:J395))/STDEV($J$2:J395),"")</f>
        <v/>
      </c>
    </row>
    <row r="396">
      <c r="A396" s="14">
        <f>原始数据_周度!A396</f>
        <v/>
      </c>
      <c r="B396" s="15">
        <f>IFERROR((原始数据_周度!C396-AVERAGE(原始数据_周度!C241:C396))/STDEV(原始数据_周度!C241:C396),"")</f>
        <v/>
      </c>
      <c r="C396" s="15">
        <f>IFERROR((原始数据_周度!F396-AVERAGE(原始数据_周度!F241:'原始数据_周度'!F396))/STDEV(原始数据_周度!F241:'原始数据_周度'!F396),"")</f>
        <v/>
      </c>
      <c r="D396" s="15">
        <f>IFERROR(-1*(原始数据_周度!E396-AVERAGE(原始数据_周度!E241:E396))/STDEV(原始数据_周度!E241:E396),"")</f>
        <v/>
      </c>
      <c r="E396" s="15">
        <f>IFERROR(-1*(原始数据_周度!G396-AVERAGE(原始数据_周度!G241:G396))/STDEV(原始数据_周度!G241:G396),"")</f>
        <v/>
      </c>
      <c r="F396" s="15">
        <f>IFERROR(-1*(原始数据_周度!H396-AVERAGE(原始数据_周度!H241:H396))/STDEV(原始数据_周度!H241:H396),"")</f>
        <v/>
      </c>
      <c r="G396" s="15">
        <f>IFERROR((原始数据_周度!I396-AVERAGE(原始数据_周度!I241:I396))/STDEV(原始数据_周度!I241:I396),"")</f>
        <v/>
      </c>
      <c r="H396" s="166">
        <f>IFERROR((原始数据_周度!J396-AVERAGE($J$2:J396))/STDEV($J$2:J396),"")</f>
        <v/>
      </c>
    </row>
    <row r="397">
      <c r="A397" s="14">
        <f>原始数据_周度!A397</f>
        <v/>
      </c>
      <c r="B397" s="15">
        <f>IFERROR((原始数据_周度!C397-AVERAGE(原始数据_周度!C242:C397))/STDEV(原始数据_周度!C242:C397),"")</f>
        <v/>
      </c>
      <c r="C397" s="15">
        <f>IFERROR((原始数据_周度!F397-AVERAGE(原始数据_周度!F242:'原始数据_周度'!F397))/STDEV(原始数据_周度!F242:'原始数据_周度'!F397),"")</f>
        <v/>
      </c>
      <c r="D397" s="15">
        <f>IFERROR(-1*(原始数据_周度!E397-AVERAGE(原始数据_周度!E242:E397))/STDEV(原始数据_周度!E242:E397),"")</f>
        <v/>
      </c>
      <c r="E397" s="15">
        <f>IFERROR(-1*(原始数据_周度!G397-AVERAGE(原始数据_周度!G242:G397))/STDEV(原始数据_周度!G242:G397),"")</f>
        <v/>
      </c>
      <c r="F397" s="15">
        <f>IFERROR(-1*(原始数据_周度!H397-AVERAGE(原始数据_周度!H242:H397))/STDEV(原始数据_周度!H242:H397),"")</f>
        <v/>
      </c>
      <c r="G397" s="15">
        <f>IFERROR((原始数据_周度!I397-AVERAGE(原始数据_周度!I242:I397))/STDEV(原始数据_周度!I242:I397),"")</f>
        <v/>
      </c>
      <c r="H397" s="166">
        <f>IFERROR((原始数据_周度!J397-AVERAGE($J$2:J397))/STDEV($J$2:J397),"")</f>
        <v/>
      </c>
    </row>
    <row r="398">
      <c r="A398" s="14">
        <f>原始数据_周度!A398</f>
        <v/>
      </c>
      <c r="B398" s="15">
        <f>IFERROR((原始数据_周度!C398-AVERAGE(原始数据_周度!C243:C398))/STDEV(原始数据_周度!C243:C398),"")</f>
        <v/>
      </c>
      <c r="C398" s="15">
        <f>IFERROR((原始数据_周度!F398-AVERAGE(原始数据_周度!F243:'原始数据_周度'!F398))/STDEV(原始数据_周度!F243:'原始数据_周度'!F398),"")</f>
        <v/>
      </c>
      <c r="D398" s="15">
        <f>IFERROR(-1*(原始数据_周度!E398-AVERAGE(原始数据_周度!E243:E398))/STDEV(原始数据_周度!E243:E398),"")</f>
        <v/>
      </c>
      <c r="E398" s="15">
        <f>IFERROR(-1*(原始数据_周度!G398-AVERAGE(原始数据_周度!G243:G398))/STDEV(原始数据_周度!G243:G398),"")</f>
        <v/>
      </c>
      <c r="F398" s="15">
        <f>IFERROR(-1*(原始数据_周度!H398-AVERAGE(原始数据_周度!H243:H398))/STDEV(原始数据_周度!H243:H398),"")</f>
        <v/>
      </c>
      <c r="G398" s="15">
        <f>IFERROR((原始数据_周度!I398-AVERAGE(原始数据_周度!I243:I398))/STDEV(原始数据_周度!I243:I398),"")</f>
        <v/>
      </c>
      <c r="H398" s="166">
        <f>IFERROR((原始数据_周度!J398-AVERAGE($J$2:J398))/STDEV($J$2:J398),"")</f>
        <v/>
      </c>
    </row>
    <row r="399">
      <c r="A399" s="14">
        <f>原始数据_周度!A399</f>
        <v/>
      </c>
      <c r="B399" s="15">
        <f>IFERROR((原始数据_周度!C399-AVERAGE(原始数据_周度!C244:C399))/STDEV(原始数据_周度!C244:C399),"")</f>
        <v/>
      </c>
      <c r="C399" s="15">
        <f>IFERROR((原始数据_周度!F399-AVERAGE(原始数据_周度!F244:'原始数据_周度'!F399))/STDEV(原始数据_周度!F244:'原始数据_周度'!F399),"")</f>
        <v/>
      </c>
      <c r="D399" s="15">
        <f>IFERROR(-1*(原始数据_周度!E399-AVERAGE(原始数据_周度!E244:E399))/STDEV(原始数据_周度!E244:E399),"")</f>
        <v/>
      </c>
      <c r="E399" s="15">
        <f>IFERROR(-1*(原始数据_周度!G399-AVERAGE(原始数据_周度!G244:G399))/STDEV(原始数据_周度!G244:G399),"")</f>
        <v/>
      </c>
      <c r="F399" s="15">
        <f>IFERROR(-1*(原始数据_周度!H399-AVERAGE(原始数据_周度!H244:H399))/STDEV(原始数据_周度!H244:H399),"")</f>
        <v/>
      </c>
      <c r="G399" s="15">
        <f>IFERROR((原始数据_周度!I399-AVERAGE(原始数据_周度!I244:I399))/STDEV(原始数据_周度!I244:I399),"")</f>
        <v/>
      </c>
      <c r="H399" s="166">
        <f>IFERROR((原始数据_周度!J399-AVERAGE($J$2:J399))/STDEV($J$2:J399),"")</f>
        <v/>
      </c>
    </row>
    <row r="400">
      <c r="A400" s="14">
        <f>原始数据_周度!A400</f>
        <v/>
      </c>
      <c r="B400" s="15">
        <f>IFERROR((原始数据_周度!C400-AVERAGE(原始数据_周度!C245:C400))/STDEV(原始数据_周度!C245:C400),"")</f>
        <v/>
      </c>
      <c r="C400" s="15">
        <f>IFERROR((原始数据_周度!F400-AVERAGE(原始数据_周度!F245:'原始数据_周度'!F400))/STDEV(原始数据_周度!F245:'原始数据_周度'!F400),"")</f>
        <v/>
      </c>
      <c r="D400" s="15">
        <f>IFERROR(-1*(原始数据_周度!E400-AVERAGE(原始数据_周度!E245:E400))/STDEV(原始数据_周度!E245:E400),"")</f>
        <v/>
      </c>
      <c r="E400" s="15">
        <f>IFERROR(-1*(原始数据_周度!G400-AVERAGE(原始数据_周度!G245:G400))/STDEV(原始数据_周度!G245:G400),"")</f>
        <v/>
      </c>
      <c r="F400" s="15">
        <f>IFERROR(-1*(原始数据_周度!H400-AVERAGE(原始数据_周度!H245:H400))/STDEV(原始数据_周度!H245:H400),"")</f>
        <v/>
      </c>
      <c r="G400" s="15">
        <f>IFERROR((原始数据_周度!I400-AVERAGE(原始数据_周度!I245:I400))/STDEV(原始数据_周度!I245:I400),"")</f>
        <v/>
      </c>
      <c r="H400" s="166">
        <f>IFERROR((原始数据_周度!J400-AVERAGE($J$2:J400))/STDEV($J$2:J400),"")</f>
        <v/>
      </c>
    </row>
    <row r="401">
      <c r="A401" s="14">
        <f>原始数据_周度!A401</f>
        <v/>
      </c>
      <c r="B401" s="15">
        <f>IFERROR((原始数据_周度!C401-AVERAGE(原始数据_周度!C246:C401))/STDEV(原始数据_周度!C246:C401),"")</f>
        <v/>
      </c>
      <c r="C401" s="15">
        <f>IFERROR((原始数据_周度!F401-AVERAGE(原始数据_周度!F246:'原始数据_周度'!F401))/STDEV(原始数据_周度!F246:'原始数据_周度'!F401),"")</f>
        <v/>
      </c>
      <c r="D401" s="15">
        <f>IFERROR(-1*(原始数据_周度!E401-AVERAGE(原始数据_周度!E246:E401))/STDEV(原始数据_周度!E246:E401),"")</f>
        <v/>
      </c>
      <c r="E401" s="15">
        <f>IFERROR(-1*(原始数据_周度!G401-AVERAGE(原始数据_周度!G246:G401))/STDEV(原始数据_周度!G246:G401),"")</f>
        <v/>
      </c>
      <c r="F401" s="15">
        <f>IFERROR(-1*(原始数据_周度!H401-AVERAGE(原始数据_周度!H246:H401))/STDEV(原始数据_周度!H246:H401),"")</f>
        <v/>
      </c>
      <c r="G401" s="15">
        <f>IFERROR((原始数据_周度!I401-AVERAGE(原始数据_周度!I246:I401))/STDEV(原始数据_周度!I246:I401),"")</f>
        <v/>
      </c>
      <c r="H401" s="166">
        <f>IFERROR((原始数据_周度!J401-AVERAGE($J$2:J401))/STDEV($J$2:J401),"")</f>
        <v/>
      </c>
    </row>
    <row r="402">
      <c r="A402" s="14">
        <f>原始数据_周度!A402</f>
        <v/>
      </c>
      <c r="B402" s="15">
        <f>IFERROR((原始数据_周度!C402-AVERAGE(原始数据_周度!C247:C402))/STDEV(原始数据_周度!C247:C402),"")</f>
        <v/>
      </c>
      <c r="C402" s="15">
        <f>IFERROR((原始数据_周度!F402-AVERAGE(原始数据_周度!F247:'原始数据_周度'!F402))/STDEV(原始数据_周度!F247:'原始数据_周度'!F402),"")</f>
        <v/>
      </c>
      <c r="D402" s="15">
        <f>IFERROR(-1*(原始数据_周度!E402-AVERAGE(原始数据_周度!E247:E402))/STDEV(原始数据_周度!E247:E402),"")</f>
        <v/>
      </c>
      <c r="E402" s="15">
        <f>IFERROR(-1*(原始数据_周度!G402-AVERAGE(原始数据_周度!G247:G402))/STDEV(原始数据_周度!G247:G402),"")</f>
        <v/>
      </c>
      <c r="F402" s="15">
        <f>IFERROR(-1*(原始数据_周度!H402-AVERAGE(原始数据_周度!H247:H402))/STDEV(原始数据_周度!H247:H402),"")</f>
        <v/>
      </c>
      <c r="G402" s="15">
        <f>IFERROR((原始数据_周度!I402-AVERAGE(原始数据_周度!I247:I402))/STDEV(原始数据_周度!I247:I402),"")</f>
        <v/>
      </c>
      <c r="H402" s="166">
        <f>IFERROR((原始数据_周度!J402-AVERAGE($J$2:J402))/STDEV($J$2:J402),"")</f>
        <v/>
      </c>
    </row>
    <row r="403">
      <c r="A403" s="14">
        <f>原始数据_周度!A403</f>
        <v/>
      </c>
      <c r="B403" s="15">
        <f>IFERROR((原始数据_周度!C403-AVERAGE(原始数据_周度!C248:C403))/STDEV(原始数据_周度!C248:C403),"")</f>
        <v/>
      </c>
      <c r="C403" s="15">
        <f>IFERROR((原始数据_周度!F403-AVERAGE(原始数据_周度!F248:'原始数据_周度'!F403))/STDEV(原始数据_周度!F248:'原始数据_周度'!F403),"")</f>
        <v/>
      </c>
      <c r="D403" s="15">
        <f>IFERROR(-1*(原始数据_周度!E403-AVERAGE(原始数据_周度!E248:E403))/STDEV(原始数据_周度!E248:E403),"")</f>
        <v/>
      </c>
      <c r="E403" s="15">
        <f>IFERROR(-1*(原始数据_周度!G403-AVERAGE(原始数据_周度!G248:G403))/STDEV(原始数据_周度!G248:G403),"")</f>
        <v/>
      </c>
      <c r="F403" s="15">
        <f>IFERROR(-1*(原始数据_周度!H403-AVERAGE(原始数据_周度!H248:H403))/STDEV(原始数据_周度!H248:H403),"")</f>
        <v/>
      </c>
      <c r="G403" s="15">
        <f>IFERROR((原始数据_周度!I403-AVERAGE(原始数据_周度!I248:I403))/STDEV(原始数据_周度!I248:I403),"")</f>
        <v/>
      </c>
      <c r="H403" s="166">
        <f>IFERROR((原始数据_周度!J403-AVERAGE($J$2:J403))/STDEV($J$2:J403),"")</f>
        <v/>
      </c>
    </row>
    <row r="404">
      <c r="A404" s="14">
        <f>原始数据_周度!A404</f>
        <v/>
      </c>
      <c r="B404" s="15">
        <f>IFERROR((原始数据_周度!C404-AVERAGE(原始数据_周度!C249:C404))/STDEV(原始数据_周度!C249:C404),"")</f>
        <v/>
      </c>
      <c r="C404" s="15">
        <f>IFERROR((原始数据_周度!F404-AVERAGE(原始数据_周度!F249:'原始数据_周度'!F404))/STDEV(原始数据_周度!F249:'原始数据_周度'!F404),"")</f>
        <v/>
      </c>
      <c r="D404" s="15">
        <f>IFERROR(-1*(原始数据_周度!E404-AVERAGE(原始数据_周度!E249:E404))/STDEV(原始数据_周度!E249:E404),"")</f>
        <v/>
      </c>
      <c r="E404" s="15">
        <f>IFERROR(-1*(原始数据_周度!G404-AVERAGE(原始数据_周度!G249:G404))/STDEV(原始数据_周度!G249:G404),"")</f>
        <v/>
      </c>
      <c r="F404" s="15">
        <f>IFERROR(-1*(原始数据_周度!H404-AVERAGE(原始数据_周度!H249:H404))/STDEV(原始数据_周度!H249:H404),"")</f>
        <v/>
      </c>
      <c r="G404" s="15">
        <f>IFERROR((原始数据_周度!I404-AVERAGE(原始数据_周度!I249:I404))/STDEV(原始数据_周度!I249:I404),"")</f>
        <v/>
      </c>
      <c r="H404" s="166">
        <f>IFERROR((原始数据_周度!J404-AVERAGE($J$2:J404))/STDEV($J$2:J404),"")</f>
        <v/>
      </c>
    </row>
    <row r="405">
      <c r="A405" s="14">
        <f>原始数据_周度!A405</f>
        <v/>
      </c>
      <c r="B405" s="15">
        <f>IFERROR((原始数据_周度!C405-AVERAGE(原始数据_周度!C250:C405))/STDEV(原始数据_周度!C250:C405),"")</f>
        <v/>
      </c>
      <c r="C405" s="15">
        <f>IFERROR((原始数据_周度!F405-AVERAGE(原始数据_周度!F250:'原始数据_周度'!F405))/STDEV(原始数据_周度!F250:'原始数据_周度'!F405),"")</f>
        <v/>
      </c>
      <c r="D405" s="15">
        <f>IFERROR(-1*(原始数据_周度!E405-AVERAGE(原始数据_周度!E250:E405))/STDEV(原始数据_周度!E250:E405),"")</f>
        <v/>
      </c>
      <c r="E405" s="15">
        <f>IFERROR(-1*(原始数据_周度!G405-AVERAGE(原始数据_周度!G250:G405))/STDEV(原始数据_周度!G250:G405),"")</f>
        <v/>
      </c>
      <c r="F405" s="15">
        <f>IFERROR(-1*(原始数据_周度!H405-AVERAGE(原始数据_周度!H250:H405))/STDEV(原始数据_周度!H250:H405),"")</f>
        <v/>
      </c>
      <c r="G405" s="15">
        <f>IFERROR((原始数据_周度!I405-AVERAGE(原始数据_周度!I250:I405))/STDEV(原始数据_周度!I250:I405),"")</f>
        <v/>
      </c>
      <c r="H405" s="166">
        <f>IFERROR((原始数据_周度!J405-AVERAGE($J$2:J405))/STDEV($J$2:J405),"")</f>
        <v/>
      </c>
    </row>
    <row r="406">
      <c r="A406" s="14">
        <f>原始数据_周度!A406</f>
        <v/>
      </c>
      <c r="B406" s="15">
        <f>IFERROR((原始数据_周度!C406-AVERAGE(原始数据_周度!C251:C406))/STDEV(原始数据_周度!C251:C406),"")</f>
        <v/>
      </c>
      <c r="C406" s="15">
        <f>IFERROR((原始数据_周度!F406-AVERAGE(原始数据_周度!F251:'原始数据_周度'!F406))/STDEV(原始数据_周度!F251:'原始数据_周度'!F406),"")</f>
        <v/>
      </c>
      <c r="D406" s="15">
        <f>IFERROR(-1*(原始数据_周度!E406-AVERAGE(原始数据_周度!E251:E406))/STDEV(原始数据_周度!E251:E406),"")</f>
        <v/>
      </c>
      <c r="E406" s="15">
        <f>IFERROR(-1*(原始数据_周度!G406-AVERAGE(原始数据_周度!G251:G406))/STDEV(原始数据_周度!G251:G406),"")</f>
        <v/>
      </c>
      <c r="F406" s="15">
        <f>IFERROR(-1*(原始数据_周度!H406-AVERAGE(原始数据_周度!H251:H406))/STDEV(原始数据_周度!H251:H406),"")</f>
        <v/>
      </c>
      <c r="G406" s="15">
        <f>IFERROR((原始数据_周度!I406-AVERAGE(原始数据_周度!I251:I406))/STDEV(原始数据_周度!I251:I406),"")</f>
        <v/>
      </c>
      <c r="H406" s="166">
        <f>IFERROR((原始数据_周度!J406-AVERAGE($J$2:J406))/STDEV($J$2:J406),"")</f>
        <v/>
      </c>
    </row>
    <row r="407">
      <c r="A407" s="14">
        <f>原始数据_周度!A407</f>
        <v/>
      </c>
      <c r="B407" s="15">
        <f>IFERROR((原始数据_周度!C407-AVERAGE(原始数据_周度!C252:C407))/STDEV(原始数据_周度!C252:C407),"")</f>
        <v/>
      </c>
      <c r="C407" s="15">
        <f>IFERROR((原始数据_周度!F407-AVERAGE(原始数据_周度!F252:'原始数据_周度'!F407))/STDEV(原始数据_周度!F252:'原始数据_周度'!F407),"")</f>
        <v/>
      </c>
      <c r="D407" s="15">
        <f>IFERROR(-1*(原始数据_周度!E407-AVERAGE(原始数据_周度!E252:E407))/STDEV(原始数据_周度!E252:E407),"")</f>
        <v/>
      </c>
      <c r="E407" s="15">
        <f>IFERROR(-1*(原始数据_周度!G407-AVERAGE(原始数据_周度!G252:G407))/STDEV(原始数据_周度!G252:G407),"")</f>
        <v/>
      </c>
      <c r="F407" s="15">
        <f>IFERROR(-1*(原始数据_周度!H407-AVERAGE(原始数据_周度!H252:H407))/STDEV(原始数据_周度!H252:H407),"")</f>
        <v/>
      </c>
      <c r="G407" s="15">
        <f>IFERROR((原始数据_周度!I407-AVERAGE(原始数据_周度!I252:I407))/STDEV(原始数据_周度!I252:I407),"")</f>
        <v/>
      </c>
      <c r="H407" s="166">
        <f>IFERROR((原始数据_周度!J407-AVERAGE($J$2:J407))/STDEV($J$2:J407),"")</f>
        <v/>
      </c>
    </row>
    <row r="408">
      <c r="A408" s="14">
        <f>原始数据_周度!A408</f>
        <v/>
      </c>
      <c r="B408" s="15">
        <f>IFERROR((原始数据_周度!C408-AVERAGE(原始数据_周度!C253:C408))/STDEV(原始数据_周度!C253:C408),"")</f>
        <v/>
      </c>
      <c r="C408" s="15">
        <f>IFERROR((原始数据_周度!F408-AVERAGE(原始数据_周度!F253:'原始数据_周度'!F408))/STDEV(原始数据_周度!F253:'原始数据_周度'!F408),"")</f>
        <v/>
      </c>
      <c r="D408" s="15">
        <f>IFERROR(-1*(原始数据_周度!E408-AVERAGE(原始数据_周度!E253:E408))/STDEV(原始数据_周度!E253:E408),"")</f>
        <v/>
      </c>
      <c r="E408" s="15">
        <f>IFERROR(-1*(原始数据_周度!G408-AVERAGE(原始数据_周度!G253:G408))/STDEV(原始数据_周度!G253:G408),"")</f>
        <v/>
      </c>
      <c r="F408" s="15">
        <f>IFERROR(-1*(原始数据_周度!H408-AVERAGE(原始数据_周度!H253:H408))/STDEV(原始数据_周度!H253:H408),"")</f>
        <v/>
      </c>
      <c r="G408" s="15">
        <f>IFERROR((原始数据_周度!I408-AVERAGE(原始数据_周度!I253:I408))/STDEV(原始数据_周度!I253:I408),"")</f>
        <v/>
      </c>
      <c r="H408" s="166">
        <f>IFERROR((原始数据_周度!J408-AVERAGE($J$2:J408))/STDEV($J$2:J408),"")</f>
        <v/>
      </c>
    </row>
    <row r="409">
      <c r="A409" s="14">
        <f>原始数据_周度!A409</f>
        <v/>
      </c>
      <c r="B409" s="15">
        <f>IFERROR((原始数据_周度!C409-AVERAGE(原始数据_周度!C254:C409))/STDEV(原始数据_周度!C254:C409),"")</f>
        <v/>
      </c>
      <c r="C409" s="15">
        <f>IFERROR((原始数据_周度!F409-AVERAGE(原始数据_周度!F254:'原始数据_周度'!F409))/STDEV(原始数据_周度!F254:'原始数据_周度'!F409),"")</f>
        <v/>
      </c>
      <c r="D409" s="15">
        <f>IFERROR(-1*(原始数据_周度!E409-AVERAGE(原始数据_周度!E254:E409))/STDEV(原始数据_周度!E254:E409),"")</f>
        <v/>
      </c>
      <c r="E409" s="15">
        <f>IFERROR(-1*(原始数据_周度!G409-AVERAGE(原始数据_周度!G254:G409))/STDEV(原始数据_周度!G254:G409),"")</f>
        <v/>
      </c>
      <c r="F409" s="15">
        <f>IFERROR(-1*(原始数据_周度!H409-AVERAGE(原始数据_周度!H254:H409))/STDEV(原始数据_周度!H254:H409),"")</f>
        <v/>
      </c>
      <c r="G409" s="15">
        <f>IFERROR((原始数据_周度!I409-AVERAGE(原始数据_周度!I254:I409))/STDEV(原始数据_周度!I254:I409),"")</f>
        <v/>
      </c>
      <c r="H409" s="166">
        <f>IFERROR((原始数据_周度!J409-AVERAGE($J$2:J409))/STDEV($J$2:J409),"")</f>
        <v/>
      </c>
    </row>
    <row r="410">
      <c r="A410" s="14">
        <f>原始数据_周度!A410</f>
        <v/>
      </c>
      <c r="B410" s="15">
        <f>IFERROR((原始数据_周度!C410-AVERAGE(原始数据_周度!C255:C410))/STDEV(原始数据_周度!C255:C410),"")</f>
        <v/>
      </c>
      <c r="C410" s="15">
        <f>IFERROR((原始数据_周度!F410-AVERAGE(原始数据_周度!F255:'原始数据_周度'!F410))/STDEV(原始数据_周度!F255:'原始数据_周度'!F410),"")</f>
        <v/>
      </c>
      <c r="D410" s="15">
        <f>IFERROR(-1*(原始数据_周度!E410-AVERAGE(原始数据_周度!E255:E410))/STDEV(原始数据_周度!E255:E410),"")</f>
        <v/>
      </c>
      <c r="E410" s="15">
        <f>IFERROR(-1*(原始数据_周度!G410-AVERAGE(原始数据_周度!G255:G410))/STDEV(原始数据_周度!G255:G410),"")</f>
        <v/>
      </c>
      <c r="F410" s="15">
        <f>IFERROR(-1*(原始数据_周度!H410-AVERAGE(原始数据_周度!H255:H410))/STDEV(原始数据_周度!H255:H410),"")</f>
        <v/>
      </c>
      <c r="G410" s="15">
        <f>IFERROR((原始数据_周度!I410-AVERAGE(原始数据_周度!I255:I410))/STDEV(原始数据_周度!I255:I410),"")</f>
        <v/>
      </c>
      <c r="H410" s="166">
        <f>IFERROR((原始数据_周度!J410-AVERAGE($J$2:J410))/STDEV($J$2:J410),"")</f>
        <v/>
      </c>
    </row>
    <row r="411">
      <c r="A411" s="14">
        <f>原始数据_周度!A411</f>
        <v/>
      </c>
      <c r="B411" s="15">
        <f>IFERROR((原始数据_周度!C411-AVERAGE(原始数据_周度!C256:C411))/STDEV(原始数据_周度!C256:C411),"")</f>
        <v/>
      </c>
      <c r="C411" s="15">
        <f>IFERROR((原始数据_周度!F411-AVERAGE(原始数据_周度!F256:'原始数据_周度'!F411))/STDEV(原始数据_周度!F256:'原始数据_周度'!F411),"")</f>
        <v/>
      </c>
      <c r="D411" s="15">
        <f>IFERROR(-1*(原始数据_周度!E411-AVERAGE(原始数据_周度!E256:E411))/STDEV(原始数据_周度!E256:E411),"")</f>
        <v/>
      </c>
      <c r="E411" s="15">
        <f>IFERROR(-1*(原始数据_周度!G411-AVERAGE(原始数据_周度!G256:G411))/STDEV(原始数据_周度!G256:G411),"")</f>
        <v/>
      </c>
      <c r="F411" s="15">
        <f>IFERROR(-1*(原始数据_周度!H411-AVERAGE(原始数据_周度!H256:H411))/STDEV(原始数据_周度!H256:H411),"")</f>
        <v/>
      </c>
      <c r="G411" s="15">
        <f>IFERROR((原始数据_周度!I411-AVERAGE(原始数据_周度!I256:I411))/STDEV(原始数据_周度!I256:I411),"")</f>
        <v/>
      </c>
      <c r="H411" s="166">
        <f>IFERROR((原始数据_周度!J411-AVERAGE($J$2:J411))/STDEV($J$2:J411),"")</f>
        <v/>
      </c>
    </row>
    <row r="412">
      <c r="A412" s="14">
        <f>原始数据_周度!A412</f>
        <v/>
      </c>
      <c r="B412" s="15">
        <f>IFERROR((原始数据_周度!C412-AVERAGE(原始数据_周度!C257:C412))/STDEV(原始数据_周度!C257:C412),"")</f>
        <v/>
      </c>
      <c r="C412" s="15">
        <f>IFERROR((原始数据_周度!F412-AVERAGE(原始数据_周度!F257:'原始数据_周度'!F412))/STDEV(原始数据_周度!F257:'原始数据_周度'!F412),"")</f>
        <v/>
      </c>
      <c r="D412" s="15">
        <f>IFERROR(-1*(原始数据_周度!E412-AVERAGE(原始数据_周度!E257:E412))/STDEV(原始数据_周度!E257:E412),"")</f>
        <v/>
      </c>
      <c r="E412" s="15">
        <f>IFERROR(-1*(原始数据_周度!G412-AVERAGE(原始数据_周度!G257:G412))/STDEV(原始数据_周度!G257:G412),"")</f>
        <v/>
      </c>
      <c r="F412" s="15">
        <f>IFERROR(-1*(原始数据_周度!H412-AVERAGE(原始数据_周度!H257:H412))/STDEV(原始数据_周度!H257:H412),"")</f>
        <v/>
      </c>
      <c r="G412" s="15">
        <f>IFERROR((原始数据_周度!I412-AVERAGE(原始数据_周度!I257:I412))/STDEV(原始数据_周度!I257:I412),"")</f>
        <v/>
      </c>
      <c r="H412" s="166">
        <f>IFERROR((原始数据_周度!J412-AVERAGE($J$2:J412))/STDEV($J$2:J412),"")</f>
        <v/>
      </c>
    </row>
    <row r="413">
      <c r="A413" s="14">
        <f>原始数据_周度!A413</f>
        <v/>
      </c>
      <c r="B413" s="15">
        <f>IFERROR((原始数据_周度!C413-AVERAGE(原始数据_周度!C258:C413))/STDEV(原始数据_周度!C258:C413),"")</f>
        <v/>
      </c>
      <c r="C413" s="15">
        <f>IFERROR((原始数据_周度!F413-AVERAGE(原始数据_周度!F258:'原始数据_周度'!F413))/STDEV(原始数据_周度!F258:'原始数据_周度'!F413),"")</f>
        <v/>
      </c>
      <c r="D413" s="15">
        <f>IFERROR(-1*(原始数据_周度!E413-AVERAGE(原始数据_周度!E258:E413))/STDEV(原始数据_周度!E258:E413),"")</f>
        <v/>
      </c>
      <c r="E413" s="15">
        <f>IFERROR(-1*(原始数据_周度!G413-AVERAGE(原始数据_周度!G258:G413))/STDEV(原始数据_周度!G258:G413),"")</f>
        <v/>
      </c>
      <c r="F413" s="15">
        <f>IFERROR(-1*(原始数据_周度!H413-AVERAGE(原始数据_周度!H258:H413))/STDEV(原始数据_周度!H258:H413),"")</f>
        <v/>
      </c>
      <c r="G413" s="15">
        <f>IFERROR((原始数据_周度!I413-AVERAGE(原始数据_周度!I258:I413))/STDEV(原始数据_周度!I258:I413),"")</f>
        <v/>
      </c>
      <c r="H413" s="166">
        <f>IFERROR((原始数据_周度!J413-AVERAGE($J$2:J413))/STDEV($J$2:J413),"")</f>
        <v/>
      </c>
    </row>
    <row r="414">
      <c r="A414" s="14">
        <f>原始数据_周度!A414</f>
        <v/>
      </c>
      <c r="B414" s="15">
        <f>IFERROR((原始数据_周度!C414-AVERAGE(原始数据_周度!C259:C414))/STDEV(原始数据_周度!C259:C414),"")</f>
        <v/>
      </c>
      <c r="C414" s="15">
        <f>IFERROR((原始数据_周度!F414-AVERAGE(原始数据_周度!F259:'原始数据_周度'!F414))/STDEV(原始数据_周度!F259:'原始数据_周度'!F414),"")</f>
        <v/>
      </c>
      <c r="D414" s="15">
        <f>IFERROR(-1*(原始数据_周度!E414-AVERAGE(原始数据_周度!E259:E414))/STDEV(原始数据_周度!E259:E414),"")</f>
        <v/>
      </c>
      <c r="E414" s="15">
        <f>IFERROR(-1*(原始数据_周度!G414-AVERAGE(原始数据_周度!G259:G414))/STDEV(原始数据_周度!G259:G414),"")</f>
        <v/>
      </c>
      <c r="F414" s="15">
        <f>IFERROR(-1*(原始数据_周度!H414-AVERAGE(原始数据_周度!H259:H414))/STDEV(原始数据_周度!H259:H414),"")</f>
        <v/>
      </c>
      <c r="G414" s="15">
        <f>IFERROR((原始数据_周度!I414-AVERAGE(原始数据_周度!I259:I414))/STDEV(原始数据_周度!I259:I414),"")</f>
        <v/>
      </c>
      <c r="H414" s="166">
        <f>IFERROR((原始数据_周度!J414-AVERAGE($J$2:J414))/STDEV($J$2:J414),"")</f>
        <v/>
      </c>
    </row>
    <row r="415">
      <c r="A415" s="14">
        <f>原始数据_周度!A415</f>
        <v/>
      </c>
      <c r="B415" s="15">
        <f>IFERROR((原始数据_周度!C415-AVERAGE(原始数据_周度!C260:C415))/STDEV(原始数据_周度!C260:C415),"")</f>
        <v/>
      </c>
      <c r="C415" s="15">
        <f>IFERROR((原始数据_周度!F415-AVERAGE(原始数据_周度!F260:'原始数据_周度'!F415))/STDEV(原始数据_周度!F260:'原始数据_周度'!F415),"")</f>
        <v/>
      </c>
      <c r="D415" s="15">
        <f>IFERROR(-1*(原始数据_周度!E415-AVERAGE(原始数据_周度!E260:E415))/STDEV(原始数据_周度!E260:E415),"")</f>
        <v/>
      </c>
      <c r="E415" s="15">
        <f>IFERROR(-1*(原始数据_周度!G415-AVERAGE(原始数据_周度!G260:G415))/STDEV(原始数据_周度!G260:G415),"")</f>
        <v/>
      </c>
      <c r="F415" s="15">
        <f>IFERROR(-1*(原始数据_周度!H415-AVERAGE(原始数据_周度!H260:H415))/STDEV(原始数据_周度!H260:H415),"")</f>
        <v/>
      </c>
      <c r="G415" s="15">
        <f>IFERROR((原始数据_周度!I415-AVERAGE(原始数据_周度!I260:I415))/STDEV(原始数据_周度!I260:I415),"")</f>
        <v/>
      </c>
      <c r="H415" s="166">
        <f>IFERROR((原始数据_周度!J415-AVERAGE($J$2:J415))/STDEV($J$2:J415),"")</f>
        <v/>
      </c>
    </row>
    <row r="416">
      <c r="A416" s="14">
        <f>原始数据_周度!A416</f>
        <v/>
      </c>
      <c r="B416" s="15">
        <f>IFERROR((原始数据_周度!C416-AVERAGE(原始数据_周度!C261:C416))/STDEV(原始数据_周度!C261:C416),"")</f>
        <v/>
      </c>
      <c r="C416" s="15">
        <f>IFERROR((原始数据_周度!F416-AVERAGE(原始数据_周度!F261:'原始数据_周度'!F416))/STDEV(原始数据_周度!F261:'原始数据_周度'!F416),"")</f>
        <v/>
      </c>
      <c r="D416" s="15">
        <f>IFERROR(-1*(原始数据_周度!E416-AVERAGE(原始数据_周度!E261:E416))/STDEV(原始数据_周度!E261:E416),"")</f>
        <v/>
      </c>
      <c r="E416" s="15">
        <f>IFERROR(-1*(原始数据_周度!G416-AVERAGE(原始数据_周度!G261:G416))/STDEV(原始数据_周度!G261:G416),"")</f>
        <v/>
      </c>
      <c r="F416" s="15">
        <f>IFERROR(-1*(原始数据_周度!H416-AVERAGE(原始数据_周度!H261:H416))/STDEV(原始数据_周度!H261:H416),"")</f>
        <v/>
      </c>
      <c r="G416" s="15">
        <f>IFERROR((原始数据_周度!I416-AVERAGE(原始数据_周度!I261:I416))/STDEV(原始数据_周度!I261:I416),"")</f>
        <v/>
      </c>
      <c r="H416" s="166">
        <f>IFERROR((原始数据_周度!J416-AVERAGE($J$2:J416))/STDEV($J$2:J416),"")</f>
        <v/>
      </c>
    </row>
    <row r="417">
      <c r="A417" s="14">
        <f>原始数据_周度!A417</f>
        <v/>
      </c>
      <c r="B417" s="15">
        <f>IFERROR((原始数据_周度!C417-AVERAGE(原始数据_周度!C262:C417))/STDEV(原始数据_周度!C262:C417),"")</f>
        <v/>
      </c>
      <c r="C417" s="15">
        <f>IFERROR((原始数据_周度!F417-AVERAGE(原始数据_周度!F262:'原始数据_周度'!F417))/STDEV(原始数据_周度!F262:'原始数据_周度'!F417),"")</f>
        <v/>
      </c>
      <c r="D417" s="15">
        <f>IFERROR(-1*(原始数据_周度!E417-AVERAGE(原始数据_周度!E262:E417))/STDEV(原始数据_周度!E262:E417),"")</f>
        <v/>
      </c>
      <c r="E417" s="15">
        <f>IFERROR(-1*(原始数据_周度!G417-AVERAGE(原始数据_周度!G262:G417))/STDEV(原始数据_周度!G262:G417),"")</f>
        <v/>
      </c>
      <c r="F417" s="15">
        <f>IFERROR(-1*(原始数据_周度!H417-AVERAGE(原始数据_周度!H262:H417))/STDEV(原始数据_周度!H262:H417),"")</f>
        <v/>
      </c>
      <c r="G417" s="15">
        <f>IFERROR((原始数据_周度!I417-AVERAGE(原始数据_周度!I262:I417))/STDEV(原始数据_周度!I262:I417),"")</f>
        <v/>
      </c>
      <c r="H417" s="166">
        <f>IFERROR((原始数据_周度!J417-AVERAGE($J$2:J417))/STDEV($J$2:J417),"")</f>
        <v/>
      </c>
    </row>
    <row r="418">
      <c r="A418" s="14">
        <f>原始数据_周度!A418</f>
        <v/>
      </c>
      <c r="B418" s="15">
        <f>IFERROR((原始数据_周度!C418-AVERAGE(原始数据_周度!C263:C418))/STDEV(原始数据_周度!C263:C418),"")</f>
        <v/>
      </c>
      <c r="C418" s="15">
        <f>IFERROR((原始数据_周度!F418-AVERAGE(原始数据_周度!F263:'原始数据_周度'!F418))/STDEV(原始数据_周度!F263:'原始数据_周度'!F418),"")</f>
        <v/>
      </c>
      <c r="D418" s="15">
        <f>IFERROR(-1*(原始数据_周度!E418-AVERAGE(原始数据_周度!E263:E418))/STDEV(原始数据_周度!E263:E418),"")</f>
        <v/>
      </c>
      <c r="E418" s="15">
        <f>IFERROR(-1*(原始数据_周度!G418-AVERAGE(原始数据_周度!G263:G418))/STDEV(原始数据_周度!G263:G418),"")</f>
        <v/>
      </c>
      <c r="F418" s="15">
        <f>IFERROR(-1*(原始数据_周度!H418-AVERAGE(原始数据_周度!H263:H418))/STDEV(原始数据_周度!H263:H418),"")</f>
        <v/>
      </c>
      <c r="G418" s="15">
        <f>IFERROR((原始数据_周度!I418-AVERAGE(原始数据_周度!I263:I418))/STDEV(原始数据_周度!I263:I418),"")</f>
        <v/>
      </c>
      <c r="H418" s="166">
        <f>IFERROR((原始数据_周度!J418-AVERAGE($J$2:J418))/STDEV($J$2:J418),"")</f>
        <v/>
      </c>
    </row>
    <row r="419">
      <c r="A419" s="14">
        <f>原始数据_周度!A419</f>
        <v/>
      </c>
      <c r="B419" s="15">
        <f>IFERROR((原始数据_周度!C419-AVERAGE(原始数据_周度!C264:C419))/STDEV(原始数据_周度!C264:C419),"")</f>
        <v/>
      </c>
      <c r="C419" s="15">
        <f>IFERROR((原始数据_周度!F419-AVERAGE(原始数据_周度!F264:'原始数据_周度'!F419))/STDEV(原始数据_周度!F264:'原始数据_周度'!F419),"")</f>
        <v/>
      </c>
      <c r="D419" s="15">
        <f>IFERROR(-1*(原始数据_周度!E419-AVERAGE(原始数据_周度!E264:E419))/STDEV(原始数据_周度!E264:E419),"")</f>
        <v/>
      </c>
      <c r="E419" s="15">
        <f>IFERROR(-1*(原始数据_周度!G419-AVERAGE(原始数据_周度!G264:G419))/STDEV(原始数据_周度!G264:G419),"")</f>
        <v/>
      </c>
      <c r="F419" s="15">
        <f>IFERROR(-1*(原始数据_周度!H419-AVERAGE(原始数据_周度!H264:H419))/STDEV(原始数据_周度!H264:H419),"")</f>
        <v/>
      </c>
      <c r="G419" s="15">
        <f>IFERROR((原始数据_周度!I419-AVERAGE(原始数据_周度!I264:I419))/STDEV(原始数据_周度!I264:I419),"")</f>
        <v/>
      </c>
      <c r="H419" s="166">
        <f>IFERROR((原始数据_周度!J419-AVERAGE($J$2:J419))/STDEV($J$2:J419),"")</f>
        <v/>
      </c>
    </row>
    <row r="420">
      <c r="A420" s="14">
        <f>原始数据_周度!A420</f>
        <v/>
      </c>
      <c r="B420" s="15">
        <f>IFERROR((原始数据_周度!C420-AVERAGE(原始数据_周度!C265:C420))/STDEV(原始数据_周度!C265:C420),"")</f>
        <v/>
      </c>
      <c r="C420" s="15">
        <f>IFERROR((原始数据_周度!F420-AVERAGE(原始数据_周度!F265:F420))/STDEV(原始数据_周度!F265:F420),"")</f>
        <v/>
      </c>
      <c r="D420" s="15">
        <f>IFERROR(-1*(原始数据_周度!E420-AVERAGE(原始数据_周度!E265:E420))/STDEV(原始数据_周度!E265:E420),"")</f>
        <v/>
      </c>
      <c r="E420" s="15">
        <f>IFERROR(-1*(原始数据_周度!G420-AVERAGE(原始数据_周度!G265:G420))/STDEV(原始数据_周度!G265:G420),"")</f>
        <v/>
      </c>
      <c r="F420" s="15">
        <f>IFERROR(-1*(原始数据_周度!H420-AVERAGE(原始数据_周度!H265:H420))/STDEV(原始数据_周度!H265:H420),"")</f>
        <v/>
      </c>
      <c r="G420" s="15">
        <f>IFERROR((原始数据_周度!I420-AVERAGE(原始数据_周度!I265:I420))/STDEV(原始数据_周度!I265:I420),"")</f>
        <v/>
      </c>
      <c r="H420" s="166">
        <f>IFERROR((原始数据_周度!J420-AVERAGE($J$2:J420))/STDEV($J$2:J420),"")</f>
        <v/>
      </c>
    </row>
    <row r="421">
      <c r="A421" s="14">
        <f>原始数据_周度!A421</f>
        <v/>
      </c>
      <c r="B421" s="15">
        <f>IFERROR((原始数据_周度!C421-AVERAGE(原始数据_周度!C266:C421))/STDEV(原始数据_周度!C266:C421),"")</f>
        <v/>
      </c>
      <c r="C421" s="15">
        <f>IFERROR((原始数据_周度!F421-AVERAGE(原始数据_周度!F266:F421))/STDEV(原始数据_周度!F266:F421),"")</f>
        <v/>
      </c>
      <c r="D421" s="15">
        <f>IFERROR(-1*(原始数据_周度!E421-AVERAGE(原始数据_周度!E266:E421))/STDEV(原始数据_周度!E266:E421),"")</f>
        <v/>
      </c>
      <c r="E421" s="15">
        <f>IFERROR(-1*(原始数据_周度!G421-AVERAGE(原始数据_周度!G266:G421))/STDEV(原始数据_周度!G266:G421),"")</f>
        <v/>
      </c>
      <c r="F421" s="15">
        <f>IFERROR(-1*(原始数据_周度!H421-AVERAGE(原始数据_周度!H266:H421))/STDEV(原始数据_周度!H266:H421),"")</f>
        <v/>
      </c>
      <c r="G421" s="15">
        <f>IFERROR((原始数据_周度!I421-AVERAGE(原始数据_周度!I266:I421))/STDEV(原始数据_周度!I266:I421),"")</f>
        <v/>
      </c>
      <c r="H421" s="166">
        <f>IFERROR((原始数据_周度!J421-AVERAGE($J$2:J421))/STDEV($J$2:J421),"")</f>
        <v/>
      </c>
    </row>
    <row r="422">
      <c r="A422" s="14">
        <f>原始数据_周度!A422</f>
        <v/>
      </c>
      <c r="B422" s="15">
        <f>IFERROR((原始数据_周度!C422-AVERAGE(原始数据_周度!C267:C422))/STDEV(原始数据_周度!C267:C422),"")</f>
        <v/>
      </c>
      <c r="C422" s="15">
        <f>IFERROR((原始数据_周度!F422-AVERAGE(原始数据_周度!F267:F422))/STDEV(原始数据_周度!F267:F422),"")</f>
        <v/>
      </c>
      <c r="D422" s="15">
        <f>IFERROR(-1*(原始数据_周度!E422-AVERAGE(原始数据_周度!E267:E422))/STDEV(原始数据_周度!E267:E422),"")</f>
        <v/>
      </c>
      <c r="E422" s="15">
        <f>IFERROR(-1*(原始数据_周度!G422-AVERAGE(原始数据_周度!G267:G422))/STDEV(原始数据_周度!G267:G422),"")</f>
        <v/>
      </c>
      <c r="F422" s="15">
        <f>IFERROR(-1*(原始数据_周度!H422-AVERAGE(原始数据_周度!H267:H422))/STDEV(原始数据_周度!H267:H422),"")</f>
        <v/>
      </c>
      <c r="G422" s="15">
        <f>IFERROR((原始数据_周度!I422-AVERAGE(原始数据_周度!I267:I422))/STDEV(原始数据_周度!I267:I422),"")</f>
        <v/>
      </c>
      <c r="H422" s="166">
        <f>IFERROR((原始数据_周度!J422-AVERAGE($J$2:J422))/STDEV($J$2:J422),"")</f>
        <v/>
      </c>
    </row>
    <row r="423">
      <c r="A423" s="14">
        <f>原始数据_周度!A423</f>
        <v/>
      </c>
      <c r="B423" s="15">
        <f>IFERROR((原始数据_周度!C423-AVERAGE(原始数据_周度!C268:C423))/STDEV(原始数据_周度!C268:C423),"")</f>
        <v/>
      </c>
      <c r="C423" s="15">
        <f>IFERROR((原始数据_周度!F423-AVERAGE(原始数据_周度!F268:F423))/STDEV(原始数据_周度!F268:F423),"")</f>
        <v/>
      </c>
      <c r="D423" s="15">
        <f>IFERROR(-1*(原始数据_周度!E423-AVERAGE(原始数据_周度!E268:E423))/STDEV(原始数据_周度!E268:E423),"")</f>
        <v/>
      </c>
      <c r="E423" s="15">
        <f>IFERROR(-1*(原始数据_周度!G423-AVERAGE(原始数据_周度!G268:G423))/STDEV(原始数据_周度!G268:G423),"")</f>
        <v/>
      </c>
      <c r="F423" s="15">
        <f>IFERROR(-1*(原始数据_周度!H423-AVERAGE(原始数据_周度!H268:H423))/STDEV(原始数据_周度!H268:H423),"")</f>
        <v/>
      </c>
      <c r="G423" s="15">
        <f>IFERROR((原始数据_周度!I423-AVERAGE(原始数据_周度!I268:I423))/STDEV(原始数据_周度!I268:I423),"")</f>
        <v/>
      </c>
      <c r="H423" s="166">
        <f>IFERROR((原始数据_周度!J423-AVERAGE($J$2:J423))/STDEV($J$2:J423),"")</f>
        <v/>
      </c>
    </row>
    <row r="424">
      <c r="A424" s="14">
        <f>原始数据_周度!A424</f>
        <v/>
      </c>
      <c r="B424" s="15">
        <f>IFERROR((原始数据_周度!C424-AVERAGE(原始数据_周度!C269:C424))/STDEV(原始数据_周度!C269:C424),"")</f>
        <v/>
      </c>
      <c r="C424" s="15">
        <f>IFERROR((原始数据_周度!F424-AVERAGE(原始数据_周度!F269:F424))/STDEV(原始数据_周度!F269:F424),"")</f>
        <v/>
      </c>
      <c r="D424" s="15">
        <f>IFERROR(-1*(原始数据_周度!E424-AVERAGE(原始数据_周度!E269:E424))/STDEV(原始数据_周度!E269:E424),"")</f>
        <v/>
      </c>
      <c r="E424" s="15">
        <f>IFERROR(-1*(原始数据_周度!G424-AVERAGE(原始数据_周度!G269:G424))/STDEV(原始数据_周度!G269:G424),"")</f>
        <v/>
      </c>
      <c r="F424" s="15">
        <f>IFERROR(-1*(原始数据_周度!H424-AVERAGE(原始数据_周度!H269:H424))/STDEV(原始数据_周度!H269:H424),"")</f>
        <v/>
      </c>
      <c r="G424" s="15">
        <f>IFERROR((原始数据_周度!I424-AVERAGE(原始数据_周度!I269:I424))/STDEV(原始数据_周度!I269:I424),"")</f>
        <v/>
      </c>
      <c r="H424" s="166">
        <f>IFERROR((原始数据_周度!J424-AVERAGE($J$2:J424))/STDEV($J$2:J424),"")</f>
        <v/>
      </c>
    </row>
    <row r="425">
      <c r="A425" s="14">
        <f>原始数据_周度!A425</f>
        <v/>
      </c>
      <c r="B425" s="15">
        <f>IFERROR((原始数据_周度!C425-AVERAGE(原始数据_周度!C270:C425))/STDEV(原始数据_周度!C270:C425),"")</f>
        <v/>
      </c>
      <c r="C425" s="15">
        <f>IFERROR((原始数据_周度!F425-AVERAGE(原始数据_周度!F270:F425))/STDEV(原始数据_周度!F270:F425),"")</f>
        <v/>
      </c>
      <c r="D425" s="15">
        <f>IFERROR(-1*(原始数据_周度!E425-AVERAGE(原始数据_周度!E270:E425))/STDEV(原始数据_周度!E270:E425),"")</f>
        <v/>
      </c>
      <c r="E425" s="15">
        <f>IFERROR(-1*(原始数据_周度!G425-AVERAGE(原始数据_周度!G270:G425))/STDEV(原始数据_周度!G270:G425),"")</f>
        <v/>
      </c>
      <c r="F425" s="15">
        <f>IFERROR(-1*(原始数据_周度!H425-AVERAGE(原始数据_周度!H270:H425))/STDEV(原始数据_周度!H270:H425),"")</f>
        <v/>
      </c>
      <c r="G425" s="15">
        <f>IFERROR((原始数据_周度!I425-AVERAGE(原始数据_周度!I270:I425))/STDEV(原始数据_周度!I270:I425),"")</f>
        <v/>
      </c>
      <c r="H425" s="166">
        <f>IFERROR((原始数据_周度!J425-AVERAGE($J$2:J425))/STDEV($J$2:J425),"")</f>
        <v/>
      </c>
    </row>
    <row r="426">
      <c r="A426" s="14">
        <f>原始数据_周度!A426</f>
        <v/>
      </c>
      <c r="B426" s="15">
        <f>IFERROR((原始数据_周度!C426-AVERAGE(原始数据_周度!C271:C426))/STDEV(原始数据_周度!C271:C426),"")</f>
        <v/>
      </c>
      <c r="C426" s="15">
        <f>IFERROR((原始数据_周度!F426-AVERAGE(原始数据_周度!F271:F426))/STDEV(原始数据_周度!F271:F426),"")</f>
        <v/>
      </c>
      <c r="D426" s="15">
        <f>IFERROR(-1*(原始数据_周度!E426-AVERAGE(原始数据_周度!E271:E426))/STDEV(原始数据_周度!E271:E426),"")</f>
        <v/>
      </c>
      <c r="E426" s="15">
        <f>IFERROR(-1*(原始数据_周度!G426-AVERAGE(原始数据_周度!G271:G426))/STDEV(原始数据_周度!G271:G426),"")</f>
        <v/>
      </c>
      <c r="F426" s="15">
        <f>IFERROR(-1*(原始数据_周度!H426-AVERAGE(原始数据_周度!H271:H426))/STDEV(原始数据_周度!H271:H426),"")</f>
        <v/>
      </c>
      <c r="G426" s="15">
        <f>IFERROR((原始数据_周度!I426-AVERAGE(原始数据_周度!I271:I426))/STDEV(原始数据_周度!I271:I426),"")</f>
        <v/>
      </c>
      <c r="H426" s="166">
        <f>IFERROR((原始数据_周度!J426-AVERAGE($J$2:J426))/STDEV($J$2:J426),"")</f>
        <v/>
      </c>
    </row>
    <row r="427">
      <c r="A427" s="14">
        <f>原始数据_周度!A427</f>
        <v/>
      </c>
      <c r="B427" s="15">
        <f>IFERROR((原始数据_周度!C427-AVERAGE(原始数据_周度!C272:C427))/STDEV(原始数据_周度!C272:C427),"")</f>
        <v/>
      </c>
      <c r="C427" s="15">
        <f>IFERROR((原始数据_周度!F427-AVERAGE(原始数据_周度!F272:F427))/STDEV(原始数据_周度!F272:F427),"")</f>
        <v/>
      </c>
      <c r="D427" s="15">
        <f>IFERROR(-1*(原始数据_周度!E427-AVERAGE(原始数据_周度!E272:E427))/STDEV(原始数据_周度!E272:E427),"")</f>
        <v/>
      </c>
      <c r="E427" s="15">
        <f>IFERROR(-1*(原始数据_周度!G427-AVERAGE(原始数据_周度!G272:G427))/STDEV(原始数据_周度!G272:G427),"")</f>
        <v/>
      </c>
      <c r="F427" s="15">
        <f>IFERROR(-1*(原始数据_周度!H427-AVERAGE(原始数据_周度!H272:H427))/STDEV(原始数据_周度!H272:H427),"")</f>
        <v/>
      </c>
      <c r="G427" s="15">
        <f>IFERROR((原始数据_周度!I427-AVERAGE(原始数据_周度!I272:I427))/STDEV(原始数据_周度!I272:I427),"")</f>
        <v/>
      </c>
      <c r="H427" s="166">
        <f>IFERROR((原始数据_周度!J427-AVERAGE($J$2:J427))/STDEV($J$2:J427),"")</f>
        <v/>
      </c>
    </row>
    <row r="428">
      <c r="A428" s="14">
        <f>原始数据_周度!A428</f>
        <v/>
      </c>
      <c r="B428" s="15">
        <f>IFERROR((原始数据_周度!C428-AVERAGE(原始数据_周度!C273:C428))/STDEV(原始数据_周度!C273:C428),"")</f>
        <v/>
      </c>
      <c r="C428" s="15">
        <f>IFERROR((原始数据_周度!F428-AVERAGE(原始数据_周度!F273:F428))/STDEV(原始数据_周度!F273:F428),"")</f>
        <v/>
      </c>
      <c r="D428" s="15">
        <f>IFERROR(-1*(原始数据_周度!E428-AVERAGE(原始数据_周度!E273:E428))/STDEV(原始数据_周度!E273:E428),"")</f>
        <v/>
      </c>
      <c r="E428" s="15">
        <f>IFERROR(-1*(原始数据_周度!G428-AVERAGE(原始数据_周度!G273:G428))/STDEV(原始数据_周度!G273:G428),"")</f>
        <v/>
      </c>
      <c r="F428" s="15">
        <f>IFERROR(-1*(原始数据_周度!H428-AVERAGE(原始数据_周度!H273:H428))/STDEV(原始数据_周度!H273:H428),"")</f>
        <v/>
      </c>
      <c r="G428" s="15">
        <f>IFERROR((原始数据_周度!I428-AVERAGE(原始数据_周度!I273:I428))/STDEV(原始数据_周度!I273:I428),"")</f>
        <v/>
      </c>
      <c r="H428" s="166">
        <f>IFERROR((原始数据_周度!J428-AVERAGE($J$2:J428))/STDEV($J$2:J428),"")</f>
        <v/>
      </c>
    </row>
    <row r="429">
      <c r="A429" s="14">
        <f>原始数据_周度!A429</f>
        <v/>
      </c>
      <c r="B429" s="15">
        <f>IFERROR((原始数据_周度!C429-AVERAGE(原始数据_周度!C274:C429))/STDEV(原始数据_周度!C274:C429),"")</f>
        <v/>
      </c>
      <c r="C429" s="15">
        <f>IFERROR((原始数据_周度!F429-AVERAGE(原始数据_周度!F274:F429))/STDEV(原始数据_周度!F274:F429),"")</f>
        <v/>
      </c>
      <c r="D429" s="15">
        <f>IFERROR(-1*(原始数据_周度!E429-AVERAGE(原始数据_周度!E274:E429))/STDEV(原始数据_周度!E274:E429),"")</f>
        <v/>
      </c>
      <c r="E429" s="15">
        <f>IFERROR(-1*(原始数据_周度!G429-AVERAGE(原始数据_周度!G274:G429))/STDEV(原始数据_周度!G274:G429),"")</f>
        <v/>
      </c>
      <c r="F429" s="15">
        <f>IFERROR(-1*(原始数据_周度!H429-AVERAGE(原始数据_周度!H274:H429))/STDEV(原始数据_周度!H274:H429),"")</f>
        <v/>
      </c>
      <c r="G429" s="15">
        <f>IFERROR((原始数据_周度!I429-AVERAGE(原始数据_周度!I274:I429))/STDEV(原始数据_周度!I274:I429),"")</f>
        <v/>
      </c>
      <c r="H429" s="166">
        <f>IFERROR((原始数据_周度!J429-AVERAGE($J$2:J429))/STDEV($J$2:J429),"")</f>
        <v/>
      </c>
    </row>
    <row r="430">
      <c r="A430" s="14">
        <f>原始数据_周度!A430</f>
        <v/>
      </c>
      <c r="B430" s="15">
        <f>IFERROR((原始数据_周度!C430-AVERAGE(原始数据_周度!C275:C430))/STDEV(原始数据_周度!C275:C430),"")</f>
        <v/>
      </c>
      <c r="C430" s="15">
        <f>IFERROR((原始数据_周度!F430-AVERAGE(原始数据_周度!F275:F430))/STDEV(原始数据_周度!F275:F430),"")</f>
        <v/>
      </c>
      <c r="D430" s="15">
        <f>IFERROR(-1*(原始数据_周度!E430-AVERAGE(原始数据_周度!E275:E430))/STDEV(原始数据_周度!E275:E430),"")</f>
        <v/>
      </c>
      <c r="E430" s="15">
        <f>IFERROR(-1*(原始数据_周度!G430-AVERAGE(原始数据_周度!G275:G430))/STDEV(原始数据_周度!G275:G430),"")</f>
        <v/>
      </c>
      <c r="F430" s="15">
        <f>IFERROR(-1*(原始数据_周度!H430-AVERAGE(原始数据_周度!H275:H430))/STDEV(原始数据_周度!H275:H430),"")</f>
        <v/>
      </c>
      <c r="G430" s="15">
        <f>IFERROR((原始数据_周度!I430-AVERAGE(原始数据_周度!I275:I430))/STDEV(原始数据_周度!I275:I430),"")</f>
        <v/>
      </c>
      <c r="H430" s="166">
        <f>IFERROR((原始数据_周度!J430-AVERAGE($J$2:J430))/STDEV($J$2:J430),"")</f>
        <v/>
      </c>
    </row>
    <row r="431">
      <c r="A431" s="14">
        <f>原始数据_周度!A431</f>
        <v/>
      </c>
      <c r="B431" s="15">
        <f>IFERROR((原始数据_周度!C431-AVERAGE(原始数据_周度!C276:C431))/STDEV(原始数据_周度!C276:C431),"")</f>
        <v/>
      </c>
      <c r="C431" s="15">
        <f>IFERROR((原始数据_周度!F431-AVERAGE(原始数据_周度!F276:F431))/STDEV(原始数据_周度!F276:F431),"")</f>
        <v/>
      </c>
      <c r="D431" s="15">
        <f>IFERROR(-1*(原始数据_周度!E431-AVERAGE(原始数据_周度!E276:E431))/STDEV(原始数据_周度!E276:E431),"")</f>
        <v/>
      </c>
      <c r="E431" s="15">
        <f>IFERROR(-1*(原始数据_周度!G431-AVERAGE(原始数据_周度!G276:G431))/STDEV(原始数据_周度!G276:G431),"")</f>
        <v/>
      </c>
      <c r="F431" s="15">
        <f>IFERROR(-1*(原始数据_周度!H431-AVERAGE(原始数据_周度!H276:H431))/STDEV(原始数据_周度!H276:H431),"")</f>
        <v/>
      </c>
      <c r="G431" s="15">
        <f>IFERROR((原始数据_周度!I431-AVERAGE(原始数据_周度!I276:I431))/STDEV(原始数据_周度!I276:I431),"")</f>
        <v/>
      </c>
      <c r="H431" s="166">
        <f>IFERROR((原始数据_周度!J431-AVERAGE($J$2:J431))/STDEV($J$2:J431),"")</f>
        <v/>
      </c>
    </row>
    <row r="432">
      <c r="A432" s="14">
        <f>原始数据_周度!A432</f>
        <v/>
      </c>
      <c r="B432" s="15">
        <f>IFERROR((原始数据_周度!C432-AVERAGE(原始数据_周度!C277:C432))/STDEV(原始数据_周度!C277:C432),"")</f>
        <v/>
      </c>
      <c r="C432" s="15">
        <f>IFERROR((原始数据_周度!F432-AVERAGE(原始数据_周度!F277:F432))/STDEV(原始数据_周度!F277:F432),"")</f>
        <v/>
      </c>
      <c r="D432" s="15">
        <f>IFERROR(-1*(原始数据_周度!E432-AVERAGE(原始数据_周度!E277:E432))/STDEV(原始数据_周度!E277:E432),"")</f>
        <v/>
      </c>
      <c r="E432" s="15">
        <f>IFERROR(-1*(原始数据_周度!G432-AVERAGE(原始数据_周度!G277:G432))/STDEV(原始数据_周度!G277:G432),"")</f>
        <v/>
      </c>
      <c r="F432" s="15">
        <f>IFERROR(-1*(原始数据_周度!H432-AVERAGE(原始数据_周度!H277:H432))/STDEV(原始数据_周度!H277:H432),"")</f>
        <v/>
      </c>
      <c r="G432" s="15">
        <f>IFERROR((原始数据_周度!I432-AVERAGE(原始数据_周度!I277:I432))/STDEV(原始数据_周度!I277:I432),"")</f>
        <v/>
      </c>
      <c r="H432" s="166">
        <f>IFERROR((原始数据_周度!J432-AVERAGE($J$2:J432))/STDEV($J$2:J432),"")</f>
        <v/>
      </c>
    </row>
    <row r="433">
      <c r="A433" s="14">
        <f>原始数据_周度!A433</f>
        <v/>
      </c>
      <c r="B433" s="15">
        <f>IFERROR((原始数据_周度!C433-AVERAGE(原始数据_周度!C278:C433))/STDEV(原始数据_周度!C278:C433),"")</f>
        <v/>
      </c>
      <c r="C433" s="15">
        <f>IFERROR((原始数据_周度!F433-AVERAGE(原始数据_周度!F278:F433))/STDEV(原始数据_周度!F278:F433),"")</f>
        <v/>
      </c>
      <c r="D433" s="15">
        <f>IFERROR(-1*(原始数据_周度!E433-AVERAGE(原始数据_周度!E278:E433))/STDEV(原始数据_周度!E278:E433),"")</f>
        <v/>
      </c>
      <c r="E433" s="15">
        <f>IFERROR(-1*(原始数据_周度!G433-AVERAGE(原始数据_周度!G278:G433))/STDEV(原始数据_周度!G278:G433),"")</f>
        <v/>
      </c>
      <c r="F433" s="15">
        <f>IFERROR(-1*(原始数据_周度!H433-AVERAGE(原始数据_周度!H278:H433))/STDEV(原始数据_周度!H278:H433),"")</f>
        <v/>
      </c>
      <c r="G433" s="15">
        <f>IFERROR((原始数据_周度!I433-AVERAGE(原始数据_周度!I278:I433))/STDEV(原始数据_周度!I278:I433),"")</f>
        <v/>
      </c>
      <c r="H433" s="166">
        <f>IFERROR((原始数据_周度!J433-AVERAGE($J$2:J433))/STDEV($J$2:J433),"")</f>
        <v/>
      </c>
    </row>
    <row r="434">
      <c r="A434" s="14">
        <f>原始数据_周度!A434</f>
        <v/>
      </c>
      <c r="B434" s="15">
        <f>IFERROR((原始数据_周度!C434-AVERAGE(原始数据_周度!C279:C434))/STDEV(原始数据_周度!C279:C434),"")</f>
        <v/>
      </c>
      <c r="C434" s="15">
        <f>IFERROR((原始数据_周度!F434-AVERAGE(原始数据_周度!F279:F434))/STDEV(原始数据_周度!F279:F434),"")</f>
        <v/>
      </c>
      <c r="D434" s="15">
        <f>IFERROR(-1*(原始数据_周度!E434-AVERAGE(原始数据_周度!E279:E434))/STDEV(原始数据_周度!E279:E434),"")</f>
        <v/>
      </c>
      <c r="E434" s="15">
        <f>IFERROR(-1*(原始数据_周度!G434-AVERAGE(原始数据_周度!G279:G434))/STDEV(原始数据_周度!G279:G434),"")</f>
        <v/>
      </c>
      <c r="F434" s="15">
        <f>IFERROR(-1*(原始数据_周度!H434-AVERAGE(原始数据_周度!H279:H434))/STDEV(原始数据_周度!H279:H434),"")</f>
        <v/>
      </c>
      <c r="G434" s="15">
        <f>IFERROR((原始数据_周度!I434-AVERAGE(原始数据_周度!I279:I434))/STDEV(原始数据_周度!I279:I434),"")</f>
        <v/>
      </c>
      <c r="H434" s="166">
        <f>IFERROR((原始数据_周度!J434-AVERAGE($J$2:J434))/STDEV($J$2:J434),"")</f>
        <v/>
      </c>
    </row>
    <row r="435">
      <c r="A435" s="14">
        <f>原始数据_周度!A435</f>
        <v/>
      </c>
      <c r="B435" s="15">
        <f>IFERROR((原始数据_周度!C435-AVERAGE(原始数据_周度!C280:C435))/STDEV(原始数据_周度!C280:C435),"")</f>
        <v/>
      </c>
      <c r="C435" s="15">
        <f>IFERROR((原始数据_周度!F435-AVERAGE(原始数据_周度!F280:F435))/STDEV(原始数据_周度!F280:F435),"")</f>
        <v/>
      </c>
      <c r="D435" s="15">
        <f>IFERROR(-1*(原始数据_周度!E435-AVERAGE(原始数据_周度!E280:E435))/STDEV(原始数据_周度!E280:E435),"")</f>
        <v/>
      </c>
      <c r="E435" s="15">
        <f>IFERROR(-1*(原始数据_周度!G435-AVERAGE(原始数据_周度!G280:G435))/STDEV(原始数据_周度!G280:G435),"")</f>
        <v/>
      </c>
      <c r="F435" s="15">
        <f>IFERROR(-1*(原始数据_周度!H435-AVERAGE(原始数据_周度!H280:H435))/STDEV(原始数据_周度!H280:H435),"")</f>
        <v/>
      </c>
      <c r="G435" s="15">
        <f>IFERROR((原始数据_周度!I435-AVERAGE(原始数据_周度!I280:I435))/STDEV(原始数据_周度!I280:I435),"")</f>
        <v/>
      </c>
      <c r="H435" s="166">
        <f>IFERROR((原始数据_周度!J435-AVERAGE($J$2:J435))/STDEV($J$2:J435),"")</f>
        <v/>
      </c>
    </row>
    <row r="436">
      <c r="A436" s="14">
        <f>原始数据_周度!A436</f>
        <v/>
      </c>
      <c r="B436" s="15">
        <f>IFERROR((原始数据_周度!C436-AVERAGE(原始数据_周度!C281:C436))/STDEV(原始数据_周度!C281:C436),"")</f>
        <v/>
      </c>
      <c r="C436" s="15">
        <f>IFERROR((原始数据_周度!F436-AVERAGE(原始数据_周度!F281:F436))/STDEV(原始数据_周度!F281:F436),"")</f>
        <v/>
      </c>
      <c r="D436" s="15">
        <f>IFERROR(-1*(原始数据_周度!E436-AVERAGE(原始数据_周度!E281:E436))/STDEV(原始数据_周度!E281:E436),"")</f>
        <v/>
      </c>
      <c r="E436" s="15">
        <f>IFERROR(-1*(原始数据_周度!G436-AVERAGE(原始数据_周度!G281:G436))/STDEV(原始数据_周度!G281:G436),"")</f>
        <v/>
      </c>
      <c r="F436" s="15">
        <f>IFERROR(-1*(原始数据_周度!H436-AVERAGE(原始数据_周度!H281:H436))/STDEV(原始数据_周度!H281:H436),"")</f>
        <v/>
      </c>
      <c r="G436" s="15">
        <f>IFERROR((原始数据_周度!I436-AVERAGE(原始数据_周度!I281:I436))/STDEV(原始数据_周度!I281:I436),"")</f>
        <v/>
      </c>
      <c r="H436" s="166">
        <f>IFERROR((原始数据_周度!J436-AVERAGE($J$2:J436))/STDEV($J$2:J436),"")</f>
        <v/>
      </c>
    </row>
    <row r="437">
      <c r="A437" s="14">
        <f>原始数据_周度!A437</f>
        <v/>
      </c>
      <c r="B437" s="15">
        <f>IFERROR((原始数据_周度!C437-AVERAGE(原始数据_周度!C282:C437))/STDEV(原始数据_周度!C282:C437),"")</f>
        <v/>
      </c>
      <c r="C437" s="15">
        <f>IFERROR((原始数据_周度!F437-AVERAGE(原始数据_周度!F282:F437))/STDEV(原始数据_周度!F282:F437),"")</f>
        <v/>
      </c>
      <c r="D437" s="15">
        <f>IFERROR(-1*(原始数据_周度!E437-AVERAGE(原始数据_周度!E282:E437))/STDEV(原始数据_周度!E282:E437),"")</f>
        <v/>
      </c>
      <c r="E437" s="15">
        <f>IFERROR(-1*(原始数据_周度!G437-AVERAGE(原始数据_周度!G282:G437))/STDEV(原始数据_周度!G282:G437),"")</f>
        <v/>
      </c>
      <c r="F437" s="15">
        <f>IFERROR(-1*(原始数据_周度!H437-AVERAGE(原始数据_周度!H282:H437))/STDEV(原始数据_周度!H282:H437),"")</f>
        <v/>
      </c>
      <c r="G437" s="15">
        <f>IFERROR((原始数据_周度!I437-AVERAGE(原始数据_周度!I282:I437))/STDEV(原始数据_周度!I282:I437),"")</f>
        <v/>
      </c>
      <c r="H437" s="166">
        <f>IFERROR((原始数据_周度!J437-AVERAGE($J$2:J437))/STDEV($J$2:J437),"")</f>
        <v/>
      </c>
    </row>
    <row r="438">
      <c r="A438" s="14">
        <f>原始数据_周度!A438</f>
        <v/>
      </c>
      <c r="B438" s="15">
        <f>IFERROR((原始数据_周度!C438-AVERAGE(原始数据_周度!C283:C438))/STDEV(原始数据_周度!C283:C438),"")</f>
        <v/>
      </c>
      <c r="C438" s="15">
        <f>IFERROR((原始数据_周度!F438-AVERAGE(原始数据_周度!F283:F438))/STDEV(原始数据_周度!F283:F438),"")</f>
        <v/>
      </c>
      <c r="D438" s="15">
        <f>IFERROR(-1*(原始数据_周度!E438-AVERAGE(原始数据_周度!E283:E438))/STDEV(原始数据_周度!E283:E438),"")</f>
        <v/>
      </c>
      <c r="E438" s="15">
        <f>IFERROR(-1*(原始数据_周度!G438-AVERAGE(原始数据_周度!G283:G438))/STDEV(原始数据_周度!G283:G438),"")</f>
        <v/>
      </c>
      <c r="F438" s="15">
        <f>IFERROR(-1*(原始数据_周度!H438-AVERAGE(原始数据_周度!H283:H438))/STDEV(原始数据_周度!H283:H438),"")</f>
        <v/>
      </c>
      <c r="G438" s="15">
        <f>IFERROR((原始数据_周度!I438-AVERAGE(原始数据_周度!I283:I438))/STDEV(原始数据_周度!I283:I438),"")</f>
        <v/>
      </c>
      <c r="H438" s="166">
        <f>IFERROR((原始数据_周度!J438-AVERAGE($J$2:J438))/STDEV($J$2:J438),"")</f>
        <v/>
      </c>
    </row>
    <row r="439">
      <c r="A439" s="14">
        <f>原始数据_周度!A439</f>
        <v/>
      </c>
      <c r="B439" s="15">
        <f>IFERROR((原始数据_周度!C439-AVERAGE(原始数据_周度!C284:C439))/STDEV(原始数据_周度!C284:C439),"")</f>
        <v/>
      </c>
      <c r="C439" s="15">
        <f>IFERROR((原始数据_周度!F439-AVERAGE(原始数据_周度!F284:F439))/STDEV(原始数据_周度!F284:F439),"")</f>
        <v/>
      </c>
      <c r="D439" s="15">
        <f>IFERROR(-1*(原始数据_周度!E439-AVERAGE(原始数据_周度!E284:E439))/STDEV(原始数据_周度!E284:E439),"")</f>
        <v/>
      </c>
      <c r="E439" s="15">
        <f>IFERROR(-1*(原始数据_周度!G439-AVERAGE(原始数据_周度!G284:G439))/STDEV(原始数据_周度!G284:G439),"")</f>
        <v/>
      </c>
      <c r="F439" s="15">
        <f>IFERROR(-1*(原始数据_周度!H439-AVERAGE(原始数据_周度!H284:H439))/STDEV(原始数据_周度!H284:H439),"")</f>
        <v/>
      </c>
      <c r="G439" s="15">
        <f>IFERROR((原始数据_周度!I439-AVERAGE(原始数据_周度!I284:I439))/STDEV(原始数据_周度!I284:I439),"")</f>
        <v/>
      </c>
      <c r="H439" s="166">
        <f>IFERROR((原始数据_周度!J439-AVERAGE($J$2:J439))/STDEV($J$2:J439),"")</f>
        <v/>
      </c>
    </row>
    <row r="440">
      <c r="A440" s="14">
        <f>原始数据_周度!A440</f>
        <v/>
      </c>
      <c r="B440" s="15">
        <f>IFERROR((原始数据_周度!C440-AVERAGE(原始数据_周度!C285:C440))/STDEV(原始数据_周度!C285:C440),"")</f>
        <v/>
      </c>
      <c r="C440" s="15">
        <f>IFERROR((原始数据_周度!F440-AVERAGE(原始数据_周度!F285:F440))/STDEV(原始数据_周度!F285:F440),"")</f>
        <v/>
      </c>
      <c r="D440" s="15">
        <f>IFERROR(-1*(原始数据_周度!E440-AVERAGE(原始数据_周度!E285:E440))/STDEV(原始数据_周度!E285:E440),"")</f>
        <v/>
      </c>
      <c r="E440" s="15">
        <f>IFERROR(-1*(原始数据_周度!G440-AVERAGE(原始数据_周度!G285:G440))/STDEV(原始数据_周度!G285:G440),"")</f>
        <v/>
      </c>
      <c r="F440" s="15">
        <f>IFERROR(-1*(原始数据_周度!H440-AVERAGE(原始数据_周度!H285:H440))/STDEV(原始数据_周度!H285:H440),"")</f>
        <v/>
      </c>
      <c r="G440" s="15">
        <f>IFERROR((原始数据_周度!I440-AVERAGE(原始数据_周度!I285:I440))/STDEV(原始数据_周度!I285:I440),"")</f>
        <v/>
      </c>
      <c r="H440" s="166">
        <f>IFERROR((原始数据_周度!J440-AVERAGE($J$2:J440))/STDEV($J$2:J440),"")</f>
        <v/>
      </c>
    </row>
    <row r="441">
      <c r="A441" s="14">
        <f>原始数据_周度!A441</f>
        <v/>
      </c>
      <c r="B441" s="15">
        <f>IFERROR((原始数据_周度!C441-AVERAGE(原始数据_周度!C286:C441))/STDEV(原始数据_周度!C286:C441),"")</f>
        <v/>
      </c>
      <c r="C441" s="15">
        <f>IFERROR((原始数据_周度!F441-AVERAGE(原始数据_周度!F286:F441))/STDEV(原始数据_周度!F286:F441),"")</f>
        <v/>
      </c>
      <c r="D441" s="15">
        <f>IFERROR(-1*(原始数据_周度!E441-AVERAGE(原始数据_周度!E286:E441))/STDEV(原始数据_周度!E286:E441),"")</f>
        <v/>
      </c>
      <c r="E441" s="15">
        <f>IFERROR(-1*(原始数据_周度!G441-AVERAGE(原始数据_周度!G286:G441))/STDEV(原始数据_周度!G286:G441),"")</f>
        <v/>
      </c>
      <c r="F441" s="15">
        <f>IFERROR(-1*(原始数据_周度!H441-AVERAGE(原始数据_周度!H286:H441))/STDEV(原始数据_周度!H286:H441),"")</f>
        <v/>
      </c>
      <c r="G441" s="15">
        <f>IFERROR((原始数据_周度!I441-AVERAGE(原始数据_周度!I286:I441))/STDEV(原始数据_周度!I286:I441),"")</f>
        <v/>
      </c>
      <c r="H441" s="166">
        <f>IFERROR((原始数据_周度!J441-AVERAGE($J$2:J441))/STDEV($J$2:J441),"")</f>
        <v/>
      </c>
    </row>
    <row r="442">
      <c r="A442" s="14">
        <f>原始数据_周度!A442</f>
        <v/>
      </c>
      <c r="B442" s="15">
        <f>IFERROR((原始数据_周度!C442-AVERAGE(原始数据_周度!C287:C442))/STDEV(原始数据_周度!C287:C442),"")</f>
        <v/>
      </c>
      <c r="C442" s="15">
        <f>IFERROR((原始数据_周度!F442-AVERAGE(原始数据_周度!F287:F442))/STDEV(原始数据_周度!F287:F442),"")</f>
        <v/>
      </c>
      <c r="D442" s="15">
        <f>IFERROR(-1*(原始数据_周度!E442-AVERAGE(原始数据_周度!E287:E442))/STDEV(原始数据_周度!E287:E442),"")</f>
        <v/>
      </c>
      <c r="E442" s="15">
        <f>IFERROR(-1*(原始数据_周度!G442-AVERAGE(原始数据_周度!G287:G442))/STDEV(原始数据_周度!G287:G442),"")</f>
        <v/>
      </c>
      <c r="F442" s="15">
        <f>IFERROR(-1*(原始数据_周度!H442-AVERAGE(原始数据_周度!H287:H442))/STDEV(原始数据_周度!H287:H442),"")</f>
        <v/>
      </c>
      <c r="G442" s="15">
        <f>IFERROR((原始数据_周度!I442-AVERAGE(原始数据_周度!I287:I442))/STDEV(原始数据_周度!I287:I442),"")</f>
        <v/>
      </c>
      <c r="H442" s="166">
        <f>IFERROR((原始数据_周度!J442-AVERAGE($J$2:J442))/STDEV($J$2:J442),"")</f>
        <v/>
      </c>
    </row>
    <row r="443">
      <c r="A443" s="14">
        <f>原始数据_周度!A443</f>
        <v/>
      </c>
      <c r="B443" s="15">
        <f>IFERROR((原始数据_周度!C443-AVERAGE(原始数据_周度!C288:C443))/STDEV(原始数据_周度!C288:C443),"")</f>
        <v/>
      </c>
      <c r="C443" s="15">
        <f>IFERROR((原始数据_周度!F443-AVERAGE(原始数据_周度!F288:F443))/STDEV(原始数据_周度!F288:F443),"")</f>
        <v/>
      </c>
      <c r="D443" s="15">
        <f>IFERROR(-1*(原始数据_周度!E443-AVERAGE(原始数据_周度!E288:E443))/STDEV(原始数据_周度!E288:E443),"")</f>
        <v/>
      </c>
      <c r="E443" s="15">
        <f>IFERROR(-1*(原始数据_周度!G443-AVERAGE(原始数据_周度!G288:G443))/STDEV(原始数据_周度!G288:G443),"")</f>
        <v/>
      </c>
      <c r="F443" s="15">
        <f>IFERROR(-1*(原始数据_周度!H443-AVERAGE(原始数据_周度!H288:H443))/STDEV(原始数据_周度!H288:H443),"")</f>
        <v/>
      </c>
      <c r="G443" s="15">
        <f>IFERROR((原始数据_周度!I443-AVERAGE(原始数据_周度!I288:I443))/STDEV(原始数据_周度!I288:I443),"")</f>
        <v/>
      </c>
      <c r="H443" s="166">
        <f>IFERROR((原始数据_周度!J443-AVERAGE($J$2:J443))/STDEV($J$2:J443),"")</f>
        <v/>
      </c>
    </row>
    <row r="444">
      <c r="A444" s="14">
        <f>原始数据_周度!A444</f>
        <v/>
      </c>
      <c r="B444" s="15">
        <f>IFERROR((原始数据_周度!C444-AVERAGE(原始数据_周度!C289:C444))/STDEV(原始数据_周度!C289:C444),"")</f>
        <v/>
      </c>
      <c r="C444" s="15">
        <f>IFERROR((原始数据_周度!F444-AVERAGE(原始数据_周度!F289:F444))/STDEV(原始数据_周度!F289:F444),"")</f>
        <v/>
      </c>
      <c r="D444" s="15">
        <f>IFERROR(-1*(原始数据_周度!E444-AVERAGE(原始数据_周度!E289:E444))/STDEV(原始数据_周度!E289:E444),"")</f>
        <v/>
      </c>
      <c r="E444" s="15">
        <f>IFERROR(-1*(原始数据_周度!G444-AVERAGE(原始数据_周度!G289:G444))/STDEV(原始数据_周度!G289:G444),"")</f>
        <v/>
      </c>
      <c r="F444" s="15">
        <f>IFERROR(-1*(原始数据_周度!H444-AVERAGE(原始数据_周度!H289:H444))/STDEV(原始数据_周度!H289:H444),"")</f>
        <v/>
      </c>
      <c r="G444" s="15">
        <f>IFERROR((原始数据_周度!I444-AVERAGE(原始数据_周度!I289:I444))/STDEV(原始数据_周度!I289:I444),"")</f>
        <v/>
      </c>
      <c r="H444" s="166">
        <f>IFERROR((原始数据_周度!J444-AVERAGE($J$2:J444))/STDEV($J$2:J444),"")</f>
        <v/>
      </c>
    </row>
    <row r="445">
      <c r="A445" s="14">
        <f>原始数据_周度!A445</f>
        <v/>
      </c>
      <c r="B445" s="15">
        <f>IFERROR((原始数据_周度!C445-AVERAGE(原始数据_周度!C290:C445))/STDEV(原始数据_周度!C290:C445),"")</f>
        <v/>
      </c>
      <c r="C445" s="15">
        <f>IFERROR((原始数据_周度!F445-AVERAGE(原始数据_周度!F290:F445))/STDEV(原始数据_周度!F290:F445),"")</f>
        <v/>
      </c>
      <c r="D445" s="15">
        <f>IFERROR(-1*(原始数据_周度!E445-AVERAGE(原始数据_周度!E290:E445))/STDEV(原始数据_周度!E290:E445),"")</f>
        <v/>
      </c>
      <c r="E445" s="15">
        <f>IFERROR(-1*(原始数据_周度!G445-AVERAGE(原始数据_周度!G290:G445))/STDEV(原始数据_周度!G290:G445),"")</f>
        <v/>
      </c>
      <c r="F445" s="15">
        <f>IFERROR(-1*(原始数据_周度!H445-AVERAGE(原始数据_周度!H290:H445))/STDEV(原始数据_周度!H290:H445),"")</f>
        <v/>
      </c>
      <c r="G445" s="15">
        <f>IFERROR((原始数据_周度!I445-AVERAGE(原始数据_周度!I290:I445))/STDEV(原始数据_周度!I290:I445),"")</f>
        <v/>
      </c>
      <c r="H445" s="166">
        <f>IFERROR((原始数据_周度!J445-AVERAGE($J$2:J445))/STDEV($J$2:J445),"")</f>
        <v/>
      </c>
    </row>
    <row r="446">
      <c r="A446" s="14">
        <f>原始数据_周度!A446</f>
        <v/>
      </c>
      <c r="B446" s="15">
        <f>IFERROR((原始数据_周度!C446-AVERAGE(原始数据_周度!C291:C446))/STDEV(原始数据_周度!C291:C446),"")</f>
        <v/>
      </c>
      <c r="C446" s="15">
        <f>IFERROR((原始数据_周度!F446-AVERAGE(原始数据_周度!F291:F446))/STDEV(原始数据_周度!F291:F446),"")</f>
        <v/>
      </c>
      <c r="D446" s="15">
        <f>IFERROR(-1*(原始数据_周度!E446-AVERAGE(原始数据_周度!E291:E446))/STDEV(原始数据_周度!E291:E446),"")</f>
        <v/>
      </c>
      <c r="E446" s="15">
        <f>IFERROR(-1*(原始数据_周度!G446-AVERAGE(原始数据_周度!G291:G446))/STDEV(原始数据_周度!G291:G446),"")</f>
        <v/>
      </c>
      <c r="F446" s="15">
        <f>IFERROR(-1*(原始数据_周度!H446-AVERAGE(原始数据_周度!H291:H446))/STDEV(原始数据_周度!H291:H446),"")</f>
        <v/>
      </c>
      <c r="G446" s="15">
        <f>IFERROR((原始数据_周度!I446-AVERAGE(原始数据_周度!I291:I446))/STDEV(原始数据_周度!I291:I446),"")</f>
        <v/>
      </c>
      <c r="H446" s="166">
        <f>IFERROR((原始数据_周度!J446-AVERAGE($J$2:J446))/STDEV($J$2:J446),"")</f>
        <v/>
      </c>
    </row>
    <row r="447">
      <c r="A447" s="14">
        <f>原始数据_周度!A447</f>
        <v/>
      </c>
      <c r="B447" s="15">
        <f>IFERROR((原始数据_周度!C447-AVERAGE(原始数据_周度!C292:C447))/STDEV(原始数据_周度!C292:C447),"")</f>
        <v/>
      </c>
      <c r="C447" s="15">
        <f>IFERROR((原始数据_周度!F447-AVERAGE(原始数据_周度!F292:F447))/STDEV(原始数据_周度!F292:F447),"")</f>
        <v/>
      </c>
      <c r="D447" s="15">
        <f>IFERROR(-1*(原始数据_周度!E447-AVERAGE(原始数据_周度!E292:E447))/STDEV(原始数据_周度!E292:E447),"")</f>
        <v/>
      </c>
      <c r="E447" s="15">
        <f>IFERROR(-1*(原始数据_周度!G447-AVERAGE(原始数据_周度!G292:G447))/STDEV(原始数据_周度!G292:G447),"")</f>
        <v/>
      </c>
      <c r="F447" s="15">
        <f>IFERROR(-1*(原始数据_周度!H447-AVERAGE(原始数据_周度!H292:H447))/STDEV(原始数据_周度!H292:H447),"")</f>
        <v/>
      </c>
      <c r="G447" s="15">
        <f>IFERROR((原始数据_周度!I447-AVERAGE(原始数据_周度!I292:I447))/STDEV(原始数据_周度!I292:I447),"")</f>
        <v/>
      </c>
      <c r="H447" s="166">
        <f>IFERROR((原始数据_周度!J447-AVERAGE($J$2:J447))/STDEV($J$2:J447),"")</f>
        <v/>
      </c>
    </row>
    <row r="448">
      <c r="A448" s="14">
        <f>原始数据_周度!A448</f>
        <v/>
      </c>
      <c r="B448" s="15">
        <f>IFERROR((原始数据_周度!C448-AVERAGE(原始数据_周度!C293:C448))/STDEV(原始数据_周度!C293:C448),"")</f>
        <v/>
      </c>
      <c r="C448" s="15">
        <f>IFERROR((原始数据_周度!F448-AVERAGE(原始数据_周度!F293:F448))/STDEV(原始数据_周度!F293:F448),"")</f>
        <v/>
      </c>
      <c r="D448" s="15">
        <f>IFERROR(-1*(原始数据_周度!E448-AVERAGE(原始数据_周度!E293:E448))/STDEV(原始数据_周度!E293:E448),"")</f>
        <v/>
      </c>
      <c r="E448" s="15">
        <f>IFERROR(-1*(原始数据_周度!G448-AVERAGE(原始数据_周度!G293:G448))/STDEV(原始数据_周度!G293:G448),"")</f>
        <v/>
      </c>
      <c r="F448" s="15">
        <f>IFERROR(-1*(原始数据_周度!H448-AVERAGE(原始数据_周度!H293:H448))/STDEV(原始数据_周度!H293:H448),"")</f>
        <v/>
      </c>
      <c r="G448" s="15">
        <f>IFERROR((原始数据_周度!I448-AVERAGE(原始数据_周度!I293:I448))/STDEV(原始数据_周度!I293:I448),"")</f>
        <v/>
      </c>
      <c r="H448" s="166">
        <f>IFERROR((原始数据_周度!J448-AVERAGE($J$2:J448))/STDEV($J$2:J448),"")</f>
        <v/>
      </c>
    </row>
    <row r="449">
      <c r="A449" s="14">
        <f>原始数据_周度!A449</f>
        <v/>
      </c>
      <c r="B449" s="15">
        <f>IFERROR((原始数据_周度!C449-AVERAGE(原始数据_周度!C294:C449))/STDEV(原始数据_周度!C294:C449),"")</f>
        <v/>
      </c>
      <c r="C449" s="15">
        <f>IFERROR((原始数据_周度!F449-AVERAGE(原始数据_周度!F294:F449))/STDEV(原始数据_周度!F294:F449),"")</f>
        <v/>
      </c>
      <c r="D449" s="15">
        <f>IFERROR(-1*(原始数据_周度!E449-AVERAGE(原始数据_周度!E294:E449))/STDEV(原始数据_周度!E294:E449),"")</f>
        <v/>
      </c>
      <c r="E449" s="15">
        <f>IFERROR(-1*(原始数据_周度!G449-AVERAGE(原始数据_周度!G294:G449))/STDEV(原始数据_周度!G294:G449),"")</f>
        <v/>
      </c>
      <c r="F449" s="15">
        <f>IFERROR(-1*(原始数据_周度!H449-AVERAGE(原始数据_周度!H294:H449))/STDEV(原始数据_周度!H294:H449),"")</f>
        <v/>
      </c>
      <c r="G449" s="15">
        <f>IFERROR((原始数据_周度!I449-AVERAGE(原始数据_周度!I294:I449))/STDEV(原始数据_周度!I294:I449),"")</f>
        <v/>
      </c>
      <c r="H449" s="166">
        <f>IFERROR((原始数据_周度!J449-AVERAGE($J$2:J449))/STDEV($J$2:J449),"")</f>
        <v/>
      </c>
    </row>
    <row r="450">
      <c r="A450" s="14">
        <f>原始数据_周度!A450</f>
        <v/>
      </c>
      <c r="B450" s="15">
        <f>IFERROR((原始数据_周度!C450-AVERAGE(原始数据_周度!C295:C450))/STDEV(原始数据_周度!C295:C450),"")</f>
        <v/>
      </c>
      <c r="C450" s="15">
        <f>IFERROR((原始数据_周度!F450-AVERAGE(原始数据_周度!F295:F450))/STDEV(原始数据_周度!F295:F450),"")</f>
        <v/>
      </c>
      <c r="D450" s="15">
        <f>IFERROR(-1*(原始数据_周度!E450-AVERAGE(原始数据_周度!E295:E450))/STDEV(原始数据_周度!E295:E450),"")</f>
        <v/>
      </c>
      <c r="E450" s="15">
        <f>IFERROR(-1*(原始数据_周度!G450-AVERAGE(原始数据_周度!G295:G450))/STDEV(原始数据_周度!G295:G450),"")</f>
        <v/>
      </c>
      <c r="F450" s="15">
        <f>IFERROR(-1*(原始数据_周度!H450-AVERAGE(原始数据_周度!H295:H450))/STDEV(原始数据_周度!H295:H450),"")</f>
        <v/>
      </c>
      <c r="G450" s="15">
        <f>IFERROR((原始数据_周度!I450-AVERAGE(原始数据_周度!I295:I450))/STDEV(原始数据_周度!I295:I450),"")</f>
        <v/>
      </c>
      <c r="H450" s="166">
        <f>IFERROR((原始数据_周度!J450-AVERAGE($J$2:J450))/STDEV($J$2:J450),"")</f>
        <v/>
      </c>
    </row>
    <row r="451">
      <c r="A451" s="14">
        <f>原始数据_周度!A451</f>
        <v/>
      </c>
      <c r="B451" s="15">
        <f>IFERROR((原始数据_周度!C451-AVERAGE(原始数据_周度!C296:C451))/STDEV(原始数据_周度!C296:C451),"")</f>
        <v/>
      </c>
      <c r="C451" s="15">
        <f>IFERROR((原始数据_周度!F451-AVERAGE(原始数据_周度!F296:F451))/STDEV(原始数据_周度!F296:F451),"")</f>
        <v/>
      </c>
      <c r="D451" s="15">
        <f>IFERROR(-1*(原始数据_周度!E451-AVERAGE(原始数据_周度!E296:E451))/STDEV(原始数据_周度!E296:E451),"")</f>
        <v/>
      </c>
      <c r="E451" s="15">
        <f>IFERROR(-1*(原始数据_周度!G451-AVERAGE(原始数据_周度!G296:G451))/STDEV(原始数据_周度!G296:G451),"")</f>
        <v/>
      </c>
      <c r="F451" s="15">
        <f>IFERROR(-1*(原始数据_周度!H451-AVERAGE(原始数据_周度!H296:H451))/STDEV(原始数据_周度!H296:H451),"")</f>
        <v/>
      </c>
      <c r="G451" s="15">
        <f>IFERROR((原始数据_周度!I451-AVERAGE(原始数据_周度!I296:I451))/STDEV(原始数据_周度!I296:I451),"")</f>
        <v/>
      </c>
      <c r="H451" s="166">
        <f>IFERROR((原始数据_周度!J451-AVERAGE($J$2:J451))/STDEV($J$2:J451),"")</f>
        <v/>
      </c>
    </row>
    <row r="452">
      <c r="A452" s="14">
        <f>原始数据_周度!A452</f>
        <v/>
      </c>
      <c r="B452" s="15">
        <f>IFERROR((原始数据_周度!C452-AVERAGE(原始数据_周度!C297:C452))/STDEV(原始数据_周度!C297:C452),"")</f>
        <v/>
      </c>
      <c r="C452" s="15">
        <f>IFERROR((原始数据_周度!F452-AVERAGE(原始数据_周度!F297:F452))/STDEV(原始数据_周度!F297:F452),"")</f>
        <v/>
      </c>
      <c r="D452" s="15">
        <f>IFERROR(-1*(原始数据_周度!E452-AVERAGE(原始数据_周度!E297:E452))/STDEV(原始数据_周度!E297:E452),"")</f>
        <v/>
      </c>
      <c r="E452" s="15">
        <f>IFERROR(-1*(原始数据_周度!G452-AVERAGE(原始数据_周度!G297:G452))/STDEV(原始数据_周度!G297:G452),"")</f>
        <v/>
      </c>
      <c r="F452" s="15">
        <f>IFERROR(-1*(原始数据_周度!H452-AVERAGE(原始数据_周度!H297:H452))/STDEV(原始数据_周度!H297:H452),"")</f>
        <v/>
      </c>
      <c r="G452" s="15">
        <f>IFERROR((原始数据_周度!I452-AVERAGE(原始数据_周度!I297:I452))/STDEV(原始数据_周度!I297:I452),"")</f>
        <v/>
      </c>
      <c r="H452" s="166">
        <f>IFERROR((原始数据_周度!J452-AVERAGE($J$2:J452))/STDEV($J$2:J452),"")</f>
        <v/>
      </c>
    </row>
    <row r="453">
      <c r="A453" s="14">
        <f>原始数据_周度!A453</f>
        <v/>
      </c>
      <c r="B453" s="15">
        <f>IFERROR((原始数据_周度!C453-AVERAGE(原始数据_周度!C298:C453))/STDEV(原始数据_周度!C298:C453),"")</f>
        <v/>
      </c>
      <c r="C453" s="15">
        <f>IFERROR((原始数据_周度!F453-AVERAGE(原始数据_周度!F298:F453))/STDEV(原始数据_周度!F298:F453),"")</f>
        <v/>
      </c>
      <c r="D453" s="15">
        <f>IFERROR(-1*(原始数据_周度!E453-AVERAGE(原始数据_周度!E298:E453))/STDEV(原始数据_周度!E298:E453),"")</f>
        <v/>
      </c>
      <c r="E453" s="15">
        <f>IFERROR(-1*(原始数据_周度!G453-AVERAGE(原始数据_周度!G298:G453))/STDEV(原始数据_周度!G298:G453),"")</f>
        <v/>
      </c>
      <c r="F453" s="15">
        <f>IFERROR(-1*(原始数据_周度!H453-AVERAGE(原始数据_周度!H298:H453))/STDEV(原始数据_周度!H298:H453),"")</f>
        <v/>
      </c>
      <c r="G453" s="15">
        <f>IFERROR((原始数据_周度!I453-AVERAGE(原始数据_周度!I298:I453))/STDEV(原始数据_周度!I298:I453),"")</f>
        <v/>
      </c>
      <c r="H453" s="166">
        <f>IFERROR((原始数据_周度!J453-AVERAGE($J$2:J453))/STDEV($J$2:J453),"")</f>
        <v/>
      </c>
    </row>
    <row r="454">
      <c r="A454" s="14">
        <f>原始数据_周度!A454</f>
        <v/>
      </c>
      <c r="B454" s="15">
        <f>IFERROR((原始数据_周度!C454-AVERAGE(原始数据_周度!C299:C454))/STDEV(原始数据_周度!C299:C454),"")</f>
        <v/>
      </c>
      <c r="C454" s="15">
        <f>IFERROR((原始数据_周度!F454-AVERAGE(原始数据_周度!F299:F454))/STDEV(原始数据_周度!F299:F454),"")</f>
        <v/>
      </c>
      <c r="D454" s="15">
        <f>IFERROR(-1*(原始数据_周度!E454-AVERAGE(原始数据_周度!E299:E454))/STDEV(原始数据_周度!E299:E454),"")</f>
        <v/>
      </c>
      <c r="E454" s="15">
        <f>IFERROR(-1*(原始数据_周度!G454-AVERAGE(原始数据_周度!G299:G454))/STDEV(原始数据_周度!G299:G454),"")</f>
        <v/>
      </c>
      <c r="F454" s="15">
        <f>IFERROR(-1*(原始数据_周度!H454-AVERAGE(原始数据_周度!H299:H454))/STDEV(原始数据_周度!H299:H454),"")</f>
        <v/>
      </c>
      <c r="G454" s="15">
        <f>IFERROR((原始数据_周度!I454-AVERAGE(原始数据_周度!I299:I454))/STDEV(原始数据_周度!I299:I454),"")</f>
        <v/>
      </c>
      <c r="H454" s="166">
        <f>IFERROR((原始数据_周度!J454-AVERAGE($J$2:J454))/STDEV($J$2:J454),"")</f>
        <v/>
      </c>
    </row>
    <row r="455">
      <c r="A455" s="14">
        <f>原始数据_周度!A455</f>
        <v/>
      </c>
      <c r="B455" s="15">
        <f>IFERROR((原始数据_周度!C455-AVERAGE(原始数据_周度!C300:C455))/STDEV(原始数据_周度!C300:C455),"")</f>
        <v/>
      </c>
      <c r="C455" s="15">
        <f>IFERROR((原始数据_周度!F455-AVERAGE(原始数据_周度!F300:F455))/STDEV(原始数据_周度!F300:F455),"")</f>
        <v/>
      </c>
      <c r="D455" s="15">
        <f>IFERROR(-1*(原始数据_周度!E455-AVERAGE(原始数据_周度!E300:E455))/STDEV(原始数据_周度!E300:E455),"")</f>
        <v/>
      </c>
      <c r="E455" s="15">
        <f>IFERROR(-1*(原始数据_周度!G455-AVERAGE(原始数据_周度!G300:G455))/STDEV(原始数据_周度!G300:G455),"")</f>
        <v/>
      </c>
      <c r="F455" s="15">
        <f>IFERROR(-1*(原始数据_周度!H455-AVERAGE(原始数据_周度!H300:H455))/STDEV(原始数据_周度!H300:H455),"")</f>
        <v/>
      </c>
      <c r="G455" s="15">
        <f>IFERROR((原始数据_周度!I455-AVERAGE(原始数据_周度!I300:I455))/STDEV(原始数据_周度!I300:I455),"")</f>
        <v/>
      </c>
      <c r="H455" s="166">
        <f>IFERROR((原始数据_周度!J455-AVERAGE($J$2:J455))/STDEV($J$2:J455),"")</f>
        <v/>
      </c>
    </row>
    <row r="456">
      <c r="A456" s="14">
        <f>原始数据_周度!A456</f>
        <v/>
      </c>
      <c r="B456" s="15">
        <f>IFERROR((原始数据_周度!C456-AVERAGE(原始数据_周度!C301:C456))/STDEV(原始数据_周度!C301:C456),"")</f>
        <v/>
      </c>
      <c r="C456" s="15">
        <f>IFERROR((原始数据_周度!F456-AVERAGE(原始数据_周度!F301:F456))/STDEV(原始数据_周度!F301:F456),"")</f>
        <v/>
      </c>
      <c r="D456" s="15">
        <f>IFERROR(-1*(原始数据_周度!E456-AVERAGE(原始数据_周度!E301:E456))/STDEV(原始数据_周度!E301:E456),"")</f>
        <v/>
      </c>
      <c r="E456" s="15">
        <f>IFERROR(-1*(原始数据_周度!G456-AVERAGE(原始数据_周度!G301:G456))/STDEV(原始数据_周度!G301:G456),"")</f>
        <v/>
      </c>
      <c r="F456" s="15">
        <f>IFERROR(-1*(原始数据_周度!H456-AVERAGE(原始数据_周度!H301:H456))/STDEV(原始数据_周度!H301:H456),"")</f>
        <v/>
      </c>
      <c r="G456" s="15">
        <f>IFERROR((原始数据_周度!I456-AVERAGE(原始数据_周度!I301:I456))/STDEV(原始数据_周度!I301:I456),"")</f>
        <v/>
      </c>
      <c r="H456" s="166">
        <f>IFERROR((原始数据_周度!J456-AVERAGE($J$2:J456))/STDEV($J$2:J456),"")</f>
        <v/>
      </c>
    </row>
    <row r="457">
      <c r="A457" s="14">
        <f>原始数据_周度!A457</f>
        <v/>
      </c>
      <c r="B457" s="15">
        <f>IFERROR((原始数据_周度!C457-AVERAGE(原始数据_周度!C302:C457))/STDEV(原始数据_周度!C302:C457),"")</f>
        <v/>
      </c>
      <c r="C457" s="15">
        <f>IFERROR((原始数据_周度!F457-AVERAGE(原始数据_周度!F302:F457))/STDEV(原始数据_周度!F302:F457),"")</f>
        <v/>
      </c>
      <c r="D457" s="15">
        <f>IFERROR(-1*(原始数据_周度!E457-AVERAGE(原始数据_周度!E302:E457))/STDEV(原始数据_周度!E302:E457),"")</f>
        <v/>
      </c>
      <c r="E457" s="15">
        <f>IFERROR(-1*(原始数据_周度!G457-AVERAGE(原始数据_周度!G302:G457))/STDEV(原始数据_周度!G302:G457),"")</f>
        <v/>
      </c>
      <c r="F457" s="15">
        <f>IFERROR(-1*(原始数据_周度!H457-AVERAGE(原始数据_周度!H302:H457))/STDEV(原始数据_周度!H302:H457),"")</f>
        <v/>
      </c>
      <c r="G457" s="15">
        <f>IFERROR((原始数据_周度!I457-AVERAGE(原始数据_周度!I302:I457))/STDEV(原始数据_周度!I302:I457),"")</f>
        <v/>
      </c>
      <c r="H457" s="166">
        <f>IFERROR((原始数据_周度!J457-AVERAGE($J$2:J457))/STDEV($J$2:J457),"")</f>
        <v/>
      </c>
    </row>
    <row r="458">
      <c r="A458" s="14">
        <f>原始数据_周度!A458</f>
        <v/>
      </c>
      <c r="B458" s="15">
        <f>IFERROR((原始数据_周度!C458-AVERAGE(原始数据_周度!C303:C458))/STDEV(原始数据_周度!C303:C458),"")</f>
        <v/>
      </c>
      <c r="C458" s="15">
        <f>IFERROR((原始数据_周度!F458-AVERAGE(原始数据_周度!F303:F458))/STDEV(原始数据_周度!F303:F458),"")</f>
        <v/>
      </c>
      <c r="D458" s="15">
        <f>IFERROR(-1*(原始数据_周度!E458-AVERAGE(原始数据_周度!E303:E458))/STDEV(原始数据_周度!E303:E458),"")</f>
        <v/>
      </c>
      <c r="E458" s="15">
        <f>IFERROR(-1*(原始数据_周度!G458-AVERAGE(原始数据_周度!G303:G458))/STDEV(原始数据_周度!G303:G458),"")</f>
        <v/>
      </c>
      <c r="F458" s="15">
        <f>IFERROR(-1*(原始数据_周度!H458-AVERAGE(原始数据_周度!H303:H458))/STDEV(原始数据_周度!H303:H458),"")</f>
        <v/>
      </c>
      <c r="G458" s="15">
        <f>IFERROR((原始数据_周度!I458-AVERAGE(原始数据_周度!I303:I458))/STDEV(原始数据_周度!I303:I458),"")</f>
        <v/>
      </c>
      <c r="H458" s="166">
        <f>IFERROR((原始数据_周度!J458-AVERAGE($J$2:J458))/STDEV($J$2:J458),"")</f>
        <v/>
      </c>
    </row>
    <row r="459">
      <c r="A459" s="14">
        <f>原始数据_周度!A459</f>
        <v/>
      </c>
      <c r="B459" s="15">
        <f>IFERROR((原始数据_周度!C459-AVERAGE(原始数据_周度!C304:C459))/STDEV(原始数据_周度!C304:C459),"")</f>
        <v/>
      </c>
      <c r="C459" s="15">
        <f>IFERROR((原始数据_周度!F459-AVERAGE(原始数据_周度!F304:F459))/STDEV(原始数据_周度!F304:F459),"")</f>
        <v/>
      </c>
      <c r="D459" s="15">
        <f>IFERROR(-1*(原始数据_周度!E459-AVERAGE(原始数据_周度!E304:E459))/STDEV(原始数据_周度!E304:E459),"")</f>
        <v/>
      </c>
      <c r="E459" s="15">
        <f>IFERROR(-1*(原始数据_周度!G459-AVERAGE(原始数据_周度!G304:G459))/STDEV(原始数据_周度!G304:G459),"")</f>
        <v/>
      </c>
      <c r="F459" s="15">
        <f>IFERROR(-1*(原始数据_周度!H459-AVERAGE(原始数据_周度!H304:H459))/STDEV(原始数据_周度!H304:H459),"")</f>
        <v/>
      </c>
      <c r="G459" s="15">
        <f>IFERROR((原始数据_周度!I459-AVERAGE(原始数据_周度!I304:I459))/STDEV(原始数据_周度!I304:I459),"")</f>
        <v/>
      </c>
      <c r="H459" s="166">
        <f>IFERROR((原始数据_周度!J459-AVERAGE($J$2:J459))/STDEV($J$2:J459),"")</f>
        <v/>
      </c>
    </row>
    <row r="460">
      <c r="A460" s="14">
        <f>原始数据_周度!A460</f>
        <v/>
      </c>
      <c r="B460" s="15">
        <f>IFERROR((原始数据_周度!C460-AVERAGE(原始数据_周度!C305:C460))/STDEV(原始数据_周度!C305:C460),"")</f>
        <v/>
      </c>
      <c r="C460" s="15">
        <f>IFERROR((原始数据_周度!F460-AVERAGE(原始数据_周度!F305:F460))/STDEV(原始数据_周度!F305:F460),"")</f>
        <v/>
      </c>
      <c r="D460" s="15">
        <f>IFERROR(-1*(原始数据_周度!E460-AVERAGE(原始数据_周度!E305:E460))/STDEV(原始数据_周度!E305:E460),"")</f>
        <v/>
      </c>
      <c r="E460" s="15">
        <f>IFERROR(-1*(原始数据_周度!G460-AVERAGE(原始数据_周度!G305:G460))/STDEV(原始数据_周度!G305:G460),"")</f>
        <v/>
      </c>
      <c r="F460" s="15">
        <f>IFERROR(-1*(原始数据_周度!H460-AVERAGE(原始数据_周度!H305:H460))/STDEV(原始数据_周度!H305:H460),"")</f>
        <v/>
      </c>
      <c r="G460" s="15">
        <f>IFERROR((原始数据_周度!I460-AVERAGE(原始数据_周度!I305:I460))/STDEV(原始数据_周度!I305:I460),"")</f>
        <v/>
      </c>
      <c r="H460" s="166">
        <f>IFERROR((原始数据_周度!J460-AVERAGE($J$2:J460))/STDEV($J$2:J460),"")</f>
        <v/>
      </c>
    </row>
    <row r="461">
      <c r="A461" s="14">
        <f>原始数据_周度!A461</f>
        <v/>
      </c>
      <c r="B461" s="15">
        <f>IFERROR((原始数据_周度!C461-AVERAGE(原始数据_周度!C306:C461))/STDEV(原始数据_周度!C306:C461),"")</f>
        <v/>
      </c>
      <c r="C461" s="15">
        <f>IFERROR((原始数据_周度!F461-AVERAGE(原始数据_周度!F306:F461))/STDEV(原始数据_周度!F306:F461),"")</f>
        <v/>
      </c>
      <c r="D461" s="15">
        <f>IFERROR(-1*(原始数据_周度!E461-AVERAGE(原始数据_周度!E306:E461))/STDEV(原始数据_周度!E306:E461),"")</f>
        <v/>
      </c>
      <c r="E461" s="15">
        <f>IFERROR(-1*(原始数据_周度!G461-AVERAGE(原始数据_周度!G306:G461))/STDEV(原始数据_周度!G306:G461),"")</f>
        <v/>
      </c>
      <c r="F461" s="15">
        <f>IFERROR(-1*(原始数据_周度!H461-AVERAGE(原始数据_周度!H306:H461))/STDEV(原始数据_周度!H306:H461),"")</f>
        <v/>
      </c>
      <c r="G461" s="15">
        <f>IFERROR((原始数据_周度!I461-AVERAGE(原始数据_周度!I306:I461))/STDEV(原始数据_周度!I306:I461),"")</f>
        <v/>
      </c>
      <c r="H461" s="166">
        <f>IFERROR((原始数据_周度!J461-AVERAGE($J$2:J461))/STDEV($J$2:J461),"")</f>
        <v/>
      </c>
    </row>
    <row r="462">
      <c r="A462" s="14">
        <f>原始数据_周度!A462</f>
        <v/>
      </c>
      <c r="B462" s="15">
        <f>IFERROR((原始数据_周度!C462-AVERAGE(原始数据_周度!C307:C462))/STDEV(原始数据_周度!C307:C462),"")</f>
        <v/>
      </c>
      <c r="C462" s="15">
        <f>IFERROR((原始数据_周度!F462-AVERAGE(原始数据_周度!F307:F462))/STDEV(原始数据_周度!F307:F462),"")</f>
        <v/>
      </c>
      <c r="D462" s="15">
        <f>IFERROR(-1*(原始数据_周度!E462-AVERAGE(原始数据_周度!E307:E462))/STDEV(原始数据_周度!E307:E462),"")</f>
        <v/>
      </c>
      <c r="E462" s="15">
        <f>IFERROR(-1*(原始数据_周度!G462-AVERAGE(原始数据_周度!G307:G462))/STDEV(原始数据_周度!G307:G462),"")</f>
        <v/>
      </c>
      <c r="F462" s="15">
        <f>IFERROR(-1*(原始数据_周度!H462-AVERAGE(原始数据_周度!H307:H462))/STDEV(原始数据_周度!H307:H462),"")</f>
        <v/>
      </c>
      <c r="G462" s="15">
        <f>IFERROR((原始数据_周度!I462-AVERAGE(原始数据_周度!I307:I462))/STDEV(原始数据_周度!I307:I462),"")</f>
        <v/>
      </c>
      <c r="H462" s="166">
        <f>IFERROR((原始数据_周度!J462-AVERAGE($J$2:J462))/STDEV($J$2:J462),"")</f>
        <v/>
      </c>
    </row>
    <row r="463">
      <c r="A463" s="14">
        <f>原始数据_周度!A463</f>
        <v/>
      </c>
      <c r="B463" s="15">
        <f>IFERROR((原始数据_周度!C463-AVERAGE(原始数据_周度!C308:C463))/STDEV(原始数据_周度!C308:C463),"")</f>
        <v/>
      </c>
      <c r="C463" s="15">
        <f>IFERROR((原始数据_周度!F463-AVERAGE(原始数据_周度!F308:F463))/STDEV(原始数据_周度!F308:F463),"")</f>
        <v/>
      </c>
      <c r="D463" s="15">
        <f>IFERROR(-1*(原始数据_周度!E463-AVERAGE(原始数据_周度!E308:E463))/STDEV(原始数据_周度!E308:E463),"")</f>
        <v/>
      </c>
      <c r="E463" s="15">
        <f>IFERROR(-1*(原始数据_周度!G463-AVERAGE(原始数据_周度!G308:G463))/STDEV(原始数据_周度!G308:G463),"")</f>
        <v/>
      </c>
      <c r="F463" s="15">
        <f>IFERROR(-1*(原始数据_周度!H463-AVERAGE(原始数据_周度!H308:H463))/STDEV(原始数据_周度!H308:H463),"")</f>
        <v/>
      </c>
      <c r="G463" s="15">
        <f>IFERROR((原始数据_周度!I463-AVERAGE(原始数据_周度!I308:I463))/STDEV(原始数据_周度!I308:I463),"")</f>
        <v/>
      </c>
      <c r="H463" s="166">
        <f>IFERROR((原始数据_周度!J463-AVERAGE($J$2:J463))/STDEV($J$2:J463),"")</f>
        <v/>
      </c>
    </row>
    <row r="464">
      <c r="A464" s="14">
        <f>原始数据_周度!A464</f>
        <v/>
      </c>
      <c r="B464" s="15">
        <f>IFERROR((原始数据_周度!C464-AVERAGE(原始数据_周度!C309:C464))/STDEV(原始数据_周度!C309:C464),"")</f>
        <v/>
      </c>
      <c r="C464" s="15">
        <f>IFERROR((原始数据_周度!F464-AVERAGE(原始数据_周度!F309:F464))/STDEV(原始数据_周度!F309:F464),"")</f>
        <v/>
      </c>
      <c r="D464" s="15">
        <f>IFERROR(-1*(原始数据_周度!E464-AVERAGE(原始数据_周度!E309:E464))/STDEV(原始数据_周度!E309:E464),"")</f>
        <v/>
      </c>
      <c r="E464" s="15">
        <f>IFERROR(-1*(原始数据_周度!G464-AVERAGE(原始数据_周度!G309:G464))/STDEV(原始数据_周度!G309:G464),"")</f>
        <v/>
      </c>
      <c r="F464" s="15">
        <f>IFERROR(-1*(原始数据_周度!H464-AVERAGE(原始数据_周度!H309:H464))/STDEV(原始数据_周度!H309:H464),"")</f>
        <v/>
      </c>
      <c r="G464" s="15">
        <f>IFERROR((原始数据_周度!I464-AVERAGE(原始数据_周度!I309:I464))/STDEV(原始数据_周度!I309:I464),"")</f>
        <v/>
      </c>
      <c r="H464" s="166">
        <f>IFERROR((原始数据_周度!J464-AVERAGE($J$2:J464))/STDEV($J$2:J464),"")</f>
        <v/>
      </c>
    </row>
    <row r="465">
      <c r="A465" s="14">
        <f>原始数据_周度!A465</f>
        <v/>
      </c>
      <c r="B465" s="15">
        <f>IFERROR((原始数据_周度!C465-AVERAGE(原始数据_周度!C310:C465))/STDEV(原始数据_周度!C310:C465),"")</f>
        <v/>
      </c>
      <c r="C465" s="15">
        <f>IFERROR((原始数据_周度!F465-AVERAGE(原始数据_周度!F310:F465))/STDEV(原始数据_周度!F310:F465),"")</f>
        <v/>
      </c>
      <c r="D465" s="15">
        <f>IFERROR(-1*(原始数据_周度!E465-AVERAGE(原始数据_周度!E310:E465))/STDEV(原始数据_周度!E310:E465),"")</f>
        <v/>
      </c>
      <c r="E465" s="15">
        <f>IFERROR(-1*(原始数据_周度!G465-AVERAGE(原始数据_周度!G310:G465))/STDEV(原始数据_周度!G310:G465),"")</f>
        <v/>
      </c>
      <c r="F465" s="15">
        <f>IFERROR(-1*(原始数据_周度!H465-AVERAGE(原始数据_周度!H310:H465))/STDEV(原始数据_周度!H310:H465),"")</f>
        <v/>
      </c>
      <c r="G465" s="15">
        <f>IFERROR((原始数据_周度!I465-AVERAGE(原始数据_周度!I310:I465))/STDEV(原始数据_周度!I310:I465),"")</f>
        <v/>
      </c>
      <c r="H465" s="166">
        <f>IFERROR((原始数据_周度!J465-AVERAGE($J$2:J465))/STDEV($J$2:J465),"")</f>
        <v/>
      </c>
    </row>
    <row r="466">
      <c r="A466" s="14">
        <f>原始数据_周度!A466</f>
        <v/>
      </c>
      <c r="B466" s="15">
        <f>IFERROR((原始数据_周度!C466-AVERAGE(原始数据_周度!C311:C466))/STDEV(原始数据_周度!C311:C466),"")</f>
        <v/>
      </c>
      <c r="C466" s="15">
        <f>IFERROR((原始数据_周度!F466-AVERAGE(原始数据_周度!F311:F466))/STDEV(原始数据_周度!F311:F466),"")</f>
        <v/>
      </c>
      <c r="D466" s="15">
        <f>IFERROR(-1*(原始数据_周度!E466-AVERAGE(原始数据_周度!E311:E466))/STDEV(原始数据_周度!E311:E466),"")</f>
        <v/>
      </c>
      <c r="E466" s="15">
        <f>IFERROR(-1*(原始数据_周度!G466-AVERAGE(原始数据_周度!G311:G466))/STDEV(原始数据_周度!G311:G466),"")</f>
        <v/>
      </c>
      <c r="F466" s="15">
        <f>IFERROR(-1*(原始数据_周度!H466-AVERAGE(原始数据_周度!H311:H466))/STDEV(原始数据_周度!H311:H466),"")</f>
        <v/>
      </c>
      <c r="G466" s="15">
        <f>IFERROR((原始数据_周度!I466-AVERAGE(原始数据_周度!I311:I466))/STDEV(原始数据_周度!I311:I466),"")</f>
        <v/>
      </c>
      <c r="H466" s="166">
        <f>IFERROR((原始数据_周度!J466-AVERAGE($J$2:J466))/STDEV($J$2:J466),"")</f>
        <v/>
      </c>
    </row>
    <row r="467">
      <c r="A467" s="14">
        <f>原始数据_周度!A467</f>
        <v/>
      </c>
      <c r="B467" s="15">
        <f>IFERROR((原始数据_周度!C467-AVERAGE(原始数据_周度!C312:C467))/STDEV(原始数据_周度!C312:C467),"")</f>
        <v/>
      </c>
      <c r="C467" s="15">
        <f>IFERROR((原始数据_周度!F467-AVERAGE(原始数据_周度!F312:F467))/STDEV(原始数据_周度!F312:F467),"")</f>
        <v/>
      </c>
      <c r="D467" s="15">
        <f>IFERROR(-1*(原始数据_周度!E467-AVERAGE(原始数据_周度!E312:E467))/STDEV(原始数据_周度!E312:E467),"")</f>
        <v/>
      </c>
      <c r="E467" s="15">
        <f>IFERROR(-1*(原始数据_周度!G467-AVERAGE(原始数据_周度!G312:G467))/STDEV(原始数据_周度!G312:G467),"")</f>
        <v/>
      </c>
      <c r="F467" s="15">
        <f>IFERROR(-1*(原始数据_周度!H467-AVERAGE(原始数据_周度!H312:H467))/STDEV(原始数据_周度!H312:H467),"")</f>
        <v/>
      </c>
      <c r="G467" s="15">
        <f>IFERROR((原始数据_周度!I467-AVERAGE(原始数据_周度!I312:I467))/STDEV(原始数据_周度!I312:I467),"")</f>
        <v/>
      </c>
      <c r="H467" s="166">
        <f>IFERROR((原始数据_周度!J467-AVERAGE($J$2:J467))/STDEV($J$2:J467),"")</f>
        <v/>
      </c>
    </row>
    <row r="468">
      <c r="A468" s="14">
        <f>原始数据_周度!A468</f>
        <v/>
      </c>
      <c r="B468" s="15">
        <f>IFERROR((原始数据_周度!C468-AVERAGE(原始数据_周度!C313:C468))/STDEV(原始数据_周度!C313:C468),"")</f>
        <v/>
      </c>
      <c r="C468" s="15">
        <f>IFERROR((原始数据_周度!F468-AVERAGE(原始数据_周度!F313:F468))/STDEV(原始数据_周度!F313:F468),"")</f>
        <v/>
      </c>
      <c r="D468" s="15">
        <f>IFERROR(-1*(原始数据_周度!E468-AVERAGE(原始数据_周度!E313:E468))/STDEV(原始数据_周度!E313:E468),"")</f>
        <v/>
      </c>
      <c r="E468" s="15">
        <f>IFERROR(-1*(原始数据_周度!G468-AVERAGE(原始数据_周度!G313:G468))/STDEV(原始数据_周度!G313:G468),"")</f>
        <v/>
      </c>
      <c r="F468" s="15">
        <f>IFERROR(-1*(原始数据_周度!H468-AVERAGE(原始数据_周度!H313:H468))/STDEV(原始数据_周度!H313:H468),"")</f>
        <v/>
      </c>
      <c r="G468" s="15">
        <f>IFERROR((原始数据_周度!I468-AVERAGE(原始数据_周度!I313:I468))/STDEV(原始数据_周度!I313:I468),"")</f>
        <v/>
      </c>
      <c r="H468" s="166">
        <f>IFERROR((原始数据_周度!J468-AVERAGE($J$2:J468))/STDEV($J$2:J468),"")</f>
        <v/>
      </c>
    </row>
    <row r="469">
      <c r="A469" s="14">
        <f>原始数据_周度!A469</f>
        <v/>
      </c>
      <c r="B469" s="15">
        <f>IFERROR((原始数据_周度!C469-AVERAGE(原始数据_周度!C314:C469))/STDEV(原始数据_周度!C314:C469),"")</f>
        <v/>
      </c>
      <c r="C469" s="15">
        <f>IFERROR((原始数据_周度!F469-AVERAGE(原始数据_周度!F314:F469))/STDEV(原始数据_周度!F314:F469),"")</f>
        <v/>
      </c>
      <c r="D469" s="15">
        <f>IFERROR(-1*(原始数据_周度!E469-AVERAGE(原始数据_周度!E314:E469))/STDEV(原始数据_周度!E314:E469),"")</f>
        <v/>
      </c>
      <c r="E469" s="15">
        <f>IFERROR(-1*(原始数据_周度!G469-AVERAGE(原始数据_周度!G314:G469))/STDEV(原始数据_周度!G314:G469),"")</f>
        <v/>
      </c>
      <c r="F469" s="15">
        <f>IFERROR(-1*(原始数据_周度!H469-AVERAGE(原始数据_周度!H314:H469))/STDEV(原始数据_周度!H314:H469),"")</f>
        <v/>
      </c>
      <c r="G469" s="15">
        <f>IFERROR((原始数据_周度!I469-AVERAGE(原始数据_周度!I314:I469))/STDEV(原始数据_周度!I314:I469),"")</f>
        <v/>
      </c>
      <c r="H469" s="166">
        <f>IFERROR((原始数据_周度!J469-AVERAGE($J$2:J469))/STDEV($J$2:J469),"")</f>
        <v/>
      </c>
    </row>
    <row r="470">
      <c r="A470" s="14">
        <f>原始数据_周度!A470</f>
        <v/>
      </c>
      <c r="B470" s="15">
        <f>IFERROR((原始数据_周度!C470-AVERAGE(原始数据_周度!C315:C470))/STDEV(原始数据_周度!C315:C470),"")</f>
        <v/>
      </c>
      <c r="C470" s="15">
        <f>IFERROR((原始数据_周度!F470-AVERAGE(原始数据_周度!F315:F470))/STDEV(原始数据_周度!F315:F470),"")</f>
        <v/>
      </c>
      <c r="D470" s="15">
        <f>IFERROR(-1*(原始数据_周度!E470-AVERAGE(原始数据_周度!E315:E470))/STDEV(原始数据_周度!E315:E470),"")</f>
        <v/>
      </c>
      <c r="E470" s="15">
        <f>IFERROR(-1*(原始数据_周度!G470-AVERAGE(原始数据_周度!G315:G470))/STDEV(原始数据_周度!G315:G470),"")</f>
        <v/>
      </c>
      <c r="F470" s="15">
        <f>IFERROR(-1*(原始数据_周度!H470-AVERAGE(原始数据_周度!H315:H470))/STDEV(原始数据_周度!H315:H470),"")</f>
        <v/>
      </c>
      <c r="G470" s="15">
        <f>IFERROR((原始数据_周度!I470-AVERAGE(原始数据_周度!I315:I470))/STDEV(原始数据_周度!I315:I470),"")</f>
        <v/>
      </c>
      <c r="H470" s="166">
        <f>IFERROR((原始数据_周度!J470-AVERAGE($J$2:J470))/STDEV($J$2:J470),"")</f>
        <v/>
      </c>
    </row>
    <row r="471">
      <c r="A471" s="14">
        <f>原始数据_周度!A471</f>
        <v/>
      </c>
      <c r="B471" s="15">
        <f>IFERROR((原始数据_周度!C471-AVERAGE(原始数据_周度!C316:C471))/STDEV(原始数据_周度!C316:C471),"")</f>
        <v/>
      </c>
      <c r="C471" s="15">
        <f>IFERROR((原始数据_周度!F471-AVERAGE(原始数据_周度!F316:F471))/STDEV(原始数据_周度!F316:F471),"")</f>
        <v/>
      </c>
      <c r="D471" s="15">
        <f>IFERROR(-1*(原始数据_周度!E471-AVERAGE(原始数据_周度!E316:E471))/STDEV(原始数据_周度!E316:E471),"")</f>
        <v/>
      </c>
      <c r="E471" s="15">
        <f>IFERROR(-1*(原始数据_周度!G471-AVERAGE(原始数据_周度!G316:G471))/STDEV(原始数据_周度!G316:G471),"")</f>
        <v/>
      </c>
      <c r="F471" s="15">
        <f>IFERROR(-1*(原始数据_周度!H471-AVERAGE(原始数据_周度!H316:H471))/STDEV(原始数据_周度!H316:H471),"")</f>
        <v/>
      </c>
      <c r="G471" s="15">
        <f>IFERROR((原始数据_周度!I471-AVERAGE(原始数据_周度!I316:I471))/STDEV(原始数据_周度!I316:I471),"")</f>
        <v/>
      </c>
      <c r="H471" s="166">
        <f>IFERROR((原始数据_周度!J471-AVERAGE($J$2:J471))/STDEV($J$2:J471),"")</f>
        <v/>
      </c>
    </row>
    <row r="472">
      <c r="A472" s="14">
        <f>原始数据_周度!A472</f>
        <v/>
      </c>
      <c r="B472" s="15">
        <f>IFERROR((原始数据_周度!C472-AVERAGE(原始数据_周度!C317:C472))/STDEV(原始数据_周度!C317:C472),"")</f>
        <v/>
      </c>
      <c r="C472" s="15">
        <f>IFERROR((原始数据_周度!F472-AVERAGE(原始数据_周度!F317:F472))/STDEV(原始数据_周度!F317:F472),"")</f>
        <v/>
      </c>
      <c r="D472" s="15">
        <f>IFERROR(-1*(原始数据_周度!E472-AVERAGE(原始数据_周度!E317:E472))/STDEV(原始数据_周度!E317:E472),"")</f>
        <v/>
      </c>
      <c r="E472" s="15">
        <f>IFERROR(-1*(原始数据_周度!G472-AVERAGE(原始数据_周度!G317:G472))/STDEV(原始数据_周度!G317:G472),"")</f>
        <v/>
      </c>
      <c r="F472" s="15">
        <f>IFERROR(-1*(原始数据_周度!H472-AVERAGE(原始数据_周度!H317:H472))/STDEV(原始数据_周度!H317:H472),"")</f>
        <v/>
      </c>
      <c r="G472" s="15">
        <f>IFERROR((原始数据_周度!I472-AVERAGE(原始数据_周度!I317:I472))/STDEV(原始数据_周度!I317:I472),"")</f>
        <v/>
      </c>
      <c r="H472" s="166">
        <f>IFERROR((原始数据_周度!J472-AVERAGE($J$2:J472))/STDEV($J$2:J472),"")</f>
        <v/>
      </c>
    </row>
    <row r="473">
      <c r="A473" s="14">
        <f>原始数据_周度!A473</f>
        <v/>
      </c>
      <c r="B473" s="15">
        <f>IFERROR((原始数据_周度!C473-AVERAGE(原始数据_周度!C318:C473))/STDEV(原始数据_周度!C318:C473),"")</f>
        <v/>
      </c>
      <c r="C473" s="15">
        <f>IFERROR((原始数据_周度!F473-AVERAGE(原始数据_周度!F318:F473))/STDEV(原始数据_周度!F318:F473),"")</f>
        <v/>
      </c>
      <c r="D473" s="15">
        <f>IFERROR(-1*(原始数据_周度!E473-AVERAGE(原始数据_周度!E318:E473))/STDEV(原始数据_周度!E318:E473),"")</f>
        <v/>
      </c>
      <c r="E473" s="15">
        <f>IFERROR(-1*(原始数据_周度!G473-AVERAGE(原始数据_周度!G318:G473))/STDEV(原始数据_周度!G318:G473),"")</f>
        <v/>
      </c>
      <c r="F473" s="15">
        <f>IFERROR(-1*(原始数据_周度!H473-AVERAGE(原始数据_周度!H318:H473))/STDEV(原始数据_周度!H318:H473),"")</f>
        <v/>
      </c>
      <c r="G473" s="15">
        <f>IFERROR((原始数据_周度!I473-AVERAGE(原始数据_周度!I318:I473))/STDEV(原始数据_周度!I318:I473),"")</f>
        <v/>
      </c>
      <c r="H473" s="166">
        <f>IFERROR((原始数据_周度!J473-AVERAGE($J$2:J473))/STDEV($J$2:J473),"")</f>
        <v/>
      </c>
    </row>
    <row r="474">
      <c r="A474" s="14">
        <f>原始数据_周度!A474</f>
        <v/>
      </c>
      <c r="B474" s="15">
        <f>IFERROR((原始数据_周度!C474-AVERAGE(原始数据_周度!C319:C474))/STDEV(原始数据_周度!C319:C474),"")</f>
        <v/>
      </c>
      <c r="C474" s="15">
        <f>IFERROR((原始数据_周度!F474-AVERAGE(原始数据_周度!F319:F474))/STDEV(原始数据_周度!F319:F474),"")</f>
        <v/>
      </c>
      <c r="D474" s="15">
        <f>IFERROR(-1*(原始数据_周度!E474-AVERAGE(原始数据_周度!E319:E474))/STDEV(原始数据_周度!E319:E474),"")</f>
        <v/>
      </c>
      <c r="E474" s="15">
        <f>IFERROR(-1*(原始数据_周度!G474-AVERAGE(原始数据_周度!G319:G474))/STDEV(原始数据_周度!G319:G474),"")</f>
        <v/>
      </c>
      <c r="F474" s="15">
        <f>IFERROR(-1*(原始数据_周度!H474-AVERAGE(原始数据_周度!H319:H474))/STDEV(原始数据_周度!H319:H474),"")</f>
        <v/>
      </c>
      <c r="G474" s="15">
        <f>IFERROR((原始数据_周度!I474-AVERAGE(原始数据_周度!I319:I474))/STDEV(原始数据_周度!I319:I474),"")</f>
        <v/>
      </c>
      <c r="H474" s="166">
        <f>IFERROR((原始数据_周度!J474-AVERAGE($J$2:J474))/STDEV($J$2:J474),"")</f>
        <v/>
      </c>
    </row>
    <row r="475">
      <c r="A475" s="14">
        <f>原始数据_周度!A475</f>
        <v/>
      </c>
      <c r="B475" s="15">
        <f>IFERROR((原始数据_周度!C475-AVERAGE(原始数据_周度!C320:C475))/STDEV(原始数据_周度!C320:C475),"")</f>
        <v/>
      </c>
      <c r="C475" s="15">
        <f>IFERROR((原始数据_周度!F475-AVERAGE(原始数据_周度!F320:F475))/STDEV(原始数据_周度!F320:F475),"")</f>
        <v/>
      </c>
      <c r="D475" s="15">
        <f>IFERROR(-1*(原始数据_周度!E475-AVERAGE(原始数据_周度!E320:E475))/STDEV(原始数据_周度!E320:E475),"")</f>
        <v/>
      </c>
      <c r="E475" s="15">
        <f>IFERROR(-1*(原始数据_周度!G475-AVERAGE(原始数据_周度!G320:G475))/STDEV(原始数据_周度!G320:G475),"")</f>
        <v/>
      </c>
      <c r="F475" s="15">
        <f>IFERROR(-1*(原始数据_周度!H475-AVERAGE(原始数据_周度!H320:H475))/STDEV(原始数据_周度!H320:H475),"")</f>
        <v/>
      </c>
      <c r="G475" s="15">
        <f>IFERROR((原始数据_周度!I475-AVERAGE(原始数据_周度!I320:I475))/STDEV(原始数据_周度!I320:I475),"")</f>
        <v/>
      </c>
      <c r="H475" s="166">
        <f>IFERROR((原始数据_周度!J475-AVERAGE($J$2:J475))/STDEV($J$2:J475),"")</f>
        <v/>
      </c>
    </row>
    <row r="476">
      <c r="A476" s="14">
        <f>原始数据_周度!A476</f>
        <v/>
      </c>
      <c r="B476" s="15">
        <f>IFERROR((原始数据_周度!C476-AVERAGE(原始数据_周度!C321:C476))/STDEV(原始数据_周度!C321:C476),"")</f>
        <v/>
      </c>
      <c r="C476" s="15">
        <f>IFERROR((原始数据_周度!F476-AVERAGE(原始数据_周度!F321:F476))/STDEV(原始数据_周度!F321:F476),"")</f>
        <v/>
      </c>
      <c r="D476" s="15">
        <f>IFERROR(-1*(原始数据_周度!E476-AVERAGE(原始数据_周度!E321:E476))/STDEV(原始数据_周度!E321:E476),"")</f>
        <v/>
      </c>
      <c r="E476" s="15">
        <f>IFERROR(-1*(原始数据_周度!G476-AVERAGE(原始数据_周度!G321:G476))/STDEV(原始数据_周度!G321:G476),"")</f>
        <v/>
      </c>
      <c r="F476" s="15">
        <f>IFERROR(-1*(原始数据_周度!H476-AVERAGE(原始数据_周度!H321:H476))/STDEV(原始数据_周度!H321:H476),"")</f>
        <v/>
      </c>
      <c r="G476" s="15">
        <f>IFERROR((原始数据_周度!I476-AVERAGE(原始数据_周度!I321:I476))/STDEV(原始数据_周度!I321:I476),"")</f>
        <v/>
      </c>
      <c r="H476" s="166">
        <f>IFERROR((原始数据_周度!J476-AVERAGE($J$2:J476))/STDEV($J$2:J476),"")</f>
        <v/>
      </c>
    </row>
    <row r="477">
      <c r="A477" s="14">
        <f>原始数据_周度!A477</f>
        <v/>
      </c>
      <c r="B477" s="15">
        <f>IFERROR((原始数据_周度!C477-AVERAGE(原始数据_周度!C322:C477))/STDEV(原始数据_周度!C322:C477),"")</f>
        <v/>
      </c>
      <c r="C477" s="15">
        <f>IFERROR((原始数据_周度!F477-AVERAGE(原始数据_周度!F322:F477))/STDEV(原始数据_周度!F322:F477),"")</f>
        <v/>
      </c>
      <c r="D477" s="15">
        <f>IFERROR(-1*(原始数据_周度!E477-AVERAGE(原始数据_周度!E322:E477))/STDEV(原始数据_周度!E322:E477),"")</f>
        <v/>
      </c>
      <c r="E477" s="15">
        <f>IFERROR(-1*(原始数据_周度!G477-AVERAGE(原始数据_周度!G322:G477))/STDEV(原始数据_周度!G322:G477),"")</f>
        <v/>
      </c>
      <c r="F477" s="15">
        <f>IFERROR(-1*(原始数据_周度!H477-AVERAGE(原始数据_周度!H322:H477))/STDEV(原始数据_周度!H322:H477),"")</f>
        <v/>
      </c>
      <c r="G477" s="15">
        <f>IFERROR((原始数据_周度!I477-AVERAGE(原始数据_周度!I322:I477))/STDEV(原始数据_周度!I322:I477),"")</f>
        <v/>
      </c>
      <c r="H477" s="166">
        <f>IFERROR((原始数据_周度!J477-AVERAGE($J$2:J477))/STDEV($J$2:J477),"")</f>
        <v/>
      </c>
    </row>
    <row r="478">
      <c r="A478" s="14">
        <f>原始数据_周度!A478</f>
        <v/>
      </c>
      <c r="B478" s="15">
        <f>IFERROR((原始数据_周度!C478-AVERAGE(原始数据_周度!C323:C478))/STDEV(原始数据_周度!C323:C478),"")</f>
        <v/>
      </c>
      <c r="C478" s="15">
        <f>IFERROR((原始数据_周度!F478-AVERAGE(原始数据_周度!F323:F478))/STDEV(原始数据_周度!F323:F478),"")</f>
        <v/>
      </c>
      <c r="D478" s="15">
        <f>IFERROR(-1*(原始数据_周度!E478-AVERAGE(原始数据_周度!E323:E478))/STDEV(原始数据_周度!E323:E478),"")</f>
        <v/>
      </c>
      <c r="E478" s="15">
        <f>IFERROR(-1*(原始数据_周度!G478-AVERAGE(原始数据_周度!G323:G478))/STDEV(原始数据_周度!G323:G478),"")</f>
        <v/>
      </c>
      <c r="F478" s="15">
        <f>IFERROR(-1*(原始数据_周度!H478-AVERAGE(原始数据_周度!H323:H478))/STDEV(原始数据_周度!H323:H478),"")</f>
        <v/>
      </c>
      <c r="G478" s="15">
        <f>IFERROR((原始数据_周度!I478-AVERAGE(原始数据_周度!I323:I478))/STDEV(原始数据_周度!I323:I478),"")</f>
        <v/>
      </c>
      <c r="H478" s="166">
        <f>IFERROR((原始数据_周度!J478-AVERAGE($J$2:J478))/STDEV($J$2:J478),"")</f>
        <v/>
      </c>
    </row>
    <row r="479">
      <c r="A479" s="14">
        <f>原始数据_周度!A479</f>
        <v/>
      </c>
      <c r="B479" s="15">
        <f>IFERROR((原始数据_周度!C479-AVERAGE(原始数据_周度!C324:C479))/STDEV(原始数据_周度!C324:C479),"")</f>
        <v/>
      </c>
      <c r="C479" s="15">
        <f>IFERROR((原始数据_周度!F479-AVERAGE(原始数据_周度!F324:F479))/STDEV(原始数据_周度!F324:F479),"")</f>
        <v/>
      </c>
      <c r="D479" s="15">
        <f>IFERROR(-1*(原始数据_周度!E479-AVERAGE(原始数据_周度!E324:E479))/STDEV(原始数据_周度!E324:E479),"")</f>
        <v/>
      </c>
      <c r="E479" s="15">
        <f>IFERROR(-1*(原始数据_周度!G479-AVERAGE(原始数据_周度!G324:G479))/STDEV(原始数据_周度!G324:G479),"")</f>
        <v/>
      </c>
      <c r="F479" s="15">
        <f>IFERROR(-1*(原始数据_周度!H479-AVERAGE(原始数据_周度!H324:H479))/STDEV(原始数据_周度!H324:H479),"")</f>
        <v/>
      </c>
      <c r="G479" s="15">
        <f>IFERROR((原始数据_周度!I479-AVERAGE(原始数据_周度!I324:I479))/STDEV(原始数据_周度!I324:I479),"")</f>
        <v/>
      </c>
      <c r="H479" s="166">
        <f>IFERROR((原始数据_周度!J479-AVERAGE($J$2:J479))/STDEV($J$2:J479),"")</f>
        <v/>
      </c>
    </row>
    <row r="480">
      <c r="A480" s="14">
        <f>原始数据_周度!A480</f>
        <v/>
      </c>
      <c r="B480" s="15">
        <f>IFERROR((原始数据_周度!C480-AVERAGE(原始数据_周度!C325:C480))/STDEV(原始数据_周度!C325:C480),"")</f>
        <v/>
      </c>
      <c r="C480" s="15">
        <f>IFERROR((原始数据_周度!F480-AVERAGE(原始数据_周度!F325:F480))/STDEV(原始数据_周度!F325:F480),"")</f>
        <v/>
      </c>
      <c r="D480" s="15">
        <f>IFERROR(-1*(原始数据_周度!E480-AVERAGE(原始数据_周度!E325:E480))/STDEV(原始数据_周度!E325:E480),"")</f>
        <v/>
      </c>
      <c r="E480" s="15">
        <f>IFERROR(-1*(原始数据_周度!G480-AVERAGE(原始数据_周度!G325:G480))/STDEV(原始数据_周度!G325:G480),"")</f>
        <v/>
      </c>
      <c r="F480" s="15">
        <f>IFERROR(-1*(原始数据_周度!H480-AVERAGE(原始数据_周度!H325:H480))/STDEV(原始数据_周度!H325:H480),"")</f>
        <v/>
      </c>
      <c r="G480" s="15">
        <f>IFERROR((原始数据_周度!I480-AVERAGE(原始数据_周度!I325:I480))/STDEV(原始数据_周度!I325:I480),"")</f>
        <v/>
      </c>
      <c r="H480" s="166">
        <f>IFERROR((原始数据_周度!J480-AVERAGE($J$2:J480))/STDEV($J$2:J480),"")</f>
        <v/>
      </c>
    </row>
    <row r="481">
      <c r="A481" s="14">
        <f>原始数据_周度!A481</f>
        <v/>
      </c>
      <c r="B481" s="15">
        <f>IFERROR((原始数据_周度!C481-AVERAGE(原始数据_周度!C326:C481))/STDEV(原始数据_周度!C326:C481),"")</f>
        <v/>
      </c>
      <c r="C481" s="15">
        <f>IFERROR((原始数据_周度!F481-AVERAGE(原始数据_周度!F326:F481))/STDEV(原始数据_周度!F326:F481),"")</f>
        <v/>
      </c>
      <c r="D481" s="15">
        <f>IFERROR(-1*(原始数据_周度!E481-AVERAGE(原始数据_周度!E326:E481))/STDEV(原始数据_周度!E326:E481),"")</f>
        <v/>
      </c>
      <c r="E481" s="15">
        <f>IFERROR(-1*(原始数据_周度!G481-AVERAGE(原始数据_周度!G326:G481))/STDEV(原始数据_周度!G326:G481),"")</f>
        <v/>
      </c>
      <c r="F481" s="15">
        <f>IFERROR(-1*(原始数据_周度!H481-AVERAGE(原始数据_周度!H326:H481))/STDEV(原始数据_周度!H326:H481),"")</f>
        <v/>
      </c>
      <c r="G481" s="15">
        <f>IFERROR((原始数据_周度!I481-AVERAGE(原始数据_周度!I326:I481))/STDEV(原始数据_周度!I326:I481),"")</f>
        <v/>
      </c>
      <c r="H481" s="166">
        <f>IFERROR((原始数据_周度!J481-AVERAGE($J$2:J481))/STDEV($J$2:J481),"")</f>
        <v/>
      </c>
    </row>
    <row r="482">
      <c r="A482" s="14">
        <f>原始数据_周度!A482</f>
        <v/>
      </c>
      <c r="B482" s="15">
        <f>IFERROR((原始数据_周度!C482-AVERAGE(原始数据_周度!C327:C482))/STDEV(原始数据_周度!C327:C482),"")</f>
        <v/>
      </c>
      <c r="C482" s="15">
        <f>IFERROR((原始数据_周度!F482-AVERAGE(原始数据_周度!F327:F482))/STDEV(原始数据_周度!F327:F482),"")</f>
        <v/>
      </c>
      <c r="D482" s="15">
        <f>IFERROR(-1*(原始数据_周度!E482-AVERAGE(原始数据_周度!E327:E482))/STDEV(原始数据_周度!E327:E482),"")</f>
        <v/>
      </c>
      <c r="E482" s="15">
        <f>IFERROR(-1*(原始数据_周度!G482-AVERAGE(原始数据_周度!G327:G482))/STDEV(原始数据_周度!G327:G482),"")</f>
        <v/>
      </c>
      <c r="F482" s="15">
        <f>IFERROR(-1*(原始数据_周度!H482-AVERAGE(原始数据_周度!H327:H482))/STDEV(原始数据_周度!H327:H482),"")</f>
        <v/>
      </c>
      <c r="G482" s="15">
        <f>IFERROR((原始数据_周度!I482-AVERAGE(原始数据_周度!I327:I482))/STDEV(原始数据_周度!I327:I482),"")</f>
        <v/>
      </c>
      <c r="H482" s="166">
        <f>IFERROR((原始数据_周度!J482-AVERAGE($J$2:J482))/STDEV($J$2:J482),"")</f>
        <v/>
      </c>
    </row>
    <row r="483">
      <c r="A483" s="14">
        <f>原始数据_周度!A483</f>
        <v/>
      </c>
      <c r="B483" s="15">
        <f>IFERROR((原始数据_周度!C483-AVERAGE(原始数据_周度!C328:C483))/STDEV(原始数据_周度!C328:C483),"")</f>
        <v/>
      </c>
      <c r="C483" s="15">
        <f>IFERROR((原始数据_周度!F483-AVERAGE(原始数据_周度!F328:F483))/STDEV(原始数据_周度!F328:F483),"")</f>
        <v/>
      </c>
      <c r="D483" s="15">
        <f>IFERROR(-1*(原始数据_周度!E483-AVERAGE(原始数据_周度!E328:E483))/STDEV(原始数据_周度!E328:E483),"")</f>
        <v/>
      </c>
      <c r="E483" s="15">
        <f>IFERROR(-1*(原始数据_周度!G483-AVERAGE(原始数据_周度!G328:G483))/STDEV(原始数据_周度!G328:G483),"")</f>
        <v/>
      </c>
      <c r="F483" s="15">
        <f>IFERROR(-1*(原始数据_周度!H483-AVERAGE(原始数据_周度!H328:H483))/STDEV(原始数据_周度!H328:H483),"")</f>
        <v/>
      </c>
      <c r="G483" s="15">
        <f>IFERROR((原始数据_周度!I483-AVERAGE(原始数据_周度!I328:I483))/STDEV(原始数据_周度!I328:I483),"")</f>
        <v/>
      </c>
      <c r="H483" s="166">
        <f>IFERROR((原始数据_周度!J483-AVERAGE($J$2:J483))/STDEV($J$2:J483),"")</f>
        <v/>
      </c>
    </row>
    <row r="484">
      <c r="A484" s="14">
        <f>原始数据_周度!A484</f>
        <v/>
      </c>
      <c r="B484" s="15">
        <f>IFERROR((原始数据_周度!C484-AVERAGE(原始数据_周度!C329:C484))/STDEV(原始数据_周度!C329:C484),"")</f>
        <v/>
      </c>
      <c r="C484" s="15">
        <f>IFERROR((原始数据_周度!F484-AVERAGE(原始数据_周度!F329:F484))/STDEV(原始数据_周度!F329:F484),"")</f>
        <v/>
      </c>
      <c r="D484" s="15">
        <f>IFERROR(-1*(原始数据_周度!E484-AVERAGE(原始数据_周度!E329:E484))/STDEV(原始数据_周度!E329:E484),"")</f>
        <v/>
      </c>
      <c r="E484" s="15">
        <f>IFERROR(-1*(原始数据_周度!G484-AVERAGE(原始数据_周度!G329:G484))/STDEV(原始数据_周度!G329:G484),"")</f>
        <v/>
      </c>
      <c r="F484" s="15">
        <f>IFERROR(-1*(原始数据_周度!H484-AVERAGE(原始数据_周度!H329:H484))/STDEV(原始数据_周度!H329:H484),"")</f>
        <v/>
      </c>
      <c r="G484" s="15">
        <f>IFERROR((原始数据_周度!I484-AVERAGE(原始数据_周度!I329:I484))/STDEV(原始数据_周度!I329:I484),"")</f>
        <v/>
      </c>
      <c r="H484" s="166">
        <f>IFERROR((原始数据_周度!J484-AVERAGE($J$2:J484))/STDEV($J$2:J484),"")</f>
        <v/>
      </c>
    </row>
    <row r="485">
      <c r="A485" s="14">
        <f>原始数据_周度!A485</f>
        <v/>
      </c>
      <c r="B485" s="15">
        <f>IFERROR((原始数据_周度!C485-AVERAGE(原始数据_周度!C330:C485))/STDEV(原始数据_周度!C330:C485),"")</f>
        <v/>
      </c>
      <c r="C485" s="15">
        <f>IFERROR((原始数据_周度!F485-AVERAGE(原始数据_周度!F330:F485))/STDEV(原始数据_周度!F330:F485),"")</f>
        <v/>
      </c>
      <c r="D485" s="15">
        <f>IFERROR(-1*(原始数据_周度!E485-AVERAGE(原始数据_周度!E330:E485))/STDEV(原始数据_周度!E330:E485),"")</f>
        <v/>
      </c>
      <c r="E485" s="15">
        <f>IFERROR(-1*(原始数据_周度!G485-AVERAGE(原始数据_周度!G330:G485))/STDEV(原始数据_周度!G330:G485),"")</f>
        <v/>
      </c>
      <c r="F485" s="15">
        <f>IFERROR(-1*(原始数据_周度!H485-AVERAGE(原始数据_周度!H330:H485))/STDEV(原始数据_周度!H330:H485),"")</f>
        <v/>
      </c>
      <c r="G485" s="15">
        <f>IFERROR((原始数据_周度!I485-AVERAGE(原始数据_周度!I330:I485))/STDEV(原始数据_周度!I330:I485),"")</f>
        <v/>
      </c>
      <c r="H485" s="166">
        <f>IFERROR((原始数据_周度!J485-AVERAGE($J$2:J485))/STDEV($J$2:J485),"")</f>
        <v/>
      </c>
    </row>
    <row r="486">
      <c r="A486" s="14">
        <f>原始数据_周度!A486</f>
        <v/>
      </c>
      <c r="B486" s="15">
        <f>IFERROR((原始数据_周度!C486-AVERAGE(原始数据_周度!C331:C486))/STDEV(原始数据_周度!C331:C486),"")</f>
        <v/>
      </c>
      <c r="C486" s="15">
        <f>IFERROR((原始数据_周度!F486-AVERAGE(原始数据_周度!F331:F486))/STDEV(原始数据_周度!F331:F486),"")</f>
        <v/>
      </c>
      <c r="D486" s="15">
        <f>IFERROR(-1*(原始数据_周度!E486-AVERAGE(原始数据_周度!E331:E486))/STDEV(原始数据_周度!E331:E486),"")</f>
        <v/>
      </c>
      <c r="E486" s="15">
        <f>IFERROR(-1*(原始数据_周度!G486-AVERAGE(原始数据_周度!G331:G486))/STDEV(原始数据_周度!G331:G486),"")</f>
        <v/>
      </c>
      <c r="F486" s="15">
        <f>IFERROR(-1*(原始数据_周度!H486-AVERAGE(原始数据_周度!H331:H486))/STDEV(原始数据_周度!H331:H486),"")</f>
        <v/>
      </c>
      <c r="G486" s="15">
        <f>IFERROR((原始数据_周度!I486-AVERAGE(原始数据_周度!I331:I486))/STDEV(原始数据_周度!I331:I486),"")</f>
        <v/>
      </c>
      <c r="H486" s="166">
        <f>IFERROR((原始数据_周度!J486-AVERAGE($J$2:J486))/STDEV($J$2:J486),"")</f>
        <v/>
      </c>
    </row>
    <row r="487">
      <c r="A487" s="14">
        <f>原始数据_周度!A487</f>
        <v/>
      </c>
      <c r="B487" s="15">
        <f>IFERROR((原始数据_周度!C487-AVERAGE(原始数据_周度!C332:C487))/STDEV(原始数据_周度!C332:C487),"")</f>
        <v/>
      </c>
      <c r="C487" s="15">
        <f>IFERROR((原始数据_周度!F487-AVERAGE(原始数据_周度!F332:F487))/STDEV(原始数据_周度!F332:F487),"")</f>
        <v/>
      </c>
      <c r="D487" s="15">
        <f>IFERROR(-1*(原始数据_周度!E487-AVERAGE(原始数据_周度!E332:E487))/STDEV(原始数据_周度!E332:E487),"")</f>
        <v/>
      </c>
      <c r="E487" s="15">
        <f>IFERROR(-1*(原始数据_周度!G487-AVERAGE(原始数据_周度!G332:G487))/STDEV(原始数据_周度!G332:G487),"")</f>
        <v/>
      </c>
      <c r="F487" s="15">
        <f>IFERROR(-1*(原始数据_周度!H487-AVERAGE(原始数据_周度!H332:H487))/STDEV(原始数据_周度!H332:H487),"")</f>
        <v/>
      </c>
      <c r="G487" s="15">
        <f>IFERROR((原始数据_周度!I487-AVERAGE(原始数据_周度!I332:I487))/STDEV(原始数据_周度!I332:I487),"")</f>
        <v/>
      </c>
      <c r="H487" s="166">
        <f>IFERROR((原始数据_周度!J487-AVERAGE($J$2:J487))/STDEV($J$2:J487),"")</f>
        <v/>
      </c>
    </row>
    <row r="488">
      <c r="A488" s="14">
        <f>原始数据_周度!A488</f>
        <v/>
      </c>
      <c r="B488" s="15">
        <f>IFERROR((原始数据_周度!C488-AVERAGE(原始数据_周度!C333:C488))/STDEV(原始数据_周度!C333:C488),"")</f>
        <v/>
      </c>
      <c r="C488" s="15">
        <f>IFERROR((原始数据_周度!F488-AVERAGE(原始数据_周度!F333:F488))/STDEV(原始数据_周度!F333:F488),"")</f>
        <v/>
      </c>
      <c r="D488" s="15">
        <f>IFERROR(-1*(原始数据_周度!E488-AVERAGE(原始数据_周度!E333:E488))/STDEV(原始数据_周度!E333:E488),"")</f>
        <v/>
      </c>
      <c r="E488" s="15">
        <f>IFERROR(-1*(原始数据_周度!G488-AVERAGE(原始数据_周度!G333:G488))/STDEV(原始数据_周度!G333:G488),"")</f>
        <v/>
      </c>
      <c r="F488" s="15">
        <f>IFERROR(-1*(原始数据_周度!H488-AVERAGE(原始数据_周度!H333:H488))/STDEV(原始数据_周度!H333:H488),"")</f>
        <v/>
      </c>
      <c r="G488" s="15">
        <f>IFERROR((原始数据_周度!I488-AVERAGE(原始数据_周度!I333:I488))/STDEV(原始数据_周度!I333:I488),"")</f>
        <v/>
      </c>
      <c r="H488" s="166">
        <f>IFERROR((原始数据_周度!J488-AVERAGE($J$2:J488))/STDEV($J$2:J488),"")</f>
        <v/>
      </c>
    </row>
    <row r="489">
      <c r="A489" s="14">
        <f>原始数据_周度!A489</f>
        <v/>
      </c>
      <c r="B489" s="15">
        <f>IFERROR((原始数据_周度!C489-AVERAGE(原始数据_周度!C334:C489))/STDEV(原始数据_周度!C334:C489),"")</f>
        <v/>
      </c>
      <c r="C489" s="15">
        <f>IFERROR((原始数据_周度!F489-AVERAGE(原始数据_周度!F334:F489))/STDEV(原始数据_周度!F334:F489),"")</f>
        <v/>
      </c>
      <c r="D489" s="15">
        <f>IFERROR(-1*(原始数据_周度!E489-AVERAGE(原始数据_周度!E334:E489))/STDEV(原始数据_周度!E334:E489),"")</f>
        <v/>
      </c>
      <c r="E489" s="15">
        <f>IFERROR(-1*(原始数据_周度!G489-AVERAGE(原始数据_周度!G334:G489))/STDEV(原始数据_周度!G334:G489),"")</f>
        <v/>
      </c>
      <c r="F489" s="15">
        <f>IFERROR(-1*(原始数据_周度!H489-AVERAGE(原始数据_周度!H334:H489))/STDEV(原始数据_周度!H334:H489),"")</f>
        <v/>
      </c>
      <c r="G489" s="15">
        <f>IFERROR((原始数据_周度!I489-AVERAGE(原始数据_周度!I334:I489))/STDEV(原始数据_周度!I334:I489),"")</f>
        <v/>
      </c>
      <c r="H489" s="166">
        <f>IFERROR((原始数据_周度!J489-AVERAGE($J$2:J489))/STDEV($J$2:J489),"")</f>
        <v/>
      </c>
    </row>
    <row r="490">
      <c r="A490" s="14">
        <f>原始数据_周度!A490</f>
        <v/>
      </c>
      <c r="B490" s="15">
        <f>IFERROR((原始数据_周度!C490-AVERAGE(原始数据_周度!C335:C490))/STDEV(原始数据_周度!C335:C490),"")</f>
        <v/>
      </c>
      <c r="C490" s="15">
        <f>IFERROR((原始数据_周度!F490-AVERAGE(原始数据_周度!F335:F490))/STDEV(原始数据_周度!F335:F490),"")</f>
        <v/>
      </c>
      <c r="D490" s="15">
        <f>IFERROR(-1*(原始数据_周度!E490-AVERAGE(原始数据_周度!E335:E490))/STDEV(原始数据_周度!E335:E490),"")</f>
        <v/>
      </c>
      <c r="E490" s="15">
        <f>IFERROR(-1*(原始数据_周度!G490-AVERAGE(原始数据_周度!G335:G490))/STDEV(原始数据_周度!G335:G490),"")</f>
        <v/>
      </c>
      <c r="F490" s="15">
        <f>IFERROR(-1*(原始数据_周度!H490-AVERAGE(原始数据_周度!H335:H490))/STDEV(原始数据_周度!H335:H490),"")</f>
        <v/>
      </c>
      <c r="G490" s="15">
        <f>IFERROR((原始数据_周度!I490-AVERAGE(原始数据_周度!I335:I490))/STDEV(原始数据_周度!I335:I490),"")</f>
        <v/>
      </c>
      <c r="H490" s="166">
        <f>IFERROR((原始数据_周度!J490-AVERAGE($J$2:J490))/STDEV($J$2:J490),"")</f>
        <v/>
      </c>
    </row>
    <row r="491">
      <c r="A491" s="14">
        <f>原始数据_周度!A491</f>
        <v/>
      </c>
      <c r="B491" s="15">
        <f>IFERROR((原始数据_周度!C491-AVERAGE(原始数据_周度!C336:C491))/STDEV(原始数据_周度!C336:C491),"")</f>
        <v/>
      </c>
      <c r="C491" s="15">
        <f>IFERROR((原始数据_周度!F491-AVERAGE(原始数据_周度!F336:F491))/STDEV(原始数据_周度!F336:F491),"")</f>
        <v/>
      </c>
      <c r="D491" s="15">
        <f>IFERROR(-1*(原始数据_周度!E491-AVERAGE(原始数据_周度!E336:E491))/STDEV(原始数据_周度!E336:E491),"")</f>
        <v/>
      </c>
      <c r="E491" s="15">
        <f>IFERROR(-1*(原始数据_周度!G491-AVERAGE(原始数据_周度!G336:G491))/STDEV(原始数据_周度!G336:G491),"")</f>
        <v/>
      </c>
      <c r="F491" s="15">
        <f>IFERROR(-1*(原始数据_周度!H491-AVERAGE(原始数据_周度!H336:H491))/STDEV(原始数据_周度!H336:H491),"")</f>
        <v/>
      </c>
      <c r="G491" s="15">
        <f>IFERROR((原始数据_周度!I491-AVERAGE(原始数据_周度!I336:I491))/STDEV(原始数据_周度!I336:I491),"")</f>
        <v/>
      </c>
      <c r="H491" s="166">
        <f>IFERROR((原始数据_周度!J491-AVERAGE($J$2:J491))/STDEV($J$2:J491),"")</f>
        <v/>
      </c>
    </row>
    <row r="492">
      <c r="A492" s="14">
        <f>原始数据_周度!A492</f>
        <v/>
      </c>
      <c r="B492" s="15">
        <f>IFERROR((原始数据_周度!C492-AVERAGE(原始数据_周度!C337:C492))/STDEV(原始数据_周度!C337:C492),"")</f>
        <v/>
      </c>
      <c r="C492" s="15">
        <f>IFERROR((原始数据_周度!F492-AVERAGE(原始数据_周度!F337:F492))/STDEV(原始数据_周度!F337:F492),"")</f>
        <v/>
      </c>
      <c r="D492" s="15">
        <f>IFERROR(-1*(原始数据_周度!E492-AVERAGE(原始数据_周度!E337:E492))/STDEV(原始数据_周度!E337:E492),"")</f>
        <v/>
      </c>
      <c r="E492" s="15">
        <f>IFERROR(-1*(原始数据_周度!G492-AVERAGE(原始数据_周度!G337:G492))/STDEV(原始数据_周度!G337:G492),"")</f>
        <v/>
      </c>
      <c r="F492" s="15">
        <f>IFERROR(-1*(原始数据_周度!H492-AVERAGE(原始数据_周度!H337:H492))/STDEV(原始数据_周度!H337:H492),"")</f>
        <v/>
      </c>
      <c r="G492" s="15">
        <f>IFERROR((原始数据_周度!I492-AVERAGE(原始数据_周度!I337:I492))/STDEV(原始数据_周度!I337:I492),"")</f>
        <v/>
      </c>
      <c r="H492" s="166">
        <f>IFERROR((原始数据_周度!J492-AVERAGE($J$2:J492))/STDEV($J$2:J492),"")</f>
        <v/>
      </c>
    </row>
    <row r="493">
      <c r="A493" s="14">
        <f>原始数据_周度!A493</f>
        <v/>
      </c>
      <c r="B493" s="15">
        <f>IFERROR((原始数据_周度!C493-AVERAGE(原始数据_周度!C338:C493))/STDEV(原始数据_周度!C338:C493),"")</f>
        <v/>
      </c>
      <c r="C493" s="15">
        <f>IFERROR((原始数据_周度!F493-AVERAGE(原始数据_周度!F338:F493))/STDEV(原始数据_周度!F338:F493),"")</f>
        <v/>
      </c>
      <c r="D493" s="15">
        <f>IFERROR(-1*(原始数据_周度!E493-AVERAGE(原始数据_周度!E338:E493))/STDEV(原始数据_周度!E338:E493),"")</f>
        <v/>
      </c>
      <c r="E493" s="15">
        <f>IFERROR(-1*(原始数据_周度!G493-AVERAGE(原始数据_周度!G338:G493))/STDEV(原始数据_周度!G338:G493),"")</f>
        <v/>
      </c>
      <c r="F493" s="15">
        <f>IFERROR(-1*(原始数据_周度!H493-AVERAGE(原始数据_周度!H338:H493))/STDEV(原始数据_周度!H338:H493),"")</f>
        <v/>
      </c>
      <c r="G493" s="15">
        <f>IFERROR((原始数据_周度!I493-AVERAGE(原始数据_周度!I338:I493))/STDEV(原始数据_周度!I338:I493),"")</f>
        <v/>
      </c>
      <c r="H493" s="166">
        <f>IFERROR((原始数据_周度!J493-AVERAGE($J$2:J493))/STDEV($J$2:J493),"")</f>
        <v/>
      </c>
    </row>
    <row r="494">
      <c r="A494" s="14">
        <f>原始数据_周度!A494</f>
        <v/>
      </c>
      <c r="B494" s="15">
        <f>IFERROR((原始数据_周度!C494-AVERAGE(原始数据_周度!C339:C494))/STDEV(原始数据_周度!C339:C494),"")</f>
        <v/>
      </c>
      <c r="C494" s="15">
        <f>IFERROR((原始数据_周度!F494-AVERAGE(原始数据_周度!F339:F494))/STDEV(原始数据_周度!F339:F494),"")</f>
        <v/>
      </c>
      <c r="D494" s="15">
        <f>IFERROR(-1*(原始数据_周度!E494-AVERAGE(原始数据_周度!E339:E494))/STDEV(原始数据_周度!E339:E494),"")</f>
        <v/>
      </c>
      <c r="E494" s="15">
        <f>IFERROR(-1*(原始数据_周度!G494-AVERAGE(原始数据_周度!G339:G494))/STDEV(原始数据_周度!G339:G494),"")</f>
        <v/>
      </c>
      <c r="F494" s="15">
        <f>IFERROR(-1*(原始数据_周度!H494-AVERAGE(原始数据_周度!H339:H494))/STDEV(原始数据_周度!H339:H494),"")</f>
        <v/>
      </c>
      <c r="G494" s="15">
        <f>IFERROR((原始数据_周度!I494-AVERAGE(原始数据_周度!I339:I494))/STDEV(原始数据_周度!I339:I494),"")</f>
        <v/>
      </c>
      <c r="H494" s="166">
        <f>IFERROR((原始数据_周度!J494-AVERAGE($J$2:J494))/STDEV($J$2:J494),"")</f>
        <v/>
      </c>
    </row>
    <row r="495">
      <c r="A495" s="14">
        <f>原始数据_周度!A495</f>
        <v/>
      </c>
      <c r="B495" s="15">
        <f>IFERROR((原始数据_周度!C495-AVERAGE(原始数据_周度!C340:C495))/STDEV(原始数据_周度!C340:C495),"")</f>
        <v/>
      </c>
      <c r="C495" s="15">
        <f>IFERROR((原始数据_周度!F495-AVERAGE(原始数据_周度!F340:F495))/STDEV(原始数据_周度!F340:F495),"")</f>
        <v/>
      </c>
      <c r="D495" s="15">
        <f>IFERROR(-1*(原始数据_周度!E495-AVERAGE(原始数据_周度!E340:E495))/STDEV(原始数据_周度!E340:E495),"")</f>
        <v/>
      </c>
      <c r="E495" s="15">
        <f>IFERROR(-1*(原始数据_周度!G495-AVERAGE(原始数据_周度!G340:G495))/STDEV(原始数据_周度!G340:G495),"")</f>
        <v/>
      </c>
      <c r="F495" s="15">
        <f>IFERROR(-1*(原始数据_周度!H495-AVERAGE(原始数据_周度!H340:H495))/STDEV(原始数据_周度!H340:H495),"")</f>
        <v/>
      </c>
      <c r="G495" s="15">
        <f>IFERROR((原始数据_周度!I495-AVERAGE(原始数据_周度!I340:I495))/STDEV(原始数据_周度!I340:I495),"")</f>
        <v/>
      </c>
      <c r="H495" s="166">
        <f>IFERROR((原始数据_周度!J495-AVERAGE($J$2:J495))/STDEV($J$2:J495),"")</f>
        <v/>
      </c>
    </row>
    <row r="496">
      <c r="A496" s="14">
        <f>原始数据_周度!A496</f>
        <v/>
      </c>
      <c r="B496" s="15">
        <f>IFERROR((原始数据_周度!C496-AVERAGE(原始数据_周度!C341:C496))/STDEV(原始数据_周度!C341:C496),"")</f>
        <v/>
      </c>
      <c r="C496" s="15">
        <f>IFERROR((原始数据_周度!F496-AVERAGE(原始数据_周度!F341:F496))/STDEV(原始数据_周度!F341:F496),"")</f>
        <v/>
      </c>
      <c r="D496" s="15">
        <f>IFERROR(-1*(原始数据_周度!E496-AVERAGE(原始数据_周度!E341:E496))/STDEV(原始数据_周度!E341:E496),"")</f>
        <v/>
      </c>
      <c r="E496" s="15">
        <f>IFERROR(-1*(原始数据_周度!G496-AVERAGE(原始数据_周度!G341:G496))/STDEV(原始数据_周度!G341:G496),"")</f>
        <v/>
      </c>
      <c r="F496" s="15">
        <f>IFERROR(-1*(原始数据_周度!H496-AVERAGE(原始数据_周度!H341:H496))/STDEV(原始数据_周度!H341:H496),"")</f>
        <v/>
      </c>
      <c r="G496" s="15">
        <f>IFERROR((原始数据_周度!I496-AVERAGE(原始数据_周度!I341:I496))/STDEV(原始数据_周度!I341:I496),"")</f>
        <v/>
      </c>
      <c r="H496" s="166">
        <f>IFERROR((原始数据_周度!J496-AVERAGE($J$2:J496))/STDEV($J$2:J496),"")</f>
        <v/>
      </c>
    </row>
    <row r="497">
      <c r="A497" s="14">
        <f>原始数据_周度!A497</f>
        <v/>
      </c>
      <c r="B497" s="15">
        <f>IFERROR((原始数据_周度!C497-AVERAGE(原始数据_周度!C342:C497))/STDEV(原始数据_周度!C342:C497),"")</f>
        <v/>
      </c>
      <c r="C497" s="15">
        <f>IFERROR((原始数据_周度!F497-AVERAGE(原始数据_周度!F342:F497))/STDEV(原始数据_周度!F342:F497),"")</f>
        <v/>
      </c>
      <c r="D497" s="15">
        <f>IFERROR(-1*(原始数据_周度!E497-AVERAGE(原始数据_周度!E342:E497))/STDEV(原始数据_周度!E342:E497),"")</f>
        <v/>
      </c>
      <c r="E497" s="15">
        <f>IFERROR(-1*(原始数据_周度!G497-AVERAGE(原始数据_周度!G342:G497))/STDEV(原始数据_周度!G342:G497),"")</f>
        <v/>
      </c>
      <c r="F497" s="15">
        <f>IFERROR(-1*(原始数据_周度!H497-AVERAGE(原始数据_周度!H342:H497))/STDEV(原始数据_周度!H342:H497),"")</f>
        <v/>
      </c>
      <c r="G497" s="15">
        <f>IFERROR((原始数据_周度!I497-AVERAGE(原始数据_周度!I342:I497))/STDEV(原始数据_周度!I342:I497),"")</f>
        <v/>
      </c>
      <c r="H497" s="166">
        <f>IFERROR((原始数据_周度!J497-AVERAGE($J$2:J497))/STDEV($J$2:J497),"")</f>
        <v/>
      </c>
    </row>
    <row r="498">
      <c r="A498" s="14">
        <f>原始数据_周度!A498</f>
        <v/>
      </c>
      <c r="B498" s="15">
        <f>IFERROR((原始数据_周度!C498-AVERAGE(原始数据_周度!C343:C498))/STDEV(原始数据_周度!C343:C498),"")</f>
        <v/>
      </c>
      <c r="C498" s="15">
        <f>IFERROR((原始数据_周度!F498-AVERAGE(原始数据_周度!F343:F498))/STDEV(原始数据_周度!F343:F498),"")</f>
        <v/>
      </c>
      <c r="D498" s="15">
        <f>IFERROR(-1*(原始数据_周度!E498-AVERAGE(原始数据_周度!E343:E498))/STDEV(原始数据_周度!E343:E498),"")</f>
        <v/>
      </c>
      <c r="E498" s="15">
        <f>IFERROR(-1*(原始数据_周度!G498-AVERAGE(原始数据_周度!G343:G498))/STDEV(原始数据_周度!G343:G498),"")</f>
        <v/>
      </c>
      <c r="F498" s="15">
        <f>IFERROR(-1*(原始数据_周度!H498-AVERAGE(原始数据_周度!H343:H498))/STDEV(原始数据_周度!H343:H498),"")</f>
        <v/>
      </c>
      <c r="G498" s="15">
        <f>IFERROR((原始数据_周度!I498-AVERAGE(原始数据_周度!I343:I498))/STDEV(原始数据_周度!I343:I498),"")</f>
        <v/>
      </c>
      <c r="H498" s="166">
        <f>IFERROR((原始数据_周度!J498-AVERAGE($J$2:J498))/STDEV($J$2:J498),"")</f>
        <v/>
      </c>
    </row>
    <row r="499">
      <c r="A499" s="14">
        <f>原始数据_周度!A499</f>
        <v/>
      </c>
      <c r="B499" s="15">
        <f>IFERROR((原始数据_周度!C499-AVERAGE(原始数据_周度!C344:C499))/STDEV(原始数据_周度!C344:C499),"")</f>
        <v/>
      </c>
      <c r="C499" s="15">
        <f>IFERROR((原始数据_周度!F499-AVERAGE(原始数据_周度!F344:F499))/STDEV(原始数据_周度!F344:F499),"")</f>
        <v/>
      </c>
      <c r="D499" s="15">
        <f>IFERROR(-1*(原始数据_周度!E499-AVERAGE(原始数据_周度!E344:E499))/STDEV(原始数据_周度!E344:E499),"")</f>
        <v/>
      </c>
      <c r="E499" s="15">
        <f>IFERROR(-1*(原始数据_周度!G499-AVERAGE(原始数据_周度!G344:G499))/STDEV(原始数据_周度!G344:G499),"")</f>
        <v/>
      </c>
      <c r="F499" s="15">
        <f>IFERROR(-1*(原始数据_周度!H499-AVERAGE(原始数据_周度!H344:H499))/STDEV(原始数据_周度!H344:H499),"")</f>
        <v/>
      </c>
      <c r="G499" s="15">
        <f>IFERROR((原始数据_周度!I499-AVERAGE(原始数据_周度!I344:I499))/STDEV(原始数据_周度!I344:I499),"")</f>
        <v/>
      </c>
      <c r="H499" s="166">
        <f>IFERROR((原始数据_周度!J499-AVERAGE($J$2:J499))/STDEV($J$2:J499),"")</f>
        <v/>
      </c>
    </row>
    <row r="500">
      <c r="A500" s="14">
        <f>原始数据_周度!A500</f>
        <v/>
      </c>
      <c r="B500" s="15">
        <f>IFERROR((原始数据_周度!C500-AVERAGE(原始数据_周度!C345:C500))/STDEV(原始数据_周度!C345:C500),"")</f>
        <v/>
      </c>
      <c r="C500" s="15">
        <f>IFERROR((原始数据_周度!F500-AVERAGE(原始数据_周度!F345:F500))/STDEV(原始数据_周度!F345:F500),"")</f>
        <v/>
      </c>
      <c r="D500" s="15">
        <f>IFERROR(-1*(原始数据_周度!E500-AVERAGE(原始数据_周度!E345:E500))/STDEV(原始数据_周度!E345:E500),"")</f>
        <v/>
      </c>
      <c r="E500" s="15">
        <f>IFERROR(-1*(原始数据_周度!G500-AVERAGE(原始数据_周度!G345:G500))/STDEV(原始数据_周度!G345:G500),"")</f>
        <v/>
      </c>
      <c r="F500" s="15">
        <f>IFERROR(-1*(原始数据_周度!H500-AVERAGE(原始数据_周度!H345:H500))/STDEV(原始数据_周度!H345:H500),"")</f>
        <v/>
      </c>
      <c r="G500" s="15">
        <f>IFERROR((原始数据_周度!I500-AVERAGE(原始数据_周度!I345:I500))/STDEV(原始数据_周度!I345:I500),"")</f>
        <v/>
      </c>
      <c r="H500" s="166">
        <f>IFERROR((原始数据_周度!J500-AVERAGE($J$2:J500))/STDEV($J$2:J500),"")</f>
        <v/>
      </c>
    </row>
    <row r="501">
      <c r="A501" s="14">
        <f>原始数据_周度!A501</f>
        <v/>
      </c>
      <c r="B501" s="15">
        <f>IFERROR((原始数据_周度!C501-AVERAGE(原始数据_周度!C346:C501))/STDEV(原始数据_周度!C346:C501),"")</f>
        <v/>
      </c>
      <c r="C501" s="15">
        <f>IFERROR((原始数据_周度!F501-AVERAGE(原始数据_周度!F346:F501))/STDEV(原始数据_周度!F346:F501),"")</f>
        <v/>
      </c>
      <c r="D501" s="15">
        <f>IFERROR(-1*(原始数据_周度!E501-AVERAGE(原始数据_周度!E346:E501))/STDEV(原始数据_周度!E346:E501),"")</f>
        <v/>
      </c>
      <c r="E501" s="15">
        <f>IFERROR(-1*(原始数据_周度!G501-AVERAGE(原始数据_周度!G346:G501))/STDEV(原始数据_周度!G346:G501),"")</f>
        <v/>
      </c>
      <c r="F501" s="15">
        <f>IFERROR(-1*(原始数据_周度!H501-AVERAGE(原始数据_周度!H346:H501))/STDEV(原始数据_周度!H346:H501),"")</f>
        <v/>
      </c>
      <c r="G501" s="15">
        <f>IFERROR((原始数据_周度!I501-AVERAGE(原始数据_周度!I346:I501))/STDEV(原始数据_周度!I346:I501),"")</f>
        <v/>
      </c>
      <c r="H501" s="166">
        <f>IFERROR((原始数据_周度!J501-AVERAGE($J$2:J501))/STDEV($J$2:J501),"")</f>
        <v/>
      </c>
    </row>
    <row r="502">
      <c r="A502" s="14">
        <f>原始数据_周度!A502</f>
        <v/>
      </c>
      <c r="B502" s="15">
        <f>IFERROR((原始数据_周度!C502-AVERAGE(原始数据_周度!C347:C502))/STDEV(原始数据_周度!C347:C502),"")</f>
        <v/>
      </c>
      <c r="C502" s="15">
        <f>IFERROR((原始数据_周度!F502-AVERAGE(原始数据_周度!F347:F502))/STDEV(原始数据_周度!F347:F502),"")</f>
        <v/>
      </c>
      <c r="D502" s="15">
        <f>IFERROR(-1*(原始数据_周度!E502-AVERAGE(原始数据_周度!E347:E502))/STDEV(原始数据_周度!E347:E502),"")</f>
        <v/>
      </c>
      <c r="E502" s="15">
        <f>IFERROR(-1*(原始数据_周度!G502-AVERAGE(原始数据_周度!G347:G502))/STDEV(原始数据_周度!G347:G502),"")</f>
        <v/>
      </c>
      <c r="F502" s="15">
        <f>IFERROR(-1*(原始数据_周度!H502-AVERAGE(原始数据_周度!H347:H502))/STDEV(原始数据_周度!H347:H502),"")</f>
        <v/>
      </c>
      <c r="G502" s="15">
        <f>IFERROR((原始数据_周度!I502-AVERAGE(原始数据_周度!I347:I502))/STDEV(原始数据_周度!I347:I502),"")</f>
        <v/>
      </c>
      <c r="H502" s="166">
        <f>IFERROR((原始数据_周度!J502-AVERAGE($J$2:J502))/STDEV($J$2:J502),"")</f>
        <v/>
      </c>
    </row>
    <row r="503">
      <c r="A503" s="14">
        <f>原始数据_周度!A503</f>
        <v/>
      </c>
      <c r="B503" s="15">
        <f>IFERROR((原始数据_周度!C503-AVERAGE(原始数据_周度!C348:C503))/STDEV(原始数据_周度!C348:C503),"")</f>
        <v/>
      </c>
      <c r="C503" s="15">
        <f>IFERROR((原始数据_周度!F503-AVERAGE(原始数据_周度!F348:F503))/STDEV(原始数据_周度!F348:F503),"")</f>
        <v/>
      </c>
      <c r="D503" s="15">
        <f>IFERROR(-1*(原始数据_周度!E503-AVERAGE(原始数据_周度!E348:E503))/STDEV(原始数据_周度!E348:E503),"")</f>
        <v/>
      </c>
      <c r="E503" s="15">
        <f>IFERROR(-1*(原始数据_周度!G503-AVERAGE(原始数据_周度!G348:G503))/STDEV(原始数据_周度!G348:G503),"")</f>
        <v/>
      </c>
      <c r="F503" s="15">
        <f>IFERROR(-1*(原始数据_周度!H503-AVERAGE(原始数据_周度!H348:H503))/STDEV(原始数据_周度!H348:H503),"")</f>
        <v/>
      </c>
      <c r="G503" s="15">
        <f>IFERROR((原始数据_周度!I503-AVERAGE(原始数据_周度!I348:I503))/STDEV(原始数据_周度!I348:I503),"")</f>
        <v/>
      </c>
      <c r="H503" s="166">
        <f>IFERROR((原始数据_周度!J503-AVERAGE($J$2:J503))/STDEV($J$2:J503),"")</f>
        <v/>
      </c>
    </row>
    <row r="504">
      <c r="A504" s="14">
        <f>原始数据_周度!A504</f>
        <v/>
      </c>
      <c r="B504" s="15">
        <f>IFERROR((原始数据_周度!C504-AVERAGE(原始数据_周度!C349:C504))/STDEV(原始数据_周度!C349:C504),"")</f>
        <v/>
      </c>
      <c r="C504" s="15">
        <f>IFERROR((原始数据_周度!F504-AVERAGE(原始数据_周度!F349:F504))/STDEV(原始数据_周度!F349:F504),"")</f>
        <v/>
      </c>
      <c r="D504" s="15">
        <f>IFERROR(-1*(原始数据_周度!E504-AVERAGE(原始数据_周度!E349:E504))/STDEV(原始数据_周度!E349:E504),"")</f>
        <v/>
      </c>
      <c r="E504" s="15">
        <f>IFERROR(-1*(原始数据_周度!G504-AVERAGE(原始数据_周度!G349:G504))/STDEV(原始数据_周度!G349:G504),"")</f>
        <v/>
      </c>
      <c r="F504" s="15">
        <f>IFERROR(-1*(原始数据_周度!H504-AVERAGE(原始数据_周度!H349:H504))/STDEV(原始数据_周度!H349:H504),"")</f>
        <v/>
      </c>
      <c r="G504" s="15">
        <f>IFERROR((原始数据_周度!I504-AVERAGE(原始数据_周度!I349:I504))/STDEV(原始数据_周度!I349:I504),"")</f>
        <v/>
      </c>
      <c r="H504" s="166">
        <f>IFERROR((原始数据_周度!J504-AVERAGE($J$2:J504))/STDEV($J$2:J504),"")</f>
        <v/>
      </c>
    </row>
    <row r="505">
      <c r="A505" s="14">
        <f>原始数据_周度!A505</f>
        <v/>
      </c>
      <c r="B505" s="15">
        <f>IFERROR((原始数据_周度!C505-AVERAGE(原始数据_周度!C350:C505))/STDEV(原始数据_周度!C350:C505),"")</f>
        <v/>
      </c>
      <c r="C505" s="15">
        <f>IFERROR((原始数据_周度!F505-AVERAGE(原始数据_周度!F350:F505))/STDEV(原始数据_周度!F350:F505),"")</f>
        <v/>
      </c>
      <c r="D505" s="15">
        <f>IFERROR(-1*(原始数据_周度!E505-AVERAGE(原始数据_周度!E350:E505))/STDEV(原始数据_周度!E350:E505),"")</f>
        <v/>
      </c>
      <c r="E505" s="15">
        <f>IFERROR(-1*(原始数据_周度!G505-AVERAGE(原始数据_周度!G350:G505))/STDEV(原始数据_周度!G350:G505),"")</f>
        <v/>
      </c>
      <c r="F505" s="15">
        <f>IFERROR(-1*(原始数据_周度!H505-AVERAGE(原始数据_周度!H350:H505))/STDEV(原始数据_周度!H350:H505),"")</f>
        <v/>
      </c>
      <c r="G505" s="15">
        <f>IFERROR((原始数据_周度!I505-AVERAGE(原始数据_周度!I350:I505))/STDEV(原始数据_周度!I350:I505),"")</f>
        <v/>
      </c>
      <c r="H505" s="166">
        <f>IFERROR((原始数据_周度!J505-AVERAGE($J$2:J505))/STDEV($J$2:J505),"")</f>
        <v/>
      </c>
    </row>
    <row r="506">
      <c r="A506" s="14">
        <f>原始数据_周度!A506</f>
        <v/>
      </c>
      <c r="B506" s="15">
        <f>IFERROR((原始数据_周度!C506-AVERAGE(原始数据_周度!C351:C506))/STDEV(原始数据_周度!C351:C506),"")</f>
        <v/>
      </c>
      <c r="C506" s="15">
        <f>IFERROR((原始数据_周度!F506-AVERAGE(原始数据_周度!F351:F506))/STDEV(原始数据_周度!F351:F506),"")</f>
        <v/>
      </c>
      <c r="D506" s="15">
        <f>IFERROR(-1*(原始数据_周度!E506-AVERAGE(原始数据_周度!E351:E506))/STDEV(原始数据_周度!E351:E506),"")</f>
        <v/>
      </c>
      <c r="E506" s="15">
        <f>IFERROR(-1*(原始数据_周度!G506-AVERAGE(原始数据_周度!G351:G506))/STDEV(原始数据_周度!G351:G506),"")</f>
        <v/>
      </c>
      <c r="F506" s="15">
        <f>IFERROR(-1*(原始数据_周度!H506-AVERAGE(原始数据_周度!H351:H506))/STDEV(原始数据_周度!H351:H506),"")</f>
        <v/>
      </c>
      <c r="G506" s="15">
        <f>IFERROR((原始数据_周度!I506-AVERAGE(原始数据_周度!I351:I506))/STDEV(原始数据_周度!I351:I506),"")</f>
        <v/>
      </c>
      <c r="H506" s="166">
        <f>IFERROR((原始数据_周度!J506-AVERAGE($J$2:J506))/STDEV($J$2:J506),"")</f>
        <v/>
      </c>
    </row>
    <row r="507">
      <c r="A507" s="14">
        <f>原始数据_周度!A507</f>
        <v/>
      </c>
      <c r="B507" s="15">
        <f>IFERROR((原始数据_周度!C507-AVERAGE(原始数据_周度!C352:C507))/STDEV(原始数据_周度!C352:C507),"")</f>
        <v/>
      </c>
      <c r="C507" s="15">
        <f>IFERROR((原始数据_周度!F507-AVERAGE(原始数据_周度!F352:F507))/STDEV(原始数据_周度!F352:F507),"")</f>
        <v/>
      </c>
      <c r="D507" s="15">
        <f>IFERROR(-1*(原始数据_周度!E507-AVERAGE(原始数据_周度!E352:E507))/STDEV(原始数据_周度!E352:E507),"")</f>
        <v/>
      </c>
      <c r="E507" s="15">
        <f>IFERROR(-1*(原始数据_周度!G507-AVERAGE(原始数据_周度!G352:G507))/STDEV(原始数据_周度!G352:G507),"")</f>
        <v/>
      </c>
      <c r="F507" s="15">
        <f>IFERROR(-1*(原始数据_周度!H507-AVERAGE(原始数据_周度!H352:H507))/STDEV(原始数据_周度!H352:H507),"")</f>
        <v/>
      </c>
      <c r="G507" s="15">
        <f>IFERROR((原始数据_周度!I507-AVERAGE(原始数据_周度!I352:I507))/STDEV(原始数据_周度!I352:I507),"")</f>
        <v/>
      </c>
      <c r="H507" s="166">
        <f>IFERROR((原始数据_周度!J507-AVERAGE($J$2:J507))/STDEV($J$2:J507),"")</f>
        <v/>
      </c>
    </row>
    <row r="508">
      <c r="A508" s="14">
        <f>原始数据_周度!A508</f>
        <v/>
      </c>
      <c r="B508" s="15">
        <f>IFERROR((原始数据_周度!C508-AVERAGE(原始数据_周度!C353:C508))/STDEV(原始数据_周度!C353:C508),"")</f>
        <v/>
      </c>
      <c r="C508" s="15">
        <f>IFERROR((原始数据_周度!F508-AVERAGE(原始数据_周度!F353:F508))/STDEV(原始数据_周度!F353:F508),"")</f>
        <v/>
      </c>
      <c r="D508" s="15">
        <f>IFERROR(-1*(原始数据_周度!E508-AVERAGE(原始数据_周度!E353:E508))/STDEV(原始数据_周度!E353:E508),"")</f>
        <v/>
      </c>
      <c r="E508" s="15">
        <f>IFERROR(-1*(原始数据_周度!G508-AVERAGE(原始数据_周度!G353:G508))/STDEV(原始数据_周度!G353:G508),"")</f>
        <v/>
      </c>
      <c r="F508" s="15">
        <f>IFERROR(-1*(原始数据_周度!H508-AVERAGE(原始数据_周度!H353:H508))/STDEV(原始数据_周度!H353:H508),"")</f>
        <v/>
      </c>
      <c r="G508" s="15">
        <f>IFERROR((原始数据_周度!I508-AVERAGE(原始数据_周度!I353:I508))/STDEV(原始数据_周度!I353:I508),"")</f>
        <v/>
      </c>
      <c r="H508" s="166">
        <f>IFERROR((原始数据_周度!J508-AVERAGE($J$2:J508))/STDEV($J$2:J508),"")</f>
        <v/>
      </c>
    </row>
    <row r="509">
      <c r="A509" s="14">
        <f>原始数据_周度!A509</f>
        <v/>
      </c>
      <c r="B509" s="15">
        <f>IFERROR((原始数据_周度!C509-AVERAGE(原始数据_周度!C354:C509))/STDEV(原始数据_周度!C354:C509),"")</f>
        <v/>
      </c>
      <c r="C509" s="15">
        <f>IFERROR((原始数据_周度!F509-AVERAGE(原始数据_周度!F354:F509))/STDEV(原始数据_周度!F354:F509),"")</f>
        <v/>
      </c>
      <c r="D509" s="15">
        <f>IFERROR(-1*(原始数据_周度!E509-AVERAGE(原始数据_周度!E354:E509))/STDEV(原始数据_周度!E354:E509),"")</f>
        <v/>
      </c>
      <c r="E509" s="15">
        <f>IFERROR(-1*(原始数据_周度!G509-AVERAGE(原始数据_周度!G354:G509))/STDEV(原始数据_周度!G354:G509),"")</f>
        <v/>
      </c>
      <c r="F509" s="15">
        <f>IFERROR(-1*(原始数据_周度!H509-AVERAGE(原始数据_周度!H354:H509))/STDEV(原始数据_周度!H354:H509),"")</f>
        <v/>
      </c>
      <c r="G509" s="15">
        <f>IFERROR((原始数据_周度!I509-AVERAGE(原始数据_周度!I354:I509))/STDEV(原始数据_周度!I354:I509),"")</f>
        <v/>
      </c>
      <c r="H509" s="166">
        <f>IFERROR((原始数据_周度!J509-AVERAGE($J$2:J509))/STDEV($J$2:J509),"")</f>
        <v/>
      </c>
    </row>
    <row r="510">
      <c r="A510" s="14">
        <f>原始数据_周度!A510</f>
        <v/>
      </c>
      <c r="B510" s="15">
        <f>IFERROR((原始数据_周度!C510-AVERAGE(原始数据_周度!C355:C510))/STDEV(原始数据_周度!C355:C510),"")</f>
        <v/>
      </c>
      <c r="C510" s="15">
        <f>IFERROR((原始数据_周度!F510-AVERAGE(原始数据_周度!F355:F510))/STDEV(原始数据_周度!F355:F510),"")</f>
        <v/>
      </c>
      <c r="D510" s="15">
        <f>IFERROR(-1*(原始数据_周度!E510-AVERAGE(原始数据_周度!E355:E510))/STDEV(原始数据_周度!E355:E510),"")</f>
        <v/>
      </c>
      <c r="E510" s="15">
        <f>IFERROR(-1*(原始数据_周度!G510-AVERAGE(原始数据_周度!G355:G510))/STDEV(原始数据_周度!G355:G510),"")</f>
        <v/>
      </c>
      <c r="F510" s="15">
        <f>IFERROR(-1*(原始数据_周度!H510-AVERAGE(原始数据_周度!H355:H510))/STDEV(原始数据_周度!H355:H510),"")</f>
        <v/>
      </c>
      <c r="G510" s="15">
        <f>IFERROR((原始数据_周度!I510-AVERAGE(原始数据_周度!I355:I510))/STDEV(原始数据_周度!I355:I510),"")</f>
        <v/>
      </c>
      <c r="H510" s="166">
        <f>IFERROR((原始数据_周度!J510-AVERAGE($J$2:J510))/STDEV($J$2:J510),"")</f>
        <v/>
      </c>
    </row>
    <row r="511">
      <c r="A511" s="14">
        <f>原始数据_周度!A511</f>
        <v/>
      </c>
      <c r="B511" s="15">
        <f>IFERROR((原始数据_周度!C511-AVERAGE(原始数据_周度!C356:C511))/STDEV(原始数据_周度!C356:C511),"")</f>
        <v/>
      </c>
      <c r="C511" s="15">
        <f>IFERROR((原始数据_周度!F511-AVERAGE(原始数据_周度!F356:F511))/STDEV(原始数据_周度!F356:F511),"")</f>
        <v/>
      </c>
      <c r="D511" s="15">
        <f>IFERROR(-1*(原始数据_周度!E511-AVERAGE(原始数据_周度!E356:E511))/STDEV(原始数据_周度!E356:E511),"")</f>
        <v/>
      </c>
      <c r="E511" s="15">
        <f>IFERROR(-1*(原始数据_周度!G511-AVERAGE(原始数据_周度!G356:G511))/STDEV(原始数据_周度!G356:G511),"")</f>
        <v/>
      </c>
      <c r="F511" s="15">
        <f>IFERROR(-1*(原始数据_周度!H511-AVERAGE(原始数据_周度!H356:H511))/STDEV(原始数据_周度!H356:H511),"")</f>
        <v/>
      </c>
      <c r="G511" s="15">
        <f>IFERROR((原始数据_周度!I511-AVERAGE(原始数据_周度!I356:I511))/STDEV(原始数据_周度!I356:I511),"")</f>
        <v/>
      </c>
      <c r="H511" s="166">
        <f>IFERROR((原始数据_周度!J511-AVERAGE($J$2:J511))/STDEV($J$2:J511),"")</f>
        <v/>
      </c>
    </row>
    <row r="512">
      <c r="A512" s="14">
        <f>原始数据_周度!A512</f>
        <v/>
      </c>
      <c r="B512" s="15">
        <f>IFERROR((原始数据_周度!C512-AVERAGE(原始数据_周度!C357:C512))/STDEV(原始数据_周度!C357:C512),"")</f>
        <v/>
      </c>
      <c r="C512" s="15">
        <f>IFERROR((原始数据_周度!F512-AVERAGE(原始数据_周度!F357:F512))/STDEV(原始数据_周度!F357:F512),"")</f>
        <v/>
      </c>
      <c r="D512" s="15">
        <f>IFERROR(-1*(原始数据_周度!E512-AVERAGE(原始数据_周度!E357:E512))/STDEV(原始数据_周度!E357:E512),"")</f>
        <v/>
      </c>
      <c r="E512" s="15">
        <f>IFERROR(-1*(原始数据_周度!G512-AVERAGE(原始数据_周度!G357:G512))/STDEV(原始数据_周度!G357:G512),"")</f>
        <v/>
      </c>
      <c r="F512" s="15">
        <f>IFERROR(-1*(原始数据_周度!H512-AVERAGE(原始数据_周度!H357:H512))/STDEV(原始数据_周度!H357:H512),"")</f>
        <v/>
      </c>
      <c r="G512" s="15">
        <f>IFERROR((原始数据_周度!I512-AVERAGE(原始数据_周度!I357:I512))/STDEV(原始数据_周度!I357:I512),"")</f>
        <v/>
      </c>
      <c r="H512" s="166">
        <f>IFERROR((原始数据_周度!J512-AVERAGE($J$2:J512))/STDEV($J$2:J512),"")</f>
        <v/>
      </c>
    </row>
    <row r="513">
      <c r="A513" s="14">
        <f>原始数据_周度!A513</f>
        <v/>
      </c>
      <c r="B513" s="15">
        <f>IFERROR((原始数据_周度!C513-AVERAGE(原始数据_周度!C358:C513))/STDEV(原始数据_周度!C358:C513),"")</f>
        <v/>
      </c>
      <c r="C513" s="15">
        <f>IFERROR((原始数据_周度!F513-AVERAGE(原始数据_周度!F358:F513))/STDEV(原始数据_周度!F358:F513),"")</f>
        <v/>
      </c>
      <c r="D513" s="15">
        <f>IFERROR(-1*(原始数据_周度!E513-AVERAGE(原始数据_周度!E358:E513))/STDEV(原始数据_周度!E358:E513),"")</f>
        <v/>
      </c>
      <c r="E513" s="15">
        <f>IFERROR(-1*(原始数据_周度!G513-AVERAGE(原始数据_周度!G358:G513))/STDEV(原始数据_周度!G358:G513),"")</f>
        <v/>
      </c>
      <c r="F513" s="15">
        <f>IFERROR(-1*(原始数据_周度!H513-AVERAGE(原始数据_周度!H358:H513))/STDEV(原始数据_周度!H358:H513),"")</f>
        <v/>
      </c>
      <c r="G513" s="15">
        <f>IFERROR((原始数据_周度!I513-AVERAGE(原始数据_周度!I358:I513))/STDEV(原始数据_周度!I358:I513),"")</f>
        <v/>
      </c>
      <c r="H513" s="166">
        <f>IFERROR((原始数据_周度!J513-AVERAGE($J$2:J513))/STDEV($J$2:J513),"")</f>
        <v/>
      </c>
    </row>
    <row r="514">
      <c r="A514" s="14">
        <f>原始数据_周度!A514</f>
        <v/>
      </c>
      <c r="B514" s="15">
        <f>IFERROR((原始数据_周度!C514-AVERAGE(原始数据_周度!C359:C514))/STDEV(原始数据_周度!C359:C514),"")</f>
        <v/>
      </c>
      <c r="C514" s="15">
        <f>IFERROR((原始数据_周度!F514-AVERAGE(原始数据_周度!F359:F514))/STDEV(原始数据_周度!F359:F514),"")</f>
        <v/>
      </c>
      <c r="D514" s="15">
        <f>IFERROR(-1*(原始数据_周度!E514-AVERAGE(原始数据_周度!E359:E514))/STDEV(原始数据_周度!E359:E514),"")</f>
        <v/>
      </c>
      <c r="E514" s="15">
        <f>IFERROR(-1*(原始数据_周度!G514-AVERAGE(原始数据_周度!G359:G514))/STDEV(原始数据_周度!G359:G514),"")</f>
        <v/>
      </c>
      <c r="F514" s="15">
        <f>IFERROR(-1*(原始数据_周度!H514-AVERAGE(原始数据_周度!H359:H514))/STDEV(原始数据_周度!H359:H514),"")</f>
        <v/>
      </c>
      <c r="G514" s="15">
        <f>IFERROR((原始数据_周度!I514-AVERAGE(原始数据_周度!I359:I514))/STDEV(原始数据_周度!I359:I514),"")</f>
        <v/>
      </c>
      <c r="H514" s="166">
        <f>IFERROR((原始数据_周度!J514-AVERAGE($J$2:J514))/STDEV($J$2:J514),"")</f>
        <v/>
      </c>
    </row>
    <row r="515">
      <c r="A515" s="14">
        <f>原始数据_周度!A515</f>
        <v/>
      </c>
      <c r="B515" s="15">
        <f>IFERROR((原始数据_周度!C515-AVERAGE(原始数据_周度!C360:C515))/STDEV(原始数据_周度!C360:C515),"")</f>
        <v/>
      </c>
      <c r="C515" s="15">
        <f>IFERROR((原始数据_周度!F515-AVERAGE(原始数据_周度!F360:F515))/STDEV(原始数据_周度!F360:F515),"")</f>
        <v/>
      </c>
      <c r="D515" s="15">
        <f>IFERROR(-1*(原始数据_周度!E515-AVERAGE(原始数据_周度!E360:E515))/STDEV(原始数据_周度!E360:E515),"")</f>
        <v/>
      </c>
      <c r="E515" s="15">
        <f>IFERROR(-1*(原始数据_周度!G515-AVERAGE(原始数据_周度!G360:G515))/STDEV(原始数据_周度!G360:G515),"")</f>
        <v/>
      </c>
      <c r="F515" s="15">
        <f>IFERROR(-1*(原始数据_周度!H515-AVERAGE(原始数据_周度!H360:H515))/STDEV(原始数据_周度!H360:H515),"")</f>
        <v/>
      </c>
      <c r="G515" s="15">
        <f>IFERROR((原始数据_周度!I515-AVERAGE(原始数据_周度!I360:I515))/STDEV(原始数据_周度!I360:I515),"")</f>
        <v/>
      </c>
      <c r="H515" s="166">
        <f>IFERROR((原始数据_周度!J515-AVERAGE($J$2:J515))/STDEV($J$2:J515),"")</f>
        <v/>
      </c>
    </row>
    <row r="516">
      <c r="A516" s="14">
        <f>原始数据_周度!A516</f>
        <v/>
      </c>
      <c r="B516" s="15">
        <f>IFERROR((原始数据_周度!C516-AVERAGE(原始数据_周度!C361:C516))/STDEV(原始数据_周度!C361:C516),"")</f>
        <v/>
      </c>
      <c r="C516" s="15">
        <f>IFERROR((原始数据_周度!F516-AVERAGE(原始数据_周度!F361:F516))/STDEV(原始数据_周度!F361:F516),"")</f>
        <v/>
      </c>
      <c r="D516" s="15">
        <f>IFERROR(-1*(原始数据_周度!E516-AVERAGE(原始数据_周度!E361:E516))/STDEV(原始数据_周度!E361:E516),"")</f>
        <v/>
      </c>
      <c r="E516" s="15">
        <f>IFERROR(-1*(原始数据_周度!G516-AVERAGE(原始数据_周度!G361:G516))/STDEV(原始数据_周度!G361:G516),"")</f>
        <v/>
      </c>
      <c r="F516" s="15">
        <f>IFERROR(-1*(原始数据_周度!H516-AVERAGE(原始数据_周度!H361:H516))/STDEV(原始数据_周度!H361:H516),"")</f>
        <v/>
      </c>
      <c r="G516" s="15">
        <f>IFERROR((原始数据_周度!I516-AVERAGE(原始数据_周度!I361:I516))/STDEV(原始数据_周度!I361:I516),"")</f>
        <v/>
      </c>
      <c r="H516" s="166">
        <f>IFERROR((原始数据_周度!J516-AVERAGE($J$2:J516))/STDEV($J$2:J516),"")</f>
        <v/>
      </c>
    </row>
    <row r="517">
      <c r="A517" s="14">
        <f>原始数据_周度!A517</f>
        <v/>
      </c>
      <c r="B517" s="15">
        <f>IFERROR((原始数据_周度!C517-AVERAGE(原始数据_周度!C362:C517))/STDEV(原始数据_周度!C362:C517),"")</f>
        <v/>
      </c>
      <c r="C517" s="15">
        <f>IFERROR((原始数据_周度!F517-AVERAGE(原始数据_周度!F362:F517))/STDEV(原始数据_周度!F362:F517),"")</f>
        <v/>
      </c>
      <c r="D517" s="15">
        <f>IFERROR(-1*(原始数据_周度!E517-AVERAGE(原始数据_周度!E362:E517))/STDEV(原始数据_周度!E362:E517),"")</f>
        <v/>
      </c>
      <c r="E517" s="15">
        <f>IFERROR(-1*(原始数据_周度!G517-AVERAGE(原始数据_周度!G362:G517))/STDEV(原始数据_周度!G362:G517),"")</f>
        <v/>
      </c>
      <c r="F517" s="15">
        <f>IFERROR(-1*(原始数据_周度!H517-AVERAGE(原始数据_周度!H362:H517))/STDEV(原始数据_周度!H362:H517),"")</f>
        <v/>
      </c>
      <c r="G517" s="15">
        <f>IFERROR((原始数据_周度!I517-AVERAGE(原始数据_周度!I362:I517))/STDEV(原始数据_周度!I362:I517),"")</f>
        <v/>
      </c>
      <c r="H517" s="166">
        <f>IFERROR((原始数据_周度!J517-AVERAGE($J$2:J517))/STDEV($J$2:J517),"")</f>
        <v/>
      </c>
    </row>
    <row r="518">
      <c r="A518" s="14">
        <f>原始数据_周度!A518</f>
        <v/>
      </c>
      <c r="B518" s="15">
        <f>IFERROR((原始数据_周度!C518-AVERAGE(原始数据_周度!C363:C518))/STDEV(原始数据_周度!C363:C518),"")</f>
        <v/>
      </c>
      <c r="C518" s="15">
        <f>IFERROR((原始数据_周度!F518-AVERAGE(原始数据_周度!F363:F518))/STDEV(原始数据_周度!F363:F518),"")</f>
        <v/>
      </c>
      <c r="D518" s="15">
        <f>IFERROR(-1*(原始数据_周度!E518-AVERAGE(原始数据_周度!E363:E518))/STDEV(原始数据_周度!E363:E518),"")</f>
        <v/>
      </c>
      <c r="E518" s="15">
        <f>IFERROR(-1*(原始数据_周度!G518-AVERAGE(原始数据_周度!G363:G518))/STDEV(原始数据_周度!G363:G518),"")</f>
        <v/>
      </c>
      <c r="F518" s="15">
        <f>IFERROR(-1*(原始数据_周度!H518-AVERAGE(原始数据_周度!H363:H518))/STDEV(原始数据_周度!H363:H518),"")</f>
        <v/>
      </c>
      <c r="G518" s="15">
        <f>IFERROR((原始数据_周度!I518-AVERAGE(原始数据_周度!I363:I518))/STDEV(原始数据_周度!I363:I518),"")</f>
        <v/>
      </c>
      <c r="H518" s="166">
        <f>IFERROR((原始数据_周度!J518-AVERAGE($J$2:J518))/STDEV($J$2:J518),"")</f>
        <v/>
      </c>
    </row>
    <row r="519">
      <c r="A519" s="14">
        <f>原始数据_周度!A519</f>
        <v/>
      </c>
      <c r="B519" s="15">
        <f>IFERROR((原始数据_周度!C519-AVERAGE(原始数据_周度!C364:C519))/STDEV(原始数据_周度!C364:C519),"")</f>
        <v/>
      </c>
      <c r="C519" s="15">
        <f>IFERROR((原始数据_周度!F519-AVERAGE(原始数据_周度!F364:F519))/STDEV(原始数据_周度!F364:F519),"")</f>
        <v/>
      </c>
      <c r="D519" s="15">
        <f>IFERROR(-1*(原始数据_周度!E519-AVERAGE(原始数据_周度!E364:E519))/STDEV(原始数据_周度!E364:E519),"")</f>
        <v/>
      </c>
      <c r="E519" s="15">
        <f>IFERROR(-1*(原始数据_周度!G519-AVERAGE(原始数据_周度!G364:G519))/STDEV(原始数据_周度!G364:G519),"")</f>
        <v/>
      </c>
      <c r="F519" s="15">
        <f>IFERROR(-1*(原始数据_周度!H519-AVERAGE(原始数据_周度!H364:H519))/STDEV(原始数据_周度!H364:H519),"")</f>
        <v/>
      </c>
      <c r="G519" s="15">
        <f>IFERROR((原始数据_周度!I519-AVERAGE(原始数据_周度!I364:I519))/STDEV(原始数据_周度!I364:I519),"")</f>
        <v/>
      </c>
      <c r="H519" s="166">
        <f>IFERROR((原始数据_周度!J519-AVERAGE($J$2:J519))/STDEV($J$2:J519),"")</f>
        <v/>
      </c>
    </row>
    <row r="520">
      <c r="A520" s="14">
        <f>原始数据_周度!A520</f>
        <v/>
      </c>
      <c r="B520" s="15">
        <f>IFERROR((原始数据_周度!C520-AVERAGE(原始数据_周度!C365:C520))/STDEV(原始数据_周度!C365:C520),"")</f>
        <v/>
      </c>
      <c r="C520" s="15">
        <f>IFERROR((原始数据_周度!F520-AVERAGE(原始数据_周度!F365:F520))/STDEV(原始数据_周度!F365:F520),"")</f>
        <v/>
      </c>
      <c r="D520" s="15">
        <f>IFERROR(-1*(原始数据_周度!E520-AVERAGE(原始数据_周度!E365:E520))/STDEV(原始数据_周度!E365:E520),"")</f>
        <v/>
      </c>
      <c r="E520" s="15">
        <f>IFERROR(-1*(原始数据_周度!G520-AVERAGE(原始数据_周度!G365:G520))/STDEV(原始数据_周度!G365:G520),"")</f>
        <v/>
      </c>
      <c r="F520" s="15">
        <f>IFERROR(-1*(原始数据_周度!H520-AVERAGE(原始数据_周度!H365:H520))/STDEV(原始数据_周度!H365:H520),"")</f>
        <v/>
      </c>
      <c r="G520" s="15">
        <f>IFERROR((原始数据_周度!I520-AVERAGE(原始数据_周度!I365:I520))/STDEV(原始数据_周度!I365:I520),"")</f>
        <v/>
      </c>
      <c r="H520" s="166">
        <f>IFERROR((原始数据_周度!J520-AVERAGE($J$2:J520))/STDEV($J$2:J520),"")</f>
        <v/>
      </c>
    </row>
    <row r="521">
      <c r="A521" s="14">
        <f>原始数据_周度!A521</f>
        <v/>
      </c>
      <c r="B521" s="15">
        <f>IFERROR((原始数据_周度!C521-AVERAGE(原始数据_周度!C366:C521))/STDEV(原始数据_周度!C366:C521),"")</f>
        <v/>
      </c>
      <c r="C521" s="15">
        <f>IFERROR((原始数据_周度!F521-AVERAGE(原始数据_周度!F366:F521))/STDEV(原始数据_周度!F366:F521),"")</f>
        <v/>
      </c>
      <c r="D521" s="15">
        <f>IFERROR(-1*(原始数据_周度!E521-AVERAGE(原始数据_周度!E366:E521))/STDEV(原始数据_周度!E366:E521),"")</f>
        <v/>
      </c>
      <c r="E521" s="15">
        <f>IFERROR(-1*(原始数据_周度!G521-AVERAGE(原始数据_周度!G366:G521))/STDEV(原始数据_周度!G366:G521),"")</f>
        <v/>
      </c>
      <c r="F521" s="15">
        <f>IFERROR(-1*(原始数据_周度!H521-AVERAGE(原始数据_周度!H366:H521))/STDEV(原始数据_周度!H366:H521),"")</f>
        <v/>
      </c>
      <c r="G521" s="15">
        <f>IFERROR((原始数据_周度!I521-AVERAGE(原始数据_周度!I366:I521))/STDEV(原始数据_周度!I366:I521),"")</f>
        <v/>
      </c>
      <c r="H521" s="166">
        <f>IFERROR((原始数据_周度!J521-AVERAGE($J$2:J521))/STDEV($J$2:J521),"")</f>
        <v/>
      </c>
    </row>
    <row r="522">
      <c r="A522" s="14">
        <f>原始数据_周度!A522</f>
        <v/>
      </c>
      <c r="B522" s="15">
        <f>IFERROR((原始数据_周度!C522-AVERAGE(原始数据_周度!C367:C522))/STDEV(原始数据_周度!C367:C522),"")</f>
        <v/>
      </c>
      <c r="C522" s="15">
        <f>IFERROR((原始数据_周度!F522-AVERAGE(原始数据_周度!F367:F522))/STDEV(原始数据_周度!F367:F522),"")</f>
        <v/>
      </c>
      <c r="D522" s="15">
        <f>IFERROR(-1*(原始数据_周度!E522-AVERAGE(原始数据_周度!E367:E522))/STDEV(原始数据_周度!E367:E522),"")</f>
        <v/>
      </c>
      <c r="E522" s="15">
        <f>IFERROR(-1*(原始数据_周度!G522-AVERAGE(原始数据_周度!G367:G522))/STDEV(原始数据_周度!G367:G522),"")</f>
        <v/>
      </c>
      <c r="F522" s="15">
        <f>IFERROR(-1*(原始数据_周度!H522-AVERAGE(原始数据_周度!H367:H522))/STDEV(原始数据_周度!H367:H522),"")</f>
        <v/>
      </c>
      <c r="G522" s="15">
        <f>IFERROR((原始数据_周度!I522-AVERAGE(原始数据_周度!I367:I522))/STDEV(原始数据_周度!I367:I522),"")</f>
        <v/>
      </c>
      <c r="H522" s="166">
        <f>IFERROR((原始数据_周度!J522-AVERAGE($J$2:J522))/STDEV($J$2:J522),"")</f>
        <v/>
      </c>
    </row>
    <row r="523">
      <c r="A523" s="14">
        <f>原始数据_周度!A523</f>
        <v/>
      </c>
      <c r="B523" s="15">
        <f>IFERROR((原始数据_周度!C523-AVERAGE(原始数据_周度!C368:C523))/STDEV(原始数据_周度!C368:C523),"")</f>
        <v/>
      </c>
      <c r="C523" s="15">
        <f>IFERROR((原始数据_周度!F523-AVERAGE(原始数据_周度!F368:F523))/STDEV(原始数据_周度!F368:F523),"")</f>
        <v/>
      </c>
      <c r="D523" s="15">
        <f>IFERROR(-1*(原始数据_周度!E523-AVERAGE(原始数据_周度!E368:E523))/STDEV(原始数据_周度!E368:E523),"")</f>
        <v/>
      </c>
      <c r="E523" s="15">
        <f>IFERROR(-1*(原始数据_周度!G523-AVERAGE(原始数据_周度!G368:G523))/STDEV(原始数据_周度!G368:G523),"")</f>
        <v/>
      </c>
      <c r="F523" s="15">
        <f>IFERROR(-1*(原始数据_周度!H523-AVERAGE(原始数据_周度!H368:H523))/STDEV(原始数据_周度!H368:H523),"")</f>
        <v/>
      </c>
      <c r="G523" s="15">
        <f>IFERROR((原始数据_周度!I523-AVERAGE(原始数据_周度!I368:I523))/STDEV(原始数据_周度!I368:I523),"")</f>
        <v/>
      </c>
      <c r="H523" s="166">
        <f>IFERROR((原始数据_周度!J523-AVERAGE($J$2:J523))/STDEV($J$2:J523),"")</f>
        <v/>
      </c>
    </row>
    <row r="524">
      <c r="A524" s="14">
        <f>原始数据_周度!A524</f>
        <v/>
      </c>
      <c r="B524" s="15">
        <f>IFERROR((原始数据_周度!C524-AVERAGE(原始数据_周度!C369:C524))/STDEV(原始数据_周度!C369:C524),"")</f>
        <v/>
      </c>
      <c r="C524" s="15">
        <f>IFERROR((原始数据_周度!F524-AVERAGE(原始数据_周度!F369:F524))/STDEV(原始数据_周度!F369:F524),"")</f>
        <v/>
      </c>
      <c r="D524" s="15">
        <f>IFERROR(-1*(原始数据_周度!E524-AVERAGE(原始数据_周度!E369:E524))/STDEV(原始数据_周度!E369:E524),"")</f>
        <v/>
      </c>
      <c r="E524" s="15">
        <f>IFERROR(-1*(原始数据_周度!G524-AVERAGE(原始数据_周度!G369:G524))/STDEV(原始数据_周度!G369:G524),"")</f>
        <v/>
      </c>
      <c r="F524" s="15">
        <f>IFERROR(-1*(原始数据_周度!H524-AVERAGE(原始数据_周度!H369:H524))/STDEV(原始数据_周度!H369:H524),"")</f>
        <v/>
      </c>
      <c r="G524" s="15">
        <f>IFERROR((原始数据_周度!I524-AVERAGE(原始数据_周度!I369:I524))/STDEV(原始数据_周度!I369:I524),"")</f>
        <v/>
      </c>
      <c r="H524" s="166">
        <f>IFERROR((原始数据_周度!J524-AVERAGE($J$2:J524))/STDEV($J$2:J524),"")</f>
        <v/>
      </c>
    </row>
    <row r="525">
      <c r="A525" s="14">
        <f>原始数据_周度!A525</f>
        <v/>
      </c>
      <c r="B525" s="15">
        <f>IFERROR((原始数据_周度!C525-AVERAGE(原始数据_周度!C370:C525))/STDEV(原始数据_周度!C370:C525),"")</f>
        <v/>
      </c>
      <c r="C525" s="15">
        <f>IFERROR((原始数据_周度!F525-AVERAGE(原始数据_周度!F370:F525))/STDEV(原始数据_周度!F370:F525),"")</f>
        <v/>
      </c>
      <c r="D525" s="15">
        <f>IFERROR(-1*(原始数据_周度!E525-AVERAGE(原始数据_周度!E370:E525))/STDEV(原始数据_周度!E370:E525),"")</f>
        <v/>
      </c>
      <c r="E525" s="15">
        <f>IFERROR(-1*(原始数据_周度!G525-AVERAGE(原始数据_周度!G370:G525))/STDEV(原始数据_周度!G370:G525),"")</f>
        <v/>
      </c>
      <c r="F525" s="15">
        <f>IFERROR(-1*(原始数据_周度!H525-AVERAGE(原始数据_周度!H370:H525))/STDEV(原始数据_周度!H370:H525),"")</f>
        <v/>
      </c>
      <c r="G525" s="15">
        <f>IFERROR((原始数据_周度!I525-AVERAGE(原始数据_周度!I370:I525))/STDEV(原始数据_周度!I370:I525),"")</f>
        <v/>
      </c>
      <c r="H525" s="166">
        <f>IFERROR((原始数据_周度!J525-AVERAGE($J$2:J525))/STDEV($J$2:J525),"")</f>
        <v/>
      </c>
    </row>
    <row r="526">
      <c r="A526" s="14">
        <f>原始数据_周度!A526</f>
        <v/>
      </c>
      <c r="B526" s="15">
        <f>IFERROR((原始数据_周度!C526-AVERAGE(原始数据_周度!C371:C526))/STDEV(原始数据_周度!C371:C526),"")</f>
        <v/>
      </c>
      <c r="C526" s="15">
        <f>IFERROR((原始数据_周度!F526-AVERAGE(原始数据_周度!F371:F526))/STDEV(原始数据_周度!F371:F526),"")</f>
        <v/>
      </c>
      <c r="D526" s="15">
        <f>IFERROR(-1*(原始数据_周度!E526-AVERAGE(原始数据_周度!E371:E526))/STDEV(原始数据_周度!E371:E526),"")</f>
        <v/>
      </c>
      <c r="E526" s="15">
        <f>IFERROR(-1*(原始数据_周度!G526-AVERAGE(原始数据_周度!G371:G526))/STDEV(原始数据_周度!G371:G526),"")</f>
        <v/>
      </c>
      <c r="F526" s="15">
        <f>IFERROR(-1*(原始数据_周度!H526-AVERAGE(原始数据_周度!H371:H526))/STDEV(原始数据_周度!H371:H526),"")</f>
        <v/>
      </c>
      <c r="G526" s="15">
        <f>IFERROR((原始数据_周度!I526-AVERAGE(原始数据_周度!I371:I526))/STDEV(原始数据_周度!I371:I526),"")</f>
        <v/>
      </c>
      <c r="H526" s="166">
        <f>IFERROR((原始数据_周度!J526-AVERAGE($J$2:J526))/STDEV($J$2:J526),"")</f>
        <v/>
      </c>
    </row>
    <row r="527">
      <c r="A527" s="14">
        <f>原始数据_周度!A527</f>
        <v/>
      </c>
      <c r="B527" s="15">
        <f>IFERROR((原始数据_周度!C527-AVERAGE(原始数据_周度!C372:C527))/STDEV(原始数据_周度!C372:C527),"")</f>
        <v/>
      </c>
      <c r="C527" s="15">
        <f>IFERROR((原始数据_周度!F527-AVERAGE(原始数据_周度!F372:F527))/STDEV(原始数据_周度!F372:F527),"")</f>
        <v/>
      </c>
      <c r="D527" s="15">
        <f>IFERROR(-1*(原始数据_周度!E527-AVERAGE(原始数据_周度!E372:E527))/STDEV(原始数据_周度!E372:E527),"")</f>
        <v/>
      </c>
      <c r="E527" s="15">
        <f>IFERROR(-1*(原始数据_周度!G527-AVERAGE(原始数据_周度!G372:G527))/STDEV(原始数据_周度!G372:G527),"")</f>
        <v/>
      </c>
      <c r="F527" s="15">
        <f>IFERROR(-1*(原始数据_周度!H527-AVERAGE(原始数据_周度!H372:H527))/STDEV(原始数据_周度!H372:H527),"")</f>
        <v/>
      </c>
      <c r="G527" s="15">
        <f>IFERROR((原始数据_周度!I527-AVERAGE(原始数据_周度!I372:I527))/STDEV(原始数据_周度!I372:I527),"")</f>
        <v/>
      </c>
      <c r="H527" s="166">
        <f>IFERROR((原始数据_周度!J527-AVERAGE($J$2:J527))/STDEV($J$2:J527),"")</f>
        <v/>
      </c>
    </row>
    <row r="528">
      <c r="A528" s="14">
        <f>原始数据_周度!A528</f>
        <v/>
      </c>
      <c r="B528" s="15">
        <f>IFERROR((原始数据_周度!C528-AVERAGE(原始数据_周度!C373:C528))/STDEV(原始数据_周度!C373:C528),"")</f>
        <v/>
      </c>
      <c r="C528" s="15">
        <f>IFERROR((原始数据_周度!F528-AVERAGE(原始数据_周度!F373:F528))/STDEV(原始数据_周度!F373:F528),"")</f>
        <v/>
      </c>
      <c r="D528" s="15">
        <f>IFERROR(-1*(原始数据_周度!E528-AVERAGE(原始数据_周度!E373:E528))/STDEV(原始数据_周度!E373:E528),"")</f>
        <v/>
      </c>
      <c r="E528" s="15">
        <f>IFERROR(-1*(原始数据_周度!G528-AVERAGE(原始数据_周度!G373:G528))/STDEV(原始数据_周度!G373:G528),"")</f>
        <v/>
      </c>
      <c r="F528" s="15">
        <f>IFERROR(-1*(原始数据_周度!H528-AVERAGE(原始数据_周度!H373:H528))/STDEV(原始数据_周度!H373:H528),"")</f>
        <v/>
      </c>
      <c r="G528" s="15">
        <f>IFERROR((原始数据_周度!I528-AVERAGE(原始数据_周度!I373:I528))/STDEV(原始数据_周度!I373:I528),"")</f>
        <v/>
      </c>
      <c r="H528" s="166">
        <f>IFERROR((原始数据_周度!J528-AVERAGE($J$2:J528))/STDEV($J$2:J528),"")</f>
        <v/>
      </c>
    </row>
    <row r="529">
      <c r="A529" s="14">
        <f>原始数据_周度!A529</f>
        <v/>
      </c>
      <c r="B529" s="15">
        <f>IFERROR((原始数据_周度!C529-AVERAGE(原始数据_周度!C374:C529))/STDEV(原始数据_周度!C374:C529),"")</f>
        <v/>
      </c>
      <c r="C529" s="15">
        <f>IFERROR((原始数据_周度!F529-AVERAGE(原始数据_周度!F374:F529))/STDEV(原始数据_周度!F374:F529),"")</f>
        <v/>
      </c>
      <c r="D529" s="15">
        <f>IFERROR(-1*(原始数据_周度!E529-AVERAGE(原始数据_周度!E374:E529))/STDEV(原始数据_周度!E374:E529),"")</f>
        <v/>
      </c>
      <c r="E529" s="15">
        <f>IFERROR(-1*(原始数据_周度!G529-AVERAGE(原始数据_周度!G374:G529))/STDEV(原始数据_周度!G374:G529),"")</f>
        <v/>
      </c>
      <c r="F529" s="15">
        <f>IFERROR(-1*(原始数据_周度!H529-AVERAGE(原始数据_周度!H374:H529))/STDEV(原始数据_周度!H374:H529),"")</f>
        <v/>
      </c>
      <c r="G529" s="15">
        <f>IFERROR((原始数据_周度!I529-AVERAGE(原始数据_周度!I374:I529))/STDEV(原始数据_周度!I374:I529),"")</f>
        <v/>
      </c>
      <c r="H529" s="166">
        <f>IFERROR((原始数据_周度!J529-AVERAGE($J$2:J529))/STDEV($J$2:J529),"")</f>
        <v/>
      </c>
    </row>
    <row r="530">
      <c r="A530" s="14">
        <f>原始数据_周度!A530</f>
        <v/>
      </c>
      <c r="B530" s="15">
        <f>IFERROR((原始数据_周度!C530-AVERAGE(原始数据_周度!C375:C530))/STDEV(原始数据_周度!C375:C530),"")</f>
        <v/>
      </c>
      <c r="C530" s="15">
        <f>IFERROR((原始数据_周度!F530-AVERAGE(原始数据_周度!F375:F530))/STDEV(原始数据_周度!F375:F530),"")</f>
        <v/>
      </c>
      <c r="D530" s="15">
        <f>IFERROR(-1*(原始数据_周度!E530-AVERAGE(原始数据_周度!E375:E530))/STDEV(原始数据_周度!E375:E530),"")</f>
        <v/>
      </c>
      <c r="E530" s="15">
        <f>IFERROR(-1*(原始数据_周度!G530-AVERAGE(原始数据_周度!G375:G530))/STDEV(原始数据_周度!G375:G530),"")</f>
        <v/>
      </c>
      <c r="F530" s="15">
        <f>IFERROR(-1*(原始数据_周度!H530-AVERAGE(原始数据_周度!H375:H530))/STDEV(原始数据_周度!H375:H530),"")</f>
        <v/>
      </c>
      <c r="G530" s="15">
        <f>IFERROR((原始数据_周度!I530-AVERAGE(原始数据_周度!I375:I530))/STDEV(原始数据_周度!I375:I530),"")</f>
        <v/>
      </c>
      <c r="H530" s="166">
        <f>IFERROR((原始数据_周度!J530-AVERAGE($J$2:J530))/STDEV($J$2:J530),"")</f>
        <v/>
      </c>
    </row>
    <row r="531">
      <c r="A531" s="14">
        <f>原始数据_周度!A531</f>
        <v/>
      </c>
      <c r="B531" s="15">
        <f>IFERROR((原始数据_周度!C531-AVERAGE(原始数据_周度!C376:C531))/STDEV(原始数据_周度!C376:C531),"")</f>
        <v/>
      </c>
      <c r="C531" s="15">
        <f>IFERROR((原始数据_周度!F531-AVERAGE(原始数据_周度!F376:F531))/STDEV(原始数据_周度!F376:F531),"")</f>
        <v/>
      </c>
      <c r="D531" s="15">
        <f>IFERROR(-1*(原始数据_周度!E531-AVERAGE(原始数据_周度!E376:E531))/STDEV(原始数据_周度!E376:E531),"")</f>
        <v/>
      </c>
      <c r="E531" s="15">
        <f>IFERROR(-1*(原始数据_周度!G531-AVERAGE(原始数据_周度!G376:G531))/STDEV(原始数据_周度!G376:G531),"")</f>
        <v/>
      </c>
      <c r="F531" s="15">
        <f>IFERROR(-1*(原始数据_周度!H531-AVERAGE(原始数据_周度!H376:H531))/STDEV(原始数据_周度!H376:H531),"")</f>
        <v/>
      </c>
      <c r="G531" s="15">
        <f>IFERROR((原始数据_周度!I531-AVERAGE(原始数据_周度!I376:I531))/STDEV(原始数据_周度!I376:I531),"")</f>
        <v/>
      </c>
      <c r="H531" s="166">
        <f>IFERROR((原始数据_周度!J531-AVERAGE($J$2:J531))/STDEV($J$2:J531),"")</f>
        <v/>
      </c>
    </row>
    <row r="532">
      <c r="A532" s="14">
        <f>原始数据_周度!A532</f>
        <v/>
      </c>
      <c r="B532" s="15">
        <f>IFERROR((原始数据_周度!C532-AVERAGE(原始数据_周度!C377:C532))/STDEV(原始数据_周度!C377:C532),"")</f>
        <v/>
      </c>
      <c r="C532" s="15">
        <f>IFERROR((原始数据_周度!F532-AVERAGE(原始数据_周度!F377:F532))/STDEV(原始数据_周度!F377:F532),"")</f>
        <v/>
      </c>
      <c r="D532" s="15">
        <f>IFERROR(-1*(原始数据_周度!E532-AVERAGE(原始数据_周度!E377:E532))/STDEV(原始数据_周度!E377:E532),"")</f>
        <v/>
      </c>
      <c r="E532" s="15">
        <f>IFERROR(-1*(原始数据_周度!G532-AVERAGE(原始数据_周度!G377:G532))/STDEV(原始数据_周度!G377:G532),"")</f>
        <v/>
      </c>
      <c r="F532" s="15">
        <f>IFERROR(-1*(原始数据_周度!H532-AVERAGE(原始数据_周度!H377:H532))/STDEV(原始数据_周度!H377:H532),"")</f>
        <v/>
      </c>
      <c r="G532" s="15">
        <f>IFERROR((原始数据_周度!I532-AVERAGE(原始数据_周度!I377:I532))/STDEV(原始数据_周度!I377:I532),"")</f>
        <v/>
      </c>
      <c r="H532" s="166">
        <f>IFERROR((原始数据_周度!J532-AVERAGE($J$2:J532))/STDEV($J$2:J532),"")</f>
        <v/>
      </c>
    </row>
    <row r="533">
      <c r="A533" s="14">
        <f>原始数据_周度!A533</f>
        <v/>
      </c>
      <c r="B533" s="15">
        <f>IFERROR((原始数据_周度!C533-AVERAGE(原始数据_周度!C378:C533))/STDEV(原始数据_周度!C378:C533),"")</f>
        <v/>
      </c>
      <c r="C533" s="15">
        <f>IFERROR((原始数据_周度!F533-AVERAGE(原始数据_周度!F378:F533))/STDEV(原始数据_周度!F378:F533),"")</f>
        <v/>
      </c>
      <c r="D533" s="15">
        <f>IFERROR(-1*(原始数据_周度!E533-AVERAGE(原始数据_周度!E378:E533))/STDEV(原始数据_周度!E378:E533),"")</f>
        <v/>
      </c>
      <c r="E533" s="15">
        <f>IFERROR(-1*(原始数据_周度!G533-AVERAGE(原始数据_周度!G378:G533))/STDEV(原始数据_周度!G378:G533),"")</f>
        <v/>
      </c>
      <c r="F533" s="15">
        <f>IFERROR(-1*(原始数据_周度!H533-AVERAGE(原始数据_周度!H378:H533))/STDEV(原始数据_周度!H378:H533),"")</f>
        <v/>
      </c>
      <c r="G533" s="15">
        <f>IFERROR((原始数据_周度!I533-AVERAGE(原始数据_周度!I378:I533))/STDEV(原始数据_周度!I378:I533),"")</f>
        <v/>
      </c>
      <c r="H533" s="166">
        <f>IFERROR((原始数据_周度!J533-AVERAGE($J$2:J533))/STDEV($J$2:J533),"")</f>
        <v/>
      </c>
    </row>
    <row r="534">
      <c r="A534" s="14">
        <f>原始数据_周度!A534</f>
        <v/>
      </c>
      <c r="B534" s="15">
        <f>IFERROR((原始数据_周度!C534-AVERAGE(原始数据_周度!C379:C534))/STDEV(原始数据_周度!C379:C534),"")</f>
        <v/>
      </c>
      <c r="C534" s="15">
        <f>IFERROR((原始数据_周度!F534-AVERAGE(原始数据_周度!F379:F534))/STDEV(原始数据_周度!F379:F534),"")</f>
        <v/>
      </c>
      <c r="D534" s="15">
        <f>IFERROR(-1*(原始数据_周度!E534-AVERAGE(原始数据_周度!E379:E534))/STDEV(原始数据_周度!E379:E534),"")</f>
        <v/>
      </c>
      <c r="E534" s="15">
        <f>IFERROR(-1*(原始数据_周度!G534-AVERAGE(原始数据_周度!G379:G534))/STDEV(原始数据_周度!G379:G534),"")</f>
        <v/>
      </c>
      <c r="F534" s="15">
        <f>IFERROR(-1*(原始数据_周度!H534-AVERAGE(原始数据_周度!H379:H534))/STDEV(原始数据_周度!H379:H534),"")</f>
        <v/>
      </c>
      <c r="G534" s="15">
        <f>IFERROR((原始数据_周度!I534-AVERAGE(原始数据_周度!I379:I534))/STDEV(原始数据_周度!I379:I534),"")</f>
        <v/>
      </c>
      <c r="H534" s="166">
        <f>IFERROR((原始数据_周度!J534-AVERAGE($J$2:J534))/STDEV($J$2:J534),"")</f>
        <v/>
      </c>
    </row>
    <row r="535">
      <c r="A535" s="14">
        <f>原始数据_周度!A535</f>
        <v/>
      </c>
      <c r="B535" s="15">
        <f>IFERROR((原始数据_周度!C535-AVERAGE(原始数据_周度!C380:C535))/STDEV(原始数据_周度!C380:C535),"")</f>
        <v/>
      </c>
      <c r="C535" s="15">
        <f>IFERROR((原始数据_周度!F535-AVERAGE(原始数据_周度!F380:F535))/STDEV(原始数据_周度!F380:F535),"")</f>
        <v/>
      </c>
      <c r="D535" s="15">
        <f>IFERROR(-1*(原始数据_周度!E535-AVERAGE(原始数据_周度!E380:E535))/STDEV(原始数据_周度!E380:E535),"")</f>
        <v/>
      </c>
      <c r="E535" s="15">
        <f>IFERROR(-1*(原始数据_周度!G535-AVERAGE(原始数据_周度!G380:G535))/STDEV(原始数据_周度!G380:G535),"")</f>
        <v/>
      </c>
      <c r="F535" s="15">
        <f>IFERROR(-1*(原始数据_周度!H535-AVERAGE(原始数据_周度!H380:H535))/STDEV(原始数据_周度!H380:H535),"")</f>
        <v/>
      </c>
      <c r="G535" s="15">
        <f>IFERROR((原始数据_周度!I535-AVERAGE(原始数据_周度!I380:I535))/STDEV(原始数据_周度!I380:I535),"")</f>
        <v/>
      </c>
      <c r="H535" s="166">
        <f>IFERROR((原始数据_周度!J535-AVERAGE($J$2:J535))/STDEV($J$2:J535),"")</f>
        <v/>
      </c>
    </row>
    <row r="536">
      <c r="A536" s="14">
        <f>原始数据_周度!A536</f>
        <v/>
      </c>
      <c r="B536" s="15">
        <f>IFERROR((原始数据_周度!C536-AVERAGE(原始数据_周度!C381:C536))/STDEV(原始数据_周度!C381:C536),"")</f>
        <v/>
      </c>
      <c r="C536" s="15">
        <f>IFERROR((原始数据_周度!F536-AVERAGE(原始数据_周度!F381:F536))/STDEV(原始数据_周度!F381:F536),"")</f>
        <v/>
      </c>
      <c r="D536" s="15">
        <f>IFERROR(-1*(原始数据_周度!E536-AVERAGE(原始数据_周度!E381:E536))/STDEV(原始数据_周度!E381:E536),"")</f>
        <v/>
      </c>
      <c r="E536" s="15">
        <f>IFERROR(-1*(原始数据_周度!G536-AVERAGE(原始数据_周度!G381:G536))/STDEV(原始数据_周度!G381:G536),"")</f>
        <v/>
      </c>
      <c r="F536" s="15">
        <f>IFERROR(-1*(原始数据_周度!H536-AVERAGE(原始数据_周度!H381:H536))/STDEV(原始数据_周度!H381:H536),"")</f>
        <v/>
      </c>
      <c r="G536" s="15">
        <f>IFERROR((原始数据_周度!I536-AVERAGE(原始数据_周度!I381:I536))/STDEV(原始数据_周度!I381:I536),"")</f>
        <v/>
      </c>
      <c r="H536" s="166">
        <f>IFERROR((原始数据_周度!J536-AVERAGE($J$2:J536))/STDEV($J$2:J536),"")</f>
        <v/>
      </c>
    </row>
    <row r="537">
      <c r="A537" s="14">
        <f>原始数据_周度!A537</f>
        <v/>
      </c>
      <c r="B537" s="15">
        <f>IFERROR((原始数据_周度!C537-AVERAGE(原始数据_周度!C382:C537))/STDEV(原始数据_周度!C382:C537),"")</f>
        <v/>
      </c>
      <c r="C537" s="15">
        <f>IFERROR((原始数据_周度!F537-AVERAGE(原始数据_周度!F382:F537))/STDEV(原始数据_周度!F382:F537),"")</f>
        <v/>
      </c>
      <c r="D537" s="15">
        <f>IFERROR(-1*(原始数据_周度!E537-AVERAGE(原始数据_周度!E382:E537))/STDEV(原始数据_周度!E382:E537),"")</f>
        <v/>
      </c>
      <c r="E537" s="15">
        <f>IFERROR(-1*(原始数据_周度!G537-AVERAGE(原始数据_周度!G382:G537))/STDEV(原始数据_周度!G382:G537),"")</f>
        <v/>
      </c>
      <c r="F537" s="15">
        <f>IFERROR(-1*(原始数据_周度!H537-AVERAGE(原始数据_周度!H382:H537))/STDEV(原始数据_周度!H382:H537),"")</f>
        <v/>
      </c>
      <c r="G537" s="15">
        <f>IFERROR((原始数据_周度!I537-AVERAGE(原始数据_周度!I382:I537))/STDEV(原始数据_周度!I382:I537),"")</f>
        <v/>
      </c>
      <c r="H537" s="166">
        <f>IFERROR((原始数据_周度!J537-AVERAGE($J$2:J537))/STDEV($J$2:J537),"")</f>
        <v/>
      </c>
    </row>
    <row r="538">
      <c r="A538" s="14">
        <f>原始数据_周度!A538</f>
        <v/>
      </c>
      <c r="B538" s="15">
        <f>IFERROR((原始数据_周度!C538-AVERAGE(原始数据_周度!C383:C538))/STDEV(原始数据_周度!C383:C538),"")</f>
        <v/>
      </c>
      <c r="C538" s="15">
        <f>IFERROR((原始数据_周度!F538-AVERAGE(原始数据_周度!F383:F538))/STDEV(原始数据_周度!F383:F538),"")</f>
        <v/>
      </c>
      <c r="D538" s="15">
        <f>IFERROR(-1*(原始数据_周度!E538-AVERAGE(原始数据_周度!E383:E538))/STDEV(原始数据_周度!E383:E538),"")</f>
        <v/>
      </c>
      <c r="E538" s="15">
        <f>IFERROR(-1*(原始数据_周度!G538-AVERAGE(原始数据_周度!G383:G538))/STDEV(原始数据_周度!G383:G538),"")</f>
        <v/>
      </c>
      <c r="F538" s="15">
        <f>IFERROR(-1*(原始数据_周度!H538-AVERAGE(原始数据_周度!H383:H538))/STDEV(原始数据_周度!H383:H538),"")</f>
        <v/>
      </c>
      <c r="G538" s="15">
        <f>IFERROR((原始数据_周度!I538-AVERAGE(原始数据_周度!I383:I538))/STDEV(原始数据_周度!I383:I538),"")</f>
        <v/>
      </c>
      <c r="H538" s="166">
        <f>IFERROR((原始数据_周度!J538-AVERAGE($J$2:J538))/STDEV($J$2:J538),"")</f>
        <v/>
      </c>
    </row>
    <row r="539">
      <c r="A539" s="14">
        <f>原始数据_周度!A539</f>
        <v/>
      </c>
      <c r="B539" s="15">
        <f>IFERROR((原始数据_周度!C539-AVERAGE(原始数据_周度!C384:C539))/STDEV(原始数据_周度!C384:C539),"")</f>
        <v/>
      </c>
      <c r="C539" s="15">
        <f>IFERROR((原始数据_周度!F539-AVERAGE(原始数据_周度!F384:F539))/STDEV(原始数据_周度!F384:F539),"")</f>
        <v/>
      </c>
      <c r="D539" s="15">
        <f>IFERROR(-1*(原始数据_周度!E539-AVERAGE(原始数据_周度!E384:E539))/STDEV(原始数据_周度!E384:E539),"")</f>
        <v/>
      </c>
      <c r="E539" s="15">
        <f>IFERROR(-1*(原始数据_周度!G539-AVERAGE(原始数据_周度!G384:G539))/STDEV(原始数据_周度!G384:G539),"")</f>
        <v/>
      </c>
      <c r="F539" s="15">
        <f>IFERROR(-1*(原始数据_周度!H539-AVERAGE(原始数据_周度!H384:H539))/STDEV(原始数据_周度!H384:H539),"")</f>
        <v/>
      </c>
      <c r="G539" s="15">
        <f>IFERROR((原始数据_周度!I539-AVERAGE(原始数据_周度!I384:I539))/STDEV(原始数据_周度!I384:I539),"")</f>
        <v/>
      </c>
      <c r="H539" s="166">
        <f>IFERROR((原始数据_周度!J539-AVERAGE($J$2:J539))/STDEV($J$2:J539),"")</f>
        <v/>
      </c>
    </row>
    <row r="540">
      <c r="A540" s="14">
        <f>原始数据_周度!A540</f>
        <v/>
      </c>
      <c r="B540" s="15">
        <f>IFERROR((原始数据_周度!C540-AVERAGE(原始数据_周度!C385:C540))/STDEV(原始数据_周度!C385:C540),"")</f>
        <v/>
      </c>
      <c r="C540" s="15">
        <f>IFERROR((原始数据_周度!F540-AVERAGE(原始数据_周度!F385:F540))/STDEV(原始数据_周度!F385:F540),"")</f>
        <v/>
      </c>
      <c r="D540" s="15">
        <f>IFERROR(-1*(原始数据_周度!E540-AVERAGE(原始数据_周度!E385:E540))/STDEV(原始数据_周度!E385:E540),"")</f>
        <v/>
      </c>
      <c r="E540" s="15">
        <f>IFERROR(-1*(原始数据_周度!G540-AVERAGE(原始数据_周度!G385:G540))/STDEV(原始数据_周度!G385:G540),"")</f>
        <v/>
      </c>
      <c r="F540" s="15">
        <f>IFERROR(-1*(原始数据_周度!H540-AVERAGE(原始数据_周度!H385:H540))/STDEV(原始数据_周度!H385:H540),"")</f>
        <v/>
      </c>
      <c r="G540" s="15">
        <f>IFERROR((原始数据_周度!I540-AVERAGE(原始数据_周度!I385:I540))/STDEV(原始数据_周度!I385:I540),"")</f>
        <v/>
      </c>
      <c r="H540" s="166">
        <f>IFERROR((原始数据_周度!J540-AVERAGE($J$2:J540))/STDEV($J$2:J540),"")</f>
        <v/>
      </c>
    </row>
    <row r="541">
      <c r="A541" s="14">
        <f>原始数据_周度!A541</f>
        <v/>
      </c>
      <c r="B541" s="15">
        <f>IFERROR((原始数据_周度!C541-AVERAGE(原始数据_周度!C386:C541))/STDEV(原始数据_周度!C386:C541),"")</f>
        <v/>
      </c>
      <c r="C541" s="15">
        <f>IFERROR((原始数据_周度!F541-AVERAGE(原始数据_周度!F386:F541))/STDEV(原始数据_周度!F386:F541),"")</f>
        <v/>
      </c>
      <c r="D541" s="15">
        <f>IFERROR(-1*(原始数据_周度!E541-AVERAGE(原始数据_周度!E386:E541))/STDEV(原始数据_周度!E386:E541),"")</f>
        <v/>
      </c>
      <c r="E541" s="15">
        <f>IFERROR(-1*(原始数据_周度!G541-AVERAGE(原始数据_周度!G386:G541))/STDEV(原始数据_周度!G386:G541),"")</f>
        <v/>
      </c>
      <c r="F541" s="15">
        <f>IFERROR(-1*(原始数据_周度!H541-AVERAGE(原始数据_周度!H386:H541))/STDEV(原始数据_周度!H386:H541),"")</f>
        <v/>
      </c>
      <c r="G541" s="15">
        <f>IFERROR((原始数据_周度!I541-AVERAGE(原始数据_周度!I386:I541))/STDEV(原始数据_周度!I386:I541),"")</f>
        <v/>
      </c>
      <c r="H541" s="166">
        <f>IFERROR((原始数据_周度!J541-AVERAGE($J$2:J541))/STDEV($J$2:J541),"")</f>
        <v/>
      </c>
    </row>
    <row r="542">
      <c r="A542" s="14">
        <f>原始数据_周度!A542</f>
        <v/>
      </c>
      <c r="B542" s="15">
        <f>IFERROR((原始数据_周度!C542-AVERAGE(原始数据_周度!C387:C542))/STDEV(原始数据_周度!C387:C542),"")</f>
        <v/>
      </c>
      <c r="C542" s="15">
        <f>IFERROR((原始数据_周度!F542-AVERAGE(原始数据_周度!F387:F542))/STDEV(原始数据_周度!F387:F542),"")</f>
        <v/>
      </c>
      <c r="D542" s="15">
        <f>IFERROR(-1*(原始数据_周度!E542-AVERAGE(原始数据_周度!E387:E542))/STDEV(原始数据_周度!E387:E542),"")</f>
        <v/>
      </c>
      <c r="E542" s="15">
        <f>IFERROR(-1*(原始数据_周度!G542-AVERAGE(原始数据_周度!G387:G542))/STDEV(原始数据_周度!G387:G542),"")</f>
        <v/>
      </c>
      <c r="F542" s="15">
        <f>IFERROR(-1*(原始数据_周度!H542-AVERAGE(原始数据_周度!H387:H542))/STDEV(原始数据_周度!H387:H542),"")</f>
        <v/>
      </c>
      <c r="G542" s="15">
        <f>IFERROR((原始数据_周度!I542-AVERAGE(原始数据_周度!I387:I542))/STDEV(原始数据_周度!I387:I542),"")</f>
        <v/>
      </c>
      <c r="H542" s="166">
        <f>IFERROR((原始数据_周度!J542-AVERAGE($J$2:J542))/STDEV($J$2:J542),"")</f>
        <v/>
      </c>
    </row>
    <row r="543">
      <c r="A543" s="14">
        <f>原始数据_周度!A543</f>
        <v/>
      </c>
      <c r="B543" s="15">
        <f>IFERROR((原始数据_周度!C543-AVERAGE(原始数据_周度!C388:C543))/STDEV(原始数据_周度!C388:C543),"")</f>
        <v/>
      </c>
      <c r="C543" s="15">
        <f>IFERROR((原始数据_周度!F543-AVERAGE(原始数据_周度!F388:F543))/STDEV(原始数据_周度!F388:F543),"")</f>
        <v/>
      </c>
      <c r="D543" s="15">
        <f>IFERROR(-1*(原始数据_周度!E543-AVERAGE(原始数据_周度!E388:E543))/STDEV(原始数据_周度!E388:E543),"")</f>
        <v/>
      </c>
      <c r="E543" s="15">
        <f>IFERROR(-1*(原始数据_周度!G543-AVERAGE(原始数据_周度!G388:G543))/STDEV(原始数据_周度!G388:G543),"")</f>
        <v/>
      </c>
      <c r="F543" s="15">
        <f>IFERROR(-1*(原始数据_周度!H543-AVERAGE(原始数据_周度!H388:H543))/STDEV(原始数据_周度!H388:H543),"")</f>
        <v/>
      </c>
      <c r="G543" s="15">
        <f>IFERROR((原始数据_周度!I543-AVERAGE(原始数据_周度!I388:I543))/STDEV(原始数据_周度!I388:I543),"")</f>
        <v/>
      </c>
      <c r="H543" s="166">
        <f>IFERROR((原始数据_周度!J543-AVERAGE($J$2:J543))/STDEV($J$2:J543),"")</f>
        <v/>
      </c>
    </row>
    <row r="544">
      <c r="A544" s="14">
        <f>原始数据_周度!A544</f>
        <v/>
      </c>
      <c r="B544" s="15">
        <f>IFERROR((原始数据_周度!C544-AVERAGE(原始数据_周度!C389:C544))/STDEV(原始数据_周度!C389:C544),"")</f>
        <v/>
      </c>
      <c r="C544" s="15">
        <f>IFERROR((原始数据_周度!F544-AVERAGE(原始数据_周度!F389:F544))/STDEV(原始数据_周度!F389:F544),"")</f>
        <v/>
      </c>
      <c r="D544" s="15">
        <f>IFERROR(-1*(原始数据_周度!E544-AVERAGE(原始数据_周度!E389:E544))/STDEV(原始数据_周度!E389:E544),"")</f>
        <v/>
      </c>
      <c r="E544" s="15">
        <f>IFERROR(-1*(原始数据_周度!G544-AVERAGE(原始数据_周度!G389:G544))/STDEV(原始数据_周度!G389:G544),"")</f>
        <v/>
      </c>
      <c r="F544" s="15">
        <f>IFERROR(-1*(原始数据_周度!H544-AVERAGE(原始数据_周度!H389:H544))/STDEV(原始数据_周度!H389:H544),"")</f>
        <v/>
      </c>
      <c r="G544" s="15">
        <f>IFERROR((原始数据_周度!I544-AVERAGE(原始数据_周度!I389:I544))/STDEV(原始数据_周度!I389:I544),"")</f>
        <v/>
      </c>
      <c r="H544" s="166">
        <f>IFERROR((原始数据_周度!J544-AVERAGE($J$2:J544))/STDEV($J$2:J544),"")</f>
        <v/>
      </c>
    </row>
    <row r="545">
      <c r="A545" s="14">
        <f>原始数据_周度!A545</f>
        <v/>
      </c>
      <c r="B545" s="15">
        <f>IFERROR((原始数据_周度!C545-AVERAGE(原始数据_周度!C390:C545))/STDEV(原始数据_周度!C390:C545),"")</f>
        <v/>
      </c>
      <c r="C545" s="15">
        <f>IFERROR((原始数据_周度!F545-AVERAGE(原始数据_周度!F390:F545))/STDEV(原始数据_周度!F390:F545),"")</f>
        <v/>
      </c>
      <c r="D545" s="15">
        <f>IFERROR(-1*(原始数据_周度!E545-AVERAGE(原始数据_周度!E390:E545))/STDEV(原始数据_周度!E390:E545),"")</f>
        <v/>
      </c>
      <c r="E545" s="15">
        <f>IFERROR(-1*(原始数据_周度!G545-AVERAGE(原始数据_周度!G390:G545))/STDEV(原始数据_周度!G390:G545),"")</f>
        <v/>
      </c>
      <c r="F545" s="15">
        <f>IFERROR(-1*(原始数据_周度!H545-AVERAGE(原始数据_周度!H390:H545))/STDEV(原始数据_周度!H390:H545),"")</f>
        <v/>
      </c>
      <c r="G545" s="15">
        <f>IFERROR((原始数据_周度!I545-AVERAGE(原始数据_周度!I390:I545))/STDEV(原始数据_周度!I390:I545),"")</f>
        <v/>
      </c>
      <c r="H545" s="166">
        <f>IFERROR((原始数据_周度!J545-AVERAGE($J$2:J545))/STDEV($J$2:J545),"")</f>
        <v/>
      </c>
    </row>
    <row r="546">
      <c r="A546" s="14">
        <f>原始数据_周度!A546</f>
        <v/>
      </c>
      <c r="B546" s="15">
        <f>IFERROR((原始数据_周度!C546-AVERAGE(原始数据_周度!C391:C546))/STDEV(原始数据_周度!C391:C546),"")</f>
        <v/>
      </c>
      <c r="C546" s="15">
        <f>IFERROR((原始数据_周度!F546-AVERAGE(原始数据_周度!F391:F546))/STDEV(原始数据_周度!F391:F546),"")</f>
        <v/>
      </c>
      <c r="D546" s="15">
        <f>IFERROR(-1*(原始数据_周度!E546-AVERAGE(原始数据_周度!E391:E546))/STDEV(原始数据_周度!E391:E546),"")</f>
        <v/>
      </c>
      <c r="E546" s="15">
        <f>IFERROR(-1*(原始数据_周度!G546-AVERAGE(原始数据_周度!G391:G546))/STDEV(原始数据_周度!G391:G546),"")</f>
        <v/>
      </c>
      <c r="F546" s="15">
        <f>IFERROR(-1*(原始数据_周度!H546-AVERAGE(原始数据_周度!H391:H546))/STDEV(原始数据_周度!H391:H546),"")</f>
        <v/>
      </c>
      <c r="G546" s="15">
        <f>IFERROR((原始数据_周度!I546-AVERAGE(原始数据_周度!I391:I546))/STDEV(原始数据_周度!I391:I546),"")</f>
        <v/>
      </c>
      <c r="H546" s="166">
        <f>IFERROR((原始数据_周度!J546-AVERAGE($J$2:J546))/STDEV($J$2:J546),"")</f>
        <v/>
      </c>
    </row>
    <row r="547">
      <c r="A547" s="14">
        <f>原始数据_周度!A547</f>
        <v/>
      </c>
      <c r="B547" s="15">
        <f>IFERROR((原始数据_周度!C547-AVERAGE(原始数据_周度!C392:C547))/STDEV(原始数据_周度!C392:C547),"")</f>
        <v/>
      </c>
      <c r="C547" s="15">
        <f>IFERROR((原始数据_周度!F547-AVERAGE(原始数据_周度!F392:F547))/STDEV(原始数据_周度!F392:F547),"")</f>
        <v/>
      </c>
      <c r="D547" s="15">
        <f>IFERROR(-1*(原始数据_周度!E547-AVERAGE(原始数据_周度!E392:E547))/STDEV(原始数据_周度!E392:E547),"")</f>
        <v/>
      </c>
      <c r="E547" s="15">
        <f>IFERROR(-1*(原始数据_周度!G547-AVERAGE(原始数据_周度!G392:G547))/STDEV(原始数据_周度!G392:G547),"")</f>
        <v/>
      </c>
      <c r="F547" s="15">
        <f>IFERROR(-1*(原始数据_周度!H547-AVERAGE(原始数据_周度!H392:H547))/STDEV(原始数据_周度!H392:H547),"")</f>
        <v/>
      </c>
      <c r="G547" s="15">
        <f>IFERROR((原始数据_周度!I547-AVERAGE(原始数据_周度!I392:I547))/STDEV(原始数据_周度!I392:I547),"")</f>
        <v/>
      </c>
      <c r="H547" s="166">
        <f>IFERROR((原始数据_周度!J547-AVERAGE($J$2:J547))/STDEV($J$2:J547),"")</f>
        <v/>
      </c>
    </row>
    <row r="548">
      <c r="A548" s="14">
        <f>原始数据_周度!A548</f>
        <v/>
      </c>
      <c r="B548" s="15">
        <f>IFERROR((原始数据_周度!C548-AVERAGE(原始数据_周度!C393:C548))/STDEV(原始数据_周度!C393:C548),"")</f>
        <v/>
      </c>
      <c r="C548" s="15">
        <f>IFERROR((原始数据_周度!F548-AVERAGE(原始数据_周度!F393:F548))/STDEV(原始数据_周度!F393:F548),"")</f>
        <v/>
      </c>
      <c r="D548" s="15">
        <f>IFERROR(-1*(原始数据_周度!E548-AVERAGE(原始数据_周度!E393:E548))/STDEV(原始数据_周度!E393:E548),"")</f>
        <v/>
      </c>
      <c r="E548" s="15">
        <f>IFERROR(-1*(原始数据_周度!G548-AVERAGE(原始数据_周度!G393:G548))/STDEV(原始数据_周度!G393:G548),"")</f>
        <v/>
      </c>
      <c r="F548" s="15">
        <f>IFERROR(-1*(原始数据_周度!H548-AVERAGE(原始数据_周度!H393:H548))/STDEV(原始数据_周度!H393:H548),"")</f>
        <v/>
      </c>
      <c r="G548" s="15">
        <f>IFERROR((原始数据_周度!I548-AVERAGE(原始数据_周度!I393:I548))/STDEV(原始数据_周度!I393:I548),"")</f>
        <v/>
      </c>
      <c r="H548" s="166">
        <f>IFERROR((原始数据_周度!J548-AVERAGE($J$2:J548))/STDEV($J$2:J548),"")</f>
        <v/>
      </c>
    </row>
    <row r="549">
      <c r="A549" s="14">
        <f>原始数据_周度!A549</f>
        <v/>
      </c>
      <c r="B549" s="15">
        <f>IFERROR((原始数据_周度!C549-AVERAGE(原始数据_周度!C394:C549))/STDEV(原始数据_周度!C394:C549),"")</f>
        <v/>
      </c>
      <c r="C549" s="15">
        <f>IFERROR((原始数据_周度!F549-AVERAGE(原始数据_周度!F394:F549))/STDEV(原始数据_周度!F394:F549),"")</f>
        <v/>
      </c>
      <c r="D549" s="15">
        <f>IFERROR(-1*(原始数据_周度!E549-AVERAGE(原始数据_周度!E394:E549))/STDEV(原始数据_周度!E394:E549),"")</f>
        <v/>
      </c>
      <c r="E549" s="15">
        <f>IFERROR(-1*(原始数据_周度!G549-AVERAGE(原始数据_周度!G394:G549))/STDEV(原始数据_周度!G394:G549),"")</f>
        <v/>
      </c>
      <c r="F549" s="15">
        <f>IFERROR(-1*(原始数据_周度!H549-AVERAGE(原始数据_周度!H394:H549))/STDEV(原始数据_周度!H394:H549),"")</f>
        <v/>
      </c>
      <c r="G549" s="15">
        <f>IFERROR((原始数据_周度!I549-AVERAGE(原始数据_周度!I394:I549))/STDEV(原始数据_周度!I394:I549),"")</f>
        <v/>
      </c>
      <c r="H549" s="166">
        <f>IFERROR((原始数据_周度!J549-AVERAGE($J$2:J549))/STDEV($J$2:J549),"")</f>
        <v/>
      </c>
    </row>
    <row r="550">
      <c r="A550" s="14">
        <f>原始数据_周度!A550</f>
        <v/>
      </c>
      <c r="B550" s="15">
        <f>IFERROR((原始数据_周度!C550-AVERAGE(原始数据_周度!C395:C550))/STDEV(原始数据_周度!C395:C550),"")</f>
        <v/>
      </c>
      <c r="C550" s="15">
        <f>IFERROR((原始数据_周度!F550-AVERAGE(原始数据_周度!F395:F550))/STDEV(原始数据_周度!F395:F550),"")</f>
        <v/>
      </c>
      <c r="D550" s="15">
        <f>IFERROR(-1*(原始数据_周度!E550-AVERAGE(原始数据_周度!E395:E550))/STDEV(原始数据_周度!E395:E550),"")</f>
        <v/>
      </c>
      <c r="E550" s="15">
        <f>IFERROR(-1*(原始数据_周度!G550-AVERAGE(原始数据_周度!G395:G550))/STDEV(原始数据_周度!G395:G550),"")</f>
        <v/>
      </c>
      <c r="F550" s="15">
        <f>IFERROR(-1*(原始数据_周度!H550-AVERAGE(原始数据_周度!H395:H550))/STDEV(原始数据_周度!H395:H550),"")</f>
        <v/>
      </c>
      <c r="G550" s="15">
        <f>IFERROR((原始数据_周度!I550-AVERAGE(原始数据_周度!I395:I550))/STDEV(原始数据_周度!I395:I550),"")</f>
        <v/>
      </c>
      <c r="H550" s="166">
        <f>IFERROR((原始数据_周度!J550-AVERAGE($J$2:J550))/STDEV($J$2:J550),"")</f>
        <v/>
      </c>
    </row>
    <row r="551">
      <c r="A551" s="14">
        <f>原始数据_周度!A551</f>
        <v/>
      </c>
      <c r="B551" s="15">
        <f>IFERROR((原始数据_周度!C551-AVERAGE(原始数据_周度!C396:C551))/STDEV(原始数据_周度!C396:C551),"")</f>
        <v/>
      </c>
      <c r="C551" s="15">
        <f>IFERROR((原始数据_周度!F551-AVERAGE(原始数据_周度!F396:F551))/STDEV(原始数据_周度!F396:F551),"")</f>
        <v/>
      </c>
      <c r="D551" s="15">
        <f>IFERROR(-1*(原始数据_周度!E551-AVERAGE(原始数据_周度!E396:E551))/STDEV(原始数据_周度!E396:E551),"")</f>
        <v/>
      </c>
      <c r="E551" s="15">
        <f>IFERROR(-1*(原始数据_周度!G551-AVERAGE(原始数据_周度!G396:G551))/STDEV(原始数据_周度!G396:G551),"")</f>
        <v/>
      </c>
      <c r="F551" s="15">
        <f>IFERROR(-1*(原始数据_周度!H551-AVERAGE(原始数据_周度!H396:H551))/STDEV(原始数据_周度!H396:H551),"")</f>
        <v/>
      </c>
      <c r="G551" s="15">
        <f>IFERROR((原始数据_周度!I551-AVERAGE(原始数据_周度!I396:I551))/STDEV(原始数据_周度!I396:I551),"")</f>
        <v/>
      </c>
      <c r="H551" s="166">
        <f>IFERROR((原始数据_周度!J551-AVERAGE($J$2:J551))/STDEV($J$2:J551),"")</f>
        <v/>
      </c>
    </row>
    <row r="552">
      <c r="A552" s="14">
        <f>原始数据_周度!A552</f>
        <v/>
      </c>
      <c r="B552" s="15">
        <f>IFERROR((原始数据_周度!C552-AVERAGE(原始数据_周度!C397:C552))/STDEV(原始数据_周度!C397:C552),"")</f>
        <v/>
      </c>
      <c r="C552" s="15">
        <f>IFERROR((原始数据_周度!F552-AVERAGE(原始数据_周度!F397:F552))/STDEV(原始数据_周度!F397:F552),"")</f>
        <v/>
      </c>
      <c r="D552" s="15">
        <f>IFERROR(-1*(原始数据_周度!E552-AVERAGE(原始数据_周度!E397:E552))/STDEV(原始数据_周度!E397:E552),"")</f>
        <v/>
      </c>
      <c r="E552" s="15">
        <f>IFERROR(-1*(原始数据_周度!G552-AVERAGE(原始数据_周度!G397:G552))/STDEV(原始数据_周度!G397:G552),"")</f>
        <v/>
      </c>
      <c r="F552" s="15">
        <f>IFERROR(-1*(原始数据_周度!H552-AVERAGE(原始数据_周度!H397:H552))/STDEV(原始数据_周度!H397:H552),"")</f>
        <v/>
      </c>
      <c r="G552" s="15">
        <f>IFERROR((原始数据_周度!I552-AVERAGE(原始数据_周度!I397:I552))/STDEV(原始数据_周度!I397:I552),"")</f>
        <v/>
      </c>
      <c r="H552" s="166">
        <f>IFERROR((原始数据_周度!J552-AVERAGE($J$2:J552))/STDEV($J$2:J552),"")</f>
        <v/>
      </c>
    </row>
    <row r="553">
      <c r="A553" s="14">
        <f>原始数据_周度!A553</f>
        <v/>
      </c>
      <c r="B553" s="15">
        <f>IFERROR((原始数据_周度!C553-AVERAGE(原始数据_周度!C398:C553))/STDEV(原始数据_周度!C398:C553),"")</f>
        <v/>
      </c>
      <c r="C553" s="15">
        <f>IFERROR((原始数据_周度!F553-AVERAGE(原始数据_周度!F398:F553))/STDEV(原始数据_周度!F398:F553),"")</f>
        <v/>
      </c>
      <c r="D553" s="15">
        <f>IFERROR(-1*(原始数据_周度!E553-AVERAGE(原始数据_周度!E398:E553))/STDEV(原始数据_周度!E398:E553),"")</f>
        <v/>
      </c>
      <c r="E553" s="15">
        <f>IFERROR(-1*(原始数据_周度!G553-AVERAGE(原始数据_周度!G398:G553))/STDEV(原始数据_周度!G398:G553),"")</f>
        <v/>
      </c>
      <c r="F553" s="15">
        <f>IFERROR(-1*(原始数据_周度!H553-AVERAGE(原始数据_周度!H398:H553))/STDEV(原始数据_周度!H398:H553),"")</f>
        <v/>
      </c>
      <c r="G553" s="15">
        <f>IFERROR((原始数据_周度!I553-AVERAGE(原始数据_周度!I398:I553))/STDEV(原始数据_周度!I398:I553),"")</f>
        <v/>
      </c>
      <c r="H553" s="166">
        <f>IFERROR((原始数据_周度!J553-AVERAGE($J$2:J553))/STDEV($J$2:J553),"")</f>
        <v/>
      </c>
    </row>
    <row r="554">
      <c r="A554" s="14">
        <f>原始数据_周度!A554</f>
        <v/>
      </c>
      <c r="B554" s="15">
        <f>IFERROR((原始数据_周度!C554-AVERAGE(原始数据_周度!C399:C554))/STDEV(原始数据_周度!C399:C554),"")</f>
        <v/>
      </c>
      <c r="C554" s="15">
        <f>IFERROR((原始数据_周度!F554-AVERAGE(原始数据_周度!F399:F554))/STDEV(原始数据_周度!F399:F554),"")</f>
        <v/>
      </c>
      <c r="D554" s="15">
        <f>IFERROR(-1*(原始数据_周度!E554-AVERAGE(原始数据_周度!E399:E554))/STDEV(原始数据_周度!E399:E554),"")</f>
        <v/>
      </c>
      <c r="E554" s="15">
        <f>IFERROR(-1*(原始数据_周度!G554-AVERAGE(原始数据_周度!G399:G554))/STDEV(原始数据_周度!G399:G554),"")</f>
        <v/>
      </c>
      <c r="F554" s="15">
        <f>IFERROR(-1*(原始数据_周度!H554-AVERAGE(原始数据_周度!H399:H554))/STDEV(原始数据_周度!H399:H554),"")</f>
        <v/>
      </c>
      <c r="G554" s="15">
        <f>IFERROR((原始数据_周度!I554-AVERAGE(原始数据_周度!I399:I554))/STDEV(原始数据_周度!I399:I554),"")</f>
        <v/>
      </c>
      <c r="H554" s="166">
        <f>IFERROR((原始数据_周度!J554-AVERAGE($J$2:J554))/STDEV($J$2:J554),"")</f>
        <v/>
      </c>
    </row>
    <row r="555">
      <c r="A555" s="14">
        <f>原始数据_周度!A555</f>
        <v/>
      </c>
      <c r="B555" s="15">
        <f>IFERROR((原始数据_周度!C555-AVERAGE(原始数据_周度!C400:C555))/STDEV(原始数据_周度!C400:C555),"")</f>
        <v/>
      </c>
      <c r="C555" s="15">
        <f>IFERROR((原始数据_周度!F555-AVERAGE(原始数据_周度!F400:F555))/STDEV(原始数据_周度!F400:F555),"")</f>
        <v/>
      </c>
      <c r="D555" s="15">
        <f>IFERROR(-1*(原始数据_周度!E555-AVERAGE(原始数据_周度!E400:E555))/STDEV(原始数据_周度!E400:E555),"")</f>
        <v/>
      </c>
      <c r="E555" s="15">
        <f>IFERROR(-1*(原始数据_周度!G555-AVERAGE(原始数据_周度!G400:G555))/STDEV(原始数据_周度!G400:G555),"")</f>
        <v/>
      </c>
      <c r="F555" s="15">
        <f>IFERROR(-1*(原始数据_周度!H555-AVERAGE(原始数据_周度!H400:H555))/STDEV(原始数据_周度!H400:H555),"")</f>
        <v/>
      </c>
      <c r="G555" s="15">
        <f>IFERROR((原始数据_周度!I555-AVERAGE(原始数据_周度!I400:I555))/STDEV(原始数据_周度!I400:I555),"")</f>
        <v/>
      </c>
      <c r="H555" s="166">
        <f>IFERROR((原始数据_周度!J555-AVERAGE($J$2:J555))/STDEV($J$2:J555),"")</f>
        <v/>
      </c>
    </row>
    <row r="556">
      <c r="A556" s="14">
        <f>原始数据_周度!A556</f>
        <v/>
      </c>
      <c r="B556" s="15">
        <f>IFERROR((原始数据_周度!C556-AVERAGE(原始数据_周度!C401:C556))/STDEV(原始数据_周度!C401:C556),"")</f>
        <v/>
      </c>
      <c r="C556" s="15">
        <f>IFERROR((原始数据_周度!F556-AVERAGE(原始数据_周度!F401:F556))/STDEV(原始数据_周度!F401:F556),"")</f>
        <v/>
      </c>
      <c r="D556" s="15">
        <f>IFERROR(-1*(原始数据_周度!E556-AVERAGE(原始数据_周度!E401:E556))/STDEV(原始数据_周度!E401:E556),"")</f>
        <v/>
      </c>
      <c r="E556" s="15">
        <f>IFERROR(-1*(原始数据_周度!G556-AVERAGE(原始数据_周度!G401:G556))/STDEV(原始数据_周度!G401:G556),"")</f>
        <v/>
      </c>
      <c r="F556" s="15">
        <f>IFERROR(-1*(原始数据_周度!H556-AVERAGE(原始数据_周度!H401:H556))/STDEV(原始数据_周度!H401:H556),"")</f>
        <v/>
      </c>
      <c r="G556" s="15">
        <f>IFERROR((原始数据_周度!I556-AVERAGE(原始数据_周度!I401:I556))/STDEV(原始数据_周度!I401:I556),"")</f>
        <v/>
      </c>
      <c r="H556" s="166">
        <f>IFERROR((原始数据_周度!J556-AVERAGE($J$2:J556))/STDEV($J$2:J556),"")</f>
        <v/>
      </c>
    </row>
    <row r="557">
      <c r="A557" s="14">
        <f>原始数据_周度!A557</f>
        <v/>
      </c>
      <c r="B557" s="15">
        <f>IFERROR((原始数据_周度!C557-AVERAGE(原始数据_周度!C402:C557))/STDEV(原始数据_周度!C402:C557),"")</f>
        <v/>
      </c>
      <c r="C557" s="15">
        <f>IFERROR((原始数据_周度!F557-AVERAGE(原始数据_周度!F402:F557))/STDEV(原始数据_周度!F402:F557),"")</f>
        <v/>
      </c>
      <c r="D557" s="15">
        <f>IFERROR(-1*(原始数据_周度!E557-AVERAGE(原始数据_周度!E402:E557))/STDEV(原始数据_周度!E402:E557),"")</f>
        <v/>
      </c>
      <c r="E557" s="15">
        <f>IFERROR(-1*(原始数据_周度!G557-AVERAGE(原始数据_周度!G402:G557))/STDEV(原始数据_周度!G402:G557),"")</f>
        <v/>
      </c>
      <c r="F557" s="15">
        <f>IFERROR(-1*(原始数据_周度!H557-AVERAGE(原始数据_周度!H402:H557))/STDEV(原始数据_周度!H402:H557),"")</f>
        <v/>
      </c>
      <c r="G557" s="15">
        <f>IFERROR((原始数据_周度!I557-AVERAGE(原始数据_周度!I402:I557))/STDEV(原始数据_周度!I402:I557),"")</f>
        <v/>
      </c>
      <c r="H557" s="166">
        <f>IFERROR((原始数据_周度!J557-AVERAGE($J$2:J557))/STDEV($J$2:J557),"")</f>
        <v/>
      </c>
    </row>
    <row r="558">
      <c r="A558" s="14">
        <f>原始数据_周度!A558</f>
        <v/>
      </c>
      <c r="B558" s="15">
        <f>IFERROR((原始数据_周度!C558-AVERAGE(原始数据_周度!C403:C558))/STDEV(原始数据_周度!C403:C558),"")</f>
        <v/>
      </c>
      <c r="C558" s="15">
        <f>IFERROR((原始数据_周度!F558-AVERAGE(原始数据_周度!F403:F558))/STDEV(原始数据_周度!F403:F558),"")</f>
        <v/>
      </c>
      <c r="D558" s="15">
        <f>IFERROR(-1*(原始数据_周度!E558-AVERAGE(原始数据_周度!E403:E558))/STDEV(原始数据_周度!E403:E558),"")</f>
        <v/>
      </c>
      <c r="E558" s="15">
        <f>IFERROR(-1*(原始数据_周度!G558-AVERAGE(原始数据_周度!G403:G558))/STDEV(原始数据_周度!G403:G558),"")</f>
        <v/>
      </c>
      <c r="F558" s="15">
        <f>IFERROR(-1*(原始数据_周度!H558-AVERAGE(原始数据_周度!H403:H558))/STDEV(原始数据_周度!H403:H558),"")</f>
        <v/>
      </c>
      <c r="G558" s="15">
        <f>IFERROR((原始数据_周度!I558-AVERAGE(原始数据_周度!I403:I558))/STDEV(原始数据_周度!I403:I558),"")</f>
        <v/>
      </c>
      <c r="H558" s="166">
        <f>IFERROR((原始数据_周度!J558-AVERAGE($J$2:J558))/STDEV($J$2:J558),"")</f>
        <v/>
      </c>
    </row>
    <row r="559">
      <c r="A559" s="14">
        <f>原始数据_周度!A559</f>
        <v/>
      </c>
      <c r="B559" s="15">
        <f>IFERROR((原始数据_周度!C559-AVERAGE(原始数据_周度!C404:C559))/STDEV(原始数据_周度!C404:C559),"")</f>
        <v/>
      </c>
      <c r="C559" s="15">
        <f>IFERROR((原始数据_周度!F559-AVERAGE(原始数据_周度!F404:F559))/STDEV(原始数据_周度!F404:F559),"")</f>
        <v/>
      </c>
      <c r="D559" s="15">
        <f>IFERROR(-1*(原始数据_周度!E559-AVERAGE(原始数据_周度!E404:E559))/STDEV(原始数据_周度!E404:E559),"")</f>
        <v/>
      </c>
      <c r="E559" s="15">
        <f>IFERROR(-1*(原始数据_周度!G559-AVERAGE(原始数据_周度!G404:G559))/STDEV(原始数据_周度!G404:G559),"")</f>
        <v/>
      </c>
      <c r="F559" s="15">
        <f>IFERROR(-1*(原始数据_周度!H559-AVERAGE(原始数据_周度!H404:H559))/STDEV(原始数据_周度!H404:H559),"")</f>
        <v/>
      </c>
      <c r="G559" s="15">
        <f>IFERROR((原始数据_周度!I559-AVERAGE(原始数据_周度!I404:I559))/STDEV(原始数据_周度!I404:I559),"")</f>
        <v/>
      </c>
      <c r="H559" s="166">
        <f>IFERROR((原始数据_周度!J559-AVERAGE($J$2:J559))/STDEV($J$2:J559),"")</f>
        <v/>
      </c>
    </row>
    <row r="560">
      <c r="A560" s="14">
        <f>原始数据_周度!A560</f>
        <v/>
      </c>
      <c r="B560" s="15">
        <f>IFERROR((原始数据_周度!C560-AVERAGE(原始数据_周度!C405:C560))/STDEV(原始数据_周度!C405:C560),"")</f>
        <v/>
      </c>
      <c r="C560" s="15">
        <f>IFERROR((原始数据_周度!F560-AVERAGE(原始数据_周度!F405:F560))/STDEV(原始数据_周度!F405:F560),"")</f>
        <v/>
      </c>
      <c r="D560" s="15">
        <f>IFERROR(-1*(原始数据_周度!E560-AVERAGE(原始数据_周度!E405:E560))/STDEV(原始数据_周度!E405:E560),"")</f>
        <v/>
      </c>
      <c r="E560" s="15">
        <f>IFERROR(-1*(原始数据_周度!G560-AVERAGE(原始数据_周度!G405:G560))/STDEV(原始数据_周度!G405:G560),"")</f>
        <v/>
      </c>
      <c r="F560" s="15">
        <f>IFERROR(-1*(原始数据_周度!H560-AVERAGE(原始数据_周度!H405:H560))/STDEV(原始数据_周度!H405:H560),"")</f>
        <v/>
      </c>
      <c r="G560" s="15">
        <f>IFERROR((原始数据_周度!I560-AVERAGE(原始数据_周度!I405:I560))/STDEV(原始数据_周度!I405:I560),"")</f>
        <v/>
      </c>
      <c r="H560" s="166">
        <f>IFERROR((原始数据_周度!J560-AVERAGE($J$2:J560))/STDEV($J$2:J560),"")</f>
        <v/>
      </c>
    </row>
    <row r="561">
      <c r="A561" s="14">
        <f>原始数据_周度!A561</f>
        <v/>
      </c>
      <c r="B561" s="15">
        <f>IFERROR((原始数据_周度!C561-AVERAGE(原始数据_周度!C406:C561))/STDEV(原始数据_周度!C406:C561),"")</f>
        <v/>
      </c>
      <c r="C561" s="15">
        <f>IFERROR((原始数据_周度!F561-AVERAGE(原始数据_周度!F406:F561))/STDEV(原始数据_周度!F406:F561),"")</f>
        <v/>
      </c>
      <c r="D561" s="15">
        <f>IFERROR(-1*(原始数据_周度!E561-AVERAGE(原始数据_周度!E406:E561))/STDEV(原始数据_周度!E406:E561),"")</f>
        <v/>
      </c>
      <c r="E561" s="15">
        <f>IFERROR(-1*(原始数据_周度!G561-AVERAGE(原始数据_周度!G406:G561))/STDEV(原始数据_周度!G406:G561),"")</f>
        <v/>
      </c>
      <c r="F561" s="15">
        <f>IFERROR(-1*(原始数据_周度!H561-AVERAGE(原始数据_周度!H406:H561))/STDEV(原始数据_周度!H406:H561),"")</f>
        <v/>
      </c>
      <c r="G561" s="15">
        <f>IFERROR((原始数据_周度!I561-AVERAGE(原始数据_周度!I406:I561))/STDEV(原始数据_周度!I406:I561),"")</f>
        <v/>
      </c>
      <c r="H561" s="166">
        <f>IFERROR((原始数据_周度!J561-AVERAGE($J$2:J561))/STDEV($J$2:J561),"")</f>
        <v/>
      </c>
    </row>
    <row r="562">
      <c r="A562" s="14">
        <f>原始数据_周度!A562</f>
        <v/>
      </c>
      <c r="B562" s="15">
        <f>IFERROR((原始数据_周度!C562-AVERAGE(原始数据_周度!C407:C562))/STDEV(原始数据_周度!C407:C562),"")</f>
        <v/>
      </c>
      <c r="C562" s="15">
        <f>IFERROR((原始数据_周度!F562-AVERAGE(原始数据_周度!F407:F562))/STDEV(原始数据_周度!F407:F562),"")</f>
        <v/>
      </c>
      <c r="D562" s="15">
        <f>IFERROR(-1*(原始数据_周度!E562-AVERAGE(原始数据_周度!E407:E562))/STDEV(原始数据_周度!E407:E562),"")</f>
        <v/>
      </c>
      <c r="E562" s="15">
        <f>IFERROR(-1*(原始数据_周度!G562-AVERAGE(原始数据_周度!G407:G562))/STDEV(原始数据_周度!G407:G562),"")</f>
        <v/>
      </c>
      <c r="F562" s="15">
        <f>IFERROR(-1*(原始数据_周度!H562-AVERAGE(原始数据_周度!H407:H562))/STDEV(原始数据_周度!H407:H562),"")</f>
        <v/>
      </c>
      <c r="G562" s="15">
        <f>IFERROR((原始数据_周度!I562-AVERAGE(原始数据_周度!I407:I562))/STDEV(原始数据_周度!I407:I562),"")</f>
        <v/>
      </c>
      <c r="H562" s="166">
        <f>IFERROR((原始数据_周度!J562-AVERAGE($J$2:J562))/STDEV($J$2:J562),"")</f>
        <v/>
      </c>
    </row>
    <row r="563">
      <c r="A563" s="14">
        <f>原始数据_周度!A563</f>
        <v/>
      </c>
      <c r="B563" s="15">
        <f>IFERROR((原始数据_周度!C563-AVERAGE(原始数据_周度!C408:C563))/STDEV(原始数据_周度!C408:C563),"")</f>
        <v/>
      </c>
      <c r="C563" s="15">
        <f>IFERROR((原始数据_周度!F563-AVERAGE(原始数据_周度!F408:F563))/STDEV(原始数据_周度!F408:F563),"")</f>
        <v/>
      </c>
      <c r="D563" s="15">
        <f>IFERROR(-1*(原始数据_周度!E563-AVERAGE(原始数据_周度!E408:E563))/STDEV(原始数据_周度!E408:E563),"")</f>
        <v/>
      </c>
      <c r="E563" s="15">
        <f>IFERROR(-1*(原始数据_周度!G563-AVERAGE(原始数据_周度!G408:G563))/STDEV(原始数据_周度!G408:G563),"")</f>
        <v/>
      </c>
      <c r="F563" s="15">
        <f>IFERROR(-1*(原始数据_周度!H563-AVERAGE(原始数据_周度!H408:H563))/STDEV(原始数据_周度!H408:H563),"")</f>
        <v/>
      </c>
      <c r="G563" s="15">
        <f>IFERROR((原始数据_周度!I563-AVERAGE(原始数据_周度!I408:I563))/STDEV(原始数据_周度!I408:I563),"")</f>
        <v/>
      </c>
      <c r="H563" s="166">
        <f>IFERROR((原始数据_周度!J563-AVERAGE($J$2:J563))/STDEV($J$2:J563),"")</f>
        <v/>
      </c>
    </row>
    <row r="564">
      <c r="A564" s="14">
        <f>原始数据_周度!A564</f>
        <v/>
      </c>
      <c r="B564" s="15">
        <f>IFERROR((原始数据_周度!C564-AVERAGE(原始数据_周度!C409:C564))/STDEV(原始数据_周度!C409:C564),"")</f>
        <v/>
      </c>
      <c r="C564" s="15">
        <f>IFERROR((原始数据_周度!F564-AVERAGE(原始数据_周度!F409:F564))/STDEV(原始数据_周度!F409:F564),"")</f>
        <v/>
      </c>
      <c r="D564" s="15">
        <f>IFERROR(-1*(原始数据_周度!E564-AVERAGE(原始数据_周度!E409:E564))/STDEV(原始数据_周度!E409:E564),"")</f>
        <v/>
      </c>
      <c r="E564" s="15">
        <f>IFERROR(-1*(原始数据_周度!G564-AVERAGE(原始数据_周度!G409:G564))/STDEV(原始数据_周度!G409:G564),"")</f>
        <v/>
      </c>
      <c r="F564" s="15">
        <f>IFERROR(-1*(原始数据_周度!H564-AVERAGE(原始数据_周度!H409:H564))/STDEV(原始数据_周度!H409:H564),"")</f>
        <v/>
      </c>
      <c r="G564" s="15">
        <f>IFERROR((原始数据_周度!I564-AVERAGE(原始数据_周度!I409:I564))/STDEV(原始数据_周度!I409:I564),"")</f>
        <v/>
      </c>
      <c r="H564" s="166">
        <f>IFERROR((原始数据_周度!J564-AVERAGE($J$2:J564))/STDEV($J$2:J564),"")</f>
        <v/>
      </c>
    </row>
    <row r="565">
      <c r="A565" s="14">
        <f>原始数据_周度!A565</f>
        <v/>
      </c>
      <c r="B565" s="15">
        <f>IFERROR((原始数据_周度!C565-AVERAGE(原始数据_周度!C410:C565))/STDEV(原始数据_周度!C410:C565),"")</f>
        <v/>
      </c>
      <c r="C565" s="15">
        <f>IFERROR((原始数据_周度!F565-AVERAGE(原始数据_周度!F410:F565))/STDEV(原始数据_周度!F410:F565),"")</f>
        <v/>
      </c>
      <c r="D565" s="15">
        <f>IFERROR(-1*(原始数据_周度!E565-AVERAGE(原始数据_周度!E410:E565))/STDEV(原始数据_周度!E410:E565),"")</f>
        <v/>
      </c>
      <c r="E565" s="15">
        <f>IFERROR(-1*(原始数据_周度!G565-AVERAGE(原始数据_周度!G410:G565))/STDEV(原始数据_周度!G410:G565),"")</f>
        <v/>
      </c>
      <c r="F565" s="15">
        <f>IFERROR(-1*(原始数据_周度!H565-AVERAGE(原始数据_周度!H410:H565))/STDEV(原始数据_周度!H410:H565),"")</f>
        <v/>
      </c>
      <c r="G565" s="15">
        <f>IFERROR((原始数据_周度!I565-AVERAGE(原始数据_周度!I410:I565))/STDEV(原始数据_周度!I410:I565),"")</f>
        <v/>
      </c>
      <c r="H565" s="166">
        <f>IFERROR((原始数据_周度!J565-AVERAGE($J$2:J565))/STDEV($J$2:J565),"")</f>
        <v/>
      </c>
    </row>
    <row r="566">
      <c r="A566" s="14">
        <f>原始数据_周度!A566</f>
        <v/>
      </c>
      <c r="B566" s="15">
        <f>IFERROR((原始数据_周度!C566-AVERAGE(原始数据_周度!C411:C566))/STDEV(原始数据_周度!C411:C566),"")</f>
        <v/>
      </c>
      <c r="C566" s="15">
        <f>IFERROR((原始数据_周度!F566-AVERAGE(原始数据_周度!F411:F566))/STDEV(原始数据_周度!F411:F566),"")</f>
        <v/>
      </c>
      <c r="D566" s="15">
        <f>IFERROR(-1*(原始数据_周度!E566-AVERAGE(原始数据_周度!E411:E566))/STDEV(原始数据_周度!E411:E566),"")</f>
        <v/>
      </c>
      <c r="E566" s="15">
        <f>IFERROR(-1*(原始数据_周度!G566-AVERAGE(原始数据_周度!G411:G566))/STDEV(原始数据_周度!G411:G566),"")</f>
        <v/>
      </c>
      <c r="F566" s="15">
        <f>IFERROR(-1*(原始数据_周度!H566-AVERAGE(原始数据_周度!H411:H566))/STDEV(原始数据_周度!H411:H566),"")</f>
        <v/>
      </c>
      <c r="G566" s="15">
        <f>IFERROR((原始数据_周度!I566-AVERAGE(原始数据_周度!I411:I566))/STDEV(原始数据_周度!I411:I566),"")</f>
        <v/>
      </c>
      <c r="H566" s="166">
        <f>IFERROR((原始数据_周度!J566-AVERAGE($J$2:J566))/STDEV($J$2:J566),"")</f>
        <v/>
      </c>
    </row>
    <row r="567">
      <c r="A567" s="14">
        <f>原始数据_周度!A567</f>
        <v/>
      </c>
      <c r="B567" s="15">
        <f>IFERROR((原始数据_周度!C567-AVERAGE(原始数据_周度!C412:C567))/STDEV(原始数据_周度!C412:C567),"")</f>
        <v/>
      </c>
      <c r="C567" s="15">
        <f>IFERROR((原始数据_周度!F567-AVERAGE(原始数据_周度!F412:F567))/STDEV(原始数据_周度!F412:F567),"")</f>
        <v/>
      </c>
      <c r="D567" s="15">
        <f>IFERROR(-1*(原始数据_周度!E567-AVERAGE(原始数据_周度!E412:E567))/STDEV(原始数据_周度!E412:E567),"")</f>
        <v/>
      </c>
      <c r="E567" s="15">
        <f>IFERROR(-1*(原始数据_周度!G567-AVERAGE(原始数据_周度!G412:G567))/STDEV(原始数据_周度!G412:G567),"")</f>
        <v/>
      </c>
      <c r="F567" s="15">
        <f>IFERROR(-1*(原始数据_周度!H567-AVERAGE(原始数据_周度!H412:H567))/STDEV(原始数据_周度!H412:H567),"")</f>
        <v/>
      </c>
      <c r="G567" s="15">
        <f>IFERROR((原始数据_周度!I567-AVERAGE(原始数据_周度!I412:I567))/STDEV(原始数据_周度!I412:I567),"")</f>
        <v/>
      </c>
      <c r="H567" s="166">
        <f>IFERROR((原始数据_周度!J567-AVERAGE($J$2:J567))/STDEV($J$2:J567),"")</f>
        <v/>
      </c>
    </row>
    <row r="568">
      <c r="A568" s="14">
        <f>原始数据_周度!A568</f>
        <v/>
      </c>
      <c r="B568" s="15">
        <f>IFERROR((原始数据_周度!C568-AVERAGE(原始数据_周度!C413:C568))/STDEV(原始数据_周度!C413:C568),"")</f>
        <v/>
      </c>
      <c r="C568" s="15">
        <f>IFERROR((原始数据_周度!F568-AVERAGE(原始数据_周度!F413:F568))/STDEV(原始数据_周度!F413:F568),"")</f>
        <v/>
      </c>
      <c r="D568" s="15">
        <f>IFERROR(-1*(原始数据_周度!E568-AVERAGE(原始数据_周度!E413:E568))/STDEV(原始数据_周度!E413:E568),"")</f>
        <v/>
      </c>
      <c r="E568" s="15">
        <f>IFERROR(-1*(原始数据_周度!G568-AVERAGE(原始数据_周度!G413:G568))/STDEV(原始数据_周度!G413:G568),"")</f>
        <v/>
      </c>
      <c r="F568" s="15">
        <f>IFERROR(-1*(原始数据_周度!H568-AVERAGE(原始数据_周度!H413:H568))/STDEV(原始数据_周度!H413:H568),"")</f>
        <v/>
      </c>
      <c r="G568" s="15">
        <f>IFERROR((原始数据_周度!I568-AVERAGE(原始数据_周度!I413:I568))/STDEV(原始数据_周度!I413:I568),"")</f>
        <v/>
      </c>
      <c r="H568" s="166">
        <f>IFERROR((原始数据_周度!J568-AVERAGE($J$2:J568))/STDEV($J$2:J568),"")</f>
        <v/>
      </c>
    </row>
    <row r="569">
      <c r="A569" s="14">
        <f>原始数据_周度!A569</f>
        <v/>
      </c>
      <c r="B569" s="15">
        <f>IFERROR((原始数据_周度!C569-AVERAGE(原始数据_周度!C414:C569))/STDEV(原始数据_周度!C414:C569),"")</f>
        <v/>
      </c>
      <c r="C569" s="15">
        <f>IFERROR((原始数据_周度!F569-AVERAGE(原始数据_周度!F414:F569))/STDEV(原始数据_周度!F414:F569),"")</f>
        <v/>
      </c>
      <c r="D569" s="15">
        <f>IFERROR(-1*(原始数据_周度!E569-AVERAGE(原始数据_周度!E414:E569))/STDEV(原始数据_周度!E414:E569),"")</f>
        <v/>
      </c>
      <c r="E569" s="15">
        <f>IFERROR(-1*(原始数据_周度!G569-AVERAGE(原始数据_周度!G414:G569))/STDEV(原始数据_周度!G414:G569),"")</f>
        <v/>
      </c>
      <c r="F569" s="15">
        <f>IFERROR(-1*(原始数据_周度!H569-AVERAGE(原始数据_周度!H414:H569))/STDEV(原始数据_周度!H414:H569),"")</f>
        <v/>
      </c>
      <c r="G569" s="15">
        <f>IFERROR((原始数据_周度!I569-AVERAGE(原始数据_周度!I414:I569))/STDEV(原始数据_周度!I414:I569),"")</f>
        <v/>
      </c>
      <c r="H569" s="166">
        <f>IFERROR((原始数据_周度!J569-AVERAGE($J$2:J569))/STDEV($J$2:J569),"")</f>
        <v/>
      </c>
    </row>
    <row r="570">
      <c r="A570" s="14">
        <f>原始数据_周度!A570</f>
        <v/>
      </c>
      <c r="B570" s="15">
        <f>IFERROR((原始数据_周度!C570-AVERAGE(原始数据_周度!C415:C570))/STDEV(原始数据_周度!C415:C570),"")</f>
        <v/>
      </c>
      <c r="C570" s="15">
        <f>IFERROR((原始数据_周度!F570-AVERAGE(原始数据_周度!F415:F570))/STDEV(原始数据_周度!F415:F570),"")</f>
        <v/>
      </c>
      <c r="D570" s="15">
        <f>IFERROR(-1*(原始数据_周度!E570-AVERAGE(原始数据_周度!E415:E570))/STDEV(原始数据_周度!E415:E570),"")</f>
        <v/>
      </c>
      <c r="E570" s="15">
        <f>IFERROR(-1*(原始数据_周度!G570-AVERAGE(原始数据_周度!G415:G570))/STDEV(原始数据_周度!G415:G570),"")</f>
        <v/>
      </c>
      <c r="F570" s="15">
        <f>IFERROR(-1*(原始数据_周度!H570-AVERAGE(原始数据_周度!H415:H570))/STDEV(原始数据_周度!H415:H570),"")</f>
        <v/>
      </c>
      <c r="G570" s="15">
        <f>IFERROR((原始数据_周度!I570-AVERAGE(原始数据_周度!I415:I570))/STDEV(原始数据_周度!I415:I570),"")</f>
        <v/>
      </c>
      <c r="H570" s="166">
        <f>IFERROR((原始数据_周度!J570-AVERAGE($J$2:J570))/STDEV($J$2:J570),"")</f>
        <v/>
      </c>
    </row>
    <row r="571">
      <c r="A571" s="14">
        <f>原始数据_周度!A571</f>
        <v/>
      </c>
      <c r="B571" s="15">
        <f>IFERROR((原始数据_周度!C571-AVERAGE(原始数据_周度!C416:C571))/STDEV(原始数据_周度!C416:C571),"")</f>
        <v/>
      </c>
      <c r="C571" s="15">
        <f>IFERROR((原始数据_周度!F571-AVERAGE(原始数据_周度!F416:F571))/STDEV(原始数据_周度!F416:F571),"")</f>
        <v/>
      </c>
      <c r="D571" s="15">
        <f>IFERROR(-1*(原始数据_周度!E571-AVERAGE(原始数据_周度!E416:E571))/STDEV(原始数据_周度!E416:E571),"")</f>
        <v/>
      </c>
      <c r="E571" s="15">
        <f>IFERROR(-1*(原始数据_周度!G571-AVERAGE(原始数据_周度!G416:G571))/STDEV(原始数据_周度!G416:G571),"")</f>
        <v/>
      </c>
      <c r="F571" s="15">
        <f>IFERROR(-1*(原始数据_周度!H571-AVERAGE(原始数据_周度!H416:H571))/STDEV(原始数据_周度!H416:H571),"")</f>
        <v/>
      </c>
      <c r="G571" s="15">
        <f>IFERROR((原始数据_周度!I571-AVERAGE(原始数据_周度!I416:I571))/STDEV(原始数据_周度!I416:I571),"")</f>
        <v/>
      </c>
      <c r="H571" s="166">
        <f>IFERROR((原始数据_周度!J571-AVERAGE($J$2:J571))/STDEV($J$2:J571),"")</f>
        <v/>
      </c>
    </row>
    <row r="572">
      <c r="A572" s="14">
        <f>原始数据_周度!A572</f>
        <v/>
      </c>
      <c r="B572" s="15">
        <f>IFERROR((原始数据_周度!C572-AVERAGE(原始数据_周度!C417:C572))/STDEV(原始数据_周度!C417:C572),"")</f>
        <v/>
      </c>
      <c r="C572" s="15">
        <f>IFERROR((原始数据_周度!F572-AVERAGE(原始数据_周度!F417:F572))/STDEV(原始数据_周度!F417:F572),"")</f>
        <v/>
      </c>
      <c r="D572" s="15">
        <f>IFERROR(-1*(原始数据_周度!E572-AVERAGE(原始数据_周度!E417:E572))/STDEV(原始数据_周度!E417:E572),"")</f>
        <v/>
      </c>
      <c r="E572" s="15">
        <f>IFERROR(-1*(原始数据_周度!G572-AVERAGE(原始数据_周度!G417:G572))/STDEV(原始数据_周度!G417:G572),"")</f>
        <v/>
      </c>
      <c r="F572" s="15">
        <f>IFERROR(-1*(原始数据_周度!H572-AVERAGE(原始数据_周度!H417:H572))/STDEV(原始数据_周度!H417:H572),"")</f>
        <v/>
      </c>
      <c r="G572" s="15">
        <f>IFERROR((原始数据_周度!I572-AVERAGE(原始数据_周度!I417:I572))/STDEV(原始数据_周度!I417:I572),"")</f>
        <v/>
      </c>
      <c r="H572" s="166">
        <f>IFERROR((原始数据_周度!J572-AVERAGE($J$2:J572))/STDEV($J$2:J572),"")</f>
        <v/>
      </c>
    </row>
    <row r="573">
      <c r="A573" s="14">
        <f>原始数据_周度!A573</f>
        <v/>
      </c>
      <c r="B573" s="15">
        <f>IFERROR((原始数据_周度!C573-AVERAGE(原始数据_周度!C418:C573))/STDEV(原始数据_周度!C418:C573),"")</f>
        <v/>
      </c>
      <c r="C573" s="15">
        <f>IFERROR((原始数据_周度!F573-AVERAGE(原始数据_周度!F418:F573))/STDEV(原始数据_周度!F418:F573),"")</f>
        <v/>
      </c>
      <c r="D573" s="15">
        <f>IFERROR(-1*(原始数据_周度!E573-AVERAGE(原始数据_周度!E418:E573))/STDEV(原始数据_周度!E418:E573),"")</f>
        <v/>
      </c>
      <c r="E573" s="15">
        <f>IFERROR(-1*(原始数据_周度!G573-AVERAGE(原始数据_周度!G418:G573))/STDEV(原始数据_周度!G418:G573),"")</f>
        <v/>
      </c>
      <c r="F573" s="15">
        <f>IFERROR(-1*(原始数据_周度!H573-AVERAGE(原始数据_周度!H418:H573))/STDEV(原始数据_周度!H418:H573),"")</f>
        <v/>
      </c>
      <c r="G573" s="15">
        <f>IFERROR((原始数据_周度!I573-AVERAGE(原始数据_周度!I418:I573))/STDEV(原始数据_周度!I418:I573),"")</f>
        <v/>
      </c>
      <c r="H573" s="166">
        <f>IFERROR((原始数据_周度!J573-AVERAGE($J$2:J573))/STDEV($J$2:J573),"")</f>
        <v/>
      </c>
    </row>
    <row r="574">
      <c r="A574" s="14">
        <f>原始数据_周度!A574</f>
        <v/>
      </c>
      <c r="B574" s="15">
        <f>IFERROR((原始数据_周度!C574-AVERAGE(原始数据_周度!C419:C574))/STDEV(原始数据_周度!C419:C574),"")</f>
        <v/>
      </c>
      <c r="C574" s="15">
        <f>IFERROR((原始数据_周度!F574-AVERAGE(原始数据_周度!F419:F574))/STDEV(原始数据_周度!F419:F574),"")</f>
        <v/>
      </c>
      <c r="D574" s="15">
        <f>IFERROR(-1*(原始数据_周度!E574-AVERAGE(原始数据_周度!E419:E574))/STDEV(原始数据_周度!E419:E574),"")</f>
        <v/>
      </c>
      <c r="E574" s="15">
        <f>IFERROR(-1*(原始数据_周度!G574-AVERAGE(原始数据_周度!G419:G574))/STDEV(原始数据_周度!G419:G574),"")</f>
        <v/>
      </c>
      <c r="F574" s="15">
        <f>IFERROR(-1*(原始数据_周度!H574-AVERAGE(原始数据_周度!H419:H574))/STDEV(原始数据_周度!H419:H574),"")</f>
        <v/>
      </c>
      <c r="G574" s="15">
        <f>IFERROR((原始数据_周度!I574-AVERAGE(原始数据_周度!I419:I574))/STDEV(原始数据_周度!I419:I574),"")</f>
        <v/>
      </c>
      <c r="H574" s="166">
        <f>IFERROR((原始数据_周度!J574-AVERAGE($J$2:J574))/STDEV($J$2:J574),"")</f>
        <v/>
      </c>
    </row>
    <row r="575">
      <c r="A575" s="14">
        <f>原始数据_周度!A575</f>
        <v/>
      </c>
      <c r="B575" s="15">
        <f>IFERROR((原始数据_周度!C575-AVERAGE(原始数据_周度!C420:C575))/STDEV(原始数据_周度!C420:C575),"")</f>
        <v/>
      </c>
      <c r="C575" s="15">
        <f>IFERROR((原始数据_周度!F575-AVERAGE(原始数据_周度!F420:F575))/STDEV(原始数据_周度!F420:F575),"")</f>
        <v/>
      </c>
      <c r="D575" s="15">
        <f>IFERROR(-1*(原始数据_周度!E575-AVERAGE(原始数据_周度!E420:E575))/STDEV(原始数据_周度!E420:E575),"")</f>
        <v/>
      </c>
      <c r="E575" s="15">
        <f>IFERROR(-1*(原始数据_周度!G575-AVERAGE(原始数据_周度!G420:G575))/STDEV(原始数据_周度!G420:G575),"")</f>
        <v/>
      </c>
      <c r="F575" s="15">
        <f>IFERROR(-1*(原始数据_周度!H575-AVERAGE(原始数据_周度!H420:H575))/STDEV(原始数据_周度!H420:H575),"")</f>
        <v/>
      </c>
      <c r="G575" s="15">
        <f>IFERROR((原始数据_周度!I575-AVERAGE(原始数据_周度!I420:I575))/STDEV(原始数据_周度!I420:I575),"")</f>
        <v/>
      </c>
      <c r="H575" s="166">
        <f>IFERROR((原始数据_周度!J575-AVERAGE($J$2:J575))/STDEV($J$2:J575),"")</f>
        <v/>
      </c>
    </row>
    <row r="576">
      <c r="A576" s="14">
        <f>原始数据_周度!A576</f>
        <v/>
      </c>
      <c r="B576" s="15">
        <f>IFERROR((原始数据_周度!C576-AVERAGE(原始数据_周度!C421:C576))/STDEV(原始数据_周度!C421:C576),"")</f>
        <v/>
      </c>
      <c r="C576" s="15">
        <f>IFERROR((原始数据_周度!F576-AVERAGE(原始数据_周度!F421:F576))/STDEV(原始数据_周度!F421:F576),"")</f>
        <v/>
      </c>
      <c r="D576" s="15">
        <f>IFERROR(-1*(原始数据_周度!E576-AVERAGE(原始数据_周度!E421:E576))/STDEV(原始数据_周度!E421:E576),"")</f>
        <v/>
      </c>
      <c r="E576" s="15">
        <f>IFERROR(-1*(原始数据_周度!G576-AVERAGE(原始数据_周度!G421:G576))/STDEV(原始数据_周度!G421:G576),"")</f>
        <v/>
      </c>
      <c r="F576" s="15">
        <f>IFERROR(-1*(原始数据_周度!H576-AVERAGE(原始数据_周度!H421:H576))/STDEV(原始数据_周度!H421:H576),"")</f>
        <v/>
      </c>
      <c r="G576" s="15">
        <f>IFERROR((原始数据_周度!I576-AVERAGE(原始数据_周度!I421:I576))/STDEV(原始数据_周度!I421:I576),"")</f>
        <v/>
      </c>
      <c r="H576" s="166">
        <f>IFERROR((原始数据_周度!J576-AVERAGE($J$2:J576))/STDEV($J$2:J576),"")</f>
        <v/>
      </c>
    </row>
    <row r="577">
      <c r="A577" s="14">
        <f>原始数据_周度!A577</f>
        <v/>
      </c>
      <c r="B577" s="15">
        <f>IFERROR((原始数据_周度!C577-AVERAGE(原始数据_周度!C422:C577))/STDEV(原始数据_周度!C422:C577),"")</f>
        <v/>
      </c>
      <c r="C577" s="15">
        <f>IFERROR((原始数据_周度!F577-AVERAGE(原始数据_周度!F422:F577))/STDEV(原始数据_周度!F422:F577),"")</f>
        <v/>
      </c>
      <c r="D577" s="15">
        <f>IFERROR(-1*(原始数据_周度!E577-AVERAGE(原始数据_周度!E422:E577))/STDEV(原始数据_周度!E422:E577),"")</f>
        <v/>
      </c>
      <c r="E577" s="15">
        <f>IFERROR(-1*(原始数据_周度!G577-AVERAGE(原始数据_周度!G422:G577))/STDEV(原始数据_周度!G422:G577),"")</f>
        <v/>
      </c>
      <c r="F577" s="15">
        <f>IFERROR(-1*(原始数据_周度!H577-AVERAGE(原始数据_周度!H422:H577))/STDEV(原始数据_周度!H422:H577),"")</f>
        <v/>
      </c>
      <c r="G577" s="15">
        <f>IFERROR((原始数据_周度!I577-AVERAGE(原始数据_周度!I422:I577))/STDEV(原始数据_周度!I422:I577),"")</f>
        <v/>
      </c>
      <c r="H577" s="166">
        <f>IFERROR((原始数据_周度!J577-AVERAGE($J$2:J577))/STDEV($J$2:J577),"")</f>
        <v/>
      </c>
    </row>
    <row r="578">
      <c r="A578" s="14">
        <f>原始数据_周度!A578</f>
        <v/>
      </c>
      <c r="B578" s="15">
        <f>IFERROR((原始数据_周度!C578-AVERAGE(原始数据_周度!C423:C578))/STDEV(原始数据_周度!C423:C578),"")</f>
        <v/>
      </c>
      <c r="C578" s="15">
        <f>IFERROR((原始数据_周度!F578-AVERAGE(原始数据_周度!F423:F578))/STDEV(原始数据_周度!F423:F578),"")</f>
        <v/>
      </c>
      <c r="D578" s="15">
        <f>IFERROR(-1*(原始数据_周度!E578-AVERAGE(原始数据_周度!E423:E578))/STDEV(原始数据_周度!E423:E578),"")</f>
        <v/>
      </c>
      <c r="E578" s="15">
        <f>IFERROR(-1*(原始数据_周度!G578-AVERAGE(原始数据_周度!G423:G578))/STDEV(原始数据_周度!G423:G578),"")</f>
        <v/>
      </c>
      <c r="F578" s="15">
        <f>IFERROR(-1*(原始数据_周度!H578-AVERAGE(原始数据_周度!H423:H578))/STDEV(原始数据_周度!H423:H578),"")</f>
        <v/>
      </c>
      <c r="G578" s="15">
        <f>IFERROR((原始数据_周度!I578-AVERAGE(原始数据_周度!I423:I578))/STDEV(原始数据_周度!I423:I578),"")</f>
        <v/>
      </c>
      <c r="H578" s="166">
        <f>IFERROR((原始数据_周度!J578-AVERAGE($J$2:J578))/STDEV($J$2:J578),"")</f>
        <v/>
      </c>
    </row>
    <row r="579">
      <c r="A579" s="14">
        <f>原始数据_周度!A579</f>
        <v/>
      </c>
      <c r="B579" s="15">
        <f>IFERROR((原始数据_周度!C579-AVERAGE(原始数据_周度!C424:C579))/STDEV(原始数据_周度!C424:C579),"")</f>
        <v/>
      </c>
      <c r="C579" s="15">
        <f>IFERROR((原始数据_周度!F579-AVERAGE(原始数据_周度!F424:F579))/STDEV(原始数据_周度!F424:F579),"")</f>
        <v/>
      </c>
      <c r="D579" s="15">
        <f>IFERROR(-1*(原始数据_周度!E579-AVERAGE(原始数据_周度!E424:E579))/STDEV(原始数据_周度!E424:E579),"")</f>
        <v/>
      </c>
      <c r="E579" s="15">
        <f>IFERROR(-1*(原始数据_周度!G579-AVERAGE(原始数据_周度!G424:G579))/STDEV(原始数据_周度!G424:G579),"")</f>
        <v/>
      </c>
      <c r="F579" s="15">
        <f>IFERROR(-1*(原始数据_周度!H579-AVERAGE(原始数据_周度!H424:H579))/STDEV(原始数据_周度!H424:H579),"")</f>
        <v/>
      </c>
      <c r="G579" s="15">
        <f>IFERROR((原始数据_周度!I579-AVERAGE(原始数据_周度!I424:I579))/STDEV(原始数据_周度!I424:I579),"")</f>
        <v/>
      </c>
      <c r="H579" s="166">
        <f>IFERROR((原始数据_周度!J579-AVERAGE($J$2:J579))/STDEV($J$2:J579),"")</f>
        <v/>
      </c>
    </row>
    <row r="580">
      <c r="A580" s="14">
        <f>原始数据_周度!A580</f>
        <v/>
      </c>
      <c r="B580" s="15">
        <f>IFERROR((原始数据_周度!C580-AVERAGE(原始数据_周度!C425:C580))/STDEV(原始数据_周度!C425:C580),"")</f>
        <v/>
      </c>
      <c r="C580" s="15">
        <f>IFERROR((原始数据_周度!F580-AVERAGE(原始数据_周度!F425:F580))/STDEV(原始数据_周度!F425:F580),"")</f>
        <v/>
      </c>
      <c r="D580" s="15">
        <f>IFERROR(-1*(原始数据_周度!E580-AVERAGE(原始数据_周度!E425:E580))/STDEV(原始数据_周度!E425:E580),"")</f>
        <v/>
      </c>
      <c r="E580" s="15">
        <f>IFERROR(-1*(原始数据_周度!G580-AVERAGE(原始数据_周度!G425:G580))/STDEV(原始数据_周度!G425:G580),"")</f>
        <v/>
      </c>
      <c r="F580" s="15">
        <f>IFERROR(-1*(原始数据_周度!H580-AVERAGE(原始数据_周度!H425:H580))/STDEV(原始数据_周度!H425:H580),"")</f>
        <v/>
      </c>
      <c r="G580" s="15">
        <f>IFERROR((原始数据_周度!I580-AVERAGE(原始数据_周度!I425:I580))/STDEV(原始数据_周度!I425:I580),"")</f>
        <v/>
      </c>
      <c r="H580" s="166">
        <f>IFERROR((原始数据_周度!J580-AVERAGE($J$2:J580))/STDEV($J$2:J580),"")</f>
        <v/>
      </c>
    </row>
    <row r="581">
      <c r="A581" s="14">
        <f>原始数据_周度!A581</f>
        <v/>
      </c>
      <c r="B581" s="15">
        <f>IFERROR((原始数据_周度!C581-AVERAGE(原始数据_周度!C426:C581))/STDEV(原始数据_周度!C426:C581),"")</f>
        <v/>
      </c>
      <c r="C581" s="15">
        <f>IFERROR((原始数据_周度!F581-AVERAGE(原始数据_周度!F426:F581))/STDEV(原始数据_周度!F426:F581),"")</f>
        <v/>
      </c>
      <c r="D581" s="15">
        <f>IFERROR(-1*(原始数据_周度!E581-AVERAGE(原始数据_周度!E426:E581))/STDEV(原始数据_周度!E426:E581),"")</f>
        <v/>
      </c>
      <c r="E581" s="15">
        <f>IFERROR(-1*(原始数据_周度!G581-AVERAGE(原始数据_周度!G426:G581))/STDEV(原始数据_周度!G426:G581),"")</f>
        <v/>
      </c>
      <c r="F581" s="15">
        <f>IFERROR(-1*(原始数据_周度!H581-AVERAGE(原始数据_周度!H426:H581))/STDEV(原始数据_周度!H426:H581),"")</f>
        <v/>
      </c>
      <c r="G581" s="15">
        <f>IFERROR((原始数据_周度!I581-AVERAGE(原始数据_周度!I426:I581))/STDEV(原始数据_周度!I426:I581),"")</f>
        <v/>
      </c>
      <c r="H581" s="166">
        <f>IFERROR((原始数据_周度!J581-AVERAGE($J$2:J581))/STDEV($J$2:J581),"")</f>
        <v/>
      </c>
    </row>
    <row r="582">
      <c r="A582" s="14">
        <f>原始数据_周度!A582</f>
        <v/>
      </c>
      <c r="B582" s="15">
        <f>IFERROR((原始数据_周度!C582-AVERAGE(原始数据_周度!C427:C582))/STDEV(原始数据_周度!C427:C582),"")</f>
        <v/>
      </c>
      <c r="C582" s="15">
        <f>IFERROR((原始数据_周度!F582-AVERAGE(原始数据_周度!F427:F582))/STDEV(原始数据_周度!F427:F582),"")</f>
        <v/>
      </c>
      <c r="D582" s="15">
        <f>IFERROR(-1*(原始数据_周度!E582-AVERAGE(原始数据_周度!E427:E582))/STDEV(原始数据_周度!E427:E582),"")</f>
        <v/>
      </c>
      <c r="E582" s="15">
        <f>IFERROR(-1*(原始数据_周度!G582-AVERAGE(原始数据_周度!G427:G582))/STDEV(原始数据_周度!G427:G582),"")</f>
        <v/>
      </c>
      <c r="F582" s="15">
        <f>IFERROR(-1*(原始数据_周度!H582-AVERAGE(原始数据_周度!H427:H582))/STDEV(原始数据_周度!H427:H582),"")</f>
        <v/>
      </c>
      <c r="G582" s="15">
        <f>IFERROR((原始数据_周度!I582-AVERAGE(原始数据_周度!I427:I582))/STDEV(原始数据_周度!I427:I582),"")</f>
        <v/>
      </c>
      <c r="H582" s="166">
        <f>IFERROR((原始数据_周度!J582-AVERAGE($J$2:J582))/STDEV($J$2:J582),"")</f>
        <v/>
      </c>
    </row>
    <row r="583">
      <c r="A583" s="14">
        <f>原始数据_周度!A583</f>
        <v/>
      </c>
      <c r="B583" s="15">
        <f>IFERROR((原始数据_周度!C583-AVERAGE(原始数据_周度!C428:C583))/STDEV(原始数据_周度!C428:C583),"")</f>
        <v/>
      </c>
      <c r="C583" s="15">
        <f>IFERROR((原始数据_周度!F583-AVERAGE(原始数据_周度!F428:F583))/STDEV(原始数据_周度!F428:F583),"")</f>
        <v/>
      </c>
      <c r="D583" s="15">
        <f>IFERROR(-1*(原始数据_周度!E583-AVERAGE(原始数据_周度!E428:E583))/STDEV(原始数据_周度!E428:E583),"")</f>
        <v/>
      </c>
      <c r="E583" s="15">
        <f>IFERROR(-1*(原始数据_周度!G583-AVERAGE(原始数据_周度!G428:G583))/STDEV(原始数据_周度!G428:G583),"")</f>
        <v/>
      </c>
      <c r="F583" s="15">
        <f>IFERROR(-1*(原始数据_周度!H583-AVERAGE(原始数据_周度!H428:H583))/STDEV(原始数据_周度!H428:H583),"")</f>
        <v/>
      </c>
      <c r="G583" s="15">
        <f>IFERROR((原始数据_周度!I583-AVERAGE(原始数据_周度!I428:I583))/STDEV(原始数据_周度!I428:I583),"")</f>
        <v/>
      </c>
      <c r="H583" s="166">
        <f>IFERROR((原始数据_周度!J583-AVERAGE($J$2:J583))/STDEV($J$2:J583),"")</f>
        <v/>
      </c>
    </row>
    <row r="584">
      <c r="A584" s="14">
        <f>原始数据_周度!A584</f>
        <v/>
      </c>
      <c r="B584" s="15">
        <f>IFERROR((原始数据_周度!C584-AVERAGE(原始数据_周度!C429:C584))/STDEV(原始数据_周度!C429:C584),"")</f>
        <v/>
      </c>
      <c r="C584" s="15">
        <f>IFERROR((原始数据_周度!F584-AVERAGE(原始数据_周度!F429:F584))/STDEV(原始数据_周度!F429:F584),"")</f>
        <v/>
      </c>
      <c r="D584" s="15">
        <f>IFERROR(-1*(原始数据_周度!E584-AVERAGE(原始数据_周度!E429:E584))/STDEV(原始数据_周度!E429:E584),"")</f>
        <v/>
      </c>
      <c r="E584" s="15">
        <f>IFERROR(-1*(原始数据_周度!G584-AVERAGE(原始数据_周度!G429:G584))/STDEV(原始数据_周度!G429:G584),"")</f>
        <v/>
      </c>
      <c r="F584" s="15">
        <f>IFERROR(-1*(原始数据_周度!H584-AVERAGE(原始数据_周度!H429:H584))/STDEV(原始数据_周度!H429:H584),"")</f>
        <v/>
      </c>
      <c r="G584" s="15">
        <f>IFERROR((原始数据_周度!I584-AVERAGE(原始数据_周度!I429:I584))/STDEV(原始数据_周度!I429:I584),"")</f>
        <v/>
      </c>
      <c r="H584" s="166">
        <f>IFERROR((原始数据_周度!J584-AVERAGE($J$2:J584))/STDEV($J$2:J584),"")</f>
        <v/>
      </c>
    </row>
    <row r="585">
      <c r="A585" s="14">
        <f>原始数据_周度!A585</f>
        <v/>
      </c>
      <c r="B585" s="15">
        <f>IFERROR((原始数据_周度!C585-AVERAGE(原始数据_周度!C430:C585))/STDEV(原始数据_周度!C430:C585),"")</f>
        <v/>
      </c>
      <c r="C585" s="15">
        <f>IFERROR((原始数据_周度!F585-AVERAGE(原始数据_周度!F430:F585))/STDEV(原始数据_周度!F430:F585),"")</f>
        <v/>
      </c>
      <c r="D585" s="15">
        <f>IFERROR(-1*(原始数据_周度!E585-AVERAGE(原始数据_周度!E430:E585))/STDEV(原始数据_周度!E430:E585),"")</f>
        <v/>
      </c>
      <c r="E585" s="15">
        <f>IFERROR(-1*(原始数据_周度!G585-AVERAGE(原始数据_周度!G430:G585))/STDEV(原始数据_周度!G430:G585),"")</f>
        <v/>
      </c>
      <c r="F585" s="15">
        <f>IFERROR(-1*(原始数据_周度!H585-AVERAGE(原始数据_周度!H430:H585))/STDEV(原始数据_周度!H430:H585),"")</f>
        <v/>
      </c>
      <c r="G585" s="15">
        <f>IFERROR((原始数据_周度!I585-AVERAGE(原始数据_周度!I430:I585))/STDEV(原始数据_周度!I430:I585),"")</f>
        <v/>
      </c>
      <c r="H585" s="166">
        <f>IFERROR((原始数据_周度!J585-AVERAGE($J$2:J585))/STDEV($J$2:J585),"")</f>
        <v/>
      </c>
    </row>
    <row r="586">
      <c r="A586" s="14">
        <f>原始数据_周度!A586</f>
        <v/>
      </c>
      <c r="B586" s="15">
        <f>IFERROR((原始数据_周度!C586-AVERAGE(原始数据_周度!C431:C586))/STDEV(原始数据_周度!C431:C586),"")</f>
        <v/>
      </c>
      <c r="C586" s="15">
        <f>IFERROR((原始数据_周度!F586-AVERAGE(原始数据_周度!F431:F586))/STDEV(原始数据_周度!F431:F586),"")</f>
        <v/>
      </c>
      <c r="D586" s="15">
        <f>IFERROR(-1*(原始数据_周度!E586-AVERAGE(原始数据_周度!E431:E586))/STDEV(原始数据_周度!E431:E586),"")</f>
        <v/>
      </c>
      <c r="E586" s="15">
        <f>IFERROR(-1*(原始数据_周度!G586-AVERAGE(原始数据_周度!G431:G586))/STDEV(原始数据_周度!G431:G586),"")</f>
        <v/>
      </c>
      <c r="F586" s="15">
        <f>IFERROR(-1*(原始数据_周度!H586-AVERAGE(原始数据_周度!H431:H586))/STDEV(原始数据_周度!H431:H586),"")</f>
        <v/>
      </c>
      <c r="G586" s="15">
        <f>IFERROR((原始数据_周度!I586-AVERAGE(原始数据_周度!I431:I586))/STDEV(原始数据_周度!I431:I586),"")</f>
        <v/>
      </c>
      <c r="H586" s="166">
        <f>IFERROR((原始数据_周度!J586-AVERAGE($J$2:J586))/STDEV($J$2:J586),"")</f>
        <v/>
      </c>
    </row>
    <row r="587">
      <c r="A587" s="14">
        <f>原始数据_周度!A587</f>
        <v/>
      </c>
      <c r="B587" s="15">
        <f>IFERROR((原始数据_周度!C587-AVERAGE(原始数据_周度!C432:C587))/STDEV(原始数据_周度!C432:C587),"")</f>
        <v/>
      </c>
      <c r="C587" s="15">
        <f>IFERROR((原始数据_周度!F587-AVERAGE(原始数据_周度!F432:F587))/STDEV(原始数据_周度!F432:F587),"")</f>
        <v/>
      </c>
      <c r="D587" s="15">
        <f>IFERROR(-1*(原始数据_周度!E587-AVERAGE(原始数据_周度!E432:E587))/STDEV(原始数据_周度!E432:E587),"")</f>
        <v/>
      </c>
      <c r="E587" s="15">
        <f>IFERROR(-1*(原始数据_周度!G587-AVERAGE(原始数据_周度!G432:G587))/STDEV(原始数据_周度!G432:G587),"")</f>
        <v/>
      </c>
      <c r="F587" s="15">
        <f>IFERROR(-1*(原始数据_周度!H587-AVERAGE(原始数据_周度!H432:H587))/STDEV(原始数据_周度!H432:H587),"")</f>
        <v/>
      </c>
      <c r="G587" s="15">
        <f>IFERROR((原始数据_周度!I587-AVERAGE(原始数据_周度!I432:I587))/STDEV(原始数据_周度!I432:I587),"")</f>
        <v/>
      </c>
      <c r="H587" s="166">
        <f>IFERROR((原始数据_周度!J587-AVERAGE($J$2:J587))/STDEV($J$2:J587),"")</f>
        <v/>
      </c>
    </row>
    <row r="588">
      <c r="A588" s="14">
        <f>原始数据_周度!A588</f>
        <v/>
      </c>
      <c r="B588" s="15">
        <f>IFERROR((原始数据_周度!C588-AVERAGE(原始数据_周度!C433:C588))/STDEV(原始数据_周度!C433:C588),"")</f>
        <v/>
      </c>
      <c r="C588" s="15">
        <f>IFERROR((原始数据_周度!F588-AVERAGE(原始数据_周度!F433:F588))/STDEV(原始数据_周度!F433:F588),"")</f>
        <v/>
      </c>
      <c r="D588" s="15">
        <f>IFERROR(-1*(原始数据_周度!E588-AVERAGE(原始数据_周度!E433:E588))/STDEV(原始数据_周度!E433:E588),"")</f>
        <v/>
      </c>
      <c r="E588" s="15">
        <f>IFERROR(-1*(原始数据_周度!G588-AVERAGE(原始数据_周度!G433:G588))/STDEV(原始数据_周度!G433:G588),"")</f>
        <v/>
      </c>
      <c r="F588" s="15">
        <f>IFERROR(-1*(原始数据_周度!H588-AVERAGE(原始数据_周度!H433:H588))/STDEV(原始数据_周度!H433:H588),"")</f>
        <v/>
      </c>
      <c r="G588" s="15">
        <f>IFERROR((原始数据_周度!I588-AVERAGE(原始数据_周度!I433:I588))/STDEV(原始数据_周度!I433:I588),"")</f>
        <v/>
      </c>
      <c r="H588" s="166">
        <f>IFERROR((原始数据_周度!J588-AVERAGE($J$2:J588))/STDEV($J$2:J588),"")</f>
        <v/>
      </c>
    </row>
    <row r="589">
      <c r="A589" s="14">
        <f>原始数据_周度!A589</f>
        <v/>
      </c>
      <c r="B589" s="15">
        <f>IFERROR((原始数据_周度!C589-AVERAGE(原始数据_周度!C434:C589))/STDEV(原始数据_周度!C434:C589),"")</f>
        <v/>
      </c>
      <c r="C589" s="15">
        <f>IFERROR((原始数据_周度!F589-AVERAGE(原始数据_周度!F434:F589))/STDEV(原始数据_周度!F434:F589),"")</f>
        <v/>
      </c>
      <c r="D589" s="15">
        <f>IFERROR(-1*(原始数据_周度!E589-AVERAGE(原始数据_周度!E434:E589))/STDEV(原始数据_周度!E434:E589),"")</f>
        <v/>
      </c>
      <c r="E589" s="15">
        <f>IFERROR(-1*(原始数据_周度!G589-AVERAGE(原始数据_周度!G434:G589))/STDEV(原始数据_周度!G434:G589),"")</f>
        <v/>
      </c>
      <c r="F589" s="15">
        <f>IFERROR(-1*(原始数据_周度!H589-AVERAGE(原始数据_周度!H434:H589))/STDEV(原始数据_周度!H434:H589),"")</f>
        <v/>
      </c>
      <c r="G589" s="15">
        <f>IFERROR((原始数据_周度!I589-AVERAGE(原始数据_周度!I434:I589))/STDEV(原始数据_周度!I434:I589),"")</f>
        <v/>
      </c>
      <c r="H589" s="166">
        <f>IFERROR((原始数据_周度!J589-AVERAGE($J$2:J589))/STDEV($J$2:J589),"")</f>
        <v/>
      </c>
    </row>
    <row r="590">
      <c r="A590" s="14">
        <f>原始数据_周度!A590</f>
        <v/>
      </c>
      <c r="B590" s="15">
        <f>IFERROR((原始数据_周度!C590-AVERAGE(原始数据_周度!C435:C590))/STDEV(原始数据_周度!C435:C590),"")</f>
        <v/>
      </c>
      <c r="C590" s="15">
        <f>IFERROR((原始数据_周度!F590-AVERAGE(原始数据_周度!F435:F590))/STDEV(原始数据_周度!F435:F590),"")</f>
        <v/>
      </c>
      <c r="D590" s="15">
        <f>IFERROR(-1*(原始数据_周度!E590-AVERAGE(原始数据_周度!E435:E590))/STDEV(原始数据_周度!E435:E590),"")</f>
        <v/>
      </c>
      <c r="E590" s="15">
        <f>IFERROR(-1*(原始数据_周度!G590-AVERAGE(原始数据_周度!G435:G590))/STDEV(原始数据_周度!G435:G590),"")</f>
        <v/>
      </c>
      <c r="F590" s="15">
        <f>IFERROR(-1*(原始数据_周度!H590-AVERAGE(原始数据_周度!H435:H590))/STDEV(原始数据_周度!H435:H590),"")</f>
        <v/>
      </c>
      <c r="G590" s="15">
        <f>IFERROR((原始数据_周度!I590-AVERAGE(原始数据_周度!I435:I590))/STDEV(原始数据_周度!I435:I590),"")</f>
        <v/>
      </c>
      <c r="H590" s="166">
        <f>IFERROR((原始数据_周度!J590-AVERAGE($J$2:J590))/STDEV($J$2:J590),"")</f>
        <v/>
      </c>
    </row>
    <row r="591">
      <c r="A591" s="14">
        <f>原始数据_周度!A591</f>
        <v/>
      </c>
      <c r="B591" s="15">
        <f>IFERROR((原始数据_周度!C591-AVERAGE(原始数据_周度!C436:C591))/STDEV(原始数据_周度!C436:C591),"")</f>
        <v/>
      </c>
      <c r="C591" s="15">
        <f>IFERROR((原始数据_周度!F591-AVERAGE(原始数据_周度!F436:F591))/STDEV(原始数据_周度!F436:F591),"")</f>
        <v/>
      </c>
      <c r="D591" s="15">
        <f>IFERROR(-1*(原始数据_周度!E591-AVERAGE(原始数据_周度!E436:E591))/STDEV(原始数据_周度!E436:E591),"")</f>
        <v/>
      </c>
      <c r="E591" s="15">
        <f>IFERROR(-1*(原始数据_周度!G591-AVERAGE(原始数据_周度!G436:G591))/STDEV(原始数据_周度!G436:G591),"")</f>
        <v/>
      </c>
      <c r="F591" s="15">
        <f>IFERROR(-1*(原始数据_周度!H591-AVERAGE(原始数据_周度!H436:H591))/STDEV(原始数据_周度!H436:H591),"")</f>
        <v/>
      </c>
      <c r="G591" s="15">
        <f>IFERROR((原始数据_周度!I591-AVERAGE(原始数据_周度!I436:I591))/STDEV(原始数据_周度!I436:I591),"")</f>
        <v/>
      </c>
      <c r="H591" s="166">
        <f>IFERROR((原始数据_周度!J591-AVERAGE($J$2:J591))/STDEV($J$2:J591),"")</f>
        <v/>
      </c>
    </row>
    <row r="592">
      <c r="A592" s="14">
        <f>原始数据_周度!A592</f>
        <v/>
      </c>
      <c r="B592" s="15">
        <f>IFERROR((原始数据_周度!C592-AVERAGE(原始数据_周度!C437:C592))/STDEV(原始数据_周度!C437:C592),"")</f>
        <v/>
      </c>
      <c r="C592" s="15">
        <f>IFERROR((原始数据_周度!F592-AVERAGE(原始数据_周度!F437:F592))/STDEV(原始数据_周度!F437:F592),"")</f>
        <v/>
      </c>
      <c r="D592" s="15">
        <f>IFERROR(-1*(原始数据_周度!E592-AVERAGE(原始数据_周度!E437:E592))/STDEV(原始数据_周度!E437:E592),"")</f>
        <v/>
      </c>
      <c r="E592" s="15">
        <f>IFERROR(-1*(原始数据_周度!G592-AVERAGE(原始数据_周度!G437:G592))/STDEV(原始数据_周度!G437:G592),"")</f>
        <v/>
      </c>
      <c r="F592" s="15">
        <f>IFERROR(-1*(原始数据_周度!H592-AVERAGE(原始数据_周度!H437:H592))/STDEV(原始数据_周度!H437:H592),"")</f>
        <v/>
      </c>
      <c r="G592" s="15">
        <f>IFERROR((原始数据_周度!I592-AVERAGE(原始数据_周度!I437:I592))/STDEV(原始数据_周度!I437:I592),"")</f>
        <v/>
      </c>
      <c r="H592" s="166">
        <f>IFERROR((原始数据_周度!J592-AVERAGE($J$2:J592))/STDEV($J$2:J592),"")</f>
        <v/>
      </c>
    </row>
    <row r="593">
      <c r="A593" s="14">
        <f>原始数据_周度!A593</f>
        <v/>
      </c>
      <c r="B593" s="15">
        <f>IFERROR((原始数据_周度!C593-AVERAGE(原始数据_周度!C438:C593))/STDEV(原始数据_周度!C438:C593),"")</f>
        <v/>
      </c>
      <c r="C593" s="15">
        <f>IFERROR((原始数据_周度!F593-AVERAGE(原始数据_周度!F438:F593))/STDEV(原始数据_周度!F438:F593),"")</f>
        <v/>
      </c>
      <c r="D593" s="15">
        <f>IFERROR(-1*(原始数据_周度!E593-AVERAGE(原始数据_周度!E438:E593))/STDEV(原始数据_周度!E438:E593),"")</f>
        <v/>
      </c>
      <c r="E593" s="15">
        <f>IFERROR(-1*(原始数据_周度!G593-AVERAGE(原始数据_周度!G438:G593))/STDEV(原始数据_周度!G438:G593),"")</f>
        <v/>
      </c>
      <c r="F593" s="15">
        <f>IFERROR(-1*(原始数据_周度!H593-AVERAGE(原始数据_周度!H438:H593))/STDEV(原始数据_周度!H438:H593),"")</f>
        <v/>
      </c>
      <c r="G593" s="15">
        <f>IFERROR((原始数据_周度!I593-AVERAGE(原始数据_周度!I438:I593))/STDEV(原始数据_周度!I438:I593),"")</f>
        <v/>
      </c>
      <c r="H593" s="166">
        <f>IFERROR((原始数据_周度!J593-AVERAGE($J$2:J593))/STDEV($J$2:J593),"")</f>
        <v/>
      </c>
    </row>
    <row r="594">
      <c r="A594" s="14">
        <f>原始数据_周度!A594</f>
        <v/>
      </c>
      <c r="B594" s="15">
        <f>IFERROR((原始数据_周度!C594-AVERAGE(原始数据_周度!C439:C594))/STDEV(原始数据_周度!C439:C594),"")</f>
        <v/>
      </c>
      <c r="C594" s="15">
        <f>IFERROR((原始数据_周度!F594-AVERAGE(原始数据_周度!F439:F594))/STDEV(原始数据_周度!F439:F594),"")</f>
        <v/>
      </c>
      <c r="D594" s="15">
        <f>IFERROR(-1*(原始数据_周度!E594-AVERAGE(原始数据_周度!E439:E594))/STDEV(原始数据_周度!E439:E594),"")</f>
        <v/>
      </c>
      <c r="E594" s="15">
        <f>IFERROR(-1*(原始数据_周度!G594-AVERAGE(原始数据_周度!G439:G594))/STDEV(原始数据_周度!G439:G594),"")</f>
        <v/>
      </c>
      <c r="F594" s="15">
        <f>IFERROR(-1*(原始数据_周度!H594-AVERAGE(原始数据_周度!H439:H594))/STDEV(原始数据_周度!H439:H594),"")</f>
        <v/>
      </c>
      <c r="G594" s="15">
        <f>IFERROR((原始数据_周度!I594-AVERAGE(原始数据_周度!I439:I594))/STDEV(原始数据_周度!I439:I594),"")</f>
        <v/>
      </c>
      <c r="H594" s="166">
        <f>IFERROR((原始数据_周度!J594-AVERAGE($J$2:J594))/STDEV($J$2:J594),"")</f>
        <v/>
      </c>
    </row>
    <row r="595">
      <c r="A595" s="14">
        <f>原始数据_周度!A595</f>
        <v/>
      </c>
      <c r="B595" s="15">
        <f>IFERROR((原始数据_周度!C595-AVERAGE(原始数据_周度!C440:C595))/STDEV(原始数据_周度!C440:C595),"")</f>
        <v/>
      </c>
      <c r="C595" s="15">
        <f>IFERROR((原始数据_周度!F595-AVERAGE(原始数据_周度!F440:F595))/STDEV(原始数据_周度!F440:F595),"")</f>
        <v/>
      </c>
      <c r="D595" s="15">
        <f>IFERROR(-1*(原始数据_周度!E595-AVERAGE(原始数据_周度!E440:E595))/STDEV(原始数据_周度!E440:E595),"")</f>
        <v/>
      </c>
      <c r="E595" s="15">
        <f>IFERROR(-1*(原始数据_周度!G595-AVERAGE(原始数据_周度!G440:G595))/STDEV(原始数据_周度!G440:G595),"")</f>
        <v/>
      </c>
      <c r="F595" s="15">
        <f>IFERROR(-1*(原始数据_周度!H595-AVERAGE(原始数据_周度!H440:H595))/STDEV(原始数据_周度!H440:H595),"")</f>
        <v/>
      </c>
      <c r="G595" s="15">
        <f>IFERROR((原始数据_周度!I595-AVERAGE(原始数据_周度!I440:I595))/STDEV(原始数据_周度!I440:I595),"")</f>
        <v/>
      </c>
      <c r="H595" s="166">
        <f>IFERROR((原始数据_周度!J595-AVERAGE($J$2:J595))/STDEV($J$2:J595),"")</f>
        <v/>
      </c>
    </row>
    <row r="596">
      <c r="A596" s="14">
        <f>原始数据_周度!A596</f>
        <v/>
      </c>
      <c r="B596" s="15">
        <f>IFERROR((原始数据_周度!C596-AVERAGE(原始数据_周度!C441:C596))/STDEV(原始数据_周度!C441:C596),"")</f>
        <v/>
      </c>
      <c r="C596" s="15">
        <f>IFERROR((原始数据_周度!F596-AVERAGE(原始数据_周度!F441:F596))/STDEV(原始数据_周度!F441:F596),"")</f>
        <v/>
      </c>
      <c r="D596" s="15">
        <f>IFERROR(-1*(原始数据_周度!E596-AVERAGE(原始数据_周度!E441:E596))/STDEV(原始数据_周度!E441:E596),"")</f>
        <v/>
      </c>
      <c r="E596" s="15">
        <f>IFERROR(-1*(原始数据_周度!G596-AVERAGE(原始数据_周度!G441:G596))/STDEV(原始数据_周度!G441:G596),"")</f>
        <v/>
      </c>
      <c r="F596" s="15">
        <f>IFERROR(-1*(原始数据_周度!H596-AVERAGE(原始数据_周度!H441:H596))/STDEV(原始数据_周度!H441:H596),"")</f>
        <v/>
      </c>
      <c r="G596" s="15">
        <f>IFERROR((原始数据_周度!I596-AVERAGE(原始数据_周度!I441:I596))/STDEV(原始数据_周度!I441:I596),"")</f>
        <v/>
      </c>
      <c r="H596" s="166">
        <f>IFERROR((原始数据_周度!J596-AVERAGE($J$2:J596))/STDEV($J$2:J596),"")</f>
        <v/>
      </c>
    </row>
    <row r="597">
      <c r="A597" s="14">
        <f>原始数据_周度!A597</f>
        <v/>
      </c>
      <c r="B597" s="15">
        <f>IFERROR((原始数据_周度!C597-AVERAGE(原始数据_周度!C442:C597))/STDEV(原始数据_周度!C442:C597),"")</f>
        <v/>
      </c>
      <c r="C597" s="15">
        <f>IFERROR((原始数据_周度!F597-AVERAGE(原始数据_周度!F442:F597))/STDEV(原始数据_周度!F442:F597),"")</f>
        <v/>
      </c>
      <c r="D597" s="15">
        <f>IFERROR(-1*(原始数据_周度!E597-AVERAGE(原始数据_周度!E442:E597))/STDEV(原始数据_周度!E442:E597),"")</f>
        <v/>
      </c>
      <c r="E597" s="15">
        <f>IFERROR(-1*(原始数据_周度!G597-AVERAGE(原始数据_周度!G442:G597))/STDEV(原始数据_周度!G442:G597),"")</f>
        <v/>
      </c>
      <c r="F597" s="15">
        <f>IFERROR(-1*(原始数据_周度!H597-AVERAGE(原始数据_周度!H442:H597))/STDEV(原始数据_周度!H442:H597),"")</f>
        <v/>
      </c>
      <c r="G597" s="15">
        <f>IFERROR((原始数据_周度!I597-AVERAGE(原始数据_周度!I442:I597))/STDEV(原始数据_周度!I442:I597),"")</f>
        <v/>
      </c>
      <c r="H597" s="166">
        <f>IFERROR((原始数据_周度!J597-AVERAGE($J$2:J597))/STDEV($J$2:J597),"")</f>
        <v/>
      </c>
    </row>
    <row r="598">
      <c r="A598" s="14">
        <f>原始数据_周度!A598</f>
        <v/>
      </c>
      <c r="B598" s="15">
        <f>IFERROR((原始数据_周度!C598-AVERAGE(原始数据_周度!C443:C598))/STDEV(原始数据_周度!C443:C598),"")</f>
        <v/>
      </c>
      <c r="C598" s="15">
        <f>IFERROR((原始数据_周度!F598-AVERAGE(原始数据_周度!F443:F598))/STDEV(原始数据_周度!F443:F598),"")</f>
        <v/>
      </c>
      <c r="D598" s="15">
        <f>IFERROR(-1*(原始数据_周度!E598-AVERAGE(原始数据_周度!E443:E598))/STDEV(原始数据_周度!E443:E598),"")</f>
        <v/>
      </c>
      <c r="E598" s="15">
        <f>IFERROR(-1*(原始数据_周度!G598-AVERAGE(原始数据_周度!G443:G598))/STDEV(原始数据_周度!G443:G598),"")</f>
        <v/>
      </c>
      <c r="F598" s="15">
        <f>IFERROR(-1*(原始数据_周度!H598-AVERAGE(原始数据_周度!H443:H598))/STDEV(原始数据_周度!H443:H598),"")</f>
        <v/>
      </c>
      <c r="G598" s="15">
        <f>IFERROR((原始数据_周度!I598-AVERAGE(原始数据_周度!I443:I598))/STDEV(原始数据_周度!I443:I598),"")</f>
        <v/>
      </c>
      <c r="H598" s="166">
        <f>IFERROR((原始数据_周度!J598-AVERAGE($J$2:J598))/STDEV($J$2:J598),"")</f>
        <v/>
      </c>
    </row>
    <row r="599">
      <c r="A599" s="14">
        <f>原始数据_周度!A599</f>
        <v/>
      </c>
      <c r="B599" s="15">
        <f>IFERROR((原始数据_周度!C599-AVERAGE(原始数据_周度!C444:C599))/STDEV(原始数据_周度!C444:C599),"")</f>
        <v/>
      </c>
      <c r="C599" s="15">
        <f>IFERROR((原始数据_周度!F599-AVERAGE(原始数据_周度!F444:F599))/STDEV(原始数据_周度!F444:F599),"")</f>
        <v/>
      </c>
      <c r="D599" s="15">
        <f>IFERROR(-1*(原始数据_周度!E599-AVERAGE(原始数据_周度!E444:E599))/STDEV(原始数据_周度!E444:E599),"")</f>
        <v/>
      </c>
      <c r="E599" s="15">
        <f>IFERROR(-1*(原始数据_周度!G599-AVERAGE(原始数据_周度!G444:G599))/STDEV(原始数据_周度!G444:G599),"")</f>
        <v/>
      </c>
      <c r="F599" s="15">
        <f>IFERROR(-1*(原始数据_周度!H599-AVERAGE(原始数据_周度!H444:H599))/STDEV(原始数据_周度!H444:H599),"")</f>
        <v/>
      </c>
      <c r="G599" s="15">
        <f>IFERROR((原始数据_周度!I599-AVERAGE(原始数据_周度!I444:I599))/STDEV(原始数据_周度!I444:I599),"")</f>
        <v/>
      </c>
      <c r="H599" s="166">
        <f>IFERROR((原始数据_周度!J599-AVERAGE($J$2:J599))/STDEV($J$2:J599),"")</f>
        <v/>
      </c>
    </row>
    <row r="600">
      <c r="A600" s="14">
        <f>原始数据_周度!A600</f>
        <v/>
      </c>
      <c r="B600" s="15">
        <f>IFERROR((原始数据_周度!C600-AVERAGE(原始数据_周度!C445:C600))/STDEV(原始数据_周度!C445:C600),"")</f>
        <v/>
      </c>
      <c r="C600" s="15">
        <f>IFERROR((原始数据_周度!F600-AVERAGE(原始数据_周度!F445:F600))/STDEV(原始数据_周度!F445:F600),"")</f>
        <v/>
      </c>
      <c r="D600" s="15">
        <f>IFERROR(-1*(原始数据_周度!E600-AVERAGE(原始数据_周度!E445:E600))/STDEV(原始数据_周度!E445:E600),"")</f>
        <v/>
      </c>
      <c r="E600" s="15">
        <f>IFERROR(-1*(原始数据_周度!G600-AVERAGE(原始数据_周度!G445:G600))/STDEV(原始数据_周度!G445:G600),"")</f>
        <v/>
      </c>
      <c r="F600" s="15">
        <f>IFERROR(-1*(原始数据_周度!H600-AVERAGE(原始数据_周度!H445:H600))/STDEV(原始数据_周度!H445:H600),"")</f>
        <v/>
      </c>
      <c r="G600" s="15">
        <f>IFERROR((原始数据_周度!I600-AVERAGE(原始数据_周度!I445:I600))/STDEV(原始数据_周度!I445:I600),"")</f>
        <v/>
      </c>
      <c r="H600" s="166">
        <f>IFERROR((原始数据_周度!J600-AVERAGE($J$2:J600))/STDEV($J$2:J600),"")</f>
        <v/>
      </c>
    </row>
    <row r="601">
      <c r="A601" s="14">
        <f>原始数据_周度!A601</f>
        <v/>
      </c>
      <c r="B601" s="15">
        <f>IFERROR((原始数据_周度!C601-AVERAGE(原始数据_周度!C446:C601))/STDEV(原始数据_周度!C446:C601),"")</f>
        <v/>
      </c>
      <c r="C601" s="15">
        <f>IFERROR((原始数据_周度!F601-AVERAGE(原始数据_周度!F446:F601))/STDEV(原始数据_周度!F446:F601),"")</f>
        <v/>
      </c>
      <c r="D601" s="15">
        <f>IFERROR(-1*(原始数据_周度!E601-AVERAGE(原始数据_周度!E446:E601))/STDEV(原始数据_周度!E446:E601),"")</f>
        <v/>
      </c>
      <c r="E601" s="15">
        <f>IFERROR(-1*(原始数据_周度!G601-AVERAGE(原始数据_周度!G446:G601))/STDEV(原始数据_周度!G446:G601),"")</f>
        <v/>
      </c>
      <c r="F601" s="15">
        <f>IFERROR(-1*(原始数据_周度!H601-AVERAGE(原始数据_周度!H446:H601))/STDEV(原始数据_周度!H446:H601),"")</f>
        <v/>
      </c>
      <c r="G601" s="15">
        <f>IFERROR((原始数据_周度!I601-AVERAGE(原始数据_周度!I446:I601))/STDEV(原始数据_周度!I446:I601),"")</f>
        <v/>
      </c>
      <c r="H601" s="166">
        <f>IFERROR((原始数据_周度!J601-AVERAGE($J$2:J601))/STDEV($J$2:J601),"")</f>
        <v/>
      </c>
    </row>
    <row r="602">
      <c r="A602" s="14">
        <f>原始数据_周度!A602</f>
        <v/>
      </c>
      <c r="B602" s="15">
        <f>IFERROR((原始数据_周度!C602-AVERAGE(原始数据_周度!C447:C602))/STDEV(原始数据_周度!C447:C602),"")</f>
        <v/>
      </c>
      <c r="C602" s="15">
        <f>IFERROR((原始数据_周度!F602-AVERAGE(原始数据_周度!F447:F602))/STDEV(原始数据_周度!F447:F602),"")</f>
        <v/>
      </c>
      <c r="D602" s="15">
        <f>IFERROR(-1*(原始数据_周度!E602-AVERAGE(原始数据_周度!E447:E602))/STDEV(原始数据_周度!E447:E602),"")</f>
        <v/>
      </c>
      <c r="E602" s="15">
        <f>IFERROR(-1*(原始数据_周度!G602-AVERAGE(原始数据_周度!G447:G602))/STDEV(原始数据_周度!G447:G602),"")</f>
        <v/>
      </c>
      <c r="F602" s="15">
        <f>IFERROR(-1*(原始数据_周度!H602-AVERAGE(原始数据_周度!H447:H602))/STDEV(原始数据_周度!H447:H602),"")</f>
        <v/>
      </c>
      <c r="G602" s="15">
        <f>IFERROR((原始数据_周度!I602-AVERAGE(原始数据_周度!I447:I602))/STDEV(原始数据_周度!I447:I602),"")</f>
        <v/>
      </c>
      <c r="H602" s="166">
        <f>IFERROR((原始数据_周度!J602-AVERAGE($J$2:J602))/STDEV($J$2:J602),"")</f>
        <v/>
      </c>
    </row>
    <row r="603">
      <c r="A603" s="14">
        <f>原始数据_周度!A603</f>
        <v/>
      </c>
      <c r="B603" s="15">
        <f>IFERROR((原始数据_周度!C603-AVERAGE(原始数据_周度!C448:C603))/STDEV(原始数据_周度!C448:C603),"")</f>
        <v/>
      </c>
      <c r="C603" s="15">
        <f>IFERROR((原始数据_周度!F603-AVERAGE(原始数据_周度!F448:F603))/STDEV(原始数据_周度!F448:F603),"")</f>
        <v/>
      </c>
      <c r="D603" s="15">
        <f>IFERROR(-1*(原始数据_周度!E603-AVERAGE(原始数据_周度!E448:E603))/STDEV(原始数据_周度!E448:E603),"")</f>
        <v/>
      </c>
      <c r="E603" s="15">
        <f>IFERROR(-1*(原始数据_周度!G603-AVERAGE(原始数据_周度!G448:G603))/STDEV(原始数据_周度!G448:G603),"")</f>
        <v/>
      </c>
      <c r="F603" s="15">
        <f>IFERROR(-1*(原始数据_周度!H603-AVERAGE(原始数据_周度!H448:H603))/STDEV(原始数据_周度!H448:H603),"")</f>
        <v/>
      </c>
      <c r="G603" s="15">
        <f>IFERROR((原始数据_周度!I603-AVERAGE(原始数据_周度!I448:I603))/STDEV(原始数据_周度!I448:I603),"")</f>
        <v/>
      </c>
      <c r="H603" s="166">
        <f>IFERROR((原始数据_周度!J603-AVERAGE($J$2:J603))/STDEV($J$2:J603),"")</f>
        <v/>
      </c>
    </row>
    <row r="604">
      <c r="A604" s="14">
        <f>原始数据_周度!A604</f>
        <v/>
      </c>
      <c r="B604" s="15">
        <f>IFERROR((原始数据_周度!C604-AVERAGE(原始数据_周度!C449:C604))/STDEV(原始数据_周度!C449:C604),"")</f>
        <v/>
      </c>
      <c r="C604" s="15">
        <f>IFERROR((原始数据_周度!F604-AVERAGE(原始数据_周度!F449:F604))/STDEV(原始数据_周度!F449:F604),"")</f>
        <v/>
      </c>
      <c r="D604" s="15">
        <f>IFERROR(-1*(原始数据_周度!E604-AVERAGE(原始数据_周度!E449:E604))/STDEV(原始数据_周度!E449:E604),"")</f>
        <v/>
      </c>
      <c r="E604" s="15">
        <f>IFERROR(-1*(原始数据_周度!G604-AVERAGE(原始数据_周度!G449:G604))/STDEV(原始数据_周度!G449:G604),"")</f>
        <v/>
      </c>
      <c r="F604" s="15">
        <f>IFERROR(-1*(原始数据_周度!H604-AVERAGE(原始数据_周度!H449:H604))/STDEV(原始数据_周度!H449:H604),"")</f>
        <v/>
      </c>
      <c r="G604" s="15">
        <f>IFERROR((原始数据_周度!I604-AVERAGE(原始数据_周度!I449:I604))/STDEV(原始数据_周度!I449:I604),"")</f>
        <v/>
      </c>
      <c r="H604" s="166">
        <f>IFERROR((原始数据_周度!J604-AVERAGE($J$2:J604))/STDEV($J$2:J604),"")</f>
        <v/>
      </c>
    </row>
    <row r="605">
      <c r="A605" s="14">
        <f>原始数据_周度!A605</f>
        <v/>
      </c>
      <c r="B605" s="15">
        <f>IFERROR((原始数据_周度!C605-AVERAGE(原始数据_周度!C450:C605))/STDEV(原始数据_周度!C450:C605),"")</f>
        <v/>
      </c>
      <c r="C605" s="15">
        <f>IFERROR((原始数据_周度!F605-AVERAGE(原始数据_周度!F450:F605))/STDEV(原始数据_周度!F450:F605),"")</f>
        <v/>
      </c>
      <c r="D605" s="15">
        <f>IFERROR(-1*(原始数据_周度!E605-AVERAGE(原始数据_周度!E450:E605))/STDEV(原始数据_周度!E450:E605),"")</f>
        <v/>
      </c>
      <c r="E605" s="15">
        <f>IFERROR(-1*(原始数据_周度!G605-AVERAGE(原始数据_周度!G450:G605))/STDEV(原始数据_周度!G450:G605),"")</f>
        <v/>
      </c>
      <c r="F605" s="15">
        <f>IFERROR(-1*(原始数据_周度!H605-AVERAGE(原始数据_周度!H450:H605))/STDEV(原始数据_周度!H450:H605),"")</f>
        <v/>
      </c>
      <c r="G605" s="15">
        <f>IFERROR((原始数据_周度!I605-AVERAGE(原始数据_周度!I450:I605))/STDEV(原始数据_周度!I450:I605),"")</f>
        <v/>
      </c>
      <c r="H605" s="166">
        <f>IFERROR((原始数据_周度!J605-AVERAGE($J$2:J605))/STDEV($J$2:J605),"")</f>
        <v/>
      </c>
    </row>
    <row r="606">
      <c r="A606" s="14">
        <f>原始数据_周度!A606</f>
        <v/>
      </c>
      <c r="B606" s="15">
        <f>IFERROR((原始数据_周度!C606-AVERAGE(原始数据_周度!C451:C606))/STDEV(原始数据_周度!C451:C606),"")</f>
        <v/>
      </c>
      <c r="C606" s="15">
        <f>IFERROR((原始数据_周度!F606-AVERAGE(原始数据_周度!F451:F606))/STDEV(原始数据_周度!F451:F606),"")</f>
        <v/>
      </c>
      <c r="D606" s="15">
        <f>IFERROR(-1*(原始数据_周度!E606-AVERAGE(原始数据_周度!E451:E606))/STDEV(原始数据_周度!E451:E606),"")</f>
        <v/>
      </c>
      <c r="E606" s="15">
        <f>IFERROR(-1*(原始数据_周度!G606-AVERAGE(原始数据_周度!G451:G606))/STDEV(原始数据_周度!G451:G606),"")</f>
        <v/>
      </c>
      <c r="F606" s="15">
        <f>IFERROR(-1*(原始数据_周度!H606-AVERAGE(原始数据_周度!H451:H606))/STDEV(原始数据_周度!H451:H606),"")</f>
        <v/>
      </c>
      <c r="G606" s="15">
        <f>IFERROR((原始数据_周度!I606-AVERAGE(原始数据_周度!I451:I606))/STDEV(原始数据_周度!I451:I606),"")</f>
        <v/>
      </c>
      <c r="H606" s="166">
        <f>IFERROR((原始数据_周度!J606-AVERAGE($J$2:J606))/STDEV($J$2:J606),"")</f>
        <v/>
      </c>
    </row>
    <row r="607">
      <c r="A607" s="14">
        <f>原始数据_周度!A607</f>
        <v/>
      </c>
      <c r="B607" s="15">
        <f>IFERROR((原始数据_周度!C607-AVERAGE(原始数据_周度!C452:C607))/STDEV(原始数据_周度!C452:C607),"")</f>
        <v/>
      </c>
      <c r="C607" s="15">
        <f>IFERROR((原始数据_周度!F607-AVERAGE(原始数据_周度!F452:F607))/STDEV(原始数据_周度!F452:F607),"")</f>
        <v/>
      </c>
      <c r="D607" s="15">
        <f>IFERROR(-1*(原始数据_周度!E607-AVERAGE(原始数据_周度!E452:E607))/STDEV(原始数据_周度!E452:E607),"")</f>
        <v/>
      </c>
      <c r="E607" s="15">
        <f>IFERROR(-1*(原始数据_周度!G607-AVERAGE(原始数据_周度!G452:G607))/STDEV(原始数据_周度!G452:G607),"")</f>
        <v/>
      </c>
      <c r="F607" s="15">
        <f>IFERROR(-1*(原始数据_周度!H607-AVERAGE(原始数据_周度!H452:H607))/STDEV(原始数据_周度!H452:H607),"")</f>
        <v/>
      </c>
      <c r="G607" s="15">
        <f>IFERROR((原始数据_周度!I607-AVERAGE(原始数据_周度!I452:I607))/STDEV(原始数据_周度!I452:I607),"")</f>
        <v/>
      </c>
      <c r="H607" s="166">
        <f>IFERROR((原始数据_周度!J607-AVERAGE($J$2:J607))/STDEV($J$2:J607),"")</f>
        <v/>
      </c>
    </row>
    <row r="608">
      <c r="A608" s="14">
        <f>原始数据_周度!A608</f>
        <v/>
      </c>
      <c r="B608" s="15">
        <f>IFERROR((原始数据_周度!C608-AVERAGE(原始数据_周度!C453:C608))/STDEV(原始数据_周度!C453:C608),"")</f>
        <v/>
      </c>
      <c r="C608" s="15">
        <f>IFERROR((原始数据_周度!F608-AVERAGE(原始数据_周度!F453:F608))/STDEV(原始数据_周度!F453:F608),"")</f>
        <v/>
      </c>
      <c r="D608" s="15">
        <f>IFERROR(-1*(原始数据_周度!E608-AVERAGE(原始数据_周度!E453:E608))/STDEV(原始数据_周度!E453:E608),"")</f>
        <v/>
      </c>
      <c r="E608" s="15">
        <f>IFERROR(-1*(原始数据_周度!G608-AVERAGE(原始数据_周度!G453:G608))/STDEV(原始数据_周度!G453:G608),"")</f>
        <v/>
      </c>
      <c r="F608" s="15">
        <f>IFERROR(-1*(原始数据_周度!H608-AVERAGE(原始数据_周度!H453:H608))/STDEV(原始数据_周度!H453:H608),"")</f>
        <v/>
      </c>
      <c r="G608" s="15">
        <f>IFERROR((原始数据_周度!I608-AVERAGE(原始数据_周度!I453:I608))/STDEV(原始数据_周度!I453:I608),"")</f>
        <v/>
      </c>
      <c r="H608" s="166">
        <f>IFERROR((原始数据_周度!J608-AVERAGE($J$2:J608))/STDEV($J$2:J608),"")</f>
        <v/>
      </c>
    </row>
    <row r="609">
      <c r="A609" s="14">
        <f>原始数据_周度!A609</f>
        <v/>
      </c>
      <c r="B609" s="15">
        <f>IFERROR((原始数据_周度!C609-AVERAGE(原始数据_周度!C454:C609))/STDEV(原始数据_周度!C454:C609),"")</f>
        <v/>
      </c>
      <c r="C609" s="15">
        <f>IFERROR((原始数据_周度!F609-AVERAGE(原始数据_周度!F454:F609))/STDEV(原始数据_周度!F454:F609),"")</f>
        <v/>
      </c>
      <c r="D609" s="15">
        <f>IFERROR(-1*(原始数据_周度!E609-AVERAGE(原始数据_周度!E454:E609))/STDEV(原始数据_周度!E454:E609),"")</f>
        <v/>
      </c>
      <c r="E609" s="15">
        <f>IFERROR(-1*(原始数据_周度!G609-AVERAGE(原始数据_周度!G454:G609))/STDEV(原始数据_周度!G454:G609),"")</f>
        <v/>
      </c>
      <c r="F609" s="15">
        <f>IFERROR(-1*(原始数据_周度!H609-AVERAGE(原始数据_周度!H454:H609))/STDEV(原始数据_周度!H454:H609),"")</f>
        <v/>
      </c>
      <c r="G609" s="15">
        <f>IFERROR((原始数据_周度!I609-AVERAGE(原始数据_周度!I454:I609))/STDEV(原始数据_周度!I454:I609),"")</f>
        <v/>
      </c>
      <c r="H609" s="166">
        <f>IFERROR((原始数据_周度!J609-AVERAGE($J$2:J609))/STDEV($J$2:J609),"")</f>
        <v/>
      </c>
    </row>
    <row r="610">
      <c r="A610" s="14">
        <f>原始数据_周度!A610</f>
        <v/>
      </c>
      <c r="B610" s="15">
        <f>IFERROR((原始数据_周度!C610-AVERAGE(原始数据_周度!C455:C610))/STDEV(原始数据_周度!C455:C610),"")</f>
        <v/>
      </c>
      <c r="C610" s="15">
        <f>IFERROR((原始数据_周度!F610-AVERAGE(原始数据_周度!F455:F610))/STDEV(原始数据_周度!F455:F610),"")</f>
        <v/>
      </c>
      <c r="D610" s="15">
        <f>IFERROR(-1*(原始数据_周度!E610-AVERAGE(原始数据_周度!E455:E610))/STDEV(原始数据_周度!E455:E610),"")</f>
        <v/>
      </c>
      <c r="E610" s="15">
        <f>IFERROR(-1*(原始数据_周度!G610-AVERAGE(原始数据_周度!G455:G610))/STDEV(原始数据_周度!G455:G610),"")</f>
        <v/>
      </c>
      <c r="F610" s="15">
        <f>IFERROR(-1*(原始数据_周度!H610-AVERAGE(原始数据_周度!H455:H610))/STDEV(原始数据_周度!H455:H610),"")</f>
        <v/>
      </c>
      <c r="G610" s="15">
        <f>IFERROR((原始数据_周度!I610-AVERAGE(原始数据_周度!I455:I610))/STDEV(原始数据_周度!I455:I610),"")</f>
        <v/>
      </c>
      <c r="H610" s="166">
        <f>IFERROR((原始数据_周度!J610-AVERAGE($J$2:J610))/STDEV($J$2:J610),"")</f>
        <v/>
      </c>
    </row>
    <row r="611">
      <c r="A611" s="14">
        <f>原始数据_周度!A611</f>
        <v/>
      </c>
      <c r="B611" s="15">
        <f>IFERROR((原始数据_周度!C611-AVERAGE(原始数据_周度!C456:C611))/STDEV(原始数据_周度!C456:C611),"")</f>
        <v/>
      </c>
      <c r="C611" s="15">
        <f>IFERROR((原始数据_周度!F611-AVERAGE(原始数据_周度!F456:F611))/STDEV(原始数据_周度!F456:F611),"")</f>
        <v/>
      </c>
      <c r="D611" s="15">
        <f>IFERROR(-1*(原始数据_周度!E611-AVERAGE(原始数据_周度!E456:E611))/STDEV(原始数据_周度!E456:E611),"")</f>
        <v/>
      </c>
      <c r="E611" s="15">
        <f>IFERROR(-1*(原始数据_周度!G611-AVERAGE(原始数据_周度!G456:G611))/STDEV(原始数据_周度!G456:G611),"")</f>
        <v/>
      </c>
      <c r="F611" s="15">
        <f>IFERROR(-1*(原始数据_周度!H611-AVERAGE(原始数据_周度!H456:H611))/STDEV(原始数据_周度!H456:H611),"")</f>
        <v/>
      </c>
      <c r="G611" s="15">
        <f>IFERROR((原始数据_周度!I611-AVERAGE(原始数据_周度!I456:I611))/STDEV(原始数据_周度!I456:I611),"")</f>
        <v/>
      </c>
      <c r="H611" s="166">
        <f>IFERROR((原始数据_周度!J611-AVERAGE($J$2:J611))/STDEV($J$2:J611),"")</f>
        <v/>
      </c>
    </row>
    <row r="612">
      <c r="A612" s="14">
        <f>原始数据_周度!A612</f>
        <v/>
      </c>
      <c r="B612" s="15">
        <f>IFERROR((原始数据_周度!C612-AVERAGE(原始数据_周度!C457:C612))/STDEV(原始数据_周度!C457:C612),"")</f>
        <v/>
      </c>
      <c r="C612" s="15">
        <f>IFERROR((原始数据_周度!F612-AVERAGE(原始数据_周度!F457:F612))/STDEV(原始数据_周度!F457:F612),"")</f>
        <v/>
      </c>
      <c r="D612" s="15">
        <f>IFERROR(-1*(原始数据_周度!E612-AVERAGE(原始数据_周度!E457:E612))/STDEV(原始数据_周度!E457:E612),"")</f>
        <v/>
      </c>
      <c r="E612" s="15">
        <f>IFERROR(-1*(原始数据_周度!G612-AVERAGE(原始数据_周度!G457:G612))/STDEV(原始数据_周度!G457:G612),"")</f>
        <v/>
      </c>
      <c r="F612" s="15">
        <f>IFERROR(-1*(原始数据_周度!H612-AVERAGE(原始数据_周度!H457:H612))/STDEV(原始数据_周度!H457:H612),"")</f>
        <v/>
      </c>
      <c r="G612" s="15">
        <f>IFERROR((原始数据_周度!I612-AVERAGE(原始数据_周度!I457:I612))/STDEV(原始数据_周度!I457:I612),"")</f>
        <v/>
      </c>
      <c r="H612" s="166">
        <f>IFERROR((原始数据_周度!J612-AVERAGE($J$2:J612))/STDEV($J$2:J612),"")</f>
        <v/>
      </c>
    </row>
    <row r="613">
      <c r="A613" s="14">
        <f>原始数据_周度!A613</f>
        <v/>
      </c>
      <c r="B613" s="15">
        <f>IFERROR((原始数据_周度!C613-AVERAGE(原始数据_周度!C458:C613))/STDEV(原始数据_周度!C458:C613),"")</f>
        <v/>
      </c>
      <c r="C613" s="15">
        <f>IFERROR((原始数据_周度!F613-AVERAGE(原始数据_周度!F458:F613))/STDEV(原始数据_周度!F458:F613),"")</f>
        <v/>
      </c>
      <c r="D613" s="15">
        <f>IFERROR(-1*(原始数据_周度!E613-AVERAGE(原始数据_周度!E458:E613))/STDEV(原始数据_周度!E458:E613),"")</f>
        <v/>
      </c>
      <c r="E613" s="15">
        <f>IFERROR(-1*(原始数据_周度!G613-AVERAGE(原始数据_周度!G458:G613))/STDEV(原始数据_周度!G458:G613),"")</f>
        <v/>
      </c>
      <c r="F613" s="15">
        <f>IFERROR(-1*(原始数据_周度!H613-AVERAGE(原始数据_周度!H458:H613))/STDEV(原始数据_周度!H458:H613),"")</f>
        <v/>
      </c>
      <c r="G613" s="15">
        <f>IFERROR((原始数据_周度!I613-AVERAGE(原始数据_周度!I458:I613))/STDEV(原始数据_周度!I458:I613),"")</f>
        <v/>
      </c>
      <c r="H613" s="166">
        <f>IFERROR((原始数据_周度!J613-AVERAGE($J$2:J613))/STDEV($J$2:J613),"")</f>
        <v/>
      </c>
    </row>
    <row r="614">
      <c r="A614" s="14">
        <f>原始数据_周度!A614</f>
        <v/>
      </c>
      <c r="B614" s="15">
        <f>IFERROR((原始数据_周度!C614-AVERAGE(原始数据_周度!C459:C614))/STDEV(原始数据_周度!C459:C614),"")</f>
        <v/>
      </c>
      <c r="C614" s="15">
        <f>IFERROR((原始数据_周度!F614-AVERAGE(原始数据_周度!F459:F614))/STDEV(原始数据_周度!F459:F614),"")</f>
        <v/>
      </c>
      <c r="D614" s="15">
        <f>IFERROR(-1*(原始数据_周度!E614-AVERAGE(原始数据_周度!E459:E614))/STDEV(原始数据_周度!E459:E614),"")</f>
        <v/>
      </c>
      <c r="E614" s="15">
        <f>IFERROR(-1*(原始数据_周度!G614-AVERAGE(原始数据_周度!G459:G614))/STDEV(原始数据_周度!G459:G614),"")</f>
        <v/>
      </c>
      <c r="F614" s="15">
        <f>IFERROR(-1*(原始数据_周度!H614-AVERAGE(原始数据_周度!H459:H614))/STDEV(原始数据_周度!H459:H614),"")</f>
        <v/>
      </c>
      <c r="G614" s="15">
        <f>IFERROR((原始数据_周度!I614-AVERAGE(原始数据_周度!I459:I614))/STDEV(原始数据_周度!I459:I614),"")</f>
        <v/>
      </c>
      <c r="H614" s="166">
        <f>IFERROR((原始数据_周度!J614-AVERAGE($J$2:J614))/STDEV($J$2:J614),"")</f>
        <v/>
      </c>
    </row>
    <row r="615">
      <c r="A615" s="14">
        <f>原始数据_周度!A615</f>
        <v/>
      </c>
      <c r="B615" s="15">
        <f>IFERROR((原始数据_周度!C615-AVERAGE(原始数据_周度!C460:C615))/STDEV(原始数据_周度!C460:C615),"")</f>
        <v/>
      </c>
      <c r="C615" s="15">
        <f>IFERROR((原始数据_周度!F615-AVERAGE(原始数据_周度!F460:F615))/STDEV(原始数据_周度!F460:F615),"")</f>
        <v/>
      </c>
      <c r="D615" s="15">
        <f>IFERROR(-1*(原始数据_周度!E615-AVERAGE(原始数据_周度!E460:E615))/STDEV(原始数据_周度!E460:E615),"")</f>
        <v/>
      </c>
      <c r="E615" s="15">
        <f>IFERROR(-1*(原始数据_周度!G615-AVERAGE(原始数据_周度!G460:G615))/STDEV(原始数据_周度!G460:G615),"")</f>
        <v/>
      </c>
      <c r="F615" s="15">
        <f>IFERROR(-1*(原始数据_周度!H615-AVERAGE(原始数据_周度!H460:H615))/STDEV(原始数据_周度!H460:H615),"")</f>
        <v/>
      </c>
      <c r="G615" s="15">
        <f>IFERROR((原始数据_周度!I615-AVERAGE(原始数据_周度!I460:I615))/STDEV(原始数据_周度!I460:I615),"")</f>
        <v/>
      </c>
      <c r="H615" s="166">
        <f>IFERROR((原始数据_周度!J615-AVERAGE($J$2:J615))/STDEV($J$2:J615),"")</f>
        <v/>
      </c>
    </row>
    <row r="616">
      <c r="A616" s="14">
        <f>原始数据_周度!A616</f>
        <v/>
      </c>
      <c r="B616" s="15">
        <f>IFERROR((原始数据_周度!C616-AVERAGE(原始数据_周度!C461:C616))/STDEV(原始数据_周度!C461:C616),"")</f>
        <v/>
      </c>
      <c r="C616" s="15">
        <f>IFERROR((原始数据_周度!F616-AVERAGE(原始数据_周度!F461:F616))/STDEV(原始数据_周度!F461:F616),"")</f>
        <v/>
      </c>
      <c r="D616" s="15">
        <f>IFERROR(-1*(原始数据_周度!E616-AVERAGE(原始数据_周度!E461:E616))/STDEV(原始数据_周度!E461:E616),"")</f>
        <v/>
      </c>
      <c r="E616" s="15">
        <f>IFERROR(-1*(原始数据_周度!G616-AVERAGE(原始数据_周度!G461:G616))/STDEV(原始数据_周度!G461:G616),"")</f>
        <v/>
      </c>
      <c r="F616" s="15">
        <f>IFERROR(-1*(原始数据_周度!H616-AVERAGE(原始数据_周度!H461:H616))/STDEV(原始数据_周度!H461:H616),"")</f>
        <v/>
      </c>
      <c r="G616" s="15">
        <f>IFERROR((原始数据_周度!I616-AVERAGE(原始数据_周度!I461:I616))/STDEV(原始数据_周度!I461:I616),"")</f>
        <v/>
      </c>
      <c r="H616" s="166">
        <f>IFERROR((原始数据_周度!J616-AVERAGE($J$2:J616))/STDEV($J$2:J616),"")</f>
        <v/>
      </c>
    </row>
    <row r="617">
      <c r="A617" s="14">
        <f>原始数据_周度!A617</f>
        <v/>
      </c>
      <c r="B617" s="15">
        <f>IFERROR((原始数据_周度!C617-AVERAGE(原始数据_周度!C462:C617))/STDEV(原始数据_周度!C462:C617),"")</f>
        <v/>
      </c>
      <c r="C617" s="15">
        <f>IFERROR((原始数据_周度!F617-AVERAGE(原始数据_周度!F462:F617))/STDEV(原始数据_周度!F462:F617),"")</f>
        <v/>
      </c>
      <c r="D617" s="15">
        <f>IFERROR(-1*(原始数据_周度!E617-AVERAGE(原始数据_周度!E462:E617))/STDEV(原始数据_周度!E462:E617),"")</f>
        <v/>
      </c>
      <c r="E617" s="15">
        <f>IFERROR(-1*(原始数据_周度!G617-AVERAGE(原始数据_周度!G462:G617))/STDEV(原始数据_周度!G462:G617),"")</f>
        <v/>
      </c>
      <c r="F617" s="15">
        <f>IFERROR(-1*(原始数据_周度!H617-AVERAGE(原始数据_周度!H462:H617))/STDEV(原始数据_周度!H462:H617),"")</f>
        <v/>
      </c>
      <c r="G617" s="15">
        <f>IFERROR((原始数据_周度!I617-AVERAGE(原始数据_周度!I462:I617))/STDEV(原始数据_周度!I462:I617),"")</f>
        <v/>
      </c>
      <c r="H617" s="166">
        <f>IFERROR((原始数据_周度!J617-AVERAGE($J$2:J617))/STDEV($J$2:J617),"")</f>
        <v/>
      </c>
    </row>
    <row r="618">
      <c r="A618" s="14">
        <f>原始数据_周度!A618</f>
        <v/>
      </c>
      <c r="B618" s="15">
        <f>IFERROR((原始数据_周度!C618-AVERAGE(原始数据_周度!C463:C618))/STDEV(原始数据_周度!C463:C618),"")</f>
        <v/>
      </c>
      <c r="C618" s="15">
        <f>IFERROR((原始数据_周度!F618-AVERAGE(原始数据_周度!F463:F618))/STDEV(原始数据_周度!F463:F618),"")</f>
        <v/>
      </c>
      <c r="D618" s="15">
        <f>IFERROR(-1*(原始数据_周度!E618-AVERAGE(原始数据_周度!E463:E618))/STDEV(原始数据_周度!E463:E618),"")</f>
        <v/>
      </c>
      <c r="E618" s="15">
        <f>IFERROR(-1*(原始数据_周度!G618-AVERAGE(原始数据_周度!G463:G618))/STDEV(原始数据_周度!G463:G618),"")</f>
        <v/>
      </c>
      <c r="F618" s="15">
        <f>IFERROR(-1*(原始数据_周度!H618-AVERAGE(原始数据_周度!H463:H618))/STDEV(原始数据_周度!H463:H618),"")</f>
        <v/>
      </c>
      <c r="G618" s="15">
        <f>IFERROR((原始数据_周度!I618-AVERAGE(原始数据_周度!I463:I618))/STDEV(原始数据_周度!I463:I618),"")</f>
        <v/>
      </c>
      <c r="H618" s="166">
        <f>IFERROR((原始数据_周度!J618-AVERAGE($J$2:J618))/STDEV($J$2:J618),"")</f>
        <v/>
      </c>
    </row>
    <row r="619">
      <c r="A619" s="14">
        <f>原始数据_周度!A619</f>
        <v/>
      </c>
      <c r="B619" s="15">
        <f>IFERROR((原始数据_周度!C619-AVERAGE(原始数据_周度!C464:C619))/STDEV(原始数据_周度!C464:C619),"")</f>
        <v/>
      </c>
      <c r="C619" s="15">
        <f>IFERROR((原始数据_周度!F619-AVERAGE(原始数据_周度!F464:F619))/STDEV(原始数据_周度!F464:F619),"")</f>
        <v/>
      </c>
      <c r="D619" s="15">
        <f>IFERROR(-1*(原始数据_周度!E619-AVERAGE(原始数据_周度!E464:E619))/STDEV(原始数据_周度!E464:E619),"")</f>
        <v/>
      </c>
      <c r="E619" s="15">
        <f>IFERROR(-1*(原始数据_周度!G619-AVERAGE(原始数据_周度!G464:G619))/STDEV(原始数据_周度!G464:G619),"")</f>
        <v/>
      </c>
      <c r="F619" s="15">
        <f>IFERROR(-1*(原始数据_周度!H619-AVERAGE(原始数据_周度!H464:H619))/STDEV(原始数据_周度!H464:H619),"")</f>
        <v/>
      </c>
      <c r="G619" s="15">
        <f>IFERROR((原始数据_周度!I619-AVERAGE(原始数据_周度!I464:I619))/STDEV(原始数据_周度!I464:I619),"")</f>
        <v/>
      </c>
      <c r="H619" s="166">
        <f>IFERROR((原始数据_周度!J619-AVERAGE($J$2:J619))/STDEV($J$2:J619),"")</f>
        <v/>
      </c>
    </row>
    <row r="620">
      <c r="A620" s="14">
        <f>原始数据_周度!A620</f>
        <v/>
      </c>
      <c r="B620" s="15">
        <f>IFERROR((原始数据_周度!C620-AVERAGE(原始数据_周度!C465:C620))/STDEV(原始数据_周度!C465:C620),"")</f>
        <v/>
      </c>
      <c r="C620" s="15">
        <f>IFERROR((原始数据_周度!F620-AVERAGE(原始数据_周度!F465:F620))/STDEV(原始数据_周度!F465:F620),"")</f>
        <v/>
      </c>
      <c r="D620" s="15">
        <f>IFERROR(-1*(原始数据_周度!E620-AVERAGE(原始数据_周度!E465:E620))/STDEV(原始数据_周度!E465:E620),"")</f>
        <v/>
      </c>
      <c r="E620" s="15">
        <f>IFERROR(-1*(原始数据_周度!G620-AVERAGE(原始数据_周度!G465:G620))/STDEV(原始数据_周度!G465:G620),"")</f>
        <v/>
      </c>
      <c r="F620" s="15">
        <f>IFERROR(-1*(原始数据_周度!H620-AVERAGE(原始数据_周度!H465:H620))/STDEV(原始数据_周度!H465:H620),"")</f>
        <v/>
      </c>
      <c r="G620" s="15">
        <f>IFERROR((原始数据_周度!I620-AVERAGE(原始数据_周度!I465:I620))/STDEV(原始数据_周度!I465:I620),"")</f>
        <v/>
      </c>
      <c r="H620" s="166">
        <f>IFERROR((原始数据_周度!J620-AVERAGE($J$2:J620))/STDEV($J$2:J620),"")</f>
        <v/>
      </c>
    </row>
    <row r="621">
      <c r="A621" s="14">
        <f>原始数据_周度!A621</f>
        <v/>
      </c>
      <c r="B621" s="15">
        <f>IFERROR((原始数据_周度!C621-AVERAGE(原始数据_周度!C466:C621))/STDEV(原始数据_周度!C466:C621),"")</f>
        <v/>
      </c>
      <c r="C621" s="15">
        <f>IFERROR((原始数据_周度!F621-AVERAGE(原始数据_周度!F466:F621))/STDEV(原始数据_周度!F466:F621),"")</f>
        <v/>
      </c>
      <c r="D621" s="15">
        <f>IFERROR(-1*(原始数据_周度!E621-AVERAGE(原始数据_周度!E466:E621))/STDEV(原始数据_周度!E466:E621),"")</f>
        <v/>
      </c>
      <c r="E621" s="15">
        <f>IFERROR(-1*(原始数据_周度!G621-AVERAGE(原始数据_周度!G466:G621))/STDEV(原始数据_周度!G466:G621),"")</f>
        <v/>
      </c>
      <c r="F621" s="15">
        <f>IFERROR(-1*(原始数据_周度!H621-AVERAGE(原始数据_周度!H466:H621))/STDEV(原始数据_周度!H466:H621),"")</f>
        <v/>
      </c>
      <c r="G621" s="15">
        <f>IFERROR((原始数据_周度!I621-AVERAGE(原始数据_周度!I466:I621))/STDEV(原始数据_周度!I466:I621),"")</f>
        <v/>
      </c>
      <c r="H621" s="166">
        <f>IFERROR((原始数据_周度!J621-AVERAGE($J$2:J621))/STDEV($J$2:J621),"")</f>
        <v/>
      </c>
    </row>
    <row r="622">
      <c r="A622" s="14">
        <f>原始数据_周度!A622</f>
        <v/>
      </c>
      <c r="B622" s="15">
        <f>IFERROR((原始数据_周度!C622-AVERAGE(原始数据_周度!C467:C622))/STDEV(原始数据_周度!C467:C622),"")</f>
        <v/>
      </c>
      <c r="C622" s="15">
        <f>IFERROR((原始数据_周度!F622-AVERAGE(原始数据_周度!F467:F622))/STDEV(原始数据_周度!F467:F622),"")</f>
        <v/>
      </c>
      <c r="D622" s="15">
        <f>IFERROR(-1*(原始数据_周度!E622-AVERAGE(原始数据_周度!E467:E622))/STDEV(原始数据_周度!E467:E622),"")</f>
        <v/>
      </c>
      <c r="E622" s="15">
        <f>IFERROR(-1*(原始数据_周度!G622-AVERAGE(原始数据_周度!G467:G622))/STDEV(原始数据_周度!G467:G622),"")</f>
        <v/>
      </c>
      <c r="F622" s="15">
        <f>IFERROR(-1*(原始数据_周度!H622-AVERAGE(原始数据_周度!H467:H622))/STDEV(原始数据_周度!H467:H622),"")</f>
        <v/>
      </c>
      <c r="G622" s="15">
        <f>IFERROR((原始数据_周度!I622-AVERAGE(原始数据_周度!I467:I622))/STDEV(原始数据_周度!I467:I622),"")</f>
        <v/>
      </c>
      <c r="H622" s="166">
        <f>IFERROR((原始数据_周度!J622-AVERAGE($J$2:J622))/STDEV($J$2:J622),"")</f>
        <v/>
      </c>
    </row>
    <row r="623">
      <c r="A623" s="14">
        <f>原始数据_周度!A623</f>
        <v/>
      </c>
      <c r="B623" s="15">
        <f>IFERROR((原始数据_周度!C623-AVERAGE(原始数据_周度!C468:C623))/STDEV(原始数据_周度!C468:C623),"")</f>
        <v/>
      </c>
      <c r="C623" s="15">
        <f>IFERROR((原始数据_周度!F623-AVERAGE(原始数据_周度!F468:F623))/STDEV(原始数据_周度!F468:F623),"")</f>
        <v/>
      </c>
      <c r="D623" s="15">
        <f>IFERROR(-1*(原始数据_周度!E623-AVERAGE(原始数据_周度!E468:E623))/STDEV(原始数据_周度!E468:E623),"")</f>
        <v/>
      </c>
      <c r="E623" s="15">
        <f>IFERROR(-1*(原始数据_周度!G623-AVERAGE(原始数据_周度!G468:G623))/STDEV(原始数据_周度!G468:G623),"")</f>
        <v/>
      </c>
      <c r="F623" s="15">
        <f>IFERROR(-1*(原始数据_周度!H623-AVERAGE(原始数据_周度!H468:H623))/STDEV(原始数据_周度!H468:H623),"")</f>
        <v/>
      </c>
      <c r="G623" s="15">
        <f>IFERROR((原始数据_周度!I623-AVERAGE(原始数据_周度!I468:I623))/STDEV(原始数据_周度!I468:I623),"")</f>
        <v/>
      </c>
      <c r="H623" s="166">
        <f>IFERROR((原始数据_周度!J623-AVERAGE($J$2:J623))/STDEV($J$2:J623),"")</f>
        <v/>
      </c>
    </row>
    <row r="624">
      <c r="A624" s="14">
        <f>原始数据_周度!A624</f>
        <v/>
      </c>
      <c r="B624" s="15">
        <f>IFERROR((原始数据_周度!C624-AVERAGE(原始数据_周度!C469:C624))/STDEV(原始数据_周度!C469:C624),"")</f>
        <v/>
      </c>
      <c r="C624" s="15">
        <f>IFERROR((原始数据_周度!F624-AVERAGE(原始数据_周度!F469:F624))/STDEV(原始数据_周度!F469:F624),"")</f>
        <v/>
      </c>
      <c r="D624" s="15">
        <f>IFERROR(-1*(原始数据_周度!E624-AVERAGE(原始数据_周度!E469:E624))/STDEV(原始数据_周度!E469:E624),"")</f>
        <v/>
      </c>
      <c r="E624" s="15">
        <f>IFERROR(-1*(原始数据_周度!G624-AVERAGE(原始数据_周度!G469:G624))/STDEV(原始数据_周度!G469:G624),"")</f>
        <v/>
      </c>
      <c r="F624" s="15">
        <f>IFERROR(-1*(原始数据_周度!H624-AVERAGE(原始数据_周度!H469:H624))/STDEV(原始数据_周度!H469:H624),"")</f>
        <v/>
      </c>
      <c r="G624" s="15">
        <f>IFERROR((原始数据_周度!I624-AVERAGE(原始数据_周度!I469:I624))/STDEV(原始数据_周度!I469:I624),"")</f>
        <v/>
      </c>
      <c r="H624" s="166">
        <f>IFERROR((原始数据_周度!J624-AVERAGE($J$2:J624))/STDEV($J$2:J624),"")</f>
        <v/>
      </c>
    </row>
    <row r="625">
      <c r="A625" s="14">
        <f>原始数据_周度!A625</f>
        <v/>
      </c>
      <c r="B625" s="15">
        <f>IFERROR((原始数据_周度!C625-AVERAGE(原始数据_周度!C470:C625))/STDEV(原始数据_周度!C470:C625),"")</f>
        <v/>
      </c>
      <c r="C625" s="15">
        <f>IFERROR((原始数据_周度!F625-AVERAGE(原始数据_周度!F470:F625))/STDEV(原始数据_周度!F470:F625),"")</f>
        <v/>
      </c>
      <c r="D625" s="15">
        <f>IFERROR(-1*(原始数据_周度!E625-AVERAGE(原始数据_周度!E470:E625))/STDEV(原始数据_周度!E470:E625),"")</f>
        <v/>
      </c>
      <c r="E625" s="15">
        <f>IFERROR(-1*(原始数据_周度!G625-AVERAGE(原始数据_周度!G470:G625))/STDEV(原始数据_周度!G470:G625),"")</f>
        <v/>
      </c>
      <c r="F625" s="15">
        <f>IFERROR(-1*(原始数据_周度!H625-AVERAGE(原始数据_周度!H470:H625))/STDEV(原始数据_周度!H470:H625),"")</f>
        <v/>
      </c>
      <c r="G625" s="15">
        <f>IFERROR((原始数据_周度!I625-AVERAGE(原始数据_周度!I470:I625))/STDEV(原始数据_周度!I470:I625),"")</f>
        <v/>
      </c>
      <c r="H625" s="166">
        <f>IFERROR((原始数据_周度!J625-AVERAGE($J$2:J625))/STDEV($J$2:J625),"")</f>
        <v/>
      </c>
    </row>
    <row r="626">
      <c r="A626" s="14">
        <f>原始数据_周度!A626</f>
        <v/>
      </c>
      <c r="B626" s="15">
        <f>IFERROR((原始数据_周度!C626-AVERAGE(原始数据_周度!C471:C626))/STDEV(原始数据_周度!C471:C626),"")</f>
        <v/>
      </c>
      <c r="C626" s="15">
        <f>IFERROR((原始数据_周度!F626-AVERAGE(原始数据_周度!F471:F626))/STDEV(原始数据_周度!F471:F626),"")</f>
        <v/>
      </c>
      <c r="D626" s="15">
        <f>IFERROR(-1*(原始数据_周度!E626-AVERAGE(原始数据_周度!E471:E626))/STDEV(原始数据_周度!E471:E626),"")</f>
        <v/>
      </c>
      <c r="E626" s="15">
        <f>IFERROR(-1*(原始数据_周度!G626-AVERAGE(原始数据_周度!G471:G626))/STDEV(原始数据_周度!G471:G626),"")</f>
        <v/>
      </c>
      <c r="F626" s="15">
        <f>IFERROR(-1*(原始数据_周度!H626-AVERAGE(原始数据_周度!H471:H626))/STDEV(原始数据_周度!H471:H626),"")</f>
        <v/>
      </c>
      <c r="G626" s="15">
        <f>IFERROR((原始数据_周度!I626-AVERAGE(原始数据_周度!I471:I626))/STDEV(原始数据_周度!I471:I626),"")</f>
        <v/>
      </c>
      <c r="H626" s="166">
        <f>IFERROR((原始数据_周度!J626-AVERAGE($J$2:J626))/STDEV($J$2:J626),"")</f>
        <v/>
      </c>
    </row>
    <row r="627">
      <c r="A627" s="14">
        <f>原始数据_周度!A627</f>
        <v/>
      </c>
      <c r="B627" s="15">
        <f>IFERROR((原始数据_周度!C627-AVERAGE(原始数据_周度!C472:C627))/STDEV(原始数据_周度!C472:C627),"")</f>
        <v/>
      </c>
      <c r="C627" s="15">
        <f>IFERROR((原始数据_周度!F627-AVERAGE(原始数据_周度!F472:F627))/STDEV(原始数据_周度!F472:F627),"")</f>
        <v/>
      </c>
      <c r="D627" s="15">
        <f>IFERROR(-1*(原始数据_周度!E627-AVERAGE(原始数据_周度!E472:E627))/STDEV(原始数据_周度!E472:E627),"")</f>
        <v/>
      </c>
      <c r="E627" s="15">
        <f>IFERROR(-1*(原始数据_周度!G627-AVERAGE(原始数据_周度!G472:G627))/STDEV(原始数据_周度!G472:G627),"")</f>
        <v/>
      </c>
      <c r="F627" s="15">
        <f>IFERROR(-1*(原始数据_周度!H627-AVERAGE(原始数据_周度!H472:H627))/STDEV(原始数据_周度!H472:H627),"")</f>
        <v/>
      </c>
      <c r="G627" s="15">
        <f>IFERROR((原始数据_周度!I627-AVERAGE(原始数据_周度!I472:I627))/STDEV(原始数据_周度!I472:I627),"")</f>
        <v/>
      </c>
      <c r="H627" s="166">
        <f>IFERROR((原始数据_周度!J627-AVERAGE($J$2:J627))/STDEV($J$2:J627),"")</f>
        <v/>
      </c>
    </row>
    <row r="628">
      <c r="A628" s="14">
        <f>原始数据_周度!A628</f>
        <v/>
      </c>
      <c r="B628" s="15">
        <f>IFERROR((原始数据_周度!C628-AVERAGE(原始数据_周度!C473:C628))/STDEV(原始数据_周度!C473:C628),"")</f>
        <v/>
      </c>
      <c r="C628" s="15">
        <f>IFERROR((原始数据_周度!F628-AVERAGE(原始数据_周度!F473:F628))/STDEV(原始数据_周度!F473:F628),"")</f>
        <v/>
      </c>
      <c r="D628" s="15">
        <f>IFERROR(-1*(原始数据_周度!E628-AVERAGE(原始数据_周度!E473:E628))/STDEV(原始数据_周度!E473:E628),"")</f>
        <v/>
      </c>
      <c r="E628" s="15">
        <f>IFERROR(-1*(原始数据_周度!G628-AVERAGE(原始数据_周度!G473:G628))/STDEV(原始数据_周度!G473:G628),"")</f>
        <v/>
      </c>
      <c r="F628" s="15">
        <f>IFERROR(-1*(原始数据_周度!H628-AVERAGE(原始数据_周度!H473:H628))/STDEV(原始数据_周度!H473:H628),"")</f>
        <v/>
      </c>
      <c r="G628" s="15">
        <f>IFERROR((原始数据_周度!I628-AVERAGE(原始数据_周度!I473:I628))/STDEV(原始数据_周度!I473:I628),"")</f>
        <v/>
      </c>
      <c r="H628" s="166">
        <f>IFERROR((原始数据_周度!J628-AVERAGE($J$2:J628))/STDEV($J$2:J628),"")</f>
        <v/>
      </c>
    </row>
    <row r="629">
      <c r="A629" s="14">
        <f>原始数据_周度!A629</f>
        <v/>
      </c>
      <c r="B629" s="15">
        <f>IFERROR((原始数据_周度!C629-AVERAGE(原始数据_周度!C474:C629))/STDEV(原始数据_周度!C474:C629),"")</f>
        <v/>
      </c>
      <c r="C629" s="15">
        <f>IFERROR((原始数据_周度!F629-AVERAGE(原始数据_周度!F474:F629))/STDEV(原始数据_周度!F474:F629),"")</f>
        <v/>
      </c>
      <c r="D629" s="15">
        <f>IFERROR(-1*(原始数据_周度!E629-AVERAGE(原始数据_周度!E474:E629))/STDEV(原始数据_周度!E474:E629),"")</f>
        <v/>
      </c>
      <c r="E629" s="15">
        <f>IFERROR(-1*(原始数据_周度!G629-AVERAGE(原始数据_周度!G474:G629))/STDEV(原始数据_周度!G474:G629),"")</f>
        <v/>
      </c>
      <c r="F629" s="15">
        <f>IFERROR(-1*(原始数据_周度!H629-AVERAGE(原始数据_周度!H474:H629))/STDEV(原始数据_周度!H474:H629),"")</f>
        <v/>
      </c>
      <c r="G629" s="15">
        <f>IFERROR((原始数据_周度!I629-AVERAGE(原始数据_周度!I474:I629))/STDEV(原始数据_周度!I474:I629),"")</f>
        <v/>
      </c>
      <c r="H629" s="166">
        <f>IFERROR((原始数据_周度!J629-AVERAGE($J$2:J629))/STDEV($J$2:J629),"")</f>
        <v/>
      </c>
    </row>
    <row r="630">
      <c r="A630" s="14">
        <f>原始数据_周度!A630</f>
        <v/>
      </c>
      <c r="B630" s="15">
        <f>IFERROR((原始数据_周度!C630-AVERAGE(原始数据_周度!C475:C630))/STDEV(原始数据_周度!C475:C630),"")</f>
        <v/>
      </c>
      <c r="C630" s="15">
        <f>IFERROR((原始数据_周度!F630-AVERAGE(原始数据_周度!F475:F630))/STDEV(原始数据_周度!F475:F630),"")</f>
        <v/>
      </c>
      <c r="D630" s="15">
        <f>IFERROR(-1*(原始数据_周度!E630-AVERAGE(原始数据_周度!E475:E630))/STDEV(原始数据_周度!E475:E630),"")</f>
        <v/>
      </c>
      <c r="E630" s="15">
        <f>IFERROR(-1*(原始数据_周度!G630-AVERAGE(原始数据_周度!G475:G630))/STDEV(原始数据_周度!G475:G630),"")</f>
        <v/>
      </c>
      <c r="F630" s="15">
        <f>IFERROR(-1*(原始数据_周度!H630-AVERAGE(原始数据_周度!H475:H630))/STDEV(原始数据_周度!H475:H630),"")</f>
        <v/>
      </c>
      <c r="G630" s="15">
        <f>IFERROR((原始数据_周度!I630-AVERAGE(原始数据_周度!I475:I630))/STDEV(原始数据_周度!I475:I630),"")</f>
        <v/>
      </c>
      <c r="H630" s="166">
        <f>IFERROR((原始数据_周度!J630-AVERAGE($J$2:J630))/STDEV($J$2:J630),"")</f>
        <v/>
      </c>
    </row>
    <row r="631">
      <c r="A631" s="14">
        <f>原始数据_周度!A631</f>
        <v/>
      </c>
      <c r="B631" s="15">
        <f>IFERROR((原始数据_周度!C631-AVERAGE(原始数据_周度!C476:C631))/STDEV(原始数据_周度!C476:C631),"")</f>
        <v/>
      </c>
      <c r="C631" s="15">
        <f>IFERROR((原始数据_周度!F631-AVERAGE(原始数据_周度!F476:F631))/STDEV(原始数据_周度!F476:F631),"")</f>
        <v/>
      </c>
      <c r="D631" s="15">
        <f>IFERROR(-1*(原始数据_周度!E631-AVERAGE(原始数据_周度!E476:E631))/STDEV(原始数据_周度!E476:E631),"")</f>
        <v/>
      </c>
      <c r="E631" s="15">
        <f>IFERROR(-1*(原始数据_周度!G631-AVERAGE(原始数据_周度!G476:G631))/STDEV(原始数据_周度!G476:G631),"")</f>
        <v/>
      </c>
      <c r="F631" s="15">
        <f>IFERROR(-1*(原始数据_周度!H631-AVERAGE(原始数据_周度!H476:H631))/STDEV(原始数据_周度!H476:H631),"")</f>
        <v/>
      </c>
      <c r="G631" s="15">
        <f>IFERROR((原始数据_周度!I631-AVERAGE(原始数据_周度!I476:I631))/STDEV(原始数据_周度!I476:I631),"")</f>
        <v/>
      </c>
      <c r="H631" s="166">
        <f>IFERROR((原始数据_周度!J631-AVERAGE($J$2:J631))/STDEV($J$2:J631),"")</f>
        <v/>
      </c>
    </row>
    <row r="632">
      <c r="A632" s="14">
        <f>原始数据_周度!A632</f>
        <v/>
      </c>
      <c r="B632" s="15">
        <f>IFERROR((原始数据_周度!C632-AVERAGE(原始数据_周度!C477:C632))/STDEV(原始数据_周度!C477:C632),"")</f>
        <v/>
      </c>
      <c r="C632" s="15">
        <f>IFERROR((原始数据_周度!F632-AVERAGE(原始数据_周度!F477:F632))/STDEV(原始数据_周度!F477:F632),"")</f>
        <v/>
      </c>
      <c r="D632" s="15">
        <f>IFERROR(-1*(原始数据_周度!E632-AVERAGE(原始数据_周度!E477:E632))/STDEV(原始数据_周度!E477:E632),"")</f>
        <v/>
      </c>
      <c r="E632" s="15">
        <f>IFERROR(-1*(原始数据_周度!G632-AVERAGE(原始数据_周度!G477:G632))/STDEV(原始数据_周度!G477:G632),"")</f>
        <v/>
      </c>
      <c r="F632" s="15">
        <f>IFERROR(-1*(原始数据_周度!H632-AVERAGE(原始数据_周度!H477:H632))/STDEV(原始数据_周度!H477:H632),"")</f>
        <v/>
      </c>
      <c r="G632" s="15">
        <f>IFERROR((原始数据_周度!I632-AVERAGE(原始数据_周度!I477:I632))/STDEV(原始数据_周度!I477:I632),"")</f>
        <v/>
      </c>
      <c r="H632" s="166">
        <f>IFERROR((原始数据_周度!J632-AVERAGE($J$2:J632))/STDEV($J$2:J632),"")</f>
        <v/>
      </c>
    </row>
    <row r="633">
      <c r="A633" s="14">
        <f>原始数据_周度!A633</f>
        <v/>
      </c>
      <c r="B633" s="15">
        <f>IFERROR((原始数据_周度!C633-AVERAGE(原始数据_周度!C478:C633))/STDEV(原始数据_周度!C478:C633),"")</f>
        <v/>
      </c>
      <c r="C633" s="15">
        <f>IFERROR((原始数据_周度!F633-AVERAGE(原始数据_周度!F478:F633))/STDEV(原始数据_周度!F478:F633),"")</f>
        <v/>
      </c>
      <c r="D633" s="15">
        <f>IFERROR(-1*(原始数据_周度!E633-AVERAGE(原始数据_周度!E478:E633))/STDEV(原始数据_周度!E478:E633),"")</f>
        <v/>
      </c>
      <c r="E633" s="15">
        <f>IFERROR(-1*(原始数据_周度!G633-AVERAGE(原始数据_周度!G478:G633))/STDEV(原始数据_周度!G478:G633),"")</f>
        <v/>
      </c>
      <c r="F633" s="15">
        <f>IFERROR(-1*(原始数据_周度!H633-AVERAGE(原始数据_周度!H478:H633))/STDEV(原始数据_周度!H478:H633),"")</f>
        <v/>
      </c>
      <c r="G633" s="15">
        <f>IFERROR((原始数据_周度!I633-AVERAGE(原始数据_周度!I478:I633))/STDEV(原始数据_周度!I478:I633),"")</f>
        <v/>
      </c>
      <c r="H633" s="166">
        <f>IFERROR((原始数据_周度!J633-AVERAGE($J$2:J633))/STDEV($J$2:J633),"")</f>
        <v/>
      </c>
    </row>
    <row r="634">
      <c r="A634" s="14">
        <f>原始数据_周度!A634</f>
        <v/>
      </c>
      <c r="B634" s="15">
        <f>IFERROR((原始数据_周度!C634-AVERAGE(原始数据_周度!C479:C634))/STDEV(原始数据_周度!C479:C634),"")</f>
        <v/>
      </c>
      <c r="C634" s="15">
        <f>IFERROR((原始数据_周度!F634-AVERAGE(原始数据_周度!F479:F634))/STDEV(原始数据_周度!F479:F634),"")</f>
        <v/>
      </c>
      <c r="D634" s="15">
        <f>IFERROR(-1*(原始数据_周度!E634-AVERAGE(原始数据_周度!E479:E634))/STDEV(原始数据_周度!E479:E634),"")</f>
        <v/>
      </c>
      <c r="E634" s="15">
        <f>IFERROR(-1*(原始数据_周度!G634-AVERAGE(原始数据_周度!G479:G634))/STDEV(原始数据_周度!G479:G634),"")</f>
        <v/>
      </c>
      <c r="F634" s="15">
        <f>IFERROR(-1*(原始数据_周度!H634-AVERAGE(原始数据_周度!H479:H634))/STDEV(原始数据_周度!H479:H634),"")</f>
        <v/>
      </c>
      <c r="G634" s="15">
        <f>IFERROR((原始数据_周度!I634-AVERAGE(原始数据_周度!I479:I634))/STDEV(原始数据_周度!I479:I634),"")</f>
        <v/>
      </c>
      <c r="H634" s="166">
        <f>IFERROR((原始数据_周度!J634-AVERAGE($J$2:J634))/STDEV($J$2:J634),"")</f>
        <v/>
      </c>
    </row>
    <row r="635">
      <c r="A635" s="14">
        <f>原始数据_周度!A635</f>
        <v/>
      </c>
      <c r="B635" s="15">
        <f>IFERROR((原始数据_周度!C635-AVERAGE(原始数据_周度!C480:C635))/STDEV(原始数据_周度!C480:C635),"")</f>
        <v/>
      </c>
      <c r="C635" s="15">
        <f>IFERROR((原始数据_周度!F635-AVERAGE(原始数据_周度!F480:F635))/STDEV(原始数据_周度!F480:F635),"")</f>
        <v/>
      </c>
      <c r="D635" s="15">
        <f>IFERROR(-1*(原始数据_周度!E635-AVERAGE(原始数据_周度!E480:E635))/STDEV(原始数据_周度!E480:E635),"")</f>
        <v/>
      </c>
      <c r="E635" s="15">
        <f>IFERROR(-1*(原始数据_周度!G635-AVERAGE(原始数据_周度!G480:G635))/STDEV(原始数据_周度!G480:G635),"")</f>
        <v/>
      </c>
      <c r="F635" s="15">
        <f>IFERROR(-1*(原始数据_周度!H635-AVERAGE(原始数据_周度!H480:H635))/STDEV(原始数据_周度!H480:H635),"")</f>
        <v/>
      </c>
      <c r="G635" s="15">
        <f>IFERROR((原始数据_周度!I635-AVERAGE(原始数据_周度!I480:I635))/STDEV(原始数据_周度!I480:I635),"")</f>
        <v/>
      </c>
      <c r="H635" s="166">
        <f>IFERROR((原始数据_周度!J635-AVERAGE($J$2:J635))/STDEV($J$2:J635),"")</f>
        <v/>
      </c>
    </row>
    <row r="636">
      <c r="A636" s="14">
        <f>原始数据_周度!A636</f>
        <v/>
      </c>
      <c r="B636" s="15">
        <f>IFERROR((原始数据_周度!C636-AVERAGE(原始数据_周度!C481:C636))/STDEV(原始数据_周度!C481:C636),"")</f>
        <v/>
      </c>
      <c r="C636" s="15">
        <f>IFERROR((原始数据_周度!F636-AVERAGE(原始数据_周度!F481:F636))/STDEV(原始数据_周度!F481:F636),"")</f>
        <v/>
      </c>
      <c r="D636" s="15">
        <f>IFERROR(-1*(原始数据_周度!E636-AVERAGE(原始数据_周度!E481:E636))/STDEV(原始数据_周度!E481:E636),"")</f>
        <v/>
      </c>
      <c r="E636" s="15">
        <f>IFERROR(-1*(原始数据_周度!G636-AVERAGE(原始数据_周度!G481:G636))/STDEV(原始数据_周度!G481:G636),"")</f>
        <v/>
      </c>
      <c r="F636" s="15">
        <f>IFERROR(-1*(原始数据_周度!H636-AVERAGE(原始数据_周度!H481:H636))/STDEV(原始数据_周度!H481:H636),"")</f>
        <v/>
      </c>
      <c r="G636" s="15">
        <f>IFERROR((原始数据_周度!I636-AVERAGE(原始数据_周度!I481:I636))/STDEV(原始数据_周度!I481:I636),"")</f>
        <v/>
      </c>
      <c r="H636" s="166">
        <f>IFERROR((原始数据_周度!J636-AVERAGE($J$2:J636))/STDEV($J$2:J636),"")</f>
        <v/>
      </c>
    </row>
    <row r="637">
      <c r="A637" s="14">
        <f>原始数据_周度!A637</f>
        <v/>
      </c>
      <c r="B637" s="15">
        <f>IFERROR((原始数据_周度!C637-AVERAGE(原始数据_周度!C482:C637))/STDEV(原始数据_周度!C482:C637),"")</f>
        <v/>
      </c>
      <c r="C637" s="15">
        <f>IFERROR((原始数据_周度!F637-AVERAGE(原始数据_周度!F482:F637))/STDEV(原始数据_周度!F482:F637),"")</f>
        <v/>
      </c>
      <c r="D637" s="15">
        <f>IFERROR(-1*(原始数据_周度!E637-AVERAGE(原始数据_周度!E482:E637))/STDEV(原始数据_周度!E482:E637),"")</f>
        <v/>
      </c>
      <c r="E637" s="15">
        <f>IFERROR(-1*(原始数据_周度!G637-AVERAGE(原始数据_周度!G482:G637))/STDEV(原始数据_周度!G482:G637),"")</f>
        <v/>
      </c>
      <c r="F637" s="15">
        <f>IFERROR(-1*(原始数据_周度!H637-AVERAGE(原始数据_周度!H482:H637))/STDEV(原始数据_周度!H482:H637),"")</f>
        <v/>
      </c>
      <c r="G637" s="15">
        <f>IFERROR((原始数据_周度!I637-AVERAGE(原始数据_周度!I482:I637))/STDEV(原始数据_周度!I482:I637),"")</f>
        <v/>
      </c>
      <c r="H637" s="166">
        <f>IFERROR((原始数据_周度!J637-AVERAGE($J$2:J637))/STDEV($J$2:J637),"")</f>
        <v/>
      </c>
    </row>
    <row r="638">
      <c r="A638" s="14">
        <f>原始数据_周度!A638</f>
        <v/>
      </c>
      <c r="B638" s="15">
        <f>IFERROR((原始数据_周度!C638-AVERAGE(原始数据_周度!C483:C638))/STDEV(原始数据_周度!C483:C638),"")</f>
        <v/>
      </c>
      <c r="C638" s="15">
        <f>IFERROR((原始数据_周度!F638-AVERAGE(原始数据_周度!F483:F638))/STDEV(原始数据_周度!F483:F638),"")</f>
        <v/>
      </c>
      <c r="D638" s="15">
        <f>IFERROR(-1*(原始数据_周度!E638-AVERAGE(原始数据_周度!E483:E638))/STDEV(原始数据_周度!E483:E638),"")</f>
        <v/>
      </c>
      <c r="E638" s="15">
        <f>IFERROR(-1*(原始数据_周度!G638-AVERAGE(原始数据_周度!G483:G638))/STDEV(原始数据_周度!G483:G638),"")</f>
        <v/>
      </c>
      <c r="F638" s="15">
        <f>IFERROR(-1*(原始数据_周度!H638-AVERAGE(原始数据_周度!H483:H638))/STDEV(原始数据_周度!H483:H638),"")</f>
        <v/>
      </c>
      <c r="G638" s="15">
        <f>IFERROR((原始数据_周度!I638-AVERAGE(原始数据_周度!I483:I638))/STDEV(原始数据_周度!I483:I638),"")</f>
        <v/>
      </c>
      <c r="H638" s="166">
        <f>IFERROR((原始数据_周度!J638-AVERAGE($J$2:J638))/STDEV($J$2:J638),"")</f>
        <v/>
      </c>
    </row>
    <row r="639">
      <c r="A639" s="14">
        <f>原始数据_周度!A639</f>
        <v/>
      </c>
      <c r="B639" s="15">
        <f>IFERROR((原始数据_周度!C639-AVERAGE(原始数据_周度!C484:C639))/STDEV(原始数据_周度!C484:C639),"")</f>
        <v/>
      </c>
      <c r="C639" s="15">
        <f>IFERROR((原始数据_周度!F639-AVERAGE(原始数据_周度!F484:F639))/STDEV(原始数据_周度!F484:F639),"")</f>
        <v/>
      </c>
      <c r="D639" s="15">
        <f>IFERROR(-1*(原始数据_周度!E639-AVERAGE(原始数据_周度!E484:E639))/STDEV(原始数据_周度!E484:E639),"")</f>
        <v/>
      </c>
      <c r="E639" s="15">
        <f>IFERROR(-1*(原始数据_周度!G639-AVERAGE(原始数据_周度!G484:G639))/STDEV(原始数据_周度!G484:G639),"")</f>
        <v/>
      </c>
      <c r="F639" s="15">
        <f>IFERROR(-1*(原始数据_周度!H639-AVERAGE(原始数据_周度!H484:H639))/STDEV(原始数据_周度!H484:H639),"")</f>
        <v/>
      </c>
      <c r="G639" s="15">
        <f>IFERROR((原始数据_周度!I639-AVERAGE(原始数据_周度!I484:I639))/STDEV(原始数据_周度!I484:I639),"")</f>
        <v/>
      </c>
      <c r="H639" s="166">
        <f>IFERROR((原始数据_周度!J639-AVERAGE($J$2:J639))/STDEV($J$2:J639),"")</f>
        <v/>
      </c>
    </row>
    <row r="640">
      <c r="A640" s="14">
        <f>原始数据_周度!A640</f>
        <v/>
      </c>
      <c r="B640" s="15">
        <f>IFERROR((原始数据_周度!C640-AVERAGE(原始数据_周度!C485:C640))/STDEV(原始数据_周度!C485:C640),"")</f>
        <v/>
      </c>
      <c r="C640" s="15">
        <f>IFERROR((原始数据_周度!F640-AVERAGE(原始数据_周度!F485:F640))/STDEV(原始数据_周度!F485:F640),"")</f>
        <v/>
      </c>
      <c r="D640" s="15">
        <f>IFERROR(-1*(原始数据_周度!E640-AVERAGE(原始数据_周度!E485:E640))/STDEV(原始数据_周度!E485:E640),"")</f>
        <v/>
      </c>
      <c r="E640" s="15">
        <f>IFERROR(-1*(原始数据_周度!G640-AVERAGE(原始数据_周度!G485:G640))/STDEV(原始数据_周度!G485:G640),"")</f>
        <v/>
      </c>
      <c r="F640" s="15">
        <f>IFERROR(-1*(原始数据_周度!H640-AVERAGE(原始数据_周度!H485:H640))/STDEV(原始数据_周度!H485:H640),"")</f>
        <v/>
      </c>
      <c r="G640" s="15">
        <f>IFERROR((原始数据_周度!I640-AVERAGE(原始数据_周度!I485:I640))/STDEV(原始数据_周度!I485:I640),"")</f>
        <v/>
      </c>
      <c r="H640" s="166">
        <f>IFERROR((原始数据_周度!J640-AVERAGE($J$2:J640))/STDEV($J$2:J640),"")</f>
        <v/>
      </c>
    </row>
    <row r="641">
      <c r="A641" s="14">
        <f>原始数据_周度!A641</f>
        <v/>
      </c>
      <c r="B641" s="15">
        <f>IFERROR((原始数据_周度!C641-AVERAGE(原始数据_周度!C486:C641))/STDEV(原始数据_周度!C486:C641),"")</f>
        <v/>
      </c>
      <c r="C641" s="15">
        <f>IFERROR((原始数据_周度!F641-AVERAGE(原始数据_周度!F486:F641))/STDEV(原始数据_周度!F486:F641),"")</f>
        <v/>
      </c>
      <c r="D641" s="15">
        <f>IFERROR(-1*(原始数据_周度!E641-AVERAGE(原始数据_周度!E486:E641))/STDEV(原始数据_周度!E486:E641),"")</f>
        <v/>
      </c>
      <c r="E641" s="15">
        <f>IFERROR(-1*(原始数据_周度!G641-AVERAGE(原始数据_周度!G486:G641))/STDEV(原始数据_周度!G486:G641),"")</f>
        <v/>
      </c>
      <c r="F641" s="15">
        <f>IFERROR(-1*(原始数据_周度!H641-AVERAGE(原始数据_周度!H486:H641))/STDEV(原始数据_周度!H486:H641),"")</f>
        <v/>
      </c>
      <c r="G641" s="15">
        <f>IFERROR((原始数据_周度!I641-AVERAGE(原始数据_周度!I486:I641))/STDEV(原始数据_周度!I486:I641),"")</f>
        <v/>
      </c>
      <c r="H641" s="166">
        <f>IFERROR((原始数据_周度!J641-AVERAGE($J$2:J641))/STDEV($J$2:J641),"")</f>
        <v/>
      </c>
    </row>
    <row r="642">
      <c r="A642" s="14">
        <f>原始数据_周度!A642</f>
        <v/>
      </c>
      <c r="B642" s="15">
        <f>IFERROR((原始数据_周度!C642-AVERAGE(原始数据_周度!C487:C642))/STDEV(原始数据_周度!C487:C642),"")</f>
        <v/>
      </c>
      <c r="C642" s="15">
        <f>IFERROR((原始数据_周度!F642-AVERAGE(原始数据_周度!F487:F642))/STDEV(原始数据_周度!F487:F642),"")</f>
        <v/>
      </c>
      <c r="D642" s="15">
        <f>IFERROR(-1*(原始数据_周度!E642-AVERAGE(原始数据_周度!E487:E642))/STDEV(原始数据_周度!E487:E642),"")</f>
        <v/>
      </c>
      <c r="E642" s="15">
        <f>IFERROR(-1*(原始数据_周度!G642-AVERAGE(原始数据_周度!G487:G642))/STDEV(原始数据_周度!G487:G642),"")</f>
        <v/>
      </c>
      <c r="F642" s="15">
        <f>IFERROR(-1*(原始数据_周度!H642-AVERAGE(原始数据_周度!H487:H642))/STDEV(原始数据_周度!H487:H642),"")</f>
        <v/>
      </c>
      <c r="G642" s="15">
        <f>IFERROR((原始数据_周度!I642-AVERAGE(原始数据_周度!I487:I642))/STDEV(原始数据_周度!I487:I642),"")</f>
        <v/>
      </c>
      <c r="H642" s="166">
        <f>IFERROR((原始数据_周度!J642-AVERAGE($J$2:J642))/STDEV($J$2:J642),"")</f>
        <v/>
      </c>
    </row>
    <row r="643">
      <c r="A643" s="14">
        <f>原始数据_周度!A643</f>
        <v/>
      </c>
      <c r="B643" s="15">
        <f>IFERROR((原始数据_周度!C643-AVERAGE(原始数据_周度!C488:C643))/STDEV(原始数据_周度!C488:C643),"")</f>
        <v/>
      </c>
      <c r="C643" s="15">
        <f>IFERROR((原始数据_周度!F643-AVERAGE(原始数据_周度!F488:F643))/STDEV(原始数据_周度!F488:F643),"")</f>
        <v/>
      </c>
      <c r="D643" s="15">
        <f>IFERROR(-1*(原始数据_周度!E643-AVERAGE(原始数据_周度!E488:E643))/STDEV(原始数据_周度!E488:E643),"")</f>
        <v/>
      </c>
      <c r="E643" s="15">
        <f>IFERROR(-1*(原始数据_周度!G643-AVERAGE(原始数据_周度!G488:G643))/STDEV(原始数据_周度!G488:G643),"")</f>
        <v/>
      </c>
      <c r="F643" s="15">
        <f>IFERROR(-1*(原始数据_周度!H643-AVERAGE(原始数据_周度!H488:H643))/STDEV(原始数据_周度!H488:H643),"")</f>
        <v/>
      </c>
      <c r="G643" s="15">
        <f>IFERROR((原始数据_周度!I643-AVERAGE(原始数据_周度!I488:I643))/STDEV(原始数据_周度!I488:I643),"")</f>
        <v/>
      </c>
      <c r="H643" s="166">
        <f>IFERROR((原始数据_周度!J643-AVERAGE($J$2:J643))/STDEV($J$2:J643),"")</f>
        <v/>
      </c>
    </row>
    <row r="644">
      <c r="A644" s="14">
        <f>原始数据_周度!A644</f>
        <v/>
      </c>
      <c r="B644" s="15">
        <f>IFERROR((原始数据_周度!C644-AVERAGE(原始数据_周度!C489:C644))/STDEV(原始数据_周度!C489:C644),"")</f>
        <v/>
      </c>
      <c r="C644" s="15">
        <f>IFERROR((原始数据_周度!F644-AVERAGE(原始数据_周度!F489:F644))/STDEV(原始数据_周度!F489:F644),"")</f>
        <v/>
      </c>
      <c r="D644" s="15">
        <f>IFERROR(-1*(原始数据_周度!E644-AVERAGE(原始数据_周度!E489:E644))/STDEV(原始数据_周度!E489:E644),"")</f>
        <v/>
      </c>
      <c r="E644" s="15">
        <f>IFERROR(-1*(原始数据_周度!G644-AVERAGE(原始数据_周度!G489:G644))/STDEV(原始数据_周度!G489:G644),"")</f>
        <v/>
      </c>
      <c r="F644" s="15">
        <f>IFERROR(-1*(原始数据_周度!H644-AVERAGE(原始数据_周度!H489:H644))/STDEV(原始数据_周度!H489:H644),"")</f>
        <v/>
      </c>
      <c r="G644" s="15">
        <f>IFERROR((原始数据_周度!I644-AVERAGE(原始数据_周度!I489:I644))/STDEV(原始数据_周度!I489:I644),"")</f>
        <v/>
      </c>
      <c r="H644" s="166">
        <f>IFERROR((原始数据_周度!J644-AVERAGE($J$2:J644))/STDEV($J$2:J644),"")</f>
        <v/>
      </c>
    </row>
    <row r="645">
      <c r="A645" s="14">
        <f>原始数据_周度!A645</f>
        <v/>
      </c>
      <c r="B645" s="15">
        <f>IFERROR((原始数据_周度!C645-AVERAGE(原始数据_周度!C490:C645))/STDEV(原始数据_周度!C490:C645),"")</f>
        <v/>
      </c>
      <c r="C645" s="15">
        <f>IFERROR((原始数据_周度!F645-AVERAGE(原始数据_周度!F490:F645))/STDEV(原始数据_周度!F490:F645),"")</f>
        <v/>
      </c>
      <c r="D645" s="15">
        <f>IFERROR(-1*(原始数据_周度!E645-AVERAGE(原始数据_周度!E490:E645))/STDEV(原始数据_周度!E490:E645),"")</f>
        <v/>
      </c>
      <c r="E645" s="15">
        <f>IFERROR(-1*(原始数据_周度!G645-AVERAGE(原始数据_周度!G490:G645))/STDEV(原始数据_周度!G490:G645),"")</f>
        <v/>
      </c>
      <c r="F645" s="15">
        <f>IFERROR(-1*(原始数据_周度!H645-AVERAGE(原始数据_周度!H490:H645))/STDEV(原始数据_周度!H490:H645),"")</f>
        <v/>
      </c>
      <c r="G645" s="15">
        <f>IFERROR((原始数据_周度!I645-AVERAGE(原始数据_周度!I490:I645))/STDEV(原始数据_周度!I490:I645),"")</f>
        <v/>
      </c>
      <c r="H645" s="166">
        <f>IFERROR((原始数据_周度!J645-AVERAGE($J$2:J645))/STDEV($J$2:J645),"")</f>
        <v/>
      </c>
    </row>
    <row r="646">
      <c r="A646" s="14">
        <f>原始数据_周度!A646</f>
        <v/>
      </c>
      <c r="B646" s="15">
        <f>IFERROR((原始数据_周度!C646-AVERAGE(原始数据_周度!C491:C646))/STDEV(原始数据_周度!C491:C646),"")</f>
        <v/>
      </c>
      <c r="C646" s="15">
        <f>IFERROR((原始数据_周度!F646-AVERAGE(原始数据_周度!F491:F646))/STDEV(原始数据_周度!F491:F646),"")</f>
        <v/>
      </c>
      <c r="D646" s="15">
        <f>IFERROR(-1*(原始数据_周度!E646-AVERAGE(原始数据_周度!E491:E646))/STDEV(原始数据_周度!E491:E646),"")</f>
        <v/>
      </c>
      <c r="E646" s="15">
        <f>IFERROR(-1*(原始数据_周度!G646-AVERAGE(原始数据_周度!G491:G646))/STDEV(原始数据_周度!G491:G646),"")</f>
        <v/>
      </c>
      <c r="F646" s="15">
        <f>IFERROR(-1*(原始数据_周度!H646-AVERAGE(原始数据_周度!H491:H646))/STDEV(原始数据_周度!H491:H646),"")</f>
        <v/>
      </c>
      <c r="G646" s="15">
        <f>IFERROR((原始数据_周度!I646-AVERAGE(原始数据_周度!I491:I646))/STDEV(原始数据_周度!I491:I646),"")</f>
        <v/>
      </c>
      <c r="H646" s="166">
        <f>IFERROR((原始数据_周度!J646-AVERAGE($J$2:J646))/STDEV($J$2:J646),"")</f>
        <v/>
      </c>
    </row>
    <row r="647">
      <c r="A647" s="14">
        <f>原始数据_周度!A647</f>
        <v/>
      </c>
      <c r="B647" s="15">
        <f>IFERROR((原始数据_周度!C647-AVERAGE(原始数据_周度!C492:C647))/STDEV(原始数据_周度!C492:C647),"")</f>
        <v/>
      </c>
      <c r="C647" s="15">
        <f>IFERROR((原始数据_周度!F647-AVERAGE(原始数据_周度!F492:F647))/STDEV(原始数据_周度!F492:F647),"")</f>
        <v/>
      </c>
      <c r="D647" s="15">
        <f>IFERROR(-1*(原始数据_周度!E647-AVERAGE(原始数据_周度!E492:E647))/STDEV(原始数据_周度!E492:E647),"")</f>
        <v/>
      </c>
      <c r="E647" s="15">
        <f>IFERROR(-1*(原始数据_周度!G647-AVERAGE(原始数据_周度!G492:G647))/STDEV(原始数据_周度!G492:G647),"")</f>
        <v/>
      </c>
      <c r="F647" s="15">
        <f>IFERROR(-1*(原始数据_周度!H647-AVERAGE(原始数据_周度!H492:H647))/STDEV(原始数据_周度!H492:H647),"")</f>
        <v/>
      </c>
      <c r="G647" s="15">
        <f>IFERROR((原始数据_周度!I647-AVERAGE(原始数据_周度!I492:I647))/STDEV(原始数据_周度!I492:I647),"")</f>
        <v/>
      </c>
      <c r="H647" s="166">
        <f>IFERROR((原始数据_周度!J647-AVERAGE($J$2:J647))/STDEV($J$2:J647),"")</f>
        <v/>
      </c>
    </row>
    <row r="648">
      <c r="A648" s="14">
        <f>原始数据_周度!A648</f>
        <v/>
      </c>
      <c r="B648" s="15">
        <f>IFERROR((原始数据_周度!C648-AVERAGE(原始数据_周度!C493:C648))/STDEV(原始数据_周度!C493:C648),"")</f>
        <v/>
      </c>
      <c r="C648" s="15">
        <f>IFERROR((原始数据_周度!F648-AVERAGE(原始数据_周度!F493:F648))/STDEV(原始数据_周度!F493:F648),"")</f>
        <v/>
      </c>
      <c r="D648" s="15">
        <f>IFERROR(-1*(原始数据_周度!E648-AVERAGE(原始数据_周度!E493:E648))/STDEV(原始数据_周度!E493:E648),"")</f>
        <v/>
      </c>
      <c r="E648" s="15">
        <f>IFERROR(-1*(原始数据_周度!G648-AVERAGE(原始数据_周度!G493:G648))/STDEV(原始数据_周度!G493:G648),"")</f>
        <v/>
      </c>
      <c r="F648" s="15">
        <f>IFERROR(-1*(原始数据_周度!H648-AVERAGE(原始数据_周度!H493:H648))/STDEV(原始数据_周度!H493:H648),"")</f>
        <v/>
      </c>
      <c r="G648" s="15">
        <f>IFERROR((原始数据_周度!I648-AVERAGE(原始数据_周度!I493:I648))/STDEV(原始数据_周度!I493:I648),"")</f>
        <v/>
      </c>
      <c r="H648" s="166">
        <f>IFERROR((原始数据_周度!J648-AVERAGE($J$2:J648))/STDEV($J$2:J648),"")</f>
        <v/>
      </c>
    </row>
    <row r="649">
      <c r="A649" s="14">
        <f>原始数据_周度!A649</f>
        <v/>
      </c>
      <c r="B649" s="15">
        <f>IFERROR((原始数据_周度!C649-AVERAGE(原始数据_周度!C494:C649))/STDEV(原始数据_周度!C494:C649),"")</f>
        <v/>
      </c>
      <c r="C649" s="15">
        <f>IFERROR((原始数据_周度!F649-AVERAGE(原始数据_周度!F494:F649))/STDEV(原始数据_周度!F494:F649),"")</f>
        <v/>
      </c>
      <c r="D649" s="15">
        <f>IFERROR(-1*(原始数据_周度!E649-AVERAGE(原始数据_周度!E494:E649))/STDEV(原始数据_周度!E494:E649),"")</f>
        <v/>
      </c>
      <c r="E649" s="15">
        <f>IFERROR(-1*(原始数据_周度!G649-AVERAGE(原始数据_周度!G494:G649))/STDEV(原始数据_周度!G494:G649),"")</f>
        <v/>
      </c>
      <c r="F649" s="15">
        <f>IFERROR(-1*(原始数据_周度!H649-AVERAGE(原始数据_周度!H494:H649))/STDEV(原始数据_周度!H494:H649),"")</f>
        <v/>
      </c>
      <c r="G649" s="15">
        <f>IFERROR((原始数据_周度!I649-AVERAGE(原始数据_周度!I494:I649))/STDEV(原始数据_周度!I494:I649),"")</f>
        <v/>
      </c>
      <c r="H649" s="166">
        <f>IFERROR((原始数据_周度!J649-AVERAGE($J$2:J649))/STDEV($J$2:J649),"")</f>
        <v/>
      </c>
    </row>
    <row r="650">
      <c r="A650" s="14">
        <f>原始数据_周度!A650</f>
        <v/>
      </c>
      <c r="B650" s="15">
        <f>IFERROR((原始数据_周度!C650-AVERAGE(原始数据_周度!C495:C650))/STDEV(原始数据_周度!C495:C650),"")</f>
        <v/>
      </c>
      <c r="C650" s="15">
        <f>IFERROR((原始数据_周度!F650-AVERAGE(原始数据_周度!F495:F650))/STDEV(原始数据_周度!F495:F650),"")</f>
        <v/>
      </c>
      <c r="D650" s="15">
        <f>IFERROR(-1*(原始数据_周度!E650-AVERAGE(原始数据_周度!E495:E650))/STDEV(原始数据_周度!E495:E650),"")</f>
        <v/>
      </c>
      <c r="E650" s="15">
        <f>IFERROR(-1*(原始数据_周度!G650-AVERAGE(原始数据_周度!G495:G650))/STDEV(原始数据_周度!G495:G650),"")</f>
        <v/>
      </c>
      <c r="F650" s="15">
        <f>IFERROR(-1*(原始数据_周度!H650-AVERAGE(原始数据_周度!H495:H650))/STDEV(原始数据_周度!H495:H650),"")</f>
        <v/>
      </c>
      <c r="G650" s="15">
        <f>IFERROR((原始数据_周度!I650-AVERAGE(原始数据_周度!I495:I650))/STDEV(原始数据_周度!I495:I650),"")</f>
        <v/>
      </c>
      <c r="H650" s="166">
        <f>IFERROR((原始数据_周度!J650-AVERAGE($J$2:J650))/STDEV($J$2:J650),"")</f>
        <v/>
      </c>
    </row>
    <row r="651">
      <c r="A651" s="14">
        <f>原始数据_周度!A651</f>
        <v/>
      </c>
      <c r="B651" s="15">
        <f>IFERROR((原始数据_周度!C651-AVERAGE(原始数据_周度!C496:C651))/STDEV(原始数据_周度!C496:C651),"")</f>
        <v/>
      </c>
      <c r="C651" s="15">
        <f>IFERROR((原始数据_周度!F651-AVERAGE(原始数据_周度!F496:F651))/STDEV(原始数据_周度!F496:F651),"")</f>
        <v/>
      </c>
      <c r="D651" s="15">
        <f>IFERROR(-1*(原始数据_周度!E651-AVERAGE(原始数据_周度!E496:E651))/STDEV(原始数据_周度!E496:E651),"")</f>
        <v/>
      </c>
      <c r="E651" s="15">
        <f>IFERROR(-1*(原始数据_周度!G651-AVERAGE(原始数据_周度!G496:G651))/STDEV(原始数据_周度!G496:G651),"")</f>
        <v/>
      </c>
      <c r="F651" s="15">
        <f>IFERROR(-1*(原始数据_周度!H651-AVERAGE(原始数据_周度!H496:H651))/STDEV(原始数据_周度!H496:H651),"")</f>
        <v/>
      </c>
      <c r="G651" s="15">
        <f>IFERROR((原始数据_周度!I651-AVERAGE(原始数据_周度!I496:I651))/STDEV(原始数据_周度!I496:I651),"")</f>
        <v/>
      </c>
      <c r="H651" s="166">
        <f>IFERROR((原始数据_周度!J651-AVERAGE($J$2:J651))/STDEV($J$2:J651),"")</f>
        <v/>
      </c>
    </row>
    <row r="652">
      <c r="A652" s="14">
        <f>原始数据_周度!A652</f>
        <v/>
      </c>
      <c r="B652" s="15">
        <f>IFERROR((原始数据_周度!C652-AVERAGE(原始数据_周度!C497:C652))/STDEV(原始数据_周度!C497:C652),"")</f>
        <v/>
      </c>
      <c r="C652" s="15">
        <f>IFERROR((原始数据_周度!F652-AVERAGE(原始数据_周度!F497:F652))/STDEV(原始数据_周度!F497:F652),"")</f>
        <v/>
      </c>
      <c r="D652" s="15">
        <f>IFERROR(-1*(原始数据_周度!E652-AVERAGE(原始数据_周度!E497:E652))/STDEV(原始数据_周度!E497:E652),"")</f>
        <v/>
      </c>
      <c r="E652" s="15">
        <f>IFERROR(-1*(原始数据_周度!G652-AVERAGE(原始数据_周度!G497:G652))/STDEV(原始数据_周度!G497:G652),"")</f>
        <v/>
      </c>
      <c r="F652" s="15">
        <f>IFERROR(-1*(原始数据_周度!H652-AVERAGE(原始数据_周度!H497:H652))/STDEV(原始数据_周度!H497:H652),"")</f>
        <v/>
      </c>
      <c r="G652" s="15">
        <f>IFERROR((原始数据_周度!I652-AVERAGE(原始数据_周度!I497:I652))/STDEV(原始数据_周度!I497:I652),"")</f>
        <v/>
      </c>
      <c r="H652" s="166">
        <f>IFERROR((原始数据_周度!J652-AVERAGE($J$2:J652))/STDEV($J$2:J652),"")</f>
        <v/>
      </c>
    </row>
    <row r="653">
      <c r="A653" s="14">
        <f>原始数据_周度!A653</f>
        <v/>
      </c>
      <c r="B653" s="15">
        <f>IFERROR((原始数据_周度!C653-AVERAGE(原始数据_周度!C498:C653))/STDEV(原始数据_周度!C498:C653),"")</f>
        <v/>
      </c>
      <c r="C653" s="15">
        <f>IFERROR((原始数据_周度!F653-AVERAGE(原始数据_周度!F498:F653))/STDEV(原始数据_周度!F498:F653),"")</f>
        <v/>
      </c>
      <c r="D653" s="15">
        <f>IFERROR(-1*(原始数据_周度!E653-AVERAGE(原始数据_周度!E498:E653))/STDEV(原始数据_周度!E498:E653),"")</f>
        <v/>
      </c>
      <c r="E653" s="15">
        <f>IFERROR(-1*(原始数据_周度!G653-AVERAGE(原始数据_周度!G498:G653))/STDEV(原始数据_周度!G498:G653),"")</f>
        <v/>
      </c>
      <c r="F653" s="15">
        <f>IFERROR(-1*(原始数据_周度!H653-AVERAGE(原始数据_周度!H498:H653))/STDEV(原始数据_周度!H498:H653),"")</f>
        <v/>
      </c>
      <c r="G653" s="15">
        <f>IFERROR((原始数据_周度!I653-AVERAGE(原始数据_周度!I498:I653))/STDEV(原始数据_周度!I498:I653),"")</f>
        <v/>
      </c>
      <c r="H653" s="166">
        <f>IFERROR((原始数据_周度!J653-AVERAGE($J$2:J653))/STDEV($J$2:J653),"")</f>
        <v/>
      </c>
    </row>
    <row r="654">
      <c r="A654" s="14">
        <f>原始数据_周度!A654</f>
        <v/>
      </c>
      <c r="B654" s="15">
        <f>IFERROR((原始数据_周度!C654-AVERAGE(原始数据_周度!C499:C654))/STDEV(原始数据_周度!C499:C654),"")</f>
        <v/>
      </c>
      <c r="C654" s="15">
        <f>IFERROR((原始数据_周度!F654-AVERAGE(原始数据_周度!F499:F654))/STDEV(原始数据_周度!F499:F654),"")</f>
        <v/>
      </c>
      <c r="D654" s="15">
        <f>IFERROR(-1*(原始数据_周度!E654-AVERAGE(原始数据_周度!E499:E654))/STDEV(原始数据_周度!E499:E654),"")</f>
        <v/>
      </c>
      <c r="E654" s="15">
        <f>IFERROR(-1*(原始数据_周度!G654-AVERAGE(原始数据_周度!G499:G654))/STDEV(原始数据_周度!G499:G654),"")</f>
        <v/>
      </c>
      <c r="F654" s="15">
        <f>IFERROR(-1*(原始数据_周度!H654-AVERAGE(原始数据_周度!H499:H654))/STDEV(原始数据_周度!H499:H654),"")</f>
        <v/>
      </c>
      <c r="G654" s="15">
        <f>IFERROR((原始数据_周度!I654-AVERAGE(原始数据_周度!I499:I654))/STDEV(原始数据_周度!I499:I654),"")</f>
        <v/>
      </c>
      <c r="H654" s="166">
        <f>IFERROR((原始数据_周度!J654-AVERAGE($J$2:J654))/STDEV($J$2:J654),"")</f>
        <v/>
      </c>
    </row>
    <row r="655">
      <c r="A655" s="14">
        <f>原始数据_周度!A655</f>
        <v/>
      </c>
      <c r="B655" s="15">
        <f>IFERROR((原始数据_周度!C655-AVERAGE(原始数据_周度!C500:C655))/STDEV(原始数据_周度!C500:C655),"")</f>
        <v/>
      </c>
      <c r="C655" s="15">
        <f>IFERROR((原始数据_周度!F655-AVERAGE(原始数据_周度!F500:F655))/STDEV(原始数据_周度!F500:F655),"")</f>
        <v/>
      </c>
      <c r="D655" s="15">
        <f>IFERROR(-1*(原始数据_周度!E655-AVERAGE(原始数据_周度!E500:E655))/STDEV(原始数据_周度!E500:E655),"")</f>
        <v/>
      </c>
      <c r="E655" s="15">
        <f>IFERROR(-1*(原始数据_周度!G655-AVERAGE(原始数据_周度!G500:G655))/STDEV(原始数据_周度!G500:G655),"")</f>
        <v/>
      </c>
      <c r="F655" s="15">
        <f>IFERROR(-1*(原始数据_周度!H655-AVERAGE(原始数据_周度!H500:H655))/STDEV(原始数据_周度!H500:H655),"")</f>
        <v/>
      </c>
      <c r="G655" s="15">
        <f>IFERROR((原始数据_周度!I655-AVERAGE(原始数据_周度!I500:I655))/STDEV(原始数据_周度!I500:I655),"")</f>
        <v/>
      </c>
      <c r="H655" s="166">
        <f>IFERROR((原始数据_周度!J655-AVERAGE($J$2:J655))/STDEV($J$2:J655),"")</f>
        <v/>
      </c>
    </row>
    <row r="656">
      <c r="A656" s="14">
        <f>原始数据_周度!A656</f>
        <v/>
      </c>
      <c r="B656" s="15">
        <f>IFERROR((原始数据_周度!C656-AVERAGE(原始数据_周度!C501:C656))/STDEV(原始数据_周度!C501:C656),"")</f>
        <v/>
      </c>
      <c r="C656" s="15">
        <f>IFERROR((原始数据_周度!F656-AVERAGE(原始数据_周度!F501:F656))/STDEV(原始数据_周度!F501:F656),"")</f>
        <v/>
      </c>
      <c r="D656" s="15">
        <f>IFERROR(-1*(原始数据_周度!E656-AVERAGE(原始数据_周度!E501:E656))/STDEV(原始数据_周度!E501:E656),"")</f>
        <v/>
      </c>
      <c r="E656" s="15">
        <f>IFERROR(-1*(原始数据_周度!G656-AVERAGE(原始数据_周度!G501:G656))/STDEV(原始数据_周度!G501:G656),"")</f>
        <v/>
      </c>
      <c r="F656" s="15">
        <f>IFERROR(-1*(原始数据_周度!H656-AVERAGE(原始数据_周度!H501:H656))/STDEV(原始数据_周度!H501:H656),"")</f>
        <v/>
      </c>
      <c r="G656" s="15">
        <f>IFERROR((原始数据_周度!I656-AVERAGE(原始数据_周度!I501:I656))/STDEV(原始数据_周度!I501:I656),"")</f>
        <v/>
      </c>
      <c r="H656" s="166">
        <f>IFERROR((原始数据_周度!J656-AVERAGE($J$2:J656))/STDEV($J$2:J656),"")</f>
        <v/>
      </c>
    </row>
    <row r="657">
      <c r="A657" s="14">
        <f>原始数据_周度!A657</f>
        <v/>
      </c>
      <c r="B657" s="15">
        <f>IFERROR((原始数据_周度!C657-AVERAGE(原始数据_周度!C502:C657))/STDEV(原始数据_周度!C502:C657),"")</f>
        <v/>
      </c>
      <c r="C657" s="15">
        <f>IFERROR((原始数据_周度!F657-AVERAGE(原始数据_周度!F502:F657))/STDEV(原始数据_周度!F502:F657),"")</f>
        <v/>
      </c>
      <c r="D657" s="15">
        <f>IFERROR(-1*(原始数据_周度!E657-AVERAGE(原始数据_周度!E502:E657))/STDEV(原始数据_周度!E502:E657),"")</f>
        <v/>
      </c>
      <c r="E657" s="15">
        <f>IFERROR(-1*(原始数据_周度!G657-AVERAGE(原始数据_周度!G502:G657))/STDEV(原始数据_周度!G502:G657),"")</f>
        <v/>
      </c>
      <c r="F657" s="15">
        <f>IFERROR(-1*(原始数据_周度!H657-AVERAGE(原始数据_周度!H502:H657))/STDEV(原始数据_周度!H502:H657),"")</f>
        <v/>
      </c>
      <c r="G657" s="15">
        <f>IFERROR((原始数据_周度!I657-AVERAGE(原始数据_周度!I502:I657))/STDEV(原始数据_周度!I502:I657),"")</f>
        <v/>
      </c>
      <c r="H657" s="166">
        <f>IFERROR((原始数据_周度!J657-AVERAGE($J$2:J657))/STDEV($J$2:J657),"")</f>
        <v/>
      </c>
    </row>
    <row r="658">
      <c r="A658" s="14">
        <f>原始数据_周度!A658</f>
        <v/>
      </c>
      <c r="B658" s="15">
        <f>IFERROR((原始数据_周度!C658-AVERAGE(原始数据_周度!C503:C658))/STDEV(原始数据_周度!C503:C658),"")</f>
        <v/>
      </c>
      <c r="C658" s="15">
        <f>IFERROR((原始数据_周度!F658-AVERAGE(原始数据_周度!F503:F658))/STDEV(原始数据_周度!F503:F658),"")</f>
        <v/>
      </c>
      <c r="D658" s="15">
        <f>IFERROR(-1*(原始数据_周度!E658-AVERAGE(原始数据_周度!E503:E658))/STDEV(原始数据_周度!E503:E658),"")</f>
        <v/>
      </c>
      <c r="E658" s="15">
        <f>IFERROR(-1*(原始数据_周度!G658-AVERAGE(原始数据_周度!G503:G658))/STDEV(原始数据_周度!G503:G658),"")</f>
        <v/>
      </c>
      <c r="F658" s="15">
        <f>IFERROR(-1*(原始数据_周度!H658-AVERAGE(原始数据_周度!H503:H658))/STDEV(原始数据_周度!H503:H658),"")</f>
        <v/>
      </c>
      <c r="G658" s="15">
        <f>IFERROR((原始数据_周度!I658-AVERAGE(原始数据_周度!I503:I658))/STDEV(原始数据_周度!I503:I658),"")</f>
        <v/>
      </c>
      <c r="H658" s="166">
        <f>IFERROR((原始数据_周度!J658-AVERAGE($J$2:J658))/STDEV($J$2:J658),"")</f>
        <v/>
      </c>
    </row>
    <row r="659">
      <c r="A659" s="14">
        <f>原始数据_周度!A659</f>
        <v/>
      </c>
      <c r="B659" s="15">
        <f>IFERROR((原始数据_周度!C659-AVERAGE(原始数据_周度!C504:C659))/STDEV(原始数据_周度!C504:C659),"")</f>
        <v/>
      </c>
      <c r="C659" s="15">
        <f>IFERROR((原始数据_周度!F659-AVERAGE(原始数据_周度!F504:F659))/STDEV(原始数据_周度!F504:F659),"")</f>
        <v/>
      </c>
      <c r="D659" s="15">
        <f>IFERROR(-1*(原始数据_周度!E659-AVERAGE(原始数据_周度!E504:E659))/STDEV(原始数据_周度!E504:E659),"")</f>
        <v/>
      </c>
      <c r="E659" s="15">
        <f>IFERROR(-1*(原始数据_周度!G659-AVERAGE(原始数据_周度!G504:G659))/STDEV(原始数据_周度!G504:G659),"")</f>
        <v/>
      </c>
      <c r="F659" s="15">
        <f>IFERROR(-1*(原始数据_周度!H659-AVERAGE(原始数据_周度!H504:H659))/STDEV(原始数据_周度!H504:H659),"")</f>
        <v/>
      </c>
      <c r="G659" s="15">
        <f>IFERROR((原始数据_周度!I659-AVERAGE(原始数据_周度!I504:I659))/STDEV(原始数据_周度!I504:I659),"")</f>
        <v/>
      </c>
      <c r="H659" s="166">
        <f>IFERROR((原始数据_周度!J659-AVERAGE($J$2:J659))/STDEV($J$2:J659),"")</f>
        <v/>
      </c>
    </row>
    <row r="660">
      <c r="A660" s="14">
        <f>原始数据_周度!A660</f>
        <v/>
      </c>
      <c r="B660" s="15">
        <f>IFERROR((原始数据_周度!C660-AVERAGE(原始数据_周度!C505:C660))/STDEV(原始数据_周度!C505:C660),"")</f>
        <v/>
      </c>
      <c r="C660" s="15">
        <f>IFERROR((原始数据_周度!F660-AVERAGE(原始数据_周度!F505:F660))/STDEV(原始数据_周度!F505:F660),"")</f>
        <v/>
      </c>
      <c r="D660" s="15">
        <f>IFERROR(-1*(原始数据_周度!E660-AVERAGE(原始数据_周度!E505:E660))/STDEV(原始数据_周度!E505:E660),"")</f>
        <v/>
      </c>
      <c r="E660" s="15">
        <f>IFERROR(-1*(原始数据_周度!G660-AVERAGE(原始数据_周度!G505:G660))/STDEV(原始数据_周度!G505:G660),"")</f>
        <v/>
      </c>
      <c r="F660" s="15">
        <f>IFERROR(-1*(原始数据_周度!H660-AVERAGE(原始数据_周度!H505:H660))/STDEV(原始数据_周度!H505:H660),"")</f>
        <v/>
      </c>
      <c r="G660" s="15">
        <f>IFERROR((原始数据_周度!I660-AVERAGE(原始数据_周度!I505:I660))/STDEV(原始数据_周度!I505:I660),"")</f>
        <v/>
      </c>
      <c r="H660" s="166">
        <f>IFERROR((原始数据_周度!J660-AVERAGE($J$2:J660))/STDEV($J$2:J660),"")</f>
        <v/>
      </c>
    </row>
    <row r="661">
      <c r="A661" s="14">
        <f>原始数据_周度!A661</f>
        <v/>
      </c>
      <c r="B661" s="15">
        <f>IFERROR((原始数据_周度!C661-AVERAGE(原始数据_周度!C506:C661))/STDEV(原始数据_周度!C506:C661),"")</f>
        <v/>
      </c>
      <c r="C661" s="15">
        <f>IFERROR((原始数据_周度!F661-AVERAGE(原始数据_周度!F506:F661))/STDEV(原始数据_周度!F506:F661),"")</f>
        <v/>
      </c>
      <c r="D661" s="15">
        <f>IFERROR(-1*(原始数据_周度!E661-AVERAGE(原始数据_周度!E506:E661))/STDEV(原始数据_周度!E506:E661),"")</f>
        <v/>
      </c>
      <c r="E661" s="15">
        <f>IFERROR(-1*(原始数据_周度!G661-AVERAGE(原始数据_周度!G506:G661))/STDEV(原始数据_周度!G506:G661),"")</f>
        <v/>
      </c>
      <c r="F661" s="15">
        <f>IFERROR(-1*(原始数据_周度!H661-AVERAGE(原始数据_周度!H506:H661))/STDEV(原始数据_周度!H506:H661),"")</f>
        <v/>
      </c>
      <c r="G661" s="15">
        <f>IFERROR((原始数据_周度!I661-AVERAGE(原始数据_周度!I506:I661))/STDEV(原始数据_周度!I506:I661),"")</f>
        <v/>
      </c>
      <c r="H661" s="166">
        <f>IFERROR((原始数据_周度!J661-AVERAGE($J$2:J661))/STDEV($J$2:J661),"")</f>
        <v/>
      </c>
    </row>
    <row r="662">
      <c r="A662" s="14">
        <f>原始数据_周度!A662</f>
        <v/>
      </c>
      <c r="B662" s="15">
        <f>IFERROR((原始数据_周度!C662-AVERAGE(原始数据_周度!C507:C662))/STDEV(原始数据_周度!C507:C662),"")</f>
        <v/>
      </c>
      <c r="C662" s="15">
        <f>IFERROR((原始数据_周度!F662-AVERAGE(原始数据_周度!F507:F662))/STDEV(原始数据_周度!F507:F662),"")</f>
        <v/>
      </c>
      <c r="D662" s="15">
        <f>IFERROR(-1*(原始数据_周度!E662-AVERAGE(原始数据_周度!E507:E662))/STDEV(原始数据_周度!E507:E662),"")</f>
        <v/>
      </c>
      <c r="E662" s="15">
        <f>IFERROR(-1*(原始数据_周度!G662-AVERAGE(原始数据_周度!G507:G662))/STDEV(原始数据_周度!G507:G662),"")</f>
        <v/>
      </c>
      <c r="F662" s="15">
        <f>IFERROR(-1*(原始数据_周度!H662-AVERAGE(原始数据_周度!H507:H662))/STDEV(原始数据_周度!H507:H662),"")</f>
        <v/>
      </c>
      <c r="G662" s="15">
        <f>IFERROR((原始数据_周度!I662-AVERAGE(原始数据_周度!I507:I662))/STDEV(原始数据_周度!I507:I662),"")</f>
        <v/>
      </c>
      <c r="H662" s="166">
        <f>IFERROR((原始数据_周度!J662-AVERAGE($J$2:J662))/STDEV($J$2:J662),"")</f>
        <v/>
      </c>
    </row>
    <row r="663">
      <c r="A663" s="14">
        <f>原始数据_周度!A663</f>
        <v/>
      </c>
      <c r="B663" s="15">
        <f>IFERROR((原始数据_周度!C663-AVERAGE(原始数据_周度!C508:C663))/STDEV(原始数据_周度!C508:C663),"")</f>
        <v/>
      </c>
      <c r="C663" s="15">
        <f>IFERROR((原始数据_周度!F663-AVERAGE(原始数据_周度!F508:F663))/STDEV(原始数据_周度!F508:F663),"")</f>
        <v/>
      </c>
      <c r="D663" s="15">
        <f>IFERROR(-1*(原始数据_周度!E663-AVERAGE(原始数据_周度!E508:E663))/STDEV(原始数据_周度!E508:E663),"")</f>
        <v/>
      </c>
      <c r="E663" s="15">
        <f>IFERROR(-1*(原始数据_周度!G663-AVERAGE(原始数据_周度!G508:G663))/STDEV(原始数据_周度!G508:G663),"")</f>
        <v/>
      </c>
      <c r="F663" s="15">
        <f>IFERROR(-1*(原始数据_周度!H663-AVERAGE(原始数据_周度!H508:H663))/STDEV(原始数据_周度!H508:H663),"")</f>
        <v/>
      </c>
      <c r="G663" s="15">
        <f>IFERROR((原始数据_周度!I663-AVERAGE(原始数据_周度!I508:I663))/STDEV(原始数据_周度!I508:I663),"")</f>
        <v/>
      </c>
      <c r="H663" s="166">
        <f>IFERROR((原始数据_周度!J663-AVERAGE($J$2:J663))/STDEV($J$2:J663),"")</f>
        <v/>
      </c>
    </row>
    <row r="664">
      <c r="A664" s="14">
        <f>原始数据_周度!A664</f>
        <v/>
      </c>
      <c r="B664" s="15">
        <f>IFERROR((原始数据_周度!C664-AVERAGE(原始数据_周度!C509:C664))/STDEV(原始数据_周度!C509:C664),"")</f>
        <v/>
      </c>
      <c r="C664" s="15">
        <f>IFERROR((原始数据_周度!F664-AVERAGE(原始数据_周度!F509:F664))/STDEV(原始数据_周度!F509:F664),"")</f>
        <v/>
      </c>
      <c r="D664" s="15">
        <f>IFERROR(-1*(原始数据_周度!E664-AVERAGE(原始数据_周度!E509:E664))/STDEV(原始数据_周度!E509:E664),"")</f>
        <v/>
      </c>
      <c r="E664" s="15">
        <f>IFERROR(-1*(原始数据_周度!G664-AVERAGE(原始数据_周度!G509:G664))/STDEV(原始数据_周度!G509:G664),"")</f>
        <v/>
      </c>
      <c r="F664" s="15">
        <f>IFERROR(-1*(原始数据_周度!H664-AVERAGE(原始数据_周度!H509:H664))/STDEV(原始数据_周度!H509:H664),"")</f>
        <v/>
      </c>
      <c r="G664" s="15">
        <f>IFERROR((原始数据_周度!I664-AVERAGE(原始数据_周度!I509:I664))/STDEV(原始数据_周度!I509:I664),"")</f>
        <v/>
      </c>
      <c r="H664" s="166">
        <f>IFERROR((原始数据_周度!J664-AVERAGE($J$2:J664))/STDEV($J$2:J664),"")</f>
        <v/>
      </c>
    </row>
    <row r="665">
      <c r="A665" s="14">
        <f>原始数据_周度!A665</f>
        <v/>
      </c>
      <c r="B665" s="15">
        <f>IFERROR((原始数据_周度!C665-AVERAGE(原始数据_周度!C510:C665))/STDEV(原始数据_周度!C510:C665),"")</f>
        <v/>
      </c>
      <c r="C665" s="15">
        <f>IFERROR((原始数据_周度!F665-AVERAGE(原始数据_周度!F510:F665))/STDEV(原始数据_周度!F510:F665),"")</f>
        <v/>
      </c>
      <c r="D665" s="15">
        <f>IFERROR(-1*(原始数据_周度!E665-AVERAGE(原始数据_周度!E510:E665))/STDEV(原始数据_周度!E510:E665),"")</f>
        <v/>
      </c>
      <c r="E665" s="15">
        <f>IFERROR(-1*(原始数据_周度!G665-AVERAGE(原始数据_周度!G510:G665))/STDEV(原始数据_周度!G510:G665),"")</f>
        <v/>
      </c>
      <c r="F665" s="15">
        <f>IFERROR(-1*(原始数据_周度!H665-AVERAGE(原始数据_周度!H510:H665))/STDEV(原始数据_周度!H510:H665),"")</f>
        <v/>
      </c>
      <c r="G665" s="15">
        <f>IFERROR((原始数据_周度!I665-AVERAGE(原始数据_周度!I510:I665))/STDEV(原始数据_周度!I510:I665),"")</f>
        <v/>
      </c>
      <c r="H665" s="166">
        <f>IFERROR((原始数据_周度!J665-AVERAGE($J$2:J665))/STDEV($J$2:J665),"")</f>
        <v/>
      </c>
    </row>
    <row r="666">
      <c r="A666" s="14">
        <f>原始数据_周度!A666</f>
        <v/>
      </c>
      <c r="B666" s="15">
        <f>IFERROR((原始数据_周度!C666-AVERAGE(原始数据_周度!C511:C666))/STDEV(原始数据_周度!C511:C666),"")</f>
        <v/>
      </c>
      <c r="C666" s="15">
        <f>IFERROR((原始数据_周度!F666-AVERAGE(原始数据_周度!F511:F666))/STDEV(原始数据_周度!F511:F666),"")</f>
        <v/>
      </c>
      <c r="D666" s="15">
        <f>IFERROR(-1*(原始数据_周度!E666-AVERAGE(原始数据_周度!E511:E666))/STDEV(原始数据_周度!E511:E666),"")</f>
        <v/>
      </c>
      <c r="E666" s="15">
        <f>IFERROR(-1*(原始数据_周度!G666-AVERAGE(原始数据_周度!G511:G666))/STDEV(原始数据_周度!G511:G666),"")</f>
        <v/>
      </c>
      <c r="F666" s="15">
        <f>IFERROR(-1*(原始数据_周度!H666-AVERAGE(原始数据_周度!H511:H666))/STDEV(原始数据_周度!H511:H666),"")</f>
        <v/>
      </c>
      <c r="G666" s="15">
        <f>IFERROR((原始数据_周度!I666-AVERAGE(原始数据_周度!I511:I666))/STDEV(原始数据_周度!I511:I666),"")</f>
        <v/>
      </c>
      <c r="H666" s="166">
        <f>IFERROR((原始数据_周度!J666-AVERAGE($J$2:J666))/STDEV($J$2:J666),"")</f>
        <v/>
      </c>
    </row>
    <row r="667">
      <c r="A667" s="14">
        <f>原始数据_周度!A667</f>
        <v/>
      </c>
      <c r="B667" s="15">
        <f>IFERROR((原始数据_周度!C667-AVERAGE(原始数据_周度!C512:C667))/STDEV(原始数据_周度!C512:C667),"")</f>
        <v/>
      </c>
      <c r="C667" s="15">
        <f>IFERROR((原始数据_周度!F667-AVERAGE(原始数据_周度!F512:F667))/STDEV(原始数据_周度!F512:F667),"")</f>
        <v/>
      </c>
      <c r="D667" s="15">
        <f>IFERROR(-1*(原始数据_周度!E667-AVERAGE(原始数据_周度!E512:E667))/STDEV(原始数据_周度!E512:E667),"")</f>
        <v/>
      </c>
      <c r="E667" s="15">
        <f>IFERROR(-1*(原始数据_周度!G667-AVERAGE(原始数据_周度!G512:G667))/STDEV(原始数据_周度!G512:G667),"")</f>
        <v/>
      </c>
      <c r="F667" s="15">
        <f>IFERROR(-1*(原始数据_周度!H667-AVERAGE(原始数据_周度!H512:H667))/STDEV(原始数据_周度!H512:H667),"")</f>
        <v/>
      </c>
      <c r="G667" s="15">
        <f>IFERROR((原始数据_周度!I667-AVERAGE(原始数据_周度!I512:I667))/STDEV(原始数据_周度!I512:I667),"")</f>
        <v/>
      </c>
      <c r="H667" s="166">
        <f>IFERROR((原始数据_周度!J667-AVERAGE($J$2:J667))/STDEV($J$2:J667),"")</f>
        <v/>
      </c>
    </row>
    <row r="668">
      <c r="A668" s="14">
        <f>原始数据_周度!A668</f>
        <v/>
      </c>
      <c r="B668" s="15">
        <f>IFERROR((原始数据_周度!C668-AVERAGE(原始数据_周度!C513:C668))/STDEV(原始数据_周度!C513:C668),"")</f>
        <v/>
      </c>
      <c r="C668" s="15">
        <f>IFERROR((原始数据_周度!F668-AVERAGE(原始数据_周度!F513:F668))/STDEV(原始数据_周度!F513:F668),"")</f>
        <v/>
      </c>
      <c r="D668" s="15">
        <f>IFERROR(-1*(原始数据_周度!E668-AVERAGE(原始数据_周度!E513:E668))/STDEV(原始数据_周度!E513:E668),"")</f>
        <v/>
      </c>
      <c r="E668" s="15">
        <f>IFERROR(-1*(原始数据_周度!G668-AVERAGE(原始数据_周度!G513:G668))/STDEV(原始数据_周度!G513:G668),"")</f>
        <v/>
      </c>
      <c r="F668" s="15">
        <f>IFERROR(-1*(原始数据_周度!H668-AVERAGE(原始数据_周度!H513:H668))/STDEV(原始数据_周度!H513:H668),"")</f>
        <v/>
      </c>
      <c r="G668" s="15">
        <f>IFERROR((原始数据_周度!I668-AVERAGE(原始数据_周度!I513:I668))/STDEV(原始数据_周度!I513:I668),"")</f>
        <v/>
      </c>
      <c r="H668" s="166">
        <f>IFERROR((原始数据_周度!J668-AVERAGE($J$2:J668))/STDEV($J$2:J668),"")</f>
        <v/>
      </c>
    </row>
    <row r="669">
      <c r="A669" s="14">
        <f>原始数据_周度!A669</f>
        <v/>
      </c>
      <c r="B669" s="15">
        <f>IFERROR((原始数据_周度!C669-AVERAGE(原始数据_周度!C514:C669))/STDEV(原始数据_周度!C514:C669),"")</f>
        <v/>
      </c>
      <c r="C669" s="15">
        <f>IFERROR((原始数据_周度!F669-AVERAGE(原始数据_周度!F514:F669))/STDEV(原始数据_周度!F514:F669),"")</f>
        <v/>
      </c>
      <c r="D669" s="15">
        <f>IFERROR(-1*(原始数据_周度!E669-AVERAGE(原始数据_周度!E514:E669))/STDEV(原始数据_周度!E514:E669),"")</f>
        <v/>
      </c>
      <c r="E669" s="15">
        <f>IFERROR(-1*(原始数据_周度!G669-AVERAGE(原始数据_周度!G514:G669))/STDEV(原始数据_周度!G514:G669),"")</f>
        <v/>
      </c>
      <c r="F669" s="15">
        <f>IFERROR(-1*(原始数据_周度!H669-AVERAGE(原始数据_周度!H514:H669))/STDEV(原始数据_周度!H514:H669),"")</f>
        <v/>
      </c>
      <c r="G669" s="15">
        <f>IFERROR((原始数据_周度!I669-AVERAGE(原始数据_周度!I514:I669))/STDEV(原始数据_周度!I514:I669),"")</f>
        <v/>
      </c>
      <c r="H669" s="166">
        <f>IFERROR((原始数据_周度!J669-AVERAGE($J$2:J669))/STDEV($J$2:J669),"")</f>
        <v/>
      </c>
    </row>
    <row r="670">
      <c r="A670" s="14">
        <f>原始数据_周度!A670</f>
        <v/>
      </c>
      <c r="B670" s="15">
        <f>IFERROR((原始数据_周度!C670-AVERAGE(原始数据_周度!C515:C670))/STDEV(原始数据_周度!C515:C670),"")</f>
        <v/>
      </c>
      <c r="C670" s="15">
        <f>IFERROR((原始数据_周度!F670-AVERAGE(原始数据_周度!F515:F670))/STDEV(原始数据_周度!F515:F670),"")</f>
        <v/>
      </c>
      <c r="D670" s="15">
        <f>IFERROR(-1*(原始数据_周度!E670-AVERAGE(原始数据_周度!E515:E670))/STDEV(原始数据_周度!E515:E670),"")</f>
        <v/>
      </c>
      <c r="E670" s="15">
        <f>IFERROR(-1*(原始数据_周度!G670-AVERAGE(原始数据_周度!G515:G670))/STDEV(原始数据_周度!G515:G670),"")</f>
        <v/>
      </c>
      <c r="F670" s="15">
        <f>IFERROR(-1*(原始数据_周度!H670-AVERAGE(原始数据_周度!H515:H670))/STDEV(原始数据_周度!H515:H670),"")</f>
        <v/>
      </c>
      <c r="G670" s="15">
        <f>IFERROR((原始数据_周度!I670-AVERAGE(原始数据_周度!I515:I670))/STDEV(原始数据_周度!I515:I670),"")</f>
        <v/>
      </c>
      <c r="H670" s="166">
        <f>IFERROR((原始数据_周度!J670-AVERAGE($J$2:J670))/STDEV($J$2:J670),"")</f>
        <v/>
      </c>
    </row>
    <row r="671">
      <c r="A671" s="14">
        <f>原始数据_周度!A671</f>
        <v/>
      </c>
      <c r="B671" s="15">
        <f>IFERROR((原始数据_周度!C671-AVERAGE(原始数据_周度!C516:C671))/STDEV(原始数据_周度!C516:C671),"")</f>
        <v/>
      </c>
      <c r="C671" s="15">
        <f>IFERROR((原始数据_周度!F671-AVERAGE(原始数据_周度!F516:F671))/STDEV(原始数据_周度!F516:F671),"")</f>
        <v/>
      </c>
      <c r="D671" s="15">
        <f>IFERROR(-1*(原始数据_周度!E671-AVERAGE(原始数据_周度!E516:E671))/STDEV(原始数据_周度!E516:E671),"")</f>
        <v/>
      </c>
      <c r="E671" s="15">
        <f>IFERROR(-1*(原始数据_周度!G671-AVERAGE(原始数据_周度!G516:G671))/STDEV(原始数据_周度!G516:G671),"")</f>
        <v/>
      </c>
      <c r="F671" s="15">
        <f>IFERROR(-1*(原始数据_周度!H671-AVERAGE(原始数据_周度!H516:H671))/STDEV(原始数据_周度!H516:H671),"")</f>
        <v/>
      </c>
      <c r="G671" s="15">
        <f>IFERROR((原始数据_周度!I671-AVERAGE(原始数据_周度!I516:I671))/STDEV(原始数据_周度!I516:I671),"")</f>
        <v/>
      </c>
      <c r="H671" s="166">
        <f>IFERROR((原始数据_周度!J671-AVERAGE($J$2:J671))/STDEV($J$2:J671),"")</f>
        <v/>
      </c>
    </row>
    <row r="672">
      <c r="A672" s="14">
        <f>原始数据_周度!A672</f>
        <v/>
      </c>
      <c r="B672" s="15">
        <f>IFERROR((原始数据_周度!C672-AVERAGE(原始数据_周度!C517:C672))/STDEV(原始数据_周度!C517:C672),"")</f>
        <v/>
      </c>
      <c r="C672" s="15">
        <f>IFERROR((原始数据_周度!F672-AVERAGE(原始数据_周度!F517:F672))/STDEV(原始数据_周度!F517:F672),"")</f>
        <v/>
      </c>
      <c r="D672" s="15">
        <f>IFERROR(-1*(原始数据_周度!E672-AVERAGE(原始数据_周度!E517:E672))/STDEV(原始数据_周度!E517:E672),"")</f>
        <v/>
      </c>
      <c r="E672" s="15">
        <f>IFERROR(-1*(原始数据_周度!G672-AVERAGE(原始数据_周度!G517:G672))/STDEV(原始数据_周度!G517:G672),"")</f>
        <v/>
      </c>
      <c r="F672" s="15">
        <f>IFERROR(-1*(原始数据_周度!H672-AVERAGE(原始数据_周度!H517:H672))/STDEV(原始数据_周度!H517:H672),"")</f>
        <v/>
      </c>
      <c r="G672" s="15">
        <f>IFERROR((原始数据_周度!I672-AVERAGE(原始数据_周度!I517:I672))/STDEV(原始数据_周度!I517:I672),"")</f>
        <v/>
      </c>
      <c r="H672" s="166">
        <f>IFERROR((原始数据_周度!J672-AVERAGE($J$2:J672))/STDEV($J$2:J672),"")</f>
        <v/>
      </c>
    </row>
    <row r="673">
      <c r="A673" s="14">
        <f>原始数据_周度!A673</f>
        <v/>
      </c>
      <c r="B673" s="15">
        <f>IFERROR((原始数据_周度!C673-AVERAGE(原始数据_周度!C518:C673))/STDEV(原始数据_周度!C518:C673),"")</f>
        <v/>
      </c>
      <c r="C673" s="15">
        <f>IFERROR((原始数据_周度!F673-AVERAGE(原始数据_周度!F518:F673))/STDEV(原始数据_周度!F518:F673),"")</f>
        <v/>
      </c>
      <c r="D673" s="15">
        <f>IFERROR(-1*(原始数据_周度!E673-AVERAGE(原始数据_周度!E518:E673))/STDEV(原始数据_周度!E518:E673),"")</f>
        <v/>
      </c>
      <c r="E673" s="15">
        <f>IFERROR(-1*(原始数据_周度!G673-AVERAGE(原始数据_周度!G518:G673))/STDEV(原始数据_周度!G518:G673),"")</f>
        <v/>
      </c>
      <c r="F673" s="15">
        <f>IFERROR(-1*(原始数据_周度!H673-AVERAGE(原始数据_周度!H518:H673))/STDEV(原始数据_周度!H518:H673),"")</f>
        <v/>
      </c>
      <c r="G673" s="15">
        <f>IFERROR((原始数据_周度!I673-AVERAGE(原始数据_周度!I518:I673))/STDEV(原始数据_周度!I518:I673),"")</f>
        <v/>
      </c>
      <c r="H673" s="166">
        <f>IFERROR((原始数据_周度!J673-AVERAGE($J$2:J673))/STDEV($J$2:J673),"")</f>
        <v/>
      </c>
    </row>
    <row r="674">
      <c r="A674" s="14">
        <f>原始数据_周度!A674</f>
        <v/>
      </c>
      <c r="B674" s="15">
        <f>IFERROR((原始数据_周度!C674-AVERAGE(原始数据_周度!C519:C674))/STDEV(原始数据_周度!C519:C674),"")</f>
        <v/>
      </c>
      <c r="C674" s="15">
        <f>IFERROR((原始数据_周度!F674-AVERAGE(原始数据_周度!F519:F674))/STDEV(原始数据_周度!F519:F674),"")</f>
        <v/>
      </c>
      <c r="D674" s="15">
        <f>IFERROR(-1*(原始数据_周度!E674-AVERAGE(原始数据_周度!E519:E674))/STDEV(原始数据_周度!E519:E674),"")</f>
        <v/>
      </c>
      <c r="E674" s="15">
        <f>IFERROR(-1*(原始数据_周度!G674-AVERAGE(原始数据_周度!G519:G674))/STDEV(原始数据_周度!G519:G674),"")</f>
        <v/>
      </c>
      <c r="F674" s="15">
        <f>IFERROR(-1*(原始数据_周度!H674-AVERAGE(原始数据_周度!H519:H674))/STDEV(原始数据_周度!H519:H674),"")</f>
        <v/>
      </c>
      <c r="G674" s="15">
        <f>IFERROR((原始数据_周度!I674-AVERAGE(原始数据_周度!I519:I674))/STDEV(原始数据_周度!I519:I674),"")</f>
        <v/>
      </c>
      <c r="H674" s="166">
        <f>IFERROR((原始数据_周度!J674-AVERAGE($J$2:J674))/STDEV($J$2:J674),"")</f>
        <v/>
      </c>
    </row>
    <row r="675">
      <c r="A675" s="14">
        <f>原始数据_周度!A675</f>
        <v/>
      </c>
      <c r="B675" s="15">
        <f>IFERROR((原始数据_周度!C675-AVERAGE(原始数据_周度!C520:C675))/STDEV(原始数据_周度!C520:C675),"")</f>
        <v/>
      </c>
      <c r="C675" s="15">
        <f>IFERROR((原始数据_周度!F675-AVERAGE(原始数据_周度!F520:F675))/STDEV(原始数据_周度!F520:F675),"")</f>
        <v/>
      </c>
      <c r="D675" s="15">
        <f>IFERROR(-1*(原始数据_周度!E675-AVERAGE(原始数据_周度!E520:E675))/STDEV(原始数据_周度!E520:E675),"")</f>
        <v/>
      </c>
      <c r="E675" s="15">
        <f>IFERROR(-1*(原始数据_周度!G675-AVERAGE(原始数据_周度!G520:G675))/STDEV(原始数据_周度!G520:G675),"")</f>
        <v/>
      </c>
      <c r="F675" s="15">
        <f>IFERROR(-1*(原始数据_周度!H675-AVERAGE(原始数据_周度!H520:H675))/STDEV(原始数据_周度!H520:H675),"")</f>
        <v/>
      </c>
      <c r="G675" s="15">
        <f>IFERROR((原始数据_周度!I675-AVERAGE(原始数据_周度!I520:I675))/STDEV(原始数据_周度!I520:I675),"")</f>
        <v/>
      </c>
      <c r="H675" s="166">
        <f>IFERROR((原始数据_周度!J675-AVERAGE($J$2:J675))/STDEV($J$2:J675),"")</f>
        <v/>
      </c>
    </row>
    <row r="676">
      <c r="A676" s="14">
        <f>原始数据_周度!A676</f>
        <v/>
      </c>
      <c r="B676" s="15">
        <f>IFERROR((原始数据_周度!C676-AVERAGE(原始数据_周度!C521:C676))/STDEV(原始数据_周度!C521:C676),"")</f>
        <v/>
      </c>
      <c r="C676" s="15">
        <f>IFERROR((原始数据_周度!F676-AVERAGE(原始数据_周度!F521:F676))/STDEV(原始数据_周度!F521:F676),"")</f>
        <v/>
      </c>
      <c r="D676" s="15">
        <f>IFERROR(-1*(原始数据_周度!E676-AVERAGE(原始数据_周度!E521:E676))/STDEV(原始数据_周度!E521:E676),"")</f>
        <v/>
      </c>
      <c r="E676" s="15">
        <f>IFERROR(-1*(原始数据_周度!G676-AVERAGE(原始数据_周度!G521:G676))/STDEV(原始数据_周度!G521:G676),"")</f>
        <v/>
      </c>
      <c r="F676" s="15">
        <f>IFERROR(-1*(原始数据_周度!H676-AVERAGE(原始数据_周度!H521:H676))/STDEV(原始数据_周度!H521:H676),"")</f>
        <v/>
      </c>
      <c r="G676" s="15">
        <f>IFERROR((原始数据_周度!I676-AVERAGE(原始数据_周度!I521:I676))/STDEV(原始数据_周度!I521:I676),"")</f>
        <v/>
      </c>
      <c r="H676" s="166">
        <f>IFERROR((原始数据_周度!J676-AVERAGE($J$2:J676))/STDEV($J$2:J676),"")</f>
        <v/>
      </c>
    </row>
    <row r="677">
      <c r="A677" s="14">
        <f>原始数据_周度!A677</f>
        <v/>
      </c>
      <c r="B677" s="15">
        <f>IFERROR((原始数据_周度!C677-AVERAGE(原始数据_周度!C522:C677))/STDEV(原始数据_周度!C522:C677),"")</f>
        <v/>
      </c>
      <c r="C677" s="15">
        <f>IFERROR((原始数据_周度!F677-AVERAGE(原始数据_周度!F522:F677))/STDEV(原始数据_周度!F522:F677),"")</f>
        <v/>
      </c>
      <c r="D677" s="15">
        <f>IFERROR(-1*(原始数据_周度!E677-AVERAGE(原始数据_周度!E522:E677))/STDEV(原始数据_周度!E522:E677),"")</f>
        <v/>
      </c>
      <c r="E677" s="15">
        <f>IFERROR(-1*(原始数据_周度!G677-AVERAGE(原始数据_周度!G522:G677))/STDEV(原始数据_周度!G522:G677),"")</f>
        <v/>
      </c>
      <c r="F677" s="15">
        <f>IFERROR(-1*(原始数据_周度!H677-AVERAGE(原始数据_周度!H522:H677))/STDEV(原始数据_周度!H522:H677),"")</f>
        <v/>
      </c>
      <c r="G677" s="15">
        <f>IFERROR((原始数据_周度!I677-AVERAGE(原始数据_周度!I522:I677))/STDEV(原始数据_周度!I522:I677),"")</f>
        <v/>
      </c>
      <c r="H677" s="166">
        <f>IFERROR((原始数据_周度!J677-AVERAGE($J$2:J677))/STDEV($J$2:J677),"")</f>
        <v/>
      </c>
    </row>
    <row r="678">
      <c r="A678" s="14">
        <f>原始数据_周度!A678</f>
        <v/>
      </c>
      <c r="B678" s="15">
        <f>IFERROR((原始数据_周度!C678-AVERAGE(原始数据_周度!C523:C678))/STDEV(原始数据_周度!C523:C678),"")</f>
        <v/>
      </c>
      <c r="C678" s="15">
        <f>IFERROR((原始数据_周度!F678-AVERAGE(原始数据_周度!F523:F678))/STDEV(原始数据_周度!F523:F678),"")</f>
        <v/>
      </c>
      <c r="D678" s="15">
        <f>IFERROR(-1*(原始数据_周度!E678-AVERAGE(原始数据_周度!E523:E678))/STDEV(原始数据_周度!E523:E678),"")</f>
        <v/>
      </c>
      <c r="E678" s="15">
        <f>IFERROR(-1*(原始数据_周度!G678-AVERAGE(原始数据_周度!G523:G678))/STDEV(原始数据_周度!G523:G678),"")</f>
        <v/>
      </c>
      <c r="F678" s="15">
        <f>IFERROR(-1*(原始数据_周度!H678-AVERAGE(原始数据_周度!H523:H678))/STDEV(原始数据_周度!H523:H678),"")</f>
        <v/>
      </c>
      <c r="G678" s="15">
        <f>IFERROR((原始数据_周度!I678-AVERAGE(原始数据_周度!I523:I678))/STDEV(原始数据_周度!I523:I678),"")</f>
        <v/>
      </c>
      <c r="H678" s="166">
        <f>IFERROR((原始数据_周度!J678-AVERAGE($J$2:J678))/STDEV($J$2:J678),"")</f>
        <v/>
      </c>
    </row>
    <row r="679">
      <c r="A679" s="14">
        <f>原始数据_周度!A679</f>
        <v/>
      </c>
      <c r="B679" s="15">
        <f>IFERROR((原始数据_周度!C679-AVERAGE(原始数据_周度!C524:C679))/STDEV(原始数据_周度!C524:C679),"")</f>
        <v/>
      </c>
      <c r="C679" s="15">
        <f>IFERROR((原始数据_周度!F679-AVERAGE(原始数据_周度!F524:F679))/STDEV(原始数据_周度!F524:F679),"")</f>
        <v/>
      </c>
      <c r="D679" s="15">
        <f>IFERROR(-1*(原始数据_周度!E679-AVERAGE(原始数据_周度!E524:E679))/STDEV(原始数据_周度!E524:E679),"")</f>
        <v/>
      </c>
      <c r="E679" s="15">
        <f>IFERROR(-1*(原始数据_周度!G679-AVERAGE(原始数据_周度!G524:G679))/STDEV(原始数据_周度!G524:G679),"")</f>
        <v/>
      </c>
      <c r="F679" s="15">
        <f>IFERROR(-1*(原始数据_周度!H679-AVERAGE(原始数据_周度!H524:H679))/STDEV(原始数据_周度!H524:H679),"")</f>
        <v/>
      </c>
      <c r="G679" s="15">
        <f>IFERROR((原始数据_周度!I679-AVERAGE(原始数据_周度!I524:I679))/STDEV(原始数据_周度!I524:I679),"")</f>
        <v/>
      </c>
      <c r="H679" s="166">
        <f>IFERROR((原始数据_周度!J679-AVERAGE($J$2:J679))/STDEV($J$2:J679),"")</f>
        <v/>
      </c>
    </row>
    <row r="680">
      <c r="A680" s="14">
        <f>原始数据_周度!A680</f>
        <v/>
      </c>
      <c r="B680" s="15">
        <f>IFERROR((原始数据_周度!C680-AVERAGE(原始数据_周度!C525:C680))/STDEV(原始数据_周度!C525:C680),"")</f>
        <v/>
      </c>
      <c r="C680" s="15">
        <f>IFERROR((原始数据_周度!F680-AVERAGE(原始数据_周度!F525:F680))/STDEV(原始数据_周度!F525:F680),"")</f>
        <v/>
      </c>
      <c r="D680" s="15">
        <f>IFERROR(-1*(原始数据_周度!E680-AVERAGE(原始数据_周度!E525:E680))/STDEV(原始数据_周度!E525:E680),"")</f>
        <v/>
      </c>
      <c r="E680" s="15">
        <f>IFERROR(-1*(原始数据_周度!G680-AVERAGE(原始数据_周度!G525:G680))/STDEV(原始数据_周度!G525:G680),"")</f>
        <v/>
      </c>
      <c r="F680" s="15">
        <f>IFERROR(-1*(原始数据_周度!H680-AVERAGE(原始数据_周度!H525:H680))/STDEV(原始数据_周度!H525:H680),"")</f>
        <v/>
      </c>
      <c r="G680" s="15">
        <f>IFERROR((原始数据_周度!I680-AVERAGE(原始数据_周度!I525:I680))/STDEV(原始数据_周度!I525:I680),"")</f>
        <v/>
      </c>
      <c r="H680" s="166">
        <f>IFERROR((原始数据_周度!J680-AVERAGE($J$2:J680))/STDEV($J$2:J680),"")</f>
        <v/>
      </c>
    </row>
    <row r="681">
      <c r="A681" s="14">
        <f>原始数据_周度!A681</f>
        <v/>
      </c>
      <c r="B681" s="15">
        <f>IFERROR((原始数据_周度!C681-AVERAGE(原始数据_周度!C526:C681))/STDEV(原始数据_周度!C526:C681),"")</f>
        <v/>
      </c>
      <c r="C681" s="15">
        <f>IFERROR((原始数据_周度!F681-AVERAGE(原始数据_周度!F526:F681))/STDEV(原始数据_周度!F526:F681),"")</f>
        <v/>
      </c>
      <c r="D681" s="15">
        <f>IFERROR(-1*(原始数据_周度!E681-AVERAGE(原始数据_周度!E526:E681))/STDEV(原始数据_周度!E526:E681),"")</f>
        <v/>
      </c>
      <c r="E681" s="15">
        <f>IFERROR(-1*(原始数据_周度!G681-AVERAGE(原始数据_周度!G526:G681))/STDEV(原始数据_周度!G526:G681),"")</f>
        <v/>
      </c>
      <c r="F681" s="15">
        <f>IFERROR(-1*(原始数据_周度!H681-AVERAGE(原始数据_周度!H526:H681))/STDEV(原始数据_周度!H526:H681),"")</f>
        <v/>
      </c>
      <c r="G681" s="15">
        <f>IFERROR((原始数据_周度!I681-AVERAGE(原始数据_周度!I526:I681))/STDEV(原始数据_周度!I526:I681),"")</f>
        <v/>
      </c>
      <c r="H681" s="166">
        <f>IFERROR((原始数据_周度!J681-AVERAGE($J$2:J681))/STDEV($J$2:J681),"")</f>
        <v/>
      </c>
    </row>
    <row r="682">
      <c r="A682" s="14">
        <f>原始数据_周度!A682</f>
        <v/>
      </c>
      <c r="B682" s="15">
        <f>IFERROR((原始数据_周度!C682-AVERAGE(原始数据_周度!C527:C682))/STDEV(原始数据_周度!C527:C682),"")</f>
        <v/>
      </c>
      <c r="C682" s="15">
        <f>IFERROR((原始数据_周度!F682-AVERAGE(原始数据_周度!F527:F682))/STDEV(原始数据_周度!F527:F682),"")</f>
        <v/>
      </c>
      <c r="D682" s="15">
        <f>IFERROR(-1*(原始数据_周度!E682-AVERAGE(原始数据_周度!E527:E682))/STDEV(原始数据_周度!E527:E682),"")</f>
        <v/>
      </c>
      <c r="E682" s="15">
        <f>IFERROR(-1*(原始数据_周度!G682-AVERAGE(原始数据_周度!G527:G682))/STDEV(原始数据_周度!G527:G682),"")</f>
        <v/>
      </c>
      <c r="F682" s="15">
        <f>IFERROR(-1*(原始数据_周度!H682-AVERAGE(原始数据_周度!H527:H682))/STDEV(原始数据_周度!H527:H682),"")</f>
        <v/>
      </c>
      <c r="G682" s="15">
        <f>IFERROR((原始数据_周度!I682-AVERAGE(原始数据_周度!I527:I682))/STDEV(原始数据_周度!I527:I682),"")</f>
        <v/>
      </c>
      <c r="H682" s="166">
        <f>IFERROR((原始数据_周度!J682-AVERAGE($J$2:J682))/STDEV($J$2:J682),"")</f>
        <v/>
      </c>
    </row>
    <row r="683">
      <c r="A683" s="14">
        <f>原始数据_周度!A683</f>
        <v/>
      </c>
      <c r="B683" s="15">
        <f>IFERROR((原始数据_周度!C683-AVERAGE(原始数据_周度!C528:C683))/STDEV(原始数据_周度!C528:C683),"")</f>
        <v/>
      </c>
      <c r="C683" s="15">
        <f>IFERROR((原始数据_周度!F683-AVERAGE(原始数据_周度!F528:F683))/STDEV(原始数据_周度!F528:F683),"")</f>
        <v/>
      </c>
      <c r="D683" s="15">
        <f>IFERROR(-1*(原始数据_周度!E683-AVERAGE(原始数据_周度!E528:E683))/STDEV(原始数据_周度!E528:E683),"")</f>
        <v/>
      </c>
      <c r="E683" s="15">
        <f>IFERROR(-1*(原始数据_周度!G683-AVERAGE(原始数据_周度!G528:G683))/STDEV(原始数据_周度!G528:G683),"")</f>
        <v/>
      </c>
      <c r="F683" s="15">
        <f>IFERROR(-1*(原始数据_周度!H683-AVERAGE(原始数据_周度!H528:H683))/STDEV(原始数据_周度!H528:H683),"")</f>
        <v/>
      </c>
      <c r="G683" s="15">
        <f>IFERROR((原始数据_周度!I683-AVERAGE(原始数据_周度!I528:I683))/STDEV(原始数据_周度!I528:I683),"")</f>
        <v/>
      </c>
      <c r="H683" s="166">
        <f>IFERROR((原始数据_周度!J683-AVERAGE($J$2:J683))/STDEV($J$2:J683),"")</f>
        <v/>
      </c>
    </row>
    <row r="684">
      <c r="A684" s="14">
        <f>原始数据_周度!A684</f>
        <v/>
      </c>
      <c r="B684" s="15">
        <f>IFERROR((原始数据_周度!C684-AVERAGE(原始数据_周度!C529:C684))/STDEV(原始数据_周度!C529:C684),"")</f>
        <v/>
      </c>
      <c r="C684" s="15">
        <f>IFERROR((原始数据_周度!F684-AVERAGE(原始数据_周度!F529:F684))/STDEV(原始数据_周度!F529:F684),"")</f>
        <v/>
      </c>
      <c r="D684" s="15">
        <f>IFERROR(-1*(原始数据_周度!E684-AVERAGE(原始数据_周度!E529:E684))/STDEV(原始数据_周度!E529:E684),"")</f>
        <v/>
      </c>
      <c r="E684" s="15">
        <f>IFERROR(-1*(原始数据_周度!G684-AVERAGE(原始数据_周度!G529:G684))/STDEV(原始数据_周度!G529:G684),"")</f>
        <v/>
      </c>
      <c r="F684" s="15">
        <f>IFERROR(-1*(原始数据_周度!H684-AVERAGE(原始数据_周度!H529:H684))/STDEV(原始数据_周度!H529:H684),"")</f>
        <v/>
      </c>
      <c r="G684" s="15">
        <f>IFERROR((原始数据_周度!I684-AVERAGE(原始数据_周度!I529:I684))/STDEV(原始数据_周度!I529:I684),"")</f>
        <v/>
      </c>
      <c r="H684" s="166">
        <f>IFERROR((原始数据_周度!J684-AVERAGE($J$2:J684))/STDEV($J$2:J684),"")</f>
        <v/>
      </c>
    </row>
    <row r="685">
      <c r="A685" s="14">
        <f>原始数据_周度!A685</f>
        <v/>
      </c>
      <c r="B685" s="15">
        <f>IFERROR((原始数据_周度!C685-AVERAGE(原始数据_周度!C530:C685))/STDEV(原始数据_周度!C530:C685),"")</f>
        <v/>
      </c>
      <c r="C685" s="15">
        <f>IFERROR((原始数据_周度!F685-AVERAGE(原始数据_周度!F530:F685))/STDEV(原始数据_周度!F530:F685),"")</f>
        <v/>
      </c>
      <c r="D685" s="15">
        <f>IFERROR(-1*(原始数据_周度!E685-AVERAGE(原始数据_周度!E530:E685))/STDEV(原始数据_周度!E530:E685),"")</f>
        <v/>
      </c>
      <c r="E685" s="15">
        <f>IFERROR(-1*(原始数据_周度!G685-AVERAGE(原始数据_周度!G530:G685))/STDEV(原始数据_周度!G530:G685),"")</f>
        <v/>
      </c>
      <c r="F685" s="15">
        <f>IFERROR(-1*(原始数据_周度!H685-AVERAGE(原始数据_周度!H530:H685))/STDEV(原始数据_周度!H530:H685),"")</f>
        <v/>
      </c>
      <c r="G685" s="15">
        <f>IFERROR((原始数据_周度!I685-AVERAGE(原始数据_周度!I530:I685))/STDEV(原始数据_周度!I530:I685),"")</f>
        <v/>
      </c>
      <c r="H685" s="166">
        <f>IFERROR((原始数据_周度!J685-AVERAGE($J$2:J685))/STDEV($J$2:J685),"")</f>
        <v/>
      </c>
    </row>
    <row r="686">
      <c r="A686" s="14">
        <f>原始数据_周度!A686</f>
        <v/>
      </c>
      <c r="B686" s="15">
        <f>IFERROR((原始数据_周度!C686-AVERAGE(原始数据_周度!C531:C686))/STDEV(原始数据_周度!C531:C686),"")</f>
        <v/>
      </c>
      <c r="C686" s="15">
        <f>IFERROR((原始数据_周度!F686-AVERAGE(原始数据_周度!F531:F686))/STDEV(原始数据_周度!F531:F686),"")</f>
        <v/>
      </c>
      <c r="D686" s="15">
        <f>IFERROR(-1*(原始数据_周度!E686-AVERAGE(原始数据_周度!E531:E686))/STDEV(原始数据_周度!E531:E686),"")</f>
        <v/>
      </c>
      <c r="E686" s="15">
        <f>IFERROR(-1*(原始数据_周度!G686-AVERAGE(原始数据_周度!G531:G686))/STDEV(原始数据_周度!G531:G686),"")</f>
        <v/>
      </c>
      <c r="F686" s="15">
        <f>IFERROR(-1*(原始数据_周度!H686-AVERAGE(原始数据_周度!H531:H686))/STDEV(原始数据_周度!H531:H686),"")</f>
        <v/>
      </c>
      <c r="G686" s="15">
        <f>IFERROR((原始数据_周度!I686-AVERAGE(原始数据_周度!I531:I686))/STDEV(原始数据_周度!I531:I686),"")</f>
        <v/>
      </c>
      <c r="H686" s="166">
        <f>IFERROR((原始数据_周度!J686-AVERAGE($J$2:J686))/STDEV($J$2:J686),"")</f>
        <v/>
      </c>
    </row>
    <row r="687">
      <c r="A687" s="14">
        <f>原始数据_周度!A687</f>
        <v/>
      </c>
      <c r="B687" s="15">
        <f>IFERROR((原始数据_周度!C687-AVERAGE(原始数据_周度!C532:C687))/STDEV(原始数据_周度!C532:C687),"")</f>
        <v/>
      </c>
      <c r="C687" s="15">
        <f>IFERROR((原始数据_周度!F687-AVERAGE(原始数据_周度!F532:F687))/STDEV(原始数据_周度!F532:F687),"")</f>
        <v/>
      </c>
      <c r="D687" s="15">
        <f>IFERROR(-1*(原始数据_周度!E687-AVERAGE(原始数据_周度!E532:E687))/STDEV(原始数据_周度!E532:E687),"")</f>
        <v/>
      </c>
      <c r="E687" s="15">
        <f>IFERROR(-1*(原始数据_周度!G687-AVERAGE(原始数据_周度!G532:G687))/STDEV(原始数据_周度!G532:G687),"")</f>
        <v/>
      </c>
      <c r="F687" s="15">
        <f>IFERROR(-1*(原始数据_周度!H687-AVERAGE(原始数据_周度!H532:H687))/STDEV(原始数据_周度!H532:H687),"")</f>
        <v/>
      </c>
      <c r="G687" s="15">
        <f>IFERROR((原始数据_周度!I687-AVERAGE(原始数据_周度!I532:I687))/STDEV(原始数据_周度!I532:I687),"")</f>
        <v/>
      </c>
      <c r="H687" s="166">
        <f>IFERROR((原始数据_周度!J687-AVERAGE($J$2:J687))/STDEV($J$2:J687),"")</f>
        <v/>
      </c>
    </row>
    <row r="688">
      <c r="A688" s="14">
        <f>原始数据_周度!A688</f>
        <v/>
      </c>
      <c r="B688" s="15">
        <f>IFERROR((原始数据_周度!C688-AVERAGE(原始数据_周度!C533:C688))/STDEV(原始数据_周度!C533:C688),"")</f>
        <v/>
      </c>
      <c r="C688" s="15">
        <f>IFERROR((原始数据_周度!F688-AVERAGE(原始数据_周度!F533:F688))/STDEV(原始数据_周度!F533:F688),"")</f>
        <v/>
      </c>
      <c r="D688" s="15">
        <f>IFERROR(-1*(原始数据_周度!E688-AVERAGE(原始数据_周度!E533:E688))/STDEV(原始数据_周度!E533:E688),"")</f>
        <v/>
      </c>
      <c r="E688" s="15">
        <f>IFERROR(-1*(原始数据_周度!G688-AVERAGE(原始数据_周度!G533:G688))/STDEV(原始数据_周度!G533:G688),"")</f>
        <v/>
      </c>
      <c r="F688" s="15">
        <f>IFERROR(-1*(原始数据_周度!H688-AVERAGE(原始数据_周度!H533:H688))/STDEV(原始数据_周度!H533:H688),"")</f>
        <v/>
      </c>
      <c r="G688" s="15">
        <f>IFERROR((原始数据_周度!I688-AVERAGE(原始数据_周度!I533:I688))/STDEV(原始数据_周度!I533:I688),"")</f>
        <v/>
      </c>
      <c r="H688" s="166">
        <f>IFERROR((原始数据_周度!J688-AVERAGE($J$2:J688))/STDEV($J$2:J688),"")</f>
        <v/>
      </c>
    </row>
    <row r="689">
      <c r="A689" s="14">
        <f>原始数据_周度!A689</f>
        <v/>
      </c>
      <c r="B689" s="15">
        <f>IFERROR((原始数据_周度!C689-AVERAGE(原始数据_周度!C534:C689))/STDEV(原始数据_周度!C534:C689),"")</f>
        <v/>
      </c>
      <c r="C689" s="15">
        <f>IFERROR((原始数据_周度!F689-AVERAGE(原始数据_周度!F534:F689))/STDEV(原始数据_周度!F534:F689),"")</f>
        <v/>
      </c>
      <c r="D689" s="15">
        <f>IFERROR(-1*(原始数据_周度!E689-AVERAGE(原始数据_周度!E534:E689))/STDEV(原始数据_周度!E534:E689),"")</f>
        <v/>
      </c>
      <c r="E689" s="15">
        <f>IFERROR(-1*(原始数据_周度!G689-AVERAGE(原始数据_周度!G534:G689))/STDEV(原始数据_周度!G534:G689),"")</f>
        <v/>
      </c>
      <c r="F689" s="15">
        <f>IFERROR(-1*(原始数据_周度!H689-AVERAGE(原始数据_周度!H534:H689))/STDEV(原始数据_周度!H534:H689),"")</f>
        <v/>
      </c>
      <c r="G689" s="15">
        <f>IFERROR((原始数据_周度!I689-AVERAGE(原始数据_周度!I534:I689))/STDEV(原始数据_周度!I534:I689),"")</f>
        <v/>
      </c>
      <c r="H689" s="166">
        <f>IFERROR((原始数据_周度!J689-AVERAGE($J$2:J689))/STDEV($J$2:J689),"")</f>
        <v/>
      </c>
    </row>
    <row r="690">
      <c r="A690" s="14">
        <f>原始数据_周度!A690</f>
        <v/>
      </c>
      <c r="B690" s="15">
        <f>IFERROR((原始数据_周度!C690-AVERAGE(原始数据_周度!C535:C690))/STDEV(原始数据_周度!C535:C690),"")</f>
        <v/>
      </c>
      <c r="C690" s="15">
        <f>IFERROR((原始数据_周度!F690-AVERAGE(原始数据_周度!F535:F690))/STDEV(原始数据_周度!F535:F690),"")</f>
        <v/>
      </c>
      <c r="D690" s="15">
        <f>IFERROR(-1*(原始数据_周度!E690-AVERAGE(原始数据_周度!E535:E690))/STDEV(原始数据_周度!E535:E690),"")</f>
        <v/>
      </c>
      <c r="E690" s="15">
        <f>IFERROR(-1*(原始数据_周度!G690-AVERAGE(原始数据_周度!G535:G690))/STDEV(原始数据_周度!G535:G690),"")</f>
        <v/>
      </c>
      <c r="F690" s="15">
        <f>IFERROR(-1*(原始数据_周度!H690-AVERAGE(原始数据_周度!H535:H690))/STDEV(原始数据_周度!H535:H690),"")</f>
        <v/>
      </c>
      <c r="G690" s="15">
        <f>IFERROR((原始数据_周度!I690-AVERAGE(原始数据_周度!I535:I690))/STDEV(原始数据_周度!I535:I690),"")</f>
        <v/>
      </c>
      <c r="H690" s="166">
        <f>IFERROR((原始数据_周度!J690-AVERAGE($J$2:J690))/STDEV($J$2:J690),"")</f>
        <v/>
      </c>
    </row>
    <row r="691">
      <c r="A691" s="14">
        <f>原始数据_周度!A691</f>
        <v/>
      </c>
      <c r="B691" s="15">
        <f>IFERROR((原始数据_周度!C691-AVERAGE(原始数据_周度!C536:C691))/STDEV(原始数据_周度!C536:C691),"")</f>
        <v/>
      </c>
      <c r="C691" s="15">
        <f>IFERROR((原始数据_周度!F691-AVERAGE(原始数据_周度!F536:F691))/STDEV(原始数据_周度!F536:F691),"")</f>
        <v/>
      </c>
      <c r="D691" s="15">
        <f>IFERROR(-1*(原始数据_周度!E691-AVERAGE(原始数据_周度!E536:E691))/STDEV(原始数据_周度!E536:E691),"")</f>
        <v/>
      </c>
      <c r="E691" s="15">
        <f>IFERROR(-1*(原始数据_周度!G691-AVERAGE(原始数据_周度!G536:G691))/STDEV(原始数据_周度!G536:G691),"")</f>
        <v/>
      </c>
      <c r="F691" s="15">
        <f>IFERROR(-1*(原始数据_周度!H691-AVERAGE(原始数据_周度!H536:H691))/STDEV(原始数据_周度!H536:H691),"")</f>
        <v/>
      </c>
      <c r="G691" s="15">
        <f>IFERROR((原始数据_周度!I691-AVERAGE(原始数据_周度!I536:I691))/STDEV(原始数据_周度!I536:I691),"")</f>
        <v/>
      </c>
      <c r="H691" s="166">
        <f>IFERROR((原始数据_周度!J691-AVERAGE($J$2:J691))/STDEV($J$2:J691),"")</f>
        <v/>
      </c>
    </row>
    <row r="692">
      <c r="A692" s="14">
        <f>原始数据_周度!A692</f>
        <v/>
      </c>
      <c r="B692" s="15">
        <f>IFERROR((原始数据_周度!C692-AVERAGE(原始数据_周度!C537:C692))/STDEV(原始数据_周度!C537:C692),"")</f>
        <v/>
      </c>
      <c r="C692" s="15">
        <f>IFERROR((原始数据_周度!F692-AVERAGE(原始数据_周度!F537:F692))/STDEV(原始数据_周度!F537:F692),"")</f>
        <v/>
      </c>
      <c r="D692" s="15">
        <f>IFERROR(-1*(原始数据_周度!E692-AVERAGE(原始数据_周度!E537:E692))/STDEV(原始数据_周度!E537:E692),"")</f>
        <v/>
      </c>
      <c r="E692" s="15">
        <f>IFERROR(-1*(原始数据_周度!G692-AVERAGE(原始数据_周度!G537:G692))/STDEV(原始数据_周度!G537:G692),"")</f>
        <v/>
      </c>
      <c r="F692" s="15">
        <f>IFERROR(-1*(原始数据_周度!H692-AVERAGE(原始数据_周度!H537:H692))/STDEV(原始数据_周度!H537:H692),"")</f>
        <v/>
      </c>
      <c r="G692" s="15">
        <f>IFERROR((原始数据_周度!I692-AVERAGE(原始数据_周度!I537:I692))/STDEV(原始数据_周度!I537:I692),"")</f>
        <v/>
      </c>
      <c r="H692" s="166">
        <f>IFERROR((原始数据_周度!J692-AVERAGE($J$2:J692))/STDEV($J$2:J692),"")</f>
        <v/>
      </c>
    </row>
    <row r="693">
      <c r="A693" s="14">
        <f>原始数据_周度!A693</f>
        <v/>
      </c>
      <c r="B693" s="15">
        <f>IFERROR((原始数据_周度!C693-AVERAGE(原始数据_周度!C538:C693))/STDEV(原始数据_周度!C538:C693),"")</f>
        <v/>
      </c>
      <c r="C693" s="15">
        <f>IFERROR((原始数据_周度!F693-AVERAGE(原始数据_周度!F538:F693))/STDEV(原始数据_周度!F538:F693),"")</f>
        <v/>
      </c>
      <c r="D693" s="15">
        <f>IFERROR(-1*(原始数据_周度!E693-AVERAGE(原始数据_周度!E538:E693))/STDEV(原始数据_周度!E538:E693),"")</f>
        <v/>
      </c>
      <c r="E693" s="15">
        <f>IFERROR(-1*(原始数据_周度!G693-AVERAGE(原始数据_周度!G538:G693))/STDEV(原始数据_周度!G538:G693),"")</f>
        <v/>
      </c>
      <c r="F693" s="15">
        <f>IFERROR(-1*(原始数据_周度!H693-AVERAGE(原始数据_周度!H538:H693))/STDEV(原始数据_周度!H538:H693),"")</f>
        <v/>
      </c>
      <c r="G693" s="15">
        <f>IFERROR((原始数据_周度!I693-AVERAGE(原始数据_周度!I538:I693))/STDEV(原始数据_周度!I538:I693),"")</f>
        <v/>
      </c>
      <c r="H693" s="166">
        <f>IFERROR((原始数据_周度!J693-AVERAGE($J$2:J693))/STDEV($J$2:J693),"")</f>
        <v/>
      </c>
    </row>
    <row r="694">
      <c r="A694" s="14">
        <f>原始数据_周度!A694</f>
        <v/>
      </c>
      <c r="B694" s="15">
        <f>IFERROR((原始数据_周度!C694-AVERAGE(原始数据_周度!C539:C694))/STDEV(原始数据_周度!C539:C694),"")</f>
        <v/>
      </c>
      <c r="C694" s="15">
        <f>IFERROR((原始数据_周度!F694-AVERAGE(原始数据_周度!F539:F694))/STDEV(原始数据_周度!F539:F694),"")</f>
        <v/>
      </c>
      <c r="D694" s="15">
        <f>IFERROR(-1*(原始数据_周度!E694-AVERAGE(原始数据_周度!E539:E694))/STDEV(原始数据_周度!E539:E694),"")</f>
        <v/>
      </c>
      <c r="E694" s="15">
        <f>IFERROR(-1*(原始数据_周度!G694-AVERAGE(原始数据_周度!G539:G694))/STDEV(原始数据_周度!G539:G694),"")</f>
        <v/>
      </c>
      <c r="F694" s="15">
        <f>IFERROR(-1*(原始数据_周度!H694-AVERAGE(原始数据_周度!H539:H694))/STDEV(原始数据_周度!H539:H694),"")</f>
        <v/>
      </c>
      <c r="G694" s="15">
        <f>IFERROR((原始数据_周度!I694-AVERAGE(原始数据_周度!I539:I694))/STDEV(原始数据_周度!I539:I694),"")</f>
        <v/>
      </c>
      <c r="H694" s="166">
        <f>IFERROR((原始数据_周度!J694-AVERAGE($J$2:J694))/STDEV($J$2:J694),"")</f>
        <v/>
      </c>
    </row>
    <row r="695">
      <c r="A695" s="14">
        <f>原始数据_周度!A695</f>
        <v/>
      </c>
      <c r="B695" s="15">
        <f>IFERROR((原始数据_周度!C695-AVERAGE(原始数据_周度!C540:C695))/STDEV(原始数据_周度!C540:C695),"")</f>
        <v/>
      </c>
      <c r="C695" s="15">
        <f>IFERROR((原始数据_周度!F695-AVERAGE(原始数据_周度!F540:F695))/STDEV(原始数据_周度!F540:F695),"")</f>
        <v/>
      </c>
      <c r="D695" s="15">
        <f>IFERROR(-1*(原始数据_周度!E695-AVERAGE(原始数据_周度!E540:E695))/STDEV(原始数据_周度!E540:E695),"")</f>
        <v/>
      </c>
      <c r="E695" s="15">
        <f>IFERROR(-1*(原始数据_周度!G695-AVERAGE(原始数据_周度!G540:G695))/STDEV(原始数据_周度!G540:G695),"")</f>
        <v/>
      </c>
      <c r="F695" s="15">
        <f>IFERROR(-1*(原始数据_周度!H695-AVERAGE(原始数据_周度!H540:H695))/STDEV(原始数据_周度!H540:H695),"")</f>
        <v/>
      </c>
      <c r="G695" s="15">
        <f>IFERROR((原始数据_周度!I695-AVERAGE(原始数据_周度!I540:I695))/STDEV(原始数据_周度!I540:I695),"")</f>
        <v/>
      </c>
      <c r="H695" s="166">
        <f>IFERROR((原始数据_周度!J695-AVERAGE($J$2:J695))/STDEV($J$2:J695),"")</f>
        <v/>
      </c>
    </row>
    <row r="696">
      <c r="A696" s="14">
        <f>原始数据_周度!A696</f>
        <v/>
      </c>
      <c r="B696" s="15">
        <f>IFERROR((原始数据_周度!C696-AVERAGE(原始数据_周度!C541:C696))/STDEV(原始数据_周度!C541:C696),"")</f>
        <v/>
      </c>
      <c r="C696" s="15">
        <f>IFERROR((原始数据_周度!F696-AVERAGE(原始数据_周度!F541:F696))/STDEV(原始数据_周度!F541:F696),"")</f>
        <v/>
      </c>
      <c r="D696" s="15">
        <f>IFERROR(-1*(原始数据_周度!E696-AVERAGE(原始数据_周度!E541:E696))/STDEV(原始数据_周度!E541:E696),"")</f>
        <v/>
      </c>
      <c r="E696" s="15">
        <f>IFERROR(-1*(原始数据_周度!G696-AVERAGE(原始数据_周度!G541:G696))/STDEV(原始数据_周度!G541:G696),"")</f>
        <v/>
      </c>
      <c r="F696" s="15">
        <f>IFERROR(-1*(原始数据_周度!H696-AVERAGE(原始数据_周度!H541:H696))/STDEV(原始数据_周度!H541:H696),"")</f>
        <v/>
      </c>
      <c r="G696" s="15">
        <f>IFERROR((原始数据_周度!I696-AVERAGE(原始数据_周度!I541:I696))/STDEV(原始数据_周度!I541:I696),"")</f>
        <v/>
      </c>
      <c r="H696" s="166">
        <f>IFERROR((原始数据_周度!J696-AVERAGE($J$2:J696))/STDEV($J$2:J696),"")</f>
        <v/>
      </c>
    </row>
    <row r="697">
      <c r="A697" s="14">
        <f>原始数据_周度!A697</f>
        <v/>
      </c>
      <c r="B697" s="15">
        <f>IFERROR((原始数据_周度!C697-AVERAGE(原始数据_周度!C542:C697))/STDEV(原始数据_周度!C542:C697),"")</f>
        <v/>
      </c>
      <c r="C697" s="15">
        <f>IFERROR((原始数据_周度!F697-AVERAGE(原始数据_周度!F542:F697))/STDEV(原始数据_周度!F542:F697),"")</f>
        <v/>
      </c>
      <c r="D697" s="15">
        <f>IFERROR(-1*(原始数据_周度!E697-AVERAGE(原始数据_周度!E542:E697))/STDEV(原始数据_周度!E542:E697),"")</f>
        <v/>
      </c>
      <c r="E697" s="15">
        <f>IFERROR(-1*(原始数据_周度!G697-AVERAGE(原始数据_周度!G542:G697))/STDEV(原始数据_周度!G542:G697),"")</f>
        <v/>
      </c>
      <c r="F697" s="15">
        <f>IFERROR(-1*(原始数据_周度!H697-AVERAGE(原始数据_周度!H542:H697))/STDEV(原始数据_周度!H542:H697),"")</f>
        <v/>
      </c>
      <c r="G697" s="15">
        <f>IFERROR((原始数据_周度!I697-AVERAGE(原始数据_周度!I542:I697))/STDEV(原始数据_周度!I542:I697),"")</f>
        <v/>
      </c>
      <c r="H697" s="166">
        <f>IFERROR((原始数据_周度!J697-AVERAGE($J$2:J697))/STDEV($J$2:J697),"")</f>
        <v/>
      </c>
    </row>
    <row r="698">
      <c r="A698" s="14">
        <f>原始数据_周度!A698</f>
        <v/>
      </c>
      <c r="B698" s="15">
        <f>IFERROR((原始数据_周度!C698-AVERAGE(原始数据_周度!C543:C698))/STDEV(原始数据_周度!C543:C698),"")</f>
        <v/>
      </c>
      <c r="C698" s="15">
        <f>IFERROR((原始数据_周度!F698-AVERAGE(原始数据_周度!F543:F698))/STDEV(原始数据_周度!F543:F698),"")</f>
        <v/>
      </c>
      <c r="D698" s="15">
        <f>IFERROR(-1*(原始数据_周度!E698-AVERAGE(原始数据_周度!E543:E698))/STDEV(原始数据_周度!E543:E698),"")</f>
        <v/>
      </c>
      <c r="E698" s="15">
        <f>IFERROR(-1*(原始数据_周度!G698-AVERAGE(原始数据_周度!G543:G698))/STDEV(原始数据_周度!G543:G698),"")</f>
        <v/>
      </c>
      <c r="F698" s="15">
        <f>IFERROR(-1*(原始数据_周度!H698-AVERAGE(原始数据_周度!H543:H698))/STDEV(原始数据_周度!H543:H698),"")</f>
        <v/>
      </c>
      <c r="G698" s="15">
        <f>IFERROR((原始数据_周度!I698-AVERAGE(原始数据_周度!I543:I698))/STDEV(原始数据_周度!I543:I698),"")</f>
        <v/>
      </c>
      <c r="H698" s="166">
        <f>IFERROR((原始数据_周度!J698-AVERAGE($J$2:J698))/STDEV($J$2:J698),"")</f>
        <v/>
      </c>
    </row>
    <row r="699">
      <c r="A699" s="14">
        <f>原始数据_周度!A699</f>
        <v/>
      </c>
      <c r="B699" s="15">
        <f>IFERROR((原始数据_周度!C699-AVERAGE(原始数据_周度!C544:C699))/STDEV(原始数据_周度!C544:C699),"")</f>
        <v/>
      </c>
      <c r="C699" s="15">
        <f>IFERROR((原始数据_周度!F699-AVERAGE(原始数据_周度!F544:F699))/STDEV(原始数据_周度!F544:F699),"")</f>
        <v/>
      </c>
      <c r="D699" s="15">
        <f>IFERROR(-1*(原始数据_周度!E699-AVERAGE(原始数据_周度!E544:E699))/STDEV(原始数据_周度!E544:E699),"")</f>
        <v/>
      </c>
      <c r="E699" s="15">
        <f>IFERROR(-1*(原始数据_周度!G699-AVERAGE(原始数据_周度!G544:G699))/STDEV(原始数据_周度!G544:G699),"")</f>
        <v/>
      </c>
      <c r="F699" s="15">
        <f>IFERROR(-1*(原始数据_周度!H699-AVERAGE(原始数据_周度!H544:H699))/STDEV(原始数据_周度!H544:H699),"")</f>
        <v/>
      </c>
      <c r="G699" s="15">
        <f>IFERROR((原始数据_周度!I699-AVERAGE(原始数据_周度!I544:I699))/STDEV(原始数据_周度!I544:I699),"")</f>
        <v/>
      </c>
      <c r="H699" s="166">
        <f>IFERROR((原始数据_周度!J699-AVERAGE($J$2:J699))/STDEV($J$2:J699),"")</f>
        <v/>
      </c>
    </row>
    <row r="700">
      <c r="A700" s="14">
        <f>原始数据_周度!A700</f>
        <v/>
      </c>
      <c r="B700" s="15">
        <f>IFERROR((原始数据_周度!C700-AVERAGE(原始数据_周度!C545:C700))/STDEV(原始数据_周度!C545:C700),"")</f>
        <v/>
      </c>
      <c r="C700" s="15">
        <f>IFERROR((原始数据_周度!F700-AVERAGE(原始数据_周度!F545:F700))/STDEV(原始数据_周度!F545:F700),"")</f>
        <v/>
      </c>
      <c r="D700" s="15">
        <f>IFERROR(-1*(原始数据_周度!E700-AVERAGE(原始数据_周度!E545:E700))/STDEV(原始数据_周度!E545:E700),"")</f>
        <v/>
      </c>
      <c r="E700" s="15">
        <f>IFERROR(-1*(原始数据_周度!G700-AVERAGE(原始数据_周度!G545:G700))/STDEV(原始数据_周度!G545:G700),"")</f>
        <v/>
      </c>
      <c r="F700" s="15">
        <f>IFERROR(-1*(原始数据_周度!H700-AVERAGE(原始数据_周度!H545:H700))/STDEV(原始数据_周度!H545:H700),"")</f>
        <v/>
      </c>
      <c r="G700" s="15">
        <f>IFERROR((原始数据_周度!I700-AVERAGE(原始数据_周度!I545:I700))/STDEV(原始数据_周度!I545:I700),"")</f>
        <v/>
      </c>
      <c r="H700" s="166">
        <f>IFERROR((原始数据_周度!J700-AVERAGE($J$2:J700))/STDEV($J$2:J700),"")</f>
        <v/>
      </c>
    </row>
    <row r="701">
      <c r="A701" s="14">
        <f>原始数据_周度!A701</f>
        <v/>
      </c>
      <c r="B701" s="15">
        <f>IFERROR((原始数据_周度!C701-AVERAGE(原始数据_周度!C546:C701))/STDEV(原始数据_周度!C546:C701),"")</f>
        <v/>
      </c>
      <c r="C701" s="15">
        <f>IFERROR((原始数据_周度!F701-AVERAGE(原始数据_周度!F546:F701))/STDEV(原始数据_周度!F546:F701),"")</f>
        <v/>
      </c>
      <c r="D701" s="15">
        <f>IFERROR(-1*(原始数据_周度!E701-AVERAGE(原始数据_周度!E546:E701))/STDEV(原始数据_周度!E546:E701),"")</f>
        <v/>
      </c>
      <c r="E701" s="15">
        <f>IFERROR(-1*(原始数据_周度!G701-AVERAGE(原始数据_周度!G546:G701))/STDEV(原始数据_周度!G546:G701),"")</f>
        <v/>
      </c>
      <c r="F701" s="15">
        <f>IFERROR(-1*(原始数据_周度!H701-AVERAGE(原始数据_周度!H546:H701))/STDEV(原始数据_周度!H546:H701),"")</f>
        <v/>
      </c>
      <c r="G701" s="15">
        <f>IFERROR((原始数据_周度!I701-AVERAGE(原始数据_周度!I546:I701))/STDEV(原始数据_周度!I546:I701),"")</f>
        <v/>
      </c>
      <c r="H701" s="166">
        <f>IFERROR((原始数据_周度!J701-AVERAGE($J$2:J701))/STDEV($J$2:J701),"")</f>
        <v/>
      </c>
    </row>
    <row r="702">
      <c r="A702" s="14">
        <f>原始数据_周度!A702</f>
        <v/>
      </c>
      <c r="B702" s="15">
        <f>IFERROR((原始数据_周度!C702-AVERAGE(原始数据_周度!C547:C702))/STDEV(原始数据_周度!C547:C702),"")</f>
        <v/>
      </c>
      <c r="C702" s="15">
        <f>IFERROR((原始数据_周度!F702-AVERAGE(原始数据_周度!F547:F702))/STDEV(原始数据_周度!F547:F702),"")</f>
        <v/>
      </c>
      <c r="D702" s="15">
        <f>IFERROR(-1*(原始数据_周度!E702-AVERAGE(原始数据_周度!E547:E702))/STDEV(原始数据_周度!E547:E702),"")</f>
        <v/>
      </c>
      <c r="E702" s="15">
        <f>IFERROR(-1*(原始数据_周度!G702-AVERAGE(原始数据_周度!G547:G702))/STDEV(原始数据_周度!G547:G702),"")</f>
        <v/>
      </c>
      <c r="F702" s="15">
        <f>IFERROR(-1*(原始数据_周度!H702-AVERAGE(原始数据_周度!H547:H702))/STDEV(原始数据_周度!H547:H702),"")</f>
        <v/>
      </c>
      <c r="G702" s="15">
        <f>IFERROR((原始数据_周度!I702-AVERAGE(原始数据_周度!I547:I702))/STDEV(原始数据_周度!I547:I702),"")</f>
        <v/>
      </c>
      <c r="H702" s="166">
        <f>IFERROR((原始数据_周度!J702-AVERAGE($J$2:J702))/STDEV($J$2:J702),"")</f>
        <v/>
      </c>
    </row>
    <row r="703">
      <c r="A703" s="14">
        <f>原始数据_周度!A703</f>
        <v/>
      </c>
      <c r="B703" s="15">
        <f>IFERROR((原始数据_周度!C703-AVERAGE(原始数据_周度!C548:C703))/STDEV(原始数据_周度!C548:C703),"")</f>
        <v/>
      </c>
      <c r="C703" s="15">
        <f>IFERROR((原始数据_周度!F703-AVERAGE(原始数据_周度!F548:F703))/STDEV(原始数据_周度!F548:F703),"")</f>
        <v/>
      </c>
      <c r="D703" s="15">
        <f>IFERROR(-1*(原始数据_周度!E703-AVERAGE(原始数据_周度!E548:E703))/STDEV(原始数据_周度!E548:E703),"")</f>
        <v/>
      </c>
      <c r="E703" s="15">
        <f>IFERROR(-1*(原始数据_周度!G703-AVERAGE(原始数据_周度!G548:G703))/STDEV(原始数据_周度!G548:G703),"")</f>
        <v/>
      </c>
      <c r="F703" s="15">
        <f>IFERROR(-1*(原始数据_周度!H703-AVERAGE(原始数据_周度!H548:H703))/STDEV(原始数据_周度!H548:H703),"")</f>
        <v/>
      </c>
      <c r="G703" s="15">
        <f>IFERROR((原始数据_周度!I703-AVERAGE(原始数据_周度!I548:I703))/STDEV(原始数据_周度!I548:I703),"")</f>
        <v/>
      </c>
      <c r="H703" s="166">
        <f>IFERROR((原始数据_周度!J703-AVERAGE($J$2:J703))/STDEV($J$2:J703),"")</f>
        <v/>
      </c>
    </row>
    <row r="704">
      <c r="A704" s="14">
        <f>原始数据_周度!A704</f>
        <v/>
      </c>
      <c r="B704" s="15">
        <f>IFERROR((原始数据_周度!C704-AVERAGE(原始数据_周度!C549:C704))/STDEV(原始数据_周度!C549:C704),"")</f>
        <v/>
      </c>
      <c r="C704" s="15">
        <f>IFERROR((原始数据_周度!F704-AVERAGE(原始数据_周度!F549:F704))/STDEV(原始数据_周度!F549:F704),"")</f>
        <v/>
      </c>
      <c r="D704" s="15">
        <f>IFERROR(-1*(原始数据_周度!E704-AVERAGE(原始数据_周度!E549:E704))/STDEV(原始数据_周度!E549:E704),"")</f>
        <v/>
      </c>
      <c r="E704" s="15">
        <f>IFERROR(-1*(原始数据_周度!G704-AVERAGE(原始数据_周度!G549:G704))/STDEV(原始数据_周度!G549:G704),"")</f>
        <v/>
      </c>
      <c r="F704" s="15">
        <f>IFERROR(-1*(原始数据_周度!H704-AVERAGE(原始数据_周度!H549:H704))/STDEV(原始数据_周度!H549:H704),"")</f>
        <v/>
      </c>
      <c r="G704" s="15">
        <f>IFERROR((原始数据_周度!I704-AVERAGE(原始数据_周度!I549:I704))/STDEV(原始数据_周度!I549:I704),"")</f>
        <v/>
      </c>
      <c r="H704" s="166">
        <f>IFERROR((原始数据_周度!J704-AVERAGE($J$2:J704))/STDEV($J$2:J704),"")</f>
        <v/>
      </c>
    </row>
    <row r="705">
      <c r="A705" s="14">
        <f>原始数据_周度!A705</f>
        <v/>
      </c>
      <c r="B705" s="15">
        <f>IFERROR((原始数据_周度!C705-AVERAGE(原始数据_周度!C550:C705))/STDEV(原始数据_周度!C550:C705),"")</f>
        <v/>
      </c>
      <c r="C705" s="15">
        <f>IFERROR((原始数据_周度!F705-AVERAGE(原始数据_周度!F550:F705))/STDEV(原始数据_周度!F550:F705),"")</f>
        <v/>
      </c>
      <c r="D705" s="15">
        <f>IFERROR(-1*(原始数据_周度!E705-AVERAGE(原始数据_周度!E550:E705))/STDEV(原始数据_周度!E550:E705),"")</f>
        <v/>
      </c>
      <c r="E705" s="15">
        <f>IFERROR(-1*(原始数据_周度!G705-AVERAGE(原始数据_周度!G550:G705))/STDEV(原始数据_周度!G550:G705),"")</f>
        <v/>
      </c>
      <c r="F705" s="15">
        <f>IFERROR(-1*(原始数据_周度!H705-AVERAGE(原始数据_周度!H550:H705))/STDEV(原始数据_周度!H550:H705),"")</f>
        <v/>
      </c>
      <c r="G705" s="15">
        <f>IFERROR((原始数据_周度!I705-AVERAGE(原始数据_周度!I550:I705))/STDEV(原始数据_周度!I550:I705),"")</f>
        <v/>
      </c>
      <c r="H705" s="166">
        <f>IFERROR((原始数据_周度!J705-AVERAGE($J$2:J705))/STDEV($J$2:J705),"")</f>
        <v/>
      </c>
    </row>
    <row r="706">
      <c r="A706" s="14">
        <f>原始数据_周度!A706</f>
        <v/>
      </c>
      <c r="B706" s="15">
        <f>IFERROR((原始数据_周度!C706-AVERAGE(原始数据_周度!C551:C706))/STDEV(原始数据_周度!C551:C706),"")</f>
        <v/>
      </c>
      <c r="C706" s="15">
        <f>IFERROR((原始数据_周度!F706-AVERAGE(原始数据_周度!F551:F706))/STDEV(原始数据_周度!F551:F706),"")</f>
        <v/>
      </c>
      <c r="D706" s="15">
        <f>IFERROR(-1*(原始数据_周度!E706-AVERAGE(原始数据_周度!E551:E706))/STDEV(原始数据_周度!E551:E706),"")</f>
        <v/>
      </c>
      <c r="E706" s="15">
        <f>IFERROR(-1*(原始数据_周度!G706-AVERAGE(原始数据_周度!G551:G706))/STDEV(原始数据_周度!G551:G706),"")</f>
        <v/>
      </c>
      <c r="F706" s="15">
        <f>IFERROR(-1*(原始数据_周度!H706-AVERAGE(原始数据_周度!H551:H706))/STDEV(原始数据_周度!H551:H706),"")</f>
        <v/>
      </c>
      <c r="G706" s="15">
        <f>IFERROR((原始数据_周度!I706-AVERAGE(原始数据_周度!I551:I706))/STDEV(原始数据_周度!I551:I706),"")</f>
        <v/>
      </c>
      <c r="H706" s="166">
        <f>IFERROR((原始数据_周度!J706-AVERAGE($J$2:J706))/STDEV($J$2:J706),"")</f>
        <v/>
      </c>
    </row>
    <row r="707">
      <c r="A707" s="14">
        <f>原始数据_周度!A707</f>
        <v/>
      </c>
      <c r="B707" s="15">
        <f>IFERROR((原始数据_周度!C707-AVERAGE(原始数据_周度!C552:C707))/STDEV(原始数据_周度!C552:C707),"")</f>
        <v/>
      </c>
      <c r="C707" s="15">
        <f>IFERROR((原始数据_周度!F707-AVERAGE(原始数据_周度!F552:F707))/STDEV(原始数据_周度!F552:F707),"")</f>
        <v/>
      </c>
      <c r="D707" s="15">
        <f>IFERROR(-1*(原始数据_周度!E707-AVERAGE(原始数据_周度!E552:E707))/STDEV(原始数据_周度!E552:E707),"")</f>
        <v/>
      </c>
      <c r="E707" s="15">
        <f>IFERROR(-1*(原始数据_周度!G707-AVERAGE(原始数据_周度!G552:G707))/STDEV(原始数据_周度!G552:G707),"")</f>
        <v/>
      </c>
      <c r="F707" s="15">
        <f>IFERROR(-1*(原始数据_周度!H707-AVERAGE(原始数据_周度!H552:H707))/STDEV(原始数据_周度!H552:H707),"")</f>
        <v/>
      </c>
      <c r="G707" s="15">
        <f>IFERROR((原始数据_周度!I707-AVERAGE(原始数据_周度!I552:I707))/STDEV(原始数据_周度!I552:I707),"")</f>
        <v/>
      </c>
      <c r="H707" s="166">
        <f>IFERROR((原始数据_周度!J707-AVERAGE($J$2:J707))/STDEV($J$2:J707),"")</f>
        <v/>
      </c>
    </row>
    <row r="708">
      <c r="A708" s="14">
        <f>原始数据_周度!A708</f>
        <v/>
      </c>
      <c r="B708" s="15">
        <f>IFERROR((原始数据_周度!C708-AVERAGE(原始数据_周度!C553:C708))/STDEV(原始数据_周度!C553:C708),"")</f>
        <v/>
      </c>
      <c r="C708" s="15">
        <f>IFERROR((原始数据_周度!F708-AVERAGE(原始数据_周度!F553:F708))/STDEV(原始数据_周度!F553:F708),"")</f>
        <v/>
      </c>
      <c r="D708" s="15">
        <f>IFERROR(-1*(原始数据_周度!E708-AVERAGE(原始数据_周度!E553:E708))/STDEV(原始数据_周度!E553:E708),"")</f>
        <v/>
      </c>
      <c r="E708" s="15">
        <f>IFERROR(-1*(原始数据_周度!G708-AVERAGE(原始数据_周度!G553:G708))/STDEV(原始数据_周度!G553:G708),"")</f>
        <v/>
      </c>
      <c r="F708" s="15">
        <f>IFERROR(-1*(原始数据_周度!H708-AVERAGE(原始数据_周度!H553:H708))/STDEV(原始数据_周度!H553:H708),"")</f>
        <v/>
      </c>
      <c r="G708" s="15">
        <f>IFERROR((原始数据_周度!I708-AVERAGE(原始数据_周度!I553:I708))/STDEV(原始数据_周度!I553:I708),"")</f>
        <v/>
      </c>
      <c r="H708" s="166">
        <f>IFERROR((原始数据_周度!J708-AVERAGE($J$2:J708))/STDEV($J$2:J708),"")</f>
        <v/>
      </c>
    </row>
    <row r="709">
      <c r="A709" s="14">
        <f>原始数据_周度!A709</f>
        <v/>
      </c>
      <c r="B709" s="15">
        <f>IFERROR((原始数据_周度!C709-AVERAGE(原始数据_周度!C554:C709))/STDEV(原始数据_周度!C554:C709),"")</f>
        <v/>
      </c>
      <c r="C709" s="15">
        <f>IFERROR((原始数据_周度!F709-AVERAGE(原始数据_周度!F554:F709))/STDEV(原始数据_周度!F554:F709),"")</f>
        <v/>
      </c>
      <c r="D709" s="15">
        <f>IFERROR(-1*(原始数据_周度!E709-AVERAGE(原始数据_周度!E554:E709))/STDEV(原始数据_周度!E554:E709),"")</f>
        <v/>
      </c>
      <c r="E709" s="15">
        <f>IFERROR(-1*(原始数据_周度!G709-AVERAGE(原始数据_周度!G554:G709))/STDEV(原始数据_周度!G554:G709),"")</f>
        <v/>
      </c>
      <c r="F709" s="15">
        <f>IFERROR(-1*(原始数据_周度!H709-AVERAGE(原始数据_周度!H554:H709))/STDEV(原始数据_周度!H554:H709),"")</f>
        <v/>
      </c>
      <c r="G709" s="15">
        <f>IFERROR((原始数据_周度!I709-AVERAGE(原始数据_周度!I554:I709))/STDEV(原始数据_周度!I554:I709),"")</f>
        <v/>
      </c>
      <c r="H709" s="166">
        <f>IFERROR((原始数据_周度!J709-AVERAGE($J$2:J709))/STDEV($J$2:J709),"")</f>
        <v/>
      </c>
    </row>
    <row r="710">
      <c r="A710" s="14">
        <f>原始数据_周度!A710</f>
        <v/>
      </c>
      <c r="B710" s="15">
        <f>IFERROR((原始数据_周度!C710-AVERAGE(原始数据_周度!C555:C710))/STDEV(原始数据_周度!C555:C710),"")</f>
        <v/>
      </c>
      <c r="C710" s="15">
        <f>IFERROR((原始数据_周度!F710-AVERAGE(原始数据_周度!F555:F710))/STDEV(原始数据_周度!F555:F710),"")</f>
        <v/>
      </c>
      <c r="D710" s="15">
        <f>IFERROR(-1*(原始数据_周度!E710-AVERAGE(原始数据_周度!E555:E710))/STDEV(原始数据_周度!E555:E710),"")</f>
        <v/>
      </c>
      <c r="E710" s="15">
        <f>IFERROR(-1*(原始数据_周度!G710-AVERAGE(原始数据_周度!G555:G710))/STDEV(原始数据_周度!G555:G710),"")</f>
        <v/>
      </c>
      <c r="F710" s="15">
        <f>IFERROR(-1*(原始数据_周度!H710-AVERAGE(原始数据_周度!H555:H710))/STDEV(原始数据_周度!H555:H710),"")</f>
        <v/>
      </c>
      <c r="G710" s="15">
        <f>IFERROR((原始数据_周度!I710-AVERAGE(原始数据_周度!I555:I710))/STDEV(原始数据_周度!I555:I710),"")</f>
        <v/>
      </c>
      <c r="H710" s="166">
        <f>IFERROR((原始数据_周度!J710-AVERAGE($J$2:J710))/STDEV($J$2:J710),"")</f>
        <v/>
      </c>
    </row>
    <row r="711">
      <c r="A711" s="14">
        <f>原始数据_周度!A711</f>
        <v/>
      </c>
      <c r="B711" s="15">
        <f>IFERROR((原始数据_周度!C711-AVERAGE(原始数据_周度!C556:C711))/STDEV(原始数据_周度!C556:C711),"")</f>
        <v/>
      </c>
      <c r="C711" s="15">
        <f>IFERROR((原始数据_周度!F711-AVERAGE(原始数据_周度!F556:F711))/STDEV(原始数据_周度!F556:F711),"")</f>
        <v/>
      </c>
      <c r="D711" s="15">
        <f>IFERROR(-1*(原始数据_周度!E711-AVERAGE(原始数据_周度!E556:E711))/STDEV(原始数据_周度!E556:E711),"")</f>
        <v/>
      </c>
      <c r="E711" s="15">
        <f>IFERROR(-1*(原始数据_周度!G711-AVERAGE(原始数据_周度!G556:G711))/STDEV(原始数据_周度!G556:G711),"")</f>
        <v/>
      </c>
      <c r="F711" s="15">
        <f>IFERROR(-1*(原始数据_周度!H711-AVERAGE(原始数据_周度!H556:H711))/STDEV(原始数据_周度!H556:H711),"")</f>
        <v/>
      </c>
      <c r="G711" s="15">
        <f>IFERROR((原始数据_周度!I711-AVERAGE(原始数据_周度!I556:I711))/STDEV(原始数据_周度!I556:I711),"")</f>
        <v/>
      </c>
      <c r="H711" s="166">
        <f>IFERROR((原始数据_周度!J711-AVERAGE($J$2:J711))/STDEV($J$2:J711),"")</f>
        <v/>
      </c>
    </row>
    <row r="712">
      <c r="A712" s="14">
        <f>原始数据_周度!A712</f>
        <v/>
      </c>
      <c r="B712" s="15">
        <f>IFERROR((原始数据_周度!C712-AVERAGE(原始数据_周度!C557:C712))/STDEV(原始数据_周度!C557:C712),"")</f>
        <v/>
      </c>
      <c r="C712" s="15">
        <f>IFERROR((原始数据_周度!F712-AVERAGE(原始数据_周度!F557:F712))/STDEV(原始数据_周度!F557:F712),"")</f>
        <v/>
      </c>
      <c r="D712" s="15">
        <f>IFERROR(-1*(原始数据_周度!E712-AVERAGE(原始数据_周度!E557:E712))/STDEV(原始数据_周度!E557:E712),"")</f>
        <v/>
      </c>
      <c r="E712" s="15">
        <f>IFERROR(-1*(原始数据_周度!G712-AVERAGE(原始数据_周度!G557:G712))/STDEV(原始数据_周度!G557:G712),"")</f>
        <v/>
      </c>
      <c r="F712" s="15">
        <f>IFERROR(-1*(原始数据_周度!H712-AVERAGE(原始数据_周度!H557:H712))/STDEV(原始数据_周度!H557:H712),"")</f>
        <v/>
      </c>
      <c r="G712" s="15">
        <f>IFERROR((原始数据_周度!I712-AVERAGE(原始数据_周度!I557:I712))/STDEV(原始数据_周度!I557:I712),"")</f>
        <v/>
      </c>
      <c r="H712" s="166">
        <f>IFERROR((原始数据_周度!J712-AVERAGE($J$2:J712))/STDEV($J$2:J712),"")</f>
        <v/>
      </c>
    </row>
    <row r="713">
      <c r="A713" s="14">
        <f>原始数据_周度!A713</f>
        <v/>
      </c>
      <c r="B713" s="15">
        <f>IFERROR((原始数据_周度!C713-AVERAGE(原始数据_周度!C558:C713))/STDEV(原始数据_周度!C558:C713),"")</f>
        <v/>
      </c>
      <c r="C713" s="15">
        <f>IFERROR((原始数据_周度!F713-AVERAGE(原始数据_周度!F558:F713))/STDEV(原始数据_周度!F558:F713),"")</f>
        <v/>
      </c>
      <c r="D713" s="15">
        <f>IFERROR(-1*(原始数据_周度!E713-AVERAGE(原始数据_周度!E558:E713))/STDEV(原始数据_周度!E558:E713),"")</f>
        <v/>
      </c>
      <c r="E713" s="15">
        <f>IFERROR(-1*(原始数据_周度!G713-AVERAGE(原始数据_周度!G558:G713))/STDEV(原始数据_周度!G558:G713),"")</f>
        <v/>
      </c>
      <c r="F713" s="15">
        <f>IFERROR(-1*(原始数据_周度!H713-AVERAGE(原始数据_周度!H558:H713))/STDEV(原始数据_周度!H558:H713),"")</f>
        <v/>
      </c>
      <c r="G713" s="15">
        <f>IFERROR((原始数据_周度!I713-AVERAGE(原始数据_周度!I558:I713))/STDEV(原始数据_周度!I558:I713),"")</f>
        <v/>
      </c>
      <c r="H713" s="166">
        <f>IFERROR((原始数据_周度!J713-AVERAGE($J$2:J713))/STDEV($J$2:J713),"")</f>
        <v/>
      </c>
    </row>
    <row r="714">
      <c r="A714" s="14">
        <f>原始数据_周度!A714</f>
        <v/>
      </c>
      <c r="B714" s="15">
        <f>IFERROR((原始数据_周度!C714-AVERAGE(原始数据_周度!C559:C714))/STDEV(原始数据_周度!C559:C714),"")</f>
        <v/>
      </c>
      <c r="C714" s="15">
        <f>IFERROR((原始数据_周度!F714-AVERAGE(原始数据_周度!F559:F714))/STDEV(原始数据_周度!F559:F714),"")</f>
        <v/>
      </c>
      <c r="D714" s="15">
        <f>IFERROR(-1*(原始数据_周度!E714-AVERAGE(原始数据_周度!E559:E714))/STDEV(原始数据_周度!E559:E714),"")</f>
        <v/>
      </c>
      <c r="E714" s="15">
        <f>IFERROR(-1*(原始数据_周度!G714-AVERAGE(原始数据_周度!G559:G714))/STDEV(原始数据_周度!G559:G714),"")</f>
        <v/>
      </c>
      <c r="F714" s="15">
        <f>IFERROR(-1*(原始数据_周度!H714-AVERAGE(原始数据_周度!H559:H714))/STDEV(原始数据_周度!H559:H714),"")</f>
        <v/>
      </c>
      <c r="G714" s="15">
        <f>IFERROR((原始数据_周度!I714-AVERAGE(原始数据_周度!I559:I714))/STDEV(原始数据_周度!I559:I714),"")</f>
        <v/>
      </c>
      <c r="H714" s="166">
        <f>IFERROR((原始数据_周度!J714-AVERAGE($J$2:J714))/STDEV($J$2:J714),"")</f>
        <v/>
      </c>
    </row>
    <row r="715">
      <c r="A715" s="14">
        <f>原始数据_周度!A715</f>
        <v/>
      </c>
      <c r="B715" s="15">
        <f>IFERROR((原始数据_周度!C715-AVERAGE(原始数据_周度!C560:C715))/STDEV(原始数据_周度!C560:C715),"")</f>
        <v/>
      </c>
      <c r="C715" s="15">
        <f>IFERROR((原始数据_周度!F715-AVERAGE(原始数据_周度!F560:F715))/STDEV(原始数据_周度!F560:F715),"")</f>
        <v/>
      </c>
      <c r="D715" s="15">
        <f>IFERROR(-1*(原始数据_周度!E715-AVERAGE(原始数据_周度!E560:E715))/STDEV(原始数据_周度!E560:E715),"")</f>
        <v/>
      </c>
      <c r="E715" s="15">
        <f>IFERROR(-1*(原始数据_周度!G715-AVERAGE(原始数据_周度!G560:G715))/STDEV(原始数据_周度!G560:G715),"")</f>
        <v/>
      </c>
      <c r="F715" s="15">
        <f>IFERROR(-1*(原始数据_周度!H715-AVERAGE(原始数据_周度!H560:H715))/STDEV(原始数据_周度!H560:H715),"")</f>
        <v/>
      </c>
      <c r="G715" s="15">
        <f>IFERROR((原始数据_周度!I715-AVERAGE(原始数据_周度!I560:I715))/STDEV(原始数据_周度!I560:I715),"")</f>
        <v/>
      </c>
      <c r="H715" s="166">
        <f>IFERROR((原始数据_周度!J715-AVERAGE($J$2:J715))/STDEV($J$2:J715),"")</f>
        <v/>
      </c>
    </row>
    <row r="716">
      <c r="A716" s="14">
        <f>原始数据_周度!A716</f>
        <v/>
      </c>
      <c r="B716" s="15">
        <f>IFERROR((原始数据_周度!C716-AVERAGE(原始数据_周度!C561:C716))/STDEV(原始数据_周度!C561:C716),"")</f>
        <v/>
      </c>
      <c r="C716" s="15">
        <f>IFERROR((原始数据_周度!F716-AVERAGE(原始数据_周度!F561:F716))/STDEV(原始数据_周度!F561:F716),"")</f>
        <v/>
      </c>
      <c r="D716" s="15">
        <f>IFERROR(-1*(原始数据_周度!E716-AVERAGE(原始数据_周度!E561:E716))/STDEV(原始数据_周度!E561:E716),"")</f>
        <v/>
      </c>
      <c r="E716" s="15">
        <f>IFERROR(-1*(原始数据_周度!G716-AVERAGE(原始数据_周度!G561:G716))/STDEV(原始数据_周度!G561:G716),"")</f>
        <v/>
      </c>
      <c r="F716" s="15">
        <f>IFERROR(-1*(原始数据_周度!H716-AVERAGE(原始数据_周度!H561:H716))/STDEV(原始数据_周度!H561:H716),"")</f>
        <v/>
      </c>
      <c r="G716" s="15">
        <f>IFERROR((原始数据_周度!I716-AVERAGE(原始数据_周度!I561:I716))/STDEV(原始数据_周度!I561:I716),"")</f>
        <v/>
      </c>
      <c r="H716" s="166">
        <f>IFERROR((原始数据_周度!J716-AVERAGE($J$2:J716))/STDEV($J$2:J716),"")</f>
        <v/>
      </c>
    </row>
    <row r="717">
      <c r="A717" s="14">
        <f>原始数据_周度!A717</f>
        <v/>
      </c>
      <c r="B717" s="15">
        <f>IFERROR((原始数据_周度!C717-AVERAGE(原始数据_周度!C562:C717))/STDEV(原始数据_周度!C562:C717),"")</f>
        <v/>
      </c>
      <c r="C717" s="15">
        <f>IFERROR((原始数据_周度!F717-AVERAGE(原始数据_周度!F562:F717))/STDEV(原始数据_周度!F562:F717),"")</f>
        <v/>
      </c>
      <c r="D717" s="15">
        <f>IFERROR(-1*(原始数据_周度!E717-AVERAGE(原始数据_周度!E562:E717))/STDEV(原始数据_周度!E562:E717),"")</f>
        <v/>
      </c>
      <c r="E717" s="15">
        <f>IFERROR(-1*(原始数据_周度!G717-AVERAGE(原始数据_周度!G562:G717))/STDEV(原始数据_周度!G562:G717),"")</f>
        <v/>
      </c>
      <c r="F717" s="15">
        <f>IFERROR(-1*(原始数据_周度!H717-AVERAGE(原始数据_周度!H562:H717))/STDEV(原始数据_周度!H562:H717),"")</f>
        <v/>
      </c>
      <c r="G717" s="15">
        <f>IFERROR((原始数据_周度!I717-AVERAGE(原始数据_周度!I562:I717))/STDEV(原始数据_周度!I562:I717),"")</f>
        <v/>
      </c>
      <c r="H717" s="166">
        <f>IFERROR((原始数据_周度!J717-AVERAGE($J$2:J717))/STDEV($J$2:J717),"")</f>
        <v/>
      </c>
    </row>
    <row r="718">
      <c r="A718" s="14">
        <f>原始数据_周度!A718</f>
        <v/>
      </c>
      <c r="B718" s="15">
        <f>IFERROR((原始数据_周度!C718-AVERAGE(原始数据_周度!C563:C718))/STDEV(原始数据_周度!C563:C718),"")</f>
        <v/>
      </c>
      <c r="C718" s="15">
        <f>IFERROR((原始数据_周度!F718-AVERAGE(原始数据_周度!F563:F718))/STDEV(原始数据_周度!F563:F718),"")</f>
        <v/>
      </c>
      <c r="D718" s="15">
        <f>IFERROR(-1*(原始数据_周度!E718-AVERAGE(原始数据_周度!E563:E718))/STDEV(原始数据_周度!E563:E718),"")</f>
        <v/>
      </c>
      <c r="E718" s="15">
        <f>IFERROR(-1*(原始数据_周度!G718-AVERAGE(原始数据_周度!G563:G718))/STDEV(原始数据_周度!G563:G718),"")</f>
        <v/>
      </c>
      <c r="F718" s="15">
        <f>IFERROR(-1*(原始数据_周度!H718-AVERAGE(原始数据_周度!H563:H718))/STDEV(原始数据_周度!H563:H718),"")</f>
        <v/>
      </c>
      <c r="G718" s="15">
        <f>IFERROR((原始数据_周度!I718-AVERAGE(原始数据_周度!I563:I718))/STDEV(原始数据_周度!I563:I718),"")</f>
        <v/>
      </c>
      <c r="H718" s="166">
        <f>IFERROR((原始数据_周度!J718-AVERAGE($J$2:J718))/STDEV($J$2:J718),"")</f>
        <v/>
      </c>
    </row>
    <row r="719">
      <c r="A719" s="14">
        <f>原始数据_周度!A719</f>
        <v/>
      </c>
      <c r="B719" s="15">
        <f>IFERROR((原始数据_周度!C719-AVERAGE(原始数据_周度!C564:C719))/STDEV(原始数据_周度!C564:C719),"")</f>
        <v/>
      </c>
      <c r="C719" s="15">
        <f>IFERROR((原始数据_周度!F719-AVERAGE(原始数据_周度!F564:F719))/STDEV(原始数据_周度!F564:F719),"")</f>
        <v/>
      </c>
      <c r="D719" s="15">
        <f>IFERROR(-1*(原始数据_周度!E719-AVERAGE(原始数据_周度!E564:E719))/STDEV(原始数据_周度!E564:E719),"")</f>
        <v/>
      </c>
      <c r="E719" s="15">
        <f>IFERROR(-1*(原始数据_周度!G719-AVERAGE(原始数据_周度!G564:G719))/STDEV(原始数据_周度!G564:G719),"")</f>
        <v/>
      </c>
      <c r="F719" s="15">
        <f>IFERROR(-1*(原始数据_周度!H719-AVERAGE(原始数据_周度!H564:H719))/STDEV(原始数据_周度!H564:H719),"")</f>
        <v/>
      </c>
      <c r="G719" s="15">
        <f>IFERROR((原始数据_周度!I719-AVERAGE(原始数据_周度!I564:I719))/STDEV(原始数据_周度!I564:I719),"")</f>
        <v/>
      </c>
      <c r="H719" s="166">
        <f>IFERROR((原始数据_周度!J719-AVERAGE($J$2:J719))/STDEV($J$2:J719),"")</f>
        <v/>
      </c>
    </row>
    <row r="720">
      <c r="A720" s="14">
        <f>原始数据_周度!A720</f>
        <v/>
      </c>
      <c r="B720" s="15">
        <f>IFERROR((原始数据_周度!C720-AVERAGE(原始数据_周度!C565:C720))/STDEV(原始数据_周度!C565:C720),"")</f>
        <v/>
      </c>
      <c r="C720" s="15">
        <f>IFERROR((原始数据_周度!F720-AVERAGE(原始数据_周度!F565:F720))/STDEV(原始数据_周度!F565:F720),"")</f>
        <v/>
      </c>
      <c r="D720" s="15">
        <f>IFERROR(-1*(原始数据_周度!E720-AVERAGE(原始数据_周度!E565:E720))/STDEV(原始数据_周度!E565:E720),"")</f>
        <v/>
      </c>
      <c r="E720" s="15">
        <f>IFERROR(-1*(原始数据_周度!G720-AVERAGE(原始数据_周度!G565:G720))/STDEV(原始数据_周度!G565:G720),"")</f>
        <v/>
      </c>
      <c r="F720" s="15">
        <f>IFERROR(-1*(原始数据_周度!H720-AVERAGE(原始数据_周度!H565:H720))/STDEV(原始数据_周度!H565:H720),"")</f>
        <v/>
      </c>
      <c r="G720" s="15">
        <f>IFERROR((原始数据_周度!I720-AVERAGE(原始数据_周度!I565:I720))/STDEV(原始数据_周度!I565:I720),"")</f>
        <v/>
      </c>
      <c r="H720" s="166">
        <f>IFERROR((原始数据_周度!J720-AVERAGE($J$2:J720))/STDEV($J$2:J720),"")</f>
        <v/>
      </c>
    </row>
    <row r="721">
      <c r="A721" s="14">
        <f>原始数据_周度!A721</f>
        <v/>
      </c>
      <c r="B721" s="15">
        <f>IFERROR((原始数据_周度!C721-AVERAGE(原始数据_周度!C566:C721))/STDEV(原始数据_周度!C566:C721),"")</f>
        <v/>
      </c>
      <c r="C721" s="15">
        <f>IFERROR((原始数据_周度!F721-AVERAGE(原始数据_周度!F566:F721))/STDEV(原始数据_周度!F566:F721),"")</f>
        <v/>
      </c>
      <c r="D721" s="15">
        <f>IFERROR(-1*(原始数据_周度!E721-AVERAGE(原始数据_周度!E566:E721))/STDEV(原始数据_周度!E566:E721),"")</f>
        <v/>
      </c>
      <c r="E721" s="15">
        <f>IFERROR(-1*(原始数据_周度!G721-AVERAGE(原始数据_周度!G566:G721))/STDEV(原始数据_周度!G566:G721),"")</f>
        <v/>
      </c>
      <c r="F721" s="15">
        <f>IFERROR(-1*(原始数据_周度!H721-AVERAGE(原始数据_周度!H566:H721))/STDEV(原始数据_周度!H566:H721),"")</f>
        <v/>
      </c>
      <c r="G721" s="15">
        <f>IFERROR((原始数据_周度!I721-AVERAGE(原始数据_周度!I566:I721))/STDEV(原始数据_周度!I566:I721),"")</f>
        <v/>
      </c>
      <c r="H721" s="166">
        <f>IFERROR((原始数据_周度!J721-AVERAGE($J$2:J721))/STDEV($J$2:J721),"")</f>
        <v/>
      </c>
    </row>
    <row r="722">
      <c r="A722" s="14">
        <f>原始数据_周度!A722</f>
        <v/>
      </c>
      <c r="B722" s="15">
        <f>IFERROR((原始数据_周度!C722-AVERAGE(原始数据_周度!C567:C722))/STDEV(原始数据_周度!C567:C722),"")</f>
        <v/>
      </c>
      <c r="C722" s="15">
        <f>IFERROR((原始数据_周度!F722-AVERAGE(原始数据_周度!F567:F722))/STDEV(原始数据_周度!F567:F722),"")</f>
        <v/>
      </c>
      <c r="D722" s="15">
        <f>IFERROR(-1*(原始数据_周度!E722-AVERAGE(原始数据_周度!E567:E722))/STDEV(原始数据_周度!E567:E722),"")</f>
        <v/>
      </c>
      <c r="E722" s="15">
        <f>IFERROR(-1*(原始数据_周度!G722-AVERAGE(原始数据_周度!G567:G722))/STDEV(原始数据_周度!G567:G722),"")</f>
        <v/>
      </c>
      <c r="F722" s="15">
        <f>IFERROR(-1*(原始数据_周度!H722-AVERAGE(原始数据_周度!H567:H722))/STDEV(原始数据_周度!H567:H722),"")</f>
        <v/>
      </c>
      <c r="G722" s="15">
        <f>IFERROR((原始数据_周度!I722-AVERAGE(原始数据_周度!I567:I722))/STDEV(原始数据_周度!I567:I722),"")</f>
        <v/>
      </c>
      <c r="H722" s="166">
        <f>IFERROR((原始数据_周度!J722-AVERAGE($J$2:J722))/STDEV($J$2:J722),"")</f>
        <v/>
      </c>
    </row>
    <row r="723">
      <c r="A723" s="14">
        <f>原始数据_周度!A723</f>
        <v/>
      </c>
      <c r="B723" s="15">
        <f>IFERROR((原始数据_周度!C723-AVERAGE(原始数据_周度!C568:C723))/STDEV(原始数据_周度!C568:C723),"")</f>
        <v/>
      </c>
      <c r="C723" s="15">
        <f>IFERROR((原始数据_周度!F723-AVERAGE(原始数据_周度!F568:F723))/STDEV(原始数据_周度!F568:F723),"")</f>
        <v/>
      </c>
      <c r="D723" s="15">
        <f>IFERROR(-1*(原始数据_周度!E723-AVERAGE(原始数据_周度!E568:E723))/STDEV(原始数据_周度!E568:E723),"")</f>
        <v/>
      </c>
      <c r="E723" s="15">
        <f>IFERROR(-1*(原始数据_周度!G723-AVERAGE(原始数据_周度!G568:G723))/STDEV(原始数据_周度!G568:G723),"")</f>
        <v/>
      </c>
      <c r="F723" s="15">
        <f>IFERROR(-1*(原始数据_周度!H723-AVERAGE(原始数据_周度!H568:H723))/STDEV(原始数据_周度!H568:H723),"")</f>
        <v/>
      </c>
      <c r="G723" s="15">
        <f>IFERROR((原始数据_周度!I723-AVERAGE(原始数据_周度!I568:I723))/STDEV(原始数据_周度!I568:I723),"")</f>
        <v/>
      </c>
      <c r="H723" s="166">
        <f>IFERROR((原始数据_周度!J723-AVERAGE($J$2:J723))/STDEV($J$2:J723),"")</f>
        <v/>
      </c>
    </row>
    <row r="724">
      <c r="A724" s="14">
        <f>原始数据_周度!A724</f>
        <v/>
      </c>
      <c r="B724" s="15">
        <f>IFERROR((原始数据_周度!C724-AVERAGE(原始数据_周度!C569:C724))/STDEV(原始数据_周度!C569:C724),"")</f>
        <v/>
      </c>
      <c r="C724" s="15">
        <f>IFERROR((原始数据_周度!F724-AVERAGE(原始数据_周度!F569:F724))/STDEV(原始数据_周度!F569:F724),"")</f>
        <v/>
      </c>
      <c r="D724" s="15">
        <f>IFERROR(-1*(原始数据_周度!E724-AVERAGE(原始数据_周度!E569:E724))/STDEV(原始数据_周度!E569:E724),"")</f>
        <v/>
      </c>
      <c r="E724" s="15">
        <f>IFERROR(-1*(原始数据_周度!G724-AVERAGE(原始数据_周度!G569:G724))/STDEV(原始数据_周度!G569:G724),"")</f>
        <v/>
      </c>
      <c r="F724" s="15">
        <f>IFERROR(-1*(原始数据_周度!H724-AVERAGE(原始数据_周度!H569:H724))/STDEV(原始数据_周度!H569:H724),"")</f>
        <v/>
      </c>
      <c r="G724" s="15">
        <f>IFERROR((原始数据_周度!I724-AVERAGE(原始数据_周度!I569:I724))/STDEV(原始数据_周度!I569:I724),"")</f>
        <v/>
      </c>
      <c r="H724" s="166">
        <f>IFERROR((原始数据_周度!J724-AVERAGE($J$2:J724))/STDEV($J$2:J724),"")</f>
        <v/>
      </c>
    </row>
    <row r="725">
      <c r="A725" s="14">
        <f>原始数据_周度!A725</f>
        <v/>
      </c>
      <c r="B725" s="15">
        <f>IFERROR((原始数据_周度!C725-AVERAGE(原始数据_周度!C570:C725))/STDEV(原始数据_周度!C570:C725),"")</f>
        <v/>
      </c>
      <c r="C725" s="15">
        <f>IFERROR((原始数据_周度!F725-AVERAGE(原始数据_周度!F570:F725))/STDEV(原始数据_周度!F570:F725),"")</f>
        <v/>
      </c>
      <c r="D725" s="15">
        <f>IFERROR(-1*(原始数据_周度!E725-AVERAGE(原始数据_周度!E570:E725))/STDEV(原始数据_周度!E570:E725),"")</f>
        <v/>
      </c>
      <c r="E725" s="15">
        <f>IFERROR(-1*(原始数据_周度!G725-AVERAGE(原始数据_周度!G570:G725))/STDEV(原始数据_周度!G570:G725),"")</f>
        <v/>
      </c>
      <c r="F725" s="15">
        <f>IFERROR(-1*(原始数据_周度!H725-AVERAGE(原始数据_周度!H570:H725))/STDEV(原始数据_周度!H570:H725),"")</f>
        <v/>
      </c>
      <c r="G725" s="15">
        <f>IFERROR((原始数据_周度!I725-AVERAGE(原始数据_周度!I570:I725))/STDEV(原始数据_周度!I570:I725),"")</f>
        <v/>
      </c>
      <c r="H725" s="166">
        <f>IFERROR((原始数据_周度!J725-AVERAGE($J$2:J725))/STDEV($J$2:J725),"")</f>
        <v/>
      </c>
    </row>
    <row r="726">
      <c r="A726" s="14">
        <f>原始数据_周度!A726</f>
        <v/>
      </c>
      <c r="B726" s="15">
        <f>IFERROR((原始数据_周度!C726-AVERAGE(原始数据_周度!C571:C726))/STDEV(原始数据_周度!C571:C726),"")</f>
        <v/>
      </c>
      <c r="C726" s="15">
        <f>IFERROR((原始数据_周度!F726-AVERAGE(原始数据_周度!F571:F726))/STDEV(原始数据_周度!F571:F726),"")</f>
        <v/>
      </c>
      <c r="D726" s="15">
        <f>IFERROR(-1*(原始数据_周度!E726-AVERAGE(原始数据_周度!E571:E726))/STDEV(原始数据_周度!E571:E726),"")</f>
        <v/>
      </c>
      <c r="E726" s="15">
        <f>IFERROR(-1*(原始数据_周度!G726-AVERAGE(原始数据_周度!G571:G726))/STDEV(原始数据_周度!G571:G726),"")</f>
        <v/>
      </c>
      <c r="F726" s="15">
        <f>IFERROR(-1*(原始数据_周度!H726-AVERAGE(原始数据_周度!H571:H726))/STDEV(原始数据_周度!H571:H726),"")</f>
        <v/>
      </c>
      <c r="G726" s="15">
        <f>IFERROR((原始数据_周度!I726-AVERAGE(原始数据_周度!I571:I726))/STDEV(原始数据_周度!I571:I726),"")</f>
        <v/>
      </c>
      <c r="H726" s="166">
        <f>IFERROR((原始数据_周度!J726-AVERAGE($J$2:J726))/STDEV($J$2:J726),"")</f>
        <v/>
      </c>
    </row>
    <row r="727">
      <c r="A727" s="14">
        <f>原始数据_周度!A727</f>
        <v/>
      </c>
      <c r="B727" s="15">
        <f>IFERROR((原始数据_周度!C727-AVERAGE(原始数据_周度!C572:C727))/STDEV(原始数据_周度!C572:C727),"")</f>
        <v/>
      </c>
      <c r="C727" s="15">
        <f>IFERROR((原始数据_周度!F727-AVERAGE(原始数据_周度!F572:F727))/STDEV(原始数据_周度!F572:F727),"")</f>
        <v/>
      </c>
      <c r="D727" s="15">
        <f>IFERROR(-1*(原始数据_周度!E727-AVERAGE(原始数据_周度!E572:E727))/STDEV(原始数据_周度!E572:E727),"")</f>
        <v/>
      </c>
      <c r="E727" s="15">
        <f>IFERROR(-1*(原始数据_周度!G727-AVERAGE(原始数据_周度!G572:G727))/STDEV(原始数据_周度!G572:G727),"")</f>
        <v/>
      </c>
      <c r="F727" s="15">
        <f>IFERROR(-1*(原始数据_周度!H727-AVERAGE(原始数据_周度!H572:H727))/STDEV(原始数据_周度!H572:H727),"")</f>
        <v/>
      </c>
      <c r="G727" s="15">
        <f>IFERROR((原始数据_周度!I727-AVERAGE(原始数据_周度!I572:I727))/STDEV(原始数据_周度!I572:I727),"")</f>
        <v/>
      </c>
      <c r="H727" s="166">
        <f>IFERROR((原始数据_周度!J727-AVERAGE($J$2:J727))/STDEV($J$2:J727),"")</f>
        <v/>
      </c>
    </row>
    <row r="728">
      <c r="A728" s="14">
        <f>原始数据_周度!A728</f>
        <v/>
      </c>
      <c r="B728" s="15">
        <f>IFERROR((原始数据_周度!C728-AVERAGE(原始数据_周度!C573:C728))/STDEV(原始数据_周度!C573:C728),"")</f>
        <v/>
      </c>
      <c r="C728" s="15">
        <f>IFERROR((原始数据_周度!F728-AVERAGE(原始数据_周度!F573:F728))/STDEV(原始数据_周度!F573:F728),"")</f>
        <v/>
      </c>
      <c r="D728" s="15">
        <f>IFERROR(-1*(原始数据_周度!E728-AVERAGE(原始数据_周度!E573:E728))/STDEV(原始数据_周度!E573:E728),"")</f>
        <v/>
      </c>
      <c r="E728" s="15">
        <f>IFERROR(-1*(原始数据_周度!G728-AVERAGE(原始数据_周度!G573:G728))/STDEV(原始数据_周度!G573:G728),"")</f>
        <v/>
      </c>
      <c r="F728" s="15">
        <f>IFERROR(-1*(原始数据_周度!H728-AVERAGE(原始数据_周度!H573:H728))/STDEV(原始数据_周度!H573:H728),"")</f>
        <v/>
      </c>
      <c r="G728" s="15">
        <f>IFERROR((原始数据_周度!I728-AVERAGE(原始数据_周度!I573:I728))/STDEV(原始数据_周度!I573:I728),"")</f>
        <v/>
      </c>
      <c r="H728" s="166">
        <f>IFERROR((原始数据_周度!J728-AVERAGE($J$2:J728))/STDEV($J$2:J728),"")</f>
        <v/>
      </c>
    </row>
    <row r="729">
      <c r="A729" s="14">
        <f>原始数据_周度!A729</f>
        <v/>
      </c>
      <c r="B729" s="15">
        <f>IFERROR((原始数据_周度!C729-AVERAGE(原始数据_周度!C574:C729))/STDEV(原始数据_周度!C574:C729),"")</f>
        <v/>
      </c>
      <c r="C729" s="15">
        <f>IFERROR((原始数据_周度!F729-AVERAGE(原始数据_周度!F574:F729))/STDEV(原始数据_周度!F574:F729),"")</f>
        <v/>
      </c>
      <c r="D729" s="15">
        <f>IFERROR(-1*(原始数据_周度!E729-AVERAGE(原始数据_周度!E574:E729))/STDEV(原始数据_周度!E574:E729),"")</f>
        <v/>
      </c>
      <c r="E729" s="15">
        <f>IFERROR(-1*(原始数据_周度!G729-AVERAGE(原始数据_周度!G574:G729))/STDEV(原始数据_周度!G574:G729),"")</f>
        <v/>
      </c>
      <c r="F729" s="15">
        <f>IFERROR(-1*(原始数据_周度!H729-AVERAGE(原始数据_周度!H574:H729))/STDEV(原始数据_周度!H574:H729),"")</f>
        <v/>
      </c>
      <c r="G729" s="15">
        <f>IFERROR((原始数据_周度!I729-AVERAGE(原始数据_周度!I574:I729))/STDEV(原始数据_周度!I574:I729),"")</f>
        <v/>
      </c>
      <c r="H729" s="166">
        <f>IFERROR((原始数据_周度!J729-AVERAGE($J$2:J729))/STDEV($J$2:J729),"")</f>
        <v/>
      </c>
    </row>
    <row r="730">
      <c r="A730" s="14">
        <f>原始数据_周度!A730</f>
        <v/>
      </c>
      <c r="B730" s="15">
        <f>IFERROR((原始数据_周度!C730-AVERAGE(原始数据_周度!C575:C730))/STDEV(原始数据_周度!C575:C730),"")</f>
        <v/>
      </c>
      <c r="C730" s="15">
        <f>IFERROR((原始数据_周度!F730-AVERAGE(原始数据_周度!F575:F730))/STDEV(原始数据_周度!F575:F730),"")</f>
        <v/>
      </c>
      <c r="D730" s="15">
        <f>IFERROR(-1*(原始数据_周度!E730-AVERAGE(原始数据_周度!E575:E730))/STDEV(原始数据_周度!E575:E730),"")</f>
        <v/>
      </c>
      <c r="E730" s="15">
        <f>IFERROR(-1*(原始数据_周度!G730-AVERAGE(原始数据_周度!G575:G730))/STDEV(原始数据_周度!G575:G730),"")</f>
        <v/>
      </c>
      <c r="F730" s="15">
        <f>IFERROR(-1*(原始数据_周度!H730-AVERAGE(原始数据_周度!H575:H730))/STDEV(原始数据_周度!H575:H730),"")</f>
        <v/>
      </c>
      <c r="G730" s="15">
        <f>IFERROR((原始数据_周度!I730-AVERAGE(原始数据_周度!I575:I730))/STDEV(原始数据_周度!I575:I730),"")</f>
        <v/>
      </c>
      <c r="H730" s="166">
        <f>IFERROR((原始数据_周度!J730-AVERAGE($J$2:J730))/STDEV($J$2:J730),"")</f>
        <v/>
      </c>
    </row>
    <row r="731">
      <c r="A731" s="14">
        <f>原始数据_周度!A731</f>
        <v/>
      </c>
      <c r="B731" s="15">
        <f>IFERROR((原始数据_周度!C731-AVERAGE(原始数据_周度!C576:C731))/STDEV(原始数据_周度!C576:C731),"")</f>
        <v/>
      </c>
      <c r="C731" s="15">
        <f>IFERROR((原始数据_周度!F731-AVERAGE(原始数据_周度!F576:F731))/STDEV(原始数据_周度!F576:F731),"")</f>
        <v/>
      </c>
      <c r="D731" s="15">
        <f>IFERROR(-1*(原始数据_周度!E731-AVERAGE(原始数据_周度!E576:E731))/STDEV(原始数据_周度!E576:E731),"")</f>
        <v/>
      </c>
      <c r="E731" s="15">
        <f>IFERROR(-1*(原始数据_周度!G731-AVERAGE(原始数据_周度!G576:G731))/STDEV(原始数据_周度!G576:G731),"")</f>
        <v/>
      </c>
      <c r="F731" s="15">
        <f>IFERROR(-1*(原始数据_周度!H731-AVERAGE(原始数据_周度!H576:H731))/STDEV(原始数据_周度!H576:H731),"")</f>
        <v/>
      </c>
      <c r="G731" s="15">
        <f>IFERROR((原始数据_周度!I731-AVERAGE(原始数据_周度!I576:I731))/STDEV(原始数据_周度!I576:I731),"")</f>
        <v/>
      </c>
      <c r="H731" s="166">
        <f>IFERROR((原始数据_周度!J731-AVERAGE($J$2:J731))/STDEV($J$2:J731),"")</f>
        <v/>
      </c>
    </row>
    <row r="732">
      <c r="A732" s="14">
        <f>原始数据_周度!A732</f>
        <v/>
      </c>
      <c r="B732" s="15">
        <f>IFERROR((原始数据_周度!C732-AVERAGE(原始数据_周度!C577:C732))/STDEV(原始数据_周度!C577:C732),"")</f>
        <v/>
      </c>
      <c r="C732" s="15">
        <f>IFERROR((原始数据_周度!F732-AVERAGE(原始数据_周度!F577:F732))/STDEV(原始数据_周度!F577:F732),"")</f>
        <v/>
      </c>
      <c r="D732" s="15">
        <f>IFERROR(-1*(原始数据_周度!E732-AVERAGE(原始数据_周度!E577:E732))/STDEV(原始数据_周度!E577:E732),"")</f>
        <v/>
      </c>
      <c r="E732" s="15">
        <f>IFERROR(-1*(原始数据_周度!G732-AVERAGE(原始数据_周度!G577:G732))/STDEV(原始数据_周度!G577:G732),"")</f>
        <v/>
      </c>
      <c r="F732" s="15">
        <f>IFERROR(-1*(原始数据_周度!H732-AVERAGE(原始数据_周度!H577:H732))/STDEV(原始数据_周度!H577:H732),"")</f>
        <v/>
      </c>
      <c r="G732" s="15">
        <f>IFERROR((原始数据_周度!I732-AVERAGE(原始数据_周度!I577:I732))/STDEV(原始数据_周度!I577:I732),"")</f>
        <v/>
      </c>
      <c r="H732" s="166">
        <f>IFERROR((原始数据_周度!J732-AVERAGE($J$2:J732))/STDEV($J$2:J732),"")</f>
        <v/>
      </c>
    </row>
    <row r="733">
      <c r="A733" s="14">
        <f>原始数据_周度!A733</f>
        <v/>
      </c>
      <c r="B733" s="15">
        <f>IFERROR((原始数据_周度!C733-AVERAGE(原始数据_周度!C578:C733))/STDEV(原始数据_周度!C578:C733),"")</f>
        <v/>
      </c>
      <c r="C733" s="15">
        <f>IFERROR((原始数据_周度!F733-AVERAGE(原始数据_周度!F578:F733))/STDEV(原始数据_周度!F578:F733),"")</f>
        <v/>
      </c>
      <c r="D733" s="15">
        <f>IFERROR(-1*(原始数据_周度!E733-AVERAGE(原始数据_周度!E578:E733))/STDEV(原始数据_周度!E578:E733),"")</f>
        <v/>
      </c>
      <c r="E733" s="15">
        <f>IFERROR(-1*(原始数据_周度!G733-AVERAGE(原始数据_周度!G578:G733))/STDEV(原始数据_周度!G578:G733),"")</f>
        <v/>
      </c>
      <c r="F733" s="15">
        <f>IFERROR(-1*(原始数据_周度!H733-AVERAGE(原始数据_周度!H578:H733))/STDEV(原始数据_周度!H578:H733),"")</f>
        <v/>
      </c>
      <c r="G733" s="15">
        <f>IFERROR((原始数据_周度!I733-AVERAGE(原始数据_周度!I578:I733))/STDEV(原始数据_周度!I578:I733),"")</f>
        <v/>
      </c>
      <c r="H733" s="166">
        <f>IFERROR((原始数据_周度!J733-AVERAGE($J$2:J733))/STDEV($J$2:J733),"")</f>
        <v/>
      </c>
    </row>
    <row r="734">
      <c r="A734" s="14">
        <f>原始数据_周度!A734</f>
        <v/>
      </c>
      <c r="B734" s="15">
        <f>IFERROR((原始数据_周度!C734-AVERAGE(原始数据_周度!C579:C734))/STDEV(原始数据_周度!C579:C734),"")</f>
        <v/>
      </c>
      <c r="C734" s="15">
        <f>IFERROR((原始数据_周度!F734-AVERAGE(原始数据_周度!F579:F734))/STDEV(原始数据_周度!F579:F734),"")</f>
        <v/>
      </c>
      <c r="D734" s="15">
        <f>IFERROR(-1*(原始数据_周度!E734-AVERAGE(原始数据_周度!E579:E734))/STDEV(原始数据_周度!E579:E734),"")</f>
        <v/>
      </c>
      <c r="E734" s="15">
        <f>IFERROR(-1*(原始数据_周度!G734-AVERAGE(原始数据_周度!G579:G734))/STDEV(原始数据_周度!G579:G734),"")</f>
        <v/>
      </c>
      <c r="F734" s="15">
        <f>IFERROR(-1*(原始数据_周度!H734-AVERAGE(原始数据_周度!H579:H734))/STDEV(原始数据_周度!H579:H734),"")</f>
        <v/>
      </c>
      <c r="G734" s="15">
        <f>IFERROR((原始数据_周度!I734-AVERAGE(原始数据_周度!I579:I734))/STDEV(原始数据_周度!I579:I734),"")</f>
        <v/>
      </c>
      <c r="H734" s="166">
        <f>IFERROR((原始数据_周度!J734-AVERAGE($J$2:J734))/STDEV($J$2:J734),"")</f>
        <v/>
      </c>
    </row>
    <row r="735">
      <c r="A735" s="14">
        <f>原始数据_周度!A735</f>
        <v/>
      </c>
      <c r="B735" s="15">
        <f>IFERROR((原始数据_周度!C735-AVERAGE(原始数据_周度!C580:C735))/STDEV(原始数据_周度!C580:C735),"")</f>
        <v/>
      </c>
      <c r="C735" s="15">
        <f>IFERROR((原始数据_周度!F735-AVERAGE(原始数据_周度!F580:F735))/STDEV(原始数据_周度!F580:F735),"")</f>
        <v/>
      </c>
      <c r="D735" s="15">
        <f>IFERROR(-1*(原始数据_周度!E735-AVERAGE(原始数据_周度!E580:E735))/STDEV(原始数据_周度!E580:E735),"")</f>
        <v/>
      </c>
      <c r="E735" s="15">
        <f>IFERROR(-1*(原始数据_周度!G735-AVERAGE(原始数据_周度!G580:G735))/STDEV(原始数据_周度!G580:G735),"")</f>
        <v/>
      </c>
      <c r="F735" s="15">
        <f>IFERROR(-1*(原始数据_周度!H735-AVERAGE(原始数据_周度!H580:H735))/STDEV(原始数据_周度!H580:H735),"")</f>
        <v/>
      </c>
      <c r="G735" s="15">
        <f>IFERROR((原始数据_周度!I735-AVERAGE(原始数据_周度!I580:I735))/STDEV(原始数据_周度!I580:I735),"")</f>
        <v/>
      </c>
      <c r="H735" s="166">
        <f>IFERROR((原始数据_周度!J735-AVERAGE($J$2:J735))/STDEV($J$2:J735),"")</f>
        <v/>
      </c>
    </row>
    <row r="736">
      <c r="A736" s="14">
        <f>原始数据_周度!A736</f>
        <v/>
      </c>
      <c r="B736" s="15">
        <f>IFERROR((原始数据_周度!C736-AVERAGE(原始数据_周度!C581:C736))/STDEV(原始数据_周度!C581:C736),"")</f>
        <v/>
      </c>
      <c r="C736" s="15">
        <f>IFERROR((原始数据_周度!F736-AVERAGE(原始数据_周度!F581:F736))/STDEV(原始数据_周度!F581:F736),"")</f>
        <v/>
      </c>
      <c r="D736" s="15">
        <f>IFERROR(-1*(原始数据_周度!E736-AVERAGE(原始数据_周度!E581:E736))/STDEV(原始数据_周度!E581:E736),"")</f>
        <v/>
      </c>
      <c r="E736" s="15">
        <f>IFERROR(-1*(原始数据_周度!G736-AVERAGE(原始数据_周度!G581:G736))/STDEV(原始数据_周度!G581:G736),"")</f>
        <v/>
      </c>
      <c r="F736" s="15">
        <f>IFERROR(-1*(原始数据_周度!H736-AVERAGE(原始数据_周度!H581:H736))/STDEV(原始数据_周度!H581:H736),"")</f>
        <v/>
      </c>
      <c r="G736" s="15">
        <f>IFERROR((原始数据_周度!I736-AVERAGE(原始数据_周度!I581:I736))/STDEV(原始数据_周度!I581:I736),"")</f>
        <v/>
      </c>
      <c r="H736" s="166">
        <f>IFERROR((原始数据_周度!J736-AVERAGE($J$2:J736))/STDEV($J$2:J736),"")</f>
        <v/>
      </c>
    </row>
    <row r="737">
      <c r="A737" s="14">
        <f>原始数据_周度!A737</f>
        <v/>
      </c>
      <c r="B737" s="15">
        <f>IFERROR((原始数据_周度!C737-AVERAGE(原始数据_周度!C582:C737))/STDEV(原始数据_周度!C582:C737),"")</f>
        <v/>
      </c>
      <c r="C737" s="15">
        <f>IFERROR((原始数据_周度!F737-AVERAGE(原始数据_周度!F582:F737))/STDEV(原始数据_周度!F582:F737),"")</f>
        <v/>
      </c>
      <c r="D737" s="15">
        <f>IFERROR(-1*(原始数据_周度!E737-AVERAGE(原始数据_周度!E582:E737))/STDEV(原始数据_周度!E582:E737),"")</f>
        <v/>
      </c>
      <c r="E737" s="15">
        <f>IFERROR(-1*(原始数据_周度!G737-AVERAGE(原始数据_周度!G582:G737))/STDEV(原始数据_周度!G582:G737),"")</f>
        <v/>
      </c>
      <c r="F737" s="15">
        <f>IFERROR(-1*(原始数据_周度!H737-AVERAGE(原始数据_周度!H582:H737))/STDEV(原始数据_周度!H582:H737),"")</f>
        <v/>
      </c>
      <c r="G737" s="15">
        <f>IFERROR((原始数据_周度!I737-AVERAGE(原始数据_周度!I582:I737))/STDEV(原始数据_周度!I582:I737),"")</f>
        <v/>
      </c>
      <c r="H737" s="166">
        <f>IFERROR((原始数据_周度!J737-AVERAGE($J$2:J737))/STDEV($J$2:J737),"")</f>
        <v/>
      </c>
    </row>
    <row r="738">
      <c r="A738" s="14">
        <f>原始数据_周度!A738</f>
        <v/>
      </c>
      <c r="B738" s="15">
        <f>IFERROR((原始数据_周度!C738-AVERAGE(原始数据_周度!C583:C738))/STDEV(原始数据_周度!C583:C738),"")</f>
        <v/>
      </c>
      <c r="C738" s="15">
        <f>IFERROR((原始数据_周度!F738-AVERAGE(原始数据_周度!F583:F738))/STDEV(原始数据_周度!F583:F738),"")</f>
        <v/>
      </c>
      <c r="D738" s="15">
        <f>IFERROR(-1*(原始数据_周度!E738-AVERAGE(原始数据_周度!E583:E738))/STDEV(原始数据_周度!E583:E738),"")</f>
        <v/>
      </c>
      <c r="E738" s="15">
        <f>IFERROR(-1*(原始数据_周度!G738-AVERAGE(原始数据_周度!G583:G738))/STDEV(原始数据_周度!G583:G738),"")</f>
        <v/>
      </c>
      <c r="F738" s="15">
        <f>IFERROR(-1*(原始数据_周度!H738-AVERAGE(原始数据_周度!H583:H738))/STDEV(原始数据_周度!H583:H738),"")</f>
        <v/>
      </c>
      <c r="G738" s="15">
        <f>IFERROR((原始数据_周度!I738-AVERAGE(原始数据_周度!I583:I738))/STDEV(原始数据_周度!I583:I738),"")</f>
        <v/>
      </c>
      <c r="H738" s="166">
        <f>IFERROR((原始数据_周度!J738-AVERAGE($J$2:J738))/STDEV($J$2:J738),"")</f>
        <v/>
      </c>
    </row>
    <row r="739">
      <c r="A739" s="14">
        <f>原始数据_周度!A739</f>
        <v/>
      </c>
      <c r="B739" s="15">
        <f>IFERROR((原始数据_周度!C739-AVERAGE(原始数据_周度!C584:C739))/STDEV(原始数据_周度!C584:C739),"")</f>
        <v/>
      </c>
      <c r="C739" s="15">
        <f>IFERROR((原始数据_周度!F739-AVERAGE(原始数据_周度!F584:F739))/STDEV(原始数据_周度!F584:F739),"")</f>
        <v/>
      </c>
      <c r="D739" s="15">
        <f>IFERROR(-1*(原始数据_周度!E739-AVERAGE(原始数据_周度!E584:E739))/STDEV(原始数据_周度!E584:E739),"")</f>
        <v/>
      </c>
      <c r="E739" s="15">
        <f>IFERROR(-1*(原始数据_周度!G739-AVERAGE(原始数据_周度!G584:G739))/STDEV(原始数据_周度!G584:G739),"")</f>
        <v/>
      </c>
      <c r="F739" s="15">
        <f>IFERROR(-1*(原始数据_周度!H739-AVERAGE(原始数据_周度!H584:H739))/STDEV(原始数据_周度!H584:H739),"")</f>
        <v/>
      </c>
      <c r="G739" s="15">
        <f>IFERROR((原始数据_周度!I739-AVERAGE(原始数据_周度!I584:I739))/STDEV(原始数据_周度!I584:I739),"")</f>
        <v/>
      </c>
      <c r="H739" s="166">
        <f>IFERROR((原始数据_周度!J739-AVERAGE($J$2:J739))/STDEV($J$2:J739),"")</f>
        <v/>
      </c>
    </row>
    <row r="740">
      <c r="A740" s="14">
        <f>原始数据_周度!A740</f>
        <v/>
      </c>
      <c r="B740" s="15">
        <f>IFERROR((原始数据_周度!C740-AVERAGE(原始数据_周度!C585:C740))/STDEV(原始数据_周度!C585:C740),"")</f>
        <v/>
      </c>
      <c r="C740" s="15">
        <f>IFERROR((原始数据_周度!F740-AVERAGE(原始数据_周度!F585:F740))/STDEV(原始数据_周度!F585:F740),"")</f>
        <v/>
      </c>
      <c r="D740" s="15">
        <f>IFERROR(-1*(原始数据_周度!E740-AVERAGE(原始数据_周度!E585:E740))/STDEV(原始数据_周度!E585:E740),"")</f>
        <v/>
      </c>
      <c r="E740" s="15">
        <f>IFERROR(-1*(原始数据_周度!G740-AVERAGE(原始数据_周度!G585:G740))/STDEV(原始数据_周度!G585:G740),"")</f>
        <v/>
      </c>
      <c r="F740" s="15">
        <f>IFERROR(-1*(原始数据_周度!H740-AVERAGE(原始数据_周度!H585:H740))/STDEV(原始数据_周度!H585:H740),"")</f>
        <v/>
      </c>
      <c r="G740" s="15">
        <f>IFERROR((原始数据_周度!I740-AVERAGE(原始数据_周度!I585:I740))/STDEV(原始数据_周度!I585:I740),"")</f>
        <v/>
      </c>
      <c r="H740" s="166">
        <f>IFERROR((原始数据_周度!J740-AVERAGE($J$2:J740))/STDEV($J$2:J740),"")</f>
        <v/>
      </c>
    </row>
    <row r="741">
      <c r="A741" s="14">
        <f>原始数据_周度!A741</f>
        <v/>
      </c>
      <c r="B741" s="15">
        <f>IFERROR((原始数据_周度!C741-AVERAGE(原始数据_周度!C586:C741))/STDEV(原始数据_周度!C586:C741),"")</f>
        <v/>
      </c>
      <c r="C741" s="15">
        <f>IFERROR((原始数据_周度!F741-AVERAGE(原始数据_周度!F586:F741))/STDEV(原始数据_周度!F586:F741),"")</f>
        <v/>
      </c>
      <c r="D741" s="15">
        <f>IFERROR(-1*(原始数据_周度!E741-AVERAGE(原始数据_周度!E586:E741))/STDEV(原始数据_周度!E586:E741),"")</f>
        <v/>
      </c>
      <c r="E741" s="15">
        <f>IFERROR(-1*(原始数据_周度!G741-AVERAGE(原始数据_周度!G586:G741))/STDEV(原始数据_周度!G586:G741),"")</f>
        <v/>
      </c>
      <c r="F741" s="15">
        <f>IFERROR(-1*(原始数据_周度!H741-AVERAGE(原始数据_周度!H586:H741))/STDEV(原始数据_周度!H586:H741),"")</f>
        <v/>
      </c>
      <c r="G741" s="15">
        <f>IFERROR((原始数据_周度!I741-AVERAGE(原始数据_周度!I586:I741))/STDEV(原始数据_周度!I586:I741),"")</f>
        <v/>
      </c>
      <c r="H741" s="166">
        <f>IFERROR((原始数据_周度!J741-AVERAGE($J$2:J741))/STDEV($J$2:J741),"")</f>
        <v/>
      </c>
    </row>
    <row r="742">
      <c r="A742" s="14">
        <f>原始数据_周度!A742</f>
        <v/>
      </c>
      <c r="B742" s="15">
        <f>IFERROR((原始数据_周度!C742-AVERAGE(原始数据_周度!C587:C742))/STDEV(原始数据_周度!C587:C742),"")</f>
        <v/>
      </c>
      <c r="C742" s="15">
        <f>IFERROR((原始数据_周度!F742-AVERAGE(原始数据_周度!F587:F742))/STDEV(原始数据_周度!F587:F742),"")</f>
        <v/>
      </c>
      <c r="D742" s="15">
        <f>IFERROR(-1*(原始数据_周度!E742-AVERAGE(原始数据_周度!E587:E742))/STDEV(原始数据_周度!E587:E742),"")</f>
        <v/>
      </c>
      <c r="E742" s="15">
        <f>IFERROR(-1*(原始数据_周度!G742-AVERAGE(原始数据_周度!G587:G742))/STDEV(原始数据_周度!G587:G742),"")</f>
        <v/>
      </c>
      <c r="F742" s="15">
        <f>IFERROR(-1*(原始数据_周度!H742-AVERAGE(原始数据_周度!H587:H742))/STDEV(原始数据_周度!H587:H742),"")</f>
        <v/>
      </c>
      <c r="G742" s="15">
        <f>IFERROR((原始数据_周度!I742-AVERAGE(原始数据_周度!I587:I742))/STDEV(原始数据_周度!I587:I742),"")</f>
        <v/>
      </c>
      <c r="H742" s="166">
        <f>IFERROR((原始数据_周度!J742-AVERAGE($J$2:J742))/STDEV($J$2:J742),"")</f>
        <v/>
      </c>
    </row>
    <row r="743">
      <c r="A743" s="14">
        <f>原始数据_周度!A743</f>
        <v/>
      </c>
      <c r="B743" s="15">
        <f>IFERROR((原始数据_周度!C743-AVERAGE(原始数据_周度!C588:C743))/STDEV(原始数据_周度!C588:C743),"")</f>
        <v/>
      </c>
      <c r="C743" s="15">
        <f>IFERROR((原始数据_周度!F743-AVERAGE(原始数据_周度!F588:F743))/STDEV(原始数据_周度!F588:F743),"")</f>
        <v/>
      </c>
      <c r="D743" s="15">
        <f>IFERROR(-1*(原始数据_周度!E743-AVERAGE(原始数据_周度!E588:E743))/STDEV(原始数据_周度!E588:E743),"")</f>
        <v/>
      </c>
      <c r="E743" s="15">
        <f>IFERROR(-1*(原始数据_周度!G743-AVERAGE(原始数据_周度!G588:G743))/STDEV(原始数据_周度!G588:G743),"")</f>
        <v/>
      </c>
      <c r="F743" s="15">
        <f>IFERROR(-1*(原始数据_周度!H743-AVERAGE(原始数据_周度!H588:H743))/STDEV(原始数据_周度!H588:H743),"")</f>
        <v/>
      </c>
      <c r="G743" s="15">
        <f>IFERROR((原始数据_周度!I743-AVERAGE(原始数据_周度!I588:I743))/STDEV(原始数据_周度!I588:I743),"")</f>
        <v/>
      </c>
      <c r="H743" s="166">
        <f>IFERROR((原始数据_周度!J743-AVERAGE($J$2:J743))/STDEV($J$2:J743),"")</f>
        <v/>
      </c>
    </row>
    <row r="744">
      <c r="A744" s="14">
        <f>原始数据_周度!A744</f>
        <v/>
      </c>
      <c r="B744" s="15">
        <f>IFERROR((原始数据_周度!C744-AVERAGE(原始数据_周度!C589:C744))/STDEV(原始数据_周度!C589:C744),"")</f>
        <v/>
      </c>
      <c r="C744" s="15">
        <f>IFERROR((原始数据_周度!F744-AVERAGE(原始数据_周度!F589:F744))/STDEV(原始数据_周度!F589:F744),"")</f>
        <v/>
      </c>
      <c r="D744" s="15">
        <f>IFERROR(-1*(原始数据_周度!E744-AVERAGE(原始数据_周度!E589:E744))/STDEV(原始数据_周度!E589:E744),"")</f>
        <v/>
      </c>
      <c r="E744" s="15">
        <f>IFERROR(-1*(原始数据_周度!G744-AVERAGE(原始数据_周度!G589:G744))/STDEV(原始数据_周度!G589:G744),"")</f>
        <v/>
      </c>
      <c r="F744" s="15">
        <f>IFERROR(-1*(原始数据_周度!H744-AVERAGE(原始数据_周度!H589:H744))/STDEV(原始数据_周度!H589:H744),"")</f>
        <v/>
      </c>
      <c r="G744" s="15">
        <f>IFERROR((原始数据_周度!I744-AVERAGE(原始数据_周度!I589:I744))/STDEV(原始数据_周度!I589:I744),"")</f>
        <v/>
      </c>
      <c r="H744" s="166">
        <f>IFERROR((原始数据_周度!J744-AVERAGE($J$2:J744))/STDEV($J$2:J744),"")</f>
        <v/>
      </c>
    </row>
    <row r="745">
      <c r="A745" s="14">
        <f>原始数据_周度!A745</f>
        <v/>
      </c>
      <c r="B745" s="15">
        <f>IFERROR((原始数据_周度!C745-AVERAGE(原始数据_周度!C590:C745))/STDEV(原始数据_周度!C590:C745),"")</f>
        <v/>
      </c>
      <c r="C745" s="15">
        <f>IFERROR((原始数据_周度!F745-AVERAGE(原始数据_周度!F590:F745))/STDEV(原始数据_周度!F590:F745),"")</f>
        <v/>
      </c>
      <c r="D745" s="15">
        <f>IFERROR(-1*(原始数据_周度!E745-AVERAGE(原始数据_周度!E590:E745))/STDEV(原始数据_周度!E590:E745),"")</f>
        <v/>
      </c>
      <c r="E745" s="15">
        <f>IFERROR(-1*(原始数据_周度!G745-AVERAGE(原始数据_周度!G590:G745))/STDEV(原始数据_周度!G590:G745),"")</f>
        <v/>
      </c>
      <c r="F745" s="15">
        <f>IFERROR(-1*(原始数据_周度!H745-AVERAGE(原始数据_周度!H590:H745))/STDEV(原始数据_周度!H590:H745),"")</f>
        <v/>
      </c>
      <c r="G745" s="15">
        <f>IFERROR((原始数据_周度!I745-AVERAGE(原始数据_周度!I590:I745))/STDEV(原始数据_周度!I590:I745),"")</f>
        <v/>
      </c>
      <c r="H745" s="166">
        <f>IFERROR((原始数据_周度!J745-AVERAGE($J$2:J745))/STDEV($J$2:J745),"")</f>
        <v/>
      </c>
    </row>
    <row r="746">
      <c r="A746" s="14">
        <f>原始数据_周度!A746</f>
        <v/>
      </c>
      <c r="B746" s="15">
        <f>IFERROR((原始数据_周度!C746-AVERAGE(原始数据_周度!C591:C746))/STDEV(原始数据_周度!C591:C746),"")</f>
        <v/>
      </c>
      <c r="C746" s="15">
        <f>IFERROR((原始数据_周度!F746-AVERAGE(原始数据_周度!F591:F746))/STDEV(原始数据_周度!F591:F746),"")</f>
        <v/>
      </c>
      <c r="D746" s="15">
        <f>IFERROR(-1*(原始数据_周度!E746-AVERAGE(原始数据_周度!E591:E746))/STDEV(原始数据_周度!E591:E746),"")</f>
        <v/>
      </c>
      <c r="E746" s="15">
        <f>IFERROR(-1*(原始数据_周度!G746-AVERAGE(原始数据_周度!G591:G746))/STDEV(原始数据_周度!G591:G746),"")</f>
        <v/>
      </c>
      <c r="F746" s="15">
        <f>IFERROR(-1*(原始数据_周度!H746-AVERAGE(原始数据_周度!H591:H746))/STDEV(原始数据_周度!H591:H746),"")</f>
        <v/>
      </c>
      <c r="G746" s="15">
        <f>IFERROR((原始数据_周度!I746-AVERAGE(原始数据_周度!I591:I746))/STDEV(原始数据_周度!I591:I746),"")</f>
        <v/>
      </c>
      <c r="H746" s="166">
        <f>IFERROR((原始数据_周度!J746-AVERAGE($J$2:J746))/STDEV($J$2:J746),"")</f>
        <v/>
      </c>
    </row>
    <row r="747">
      <c r="A747" s="14">
        <f>原始数据_周度!A747</f>
        <v/>
      </c>
      <c r="B747" s="15">
        <f>IFERROR((原始数据_周度!C747-AVERAGE(原始数据_周度!C592:C747))/STDEV(原始数据_周度!C592:C747),"")</f>
        <v/>
      </c>
      <c r="C747" s="15">
        <f>IFERROR((原始数据_周度!F747-AVERAGE(原始数据_周度!F592:F747))/STDEV(原始数据_周度!F592:F747),"")</f>
        <v/>
      </c>
      <c r="D747" s="15">
        <f>IFERROR(-1*(原始数据_周度!E747-AVERAGE(原始数据_周度!E592:E747))/STDEV(原始数据_周度!E592:E747),"")</f>
        <v/>
      </c>
      <c r="E747" s="15">
        <f>IFERROR(-1*(原始数据_周度!G747-AVERAGE(原始数据_周度!G592:G747))/STDEV(原始数据_周度!G592:G747),"")</f>
        <v/>
      </c>
      <c r="F747" s="15">
        <f>IFERROR(-1*(原始数据_周度!H747-AVERAGE(原始数据_周度!H592:H747))/STDEV(原始数据_周度!H592:H747),"")</f>
        <v/>
      </c>
      <c r="G747" s="15">
        <f>IFERROR((原始数据_周度!I747-AVERAGE(原始数据_周度!I592:I747))/STDEV(原始数据_周度!I592:I747),"")</f>
        <v/>
      </c>
      <c r="H747" s="166">
        <f>IFERROR((原始数据_周度!J747-AVERAGE($J$2:J747))/STDEV($J$2:J747),"")</f>
        <v/>
      </c>
    </row>
    <row r="748">
      <c r="A748" s="14">
        <f>原始数据_周度!A748</f>
        <v/>
      </c>
      <c r="B748" s="15">
        <f>IFERROR((原始数据_周度!C748-AVERAGE(原始数据_周度!C593:C748))/STDEV(原始数据_周度!C593:C748),"")</f>
        <v/>
      </c>
      <c r="C748" s="15">
        <f>IFERROR((原始数据_周度!F748-AVERAGE(原始数据_周度!F593:F748))/STDEV(原始数据_周度!F593:F748),"")</f>
        <v/>
      </c>
      <c r="D748" s="15">
        <f>IFERROR(-1*(原始数据_周度!E748-AVERAGE(原始数据_周度!E593:E748))/STDEV(原始数据_周度!E593:E748),"")</f>
        <v/>
      </c>
      <c r="E748" s="15">
        <f>IFERROR(-1*(原始数据_周度!G748-AVERAGE(原始数据_周度!G593:G748))/STDEV(原始数据_周度!G593:G748),"")</f>
        <v/>
      </c>
      <c r="F748" s="15">
        <f>IFERROR(-1*(原始数据_周度!H748-AVERAGE(原始数据_周度!H593:H748))/STDEV(原始数据_周度!H593:H748),"")</f>
        <v/>
      </c>
      <c r="G748" s="15">
        <f>IFERROR((原始数据_周度!I748-AVERAGE(原始数据_周度!I593:I748))/STDEV(原始数据_周度!I593:I748),"")</f>
        <v/>
      </c>
      <c r="H748" s="166">
        <f>IFERROR((原始数据_周度!J748-AVERAGE($J$2:J748))/STDEV($J$2:J748),"")</f>
        <v/>
      </c>
    </row>
    <row r="749">
      <c r="A749" s="14">
        <f>原始数据_周度!A749</f>
        <v/>
      </c>
      <c r="B749" s="15">
        <f>IFERROR((原始数据_周度!C749-AVERAGE(原始数据_周度!C594:C749))/STDEV(原始数据_周度!C594:C749),"")</f>
        <v/>
      </c>
      <c r="C749" s="15">
        <f>IFERROR((原始数据_周度!F749-AVERAGE(原始数据_周度!F594:F749))/STDEV(原始数据_周度!F594:F749),"")</f>
        <v/>
      </c>
      <c r="D749" s="15">
        <f>IFERROR(-1*(原始数据_周度!E749-AVERAGE(原始数据_周度!E594:E749))/STDEV(原始数据_周度!E594:E749),"")</f>
        <v/>
      </c>
      <c r="E749" s="15">
        <f>IFERROR(-1*(原始数据_周度!G749-AVERAGE(原始数据_周度!G594:G749))/STDEV(原始数据_周度!G594:G749),"")</f>
        <v/>
      </c>
      <c r="F749" s="15">
        <f>IFERROR(-1*(原始数据_周度!H749-AVERAGE(原始数据_周度!H594:H749))/STDEV(原始数据_周度!H594:H749),"")</f>
        <v/>
      </c>
      <c r="G749" s="15">
        <f>IFERROR((原始数据_周度!I749-AVERAGE(原始数据_周度!I594:I749))/STDEV(原始数据_周度!I594:I749),"")</f>
        <v/>
      </c>
      <c r="H749" s="166">
        <f>IFERROR((原始数据_周度!J749-AVERAGE($J$2:J749))/STDEV($J$2:J749),"")</f>
        <v/>
      </c>
    </row>
    <row r="750">
      <c r="A750" s="14">
        <f>原始数据_周度!A750</f>
        <v/>
      </c>
      <c r="B750" s="15">
        <f>IFERROR((原始数据_周度!C750-AVERAGE(原始数据_周度!C595:C750))/STDEV(原始数据_周度!C595:C750),"")</f>
        <v/>
      </c>
      <c r="C750" s="15">
        <f>IFERROR((原始数据_周度!F750-AVERAGE(原始数据_周度!F595:F750))/STDEV(原始数据_周度!F595:F750),"")</f>
        <v/>
      </c>
      <c r="D750" s="15">
        <f>IFERROR(-1*(原始数据_周度!E750-AVERAGE(原始数据_周度!E595:E750))/STDEV(原始数据_周度!E595:E750),"")</f>
        <v/>
      </c>
      <c r="E750" s="15">
        <f>IFERROR(-1*(原始数据_周度!G750-AVERAGE(原始数据_周度!G595:G750))/STDEV(原始数据_周度!G595:G750),"")</f>
        <v/>
      </c>
      <c r="F750" s="15">
        <f>IFERROR(-1*(原始数据_周度!H750-AVERAGE(原始数据_周度!H595:H750))/STDEV(原始数据_周度!H595:H750),"")</f>
        <v/>
      </c>
      <c r="G750" s="15">
        <f>IFERROR((原始数据_周度!I750-AVERAGE(原始数据_周度!I595:I750))/STDEV(原始数据_周度!I595:I750),"")</f>
        <v/>
      </c>
      <c r="H750" s="166">
        <f>IFERROR((原始数据_周度!J750-AVERAGE($J$2:J750))/STDEV($J$2:J750),"")</f>
        <v/>
      </c>
    </row>
    <row r="751">
      <c r="A751" s="14">
        <f>原始数据_周度!A751</f>
        <v/>
      </c>
      <c r="B751" s="15">
        <f>IFERROR((原始数据_周度!C751-AVERAGE(原始数据_周度!C596:C751))/STDEV(原始数据_周度!C596:C751),"")</f>
        <v/>
      </c>
      <c r="C751" s="15">
        <f>IFERROR((原始数据_周度!F751-AVERAGE(原始数据_周度!F596:F751))/STDEV(原始数据_周度!F596:F751),"")</f>
        <v/>
      </c>
      <c r="D751" s="15">
        <f>IFERROR(-1*(原始数据_周度!E751-AVERAGE(原始数据_周度!E596:E751))/STDEV(原始数据_周度!E596:E751),"")</f>
        <v/>
      </c>
      <c r="E751" s="15">
        <f>IFERROR(-1*(原始数据_周度!G751-AVERAGE(原始数据_周度!G596:G751))/STDEV(原始数据_周度!G596:G751),"")</f>
        <v/>
      </c>
      <c r="F751" s="15">
        <f>IFERROR(-1*(原始数据_周度!H751-AVERAGE(原始数据_周度!H596:H751))/STDEV(原始数据_周度!H596:H751),"")</f>
        <v/>
      </c>
      <c r="G751" s="15">
        <f>IFERROR((原始数据_周度!I751-AVERAGE(原始数据_周度!I596:I751))/STDEV(原始数据_周度!I596:I751),"")</f>
        <v/>
      </c>
      <c r="H751" s="166">
        <f>IFERROR((原始数据_周度!J751-AVERAGE($J$2:J751))/STDEV($J$2:J751),"")</f>
        <v/>
      </c>
    </row>
    <row r="752">
      <c r="A752" s="14">
        <f>原始数据_周度!A752</f>
        <v/>
      </c>
      <c r="B752" s="15">
        <f>IFERROR((原始数据_周度!C752-AVERAGE(原始数据_周度!C597:C752))/STDEV(原始数据_周度!C597:C752),"")</f>
        <v/>
      </c>
      <c r="C752" s="15">
        <f>IFERROR((原始数据_周度!F752-AVERAGE(原始数据_周度!F597:F752))/STDEV(原始数据_周度!F597:F752),"")</f>
        <v/>
      </c>
      <c r="D752" s="15">
        <f>IFERROR(-1*(原始数据_周度!E752-AVERAGE(原始数据_周度!E597:E752))/STDEV(原始数据_周度!E597:E752),"")</f>
        <v/>
      </c>
      <c r="E752" s="15">
        <f>IFERROR(-1*(原始数据_周度!G752-AVERAGE(原始数据_周度!G597:G752))/STDEV(原始数据_周度!G597:G752),"")</f>
        <v/>
      </c>
      <c r="F752" s="15">
        <f>IFERROR(-1*(原始数据_周度!H752-AVERAGE(原始数据_周度!H597:H752))/STDEV(原始数据_周度!H597:H752),"")</f>
        <v/>
      </c>
      <c r="G752" s="15">
        <f>IFERROR((原始数据_周度!I752-AVERAGE(原始数据_周度!I597:I752))/STDEV(原始数据_周度!I597:I752),"")</f>
        <v/>
      </c>
      <c r="H752" s="166">
        <f>IFERROR((原始数据_周度!J752-AVERAGE($J$2:J752))/STDEV($J$2:J752),"")</f>
        <v/>
      </c>
    </row>
    <row r="753">
      <c r="A753" s="14">
        <f>原始数据_周度!A753</f>
        <v/>
      </c>
      <c r="B753" s="15">
        <f>IFERROR((原始数据_周度!C753-AVERAGE(原始数据_周度!C598:C753))/STDEV(原始数据_周度!C598:C753),"")</f>
        <v/>
      </c>
      <c r="C753" s="15">
        <f>IFERROR((原始数据_周度!F753-AVERAGE(原始数据_周度!F598:F753))/STDEV(原始数据_周度!F598:F753),"")</f>
        <v/>
      </c>
      <c r="D753" s="15">
        <f>IFERROR(-1*(原始数据_周度!E753-AVERAGE(原始数据_周度!E598:E753))/STDEV(原始数据_周度!E598:E753),"")</f>
        <v/>
      </c>
      <c r="E753" s="15">
        <f>IFERROR(-1*(原始数据_周度!G753-AVERAGE(原始数据_周度!G598:G753))/STDEV(原始数据_周度!G598:G753),"")</f>
        <v/>
      </c>
      <c r="F753" s="15">
        <f>IFERROR(-1*(原始数据_周度!H753-AVERAGE(原始数据_周度!H598:H753))/STDEV(原始数据_周度!H598:H753),"")</f>
        <v/>
      </c>
      <c r="G753" s="15">
        <f>IFERROR((原始数据_周度!I753-AVERAGE(原始数据_周度!I598:I753))/STDEV(原始数据_周度!I598:I753),"")</f>
        <v/>
      </c>
      <c r="H753" s="166">
        <f>IFERROR((原始数据_周度!J753-AVERAGE($J$2:J753))/STDEV($J$2:J753),"")</f>
        <v/>
      </c>
    </row>
    <row r="754">
      <c r="A754" s="14">
        <f>原始数据_周度!A754</f>
        <v/>
      </c>
      <c r="B754" s="15">
        <f>IFERROR((原始数据_周度!C754-AVERAGE(原始数据_周度!C599:C754))/STDEV(原始数据_周度!C599:C754),"")</f>
        <v/>
      </c>
      <c r="C754" s="15">
        <f>IFERROR((原始数据_周度!F754-AVERAGE(原始数据_周度!F599:F754))/STDEV(原始数据_周度!F599:F754),"")</f>
        <v/>
      </c>
      <c r="D754" s="15">
        <f>IFERROR(-1*(原始数据_周度!E754-AVERAGE(原始数据_周度!E599:E754))/STDEV(原始数据_周度!E599:E754),"")</f>
        <v/>
      </c>
      <c r="E754" s="15">
        <f>IFERROR(-1*(原始数据_周度!G754-AVERAGE(原始数据_周度!G599:G754))/STDEV(原始数据_周度!G599:G754),"")</f>
        <v/>
      </c>
      <c r="F754" s="15">
        <f>IFERROR(-1*(原始数据_周度!H754-AVERAGE(原始数据_周度!H599:H754))/STDEV(原始数据_周度!H599:H754),"")</f>
        <v/>
      </c>
      <c r="G754" s="15">
        <f>IFERROR((原始数据_周度!I754-AVERAGE(原始数据_周度!I599:I754))/STDEV(原始数据_周度!I599:I754),"")</f>
        <v/>
      </c>
      <c r="H754" s="166">
        <f>IFERROR((原始数据_周度!J754-AVERAGE($J$2:J754))/STDEV($J$2:J754),"")</f>
        <v/>
      </c>
    </row>
    <row r="755">
      <c r="A755" s="14">
        <f>原始数据_周度!A755</f>
        <v/>
      </c>
      <c r="B755" s="15">
        <f>IFERROR((原始数据_周度!C755-AVERAGE(原始数据_周度!C600:C755))/STDEV(原始数据_周度!C600:C755),"")</f>
        <v/>
      </c>
      <c r="C755" s="15">
        <f>IFERROR((原始数据_周度!F755-AVERAGE(原始数据_周度!F600:F755))/STDEV(原始数据_周度!F600:F755),"")</f>
        <v/>
      </c>
      <c r="D755" s="15">
        <f>IFERROR(-1*(原始数据_周度!E755-AVERAGE(原始数据_周度!E600:E755))/STDEV(原始数据_周度!E600:E755),"")</f>
        <v/>
      </c>
      <c r="E755" s="15">
        <f>IFERROR(-1*(原始数据_周度!G755-AVERAGE(原始数据_周度!G600:G755))/STDEV(原始数据_周度!G600:G755),"")</f>
        <v/>
      </c>
      <c r="F755" s="15">
        <f>IFERROR(-1*(原始数据_周度!H755-AVERAGE(原始数据_周度!H600:H755))/STDEV(原始数据_周度!H600:H755),"")</f>
        <v/>
      </c>
      <c r="G755" s="15">
        <f>IFERROR((原始数据_周度!I755-AVERAGE(原始数据_周度!I600:I755))/STDEV(原始数据_周度!I600:I755),"")</f>
        <v/>
      </c>
      <c r="H755" s="166">
        <f>IFERROR((原始数据_周度!J755-AVERAGE($J$2:J755))/STDEV($J$2:J755),"")</f>
        <v/>
      </c>
    </row>
    <row r="756">
      <c r="A756" s="14">
        <f>原始数据_周度!A756</f>
        <v/>
      </c>
      <c r="B756" s="15">
        <f>IFERROR((原始数据_周度!C756-AVERAGE(原始数据_周度!C601:C756))/STDEV(原始数据_周度!C601:C756),"")</f>
        <v/>
      </c>
      <c r="C756" s="15">
        <f>IFERROR((原始数据_周度!F756-AVERAGE(原始数据_周度!F601:F756))/STDEV(原始数据_周度!F601:F756),"")</f>
        <v/>
      </c>
      <c r="D756" s="15">
        <f>IFERROR(-1*(原始数据_周度!E756-AVERAGE(原始数据_周度!E601:E756))/STDEV(原始数据_周度!E601:E756),"")</f>
        <v/>
      </c>
      <c r="E756" s="15">
        <f>IFERROR(-1*(原始数据_周度!G756-AVERAGE(原始数据_周度!G601:G756))/STDEV(原始数据_周度!G601:G756),"")</f>
        <v/>
      </c>
      <c r="F756" s="15">
        <f>IFERROR(-1*(原始数据_周度!H756-AVERAGE(原始数据_周度!H601:H756))/STDEV(原始数据_周度!H601:H756),"")</f>
        <v/>
      </c>
      <c r="G756" s="15">
        <f>IFERROR((原始数据_周度!I756-AVERAGE(原始数据_周度!I601:I756))/STDEV(原始数据_周度!I601:I756),"")</f>
        <v/>
      </c>
      <c r="H756" s="166">
        <f>IFERROR((原始数据_周度!J756-AVERAGE($J$2:J756))/STDEV($J$2:J756),"")</f>
        <v/>
      </c>
    </row>
    <row r="757">
      <c r="A757" s="14">
        <f>原始数据_周度!A757</f>
        <v/>
      </c>
      <c r="B757" s="15">
        <f>IFERROR((原始数据_周度!C757-AVERAGE(原始数据_周度!C602:C757))/STDEV(原始数据_周度!C602:C757),"")</f>
        <v/>
      </c>
      <c r="C757" s="15">
        <f>IFERROR((原始数据_周度!F757-AVERAGE(原始数据_周度!F602:F757))/STDEV(原始数据_周度!F602:F757),"")</f>
        <v/>
      </c>
      <c r="D757" s="15">
        <f>IFERROR(-1*(原始数据_周度!E757-AVERAGE(原始数据_周度!E602:E757))/STDEV(原始数据_周度!E602:E757),"")</f>
        <v/>
      </c>
      <c r="E757" s="15">
        <f>IFERROR(-1*(原始数据_周度!G757-AVERAGE(原始数据_周度!G602:G757))/STDEV(原始数据_周度!G602:G757),"")</f>
        <v/>
      </c>
      <c r="F757" s="15">
        <f>IFERROR(-1*(原始数据_周度!H757-AVERAGE(原始数据_周度!H602:H757))/STDEV(原始数据_周度!H602:H757),"")</f>
        <v/>
      </c>
      <c r="G757" s="15">
        <f>IFERROR((原始数据_周度!I757-AVERAGE(原始数据_周度!I602:I757))/STDEV(原始数据_周度!I602:I757),"")</f>
        <v/>
      </c>
      <c r="H757" s="166">
        <f>IFERROR((原始数据_周度!J757-AVERAGE($J$2:J757))/STDEV($J$2:J757),"")</f>
        <v/>
      </c>
    </row>
    <row r="758">
      <c r="A758" s="14">
        <f>原始数据_周度!A758</f>
        <v/>
      </c>
      <c r="B758" s="15">
        <f>IFERROR((原始数据_周度!C758-AVERAGE(原始数据_周度!C603:C758))/STDEV(原始数据_周度!C603:C758),"")</f>
        <v/>
      </c>
      <c r="C758" s="15">
        <f>IFERROR((原始数据_周度!F758-AVERAGE(原始数据_周度!F603:F758))/STDEV(原始数据_周度!F603:F758),"")</f>
        <v/>
      </c>
      <c r="D758" s="15">
        <f>IFERROR(-1*(原始数据_周度!E758-AVERAGE(原始数据_周度!E603:E758))/STDEV(原始数据_周度!E603:E758),"")</f>
        <v/>
      </c>
      <c r="E758" s="15">
        <f>IFERROR(-1*(原始数据_周度!G758-AVERAGE(原始数据_周度!G603:G758))/STDEV(原始数据_周度!G603:G758),"")</f>
        <v/>
      </c>
      <c r="F758" s="15">
        <f>IFERROR(-1*(原始数据_周度!H758-AVERAGE(原始数据_周度!H603:H758))/STDEV(原始数据_周度!H603:H758),"")</f>
        <v/>
      </c>
      <c r="G758" s="15">
        <f>IFERROR((原始数据_周度!I758-AVERAGE(原始数据_周度!I603:I758))/STDEV(原始数据_周度!I603:I758),"")</f>
        <v/>
      </c>
      <c r="H758" s="166">
        <f>IFERROR((原始数据_周度!J758-AVERAGE($J$2:J758))/STDEV($J$2:J758),"")</f>
        <v/>
      </c>
    </row>
    <row r="759">
      <c r="A759" s="14">
        <f>原始数据_周度!A759</f>
        <v/>
      </c>
      <c r="B759" s="15">
        <f>IFERROR((原始数据_周度!C759-AVERAGE(原始数据_周度!C604:C759))/STDEV(原始数据_周度!C604:C759),"")</f>
        <v/>
      </c>
      <c r="C759" s="15">
        <f>IFERROR((原始数据_周度!F759-AVERAGE(原始数据_周度!F604:F759))/STDEV(原始数据_周度!F604:F759),"")</f>
        <v/>
      </c>
      <c r="D759" s="15">
        <f>IFERROR(-1*(原始数据_周度!E759-AVERAGE(原始数据_周度!E604:E759))/STDEV(原始数据_周度!E604:E759),"")</f>
        <v/>
      </c>
      <c r="E759" s="15">
        <f>IFERROR(-1*(原始数据_周度!G759-AVERAGE(原始数据_周度!G604:G759))/STDEV(原始数据_周度!G604:G759),"")</f>
        <v/>
      </c>
      <c r="F759" s="15">
        <f>IFERROR(-1*(原始数据_周度!H759-AVERAGE(原始数据_周度!H604:H759))/STDEV(原始数据_周度!H604:H759),"")</f>
        <v/>
      </c>
      <c r="G759" s="15">
        <f>IFERROR((原始数据_周度!I759-AVERAGE(原始数据_周度!I604:I759))/STDEV(原始数据_周度!I604:I759),"")</f>
        <v/>
      </c>
      <c r="H759" s="166">
        <f>IFERROR((原始数据_周度!J759-AVERAGE($J$2:J759))/STDEV($J$2:J759),"")</f>
        <v/>
      </c>
    </row>
    <row r="760">
      <c r="A760" s="14">
        <f>原始数据_周度!A760</f>
        <v/>
      </c>
      <c r="B760" s="15">
        <f>IFERROR((原始数据_周度!C760-AVERAGE(原始数据_周度!C605:C760))/STDEV(原始数据_周度!C605:C760),"")</f>
        <v/>
      </c>
      <c r="C760" s="15">
        <f>IFERROR((原始数据_周度!F760-AVERAGE(原始数据_周度!F605:F760))/STDEV(原始数据_周度!F605:F760),"")</f>
        <v/>
      </c>
      <c r="D760" s="15">
        <f>IFERROR(-1*(原始数据_周度!E760-AVERAGE(原始数据_周度!E605:E760))/STDEV(原始数据_周度!E605:E760),"")</f>
        <v/>
      </c>
      <c r="E760" s="15">
        <f>IFERROR(-1*(原始数据_周度!G760-AVERAGE(原始数据_周度!G605:G760))/STDEV(原始数据_周度!G605:G760),"")</f>
        <v/>
      </c>
      <c r="F760" s="15">
        <f>IFERROR(-1*(原始数据_周度!H760-AVERAGE(原始数据_周度!H605:H760))/STDEV(原始数据_周度!H605:H760),"")</f>
        <v/>
      </c>
      <c r="G760" s="15">
        <f>IFERROR((原始数据_周度!I760-AVERAGE(原始数据_周度!I605:I760))/STDEV(原始数据_周度!I605:I760),"")</f>
        <v/>
      </c>
      <c r="H760" s="166">
        <f>IFERROR((原始数据_周度!J760-AVERAGE($J$2:J760))/STDEV($J$2:J760),"")</f>
        <v/>
      </c>
    </row>
    <row r="761">
      <c r="A761" s="14">
        <f>原始数据_周度!A761</f>
        <v/>
      </c>
      <c r="B761" s="15">
        <f>IFERROR((原始数据_周度!C761-AVERAGE(原始数据_周度!C606:C761))/STDEV(原始数据_周度!C606:C761),"")</f>
        <v/>
      </c>
      <c r="C761" s="15">
        <f>IFERROR((原始数据_周度!F761-AVERAGE(原始数据_周度!F606:F761))/STDEV(原始数据_周度!F606:F761),"")</f>
        <v/>
      </c>
      <c r="D761" s="15">
        <f>IFERROR(-1*(原始数据_周度!E761-AVERAGE(原始数据_周度!E606:E761))/STDEV(原始数据_周度!E606:E761),"")</f>
        <v/>
      </c>
      <c r="E761" s="15">
        <f>IFERROR(-1*(原始数据_周度!G761-AVERAGE(原始数据_周度!G606:G761))/STDEV(原始数据_周度!G606:G761),"")</f>
        <v/>
      </c>
      <c r="F761" s="15">
        <f>IFERROR(-1*(原始数据_周度!H761-AVERAGE(原始数据_周度!H606:H761))/STDEV(原始数据_周度!H606:H761),"")</f>
        <v/>
      </c>
      <c r="G761" s="15">
        <f>IFERROR((原始数据_周度!I761-AVERAGE(原始数据_周度!I606:I761))/STDEV(原始数据_周度!I606:I761),"")</f>
        <v/>
      </c>
      <c r="H761" s="166">
        <f>IFERROR((原始数据_周度!J761-AVERAGE($J$2:J761))/STDEV($J$2:J761),"")</f>
        <v/>
      </c>
    </row>
    <row r="762">
      <c r="A762" s="14">
        <f>原始数据_周度!A762</f>
        <v/>
      </c>
      <c r="B762" s="15">
        <f>IFERROR((原始数据_周度!C762-AVERAGE(原始数据_周度!C607:C762))/STDEV(原始数据_周度!C607:C762),"")</f>
        <v/>
      </c>
      <c r="C762" s="15">
        <f>IFERROR((原始数据_周度!F762-AVERAGE(原始数据_周度!F607:F762))/STDEV(原始数据_周度!F607:F762),"")</f>
        <v/>
      </c>
      <c r="D762" s="15">
        <f>IFERROR(-1*(原始数据_周度!E762-AVERAGE(原始数据_周度!E607:E762))/STDEV(原始数据_周度!E607:E762),"")</f>
        <v/>
      </c>
      <c r="E762" s="15">
        <f>IFERROR(-1*(原始数据_周度!G762-AVERAGE(原始数据_周度!G607:G762))/STDEV(原始数据_周度!G607:G762),"")</f>
        <v/>
      </c>
      <c r="F762" s="15">
        <f>IFERROR(-1*(原始数据_周度!H762-AVERAGE(原始数据_周度!H607:H762))/STDEV(原始数据_周度!H607:H762),"")</f>
        <v/>
      </c>
      <c r="G762" s="15">
        <f>IFERROR((原始数据_周度!I762-AVERAGE(原始数据_周度!I607:I762))/STDEV(原始数据_周度!I607:I762),"")</f>
        <v/>
      </c>
      <c r="H762" s="166">
        <f>IFERROR((原始数据_周度!J762-AVERAGE($J$2:J762))/STDEV($J$2:J762),"")</f>
        <v/>
      </c>
    </row>
    <row r="763">
      <c r="A763" s="14">
        <f>原始数据_周度!A763</f>
        <v/>
      </c>
      <c r="B763" s="15">
        <f>IFERROR((原始数据_周度!C763-AVERAGE(原始数据_周度!C608:C763))/STDEV(原始数据_周度!C608:C763),"")</f>
        <v/>
      </c>
      <c r="C763" s="15">
        <f>IFERROR((原始数据_周度!F763-AVERAGE(原始数据_周度!F608:F763))/STDEV(原始数据_周度!F608:F763),"")</f>
        <v/>
      </c>
      <c r="D763" s="15">
        <f>IFERROR(-1*(原始数据_周度!E763-AVERAGE(原始数据_周度!E608:E763))/STDEV(原始数据_周度!E608:E763),"")</f>
        <v/>
      </c>
      <c r="E763" s="15">
        <f>IFERROR(-1*(原始数据_周度!G763-AVERAGE(原始数据_周度!G608:G763))/STDEV(原始数据_周度!G608:G763),"")</f>
        <v/>
      </c>
      <c r="F763" s="15">
        <f>IFERROR(-1*(原始数据_周度!H763-AVERAGE(原始数据_周度!H608:H763))/STDEV(原始数据_周度!H608:H763),"")</f>
        <v/>
      </c>
      <c r="G763" s="15">
        <f>IFERROR((原始数据_周度!I763-AVERAGE(原始数据_周度!I608:I763))/STDEV(原始数据_周度!I608:I763),"")</f>
        <v/>
      </c>
      <c r="H763" s="166">
        <f>IFERROR((原始数据_周度!J763-AVERAGE($J$2:J763))/STDEV($J$2:J763),"")</f>
        <v/>
      </c>
    </row>
    <row r="764">
      <c r="A764" s="14">
        <f>原始数据_周度!A764</f>
        <v/>
      </c>
      <c r="B764" s="15">
        <f>IFERROR((原始数据_周度!C764-AVERAGE(原始数据_周度!C609:C764))/STDEV(原始数据_周度!C609:C764),"")</f>
        <v/>
      </c>
      <c r="C764" s="15">
        <f>IFERROR((原始数据_周度!F764-AVERAGE(原始数据_周度!F609:F764))/STDEV(原始数据_周度!F609:F764),"")</f>
        <v/>
      </c>
      <c r="D764" s="15">
        <f>IFERROR(-1*(原始数据_周度!E764-AVERAGE(原始数据_周度!E609:E764))/STDEV(原始数据_周度!E609:E764),"")</f>
        <v/>
      </c>
      <c r="E764" s="15">
        <f>IFERROR(-1*(原始数据_周度!G764-AVERAGE(原始数据_周度!G609:G764))/STDEV(原始数据_周度!G609:G764),"")</f>
        <v/>
      </c>
      <c r="F764" s="15">
        <f>IFERROR(-1*(原始数据_周度!H764-AVERAGE(原始数据_周度!H609:H764))/STDEV(原始数据_周度!H609:H764),"")</f>
        <v/>
      </c>
      <c r="G764" s="15">
        <f>IFERROR((原始数据_周度!I764-AVERAGE(原始数据_周度!I609:I764))/STDEV(原始数据_周度!I609:I764),"")</f>
        <v/>
      </c>
      <c r="H764" s="166">
        <f>IFERROR((原始数据_周度!J764-AVERAGE($J$2:J764))/STDEV($J$2:J764),"")</f>
        <v/>
      </c>
    </row>
    <row r="765">
      <c r="A765" s="14">
        <f>原始数据_周度!A765</f>
        <v/>
      </c>
      <c r="B765" s="15">
        <f>IFERROR((原始数据_周度!C765-AVERAGE(原始数据_周度!C610:C765))/STDEV(原始数据_周度!C610:C765),"")</f>
        <v/>
      </c>
      <c r="C765" s="15">
        <f>IFERROR((原始数据_周度!F765-AVERAGE(原始数据_周度!F610:F765))/STDEV(原始数据_周度!F610:F765),"")</f>
        <v/>
      </c>
      <c r="D765" s="15">
        <f>IFERROR(-1*(原始数据_周度!E765-AVERAGE(原始数据_周度!E610:E765))/STDEV(原始数据_周度!E610:E765),"")</f>
        <v/>
      </c>
      <c r="E765" s="15">
        <f>IFERROR(-1*(原始数据_周度!G765-AVERAGE(原始数据_周度!G610:G765))/STDEV(原始数据_周度!G610:G765),"")</f>
        <v/>
      </c>
      <c r="F765" s="15">
        <f>IFERROR(-1*(原始数据_周度!H765-AVERAGE(原始数据_周度!H610:H765))/STDEV(原始数据_周度!H610:H765),"")</f>
        <v/>
      </c>
      <c r="G765" s="15">
        <f>IFERROR((原始数据_周度!I765-AVERAGE(原始数据_周度!I610:I765))/STDEV(原始数据_周度!I610:I765),"")</f>
        <v/>
      </c>
      <c r="H765" s="166">
        <f>IFERROR((原始数据_周度!J765-AVERAGE($J$2:J765))/STDEV($J$2:J765),"")</f>
        <v/>
      </c>
    </row>
    <row r="766">
      <c r="A766" s="14">
        <f>原始数据_周度!A766</f>
        <v/>
      </c>
      <c r="B766" s="15">
        <f>IFERROR((原始数据_周度!C766-AVERAGE(原始数据_周度!C611:C766))/STDEV(原始数据_周度!C611:C766),"")</f>
        <v/>
      </c>
      <c r="C766" s="15">
        <f>IFERROR((原始数据_周度!F766-AVERAGE(原始数据_周度!F611:F766))/STDEV(原始数据_周度!F611:F766),"")</f>
        <v/>
      </c>
      <c r="D766" s="15">
        <f>IFERROR(-1*(原始数据_周度!E766-AVERAGE(原始数据_周度!E611:E766))/STDEV(原始数据_周度!E611:E766),"")</f>
        <v/>
      </c>
      <c r="E766" s="15">
        <f>IFERROR(-1*(原始数据_周度!G766-AVERAGE(原始数据_周度!G611:G766))/STDEV(原始数据_周度!G611:G766),"")</f>
        <v/>
      </c>
      <c r="F766" s="15">
        <f>IFERROR(-1*(原始数据_周度!H766-AVERAGE(原始数据_周度!H611:H766))/STDEV(原始数据_周度!H611:H766),"")</f>
        <v/>
      </c>
      <c r="G766" s="15">
        <f>IFERROR((原始数据_周度!I766-AVERAGE(原始数据_周度!I611:I766))/STDEV(原始数据_周度!I611:I766),"")</f>
        <v/>
      </c>
      <c r="H766" s="166">
        <f>IFERROR((原始数据_周度!J766-AVERAGE($J$2:J766))/STDEV($J$2:J766),"")</f>
        <v/>
      </c>
    </row>
    <row r="767">
      <c r="A767" s="14">
        <f>原始数据_周度!A767</f>
        <v/>
      </c>
      <c r="B767" s="15">
        <f>IFERROR((原始数据_周度!C767-AVERAGE(原始数据_周度!C612:C767))/STDEV(原始数据_周度!C612:C767),"")</f>
        <v/>
      </c>
      <c r="C767" s="15">
        <f>IFERROR((原始数据_周度!F767-AVERAGE(原始数据_周度!F612:F767))/STDEV(原始数据_周度!F612:F767),"")</f>
        <v/>
      </c>
      <c r="D767" s="15">
        <f>IFERROR(-1*(原始数据_周度!E767-AVERAGE(原始数据_周度!E612:E767))/STDEV(原始数据_周度!E612:E767),"")</f>
        <v/>
      </c>
      <c r="E767" s="15">
        <f>IFERROR(-1*(原始数据_周度!G767-AVERAGE(原始数据_周度!G612:G767))/STDEV(原始数据_周度!G612:G767),"")</f>
        <v/>
      </c>
      <c r="F767" s="15">
        <f>IFERROR(-1*(原始数据_周度!H767-AVERAGE(原始数据_周度!H612:H767))/STDEV(原始数据_周度!H612:H767),"")</f>
        <v/>
      </c>
      <c r="G767" s="15">
        <f>IFERROR((原始数据_周度!I767-AVERAGE(原始数据_周度!I612:I767))/STDEV(原始数据_周度!I612:I767),"")</f>
        <v/>
      </c>
      <c r="H767" s="166">
        <f>IFERROR((原始数据_周度!J767-AVERAGE($J$2:J767))/STDEV($J$2:J767),"")</f>
        <v/>
      </c>
    </row>
    <row r="768">
      <c r="A768" s="14">
        <f>原始数据_周度!A768</f>
        <v/>
      </c>
      <c r="B768" s="15">
        <f>IFERROR((原始数据_周度!C768-AVERAGE(原始数据_周度!C613:C768))/STDEV(原始数据_周度!C613:C768),"")</f>
        <v/>
      </c>
      <c r="C768" s="15">
        <f>IFERROR((原始数据_周度!F768-AVERAGE(原始数据_周度!F613:F768))/STDEV(原始数据_周度!F613:F768),"")</f>
        <v/>
      </c>
      <c r="D768" s="15">
        <f>IFERROR(-1*(原始数据_周度!E768-AVERAGE(原始数据_周度!E613:E768))/STDEV(原始数据_周度!E613:E768),"")</f>
        <v/>
      </c>
      <c r="E768" s="15">
        <f>IFERROR(-1*(原始数据_周度!G768-AVERAGE(原始数据_周度!G613:G768))/STDEV(原始数据_周度!G613:G768),"")</f>
        <v/>
      </c>
      <c r="F768" s="15">
        <f>IFERROR(-1*(原始数据_周度!H768-AVERAGE(原始数据_周度!H613:H768))/STDEV(原始数据_周度!H613:H768),"")</f>
        <v/>
      </c>
      <c r="G768" s="15">
        <f>IFERROR((原始数据_周度!I768-AVERAGE(原始数据_周度!I613:I768))/STDEV(原始数据_周度!I613:I768),"")</f>
        <v/>
      </c>
      <c r="H768" s="166">
        <f>IFERROR((原始数据_周度!J768-AVERAGE($J$2:J768))/STDEV($J$2:J768),"")</f>
        <v/>
      </c>
    </row>
    <row r="769">
      <c r="A769" s="14">
        <f>原始数据_周度!A769</f>
        <v/>
      </c>
      <c r="B769" s="15">
        <f>IFERROR((原始数据_周度!C769-AVERAGE(原始数据_周度!C614:C769))/STDEV(原始数据_周度!C614:C769),"")</f>
        <v/>
      </c>
      <c r="C769" s="15">
        <f>IFERROR((原始数据_周度!F769-AVERAGE(原始数据_周度!F614:F769))/STDEV(原始数据_周度!F614:F769),"")</f>
        <v/>
      </c>
      <c r="D769" s="15">
        <f>IFERROR(-1*(原始数据_周度!E769-AVERAGE(原始数据_周度!E614:E769))/STDEV(原始数据_周度!E614:E769),"")</f>
        <v/>
      </c>
      <c r="E769" s="15">
        <f>IFERROR(-1*(原始数据_周度!G769-AVERAGE(原始数据_周度!G614:G769))/STDEV(原始数据_周度!G614:G769),"")</f>
        <v/>
      </c>
      <c r="F769" s="15">
        <f>IFERROR(-1*(原始数据_周度!H769-AVERAGE(原始数据_周度!H614:H769))/STDEV(原始数据_周度!H614:H769),"")</f>
        <v/>
      </c>
      <c r="G769" s="15">
        <f>IFERROR((原始数据_周度!I769-AVERAGE(原始数据_周度!I614:I769))/STDEV(原始数据_周度!I614:I769),"")</f>
        <v/>
      </c>
      <c r="H769" s="166">
        <f>IFERROR((原始数据_周度!J769-AVERAGE($J$2:J769))/STDEV($J$2:J769),"")</f>
        <v/>
      </c>
    </row>
    <row r="770">
      <c r="A770" s="14">
        <f>原始数据_周度!A770</f>
        <v/>
      </c>
      <c r="B770" s="15">
        <f>IFERROR((原始数据_周度!C770-AVERAGE(原始数据_周度!C615:C770))/STDEV(原始数据_周度!C615:C770),"")</f>
        <v/>
      </c>
      <c r="C770" s="15">
        <f>IFERROR((原始数据_周度!F770-AVERAGE(原始数据_周度!F615:F770))/STDEV(原始数据_周度!F615:F770),"")</f>
        <v/>
      </c>
      <c r="D770" s="15">
        <f>IFERROR(-1*(原始数据_周度!E770-AVERAGE(原始数据_周度!E615:E770))/STDEV(原始数据_周度!E615:E770),"")</f>
        <v/>
      </c>
      <c r="E770" s="15">
        <f>IFERROR(-1*(原始数据_周度!G770-AVERAGE(原始数据_周度!G615:G770))/STDEV(原始数据_周度!G615:G770),"")</f>
        <v/>
      </c>
      <c r="F770" s="15">
        <f>IFERROR(-1*(原始数据_周度!H770-AVERAGE(原始数据_周度!H615:H770))/STDEV(原始数据_周度!H615:H770),"")</f>
        <v/>
      </c>
      <c r="G770" s="15">
        <f>IFERROR((原始数据_周度!I770-AVERAGE(原始数据_周度!I615:I770))/STDEV(原始数据_周度!I615:I770),"")</f>
        <v/>
      </c>
      <c r="H770" s="166">
        <f>IFERROR((原始数据_周度!J770-AVERAGE($J$2:J770))/STDEV($J$2:J770),"")</f>
        <v/>
      </c>
    </row>
    <row r="771">
      <c r="A771" s="14">
        <f>原始数据_周度!A771</f>
        <v/>
      </c>
      <c r="B771" s="15">
        <f>IFERROR((原始数据_周度!C771-AVERAGE(原始数据_周度!C616:C771))/STDEV(原始数据_周度!C616:C771),"")</f>
        <v/>
      </c>
      <c r="C771" s="15">
        <f>IFERROR((原始数据_周度!F771-AVERAGE(原始数据_周度!F616:F771))/STDEV(原始数据_周度!F616:F771),"")</f>
        <v/>
      </c>
      <c r="D771" s="15">
        <f>IFERROR(-1*(原始数据_周度!E771-AVERAGE(原始数据_周度!E616:E771))/STDEV(原始数据_周度!E616:E771),"")</f>
        <v/>
      </c>
      <c r="E771" s="15">
        <f>IFERROR(-1*(原始数据_周度!G771-AVERAGE(原始数据_周度!G616:G771))/STDEV(原始数据_周度!G616:G771),"")</f>
        <v/>
      </c>
      <c r="F771" s="15">
        <f>IFERROR(-1*(原始数据_周度!H771-AVERAGE(原始数据_周度!H616:H771))/STDEV(原始数据_周度!H616:H771),"")</f>
        <v/>
      </c>
      <c r="G771" s="15">
        <f>IFERROR((原始数据_周度!I771-AVERAGE(原始数据_周度!I616:I771))/STDEV(原始数据_周度!I616:I771),"")</f>
        <v/>
      </c>
      <c r="H771" s="166">
        <f>IFERROR((原始数据_周度!J771-AVERAGE($J$2:J771))/STDEV($J$2:J771),"")</f>
        <v/>
      </c>
    </row>
    <row r="772">
      <c r="A772" s="14">
        <f>原始数据_周度!A772</f>
        <v/>
      </c>
      <c r="B772" s="15">
        <f>IFERROR((原始数据_周度!C772-AVERAGE(原始数据_周度!C617:C772))/STDEV(原始数据_周度!C617:C772),"")</f>
        <v/>
      </c>
      <c r="C772" s="15">
        <f>IFERROR((原始数据_周度!F772-AVERAGE(原始数据_周度!F617:F772))/STDEV(原始数据_周度!F617:F772),"")</f>
        <v/>
      </c>
      <c r="D772" s="15">
        <f>IFERROR(-1*(原始数据_周度!E772-AVERAGE(原始数据_周度!E617:E772))/STDEV(原始数据_周度!E617:E772),"")</f>
        <v/>
      </c>
      <c r="E772" s="15">
        <f>IFERROR(-1*(原始数据_周度!G772-AVERAGE(原始数据_周度!G617:G772))/STDEV(原始数据_周度!G617:G772),"")</f>
        <v/>
      </c>
      <c r="F772" s="15">
        <f>IFERROR(-1*(原始数据_周度!H772-AVERAGE(原始数据_周度!H617:H772))/STDEV(原始数据_周度!H617:H772),"")</f>
        <v/>
      </c>
      <c r="G772" s="15">
        <f>IFERROR((原始数据_周度!I772-AVERAGE(原始数据_周度!I617:I772))/STDEV(原始数据_周度!I617:I772),"")</f>
        <v/>
      </c>
      <c r="H772" s="166">
        <f>IFERROR((原始数据_周度!J772-AVERAGE($J$2:J772))/STDEV($J$2:J772),"")</f>
        <v/>
      </c>
    </row>
    <row r="773">
      <c r="A773" s="14">
        <f>原始数据_周度!A773</f>
        <v/>
      </c>
      <c r="B773" s="15">
        <f>IFERROR((原始数据_周度!C773-AVERAGE(原始数据_周度!C618:C773))/STDEV(原始数据_周度!C618:C773),"")</f>
        <v/>
      </c>
      <c r="C773" s="15">
        <f>IFERROR((原始数据_周度!F773-AVERAGE(原始数据_周度!F618:F773))/STDEV(原始数据_周度!F618:F773),"")</f>
        <v/>
      </c>
      <c r="D773" s="15">
        <f>IFERROR(-1*(原始数据_周度!E773-AVERAGE(原始数据_周度!E618:E773))/STDEV(原始数据_周度!E618:E773),"")</f>
        <v/>
      </c>
      <c r="E773" s="15">
        <f>IFERROR(-1*(原始数据_周度!G773-AVERAGE(原始数据_周度!G618:G773))/STDEV(原始数据_周度!G618:G773),"")</f>
        <v/>
      </c>
      <c r="F773" s="15">
        <f>IFERROR(-1*(原始数据_周度!H773-AVERAGE(原始数据_周度!H618:H773))/STDEV(原始数据_周度!H618:H773),"")</f>
        <v/>
      </c>
      <c r="G773" s="15">
        <f>IFERROR((原始数据_周度!I773-AVERAGE(原始数据_周度!I618:I773))/STDEV(原始数据_周度!I618:I773),"")</f>
        <v/>
      </c>
      <c r="H773" s="166">
        <f>IFERROR((原始数据_周度!J773-AVERAGE($J$2:J773))/STDEV($J$2:J773),"")</f>
        <v/>
      </c>
    </row>
    <row r="774">
      <c r="A774" s="14">
        <f>原始数据_周度!A774</f>
        <v/>
      </c>
      <c r="B774" s="15">
        <f>IFERROR((原始数据_周度!C774-AVERAGE(原始数据_周度!C619:C774))/STDEV(原始数据_周度!C619:C774),"")</f>
        <v/>
      </c>
      <c r="C774" s="15">
        <f>IFERROR((原始数据_周度!F774-AVERAGE(原始数据_周度!F619:F774))/STDEV(原始数据_周度!F619:F774),"")</f>
        <v/>
      </c>
      <c r="D774" s="15">
        <f>IFERROR(-1*(原始数据_周度!E774-AVERAGE(原始数据_周度!E619:E774))/STDEV(原始数据_周度!E619:E774),"")</f>
        <v/>
      </c>
      <c r="E774" s="15">
        <f>IFERROR(-1*(原始数据_周度!G774-AVERAGE(原始数据_周度!G619:G774))/STDEV(原始数据_周度!G619:G774),"")</f>
        <v/>
      </c>
      <c r="F774" s="15">
        <f>IFERROR(-1*(原始数据_周度!H774-AVERAGE(原始数据_周度!H619:H774))/STDEV(原始数据_周度!H619:H774),"")</f>
        <v/>
      </c>
      <c r="G774" s="15">
        <f>IFERROR((原始数据_周度!I774-AVERAGE(原始数据_周度!I619:I774))/STDEV(原始数据_周度!I619:I774),"")</f>
        <v/>
      </c>
      <c r="H774" s="166">
        <f>IFERROR((原始数据_周度!J774-AVERAGE($J$2:J774))/STDEV($J$2:J774),"")</f>
        <v/>
      </c>
    </row>
    <row r="775">
      <c r="A775" s="14">
        <f>原始数据_周度!A775</f>
        <v/>
      </c>
      <c r="B775" s="15">
        <f>IFERROR((原始数据_周度!C775-AVERAGE(原始数据_周度!C620:C775))/STDEV(原始数据_周度!C620:C775),"")</f>
        <v/>
      </c>
      <c r="C775" s="15">
        <f>IFERROR((原始数据_周度!F775-AVERAGE(原始数据_周度!F620:F775))/STDEV(原始数据_周度!F620:F775),"")</f>
        <v/>
      </c>
      <c r="D775" s="15">
        <f>IFERROR(-1*(原始数据_周度!E775-AVERAGE(原始数据_周度!E620:E775))/STDEV(原始数据_周度!E620:E775),"")</f>
        <v/>
      </c>
      <c r="E775" s="15">
        <f>IFERROR(-1*(原始数据_周度!G775-AVERAGE(原始数据_周度!G620:G775))/STDEV(原始数据_周度!G620:G775),"")</f>
        <v/>
      </c>
      <c r="F775" s="15">
        <f>IFERROR(-1*(原始数据_周度!H775-AVERAGE(原始数据_周度!H620:H775))/STDEV(原始数据_周度!H620:H775),"")</f>
        <v/>
      </c>
      <c r="G775" s="15">
        <f>IFERROR((原始数据_周度!I775-AVERAGE(原始数据_周度!I620:I775))/STDEV(原始数据_周度!I620:I775),"")</f>
        <v/>
      </c>
      <c r="H775" s="166">
        <f>IFERROR((原始数据_周度!J775-AVERAGE($J$2:J775))/STDEV($J$2:J775),"")</f>
        <v/>
      </c>
    </row>
    <row r="776">
      <c r="A776" s="14">
        <f>原始数据_周度!A776</f>
        <v/>
      </c>
      <c r="B776" s="15">
        <f>IFERROR((原始数据_周度!C776-AVERAGE(原始数据_周度!C621:C776))/STDEV(原始数据_周度!C621:C776),"")</f>
        <v/>
      </c>
      <c r="C776" s="15">
        <f>IFERROR((原始数据_周度!F776-AVERAGE(原始数据_周度!F621:F776))/STDEV(原始数据_周度!F621:F776),"")</f>
        <v/>
      </c>
      <c r="D776" s="15">
        <f>IFERROR(-1*(原始数据_周度!E776-AVERAGE(原始数据_周度!E621:E776))/STDEV(原始数据_周度!E621:E776),"")</f>
        <v/>
      </c>
      <c r="E776" s="15">
        <f>IFERROR(-1*(原始数据_周度!G776-AVERAGE(原始数据_周度!G621:G776))/STDEV(原始数据_周度!G621:G776),"")</f>
        <v/>
      </c>
      <c r="F776" s="15">
        <f>IFERROR(-1*(原始数据_周度!H776-AVERAGE(原始数据_周度!H621:H776))/STDEV(原始数据_周度!H621:H776),"")</f>
        <v/>
      </c>
      <c r="G776" s="15">
        <f>IFERROR((原始数据_周度!I776-AVERAGE(原始数据_周度!I621:I776))/STDEV(原始数据_周度!I621:I776),"")</f>
        <v/>
      </c>
      <c r="H776" s="166">
        <f>IFERROR((原始数据_周度!J776-AVERAGE($J$2:J776))/STDEV($J$2:J776),"")</f>
        <v/>
      </c>
    </row>
    <row r="777">
      <c r="A777" s="14">
        <f>原始数据_周度!A777</f>
        <v/>
      </c>
      <c r="B777" s="15">
        <f>IFERROR((原始数据_周度!C777-AVERAGE(原始数据_周度!C622:C777))/STDEV(原始数据_周度!C622:C777),"")</f>
        <v/>
      </c>
      <c r="C777" s="15">
        <f>IFERROR((原始数据_周度!F777-AVERAGE(原始数据_周度!F622:F777))/STDEV(原始数据_周度!F622:F777),"")</f>
        <v/>
      </c>
      <c r="D777" s="15">
        <f>IFERROR(-1*(原始数据_周度!E777-AVERAGE(原始数据_周度!E622:E777))/STDEV(原始数据_周度!E622:E777),"")</f>
        <v/>
      </c>
      <c r="E777" s="15">
        <f>IFERROR(-1*(原始数据_周度!G777-AVERAGE(原始数据_周度!G622:G777))/STDEV(原始数据_周度!G622:G777),"")</f>
        <v/>
      </c>
      <c r="F777" s="15">
        <f>IFERROR(-1*(原始数据_周度!H777-AVERAGE(原始数据_周度!H622:H777))/STDEV(原始数据_周度!H622:H777),"")</f>
        <v/>
      </c>
      <c r="G777" s="15">
        <f>IFERROR((原始数据_周度!I777-AVERAGE(原始数据_周度!I622:I777))/STDEV(原始数据_周度!I622:I777),"")</f>
        <v/>
      </c>
      <c r="H777" s="166">
        <f>IFERROR((原始数据_周度!J777-AVERAGE($J$2:J777))/STDEV($J$2:J777),"")</f>
        <v/>
      </c>
    </row>
    <row r="778">
      <c r="A778" s="14">
        <f>原始数据_周度!A778</f>
        <v/>
      </c>
      <c r="B778" s="15">
        <f>IFERROR((原始数据_周度!C778-AVERAGE(原始数据_周度!C623:C778))/STDEV(原始数据_周度!C623:C778),"")</f>
        <v/>
      </c>
      <c r="C778" s="15">
        <f>IFERROR((原始数据_周度!F778-AVERAGE(原始数据_周度!F623:F778))/STDEV(原始数据_周度!F623:F778),"")</f>
        <v/>
      </c>
      <c r="D778" s="15">
        <f>IFERROR(-1*(原始数据_周度!E778-AVERAGE(原始数据_周度!E623:E778))/STDEV(原始数据_周度!E623:E778),"")</f>
        <v/>
      </c>
      <c r="E778" s="15">
        <f>IFERROR(-1*(原始数据_周度!G778-AVERAGE(原始数据_周度!G623:G778))/STDEV(原始数据_周度!G623:G778),"")</f>
        <v/>
      </c>
      <c r="F778" s="15">
        <f>IFERROR(-1*(原始数据_周度!H778-AVERAGE(原始数据_周度!H623:H778))/STDEV(原始数据_周度!H623:H778),"")</f>
        <v/>
      </c>
      <c r="G778" s="15">
        <f>IFERROR((原始数据_周度!I778-AVERAGE(原始数据_周度!I623:I778))/STDEV(原始数据_周度!I623:I778),"")</f>
        <v/>
      </c>
      <c r="H778" s="166">
        <f>IFERROR((原始数据_周度!J778-AVERAGE($J$2:J778))/STDEV($J$2:J778),"")</f>
        <v/>
      </c>
    </row>
    <row r="779">
      <c r="A779" s="14">
        <f>原始数据_周度!A779</f>
        <v/>
      </c>
      <c r="B779" s="15">
        <f>IFERROR((原始数据_周度!C779-AVERAGE(原始数据_周度!C624:C779))/STDEV(原始数据_周度!C624:C779),"")</f>
        <v/>
      </c>
      <c r="C779" s="15">
        <f>IFERROR((原始数据_周度!F779-AVERAGE(原始数据_周度!F624:F779))/STDEV(原始数据_周度!F624:F779),"")</f>
        <v/>
      </c>
      <c r="D779" s="15">
        <f>IFERROR(-1*(原始数据_周度!E779-AVERAGE(原始数据_周度!E624:E779))/STDEV(原始数据_周度!E624:E779),"")</f>
        <v/>
      </c>
      <c r="E779" s="15">
        <f>IFERROR(-1*(原始数据_周度!G779-AVERAGE(原始数据_周度!G624:G779))/STDEV(原始数据_周度!G624:G779),"")</f>
        <v/>
      </c>
      <c r="F779" s="15">
        <f>IFERROR(-1*(原始数据_周度!H779-AVERAGE(原始数据_周度!H624:H779))/STDEV(原始数据_周度!H624:H779),"")</f>
        <v/>
      </c>
      <c r="G779" s="15">
        <f>IFERROR((原始数据_周度!I779-AVERAGE(原始数据_周度!I624:I779))/STDEV(原始数据_周度!I624:I779),"")</f>
        <v/>
      </c>
      <c r="H779" s="166">
        <f>IFERROR((原始数据_周度!J779-AVERAGE($J$2:J779))/STDEV($J$2:J779),"")</f>
        <v/>
      </c>
    </row>
    <row r="780">
      <c r="A780" s="14">
        <f>原始数据_周度!A780</f>
        <v/>
      </c>
      <c r="B780" s="15">
        <f>IFERROR((原始数据_周度!C780-AVERAGE(原始数据_周度!C625:C780))/STDEV(原始数据_周度!C625:C780),"")</f>
        <v/>
      </c>
      <c r="C780" s="15">
        <f>IFERROR((原始数据_周度!F780-AVERAGE(原始数据_周度!F625:F780))/STDEV(原始数据_周度!F625:F780),"")</f>
        <v/>
      </c>
      <c r="D780" s="15">
        <f>IFERROR(-1*(原始数据_周度!E780-AVERAGE(原始数据_周度!E625:E780))/STDEV(原始数据_周度!E625:E780),"")</f>
        <v/>
      </c>
      <c r="E780" s="15">
        <f>IFERROR(-1*(原始数据_周度!G780-AVERAGE(原始数据_周度!G625:G780))/STDEV(原始数据_周度!G625:G780),"")</f>
        <v/>
      </c>
      <c r="F780" s="15">
        <f>IFERROR(-1*(原始数据_周度!H780-AVERAGE(原始数据_周度!H625:H780))/STDEV(原始数据_周度!H625:H780),"")</f>
        <v/>
      </c>
      <c r="G780" s="15">
        <f>IFERROR((原始数据_周度!I780-AVERAGE(原始数据_周度!I625:I780))/STDEV(原始数据_周度!I625:I780),"")</f>
        <v/>
      </c>
      <c r="H780" s="166">
        <f>IFERROR((原始数据_周度!J780-AVERAGE($J$2:J780))/STDEV($J$2:J780),"")</f>
        <v/>
      </c>
    </row>
    <row r="781">
      <c r="A781" s="14">
        <f>原始数据_周度!A781</f>
        <v/>
      </c>
      <c r="B781" s="15">
        <f>IFERROR((原始数据_周度!C781-AVERAGE(原始数据_周度!C626:C781))/STDEV(原始数据_周度!C626:C781),"")</f>
        <v/>
      </c>
      <c r="C781" s="15">
        <f>IFERROR((原始数据_周度!F781-AVERAGE(原始数据_周度!F626:F781))/STDEV(原始数据_周度!F626:F781),"")</f>
        <v/>
      </c>
      <c r="D781" s="15">
        <f>IFERROR(-1*(原始数据_周度!E781-AVERAGE(原始数据_周度!E626:E781))/STDEV(原始数据_周度!E626:E781),"")</f>
        <v/>
      </c>
      <c r="E781" s="15">
        <f>IFERROR(-1*(原始数据_周度!G781-AVERAGE(原始数据_周度!G626:G781))/STDEV(原始数据_周度!G626:G781),"")</f>
        <v/>
      </c>
      <c r="F781" s="15">
        <f>IFERROR(-1*(原始数据_周度!H781-AVERAGE(原始数据_周度!H626:H781))/STDEV(原始数据_周度!H626:H781),"")</f>
        <v/>
      </c>
      <c r="G781" s="15">
        <f>IFERROR((原始数据_周度!I781-AVERAGE(原始数据_周度!I626:I781))/STDEV(原始数据_周度!I626:I781),"")</f>
        <v/>
      </c>
      <c r="H781" s="166">
        <f>IFERROR((原始数据_周度!J781-AVERAGE($J$2:J781))/STDEV($J$2:J781),"")</f>
        <v/>
      </c>
    </row>
    <row r="782">
      <c r="A782" s="14">
        <f>原始数据_周度!A782</f>
        <v/>
      </c>
      <c r="B782" s="15">
        <f>IFERROR((原始数据_周度!C782-AVERAGE(原始数据_周度!C627:C782))/STDEV(原始数据_周度!C627:C782),"")</f>
        <v/>
      </c>
      <c r="C782" s="15">
        <f>IFERROR((原始数据_周度!F782-AVERAGE(原始数据_周度!F627:F782))/STDEV(原始数据_周度!F627:F782),"")</f>
        <v/>
      </c>
      <c r="D782" s="15">
        <f>IFERROR(-1*(原始数据_周度!E782-AVERAGE(原始数据_周度!E627:E782))/STDEV(原始数据_周度!E627:E782),"")</f>
        <v/>
      </c>
      <c r="E782" s="15">
        <f>IFERROR(-1*(原始数据_周度!G782-AVERAGE(原始数据_周度!G627:G782))/STDEV(原始数据_周度!G627:G782),"")</f>
        <v/>
      </c>
      <c r="F782" s="15">
        <f>IFERROR(-1*(原始数据_周度!H782-AVERAGE(原始数据_周度!H627:H782))/STDEV(原始数据_周度!H627:H782),"")</f>
        <v/>
      </c>
      <c r="G782" s="15">
        <f>IFERROR((原始数据_周度!I782-AVERAGE(原始数据_周度!I627:I782))/STDEV(原始数据_周度!I627:I782),"")</f>
        <v/>
      </c>
      <c r="H782" s="166">
        <f>IFERROR((原始数据_周度!J782-AVERAGE($J$2:J782))/STDEV($J$2:J782),"")</f>
        <v/>
      </c>
    </row>
    <row r="783">
      <c r="A783" s="14">
        <f>原始数据_周度!A783</f>
        <v/>
      </c>
      <c r="B783" s="15">
        <f>IFERROR((原始数据_周度!C783-AVERAGE(原始数据_周度!C628:C783))/STDEV(原始数据_周度!C628:C783),"")</f>
        <v/>
      </c>
      <c r="C783" s="15">
        <f>IFERROR((原始数据_周度!F783-AVERAGE(原始数据_周度!F628:F783))/STDEV(原始数据_周度!F628:F783),"")</f>
        <v/>
      </c>
      <c r="D783" s="15">
        <f>IFERROR(-1*(原始数据_周度!E783-AVERAGE(原始数据_周度!E628:E783))/STDEV(原始数据_周度!E628:E783),"")</f>
        <v/>
      </c>
      <c r="E783" s="15">
        <f>IFERROR(-1*(原始数据_周度!G783-AVERAGE(原始数据_周度!G628:G783))/STDEV(原始数据_周度!G628:G783),"")</f>
        <v/>
      </c>
      <c r="F783" s="15">
        <f>IFERROR(-1*(原始数据_周度!H783-AVERAGE(原始数据_周度!H628:H783))/STDEV(原始数据_周度!H628:H783),"")</f>
        <v/>
      </c>
      <c r="G783" s="15">
        <f>IFERROR((原始数据_周度!I783-AVERAGE(原始数据_周度!I628:I783))/STDEV(原始数据_周度!I628:I783),"")</f>
        <v/>
      </c>
      <c r="H783" s="166">
        <f>IFERROR((原始数据_周度!J783-AVERAGE($J$2:J783))/STDEV($J$2:J783),"")</f>
        <v/>
      </c>
    </row>
    <row r="784">
      <c r="A784" s="14">
        <f>原始数据_周度!A784</f>
        <v/>
      </c>
      <c r="B784" s="15">
        <f>IFERROR((原始数据_周度!C784-AVERAGE(原始数据_周度!C629:C784))/STDEV(原始数据_周度!C629:C784),"")</f>
        <v/>
      </c>
      <c r="C784" s="15">
        <f>IFERROR((原始数据_周度!F784-AVERAGE(原始数据_周度!F629:F784))/STDEV(原始数据_周度!F629:F784),"")</f>
        <v/>
      </c>
      <c r="D784" s="15">
        <f>IFERROR(-1*(原始数据_周度!E784-AVERAGE(原始数据_周度!E629:E784))/STDEV(原始数据_周度!E629:E784),"")</f>
        <v/>
      </c>
      <c r="E784" s="15">
        <f>IFERROR(-1*(原始数据_周度!G784-AVERAGE(原始数据_周度!G629:G784))/STDEV(原始数据_周度!G629:G784),"")</f>
        <v/>
      </c>
      <c r="F784" s="15">
        <f>IFERROR(-1*(原始数据_周度!H784-AVERAGE(原始数据_周度!H629:H784))/STDEV(原始数据_周度!H629:H784),"")</f>
        <v/>
      </c>
      <c r="G784" s="15">
        <f>IFERROR((原始数据_周度!I784-AVERAGE(原始数据_周度!I629:I784))/STDEV(原始数据_周度!I629:I784),"")</f>
        <v/>
      </c>
      <c r="H784" s="166">
        <f>IFERROR((原始数据_周度!J784-AVERAGE($J$2:J784))/STDEV($J$2:J784),"")</f>
        <v/>
      </c>
    </row>
    <row r="785">
      <c r="A785" s="14">
        <f>原始数据_周度!A785</f>
        <v/>
      </c>
      <c r="B785" s="15">
        <f>IFERROR((原始数据_周度!C785-AVERAGE(原始数据_周度!C630:C785))/STDEV(原始数据_周度!C630:C785),"")</f>
        <v/>
      </c>
      <c r="C785" s="15">
        <f>IFERROR((原始数据_周度!F785-AVERAGE(原始数据_周度!F630:F785))/STDEV(原始数据_周度!F630:F785),"")</f>
        <v/>
      </c>
      <c r="D785" s="15">
        <f>IFERROR(-1*(原始数据_周度!E785-AVERAGE(原始数据_周度!E630:E785))/STDEV(原始数据_周度!E630:E785),"")</f>
        <v/>
      </c>
      <c r="E785" s="15">
        <f>IFERROR(-1*(原始数据_周度!G785-AVERAGE(原始数据_周度!G630:G785))/STDEV(原始数据_周度!G630:G785),"")</f>
        <v/>
      </c>
      <c r="F785" s="15">
        <f>IFERROR(-1*(原始数据_周度!H785-AVERAGE(原始数据_周度!H630:H785))/STDEV(原始数据_周度!H630:H785),"")</f>
        <v/>
      </c>
      <c r="G785" s="15">
        <f>IFERROR((原始数据_周度!I785-AVERAGE(原始数据_周度!I630:I785))/STDEV(原始数据_周度!I630:I785),"")</f>
        <v/>
      </c>
      <c r="H785" s="166">
        <f>IFERROR((原始数据_周度!J785-AVERAGE($J$2:J785))/STDEV($J$2:J785),"")</f>
        <v/>
      </c>
    </row>
    <row r="786">
      <c r="A786" s="14">
        <f>原始数据_周度!A786</f>
        <v/>
      </c>
      <c r="B786" s="15">
        <f>IFERROR((原始数据_周度!C786-AVERAGE(原始数据_周度!C631:C786))/STDEV(原始数据_周度!C631:C786),"")</f>
        <v/>
      </c>
      <c r="C786" s="15">
        <f>IFERROR((原始数据_周度!F786-AVERAGE(原始数据_周度!F631:F786))/STDEV(原始数据_周度!F631:F786),"")</f>
        <v/>
      </c>
      <c r="D786" s="15">
        <f>IFERROR(-1*(原始数据_周度!E786-AVERAGE(原始数据_周度!E631:E786))/STDEV(原始数据_周度!E631:E786),"")</f>
        <v/>
      </c>
      <c r="E786" s="15">
        <f>IFERROR(-1*(原始数据_周度!G786-AVERAGE(原始数据_周度!G631:G786))/STDEV(原始数据_周度!G631:G786),"")</f>
        <v/>
      </c>
      <c r="F786" s="15">
        <f>IFERROR(-1*(原始数据_周度!H786-AVERAGE(原始数据_周度!H631:H786))/STDEV(原始数据_周度!H631:H786),"")</f>
        <v/>
      </c>
      <c r="G786" s="15">
        <f>IFERROR((原始数据_周度!I786-AVERAGE(原始数据_周度!I631:I786))/STDEV(原始数据_周度!I631:I786),"")</f>
        <v/>
      </c>
      <c r="H786" s="166">
        <f>IFERROR((原始数据_周度!J786-AVERAGE($J$2:J786))/STDEV($J$2:J786),"")</f>
        <v/>
      </c>
    </row>
    <row r="787">
      <c r="A787" s="14">
        <f>原始数据_周度!A787</f>
        <v/>
      </c>
      <c r="B787" s="15">
        <f>IFERROR((原始数据_周度!C787-AVERAGE(原始数据_周度!C632:C787))/STDEV(原始数据_周度!C632:C787),"")</f>
        <v/>
      </c>
      <c r="C787" s="15">
        <f>IFERROR((原始数据_周度!F787-AVERAGE(原始数据_周度!F632:F787))/STDEV(原始数据_周度!F632:F787),"")</f>
        <v/>
      </c>
      <c r="D787" s="15">
        <f>IFERROR(-1*(原始数据_周度!E787-AVERAGE(原始数据_周度!E632:E787))/STDEV(原始数据_周度!E632:E787),"")</f>
        <v/>
      </c>
      <c r="E787" s="15">
        <f>IFERROR(-1*(原始数据_周度!G787-AVERAGE(原始数据_周度!G632:G787))/STDEV(原始数据_周度!G632:G787),"")</f>
        <v/>
      </c>
      <c r="F787" s="15">
        <f>IFERROR(-1*(原始数据_周度!H787-AVERAGE(原始数据_周度!H632:H787))/STDEV(原始数据_周度!H632:H787),"")</f>
        <v/>
      </c>
      <c r="G787" s="15">
        <f>IFERROR((原始数据_周度!I787-AVERAGE(原始数据_周度!I632:I787))/STDEV(原始数据_周度!I632:I787),"")</f>
        <v/>
      </c>
      <c r="H787" s="166">
        <f>IFERROR((原始数据_周度!J787-AVERAGE($J$2:J787))/STDEV($J$2:J787),"")</f>
        <v/>
      </c>
    </row>
    <row r="788">
      <c r="A788" s="14">
        <f>原始数据_周度!A788</f>
        <v/>
      </c>
      <c r="B788" s="15">
        <f>IFERROR((原始数据_周度!C788-AVERAGE(原始数据_周度!C633:C788))/STDEV(原始数据_周度!C633:C788),"")</f>
        <v/>
      </c>
      <c r="C788" s="15">
        <f>IFERROR((原始数据_周度!F788-AVERAGE(原始数据_周度!F633:F788))/STDEV(原始数据_周度!F633:F788),"")</f>
        <v/>
      </c>
      <c r="D788" s="15">
        <f>IFERROR(-1*(原始数据_周度!E788-AVERAGE(原始数据_周度!E633:E788))/STDEV(原始数据_周度!E633:E788),"")</f>
        <v/>
      </c>
      <c r="E788" s="15">
        <f>IFERROR(-1*(原始数据_周度!G788-AVERAGE(原始数据_周度!G633:G788))/STDEV(原始数据_周度!G633:G788),"")</f>
        <v/>
      </c>
      <c r="F788" s="15">
        <f>IFERROR(-1*(原始数据_周度!H788-AVERAGE(原始数据_周度!H633:H788))/STDEV(原始数据_周度!H633:H788),"")</f>
        <v/>
      </c>
      <c r="G788" s="15">
        <f>IFERROR((原始数据_周度!I788-AVERAGE(原始数据_周度!I633:I788))/STDEV(原始数据_周度!I633:I788),"")</f>
        <v/>
      </c>
      <c r="H788" s="166">
        <f>IFERROR((原始数据_周度!J788-AVERAGE($J$2:J788))/STDEV($J$2:J788),"")</f>
        <v/>
      </c>
    </row>
    <row r="789">
      <c r="A789" s="14">
        <f>原始数据_周度!A789</f>
        <v/>
      </c>
      <c r="B789" s="15">
        <f>IFERROR((原始数据_周度!C789-AVERAGE(原始数据_周度!C634:C789))/STDEV(原始数据_周度!C634:C789),"")</f>
        <v/>
      </c>
      <c r="C789" s="15">
        <f>IFERROR((原始数据_周度!F789-AVERAGE(原始数据_周度!F634:F789))/STDEV(原始数据_周度!F634:F789),"")</f>
        <v/>
      </c>
      <c r="D789" s="15">
        <f>IFERROR(-1*(原始数据_周度!E789-AVERAGE(原始数据_周度!E634:E789))/STDEV(原始数据_周度!E634:E789),"")</f>
        <v/>
      </c>
      <c r="E789" s="15">
        <f>IFERROR(-1*(原始数据_周度!G789-AVERAGE(原始数据_周度!G634:G789))/STDEV(原始数据_周度!G634:G789),"")</f>
        <v/>
      </c>
      <c r="F789" s="15">
        <f>IFERROR(-1*(原始数据_周度!H789-AVERAGE(原始数据_周度!H634:H789))/STDEV(原始数据_周度!H634:H789),"")</f>
        <v/>
      </c>
      <c r="G789" s="15">
        <f>IFERROR((原始数据_周度!I789-AVERAGE(原始数据_周度!I634:I789))/STDEV(原始数据_周度!I634:I789),"")</f>
        <v/>
      </c>
      <c r="H789" s="166">
        <f>IFERROR((原始数据_周度!J789-AVERAGE($J$2:J789))/STDEV($J$2:J789),"")</f>
        <v/>
      </c>
    </row>
    <row r="790">
      <c r="A790" s="14">
        <f>原始数据_周度!A790</f>
        <v/>
      </c>
      <c r="B790" s="15">
        <f>IFERROR((原始数据_周度!C790-AVERAGE(原始数据_周度!C635:C790))/STDEV(原始数据_周度!C635:C790),"")</f>
        <v/>
      </c>
      <c r="C790" s="15">
        <f>IFERROR((原始数据_周度!F790-AVERAGE(原始数据_周度!F635:F790))/STDEV(原始数据_周度!F635:F790),"")</f>
        <v/>
      </c>
      <c r="D790" s="15">
        <f>IFERROR(-1*(原始数据_周度!E790-AVERAGE(原始数据_周度!E635:E790))/STDEV(原始数据_周度!E635:E790),"")</f>
        <v/>
      </c>
      <c r="E790" s="15">
        <f>IFERROR(-1*(原始数据_周度!G790-AVERAGE(原始数据_周度!G635:G790))/STDEV(原始数据_周度!G635:G790),"")</f>
        <v/>
      </c>
      <c r="F790" s="15">
        <f>IFERROR(-1*(原始数据_周度!H790-AVERAGE(原始数据_周度!H635:H790))/STDEV(原始数据_周度!H635:H790),"")</f>
        <v/>
      </c>
      <c r="G790" s="15">
        <f>IFERROR((原始数据_周度!I790-AVERAGE(原始数据_周度!I635:I790))/STDEV(原始数据_周度!I635:I790),"")</f>
        <v/>
      </c>
      <c r="H790" s="166">
        <f>IFERROR((原始数据_周度!J790-AVERAGE($J$2:J790))/STDEV($J$2:J790),"")</f>
        <v/>
      </c>
    </row>
    <row r="791">
      <c r="A791" s="14">
        <f>原始数据_周度!A791</f>
        <v/>
      </c>
      <c r="B791" s="15">
        <f>IFERROR((原始数据_周度!C791-AVERAGE(原始数据_周度!C636:C791))/STDEV(原始数据_周度!C636:C791),"")</f>
        <v/>
      </c>
      <c r="C791" s="15">
        <f>IFERROR((原始数据_周度!F791-AVERAGE(原始数据_周度!F636:F791))/STDEV(原始数据_周度!F636:F791),"")</f>
        <v/>
      </c>
      <c r="D791" s="15">
        <f>IFERROR(-1*(原始数据_周度!E791-AVERAGE(原始数据_周度!E636:E791))/STDEV(原始数据_周度!E636:E791),"")</f>
        <v/>
      </c>
      <c r="E791" s="15">
        <f>IFERROR(-1*(原始数据_周度!G791-AVERAGE(原始数据_周度!G636:G791))/STDEV(原始数据_周度!G636:G791),"")</f>
        <v/>
      </c>
      <c r="F791" s="15">
        <f>IFERROR(-1*(原始数据_周度!H791-AVERAGE(原始数据_周度!H636:H791))/STDEV(原始数据_周度!H636:H791),"")</f>
        <v/>
      </c>
      <c r="G791" s="15">
        <f>IFERROR((原始数据_周度!I791-AVERAGE(原始数据_周度!I636:I791))/STDEV(原始数据_周度!I636:I791),"")</f>
        <v/>
      </c>
      <c r="H791" s="166">
        <f>IFERROR((原始数据_周度!J791-AVERAGE($J$2:J791))/STDEV($J$2:J791),"")</f>
        <v/>
      </c>
    </row>
    <row r="792">
      <c r="A792" s="14">
        <f>原始数据_周度!A792</f>
        <v/>
      </c>
      <c r="B792" s="15">
        <f>IFERROR((原始数据_周度!C792-AVERAGE(原始数据_周度!C637:C792))/STDEV(原始数据_周度!C637:C792),"")</f>
        <v/>
      </c>
      <c r="C792" s="15">
        <f>IFERROR((原始数据_周度!F792-AVERAGE(原始数据_周度!F637:F792))/STDEV(原始数据_周度!F637:F792),"")</f>
        <v/>
      </c>
      <c r="D792" s="15">
        <f>IFERROR(-1*(原始数据_周度!E792-AVERAGE(原始数据_周度!E637:E792))/STDEV(原始数据_周度!E637:E792),"")</f>
        <v/>
      </c>
      <c r="E792" s="15">
        <f>IFERROR(-1*(原始数据_周度!G792-AVERAGE(原始数据_周度!G637:G792))/STDEV(原始数据_周度!G637:G792),"")</f>
        <v/>
      </c>
      <c r="F792" s="15">
        <f>IFERROR(-1*(原始数据_周度!H792-AVERAGE(原始数据_周度!H637:H792))/STDEV(原始数据_周度!H637:H792),"")</f>
        <v/>
      </c>
      <c r="G792" s="15">
        <f>IFERROR((原始数据_周度!I792-AVERAGE(原始数据_周度!I637:I792))/STDEV(原始数据_周度!I637:I792),"")</f>
        <v/>
      </c>
      <c r="H792" s="166">
        <f>IFERROR((原始数据_周度!J792-AVERAGE($J$2:J792))/STDEV($J$2:J792),"")</f>
        <v/>
      </c>
    </row>
    <row r="793">
      <c r="A793" s="14">
        <f>原始数据_周度!A793</f>
        <v/>
      </c>
      <c r="B793" s="15">
        <f>IFERROR((原始数据_周度!C793-AVERAGE(原始数据_周度!C638:C793))/STDEV(原始数据_周度!C638:C793),"")</f>
        <v/>
      </c>
      <c r="C793" s="15">
        <f>IFERROR((原始数据_周度!F793-AVERAGE(原始数据_周度!F638:F793))/STDEV(原始数据_周度!F638:F793),"")</f>
        <v/>
      </c>
      <c r="D793" s="15">
        <f>IFERROR(-1*(原始数据_周度!E793-AVERAGE(原始数据_周度!E638:E793))/STDEV(原始数据_周度!E638:E793),"")</f>
        <v/>
      </c>
      <c r="E793" s="15">
        <f>IFERROR(-1*(原始数据_周度!G793-AVERAGE(原始数据_周度!G638:G793))/STDEV(原始数据_周度!G638:G793),"")</f>
        <v/>
      </c>
      <c r="F793" s="15">
        <f>IFERROR(-1*(原始数据_周度!H793-AVERAGE(原始数据_周度!H638:H793))/STDEV(原始数据_周度!H638:H793),"")</f>
        <v/>
      </c>
      <c r="G793" s="15">
        <f>IFERROR((原始数据_周度!I793-AVERAGE(原始数据_周度!I638:I793))/STDEV(原始数据_周度!I638:I793),"")</f>
        <v/>
      </c>
      <c r="H793" s="166">
        <f>IFERROR((原始数据_周度!J793-AVERAGE($J$2:J793))/STDEV($J$2:J793),"")</f>
        <v/>
      </c>
    </row>
    <row r="794">
      <c r="A794" s="14">
        <f>原始数据_周度!A794</f>
        <v/>
      </c>
      <c r="B794" s="15">
        <f>IFERROR((原始数据_周度!C794-AVERAGE(原始数据_周度!C639:C794))/STDEV(原始数据_周度!C639:C794),"")</f>
        <v/>
      </c>
      <c r="C794" s="15">
        <f>IFERROR((原始数据_周度!F794-AVERAGE(原始数据_周度!F639:F794))/STDEV(原始数据_周度!F639:F794),"")</f>
        <v/>
      </c>
      <c r="D794" s="15">
        <f>IFERROR(-1*(原始数据_周度!E794-AVERAGE(原始数据_周度!E639:E794))/STDEV(原始数据_周度!E639:E794),"")</f>
        <v/>
      </c>
      <c r="E794" s="15">
        <f>IFERROR(-1*(原始数据_周度!G794-AVERAGE(原始数据_周度!G639:G794))/STDEV(原始数据_周度!G639:G794),"")</f>
        <v/>
      </c>
      <c r="F794" s="15">
        <f>IFERROR(-1*(原始数据_周度!H794-AVERAGE(原始数据_周度!H639:H794))/STDEV(原始数据_周度!H639:H794),"")</f>
        <v/>
      </c>
      <c r="G794" s="15">
        <f>IFERROR((原始数据_周度!I794-AVERAGE(原始数据_周度!I639:I794))/STDEV(原始数据_周度!I639:I794),"")</f>
        <v/>
      </c>
      <c r="H794" s="166">
        <f>IFERROR((原始数据_周度!J794-AVERAGE($J$2:J794))/STDEV($J$2:J794),"")</f>
        <v/>
      </c>
    </row>
    <row r="795">
      <c r="A795" s="14">
        <f>原始数据_周度!A795</f>
        <v/>
      </c>
      <c r="B795" s="15">
        <f>IFERROR((原始数据_周度!C795-AVERAGE(原始数据_周度!C640:C795))/STDEV(原始数据_周度!C640:C795),"")</f>
        <v/>
      </c>
      <c r="C795" s="15">
        <f>IFERROR((原始数据_周度!F795-AVERAGE(原始数据_周度!F640:F795))/STDEV(原始数据_周度!F640:F795),"")</f>
        <v/>
      </c>
      <c r="D795" s="15">
        <f>IFERROR(-1*(原始数据_周度!E795-AVERAGE(原始数据_周度!E640:E795))/STDEV(原始数据_周度!E640:E795),"")</f>
        <v/>
      </c>
      <c r="E795" s="15">
        <f>IFERROR(-1*(原始数据_周度!G795-AVERAGE(原始数据_周度!G640:G795))/STDEV(原始数据_周度!G640:G795),"")</f>
        <v/>
      </c>
      <c r="F795" s="15">
        <f>IFERROR(-1*(原始数据_周度!H795-AVERAGE(原始数据_周度!H640:H795))/STDEV(原始数据_周度!H640:H795),"")</f>
        <v/>
      </c>
      <c r="G795" s="15">
        <f>IFERROR((原始数据_周度!I795-AVERAGE(原始数据_周度!I640:I795))/STDEV(原始数据_周度!I640:I795),"")</f>
        <v/>
      </c>
      <c r="H795" s="166">
        <f>IFERROR((原始数据_周度!J795-AVERAGE($J$2:J795))/STDEV($J$2:J795),"")</f>
        <v/>
      </c>
    </row>
    <row r="796">
      <c r="A796" s="14">
        <f>原始数据_周度!A796</f>
        <v/>
      </c>
      <c r="B796" s="15">
        <f>IFERROR((原始数据_周度!C796-AVERAGE(原始数据_周度!C641:C796))/STDEV(原始数据_周度!C641:C796),"")</f>
        <v/>
      </c>
      <c r="C796" s="15">
        <f>IFERROR((原始数据_周度!F796-AVERAGE(原始数据_周度!F641:F796))/STDEV(原始数据_周度!F641:F796),"")</f>
        <v/>
      </c>
      <c r="D796" s="15">
        <f>IFERROR(-1*(原始数据_周度!E796-AVERAGE(原始数据_周度!E641:E796))/STDEV(原始数据_周度!E641:E796),"")</f>
        <v/>
      </c>
      <c r="E796" s="15">
        <f>IFERROR(-1*(原始数据_周度!G796-AVERAGE(原始数据_周度!G641:G796))/STDEV(原始数据_周度!G641:G796),"")</f>
        <v/>
      </c>
      <c r="F796" s="15">
        <f>IFERROR(-1*(原始数据_周度!H796-AVERAGE(原始数据_周度!H641:H796))/STDEV(原始数据_周度!H641:H796),"")</f>
        <v/>
      </c>
      <c r="G796" s="15">
        <f>IFERROR((原始数据_周度!I796-AVERAGE(原始数据_周度!I641:I796))/STDEV(原始数据_周度!I641:I796),"")</f>
        <v/>
      </c>
      <c r="H796" s="166">
        <f>IFERROR((原始数据_周度!J796-AVERAGE($J$2:J796))/STDEV($J$2:J796),"")</f>
        <v/>
      </c>
    </row>
    <row r="797">
      <c r="A797" s="14">
        <f>原始数据_周度!A797</f>
        <v/>
      </c>
      <c r="B797" s="15">
        <f>IFERROR((原始数据_周度!C797-AVERAGE(原始数据_周度!C642:C797))/STDEV(原始数据_周度!C642:C797),"")</f>
        <v/>
      </c>
      <c r="C797" s="15">
        <f>IFERROR((原始数据_周度!F797-AVERAGE(原始数据_周度!F642:F797))/STDEV(原始数据_周度!F642:F797),"")</f>
        <v/>
      </c>
      <c r="D797" s="15">
        <f>IFERROR(-1*(原始数据_周度!E797-AVERAGE(原始数据_周度!E642:E797))/STDEV(原始数据_周度!E642:E797),"")</f>
        <v/>
      </c>
      <c r="E797" s="15">
        <f>IFERROR(-1*(原始数据_周度!G797-AVERAGE(原始数据_周度!G642:G797))/STDEV(原始数据_周度!G642:G797),"")</f>
        <v/>
      </c>
      <c r="F797" s="15">
        <f>IFERROR(-1*(原始数据_周度!H797-AVERAGE(原始数据_周度!H642:H797))/STDEV(原始数据_周度!H642:H797),"")</f>
        <v/>
      </c>
      <c r="G797" s="15">
        <f>IFERROR((原始数据_周度!I797-AVERAGE(原始数据_周度!I642:I797))/STDEV(原始数据_周度!I642:I797),"")</f>
        <v/>
      </c>
      <c r="H797" s="166">
        <f>IFERROR((原始数据_周度!J797-AVERAGE($J$2:J797))/STDEV($J$2:J797),"")</f>
        <v/>
      </c>
    </row>
    <row r="798">
      <c r="A798" s="14">
        <f>原始数据_周度!A798</f>
        <v/>
      </c>
      <c r="B798" s="15">
        <f>IFERROR((原始数据_周度!C798-AVERAGE(原始数据_周度!C643:C798))/STDEV(原始数据_周度!C643:C798),"")</f>
        <v/>
      </c>
      <c r="C798" s="15">
        <f>IFERROR((原始数据_周度!F798-AVERAGE(原始数据_周度!F643:F798))/STDEV(原始数据_周度!F643:F798),"")</f>
        <v/>
      </c>
      <c r="D798" s="15">
        <f>IFERROR(-1*(原始数据_周度!E798-AVERAGE(原始数据_周度!E643:E798))/STDEV(原始数据_周度!E643:E798),"")</f>
        <v/>
      </c>
      <c r="E798" s="15">
        <f>IFERROR(-1*(原始数据_周度!G798-AVERAGE(原始数据_周度!G643:G798))/STDEV(原始数据_周度!G643:G798),"")</f>
        <v/>
      </c>
      <c r="F798" s="15">
        <f>IFERROR(-1*(原始数据_周度!H798-AVERAGE(原始数据_周度!H643:H798))/STDEV(原始数据_周度!H643:H798),"")</f>
        <v/>
      </c>
      <c r="G798" s="15">
        <f>IFERROR((原始数据_周度!I798-AVERAGE(原始数据_周度!I643:I798))/STDEV(原始数据_周度!I643:I798),"")</f>
        <v/>
      </c>
      <c r="H798" s="166">
        <f>IFERROR((原始数据_周度!J798-AVERAGE($J$2:J798))/STDEV($J$2:J798),"")</f>
        <v/>
      </c>
    </row>
    <row r="799">
      <c r="A799" s="14">
        <f>原始数据_周度!A799</f>
        <v/>
      </c>
      <c r="B799" s="15">
        <f>IFERROR((原始数据_周度!C799-AVERAGE(原始数据_周度!C644:C799))/STDEV(原始数据_周度!C644:C799),"")</f>
        <v/>
      </c>
      <c r="C799" s="15">
        <f>IFERROR((原始数据_周度!F799-AVERAGE(原始数据_周度!F644:F799))/STDEV(原始数据_周度!F644:F799),"")</f>
        <v/>
      </c>
      <c r="D799" s="15">
        <f>IFERROR(-1*(原始数据_周度!E799-AVERAGE(原始数据_周度!E644:E799))/STDEV(原始数据_周度!E644:E799),"")</f>
        <v/>
      </c>
      <c r="E799" s="15">
        <f>IFERROR(-1*(原始数据_周度!G799-AVERAGE(原始数据_周度!G644:G799))/STDEV(原始数据_周度!G644:G799),"")</f>
        <v/>
      </c>
      <c r="F799" s="15">
        <f>IFERROR(-1*(原始数据_周度!H799-AVERAGE(原始数据_周度!H644:H799))/STDEV(原始数据_周度!H644:H799),"")</f>
        <v/>
      </c>
      <c r="G799" s="15">
        <f>IFERROR((原始数据_周度!I799-AVERAGE(原始数据_周度!I644:I799))/STDEV(原始数据_周度!I644:I799),"")</f>
        <v/>
      </c>
      <c r="H799" s="166">
        <f>IFERROR((原始数据_周度!J799-AVERAGE($J$2:J799))/STDEV($J$2:J799),"")</f>
        <v/>
      </c>
    </row>
    <row r="800">
      <c r="A800" s="14">
        <f>原始数据_周度!A800</f>
        <v/>
      </c>
      <c r="B800" s="15">
        <f>IFERROR((原始数据_周度!C800-AVERAGE(原始数据_周度!C645:C800))/STDEV(原始数据_周度!C645:C800),"")</f>
        <v/>
      </c>
      <c r="C800" s="15">
        <f>IFERROR((原始数据_周度!F800-AVERAGE(原始数据_周度!F645:F800))/STDEV(原始数据_周度!F645:F800),"")</f>
        <v/>
      </c>
      <c r="D800" s="15">
        <f>IFERROR(-1*(原始数据_周度!E800-AVERAGE(原始数据_周度!E645:E800))/STDEV(原始数据_周度!E645:E800),"")</f>
        <v/>
      </c>
      <c r="E800" s="15">
        <f>IFERROR(-1*(原始数据_周度!G800-AVERAGE(原始数据_周度!G645:G800))/STDEV(原始数据_周度!G645:G800),"")</f>
        <v/>
      </c>
      <c r="F800" s="15">
        <f>IFERROR(-1*(原始数据_周度!H800-AVERAGE(原始数据_周度!H645:H800))/STDEV(原始数据_周度!H645:H800),"")</f>
        <v/>
      </c>
      <c r="G800" s="15">
        <f>IFERROR((原始数据_周度!I800-AVERAGE(原始数据_周度!I645:I800))/STDEV(原始数据_周度!I645:I800),"")</f>
        <v/>
      </c>
      <c r="H800" s="166">
        <f>IFERROR((原始数据_周度!J800-AVERAGE($J$2:J800))/STDEV($J$2:J800),"")</f>
        <v/>
      </c>
    </row>
    <row r="801">
      <c r="A801" s="14">
        <f>原始数据_周度!A801</f>
        <v/>
      </c>
      <c r="B801" s="15">
        <f>IFERROR((原始数据_周度!C801-AVERAGE(原始数据_周度!C646:C801))/STDEV(原始数据_周度!C646:C801),"")</f>
        <v/>
      </c>
      <c r="C801" s="15">
        <f>IFERROR((原始数据_周度!F801-AVERAGE(原始数据_周度!F646:F801))/STDEV(原始数据_周度!F646:F801),"")</f>
        <v/>
      </c>
      <c r="D801" s="15">
        <f>IFERROR(-1*(原始数据_周度!E801-AVERAGE(原始数据_周度!E646:E801))/STDEV(原始数据_周度!E646:E801),"")</f>
        <v/>
      </c>
      <c r="E801" s="15">
        <f>IFERROR(-1*(原始数据_周度!G801-AVERAGE(原始数据_周度!G646:G801))/STDEV(原始数据_周度!G646:G801),"")</f>
        <v/>
      </c>
      <c r="F801" s="15">
        <f>IFERROR(-1*(原始数据_周度!H801-AVERAGE(原始数据_周度!H646:H801))/STDEV(原始数据_周度!H646:H801),"")</f>
        <v/>
      </c>
      <c r="G801" s="15">
        <f>IFERROR((原始数据_周度!I801-AVERAGE(原始数据_周度!I646:I801))/STDEV(原始数据_周度!I646:I801),"")</f>
        <v/>
      </c>
      <c r="H801" s="166">
        <f>IFERROR((原始数据_周度!J801-AVERAGE($J$2:J801))/STDEV($J$2:J801),"")</f>
        <v/>
      </c>
    </row>
    <row r="802">
      <c r="A802" s="14">
        <f>原始数据_周度!A802</f>
        <v/>
      </c>
      <c r="B802" s="15">
        <f>IFERROR((原始数据_周度!C802-AVERAGE(原始数据_周度!C647:C802))/STDEV(原始数据_周度!C647:C802),"")</f>
        <v/>
      </c>
      <c r="C802" s="15">
        <f>IFERROR((原始数据_周度!F802-AVERAGE(原始数据_周度!F647:F802))/STDEV(原始数据_周度!F647:F802),"")</f>
        <v/>
      </c>
      <c r="D802" s="15">
        <f>IFERROR(-1*(原始数据_周度!E802-AVERAGE(原始数据_周度!E647:E802))/STDEV(原始数据_周度!E647:E802),"")</f>
        <v/>
      </c>
      <c r="E802" s="15">
        <f>IFERROR(-1*(原始数据_周度!G802-AVERAGE(原始数据_周度!G647:G802))/STDEV(原始数据_周度!G647:G802),"")</f>
        <v/>
      </c>
      <c r="F802" s="15">
        <f>IFERROR(-1*(原始数据_周度!H802-AVERAGE(原始数据_周度!H647:H802))/STDEV(原始数据_周度!H647:H802),"")</f>
        <v/>
      </c>
      <c r="G802" s="15">
        <f>IFERROR((原始数据_周度!I802-AVERAGE(原始数据_周度!I647:I802))/STDEV(原始数据_周度!I647:I802),"")</f>
        <v/>
      </c>
      <c r="H802" s="166">
        <f>IFERROR((原始数据_周度!J802-AVERAGE($J$2:J802))/STDEV($J$2:J802),"")</f>
        <v/>
      </c>
    </row>
    <row r="803">
      <c r="A803" s="14">
        <f>原始数据_周度!A803</f>
        <v/>
      </c>
      <c r="B803" s="15">
        <f>IFERROR((原始数据_周度!C803-AVERAGE(原始数据_周度!C648:C803))/STDEV(原始数据_周度!C648:C803),"")</f>
        <v/>
      </c>
      <c r="C803" s="15">
        <f>IFERROR((原始数据_周度!F803-AVERAGE(原始数据_周度!F648:F803))/STDEV(原始数据_周度!F648:F803),"")</f>
        <v/>
      </c>
      <c r="D803" s="15">
        <f>IFERROR(-1*(原始数据_周度!E803-AVERAGE(原始数据_周度!E648:E803))/STDEV(原始数据_周度!E648:E803),"")</f>
        <v/>
      </c>
      <c r="E803" s="15">
        <f>IFERROR(-1*(原始数据_周度!G803-AVERAGE(原始数据_周度!G648:G803))/STDEV(原始数据_周度!G648:G803),"")</f>
        <v/>
      </c>
      <c r="F803" s="15">
        <f>IFERROR(-1*(原始数据_周度!H803-AVERAGE(原始数据_周度!H648:H803))/STDEV(原始数据_周度!H648:H803),"")</f>
        <v/>
      </c>
      <c r="G803" s="15">
        <f>IFERROR((原始数据_周度!I803-AVERAGE(原始数据_周度!I648:I803))/STDEV(原始数据_周度!I648:I803),"")</f>
        <v/>
      </c>
      <c r="H803" s="166">
        <f>IFERROR((原始数据_周度!J803-AVERAGE($J$2:J803))/STDEV($J$2:J803),"")</f>
        <v/>
      </c>
    </row>
    <row r="804">
      <c r="A804" s="14">
        <f>原始数据_周度!A804</f>
        <v/>
      </c>
      <c r="B804" s="15">
        <f>IFERROR((原始数据_周度!C804-AVERAGE(原始数据_周度!C649:C804))/STDEV(原始数据_周度!C649:C804),"")</f>
        <v/>
      </c>
      <c r="C804" s="15">
        <f>IFERROR((原始数据_周度!F804-AVERAGE(原始数据_周度!F649:F804))/STDEV(原始数据_周度!F649:F804),"")</f>
        <v/>
      </c>
      <c r="D804" s="15">
        <f>IFERROR(-1*(原始数据_周度!E804-AVERAGE(原始数据_周度!E649:E804))/STDEV(原始数据_周度!E649:E804),"")</f>
        <v/>
      </c>
      <c r="E804" s="15">
        <f>IFERROR(-1*(原始数据_周度!G804-AVERAGE(原始数据_周度!G649:G804))/STDEV(原始数据_周度!G649:G804),"")</f>
        <v/>
      </c>
      <c r="F804" s="15">
        <f>IFERROR(-1*(原始数据_周度!H804-AVERAGE(原始数据_周度!H649:H804))/STDEV(原始数据_周度!H649:H804),"")</f>
        <v/>
      </c>
      <c r="G804" s="15">
        <f>IFERROR((原始数据_周度!I804-AVERAGE(原始数据_周度!I649:I804))/STDEV(原始数据_周度!I649:I804),"")</f>
        <v/>
      </c>
      <c r="H804" s="166">
        <f>IFERROR((原始数据_周度!J804-AVERAGE($J$2:J804))/STDEV($J$2:J804),"")</f>
        <v/>
      </c>
    </row>
    <row r="805">
      <c r="A805" s="14">
        <f>原始数据_周度!A805</f>
        <v/>
      </c>
      <c r="B805" s="15">
        <f>IFERROR((原始数据_周度!C805-AVERAGE(原始数据_周度!C650:C805))/STDEV(原始数据_周度!C650:C805),"")</f>
        <v/>
      </c>
      <c r="C805" s="15">
        <f>IFERROR((原始数据_周度!F805-AVERAGE(原始数据_周度!F650:F805))/STDEV(原始数据_周度!F650:F805),"")</f>
        <v/>
      </c>
      <c r="D805" s="15">
        <f>IFERROR(-1*(原始数据_周度!E805-AVERAGE(原始数据_周度!E650:E805))/STDEV(原始数据_周度!E650:E805),"")</f>
        <v/>
      </c>
      <c r="E805" s="15">
        <f>IFERROR(-1*(原始数据_周度!G805-AVERAGE(原始数据_周度!G650:G805))/STDEV(原始数据_周度!G650:G805),"")</f>
        <v/>
      </c>
      <c r="F805" s="15">
        <f>IFERROR(-1*(原始数据_周度!H805-AVERAGE(原始数据_周度!H650:H805))/STDEV(原始数据_周度!H650:H805),"")</f>
        <v/>
      </c>
      <c r="G805" s="15">
        <f>IFERROR((原始数据_周度!I805-AVERAGE(原始数据_周度!I650:I805))/STDEV(原始数据_周度!I650:I805),"")</f>
        <v/>
      </c>
      <c r="H805" s="166">
        <f>IFERROR((原始数据_周度!J805-AVERAGE($J$2:J805))/STDEV($J$2:J805),"")</f>
        <v/>
      </c>
    </row>
    <row r="806">
      <c r="A806" s="14">
        <f>原始数据_周度!A806</f>
        <v/>
      </c>
      <c r="B806" s="15">
        <f>IFERROR((原始数据_周度!C806-AVERAGE(原始数据_周度!C651:C806))/STDEV(原始数据_周度!C651:C806),"")</f>
        <v/>
      </c>
      <c r="C806" s="15">
        <f>IFERROR((原始数据_周度!F806-AVERAGE(原始数据_周度!F651:F806))/STDEV(原始数据_周度!F651:F806),"")</f>
        <v/>
      </c>
      <c r="D806" s="15">
        <f>IFERROR(-1*(原始数据_周度!E806-AVERAGE(原始数据_周度!E651:E806))/STDEV(原始数据_周度!E651:E806),"")</f>
        <v/>
      </c>
      <c r="E806" s="15">
        <f>IFERROR(-1*(原始数据_周度!G806-AVERAGE(原始数据_周度!G651:G806))/STDEV(原始数据_周度!G651:G806),"")</f>
        <v/>
      </c>
      <c r="F806" s="15">
        <f>IFERROR(-1*(原始数据_周度!H806-AVERAGE(原始数据_周度!H651:H806))/STDEV(原始数据_周度!H651:H806),"")</f>
        <v/>
      </c>
      <c r="G806" s="15">
        <f>IFERROR((原始数据_周度!I806-AVERAGE(原始数据_周度!I651:I806))/STDEV(原始数据_周度!I651:I806),"")</f>
        <v/>
      </c>
      <c r="H806" s="166">
        <f>IFERROR((原始数据_周度!J806-AVERAGE($J$2:J806))/STDEV($J$2:J806),"")</f>
        <v/>
      </c>
    </row>
    <row r="807">
      <c r="A807" s="14">
        <f>原始数据_周度!A807</f>
        <v/>
      </c>
      <c r="B807" s="15">
        <f>IFERROR((原始数据_周度!C807-AVERAGE(原始数据_周度!C652:C807))/STDEV(原始数据_周度!C652:C807),"")</f>
        <v/>
      </c>
      <c r="C807" s="15">
        <f>IFERROR((原始数据_周度!F807-AVERAGE(原始数据_周度!F652:F807))/STDEV(原始数据_周度!F652:F807),"")</f>
        <v/>
      </c>
      <c r="D807" s="15">
        <f>IFERROR(-1*(原始数据_周度!E807-AVERAGE(原始数据_周度!E652:E807))/STDEV(原始数据_周度!E652:E807),"")</f>
        <v/>
      </c>
      <c r="E807" s="15">
        <f>IFERROR(-1*(原始数据_周度!G807-AVERAGE(原始数据_周度!G652:G807))/STDEV(原始数据_周度!G652:G807),"")</f>
        <v/>
      </c>
      <c r="F807" s="15">
        <f>IFERROR(-1*(原始数据_周度!H807-AVERAGE(原始数据_周度!H652:H807))/STDEV(原始数据_周度!H652:H807),"")</f>
        <v/>
      </c>
      <c r="G807" s="15">
        <f>IFERROR((原始数据_周度!I807-AVERAGE(原始数据_周度!I652:I807))/STDEV(原始数据_周度!I652:I807),"")</f>
        <v/>
      </c>
      <c r="H807" s="166">
        <f>IFERROR((原始数据_周度!J807-AVERAGE($J$2:J807))/STDEV($J$2:J807),"")</f>
        <v/>
      </c>
    </row>
    <row r="808">
      <c r="A808" s="14">
        <f>原始数据_周度!A808</f>
        <v/>
      </c>
      <c r="B808" s="15">
        <f>IFERROR((原始数据_周度!C808-AVERAGE(原始数据_周度!C653:C808))/STDEV(原始数据_周度!C653:C808),"")</f>
        <v/>
      </c>
      <c r="C808" s="15">
        <f>IFERROR((原始数据_周度!F808-AVERAGE(原始数据_周度!F653:F808))/STDEV(原始数据_周度!F653:F808),"")</f>
        <v/>
      </c>
      <c r="D808" s="15">
        <f>IFERROR(-1*(原始数据_周度!E808-AVERAGE(原始数据_周度!E653:E808))/STDEV(原始数据_周度!E653:E808),"")</f>
        <v/>
      </c>
      <c r="E808" s="15">
        <f>IFERROR(-1*(原始数据_周度!G808-AVERAGE(原始数据_周度!G653:G808))/STDEV(原始数据_周度!G653:G808),"")</f>
        <v/>
      </c>
      <c r="F808" s="15">
        <f>IFERROR(-1*(原始数据_周度!H808-AVERAGE(原始数据_周度!H653:H808))/STDEV(原始数据_周度!H653:H808),"")</f>
        <v/>
      </c>
      <c r="G808" s="15">
        <f>IFERROR((原始数据_周度!I808-AVERAGE(原始数据_周度!I653:I808))/STDEV(原始数据_周度!I653:I808),"")</f>
        <v/>
      </c>
      <c r="H808" s="166">
        <f>IFERROR((原始数据_周度!J808-AVERAGE($J$2:J808))/STDEV($J$2:J808),"")</f>
        <v/>
      </c>
    </row>
    <row r="809">
      <c r="A809" s="14">
        <f>原始数据_周度!A809</f>
        <v/>
      </c>
      <c r="B809" s="15">
        <f>IFERROR((原始数据_周度!C809-AVERAGE(原始数据_周度!C654:C809))/STDEV(原始数据_周度!C654:C809),"")</f>
        <v/>
      </c>
      <c r="C809" s="15">
        <f>IFERROR((原始数据_周度!F809-AVERAGE(原始数据_周度!F654:F809))/STDEV(原始数据_周度!F654:F809),"")</f>
        <v/>
      </c>
      <c r="D809" s="15">
        <f>IFERROR(-1*(原始数据_周度!E809-AVERAGE(原始数据_周度!E654:E809))/STDEV(原始数据_周度!E654:E809),"")</f>
        <v/>
      </c>
      <c r="E809" s="15">
        <f>IFERROR(-1*(原始数据_周度!G809-AVERAGE(原始数据_周度!G654:G809))/STDEV(原始数据_周度!G654:G809),"")</f>
        <v/>
      </c>
      <c r="F809" s="15">
        <f>IFERROR(-1*(原始数据_周度!H809-AVERAGE(原始数据_周度!H654:H809))/STDEV(原始数据_周度!H654:H809),"")</f>
        <v/>
      </c>
      <c r="G809" s="15">
        <f>IFERROR((原始数据_周度!I809-AVERAGE(原始数据_周度!I654:I809))/STDEV(原始数据_周度!I654:I809),"")</f>
        <v/>
      </c>
      <c r="H809" s="166">
        <f>IFERROR((原始数据_周度!J809-AVERAGE($J$2:J809))/STDEV($J$2:J809),"")</f>
        <v/>
      </c>
    </row>
    <row r="810">
      <c r="A810" s="14">
        <f>原始数据_周度!A810</f>
        <v/>
      </c>
      <c r="B810" s="15">
        <f>IFERROR((原始数据_周度!C810-AVERAGE(原始数据_周度!C655:C810))/STDEV(原始数据_周度!C655:C810),"")</f>
        <v/>
      </c>
      <c r="C810" s="15">
        <f>IFERROR((原始数据_周度!F810-AVERAGE(原始数据_周度!F655:F810))/STDEV(原始数据_周度!F655:F810),"")</f>
        <v/>
      </c>
      <c r="D810" s="15">
        <f>IFERROR(-1*(原始数据_周度!E810-AVERAGE(原始数据_周度!E655:E810))/STDEV(原始数据_周度!E655:E810),"")</f>
        <v/>
      </c>
      <c r="E810" s="15">
        <f>IFERROR(-1*(原始数据_周度!G810-AVERAGE(原始数据_周度!G655:G810))/STDEV(原始数据_周度!G655:G810),"")</f>
        <v/>
      </c>
      <c r="F810" s="15">
        <f>IFERROR(-1*(原始数据_周度!H810-AVERAGE(原始数据_周度!H655:H810))/STDEV(原始数据_周度!H655:H810),"")</f>
        <v/>
      </c>
      <c r="G810" s="15">
        <f>IFERROR((原始数据_周度!I810-AVERAGE(原始数据_周度!I655:I810))/STDEV(原始数据_周度!I655:I810),"")</f>
        <v/>
      </c>
      <c r="H810" s="166">
        <f>IFERROR((原始数据_周度!J810-AVERAGE($J$2:J810))/STDEV($J$2:J810),"")</f>
        <v/>
      </c>
    </row>
    <row r="811">
      <c r="A811" s="14">
        <f>原始数据_周度!A811</f>
        <v/>
      </c>
      <c r="B811" s="15">
        <f>IFERROR((原始数据_周度!C811-AVERAGE(原始数据_周度!C656:C811))/STDEV(原始数据_周度!C656:C811),"")</f>
        <v/>
      </c>
      <c r="C811" s="15">
        <f>IFERROR((原始数据_周度!F811-AVERAGE(原始数据_周度!F656:F811))/STDEV(原始数据_周度!F656:F811),"")</f>
        <v/>
      </c>
      <c r="D811" s="15">
        <f>IFERROR(-1*(原始数据_周度!E811-AVERAGE(原始数据_周度!E656:E811))/STDEV(原始数据_周度!E656:E811),"")</f>
        <v/>
      </c>
      <c r="E811" s="15">
        <f>IFERROR(-1*(原始数据_周度!G811-AVERAGE(原始数据_周度!G656:G811))/STDEV(原始数据_周度!G656:G811),"")</f>
        <v/>
      </c>
      <c r="F811" s="15">
        <f>IFERROR(-1*(原始数据_周度!H811-AVERAGE(原始数据_周度!H656:H811))/STDEV(原始数据_周度!H656:H811),"")</f>
        <v/>
      </c>
      <c r="G811" s="15">
        <f>IFERROR((原始数据_周度!I811-AVERAGE(原始数据_周度!I656:I811))/STDEV(原始数据_周度!I656:I811),"")</f>
        <v/>
      </c>
      <c r="H811" s="166">
        <f>IFERROR((原始数据_周度!J811-AVERAGE($J$2:J811))/STDEV($J$2:J811),"")</f>
        <v/>
      </c>
    </row>
    <row r="812">
      <c r="A812" s="14">
        <f>原始数据_周度!A812</f>
        <v/>
      </c>
      <c r="B812" s="15">
        <f>IFERROR((原始数据_周度!C812-AVERAGE(原始数据_周度!C657:C812))/STDEV(原始数据_周度!C657:C812),"")</f>
        <v/>
      </c>
      <c r="C812" s="15">
        <f>IFERROR((原始数据_周度!F812-AVERAGE(原始数据_周度!F657:F812))/STDEV(原始数据_周度!F657:F812),"")</f>
        <v/>
      </c>
      <c r="D812" s="15">
        <f>IFERROR(-1*(原始数据_周度!E812-AVERAGE(原始数据_周度!E657:E812))/STDEV(原始数据_周度!E657:E812),"")</f>
        <v/>
      </c>
      <c r="E812" s="15">
        <f>IFERROR(-1*(原始数据_周度!G812-AVERAGE(原始数据_周度!G657:G812))/STDEV(原始数据_周度!G657:G812),"")</f>
        <v/>
      </c>
      <c r="F812" s="15">
        <f>IFERROR(-1*(原始数据_周度!H812-AVERAGE(原始数据_周度!H657:H812))/STDEV(原始数据_周度!H657:H812),"")</f>
        <v/>
      </c>
      <c r="G812" s="15">
        <f>IFERROR((原始数据_周度!I812-AVERAGE(原始数据_周度!I657:I812))/STDEV(原始数据_周度!I657:I812),"")</f>
        <v/>
      </c>
      <c r="H812" s="166">
        <f>IFERROR((原始数据_周度!J812-AVERAGE($J$2:J812))/STDEV($J$2:J812),"")</f>
        <v/>
      </c>
    </row>
    <row r="813">
      <c r="A813" s="14">
        <f>原始数据_周度!A813</f>
        <v/>
      </c>
      <c r="B813" s="15">
        <f>IFERROR((原始数据_周度!C813-AVERAGE(原始数据_周度!C658:C813))/STDEV(原始数据_周度!C658:C813),"")</f>
        <v/>
      </c>
      <c r="C813" s="15">
        <f>IFERROR((原始数据_周度!F813-AVERAGE(原始数据_周度!F658:F813))/STDEV(原始数据_周度!F658:F813),"")</f>
        <v/>
      </c>
      <c r="D813" s="15">
        <f>IFERROR(-1*(原始数据_周度!E813-AVERAGE(原始数据_周度!E658:E813))/STDEV(原始数据_周度!E658:E813),"")</f>
        <v/>
      </c>
      <c r="E813" s="15">
        <f>IFERROR(-1*(原始数据_周度!G813-AVERAGE(原始数据_周度!G658:G813))/STDEV(原始数据_周度!G658:G813),"")</f>
        <v/>
      </c>
      <c r="F813" s="15">
        <f>IFERROR(-1*(原始数据_周度!H813-AVERAGE(原始数据_周度!H658:H813))/STDEV(原始数据_周度!H658:H813),"")</f>
        <v/>
      </c>
      <c r="G813" s="15">
        <f>IFERROR((原始数据_周度!I813-AVERAGE(原始数据_周度!I658:I813))/STDEV(原始数据_周度!I658:I813),"")</f>
        <v/>
      </c>
      <c r="H813" s="166">
        <f>IFERROR((原始数据_周度!J813-AVERAGE($J$2:J813))/STDEV($J$2:J813),"")</f>
        <v/>
      </c>
    </row>
    <row r="814">
      <c r="A814" s="14">
        <f>原始数据_周度!A814</f>
        <v/>
      </c>
      <c r="B814" s="15">
        <f>IFERROR((原始数据_周度!C814-AVERAGE(原始数据_周度!C659:C814))/STDEV(原始数据_周度!C659:C814),"")</f>
        <v/>
      </c>
      <c r="C814" s="15">
        <f>IFERROR((原始数据_周度!F814-AVERAGE(原始数据_周度!F659:F814))/STDEV(原始数据_周度!F659:F814),"")</f>
        <v/>
      </c>
      <c r="D814" s="15">
        <f>IFERROR(-1*(原始数据_周度!E814-AVERAGE(原始数据_周度!E659:E814))/STDEV(原始数据_周度!E659:E814),"")</f>
        <v/>
      </c>
      <c r="E814" s="15">
        <f>IFERROR(-1*(原始数据_周度!G814-AVERAGE(原始数据_周度!G659:G814))/STDEV(原始数据_周度!G659:G814),"")</f>
        <v/>
      </c>
      <c r="F814" s="15">
        <f>IFERROR(-1*(原始数据_周度!H814-AVERAGE(原始数据_周度!H659:H814))/STDEV(原始数据_周度!H659:H814),"")</f>
        <v/>
      </c>
      <c r="G814" s="15">
        <f>IFERROR((原始数据_周度!I814-AVERAGE(原始数据_周度!I659:I814))/STDEV(原始数据_周度!I659:I814),"")</f>
        <v/>
      </c>
      <c r="H814" s="166">
        <f>IFERROR((原始数据_周度!J814-AVERAGE($J$2:J814))/STDEV($J$2:J814),"")</f>
        <v/>
      </c>
    </row>
    <row r="815">
      <c r="A815" s="14">
        <f>原始数据_周度!A815</f>
        <v/>
      </c>
      <c r="B815" s="15">
        <f>IFERROR((原始数据_周度!C815-AVERAGE(原始数据_周度!C660:C815))/STDEV(原始数据_周度!C660:C815),"")</f>
        <v/>
      </c>
      <c r="C815" s="15">
        <f>IFERROR((原始数据_周度!F815-AVERAGE(原始数据_周度!F660:F815))/STDEV(原始数据_周度!F660:F815),"")</f>
        <v/>
      </c>
      <c r="D815" s="15">
        <f>IFERROR(-1*(原始数据_周度!E815-AVERAGE(原始数据_周度!E660:E815))/STDEV(原始数据_周度!E660:E815),"")</f>
        <v/>
      </c>
      <c r="E815" s="15">
        <f>IFERROR(-1*(原始数据_周度!G815-AVERAGE(原始数据_周度!G660:G815))/STDEV(原始数据_周度!G660:G815),"")</f>
        <v/>
      </c>
      <c r="F815" s="15">
        <f>IFERROR(-1*(原始数据_周度!H815-AVERAGE(原始数据_周度!H660:H815))/STDEV(原始数据_周度!H660:H815),"")</f>
        <v/>
      </c>
      <c r="G815" s="15">
        <f>IFERROR((原始数据_周度!I815-AVERAGE(原始数据_周度!I660:I815))/STDEV(原始数据_周度!I660:I815),"")</f>
        <v/>
      </c>
      <c r="H815" s="166">
        <f>IFERROR((原始数据_周度!J815-AVERAGE($J$2:J815))/STDEV($J$2:J815),"")</f>
        <v/>
      </c>
    </row>
    <row r="816">
      <c r="A816" s="14">
        <f>原始数据_周度!A816</f>
        <v/>
      </c>
      <c r="B816" s="15">
        <f>IFERROR((原始数据_周度!C816-AVERAGE(原始数据_周度!C661:C816))/STDEV(原始数据_周度!C661:C816),"")</f>
        <v/>
      </c>
      <c r="C816" s="15">
        <f>IFERROR((原始数据_周度!F816-AVERAGE(原始数据_周度!F661:F816))/STDEV(原始数据_周度!F661:F816),"")</f>
        <v/>
      </c>
      <c r="D816" s="15">
        <f>IFERROR(-1*(原始数据_周度!E816-AVERAGE(原始数据_周度!E661:E816))/STDEV(原始数据_周度!E661:E816),"")</f>
        <v/>
      </c>
      <c r="E816" s="15">
        <f>IFERROR(-1*(原始数据_周度!G816-AVERAGE(原始数据_周度!G661:G816))/STDEV(原始数据_周度!G661:G816),"")</f>
        <v/>
      </c>
      <c r="F816" s="15">
        <f>IFERROR(-1*(原始数据_周度!H816-AVERAGE(原始数据_周度!H661:H816))/STDEV(原始数据_周度!H661:H816),"")</f>
        <v/>
      </c>
      <c r="G816" s="15">
        <f>IFERROR((原始数据_周度!I816-AVERAGE(原始数据_周度!I661:I816))/STDEV(原始数据_周度!I661:I816),"")</f>
        <v/>
      </c>
      <c r="H816" s="166">
        <f>IFERROR((原始数据_周度!J816-AVERAGE($J$2:J816))/STDEV($J$2:J816),"")</f>
        <v/>
      </c>
    </row>
    <row r="817">
      <c r="A817" s="14">
        <f>原始数据_周度!A817</f>
        <v/>
      </c>
      <c r="B817" s="15">
        <f>IFERROR((原始数据_周度!C817-AVERAGE(原始数据_周度!C662:C817))/STDEV(原始数据_周度!C662:C817),"")</f>
        <v/>
      </c>
      <c r="C817" s="15">
        <f>IFERROR((原始数据_周度!F817-AVERAGE(原始数据_周度!F662:F817))/STDEV(原始数据_周度!F662:F817),"")</f>
        <v/>
      </c>
      <c r="D817" s="15">
        <f>IFERROR(-1*(原始数据_周度!E817-AVERAGE(原始数据_周度!E662:E817))/STDEV(原始数据_周度!E662:E817),"")</f>
        <v/>
      </c>
      <c r="E817" s="15">
        <f>IFERROR(-1*(原始数据_周度!G817-AVERAGE(原始数据_周度!G662:G817))/STDEV(原始数据_周度!G662:G817),"")</f>
        <v/>
      </c>
      <c r="F817" s="15">
        <f>IFERROR(-1*(原始数据_周度!H817-AVERAGE(原始数据_周度!H662:H817))/STDEV(原始数据_周度!H662:H817),"")</f>
        <v/>
      </c>
      <c r="G817" s="15">
        <f>IFERROR((原始数据_周度!I817-AVERAGE(原始数据_周度!I662:I817))/STDEV(原始数据_周度!I662:I817),"")</f>
        <v/>
      </c>
      <c r="H817" s="166">
        <f>IFERROR((原始数据_周度!J817-AVERAGE($J$2:J817))/STDEV($J$2:J817),"")</f>
        <v/>
      </c>
    </row>
    <row r="818">
      <c r="A818" s="14">
        <f>原始数据_周度!A818</f>
        <v/>
      </c>
      <c r="B818" s="15">
        <f>IFERROR((原始数据_周度!C818-AVERAGE(原始数据_周度!C663:C818))/STDEV(原始数据_周度!C663:C818),"")</f>
        <v/>
      </c>
      <c r="C818" s="15">
        <f>IFERROR((原始数据_周度!F818-AVERAGE(原始数据_周度!F663:F818))/STDEV(原始数据_周度!F663:F818),"")</f>
        <v/>
      </c>
      <c r="D818" s="15">
        <f>IFERROR(-1*(原始数据_周度!E818-AVERAGE(原始数据_周度!E663:E818))/STDEV(原始数据_周度!E663:E818),"")</f>
        <v/>
      </c>
      <c r="E818" s="15">
        <f>IFERROR(-1*(原始数据_周度!G818-AVERAGE(原始数据_周度!G663:G818))/STDEV(原始数据_周度!G663:G818),"")</f>
        <v/>
      </c>
      <c r="F818" s="15">
        <f>IFERROR(-1*(原始数据_周度!H818-AVERAGE(原始数据_周度!H663:H818))/STDEV(原始数据_周度!H663:H818),"")</f>
        <v/>
      </c>
      <c r="G818" s="15">
        <f>IFERROR((原始数据_周度!I818-AVERAGE(原始数据_周度!I663:I818))/STDEV(原始数据_周度!I663:I818),"")</f>
        <v/>
      </c>
      <c r="H818" s="166">
        <f>IFERROR((原始数据_周度!J818-AVERAGE($J$2:J818))/STDEV($J$2:J818),"")</f>
        <v/>
      </c>
    </row>
    <row r="819">
      <c r="A819" s="14">
        <f>原始数据_周度!A819</f>
        <v/>
      </c>
      <c r="B819" s="15">
        <f>IFERROR((原始数据_周度!C819-AVERAGE(原始数据_周度!C664:C819))/STDEV(原始数据_周度!C664:C819),"")</f>
        <v/>
      </c>
      <c r="C819" s="15">
        <f>IFERROR((原始数据_周度!F819-AVERAGE(原始数据_周度!F664:F819))/STDEV(原始数据_周度!F664:F819),"")</f>
        <v/>
      </c>
      <c r="D819" s="15">
        <f>IFERROR(-1*(原始数据_周度!E819-AVERAGE(原始数据_周度!E664:E819))/STDEV(原始数据_周度!E664:E819),"")</f>
        <v/>
      </c>
      <c r="E819" s="15">
        <f>IFERROR(-1*(原始数据_周度!G819-AVERAGE(原始数据_周度!G664:G819))/STDEV(原始数据_周度!G664:G819),"")</f>
        <v/>
      </c>
      <c r="F819" s="15">
        <f>IFERROR(-1*(原始数据_周度!H819-AVERAGE(原始数据_周度!H664:H819))/STDEV(原始数据_周度!H664:H819),"")</f>
        <v/>
      </c>
      <c r="G819" s="15">
        <f>IFERROR((原始数据_周度!I819-AVERAGE(原始数据_周度!I664:I819))/STDEV(原始数据_周度!I664:I819),"")</f>
        <v/>
      </c>
      <c r="H819" s="166">
        <f>IFERROR((原始数据_周度!J819-AVERAGE($J$2:J819))/STDEV($J$2:J819),"")</f>
        <v/>
      </c>
    </row>
    <row r="820">
      <c r="A820" s="14">
        <f>原始数据_周度!A820</f>
        <v/>
      </c>
      <c r="B820" s="15">
        <f>IFERROR((原始数据_周度!C820-AVERAGE(原始数据_周度!C665:C820))/STDEV(原始数据_周度!C665:C820),"")</f>
        <v/>
      </c>
      <c r="C820" s="15">
        <f>IFERROR((原始数据_周度!F820-AVERAGE(原始数据_周度!F665:F820))/STDEV(原始数据_周度!F665:F820),"")</f>
        <v/>
      </c>
      <c r="D820" s="15">
        <f>IFERROR(-1*(原始数据_周度!E820-AVERAGE(原始数据_周度!E665:E820))/STDEV(原始数据_周度!E665:E820),"")</f>
        <v/>
      </c>
      <c r="E820" s="15">
        <f>IFERROR(-1*(原始数据_周度!G820-AVERAGE(原始数据_周度!G665:G820))/STDEV(原始数据_周度!G665:G820),"")</f>
        <v/>
      </c>
      <c r="F820" s="15">
        <f>IFERROR(-1*(原始数据_周度!H820-AVERAGE(原始数据_周度!H665:H820))/STDEV(原始数据_周度!H665:H820),"")</f>
        <v/>
      </c>
      <c r="G820" s="15">
        <f>IFERROR((原始数据_周度!I820-AVERAGE(原始数据_周度!I665:I820))/STDEV(原始数据_周度!I665:I820),"")</f>
        <v/>
      </c>
      <c r="H820" s="166">
        <f>IFERROR((原始数据_周度!J820-AVERAGE($J$2:J820))/STDEV($J$2:J820),"")</f>
        <v/>
      </c>
    </row>
    <row r="821">
      <c r="A821" s="14">
        <f>原始数据_周度!A821</f>
        <v/>
      </c>
      <c r="B821" s="15">
        <f>IFERROR((原始数据_周度!C821-AVERAGE(原始数据_周度!C666:C821))/STDEV(原始数据_周度!C666:C821),"")</f>
        <v/>
      </c>
      <c r="C821" s="15">
        <f>IFERROR((原始数据_周度!F821-AVERAGE(原始数据_周度!F666:F821))/STDEV(原始数据_周度!F666:F821),"")</f>
        <v/>
      </c>
      <c r="D821" s="15">
        <f>IFERROR(-1*(原始数据_周度!E821-AVERAGE(原始数据_周度!E666:E821))/STDEV(原始数据_周度!E666:E821),"")</f>
        <v/>
      </c>
      <c r="E821" s="15">
        <f>IFERROR(-1*(原始数据_周度!G821-AVERAGE(原始数据_周度!G666:G821))/STDEV(原始数据_周度!G666:G821),"")</f>
        <v/>
      </c>
      <c r="F821" s="15">
        <f>IFERROR(-1*(原始数据_周度!H821-AVERAGE(原始数据_周度!H666:H821))/STDEV(原始数据_周度!H666:H821),"")</f>
        <v/>
      </c>
      <c r="G821" s="15">
        <f>IFERROR((原始数据_周度!I821-AVERAGE(原始数据_周度!I666:I821))/STDEV(原始数据_周度!I666:I821),"")</f>
        <v/>
      </c>
      <c r="H821" s="166">
        <f>IFERROR((原始数据_周度!J821-AVERAGE($J$2:J821))/STDEV($J$2:J821),"")</f>
        <v/>
      </c>
    </row>
    <row r="822">
      <c r="A822" s="14">
        <f>原始数据_周度!A822</f>
        <v/>
      </c>
      <c r="B822" s="15">
        <f>IFERROR((原始数据_周度!C822-AVERAGE(原始数据_周度!C667:C822))/STDEV(原始数据_周度!C667:C822),"")</f>
        <v/>
      </c>
      <c r="C822" s="15">
        <f>IFERROR((原始数据_周度!F822-AVERAGE(原始数据_周度!F667:F822))/STDEV(原始数据_周度!F667:F822),"")</f>
        <v/>
      </c>
      <c r="D822" s="15">
        <f>IFERROR(-1*(原始数据_周度!E822-AVERAGE(原始数据_周度!E667:E822))/STDEV(原始数据_周度!E667:E822),"")</f>
        <v/>
      </c>
      <c r="E822" s="15">
        <f>IFERROR(-1*(原始数据_周度!G822-AVERAGE(原始数据_周度!G667:G822))/STDEV(原始数据_周度!G667:G822),"")</f>
        <v/>
      </c>
      <c r="F822" s="15">
        <f>IFERROR(-1*(原始数据_周度!H822-AVERAGE(原始数据_周度!H667:H822))/STDEV(原始数据_周度!H667:H822),"")</f>
        <v/>
      </c>
      <c r="G822" s="15">
        <f>IFERROR((原始数据_周度!I822-AVERAGE(原始数据_周度!I667:I822))/STDEV(原始数据_周度!I667:I822),"")</f>
        <v/>
      </c>
      <c r="H822" s="166">
        <f>IFERROR((原始数据_周度!J822-AVERAGE($J$2:J822))/STDEV($J$2:J822),"")</f>
        <v/>
      </c>
    </row>
    <row r="823">
      <c r="A823" s="14">
        <f>原始数据_周度!A823</f>
        <v/>
      </c>
      <c r="B823" s="15">
        <f>IFERROR((原始数据_周度!C823-AVERAGE(原始数据_周度!C668:C823))/STDEV(原始数据_周度!C668:C823),"")</f>
        <v/>
      </c>
      <c r="C823" s="15">
        <f>IFERROR((原始数据_周度!F823-AVERAGE(原始数据_周度!F668:F823))/STDEV(原始数据_周度!F668:F823),"")</f>
        <v/>
      </c>
      <c r="D823" s="15">
        <f>IFERROR(-1*(原始数据_周度!E823-AVERAGE(原始数据_周度!E668:E823))/STDEV(原始数据_周度!E668:E823),"")</f>
        <v/>
      </c>
      <c r="E823" s="15">
        <f>IFERROR(-1*(原始数据_周度!G823-AVERAGE(原始数据_周度!G668:G823))/STDEV(原始数据_周度!G668:G823),"")</f>
        <v/>
      </c>
      <c r="F823" s="15">
        <f>IFERROR(-1*(原始数据_周度!H823-AVERAGE(原始数据_周度!H668:H823))/STDEV(原始数据_周度!H668:H823),"")</f>
        <v/>
      </c>
      <c r="G823" s="15">
        <f>IFERROR((原始数据_周度!I823-AVERAGE(原始数据_周度!I668:I823))/STDEV(原始数据_周度!I668:I823),"")</f>
        <v/>
      </c>
      <c r="H823" s="166">
        <f>IFERROR((原始数据_周度!J823-AVERAGE($J$2:J823))/STDEV($J$2:J823),"")</f>
        <v/>
      </c>
    </row>
    <row r="824">
      <c r="A824" s="14">
        <f>原始数据_周度!A824</f>
        <v/>
      </c>
      <c r="B824" s="15">
        <f>IFERROR((原始数据_周度!C824-AVERAGE(原始数据_周度!C669:C824))/STDEV(原始数据_周度!C669:C824),"")</f>
        <v/>
      </c>
      <c r="C824" s="15">
        <f>IFERROR((原始数据_周度!F824-AVERAGE(原始数据_周度!F669:F824))/STDEV(原始数据_周度!F669:F824),"")</f>
        <v/>
      </c>
      <c r="D824" s="15">
        <f>IFERROR(-1*(原始数据_周度!E824-AVERAGE(原始数据_周度!E669:E824))/STDEV(原始数据_周度!E669:E824),"")</f>
        <v/>
      </c>
      <c r="E824" s="15">
        <f>IFERROR(-1*(原始数据_周度!G824-AVERAGE(原始数据_周度!G669:G824))/STDEV(原始数据_周度!G669:G824),"")</f>
        <v/>
      </c>
      <c r="F824" s="15">
        <f>IFERROR(-1*(原始数据_周度!H824-AVERAGE(原始数据_周度!H669:H824))/STDEV(原始数据_周度!H669:H824),"")</f>
        <v/>
      </c>
      <c r="G824" s="15">
        <f>IFERROR((原始数据_周度!I824-AVERAGE(原始数据_周度!I669:I824))/STDEV(原始数据_周度!I669:I824),"")</f>
        <v/>
      </c>
      <c r="H824" s="166">
        <f>IFERROR((原始数据_周度!J824-AVERAGE($J$2:J824))/STDEV($J$2:J824),"")</f>
        <v/>
      </c>
    </row>
    <row r="825">
      <c r="A825" s="14">
        <f>原始数据_周度!A825</f>
        <v/>
      </c>
      <c r="B825" s="15">
        <f>IFERROR((原始数据_周度!C825-AVERAGE(原始数据_周度!C670:C825))/STDEV(原始数据_周度!C670:C825),"")</f>
        <v/>
      </c>
      <c r="C825" s="15">
        <f>IFERROR((原始数据_周度!F825-AVERAGE(原始数据_周度!F670:F825))/STDEV(原始数据_周度!F670:F825),"")</f>
        <v/>
      </c>
      <c r="D825" s="15">
        <f>IFERROR(-1*(原始数据_周度!E825-AVERAGE(原始数据_周度!E670:E825))/STDEV(原始数据_周度!E670:E825),"")</f>
        <v/>
      </c>
      <c r="E825" s="15">
        <f>IFERROR(-1*(原始数据_周度!G825-AVERAGE(原始数据_周度!G670:G825))/STDEV(原始数据_周度!G670:G825),"")</f>
        <v/>
      </c>
      <c r="F825" s="15">
        <f>IFERROR(-1*(原始数据_周度!H825-AVERAGE(原始数据_周度!H670:H825))/STDEV(原始数据_周度!H670:H825),"")</f>
        <v/>
      </c>
      <c r="G825" s="15">
        <f>IFERROR((原始数据_周度!I825-AVERAGE(原始数据_周度!I670:I825))/STDEV(原始数据_周度!I670:I825),"")</f>
        <v/>
      </c>
      <c r="H825" s="166">
        <f>IFERROR((原始数据_周度!J825-AVERAGE($J$2:J825))/STDEV($J$2:J825),"")</f>
        <v/>
      </c>
    </row>
    <row r="826">
      <c r="A826" s="14">
        <f>原始数据_周度!A826</f>
        <v/>
      </c>
      <c r="B826" s="15">
        <f>IFERROR((原始数据_周度!C826-AVERAGE(原始数据_周度!C671:C826))/STDEV(原始数据_周度!C671:C826),"")</f>
        <v/>
      </c>
      <c r="C826" s="15">
        <f>IFERROR((原始数据_周度!F826-AVERAGE(原始数据_周度!F671:F826))/STDEV(原始数据_周度!F671:F826),"")</f>
        <v/>
      </c>
      <c r="D826" s="15">
        <f>IFERROR(-1*(原始数据_周度!E826-AVERAGE(原始数据_周度!E671:E826))/STDEV(原始数据_周度!E671:E826),"")</f>
        <v/>
      </c>
      <c r="E826" s="15">
        <f>IFERROR(-1*(原始数据_周度!G826-AVERAGE(原始数据_周度!G671:G826))/STDEV(原始数据_周度!G671:G826),"")</f>
        <v/>
      </c>
      <c r="F826" s="15">
        <f>IFERROR(-1*(原始数据_周度!H826-AVERAGE(原始数据_周度!H671:H826))/STDEV(原始数据_周度!H671:H826),"")</f>
        <v/>
      </c>
      <c r="G826" s="15">
        <f>IFERROR((原始数据_周度!I826-AVERAGE(原始数据_周度!I671:I826))/STDEV(原始数据_周度!I671:I826),"")</f>
        <v/>
      </c>
      <c r="H826" s="166">
        <f>IFERROR((原始数据_周度!J826-AVERAGE($J$2:J826))/STDEV($J$2:J826),"")</f>
        <v/>
      </c>
    </row>
    <row r="827">
      <c r="A827" s="14">
        <f>原始数据_周度!A827</f>
        <v/>
      </c>
      <c r="B827" s="15">
        <f>IFERROR((原始数据_周度!C827-AVERAGE(原始数据_周度!C672:C827))/STDEV(原始数据_周度!C672:C827),"")</f>
        <v/>
      </c>
      <c r="C827" s="15">
        <f>IFERROR((原始数据_周度!F827-AVERAGE(原始数据_周度!F672:F827))/STDEV(原始数据_周度!F672:F827),"")</f>
        <v/>
      </c>
      <c r="D827" s="15">
        <f>IFERROR(-1*(原始数据_周度!E827-AVERAGE(原始数据_周度!E672:E827))/STDEV(原始数据_周度!E672:E827),"")</f>
        <v/>
      </c>
      <c r="E827" s="15">
        <f>IFERROR(-1*(原始数据_周度!G827-AVERAGE(原始数据_周度!G672:G827))/STDEV(原始数据_周度!G672:G827),"")</f>
        <v/>
      </c>
      <c r="F827" s="15">
        <f>IFERROR(-1*(原始数据_周度!H827-AVERAGE(原始数据_周度!H672:H827))/STDEV(原始数据_周度!H672:H827),"")</f>
        <v/>
      </c>
      <c r="G827" s="15">
        <f>IFERROR((原始数据_周度!I827-AVERAGE(原始数据_周度!I672:I827))/STDEV(原始数据_周度!I672:I827),"")</f>
        <v/>
      </c>
      <c r="H827" s="166">
        <f>IFERROR((原始数据_周度!J827-AVERAGE($J$2:J827))/STDEV($J$2:J827),"")</f>
        <v/>
      </c>
    </row>
    <row r="828">
      <c r="A828" s="14">
        <f>原始数据_周度!A828</f>
        <v/>
      </c>
      <c r="B828" s="15">
        <f>IFERROR((原始数据_周度!C828-AVERAGE(原始数据_周度!C673:C828))/STDEV(原始数据_周度!C673:C828),"")</f>
        <v/>
      </c>
      <c r="C828" s="15">
        <f>IFERROR((原始数据_周度!F828-AVERAGE(原始数据_周度!F673:F828))/STDEV(原始数据_周度!F673:F828),"")</f>
        <v/>
      </c>
      <c r="D828" s="15">
        <f>IFERROR(-1*(原始数据_周度!E828-AVERAGE(原始数据_周度!E673:E828))/STDEV(原始数据_周度!E673:E828),"")</f>
        <v/>
      </c>
      <c r="E828" s="15">
        <f>IFERROR(-1*(原始数据_周度!G828-AVERAGE(原始数据_周度!G673:G828))/STDEV(原始数据_周度!G673:G828),"")</f>
        <v/>
      </c>
      <c r="F828" s="15">
        <f>IFERROR(-1*(原始数据_周度!H828-AVERAGE(原始数据_周度!H673:H828))/STDEV(原始数据_周度!H673:H828),"")</f>
        <v/>
      </c>
      <c r="G828" s="15">
        <f>IFERROR((原始数据_周度!I828-AVERAGE(原始数据_周度!I673:I828))/STDEV(原始数据_周度!I673:I828),"")</f>
        <v/>
      </c>
      <c r="H828" s="166">
        <f>IFERROR((原始数据_周度!J828-AVERAGE($J$2:J828))/STDEV($J$2:J828),"")</f>
        <v/>
      </c>
    </row>
    <row r="829">
      <c r="A829" s="14">
        <f>原始数据_周度!A829</f>
        <v/>
      </c>
      <c r="B829" s="15">
        <f>IFERROR((原始数据_周度!C829-AVERAGE(原始数据_周度!C674:C829))/STDEV(原始数据_周度!C674:C829),"")</f>
        <v/>
      </c>
      <c r="C829" s="15">
        <f>IFERROR((原始数据_周度!F829-AVERAGE(原始数据_周度!F674:F829))/STDEV(原始数据_周度!F674:F829),"")</f>
        <v/>
      </c>
      <c r="D829" s="15">
        <f>IFERROR(-1*(原始数据_周度!E829-AVERAGE(原始数据_周度!E674:E829))/STDEV(原始数据_周度!E674:E829),"")</f>
        <v/>
      </c>
      <c r="E829" s="15">
        <f>IFERROR(-1*(原始数据_周度!G829-AVERAGE(原始数据_周度!G674:G829))/STDEV(原始数据_周度!G674:G829),"")</f>
        <v/>
      </c>
      <c r="F829" s="15">
        <f>IFERROR(-1*(原始数据_周度!H829-AVERAGE(原始数据_周度!H674:H829))/STDEV(原始数据_周度!H674:H829),"")</f>
        <v/>
      </c>
      <c r="G829" s="15">
        <f>IFERROR((原始数据_周度!I829-AVERAGE(原始数据_周度!I674:I829))/STDEV(原始数据_周度!I674:I829),"")</f>
        <v/>
      </c>
      <c r="H829" s="166">
        <f>IFERROR((原始数据_周度!J829-AVERAGE($J$2:J829))/STDEV($J$2:J829),"")</f>
        <v/>
      </c>
    </row>
    <row r="830">
      <c r="A830" s="14">
        <f>原始数据_周度!A830</f>
        <v/>
      </c>
      <c r="B830" s="15">
        <f>IFERROR((原始数据_周度!C830-AVERAGE(原始数据_周度!C675:C830))/STDEV(原始数据_周度!C675:C830),"")</f>
        <v/>
      </c>
      <c r="C830" s="15">
        <f>IFERROR((原始数据_周度!F830-AVERAGE(原始数据_周度!F675:F830))/STDEV(原始数据_周度!F675:F830),"")</f>
        <v/>
      </c>
      <c r="D830" s="15">
        <f>IFERROR(-1*(原始数据_周度!E830-AVERAGE(原始数据_周度!E675:E830))/STDEV(原始数据_周度!E675:E830),"")</f>
        <v/>
      </c>
      <c r="E830" s="15">
        <f>IFERROR(-1*(原始数据_周度!G830-AVERAGE(原始数据_周度!G675:G830))/STDEV(原始数据_周度!G675:G830),"")</f>
        <v/>
      </c>
      <c r="F830" s="15">
        <f>IFERROR(-1*(原始数据_周度!H830-AVERAGE(原始数据_周度!H675:H830))/STDEV(原始数据_周度!H675:H830),"")</f>
        <v/>
      </c>
      <c r="G830" s="15">
        <f>IFERROR((原始数据_周度!I830-AVERAGE(原始数据_周度!I675:I830))/STDEV(原始数据_周度!I675:I830),"")</f>
        <v/>
      </c>
      <c r="H830" s="166">
        <f>IFERROR((原始数据_周度!J830-AVERAGE($J$2:J830))/STDEV($J$2:J830),"")</f>
        <v/>
      </c>
    </row>
    <row r="831">
      <c r="A831" s="14">
        <f>原始数据_周度!A831</f>
        <v/>
      </c>
      <c r="B831" s="15">
        <f>IFERROR((原始数据_周度!C831-AVERAGE(原始数据_周度!C676:C831))/STDEV(原始数据_周度!C676:C831),"")</f>
        <v/>
      </c>
      <c r="C831" s="15">
        <f>IFERROR((原始数据_周度!F831-AVERAGE(原始数据_周度!F676:F831))/STDEV(原始数据_周度!F676:F831),"")</f>
        <v/>
      </c>
      <c r="D831" s="15">
        <f>IFERROR(-1*(原始数据_周度!E831-AVERAGE(原始数据_周度!E676:E831))/STDEV(原始数据_周度!E676:E831),"")</f>
        <v/>
      </c>
      <c r="E831" s="15">
        <f>IFERROR(-1*(原始数据_周度!G831-AVERAGE(原始数据_周度!G676:G831))/STDEV(原始数据_周度!G676:G831),"")</f>
        <v/>
      </c>
      <c r="F831" s="15">
        <f>IFERROR(-1*(原始数据_周度!H831-AVERAGE(原始数据_周度!H676:H831))/STDEV(原始数据_周度!H676:H831),"")</f>
        <v/>
      </c>
      <c r="G831" s="15">
        <f>IFERROR((原始数据_周度!I831-AVERAGE(原始数据_周度!I676:I831))/STDEV(原始数据_周度!I676:I831),"")</f>
        <v/>
      </c>
      <c r="H831" s="166">
        <f>IFERROR((原始数据_周度!J831-AVERAGE($J$2:J831))/STDEV($J$2:J831),"")</f>
        <v/>
      </c>
    </row>
    <row r="832">
      <c r="A832" s="14">
        <f>原始数据_周度!A832</f>
        <v/>
      </c>
      <c r="B832" s="15">
        <f>IFERROR((原始数据_周度!C832-AVERAGE(原始数据_周度!C677:C832))/STDEV(原始数据_周度!C677:C832),"")</f>
        <v/>
      </c>
      <c r="C832" s="15">
        <f>IFERROR((原始数据_周度!F832-AVERAGE(原始数据_周度!F677:F832))/STDEV(原始数据_周度!F677:F832),"")</f>
        <v/>
      </c>
      <c r="D832" s="15">
        <f>IFERROR(-1*(原始数据_周度!E832-AVERAGE(原始数据_周度!E677:E832))/STDEV(原始数据_周度!E677:E832),"")</f>
        <v/>
      </c>
      <c r="E832" s="15">
        <f>IFERROR(-1*(原始数据_周度!G832-AVERAGE(原始数据_周度!G677:G832))/STDEV(原始数据_周度!G677:G832),"")</f>
        <v/>
      </c>
      <c r="F832" s="15">
        <f>IFERROR(-1*(原始数据_周度!H832-AVERAGE(原始数据_周度!H677:H832))/STDEV(原始数据_周度!H677:H832),"")</f>
        <v/>
      </c>
      <c r="G832" s="15">
        <f>IFERROR((原始数据_周度!I832-AVERAGE(原始数据_周度!I677:I832))/STDEV(原始数据_周度!I677:I832),"")</f>
        <v/>
      </c>
      <c r="H832" s="166">
        <f>IFERROR((原始数据_周度!J832-AVERAGE($J$2:J832))/STDEV($J$2:J832),"")</f>
        <v/>
      </c>
    </row>
    <row r="833">
      <c r="A833" s="14">
        <f>原始数据_周度!A833</f>
        <v/>
      </c>
      <c r="B833" s="15">
        <f>IFERROR((原始数据_周度!C833-AVERAGE(原始数据_周度!C678:C833))/STDEV(原始数据_周度!C678:C833),"")</f>
        <v/>
      </c>
      <c r="C833" s="15">
        <f>IFERROR((原始数据_周度!F833-AVERAGE(原始数据_周度!F678:F833))/STDEV(原始数据_周度!F678:F833),"")</f>
        <v/>
      </c>
      <c r="D833" s="15">
        <f>IFERROR(-1*(原始数据_周度!E833-AVERAGE(原始数据_周度!E678:E833))/STDEV(原始数据_周度!E678:E833),"")</f>
        <v/>
      </c>
      <c r="E833" s="15">
        <f>IFERROR(-1*(原始数据_周度!G833-AVERAGE(原始数据_周度!G678:G833))/STDEV(原始数据_周度!G678:G833),"")</f>
        <v/>
      </c>
      <c r="F833" s="15">
        <f>IFERROR(-1*(原始数据_周度!H833-AVERAGE(原始数据_周度!H678:H833))/STDEV(原始数据_周度!H678:H833),"")</f>
        <v/>
      </c>
      <c r="G833" s="15">
        <f>IFERROR((原始数据_周度!I833-AVERAGE(原始数据_周度!I678:I833))/STDEV(原始数据_周度!I678:I833),"")</f>
        <v/>
      </c>
      <c r="H833" s="166">
        <f>IFERROR((原始数据_周度!J833-AVERAGE($J$2:J833))/STDEV($J$2:J833),"")</f>
        <v/>
      </c>
    </row>
    <row r="834">
      <c r="A834" s="14">
        <f>原始数据_周度!A834</f>
        <v/>
      </c>
      <c r="B834" s="15">
        <f>IFERROR((原始数据_周度!C834-AVERAGE(原始数据_周度!C679:C834))/STDEV(原始数据_周度!C679:C834),"")</f>
        <v/>
      </c>
      <c r="C834" s="15">
        <f>IFERROR((原始数据_周度!F834-AVERAGE(原始数据_周度!F679:F834))/STDEV(原始数据_周度!F679:F834),"")</f>
        <v/>
      </c>
      <c r="D834" s="15">
        <f>IFERROR(-1*(原始数据_周度!E834-AVERAGE(原始数据_周度!E679:E834))/STDEV(原始数据_周度!E679:E834),"")</f>
        <v/>
      </c>
      <c r="E834" s="15">
        <f>IFERROR(-1*(原始数据_周度!G834-AVERAGE(原始数据_周度!G679:G834))/STDEV(原始数据_周度!G679:G834),"")</f>
        <v/>
      </c>
      <c r="F834" s="15">
        <f>IFERROR(-1*(原始数据_周度!H834-AVERAGE(原始数据_周度!H679:H834))/STDEV(原始数据_周度!H679:H834),"")</f>
        <v/>
      </c>
      <c r="G834" s="15">
        <f>IFERROR((原始数据_周度!I834-AVERAGE(原始数据_周度!I679:I834))/STDEV(原始数据_周度!I679:I834),"")</f>
        <v/>
      </c>
      <c r="H834" s="166">
        <f>IFERROR((原始数据_周度!J834-AVERAGE($J$2:J834))/STDEV($J$2:J834),"")</f>
        <v/>
      </c>
    </row>
    <row r="835">
      <c r="A835" s="14">
        <f>原始数据_周度!A835</f>
        <v/>
      </c>
      <c r="B835" s="15">
        <f>IFERROR((原始数据_周度!C835-AVERAGE(原始数据_周度!C680:C835))/STDEV(原始数据_周度!C680:C835),"")</f>
        <v/>
      </c>
      <c r="C835" s="15">
        <f>IFERROR((原始数据_周度!F835-AVERAGE(原始数据_周度!F680:F835))/STDEV(原始数据_周度!F680:F835),"")</f>
        <v/>
      </c>
      <c r="D835" s="15">
        <f>IFERROR(-1*(原始数据_周度!E835-AVERAGE(原始数据_周度!E680:E835))/STDEV(原始数据_周度!E680:E835),"")</f>
        <v/>
      </c>
      <c r="E835" s="15">
        <f>IFERROR(-1*(原始数据_周度!G835-AVERAGE(原始数据_周度!G680:G835))/STDEV(原始数据_周度!G680:G835),"")</f>
        <v/>
      </c>
      <c r="F835" s="15">
        <f>IFERROR(-1*(原始数据_周度!H835-AVERAGE(原始数据_周度!H680:H835))/STDEV(原始数据_周度!H680:H835),"")</f>
        <v/>
      </c>
      <c r="G835" s="15">
        <f>IFERROR((原始数据_周度!I835-AVERAGE(原始数据_周度!I680:I835))/STDEV(原始数据_周度!I680:I835),"")</f>
        <v/>
      </c>
      <c r="H835" s="166">
        <f>IFERROR((原始数据_周度!J835-AVERAGE($J$2:J835))/STDEV($J$2:J835),"")</f>
        <v/>
      </c>
    </row>
    <row r="836">
      <c r="A836" s="14">
        <f>原始数据_周度!A836</f>
        <v/>
      </c>
      <c r="B836" s="15">
        <f>IFERROR((原始数据_周度!C836-AVERAGE(原始数据_周度!C681:C836))/STDEV(原始数据_周度!C681:C836),"")</f>
        <v/>
      </c>
      <c r="C836" s="15">
        <f>IFERROR((原始数据_周度!F836-AVERAGE(原始数据_周度!F681:F836))/STDEV(原始数据_周度!F681:F836),"")</f>
        <v/>
      </c>
      <c r="D836" s="15">
        <f>IFERROR(-1*(原始数据_周度!E836-AVERAGE(原始数据_周度!E681:E836))/STDEV(原始数据_周度!E681:E836),"")</f>
        <v/>
      </c>
      <c r="E836" s="15">
        <f>IFERROR(-1*(原始数据_周度!G836-AVERAGE(原始数据_周度!G681:G836))/STDEV(原始数据_周度!G681:G836),"")</f>
        <v/>
      </c>
      <c r="F836" s="15">
        <f>IFERROR(-1*(原始数据_周度!H836-AVERAGE(原始数据_周度!H681:H836))/STDEV(原始数据_周度!H681:H836),"")</f>
        <v/>
      </c>
      <c r="G836" s="15">
        <f>IFERROR((原始数据_周度!I836-AVERAGE(原始数据_周度!I681:I836))/STDEV(原始数据_周度!I681:I836),"")</f>
        <v/>
      </c>
      <c r="H836" s="166">
        <f>IFERROR((原始数据_周度!J836-AVERAGE($J$2:J836))/STDEV($J$2:J836),"")</f>
        <v/>
      </c>
    </row>
    <row r="837">
      <c r="A837" s="14">
        <f>原始数据_周度!A837</f>
        <v/>
      </c>
      <c r="B837" s="15">
        <f>IFERROR((原始数据_周度!C837-AVERAGE(原始数据_周度!C682:C837))/STDEV(原始数据_周度!C682:C837),"")</f>
        <v/>
      </c>
      <c r="C837" s="15">
        <f>IFERROR((原始数据_周度!F837-AVERAGE(原始数据_周度!F682:F837))/STDEV(原始数据_周度!F682:F837),"")</f>
        <v/>
      </c>
      <c r="D837" s="15">
        <f>IFERROR(-1*(原始数据_周度!E837-AVERAGE(原始数据_周度!E682:E837))/STDEV(原始数据_周度!E682:E837),"")</f>
        <v/>
      </c>
      <c r="E837" s="15">
        <f>IFERROR(-1*(原始数据_周度!G837-AVERAGE(原始数据_周度!G682:G837))/STDEV(原始数据_周度!G682:G837),"")</f>
        <v/>
      </c>
      <c r="F837" s="15">
        <f>IFERROR(-1*(原始数据_周度!H837-AVERAGE(原始数据_周度!H682:H837))/STDEV(原始数据_周度!H682:H837),"")</f>
        <v/>
      </c>
      <c r="G837" s="15">
        <f>IFERROR((原始数据_周度!I837-AVERAGE(原始数据_周度!I682:I837))/STDEV(原始数据_周度!I682:I837),"")</f>
        <v/>
      </c>
      <c r="H837" s="166">
        <f>IFERROR((原始数据_周度!J837-AVERAGE($J$2:J837))/STDEV($J$2:J837),"")</f>
        <v/>
      </c>
    </row>
    <row r="838">
      <c r="A838" s="14">
        <f>原始数据_周度!A838</f>
        <v/>
      </c>
      <c r="B838" s="15">
        <f>IFERROR((原始数据_周度!C838-AVERAGE(原始数据_周度!C683:C838))/STDEV(原始数据_周度!C683:C838),"")</f>
        <v/>
      </c>
      <c r="C838" s="15">
        <f>IFERROR((原始数据_周度!F838-AVERAGE(原始数据_周度!F683:F838))/STDEV(原始数据_周度!F683:F838),"")</f>
        <v/>
      </c>
      <c r="D838" s="15">
        <f>IFERROR(-1*(原始数据_周度!E838-AVERAGE(原始数据_周度!E683:E838))/STDEV(原始数据_周度!E683:E838),"")</f>
        <v/>
      </c>
      <c r="E838" s="15">
        <f>IFERROR(-1*(原始数据_周度!G838-AVERAGE(原始数据_周度!G683:G838))/STDEV(原始数据_周度!G683:G838),"")</f>
        <v/>
      </c>
      <c r="F838" s="15">
        <f>IFERROR(-1*(原始数据_周度!H838-AVERAGE(原始数据_周度!H683:H838))/STDEV(原始数据_周度!H683:H838),"")</f>
        <v/>
      </c>
      <c r="G838" s="15">
        <f>IFERROR((原始数据_周度!I838-AVERAGE(原始数据_周度!I683:I838))/STDEV(原始数据_周度!I683:I838),"")</f>
        <v/>
      </c>
      <c r="H838" s="166">
        <f>IFERROR((原始数据_周度!J838-AVERAGE($J$2:J838))/STDEV($J$2:J838),"")</f>
        <v/>
      </c>
    </row>
    <row r="839">
      <c r="A839" s="14">
        <f>原始数据_周度!A839</f>
        <v/>
      </c>
      <c r="B839" s="15">
        <f>IFERROR((原始数据_周度!C839-AVERAGE(原始数据_周度!C684:C839))/STDEV(原始数据_周度!C684:C839),"")</f>
        <v/>
      </c>
      <c r="C839" s="15">
        <f>IFERROR((原始数据_周度!F839-AVERAGE(原始数据_周度!F684:F839))/STDEV(原始数据_周度!F684:F839),"")</f>
        <v/>
      </c>
      <c r="D839" s="15">
        <f>IFERROR(-1*(原始数据_周度!E839-AVERAGE(原始数据_周度!E684:E839))/STDEV(原始数据_周度!E684:E839),"")</f>
        <v/>
      </c>
      <c r="E839" s="15">
        <f>IFERROR(-1*(原始数据_周度!G839-AVERAGE(原始数据_周度!G684:G839))/STDEV(原始数据_周度!G684:G839),"")</f>
        <v/>
      </c>
      <c r="F839" s="15">
        <f>IFERROR(-1*(原始数据_周度!H839-AVERAGE(原始数据_周度!H684:H839))/STDEV(原始数据_周度!H684:H839),"")</f>
        <v/>
      </c>
      <c r="G839" s="15">
        <f>IFERROR((原始数据_周度!I839-AVERAGE(原始数据_周度!I684:I839))/STDEV(原始数据_周度!I684:I839),"")</f>
        <v/>
      </c>
      <c r="H839" s="166">
        <f>IFERROR((原始数据_周度!J839-AVERAGE($J$2:J839))/STDEV($J$2:J839),"")</f>
        <v/>
      </c>
    </row>
    <row r="840">
      <c r="A840" s="14">
        <f>原始数据_周度!A840</f>
        <v/>
      </c>
      <c r="B840" s="15">
        <f>IFERROR((原始数据_周度!C840-AVERAGE(原始数据_周度!C685:C840))/STDEV(原始数据_周度!C685:C840),"")</f>
        <v/>
      </c>
      <c r="C840" s="15">
        <f>IFERROR((原始数据_周度!F840-AVERAGE(原始数据_周度!F685:F840))/STDEV(原始数据_周度!F685:F840),"")</f>
        <v/>
      </c>
      <c r="D840" s="15">
        <f>IFERROR(-1*(原始数据_周度!E840-AVERAGE(原始数据_周度!E685:E840))/STDEV(原始数据_周度!E685:E840),"")</f>
        <v/>
      </c>
      <c r="E840" s="15">
        <f>IFERROR(-1*(原始数据_周度!G840-AVERAGE(原始数据_周度!G685:G840))/STDEV(原始数据_周度!G685:G840),"")</f>
        <v/>
      </c>
      <c r="F840" s="15">
        <f>IFERROR(-1*(原始数据_周度!H840-AVERAGE(原始数据_周度!H685:H840))/STDEV(原始数据_周度!H685:H840),"")</f>
        <v/>
      </c>
      <c r="G840" s="15">
        <f>IFERROR((原始数据_周度!I840-AVERAGE(原始数据_周度!I685:I840))/STDEV(原始数据_周度!I685:I840),"")</f>
        <v/>
      </c>
      <c r="H840" s="166">
        <f>IFERROR((原始数据_周度!J840-AVERAGE($J$2:J840))/STDEV($J$2:J840),"")</f>
        <v/>
      </c>
    </row>
    <row r="841">
      <c r="A841" s="14">
        <f>原始数据_周度!A841</f>
        <v/>
      </c>
      <c r="B841" s="15">
        <f>IFERROR((原始数据_周度!C841-AVERAGE(原始数据_周度!C686:C841))/STDEV(原始数据_周度!C686:C841),"")</f>
        <v/>
      </c>
      <c r="C841" s="15">
        <f>IFERROR((原始数据_周度!F841-AVERAGE(原始数据_周度!F686:F841))/STDEV(原始数据_周度!F686:F841),"")</f>
        <v/>
      </c>
      <c r="D841" s="15">
        <f>IFERROR(-1*(原始数据_周度!E841-AVERAGE(原始数据_周度!E686:E841))/STDEV(原始数据_周度!E686:E841),"")</f>
        <v/>
      </c>
      <c r="E841" s="15">
        <f>IFERROR(-1*(原始数据_周度!G841-AVERAGE(原始数据_周度!G686:G841))/STDEV(原始数据_周度!G686:G841),"")</f>
        <v/>
      </c>
      <c r="F841" s="15">
        <f>IFERROR(-1*(原始数据_周度!H841-AVERAGE(原始数据_周度!H686:H841))/STDEV(原始数据_周度!H686:H841),"")</f>
        <v/>
      </c>
      <c r="G841" s="15">
        <f>IFERROR((原始数据_周度!I841-AVERAGE(原始数据_周度!I686:I841))/STDEV(原始数据_周度!I686:I841),"")</f>
        <v/>
      </c>
      <c r="H841" s="166">
        <f>IFERROR((原始数据_周度!J841-AVERAGE($J$2:J841))/STDEV($J$2:J841),"")</f>
        <v/>
      </c>
    </row>
    <row r="842">
      <c r="A842" s="14">
        <f>原始数据_周度!A842</f>
        <v/>
      </c>
      <c r="B842" s="15">
        <f>IFERROR((原始数据_周度!C842-AVERAGE(原始数据_周度!C687:C842))/STDEV(原始数据_周度!C687:C842),"")</f>
        <v/>
      </c>
      <c r="C842" s="15">
        <f>IFERROR((原始数据_周度!F842-AVERAGE(原始数据_周度!F687:F842))/STDEV(原始数据_周度!F687:F842),"")</f>
        <v/>
      </c>
      <c r="D842" s="15">
        <f>IFERROR(-1*(原始数据_周度!E842-AVERAGE(原始数据_周度!E687:E842))/STDEV(原始数据_周度!E687:E842),"")</f>
        <v/>
      </c>
      <c r="E842" s="15">
        <f>IFERROR(-1*(原始数据_周度!G842-AVERAGE(原始数据_周度!G687:G842))/STDEV(原始数据_周度!G687:G842),"")</f>
        <v/>
      </c>
      <c r="F842" s="15">
        <f>IFERROR(-1*(原始数据_周度!H842-AVERAGE(原始数据_周度!H687:H842))/STDEV(原始数据_周度!H687:H842),"")</f>
        <v/>
      </c>
      <c r="G842" s="15">
        <f>IFERROR((原始数据_周度!I842-AVERAGE(原始数据_周度!I687:I842))/STDEV(原始数据_周度!I687:I842),"")</f>
        <v/>
      </c>
      <c r="H842" s="166">
        <f>IFERROR((原始数据_周度!J842-AVERAGE($J$2:J842))/STDEV($J$2:J842),"")</f>
        <v/>
      </c>
    </row>
    <row r="843">
      <c r="A843" s="14">
        <f>原始数据_周度!A843</f>
        <v/>
      </c>
      <c r="B843" s="15">
        <f>IFERROR((原始数据_周度!C843-AVERAGE(原始数据_周度!C688:C843))/STDEV(原始数据_周度!C688:C843),"")</f>
        <v/>
      </c>
      <c r="C843" s="15">
        <f>IFERROR((原始数据_周度!F843-AVERAGE(原始数据_周度!F688:F843))/STDEV(原始数据_周度!F688:F843),"")</f>
        <v/>
      </c>
      <c r="D843" s="15">
        <f>IFERROR(-1*(原始数据_周度!E843-AVERAGE(原始数据_周度!E688:E843))/STDEV(原始数据_周度!E688:E843),"")</f>
        <v/>
      </c>
      <c r="E843" s="15">
        <f>IFERROR(-1*(原始数据_周度!G843-AVERAGE(原始数据_周度!G688:G843))/STDEV(原始数据_周度!G688:G843),"")</f>
        <v/>
      </c>
      <c r="F843" s="15">
        <f>IFERROR(-1*(原始数据_周度!H843-AVERAGE(原始数据_周度!H688:H843))/STDEV(原始数据_周度!H688:H843),"")</f>
        <v/>
      </c>
      <c r="G843" s="15">
        <f>IFERROR((原始数据_周度!I843-AVERAGE(原始数据_周度!I688:I843))/STDEV(原始数据_周度!I688:I843),"")</f>
        <v/>
      </c>
      <c r="H843" s="166">
        <f>IFERROR((原始数据_周度!J843-AVERAGE($J$2:J843))/STDEV($J$2:J843),"")</f>
        <v/>
      </c>
    </row>
    <row r="844">
      <c r="A844" s="14">
        <f>原始数据_周度!A844</f>
        <v/>
      </c>
      <c r="B844" s="15">
        <f>IFERROR((原始数据_周度!C844-AVERAGE(原始数据_周度!C689:C844))/STDEV(原始数据_周度!C689:C844),"")</f>
        <v/>
      </c>
      <c r="C844" s="15">
        <f>IFERROR((原始数据_周度!F844-AVERAGE(原始数据_周度!F689:F844))/STDEV(原始数据_周度!F689:F844),"")</f>
        <v/>
      </c>
      <c r="D844" s="15">
        <f>IFERROR(-1*(原始数据_周度!E844-AVERAGE(原始数据_周度!E689:E844))/STDEV(原始数据_周度!E689:E844),"")</f>
        <v/>
      </c>
      <c r="E844" s="15">
        <f>IFERROR(-1*(原始数据_周度!G844-AVERAGE(原始数据_周度!G689:G844))/STDEV(原始数据_周度!G689:G844),"")</f>
        <v/>
      </c>
      <c r="F844" s="15">
        <f>IFERROR(-1*(原始数据_周度!H844-AVERAGE(原始数据_周度!H689:H844))/STDEV(原始数据_周度!H689:H844),"")</f>
        <v/>
      </c>
      <c r="G844" s="15">
        <f>IFERROR((原始数据_周度!I844-AVERAGE(原始数据_周度!I689:I844))/STDEV(原始数据_周度!I689:I844),"")</f>
        <v/>
      </c>
      <c r="H844" s="166">
        <f>IFERROR((原始数据_周度!J844-AVERAGE($J$2:J844))/STDEV($J$2:J844),"")</f>
        <v/>
      </c>
    </row>
    <row r="845">
      <c r="A845" s="14">
        <f>原始数据_周度!A845</f>
        <v/>
      </c>
      <c r="B845" s="15">
        <f>IFERROR((原始数据_周度!C845-AVERAGE(原始数据_周度!C690:C845))/STDEV(原始数据_周度!C690:C845),"")</f>
        <v/>
      </c>
      <c r="C845" s="15">
        <f>IFERROR((原始数据_周度!F845-AVERAGE(原始数据_周度!F690:F845))/STDEV(原始数据_周度!F690:F845),"")</f>
        <v/>
      </c>
      <c r="D845" s="15">
        <f>IFERROR(-1*(原始数据_周度!E845-AVERAGE(原始数据_周度!E690:E845))/STDEV(原始数据_周度!E690:E845),"")</f>
        <v/>
      </c>
      <c r="E845" s="15">
        <f>IFERROR(-1*(原始数据_周度!G845-AVERAGE(原始数据_周度!G690:G845))/STDEV(原始数据_周度!G690:G845),"")</f>
        <v/>
      </c>
      <c r="F845" s="15">
        <f>IFERROR(-1*(原始数据_周度!H845-AVERAGE(原始数据_周度!H690:H845))/STDEV(原始数据_周度!H690:H845),"")</f>
        <v/>
      </c>
      <c r="G845" s="15">
        <f>IFERROR((原始数据_周度!I845-AVERAGE(原始数据_周度!I690:I845))/STDEV(原始数据_周度!I690:I845),"")</f>
        <v/>
      </c>
      <c r="H845" s="166">
        <f>IFERROR((原始数据_周度!J845-AVERAGE($J$2:J845))/STDEV($J$2:J845),"")</f>
        <v/>
      </c>
    </row>
    <row r="846">
      <c r="A846" s="14">
        <f>原始数据_周度!A846</f>
        <v/>
      </c>
      <c r="B846" s="15">
        <f>IFERROR((原始数据_周度!C846-AVERAGE(原始数据_周度!C691:C846))/STDEV(原始数据_周度!C691:C846),"")</f>
        <v/>
      </c>
      <c r="C846" s="15">
        <f>IFERROR((原始数据_周度!F846-AVERAGE(原始数据_周度!F691:F846))/STDEV(原始数据_周度!F691:F846),"")</f>
        <v/>
      </c>
      <c r="D846" s="15">
        <f>IFERROR(-1*(原始数据_周度!E846-AVERAGE(原始数据_周度!E691:E846))/STDEV(原始数据_周度!E691:E846),"")</f>
        <v/>
      </c>
      <c r="E846" s="15">
        <f>IFERROR(-1*(原始数据_周度!G846-AVERAGE(原始数据_周度!G691:G846))/STDEV(原始数据_周度!G691:G846),"")</f>
        <v/>
      </c>
      <c r="F846" s="15">
        <f>IFERROR(-1*(原始数据_周度!H846-AVERAGE(原始数据_周度!H691:H846))/STDEV(原始数据_周度!H691:H846),"")</f>
        <v/>
      </c>
      <c r="G846" s="15">
        <f>IFERROR((原始数据_周度!I846-AVERAGE(原始数据_周度!I691:I846))/STDEV(原始数据_周度!I691:I846),"")</f>
        <v/>
      </c>
      <c r="H846" s="166">
        <f>IFERROR((原始数据_周度!J846-AVERAGE($J$2:J846))/STDEV($J$2:J846),"")</f>
        <v/>
      </c>
    </row>
    <row r="847">
      <c r="A847" s="14">
        <f>原始数据_周度!A847</f>
        <v/>
      </c>
      <c r="B847" s="15">
        <f>IFERROR((原始数据_周度!C847-AVERAGE(原始数据_周度!C692:C847))/STDEV(原始数据_周度!C692:C847),"")</f>
        <v/>
      </c>
      <c r="C847" s="15">
        <f>IFERROR((原始数据_周度!F847-AVERAGE(原始数据_周度!F692:F847))/STDEV(原始数据_周度!F692:F847),"")</f>
        <v/>
      </c>
      <c r="D847" s="15">
        <f>IFERROR(-1*(原始数据_周度!E847-AVERAGE(原始数据_周度!E692:E847))/STDEV(原始数据_周度!E692:E847),"")</f>
        <v/>
      </c>
      <c r="E847" s="15">
        <f>IFERROR(-1*(原始数据_周度!G847-AVERAGE(原始数据_周度!G692:G847))/STDEV(原始数据_周度!G692:G847),"")</f>
        <v/>
      </c>
      <c r="F847" s="15">
        <f>IFERROR(-1*(原始数据_周度!H847-AVERAGE(原始数据_周度!H692:H847))/STDEV(原始数据_周度!H692:H847),"")</f>
        <v/>
      </c>
      <c r="G847" s="15">
        <f>IFERROR((原始数据_周度!I847-AVERAGE(原始数据_周度!I692:I847))/STDEV(原始数据_周度!I692:I847),"")</f>
        <v/>
      </c>
      <c r="H847" s="166">
        <f>IFERROR((原始数据_周度!J847-AVERAGE($J$2:J847))/STDEV($J$2:J847),"")</f>
        <v/>
      </c>
    </row>
    <row r="848">
      <c r="A848" s="14">
        <f>原始数据_周度!A848</f>
        <v/>
      </c>
      <c r="B848" s="15">
        <f>IFERROR((原始数据_周度!C848-AVERAGE(原始数据_周度!C693:C848))/STDEV(原始数据_周度!C693:C848),"")</f>
        <v/>
      </c>
      <c r="C848" s="15">
        <f>IFERROR((原始数据_周度!F848-AVERAGE(原始数据_周度!F693:F848))/STDEV(原始数据_周度!F693:F848),"")</f>
        <v/>
      </c>
      <c r="D848" s="15">
        <f>IFERROR(-1*(原始数据_周度!E848-AVERAGE(原始数据_周度!E693:E848))/STDEV(原始数据_周度!E693:E848),"")</f>
        <v/>
      </c>
      <c r="E848" s="15">
        <f>IFERROR(-1*(原始数据_周度!G848-AVERAGE(原始数据_周度!G693:G848))/STDEV(原始数据_周度!G693:G848),"")</f>
        <v/>
      </c>
      <c r="F848" s="15">
        <f>IFERROR(-1*(原始数据_周度!H848-AVERAGE(原始数据_周度!H693:H848))/STDEV(原始数据_周度!H693:H848),"")</f>
        <v/>
      </c>
      <c r="G848" s="15">
        <f>IFERROR((原始数据_周度!I848-AVERAGE(原始数据_周度!I693:I848))/STDEV(原始数据_周度!I693:I848),"")</f>
        <v/>
      </c>
      <c r="H848" s="166">
        <f>IFERROR((原始数据_周度!J848-AVERAGE($J$2:J848))/STDEV($J$2:J848),"")</f>
        <v/>
      </c>
    </row>
    <row r="849">
      <c r="A849" s="14">
        <f>原始数据_周度!A849</f>
        <v/>
      </c>
      <c r="B849" s="15">
        <f>IFERROR((原始数据_周度!C849-AVERAGE(原始数据_周度!C694:C849))/STDEV(原始数据_周度!C694:C849),"")</f>
        <v/>
      </c>
      <c r="C849" s="15">
        <f>IFERROR((原始数据_周度!F849-AVERAGE(原始数据_周度!F694:F849))/STDEV(原始数据_周度!F694:F849),"")</f>
        <v/>
      </c>
      <c r="D849" s="15">
        <f>IFERROR(-1*(原始数据_周度!E849-AVERAGE(原始数据_周度!E694:E849))/STDEV(原始数据_周度!E694:E849),"")</f>
        <v/>
      </c>
      <c r="E849" s="15">
        <f>IFERROR(-1*(原始数据_周度!G849-AVERAGE(原始数据_周度!G694:G849))/STDEV(原始数据_周度!G694:G849),"")</f>
        <v/>
      </c>
      <c r="F849" s="15">
        <f>IFERROR(-1*(原始数据_周度!H849-AVERAGE(原始数据_周度!H694:H849))/STDEV(原始数据_周度!H694:H849),"")</f>
        <v/>
      </c>
      <c r="G849" s="15">
        <f>IFERROR((原始数据_周度!I849-AVERAGE(原始数据_周度!I694:I849))/STDEV(原始数据_周度!I694:I849),"")</f>
        <v/>
      </c>
      <c r="H849" s="166">
        <f>IFERROR((原始数据_周度!J849-AVERAGE($J$2:J849))/STDEV($J$2:J849),"")</f>
        <v/>
      </c>
    </row>
    <row r="850">
      <c r="A850" s="14">
        <f>原始数据_周度!A850</f>
        <v/>
      </c>
      <c r="B850" s="15">
        <f>IFERROR((原始数据_周度!C850-AVERAGE(原始数据_周度!C695:C850))/STDEV(原始数据_周度!C695:C850),"")</f>
        <v/>
      </c>
      <c r="C850" s="15">
        <f>IFERROR((原始数据_周度!F850-AVERAGE(原始数据_周度!F695:F850))/STDEV(原始数据_周度!F695:F850),"")</f>
        <v/>
      </c>
      <c r="D850" s="15">
        <f>IFERROR(-1*(原始数据_周度!E850-AVERAGE(原始数据_周度!E695:E850))/STDEV(原始数据_周度!E695:E850),"")</f>
        <v/>
      </c>
      <c r="E850" s="15">
        <f>IFERROR(-1*(原始数据_周度!G850-AVERAGE(原始数据_周度!G695:G850))/STDEV(原始数据_周度!G695:G850),"")</f>
        <v/>
      </c>
      <c r="F850" s="15">
        <f>IFERROR(-1*(原始数据_周度!H850-AVERAGE(原始数据_周度!H695:H850))/STDEV(原始数据_周度!H695:H850),"")</f>
        <v/>
      </c>
      <c r="G850" s="15">
        <f>IFERROR((原始数据_周度!I850-AVERAGE(原始数据_周度!I695:I850))/STDEV(原始数据_周度!I695:I850),"")</f>
        <v/>
      </c>
      <c r="H850" s="166">
        <f>IFERROR((原始数据_周度!J850-AVERAGE($J$2:J850))/STDEV($J$2:J850),"")</f>
        <v/>
      </c>
    </row>
    <row r="851">
      <c r="A851" s="14">
        <f>原始数据_周度!A851</f>
        <v/>
      </c>
      <c r="B851" s="15">
        <f>IFERROR((原始数据_周度!C851-AVERAGE(原始数据_周度!C696:C851))/STDEV(原始数据_周度!C696:C851),"")</f>
        <v/>
      </c>
      <c r="C851" s="15">
        <f>IFERROR((原始数据_周度!F851-AVERAGE(原始数据_周度!F696:F851))/STDEV(原始数据_周度!F696:F851),"")</f>
        <v/>
      </c>
      <c r="D851" s="15">
        <f>IFERROR(-1*(原始数据_周度!E851-AVERAGE(原始数据_周度!E696:E851))/STDEV(原始数据_周度!E696:E851),"")</f>
        <v/>
      </c>
      <c r="E851" s="15">
        <f>IFERROR(-1*(原始数据_周度!G851-AVERAGE(原始数据_周度!G696:G851))/STDEV(原始数据_周度!G696:G851),"")</f>
        <v/>
      </c>
      <c r="F851" s="15">
        <f>IFERROR(-1*(原始数据_周度!H851-AVERAGE(原始数据_周度!H696:H851))/STDEV(原始数据_周度!H696:H851),"")</f>
        <v/>
      </c>
      <c r="G851" s="15">
        <f>IFERROR((原始数据_周度!I851-AVERAGE(原始数据_周度!I696:I851))/STDEV(原始数据_周度!I696:I851),"")</f>
        <v/>
      </c>
      <c r="H851" s="166">
        <f>IFERROR((原始数据_周度!J851-AVERAGE($J$2:J851))/STDEV($J$2:J851),"")</f>
        <v/>
      </c>
    </row>
    <row r="852">
      <c r="A852" s="14">
        <f>原始数据_周度!A852</f>
        <v/>
      </c>
      <c r="B852" s="15">
        <f>IFERROR((原始数据_周度!C852-AVERAGE(原始数据_周度!C697:C852))/STDEV(原始数据_周度!C697:C852),"")</f>
        <v/>
      </c>
      <c r="C852" s="15">
        <f>IFERROR((原始数据_周度!F852-AVERAGE(原始数据_周度!F697:F852))/STDEV(原始数据_周度!F697:F852),"")</f>
        <v/>
      </c>
      <c r="D852" s="15">
        <f>IFERROR(-1*(原始数据_周度!E852-AVERAGE(原始数据_周度!E697:E852))/STDEV(原始数据_周度!E697:E852),"")</f>
        <v/>
      </c>
      <c r="E852" s="15">
        <f>IFERROR(-1*(原始数据_周度!G852-AVERAGE(原始数据_周度!G697:G852))/STDEV(原始数据_周度!G697:G852),"")</f>
        <v/>
      </c>
      <c r="F852" s="15">
        <f>IFERROR(-1*(原始数据_周度!H852-AVERAGE(原始数据_周度!H697:H852))/STDEV(原始数据_周度!H697:H852),"")</f>
        <v/>
      </c>
      <c r="G852" s="15">
        <f>IFERROR((原始数据_周度!I852-AVERAGE(原始数据_周度!I697:I852))/STDEV(原始数据_周度!I697:I852),"")</f>
        <v/>
      </c>
      <c r="H852" s="166">
        <f>IFERROR((原始数据_周度!J852-AVERAGE($J$2:J852))/STDEV($J$2:J852),"")</f>
        <v/>
      </c>
    </row>
    <row r="853">
      <c r="A853" s="14">
        <f>原始数据_周度!A853</f>
        <v/>
      </c>
      <c r="B853" s="15">
        <f>IFERROR((原始数据_周度!C853-AVERAGE(原始数据_周度!C698:C853))/STDEV(原始数据_周度!C698:C853),"")</f>
        <v/>
      </c>
      <c r="C853" s="15">
        <f>IFERROR((原始数据_周度!F853-AVERAGE(原始数据_周度!F698:F853))/STDEV(原始数据_周度!F698:F853),"")</f>
        <v/>
      </c>
      <c r="D853" s="15">
        <f>IFERROR(-1*(原始数据_周度!E853-AVERAGE(原始数据_周度!E698:E853))/STDEV(原始数据_周度!E698:E853),"")</f>
        <v/>
      </c>
      <c r="E853" s="15">
        <f>IFERROR(-1*(原始数据_周度!G853-AVERAGE(原始数据_周度!G698:G853))/STDEV(原始数据_周度!G698:G853),"")</f>
        <v/>
      </c>
      <c r="F853" s="15">
        <f>IFERROR(-1*(原始数据_周度!H853-AVERAGE(原始数据_周度!H698:H853))/STDEV(原始数据_周度!H698:H853),"")</f>
        <v/>
      </c>
      <c r="G853" s="15">
        <f>IFERROR((原始数据_周度!I853-AVERAGE(原始数据_周度!I698:I853))/STDEV(原始数据_周度!I698:I853),"")</f>
        <v/>
      </c>
      <c r="H853" s="166">
        <f>IFERROR((原始数据_周度!J853-AVERAGE($J$2:J853))/STDEV($J$2:J853),"")</f>
        <v/>
      </c>
    </row>
    <row r="854">
      <c r="A854" s="14">
        <f>原始数据_周度!A854</f>
        <v/>
      </c>
      <c r="B854" s="15">
        <f>IFERROR((原始数据_周度!C854-AVERAGE(原始数据_周度!C699:C854))/STDEV(原始数据_周度!C699:C854),"")</f>
        <v/>
      </c>
      <c r="C854" s="15">
        <f>IFERROR((原始数据_周度!F854-AVERAGE(原始数据_周度!F699:F854))/STDEV(原始数据_周度!F699:F854),"")</f>
        <v/>
      </c>
      <c r="D854" s="15">
        <f>IFERROR(-1*(原始数据_周度!E854-AVERAGE(原始数据_周度!E699:E854))/STDEV(原始数据_周度!E699:E854),"")</f>
        <v/>
      </c>
      <c r="E854" s="15">
        <f>IFERROR(-1*(原始数据_周度!G854-AVERAGE(原始数据_周度!G699:G854))/STDEV(原始数据_周度!G699:G854),"")</f>
        <v/>
      </c>
      <c r="F854" s="15">
        <f>IFERROR(-1*(原始数据_周度!H854-AVERAGE(原始数据_周度!H699:H854))/STDEV(原始数据_周度!H699:H854),"")</f>
        <v/>
      </c>
      <c r="G854" s="15">
        <f>IFERROR((原始数据_周度!I854-AVERAGE(原始数据_周度!I699:I854))/STDEV(原始数据_周度!I699:I854),"")</f>
        <v/>
      </c>
      <c r="H854" s="166">
        <f>IFERROR((原始数据_周度!J854-AVERAGE($J$2:J854))/STDEV($J$2:J854),"")</f>
        <v/>
      </c>
    </row>
    <row r="855">
      <c r="A855" s="14">
        <f>原始数据_周度!A855</f>
        <v/>
      </c>
      <c r="B855" s="15">
        <f>IFERROR((原始数据_周度!C855-AVERAGE(原始数据_周度!C700:C855))/STDEV(原始数据_周度!C700:C855),"")</f>
        <v/>
      </c>
      <c r="C855" s="15">
        <f>IFERROR((原始数据_周度!F855-AVERAGE(原始数据_周度!F700:F855))/STDEV(原始数据_周度!F700:F855),"")</f>
        <v/>
      </c>
      <c r="D855" s="15">
        <f>IFERROR(-1*(原始数据_周度!E855-AVERAGE(原始数据_周度!E700:E855))/STDEV(原始数据_周度!E700:E855),"")</f>
        <v/>
      </c>
      <c r="E855" s="15">
        <f>IFERROR(-1*(原始数据_周度!G855-AVERAGE(原始数据_周度!G700:G855))/STDEV(原始数据_周度!G700:G855),"")</f>
        <v/>
      </c>
      <c r="F855" s="15">
        <f>IFERROR(-1*(原始数据_周度!H855-AVERAGE(原始数据_周度!H700:H855))/STDEV(原始数据_周度!H700:H855),"")</f>
        <v/>
      </c>
      <c r="G855" s="15">
        <f>IFERROR((原始数据_周度!I855-AVERAGE(原始数据_周度!I700:I855))/STDEV(原始数据_周度!I700:I855),"")</f>
        <v/>
      </c>
      <c r="H855" s="166">
        <f>IFERROR((原始数据_周度!J855-AVERAGE($J$2:J855))/STDEV($J$2:J855),"")</f>
        <v/>
      </c>
    </row>
    <row r="856">
      <c r="A856" s="14">
        <f>原始数据_周度!A856</f>
        <v/>
      </c>
      <c r="B856" s="15">
        <f>IFERROR((原始数据_周度!C856-AVERAGE(原始数据_周度!C701:C856))/STDEV(原始数据_周度!C701:C856),"")</f>
        <v/>
      </c>
      <c r="C856" s="15">
        <f>IFERROR((原始数据_周度!F856-AVERAGE(原始数据_周度!F701:F856))/STDEV(原始数据_周度!F701:F856),"")</f>
        <v/>
      </c>
      <c r="D856" s="15">
        <f>IFERROR(-1*(原始数据_周度!E856-AVERAGE(原始数据_周度!E701:E856))/STDEV(原始数据_周度!E701:E856),"")</f>
        <v/>
      </c>
      <c r="E856" s="15">
        <f>IFERROR(-1*(原始数据_周度!G856-AVERAGE(原始数据_周度!G701:G856))/STDEV(原始数据_周度!G701:G856),"")</f>
        <v/>
      </c>
      <c r="F856" s="15">
        <f>IFERROR(-1*(原始数据_周度!H856-AVERAGE(原始数据_周度!H701:H856))/STDEV(原始数据_周度!H701:H856),"")</f>
        <v/>
      </c>
      <c r="G856" s="15">
        <f>IFERROR((原始数据_周度!I856-AVERAGE(原始数据_周度!I701:I856))/STDEV(原始数据_周度!I701:I856),"")</f>
        <v/>
      </c>
      <c r="H856" s="166">
        <f>IFERROR((原始数据_周度!J856-AVERAGE($J$2:J856))/STDEV($J$2:J856),"")</f>
        <v/>
      </c>
    </row>
    <row r="857">
      <c r="A857" s="14">
        <f>原始数据_周度!A857</f>
        <v/>
      </c>
      <c r="B857" s="15">
        <f>IFERROR((原始数据_周度!C857-AVERAGE(原始数据_周度!C702:C857))/STDEV(原始数据_周度!C702:C857),"")</f>
        <v/>
      </c>
      <c r="C857" s="15">
        <f>IFERROR((原始数据_周度!F857-AVERAGE(原始数据_周度!F702:F857))/STDEV(原始数据_周度!F702:F857),"")</f>
        <v/>
      </c>
      <c r="D857" s="15">
        <f>IFERROR(-1*(原始数据_周度!E857-AVERAGE(原始数据_周度!E702:E857))/STDEV(原始数据_周度!E702:E857),"")</f>
        <v/>
      </c>
      <c r="E857" s="15">
        <f>IFERROR(-1*(原始数据_周度!G857-AVERAGE(原始数据_周度!G702:G857))/STDEV(原始数据_周度!G702:G857),"")</f>
        <v/>
      </c>
      <c r="F857" s="15">
        <f>IFERROR(-1*(原始数据_周度!H857-AVERAGE(原始数据_周度!H702:H857))/STDEV(原始数据_周度!H702:H857),"")</f>
        <v/>
      </c>
      <c r="G857" s="15">
        <f>IFERROR((原始数据_周度!I857-AVERAGE(原始数据_周度!I702:I857))/STDEV(原始数据_周度!I702:I857),"")</f>
        <v/>
      </c>
      <c r="H857" s="166">
        <f>IFERROR((原始数据_周度!J857-AVERAGE($J$2:J857))/STDEV($J$2:J857),"")</f>
        <v/>
      </c>
    </row>
    <row r="858">
      <c r="A858" s="14">
        <f>原始数据_周度!A858</f>
        <v/>
      </c>
      <c r="B858" s="15">
        <f>IFERROR((原始数据_周度!C858-AVERAGE(原始数据_周度!C703:C858))/STDEV(原始数据_周度!C703:C858),"")</f>
        <v/>
      </c>
      <c r="C858" s="15">
        <f>IFERROR((原始数据_周度!F858-AVERAGE(原始数据_周度!F703:F858))/STDEV(原始数据_周度!F703:F858),"")</f>
        <v/>
      </c>
      <c r="D858" s="15">
        <f>IFERROR(-1*(原始数据_周度!E858-AVERAGE(原始数据_周度!E703:E858))/STDEV(原始数据_周度!E703:E858),"")</f>
        <v/>
      </c>
      <c r="E858" s="15">
        <f>IFERROR(-1*(原始数据_周度!G858-AVERAGE(原始数据_周度!G703:G858))/STDEV(原始数据_周度!G703:G858),"")</f>
        <v/>
      </c>
      <c r="F858" s="15">
        <f>IFERROR(-1*(原始数据_周度!H858-AVERAGE(原始数据_周度!H703:H858))/STDEV(原始数据_周度!H703:H858),"")</f>
        <v/>
      </c>
      <c r="G858" s="15">
        <f>IFERROR((原始数据_周度!I858-AVERAGE(原始数据_周度!I703:I858))/STDEV(原始数据_周度!I703:I858),"")</f>
        <v/>
      </c>
      <c r="H858" s="166">
        <f>IFERROR((原始数据_周度!J858-AVERAGE($J$2:J858))/STDEV($J$2:J858),"")</f>
        <v/>
      </c>
    </row>
    <row r="859">
      <c r="A859" s="14">
        <f>原始数据_周度!A859</f>
        <v/>
      </c>
      <c r="B859" s="15">
        <f>IFERROR((原始数据_周度!C859-AVERAGE(原始数据_周度!C704:C859))/STDEV(原始数据_周度!C704:C859),"")</f>
        <v/>
      </c>
      <c r="C859" s="15">
        <f>IFERROR((原始数据_周度!F859-AVERAGE(原始数据_周度!F704:F859))/STDEV(原始数据_周度!F704:F859),"")</f>
        <v/>
      </c>
      <c r="D859" s="15">
        <f>IFERROR(-1*(原始数据_周度!E859-AVERAGE(原始数据_周度!E704:E859))/STDEV(原始数据_周度!E704:E859),"")</f>
        <v/>
      </c>
      <c r="E859" s="15">
        <f>IFERROR(-1*(原始数据_周度!G859-AVERAGE(原始数据_周度!G704:G859))/STDEV(原始数据_周度!G704:G859),"")</f>
        <v/>
      </c>
      <c r="F859" s="15">
        <f>IFERROR(-1*(原始数据_周度!H859-AVERAGE(原始数据_周度!H704:H859))/STDEV(原始数据_周度!H704:H859),"")</f>
        <v/>
      </c>
      <c r="G859" s="15">
        <f>IFERROR((原始数据_周度!I859-AVERAGE(原始数据_周度!I704:I859))/STDEV(原始数据_周度!I704:I859),"")</f>
        <v/>
      </c>
      <c r="H859" s="166">
        <f>IFERROR((原始数据_周度!J859-AVERAGE($J$2:J859))/STDEV($J$2:J859),"")</f>
        <v/>
      </c>
    </row>
    <row r="860">
      <c r="A860" s="14">
        <f>原始数据_周度!A860</f>
        <v/>
      </c>
      <c r="B860" s="15">
        <f>IFERROR((原始数据_周度!C860-AVERAGE(原始数据_周度!C705:C860))/STDEV(原始数据_周度!C705:C860),"")</f>
        <v/>
      </c>
      <c r="C860" s="15">
        <f>IFERROR((原始数据_周度!F860-AVERAGE(原始数据_周度!F705:F860))/STDEV(原始数据_周度!F705:F860),"")</f>
        <v/>
      </c>
      <c r="D860" s="15">
        <f>IFERROR(-1*(原始数据_周度!E860-AVERAGE(原始数据_周度!E705:E860))/STDEV(原始数据_周度!E705:E860),"")</f>
        <v/>
      </c>
      <c r="E860" s="15">
        <f>IFERROR(-1*(原始数据_周度!G860-AVERAGE(原始数据_周度!G705:G860))/STDEV(原始数据_周度!G705:G860),"")</f>
        <v/>
      </c>
      <c r="F860" s="15">
        <f>IFERROR(-1*(原始数据_周度!H860-AVERAGE(原始数据_周度!H705:H860))/STDEV(原始数据_周度!H705:H860),"")</f>
        <v/>
      </c>
      <c r="G860" s="15">
        <f>IFERROR((原始数据_周度!I860-AVERAGE(原始数据_周度!I705:I860))/STDEV(原始数据_周度!I705:I860),"")</f>
        <v/>
      </c>
      <c r="H860" s="166">
        <f>IFERROR((原始数据_周度!J860-AVERAGE($J$2:J860))/STDEV($J$2:J860),"")</f>
        <v/>
      </c>
    </row>
    <row r="861">
      <c r="A861" s="14">
        <f>原始数据_周度!A861</f>
        <v/>
      </c>
      <c r="B861" s="15">
        <f>IFERROR((原始数据_周度!C861-AVERAGE(原始数据_周度!C706:C861))/STDEV(原始数据_周度!C706:C861),"")</f>
        <v/>
      </c>
      <c r="C861" s="15">
        <f>IFERROR((原始数据_周度!F861-AVERAGE(原始数据_周度!F706:F861))/STDEV(原始数据_周度!F706:F861),"")</f>
        <v/>
      </c>
      <c r="D861" s="15">
        <f>IFERROR(-1*(原始数据_周度!E861-AVERAGE(原始数据_周度!E706:E861))/STDEV(原始数据_周度!E706:E861),"")</f>
        <v/>
      </c>
      <c r="E861" s="15">
        <f>IFERROR(-1*(原始数据_周度!G861-AVERAGE(原始数据_周度!G706:G861))/STDEV(原始数据_周度!G706:G861),"")</f>
        <v/>
      </c>
      <c r="F861" s="15">
        <f>IFERROR(-1*(原始数据_周度!H861-AVERAGE(原始数据_周度!H706:H861))/STDEV(原始数据_周度!H706:H861),"")</f>
        <v/>
      </c>
      <c r="G861" s="15">
        <f>IFERROR((原始数据_周度!I861-AVERAGE(原始数据_周度!I706:I861))/STDEV(原始数据_周度!I706:I861),"")</f>
        <v/>
      </c>
      <c r="H861" s="166">
        <f>IFERROR((原始数据_周度!J861-AVERAGE($J$2:J861))/STDEV($J$2:J861),"")</f>
        <v/>
      </c>
    </row>
    <row r="862">
      <c r="A862" s="14">
        <f>原始数据_周度!A862</f>
        <v/>
      </c>
      <c r="B862" s="15">
        <f>IFERROR((原始数据_周度!C862-AVERAGE(原始数据_周度!C707:C862))/STDEV(原始数据_周度!C707:C862),"")</f>
        <v/>
      </c>
      <c r="C862" s="15">
        <f>IFERROR((原始数据_周度!F862-AVERAGE(原始数据_周度!F707:F862))/STDEV(原始数据_周度!F707:F862),"")</f>
        <v/>
      </c>
      <c r="D862" s="15">
        <f>IFERROR(-1*(原始数据_周度!E862-AVERAGE(原始数据_周度!E707:E862))/STDEV(原始数据_周度!E707:E862),"")</f>
        <v/>
      </c>
      <c r="E862" s="15">
        <f>IFERROR(-1*(原始数据_周度!G862-AVERAGE(原始数据_周度!G707:G862))/STDEV(原始数据_周度!G707:G862),"")</f>
        <v/>
      </c>
      <c r="F862" s="15">
        <f>IFERROR(-1*(原始数据_周度!H862-AVERAGE(原始数据_周度!H707:H862))/STDEV(原始数据_周度!H707:H862),"")</f>
        <v/>
      </c>
      <c r="G862" s="15">
        <f>IFERROR((原始数据_周度!I862-AVERAGE(原始数据_周度!I707:I862))/STDEV(原始数据_周度!I707:I862),"")</f>
        <v/>
      </c>
      <c r="H862" s="166">
        <f>IFERROR((原始数据_周度!J862-AVERAGE($J$2:J862))/STDEV($J$2:J862),"")</f>
        <v/>
      </c>
    </row>
    <row r="863">
      <c r="A863" s="14">
        <f>原始数据_周度!A863</f>
        <v/>
      </c>
      <c r="B863" s="15">
        <f>IFERROR((原始数据_周度!C863-AVERAGE(原始数据_周度!C708:C863))/STDEV(原始数据_周度!C708:C863),"")</f>
        <v/>
      </c>
      <c r="C863" s="15">
        <f>IFERROR((原始数据_周度!F863-AVERAGE(原始数据_周度!F708:F863))/STDEV(原始数据_周度!F708:F863),"")</f>
        <v/>
      </c>
      <c r="D863" s="15">
        <f>IFERROR(-1*(原始数据_周度!E863-AVERAGE(原始数据_周度!E708:E863))/STDEV(原始数据_周度!E708:E863),"")</f>
        <v/>
      </c>
      <c r="E863" s="15">
        <f>IFERROR(-1*(原始数据_周度!G863-AVERAGE(原始数据_周度!G708:G863))/STDEV(原始数据_周度!G708:G863),"")</f>
        <v/>
      </c>
      <c r="F863" s="15">
        <f>IFERROR(-1*(原始数据_周度!H863-AVERAGE(原始数据_周度!H708:H863))/STDEV(原始数据_周度!H708:H863),"")</f>
        <v/>
      </c>
      <c r="G863" s="15">
        <f>IFERROR((原始数据_周度!I863-AVERAGE(原始数据_周度!I708:I863))/STDEV(原始数据_周度!I708:I863),"")</f>
        <v/>
      </c>
      <c r="H863" s="166">
        <f>IFERROR((原始数据_周度!J863-AVERAGE($J$2:J863))/STDEV($J$2:J863),"")</f>
        <v/>
      </c>
    </row>
    <row r="864">
      <c r="A864" s="14">
        <f>原始数据_周度!A864</f>
        <v/>
      </c>
      <c r="B864" s="15">
        <f>IFERROR((原始数据_周度!C864-AVERAGE(原始数据_周度!C709:C864))/STDEV(原始数据_周度!C709:C864),"")</f>
        <v/>
      </c>
      <c r="C864" s="15">
        <f>IFERROR((原始数据_周度!F864-AVERAGE(原始数据_周度!F709:F864))/STDEV(原始数据_周度!F709:F864),"")</f>
        <v/>
      </c>
      <c r="D864" s="15">
        <f>IFERROR(-1*(原始数据_周度!E864-AVERAGE(原始数据_周度!E709:E864))/STDEV(原始数据_周度!E709:E864),"")</f>
        <v/>
      </c>
      <c r="E864" s="15">
        <f>IFERROR(-1*(原始数据_周度!G864-AVERAGE(原始数据_周度!G709:G864))/STDEV(原始数据_周度!G709:G864),"")</f>
        <v/>
      </c>
      <c r="F864" s="15">
        <f>IFERROR(-1*(原始数据_周度!H864-AVERAGE(原始数据_周度!H709:H864))/STDEV(原始数据_周度!H709:H864),"")</f>
        <v/>
      </c>
      <c r="G864" s="15">
        <f>IFERROR((原始数据_周度!I864-AVERAGE(原始数据_周度!I709:I864))/STDEV(原始数据_周度!I709:I864),"")</f>
        <v/>
      </c>
      <c r="H864" s="166">
        <f>IFERROR((原始数据_周度!J864-AVERAGE($J$2:J864))/STDEV($J$2:J864),"")</f>
        <v/>
      </c>
    </row>
    <row r="865">
      <c r="A865" s="14">
        <f>原始数据_周度!A865</f>
        <v/>
      </c>
      <c r="B865" s="15">
        <f>IFERROR((原始数据_周度!C865-AVERAGE(原始数据_周度!C710:C865))/STDEV(原始数据_周度!C710:C865),"")</f>
        <v/>
      </c>
      <c r="C865" s="15">
        <f>IFERROR((原始数据_周度!F865-AVERAGE(原始数据_周度!F710:F865))/STDEV(原始数据_周度!F710:F865),"")</f>
        <v/>
      </c>
      <c r="D865" s="15">
        <f>IFERROR(-1*(原始数据_周度!E865-AVERAGE(原始数据_周度!E710:E865))/STDEV(原始数据_周度!E710:E865),"")</f>
        <v/>
      </c>
      <c r="E865" s="15">
        <f>IFERROR(-1*(原始数据_周度!G865-AVERAGE(原始数据_周度!G710:G865))/STDEV(原始数据_周度!G710:G865),"")</f>
        <v/>
      </c>
      <c r="F865" s="15">
        <f>IFERROR(-1*(原始数据_周度!H865-AVERAGE(原始数据_周度!H710:H865))/STDEV(原始数据_周度!H710:H865),"")</f>
        <v/>
      </c>
      <c r="G865" s="15">
        <f>IFERROR((原始数据_周度!I865-AVERAGE(原始数据_周度!I710:I865))/STDEV(原始数据_周度!I710:I865),"")</f>
        <v/>
      </c>
      <c r="H865" s="166">
        <f>IFERROR((原始数据_周度!J865-AVERAGE($J$2:J865))/STDEV($J$2:J865),"")</f>
        <v/>
      </c>
    </row>
    <row r="866">
      <c r="A866" s="14">
        <f>原始数据_周度!A866</f>
        <v/>
      </c>
      <c r="B866" s="15">
        <f>IFERROR((原始数据_周度!C866-AVERAGE(原始数据_周度!C711:C866))/STDEV(原始数据_周度!C711:C866),"")</f>
        <v/>
      </c>
      <c r="C866" s="15">
        <f>IFERROR((原始数据_周度!F866-AVERAGE(原始数据_周度!F711:F866))/STDEV(原始数据_周度!F711:F866),"")</f>
        <v/>
      </c>
      <c r="D866" s="15">
        <f>IFERROR(-1*(原始数据_周度!E866-AVERAGE(原始数据_周度!E711:E866))/STDEV(原始数据_周度!E711:E866),"")</f>
        <v/>
      </c>
      <c r="E866" s="15">
        <f>IFERROR(-1*(原始数据_周度!G866-AVERAGE(原始数据_周度!G711:G866))/STDEV(原始数据_周度!G711:G866),"")</f>
        <v/>
      </c>
      <c r="F866" s="15">
        <f>IFERROR(-1*(原始数据_周度!H866-AVERAGE(原始数据_周度!H711:H866))/STDEV(原始数据_周度!H711:H866),"")</f>
        <v/>
      </c>
      <c r="G866" s="15">
        <f>IFERROR((原始数据_周度!I866-AVERAGE(原始数据_周度!I711:I866))/STDEV(原始数据_周度!I711:I866),"")</f>
        <v/>
      </c>
      <c r="H866" s="166">
        <f>IFERROR((原始数据_周度!J866-AVERAGE($J$2:J866))/STDEV($J$2:J866),"")</f>
        <v/>
      </c>
    </row>
    <row r="867">
      <c r="A867" s="14">
        <f>原始数据_周度!A867</f>
        <v/>
      </c>
      <c r="B867" s="15">
        <f>IFERROR((原始数据_周度!C867-AVERAGE(原始数据_周度!C712:C867))/STDEV(原始数据_周度!C712:C867),"")</f>
        <v/>
      </c>
      <c r="C867" s="15">
        <f>IFERROR((原始数据_周度!F867-AVERAGE(原始数据_周度!F712:F867))/STDEV(原始数据_周度!F712:F867),"")</f>
        <v/>
      </c>
      <c r="D867" s="15">
        <f>IFERROR(-1*(原始数据_周度!E867-AVERAGE(原始数据_周度!E712:E867))/STDEV(原始数据_周度!E712:E867),"")</f>
        <v/>
      </c>
      <c r="E867" s="15">
        <f>IFERROR(-1*(原始数据_周度!G867-AVERAGE(原始数据_周度!G712:G867))/STDEV(原始数据_周度!G712:G867),"")</f>
        <v/>
      </c>
      <c r="F867" s="15">
        <f>IFERROR(-1*(原始数据_周度!H867-AVERAGE(原始数据_周度!H712:H867))/STDEV(原始数据_周度!H712:H867),"")</f>
        <v/>
      </c>
      <c r="G867" s="15">
        <f>IFERROR((原始数据_周度!I867-AVERAGE(原始数据_周度!I712:I867))/STDEV(原始数据_周度!I712:I867),"")</f>
        <v/>
      </c>
      <c r="H867" s="166">
        <f>IFERROR((原始数据_周度!J867-AVERAGE($J$2:J867))/STDEV($J$2:J867),"")</f>
        <v/>
      </c>
    </row>
    <row r="868">
      <c r="A868" s="14">
        <f>原始数据_周度!A868</f>
        <v/>
      </c>
      <c r="B868" s="15">
        <f>IFERROR((原始数据_周度!C868-AVERAGE(原始数据_周度!C713:C868))/STDEV(原始数据_周度!C713:C868),"")</f>
        <v/>
      </c>
      <c r="C868" s="15">
        <f>IFERROR((原始数据_周度!F868-AVERAGE(原始数据_周度!F713:F868))/STDEV(原始数据_周度!F713:F868),"")</f>
        <v/>
      </c>
      <c r="D868" s="15">
        <f>IFERROR(-1*(原始数据_周度!E868-AVERAGE(原始数据_周度!E713:E868))/STDEV(原始数据_周度!E713:E868),"")</f>
        <v/>
      </c>
      <c r="E868" s="15">
        <f>IFERROR(-1*(原始数据_周度!G868-AVERAGE(原始数据_周度!G713:G868))/STDEV(原始数据_周度!G713:G868),"")</f>
        <v/>
      </c>
      <c r="F868" s="15">
        <f>IFERROR(-1*(原始数据_周度!H868-AVERAGE(原始数据_周度!H713:H868))/STDEV(原始数据_周度!H713:H868),"")</f>
        <v/>
      </c>
      <c r="G868" s="15">
        <f>IFERROR((原始数据_周度!I868-AVERAGE(原始数据_周度!I713:I868))/STDEV(原始数据_周度!I713:I868),"")</f>
        <v/>
      </c>
      <c r="H868" s="166">
        <f>IFERROR((原始数据_周度!J868-AVERAGE($J$2:J868))/STDEV($J$2:J868),"")</f>
        <v/>
      </c>
    </row>
    <row r="869">
      <c r="A869" s="14">
        <f>原始数据_周度!A869</f>
        <v/>
      </c>
      <c r="B869" s="15">
        <f>IFERROR((原始数据_周度!C869-AVERAGE(原始数据_周度!C714:C869))/STDEV(原始数据_周度!C714:C869),"")</f>
        <v/>
      </c>
      <c r="C869" s="15">
        <f>IFERROR((原始数据_周度!F869-AVERAGE(原始数据_周度!F714:F869))/STDEV(原始数据_周度!F714:F869),"")</f>
        <v/>
      </c>
      <c r="D869" s="15">
        <f>IFERROR(-1*(原始数据_周度!E869-AVERAGE(原始数据_周度!E714:E869))/STDEV(原始数据_周度!E714:E869),"")</f>
        <v/>
      </c>
      <c r="E869" s="15">
        <f>IFERROR(-1*(原始数据_周度!G869-AVERAGE(原始数据_周度!G714:G869))/STDEV(原始数据_周度!G714:G869),"")</f>
        <v/>
      </c>
      <c r="F869" s="15">
        <f>IFERROR(-1*(原始数据_周度!H869-AVERAGE(原始数据_周度!H714:H869))/STDEV(原始数据_周度!H714:H869),"")</f>
        <v/>
      </c>
      <c r="G869" s="15">
        <f>IFERROR((原始数据_周度!I869-AVERAGE(原始数据_周度!I714:I869))/STDEV(原始数据_周度!I714:I869),"")</f>
        <v/>
      </c>
      <c r="H869" s="166">
        <f>IFERROR((原始数据_周度!J869-AVERAGE($J$2:J869))/STDEV($J$2:J869),"")</f>
        <v/>
      </c>
    </row>
    <row r="870">
      <c r="A870" s="14">
        <f>原始数据_周度!A870</f>
        <v/>
      </c>
      <c r="B870" s="15">
        <f>IFERROR((原始数据_周度!C870-AVERAGE(原始数据_周度!C715:C870))/STDEV(原始数据_周度!C715:C870),"")</f>
        <v/>
      </c>
      <c r="C870" s="15">
        <f>IFERROR((原始数据_周度!F870-AVERAGE(原始数据_周度!F715:F870))/STDEV(原始数据_周度!F715:F870),"")</f>
        <v/>
      </c>
      <c r="D870" s="15">
        <f>IFERROR(-1*(原始数据_周度!E870-AVERAGE(原始数据_周度!E715:E870))/STDEV(原始数据_周度!E715:E870),"")</f>
        <v/>
      </c>
      <c r="E870" s="15">
        <f>IFERROR(-1*(原始数据_周度!G870-AVERAGE(原始数据_周度!G715:G870))/STDEV(原始数据_周度!G715:G870),"")</f>
        <v/>
      </c>
      <c r="F870" s="15">
        <f>IFERROR(-1*(原始数据_周度!H870-AVERAGE(原始数据_周度!H715:H870))/STDEV(原始数据_周度!H715:H870),"")</f>
        <v/>
      </c>
      <c r="G870" s="15">
        <f>IFERROR((原始数据_周度!I870-AVERAGE(原始数据_周度!I715:I870))/STDEV(原始数据_周度!I715:I870),"")</f>
        <v/>
      </c>
      <c r="H870" s="166">
        <f>IFERROR((原始数据_周度!J870-AVERAGE($J$2:J870))/STDEV($J$2:J870),"")</f>
        <v/>
      </c>
    </row>
    <row r="871">
      <c r="A871" s="14">
        <f>原始数据_周度!A871</f>
        <v/>
      </c>
      <c r="B871" s="15">
        <f>IFERROR((原始数据_周度!C871-AVERAGE(原始数据_周度!C716:C871))/STDEV(原始数据_周度!C716:C871),"")</f>
        <v/>
      </c>
      <c r="C871" s="15">
        <f>IFERROR((原始数据_周度!F871-AVERAGE(原始数据_周度!F716:F871))/STDEV(原始数据_周度!F716:F871),"")</f>
        <v/>
      </c>
      <c r="D871" s="15">
        <f>IFERROR(-1*(原始数据_周度!E871-AVERAGE(原始数据_周度!E716:E871))/STDEV(原始数据_周度!E716:E871),"")</f>
        <v/>
      </c>
      <c r="E871" s="15">
        <f>IFERROR(-1*(原始数据_周度!G871-AVERAGE(原始数据_周度!G716:G871))/STDEV(原始数据_周度!G716:G871),"")</f>
        <v/>
      </c>
      <c r="F871" s="15">
        <f>IFERROR(-1*(原始数据_周度!H871-AVERAGE(原始数据_周度!H716:H871))/STDEV(原始数据_周度!H716:H871),"")</f>
        <v/>
      </c>
      <c r="G871" s="15">
        <f>IFERROR((原始数据_周度!I871-AVERAGE(原始数据_周度!I716:I871))/STDEV(原始数据_周度!I716:I871),"")</f>
        <v/>
      </c>
      <c r="H871" s="166">
        <f>IFERROR((原始数据_周度!J871-AVERAGE($J$2:J871))/STDEV($J$2:J871),"")</f>
        <v/>
      </c>
    </row>
    <row r="872">
      <c r="A872" s="14">
        <f>原始数据_周度!A872</f>
        <v/>
      </c>
      <c r="B872" s="15">
        <f>IFERROR((原始数据_周度!C872-AVERAGE(原始数据_周度!C717:C872))/STDEV(原始数据_周度!C717:C872),"")</f>
        <v/>
      </c>
      <c r="C872" s="15">
        <f>IFERROR((原始数据_周度!F872-AVERAGE(原始数据_周度!F717:F872))/STDEV(原始数据_周度!F717:F872),"")</f>
        <v/>
      </c>
      <c r="D872" s="15">
        <f>IFERROR(-1*(原始数据_周度!E872-AVERAGE(原始数据_周度!E717:E872))/STDEV(原始数据_周度!E717:E872),"")</f>
        <v/>
      </c>
      <c r="E872" s="15">
        <f>IFERROR(-1*(原始数据_周度!G872-AVERAGE(原始数据_周度!G717:G872))/STDEV(原始数据_周度!G717:G872),"")</f>
        <v/>
      </c>
      <c r="F872" s="15">
        <f>IFERROR(-1*(原始数据_周度!H872-AVERAGE(原始数据_周度!H717:H872))/STDEV(原始数据_周度!H717:H872),"")</f>
        <v/>
      </c>
      <c r="G872" s="15">
        <f>IFERROR((原始数据_周度!I872-AVERAGE(原始数据_周度!I717:I872))/STDEV(原始数据_周度!I717:I872),"")</f>
        <v/>
      </c>
      <c r="H872" s="166">
        <f>IFERROR((原始数据_周度!J872-AVERAGE($J$2:J872))/STDEV($J$2:J872),"")</f>
        <v/>
      </c>
    </row>
    <row r="873">
      <c r="A873" s="14">
        <f>原始数据_周度!A873</f>
        <v/>
      </c>
      <c r="B873" s="15">
        <f>IFERROR((原始数据_周度!C873-AVERAGE(原始数据_周度!C718:C873))/STDEV(原始数据_周度!C718:C873),"")</f>
        <v/>
      </c>
      <c r="C873" s="15">
        <f>IFERROR((原始数据_周度!F873-AVERAGE(原始数据_周度!F718:F873))/STDEV(原始数据_周度!F718:F873),"")</f>
        <v/>
      </c>
      <c r="D873" s="15">
        <f>IFERROR(-1*(原始数据_周度!E873-AVERAGE(原始数据_周度!E718:E873))/STDEV(原始数据_周度!E718:E873),"")</f>
        <v/>
      </c>
      <c r="E873" s="15">
        <f>IFERROR(-1*(原始数据_周度!G873-AVERAGE(原始数据_周度!G718:G873))/STDEV(原始数据_周度!G718:G873),"")</f>
        <v/>
      </c>
      <c r="F873" s="15">
        <f>IFERROR(-1*(原始数据_周度!H873-AVERAGE(原始数据_周度!H718:H873))/STDEV(原始数据_周度!H718:H873),"")</f>
        <v/>
      </c>
      <c r="G873" s="15">
        <f>IFERROR((原始数据_周度!I873-AVERAGE(原始数据_周度!I718:I873))/STDEV(原始数据_周度!I718:I873),"")</f>
        <v/>
      </c>
      <c r="H873" s="166">
        <f>IFERROR((原始数据_周度!J873-AVERAGE($J$2:J873))/STDEV($J$2:J873),"")</f>
        <v/>
      </c>
    </row>
    <row r="874">
      <c r="A874" s="14">
        <f>原始数据_周度!A874</f>
        <v/>
      </c>
      <c r="B874" s="15">
        <f>IFERROR((原始数据_周度!C874-AVERAGE(原始数据_周度!C719:C874))/STDEV(原始数据_周度!C719:C874),"")</f>
        <v/>
      </c>
      <c r="C874" s="15">
        <f>IFERROR((原始数据_周度!F874-AVERAGE(原始数据_周度!F719:F874))/STDEV(原始数据_周度!F719:F874),"")</f>
        <v/>
      </c>
      <c r="D874" s="15">
        <f>IFERROR(-1*(原始数据_周度!E874-AVERAGE(原始数据_周度!E719:E874))/STDEV(原始数据_周度!E719:E874),"")</f>
        <v/>
      </c>
      <c r="E874" s="15">
        <f>IFERROR(-1*(原始数据_周度!G874-AVERAGE(原始数据_周度!G719:G874))/STDEV(原始数据_周度!G719:G874),"")</f>
        <v/>
      </c>
      <c r="F874" s="15">
        <f>IFERROR(-1*(原始数据_周度!H874-AVERAGE(原始数据_周度!H719:H874))/STDEV(原始数据_周度!H719:H874),"")</f>
        <v/>
      </c>
      <c r="G874" s="15">
        <f>IFERROR((原始数据_周度!I874-AVERAGE(原始数据_周度!I719:I874))/STDEV(原始数据_周度!I719:I874),"")</f>
        <v/>
      </c>
      <c r="H874" s="166">
        <f>IFERROR((原始数据_周度!J874-AVERAGE($J$2:J874))/STDEV($J$2:J874),"")</f>
        <v/>
      </c>
    </row>
    <row r="875">
      <c r="A875" s="14">
        <f>原始数据_周度!A875</f>
        <v/>
      </c>
      <c r="B875" s="15">
        <f>IFERROR((原始数据_周度!C875-AVERAGE(原始数据_周度!C720:C875))/STDEV(原始数据_周度!C720:C875),"")</f>
        <v/>
      </c>
      <c r="C875" s="15">
        <f>IFERROR((原始数据_周度!F875-AVERAGE(原始数据_周度!F720:F875))/STDEV(原始数据_周度!F720:F875),"")</f>
        <v/>
      </c>
      <c r="D875" s="15">
        <f>IFERROR(-1*(原始数据_周度!E875-AVERAGE(原始数据_周度!E720:E875))/STDEV(原始数据_周度!E720:E875),"")</f>
        <v/>
      </c>
      <c r="E875" s="15">
        <f>IFERROR(-1*(原始数据_周度!G875-AVERAGE(原始数据_周度!G720:G875))/STDEV(原始数据_周度!G720:G875),"")</f>
        <v/>
      </c>
      <c r="F875" s="15">
        <f>IFERROR(-1*(原始数据_周度!H875-AVERAGE(原始数据_周度!H720:H875))/STDEV(原始数据_周度!H720:H875),"")</f>
        <v/>
      </c>
      <c r="G875" s="15">
        <f>IFERROR((原始数据_周度!I875-AVERAGE(原始数据_周度!I720:I875))/STDEV(原始数据_周度!I720:I875),"")</f>
        <v/>
      </c>
      <c r="H875" s="166">
        <f>IFERROR((原始数据_周度!J875-AVERAGE($J$2:J875))/STDEV($J$2:J875),"")</f>
        <v/>
      </c>
    </row>
    <row r="876">
      <c r="A876" s="14">
        <f>原始数据_周度!A876</f>
        <v/>
      </c>
      <c r="B876" s="15">
        <f>IFERROR((原始数据_周度!C876-AVERAGE(原始数据_周度!C721:C876))/STDEV(原始数据_周度!C721:C876),"")</f>
        <v/>
      </c>
      <c r="C876" s="15">
        <f>IFERROR((原始数据_周度!F876-AVERAGE(原始数据_周度!F721:F876))/STDEV(原始数据_周度!F721:F876),"")</f>
        <v/>
      </c>
      <c r="D876" s="15">
        <f>IFERROR(-1*(原始数据_周度!E876-AVERAGE(原始数据_周度!E721:E876))/STDEV(原始数据_周度!E721:E876),"")</f>
        <v/>
      </c>
      <c r="E876" s="15">
        <f>IFERROR(-1*(原始数据_周度!G876-AVERAGE(原始数据_周度!G721:G876))/STDEV(原始数据_周度!G721:G876),"")</f>
        <v/>
      </c>
      <c r="F876" s="15">
        <f>IFERROR(-1*(原始数据_周度!H876-AVERAGE(原始数据_周度!H721:H876))/STDEV(原始数据_周度!H721:H876),"")</f>
        <v/>
      </c>
      <c r="G876" s="15">
        <f>IFERROR((原始数据_周度!I876-AVERAGE(原始数据_周度!I721:I876))/STDEV(原始数据_周度!I721:I876),"")</f>
        <v/>
      </c>
      <c r="H876" s="166">
        <f>IFERROR((原始数据_周度!J876-AVERAGE($J$2:J876))/STDEV($J$2:J876),"")</f>
        <v/>
      </c>
    </row>
    <row r="877">
      <c r="A877" s="14">
        <f>原始数据_周度!A877</f>
        <v/>
      </c>
      <c r="B877" s="15">
        <f>IFERROR((原始数据_周度!C877-AVERAGE(原始数据_周度!C722:C877))/STDEV(原始数据_周度!C722:C877),"")</f>
        <v/>
      </c>
      <c r="C877" s="15">
        <f>IFERROR((原始数据_周度!F877-AVERAGE(原始数据_周度!F722:F877))/STDEV(原始数据_周度!F722:F877),"")</f>
        <v/>
      </c>
      <c r="D877" s="15">
        <f>IFERROR(-1*(原始数据_周度!E877-AVERAGE(原始数据_周度!E722:E877))/STDEV(原始数据_周度!E722:E877),"")</f>
        <v/>
      </c>
      <c r="E877" s="15">
        <f>IFERROR(-1*(原始数据_周度!G877-AVERAGE(原始数据_周度!G722:G877))/STDEV(原始数据_周度!G722:G877),"")</f>
        <v/>
      </c>
      <c r="F877" s="15">
        <f>IFERROR(-1*(原始数据_周度!H877-AVERAGE(原始数据_周度!H722:H877))/STDEV(原始数据_周度!H722:H877),"")</f>
        <v/>
      </c>
      <c r="G877" s="15">
        <f>IFERROR((原始数据_周度!I877-AVERAGE(原始数据_周度!I722:I877))/STDEV(原始数据_周度!I722:I877),"")</f>
        <v/>
      </c>
      <c r="H877" s="166">
        <f>IFERROR((原始数据_周度!J877-AVERAGE($J$2:J877))/STDEV($J$2:J877),"")</f>
        <v/>
      </c>
    </row>
    <row r="878">
      <c r="A878" s="14">
        <f>原始数据_周度!A878</f>
        <v/>
      </c>
      <c r="B878" s="15">
        <f>IFERROR((原始数据_周度!C878-AVERAGE(原始数据_周度!C723:C878))/STDEV(原始数据_周度!C723:C878),"")</f>
        <v/>
      </c>
      <c r="C878" s="15">
        <f>IFERROR((原始数据_周度!F878-AVERAGE(原始数据_周度!F723:F878))/STDEV(原始数据_周度!F723:F878),"")</f>
        <v/>
      </c>
      <c r="D878" s="15">
        <f>IFERROR(-1*(原始数据_周度!E878-AVERAGE(原始数据_周度!E723:E878))/STDEV(原始数据_周度!E723:E878),"")</f>
        <v/>
      </c>
      <c r="E878" s="15">
        <f>IFERROR(-1*(原始数据_周度!G878-AVERAGE(原始数据_周度!G723:G878))/STDEV(原始数据_周度!G723:G878),"")</f>
        <v/>
      </c>
      <c r="F878" s="15">
        <f>IFERROR(-1*(原始数据_周度!H878-AVERAGE(原始数据_周度!H723:H878))/STDEV(原始数据_周度!H723:H878),"")</f>
        <v/>
      </c>
      <c r="G878" s="15">
        <f>IFERROR((原始数据_周度!I878-AVERAGE(原始数据_周度!I723:I878))/STDEV(原始数据_周度!I723:I878),"")</f>
        <v/>
      </c>
      <c r="H878" s="166">
        <f>IFERROR((原始数据_周度!J878-AVERAGE($J$2:J878))/STDEV($J$2:J878),"")</f>
        <v/>
      </c>
    </row>
    <row r="879">
      <c r="A879" s="14">
        <f>原始数据_周度!A879</f>
        <v/>
      </c>
      <c r="B879" s="15">
        <f>IFERROR((原始数据_周度!C879-AVERAGE(原始数据_周度!C724:C879))/STDEV(原始数据_周度!C724:C879),"")</f>
        <v/>
      </c>
      <c r="C879" s="15">
        <f>IFERROR((原始数据_周度!F879-AVERAGE(原始数据_周度!F724:F879))/STDEV(原始数据_周度!F724:F879),"")</f>
        <v/>
      </c>
      <c r="D879" s="15">
        <f>IFERROR(-1*(原始数据_周度!E879-AVERAGE(原始数据_周度!E724:E879))/STDEV(原始数据_周度!E724:E879),"")</f>
        <v/>
      </c>
      <c r="E879" s="15">
        <f>IFERROR(-1*(原始数据_周度!G879-AVERAGE(原始数据_周度!G724:G879))/STDEV(原始数据_周度!G724:G879),"")</f>
        <v/>
      </c>
      <c r="F879" s="15">
        <f>IFERROR(-1*(原始数据_周度!H879-AVERAGE(原始数据_周度!H724:H879))/STDEV(原始数据_周度!H724:H879),"")</f>
        <v/>
      </c>
      <c r="G879" s="15">
        <f>IFERROR((原始数据_周度!I879-AVERAGE(原始数据_周度!I724:I879))/STDEV(原始数据_周度!I724:I879),"")</f>
        <v/>
      </c>
      <c r="H879" s="166">
        <f>IFERROR((原始数据_周度!J879-AVERAGE($J$2:J879))/STDEV($J$2:J879),"")</f>
        <v/>
      </c>
    </row>
    <row r="880">
      <c r="A880" s="14">
        <f>原始数据_周度!A880</f>
        <v/>
      </c>
      <c r="B880" s="15">
        <f>IFERROR((原始数据_周度!C880-AVERAGE(原始数据_周度!C725:C880))/STDEV(原始数据_周度!C725:C880),"")</f>
        <v/>
      </c>
      <c r="C880" s="15">
        <f>IFERROR((原始数据_周度!F880-AVERAGE(原始数据_周度!F725:F880))/STDEV(原始数据_周度!F725:F880),"")</f>
        <v/>
      </c>
      <c r="D880" s="15">
        <f>IFERROR(-1*(原始数据_周度!E880-AVERAGE(原始数据_周度!E725:E880))/STDEV(原始数据_周度!E725:E880),"")</f>
        <v/>
      </c>
      <c r="E880" s="15">
        <f>IFERROR(-1*(原始数据_周度!G880-AVERAGE(原始数据_周度!G725:G880))/STDEV(原始数据_周度!G725:G880),"")</f>
        <v/>
      </c>
      <c r="F880" s="15">
        <f>IFERROR(-1*(原始数据_周度!H880-AVERAGE(原始数据_周度!H725:H880))/STDEV(原始数据_周度!H725:H880),"")</f>
        <v/>
      </c>
      <c r="G880" s="15">
        <f>IFERROR((原始数据_周度!I880-AVERAGE(原始数据_周度!I725:I880))/STDEV(原始数据_周度!I725:I880),"")</f>
        <v/>
      </c>
      <c r="H880" s="166">
        <f>IFERROR((原始数据_周度!J880-AVERAGE($J$2:J880))/STDEV($J$2:J880),"")</f>
        <v/>
      </c>
    </row>
    <row r="881">
      <c r="A881" s="14">
        <f>原始数据_周度!A881</f>
        <v/>
      </c>
      <c r="B881" s="15">
        <f>IFERROR((原始数据_周度!C881-AVERAGE(原始数据_周度!C726:C881))/STDEV(原始数据_周度!C726:C881),"")</f>
        <v/>
      </c>
      <c r="C881" s="15">
        <f>IFERROR((原始数据_周度!F881-AVERAGE(原始数据_周度!F726:F881))/STDEV(原始数据_周度!F726:F881),"")</f>
        <v/>
      </c>
      <c r="D881" s="15">
        <f>IFERROR(-1*(原始数据_周度!E881-AVERAGE(原始数据_周度!E726:E881))/STDEV(原始数据_周度!E726:E881),"")</f>
        <v/>
      </c>
      <c r="E881" s="15">
        <f>IFERROR(-1*(原始数据_周度!G881-AVERAGE(原始数据_周度!G726:G881))/STDEV(原始数据_周度!G726:G881),"")</f>
        <v/>
      </c>
      <c r="F881" s="15">
        <f>IFERROR(-1*(原始数据_周度!H881-AVERAGE(原始数据_周度!H726:H881))/STDEV(原始数据_周度!H726:H881),"")</f>
        <v/>
      </c>
      <c r="G881" s="15">
        <f>IFERROR((原始数据_周度!I881-AVERAGE(原始数据_周度!I726:I881))/STDEV(原始数据_周度!I726:I881),"")</f>
        <v/>
      </c>
      <c r="H881" s="166">
        <f>IFERROR((原始数据_周度!J881-AVERAGE($J$2:J881))/STDEV($J$2:J881),"")</f>
        <v/>
      </c>
    </row>
    <row r="882">
      <c r="A882" s="14">
        <f>原始数据_周度!A882</f>
        <v/>
      </c>
      <c r="B882" s="15">
        <f>IFERROR((原始数据_周度!C882-AVERAGE(原始数据_周度!C727:C882))/STDEV(原始数据_周度!C727:C882),"")</f>
        <v/>
      </c>
      <c r="C882" s="15">
        <f>IFERROR((原始数据_周度!F882-AVERAGE(原始数据_周度!F727:F882))/STDEV(原始数据_周度!F727:F882),"")</f>
        <v/>
      </c>
      <c r="D882" s="15">
        <f>IFERROR(-1*(原始数据_周度!E882-AVERAGE(原始数据_周度!E727:E882))/STDEV(原始数据_周度!E727:E882),"")</f>
        <v/>
      </c>
      <c r="E882" s="15">
        <f>IFERROR(-1*(原始数据_周度!G882-AVERAGE(原始数据_周度!G727:G882))/STDEV(原始数据_周度!G727:G882),"")</f>
        <v/>
      </c>
      <c r="F882" s="15">
        <f>IFERROR(-1*(原始数据_周度!H882-AVERAGE(原始数据_周度!H727:H882))/STDEV(原始数据_周度!H727:H882),"")</f>
        <v/>
      </c>
      <c r="G882" s="15">
        <f>IFERROR((原始数据_周度!I882-AVERAGE(原始数据_周度!I727:I882))/STDEV(原始数据_周度!I727:I882),"")</f>
        <v/>
      </c>
      <c r="H882" s="166">
        <f>IFERROR((原始数据_周度!J882-AVERAGE($J$2:J882))/STDEV($J$2:J882),"")</f>
        <v/>
      </c>
    </row>
    <row r="883">
      <c r="A883" s="14">
        <f>原始数据_周度!A883</f>
        <v/>
      </c>
      <c r="B883" s="15">
        <f>IFERROR((原始数据_周度!C883-AVERAGE(原始数据_周度!C728:C883))/STDEV(原始数据_周度!C728:C883),"")</f>
        <v/>
      </c>
      <c r="C883" s="15">
        <f>IFERROR((原始数据_周度!F883-AVERAGE(原始数据_周度!F728:F883))/STDEV(原始数据_周度!F728:F883),"")</f>
        <v/>
      </c>
      <c r="D883" s="15">
        <f>IFERROR(-1*(原始数据_周度!E883-AVERAGE(原始数据_周度!E728:E883))/STDEV(原始数据_周度!E728:E883),"")</f>
        <v/>
      </c>
      <c r="E883" s="15">
        <f>IFERROR(-1*(原始数据_周度!G883-AVERAGE(原始数据_周度!G728:G883))/STDEV(原始数据_周度!G728:G883),"")</f>
        <v/>
      </c>
      <c r="F883" s="15">
        <f>IFERROR(-1*(原始数据_周度!H883-AVERAGE(原始数据_周度!H728:H883))/STDEV(原始数据_周度!H728:H883),"")</f>
        <v/>
      </c>
      <c r="G883" s="15">
        <f>IFERROR((原始数据_周度!I883-AVERAGE(原始数据_周度!I728:I883))/STDEV(原始数据_周度!I728:I883),"")</f>
        <v/>
      </c>
      <c r="H883" s="166">
        <f>IFERROR((原始数据_周度!J883-AVERAGE($J$2:J883))/STDEV($J$2:J883),"")</f>
        <v/>
      </c>
    </row>
    <row r="884">
      <c r="A884" s="14">
        <f>原始数据_周度!A884</f>
        <v/>
      </c>
      <c r="B884" s="15">
        <f>IFERROR((原始数据_周度!C884-AVERAGE(原始数据_周度!C729:C884))/STDEV(原始数据_周度!C729:C884),"")</f>
        <v/>
      </c>
      <c r="C884" s="15">
        <f>IFERROR((原始数据_周度!F884-AVERAGE(原始数据_周度!F729:F884))/STDEV(原始数据_周度!F729:F884),"")</f>
        <v/>
      </c>
      <c r="D884" s="15">
        <f>IFERROR(-1*(原始数据_周度!E884-AVERAGE(原始数据_周度!E729:E884))/STDEV(原始数据_周度!E729:E884),"")</f>
        <v/>
      </c>
      <c r="E884" s="15">
        <f>IFERROR(-1*(原始数据_周度!G884-AVERAGE(原始数据_周度!G729:G884))/STDEV(原始数据_周度!G729:G884),"")</f>
        <v/>
      </c>
      <c r="F884" s="15">
        <f>IFERROR(-1*(原始数据_周度!H884-AVERAGE(原始数据_周度!H729:H884))/STDEV(原始数据_周度!H729:H884),"")</f>
        <v/>
      </c>
      <c r="G884" s="15">
        <f>IFERROR((原始数据_周度!I884-AVERAGE(原始数据_周度!I729:I884))/STDEV(原始数据_周度!I729:I884),"")</f>
        <v/>
      </c>
      <c r="H884" s="166">
        <f>IFERROR((原始数据_周度!J884-AVERAGE($J$2:J884))/STDEV($J$2:J884),"")</f>
        <v/>
      </c>
    </row>
    <row r="885">
      <c r="A885" s="14">
        <f>原始数据_周度!A885</f>
        <v/>
      </c>
      <c r="B885" s="15">
        <f>IFERROR((原始数据_周度!C885-AVERAGE(原始数据_周度!C730:C885))/STDEV(原始数据_周度!C730:C885),"")</f>
        <v/>
      </c>
      <c r="C885" s="15">
        <f>IFERROR((原始数据_周度!F885-AVERAGE(原始数据_周度!F730:F885))/STDEV(原始数据_周度!F730:F885),"")</f>
        <v/>
      </c>
      <c r="D885" s="15">
        <f>IFERROR(-1*(原始数据_周度!E885-AVERAGE(原始数据_周度!E730:E885))/STDEV(原始数据_周度!E730:E885),"")</f>
        <v/>
      </c>
      <c r="E885" s="15">
        <f>IFERROR(-1*(原始数据_周度!G885-AVERAGE(原始数据_周度!G730:G885))/STDEV(原始数据_周度!G730:G885),"")</f>
        <v/>
      </c>
      <c r="F885" s="15">
        <f>IFERROR(-1*(原始数据_周度!H885-AVERAGE(原始数据_周度!H730:H885))/STDEV(原始数据_周度!H730:H885),"")</f>
        <v/>
      </c>
      <c r="G885" s="15">
        <f>IFERROR((原始数据_周度!I885-AVERAGE(原始数据_周度!I730:I885))/STDEV(原始数据_周度!I730:I885),"")</f>
        <v/>
      </c>
      <c r="H885" s="166">
        <f>IFERROR((原始数据_周度!J885-AVERAGE($J$2:J885))/STDEV($J$2:J885),"")</f>
        <v/>
      </c>
    </row>
    <row r="886">
      <c r="A886" s="14">
        <f>原始数据_周度!A886</f>
        <v/>
      </c>
      <c r="B886" s="15">
        <f>IFERROR((原始数据_周度!C886-AVERAGE(原始数据_周度!C731:C886))/STDEV(原始数据_周度!C731:C886),"")</f>
        <v/>
      </c>
      <c r="C886" s="15">
        <f>IFERROR((原始数据_周度!F886-AVERAGE(原始数据_周度!F731:F886))/STDEV(原始数据_周度!F731:F886),"")</f>
        <v/>
      </c>
      <c r="D886" s="15">
        <f>IFERROR(-1*(原始数据_周度!E886-AVERAGE(原始数据_周度!E731:E886))/STDEV(原始数据_周度!E731:E886),"")</f>
        <v/>
      </c>
      <c r="E886" s="15">
        <f>IFERROR(-1*(原始数据_周度!G886-AVERAGE(原始数据_周度!G731:G886))/STDEV(原始数据_周度!G731:G886),"")</f>
        <v/>
      </c>
      <c r="F886" s="15">
        <f>IFERROR(-1*(原始数据_周度!H886-AVERAGE(原始数据_周度!H731:H886))/STDEV(原始数据_周度!H731:H886),"")</f>
        <v/>
      </c>
      <c r="G886" s="15">
        <f>IFERROR((原始数据_周度!I886-AVERAGE(原始数据_周度!I731:I886))/STDEV(原始数据_周度!I731:I886),"")</f>
        <v/>
      </c>
      <c r="H886" s="166">
        <f>IFERROR((原始数据_周度!J886-AVERAGE($J$2:J886))/STDEV($J$2:J886),"")</f>
        <v/>
      </c>
    </row>
    <row r="887">
      <c r="A887" s="14">
        <f>原始数据_周度!A887</f>
        <v/>
      </c>
      <c r="B887" s="15">
        <f>IFERROR((原始数据_周度!C887-AVERAGE(原始数据_周度!C732:C887))/STDEV(原始数据_周度!C732:C887),"")</f>
        <v/>
      </c>
      <c r="C887" s="15">
        <f>IFERROR((原始数据_周度!F887-AVERAGE(原始数据_周度!F732:F887))/STDEV(原始数据_周度!F732:F887),"")</f>
        <v/>
      </c>
      <c r="D887" s="15">
        <f>IFERROR(-1*(原始数据_周度!E887-AVERAGE(原始数据_周度!E732:E887))/STDEV(原始数据_周度!E732:E887),"")</f>
        <v/>
      </c>
      <c r="E887" s="15">
        <f>IFERROR(-1*(原始数据_周度!G887-AVERAGE(原始数据_周度!G732:G887))/STDEV(原始数据_周度!G732:G887),"")</f>
        <v/>
      </c>
      <c r="F887" s="15">
        <f>IFERROR(-1*(原始数据_周度!H887-AVERAGE(原始数据_周度!H732:H887))/STDEV(原始数据_周度!H732:H887),"")</f>
        <v/>
      </c>
      <c r="G887" s="15">
        <f>IFERROR((原始数据_周度!I887-AVERAGE(原始数据_周度!I732:I887))/STDEV(原始数据_周度!I732:I887),"")</f>
        <v/>
      </c>
      <c r="H887" s="166">
        <f>IFERROR((原始数据_周度!J887-AVERAGE($J$2:J887))/STDEV($J$2:J887),"")</f>
        <v/>
      </c>
    </row>
    <row r="888">
      <c r="A888" s="14">
        <f>原始数据_周度!A888</f>
        <v/>
      </c>
      <c r="B888" s="15">
        <f>IFERROR((原始数据_周度!C888-AVERAGE(原始数据_周度!C733:C888))/STDEV(原始数据_周度!C733:C888),"")</f>
        <v/>
      </c>
      <c r="C888" s="15">
        <f>IFERROR((原始数据_周度!F888-AVERAGE(原始数据_周度!F733:F888))/STDEV(原始数据_周度!F733:F888),"")</f>
        <v/>
      </c>
      <c r="D888" s="15">
        <f>IFERROR(-1*(原始数据_周度!E888-AVERAGE(原始数据_周度!E733:E888))/STDEV(原始数据_周度!E733:E888),"")</f>
        <v/>
      </c>
      <c r="E888" s="15">
        <f>IFERROR(-1*(原始数据_周度!G888-AVERAGE(原始数据_周度!G733:G888))/STDEV(原始数据_周度!G733:G888),"")</f>
        <v/>
      </c>
      <c r="F888" s="15">
        <f>IFERROR(-1*(原始数据_周度!H888-AVERAGE(原始数据_周度!H733:H888))/STDEV(原始数据_周度!H733:H888),"")</f>
        <v/>
      </c>
      <c r="G888" s="15">
        <f>IFERROR((原始数据_周度!I888-AVERAGE(原始数据_周度!I733:I888))/STDEV(原始数据_周度!I733:I888),"")</f>
        <v/>
      </c>
      <c r="H888" s="166">
        <f>IFERROR((原始数据_周度!J888-AVERAGE($J$2:J888))/STDEV($J$2:J888),"")</f>
        <v/>
      </c>
    </row>
    <row r="889">
      <c r="A889" s="14">
        <f>原始数据_周度!A889</f>
        <v/>
      </c>
      <c r="B889" s="15">
        <f>IFERROR((原始数据_周度!C889-AVERAGE(原始数据_周度!C734:C889))/STDEV(原始数据_周度!C734:C889),"")</f>
        <v/>
      </c>
      <c r="C889" s="15">
        <f>IFERROR((原始数据_周度!F889-AVERAGE(原始数据_周度!F734:F889))/STDEV(原始数据_周度!F734:F889),"")</f>
        <v/>
      </c>
      <c r="D889" s="15">
        <f>IFERROR(-1*(原始数据_周度!E889-AVERAGE(原始数据_周度!E734:E889))/STDEV(原始数据_周度!E734:E889),"")</f>
        <v/>
      </c>
      <c r="E889" s="15">
        <f>IFERROR(-1*(原始数据_周度!G889-AVERAGE(原始数据_周度!G734:G889))/STDEV(原始数据_周度!G734:G889),"")</f>
        <v/>
      </c>
      <c r="F889" s="15">
        <f>IFERROR(-1*(原始数据_周度!H889-AVERAGE(原始数据_周度!H734:H889))/STDEV(原始数据_周度!H734:H889),"")</f>
        <v/>
      </c>
      <c r="G889" s="15">
        <f>IFERROR((原始数据_周度!I889-AVERAGE(原始数据_周度!I734:I889))/STDEV(原始数据_周度!I734:I889),"")</f>
        <v/>
      </c>
      <c r="H889" s="166">
        <f>IFERROR((原始数据_周度!J889-AVERAGE($J$2:J889))/STDEV($J$2:J889),"")</f>
        <v/>
      </c>
    </row>
    <row r="890">
      <c r="A890" s="14">
        <f>原始数据_周度!A890</f>
        <v/>
      </c>
      <c r="B890" s="15">
        <f>IFERROR((原始数据_周度!C890-AVERAGE(原始数据_周度!C735:C890))/STDEV(原始数据_周度!C735:C890),"")</f>
        <v/>
      </c>
      <c r="C890" s="15">
        <f>IFERROR((原始数据_周度!F890-AVERAGE(原始数据_周度!F735:F890))/STDEV(原始数据_周度!F735:F890),"")</f>
        <v/>
      </c>
      <c r="D890" s="15">
        <f>IFERROR(-1*(原始数据_周度!E890-AVERAGE(原始数据_周度!E735:E890))/STDEV(原始数据_周度!E735:E890),"")</f>
        <v/>
      </c>
      <c r="E890" s="15">
        <f>IFERROR(-1*(原始数据_周度!G890-AVERAGE(原始数据_周度!G735:G890))/STDEV(原始数据_周度!G735:G890),"")</f>
        <v/>
      </c>
      <c r="F890" s="15">
        <f>IFERROR(-1*(原始数据_周度!H890-AVERAGE(原始数据_周度!H735:H890))/STDEV(原始数据_周度!H735:H890),"")</f>
        <v/>
      </c>
      <c r="G890" s="15">
        <f>IFERROR((原始数据_周度!I890-AVERAGE(原始数据_周度!I735:I890))/STDEV(原始数据_周度!I735:I890),"")</f>
        <v/>
      </c>
      <c r="H890" s="166">
        <f>IFERROR((原始数据_周度!J890-AVERAGE($J$2:J890))/STDEV($J$2:J890),"")</f>
        <v/>
      </c>
    </row>
    <row r="891">
      <c r="A891" s="14">
        <f>原始数据_周度!A891</f>
        <v/>
      </c>
      <c r="B891" s="15">
        <f>IFERROR((原始数据_周度!C891-AVERAGE(原始数据_周度!C736:C891))/STDEV(原始数据_周度!C736:C891),"")</f>
        <v/>
      </c>
      <c r="C891" s="15">
        <f>IFERROR((原始数据_周度!F891-AVERAGE(原始数据_周度!F736:F891))/STDEV(原始数据_周度!F736:F891),"")</f>
        <v/>
      </c>
      <c r="D891" s="15">
        <f>IFERROR(-1*(原始数据_周度!E891-AVERAGE(原始数据_周度!E736:E891))/STDEV(原始数据_周度!E736:E891),"")</f>
        <v/>
      </c>
      <c r="E891" s="15">
        <f>IFERROR(-1*(原始数据_周度!G891-AVERAGE(原始数据_周度!G736:G891))/STDEV(原始数据_周度!G736:G891),"")</f>
        <v/>
      </c>
      <c r="F891" s="15">
        <f>IFERROR(-1*(原始数据_周度!H891-AVERAGE(原始数据_周度!H736:H891))/STDEV(原始数据_周度!H736:H891),"")</f>
        <v/>
      </c>
      <c r="G891" s="15">
        <f>IFERROR((原始数据_周度!I891-AVERAGE(原始数据_周度!I736:I891))/STDEV(原始数据_周度!I736:I891),"")</f>
        <v/>
      </c>
      <c r="H891" s="166">
        <f>IFERROR((原始数据_周度!J891-AVERAGE($J$2:J891))/STDEV($J$2:J891),"")</f>
        <v/>
      </c>
    </row>
    <row r="892">
      <c r="A892" s="14">
        <f>原始数据_周度!A892</f>
        <v/>
      </c>
      <c r="B892" s="15">
        <f>IFERROR((原始数据_周度!C892-AVERAGE(原始数据_周度!C737:C892))/STDEV(原始数据_周度!C737:C892),"")</f>
        <v/>
      </c>
      <c r="C892" s="15">
        <f>IFERROR((原始数据_周度!F892-AVERAGE(原始数据_周度!F737:F892))/STDEV(原始数据_周度!F737:F892),"")</f>
        <v/>
      </c>
      <c r="D892" s="15">
        <f>IFERROR(-1*(原始数据_周度!E892-AVERAGE(原始数据_周度!E737:E892))/STDEV(原始数据_周度!E737:E892),"")</f>
        <v/>
      </c>
      <c r="E892" s="15">
        <f>IFERROR(-1*(原始数据_周度!G892-AVERAGE(原始数据_周度!G737:G892))/STDEV(原始数据_周度!G737:G892),"")</f>
        <v/>
      </c>
      <c r="F892" s="15">
        <f>IFERROR(-1*(原始数据_周度!H892-AVERAGE(原始数据_周度!H737:H892))/STDEV(原始数据_周度!H737:H892),"")</f>
        <v/>
      </c>
      <c r="G892" s="15">
        <f>IFERROR((原始数据_周度!I892-AVERAGE(原始数据_周度!I737:I892))/STDEV(原始数据_周度!I737:I892),"")</f>
        <v/>
      </c>
      <c r="H892" s="166">
        <f>IFERROR((原始数据_周度!J892-AVERAGE($J$2:J892))/STDEV($J$2:J892),"")</f>
        <v/>
      </c>
    </row>
    <row r="893">
      <c r="A893" s="14">
        <f>原始数据_周度!A893</f>
        <v/>
      </c>
      <c r="B893" s="15">
        <f>IFERROR((原始数据_周度!C893-AVERAGE(原始数据_周度!C738:C893))/STDEV(原始数据_周度!C738:C893),"")</f>
        <v/>
      </c>
      <c r="C893" s="15">
        <f>IFERROR((原始数据_周度!F893-AVERAGE(原始数据_周度!F738:F893))/STDEV(原始数据_周度!F738:F893),"")</f>
        <v/>
      </c>
      <c r="D893" s="15">
        <f>IFERROR(-1*(原始数据_周度!E893-AVERAGE(原始数据_周度!E738:E893))/STDEV(原始数据_周度!E738:E893),"")</f>
        <v/>
      </c>
      <c r="E893" s="15">
        <f>IFERROR(-1*(原始数据_周度!G893-AVERAGE(原始数据_周度!G738:G893))/STDEV(原始数据_周度!G738:G893),"")</f>
        <v/>
      </c>
      <c r="F893" s="15">
        <f>IFERROR(-1*(原始数据_周度!H893-AVERAGE(原始数据_周度!H738:H893))/STDEV(原始数据_周度!H738:H893),"")</f>
        <v/>
      </c>
      <c r="G893" s="15">
        <f>IFERROR((原始数据_周度!I893-AVERAGE(原始数据_周度!I738:I893))/STDEV(原始数据_周度!I738:I893),"")</f>
        <v/>
      </c>
      <c r="H893" s="166">
        <f>IFERROR((原始数据_周度!J893-AVERAGE($J$2:J893))/STDEV($J$2:J893),"")</f>
        <v/>
      </c>
    </row>
    <row r="894">
      <c r="A894" s="14">
        <f>原始数据_周度!A894</f>
        <v/>
      </c>
      <c r="B894" s="15">
        <f>IFERROR((原始数据_周度!C894-AVERAGE(原始数据_周度!C739:C894))/STDEV(原始数据_周度!C739:C894),"")</f>
        <v/>
      </c>
      <c r="C894" s="15">
        <f>IFERROR((原始数据_周度!F894-AVERAGE(原始数据_周度!F739:F894))/STDEV(原始数据_周度!F739:F894),"")</f>
        <v/>
      </c>
      <c r="D894" s="15">
        <f>IFERROR(-1*(原始数据_周度!E894-AVERAGE(原始数据_周度!E739:E894))/STDEV(原始数据_周度!E739:E894),"")</f>
        <v/>
      </c>
      <c r="E894" s="15">
        <f>IFERROR(-1*(原始数据_周度!G894-AVERAGE(原始数据_周度!G739:G894))/STDEV(原始数据_周度!G739:G894),"")</f>
        <v/>
      </c>
      <c r="F894" s="15">
        <f>IFERROR(-1*(原始数据_周度!H894-AVERAGE(原始数据_周度!H739:H894))/STDEV(原始数据_周度!H739:H894),"")</f>
        <v/>
      </c>
      <c r="G894" s="15">
        <f>IFERROR((原始数据_周度!I894-AVERAGE(原始数据_周度!I739:I894))/STDEV(原始数据_周度!I739:I894),"")</f>
        <v/>
      </c>
      <c r="H894" s="166">
        <f>IFERROR((原始数据_周度!J894-AVERAGE($J$2:J894))/STDEV($J$2:J894),"")</f>
        <v/>
      </c>
    </row>
    <row r="895">
      <c r="A895" s="14">
        <f>原始数据_周度!A895</f>
        <v/>
      </c>
      <c r="B895" s="15">
        <f>IFERROR((原始数据_周度!C895-AVERAGE(原始数据_周度!C740:C895))/STDEV(原始数据_周度!C740:C895),"")</f>
        <v/>
      </c>
      <c r="C895" s="15">
        <f>IFERROR((原始数据_周度!F895-AVERAGE(原始数据_周度!F740:F895))/STDEV(原始数据_周度!F740:F895),"")</f>
        <v/>
      </c>
      <c r="D895" s="15">
        <f>IFERROR(-1*(原始数据_周度!E895-AVERAGE(原始数据_周度!E740:E895))/STDEV(原始数据_周度!E740:E895),"")</f>
        <v/>
      </c>
      <c r="E895" s="15">
        <f>IFERROR(-1*(原始数据_周度!G895-AVERAGE(原始数据_周度!G740:G895))/STDEV(原始数据_周度!G740:G895),"")</f>
        <v/>
      </c>
      <c r="F895" s="15">
        <f>IFERROR(-1*(原始数据_周度!H895-AVERAGE(原始数据_周度!H740:H895))/STDEV(原始数据_周度!H740:H895),"")</f>
        <v/>
      </c>
      <c r="G895" s="15">
        <f>IFERROR((原始数据_周度!I895-AVERAGE(原始数据_周度!I740:I895))/STDEV(原始数据_周度!I740:I895),"")</f>
        <v/>
      </c>
      <c r="H895" s="166">
        <f>IFERROR((原始数据_周度!J895-AVERAGE($J$2:J895))/STDEV($J$2:J895),"")</f>
        <v/>
      </c>
    </row>
    <row r="896">
      <c r="A896" s="14">
        <f>原始数据_周度!A896</f>
        <v/>
      </c>
      <c r="B896" s="15">
        <f>IFERROR((原始数据_周度!C896-AVERAGE(原始数据_周度!C741:C896))/STDEV(原始数据_周度!C741:C896),"")</f>
        <v/>
      </c>
      <c r="C896" s="15">
        <f>IFERROR((原始数据_周度!F896-AVERAGE(原始数据_周度!F741:F896))/STDEV(原始数据_周度!F741:F896),"")</f>
        <v/>
      </c>
      <c r="D896" s="15">
        <f>IFERROR(-1*(原始数据_周度!E896-AVERAGE(原始数据_周度!E741:E896))/STDEV(原始数据_周度!E741:E896),"")</f>
        <v/>
      </c>
      <c r="E896" s="15">
        <f>IFERROR(-1*(原始数据_周度!G896-AVERAGE(原始数据_周度!G741:G896))/STDEV(原始数据_周度!G741:G896),"")</f>
        <v/>
      </c>
      <c r="F896" s="15">
        <f>IFERROR(-1*(原始数据_周度!H896-AVERAGE(原始数据_周度!H741:H896))/STDEV(原始数据_周度!H741:H896),"")</f>
        <v/>
      </c>
      <c r="G896" s="15">
        <f>IFERROR((原始数据_周度!I896-AVERAGE(原始数据_周度!I741:I896))/STDEV(原始数据_周度!I741:I896),"")</f>
        <v/>
      </c>
      <c r="H896" s="166">
        <f>IFERROR((原始数据_周度!J896-AVERAGE($J$2:J896))/STDEV($J$2:J896),"")</f>
        <v/>
      </c>
    </row>
    <row r="897">
      <c r="A897" s="14">
        <f>原始数据_周度!A897</f>
        <v/>
      </c>
      <c r="B897" s="15">
        <f>IFERROR((原始数据_周度!C897-AVERAGE(原始数据_周度!C742:C897))/STDEV(原始数据_周度!C742:C897),"")</f>
        <v/>
      </c>
      <c r="C897" s="15">
        <f>IFERROR((原始数据_周度!F897-AVERAGE(原始数据_周度!F742:F897))/STDEV(原始数据_周度!F742:F897),"")</f>
        <v/>
      </c>
      <c r="D897" s="15">
        <f>IFERROR(-1*(原始数据_周度!E897-AVERAGE(原始数据_周度!E742:E897))/STDEV(原始数据_周度!E742:E897),"")</f>
        <v/>
      </c>
      <c r="E897" s="15">
        <f>IFERROR(-1*(原始数据_周度!G897-AVERAGE(原始数据_周度!G742:G897))/STDEV(原始数据_周度!G742:G897),"")</f>
        <v/>
      </c>
      <c r="F897" s="15">
        <f>IFERROR(-1*(原始数据_周度!H897-AVERAGE(原始数据_周度!H742:H897))/STDEV(原始数据_周度!H742:H897),"")</f>
        <v/>
      </c>
      <c r="G897" s="15">
        <f>IFERROR((原始数据_周度!I897-AVERAGE(原始数据_周度!I742:I897))/STDEV(原始数据_周度!I742:I897),"")</f>
        <v/>
      </c>
      <c r="H897" s="166">
        <f>IFERROR((原始数据_周度!J897-AVERAGE($J$2:J897))/STDEV($J$2:J897),"")</f>
        <v/>
      </c>
    </row>
    <row r="898">
      <c r="A898" s="14">
        <f>原始数据_周度!A898</f>
        <v/>
      </c>
      <c r="B898" s="15">
        <f>IFERROR((原始数据_周度!C898-AVERAGE(原始数据_周度!C743:C898))/STDEV(原始数据_周度!C743:C898),"")</f>
        <v/>
      </c>
      <c r="C898" s="15">
        <f>IFERROR((原始数据_周度!F898-AVERAGE(原始数据_周度!F743:F898))/STDEV(原始数据_周度!F743:F898),"")</f>
        <v/>
      </c>
      <c r="D898" s="15">
        <f>IFERROR(-1*(原始数据_周度!E898-AVERAGE(原始数据_周度!E743:E898))/STDEV(原始数据_周度!E743:E898),"")</f>
        <v/>
      </c>
      <c r="E898" s="15">
        <f>IFERROR(-1*(原始数据_周度!G898-AVERAGE(原始数据_周度!G743:G898))/STDEV(原始数据_周度!G743:G898),"")</f>
        <v/>
      </c>
      <c r="F898" s="15">
        <f>IFERROR(-1*(原始数据_周度!H898-AVERAGE(原始数据_周度!H743:H898))/STDEV(原始数据_周度!H743:H898),"")</f>
        <v/>
      </c>
      <c r="G898" s="15">
        <f>IFERROR((原始数据_周度!I898-AVERAGE(原始数据_周度!I743:I898))/STDEV(原始数据_周度!I743:I898),"")</f>
        <v/>
      </c>
      <c r="H898" s="166">
        <f>IFERROR((原始数据_周度!J898-AVERAGE($J$2:J898))/STDEV($J$2:J898),"")</f>
        <v/>
      </c>
    </row>
    <row r="899">
      <c r="A899" s="14">
        <f>原始数据_周度!A899</f>
        <v/>
      </c>
      <c r="B899" s="15">
        <f>IFERROR((原始数据_周度!C899-AVERAGE(原始数据_周度!C744:C899))/STDEV(原始数据_周度!C744:C899),"")</f>
        <v/>
      </c>
      <c r="C899" s="15">
        <f>IFERROR((原始数据_周度!F899-AVERAGE(原始数据_周度!F744:F899))/STDEV(原始数据_周度!F744:F899),"")</f>
        <v/>
      </c>
      <c r="D899" s="15">
        <f>IFERROR(-1*(原始数据_周度!E899-AVERAGE(原始数据_周度!E744:E899))/STDEV(原始数据_周度!E744:E899),"")</f>
        <v/>
      </c>
      <c r="E899" s="15">
        <f>IFERROR(-1*(原始数据_周度!G899-AVERAGE(原始数据_周度!G744:G899))/STDEV(原始数据_周度!G744:G899),"")</f>
        <v/>
      </c>
      <c r="F899" s="15">
        <f>IFERROR(-1*(原始数据_周度!H899-AVERAGE(原始数据_周度!H744:H899))/STDEV(原始数据_周度!H744:H899),"")</f>
        <v/>
      </c>
      <c r="G899" s="15">
        <f>IFERROR((原始数据_周度!I899-AVERAGE(原始数据_周度!I744:I899))/STDEV(原始数据_周度!I744:I899),"")</f>
        <v/>
      </c>
      <c r="H899" s="166">
        <f>IFERROR((原始数据_周度!J899-AVERAGE($J$2:J899))/STDEV($J$2:J899),"")</f>
        <v/>
      </c>
    </row>
    <row r="900">
      <c r="A900" s="14">
        <f>原始数据_周度!A900</f>
        <v/>
      </c>
      <c r="B900" s="15">
        <f>IFERROR((原始数据_周度!C900-AVERAGE(原始数据_周度!C745:C900))/STDEV(原始数据_周度!C745:C900),"")</f>
        <v/>
      </c>
      <c r="C900" s="15">
        <f>IFERROR((原始数据_周度!F900-AVERAGE(原始数据_周度!F745:F900))/STDEV(原始数据_周度!F745:F900),"")</f>
        <v/>
      </c>
      <c r="D900" s="15">
        <f>IFERROR(-1*(原始数据_周度!E900-AVERAGE(原始数据_周度!E745:E900))/STDEV(原始数据_周度!E745:E900),"")</f>
        <v/>
      </c>
      <c r="E900" s="15">
        <f>IFERROR(-1*(原始数据_周度!G900-AVERAGE(原始数据_周度!G745:G900))/STDEV(原始数据_周度!G745:G900),"")</f>
        <v/>
      </c>
      <c r="F900" s="15">
        <f>IFERROR(-1*(原始数据_周度!H900-AVERAGE(原始数据_周度!H745:H900))/STDEV(原始数据_周度!H745:H900),"")</f>
        <v/>
      </c>
      <c r="G900" s="15">
        <f>IFERROR((原始数据_周度!I900-AVERAGE(原始数据_周度!I745:I900))/STDEV(原始数据_周度!I745:I900),"")</f>
        <v/>
      </c>
      <c r="H900" s="166">
        <f>IFERROR((原始数据_周度!J900-AVERAGE($J$2:J900))/STDEV($J$2:J900),"")</f>
        <v/>
      </c>
    </row>
    <row r="901">
      <c r="A901" s="14">
        <f>原始数据_周度!A901</f>
        <v/>
      </c>
      <c r="B901" s="15">
        <f>IFERROR((原始数据_周度!C901-AVERAGE(原始数据_周度!C746:C901))/STDEV(原始数据_周度!C746:C901),"")</f>
        <v/>
      </c>
      <c r="C901" s="15">
        <f>IFERROR((原始数据_周度!F901-AVERAGE(原始数据_周度!F746:F901))/STDEV(原始数据_周度!F746:F901),"")</f>
        <v/>
      </c>
      <c r="D901" s="15">
        <f>IFERROR(-1*(原始数据_周度!E901-AVERAGE(原始数据_周度!E746:E901))/STDEV(原始数据_周度!E746:E901),"")</f>
        <v/>
      </c>
      <c r="E901" s="15">
        <f>IFERROR(-1*(原始数据_周度!G901-AVERAGE(原始数据_周度!G746:G901))/STDEV(原始数据_周度!G746:G901),"")</f>
        <v/>
      </c>
      <c r="F901" s="15">
        <f>IFERROR(-1*(原始数据_周度!H901-AVERAGE(原始数据_周度!H746:H901))/STDEV(原始数据_周度!H746:H901),"")</f>
        <v/>
      </c>
      <c r="G901" s="15">
        <f>IFERROR((原始数据_周度!I901-AVERAGE(原始数据_周度!I746:I901))/STDEV(原始数据_周度!I746:I901),"")</f>
        <v/>
      </c>
      <c r="H901" s="166">
        <f>IFERROR((原始数据_周度!J901-AVERAGE($J$2:J901))/STDEV($J$2:J901),"")</f>
        <v/>
      </c>
    </row>
    <row r="902">
      <c r="A902" s="14">
        <f>原始数据_周度!A902</f>
        <v/>
      </c>
      <c r="B902" s="15">
        <f>IFERROR((原始数据_周度!C902-AVERAGE(原始数据_周度!C747:C902))/STDEV(原始数据_周度!C747:C902),"")</f>
        <v/>
      </c>
      <c r="C902" s="15">
        <f>IFERROR((原始数据_周度!F902-AVERAGE(原始数据_周度!F747:F902))/STDEV(原始数据_周度!F747:F902),"")</f>
        <v/>
      </c>
      <c r="D902" s="15">
        <f>IFERROR(-1*(原始数据_周度!E902-AVERAGE(原始数据_周度!E747:E902))/STDEV(原始数据_周度!E747:E902),"")</f>
        <v/>
      </c>
      <c r="E902" s="15">
        <f>IFERROR(-1*(原始数据_周度!G902-AVERAGE(原始数据_周度!G747:G902))/STDEV(原始数据_周度!G747:G902),"")</f>
        <v/>
      </c>
      <c r="F902" s="15">
        <f>IFERROR(-1*(原始数据_周度!H902-AVERAGE(原始数据_周度!H747:H902))/STDEV(原始数据_周度!H747:H902),"")</f>
        <v/>
      </c>
      <c r="G902" s="15">
        <f>IFERROR((原始数据_周度!I902-AVERAGE(原始数据_周度!I747:I902))/STDEV(原始数据_周度!I747:I902),"")</f>
        <v/>
      </c>
      <c r="H902" s="166">
        <f>IFERROR((原始数据_周度!J902-AVERAGE($J$2:J902))/STDEV($J$2:J902),"")</f>
        <v/>
      </c>
    </row>
    <row r="903">
      <c r="A903" s="14">
        <f>原始数据_周度!A903</f>
        <v/>
      </c>
      <c r="B903" s="15">
        <f>IFERROR((原始数据_周度!C903-AVERAGE(原始数据_周度!C748:C903))/STDEV(原始数据_周度!C748:C903),"")</f>
        <v/>
      </c>
      <c r="C903" s="15">
        <f>IFERROR((原始数据_周度!F903-AVERAGE(原始数据_周度!F748:F903))/STDEV(原始数据_周度!F748:F903),"")</f>
        <v/>
      </c>
      <c r="D903" s="15">
        <f>IFERROR(-1*(原始数据_周度!E903-AVERAGE(原始数据_周度!E748:E903))/STDEV(原始数据_周度!E748:E903),"")</f>
        <v/>
      </c>
      <c r="E903" s="15">
        <f>IFERROR(-1*(原始数据_周度!G903-AVERAGE(原始数据_周度!G748:G903))/STDEV(原始数据_周度!G748:G903),"")</f>
        <v/>
      </c>
      <c r="F903" s="15">
        <f>IFERROR(-1*(原始数据_周度!H903-AVERAGE(原始数据_周度!H748:H903))/STDEV(原始数据_周度!H748:H903),"")</f>
        <v/>
      </c>
      <c r="G903" s="15">
        <f>IFERROR((原始数据_周度!I903-AVERAGE(原始数据_周度!I748:I903))/STDEV(原始数据_周度!I748:I903),"")</f>
        <v/>
      </c>
      <c r="H903" s="166">
        <f>IFERROR((原始数据_周度!J903-AVERAGE($J$2:J903))/STDEV($J$2:J903),"")</f>
        <v/>
      </c>
    </row>
    <row r="904">
      <c r="A904" s="14">
        <f>原始数据_周度!A904</f>
        <v/>
      </c>
      <c r="B904" s="15">
        <f>IFERROR((原始数据_周度!C904-AVERAGE(原始数据_周度!C749:C904))/STDEV(原始数据_周度!C749:C904),"")</f>
        <v/>
      </c>
      <c r="C904" s="15">
        <f>IFERROR((原始数据_周度!F904-AVERAGE(原始数据_周度!F749:F904))/STDEV(原始数据_周度!F749:F904),"")</f>
        <v/>
      </c>
      <c r="D904" s="15">
        <f>IFERROR(-1*(原始数据_周度!E904-AVERAGE(原始数据_周度!E749:E904))/STDEV(原始数据_周度!E749:E904),"")</f>
        <v/>
      </c>
      <c r="E904" s="15">
        <f>IFERROR(-1*(原始数据_周度!G904-AVERAGE(原始数据_周度!G749:G904))/STDEV(原始数据_周度!G749:G904),"")</f>
        <v/>
      </c>
      <c r="F904" s="15">
        <f>IFERROR(-1*(原始数据_周度!H904-AVERAGE(原始数据_周度!H749:H904))/STDEV(原始数据_周度!H749:H904),"")</f>
        <v/>
      </c>
      <c r="G904" s="15">
        <f>IFERROR((原始数据_周度!I904-AVERAGE(原始数据_周度!I749:I904))/STDEV(原始数据_周度!I749:I904),"")</f>
        <v/>
      </c>
      <c r="H904" s="166">
        <f>IFERROR((原始数据_周度!J904-AVERAGE($J$2:J904))/STDEV($J$2:J904),"")</f>
        <v/>
      </c>
    </row>
    <row r="905">
      <c r="A905" s="14">
        <f>原始数据_周度!A905</f>
        <v/>
      </c>
      <c r="B905" s="15">
        <f>IFERROR((原始数据_周度!C905-AVERAGE(原始数据_周度!C750:C905))/STDEV(原始数据_周度!C750:C905),"")</f>
        <v/>
      </c>
      <c r="C905" s="15">
        <f>IFERROR((原始数据_周度!F905-AVERAGE(原始数据_周度!F750:F905))/STDEV(原始数据_周度!F750:F905),"")</f>
        <v/>
      </c>
      <c r="D905" s="15">
        <f>IFERROR(-1*(原始数据_周度!E905-AVERAGE(原始数据_周度!E750:E905))/STDEV(原始数据_周度!E750:E905),"")</f>
        <v/>
      </c>
      <c r="E905" s="15">
        <f>IFERROR(-1*(原始数据_周度!G905-AVERAGE(原始数据_周度!G750:G905))/STDEV(原始数据_周度!G750:G905),"")</f>
        <v/>
      </c>
      <c r="F905" s="15">
        <f>IFERROR(-1*(原始数据_周度!H905-AVERAGE(原始数据_周度!H750:H905))/STDEV(原始数据_周度!H750:H905),"")</f>
        <v/>
      </c>
      <c r="G905" s="15">
        <f>IFERROR((原始数据_周度!I905-AVERAGE(原始数据_周度!I750:I905))/STDEV(原始数据_周度!I750:I905),"")</f>
        <v/>
      </c>
      <c r="H905" s="166">
        <f>IFERROR((原始数据_周度!J905-AVERAGE($J$2:J905))/STDEV($J$2:J905),"")</f>
        <v/>
      </c>
    </row>
    <row r="906">
      <c r="A906" s="14">
        <f>原始数据_周度!A906</f>
        <v/>
      </c>
      <c r="B906" s="15">
        <f>IFERROR((原始数据_周度!C906-AVERAGE(原始数据_周度!C751:C906))/STDEV(原始数据_周度!C751:C906),"")</f>
        <v/>
      </c>
      <c r="C906" s="15">
        <f>IFERROR((原始数据_周度!F906-AVERAGE(原始数据_周度!F751:F906))/STDEV(原始数据_周度!F751:F906),"")</f>
        <v/>
      </c>
      <c r="D906" s="15">
        <f>IFERROR(-1*(原始数据_周度!E906-AVERAGE(原始数据_周度!E751:E906))/STDEV(原始数据_周度!E751:E906),"")</f>
        <v/>
      </c>
      <c r="E906" s="15">
        <f>IFERROR(-1*(原始数据_周度!G906-AVERAGE(原始数据_周度!G751:G906))/STDEV(原始数据_周度!G751:G906),"")</f>
        <v/>
      </c>
      <c r="F906" s="15">
        <f>IFERROR(-1*(原始数据_周度!H906-AVERAGE(原始数据_周度!H751:H906))/STDEV(原始数据_周度!H751:H906),"")</f>
        <v/>
      </c>
      <c r="G906" s="15">
        <f>IFERROR((原始数据_周度!I906-AVERAGE(原始数据_周度!I751:I906))/STDEV(原始数据_周度!I751:I906),"")</f>
        <v/>
      </c>
      <c r="H906" s="166">
        <f>IFERROR((原始数据_周度!J906-AVERAGE($J$2:J906))/STDEV($J$2:J906),"")</f>
        <v/>
      </c>
    </row>
    <row r="907">
      <c r="A907" s="14">
        <f>原始数据_周度!A907</f>
        <v/>
      </c>
      <c r="B907" s="15">
        <f>IFERROR((原始数据_周度!C907-AVERAGE(原始数据_周度!C752:C907))/STDEV(原始数据_周度!C752:C907),"")</f>
        <v/>
      </c>
      <c r="C907" s="15">
        <f>IFERROR((原始数据_周度!F907-AVERAGE(原始数据_周度!F752:F907))/STDEV(原始数据_周度!F752:F907),"")</f>
        <v/>
      </c>
      <c r="D907" s="15">
        <f>IFERROR(-1*(原始数据_周度!E907-AVERAGE(原始数据_周度!E752:E907))/STDEV(原始数据_周度!E752:E907),"")</f>
        <v/>
      </c>
      <c r="E907" s="15">
        <f>IFERROR(-1*(原始数据_周度!G907-AVERAGE(原始数据_周度!G752:G907))/STDEV(原始数据_周度!G752:G907),"")</f>
        <v/>
      </c>
      <c r="F907" s="15">
        <f>IFERROR(-1*(原始数据_周度!H907-AVERAGE(原始数据_周度!H752:H907))/STDEV(原始数据_周度!H752:H907),"")</f>
        <v/>
      </c>
      <c r="G907" s="15">
        <f>IFERROR((原始数据_周度!I907-AVERAGE(原始数据_周度!I752:I907))/STDEV(原始数据_周度!I752:I907),"")</f>
        <v/>
      </c>
      <c r="H907" s="166">
        <f>IFERROR((原始数据_周度!J907-AVERAGE($J$2:J907))/STDEV($J$2:J907),"")</f>
        <v/>
      </c>
    </row>
    <row r="908">
      <c r="A908" s="14">
        <f>原始数据_周度!A908</f>
        <v/>
      </c>
      <c r="B908" s="15">
        <f>IFERROR((原始数据_周度!C908-AVERAGE(原始数据_周度!C753:C908))/STDEV(原始数据_周度!C753:C908),"")</f>
        <v/>
      </c>
      <c r="C908" s="15">
        <f>IFERROR((原始数据_周度!F908-AVERAGE(原始数据_周度!F753:F908))/STDEV(原始数据_周度!F753:F908),"")</f>
        <v/>
      </c>
      <c r="D908" s="15">
        <f>IFERROR(-1*(原始数据_周度!E908-AVERAGE(原始数据_周度!E753:E908))/STDEV(原始数据_周度!E753:E908),"")</f>
        <v/>
      </c>
      <c r="E908" s="15">
        <f>IFERROR(-1*(原始数据_周度!G908-AVERAGE(原始数据_周度!G753:G908))/STDEV(原始数据_周度!G753:G908),"")</f>
        <v/>
      </c>
      <c r="F908" s="15">
        <f>IFERROR(-1*(原始数据_周度!H908-AVERAGE(原始数据_周度!H753:H908))/STDEV(原始数据_周度!H753:H908),"")</f>
        <v/>
      </c>
      <c r="G908" s="15">
        <f>IFERROR((原始数据_周度!I908-AVERAGE(原始数据_周度!I753:I908))/STDEV(原始数据_周度!I753:I908),"")</f>
        <v/>
      </c>
      <c r="H908" s="166">
        <f>IFERROR((原始数据_周度!J908-AVERAGE($J$2:J908))/STDEV($J$2:J908),"")</f>
        <v/>
      </c>
    </row>
    <row r="909">
      <c r="A909" s="14">
        <f>原始数据_周度!A909</f>
        <v/>
      </c>
      <c r="B909" s="15">
        <f>IFERROR((原始数据_周度!C909-AVERAGE(原始数据_周度!C754:C909))/STDEV(原始数据_周度!C754:C909),"")</f>
        <v/>
      </c>
      <c r="C909" s="15">
        <f>IFERROR((原始数据_周度!F909-AVERAGE(原始数据_周度!F754:F909))/STDEV(原始数据_周度!F754:F909),"")</f>
        <v/>
      </c>
      <c r="D909" s="15">
        <f>IFERROR(-1*(原始数据_周度!E909-AVERAGE(原始数据_周度!E754:E909))/STDEV(原始数据_周度!E754:E909),"")</f>
        <v/>
      </c>
      <c r="E909" s="15">
        <f>IFERROR(-1*(原始数据_周度!G909-AVERAGE(原始数据_周度!G754:G909))/STDEV(原始数据_周度!G754:G909),"")</f>
        <v/>
      </c>
      <c r="F909" s="15">
        <f>IFERROR(-1*(原始数据_周度!H909-AVERAGE(原始数据_周度!H754:H909))/STDEV(原始数据_周度!H754:H909),"")</f>
        <v/>
      </c>
      <c r="G909" s="15">
        <f>IFERROR((原始数据_周度!I909-AVERAGE(原始数据_周度!I754:I909))/STDEV(原始数据_周度!I754:I909),"")</f>
        <v/>
      </c>
      <c r="H909" s="166">
        <f>IFERROR((原始数据_周度!J909-AVERAGE($J$2:J909))/STDEV($J$2:J909),"")</f>
        <v/>
      </c>
    </row>
    <row r="910">
      <c r="A910" s="14">
        <f>原始数据_周度!A910</f>
        <v/>
      </c>
      <c r="B910" s="15">
        <f>IFERROR((原始数据_周度!C910-AVERAGE(原始数据_周度!C755:C910))/STDEV(原始数据_周度!C755:C910),"")</f>
        <v/>
      </c>
      <c r="C910" s="15">
        <f>IFERROR((原始数据_周度!F910-AVERAGE(原始数据_周度!F755:F910))/STDEV(原始数据_周度!F755:F910),"")</f>
        <v/>
      </c>
      <c r="D910" s="15">
        <f>IFERROR(-1*(原始数据_周度!E910-AVERAGE(原始数据_周度!E755:E910))/STDEV(原始数据_周度!E755:E910),"")</f>
        <v/>
      </c>
      <c r="E910" s="15">
        <f>IFERROR(-1*(原始数据_周度!G910-AVERAGE(原始数据_周度!G755:G910))/STDEV(原始数据_周度!G755:G910),"")</f>
        <v/>
      </c>
      <c r="F910" s="15">
        <f>IFERROR(-1*(原始数据_周度!H910-AVERAGE(原始数据_周度!H755:H910))/STDEV(原始数据_周度!H755:H910),"")</f>
        <v/>
      </c>
      <c r="G910" s="15">
        <f>IFERROR((原始数据_周度!I910-AVERAGE(原始数据_周度!I755:I910))/STDEV(原始数据_周度!I755:I910),"")</f>
        <v/>
      </c>
      <c r="H910" s="166">
        <f>IFERROR((原始数据_周度!J910-AVERAGE($J$2:J910))/STDEV($J$2:J910),"")</f>
        <v/>
      </c>
    </row>
    <row r="911">
      <c r="A911" s="14">
        <f>原始数据_周度!A911</f>
        <v/>
      </c>
      <c r="B911" s="15">
        <f>IFERROR((原始数据_周度!C911-AVERAGE(原始数据_周度!C756:C911))/STDEV(原始数据_周度!C756:C911),"")</f>
        <v/>
      </c>
      <c r="C911" s="15">
        <f>IFERROR((原始数据_周度!F911-AVERAGE(原始数据_周度!F756:F911))/STDEV(原始数据_周度!F756:F911),"")</f>
        <v/>
      </c>
      <c r="D911" s="15">
        <f>IFERROR(-1*(原始数据_周度!E911-AVERAGE(原始数据_周度!E756:E911))/STDEV(原始数据_周度!E756:E911),"")</f>
        <v/>
      </c>
      <c r="E911" s="15">
        <f>IFERROR(-1*(原始数据_周度!G911-AVERAGE(原始数据_周度!G756:G911))/STDEV(原始数据_周度!G756:G911),"")</f>
        <v/>
      </c>
      <c r="F911" s="15">
        <f>IFERROR(-1*(原始数据_周度!H911-AVERAGE(原始数据_周度!H756:H911))/STDEV(原始数据_周度!H756:H911),"")</f>
        <v/>
      </c>
      <c r="G911" s="15">
        <f>IFERROR((原始数据_周度!I911-AVERAGE(原始数据_周度!I756:I911))/STDEV(原始数据_周度!I756:I911),"")</f>
        <v/>
      </c>
      <c r="H911" s="166">
        <f>IFERROR((原始数据_周度!J911-AVERAGE($J$2:J911))/STDEV($J$2:J911),"")</f>
        <v/>
      </c>
    </row>
    <row r="912">
      <c r="A912" s="14">
        <f>原始数据_周度!A912</f>
        <v/>
      </c>
      <c r="B912" s="15">
        <f>IFERROR((原始数据_周度!C912-AVERAGE(原始数据_周度!C757:C912))/STDEV(原始数据_周度!C757:C912),"")</f>
        <v/>
      </c>
      <c r="C912" s="15">
        <f>IFERROR((原始数据_周度!F912-AVERAGE(原始数据_周度!F757:F912))/STDEV(原始数据_周度!F757:F912),"")</f>
        <v/>
      </c>
      <c r="D912" s="15">
        <f>IFERROR(-1*(原始数据_周度!E912-AVERAGE(原始数据_周度!E757:E912))/STDEV(原始数据_周度!E757:E912),"")</f>
        <v/>
      </c>
      <c r="E912" s="15">
        <f>IFERROR(-1*(原始数据_周度!G912-AVERAGE(原始数据_周度!G757:G912))/STDEV(原始数据_周度!G757:G912),"")</f>
        <v/>
      </c>
      <c r="F912" s="15">
        <f>IFERROR(-1*(原始数据_周度!H912-AVERAGE(原始数据_周度!H757:H912))/STDEV(原始数据_周度!H757:H912),"")</f>
        <v/>
      </c>
      <c r="G912" s="15">
        <f>IFERROR((原始数据_周度!I912-AVERAGE(原始数据_周度!I757:I912))/STDEV(原始数据_周度!I757:I912),"")</f>
        <v/>
      </c>
      <c r="H912" s="166">
        <f>IFERROR((原始数据_周度!J912-AVERAGE($J$2:J912))/STDEV($J$2:J912),"")</f>
        <v/>
      </c>
    </row>
    <row r="913">
      <c r="A913" s="14">
        <f>原始数据_周度!A913</f>
        <v/>
      </c>
      <c r="B913" s="15">
        <f>IFERROR((原始数据_周度!C913-AVERAGE(原始数据_周度!C758:C913))/STDEV(原始数据_周度!C758:C913),"")</f>
        <v/>
      </c>
      <c r="C913" s="15">
        <f>IFERROR((原始数据_周度!F913-AVERAGE(原始数据_周度!F758:F913))/STDEV(原始数据_周度!F758:F913),"")</f>
        <v/>
      </c>
      <c r="D913" s="15">
        <f>IFERROR(-1*(原始数据_周度!E913-AVERAGE(原始数据_周度!E758:E913))/STDEV(原始数据_周度!E758:E913),"")</f>
        <v/>
      </c>
      <c r="E913" s="15">
        <f>IFERROR(-1*(原始数据_周度!G913-AVERAGE(原始数据_周度!G758:G913))/STDEV(原始数据_周度!G758:G913),"")</f>
        <v/>
      </c>
      <c r="F913" s="15">
        <f>IFERROR(-1*(原始数据_周度!H913-AVERAGE(原始数据_周度!H758:H913))/STDEV(原始数据_周度!H758:H913),"")</f>
        <v/>
      </c>
      <c r="G913" s="15">
        <f>IFERROR((原始数据_周度!I913-AVERAGE(原始数据_周度!I758:I913))/STDEV(原始数据_周度!I758:I913),"")</f>
        <v/>
      </c>
      <c r="H913" s="166">
        <f>IFERROR((原始数据_周度!J913-AVERAGE($J$2:J913))/STDEV($J$2:J913),"")</f>
        <v/>
      </c>
    </row>
    <row r="914">
      <c r="A914" s="14">
        <f>原始数据_周度!A914</f>
        <v/>
      </c>
      <c r="B914" s="15">
        <f>IFERROR((原始数据_周度!C914-AVERAGE(原始数据_周度!C759:C914))/STDEV(原始数据_周度!C759:C914),"")</f>
        <v/>
      </c>
      <c r="C914" s="15">
        <f>IFERROR((原始数据_周度!F914-AVERAGE(原始数据_周度!F759:F914))/STDEV(原始数据_周度!F759:F914),"")</f>
        <v/>
      </c>
      <c r="D914" s="15">
        <f>IFERROR(-1*(原始数据_周度!E914-AVERAGE(原始数据_周度!E759:E914))/STDEV(原始数据_周度!E759:E914),"")</f>
        <v/>
      </c>
      <c r="E914" s="15">
        <f>IFERROR(-1*(原始数据_周度!G914-AVERAGE(原始数据_周度!G759:G914))/STDEV(原始数据_周度!G759:G914),"")</f>
        <v/>
      </c>
      <c r="F914" s="15">
        <f>IFERROR(-1*(原始数据_周度!H914-AVERAGE(原始数据_周度!H759:H914))/STDEV(原始数据_周度!H759:H914),"")</f>
        <v/>
      </c>
      <c r="G914" s="15">
        <f>IFERROR((原始数据_周度!I914-AVERAGE(原始数据_周度!I759:I914))/STDEV(原始数据_周度!I759:I914),"")</f>
        <v/>
      </c>
      <c r="H914" s="166">
        <f>IFERROR((原始数据_周度!J914-AVERAGE($J$2:J914))/STDEV($J$2:J914),"")</f>
        <v/>
      </c>
    </row>
    <row r="915">
      <c r="A915" s="14">
        <f>原始数据_周度!A915</f>
        <v/>
      </c>
      <c r="B915" s="15">
        <f>IFERROR((原始数据_周度!C915-AVERAGE(原始数据_周度!C760:C915))/STDEV(原始数据_周度!C760:C915),"")</f>
        <v/>
      </c>
      <c r="C915" s="15">
        <f>IFERROR((原始数据_周度!F915-AVERAGE(原始数据_周度!F760:F915))/STDEV(原始数据_周度!F760:F915),"")</f>
        <v/>
      </c>
      <c r="D915" s="15">
        <f>IFERROR(-1*(原始数据_周度!E915-AVERAGE(原始数据_周度!E760:E915))/STDEV(原始数据_周度!E760:E915),"")</f>
        <v/>
      </c>
      <c r="E915" s="15">
        <f>IFERROR(-1*(原始数据_周度!G915-AVERAGE(原始数据_周度!G760:G915))/STDEV(原始数据_周度!G760:G915),"")</f>
        <v/>
      </c>
      <c r="F915" s="15">
        <f>IFERROR(-1*(原始数据_周度!H915-AVERAGE(原始数据_周度!H760:H915))/STDEV(原始数据_周度!H760:H915),"")</f>
        <v/>
      </c>
      <c r="G915" s="15">
        <f>IFERROR((原始数据_周度!I915-AVERAGE(原始数据_周度!I760:I915))/STDEV(原始数据_周度!I760:I915),"")</f>
        <v/>
      </c>
      <c r="H915" s="166">
        <f>IFERROR((原始数据_周度!J915-AVERAGE($J$2:J915))/STDEV($J$2:J915),"")</f>
        <v/>
      </c>
    </row>
    <row r="916">
      <c r="A916" s="14">
        <f>原始数据_周度!A916</f>
        <v/>
      </c>
      <c r="B916" s="15">
        <f>IFERROR((原始数据_周度!C916-AVERAGE(原始数据_周度!C761:C916))/STDEV(原始数据_周度!C761:C916),"")</f>
        <v/>
      </c>
      <c r="C916" s="15">
        <f>IFERROR((原始数据_周度!F916-AVERAGE(原始数据_周度!F761:F916))/STDEV(原始数据_周度!F761:F916),"")</f>
        <v/>
      </c>
      <c r="D916" s="15">
        <f>IFERROR(-1*(原始数据_周度!E916-AVERAGE(原始数据_周度!E761:E916))/STDEV(原始数据_周度!E761:E916),"")</f>
        <v/>
      </c>
      <c r="E916" s="15">
        <f>IFERROR(-1*(原始数据_周度!G916-AVERAGE(原始数据_周度!G761:G916))/STDEV(原始数据_周度!G761:G916),"")</f>
        <v/>
      </c>
      <c r="F916" s="15">
        <f>IFERROR(-1*(原始数据_周度!H916-AVERAGE(原始数据_周度!H761:H916))/STDEV(原始数据_周度!H761:H916),"")</f>
        <v/>
      </c>
      <c r="G916" s="15">
        <f>IFERROR((原始数据_周度!I916-AVERAGE(原始数据_周度!I761:I916))/STDEV(原始数据_周度!I761:I916),"")</f>
        <v/>
      </c>
      <c r="H916" s="166">
        <f>IFERROR((原始数据_周度!J916-AVERAGE($J$2:J916))/STDEV($J$2:J916),"")</f>
        <v/>
      </c>
    </row>
    <row r="917">
      <c r="A917" s="14">
        <f>原始数据_周度!A917</f>
        <v/>
      </c>
      <c r="B917" s="15">
        <f>IFERROR((原始数据_周度!C917-AVERAGE(原始数据_周度!C762:C917))/STDEV(原始数据_周度!C762:C917),"")</f>
        <v/>
      </c>
      <c r="C917" s="15">
        <f>IFERROR((原始数据_周度!F917-AVERAGE(原始数据_周度!F762:F917))/STDEV(原始数据_周度!F762:F917),"")</f>
        <v/>
      </c>
      <c r="D917" s="15">
        <f>IFERROR(-1*(原始数据_周度!E917-AVERAGE(原始数据_周度!E762:E917))/STDEV(原始数据_周度!E762:E917),"")</f>
        <v/>
      </c>
      <c r="E917" s="15">
        <f>IFERROR(-1*(原始数据_周度!G917-AVERAGE(原始数据_周度!G762:G917))/STDEV(原始数据_周度!G762:G917),"")</f>
        <v/>
      </c>
      <c r="F917" s="15">
        <f>IFERROR(-1*(原始数据_周度!H917-AVERAGE(原始数据_周度!H762:H917))/STDEV(原始数据_周度!H762:H917),"")</f>
        <v/>
      </c>
      <c r="G917" s="15">
        <f>IFERROR((原始数据_周度!I917-AVERAGE(原始数据_周度!I762:I917))/STDEV(原始数据_周度!I762:I917),"")</f>
        <v/>
      </c>
      <c r="H917" s="166">
        <f>IFERROR((原始数据_周度!J917-AVERAGE($J$2:J917))/STDEV($J$2:J917),"")</f>
        <v/>
      </c>
    </row>
    <row r="918">
      <c r="A918" s="14">
        <f>原始数据_周度!A918</f>
        <v/>
      </c>
      <c r="B918" s="15">
        <f>IFERROR((原始数据_周度!C918-AVERAGE(原始数据_周度!C763:C918))/STDEV(原始数据_周度!C763:C918),"")</f>
        <v/>
      </c>
      <c r="C918" s="15">
        <f>IFERROR((原始数据_周度!F918-AVERAGE(原始数据_周度!F763:F918))/STDEV(原始数据_周度!F763:F918),"")</f>
        <v/>
      </c>
      <c r="D918" s="15">
        <f>IFERROR(-1*(原始数据_周度!E918-AVERAGE(原始数据_周度!E763:E918))/STDEV(原始数据_周度!E763:E918),"")</f>
        <v/>
      </c>
      <c r="E918" s="15">
        <f>IFERROR(-1*(原始数据_周度!G918-AVERAGE(原始数据_周度!G763:G918))/STDEV(原始数据_周度!G763:G918),"")</f>
        <v/>
      </c>
      <c r="F918" s="15">
        <f>IFERROR(-1*(原始数据_周度!H918-AVERAGE(原始数据_周度!H763:H918))/STDEV(原始数据_周度!H763:H918),"")</f>
        <v/>
      </c>
      <c r="G918" s="15">
        <f>IFERROR((原始数据_周度!I918-AVERAGE(原始数据_周度!I763:I918))/STDEV(原始数据_周度!I763:I918),"")</f>
        <v/>
      </c>
      <c r="H918" s="166">
        <f>IFERROR((原始数据_周度!J918-AVERAGE($J$2:J918))/STDEV($J$2:J918),"")</f>
        <v/>
      </c>
    </row>
    <row r="919">
      <c r="A919" s="14">
        <f>原始数据_周度!A919</f>
        <v/>
      </c>
      <c r="B919" s="15">
        <f>IFERROR((原始数据_周度!C919-AVERAGE(原始数据_周度!C764:C919))/STDEV(原始数据_周度!C764:C919),"")</f>
        <v/>
      </c>
      <c r="C919" s="15">
        <f>IFERROR((原始数据_周度!F919-AVERAGE(原始数据_周度!F764:F919))/STDEV(原始数据_周度!F764:F919),"")</f>
        <v/>
      </c>
      <c r="D919" s="15">
        <f>IFERROR(-1*(原始数据_周度!E919-AVERAGE(原始数据_周度!E764:E919))/STDEV(原始数据_周度!E764:E919),"")</f>
        <v/>
      </c>
      <c r="E919" s="15">
        <f>IFERROR(-1*(原始数据_周度!G919-AVERAGE(原始数据_周度!G764:G919))/STDEV(原始数据_周度!G764:G919),"")</f>
        <v/>
      </c>
      <c r="F919" s="15">
        <f>IFERROR(-1*(原始数据_周度!H919-AVERAGE(原始数据_周度!H764:H919))/STDEV(原始数据_周度!H764:H919),"")</f>
        <v/>
      </c>
      <c r="G919" s="15">
        <f>IFERROR((原始数据_周度!I919-AVERAGE(原始数据_周度!I764:I919))/STDEV(原始数据_周度!I764:I919),"")</f>
        <v/>
      </c>
      <c r="H919" s="166">
        <f>IFERROR((原始数据_周度!J919-AVERAGE($J$2:J919))/STDEV($J$2:J919),"")</f>
        <v/>
      </c>
    </row>
    <row r="920">
      <c r="A920" s="14">
        <f>原始数据_周度!A920</f>
        <v/>
      </c>
      <c r="B920" s="15">
        <f>IFERROR((原始数据_周度!C920-AVERAGE(原始数据_周度!C765:C920))/STDEV(原始数据_周度!C765:C920),"")</f>
        <v/>
      </c>
      <c r="C920" s="15">
        <f>IFERROR((原始数据_周度!F920-AVERAGE(原始数据_周度!F765:F920))/STDEV(原始数据_周度!F765:F920),"")</f>
        <v/>
      </c>
      <c r="D920" s="15">
        <f>IFERROR(-1*(原始数据_周度!E920-AVERAGE(原始数据_周度!E765:E920))/STDEV(原始数据_周度!E765:E920),"")</f>
        <v/>
      </c>
      <c r="E920" s="15">
        <f>IFERROR(-1*(原始数据_周度!G920-AVERAGE(原始数据_周度!G765:G920))/STDEV(原始数据_周度!G765:G920),"")</f>
        <v/>
      </c>
      <c r="F920" s="15">
        <f>IFERROR(-1*(原始数据_周度!H920-AVERAGE(原始数据_周度!H765:H920))/STDEV(原始数据_周度!H765:H920),"")</f>
        <v/>
      </c>
      <c r="G920" s="15">
        <f>IFERROR((原始数据_周度!I920-AVERAGE(原始数据_周度!I765:I920))/STDEV(原始数据_周度!I765:I920),"")</f>
        <v/>
      </c>
      <c r="H920" s="166">
        <f>IFERROR((原始数据_周度!J920-AVERAGE($J$2:J920))/STDEV($J$2:J920),"")</f>
        <v/>
      </c>
    </row>
    <row r="921">
      <c r="A921" s="14">
        <f>原始数据_周度!A921</f>
        <v/>
      </c>
      <c r="B921" s="15">
        <f>IFERROR((原始数据_周度!C921-AVERAGE(原始数据_周度!C766:C921))/STDEV(原始数据_周度!C766:C921),"")</f>
        <v/>
      </c>
      <c r="C921" s="15">
        <f>IFERROR((原始数据_周度!F921-AVERAGE(原始数据_周度!F766:F921))/STDEV(原始数据_周度!F766:F921),"")</f>
        <v/>
      </c>
      <c r="D921" s="15">
        <f>IFERROR(-1*(原始数据_周度!E921-AVERAGE(原始数据_周度!E766:E921))/STDEV(原始数据_周度!E766:E921),"")</f>
        <v/>
      </c>
      <c r="E921" s="15">
        <f>IFERROR(-1*(原始数据_周度!G921-AVERAGE(原始数据_周度!G766:G921))/STDEV(原始数据_周度!G766:G921),"")</f>
        <v/>
      </c>
      <c r="F921" s="15">
        <f>IFERROR(-1*(原始数据_周度!H921-AVERAGE(原始数据_周度!H766:H921))/STDEV(原始数据_周度!H766:H921),"")</f>
        <v/>
      </c>
      <c r="G921" s="15">
        <f>IFERROR((原始数据_周度!I921-AVERAGE(原始数据_周度!I766:I921))/STDEV(原始数据_周度!I766:I921),"")</f>
        <v/>
      </c>
      <c r="H921" s="166">
        <f>IFERROR((原始数据_周度!J921-AVERAGE($J$2:J921))/STDEV($J$2:J921),"")</f>
        <v/>
      </c>
    </row>
    <row r="922">
      <c r="A922" s="14">
        <f>原始数据_周度!A922</f>
        <v/>
      </c>
      <c r="B922" s="15">
        <f>IFERROR((原始数据_周度!C922-AVERAGE(原始数据_周度!C767:C922))/STDEV(原始数据_周度!C767:C922),"")</f>
        <v/>
      </c>
      <c r="C922" s="15">
        <f>IFERROR((原始数据_周度!F922-AVERAGE(原始数据_周度!F767:F922))/STDEV(原始数据_周度!F767:F922),"")</f>
        <v/>
      </c>
      <c r="D922" s="15">
        <f>IFERROR(-1*(原始数据_周度!E922-AVERAGE(原始数据_周度!E767:E922))/STDEV(原始数据_周度!E767:E922),"")</f>
        <v/>
      </c>
      <c r="E922" s="15">
        <f>IFERROR(-1*(原始数据_周度!G922-AVERAGE(原始数据_周度!G767:G922))/STDEV(原始数据_周度!G767:G922),"")</f>
        <v/>
      </c>
      <c r="F922" s="15">
        <f>IFERROR(-1*(原始数据_周度!H922-AVERAGE(原始数据_周度!H767:H922))/STDEV(原始数据_周度!H767:H922),"")</f>
        <v/>
      </c>
      <c r="G922" s="15">
        <f>IFERROR((原始数据_周度!I922-AVERAGE(原始数据_周度!I767:I922))/STDEV(原始数据_周度!I767:I922),"")</f>
        <v/>
      </c>
      <c r="H922" s="166">
        <f>IFERROR((原始数据_周度!J922-AVERAGE($J$2:J922))/STDEV($J$2:J922),"")</f>
        <v/>
      </c>
    </row>
    <row r="923">
      <c r="A923" s="14">
        <f>原始数据_周度!A923</f>
        <v/>
      </c>
      <c r="B923" s="15">
        <f>IFERROR((原始数据_周度!C923-AVERAGE(原始数据_周度!C768:C923))/STDEV(原始数据_周度!C768:C923),"")</f>
        <v/>
      </c>
      <c r="C923" s="15">
        <f>IFERROR((原始数据_周度!F923-AVERAGE(原始数据_周度!F768:F923))/STDEV(原始数据_周度!F768:F923),"")</f>
        <v/>
      </c>
      <c r="D923" s="15">
        <f>IFERROR(-1*(原始数据_周度!E923-AVERAGE(原始数据_周度!E768:E923))/STDEV(原始数据_周度!E768:E923),"")</f>
        <v/>
      </c>
      <c r="E923" s="15">
        <f>IFERROR(-1*(原始数据_周度!G923-AVERAGE(原始数据_周度!G768:G923))/STDEV(原始数据_周度!G768:G923),"")</f>
        <v/>
      </c>
      <c r="F923" s="15">
        <f>IFERROR(-1*(原始数据_周度!H923-AVERAGE(原始数据_周度!H768:H923))/STDEV(原始数据_周度!H768:H923),"")</f>
        <v/>
      </c>
      <c r="G923" s="15">
        <f>IFERROR((原始数据_周度!I923-AVERAGE(原始数据_周度!I768:I923))/STDEV(原始数据_周度!I768:I923),"")</f>
        <v/>
      </c>
      <c r="H923" s="166">
        <f>IFERROR((原始数据_周度!J923-AVERAGE($J$2:J923))/STDEV($J$2:J923),"")</f>
        <v/>
      </c>
    </row>
    <row r="924">
      <c r="A924" s="14">
        <f>原始数据_周度!A924</f>
        <v/>
      </c>
      <c r="B924" s="15">
        <f>IFERROR((原始数据_周度!C924-AVERAGE(原始数据_周度!C769:C924))/STDEV(原始数据_周度!C769:C924),"")</f>
        <v/>
      </c>
      <c r="C924" s="15">
        <f>IFERROR((原始数据_周度!F924-AVERAGE(原始数据_周度!F769:F924))/STDEV(原始数据_周度!F769:F924),"")</f>
        <v/>
      </c>
      <c r="D924" s="15">
        <f>IFERROR(-1*(原始数据_周度!E924-AVERAGE(原始数据_周度!E769:E924))/STDEV(原始数据_周度!E769:E924),"")</f>
        <v/>
      </c>
      <c r="E924" s="15">
        <f>IFERROR(-1*(原始数据_周度!G924-AVERAGE(原始数据_周度!G769:G924))/STDEV(原始数据_周度!G769:G924),"")</f>
        <v/>
      </c>
      <c r="F924" s="15">
        <f>IFERROR(-1*(原始数据_周度!H924-AVERAGE(原始数据_周度!H769:H924))/STDEV(原始数据_周度!H769:H924),"")</f>
        <v/>
      </c>
      <c r="G924" s="15">
        <f>IFERROR((原始数据_周度!I924-AVERAGE(原始数据_周度!I769:I924))/STDEV(原始数据_周度!I769:I924),"")</f>
        <v/>
      </c>
      <c r="H924" s="166">
        <f>IFERROR((原始数据_周度!J924-AVERAGE($J$2:J924))/STDEV($J$2:J924),"")</f>
        <v/>
      </c>
    </row>
    <row r="925">
      <c r="A925" s="14">
        <f>原始数据_周度!A925</f>
        <v/>
      </c>
      <c r="B925" s="15">
        <f>IFERROR((原始数据_周度!C925-AVERAGE(原始数据_周度!C770:C925))/STDEV(原始数据_周度!C770:C925),"")</f>
        <v/>
      </c>
      <c r="C925" s="15">
        <f>IFERROR((原始数据_周度!F925-AVERAGE(原始数据_周度!F770:F925))/STDEV(原始数据_周度!F770:F925),"")</f>
        <v/>
      </c>
      <c r="D925" s="15">
        <f>IFERROR(-1*(原始数据_周度!E925-AVERAGE(原始数据_周度!E770:E925))/STDEV(原始数据_周度!E770:E925),"")</f>
        <v/>
      </c>
      <c r="E925" s="15">
        <f>IFERROR(-1*(原始数据_周度!G925-AVERAGE(原始数据_周度!G770:G925))/STDEV(原始数据_周度!G770:G925),"")</f>
        <v/>
      </c>
      <c r="F925" s="15">
        <f>IFERROR(-1*(原始数据_周度!H925-AVERAGE(原始数据_周度!H770:H925))/STDEV(原始数据_周度!H770:H925),"")</f>
        <v/>
      </c>
      <c r="G925" s="15">
        <f>IFERROR((原始数据_周度!I925-AVERAGE(原始数据_周度!I770:I925))/STDEV(原始数据_周度!I770:I925),"")</f>
        <v/>
      </c>
      <c r="H925" s="166">
        <f>IFERROR((原始数据_周度!J925-AVERAGE($J$2:J925))/STDEV($J$2:J925),"")</f>
        <v/>
      </c>
    </row>
    <row r="926">
      <c r="A926" s="14">
        <f>原始数据_周度!A926</f>
        <v/>
      </c>
      <c r="B926" s="15">
        <f>IFERROR((原始数据_周度!C926-AVERAGE(原始数据_周度!C771:C926))/STDEV(原始数据_周度!C771:C926),"")</f>
        <v/>
      </c>
      <c r="C926" s="15">
        <f>IFERROR((原始数据_周度!F926-AVERAGE(原始数据_周度!F771:F926))/STDEV(原始数据_周度!F771:F926),"")</f>
        <v/>
      </c>
      <c r="D926" s="15">
        <f>IFERROR(-1*(原始数据_周度!E926-AVERAGE(原始数据_周度!E771:E926))/STDEV(原始数据_周度!E771:E926),"")</f>
        <v/>
      </c>
      <c r="E926" s="15">
        <f>IFERROR(-1*(原始数据_周度!G926-AVERAGE(原始数据_周度!G771:G926))/STDEV(原始数据_周度!G771:G926),"")</f>
        <v/>
      </c>
      <c r="F926" s="15">
        <f>IFERROR(-1*(原始数据_周度!H926-AVERAGE(原始数据_周度!H771:H926))/STDEV(原始数据_周度!H771:H926),"")</f>
        <v/>
      </c>
      <c r="G926" s="15">
        <f>IFERROR((原始数据_周度!I926-AVERAGE(原始数据_周度!I771:I926))/STDEV(原始数据_周度!I771:I926),"")</f>
        <v/>
      </c>
      <c r="H926" s="166">
        <f>IFERROR((原始数据_周度!J926-AVERAGE($J$2:J926))/STDEV($J$2:J926),"")</f>
        <v/>
      </c>
    </row>
    <row r="927">
      <c r="A927" s="14">
        <f>原始数据_周度!A927</f>
        <v/>
      </c>
      <c r="B927" s="15">
        <f>IFERROR((原始数据_周度!C927-AVERAGE(原始数据_周度!C772:C927))/STDEV(原始数据_周度!C772:C927),"")</f>
        <v/>
      </c>
      <c r="C927" s="15">
        <f>IFERROR((原始数据_周度!F927-AVERAGE(原始数据_周度!F772:F927))/STDEV(原始数据_周度!F772:F927),"")</f>
        <v/>
      </c>
      <c r="D927" s="15">
        <f>IFERROR(-1*(原始数据_周度!E927-AVERAGE(原始数据_周度!E772:E927))/STDEV(原始数据_周度!E772:E927),"")</f>
        <v/>
      </c>
      <c r="E927" s="15">
        <f>IFERROR(-1*(原始数据_周度!G927-AVERAGE(原始数据_周度!G772:G927))/STDEV(原始数据_周度!G772:G927),"")</f>
        <v/>
      </c>
      <c r="F927" s="15">
        <f>IFERROR(-1*(原始数据_周度!H927-AVERAGE(原始数据_周度!H772:H927))/STDEV(原始数据_周度!H772:H927),"")</f>
        <v/>
      </c>
      <c r="G927" s="15">
        <f>IFERROR((原始数据_周度!I927-AVERAGE(原始数据_周度!I772:I927))/STDEV(原始数据_周度!I772:I927),"")</f>
        <v/>
      </c>
      <c r="H927" s="166">
        <f>IFERROR((原始数据_周度!J927-AVERAGE($J$2:J927))/STDEV($J$2:J927),"")</f>
        <v/>
      </c>
    </row>
    <row r="928">
      <c r="A928" s="14">
        <f>原始数据_周度!A928</f>
        <v/>
      </c>
      <c r="B928" s="15">
        <f>IFERROR((原始数据_周度!C928-AVERAGE(原始数据_周度!C773:C928))/STDEV(原始数据_周度!C773:C928),"")</f>
        <v/>
      </c>
      <c r="C928" s="15">
        <f>IFERROR((原始数据_周度!F928-AVERAGE(原始数据_周度!F773:F928))/STDEV(原始数据_周度!F773:F928),"")</f>
        <v/>
      </c>
      <c r="D928" s="15">
        <f>IFERROR(-1*(原始数据_周度!E928-AVERAGE(原始数据_周度!E773:E928))/STDEV(原始数据_周度!E773:E928),"")</f>
        <v/>
      </c>
      <c r="E928" s="15">
        <f>IFERROR(-1*(原始数据_周度!G928-AVERAGE(原始数据_周度!G773:G928))/STDEV(原始数据_周度!G773:G928),"")</f>
        <v/>
      </c>
      <c r="F928" s="15">
        <f>IFERROR(-1*(原始数据_周度!H928-AVERAGE(原始数据_周度!H773:H928))/STDEV(原始数据_周度!H773:H928),"")</f>
        <v/>
      </c>
      <c r="G928" s="15">
        <f>IFERROR((原始数据_周度!I928-AVERAGE(原始数据_周度!I773:I928))/STDEV(原始数据_周度!I773:I928),"")</f>
        <v/>
      </c>
      <c r="H928" s="166">
        <f>IFERROR((原始数据_周度!J928-AVERAGE($J$2:J928))/STDEV($J$2:J928),"")</f>
        <v/>
      </c>
    </row>
    <row r="929">
      <c r="A929" s="14">
        <f>原始数据_周度!A929</f>
        <v/>
      </c>
      <c r="B929" s="15">
        <f>IFERROR((原始数据_周度!C929-AVERAGE(原始数据_周度!C774:C929))/STDEV(原始数据_周度!C774:C929),"")</f>
        <v/>
      </c>
      <c r="C929" s="15">
        <f>IFERROR((原始数据_周度!F929-AVERAGE(原始数据_周度!F774:F929))/STDEV(原始数据_周度!F774:F929),"")</f>
        <v/>
      </c>
      <c r="D929" s="15">
        <f>IFERROR(-1*(原始数据_周度!E929-AVERAGE(原始数据_周度!E774:E929))/STDEV(原始数据_周度!E774:E929),"")</f>
        <v/>
      </c>
      <c r="E929" s="15">
        <f>IFERROR(-1*(原始数据_周度!G929-AVERAGE(原始数据_周度!G774:G929))/STDEV(原始数据_周度!G774:G929),"")</f>
        <v/>
      </c>
      <c r="F929" s="15">
        <f>IFERROR(-1*(原始数据_周度!H929-AVERAGE(原始数据_周度!H774:H929))/STDEV(原始数据_周度!H774:H929),"")</f>
        <v/>
      </c>
      <c r="G929" s="15">
        <f>IFERROR((原始数据_周度!I929-AVERAGE(原始数据_周度!I774:I929))/STDEV(原始数据_周度!I774:I929),"")</f>
        <v/>
      </c>
      <c r="H929" s="166">
        <f>IFERROR((原始数据_周度!J929-AVERAGE($J$2:J929))/STDEV($J$2:J929),"")</f>
        <v/>
      </c>
    </row>
    <row r="930">
      <c r="A930" s="14">
        <f>原始数据_周度!A930</f>
        <v/>
      </c>
      <c r="B930" s="15">
        <f>IFERROR((原始数据_周度!C930-AVERAGE(原始数据_周度!C775:C930))/STDEV(原始数据_周度!C775:C930),"")</f>
        <v/>
      </c>
      <c r="C930" s="15">
        <f>IFERROR((原始数据_周度!F930-AVERAGE(原始数据_周度!F775:F930))/STDEV(原始数据_周度!F775:F930),"")</f>
        <v/>
      </c>
      <c r="D930" s="15">
        <f>IFERROR(-1*(原始数据_周度!E930-AVERAGE(原始数据_周度!E775:E930))/STDEV(原始数据_周度!E775:E930),"")</f>
        <v/>
      </c>
      <c r="E930" s="15">
        <f>IFERROR(-1*(原始数据_周度!G930-AVERAGE(原始数据_周度!G775:G930))/STDEV(原始数据_周度!G775:G930),"")</f>
        <v/>
      </c>
      <c r="F930" s="15">
        <f>IFERROR(-1*(原始数据_周度!H930-AVERAGE(原始数据_周度!H775:H930))/STDEV(原始数据_周度!H775:H930),"")</f>
        <v/>
      </c>
      <c r="G930" s="15">
        <f>IFERROR((原始数据_周度!I930-AVERAGE(原始数据_周度!I775:I930))/STDEV(原始数据_周度!I775:I930),"")</f>
        <v/>
      </c>
      <c r="H930" s="166">
        <f>IFERROR((原始数据_周度!J930-AVERAGE($J$2:J930))/STDEV($J$2:J930),"")</f>
        <v/>
      </c>
    </row>
    <row r="931">
      <c r="A931" s="14">
        <f>原始数据_周度!A931</f>
        <v/>
      </c>
      <c r="B931" s="15">
        <f>IFERROR((原始数据_周度!C931-AVERAGE(原始数据_周度!C776:C931))/STDEV(原始数据_周度!C776:C931),"")</f>
        <v/>
      </c>
      <c r="C931" s="15">
        <f>IFERROR((原始数据_周度!F931-AVERAGE(原始数据_周度!F776:F931))/STDEV(原始数据_周度!F776:F931),"")</f>
        <v/>
      </c>
      <c r="D931" s="15">
        <f>IFERROR(-1*(原始数据_周度!E931-AVERAGE(原始数据_周度!E776:E931))/STDEV(原始数据_周度!E776:E931),"")</f>
        <v/>
      </c>
      <c r="E931" s="15">
        <f>IFERROR(-1*(原始数据_周度!G931-AVERAGE(原始数据_周度!G776:G931))/STDEV(原始数据_周度!G776:G931),"")</f>
        <v/>
      </c>
      <c r="F931" s="15">
        <f>IFERROR(-1*(原始数据_周度!H931-AVERAGE(原始数据_周度!H776:H931))/STDEV(原始数据_周度!H776:H931),"")</f>
        <v/>
      </c>
      <c r="G931" s="15">
        <f>IFERROR((原始数据_周度!I931-AVERAGE(原始数据_周度!I776:I931))/STDEV(原始数据_周度!I776:I931),"")</f>
        <v/>
      </c>
      <c r="H931" s="166">
        <f>IFERROR((原始数据_周度!J931-AVERAGE($J$2:J931))/STDEV($J$2:J931),"")</f>
        <v/>
      </c>
    </row>
    <row r="932">
      <c r="A932" s="14">
        <f>原始数据_周度!A932</f>
        <v/>
      </c>
      <c r="B932" s="15">
        <f>IFERROR((原始数据_周度!C932-AVERAGE(原始数据_周度!C777:C932))/STDEV(原始数据_周度!C777:C932),"")</f>
        <v/>
      </c>
      <c r="C932" s="15">
        <f>IFERROR((原始数据_周度!F932-AVERAGE(原始数据_周度!F777:F932))/STDEV(原始数据_周度!F777:F932),"")</f>
        <v/>
      </c>
      <c r="D932" s="15">
        <f>IFERROR(-1*(原始数据_周度!E932-AVERAGE(原始数据_周度!E777:E932))/STDEV(原始数据_周度!E777:E932),"")</f>
        <v/>
      </c>
      <c r="E932" s="15">
        <f>IFERROR(-1*(原始数据_周度!G932-AVERAGE(原始数据_周度!G777:G932))/STDEV(原始数据_周度!G777:G932),"")</f>
        <v/>
      </c>
      <c r="F932" s="15">
        <f>IFERROR(-1*(原始数据_周度!H932-AVERAGE(原始数据_周度!H777:H932))/STDEV(原始数据_周度!H777:H932),"")</f>
        <v/>
      </c>
      <c r="G932" s="15">
        <f>IFERROR((原始数据_周度!I932-AVERAGE(原始数据_周度!I777:I932))/STDEV(原始数据_周度!I777:I932),"")</f>
        <v/>
      </c>
      <c r="H932" s="166">
        <f>IFERROR((原始数据_周度!J932-AVERAGE($J$2:J932))/STDEV($J$2:J932),"")</f>
        <v/>
      </c>
    </row>
    <row r="933">
      <c r="A933" s="14">
        <f>原始数据_周度!A933</f>
        <v/>
      </c>
      <c r="B933" s="15">
        <f>IFERROR((原始数据_周度!C933-AVERAGE(原始数据_周度!C778:C933))/STDEV(原始数据_周度!C778:C933),"")</f>
        <v/>
      </c>
      <c r="C933" s="15">
        <f>IFERROR((原始数据_周度!F933-AVERAGE(原始数据_周度!F778:F933))/STDEV(原始数据_周度!F778:F933),"")</f>
        <v/>
      </c>
      <c r="D933" s="15">
        <f>IFERROR(-1*(原始数据_周度!E933-AVERAGE(原始数据_周度!E778:E933))/STDEV(原始数据_周度!E778:E933),"")</f>
        <v/>
      </c>
      <c r="E933" s="15">
        <f>IFERROR(-1*(原始数据_周度!G933-AVERAGE(原始数据_周度!G778:G933))/STDEV(原始数据_周度!G778:G933),"")</f>
        <v/>
      </c>
      <c r="F933" s="15">
        <f>IFERROR(-1*(原始数据_周度!H933-AVERAGE(原始数据_周度!H778:H933))/STDEV(原始数据_周度!H778:H933),"")</f>
        <v/>
      </c>
      <c r="G933" s="15">
        <f>IFERROR((原始数据_周度!I933-AVERAGE(原始数据_周度!I778:I933))/STDEV(原始数据_周度!I778:I933),"")</f>
        <v/>
      </c>
      <c r="H933" s="166">
        <f>IFERROR((原始数据_周度!J933-AVERAGE($J$2:J933))/STDEV($J$2:J933),"")</f>
        <v/>
      </c>
    </row>
    <row r="934">
      <c r="A934" s="14">
        <f>原始数据_周度!A934</f>
        <v/>
      </c>
      <c r="B934" s="15">
        <f>IFERROR((原始数据_周度!C934-AVERAGE(原始数据_周度!C779:C934))/STDEV(原始数据_周度!C779:C934),"")</f>
        <v/>
      </c>
      <c r="C934" s="15">
        <f>IFERROR((原始数据_周度!F934-AVERAGE(原始数据_周度!F779:F934))/STDEV(原始数据_周度!F779:F934),"")</f>
        <v/>
      </c>
      <c r="D934" s="15">
        <f>IFERROR(-1*(原始数据_周度!E934-AVERAGE(原始数据_周度!E779:E934))/STDEV(原始数据_周度!E779:E934),"")</f>
        <v/>
      </c>
      <c r="E934" s="15">
        <f>IFERROR(-1*(原始数据_周度!G934-AVERAGE(原始数据_周度!G779:G934))/STDEV(原始数据_周度!G779:G934),"")</f>
        <v/>
      </c>
      <c r="F934" s="15">
        <f>IFERROR(-1*(原始数据_周度!H934-AVERAGE(原始数据_周度!H779:H934))/STDEV(原始数据_周度!H779:H934),"")</f>
        <v/>
      </c>
      <c r="G934" s="15">
        <f>IFERROR((原始数据_周度!I934-AVERAGE(原始数据_周度!I779:I934))/STDEV(原始数据_周度!I779:I934),"")</f>
        <v/>
      </c>
      <c r="H934" s="166">
        <f>IFERROR((原始数据_周度!J934-AVERAGE($J$2:J934))/STDEV($J$2:J934),"")</f>
        <v/>
      </c>
    </row>
    <row r="935">
      <c r="A935" s="14">
        <f>原始数据_周度!A935</f>
        <v/>
      </c>
      <c r="B935" s="15">
        <f>IFERROR((原始数据_周度!C935-AVERAGE(原始数据_周度!C780:C935))/STDEV(原始数据_周度!C780:C935),"")</f>
        <v/>
      </c>
      <c r="C935" s="15">
        <f>IFERROR((原始数据_周度!F935-AVERAGE(原始数据_周度!F780:F935))/STDEV(原始数据_周度!F780:F935),"")</f>
        <v/>
      </c>
      <c r="D935" s="15">
        <f>IFERROR(-1*(原始数据_周度!E935-AVERAGE(原始数据_周度!E780:E935))/STDEV(原始数据_周度!E780:E935),"")</f>
        <v/>
      </c>
      <c r="E935" s="15">
        <f>IFERROR(-1*(原始数据_周度!G935-AVERAGE(原始数据_周度!G780:G935))/STDEV(原始数据_周度!G780:G935),"")</f>
        <v/>
      </c>
      <c r="F935" s="15">
        <f>IFERROR(-1*(原始数据_周度!H935-AVERAGE(原始数据_周度!H780:H935))/STDEV(原始数据_周度!H780:H935),"")</f>
        <v/>
      </c>
      <c r="G935" s="15">
        <f>IFERROR((原始数据_周度!I935-AVERAGE(原始数据_周度!I780:I935))/STDEV(原始数据_周度!I780:I935),"")</f>
        <v/>
      </c>
      <c r="H935" s="166">
        <f>IFERROR((原始数据_周度!J935-AVERAGE($J$2:J935))/STDEV($J$2:J935),"")</f>
        <v/>
      </c>
    </row>
    <row r="936">
      <c r="A936" s="14">
        <f>原始数据_周度!A936</f>
        <v/>
      </c>
      <c r="B936" s="15">
        <f>IFERROR((原始数据_周度!C936-AVERAGE(原始数据_周度!C781:C936))/STDEV(原始数据_周度!C781:C936),"")</f>
        <v/>
      </c>
      <c r="C936" s="15">
        <f>IFERROR((原始数据_周度!F936-AVERAGE(原始数据_周度!F781:F936))/STDEV(原始数据_周度!F781:F936),"")</f>
        <v/>
      </c>
      <c r="D936" s="15">
        <f>IFERROR(-1*(原始数据_周度!E936-AVERAGE(原始数据_周度!E781:E936))/STDEV(原始数据_周度!E781:E936),"")</f>
        <v/>
      </c>
      <c r="E936" s="15">
        <f>IFERROR(-1*(原始数据_周度!G936-AVERAGE(原始数据_周度!G781:G936))/STDEV(原始数据_周度!G781:G936),"")</f>
        <v/>
      </c>
      <c r="F936" s="15">
        <f>IFERROR(-1*(原始数据_周度!H936-AVERAGE(原始数据_周度!H781:H936))/STDEV(原始数据_周度!H781:H936),"")</f>
        <v/>
      </c>
      <c r="G936" s="15">
        <f>IFERROR((原始数据_周度!I936-AVERAGE(原始数据_周度!I781:I936))/STDEV(原始数据_周度!I781:I936),"")</f>
        <v/>
      </c>
      <c r="H936" s="166">
        <f>IFERROR((原始数据_周度!J936-AVERAGE($J$2:J936))/STDEV($J$2:J936),"")</f>
        <v/>
      </c>
    </row>
    <row r="937">
      <c r="A937" s="14">
        <f>原始数据_周度!A937</f>
        <v/>
      </c>
      <c r="B937" s="15">
        <f>IFERROR((原始数据_周度!C937-AVERAGE(原始数据_周度!C782:C937))/STDEV(原始数据_周度!C782:C937),"")</f>
        <v/>
      </c>
      <c r="C937" s="15">
        <f>IFERROR((原始数据_周度!F937-AVERAGE(原始数据_周度!F782:F937))/STDEV(原始数据_周度!F782:F937),"")</f>
        <v/>
      </c>
      <c r="D937" s="15">
        <f>IFERROR(-1*(原始数据_周度!E937-AVERAGE(原始数据_周度!E782:E937))/STDEV(原始数据_周度!E782:E937),"")</f>
        <v/>
      </c>
      <c r="E937" s="15">
        <f>IFERROR(-1*(原始数据_周度!G937-AVERAGE(原始数据_周度!G782:G937))/STDEV(原始数据_周度!G782:G937),"")</f>
        <v/>
      </c>
      <c r="F937" s="15">
        <f>IFERROR(-1*(原始数据_周度!H937-AVERAGE(原始数据_周度!H782:H937))/STDEV(原始数据_周度!H782:H937),"")</f>
        <v/>
      </c>
      <c r="G937" s="15">
        <f>IFERROR((原始数据_周度!I937-AVERAGE(原始数据_周度!I782:I937))/STDEV(原始数据_周度!I782:I937),"")</f>
        <v/>
      </c>
      <c r="H937" s="166">
        <f>IFERROR((原始数据_周度!J937-AVERAGE($J$2:J937))/STDEV($J$2:J937),"")</f>
        <v/>
      </c>
    </row>
    <row r="938">
      <c r="A938" s="14">
        <f>原始数据_周度!A938</f>
        <v/>
      </c>
      <c r="B938" s="15">
        <f>IFERROR((原始数据_周度!C938-AVERAGE(原始数据_周度!C783:C938))/STDEV(原始数据_周度!C783:C938),"")</f>
        <v/>
      </c>
      <c r="C938" s="15">
        <f>IFERROR((原始数据_周度!F938-AVERAGE(原始数据_周度!F783:F938))/STDEV(原始数据_周度!F783:F938),"")</f>
        <v/>
      </c>
      <c r="D938" s="15">
        <f>IFERROR(-1*(原始数据_周度!E938-AVERAGE(原始数据_周度!E783:E938))/STDEV(原始数据_周度!E783:E938),"")</f>
        <v/>
      </c>
      <c r="E938" s="15">
        <f>IFERROR(-1*(原始数据_周度!G938-AVERAGE(原始数据_周度!G783:G938))/STDEV(原始数据_周度!G783:G938),"")</f>
        <v/>
      </c>
      <c r="F938" s="15">
        <f>IFERROR(-1*(原始数据_周度!H938-AVERAGE(原始数据_周度!H783:H938))/STDEV(原始数据_周度!H783:H938),"")</f>
        <v/>
      </c>
      <c r="G938" s="15">
        <f>IFERROR((原始数据_周度!I938-AVERAGE(原始数据_周度!I783:I938))/STDEV(原始数据_周度!I783:I938),"")</f>
        <v/>
      </c>
      <c r="H938" s="166">
        <f>IFERROR((原始数据_周度!J938-AVERAGE($J$2:J938))/STDEV($J$2:J938),"")</f>
        <v/>
      </c>
    </row>
    <row r="939">
      <c r="A939" s="14">
        <f>原始数据_周度!A939</f>
        <v/>
      </c>
      <c r="B939" s="15">
        <f>IFERROR((原始数据_周度!C939-AVERAGE(原始数据_周度!C784:C939))/STDEV(原始数据_周度!C784:C939),"")</f>
        <v/>
      </c>
      <c r="C939" s="15">
        <f>IFERROR((原始数据_周度!F939-AVERAGE(原始数据_周度!F784:F939))/STDEV(原始数据_周度!F784:F939),"")</f>
        <v/>
      </c>
      <c r="D939" s="15">
        <f>IFERROR(-1*(原始数据_周度!E939-AVERAGE(原始数据_周度!E784:E939))/STDEV(原始数据_周度!E784:E939),"")</f>
        <v/>
      </c>
      <c r="E939" s="15">
        <f>IFERROR(-1*(原始数据_周度!G939-AVERAGE(原始数据_周度!G784:G939))/STDEV(原始数据_周度!G784:G939),"")</f>
        <v/>
      </c>
      <c r="F939" s="15">
        <f>IFERROR(-1*(原始数据_周度!H939-AVERAGE(原始数据_周度!H784:H939))/STDEV(原始数据_周度!H784:H939),"")</f>
        <v/>
      </c>
      <c r="G939" s="15">
        <f>IFERROR((原始数据_周度!I939-AVERAGE(原始数据_周度!I784:I939))/STDEV(原始数据_周度!I784:I939),"")</f>
        <v/>
      </c>
      <c r="H939" s="166">
        <f>IFERROR((原始数据_周度!J939-AVERAGE($J$2:J939))/STDEV($J$2:J939),"")</f>
        <v/>
      </c>
    </row>
    <row r="940">
      <c r="A940" s="14">
        <f>原始数据_周度!A940</f>
        <v/>
      </c>
      <c r="B940" s="15">
        <f>IFERROR((原始数据_周度!C940-AVERAGE(原始数据_周度!C785:C940))/STDEV(原始数据_周度!C785:C940),"")</f>
        <v/>
      </c>
      <c r="C940" s="15">
        <f>IFERROR((原始数据_周度!F940-AVERAGE(原始数据_周度!F785:F940))/STDEV(原始数据_周度!F785:F940),"")</f>
        <v/>
      </c>
      <c r="D940" s="15">
        <f>IFERROR(-1*(原始数据_周度!E940-AVERAGE(原始数据_周度!E785:E940))/STDEV(原始数据_周度!E785:E940),"")</f>
        <v/>
      </c>
      <c r="E940" s="15">
        <f>IFERROR(-1*(原始数据_周度!G940-AVERAGE(原始数据_周度!G785:G940))/STDEV(原始数据_周度!G785:G940),"")</f>
        <v/>
      </c>
      <c r="F940" s="15">
        <f>IFERROR(-1*(原始数据_周度!H940-AVERAGE(原始数据_周度!H785:H940))/STDEV(原始数据_周度!H785:H940),"")</f>
        <v/>
      </c>
      <c r="G940" s="15">
        <f>IFERROR((原始数据_周度!I940-AVERAGE(原始数据_周度!I785:I940))/STDEV(原始数据_周度!I785:I940),"")</f>
        <v/>
      </c>
      <c r="H940" s="166">
        <f>IFERROR((原始数据_周度!J940-AVERAGE($J$2:J940))/STDEV($J$2:J940),"")</f>
        <v/>
      </c>
    </row>
    <row r="941">
      <c r="A941" s="14">
        <f>原始数据_周度!A941</f>
        <v/>
      </c>
      <c r="B941" s="15">
        <f>IFERROR((原始数据_周度!C941-AVERAGE(原始数据_周度!C786:C941))/STDEV(原始数据_周度!C786:C941),"")</f>
        <v/>
      </c>
      <c r="C941" s="15">
        <f>IFERROR((原始数据_周度!F941-AVERAGE(原始数据_周度!F786:F941))/STDEV(原始数据_周度!F786:F941),"")</f>
        <v/>
      </c>
      <c r="D941" s="15">
        <f>IFERROR(-1*(原始数据_周度!E941-AVERAGE(原始数据_周度!E786:E941))/STDEV(原始数据_周度!E786:E941),"")</f>
        <v/>
      </c>
      <c r="E941" s="15">
        <f>IFERROR(-1*(原始数据_周度!G941-AVERAGE(原始数据_周度!G786:G941))/STDEV(原始数据_周度!G786:G941),"")</f>
        <v/>
      </c>
      <c r="F941" s="15">
        <f>IFERROR(-1*(原始数据_周度!H941-AVERAGE(原始数据_周度!H786:H941))/STDEV(原始数据_周度!H786:H941),"")</f>
        <v/>
      </c>
      <c r="G941" s="15">
        <f>IFERROR((原始数据_周度!I941-AVERAGE(原始数据_周度!I786:I941))/STDEV(原始数据_周度!I786:I941),"")</f>
        <v/>
      </c>
      <c r="H941" s="166">
        <f>IFERROR((原始数据_周度!J941-AVERAGE($J$2:J941))/STDEV($J$2:J941),"")</f>
        <v/>
      </c>
    </row>
    <row r="942">
      <c r="A942" s="14">
        <f>原始数据_周度!A942</f>
        <v/>
      </c>
      <c r="B942" s="15">
        <f>IFERROR((原始数据_周度!C942-AVERAGE(原始数据_周度!C787:C942))/STDEV(原始数据_周度!C787:C942),"")</f>
        <v/>
      </c>
      <c r="C942" s="15">
        <f>IFERROR((原始数据_周度!F942-AVERAGE(原始数据_周度!F787:F942))/STDEV(原始数据_周度!F787:F942),"")</f>
        <v/>
      </c>
      <c r="D942" s="15">
        <f>IFERROR(-1*(原始数据_周度!E942-AVERAGE(原始数据_周度!E787:E942))/STDEV(原始数据_周度!E787:E942),"")</f>
        <v/>
      </c>
      <c r="E942" s="15">
        <f>IFERROR(-1*(原始数据_周度!G942-AVERAGE(原始数据_周度!G787:G942))/STDEV(原始数据_周度!G787:G942),"")</f>
        <v/>
      </c>
      <c r="F942" s="15">
        <f>IFERROR(-1*(原始数据_周度!H942-AVERAGE(原始数据_周度!H787:H942))/STDEV(原始数据_周度!H787:H942),"")</f>
        <v/>
      </c>
      <c r="G942" s="15">
        <f>IFERROR((原始数据_周度!I942-AVERAGE(原始数据_周度!I787:I942))/STDEV(原始数据_周度!I787:I942),"")</f>
        <v/>
      </c>
      <c r="H942" s="166">
        <f>IFERROR((原始数据_周度!J942-AVERAGE($J$2:J942))/STDEV($J$2:J942),"")</f>
        <v/>
      </c>
    </row>
    <row r="943">
      <c r="A943" s="14">
        <f>原始数据_周度!A943</f>
        <v/>
      </c>
      <c r="B943" s="15">
        <f>IFERROR((原始数据_周度!C943-AVERAGE(原始数据_周度!C788:C943))/STDEV(原始数据_周度!C788:C943),"")</f>
        <v/>
      </c>
      <c r="C943" s="15">
        <f>IFERROR((原始数据_周度!F943-AVERAGE(原始数据_周度!F788:F943))/STDEV(原始数据_周度!F788:F943),"")</f>
        <v/>
      </c>
      <c r="D943" s="15">
        <f>IFERROR(-1*(原始数据_周度!E943-AVERAGE(原始数据_周度!E788:E943))/STDEV(原始数据_周度!E788:E943),"")</f>
        <v/>
      </c>
      <c r="E943" s="15">
        <f>IFERROR(-1*(原始数据_周度!G943-AVERAGE(原始数据_周度!G788:G943))/STDEV(原始数据_周度!G788:G943),"")</f>
        <v/>
      </c>
      <c r="F943" s="15">
        <f>IFERROR(-1*(原始数据_周度!H943-AVERAGE(原始数据_周度!H788:H943))/STDEV(原始数据_周度!H788:H943),"")</f>
        <v/>
      </c>
      <c r="G943" s="15">
        <f>IFERROR((原始数据_周度!I943-AVERAGE(原始数据_周度!I788:I943))/STDEV(原始数据_周度!I788:I943),"")</f>
        <v/>
      </c>
      <c r="H943" s="166">
        <f>IFERROR((原始数据_周度!J943-AVERAGE($J$2:J943))/STDEV($J$2:J943),"")</f>
        <v/>
      </c>
    </row>
    <row r="944">
      <c r="A944" s="14">
        <f>原始数据_周度!A944</f>
        <v/>
      </c>
      <c r="B944" s="15">
        <f>IFERROR((原始数据_周度!C944-AVERAGE(原始数据_周度!C789:C944))/STDEV(原始数据_周度!C789:C944),"")</f>
        <v/>
      </c>
      <c r="C944" s="15">
        <f>IFERROR((原始数据_周度!F944-AVERAGE(原始数据_周度!F789:F944))/STDEV(原始数据_周度!F789:F944),"")</f>
        <v/>
      </c>
      <c r="D944" s="15">
        <f>IFERROR(-1*(原始数据_周度!E944-AVERAGE(原始数据_周度!E789:E944))/STDEV(原始数据_周度!E789:E944),"")</f>
        <v/>
      </c>
      <c r="E944" s="15">
        <f>IFERROR(-1*(原始数据_周度!G944-AVERAGE(原始数据_周度!G789:G944))/STDEV(原始数据_周度!G789:G944),"")</f>
        <v/>
      </c>
      <c r="F944" s="15">
        <f>IFERROR(-1*(原始数据_周度!H944-AVERAGE(原始数据_周度!H789:H944))/STDEV(原始数据_周度!H789:H944),"")</f>
        <v/>
      </c>
      <c r="G944" s="15">
        <f>IFERROR((原始数据_周度!I944-AVERAGE(原始数据_周度!I789:I944))/STDEV(原始数据_周度!I789:I944),"")</f>
        <v/>
      </c>
      <c r="H944" s="166">
        <f>IFERROR((原始数据_周度!J944-AVERAGE($J$2:J944))/STDEV($J$2:J944),"")</f>
        <v/>
      </c>
    </row>
    <row r="945">
      <c r="A945" s="14">
        <f>原始数据_周度!A945</f>
        <v/>
      </c>
      <c r="B945" s="15">
        <f>IFERROR((原始数据_周度!C945-AVERAGE(原始数据_周度!C790:C945))/STDEV(原始数据_周度!C790:C945),"")</f>
        <v/>
      </c>
      <c r="C945" s="15">
        <f>IFERROR((原始数据_周度!F945-AVERAGE(原始数据_周度!F790:F945))/STDEV(原始数据_周度!F790:F945),"")</f>
        <v/>
      </c>
      <c r="D945" s="15">
        <f>IFERROR(-1*(原始数据_周度!E945-AVERAGE(原始数据_周度!E790:E945))/STDEV(原始数据_周度!E790:E945),"")</f>
        <v/>
      </c>
      <c r="E945" s="15">
        <f>IFERROR(-1*(原始数据_周度!G945-AVERAGE(原始数据_周度!G790:G945))/STDEV(原始数据_周度!G790:G945),"")</f>
        <v/>
      </c>
      <c r="F945" s="15">
        <f>IFERROR(-1*(原始数据_周度!H945-AVERAGE(原始数据_周度!H790:H945))/STDEV(原始数据_周度!H790:H945),"")</f>
        <v/>
      </c>
      <c r="G945" s="15">
        <f>IFERROR((原始数据_周度!I945-AVERAGE(原始数据_周度!I790:I945))/STDEV(原始数据_周度!I790:I945),"")</f>
        <v/>
      </c>
      <c r="H945" s="166">
        <f>IFERROR((原始数据_周度!J945-AVERAGE($J$2:J945))/STDEV($J$2:J945),"")</f>
        <v/>
      </c>
    </row>
    <row r="946">
      <c r="A946" s="14">
        <f>原始数据_周度!A946</f>
        <v/>
      </c>
      <c r="B946" s="15">
        <f>IFERROR((原始数据_周度!C946-AVERAGE(原始数据_周度!C791:C946))/STDEV(原始数据_周度!C791:C946),"")</f>
        <v/>
      </c>
      <c r="C946" s="15">
        <f>IFERROR((原始数据_周度!F946-AVERAGE(原始数据_周度!F791:F946))/STDEV(原始数据_周度!F791:F946),"")</f>
        <v/>
      </c>
      <c r="D946" s="15">
        <f>IFERROR(-1*(原始数据_周度!E946-AVERAGE(原始数据_周度!E791:E946))/STDEV(原始数据_周度!E791:E946),"")</f>
        <v/>
      </c>
      <c r="E946" s="15">
        <f>IFERROR(-1*(原始数据_周度!G946-AVERAGE(原始数据_周度!G791:G946))/STDEV(原始数据_周度!G791:G946),"")</f>
        <v/>
      </c>
      <c r="F946" s="15">
        <f>IFERROR(-1*(原始数据_周度!H946-AVERAGE(原始数据_周度!H791:H946))/STDEV(原始数据_周度!H791:H946),"")</f>
        <v/>
      </c>
      <c r="G946" s="15">
        <f>IFERROR((原始数据_周度!I946-AVERAGE(原始数据_周度!I791:I946))/STDEV(原始数据_周度!I791:I946),"")</f>
        <v/>
      </c>
      <c r="H946" s="166">
        <f>IFERROR((原始数据_周度!J946-AVERAGE($J$2:J946))/STDEV($J$2:J946),"")</f>
        <v/>
      </c>
    </row>
    <row r="947">
      <c r="A947" s="14">
        <f>原始数据_周度!A947</f>
        <v/>
      </c>
      <c r="B947" s="15">
        <f>IFERROR((原始数据_周度!C947-AVERAGE(原始数据_周度!C792:C947))/STDEV(原始数据_周度!C792:C947),"")</f>
        <v/>
      </c>
      <c r="C947" s="15">
        <f>IFERROR((原始数据_周度!F947-AVERAGE(原始数据_周度!F792:F947))/STDEV(原始数据_周度!F792:F947),"")</f>
        <v/>
      </c>
      <c r="D947" s="15">
        <f>IFERROR(-1*(原始数据_周度!E947-AVERAGE(原始数据_周度!E792:E947))/STDEV(原始数据_周度!E792:E947),"")</f>
        <v/>
      </c>
      <c r="E947" s="15">
        <f>IFERROR(-1*(原始数据_周度!G947-AVERAGE(原始数据_周度!G792:G947))/STDEV(原始数据_周度!G792:G947),"")</f>
        <v/>
      </c>
      <c r="F947" s="15">
        <f>IFERROR(-1*(原始数据_周度!H947-AVERAGE(原始数据_周度!H792:H947))/STDEV(原始数据_周度!H792:H947),"")</f>
        <v/>
      </c>
      <c r="G947" s="15">
        <f>IFERROR((原始数据_周度!I947-AVERAGE(原始数据_周度!I792:I947))/STDEV(原始数据_周度!I792:I947),"")</f>
        <v/>
      </c>
      <c r="H947" s="166">
        <f>IFERROR((原始数据_周度!J947-AVERAGE($J$2:J947))/STDEV($J$2:J947),"")</f>
        <v/>
      </c>
    </row>
    <row r="948">
      <c r="A948" s="14">
        <f>原始数据_周度!A948</f>
        <v/>
      </c>
      <c r="B948" s="15">
        <f>IFERROR((原始数据_周度!C948-AVERAGE(原始数据_周度!C793:C948))/STDEV(原始数据_周度!C793:C948),"")</f>
        <v/>
      </c>
      <c r="C948" s="15">
        <f>IFERROR((原始数据_周度!F948-AVERAGE(原始数据_周度!F793:F948))/STDEV(原始数据_周度!F793:F948),"")</f>
        <v/>
      </c>
      <c r="D948" s="15">
        <f>IFERROR(-1*(原始数据_周度!E948-AVERAGE(原始数据_周度!E793:E948))/STDEV(原始数据_周度!E793:E948),"")</f>
        <v/>
      </c>
      <c r="E948" s="15">
        <f>IFERROR(-1*(原始数据_周度!G948-AVERAGE(原始数据_周度!G793:G948))/STDEV(原始数据_周度!G793:G948),"")</f>
        <v/>
      </c>
      <c r="F948" s="15">
        <f>IFERROR(-1*(原始数据_周度!H948-AVERAGE(原始数据_周度!H793:H948))/STDEV(原始数据_周度!H793:H948),"")</f>
        <v/>
      </c>
      <c r="G948" s="15">
        <f>IFERROR((原始数据_周度!I948-AVERAGE(原始数据_周度!I793:I948))/STDEV(原始数据_周度!I793:I948),"")</f>
        <v/>
      </c>
      <c r="H948" s="166">
        <f>IFERROR((原始数据_周度!J948-AVERAGE($J$2:J948))/STDEV($J$2:J948),"")</f>
        <v/>
      </c>
    </row>
    <row r="949">
      <c r="A949" s="14">
        <f>原始数据_周度!A949</f>
        <v/>
      </c>
      <c r="B949" s="15">
        <f>IFERROR((原始数据_周度!C949-AVERAGE(原始数据_周度!C794:C949))/STDEV(原始数据_周度!C794:C949),"")</f>
        <v/>
      </c>
      <c r="C949" s="15">
        <f>IFERROR((原始数据_周度!F949-AVERAGE(原始数据_周度!F794:F949))/STDEV(原始数据_周度!F794:F949),"")</f>
        <v/>
      </c>
      <c r="D949" s="15">
        <f>IFERROR(-1*(原始数据_周度!E949-AVERAGE(原始数据_周度!E794:E949))/STDEV(原始数据_周度!E794:E949),"")</f>
        <v/>
      </c>
      <c r="E949" s="15">
        <f>IFERROR(-1*(原始数据_周度!G949-AVERAGE(原始数据_周度!G794:G949))/STDEV(原始数据_周度!G794:G949),"")</f>
        <v/>
      </c>
      <c r="F949" s="15">
        <f>IFERROR(-1*(原始数据_周度!H949-AVERAGE(原始数据_周度!H794:H949))/STDEV(原始数据_周度!H794:H949),"")</f>
        <v/>
      </c>
      <c r="G949" s="15">
        <f>IFERROR((原始数据_周度!I949-AVERAGE(原始数据_周度!I794:I949))/STDEV(原始数据_周度!I794:I949),"")</f>
        <v/>
      </c>
      <c r="H949" s="166">
        <f>IFERROR((原始数据_周度!J949-AVERAGE($J$2:J949))/STDEV($J$2:J949),"")</f>
        <v/>
      </c>
    </row>
    <row r="950">
      <c r="A950" s="14">
        <f>原始数据_周度!A950</f>
        <v/>
      </c>
      <c r="B950" s="15">
        <f>IFERROR((原始数据_周度!C950-AVERAGE(原始数据_周度!C795:C950))/STDEV(原始数据_周度!C795:C950),"")</f>
        <v/>
      </c>
      <c r="C950" s="15">
        <f>IFERROR((原始数据_周度!F950-AVERAGE(原始数据_周度!F795:F950))/STDEV(原始数据_周度!F795:F950),"")</f>
        <v/>
      </c>
      <c r="D950" s="15">
        <f>IFERROR(-1*(原始数据_周度!E950-AVERAGE(原始数据_周度!E795:E950))/STDEV(原始数据_周度!E795:E950),"")</f>
        <v/>
      </c>
      <c r="E950" s="15">
        <f>IFERROR(-1*(原始数据_周度!G950-AVERAGE(原始数据_周度!G795:G950))/STDEV(原始数据_周度!G795:G950),"")</f>
        <v/>
      </c>
      <c r="F950" s="15">
        <f>IFERROR(-1*(原始数据_周度!H950-AVERAGE(原始数据_周度!H795:H950))/STDEV(原始数据_周度!H795:H950),"")</f>
        <v/>
      </c>
      <c r="G950" s="15">
        <f>IFERROR((原始数据_周度!I950-AVERAGE(原始数据_周度!I795:I950))/STDEV(原始数据_周度!I795:I950),"")</f>
        <v/>
      </c>
      <c r="H950" s="166">
        <f>IFERROR((原始数据_周度!J950-AVERAGE($J$2:J950))/STDEV($J$2:J950),"")</f>
        <v/>
      </c>
    </row>
    <row r="951">
      <c r="A951" s="14">
        <f>原始数据_周度!A951</f>
        <v/>
      </c>
      <c r="B951" s="15">
        <f>IFERROR((原始数据_周度!C951-AVERAGE(原始数据_周度!C796:C951))/STDEV(原始数据_周度!C796:C951),"")</f>
        <v/>
      </c>
      <c r="C951" s="15">
        <f>IFERROR((原始数据_周度!F951-AVERAGE(原始数据_周度!F796:F951))/STDEV(原始数据_周度!F796:F951),"")</f>
        <v/>
      </c>
      <c r="D951" s="15">
        <f>IFERROR(-1*(原始数据_周度!E951-AVERAGE(原始数据_周度!E796:E951))/STDEV(原始数据_周度!E796:E951),"")</f>
        <v/>
      </c>
      <c r="E951" s="15">
        <f>IFERROR(-1*(原始数据_周度!G951-AVERAGE(原始数据_周度!G796:G951))/STDEV(原始数据_周度!G796:G951),"")</f>
        <v/>
      </c>
      <c r="F951" s="15">
        <f>IFERROR(-1*(原始数据_周度!H951-AVERAGE(原始数据_周度!H796:H951))/STDEV(原始数据_周度!H796:H951),"")</f>
        <v/>
      </c>
      <c r="G951" s="15">
        <f>IFERROR((原始数据_周度!I951-AVERAGE(原始数据_周度!I796:I951))/STDEV(原始数据_周度!I796:I951),"")</f>
        <v/>
      </c>
      <c r="H951" s="166">
        <f>IFERROR((原始数据_周度!J951-AVERAGE($J$2:J951))/STDEV($J$2:J951),"")</f>
        <v/>
      </c>
    </row>
    <row r="952">
      <c r="A952" s="14">
        <f>原始数据_周度!A952</f>
        <v/>
      </c>
      <c r="B952" s="15">
        <f>IFERROR((原始数据_周度!C952-AVERAGE(原始数据_周度!C797:C952))/STDEV(原始数据_周度!C797:C952),"")</f>
        <v/>
      </c>
      <c r="C952" s="15">
        <f>IFERROR((原始数据_周度!F952-AVERAGE(原始数据_周度!F797:F952))/STDEV(原始数据_周度!F797:F952),"")</f>
        <v/>
      </c>
      <c r="D952" s="15">
        <f>IFERROR(-1*(原始数据_周度!E952-AVERAGE(原始数据_周度!E797:E952))/STDEV(原始数据_周度!E797:E952),"")</f>
        <v/>
      </c>
      <c r="E952" s="15">
        <f>IFERROR(-1*(原始数据_周度!G952-AVERAGE(原始数据_周度!G797:G952))/STDEV(原始数据_周度!G797:G952),"")</f>
        <v/>
      </c>
      <c r="F952" s="15">
        <f>IFERROR(-1*(原始数据_周度!H952-AVERAGE(原始数据_周度!H797:H952))/STDEV(原始数据_周度!H797:H952),"")</f>
        <v/>
      </c>
      <c r="G952" s="15">
        <f>IFERROR((原始数据_周度!I952-AVERAGE(原始数据_周度!I797:I952))/STDEV(原始数据_周度!I797:I952),"")</f>
        <v/>
      </c>
      <c r="H952" s="166">
        <f>IFERROR((原始数据_周度!J952-AVERAGE($J$2:J952))/STDEV($J$2:J952),"")</f>
        <v/>
      </c>
    </row>
    <row r="953">
      <c r="A953" s="14">
        <f>原始数据_周度!A953</f>
        <v/>
      </c>
      <c r="B953" s="15">
        <f>IFERROR((原始数据_周度!C953-AVERAGE(原始数据_周度!C798:C953))/STDEV(原始数据_周度!C798:C953),"")</f>
        <v/>
      </c>
      <c r="C953" s="15">
        <f>IFERROR((原始数据_周度!F953-AVERAGE(原始数据_周度!F798:F953))/STDEV(原始数据_周度!F798:F953),"")</f>
        <v/>
      </c>
      <c r="D953" s="15">
        <f>IFERROR(-1*(原始数据_周度!E953-AVERAGE(原始数据_周度!E798:E953))/STDEV(原始数据_周度!E798:E953),"")</f>
        <v/>
      </c>
      <c r="E953" s="15">
        <f>IFERROR(-1*(原始数据_周度!G953-AVERAGE(原始数据_周度!G798:G953))/STDEV(原始数据_周度!G798:G953),"")</f>
        <v/>
      </c>
      <c r="F953" s="15">
        <f>IFERROR(-1*(原始数据_周度!H953-AVERAGE(原始数据_周度!H798:H953))/STDEV(原始数据_周度!H798:H953),"")</f>
        <v/>
      </c>
      <c r="G953" s="15">
        <f>IFERROR((原始数据_周度!I953-AVERAGE(原始数据_周度!I798:I953))/STDEV(原始数据_周度!I798:I953),"")</f>
        <v/>
      </c>
      <c r="H953" s="166">
        <f>IFERROR((原始数据_周度!J953-AVERAGE($J$2:J953))/STDEV($J$2:J953),"")</f>
        <v/>
      </c>
    </row>
    <row r="954">
      <c r="A954" s="14">
        <f>原始数据_周度!A954</f>
        <v/>
      </c>
      <c r="B954" s="15">
        <f>IFERROR((原始数据_周度!C954-AVERAGE(原始数据_周度!C799:C954))/STDEV(原始数据_周度!C799:C954),"")</f>
        <v/>
      </c>
      <c r="C954" s="15">
        <f>IFERROR((原始数据_周度!F954-AVERAGE(原始数据_周度!F799:F954))/STDEV(原始数据_周度!F799:F954),"")</f>
        <v/>
      </c>
      <c r="D954" s="15">
        <f>IFERROR(-1*(原始数据_周度!E954-AVERAGE(原始数据_周度!E799:E954))/STDEV(原始数据_周度!E799:E954),"")</f>
        <v/>
      </c>
      <c r="E954" s="15">
        <f>IFERROR(-1*(原始数据_周度!G954-AVERAGE(原始数据_周度!G799:G954))/STDEV(原始数据_周度!G799:G954),"")</f>
        <v/>
      </c>
      <c r="F954" s="15">
        <f>IFERROR(-1*(原始数据_周度!H954-AVERAGE(原始数据_周度!H799:H954))/STDEV(原始数据_周度!H799:H954),"")</f>
        <v/>
      </c>
      <c r="G954" s="15">
        <f>IFERROR((原始数据_周度!I954-AVERAGE(原始数据_周度!I799:I954))/STDEV(原始数据_周度!I799:I954),"")</f>
        <v/>
      </c>
      <c r="H954" s="166">
        <f>IFERROR((原始数据_周度!J954-AVERAGE($J$2:J954))/STDEV($J$2:J954),"")</f>
        <v/>
      </c>
    </row>
    <row r="955">
      <c r="A955" s="14">
        <f>原始数据_周度!A955</f>
        <v/>
      </c>
      <c r="B955" s="15">
        <f>IFERROR((原始数据_周度!C955-AVERAGE(原始数据_周度!C800:C955))/STDEV(原始数据_周度!C800:C955),"")</f>
        <v/>
      </c>
      <c r="C955" s="15">
        <f>IFERROR((原始数据_周度!F955-AVERAGE(原始数据_周度!F800:F955))/STDEV(原始数据_周度!F800:F955),"")</f>
        <v/>
      </c>
      <c r="D955" s="15">
        <f>IFERROR(-1*(原始数据_周度!E955-AVERAGE(原始数据_周度!E800:E955))/STDEV(原始数据_周度!E800:E955),"")</f>
        <v/>
      </c>
      <c r="E955" s="15">
        <f>IFERROR(-1*(原始数据_周度!G955-AVERAGE(原始数据_周度!G800:G955))/STDEV(原始数据_周度!G800:G955),"")</f>
        <v/>
      </c>
      <c r="F955" s="15">
        <f>IFERROR(-1*(原始数据_周度!H955-AVERAGE(原始数据_周度!H800:H955))/STDEV(原始数据_周度!H800:H955),"")</f>
        <v/>
      </c>
      <c r="G955" s="15">
        <f>IFERROR((原始数据_周度!I955-AVERAGE(原始数据_周度!I800:I955))/STDEV(原始数据_周度!I800:I955),"")</f>
        <v/>
      </c>
      <c r="H955" s="166">
        <f>IFERROR((原始数据_周度!J955-AVERAGE($J$2:J955))/STDEV($J$2:J955),"")</f>
        <v/>
      </c>
    </row>
    <row r="956">
      <c r="A956" s="14">
        <f>原始数据_周度!A956</f>
        <v/>
      </c>
      <c r="B956" s="15">
        <f>IFERROR((原始数据_周度!C956-AVERAGE(原始数据_周度!C801:C956))/STDEV(原始数据_周度!C801:C956),"")</f>
        <v/>
      </c>
      <c r="C956" s="15">
        <f>IFERROR((原始数据_周度!F956-AVERAGE(原始数据_周度!F801:F956))/STDEV(原始数据_周度!F801:F956),"")</f>
        <v/>
      </c>
      <c r="D956" s="15">
        <f>IFERROR(-1*(原始数据_周度!E956-AVERAGE(原始数据_周度!E801:E956))/STDEV(原始数据_周度!E801:E956),"")</f>
        <v/>
      </c>
      <c r="E956" s="15">
        <f>IFERROR(-1*(原始数据_周度!G956-AVERAGE(原始数据_周度!G801:G956))/STDEV(原始数据_周度!G801:G956),"")</f>
        <v/>
      </c>
      <c r="F956" s="15">
        <f>IFERROR(-1*(原始数据_周度!H956-AVERAGE(原始数据_周度!H801:H956))/STDEV(原始数据_周度!H801:H956),"")</f>
        <v/>
      </c>
      <c r="G956" s="15">
        <f>IFERROR((原始数据_周度!I956-AVERAGE(原始数据_周度!I801:I956))/STDEV(原始数据_周度!I801:I956),"")</f>
        <v/>
      </c>
      <c r="H956" s="166">
        <f>IFERROR((原始数据_周度!J956-AVERAGE($J$2:J956))/STDEV($J$2:J956),"")</f>
        <v/>
      </c>
    </row>
    <row r="957">
      <c r="A957" s="14">
        <f>原始数据_周度!A957</f>
        <v/>
      </c>
      <c r="B957" s="15">
        <f>IFERROR((原始数据_周度!C957-AVERAGE(原始数据_周度!C802:C957))/STDEV(原始数据_周度!C802:C957),"")</f>
        <v/>
      </c>
      <c r="C957" s="15">
        <f>IFERROR((原始数据_周度!F957-AVERAGE(原始数据_周度!F802:F957))/STDEV(原始数据_周度!F802:F957),"")</f>
        <v/>
      </c>
      <c r="D957" s="15">
        <f>IFERROR(-1*(原始数据_周度!E957-AVERAGE(原始数据_周度!E802:E957))/STDEV(原始数据_周度!E802:E957),"")</f>
        <v/>
      </c>
      <c r="E957" s="15">
        <f>IFERROR(-1*(原始数据_周度!G957-AVERAGE(原始数据_周度!G802:G957))/STDEV(原始数据_周度!G802:G957),"")</f>
        <v/>
      </c>
      <c r="F957" s="15">
        <f>IFERROR(-1*(原始数据_周度!H957-AVERAGE(原始数据_周度!H802:H957))/STDEV(原始数据_周度!H802:H957),"")</f>
        <v/>
      </c>
      <c r="G957" s="15">
        <f>IFERROR((原始数据_周度!I957-AVERAGE(原始数据_周度!I802:I957))/STDEV(原始数据_周度!I802:I957),"")</f>
        <v/>
      </c>
      <c r="H957" s="166">
        <f>IFERROR((原始数据_周度!J957-AVERAGE($J$2:J957))/STDEV($J$2:J957),"")</f>
        <v/>
      </c>
    </row>
    <row r="958">
      <c r="A958" s="14">
        <f>原始数据_周度!A958</f>
        <v/>
      </c>
      <c r="B958" s="15">
        <f>IFERROR((原始数据_周度!C958-AVERAGE(原始数据_周度!C803:C958))/STDEV(原始数据_周度!C803:C958),"")</f>
        <v/>
      </c>
      <c r="C958" s="15">
        <f>IFERROR((原始数据_周度!F958-AVERAGE(原始数据_周度!F803:F958))/STDEV(原始数据_周度!F803:F958),"")</f>
        <v/>
      </c>
      <c r="D958" s="15">
        <f>IFERROR(-1*(原始数据_周度!E958-AVERAGE(原始数据_周度!E803:E958))/STDEV(原始数据_周度!E803:E958),"")</f>
        <v/>
      </c>
      <c r="E958" s="15">
        <f>IFERROR(-1*(原始数据_周度!G958-AVERAGE(原始数据_周度!G803:G958))/STDEV(原始数据_周度!G803:G958),"")</f>
        <v/>
      </c>
      <c r="F958" s="15">
        <f>IFERROR(-1*(原始数据_周度!H958-AVERAGE(原始数据_周度!H803:H958))/STDEV(原始数据_周度!H803:H958),"")</f>
        <v/>
      </c>
      <c r="G958" s="15">
        <f>IFERROR((原始数据_周度!I958-AVERAGE(原始数据_周度!I803:I958))/STDEV(原始数据_周度!I803:I958),"")</f>
        <v/>
      </c>
      <c r="H958" s="166">
        <f>IFERROR((原始数据_周度!J958-AVERAGE($J$2:J958))/STDEV($J$2:J958),"")</f>
        <v/>
      </c>
    </row>
    <row r="959">
      <c r="A959" s="14">
        <f>原始数据_周度!A959</f>
        <v/>
      </c>
      <c r="B959" s="15">
        <f>IFERROR((原始数据_周度!C959-AVERAGE(原始数据_周度!C804:C959))/STDEV(原始数据_周度!C804:C959),"")</f>
        <v/>
      </c>
      <c r="C959" s="15">
        <f>IFERROR((原始数据_周度!F959-AVERAGE(原始数据_周度!F804:F959))/STDEV(原始数据_周度!F804:F959),"")</f>
        <v/>
      </c>
      <c r="D959" s="15">
        <f>IFERROR(-1*(原始数据_周度!E959-AVERAGE(原始数据_周度!E804:E959))/STDEV(原始数据_周度!E804:E959),"")</f>
        <v/>
      </c>
      <c r="E959" s="15">
        <f>IFERROR(-1*(原始数据_周度!G959-AVERAGE(原始数据_周度!G804:G959))/STDEV(原始数据_周度!G804:G959),"")</f>
        <v/>
      </c>
      <c r="F959" s="15">
        <f>IFERROR(-1*(原始数据_周度!H959-AVERAGE(原始数据_周度!H804:H959))/STDEV(原始数据_周度!H804:H959),"")</f>
        <v/>
      </c>
      <c r="G959" s="15">
        <f>IFERROR((原始数据_周度!I959-AVERAGE(原始数据_周度!I804:I959))/STDEV(原始数据_周度!I804:I959),"")</f>
        <v/>
      </c>
      <c r="H959" s="166">
        <f>IFERROR((原始数据_周度!J959-AVERAGE($J$2:J959))/STDEV($J$2:J959),"")</f>
        <v/>
      </c>
    </row>
    <row r="960">
      <c r="A960" s="14">
        <f>原始数据_周度!A960</f>
        <v/>
      </c>
      <c r="B960" s="15">
        <f>IFERROR((原始数据_周度!C960-AVERAGE(原始数据_周度!C805:C960))/STDEV(原始数据_周度!C805:C960),"")</f>
        <v/>
      </c>
      <c r="C960" s="15">
        <f>IFERROR((原始数据_周度!F960-AVERAGE(原始数据_周度!F805:F960))/STDEV(原始数据_周度!F805:F960),"")</f>
        <v/>
      </c>
      <c r="D960" s="15">
        <f>IFERROR(-1*(原始数据_周度!E960-AVERAGE(原始数据_周度!E805:E960))/STDEV(原始数据_周度!E805:E960),"")</f>
        <v/>
      </c>
      <c r="E960" s="15">
        <f>IFERROR(-1*(原始数据_周度!G960-AVERAGE(原始数据_周度!G805:G960))/STDEV(原始数据_周度!G805:G960),"")</f>
        <v/>
      </c>
      <c r="F960" s="15">
        <f>IFERROR(-1*(原始数据_周度!H960-AVERAGE(原始数据_周度!H805:H960))/STDEV(原始数据_周度!H805:H960),"")</f>
        <v/>
      </c>
      <c r="G960" s="15">
        <f>IFERROR((原始数据_周度!I960-AVERAGE(原始数据_周度!I805:I960))/STDEV(原始数据_周度!I805:I960),"")</f>
        <v/>
      </c>
      <c r="H960" s="166">
        <f>IFERROR((原始数据_周度!J960-AVERAGE($J$2:J960))/STDEV($J$2:J960),"")</f>
        <v/>
      </c>
    </row>
    <row r="961">
      <c r="A961" s="14">
        <f>原始数据_周度!A961</f>
        <v/>
      </c>
      <c r="B961" s="15">
        <f>IFERROR((原始数据_周度!C961-AVERAGE(原始数据_周度!C806:C961))/STDEV(原始数据_周度!C806:C961),"")</f>
        <v/>
      </c>
      <c r="C961" s="15">
        <f>IFERROR((原始数据_周度!F961-AVERAGE(原始数据_周度!F806:F961))/STDEV(原始数据_周度!F806:F961),"")</f>
        <v/>
      </c>
      <c r="D961" s="15">
        <f>IFERROR(-1*(原始数据_周度!E961-AVERAGE(原始数据_周度!E806:E961))/STDEV(原始数据_周度!E806:E961),"")</f>
        <v/>
      </c>
      <c r="E961" s="15">
        <f>IFERROR(-1*(原始数据_周度!G961-AVERAGE(原始数据_周度!G806:G961))/STDEV(原始数据_周度!G806:G961),"")</f>
        <v/>
      </c>
      <c r="F961" s="15">
        <f>IFERROR(-1*(原始数据_周度!H961-AVERAGE(原始数据_周度!H806:H961))/STDEV(原始数据_周度!H806:H961),"")</f>
        <v/>
      </c>
      <c r="G961" s="15">
        <f>IFERROR((原始数据_周度!I961-AVERAGE(原始数据_周度!I806:I961))/STDEV(原始数据_周度!I806:I961),"")</f>
        <v/>
      </c>
      <c r="H961" s="166">
        <f>IFERROR((原始数据_周度!J961-AVERAGE($J$2:J961))/STDEV($J$2:J961),"")</f>
        <v/>
      </c>
    </row>
    <row r="962">
      <c r="A962" s="14">
        <f>原始数据_周度!A962</f>
        <v/>
      </c>
      <c r="B962" s="15">
        <f>IFERROR((原始数据_周度!C962-AVERAGE(原始数据_周度!C807:C962))/STDEV(原始数据_周度!C807:C962),"")</f>
        <v/>
      </c>
      <c r="C962" s="15">
        <f>IFERROR((原始数据_周度!F962-AVERAGE(原始数据_周度!F807:F962))/STDEV(原始数据_周度!F807:F962),"")</f>
        <v/>
      </c>
      <c r="D962" s="15">
        <f>IFERROR(-1*(原始数据_周度!E962-AVERAGE(原始数据_周度!E807:E962))/STDEV(原始数据_周度!E807:E962),"")</f>
        <v/>
      </c>
      <c r="E962" s="15">
        <f>IFERROR(-1*(原始数据_周度!G962-AVERAGE(原始数据_周度!G807:G962))/STDEV(原始数据_周度!G807:G962),"")</f>
        <v/>
      </c>
      <c r="F962" s="15">
        <f>IFERROR(-1*(原始数据_周度!H962-AVERAGE(原始数据_周度!H807:H962))/STDEV(原始数据_周度!H807:H962),"")</f>
        <v/>
      </c>
      <c r="G962" s="15">
        <f>IFERROR((原始数据_周度!I962-AVERAGE(原始数据_周度!I807:I962))/STDEV(原始数据_周度!I807:I962),"")</f>
        <v/>
      </c>
      <c r="H962" s="166">
        <f>IFERROR((原始数据_周度!J962-AVERAGE($J$2:J962))/STDEV($J$2:J962),"")</f>
        <v/>
      </c>
    </row>
    <row r="963">
      <c r="A963" s="14">
        <f>原始数据_周度!A963</f>
        <v/>
      </c>
      <c r="B963" s="15">
        <f>IFERROR((原始数据_周度!C963-AVERAGE(原始数据_周度!C808:C963))/STDEV(原始数据_周度!C808:C963),"")</f>
        <v/>
      </c>
      <c r="C963" s="15">
        <f>IFERROR((原始数据_周度!F963-AVERAGE(原始数据_周度!F808:F963))/STDEV(原始数据_周度!F808:F963),"")</f>
        <v/>
      </c>
      <c r="D963" s="15">
        <f>IFERROR(-1*(原始数据_周度!E963-AVERAGE(原始数据_周度!E808:E963))/STDEV(原始数据_周度!E808:E963),"")</f>
        <v/>
      </c>
      <c r="E963" s="15">
        <f>IFERROR(-1*(原始数据_周度!G963-AVERAGE(原始数据_周度!G808:G963))/STDEV(原始数据_周度!G808:G963),"")</f>
        <v/>
      </c>
      <c r="F963" s="15">
        <f>IFERROR(-1*(原始数据_周度!H963-AVERAGE(原始数据_周度!H808:H963))/STDEV(原始数据_周度!H808:H963),"")</f>
        <v/>
      </c>
      <c r="G963" s="15">
        <f>IFERROR((原始数据_周度!I963-AVERAGE(原始数据_周度!I808:I963))/STDEV(原始数据_周度!I808:I963),"")</f>
        <v/>
      </c>
      <c r="H963" s="166">
        <f>IFERROR((原始数据_周度!J963-AVERAGE($J$2:J963))/STDEV($J$2:J963),"")</f>
        <v/>
      </c>
    </row>
    <row r="964">
      <c r="A964" s="14">
        <f>原始数据_周度!A964</f>
        <v/>
      </c>
      <c r="B964" s="15">
        <f>IFERROR((原始数据_周度!C964-AVERAGE(原始数据_周度!C809:C964))/STDEV(原始数据_周度!C809:C964),"")</f>
        <v/>
      </c>
      <c r="C964" s="15">
        <f>IFERROR((原始数据_周度!F964-AVERAGE(原始数据_周度!F809:F964))/STDEV(原始数据_周度!F809:F964),"")</f>
        <v/>
      </c>
      <c r="D964" s="15">
        <f>IFERROR(-1*(原始数据_周度!E964-AVERAGE(原始数据_周度!E809:E964))/STDEV(原始数据_周度!E809:E964),"")</f>
        <v/>
      </c>
      <c r="E964" s="15">
        <f>IFERROR(-1*(原始数据_周度!G964-AVERAGE(原始数据_周度!G809:G964))/STDEV(原始数据_周度!G809:G964),"")</f>
        <v/>
      </c>
      <c r="F964" s="15">
        <f>IFERROR(-1*(原始数据_周度!H964-AVERAGE(原始数据_周度!H809:H964))/STDEV(原始数据_周度!H809:H964),"")</f>
        <v/>
      </c>
      <c r="G964" s="15">
        <f>IFERROR((原始数据_周度!I964-AVERAGE(原始数据_周度!I809:I964))/STDEV(原始数据_周度!I809:I964),"")</f>
        <v/>
      </c>
      <c r="H964" s="166">
        <f>IFERROR((原始数据_周度!J964-AVERAGE($J$2:J964))/STDEV($J$2:J964),"")</f>
        <v/>
      </c>
    </row>
    <row r="965">
      <c r="A965" s="14">
        <f>原始数据_周度!A965</f>
        <v/>
      </c>
      <c r="B965" s="15">
        <f>IFERROR((原始数据_周度!C965-AVERAGE(原始数据_周度!C810:C965))/STDEV(原始数据_周度!C810:C965),"")</f>
        <v/>
      </c>
      <c r="C965" s="15">
        <f>IFERROR((原始数据_周度!F965-AVERAGE(原始数据_周度!F810:F965))/STDEV(原始数据_周度!F810:F965),"")</f>
        <v/>
      </c>
      <c r="D965" s="15">
        <f>IFERROR(-1*(原始数据_周度!E965-AVERAGE(原始数据_周度!E810:E965))/STDEV(原始数据_周度!E810:E965),"")</f>
        <v/>
      </c>
      <c r="E965" s="15">
        <f>IFERROR(-1*(原始数据_周度!G965-AVERAGE(原始数据_周度!G810:G965))/STDEV(原始数据_周度!G810:G965),"")</f>
        <v/>
      </c>
      <c r="F965" s="15">
        <f>IFERROR(-1*(原始数据_周度!H965-AVERAGE(原始数据_周度!H810:H965))/STDEV(原始数据_周度!H810:H965),"")</f>
        <v/>
      </c>
      <c r="G965" s="15">
        <f>IFERROR((原始数据_周度!I965-AVERAGE(原始数据_周度!I810:I965))/STDEV(原始数据_周度!I810:I965),"")</f>
        <v/>
      </c>
      <c r="H965" s="166">
        <f>IFERROR((原始数据_周度!J965-AVERAGE($J$2:J965))/STDEV($J$2:J965),"")</f>
        <v/>
      </c>
    </row>
    <row r="966">
      <c r="A966" s="14">
        <f>原始数据_周度!A966</f>
        <v/>
      </c>
      <c r="B966" s="15">
        <f>IFERROR((原始数据_周度!C966-AVERAGE(原始数据_周度!C811:C966))/STDEV(原始数据_周度!C811:C966),"")</f>
        <v/>
      </c>
      <c r="C966" s="15">
        <f>IFERROR((原始数据_周度!F966-AVERAGE(原始数据_周度!F811:F966))/STDEV(原始数据_周度!F811:F966),"")</f>
        <v/>
      </c>
      <c r="D966" s="15">
        <f>IFERROR(-1*(原始数据_周度!E966-AVERAGE(原始数据_周度!E811:E966))/STDEV(原始数据_周度!E811:E966),"")</f>
        <v/>
      </c>
      <c r="E966" s="15">
        <f>IFERROR(-1*(原始数据_周度!G966-AVERAGE(原始数据_周度!G811:G966))/STDEV(原始数据_周度!G811:G966),"")</f>
        <v/>
      </c>
      <c r="F966" s="15">
        <f>IFERROR(-1*(原始数据_周度!H966-AVERAGE(原始数据_周度!H811:H966))/STDEV(原始数据_周度!H811:H966),"")</f>
        <v/>
      </c>
      <c r="G966" s="15">
        <f>IFERROR((原始数据_周度!I966-AVERAGE(原始数据_周度!I811:I966))/STDEV(原始数据_周度!I811:I966),"")</f>
        <v/>
      </c>
      <c r="H966" s="166">
        <f>IFERROR((原始数据_周度!J966-AVERAGE($J$2:J966))/STDEV($J$2:J966),"")</f>
        <v/>
      </c>
    </row>
    <row r="967">
      <c r="A967" s="14">
        <f>原始数据_周度!A967</f>
        <v/>
      </c>
      <c r="B967" s="15">
        <f>IFERROR((原始数据_周度!C967-AVERAGE(原始数据_周度!C812:C967))/STDEV(原始数据_周度!C812:C967),"")</f>
        <v/>
      </c>
      <c r="C967" s="15">
        <f>IFERROR((原始数据_周度!F967-AVERAGE(原始数据_周度!F812:F967))/STDEV(原始数据_周度!F812:F967),"")</f>
        <v/>
      </c>
      <c r="D967" s="15">
        <f>IFERROR(-1*(原始数据_周度!E967-AVERAGE(原始数据_周度!E812:E967))/STDEV(原始数据_周度!E812:E967),"")</f>
        <v/>
      </c>
      <c r="E967" s="15">
        <f>IFERROR(-1*(原始数据_周度!G967-AVERAGE(原始数据_周度!G812:G967))/STDEV(原始数据_周度!G812:G967),"")</f>
        <v/>
      </c>
      <c r="F967" s="15">
        <f>IFERROR(-1*(原始数据_周度!H967-AVERAGE(原始数据_周度!H812:H967))/STDEV(原始数据_周度!H812:H967),"")</f>
        <v/>
      </c>
      <c r="G967" s="15">
        <f>IFERROR((原始数据_周度!I967-AVERAGE(原始数据_周度!I812:I967))/STDEV(原始数据_周度!I812:I967),"")</f>
        <v/>
      </c>
      <c r="H967" s="166">
        <f>IFERROR((原始数据_周度!J967-AVERAGE($J$2:J967))/STDEV($J$2:J967),"")</f>
        <v/>
      </c>
    </row>
    <row r="968">
      <c r="A968" s="14">
        <f>原始数据_周度!A968</f>
        <v/>
      </c>
      <c r="B968" s="15">
        <f>IFERROR((原始数据_周度!C968-AVERAGE(原始数据_周度!C813:C968))/STDEV(原始数据_周度!C813:C968),"")</f>
        <v/>
      </c>
      <c r="C968" s="15">
        <f>IFERROR((原始数据_周度!F968-AVERAGE(原始数据_周度!F813:F968))/STDEV(原始数据_周度!F813:F968),"")</f>
        <v/>
      </c>
      <c r="D968" s="15">
        <f>IFERROR(-1*(原始数据_周度!E968-AVERAGE(原始数据_周度!E813:E968))/STDEV(原始数据_周度!E813:E968),"")</f>
        <v/>
      </c>
      <c r="E968" s="15">
        <f>IFERROR(-1*(原始数据_周度!G968-AVERAGE(原始数据_周度!G813:G968))/STDEV(原始数据_周度!G813:G968),"")</f>
        <v/>
      </c>
      <c r="F968" s="15">
        <f>IFERROR(-1*(原始数据_周度!H968-AVERAGE(原始数据_周度!H813:H968))/STDEV(原始数据_周度!H813:H968),"")</f>
        <v/>
      </c>
      <c r="G968" s="15">
        <f>IFERROR((原始数据_周度!I968-AVERAGE(原始数据_周度!I813:I968))/STDEV(原始数据_周度!I813:I968),"")</f>
        <v/>
      </c>
      <c r="H968" s="166">
        <f>IFERROR((原始数据_周度!J968-AVERAGE($J$2:J968))/STDEV($J$2:J968),"")</f>
        <v/>
      </c>
    </row>
    <row r="969">
      <c r="A969" s="14">
        <f>原始数据_周度!A969</f>
        <v/>
      </c>
      <c r="B969" s="15">
        <f>IFERROR((原始数据_周度!C969-AVERAGE(原始数据_周度!C814:C969))/STDEV(原始数据_周度!C814:C969),"")</f>
        <v/>
      </c>
      <c r="C969" s="15">
        <f>IFERROR((原始数据_周度!F969-AVERAGE(原始数据_周度!F814:F969))/STDEV(原始数据_周度!F814:F969),"")</f>
        <v/>
      </c>
      <c r="D969" s="15">
        <f>IFERROR(-1*(原始数据_周度!E969-AVERAGE(原始数据_周度!E814:E969))/STDEV(原始数据_周度!E814:E969),"")</f>
        <v/>
      </c>
      <c r="E969" s="15">
        <f>IFERROR(-1*(原始数据_周度!G969-AVERAGE(原始数据_周度!G814:G969))/STDEV(原始数据_周度!G814:G969),"")</f>
        <v/>
      </c>
      <c r="F969" s="15">
        <f>IFERROR(-1*(原始数据_周度!H969-AVERAGE(原始数据_周度!H814:H969))/STDEV(原始数据_周度!H814:H969),"")</f>
        <v/>
      </c>
      <c r="G969" s="15">
        <f>IFERROR((原始数据_周度!I969-AVERAGE(原始数据_周度!I814:I969))/STDEV(原始数据_周度!I814:I969),"")</f>
        <v/>
      </c>
      <c r="H969" s="166">
        <f>IFERROR((原始数据_周度!J969-AVERAGE($J$2:J969))/STDEV($J$2:J969),"")</f>
        <v/>
      </c>
    </row>
    <row r="970">
      <c r="A970" s="14">
        <f>原始数据_周度!A970</f>
        <v/>
      </c>
      <c r="B970" s="15">
        <f>IFERROR((原始数据_周度!C970-AVERAGE(原始数据_周度!C815:C970))/STDEV(原始数据_周度!C815:C970),"")</f>
        <v/>
      </c>
      <c r="C970" s="15">
        <f>IFERROR((原始数据_周度!F970-AVERAGE(原始数据_周度!F815:F970))/STDEV(原始数据_周度!F815:F970),"")</f>
        <v/>
      </c>
      <c r="D970" s="15">
        <f>IFERROR(-1*(原始数据_周度!E970-AVERAGE(原始数据_周度!E815:E970))/STDEV(原始数据_周度!E815:E970),"")</f>
        <v/>
      </c>
      <c r="E970" s="15">
        <f>IFERROR(-1*(原始数据_周度!G970-AVERAGE(原始数据_周度!G815:G970))/STDEV(原始数据_周度!G815:G970),"")</f>
        <v/>
      </c>
      <c r="F970" s="15">
        <f>IFERROR(-1*(原始数据_周度!H970-AVERAGE(原始数据_周度!H815:H970))/STDEV(原始数据_周度!H815:H970),"")</f>
        <v/>
      </c>
      <c r="G970" s="15">
        <f>IFERROR((原始数据_周度!I970-AVERAGE(原始数据_周度!I815:I970))/STDEV(原始数据_周度!I815:I970),"")</f>
        <v/>
      </c>
      <c r="H970" s="166">
        <f>IFERROR((原始数据_周度!J970-AVERAGE($J$2:J970))/STDEV($J$2:J970),"")</f>
        <v/>
      </c>
    </row>
    <row r="971">
      <c r="A971" s="14">
        <f>原始数据_周度!A971</f>
        <v/>
      </c>
      <c r="B971" s="15">
        <f>IFERROR((原始数据_周度!C971-AVERAGE(原始数据_周度!C816:C971))/STDEV(原始数据_周度!C816:C971),"")</f>
        <v/>
      </c>
      <c r="C971" s="15">
        <f>IFERROR((原始数据_周度!F971-AVERAGE(原始数据_周度!F816:F971))/STDEV(原始数据_周度!F816:F971),"")</f>
        <v/>
      </c>
      <c r="D971" s="15">
        <f>IFERROR(-1*(原始数据_周度!E971-AVERAGE(原始数据_周度!E816:E971))/STDEV(原始数据_周度!E816:E971),"")</f>
        <v/>
      </c>
      <c r="E971" s="15">
        <f>IFERROR(-1*(原始数据_周度!G971-AVERAGE(原始数据_周度!G816:G971))/STDEV(原始数据_周度!G816:G971),"")</f>
        <v/>
      </c>
      <c r="F971" s="15">
        <f>IFERROR(-1*(原始数据_周度!H971-AVERAGE(原始数据_周度!H816:H971))/STDEV(原始数据_周度!H816:H971),"")</f>
        <v/>
      </c>
      <c r="G971" s="15">
        <f>IFERROR((原始数据_周度!I971-AVERAGE(原始数据_周度!I816:I971))/STDEV(原始数据_周度!I816:I971),"")</f>
        <v/>
      </c>
      <c r="H971" s="166">
        <f>IFERROR((原始数据_周度!J971-AVERAGE($J$2:J971))/STDEV($J$2:J971),"")</f>
        <v/>
      </c>
    </row>
    <row r="972">
      <c r="A972" s="14">
        <f>原始数据_周度!A972</f>
        <v/>
      </c>
      <c r="B972" s="15">
        <f>IFERROR((原始数据_周度!C972-AVERAGE(原始数据_周度!C817:C972))/STDEV(原始数据_周度!C817:C972),"")</f>
        <v/>
      </c>
      <c r="C972" s="15">
        <f>IFERROR((原始数据_周度!F972-AVERAGE(原始数据_周度!F817:F972))/STDEV(原始数据_周度!F817:F972),"")</f>
        <v/>
      </c>
      <c r="D972" s="15">
        <f>IFERROR(-1*(原始数据_周度!E972-AVERAGE(原始数据_周度!E817:E972))/STDEV(原始数据_周度!E817:E972),"")</f>
        <v/>
      </c>
      <c r="E972" s="15">
        <f>IFERROR(-1*(原始数据_周度!G972-AVERAGE(原始数据_周度!G817:G972))/STDEV(原始数据_周度!G817:G972),"")</f>
        <v/>
      </c>
      <c r="F972" s="15">
        <f>IFERROR(-1*(原始数据_周度!H972-AVERAGE(原始数据_周度!H817:H972))/STDEV(原始数据_周度!H817:H972),"")</f>
        <v/>
      </c>
      <c r="G972" s="15">
        <f>IFERROR((原始数据_周度!I972-AVERAGE(原始数据_周度!I817:I972))/STDEV(原始数据_周度!I817:I972),"")</f>
        <v/>
      </c>
      <c r="H972" s="166">
        <f>IFERROR((原始数据_周度!J972-AVERAGE($J$2:J972))/STDEV($J$2:J972),"")</f>
        <v/>
      </c>
    </row>
    <row r="973">
      <c r="A973" s="14">
        <f>原始数据_周度!A973</f>
        <v/>
      </c>
      <c r="B973" s="15">
        <f>IFERROR((原始数据_周度!C973-AVERAGE(原始数据_周度!C818:C973))/STDEV(原始数据_周度!C818:C973),"")</f>
        <v/>
      </c>
      <c r="C973" s="15">
        <f>IFERROR((原始数据_周度!F973-AVERAGE(原始数据_周度!F818:F973))/STDEV(原始数据_周度!F818:F973),"")</f>
        <v/>
      </c>
      <c r="D973" s="15">
        <f>IFERROR(-1*(原始数据_周度!E973-AVERAGE(原始数据_周度!E818:E973))/STDEV(原始数据_周度!E818:E973),"")</f>
        <v/>
      </c>
      <c r="E973" s="15">
        <f>IFERROR(-1*(原始数据_周度!G973-AVERAGE(原始数据_周度!G818:G973))/STDEV(原始数据_周度!G818:G973),"")</f>
        <v/>
      </c>
      <c r="F973" s="15">
        <f>IFERROR(-1*(原始数据_周度!H973-AVERAGE(原始数据_周度!H818:H973))/STDEV(原始数据_周度!H818:H973),"")</f>
        <v/>
      </c>
      <c r="G973" s="15">
        <f>IFERROR((原始数据_周度!I973-AVERAGE(原始数据_周度!I818:I973))/STDEV(原始数据_周度!I818:I973),"")</f>
        <v/>
      </c>
      <c r="H973" s="166">
        <f>IFERROR((原始数据_周度!J973-AVERAGE($J$2:J973))/STDEV($J$2:J973),"")</f>
        <v/>
      </c>
    </row>
    <row r="974">
      <c r="A974" s="14">
        <f>原始数据_周度!A974</f>
        <v/>
      </c>
      <c r="B974" s="15">
        <f>IFERROR((原始数据_周度!C974-AVERAGE(原始数据_周度!C819:C974))/STDEV(原始数据_周度!C819:C974),"")</f>
        <v/>
      </c>
      <c r="C974" s="15">
        <f>IFERROR((原始数据_周度!F974-AVERAGE(原始数据_周度!F819:F974))/STDEV(原始数据_周度!F819:F974),"")</f>
        <v/>
      </c>
      <c r="D974" s="15">
        <f>IFERROR(-1*(原始数据_周度!E974-AVERAGE(原始数据_周度!E819:E974))/STDEV(原始数据_周度!E819:E974),"")</f>
        <v/>
      </c>
      <c r="E974" s="15">
        <f>IFERROR(-1*(原始数据_周度!G974-AVERAGE(原始数据_周度!G819:G974))/STDEV(原始数据_周度!G819:G974),"")</f>
        <v/>
      </c>
      <c r="F974" s="15">
        <f>IFERROR(-1*(原始数据_周度!H974-AVERAGE(原始数据_周度!H819:H974))/STDEV(原始数据_周度!H819:H974),"")</f>
        <v/>
      </c>
      <c r="G974" s="15">
        <f>IFERROR((原始数据_周度!I974-AVERAGE(原始数据_周度!I819:I974))/STDEV(原始数据_周度!I819:I974),"")</f>
        <v/>
      </c>
      <c r="H974" s="166">
        <f>IFERROR((原始数据_周度!J974-AVERAGE($J$2:J974))/STDEV($J$2:J974),"")</f>
        <v/>
      </c>
    </row>
    <row r="975">
      <c r="A975" s="14">
        <f>原始数据_周度!A975</f>
        <v/>
      </c>
      <c r="B975" s="15">
        <f>IFERROR((原始数据_周度!C975-AVERAGE(原始数据_周度!C820:C975))/STDEV(原始数据_周度!C820:C975),"")</f>
        <v/>
      </c>
      <c r="C975" s="15">
        <f>IFERROR((原始数据_周度!F975-AVERAGE(原始数据_周度!F820:F975))/STDEV(原始数据_周度!F820:F975),"")</f>
        <v/>
      </c>
      <c r="D975" s="15">
        <f>IFERROR(-1*(原始数据_周度!E975-AVERAGE(原始数据_周度!E820:E975))/STDEV(原始数据_周度!E820:E975),"")</f>
        <v/>
      </c>
      <c r="E975" s="15">
        <f>IFERROR(-1*(原始数据_周度!G975-AVERAGE(原始数据_周度!G820:G975))/STDEV(原始数据_周度!G820:G975),"")</f>
        <v/>
      </c>
      <c r="F975" s="15">
        <f>IFERROR(-1*(原始数据_周度!H975-AVERAGE(原始数据_周度!H820:H975))/STDEV(原始数据_周度!H820:H975),"")</f>
        <v/>
      </c>
      <c r="G975" s="15">
        <f>IFERROR((原始数据_周度!I975-AVERAGE(原始数据_周度!I820:I975))/STDEV(原始数据_周度!I820:I975),"")</f>
        <v/>
      </c>
      <c r="H975" s="166">
        <f>IFERROR((原始数据_周度!J975-AVERAGE($J$2:J975))/STDEV($J$2:J975),"")</f>
        <v/>
      </c>
    </row>
    <row r="976">
      <c r="A976" s="14">
        <f>原始数据_周度!A976</f>
        <v/>
      </c>
      <c r="B976" s="15">
        <f>IFERROR((原始数据_周度!C976-AVERAGE(原始数据_周度!C821:C976))/STDEV(原始数据_周度!C821:C976),"")</f>
        <v/>
      </c>
      <c r="C976" s="15">
        <f>IFERROR((原始数据_周度!F976-AVERAGE(原始数据_周度!F821:F976))/STDEV(原始数据_周度!F821:F976),"")</f>
        <v/>
      </c>
      <c r="D976" s="15">
        <f>IFERROR(-1*(原始数据_周度!E976-AVERAGE(原始数据_周度!E821:E976))/STDEV(原始数据_周度!E821:E976),"")</f>
        <v/>
      </c>
      <c r="E976" s="15">
        <f>IFERROR(-1*(原始数据_周度!G976-AVERAGE(原始数据_周度!G821:G976))/STDEV(原始数据_周度!G821:G976),"")</f>
        <v/>
      </c>
      <c r="F976" s="15">
        <f>IFERROR(-1*(原始数据_周度!H976-AVERAGE(原始数据_周度!H821:H976))/STDEV(原始数据_周度!H821:H976),"")</f>
        <v/>
      </c>
      <c r="G976" s="15">
        <f>IFERROR((原始数据_周度!I976-AVERAGE(原始数据_周度!I821:I976))/STDEV(原始数据_周度!I821:I976),"")</f>
        <v/>
      </c>
      <c r="H976" s="166">
        <f>IFERROR((原始数据_周度!J976-AVERAGE($J$2:J976))/STDEV($J$2:J976),"")</f>
        <v/>
      </c>
    </row>
    <row r="977">
      <c r="A977" s="14">
        <f>原始数据_周度!A977</f>
        <v/>
      </c>
      <c r="B977" s="15">
        <f>IFERROR((原始数据_周度!C977-AVERAGE(原始数据_周度!C822:C977))/STDEV(原始数据_周度!C822:C977),"")</f>
        <v/>
      </c>
      <c r="C977" s="15">
        <f>IFERROR((原始数据_周度!F977-AVERAGE(原始数据_周度!F822:F977))/STDEV(原始数据_周度!F822:F977),"")</f>
        <v/>
      </c>
      <c r="D977" s="15">
        <f>IFERROR(-1*(原始数据_周度!E977-AVERAGE(原始数据_周度!E822:E977))/STDEV(原始数据_周度!E822:E977),"")</f>
        <v/>
      </c>
      <c r="E977" s="15">
        <f>IFERROR(-1*(原始数据_周度!G977-AVERAGE(原始数据_周度!G822:G977))/STDEV(原始数据_周度!G822:G977),"")</f>
        <v/>
      </c>
      <c r="F977" s="15">
        <f>IFERROR(-1*(原始数据_周度!H977-AVERAGE(原始数据_周度!H822:H977))/STDEV(原始数据_周度!H822:H977),"")</f>
        <v/>
      </c>
      <c r="G977" s="15">
        <f>IFERROR((原始数据_周度!I977-AVERAGE(原始数据_周度!I822:I977))/STDEV(原始数据_周度!I822:I977),"")</f>
        <v/>
      </c>
      <c r="H977" s="166">
        <f>IFERROR((原始数据_周度!J977-AVERAGE($J$2:J977))/STDEV($J$2:J977),"")</f>
        <v/>
      </c>
    </row>
    <row r="978">
      <c r="A978" s="14">
        <f>原始数据_周度!A978</f>
        <v/>
      </c>
      <c r="B978" s="15">
        <f>IFERROR((原始数据_周度!C978-AVERAGE(原始数据_周度!C823:C978))/STDEV(原始数据_周度!C823:C978),"")</f>
        <v/>
      </c>
      <c r="C978" s="15">
        <f>IFERROR((原始数据_周度!F978-AVERAGE(原始数据_周度!F823:F978))/STDEV(原始数据_周度!F823:F978),"")</f>
        <v/>
      </c>
      <c r="D978" s="15">
        <f>IFERROR(-1*(原始数据_周度!E978-AVERAGE(原始数据_周度!E823:E978))/STDEV(原始数据_周度!E823:E978),"")</f>
        <v/>
      </c>
      <c r="E978" s="15">
        <f>IFERROR(-1*(原始数据_周度!G978-AVERAGE(原始数据_周度!G823:G978))/STDEV(原始数据_周度!G823:G978),"")</f>
        <v/>
      </c>
      <c r="F978" s="15">
        <f>IFERROR(-1*(原始数据_周度!H978-AVERAGE(原始数据_周度!H823:H978))/STDEV(原始数据_周度!H823:H978),"")</f>
        <v/>
      </c>
      <c r="G978" s="15">
        <f>IFERROR((原始数据_周度!I978-AVERAGE(原始数据_周度!I823:I978))/STDEV(原始数据_周度!I823:I978),"")</f>
        <v/>
      </c>
      <c r="H978" s="166">
        <f>IFERROR((原始数据_周度!J978-AVERAGE($J$2:J978))/STDEV($J$2:J978),"")</f>
        <v/>
      </c>
    </row>
    <row r="979">
      <c r="A979" s="14">
        <f>原始数据_周度!A979</f>
        <v/>
      </c>
      <c r="B979" s="15">
        <f>IFERROR((原始数据_周度!C979-AVERAGE(原始数据_周度!C824:C979))/STDEV(原始数据_周度!C824:C979),"")</f>
        <v/>
      </c>
      <c r="C979" s="15">
        <f>IFERROR((原始数据_周度!F979-AVERAGE(原始数据_周度!F824:F979))/STDEV(原始数据_周度!F824:F979),"")</f>
        <v/>
      </c>
      <c r="D979" s="15">
        <f>IFERROR(-1*(原始数据_周度!E979-AVERAGE(原始数据_周度!E824:E979))/STDEV(原始数据_周度!E824:E979),"")</f>
        <v/>
      </c>
      <c r="E979" s="15">
        <f>IFERROR(-1*(原始数据_周度!G979-AVERAGE(原始数据_周度!G824:G979))/STDEV(原始数据_周度!G824:G979),"")</f>
        <v/>
      </c>
      <c r="F979" s="15">
        <f>IFERROR(-1*(原始数据_周度!H979-AVERAGE(原始数据_周度!H824:H979))/STDEV(原始数据_周度!H824:H979),"")</f>
        <v/>
      </c>
      <c r="G979" s="15">
        <f>IFERROR((原始数据_周度!I979-AVERAGE(原始数据_周度!I824:I979))/STDEV(原始数据_周度!I824:I979),"")</f>
        <v/>
      </c>
      <c r="H979" s="166">
        <f>IFERROR((原始数据_周度!J979-AVERAGE($J$2:J979))/STDEV($J$2:J979),"")</f>
        <v/>
      </c>
    </row>
    <row r="980">
      <c r="A980" s="14">
        <f>原始数据_周度!A980</f>
        <v/>
      </c>
      <c r="B980" s="15">
        <f>IFERROR((原始数据_周度!C980-AVERAGE(原始数据_周度!C825:C980))/STDEV(原始数据_周度!C825:C980),"")</f>
        <v/>
      </c>
      <c r="C980" s="15">
        <f>IFERROR((原始数据_周度!F980-AVERAGE(原始数据_周度!F825:F980))/STDEV(原始数据_周度!F825:F980),"")</f>
        <v/>
      </c>
      <c r="D980" s="15">
        <f>IFERROR(-1*(原始数据_周度!E980-AVERAGE(原始数据_周度!E825:E980))/STDEV(原始数据_周度!E825:E980),"")</f>
        <v/>
      </c>
      <c r="E980" s="15">
        <f>IFERROR(-1*(原始数据_周度!G980-AVERAGE(原始数据_周度!G825:G980))/STDEV(原始数据_周度!G825:G980),"")</f>
        <v/>
      </c>
      <c r="F980" s="15">
        <f>IFERROR(-1*(原始数据_周度!H980-AVERAGE(原始数据_周度!H825:H980))/STDEV(原始数据_周度!H825:H980),"")</f>
        <v/>
      </c>
      <c r="G980" s="15">
        <f>IFERROR((原始数据_周度!I980-AVERAGE(原始数据_周度!I825:I980))/STDEV(原始数据_周度!I825:I980),"")</f>
        <v/>
      </c>
      <c r="H980" s="166">
        <f>IFERROR((原始数据_周度!J980-AVERAGE($J$2:J980))/STDEV($J$2:J980),"")</f>
        <v/>
      </c>
    </row>
    <row r="981">
      <c r="A981" s="14">
        <f>原始数据_周度!A981</f>
        <v/>
      </c>
      <c r="B981" s="15">
        <f>IFERROR((原始数据_周度!C981-AVERAGE(原始数据_周度!C826:C981))/STDEV(原始数据_周度!C826:C981),"")</f>
        <v/>
      </c>
      <c r="C981" s="15">
        <f>IFERROR((原始数据_周度!F981-AVERAGE(原始数据_周度!F826:F981))/STDEV(原始数据_周度!F826:F981),"")</f>
        <v/>
      </c>
      <c r="D981" s="15">
        <f>IFERROR(-1*(原始数据_周度!E981-AVERAGE(原始数据_周度!E826:E981))/STDEV(原始数据_周度!E826:E981),"")</f>
        <v/>
      </c>
      <c r="E981" s="15">
        <f>IFERROR(-1*(原始数据_周度!G981-AVERAGE(原始数据_周度!G826:G981))/STDEV(原始数据_周度!G826:G981),"")</f>
        <v/>
      </c>
      <c r="F981" s="15">
        <f>IFERROR(-1*(原始数据_周度!H981-AVERAGE(原始数据_周度!H826:H981))/STDEV(原始数据_周度!H826:H981),"")</f>
        <v/>
      </c>
      <c r="G981" s="15">
        <f>IFERROR((原始数据_周度!I981-AVERAGE(原始数据_周度!I826:I981))/STDEV(原始数据_周度!I826:I981),"")</f>
        <v/>
      </c>
      <c r="H981" s="166">
        <f>IFERROR((原始数据_周度!J981-AVERAGE($J$2:J981))/STDEV($J$2:J981),"")</f>
        <v/>
      </c>
    </row>
    <row r="982">
      <c r="A982" s="14">
        <f>原始数据_周度!A982</f>
        <v/>
      </c>
      <c r="B982" s="15">
        <f>IFERROR((原始数据_周度!C982-AVERAGE(原始数据_周度!C827:C982))/STDEV(原始数据_周度!C827:C982),"")</f>
        <v/>
      </c>
      <c r="C982" s="15">
        <f>IFERROR((原始数据_周度!F982-AVERAGE(原始数据_周度!F827:F982))/STDEV(原始数据_周度!F827:F982),"")</f>
        <v/>
      </c>
      <c r="D982" s="15">
        <f>IFERROR(-1*(原始数据_周度!E982-AVERAGE(原始数据_周度!E827:E982))/STDEV(原始数据_周度!E827:E982),"")</f>
        <v/>
      </c>
      <c r="E982" s="15">
        <f>IFERROR(-1*(原始数据_周度!G982-AVERAGE(原始数据_周度!G827:G982))/STDEV(原始数据_周度!G827:G982),"")</f>
        <v/>
      </c>
      <c r="F982" s="15">
        <f>IFERROR(-1*(原始数据_周度!H982-AVERAGE(原始数据_周度!H827:H982))/STDEV(原始数据_周度!H827:H982),"")</f>
        <v/>
      </c>
      <c r="G982" s="15">
        <f>IFERROR((原始数据_周度!I982-AVERAGE(原始数据_周度!I827:I982))/STDEV(原始数据_周度!I827:I982),"")</f>
        <v/>
      </c>
      <c r="H982" s="166">
        <f>IFERROR((原始数据_周度!J982-AVERAGE($J$2:J982))/STDEV($J$2:J982),"")</f>
        <v/>
      </c>
    </row>
    <row r="983">
      <c r="A983" s="14">
        <f>原始数据_周度!A983</f>
        <v/>
      </c>
      <c r="B983" s="15">
        <f>IFERROR((原始数据_周度!C983-AVERAGE(原始数据_周度!C828:C983))/STDEV(原始数据_周度!C828:C983),"")</f>
        <v/>
      </c>
      <c r="C983" s="15">
        <f>IFERROR((原始数据_周度!F983-AVERAGE(原始数据_周度!F828:F983))/STDEV(原始数据_周度!F828:F983),"")</f>
        <v/>
      </c>
      <c r="D983" s="15">
        <f>IFERROR(-1*(原始数据_周度!E983-AVERAGE(原始数据_周度!E828:E983))/STDEV(原始数据_周度!E828:E983),"")</f>
        <v/>
      </c>
      <c r="E983" s="15">
        <f>IFERROR(-1*(原始数据_周度!G983-AVERAGE(原始数据_周度!G828:G983))/STDEV(原始数据_周度!G828:G983),"")</f>
        <v/>
      </c>
      <c r="F983" s="15">
        <f>IFERROR(-1*(原始数据_周度!H983-AVERAGE(原始数据_周度!H828:H983))/STDEV(原始数据_周度!H828:H983),"")</f>
        <v/>
      </c>
      <c r="G983" s="15">
        <f>IFERROR((原始数据_周度!I983-AVERAGE(原始数据_周度!I828:I983))/STDEV(原始数据_周度!I828:I983),"")</f>
        <v/>
      </c>
      <c r="H983" s="166">
        <f>IFERROR((原始数据_周度!J983-AVERAGE($J$2:J983))/STDEV($J$2:J983),"")</f>
        <v/>
      </c>
    </row>
    <row r="984">
      <c r="A984" s="14">
        <f>原始数据_周度!A984</f>
        <v/>
      </c>
      <c r="B984" s="15">
        <f>IFERROR((原始数据_周度!C984-AVERAGE(原始数据_周度!C829:C984))/STDEV(原始数据_周度!C829:C984),"")</f>
        <v/>
      </c>
      <c r="C984" s="15">
        <f>IFERROR((原始数据_周度!F984-AVERAGE(原始数据_周度!F829:F984))/STDEV(原始数据_周度!F829:F984),"")</f>
        <v/>
      </c>
      <c r="D984" s="15">
        <f>IFERROR(-1*(原始数据_周度!E984-AVERAGE(原始数据_周度!E829:E984))/STDEV(原始数据_周度!E829:E984),"")</f>
        <v/>
      </c>
      <c r="E984" s="15">
        <f>IFERROR(-1*(原始数据_周度!G984-AVERAGE(原始数据_周度!G829:G984))/STDEV(原始数据_周度!G829:G984),"")</f>
        <v/>
      </c>
      <c r="F984" s="15">
        <f>IFERROR(-1*(原始数据_周度!H984-AVERAGE(原始数据_周度!H829:H984))/STDEV(原始数据_周度!H829:H984),"")</f>
        <v/>
      </c>
      <c r="G984" s="15">
        <f>IFERROR((原始数据_周度!I984-AVERAGE(原始数据_周度!I829:I984))/STDEV(原始数据_周度!I829:I984),"")</f>
        <v/>
      </c>
      <c r="H984" s="166">
        <f>IFERROR((原始数据_周度!J984-AVERAGE($J$2:J984))/STDEV($J$2:J984),"")</f>
        <v/>
      </c>
    </row>
    <row r="985">
      <c r="A985" s="14">
        <f>原始数据_周度!A985</f>
        <v/>
      </c>
      <c r="B985" s="15">
        <f>IFERROR((原始数据_周度!C985-AVERAGE(原始数据_周度!C830:C985))/STDEV(原始数据_周度!C830:C985),"")</f>
        <v/>
      </c>
      <c r="C985" s="15">
        <f>IFERROR((原始数据_周度!F985-AVERAGE(原始数据_周度!F830:F985))/STDEV(原始数据_周度!F830:F985),"")</f>
        <v/>
      </c>
      <c r="D985" s="15">
        <f>IFERROR(-1*(原始数据_周度!E985-AVERAGE(原始数据_周度!E830:E985))/STDEV(原始数据_周度!E830:E985),"")</f>
        <v/>
      </c>
      <c r="E985" s="15">
        <f>IFERROR(-1*(原始数据_周度!G985-AVERAGE(原始数据_周度!G830:G985))/STDEV(原始数据_周度!G830:G985),"")</f>
        <v/>
      </c>
      <c r="F985" s="15">
        <f>IFERROR(-1*(原始数据_周度!H985-AVERAGE(原始数据_周度!H830:H985))/STDEV(原始数据_周度!H830:H985),"")</f>
        <v/>
      </c>
      <c r="G985" s="15">
        <f>IFERROR((原始数据_周度!I985-AVERAGE(原始数据_周度!I830:I985))/STDEV(原始数据_周度!I830:I985),"")</f>
        <v/>
      </c>
      <c r="H985" s="166">
        <f>IFERROR((原始数据_周度!J985-AVERAGE($J$2:J985))/STDEV($J$2:J985),"")</f>
        <v/>
      </c>
    </row>
    <row r="986">
      <c r="A986" s="14">
        <f>原始数据_周度!A986</f>
        <v/>
      </c>
      <c r="B986" s="15">
        <f>IFERROR((原始数据_周度!C986-AVERAGE(原始数据_周度!C831:C986))/STDEV(原始数据_周度!C831:C986),"")</f>
        <v/>
      </c>
      <c r="C986" s="15">
        <f>IFERROR((原始数据_周度!F986-AVERAGE(原始数据_周度!F831:F986))/STDEV(原始数据_周度!F831:F986),"")</f>
        <v/>
      </c>
      <c r="D986" s="15">
        <f>IFERROR(-1*(原始数据_周度!E986-AVERAGE(原始数据_周度!E831:E986))/STDEV(原始数据_周度!E831:E986),"")</f>
        <v/>
      </c>
      <c r="E986" s="15">
        <f>IFERROR(-1*(原始数据_周度!G986-AVERAGE(原始数据_周度!G831:G986))/STDEV(原始数据_周度!G831:G986),"")</f>
        <v/>
      </c>
      <c r="F986" s="15">
        <f>IFERROR(-1*(原始数据_周度!H986-AVERAGE(原始数据_周度!H831:H986))/STDEV(原始数据_周度!H831:H986),"")</f>
        <v/>
      </c>
      <c r="G986" s="15">
        <f>IFERROR((原始数据_周度!I986-AVERAGE(原始数据_周度!I831:I986))/STDEV(原始数据_周度!I831:I986),"")</f>
        <v/>
      </c>
      <c r="H986" s="166">
        <f>IFERROR((原始数据_周度!J986-AVERAGE($J$2:J986))/STDEV($J$2:J986),"")</f>
        <v/>
      </c>
    </row>
    <row r="987">
      <c r="A987" s="14">
        <f>原始数据_周度!A987</f>
        <v/>
      </c>
      <c r="B987" s="15">
        <f>IFERROR((原始数据_周度!C987-AVERAGE(原始数据_周度!C832:C987))/STDEV(原始数据_周度!C832:C987),"")</f>
        <v/>
      </c>
      <c r="C987" s="15">
        <f>IFERROR((原始数据_周度!F987-AVERAGE(原始数据_周度!F832:F987))/STDEV(原始数据_周度!F832:F987),"")</f>
        <v/>
      </c>
      <c r="D987" s="15">
        <f>IFERROR(-1*(原始数据_周度!E987-AVERAGE(原始数据_周度!E832:E987))/STDEV(原始数据_周度!E832:E987),"")</f>
        <v/>
      </c>
      <c r="E987" s="15">
        <f>IFERROR(-1*(原始数据_周度!G987-AVERAGE(原始数据_周度!G832:G987))/STDEV(原始数据_周度!G832:G987),"")</f>
        <v/>
      </c>
      <c r="F987" s="15">
        <f>IFERROR(-1*(原始数据_周度!H987-AVERAGE(原始数据_周度!H832:H987))/STDEV(原始数据_周度!H832:H987),"")</f>
        <v/>
      </c>
      <c r="G987" s="15">
        <f>IFERROR((原始数据_周度!I987-AVERAGE(原始数据_周度!I832:I987))/STDEV(原始数据_周度!I832:I987),"")</f>
        <v/>
      </c>
      <c r="H987" s="166">
        <f>IFERROR((原始数据_周度!J987-AVERAGE($J$2:J987))/STDEV($J$2:J987),"")</f>
        <v/>
      </c>
    </row>
    <row r="988">
      <c r="A988" s="14">
        <f>原始数据_周度!A988</f>
        <v/>
      </c>
      <c r="B988" s="15">
        <f>IFERROR((原始数据_周度!C988-AVERAGE(原始数据_周度!C833:C988))/STDEV(原始数据_周度!C833:C988),"")</f>
        <v/>
      </c>
      <c r="C988" s="15">
        <f>IFERROR((原始数据_周度!F988-AVERAGE(原始数据_周度!F833:F988))/STDEV(原始数据_周度!F833:F988),"")</f>
        <v/>
      </c>
      <c r="D988" s="15">
        <f>IFERROR(-1*(原始数据_周度!E988-AVERAGE(原始数据_周度!E833:E988))/STDEV(原始数据_周度!E833:E988),"")</f>
        <v/>
      </c>
      <c r="E988" s="15">
        <f>IFERROR(-1*(原始数据_周度!G988-AVERAGE(原始数据_周度!G833:G988))/STDEV(原始数据_周度!G833:G988),"")</f>
        <v/>
      </c>
      <c r="F988" s="15">
        <f>IFERROR(-1*(原始数据_周度!H988-AVERAGE(原始数据_周度!H833:H988))/STDEV(原始数据_周度!H833:H988),"")</f>
        <v/>
      </c>
      <c r="G988" s="15">
        <f>IFERROR((原始数据_周度!I988-AVERAGE(原始数据_周度!I833:I988))/STDEV(原始数据_周度!I833:I988),"")</f>
        <v/>
      </c>
      <c r="H988" s="166">
        <f>IFERROR((原始数据_周度!J988-AVERAGE($J$2:J988))/STDEV($J$2:J988),"")</f>
        <v/>
      </c>
    </row>
    <row r="989">
      <c r="A989" s="14">
        <f>原始数据_周度!A989</f>
        <v/>
      </c>
      <c r="B989" s="15">
        <f>IFERROR((原始数据_周度!C989-AVERAGE(原始数据_周度!C834:C989))/STDEV(原始数据_周度!C834:C989),"")</f>
        <v/>
      </c>
      <c r="C989" s="15">
        <f>IFERROR((原始数据_周度!F989-AVERAGE(原始数据_周度!F834:F989))/STDEV(原始数据_周度!F834:F989),"")</f>
        <v/>
      </c>
      <c r="D989" s="15">
        <f>IFERROR(-1*(原始数据_周度!E989-AVERAGE(原始数据_周度!E834:E989))/STDEV(原始数据_周度!E834:E989),"")</f>
        <v/>
      </c>
      <c r="E989" s="15">
        <f>IFERROR(-1*(原始数据_周度!G989-AVERAGE(原始数据_周度!G834:G989))/STDEV(原始数据_周度!G834:G989),"")</f>
        <v/>
      </c>
      <c r="F989" s="15">
        <f>IFERROR(-1*(原始数据_周度!H989-AVERAGE(原始数据_周度!H834:H989))/STDEV(原始数据_周度!H834:H989),"")</f>
        <v/>
      </c>
      <c r="G989" s="15">
        <f>IFERROR((原始数据_周度!I989-AVERAGE(原始数据_周度!I834:I989))/STDEV(原始数据_周度!I834:I989),"")</f>
        <v/>
      </c>
      <c r="H989" s="166">
        <f>IFERROR((原始数据_周度!J989-AVERAGE($J$2:J989))/STDEV($J$2:J989),"")</f>
        <v/>
      </c>
    </row>
    <row r="990">
      <c r="A990" s="14">
        <f>原始数据_周度!A990</f>
        <v/>
      </c>
      <c r="B990" s="15">
        <f>IFERROR((原始数据_周度!C990-AVERAGE(原始数据_周度!C835:C990))/STDEV(原始数据_周度!C835:C990),"")</f>
        <v/>
      </c>
      <c r="C990" s="15">
        <f>IFERROR((原始数据_周度!F990-AVERAGE(原始数据_周度!F835:F990))/STDEV(原始数据_周度!F835:F990),"")</f>
        <v/>
      </c>
      <c r="D990" s="15">
        <f>IFERROR(-1*(原始数据_周度!E990-AVERAGE(原始数据_周度!E835:E990))/STDEV(原始数据_周度!E835:E990),"")</f>
        <v/>
      </c>
      <c r="E990" s="15">
        <f>IFERROR(-1*(原始数据_周度!G990-AVERAGE(原始数据_周度!G835:G990))/STDEV(原始数据_周度!G835:G990),"")</f>
        <v/>
      </c>
      <c r="F990" s="15">
        <f>IFERROR(-1*(原始数据_周度!H990-AVERAGE(原始数据_周度!H835:H990))/STDEV(原始数据_周度!H835:H990),"")</f>
        <v/>
      </c>
      <c r="G990" s="15">
        <f>IFERROR((原始数据_周度!I990-AVERAGE(原始数据_周度!I835:I990))/STDEV(原始数据_周度!I835:I990),"")</f>
        <v/>
      </c>
      <c r="H990" s="166">
        <f>IFERROR((原始数据_周度!J990-AVERAGE($J$2:J990))/STDEV($J$2:J990),"")</f>
        <v/>
      </c>
    </row>
    <row r="991">
      <c r="A991" s="14">
        <f>原始数据_周度!A991</f>
        <v/>
      </c>
      <c r="B991" s="15">
        <f>IFERROR((原始数据_周度!C991-AVERAGE(原始数据_周度!C836:C991))/STDEV(原始数据_周度!C836:C991),"")</f>
        <v/>
      </c>
      <c r="C991" s="15">
        <f>IFERROR((原始数据_周度!F991-AVERAGE(原始数据_周度!F836:F991))/STDEV(原始数据_周度!F836:F991),"")</f>
        <v/>
      </c>
      <c r="D991" s="15">
        <f>IFERROR(-1*(原始数据_周度!E991-AVERAGE(原始数据_周度!E836:E991))/STDEV(原始数据_周度!E836:E991),"")</f>
        <v/>
      </c>
      <c r="E991" s="15">
        <f>IFERROR(-1*(原始数据_周度!G991-AVERAGE(原始数据_周度!G836:G991))/STDEV(原始数据_周度!G836:G991),"")</f>
        <v/>
      </c>
      <c r="F991" s="15">
        <f>IFERROR(-1*(原始数据_周度!H991-AVERAGE(原始数据_周度!H836:H991))/STDEV(原始数据_周度!H836:H991),"")</f>
        <v/>
      </c>
      <c r="G991" s="15">
        <f>IFERROR((原始数据_周度!I991-AVERAGE(原始数据_周度!I836:I991))/STDEV(原始数据_周度!I836:I991),"")</f>
        <v/>
      </c>
      <c r="H991" s="166">
        <f>IFERROR((原始数据_周度!J991-AVERAGE($J$2:J991))/STDEV($J$2:J991),"")</f>
        <v/>
      </c>
    </row>
    <row r="992">
      <c r="A992" s="14">
        <f>原始数据_周度!A992</f>
        <v/>
      </c>
      <c r="B992" s="15">
        <f>IFERROR((原始数据_周度!C992-AVERAGE(原始数据_周度!C837:C992))/STDEV(原始数据_周度!C837:C992),"")</f>
        <v/>
      </c>
      <c r="C992" s="15">
        <f>IFERROR((原始数据_周度!F992-AVERAGE(原始数据_周度!F837:F992))/STDEV(原始数据_周度!F837:F992),"")</f>
        <v/>
      </c>
      <c r="D992" s="15">
        <f>IFERROR(-1*(原始数据_周度!E992-AVERAGE(原始数据_周度!E837:E992))/STDEV(原始数据_周度!E837:E992),"")</f>
        <v/>
      </c>
      <c r="E992" s="15">
        <f>IFERROR(-1*(原始数据_周度!G992-AVERAGE(原始数据_周度!G837:G992))/STDEV(原始数据_周度!G837:G992),"")</f>
        <v/>
      </c>
      <c r="F992" s="15">
        <f>IFERROR(-1*(原始数据_周度!H992-AVERAGE(原始数据_周度!H837:H992))/STDEV(原始数据_周度!H837:H992),"")</f>
        <v/>
      </c>
      <c r="G992" s="15">
        <f>IFERROR((原始数据_周度!I992-AVERAGE(原始数据_周度!I837:I992))/STDEV(原始数据_周度!I837:I992),"")</f>
        <v/>
      </c>
      <c r="H992" s="166">
        <f>IFERROR((原始数据_周度!J992-AVERAGE($J$2:J992))/STDEV($J$2:J992),"")</f>
        <v/>
      </c>
    </row>
    <row r="993">
      <c r="A993" s="14">
        <f>原始数据_周度!A993</f>
        <v/>
      </c>
      <c r="B993" s="15">
        <f>IFERROR((原始数据_周度!C993-AVERAGE(原始数据_周度!C838:C993))/STDEV(原始数据_周度!C838:C993),"")</f>
        <v/>
      </c>
      <c r="C993" s="15">
        <f>IFERROR((原始数据_周度!F993-AVERAGE(原始数据_周度!F838:F993))/STDEV(原始数据_周度!F838:F993),"")</f>
        <v/>
      </c>
      <c r="D993" s="15">
        <f>IFERROR(-1*(原始数据_周度!E993-AVERAGE(原始数据_周度!E838:E993))/STDEV(原始数据_周度!E838:E993),"")</f>
        <v/>
      </c>
      <c r="E993" s="15">
        <f>IFERROR(-1*(原始数据_周度!G993-AVERAGE(原始数据_周度!G838:G993))/STDEV(原始数据_周度!G838:G993),"")</f>
        <v/>
      </c>
      <c r="F993" s="15">
        <f>IFERROR(-1*(原始数据_周度!H993-AVERAGE(原始数据_周度!H838:H993))/STDEV(原始数据_周度!H838:H993),"")</f>
        <v/>
      </c>
      <c r="G993" s="15">
        <f>IFERROR((原始数据_周度!I993-AVERAGE(原始数据_周度!I838:I993))/STDEV(原始数据_周度!I838:I993),"")</f>
        <v/>
      </c>
      <c r="H993" s="166">
        <f>IFERROR((原始数据_周度!J993-AVERAGE($J$2:J993))/STDEV($J$2:J993),"")</f>
        <v/>
      </c>
    </row>
    <row r="994">
      <c r="A994" s="14">
        <f>原始数据_周度!A994</f>
        <v/>
      </c>
      <c r="B994" s="15">
        <f>IFERROR((原始数据_周度!C994-AVERAGE(原始数据_周度!C839:C994))/STDEV(原始数据_周度!C839:C994),"")</f>
        <v/>
      </c>
      <c r="C994" s="15">
        <f>IFERROR((原始数据_周度!F994-AVERAGE(原始数据_周度!F839:F994))/STDEV(原始数据_周度!F839:F994),"")</f>
        <v/>
      </c>
      <c r="D994" s="15">
        <f>IFERROR(-1*(原始数据_周度!E994-AVERAGE(原始数据_周度!E839:E994))/STDEV(原始数据_周度!E839:E994),"")</f>
        <v/>
      </c>
      <c r="E994" s="15">
        <f>IFERROR(-1*(原始数据_周度!G994-AVERAGE(原始数据_周度!G839:G994))/STDEV(原始数据_周度!G839:G994),"")</f>
        <v/>
      </c>
      <c r="F994" s="15">
        <f>IFERROR(-1*(原始数据_周度!H994-AVERAGE(原始数据_周度!H839:H994))/STDEV(原始数据_周度!H839:H994),"")</f>
        <v/>
      </c>
      <c r="G994" s="15">
        <f>IFERROR((原始数据_周度!I994-AVERAGE(原始数据_周度!I839:I994))/STDEV(原始数据_周度!I839:I994),"")</f>
        <v/>
      </c>
      <c r="H994" s="166">
        <f>IFERROR((原始数据_周度!J994-AVERAGE($J$2:J994))/STDEV($J$2:J994),"")</f>
        <v/>
      </c>
    </row>
    <row r="995">
      <c r="A995" s="14">
        <f>原始数据_周度!A995</f>
        <v/>
      </c>
      <c r="B995" s="15">
        <f>IFERROR((原始数据_周度!C995-AVERAGE(原始数据_周度!C840:C995))/STDEV(原始数据_周度!C840:C995),"")</f>
        <v/>
      </c>
      <c r="C995" s="15">
        <f>IFERROR((原始数据_周度!F995-AVERAGE(原始数据_周度!F840:F995))/STDEV(原始数据_周度!F840:F995),"")</f>
        <v/>
      </c>
      <c r="D995" s="15">
        <f>IFERROR(-1*(原始数据_周度!E995-AVERAGE(原始数据_周度!E840:E995))/STDEV(原始数据_周度!E840:E995),"")</f>
        <v/>
      </c>
      <c r="E995" s="15">
        <f>IFERROR(-1*(原始数据_周度!G995-AVERAGE(原始数据_周度!G840:G995))/STDEV(原始数据_周度!G840:G995),"")</f>
        <v/>
      </c>
      <c r="F995" s="15">
        <f>IFERROR(-1*(原始数据_周度!H995-AVERAGE(原始数据_周度!H840:H995))/STDEV(原始数据_周度!H840:H995),"")</f>
        <v/>
      </c>
      <c r="G995" s="15">
        <f>IFERROR((原始数据_周度!I995-AVERAGE(原始数据_周度!I840:I995))/STDEV(原始数据_周度!I840:I995),"")</f>
        <v/>
      </c>
      <c r="H995" s="166">
        <f>IFERROR((原始数据_周度!J995-AVERAGE($J$2:J995))/STDEV($J$2:J995),"")</f>
        <v/>
      </c>
    </row>
    <row r="996">
      <c r="A996" s="14">
        <f>原始数据_周度!A996</f>
        <v/>
      </c>
      <c r="B996" s="15">
        <f>IFERROR((原始数据_周度!C996-AVERAGE(原始数据_周度!C841:C996))/STDEV(原始数据_周度!C841:C996),"")</f>
        <v/>
      </c>
      <c r="C996" s="15">
        <f>IFERROR((原始数据_周度!F996-AVERAGE(原始数据_周度!F841:F996))/STDEV(原始数据_周度!F841:F996),"")</f>
        <v/>
      </c>
      <c r="D996" s="15">
        <f>IFERROR(-1*(原始数据_周度!E996-AVERAGE(原始数据_周度!E841:E996))/STDEV(原始数据_周度!E841:E996),"")</f>
        <v/>
      </c>
      <c r="E996" s="15">
        <f>IFERROR(-1*(原始数据_周度!G996-AVERAGE(原始数据_周度!G841:G996))/STDEV(原始数据_周度!G841:G996),"")</f>
        <v/>
      </c>
      <c r="F996" s="15">
        <f>IFERROR(-1*(原始数据_周度!H996-AVERAGE(原始数据_周度!H841:H996))/STDEV(原始数据_周度!H841:H996),"")</f>
        <v/>
      </c>
      <c r="G996" s="15">
        <f>IFERROR((原始数据_周度!I996-AVERAGE(原始数据_周度!I841:I996))/STDEV(原始数据_周度!I841:I996),"")</f>
        <v/>
      </c>
      <c r="H996" s="166">
        <f>IFERROR((原始数据_周度!J996-AVERAGE($J$2:J996))/STDEV($J$2:J996),"")</f>
        <v/>
      </c>
    </row>
    <row r="997">
      <c r="A997" s="14">
        <f>原始数据_周度!A997</f>
        <v/>
      </c>
      <c r="B997" s="15">
        <f>IFERROR((原始数据_周度!C997-AVERAGE(原始数据_周度!C842:C997))/STDEV(原始数据_周度!C842:C997),"")</f>
        <v/>
      </c>
      <c r="C997" s="15">
        <f>IFERROR((原始数据_周度!F997-AVERAGE(原始数据_周度!F842:F997))/STDEV(原始数据_周度!F842:F997),"")</f>
        <v/>
      </c>
      <c r="D997" s="15">
        <f>IFERROR(-1*(原始数据_周度!E997-AVERAGE(原始数据_周度!E842:E997))/STDEV(原始数据_周度!E842:E997),"")</f>
        <v/>
      </c>
      <c r="E997" s="15">
        <f>IFERROR(-1*(原始数据_周度!G997-AVERAGE(原始数据_周度!G842:G997))/STDEV(原始数据_周度!G842:G997),"")</f>
        <v/>
      </c>
      <c r="F997" s="15">
        <f>IFERROR(-1*(原始数据_周度!H997-AVERAGE(原始数据_周度!H842:H997))/STDEV(原始数据_周度!H842:H997),"")</f>
        <v/>
      </c>
      <c r="G997" s="15">
        <f>IFERROR((原始数据_周度!I997-AVERAGE(原始数据_周度!I842:I997))/STDEV(原始数据_周度!I842:I997),"")</f>
        <v/>
      </c>
      <c r="H997" s="166">
        <f>IFERROR((原始数据_周度!J997-AVERAGE($J$2:J997))/STDEV($J$2:J997),"")</f>
        <v/>
      </c>
    </row>
    <row r="998">
      <c r="A998" s="14">
        <f>原始数据_周度!A998</f>
        <v/>
      </c>
      <c r="B998" s="15">
        <f>IFERROR((原始数据_周度!C998-AVERAGE(原始数据_周度!C843:C998))/STDEV(原始数据_周度!C843:C998),"")</f>
        <v/>
      </c>
      <c r="C998" s="15">
        <f>IFERROR((原始数据_周度!F998-AVERAGE(原始数据_周度!F843:F998))/STDEV(原始数据_周度!F843:F998),"")</f>
        <v/>
      </c>
      <c r="D998" s="15">
        <f>IFERROR(-1*(原始数据_周度!E998-AVERAGE(原始数据_周度!E843:E998))/STDEV(原始数据_周度!E843:E998),"")</f>
        <v/>
      </c>
      <c r="E998" s="15">
        <f>IFERROR(-1*(原始数据_周度!G998-AVERAGE(原始数据_周度!G843:G998))/STDEV(原始数据_周度!G843:G998),"")</f>
        <v/>
      </c>
      <c r="F998" s="15">
        <f>IFERROR(-1*(原始数据_周度!H998-AVERAGE(原始数据_周度!H843:H998))/STDEV(原始数据_周度!H843:H998),"")</f>
        <v/>
      </c>
      <c r="G998" s="15">
        <f>IFERROR((原始数据_周度!I998-AVERAGE(原始数据_周度!I843:I998))/STDEV(原始数据_周度!I843:I998),"")</f>
        <v/>
      </c>
      <c r="H998" s="166">
        <f>IFERROR((原始数据_周度!J998-AVERAGE($J$2:J998))/STDEV($J$2:J998),"")</f>
        <v/>
      </c>
    </row>
    <row r="999">
      <c r="A999" s="14">
        <f>原始数据_周度!A999</f>
        <v/>
      </c>
      <c r="B999" s="15">
        <f>IFERROR((原始数据_周度!C999-AVERAGE(原始数据_周度!C844:C999))/STDEV(原始数据_周度!C844:C999),"")</f>
        <v/>
      </c>
      <c r="C999" s="15">
        <f>IFERROR((原始数据_周度!F999-AVERAGE(原始数据_周度!F844:F999))/STDEV(原始数据_周度!F844:F999),"")</f>
        <v/>
      </c>
      <c r="D999" s="15">
        <f>IFERROR(-1*(原始数据_周度!E999-AVERAGE(原始数据_周度!E844:E999))/STDEV(原始数据_周度!E844:E999),"")</f>
        <v/>
      </c>
      <c r="E999" s="15">
        <f>IFERROR(-1*(原始数据_周度!G999-AVERAGE(原始数据_周度!G844:G999))/STDEV(原始数据_周度!G844:G999),"")</f>
        <v/>
      </c>
      <c r="F999" s="15">
        <f>IFERROR(-1*(原始数据_周度!H999-AVERAGE(原始数据_周度!H844:H999))/STDEV(原始数据_周度!H844:H999),"")</f>
        <v/>
      </c>
      <c r="G999" s="15">
        <f>IFERROR((原始数据_周度!I999-AVERAGE(原始数据_周度!I844:I999))/STDEV(原始数据_周度!I844:I999),"")</f>
        <v/>
      </c>
      <c r="H999" s="166">
        <f>IFERROR((原始数据_周度!J999-AVERAGE($J$2:J999))/STDEV($J$2:J999),"")</f>
        <v/>
      </c>
    </row>
    <row r="1000">
      <c r="A1000" s="14">
        <f>原始数据_周度!A1000</f>
        <v/>
      </c>
      <c r="B1000" s="15">
        <f>IFERROR((原始数据_周度!C1000-AVERAGE(原始数据_周度!C845:C1000))/STDEV(原始数据_周度!C845:C1000),"")</f>
        <v/>
      </c>
      <c r="C1000" s="15">
        <f>IFERROR((原始数据_周度!F1000-AVERAGE(原始数据_周度!F845:F1000))/STDEV(原始数据_周度!F845:F1000),"")</f>
        <v/>
      </c>
      <c r="D1000" s="15">
        <f>IFERROR(-1*(原始数据_周度!E1000-AVERAGE(原始数据_周度!E845:E1000))/STDEV(原始数据_周度!E845:E1000),"")</f>
        <v/>
      </c>
      <c r="E1000" s="15">
        <f>IFERROR(-1*(原始数据_周度!G1000-AVERAGE(原始数据_周度!G845:G1000))/STDEV(原始数据_周度!G845:G1000),"")</f>
        <v/>
      </c>
      <c r="F1000" s="15">
        <f>IFERROR(-1*(原始数据_周度!H1000-AVERAGE(原始数据_周度!H845:H1000))/STDEV(原始数据_周度!H845:H1000),"")</f>
        <v/>
      </c>
      <c r="G1000" s="15">
        <f>IFERROR((原始数据_周度!I1000-AVERAGE(原始数据_周度!I845:I1000))/STDEV(原始数据_周度!I845:I1000),"")</f>
        <v/>
      </c>
      <c r="H1000" s="166">
        <f>IFERROR((原始数据_周度!J1000-AVERAGE($J$2:J1000))/STDEV($J$2:J1000),"")</f>
        <v/>
      </c>
    </row>
    <row r="1001">
      <c r="A1001" s="14">
        <f>原始数据_周度!A1001</f>
        <v/>
      </c>
      <c r="B1001" s="15">
        <f>IFERROR((原始数据_周度!C1001-AVERAGE(原始数据_周度!C846:C1001))/STDEV(原始数据_周度!C846:C1001),"")</f>
        <v/>
      </c>
      <c r="C1001" s="15">
        <f>IFERROR((原始数据_周度!F1001-AVERAGE(原始数据_周度!F846:F1001))/STDEV(原始数据_周度!F846:F1001),"")</f>
        <v/>
      </c>
      <c r="D1001" s="15">
        <f>IFERROR(-1*(原始数据_周度!E1001-AVERAGE(原始数据_周度!E846:E1001))/STDEV(原始数据_周度!E846:E1001),"")</f>
        <v/>
      </c>
      <c r="E1001" s="15">
        <f>IFERROR(-1*(原始数据_周度!G1001-AVERAGE(原始数据_周度!G846:G1001))/STDEV(原始数据_周度!G846:G1001),"")</f>
        <v/>
      </c>
      <c r="F1001" s="15">
        <f>IFERROR(-1*(原始数据_周度!H1001-AVERAGE(原始数据_周度!H846:H1001))/STDEV(原始数据_周度!H846:H1001),"")</f>
        <v/>
      </c>
      <c r="G1001" s="15">
        <f>IFERROR((原始数据_周度!I1001-AVERAGE(原始数据_周度!I846:I1001))/STDEV(原始数据_周度!I846:I1001),"")</f>
        <v/>
      </c>
      <c r="H1001" s="166">
        <f>IFERROR((原始数据_周度!J1001-AVERAGE($J$2:J1001))/STDEV($J$2:J1001),"")</f>
        <v/>
      </c>
    </row>
    <row r="1002">
      <c r="A1002" s="14">
        <f>原始数据_周度!A1002</f>
        <v/>
      </c>
      <c r="B1002" s="15">
        <f>IFERROR((原始数据_周度!C1002-AVERAGE(原始数据_周度!C847:C1002))/STDEV(原始数据_周度!C847:C1002),"")</f>
        <v/>
      </c>
      <c r="C1002" s="15">
        <f>IFERROR((原始数据_周度!F1002-AVERAGE(原始数据_周度!F847:F1002))/STDEV(原始数据_周度!F847:F1002),"")</f>
        <v/>
      </c>
      <c r="D1002" s="15">
        <f>IFERROR(-1*(原始数据_周度!E1002-AVERAGE(原始数据_周度!E847:E1002))/STDEV(原始数据_周度!E847:E1002),"")</f>
        <v/>
      </c>
      <c r="E1002" s="15">
        <f>IFERROR(-1*(原始数据_周度!G1002-AVERAGE(原始数据_周度!G847:G1002))/STDEV(原始数据_周度!G847:G1002),"")</f>
        <v/>
      </c>
      <c r="F1002" s="15">
        <f>IFERROR(-1*(原始数据_周度!H1002-AVERAGE(原始数据_周度!H847:H1002))/STDEV(原始数据_周度!H847:H1002),"")</f>
        <v/>
      </c>
      <c r="G1002" s="15">
        <f>IFERROR((原始数据_周度!I1002-AVERAGE(原始数据_周度!I847:I1002))/STDEV(原始数据_周度!I847:I1002),"")</f>
        <v/>
      </c>
      <c r="H1002" s="166">
        <f>IFERROR((原始数据_周度!J1002-AVERAGE($J$2:J1002))/STDEV($J$2:J1002),"")</f>
        <v/>
      </c>
    </row>
    <row r="1003">
      <c r="A1003" s="14">
        <f>原始数据_周度!A1003</f>
        <v/>
      </c>
      <c r="B1003" s="15">
        <f>IFERROR((原始数据_周度!C1003-AVERAGE(原始数据_周度!C848:C1003))/STDEV(原始数据_周度!C848:C1003),"")</f>
        <v/>
      </c>
      <c r="C1003" s="15">
        <f>IFERROR((原始数据_周度!F1003-AVERAGE(原始数据_周度!F848:F1003))/STDEV(原始数据_周度!F848:F1003),"")</f>
        <v/>
      </c>
      <c r="D1003" s="15">
        <f>IFERROR(-1*(原始数据_周度!E1003-AVERAGE(原始数据_周度!E848:E1003))/STDEV(原始数据_周度!E848:E1003),"")</f>
        <v/>
      </c>
      <c r="E1003" s="15">
        <f>IFERROR(-1*(原始数据_周度!G1003-AVERAGE(原始数据_周度!G848:G1003))/STDEV(原始数据_周度!G848:G1003),"")</f>
        <v/>
      </c>
      <c r="F1003" s="15">
        <f>IFERROR(-1*(原始数据_周度!H1003-AVERAGE(原始数据_周度!H848:H1003))/STDEV(原始数据_周度!H848:H1003),"")</f>
        <v/>
      </c>
      <c r="G1003" s="15">
        <f>IFERROR((原始数据_周度!I1003-AVERAGE(原始数据_周度!I848:I1003))/STDEV(原始数据_周度!I848:I1003),"")</f>
        <v/>
      </c>
      <c r="H1003" s="166">
        <f>IFERROR((原始数据_周度!J1003-AVERAGE($J$2:J1003))/STDEV($J$2:J1003),"")</f>
        <v/>
      </c>
    </row>
    <row r="1004">
      <c r="A1004" s="14">
        <f>原始数据_周度!A1004</f>
        <v/>
      </c>
      <c r="B1004" s="15">
        <f>IFERROR((原始数据_周度!C1004-AVERAGE(原始数据_周度!C849:C1004))/STDEV(原始数据_周度!C849:C1004),"")</f>
        <v/>
      </c>
      <c r="C1004" s="15">
        <f>IFERROR((原始数据_周度!F1004-AVERAGE(原始数据_周度!F849:F1004))/STDEV(原始数据_周度!F849:F1004),"")</f>
        <v/>
      </c>
      <c r="D1004" s="15">
        <f>IFERROR(-1*(原始数据_周度!E1004-AVERAGE(原始数据_周度!E849:E1004))/STDEV(原始数据_周度!E849:E1004),"")</f>
        <v/>
      </c>
      <c r="E1004" s="15">
        <f>IFERROR(-1*(原始数据_周度!G1004-AVERAGE(原始数据_周度!G849:G1004))/STDEV(原始数据_周度!G849:G1004),"")</f>
        <v/>
      </c>
      <c r="F1004" s="15">
        <f>IFERROR(-1*(原始数据_周度!H1004-AVERAGE(原始数据_周度!H849:H1004))/STDEV(原始数据_周度!H849:H1004),"")</f>
        <v/>
      </c>
      <c r="G1004" s="15">
        <f>IFERROR((原始数据_周度!I1004-AVERAGE(原始数据_周度!I849:I1004))/STDEV(原始数据_周度!I849:I1004),"")</f>
        <v/>
      </c>
      <c r="H1004" s="166">
        <f>IFERROR((原始数据_周度!J1004-AVERAGE($J$2:J1004))/STDEV($J$2:J1004),"")</f>
        <v/>
      </c>
    </row>
    <row r="1005">
      <c r="A1005" s="14">
        <f>原始数据_周度!A1005</f>
        <v/>
      </c>
      <c r="B1005" s="15">
        <f>IFERROR((原始数据_周度!C1005-AVERAGE(原始数据_周度!C850:C1005))/STDEV(原始数据_周度!C850:C1005),"")</f>
        <v/>
      </c>
      <c r="C1005" s="15">
        <f>IFERROR((原始数据_周度!F1005-AVERAGE(原始数据_周度!F850:F1005))/STDEV(原始数据_周度!F850:F1005),"")</f>
        <v/>
      </c>
      <c r="D1005" s="15">
        <f>IFERROR(-1*(原始数据_周度!E1005-AVERAGE(原始数据_周度!E850:E1005))/STDEV(原始数据_周度!E850:E1005),"")</f>
        <v/>
      </c>
      <c r="E1005" s="15">
        <f>IFERROR(-1*(原始数据_周度!G1005-AVERAGE(原始数据_周度!G850:G1005))/STDEV(原始数据_周度!G850:G1005),"")</f>
        <v/>
      </c>
      <c r="F1005" s="15">
        <f>IFERROR(-1*(原始数据_周度!H1005-AVERAGE(原始数据_周度!H850:H1005))/STDEV(原始数据_周度!H850:H1005),"")</f>
        <v/>
      </c>
      <c r="G1005" s="15">
        <f>IFERROR((原始数据_周度!I1005-AVERAGE(原始数据_周度!I850:I1005))/STDEV(原始数据_周度!I850:I1005),"")</f>
        <v/>
      </c>
      <c r="H1005" s="166">
        <f>IFERROR((原始数据_周度!J1005-AVERAGE($J$2:J1005))/STDEV($J$2:J1005),"")</f>
        <v/>
      </c>
    </row>
    <row r="1006">
      <c r="A1006" s="14">
        <f>原始数据_周度!A1006</f>
        <v/>
      </c>
      <c r="B1006" s="15">
        <f>IFERROR((原始数据_周度!C1006-AVERAGE(原始数据_周度!C851:C1006))/STDEV(原始数据_周度!C851:C1006),"")</f>
        <v/>
      </c>
      <c r="C1006" s="15">
        <f>IFERROR((原始数据_周度!F1006-AVERAGE(原始数据_周度!F851:F1006))/STDEV(原始数据_周度!F851:F1006),"")</f>
        <v/>
      </c>
      <c r="D1006" s="15">
        <f>IFERROR(-1*(原始数据_周度!E1006-AVERAGE(原始数据_周度!E851:E1006))/STDEV(原始数据_周度!E851:E1006),"")</f>
        <v/>
      </c>
      <c r="E1006" s="15">
        <f>IFERROR(-1*(原始数据_周度!G1006-AVERAGE(原始数据_周度!G851:G1006))/STDEV(原始数据_周度!G851:G1006),"")</f>
        <v/>
      </c>
      <c r="F1006" s="15">
        <f>IFERROR(-1*(原始数据_周度!H1006-AVERAGE(原始数据_周度!H851:H1006))/STDEV(原始数据_周度!H851:H1006),"")</f>
        <v/>
      </c>
      <c r="G1006" s="15">
        <f>IFERROR((原始数据_周度!I1006-AVERAGE(原始数据_周度!I851:I1006))/STDEV(原始数据_周度!I851:I1006),"")</f>
        <v/>
      </c>
      <c r="H1006" s="166">
        <f>IFERROR((原始数据_周度!J1006-AVERAGE($J$2:J1006))/STDEV($J$2:J1006),"")</f>
        <v/>
      </c>
    </row>
    <row r="1007">
      <c r="A1007" s="14">
        <f>原始数据_周度!A1007</f>
        <v/>
      </c>
      <c r="B1007" s="15">
        <f>IFERROR((原始数据_周度!C1007-AVERAGE(原始数据_周度!C852:C1007))/STDEV(原始数据_周度!C852:C1007),"")</f>
        <v/>
      </c>
      <c r="C1007" s="15">
        <f>IFERROR((原始数据_周度!F1007-AVERAGE(原始数据_周度!F852:F1007))/STDEV(原始数据_周度!F852:F1007),"")</f>
        <v/>
      </c>
      <c r="D1007" s="15">
        <f>IFERROR(-1*(原始数据_周度!E1007-AVERAGE(原始数据_周度!E852:E1007))/STDEV(原始数据_周度!E852:E1007),"")</f>
        <v/>
      </c>
      <c r="E1007" s="15">
        <f>IFERROR(-1*(原始数据_周度!G1007-AVERAGE(原始数据_周度!G852:G1007))/STDEV(原始数据_周度!G852:G1007),"")</f>
        <v/>
      </c>
      <c r="F1007" s="15">
        <f>IFERROR(-1*(原始数据_周度!H1007-AVERAGE(原始数据_周度!H852:H1007))/STDEV(原始数据_周度!H852:H1007),"")</f>
        <v/>
      </c>
      <c r="G1007" s="15">
        <f>IFERROR((原始数据_周度!I1007-AVERAGE(原始数据_周度!I852:I1007))/STDEV(原始数据_周度!I852:I1007),"")</f>
        <v/>
      </c>
      <c r="H1007" s="166">
        <f>IFERROR((原始数据_周度!J1007-AVERAGE($J$2:J1007))/STDEV($J$2:J1007),"")</f>
        <v/>
      </c>
    </row>
    <row r="1008">
      <c r="A1008" s="14">
        <f>原始数据_周度!A1008</f>
        <v/>
      </c>
      <c r="B1008" s="15">
        <f>IFERROR((原始数据_周度!C1008-AVERAGE(原始数据_周度!C853:C1008))/STDEV(原始数据_周度!C853:C1008),"")</f>
        <v/>
      </c>
      <c r="C1008" s="15">
        <f>IFERROR((原始数据_周度!F1008-AVERAGE(原始数据_周度!F853:F1008))/STDEV(原始数据_周度!F853:F1008),"")</f>
        <v/>
      </c>
      <c r="D1008" s="15">
        <f>IFERROR(-1*(原始数据_周度!E1008-AVERAGE(原始数据_周度!E853:E1008))/STDEV(原始数据_周度!E853:E1008),"")</f>
        <v/>
      </c>
      <c r="E1008" s="15">
        <f>IFERROR(-1*(原始数据_周度!G1008-AVERAGE(原始数据_周度!G853:G1008))/STDEV(原始数据_周度!G853:G1008),"")</f>
        <v/>
      </c>
      <c r="F1008" s="15">
        <f>IFERROR(-1*(原始数据_周度!H1008-AVERAGE(原始数据_周度!H853:H1008))/STDEV(原始数据_周度!H853:H1008),"")</f>
        <v/>
      </c>
      <c r="G1008" s="15">
        <f>IFERROR((原始数据_周度!I1008-AVERAGE(原始数据_周度!I853:I1008))/STDEV(原始数据_周度!I853:I1008),"")</f>
        <v/>
      </c>
      <c r="H1008" s="166">
        <f>IFERROR((原始数据_周度!J1008-AVERAGE($J$2:J1008))/STDEV($J$2:J1008),"")</f>
        <v/>
      </c>
    </row>
    <row r="1009">
      <c r="A1009" s="14">
        <f>原始数据_周度!A1009</f>
        <v/>
      </c>
      <c r="B1009" s="15">
        <f>IFERROR((原始数据_周度!C1009-AVERAGE(原始数据_周度!C854:C1009))/STDEV(原始数据_周度!C854:C1009),"")</f>
        <v/>
      </c>
      <c r="C1009" s="15">
        <f>IFERROR((原始数据_周度!F1009-AVERAGE(原始数据_周度!F854:F1009))/STDEV(原始数据_周度!F854:F1009),"")</f>
        <v/>
      </c>
      <c r="D1009" s="15">
        <f>IFERROR(-1*(原始数据_周度!E1009-AVERAGE(原始数据_周度!E854:E1009))/STDEV(原始数据_周度!E854:E1009),"")</f>
        <v/>
      </c>
      <c r="E1009" s="15">
        <f>IFERROR(-1*(原始数据_周度!G1009-AVERAGE(原始数据_周度!G854:G1009))/STDEV(原始数据_周度!G854:G1009),"")</f>
        <v/>
      </c>
      <c r="F1009" s="15">
        <f>IFERROR(-1*(原始数据_周度!H1009-AVERAGE(原始数据_周度!H854:H1009))/STDEV(原始数据_周度!H854:H1009),"")</f>
        <v/>
      </c>
      <c r="G1009" s="15">
        <f>IFERROR((原始数据_周度!I1009-AVERAGE(原始数据_周度!I854:I1009))/STDEV(原始数据_周度!I854:I1009),"")</f>
        <v/>
      </c>
      <c r="H1009" s="166">
        <f>IFERROR((原始数据_周度!J1009-AVERAGE($J$2:J1009))/STDEV($J$2:J1009),"")</f>
        <v/>
      </c>
    </row>
    <row r="1010">
      <c r="A1010" s="14">
        <f>原始数据_周度!A1010</f>
        <v/>
      </c>
      <c r="B1010" s="15">
        <f>IFERROR((原始数据_周度!C1010-AVERAGE(原始数据_周度!C855:C1010))/STDEV(原始数据_周度!C855:C1010),"")</f>
        <v/>
      </c>
      <c r="C1010" s="15">
        <f>IFERROR((原始数据_周度!F1010-AVERAGE(原始数据_周度!F855:F1010))/STDEV(原始数据_周度!F855:F1010),"")</f>
        <v/>
      </c>
      <c r="D1010" s="15">
        <f>IFERROR(-1*(原始数据_周度!E1010-AVERAGE(原始数据_周度!E855:E1010))/STDEV(原始数据_周度!E855:E1010),"")</f>
        <v/>
      </c>
      <c r="E1010" s="15">
        <f>IFERROR(-1*(原始数据_周度!G1010-AVERAGE(原始数据_周度!G855:G1010))/STDEV(原始数据_周度!G855:G1010),"")</f>
        <v/>
      </c>
      <c r="F1010" s="15">
        <f>IFERROR(-1*(原始数据_周度!H1010-AVERAGE(原始数据_周度!H855:H1010))/STDEV(原始数据_周度!H855:H1010),"")</f>
        <v/>
      </c>
      <c r="G1010" s="15">
        <f>IFERROR((原始数据_周度!I1010-AVERAGE(原始数据_周度!I855:I1010))/STDEV(原始数据_周度!I855:I1010),"")</f>
        <v/>
      </c>
      <c r="H1010" s="166">
        <f>IFERROR((原始数据_周度!J1010-AVERAGE($J$2:J1010))/STDEV($J$2:J1010),"")</f>
        <v/>
      </c>
    </row>
    <row r="1011">
      <c r="A1011" s="14">
        <f>原始数据_周度!A1011</f>
        <v/>
      </c>
      <c r="B1011" s="15">
        <f>IFERROR((原始数据_周度!C1011-AVERAGE(原始数据_周度!C856:C1011))/STDEV(原始数据_周度!C856:C1011),"")</f>
        <v/>
      </c>
      <c r="C1011" s="15">
        <f>IFERROR((原始数据_周度!F1011-AVERAGE(原始数据_周度!F856:F1011))/STDEV(原始数据_周度!F856:F1011),"")</f>
        <v/>
      </c>
      <c r="D1011" s="15">
        <f>IFERROR(-1*(原始数据_周度!E1011-AVERAGE(原始数据_周度!E856:E1011))/STDEV(原始数据_周度!E856:E1011),"")</f>
        <v/>
      </c>
      <c r="E1011" s="15">
        <f>IFERROR(-1*(原始数据_周度!G1011-AVERAGE(原始数据_周度!G856:G1011))/STDEV(原始数据_周度!G856:G1011),"")</f>
        <v/>
      </c>
      <c r="F1011" s="15">
        <f>IFERROR(-1*(原始数据_周度!H1011-AVERAGE(原始数据_周度!H856:H1011))/STDEV(原始数据_周度!H856:H1011),"")</f>
        <v/>
      </c>
      <c r="G1011" s="15">
        <f>IFERROR((原始数据_周度!I1011-AVERAGE(原始数据_周度!I856:I1011))/STDEV(原始数据_周度!I856:I1011),"")</f>
        <v/>
      </c>
      <c r="H1011" s="166">
        <f>IFERROR((原始数据_周度!J1011-AVERAGE($J$2:J1011))/STDEV($J$2:J1011),"")</f>
        <v/>
      </c>
    </row>
    <row r="1012">
      <c r="A1012" s="14">
        <f>原始数据_周度!A1012</f>
        <v/>
      </c>
      <c r="B1012" s="15">
        <f>IFERROR((原始数据_周度!C1012-AVERAGE(原始数据_周度!C857:C1012))/STDEV(原始数据_周度!C857:C1012),"")</f>
        <v/>
      </c>
      <c r="C1012" s="15">
        <f>IFERROR((原始数据_周度!F1012-AVERAGE(原始数据_周度!F857:F1012))/STDEV(原始数据_周度!F857:F1012),"")</f>
        <v/>
      </c>
      <c r="D1012" s="15">
        <f>IFERROR(-1*(原始数据_周度!E1012-AVERAGE(原始数据_周度!E857:E1012))/STDEV(原始数据_周度!E857:E1012),"")</f>
        <v/>
      </c>
      <c r="E1012" s="15">
        <f>IFERROR(-1*(原始数据_周度!G1012-AVERAGE(原始数据_周度!G857:G1012))/STDEV(原始数据_周度!G857:G1012),"")</f>
        <v/>
      </c>
      <c r="F1012" s="15">
        <f>IFERROR(-1*(原始数据_周度!H1012-AVERAGE(原始数据_周度!H857:H1012))/STDEV(原始数据_周度!H857:H1012),"")</f>
        <v/>
      </c>
      <c r="G1012" s="15">
        <f>IFERROR((原始数据_周度!I1012-AVERAGE(原始数据_周度!I857:I1012))/STDEV(原始数据_周度!I857:I1012),"")</f>
        <v/>
      </c>
      <c r="H1012" s="166">
        <f>IFERROR((原始数据_周度!J1012-AVERAGE($J$2:J1012))/STDEV($J$2:J1012),"")</f>
        <v/>
      </c>
    </row>
    <row r="1013">
      <c r="A1013" s="14">
        <f>原始数据_周度!A1013</f>
        <v/>
      </c>
      <c r="B1013" s="15">
        <f>IFERROR((原始数据_周度!C1013-AVERAGE(原始数据_周度!C858:C1013))/STDEV(原始数据_周度!C858:C1013),"")</f>
        <v/>
      </c>
      <c r="C1013" s="15">
        <f>IFERROR((原始数据_周度!F1013-AVERAGE(原始数据_周度!F858:F1013))/STDEV(原始数据_周度!F858:F1013),"")</f>
        <v/>
      </c>
      <c r="D1013" s="15">
        <f>IFERROR(-1*(原始数据_周度!E1013-AVERAGE(原始数据_周度!E858:E1013))/STDEV(原始数据_周度!E858:E1013),"")</f>
        <v/>
      </c>
      <c r="E1013" s="15">
        <f>IFERROR(-1*(原始数据_周度!G1013-AVERAGE(原始数据_周度!G858:G1013))/STDEV(原始数据_周度!G858:G1013),"")</f>
        <v/>
      </c>
      <c r="F1013" s="15">
        <f>IFERROR(-1*(原始数据_周度!H1013-AVERAGE(原始数据_周度!H858:H1013))/STDEV(原始数据_周度!H858:H1013),"")</f>
        <v/>
      </c>
      <c r="G1013" s="15">
        <f>IFERROR((原始数据_周度!I1013-AVERAGE(原始数据_周度!I858:I1013))/STDEV(原始数据_周度!I858:I1013),"")</f>
        <v/>
      </c>
      <c r="H1013" s="166">
        <f>IFERROR((原始数据_周度!J1013-AVERAGE($J$2:J1013))/STDEV($J$2:J1013),"")</f>
        <v/>
      </c>
    </row>
    <row r="1014">
      <c r="A1014" s="14">
        <f>原始数据_周度!A1014</f>
        <v/>
      </c>
      <c r="B1014" s="15">
        <f>IFERROR((原始数据_周度!C1014-AVERAGE(原始数据_周度!C859:C1014))/STDEV(原始数据_周度!C859:C1014),"")</f>
        <v/>
      </c>
      <c r="C1014" s="15">
        <f>IFERROR((原始数据_周度!F1014-AVERAGE(原始数据_周度!F859:F1014))/STDEV(原始数据_周度!F859:F1014),"")</f>
        <v/>
      </c>
      <c r="D1014" s="15">
        <f>IFERROR(-1*(原始数据_周度!E1014-AVERAGE(原始数据_周度!E859:E1014))/STDEV(原始数据_周度!E859:E1014),"")</f>
        <v/>
      </c>
      <c r="E1014" s="15">
        <f>IFERROR(-1*(原始数据_周度!G1014-AVERAGE(原始数据_周度!G859:G1014))/STDEV(原始数据_周度!G859:G1014),"")</f>
        <v/>
      </c>
      <c r="F1014" s="15">
        <f>IFERROR(-1*(原始数据_周度!H1014-AVERAGE(原始数据_周度!H859:H1014))/STDEV(原始数据_周度!H859:H1014),"")</f>
        <v/>
      </c>
      <c r="G1014" s="15">
        <f>IFERROR((原始数据_周度!I1014-AVERAGE(原始数据_周度!I859:I1014))/STDEV(原始数据_周度!I859:I1014),"")</f>
        <v/>
      </c>
      <c r="H1014" s="166">
        <f>IFERROR((原始数据_周度!J1014-AVERAGE($J$2:J1014))/STDEV($J$2:J1014),"")</f>
        <v/>
      </c>
    </row>
    <row r="1015">
      <c r="A1015" s="14">
        <f>原始数据_周度!A1015</f>
        <v/>
      </c>
      <c r="B1015" s="15">
        <f>IFERROR((原始数据_周度!C1015-AVERAGE(原始数据_周度!C860:C1015))/STDEV(原始数据_周度!C860:C1015),"")</f>
        <v/>
      </c>
      <c r="C1015" s="15">
        <f>IFERROR((原始数据_周度!F1015-AVERAGE(原始数据_周度!F860:F1015))/STDEV(原始数据_周度!F860:F1015),"")</f>
        <v/>
      </c>
      <c r="D1015" s="15">
        <f>IFERROR(-1*(原始数据_周度!E1015-AVERAGE(原始数据_周度!E860:E1015))/STDEV(原始数据_周度!E860:E1015),"")</f>
        <v/>
      </c>
      <c r="E1015" s="15">
        <f>IFERROR(-1*(原始数据_周度!G1015-AVERAGE(原始数据_周度!G860:G1015))/STDEV(原始数据_周度!G860:G1015),"")</f>
        <v/>
      </c>
      <c r="F1015" s="15">
        <f>IFERROR(-1*(原始数据_周度!H1015-AVERAGE(原始数据_周度!H860:H1015))/STDEV(原始数据_周度!H860:H1015),"")</f>
        <v/>
      </c>
      <c r="G1015" s="15">
        <f>IFERROR((原始数据_周度!I1015-AVERAGE(原始数据_周度!I860:I1015))/STDEV(原始数据_周度!I860:I1015),"")</f>
        <v/>
      </c>
      <c r="H1015" s="166">
        <f>IFERROR((原始数据_周度!J1015-AVERAGE($J$2:J1015))/STDEV($J$2:J1015),"")</f>
        <v/>
      </c>
    </row>
    <row r="1016">
      <c r="A1016" s="14">
        <f>原始数据_周度!A1016</f>
        <v/>
      </c>
      <c r="B1016" s="15">
        <f>IFERROR((原始数据_周度!C1016-AVERAGE(原始数据_周度!C861:C1016))/STDEV(原始数据_周度!C861:C1016),"")</f>
        <v/>
      </c>
      <c r="C1016" s="15">
        <f>IFERROR((原始数据_周度!F1016-AVERAGE(原始数据_周度!F861:F1016))/STDEV(原始数据_周度!F861:F1016),"")</f>
        <v/>
      </c>
      <c r="D1016" s="15">
        <f>IFERROR(-1*(原始数据_周度!E1016-AVERAGE(原始数据_周度!E861:E1016))/STDEV(原始数据_周度!E861:E1016),"")</f>
        <v/>
      </c>
      <c r="E1016" s="15">
        <f>IFERROR(-1*(原始数据_周度!G1016-AVERAGE(原始数据_周度!G861:G1016))/STDEV(原始数据_周度!G861:G1016),"")</f>
        <v/>
      </c>
      <c r="F1016" s="15">
        <f>IFERROR(-1*(原始数据_周度!H1016-AVERAGE(原始数据_周度!H861:H1016))/STDEV(原始数据_周度!H861:H1016),"")</f>
        <v/>
      </c>
      <c r="G1016" s="15">
        <f>IFERROR((原始数据_周度!I1016-AVERAGE(原始数据_周度!I861:I1016))/STDEV(原始数据_周度!I861:I1016),"")</f>
        <v/>
      </c>
      <c r="H1016" s="166">
        <f>IFERROR((原始数据_周度!J1016-AVERAGE($J$2:J1016))/STDEV($J$2:J1016),"")</f>
        <v/>
      </c>
    </row>
    <row r="1017">
      <c r="A1017" s="14">
        <f>原始数据_周度!A1017</f>
        <v/>
      </c>
      <c r="B1017" s="15">
        <f>IFERROR((原始数据_周度!C1017-AVERAGE(原始数据_周度!C862:C1017))/STDEV(原始数据_周度!C862:C1017),"")</f>
        <v/>
      </c>
      <c r="C1017" s="15">
        <f>IFERROR((原始数据_周度!F1017-AVERAGE(原始数据_周度!F862:F1017))/STDEV(原始数据_周度!F862:F1017),"")</f>
        <v/>
      </c>
      <c r="D1017" s="15">
        <f>IFERROR(-1*(原始数据_周度!E1017-AVERAGE(原始数据_周度!E862:E1017))/STDEV(原始数据_周度!E862:E1017),"")</f>
        <v/>
      </c>
      <c r="E1017" s="15">
        <f>IFERROR(-1*(原始数据_周度!G1017-AVERAGE(原始数据_周度!G862:G1017))/STDEV(原始数据_周度!G862:G1017),"")</f>
        <v/>
      </c>
      <c r="F1017" s="15">
        <f>IFERROR(-1*(原始数据_周度!H1017-AVERAGE(原始数据_周度!H862:H1017))/STDEV(原始数据_周度!H862:H1017),"")</f>
        <v/>
      </c>
      <c r="G1017" s="15">
        <f>IFERROR((原始数据_周度!I1017-AVERAGE(原始数据_周度!I862:I1017))/STDEV(原始数据_周度!I862:I1017),"")</f>
        <v/>
      </c>
      <c r="H1017" s="166">
        <f>IFERROR((原始数据_周度!J1017-AVERAGE($J$2:J1017))/STDEV($J$2:J1017),"")</f>
        <v/>
      </c>
    </row>
    <row r="1018">
      <c r="A1018" s="14">
        <f>原始数据_周度!A1018</f>
        <v/>
      </c>
      <c r="B1018" s="15">
        <f>IFERROR((原始数据_周度!C1018-AVERAGE(原始数据_周度!C863:C1018))/STDEV(原始数据_周度!C863:C1018),"")</f>
        <v/>
      </c>
      <c r="C1018" s="15">
        <f>IFERROR((原始数据_周度!F1018-AVERAGE(原始数据_周度!F863:F1018))/STDEV(原始数据_周度!F863:F1018),"")</f>
        <v/>
      </c>
      <c r="D1018" s="15">
        <f>IFERROR(-1*(原始数据_周度!E1018-AVERAGE(原始数据_周度!E863:E1018))/STDEV(原始数据_周度!E863:E1018),"")</f>
        <v/>
      </c>
      <c r="E1018" s="15">
        <f>IFERROR(-1*(原始数据_周度!G1018-AVERAGE(原始数据_周度!G863:G1018))/STDEV(原始数据_周度!G863:G1018),"")</f>
        <v/>
      </c>
      <c r="F1018" s="15">
        <f>IFERROR(-1*(原始数据_周度!H1018-AVERAGE(原始数据_周度!H863:H1018))/STDEV(原始数据_周度!H863:H1018),"")</f>
        <v/>
      </c>
      <c r="G1018" s="15">
        <f>IFERROR((原始数据_周度!I1018-AVERAGE(原始数据_周度!I863:I1018))/STDEV(原始数据_周度!I863:I1018),"")</f>
        <v/>
      </c>
      <c r="H1018" s="166">
        <f>IFERROR((原始数据_周度!J1018-AVERAGE($J$2:J1018))/STDEV($J$2:J1018),"")</f>
        <v/>
      </c>
    </row>
    <row r="1019">
      <c r="A1019" s="14">
        <f>原始数据_周度!A1019</f>
        <v/>
      </c>
      <c r="B1019" s="15">
        <f>IFERROR((原始数据_周度!C1019-AVERAGE(原始数据_周度!C864:C1019))/STDEV(原始数据_周度!C864:C1019),"")</f>
        <v/>
      </c>
      <c r="C1019" s="15">
        <f>IFERROR((原始数据_周度!F1019-AVERAGE(原始数据_周度!F864:F1019))/STDEV(原始数据_周度!F864:F1019),"")</f>
        <v/>
      </c>
      <c r="D1019" s="15">
        <f>IFERROR(-1*(原始数据_周度!E1019-AVERAGE(原始数据_周度!E864:E1019))/STDEV(原始数据_周度!E864:E1019),"")</f>
        <v/>
      </c>
      <c r="E1019" s="15">
        <f>IFERROR(-1*(原始数据_周度!G1019-AVERAGE(原始数据_周度!G864:G1019))/STDEV(原始数据_周度!G864:G1019),"")</f>
        <v/>
      </c>
      <c r="F1019" s="15">
        <f>IFERROR(-1*(原始数据_周度!H1019-AVERAGE(原始数据_周度!H864:H1019))/STDEV(原始数据_周度!H864:H1019),"")</f>
        <v/>
      </c>
      <c r="G1019" s="15">
        <f>IFERROR((原始数据_周度!I1019-AVERAGE(原始数据_周度!I864:I1019))/STDEV(原始数据_周度!I864:I1019),"")</f>
        <v/>
      </c>
      <c r="H1019" s="166">
        <f>IFERROR((原始数据_周度!J1019-AVERAGE($J$2:J1019))/STDEV($J$2:J1019),"")</f>
        <v/>
      </c>
    </row>
    <row r="1020">
      <c r="A1020" s="14">
        <f>原始数据_周度!A1020</f>
        <v/>
      </c>
      <c r="B1020" s="15">
        <f>IFERROR((原始数据_周度!C1020-AVERAGE(原始数据_周度!C865:C1020))/STDEV(原始数据_周度!C865:C1020),"")</f>
        <v/>
      </c>
      <c r="C1020" s="15">
        <f>IFERROR((原始数据_周度!F1020-AVERAGE(原始数据_周度!F865:F1020))/STDEV(原始数据_周度!F865:F1020),"")</f>
        <v/>
      </c>
      <c r="D1020" s="15">
        <f>IFERROR(-1*(原始数据_周度!E1020-AVERAGE(原始数据_周度!E865:E1020))/STDEV(原始数据_周度!E865:E1020),"")</f>
        <v/>
      </c>
      <c r="E1020" s="15">
        <f>IFERROR(-1*(原始数据_周度!G1020-AVERAGE(原始数据_周度!G865:G1020))/STDEV(原始数据_周度!G865:G1020),"")</f>
        <v/>
      </c>
      <c r="F1020" s="15">
        <f>IFERROR(-1*(原始数据_周度!H1020-AVERAGE(原始数据_周度!H865:H1020))/STDEV(原始数据_周度!H865:H1020),"")</f>
        <v/>
      </c>
      <c r="G1020" s="15">
        <f>IFERROR((原始数据_周度!I1020-AVERAGE(原始数据_周度!I865:I1020))/STDEV(原始数据_周度!I865:I1020),"")</f>
        <v/>
      </c>
      <c r="H1020" s="166">
        <f>IFERROR((原始数据_周度!J1020-AVERAGE($J$2:J1020))/STDEV($J$2:J1020),"")</f>
        <v/>
      </c>
    </row>
    <row r="1021">
      <c r="A1021" s="14">
        <f>原始数据_周度!A1021</f>
        <v/>
      </c>
      <c r="B1021" s="15">
        <f>IFERROR((原始数据_周度!C1021-AVERAGE(原始数据_周度!C866:C1021))/STDEV(原始数据_周度!C866:C1021),"")</f>
        <v/>
      </c>
      <c r="C1021" s="15">
        <f>IFERROR((原始数据_周度!F1021-AVERAGE(原始数据_周度!F866:F1021))/STDEV(原始数据_周度!F866:F1021),"")</f>
        <v/>
      </c>
      <c r="D1021" s="15">
        <f>IFERROR(-1*(原始数据_周度!E1021-AVERAGE(原始数据_周度!E866:E1021))/STDEV(原始数据_周度!E866:E1021),"")</f>
        <v/>
      </c>
      <c r="E1021" s="15">
        <f>IFERROR(-1*(原始数据_周度!G1021-AVERAGE(原始数据_周度!G866:G1021))/STDEV(原始数据_周度!G866:G1021),"")</f>
        <v/>
      </c>
      <c r="F1021" s="15">
        <f>IFERROR(-1*(原始数据_周度!H1021-AVERAGE(原始数据_周度!H866:H1021))/STDEV(原始数据_周度!H866:H1021),"")</f>
        <v/>
      </c>
      <c r="G1021" s="15">
        <f>IFERROR((原始数据_周度!I1021-AVERAGE(原始数据_周度!I866:I1021))/STDEV(原始数据_周度!I866:I1021),"")</f>
        <v/>
      </c>
      <c r="H1021" s="166">
        <f>IFERROR((原始数据_周度!J1021-AVERAGE($J$2:J1021))/STDEV($J$2:J1021),"")</f>
        <v/>
      </c>
    </row>
    <row r="1022">
      <c r="A1022" s="14">
        <f>原始数据_周度!A1022</f>
        <v/>
      </c>
      <c r="B1022" s="15">
        <f>IFERROR((原始数据_周度!C1022-AVERAGE(原始数据_周度!C867:C1022))/STDEV(原始数据_周度!C867:C1022),"")</f>
        <v/>
      </c>
      <c r="C1022" s="15">
        <f>IFERROR((原始数据_周度!F1022-AVERAGE(原始数据_周度!F867:F1022))/STDEV(原始数据_周度!F867:F1022),"")</f>
        <v/>
      </c>
      <c r="D1022" s="15">
        <f>IFERROR(-1*(原始数据_周度!E1022-AVERAGE(原始数据_周度!E867:E1022))/STDEV(原始数据_周度!E867:E1022),"")</f>
        <v/>
      </c>
      <c r="E1022" s="15">
        <f>IFERROR(-1*(原始数据_周度!G1022-AVERAGE(原始数据_周度!G867:G1022))/STDEV(原始数据_周度!G867:G1022),"")</f>
        <v/>
      </c>
      <c r="F1022" s="15">
        <f>IFERROR(-1*(原始数据_周度!H1022-AVERAGE(原始数据_周度!H867:H1022))/STDEV(原始数据_周度!H867:H1022),"")</f>
        <v/>
      </c>
      <c r="G1022" s="15">
        <f>IFERROR((原始数据_周度!I1022-AVERAGE(原始数据_周度!I867:I1022))/STDEV(原始数据_周度!I867:I1022),"")</f>
        <v/>
      </c>
      <c r="H1022" s="166">
        <f>IFERROR((原始数据_周度!J1022-AVERAGE($J$2:J1022))/STDEV($J$2:J1022),"")</f>
        <v/>
      </c>
    </row>
    <row r="1023">
      <c r="A1023" s="14">
        <f>原始数据_周度!A1023</f>
        <v/>
      </c>
      <c r="B1023" s="15">
        <f>IFERROR((原始数据_周度!C1023-AVERAGE(原始数据_周度!C868:C1023))/STDEV(原始数据_周度!C868:C1023),"")</f>
        <v/>
      </c>
      <c r="C1023" s="15">
        <f>IFERROR((原始数据_周度!F1023-AVERAGE(原始数据_周度!F868:F1023))/STDEV(原始数据_周度!F868:F1023),"")</f>
        <v/>
      </c>
      <c r="D1023" s="15">
        <f>IFERROR(-1*(原始数据_周度!E1023-AVERAGE(原始数据_周度!E868:E1023))/STDEV(原始数据_周度!E868:E1023),"")</f>
        <v/>
      </c>
      <c r="E1023" s="15">
        <f>IFERROR(-1*(原始数据_周度!G1023-AVERAGE(原始数据_周度!G868:G1023))/STDEV(原始数据_周度!G868:G1023),"")</f>
        <v/>
      </c>
      <c r="F1023" s="15">
        <f>IFERROR(-1*(原始数据_周度!H1023-AVERAGE(原始数据_周度!H868:H1023))/STDEV(原始数据_周度!H868:H1023),"")</f>
        <v/>
      </c>
      <c r="G1023" s="15">
        <f>IFERROR((原始数据_周度!I1023-AVERAGE(原始数据_周度!I868:I1023))/STDEV(原始数据_周度!I868:I1023),"")</f>
        <v/>
      </c>
      <c r="H1023" s="166">
        <f>IFERROR((原始数据_周度!J1023-AVERAGE($J$2:J1023))/STDEV($J$2:J1023),"")</f>
        <v/>
      </c>
    </row>
    <row r="1024">
      <c r="A1024" s="14">
        <f>原始数据_周度!A1024</f>
        <v/>
      </c>
      <c r="B1024" s="15">
        <f>IFERROR((原始数据_周度!C1024-AVERAGE(原始数据_周度!C869:C1024))/STDEV(原始数据_周度!C869:C1024),"")</f>
        <v/>
      </c>
      <c r="C1024" s="15">
        <f>IFERROR((原始数据_周度!F1024-AVERAGE(原始数据_周度!F869:F1024))/STDEV(原始数据_周度!F869:F1024),"")</f>
        <v/>
      </c>
      <c r="D1024" s="15">
        <f>IFERROR(-1*(原始数据_周度!E1024-AVERAGE(原始数据_周度!E869:E1024))/STDEV(原始数据_周度!E869:E1024),"")</f>
        <v/>
      </c>
      <c r="E1024" s="15">
        <f>IFERROR(-1*(原始数据_周度!G1024-AVERAGE(原始数据_周度!G869:G1024))/STDEV(原始数据_周度!G869:G1024),"")</f>
        <v/>
      </c>
      <c r="F1024" s="15">
        <f>IFERROR(-1*(原始数据_周度!H1024-AVERAGE(原始数据_周度!H869:H1024))/STDEV(原始数据_周度!H869:H1024),"")</f>
        <v/>
      </c>
      <c r="G1024" s="15">
        <f>IFERROR((原始数据_周度!I1024-AVERAGE(原始数据_周度!I869:I1024))/STDEV(原始数据_周度!I869:I1024),"")</f>
        <v/>
      </c>
      <c r="H1024" s="166">
        <f>IFERROR((原始数据_周度!J1024-AVERAGE($J$2:J1024))/STDEV($J$2:J1024),"")</f>
        <v/>
      </c>
    </row>
    <row r="1025">
      <c r="A1025" s="14">
        <f>原始数据_周度!A1025</f>
        <v/>
      </c>
      <c r="B1025" s="15">
        <f>IFERROR((原始数据_周度!C1025-AVERAGE(原始数据_周度!C870:C1025))/STDEV(原始数据_周度!C870:C1025),"")</f>
        <v/>
      </c>
      <c r="C1025" s="15">
        <f>IFERROR((原始数据_周度!F1025-AVERAGE(原始数据_周度!F870:F1025))/STDEV(原始数据_周度!F870:F1025),"")</f>
        <v/>
      </c>
      <c r="D1025" s="15">
        <f>IFERROR(-1*(原始数据_周度!E1025-AVERAGE(原始数据_周度!E870:E1025))/STDEV(原始数据_周度!E870:E1025),"")</f>
        <v/>
      </c>
      <c r="E1025" s="15">
        <f>IFERROR(-1*(原始数据_周度!G1025-AVERAGE(原始数据_周度!G870:G1025))/STDEV(原始数据_周度!G870:G1025),"")</f>
        <v/>
      </c>
      <c r="F1025" s="15">
        <f>IFERROR(-1*(原始数据_周度!H1025-AVERAGE(原始数据_周度!H870:H1025))/STDEV(原始数据_周度!H870:H1025),"")</f>
        <v/>
      </c>
      <c r="G1025" s="15">
        <f>IFERROR((原始数据_周度!I1025-AVERAGE(原始数据_周度!I870:I1025))/STDEV(原始数据_周度!I870:I1025),"")</f>
        <v/>
      </c>
      <c r="H1025" s="166">
        <f>IFERROR((原始数据_周度!J1025-AVERAGE($J$2:J1025))/STDEV($J$2:J1025),"")</f>
        <v/>
      </c>
    </row>
    <row r="1026">
      <c r="A1026" s="14">
        <f>原始数据_周度!A1026</f>
        <v/>
      </c>
      <c r="B1026" s="15">
        <f>IFERROR((原始数据_周度!C1026-AVERAGE(原始数据_周度!C871:C1026))/STDEV(原始数据_周度!C871:C1026),"")</f>
        <v/>
      </c>
      <c r="C1026" s="15">
        <f>IFERROR((原始数据_周度!F1026-AVERAGE(原始数据_周度!F871:F1026))/STDEV(原始数据_周度!F871:F1026),"")</f>
        <v/>
      </c>
      <c r="D1026" s="15">
        <f>IFERROR(-1*(原始数据_周度!E1026-AVERAGE(原始数据_周度!E871:E1026))/STDEV(原始数据_周度!E871:E1026),"")</f>
        <v/>
      </c>
      <c r="E1026" s="15">
        <f>IFERROR(-1*(原始数据_周度!G1026-AVERAGE(原始数据_周度!G871:G1026))/STDEV(原始数据_周度!G871:G1026),"")</f>
        <v/>
      </c>
      <c r="F1026" s="15">
        <f>IFERROR(-1*(原始数据_周度!H1026-AVERAGE(原始数据_周度!H871:H1026))/STDEV(原始数据_周度!H871:H1026),"")</f>
        <v/>
      </c>
      <c r="G1026" s="15">
        <f>IFERROR((原始数据_周度!I1026-AVERAGE(原始数据_周度!I871:I1026))/STDEV(原始数据_周度!I871:I1026),"")</f>
        <v/>
      </c>
      <c r="H1026" s="166">
        <f>IFERROR((原始数据_周度!J1026-AVERAGE($J$2:J1026))/STDEV($J$2:J1026),"")</f>
        <v/>
      </c>
    </row>
    <row r="1027">
      <c r="A1027" s="14">
        <f>原始数据_周度!A1027</f>
        <v/>
      </c>
      <c r="B1027" s="15">
        <f>IFERROR((原始数据_周度!C1027-AVERAGE(原始数据_周度!C872:C1027))/STDEV(原始数据_周度!C872:C1027),"")</f>
        <v/>
      </c>
      <c r="C1027" s="15">
        <f>IFERROR((原始数据_周度!F1027-AVERAGE(原始数据_周度!F872:F1027))/STDEV(原始数据_周度!F872:F1027),"")</f>
        <v/>
      </c>
      <c r="D1027" s="15">
        <f>IFERROR(-1*(原始数据_周度!E1027-AVERAGE(原始数据_周度!E872:E1027))/STDEV(原始数据_周度!E872:E1027),"")</f>
        <v/>
      </c>
      <c r="E1027" s="15">
        <f>IFERROR(-1*(原始数据_周度!G1027-AVERAGE(原始数据_周度!G872:G1027))/STDEV(原始数据_周度!G872:G1027),"")</f>
        <v/>
      </c>
      <c r="F1027" s="15">
        <f>IFERROR(-1*(原始数据_周度!H1027-AVERAGE(原始数据_周度!H872:H1027))/STDEV(原始数据_周度!H872:H1027),"")</f>
        <v/>
      </c>
      <c r="G1027" s="15">
        <f>IFERROR((原始数据_周度!I1027-AVERAGE(原始数据_周度!I872:I1027))/STDEV(原始数据_周度!I872:I1027),"")</f>
        <v/>
      </c>
      <c r="H1027" s="166">
        <f>IFERROR((原始数据_周度!J1027-AVERAGE($J$2:J1027))/STDEV($J$2:J1027),"")</f>
        <v/>
      </c>
    </row>
    <row r="1028">
      <c r="A1028" s="14">
        <f>原始数据_周度!A1028</f>
        <v/>
      </c>
      <c r="B1028" s="15">
        <f>IFERROR((原始数据_周度!C1028-AVERAGE(原始数据_周度!C873:C1028))/STDEV(原始数据_周度!C873:C1028),"")</f>
        <v/>
      </c>
      <c r="C1028" s="15">
        <f>IFERROR((原始数据_周度!F1028-AVERAGE(原始数据_周度!F873:F1028))/STDEV(原始数据_周度!F873:F1028),"")</f>
        <v/>
      </c>
      <c r="D1028" s="15">
        <f>IFERROR(-1*(原始数据_周度!E1028-AVERAGE(原始数据_周度!E873:E1028))/STDEV(原始数据_周度!E873:E1028),"")</f>
        <v/>
      </c>
      <c r="E1028" s="15">
        <f>IFERROR(-1*(原始数据_周度!G1028-AVERAGE(原始数据_周度!G873:G1028))/STDEV(原始数据_周度!G873:G1028),"")</f>
        <v/>
      </c>
      <c r="F1028" s="15">
        <f>IFERROR(-1*(原始数据_周度!H1028-AVERAGE(原始数据_周度!H873:H1028))/STDEV(原始数据_周度!H873:H1028),"")</f>
        <v/>
      </c>
      <c r="G1028" s="15">
        <f>IFERROR((原始数据_周度!I1028-AVERAGE(原始数据_周度!I873:I1028))/STDEV(原始数据_周度!I873:I1028),"")</f>
        <v/>
      </c>
      <c r="H1028" s="166">
        <f>IFERROR((原始数据_周度!J1028-AVERAGE($J$2:J1028))/STDEV($J$2:J1028),"")</f>
        <v/>
      </c>
    </row>
    <row r="1029">
      <c r="A1029" s="14">
        <f>原始数据_周度!A1029</f>
        <v/>
      </c>
      <c r="B1029" s="15">
        <f>IFERROR((原始数据_周度!C1029-AVERAGE(原始数据_周度!C874:C1029))/STDEV(原始数据_周度!C874:C1029),"")</f>
        <v/>
      </c>
      <c r="C1029" s="15">
        <f>IFERROR((原始数据_周度!F1029-AVERAGE(原始数据_周度!F874:F1029))/STDEV(原始数据_周度!F874:F1029),"")</f>
        <v/>
      </c>
      <c r="D1029" s="15">
        <f>IFERROR(-1*(原始数据_周度!E1029-AVERAGE(原始数据_周度!E874:E1029))/STDEV(原始数据_周度!E874:E1029),"")</f>
        <v/>
      </c>
      <c r="E1029" s="15">
        <f>IFERROR(-1*(原始数据_周度!G1029-AVERAGE(原始数据_周度!G874:G1029))/STDEV(原始数据_周度!G874:G1029),"")</f>
        <v/>
      </c>
      <c r="F1029" s="15">
        <f>IFERROR(-1*(原始数据_周度!H1029-AVERAGE(原始数据_周度!H874:H1029))/STDEV(原始数据_周度!H874:H1029),"")</f>
        <v/>
      </c>
      <c r="G1029" s="15">
        <f>IFERROR((原始数据_周度!I1029-AVERAGE(原始数据_周度!I874:I1029))/STDEV(原始数据_周度!I874:I1029),"")</f>
        <v/>
      </c>
      <c r="H1029" s="166">
        <f>IFERROR((原始数据_周度!J1029-AVERAGE($J$2:J1029))/STDEV($J$2:J1029),"")</f>
        <v/>
      </c>
    </row>
    <row r="1030">
      <c r="A1030" s="14">
        <f>原始数据_周度!A1030</f>
        <v/>
      </c>
      <c r="B1030" s="15">
        <f>IFERROR((原始数据_周度!C1030-AVERAGE(原始数据_周度!C875:C1030))/STDEV(原始数据_周度!C875:C1030),"")</f>
        <v/>
      </c>
      <c r="C1030" s="15">
        <f>IFERROR((原始数据_周度!F1030-AVERAGE(原始数据_周度!F875:F1030))/STDEV(原始数据_周度!F875:F1030),"")</f>
        <v/>
      </c>
      <c r="D1030" s="15">
        <f>IFERROR(-1*(原始数据_周度!E1030-AVERAGE(原始数据_周度!E875:E1030))/STDEV(原始数据_周度!E875:E1030),"")</f>
        <v/>
      </c>
      <c r="E1030" s="15">
        <f>IFERROR(-1*(原始数据_周度!G1030-AVERAGE(原始数据_周度!G875:G1030))/STDEV(原始数据_周度!G875:G1030),"")</f>
        <v/>
      </c>
      <c r="F1030" s="15">
        <f>IFERROR(-1*(原始数据_周度!H1030-AVERAGE(原始数据_周度!H875:H1030))/STDEV(原始数据_周度!H875:H1030),"")</f>
        <v/>
      </c>
      <c r="G1030" s="15">
        <f>IFERROR((原始数据_周度!I1030-AVERAGE(原始数据_周度!I875:I1030))/STDEV(原始数据_周度!I875:I1030),"")</f>
        <v/>
      </c>
      <c r="H1030" s="166">
        <f>IFERROR((原始数据_周度!J1030-AVERAGE($J$2:J1030))/STDEV($J$2:J1030),"")</f>
        <v/>
      </c>
    </row>
    <row r="1031">
      <c r="A1031" s="14">
        <f>原始数据_周度!A1031</f>
        <v/>
      </c>
      <c r="B1031" s="15">
        <f>IFERROR((原始数据_周度!C1031-AVERAGE(原始数据_周度!C876:C1031))/STDEV(原始数据_周度!C876:C1031),"")</f>
        <v/>
      </c>
      <c r="C1031" s="15">
        <f>IFERROR((原始数据_周度!F1031-AVERAGE(原始数据_周度!F876:F1031))/STDEV(原始数据_周度!F876:F1031),"")</f>
        <v/>
      </c>
      <c r="D1031" s="15">
        <f>IFERROR(-1*(原始数据_周度!E1031-AVERAGE(原始数据_周度!E876:E1031))/STDEV(原始数据_周度!E876:E1031),"")</f>
        <v/>
      </c>
      <c r="E1031" s="15">
        <f>IFERROR(-1*(原始数据_周度!G1031-AVERAGE(原始数据_周度!G876:G1031))/STDEV(原始数据_周度!G876:G1031),"")</f>
        <v/>
      </c>
      <c r="F1031" s="15">
        <f>IFERROR(-1*(原始数据_周度!H1031-AVERAGE(原始数据_周度!H876:H1031))/STDEV(原始数据_周度!H876:H1031),"")</f>
        <v/>
      </c>
      <c r="G1031" s="15">
        <f>IFERROR((原始数据_周度!I1031-AVERAGE(原始数据_周度!I876:I1031))/STDEV(原始数据_周度!I876:I1031),"")</f>
        <v/>
      </c>
      <c r="H1031" s="166">
        <f>IFERROR((原始数据_周度!J1031-AVERAGE($J$2:J1031))/STDEV($J$2:J1031),"")</f>
        <v/>
      </c>
    </row>
    <row r="1032">
      <c r="A1032" s="14">
        <f>原始数据_周度!A1032</f>
        <v/>
      </c>
      <c r="B1032" s="15">
        <f>IFERROR((原始数据_周度!C1032-AVERAGE(原始数据_周度!C877:C1032))/STDEV(原始数据_周度!C877:C1032),"")</f>
        <v/>
      </c>
      <c r="C1032" s="15">
        <f>IFERROR((原始数据_周度!F1032-AVERAGE(原始数据_周度!F877:F1032))/STDEV(原始数据_周度!F877:F1032),"")</f>
        <v/>
      </c>
      <c r="D1032" s="15">
        <f>IFERROR(-1*(原始数据_周度!E1032-AVERAGE(原始数据_周度!E877:E1032))/STDEV(原始数据_周度!E877:E1032),"")</f>
        <v/>
      </c>
      <c r="E1032" s="15">
        <f>IFERROR(-1*(原始数据_周度!G1032-AVERAGE(原始数据_周度!G877:G1032))/STDEV(原始数据_周度!G877:G1032),"")</f>
        <v/>
      </c>
      <c r="F1032" s="15">
        <f>IFERROR(-1*(原始数据_周度!H1032-AVERAGE(原始数据_周度!H877:H1032))/STDEV(原始数据_周度!H877:H1032),"")</f>
        <v/>
      </c>
      <c r="G1032" s="15">
        <f>IFERROR((原始数据_周度!I1032-AVERAGE(原始数据_周度!I877:I1032))/STDEV(原始数据_周度!I877:I1032),"")</f>
        <v/>
      </c>
      <c r="H1032" s="166">
        <f>IFERROR((原始数据_周度!J1032-AVERAGE($J$2:J1032))/STDEV($J$2:J1032),"")</f>
        <v/>
      </c>
    </row>
    <row r="1033">
      <c r="A1033" s="14">
        <f>原始数据_周度!A1033</f>
        <v/>
      </c>
      <c r="B1033" s="15">
        <f>IFERROR((原始数据_周度!C1033-AVERAGE(原始数据_周度!C878:C1033))/STDEV(原始数据_周度!C878:C1033),"")</f>
        <v/>
      </c>
      <c r="C1033" s="15">
        <f>IFERROR((原始数据_周度!F1033-AVERAGE(原始数据_周度!F878:F1033))/STDEV(原始数据_周度!F878:F1033),"")</f>
        <v/>
      </c>
      <c r="D1033" s="15">
        <f>IFERROR(-1*(原始数据_周度!E1033-AVERAGE(原始数据_周度!E878:E1033))/STDEV(原始数据_周度!E878:E1033),"")</f>
        <v/>
      </c>
      <c r="E1033" s="15">
        <f>IFERROR(-1*(原始数据_周度!G1033-AVERAGE(原始数据_周度!G878:G1033))/STDEV(原始数据_周度!G878:G1033),"")</f>
        <v/>
      </c>
      <c r="F1033" s="15">
        <f>IFERROR(-1*(原始数据_周度!H1033-AVERAGE(原始数据_周度!H878:H1033))/STDEV(原始数据_周度!H878:H1033),"")</f>
        <v/>
      </c>
      <c r="G1033" s="15">
        <f>IFERROR((原始数据_周度!I1033-AVERAGE(原始数据_周度!I878:I1033))/STDEV(原始数据_周度!I878:I1033),"")</f>
        <v/>
      </c>
      <c r="H1033" s="166">
        <f>IFERROR((原始数据_周度!J1033-AVERAGE($J$2:J1033))/STDEV($J$2:J1033),"")</f>
        <v/>
      </c>
    </row>
    <row r="1034">
      <c r="A1034" s="14">
        <f>原始数据_周度!A1034</f>
        <v/>
      </c>
      <c r="B1034" s="15">
        <f>IFERROR((原始数据_周度!C1034-AVERAGE(原始数据_周度!C879:C1034))/STDEV(原始数据_周度!C879:C1034),"")</f>
        <v/>
      </c>
      <c r="C1034" s="15">
        <f>IFERROR((原始数据_周度!F1034-AVERAGE(原始数据_周度!F879:F1034))/STDEV(原始数据_周度!F879:F1034),"")</f>
        <v/>
      </c>
      <c r="D1034" s="15">
        <f>IFERROR(-1*(原始数据_周度!E1034-AVERAGE(原始数据_周度!E879:E1034))/STDEV(原始数据_周度!E879:E1034),"")</f>
        <v/>
      </c>
      <c r="E1034" s="15">
        <f>IFERROR(-1*(原始数据_周度!G1034-AVERAGE(原始数据_周度!G879:G1034))/STDEV(原始数据_周度!G879:G1034),"")</f>
        <v/>
      </c>
      <c r="F1034" s="15">
        <f>IFERROR(-1*(原始数据_周度!H1034-AVERAGE(原始数据_周度!H879:H1034))/STDEV(原始数据_周度!H879:H1034),"")</f>
        <v/>
      </c>
      <c r="G1034" s="15">
        <f>IFERROR((原始数据_周度!I1034-AVERAGE(原始数据_周度!I879:I1034))/STDEV(原始数据_周度!I879:I1034),"")</f>
        <v/>
      </c>
      <c r="H1034" s="166">
        <f>IFERROR((原始数据_周度!J1034-AVERAGE($J$2:J1034))/STDEV($J$2:J1034),"")</f>
        <v/>
      </c>
    </row>
    <row r="1035">
      <c r="A1035" s="14">
        <f>原始数据_周度!A1035</f>
        <v/>
      </c>
      <c r="B1035" s="15">
        <f>IFERROR((原始数据_周度!C1035-AVERAGE(原始数据_周度!C880:C1035))/STDEV(原始数据_周度!C880:C1035),"")</f>
        <v/>
      </c>
      <c r="C1035" s="15">
        <f>IFERROR((原始数据_周度!F1035-AVERAGE(原始数据_周度!F880:F1035))/STDEV(原始数据_周度!F880:F1035),"")</f>
        <v/>
      </c>
      <c r="D1035" s="15">
        <f>IFERROR(-1*(原始数据_周度!E1035-AVERAGE(原始数据_周度!E880:E1035))/STDEV(原始数据_周度!E880:E1035),"")</f>
        <v/>
      </c>
      <c r="E1035" s="15">
        <f>IFERROR(-1*(原始数据_周度!G1035-AVERAGE(原始数据_周度!G880:G1035))/STDEV(原始数据_周度!G880:G1035),"")</f>
        <v/>
      </c>
      <c r="F1035" s="15">
        <f>IFERROR(-1*(原始数据_周度!H1035-AVERAGE(原始数据_周度!H880:H1035))/STDEV(原始数据_周度!H880:H1035),"")</f>
        <v/>
      </c>
      <c r="G1035" s="15">
        <f>IFERROR((原始数据_周度!I1035-AVERAGE(原始数据_周度!I880:I1035))/STDEV(原始数据_周度!I880:I1035),"")</f>
        <v/>
      </c>
      <c r="H1035" s="166">
        <f>IFERROR((原始数据_周度!J1035-AVERAGE($J$2:J1035))/STDEV($J$2:J1035),"")</f>
        <v/>
      </c>
    </row>
    <row r="1036">
      <c r="A1036" s="14">
        <f>原始数据_周度!A1036</f>
        <v/>
      </c>
      <c r="B1036" s="15">
        <f>IFERROR((原始数据_周度!C1036-AVERAGE(原始数据_周度!C881:C1036))/STDEV(原始数据_周度!C881:C1036),"")</f>
        <v/>
      </c>
      <c r="C1036" s="15">
        <f>IFERROR((原始数据_周度!F1036-AVERAGE(原始数据_周度!F881:F1036))/STDEV(原始数据_周度!F881:F1036),"")</f>
        <v/>
      </c>
      <c r="D1036" s="15">
        <f>IFERROR(-1*(原始数据_周度!E1036-AVERAGE(原始数据_周度!E881:E1036))/STDEV(原始数据_周度!E881:E1036),"")</f>
        <v/>
      </c>
      <c r="E1036" s="15">
        <f>IFERROR(-1*(原始数据_周度!G1036-AVERAGE(原始数据_周度!G881:G1036))/STDEV(原始数据_周度!G881:G1036),"")</f>
        <v/>
      </c>
      <c r="F1036" s="15">
        <f>IFERROR(-1*(原始数据_周度!H1036-AVERAGE(原始数据_周度!H881:H1036))/STDEV(原始数据_周度!H881:H1036),"")</f>
        <v/>
      </c>
      <c r="G1036" s="15">
        <f>IFERROR((原始数据_周度!I1036-AVERAGE(原始数据_周度!I881:I1036))/STDEV(原始数据_周度!I881:I1036),"")</f>
        <v/>
      </c>
      <c r="H1036" s="166">
        <f>IFERROR((原始数据_周度!J1036-AVERAGE($J$2:J1036))/STDEV($J$2:J1036),"")</f>
        <v/>
      </c>
    </row>
    <row r="1037">
      <c r="A1037" s="14">
        <f>原始数据_周度!A1037</f>
        <v/>
      </c>
      <c r="B1037" s="15">
        <f>IFERROR((原始数据_周度!C1037-AVERAGE(原始数据_周度!C882:C1037))/STDEV(原始数据_周度!C882:C1037),"")</f>
        <v/>
      </c>
      <c r="C1037" s="15">
        <f>IFERROR((原始数据_周度!F1037-AVERAGE(原始数据_周度!F882:F1037))/STDEV(原始数据_周度!F882:F1037),"")</f>
        <v/>
      </c>
      <c r="D1037" s="15">
        <f>IFERROR(-1*(原始数据_周度!E1037-AVERAGE(原始数据_周度!E882:E1037))/STDEV(原始数据_周度!E882:E1037),"")</f>
        <v/>
      </c>
      <c r="E1037" s="15">
        <f>IFERROR(-1*(原始数据_周度!G1037-AVERAGE(原始数据_周度!G882:G1037))/STDEV(原始数据_周度!G882:G1037),"")</f>
        <v/>
      </c>
      <c r="F1037" s="15">
        <f>IFERROR(-1*(原始数据_周度!H1037-AVERAGE(原始数据_周度!H882:H1037))/STDEV(原始数据_周度!H882:H1037),"")</f>
        <v/>
      </c>
      <c r="G1037" s="15">
        <f>IFERROR((原始数据_周度!I1037-AVERAGE(原始数据_周度!I882:I1037))/STDEV(原始数据_周度!I882:I1037),"")</f>
        <v/>
      </c>
      <c r="H1037" s="166">
        <f>IFERROR((原始数据_周度!J1037-AVERAGE($J$2:J1037))/STDEV($J$2:J1037),"")</f>
        <v/>
      </c>
    </row>
    <row r="1038">
      <c r="A1038" s="14">
        <f>原始数据_周度!A1038</f>
        <v/>
      </c>
      <c r="B1038" s="15">
        <f>IFERROR((原始数据_周度!C1038-AVERAGE(原始数据_周度!C883:C1038))/STDEV(原始数据_周度!C883:C1038),"")</f>
        <v/>
      </c>
      <c r="C1038" s="15">
        <f>IFERROR((原始数据_周度!F1038-AVERAGE(原始数据_周度!F883:F1038))/STDEV(原始数据_周度!F883:F1038),"")</f>
        <v/>
      </c>
      <c r="D1038" s="15">
        <f>IFERROR(-1*(原始数据_周度!E1038-AVERAGE(原始数据_周度!E883:E1038))/STDEV(原始数据_周度!E883:E1038),"")</f>
        <v/>
      </c>
      <c r="E1038" s="15">
        <f>IFERROR(-1*(原始数据_周度!G1038-AVERAGE(原始数据_周度!G883:G1038))/STDEV(原始数据_周度!G883:G1038),"")</f>
        <v/>
      </c>
      <c r="F1038" s="15">
        <f>IFERROR(-1*(原始数据_周度!H1038-AVERAGE(原始数据_周度!H883:H1038))/STDEV(原始数据_周度!H883:H1038),"")</f>
        <v/>
      </c>
      <c r="G1038" s="15">
        <f>IFERROR((原始数据_周度!I1038-AVERAGE(原始数据_周度!I883:I1038))/STDEV(原始数据_周度!I883:I1038),"")</f>
        <v/>
      </c>
      <c r="H1038" s="166">
        <f>IFERROR((原始数据_周度!J1038-AVERAGE($J$2:J1038))/STDEV($J$2:J1038),"")</f>
        <v/>
      </c>
    </row>
    <row r="1039">
      <c r="A1039" s="14">
        <f>原始数据_周度!A1039</f>
        <v/>
      </c>
      <c r="B1039" s="15">
        <f>IFERROR((原始数据_周度!C1039-AVERAGE(原始数据_周度!C884:C1039))/STDEV(原始数据_周度!C884:C1039),"")</f>
        <v/>
      </c>
      <c r="C1039" s="15">
        <f>IFERROR((原始数据_周度!F1039-AVERAGE(原始数据_周度!F884:F1039))/STDEV(原始数据_周度!F884:F1039),"")</f>
        <v/>
      </c>
      <c r="D1039" s="15">
        <f>IFERROR(-1*(原始数据_周度!E1039-AVERAGE(原始数据_周度!E884:E1039))/STDEV(原始数据_周度!E884:E1039),"")</f>
        <v/>
      </c>
      <c r="E1039" s="15">
        <f>IFERROR(-1*(原始数据_周度!G1039-AVERAGE(原始数据_周度!G884:G1039))/STDEV(原始数据_周度!G884:G1039),"")</f>
        <v/>
      </c>
      <c r="F1039" s="15">
        <f>IFERROR(-1*(原始数据_周度!H1039-AVERAGE(原始数据_周度!H884:H1039))/STDEV(原始数据_周度!H884:H1039),"")</f>
        <v/>
      </c>
      <c r="G1039" s="15">
        <f>IFERROR((原始数据_周度!I1039-AVERAGE(原始数据_周度!I884:I1039))/STDEV(原始数据_周度!I884:I1039),"")</f>
        <v/>
      </c>
      <c r="H1039" s="166">
        <f>IFERROR((原始数据_周度!J1039-AVERAGE($J$2:J1039))/STDEV($J$2:J1039),"")</f>
        <v/>
      </c>
    </row>
    <row r="1040">
      <c r="A1040" s="14">
        <f>原始数据_周度!A1040</f>
        <v/>
      </c>
      <c r="B1040" s="15">
        <f>IFERROR((原始数据_周度!C1040-AVERAGE(原始数据_周度!C885:C1040))/STDEV(原始数据_周度!C885:C1040),"")</f>
        <v/>
      </c>
      <c r="C1040" s="15">
        <f>IFERROR((原始数据_周度!F1040-AVERAGE(原始数据_周度!F885:F1040))/STDEV(原始数据_周度!F885:F1040),"")</f>
        <v/>
      </c>
      <c r="D1040" s="15">
        <f>IFERROR(-1*(原始数据_周度!E1040-AVERAGE(原始数据_周度!E885:E1040))/STDEV(原始数据_周度!E885:E1040),"")</f>
        <v/>
      </c>
      <c r="E1040" s="15">
        <f>IFERROR(-1*(原始数据_周度!G1040-AVERAGE(原始数据_周度!G885:G1040))/STDEV(原始数据_周度!G885:G1040),"")</f>
        <v/>
      </c>
      <c r="F1040" s="15">
        <f>IFERROR(-1*(原始数据_周度!H1040-AVERAGE(原始数据_周度!H885:H1040))/STDEV(原始数据_周度!H885:H1040),"")</f>
        <v/>
      </c>
      <c r="G1040" s="15">
        <f>IFERROR((原始数据_周度!I1040-AVERAGE(原始数据_周度!I885:I1040))/STDEV(原始数据_周度!I885:I1040),"")</f>
        <v/>
      </c>
      <c r="H1040" s="166">
        <f>IFERROR((原始数据_周度!J1040-AVERAGE($J$2:J1040))/STDEV($J$2:J1040),"")</f>
        <v/>
      </c>
    </row>
    <row r="1041">
      <c r="A1041" s="14">
        <f>原始数据_周度!A1041</f>
        <v/>
      </c>
      <c r="B1041" s="15">
        <f>IFERROR((原始数据_周度!C1041-AVERAGE(原始数据_周度!C886:C1041))/STDEV(原始数据_周度!C886:C1041),"")</f>
        <v/>
      </c>
      <c r="C1041" s="15">
        <f>IFERROR((原始数据_周度!F1041-AVERAGE(原始数据_周度!F886:F1041))/STDEV(原始数据_周度!F886:F1041),"")</f>
        <v/>
      </c>
      <c r="D1041" s="15">
        <f>IFERROR(-1*(原始数据_周度!E1041-AVERAGE(原始数据_周度!E886:E1041))/STDEV(原始数据_周度!E886:E1041),"")</f>
        <v/>
      </c>
      <c r="E1041" s="15">
        <f>IFERROR(-1*(原始数据_周度!G1041-AVERAGE(原始数据_周度!G886:G1041))/STDEV(原始数据_周度!G886:G1041),"")</f>
        <v/>
      </c>
      <c r="F1041" s="15">
        <f>IFERROR(-1*(原始数据_周度!H1041-AVERAGE(原始数据_周度!H886:H1041))/STDEV(原始数据_周度!H886:H1041),"")</f>
        <v/>
      </c>
      <c r="G1041" s="15">
        <f>IFERROR((原始数据_周度!I1041-AVERAGE(原始数据_周度!I886:I1041))/STDEV(原始数据_周度!I886:I1041),"")</f>
        <v/>
      </c>
      <c r="H1041" s="166">
        <f>IFERROR((原始数据_周度!J1041-AVERAGE($J$2:J1041))/STDEV($J$2:J1041),"")</f>
        <v/>
      </c>
    </row>
    <row r="1042">
      <c r="A1042" s="14">
        <f>原始数据_周度!A1042</f>
        <v/>
      </c>
      <c r="B1042" s="15">
        <f>IFERROR((原始数据_周度!C1042-AVERAGE(原始数据_周度!C887:C1042))/STDEV(原始数据_周度!C887:C1042),"")</f>
        <v/>
      </c>
      <c r="C1042" s="15">
        <f>IFERROR((原始数据_周度!F1042-AVERAGE(原始数据_周度!F887:F1042))/STDEV(原始数据_周度!F887:F1042),"")</f>
        <v/>
      </c>
      <c r="D1042" s="15">
        <f>IFERROR(-1*(原始数据_周度!E1042-AVERAGE(原始数据_周度!E887:E1042))/STDEV(原始数据_周度!E887:E1042),"")</f>
        <v/>
      </c>
      <c r="E1042" s="15">
        <f>IFERROR(-1*(原始数据_周度!G1042-AVERAGE(原始数据_周度!G887:G1042))/STDEV(原始数据_周度!G887:G1042),"")</f>
        <v/>
      </c>
      <c r="F1042" s="15">
        <f>IFERROR(-1*(原始数据_周度!H1042-AVERAGE(原始数据_周度!H887:H1042))/STDEV(原始数据_周度!H887:H1042),"")</f>
        <v/>
      </c>
      <c r="G1042" s="15">
        <f>IFERROR((原始数据_周度!I1042-AVERAGE(原始数据_周度!I887:I1042))/STDEV(原始数据_周度!I887:I1042),"")</f>
        <v/>
      </c>
      <c r="H1042" s="166">
        <f>IFERROR((原始数据_周度!J1042-AVERAGE($J$2:J1042))/STDEV($J$2:J1042),"")</f>
        <v/>
      </c>
    </row>
    <row r="1043">
      <c r="A1043" s="14">
        <f>原始数据_周度!A1043</f>
        <v/>
      </c>
      <c r="B1043" s="15">
        <f>IFERROR((原始数据_周度!C1043-AVERAGE(原始数据_周度!C888:C1043))/STDEV(原始数据_周度!C888:C1043),"")</f>
        <v/>
      </c>
      <c r="C1043" s="15">
        <f>IFERROR((原始数据_周度!F1043-AVERAGE(原始数据_周度!F888:F1043))/STDEV(原始数据_周度!F888:F1043),"")</f>
        <v/>
      </c>
      <c r="D1043" s="15">
        <f>IFERROR(-1*(原始数据_周度!E1043-AVERAGE(原始数据_周度!E888:E1043))/STDEV(原始数据_周度!E888:E1043),"")</f>
        <v/>
      </c>
      <c r="E1043" s="15">
        <f>IFERROR(-1*(原始数据_周度!G1043-AVERAGE(原始数据_周度!G888:G1043))/STDEV(原始数据_周度!G888:G1043),"")</f>
        <v/>
      </c>
      <c r="F1043" s="15">
        <f>IFERROR(-1*(原始数据_周度!H1043-AVERAGE(原始数据_周度!H888:H1043))/STDEV(原始数据_周度!H888:H1043),"")</f>
        <v/>
      </c>
      <c r="G1043" s="15">
        <f>IFERROR((原始数据_周度!I1043-AVERAGE(原始数据_周度!I888:I1043))/STDEV(原始数据_周度!I888:I1043),"")</f>
        <v/>
      </c>
      <c r="H1043" s="166">
        <f>IFERROR((原始数据_周度!J1043-AVERAGE($J$2:J1043))/STDEV($J$2:J1043),"")</f>
        <v/>
      </c>
    </row>
    <row r="1044">
      <c r="A1044" s="14">
        <f>原始数据_周度!A1044</f>
        <v/>
      </c>
      <c r="B1044" s="15">
        <f>IFERROR((原始数据_周度!C1044-AVERAGE(原始数据_周度!C889:C1044))/STDEV(原始数据_周度!C889:C1044),"")</f>
        <v/>
      </c>
      <c r="C1044" s="15">
        <f>IFERROR((原始数据_周度!F1044-AVERAGE(原始数据_周度!F889:F1044))/STDEV(原始数据_周度!F889:F1044),"")</f>
        <v/>
      </c>
      <c r="D1044" s="15">
        <f>IFERROR(-1*(原始数据_周度!E1044-AVERAGE(原始数据_周度!E889:E1044))/STDEV(原始数据_周度!E889:E1044),"")</f>
        <v/>
      </c>
      <c r="E1044" s="15">
        <f>IFERROR(-1*(原始数据_周度!G1044-AVERAGE(原始数据_周度!G889:G1044))/STDEV(原始数据_周度!G889:G1044),"")</f>
        <v/>
      </c>
      <c r="F1044" s="15">
        <f>IFERROR(-1*(原始数据_周度!H1044-AVERAGE(原始数据_周度!H889:H1044))/STDEV(原始数据_周度!H889:H1044),"")</f>
        <v/>
      </c>
      <c r="G1044" s="15">
        <f>IFERROR((原始数据_周度!I1044-AVERAGE(原始数据_周度!I889:I1044))/STDEV(原始数据_周度!I889:I1044),"")</f>
        <v/>
      </c>
      <c r="H1044" s="166">
        <f>IFERROR((原始数据_周度!J1044-AVERAGE($J$2:J1044))/STDEV($J$2:J1044),"")</f>
        <v/>
      </c>
    </row>
    <row r="1045">
      <c r="A1045" s="14">
        <f>原始数据_周度!A1045</f>
        <v/>
      </c>
      <c r="B1045" s="15">
        <f>IFERROR((原始数据_周度!C1045-AVERAGE(原始数据_周度!C890:C1045))/STDEV(原始数据_周度!C890:C1045),"")</f>
        <v/>
      </c>
      <c r="C1045" s="15">
        <f>IFERROR((原始数据_周度!F1045-AVERAGE(原始数据_周度!F890:F1045))/STDEV(原始数据_周度!F890:F1045),"")</f>
        <v/>
      </c>
      <c r="D1045" s="15">
        <f>IFERROR(-1*(原始数据_周度!E1045-AVERAGE(原始数据_周度!E890:E1045))/STDEV(原始数据_周度!E890:E1045),"")</f>
        <v/>
      </c>
      <c r="E1045" s="15">
        <f>IFERROR(-1*(原始数据_周度!G1045-AVERAGE(原始数据_周度!G890:G1045))/STDEV(原始数据_周度!G890:G1045),"")</f>
        <v/>
      </c>
      <c r="F1045" s="15">
        <f>IFERROR(-1*(原始数据_周度!H1045-AVERAGE(原始数据_周度!H890:H1045))/STDEV(原始数据_周度!H890:H1045),"")</f>
        <v/>
      </c>
      <c r="G1045" s="15">
        <f>IFERROR((原始数据_周度!I1045-AVERAGE(原始数据_周度!I890:I1045))/STDEV(原始数据_周度!I890:I1045),"")</f>
        <v/>
      </c>
      <c r="H1045" s="166">
        <f>IFERROR((原始数据_周度!J1045-AVERAGE($J$2:J1045))/STDEV($J$2:J1045),"")</f>
        <v/>
      </c>
    </row>
    <row r="1046">
      <c r="A1046" s="14">
        <f>原始数据_周度!A1046</f>
        <v/>
      </c>
      <c r="B1046" s="15">
        <f>IFERROR((原始数据_周度!C1046-AVERAGE(原始数据_周度!C891:C1046))/STDEV(原始数据_周度!C891:C1046),"")</f>
        <v/>
      </c>
      <c r="C1046" s="15">
        <f>IFERROR((原始数据_周度!F1046-AVERAGE(原始数据_周度!F891:F1046))/STDEV(原始数据_周度!F891:F1046),"")</f>
        <v/>
      </c>
      <c r="D1046" s="15">
        <f>IFERROR(-1*(原始数据_周度!E1046-AVERAGE(原始数据_周度!E891:E1046))/STDEV(原始数据_周度!E891:E1046),"")</f>
        <v/>
      </c>
      <c r="E1046" s="15">
        <f>IFERROR(-1*(原始数据_周度!G1046-AVERAGE(原始数据_周度!G891:G1046))/STDEV(原始数据_周度!G891:G1046),"")</f>
        <v/>
      </c>
      <c r="F1046" s="15">
        <f>IFERROR(-1*(原始数据_周度!H1046-AVERAGE(原始数据_周度!H891:H1046))/STDEV(原始数据_周度!H891:H1046),"")</f>
        <v/>
      </c>
      <c r="G1046" s="15">
        <f>IFERROR((原始数据_周度!I1046-AVERAGE(原始数据_周度!I891:I1046))/STDEV(原始数据_周度!I891:I1046),"")</f>
        <v/>
      </c>
      <c r="H1046" s="166">
        <f>IFERROR((原始数据_周度!J1046-AVERAGE($J$2:J1046))/STDEV($J$2:J1046),"")</f>
        <v/>
      </c>
    </row>
    <row r="1047">
      <c r="A1047" s="14">
        <f>原始数据_周度!A1047</f>
        <v/>
      </c>
      <c r="B1047" s="15">
        <f>IFERROR((原始数据_周度!C1047-AVERAGE(原始数据_周度!C892:C1047))/STDEV(原始数据_周度!C892:C1047),"")</f>
        <v/>
      </c>
      <c r="C1047" s="15">
        <f>IFERROR((原始数据_周度!F1047-AVERAGE(原始数据_周度!F892:F1047))/STDEV(原始数据_周度!F892:F1047),"")</f>
        <v/>
      </c>
      <c r="D1047" s="15">
        <f>IFERROR(-1*(原始数据_周度!E1047-AVERAGE(原始数据_周度!E892:E1047))/STDEV(原始数据_周度!E892:E1047),"")</f>
        <v/>
      </c>
      <c r="E1047" s="15">
        <f>IFERROR(-1*(原始数据_周度!G1047-AVERAGE(原始数据_周度!G892:G1047))/STDEV(原始数据_周度!G892:G1047),"")</f>
        <v/>
      </c>
      <c r="F1047" s="15">
        <f>IFERROR(-1*(原始数据_周度!H1047-AVERAGE(原始数据_周度!H892:H1047))/STDEV(原始数据_周度!H892:H1047),"")</f>
        <v/>
      </c>
      <c r="G1047" s="15">
        <f>IFERROR((原始数据_周度!I1047-AVERAGE(原始数据_周度!I892:I1047))/STDEV(原始数据_周度!I892:I1047),"")</f>
        <v/>
      </c>
      <c r="H1047" s="166">
        <f>IFERROR((原始数据_周度!J1047-AVERAGE($J$2:J1047))/STDEV($J$2:J1047),"")</f>
        <v/>
      </c>
    </row>
    <row r="1048">
      <c r="A1048" s="14">
        <f>原始数据_周度!A1048</f>
        <v/>
      </c>
      <c r="B1048" s="15">
        <f>IFERROR((原始数据_周度!C1048-AVERAGE(原始数据_周度!C893:C1048))/STDEV(原始数据_周度!C893:C1048),"")</f>
        <v/>
      </c>
      <c r="C1048" s="15">
        <f>IFERROR((原始数据_周度!F1048-AVERAGE(原始数据_周度!F893:F1048))/STDEV(原始数据_周度!F893:F1048),"")</f>
        <v/>
      </c>
      <c r="D1048" s="15">
        <f>IFERROR(-1*(原始数据_周度!E1048-AVERAGE(原始数据_周度!E893:E1048))/STDEV(原始数据_周度!E893:E1048),"")</f>
        <v/>
      </c>
      <c r="E1048" s="15">
        <f>IFERROR(-1*(原始数据_周度!G1048-AVERAGE(原始数据_周度!G893:G1048))/STDEV(原始数据_周度!G893:G1048),"")</f>
        <v/>
      </c>
      <c r="F1048" s="15">
        <f>IFERROR(-1*(原始数据_周度!H1048-AVERAGE(原始数据_周度!H893:H1048))/STDEV(原始数据_周度!H893:H1048),"")</f>
        <v/>
      </c>
      <c r="G1048" s="15">
        <f>IFERROR((原始数据_周度!I1048-AVERAGE(原始数据_周度!I893:I1048))/STDEV(原始数据_周度!I893:I1048),"")</f>
        <v/>
      </c>
      <c r="H1048" s="166">
        <f>IFERROR((原始数据_周度!J1048-AVERAGE($J$2:J1048))/STDEV($J$2:J1048),"")</f>
        <v/>
      </c>
    </row>
    <row r="1049">
      <c r="A1049" s="14">
        <f>原始数据_周度!A1049</f>
        <v/>
      </c>
      <c r="B1049" s="15">
        <f>IFERROR((原始数据_周度!C1049-AVERAGE(原始数据_周度!C894:C1049))/STDEV(原始数据_周度!C894:C1049),"")</f>
        <v/>
      </c>
      <c r="C1049" s="15">
        <f>IFERROR((原始数据_周度!F1049-AVERAGE(原始数据_周度!F894:F1049))/STDEV(原始数据_周度!F894:F1049),"")</f>
        <v/>
      </c>
      <c r="D1049" s="15">
        <f>IFERROR(-1*(原始数据_周度!E1049-AVERAGE(原始数据_周度!E894:E1049))/STDEV(原始数据_周度!E894:E1049),"")</f>
        <v/>
      </c>
      <c r="E1049" s="15">
        <f>IFERROR(-1*(原始数据_周度!G1049-AVERAGE(原始数据_周度!G894:G1049))/STDEV(原始数据_周度!G894:G1049),"")</f>
        <v/>
      </c>
      <c r="F1049" s="15">
        <f>IFERROR(-1*(原始数据_周度!H1049-AVERAGE(原始数据_周度!H894:H1049))/STDEV(原始数据_周度!H894:H1049),"")</f>
        <v/>
      </c>
      <c r="G1049" s="15">
        <f>IFERROR((原始数据_周度!I1049-AVERAGE(原始数据_周度!I894:I1049))/STDEV(原始数据_周度!I894:I1049),"")</f>
        <v/>
      </c>
      <c r="H1049" s="166">
        <f>IFERROR((原始数据_周度!J1049-AVERAGE($J$2:J1049))/STDEV($J$2:J1049),"")</f>
        <v/>
      </c>
    </row>
    <row r="1050">
      <c r="A1050" s="14">
        <f>原始数据_周度!A1050</f>
        <v/>
      </c>
      <c r="B1050" s="15">
        <f>IFERROR((原始数据_周度!C1050-AVERAGE(原始数据_周度!C895:C1050))/STDEV(原始数据_周度!C895:C1050),"")</f>
        <v/>
      </c>
      <c r="C1050" s="15">
        <f>IFERROR((原始数据_周度!F1050-AVERAGE(原始数据_周度!F895:F1050))/STDEV(原始数据_周度!F895:F1050),"")</f>
        <v/>
      </c>
      <c r="D1050" s="15">
        <f>IFERROR(-1*(原始数据_周度!E1050-AVERAGE(原始数据_周度!E895:E1050))/STDEV(原始数据_周度!E895:E1050),"")</f>
        <v/>
      </c>
      <c r="E1050" s="15">
        <f>IFERROR(-1*(原始数据_周度!G1050-AVERAGE(原始数据_周度!G895:G1050))/STDEV(原始数据_周度!G895:G1050),"")</f>
        <v/>
      </c>
      <c r="F1050" s="15">
        <f>IFERROR(-1*(原始数据_周度!H1050-AVERAGE(原始数据_周度!H895:H1050))/STDEV(原始数据_周度!H895:H1050),"")</f>
        <v/>
      </c>
      <c r="G1050" s="15">
        <f>IFERROR((原始数据_周度!I1050-AVERAGE(原始数据_周度!I895:I1050))/STDEV(原始数据_周度!I895:I1050),"")</f>
        <v/>
      </c>
      <c r="H1050" s="166">
        <f>IFERROR((原始数据_周度!J1050-AVERAGE($J$2:J1050))/STDEV($J$2:J1050),"")</f>
        <v/>
      </c>
    </row>
    <row r="1051">
      <c r="A1051" s="14">
        <f>原始数据_周度!A1051</f>
        <v/>
      </c>
      <c r="B1051" s="15">
        <f>IFERROR((原始数据_周度!C1051-AVERAGE(原始数据_周度!C896:C1051))/STDEV(原始数据_周度!C896:C1051),"")</f>
        <v/>
      </c>
      <c r="C1051" s="15">
        <f>IFERROR((原始数据_周度!F1051-AVERAGE(原始数据_周度!F896:F1051))/STDEV(原始数据_周度!F896:F1051),"")</f>
        <v/>
      </c>
      <c r="D1051" s="15">
        <f>IFERROR(-1*(原始数据_周度!E1051-AVERAGE(原始数据_周度!E896:E1051))/STDEV(原始数据_周度!E896:E1051),"")</f>
        <v/>
      </c>
      <c r="E1051" s="15">
        <f>IFERROR(-1*(原始数据_周度!G1051-AVERAGE(原始数据_周度!G896:G1051))/STDEV(原始数据_周度!G896:G1051),"")</f>
        <v/>
      </c>
      <c r="F1051" s="15">
        <f>IFERROR(-1*(原始数据_周度!H1051-AVERAGE(原始数据_周度!H896:H1051))/STDEV(原始数据_周度!H896:H1051),"")</f>
        <v/>
      </c>
      <c r="G1051" s="15">
        <f>IFERROR((原始数据_周度!I1051-AVERAGE(原始数据_周度!I896:I1051))/STDEV(原始数据_周度!I896:I1051),"")</f>
        <v/>
      </c>
      <c r="H1051" s="166">
        <f>IFERROR((原始数据_周度!J1051-AVERAGE($J$2:J1051))/STDEV($J$2:J1051),"")</f>
        <v/>
      </c>
    </row>
    <row r="1052">
      <c r="A1052" s="14">
        <f>原始数据_周度!A1052</f>
        <v/>
      </c>
      <c r="B1052" s="15">
        <f>IFERROR((原始数据_周度!C1052-AVERAGE(原始数据_周度!C897:C1052))/STDEV(原始数据_周度!C897:C1052),"")</f>
        <v/>
      </c>
      <c r="C1052" s="15">
        <f>IFERROR((原始数据_周度!F1052-AVERAGE(原始数据_周度!F897:F1052))/STDEV(原始数据_周度!F897:F1052),"")</f>
        <v/>
      </c>
      <c r="D1052" s="15">
        <f>IFERROR(-1*(原始数据_周度!E1052-AVERAGE(原始数据_周度!E897:E1052))/STDEV(原始数据_周度!E897:E1052),"")</f>
        <v/>
      </c>
      <c r="E1052" s="15">
        <f>IFERROR(-1*(原始数据_周度!G1052-AVERAGE(原始数据_周度!G897:G1052))/STDEV(原始数据_周度!G897:G1052),"")</f>
        <v/>
      </c>
      <c r="F1052" s="15">
        <f>IFERROR(-1*(原始数据_周度!H1052-AVERAGE(原始数据_周度!H897:H1052))/STDEV(原始数据_周度!H897:H1052),"")</f>
        <v/>
      </c>
      <c r="G1052" s="15">
        <f>IFERROR((原始数据_周度!I1052-AVERAGE(原始数据_周度!I897:I1052))/STDEV(原始数据_周度!I897:I1052),"")</f>
        <v/>
      </c>
      <c r="H1052" s="166">
        <f>IFERROR((原始数据_周度!J1052-AVERAGE($J$2:J1052))/STDEV($J$2:J1052),"")</f>
        <v/>
      </c>
    </row>
    <row r="1053">
      <c r="A1053" s="14">
        <f>原始数据_周度!A1053</f>
        <v/>
      </c>
      <c r="B1053" s="15">
        <f>IFERROR((原始数据_周度!C1053-AVERAGE(原始数据_周度!C898:C1053))/STDEV(原始数据_周度!C898:C1053),"")</f>
        <v/>
      </c>
      <c r="C1053" s="15">
        <f>IFERROR((原始数据_周度!F1053-AVERAGE(原始数据_周度!F898:F1053))/STDEV(原始数据_周度!F898:F1053),"")</f>
        <v/>
      </c>
      <c r="D1053" s="15">
        <f>IFERROR(-1*(原始数据_周度!E1053-AVERAGE(原始数据_周度!E898:E1053))/STDEV(原始数据_周度!E898:E1053),"")</f>
        <v/>
      </c>
      <c r="E1053" s="15">
        <f>IFERROR(-1*(原始数据_周度!G1053-AVERAGE(原始数据_周度!G898:G1053))/STDEV(原始数据_周度!G898:G1053),"")</f>
        <v/>
      </c>
      <c r="F1053" s="15">
        <f>IFERROR(-1*(原始数据_周度!H1053-AVERAGE(原始数据_周度!H898:H1053))/STDEV(原始数据_周度!H898:H1053),"")</f>
        <v/>
      </c>
      <c r="G1053" s="15">
        <f>IFERROR((原始数据_周度!I1053-AVERAGE(原始数据_周度!I898:I1053))/STDEV(原始数据_周度!I898:I1053),"")</f>
        <v/>
      </c>
      <c r="H1053" s="166">
        <f>IFERROR((原始数据_周度!J1053-AVERAGE($J$2:J1053))/STDEV($J$2:J1053),"")</f>
        <v/>
      </c>
    </row>
    <row r="1054">
      <c r="A1054" s="14">
        <f>原始数据_周度!A1054</f>
        <v/>
      </c>
      <c r="B1054" s="15">
        <f>IFERROR((原始数据_周度!C1054-AVERAGE(原始数据_周度!C899:C1054))/STDEV(原始数据_周度!C899:C1054),"")</f>
        <v/>
      </c>
      <c r="C1054" s="15">
        <f>IFERROR((原始数据_周度!F1054-AVERAGE(原始数据_周度!F899:F1054))/STDEV(原始数据_周度!F899:F1054),"")</f>
        <v/>
      </c>
      <c r="D1054" s="15">
        <f>IFERROR(-1*(原始数据_周度!E1054-AVERAGE(原始数据_周度!E899:E1054))/STDEV(原始数据_周度!E899:E1054),"")</f>
        <v/>
      </c>
      <c r="E1054" s="15">
        <f>IFERROR(-1*(原始数据_周度!G1054-AVERAGE(原始数据_周度!G899:G1054))/STDEV(原始数据_周度!G899:G1054),"")</f>
        <v/>
      </c>
      <c r="F1054" s="15">
        <f>IFERROR(-1*(原始数据_周度!H1054-AVERAGE(原始数据_周度!H899:H1054))/STDEV(原始数据_周度!H899:H1054),"")</f>
        <v/>
      </c>
      <c r="G1054" s="15">
        <f>IFERROR((原始数据_周度!I1054-AVERAGE(原始数据_周度!I899:I1054))/STDEV(原始数据_周度!I899:I1054),"")</f>
        <v/>
      </c>
      <c r="H1054" s="166">
        <f>IFERROR((原始数据_周度!J1054-AVERAGE($J$2:J1054))/STDEV($J$2:J1054),"")</f>
        <v/>
      </c>
    </row>
    <row r="1055">
      <c r="A1055" s="14">
        <f>原始数据_周度!A1055</f>
        <v/>
      </c>
      <c r="B1055" s="15">
        <f>IFERROR((原始数据_周度!C1055-AVERAGE(原始数据_周度!C900:C1055))/STDEV(原始数据_周度!C900:C1055),"")</f>
        <v/>
      </c>
      <c r="C1055" s="15">
        <f>IFERROR((原始数据_周度!F1055-AVERAGE(原始数据_周度!F900:F1055))/STDEV(原始数据_周度!F900:F1055),"")</f>
        <v/>
      </c>
      <c r="D1055" s="15">
        <f>IFERROR(-1*(原始数据_周度!E1055-AVERAGE(原始数据_周度!E900:E1055))/STDEV(原始数据_周度!E900:E1055),"")</f>
        <v/>
      </c>
      <c r="E1055" s="15">
        <f>IFERROR(-1*(原始数据_周度!G1055-AVERAGE(原始数据_周度!G900:G1055))/STDEV(原始数据_周度!G900:G1055),"")</f>
        <v/>
      </c>
      <c r="F1055" s="15">
        <f>IFERROR(-1*(原始数据_周度!H1055-AVERAGE(原始数据_周度!H900:H1055))/STDEV(原始数据_周度!H900:H1055),"")</f>
        <v/>
      </c>
      <c r="G1055" s="15">
        <f>IFERROR((原始数据_周度!I1055-AVERAGE(原始数据_周度!I900:I1055))/STDEV(原始数据_周度!I900:I1055),"")</f>
        <v/>
      </c>
      <c r="H1055" s="166">
        <f>IFERROR((原始数据_周度!J1055-AVERAGE($J$2:J1055))/STDEV($J$2:J1055),"")</f>
        <v/>
      </c>
    </row>
    <row r="1056">
      <c r="A1056" s="14">
        <f>原始数据_周度!A1056</f>
        <v/>
      </c>
      <c r="B1056" s="15">
        <f>IFERROR((原始数据_周度!C1056-AVERAGE(原始数据_周度!C901:C1056))/STDEV(原始数据_周度!C901:C1056),"")</f>
        <v/>
      </c>
      <c r="C1056" s="15">
        <f>IFERROR((原始数据_周度!F1056-AVERAGE(原始数据_周度!F901:F1056))/STDEV(原始数据_周度!F901:F1056),"")</f>
        <v/>
      </c>
      <c r="D1056" s="15">
        <f>IFERROR(-1*(原始数据_周度!E1056-AVERAGE(原始数据_周度!E901:E1056))/STDEV(原始数据_周度!E901:E1056),"")</f>
        <v/>
      </c>
      <c r="E1056" s="15">
        <f>IFERROR(-1*(原始数据_周度!G1056-AVERAGE(原始数据_周度!G901:G1056))/STDEV(原始数据_周度!G901:G1056),"")</f>
        <v/>
      </c>
      <c r="F1056" s="15">
        <f>IFERROR(-1*(原始数据_周度!H1056-AVERAGE(原始数据_周度!H901:H1056))/STDEV(原始数据_周度!H901:H1056),"")</f>
        <v/>
      </c>
      <c r="G1056" s="15">
        <f>IFERROR((原始数据_周度!I1056-AVERAGE(原始数据_周度!I901:I1056))/STDEV(原始数据_周度!I901:I1056),"")</f>
        <v/>
      </c>
      <c r="H1056" s="166">
        <f>IFERROR((原始数据_周度!J1056-AVERAGE($J$2:J1056))/STDEV($J$2:J1056),"")</f>
        <v/>
      </c>
    </row>
    <row r="1057">
      <c r="A1057" s="14">
        <f>原始数据_周度!A1057</f>
        <v/>
      </c>
      <c r="B1057" s="15">
        <f>IFERROR((原始数据_周度!C1057-AVERAGE(原始数据_周度!C902:C1057))/STDEV(原始数据_周度!C902:C1057),"")</f>
        <v/>
      </c>
      <c r="C1057" s="15">
        <f>IFERROR((原始数据_周度!F1057-AVERAGE(原始数据_周度!F902:F1057))/STDEV(原始数据_周度!F902:F1057),"")</f>
        <v/>
      </c>
      <c r="D1057" s="15">
        <f>IFERROR(-1*(原始数据_周度!E1057-AVERAGE(原始数据_周度!E902:E1057))/STDEV(原始数据_周度!E902:E1057),"")</f>
        <v/>
      </c>
      <c r="E1057" s="15">
        <f>IFERROR(-1*(原始数据_周度!G1057-AVERAGE(原始数据_周度!G902:G1057))/STDEV(原始数据_周度!G902:G1057),"")</f>
        <v/>
      </c>
      <c r="F1057" s="15">
        <f>IFERROR(-1*(原始数据_周度!H1057-AVERAGE(原始数据_周度!H902:H1057))/STDEV(原始数据_周度!H902:H1057),"")</f>
        <v/>
      </c>
      <c r="G1057" s="15">
        <f>IFERROR((原始数据_周度!I1057-AVERAGE(原始数据_周度!I902:I1057))/STDEV(原始数据_周度!I902:I1057),"")</f>
        <v/>
      </c>
      <c r="H1057" s="166">
        <f>IFERROR((原始数据_周度!J1057-AVERAGE($J$2:J1057))/STDEV($J$2:J1057),"")</f>
        <v/>
      </c>
    </row>
    <row r="1058">
      <c r="A1058" s="14">
        <f>原始数据_周度!A1058</f>
        <v/>
      </c>
      <c r="B1058" s="15">
        <f>IFERROR((原始数据_周度!C1058-AVERAGE(原始数据_周度!C903:C1058))/STDEV(原始数据_周度!C903:C1058),"")</f>
        <v/>
      </c>
      <c r="C1058" s="15">
        <f>IFERROR((原始数据_周度!F1058-AVERAGE(原始数据_周度!F903:F1058))/STDEV(原始数据_周度!F903:F1058),"")</f>
        <v/>
      </c>
      <c r="D1058" s="15">
        <f>IFERROR(-1*(原始数据_周度!E1058-AVERAGE(原始数据_周度!E903:E1058))/STDEV(原始数据_周度!E903:E1058),"")</f>
        <v/>
      </c>
      <c r="E1058" s="15">
        <f>IFERROR(-1*(原始数据_周度!G1058-AVERAGE(原始数据_周度!G903:G1058))/STDEV(原始数据_周度!G903:G1058),"")</f>
        <v/>
      </c>
      <c r="F1058" s="15">
        <f>IFERROR(-1*(原始数据_周度!H1058-AVERAGE(原始数据_周度!H903:H1058))/STDEV(原始数据_周度!H903:H1058),"")</f>
        <v/>
      </c>
      <c r="G1058" s="15">
        <f>IFERROR((原始数据_周度!I1058-AVERAGE(原始数据_周度!I903:I1058))/STDEV(原始数据_周度!I903:I1058),"")</f>
        <v/>
      </c>
      <c r="H1058" s="166">
        <f>IFERROR((原始数据_周度!J1058-AVERAGE($J$2:J1058))/STDEV($J$2:J1058),"")</f>
        <v/>
      </c>
    </row>
    <row r="1059">
      <c r="A1059" s="14">
        <f>原始数据_周度!A1059</f>
        <v/>
      </c>
      <c r="B1059" s="15">
        <f>IFERROR((原始数据_周度!C1059-AVERAGE(原始数据_周度!C904:C1059))/STDEV(原始数据_周度!C904:C1059),"")</f>
        <v/>
      </c>
      <c r="C1059" s="15">
        <f>IFERROR((原始数据_周度!F1059-AVERAGE(原始数据_周度!F904:F1059))/STDEV(原始数据_周度!F904:F1059),"")</f>
        <v/>
      </c>
      <c r="D1059" s="15">
        <f>IFERROR(-1*(原始数据_周度!E1059-AVERAGE(原始数据_周度!E904:E1059))/STDEV(原始数据_周度!E904:E1059),"")</f>
        <v/>
      </c>
      <c r="E1059" s="15">
        <f>IFERROR(-1*(原始数据_周度!G1059-AVERAGE(原始数据_周度!G904:G1059))/STDEV(原始数据_周度!G904:G1059),"")</f>
        <v/>
      </c>
      <c r="F1059" s="15">
        <f>IFERROR(-1*(原始数据_周度!H1059-AVERAGE(原始数据_周度!H904:H1059))/STDEV(原始数据_周度!H904:H1059),"")</f>
        <v/>
      </c>
      <c r="G1059" s="15">
        <f>IFERROR((原始数据_周度!I1059-AVERAGE(原始数据_周度!I904:I1059))/STDEV(原始数据_周度!I904:I1059),"")</f>
        <v/>
      </c>
      <c r="H1059" s="166">
        <f>IFERROR((原始数据_周度!J1059-AVERAGE($J$2:J1059))/STDEV($J$2:J1059),"")</f>
        <v/>
      </c>
    </row>
    <row r="1060">
      <c r="A1060" s="14">
        <f>原始数据_周度!A1060</f>
        <v/>
      </c>
      <c r="B1060" s="15">
        <f>IFERROR((原始数据_周度!C1060-AVERAGE(原始数据_周度!C905:C1060))/STDEV(原始数据_周度!C905:C1060),"")</f>
        <v/>
      </c>
      <c r="C1060" s="15">
        <f>IFERROR((原始数据_周度!F1060-AVERAGE(原始数据_周度!F905:F1060))/STDEV(原始数据_周度!F905:F1060),"")</f>
        <v/>
      </c>
      <c r="D1060" s="15">
        <f>IFERROR(-1*(原始数据_周度!E1060-AVERAGE(原始数据_周度!E905:E1060))/STDEV(原始数据_周度!E905:E1060),"")</f>
        <v/>
      </c>
      <c r="E1060" s="15">
        <f>IFERROR(-1*(原始数据_周度!G1060-AVERAGE(原始数据_周度!G905:G1060))/STDEV(原始数据_周度!G905:G1060),"")</f>
        <v/>
      </c>
      <c r="F1060" s="15">
        <f>IFERROR(-1*(原始数据_周度!H1060-AVERAGE(原始数据_周度!H905:H1060))/STDEV(原始数据_周度!H905:H1060),"")</f>
        <v/>
      </c>
      <c r="G1060" s="15">
        <f>IFERROR((原始数据_周度!I1060-AVERAGE(原始数据_周度!I905:I1060))/STDEV(原始数据_周度!I905:I1060),"")</f>
        <v/>
      </c>
      <c r="H1060" s="166">
        <f>IFERROR((原始数据_周度!J1060-AVERAGE($J$2:J1060))/STDEV($J$2:J1060),"")</f>
        <v/>
      </c>
    </row>
    <row r="1061">
      <c r="A1061" s="14">
        <f>原始数据_周度!A1061</f>
        <v/>
      </c>
      <c r="B1061" s="15">
        <f>IFERROR((原始数据_周度!C1061-AVERAGE(原始数据_周度!C906:C1061))/STDEV(原始数据_周度!C906:C1061),"")</f>
        <v/>
      </c>
      <c r="C1061" s="15">
        <f>IFERROR((原始数据_周度!F1061-AVERAGE(原始数据_周度!F906:F1061))/STDEV(原始数据_周度!F906:F1061),"")</f>
        <v/>
      </c>
      <c r="D1061" s="15">
        <f>IFERROR(-1*(原始数据_周度!E1061-AVERAGE(原始数据_周度!E906:E1061))/STDEV(原始数据_周度!E906:E1061),"")</f>
        <v/>
      </c>
      <c r="E1061" s="15">
        <f>IFERROR(-1*(原始数据_周度!G1061-AVERAGE(原始数据_周度!G906:G1061))/STDEV(原始数据_周度!G906:G1061),"")</f>
        <v/>
      </c>
      <c r="F1061" s="15">
        <f>IFERROR(-1*(原始数据_周度!H1061-AVERAGE(原始数据_周度!H906:H1061))/STDEV(原始数据_周度!H906:H1061),"")</f>
        <v/>
      </c>
      <c r="G1061" s="15">
        <f>IFERROR((原始数据_周度!I1061-AVERAGE(原始数据_周度!I906:I1061))/STDEV(原始数据_周度!I906:I1061),"")</f>
        <v/>
      </c>
      <c r="H1061" s="166">
        <f>IFERROR((原始数据_周度!J1061-AVERAGE($J$2:J1061))/STDEV($J$2:J1061),"")</f>
        <v/>
      </c>
    </row>
    <row r="1062">
      <c r="A1062" s="14">
        <f>原始数据_周度!A1062</f>
        <v/>
      </c>
      <c r="B1062" s="15">
        <f>IFERROR((原始数据_周度!C1062-AVERAGE(原始数据_周度!C907:C1062))/STDEV(原始数据_周度!C907:C1062),"")</f>
        <v/>
      </c>
      <c r="C1062" s="15">
        <f>IFERROR((原始数据_周度!F1062-AVERAGE(原始数据_周度!F907:F1062))/STDEV(原始数据_周度!F907:F1062),"")</f>
        <v/>
      </c>
      <c r="D1062" s="15">
        <f>IFERROR(-1*(原始数据_周度!E1062-AVERAGE(原始数据_周度!E907:E1062))/STDEV(原始数据_周度!E907:E1062),"")</f>
        <v/>
      </c>
      <c r="E1062" s="15">
        <f>IFERROR(-1*(原始数据_周度!G1062-AVERAGE(原始数据_周度!G907:G1062))/STDEV(原始数据_周度!G907:G1062),"")</f>
        <v/>
      </c>
      <c r="F1062" s="15">
        <f>IFERROR(-1*(原始数据_周度!H1062-AVERAGE(原始数据_周度!H907:H1062))/STDEV(原始数据_周度!H907:H1062),"")</f>
        <v/>
      </c>
      <c r="G1062" s="15">
        <f>IFERROR((原始数据_周度!I1062-AVERAGE(原始数据_周度!I907:I1062))/STDEV(原始数据_周度!I907:I1062),"")</f>
        <v/>
      </c>
      <c r="H1062" s="166">
        <f>IFERROR((原始数据_周度!J1062-AVERAGE($J$2:J1062))/STDEV($J$2:J1062),"")</f>
        <v/>
      </c>
    </row>
    <row r="1063">
      <c r="A1063" s="14">
        <f>原始数据_周度!A1063</f>
        <v/>
      </c>
      <c r="B1063" s="15">
        <f>IFERROR((原始数据_周度!C1063-AVERAGE(原始数据_周度!C908:C1063))/STDEV(原始数据_周度!C908:C1063),"")</f>
        <v/>
      </c>
      <c r="C1063" s="15">
        <f>IFERROR((原始数据_周度!F1063-AVERAGE(原始数据_周度!F908:F1063))/STDEV(原始数据_周度!F908:F1063),"")</f>
        <v/>
      </c>
      <c r="D1063" s="15">
        <f>IFERROR(-1*(原始数据_周度!E1063-AVERAGE(原始数据_周度!E908:E1063))/STDEV(原始数据_周度!E908:E1063),"")</f>
        <v/>
      </c>
      <c r="E1063" s="15">
        <f>IFERROR(-1*(原始数据_周度!G1063-AVERAGE(原始数据_周度!G908:G1063))/STDEV(原始数据_周度!G908:G1063),"")</f>
        <v/>
      </c>
      <c r="F1063" s="15">
        <f>IFERROR(-1*(原始数据_周度!H1063-AVERAGE(原始数据_周度!H908:H1063))/STDEV(原始数据_周度!H908:H1063),"")</f>
        <v/>
      </c>
      <c r="G1063" s="15">
        <f>IFERROR((原始数据_周度!I1063-AVERAGE(原始数据_周度!I908:I1063))/STDEV(原始数据_周度!I908:I1063),"")</f>
        <v/>
      </c>
      <c r="H1063" s="166">
        <f>IFERROR((原始数据_周度!J1063-AVERAGE($J$2:J1063))/STDEV($J$2:J1063),"")</f>
        <v/>
      </c>
    </row>
    <row r="1064">
      <c r="A1064" s="14">
        <f>原始数据_周度!A1064</f>
        <v/>
      </c>
      <c r="B1064" s="15">
        <f>IFERROR((原始数据_周度!C1064-AVERAGE(原始数据_周度!C909:C1064))/STDEV(原始数据_周度!C909:C1064),"")</f>
        <v/>
      </c>
      <c r="C1064" s="15">
        <f>IFERROR((原始数据_周度!F1064-AVERAGE(原始数据_周度!F909:F1064))/STDEV(原始数据_周度!F909:F1064),"")</f>
        <v/>
      </c>
      <c r="D1064" s="15">
        <f>IFERROR(-1*(原始数据_周度!E1064-AVERAGE(原始数据_周度!E909:E1064))/STDEV(原始数据_周度!E909:E1064),"")</f>
        <v/>
      </c>
      <c r="E1064" s="15">
        <f>IFERROR(-1*(原始数据_周度!G1064-AVERAGE(原始数据_周度!G909:G1064))/STDEV(原始数据_周度!G909:G1064),"")</f>
        <v/>
      </c>
      <c r="F1064" s="15">
        <f>IFERROR(-1*(原始数据_周度!H1064-AVERAGE(原始数据_周度!H909:H1064))/STDEV(原始数据_周度!H909:H1064),"")</f>
        <v/>
      </c>
      <c r="G1064" s="15">
        <f>IFERROR((原始数据_周度!I1064-AVERAGE(原始数据_周度!I909:I1064))/STDEV(原始数据_周度!I909:I1064),"")</f>
        <v/>
      </c>
      <c r="H1064" s="166">
        <f>IFERROR((原始数据_周度!J1064-AVERAGE($J$2:J1064))/STDEV($J$2:J1064),"")</f>
        <v/>
      </c>
    </row>
    <row r="1065">
      <c r="A1065" s="14">
        <f>原始数据_周度!A1065</f>
        <v/>
      </c>
      <c r="B1065" s="15">
        <f>IFERROR((原始数据_周度!C1065-AVERAGE(原始数据_周度!C910:C1065))/STDEV(原始数据_周度!C910:C1065),"")</f>
        <v/>
      </c>
      <c r="C1065" s="15">
        <f>IFERROR((原始数据_周度!F1065-AVERAGE(原始数据_周度!F910:F1065))/STDEV(原始数据_周度!F910:F1065),"")</f>
        <v/>
      </c>
      <c r="D1065" s="15">
        <f>IFERROR(-1*(原始数据_周度!E1065-AVERAGE(原始数据_周度!E910:E1065))/STDEV(原始数据_周度!E910:E1065),"")</f>
        <v/>
      </c>
      <c r="E1065" s="15">
        <f>IFERROR(-1*(原始数据_周度!G1065-AVERAGE(原始数据_周度!G910:G1065))/STDEV(原始数据_周度!G910:G1065),"")</f>
        <v/>
      </c>
      <c r="F1065" s="15">
        <f>IFERROR(-1*(原始数据_周度!H1065-AVERAGE(原始数据_周度!H910:H1065))/STDEV(原始数据_周度!H910:H1065),"")</f>
        <v/>
      </c>
      <c r="G1065" s="15">
        <f>IFERROR((原始数据_周度!I1065-AVERAGE(原始数据_周度!I910:I1065))/STDEV(原始数据_周度!I910:I1065),"")</f>
        <v/>
      </c>
      <c r="H1065" s="166">
        <f>IFERROR((原始数据_周度!J1065-AVERAGE($J$2:J1065))/STDEV($J$2:J1065),"")</f>
        <v/>
      </c>
    </row>
    <row r="1066">
      <c r="A1066" s="14">
        <f>原始数据_周度!A1066</f>
        <v/>
      </c>
      <c r="B1066" s="15">
        <f>IFERROR((原始数据_周度!C1066-AVERAGE(原始数据_周度!C911:C1066))/STDEV(原始数据_周度!C911:C1066),"")</f>
        <v/>
      </c>
      <c r="C1066" s="15">
        <f>IFERROR((原始数据_周度!F1066-AVERAGE(原始数据_周度!F911:F1066))/STDEV(原始数据_周度!F911:F1066),"")</f>
        <v/>
      </c>
      <c r="D1066" s="15">
        <f>IFERROR(-1*(原始数据_周度!E1066-AVERAGE(原始数据_周度!E911:E1066))/STDEV(原始数据_周度!E911:E1066),"")</f>
        <v/>
      </c>
      <c r="E1066" s="15">
        <f>IFERROR(-1*(原始数据_周度!G1066-AVERAGE(原始数据_周度!G911:G1066))/STDEV(原始数据_周度!G911:G1066),"")</f>
        <v/>
      </c>
      <c r="F1066" s="15">
        <f>IFERROR(-1*(原始数据_周度!H1066-AVERAGE(原始数据_周度!H911:H1066))/STDEV(原始数据_周度!H911:H1066),"")</f>
        <v/>
      </c>
      <c r="G1066" s="15">
        <f>IFERROR((原始数据_周度!I1066-AVERAGE(原始数据_周度!I911:I1066))/STDEV(原始数据_周度!I911:I1066),"")</f>
        <v/>
      </c>
      <c r="H1066" s="166">
        <f>IFERROR((原始数据_周度!J1066-AVERAGE($J$2:J1066))/STDEV($J$2:J1066),"")</f>
        <v/>
      </c>
    </row>
    <row r="1067">
      <c r="A1067" s="14">
        <f>原始数据_周度!A1067</f>
        <v/>
      </c>
      <c r="B1067" s="15">
        <f>IFERROR((原始数据_周度!C1067-AVERAGE(原始数据_周度!C912:C1067))/STDEV(原始数据_周度!C912:C1067),"")</f>
        <v/>
      </c>
      <c r="C1067" s="15">
        <f>IFERROR((原始数据_周度!F1067-AVERAGE(原始数据_周度!F912:F1067))/STDEV(原始数据_周度!F912:F1067),"")</f>
        <v/>
      </c>
      <c r="D1067" s="15">
        <f>IFERROR(-1*(原始数据_周度!E1067-AVERAGE(原始数据_周度!E912:E1067))/STDEV(原始数据_周度!E912:E1067),"")</f>
        <v/>
      </c>
      <c r="E1067" s="15">
        <f>IFERROR(-1*(原始数据_周度!G1067-AVERAGE(原始数据_周度!G912:G1067))/STDEV(原始数据_周度!G912:G1067),"")</f>
        <v/>
      </c>
      <c r="F1067" s="15">
        <f>IFERROR(-1*(原始数据_周度!H1067-AVERAGE(原始数据_周度!H912:H1067))/STDEV(原始数据_周度!H912:H1067),"")</f>
        <v/>
      </c>
      <c r="G1067" s="15">
        <f>IFERROR((原始数据_周度!I1067-AVERAGE(原始数据_周度!I912:I1067))/STDEV(原始数据_周度!I912:I1067),"")</f>
        <v/>
      </c>
      <c r="H1067" s="166">
        <f>IFERROR((原始数据_周度!J1067-AVERAGE($J$2:J1067))/STDEV($J$2:J1067),"")</f>
        <v/>
      </c>
    </row>
    <row r="1068">
      <c r="A1068" s="14">
        <f>原始数据_周度!A1068</f>
        <v/>
      </c>
      <c r="B1068" s="15">
        <f>IFERROR((原始数据_周度!C1068-AVERAGE(原始数据_周度!C913:C1068))/STDEV(原始数据_周度!C913:C1068),"")</f>
        <v/>
      </c>
      <c r="C1068" s="15">
        <f>IFERROR((原始数据_周度!F1068-AVERAGE(原始数据_周度!F913:F1068))/STDEV(原始数据_周度!F913:F1068),"")</f>
        <v/>
      </c>
      <c r="D1068" s="15">
        <f>IFERROR(-1*(原始数据_周度!E1068-AVERAGE(原始数据_周度!E913:E1068))/STDEV(原始数据_周度!E913:E1068),"")</f>
        <v/>
      </c>
      <c r="E1068" s="15">
        <f>IFERROR(-1*(原始数据_周度!G1068-AVERAGE(原始数据_周度!G913:G1068))/STDEV(原始数据_周度!G913:G1068),"")</f>
        <v/>
      </c>
      <c r="F1068" s="15">
        <f>IFERROR(-1*(原始数据_周度!H1068-AVERAGE(原始数据_周度!H913:H1068))/STDEV(原始数据_周度!H913:H1068),"")</f>
        <v/>
      </c>
      <c r="G1068" s="15">
        <f>IFERROR((原始数据_周度!I1068-AVERAGE(原始数据_周度!I913:I1068))/STDEV(原始数据_周度!I913:I1068),"")</f>
        <v/>
      </c>
      <c r="H1068" s="166">
        <f>IFERROR((原始数据_周度!J1068-AVERAGE($J$2:J1068))/STDEV($J$2:J1068),"")</f>
        <v/>
      </c>
    </row>
    <row r="1069">
      <c r="A1069" s="14">
        <f>原始数据_周度!A1069</f>
        <v/>
      </c>
      <c r="B1069" s="15">
        <f>IFERROR((原始数据_周度!C1069-AVERAGE(原始数据_周度!C914:C1069))/STDEV(原始数据_周度!C914:C1069),"")</f>
        <v/>
      </c>
      <c r="C1069" s="15">
        <f>IFERROR((原始数据_周度!F1069-AVERAGE(原始数据_周度!F914:F1069))/STDEV(原始数据_周度!F914:F1069),"")</f>
        <v/>
      </c>
      <c r="D1069" s="15">
        <f>IFERROR(-1*(原始数据_周度!E1069-AVERAGE(原始数据_周度!E914:E1069))/STDEV(原始数据_周度!E914:E1069),"")</f>
        <v/>
      </c>
      <c r="E1069" s="15">
        <f>IFERROR(-1*(原始数据_周度!G1069-AVERAGE(原始数据_周度!G914:G1069))/STDEV(原始数据_周度!G914:G1069),"")</f>
        <v/>
      </c>
      <c r="F1069" s="15">
        <f>IFERROR(-1*(原始数据_周度!H1069-AVERAGE(原始数据_周度!H914:H1069))/STDEV(原始数据_周度!H914:H1069),"")</f>
        <v/>
      </c>
      <c r="G1069" s="15">
        <f>IFERROR((原始数据_周度!I1069-AVERAGE(原始数据_周度!I914:I1069))/STDEV(原始数据_周度!I914:I1069),"")</f>
        <v/>
      </c>
      <c r="H1069" s="166">
        <f>IFERROR((原始数据_周度!J1069-AVERAGE($J$2:J1069))/STDEV($J$2:J1069),"")</f>
        <v/>
      </c>
    </row>
    <row r="1070">
      <c r="A1070" s="14">
        <f>原始数据_周度!A1070</f>
        <v/>
      </c>
      <c r="B1070" s="15">
        <f>IFERROR((原始数据_周度!C1070-AVERAGE(原始数据_周度!C915:C1070))/STDEV(原始数据_周度!C915:C1070),"")</f>
        <v/>
      </c>
      <c r="C1070" s="15">
        <f>IFERROR((原始数据_周度!F1070-AVERAGE(原始数据_周度!F915:F1070))/STDEV(原始数据_周度!F915:F1070),"")</f>
        <v/>
      </c>
      <c r="D1070" s="15">
        <f>IFERROR(-1*(原始数据_周度!E1070-AVERAGE(原始数据_周度!E915:E1070))/STDEV(原始数据_周度!E915:E1070),"")</f>
        <v/>
      </c>
      <c r="E1070" s="15">
        <f>IFERROR(-1*(原始数据_周度!G1070-AVERAGE(原始数据_周度!G915:G1070))/STDEV(原始数据_周度!G915:G1070),"")</f>
        <v/>
      </c>
      <c r="F1070" s="15">
        <f>IFERROR(-1*(原始数据_周度!H1070-AVERAGE(原始数据_周度!H915:H1070))/STDEV(原始数据_周度!H915:H1070),"")</f>
        <v/>
      </c>
      <c r="G1070" s="15">
        <f>IFERROR((原始数据_周度!I1070-AVERAGE(原始数据_周度!I915:I1070))/STDEV(原始数据_周度!I915:I1070),"")</f>
        <v/>
      </c>
      <c r="H1070" s="166">
        <f>IFERROR((原始数据_周度!J1070-AVERAGE($J$2:J1070))/STDEV($J$2:J1070),"")</f>
        <v/>
      </c>
    </row>
    <row r="1071">
      <c r="A1071" s="14">
        <f>原始数据_周度!A1071</f>
        <v/>
      </c>
      <c r="B1071" s="15">
        <f>IFERROR((原始数据_周度!C1071-AVERAGE(原始数据_周度!C916:C1071))/STDEV(原始数据_周度!C916:C1071),"")</f>
        <v/>
      </c>
      <c r="C1071" s="15">
        <f>IFERROR((原始数据_周度!F1071-AVERAGE(原始数据_周度!F916:F1071))/STDEV(原始数据_周度!F916:F1071),"")</f>
        <v/>
      </c>
      <c r="D1071" s="15">
        <f>IFERROR(-1*(原始数据_周度!E1071-AVERAGE(原始数据_周度!E916:E1071))/STDEV(原始数据_周度!E916:E1071),"")</f>
        <v/>
      </c>
      <c r="E1071" s="15">
        <f>IFERROR(-1*(原始数据_周度!G1071-AVERAGE(原始数据_周度!G916:G1071))/STDEV(原始数据_周度!G916:G1071),"")</f>
        <v/>
      </c>
      <c r="F1071" s="15">
        <f>IFERROR(-1*(原始数据_周度!H1071-AVERAGE(原始数据_周度!H916:H1071))/STDEV(原始数据_周度!H916:H1071),"")</f>
        <v/>
      </c>
      <c r="G1071" s="15">
        <f>IFERROR((原始数据_周度!I1071-AVERAGE(原始数据_周度!I916:I1071))/STDEV(原始数据_周度!I916:I1071),"")</f>
        <v/>
      </c>
      <c r="H1071" s="166">
        <f>IFERROR((原始数据_周度!J1071-AVERAGE($J$2:J1071))/STDEV($J$2:J1071),"")</f>
        <v/>
      </c>
    </row>
    <row r="1072">
      <c r="A1072" s="14">
        <f>原始数据_周度!A1072</f>
        <v/>
      </c>
      <c r="B1072" s="15">
        <f>IFERROR((原始数据_周度!C1072-AVERAGE(原始数据_周度!C917:C1072))/STDEV(原始数据_周度!C917:C1072),"")</f>
        <v/>
      </c>
      <c r="C1072" s="15">
        <f>IFERROR((原始数据_周度!F1072-AVERAGE(原始数据_周度!F917:F1072))/STDEV(原始数据_周度!F917:F1072),"")</f>
        <v/>
      </c>
      <c r="D1072" s="15">
        <f>IFERROR(-1*(原始数据_周度!E1072-AVERAGE(原始数据_周度!E917:E1072))/STDEV(原始数据_周度!E917:E1072),"")</f>
        <v/>
      </c>
      <c r="E1072" s="15">
        <f>IFERROR(-1*(原始数据_周度!G1072-AVERAGE(原始数据_周度!G917:G1072))/STDEV(原始数据_周度!G917:G1072),"")</f>
        <v/>
      </c>
      <c r="F1072" s="15">
        <f>IFERROR(-1*(原始数据_周度!H1072-AVERAGE(原始数据_周度!H917:H1072))/STDEV(原始数据_周度!H917:H1072),"")</f>
        <v/>
      </c>
      <c r="G1072" s="15">
        <f>IFERROR((原始数据_周度!I1072-AVERAGE(原始数据_周度!I917:I1072))/STDEV(原始数据_周度!I917:I1072),"")</f>
        <v/>
      </c>
      <c r="H1072" s="166">
        <f>IFERROR((原始数据_周度!J1072-AVERAGE($J$2:J1072))/STDEV($J$2:J1072),"")</f>
        <v/>
      </c>
    </row>
    <row r="1073">
      <c r="A1073" s="14">
        <f>原始数据_周度!A1073</f>
        <v/>
      </c>
      <c r="B1073" s="15">
        <f>IFERROR((原始数据_周度!C1073-AVERAGE(原始数据_周度!C918:C1073))/STDEV(原始数据_周度!C918:C1073),"")</f>
        <v/>
      </c>
      <c r="C1073" s="15">
        <f>IFERROR((原始数据_周度!F1073-AVERAGE(原始数据_周度!F918:F1073))/STDEV(原始数据_周度!F918:F1073),"")</f>
        <v/>
      </c>
      <c r="D1073" s="15">
        <f>IFERROR(-1*(原始数据_周度!E1073-AVERAGE(原始数据_周度!E918:E1073))/STDEV(原始数据_周度!E918:E1073),"")</f>
        <v/>
      </c>
      <c r="E1073" s="15">
        <f>IFERROR(-1*(原始数据_周度!G1073-AVERAGE(原始数据_周度!G918:G1073))/STDEV(原始数据_周度!G918:G1073),"")</f>
        <v/>
      </c>
      <c r="F1073" s="15">
        <f>IFERROR(-1*(原始数据_周度!H1073-AVERAGE(原始数据_周度!H918:H1073))/STDEV(原始数据_周度!H918:H1073),"")</f>
        <v/>
      </c>
      <c r="G1073" s="15">
        <f>IFERROR((原始数据_周度!I1073-AVERAGE(原始数据_周度!I918:I1073))/STDEV(原始数据_周度!I918:I1073),"")</f>
        <v/>
      </c>
      <c r="H1073" s="166">
        <f>IFERROR((原始数据_周度!J1073-AVERAGE($J$2:J1073))/STDEV($J$2:J1073),"")</f>
        <v/>
      </c>
    </row>
    <row r="1074">
      <c r="A1074" s="14">
        <f>原始数据_周度!A1074</f>
        <v/>
      </c>
      <c r="B1074" s="15">
        <f>IFERROR((原始数据_周度!C1074-AVERAGE(原始数据_周度!C919:C1074))/STDEV(原始数据_周度!C919:C1074),"")</f>
        <v/>
      </c>
      <c r="C1074" s="15">
        <f>IFERROR((原始数据_周度!F1074-AVERAGE(原始数据_周度!F919:F1074))/STDEV(原始数据_周度!F919:F1074),"")</f>
        <v/>
      </c>
      <c r="D1074" s="15">
        <f>IFERROR(-1*(原始数据_周度!E1074-AVERAGE(原始数据_周度!E919:E1074))/STDEV(原始数据_周度!E919:E1074),"")</f>
        <v/>
      </c>
      <c r="E1074" s="15">
        <f>IFERROR(-1*(原始数据_周度!G1074-AVERAGE(原始数据_周度!G919:G1074))/STDEV(原始数据_周度!G919:G1074),"")</f>
        <v/>
      </c>
      <c r="F1074" s="15">
        <f>IFERROR(-1*(原始数据_周度!H1074-AVERAGE(原始数据_周度!H919:H1074))/STDEV(原始数据_周度!H919:H1074),"")</f>
        <v/>
      </c>
      <c r="G1074" s="15">
        <f>IFERROR((原始数据_周度!I1074-AVERAGE(原始数据_周度!I919:I1074))/STDEV(原始数据_周度!I919:I1074),"")</f>
        <v/>
      </c>
      <c r="H1074" s="166">
        <f>IFERROR((原始数据_周度!J1074-AVERAGE($J$2:J1074))/STDEV($J$2:J1074),"")</f>
        <v/>
      </c>
    </row>
    <row r="1075">
      <c r="A1075" s="14">
        <f>原始数据_周度!A1075</f>
        <v/>
      </c>
      <c r="B1075" s="15">
        <f>IFERROR((原始数据_周度!C1075-AVERAGE(原始数据_周度!C920:C1075))/STDEV(原始数据_周度!C920:C1075),"")</f>
        <v/>
      </c>
      <c r="C1075" s="15">
        <f>IFERROR((原始数据_周度!F1075-AVERAGE(原始数据_周度!F920:F1075))/STDEV(原始数据_周度!F920:F1075),"")</f>
        <v/>
      </c>
      <c r="D1075" s="15">
        <f>IFERROR(-1*(原始数据_周度!E1075-AVERAGE(原始数据_周度!E920:E1075))/STDEV(原始数据_周度!E920:E1075),"")</f>
        <v/>
      </c>
      <c r="E1075" s="15">
        <f>IFERROR(-1*(原始数据_周度!G1075-AVERAGE(原始数据_周度!G920:G1075))/STDEV(原始数据_周度!G920:G1075),"")</f>
        <v/>
      </c>
      <c r="F1075" s="15">
        <f>IFERROR(-1*(原始数据_周度!H1075-AVERAGE(原始数据_周度!H920:H1075))/STDEV(原始数据_周度!H920:H1075),"")</f>
        <v/>
      </c>
      <c r="G1075" s="15">
        <f>IFERROR((原始数据_周度!I1075-AVERAGE(原始数据_周度!I920:I1075))/STDEV(原始数据_周度!I920:I1075),"")</f>
        <v/>
      </c>
      <c r="H1075" s="166">
        <f>IFERROR((原始数据_周度!J1075-AVERAGE($J$2:J1075))/STDEV($J$2:J1075),"")</f>
        <v/>
      </c>
    </row>
    <row r="1076">
      <c r="A1076" s="14">
        <f>原始数据_周度!A1076</f>
        <v/>
      </c>
      <c r="B1076" s="15">
        <f>IFERROR((原始数据_周度!C1076-AVERAGE(原始数据_周度!C921:C1076))/STDEV(原始数据_周度!C921:C1076),"")</f>
        <v/>
      </c>
      <c r="C1076" s="15">
        <f>IFERROR((原始数据_周度!F1076-AVERAGE(原始数据_周度!F921:F1076))/STDEV(原始数据_周度!F921:F1076),"")</f>
        <v/>
      </c>
      <c r="D1076" s="15">
        <f>IFERROR(-1*(原始数据_周度!E1076-AVERAGE(原始数据_周度!E921:E1076))/STDEV(原始数据_周度!E921:E1076),"")</f>
        <v/>
      </c>
      <c r="E1076" s="15">
        <f>IFERROR(-1*(原始数据_周度!G1076-AVERAGE(原始数据_周度!G921:G1076))/STDEV(原始数据_周度!G921:G1076),"")</f>
        <v/>
      </c>
      <c r="F1076" s="15">
        <f>IFERROR(-1*(原始数据_周度!H1076-AVERAGE(原始数据_周度!H921:H1076))/STDEV(原始数据_周度!H921:H1076),"")</f>
        <v/>
      </c>
      <c r="G1076" s="15">
        <f>IFERROR((原始数据_周度!I1076-AVERAGE(原始数据_周度!I921:I1076))/STDEV(原始数据_周度!I921:I1076),"")</f>
        <v/>
      </c>
      <c r="H1076" s="166">
        <f>IFERROR((原始数据_周度!J1076-AVERAGE($J$2:J1076))/STDEV($J$2:J1076),"")</f>
        <v/>
      </c>
    </row>
    <row r="1077">
      <c r="A1077" s="14">
        <f>原始数据_周度!A1077</f>
        <v/>
      </c>
      <c r="B1077" s="15">
        <f>IFERROR((原始数据_周度!C1077-AVERAGE(原始数据_周度!C922:C1077))/STDEV(原始数据_周度!C922:C1077),"")</f>
        <v/>
      </c>
      <c r="C1077" s="15">
        <f>IFERROR((原始数据_周度!F1077-AVERAGE(原始数据_周度!F922:F1077))/STDEV(原始数据_周度!F922:F1077),"")</f>
        <v/>
      </c>
      <c r="D1077" s="15">
        <f>IFERROR(-1*(原始数据_周度!E1077-AVERAGE(原始数据_周度!E922:E1077))/STDEV(原始数据_周度!E922:E1077),"")</f>
        <v/>
      </c>
      <c r="E1077" s="15">
        <f>IFERROR(-1*(原始数据_周度!G1077-AVERAGE(原始数据_周度!G922:G1077))/STDEV(原始数据_周度!G922:G1077),"")</f>
        <v/>
      </c>
      <c r="F1077" s="15">
        <f>IFERROR(-1*(原始数据_周度!H1077-AVERAGE(原始数据_周度!H922:H1077))/STDEV(原始数据_周度!H922:H1077),"")</f>
        <v/>
      </c>
      <c r="G1077" s="15">
        <f>IFERROR((原始数据_周度!I1077-AVERAGE(原始数据_周度!I922:I1077))/STDEV(原始数据_周度!I922:I1077),"")</f>
        <v/>
      </c>
      <c r="H1077" s="166">
        <f>IFERROR((原始数据_周度!J1077-AVERAGE($J$2:J1077))/STDEV($J$2:J1077),"")</f>
        <v/>
      </c>
    </row>
    <row r="1078">
      <c r="A1078" s="14">
        <f>原始数据_周度!A1078</f>
        <v/>
      </c>
      <c r="B1078" s="15">
        <f>IFERROR((原始数据_周度!C1078-AVERAGE(原始数据_周度!C923:C1078))/STDEV(原始数据_周度!C923:C1078),"")</f>
        <v/>
      </c>
      <c r="C1078" s="15">
        <f>IFERROR((原始数据_周度!F1078-AVERAGE(原始数据_周度!F923:F1078))/STDEV(原始数据_周度!F923:F1078),"")</f>
        <v/>
      </c>
      <c r="D1078" s="15">
        <f>IFERROR(-1*(原始数据_周度!E1078-AVERAGE(原始数据_周度!E923:E1078))/STDEV(原始数据_周度!E923:E1078),"")</f>
        <v/>
      </c>
      <c r="E1078" s="15">
        <f>IFERROR(-1*(原始数据_周度!G1078-AVERAGE(原始数据_周度!G923:G1078))/STDEV(原始数据_周度!G923:G1078),"")</f>
        <v/>
      </c>
      <c r="F1078" s="15">
        <f>IFERROR(-1*(原始数据_周度!H1078-AVERAGE(原始数据_周度!H923:H1078))/STDEV(原始数据_周度!H923:H1078),"")</f>
        <v/>
      </c>
      <c r="G1078" s="15">
        <f>IFERROR((原始数据_周度!I1078-AVERAGE(原始数据_周度!I923:I1078))/STDEV(原始数据_周度!I923:I1078),"")</f>
        <v/>
      </c>
      <c r="H1078" s="166">
        <f>IFERROR((原始数据_周度!J1078-AVERAGE($J$2:J1078))/STDEV($J$2:J1078),"")</f>
        <v/>
      </c>
    </row>
    <row r="1079">
      <c r="A1079" s="14">
        <f>原始数据_周度!A1079</f>
        <v/>
      </c>
      <c r="B1079" s="15">
        <f>IFERROR((原始数据_周度!C1079-AVERAGE(原始数据_周度!C924:C1079))/STDEV(原始数据_周度!C924:C1079),"")</f>
        <v/>
      </c>
      <c r="C1079" s="15">
        <f>IFERROR((原始数据_周度!F1079-AVERAGE(原始数据_周度!F924:F1079))/STDEV(原始数据_周度!F924:F1079),"")</f>
        <v/>
      </c>
      <c r="D1079" s="15">
        <f>IFERROR(-1*(原始数据_周度!E1079-AVERAGE(原始数据_周度!E924:E1079))/STDEV(原始数据_周度!E924:E1079),"")</f>
        <v/>
      </c>
      <c r="E1079" s="15">
        <f>IFERROR(-1*(原始数据_周度!G1079-AVERAGE(原始数据_周度!G924:G1079))/STDEV(原始数据_周度!G924:G1079),"")</f>
        <v/>
      </c>
      <c r="F1079" s="15">
        <f>IFERROR(-1*(原始数据_周度!H1079-AVERAGE(原始数据_周度!H924:H1079))/STDEV(原始数据_周度!H924:H1079),"")</f>
        <v/>
      </c>
      <c r="G1079" s="15">
        <f>IFERROR((原始数据_周度!I1079-AVERAGE(原始数据_周度!I924:I1079))/STDEV(原始数据_周度!I924:I1079),"")</f>
        <v/>
      </c>
      <c r="H1079" s="166">
        <f>IFERROR((原始数据_周度!J1079-AVERAGE($J$2:J1079))/STDEV($J$2:J1079),"")</f>
        <v/>
      </c>
    </row>
    <row r="1080">
      <c r="A1080" s="14">
        <f>原始数据_周度!A1080</f>
        <v/>
      </c>
      <c r="B1080" s="15">
        <f>IFERROR((原始数据_周度!C1080-AVERAGE(原始数据_周度!C925:C1080))/STDEV(原始数据_周度!C925:C1080),"")</f>
        <v/>
      </c>
      <c r="C1080" s="15">
        <f>IFERROR((原始数据_周度!F1080-AVERAGE(原始数据_周度!F925:F1080))/STDEV(原始数据_周度!F925:F1080),"")</f>
        <v/>
      </c>
      <c r="D1080" s="15">
        <f>IFERROR(-1*(原始数据_周度!E1080-AVERAGE(原始数据_周度!E925:E1080))/STDEV(原始数据_周度!E925:E1080),"")</f>
        <v/>
      </c>
      <c r="E1080" s="15">
        <f>IFERROR(-1*(原始数据_周度!G1080-AVERAGE(原始数据_周度!G925:G1080))/STDEV(原始数据_周度!G925:G1080),"")</f>
        <v/>
      </c>
      <c r="F1080" s="15">
        <f>IFERROR(-1*(原始数据_周度!H1080-AVERAGE(原始数据_周度!H925:H1080))/STDEV(原始数据_周度!H925:H1080),"")</f>
        <v/>
      </c>
      <c r="G1080" s="15">
        <f>IFERROR((原始数据_周度!I1080-AVERAGE(原始数据_周度!I925:I1080))/STDEV(原始数据_周度!I925:I1080),"")</f>
        <v/>
      </c>
      <c r="H1080" s="166">
        <f>IFERROR((原始数据_周度!J1080-AVERAGE($J$2:J1080))/STDEV($J$2:J1080),"")</f>
        <v/>
      </c>
    </row>
    <row r="1081">
      <c r="A1081" s="14">
        <f>原始数据_周度!A1081</f>
        <v/>
      </c>
      <c r="B1081" s="15">
        <f>IFERROR((原始数据_周度!C1081-AVERAGE(原始数据_周度!C926:C1081))/STDEV(原始数据_周度!C926:C1081),"")</f>
        <v/>
      </c>
      <c r="C1081" s="15">
        <f>IFERROR((原始数据_周度!F1081-AVERAGE(原始数据_周度!F926:F1081))/STDEV(原始数据_周度!F926:F1081),"")</f>
        <v/>
      </c>
      <c r="D1081" s="15">
        <f>IFERROR(-1*(原始数据_周度!E1081-AVERAGE(原始数据_周度!E926:E1081))/STDEV(原始数据_周度!E926:E1081),"")</f>
        <v/>
      </c>
      <c r="E1081" s="15">
        <f>IFERROR(-1*(原始数据_周度!G1081-AVERAGE(原始数据_周度!G926:G1081))/STDEV(原始数据_周度!G926:G1081),"")</f>
        <v/>
      </c>
      <c r="F1081" s="15">
        <f>IFERROR(-1*(原始数据_周度!H1081-AVERAGE(原始数据_周度!H926:H1081))/STDEV(原始数据_周度!H926:H1081),"")</f>
        <v/>
      </c>
      <c r="G1081" s="15">
        <f>IFERROR((原始数据_周度!I1081-AVERAGE(原始数据_周度!I926:I1081))/STDEV(原始数据_周度!I926:I1081),"")</f>
        <v/>
      </c>
      <c r="H1081" s="166">
        <f>IFERROR((原始数据_周度!J1081-AVERAGE($J$2:J1081))/STDEV($J$2:J1081),"")</f>
        <v/>
      </c>
    </row>
    <row r="1082">
      <c r="A1082" s="14">
        <f>原始数据_周度!A1082</f>
        <v/>
      </c>
      <c r="B1082" s="15">
        <f>IFERROR((原始数据_周度!C1082-AVERAGE(原始数据_周度!C927:C1082))/STDEV(原始数据_周度!C927:C1082),"")</f>
        <v/>
      </c>
      <c r="C1082" s="15">
        <f>IFERROR((原始数据_周度!F1082-AVERAGE(原始数据_周度!F927:F1082))/STDEV(原始数据_周度!F927:F1082),"")</f>
        <v/>
      </c>
      <c r="D1082" s="15">
        <f>IFERROR(-1*(原始数据_周度!E1082-AVERAGE(原始数据_周度!E927:E1082))/STDEV(原始数据_周度!E927:E1082),"")</f>
        <v/>
      </c>
      <c r="E1082" s="15">
        <f>IFERROR(-1*(原始数据_周度!G1082-AVERAGE(原始数据_周度!G927:G1082))/STDEV(原始数据_周度!G927:G1082),"")</f>
        <v/>
      </c>
      <c r="F1082" s="15">
        <f>IFERROR(-1*(原始数据_周度!H1082-AVERAGE(原始数据_周度!H927:H1082))/STDEV(原始数据_周度!H927:H1082),"")</f>
        <v/>
      </c>
      <c r="G1082" s="15">
        <f>IFERROR((原始数据_周度!I1082-AVERAGE(原始数据_周度!I927:I1082))/STDEV(原始数据_周度!I927:I1082),"")</f>
        <v/>
      </c>
      <c r="H1082" s="166">
        <f>IFERROR((原始数据_周度!J1082-AVERAGE($J$2:J1082))/STDEV($J$2:J1082),"")</f>
        <v/>
      </c>
    </row>
    <row r="1083">
      <c r="A1083" s="14">
        <f>原始数据_周度!A1083</f>
        <v/>
      </c>
      <c r="B1083" s="15">
        <f>IFERROR((原始数据_周度!C1083-AVERAGE(原始数据_周度!C928:C1083))/STDEV(原始数据_周度!C928:C1083),"")</f>
        <v/>
      </c>
      <c r="C1083" s="15">
        <f>IFERROR((原始数据_周度!F1083-AVERAGE(原始数据_周度!F928:F1083))/STDEV(原始数据_周度!F928:F1083),"")</f>
        <v/>
      </c>
      <c r="D1083" s="15">
        <f>IFERROR(-1*(原始数据_周度!E1083-AVERAGE(原始数据_周度!E928:E1083))/STDEV(原始数据_周度!E928:E1083),"")</f>
        <v/>
      </c>
      <c r="E1083" s="15">
        <f>IFERROR(-1*(原始数据_周度!G1083-AVERAGE(原始数据_周度!G928:G1083))/STDEV(原始数据_周度!G928:G1083),"")</f>
        <v/>
      </c>
      <c r="F1083" s="15">
        <f>IFERROR(-1*(原始数据_周度!H1083-AVERAGE(原始数据_周度!H928:H1083))/STDEV(原始数据_周度!H928:H1083),"")</f>
        <v/>
      </c>
      <c r="G1083" s="15">
        <f>IFERROR((原始数据_周度!I1083-AVERAGE(原始数据_周度!I928:I1083))/STDEV(原始数据_周度!I928:I1083),"")</f>
        <v/>
      </c>
      <c r="H1083" s="166">
        <f>IFERROR((原始数据_周度!J1083-AVERAGE($J$2:J1083))/STDEV($J$2:J1083),"")</f>
        <v/>
      </c>
    </row>
    <row r="1084">
      <c r="A1084" s="14">
        <f>原始数据_周度!A1084</f>
        <v/>
      </c>
      <c r="B1084" s="15">
        <f>IFERROR((原始数据_周度!C1084-AVERAGE(原始数据_周度!C929:C1084))/STDEV(原始数据_周度!C929:C1084),"")</f>
        <v/>
      </c>
      <c r="C1084" s="15">
        <f>IFERROR((原始数据_周度!F1084-AVERAGE(原始数据_周度!F929:F1084))/STDEV(原始数据_周度!F929:F1084),"")</f>
        <v/>
      </c>
      <c r="D1084" s="15">
        <f>IFERROR(-1*(原始数据_周度!E1084-AVERAGE(原始数据_周度!E929:E1084))/STDEV(原始数据_周度!E929:E1084),"")</f>
        <v/>
      </c>
      <c r="E1084" s="15">
        <f>IFERROR(-1*(原始数据_周度!G1084-AVERAGE(原始数据_周度!G929:G1084))/STDEV(原始数据_周度!G929:G1084),"")</f>
        <v/>
      </c>
      <c r="F1084" s="15">
        <f>IFERROR(-1*(原始数据_周度!H1084-AVERAGE(原始数据_周度!H929:H1084))/STDEV(原始数据_周度!H929:H1084),"")</f>
        <v/>
      </c>
      <c r="G1084" s="15">
        <f>IFERROR((原始数据_周度!I1084-AVERAGE(原始数据_周度!I929:I1084))/STDEV(原始数据_周度!I929:I1084),"")</f>
        <v/>
      </c>
      <c r="H1084" s="166">
        <f>IFERROR((原始数据_周度!J1084-AVERAGE($J$2:J1084))/STDEV($J$2:J1084),"")</f>
        <v/>
      </c>
    </row>
    <row r="1085">
      <c r="A1085" s="14">
        <f>原始数据_周度!A1085</f>
        <v/>
      </c>
      <c r="B1085" s="15">
        <f>IFERROR((原始数据_周度!C1085-AVERAGE(原始数据_周度!C930:C1085))/STDEV(原始数据_周度!C930:C1085),"")</f>
        <v/>
      </c>
      <c r="C1085" s="15">
        <f>IFERROR((原始数据_周度!F1085-AVERAGE(原始数据_周度!F930:F1085))/STDEV(原始数据_周度!F930:F1085),"")</f>
        <v/>
      </c>
      <c r="D1085" s="15">
        <f>IFERROR(-1*(原始数据_周度!E1085-AVERAGE(原始数据_周度!E930:E1085))/STDEV(原始数据_周度!E930:E1085),"")</f>
        <v/>
      </c>
      <c r="E1085" s="15">
        <f>IFERROR(-1*(原始数据_周度!G1085-AVERAGE(原始数据_周度!G930:G1085))/STDEV(原始数据_周度!G930:G1085),"")</f>
        <v/>
      </c>
      <c r="F1085" s="15">
        <f>IFERROR(-1*(原始数据_周度!H1085-AVERAGE(原始数据_周度!H930:H1085))/STDEV(原始数据_周度!H930:H1085),"")</f>
        <v/>
      </c>
      <c r="G1085" s="15">
        <f>IFERROR((原始数据_周度!I1085-AVERAGE(原始数据_周度!I930:I1085))/STDEV(原始数据_周度!I930:I1085),"")</f>
        <v/>
      </c>
      <c r="H1085" s="166">
        <f>IFERROR((原始数据_周度!J1085-AVERAGE($J$2:J1085))/STDEV($J$2:J1085),"")</f>
        <v/>
      </c>
    </row>
    <row r="1086">
      <c r="A1086" s="14">
        <f>原始数据_周度!A1086</f>
        <v/>
      </c>
      <c r="B1086" s="15">
        <f>IFERROR((原始数据_周度!C1086-AVERAGE(原始数据_周度!C931:C1086))/STDEV(原始数据_周度!C931:C1086),"")</f>
        <v/>
      </c>
      <c r="C1086" s="15">
        <f>IFERROR((原始数据_周度!F1086-AVERAGE(原始数据_周度!F931:F1086))/STDEV(原始数据_周度!F931:F1086),"")</f>
        <v/>
      </c>
      <c r="D1086" s="15">
        <f>IFERROR(-1*(原始数据_周度!E1086-AVERAGE(原始数据_周度!E931:E1086))/STDEV(原始数据_周度!E931:E1086),"")</f>
        <v/>
      </c>
      <c r="E1086" s="15">
        <f>IFERROR(-1*(原始数据_周度!G1086-AVERAGE(原始数据_周度!G931:G1086))/STDEV(原始数据_周度!G931:G1086),"")</f>
        <v/>
      </c>
      <c r="F1086" s="15">
        <f>IFERROR(-1*(原始数据_周度!H1086-AVERAGE(原始数据_周度!H931:H1086))/STDEV(原始数据_周度!H931:H1086),"")</f>
        <v/>
      </c>
      <c r="G1086" s="15">
        <f>IFERROR((原始数据_周度!I1086-AVERAGE(原始数据_周度!I931:I1086))/STDEV(原始数据_周度!I931:I1086),"")</f>
        <v/>
      </c>
      <c r="H1086" s="166">
        <f>IFERROR((原始数据_周度!J1086-AVERAGE($J$2:J1086))/STDEV($J$2:J1086),"")</f>
        <v/>
      </c>
    </row>
    <row r="1087">
      <c r="A1087" s="14">
        <f>原始数据_周度!A1087</f>
        <v/>
      </c>
      <c r="B1087" s="15">
        <f>IFERROR((原始数据_周度!C1087-AVERAGE(原始数据_周度!C932:C1087))/STDEV(原始数据_周度!C932:C1087),"")</f>
        <v/>
      </c>
      <c r="C1087" s="15">
        <f>IFERROR((原始数据_周度!F1087-AVERAGE(原始数据_周度!F932:F1087))/STDEV(原始数据_周度!F932:F1087),"")</f>
        <v/>
      </c>
      <c r="D1087" s="15">
        <f>IFERROR(-1*(原始数据_周度!E1087-AVERAGE(原始数据_周度!E932:E1087))/STDEV(原始数据_周度!E932:E1087),"")</f>
        <v/>
      </c>
      <c r="E1087" s="15">
        <f>IFERROR(-1*(原始数据_周度!G1087-AVERAGE(原始数据_周度!G932:G1087))/STDEV(原始数据_周度!G932:G1087),"")</f>
        <v/>
      </c>
      <c r="F1087" s="15">
        <f>IFERROR(-1*(原始数据_周度!H1087-AVERAGE(原始数据_周度!H932:H1087))/STDEV(原始数据_周度!H932:H1087),"")</f>
        <v/>
      </c>
      <c r="G1087" s="15">
        <f>IFERROR((原始数据_周度!I1087-AVERAGE(原始数据_周度!I932:I1087))/STDEV(原始数据_周度!I932:I1087),"")</f>
        <v/>
      </c>
      <c r="H1087" s="166">
        <f>IFERROR((原始数据_周度!J1087-AVERAGE($J$2:J1087))/STDEV($J$2:J1087),"")</f>
        <v/>
      </c>
    </row>
    <row r="1088">
      <c r="A1088" s="14">
        <f>原始数据_周度!A1088</f>
        <v/>
      </c>
      <c r="B1088" s="15">
        <f>IFERROR((原始数据_周度!C1088-AVERAGE(原始数据_周度!C933:C1088))/STDEV(原始数据_周度!C933:C1088),"")</f>
        <v/>
      </c>
      <c r="C1088" s="15">
        <f>IFERROR((原始数据_周度!F1088-AVERAGE(原始数据_周度!F933:F1088))/STDEV(原始数据_周度!F933:F1088),"")</f>
        <v/>
      </c>
      <c r="D1088" s="15">
        <f>IFERROR(-1*(原始数据_周度!E1088-AVERAGE(原始数据_周度!E933:E1088))/STDEV(原始数据_周度!E933:E1088),"")</f>
        <v/>
      </c>
      <c r="E1088" s="15">
        <f>IFERROR(-1*(原始数据_周度!G1088-AVERAGE(原始数据_周度!G933:G1088))/STDEV(原始数据_周度!G933:G1088),"")</f>
        <v/>
      </c>
      <c r="F1088" s="15">
        <f>IFERROR(-1*(原始数据_周度!H1088-AVERAGE(原始数据_周度!H933:H1088))/STDEV(原始数据_周度!H933:H1088),"")</f>
        <v/>
      </c>
      <c r="G1088" s="15">
        <f>IFERROR((原始数据_周度!I1088-AVERAGE(原始数据_周度!I933:I1088))/STDEV(原始数据_周度!I933:I1088),"")</f>
        <v/>
      </c>
      <c r="H1088" s="166">
        <f>IFERROR((原始数据_周度!J1088-AVERAGE($J$2:J1088))/STDEV($J$2:J1088),"")</f>
        <v/>
      </c>
    </row>
    <row r="1089">
      <c r="A1089" s="14">
        <f>原始数据_周度!A1089</f>
        <v/>
      </c>
      <c r="B1089" s="15">
        <f>IFERROR((原始数据_周度!C1089-AVERAGE(原始数据_周度!C934:C1089))/STDEV(原始数据_周度!C934:C1089),"")</f>
        <v/>
      </c>
      <c r="C1089" s="15">
        <f>IFERROR((原始数据_周度!F1089-AVERAGE(原始数据_周度!F934:F1089))/STDEV(原始数据_周度!F934:F1089),"")</f>
        <v/>
      </c>
      <c r="D1089" s="15">
        <f>IFERROR(-1*(原始数据_周度!E1089-AVERAGE(原始数据_周度!E934:E1089))/STDEV(原始数据_周度!E934:E1089),"")</f>
        <v/>
      </c>
      <c r="E1089" s="15">
        <f>IFERROR(-1*(原始数据_周度!G1089-AVERAGE(原始数据_周度!G934:G1089))/STDEV(原始数据_周度!G934:G1089),"")</f>
        <v/>
      </c>
      <c r="F1089" s="15">
        <f>IFERROR(-1*(原始数据_周度!H1089-AVERAGE(原始数据_周度!H934:H1089))/STDEV(原始数据_周度!H934:H1089),"")</f>
        <v/>
      </c>
      <c r="G1089" s="15">
        <f>IFERROR((原始数据_周度!I1089-AVERAGE(原始数据_周度!I934:I1089))/STDEV(原始数据_周度!I934:I1089),"")</f>
        <v/>
      </c>
      <c r="H1089" s="166">
        <f>IFERROR((原始数据_周度!J1089-AVERAGE($J$2:J1089))/STDEV($J$2:J1089),"")</f>
        <v/>
      </c>
    </row>
    <row r="1090">
      <c r="A1090" s="14">
        <f>原始数据_周度!A1090</f>
        <v/>
      </c>
      <c r="B1090" s="15">
        <f>IFERROR((原始数据_周度!C1090-AVERAGE(原始数据_周度!C935:C1090))/STDEV(原始数据_周度!C935:C1090),"")</f>
        <v/>
      </c>
      <c r="C1090" s="15">
        <f>IFERROR((原始数据_周度!F1090-AVERAGE(原始数据_周度!F935:F1090))/STDEV(原始数据_周度!F935:F1090),"")</f>
        <v/>
      </c>
      <c r="D1090" s="15">
        <f>IFERROR(-1*(原始数据_周度!E1090-AVERAGE(原始数据_周度!E935:E1090))/STDEV(原始数据_周度!E935:E1090),"")</f>
        <v/>
      </c>
      <c r="E1090" s="15">
        <f>IFERROR(-1*(原始数据_周度!G1090-AVERAGE(原始数据_周度!G935:G1090))/STDEV(原始数据_周度!G935:G1090),"")</f>
        <v/>
      </c>
      <c r="F1090" s="15">
        <f>IFERROR(-1*(原始数据_周度!H1090-AVERAGE(原始数据_周度!H935:H1090))/STDEV(原始数据_周度!H935:H1090),"")</f>
        <v/>
      </c>
      <c r="G1090" s="15">
        <f>IFERROR((原始数据_周度!I1090-AVERAGE(原始数据_周度!I935:I1090))/STDEV(原始数据_周度!I935:I1090),"")</f>
        <v/>
      </c>
      <c r="H1090" s="166">
        <f>IFERROR((原始数据_周度!J1090-AVERAGE($J$2:J1090))/STDEV($J$2:J1090),"")</f>
        <v/>
      </c>
    </row>
    <row r="1091">
      <c r="A1091" s="14">
        <f>原始数据_周度!A1091</f>
        <v/>
      </c>
      <c r="B1091" s="15">
        <f>IFERROR((原始数据_周度!C1091-AVERAGE(原始数据_周度!C936:C1091))/STDEV(原始数据_周度!C936:C1091),"")</f>
        <v/>
      </c>
      <c r="C1091" s="15">
        <f>IFERROR((原始数据_周度!F1091-AVERAGE(原始数据_周度!F936:F1091))/STDEV(原始数据_周度!F936:F1091),"")</f>
        <v/>
      </c>
      <c r="D1091" s="15">
        <f>IFERROR(-1*(原始数据_周度!E1091-AVERAGE(原始数据_周度!E936:E1091))/STDEV(原始数据_周度!E936:E1091),"")</f>
        <v/>
      </c>
      <c r="E1091" s="15">
        <f>IFERROR(-1*(原始数据_周度!G1091-AVERAGE(原始数据_周度!G936:G1091))/STDEV(原始数据_周度!G936:G1091),"")</f>
        <v/>
      </c>
      <c r="F1091" s="15">
        <f>IFERROR(-1*(原始数据_周度!H1091-AVERAGE(原始数据_周度!H936:H1091))/STDEV(原始数据_周度!H936:H1091),"")</f>
        <v/>
      </c>
      <c r="G1091" s="15">
        <f>IFERROR((原始数据_周度!I1091-AVERAGE(原始数据_周度!I936:I1091))/STDEV(原始数据_周度!I936:I1091),"")</f>
        <v/>
      </c>
      <c r="H1091" s="166">
        <f>IFERROR((原始数据_周度!J1091-AVERAGE($J$2:J1091))/STDEV($J$2:J1091),"")</f>
        <v/>
      </c>
    </row>
    <row r="1092">
      <c r="A1092" s="14">
        <f>原始数据_周度!A1092</f>
        <v/>
      </c>
      <c r="B1092" s="15">
        <f>IFERROR((原始数据_周度!C1092-AVERAGE(原始数据_周度!C937:C1092))/STDEV(原始数据_周度!C937:C1092),"")</f>
        <v/>
      </c>
      <c r="C1092" s="15">
        <f>IFERROR((原始数据_周度!F1092-AVERAGE(原始数据_周度!F937:F1092))/STDEV(原始数据_周度!F937:F1092),"")</f>
        <v/>
      </c>
      <c r="D1092" s="15">
        <f>IFERROR(-1*(原始数据_周度!E1092-AVERAGE(原始数据_周度!E937:E1092))/STDEV(原始数据_周度!E937:E1092),"")</f>
        <v/>
      </c>
      <c r="E1092" s="15">
        <f>IFERROR(-1*(原始数据_周度!G1092-AVERAGE(原始数据_周度!G937:G1092))/STDEV(原始数据_周度!G937:G1092),"")</f>
        <v/>
      </c>
      <c r="F1092" s="15">
        <f>IFERROR(-1*(原始数据_周度!H1092-AVERAGE(原始数据_周度!H937:H1092))/STDEV(原始数据_周度!H937:H1092),"")</f>
        <v/>
      </c>
      <c r="G1092" s="15">
        <f>IFERROR((原始数据_周度!I1092-AVERAGE(原始数据_周度!I937:I1092))/STDEV(原始数据_周度!I937:I1092),"")</f>
        <v/>
      </c>
      <c r="H1092" s="166">
        <f>IFERROR((原始数据_周度!J1092-AVERAGE($J$2:J1092))/STDEV($J$2:J1092),"")</f>
        <v/>
      </c>
    </row>
    <row r="1093">
      <c r="A1093" s="14">
        <f>原始数据_周度!A1093</f>
        <v/>
      </c>
      <c r="B1093" s="15">
        <f>IFERROR((原始数据_周度!C1093-AVERAGE(原始数据_周度!C938:C1093))/STDEV(原始数据_周度!C938:C1093),"")</f>
        <v/>
      </c>
      <c r="C1093" s="15">
        <f>IFERROR((原始数据_周度!F1093-AVERAGE(原始数据_周度!F938:F1093))/STDEV(原始数据_周度!F938:F1093),"")</f>
        <v/>
      </c>
      <c r="D1093" s="15">
        <f>IFERROR(-1*(原始数据_周度!E1093-AVERAGE(原始数据_周度!E938:E1093))/STDEV(原始数据_周度!E938:E1093),"")</f>
        <v/>
      </c>
      <c r="E1093" s="15">
        <f>IFERROR(-1*(原始数据_周度!G1093-AVERAGE(原始数据_周度!G938:G1093))/STDEV(原始数据_周度!G938:G1093),"")</f>
        <v/>
      </c>
      <c r="F1093" s="15">
        <f>IFERROR(-1*(原始数据_周度!H1093-AVERAGE(原始数据_周度!H938:H1093))/STDEV(原始数据_周度!H938:H1093),"")</f>
        <v/>
      </c>
      <c r="G1093" s="15">
        <f>IFERROR((原始数据_周度!I1093-AVERAGE(原始数据_周度!I938:I1093))/STDEV(原始数据_周度!I938:I1093),"")</f>
        <v/>
      </c>
      <c r="H1093" s="166">
        <f>IFERROR((原始数据_周度!J1093-AVERAGE($J$2:J1093))/STDEV($J$2:J1093),"")</f>
        <v/>
      </c>
    </row>
    <row r="1094">
      <c r="A1094" s="14">
        <f>原始数据_周度!A1094</f>
        <v/>
      </c>
      <c r="B1094" s="15">
        <f>IFERROR((原始数据_周度!C1094-AVERAGE(原始数据_周度!C939:C1094))/STDEV(原始数据_周度!C939:C1094),"")</f>
        <v/>
      </c>
      <c r="C1094" s="15">
        <f>IFERROR((原始数据_周度!F1094-AVERAGE(原始数据_周度!F939:F1094))/STDEV(原始数据_周度!F939:F1094),"")</f>
        <v/>
      </c>
      <c r="D1094" s="15">
        <f>IFERROR(-1*(原始数据_周度!E1094-AVERAGE(原始数据_周度!E939:E1094))/STDEV(原始数据_周度!E939:E1094),"")</f>
        <v/>
      </c>
      <c r="E1094" s="15">
        <f>IFERROR(-1*(原始数据_周度!G1094-AVERAGE(原始数据_周度!G939:G1094))/STDEV(原始数据_周度!G939:G1094),"")</f>
        <v/>
      </c>
      <c r="F1094" s="15">
        <f>IFERROR(-1*(原始数据_周度!H1094-AVERAGE(原始数据_周度!H939:H1094))/STDEV(原始数据_周度!H939:H1094),"")</f>
        <v/>
      </c>
      <c r="G1094" s="15">
        <f>IFERROR((原始数据_周度!I1094-AVERAGE(原始数据_周度!I939:I1094))/STDEV(原始数据_周度!I939:I1094),"")</f>
        <v/>
      </c>
      <c r="H1094" s="166">
        <f>IFERROR((原始数据_周度!J1094-AVERAGE($J$2:J1094))/STDEV($J$2:J1094),"")</f>
        <v/>
      </c>
    </row>
    <row r="1095">
      <c r="A1095" s="14">
        <f>原始数据_周度!A1095</f>
        <v/>
      </c>
      <c r="B1095" s="15">
        <f>IFERROR((原始数据_周度!C1095-AVERAGE(原始数据_周度!C940:C1095))/STDEV(原始数据_周度!C940:C1095),"")</f>
        <v/>
      </c>
      <c r="C1095" s="15">
        <f>IFERROR((原始数据_周度!F1095-AVERAGE(原始数据_周度!F940:F1095))/STDEV(原始数据_周度!F940:F1095),"")</f>
        <v/>
      </c>
      <c r="D1095" s="15">
        <f>IFERROR(-1*(原始数据_周度!E1095-AVERAGE(原始数据_周度!E940:E1095))/STDEV(原始数据_周度!E940:E1095),"")</f>
        <v/>
      </c>
      <c r="E1095" s="15">
        <f>IFERROR(-1*(原始数据_周度!G1095-AVERAGE(原始数据_周度!G940:G1095))/STDEV(原始数据_周度!G940:G1095),"")</f>
        <v/>
      </c>
      <c r="F1095" s="15">
        <f>IFERROR(-1*(原始数据_周度!H1095-AVERAGE(原始数据_周度!H940:H1095))/STDEV(原始数据_周度!H940:H1095),"")</f>
        <v/>
      </c>
      <c r="G1095" s="15">
        <f>IFERROR((原始数据_周度!I1095-AVERAGE(原始数据_周度!I940:I1095))/STDEV(原始数据_周度!I940:I1095),"")</f>
        <v/>
      </c>
      <c r="H1095" s="166">
        <f>IFERROR((原始数据_周度!J1095-AVERAGE($J$2:J1095))/STDEV($J$2:J1095),"")</f>
        <v/>
      </c>
    </row>
    <row r="1096">
      <c r="A1096" s="14">
        <f>原始数据_周度!A1096</f>
        <v/>
      </c>
      <c r="B1096" s="15">
        <f>IFERROR((原始数据_周度!C1096-AVERAGE(原始数据_周度!C941:C1096))/STDEV(原始数据_周度!C941:C1096),"")</f>
        <v/>
      </c>
      <c r="C1096" s="15">
        <f>IFERROR((原始数据_周度!F1096-AVERAGE(原始数据_周度!F941:F1096))/STDEV(原始数据_周度!F941:F1096),"")</f>
        <v/>
      </c>
      <c r="D1096" s="15">
        <f>IFERROR(-1*(原始数据_周度!E1096-AVERAGE(原始数据_周度!E941:E1096))/STDEV(原始数据_周度!E941:E1096),"")</f>
        <v/>
      </c>
      <c r="E1096" s="15">
        <f>IFERROR(-1*(原始数据_周度!G1096-AVERAGE(原始数据_周度!G941:G1096))/STDEV(原始数据_周度!G941:G1096),"")</f>
        <v/>
      </c>
      <c r="F1096" s="15">
        <f>IFERROR(-1*(原始数据_周度!H1096-AVERAGE(原始数据_周度!H941:H1096))/STDEV(原始数据_周度!H941:H1096),"")</f>
        <v/>
      </c>
      <c r="G1096" s="15">
        <f>IFERROR((原始数据_周度!I1096-AVERAGE(原始数据_周度!I941:I1096))/STDEV(原始数据_周度!I941:I1096),"")</f>
        <v/>
      </c>
      <c r="H1096" s="166">
        <f>IFERROR((原始数据_周度!J1096-AVERAGE($J$2:J1096))/STDEV($J$2:J1096),"")</f>
        <v/>
      </c>
    </row>
    <row r="1097">
      <c r="A1097" s="14">
        <f>原始数据_周度!A1097</f>
        <v/>
      </c>
      <c r="B1097" s="15">
        <f>IFERROR((原始数据_周度!C1097-AVERAGE(原始数据_周度!C942:C1097))/STDEV(原始数据_周度!C942:C1097),"")</f>
        <v/>
      </c>
      <c r="C1097" s="15">
        <f>IFERROR((原始数据_周度!F1097-AVERAGE(原始数据_周度!F942:F1097))/STDEV(原始数据_周度!F942:F1097),"")</f>
        <v/>
      </c>
      <c r="D1097" s="15">
        <f>IFERROR(-1*(原始数据_周度!E1097-AVERAGE(原始数据_周度!E942:E1097))/STDEV(原始数据_周度!E942:E1097),"")</f>
        <v/>
      </c>
      <c r="E1097" s="15">
        <f>IFERROR(-1*(原始数据_周度!G1097-AVERAGE(原始数据_周度!G942:G1097))/STDEV(原始数据_周度!G942:G1097),"")</f>
        <v/>
      </c>
      <c r="F1097" s="15">
        <f>IFERROR(-1*(原始数据_周度!H1097-AVERAGE(原始数据_周度!H942:H1097))/STDEV(原始数据_周度!H942:H1097),"")</f>
        <v/>
      </c>
      <c r="G1097" s="15">
        <f>IFERROR((原始数据_周度!I1097-AVERAGE(原始数据_周度!I942:I1097))/STDEV(原始数据_周度!I942:I1097),"")</f>
        <v/>
      </c>
      <c r="H1097" s="166">
        <f>IFERROR((原始数据_周度!J1097-AVERAGE($J$2:J1097))/STDEV($J$2:J1097),"")</f>
        <v/>
      </c>
    </row>
    <row r="1098">
      <c r="A1098" s="14">
        <f>原始数据_周度!A1098</f>
        <v/>
      </c>
      <c r="B1098" s="15">
        <f>IFERROR((原始数据_周度!C1098-AVERAGE(原始数据_周度!C943:C1098))/STDEV(原始数据_周度!C943:C1098),"")</f>
        <v/>
      </c>
      <c r="C1098" s="15">
        <f>IFERROR((原始数据_周度!F1098-AVERAGE(原始数据_周度!F943:F1098))/STDEV(原始数据_周度!F943:F1098),"")</f>
        <v/>
      </c>
      <c r="D1098" s="15">
        <f>IFERROR(-1*(原始数据_周度!E1098-AVERAGE(原始数据_周度!E943:E1098))/STDEV(原始数据_周度!E943:E1098),"")</f>
        <v/>
      </c>
      <c r="E1098" s="15">
        <f>IFERROR(-1*(原始数据_周度!G1098-AVERAGE(原始数据_周度!G943:G1098))/STDEV(原始数据_周度!G943:G1098),"")</f>
        <v/>
      </c>
      <c r="F1098" s="15">
        <f>IFERROR(-1*(原始数据_周度!H1098-AVERAGE(原始数据_周度!H943:H1098))/STDEV(原始数据_周度!H943:H1098),"")</f>
        <v/>
      </c>
      <c r="G1098" s="15">
        <f>IFERROR((原始数据_周度!I1098-AVERAGE(原始数据_周度!I943:I1098))/STDEV(原始数据_周度!I943:I1098),"")</f>
        <v/>
      </c>
      <c r="H1098" s="166">
        <f>IFERROR((原始数据_周度!J1098-AVERAGE($J$2:J1098))/STDEV($J$2:J1098),"")</f>
        <v/>
      </c>
    </row>
    <row r="1099">
      <c r="A1099" s="14">
        <f>原始数据_周度!A1099</f>
        <v/>
      </c>
      <c r="B1099" s="15">
        <f>IFERROR((原始数据_周度!C1099-AVERAGE(原始数据_周度!C944:C1099))/STDEV(原始数据_周度!C944:C1099),"")</f>
        <v/>
      </c>
      <c r="C1099" s="15">
        <f>IFERROR((原始数据_周度!F1099-AVERAGE(原始数据_周度!F944:F1099))/STDEV(原始数据_周度!F944:F1099),"")</f>
        <v/>
      </c>
      <c r="D1099" s="15">
        <f>IFERROR(-1*(原始数据_周度!E1099-AVERAGE(原始数据_周度!E944:E1099))/STDEV(原始数据_周度!E944:E1099),"")</f>
        <v/>
      </c>
      <c r="E1099" s="15">
        <f>IFERROR(-1*(原始数据_周度!G1099-AVERAGE(原始数据_周度!G944:G1099))/STDEV(原始数据_周度!G944:G1099),"")</f>
        <v/>
      </c>
      <c r="F1099" s="15">
        <f>IFERROR(-1*(原始数据_周度!H1099-AVERAGE(原始数据_周度!H944:H1099))/STDEV(原始数据_周度!H944:H1099),"")</f>
        <v/>
      </c>
      <c r="G1099" s="15">
        <f>IFERROR((原始数据_周度!I1099-AVERAGE(原始数据_周度!I944:I1099))/STDEV(原始数据_周度!I944:I1099),"")</f>
        <v/>
      </c>
      <c r="H1099" s="166">
        <f>IFERROR((原始数据_周度!J1099-AVERAGE($J$2:J1099))/STDEV($J$2:J1099),"")</f>
        <v/>
      </c>
    </row>
    <row r="1100">
      <c r="A1100" s="14">
        <f>原始数据_周度!A1100</f>
        <v/>
      </c>
      <c r="B1100" s="15">
        <f>IFERROR((原始数据_周度!C1100-AVERAGE(原始数据_周度!C945:C1100))/STDEV(原始数据_周度!C945:C1100),"")</f>
        <v/>
      </c>
      <c r="C1100" s="15">
        <f>IFERROR((原始数据_周度!F1100-AVERAGE(原始数据_周度!F945:F1100))/STDEV(原始数据_周度!F945:F1100),"")</f>
        <v/>
      </c>
      <c r="D1100" s="15">
        <f>IFERROR(-1*(原始数据_周度!E1100-AVERAGE(原始数据_周度!E945:E1100))/STDEV(原始数据_周度!E945:E1100),"")</f>
        <v/>
      </c>
      <c r="E1100" s="15">
        <f>IFERROR(-1*(原始数据_周度!G1100-AVERAGE(原始数据_周度!G945:G1100))/STDEV(原始数据_周度!G945:G1100),"")</f>
        <v/>
      </c>
      <c r="F1100" s="15">
        <f>IFERROR(-1*(原始数据_周度!H1100-AVERAGE(原始数据_周度!H945:H1100))/STDEV(原始数据_周度!H945:H1100),"")</f>
        <v/>
      </c>
      <c r="G1100" s="15">
        <f>IFERROR((原始数据_周度!I1100-AVERAGE(原始数据_周度!I945:I1100))/STDEV(原始数据_周度!I945:I1100),"")</f>
        <v/>
      </c>
      <c r="H1100" s="166">
        <f>IFERROR((原始数据_周度!J1100-AVERAGE($J$2:J1100))/STDEV($J$2:J1100),"")</f>
        <v/>
      </c>
    </row>
    <row r="1101">
      <c r="A1101" s="14">
        <f>原始数据_周度!A1101</f>
        <v/>
      </c>
      <c r="B1101" s="15">
        <f>IFERROR((原始数据_周度!C1101-AVERAGE(原始数据_周度!C946:C1101))/STDEV(原始数据_周度!C946:C1101),"")</f>
        <v/>
      </c>
      <c r="C1101" s="15">
        <f>IFERROR((原始数据_周度!F1101-AVERAGE(原始数据_周度!F946:F1101))/STDEV(原始数据_周度!F946:F1101),"")</f>
        <v/>
      </c>
      <c r="D1101" s="15">
        <f>IFERROR(-1*(原始数据_周度!E1101-AVERAGE(原始数据_周度!E946:E1101))/STDEV(原始数据_周度!E946:E1101),"")</f>
        <v/>
      </c>
      <c r="E1101" s="15">
        <f>IFERROR(-1*(原始数据_周度!G1101-AVERAGE(原始数据_周度!G946:G1101))/STDEV(原始数据_周度!G946:G1101),"")</f>
        <v/>
      </c>
      <c r="F1101" s="15">
        <f>IFERROR(-1*(原始数据_周度!H1101-AVERAGE(原始数据_周度!H946:H1101))/STDEV(原始数据_周度!H946:H1101),"")</f>
        <v/>
      </c>
      <c r="G1101" s="15">
        <f>IFERROR((原始数据_周度!I1101-AVERAGE(原始数据_周度!I946:I1101))/STDEV(原始数据_周度!I946:I1101),"")</f>
        <v/>
      </c>
      <c r="H1101" s="166">
        <f>IFERROR((原始数据_周度!J1101-AVERAGE($J$2:J1101))/STDEV($J$2:J1101),"")</f>
        <v/>
      </c>
    </row>
    <row r="1102">
      <c r="A1102" s="14">
        <f>原始数据_周度!A1102</f>
        <v/>
      </c>
      <c r="B1102" s="15">
        <f>IFERROR((原始数据_周度!C1102-AVERAGE(原始数据_周度!C947:C1102))/STDEV(原始数据_周度!C947:C1102),"")</f>
        <v/>
      </c>
      <c r="C1102" s="15">
        <f>IFERROR((原始数据_周度!F1102-AVERAGE(原始数据_周度!F947:F1102))/STDEV(原始数据_周度!F947:F1102),"")</f>
        <v/>
      </c>
      <c r="D1102" s="15">
        <f>IFERROR(-1*(原始数据_周度!E1102-AVERAGE(原始数据_周度!E947:E1102))/STDEV(原始数据_周度!E947:E1102),"")</f>
        <v/>
      </c>
      <c r="E1102" s="15">
        <f>IFERROR(-1*(原始数据_周度!G1102-AVERAGE(原始数据_周度!G947:G1102))/STDEV(原始数据_周度!G947:G1102),"")</f>
        <v/>
      </c>
      <c r="F1102" s="15">
        <f>IFERROR(-1*(原始数据_周度!H1102-AVERAGE(原始数据_周度!H947:H1102))/STDEV(原始数据_周度!H947:H1102),"")</f>
        <v/>
      </c>
      <c r="G1102" s="15">
        <f>IFERROR((原始数据_周度!I1102-AVERAGE(原始数据_周度!I947:I1102))/STDEV(原始数据_周度!I947:I1102),"")</f>
        <v/>
      </c>
      <c r="H1102" s="166">
        <f>IFERROR((原始数据_周度!J1102-AVERAGE($J$2:J1102))/STDEV($J$2:J1102),"")</f>
        <v/>
      </c>
    </row>
    <row r="1103">
      <c r="A1103" s="14">
        <f>原始数据_周度!A1103</f>
        <v/>
      </c>
      <c r="B1103" s="15">
        <f>IFERROR((原始数据_周度!C1103-AVERAGE(原始数据_周度!C948:C1103))/STDEV(原始数据_周度!C948:C1103),"")</f>
        <v/>
      </c>
      <c r="C1103" s="15">
        <f>IFERROR((原始数据_周度!F1103-AVERAGE(原始数据_周度!F948:F1103))/STDEV(原始数据_周度!F948:F1103),"")</f>
        <v/>
      </c>
      <c r="D1103" s="15">
        <f>IFERROR(-1*(原始数据_周度!E1103-AVERAGE(原始数据_周度!E948:E1103))/STDEV(原始数据_周度!E948:E1103),"")</f>
        <v/>
      </c>
      <c r="E1103" s="15">
        <f>IFERROR(-1*(原始数据_周度!G1103-AVERAGE(原始数据_周度!G948:G1103))/STDEV(原始数据_周度!G948:G1103),"")</f>
        <v/>
      </c>
      <c r="F1103" s="15">
        <f>IFERROR(-1*(原始数据_周度!H1103-AVERAGE(原始数据_周度!H948:H1103))/STDEV(原始数据_周度!H948:H1103),"")</f>
        <v/>
      </c>
      <c r="G1103" s="15">
        <f>IFERROR((原始数据_周度!I1103-AVERAGE(原始数据_周度!I948:I1103))/STDEV(原始数据_周度!I948:I1103),"")</f>
        <v/>
      </c>
      <c r="H1103" s="166">
        <f>IFERROR((原始数据_周度!J1103-AVERAGE($J$2:J1103))/STDEV($J$2:J1103),"")</f>
        <v/>
      </c>
    </row>
    <row r="1104">
      <c r="A1104" s="14">
        <f>原始数据_周度!A1104</f>
        <v/>
      </c>
      <c r="B1104" s="15">
        <f>IFERROR((原始数据_周度!C1104-AVERAGE(原始数据_周度!C949:C1104))/STDEV(原始数据_周度!C949:C1104),"")</f>
        <v/>
      </c>
      <c r="C1104" s="15">
        <f>IFERROR((原始数据_周度!F1104-AVERAGE(原始数据_周度!F949:F1104))/STDEV(原始数据_周度!F949:F1104),"")</f>
        <v/>
      </c>
      <c r="D1104" s="15">
        <f>IFERROR(-1*(原始数据_周度!E1104-AVERAGE(原始数据_周度!E949:E1104))/STDEV(原始数据_周度!E949:E1104),"")</f>
        <v/>
      </c>
      <c r="E1104" s="15">
        <f>IFERROR(-1*(原始数据_周度!G1104-AVERAGE(原始数据_周度!G949:G1104))/STDEV(原始数据_周度!G949:G1104),"")</f>
        <v/>
      </c>
      <c r="F1104" s="15">
        <f>IFERROR(-1*(原始数据_周度!H1104-AVERAGE(原始数据_周度!H949:H1104))/STDEV(原始数据_周度!H949:H1104),"")</f>
        <v/>
      </c>
      <c r="G1104" s="15">
        <f>IFERROR((原始数据_周度!I1104-AVERAGE(原始数据_周度!I949:I1104))/STDEV(原始数据_周度!I949:I1104),"")</f>
        <v/>
      </c>
      <c r="H1104" s="166">
        <f>IFERROR((原始数据_周度!J1104-AVERAGE($J$2:J1104))/STDEV($J$2:J1104),"")</f>
        <v/>
      </c>
    </row>
    <row r="1105">
      <c r="A1105" s="14">
        <f>原始数据_周度!A1105</f>
        <v/>
      </c>
      <c r="B1105" s="15">
        <f>IFERROR((原始数据_周度!C1105-AVERAGE(原始数据_周度!C950:C1105))/STDEV(原始数据_周度!C950:C1105),"")</f>
        <v/>
      </c>
      <c r="C1105" s="15">
        <f>IFERROR((原始数据_周度!F1105-AVERAGE(原始数据_周度!F950:F1105))/STDEV(原始数据_周度!F950:F1105),"")</f>
        <v/>
      </c>
      <c r="D1105" s="15">
        <f>IFERROR(-1*(原始数据_周度!E1105-AVERAGE(原始数据_周度!E950:E1105))/STDEV(原始数据_周度!E950:E1105),"")</f>
        <v/>
      </c>
      <c r="E1105" s="15">
        <f>IFERROR(-1*(原始数据_周度!G1105-AVERAGE(原始数据_周度!G950:G1105))/STDEV(原始数据_周度!G950:G1105),"")</f>
        <v/>
      </c>
      <c r="F1105" s="15">
        <f>IFERROR(-1*(原始数据_周度!H1105-AVERAGE(原始数据_周度!H950:H1105))/STDEV(原始数据_周度!H950:H1105),"")</f>
        <v/>
      </c>
      <c r="G1105" s="15">
        <f>IFERROR((原始数据_周度!I1105-AVERAGE(原始数据_周度!I950:I1105))/STDEV(原始数据_周度!I950:I1105),"")</f>
        <v/>
      </c>
      <c r="H1105" s="166">
        <f>IFERROR((原始数据_周度!J1105-AVERAGE($J$2:J1105))/STDEV($J$2:J1105),"")</f>
        <v/>
      </c>
    </row>
    <row r="1106">
      <c r="A1106" s="14">
        <f>原始数据_周度!A1106</f>
        <v/>
      </c>
      <c r="B1106" s="15">
        <f>IFERROR((原始数据_周度!C1106-AVERAGE(原始数据_周度!C951:C1106))/STDEV(原始数据_周度!C951:C1106),"")</f>
        <v/>
      </c>
      <c r="C1106" s="15">
        <f>IFERROR((原始数据_周度!F1106-AVERAGE(原始数据_周度!F951:F1106))/STDEV(原始数据_周度!F951:F1106),"")</f>
        <v/>
      </c>
      <c r="D1106" s="15">
        <f>IFERROR(-1*(原始数据_周度!E1106-AVERAGE(原始数据_周度!E951:E1106))/STDEV(原始数据_周度!E951:E1106),"")</f>
        <v/>
      </c>
      <c r="E1106" s="15">
        <f>IFERROR(-1*(原始数据_周度!G1106-AVERAGE(原始数据_周度!G951:G1106))/STDEV(原始数据_周度!G951:G1106),"")</f>
        <v/>
      </c>
      <c r="F1106" s="15">
        <f>IFERROR(-1*(原始数据_周度!H1106-AVERAGE(原始数据_周度!H951:H1106))/STDEV(原始数据_周度!H951:H1106),"")</f>
        <v/>
      </c>
      <c r="G1106" s="15">
        <f>IFERROR((原始数据_周度!I1106-AVERAGE(原始数据_周度!I951:I1106))/STDEV(原始数据_周度!I951:I1106),"")</f>
        <v/>
      </c>
      <c r="H1106" s="166">
        <f>IFERROR((原始数据_周度!J1106-AVERAGE($J$2:J1106))/STDEV($J$2:J1106),"")</f>
        <v/>
      </c>
    </row>
    <row r="1107">
      <c r="A1107" s="14">
        <f>原始数据_周度!A1107</f>
        <v/>
      </c>
      <c r="B1107" s="15">
        <f>IFERROR((原始数据_周度!C1107-AVERAGE(原始数据_周度!C952:C1107))/STDEV(原始数据_周度!C952:C1107),"")</f>
        <v/>
      </c>
      <c r="C1107" s="15">
        <f>IFERROR((原始数据_周度!F1107-AVERAGE(原始数据_周度!F952:F1107))/STDEV(原始数据_周度!F952:F1107),"")</f>
        <v/>
      </c>
      <c r="D1107" s="15">
        <f>IFERROR(-1*(原始数据_周度!E1107-AVERAGE(原始数据_周度!E952:E1107))/STDEV(原始数据_周度!E952:E1107),"")</f>
        <v/>
      </c>
      <c r="E1107" s="15">
        <f>IFERROR(-1*(原始数据_周度!G1107-AVERAGE(原始数据_周度!G952:G1107))/STDEV(原始数据_周度!G952:G1107),"")</f>
        <v/>
      </c>
      <c r="F1107" s="15">
        <f>IFERROR(-1*(原始数据_周度!H1107-AVERAGE(原始数据_周度!H952:H1107))/STDEV(原始数据_周度!H952:H1107),"")</f>
        <v/>
      </c>
      <c r="G1107" s="15">
        <f>IFERROR((原始数据_周度!I1107-AVERAGE(原始数据_周度!I952:I1107))/STDEV(原始数据_周度!I952:I1107),"")</f>
        <v/>
      </c>
      <c r="H1107" s="166">
        <f>IFERROR((原始数据_周度!J1107-AVERAGE($J$2:J1107))/STDEV($J$2:J1107),"")</f>
        <v/>
      </c>
    </row>
    <row r="1108">
      <c r="A1108" s="14">
        <f>原始数据_周度!A1108</f>
        <v/>
      </c>
      <c r="B1108" s="15">
        <f>IFERROR((原始数据_周度!C1108-AVERAGE(原始数据_周度!C953:C1108))/STDEV(原始数据_周度!C953:C1108),"")</f>
        <v/>
      </c>
      <c r="C1108" s="15">
        <f>IFERROR((原始数据_周度!F1108-AVERAGE(原始数据_周度!F953:F1108))/STDEV(原始数据_周度!F953:F1108),"")</f>
        <v/>
      </c>
      <c r="D1108" s="15">
        <f>IFERROR(-1*(原始数据_周度!E1108-AVERAGE(原始数据_周度!E953:E1108))/STDEV(原始数据_周度!E953:E1108),"")</f>
        <v/>
      </c>
      <c r="E1108" s="15">
        <f>IFERROR(-1*(原始数据_周度!G1108-AVERAGE(原始数据_周度!G953:G1108))/STDEV(原始数据_周度!G953:G1108),"")</f>
        <v/>
      </c>
      <c r="F1108" s="15">
        <f>IFERROR(-1*(原始数据_周度!H1108-AVERAGE(原始数据_周度!H953:H1108))/STDEV(原始数据_周度!H953:H1108),"")</f>
        <v/>
      </c>
      <c r="G1108" s="15">
        <f>IFERROR((原始数据_周度!I1108-AVERAGE(原始数据_周度!I953:I1108))/STDEV(原始数据_周度!I953:I1108),"")</f>
        <v/>
      </c>
      <c r="H1108" s="166">
        <f>IFERROR((原始数据_周度!J1108-AVERAGE($J$2:J1108))/STDEV($J$2:J1108),"")</f>
        <v/>
      </c>
    </row>
    <row r="1109">
      <c r="A1109" s="14">
        <f>原始数据_周度!A1109</f>
        <v/>
      </c>
      <c r="B1109" s="15">
        <f>IFERROR((原始数据_周度!C1109-AVERAGE(原始数据_周度!C954:C1109))/STDEV(原始数据_周度!C954:C1109),"")</f>
        <v/>
      </c>
      <c r="C1109" s="15">
        <f>IFERROR((原始数据_周度!F1109-AVERAGE(原始数据_周度!F954:F1109))/STDEV(原始数据_周度!F954:F1109),"")</f>
        <v/>
      </c>
      <c r="D1109" s="15">
        <f>IFERROR(-1*(原始数据_周度!E1109-AVERAGE(原始数据_周度!E954:E1109))/STDEV(原始数据_周度!E954:E1109),"")</f>
        <v/>
      </c>
      <c r="E1109" s="15">
        <f>IFERROR(-1*(原始数据_周度!G1109-AVERAGE(原始数据_周度!G954:G1109))/STDEV(原始数据_周度!G954:G1109),"")</f>
        <v/>
      </c>
      <c r="F1109" s="15">
        <f>IFERROR(-1*(原始数据_周度!H1109-AVERAGE(原始数据_周度!H954:H1109))/STDEV(原始数据_周度!H954:H1109),"")</f>
        <v/>
      </c>
      <c r="G1109" s="15">
        <f>IFERROR((原始数据_周度!I1109-AVERAGE(原始数据_周度!I954:I1109))/STDEV(原始数据_周度!I954:I1109),"")</f>
        <v/>
      </c>
      <c r="H1109" s="166">
        <f>IFERROR((原始数据_周度!J1109-AVERAGE($J$2:J1109))/STDEV($J$2:J1109),"")</f>
        <v/>
      </c>
    </row>
    <row r="1110">
      <c r="A1110" s="14">
        <f>原始数据_周度!A1110</f>
        <v/>
      </c>
      <c r="B1110" s="15">
        <f>IFERROR((原始数据_周度!C1110-AVERAGE(原始数据_周度!C955:C1110))/STDEV(原始数据_周度!C955:C1110),"")</f>
        <v/>
      </c>
      <c r="C1110" s="15">
        <f>IFERROR((原始数据_周度!F1110-AVERAGE(原始数据_周度!F955:F1110))/STDEV(原始数据_周度!F955:F1110),"")</f>
        <v/>
      </c>
      <c r="D1110" s="15">
        <f>IFERROR(-1*(原始数据_周度!E1110-AVERAGE(原始数据_周度!E955:E1110))/STDEV(原始数据_周度!E955:E1110),"")</f>
        <v/>
      </c>
      <c r="E1110" s="15">
        <f>IFERROR(-1*(原始数据_周度!G1110-AVERAGE(原始数据_周度!G955:G1110))/STDEV(原始数据_周度!G955:G1110),"")</f>
        <v/>
      </c>
      <c r="F1110" s="15">
        <f>IFERROR(-1*(原始数据_周度!H1110-AVERAGE(原始数据_周度!H955:H1110))/STDEV(原始数据_周度!H955:H1110),"")</f>
        <v/>
      </c>
      <c r="G1110" s="15">
        <f>IFERROR((原始数据_周度!I1110-AVERAGE(原始数据_周度!I955:I1110))/STDEV(原始数据_周度!I955:I1110),"")</f>
        <v/>
      </c>
      <c r="H1110" s="166">
        <f>IFERROR((原始数据_周度!J1110-AVERAGE($J$2:J1110))/STDEV($J$2:J1110),"")</f>
        <v/>
      </c>
    </row>
    <row r="1111">
      <c r="A1111" s="14">
        <f>原始数据_周度!A1111</f>
        <v/>
      </c>
      <c r="B1111" s="15">
        <f>IFERROR((原始数据_周度!C1111-AVERAGE(原始数据_周度!C956:C1111))/STDEV(原始数据_周度!C956:C1111),"")</f>
        <v/>
      </c>
      <c r="C1111" s="15">
        <f>IFERROR((原始数据_周度!F1111-AVERAGE(原始数据_周度!F956:F1111))/STDEV(原始数据_周度!F956:F1111),"")</f>
        <v/>
      </c>
      <c r="D1111" s="15">
        <f>IFERROR(-1*(原始数据_周度!E1111-AVERAGE(原始数据_周度!E956:E1111))/STDEV(原始数据_周度!E956:E1111),"")</f>
        <v/>
      </c>
      <c r="E1111" s="15">
        <f>IFERROR(-1*(原始数据_周度!G1111-AVERAGE(原始数据_周度!G956:G1111))/STDEV(原始数据_周度!G956:G1111),"")</f>
        <v/>
      </c>
      <c r="F1111" s="15">
        <f>IFERROR(-1*(原始数据_周度!H1111-AVERAGE(原始数据_周度!H956:H1111))/STDEV(原始数据_周度!H956:H1111),"")</f>
        <v/>
      </c>
      <c r="G1111" s="15">
        <f>IFERROR((原始数据_周度!I1111-AVERAGE(原始数据_周度!I956:I1111))/STDEV(原始数据_周度!I956:I1111),"")</f>
        <v/>
      </c>
      <c r="H1111" s="166">
        <f>IFERROR((原始数据_周度!J1111-AVERAGE($J$2:J1111))/STDEV($J$2:J1111),"")</f>
        <v/>
      </c>
    </row>
    <row r="1112">
      <c r="A1112" s="14">
        <f>原始数据_周度!A1112</f>
        <v/>
      </c>
      <c r="B1112" s="15">
        <f>IFERROR((原始数据_周度!C1112-AVERAGE(原始数据_周度!C957:C1112))/STDEV(原始数据_周度!C957:C1112),"")</f>
        <v/>
      </c>
      <c r="C1112" s="15">
        <f>IFERROR((原始数据_周度!F1112-AVERAGE(原始数据_周度!F957:F1112))/STDEV(原始数据_周度!F957:F1112),"")</f>
        <v/>
      </c>
      <c r="D1112" s="15">
        <f>IFERROR(-1*(原始数据_周度!E1112-AVERAGE(原始数据_周度!E957:E1112))/STDEV(原始数据_周度!E957:E1112),"")</f>
        <v/>
      </c>
      <c r="E1112" s="15">
        <f>IFERROR(-1*(原始数据_周度!G1112-AVERAGE(原始数据_周度!G957:G1112))/STDEV(原始数据_周度!G957:G1112),"")</f>
        <v/>
      </c>
      <c r="F1112" s="15">
        <f>IFERROR(-1*(原始数据_周度!H1112-AVERAGE(原始数据_周度!H957:H1112))/STDEV(原始数据_周度!H957:H1112),"")</f>
        <v/>
      </c>
      <c r="G1112" s="15">
        <f>IFERROR((原始数据_周度!I1112-AVERAGE(原始数据_周度!I957:I1112))/STDEV(原始数据_周度!I957:I1112),"")</f>
        <v/>
      </c>
      <c r="H1112" s="166">
        <f>IFERROR((原始数据_周度!J1112-AVERAGE($J$2:J1112))/STDEV($J$2:J1112),"")</f>
        <v/>
      </c>
    </row>
    <row r="1113">
      <c r="A1113" s="14">
        <f>原始数据_周度!A1113</f>
        <v/>
      </c>
      <c r="B1113" s="15">
        <f>IFERROR((原始数据_周度!C1113-AVERAGE(原始数据_周度!C958:C1113))/STDEV(原始数据_周度!C958:C1113),"")</f>
        <v/>
      </c>
      <c r="C1113" s="15">
        <f>IFERROR((原始数据_周度!F1113-AVERAGE(原始数据_周度!F958:F1113))/STDEV(原始数据_周度!F958:F1113),"")</f>
        <v/>
      </c>
      <c r="D1113" s="15">
        <f>IFERROR(-1*(原始数据_周度!E1113-AVERAGE(原始数据_周度!E958:E1113))/STDEV(原始数据_周度!E958:E1113),"")</f>
        <v/>
      </c>
      <c r="E1113" s="15">
        <f>IFERROR(-1*(原始数据_周度!G1113-AVERAGE(原始数据_周度!G958:G1113))/STDEV(原始数据_周度!G958:G1113),"")</f>
        <v/>
      </c>
      <c r="F1113" s="15">
        <f>IFERROR(-1*(原始数据_周度!H1113-AVERAGE(原始数据_周度!H958:H1113))/STDEV(原始数据_周度!H958:H1113),"")</f>
        <v/>
      </c>
      <c r="G1113" s="15">
        <f>IFERROR((原始数据_周度!I1113-AVERAGE(原始数据_周度!I958:I1113))/STDEV(原始数据_周度!I958:I1113),"")</f>
        <v/>
      </c>
      <c r="H1113" s="166">
        <f>IFERROR((原始数据_周度!J1113-AVERAGE($J$2:J1113))/STDEV($J$2:J1113),"")</f>
        <v/>
      </c>
    </row>
    <row r="1114">
      <c r="A1114" s="14">
        <f>原始数据_周度!A1114</f>
        <v/>
      </c>
      <c r="B1114" s="15">
        <f>IFERROR((原始数据_周度!C1114-AVERAGE(原始数据_周度!C959:C1114))/STDEV(原始数据_周度!C959:C1114),"")</f>
        <v/>
      </c>
      <c r="C1114" s="15">
        <f>IFERROR((原始数据_周度!F1114-AVERAGE(原始数据_周度!F959:F1114))/STDEV(原始数据_周度!F959:F1114),"")</f>
        <v/>
      </c>
      <c r="D1114" s="15">
        <f>IFERROR(-1*(原始数据_周度!E1114-AVERAGE(原始数据_周度!E959:E1114))/STDEV(原始数据_周度!E959:E1114),"")</f>
        <v/>
      </c>
      <c r="E1114" s="15">
        <f>IFERROR(-1*(原始数据_周度!G1114-AVERAGE(原始数据_周度!G959:G1114))/STDEV(原始数据_周度!G959:G1114),"")</f>
        <v/>
      </c>
      <c r="F1114" s="15">
        <f>IFERROR(-1*(原始数据_周度!H1114-AVERAGE(原始数据_周度!H959:H1114))/STDEV(原始数据_周度!H959:H1114),"")</f>
        <v/>
      </c>
      <c r="G1114" s="15">
        <f>IFERROR((原始数据_周度!I1114-AVERAGE(原始数据_周度!I959:I1114))/STDEV(原始数据_周度!I959:I1114),"")</f>
        <v/>
      </c>
      <c r="H1114" s="166">
        <f>IFERROR((原始数据_周度!J1114-AVERAGE($J$2:J1114))/STDEV($J$2:J1114),"")</f>
        <v/>
      </c>
    </row>
    <row r="1115">
      <c r="A1115" s="14">
        <f>原始数据_周度!A1115</f>
        <v/>
      </c>
      <c r="B1115" s="15">
        <f>IFERROR((原始数据_周度!C1115-AVERAGE(原始数据_周度!C960:C1115))/STDEV(原始数据_周度!C960:C1115),"")</f>
        <v/>
      </c>
      <c r="C1115" s="15">
        <f>IFERROR((原始数据_周度!F1115-AVERAGE(原始数据_周度!F960:F1115))/STDEV(原始数据_周度!F960:F1115),"")</f>
        <v/>
      </c>
      <c r="D1115" s="15">
        <f>IFERROR(-1*(原始数据_周度!E1115-AVERAGE(原始数据_周度!E960:E1115))/STDEV(原始数据_周度!E960:E1115),"")</f>
        <v/>
      </c>
      <c r="E1115" s="15">
        <f>IFERROR(-1*(原始数据_周度!G1115-AVERAGE(原始数据_周度!G960:G1115))/STDEV(原始数据_周度!G960:G1115),"")</f>
        <v/>
      </c>
      <c r="F1115" s="15">
        <f>IFERROR(-1*(原始数据_周度!H1115-AVERAGE(原始数据_周度!H960:H1115))/STDEV(原始数据_周度!H960:H1115),"")</f>
        <v/>
      </c>
      <c r="G1115" s="15">
        <f>IFERROR((原始数据_周度!I1115-AVERAGE(原始数据_周度!I960:I1115))/STDEV(原始数据_周度!I960:I1115),"")</f>
        <v/>
      </c>
      <c r="H1115" s="166">
        <f>IFERROR((原始数据_周度!J1115-AVERAGE($J$2:J1115))/STDEV($J$2:J1115),"")</f>
        <v/>
      </c>
    </row>
    <row r="1116">
      <c r="A1116" s="14">
        <f>原始数据_周度!A1116</f>
        <v/>
      </c>
      <c r="B1116" s="15">
        <f>IFERROR((原始数据_周度!C1116-AVERAGE(原始数据_周度!C961:C1116))/STDEV(原始数据_周度!C961:C1116),"")</f>
        <v/>
      </c>
      <c r="C1116" s="15">
        <f>IFERROR((原始数据_周度!F1116-AVERAGE(原始数据_周度!F961:F1116))/STDEV(原始数据_周度!F961:F1116),"")</f>
        <v/>
      </c>
      <c r="D1116" s="15">
        <f>IFERROR(-1*(原始数据_周度!E1116-AVERAGE(原始数据_周度!E961:E1116))/STDEV(原始数据_周度!E961:E1116),"")</f>
        <v/>
      </c>
      <c r="E1116" s="15">
        <f>IFERROR(-1*(原始数据_周度!G1116-AVERAGE(原始数据_周度!G961:G1116))/STDEV(原始数据_周度!G961:G1116),"")</f>
        <v/>
      </c>
      <c r="F1116" s="15">
        <f>IFERROR(-1*(原始数据_周度!H1116-AVERAGE(原始数据_周度!H961:H1116))/STDEV(原始数据_周度!H961:H1116),"")</f>
        <v/>
      </c>
      <c r="G1116" s="15">
        <f>IFERROR((原始数据_周度!I1116-AVERAGE(原始数据_周度!I961:I1116))/STDEV(原始数据_周度!I961:I1116),"")</f>
        <v/>
      </c>
      <c r="H1116" s="166">
        <f>IFERROR((原始数据_周度!J1116-AVERAGE($J$2:J1116))/STDEV($J$2:J1116),"")</f>
        <v/>
      </c>
    </row>
    <row r="1117">
      <c r="A1117" s="14">
        <f>原始数据_周度!A1117</f>
        <v/>
      </c>
      <c r="B1117" s="15">
        <f>IFERROR((原始数据_周度!C1117-AVERAGE(原始数据_周度!C962:C1117))/STDEV(原始数据_周度!C962:C1117),"")</f>
        <v/>
      </c>
      <c r="C1117" s="15">
        <f>IFERROR((原始数据_周度!F1117-AVERAGE(原始数据_周度!F962:F1117))/STDEV(原始数据_周度!F962:F1117),"")</f>
        <v/>
      </c>
      <c r="D1117" s="15">
        <f>IFERROR(-1*(原始数据_周度!E1117-AVERAGE(原始数据_周度!E962:E1117))/STDEV(原始数据_周度!E962:E1117),"")</f>
        <v/>
      </c>
      <c r="E1117" s="15">
        <f>IFERROR(-1*(原始数据_周度!G1117-AVERAGE(原始数据_周度!G962:G1117))/STDEV(原始数据_周度!G962:G1117),"")</f>
        <v/>
      </c>
      <c r="F1117" s="15">
        <f>IFERROR(-1*(原始数据_周度!H1117-AVERAGE(原始数据_周度!H962:H1117))/STDEV(原始数据_周度!H962:H1117),"")</f>
        <v/>
      </c>
      <c r="G1117" s="15">
        <f>IFERROR((原始数据_周度!I1117-AVERAGE(原始数据_周度!I962:I1117))/STDEV(原始数据_周度!I962:I1117),"")</f>
        <v/>
      </c>
      <c r="H1117" s="166">
        <f>IFERROR((原始数据_周度!J1117-AVERAGE($J$2:J1117))/STDEV($J$2:J1117),"")</f>
        <v/>
      </c>
    </row>
    <row r="1118">
      <c r="A1118" s="14">
        <f>原始数据_周度!A1118</f>
        <v/>
      </c>
      <c r="B1118" s="15">
        <f>IFERROR((原始数据_周度!C1118-AVERAGE(原始数据_周度!C963:C1118))/STDEV(原始数据_周度!C963:C1118),"")</f>
        <v/>
      </c>
      <c r="C1118" s="15">
        <f>IFERROR((原始数据_周度!F1118-AVERAGE(原始数据_周度!F963:F1118))/STDEV(原始数据_周度!F963:F1118),"")</f>
        <v/>
      </c>
      <c r="D1118" s="15">
        <f>IFERROR(-1*(原始数据_周度!E1118-AVERAGE(原始数据_周度!E963:E1118))/STDEV(原始数据_周度!E963:E1118),"")</f>
        <v/>
      </c>
      <c r="E1118" s="15">
        <f>IFERROR(-1*(原始数据_周度!G1118-AVERAGE(原始数据_周度!G963:G1118))/STDEV(原始数据_周度!G963:G1118),"")</f>
        <v/>
      </c>
      <c r="F1118" s="15">
        <f>IFERROR(-1*(原始数据_周度!H1118-AVERAGE(原始数据_周度!H963:H1118))/STDEV(原始数据_周度!H963:H1118),"")</f>
        <v/>
      </c>
      <c r="G1118" s="15">
        <f>IFERROR((原始数据_周度!I1118-AVERAGE(原始数据_周度!I963:I1118))/STDEV(原始数据_周度!I963:I1118),"")</f>
        <v/>
      </c>
      <c r="H1118" s="166">
        <f>IFERROR((原始数据_周度!J1118-AVERAGE($J$2:J1118))/STDEV($J$2:J1118),"")</f>
        <v/>
      </c>
    </row>
    <row r="1119">
      <c r="A1119" s="14">
        <f>原始数据_周度!A1119</f>
        <v/>
      </c>
      <c r="B1119" s="15">
        <f>IFERROR((原始数据_周度!C1119-AVERAGE(原始数据_周度!C964:C1119))/STDEV(原始数据_周度!C964:C1119),"")</f>
        <v/>
      </c>
      <c r="C1119" s="15">
        <f>IFERROR((原始数据_周度!F1119-AVERAGE(原始数据_周度!F964:F1119))/STDEV(原始数据_周度!F964:F1119),"")</f>
        <v/>
      </c>
      <c r="D1119" s="15">
        <f>IFERROR(-1*(原始数据_周度!E1119-AVERAGE(原始数据_周度!E964:E1119))/STDEV(原始数据_周度!E964:E1119),"")</f>
        <v/>
      </c>
      <c r="E1119" s="15">
        <f>IFERROR(-1*(原始数据_周度!G1119-AVERAGE(原始数据_周度!G964:G1119))/STDEV(原始数据_周度!G964:G1119),"")</f>
        <v/>
      </c>
      <c r="F1119" s="15">
        <f>IFERROR(-1*(原始数据_周度!H1119-AVERAGE(原始数据_周度!H964:H1119))/STDEV(原始数据_周度!H964:H1119),"")</f>
        <v/>
      </c>
      <c r="G1119" s="15">
        <f>IFERROR((原始数据_周度!I1119-AVERAGE(原始数据_周度!I964:I1119))/STDEV(原始数据_周度!I964:I1119),"")</f>
        <v/>
      </c>
      <c r="H1119" s="166">
        <f>IFERROR((原始数据_周度!J1119-AVERAGE($J$2:J1119))/STDEV($J$2:J1119),"")</f>
        <v/>
      </c>
    </row>
    <row r="1120">
      <c r="A1120" s="14">
        <f>原始数据_周度!A1120</f>
        <v/>
      </c>
      <c r="B1120" s="15">
        <f>IFERROR((原始数据_周度!C1120-AVERAGE(原始数据_周度!C965:C1120))/STDEV(原始数据_周度!C965:C1120),"")</f>
        <v/>
      </c>
      <c r="C1120" s="15">
        <f>IFERROR((原始数据_周度!F1120-AVERAGE(原始数据_周度!F965:F1120))/STDEV(原始数据_周度!F965:F1120),"")</f>
        <v/>
      </c>
      <c r="D1120" s="15">
        <f>IFERROR(-1*(原始数据_周度!E1120-AVERAGE(原始数据_周度!E965:E1120))/STDEV(原始数据_周度!E965:E1120),"")</f>
        <v/>
      </c>
      <c r="E1120" s="15">
        <f>IFERROR(-1*(原始数据_周度!G1120-AVERAGE(原始数据_周度!G965:G1120))/STDEV(原始数据_周度!G965:G1120),"")</f>
        <v/>
      </c>
      <c r="F1120" s="15">
        <f>IFERROR(-1*(原始数据_周度!H1120-AVERAGE(原始数据_周度!H965:H1120))/STDEV(原始数据_周度!H965:H1120),"")</f>
        <v/>
      </c>
      <c r="G1120" s="15">
        <f>IFERROR((原始数据_周度!I1120-AVERAGE(原始数据_周度!I965:I1120))/STDEV(原始数据_周度!I965:I1120),"")</f>
        <v/>
      </c>
      <c r="H1120" s="166">
        <f>IFERROR((原始数据_周度!J1120-AVERAGE($J$2:J1120))/STDEV($J$2:J1120),"")</f>
        <v/>
      </c>
    </row>
    <row r="1121">
      <c r="A1121" s="14">
        <f>原始数据_周度!A1121</f>
        <v/>
      </c>
      <c r="B1121" s="15">
        <f>IFERROR((原始数据_周度!C1121-AVERAGE(原始数据_周度!C966:C1121))/STDEV(原始数据_周度!C966:C1121),"")</f>
        <v/>
      </c>
      <c r="C1121" s="15">
        <f>IFERROR((原始数据_周度!F1121-AVERAGE(原始数据_周度!F966:F1121))/STDEV(原始数据_周度!F966:F1121),"")</f>
        <v/>
      </c>
      <c r="D1121" s="15">
        <f>IFERROR(-1*(原始数据_周度!E1121-AVERAGE(原始数据_周度!E966:E1121))/STDEV(原始数据_周度!E966:E1121),"")</f>
        <v/>
      </c>
      <c r="E1121" s="15">
        <f>IFERROR(-1*(原始数据_周度!G1121-AVERAGE(原始数据_周度!G966:G1121))/STDEV(原始数据_周度!G966:G1121),"")</f>
        <v/>
      </c>
      <c r="F1121" s="15">
        <f>IFERROR(-1*(原始数据_周度!H1121-AVERAGE(原始数据_周度!H966:H1121))/STDEV(原始数据_周度!H966:H1121),"")</f>
        <v/>
      </c>
      <c r="G1121" s="15">
        <f>IFERROR((原始数据_周度!I1121-AVERAGE(原始数据_周度!I966:I1121))/STDEV(原始数据_周度!I966:I1121),"")</f>
        <v/>
      </c>
      <c r="H1121" s="166">
        <f>IFERROR((原始数据_周度!J1121-AVERAGE($J$2:J1121))/STDEV($J$2:J1121),"")</f>
        <v/>
      </c>
    </row>
    <row r="1122">
      <c r="A1122" s="14">
        <f>原始数据_周度!A1122</f>
        <v/>
      </c>
      <c r="B1122" s="15">
        <f>IFERROR((原始数据_周度!C1122-AVERAGE(原始数据_周度!C967:C1122))/STDEV(原始数据_周度!C967:C1122),"")</f>
        <v/>
      </c>
      <c r="C1122" s="15">
        <f>IFERROR((原始数据_周度!F1122-AVERAGE(原始数据_周度!F967:F1122))/STDEV(原始数据_周度!F967:F1122),"")</f>
        <v/>
      </c>
      <c r="D1122" s="15">
        <f>IFERROR(-1*(原始数据_周度!E1122-AVERAGE(原始数据_周度!E967:E1122))/STDEV(原始数据_周度!E967:E1122),"")</f>
        <v/>
      </c>
      <c r="E1122" s="15">
        <f>IFERROR(-1*(原始数据_周度!G1122-AVERAGE(原始数据_周度!G967:G1122))/STDEV(原始数据_周度!G967:G1122),"")</f>
        <v/>
      </c>
      <c r="F1122" s="15">
        <f>IFERROR(-1*(原始数据_周度!H1122-AVERAGE(原始数据_周度!H967:H1122))/STDEV(原始数据_周度!H967:H1122),"")</f>
        <v/>
      </c>
      <c r="G1122" s="15">
        <f>IFERROR((原始数据_周度!I1122-AVERAGE(原始数据_周度!I967:I1122))/STDEV(原始数据_周度!I967:I1122),"")</f>
        <v/>
      </c>
      <c r="H1122" s="166">
        <f>IFERROR((原始数据_周度!J1122-AVERAGE($J$2:J1122))/STDEV($J$2:J1122),"")</f>
        <v/>
      </c>
    </row>
    <row r="1123">
      <c r="A1123" s="14">
        <f>原始数据_周度!A1123</f>
        <v/>
      </c>
      <c r="B1123" s="15">
        <f>IFERROR((原始数据_周度!C1123-AVERAGE(原始数据_周度!C968:C1123))/STDEV(原始数据_周度!C968:C1123),"")</f>
        <v/>
      </c>
      <c r="C1123" s="15">
        <f>IFERROR((原始数据_周度!F1123-AVERAGE(原始数据_周度!F968:F1123))/STDEV(原始数据_周度!F968:F1123),"")</f>
        <v/>
      </c>
      <c r="D1123" s="15">
        <f>IFERROR(-1*(原始数据_周度!E1123-AVERAGE(原始数据_周度!E968:E1123))/STDEV(原始数据_周度!E968:E1123),"")</f>
        <v/>
      </c>
      <c r="E1123" s="15">
        <f>IFERROR(-1*(原始数据_周度!G1123-AVERAGE(原始数据_周度!G968:G1123))/STDEV(原始数据_周度!G968:G1123),"")</f>
        <v/>
      </c>
      <c r="F1123" s="15">
        <f>IFERROR(-1*(原始数据_周度!H1123-AVERAGE(原始数据_周度!H968:H1123))/STDEV(原始数据_周度!H968:H1123),"")</f>
        <v/>
      </c>
      <c r="G1123" s="15">
        <f>IFERROR((原始数据_周度!I1123-AVERAGE(原始数据_周度!I968:I1123))/STDEV(原始数据_周度!I968:I1123),"")</f>
        <v/>
      </c>
      <c r="H1123" s="166">
        <f>IFERROR((原始数据_周度!J1123-AVERAGE($J$2:J1123))/STDEV($J$2:J1123),"")</f>
        <v/>
      </c>
    </row>
    <row r="1124">
      <c r="A1124" s="14">
        <f>原始数据_周度!A1124</f>
        <v/>
      </c>
      <c r="B1124" s="15">
        <f>IFERROR((原始数据_周度!C1124-AVERAGE(原始数据_周度!C969:C1124))/STDEV(原始数据_周度!C969:C1124),"")</f>
        <v/>
      </c>
      <c r="C1124" s="15">
        <f>IFERROR((原始数据_周度!F1124-AVERAGE(原始数据_周度!F969:F1124))/STDEV(原始数据_周度!F969:F1124),"")</f>
        <v/>
      </c>
      <c r="D1124" s="15">
        <f>IFERROR(-1*(原始数据_周度!E1124-AVERAGE(原始数据_周度!E969:E1124))/STDEV(原始数据_周度!E969:E1124),"")</f>
        <v/>
      </c>
      <c r="E1124" s="15">
        <f>IFERROR(-1*(原始数据_周度!G1124-AVERAGE(原始数据_周度!G969:G1124))/STDEV(原始数据_周度!G969:G1124),"")</f>
        <v/>
      </c>
      <c r="F1124" s="15">
        <f>IFERROR(-1*(原始数据_周度!H1124-AVERAGE(原始数据_周度!H969:H1124))/STDEV(原始数据_周度!H969:H1124),"")</f>
        <v/>
      </c>
      <c r="G1124" s="15">
        <f>IFERROR((原始数据_周度!I1124-AVERAGE(原始数据_周度!I969:I1124))/STDEV(原始数据_周度!I969:I1124),"")</f>
        <v/>
      </c>
      <c r="H1124" s="166">
        <f>IFERROR((原始数据_周度!J1124-AVERAGE($J$2:J1124))/STDEV($J$2:J1124),"")</f>
        <v/>
      </c>
    </row>
    <row r="1125">
      <c r="A1125" s="14">
        <f>原始数据_周度!A1125</f>
        <v/>
      </c>
      <c r="B1125" s="15">
        <f>IFERROR((原始数据_周度!C1125-AVERAGE(原始数据_周度!C970:C1125))/STDEV(原始数据_周度!C970:C1125),"")</f>
        <v/>
      </c>
      <c r="C1125" s="15">
        <f>IFERROR((原始数据_周度!F1125-AVERAGE(原始数据_周度!F970:F1125))/STDEV(原始数据_周度!F970:F1125),"")</f>
        <v/>
      </c>
      <c r="D1125" s="15">
        <f>IFERROR(-1*(原始数据_周度!E1125-AVERAGE(原始数据_周度!E970:E1125))/STDEV(原始数据_周度!E970:E1125),"")</f>
        <v/>
      </c>
      <c r="E1125" s="15">
        <f>IFERROR(-1*(原始数据_周度!G1125-AVERAGE(原始数据_周度!G970:G1125))/STDEV(原始数据_周度!G970:G1125),"")</f>
        <v/>
      </c>
      <c r="F1125" s="15">
        <f>IFERROR(-1*(原始数据_周度!H1125-AVERAGE(原始数据_周度!H970:H1125))/STDEV(原始数据_周度!H970:H1125),"")</f>
        <v/>
      </c>
      <c r="G1125" s="15">
        <f>IFERROR((原始数据_周度!I1125-AVERAGE(原始数据_周度!I970:I1125))/STDEV(原始数据_周度!I970:I1125),"")</f>
        <v/>
      </c>
      <c r="H1125" s="166">
        <f>IFERROR((原始数据_周度!J1125-AVERAGE($J$2:J1125))/STDEV($J$2:J1125),"")</f>
        <v/>
      </c>
    </row>
    <row r="1126">
      <c r="A1126" s="14">
        <f>原始数据_周度!A1126</f>
        <v/>
      </c>
      <c r="B1126" s="15">
        <f>IFERROR((原始数据_周度!C1126-AVERAGE(原始数据_周度!C971:C1126))/STDEV(原始数据_周度!C971:C1126),"")</f>
        <v/>
      </c>
      <c r="C1126" s="15">
        <f>IFERROR((原始数据_周度!F1126-AVERAGE(原始数据_周度!F971:F1126))/STDEV(原始数据_周度!F971:F1126),"")</f>
        <v/>
      </c>
      <c r="D1126" s="15">
        <f>IFERROR(-1*(原始数据_周度!E1126-AVERAGE(原始数据_周度!E971:E1126))/STDEV(原始数据_周度!E971:E1126),"")</f>
        <v/>
      </c>
      <c r="E1126" s="15">
        <f>IFERROR(-1*(原始数据_周度!G1126-AVERAGE(原始数据_周度!G971:G1126))/STDEV(原始数据_周度!G971:G1126),"")</f>
        <v/>
      </c>
      <c r="F1126" s="15">
        <f>IFERROR(-1*(原始数据_周度!H1126-AVERAGE(原始数据_周度!H971:H1126))/STDEV(原始数据_周度!H971:H1126),"")</f>
        <v/>
      </c>
      <c r="G1126" s="15">
        <f>IFERROR((原始数据_周度!I1126-AVERAGE(原始数据_周度!I971:I1126))/STDEV(原始数据_周度!I971:I1126),"")</f>
        <v/>
      </c>
      <c r="H1126" s="166">
        <f>IFERROR((原始数据_周度!J1126-AVERAGE($J$2:J1126))/STDEV($J$2:J1126),"")</f>
        <v/>
      </c>
    </row>
    <row r="1127">
      <c r="A1127" s="14">
        <f>原始数据_周度!A1127</f>
        <v/>
      </c>
      <c r="B1127" s="15">
        <f>IFERROR((原始数据_周度!C1127-AVERAGE(原始数据_周度!C972:C1127))/STDEV(原始数据_周度!C972:C1127),"")</f>
        <v/>
      </c>
      <c r="C1127" s="15">
        <f>IFERROR((原始数据_周度!F1127-AVERAGE(原始数据_周度!F972:F1127))/STDEV(原始数据_周度!F972:F1127),"")</f>
        <v/>
      </c>
      <c r="D1127" s="15">
        <f>IFERROR(-1*(原始数据_周度!E1127-AVERAGE(原始数据_周度!E972:E1127))/STDEV(原始数据_周度!E972:E1127),"")</f>
        <v/>
      </c>
      <c r="E1127" s="15">
        <f>IFERROR(-1*(原始数据_周度!G1127-AVERAGE(原始数据_周度!G972:G1127))/STDEV(原始数据_周度!G972:G1127),"")</f>
        <v/>
      </c>
      <c r="F1127" s="15">
        <f>IFERROR(-1*(原始数据_周度!H1127-AVERAGE(原始数据_周度!H972:H1127))/STDEV(原始数据_周度!H972:H1127),"")</f>
        <v/>
      </c>
      <c r="G1127" s="15">
        <f>IFERROR((原始数据_周度!I1127-AVERAGE(原始数据_周度!I972:I1127))/STDEV(原始数据_周度!I972:I1127),"")</f>
        <v/>
      </c>
      <c r="H1127" s="166">
        <f>IFERROR((原始数据_周度!J1127-AVERAGE($J$2:J1127))/STDEV($J$2:J1127),"")</f>
        <v/>
      </c>
    </row>
    <row r="1128">
      <c r="A1128" s="14">
        <f>原始数据_周度!A1128</f>
        <v/>
      </c>
      <c r="B1128" s="15">
        <f>IFERROR((原始数据_周度!C1128-AVERAGE(原始数据_周度!C973:C1128))/STDEV(原始数据_周度!C973:C1128),"")</f>
        <v/>
      </c>
      <c r="C1128" s="15">
        <f>IFERROR((原始数据_周度!F1128-AVERAGE(原始数据_周度!F973:F1128))/STDEV(原始数据_周度!F973:F1128),"")</f>
        <v/>
      </c>
      <c r="D1128" s="15">
        <f>IFERROR(-1*(原始数据_周度!E1128-AVERAGE(原始数据_周度!E973:E1128))/STDEV(原始数据_周度!E973:E1128),"")</f>
        <v/>
      </c>
      <c r="E1128" s="15">
        <f>IFERROR(-1*(原始数据_周度!G1128-AVERAGE(原始数据_周度!G973:G1128))/STDEV(原始数据_周度!G973:G1128),"")</f>
        <v/>
      </c>
      <c r="F1128" s="15">
        <f>IFERROR(-1*(原始数据_周度!H1128-AVERAGE(原始数据_周度!H973:H1128))/STDEV(原始数据_周度!H973:H1128),"")</f>
        <v/>
      </c>
      <c r="G1128" s="15">
        <f>IFERROR((原始数据_周度!I1128-AVERAGE(原始数据_周度!I973:I1128))/STDEV(原始数据_周度!I973:I1128),"")</f>
        <v/>
      </c>
      <c r="H1128" s="166">
        <f>IFERROR((原始数据_周度!J1128-AVERAGE($J$2:J1128))/STDEV($J$2:J1128),"")</f>
        <v/>
      </c>
    </row>
    <row r="1129">
      <c r="A1129" s="14">
        <f>原始数据_周度!A1129</f>
        <v/>
      </c>
      <c r="B1129" s="15">
        <f>IFERROR((原始数据_周度!C1129-AVERAGE(原始数据_周度!C974:C1129))/STDEV(原始数据_周度!C974:C1129),"")</f>
        <v/>
      </c>
      <c r="C1129" s="15">
        <f>IFERROR((原始数据_周度!F1129-AVERAGE(原始数据_周度!F974:F1129))/STDEV(原始数据_周度!F974:F1129),"")</f>
        <v/>
      </c>
      <c r="D1129" s="15">
        <f>IFERROR(-1*(原始数据_周度!E1129-AVERAGE(原始数据_周度!E974:E1129))/STDEV(原始数据_周度!E974:E1129),"")</f>
        <v/>
      </c>
      <c r="E1129" s="15">
        <f>IFERROR(-1*(原始数据_周度!G1129-AVERAGE(原始数据_周度!G974:G1129))/STDEV(原始数据_周度!G974:G1129),"")</f>
        <v/>
      </c>
      <c r="F1129" s="15">
        <f>IFERROR(-1*(原始数据_周度!H1129-AVERAGE(原始数据_周度!H974:H1129))/STDEV(原始数据_周度!H974:H1129),"")</f>
        <v/>
      </c>
      <c r="G1129" s="15">
        <f>IFERROR((原始数据_周度!I1129-AVERAGE(原始数据_周度!I974:I1129))/STDEV(原始数据_周度!I974:I1129),"")</f>
        <v/>
      </c>
      <c r="H1129" s="166">
        <f>IFERROR((原始数据_周度!J1129-AVERAGE($J$2:J1129))/STDEV($J$2:J1129),"")</f>
        <v/>
      </c>
    </row>
    <row r="1130">
      <c r="A1130" s="14">
        <f>原始数据_周度!A1130</f>
        <v/>
      </c>
      <c r="B1130" s="15">
        <f>IFERROR((原始数据_周度!C1130-AVERAGE(原始数据_周度!C975:C1130))/STDEV(原始数据_周度!C975:C1130),"")</f>
        <v/>
      </c>
      <c r="C1130" s="15">
        <f>IFERROR((原始数据_周度!F1130-AVERAGE(原始数据_周度!F975:F1130))/STDEV(原始数据_周度!F975:F1130),"")</f>
        <v/>
      </c>
      <c r="D1130" s="15">
        <f>IFERROR(-1*(原始数据_周度!E1130-AVERAGE(原始数据_周度!E975:E1130))/STDEV(原始数据_周度!E975:E1130),"")</f>
        <v/>
      </c>
      <c r="E1130" s="15">
        <f>IFERROR(-1*(原始数据_周度!G1130-AVERAGE(原始数据_周度!G975:G1130))/STDEV(原始数据_周度!G975:G1130),"")</f>
        <v/>
      </c>
      <c r="F1130" s="15">
        <f>IFERROR(-1*(原始数据_周度!H1130-AVERAGE(原始数据_周度!H975:H1130))/STDEV(原始数据_周度!H975:H1130),"")</f>
        <v/>
      </c>
      <c r="G1130" s="15">
        <f>IFERROR((原始数据_周度!I1130-AVERAGE(原始数据_周度!I975:I1130))/STDEV(原始数据_周度!I975:I1130),"")</f>
        <v/>
      </c>
      <c r="H1130" s="166">
        <f>IFERROR((原始数据_周度!J1130-AVERAGE($J$2:J1130))/STDEV($J$2:J1130),"")</f>
        <v/>
      </c>
    </row>
    <row r="1131">
      <c r="A1131" s="14">
        <f>原始数据_周度!A1131</f>
        <v/>
      </c>
      <c r="B1131" s="15">
        <f>IFERROR((原始数据_周度!C1131-AVERAGE(原始数据_周度!C976:C1131))/STDEV(原始数据_周度!C976:C1131),"")</f>
        <v/>
      </c>
      <c r="C1131" s="15">
        <f>IFERROR((原始数据_周度!F1131-AVERAGE(原始数据_周度!F976:F1131))/STDEV(原始数据_周度!F976:F1131),"")</f>
        <v/>
      </c>
      <c r="D1131" s="15">
        <f>IFERROR(-1*(原始数据_周度!E1131-AVERAGE(原始数据_周度!E976:E1131))/STDEV(原始数据_周度!E976:E1131),"")</f>
        <v/>
      </c>
      <c r="E1131" s="15">
        <f>IFERROR(-1*(原始数据_周度!G1131-AVERAGE(原始数据_周度!G976:G1131))/STDEV(原始数据_周度!G976:G1131),"")</f>
        <v/>
      </c>
      <c r="F1131" s="15">
        <f>IFERROR(-1*(原始数据_周度!H1131-AVERAGE(原始数据_周度!H976:H1131))/STDEV(原始数据_周度!H976:H1131),"")</f>
        <v/>
      </c>
      <c r="G1131" s="15">
        <f>IFERROR((原始数据_周度!I1131-AVERAGE(原始数据_周度!I976:I1131))/STDEV(原始数据_周度!I976:I1131),"")</f>
        <v/>
      </c>
      <c r="H1131" s="166">
        <f>IFERROR((原始数据_周度!J1131-AVERAGE($J$2:J1131))/STDEV($J$2:J1131),"")</f>
        <v/>
      </c>
    </row>
    <row r="1132">
      <c r="A1132" s="14">
        <f>原始数据_周度!A1132</f>
        <v/>
      </c>
      <c r="B1132" s="15">
        <f>IFERROR((原始数据_周度!C1132-AVERAGE(原始数据_周度!C977:C1132))/STDEV(原始数据_周度!C977:C1132),"")</f>
        <v/>
      </c>
      <c r="C1132" s="15">
        <f>IFERROR((原始数据_周度!F1132-AVERAGE(原始数据_周度!F977:F1132))/STDEV(原始数据_周度!F977:F1132),"")</f>
        <v/>
      </c>
      <c r="D1132" s="15">
        <f>IFERROR(-1*(原始数据_周度!E1132-AVERAGE(原始数据_周度!E977:E1132))/STDEV(原始数据_周度!E977:E1132),"")</f>
        <v/>
      </c>
      <c r="E1132" s="15">
        <f>IFERROR(-1*(原始数据_周度!G1132-AVERAGE(原始数据_周度!G977:G1132))/STDEV(原始数据_周度!G977:G1132),"")</f>
        <v/>
      </c>
      <c r="F1132" s="15">
        <f>IFERROR(-1*(原始数据_周度!H1132-AVERAGE(原始数据_周度!H977:H1132))/STDEV(原始数据_周度!H977:H1132),"")</f>
        <v/>
      </c>
      <c r="G1132" s="15">
        <f>IFERROR((原始数据_周度!I1132-AVERAGE(原始数据_周度!I977:I1132))/STDEV(原始数据_周度!I977:I1132),"")</f>
        <v/>
      </c>
      <c r="H1132" s="166">
        <f>IFERROR((原始数据_周度!J1132-AVERAGE($J$2:J1132))/STDEV($J$2:J1132),"")</f>
        <v/>
      </c>
    </row>
    <row r="1133">
      <c r="A1133" s="14">
        <f>原始数据_周度!A1133</f>
        <v/>
      </c>
      <c r="B1133" s="15">
        <f>IFERROR((原始数据_周度!C1133-AVERAGE(原始数据_周度!C978:C1133))/STDEV(原始数据_周度!C978:C1133),"")</f>
        <v/>
      </c>
      <c r="C1133" s="15">
        <f>IFERROR((原始数据_周度!F1133-AVERAGE(原始数据_周度!F978:F1133))/STDEV(原始数据_周度!F978:F1133),"")</f>
        <v/>
      </c>
      <c r="D1133" s="15">
        <f>IFERROR(-1*(原始数据_周度!E1133-AVERAGE(原始数据_周度!E978:E1133))/STDEV(原始数据_周度!E978:E1133),"")</f>
        <v/>
      </c>
      <c r="E1133" s="15">
        <f>IFERROR(-1*(原始数据_周度!G1133-AVERAGE(原始数据_周度!G978:G1133))/STDEV(原始数据_周度!G978:G1133),"")</f>
        <v/>
      </c>
      <c r="F1133" s="15">
        <f>IFERROR(-1*(原始数据_周度!H1133-AVERAGE(原始数据_周度!H978:H1133))/STDEV(原始数据_周度!H978:H1133),"")</f>
        <v/>
      </c>
      <c r="G1133" s="15">
        <f>IFERROR((原始数据_周度!I1133-AVERAGE(原始数据_周度!I978:I1133))/STDEV(原始数据_周度!I978:I1133),"")</f>
        <v/>
      </c>
      <c r="H1133" s="166">
        <f>IFERROR((原始数据_周度!J1133-AVERAGE($J$2:J1133))/STDEV($J$2:J1133),"")</f>
        <v/>
      </c>
    </row>
    <row r="1134">
      <c r="A1134" s="14">
        <f>原始数据_周度!A1134</f>
        <v/>
      </c>
      <c r="B1134" s="15">
        <f>IFERROR((原始数据_周度!C1134-AVERAGE(原始数据_周度!C979:C1134))/STDEV(原始数据_周度!C979:C1134),"")</f>
        <v/>
      </c>
      <c r="C1134" s="15">
        <f>IFERROR((原始数据_周度!F1134-AVERAGE(原始数据_周度!F979:F1134))/STDEV(原始数据_周度!F979:F1134),"")</f>
        <v/>
      </c>
      <c r="D1134" s="15">
        <f>IFERROR(-1*(原始数据_周度!E1134-AVERAGE(原始数据_周度!E979:E1134))/STDEV(原始数据_周度!E979:E1134),"")</f>
        <v/>
      </c>
      <c r="E1134" s="15">
        <f>IFERROR(-1*(原始数据_周度!G1134-AVERAGE(原始数据_周度!G979:G1134))/STDEV(原始数据_周度!G979:G1134),"")</f>
        <v/>
      </c>
      <c r="F1134" s="15">
        <f>IFERROR(-1*(原始数据_周度!H1134-AVERAGE(原始数据_周度!H979:H1134))/STDEV(原始数据_周度!H979:H1134),"")</f>
        <v/>
      </c>
      <c r="G1134" s="15">
        <f>IFERROR((原始数据_周度!I1134-AVERAGE(原始数据_周度!I979:I1134))/STDEV(原始数据_周度!I979:I1134),"")</f>
        <v/>
      </c>
      <c r="H1134" s="166">
        <f>IFERROR((原始数据_周度!J1134-AVERAGE($J$2:J1134))/STDEV($J$2:J1134),"")</f>
        <v/>
      </c>
    </row>
    <row r="1135">
      <c r="A1135" s="14">
        <f>原始数据_周度!A1135</f>
        <v/>
      </c>
      <c r="B1135" s="15">
        <f>IFERROR((原始数据_周度!C1135-AVERAGE(原始数据_周度!C980:C1135))/STDEV(原始数据_周度!C980:C1135),"")</f>
        <v/>
      </c>
      <c r="C1135" s="15">
        <f>IFERROR((原始数据_周度!F1135-AVERAGE(原始数据_周度!F980:F1135))/STDEV(原始数据_周度!F980:F1135),"")</f>
        <v/>
      </c>
      <c r="D1135" s="15">
        <f>IFERROR(-1*(原始数据_周度!E1135-AVERAGE(原始数据_周度!E980:E1135))/STDEV(原始数据_周度!E980:E1135),"")</f>
        <v/>
      </c>
      <c r="E1135" s="15">
        <f>IFERROR(-1*(原始数据_周度!G1135-AVERAGE(原始数据_周度!G980:G1135))/STDEV(原始数据_周度!G980:G1135),"")</f>
        <v/>
      </c>
      <c r="F1135" s="15">
        <f>IFERROR(-1*(原始数据_周度!H1135-AVERAGE(原始数据_周度!H980:H1135))/STDEV(原始数据_周度!H980:H1135),"")</f>
        <v/>
      </c>
      <c r="G1135" s="15">
        <f>IFERROR((原始数据_周度!I1135-AVERAGE(原始数据_周度!I980:I1135))/STDEV(原始数据_周度!I980:I1135),"")</f>
        <v/>
      </c>
      <c r="H1135" s="166">
        <f>IFERROR((原始数据_周度!J1135-AVERAGE($J$2:J1135))/STDEV($J$2:J1135),"")</f>
        <v/>
      </c>
    </row>
    <row r="1136">
      <c r="A1136" s="14">
        <f>原始数据_周度!A1136</f>
        <v/>
      </c>
      <c r="B1136" s="15">
        <f>IFERROR((原始数据_周度!C1136-AVERAGE(原始数据_周度!C981:C1136))/STDEV(原始数据_周度!C981:C1136),"")</f>
        <v/>
      </c>
      <c r="C1136" s="15">
        <f>IFERROR((原始数据_周度!F1136-AVERAGE(原始数据_周度!F981:F1136))/STDEV(原始数据_周度!F981:F1136),"")</f>
        <v/>
      </c>
      <c r="D1136" s="15">
        <f>IFERROR(-1*(原始数据_周度!E1136-AVERAGE(原始数据_周度!E981:E1136))/STDEV(原始数据_周度!E981:E1136),"")</f>
        <v/>
      </c>
      <c r="E1136" s="15">
        <f>IFERROR(-1*(原始数据_周度!G1136-AVERAGE(原始数据_周度!G981:G1136))/STDEV(原始数据_周度!G981:G1136),"")</f>
        <v/>
      </c>
      <c r="F1136" s="15">
        <f>IFERROR(-1*(原始数据_周度!H1136-AVERAGE(原始数据_周度!H981:H1136))/STDEV(原始数据_周度!H981:H1136),"")</f>
        <v/>
      </c>
      <c r="G1136" s="15">
        <f>IFERROR((原始数据_周度!I1136-AVERAGE(原始数据_周度!I981:I1136))/STDEV(原始数据_周度!I981:I1136),"")</f>
        <v/>
      </c>
      <c r="H1136" s="166">
        <f>IFERROR((原始数据_周度!J1136-AVERAGE($J$2:J1136))/STDEV($J$2:J1136),"")</f>
        <v/>
      </c>
    </row>
    <row r="1137">
      <c r="A1137" s="14">
        <f>原始数据_周度!A1137</f>
        <v/>
      </c>
      <c r="B1137" s="15">
        <f>IFERROR((原始数据_周度!C1137-AVERAGE(原始数据_周度!C982:C1137))/STDEV(原始数据_周度!C982:C1137),"")</f>
        <v/>
      </c>
      <c r="C1137" s="15">
        <f>IFERROR((原始数据_周度!F1137-AVERAGE(原始数据_周度!F982:F1137))/STDEV(原始数据_周度!F982:F1137),"")</f>
        <v/>
      </c>
      <c r="D1137" s="15">
        <f>IFERROR(-1*(原始数据_周度!E1137-AVERAGE(原始数据_周度!E982:E1137))/STDEV(原始数据_周度!E982:E1137),"")</f>
        <v/>
      </c>
      <c r="E1137" s="15">
        <f>IFERROR(-1*(原始数据_周度!G1137-AVERAGE(原始数据_周度!G982:G1137))/STDEV(原始数据_周度!G982:G1137),"")</f>
        <v/>
      </c>
      <c r="F1137" s="15">
        <f>IFERROR(-1*(原始数据_周度!H1137-AVERAGE(原始数据_周度!H982:H1137))/STDEV(原始数据_周度!H982:H1137),"")</f>
        <v/>
      </c>
      <c r="G1137" s="15">
        <f>IFERROR((原始数据_周度!I1137-AVERAGE(原始数据_周度!I982:I1137))/STDEV(原始数据_周度!I982:I1137),"")</f>
        <v/>
      </c>
      <c r="H1137" s="166">
        <f>IFERROR((原始数据_周度!J1137-AVERAGE($J$2:J1137))/STDEV($J$2:J1137),"")</f>
        <v/>
      </c>
    </row>
    <row r="1138">
      <c r="A1138" s="14">
        <f>原始数据_周度!A1138</f>
        <v/>
      </c>
      <c r="B1138" s="15">
        <f>IFERROR((原始数据_周度!C1138-AVERAGE(原始数据_周度!C983:C1138))/STDEV(原始数据_周度!C983:C1138),"")</f>
        <v/>
      </c>
      <c r="C1138" s="15">
        <f>IFERROR((原始数据_周度!F1138-AVERAGE(原始数据_周度!F983:F1138))/STDEV(原始数据_周度!F983:F1138),"")</f>
        <v/>
      </c>
      <c r="D1138" s="15">
        <f>IFERROR(-1*(原始数据_周度!E1138-AVERAGE(原始数据_周度!E983:E1138))/STDEV(原始数据_周度!E983:E1138),"")</f>
        <v/>
      </c>
      <c r="E1138" s="15">
        <f>IFERROR(-1*(原始数据_周度!G1138-AVERAGE(原始数据_周度!G983:G1138))/STDEV(原始数据_周度!G983:G1138),"")</f>
        <v/>
      </c>
      <c r="F1138" s="15">
        <f>IFERROR(-1*(原始数据_周度!H1138-AVERAGE(原始数据_周度!H983:H1138))/STDEV(原始数据_周度!H983:H1138),"")</f>
        <v/>
      </c>
      <c r="G1138" s="15">
        <f>IFERROR((原始数据_周度!I1138-AVERAGE(原始数据_周度!I983:I1138))/STDEV(原始数据_周度!I983:I1138),"")</f>
        <v/>
      </c>
      <c r="H1138" s="166">
        <f>IFERROR((原始数据_周度!J1138-AVERAGE($J$2:J1138))/STDEV($J$2:J1138),"")</f>
        <v/>
      </c>
    </row>
    <row r="1139">
      <c r="A1139" s="14">
        <f>原始数据_周度!A1139</f>
        <v/>
      </c>
      <c r="B1139" s="15">
        <f>IFERROR((原始数据_周度!C1139-AVERAGE(原始数据_周度!C984:C1139))/STDEV(原始数据_周度!C984:C1139),"")</f>
        <v/>
      </c>
      <c r="C1139" s="15">
        <f>IFERROR((原始数据_周度!F1139-AVERAGE(原始数据_周度!F984:F1139))/STDEV(原始数据_周度!F984:F1139),"")</f>
        <v/>
      </c>
      <c r="D1139" s="15">
        <f>IFERROR(-1*(原始数据_周度!E1139-AVERAGE(原始数据_周度!E984:E1139))/STDEV(原始数据_周度!E984:E1139),"")</f>
        <v/>
      </c>
      <c r="E1139" s="15">
        <f>IFERROR(-1*(原始数据_周度!G1139-AVERAGE(原始数据_周度!G984:G1139))/STDEV(原始数据_周度!G984:G1139),"")</f>
        <v/>
      </c>
      <c r="F1139" s="15">
        <f>IFERROR(-1*(原始数据_周度!H1139-AVERAGE(原始数据_周度!H984:H1139))/STDEV(原始数据_周度!H984:H1139),"")</f>
        <v/>
      </c>
      <c r="G1139" s="15">
        <f>IFERROR((原始数据_周度!I1139-AVERAGE(原始数据_周度!I984:I1139))/STDEV(原始数据_周度!I984:I1139),"")</f>
        <v/>
      </c>
      <c r="H1139" s="166">
        <f>IFERROR((原始数据_周度!J1139-AVERAGE($J$2:J1139))/STDEV($J$2:J1139),"")</f>
        <v/>
      </c>
    </row>
    <row r="1140">
      <c r="A1140" s="14">
        <f>原始数据_周度!A1140</f>
        <v/>
      </c>
      <c r="B1140" s="15">
        <f>IFERROR((原始数据_周度!C1140-AVERAGE(原始数据_周度!C985:C1140))/STDEV(原始数据_周度!C985:C1140),"")</f>
        <v/>
      </c>
      <c r="C1140" s="15">
        <f>IFERROR((原始数据_周度!F1140-AVERAGE(原始数据_周度!F985:F1140))/STDEV(原始数据_周度!F985:F1140),"")</f>
        <v/>
      </c>
      <c r="D1140" s="15">
        <f>IFERROR(-1*(原始数据_周度!E1140-AVERAGE(原始数据_周度!E985:E1140))/STDEV(原始数据_周度!E985:E1140),"")</f>
        <v/>
      </c>
      <c r="E1140" s="15">
        <f>IFERROR(-1*(原始数据_周度!G1140-AVERAGE(原始数据_周度!G985:G1140))/STDEV(原始数据_周度!G985:G1140),"")</f>
        <v/>
      </c>
      <c r="F1140" s="15">
        <f>IFERROR(-1*(原始数据_周度!H1140-AVERAGE(原始数据_周度!H985:H1140))/STDEV(原始数据_周度!H985:H1140),"")</f>
        <v/>
      </c>
      <c r="G1140" s="15">
        <f>IFERROR((原始数据_周度!I1140-AVERAGE(原始数据_周度!I985:I1140))/STDEV(原始数据_周度!I985:I1140),"")</f>
        <v/>
      </c>
      <c r="H1140" s="166">
        <f>IFERROR((原始数据_周度!J1140-AVERAGE($J$2:J1140))/STDEV($J$2:J1140),"")</f>
        <v/>
      </c>
    </row>
    <row r="1141">
      <c r="A1141" s="14">
        <f>原始数据_周度!A1141</f>
        <v/>
      </c>
      <c r="B1141" s="15">
        <f>IFERROR((原始数据_周度!C1141-AVERAGE(原始数据_周度!C986:C1141))/STDEV(原始数据_周度!C986:C1141),"")</f>
        <v/>
      </c>
      <c r="C1141" s="15">
        <f>IFERROR((原始数据_周度!F1141-AVERAGE(原始数据_周度!F986:F1141))/STDEV(原始数据_周度!F986:F1141),"")</f>
        <v/>
      </c>
      <c r="D1141" s="15">
        <f>IFERROR(-1*(原始数据_周度!E1141-AVERAGE(原始数据_周度!E986:E1141))/STDEV(原始数据_周度!E986:E1141),"")</f>
        <v/>
      </c>
      <c r="E1141" s="15">
        <f>IFERROR(-1*(原始数据_周度!G1141-AVERAGE(原始数据_周度!G986:G1141))/STDEV(原始数据_周度!G986:G1141),"")</f>
        <v/>
      </c>
      <c r="F1141" s="15">
        <f>IFERROR(-1*(原始数据_周度!H1141-AVERAGE(原始数据_周度!H986:H1141))/STDEV(原始数据_周度!H986:H1141),"")</f>
        <v/>
      </c>
      <c r="G1141" s="15">
        <f>IFERROR((原始数据_周度!I1141-AVERAGE(原始数据_周度!I986:I1141))/STDEV(原始数据_周度!I986:I1141),"")</f>
        <v/>
      </c>
      <c r="H1141" s="166">
        <f>IFERROR((原始数据_周度!J1141-AVERAGE($J$2:J1141))/STDEV($J$2:J1141),"")</f>
        <v/>
      </c>
    </row>
    <row r="1142">
      <c r="A1142" s="14">
        <f>原始数据_周度!A1142</f>
        <v/>
      </c>
      <c r="B1142" s="15">
        <f>IFERROR((原始数据_周度!C1142-AVERAGE(原始数据_周度!C987:C1142))/STDEV(原始数据_周度!C987:C1142),"")</f>
        <v/>
      </c>
      <c r="C1142" s="15">
        <f>IFERROR((原始数据_周度!F1142-AVERAGE(原始数据_周度!F987:F1142))/STDEV(原始数据_周度!F987:F1142),"")</f>
        <v/>
      </c>
      <c r="D1142" s="15">
        <f>IFERROR(-1*(原始数据_周度!E1142-AVERAGE(原始数据_周度!E987:E1142))/STDEV(原始数据_周度!E987:E1142),"")</f>
        <v/>
      </c>
      <c r="E1142" s="15">
        <f>IFERROR(-1*(原始数据_周度!G1142-AVERAGE(原始数据_周度!G987:G1142))/STDEV(原始数据_周度!G987:G1142),"")</f>
        <v/>
      </c>
      <c r="F1142" s="15">
        <f>IFERROR(-1*(原始数据_周度!H1142-AVERAGE(原始数据_周度!H987:H1142))/STDEV(原始数据_周度!H987:H1142),"")</f>
        <v/>
      </c>
      <c r="G1142" s="15">
        <f>IFERROR((原始数据_周度!I1142-AVERAGE(原始数据_周度!I987:I1142))/STDEV(原始数据_周度!I987:I1142),"")</f>
        <v/>
      </c>
      <c r="H1142" s="166">
        <f>IFERROR((原始数据_周度!J1142-AVERAGE($J$2:J1142))/STDEV($J$2:J1142),"")</f>
        <v/>
      </c>
    </row>
    <row r="1143">
      <c r="A1143" s="14">
        <f>原始数据_周度!A1143</f>
        <v/>
      </c>
      <c r="B1143" s="15">
        <f>IFERROR((原始数据_周度!C1143-AVERAGE(原始数据_周度!C988:C1143))/STDEV(原始数据_周度!C988:C1143),"")</f>
        <v/>
      </c>
      <c r="C1143" s="15">
        <f>IFERROR((原始数据_周度!F1143-AVERAGE(原始数据_周度!F988:F1143))/STDEV(原始数据_周度!F988:F1143),"")</f>
        <v/>
      </c>
      <c r="D1143" s="15">
        <f>IFERROR(-1*(原始数据_周度!E1143-AVERAGE(原始数据_周度!E988:E1143))/STDEV(原始数据_周度!E988:E1143),"")</f>
        <v/>
      </c>
      <c r="E1143" s="15">
        <f>IFERROR(-1*(原始数据_周度!G1143-AVERAGE(原始数据_周度!G988:G1143))/STDEV(原始数据_周度!G988:G1143),"")</f>
        <v/>
      </c>
      <c r="F1143" s="15">
        <f>IFERROR(-1*(原始数据_周度!H1143-AVERAGE(原始数据_周度!H988:H1143))/STDEV(原始数据_周度!H988:H1143),"")</f>
        <v/>
      </c>
      <c r="G1143" s="15">
        <f>IFERROR((原始数据_周度!I1143-AVERAGE(原始数据_周度!I988:I1143))/STDEV(原始数据_周度!I988:I1143),"")</f>
        <v/>
      </c>
      <c r="H1143" s="166">
        <f>IFERROR((原始数据_周度!J1143-AVERAGE($J$2:J1143))/STDEV($J$2:J1143),"")</f>
        <v/>
      </c>
    </row>
    <row r="1144">
      <c r="A1144" s="14">
        <f>原始数据_周度!A1144</f>
        <v/>
      </c>
      <c r="B1144" s="15">
        <f>IFERROR((原始数据_周度!C1144-AVERAGE(原始数据_周度!C989:C1144))/STDEV(原始数据_周度!C989:C1144),"")</f>
        <v/>
      </c>
      <c r="C1144" s="15">
        <f>IFERROR((原始数据_周度!F1144-AVERAGE(原始数据_周度!F989:F1144))/STDEV(原始数据_周度!F989:F1144),"")</f>
        <v/>
      </c>
      <c r="D1144" s="15">
        <f>IFERROR(-1*(原始数据_周度!E1144-AVERAGE(原始数据_周度!E989:E1144))/STDEV(原始数据_周度!E989:E1144),"")</f>
        <v/>
      </c>
      <c r="E1144" s="15">
        <f>IFERROR(-1*(原始数据_周度!G1144-AVERAGE(原始数据_周度!G989:G1144))/STDEV(原始数据_周度!G989:G1144),"")</f>
        <v/>
      </c>
      <c r="F1144" s="15">
        <f>IFERROR(-1*(原始数据_周度!H1144-AVERAGE(原始数据_周度!H989:H1144))/STDEV(原始数据_周度!H989:H1144),"")</f>
        <v/>
      </c>
      <c r="G1144" s="15">
        <f>IFERROR((原始数据_周度!I1144-AVERAGE(原始数据_周度!I989:I1144))/STDEV(原始数据_周度!I989:I1144),"")</f>
        <v/>
      </c>
      <c r="H1144" s="166">
        <f>IFERROR((原始数据_周度!J1144-AVERAGE($J$2:J1144))/STDEV($J$2:J1144),"")</f>
        <v/>
      </c>
    </row>
    <row r="1145">
      <c r="A1145" s="14">
        <f>原始数据_周度!A1145</f>
        <v/>
      </c>
      <c r="B1145" s="15">
        <f>IFERROR((原始数据_周度!C1145-AVERAGE(原始数据_周度!C990:C1145))/STDEV(原始数据_周度!C990:C1145),"")</f>
        <v/>
      </c>
      <c r="C1145" s="15">
        <f>IFERROR((原始数据_周度!F1145-AVERAGE(原始数据_周度!F990:F1145))/STDEV(原始数据_周度!F990:F1145),"")</f>
        <v/>
      </c>
      <c r="D1145" s="15">
        <f>IFERROR(-1*(原始数据_周度!E1145-AVERAGE(原始数据_周度!E990:E1145))/STDEV(原始数据_周度!E990:E1145),"")</f>
        <v/>
      </c>
      <c r="E1145" s="15">
        <f>IFERROR(-1*(原始数据_周度!G1145-AVERAGE(原始数据_周度!G990:G1145))/STDEV(原始数据_周度!G990:G1145),"")</f>
        <v/>
      </c>
      <c r="F1145" s="15">
        <f>IFERROR(-1*(原始数据_周度!H1145-AVERAGE(原始数据_周度!H990:H1145))/STDEV(原始数据_周度!H990:H1145),"")</f>
        <v/>
      </c>
      <c r="G1145" s="15">
        <f>IFERROR((原始数据_周度!I1145-AVERAGE(原始数据_周度!I990:I1145))/STDEV(原始数据_周度!I990:I1145),"")</f>
        <v/>
      </c>
      <c r="H1145" s="166">
        <f>IFERROR((原始数据_周度!J1145-AVERAGE($J$2:J1145))/STDEV($J$2:J1145),"")</f>
        <v/>
      </c>
    </row>
    <row r="1146">
      <c r="A1146" s="14">
        <f>原始数据_周度!A1146</f>
        <v/>
      </c>
      <c r="B1146" s="15">
        <f>IFERROR((原始数据_周度!C1146-AVERAGE(原始数据_周度!C991:C1146))/STDEV(原始数据_周度!C991:C1146),"")</f>
        <v/>
      </c>
      <c r="C1146" s="15">
        <f>IFERROR((原始数据_周度!F1146-AVERAGE(原始数据_周度!F991:F1146))/STDEV(原始数据_周度!F991:F1146),"")</f>
        <v/>
      </c>
      <c r="D1146" s="15">
        <f>IFERROR(-1*(原始数据_周度!E1146-AVERAGE(原始数据_周度!E991:E1146))/STDEV(原始数据_周度!E991:E1146),"")</f>
        <v/>
      </c>
      <c r="E1146" s="15">
        <f>IFERROR(-1*(原始数据_周度!G1146-AVERAGE(原始数据_周度!G991:G1146))/STDEV(原始数据_周度!G991:G1146),"")</f>
        <v/>
      </c>
      <c r="F1146" s="15">
        <f>IFERROR(-1*(原始数据_周度!H1146-AVERAGE(原始数据_周度!H991:H1146))/STDEV(原始数据_周度!H991:H1146),"")</f>
        <v/>
      </c>
      <c r="G1146" s="15">
        <f>IFERROR((原始数据_周度!I1146-AVERAGE(原始数据_周度!I991:I1146))/STDEV(原始数据_周度!I991:I1146),"")</f>
        <v/>
      </c>
      <c r="H1146" s="166">
        <f>IFERROR((原始数据_周度!J1146-AVERAGE($J$2:J1146))/STDEV($J$2:J1146),"")</f>
        <v/>
      </c>
    </row>
    <row r="1147">
      <c r="A1147" s="14">
        <f>原始数据_周度!A1147</f>
        <v/>
      </c>
      <c r="B1147" s="15">
        <f>IFERROR((原始数据_周度!C1147-AVERAGE(原始数据_周度!C992:C1147))/STDEV(原始数据_周度!C992:C1147),"")</f>
        <v/>
      </c>
      <c r="C1147" s="15">
        <f>IFERROR((原始数据_周度!F1147-AVERAGE(原始数据_周度!F992:F1147))/STDEV(原始数据_周度!F992:F1147),"")</f>
        <v/>
      </c>
      <c r="D1147" s="15">
        <f>IFERROR(-1*(原始数据_周度!E1147-AVERAGE(原始数据_周度!E992:E1147))/STDEV(原始数据_周度!E992:E1147),"")</f>
        <v/>
      </c>
      <c r="E1147" s="15">
        <f>IFERROR(-1*(原始数据_周度!G1147-AVERAGE(原始数据_周度!G992:G1147))/STDEV(原始数据_周度!G992:G1147),"")</f>
        <v/>
      </c>
      <c r="F1147" s="15">
        <f>IFERROR(-1*(原始数据_周度!H1147-AVERAGE(原始数据_周度!H992:H1147))/STDEV(原始数据_周度!H992:H1147),"")</f>
        <v/>
      </c>
      <c r="G1147" s="15">
        <f>IFERROR((原始数据_周度!I1147-AVERAGE(原始数据_周度!I992:I1147))/STDEV(原始数据_周度!I992:I1147),"")</f>
        <v/>
      </c>
      <c r="H1147" s="166">
        <f>IFERROR((原始数据_周度!J1147-AVERAGE($J$2:J1147))/STDEV($J$2:J1147),"")</f>
        <v/>
      </c>
    </row>
    <row r="1148">
      <c r="A1148" s="14">
        <f>原始数据_周度!A1148</f>
        <v/>
      </c>
      <c r="B1148" s="15">
        <f>IFERROR((原始数据_周度!C1148-AVERAGE(原始数据_周度!C993:C1148))/STDEV(原始数据_周度!C993:C1148),"")</f>
        <v/>
      </c>
      <c r="C1148" s="15">
        <f>IFERROR((原始数据_周度!F1148-AVERAGE(原始数据_周度!F993:F1148))/STDEV(原始数据_周度!F993:F1148),"")</f>
        <v/>
      </c>
      <c r="D1148" s="15">
        <f>IFERROR(-1*(原始数据_周度!E1148-AVERAGE(原始数据_周度!E993:E1148))/STDEV(原始数据_周度!E993:E1148),"")</f>
        <v/>
      </c>
      <c r="E1148" s="15">
        <f>IFERROR(-1*(原始数据_周度!G1148-AVERAGE(原始数据_周度!G993:G1148))/STDEV(原始数据_周度!G993:G1148),"")</f>
        <v/>
      </c>
      <c r="F1148" s="15">
        <f>IFERROR(-1*(原始数据_周度!H1148-AVERAGE(原始数据_周度!H993:H1148))/STDEV(原始数据_周度!H993:H1148),"")</f>
        <v/>
      </c>
      <c r="G1148" s="15">
        <f>IFERROR((原始数据_周度!I1148-AVERAGE(原始数据_周度!I993:I1148))/STDEV(原始数据_周度!I993:I1148),"")</f>
        <v/>
      </c>
      <c r="H1148" s="166">
        <f>IFERROR((原始数据_周度!J1148-AVERAGE($J$2:J1148))/STDEV($J$2:J1148),"")</f>
        <v/>
      </c>
    </row>
    <row r="1149">
      <c r="A1149" s="14">
        <f>原始数据_周度!A1149</f>
        <v/>
      </c>
      <c r="B1149" s="15">
        <f>IFERROR((原始数据_周度!C1149-AVERAGE(原始数据_周度!C994:C1149))/STDEV(原始数据_周度!C994:C1149),"")</f>
        <v/>
      </c>
      <c r="C1149" s="15">
        <f>IFERROR((原始数据_周度!F1149-AVERAGE(原始数据_周度!F994:F1149))/STDEV(原始数据_周度!F994:F1149),"")</f>
        <v/>
      </c>
      <c r="D1149" s="15">
        <f>IFERROR(-1*(原始数据_周度!E1149-AVERAGE(原始数据_周度!E994:E1149))/STDEV(原始数据_周度!E994:E1149),"")</f>
        <v/>
      </c>
      <c r="E1149" s="15">
        <f>IFERROR(-1*(原始数据_周度!G1149-AVERAGE(原始数据_周度!G994:G1149))/STDEV(原始数据_周度!G994:G1149),"")</f>
        <v/>
      </c>
      <c r="F1149" s="15">
        <f>IFERROR(-1*(原始数据_周度!H1149-AVERAGE(原始数据_周度!H994:H1149))/STDEV(原始数据_周度!H994:H1149),"")</f>
        <v/>
      </c>
      <c r="G1149" s="15">
        <f>IFERROR((原始数据_周度!I1149-AVERAGE(原始数据_周度!I994:I1149))/STDEV(原始数据_周度!I994:I1149),"")</f>
        <v/>
      </c>
      <c r="H1149" s="166">
        <f>IFERROR((原始数据_周度!J1149-AVERAGE($J$2:J1149))/STDEV($J$2:J1149),"")</f>
        <v/>
      </c>
    </row>
    <row r="1150">
      <c r="A1150" s="14">
        <f>原始数据_周度!A1150</f>
        <v/>
      </c>
      <c r="B1150" s="15">
        <f>IFERROR((原始数据_周度!C1150-AVERAGE(原始数据_周度!C995:C1150))/STDEV(原始数据_周度!C995:C1150),"")</f>
        <v/>
      </c>
      <c r="C1150" s="15">
        <f>IFERROR((原始数据_周度!F1150-AVERAGE(原始数据_周度!F995:F1150))/STDEV(原始数据_周度!F995:F1150),"")</f>
        <v/>
      </c>
      <c r="D1150" s="15">
        <f>IFERROR(-1*(原始数据_周度!E1150-AVERAGE(原始数据_周度!E995:E1150))/STDEV(原始数据_周度!E995:E1150),"")</f>
        <v/>
      </c>
      <c r="E1150" s="15">
        <f>IFERROR(-1*(原始数据_周度!G1150-AVERAGE(原始数据_周度!G995:G1150))/STDEV(原始数据_周度!G995:G1150),"")</f>
        <v/>
      </c>
      <c r="F1150" s="15">
        <f>IFERROR(-1*(原始数据_周度!H1150-AVERAGE(原始数据_周度!H995:H1150))/STDEV(原始数据_周度!H995:H1150),"")</f>
        <v/>
      </c>
      <c r="G1150" s="15">
        <f>IFERROR((原始数据_周度!I1150-AVERAGE(原始数据_周度!I995:I1150))/STDEV(原始数据_周度!I995:I1150),"")</f>
        <v/>
      </c>
      <c r="H1150" s="166">
        <f>IFERROR((原始数据_周度!J1150-AVERAGE($J$2:J1150))/STDEV($J$2:J1150),"")</f>
        <v/>
      </c>
    </row>
    <row r="1151">
      <c r="A1151" s="14">
        <f>原始数据_周度!A1151</f>
        <v/>
      </c>
      <c r="B1151" s="15">
        <f>IFERROR((原始数据_周度!C1151-AVERAGE(原始数据_周度!C996:C1151))/STDEV(原始数据_周度!C996:C1151),"")</f>
        <v/>
      </c>
      <c r="C1151" s="15">
        <f>IFERROR((原始数据_周度!F1151-AVERAGE(原始数据_周度!F996:F1151))/STDEV(原始数据_周度!F996:F1151),"")</f>
        <v/>
      </c>
      <c r="D1151" s="15">
        <f>IFERROR(-1*(原始数据_周度!E1151-AVERAGE(原始数据_周度!E996:E1151))/STDEV(原始数据_周度!E996:E1151),"")</f>
        <v/>
      </c>
      <c r="E1151" s="15">
        <f>IFERROR(-1*(原始数据_周度!G1151-AVERAGE(原始数据_周度!G996:G1151))/STDEV(原始数据_周度!G996:G1151),"")</f>
        <v/>
      </c>
      <c r="F1151" s="15">
        <f>IFERROR(-1*(原始数据_周度!H1151-AVERAGE(原始数据_周度!H996:H1151))/STDEV(原始数据_周度!H996:H1151),"")</f>
        <v/>
      </c>
      <c r="G1151" s="15">
        <f>IFERROR((原始数据_周度!I1151-AVERAGE(原始数据_周度!I996:I1151))/STDEV(原始数据_周度!I996:I1151),"")</f>
        <v/>
      </c>
      <c r="H1151" s="166">
        <f>IFERROR((原始数据_周度!J1151-AVERAGE($J$2:J1151))/STDEV($J$2:J1151),"")</f>
        <v/>
      </c>
    </row>
    <row r="1152">
      <c r="A1152" s="14">
        <f>原始数据_周度!A1152</f>
        <v/>
      </c>
      <c r="B1152" s="15">
        <f>IFERROR((原始数据_周度!C1152-AVERAGE(原始数据_周度!C997:C1152))/STDEV(原始数据_周度!C997:C1152),"")</f>
        <v/>
      </c>
      <c r="C1152" s="15">
        <f>IFERROR((原始数据_周度!F1152-AVERAGE(原始数据_周度!F997:F1152))/STDEV(原始数据_周度!F997:F1152),"")</f>
        <v/>
      </c>
      <c r="D1152" s="15">
        <f>IFERROR(-1*(原始数据_周度!E1152-AVERAGE(原始数据_周度!E997:E1152))/STDEV(原始数据_周度!E997:E1152),"")</f>
        <v/>
      </c>
      <c r="E1152" s="15">
        <f>IFERROR(-1*(原始数据_周度!G1152-AVERAGE(原始数据_周度!G997:G1152))/STDEV(原始数据_周度!G997:G1152),"")</f>
        <v/>
      </c>
      <c r="F1152" s="15">
        <f>IFERROR(-1*(原始数据_周度!H1152-AVERAGE(原始数据_周度!H997:H1152))/STDEV(原始数据_周度!H997:H1152),"")</f>
        <v/>
      </c>
      <c r="G1152" s="15">
        <f>IFERROR((原始数据_周度!I1152-AVERAGE(原始数据_周度!I997:I1152))/STDEV(原始数据_周度!I997:I1152),"")</f>
        <v/>
      </c>
      <c r="H1152" s="166">
        <f>IFERROR((原始数据_周度!J1152-AVERAGE($J$2:J1152))/STDEV($J$2:J1152),"")</f>
        <v/>
      </c>
    </row>
    <row r="1153">
      <c r="A1153" s="14">
        <f>原始数据_周度!A1153</f>
        <v/>
      </c>
      <c r="B1153" s="15">
        <f>IFERROR((原始数据_周度!C1153-AVERAGE(原始数据_周度!C998:C1153))/STDEV(原始数据_周度!C998:C1153),"")</f>
        <v/>
      </c>
      <c r="C1153" s="15">
        <f>IFERROR((原始数据_周度!F1153-AVERAGE(原始数据_周度!F998:F1153))/STDEV(原始数据_周度!F998:F1153),"")</f>
        <v/>
      </c>
      <c r="D1153" s="15">
        <f>IFERROR(-1*(原始数据_周度!E1153-AVERAGE(原始数据_周度!E998:E1153))/STDEV(原始数据_周度!E998:E1153),"")</f>
        <v/>
      </c>
      <c r="E1153" s="15">
        <f>IFERROR(-1*(原始数据_周度!G1153-AVERAGE(原始数据_周度!G998:G1153))/STDEV(原始数据_周度!G998:G1153),"")</f>
        <v/>
      </c>
      <c r="F1153" s="15">
        <f>IFERROR(-1*(原始数据_周度!H1153-AVERAGE(原始数据_周度!H998:H1153))/STDEV(原始数据_周度!H998:H1153),"")</f>
        <v/>
      </c>
      <c r="G1153" s="15">
        <f>IFERROR((原始数据_周度!I1153-AVERAGE(原始数据_周度!I998:I1153))/STDEV(原始数据_周度!I998:I1153),"")</f>
        <v/>
      </c>
      <c r="H1153" s="166">
        <f>IFERROR((原始数据_周度!J1153-AVERAGE($J$2:J1153))/STDEV($J$2:J1153),"")</f>
        <v/>
      </c>
    </row>
    <row r="1154">
      <c r="A1154" s="14">
        <f>原始数据_周度!A1154</f>
        <v/>
      </c>
      <c r="B1154" s="15">
        <f>IFERROR((原始数据_周度!C1154-AVERAGE(原始数据_周度!C999:C1154))/STDEV(原始数据_周度!C999:C1154),"")</f>
        <v/>
      </c>
      <c r="C1154" s="15">
        <f>IFERROR((原始数据_周度!F1154-AVERAGE(原始数据_周度!F999:F1154))/STDEV(原始数据_周度!F999:F1154),"")</f>
        <v/>
      </c>
      <c r="D1154" s="15">
        <f>IFERROR(-1*(原始数据_周度!E1154-AVERAGE(原始数据_周度!E999:E1154))/STDEV(原始数据_周度!E999:E1154),"")</f>
        <v/>
      </c>
      <c r="E1154" s="15">
        <f>IFERROR(-1*(原始数据_周度!G1154-AVERAGE(原始数据_周度!G999:G1154))/STDEV(原始数据_周度!G999:G1154),"")</f>
        <v/>
      </c>
      <c r="F1154" s="15">
        <f>IFERROR(-1*(原始数据_周度!H1154-AVERAGE(原始数据_周度!H999:H1154))/STDEV(原始数据_周度!H999:H1154),"")</f>
        <v/>
      </c>
      <c r="G1154" s="15">
        <f>IFERROR((原始数据_周度!I1154-AVERAGE(原始数据_周度!I999:I1154))/STDEV(原始数据_周度!I999:I1154),"")</f>
        <v/>
      </c>
      <c r="H1154" s="166">
        <f>IFERROR((原始数据_周度!J1154-AVERAGE($J$2:J1154))/STDEV($J$2:J1154),"")</f>
        <v/>
      </c>
    </row>
    <row r="1155">
      <c r="A1155" s="14">
        <f>原始数据_周度!A1155</f>
        <v/>
      </c>
      <c r="B1155" s="15">
        <f>IFERROR((原始数据_周度!C1155-AVERAGE(原始数据_周度!C1000:C1155))/STDEV(原始数据_周度!C1000:C1155),"")</f>
        <v/>
      </c>
      <c r="C1155" s="15">
        <f>IFERROR((原始数据_周度!F1155-AVERAGE(原始数据_周度!F1000:F1155))/STDEV(原始数据_周度!F1000:F1155),"")</f>
        <v/>
      </c>
      <c r="D1155" s="15">
        <f>IFERROR(-1*(原始数据_周度!E1155-AVERAGE(原始数据_周度!E1000:E1155))/STDEV(原始数据_周度!E1000:E1155),"")</f>
        <v/>
      </c>
      <c r="E1155" s="15">
        <f>IFERROR(-1*(原始数据_周度!G1155-AVERAGE(原始数据_周度!G1000:G1155))/STDEV(原始数据_周度!G1000:G1155),"")</f>
        <v/>
      </c>
      <c r="F1155" s="15">
        <f>IFERROR(-1*(原始数据_周度!H1155-AVERAGE(原始数据_周度!H1000:H1155))/STDEV(原始数据_周度!H1000:H1155),"")</f>
        <v/>
      </c>
      <c r="G1155" s="15">
        <f>IFERROR((原始数据_周度!I1155-AVERAGE(原始数据_周度!I1000:I1155))/STDEV(原始数据_周度!I1000:I1155),"")</f>
        <v/>
      </c>
      <c r="H1155" s="166">
        <f>IFERROR((原始数据_周度!J1155-AVERAGE($J$2:J1155))/STDEV($J$2:J1155),"")</f>
        <v/>
      </c>
    </row>
    <row r="1156">
      <c r="A1156" s="14">
        <f>原始数据_周度!A1156</f>
        <v/>
      </c>
      <c r="B1156" s="15">
        <f>IFERROR((原始数据_周度!C1156-AVERAGE(原始数据_周度!C1001:C1156))/STDEV(原始数据_周度!C1001:C1156),"")</f>
        <v/>
      </c>
      <c r="C1156" s="15">
        <f>IFERROR((原始数据_周度!F1156-AVERAGE(原始数据_周度!F1001:F1156))/STDEV(原始数据_周度!F1001:F1156),"")</f>
        <v/>
      </c>
      <c r="D1156" s="15">
        <f>IFERROR(-1*(原始数据_周度!E1156-AVERAGE(原始数据_周度!E1001:E1156))/STDEV(原始数据_周度!E1001:E1156),"")</f>
        <v/>
      </c>
      <c r="E1156" s="15">
        <f>IFERROR(-1*(原始数据_周度!G1156-AVERAGE(原始数据_周度!G1001:G1156))/STDEV(原始数据_周度!G1001:G1156),"")</f>
        <v/>
      </c>
      <c r="F1156" s="15">
        <f>IFERROR(-1*(原始数据_周度!H1156-AVERAGE(原始数据_周度!H1001:H1156))/STDEV(原始数据_周度!H1001:H1156),"")</f>
        <v/>
      </c>
      <c r="G1156" s="15">
        <f>IFERROR((原始数据_周度!I1156-AVERAGE(原始数据_周度!I1001:I1156))/STDEV(原始数据_周度!I1001:I1156),"")</f>
        <v/>
      </c>
      <c r="H1156" s="166">
        <f>IFERROR((原始数据_周度!J1156-AVERAGE($J$2:J1156))/STDEV($J$2:J1156),"")</f>
        <v/>
      </c>
    </row>
    <row r="1157">
      <c r="A1157" s="14">
        <f>原始数据_周度!A1157</f>
        <v/>
      </c>
      <c r="B1157" s="15">
        <f>IFERROR((原始数据_周度!C1157-AVERAGE(原始数据_周度!C1002:C1157))/STDEV(原始数据_周度!C1002:C1157),"")</f>
        <v/>
      </c>
      <c r="C1157" s="15">
        <f>IFERROR((原始数据_周度!F1157-AVERAGE(原始数据_周度!F1002:F1157))/STDEV(原始数据_周度!F1002:F1157),"")</f>
        <v/>
      </c>
      <c r="D1157" s="15">
        <f>IFERROR(-1*(原始数据_周度!E1157-AVERAGE(原始数据_周度!E1002:E1157))/STDEV(原始数据_周度!E1002:E1157),"")</f>
        <v/>
      </c>
      <c r="E1157" s="15">
        <f>IFERROR(-1*(原始数据_周度!G1157-AVERAGE(原始数据_周度!G1002:G1157))/STDEV(原始数据_周度!G1002:G1157),"")</f>
        <v/>
      </c>
      <c r="F1157" s="15">
        <f>IFERROR(-1*(原始数据_周度!H1157-AVERAGE(原始数据_周度!H1002:H1157))/STDEV(原始数据_周度!H1002:H1157),"")</f>
        <v/>
      </c>
      <c r="G1157" s="15">
        <f>IFERROR((原始数据_周度!I1157-AVERAGE(原始数据_周度!I1002:I1157))/STDEV(原始数据_周度!I1002:I1157),"")</f>
        <v/>
      </c>
      <c r="H1157" s="166">
        <f>IFERROR((原始数据_周度!J1157-AVERAGE($J$2:J1157))/STDEV($J$2:J1157),"")</f>
        <v/>
      </c>
    </row>
    <row r="1158">
      <c r="A1158" s="14">
        <f>原始数据_周度!A1158</f>
        <v/>
      </c>
      <c r="B1158" s="15">
        <f>IFERROR((原始数据_周度!C1158-AVERAGE(原始数据_周度!C1003:C1158))/STDEV(原始数据_周度!C1003:C1158),"")</f>
        <v/>
      </c>
      <c r="C1158" s="15">
        <f>IFERROR((原始数据_周度!F1158-AVERAGE(原始数据_周度!F1003:F1158))/STDEV(原始数据_周度!F1003:F1158),"")</f>
        <v/>
      </c>
      <c r="D1158" s="15">
        <f>IFERROR(-1*(原始数据_周度!E1158-AVERAGE(原始数据_周度!E1003:E1158))/STDEV(原始数据_周度!E1003:E1158),"")</f>
        <v/>
      </c>
      <c r="E1158" s="15">
        <f>IFERROR(-1*(原始数据_周度!G1158-AVERAGE(原始数据_周度!G1003:G1158))/STDEV(原始数据_周度!G1003:G1158),"")</f>
        <v/>
      </c>
      <c r="F1158" s="15">
        <f>IFERROR(-1*(原始数据_周度!H1158-AVERAGE(原始数据_周度!H1003:H1158))/STDEV(原始数据_周度!H1003:H1158),"")</f>
        <v/>
      </c>
      <c r="G1158" s="15">
        <f>IFERROR((原始数据_周度!I1158-AVERAGE(原始数据_周度!I1003:I1158))/STDEV(原始数据_周度!I1003:I1158),"")</f>
        <v/>
      </c>
      <c r="H1158" s="166">
        <f>IFERROR((原始数据_周度!J1158-AVERAGE($J$2:J1158))/STDEV($J$2:J1158),"")</f>
        <v/>
      </c>
    </row>
    <row r="1159">
      <c r="A1159" s="14">
        <f>原始数据_周度!A1159</f>
        <v/>
      </c>
      <c r="B1159" s="15">
        <f>IFERROR((原始数据_周度!C1159-AVERAGE(原始数据_周度!C1004:C1159))/STDEV(原始数据_周度!C1004:C1159),"")</f>
        <v/>
      </c>
      <c r="C1159" s="15">
        <f>IFERROR((原始数据_周度!F1159-AVERAGE(原始数据_周度!F1004:F1159))/STDEV(原始数据_周度!F1004:F1159),"")</f>
        <v/>
      </c>
      <c r="D1159" s="15">
        <f>IFERROR(-1*(原始数据_周度!E1159-AVERAGE(原始数据_周度!E1004:E1159))/STDEV(原始数据_周度!E1004:E1159),"")</f>
        <v/>
      </c>
      <c r="E1159" s="15">
        <f>IFERROR(-1*(原始数据_周度!G1159-AVERAGE(原始数据_周度!G1004:G1159))/STDEV(原始数据_周度!G1004:G1159),"")</f>
        <v/>
      </c>
      <c r="F1159" s="15">
        <f>IFERROR(-1*(原始数据_周度!H1159-AVERAGE(原始数据_周度!H1004:H1159))/STDEV(原始数据_周度!H1004:H1159),"")</f>
        <v/>
      </c>
      <c r="G1159" s="15">
        <f>IFERROR((原始数据_周度!I1159-AVERAGE(原始数据_周度!I1004:I1159))/STDEV(原始数据_周度!I1004:I1159),"")</f>
        <v/>
      </c>
      <c r="H1159" s="166">
        <f>IFERROR((原始数据_周度!J1159-AVERAGE($J$2:J1159))/STDEV($J$2:J1159),"")</f>
        <v/>
      </c>
    </row>
    <row r="1160">
      <c r="A1160" s="14">
        <f>原始数据_周度!A1160</f>
        <v/>
      </c>
      <c r="B1160" s="15">
        <f>IFERROR((原始数据_周度!C1160-AVERAGE(原始数据_周度!C1005:C1160))/STDEV(原始数据_周度!C1005:C1160),"")</f>
        <v/>
      </c>
      <c r="C1160" s="15">
        <f>IFERROR((原始数据_周度!F1160-AVERAGE(原始数据_周度!F1005:F1160))/STDEV(原始数据_周度!F1005:F1160),"")</f>
        <v/>
      </c>
      <c r="D1160" s="15">
        <f>IFERROR(-1*(原始数据_周度!E1160-AVERAGE(原始数据_周度!E1005:E1160))/STDEV(原始数据_周度!E1005:E1160),"")</f>
        <v/>
      </c>
      <c r="E1160" s="15">
        <f>IFERROR(-1*(原始数据_周度!G1160-AVERAGE(原始数据_周度!G1005:G1160))/STDEV(原始数据_周度!G1005:G1160),"")</f>
        <v/>
      </c>
      <c r="F1160" s="15">
        <f>IFERROR(-1*(原始数据_周度!H1160-AVERAGE(原始数据_周度!H1005:H1160))/STDEV(原始数据_周度!H1005:H1160),"")</f>
        <v/>
      </c>
      <c r="G1160" s="15">
        <f>IFERROR((原始数据_周度!I1160-AVERAGE(原始数据_周度!I1005:I1160))/STDEV(原始数据_周度!I1005:I1160),"")</f>
        <v/>
      </c>
      <c r="H1160" s="166">
        <f>IFERROR((原始数据_周度!J1160-AVERAGE($J$2:J1160))/STDEV($J$2:J1160),"")</f>
        <v/>
      </c>
    </row>
    <row r="1161">
      <c r="A1161" s="14">
        <f>原始数据_周度!A1161</f>
        <v/>
      </c>
      <c r="B1161" s="15">
        <f>IFERROR((原始数据_周度!C1161-AVERAGE(原始数据_周度!C1006:C1161))/STDEV(原始数据_周度!C1006:C1161),"")</f>
        <v/>
      </c>
      <c r="C1161" s="15">
        <f>IFERROR((原始数据_周度!F1161-AVERAGE(原始数据_周度!F1006:F1161))/STDEV(原始数据_周度!F1006:F1161),"")</f>
        <v/>
      </c>
      <c r="D1161" s="15">
        <f>IFERROR(-1*(原始数据_周度!E1161-AVERAGE(原始数据_周度!E1006:E1161))/STDEV(原始数据_周度!E1006:E1161),"")</f>
        <v/>
      </c>
      <c r="E1161" s="15">
        <f>IFERROR(-1*(原始数据_周度!G1161-AVERAGE(原始数据_周度!G1006:G1161))/STDEV(原始数据_周度!G1006:G1161),"")</f>
        <v/>
      </c>
      <c r="F1161" s="15">
        <f>IFERROR(-1*(原始数据_周度!H1161-AVERAGE(原始数据_周度!H1006:H1161))/STDEV(原始数据_周度!H1006:H1161),"")</f>
        <v/>
      </c>
      <c r="G1161" s="15">
        <f>IFERROR((原始数据_周度!I1161-AVERAGE(原始数据_周度!I1006:I1161))/STDEV(原始数据_周度!I1006:I1161),"")</f>
        <v/>
      </c>
      <c r="H1161" s="166">
        <f>IFERROR((原始数据_周度!J1161-AVERAGE($J$2:J1161))/STDEV($J$2:J1161),"")</f>
        <v/>
      </c>
    </row>
    <row r="1162">
      <c r="A1162" s="14">
        <f>原始数据_周度!A1162</f>
        <v/>
      </c>
      <c r="B1162" s="15">
        <f>IFERROR((原始数据_周度!C1162-AVERAGE(原始数据_周度!C1007:C1162))/STDEV(原始数据_周度!C1007:C1162),"")</f>
        <v/>
      </c>
      <c r="C1162" s="15">
        <f>IFERROR((原始数据_周度!F1162-AVERAGE(原始数据_周度!F1007:F1162))/STDEV(原始数据_周度!F1007:F1162),"")</f>
        <v/>
      </c>
      <c r="D1162" s="15">
        <f>IFERROR(-1*(原始数据_周度!E1162-AVERAGE(原始数据_周度!E1007:E1162))/STDEV(原始数据_周度!E1007:E1162),"")</f>
        <v/>
      </c>
      <c r="E1162" s="15">
        <f>IFERROR(-1*(原始数据_周度!G1162-AVERAGE(原始数据_周度!G1007:G1162))/STDEV(原始数据_周度!G1007:G1162),"")</f>
        <v/>
      </c>
      <c r="F1162" s="15">
        <f>IFERROR(-1*(原始数据_周度!H1162-AVERAGE(原始数据_周度!H1007:H1162))/STDEV(原始数据_周度!H1007:H1162),"")</f>
        <v/>
      </c>
      <c r="G1162" s="15">
        <f>IFERROR((原始数据_周度!I1162-AVERAGE(原始数据_周度!I1007:I1162))/STDEV(原始数据_周度!I1007:I1162),"")</f>
        <v/>
      </c>
      <c r="H1162" s="166">
        <f>IFERROR((原始数据_周度!J1162-AVERAGE($J$2:J1162))/STDEV($J$2:J1162),"")</f>
        <v/>
      </c>
    </row>
    <row r="1163">
      <c r="A1163" s="14">
        <f>原始数据_周度!A1163</f>
        <v/>
      </c>
      <c r="B1163" s="15">
        <f>IFERROR((原始数据_周度!C1163-AVERAGE(原始数据_周度!C1008:C1163))/STDEV(原始数据_周度!C1008:C1163),"")</f>
        <v/>
      </c>
      <c r="C1163" s="15">
        <f>IFERROR((原始数据_周度!F1163-AVERAGE(原始数据_周度!F1008:F1163))/STDEV(原始数据_周度!F1008:F1163),"")</f>
        <v/>
      </c>
      <c r="D1163" s="15">
        <f>IFERROR(-1*(原始数据_周度!E1163-AVERAGE(原始数据_周度!E1008:E1163))/STDEV(原始数据_周度!E1008:E1163),"")</f>
        <v/>
      </c>
      <c r="E1163" s="15">
        <f>IFERROR(-1*(原始数据_周度!G1163-AVERAGE(原始数据_周度!G1008:G1163))/STDEV(原始数据_周度!G1008:G1163),"")</f>
        <v/>
      </c>
      <c r="F1163" s="15">
        <f>IFERROR(-1*(原始数据_周度!H1163-AVERAGE(原始数据_周度!H1008:H1163))/STDEV(原始数据_周度!H1008:H1163),"")</f>
        <v/>
      </c>
      <c r="G1163" s="15">
        <f>IFERROR((原始数据_周度!I1163-AVERAGE(原始数据_周度!I1008:I1163))/STDEV(原始数据_周度!I1008:I1163),"")</f>
        <v/>
      </c>
      <c r="H1163" s="166">
        <f>IFERROR((原始数据_周度!J1163-AVERAGE($J$2:J1163))/STDEV($J$2:J1163),"")</f>
        <v/>
      </c>
    </row>
    <row r="1164">
      <c r="A1164" s="14">
        <f>原始数据_周度!A1164</f>
        <v/>
      </c>
      <c r="B1164" s="15">
        <f>IFERROR((原始数据_周度!C1164-AVERAGE(原始数据_周度!C1009:C1164))/STDEV(原始数据_周度!C1009:C1164),"")</f>
        <v/>
      </c>
      <c r="C1164" s="15">
        <f>IFERROR((原始数据_周度!F1164-AVERAGE(原始数据_周度!F1009:F1164))/STDEV(原始数据_周度!F1009:F1164),"")</f>
        <v/>
      </c>
      <c r="D1164" s="15">
        <f>IFERROR(-1*(原始数据_周度!E1164-AVERAGE(原始数据_周度!E1009:E1164))/STDEV(原始数据_周度!E1009:E1164),"")</f>
        <v/>
      </c>
      <c r="E1164" s="15">
        <f>IFERROR(-1*(原始数据_周度!G1164-AVERAGE(原始数据_周度!G1009:G1164))/STDEV(原始数据_周度!G1009:G1164),"")</f>
        <v/>
      </c>
      <c r="F1164" s="15">
        <f>IFERROR(-1*(原始数据_周度!H1164-AVERAGE(原始数据_周度!H1009:H1164))/STDEV(原始数据_周度!H1009:H1164),"")</f>
        <v/>
      </c>
      <c r="G1164" s="15">
        <f>IFERROR((原始数据_周度!I1164-AVERAGE(原始数据_周度!I1009:I1164))/STDEV(原始数据_周度!I1009:I1164),"")</f>
        <v/>
      </c>
      <c r="H1164" s="166">
        <f>IFERROR((原始数据_周度!J1164-AVERAGE($J$2:J1164))/STDEV($J$2:J1164),"")</f>
        <v/>
      </c>
    </row>
    <row r="1165">
      <c r="A1165" s="14">
        <f>原始数据_周度!A1165</f>
        <v/>
      </c>
      <c r="B1165" s="15">
        <f>IFERROR((原始数据_周度!C1165-AVERAGE(原始数据_周度!C1010:C1165))/STDEV(原始数据_周度!C1010:C1165),"")</f>
        <v/>
      </c>
      <c r="C1165" s="15">
        <f>IFERROR((原始数据_周度!F1165-AVERAGE(原始数据_周度!F1010:F1165))/STDEV(原始数据_周度!F1010:F1165),"")</f>
        <v/>
      </c>
      <c r="D1165" s="15">
        <f>IFERROR(-1*(原始数据_周度!E1165-AVERAGE(原始数据_周度!E1010:E1165))/STDEV(原始数据_周度!E1010:E1165),"")</f>
        <v/>
      </c>
      <c r="E1165" s="15">
        <f>IFERROR(-1*(原始数据_周度!G1165-AVERAGE(原始数据_周度!G1010:G1165))/STDEV(原始数据_周度!G1010:G1165),"")</f>
        <v/>
      </c>
      <c r="F1165" s="15">
        <f>IFERROR(-1*(原始数据_周度!H1165-AVERAGE(原始数据_周度!H1010:H1165))/STDEV(原始数据_周度!H1010:H1165),"")</f>
        <v/>
      </c>
      <c r="G1165" s="15">
        <f>IFERROR((原始数据_周度!I1165-AVERAGE(原始数据_周度!I1010:I1165))/STDEV(原始数据_周度!I1010:I1165),"")</f>
        <v/>
      </c>
      <c r="H1165" s="166">
        <f>IFERROR((原始数据_周度!J1165-AVERAGE($J$2:J1165))/STDEV($J$2:J1165),"")</f>
        <v/>
      </c>
    </row>
    <row r="1166">
      <c r="A1166" s="14">
        <f>原始数据_周度!A1166</f>
        <v/>
      </c>
      <c r="B1166" s="15">
        <f>IFERROR((原始数据_周度!C1166-AVERAGE(原始数据_周度!C1011:C1166))/STDEV(原始数据_周度!C1011:C1166),"")</f>
        <v/>
      </c>
      <c r="C1166" s="15">
        <f>IFERROR((原始数据_周度!F1166-AVERAGE(原始数据_周度!F1011:F1166))/STDEV(原始数据_周度!F1011:F1166),"")</f>
        <v/>
      </c>
      <c r="D1166" s="15">
        <f>IFERROR(-1*(原始数据_周度!E1166-AVERAGE(原始数据_周度!E1011:E1166))/STDEV(原始数据_周度!E1011:E1166),"")</f>
        <v/>
      </c>
      <c r="E1166" s="15">
        <f>IFERROR(-1*(原始数据_周度!G1166-AVERAGE(原始数据_周度!G1011:G1166))/STDEV(原始数据_周度!G1011:G1166),"")</f>
        <v/>
      </c>
      <c r="F1166" s="15">
        <f>IFERROR(-1*(原始数据_周度!H1166-AVERAGE(原始数据_周度!H1011:H1166))/STDEV(原始数据_周度!H1011:H1166),"")</f>
        <v/>
      </c>
      <c r="G1166" s="15">
        <f>IFERROR((原始数据_周度!I1166-AVERAGE(原始数据_周度!I1011:I1166))/STDEV(原始数据_周度!I1011:I1166),"")</f>
        <v/>
      </c>
      <c r="H1166" s="166">
        <f>IFERROR((原始数据_周度!J1166-AVERAGE($J$2:J1166))/STDEV($J$2:J1166),"")</f>
        <v/>
      </c>
    </row>
    <row r="1167">
      <c r="A1167" s="14">
        <f>原始数据_周度!A1167</f>
        <v/>
      </c>
      <c r="B1167" s="15">
        <f>IFERROR((原始数据_周度!C1167-AVERAGE(原始数据_周度!C1012:C1167))/STDEV(原始数据_周度!C1012:C1167),"")</f>
        <v/>
      </c>
      <c r="C1167" s="15">
        <f>IFERROR((原始数据_周度!F1167-AVERAGE(原始数据_周度!F1012:F1167))/STDEV(原始数据_周度!F1012:F1167),"")</f>
        <v/>
      </c>
      <c r="D1167" s="15">
        <f>IFERROR(-1*(原始数据_周度!E1167-AVERAGE(原始数据_周度!E1012:E1167))/STDEV(原始数据_周度!E1012:E1167),"")</f>
        <v/>
      </c>
      <c r="E1167" s="15">
        <f>IFERROR(-1*(原始数据_周度!G1167-AVERAGE(原始数据_周度!G1012:G1167))/STDEV(原始数据_周度!G1012:G1167),"")</f>
        <v/>
      </c>
      <c r="F1167" s="15">
        <f>IFERROR(-1*(原始数据_周度!H1167-AVERAGE(原始数据_周度!H1012:H1167))/STDEV(原始数据_周度!H1012:H1167),"")</f>
        <v/>
      </c>
      <c r="G1167" s="15">
        <f>IFERROR((原始数据_周度!I1167-AVERAGE(原始数据_周度!I1012:I1167))/STDEV(原始数据_周度!I1012:I1167),"")</f>
        <v/>
      </c>
      <c r="H1167" s="166">
        <f>IFERROR((原始数据_周度!J1167-AVERAGE($J$2:J1167))/STDEV($J$2:J1167),"")</f>
        <v/>
      </c>
    </row>
    <row r="1168">
      <c r="A1168" s="14">
        <f>原始数据_周度!A1168</f>
        <v/>
      </c>
      <c r="B1168" s="15">
        <f>IFERROR((原始数据_周度!C1168-AVERAGE(原始数据_周度!C1013:C1168))/STDEV(原始数据_周度!C1013:C1168),"")</f>
        <v/>
      </c>
      <c r="C1168" s="15">
        <f>IFERROR((原始数据_周度!F1168-AVERAGE(原始数据_周度!F1013:F1168))/STDEV(原始数据_周度!F1013:F1168),"")</f>
        <v/>
      </c>
      <c r="D1168" s="15">
        <f>IFERROR(-1*(原始数据_周度!E1168-AVERAGE(原始数据_周度!E1013:E1168))/STDEV(原始数据_周度!E1013:E1168),"")</f>
        <v/>
      </c>
      <c r="E1168" s="15">
        <f>IFERROR(-1*(原始数据_周度!G1168-AVERAGE(原始数据_周度!G1013:G1168))/STDEV(原始数据_周度!G1013:G1168),"")</f>
        <v/>
      </c>
      <c r="F1168" s="15">
        <f>IFERROR(-1*(原始数据_周度!H1168-AVERAGE(原始数据_周度!H1013:H1168))/STDEV(原始数据_周度!H1013:H1168),"")</f>
        <v/>
      </c>
      <c r="G1168" s="15">
        <f>IFERROR((原始数据_周度!I1168-AVERAGE(原始数据_周度!I1013:I1168))/STDEV(原始数据_周度!I1013:I1168),"")</f>
        <v/>
      </c>
      <c r="H1168" s="166">
        <f>IFERROR((原始数据_周度!J1168-AVERAGE($J$2:J1168))/STDEV($J$2:J1168),"")</f>
        <v/>
      </c>
    </row>
    <row r="1169">
      <c r="A1169" s="14">
        <f>原始数据_周度!A1169</f>
        <v/>
      </c>
      <c r="B1169" s="15">
        <f>IFERROR((原始数据_周度!C1169-AVERAGE(原始数据_周度!C1014:C1169))/STDEV(原始数据_周度!C1014:C1169),"")</f>
        <v/>
      </c>
      <c r="C1169" s="15">
        <f>IFERROR((原始数据_周度!F1169-AVERAGE(原始数据_周度!F1014:F1169))/STDEV(原始数据_周度!F1014:F1169),"")</f>
        <v/>
      </c>
      <c r="D1169" s="15">
        <f>IFERROR(-1*(原始数据_周度!E1169-AVERAGE(原始数据_周度!E1014:E1169))/STDEV(原始数据_周度!E1014:E1169),"")</f>
        <v/>
      </c>
      <c r="E1169" s="15">
        <f>IFERROR(-1*(原始数据_周度!G1169-AVERAGE(原始数据_周度!G1014:G1169))/STDEV(原始数据_周度!G1014:G1169),"")</f>
        <v/>
      </c>
      <c r="F1169" s="15">
        <f>IFERROR(-1*(原始数据_周度!H1169-AVERAGE(原始数据_周度!H1014:H1169))/STDEV(原始数据_周度!H1014:H1169),"")</f>
        <v/>
      </c>
      <c r="G1169" s="15">
        <f>IFERROR((原始数据_周度!I1169-AVERAGE(原始数据_周度!I1014:I1169))/STDEV(原始数据_周度!I1014:I1169),"")</f>
        <v/>
      </c>
      <c r="H1169" s="166">
        <f>IFERROR((原始数据_周度!J1169-AVERAGE($J$2:J1169))/STDEV($J$2:J1169),"")</f>
        <v/>
      </c>
    </row>
    <row r="1170">
      <c r="A1170" s="14">
        <f>原始数据_周度!A1170</f>
        <v/>
      </c>
      <c r="B1170" s="15">
        <f>IFERROR((原始数据_周度!C1170-AVERAGE(原始数据_周度!C1015:C1170))/STDEV(原始数据_周度!C1015:C1170),"")</f>
        <v/>
      </c>
      <c r="C1170" s="15">
        <f>IFERROR((原始数据_周度!F1170-AVERAGE(原始数据_周度!F1015:F1170))/STDEV(原始数据_周度!F1015:F1170),"")</f>
        <v/>
      </c>
      <c r="D1170" s="15">
        <f>IFERROR(-1*(原始数据_周度!E1170-AVERAGE(原始数据_周度!E1015:E1170))/STDEV(原始数据_周度!E1015:E1170),"")</f>
        <v/>
      </c>
      <c r="E1170" s="15">
        <f>IFERROR(-1*(原始数据_周度!G1170-AVERAGE(原始数据_周度!G1015:G1170))/STDEV(原始数据_周度!G1015:G1170),"")</f>
        <v/>
      </c>
      <c r="F1170" s="15">
        <f>IFERROR(-1*(原始数据_周度!H1170-AVERAGE(原始数据_周度!H1015:H1170))/STDEV(原始数据_周度!H1015:H1170),"")</f>
        <v/>
      </c>
      <c r="G1170" s="15">
        <f>IFERROR((原始数据_周度!I1170-AVERAGE(原始数据_周度!I1015:I1170))/STDEV(原始数据_周度!I1015:I1170),"")</f>
        <v/>
      </c>
      <c r="H1170" s="166">
        <f>IFERROR((原始数据_周度!J1170-AVERAGE($J$2:J1170))/STDEV($J$2:J1170),"")</f>
        <v/>
      </c>
    </row>
    <row r="1171">
      <c r="A1171" s="14">
        <f>原始数据_周度!A1171</f>
        <v/>
      </c>
      <c r="B1171" s="15">
        <f>IFERROR((原始数据_周度!C1171-AVERAGE(原始数据_周度!C1016:C1171))/STDEV(原始数据_周度!C1016:C1171),"")</f>
        <v/>
      </c>
      <c r="C1171" s="15">
        <f>IFERROR((原始数据_周度!F1171-AVERAGE(原始数据_周度!F1016:F1171))/STDEV(原始数据_周度!F1016:F1171),"")</f>
        <v/>
      </c>
      <c r="D1171" s="15">
        <f>IFERROR(-1*(原始数据_周度!E1171-AVERAGE(原始数据_周度!E1016:E1171))/STDEV(原始数据_周度!E1016:E1171),"")</f>
        <v/>
      </c>
      <c r="E1171" s="15">
        <f>IFERROR(-1*(原始数据_周度!G1171-AVERAGE(原始数据_周度!G1016:G1171))/STDEV(原始数据_周度!G1016:G1171),"")</f>
        <v/>
      </c>
      <c r="F1171" s="15">
        <f>IFERROR(-1*(原始数据_周度!H1171-AVERAGE(原始数据_周度!H1016:H1171))/STDEV(原始数据_周度!H1016:H1171),"")</f>
        <v/>
      </c>
      <c r="G1171" s="15">
        <f>IFERROR((原始数据_周度!I1171-AVERAGE(原始数据_周度!I1016:I1171))/STDEV(原始数据_周度!I1016:I1171),"")</f>
        <v/>
      </c>
      <c r="H1171" s="166">
        <f>IFERROR((原始数据_周度!J1171-AVERAGE($J$2:J1171))/STDEV($J$2:J1171),"")</f>
        <v/>
      </c>
    </row>
    <row r="1172">
      <c r="A1172" s="14">
        <f>原始数据_周度!A1172</f>
        <v/>
      </c>
      <c r="B1172" s="15">
        <f>IFERROR((原始数据_周度!C1172-AVERAGE(原始数据_周度!C1017:C1172))/STDEV(原始数据_周度!C1017:C1172),"")</f>
        <v/>
      </c>
      <c r="C1172" s="15">
        <f>IFERROR((原始数据_周度!F1172-AVERAGE(原始数据_周度!F1017:F1172))/STDEV(原始数据_周度!F1017:F1172),"")</f>
        <v/>
      </c>
      <c r="D1172" s="15">
        <f>IFERROR(-1*(原始数据_周度!E1172-AVERAGE(原始数据_周度!E1017:E1172))/STDEV(原始数据_周度!E1017:E1172),"")</f>
        <v/>
      </c>
      <c r="E1172" s="15">
        <f>IFERROR(-1*(原始数据_周度!G1172-AVERAGE(原始数据_周度!G1017:G1172))/STDEV(原始数据_周度!G1017:G1172),"")</f>
        <v/>
      </c>
      <c r="F1172" s="15">
        <f>IFERROR(-1*(原始数据_周度!H1172-AVERAGE(原始数据_周度!H1017:H1172))/STDEV(原始数据_周度!H1017:H1172),"")</f>
        <v/>
      </c>
      <c r="G1172" s="15">
        <f>IFERROR((原始数据_周度!I1172-AVERAGE(原始数据_周度!I1017:I1172))/STDEV(原始数据_周度!I1017:I1172),"")</f>
        <v/>
      </c>
      <c r="H1172" s="166">
        <f>IFERROR((原始数据_周度!J1172-AVERAGE($J$2:J1172))/STDEV($J$2:J1172),"")</f>
        <v/>
      </c>
    </row>
    <row r="1173">
      <c r="A1173" s="14">
        <f>原始数据_周度!A1173</f>
        <v/>
      </c>
      <c r="B1173" s="15">
        <f>IFERROR((原始数据_周度!C1173-AVERAGE(原始数据_周度!C1018:C1173))/STDEV(原始数据_周度!C1018:C1173),"")</f>
        <v/>
      </c>
      <c r="C1173" s="15">
        <f>IFERROR((原始数据_周度!F1173-AVERAGE(原始数据_周度!F1018:F1173))/STDEV(原始数据_周度!F1018:F1173),"")</f>
        <v/>
      </c>
      <c r="D1173" s="15">
        <f>IFERROR(-1*(原始数据_周度!E1173-AVERAGE(原始数据_周度!E1018:E1173))/STDEV(原始数据_周度!E1018:E1173),"")</f>
        <v/>
      </c>
      <c r="E1173" s="15">
        <f>IFERROR(-1*(原始数据_周度!G1173-AVERAGE(原始数据_周度!G1018:G1173))/STDEV(原始数据_周度!G1018:G1173),"")</f>
        <v/>
      </c>
      <c r="F1173" s="15">
        <f>IFERROR(-1*(原始数据_周度!H1173-AVERAGE(原始数据_周度!H1018:H1173))/STDEV(原始数据_周度!H1018:H1173),"")</f>
        <v/>
      </c>
      <c r="G1173" s="15">
        <f>IFERROR((原始数据_周度!I1173-AVERAGE(原始数据_周度!I1018:I1173))/STDEV(原始数据_周度!I1018:I1173),"")</f>
        <v/>
      </c>
      <c r="H1173" s="166">
        <f>IFERROR((原始数据_周度!J1173-AVERAGE($J$2:J1173))/STDEV($J$2:J1173),"")</f>
        <v/>
      </c>
    </row>
    <row r="1174">
      <c r="A1174" s="14">
        <f>原始数据_周度!A1174</f>
        <v/>
      </c>
      <c r="B1174" s="15">
        <f>IFERROR((原始数据_周度!C1174-AVERAGE(原始数据_周度!C1019:C1174))/STDEV(原始数据_周度!C1019:C1174),"")</f>
        <v/>
      </c>
      <c r="C1174" s="15">
        <f>IFERROR((原始数据_周度!F1174-AVERAGE(原始数据_周度!F1019:F1174))/STDEV(原始数据_周度!F1019:F1174),"")</f>
        <v/>
      </c>
      <c r="D1174" s="15">
        <f>IFERROR(-1*(原始数据_周度!E1174-AVERAGE(原始数据_周度!E1019:E1174))/STDEV(原始数据_周度!E1019:E1174),"")</f>
        <v/>
      </c>
      <c r="E1174" s="15">
        <f>IFERROR(-1*(原始数据_周度!G1174-AVERAGE(原始数据_周度!G1019:G1174))/STDEV(原始数据_周度!G1019:G1174),"")</f>
        <v/>
      </c>
      <c r="F1174" s="15">
        <f>IFERROR(-1*(原始数据_周度!H1174-AVERAGE(原始数据_周度!H1019:H1174))/STDEV(原始数据_周度!H1019:H1174),"")</f>
        <v/>
      </c>
      <c r="G1174" s="15">
        <f>IFERROR((原始数据_周度!I1174-AVERAGE(原始数据_周度!I1019:I1174))/STDEV(原始数据_周度!I1019:I1174),"")</f>
        <v/>
      </c>
      <c r="H1174" s="166">
        <f>IFERROR((原始数据_周度!J1174-AVERAGE($J$2:J1174))/STDEV($J$2:J1174),"")</f>
        <v/>
      </c>
    </row>
    <row r="1175">
      <c r="A1175" s="14">
        <f>原始数据_周度!A1175</f>
        <v/>
      </c>
      <c r="B1175" s="15">
        <f>IFERROR((原始数据_周度!C1175-AVERAGE(原始数据_周度!C1020:C1175))/STDEV(原始数据_周度!C1020:C1175),"")</f>
        <v/>
      </c>
      <c r="C1175" s="15">
        <f>IFERROR((原始数据_周度!F1175-AVERAGE(原始数据_周度!F1020:F1175))/STDEV(原始数据_周度!F1020:F1175),"")</f>
        <v/>
      </c>
      <c r="D1175" s="15">
        <f>IFERROR(-1*(原始数据_周度!E1175-AVERAGE(原始数据_周度!E1020:E1175))/STDEV(原始数据_周度!E1020:E1175),"")</f>
        <v/>
      </c>
      <c r="E1175" s="15">
        <f>IFERROR(-1*(原始数据_周度!G1175-AVERAGE(原始数据_周度!G1020:G1175))/STDEV(原始数据_周度!G1020:G1175),"")</f>
        <v/>
      </c>
      <c r="F1175" s="15">
        <f>IFERROR(-1*(原始数据_周度!H1175-AVERAGE(原始数据_周度!H1020:H1175))/STDEV(原始数据_周度!H1020:H1175),"")</f>
        <v/>
      </c>
      <c r="G1175" s="15">
        <f>IFERROR((原始数据_周度!I1175-AVERAGE(原始数据_周度!I1020:I1175))/STDEV(原始数据_周度!I1020:I1175),"")</f>
        <v/>
      </c>
      <c r="H1175" s="166">
        <f>IFERROR((原始数据_周度!J1175-AVERAGE($J$2:J1175))/STDEV($J$2:J1175),"")</f>
        <v/>
      </c>
    </row>
    <row r="1176">
      <c r="A1176" s="14">
        <f>原始数据_周度!A1176</f>
        <v/>
      </c>
      <c r="B1176" s="15">
        <f>IFERROR((原始数据_周度!C1176-AVERAGE(原始数据_周度!C1021:C1176))/STDEV(原始数据_周度!C1021:C1176),"")</f>
        <v/>
      </c>
      <c r="C1176" s="15">
        <f>IFERROR((原始数据_周度!F1176-AVERAGE(原始数据_周度!F1021:F1176))/STDEV(原始数据_周度!F1021:F1176),"")</f>
        <v/>
      </c>
      <c r="D1176" s="15">
        <f>IFERROR(-1*(原始数据_周度!E1176-AVERAGE(原始数据_周度!E1021:E1176))/STDEV(原始数据_周度!E1021:E1176),"")</f>
        <v/>
      </c>
      <c r="E1176" s="15">
        <f>IFERROR(-1*(原始数据_周度!G1176-AVERAGE(原始数据_周度!G1021:G1176))/STDEV(原始数据_周度!G1021:G1176),"")</f>
        <v/>
      </c>
      <c r="F1176" s="15">
        <f>IFERROR(-1*(原始数据_周度!H1176-AVERAGE(原始数据_周度!H1021:H1176))/STDEV(原始数据_周度!H1021:H1176),"")</f>
        <v/>
      </c>
      <c r="G1176" s="15">
        <f>IFERROR((原始数据_周度!I1176-AVERAGE(原始数据_周度!I1021:I1176))/STDEV(原始数据_周度!I1021:I1176),"")</f>
        <v/>
      </c>
      <c r="H1176" s="166">
        <f>IFERROR((原始数据_周度!J1176-AVERAGE($J$2:J1176))/STDEV($J$2:J1176),"")</f>
        <v/>
      </c>
    </row>
    <row r="1177">
      <c r="A1177" s="14">
        <f>原始数据_周度!A1177</f>
        <v/>
      </c>
      <c r="B1177" s="15">
        <f>IFERROR((原始数据_周度!C1177-AVERAGE(原始数据_周度!C1022:C1177))/STDEV(原始数据_周度!C1022:C1177),"")</f>
        <v/>
      </c>
      <c r="C1177" s="15">
        <f>IFERROR((原始数据_周度!F1177-AVERAGE(原始数据_周度!F1022:F1177))/STDEV(原始数据_周度!F1022:F1177),"")</f>
        <v/>
      </c>
      <c r="D1177" s="15">
        <f>IFERROR(-1*(原始数据_周度!E1177-AVERAGE(原始数据_周度!E1022:E1177))/STDEV(原始数据_周度!E1022:E1177),"")</f>
        <v/>
      </c>
      <c r="E1177" s="15">
        <f>IFERROR(-1*(原始数据_周度!G1177-AVERAGE(原始数据_周度!G1022:G1177))/STDEV(原始数据_周度!G1022:G1177),"")</f>
        <v/>
      </c>
      <c r="F1177" s="15">
        <f>IFERROR(-1*(原始数据_周度!H1177-AVERAGE(原始数据_周度!H1022:H1177))/STDEV(原始数据_周度!H1022:H1177),"")</f>
        <v/>
      </c>
      <c r="G1177" s="15">
        <f>IFERROR((原始数据_周度!I1177-AVERAGE(原始数据_周度!I1022:I1177))/STDEV(原始数据_周度!I1022:I1177),"")</f>
        <v/>
      </c>
      <c r="H1177" s="166">
        <f>IFERROR((原始数据_周度!J1177-AVERAGE($J$2:J1177))/STDEV($J$2:J1177),"")</f>
        <v/>
      </c>
    </row>
    <row r="1178">
      <c r="A1178" s="14">
        <f>原始数据_周度!A1178</f>
        <v/>
      </c>
      <c r="B1178" s="15">
        <f>IFERROR((原始数据_周度!C1178-AVERAGE(原始数据_周度!C1023:C1178))/STDEV(原始数据_周度!C1023:C1178),"")</f>
        <v/>
      </c>
      <c r="C1178" s="15">
        <f>IFERROR((原始数据_周度!F1178-AVERAGE(原始数据_周度!F1023:F1178))/STDEV(原始数据_周度!F1023:F1178),"")</f>
        <v/>
      </c>
      <c r="D1178" s="15">
        <f>IFERROR(-1*(原始数据_周度!E1178-AVERAGE(原始数据_周度!E1023:E1178))/STDEV(原始数据_周度!E1023:E1178),"")</f>
        <v/>
      </c>
      <c r="E1178" s="15">
        <f>IFERROR(-1*(原始数据_周度!G1178-AVERAGE(原始数据_周度!G1023:G1178))/STDEV(原始数据_周度!G1023:G1178),"")</f>
        <v/>
      </c>
      <c r="F1178" s="15">
        <f>IFERROR(-1*(原始数据_周度!H1178-AVERAGE(原始数据_周度!H1023:H1178))/STDEV(原始数据_周度!H1023:H1178),"")</f>
        <v/>
      </c>
      <c r="G1178" s="15">
        <f>IFERROR((原始数据_周度!I1178-AVERAGE(原始数据_周度!I1023:I1178))/STDEV(原始数据_周度!I1023:I1178),"")</f>
        <v/>
      </c>
      <c r="H1178" s="166">
        <f>IFERROR((原始数据_周度!J1178-AVERAGE($J$2:J1178))/STDEV($J$2:J1178),"")</f>
        <v/>
      </c>
    </row>
    <row r="1179">
      <c r="A1179" s="14">
        <f>原始数据_周度!A1179</f>
        <v/>
      </c>
      <c r="B1179" s="15">
        <f>IFERROR((原始数据_周度!C1179-AVERAGE(原始数据_周度!C1024:C1179))/STDEV(原始数据_周度!C1024:C1179),"")</f>
        <v/>
      </c>
      <c r="C1179" s="15">
        <f>IFERROR((原始数据_周度!F1179-AVERAGE(原始数据_周度!F1024:F1179))/STDEV(原始数据_周度!F1024:F1179),"")</f>
        <v/>
      </c>
      <c r="D1179" s="15">
        <f>IFERROR(-1*(原始数据_周度!E1179-AVERAGE(原始数据_周度!E1024:E1179))/STDEV(原始数据_周度!E1024:E1179),"")</f>
        <v/>
      </c>
      <c r="E1179" s="15">
        <f>IFERROR(-1*(原始数据_周度!G1179-AVERAGE(原始数据_周度!G1024:G1179))/STDEV(原始数据_周度!G1024:G1179),"")</f>
        <v/>
      </c>
      <c r="F1179" s="15">
        <f>IFERROR(-1*(原始数据_周度!H1179-AVERAGE(原始数据_周度!H1024:H1179))/STDEV(原始数据_周度!H1024:H1179),"")</f>
        <v/>
      </c>
      <c r="G1179" s="15">
        <f>IFERROR((原始数据_周度!I1179-AVERAGE(原始数据_周度!I1024:I1179))/STDEV(原始数据_周度!I1024:I1179),"")</f>
        <v/>
      </c>
      <c r="H1179" s="166">
        <f>IFERROR((原始数据_周度!J1179-AVERAGE($J$2:J1179))/STDEV($J$2:J1179),"")</f>
        <v/>
      </c>
    </row>
    <row r="1180">
      <c r="A1180" s="14">
        <f>原始数据_周度!A1180</f>
        <v/>
      </c>
      <c r="B1180" s="15">
        <f>IFERROR((原始数据_周度!C1180-AVERAGE(原始数据_周度!C1025:C1180))/STDEV(原始数据_周度!C1025:C1180),"")</f>
        <v/>
      </c>
      <c r="C1180" s="15">
        <f>IFERROR((原始数据_周度!F1180-AVERAGE(原始数据_周度!F1025:F1180))/STDEV(原始数据_周度!F1025:F1180),"")</f>
        <v/>
      </c>
      <c r="D1180" s="15">
        <f>IFERROR(-1*(原始数据_周度!E1180-AVERAGE(原始数据_周度!E1025:E1180))/STDEV(原始数据_周度!E1025:E1180),"")</f>
        <v/>
      </c>
      <c r="E1180" s="15">
        <f>IFERROR(-1*(原始数据_周度!G1180-AVERAGE(原始数据_周度!G1025:G1180))/STDEV(原始数据_周度!G1025:G1180),"")</f>
        <v/>
      </c>
      <c r="F1180" s="15">
        <f>IFERROR(-1*(原始数据_周度!H1180-AVERAGE(原始数据_周度!H1025:H1180))/STDEV(原始数据_周度!H1025:H1180),"")</f>
        <v/>
      </c>
      <c r="G1180" s="15">
        <f>IFERROR((原始数据_周度!I1180-AVERAGE(原始数据_周度!I1025:I1180))/STDEV(原始数据_周度!I1025:I1180),"")</f>
        <v/>
      </c>
      <c r="H1180" s="166">
        <f>IFERROR((原始数据_周度!J1180-AVERAGE($J$2:J1180))/STDEV($J$2:J1180),"")</f>
        <v/>
      </c>
    </row>
    <row r="1181">
      <c r="A1181" s="14">
        <f>原始数据_周度!A1181</f>
        <v/>
      </c>
      <c r="B1181" s="15">
        <f>IFERROR((原始数据_周度!C1181-AVERAGE(原始数据_周度!C1026:C1181))/STDEV(原始数据_周度!C1026:C1181),"")</f>
        <v/>
      </c>
      <c r="C1181" s="15">
        <f>IFERROR((原始数据_周度!F1181-AVERAGE(原始数据_周度!F1026:F1181))/STDEV(原始数据_周度!F1026:F1181),"")</f>
        <v/>
      </c>
      <c r="D1181" s="15">
        <f>IFERROR(-1*(原始数据_周度!E1181-AVERAGE(原始数据_周度!E1026:E1181))/STDEV(原始数据_周度!E1026:E1181),"")</f>
        <v/>
      </c>
      <c r="E1181" s="15">
        <f>IFERROR(-1*(原始数据_周度!G1181-AVERAGE(原始数据_周度!G1026:G1181))/STDEV(原始数据_周度!G1026:G1181),"")</f>
        <v/>
      </c>
      <c r="F1181" s="15">
        <f>IFERROR(-1*(原始数据_周度!H1181-AVERAGE(原始数据_周度!H1026:H1181))/STDEV(原始数据_周度!H1026:H1181),"")</f>
        <v/>
      </c>
      <c r="G1181" s="15">
        <f>IFERROR((原始数据_周度!I1181-AVERAGE(原始数据_周度!I1026:I1181))/STDEV(原始数据_周度!I1026:I1181),"")</f>
        <v/>
      </c>
      <c r="H1181" s="166">
        <f>IFERROR((原始数据_周度!J1181-AVERAGE($J$2:J1181))/STDEV($J$2:J1181),"")</f>
        <v/>
      </c>
    </row>
    <row r="1182">
      <c r="A1182" s="14">
        <f>原始数据_周度!A1182</f>
        <v/>
      </c>
      <c r="B1182" s="15">
        <f>IFERROR((原始数据_周度!C1182-AVERAGE(原始数据_周度!C1027:C1182))/STDEV(原始数据_周度!C1027:C1182),"")</f>
        <v/>
      </c>
      <c r="C1182" s="15">
        <f>IFERROR((原始数据_周度!F1182-AVERAGE(原始数据_周度!F1027:F1182))/STDEV(原始数据_周度!F1027:F1182),"")</f>
        <v/>
      </c>
      <c r="D1182" s="15">
        <f>IFERROR(-1*(原始数据_周度!E1182-AVERAGE(原始数据_周度!E1027:E1182))/STDEV(原始数据_周度!E1027:E1182),"")</f>
        <v/>
      </c>
      <c r="E1182" s="15">
        <f>IFERROR(-1*(原始数据_周度!G1182-AVERAGE(原始数据_周度!G1027:G1182))/STDEV(原始数据_周度!G1027:G1182),"")</f>
        <v/>
      </c>
      <c r="F1182" s="15">
        <f>IFERROR(-1*(原始数据_周度!H1182-AVERAGE(原始数据_周度!H1027:H1182))/STDEV(原始数据_周度!H1027:H1182),"")</f>
        <v/>
      </c>
      <c r="G1182" s="15">
        <f>IFERROR((原始数据_周度!I1182-AVERAGE(原始数据_周度!I1027:I1182))/STDEV(原始数据_周度!I1027:I1182),"")</f>
        <v/>
      </c>
      <c r="H1182" s="166">
        <f>IFERROR((原始数据_周度!J1182-AVERAGE($J$2:J1182))/STDEV($J$2:J1182),"")</f>
        <v/>
      </c>
    </row>
    <row r="1183">
      <c r="A1183" s="14">
        <f>原始数据_周度!A1183</f>
        <v/>
      </c>
      <c r="B1183" s="15">
        <f>IFERROR((原始数据_周度!C1183-AVERAGE(原始数据_周度!C1028:C1183))/STDEV(原始数据_周度!C1028:C1183),"")</f>
        <v/>
      </c>
      <c r="C1183" s="15">
        <f>IFERROR((原始数据_周度!F1183-AVERAGE(原始数据_周度!F1028:F1183))/STDEV(原始数据_周度!F1028:F1183),"")</f>
        <v/>
      </c>
      <c r="D1183" s="15">
        <f>IFERROR(-1*(原始数据_周度!E1183-AVERAGE(原始数据_周度!E1028:E1183))/STDEV(原始数据_周度!E1028:E1183),"")</f>
        <v/>
      </c>
      <c r="E1183" s="15">
        <f>IFERROR(-1*(原始数据_周度!G1183-AVERAGE(原始数据_周度!G1028:G1183))/STDEV(原始数据_周度!G1028:G1183),"")</f>
        <v/>
      </c>
      <c r="F1183" s="15">
        <f>IFERROR(-1*(原始数据_周度!H1183-AVERAGE(原始数据_周度!H1028:H1183))/STDEV(原始数据_周度!H1028:H1183),"")</f>
        <v/>
      </c>
      <c r="G1183" s="15">
        <f>IFERROR((原始数据_周度!I1183-AVERAGE(原始数据_周度!I1028:I1183))/STDEV(原始数据_周度!I1028:I1183),"")</f>
        <v/>
      </c>
      <c r="H1183" s="166">
        <f>IFERROR((原始数据_周度!J1183-AVERAGE($J$2:J1183))/STDEV($J$2:J1183),"")</f>
        <v/>
      </c>
    </row>
    <row r="1184">
      <c r="A1184" s="14">
        <f>原始数据_周度!A1184</f>
        <v/>
      </c>
      <c r="B1184" s="15">
        <f>IFERROR((原始数据_周度!C1184-AVERAGE(原始数据_周度!C1029:C1184))/STDEV(原始数据_周度!C1029:C1184),"")</f>
        <v/>
      </c>
      <c r="C1184" s="15">
        <f>IFERROR((原始数据_周度!F1184-AVERAGE(原始数据_周度!F1029:F1184))/STDEV(原始数据_周度!F1029:F1184),"")</f>
        <v/>
      </c>
      <c r="D1184" s="15">
        <f>IFERROR(-1*(原始数据_周度!E1184-AVERAGE(原始数据_周度!E1029:E1184))/STDEV(原始数据_周度!E1029:E1184),"")</f>
        <v/>
      </c>
      <c r="E1184" s="15">
        <f>IFERROR(-1*(原始数据_周度!G1184-AVERAGE(原始数据_周度!G1029:G1184))/STDEV(原始数据_周度!G1029:G1184),"")</f>
        <v/>
      </c>
      <c r="F1184" s="15">
        <f>IFERROR(-1*(原始数据_周度!H1184-AVERAGE(原始数据_周度!H1029:H1184))/STDEV(原始数据_周度!H1029:H1184),"")</f>
        <v/>
      </c>
      <c r="G1184" s="15">
        <f>IFERROR((原始数据_周度!I1184-AVERAGE(原始数据_周度!I1029:I1184))/STDEV(原始数据_周度!I1029:I1184),"")</f>
        <v/>
      </c>
      <c r="H1184" s="166">
        <f>IFERROR((原始数据_周度!J1184-AVERAGE($J$2:J1184))/STDEV($J$2:J1184),"")</f>
        <v/>
      </c>
    </row>
    <row r="1185">
      <c r="A1185" s="14">
        <f>原始数据_周度!A1185</f>
        <v/>
      </c>
      <c r="B1185" s="15">
        <f>IFERROR((原始数据_周度!C1185-AVERAGE(原始数据_周度!C1030:C1185))/STDEV(原始数据_周度!C1030:C1185),"")</f>
        <v/>
      </c>
      <c r="C1185" s="15">
        <f>IFERROR((原始数据_周度!F1185-AVERAGE(原始数据_周度!F1030:F1185))/STDEV(原始数据_周度!F1030:F1185),"")</f>
        <v/>
      </c>
      <c r="D1185" s="15">
        <f>IFERROR(-1*(原始数据_周度!E1185-AVERAGE(原始数据_周度!E1030:E1185))/STDEV(原始数据_周度!E1030:E1185),"")</f>
        <v/>
      </c>
      <c r="E1185" s="15">
        <f>IFERROR(-1*(原始数据_周度!G1185-AVERAGE(原始数据_周度!G1030:G1185))/STDEV(原始数据_周度!G1030:G1185),"")</f>
        <v/>
      </c>
      <c r="F1185" s="15">
        <f>IFERROR(-1*(原始数据_周度!H1185-AVERAGE(原始数据_周度!H1030:H1185))/STDEV(原始数据_周度!H1030:H1185),"")</f>
        <v/>
      </c>
      <c r="G1185" s="15">
        <f>IFERROR((原始数据_周度!I1185-AVERAGE(原始数据_周度!I1030:I1185))/STDEV(原始数据_周度!I1030:I1185),"")</f>
        <v/>
      </c>
      <c r="H1185" s="166">
        <f>IFERROR((原始数据_周度!J1185-AVERAGE($J$2:J1185))/STDEV($J$2:J1185),"")</f>
        <v/>
      </c>
    </row>
    <row r="1186">
      <c r="A1186" s="14">
        <f>原始数据_周度!A1186</f>
        <v/>
      </c>
      <c r="B1186" s="15">
        <f>IFERROR((原始数据_周度!C1186-AVERAGE(原始数据_周度!C1031:C1186))/STDEV(原始数据_周度!C1031:C1186),"")</f>
        <v/>
      </c>
      <c r="C1186" s="15">
        <f>IFERROR((原始数据_周度!F1186-AVERAGE(原始数据_周度!F1031:F1186))/STDEV(原始数据_周度!F1031:F1186),"")</f>
        <v/>
      </c>
      <c r="D1186" s="15">
        <f>IFERROR(-1*(原始数据_周度!E1186-AVERAGE(原始数据_周度!E1031:E1186))/STDEV(原始数据_周度!E1031:E1186),"")</f>
        <v/>
      </c>
      <c r="E1186" s="15">
        <f>IFERROR(-1*(原始数据_周度!G1186-AVERAGE(原始数据_周度!G1031:G1186))/STDEV(原始数据_周度!G1031:G1186),"")</f>
        <v/>
      </c>
      <c r="F1186" s="15">
        <f>IFERROR(-1*(原始数据_周度!H1186-AVERAGE(原始数据_周度!H1031:H1186))/STDEV(原始数据_周度!H1031:H1186),"")</f>
        <v/>
      </c>
      <c r="G1186" s="15">
        <f>IFERROR((原始数据_周度!I1186-AVERAGE(原始数据_周度!I1031:I1186))/STDEV(原始数据_周度!I1031:I1186),"")</f>
        <v/>
      </c>
      <c r="H1186" s="166">
        <f>IFERROR((原始数据_周度!J1186-AVERAGE($J$2:J1186))/STDEV($J$2:J1186),"")</f>
        <v/>
      </c>
    </row>
    <row r="1187">
      <c r="A1187" s="14">
        <f>原始数据_周度!A1187</f>
        <v/>
      </c>
      <c r="B1187" s="15">
        <f>IFERROR((原始数据_周度!C1187-AVERAGE(原始数据_周度!C1032:C1187))/STDEV(原始数据_周度!C1032:C1187),"")</f>
        <v/>
      </c>
      <c r="C1187" s="15">
        <f>IFERROR((原始数据_周度!F1187-AVERAGE(原始数据_周度!F1032:F1187))/STDEV(原始数据_周度!F1032:F1187),"")</f>
        <v/>
      </c>
      <c r="D1187" s="15">
        <f>IFERROR(-1*(原始数据_周度!E1187-AVERAGE(原始数据_周度!E1032:E1187))/STDEV(原始数据_周度!E1032:E1187),"")</f>
        <v/>
      </c>
      <c r="E1187" s="15">
        <f>IFERROR(-1*(原始数据_周度!G1187-AVERAGE(原始数据_周度!G1032:G1187))/STDEV(原始数据_周度!G1032:G1187),"")</f>
        <v/>
      </c>
      <c r="F1187" s="15">
        <f>IFERROR(-1*(原始数据_周度!H1187-AVERAGE(原始数据_周度!H1032:H1187))/STDEV(原始数据_周度!H1032:H1187),"")</f>
        <v/>
      </c>
      <c r="G1187" s="15">
        <f>IFERROR((原始数据_周度!I1187-AVERAGE(原始数据_周度!I1032:I1187))/STDEV(原始数据_周度!I1032:I1187),"")</f>
        <v/>
      </c>
      <c r="H1187" s="166">
        <f>IFERROR((原始数据_周度!J1187-AVERAGE($J$2:J1187))/STDEV($J$2:J1187),"")</f>
        <v/>
      </c>
    </row>
    <row r="1188">
      <c r="A1188" s="14">
        <f>原始数据_周度!A1188</f>
        <v/>
      </c>
      <c r="B1188" s="15">
        <f>IFERROR((原始数据_周度!C1188-AVERAGE(原始数据_周度!C1033:C1188))/STDEV(原始数据_周度!C1033:C1188),"")</f>
        <v/>
      </c>
      <c r="C1188" s="15">
        <f>IFERROR((原始数据_周度!F1188-AVERAGE(原始数据_周度!F1033:F1188))/STDEV(原始数据_周度!F1033:F1188),"")</f>
        <v/>
      </c>
      <c r="D1188" s="15">
        <f>IFERROR(-1*(原始数据_周度!E1188-AVERAGE(原始数据_周度!E1033:E1188))/STDEV(原始数据_周度!E1033:E1188),"")</f>
        <v/>
      </c>
      <c r="E1188" s="15">
        <f>IFERROR(-1*(原始数据_周度!G1188-AVERAGE(原始数据_周度!G1033:G1188))/STDEV(原始数据_周度!G1033:G1188),"")</f>
        <v/>
      </c>
      <c r="F1188" s="15">
        <f>IFERROR(-1*(原始数据_周度!H1188-AVERAGE(原始数据_周度!H1033:H1188))/STDEV(原始数据_周度!H1033:H1188),"")</f>
        <v/>
      </c>
      <c r="G1188" s="15">
        <f>IFERROR((原始数据_周度!I1188-AVERAGE(原始数据_周度!I1033:I1188))/STDEV(原始数据_周度!I1033:I1188),"")</f>
        <v/>
      </c>
      <c r="H1188" s="166">
        <f>IFERROR((原始数据_周度!J1188-AVERAGE($J$2:J1188))/STDEV($J$2:J1188),"")</f>
        <v/>
      </c>
    </row>
    <row r="1189">
      <c r="A1189" s="14">
        <f>原始数据_周度!A1189</f>
        <v/>
      </c>
      <c r="B1189" s="15">
        <f>IFERROR((原始数据_周度!C1189-AVERAGE(原始数据_周度!C1034:C1189))/STDEV(原始数据_周度!C1034:C1189),"")</f>
        <v/>
      </c>
      <c r="C1189" s="15">
        <f>IFERROR((原始数据_周度!F1189-AVERAGE(原始数据_周度!F1034:F1189))/STDEV(原始数据_周度!F1034:F1189),"")</f>
        <v/>
      </c>
      <c r="D1189" s="15">
        <f>IFERROR(-1*(原始数据_周度!E1189-AVERAGE(原始数据_周度!E1034:E1189))/STDEV(原始数据_周度!E1034:E1189),"")</f>
        <v/>
      </c>
      <c r="E1189" s="15">
        <f>IFERROR(-1*(原始数据_周度!G1189-AVERAGE(原始数据_周度!G1034:G1189))/STDEV(原始数据_周度!G1034:G1189),"")</f>
        <v/>
      </c>
      <c r="F1189" s="15">
        <f>IFERROR(-1*(原始数据_周度!H1189-AVERAGE(原始数据_周度!H1034:H1189))/STDEV(原始数据_周度!H1034:H1189),"")</f>
        <v/>
      </c>
      <c r="G1189" s="15">
        <f>IFERROR((原始数据_周度!I1189-AVERAGE(原始数据_周度!I1034:I1189))/STDEV(原始数据_周度!I1034:I1189),"")</f>
        <v/>
      </c>
      <c r="H1189" s="166">
        <f>IFERROR((原始数据_周度!J1189-AVERAGE($J$2:J1189))/STDEV($J$2:J1189),"")</f>
        <v/>
      </c>
    </row>
    <row r="1190">
      <c r="A1190" s="14">
        <f>原始数据_周度!A1190</f>
        <v/>
      </c>
      <c r="B1190" s="15">
        <f>IFERROR((原始数据_周度!C1190-AVERAGE(原始数据_周度!C1035:C1190))/STDEV(原始数据_周度!C1035:C1190),"")</f>
        <v/>
      </c>
      <c r="C1190" s="15">
        <f>IFERROR((原始数据_周度!F1190-AVERAGE(原始数据_周度!F1035:F1190))/STDEV(原始数据_周度!F1035:F1190),"")</f>
        <v/>
      </c>
      <c r="D1190" s="15">
        <f>IFERROR(-1*(原始数据_周度!E1190-AVERAGE(原始数据_周度!E1035:E1190))/STDEV(原始数据_周度!E1035:E1190),"")</f>
        <v/>
      </c>
      <c r="E1190" s="15">
        <f>IFERROR(-1*(原始数据_周度!G1190-AVERAGE(原始数据_周度!G1035:G1190))/STDEV(原始数据_周度!G1035:G1190),"")</f>
        <v/>
      </c>
      <c r="F1190" s="15">
        <f>IFERROR(-1*(原始数据_周度!H1190-AVERAGE(原始数据_周度!H1035:H1190))/STDEV(原始数据_周度!H1035:H1190),"")</f>
        <v/>
      </c>
      <c r="G1190" s="15">
        <f>IFERROR((原始数据_周度!I1190-AVERAGE(原始数据_周度!I1035:I1190))/STDEV(原始数据_周度!I1035:I1190),"")</f>
        <v/>
      </c>
      <c r="H1190" s="166">
        <f>IFERROR((原始数据_周度!J1190-AVERAGE($J$2:J1190))/STDEV($J$2:J1190),"")</f>
        <v/>
      </c>
    </row>
    <row r="1191">
      <c r="A1191" s="14">
        <f>原始数据_周度!A1191</f>
        <v/>
      </c>
      <c r="B1191" s="15">
        <f>IFERROR((原始数据_周度!C1191-AVERAGE(原始数据_周度!C1036:C1191))/STDEV(原始数据_周度!C1036:C1191),"")</f>
        <v/>
      </c>
      <c r="C1191" s="15">
        <f>IFERROR((原始数据_周度!F1191-AVERAGE(原始数据_周度!F1036:F1191))/STDEV(原始数据_周度!F1036:F1191),"")</f>
        <v/>
      </c>
      <c r="D1191" s="15">
        <f>IFERROR(-1*(原始数据_周度!E1191-AVERAGE(原始数据_周度!E1036:E1191))/STDEV(原始数据_周度!E1036:E1191),"")</f>
        <v/>
      </c>
      <c r="E1191" s="15">
        <f>IFERROR(-1*(原始数据_周度!G1191-AVERAGE(原始数据_周度!G1036:G1191))/STDEV(原始数据_周度!G1036:G1191),"")</f>
        <v/>
      </c>
      <c r="F1191" s="15">
        <f>IFERROR(-1*(原始数据_周度!H1191-AVERAGE(原始数据_周度!H1036:H1191))/STDEV(原始数据_周度!H1036:H1191),"")</f>
        <v/>
      </c>
      <c r="G1191" s="15">
        <f>IFERROR((原始数据_周度!I1191-AVERAGE(原始数据_周度!I1036:I1191))/STDEV(原始数据_周度!I1036:I1191),"")</f>
        <v/>
      </c>
      <c r="H1191" s="166">
        <f>IFERROR((原始数据_周度!J1191-AVERAGE($J$2:J1191))/STDEV($J$2:J1191),"")</f>
        <v/>
      </c>
    </row>
    <row r="1192">
      <c r="A1192" s="14">
        <f>原始数据_周度!A1192</f>
        <v/>
      </c>
      <c r="B1192" s="15">
        <f>IFERROR((原始数据_周度!C1192-AVERAGE(原始数据_周度!C1037:C1192))/STDEV(原始数据_周度!C1037:C1192),"")</f>
        <v/>
      </c>
      <c r="C1192" s="15">
        <f>IFERROR((原始数据_周度!F1192-AVERAGE(原始数据_周度!F1037:F1192))/STDEV(原始数据_周度!F1037:F1192),"")</f>
        <v/>
      </c>
      <c r="D1192" s="15">
        <f>IFERROR(-1*(原始数据_周度!E1192-AVERAGE(原始数据_周度!E1037:E1192))/STDEV(原始数据_周度!E1037:E1192),"")</f>
        <v/>
      </c>
      <c r="E1192" s="15">
        <f>IFERROR(-1*(原始数据_周度!G1192-AVERAGE(原始数据_周度!G1037:G1192))/STDEV(原始数据_周度!G1037:G1192),"")</f>
        <v/>
      </c>
      <c r="F1192" s="15">
        <f>IFERROR(-1*(原始数据_周度!H1192-AVERAGE(原始数据_周度!H1037:H1192))/STDEV(原始数据_周度!H1037:H1192),"")</f>
        <v/>
      </c>
      <c r="G1192" s="15">
        <f>IFERROR((原始数据_周度!I1192-AVERAGE(原始数据_周度!I1037:I1192))/STDEV(原始数据_周度!I1037:I1192),"")</f>
        <v/>
      </c>
      <c r="H1192" s="166">
        <f>IFERROR((原始数据_周度!J1192-AVERAGE($J$2:J1192))/STDEV($J$2:J1192),"")</f>
        <v/>
      </c>
    </row>
    <row r="1193">
      <c r="A1193" s="14">
        <f>原始数据_周度!A1193</f>
        <v/>
      </c>
      <c r="B1193" s="15">
        <f>IFERROR((原始数据_周度!C1193-AVERAGE(原始数据_周度!C1038:C1193))/STDEV(原始数据_周度!C1038:C1193),"")</f>
        <v/>
      </c>
      <c r="C1193" s="15">
        <f>IFERROR((原始数据_周度!F1193-AVERAGE(原始数据_周度!F1038:F1193))/STDEV(原始数据_周度!F1038:F1193),"")</f>
        <v/>
      </c>
      <c r="D1193" s="15">
        <f>IFERROR(-1*(原始数据_周度!E1193-AVERAGE(原始数据_周度!E1038:E1193))/STDEV(原始数据_周度!E1038:E1193),"")</f>
        <v/>
      </c>
      <c r="E1193" s="15">
        <f>IFERROR(-1*(原始数据_周度!G1193-AVERAGE(原始数据_周度!G1038:G1193))/STDEV(原始数据_周度!G1038:G1193),"")</f>
        <v/>
      </c>
      <c r="F1193" s="15">
        <f>IFERROR(-1*(原始数据_周度!H1193-AVERAGE(原始数据_周度!H1038:H1193))/STDEV(原始数据_周度!H1038:H1193),"")</f>
        <v/>
      </c>
      <c r="G1193" s="15">
        <f>IFERROR((原始数据_周度!I1193-AVERAGE(原始数据_周度!I1038:I1193))/STDEV(原始数据_周度!I1038:I1193),"")</f>
        <v/>
      </c>
      <c r="H1193" s="166">
        <f>IFERROR((原始数据_周度!J1193-AVERAGE($J$2:J1193))/STDEV($J$2:J1193),"")</f>
        <v/>
      </c>
    </row>
    <row r="1194">
      <c r="A1194" s="14">
        <f>原始数据_周度!A1194</f>
        <v/>
      </c>
      <c r="B1194" s="15">
        <f>IFERROR((原始数据_周度!C1194-AVERAGE(原始数据_周度!C1039:C1194))/STDEV(原始数据_周度!C1039:C1194),"")</f>
        <v/>
      </c>
      <c r="C1194" s="15">
        <f>IFERROR((原始数据_周度!F1194-AVERAGE(原始数据_周度!F1039:F1194))/STDEV(原始数据_周度!F1039:F1194),"")</f>
        <v/>
      </c>
      <c r="D1194" s="15">
        <f>IFERROR(-1*(原始数据_周度!E1194-AVERAGE(原始数据_周度!E1039:E1194))/STDEV(原始数据_周度!E1039:E1194),"")</f>
        <v/>
      </c>
      <c r="E1194" s="15">
        <f>IFERROR(-1*(原始数据_周度!G1194-AVERAGE(原始数据_周度!G1039:G1194))/STDEV(原始数据_周度!G1039:G1194),"")</f>
        <v/>
      </c>
      <c r="F1194" s="15">
        <f>IFERROR(-1*(原始数据_周度!H1194-AVERAGE(原始数据_周度!H1039:H1194))/STDEV(原始数据_周度!H1039:H1194),"")</f>
        <v/>
      </c>
      <c r="G1194" s="15">
        <f>IFERROR((原始数据_周度!I1194-AVERAGE(原始数据_周度!I1039:I1194))/STDEV(原始数据_周度!I1039:I1194),"")</f>
        <v/>
      </c>
      <c r="H1194" s="166">
        <f>IFERROR((原始数据_周度!J1194-AVERAGE($J$2:J1194))/STDEV($J$2:J1194),"")</f>
        <v/>
      </c>
    </row>
    <row r="1195">
      <c r="A1195" s="14">
        <f>原始数据_周度!A1195</f>
        <v/>
      </c>
      <c r="B1195" s="15">
        <f>IFERROR((原始数据_周度!C1195-AVERAGE(原始数据_周度!C1040:C1195))/STDEV(原始数据_周度!C1040:C1195),"")</f>
        <v/>
      </c>
      <c r="C1195" s="15">
        <f>IFERROR((原始数据_周度!F1195-AVERAGE(原始数据_周度!F1040:F1195))/STDEV(原始数据_周度!F1040:F1195),"")</f>
        <v/>
      </c>
      <c r="D1195" s="15">
        <f>IFERROR(-1*(原始数据_周度!E1195-AVERAGE(原始数据_周度!E1040:E1195))/STDEV(原始数据_周度!E1040:E1195),"")</f>
        <v/>
      </c>
      <c r="E1195" s="15">
        <f>IFERROR(-1*(原始数据_周度!G1195-AVERAGE(原始数据_周度!G1040:G1195))/STDEV(原始数据_周度!G1040:G1195),"")</f>
        <v/>
      </c>
      <c r="F1195" s="15">
        <f>IFERROR(-1*(原始数据_周度!H1195-AVERAGE(原始数据_周度!H1040:H1195))/STDEV(原始数据_周度!H1040:H1195),"")</f>
        <v/>
      </c>
      <c r="G1195" s="15">
        <f>IFERROR((原始数据_周度!I1195-AVERAGE(原始数据_周度!I1040:I1195))/STDEV(原始数据_周度!I1040:I1195),"")</f>
        <v/>
      </c>
      <c r="H1195" s="166">
        <f>IFERROR((原始数据_周度!J1195-AVERAGE($J$2:J1195))/STDEV($J$2:J1195),"")</f>
        <v/>
      </c>
    </row>
    <row r="1196">
      <c r="A1196" s="14">
        <f>原始数据_周度!A1196</f>
        <v/>
      </c>
      <c r="B1196" s="15">
        <f>IFERROR((原始数据_周度!C1196-AVERAGE(原始数据_周度!C1041:C1196))/STDEV(原始数据_周度!C1041:C1196),"")</f>
        <v/>
      </c>
      <c r="C1196" s="15">
        <f>IFERROR((原始数据_周度!F1196-AVERAGE(原始数据_周度!F1041:F1196))/STDEV(原始数据_周度!F1041:F1196),"")</f>
        <v/>
      </c>
      <c r="D1196" s="15">
        <f>IFERROR(-1*(原始数据_周度!E1196-AVERAGE(原始数据_周度!E1041:E1196))/STDEV(原始数据_周度!E1041:E1196),"")</f>
        <v/>
      </c>
      <c r="E1196" s="15">
        <f>IFERROR(-1*(原始数据_周度!G1196-AVERAGE(原始数据_周度!G1041:G1196))/STDEV(原始数据_周度!G1041:G1196),"")</f>
        <v/>
      </c>
      <c r="F1196" s="15">
        <f>IFERROR(-1*(原始数据_周度!H1196-AVERAGE(原始数据_周度!H1041:H1196))/STDEV(原始数据_周度!H1041:H1196),"")</f>
        <v/>
      </c>
      <c r="G1196" s="15">
        <f>IFERROR((原始数据_周度!I1196-AVERAGE(原始数据_周度!I1041:I1196))/STDEV(原始数据_周度!I1041:I1196),"")</f>
        <v/>
      </c>
      <c r="H1196" s="166">
        <f>IFERROR((原始数据_周度!J1196-AVERAGE($J$2:J1196))/STDEV($J$2:J1196),"")</f>
        <v/>
      </c>
    </row>
    <row r="1197">
      <c r="A1197" s="14">
        <f>原始数据_周度!A1197</f>
        <v/>
      </c>
      <c r="B1197" s="15">
        <f>IFERROR((原始数据_周度!C1197-AVERAGE(原始数据_周度!C1042:C1197))/STDEV(原始数据_周度!C1042:C1197),"")</f>
        <v/>
      </c>
      <c r="C1197" s="15">
        <f>IFERROR((原始数据_周度!F1197-AVERAGE(原始数据_周度!F1042:F1197))/STDEV(原始数据_周度!F1042:F1197),"")</f>
        <v/>
      </c>
      <c r="D1197" s="15">
        <f>IFERROR(-1*(原始数据_周度!E1197-AVERAGE(原始数据_周度!E1042:E1197))/STDEV(原始数据_周度!E1042:E1197),"")</f>
        <v/>
      </c>
      <c r="E1197" s="15">
        <f>IFERROR(-1*(原始数据_周度!G1197-AVERAGE(原始数据_周度!G1042:G1197))/STDEV(原始数据_周度!G1042:G1197),"")</f>
        <v/>
      </c>
      <c r="F1197" s="15">
        <f>IFERROR(-1*(原始数据_周度!H1197-AVERAGE(原始数据_周度!H1042:H1197))/STDEV(原始数据_周度!H1042:H1197),"")</f>
        <v/>
      </c>
      <c r="G1197" s="15">
        <f>IFERROR((原始数据_周度!I1197-AVERAGE(原始数据_周度!I1042:I1197))/STDEV(原始数据_周度!I1042:I1197),"")</f>
        <v/>
      </c>
      <c r="H1197" s="166">
        <f>IFERROR((原始数据_周度!J1197-AVERAGE($J$2:J1197))/STDEV($J$2:J1197),"")</f>
        <v/>
      </c>
    </row>
    <row r="1198">
      <c r="A1198" s="14">
        <f>原始数据_周度!A1198</f>
        <v/>
      </c>
      <c r="B1198" s="15">
        <f>IFERROR((原始数据_周度!C1198-AVERAGE(原始数据_周度!C1043:C1198))/STDEV(原始数据_周度!C1043:C1198),"")</f>
        <v/>
      </c>
      <c r="C1198" s="15">
        <f>IFERROR((原始数据_周度!F1198-AVERAGE(原始数据_周度!F1043:F1198))/STDEV(原始数据_周度!F1043:F1198),"")</f>
        <v/>
      </c>
      <c r="D1198" s="15">
        <f>IFERROR(-1*(原始数据_周度!E1198-AVERAGE(原始数据_周度!E1043:E1198))/STDEV(原始数据_周度!E1043:E1198),"")</f>
        <v/>
      </c>
      <c r="E1198" s="15">
        <f>IFERROR(-1*(原始数据_周度!G1198-AVERAGE(原始数据_周度!G1043:G1198))/STDEV(原始数据_周度!G1043:G1198),"")</f>
        <v/>
      </c>
      <c r="F1198" s="15">
        <f>IFERROR(-1*(原始数据_周度!H1198-AVERAGE(原始数据_周度!H1043:H1198))/STDEV(原始数据_周度!H1043:H1198),"")</f>
        <v/>
      </c>
      <c r="G1198" s="15">
        <f>IFERROR((原始数据_周度!I1198-AVERAGE(原始数据_周度!I1043:I1198))/STDEV(原始数据_周度!I1043:I1198),"")</f>
        <v/>
      </c>
      <c r="H1198" s="166">
        <f>IFERROR((原始数据_周度!J1198-AVERAGE($J$2:J1198))/STDEV($J$2:J1198),"")</f>
        <v/>
      </c>
    </row>
    <row r="1199">
      <c r="A1199" s="14">
        <f>原始数据_周度!A1199</f>
        <v/>
      </c>
      <c r="B1199" s="15">
        <f>IFERROR((原始数据_周度!C1199-AVERAGE(原始数据_周度!C1044:C1199))/STDEV(原始数据_周度!C1044:C1199),"")</f>
        <v/>
      </c>
      <c r="C1199" s="15">
        <f>IFERROR((原始数据_周度!F1199-AVERAGE(原始数据_周度!F1044:F1199))/STDEV(原始数据_周度!F1044:F1199),"")</f>
        <v/>
      </c>
      <c r="D1199" s="15">
        <f>IFERROR(-1*(原始数据_周度!E1199-AVERAGE(原始数据_周度!E1044:E1199))/STDEV(原始数据_周度!E1044:E1199),"")</f>
        <v/>
      </c>
      <c r="E1199" s="15">
        <f>IFERROR(-1*(原始数据_周度!G1199-AVERAGE(原始数据_周度!G1044:G1199))/STDEV(原始数据_周度!G1044:G1199),"")</f>
        <v/>
      </c>
      <c r="F1199" s="15">
        <f>IFERROR(-1*(原始数据_周度!H1199-AVERAGE(原始数据_周度!H1044:H1199))/STDEV(原始数据_周度!H1044:H1199),"")</f>
        <v/>
      </c>
      <c r="G1199" s="15">
        <f>IFERROR((原始数据_周度!I1199-AVERAGE(原始数据_周度!I1044:I1199))/STDEV(原始数据_周度!I1044:I1199),"")</f>
        <v/>
      </c>
      <c r="H1199" s="166">
        <f>IFERROR((原始数据_周度!J1199-AVERAGE($J$2:J1199))/STDEV($J$2:J1199),"")</f>
        <v/>
      </c>
    </row>
    <row r="1200">
      <c r="A1200" s="14">
        <f>原始数据_周度!A1200</f>
        <v/>
      </c>
      <c r="B1200" s="15">
        <f>IFERROR((原始数据_周度!C1200-AVERAGE(原始数据_周度!C1045:C1200))/STDEV(原始数据_周度!C1045:C1200),"")</f>
        <v/>
      </c>
      <c r="C1200" s="15">
        <f>IFERROR((原始数据_周度!F1200-AVERAGE(原始数据_周度!F1045:F1200))/STDEV(原始数据_周度!F1045:F1200),"")</f>
        <v/>
      </c>
      <c r="D1200" s="15">
        <f>IFERROR(-1*(原始数据_周度!E1200-AVERAGE(原始数据_周度!E1045:E1200))/STDEV(原始数据_周度!E1045:E1200),"")</f>
        <v/>
      </c>
      <c r="E1200" s="15">
        <f>IFERROR(-1*(原始数据_周度!G1200-AVERAGE(原始数据_周度!G1045:G1200))/STDEV(原始数据_周度!G1045:G1200),"")</f>
        <v/>
      </c>
      <c r="F1200" s="15">
        <f>IFERROR(-1*(原始数据_周度!H1200-AVERAGE(原始数据_周度!H1045:H1200))/STDEV(原始数据_周度!H1045:H1200),"")</f>
        <v/>
      </c>
      <c r="G1200" s="15">
        <f>IFERROR((原始数据_周度!I1200-AVERAGE(原始数据_周度!I1045:I1200))/STDEV(原始数据_周度!I1045:I1200),"")</f>
        <v/>
      </c>
      <c r="H1200" s="166">
        <f>IFERROR((原始数据_周度!J1200-AVERAGE($J$2:J1200))/STDEV($J$2:J1200),"")</f>
        <v/>
      </c>
    </row>
    <row r="1201">
      <c r="A1201" s="14">
        <f>原始数据_周度!A1201</f>
        <v/>
      </c>
      <c r="B1201" s="15">
        <f>IFERROR((原始数据_周度!C1201-AVERAGE(原始数据_周度!C1046:C1201))/STDEV(原始数据_周度!C1046:C1201),"")</f>
        <v/>
      </c>
      <c r="C1201" s="15">
        <f>IFERROR((原始数据_周度!F1201-AVERAGE(原始数据_周度!F1046:F1201))/STDEV(原始数据_周度!F1046:F1201),"")</f>
        <v/>
      </c>
      <c r="D1201" s="15">
        <f>IFERROR(-1*(原始数据_周度!E1201-AVERAGE(原始数据_周度!E1046:E1201))/STDEV(原始数据_周度!E1046:E1201),"")</f>
        <v/>
      </c>
      <c r="E1201" s="15">
        <f>IFERROR(-1*(原始数据_周度!G1201-AVERAGE(原始数据_周度!G1046:G1201))/STDEV(原始数据_周度!G1046:G1201),"")</f>
        <v/>
      </c>
      <c r="F1201" s="15">
        <f>IFERROR(-1*(原始数据_周度!H1201-AVERAGE(原始数据_周度!H1046:H1201))/STDEV(原始数据_周度!H1046:H1201),"")</f>
        <v/>
      </c>
      <c r="G1201" s="15">
        <f>IFERROR((原始数据_周度!I1201-AVERAGE(原始数据_周度!I1046:I1201))/STDEV(原始数据_周度!I1046:I1201),"")</f>
        <v/>
      </c>
      <c r="H1201" s="166">
        <f>IFERROR((原始数据_周度!J1201-AVERAGE($J$2:J1201))/STDEV($J$2:J1201),"")</f>
        <v/>
      </c>
    </row>
    <row r="1202">
      <c r="A1202" s="14">
        <f>原始数据_周度!A1202</f>
        <v/>
      </c>
      <c r="B1202" s="15">
        <f>IFERROR((原始数据_周度!C1202-AVERAGE(原始数据_周度!C1047:C1202))/STDEV(原始数据_周度!C1047:C1202),"")</f>
        <v/>
      </c>
      <c r="C1202" s="15">
        <f>IFERROR((原始数据_周度!F1202-AVERAGE(原始数据_周度!F1047:F1202))/STDEV(原始数据_周度!F1047:F1202),"")</f>
        <v/>
      </c>
      <c r="D1202" s="15">
        <f>IFERROR(-1*(原始数据_周度!E1202-AVERAGE(原始数据_周度!E1047:E1202))/STDEV(原始数据_周度!E1047:E1202),"")</f>
        <v/>
      </c>
      <c r="E1202" s="15">
        <f>IFERROR(-1*(原始数据_周度!G1202-AVERAGE(原始数据_周度!G1047:G1202))/STDEV(原始数据_周度!G1047:G1202),"")</f>
        <v/>
      </c>
      <c r="F1202" s="15">
        <f>IFERROR(-1*(原始数据_周度!H1202-AVERAGE(原始数据_周度!H1047:H1202))/STDEV(原始数据_周度!H1047:H1202),"")</f>
        <v/>
      </c>
      <c r="G1202" s="15">
        <f>IFERROR((原始数据_周度!I1202-AVERAGE(原始数据_周度!I1047:I1202))/STDEV(原始数据_周度!I1047:I1202),"")</f>
        <v/>
      </c>
      <c r="H1202" s="166">
        <f>IFERROR((原始数据_周度!J1202-AVERAGE($J$2:J1202))/STDEV($J$2:J1202),"")</f>
        <v/>
      </c>
    </row>
    <row r="1203">
      <c r="A1203" s="14">
        <f>原始数据_周度!A1203</f>
        <v/>
      </c>
      <c r="B1203" s="15">
        <f>IFERROR((原始数据_周度!C1203-AVERAGE(原始数据_周度!C1048:C1203))/STDEV(原始数据_周度!C1048:C1203),"")</f>
        <v/>
      </c>
      <c r="C1203" s="15">
        <f>IFERROR((原始数据_周度!F1203-AVERAGE(原始数据_周度!F1048:F1203))/STDEV(原始数据_周度!F1048:F1203),"")</f>
        <v/>
      </c>
      <c r="D1203" s="15">
        <f>IFERROR(-1*(原始数据_周度!E1203-AVERAGE(原始数据_周度!E1048:E1203))/STDEV(原始数据_周度!E1048:E1203),"")</f>
        <v/>
      </c>
      <c r="E1203" s="15">
        <f>IFERROR(-1*(原始数据_周度!G1203-AVERAGE(原始数据_周度!G1048:G1203))/STDEV(原始数据_周度!G1048:G1203),"")</f>
        <v/>
      </c>
      <c r="F1203" s="15">
        <f>IFERROR(-1*(原始数据_周度!H1203-AVERAGE(原始数据_周度!H1048:H1203))/STDEV(原始数据_周度!H1048:H1203),"")</f>
        <v/>
      </c>
      <c r="G1203" s="15">
        <f>IFERROR((原始数据_周度!I1203-AVERAGE(原始数据_周度!I1048:I1203))/STDEV(原始数据_周度!I1048:I1203),"")</f>
        <v/>
      </c>
      <c r="H1203" s="166">
        <f>IFERROR((原始数据_周度!J1203-AVERAGE($J$2:J1203))/STDEV($J$2:J1203),"")</f>
        <v/>
      </c>
    </row>
    <row r="1204">
      <c r="A1204" s="14">
        <f>原始数据_周度!A1204</f>
        <v/>
      </c>
      <c r="B1204" s="15">
        <f>IFERROR((原始数据_周度!C1204-AVERAGE(原始数据_周度!C1049:C1204))/STDEV(原始数据_周度!C1049:C1204),"")</f>
        <v/>
      </c>
      <c r="C1204" s="15">
        <f>IFERROR((原始数据_周度!F1204-AVERAGE(原始数据_周度!F1049:F1204))/STDEV(原始数据_周度!F1049:F1204),"")</f>
        <v/>
      </c>
      <c r="D1204" s="15">
        <f>IFERROR(-1*(原始数据_周度!E1204-AVERAGE(原始数据_周度!E1049:E1204))/STDEV(原始数据_周度!E1049:E1204),"")</f>
        <v/>
      </c>
      <c r="E1204" s="15">
        <f>IFERROR(-1*(原始数据_周度!G1204-AVERAGE(原始数据_周度!G1049:G1204))/STDEV(原始数据_周度!G1049:G1204),"")</f>
        <v/>
      </c>
      <c r="F1204" s="15">
        <f>IFERROR(-1*(原始数据_周度!H1204-AVERAGE(原始数据_周度!H1049:H1204))/STDEV(原始数据_周度!H1049:H1204),"")</f>
        <v/>
      </c>
      <c r="G1204" s="15">
        <f>IFERROR((原始数据_周度!I1204-AVERAGE(原始数据_周度!I1049:I1204))/STDEV(原始数据_周度!I1049:I1204),"")</f>
        <v/>
      </c>
      <c r="H1204" s="166">
        <f>IFERROR((原始数据_周度!J1204-AVERAGE($J$2:J1204))/STDEV($J$2:J1204),"")</f>
        <v/>
      </c>
    </row>
    <row r="1205">
      <c r="A1205" s="14">
        <f>原始数据_周度!A1205</f>
        <v/>
      </c>
      <c r="B1205" s="15">
        <f>IFERROR((原始数据_周度!C1205-AVERAGE(原始数据_周度!C1050:C1205))/STDEV(原始数据_周度!C1050:C1205),"")</f>
        <v/>
      </c>
      <c r="C1205" s="15">
        <f>IFERROR((原始数据_周度!F1205-AVERAGE(原始数据_周度!F1050:F1205))/STDEV(原始数据_周度!F1050:F1205),"")</f>
        <v/>
      </c>
      <c r="D1205" s="15">
        <f>IFERROR(-1*(原始数据_周度!E1205-AVERAGE(原始数据_周度!E1050:E1205))/STDEV(原始数据_周度!E1050:E1205),"")</f>
        <v/>
      </c>
      <c r="E1205" s="15">
        <f>IFERROR(-1*(原始数据_周度!G1205-AVERAGE(原始数据_周度!G1050:G1205))/STDEV(原始数据_周度!G1050:G1205),"")</f>
        <v/>
      </c>
      <c r="F1205" s="15">
        <f>IFERROR(-1*(原始数据_周度!H1205-AVERAGE(原始数据_周度!H1050:H1205))/STDEV(原始数据_周度!H1050:H1205),"")</f>
        <v/>
      </c>
      <c r="G1205" s="15">
        <f>IFERROR((原始数据_周度!I1205-AVERAGE(原始数据_周度!I1050:I1205))/STDEV(原始数据_周度!I1050:I1205),"")</f>
        <v/>
      </c>
      <c r="H1205" s="166">
        <f>IFERROR((原始数据_周度!J1205-AVERAGE($J$2:J1205))/STDEV($J$2:J1205),"")</f>
        <v/>
      </c>
    </row>
    <row r="1206">
      <c r="A1206" s="14">
        <f>原始数据_周度!A1206</f>
        <v/>
      </c>
      <c r="B1206" s="15">
        <f>IFERROR((原始数据_周度!C1206-AVERAGE(原始数据_周度!C1051:C1206))/STDEV(原始数据_周度!C1051:C1206),"")</f>
        <v/>
      </c>
      <c r="C1206" s="15">
        <f>IFERROR((原始数据_周度!F1206-AVERAGE(原始数据_周度!F1051:F1206))/STDEV(原始数据_周度!F1051:F1206),"")</f>
        <v/>
      </c>
      <c r="D1206" s="15">
        <f>IFERROR(-1*(原始数据_周度!E1206-AVERAGE(原始数据_周度!E1051:E1206))/STDEV(原始数据_周度!E1051:E1206),"")</f>
        <v/>
      </c>
      <c r="E1206" s="15">
        <f>IFERROR(-1*(原始数据_周度!G1206-AVERAGE(原始数据_周度!G1051:G1206))/STDEV(原始数据_周度!G1051:G1206),"")</f>
        <v/>
      </c>
      <c r="F1206" s="15">
        <f>IFERROR(-1*(原始数据_周度!H1206-AVERAGE(原始数据_周度!H1051:H1206))/STDEV(原始数据_周度!H1051:H1206),"")</f>
        <v/>
      </c>
      <c r="G1206" s="15">
        <f>IFERROR((原始数据_周度!I1206-AVERAGE(原始数据_周度!I1051:I1206))/STDEV(原始数据_周度!I1051:I1206),"")</f>
        <v/>
      </c>
      <c r="H1206" s="166">
        <f>IFERROR((原始数据_周度!J1206-AVERAGE($J$2:J1206))/STDEV($J$2:J1206),"")</f>
        <v/>
      </c>
    </row>
    <row r="1207">
      <c r="A1207" s="14">
        <f>原始数据_周度!A1207</f>
        <v/>
      </c>
      <c r="B1207" s="15">
        <f>IFERROR((原始数据_周度!C1207-AVERAGE(原始数据_周度!C1052:C1207))/STDEV(原始数据_周度!C1052:C1207),"")</f>
        <v/>
      </c>
      <c r="C1207" s="15">
        <f>IFERROR((原始数据_周度!F1207-AVERAGE(原始数据_周度!F1052:F1207))/STDEV(原始数据_周度!F1052:F1207),"")</f>
        <v/>
      </c>
      <c r="D1207" s="15">
        <f>IFERROR(-1*(原始数据_周度!E1207-AVERAGE(原始数据_周度!E1052:E1207))/STDEV(原始数据_周度!E1052:E1207),"")</f>
        <v/>
      </c>
      <c r="E1207" s="15">
        <f>IFERROR(-1*(原始数据_周度!G1207-AVERAGE(原始数据_周度!G1052:G1207))/STDEV(原始数据_周度!G1052:G1207),"")</f>
        <v/>
      </c>
      <c r="F1207" s="15">
        <f>IFERROR(-1*(原始数据_周度!H1207-AVERAGE(原始数据_周度!H1052:H1207))/STDEV(原始数据_周度!H1052:H1207),"")</f>
        <v/>
      </c>
      <c r="G1207" s="15">
        <f>IFERROR((原始数据_周度!I1207-AVERAGE(原始数据_周度!I1052:I1207))/STDEV(原始数据_周度!I1052:I1207),"")</f>
        <v/>
      </c>
      <c r="H1207" s="166">
        <f>IFERROR((原始数据_周度!J1207-AVERAGE($J$2:J1207))/STDEV($J$2:J1207),"")</f>
        <v/>
      </c>
    </row>
    <row r="1208">
      <c r="A1208" s="14">
        <f>原始数据_周度!A1208</f>
        <v/>
      </c>
      <c r="B1208" s="15">
        <f>IFERROR((原始数据_周度!C1208-AVERAGE(原始数据_周度!C1053:C1208))/STDEV(原始数据_周度!C1053:C1208),"")</f>
        <v/>
      </c>
      <c r="C1208" s="15">
        <f>IFERROR((原始数据_周度!F1208-AVERAGE(原始数据_周度!F1053:F1208))/STDEV(原始数据_周度!F1053:F1208),"")</f>
        <v/>
      </c>
      <c r="D1208" s="15">
        <f>IFERROR(-1*(原始数据_周度!E1208-AVERAGE(原始数据_周度!E1053:E1208))/STDEV(原始数据_周度!E1053:E1208),"")</f>
        <v/>
      </c>
      <c r="E1208" s="15">
        <f>IFERROR(-1*(原始数据_周度!G1208-AVERAGE(原始数据_周度!G1053:G1208))/STDEV(原始数据_周度!G1053:G1208),"")</f>
        <v/>
      </c>
      <c r="F1208" s="15">
        <f>IFERROR(-1*(原始数据_周度!H1208-AVERAGE(原始数据_周度!H1053:H1208))/STDEV(原始数据_周度!H1053:H1208),"")</f>
        <v/>
      </c>
      <c r="G1208" s="15">
        <f>IFERROR((原始数据_周度!I1208-AVERAGE(原始数据_周度!I1053:I1208))/STDEV(原始数据_周度!I1053:I1208),"")</f>
        <v/>
      </c>
      <c r="H1208" s="166">
        <f>IFERROR((原始数据_周度!J1208-AVERAGE($J$2:J1208))/STDEV($J$2:J1208),"")</f>
        <v/>
      </c>
    </row>
    <row r="1209">
      <c r="A1209" s="14">
        <f>原始数据_周度!A1209</f>
        <v/>
      </c>
      <c r="B1209" s="15">
        <f>IFERROR((原始数据_周度!C1209-AVERAGE(原始数据_周度!C1054:C1209))/STDEV(原始数据_周度!C1054:C1209),"")</f>
        <v/>
      </c>
      <c r="C1209" s="15">
        <f>IFERROR((原始数据_周度!F1209-AVERAGE(原始数据_周度!F1054:F1209))/STDEV(原始数据_周度!F1054:F1209),"")</f>
        <v/>
      </c>
      <c r="D1209" s="15">
        <f>IFERROR(-1*(原始数据_周度!E1209-AVERAGE(原始数据_周度!E1054:E1209))/STDEV(原始数据_周度!E1054:E1209),"")</f>
        <v/>
      </c>
      <c r="E1209" s="15">
        <f>IFERROR(-1*(原始数据_周度!G1209-AVERAGE(原始数据_周度!G1054:G1209))/STDEV(原始数据_周度!G1054:G1209),"")</f>
        <v/>
      </c>
      <c r="F1209" s="15">
        <f>IFERROR(-1*(原始数据_周度!H1209-AVERAGE(原始数据_周度!H1054:H1209))/STDEV(原始数据_周度!H1054:H1209),"")</f>
        <v/>
      </c>
      <c r="G1209" s="15">
        <f>IFERROR((原始数据_周度!I1209-AVERAGE(原始数据_周度!I1054:I1209))/STDEV(原始数据_周度!I1054:I1209),"")</f>
        <v/>
      </c>
      <c r="H1209" s="166">
        <f>IFERROR((原始数据_周度!J1209-AVERAGE($J$2:J1209))/STDEV($J$2:J1209),"")</f>
        <v/>
      </c>
    </row>
    <row r="1210">
      <c r="A1210" s="14">
        <f>原始数据_周度!A1210</f>
        <v/>
      </c>
      <c r="B1210" s="15">
        <f>IFERROR((原始数据_周度!C1210-AVERAGE(原始数据_周度!C1055:C1210))/STDEV(原始数据_周度!C1055:C1210),"")</f>
        <v/>
      </c>
      <c r="C1210" s="15">
        <f>IFERROR((原始数据_周度!F1210-AVERAGE(原始数据_周度!F1055:F1210))/STDEV(原始数据_周度!F1055:F1210),"")</f>
        <v/>
      </c>
      <c r="D1210" s="15">
        <f>IFERROR(-1*(原始数据_周度!E1210-AVERAGE(原始数据_周度!E1055:E1210))/STDEV(原始数据_周度!E1055:E1210),"")</f>
        <v/>
      </c>
      <c r="E1210" s="15">
        <f>IFERROR(-1*(原始数据_周度!G1210-AVERAGE(原始数据_周度!G1055:G1210))/STDEV(原始数据_周度!G1055:G1210),"")</f>
        <v/>
      </c>
      <c r="F1210" s="15">
        <f>IFERROR(-1*(原始数据_周度!H1210-AVERAGE(原始数据_周度!H1055:H1210))/STDEV(原始数据_周度!H1055:H1210),"")</f>
        <v/>
      </c>
      <c r="G1210" s="15">
        <f>IFERROR((原始数据_周度!I1210-AVERAGE(原始数据_周度!I1055:I1210))/STDEV(原始数据_周度!I1055:I1210),"")</f>
        <v/>
      </c>
      <c r="H1210" s="166">
        <f>IFERROR((原始数据_周度!J1210-AVERAGE($J$2:J1210))/STDEV($J$2:J1210),"")</f>
        <v/>
      </c>
    </row>
    <row r="1211">
      <c r="A1211" s="14">
        <f>原始数据_周度!A1211</f>
        <v/>
      </c>
      <c r="B1211" s="15">
        <f>IFERROR((原始数据_周度!C1211-AVERAGE(原始数据_周度!C1056:C1211))/STDEV(原始数据_周度!C1056:C1211),"")</f>
        <v/>
      </c>
      <c r="C1211" s="15">
        <f>IFERROR((原始数据_周度!F1211-AVERAGE(原始数据_周度!F1056:F1211))/STDEV(原始数据_周度!F1056:F1211),"")</f>
        <v/>
      </c>
      <c r="D1211" s="15">
        <f>IFERROR(-1*(原始数据_周度!E1211-AVERAGE(原始数据_周度!E1056:E1211))/STDEV(原始数据_周度!E1056:E1211),"")</f>
        <v/>
      </c>
      <c r="E1211" s="15">
        <f>IFERROR(-1*(原始数据_周度!G1211-AVERAGE(原始数据_周度!G1056:G1211))/STDEV(原始数据_周度!G1056:G1211),"")</f>
        <v/>
      </c>
      <c r="F1211" s="15">
        <f>IFERROR(-1*(原始数据_周度!H1211-AVERAGE(原始数据_周度!H1056:H1211))/STDEV(原始数据_周度!H1056:H1211),"")</f>
        <v/>
      </c>
      <c r="G1211" s="15">
        <f>IFERROR((原始数据_周度!I1211-AVERAGE(原始数据_周度!I1056:I1211))/STDEV(原始数据_周度!I1056:I1211),"")</f>
        <v/>
      </c>
      <c r="H1211" s="166">
        <f>IFERROR((原始数据_周度!J1211-AVERAGE($J$2:J1211))/STDEV($J$2:J1211),"")</f>
        <v/>
      </c>
    </row>
    <row r="1212">
      <c r="A1212" s="14">
        <f>原始数据_周度!A1212</f>
        <v/>
      </c>
      <c r="B1212" s="15">
        <f>IFERROR((原始数据_周度!C1212-AVERAGE(原始数据_周度!C1057:C1212))/STDEV(原始数据_周度!C1057:C1212),"")</f>
        <v/>
      </c>
      <c r="C1212" s="15">
        <f>IFERROR((原始数据_周度!F1212-AVERAGE(原始数据_周度!F1057:F1212))/STDEV(原始数据_周度!F1057:F1212),"")</f>
        <v/>
      </c>
      <c r="D1212" s="15">
        <f>IFERROR(-1*(原始数据_周度!E1212-AVERAGE(原始数据_周度!E1057:E1212))/STDEV(原始数据_周度!E1057:E1212),"")</f>
        <v/>
      </c>
      <c r="E1212" s="15">
        <f>IFERROR(-1*(原始数据_周度!G1212-AVERAGE(原始数据_周度!G1057:G1212))/STDEV(原始数据_周度!G1057:G1212),"")</f>
        <v/>
      </c>
      <c r="F1212" s="15">
        <f>IFERROR(-1*(原始数据_周度!H1212-AVERAGE(原始数据_周度!H1057:H1212))/STDEV(原始数据_周度!H1057:H1212),"")</f>
        <v/>
      </c>
      <c r="G1212" s="15">
        <f>IFERROR((原始数据_周度!I1212-AVERAGE(原始数据_周度!I1057:I1212))/STDEV(原始数据_周度!I1057:I1212),"")</f>
        <v/>
      </c>
      <c r="H1212" s="166">
        <f>IFERROR((原始数据_周度!J1212-AVERAGE($J$2:J1212))/STDEV($J$2:J1212),"")</f>
        <v/>
      </c>
    </row>
    <row r="1213">
      <c r="A1213" s="14">
        <f>原始数据_周度!A1213</f>
        <v/>
      </c>
      <c r="B1213" s="15">
        <f>IFERROR((原始数据_周度!C1213-AVERAGE(原始数据_周度!C1058:C1213))/STDEV(原始数据_周度!C1058:C1213),"")</f>
        <v/>
      </c>
      <c r="C1213" s="15">
        <f>IFERROR((原始数据_周度!F1213-AVERAGE(原始数据_周度!F1058:F1213))/STDEV(原始数据_周度!F1058:F1213),"")</f>
        <v/>
      </c>
      <c r="D1213" s="15">
        <f>IFERROR(-1*(原始数据_周度!E1213-AVERAGE(原始数据_周度!E1058:E1213))/STDEV(原始数据_周度!E1058:E1213),"")</f>
        <v/>
      </c>
      <c r="E1213" s="15">
        <f>IFERROR(-1*(原始数据_周度!G1213-AVERAGE(原始数据_周度!G1058:G1213))/STDEV(原始数据_周度!G1058:G1213),"")</f>
        <v/>
      </c>
      <c r="F1213" s="15">
        <f>IFERROR(-1*(原始数据_周度!H1213-AVERAGE(原始数据_周度!H1058:H1213))/STDEV(原始数据_周度!H1058:H1213),"")</f>
        <v/>
      </c>
      <c r="G1213" s="15">
        <f>IFERROR((原始数据_周度!I1213-AVERAGE(原始数据_周度!I1058:I1213))/STDEV(原始数据_周度!I1058:I1213),"")</f>
        <v/>
      </c>
      <c r="H1213" s="166">
        <f>IFERROR((原始数据_周度!J1213-AVERAGE($J$2:J1213))/STDEV($J$2:J1213),"")</f>
        <v/>
      </c>
    </row>
    <row r="1214">
      <c r="A1214" s="14">
        <f>原始数据_周度!A1214</f>
        <v/>
      </c>
      <c r="B1214" s="15">
        <f>IFERROR((原始数据_周度!C1214-AVERAGE(原始数据_周度!C1059:C1214))/STDEV(原始数据_周度!C1059:C1214),"")</f>
        <v/>
      </c>
      <c r="C1214" s="15">
        <f>IFERROR((原始数据_周度!F1214-AVERAGE(原始数据_周度!F1059:F1214))/STDEV(原始数据_周度!F1059:F1214),"")</f>
        <v/>
      </c>
      <c r="D1214" s="15">
        <f>IFERROR(-1*(原始数据_周度!E1214-AVERAGE(原始数据_周度!E1059:E1214))/STDEV(原始数据_周度!E1059:E1214),"")</f>
        <v/>
      </c>
      <c r="E1214" s="15">
        <f>IFERROR(-1*(原始数据_周度!G1214-AVERAGE(原始数据_周度!G1059:G1214))/STDEV(原始数据_周度!G1059:G1214),"")</f>
        <v/>
      </c>
      <c r="F1214" s="15">
        <f>IFERROR(-1*(原始数据_周度!H1214-AVERAGE(原始数据_周度!H1059:H1214))/STDEV(原始数据_周度!H1059:H1214),"")</f>
        <v/>
      </c>
      <c r="G1214" s="15">
        <f>IFERROR((原始数据_周度!I1214-AVERAGE(原始数据_周度!I1059:I1214))/STDEV(原始数据_周度!I1059:I1214),"")</f>
        <v/>
      </c>
      <c r="H1214" s="166">
        <f>IFERROR((原始数据_周度!J1214-AVERAGE($J$2:J1214))/STDEV($J$2:J1214),"")</f>
        <v/>
      </c>
    </row>
    <row r="1215">
      <c r="A1215" s="14">
        <f>原始数据_周度!A1215</f>
        <v/>
      </c>
      <c r="B1215" s="15">
        <f>IFERROR((原始数据_周度!C1215-AVERAGE(原始数据_周度!C1060:C1215))/STDEV(原始数据_周度!C1060:C1215),"")</f>
        <v/>
      </c>
      <c r="C1215" s="15">
        <f>IFERROR((原始数据_周度!F1215-AVERAGE(原始数据_周度!F1060:F1215))/STDEV(原始数据_周度!F1060:F1215),"")</f>
        <v/>
      </c>
      <c r="D1215" s="15">
        <f>IFERROR(-1*(原始数据_周度!E1215-AVERAGE(原始数据_周度!E1060:E1215))/STDEV(原始数据_周度!E1060:E1215),"")</f>
        <v/>
      </c>
      <c r="E1215" s="15">
        <f>IFERROR(-1*(原始数据_周度!G1215-AVERAGE(原始数据_周度!G1060:G1215))/STDEV(原始数据_周度!G1060:G1215),"")</f>
        <v/>
      </c>
      <c r="F1215" s="15">
        <f>IFERROR(-1*(原始数据_周度!H1215-AVERAGE(原始数据_周度!H1060:H1215))/STDEV(原始数据_周度!H1060:H1215),"")</f>
        <v/>
      </c>
      <c r="G1215" s="15">
        <f>IFERROR((原始数据_周度!I1215-AVERAGE(原始数据_周度!I1060:I1215))/STDEV(原始数据_周度!I1060:I1215),"")</f>
        <v/>
      </c>
      <c r="H1215" s="166">
        <f>IFERROR((原始数据_周度!J1215-AVERAGE($J$2:J1215))/STDEV($J$2:J1215),"")</f>
        <v/>
      </c>
    </row>
    <row r="1216">
      <c r="A1216" s="14">
        <f>原始数据_周度!A1216</f>
        <v/>
      </c>
      <c r="B1216" s="15">
        <f>IFERROR((原始数据_周度!C1216-AVERAGE(原始数据_周度!C1061:C1216))/STDEV(原始数据_周度!C1061:C1216),"")</f>
        <v/>
      </c>
      <c r="C1216" s="15">
        <f>IFERROR((原始数据_周度!F1216-AVERAGE(原始数据_周度!F1061:F1216))/STDEV(原始数据_周度!F1061:F1216),"")</f>
        <v/>
      </c>
      <c r="D1216" s="15">
        <f>IFERROR(-1*(原始数据_周度!E1216-AVERAGE(原始数据_周度!E1061:E1216))/STDEV(原始数据_周度!E1061:E1216),"")</f>
        <v/>
      </c>
      <c r="E1216" s="15">
        <f>IFERROR(-1*(原始数据_周度!G1216-AVERAGE(原始数据_周度!G1061:G1216))/STDEV(原始数据_周度!G1061:G1216),"")</f>
        <v/>
      </c>
      <c r="F1216" s="15">
        <f>IFERROR(-1*(原始数据_周度!H1216-AVERAGE(原始数据_周度!H1061:H1216))/STDEV(原始数据_周度!H1061:H1216),"")</f>
        <v/>
      </c>
      <c r="G1216" s="15">
        <f>IFERROR((原始数据_周度!I1216-AVERAGE(原始数据_周度!I1061:I1216))/STDEV(原始数据_周度!I1061:I1216),"")</f>
        <v/>
      </c>
      <c r="H1216" s="166">
        <f>IFERROR((原始数据_周度!J1216-AVERAGE($J$2:J1216))/STDEV($J$2:J1216),"")</f>
        <v/>
      </c>
    </row>
    <row r="1217">
      <c r="A1217" s="14">
        <f>原始数据_周度!A1217</f>
        <v/>
      </c>
      <c r="B1217" s="15">
        <f>IFERROR((原始数据_周度!C1217-AVERAGE(原始数据_周度!C1062:C1217))/STDEV(原始数据_周度!C1062:C1217),"")</f>
        <v/>
      </c>
      <c r="C1217" s="15">
        <f>IFERROR((原始数据_周度!F1217-AVERAGE(原始数据_周度!F1062:F1217))/STDEV(原始数据_周度!F1062:F1217),"")</f>
        <v/>
      </c>
      <c r="D1217" s="15">
        <f>IFERROR(-1*(原始数据_周度!E1217-AVERAGE(原始数据_周度!E1062:E1217))/STDEV(原始数据_周度!E1062:E1217),"")</f>
        <v/>
      </c>
      <c r="E1217" s="15">
        <f>IFERROR(-1*(原始数据_周度!G1217-AVERAGE(原始数据_周度!G1062:G1217))/STDEV(原始数据_周度!G1062:G1217),"")</f>
        <v/>
      </c>
      <c r="F1217" s="15">
        <f>IFERROR(-1*(原始数据_周度!H1217-AVERAGE(原始数据_周度!H1062:H1217))/STDEV(原始数据_周度!H1062:H1217),"")</f>
        <v/>
      </c>
      <c r="G1217" s="15">
        <f>IFERROR((原始数据_周度!I1217-AVERAGE(原始数据_周度!I1062:I1217))/STDEV(原始数据_周度!I1062:I1217),"")</f>
        <v/>
      </c>
      <c r="H1217" s="166">
        <f>IFERROR((原始数据_周度!J1217-AVERAGE($J$2:J1217))/STDEV($J$2:J1217),"")</f>
        <v/>
      </c>
    </row>
    <row r="1218">
      <c r="A1218" s="14">
        <f>原始数据_周度!A1218</f>
        <v/>
      </c>
      <c r="B1218" s="15">
        <f>IFERROR((原始数据_周度!C1218-AVERAGE(原始数据_周度!C1063:C1218))/STDEV(原始数据_周度!C1063:C1218),"")</f>
        <v/>
      </c>
      <c r="C1218" s="15">
        <f>IFERROR((原始数据_周度!F1218-AVERAGE(原始数据_周度!F1063:F1218))/STDEV(原始数据_周度!F1063:F1218),"")</f>
        <v/>
      </c>
      <c r="D1218" s="15">
        <f>IFERROR(-1*(原始数据_周度!E1218-AVERAGE(原始数据_周度!E1063:E1218))/STDEV(原始数据_周度!E1063:E1218),"")</f>
        <v/>
      </c>
      <c r="E1218" s="15">
        <f>IFERROR(-1*(原始数据_周度!G1218-AVERAGE(原始数据_周度!G1063:G1218))/STDEV(原始数据_周度!G1063:G1218),"")</f>
        <v/>
      </c>
      <c r="F1218" s="15">
        <f>IFERROR(-1*(原始数据_周度!H1218-AVERAGE(原始数据_周度!H1063:H1218))/STDEV(原始数据_周度!H1063:H1218),"")</f>
        <v/>
      </c>
      <c r="G1218" s="15">
        <f>IFERROR((原始数据_周度!I1218-AVERAGE(原始数据_周度!I1063:I1218))/STDEV(原始数据_周度!I1063:I1218),"")</f>
        <v/>
      </c>
      <c r="H1218" s="166">
        <f>IFERROR((原始数据_周度!J1218-AVERAGE($J$2:J1218))/STDEV($J$2:J1218),"")</f>
        <v/>
      </c>
    </row>
    <row r="1219">
      <c r="A1219" s="14">
        <f>原始数据_周度!A1219</f>
        <v/>
      </c>
      <c r="B1219" s="15">
        <f>IFERROR((原始数据_周度!C1219-AVERAGE(原始数据_周度!C1064:C1219))/STDEV(原始数据_周度!C1064:C1219),"")</f>
        <v/>
      </c>
      <c r="C1219" s="15">
        <f>IFERROR((原始数据_周度!F1219-AVERAGE(原始数据_周度!F1064:F1219))/STDEV(原始数据_周度!F1064:F1219),"")</f>
        <v/>
      </c>
      <c r="D1219" s="15">
        <f>IFERROR(-1*(原始数据_周度!E1219-AVERAGE(原始数据_周度!E1064:E1219))/STDEV(原始数据_周度!E1064:E1219),"")</f>
        <v/>
      </c>
      <c r="E1219" s="15">
        <f>IFERROR(-1*(原始数据_周度!G1219-AVERAGE(原始数据_周度!G1064:G1219))/STDEV(原始数据_周度!G1064:G1219),"")</f>
        <v/>
      </c>
      <c r="F1219" s="15">
        <f>IFERROR(-1*(原始数据_周度!H1219-AVERAGE(原始数据_周度!H1064:H1219))/STDEV(原始数据_周度!H1064:H1219),"")</f>
        <v/>
      </c>
      <c r="G1219" s="15">
        <f>IFERROR((原始数据_周度!I1219-AVERAGE(原始数据_周度!I1064:I1219))/STDEV(原始数据_周度!I1064:I1219),"")</f>
        <v/>
      </c>
      <c r="H1219" s="166">
        <f>IFERROR((原始数据_周度!J1219-AVERAGE($J$2:J1219))/STDEV($J$2:J1219),"")</f>
        <v/>
      </c>
    </row>
    <row r="1220">
      <c r="A1220" s="14">
        <f>原始数据_周度!A1220</f>
        <v/>
      </c>
      <c r="B1220" s="15">
        <f>IFERROR((原始数据_周度!C1220-AVERAGE(原始数据_周度!C1065:C1220))/STDEV(原始数据_周度!C1065:C1220),"")</f>
        <v/>
      </c>
      <c r="C1220" s="15">
        <f>IFERROR((原始数据_周度!F1220-AVERAGE(原始数据_周度!F1065:F1220))/STDEV(原始数据_周度!F1065:F1220),"")</f>
        <v/>
      </c>
      <c r="D1220" s="15">
        <f>IFERROR(-1*(原始数据_周度!E1220-AVERAGE(原始数据_周度!E1065:E1220))/STDEV(原始数据_周度!E1065:E1220),"")</f>
        <v/>
      </c>
      <c r="E1220" s="15">
        <f>IFERROR(-1*(原始数据_周度!G1220-AVERAGE(原始数据_周度!G1065:G1220))/STDEV(原始数据_周度!G1065:G1220),"")</f>
        <v/>
      </c>
      <c r="F1220" s="15">
        <f>IFERROR(-1*(原始数据_周度!H1220-AVERAGE(原始数据_周度!H1065:H1220))/STDEV(原始数据_周度!H1065:H1220),"")</f>
        <v/>
      </c>
      <c r="G1220" s="15">
        <f>IFERROR((原始数据_周度!I1220-AVERAGE(原始数据_周度!I1065:I1220))/STDEV(原始数据_周度!I1065:I1220),"")</f>
        <v/>
      </c>
      <c r="H1220" s="166">
        <f>IFERROR((原始数据_周度!J1220-AVERAGE($J$2:J1220))/STDEV($J$2:J1220),"")</f>
        <v/>
      </c>
    </row>
    <row r="1221">
      <c r="A1221" s="14">
        <f>原始数据_周度!A1221</f>
        <v/>
      </c>
      <c r="B1221" s="15">
        <f>IFERROR((原始数据_周度!C1221-AVERAGE(原始数据_周度!C1066:C1221))/STDEV(原始数据_周度!C1066:C1221),"")</f>
        <v/>
      </c>
      <c r="C1221" s="15">
        <f>IFERROR((原始数据_周度!F1221-AVERAGE(原始数据_周度!F1066:F1221))/STDEV(原始数据_周度!F1066:F1221),"")</f>
        <v/>
      </c>
      <c r="D1221" s="15">
        <f>IFERROR(-1*(原始数据_周度!E1221-AVERAGE(原始数据_周度!E1066:E1221))/STDEV(原始数据_周度!E1066:E1221),"")</f>
        <v/>
      </c>
      <c r="E1221" s="15">
        <f>IFERROR(-1*(原始数据_周度!G1221-AVERAGE(原始数据_周度!G1066:G1221))/STDEV(原始数据_周度!G1066:G1221),"")</f>
        <v/>
      </c>
      <c r="F1221" s="15">
        <f>IFERROR(-1*(原始数据_周度!H1221-AVERAGE(原始数据_周度!H1066:H1221))/STDEV(原始数据_周度!H1066:H1221),"")</f>
        <v/>
      </c>
      <c r="G1221" s="15">
        <f>IFERROR((原始数据_周度!I1221-AVERAGE(原始数据_周度!I1066:I1221))/STDEV(原始数据_周度!I1066:I1221),"")</f>
        <v/>
      </c>
      <c r="H1221" s="166">
        <f>IFERROR((原始数据_周度!J1221-AVERAGE($J$2:J1221))/STDEV($J$2:J1221),"")</f>
        <v/>
      </c>
    </row>
    <row r="1222">
      <c r="A1222" s="14">
        <f>原始数据_周度!A1222</f>
        <v/>
      </c>
      <c r="B1222" s="15">
        <f>IFERROR((原始数据_周度!C1222-AVERAGE(原始数据_周度!C1067:C1222))/STDEV(原始数据_周度!C1067:C1222),"")</f>
        <v/>
      </c>
      <c r="C1222" s="15">
        <f>IFERROR((原始数据_周度!F1222-AVERAGE(原始数据_周度!F1067:F1222))/STDEV(原始数据_周度!F1067:F1222),"")</f>
        <v/>
      </c>
      <c r="D1222" s="15">
        <f>IFERROR(-1*(原始数据_周度!E1222-AVERAGE(原始数据_周度!E1067:E1222))/STDEV(原始数据_周度!E1067:E1222),"")</f>
        <v/>
      </c>
      <c r="E1222" s="15">
        <f>IFERROR(-1*(原始数据_周度!G1222-AVERAGE(原始数据_周度!G1067:G1222))/STDEV(原始数据_周度!G1067:G1222),"")</f>
        <v/>
      </c>
      <c r="F1222" s="15">
        <f>IFERROR(-1*(原始数据_周度!H1222-AVERAGE(原始数据_周度!H1067:H1222))/STDEV(原始数据_周度!H1067:H1222),"")</f>
        <v/>
      </c>
      <c r="G1222" s="15">
        <f>IFERROR((原始数据_周度!I1222-AVERAGE(原始数据_周度!I1067:I1222))/STDEV(原始数据_周度!I1067:I1222),"")</f>
        <v/>
      </c>
      <c r="H1222" s="166">
        <f>IFERROR((原始数据_周度!J1222-AVERAGE($J$2:J1222))/STDEV($J$2:J1222),"")</f>
        <v/>
      </c>
    </row>
    <row r="1223">
      <c r="A1223" s="14">
        <f>原始数据_周度!A1223</f>
        <v/>
      </c>
      <c r="B1223" s="15">
        <f>IFERROR((原始数据_周度!C1223-AVERAGE(原始数据_周度!C1068:C1223))/STDEV(原始数据_周度!C1068:C1223),"")</f>
        <v/>
      </c>
      <c r="C1223" s="15">
        <f>IFERROR((原始数据_周度!F1223-AVERAGE(原始数据_周度!F1068:F1223))/STDEV(原始数据_周度!F1068:F1223),"")</f>
        <v/>
      </c>
      <c r="D1223" s="15">
        <f>IFERROR(-1*(原始数据_周度!E1223-AVERAGE(原始数据_周度!E1068:E1223))/STDEV(原始数据_周度!E1068:E1223),"")</f>
        <v/>
      </c>
      <c r="E1223" s="15">
        <f>IFERROR(-1*(原始数据_周度!G1223-AVERAGE(原始数据_周度!G1068:G1223))/STDEV(原始数据_周度!G1068:G1223),"")</f>
        <v/>
      </c>
      <c r="F1223" s="15">
        <f>IFERROR(-1*(原始数据_周度!H1223-AVERAGE(原始数据_周度!H1068:H1223))/STDEV(原始数据_周度!H1068:H1223),"")</f>
        <v/>
      </c>
      <c r="G1223" s="15">
        <f>IFERROR((原始数据_周度!I1223-AVERAGE(原始数据_周度!I1068:I1223))/STDEV(原始数据_周度!I1068:I1223),"")</f>
        <v/>
      </c>
      <c r="H1223" s="166">
        <f>IFERROR((原始数据_周度!J1223-AVERAGE($J$2:J1223))/STDEV($J$2:J1223),"")</f>
        <v/>
      </c>
    </row>
    <row r="1224">
      <c r="A1224" s="14">
        <f>原始数据_周度!A1224</f>
        <v/>
      </c>
      <c r="B1224" s="15">
        <f>IFERROR((原始数据_周度!C1224-AVERAGE(原始数据_周度!C1069:C1224))/STDEV(原始数据_周度!C1069:C1224),"")</f>
        <v/>
      </c>
      <c r="C1224" s="15">
        <f>IFERROR((原始数据_周度!F1224-AVERAGE(原始数据_周度!F1069:F1224))/STDEV(原始数据_周度!F1069:F1224),"")</f>
        <v/>
      </c>
      <c r="D1224" s="15">
        <f>IFERROR(-1*(原始数据_周度!E1224-AVERAGE(原始数据_周度!E1069:E1224))/STDEV(原始数据_周度!E1069:E1224),"")</f>
        <v/>
      </c>
      <c r="E1224" s="15">
        <f>IFERROR(-1*(原始数据_周度!G1224-AVERAGE(原始数据_周度!G1069:G1224))/STDEV(原始数据_周度!G1069:G1224),"")</f>
        <v/>
      </c>
      <c r="F1224" s="15">
        <f>IFERROR(-1*(原始数据_周度!H1224-AVERAGE(原始数据_周度!H1069:H1224))/STDEV(原始数据_周度!H1069:H1224),"")</f>
        <v/>
      </c>
      <c r="G1224" s="15">
        <f>IFERROR((原始数据_周度!I1224-AVERAGE(原始数据_周度!I1069:I1224))/STDEV(原始数据_周度!I1069:I1224),"")</f>
        <v/>
      </c>
      <c r="H1224" s="166">
        <f>IFERROR((原始数据_周度!J1224-AVERAGE($J$2:J1224))/STDEV($J$2:J1224),"")</f>
        <v/>
      </c>
    </row>
    <row r="1225">
      <c r="A1225" s="14">
        <f>原始数据_周度!A1225</f>
        <v/>
      </c>
      <c r="B1225" s="15">
        <f>IFERROR((原始数据_周度!C1225-AVERAGE(原始数据_周度!C1070:C1225))/STDEV(原始数据_周度!C1070:C1225),"")</f>
        <v/>
      </c>
      <c r="C1225" s="15">
        <f>IFERROR((原始数据_周度!F1225-AVERAGE(原始数据_周度!F1070:F1225))/STDEV(原始数据_周度!F1070:F1225),"")</f>
        <v/>
      </c>
      <c r="D1225" s="15">
        <f>IFERROR(-1*(原始数据_周度!E1225-AVERAGE(原始数据_周度!E1070:E1225))/STDEV(原始数据_周度!E1070:E1225),"")</f>
        <v/>
      </c>
      <c r="E1225" s="15">
        <f>IFERROR(-1*(原始数据_周度!G1225-AVERAGE(原始数据_周度!G1070:G1225))/STDEV(原始数据_周度!G1070:G1225),"")</f>
        <v/>
      </c>
      <c r="F1225" s="15">
        <f>IFERROR(-1*(原始数据_周度!H1225-AVERAGE(原始数据_周度!H1070:H1225))/STDEV(原始数据_周度!H1070:H1225),"")</f>
        <v/>
      </c>
      <c r="G1225" s="15">
        <f>IFERROR((原始数据_周度!I1225-AVERAGE(原始数据_周度!I1070:I1225))/STDEV(原始数据_周度!I1070:I1225),"")</f>
        <v/>
      </c>
      <c r="H1225" s="166">
        <f>IFERROR((原始数据_周度!J1225-AVERAGE($J$2:J1225))/STDEV($J$2:J1225),"")</f>
        <v/>
      </c>
    </row>
    <row r="1226">
      <c r="A1226" s="14">
        <f>原始数据_周度!A1226</f>
        <v/>
      </c>
      <c r="B1226" s="15">
        <f>IFERROR((原始数据_周度!C1226-AVERAGE(原始数据_周度!C1071:C1226))/STDEV(原始数据_周度!C1071:C1226),"")</f>
        <v/>
      </c>
      <c r="C1226" s="15">
        <f>IFERROR((原始数据_周度!F1226-AVERAGE(原始数据_周度!F1071:F1226))/STDEV(原始数据_周度!F1071:F1226),"")</f>
        <v/>
      </c>
      <c r="D1226" s="15">
        <f>IFERROR(-1*(原始数据_周度!E1226-AVERAGE(原始数据_周度!E1071:E1226))/STDEV(原始数据_周度!E1071:E1226),"")</f>
        <v/>
      </c>
      <c r="E1226" s="15">
        <f>IFERROR(-1*(原始数据_周度!G1226-AVERAGE(原始数据_周度!G1071:G1226))/STDEV(原始数据_周度!G1071:G1226),"")</f>
        <v/>
      </c>
      <c r="F1226" s="15">
        <f>IFERROR(-1*(原始数据_周度!H1226-AVERAGE(原始数据_周度!H1071:H1226))/STDEV(原始数据_周度!H1071:H1226),"")</f>
        <v/>
      </c>
      <c r="G1226" s="15">
        <f>IFERROR((原始数据_周度!I1226-AVERAGE(原始数据_周度!I1071:I1226))/STDEV(原始数据_周度!I1071:I1226),"")</f>
        <v/>
      </c>
      <c r="H1226" s="166">
        <f>IFERROR((原始数据_周度!J1226-AVERAGE($J$2:J1226))/STDEV($J$2:J1226),"")</f>
        <v/>
      </c>
    </row>
    <row r="1227">
      <c r="A1227" s="14">
        <f>原始数据_周度!A1227</f>
        <v/>
      </c>
      <c r="B1227" s="15">
        <f>IFERROR((原始数据_周度!C1227-AVERAGE(原始数据_周度!C1072:C1227))/STDEV(原始数据_周度!C1072:C1227),"")</f>
        <v/>
      </c>
      <c r="C1227" s="15">
        <f>IFERROR((原始数据_周度!F1227-AVERAGE(原始数据_周度!F1072:F1227))/STDEV(原始数据_周度!F1072:F1227),"")</f>
        <v/>
      </c>
      <c r="D1227" s="15">
        <f>IFERROR(-1*(原始数据_周度!E1227-AVERAGE(原始数据_周度!E1072:E1227))/STDEV(原始数据_周度!E1072:E1227),"")</f>
        <v/>
      </c>
      <c r="E1227" s="15">
        <f>IFERROR(-1*(原始数据_周度!G1227-AVERAGE(原始数据_周度!G1072:G1227))/STDEV(原始数据_周度!G1072:G1227),"")</f>
        <v/>
      </c>
      <c r="F1227" s="15">
        <f>IFERROR(-1*(原始数据_周度!H1227-AVERAGE(原始数据_周度!H1072:H1227))/STDEV(原始数据_周度!H1072:H1227),"")</f>
        <v/>
      </c>
      <c r="G1227" s="15">
        <f>IFERROR((原始数据_周度!I1227-AVERAGE(原始数据_周度!I1072:I1227))/STDEV(原始数据_周度!I1072:I1227),"")</f>
        <v/>
      </c>
      <c r="H1227" s="166">
        <f>IFERROR((原始数据_周度!J1227-AVERAGE($J$2:J1227))/STDEV($J$2:J1227),"")</f>
        <v/>
      </c>
    </row>
    <row r="1228">
      <c r="A1228" s="14">
        <f>原始数据_周度!A1228</f>
        <v/>
      </c>
      <c r="B1228" s="15">
        <f>IFERROR((原始数据_周度!C1228-AVERAGE(原始数据_周度!C1073:C1228))/STDEV(原始数据_周度!C1073:C1228),"")</f>
        <v/>
      </c>
      <c r="C1228" s="15">
        <f>IFERROR((原始数据_周度!F1228-AVERAGE(原始数据_周度!F1073:F1228))/STDEV(原始数据_周度!F1073:F1228),"")</f>
        <v/>
      </c>
      <c r="D1228" s="15">
        <f>IFERROR(-1*(原始数据_周度!E1228-AVERAGE(原始数据_周度!E1073:E1228))/STDEV(原始数据_周度!E1073:E1228),"")</f>
        <v/>
      </c>
      <c r="E1228" s="15">
        <f>IFERROR(-1*(原始数据_周度!G1228-AVERAGE(原始数据_周度!G1073:G1228))/STDEV(原始数据_周度!G1073:G1228),"")</f>
        <v/>
      </c>
      <c r="F1228" s="15">
        <f>IFERROR(-1*(原始数据_周度!H1228-AVERAGE(原始数据_周度!H1073:H1228))/STDEV(原始数据_周度!H1073:H1228),"")</f>
        <v/>
      </c>
      <c r="G1228" s="15">
        <f>IFERROR((原始数据_周度!I1228-AVERAGE(原始数据_周度!I1073:I1228))/STDEV(原始数据_周度!I1073:I1228),"")</f>
        <v/>
      </c>
      <c r="H1228" s="166">
        <f>IFERROR((原始数据_周度!J1228-AVERAGE($J$2:J1228))/STDEV($J$2:J1228),"")</f>
        <v/>
      </c>
    </row>
    <row r="1229">
      <c r="A1229" s="14">
        <f>原始数据_周度!A1229</f>
        <v/>
      </c>
      <c r="B1229" s="15">
        <f>IFERROR((原始数据_周度!C1229-AVERAGE(原始数据_周度!C1074:C1229))/STDEV(原始数据_周度!C1074:C1229),"")</f>
        <v/>
      </c>
      <c r="C1229" s="15">
        <f>IFERROR((原始数据_周度!F1229-AVERAGE(原始数据_周度!F1074:F1229))/STDEV(原始数据_周度!F1074:F1229),"")</f>
        <v/>
      </c>
      <c r="D1229" s="15">
        <f>IFERROR(-1*(原始数据_周度!E1229-AVERAGE(原始数据_周度!E1074:E1229))/STDEV(原始数据_周度!E1074:E1229),"")</f>
        <v/>
      </c>
      <c r="E1229" s="15">
        <f>IFERROR(-1*(原始数据_周度!G1229-AVERAGE(原始数据_周度!G1074:G1229))/STDEV(原始数据_周度!G1074:G1229),"")</f>
        <v/>
      </c>
      <c r="F1229" s="15">
        <f>IFERROR(-1*(原始数据_周度!H1229-AVERAGE(原始数据_周度!H1074:H1229))/STDEV(原始数据_周度!H1074:H1229),"")</f>
        <v/>
      </c>
      <c r="G1229" s="15">
        <f>IFERROR((原始数据_周度!I1229-AVERAGE(原始数据_周度!I1074:I1229))/STDEV(原始数据_周度!I1074:I1229),"")</f>
        <v/>
      </c>
      <c r="H1229" s="166">
        <f>IFERROR((原始数据_周度!J1229-AVERAGE($J$2:J1229))/STDEV($J$2:J1229),"")</f>
        <v/>
      </c>
    </row>
    <row r="1230">
      <c r="A1230" s="14">
        <f>原始数据_周度!A1230</f>
        <v/>
      </c>
      <c r="B1230" s="15">
        <f>IFERROR((原始数据_周度!C1230-AVERAGE(原始数据_周度!C1075:C1230))/STDEV(原始数据_周度!C1075:C1230),"")</f>
        <v/>
      </c>
      <c r="C1230" s="15">
        <f>IFERROR((原始数据_周度!F1230-AVERAGE(原始数据_周度!F1075:F1230))/STDEV(原始数据_周度!F1075:F1230),"")</f>
        <v/>
      </c>
      <c r="D1230" s="15">
        <f>IFERROR(-1*(原始数据_周度!E1230-AVERAGE(原始数据_周度!E1075:E1230))/STDEV(原始数据_周度!E1075:E1230),"")</f>
        <v/>
      </c>
      <c r="E1230" s="15">
        <f>IFERROR(-1*(原始数据_周度!G1230-AVERAGE(原始数据_周度!G1075:G1230))/STDEV(原始数据_周度!G1075:G1230),"")</f>
        <v/>
      </c>
      <c r="F1230" s="15">
        <f>IFERROR(-1*(原始数据_周度!H1230-AVERAGE(原始数据_周度!H1075:H1230))/STDEV(原始数据_周度!H1075:H1230),"")</f>
        <v/>
      </c>
      <c r="G1230" s="15">
        <f>IFERROR((原始数据_周度!I1230-AVERAGE(原始数据_周度!I1075:I1230))/STDEV(原始数据_周度!I1075:I1230),"")</f>
        <v/>
      </c>
      <c r="H1230" s="166">
        <f>IFERROR((原始数据_周度!J1230-AVERAGE($J$2:J1230))/STDEV($J$2:J1230),"")</f>
        <v/>
      </c>
    </row>
    <row r="1231">
      <c r="A1231" s="14">
        <f>原始数据_周度!A1231</f>
        <v/>
      </c>
      <c r="B1231" s="15">
        <f>IFERROR((原始数据_周度!C1231-AVERAGE(原始数据_周度!C1076:C1231))/STDEV(原始数据_周度!C1076:C1231),"")</f>
        <v/>
      </c>
      <c r="C1231" s="15">
        <f>IFERROR((原始数据_周度!F1231-AVERAGE(原始数据_周度!F1076:F1231))/STDEV(原始数据_周度!F1076:F1231),"")</f>
        <v/>
      </c>
      <c r="D1231" s="15">
        <f>IFERROR(-1*(原始数据_周度!E1231-AVERAGE(原始数据_周度!E1076:E1231))/STDEV(原始数据_周度!E1076:E1231),"")</f>
        <v/>
      </c>
      <c r="E1231" s="15">
        <f>IFERROR(-1*(原始数据_周度!G1231-AVERAGE(原始数据_周度!G1076:G1231))/STDEV(原始数据_周度!G1076:G1231),"")</f>
        <v/>
      </c>
      <c r="F1231" s="15">
        <f>IFERROR(-1*(原始数据_周度!H1231-AVERAGE(原始数据_周度!H1076:H1231))/STDEV(原始数据_周度!H1076:H1231),"")</f>
        <v/>
      </c>
      <c r="G1231" s="15">
        <f>IFERROR((原始数据_周度!I1231-AVERAGE(原始数据_周度!I1076:I1231))/STDEV(原始数据_周度!I1076:I1231),"")</f>
        <v/>
      </c>
      <c r="H1231" s="166">
        <f>IFERROR((原始数据_周度!J1231-AVERAGE($J$2:J1231))/STDEV($J$2:J1231),"")</f>
        <v/>
      </c>
    </row>
    <row r="1232">
      <c r="A1232" s="14">
        <f>原始数据_周度!A1232</f>
        <v/>
      </c>
      <c r="B1232" s="15">
        <f>IFERROR((原始数据_周度!C1232-AVERAGE(原始数据_周度!C1077:C1232))/STDEV(原始数据_周度!C1077:C1232),"")</f>
        <v/>
      </c>
      <c r="C1232" s="15">
        <f>IFERROR((原始数据_周度!F1232-AVERAGE(原始数据_周度!F1077:F1232))/STDEV(原始数据_周度!F1077:F1232),"")</f>
        <v/>
      </c>
      <c r="D1232" s="15">
        <f>IFERROR(-1*(原始数据_周度!E1232-AVERAGE(原始数据_周度!E1077:E1232))/STDEV(原始数据_周度!E1077:E1232),"")</f>
        <v/>
      </c>
      <c r="E1232" s="15">
        <f>IFERROR(-1*(原始数据_周度!G1232-AVERAGE(原始数据_周度!G1077:G1232))/STDEV(原始数据_周度!G1077:G1232),"")</f>
        <v/>
      </c>
      <c r="F1232" s="15">
        <f>IFERROR(-1*(原始数据_周度!H1232-AVERAGE(原始数据_周度!H1077:H1232))/STDEV(原始数据_周度!H1077:H1232),"")</f>
        <v/>
      </c>
      <c r="G1232" s="15">
        <f>IFERROR((原始数据_周度!I1232-AVERAGE(原始数据_周度!I1077:I1232))/STDEV(原始数据_周度!I1077:I1232),"")</f>
        <v/>
      </c>
      <c r="H1232" s="166">
        <f>IFERROR((原始数据_周度!J1232-AVERAGE($J$2:J1232))/STDEV($J$2:J1232),"")</f>
        <v/>
      </c>
    </row>
    <row r="1233">
      <c r="A1233" s="14">
        <f>原始数据_周度!A1233</f>
        <v/>
      </c>
      <c r="B1233" s="15">
        <f>IFERROR((原始数据_周度!C1233-AVERAGE(原始数据_周度!C1078:C1233))/STDEV(原始数据_周度!C1078:C1233),"")</f>
        <v/>
      </c>
      <c r="C1233" s="15">
        <f>IFERROR((原始数据_周度!F1233-AVERAGE(原始数据_周度!F1078:F1233))/STDEV(原始数据_周度!F1078:F1233),"")</f>
        <v/>
      </c>
      <c r="D1233" s="15">
        <f>IFERROR(-1*(原始数据_周度!E1233-AVERAGE(原始数据_周度!E1078:E1233))/STDEV(原始数据_周度!E1078:E1233),"")</f>
        <v/>
      </c>
      <c r="E1233" s="15">
        <f>IFERROR(-1*(原始数据_周度!G1233-AVERAGE(原始数据_周度!G1078:G1233))/STDEV(原始数据_周度!G1078:G1233),"")</f>
        <v/>
      </c>
      <c r="F1233" s="15">
        <f>IFERROR(-1*(原始数据_周度!H1233-AVERAGE(原始数据_周度!H1078:H1233))/STDEV(原始数据_周度!H1078:H1233),"")</f>
        <v/>
      </c>
      <c r="G1233" s="15">
        <f>IFERROR((原始数据_周度!I1233-AVERAGE(原始数据_周度!I1078:I1233))/STDEV(原始数据_周度!I1078:I1233),"")</f>
        <v/>
      </c>
      <c r="H1233" s="166">
        <f>IFERROR((原始数据_周度!J1233-AVERAGE($J$2:J1233))/STDEV($J$2:J1233),"")</f>
        <v/>
      </c>
    </row>
    <row r="1234">
      <c r="A1234" s="14">
        <f>原始数据_周度!A1234</f>
        <v/>
      </c>
      <c r="B1234" s="15">
        <f>IFERROR((原始数据_周度!C1234-AVERAGE(原始数据_周度!C1079:C1234))/STDEV(原始数据_周度!C1079:C1234),"")</f>
        <v/>
      </c>
      <c r="C1234" s="15">
        <f>IFERROR((原始数据_周度!F1234-AVERAGE(原始数据_周度!F1079:F1234))/STDEV(原始数据_周度!F1079:F1234),"")</f>
        <v/>
      </c>
      <c r="D1234" s="15">
        <f>IFERROR(-1*(原始数据_周度!E1234-AVERAGE(原始数据_周度!E1079:E1234))/STDEV(原始数据_周度!E1079:E1234),"")</f>
        <v/>
      </c>
      <c r="E1234" s="15">
        <f>IFERROR(-1*(原始数据_周度!G1234-AVERAGE(原始数据_周度!G1079:G1234))/STDEV(原始数据_周度!G1079:G1234),"")</f>
        <v/>
      </c>
      <c r="F1234" s="15">
        <f>IFERROR(-1*(原始数据_周度!H1234-AVERAGE(原始数据_周度!H1079:H1234))/STDEV(原始数据_周度!H1079:H1234),"")</f>
        <v/>
      </c>
      <c r="G1234" s="15">
        <f>IFERROR((原始数据_周度!I1234-AVERAGE(原始数据_周度!I1079:I1234))/STDEV(原始数据_周度!I1079:I1234),"")</f>
        <v/>
      </c>
      <c r="H1234" s="166">
        <f>IFERROR((原始数据_周度!J1234-AVERAGE($J$2:J1234))/STDEV($J$2:J1234),"")</f>
        <v/>
      </c>
    </row>
    <row r="1235">
      <c r="A1235" s="14">
        <f>原始数据_周度!A1235</f>
        <v/>
      </c>
      <c r="B1235" s="15">
        <f>IFERROR((原始数据_周度!C1235-AVERAGE(原始数据_周度!C1080:C1235))/STDEV(原始数据_周度!C1080:C1235),"")</f>
        <v/>
      </c>
      <c r="C1235" s="15">
        <f>IFERROR((原始数据_周度!F1235-AVERAGE(原始数据_周度!F1080:F1235))/STDEV(原始数据_周度!F1080:F1235),"")</f>
        <v/>
      </c>
      <c r="D1235" s="15">
        <f>IFERROR(-1*(原始数据_周度!E1235-AVERAGE(原始数据_周度!E1080:E1235))/STDEV(原始数据_周度!E1080:E1235),"")</f>
        <v/>
      </c>
      <c r="E1235" s="15">
        <f>IFERROR(-1*(原始数据_周度!G1235-AVERAGE(原始数据_周度!G1080:G1235))/STDEV(原始数据_周度!G1080:G1235),"")</f>
        <v/>
      </c>
      <c r="F1235" s="15">
        <f>IFERROR(-1*(原始数据_周度!H1235-AVERAGE(原始数据_周度!H1080:H1235))/STDEV(原始数据_周度!H1080:H1235),"")</f>
        <v/>
      </c>
      <c r="G1235" s="15">
        <f>IFERROR((原始数据_周度!I1235-AVERAGE(原始数据_周度!I1080:I1235))/STDEV(原始数据_周度!I1080:I1235),"")</f>
        <v/>
      </c>
      <c r="H1235" s="166">
        <f>IFERROR((原始数据_周度!J1235-AVERAGE($J$2:J1235))/STDEV($J$2:J1235),"")</f>
        <v/>
      </c>
    </row>
    <row r="1236">
      <c r="A1236" s="14">
        <f>原始数据_周度!A1236</f>
        <v/>
      </c>
      <c r="B1236" s="15">
        <f>IFERROR((原始数据_周度!C1236-AVERAGE(原始数据_周度!C1081:C1236))/STDEV(原始数据_周度!C1081:C1236),"")</f>
        <v/>
      </c>
      <c r="C1236" s="15">
        <f>IFERROR((原始数据_周度!F1236-AVERAGE(原始数据_周度!F1081:F1236))/STDEV(原始数据_周度!F1081:F1236),"")</f>
        <v/>
      </c>
      <c r="D1236" s="15">
        <f>IFERROR(-1*(原始数据_周度!E1236-AVERAGE(原始数据_周度!E1081:E1236))/STDEV(原始数据_周度!E1081:E1236),"")</f>
        <v/>
      </c>
      <c r="E1236" s="15">
        <f>IFERROR(-1*(原始数据_周度!G1236-AVERAGE(原始数据_周度!G1081:G1236))/STDEV(原始数据_周度!G1081:G1236),"")</f>
        <v/>
      </c>
      <c r="F1236" s="15">
        <f>IFERROR(-1*(原始数据_周度!H1236-AVERAGE(原始数据_周度!H1081:H1236))/STDEV(原始数据_周度!H1081:H1236),"")</f>
        <v/>
      </c>
      <c r="G1236" s="15">
        <f>IFERROR((原始数据_周度!I1236-AVERAGE(原始数据_周度!I1081:I1236))/STDEV(原始数据_周度!I1081:I1236),"")</f>
        <v/>
      </c>
      <c r="H1236" s="166">
        <f>IFERROR((原始数据_周度!J1236-AVERAGE($J$2:J1236))/STDEV($J$2:J1236),"")</f>
        <v/>
      </c>
    </row>
    <row r="1237">
      <c r="A1237" s="14">
        <f>原始数据_周度!A1237</f>
        <v/>
      </c>
      <c r="B1237" s="15">
        <f>IFERROR((原始数据_周度!C1237-AVERAGE(原始数据_周度!C1082:C1237))/STDEV(原始数据_周度!C1082:C1237),"")</f>
        <v/>
      </c>
      <c r="C1237" s="15">
        <f>IFERROR((原始数据_周度!F1237-AVERAGE(原始数据_周度!F1082:F1237))/STDEV(原始数据_周度!F1082:F1237),"")</f>
        <v/>
      </c>
      <c r="D1237" s="15">
        <f>IFERROR(-1*(原始数据_周度!E1237-AVERAGE(原始数据_周度!E1082:E1237))/STDEV(原始数据_周度!E1082:E1237),"")</f>
        <v/>
      </c>
      <c r="E1237" s="15">
        <f>IFERROR(-1*(原始数据_周度!G1237-AVERAGE(原始数据_周度!G1082:G1237))/STDEV(原始数据_周度!G1082:G1237),"")</f>
        <v/>
      </c>
      <c r="F1237" s="15">
        <f>IFERROR(-1*(原始数据_周度!H1237-AVERAGE(原始数据_周度!H1082:H1237))/STDEV(原始数据_周度!H1082:H1237),"")</f>
        <v/>
      </c>
      <c r="G1237" s="15">
        <f>IFERROR((原始数据_周度!I1237-AVERAGE(原始数据_周度!I1082:I1237))/STDEV(原始数据_周度!I1082:I1237),"")</f>
        <v/>
      </c>
      <c r="H1237" s="166">
        <f>IFERROR((原始数据_周度!J1237-AVERAGE($J$2:J1237))/STDEV($J$2:J1237),"")</f>
        <v/>
      </c>
    </row>
    <row r="1238">
      <c r="A1238" s="14">
        <f>原始数据_周度!A1238</f>
        <v/>
      </c>
      <c r="B1238" s="15">
        <f>IFERROR((原始数据_周度!C1238-AVERAGE(原始数据_周度!C1083:C1238))/STDEV(原始数据_周度!C1083:C1238),"")</f>
        <v/>
      </c>
      <c r="C1238" s="15">
        <f>IFERROR((原始数据_周度!F1238-AVERAGE(原始数据_周度!F1083:F1238))/STDEV(原始数据_周度!F1083:F1238),"")</f>
        <v/>
      </c>
      <c r="D1238" s="15">
        <f>IFERROR(-1*(原始数据_周度!E1238-AVERAGE(原始数据_周度!E1083:E1238))/STDEV(原始数据_周度!E1083:E1238),"")</f>
        <v/>
      </c>
      <c r="E1238" s="15">
        <f>IFERROR(-1*(原始数据_周度!G1238-AVERAGE(原始数据_周度!G1083:G1238))/STDEV(原始数据_周度!G1083:G1238),"")</f>
        <v/>
      </c>
      <c r="F1238" s="15">
        <f>IFERROR(-1*(原始数据_周度!H1238-AVERAGE(原始数据_周度!H1083:H1238))/STDEV(原始数据_周度!H1083:H1238),"")</f>
        <v/>
      </c>
      <c r="G1238" s="15">
        <f>IFERROR((原始数据_周度!I1238-AVERAGE(原始数据_周度!I1083:I1238))/STDEV(原始数据_周度!I1083:I1238),"")</f>
        <v/>
      </c>
      <c r="H1238" s="166">
        <f>IFERROR((原始数据_周度!J1238-AVERAGE($J$2:J1238))/STDEV($J$2:J1238),"")</f>
        <v/>
      </c>
    </row>
    <row r="1239">
      <c r="A1239" s="14">
        <f>原始数据_周度!A1239</f>
        <v/>
      </c>
      <c r="B1239" s="15">
        <f>IFERROR((原始数据_周度!C1239-AVERAGE(原始数据_周度!C1084:C1239))/STDEV(原始数据_周度!C1084:C1239),"")</f>
        <v/>
      </c>
      <c r="C1239" s="15">
        <f>IFERROR((原始数据_周度!F1239-AVERAGE(原始数据_周度!F1084:F1239))/STDEV(原始数据_周度!F1084:F1239),"")</f>
        <v/>
      </c>
      <c r="D1239" s="15">
        <f>IFERROR(-1*(原始数据_周度!E1239-AVERAGE(原始数据_周度!E1084:E1239))/STDEV(原始数据_周度!E1084:E1239),"")</f>
        <v/>
      </c>
      <c r="E1239" s="15">
        <f>IFERROR(-1*(原始数据_周度!G1239-AVERAGE(原始数据_周度!G1084:G1239))/STDEV(原始数据_周度!G1084:G1239),"")</f>
        <v/>
      </c>
      <c r="F1239" s="15">
        <f>IFERROR(-1*(原始数据_周度!H1239-AVERAGE(原始数据_周度!H1084:H1239))/STDEV(原始数据_周度!H1084:H1239),"")</f>
        <v/>
      </c>
      <c r="G1239" s="15">
        <f>IFERROR((原始数据_周度!I1239-AVERAGE(原始数据_周度!I1084:I1239))/STDEV(原始数据_周度!I1084:I1239),"")</f>
        <v/>
      </c>
      <c r="H1239" s="166">
        <f>IFERROR((原始数据_周度!J1239-AVERAGE($J$2:J1239))/STDEV($J$2:J1239),"")</f>
        <v/>
      </c>
    </row>
    <row r="1240">
      <c r="A1240" s="14">
        <f>原始数据_周度!A1240</f>
        <v/>
      </c>
      <c r="B1240" s="15">
        <f>IFERROR((原始数据_周度!C1240-AVERAGE(原始数据_周度!C1085:C1240))/STDEV(原始数据_周度!C1085:C1240),"")</f>
        <v/>
      </c>
      <c r="C1240" s="15">
        <f>IFERROR((原始数据_周度!F1240-AVERAGE(原始数据_周度!F1085:F1240))/STDEV(原始数据_周度!F1085:F1240),"")</f>
        <v/>
      </c>
      <c r="D1240" s="15">
        <f>IFERROR(-1*(原始数据_周度!E1240-AVERAGE(原始数据_周度!E1085:E1240))/STDEV(原始数据_周度!E1085:E1240),"")</f>
        <v/>
      </c>
      <c r="E1240" s="15">
        <f>IFERROR(-1*(原始数据_周度!G1240-AVERAGE(原始数据_周度!G1085:G1240))/STDEV(原始数据_周度!G1085:G1240),"")</f>
        <v/>
      </c>
      <c r="F1240" s="15">
        <f>IFERROR(-1*(原始数据_周度!H1240-AVERAGE(原始数据_周度!H1085:H1240))/STDEV(原始数据_周度!H1085:H1240),"")</f>
        <v/>
      </c>
      <c r="G1240" s="15">
        <f>IFERROR((原始数据_周度!I1240-AVERAGE(原始数据_周度!I1085:I1240))/STDEV(原始数据_周度!I1085:I1240),"")</f>
        <v/>
      </c>
      <c r="H1240" s="166">
        <f>IFERROR((原始数据_周度!J1240-AVERAGE($J$2:J1240))/STDEV($J$2:J1240),"")</f>
        <v/>
      </c>
    </row>
    <row r="1241">
      <c r="A1241" s="14">
        <f>原始数据_周度!A1241</f>
        <v/>
      </c>
      <c r="B1241" s="15">
        <f>IFERROR((原始数据_周度!C1241-AVERAGE(原始数据_周度!C1086:C1241))/STDEV(原始数据_周度!C1086:C1241),"")</f>
        <v/>
      </c>
      <c r="C1241" s="15">
        <f>IFERROR((原始数据_周度!F1241-AVERAGE(原始数据_周度!F1086:F1241))/STDEV(原始数据_周度!F1086:F1241),"")</f>
        <v/>
      </c>
      <c r="D1241" s="15">
        <f>IFERROR(-1*(原始数据_周度!E1241-AVERAGE(原始数据_周度!E1086:E1241))/STDEV(原始数据_周度!E1086:E1241),"")</f>
        <v/>
      </c>
      <c r="E1241" s="15">
        <f>IFERROR(-1*(原始数据_周度!G1241-AVERAGE(原始数据_周度!G1086:G1241))/STDEV(原始数据_周度!G1086:G1241),"")</f>
        <v/>
      </c>
      <c r="F1241" s="15">
        <f>IFERROR(-1*(原始数据_周度!H1241-AVERAGE(原始数据_周度!H1086:H1241))/STDEV(原始数据_周度!H1086:H1241),"")</f>
        <v/>
      </c>
      <c r="G1241" s="15">
        <f>IFERROR((原始数据_周度!I1241-AVERAGE(原始数据_周度!I1086:I1241))/STDEV(原始数据_周度!I1086:I1241),"")</f>
        <v/>
      </c>
      <c r="H1241" s="166">
        <f>IFERROR((原始数据_周度!J1241-AVERAGE($J$2:J1241))/STDEV($J$2:J1241),"")</f>
        <v/>
      </c>
    </row>
    <row r="1242">
      <c r="A1242" s="14">
        <f>原始数据_周度!A1242</f>
        <v/>
      </c>
      <c r="B1242" s="15">
        <f>IFERROR((原始数据_周度!C1242-AVERAGE(原始数据_周度!C1087:C1242))/STDEV(原始数据_周度!C1087:C1242),"")</f>
        <v/>
      </c>
      <c r="C1242" s="15">
        <f>IFERROR((原始数据_周度!F1242-AVERAGE(原始数据_周度!F1087:F1242))/STDEV(原始数据_周度!F1087:F1242),"")</f>
        <v/>
      </c>
      <c r="D1242" s="15">
        <f>IFERROR(-1*(原始数据_周度!E1242-AVERAGE(原始数据_周度!E1087:E1242))/STDEV(原始数据_周度!E1087:E1242),"")</f>
        <v/>
      </c>
      <c r="E1242" s="15">
        <f>IFERROR(-1*(原始数据_周度!G1242-AVERAGE(原始数据_周度!G1087:G1242))/STDEV(原始数据_周度!G1087:G1242),"")</f>
        <v/>
      </c>
      <c r="F1242" s="15">
        <f>IFERROR(-1*(原始数据_周度!H1242-AVERAGE(原始数据_周度!H1087:H1242))/STDEV(原始数据_周度!H1087:H1242),"")</f>
        <v/>
      </c>
      <c r="G1242" s="15">
        <f>IFERROR((原始数据_周度!I1242-AVERAGE(原始数据_周度!I1087:I1242))/STDEV(原始数据_周度!I1087:I1242),"")</f>
        <v/>
      </c>
      <c r="H1242" s="166">
        <f>IFERROR((原始数据_周度!J1242-AVERAGE($J$2:J1242))/STDEV($J$2:J1242),"")</f>
        <v/>
      </c>
    </row>
    <row r="1243">
      <c r="A1243" s="14">
        <f>原始数据_周度!A1243</f>
        <v/>
      </c>
      <c r="B1243" s="15">
        <f>IFERROR((原始数据_周度!C1243-AVERAGE(原始数据_周度!C1088:C1243))/STDEV(原始数据_周度!C1088:C1243),"")</f>
        <v/>
      </c>
      <c r="C1243" s="15">
        <f>IFERROR((原始数据_周度!F1243-AVERAGE(原始数据_周度!F1088:F1243))/STDEV(原始数据_周度!F1088:F1243),"")</f>
        <v/>
      </c>
      <c r="D1243" s="15">
        <f>IFERROR(-1*(原始数据_周度!E1243-AVERAGE(原始数据_周度!E1088:E1243))/STDEV(原始数据_周度!E1088:E1243),"")</f>
        <v/>
      </c>
      <c r="E1243" s="15">
        <f>IFERROR(-1*(原始数据_周度!G1243-AVERAGE(原始数据_周度!G1088:G1243))/STDEV(原始数据_周度!G1088:G1243),"")</f>
        <v/>
      </c>
      <c r="F1243" s="15">
        <f>IFERROR(-1*(原始数据_周度!H1243-AVERAGE(原始数据_周度!H1088:H1243))/STDEV(原始数据_周度!H1088:H1243),"")</f>
        <v/>
      </c>
      <c r="G1243" s="15">
        <f>IFERROR((原始数据_周度!I1243-AVERAGE(原始数据_周度!I1088:I1243))/STDEV(原始数据_周度!I1088:I1243),"")</f>
        <v/>
      </c>
      <c r="H1243" s="166">
        <f>IFERROR((原始数据_周度!J1243-AVERAGE($J$2:J1243))/STDEV($J$2:J1243),"")</f>
        <v/>
      </c>
    </row>
    <row r="1244">
      <c r="A1244" s="14">
        <f>原始数据_周度!A1244</f>
        <v/>
      </c>
      <c r="B1244" s="15">
        <f>IFERROR((原始数据_周度!C1244-AVERAGE(原始数据_周度!C1089:C1244))/STDEV(原始数据_周度!C1089:C1244),"")</f>
        <v/>
      </c>
      <c r="C1244" s="15">
        <f>IFERROR((原始数据_周度!F1244-AVERAGE(原始数据_周度!F1089:F1244))/STDEV(原始数据_周度!F1089:F1244),"")</f>
        <v/>
      </c>
      <c r="D1244" s="15">
        <f>IFERROR(-1*(原始数据_周度!E1244-AVERAGE(原始数据_周度!E1089:E1244))/STDEV(原始数据_周度!E1089:E1244),"")</f>
        <v/>
      </c>
      <c r="E1244" s="15">
        <f>IFERROR(-1*(原始数据_周度!G1244-AVERAGE(原始数据_周度!G1089:G1244))/STDEV(原始数据_周度!G1089:G1244),"")</f>
        <v/>
      </c>
      <c r="F1244" s="15">
        <f>IFERROR(-1*(原始数据_周度!H1244-AVERAGE(原始数据_周度!H1089:H1244))/STDEV(原始数据_周度!H1089:H1244),"")</f>
        <v/>
      </c>
      <c r="G1244" s="15">
        <f>IFERROR((原始数据_周度!I1244-AVERAGE(原始数据_周度!I1089:I1244))/STDEV(原始数据_周度!I1089:I1244),"")</f>
        <v/>
      </c>
      <c r="H1244" s="166">
        <f>IFERROR((原始数据_周度!J1244-AVERAGE($J$2:J1244))/STDEV($J$2:J1244),"")</f>
        <v/>
      </c>
    </row>
    <row r="1245">
      <c r="A1245" s="14">
        <f>原始数据_周度!A1245</f>
        <v/>
      </c>
      <c r="B1245" s="15">
        <f>IFERROR((原始数据_周度!C1245-AVERAGE(原始数据_周度!C1090:C1245))/STDEV(原始数据_周度!C1090:C1245),"")</f>
        <v/>
      </c>
      <c r="C1245" s="15">
        <f>IFERROR((原始数据_周度!F1245-AVERAGE(原始数据_周度!F1090:F1245))/STDEV(原始数据_周度!F1090:F1245),"")</f>
        <v/>
      </c>
      <c r="D1245" s="15">
        <f>IFERROR(-1*(原始数据_周度!E1245-AVERAGE(原始数据_周度!E1090:E1245))/STDEV(原始数据_周度!E1090:E1245),"")</f>
        <v/>
      </c>
      <c r="E1245" s="15">
        <f>IFERROR(-1*(原始数据_周度!G1245-AVERAGE(原始数据_周度!G1090:G1245))/STDEV(原始数据_周度!G1090:G1245),"")</f>
        <v/>
      </c>
      <c r="F1245" s="15">
        <f>IFERROR(-1*(原始数据_周度!H1245-AVERAGE(原始数据_周度!H1090:H1245))/STDEV(原始数据_周度!H1090:H1245),"")</f>
        <v/>
      </c>
      <c r="G1245" s="15">
        <f>IFERROR((原始数据_周度!I1245-AVERAGE(原始数据_周度!I1090:I1245))/STDEV(原始数据_周度!I1090:I1245),"")</f>
        <v/>
      </c>
      <c r="H1245" s="166">
        <f>IFERROR((原始数据_周度!J1245-AVERAGE($J$2:J1245))/STDEV($J$2:J1245),"")</f>
        <v/>
      </c>
    </row>
    <row r="1246">
      <c r="A1246" s="14">
        <f>原始数据_周度!A1246</f>
        <v/>
      </c>
      <c r="B1246" s="15">
        <f>IFERROR((原始数据_周度!C1246-AVERAGE(原始数据_周度!C1091:C1246))/STDEV(原始数据_周度!C1091:C1246),"")</f>
        <v/>
      </c>
      <c r="C1246" s="15">
        <f>IFERROR((原始数据_周度!F1246-AVERAGE(原始数据_周度!F1091:F1246))/STDEV(原始数据_周度!F1091:F1246),"")</f>
        <v/>
      </c>
      <c r="D1246" s="15">
        <f>IFERROR(-1*(原始数据_周度!E1246-AVERAGE(原始数据_周度!E1091:E1246))/STDEV(原始数据_周度!E1091:E1246),"")</f>
        <v/>
      </c>
      <c r="E1246" s="15">
        <f>IFERROR(-1*(原始数据_周度!G1246-AVERAGE(原始数据_周度!G1091:G1246))/STDEV(原始数据_周度!G1091:G1246),"")</f>
        <v/>
      </c>
      <c r="F1246" s="15">
        <f>IFERROR(-1*(原始数据_周度!H1246-AVERAGE(原始数据_周度!H1091:H1246))/STDEV(原始数据_周度!H1091:H1246),"")</f>
        <v/>
      </c>
      <c r="G1246" s="15">
        <f>IFERROR((原始数据_周度!I1246-AVERAGE(原始数据_周度!I1091:I1246))/STDEV(原始数据_周度!I1091:I1246),"")</f>
        <v/>
      </c>
      <c r="H1246" s="166">
        <f>IFERROR((原始数据_周度!J1246-AVERAGE($J$2:J1246))/STDEV($J$2:J1246),"")</f>
        <v/>
      </c>
    </row>
    <row r="1247">
      <c r="A1247" s="14">
        <f>原始数据_周度!A1247</f>
        <v/>
      </c>
      <c r="B1247" s="15">
        <f>IFERROR((原始数据_周度!C1247-AVERAGE(原始数据_周度!C1092:C1247))/STDEV(原始数据_周度!C1092:C1247),"")</f>
        <v/>
      </c>
      <c r="C1247" s="15">
        <f>IFERROR((原始数据_周度!F1247-AVERAGE(原始数据_周度!F1092:F1247))/STDEV(原始数据_周度!F1092:F1247),"")</f>
        <v/>
      </c>
      <c r="D1247" s="15">
        <f>IFERROR(-1*(原始数据_周度!E1247-AVERAGE(原始数据_周度!E1092:E1247))/STDEV(原始数据_周度!E1092:E1247),"")</f>
        <v/>
      </c>
      <c r="E1247" s="15">
        <f>IFERROR(-1*(原始数据_周度!G1247-AVERAGE(原始数据_周度!G1092:G1247))/STDEV(原始数据_周度!G1092:G1247),"")</f>
        <v/>
      </c>
      <c r="F1247" s="15">
        <f>IFERROR(-1*(原始数据_周度!H1247-AVERAGE(原始数据_周度!H1092:H1247))/STDEV(原始数据_周度!H1092:H1247),"")</f>
        <v/>
      </c>
      <c r="G1247" s="15">
        <f>IFERROR((原始数据_周度!I1247-AVERAGE(原始数据_周度!I1092:I1247))/STDEV(原始数据_周度!I1092:I1247),"")</f>
        <v/>
      </c>
      <c r="H1247" s="166">
        <f>IFERROR((原始数据_周度!J1247-AVERAGE($J$2:J1247))/STDEV($J$2:J1247),"")</f>
        <v/>
      </c>
    </row>
    <row r="1248">
      <c r="A1248" s="14">
        <f>原始数据_周度!A1248</f>
        <v/>
      </c>
      <c r="B1248" s="15">
        <f>IFERROR((原始数据_周度!C1248-AVERAGE(原始数据_周度!C1093:C1248))/STDEV(原始数据_周度!C1093:C1248),"")</f>
        <v/>
      </c>
      <c r="C1248" s="15">
        <f>IFERROR((原始数据_周度!F1248-AVERAGE(原始数据_周度!F1093:F1248))/STDEV(原始数据_周度!F1093:F1248),"")</f>
        <v/>
      </c>
      <c r="D1248" s="15">
        <f>IFERROR(-1*(原始数据_周度!E1248-AVERAGE(原始数据_周度!E1093:E1248))/STDEV(原始数据_周度!E1093:E1248),"")</f>
        <v/>
      </c>
      <c r="E1248" s="15">
        <f>IFERROR(-1*(原始数据_周度!G1248-AVERAGE(原始数据_周度!G1093:G1248))/STDEV(原始数据_周度!G1093:G1248),"")</f>
        <v/>
      </c>
      <c r="F1248" s="15">
        <f>IFERROR(-1*(原始数据_周度!H1248-AVERAGE(原始数据_周度!H1093:H1248))/STDEV(原始数据_周度!H1093:H1248),"")</f>
        <v/>
      </c>
      <c r="G1248" s="15">
        <f>IFERROR((原始数据_周度!I1248-AVERAGE(原始数据_周度!I1093:I1248))/STDEV(原始数据_周度!I1093:I1248),"")</f>
        <v/>
      </c>
      <c r="H1248" s="166">
        <f>IFERROR((原始数据_周度!J1248-AVERAGE($J$2:J1248))/STDEV($J$2:J1248),"")</f>
        <v/>
      </c>
    </row>
    <row r="1249">
      <c r="A1249" s="14">
        <f>原始数据_周度!A1249</f>
        <v/>
      </c>
      <c r="B1249" s="15">
        <f>IFERROR((原始数据_周度!C1249-AVERAGE(原始数据_周度!C1094:C1249))/STDEV(原始数据_周度!C1094:C1249),"")</f>
        <v/>
      </c>
      <c r="C1249" s="15">
        <f>IFERROR((原始数据_周度!F1249-AVERAGE(原始数据_周度!F1094:F1249))/STDEV(原始数据_周度!F1094:F1249),"")</f>
        <v/>
      </c>
      <c r="D1249" s="15">
        <f>IFERROR(-1*(原始数据_周度!E1249-AVERAGE(原始数据_周度!E1094:E1249))/STDEV(原始数据_周度!E1094:E1249),"")</f>
        <v/>
      </c>
      <c r="E1249" s="15">
        <f>IFERROR(-1*(原始数据_周度!G1249-AVERAGE(原始数据_周度!G1094:G1249))/STDEV(原始数据_周度!G1094:G1249),"")</f>
        <v/>
      </c>
      <c r="F1249" s="15">
        <f>IFERROR(-1*(原始数据_周度!H1249-AVERAGE(原始数据_周度!H1094:H1249))/STDEV(原始数据_周度!H1094:H1249),"")</f>
        <v/>
      </c>
      <c r="G1249" s="15">
        <f>IFERROR((原始数据_周度!I1249-AVERAGE(原始数据_周度!I1094:I1249))/STDEV(原始数据_周度!I1094:I1249),"")</f>
        <v/>
      </c>
      <c r="H1249" s="166">
        <f>IFERROR((原始数据_周度!J1249-AVERAGE($J$2:J1249))/STDEV($J$2:J1249),"")</f>
        <v/>
      </c>
    </row>
    <row r="1250">
      <c r="A1250" s="14">
        <f>原始数据_周度!A1250</f>
        <v/>
      </c>
      <c r="B1250" s="15">
        <f>IFERROR((原始数据_周度!C1250-AVERAGE(原始数据_周度!C1095:C1250))/STDEV(原始数据_周度!C1095:C1250),"")</f>
        <v/>
      </c>
      <c r="C1250" s="15">
        <f>IFERROR((原始数据_周度!F1250-AVERAGE(原始数据_周度!F1095:F1250))/STDEV(原始数据_周度!F1095:F1250),"")</f>
        <v/>
      </c>
      <c r="D1250" s="15">
        <f>IFERROR(-1*(原始数据_周度!E1250-AVERAGE(原始数据_周度!E1095:E1250))/STDEV(原始数据_周度!E1095:E1250),"")</f>
        <v/>
      </c>
      <c r="E1250" s="15">
        <f>IFERROR(-1*(原始数据_周度!G1250-AVERAGE(原始数据_周度!G1095:G1250))/STDEV(原始数据_周度!G1095:G1250),"")</f>
        <v/>
      </c>
      <c r="F1250" s="15">
        <f>IFERROR(-1*(原始数据_周度!H1250-AVERAGE(原始数据_周度!H1095:H1250))/STDEV(原始数据_周度!H1095:H1250),"")</f>
        <v/>
      </c>
      <c r="G1250" s="15">
        <f>IFERROR((原始数据_周度!I1250-AVERAGE(原始数据_周度!I1095:I1250))/STDEV(原始数据_周度!I1095:I1250),"")</f>
        <v/>
      </c>
      <c r="H1250" s="166">
        <f>IFERROR((原始数据_周度!J1250-AVERAGE($J$2:J1250))/STDEV($J$2:J1250),"")</f>
        <v/>
      </c>
    </row>
    <row r="1251">
      <c r="A1251" s="14">
        <f>原始数据_周度!A1251</f>
        <v/>
      </c>
      <c r="B1251" s="15">
        <f>IFERROR((原始数据_周度!C1251-AVERAGE(原始数据_周度!C1096:C1251))/STDEV(原始数据_周度!C1096:C1251),"")</f>
        <v/>
      </c>
      <c r="C1251" s="15">
        <f>IFERROR((原始数据_周度!F1251-AVERAGE(原始数据_周度!F1096:F1251))/STDEV(原始数据_周度!F1096:F1251),"")</f>
        <v/>
      </c>
      <c r="D1251" s="15">
        <f>IFERROR(-1*(原始数据_周度!E1251-AVERAGE(原始数据_周度!E1096:E1251))/STDEV(原始数据_周度!E1096:E1251),"")</f>
        <v/>
      </c>
      <c r="E1251" s="15">
        <f>IFERROR(-1*(原始数据_周度!G1251-AVERAGE(原始数据_周度!G1096:G1251))/STDEV(原始数据_周度!G1096:G1251),"")</f>
        <v/>
      </c>
      <c r="F1251" s="15">
        <f>IFERROR(-1*(原始数据_周度!H1251-AVERAGE(原始数据_周度!H1096:H1251))/STDEV(原始数据_周度!H1096:H1251),"")</f>
        <v/>
      </c>
      <c r="G1251" s="15">
        <f>IFERROR((原始数据_周度!I1251-AVERAGE(原始数据_周度!I1096:I1251))/STDEV(原始数据_周度!I1096:I1251),"")</f>
        <v/>
      </c>
      <c r="H1251" s="166">
        <f>IFERROR((原始数据_周度!J1251-AVERAGE($J$2:J1251))/STDEV($J$2:J1251),"")</f>
        <v/>
      </c>
    </row>
    <row r="1252">
      <c r="A1252" s="14">
        <f>原始数据_周度!A1252</f>
        <v/>
      </c>
      <c r="B1252" s="15">
        <f>IFERROR((原始数据_周度!C1252-AVERAGE(原始数据_周度!C1097:C1252))/STDEV(原始数据_周度!C1097:C1252),"")</f>
        <v/>
      </c>
      <c r="C1252" s="15">
        <f>IFERROR((原始数据_周度!F1252-AVERAGE(原始数据_周度!F1097:F1252))/STDEV(原始数据_周度!F1097:F1252),"")</f>
        <v/>
      </c>
      <c r="D1252" s="15">
        <f>IFERROR(-1*(原始数据_周度!E1252-AVERAGE(原始数据_周度!E1097:E1252))/STDEV(原始数据_周度!E1097:E1252),"")</f>
        <v/>
      </c>
      <c r="E1252" s="15">
        <f>IFERROR(-1*(原始数据_周度!G1252-AVERAGE(原始数据_周度!G1097:G1252))/STDEV(原始数据_周度!G1097:G1252),"")</f>
        <v/>
      </c>
      <c r="F1252" s="15">
        <f>IFERROR(-1*(原始数据_周度!H1252-AVERAGE(原始数据_周度!H1097:H1252))/STDEV(原始数据_周度!H1097:H1252),"")</f>
        <v/>
      </c>
      <c r="G1252" s="15">
        <f>IFERROR((原始数据_周度!I1252-AVERAGE(原始数据_周度!I1097:I1252))/STDEV(原始数据_周度!I1097:I1252),"")</f>
        <v/>
      </c>
      <c r="H1252" s="166">
        <f>IFERROR((原始数据_周度!J1252-AVERAGE($J$2:J1252))/STDEV($J$2:J1252),"")</f>
        <v/>
      </c>
    </row>
    <row r="1253">
      <c r="A1253" s="14">
        <f>原始数据_周度!A1253</f>
        <v/>
      </c>
      <c r="B1253" s="15">
        <f>IFERROR((原始数据_周度!C1253-AVERAGE(原始数据_周度!C1098:C1253))/STDEV(原始数据_周度!C1098:C1253),"")</f>
        <v/>
      </c>
      <c r="C1253" s="15">
        <f>IFERROR((原始数据_周度!F1253-AVERAGE(原始数据_周度!F1098:F1253))/STDEV(原始数据_周度!F1098:F1253),"")</f>
        <v/>
      </c>
      <c r="D1253" s="15">
        <f>IFERROR(-1*(原始数据_周度!E1253-AVERAGE(原始数据_周度!E1098:E1253))/STDEV(原始数据_周度!E1098:E1253),"")</f>
        <v/>
      </c>
      <c r="E1253" s="15">
        <f>IFERROR(-1*(原始数据_周度!G1253-AVERAGE(原始数据_周度!G1098:G1253))/STDEV(原始数据_周度!G1098:G1253),"")</f>
        <v/>
      </c>
      <c r="F1253" s="15">
        <f>IFERROR(-1*(原始数据_周度!H1253-AVERAGE(原始数据_周度!H1098:H1253))/STDEV(原始数据_周度!H1098:H1253),"")</f>
        <v/>
      </c>
      <c r="G1253" s="15">
        <f>IFERROR((原始数据_周度!I1253-AVERAGE(原始数据_周度!I1098:I1253))/STDEV(原始数据_周度!I1098:I1253),"")</f>
        <v/>
      </c>
      <c r="H1253" s="166">
        <f>IFERROR((原始数据_周度!J1253-AVERAGE($J$2:J1253))/STDEV($J$2:J1253),"")</f>
        <v/>
      </c>
    </row>
    <row r="1254">
      <c r="A1254" s="14">
        <f>原始数据_周度!A1254</f>
        <v/>
      </c>
      <c r="B1254" s="15">
        <f>IFERROR((原始数据_周度!C1254-AVERAGE(原始数据_周度!C1099:C1254))/STDEV(原始数据_周度!C1099:C1254),"")</f>
        <v/>
      </c>
      <c r="C1254" s="15">
        <f>IFERROR((原始数据_周度!F1254-AVERAGE(原始数据_周度!F1099:F1254))/STDEV(原始数据_周度!F1099:F1254),"")</f>
        <v/>
      </c>
      <c r="D1254" s="15">
        <f>IFERROR(-1*(原始数据_周度!E1254-AVERAGE(原始数据_周度!E1099:E1254))/STDEV(原始数据_周度!E1099:E1254),"")</f>
        <v/>
      </c>
      <c r="E1254" s="15">
        <f>IFERROR(-1*(原始数据_周度!G1254-AVERAGE(原始数据_周度!G1099:G1254))/STDEV(原始数据_周度!G1099:G1254),"")</f>
        <v/>
      </c>
      <c r="F1254" s="15">
        <f>IFERROR(-1*(原始数据_周度!H1254-AVERAGE(原始数据_周度!H1099:H1254))/STDEV(原始数据_周度!H1099:H1254),"")</f>
        <v/>
      </c>
      <c r="G1254" s="15">
        <f>IFERROR((原始数据_周度!I1254-AVERAGE(原始数据_周度!I1099:I1254))/STDEV(原始数据_周度!I1099:I1254),"")</f>
        <v/>
      </c>
      <c r="H1254" s="166">
        <f>IFERROR((原始数据_周度!J1254-AVERAGE($J$2:J1254))/STDEV($J$2:J1254),"")</f>
        <v/>
      </c>
    </row>
    <row r="1255">
      <c r="A1255" s="14">
        <f>原始数据_周度!A1255</f>
        <v/>
      </c>
      <c r="B1255" s="15">
        <f>IFERROR((原始数据_周度!C1255-AVERAGE(原始数据_周度!C1100:C1255))/STDEV(原始数据_周度!C1100:C1255),"")</f>
        <v/>
      </c>
      <c r="C1255" s="15">
        <f>IFERROR((原始数据_周度!F1255-AVERAGE(原始数据_周度!F1100:F1255))/STDEV(原始数据_周度!F1100:F1255),"")</f>
        <v/>
      </c>
      <c r="D1255" s="15">
        <f>IFERROR(-1*(原始数据_周度!E1255-AVERAGE(原始数据_周度!E1100:E1255))/STDEV(原始数据_周度!E1100:E1255),"")</f>
        <v/>
      </c>
      <c r="E1255" s="15">
        <f>IFERROR(-1*(原始数据_周度!G1255-AVERAGE(原始数据_周度!G1100:G1255))/STDEV(原始数据_周度!G1100:G1255),"")</f>
        <v/>
      </c>
      <c r="F1255" s="15">
        <f>IFERROR(-1*(原始数据_周度!H1255-AVERAGE(原始数据_周度!H1100:H1255))/STDEV(原始数据_周度!H1100:H1255),"")</f>
        <v/>
      </c>
      <c r="G1255" s="15">
        <f>IFERROR((原始数据_周度!I1255-AVERAGE(原始数据_周度!I1100:I1255))/STDEV(原始数据_周度!I1100:I1255),"")</f>
        <v/>
      </c>
      <c r="H1255" s="166">
        <f>IFERROR((原始数据_周度!J1255-AVERAGE($J$2:J1255))/STDEV($J$2:J1255),"")</f>
        <v/>
      </c>
    </row>
    <row r="1256">
      <c r="A1256" s="14">
        <f>原始数据_周度!A1256</f>
        <v/>
      </c>
      <c r="B1256" s="15">
        <f>IFERROR((原始数据_周度!C1256-AVERAGE(原始数据_周度!C1101:C1256))/STDEV(原始数据_周度!C1101:C1256),"")</f>
        <v/>
      </c>
      <c r="C1256" s="15">
        <f>IFERROR((原始数据_周度!F1256-AVERAGE(原始数据_周度!F1101:F1256))/STDEV(原始数据_周度!F1101:F1256),"")</f>
        <v/>
      </c>
      <c r="D1256" s="15">
        <f>IFERROR(-1*(原始数据_周度!E1256-AVERAGE(原始数据_周度!E1101:E1256))/STDEV(原始数据_周度!E1101:E1256),"")</f>
        <v/>
      </c>
      <c r="E1256" s="15">
        <f>IFERROR(-1*(原始数据_周度!G1256-AVERAGE(原始数据_周度!G1101:G1256))/STDEV(原始数据_周度!G1101:G1256),"")</f>
        <v/>
      </c>
      <c r="F1256" s="15">
        <f>IFERROR(-1*(原始数据_周度!H1256-AVERAGE(原始数据_周度!H1101:H1256))/STDEV(原始数据_周度!H1101:H1256),"")</f>
        <v/>
      </c>
      <c r="G1256" s="15">
        <f>IFERROR((原始数据_周度!I1256-AVERAGE(原始数据_周度!I1101:I1256))/STDEV(原始数据_周度!I1101:I1256),"")</f>
        <v/>
      </c>
      <c r="H1256" s="166">
        <f>IFERROR((原始数据_周度!J1256-AVERAGE($J$2:J1256))/STDEV($J$2:J1256),"")</f>
        <v/>
      </c>
    </row>
    <row r="1257">
      <c r="A1257" s="14">
        <f>原始数据_周度!A1257</f>
        <v/>
      </c>
      <c r="B1257" s="15">
        <f>IFERROR((原始数据_周度!C1257-AVERAGE(原始数据_周度!C1102:C1257))/STDEV(原始数据_周度!C1102:C1257),"")</f>
        <v/>
      </c>
      <c r="C1257" s="15">
        <f>IFERROR((原始数据_周度!F1257-AVERAGE(原始数据_周度!F1102:F1257))/STDEV(原始数据_周度!F1102:F1257),"")</f>
        <v/>
      </c>
      <c r="D1257" s="15">
        <f>IFERROR(-1*(原始数据_周度!E1257-AVERAGE(原始数据_周度!E1102:E1257))/STDEV(原始数据_周度!E1102:E1257),"")</f>
        <v/>
      </c>
      <c r="E1257" s="15">
        <f>IFERROR(-1*(原始数据_周度!G1257-AVERAGE(原始数据_周度!G1102:G1257))/STDEV(原始数据_周度!G1102:G1257),"")</f>
        <v/>
      </c>
      <c r="F1257" s="15">
        <f>IFERROR(-1*(原始数据_周度!H1257-AVERAGE(原始数据_周度!H1102:H1257))/STDEV(原始数据_周度!H1102:H1257),"")</f>
        <v/>
      </c>
      <c r="G1257" s="15">
        <f>IFERROR((原始数据_周度!I1257-AVERAGE(原始数据_周度!I1102:I1257))/STDEV(原始数据_周度!I1102:I1257),"")</f>
        <v/>
      </c>
      <c r="H1257" s="166">
        <f>IFERROR((原始数据_周度!J1257-AVERAGE($J$2:J1257))/STDEV($J$2:J1257),"")</f>
        <v/>
      </c>
    </row>
    <row r="1258">
      <c r="A1258" s="14">
        <f>原始数据_周度!A1258</f>
        <v/>
      </c>
      <c r="B1258" s="15">
        <f>IFERROR((原始数据_周度!C1258-AVERAGE(原始数据_周度!C1103:C1258))/STDEV(原始数据_周度!C1103:C1258),"")</f>
        <v/>
      </c>
      <c r="C1258" s="15">
        <f>IFERROR((原始数据_周度!F1258-AVERAGE(原始数据_周度!F1103:F1258))/STDEV(原始数据_周度!F1103:F1258),"")</f>
        <v/>
      </c>
      <c r="D1258" s="15">
        <f>IFERROR(-1*(原始数据_周度!E1258-AVERAGE(原始数据_周度!E1103:E1258))/STDEV(原始数据_周度!E1103:E1258),"")</f>
        <v/>
      </c>
      <c r="E1258" s="15">
        <f>IFERROR(-1*(原始数据_周度!G1258-AVERAGE(原始数据_周度!G1103:G1258))/STDEV(原始数据_周度!G1103:G1258),"")</f>
        <v/>
      </c>
      <c r="F1258" s="15">
        <f>IFERROR(-1*(原始数据_周度!H1258-AVERAGE(原始数据_周度!H1103:H1258))/STDEV(原始数据_周度!H1103:H1258),"")</f>
        <v/>
      </c>
      <c r="G1258" s="15">
        <f>IFERROR((原始数据_周度!I1258-AVERAGE(原始数据_周度!I1103:I1258))/STDEV(原始数据_周度!I1103:I1258),"")</f>
        <v/>
      </c>
      <c r="H1258" s="166">
        <f>IFERROR((原始数据_周度!J1258-AVERAGE($J$2:J1258))/STDEV($J$2:J1258),"")</f>
        <v/>
      </c>
    </row>
    <row r="1259">
      <c r="A1259" s="14">
        <f>原始数据_周度!A1259</f>
        <v/>
      </c>
      <c r="B1259" s="15">
        <f>IFERROR((原始数据_周度!C1259-AVERAGE(原始数据_周度!C1104:C1259))/STDEV(原始数据_周度!C1104:C1259),"")</f>
        <v/>
      </c>
      <c r="C1259" s="15">
        <f>IFERROR((原始数据_周度!F1259-AVERAGE(原始数据_周度!F1104:F1259))/STDEV(原始数据_周度!F1104:F1259),"")</f>
        <v/>
      </c>
      <c r="D1259" s="15">
        <f>IFERROR(-1*(原始数据_周度!E1259-AVERAGE(原始数据_周度!E1104:E1259))/STDEV(原始数据_周度!E1104:E1259),"")</f>
        <v/>
      </c>
      <c r="E1259" s="15">
        <f>IFERROR(-1*(原始数据_周度!G1259-AVERAGE(原始数据_周度!G1104:G1259))/STDEV(原始数据_周度!G1104:G1259),"")</f>
        <v/>
      </c>
      <c r="F1259" s="15">
        <f>IFERROR(-1*(原始数据_周度!H1259-AVERAGE(原始数据_周度!H1104:H1259))/STDEV(原始数据_周度!H1104:H1259),"")</f>
        <v/>
      </c>
      <c r="G1259" s="15">
        <f>IFERROR((原始数据_周度!I1259-AVERAGE(原始数据_周度!I1104:I1259))/STDEV(原始数据_周度!I1104:I1259),"")</f>
        <v/>
      </c>
      <c r="H1259" s="166">
        <f>IFERROR((原始数据_周度!J1259-AVERAGE($J$2:J1259))/STDEV($J$2:J1259),"")</f>
        <v/>
      </c>
    </row>
    <row r="1260">
      <c r="A1260" s="14">
        <f>原始数据_周度!A1260</f>
        <v/>
      </c>
      <c r="B1260" s="15">
        <f>IFERROR((原始数据_周度!C1260-AVERAGE(原始数据_周度!C1105:C1260))/STDEV(原始数据_周度!C1105:C1260),"")</f>
        <v/>
      </c>
      <c r="C1260" s="15">
        <f>IFERROR((原始数据_周度!F1260-AVERAGE(原始数据_周度!F1105:F1260))/STDEV(原始数据_周度!F1105:F1260),"")</f>
        <v/>
      </c>
      <c r="D1260" s="15">
        <f>IFERROR(-1*(原始数据_周度!E1260-AVERAGE(原始数据_周度!E1105:E1260))/STDEV(原始数据_周度!E1105:E1260),"")</f>
        <v/>
      </c>
      <c r="E1260" s="15">
        <f>IFERROR(-1*(原始数据_周度!G1260-AVERAGE(原始数据_周度!G1105:G1260))/STDEV(原始数据_周度!G1105:G1260),"")</f>
        <v/>
      </c>
      <c r="F1260" s="15">
        <f>IFERROR(-1*(原始数据_周度!H1260-AVERAGE(原始数据_周度!H1105:H1260))/STDEV(原始数据_周度!H1105:H1260),"")</f>
        <v/>
      </c>
      <c r="G1260" s="15">
        <f>IFERROR((原始数据_周度!I1260-AVERAGE(原始数据_周度!I1105:I1260))/STDEV(原始数据_周度!I1105:I1260),"")</f>
        <v/>
      </c>
      <c r="H1260" s="166">
        <f>IFERROR((原始数据_周度!J1260-AVERAGE($J$2:J1260))/STDEV($J$2:J1260),"")</f>
        <v/>
      </c>
    </row>
    <row r="1261">
      <c r="A1261" s="14">
        <f>原始数据_周度!A1261</f>
        <v/>
      </c>
      <c r="B1261" s="15">
        <f>IFERROR((原始数据_周度!C1261-AVERAGE(原始数据_周度!C1106:C1261))/STDEV(原始数据_周度!C1106:C1261),"")</f>
        <v/>
      </c>
      <c r="C1261" s="15">
        <f>IFERROR((原始数据_周度!F1261-AVERAGE(原始数据_周度!F1106:F1261))/STDEV(原始数据_周度!F1106:F1261),"")</f>
        <v/>
      </c>
      <c r="D1261" s="15">
        <f>IFERROR(-1*(原始数据_周度!E1261-AVERAGE(原始数据_周度!E1106:E1261))/STDEV(原始数据_周度!E1106:E1261),"")</f>
        <v/>
      </c>
      <c r="E1261" s="15">
        <f>IFERROR(-1*(原始数据_周度!G1261-AVERAGE(原始数据_周度!G1106:G1261))/STDEV(原始数据_周度!G1106:G1261),"")</f>
        <v/>
      </c>
      <c r="F1261" s="15">
        <f>IFERROR(-1*(原始数据_周度!H1261-AVERAGE(原始数据_周度!H1106:H1261))/STDEV(原始数据_周度!H1106:H1261),"")</f>
        <v/>
      </c>
      <c r="G1261" s="15">
        <f>IFERROR((原始数据_周度!I1261-AVERAGE(原始数据_周度!I1106:I1261))/STDEV(原始数据_周度!I1106:I1261),"")</f>
        <v/>
      </c>
      <c r="H1261" s="166">
        <f>IFERROR((原始数据_周度!J1261-AVERAGE($J$2:J1261))/STDEV($J$2:J1261),"")</f>
        <v/>
      </c>
    </row>
    <row r="1262">
      <c r="A1262" s="14">
        <f>原始数据_周度!A1262</f>
        <v/>
      </c>
      <c r="B1262" s="15">
        <f>IFERROR((原始数据_周度!C1262-AVERAGE(原始数据_周度!C1107:C1262))/STDEV(原始数据_周度!C1107:C1262),"")</f>
        <v/>
      </c>
      <c r="C1262" s="15">
        <f>IFERROR((原始数据_周度!F1262-AVERAGE(原始数据_周度!F1107:F1262))/STDEV(原始数据_周度!F1107:F1262),"")</f>
        <v/>
      </c>
      <c r="D1262" s="15">
        <f>IFERROR(-1*(原始数据_周度!E1262-AVERAGE(原始数据_周度!E1107:E1262))/STDEV(原始数据_周度!E1107:E1262),"")</f>
        <v/>
      </c>
      <c r="E1262" s="15">
        <f>IFERROR(-1*(原始数据_周度!G1262-AVERAGE(原始数据_周度!G1107:G1262))/STDEV(原始数据_周度!G1107:G1262),"")</f>
        <v/>
      </c>
      <c r="F1262" s="15">
        <f>IFERROR(-1*(原始数据_周度!H1262-AVERAGE(原始数据_周度!H1107:H1262))/STDEV(原始数据_周度!H1107:H1262),"")</f>
        <v/>
      </c>
      <c r="G1262" s="15">
        <f>IFERROR((原始数据_周度!I1262-AVERAGE(原始数据_周度!I1107:I1262))/STDEV(原始数据_周度!I1107:I1262),"")</f>
        <v/>
      </c>
      <c r="H1262" s="166">
        <f>IFERROR((原始数据_周度!J1262-AVERAGE($J$2:J1262))/STDEV($J$2:J1262),"")</f>
        <v/>
      </c>
    </row>
    <row r="1263">
      <c r="A1263" s="14">
        <f>原始数据_周度!A1263</f>
        <v/>
      </c>
      <c r="B1263" s="15">
        <f>IFERROR((原始数据_周度!C1263-AVERAGE(原始数据_周度!C1108:C1263))/STDEV(原始数据_周度!C1108:C1263),"")</f>
        <v/>
      </c>
      <c r="C1263" s="15">
        <f>IFERROR((原始数据_周度!F1263-AVERAGE(原始数据_周度!F1108:F1263))/STDEV(原始数据_周度!F1108:F1263),"")</f>
        <v/>
      </c>
      <c r="D1263" s="15">
        <f>IFERROR(-1*(原始数据_周度!E1263-AVERAGE(原始数据_周度!E1108:E1263))/STDEV(原始数据_周度!E1108:E1263),"")</f>
        <v/>
      </c>
      <c r="E1263" s="15">
        <f>IFERROR(-1*(原始数据_周度!G1263-AVERAGE(原始数据_周度!G1108:G1263))/STDEV(原始数据_周度!G1108:G1263),"")</f>
        <v/>
      </c>
      <c r="F1263" s="15">
        <f>IFERROR(-1*(原始数据_周度!H1263-AVERAGE(原始数据_周度!H1108:H1263))/STDEV(原始数据_周度!H1108:H1263),"")</f>
        <v/>
      </c>
      <c r="G1263" s="15">
        <f>IFERROR((原始数据_周度!I1263-AVERAGE(原始数据_周度!I1108:I1263))/STDEV(原始数据_周度!I1108:I1263),"")</f>
        <v/>
      </c>
      <c r="H1263" s="166">
        <f>IFERROR((原始数据_周度!J1263-AVERAGE($J$2:J1263))/STDEV($J$2:J1263),"")</f>
        <v/>
      </c>
    </row>
    <row r="1264">
      <c r="A1264" s="14">
        <f>原始数据_周度!A1264</f>
        <v/>
      </c>
      <c r="B1264" s="15">
        <f>IFERROR((原始数据_周度!C1264-AVERAGE(原始数据_周度!C1109:C1264))/STDEV(原始数据_周度!C1109:C1264),"")</f>
        <v/>
      </c>
      <c r="C1264" s="15">
        <f>IFERROR((原始数据_周度!F1264-AVERAGE(原始数据_周度!F1109:F1264))/STDEV(原始数据_周度!F1109:F1264),"")</f>
        <v/>
      </c>
      <c r="D1264" s="15">
        <f>IFERROR(-1*(原始数据_周度!E1264-AVERAGE(原始数据_周度!E1109:E1264))/STDEV(原始数据_周度!E1109:E1264),"")</f>
        <v/>
      </c>
      <c r="E1264" s="15">
        <f>IFERROR(-1*(原始数据_周度!G1264-AVERAGE(原始数据_周度!G1109:G1264))/STDEV(原始数据_周度!G1109:G1264),"")</f>
        <v/>
      </c>
      <c r="F1264" s="15">
        <f>IFERROR(-1*(原始数据_周度!H1264-AVERAGE(原始数据_周度!H1109:H1264))/STDEV(原始数据_周度!H1109:H1264),"")</f>
        <v/>
      </c>
      <c r="G1264" s="15">
        <f>IFERROR((原始数据_周度!I1264-AVERAGE(原始数据_周度!I1109:I1264))/STDEV(原始数据_周度!I1109:I1264),"")</f>
        <v/>
      </c>
      <c r="H1264" s="166">
        <f>IFERROR((原始数据_周度!J1264-AVERAGE($J$2:J1264))/STDEV($J$2:J1264),"")</f>
        <v/>
      </c>
    </row>
    <row r="1265">
      <c r="A1265" s="14">
        <f>原始数据_周度!A1265</f>
        <v/>
      </c>
      <c r="B1265" s="15">
        <f>IFERROR((原始数据_周度!C1265-AVERAGE(原始数据_周度!C1110:C1265))/STDEV(原始数据_周度!C1110:C1265),"")</f>
        <v/>
      </c>
      <c r="C1265" s="15">
        <f>IFERROR((原始数据_周度!F1265-AVERAGE(原始数据_周度!F1110:F1265))/STDEV(原始数据_周度!F1110:F1265),"")</f>
        <v/>
      </c>
      <c r="D1265" s="15">
        <f>IFERROR(-1*(原始数据_周度!E1265-AVERAGE(原始数据_周度!E1110:E1265))/STDEV(原始数据_周度!E1110:E1265),"")</f>
        <v/>
      </c>
      <c r="E1265" s="15">
        <f>IFERROR(-1*(原始数据_周度!G1265-AVERAGE(原始数据_周度!G1110:G1265))/STDEV(原始数据_周度!G1110:G1265),"")</f>
        <v/>
      </c>
      <c r="F1265" s="15">
        <f>IFERROR(-1*(原始数据_周度!H1265-AVERAGE(原始数据_周度!H1110:H1265))/STDEV(原始数据_周度!H1110:H1265),"")</f>
        <v/>
      </c>
      <c r="G1265" s="15">
        <f>IFERROR((原始数据_周度!I1265-AVERAGE(原始数据_周度!I1110:I1265))/STDEV(原始数据_周度!I1110:I1265),"")</f>
        <v/>
      </c>
      <c r="H1265" s="166">
        <f>IFERROR((原始数据_周度!J1265-AVERAGE($J$2:J1265))/STDEV($J$2:J1265),"")</f>
        <v/>
      </c>
    </row>
    <row r="1266">
      <c r="A1266" s="14">
        <f>原始数据_周度!A1266</f>
        <v/>
      </c>
      <c r="B1266" s="15">
        <f>IFERROR((原始数据_周度!C1266-AVERAGE(原始数据_周度!C1111:C1266))/STDEV(原始数据_周度!C1111:C1266),"")</f>
        <v/>
      </c>
      <c r="C1266" s="15">
        <f>IFERROR((原始数据_周度!F1266-AVERAGE(原始数据_周度!F1111:F1266))/STDEV(原始数据_周度!F1111:F1266),"")</f>
        <v/>
      </c>
      <c r="D1266" s="15">
        <f>IFERROR(-1*(原始数据_周度!E1266-AVERAGE(原始数据_周度!E1111:E1266))/STDEV(原始数据_周度!E1111:E1266),"")</f>
        <v/>
      </c>
      <c r="E1266" s="15">
        <f>IFERROR(-1*(原始数据_周度!G1266-AVERAGE(原始数据_周度!G1111:G1266))/STDEV(原始数据_周度!G1111:G1266),"")</f>
        <v/>
      </c>
      <c r="F1266" s="15">
        <f>IFERROR(-1*(原始数据_周度!H1266-AVERAGE(原始数据_周度!H1111:H1266))/STDEV(原始数据_周度!H1111:H1266),"")</f>
        <v/>
      </c>
      <c r="G1266" s="15">
        <f>IFERROR((原始数据_周度!I1266-AVERAGE(原始数据_周度!I1111:I1266))/STDEV(原始数据_周度!I1111:I1266),"")</f>
        <v/>
      </c>
      <c r="H1266" s="166">
        <f>IFERROR((原始数据_周度!J1266-AVERAGE($J$2:J1266))/STDEV($J$2:J1266),"")</f>
        <v/>
      </c>
    </row>
    <row r="1267">
      <c r="A1267" s="14">
        <f>原始数据_周度!A1267</f>
        <v/>
      </c>
      <c r="B1267" s="15">
        <f>IFERROR((原始数据_周度!C1267-AVERAGE(原始数据_周度!C1112:C1267))/STDEV(原始数据_周度!C1112:C1267),"")</f>
        <v/>
      </c>
      <c r="C1267" s="15">
        <f>IFERROR((原始数据_周度!F1267-AVERAGE(原始数据_周度!F1112:F1267))/STDEV(原始数据_周度!F1112:F1267),"")</f>
        <v/>
      </c>
      <c r="D1267" s="15">
        <f>IFERROR(-1*(原始数据_周度!E1267-AVERAGE(原始数据_周度!E1112:E1267))/STDEV(原始数据_周度!E1112:E1267),"")</f>
        <v/>
      </c>
      <c r="E1267" s="15">
        <f>IFERROR(-1*(原始数据_周度!G1267-AVERAGE(原始数据_周度!G1112:G1267))/STDEV(原始数据_周度!G1112:G1267),"")</f>
        <v/>
      </c>
      <c r="F1267" s="15">
        <f>IFERROR(-1*(原始数据_周度!H1267-AVERAGE(原始数据_周度!H1112:H1267))/STDEV(原始数据_周度!H1112:H1267),"")</f>
        <v/>
      </c>
      <c r="G1267" s="15">
        <f>IFERROR((原始数据_周度!I1267-AVERAGE(原始数据_周度!I1112:I1267))/STDEV(原始数据_周度!I1112:I1267),"")</f>
        <v/>
      </c>
      <c r="H1267" s="166">
        <f>IFERROR((原始数据_周度!J1267-AVERAGE($J$2:J1267))/STDEV($J$2:J1267),"")</f>
        <v/>
      </c>
    </row>
    <row r="1268">
      <c r="A1268" s="14">
        <f>原始数据_周度!A1268</f>
        <v/>
      </c>
      <c r="B1268" s="15">
        <f>IFERROR((原始数据_周度!C1268-AVERAGE(原始数据_周度!C1113:C1268))/STDEV(原始数据_周度!C1113:C1268),"")</f>
        <v/>
      </c>
      <c r="C1268" s="15">
        <f>IFERROR((原始数据_周度!F1268-AVERAGE(原始数据_周度!F1113:F1268))/STDEV(原始数据_周度!F1113:F1268),"")</f>
        <v/>
      </c>
      <c r="D1268" s="15">
        <f>IFERROR(-1*(原始数据_周度!E1268-AVERAGE(原始数据_周度!E1113:E1268))/STDEV(原始数据_周度!E1113:E1268),"")</f>
        <v/>
      </c>
      <c r="E1268" s="15">
        <f>IFERROR(-1*(原始数据_周度!G1268-AVERAGE(原始数据_周度!G1113:G1268))/STDEV(原始数据_周度!G1113:G1268),"")</f>
        <v/>
      </c>
      <c r="F1268" s="15">
        <f>IFERROR(-1*(原始数据_周度!H1268-AVERAGE(原始数据_周度!H1113:H1268))/STDEV(原始数据_周度!H1113:H1268),"")</f>
        <v/>
      </c>
      <c r="G1268" s="15">
        <f>IFERROR((原始数据_周度!I1268-AVERAGE(原始数据_周度!I1113:I1268))/STDEV(原始数据_周度!I1113:I1268),"")</f>
        <v/>
      </c>
      <c r="H1268" s="166">
        <f>IFERROR((原始数据_周度!J1268-AVERAGE($J$2:J1268))/STDEV($J$2:J1268),"")</f>
        <v/>
      </c>
    </row>
    <row r="1269">
      <c r="A1269" s="14">
        <f>原始数据_周度!A1269</f>
        <v/>
      </c>
      <c r="B1269" s="15">
        <f>IFERROR((原始数据_周度!C1269-AVERAGE(原始数据_周度!C1114:C1269))/STDEV(原始数据_周度!C1114:C1269),"")</f>
        <v/>
      </c>
      <c r="C1269" s="15">
        <f>IFERROR((原始数据_周度!F1269-AVERAGE(原始数据_周度!F1114:F1269))/STDEV(原始数据_周度!F1114:F1269),"")</f>
        <v/>
      </c>
      <c r="D1269" s="15">
        <f>IFERROR(-1*(原始数据_周度!E1269-AVERAGE(原始数据_周度!E1114:E1269))/STDEV(原始数据_周度!E1114:E1269),"")</f>
        <v/>
      </c>
      <c r="E1269" s="15">
        <f>IFERROR(-1*(原始数据_周度!G1269-AVERAGE(原始数据_周度!G1114:G1269))/STDEV(原始数据_周度!G1114:G1269),"")</f>
        <v/>
      </c>
      <c r="F1269" s="15">
        <f>IFERROR(-1*(原始数据_周度!H1269-AVERAGE(原始数据_周度!H1114:H1269))/STDEV(原始数据_周度!H1114:H1269),"")</f>
        <v/>
      </c>
      <c r="G1269" s="15">
        <f>IFERROR((原始数据_周度!I1269-AVERAGE(原始数据_周度!I1114:I1269))/STDEV(原始数据_周度!I1114:I1269),"")</f>
        <v/>
      </c>
      <c r="H1269" s="166">
        <f>IFERROR((原始数据_周度!J1269-AVERAGE($J$2:J1269))/STDEV($J$2:J1269),"")</f>
        <v/>
      </c>
    </row>
    <row r="1270">
      <c r="A1270" s="14">
        <f>原始数据_周度!A1270</f>
        <v/>
      </c>
      <c r="B1270" s="15">
        <f>IFERROR((原始数据_周度!C1270-AVERAGE(原始数据_周度!C1115:C1270))/STDEV(原始数据_周度!C1115:C1270),"")</f>
        <v/>
      </c>
      <c r="C1270" s="15">
        <f>IFERROR((原始数据_周度!F1270-AVERAGE(原始数据_周度!F1115:F1270))/STDEV(原始数据_周度!F1115:F1270),"")</f>
        <v/>
      </c>
      <c r="D1270" s="15">
        <f>IFERROR(-1*(原始数据_周度!E1270-AVERAGE(原始数据_周度!E1115:E1270))/STDEV(原始数据_周度!E1115:E1270),"")</f>
        <v/>
      </c>
      <c r="E1270" s="15">
        <f>IFERROR(-1*(原始数据_周度!G1270-AVERAGE(原始数据_周度!G1115:G1270))/STDEV(原始数据_周度!G1115:G1270),"")</f>
        <v/>
      </c>
      <c r="F1270" s="15">
        <f>IFERROR(-1*(原始数据_周度!H1270-AVERAGE(原始数据_周度!H1115:H1270))/STDEV(原始数据_周度!H1115:H1270),"")</f>
        <v/>
      </c>
      <c r="G1270" s="15">
        <f>IFERROR((原始数据_周度!I1270-AVERAGE(原始数据_周度!I1115:I1270))/STDEV(原始数据_周度!I1115:I1270),"")</f>
        <v/>
      </c>
      <c r="H1270" s="166">
        <f>IFERROR((原始数据_周度!J1270-AVERAGE($J$2:J1270))/STDEV($J$2:J1270),"")</f>
        <v/>
      </c>
    </row>
    <row r="1271">
      <c r="A1271" s="14">
        <f>原始数据_周度!A1271</f>
        <v/>
      </c>
      <c r="B1271" s="15">
        <f>IFERROR((原始数据_周度!C1271-AVERAGE(原始数据_周度!C1116:C1271))/STDEV(原始数据_周度!C1116:C1271),"")</f>
        <v/>
      </c>
      <c r="C1271" s="15">
        <f>IFERROR((原始数据_周度!F1271-AVERAGE(原始数据_周度!F1116:F1271))/STDEV(原始数据_周度!F1116:F1271),"")</f>
        <v/>
      </c>
      <c r="D1271" s="15">
        <f>IFERROR(-1*(原始数据_周度!E1271-AVERAGE(原始数据_周度!E1116:E1271))/STDEV(原始数据_周度!E1116:E1271),"")</f>
        <v/>
      </c>
      <c r="E1271" s="15">
        <f>IFERROR(-1*(原始数据_周度!G1271-AVERAGE(原始数据_周度!G1116:G1271))/STDEV(原始数据_周度!G1116:G1271),"")</f>
        <v/>
      </c>
      <c r="F1271" s="15">
        <f>IFERROR(-1*(原始数据_周度!H1271-AVERAGE(原始数据_周度!H1116:H1271))/STDEV(原始数据_周度!H1116:H1271),"")</f>
        <v/>
      </c>
      <c r="G1271" s="15">
        <f>IFERROR((原始数据_周度!I1271-AVERAGE(原始数据_周度!I1116:I1271))/STDEV(原始数据_周度!I1116:I1271),"")</f>
        <v/>
      </c>
      <c r="H1271" s="166">
        <f>IFERROR((原始数据_周度!J1271-AVERAGE($J$2:J1271))/STDEV($J$2:J1271),"")</f>
        <v/>
      </c>
    </row>
    <row r="1272">
      <c r="A1272" s="14">
        <f>原始数据_周度!A1272</f>
        <v/>
      </c>
      <c r="B1272" s="15">
        <f>IFERROR((原始数据_周度!C1272-AVERAGE(原始数据_周度!C1117:C1272))/STDEV(原始数据_周度!C1117:C1272),"")</f>
        <v/>
      </c>
      <c r="C1272" s="15">
        <f>IFERROR((原始数据_周度!F1272-AVERAGE(原始数据_周度!F1117:F1272))/STDEV(原始数据_周度!F1117:F1272),"")</f>
        <v/>
      </c>
      <c r="D1272" s="15">
        <f>IFERROR(-1*(原始数据_周度!E1272-AVERAGE(原始数据_周度!E1117:E1272))/STDEV(原始数据_周度!E1117:E1272),"")</f>
        <v/>
      </c>
      <c r="E1272" s="15">
        <f>IFERROR(-1*(原始数据_周度!G1272-AVERAGE(原始数据_周度!G1117:G1272))/STDEV(原始数据_周度!G1117:G1272),"")</f>
        <v/>
      </c>
      <c r="F1272" s="15">
        <f>IFERROR(-1*(原始数据_周度!H1272-AVERAGE(原始数据_周度!H1117:H1272))/STDEV(原始数据_周度!H1117:H1272),"")</f>
        <v/>
      </c>
      <c r="G1272" s="15">
        <f>IFERROR((原始数据_周度!I1272-AVERAGE(原始数据_周度!I1117:I1272))/STDEV(原始数据_周度!I1117:I1272),"")</f>
        <v/>
      </c>
      <c r="H1272" s="166">
        <f>IFERROR((原始数据_周度!J1272-AVERAGE($J$2:J1272))/STDEV($J$2:J1272),"")</f>
        <v/>
      </c>
    </row>
    <row r="1273">
      <c r="A1273" s="14">
        <f>原始数据_周度!A1273</f>
        <v/>
      </c>
      <c r="B1273" s="15">
        <f>IFERROR((原始数据_周度!C1273-AVERAGE(原始数据_周度!C1118:C1273))/STDEV(原始数据_周度!C1118:C1273),"")</f>
        <v/>
      </c>
      <c r="C1273" s="15">
        <f>IFERROR((原始数据_周度!F1273-AVERAGE(原始数据_周度!F1118:F1273))/STDEV(原始数据_周度!F1118:F1273),"")</f>
        <v/>
      </c>
      <c r="D1273" s="15">
        <f>IFERROR(-1*(原始数据_周度!E1273-AVERAGE(原始数据_周度!E1118:E1273))/STDEV(原始数据_周度!E1118:E1273),"")</f>
        <v/>
      </c>
      <c r="E1273" s="15">
        <f>IFERROR(-1*(原始数据_周度!G1273-AVERAGE(原始数据_周度!G1118:G1273))/STDEV(原始数据_周度!G1118:G1273),"")</f>
        <v/>
      </c>
      <c r="F1273" s="15">
        <f>IFERROR(-1*(原始数据_周度!H1273-AVERAGE(原始数据_周度!H1118:H1273))/STDEV(原始数据_周度!H1118:H1273),"")</f>
        <v/>
      </c>
      <c r="G1273" s="15">
        <f>IFERROR((原始数据_周度!I1273-AVERAGE(原始数据_周度!I1118:I1273))/STDEV(原始数据_周度!I1118:I1273),"")</f>
        <v/>
      </c>
      <c r="H1273" s="166">
        <f>IFERROR((原始数据_周度!J1273-AVERAGE($J$2:J1273))/STDEV($J$2:J1273),"")</f>
        <v/>
      </c>
    </row>
    <row r="1274">
      <c r="A1274" s="14">
        <f>原始数据_周度!A1274</f>
        <v/>
      </c>
      <c r="B1274" s="15">
        <f>IFERROR((原始数据_周度!C1274-AVERAGE(原始数据_周度!C1119:C1274))/STDEV(原始数据_周度!C1119:C1274),"")</f>
        <v/>
      </c>
      <c r="C1274" s="15">
        <f>IFERROR((原始数据_周度!F1274-AVERAGE(原始数据_周度!F1119:F1274))/STDEV(原始数据_周度!F1119:F1274),"")</f>
        <v/>
      </c>
      <c r="D1274" s="15">
        <f>IFERROR(-1*(原始数据_周度!E1274-AVERAGE(原始数据_周度!E1119:E1274))/STDEV(原始数据_周度!E1119:E1274),"")</f>
        <v/>
      </c>
      <c r="E1274" s="15">
        <f>IFERROR(-1*(原始数据_周度!G1274-AVERAGE(原始数据_周度!G1119:G1274))/STDEV(原始数据_周度!G1119:G1274),"")</f>
        <v/>
      </c>
      <c r="F1274" s="15">
        <f>IFERROR(-1*(原始数据_周度!H1274-AVERAGE(原始数据_周度!H1119:H1274))/STDEV(原始数据_周度!H1119:H1274),"")</f>
        <v/>
      </c>
      <c r="G1274" s="15">
        <f>IFERROR((原始数据_周度!I1274-AVERAGE(原始数据_周度!I1119:I1274))/STDEV(原始数据_周度!I1119:I1274),"")</f>
        <v/>
      </c>
      <c r="H1274" s="166">
        <f>IFERROR((原始数据_周度!J1274-AVERAGE($J$2:J1274))/STDEV($J$2:J1274),"")</f>
        <v/>
      </c>
    </row>
    <row r="1275">
      <c r="A1275" s="14">
        <f>原始数据_周度!A1275</f>
        <v/>
      </c>
      <c r="B1275" s="15">
        <f>IFERROR((原始数据_周度!C1275-AVERAGE(原始数据_周度!C1120:C1275))/STDEV(原始数据_周度!C1120:C1275),"")</f>
        <v/>
      </c>
      <c r="C1275" s="15">
        <f>IFERROR((原始数据_周度!F1275-AVERAGE(原始数据_周度!F1120:F1275))/STDEV(原始数据_周度!F1120:F1275),"")</f>
        <v/>
      </c>
      <c r="D1275" s="15">
        <f>IFERROR(-1*(原始数据_周度!E1275-AVERAGE(原始数据_周度!E1120:E1275))/STDEV(原始数据_周度!E1120:E1275),"")</f>
        <v/>
      </c>
      <c r="E1275" s="15">
        <f>IFERROR(-1*(原始数据_周度!G1275-AVERAGE(原始数据_周度!G1120:G1275))/STDEV(原始数据_周度!G1120:G1275),"")</f>
        <v/>
      </c>
      <c r="F1275" s="15">
        <f>IFERROR(-1*(原始数据_周度!H1275-AVERAGE(原始数据_周度!H1120:H1275))/STDEV(原始数据_周度!H1120:H1275),"")</f>
        <v/>
      </c>
      <c r="G1275" s="15">
        <f>IFERROR((原始数据_周度!I1275-AVERAGE(原始数据_周度!I1120:I1275))/STDEV(原始数据_周度!I1120:I1275),"")</f>
        <v/>
      </c>
      <c r="H1275" s="166">
        <f>IFERROR((原始数据_周度!J1275-AVERAGE($J$2:J1275))/STDEV($J$2:J1275),"")</f>
        <v/>
      </c>
    </row>
    <row r="1276">
      <c r="A1276" s="14">
        <f>原始数据_周度!A1276</f>
        <v/>
      </c>
      <c r="B1276" s="15">
        <f>IFERROR((原始数据_周度!C1276-AVERAGE(原始数据_周度!C1121:C1276))/STDEV(原始数据_周度!C1121:C1276),"")</f>
        <v/>
      </c>
      <c r="C1276" s="15">
        <f>IFERROR((原始数据_周度!F1276-AVERAGE(原始数据_周度!F1121:F1276))/STDEV(原始数据_周度!F1121:F1276),"")</f>
        <v/>
      </c>
      <c r="D1276" s="15">
        <f>IFERROR(-1*(原始数据_周度!E1276-AVERAGE(原始数据_周度!E1121:E1276))/STDEV(原始数据_周度!E1121:E1276),"")</f>
        <v/>
      </c>
      <c r="E1276" s="15">
        <f>IFERROR(-1*(原始数据_周度!G1276-AVERAGE(原始数据_周度!G1121:G1276))/STDEV(原始数据_周度!G1121:G1276),"")</f>
        <v/>
      </c>
      <c r="F1276" s="15">
        <f>IFERROR(-1*(原始数据_周度!H1276-AVERAGE(原始数据_周度!H1121:H1276))/STDEV(原始数据_周度!H1121:H1276),"")</f>
        <v/>
      </c>
      <c r="G1276" s="15">
        <f>IFERROR((原始数据_周度!I1276-AVERAGE(原始数据_周度!I1121:I1276))/STDEV(原始数据_周度!I1121:I1276),"")</f>
        <v/>
      </c>
      <c r="H1276" s="166">
        <f>IFERROR((原始数据_周度!J1276-AVERAGE($J$2:J1276))/STDEV($J$2:J1276),"")</f>
        <v/>
      </c>
    </row>
    <row r="1277">
      <c r="A1277" s="14">
        <f>原始数据_周度!A1277</f>
        <v/>
      </c>
      <c r="B1277" s="15">
        <f>IFERROR((原始数据_周度!C1277-AVERAGE(原始数据_周度!C1122:C1277))/STDEV(原始数据_周度!C1122:C1277),"")</f>
        <v/>
      </c>
      <c r="C1277" s="15">
        <f>IFERROR((原始数据_周度!F1277-AVERAGE(原始数据_周度!F1122:F1277))/STDEV(原始数据_周度!F1122:F1277),"")</f>
        <v/>
      </c>
      <c r="D1277" s="15">
        <f>IFERROR(-1*(原始数据_周度!E1277-AVERAGE(原始数据_周度!E1122:E1277))/STDEV(原始数据_周度!E1122:E1277),"")</f>
        <v/>
      </c>
      <c r="E1277" s="15">
        <f>IFERROR(-1*(原始数据_周度!G1277-AVERAGE(原始数据_周度!G1122:G1277))/STDEV(原始数据_周度!G1122:G1277),"")</f>
        <v/>
      </c>
      <c r="F1277" s="15">
        <f>IFERROR(-1*(原始数据_周度!H1277-AVERAGE(原始数据_周度!H1122:H1277))/STDEV(原始数据_周度!H1122:H1277),"")</f>
        <v/>
      </c>
      <c r="G1277" s="15">
        <f>IFERROR((原始数据_周度!I1277-AVERAGE(原始数据_周度!I1122:I1277))/STDEV(原始数据_周度!I1122:I1277),"")</f>
        <v/>
      </c>
      <c r="H1277" s="166">
        <f>IFERROR((原始数据_周度!J1277-AVERAGE($J$2:J1277))/STDEV($J$2:J1277),"")</f>
        <v/>
      </c>
    </row>
    <row r="1278">
      <c r="A1278" s="14">
        <f>原始数据_周度!A1278</f>
        <v/>
      </c>
      <c r="B1278" s="15">
        <f>IFERROR((原始数据_周度!C1278-AVERAGE(原始数据_周度!C1123:C1278))/STDEV(原始数据_周度!C1123:C1278),"")</f>
        <v/>
      </c>
      <c r="C1278" s="15">
        <f>IFERROR((原始数据_周度!F1278-AVERAGE(原始数据_周度!F1123:F1278))/STDEV(原始数据_周度!F1123:F1278),"")</f>
        <v/>
      </c>
      <c r="D1278" s="15">
        <f>IFERROR(-1*(原始数据_周度!E1278-AVERAGE(原始数据_周度!E1123:E1278))/STDEV(原始数据_周度!E1123:E1278),"")</f>
        <v/>
      </c>
      <c r="E1278" s="15">
        <f>IFERROR(-1*(原始数据_周度!G1278-AVERAGE(原始数据_周度!G1123:G1278))/STDEV(原始数据_周度!G1123:G1278),"")</f>
        <v/>
      </c>
      <c r="F1278" s="15">
        <f>IFERROR(-1*(原始数据_周度!H1278-AVERAGE(原始数据_周度!H1123:H1278))/STDEV(原始数据_周度!H1123:H1278),"")</f>
        <v/>
      </c>
      <c r="G1278" s="15">
        <f>IFERROR((原始数据_周度!I1278-AVERAGE(原始数据_周度!I1123:I1278))/STDEV(原始数据_周度!I1123:I1278),"")</f>
        <v/>
      </c>
      <c r="H1278" s="166">
        <f>IFERROR((原始数据_周度!J1278-AVERAGE($J$2:J1278))/STDEV($J$2:J1278),"")</f>
        <v/>
      </c>
    </row>
    <row r="1279">
      <c r="A1279" s="14">
        <f>原始数据_周度!A1279</f>
        <v/>
      </c>
      <c r="B1279" s="15">
        <f>IFERROR((原始数据_周度!C1279-AVERAGE(原始数据_周度!C1124:C1279))/STDEV(原始数据_周度!C1124:C1279),"")</f>
        <v/>
      </c>
      <c r="C1279" s="15">
        <f>IFERROR((原始数据_周度!F1279-AVERAGE(原始数据_周度!F1124:F1279))/STDEV(原始数据_周度!F1124:F1279),"")</f>
        <v/>
      </c>
      <c r="D1279" s="15">
        <f>IFERROR(-1*(原始数据_周度!E1279-AVERAGE(原始数据_周度!E1124:E1279))/STDEV(原始数据_周度!E1124:E1279),"")</f>
        <v/>
      </c>
      <c r="E1279" s="15">
        <f>IFERROR(-1*(原始数据_周度!G1279-AVERAGE(原始数据_周度!G1124:G1279))/STDEV(原始数据_周度!G1124:G1279),"")</f>
        <v/>
      </c>
      <c r="F1279" s="15">
        <f>IFERROR(-1*(原始数据_周度!H1279-AVERAGE(原始数据_周度!H1124:H1279))/STDEV(原始数据_周度!H1124:H1279),"")</f>
        <v/>
      </c>
      <c r="G1279" s="15">
        <f>IFERROR((原始数据_周度!I1279-AVERAGE(原始数据_周度!I1124:I1279))/STDEV(原始数据_周度!I1124:I1279),"")</f>
        <v/>
      </c>
      <c r="H1279" s="166">
        <f>IFERROR((原始数据_周度!J1279-AVERAGE($J$2:J1279))/STDEV($J$2:J1279),"")</f>
        <v/>
      </c>
    </row>
    <row r="1280">
      <c r="A1280" s="14">
        <f>原始数据_周度!A1280</f>
        <v/>
      </c>
      <c r="B1280" s="15">
        <f>IFERROR((原始数据_周度!C1280-AVERAGE(原始数据_周度!C1125:C1280))/STDEV(原始数据_周度!C1125:C1280),"")</f>
        <v/>
      </c>
      <c r="C1280" s="15">
        <f>IFERROR((原始数据_周度!F1280-AVERAGE(原始数据_周度!F1125:F1280))/STDEV(原始数据_周度!F1125:F1280),"")</f>
        <v/>
      </c>
      <c r="D1280" s="15">
        <f>IFERROR(-1*(原始数据_周度!E1280-AVERAGE(原始数据_周度!E1125:E1280))/STDEV(原始数据_周度!E1125:E1280),"")</f>
        <v/>
      </c>
      <c r="E1280" s="15">
        <f>IFERROR(-1*(原始数据_周度!G1280-AVERAGE(原始数据_周度!G1125:G1280))/STDEV(原始数据_周度!G1125:G1280),"")</f>
        <v/>
      </c>
      <c r="F1280" s="15">
        <f>IFERROR(-1*(原始数据_周度!H1280-AVERAGE(原始数据_周度!H1125:H1280))/STDEV(原始数据_周度!H1125:H1280),"")</f>
        <v/>
      </c>
      <c r="G1280" s="15">
        <f>IFERROR((原始数据_周度!I1280-AVERAGE(原始数据_周度!I1125:I1280))/STDEV(原始数据_周度!I1125:I1280),"")</f>
        <v/>
      </c>
      <c r="H1280" s="166">
        <f>IFERROR((原始数据_周度!J1280-AVERAGE($J$2:J1280))/STDEV($J$2:J1280),"")</f>
        <v/>
      </c>
    </row>
    <row r="1281">
      <c r="A1281" s="14">
        <f>原始数据_周度!A1281</f>
        <v/>
      </c>
      <c r="B1281" s="15">
        <f>IFERROR((原始数据_周度!C1281-AVERAGE(原始数据_周度!C1126:C1281))/STDEV(原始数据_周度!C1126:C1281),"")</f>
        <v/>
      </c>
      <c r="C1281" s="15">
        <f>IFERROR((原始数据_周度!F1281-AVERAGE(原始数据_周度!F1126:F1281))/STDEV(原始数据_周度!F1126:F1281),"")</f>
        <v/>
      </c>
      <c r="D1281" s="15">
        <f>IFERROR(-1*(原始数据_周度!E1281-AVERAGE(原始数据_周度!E1126:E1281))/STDEV(原始数据_周度!E1126:E1281),"")</f>
        <v/>
      </c>
      <c r="E1281" s="15">
        <f>IFERROR(-1*(原始数据_周度!G1281-AVERAGE(原始数据_周度!G1126:G1281))/STDEV(原始数据_周度!G1126:G1281),"")</f>
        <v/>
      </c>
      <c r="F1281" s="15">
        <f>IFERROR(-1*(原始数据_周度!H1281-AVERAGE(原始数据_周度!H1126:H1281))/STDEV(原始数据_周度!H1126:H1281),"")</f>
        <v/>
      </c>
      <c r="G1281" s="15">
        <f>IFERROR((原始数据_周度!I1281-AVERAGE(原始数据_周度!I1126:I1281))/STDEV(原始数据_周度!I1126:I1281),"")</f>
        <v/>
      </c>
      <c r="H1281" s="166">
        <f>IFERROR((原始数据_周度!J1281-AVERAGE($J$2:J1281))/STDEV($J$2:J1281),"")</f>
        <v/>
      </c>
    </row>
    <row r="1282">
      <c r="A1282" s="14">
        <f>原始数据_周度!A1282</f>
        <v/>
      </c>
      <c r="B1282" s="15">
        <f>IFERROR((原始数据_周度!C1282-AVERAGE(原始数据_周度!C1127:C1282))/STDEV(原始数据_周度!C1127:C1282),"")</f>
        <v/>
      </c>
      <c r="C1282" s="15">
        <f>IFERROR((原始数据_周度!F1282-AVERAGE(原始数据_周度!F1127:F1282))/STDEV(原始数据_周度!F1127:F1282),"")</f>
        <v/>
      </c>
      <c r="D1282" s="15">
        <f>IFERROR(-1*(原始数据_周度!E1282-AVERAGE(原始数据_周度!E1127:E1282))/STDEV(原始数据_周度!E1127:E1282),"")</f>
        <v/>
      </c>
      <c r="E1282" s="15">
        <f>IFERROR(-1*(原始数据_周度!G1282-AVERAGE(原始数据_周度!G1127:G1282))/STDEV(原始数据_周度!G1127:G1282),"")</f>
        <v/>
      </c>
      <c r="F1282" s="15">
        <f>IFERROR(-1*(原始数据_周度!H1282-AVERAGE(原始数据_周度!H1127:H1282))/STDEV(原始数据_周度!H1127:H1282),"")</f>
        <v/>
      </c>
      <c r="G1282" s="15">
        <f>IFERROR((原始数据_周度!I1282-AVERAGE(原始数据_周度!I1127:I1282))/STDEV(原始数据_周度!I1127:I1282),"")</f>
        <v/>
      </c>
      <c r="H1282" s="166">
        <f>IFERROR((原始数据_周度!J1282-AVERAGE($J$2:J1282))/STDEV($J$2:J1282),"")</f>
        <v/>
      </c>
    </row>
    <row r="1283">
      <c r="A1283" s="14">
        <f>原始数据_周度!A1283</f>
        <v/>
      </c>
      <c r="B1283" s="15">
        <f>IFERROR((原始数据_周度!C1283-AVERAGE(原始数据_周度!C1128:C1283))/STDEV(原始数据_周度!C1128:C1283),"")</f>
        <v/>
      </c>
      <c r="C1283" s="15">
        <f>IFERROR((原始数据_周度!F1283-AVERAGE(原始数据_周度!F1128:F1283))/STDEV(原始数据_周度!F1128:F1283),"")</f>
        <v/>
      </c>
      <c r="D1283" s="15">
        <f>IFERROR(-1*(原始数据_周度!E1283-AVERAGE(原始数据_周度!E1128:E1283))/STDEV(原始数据_周度!E1128:E1283),"")</f>
        <v/>
      </c>
      <c r="E1283" s="15">
        <f>IFERROR(-1*(原始数据_周度!G1283-AVERAGE(原始数据_周度!G1128:G1283))/STDEV(原始数据_周度!G1128:G1283),"")</f>
        <v/>
      </c>
      <c r="F1283" s="15">
        <f>IFERROR(-1*(原始数据_周度!H1283-AVERAGE(原始数据_周度!H1128:H1283))/STDEV(原始数据_周度!H1128:H1283),"")</f>
        <v/>
      </c>
      <c r="G1283" s="15">
        <f>IFERROR((原始数据_周度!I1283-AVERAGE(原始数据_周度!I1128:I1283))/STDEV(原始数据_周度!I1128:I1283),"")</f>
        <v/>
      </c>
      <c r="H1283" s="166">
        <f>IFERROR((原始数据_周度!J1283-AVERAGE($J$2:J1283))/STDEV($J$2:J1283),"")</f>
        <v/>
      </c>
    </row>
    <row r="1284">
      <c r="A1284" s="14">
        <f>原始数据_周度!A1284</f>
        <v/>
      </c>
      <c r="B1284" s="15">
        <f>IFERROR((原始数据_周度!C1284-AVERAGE(原始数据_周度!C1129:C1284))/STDEV(原始数据_周度!C1129:C1284),"")</f>
        <v/>
      </c>
      <c r="C1284" s="15">
        <f>IFERROR((原始数据_周度!F1284-AVERAGE(原始数据_周度!F1129:F1284))/STDEV(原始数据_周度!F1129:F1284),"")</f>
        <v/>
      </c>
      <c r="D1284" s="15">
        <f>IFERROR(-1*(原始数据_周度!E1284-AVERAGE(原始数据_周度!E1129:E1284))/STDEV(原始数据_周度!E1129:E1284),"")</f>
        <v/>
      </c>
      <c r="E1284" s="15">
        <f>IFERROR(-1*(原始数据_周度!G1284-AVERAGE(原始数据_周度!G1129:G1284))/STDEV(原始数据_周度!G1129:G1284),"")</f>
        <v/>
      </c>
      <c r="F1284" s="15">
        <f>IFERROR(-1*(原始数据_周度!H1284-AVERAGE(原始数据_周度!H1129:H1284))/STDEV(原始数据_周度!H1129:H1284),"")</f>
        <v/>
      </c>
      <c r="G1284" s="15">
        <f>IFERROR((原始数据_周度!I1284-AVERAGE(原始数据_周度!I1129:I1284))/STDEV(原始数据_周度!I1129:I1284),"")</f>
        <v/>
      </c>
      <c r="H1284" s="166">
        <f>IFERROR((原始数据_周度!J1284-AVERAGE($J$2:J1284))/STDEV($J$2:J1284),"")</f>
        <v/>
      </c>
    </row>
    <row r="1285">
      <c r="A1285" s="14">
        <f>原始数据_周度!A1285</f>
        <v/>
      </c>
      <c r="B1285" s="15">
        <f>IFERROR((原始数据_周度!C1285-AVERAGE(原始数据_周度!C1130:C1285))/STDEV(原始数据_周度!C1130:C1285),"")</f>
        <v/>
      </c>
      <c r="C1285" s="15">
        <f>IFERROR((原始数据_周度!F1285-AVERAGE(原始数据_周度!F1130:F1285))/STDEV(原始数据_周度!F1130:F1285),"")</f>
        <v/>
      </c>
      <c r="D1285" s="15">
        <f>IFERROR(-1*(原始数据_周度!E1285-AVERAGE(原始数据_周度!E1130:E1285))/STDEV(原始数据_周度!E1130:E1285),"")</f>
        <v/>
      </c>
      <c r="E1285" s="15">
        <f>IFERROR(-1*(原始数据_周度!G1285-AVERAGE(原始数据_周度!G1130:G1285))/STDEV(原始数据_周度!G1130:G1285),"")</f>
        <v/>
      </c>
      <c r="F1285" s="15">
        <f>IFERROR(-1*(原始数据_周度!H1285-AVERAGE(原始数据_周度!H1130:H1285))/STDEV(原始数据_周度!H1130:H1285),"")</f>
        <v/>
      </c>
      <c r="G1285" s="15">
        <f>IFERROR((原始数据_周度!I1285-AVERAGE(原始数据_周度!I1130:I1285))/STDEV(原始数据_周度!I1130:I1285),"")</f>
        <v/>
      </c>
      <c r="H1285" s="166">
        <f>IFERROR((原始数据_周度!J1285-AVERAGE($J$2:J1285))/STDEV($J$2:J1285),"")</f>
        <v/>
      </c>
    </row>
    <row r="1286">
      <c r="A1286" s="14">
        <f>原始数据_周度!A1286</f>
        <v/>
      </c>
      <c r="B1286" s="15">
        <f>IFERROR((原始数据_周度!C1286-AVERAGE(原始数据_周度!C1131:C1286))/STDEV(原始数据_周度!C1131:C1286),"")</f>
        <v/>
      </c>
      <c r="C1286" s="15">
        <f>IFERROR((原始数据_周度!F1286-AVERAGE(原始数据_周度!F1131:F1286))/STDEV(原始数据_周度!F1131:F1286),"")</f>
        <v/>
      </c>
      <c r="D1286" s="15">
        <f>IFERROR(-1*(原始数据_周度!E1286-AVERAGE(原始数据_周度!E1131:E1286))/STDEV(原始数据_周度!E1131:E1286),"")</f>
        <v/>
      </c>
      <c r="E1286" s="15">
        <f>IFERROR(-1*(原始数据_周度!G1286-AVERAGE(原始数据_周度!G1131:G1286))/STDEV(原始数据_周度!G1131:G1286),"")</f>
        <v/>
      </c>
      <c r="F1286" s="15">
        <f>IFERROR(-1*(原始数据_周度!H1286-AVERAGE(原始数据_周度!H1131:H1286))/STDEV(原始数据_周度!H1131:H1286),"")</f>
        <v/>
      </c>
      <c r="G1286" s="15">
        <f>IFERROR((原始数据_周度!I1286-AVERAGE(原始数据_周度!I1131:I1286))/STDEV(原始数据_周度!I1131:I1286),"")</f>
        <v/>
      </c>
      <c r="H1286" s="166">
        <f>IFERROR((原始数据_周度!J1286-AVERAGE($J$2:J1286))/STDEV($J$2:J1286),"")</f>
        <v/>
      </c>
    </row>
    <row r="1287">
      <c r="A1287" s="14">
        <f>原始数据_周度!A1287</f>
        <v/>
      </c>
      <c r="B1287" s="15">
        <f>IFERROR((原始数据_周度!C1287-AVERAGE(原始数据_周度!C1132:C1287))/STDEV(原始数据_周度!C1132:C1287),"")</f>
        <v/>
      </c>
      <c r="C1287" s="15">
        <f>IFERROR((原始数据_周度!F1287-AVERAGE(原始数据_周度!F1132:F1287))/STDEV(原始数据_周度!F1132:F1287),"")</f>
        <v/>
      </c>
      <c r="D1287" s="15">
        <f>IFERROR(-1*(原始数据_周度!E1287-AVERAGE(原始数据_周度!E1132:E1287))/STDEV(原始数据_周度!E1132:E1287),"")</f>
        <v/>
      </c>
      <c r="E1287" s="15">
        <f>IFERROR(-1*(原始数据_周度!G1287-AVERAGE(原始数据_周度!G1132:G1287))/STDEV(原始数据_周度!G1132:G1287),"")</f>
        <v/>
      </c>
      <c r="F1287" s="15">
        <f>IFERROR(-1*(原始数据_周度!H1287-AVERAGE(原始数据_周度!H1132:H1287))/STDEV(原始数据_周度!H1132:H1287),"")</f>
        <v/>
      </c>
      <c r="G1287" s="15">
        <f>IFERROR((原始数据_周度!I1287-AVERAGE(原始数据_周度!I1132:I1287))/STDEV(原始数据_周度!I1132:I1287),"")</f>
        <v/>
      </c>
      <c r="H1287" s="166">
        <f>IFERROR((原始数据_周度!J1287-AVERAGE($J$2:J1287))/STDEV($J$2:J1287),"")</f>
        <v/>
      </c>
    </row>
    <row r="1288">
      <c r="A1288" s="14">
        <f>原始数据_周度!A1288</f>
        <v/>
      </c>
      <c r="B1288" s="15">
        <f>IFERROR((原始数据_周度!C1288-AVERAGE(原始数据_周度!C1133:C1288))/STDEV(原始数据_周度!C1133:C1288),"")</f>
        <v/>
      </c>
      <c r="C1288" s="15">
        <f>IFERROR((原始数据_周度!F1288-AVERAGE(原始数据_周度!F1133:F1288))/STDEV(原始数据_周度!F1133:F1288),"")</f>
        <v/>
      </c>
      <c r="D1288" s="15">
        <f>IFERROR(-1*(原始数据_周度!E1288-AVERAGE(原始数据_周度!E1133:E1288))/STDEV(原始数据_周度!E1133:E1288),"")</f>
        <v/>
      </c>
      <c r="E1288" s="15">
        <f>IFERROR(-1*(原始数据_周度!G1288-AVERAGE(原始数据_周度!G1133:G1288))/STDEV(原始数据_周度!G1133:G1288),"")</f>
        <v/>
      </c>
      <c r="F1288" s="15">
        <f>IFERROR(-1*(原始数据_周度!H1288-AVERAGE(原始数据_周度!H1133:H1288))/STDEV(原始数据_周度!H1133:H1288),"")</f>
        <v/>
      </c>
      <c r="G1288" s="15">
        <f>IFERROR((原始数据_周度!I1288-AVERAGE(原始数据_周度!I1133:I1288))/STDEV(原始数据_周度!I1133:I1288),"")</f>
        <v/>
      </c>
      <c r="H1288" s="166">
        <f>IFERROR((原始数据_周度!J1288-AVERAGE($J$2:J1288))/STDEV($J$2:J1288),"")</f>
        <v/>
      </c>
    </row>
    <row r="1289">
      <c r="A1289" s="14">
        <f>原始数据_周度!A1289</f>
        <v/>
      </c>
      <c r="B1289" s="15">
        <f>IFERROR((原始数据_周度!C1289-AVERAGE(原始数据_周度!C1134:C1289))/STDEV(原始数据_周度!C1134:C1289),"")</f>
        <v/>
      </c>
      <c r="C1289" s="15">
        <f>IFERROR((原始数据_周度!F1289-AVERAGE(原始数据_周度!F1134:F1289))/STDEV(原始数据_周度!F1134:F1289),"")</f>
        <v/>
      </c>
      <c r="D1289" s="15">
        <f>IFERROR(-1*(原始数据_周度!E1289-AVERAGE(原始数据_周度!E1134:E1289))/STDEV(原始数据_周度!E1134:E1289),"")</f>
        <v/>
      </c>
      <c r="E1289" s="15">
        <f>IFERROR(-1*(原始数据_周度!G1289-AVERAGE(原始数据_周度!G1134:G1289))/STDEV(原始数据_周度!G1134:G1289),"")</f>
        <v/>
      </c>
      <c r="F1289" s="15">
        <f>IFERROR(-1*(原始数据_周度!H1289-AVERAGE(原始数据_周度!H1134:H1289))/STDEV(原始数据_周度!H1134:H1289),"")</f>
        <v/>
      </c>
      <c r="G1289" s="15">
        <f>IFERROR((原始数据_周度!I1289-AVERAGE(原始数据_周度!I1134:I1289))/STDEV(原始数据_周度!I1134:I1289),"")</f>
        <v/>
      </c>
      <c r="H1289" s="166">
        <f>IFERROR((原始数据_周度!J1289-AVERAGE($J$2:J1289))/STDEV($J$2:J1289),"")</f>
        <v/>
      </c>
    </row>
    <row r="1290">
      <c r="A1290" s="14">
        <f>原始数据_周度!A1290</f>
        <v/>
      </c>
      <c r="B1290" s="15">
        <f>IFERROR((原始数据_周度!C1290-AVERAGE(原始数据_周度!C1135:C1290))/STDEV(原始数据_周度!C1135:C1290),"")</f>
        <v/>
      </c>
      <c r="C1290" s="15">
        <f>IFERROR((原始数据_周度!F1290-AVERAGE(原始数据_周度!F1135:F1290))/STDEV(原始数据_周度!F1135:F1290),"")</f>
        <v/>
      </c>
      <c r="D1290" s="15">
        <f>IFERROR(-1*(原始数据_周度!E1290-AVERAGE(原始数据_周度!E1135:E1290))/STDEV(原始数据_周度!E1135:E1290),"")</f>
        <v/>
      </c>
      <c r="E1290" s="15">
        <f>IFERROR(-1*(原始数据_周度!G1290-AVERAGE(原始数据_周度!G1135:G1290))/STDEV(原始数据_周度!G1135:G1290),"")</f>
        <v/>
      </c>
      <c r="F1290" s="15">
        <f>IFERROR(-1*(原始数据_周度!H1290-AVERAGE(原始数据_周度!H1135:H1290))/STDEV(原始数据_周度!H1135:H1290),"")</f>
        <v/>
      </c>
      <c r="G1290" s="15">
        <f>IFERROR((原始数据_周度!I1290-AVERAGE(原始数据_周度!I1135:I1290))/STDEV(原始数据_周度!I1135:I1290),"")</f>
        <v/>
      </c>
      <c r="H1290" s="166">
        <f>IFERROR((原始数据_周度!J1290-AVERAGE($J$2:J1290))/STDEV($J$2:J1290),"")</f>
        <v/>
      </c>
    </row>
    <row r="1291">
      <c r="A1291" s="14">
        <f>原始数据_周度!A1291</f>
        <v/>
      </c>
      <c r="B1291" s="15">
        <f>IFERROR((原始数据_周度!C1291-AVERAGE(原始数据_周度!C1136:C1291))/STDEV(原始数据_周度!C1136:C1291),"")</f>
        <v/>
      </c>
      <c r="C1291" s="15">
        <f>IFERROR((原始数据_周度!F1291-AVERAGE(原始数据_周度!F1136:F1291))/STDEV(原始数据_周度!F1136:F1291),"")</f>
        <v/>
      </c>
      <c r="D1291" s="15">
        <f>IFERROR(-1*(原始数据_周度!E1291-AVERAGE(原始数据_周度!E1136:E1291))/STDEV(原始数据_周度!E1136:E1291),"")</f>
        <v/>
      </c>
      <c r="E1291" s="15">
        <f>IFERROR(-1*(原始数据_周度!G1291-AVERAGE(原始数据_周度!G1136:G1291))/STDEV(原始数据_周度!G1136:G1291),"")</f>
        <v/>
      </c>
      <c r="F1291" s="15">
        <f>IFERROR(-1*(原始数据_周度!H1291-AVERAGE(原始数据_周度!H1136:H1291))/STDEV(原始数据_周度!H1136:H1291),"")</f>
        <v/>
      </c>
      <c r="G1291" s="15">
        <f>IFERROR((原始数据_周度!I1291-AVERAGE(原始数据_周度!I1136:I1291))/STDEV(原始数据_周度!I1136:I1291),"")</f>
        <v/>
      </c>
      <c r="H1291" s="166">
        <f>IFERROR((原始数据_周度!J1291-AVERAGE($J$2:J1291))/STDEV($J$2:J1291),"")</f>
        <v/>
      </c>
    </row>
    <row r="1292">
      <c r="A1292" s="14">
        <f>原始数据_周度!A1292</f>
        <v/>
      </c>
      <c r="B1292" s="15">
        <f>IFERROR((原始数据_周度!C1292-AVERAGE(原始数据_周度!C1137:C1292))/STDEV(原始数据_周度!C1137:C1292),"")</f>
        <v/>
      </c>
      <c r="C1292" s="15">
        <f>IFERROR((原始数据_周度!F1292-AVERAGE(原始数据_周度!F1137:F1292))/STDEV(原始数据_周度!F1137:F1292),"")</f>
        <v/>
      </c>
      <c r="D1292" s="15">
        <f>IFERROR(-1*(原始数据_周度!E1292-AVERAGE(原始数据_周度!E1137:E1292))/STDEV(原始数据_周度!E1137:E1292),"")</f>
        <v/>
      </c>
      <c r="E1292" s="15">
        <f>IFERROR(-1*(原始数据_周度!G1292-AVERAGE(原始数据_周度!G1137:G1292))/STDEV(原始数据_周度!G1137:G1292),"")</f>
        <v/>
      </c>
      <c r="F1292" s="15">
        <f>IFERROR(-1*(原始数据_周度!H1292-AVERAGE(原始数据_周度!H1137:H1292))/STDEV(原始数据_周度!H1137:H1292),"")</f>
        <v/>
      </c>
      <c r="G1292" s="15">
        <f>IFERROR((原始数据_周度!I1292-AVERAGE(原始数据_周度!I1137:I1292))/STDEV(原始数据_周度!I1137:I1292),"")</f>
        <v/>
      </c>
      <c r="H1292" s="166">
        <f>IFERROR((原始数据_周度!J1292-AVERAGE($J$2:J1292))/STDEV($J$2:J1292),"")</f>
        <v/>
      </c>
    </row>
    <row r="1293">
      <c r="A1293" s="14">
        <f>原始数据_周度!A1293</f>
        <v/>
      </c>
      <c r="B1293" s="15">
        <f>IFERROR((原始数据_周度!C1293-AVERAGE(原始数据_周度!C1138:C1293))/STDEV(原始数据_周度!C1138:C1293),"")</f>
        <v/>
      </c>
      <c r="C1293" s="15">
        <f>IFERROR((原始数据_周度!F1293-AVERAGE(原始数据_周度!F1138:F1293))/STDEV(原始数据_周度!F1138:F1293),"")</f>
        <v/>
      </c>
      <c r="D1293" s="15">
        <f>IFERROR(-1*(原始数据_周度!E1293-AVERAGE(原始数据_周度!E1138:E1293))/STDEV(原始数据_周度!E1138:E1293),"")</f>
        <v/>
      </c>
      <c r="E1293" s="15">
        <f>IFERROR(-1*(原始数据_周度!G1293-AVERAGE(原始数据_周度!G1138:G1293))/STDEV(原始数据_周度!G1138:G1293),"")</f>
        <v/>
      </c>
      <c r="F1293" s="15">
        <f>IFERROR(-1*(原始数据_周度!H1293-AVERAGE(原始数据_周度!H1138:H1293))/STDEV(原始数据_周度!H1138:H1293),"")</f>
        <v/>
      </c>
      <c r="G1293" s="15">
        <f>IFERROR((原始数据_周度!I1293-AVERAGE(原始数据_周度!I1138:I1293))/STDEV(原始数据_周度!I1138:I1293),"")</f>
        <v/>
      </c>
      <c r="H1293" s="166">
        <f>IFERROR((原始数据_周度!J1293-AVERAGE($J$2:J1293))/STDEV($J$2:J1293),"")</f>
        <v/>
      </c>
    </row>
    <row r="1294">
      <c r="A1294" s="14">
        <f>原始数据_周度!A1294</f>
        <v/>
      </c>
      <c r="B1294" s="15">
        <f>IFERROR((原始数据_周度!C1294-AVERAGE(原始数据_周度!C1139:C1294))/STDEV(原始数据_周度!C1139:C1294),"")</f>
        <v/>
      </c>
      <c r="C1294" s="15">
        <f>IFERROR((原始数据_周度!F1294-AVERAGE(原始数据_周度!F1139:F1294))/STDEV(原始数据_周度!F1139:F1294),"")</f>
        <v/>
      </c>
      <c r="D1294" s="15">
        <f>IFERROR(-1*(原始数据_周度!E1294-AVERAGE(原始数据_周度!E1139:E1294))/STDEV(原始数据_周度!E1139:E1294),"")</f>
        <v/>
      </c>
      <c r="E1294" s="15">
        <f>IFERROR(-1*(原始数据_周度!G1294-AVERAGE(原始数据_周度!G1139:G1294))/STDEV(原始数据_周度!G1139:G1294),"")</f>
        <v/>
      </c>
      <c r="F1294" s="15">
        <f>IFERROR(-1*(原始数据_周度!H1294-AVERAGE(原始数据_周度!H1139:H1294))/STDEV(原始数据_周度!H1139:H1294),"")</f>
        <v/>
      </c>
      <c r="G1294" s="15">
        <f>IFERROR((原始数据_周度!I1294-AVERAGE(原始数据_周度!I1139:I1294))/STDEV(原始数据_周度!I1139:I1294),"")</f>
        <v/>
      </c>
      <c r="H1294" s="166">
        <f>IFERROR((原始数据_周度!J1294-AVERAGE($J$2:J1294))/STDEV($J$2:J1294),"")</f>
        <v/>
      </c>
    </row>
    <row r="1295">
      <c r="A1295" s="14">
        <f>原始数据_周度!A1295</f>
        <v/>
      </c>
      <c r="B1295" s="15">
        <f>IFERROR((原始数据_周度!C1295-AVERAGE(原始数据_周度!C1140:C1295))/STDEV(原始数据_周度!C1140:C1295),"")</f>
        <v/>
      </c>
      <c r="C1295" s="15">
        <f>IFERROR((原始数据_周度!F1295-AVERAGE(原始数据_周度!F1140:F1295))/STDEV(原始数据_周度!F1140:F1295),"")</f>
        <v/>
      </c>
      <c r="D1295" s="15">
        <f>IFERROR(-1*(原始数据_周度!E1295-AVERAGE(原始数据_周度!E1140:E1295))/STDEV(原始数据_周度!E1140:E1295),"")</f>
        <v/>
      </c>
      <c r="E1295" s="15">
        <f>IFERROR(-1*(原始数据_周度!G1295-AVERAGE(原始数据_周度!G1140:G1295))/STDEV(原始数据_周度!G1140:G1295),"")</f>
        <v/>
      </c>
      <c r="F1295" s="15">
        <f>IFERROR(-1*(原始数据_周度!H1295-AVERAGE(原始数据_周度!H1140:H1295))/STDEV(原始数据_周度!H1140:H1295),"")</f>
        <v/>
      </c>
      <c r="G1295" s="15">
        <f>IFERROR((原始数据_周度!I1295-AVERAGE(原始数据_周度!I1140:I1295))/STDEV(原始数据_周度!I1140:I1295),"")</f>
        <v/>
      </c>
      <c r="H1295" s="166">
        <f>IFERROR((原始数据_周度!J1295-AVERAGE($J$2:J1295))/STDEV($J$2:J1295),"")</f>
        <v/>
      </c>
    </row>
    <row r="1296">
      <c r="A1296" s="14">
        <f>原始数据_周度!A1296</f>
        <v/>
      </c>
      <c r="B1296" s="15">
        <f>IFERROR((原始数据_周度!C1296-AVERAGE(原始数据_周度!C1141:C1296))/STDEV(原始数据_周度!C1141:C1296),"")</f>
        <v/>
      </c>
      <c r="C1296" s="15">
        <f>IFERROR((原始数据_周度!F1296-AVERAGE(原始数据_周度!F1141:F1296))/STDEV(原始数据_周度!F1141:F1296),"")</f>
        <v/>
      </c>
      <c r="D1296" s="15">
        <f>IFERROR(-1*(原始数据_周度!E1296-AVERAGE(原始数据_周度!E1141:E1296))/STDEV(原始数据_周度!E1141:E1296),"")</f>
        <v/>
      </c>
      <c r="E1296" s="15">
        <f>IFERROR(-1*(原始数据_周度!G1296-AVERAGE(原始数据_周度!G1141:G1296))/STDEV(原始数据_周度!G1141:G1296),"")</f>
        <v/>
      </c>
      <c r="F1296" s="15">
        <f>IFERROR(-1*(原始数据_周度!H1296-AVERAGE(原始数据_周度!H1141:H1296))/STDEV(原始数据_周度!H1141:H1296),"")</f>
        <v/>
      </c>
      <c r="G1296" s="15">
        <f>IFERROR((原始数据_周度!I1296-AVERAGE(原始数据_周度!I1141:I1296))/STDEV(原始数据_周度!I1141:I1296),"")</f>
        <v/>
      </c>
      <c r="H1296" s="166">
        <f>IFERROR((原始数据_周度!J1296-AVERAGE($J$2:J1296))/STDEV($J$2:J1296),"")</f>
        <v/>
      </c>
    </row>
    <row r="1297">
      <c r="A1297" s="14">
        <f>原始数据_周度!A1297</f>
        <v/>
      </c>
      <c r="B1297" s="15">
        <f>IFERROR((原始数据_周度!C1297-AVERAGE(原始数据_周度!C1142:C1297))/STDEV(原始数据_周度!C1142:C1297),"")</f>
        <v/>
      </c>
      <c r="C1297" s="15">
        <f>IFERROR((原始数据_周度!F1297-AVERAGE(原始数据_周度!F1142:F1297))/STDEV(原始数据_周度!F1142:F1297),"")</f>
        <v/>
      </c>
      <c r="D1297" s="15">
        <f>IFERROR(-1*(原始数据_周度!E1297-AVERAGE(原始数据_周度!E1142:E1297))/STDEV(原始数据_周度!E1142:E1297),"")</f>
        <v/>
      </c>
      <c r="E1297" s="15">
        <f>IFERROR(-1*(原始数据_周度!G1297-AVERAGE(原始数据_周度!G1142:G1297))/STDEV(原始数据_周度!G1142:G1297),"")</f>
        <v/>
      </c>
      <c r="F1297" s="15">
        <f>IFERROR(-1*(原始数据_周度!H1297-AVERAGE(原始数据_周度!H1142:H1297))/STDEV(原始数据_周度!H1142:H1297),"")</f>
        <v/>
      </c>
      <c r="G1297" s="15">
        <f>IFERROR((原始数据_周度!I1297-AVERAGE(原始数据_周度!I1142:I1297))/STDEV(原始数据_周度!I1142:I1297),"")</f>
        <v/>
      </c>
      <c r="H1297" s="166">
        <f>IFERROR((原始数据_周度!J1297-AVERAGE($J$2:J1297))/STDEV($J$2:J1297),"")</f>
        <v/>
      </c>
    </row>
    <row r="1298">
      <c r="A1298" s="14">
        <f>原始数据_周度!A1298</f>
        <v/>
      </c>
      <c r="B1298" s="15">
        <f>IFERROR((原始数据_周度!C1298-AVERAGE(原始数据_周度!C1143:C1298))/STDEV(原始数据_周度!C1143:C1298),"")</f>
        <v/>
      </c>
      <c r="C1298" s="15">
        <f>IFERROR((原始数据_周度!F1298-AVERAGE(原始数据_周度!F1143:F1298))/STDEV(原始数据_周度!F1143:F1298),"")</f>
        <v/>
      </c>
      <c r="D1298" s="15">
        <f>IFERROR(-1*(原始数据_周度!E1298-AVERAGE(原始数据_周度!E1143:E1298))/STDEV(原始数据_周度!E1143:E1298),"")</f>
        <v/>
      </c>
      <c r="E1298" s="15">
        <f>IFERROR(-1*(原始数据_周度!G1298-AVERAGE(原始数据_周度!G1143:G1298))/STDEV(原始数据_周度!G1143:G1298),"")</f>
        <v/>
      </c>
      <c r="F1298" s="15">
        <f>IFERROR(-1*(原始数据_周度!H1298-AVERAGE(原始数据_周度!H1143:H1298))/STDEV(原始数据_周度!H1143:H1298),"")</f>
        <v/>
      </c>
      <c r="G1298" s="15">
        <f>IFERROR((原始数据_周度!I1298-AVERAGE(原始数据_周度!I1143:I1298))/STDEV(原始数据_周度!I1143:I1298),"")</f>
        <v/>
      </c>
      <c r="H1298" s="166">
        <f>IFERROR((原始数据_周度!J1298-AVERAGE($J$2:J1298))/STDEV($J$2:J1298),"")</f>
        <v/>
      </c>
    </row>
    <row r="1299">
      <c r="A1299" s="14">
        <f>原始数据_周度!A1299</f>
        <v/>
      </c>
      <c r="B1299" s="15">
        <f>IFERROR((原始数据_周度!C1299-AVERAGE(原始数据_周度!C1144:C1299))/STDEV(原始数据_周度!C1144:C1299),"")</f>
        <v/>
      </c>
      <c r="C1299" s="15">
        <f>IFERROR((原始数据_周度!F1299-AVERAGE(原始数据_周度!F1144:F1299))/STDEV(原始数据_周度!F1144:F1299),"")</f>
        <v/>
      </c>
      <c r="D1299" s="15">
        <f>IFERROR(-1*(原始数据_周度!E1299-AVERAGE(原始数据_周度!E1144:E1299))/STDEV(原始数据_周度!E1144:E1299),"")</f>
        <v/>
      </c>
      <c r="E1299" s="15">
        <f>IFERROR(-1*(原始数据_周度!G1299-AVERAGE(原始数据_周度!G1144:G1299))/STDEV(原始数据_周度!G1144:G1299),"")</f>
        <v/>
      </c>
      <c r="F1299" s="15">
        <f>IFERROR(-1*(原始数据_周度!H1299-AVERAGE(原始数据_周度!H1144:H1299))/STDEV(原始数据_周度!H1144:H1299),"")</f>
        <v/>
      </c>
      <c r="G1299" s="15">
        <f>IFERROR((原始数据_周度!I1299-AVERAGE(原始数据_周度!I1144:I1299))/STDEV(原始数据_周度!I1144:I1299),"")</f>
        <v/>
      </c>
      <c r="H1299" s="166">
        <f>IFERROR((原始数据_周度!J1299-AVERAGE($J$2:J1299))/STDEV($J$2:J1299),"")</f>
        <v/>
      </c>
    </row>
    <row r="1300">
      <c r="A1300" s="14">
        <f>原始数据_周度!A1300</f>
        <v/>
      </c>
      <c r="B1300" s="15">
        <f>IFERROR((原始数据_周度!C1300-AVERAGE(原始数据_周度!C1145:C1300))/STDEV(原始数据_周度!C1145:C1300),"")</f>
        <v/>
      </c>
      <c r="C1300" s="15">
        <f>IFERROR((原始数据_周度!F1300-AVERAGE(原始数据_周度!F1145:F1300))/STDEV(原始数据_周度!F1145:F1300),"")</f>
        <v/>
      </c>
      <c r="D1300" s="15">
        <f>IFERROR(-1*(原始数据_周度!E1300-AVERAGE(原始数据_周度!E1145:E1300))/STDEV(原始数据_周度!E1145:E1300),"")</f>
        <v/>
      </c>
      <c r="E1300" s="15">
        <f>IFERROR(-1*(原始数据_周度!G1300-AVERAGE(原始数据_周度!G1145:G1300))/STDEV(原始数据_周度!G1145:G1300),"")</f>
        <v/>
      </c>
      <c r="F1300" s="15">
        <f>IFERROR(-1*(原始数据_周度!H1300-AVERAGE(原始数据_周度!H1145:H1300))/STDEV(原始数据_周度!H1145:H1300),"")</f>
        <v/>
      </c>
      <c r="G1300" s="15">
        <f>IFERROR((原始数据_周度!I1300-AVERAGE(原始数据_周度!I1145:I1300))/STDEV(原始数据_周度!I1145:I1300),"")</f>
        <v/>
      </c>
      <c r="H1300" s="166">
        <f>IFERROR((原始数据_周度!J1300-AVERAGE($J$2:J1300))/STDEV($J$2:J1300),"")</f>
        <v/>
      </c>
    </row>
    <row r="1301">
      <c r="A1301" s="14">
        <f>原始数据_周度!A1301</f>
        <v/>
      </c>
      <c r="B1301" s="15">
        <f>IFERROR((原始数据_周度!C1301-AVERAGE(原始数据_周度!C1146:C1301))/STDEV(原始数据_周度!C1146:C1301),"")</f>
        <v/>
      </c>
      <c r="C1301" s="15">
        <f>IFERROR((原始数据_周度!F1301-AVERAGE(原始数据_周度!F1146:F1301))/STDEV(原始数据_周度!F1146:F1301),"")</f>
        <v/>
      </c>
      <c r="D1301" s="15">
        <f>IFERROR(-1*(原始数据_周度!E1301-AVERAGE(原始数据_周度!E1146:E1301))/STDEV(原始数据_周度!E1146:E1301),"")</f>
        <v/>
      </c>
      <c r="E1301" s="15">
        <f>IFERROR(-1*(原始数据_周度!G1301-AVERAGE(原始数据_周度!G1146:G1301))/STDEV(原始数据_周度!G1146:G1301),"")</f>
        <v/>
      </c>
      <c r="F1301" s="15">
        <f>IFERROR(-1*(原始数据_周度!H1301-AVERAGE(原始数据_周度!H1146:H1301))/STDEV(原始数据_周度!H1146:H1301),"")</f>
        <v/>
      </c>
      <c r="G1301" s="15">
        <f>IFERROR((原始数据_周度!I1301-AVERAGE(原始数据_周度!I1146:I1301))/STDEV(原始数据_周度!I1146:I1301),"")</f>
        <v/>
      </c>
      <c r="H1301" s="166">
        <f>IFERROR((原始数据_周度!J1301-AVERAGE($J$2:J1301))/STDEV($J$2:J1301),"")</f>
        <v/>
      </c>
    </row>
    <row r="1302">
      <c r="A1302" s="14">
        <f>原始数据_周度!A1302</f>
        <v/>
      </c>
      <c r="B1302" s="15">
        <f>IFERROR((原始数据_周度!C1302-AVERAGE(原始数据_周度!C1147:C1302))/STDEV(原始数据_周度!C1147:C1302),"")</f>
        <v/>
      </c>
      <c r="C1302" s="15">
        <f>IFERROR((原始数据_周度!F1302-AVERAGE(原始数据_周度!F1147:F1302))/STDEV(原始数据_周度!F1147:F1302),"")</f>
        <v/>
      </c>
      <c r="D1302" s="15">
        <f>IFERROR(-1*(原始数据_周度!E1302-AVERAGE(原始数据_周度!E1147:E1302))/STDEV(原始数据_周度!E1147:E1302),"")</f>
        <v/>
      </c>
      <c r="E1302" s="15">
        <f>IFERROR(-1*(原始数据_周度!G1302-AVERAGE(原始数据_周度!G1147:G1302))/STDEV(原始数据_周度!G1147:G1302),"")</f>
        <v/>
      </c>
      <c r="F1302" s="15">
        <f>IFERROR(-1*(原始数据_周度!H1302-AVERAGE(原始数据_周度!H1147:H1302))/STDEV(原始数据_周度!H1147:H1302),"")</f>
        <v/>
      </c>
      <c r="G1302" s="15">
        <f>IFERROR((原始数据_周度!I1302-AVERAGE(原始数据_周度!I1147:I1302))/STDEV(原始数据_周度!I1147:I1302),"")</f>
        <v/>
      </c>
      <c r="H1302" s="166">
        <f>IFERROR((原始数据_周度!J1302-AVERAGE($J$2:J1302))/STDEV($J$2:J1302),"")</f>
        <v/>
      </c>
    </row>
    <row r="1303">
      <c r="A1303" s="14">
        <f>原始数据_周度!A1303</f>
        <v/>
      </c>
      <c r="B1303" s="15">
        <f>IFERROR((原始数据_周度!C1303-AVERAGE(原始数据_周度!C1148:C1303))/STDEV(原始数据_周度!C1148:C1303),"")</f>
        <v/>
      </c>
      <c r="C1303" s="15">
        <f>IFERROR((原始数据_周度!F1303-AVERAGE(原始数据_周度!F1148:F1303))/STDEV(原始数据_周度!F1148:F1303),"")</f>
        <v/>
      </c>
      <c r="D1303" s="15">
        <f>IFERROR(-1*(原始数据_周度!E1303-AVERAGE(原始数据_周度!E1148:E1303))/STDEV(原始数据_周度!E1148:E1303),"")</f>
        <v/>
      </c>
      <c r="E1303" s="15">
        <f>IFERROR(-1*(原始数据_周度!G1303-AVERAGE(原始数据_周度!G1148:G1303))/STDEV(原始数据_周度!G1148:G1303),"")</f>
        <v/>
      </c>
      <c r="F1303" s="15">
        <f>IFERROR(-1*(原始数据_周度!H1303-AVERAGE(原始数据_周度!H1148:H1303))/STDEV(原始数据_周度!H1148:H1303),"")</f>
        <v/>
      </c>
      <c r="G1303" s="15">
        <f>IFERROR((原始数据_周度!I1303-AVERAGE(原始数据_周度!I1148:I1303))/STDEV(原始数据_周度!I1148:I1303),"")</f>
        <v/>
      </c>
      <c r="H1303" s="166">
        <f>IFERROR((原始数据_周度!J1303-AVERAGE($J$2:J1303))/STDEV($J$2:J1303),"")</f>
        <v/>
      </c>
    </row>
    <row r="1304">
      <c r="A1304" s="14">
        <f>原始数据_周度!A1304</f>
        <v/>
      </c>
      <c r="B1304" s="15">
        <f>IFERROR((原始数据_周度!C1304-AVERAGE(原始数据_周度!C1149:C1304))/STDEV(原始数据_周度!C1149:C1304),"")</f>
        <v/>
      </c>
      <c r="C1304" s="15">
        <f>IFERROR((原始数据_周度!F1304-AVERAGE(原始数据_周度!F1149:F1304))/STDEV(原始数据_周度!F1149:F1304),"")</f>
        <v/>
      </c>
      <c r="D1304" s="15">
        <f>IFERROR(-1*(原始数据_周度!E1304-AVERAGE(原始数据_周度!E1149:E1304))/STDEV(原始数据_周度!E1149:E1304),"")</f>
        <v/>
      </c>
      <c r="E1304" s="15">
        <f>IFERROR(-1*(原始数据_周度!G1304-AVERAGE(原始数据_周度!G1149:G1304))/STDEV(原始数据_周度!G1149:G1304),"")</f>
        <v/>
      </c>
      <c r="F1304" s="15">
        <f>IFERROR(-1*(原始数据_周度!H1304-AVERAGE(原始数据_周度!H1149:H1304))/STDEV(原始数据_周度!H1149:H1304),"")</f>
        <v/>
      </c>
      <c r="G1304" s="15">
        <f>IFERROR((原始数据_周度!I1304-AVERAGE(原始数据_周度!I1149:I1304))/STDEV(原始数据_周度!I1149:I1304),"")</f>
        <v/>
      </c>
      <c r="H1304" s="166">
        <f>IFERROR((原始数据_周度!J1304-AVERAGE($J$2:J1304))/STDEV($J$2:J1304),"")</f>
        <v/>
      </c>
    </row>
    <row r="1305">
      <c r="A1305" s="14">
        <f>原始数据_周度!A1305</f>
        <v/>
      </c>
      <c r="B1305" s="15">
        <f>IFERROR((原始数据_周度!C1305-AVERAGE(原始数据_周度!C1150:C1305))/STDEV(原始数据_周度!C1150:C1305),"")</f>
        <v/>
      </c>
      <c r="C1305" s="15">
        <f>IFERROR((原始数据_周度!F1305-AVERAGE(原始数据_周度!F1150:F1305))/STDEV(原始数据_周度!F1150:F1305),"")</f>
        <v/>
      </c>
      <c r="D1305" s="15">
        <f>IFERROR(-1*(原始数据_周度!E1305-AVERAGE(原始数据_周度!E1150:E1305))/STDEV(原始数据_周度!E1150:E1305),"")</f>
        <v/>
      </c>
      <c r="E1305" s="15">
        <f>IFERROR(-1*(原始数据_周度!G1305-AVERAGE(原始数据_周度!G1150:G1305))/STDEV(原始数据_周度!G1150:G1305),"")</f>
        <v/>
      </c>
      <c r="F1305" s="15">
        <f>IFERROR(-1*(原始数据_周度!H1305-AVERAGE(原始数据_周度!H1150:H1305))/STDEV(原始数据_周度!H1150:H1305),"")</f>
        <v/>
      </c>
      <c r="G1305" s="15">
        <f>IFERROR((原始数据_周度!I1305-AVERAGE(原始数据_周度!I1150:I1305))/STDEV(原始数据_周度!I1150:I1305),"")</f>
        <v/>
      </c>
      <c r="H1305" s="166">
        <f>IFERROR((原始数据_周度!J1305-AVERAGE($J$2:J1305))/STDEV($J$2:J1305),"")</f>
        <v/>
      </c>
    </row>
    <row r="1306">
      <c r="A1306" s="14">
        <f>原始数据_周度!A1306</f>
        <v/>
      </c>
      <c r="B1306" s="15">
        <f>IFERROR((原始数据_周度!C1306-AVERAGE(原始数据_周度!C1151:C1306))/STDEV(原始数据_周度!C1151:C1306),"")</f>
        <v/>
      </c>
      <c r="C1306" s="15">
        <f>IFERROR((原始数据_周度!F1306-AVERAGE(原始数据_周度!F1151:F1306))/STDEV(原始数据_周度!F1151:F1306),"")</f>
        <v/>
      </c>
      <c r="D1306" s="15">
        <f>IFERROR(-1*(原始数据_周度!E1306-AVERAGE(原始数据_周度!E1151:E1306))/STDEV(原始数据_周度!E1151:E1306),"")</f>
        <v/>
      </c>
      <c r="E1306" s="15">
        <f>IFERROR(-1*(原始数据_周度!G1306-AVERAGE(原始数据_周度!G1151:G1306))/STDEV(原始数据_周度!G1151:G1306),"")</f>
        <v/>
      </c>
      <c r="F1306" s="15">
        <f>IFERROR(-1*(原始数据_周度!H1306-AVERAGE(原始数据_周度!H1151:H1306))/STDEV(原始数据_周度!H1151:H1306),"")</f>
        <v/>
      </c>
      <c r="G1306" s="15">
        <f>IFERROR((原始数据_周度!I1306-AVERAGE(原始数据_周度!I1151:I1306))/STDEV(原始数据_周度!I1151:I1306),"")</f>
        <v/>
      </c>
      <c r="H1306" s="166">
        <f>IFERROR((原始数据_周度!J1306-AVERAGE($J$2:J1306))/STDEV($J$2:J1306),"")</f>
        <v/>
      </c>
    </row>
    <row r="1307">
      <c r="A1307" s="14">
        <f>原始数据_周度!A1307</f>
        <v/>
      </c>
      <c r="B1307" s="15">
        <f>IFERROR((原始数据_周度!C1307-AVERAGE(原始数据_周度!C1152:C1307))/STDEV(原始数据_周度!C1152:C1307),"")</f>
        <v/>
      </c>
      <c r="C1307" s="15">
        <f>IFERROR((原始数据_周度!F1307-AVERAGE(原始数据_周度!F1152:F1307))/STDEV(原始数据_周度!F1152:F1307),"")</f>
        <v/>
      </c>
      <c r="D1307" s="15">
        <f>IFERROR(-1*(原始数据_周度!E1307-AVERAGE(原始数据_周度!E1152:E1307))/STDEV(原始数据_周度!E1152:E1307),"")</f>
        <v/>
      </c>
      <c r="E1307" s="15">
        <f>IFERROR(-1*(原始数据_周度!G1307-AVERAGE(原始数据_周度!G1152:G1307))/STDEV(原始数据_周度!G1152:G1307),"")</f>
        <v/>
      </c>
      <c r="F1307" s="15">
        <f>IFERROR(-1*(原始数据_周度!H1307-AVERAGE(原始数据_周度!H1152:H1307))/STDEV(原始数据_周度!H1152:H1307),"")</f>
        <v/>
      </c>
      <c r="G1307" s="15">
        <f>IFERROR((原始数据_周度!I1307-AVERAGE(原始数据_周度!I1152:I1307))/STDEV(原始数据_周度!I1152:I1307),"")</f>
        <v/>
      </c>
      <c r="H1307" s="166">
        <f>IFERROR((原始数据_周度!J1307-AVERAGE($J$2:J1307))/STDEV($J$2:J1307),"")</f>
        <v/>
      </c>
    </row>
    <row r="1308">
      <c r="A1308" s="14">
        <f>原始数据_周度!A1308</f>
        <v/>
      </c>
      <c r="B1308" s="15">
        <f>IFERROR((原始数据_周度!C1308-AVERAGE(原始数据_周度!C1153:C1308))/STDEV(原始数据_周度!C1153:C1308),"")</f>
        <v/>
      </c>
      <c r="C1308" s="15">
        <f>IFERROR((原始数据_周度!F1308-AVERAGE(原始数据_周度!F1153:F1308))/STDEV(原始数据_周度!F1153:F1308),"")</f>
        <v/>
      </c>
      <c r="D1308" s="15">
        <f>IFERROR(-1*(原始数据_周度!E1308-AVERAGE(原始数据_周度!E1153:E1308))/STDEV(原始数据_周度!E1153:E1308),"")</f>
        <v/>
      </c>
      <c r="E1308" s="15">
        <f>IFERROR(-1*(原始数据_周度!G1308-AVERAGE(原始数据_周度!G1153:G1308))/STDEV(原始数据_周度!G1153:G1308),"")</f>
        <v/>
      </c>
      <c r="F1308" s="15">
        <f>IFERROR(-1*(原始数据_周度!H1308-AVERAGE(原始数据_周度!H1153:H1308))/STDEV(原始数据_周度!H1153:H1308),"")</f>
        <v/>
      </c>
      <c r="G1308" s="15">
        <f>IFERROR((原始数据_周度!I1308-AVERAGE(原始数据_周度!I1153:I1308))/STDEV(原始数据_周度!I1153:I1308),"")</f>
        <v/>
      </c>
      <c r="H1308" s="166">
        <f>IFERROR((原始数据_周度!J1308-AVERAGE($J$2:J1308))/STDEV($J$2:J1308),"")</f>
        <v/>
      </c>
    </row>
    <row r="1309">
      <c r="A1309" s="14">
        <f>原始数据_周度!A1309</f>
        <v/>
      </c>
      <c r="B1309" s="15">
        <f>IFERROR((原始数据_周度!C1309-AVERAGE(原始数据_周度!C1154:C1309))/STDEV(原始数据_周度!C1154:C1309),"")</f>
        <v/>
      </c>
      <c r="C1309" s="15">
        <f>IFERROR((原始数据_周度!F1309-AVERAGE(原始数据_周度!F1154:F1309))/STDEV(原始数据_周度!F1154:F1309),"")</f>
        <v/>
      </c>
      <c r="D1309" s="15">
        <f>IFERROR(-1*(原始数据_周度!E1309-AVERAGE(原始数据_周度!E1154:E1309))/STDEV(原始数据_周度!E1154:E1309),"")</f>
        <v/>
      </c>
      <c r="E1309" s="15">
        <f>IFERROR(-1*(原始数据_周度!G1309-AVERAGE(原始数据_周度!G1154:G1309))/STDEV(原始数据_周度!G1154:G1309),"")</f>
        <v/>
      </c>
      <c r="F1309" s="15">
        <f>IFERROR(-1*(原始数据_周度!H1309-AVERAGE(原始数据_周度!H1154:H1309))/STDEV(原始数据_周度!H1154:H1309),"")</f>
        <v/>
      </c>
      <c r="G1309" s="15">
        <f>IFERROR((原始数据_周度!I1309-AVERAGE(原始数据_周度!I1154:I1309))/STDEV(原始数据_周度!I1154:I1309),"")</f>
        <v/>
      </c>
      <c r="H1309" s="166">
        <f>IFERROR((原始数据_周度!J1309-AVERAGE($J$2:J1309))/STDEV($J$2:J1309),"")</f>
        <v/>
      </c>
    </row>
    <row r="1310">
      <c r="A1310" s="14">
        <f>原始数据_周度!A1310</f>
        <v/>
      </c>
      <c r="B1310" s="15">
        <f>IFERROR((原始数据_周度!C1310-AVERAGE(原始数据_周度!C1155:C1310))/STDEV(原始数据_周度!C1155:C1310),"")</f>
        <v/>
      </c>
      <c r="C1310" s="15">
        <f>IFERROR((原始数据_周度!F1310-AVERAGE(原始数据_周度!F1155:F1310))/STDEV(原始数据_周度!F1155:F1310),"")</f>
        <v/>
      </c>
      <c r="D1310" s="15">
        <f>IFERROR(-1*(原始数据_周度!E1310-AVERAGE(原始数据_周度!E1155:E1310))/STDEV(原始数据_周度!E1155:E1310),"")</f>
        <v/>
      </c>
      <c r="E1310" s="15">
        <f>IFERROR(-1*(原始数据_周度!G1310-AVERAGE(原始数据_周度!G1155:G1310))/STDEV(原始数据_周度!G1155:G1310),"")</f>
        <v/>
      </c>
      <c r="F1310" s="15">
        <f>IFERROR(-1*(原始数据_周度!H1310-AVERAGE(原始数据_周度!H1155:H1310))/STDEV(原始数据_周度!H1155:H1310),"")</f>
        <v/>
      </c>
      <c r="G1310" s="15">
        <f>IFERROR((原始数据_周度!I1310-AVERAGE(原始数据_周度!I1155:I1310))/STDEV(原始数据_周度!I1155:I1310),"")</f>
        <v/>
      </c>
      <c r="H1310" s="166">
        <f>IFERROR((原始数据_周度!J1310-AVERAGE($J$2:J1310))/STDEV($J$2:J1310),"")</f>
        <v/>
      </c>
    </row>
    <row r="1311">
      <c r="A1311" s="14">
        <f>原始数据_周度!A1311</f>
        <v/>
      </c>
      <c r="B1311" s="15">
        <f>IFERROR((原始数据_周度!C1311-AVERAGE(原始数据_周度!C1156:C1311))/STDEV(原始数据_周度!C1156:C1311),"")</f>
        <v/>
      </c>
      <c r="C1311" s="15">
        <f>IFERROR((原始数据_周度!F1311-AVERAGE(原始数据_周度!F1156:F1311))/STDEV(原始数据_周度!F1156:F1311),"")</f>
        <v/>
      </c>
      <c r="D1311" s="15">
        <f>IFERROR(-1*(原始数据_周度!E1311-AVERAGE(原始数据_周度!E1156:E1311))/STDEV(原始数据_周度!E1156:E1311),"")</f>
        <v/>
      </c>
      <c r="E1311" s="15">
        <f>IFERROR(-1*(原始数据_周度!G1311-AVERAGE(原始数据_周度!G1156:G1311))/STDEV(原始数据_周度!G1156:G1311),"")</f>
        <v/>
      </c>
      <c r="F1311" s="15">
        <f>IFERROR(-1*(原始数据_周度!H1311-AVERAGE(原始数据_周度!H1156:H1311))/STDEV(原始数据_周度!H1156:H1311),"")</f>
        <v/>
      </c>
      <c r="G1311" s="15">
        <f>IFERROR((原始数据_周度!I1311-AVERAGE(原始数据_周度!I1156:I1311))/STDEV(原始数据_周度!I1156:I1311),"")</f>
        <v/>
      </c>
      <c r="H1311" s="166">
        <f>IFERROR((原始数据_周度!J1311-AVERAGE($J$2:J1311))/STDEV($J$2:J1311),"")</f>
        <v/>
      </c>
    </row>
    <row r="1312">
      <c r="A1312" s="14">
        <f>原始数据_周度!A1312</f>
        <v/>
      </c>
      <c r="B1312" s="15">
        <f>IFERROR((原始数据_周度!C1312-AVERAGE(原始数据_周度!C1157:C1312))/STDEV(原始数据_周度!C1157:C1312),"")</f>
        <v/>
      </c>
      <c r="C1312" s="15">
        <f>IFERROR((原始数据_周度!F1312-AVERAGE(原始数据_周度!F1157:F1312))/STDEV(原始数据_周度!F1157:F1312),"")</f>
        <v/>
      </c>
      <c r="D1312" s="15">
        <f>IFERROR(-1*(原始数据_周度!E1312-AVERAGE(原始数据_周度!E1157:E1312))/STDEV(原始数据_周度!E1157:E1312),"")</f>
        <v/>
      </c>
      <c r="E1312" s="15">
        <f>IFERROR(-1*(原始数据_周度!G1312-AVERAGE(原始数据_周度!G1157:G1312))/STDEV(原始数据_周度!G1157:G1312),"")</f>
        <v/>
      </c>
      <c r="F1312" s="15">
        <f>IFERROR(-1*(原始数据_周度!H1312-AVERAGE(原始数据_周度!H1157:H1312))/STDEV(原始数据_周度!H1157:H1312),"")</f>
        <v/>
      </c>
      <c r="G1312" s="15">
        <f>IFERROR((原始数据_周度!I1312-AVERAGE(原始数据_周度!I1157:I1312))/STDEV(原始数据_周度!I1157:I1312),"")</f>
        <v/>
      </c>
      <c r="H1312" s="166">
        <f>IFERROR((原始数据_周度!J1312-AVERAGE($J$2:J1312))/STDEV($J$2:J1312),"")</f>
        <v/>
      </c>
    </row>
    <row r="1313">
      <c r="A1313" s="14">
        <f>原始数据_周度!A1313</f>
        <v/>
      </c>
      <c r="B1313" s="15">
        <f>IFERROR((原始数据_周度!C1313-AVERAGE(原始数据_周度!C1158:C1313))/STDEV(原始数据_周度!C1158:C1313),"")</f>
        <v/>
      </c>
      <c r="C1313" s="15">
        <f>IFERROR((原始数据_周度!F1313-AVERAGE(原始数据_周度!F1158:F1313))/STDEV(原始数据_周度!F1158:F1313),"")</f>
        <v/>
      </c>
      <c r="D1313" s="15">
        <f>IFERROR(-1*(原始数据_周度!E1313-AVERAGE(原始数据_周度!E1158:E1313))/STDEV(原始数据_周度!E1158:E1313),"")</f>
        <v/>
      </c>
      <c r="E1313" s="15">
        <f>IFERROR(-1*(原始数据_周度!G1313-AVERAGE(原始数据_周度!G1158:G1313))/STDEV(原始数据_周度!G1158:G1313),"")</f>
        <v/>
      </c>
      <c r="F1313" s="15">
        <f>IFERROR(-1*(原始数据_周度!H1313-AVERAGE(原始数据_周度!H1158:H1313))/STDEV(原始数据_周度!H1158:H1313),"")</f>
        <v/>
      </c>
      <c r="G1313" s="15">
        <f>IFERROR((原始数据_周度!I1313-AVERAGE(原始数据_周度!I1158:I1313))/STDEV(原始数据_周度!I1158:I1313),"")</f>
        <v/>
      </c>
      <c r="H1313" s="166">
        <f>IFERROR((原始数据_周度!J1313-AVERAGE($J$2:J1313))/STDEV($J$2:J1313),"")</f>
        <v/>
      </c>
    </row>
    <row r="1314">
      <c r="A1314" s="14">
        <f>原始数据_周度!A1314</f>
        <v/>
      </c>
      <c r="B1314" s="15">
        <f>IFERROR((原始数据_周度!C1314-AVERAGE(原始数据_周度!C1159:C1314))/STDEV(原始数据_周度!C1159:C1314),"")</f>
        <v/>
      </c>
      <c r="C1314" s="15">
        <f>IFERROR((原始数据_周度!F1314-AVERAGE(原始数据_周度!F1159:F1314))/STDEV(原始数据_周度!F1159:F1314),"")</f>
        <v/>
      </c>
      <c r="D1314" s="15">
        <f>IFERROR(-1*(原始数据_周度!E1314-AVERAGE(原始数据_周度!E1159:E1314))/STDEV(原始数据_周度!E1159:E1314),"")</f>
        <v/>
      </c>
      <c r="E1314" s="15">
        <f>IFERROR(-1*(原始数据_周度!G1314-AVERAGE(原始数据_周度!G1159:G1314))/STDEV(原始数据_周度!G1159:G1314),"")</f>
        <v/>
      </c>
      <c r="F1314" s="15">
        <f>IFERROR(-1*(原始数据_周度!H1314-AVERAGE(原始数据_周度!H1159:H1314))/STDEV(原始数据_周度!H1159:H1314),"")</f>
        <v/>
      </c>
      <c r="G1314" s="15">
        <f>IFERROR((原始数据_周度!I1314-AVERAGE(原始数据_周度!I1159:I1314))/STDEV(原始数据_周度!I1159:I1314),"")</f>
        <v/>
      </c>
      <c r="H1314" s="166">
        <f>IFERROR((原始数据_周度!J1314-AVERAGE($J$2:J1314))/STDEV($J$2:J1314),"")</f>
        <v/>
      </c>
    </row>
    <row r="1315">
      <c r="A1315" s="14">
        <f>原始数据_周度!A1315</f>
        <v/>
      </c>
      <c r="B1315" s="15">
        <f>IFERROR((原始数据_周度!C1315-AVERAGE(原始数据_周度!C1160:C1315))/STDEV(原始数据_周度!C1160:C1315),"")</f>
        <v/>
      </c>
      <c r="C1315" s="15">
        <f>IFERROR((原始数据_周度!F1315-AVERAGE(原始数据_周度!F1160:F1315))/STDEV(原始数据_周度!F1160:F1315),"")</f>
        <v/>
      </c>
      <c r="D1315" s="15">
        <f>IFERROR(-1*(原始数据_周度!E1315-AVERAGE(原始数据_周度!E1160:E1315))/STDEV(原始数据_周度!E1160:E1315),"")</f>
        <v/>
      </c>
      <c r="E1315" s="15">
        <f>IFERROR(-1*(原始数据_周度!G1315-AVERAGE(原始数据_周度!G1160:G1315))/STDEV(原始数据_周度!G1160:G1315),"")</f>
        <v/>
      </c>
      <c r="F1315" s="15">
        <f>IFERROR(-1*(原始数据_周度!H1315-AVERAGE(原始数据_周度!H1160:H1315))/STDEV(原始数据_周度!H1160:H1315),"")</f>
        <v/>
      </c>
      <c r="G1315" s="15">
        <f>IFERROR((原始数据_周度!I1315-AVERAGE(原始数据_周度!I1160:I1315))/STDEV(原始数据_周度!I1160:I1315),"")</f>
        <v/>
      </c>
      <c r="H1315" s="166">
        <f>IFERROR((原始数据_周度!J1315-AVERAGE($J$2:J1315))/STDEV($J$2:J1315),"")</f>
        <v/>
      </c>
    </row>
    <row r="1316">
      <c r="A1316" s="14">
        <f>原始数据_周度!A1316</f>
        <v/>
      </c>
      <c r="B1316" s="15">
        <f>IFERROR((原始数据_周度!C1316-AVERAGE(原始数据_周度!C1161:C1316))/STDEV(原始数据_周度!C1161:C1316),"")</f>
        <v/>
      </c>
      <c r="C1316" s="15">
        <f>IFERROR((原始数据_周度!F1316-AVERAGE(原始数据_周度!F1161:F1316))/STDEV(原始数据_周度!F1161:F1316),"")</f>
        <v/>
      </c>
      <c r="D1316" s="15">
        <f>IFERROR(-1*(原始数据_周度!E1316-AVERAGE(原始数据_周度!E1161:E1316))/STDEV(原始数据_周度!E1161:E1316),"")</f>
        <v/>
      </c>
      <c r="E1316" s="15">
        <f>IFERROR(-1*(原始数据_周度!G1316-AVERAGE(原始数据_周度!G1161:G1316))/STDEV(原始数据_周度!G1161:G1316),"")</f>
        <v/>
      </c>
      <c r="F1316" s="15">
        <f>IFERROR(-1*(原始数据_周度!H1316-AVERAGE(原始数据_周度!H1161:H1316))/STDEV(原始数据_周度!H1161:H1316),"")</f>
        <v/>
      </c>
      <c r="G1316" s="15">
        <f>IFERROR((原始数据_周度!I1316-AVERAGE(原始数据_周度!I1161:I1316))/STDEV(原始数据_周度!I1161:I1316),"")</f>
        <v/>
      </c>
      <c r="H1316" s="166">
        <f>IFERROR((原始数据_周度!J1316-AVERAGE($J$2:J1316))/STDEV($J$2:J1316),"")</f>
        <v/>
      </c>
    </row>
    <row r="1317">
      <c r="A1317" s="14">
        <f>原始数据_周度!A1317</f>
        <v/>
      </c>
      <c r="B1317" s="15">
        <f>IFERROR((原始数据_周度!C1317-AVERAGE(原始数据_周度!C1162:C1317))/STDEV(原始数据_周度!C1162:C1317),"")</f>
        <v/>
      </c>
      <c r="C1317" s="15">
        <f>IFERROR((原始数据_周度!F1317-AVERAGE(原始数据_周度!F1162:F1317))/STDEV(原始数据_周度!F1162:F1317),"")</f>
        <v/>
      </c>
      <c r="D1317" s="15">
        <f>IFERROR(-1*(原始数据_周度!E1317-AVERAGE(原始数据_周度!E1162:E1317))/STDEV(原始数据_周度!E1162:E1317),"")</f>
        <v/>
      </c>
      <c r="E1317" s="15">
        <f>IFERROR(-1*(原始数据_周度!G1317-AVERAGE(原始数据_周度!G1162:G1317))/STDEV(原始数据_周度!G1162:G1317),"")</f>
        <v/>
      </c>
      <c r="F1317" s="15">
        <f>IFERROR(-1*(原始数据_周度!H1317-AVERAGE(原始数据_周度!H1162:H1317))/STDEV(原始数据_周度!H1162:H1317),"")</f>
        <v/>
      </c>
      <c r="G1317" s="15">
        <f>IFERROR((原始数据_周度!I1317-AVERAGE(原始数据_周度!I1162:I1317))/STDEV(原始数据_周度!I1162:I1317),"")</f>
        <v/>
      </c>
      <c r="H1317" s="166">
        <f>IFERROR((原始数据_周度!J1317-AVERAGE($J$2:J1317))/STDEV($J$2:J1317),"")</f>
        <v/>
      </c>
    </row>
    <row r="1318">
      <c r="A1318" s="14">
        <f>原始数据_周度!A1318</f>
        <v/>
      </c>
      <c r="B1318" s="15">
        <f>IFERROR((原始数据_周度!C1318-AVERAGE(原始数据_周度!C1163:C1318))/STDEV(原始数据_周度!C1163:C1318),"")</f>
        <v/>
      </c>
      <c r="C1318" s="15">
        <f>IFERROR((原始数据_周度!F1318-AVERAGE(原始数据_周度!F1163:F1318))/STDEV(原始数据_周度!F1163:F1318),"")</f>
        <v/>
      </c>
      <c r="D1318" s="15">
        <f>IFERROR(-1*(原始数据_周度!E1318-AVERAGE(原始数据_周度!E1163:E1318))/STDEV(原始数据_周度!E1163:E1318),"")</f>
        <v/>
      </c>
      <c r="E1318" s="15">
        <f>IFERROR(-1*(原始数据_周度!G1318-AVERAGE(原始数据_周度!G1163:G1318))/STDEV(原始数据_周度!G1163:G1318),"")</f>
        <v/>
      </c>
      <c r="F1318" s="15">
        <f>IFERROR(-1*(原始数据_周度!H1318-AVERAGE(原始数据_周度!H1163:H1318))/STDEV(原始数据_周度!H1163:H1318),"")</f>
        <v/>
      </c>
      <c r="G1318" s="15">
        <f>IFERROR((原始数据_周度!I1318-AVERAGE(原始数据_周度!I1163:I1318))/STDEV(原始数据_周度!I1163:I1318),"")</f>
        <v/>
      </c>
      <c r="H1318" s="166">
        <f>IFERROR((原始数据_周度!J1318-AVERAGE($J$2:J1318))/STDEV($J$2:J1318),"")</f>
        <v/>
      </c>
    </row>
    <row r="1319">
      <c r="A1319" s="14">
        <f>原始数据_周度!A1319</f>
        <v/>
      </c>
      <c r="B1319" s="15">
        <f>IFERROR((原始数据_周度!C1319-AVERAGE(原始数据_周度!C1164:C1319))/STDEV(原始数据_周度!C1164:C1319),"")</f>
        <v/>
      </c>
      <c r="C1319" s="15">
        <f>IFERROR((原始数据_周度!F1319-AVERAGE(原始数据_周度!F1164:F1319))/STDEV(原始数据_周度!F1164:F1319),"")</f>
        <v/>
      </c>
      <c r="D1319" s="15">
        <f>IFERROR(-1*(原始数据_周度!E1319-AVERAGE(原始数据_周度!E1164:E1319))/STDEV(原始数据_周度!E1164:E1319),"")</f>
        <v/>
      </c>
      <c r="E1319" s="15">
        <f>IFERROR(-1*(原始数据_周度!G1319-AVERAGE(原始数据_周度!G1164:G1319))/STDEV(原始数据_周度!G1164:G1319),"")</f>
        <v/>
      </c>
      <c r="F1319" s="15">
        <f>IFERROR(-1*(原始数据_周度!H1319-AVERAGE(原始数据_周度!H1164:H1319))/STDEV(原始数据_周度!H1164:H1319),"")</f>
        <v/>
      </c>
      <c r="G1319" s="15">
        <f>IFERROR((原始数据_周度!I1319-AVERAGE(原始数据_周度!I1164:I1319))/STDEV(原始数据_周度!I1164:I1319),"")</f>
        <v/>
      </c>
      <c r="H1319" s="166">
        <f>IFERROR((原始数据_周度!J1319-AVERAGE($J$2:J1319))/STDEV($J$2:J1319),"")</f>
        <v/>
      </c>
    </row>
    <row r="1320">
      <c r="A1320" s="14">
        <f>原始数据_周度!A1320</f>
        <v/>
      </c>
      <c r="B1320" s="15">
        <f>IFERROR((原始数据_周度!C1320-AVERAGE(原始数据_周度!C1165:C1320))/STDEV(原始数据_周度!C1165:C1320),"")</f>
        <v/>
      </c>
      <c r="C1320" s="15">
        <f>IFERROR((原始数据_周度!F1320-AVERAGE(原始数据_周度!F1165:F1320))/STDEV(原始数据_周度!F1165:F1320),"")</f>
        <v/>
      </c>
      <c r="D1320" s="15">
        <f>IFERROR(-1*(原始数据_周度!E1320-AVERAGE(原始数据_周度!E1165:E1320))/STDEV(原始数据_周度!E1165:E1320),"")</f>
        <v/>
      </c>
      <c r="E1320" s="15">
        <f>IFERROR(-1*(原始数据_周度!G1320-AVERAGE(原始数据_周度!G1165:G1320))/STDEV(原始数据_周度!G1165:G1320),"")</f>
        <v/>
      </c>
      <c r="F1320" s="15">
        <f>IFERROR(-1*(原始数据_周度!H1320-AVERAGE(原始数据_周度!H1165:H1320))/STDEV(原始数据_周度!H1165:H1320),"")</f>
        <v/>
      </c>
      <c r="G1320" s="15">
        <f>IFERROR((原始数据_周度!I1320-AVERAGE(原始数据_周度!I1165:I1320))/STDEV(原始数据_周度!I1165:I1320),"")</f>
        <v/>
      </c>
      <c r="H1320" s="166">
        <f>IFERROR((原始数据_周度!J1320-AVERAGE($J$2:J1320))/STDEV($J$2:J1320),"")</f>
        <v/>
      </c>
    </row>
    <row r="1321">
      <c r="A1321" s="14">
        <f>原始数据_周度!A1321</f>
        <v/>
      </c>
      <c r="B1321" s="15">
        <f>IFERROR((原始数据_周度!C1321-AVERAGE(原始数据_周度!C1166:C1321))/STDEV(原始数据_周度!C1166:C1321),"")</f>
        <v/>
      </c>
      <c r="C1321" s="15">
        <f>IFERROR((原始数据_周度!F1321-AVERAGE(原始数据_周度!F1166:F1321))/STDEV(原始数据_周度!F1166:F1321),"")</f>
        <v/>
      </c>
      <c r="D1321" s="15">
        <f>IFERROR(-1*(原始数据_周度!E1321-AVERAGE(原始数据_周度!E1166:E1321))/STDEV(原始数据_周度!E1166:E1321),"")</f>
        <v/>
      </c>
      <c r="E1321" s="15">
        <f>IFERROR(-1*(原始数据_周度!G1321-AVERAGE(原始数据_周度!G1166:G1321))/STDEV(原始数据_周度!G1166:G1321),"")</f>
        <v/>
      </c>
      <c r="F1321" s="15">
        <f>IFERROR(-1*(原始数据_周度!H1321-AVERAGE(原始数据_周度!H1166:H1321))/STDEV(原始数据_周度!H1166:H1321),"")</f>
        <v/>
      </c>
      <c r="G1321" s="15">
        <f>IFERROR((原始数据_周度!I1321-AVERAGE(原始数据_周度!I1166:I1321))/STDEV(原始数据_周度!I1166:I1321),"")</f>
        <v/>
      </c>
      <c r="H1321" s="166">
        <f>IFERROR((原始数据_周度!J1321-AVERAGE($J$2:J1321))/STDEV($J$2:J1321),"")</f>
        <v/>
      </c>
    </row>
    <row r="1322">
      <c r="A1322" s="14">
        <f>原始数据_周度!A1322</f>
        <v/>
      </c>
      <c r="B1322" s="15">
        <f>IFERROR((原始数据_周度!C1322-AVERAGE(原始数据_周度!C1167:C1322))/STDEV(原始数据_周度!C1167:C1322),"")</f>
        <v/>
      </c>
      <c r="C1322" s="15">
        <f>IFERROR((原始数据_周度!F1322-AVERAGE(原始数据_周度!F1167:F1322))/STDEV(原始数据_周度!F1167:F1322),"")</f>
        <v/>
      </c>
      <c r="D1322" s="15">
        <f>IFERROR(-1*(原始数据_周度!E1322-AVERAGE(原始数据_周度!E1167:E1322))/STDEV(原始数据_周度!E1167:E1322),"")</f>
        <v/>
      </c>
      <c r="E1322" s="15">
        <f>IFERROR(-1*(原始数据_周度!G1322-AVERAGE(原始数据_周度!G1167:G1322))/STDEV(原始数据_周度!G1167:G1322),"")</f>
        <v/>
      </c>
      <c r="F1322" s="15">
        <f>IFERROR(-1*(原始数据_周度!H1322-AVERAGE(原始数据_周度!H1167:H1322))/STDEV(原始数据_周度!H1167:H1322),"")</f>
        <v/>
      </c>
      <c r="G1322" s="15">
        <f>IFERROR((原始数据_周度!I1322-AVERAGE(原始数据_周度!I1167:I1322))/STDEV(原始数据_周度!I1167:I1322),"")</f>
        <v/>
      </c>
      <c r="H1322" s="166">
        <f>IFERROR((原始数据_周度!J1322-AVERAGE($J$2:J1322))/STDEV($J$2:J1322),"")</f>
        <v/>
      </c>
    </row>
    <row r="1323">
      <c r="A1323" s="14">
        <f>原始数据_周度!A1323</f>
        <v/>
      </c>
      <c r="B1323" s="15">
        <f>IFERROR((原始数据_周度!C1323-AVERAGE(原始数据_周度!C1168:C1323))/STDEV(原始数据_周度!C1168:C1323),"")</f>
        <v/>
      </c>
      <c r="C1323" s="15">
        <f>IFERROR((原始数据_周度!F1323-AVERAGE(原始数据_周度!F1168:F1323))/STDEV(原始数据_周度!F1168:F1323),"")</f>
        <v/>
      </c>
      <c r="D1323" s="15">
        <f>IFERROR(-1*(原始数据_周度!E1323-AVERAGE(原始数据_周度!E1168:E1323))/STDEV(原始数据_周度!E1168:E1323),"")</f>
        <v/>
      </c>
      <c r="E1323" s="15">
        <f>IFERROR(-1*(原始数据_周度!G1323-AVERAGE(原始数据_周度!G1168:G1323))/STDEV(原始数据_周度!G1168:G1323),"")</f>
        <v/>
      </c>
      <c r="F1323" s="15">
        <f>IFERROR(-1*(原始数据_周度!H1323-AVERAGE(原始数据_周度!H1168:H1323))/STDEV(原始数据_周度!H1168:H1323),"")</f>
        <v/>
      </c>
      <c r="G1323" s="15">
        <f>IFERROR((原始数据_周度!I1323-AVERAGE(原始数据_周度!I1168:I1323))/STDEV(原始数据_周度!I1168:I1323),"")</f>
        <v/>
      </c>
      <c r="H1323" s="166">
        <f>IFERROR((原始数据_周度!J1323-AVERAGE($J$2:J1323))/STDEV($J$2:J1323),"")</f>
        <v/>
      </c>
    </row>
    <row r="1324">
      <c r="A1324" s="14">
        <f>原始数据_周度!A1324</f>
        <v/>
      </c>
      <c r="B1324" s="15">
        <f>IFERROR((原始数据_周度!C1324-AVERAGE(原始数据_周度!C1169:C1324))/STDEV(原始数据_周度!C1169:C1324),"")</f>
        <v/>
      </c>
      <c r="C1324" s="15">
        <f>IFERROR((原始数据_周度!F1324-AVERAGE(原始数据_周度!F1169:F1324))/STDEV(原始数据_周度!F1169:F1324),"")</f>
        <v/>
      </c>
      <c r="D1324" s="15">
        <f>IFERROR(-1*(原始数据_周度!E1324-AVERAGE(原始数据_周度!E1169:E1324))/STDEV(原始数据_周度!E1169:E1324),"")</f>
        <v/>
      </c>
      <c r="E1324" s="15">
        <f>IFERROR(-1*(原始数据_周度!G1324-AVERAGE(原始数据_周度!G1169:G1324))/STDEV(原始数据_周度!G1169:G1324),"")</f>
        <v/>
      </c>
      <c r="F1324" s="15">
        <f>IFERROR(-1*(原始数据_周度!H1324-AVERAGE(原始数据_周度!H1169:H1324))/STDEV(原始数据_周度!H1169:H1324),"")</f>
        <v/>
      </c>
      <c r="G1324" s="15">
        <f>IFERROR((原始数据_周度!I1324-AVERAGE(原始数据_周度!I1169:I1324))/STDEV(原始数据_周度!I1169:I1324),"")</f>
        <v/>
      </c>
      <c r="H1324" s="166">
        <f>IFERROR((原始数据_周度!J1324-AVERAGE($J$2:J1324))/STDEV($J$2:J1324),"")</f>
        <v/>
      </c>
    </row>
    <row r="1325">
      <c r="A1325" s="14">
        <f>原始数据_周度!A1325</f>
        <v/>
      </c>
      <c r="B1325" s="15">
        <f>IFERROR((原始数据_周度!C1325-AVERAGE(原始数据_周度!C1170:C1325))/STDEV(原始数据_周度!C1170:C1325),"")</f>
        <v/>
      </c>
      <c r="C1325" s="15">
        <f>IFERROR((原始数据_周度!F1325-AVERAGE(原始数据_周度!F1170:F1325))/STDEV(原始数据_周度!F1170:F1325),"")</f>
        <v/>
      </c>
      <c r="D1325" s="15">
        <f>IFERROR(-1*(原始数据_周度!E1325-AVERAGE(原始数据_周度!E1170:E1325))/STDEV(原始数据_周度!E1170:E1325),"")</f>
        <v/>
      </c>
      <c r="E1325" s="15">
        <f>IFERROR(-1*(原始数据_周度!G1325-AVERAGE(原始数据_周度!G1170:G1325))/STDEV(原始数据_周度!G1170:G1325),"")</f>
        <v/>
      </c>
      <c r="F1325" s="15">
        <f>IFERROR(-1*(原始数据_周度!H1325-AVERAGE(原始数据_周度!H1170:H1325))/STDEV(原始数据_周度!H1170:H1325),"")</f>
        <v/>
      </c>
      <c r="G1325" s="15">
        <f>IFERROR((原始数据_周度!I1325-AVERAGE(原始数据_周度!I1170:I1325))/STDEV(原始数据_周度!I1170:I1325),"")</f>
        <v/>
      </c>
      <c r="H1325" s="166">
        <f>IFERROR((原始数据_周度!J1325-AVERAGE($J$2:J1325))/STDEV($J$2:J1325),"")</f>
        <v/>
      </c>
    </row>
    <row r="1326">
      <c r="A1326" s="14">
        <f>原始数据_周度!A1326</f>
        <v/>
      </c>
      <c r="B1326" s="15">
        <f>IFERROR((原始数据_周度!C1326-AVERAGE(原始数据_周度!C1171:C1326))/STDEV(原始数据_周度!C1171:C1326),"")</f>
        <v/>
      </c>
      <c r="C1326" s="15">
        <f>IFERROR((原始数据_周度!F1326-AVERAGE(原始数据_周度!F1171:F1326))/STDEV(原始数据_周度!F1171:F1326),"")</f>
        <v/>
      </c>
      <c r="D1326" s="15">
        <f>IFERROR(-1*(原始数据_周度!E1326-AVERAGE(原始数据_周度!E1171:E1326))/STDEV(原始数据_周度!E1171:E1326),"")</f>
        <v/>
      </c>
      <c r="E1326" s="15">
        <f>IFERROR(-1*(原始数据_周度!G1326-AVERAGE(原始数据_周度!G1171:G1326))/STDEV(原始数据_周度!G1171:G1326),"")</f>
        <v/>
      </c>
      <c r="F1326" s="15">
        <f>IFERROR(-1*(原始数据_周度!H1326-AVERAGE(原始数据_周度!H1171:H1326))/STDEV(原始数据_周度!H1171:H1326),"")</f>
        <v/>
      </c>
      <c r="G1326" s="15">
        <f>IFERROR((原始数据_周度!I1326-AVERAGE(原始数据_周度!I1171:I1326))/STDEV(原始数据_周度!I1171:I1326),"")</f>
        <v/>
      </c>
      <c r="H1326" s="166">
        <f>IFERROR((原始数据_周度!J1326-AVERAGE($J$2:J1326))/STDEV($J$2:J1326),"")</f>
        <v/>
      </c>
    </row>
    <row r="1327">
      <c r="A1327" s="14">
        <f>原始数据_周度!A1327</f>
        <v/>
      </c>
      <c r="B1327" s="15">
        <f>IFERROR((原始数据_周度!C1327-AVERAGE(原始数据_周度!C1172:C1327))/STDEV(原始数据_周度!C1172:C1327),"")</f>
        <v/>
      </c>
      <c r="C1327" s="15">
        <f>IFERROR((原始数据_周度!F1327-AVERAGE(原始数据_周度!F1172:F1327))/STDEV(原始数据_周度!F1172:F1327),"")</f>
        <v/>
      </c>
      <c r="D1327" s="15">
        <f>IFERROR(-1*(原始数据_周度!E1327-AVERAGE(原始数据_周度!E1172:E1327))/STDEV(原始数据_周度!E1172:E1327),"")</f>
        <v/>
      </c>
      <c r="E1327" s="15">
        <f>IFERROR(-1*(原始数据_周度!G1327-AVERAGE(原始数据_周度!G1172:G1327))/STDEV(原始数据_周度!G1172:G1327),"")</f>
        <v/>
      </c>
      <c r="F1327" s="15">
        <f>IFERROR(-1*(原始数据_周度!H1327-AVERAGE(原始数据_周度!H1172:H1327))/STDEV(原始数据_周度!H1172:H1327),"")</f>
        <v/>
      </c>
      <c r="G1327" s="15">
        <f>IFERROR((原始数据_周度!I1327-AVERAGE(原始数据_周度!I1172:I1327))/STDEV(原始数据_周度!I1172:I1327),"")</f>
        <v/>
      </c>
      <c r="H1327" s="166">
        <f>IFERROR((原始数据_周度!J1327-AVERAGE($J$2:J1327))/STDEV($J$2:J1327),"")</f>
        <v/>
      </c>
    </row>
    <row r="1328">
      <c r="A1328" s="14">
        <f>原始数据_周度!A1328</f>
        <v/>
      </c>
      <c r="B1328" s="15">
        <f>IFERROR((原始数据_周度!C1328-AVERAGE(原始数据_周度!C1173:C1328))/STDEV(原始数据_周度!C1173:C1328),"")</f>
        <v/>
      </c>
      <c r="C1328" s="15">
        <f>IFERROR((原始数据_周度!F1328-AVERAGE(原始数据_周度!F1173:F1328))/STDEV(原始数据_周度!F1173:F1328),"")</f>
        <v/>
      </c>
      <c r="D1328" s="15">
        <f>IFERROR(-1*(原始数据_周度!E1328-AVERAGE(原始数据_周度!E1173:E1328))/STDEV(原始数据_周度!E1173:E1328),"")</f>
        <v/>
      </c>
      <c r="E1328" s="15">
        <f>IFERROR(-1*(原始数据_周度!G1328-AVERAGE(原始数据_周度!G1173:G1328))/STDEV(原始数据_周度!G1173:G1328),"")</f>
        <v/>
      </c>
      <c r="F1328" s="15">
        <f>IFERROR(-1*(原始数据_周度!H1328-AVERAGE(原始数据_周度!H1173:H1328))/STDEV(原始数据_周度!H1173:H1328),"")</f>
        <v/>
      </c>
      <c r="G1328" s="15">
        <f>IFERROR((原始数据_周度!I1328-AVERAGE(原始数据_周度!I1173:I1328))/STDEV(原始数据_周度!I1173:I1328),"")</f>
        <v/>
      </c>
      <c r="H1328" s="166">
        <f>IFERROR((原始数据_周度!J1328-AVERAGE($J$2:J1328))/STDEV($J$2:J1328),"")</f>
        <v/>
      </c>
    </row>
    <row r="1329">
      <c r="A1329" s="14">
        <f>原始数据_周度!A1329</f>
        <v/>
      </c>
      <c r="B1329" s="15">
        <f>IFERROR((原始数据_周度!C1329-AVERAGE(原始数据_周度!C1174:C1329))/STDEV(原始数据_周度!C1174:C1329),"")</f>
        <v/>
      </c>
      <c r="C1329" s="15">
        <f>IFERROR((原始数据_周度!F1329-AVERAGE(原始数据_周度!F1174:F1329))/STDEV(原始数据_周度!F1174:F1329),"")</f>
        <v/>
      </c>
      <c r="D1329" s="15">
        <f>IFERROR(-1*(原始数据_周度!E1329-AVERAGE(原始数据_周度!E1174:E1329))/STDEV(原始数据_周度!E1174:E1329),"")</f>
        <v/>
      </c>
      <c r="E1329" s="15">
        <f>IFERROR(-1*(原始数据_周度!G1329-AVERAGE(原始数据_周度!G1174:G1329))/STDEV(原始数据_周度!G1174:G1329),"")</f>
        <v/>
      </c>
      <c r="F1329" s="15">
        <f>IFERROR(-1*(原始数据_周度!H1329-AVERAGE(原始数据_周度!H1174:H1329))/STDEV(原始数据_周度!H1174:H1329),"")</f>
        <v/>
      </c>
      <c r="G1329" s="15">
        <f>IFERROR((原始数据_周度!I1329-AVERAGE(原始数据_周度!I1174:I1329))/STDEV(原始数据_周度!I1174:I1329),"")</f>
        <v/>
      </c>
      <c r="H1329" s="166">
        <f>IFERROR((原始数据_周度!J1329-AVERAGE($J$2:J1329))/STDEV($J$2:J1329),"")</f>
        <v/>
      </c>
    </row>
    <row r="1330">
      <c r="A1330" s="14">
        <f>原始数据_周度!A1330</f>
        <v/>
      </c>
      <c r="B1330" s="15">
        <f>IFERROR((原始数据_周度!C1330-AVERAGE(原始数据_周度!C1175:C1330))/STDEV(原始数据_周度!C1175:C1330),"")</f>
        <v/>
      </c>
      <c r="C1330" s="15">
        <f>IFERROR((原始数据_周度!F1330-AVERAGE(原始数据_周度!F1175:F1330))/STDEV(原始数据_周度!F1175:F1330),"")</f>
        <v/>
      </c>
      <c r="D1330" s="15">
        <f>IFERROR(-1*(原始数据_周度!E1330-AVERAGE(原始数据_周度!E1175:E1330))/STDEV(原始数据_周度!E1175:E1330),"")</f>
        <v/>
      </c>
      <c r="E1330" s="15">
        <f>IFERROR(-1*(原始数据_周度!G1330-AVERAGE(原始数据_周度!G1175:G1330))/STDEV(原始数据_周度!G1175:G1330),"")</f>
        <v/>
      </c>
      <c r="F1330" s="15">
        <f>IFERROR(-1*(原始数据_周度!H1330-AVERAGE(原始数据_周度!H1175:H1330))/STDEV(原始数据_周度!H1175:H1330),"")</f>
        <v/>
      </c>
      <c r="G1330" s="15">
        <f>IFERROR((原始数据_周度!I1330-AVERAGE(原始数据_周度!I1175:I1330))/STDEV(原始数据_周度!I1175:I1330),"")</f>
        <v/>
      </c>
      <c r="H1330" s="166">
        <f>IFERROR((原始数据_周度!J1330-AVERAGE($J$2:J1330))/STDEV($J$2:J1330),"")</f>
        <v/>
      </c>
    </row>
    <row r="1331">
      <c r="A1331" s="14">
        <f>原始数据_周度!A1331</f>
        <v/>
      </c>
      <c r="B1331" s="15">
        <f>IFERROR((原始数据_周度!C1331-AVERAGE(原始数据_周度!C1176:C1331))/STDEV(原始数据_周度!C1176:C1331),"")</f>
        <v/>
      </c>
      <c r="C1331" s="15">
        <f>IFERROR((原始数据_周度!F1331-AVERAGE(原始数据_周度!F1176:F1331))/STDEV(原始数据_周度!F1176:F1331),"")</f>
        <v/>
      </c>
      <c r="D1331" s="15">
        <f>IFERROR(-1*(原始数据_周度!E1331-AVERAGE(原始数据_周度!E1176:E1331))/STDEV(原始数据_周度!E1176:E1331),"")</f>
        <v/>
      </c>
      <c r="E1331" s="15">
        <f>IFERROR(-1*(原始数据_周度!G1331-AVERAGE(原始数据_周度!G1176:G1331))/STDEV(原始数据_周度!G1176:G1331),"")</f>
        <v/>
      </c>
      <c r="F1331" s="15">
        <f>IFERROR(-1*(原始数据_周度!H1331-AVERAGE(原始数据_周度!H1176:H1331))/STDEV(原始数据_周度!H1176:H1331),"")</f>
        <v/>
      </c>
      <c r="G1331" s="15">
        <f>IFERROR((原始数据_周度!I1331-AVERAGE(原始数据_周度!I1176:I1331))/STDEV(原始数据_周度!I1176:I1331),"")</f>
        <v/>
      </c>
      <c r="H1331" s="166">
        <f>IFERROR((原始数据_周度!J1331-AVERAGE($J$2:J1331))/STDEV($J$2:J1331),"")</f>
        <v/>
      </c>
    </row>
    <row r="1332">
      <c r="A1332" s="14">
        <f>原始数据_周度!A1332</f>
        <v/>
      </c>
      <c r="B1332" s="15">
        <f>IFERROR((原始数据_周度!C1332-AVERAGE(原始数据_周度!C1177:C1332))/STDEV(原始数据_周度!C1177:C1332),"")</f>
        <v/>
      </c>
      <c r="C1332" s="15">
        <f>IFERROR((原始数据_周度!F1332-AVERAGE(原始数据_周度!F1177:F1332))/STDEV(原始数据_周度!F1177:F1332),"")</f>
        <v/>
      </c>
      <c r="D1332" s="15">
        <f>IFERROR(-1*(原始数据_周度!E1332-AVERAGE(原始数据_周度!E1177:E1332))/STDEV(原始数据_周度!E1177:E1332),"")</f>
        <v/>
      </c>
      <c r="E1332" s="15">
        <f>IFERROR(-1*(原始数据_周度!G1332-AVERAGE(原始数据_周度!G1177:G1332))/STDEV(原始数据_周度!G1177:G1332),"")</f>
        <v/>
      </c>
      <c r="F1332" s="15">
        <f>IFERROR(-1*(原始数据_周度!H1332-AVERAGE(原始数据_周度!H1177:H1332))/STDEV(原始数据_周度!H1177:H1332),"")</f>
        <v/>
      </c>
      <c r="G1332" s="15">
        <f>IFERROR((原始数据_周度!I1332-AVERAGE(原始数据_周度!I1177:I1332))/STDEV(原始数据_周度!I1177:I1332),"")</f>
        <v/>
      </c>
      <c r="H1332" s="166">
        <f>IFERROR((原始数据_周度!J1332-AVERAGE($J$2:J1332))/STDEV($J$2:J1332),"")</f>
        <v/>
      </c>
    </row>
    <row r="1333">
      <c r="A1333" s="14">
        <f>原始数据_周度!A1333</f>
        <v/>
      </c>
      <c r="B1333" s="15">
        <f>IFERROR((原始数据_周度!C1333-AVERAGE(原始数据_周度!C1178:C1333))/STDEV(原始数据_周度!C1178:C1333),"")</f>
        <v/>
      </c>
      <c r="C1333" s="15">
        <f>IFERROR((原始数据_周度!F1333-AVERAGE(原始数据_周度!F1178:F1333))/STDEV(原始数据_周度!F1178:F1333),"")</f>
        <v/>
      </c>
      <c r="D1333" s="15">
        <f>IFERROR(-1*(原始数据_周度!E1333-AVERAGE(原始数据_周度!E1178:E1333))/STDEV(原始数据_周度!E1178:E1333),"")</f>
        <v/>
      </c>
      <c r="E1333" s="15">
        <f>IFERROR(-1*(原始数据_周度!G1333-AVERAGE(原始数据_周度!G1178:G1333))/STDEV(原始数据_周度!G1178:G1333),"")</f>
        <v/>
      </c>
      <c r="F1333" s="15">
        <f>IFERROR(-1*(原始数据_周度!H1333-AVERAGE(原始数据_周度!H1178:H1333))/STDEV(原始数据_周度!H1178:H1333),"")</f>
        <v/>
      </c>
      <c r="G1333" s="15">
        <f>IFERROR((原始数据_周度!I1333-AVERAGE(原始数据_周度!I1178:I1333))/STDEV(原始数据_周度!I1178:I1333),"")</f>
        <v/>
      </c>
      <c r="H1333" s="166">
        <f>IFERROR((原始数据_周度!J1333-AVERAGE($J$2:J1333))/STDEV($J$2:J1333),"")</f>
        <v/>
      </c>
    </row>
    <row r="1334">
      <c r="A1334" s="14">
        <f>原始数据_周度!A1334</f>
        <v/>
      </c>
      <c r="B1334" s="15">
        <f>IFERROR((原始数据_周度!C1334-AVERAGE(原始数据_周度!C1179:C1334))/STDEV(原始数据_周度!C1179:C1334),"")</f>
        <v/>
      </c>
      <c r="C1334" s="15">
        <f>IFERROR((原始数据_周度!F1334-AVERAGE(原始数据_周度!F1179:F1334))/STDEV(原始数据_周度!F1179:F1334),"")</f>
        <v/>
      </c>
      <c r="D1334" s="15">
        <f>IFERROR(-1*(原始数据_周度!E1334-AVERAGE(原始数据_周度!E1179:E1334))/STDEV(原始数据_周度!E1179:E1334),"")</f>
        <v/>
      </c>
      <c r="E1334" s="15">
        <f>IFERROR(-1*(原始数据_周度!G1334-AVERAGE(原始数据_周度!G1179:G1334))/STDEV(原始数据_周度!G1179:G1334),"")</f>
        <v/>
      </c>
      <c r="F1334" s="15">
        <f>IFERROR(-1*(原始数据_周度!H1334-AVERAGE(原始数据_周度!H1179:H1334))/STDEV(原始数据_周度!H1179:H1334),"")</f>
        <v/>
      </c>
      <c r="G1334" s="15">
        <f>IFERROR((原始数据_周度!I1334-AVERAGE(原始数据_周度!I1179:I1334))/STDEV(原始数据_周度!I1179:I1334),"")</f>
        <v/>
      </c>
      <c r="H1334" s="166">
        <f>IFERROR((原始数据_周度!J1334-AVERAGE($J$2:J1334))/STDEV($J$2:J1334),"")</f>
        <v/>
      </c>
    </row>
    <row r="1335">
      <c r="A1335" s="14">
        <f>原始数据_周度!A1335</f>
        <v/>
      </c>
      <c r="B1335" s="15">
        <f>IFERROR((原始数据_周度!C1335-AVERAGE(原始数据_周度!C1180:C1335))/STDEV(原始数据_周度!C1180:C1335),"")</f>
        <v/>
      </c>
      <c r="C1335" s="15">
        <f>IFERROR((原始数据_周度!F1335-AVERAGE(原始数据_周度!F1180:F1335))/STDEV(原始数据_周度!F1180:F1335),"")</f>
        <v/>
      </c>
      <c r="D1335" s="15">
        <f>IFERROR(-1*(原始数据_周度!E1335-AVERAGE(原始数据_周度!E1180:E1335))/STDEV(原始数据_周度!E1180:E1335),"")</f>
        <v/>
      </c>
      <c r="E1335" s="15">
        <f>IFERROR(-1*(原始数据_周度!G1335-AVERAGE(原始数据_周度!G1180:G1335))/STDEV(原始数据_周度!G1180:G1335),"")</f>
        <v/>
      </c>
      <c r="F1335" s="15">
        <f>IFERROR(-1*(原始数据_周度!H1335-AVERAGE(原始数据_周度!H1180:H1335))/STDEV(原始数据_周度!H1180:H1335),"")</f>
        <v/>
      </c>
      <c r="G1335" s="15">
        <f>IFERROR((原始数据_周度!I1335-AVERAGE(原始数据_周度!I1180:I1335))/STDEV(原始数据_周度!I1180:I1335),"")</f>
        <v/>
      </c>
      <c r="H1335" s="166">
        <f>IFERROR((原始数据_周度!J1335-AVERAGE($J$2:J1335))/STDEV($J$2:J1335),"")</f>
        <v/>
      </c>
    </row>
    <row r="1336">
      <c r="A1336" s="14">
        <f>原始数据_周度!A1336</f>
        <v/>
      </c>
      <c r="B1336" s="15">
        <f>IFERROR((原始数据_周度!C1336-AVERAGE(原始数据_周度!C1181:C1336))/STDEV(原始数据_周度!C1181:C1336),"")</f>
        <v/>
      </c>
      <c r="C1336" s="15">
        <f>IFERROR((原始数据_周度!F1336-AVERAGE(原始数据_周度!F1181:F1336))/STDEV(原始数据_周度!F1181:F1336),"")</f>
        <v/>
      </c>
      <c r="D1336" s="15">
        <f>IFERROR(-1*(原始数据_周度!E1336-AVERAGE(原始数据_周度!E1181:E1336))/STDEV(原始数据_周度!E1181:E1336),"")</f>
        <v/>
      </c>
      <c r="E1336" s="15">
        <f>IFERROR(-1*(原始数据_周度!G1336-AVERAGE(原始数据_周度!G1181:G1336))/STDEV(原始数据_周度!G1181:G1336),"")</f>
        <v/>
      </c>
      <c r="F1336" s="15">
        <f>IFERROR(-1*(原始数据_周度!H1336-AVERAGE(原始数据_周度!H1181:H1336))/STDEV(原始数据_周度!H1181:H1336),"")</f>
        <v/>
      </c>
      <c r="G1336" s="15">
        <f>IFERROR((原始数据_周度!I1336-AVERAGE(原始数据_周度!I1181:I1336))/STDEV(原始数据_周度!I1181:I1336),"")</f>
        <v/>
      </c>
      <c r="H1336" s="166">
        <f>IFERROR((原始数据_周度!J1336-AVERAGE($J$2:J1336))/STDEV($J$2:J1336),"")</f>
        <v/>
      </c>
    </row>
    <row r="1337">
      <c r="A1337" s="14">
        <f>原始数据_周度!A1337</f>
        <v/>
      </c>
      <c r="B1337" s="15">
        <f>IFERROR((原始数据_周度!C1337-AVERAGE(原始数据_周度!C1182:C1337))/STDEV(原始数据_周度!C1182:C1337),"")</f>
        <v/>
      </c>
      <c r="C1337" s="15">
        <f>IFERROR((原始数据_周度!F1337-AVERAGE(原始数据_周度!F1182:F1337))/STDEV(原始数据_周度!F1182:F1337),"")</f>
        <v/>
      </c>
      <c r="D1337" s="15">
        <f>IFERROR(-1*(原始数据_周度!E1337-AVERAGE(原始数据_周度!E1182:E1337))/STDEV(原始数据_周度!E1182:E1337),"")</f>
        <v/>
      </c>
      <c r="E1337" s="15">
        <f>IFERROR(-1*(原始数据_周度!G1337-AVERAGE(原始数据_周度!G1182:G1337))/STDEV(原始数据_周度!G1182:G1337),"")</f>
        <v/>
      </c>
      <c r="F1337" s="15">
        <f>IFERROR(-1*(原始数据_周度!H1337-AVERAGE(原始数据_周度!H1182:H1337))/STDEV(原始数据_周度!H1182:H1337),"")</f>
        <v/>
      </c>
      <c r="G1337" s="15">
        <f>IFERROR((原始数据_周度!I1337-AVERAGE(原始数据_周度!I1182:I1337))/STDEV(原始数据_周度!I1182:I1337),"")</f>
        <v/>
      </c>
      <c r="H1337" s="166">
        <f>IFERROR((原始数据_周度!J1337-AVERAGE($J$2:J1337))/STDEV($J$2:J1337),"")</f>
        <v/>
      </c>
    </row>
    <row r="1338">
      <c r="A1338" s="14">
        <f>原始数据_周度!A1338</f>
        <v/>
      </c>
      <c r="B1338" s="15">
        <f>IFERROR((原始数据_周度!C1338-AVERAGE(原始数据_周度!C1183:C1338))/STDEV(原始数据_周度!C1183:C1338),"")</f>
        <v/>
      </c>
      <c r="C1338" s="15">
        <f>IFERROR((原始数据_周度!F1338-AVERAGE(原始数据_周度!F1183:F1338))/STDEV(原始数据_周度!F1183:F1338),"")</f>
        <v/>
      </c>
      <c r="D1338" s="15">
        <f>IFERROR(-1*(原始数据_周度!E1338-AVERAGE(原始数据_周度!E1183:E1338))/STDEV(原始数据_周度!E1183:E1338),"")</f>
        <v/>
      </c>
      <c r="E1338" s="15">
        <f>IFERROR(-1*(原始数据_周度!G1338-AVERAGE(原始数据_周度!G1183:G1338))/STDEV(原始数据_周度!G1183:G1338),"")</f>
        <v/>
      </c>
      <c r="F1338" s="15">
        <f>IFERROR(-1*(原始数据_周度!H1338-AVERAGE(原始数据_周度!H1183:H1338))/STDEV(原始数据_周度!H1183:H1338),"")</f>
        <v/>
      </c>
      <c r="G1338" s="15">
        <f>IFERROR((原始数据_周度!I1338-AVERAGE(原始数据_周度!I1183:I1338))/STDEV(原始数据_周度!I1183:I1338),"")</f>
        <v/>
      </c>
      <c r="H1338" s="166">
        <f>IFERROR((原始数据_周度!J1338-AVERAGE($J$2:J1338))/STDEV($J$2:J1338),"")</f>
        <v/>
      </c>
    </row>
    <row r="1339">
      <c r="A1339" s="14">
        <f>原始数据_周度!A1339</f>
        <v/>
      </c>
      <c r="B1339" s="15">
        <f>IFERROR((原始数据_周度!C1339-AVERAGE(原始数据_周度!C1184:C1339))/STDEV(原始数据_周度!C1184:C1339),"")</f>
        <v/>
      </c>
      <c r="C1339" s="15">
        <f>IFERROR((原始数据_周度!F1339-AVERAGE(原始数据_周度!F1184:F1339))/STDEV(原始数据_周度!F1184:F1339),"")</f>
        <v/>
      </c>
      <c r="D1339" s="15">
        <f>IFERROR(-1*(原始数据_周度!E1339-AVERAGE(原始数据_周度!E1184:E1339))/STDEV(原始数据_周度!E1184:E1339),"")</f>
        <v/>
      </c>
      <c r="E1339" s="15">
        <f>IFERROR(-1*(原始数据_周度!G1339-AVERAGE(原始数据_周度!G1184:G1339))/STDEV(原始数据_周度!G1184:G1339),"")</f>
        <v/>
      </c>
      <c r="F1339" s="15">
        <f>IFERROR(-1*(原始数据_周度!H1339-AVERAGE(原始数据_周度!H1184:H1339))/STDEV(原始数据_周度!H1184:H1339),"")</f>
        <v/>
      </c>
      <c r="G1339" s="15">
        <f>IFERROR((原始数据_周度!I1339-AVERAGE(原始数据_周度!I1184:I1339))/STDEV(原始数据_周度!I1184:I1339),"")</f>
        <v/>
      </c>
      <c r="H1339" s="166">
        <f>IFERROR((原始数据_周度!J1339-AVERAGE($J$2:J1339))/STDEV($J$2:J1339),"")</f>
        <v/>
      </c>
    </row>
    <row r="1340">
      <c r="A1340" s="14">
        <f>原始数据_周度!A1340</f>
        <v/>
      </c>
      <c r="B1340" s="15">
        <f>IFERROR((原始数据_周度!C1340-AVERAGE(原始数据_周度!C1185:C1340))/STDEV(原始数据_周度!C1185:C1340),"")</f>
        <v/>
      </c>
      <c r="C1340" s="15">
        <f>IFERROR((原始数据_周度!F1340-AVERAGE(原始数据_周度!F1185:F1340))/STDEV(原始数据_周度!F1185:F1340),"")</f>
        <v/>
      </c>
      <c r="D1340" s="15">
        <f>IFERROR(-1*(原始数据_周度!E1340-AVERAGE(原始数据_周度!E1185:E1340))/STDEV(原始数据_周度!E1185:E1340),"")</f>
        <v/>
      </c>
      <c r="E1340" s="15">
        <f>IFERROR(-1*(原始数据_周度!G1340-AVERAGE(原始数据_周度!G1185:G1340))/STDEV(原始数据_周度!G1185:G1340),"")</f>
        <v/>
      </c>
      <c r="F1340" s="15">
        <f>IFERROR(-1*(原始数据_周度!H1340-AVERAGE(原始数据_周度!H1185:H1340))/STDEV(原始数据_周度!H1185:H1340),"")</f>
        <v/>
      </c>
      <c r="G1340" s="15">
        <f>IFERROR((原始数据_周度!I1340-AVERAGE(原始数据_周度!I1185:I1340))/STDEV(原始数据_周度!I1185:I1340),"")</f>
        <v/>
      </c>
      <c r="H1340" s="166">
        <f>IFERROR((原始数据_周度!J1340-AVERAGE($J$2:J1340))/STDEV($J$2:J1340),"")</f>
        <v/>
      </c>
    </row>
    <row r="1341">
      <c r="A1341" s="14">
        <f>原始数据_周度!A1341</f>
        <v/>
      </c>
      <c r="B1341" s="15">
        <f>IFERROR((原始数据_周度!C1341-AVERAGE(原始数据_周度!C1186:C1341))/STDEV(原始数据_周度!C1186:C1341),"")</f>
        <v/>
      </c>
      <c r="C1341" s="15">
        <f>IFERROR((原始数据_周度!F1341-AVERAGE(原始数据_周度!F1186:F1341))/STDEV(原始数据_周度!F1186:F1341),"")</f>
        <v/>
      </c>
      <c r="D1341" s="15">
        <f>IFERROR(-1*(原始数据_周度!E1341-AVERAGE(原始数据_周度!E1186:E1341))/STDEV(原始数据_周度!E1186:E1341),"")</f>
        <v/>
      </c>
      <c r="E1341" s="15">
        <f>IFERROR(-1*(原始数据_周度!G1341-AVERAGE(原始数据_周度!G1186:G1341))/STDEV(原始数据_周度!G1186:G1341),"")</f>
        <v/>
      </c>
      <c r="F1341" s="15">
        <f>IFERROR(-1*(原始数据_周度!H1341-AVERAGE(原始数据_周度!H1186:H1341))/STDEV(原始数据_周度!H1186:H1341),"")</f>
        <v/>
      </c>
      <c r="G1341" s="15">
        <f>IFERROR((原始数据_周度!I1341-AVERAGE(原始数据_周度!I1186:I1341))/STDEV(原始数据_周度!I1186:I1341),"")</f>
        <v/>
      </c>
      <c r="H1341" s="166">
        <f>IFERROR((原始数据_周度!J1341-AVERAGE($J$2:J1341))/STDEV($J$2:J1341),"")</f>
        <v/>
      </c>
    </row>
    <row r="1342">
      <c r="A1342" s="14">
        <f>原始数据_周度!A1342</f>
        <v/>
      </c>
      <c r="B1342" s="15">
        <f>IFERROR((原始数据_周度!C1342-AVERAGE(原始数据_周度!C1187:C1342))/STDEV(原始数据_周度!C1187:C1342),"")</f>
        <v/>
      </c>
      <c r="C1342" s="15">
        <f>IFERROR((原始数据_周度!F1342-AVERAGE(原始数据_周度!F1187:F1342))/STDEV(原始数据_周度!F1187:F1342),"")</f>
        <v/>
      </c>
      <c r="D1342" s="15">
        <f>IFERROR(-1*(原始数据_周度!E1342-AVERAGE(原始数据_周度!E1187:E1342))/STDEV(原始数据_周度!E1187:E1342),"")</f>
        <v/>
      </c>
      <c r="E1342" s="15">
        <f>IFERROR(-1*(原始数据_周度!G1342-AVERAGE(原始数据_周度!G1187:G1342))/STDEV(原始数据_周度!G1187:G1342),"")</f>
        <v/>
      </c>
      <c r="F1342" s="15">
        <f>IFERROR(-1*(原始数据_周度!H1342-AVERAGE(原始数据_周度!H1187:H1342))/STDEV(原始数据_周度!H1187:H1342),"")</f>
        <v/>
      </c>
      <c r="G1342" s="15">
        <f>IFERROR((原始数据_周度!I1342-AVERAGE(原始数据_周度!I1187:I1342))/STDEV(原始数据_周度!I1187:I1342),"")</f>
        <v/>
      </c>
      <c r="H1342" s="166">
        <f>IFERROR((原始数据_周度!J1342-AVERAGE($J$2:J1342))/STDEV($J$2:J1342),"")</f>
        <v/>
      </c>
    </row>
    <row r="1343">
      <c r="A1343" s="14">
        <f>原始数据_周度!A1343</f>
        <v/>
      </c>
      <c r="B1343" s="15">
        <f>IFERROR((原始数据_周度!C1343-AVERAGE(原始数据_周度!C1188:C1343))/STDEV(原始数据_周度!C1188:C1343),"")</f>
        <v/>
      </c>
      <c r="C1343" s="15">
        <f>IFERROR((原始数据_周度!F1343-AVERAGE(原始数据_周度!F1188:F1343))/STDEV(原始数据_周度!F1188:F1343),"")</f>
        <v/>
      </c>
      <c r="D1343" s="15">
        <f>IFERROR(-1*(原始数据_周度!E1343-AVERAGE(原始数据_周度!E1188:E1343))/STDEV(原始数据_周度!E1188:E1343),"")</f>
        <v/>
      </c>
      <c r="E1343" s="15">
        <f>IFERROR(-1*(原始数据_周度!G1343-AVERAGE(原始数据_周度!G1188:G1343))/STDEV(原始数据_周度!G1188:G1343),"")</f>
        <v/>
      </c>
      <c r="F1343" s="15">
        <f>IFERROR(-1*(原始数据_周度!H1343-AVERAGE(原始数据_周度!H1188:H1343))/STDEV(原始数据_周度!H1188:H1343),"")</f>
        <v/>
      </c>
      <c r="G1343" s="15">
        <f>IFERROR((原始数据_周度!I1343-AVERAGE(原始数据_周度!I1188:I1343))/STDEV(原始数据_周度!I1188:I1343),"")</f>
        <v/>
      </c>
      <c r="H1343" s="166">
        <f>IFERROR((原始数据_周度!J1343-AVERAGE($J$2:J1343))/STDEV($J$2:J1343),"")</f>
        <v/>
      </c>
    </row>
    <row r="1344">
      <c r="A1344" s="14">
        <f>原始数据_周度!A1344</f>
        <v/>
      </c>
      <c r="B1344" s="15">
        <f>IFERROR((原始数据_周度!C1344-AVERAGE(原始数据_周度!C1189:C1344))/STDEV(原始数据_周度!C1189:C1344),"")</f>
        <v/>
      </c>
      <c r="C1344" s="15">
        <f>IFERROR((原始数据_周度!F1344-AVERAGE(原始数据_周度!F1189:F1344))/STDEV(原始数据_周度!F1189:F1344),"")</f>
        <v/>
      </c>
      <c r="D1344" s="15">
        <f>IFERROR(-1*(原始数据_周度!E1344-AVERAGE(原始数据_周度!E1189:E1344))/STDEV(原始数据_周度!E1189:E1344),"")</f>
        <v/>
      </c>
      <c r="E1344" s="15">
        <f>IFERROR(-1*(原始数据_周度!G1344-AVERAGE(原始数据_周度!G1189:G1344))/STDEV(原始数据_周度!G1189:G1344),"")</f>
        <v/>
      </c>
      <c r="F1344" s="15">
        <f>IFERROR(-1*(原始数据_周度!H1344-AVERAGE(原始数据_周度!H1189:H1344))/STDEV(原始数据_周度!H1189:H1344),"")</f>
        <v/>
      </c>
      <c r="G1344" s="15">
        <f>IFERROR((原始数据_周度!I1344-AVERAGE(原始数据_周度!I1189:I1344))/STDEV(原始数据_周度!I1189:I1344),"")</f>
        <v/>
      </c>
      <c r="H1344" s="166">
        <f>IFERROR((原始数据_周度!J1344-AVERAGE($J$2:J1344))/STDEV($J$2:J1344),"")</f>
        <v/>
      </c>
    </row>
    <row r="1345">
      <c r="A1345" s="14">
        <f>原始数据_周度!A1345</f>
        <v/>
      </c>
      <c r="B1345" s="15">
        <f>IFERROR((原始数据_周度!C1345-AVERAGE(原始数据_周度!C1190:C1345))/STDEV(原始数据_周度!C1190:C1345),"")</f>
        <v/>
      </c>
      <c r="C1345" s="15">
        <f>IFERROR((原始数据_周度!F1345-AVERAGE(原始数据_周度!F1190:F1345))/STDEV(原始数据_周度!F1190:F1345),"")</f>
        <v/>
      </c>
      <c r="D1345" s="15">
        <f>IFERROR(-1*(原始数据_周度!E1345-AVERAGE(原始数据_周度!E1190:E1345))/STDEV(原始数据_周度!E1190:E1345),"")</f>
        <v/>
      </c>
      <c r="E1345" s="15">
        <f>IFERROR(-1*(原始数据_周度!G1345-AVERAGE(原始数据_周度!G1190:G1345))/STDEV(原始数据_周度!G1190:G1345),"")</f>
        <v/>
      </c>
      <c r="F1345" s="15">
        <f>IFERROR(-1*(原始数据_周度!H1345-AVERAGE(原始数据_周度!H1190:H1345))/STDEV(原始数据_周度!H1190:H1345),"")</f>
        <v/>
      </c>
      <c r="G1345" s="15">
        <f>IFERROR((原始数据_周度!I1345-AVERAGE(原始数据_周度!I1190:I1345))/STDEV(原始数据_周度!I1190:I1345),"")</f>
        <v/>
      </c>
      <c r="H1345" s="166">
        <f>IFERROR((原始数据_周度!J1345-AVERAGE($J$2:J1345))/STDEV($J$2:J1345),"")</f>
        <v/>
      </c>
    </row>
    <row r="1346">
      <c r="A1346" s="14">
        <f>原始数据_周度!A1346</f>
        <v/>
      </c>
      <c r="B1346" s="15">
        <f>IFERROR((原始数据_周度!C1346-AVERAGE(原始数据_周度!C1191:C1346))/STDEV(原始数据_周度!C1191:C1346),"")</f>
        <v/>
      </c>
      <c r="C1346" s="15">
        <f>IFERROR((原始数据_周度!F1346-AVERAGE(原始数据_周度!F1191:F1346))/STDEV(原始数据_周度!F1191:F1346),"")</f>
        <v/>
      </c>
      <c r="D1346" s="15">
        <f>IFERROR(-1*(原始数据_周度!E1346-AVERAGE(原始数据_周度!E1191:E1346))/STDEV(原始数据_周度!E1191:E1346),"")</f>
        <v/>
      </c>
      <c r="E1346" s="15">
        <f>IFERROR(-1*(原始数据_周度!G1346-AVERAGE(原始数据_周度!G1191:G1346))/STDEV(原始数据_周度!G1191:G1346),"")</f>
        <v/>
      </c>
      <c r="F1346" s="15">
        <f>IFERROR(-1*(原始数据_周度!H1346-AVERAGE(原始数据_周度!H1191:H1346))/STDEV(原始数据_周度!H1191:H1346),"")</f>
        <v/>
      </c>
      <c r="G1346" s="15">
        <f>IFERROR((原始数据_周度!I1346-AVERAGE(原始数据_周度!I1191:I1346))/STDEV(原始数据_周度!I1191:I1346),"")</f>
        <v/>
      </c>
      <c r="H1346" s="166">
        <f>IFERROR((原始数据_周度!J1346-AVERAGE($J$2:J1346))/STDEV($J$2:J1346),"")</f>
        <v/>
      </c>
    </row>
    <row r="1347">
      <c r="A1347" s="14">
        <f>原始数据_周度!A1347</f>
        <v/>
      </c>
      <c r="B1347" s="15">
        <f>IFERROR((原始数据_周度!C1347-AVERAGE(原始数据_周度!C1192:C1347))/STDEV(原始数据_周度!C1192:C1347),"")</f>
        <v/>
      </c>
      <c r="C1347" s="15">
        <f>IFERROR((原始数据_周度!F1347-AVERAGE(原始数据_周度!F1192:F1347))/STDEV(原始数据_周度!F1192:F1347),"")</f>
        <v/>
      </c>
      <c r="D1347" s="15">
        <f>IFERROR(-1*(原始数据_周度!E1347-AVERAGE(原始数据_周度!E1192:E1347))/STDEV(原始数据_周度!E1192:E1347),"")</f>
        <v/>
      </c>
      <c r="E1347" s="15">
        <f>IFERROR(-1*(原始数据_周度!G1347-AVERAGE(原始数据_周度!G1192:G1347))/STDEV(原始数据_周度!G1192:G1347),"")</f>
        <v/>
      </c>
      <c r="F1347" s="15">
        <f>IFERROR(-1*(原始数据_周度!H1347-AVERAGE(原始数据_周度!H1192:H1347))/STDEV(原始数据_周度!H1192:H1347),"")</f>
        <v/>
      </c>
      <c r="G1347" s="15">
        <f>IFERROR((原始数据_周度!I1347-AVERAGE(原始数据_周度!I1192:I1347))/STDEV(原始数据_周度!I1192:I1347),"")</f>
        <v/>
      </c>
      <c r="H1347" s="166">
        <f>IFERROR((原始数据_周度!J1347-AVERAGE($J$2:J1347))/STDEV($J$2:J1347),"")</f>
        <v/>
      </c>
    </row>
    <row r="1348">
      <c r="A1348" s="14">
        <f>原始数据_周度!A1348</f>
        <v/>
      </c>
      <c r="B1348" s="15">
        <f>IFERROR((原始数据_周度!C1348-AVERAGE(原始数据_周度!C1193:C1348))/STDEV(原始数据_周度!C1193:C1348),"")</f>
        <v/>
      </c>
      <c r="C1348" s="15">
        <f>IFERROR((原始数据_周度!F1348-AVERAGE(原始数据_周度!F1193:F1348))/STDEV(原始数据_周度!F1193:F1348),"")</f>
        <v/>
      </c>
      <c r="D1348" s="15">
        <f>IFERROR(-1*(原始数据_周度!E1348-AVERAGE(原始数据_周度!E1193:E1348))/STDEV(原始数据_周度!E1193:E1348),"")</f>
        <v/>
      </c>
      <c r="E1348" s="15">
        <f>IFERROR(-1*(原始数据_周度!G1348-AVERAGE(原始数据_周度!G1193:G1348))/STDEV(原始数据_周度!G1193:G1348),"")</f>
        <v/>
      </c>
      <c r="F1348" s="15">
        <f>IFERROR(-1*(原始数据_周度!H1348-AVERAGE(原始数据_周度!H1193:H1348))/STDEV(原始数据_周度!H1193:H1348),"")</f>
        <v/>
      </c>
      <c r="G1348" s="15">
        <f>IFERROR((原始数据_周度!I1348-AVERAGE(原始数据_周度!I1193:I1348))/STDEV(原始数据_周度!I1193:I1348),"")</f>
        <v/>
      </c>
      <c r="H1348" s="166">
        <f>IFERROR((原始数据_周度!J1348-AVERAGE($J$2:J1348))/STDEV($J$2:J1348),"")</f>
        <v/>
      </c>
    </row>
    <row r="1349">
      <c r="A1349" s="14">
        <f>原始数据_周度!A1349</f>
        <v/>
      </c>
      <c r="B1349" s="15">
        <f>IFERROR((原始数据_周度!C1349-AVERAGE(原始数据_周度!C1194:C1349))/STDEV(原始数据_周度!C1194:C1349),"")</f>
        <v/>
      </c>
      <c r="C1349" s="15">
        <f>IFERROR((原始数据_周度!F1349-AVERAGE(原始数据_周度!F1194:F1349))/STDEV(原始数据_周度!F1194:F1349),"")</f>
        <v/>
      </c>
      <c r="D1349" s="15">
        <f>IFERROR(-1*(原始数据_周度!E1349-AVERAGE(原始数据_周度!E1194:E1349))/STDEV(原始数据_周度!E1194:E1349),"")</f>
        <v/>
      </c>
      <c r="E1349" s="15">
        <f>IFERROR(-1*(原始数据_周度!G1349-AVERAGE(原始数据_周度!G1194:G1349))/STDEV(原始数据_周度!G1194:G1349),"")</f>
        <v/>
      </c>
      <c r="F1349" s="15">
        <f>IFERROR(-1*(原始数据_周度!H1349-AVERAGE(原始数据_周度!H1194:H1349))/STDEV(原始数据_周度!H1194:H1349),"")</f>
        <v/>
      </c>
      <c r="G1349" s="15">
        <f>IFERROR((原始数据_周度!I1349-AVERAGE(原始数据_周度!I1194:I1349))/STDEV(原始数据_周度!I1194:I1349),"")</f>
        <v/>
      </c>
      <c r="H1349" s="166">
        <f>IFERROR((原始数据_周度!J1349-AVERAGE($J$2:J1349))/STDEV($J$2:J1349),"")</f>
        <v/>
      </c>
    </row>
    <row r="1350">
      <c r="A1350" s="14">
        <f>原始数据_周度!A1350</f>
        <v/>
      </c>
      <c r="B1350" s="15">
        <f>IFERROR((原始数据_周度!C1350-AVERAGE(原始数据_周度!C1195:C1350))/STDEV(原始数据_周度!C1195:C1350),"")</f>
        <v/>
      </c>
      <c r="C1350" s="15">
        <f>IFERROR((原始数据_周度!F1350-AVERAGE(原始数据_周度!F1195:F1350))/STDEV(原始数据_周度!F1195:F1350),"")</f>
        <v/>
      </c>
      <c r="D1350" s="15">
        <f>IFERROR(-1*(原始数据_周度!E1350-AVERAGE(原始数据_周度!E1195:E1350))/STDEV(原始数据_周度!E1195:E1350),"")</f>
        <v/>
      </c>
      <c r="E1350" s="15">
        <f>IFERROR(-1*(原始数据_周度!G1350-AVERAGE(原始数据_周度!G1195:G1350))/STDEV(原始数据_周度!G1195:G1350),"")</f>
        <v/>
      </c>
      <c r="F1350" s="15">
        <f>IFERROR(-1*(原始数据_周度!H1350-AVERAGE(原始数据_周度!H1195:H1350))/STDEV(原始数据_周度!H1195:H1350),"")</f>
        <v/>
      </c>
      <c r="G1350" s="15">
        <f>IFERROR((原始数据_周度!I1350-AVERAGE(原始数据_周度!I1195:I1350))/STDEV(原始数据_周度!I1195:I1350),"")</f>
        <v/>
      </c>
      <c r="H1350" s="166">
        <f>IFERROR((原始数据_周度!J1350-AVERAGE($J$2:J1350))/STDEV($J$2:J1350),"")</f>
        <v/>
      </c>
    </row>
    <row r="1351">
      <c r="A1351" s="14">
        <f>原始数据_周度!A1351</f>
        <v/>
      </c>
      <c r="B1351" s="15">
        <f>IFERROR((原始数据_周度!C1351-AVERAGE(原始数据_周度!C1196:C1351))/STDEV(原始数据_周度!C1196:C1351),"")</f>
        <v/>
      </c>
      <c r="C1351" s="15">
        <f>IFERROR((原始数据_周度!F1351-AVERAGE(原始数据_周度!F1196:F1351))/STDEV(原始数据_周度!F1196:F1351),"")</f>
        <v/>
      </c>
      <c r="D1351" s="15">
        <f>IFERROR(-1*(原始数据_周度!E1351-AVERAGE(原始数据_周度!E1196:E1351))/STDEV(原始数据_周度!E1196:E1351),"")</f>
        <v/>
      </c>
      <c r="E1351" s="15">
        <f>IFERROR(-1*(原始数据_周度!G1351-AVERAGE(原始数据_周度!G1196:G1351))/STDEV(原始数据_周度!G1196:G1351),"")</f>
        <v/>
      </c>
      <c r="F1351" s="15">
        <f>IFERROR(-1*(原始数据_周度!H1351-AVERAGE(原始数据_周度!H1196:H1351))/STDEV(原始数据_周度!H1196:H1351),"")</f>
        <v/>
      </c>
      <c r="G1351" s="15">
        <f>IFERROR((原始数据_周度!I1351-AVERAGE(原始数据_周度!I1196:I1351))/STDEV(原始数据_周度!I1196:I1351),"")</f>
        <v/>
      </c>
      <c r="H1351" s="166">
        <f>IFERROR((原始数据_周度!J1351-AVERAGE($J$2:J1351))/STDEV($J$2:J1351),"")</f>
        <v/>
      </c>
    </row>
    <row r="1352">
      <c r="A1352" s="14">
        <f>原始数据_周度!A1352</f>
        <v/>
      </c>
      <c r="B1352" s="15">
        <f>IFERROR((原始数据_周度!C1352-AVERAGE(原始数据_周度!C1197:C1352))/STDEV(原始数据_周度!C1197:C1352),"")</f>
        <v/>
      </c>
      <c r="C1352" s="15">
        <f>IFERROR((原始数据_周度!F1352-AVERAGE(原始数据_周度!F1197:F1352))/STDEV(原始数据_周度!F1197:F1352),"")</f>
        <v/>
      </c>
      <c r="D1352" s="15">
        <f>IFERROR(-1*(原始数据_周度!E1352-AVERAGE(原始数据_周度!E1197:E1352))/STDEV(原始数据_周度!E1197:E1352),"")</f>
        <v/>
      </c>
      <c r="E1352" s="15">
        <f>IFERROR(-1*(原始数据_周度!G1352-AVERAGE(原始数据_周度!G1197:G1352))/STDEV(原始数据_周度!G1197:G1352),"")</f>
        <v/>
      </c>
      <c r="F1352" s="15">
        <f>IFERROR(-1*(原始数据_周度!H1352-AVERAGE(原始数据_周度!H1197:H1352))/STDEV(原始数据_周度!H1197:H1352),"")</f>
        <v/>
      </c>
      <c r="G1352" s="15">
        <f>IFERROR((原始数据_周度!I1352-AVERAGE(原始数据_周度!I1197:I1352))/STDEV(原始数据_周度!I1197:I1352),"")</f>
        <v/>
      </c>
      <c r="H1352" s="166">
        <f>IFERROR((原始数据_周度!J1352-AVERAGE($J$2:J1352))/STDEV($J$2:J1352),"")</f>
        <v/>
      </c>
    </row>
    <row r="1353">
      <c r="A1353" s="14">
        <f>原始数据_周度!A1353</f>
        <v/>
      </c>
      <c r="B1353" s="15">
        <f>IFERROR((原始数据_周度!C1353-AVERAGE(原始数据_周度!C1198:C1353))/STDEV(原始数据_周度!C1198:C1353),"")</f>
        <v/>
      </c>
      <c r="C1353" s="15">
        <f>IFERROR((原始数据_周度!F1353-AVERAGE(原始数据_周度!F1198:F1353))/STDEV(原始数据_周度!F1198:F1353),"")</f>
        <v/>
      </c>
      <c r="D1353" s="15">
        <f>IFERROR(-1*(原始数据_周度!E1353-AVERAGE(原始数据_周度!E1198:E1353))/STDEV(原始数据_周度!E1198:E1353),"")</f>
        <v/>
      </c>
      <c r="E1353" s="15">
        <f>IFERROR(-1*(原始数据_周度!G1353-AVERAGE(原始数据_周度!G1198:G1353))/STDEV(原始数据_周度!G1198:G1353),"")</f>
        <v/>
      </c>
      <c r="F1353" s="15">
        <f>IFERROR(-1*(原始数据_周度!H1353-AVERAGE(原始数据_周度!H1198:H1353))/STDEV(原始数据_周度!H1198:H1353),"")</f>
        <v/>
      </c>
      <c r="G1353" s="15">
        <f>IFERROR((原始数据_周度!I1353-AVERAGE(原始数据_周度!I1198:I1353))/STDEV(原始数据_周度!I1198:I1353),"")</f>
        <v/>
      </c>
      <c r="H1353" s="166">
        <f>IFERROR((原始数据_周度!J1353-AVERAGE($J$2:J1353))/STDEV($J$2:J1353),"")</f>
        <v/>
      </c>
    </row>
    <row r="1354">
      <c r="A1354" s="14">
        <f>原始数据_周度!A1354</f>
        <v/>
      </c>
      <c r="B1354" s="15">
        <f>IFERROR((原始数据_周度!C1354-AVERAGE(原始数据_周度!C1199:C1354))/STDEV(原始数据_周度!C1199:C1354),"")</f>
        <v/>
      </c>
      <c r="C1354" s="15">
        <f>IFERROR((原始数据_周度!F1354-AVERAGE(原始数据_周度!F1199:F1354))/STDEV(原始数据_周度!F1199:F1354),"")</f>
        <v/>
      </c>
      <c r="D1354" s="15">
        <f>IFERROR(-1*(原始数据_周度!E1354-AVERAGE(原始数据_周度!E1199:E1354))/STDEV(原始数据_周度!E1199:E1354),"")</f>
        <v/>
      </c>
      <c r="E1354" s="15">
        <f>IFERROR(-1*(原始数据_周度!G1354-AVERAGE(原始数据_周度!G1199:G1354))/STDEV(原始数据_周度!G1199:G1354),"")</f>
        <v/>
      </c>
      <c r="F1354" s="15">
        <f>IFERROR(-1*(原始数据_周度!H1354-AVERAGE(原始数据_周度!H1199:H1354))/STDEV(原始数据_周度!H1199:H1354),"")</f>
        <v/>
      </c>
      <c r="G1354" s="15">
        <f>IFERROR((原始数据_周度!I1354-AVERAGE(原始数据_周度!I1199:I1354))/STDEV(原始数据_周度!I1199:I1354),"")</f>
        <v/>
      </c>
      <c r="H1354" s="166">
        <f>IFERROR((原始数据_周度!J1354-AVERAGE($J$2:J1354))/STDEV($J$2:J1354),"")</f>
        <v/>
      </c>
    </row>
    <row r="1355">
      <c r="A1355" s="14">
        <f>原始数据_周度!A1355</f>
        <v/>
      </c>
      <c r="B1355" s="15">
        <f>IFERROR((原始数据_周度!C1355-AVERAGE(原始数据_周度!C1200:C1355))/STDEV(原始数据_周度!C1200:C1355),"")</f>
        <v/>
      </c>
      <c r="C1355" s="15">
        <f>IFERROR((原始数据_周度!F1355-AVERAGE(原始数据_周度!F1200:F1355))/STDEV(原始数据_周度!F1200:F1355),"")</f>
        <v/>
      </c>
      <c r="D1355" s="15">
        <f>IFERROR(-1*(原始数据_周度!E1355-AVERAGE(原始数据_周度!E1200:E1355))/STDEV(原始数据_周度!E1200:E1355),"")</f>
        <v/>
      </c>
      <c r="E1355" s="15">
        <f>IFERROR(-1*(原始数据_周度!G1355-AVERAGE(原始数据_周度!G1200:G1355))/STDEV(原始数据_周度!G1200:G1355),"")</f>
        <v/>
      </c>
      <c r="F1355" s="15">
        <f>IFERROR(-1*(原始数据_周度!H1355-AVERAGE(原始数据_周度!H1200:H1355))/STDEV(原始数据_周度!H1200:H1355),"")</f>
        <v/>
      </c>
      <c r="G1355" s="15">
        <f>IFERROR((原始数据_周度!I1355-AVERAGE(原始数据_周度!I1200:I1355))/STDEV(原始数据_周度!I1200:I1355),"")</f>
        <v/>
      </c>
      <c r="H1355" s="166">
        <f>IFERROR((原始数据_周度!J1355-AVERAGE($J$2:J1355))/STDEV($J$2:J1355),"")</f>
        <v/>
      </c>
    </row>
    <row r="1356">
      <c r="A1356" s="14">
        <f>原始数据_周度!A1356</f>
        <v/>
      </c>
      <c r="B1356" s="15">
        <f>IFERROR((原始数据_周度!C1356-AVERAGE(原始数据_周度!C1201:C1356))/STDEV(原始数据_周度!C1201:C1356),"")</f>
        <v/>
      </c>
      <c r="C1356" s="15">
        <f>IFERROR((原始数据_周度!F1356-AVERAGE(原始数据_周度!F1201:F1356))/STDEV(原始数据_周度!F1201:F1356),"")</f>
        <v/>
      </c>
      <c r="D1356" s="15">
        <f>IFERROR(-1*(原始数据_周度!E1356-AVERAGE(原始数据_周度!E1201:E1356))/STDEV(原始数据_周度!E1201:E1356),"")</f>
        <v/>
      </c>
      <c r="E1356" s="15">
        <f>IFERROR(-1*(原始数据_周度!G1356-AVERAGE(原始数据_周度!G1201:G1356))/STDEV(原始数据_周度!G1201:G1356),"")</f>
        <v/>
      </c>
      <c r="F1356" s="15">
        <f>IFERROR(-1*(原始数据_周度!H1356-AVERAGE(原始数据_周度!H1201:H1356))/STDEV(原始数据_周度!H1201:H1356),"")</f>
        <v/>
      </c>
      <c r="G1356" s="15">
        <f>IFERROR((原始数据_周度!I1356-AVERAGE(原始数据_周度!I1201:I1356))/STDEV(原始数据_周度!I1201:I1356),"")</f>
        <v/>
      </c>
      <c r="H1356" s="166">
        <f>IFERROR((原始数据_周度!J1356-AVERAGE($J$2:J1356))/STDEV($J$2:J1356),"")</f>
        <v/>
      </c>
    </row>
    <row r="1357">
      <c r="A1357" s="14">
        <f>原始数据_周度!A1357</f>
        <v/>
      </c>
      <c r="B1357" s="15">
        <f>IFERROR((原始数据_周度!C1357-AVERAGE(原始数据_周度!C1202:C1357))/STDEV(原始数据_周度!C1202:C1357),"")</f>
        <v/>
      </c>
      <c r="C1357" s="15">
        <f>IFERROR((原始数据_周度!F1357-AVERAGE(原始数据_周度!F1202:F1357))/STDEV(原始数据_周度!F1202:F1357),"")</f>
        <v/>
      </c>
      <c r="D1357" s="15">
        <f>IFERROR(-1*(原始数据_周度!E1357-AVERAGE(原始数据_周度!E1202:E1357))/STDEV(原始数据_周度!E1202:E1357),"")</f>
        <v/>
      </c>
      <c r="E1357" s="15">
        <f>IFERROR(-1*(原始数据_周度!G1357-AVERAGE(原始数据_周度!G1202:G1357))/STDEV(原始数据_周度!G1202:G1357),"")</f>
        <v/>
      </c>
      <c r="F1357" s="15">
        <f>IFERROR(-1*(原始数据_周度!H1357-AVERAGE(原始数据_周度!H1202:H1357))/STDEV(原始数据_周度!H1202:H1357),"")</f>
        <v/>
      </c>
      <c r="G1357" s="15">
        <f>IFERROR((原始数据_周度!I1357-AVERAGE(原始数据_周度!I1202:I1357))/STDEV(原始数据_周度!I1202:I1357),"")</f>
        <v/>
      </c>
      <c r="H1357" s="166">
        <f>IFERROR((原始数据_周度!J1357-AVERAGE($J$2:J1357))/STDEV($J$2:J1357),"")</f>
        <v/>
      </c>
    </row>
    <row r="1358">
      <c r="A1358" s="14">
        <f>原始数据_周度!A1358</f>
        <v/>
      </c>
      <c r="B1358" s="15">
        <f>IFERROR((原始数据_周度!C1358-AVERAGE(原始数据_周度!C1203:C1358))/STDEV(原始数据_周度!C1203:C1358),"")</f>
        <v/>
      </c>
      <c r="C1358" s="15">
        <f>IFERROR((原始数据_周度!F1358-AVERAGE(原始数据_周度!F1203:F1358))/STDEV(原始数据_周度!F1203:F1358),"")</f>
        <v/>
      </c>
      <c r="D1358" s="15">
        <f>IFERROR(-1*(原始数据_周度!E1358-AVERAGE(原始数据_周度!E1203:E1358))/STDEV(原始数据_周度!E1203:E1358),"")</f>
        <v/>
      </c>
      <c r="E1358" s="15">
        <f>IFERROR(-1*(原始数据_周度!G1358-AVERAGE(原始数据_周度!G1203:G1358))/STDEV(原始数据_周度!G1203:G1358),"")</f>
        <v/>
      </c>
      <c r="F1358" s="15">
        <f>IFERROR(-1*(原始数据_周度!H1358-AVERAGE(原始数据_周度!H1203:H1358))/STDEV(原始数据_周度!H1203:H1358),"")</f>
        <v/>
      </c>
      <c r="G1358" s="15">
        <f>IFERROR((原始数据_周度!I1358-AVERAGE(原始数据_周度!I1203:I1358))/STDEV(原始数据_周度!I1203:I1358),"")</f>
        <v/>
      </c>
      <c r="H1358" s="166">
        <f>IFERROR((原始数据_周度!J1358-AVERAGE($J$2:J1358))/STDEV($J$2:J1358),"")</f>
        <v/>
      </c>
    </row>
    <row r="1359">
      <c r="A1359" s="14">
        <f>原始数据_周度!A1359</f>
        <v/>
      </c>
      <c r="B1359" s="15">
        <f>IFERROR((原始数据_周度!C1359-AVERAGE(原始数据_周度!C1204:C1359))/STDEV(原始数据_周度!C1204:C1359),"")</f>
        <v/>
      </c>
      <c r="C1359" s="15">
        <f>IFERROR((原始数据_周度!F1359-AVERAGE(原始数据_周度!F1204:F1359))/STDEV(原始数据_周度!F1204:F1359),"")</f>
        <v/>
      </c>
      <c r="D1359" s="15">
        <f>IFERROR(-1*(原始数据_周度!E1359-AVERAGE(原始数据_周度!E1204:E1359))/STDEV(原始数据_周度!E1204:E1359),"")</f>
        <v/>
      </c>
      <c r="E1359" s="15">
        <f>IFERROR(-1*(原始数据_周度!G1359-AVERAGE(原始数据_周度!G1204:G1359))/STDEV(原始数据_周度!G1204:G1359),"")</f>
        <v/>
      </c>
      <c r="F1359" s="15">
        <f>IFERROR(-1*(原始数据_周度!H1359-AVERAGE(原始数据_周度!H1204:H1359))/STDEV(原始数据_周度!H1204:H1359),"")</f>
        <v/>
      </c>
      <c r="G1359" s="15">
        <f>IFERROR((原始数据_周度!I1359-AVERAGE(原始数据_周度!I1204:I1359))/STDEV(原始数据_周度!I1204:I1359),"")</f>
        <v/>
      </c>
      <c r="H1359" s="166">
        <f>IFERROR((原始数据_周度!J1359-AVERAGE($J$2:J1359))/STDEV($J$2:J1359),"")</f>
        <v/>
      </c>
    </row>
    <row r="1360">
      <c r="A1360" s="14">
        <f>原始数据_周度!A1360</f>
        <v/>
      </c>
      <c r="B1360" s="15">
        <f>IFERROR((原始数据_周度!C1360-AVERAGE(原始数据_周度!C1205:C1360))/STDEV(原始数据_周度!C1205:C1360),"")</f>
        <v/>
      </c>
      <c r="C1360" s="15">
        <f>IFERROR((原始数据_周度!F1360-AVERAGE(原始数据_周度!F1205:F1360))/STDEV(原始数据_周度!F1205:F1360),"")</f>
        <v/>
      </c>
      <c r="D1360" s="15">
        <f>IFERROR(-1*(原始数据_周度!E1360-AVERAGE(原始数据_周度!E1205:E1360))/STDEV(原始数据_周度!E1205:E1360),"")</f>
        <v/>
      </c>
      <c r="E1360" s="15">
        <f>IFERROR(-1*(原始数据_周度!G1360-AVERAGE(原始数据_周度!G1205:G1360))/STDEV(原始数据_周度!G1205:G1360),"")</f>
        <v/>
      </c>
      <c r="F1360" s="15">
        <f>IFERROR(-1*(原始数据_周度!H1360-AVERAGE(原始数据_周度!H1205:H1360))/STDEV(原始数据_周度!H1205:H1360),"")</f>
        <v/>
      </c>
      <c r="G1360" s="15">
        <f>IFERROR((原始数据_周度!I1360-AVERAGE(原始数据_周度!I1205:I1360))/STDEV(原始数据_周度!I1205:I1360),"")</f>
        <v/>
      </c>
      <c r="H1360" s="166">
        <f>IFERROR((原始数据_周度!J1360-AVERAGE($J$2:J1360))/STDEV($J$2:J1360),"")</f>
        <v/>
      </c>
    </row>
    <row r="1361">
      <c r="A1361" s="14">
        <f>原始数据_周度!A1361</f>
        <v/>
      </c>
      <c r="B1361" s="15">
        <f>IFERROR((原始数据_周度!C1361-AVERAGE(原始数据_周度!C1206:C1361))/STDEV(原始数据_周度!C1206:C1361),"")</f>
        <v/>
      </c>
      <c r="C1361" s="15">
        <f>IFERROR((原始数据_周度!F1361-AVERAGE(原始数据_周度!F1206:F1361))/STDEV(原始数据_周度!F1206:F1361),"")</f>
        <v/>
      </c>
      <c r="D1361" s="15">
        <f>IFERROR(-1*(原始数据_周度!E1361-AVERAGE(原始数据_周度!E1206:E1361))/STDEV(原始数据_周度!E1206:E1361),"")</f>
        <v/>
      </c>
      <c r="E1361" s="15">
        <f>IFERROR(-1*(原始数据_周度!G1361-AVERAGE(原始数据_周度!G1206:G1361))/STDEV(原始数据_周度!G1206:G1361),"")</f>
        <v/>
      </c>
      <c r="F1361" s="15">
        <f>IFERROR(-1*(原始数据_周度!H1361-AVERAGE(原始数据_周度!H1206:H1361))/STDEV(原始数据_周度!H1206:H1361),"")</f>
        <v/>
      </c>
      <c r="G1361" s="15">
        <f>IFERROR((原始数据_周度!I1361-AVERAGE(原始数据_周度!I1206:I1361))/STDEV(原始数据_周度!I1206:I1361),"")</f>
        <v/>
      </c>
      <c r="H1361" s="166">
        <f>IFERROR((原始数据_周度!J1361-AVERAGE($J$2:J1361))/STDEV($J$2:J1361),"")</f>
        <v/>
      </c>
    </row>
    <row r="1362">
      <c r="A1362" s="14">
        <f>原始数据_周度!A1362</f>
        <v/>
      </c>
      <c r="B1362" s="15">
        <f>IFERROR((原始数据_周度!C1362-AVERAGE(原始数据_周度!C1207:C1362))/STDEV(原始数据_周度!C1207:C1362),"")</f>
        <v/>
      </c>
      <c r="C1362" s="15">
        <f>IFERROR((原始数据_周度!F1362-AVERAGE(原始数据_周度!F1207:F1362))/STDEV(原始数据_周度!F1207:F1362),"")</f>
        <v/>
      </c>
      <c r="D1362" s="15">
        <f>IFERROR(-1*(原始数据_周度!E1362-AVERAGE(原始数据_周度!E1207:E1362))/STDEV(原始数据_周度!E1207:E1362),"")</f>
        <v/>
      </c>
      <c r="E1362" s="15">
        <f>IFERROR(-1*(原始数据_周度!G1362-AVERAGE(原始数据_周度!G1207:G1362))/STDEV(原始数据_周度!G1207:G1362),"")</f>
        <v/>
      </c>
      <c r="F1362" s="15">
        <f>IFERROR(-1*(原始数据_周度!H1362-AVERAGE(原始数据_周度!H1207:H1362))/STDEV(原始数据_周度!H1207:H1362),"")</f>
        <v/>
      </c>
      <c r="G1362" s="15">
        <f>IFERROR((原始数据_周度!I1362-AVERAGE(原始数据_周度!I1207:I1362))/STDEV(原始数据_周度!I1207:I1362),"")</f>
        <v/>
      </c>
      <c r="H1362" s="166">
        <f>IFERROR((原始数据_周度!J1362-AVERAGE($J$2:J1362))/STDEV($J$2:J1362),"")</f>
        <v/>
      </c>
    </row>
    <row r="1363">
      <c r="A1363" s="14">
        <f>原始数据_周度!A1363</f>
        <v/>
      </c>
      <c r="B1363" s="15">
        <f>IFERROR((原始数据_周度!C1363-AVERAGE(原始数据_周度!C1208:C1363))/STDEV(原始数据_周度!C1208:C1363),"")</f>
        <v/>
      </c>
      <c r="C1363" s="15">
        <f>IFERROR((原始数据_周度!F1363-AVERAGE(原始数据_周度!F1208:F1363))/STDEV(原始数据_周度!F1208:F1363),"")</f>
        <v/>
      </c>
      <c r="D1363" s="15">
        <f>IFERROR(-1*(原始数据_周度!E1363-AVERAGE(原始数据_周度!E1208:E1363))/STDEV(原始数据_周度!E1208:E1363),"")</f>
        <v/>
      </c>
      <c r="E1363" s="15">
        <f>IFERROR(-1*(原始数据_周度!G1363-AVERAGE(原始数据_周度!G1208:G1363))/STDEV(原始数据_周度!G1208:G1363),"")</f>
        <v/>
      </c>
      <c r="F1363" s="15">
        <f>IFERROR(-1*(原始数据_周度!H1363-AVERAGE(原始数据_周度!H1208:H1363))/STDEV(原始数据_周度!H1208:H1363),"")</f>
        <v/>
      </c>
      <c r="G1363" s="15">
        <f>IFERROR((原始数据_周度!I1363-AVERAGE(原始数据_周度!I1208:I1363))/STDEV(原始数据_周度!I1208:I1363),"")</f>
        <v/>
      </c>
      <c r="H1363" s="166">
        <f>IFERROR((原始数据_周度!J1363-AVERAGE($J$2:J1363))/STDEV($J$2:J1363),"")</f>
        <v/>
      </c>
    </row>
    <row r="1364">
      <c r="A1364" s="14">
        <f>原始数据_周度!A1364</f>
        <v/>
      </c>
      <c r="B1364" s="15">
        <f>IFERROR((原始数据_周度!C1364-AVERAGE(原始数据_周度!C1209:C1364))/STDEV(原始数据_周度!C1209:C1364),"")</f>
        <v/>
      </c>
      <c r="C1364" s="15">
        <f>IFERROR((原始数据_周度!F1364-AVERAGE(原始数据_周度!F1209:F1364))/STDEV(原始数据_周度!F1209:F1364),"")</f>
        <v/>
      </c>
      <c r="D1364" s="15">
        <f>IFERROR(-1*(原始数据_周度!E1364-AVERAGE(原始数据_周度!E1209:E1364))/STDEV(原始数据_周度!E1209:E1364),"")</f>
        <v/>
      </c>
      <c r="E1364" s="15">
        <f>IFERROR(-1*(原始数据_周度!G1364-AVERAGE(原始数据_周度!G1209:G1364))/STDEV(原始数据_周度!G1209:G1364),"")</f>
        <v/>
      </c>
      <c r="F1364" s="15">
        <f>IFERROR(-1*(原始数据_周度!H1364-AVERAGE(原始数据_周度!H1209:H1364))/STDEV(原始数据_周度!H1209:H1364),"")</f>
        <v/>
      </c>
      <c r="G1364" s="15">
        <f>IFERROR((原始数据_周度!I1364-AVERAGE(原始数据_周度!I1209:I1364))/STDEV(原始数据_周度!I1209:I1364),"")</f>
        <v/>
      </c>
      <c r="H1364" s="166">
        <f>IFERROR((原始数据_周度!J1364-AVERAGE($J$2:J1364))/STDEV($J$2:J1364),"")</f>
        <v/>
      </c>
    </row>
    <row r="1365">
      <c r="A1365" s="14">
        <f>原始数据_周度!A1365</f>
        <v/>
      </c>
      <c r="B1365" s="15">
        <f>IFERROR((原始数据_周度!C1365-AVERAGE(原始数据_周度!C1210:C1365))/STDEV(原始数据_周度!C1210:C1365),"")</f>
        <v/>
      </c>
      <c r="C1365" s="15">
        <f>IFERROR((原始数据_周度!F1365-AVERAGE(原始数据_周度!F1210:F1365))/STDEV(原始数据_周度!F1210:F1365),"")</f>
        <v/>
      </c>
      <c r="D1365" s="15">
        <f>IFERROR(-1*(原始数据_周度!E1365-AVERAGE(原始数据_周度!E1210:E1365))/STDEV(原始数据_周度!E1210:E1365),"")</f>
        <v/>
      </c>
      <c r="E1365" s="15">
        <f>IFERROR(-1*(原始数据_周度!G1365-AVERAGE(原始数据_周度!G1210:G1365))/STDEV(原始数据_周度!G1210:G1365),"")</f>
        <v/>
      </c>
      <c r="F1365" s="15">
        <f>IFERROR(-1*(原始数据_周度!H1365-AVERAGE(原始数据_周度!H1210:H1365))/STDEV(原始数据_周度!H1210:H1365),"")</f>
        <v/>
      </c>
      <c r="G1365" s="15">
        <f>IFERROR((原始数据_周度!I1365-AVERAGE(原始数据_周度!I1210:I1365))/STDEV(原始数据_周度!I1210:I1365),"")</f>
        <v/>
      </c>
      <c r="H1365" s="166">
        <f>IFERROR((原始数据_周度!J1365-AVERAGE($J$2:J1365))/STDEV($J$2:J1365),"")</f>
        <v/>
      </c>
    </row>
    <row r="1366">
      <c r="A1366" s="14">
        <f>原始数据_周度!A1366</f>
        <v/>
      </c>
      <c r="B1366" s="15">
        <f>IFERROR((原始数据_周度!C1366-AVERAGE(原始数据_周度!C1211:C1366))/STDEV(原始数据_周度!C1211:C1366),"")</f>
        <v/>
      </c>
      <c r="C1366" s="15">
        <f>IFERROR((原始数据_周度!F1366-AVERAGE(原始数据_周度!F1211:F1366))/STDEV(原始数据_周度!F1211:F1366),"")</f>
        <v/>
      </c>
      <c r="D1366" s="15">
        <f>IFERROR(-1*(原始数据_周度!E1366-AVERAGE(原始数据_周度!E1211:E1366))/STDEV(原始数据_周度!E1211:E1366),"")</f>
        <v/>
      </c>
      <c r="E1366" s="15">
        <f>IFERROR(-1*(原始数据_周度!G1366-AVERAGE(原始数据_周度!G1211:G1366))/STDEV(原始数据_周度!G1211:G1366),"")</f>
        <v/>
      </c>
      <c r="F1366" s="15">
        <f>IFERROR(-1*(原始数据_周度!H1366-AVERAGE(原始数据_周度!H1211:H1366))/STDEV(原始数据_周度!H1211:H1366),"")</f>
        <v/>
      </c>
      <c r="G1366" s="15">
        <f>IFERROR((原始数据_周度!I1366-AVERAGE(原始数据_周度!I1211:I1366))/STDEV(原始数据_周度!I1211:I1366),"")</f>
        <v/>
      </c>
      <c r="H1366" s="166">
        <f>IFERROR((原始数据_周度!J1366-AVERAGE($J$2:J1366))/STDEV($J$2:J1366),"")</f>
        <v/>
      </c>
    </row>
    <row r="1367">
      <c r="A1367" s="14">
        <f>原始数据_周度!A1367</f>
        <v/>
      </c>
      <c r="B1367" s="15">
        <f>IFERROR((原始数据_周度!C1367-AVERAGE(原始数据_周度!C1212:C1367))/STDEV(原始数据_周度!C1212:C1367),"")</f>
        <v/>
      </c>
      <c r="C1367" s="15">
        <f>IFERROR((原始数据_周度!F1367-AVERAGE(原始数据_周度!F1212:F1367))/STDEV(原始数据_周度!F1212:F1367),"")</f>
        <v/>
      </c>
      <c r="D1367" s="15">
        <f>IFERROR(-1*(原始数据_周度!E1367-AVERAGE(原始数据_周度!E1212:E1367))/STDEV(原始数据_周度!E1212:E1367),"")</f>
        <v/>
      </c>
      <c r="E1367" s="15">
        <f>IFERROR(-1*(原始数据_周度!G1367-AVERAGE(原始数据_周度!G1212:G1367))/STDEV(原始数据_周度!G1212:G1367),"")</f>
        <v/>
      </c>
      <c r="F1367" s="15">
        <f>IFERROR(-1*(原始数据_周度!H1367-AVERAGE(原始数据_周度!H1212:H1367))/STDEV(原始数据_周度!H1212:H1367),"")</f>
        <v/>
      </c>
      <c r="G1367" s="15">
        <f>IFERROR((原始数据_周度!I1367-AVERAGE(原始数据_周度!I1212:I1367))/STDEV(原始数据_周度!I1212:I1367),"")</f>
        <v/>
      </c>
      <c r="H1367" s="166">
        <f>IFERROR((原始数据_周度!J1367-AVERAGE($J$2:J1367))/STDEV($J$2:J1367),"")</f>
        <v/>
      </c>
    </row>
    <row r="1368">
      <c r="A1368" s="14">
        <f>原始数据_周度!A1368</f>
        <v/>
      </c>
      <c r="B1368" s="15">
        <f>IFERROR((原始数据_周度!C1368-AVERAGE(原始数据_周度!C1213:C1368))/STDEV(原始数据_周度!C1213:C1368),"")</f>
        <v/>
      </c>
      <c r="C1368" s="15">
        <f>IFERROR((原始数据_周度!F1368-AVERAGE(原始数据_周度!F1213:F1368))/STDEV(原始数据_周度!F1213:F1368),"")</f>
        <v/>
      </c>
      <c r="D1368" s="15">
        <f>IFERROR(-1*(原始数据_周度!E1368-AVERAGE(原始数据_周度!E1213:E1368))/STDEV(原始数据_周度!E1213:E1368),"")</f>
        <v/>
      </c>
      <c r="E1368" s="15">
        <f>IFERROR(-1*(原始数据_周度!G1368-AVERAGE(原始数据_周度!G1213:G1368))/STDEV(原始数据_周度!G1213:G1368),"")</f>
        <v/>
      </c>
      <c r="F1368" s="15">
        <f>IFERROR(-1*(原始数据_周度!H1368-AVERAGE(原始数据_周度!H1213:H1368))/STDEV(原始数据_周度!H1213:H1368),"")</f>
        <v/>
      </c>
      <c r="G1368" s="15">
        <f>IFERROR((原始数据_周度!I1368-AVERAGE(原始数据_周度!I1213:I1368))/STDEV(原始数据_周度!I1213:I1368),"")</f>
        <v/>
      </c>
      <c r="H1368" s="166">
        <f>IFERROR((原始数据_周度!J1368-AVERAGE($J$2:J1368))/STDEV($J$2:J1368),"")</f>
        <v/>
      </c>
    </row>
    <row r="1369">
      <c r="A1369" s="14">
        <f>原始数据_周度!A1369</f>
        <v/>
      </c>
      <c r="B1369" s="15">
        <f>IFERROR((原始数据_周度!C1369-AVERAGE(原始数据_周度!C1214:C1369))/STDEV(原始数据_周度!C1214:C1369),"")</f>
        <v/>
      </c>
      <c r="C1369" s="15">
        <f>IFERROR((原始数据_周度!F1369-AVERAGE(原始数据_周度!F1214:F1369))/STDEV(原始数据_周度!F1214:F1369),"")</f>
        <v/>
      </c>
      <c r="D1369" s="15">
        <f>IFERROR(-1*(原始数据_周度!E1369-AVERAGE(原始数据_周度!E1214:E1369))/STDEV(原始数据_周度!E1214:E1369),"")</f>
        <v/>
      </c>
      <c r="E1369" s="15">
        <f>IFERROR(-1*(原始数据_周度!G1369-AVERAGE(原始数据_周度!G1214:G1369))/STDEV(原始数据_周度!G1214:G1369),"")</f>
        <v/>
      </c>
      <c r="F1369" s="15">
        <f>IFERROR(-1*(原始数据_周度!H1369-AVERAGE(原始数据_周度!H1214:H1369))/STDEV(原始数据_周度!H1214:H1369),"")</f>
        <v/>
      </c>
      <c r="G1369" s="15">
        <f>IFERROR((原始数据_周度!I1369-AVERAGE(原始数据_周度!I1214:I1369))/STDEV(原始数据_周度!I1214:I1369),"")</f>
        <v/>
      </c>
      <c r="H1369" s="166">
        <f>IFERROR((原始数据_周度!J1369-AVERAGE($J$2:J1369))/STDEV($J$2:J1369),"")</f>
        <v/>
      </c>
    </row>
    <row r="1370">
      <c r="A1370" s="14">
        <f>原始数据_周度!A1370</f>
        <v/>
      </c>
      <c r="B1370" s="15">
        <f>IFERROR((原始数据_周度!C1370-AVERAGE(原始数据_周度!C1215:C1370))/STDEV(原始数据_周度!C1215:C1370),"")</f>
        <v/>
      </c>
      <c r="C1370" s="15">
        <f>IFERROR((原始数据_周度!F1370-AVERAGE(原始数据_周度!F1215:F1370))/STDEV(原始数据_周度!F1215:F1370),"")</f>
        <v/>
      </c>
      <c r="D1370" s="15">
        <f>IFERROR(-1*(原始数据_周度!E1370-AVERAGE(原始数据_周度!E1215:E1370))/STDEV(原始数据_周度!E1215:E1370),"")</f>
        <v/>
      </c>
      <c r="E1370" s="15">
        <f>IFERROR(-1*(原始数据_周度!G1370-AVERAGE(原始数据_周度!G1215:G1370))/STDEV(原始数据_周度!G1215:G1370),"")</f>
        <v/>
      </c>
      <c r="F1370" s="15">
        <f>IFERROR(-1*(原始数据_周度!H1370-AVERAGE(原始数据_周度!H1215:H1370))/STDEV(原始数据_周度!H1215:H1370),"")</f>
        <v/>
      </c>
      <c r="G1370" s="15">
        <f>IFERROR((原始数据_周度!I1370-AVERAGE(原始数据_周度!I1215:I1370))/STDEV(原始数据_周度!I1215:I1370),"")</f>
        <v/>
      </c>
      <c r="H1370" s="166">
        <f>IFERROR((原始数据_周度!J1370-AVERAGE($J$2:J1370))/STDEV($J$2:J1370),"")</f>
        <v/>
      </c>
    </row>
    <row r="1371">
      <c r="A1371" s="14">
        <f>原始数据_周度!A1371</f>
        <v/>
      </c>
      <c r="B1371" s="15">
        <f>IFERROR((原始数据_周度!C1371-AVERAGE(原始数据_周度!C1216:C1371))/STDEV(原始数据_周度!C1216:C1371),"")</f>
        <v/>
      </c>
      <c r="C1371" s="15">
        <f>IFERROR((原始数据_周度!F1371-AVERAGE(原始数据_周度!F1216:F1371))/STDEV(原始数据_周度!F1216:F1371),"")</f>
        <v/>
      </c>
      <c r="D1371" s="15">
        <f>IFERROR(-1*(原始数据_周度!E1371-AVERAGE(原始数据_周度!E1216:E1371))/STDEV(原始数据_周度!E1216:E1371),"")</f>
        <v/>
      </c>
      <c r="E1371" s="15">
        <f>IFERROR(-1*(原始数据_周度!G1371-AVERAGE(原始数据_周度!G1216:G1371))/STDEV(原始数据_周度!G1216:G1371),"")</f>
        <v/>
      </c>
      <c r="F1371" s="15">
        <f>IFERROR(-1*(原始数据_周度!H1371-AVERAGE(原始数据_周度!H1216:H1371))/STDEV(原始数据_周度!H1216:H1371),"")</f>
        <v/>
      </c>
      <c r="G1371" s="15">
        <f>IFERROR((原始数据_周度!I1371-AVERAGE(原始数据_周度!I1216:I1371))/STDEV(原始数据_周度!I1216:I1371),"")</f>
        <v/>
      </c>
      <c r="H1371" s="166">
        <f>IFERROR((原始数据_周度!J1371-AVERAGE($J$2:J1371))/STDEV($J$2:J1371),"")</f>
        <v/>
      </c>
    </row>
    <row r="1372">
      <c r="A1372" s="14">
        <f>原始数据_周度!A1372</f>
        <v/>
      </c>
      <c r="B1372" s="15">
        <f>IFERROR((原始数据_周度!C1372-AVERAGE(原始数据_周度!C1217:C1372))/STDEV(原始数据_周度!C1217:C1372),"")</f>
        <v/>
      </c>
      <c r="C1372" s="15">
        <f>IFERROR((原始数据_周度!F1372-AVERAGE(原始数据_周度!F1217:F1372))/STDEV(原始数据_周度!F1217:F1372),"")</f>
        <v/>
      </c>
      <c r="D1372" s="15">
        <f>IFERROR(-1*(原始数据_周度!E1372-AVERAGE(原始数据_周度!E1217:E1372))/STDEV(原始数据_周度!E1217:E1372),"")</f>
        <v/>
      </c>
      <c r="E1372" s="15">
        <f>IFERROR(-1*(原始数据_周度!G1372-AVERAGE(原始数据_周度!G1217:G1372))/STDEV(原始数据_周度!G1217:G1372),"")</f>
        <v/>
      </c>
      <c r="F1372" s="15">
        <f>IFERROR(-1*(原始数据_周度!H1372-AVERAGE(原始数据_周度!H1217:H1372))/STDEV(原始数据_周度!H1217:H1372),"")</f>
        <v/>
      </c>
      <c r="G1372" s="15">
        <f>IFERROR((原始数据_周度!I1372-AVERAGE(原始数据_周度!I1217:I1372))/STDEV(原始数据_周度!I1217:I1372),"")</f>
        <v/>
      </c>
      <c r="H1372" s="166">
        <f>IFERROR((原始数据_周度!J1372-AVERAGE($J$2:J1372))/STDEV($J$2:J1372),"")</f>
        <v/>
      </c>
    </row>
    <row r="1373">
      <c r="A1373" s="14">
        <f>原始数据_周度!A1373</f>
        <v/>
      </c>
      <c r="B1373" s="15">
        <f>IFERROR((原始数据_周度!C1373-AVERAGE(原始数据_周度!C1218:C1373))/STDEV(原始数据_周度!C1218:C1373),"")</f>
        <v/>
      </c>
      <c r="C1373" s="15">
        <f>IFERROR((原始数据_周度!F1373-AVERAGE(原始数据_周度!F1218:F1373))/STDEV(原始数据_周度!F1218:F1373),"")</f>
        <v/>
      </c>
      <c r="D1373" s="15">
        <f>IFERROR(-1*(原始数据_周度!E1373-AVERAGE(原始数据_周度!E1218:E1373))/STDEV(原始数据_周度!E1218:E1373),"")</f>
        <v/>
      </c>
      <c r="E1373" s="15">
        <f>IFERROR(-1*(原始数据_周度!G1373-AVERAGE(原始数据_周度!G1218:G1373))/STDEV(原始数据_周度!G1218:G1373),"")</f>
        <v/>
      </c>
      <c r="F1373" s="15">
        <f>IFERROR(-1*(原始数据_周度!H1373-AVERAGE(原始数据_周度!H1218:H1373))/STDEV(原始数据_周度!H1218:H1373),"")</f>
        <v/>
      </c>
      <c r="G1373" s="15">
        <f>IFERROR((原始数据_周度!I1373-AVERAGE(原始数据_周度!I1218:I1373))/STDEV(原始数据_周度!I1218:I1373),"")</f>
        <v/>
      </c>
      <c r="H1373" s="166">
        <f>IFERROR((原始数据_周度!J1373-AVERAGE($J$2:J1373))/STDEV($J$2:J1373),"")</f>
        <v/>
      </c>
    </row>
    <row r="1374">
      <c r="A1374" s="14">
        <f>原始数据_周度!A1374</f>
        <v/>
      </c>
      <c r="B1374" s="15">
        <f>IFERROR((原始数据_周度!C1374-AVERAGE(原始数据_周度!C1219:C1374))/STDEV(原始数据_周度!C1219:C1374),"")</f>
        <v/>
      </c>
      <c r="C1374" s="15">
        <f>IFERROR((原始数据_周度!F1374-AVERAGE(原始数据_周度!F1219:F1374))/STDEV(原始数据_周度!F1219:F1374),"")</f>
        <v/>
      </c>
      <c r="D1374" s="15">
        <f>IFERROR(-1*(原始数据_周度!E1374-AVERAGE(原始数据_周度!E1219:E1374))/STDEV(原始数据_周度!E1219:E1374),"")</f>
        <v/>
      </c>
      <c r="E1374" s="15">
        <f>IFERROR(-1*(原始数据_周度!G1374-AVERAGE(原始数据_周度!G1219:G1374))/STDEV(原始数据_周度!G1219:G1374),"")</f>
        <v/>
      </c>
      <c r="F1374" s="15">
        <f>IFERROR(-1*(原始数据_周度!H1374-AVERAGE(原始数据_周度!H1219:H1374))/STDEV(原始数据_周度!H1219:H1374),"")</f>
        <v/>
      </c>
      <c r="G1374" s="15">
        <f>IFERROR((原始数据_周度!I1374-AVERAGE(原始数据_周度!I1219:I1374))/STDEV(原始数据_周度!I1219:I1374),"")</f>
        <v/>
      </c>
      <c r="H1374" s="166">
        <f>IFERROR((原始数据_周度!J1374-AVERAGE($J$2:J1374))/STDEV($J$2:J1374),"")</f>
        <v/>
      </c>
    </row>
    <row r="1375">
      <c r="A1375" s="14">
        <f>原始数据_周度!A1375</f>
        <v/>
      </c>
      <c r="B1375" s="15">
        <f>IFERROR((原始数据_周度!C1375-AVERAGE(原始数据_周度!C1220:C1375))/STDEV(原始数据_周度!C1220:C1375),"")</f>
        <v/>
      </c>
      <c r="C1375" s="15">
        <f>IFERROR((原始数据_周度!F1375-AVERAGE(原始数据_周度!F1220:F1375))/STDEV(原始数据_周度!F1220:F1375),"")</f>
        <v/>
      </c>
      <c r="D1375" s="15">
        <f>IFERROR(-1*(原始数据_周度!E1375-AVERAGE(原始数据_周度!E1220:E1375))/STDEV(原始数据_周度!E1220:E1375),"")</f>
        <v/>
      </c>
      <c r="E1375" s="15">
        <f>IFERROR(-1*(原始数据_周度!G1375-AVERAGE(原始数据_周度!G1220:G1375))/STDEV(原始数据_周度!G1220:G1375),"")</f>
        <v/>
      </c>
      <c r="F1375" s="15">
        <f>IFERROR(-1*(原始数据_周度!H1375-AVERAGE(原始数据_周度!H1220:H1375))/STDEV(原始数据_周度!H1220:H1375),"")</f>
        <v/>
      </c>
      <c r="G1375" s="15">
        <f>IFERROR((原始数据_周度!I1375-AVERAGE(原始数据_周度!I1220:I1375))/STDEV(原始数据_周度!I1220:I1375),"")</f>
        <v/>
      </c>
      <c r="H1375" s="166">
        <f>IFERROR((原始数据_周度!J1375-AVERAGE($J$2:J1375))/STDEV($J$2:J1375),"")</f>
        <v/>
      </c>
    </row>
    <row r="1376">
      <c r="A1376" s="14">
        <f>原始数据_周度!A1376</f>
        <v/>
      </c>
      <c r="B1376" s="15">
        <f>IFERROR((原始数据_周度!C1376-AVERAGE(原始数据_周度!C1221:C1376))/STDEV(原始数据_周度!C1221:C1376),"")</f>
        <v/>
      </c>
      <c r="C1376" s="15">
        <f>IFERROR((原始数据_周度!F1376-AVERAGE(原始数据_周度!F1221:F1376))/STDEV(原始数据_周度!F1221:F1376),"")</f>
        <v/>
      </c>
      <c r="D1376" s="15">
        <f>IFERROR(-1*(原始数据_周度!E1376-AVERAGE(原始数据_周度!E1221:E1376))/STDEV(原始数据_周度!E1221:E1376),"")</f>
        <v/>
      </c>
      <c r="E1376" s="15">
        <f>IFERROR(-1*(原始数据_周度!G1376-AVERAGE(原始数据_周度!G1221:G1376))/STDEV(原始数据_周度!G1221:G1376),"")</f>
        <v/>
      </c>
      <c r="F1376" s="15">
        <f>IFERROR(-1*(原始数据_周度!H1376-AVERAGE(原始数据_周度!H1221:H1376))/STDEV(原始数据_周度!H1221:H1376),"")</f>
        <v/>
      </c>
      <c r="G1376" s="15">
        <f>IFERROR((原始数据_周度!I1376-AVERAGE(原始数据_周度!I1221:I1376))/STDEV(原始数据_周度!I1221:I1376),"")</f>
        <v/>
      </c>
      <c r="H1376" s="166">
        <f>IFERROR((原始数据_周度!J1376-AVERAGE($J$2:J1376))/STDEV($J$2:J1376),"")</f>
        <v/>
      </c>
    </row>
    <row r="1377">
      <c r="A1377" s="14">
        <f>原始数据_周度!A1377</f>
        <v/>
      </c>
      <c r="B1377" s="15">
        <f>IFERROR((原始数据_周度!C1377-AVERAGE(原始数据_周度!C1222:C1377))/STDEV(原始数据_周度!C1222:C1377),"")</f>
        <v/>
      </c>
      <c r="C1377" s="15">
        <f>IFERROR((原始数据_周度!F1377-AVERAGE(原始数据_周度!F1222:F1377))/STDEV(原始数据_周度!F1222:F1377),"")</f>
        <v/>
      </c>
      <c r="D1377" s="15">
        <f>IFERROR(-1*(原始数据_周度!E1377-AVERAGE(原始数据_周度!E1222:E1377))/STDEV(原始数据_周度!E1222:E1377),"")</f>
        <v/>
      </c>
      <c r="E1377" s="15">
        <f>IFERROR(-1*(原始数据_周度!G1377-AVERAGE(原始数据_周度!G1222:G1377))/STDEV(原始数据_周度!G1222:G1377),"")</f>
        <v/>
      </c>
      <c r="F1377" s="15">
        <f>IFERROR(-1*(原始数据_周度!H1377-AVERAGE(原始数据_周度!H1222:H1377))/STDEV(原始数据_周度!H1222:H1377),"")</f>
        <v/>
      </c>
      <c r="G1377" s="15">
        <f>IFERROR((原始数据_周度!I1377-AVERAGE(原始数据_周度!I1222:I1377))/STDEV(原始数据_周度!I1222:I1377),"")</f>
        <v/>
      </c>
      <c r="H1377" s="166">
        <f>IFERROR((原始数据_周度!J1377-AVERAGE($J$2:J1377))/STDEV($J$2:J1377),"")</f>
        <v/>
      </c>
    </row>
    <row r="1378">
      <c r="A1378" s="14">
        <f>原始数据_周度!A1378</f>
        <v/>
      </c>
      <c r="B1378" s="15">
        <f>IFERROR((原始数据_周度!C1378-AVERAGE(原始数据_周度!C1223:C1378))/STDEV(原始数据_周度!C1223:C1378),"")</f>
        <v/>
      </c>
      <c r="C1378" s="15">
        <f>IFERROR((原始数据_周度!F1378-AVERAGE(原始数据_周度!F1223:F1378))/STDEV(原始数据_周度!F1223:F1378),"")</f>
        <v/>
      </c>
      <c r="D1378" s="15">
        <f>IFERROR(-1*(原始数据_周度!E1378-AVERAGE(原始数据_周度!E1223:E1378))/STDEV(原始数据_周度!E1223:E1378),"")</f>
        <v/>
      </c>
      <c r="E1378" s="15">
        <f>IFERROR(-1*(原始数据_周度!G1378-AVERAGE(原始数据_周度!G1223:G1378))/STDEV(原始数据_周度!G1223:G1378),"")</f>
        <v/>
      </c>
      <c r="F1378" s="15">
        <f>IFERROR(-1*(原始数据_周度!H1378-AVERAGE(原始数据_周度!H1223:H1378))/STDEV(原始数据_周度!H1223:H1378),"")</f>
        <v/>
      </c>
      <c r="G1378" s="15">
        <f>IFERROR((原始数据_周度!I1378-AVERAGE(原始数据_周度!I1223:I1378))/STDEV(原始数据_周度!I1223:I1378),"")</f>
        <v/>
      </c>
      <c r="H1378" s="166">
        <f>IFERROR((原始数据_周度!J1378-AVERAGE($J$2:J1378))/STDEV($J$2:J1378),"")</f>
        <v/>
      </c>
    </row>
    <row r="1379">
      <c r="A1379" s="14">
        <f>原始数据_周度!A1379</f>
        <v/>
      </c>
      <c r="B1379" s="15">
        <f>IFERROR((原始数据_周度!C1379-AVERAGE(原始数据_周度!C1224:C1379))/STDEV(原始数据_周度!C1224:C1379),"")</f>
        <v/>
      </c>
      <c r="C1379" s="15">
        <f>IFERROR((原始数据_周度!F1379-AVERAGE(原始数据_周度!F1224:F1379))/STDEV(原始数据_周度!F1224:F1379),"")</f>
        <v/>
      </c>
      <c r="D1379" s="15">
        <f>IFERROR(-1*(原始数据_周度!E1379-AVERAGE(原始数据_周度!E1224:E1379))/STDEV(原始数据_周度!E1224:E1379),"")</f>
        <v/>
      </c>
      <c r="E1379" s="15">
        <f>IFERROR(-1*(原始数据_周度!G1379-AVERAGE(原始数据_周度!G1224:G1379))/STDEV(原始数据_周度!G1224:G1379),"")</f>
        <v/>
      </c>
      <c r="F1379" s="15">
        <f>IFERROR(-1*(原始数据_周度!H1379-AVERAGE(原始数据_周度!H1224:H1379))/STDEV(原始数据_周度!H1224:H1379),"")</f>
        <v/>
      </c>
      <c r="G1379" s="15">
        <f>IFERROR((原始数据_周度!I1379-AVERAGE(原始数据_周度!I1224:I1379))/STDEV(原始数据_周度!I1224:I1379),"")</f>
        <v/>
      </c>
      <c r="H1379" s="166">
        <f>IFERROR((原始数据_周度!J1379-AVERAGE($J$2:J1379))/STDEV($J$2:J1379),"")</f>
        <v/>
      </c>
    </row>
    <row r="1380">
      <c r="A1380" s="14">
        <f>原始数据_周度!A1380</f>
        <v/>
      </c>
      <c r="B1380" s="15">
        <f>IFERROR((原始数据_周度!C1380-AVERAGE(原始数据_周度!C1225:C1380))/STDEV(原始数据_周度!C1225:C1380),"")</f>
        <v/>
      </c>
      <c r="C1380" s="15">
        <f>IFERROR((原始数据_周度!F1380-AVERAGE(原始数据_周度!F1225:F1380))/STDEV(原始数据_周度!F1225:F1380),"")</f>
        <v/>
      </c>
      <c r="D1380" s="15">
        <f>IFERROR(-1*(原始数据_周度!E1380-AVERAGE(原始数据_周度!E1225:E1380))/STDEV(原始数据_周度!E1225:E1380),"")</f>
        <v/>
      </c>
      <c r="E1380" s="15">
        <f>IFERROR(-1*(原始数据_周度!G1380-AVERAGE(原始数据_周度!G1225:G1380))/STDEV(原始数据_周度!G1225:G1380),"")</f>
        <v/>
      </c>
      <c r="F1380" s="15">
        <f>IFERROR(-1*(原始数据_周度!H1380-AVERAGE(原始数据_周度!H1225:H1380))/STDEV(原始数据_周度!H1225:H1380),"")</f>
        <v/>
      </c>
      <c r="G1380" s="15">
        <f>IFERROR((原始数据_周度!I1380-AVERAGE(原始数据_周度!I1225:I1380))/STDEV(原始数据_周度!I1225:I1380),"")</f>
        <v/>
      </c>
      <c r="H1380" s="166">
        <f>IFERROR((原始数据_周度!J1380-AVERAGE($J$2:J1380))/STDEV($J$2:J1380),"")</f>
        <v/>
      </c>
    </row>
    <row r="1381">
      <c r="A1381" s="14">
        <f>原始数据_周度!A1381</f>
        <v/>
      </c>
      <c r="B1381" s="15">
        <f>IFERROR((原始数据_周度!C1381-AVERAGE(原始数据_周度!C1226:C1381))/STDEV(原始数据_周度!C1226:C1381),"")</f>
        <v/>
      </c>
      <c r="C1381" s="15">
        <f>IFERROR((原始数据_周度!F1381-AVERAGE(原始数据_周度!F1226:F1381))/STDEV(原始数据_周度!F1226:F1381),"")</f>
        <v/>
      </c>
      <c r="D1381" s="15">
        <f>IFERROR(-1*(原始数据_周度!E1381-AVERAGE(原始数据_周度!E1226:E1381))/STDEV(原始数据_周度!E1226:E1381),"")</f>
        <v/>
      </c>
      <c r="E1381" s="15">
        <f>IFERROR(-1*(原始数据_周度!G1381-AVERAGE(原始数据_周度!G1226:G1381))/STDEV(原始数据_周度!G1226:G1381),"")</f>
        <v/>
      </c>
      <c r="F1381" s="15">
        <f>IFERROR(-1*(原始数据_周度!H1381-AVERAGE(原始数据_周度!H1226:H1381))/STDEV(原始数据_周度!H1226:H1381),"")</f>
        <v/>
      </c>
      <c r="G1381" s="15">
        <f>IFERROR((原始数据_周度!I1381-AVERAGE(原始数据_周度!I1226:I1381))/STDEV(原始数据_周度!I1226:I1381),"")</f>
        <v/>
      </c>
      <c r="H1381" s="166">
        <f>IFERROR((原始数据_周度!J1381-AVERAGE($J$2:J1381))/STDEV($J$2:J1381),"")</f>
        <v/>
      </c>
    </row>
    <row r="1382">
      <c r="A1382" s="14">
        <f>原始数据_周度!A1382</f>
        <v/>
      </c>
      <c r="B1382" s="15">
        <f>IFERROR((原始数据_周度!C1382-AVERAGE(原始数据_周度!C1227:C1382))/STDEV(原始数据_周度!C1227:C1382),"")</f>
        <v/>
      </c>
      <c r="C1382" s="15">
        <f>IFERROR((原始数据_周度!F1382-AVERAGE(原始数据_周度!F1227:F1382))/STDEV(原始数据_周度!F1227:F1382),"")</f>
        <v/>
      </c>
      <c r="D1382" s="15">
        <f>IFERROR(-1*(原始数据_周度!E1382-AVERAGE(原始数据_周度!E1227:E1382))/STDEV(原始数据_周度!E1227:E1382),"")</f>
        <v/>
      </c>
      <c r="E1382" s="15">
        <f>IFERROR(-1*(原始数据_周度!G1382-AVERAGE(原始数据_周度!G1227:G1382))/STDEV(原始数据_周度!G1227:G1382),"")</f>
        <v/>
      </c>
      <c r="F1382" s="15">
        <f>IFERROR(-1*(原始数据_周度!H1382-AVERAGE(原始数据_周度!H1227:H1382))/STDEV(原始数据_周度!H1227:H1382),"")</f>
        <v/>
      </c>
      <c r="G1382" s="15">
        <f>IFERROR((原始数据_周度!I1382-AVERAGE(原始数据_周度!I1227:I1382))/STDEV(原始数据_周度!I1227:I1382),"")</f>
        <v/>
      </c>
      <c r="H1382" s="166">
        <f>IFERROR((原始数据_周度!J1382-AVERAGE($J$2:J1382))/STDEV($J$2:J1382),"")</f>
        <v/>
      </c>
    </row>
    <row r="1383">
      <c r="A1383" s="14">
        <f>原始数据_周度!A1383</f>
        <v/>
      </c>
      <c r="B1383" s="15">
        <f>IFERROR((原始数据_周度!C1383-AVERAGE(原始数据_周度!C1228:C1383))/STDEV(原始数据_周度!C1228:C1383),"")</f>
        <v/>
      </c>
      <c r="C1383" s="15">
        <f>IFERROR((原始数据_周度!F1383-AVERAGE(原始数据_周度!F1228:F1383))/STDEV(原始数据_周度!F1228:F1383),"")</f>
        <v/>
      </c>
      <c r="D1383" s="15">
        <f>IFERROR(-1*(原始数据_周度!E1383-AVERAGE(原始数据_周度!E1228:E1383))/STDEV(原始数据_周度!E1228:E1383),"")</f>
        <v/>
      </c>
      <c r="E1383" s="15">
        <f>IFERROR(-1*(原始数据_周度!G1383-AVERAGE(原始数据_周度!G1228:G1383))/STDEV(原始数据_周度!G1228:G1383),"")</f>
        <v/>
      </c>
      <c r="F1383" s="15">
        <f>IFERROR(-1*(原始数据_周度!H1383-AVERAGE(原始数据_周度!H1228:H1383))/STDEV(原始数据_周度!H1228:H1383),"")</f>
        <v/>
      </c>
      <c r="G1383" s="15">
        <f>IFERROR((原始数据_周度!I1383-AVERAGE(原始数据_周度!I1228:I1383))/STDEV(原始数据_周度!I1228:I1383),"")</f>
        <v/>
      </c>
      <c r="H1383" s="166">
        <f>IFERROR((原始数据_周度!J1383-AVERAGE($J$2:J1383))/STDEV($J$2:J1383),"")</f>
        <v/>
      </c>
    </row>
    <row r="1384">
      <c r="A1384" s="14">
        <f>原始数据_周度!A1384</f>
        <v/>
      </c>
      <c r="B1384" s="15">
        <f>IFERROR((原始数据_周度!C1384-AVERAGE(原始数据_周度!C1229:C1384))/STDEV(原始数据_周度!C1229:C1384),"")</f>
        <v/>
      </c>
      <c r="C1384" s="15">
        <f>IFERROR((原始数据_周度!F1384-AVERAGE(原始数据_周度!F1229:F1384))/STDEV(原始数据_周度!F1229:F1384),"")</f>
        <v/>
      </c>
      <c r="D1384" s="15">
        <f>IFERROR(-1*(原始数据_周度!E1384-AVERAGE(原始数据_周度!E1229:E1384))/STDEV(原始数据_周度!E1229:E1384),"")</f>
        <v/>
      </c>
      <c r="E1384" s="15">
        <f>IFERROR(-1*(原始数据_周度!G1384-AVERAGE(原始数据_周度!G1229:G1384))/STDEV(原始数据_周度!G1229:G1384),"")</f>
        <v/>
      </c>
      <c r="F1384" s="15">
        <f>IFERROR(-1*(原始数据_周度!H1384-AVERAGE(原始数据_周度!H1229:H1384))/STDEV(原始数据_周度!H1229:H1384),"")</f>
        <v/>
      </c>
      <c r="G1384" s="15">
        <f>IFERROR((原始数据_周度!I1384-AVERAGE(原始数据_周度!I1229:I1384))/STDEV(原始数据_周度!I1229:I1384),"")</f>
        <v/>
      </c>
      <c r="H1384" s="166">
        <f>IFERROR((原始数据_周度!J1384-AVERAGE($J$2:J1384))/STDEV($J$2:J1384),"")</f>
        <v/>
      </c>
    </row>
    <row r="1385">
      <c r="A1385" s="14">
        <f>原始数据_周度!A1385</f>
        <v/>
      </c>
      <c r="B1385" s="15">
        <f>IFERROR((原始数据_周度!C1385-AVERAGE(原始数据_周度!C1230:C1385))/STDEV(原始数据_周度!C1230:C1385),"")</f>
        <v/>
      </c>
      <c r="C1385" s="15">
        <f>IFERROR((原始数据_周度!F1385-AVERAGE(原始数据_周度!F1230:F1385))/STDEV(原始数据_周度!F1230:F1385),"")</f>
        <v/>
      </c>
      <c r="D1385" s="15">
        <f>IFERROR(-1*(原始数据_周度!E1385-AVERAGE(原始数据_周度!E1230:E1385))/STDEV(原始数据_周度!E1230:E1385),"")</f>
        <v/>
      </c>
      <c r="E1385" s="15">
        <f>IFERROR(-1*(原始数据_周度!G1385-AVERAGE(原始数据_周度!G1230:G1385))/STDEV(原始数据_周度!G1230:G1385),"")</f>
        <v/>
      </c>
      <c r="F1385" s="15">
        <f>IFERROR(-1*(原始数据_周度!H1385-AVERAGE(原始数据_周度!H1230:H1385))/STDEV(原始数据_周度!H1230:H1385),"")</f>
        <v/>
      </c>
      <c r="G1385" s="15">
        <f>IFERROR((原始数据_周度!I1385-AVERAGE(原始数据_周度!I1230:I1385))/STDEV(原始数据_周度!I1230:I1385),"")</f>
        <v/>
      </c>
      <c r="H1385" s="166">
        <f>IFERROR((原始数据_周度!J1385-AVERAGE($J$2:J1385))/STDEV($J$2:J1385),"")</f>
        <v/>
      </c>
    </row>
    <row r="1386">
      <c r="A1386" s="14">
        <f>原始数据_周度!A1386</f>
        <v/>
      </c>
      <c r="B1386" s="15">
        <f>IFERROR((原始数据_周度!C1386-AVERAGE(原始数据_周度!C1231:C1386))/STDEV(原始数据_周度!C1231:C1386),"")</f>
        <v/>
      </c>
      <c r="C1386" s="15">
        <f>IFERROR((原始数据_周度!F1386-AVERAGE(原始数据_周度!F1231:F1386))/STDEV(原始数据_周度!F1231:F1386),"")</f>
        <v/>
      </c>
      <c r="D1386" s="15">
        <f>IFERROR(-1*(原始数据_周度!E1386-AVERAGE(原始数据_周度!E1231:E1386))/STDEV(原始数据_周度!E1231:E1386),"")</f>
        <v/>
      </c>
      <c r="E1386" s="15">
        <f>IFERROR(-1*(原始数据_周度!G1386-AVERAGE(原始数据_周度!G1231:G1386))/STDEV(原始数据_周度!G1231:G1386),"")</f>
        <v/>
      </c>
      <c r="F1386" s="15">
        <f>IFERROR(-1*(原始数据_周度!H1386-AVERAGE(原始数据_周度!H1231:H1386))/STDEV(原始数据_周度!H1231:H1386),"")</f>
        <v/>
      </c>
      <c r="G1386" s="15">
        <f>IFERROR((原始数据_周度!I1386-AVERAGE(原始数据_周度!I1231:I1386))/STDEV(原始数据_周度!I1231:I1386),"")</f>
        <v/>
      </c>
      <c r="H1386" s="166">
        <f>IFERROR((原始数据_周度!J1386-AVERAGE($J$2:J1386))/STDEV($J$2:J1386),"")</f>
        <v/>
      </c>
    </row>
    <row r="1387">
      <c r="A1387" s="14">
        <f>原始数据_周度!A1387</f>
        <v/>
      </c>
      <c r="B1387" s="15">
        <f>IFERROR((原始数据_周度!C1387-AVERAGE(原始数据_周度!C1232:C1387))/STDEV(原始数据_周度!C1232:C1387),"")</f>
        <v/>
      </c>
      <c r="C1387" s="15">
        <f>IFERROR((原始数据_周度!F1387-AVERAGE(原始数据_周度!F1232:F1387))/STDEV(原始数据_周度!F1232:F1387),"")</f>
        <v/>
      </c>
      <c r="D1387" s="15">
        <f>IFERROR(-1*(原始数据_周度!E1387-AVERAGE(原始数据_周度!E1232:E1387))/STDEV(原始数据_周度!E1232:E1387),"")</f>
        <v/>
      </c>
      <c r="E1387" s="15">
        <f>IFERROR(-1*(原始数据_周度!G1387-AVERAGE(原始数据_周度!G1232:G1387))/STDEV(原始数据_周度!G1232:G1387),"")</f>
        <v/>
      </c>
      <c r="F1387" s="15">
        <f>IFERROR(-1*(原始数据_周度!H1387-AVERAGE(原始数据_周度!H1232:H1387))/STDEV(原始数据_周度!H1232:H1387),"")</f>
        <v/>
      </c>
      <c r="G1387" s="15">
        <f>IFERROR((原始数据_周度!I1387-AVERAGE(原始数据_周度!I1232:I1387))/STDEV(原始数据_周度!I1232:I1387),"")</f>
        <v/>
      </c>
      <c r="H1387" s="166">
        <f>IFERROR((原始数据_周度!J1387-AVERAGE($J$2:J1387))/STDEV($J$2:J1387),"")</f>
        <v/>
      </c>
    </row>
    <row r="1388">
      <c r="A1388" s="14">
        <f>原始数据_周度!A1388</f>
        <v/>
      </c>
      <c r="B1388" s="15">
        <f>IFERROR((原始数据_周度!C1388-AVERAGE(原始数据_周度!C1233:C1388))/STDEV(原始数据_周度!C1233:C1388),"")</f>
        <v/>
      </c>
      <c r="C1388" s="15">
        <f>IFERROR((原始数据_周度!F1388-AVERAGE(原始数据_周度!F1233:F1388))/STDEV(原始数据_周度!F1233:F1388),"")</f>
        <v/>
      </c>
      <c r="D1388" s="15">
        <f>IFERROR(-1*(原始数据_周度!E1388-AVERAGE(原始数据_周度!E1233:E1388))/STDEV(原始数据_周度!E1233:E1388),"")</f>
        <v/>
      </c>
      <c r="E1388" s="15">
        <f>IFERROR(-1*(原始数据_周度!G1388-AVERAGE(原始数据_周度!G1233:G1388))/STDEV(原始数据_周度!G1233:G1388),"")</f>
        <v/>
      </c>
      <c r="F1388" s="15">
        <f>IFERROR(-1*(原始数据_周度!H1388-AVERAGE(原始数据_周度!H1233:H1388))/STDEV(原始数据_周度!H1233:H1388),"")</f>
        <v/>
      </c>
      <c r="G1388" s="15">
        <f>IFERROR((原始数据_周度!I1388-AVERAGE(原始数据_周度!I1233:I1388))/STDEV(原始数据_周度!I1233:I1388),"")</f>
        <v/>
      </c>
      <c r="H1388" s="166">
        <f>IFERROR((原始数据_周度!J1388-AVERAGE($J$2:J1388))/STDEV($J$2:J1388),"")</f>
        <v/>
      </c>
    </row>
    <row r="1389">
      <c r="A1389" s="14">
        <f>原始数据_周度!A1389</f>
        <v/>
      </c>
      <c r="B1389" s="15">
        <f>IFERROR((原始数据_周度!C1389-AVERAGE(原始数据_周度!C1234:C1389))/STDEV(原始数据_周度!C1234:C1389),"")</f>
        <v/>
      </c>
      <c r="C1389" s="15">
        <f>IFERROR((原始数据_周度!F1389-AVERAGE(原始数据_周度!F1234:F1389))/STDEV(原始数据_周度!F1234:F1389),"")</f>
        <v/>
      </c>
      <c r="D1389" s="15">
        <f>IFERROR(-1*(原始数据_周度!E1389-AVERAGE(原始数据_周度!E1234:E1389))/STDEV(原始数据_周度!E1234:E1389),"")</f>
        <v/>
      </c>
      <c r="E1389" s="15">
        <f>IFERROR(-1*(原始数据_周度!G1389-AVERAGE(原始数据_周度!G1234:G1389))/STDEV(原始数据_周度!G1234:G1389),"")</f>
        <v/>
      </c>
      <c r="F1389" s="15">
        <f>IFERROR(-1*(原始数据_周度!H1389-AVERAGE(原始数据_周度!H1234:H1389))/STDEV(原始数据_周度!H1234:H1389),"")</f>
        <v/>
      </c>
      <c r="G1389" s="15">
        <f>IFERROR((原始数据_周度!I1389-AVERAGE(原始数据_周度!I1234:I1389))/STDEV(原始数据_周度!I1234:I1389),"")</f>
        <v/>
      </c>
      <c r="H1389" s="166">
        <f>IFERROR((原始数据_周度!J1389-AVERAGE($J$2:J1389))/STDEV($J$2:J1389),"")</f>
        <v/>
      </c>
    </row>
    <row r="1390">
      <c r="A1390" s="14">
        <f>原始数据_周度!A1390</f>
        <v/>
      </c>
      <c r="B1390" s="15">
        <f>IFERROR((原始数据_周度!C1390-AVERAGE(原始数据_周度!C1235:C1390))/STDEV(原始数据_周度!C1235:C1390),"")</f>
        <v/>
      </c>
      <c r="C1390" s="15">
        <f>IFERROR((原始数据_周度!F1390-AVERAGE(原始数据_周度!F1235:F1390))/STDEV(原始数据_周度!F1235:F1390),"")</f>
        <v/>
      </c>
      <c r="D1390" s="15">
        <f>IFERROR(-1*(原始数据_周度!E1390-AVERAGE(原始数据_周度!E1235:E1390))/STDEV(原始数据_周度!E1235:E1390),"")</f>
        <v/>
      </c>
      <c r="E1390" s="15">
        <f>IFERROR(-1*(原始数据_周度!G1390-AVERAGE(原始数据_周度!G1235:G1390))/STDEV(原始数据_周度!G1235:G1390),"")</f>
        <v/>
      </c>
      <c r="F1390" s="15">
        <f>IFERROR(-1*(原始数据_周度!H1390-AVERAGE(原始数据_周度!H1235:H1390))/STDEV(原始数据_周度!H1235:H1390),"")</f>
        <v/>
      </c>
      <c r="G1390" s="15">
        <f>IFERROR((原始数据_周度!I1390-AVERAGE(原始数据_周度!I1235:I1390))/STDEV(原始数据_周度!I1235:I1390),"")</f>
        <v/>
      </c>
      <c r="H1390" s="166">
        <f>IFERROR((原始数据_周度!J1390-AVERAGE($J$2:J1390))/STDEV($J$2:J1390),"")</f>
        <v/>
      </c>
    </row>
    <row r="1391">
      <c r="A1391" s="14">
        <f>原始数据_周度!A1391</f>
        <v/>
      </c>
      <c r="B1391" s="15">
        <f>IFERROR((原始数据_周度!C1391-AVERAGE(原始数据_周度!C1236:C1391))/STDEV(原始数据_周度!C1236:C1391),"")</f>
        <v/>
      </c>
      <c r="C1391" s="15">
        <f>IFERROR((原始数据_周度!F1391-AVERAGE(原始数据_周度!F1236:F1391))/STDEV(原始数据_周度!F1236:F1391),"")</f>
        <v/>
      </c>
      <c r="D1391" s="15">
        <f>IFERROR(-1*(原始数据_周度!E1391-AVERAGE(原始数据_周度!E1236:E1391))/STDEV(原始数据_周度!E1236:E1391),"")</f>
        <v/>
      </c>
      <c r="E1391" s="15">
        <f>IFERROR(-1*(原始数据_周度!G1391-AVERAGE(原始数据_周度!G1236:G1391))/STDEV(原始数据_周度!G1236:G1391),"")</f>
        <v/>
      </c>
      <c r="F1391" s="15">
        <f>IFERROR(-1*(原始数据_周度!H1391-AVERAGE(原始数据_周度!H1236:H1391))/STDEV(原始数据_周度!H1236:H1391),"")</f>
        <v/>
      </c>
      <c r="G1391" s="15">
        <f>IFERROR((原始数据_周度!I1391-AVERAGE(原始数据_周度!I1236:I1391))/STDEV(原始数据_周度!I1236:I1391),"")</f>
        <v/>
      </c>
      <c r="H1391" s="166">
        <f>IFERROR((原始数据_周度!J1391-AVERAGE($J$2:J1391))/STDEV($J$2:J1391),"")</f>
        <v/>
      </c>
    </row>
    <row r="1392">
      <c r="A1392" s="14">
        <f>原始数据_周度!A1392</f>
        <v/>
      </c>
      <c r="B1392" s="15">
        <f>IFERROR((原始数据_周度!C1392-AVERAGE(原始数据_周度!C1237:C1392))/STDEV(原始数据_周度!C1237:C1392),"")</f>
        <v/>
      </c>
      <c r="C1392" s="15">
        <f>IFERROR((原始数据_周度!F1392-AVERAGE(原始数据_周度!F1237:F1392))/STDEV(原始数据_周度!F1237:F1392),"")</f>
        <v/>
      </c>
      <c r="D1392" s="15">
        <f>IFERROR(-1*(原始数据_周度!E1392-AVERAGE(原始数据_周度!E1237:E1392))/STDEV(原始数据_周度!E1237:E1392),"")</f>
        <v/>
      </c>
      <c r="E1392" s="15">
        <f>IFERROR(-1*(原始数据_周度!G1392-AVERAGE(原始数据_周度!G1237:G1392))/STDEV(原始数据_周度!G1237:G1392),"")</f>
        <v/>
      </c>
      <c r="F1392" s="15">
        <f>IFERROR(-1*(原始数据_周度!H1392-AVERAGE(原始数据_周度!H1237:H1392))/STDEV(原始数据_周度!H1237:H1392),"")</f>
        <v/>
      </c>
      <c r="G1392" s="15">
        <f>IFERROR((原始数据_周度!I1392-AVERAGE(原始数据_周度!I1237:I1392))/STDEV(原始数据_周度!I1237:I1392),"")</f>
        <v/>
      </c>
      <c r="H1392" s="166">
        <f>IFERROR((原始数据_周度!J1392-AVERAGE($J$2:J1392))/STDEV($J$2:J1392),"")</f>
        <v/>
      </c>
    </row>
    <row r="1393">
      <c r="A1393" s="14">
        <f>原始数据_周度!A1393</f>
        <v/>
      </c>
      <c r="B1393" s="15">
        <f>IFERROR((原始数据_周度!C1393-AVERAGE(原始数据_周度!C1238:C1393))/STDEV(原始数据_周度!C1238:C1393),"")</f>
        <v/>
      </c>
      <c r="C1393" s="15">
        <f>IFERROR((原始数据_周度!F1393-AVERAGE(原始数据_周度!F1238:F1393))/STDEV(原始数据_周度!F1238:F1393),"")</f>
        <v/>
      </c>
      <c r="D1393" s="15">
        <f>IFERROR(-1*(原始数据_周度!E1393-AVERAGE(原始数据_周度!E1238:E1393))/STDEV(原始数据_周度!E1238:E1393),"")</f>
        <v/>
      </c>
      <c r="E1393" s="15">
        <f>IFERROR(-1*(原始数据_周度!G1393-AVERAGE(原始数据_周度!G1238:G1393))/STDEV(原始数据_周度!G1238:G1393),"")</f>
        <v/>
      </c>
      <c r="F1393" s="15">
        <f>IFERROR(-1*(原始数据_周度!H1393-AVERAGE(原始数据_周度!H1238:H1393))/STDEV(原始数据_周度!H1238:H1393),"")</f>
        <v/>
      </c>
      <c r="G1393" s="15">
        <f>IFERROR((原始数据_周度!I1393-AVERAGE(原始数据_周度!I1238:I1393))/STDEV(原始数据_周度!I1238:I1393),"")</f>
        <v/>
      </c>
      <c r="H1393" s="166">
        <f>IFERROR((原始数据_周度!J1393-AVERAGE($J$2:J1393))/STDEV($J$2:J1393),"")</f>
        <v/>
      </c>
    </row>
    <row r="1394">
      <c r="A1394" s="14">
        <f>原始数据_周度!A1394</f>
        <v/>
      </c>
      <c r="B1394" s="15">
        <f>IFERROR((原始数据_周度!C1394-AVERAGE(原始数据_周度!C1239:C1394))/STDEV(原始数据_周度!C1239:C1394),"")</f>
        <v/>
      </c>
      <c r="C1394" s="15">
        <f>IFERROR((原始数据_周度!F1394-AVERAGE(原始数据_周度!F1239:F1394))/STDEV(原始数据_周度!F1239:F1394),"")</f>
        <v/>
      </c>
      <c r="D1394" s="15">
        <f>IFERROR(-1*(原始数据_周度!E1394-AVERAGE(原始数据_周度!E1239:E1394))/STDEV(原始数据_周度!E1239:E1394),"")</f>
        <v/>
      </c>
      <c r="E1394" s="15">
        <f>IFERROR(-1*(原始数据_周度!G1394-AVERAGE(原始数据_周度!G1239:G1394))/STDEV(原始数据_周度!G1239:G1394),"")</f>
        <v/>
      </c>
      <c r="F1394" s="15">
        <f>IFERROR(-1*(原始数据_周度!H1394-AVERAGE(原始数据_周度!H1239:H1394))/STDEV(原始数据_周度!H1239:H1394),"")</f>
        <v/>
      </c>
      <c r="G1394" s="15">
        <f>IFERROR((原始数据_周度!I1394-AVERAGE(原始数据_周度!I1239:I1394))/STDEV(原始数据_周度!I1239:I1394),"")</f>
        <v/>
      </c>
      <c r="H1394" s="166">
        <f>IFERROR((原始数据_周度!J1394-AVERAGE($J$2:J1394))/STDEV($J$2:J1394),"")</f>
        <v/>
      </c>
    </row>
    <row r="1395">
      <c r="A1395" s="14">
        <f>原始数据_周度!A1395</f>
        <v/>
      </c>
      <c r="B1395" s="15">
        <f>IFERROR((原始数据_周度!C1395-AVERAGE(原始数据_周度!C1240:C1395))/STDEV(原始数据_周度!C1240:C1395),"")</f>
        <v/>
      </c>
      <c r="C1395" s="15">
        <f>IFERROR((原始数据_周度!F1395-AVERAGE(原始数据_周度!F1240:F1395))/STDEV(原始数据_周度!F1240:F1395),"")</f>
        <v/>
      </c>
      <c r="D1395" s="15">
        <f>IFERROR(-1*(原始数据_周度!E1395-AVERAGE(原始数据_周度!E1240:E1395))/STDEV(原始数据_周度!E1240:E1395),"")</f>
        <v/>
      </c>
      <c r="E1395" s="15">
        <f>IFERROR(-1*(原始数据_周度!G1395-AVERAGE(原始数据_周度!G1240:G1395))/STDEV(原始数据_周度!G1240:G1395),"")</f>
        <v/>
      </c>
      <c r="F1395" s="15">
        <f>IFERROR(-1*(原始数据_周度!H1395-AVERAGE(原始数据_周度!H1240:H1395))/STDEV(原始数据_周度!H1240:H1395),"")</f>
        <v/>
      </c>
      <c r="G1395" s="15">
        <f>IFERROR((原始数据_周度!I1395-AVERAGE(原始数据_周度!I1240:I1395))/STDEV(原始数据_周度!I1240:I1395),"")</f>
        <v/>
      </c>
      <c r="H1395" s="166">
        <f>IFERROR((原始数据_周度!J1395-AVERAGE($J$2:J1395))/STDEV($J$2:J1395),"")</f>
        <v/>
      </c>
    </row>
    <row r="1396">
      <c r="A1396" s="14">
        <f>原始数据_周度!A1396</f>
        <v/>
      </c>
      <c r="B1396" s="15">
        <f>IFERROR((原始数据_周度!C1396-AVERAGE(原始数据_周度!C1241:C1396))/STDEV(原始数据_周度!C1241:C1396),"")</f>
        <v/>
      </c>
      <c r="C1396" s="15">
        <f>IFERROR((原始数据_周度!F1396-AVERAGE(原始数据_周度!F1241:F1396))/STDEV(原始数据_周度!F1241:F1396),"")</f>
        <v/>
      </c>
      <c r="D1396" s="15">
        <f>IFERROR(-1*(原始数据_周度!E1396-AVERAGE(原始数据_周度!E1241:E1396))/STDEV(原始数据_周度!E1241:E1396),"")</f>
        <v/>
      </c>
      <c r="E1396" s="15">
        <f>IFERROR(-1*(原始数据_周度!G1396-AVERAGE(原始数据_周度!G1241:G1396))/STDEV(原始数据_周度!G1241:G1396),"")</f>
        <v/>
      </c>
      <c r="F1396" s="15">
        <f>IFERROR(-1*(原始数据_周度!H1396-AVERAGE(原始数据_周度!H1241:H1396))/STDEV(原始数据_周度!H1241:H1396),"")</f>
        <v/>
      </c>
      <c r="G1396" s="15">
        <f>IFERROR((原始数据_周度!I1396-AVERAGE(原始数据_周度!I1241:I1396))/STDEV(原始数据_周度!I1241:I1396),"")</f>
        <v/>
      </c>
      <c r="H1396" s="166">
        <f>IFERROR((原始数据_周度!J1396-AVERAGE($J$2:J1396))/STDEV($J$2:J1396),"")</f>
        <v/>
      </c>
    </row>
    <row r="1397">
      <c r="A1397" s="14">
        <f>原始数据_周度!A1397</f>
        <v/>
      </c>
      <c r="B1397" s="15">
        <f>IFERROR((原始数据_周度!C1397-AVERAGE(原始数据_周度!C1242:C1397))/STDEV(原始数据_周度!C1242:C1397),"")</f>
        <v/>
      </c>
      <c r="C1397" s="15">
        <f>IFERROR((原始数据_周度!F1397-AVERAGE(原始数据_周度!F1242:F1397))/STDEV(原始数据_周度!F1242:F1397),"")</f>
        <v/>
      </c>
      <c r="D1397" s="15">
        <f>IFERROR(-1*(原始数据_周度!E1397-AVERAGE(原始数据_周度!E1242:E1397))/STDEV(原始数据_周度!E1242:E1397),"")</f>
        <v/>
      </c>
      <c r="E1397" s="15">
        <f>IFERROR(-1*(原始数据_周度!G1397-AVERAGE(原始数据_周度!G1242:G1397))/STDEV(原始数据_周度!G1242:G1397),"")</f>
        <v/>
      </c>
      <c r="F1397" s="15">
        <f>IFERROR(-1*(原始数据_周度!H1397-AVERAGE(原始数据_周度!H1242:H1397))/STDEV(原始数据_周度!H1242:H1397),"")</f>
        <v/>
      </c>
      <c r="G1397" s="15">
        <f>IFERROR((原始数据_周度!I1397-AVERAGE(原始数据_周度!I1242:I1397))/STDEV(原始数据_周度!I1242:I1397),"")</f>
        <v/>
      </c>
      <c r="H1397" s="166">
        <f>IFERROR((原始数据_周度!J1397-AVERAGE($J$2:J1397))/STDEV($J$2:J1397),"")</f>
        <v/>
      </c>
    </row>
    <row r="1398">
      <c r="A1398" s="14">
        <f>原始数据_周度!A1398</f>
        <v/>
      </c>
      <c r="B1398" s="15">
        <f>IFERROR((原始数据_周度!C1398-AVERAGE(原始数据_周度!C1243:C1398))/STDEV(原始数据_周度!C1243:C1398),"")</f>
        <v/>
      </c>
      <c r="C1398" s="15">
        <f>IFERROR((原始数据_周度!F1398-AVERAGE(原始数据_周度!F1243:F1398))/STDEV(原始数据_周度!F1243:F1398),"")</f>
        <v/>
      </c>
      <c r="D1398" s="15">
        <f>IFERROR(-1*(原始数据_周度!E1398-AVERAGE(原始数据_周度!E1243:E1398))/STDEV(原始数据_周度!E1243:E1398),"")</f>
        <v/>
      </c>
      <c r="E1398" s="15">
        <f>IFERROR(-1*(原始数据_周度!G1398-AVERAGE(原始数据_周度!G1243:G1398))/STDEV(原始数据_周度!G1243:G1398),"")</f>
        <v/>
      </c>
      <c r="F1398" s="15">
        <f>IFERROR(-1*(原始数据_周度!H1398-AVERAGE(原始数据_周度!H1243:H1398))/STDEV(原始数据_周度!H1243:H1398),"")</f>
        <v/>
      </c>
      <c r="G1398" s="15">
        <f>IFERROR((原始数据_周度!I1398-AVERAGE(原始数据_周度!I1243:I1398))/STDEV(原始数据_周度!I1243:I1398),"")</f>
        <v/>
      </c>
      <c r="H1398" s="166">
        <f>IFERROR((原始数据_周度!J1398-AVERAGE($J$2:J1398))/STDEV($J$2:J1398),"")</f>
        <v/>
      </c>
    </row>
    <row r="1399">
      <c r="A1399" s="14">
        <f>原始数据_周度!A1399</f>
        <v/>
      </c>
      <c r="B1399" s="15">
        <f>IFERROR((原始数据_周度!C1399-AVERAGE(原始数据_周度!C1244:C1399))/STDEV(原始数据_周度!C1244:C1399),"")</f>
        <v/>
      </c>
      <c r="C1399" s="15">
        <f>IFERROR((原始数据_周度!F1399-AVERAGE(原始数据_周度!F1244:F1399))/STDEV(原始数据_周度!F1244:F1399),"")</f>
        <v/>
      </c>
      <c r="D1399" s="15">
        <f>IFERROR(-1*(原始数据_周度!E1399-AVERAGE(原始数据_周度!E1244:E1399))/STDEV(原始数据_周度!E1244:E1399),"")</f>
        <v/>
      </c>
      <c r="E1399" s="15">
        <f>IFERROR(-1*(原始数据_周度!G1399-AVERAGE(原始数据_周度!G1244:G1399))/STDEV(原始数据_周度!G1244:G1399),"")</f>
        <v/>
      </c>
      <c r="F1399" s="15">
        <f>IFERROR(-1*(原始数据_周度!H1399-AVERAGE(原始数据_周度!H1244:H1399))/STDEV(原始数据_周度!H1244:H1399),"")</f>
        <v/>
      </c>
      <c r="G1399" s="15">
        <f>IFERROR((原始数据_周度!I1399-AVERAGE(原始数据_周度!I1244:I1399))/STDEV(原始数据_周度!I1244:I1399),"")</f>
        <v/>
      </c>
      <c r="H1399" s="166">
        <f>IFERROR((原始数据_周度!J1399-AVERAGE($J$2:J1399))/STDEV($J$2:J1399),"")</f>
        <v/>
      </c>
    </row>
    <row r="1400">
      <c r="A1400" s="14">
        <f>原始数据_周度!A1400</f>
        <v/>
      </c>
      <c r="B1400" s="15">
        <f>IFERROR((原始数据_周度!C1400-AVERAGE(原始数据_周度!C1245:C1400))/STDEV(原始数据_周度!C1245:C1400),"")</f>
        <v/>
      </c>
      <c r="C1400" s="15">
        <f>IFERROR((原始数据_周度!F1400-AVERAGE(原始数据_周度!F1245:F1400))/STDEV(原始数据_周度!F1245:F1400),"")</f>
        <v/>
      </c>
      <c r="D1400" s="15">
        <f>IFERROR(-1*(原始数据_周度!E1400-AVERAGE(原始数据_周度!E1245:E1400))/STDEV(原始数据_周度!E1245:E1400),"")</f>
        <v/>
      </c>
      <c r="E1400" s="15">
        <f>IFERROR(-1*(原始数据_周度!G1400-AVERAGE(原始数据_周度!G1245:G1400))/STDEV(原始数据_周度!G1245:G1400),"")</f>
        <v/>
      </c>
      <c r="F1400" s="15">
        <f>IFERROR(-1*(原始数据_周度!H1400-AVERAGE(原始数据_周度!H1245:H1400))/STDEV(原始数据_周度!H1245:H1400),"")</f>
        <v/>
      </c>
      <c r="G1400" s="15">
        <f>IFERROR((原始数据_周度!I1400-AVERAGE(原始数据_周度!I1245:I1400))/STDEV(原始数据_周度!I1245:I1400),"")</f>
        <v/>
      </c>
      <c r="H1400" s="166">
        <f>IFERROR((原始数据_周度!J1400-AVERAGE($J$2:J1400))/STDEV($J$2:J1400),"")</f>
        <v/>
      </c>
    </row>
    <row r="1401">
      <c r="A1401" s="14">
        <f>原始数据_周度!A1401</f>
        <v/>
      </c>
      <c r="B1401" s="15">
        <f>IFERROR((原始数据_周度!C1401-AVERAGE(原始数据_周度!C1246:C1401))/STDEV(原始数据_周度!C1246:C1401),"")</f>
        <v/>
      </c>
      <c r="C1401" s="15">
        <f>IFERROR((原始数据_周度!F1401-AVERAGE(原始数据_周度!F1246:F1401))/STDEV(原始数据_周度!F1246:F1401),"")</f>
        <v/>
      </c>
      <c r="D1401" s="15">
        <f>IFERROR(-1*(原始数据_周度!E1401-AVERAGE(原始数据_周度!E1246:E1401))/STDEV(原始数据_周度!E1246:E1401),"")</f>
        <v/>
      </c>
      <c r="E1401" s="15">
        <f>IFERROR(-1*(原始数据_周度!G1401-AVERAGE(原始数据_周度!G1246:G1401))/STDEV(原始数据_周度!G1246:G1401),"")</f>
        <v/>
      </c>
      <c r="F1401" s="15">
        <f>IFERROR(-1*(原始数据_周度!H1401-AVERAGE(原始数据_周度!H1246:H1401))/STDEV(原始数据_周度!H1246:H1401),"")</f>
        <v/>
      </c>
      <c r="G1401" s="15">
        <f>IFERROR((原始数据_周度!I1401-AVERAGE(原始数据_周度!I1246:I1401))/STDEV(原始数据_周度!I1246:I1401),"")</f>
        <v/>
      </c>
      <c r="H1401" s="166">
        <f>IFERROR((原始数据_周度!J1401-AVERAGE($J$2:J1401))/STDEV($J$2:J1401),"")</f>
        <v/>
      </c>
    </row>
    <row r="1402">
      <c r="A1402" s="14">
        <f>原始数据_周度!A1402</f>
        <v/>
      </c>
      <c r="B1402" s="15">
        <f>IFERROR((原始数据_周度!C1402-AVERAGE(原始数据_周度!C1247:C1402))/STDEV(原始数据_周度!C1247:C1402),"")</f>
        <v/>
      </c>
      <c r="C1402" s="15">
        <f>IFERROR((原始数据_周度!F1402-AVERAGE(原始数据_周度!F1247:F1402))/STDEV(原始数据_周度!F1247:F1402),"")</f>
        <v/>
      </c>
      <c r="D1402" s="15">
        <f>IFERROR(-1*(原始数据_周度!E1402-AVERAGE(原始数据_周度!E1247:E1402))/STDEV(原始数据_周度!E1247:E1402),"")</f>
        <v/>
      </c>
      <c r="E1402" s="15">
        <f>IFERROR(-1*(原始数据_周度!G1402-AVERAGE(原始数据_周度!G1247:G1402))/STDEV(原始数据_周度!G1247:G1402),"")</f>
        <v/>
      </c>
      <c r="F1402" s="15">
        <f>IFERROR(-1*(原始数据_周度!H1402-AVERAGE(原始数据_周度!H1247:H1402))/STDEV(原始数据_周度!H1247:H1402),"")</f>
        <v/>
      </c>
      <c r="G1402" s="15">
        <f>IFERROR((原始数据_周度!I1402-AVERAGE(原始数据_周度!I1247:I1402))/STDEV(原始数据_周度!I1247:I1402),"")</f>
        <v/>
      </c>
      <c r="H1402" s="166">
        <f>IFERROR((原始数据_周度!J1402-AVERAGE($J$2:J1402))/STDEV($J$2:J1402),"")</f>
        <v/>
      </c>
    </row>
    <row r="1403">
      <c r="A1403" s="14">
        <f>原始数据_周度!A1403</f>
        <v/>
      </c>
      <c r="B1403" s="15">
        <f>IFERROR((原始数据_周度!C1403-AVERAGE(原始数据_周度!C1248:C1403))/STDEV(原始数据_周度!C1248:C1403),"")</f>
        <v/>
      </c>
      <c r="C1403" s="15">
        <f>IFERROR((原始数据_周度!F1403-AVERAGE(原始数据_周度!F1248:F1403))/STDEV(原始数据_周度!F1248:F1403),"")</f>
        <v/>
      </c>
      <c r="D1403" s="15">
        <f>IFERROR(-1*(原始数据_周度!E1403-AVERAGE(原始数据_周度!E1248:E1403))/STDEV(原始数据_周度!E1248:E1403),"")</f>
        <v/>
      </c>
      <c r="E1403" s="15">
        <f>IFERROR(-1*(原始数据_周度!G1403-AVERAGE(原始数据_周度!G1248:G1403))/STDEV(原始数据_周度!G1248:G1403),"")</f>
        <v/>
      </c>
      <c r="F1403" s="15">
        <f>IFERROR(-1*(原始数据_周度!H1403-AVERAGE(原始数据_周度!H1248:H1403))/STDEV(原始数据_周度!H1248:H1403),"")</f>
        <v/>
      </c>
      <c r="G1403" s="15">
        <f>IFERROR((原始数据_周度!I1403-AVERAGE(原始数据_周度!I1248:I1403))/STDEV(原始数据_周度!I1248:I1403),"")</f>
        <v/>
      </c>
      <c r="H1403" s="166">
        <f>IFERROR((原始数据_周度!J1403-AVERAGE($J$2:J1403))/STDEV($J$2:J1403),"")</f>
        <v/>
      </c>
    </row>
    <row r="1404">
      <c r="A1404" s="14">
        <f>原始数据_周度!A1404</f>
        <v/>
      </c>
      <c r="B1404" s="15">
        <f>IFERROR((原始数据_周度!C1404-AVERAGE(原始数据_周度!C1249:C1404))/STDEV(原始数据_周度!C1249:C1404),"")</f>
        <v/>
      </c>
      <c r="C1404" s="15">
        <f>IFERROR((原始数据_周度!F1404-AVERAGE(原始数据_周度!F1249:F1404))/STDEV(原始数据_周度!F1249:F1404),"")</f>
        <v/>
      </c>
      <c r="D1404" s="15">
        <f>IFERROR(-1*(原始数据_周度!E1404-AVERAGE(原始数据_周度!E1249:E1404))/STDEV(原始数据_周度!E1249:E1404),"")</f>
        <v/>
      </c>
      <c r="E1404" s="15">
        <f>IFERROR(-1*(原始数据_周度!G1404-AVERAGE(原始数据_周度!G1249:G1404))/STDEV(原始数据_周度!G1249:G1404),"")</f>
        <v/>
      </c>
      <c r="F1404" s="15">
        <f>IFERROR(-1*(原始数据_周度!H1404-AVERAGE(原始数据_周度!H1249:H1404))/STDEV(原始数据_周度!H1249:H1404),"")</f>
        <v/>
      </c>
      <c r="G1404" s="15">
        <f>IFERROR((原始数据_周度!I1404-AVERAGE(原始数据_周度!I1249:I1404))/STDEV(原始数据_周度!I1249:I1404),"")</f>
        <v/>
      </c>
      <c r="H1404" s="166">
        <f>IFERROR((原始数据_周度!J1404-AVERAGE($J$2:J1404))/STDEV($J$2:J1404),"")</f>
        <v/>
      </c>
    </row>
    <row r="1405">
      <c r="A1405" s="14">
        <f>原始数据_周度!A1405</f>
        <v/>
      </c>
      <c r="B1405" s="15">
        <f>IFERROR((原始数据_周度!C1405-AVERAGE(原始数据_周度!C1250:C1405))/STDEV(原始数据_周度!C1250:C1405),"")</f>
        <v/>
      </c>
      <c r="C1405" s="15">
        <f>IFERROR((原始数据_周度!F1405-AVERAGE(原始数据_周度!F1250:F1405))/STDEV(原始数据_周度!F1250:F1405),"")</f>
        <v/>
      </c>
      <c r="D1405" s="15">
        <f>IFERROR(-1*(原始数据_周度!E1405-AVERAGE(原始数据_周度!E1250:E1405))/STDEV(原始数据_周度!E1250:E1405),"")</f>
        <v/>
      </c>
      <c r="E1405" s="15">
        <f>IFERROR(-1*(原始数据_周度!G1405-AVERAGE(原始数据_周度!G1250:G1405))/STDEV(原始数据_周度!G1250:G1405),"")</f>
        <v/>
      </c>
      <c r="F1405" s="15">
        <f>IFERROR(-1*(原始数据_周度!H1405-AVERAGE(原始数据_周度!H1250:H1405))/STDEV(原始数据_周度!H1250:H1405),"")</f>
        <v/>
      </c>
      <c r="G1405" s="15">
        <f>IFERROR((原始数据_周度!I1405-AVERAGE(原始数据_周度!I1250:I1405))/STDEV(原始数据_周度!I1250:I1405),"")</f>
        <v/>
      </c>
      <c r="H1405" s="166">
        <f>IFERROR((原始数据_周度!J1405-AVERAGE($J$2:J1405))/STDEV($J$2:J1405),"")</f>
        <v/>
      </c>
    </row>
    <row r="1406">
      <c r="A1406" s="14">
        <f>原始数据_周度!A1406</f>
        <v/>
      </c>
      <c r="B1406" s="15">
        <f>IFERROR((原始数据_周度!C1406-AVERAGE(原始数据_周度!C1251:C1406))/STDEV(原始数据_周度!C1251:C1406),"")</f>
        <v/>
      </c>
      <c r="C1406" s="15">
        <f>IFERROR((原始数据_周度!F1406-AVERAGE(原始数据_周度!F1251:F1406))/STDEV(原始数据_周度!F1251:F1406),"")</f>
        <v/>
      </c>
      <c r="D1406" s="15">
        <f>IFERROR(-1*(原始数据_周度!E1406-AVERAGE(原始数据_周度!E1251:E1406))/STDEV(原始数据_周度!E1251:E1406),"")</f>
        <v/>
      </c>
      <c r="E1406" s="15">
        <f>IFERROR(-1*(原始数据_周度!G1406-AVERAGE(原始数据_周度!G1251:G1406))/STDEV(原始数据_周度!G1251:G1406),"")</f>
        <v/>
      </c>
      <c r="F1406" s="15">
        <f>IFERROR(-1*(原始数据_周度!H1406-AVERAGE(原始数据_周度!H1251:H1406))/STDEV(原始数据_周度!H1251:H1406),"")</f>
        <v/>
      </c>
      <c r="G1406" s="15">
        <f>IFERROR((原始数据_周度!I1406-AVERAGE(原始数据_周度!I1251:I1406))/STDEV(原始数据_周度!I1251:I1406),"")</f>
        <v/>
      </c>
      <c r="H1406" s="166">
        <f>IFERROR((原始数据_周度!J1406-AVERAGE($J$2:J1406))/STDEV($J$2:J1406),"")</f>
        <v/>
      </c>
    </row>
    <row r="1407">
      <c r="A1407" s="14">
        <f>原始数据_周度!A1407</f>
        <v/>
      </c>
      <c r="B1407" s="15">
        <f>IFERROR((原始数据_周度!C1407-AVERAGE(原始数据_周度!C1252:C1407))/STDEV(原始数据_周度!C1252:C1407),"")</f>
        <v/>
      </c>
      <c r="C1407" s="15">
        <f>IFERROR((原始数据_周度!F1407-AVERAGE(原始数据_周度!F1252:F1407))/STDEV(原始数据_周度!F1252:F1407),"")</f>
        <v/>
      </c>
      <c r="D1407" s="15">
        <f>IFERROR(-1*(原始数据_周度!E1407-AVERAGE(原始数据_周度!E1252:E1407))/STDEV(原始数据_周度!E1252:E1407),"")</f>
        <v/>
      </c>
      <c r="E1407" s="15">
        <f>IFERROR(-1*(原始数据_周度!G1407-AVERAGE(原始数据_周度!G1252:G1407))/STDEV(原始数据_周度!G1252:G1407),"")</f>
        <v/>
      </c>
      <c r="F1407" s="15">
        <f>IFERROR(-1*(原始数据_周度!H1407-AVERAGE(原始数据_周度!H1252:H1407))/STDEV(原始数据_周度!H1252:H1407),"")</f>
        <v/>
      </c>
      <c r="G1407" s="15">
        <f>IFERROR((原始数据_周度!I1407-AVERAGE(原始数据_周度!I1252:I1407))/STDEV(原始数据_周度!I1252:I1407),"")</f>
        <v/>
      </c>
      <c r="H1407" s="166">
        <f>IFERROR((原始数据_周度!J1407-AVERAGE($J$2:J1407))/STDEV($J$2:J1407),"")</f>
        <v/>
      </c>
    </row>
    <row r="1408">
      <c r="A1408" s="14">
        <f>原始数据_周度!A1408</f>
        <v/>
      </c>
      <c r="B1408" s="15">
        <f>IFERROR((原始数据_周度!C1408-AVERAGE(原始数据_周度!C1253:C1408))/STDEV(原始数据_周度!C1253:C1408),"")</f>
        <v/>
      </c>
      <c r="C1408" s="15">
        <f>IFERROR((原始数据_周度!F1408-AVERAGE(原始数据_周度!F1253:F1408))/STDEV(原始数据_周度!F1253:F1408),"")</f>
        <v/>
      </c>
      <c r="D1408" s="15">
        <f>IFERROR(-1*(原始数据_周度!E1408-AVERAGE(原始数据_周度!E1253:E1408))/STDEV(原始数据_周度!E1253:E1408),"")</f>
        <v/>
      </c>
      <c r="E1408" s="15">
        <f>IFERROR(-1*(原始数据_周度!G1408-AVERAGE(原始数据_周度!G1253:G1408))/STDEV(原始数据_周度!G1253:G1408),"")</f>
        <v/>
      </c>
      <c r="F1408" s="15">
        <f>IFERROR(-1*(原始数据_周度!H1408-AVERAGE(原始数据_周度!H1253:H1408))/STDEV(原始数据_周度!H1253:H1408),"")</f>
        <v/>
      </c>
      <c r="G1408" s="15">
        <f>IFERROR((原始数据_周度!I1408-AVERAGE(原始数据_周度!I1253:I1408))/STDEV(原始数据_周度!I1253:I1408),"")</f>
        <v/>
      </c>
      <c r="H1408" s="166">
        <f>IFERROR((原始数据_周度!J1408-AVERAGE($J$2:J1408))/STDEV($J$2:J1408),"")</f>
        <v/>
      </c>
    </row>
    <row r="1409">
      <c r="A1409" s="14">
        <f>原始数据_周度!A1409</f>
        <v/>
      </c>
      <c r="B1409" s="15">
        <f>IFERROR((原始数据_周度!C1409-AVERAGE(原始数据_周度!C1254:C1409))/STDEV(原始数据_周度!C1254:C1409),"")</f>
        <v/>
      </c>
      <c r="C1409" s="15">
        <f>IFERROR((原始数据_周度!F1409-AVERAGE(原始数据_周度!F1254:F1409))/STDEV(原始数据_周度!F1254:F1409),"")</f>
        <v/>
      </c>
      <c r="D1409" s="15">
        <f>IFERROR(-1*(原始数据_周度!E1409-AVERAGE(原始数据_周度!E1254:E1409))/STDEV(原始数据_周度!E1254:E1409),"")</f>
        <v/>
      </c>
      <c r="E1409" s="15">
        <f>IFERROR(-1*(原始数据_周度!G1409-AVERAGE(原始数据_周度!G1254:G1409))/STDEV(原始数据_周度!G1254:G1409),"")</f>
        <v/>
      </c>
      <c r="F1409" s="15">
        <f>IFERROR(-1*(原始数据_周度!H1409-AVERAGE(原始数据_周度!H1254:H1409))/STDEV(原始数据_周度!H1254:H1409),"")</f>
        <v/>
      </c>
      <c r="G1409" s="15">
        <f>IFERROR((原始数据_周度!I1409-AVERAGE(原始数据_周度!I1254:I1409))/STDEV(原始数据_周度!I1254:I1409),"")</f>
        <v/>
      </c>
      <c r="H1409" s="166">
        <f>IFERROR((原始数据_周度!J1409-AVERAGE($J$2:J1409))/STDEV($J$2:J1409),"")</f>
        <v/>
      </c>
    </row>
    <row r="1410">
      <c r="A1410" s="14">
        <f>原始数据_周度!A1410</f>
        <v/>
      </c>
      <c r="B1410" s="15">
        <f>IFERROR((原始数据_周度!C1410-AVERAGE(原始数据_周度!C1255:C1410))/STDEV(原始数据_周度!C1255:C1410),"")</f>
        <v/>
      </c>
      <c r="C1410" s="15">
        <f>IFERROR((原始数据_周度!F1410-AVERAGE(原始数据_周度!F1255:F1410))/STDEV(原始数据_周度!F1255:F1410),"")</f>
        <v/>
      </c>
      <c r="D1410" s="15">
        <f>IFERROR(-1*(原始数据_周度!E1410-AVERAGE(原始数据_周度!E1255:E1410))/STDEV(原始数据_周度!E1255:E1410),"")</f>
        <v/>
      </c>
      <c r="E1410" s="15">
        <f>IFERROR(-1*(原始数据_周度!G1410-AVERAGE(原始数据_周度!G1255:G1410))/STDEV(原始数据_周度!G1255:G1410),"")</f>
        <v/>
      </c>
      <c r="F1410" s="15">
        <f>IFERROR(-1*(原始数据_周度!H1410-AVERAGE(原始数据_周度!H1255:H1410))/STDEV(原始数据_周度!H1255:H1410),"")</f>
        <v/>
      </c>
      <c r="G1410" s="15">
        <f>IFERROR((原始数据_周度!I1410-AVERAGE(原始数据_周度!I1255:I1410))/STDEV(原始数据_周度!I1255:I1410),"")</f>
        <v/>
      </c>
      <c r="H1410" s="166">
        <f>IFERROR((原始数据_周度!J1410-AVERAGE($J$2:J1410))/STDEV($J$2:J1410),"")</f>
        <v/>
      </c>
    </row>
    <row r="1411">
      <c r="A1411" s="14">
        <f>原始数据_周度!A1411</f>
        <v/>
      </c>
      <c r="B1411" s="15">
        <f>IFERROR((原始数据_周度!C1411-AVERAGE(原始数据_周度!C1256:C1411))/STDEV(原始数据_周度!C1256:C1411),"")</f>
        <v/>
      </c>
      <c r="C1411" s="15">
        <f>IFERROR((原始数据_周度!F1411-AVERAGE(原始数据_周度!F1256:F1411))/STDEV(原始数据_周度!F1256:F1411),"")</f>
        <v/>
      </c>
      <c r="D1411" s="15">
        <f>IFERROR(-1*(原始数据_周度!E1411-AVERAGE(原始数据_周度!E1256:E1411))/STDEV(原始数据_周度!E1256:E1411),"")</f>
        <v/>
      </c>
      <c r="E1411" s="15">
        <f>IFERROR(-1*(原始数据_周度!G1411-AVERAGE(原始数据_周度!G1256:G1411))/STDEV(原始数据_周度!G1256:G1411),"")</f>
        <v/>
      </c>
      <c r="F1411" s="15">
        <f>IFERROR(-1*(原始数据_周度!H1411-AVERAGE(原始数据_周度!H1256:H1411))/STDEV(原始数据_周度!H1256:H1411),"")</f>
        <v/>
      </c>
      <c r="G1411" s="15">
        <f>IFERROR((原始数据_周度!I1411-AVERAGE(原始数据_周度!I1256:I1411))/STDEV(原始数据_周度!I1256:I1411),"")</f>
        <v/>
      </c>
      <c r="H1411" s="166">
        <f>IFERROR((原始数据_周度!J1411-AVERAGE($J$2:J1411))/STDEV($J$2:J1411),"")</f>
        <v/>
      </c>
    </row>
    <row r="1412">
      <c r="A1412" s="14">
        <f>原始数据_周度!A1412</f>
        <v/>
      </c>
      <c r="B1412" s="15">
        <f>IFERROR((原始数据_周度!C1412-AVERAGE(原始数据_周度!C1257:C1412))/STDEV(原始数据_周度!C1257:C1412),"")</f>
        <v/>
      </c>
      <c r="C1412" s="15">
        <f>IFERROR((原始数据_周度!F1412-AVERAGE(原始数据_周度!F1257:F1412))/STDEV(原始数据_周度!F1257:F1412),"")</f>
        <v/>
      </c>
      <c r="D1412" s="15">
        <f>IFERROR(-1*(原始数据_周度!E1412-AVERAGE(原始数据_周度!E1257:E1412))/STDEV(原始数据_周度!E1257:E1412),"")</f>
        <v/>
      </c>
      <c r="E1412" s="15">
        <f>IFERROR(-1*(原始数据_周度!G1412-AVERAGE(原始数据_周度!G1257:G1412))/STDEV(原始数据_周度!G1257:G1412),"")</f>
        <v/>
      </c>
      <c r="F1412" s="15">
        <f>IFERROR(-1*(原始数据_周度!H1412-AVERAGE(原始数据_周度!H1257:H1412))/STDEV(原始数据_周度!H1257:H1412),"")</f>
        <v/>
      </c>
      <c r="G1412" s="15">
        <f>IFERROR((原始数据_周度!I1412-AVERAGE(原始数据_周度!I1257:I1412))/STDEV(原始数据_周度!I1257:I1412),"")</f>
        <v/>
      </c>
      <c r="H1412" s="166">
        <f>IFERROR((原始数据_周度!J1412-AVERAGE($J$2:J1412))/STDEV($J$2:J1412),"")</f>
        <v/>
      </c>
    </row>
    <row r="1413">
      <c r="A1413" s="14">
        <f>原始数据_周度!A1413</f>
        <v/>
      </c>
      <c r="B1413" s="15">
        <f>IFERROR((原始数据_周度!C1413-AVERAGE(原始数据_周度!C1258:C1413))/STDEV(原始数据_周度!C1258:C1413),"")</f>
        <v/>
      </c>
      <c r="C1413" s="15">
        <f>IFERROR((原始数据_周度!F1413-AVERAGE(原始数据_周度!F1258:F1413))/STDEV(原始数据_周度!F1258:F1413),"")</f>
        <v/>
      </c>
      <c r="D1413" s="15">
        <f>IFERROR(-1*(原始数据_周度!E1413-AVERAGE(原始数据_周度!E1258:E1413))/STDEV(原始数据_周度!E1258:E1413),"")</f>
        <v/>
      </c>
      <c r="E1413" s="15">
        <f>IFERROR(-1*(原始数据_周度!G1413-AVERAGE(原始数据_周度!G1258:G1413))/STDEV(原始数据_周度!G1258:G1413),"")</f>
        <v/>
      </c>
      <c r="F1413" s="15">
        <f>IFERROR(-1*(原始数据_周度!H1413-AVERAGE(原始数据_周度!H1258:H1413))/STDEV(原始数据_周度!H1258:H1413),"")</f>
        <v/>
      </c>
      <c r="G1413" s="15">
        <f>IFERROR((原始数据_周度!I1413-AVERAGE(原始数据_周度!I1258:I1413))/STDEV(原始数据_周度!I1258:I1413),"")</f>
        <v/>
      </c>
      <c r="H1413" s="166">
        <f>IFERROR((原始数据_周度!J1413-AVERAGE($J$2:J1413))/STDEV($J$2:J1413),"")</f>
        <v/>
      </c>
    </row>
    <row r="1414">
      <c r="A1414" s="14">
        <f>原始数据_周度!A1414</f>
        <v/>
      </c>
      <c r="B1414" s="15">
        <f>IFERROR((原始数据_周度!C1414-AVERAGE(原始数据_周度!C1259:C1414))/STDEV(原始数据_周度!C1259:C1414),"")</f>
        <v/>
      </c>
      <c r="C1414" s="15">
        <f>IFERROR((原始数据_周度!F1414-AVERAGE(原始数据_周度!F1259:F1414))/STDEV(原始数据_周度!F1259:F1414),"")</f>
        <v/>
      </c>
      <c r="D1414" s="15">
        <f>IFERROR(-1*(原始数据_周度!E1414-AVERAGE(原始数据_周度!E1259:E1414))/STDEV(原始数据_周度!E1259:E1414),"")</f>
        <v/>
      </c>
      <c r="E1414" s="15">
        <f>IFERROR(-1*(原始数据_周度!G1414-AVERAGE(原始数据_周度!G1259:G1414))/STDEV(原始数据_周度!G1259:G1414),"")</f>
        <v/>
      </c>
      <c r="F1414" s="15">
        <f>IFERROR(-1*(原始数据_周度!H1414-AVERAGE(原始数据_周度!H1259:H1414))/STDEV(原始数据_周度!H1259:H1414),"")</f>
        <v/>
      </c>
      <c r="G1414" s="15">
        <f>IFERROR((原始数据_周度!I1414-AVERAGE(原始数据_周度!I1259:I1414))/STDEV(原始数据_周度!I1259:I1414),"")</f>
        <v/>
      </c>
      <c r="H1414" s="166">
        <f>IFERROR((原始数据_周度!J1414-AVERAGE($J$2:J1414))/STDEV($J$2:J1414),"")</f>
        <v/>
      </c>
    </row>
    <row r="1415">
      <c r="A1415" s="14">
        <f>原始数据_周度!A1415</f>
        <v/>
      </c>
      <c r="B1415" s="15">
        <f>IFERROR((原始数据_周度!C1415-AVERAGE(原始数据_周度!C1260:C1415))/STDEV(原始数据_周度!C1260:C1415),"")</f>
        <v/>
      </c>
      <c r="C1415" s="15">
        <f>IFERROR((原始数据_周度!F1415-AVERAGE(原始数据_周度!F1260:F1415))/STDEV(原始数据_周度!F1260:F1415),"")</f>
        <v/>
      </c>
      <c r="D1415" s="15">
        <f>IFERROR(-1*(原始数据_周度!E1415-AVERAGE(原始数据_周度!E1260:E1415))/STDEV(原始数据_周度!E1260:E1415),"")</f>
        <v/>
      </c>
      <c r="E1415" s="15">
        <f>IFERROR(-1*(原始数据_周度!G1415-AVERAGE(原始数据_周度!G1260:G1415))/STDEV(原始数据_周度!G1260:G1415),"")</f>
        <v/>
      </c>
      <c r="F1415" s="15">
        <f>IFERROR(-1*(原始数据_周度!H1415-AVERAGE(原始数据_周度!H1260:H1415))/STDEV(原始数据_周度!H1260:H1415),"")</f>
        <v/>
      </c>
      <c r="G1415" s="15">
        <f>IFERROR((原始数据_周度!I1415-AVERAGE(原始数据_周度!I1260:I1415))/STDEV(原始数据_周度!I1260:I1415),"")</f>
        <v/>
      </c>
      <c r="H1415" s="166">
        <f>IFERROR((原始数据_周度!J1415-AVERAGE($J$2:J1415))/STDEV($J$2:J1415),"")</f>
        <v/>
      </c>
    </row>
    <row r="1416">
      <c r="A1416" s="14">
        <f>原始数据_周度!A1416</f>
        <v/>
      </c>
      <c r="B1416" s="15">
        <f>IFERROR((原始数据_周度!C1416-AVERAGE(原始数据_周度!C1261:C1416))/STDEV(原始数据_周度!C1261:C1416),"")</f>
        <v/>
      </c>
      <c r="C1416" s="15">
        <f>IFERROR((原始数据_周度!F1416-AVERAGE(原始数据_周度!F1261:F1416))/STDEV(原始数据_周度!F1261:F1416),"")</f>
        <v/>
      </c>
      <c r="D1416" s="15">
        <f>IFERROR(-1*(原始数据_周度!E1416-AVERAGE(原始数据_周度!E1261:E1416))/STDEV(原始数据_周度!E1261:E1416),"")</f>
        <v/>
      </c>
      <c r="E1416" s="15">
        <f>IFERROR(-1*(原始数据_周度!G1416-AVERAGE(原始数据_周度!G1261:G1416))/STDEV(原始数据_周度!G1261:G1416),"")</f>
        <v/>
      </c>
      <c r="F1416" s="15">
        <f>IFERROR(-1*(原始数据_周度!H1416-AVERAGE(原始数据_周度!H1261:H1416))/STDEV(原始数据_周度!H1261:H1416),"")</f>
        <v/>
      </c>
      <c r="G1416" s="15">
        <f>IFERROR((原始数据_周度!I1416-AVERAGE(原始数据_周度!I1261:I1416))/STDEV(原始数据_周度!I1261:I1416),"")</f>
        <v/>
      </c>
      <c r="H1416" s="166">
        <f>IFERROR((原始数据_周度!J1416-AVERAGE($J$2:J1416))/STDEV($J$2:J1416),"")</f>
        <v/>
      </c>
    </row>
    <row r="1417">
      <c r="A1417" s="14">
        <f>原始数据_周度!A1417</f>
        <v/>
      </c>
      <c r="B1417" s="15">
        <f>IFERROR((原始数据_周度!C1417-AVERAGE(原始数据_周度!C1262:C1417))/STDEV(原始数据_周度!C1262:C1417),"")</f>
        <v/>
      </c>
      <c r="C1417" s="15">
        <f>IFERROR((原始数据_周度!F1417-AVERAGE(原始数据_周度!F1262:F1417))/STDEV(原始数据_周度!F1262:F1417),"")</f>
        <v/>
      </c>
      <c r="D1417" s="15">
        <f>IFERROR(-1*(原始数据_周度!E1417-AVERAGE(原始数据_周度!E1262:E1417))/STDEV(原始数据_周度!E1262:E1417),"")</f>
        <v/>
      </c>
      <c r="E1417" s="15">
        <f>IFERROR(-1*(原始数据_周度!G1417-AVERAGE(原始数据_周度!G1262:G1417))/STDEV(原始数据_周度!G1262:G1417),"")</f>
        <v/>
      </c>
      <c r="F1417" s="15">
        <f>IFERROR(-1*(原始数据_周度!H1417-AVERAGE(原始数据_周度!H1262:H1417))/STDEV(原始数据_周度!H1262:H1417),"")</f>
        <v/>
      </c>
      <c r="G1417" s="15">
        <f>IFERROR((原始数据_周度!I1417-AVERAGE(原始数据_周度!I1262:I1417))/STDEV(原始数据_周度!I1262:I1417),"")</f>
        <v/>
      </c>
      <c r="H1417" s="166">
        <f>IFERROR((原始数据_周度!J1417-AVERAGE($J$2:J1417))/STDEV($J$2:J1417),"")</f>
        <v/>
      </c>
    </row>
    <row r="1418">
      <c r="A1418" s="14">
        <f>原始数据_周度!A1418</f>
        <v/>
      </c>
      <c r="B1418" s="15">
        <f>IFERROR((原始数据_周度!C1418-AVERAGE(原始数据_周度!C1263:C1418))/STDEV(原始数据_周度!C1263:C1418),"")</f>
        <v/>
      </c>
      <c r="C1418" s="15">
        <f>IFERROR((原始数据_周度!F1418-AVERAGE(原始数据_周度!F1263:F1418))/STDEV(原始数据_周度!F1263:F1418),"")</f>
        <v/>
      </c>
      <c r="D1418" s="15">
        <f>IFERROR(-1*(原始数据_周度!E1418-AVERAGE(原始数据_周度!E1263:E1418))/STDEV(原始数据_周度!E1263:E1418),"")</f>
        <v/>
      </c>
      <c r="E1418" s="15">
        <f>IFERROR(-1*(原始数据_周度!G1418-AVERAGE(原始数据_周度!G1263:G1418))/STDEV(原始数据_周度!G1263:G1418),"")</f>
        <v/>
      </c>
      <c r="F1418" s="15">
        <f>IFERROR(-1*(原始数据_周度!H1418-AVERAGE(原始数据_周度!H1263:H1418))/STDEV(原始数据_周度!H1263:H1418),"")</f>
        <v/>
      </c>
      <c r="G1418" s="15">
        <f>IFERROR((原始数据_周度!I1418-AVERAGE(原始数据_周度!I1263:I1418))/STDEV(原始数据_周度!I1263:I1418),"")</f>
        <v/>
      </c>
      <c r="H1418" s="166">
        <f>IFERROR((原始数据_周度!J1418-AVERAGE($J$2:J1418))/STDEV($J$2:J1418),"")</f>
        <v/>
      </c>
    </row>
    <row r="1419">
      <c r="A1419" s="14">
        <f>原始数据_周度!A1419</f>
        <v/>
      </c>
      <c r="B1419" s="15">
        <f>IFERROR((原始数据_周度!C1419-AVERAGE(原始数据_周度!C1264:C1419))/STDEV(原始数据_周度!C1264:C1419),"")</f>
        <v/>
      </c>
      <c r="C1419" s="15">
        <f>IFERROR((原始数据_周度!F1419-AVERAGE(原始数据_周度!F1264:F1419))/STDEV(原始数据_周度!F1264:F1419),"")</f>
        <v/>
      </c>
      <c r="D1419" s="15">
        <f>IFERROR(-1*(原始数据_周度!E1419-AVERAGE(原始数据_周度!E1264:E1419))/STDEV(原始数据_周度!E1264:E1419),"")</f>
        <v/>
      </c>
      <c r="E1419" s="15">
        <f>IFERROR(-1*(原始数据_周度!G1419-AVERAGE(原始数据_周度!G1264:G1419))/STDEV(原始数据_周度!G1264:G1419),"")</f>
        <v/>
      </c>
      <c r="F1419" s="15">
        <f>IFERROR(-1*(原始数据_周度!H1419-AVERAGE(原始数据_周度!H1264:H1419))/STDEV(原始数据_周度!H1264:H1419),"")</f>
        <v/>
      </c>
      <c r="G1419" s="15">
        <f>IFERROR((原始数据_周度!I1419-AVERAGE(原始数据_周度!I1264:I1419))/STDEV(原始数据_周度!I1264:I1419),"")</f>
        <v/>
      </c>
      <c r="H1419" s="166">
        <f>IFERROR((原始数据_周度!J1419-AVERAGE($J$2:J1419))/STDEV($J$2:J1419),"")</f>
        <v/>
      </c>
    </row>
    <row r="1420">
      <c r="A1420" s="14">
        <f>原始数据_周度!A1420</f>
        <v/>
      </c>
      <c r="B1420" s="15">
        <f>IFERROR((原始数据_周度!C1420-AVERAGE(原始数据_周度!C1265:C1420))/STDEV(原始数据_周度!C1265:C1420),"")</f>
        <v/>
      </c>
      <c r="C1420" s="15">
        <f>IFERROR((原始数据_周度!F1420-AVERAGE(原始数据_周度!F1265:F1420))/STDEV(原始数据_周度!F1265:F1420),"")</f>
        <v/>
      </c>
      <c r="D1420" s="15">
        <f>IFERROR(-1*(原始数据_周度!E1420-AVERAGE(原始数据_周度!E1265:E1420))/STDEV(原始数据_周度!E1265:E1420),"")</f>
        <v/>
      </c>
      <c r="E1420" s="15">
        <f>IFERROR(-1*(原始数据_周度!G1420-AVERAGE(原始数据_周度!G1265:G1420))/STDEV(原始数据_周度!G1265:G1420),"")</f>
        <v/>
      </c>
      <c r="F1420" s="15">
        <f>IFERROR(-1*(原始数据_周度!H1420-AVERAGE(原始数据_周度!H1265:H1420))/STDEV(原始数据_周度!H1265:H1420),"")</f>
        <v/>
      </c>
      <c r="G1420" s="15">
        <f>IFERROR((原始数据_周度!I1420-AVERAGE(原始数据_周度!I1265:I1420))/STDEV(原始数据_周度!I1265:I1420),"")</f>
        <v/>
      </c>
      <c r="H1420" s="166">
        <f>IFERROR((原始数据_周度!J1420-AVERAGE($J$2:J1420))/STDEV($J$2:J1420),"")</f>
        <v/>
      </c>
    </row>
    <row r="1421">
      <c r="A1421" s="14">
        <f>原始数据_周度!A1421</f>
        <v/>
      </c>
      <c r="B1421" s="15">
        <f>IFERROR((原始数据_周度!C1421-AVERAGE(原始数据_周度!C1266:C1421))/STDEV(原始数据_周度!C1266:C1421),"")</f>
        <v/>
      </c>
      <c r="C1421" s="15">
        <f>IFERROR((原始数据_周度!F1421-AVERAGE(原始数据_周度!F1266:F1421))/STDEV(原始数据_周度!F1266:F1421),"")</f>
        <v/>
      </c>
      <c r="D1421" s="15">
        <f>IFERROR(-1*(原始数据_周度!E1421-AVERAGE(原始数据_周度!E1266:E1421))/STDEV(原始数据_周度!E1266:E1421),"")</f>
        <v/>
      </c>
      <c r="E1421" s="15">
        <f>IFERROR(-1*(原始数据_周度!G1421-AVERAGE(原始数据_周度!G1266:G1421))/STDEV(原始数据_周度!G1266:G1421),"")</f>
        <v/>
      </c>
      <c r="F1421" s="15">
        <f>IFERROR(-1*(原始数据_周度!H1421-AVERAGE(原始数据_周度!H1266:H1421))/STDEV(原始数据_周度!H1266:H1421),"")</f>
        <v/>
      </c>
      <c r="G1421" s="15">
        <f>IFERROR((原始数据_周度!I1421-AVERAGE(原始数据_周度!I1266:I1421))/STDEV(原始数据_周度!I1266:I1421),"")</f>
        <v/>
      </c>
      <c r="H1421" s="166">
        <f>IFERROR((原始数据_周度!J1421-AVERAGE($J$2:J1421))/STDEV($J$2:J1421),"")</f>
        <v/>
      </c>
    </row>
    <row r="1422">
      <c r="A1422" s="14">
        <f>原始数据_周度!A1422</f>
        <v/>
      </c>
      <c r="B1422" s="15">
        <f>IFERROR((原始数据_周度!C1422-AVERAGE(原始数据_周度!C1267:C1422))/STDEV(原始数据_周度!C1267:C1422),"")</f>
        <v/>
      </c>
      <c r="C1422" s="15">
        <f>IFERROR((原始数据_周度!F1422-AVERAGE(原始数据_周度!F1267:F1422))/STDEV(原始数据_周度!F1267:F1422),"")</f>
        <v/>
      </c>
      <c r="D1422" s="15">
        <f>IFERROR(-1*(原始数据_周度!E1422-AVERAGE(原始数据_周度!E1267:E1422))/STDEV(原始数据_周度!E1267:E1422),"")</f>
        <v/>
      </c>
      <c r="E1422" s="15">
        <f>IFERROR(-1*(原始数据_周度!G1422-AVERAGE(原始数据_周度!G1267:G1422))/STDEV(原始数据_周度!G1267:G1422),"")</f>
        <v/>
      </c>
      <c r="F1422" s="15">
        <f>IFERROR(-1*(原始数据_周度!H1422-AVERAGE(原始数据_周度!H1267:H1422))/STDEV(原始数据_周度!H1267:H1422),"")</f>
        <v/>
      </c>
      <c r="G1422" s="15">
        <f>IFERROR((原始数据_周度!I1422-AVERAGE(原始数据_周度!I1267:I1422))/STDEV(原始数据_周度!I1267:I1422),"")</f>
        <v/>
      </c>
      <c r="H1422" s="166">
        <f>IFERROR((原始数据_周度!J1422-AVERAGE($J$2:J1422))/STDEV($J$2:J1422),"")</f>
        <v/>
      </c>
    </row>
    <row r="1423">
      <c r="A1423" s="14">
        <f>原始数据_周度!A1423</f>
        <v/>
      </c>
      <c r="B1423" s="15">
        <f>IFERROR((原始数据_周度!C1423-AVERAGE(原始数据_周度!C1268:C1423))/STDEV(原始数据_周度!C1268:C1423),"")</f>
        <v/>
      </c>
      <c r="C1423" s="15">
        <f>IFERROR((原始数据_周度!F1423-AVERAGE(原始数据_周度!F1268:F1423))/STDEV(原始数据_周度!F1268:F1423),"")</f>
        <v/>
      </c>
      <c r="D1423" s="15">
        <f>IFERROR(-1*(原始数据_周度!E1423-AVERAGE(原始数据_周度!E1268:E1423))/STDEV(原始数据_周度!E1268:E1423),"")</f>
        <v/>
      </c>
      <c r="E1423" s="15">
        <f>IFERROR(-1*(原始数据_周度!G1423-AVERAGE(原始数据_周度!G1268:G1423))/STDEV(原始数据_周度!G1268:G1423),"")</f>
        <v/>
      </c>
      <c r="F1423" s="15">
        <f>IFERROR(-1*(原始数据_周度!H1423-AVERAGE(原始数据_周度!H1268:H1423))/STDEV(原始数据_周度!H1268:H1423),"")</f>
        <v/>
      </c>
      <c r="G1423" s="15">
        <f>IFERROR((原始数据_周度!I1423-AVERAGE(原始数据_周度!I1268:I1423))/STDEV(原始数据_周度!I1268:I1423),"")</f>
        <v/>
      </c>
      <c r="H1423" s="166">
        <f>IFERROR((原始数据_周度!J1423-AVERAGE($J$2:J1423))/STDEV($J$2:J1423),"")</f>
        <v/>
      </c>
    </row>
    <row r="1424">
      <c r="A1424" s="14">
        <f>原始数据_周度!A1424</f>
        <v/>
      </c>
      <c r="B1424" s="15">
        <f>IFERROR((原始数据_周度!C1424-AVERAGE(原始数据_周度!C1269:C1424))/STDEV(原始数据_周度!C1269:C1424),"")</f>
        <v/>
      </c>
      <c r="C1424" s="15">
        <f>IFERROR((原始数据_周度!F1424-AVERAGE(原始数据_周度!F1269:F1424))/STDEV(原始数据_周度!F1269:F1424),"")</f>
        <v/>
      </c>
      <c r="D1424" s="15">
        <f>IFERROR(-1*(原始数据_周度!E1424-AVERAGE(原始数据_周度!E1269:E1424))/STDEV(原始数据_周度!E1269:E1424),"")</f>
        <v/>
      </c>
      <c r="E1424" s="15">
        <f>IFERROR(-1*(原始数据_周度!G1424-AVERAGE(原始数据_周度!G1269:G1424))/STDEV(原始数据_周度!G1269:G1424),"")</f>
        <v/>
      </c>
      <c r="F1424" s="15">
        <f>IFERROR(-1*(原始数据_周度!H1424-AVERAGE(原始数据_周度!H1269:H1424))/STDEV(原始数据_周度!H1269:H1424),"")</f>
        <v/>
      </c>
      <c r="G1424" s="15">
        <f>IFERROR((原始数据_周度!I1424-AVERAGE(原始数据_周度!I1269:I1424))/STDEV(原始数据_周度!I1269:I1424),"")</f>
        <v/>
      </c>
      <c r="H1424" s="166">
        <f>IFERROR((原始数据_周度!J1424-AVERAGE($J$2:J1424))/STDEV($J$2:J1424),"")</f>
        <v/>
      </c>
    </row>
    <row r="1425">
      <c r="A1425" s="14">
        <f>原始数据_周度!A1425</f>
        <v/>
      </c>
      <c r="B1425" s="15">
        <f>IFERROR((原始数据_周度!C1425-AVERAGE(原始数据_周度!C1270:C1425))/STDEV(原始数据_周度!C1270:C1425),"")</f>
        <v/>
      </c>
      <c r="C1425" s="15">
        <f>IFERROR((原始数据_周度!F1425-AVERAGE(原始数据_周度!F1270:F1425))/STDEV(原始数据_周度!F1270:F1425),"")</f>
        <v/>
      </c>
      <c r="D1425" s="15">
        <f>IFERROR(-1*(原始数据_周度!E1425-AVERAGE(原始数据_周度!E1270:E1425))/STDEV(原始数据_周度!E1270:E1425),"")</f>
        <v/>
      </c>
      <c r="E1425" s="15">
        <f>IFERROR(-1*(原始数据_周度!G1425-AVERAGE(原始数据_周度!G1270:G1425))/STDEV(原始数据_周度!G1270:G1425),"")</f>
        <v/>
      </c>
      <c r="F1425" s="15">
        <f>IFERROR(-1*(原始数据_周度!H1425-AVERAGE(原始数据_周度!H1270:H1425))/STDEV(原始数据_周度!H1270:H1425),"")</f>
        <v/>
      </c>
      <c r="G1425" s="15">
        <f>IFERROR((原始数据_周度!I1425-AVERAGE(原始数据_周度!I1270:I1425))/STDEV(原始数据_周度!I1270:I1425),"")</f>
        <v/>
      </c>
      <c r="H1425" s="166">
        <f>IFERROR((原始数据_周度!J1425-AVERAGE($J$2:J1425))/STDEV($J$2:J1425),"")</f>
        <v/>
      </c>
    </row>
    <row r="1426">
      <c r="A1426" s="14">
        <f>原始数据_周度!A1426</f>
        <v/>
      </c>
      <c r="B1426" s="15">
        <f>IFERROR((原始数据_周度!C1426-AVERAGE(原始数据_周度!C1271:C1426))/STDEV(原始数据_周度!C1271:C1426),"")</f>
        <v/>
      </c>
      <c r="C1426" s="15">
        <f>IFERROR((原始数据_周度!F1426-AVERAGE(原始数据_周度!F1271:F1426))/STDEV(原始数据_周度!F1271:F1426),"")</f>
        <v/>
      </c>
      <c r="D1426" s="15">
        <f>IFERROR(-1*(原始数据_周度!E1426-AVERAGE(原始数据_周度!E1271:E1426))/STDEV(原始数据_周度!E1271:E1426),"")</f>
        <v/>
      </c>
      <c r="E1426" s="15">
        <f>IFERROR(-1*(原始数据_周度!G1426-AVERAGE(原始数据_周度!G1271:G1426))/STDEV(原始数据_周度!G1271:G1426),"")</f>
        <v/>
      </c>
      <c r="F1426" s="15">
        <f>IFERROR(-1*(原始数据_周度!H1426-AVERAGE(原始数据_周度!H1271:H1426))/STDEV(原始数据_周度!H1271:H1426),"")</f>
        <v/>
      </c>
      <c r="G1426" s="15">
        <f>IFERROR((原始数据_周度!I1426-AVERAGE(原始数据_周度!I1271:I1426))/STDEV(原始数据_周度!I1271:I1426),"")</f>
        <v/>
      </c>
      <c r="H1426" s="166">
        <f>IFERROR((原始数据_周度!J1426-AVERAGE($J$2:J1426))/STDEV($J$2:J1426),"")</f>
        <v/>
      </c>
    </row>
    <row r="1427">
      <c r="A1427" s="14">
        <f>原始数据_周度!A1427</f>
        <v/>
      </c>
      <c r="B1427" s="15">
        <f>IFERROR((原始数据_周度!C1427-AVERAGE(原始数据_周度!C1272:C1427))/STDEV(原始数据_周度!C1272:C1427),"")</f>
        <v/>
      </c>
      <c r="C1427" s="15">
        <f>IFERROR((原始数据_周度!F1427-AVERAGE(原始数据_周度!F1272:F1427))/STDEV(原始数据_周度!F1272:F1427),"")</f>
        <v/>
      </c>
      <c r="D1427" s="15">
        <f>IFERROR(-1*(原始数据_周度!E1427-AVERAGE(原始数据_周度!E1272:E1427))/STDEV(原始数据_周度!E1272:E1427),"")</f>
        <v/>
      </c>
      <c r="E1427" s="15">
        <f>IFERROR(-1*(原始数据_周度!G1427-AVERAGE(原始数据_周度!G1272:G1427))/STDEV(原始数据_周度!G1272:G1427),"")</f>
        <v/>
      </c>
      <c r="F1427" s="15">
        <f>IFERROR(-1*(原始数据_周度!H1427-AVERAGE(原始数据_周度!H1272:H1427))/STDEV(原始数据_周度!H1272:H1427),"")</f>
        <v/>
      </c>
      <c r="G1427" s="15">
        <f>IFERROR((原始数据_周度!I1427-AVERAGE(原始数据_周度!I1272:I1427))/STDEV(原始数据_周度!I1272:I1427),"")</f>
        <v/>
      </c>
      <c r="H1427" s="166">
        <f>IFERROR((原始数据_周度!J1427-AVERAGE($J$2:J1427))/STDEV($J$2:J1427),"")</f>
        <v/>
      </c>
    </row>
    <row r="1428">
      <c r="A1428" s="14">
        <f>原始数据_周度!A1428</f>
        <v/>
      </c>
      <c r="B1428" s="15">
        <f>IFERROR((原始数据_周度!C1428-AVERAGE(原始数据_周度!C1273:C1428))/STDEV(原始数据_周度!C1273:C1428),"")</f>
        <v/>
      </c>
      <c r="C1428" s="15">
        <f>IFERROR((原始数据_周度!F1428-AVERAGE(原始数据_周度!F1273:F1428))/STDEV(原始数据_周度!F1273:F1428),"")</f>
        <v/>
      </c>
      <c r="D1428" s="15">
        <f>IFERROR(-1*(原始数据_周度!E1428-AVERAGE(原始数据_周度!E1273:E1428))/STDEV(原始数据_周度!E1273:E1428),"")</f>
        <v/>
      </c>
      <c r="E1428" s="15">
        <f>IFERROR(-1*(原始数据_周度!G1428-AVERAGE(原始数据_周度!G1273:G1428))/STDEV(原始数据_周度!G1273:G1428),"")</f>
        <v/>
      </c>
      <c r="F1428" s="15">
        <f>IFERROR(-1*(原始数据_周度!H1428-AVERAGE(原始数据_周度!H1273:H1428))/STDEV(原始数据_周度!H1273:H1428),"")</f>
        <v/>
      </c>
      <c r="G1428" s="15">
        <f>IFERROR((原始数据_周度!I1428-AVERAGE(原始数据_周度!I1273:I1428))/STDEV(原始数据_周度!I1273:I1428),"")</f>
        <v/>
      </c>
      <c r="H1428" s="166">
        <f>IFERROR((原始数据_周度!J1428-AVERAGE($J$2:J1428))/STDEV($J$2:J1428),"")</f>
        <v/>
      </c>
    </row>
    <row r="1429">
      <c r="A1429" s="14">
        <f>原始数据_周度!A1429</f>
        <v/>
      </c>
      <c r="B1429" s="15">
        <f>IFERROR((原始数据_周度!C1429-AVERAGE(原始数据_周度!C1274:C1429))/STDEV(原始数据_周度!C1274:C1429),"")</f>
        <v/>
      </c>
      <c r="C1429" s="15">
        <f>IFERROR((原始数据_周度!F1429-AVERAGE(原始数据_周度!F1274:F1429))/STDEV(原始数据_周度!F1274:F1429),"")</f>
        <v/>
      </c>
      <c r="D1429" s="15">
        <f>IFERROR(-1*(原始数据_周度!E1429-AVERAGE(原始数据_周度!E1274:E1429))/STDEV(原始数据_周度!E1274:E1429),"")</f>
        <v/>
      </c>
      <c r="E1429" s="15">
        <f>IFERROR(-1*(原始数据_周度!G1429-AVERAGE(原始数据_周度!G1274:G1429))/STDEV(原始数据_周度!G1274:G1429),"")</f>
        <v/>
      </c>
      <c r="F1429" s="15">
        <f>IFERROR(-1*(原始数据_周度!H1429-AVERAGE(原始数据_周度!H1274:H1429))/STDEV(原始数据_周度!H1274:H1429),"")</f>
        <v/>
      </c>
      <c r="G1429" s="15">
        <f>IFERROR((原始数据_周度!I1429-AVERAGE(原始数据_周度!I1274:I1429))/STDEV(原始数据_周度!I1274:I1429),"")</f>
        <v/>
      </c>
      <c r="H1429" s="166">
        <f>IFERROR((原始数据_周度!J1429-AVERAGE($J$2:J1429))/STDEV($J$2:J1429),"")</f>
        <v/>
      </c>
    </row>
    <row r="1430">
      <c r="A1430" s="14">
        <f>原始数据_周度!A1430</f>
        <v/>
      </c>
      <c r="B1430" s="15">
        <f>IFERROR((原始数据_周度!C1430-AVERAGE(原始数据_周度!C1275:C1430))/STDEV(原始数据_周度!C1275:C1430),"")</f>
        <v/>
      </c>
      <c r="C1430" s="15">
        <f>IFERROR((原始数据_周度!F1430-AVERAGE(原始数据_周度!F1275:F1430))/STDEV(原始数据_周度!F1275:F1430),"")</f>
        <v/>
      </c>
      <c r="D1430" s="15">
        <f>IFERROR(-1*(原始数据_周度!E1430-AVERAGE(原始数据_周度!E1275:E1430))/STDEV(原始数据_周度!E1275:E1430),"")</f>
        <v/>
      </c>
      <c r="E1430" s="15">
        <f>IFERROR(-1*(原始数据_周度!G1430-AVERAGE(原始数据_周度!G1275:G1430))/STDEV(原始数据_周度!G1275:G1430),"")</f>
        <v/>
      </c>
      <c r="F1430" s="15">
        <f>IFERROR(-1*(原始数据_周度!H1430-AVERAGE(原始数据_周度!H1275:H1430))/STDEV(原始数据_周度!H1275:H1430),"")</f>
        <v/>
      </c>
      <c r="G1430" s="15">
        <f>IFERROR((原始数据_周度!I1430-AVERAGE(原始数据_周度!I1275:I1430))/STDEV(原始数据_周度!I1275:I1430),"")</f>
        <v/>
      </c>
      <c r="H1430" s="166">
        <f>IFERROR((原始数据_周度!J1430-AVERAGE($J$2:J1430))/STDEV($J$2:J1430),"")</f>
        <v/>
      </c>
    </row>
    <row r="1431">
      <c r="A1431" s="14">
        <f>原始数据_周度!A1431</f>
        <v/>
      </c>
      <c r="B1431" s="15">
        <f>IFERROR((原始数据_周度!C1431-AVERAGE(原始数据_周度!C1276:C1431))/STDEV(原始数据_周度!C1276:C1431),"")</f>
        <v/>
      </c>
      <c r="C1431" s="15">
        <f>IFERROR((原始数据_周度!F1431-AVERAGE(原始数据_周度!F1276:F1431))/STDEV(原始数据_周度!F1276:F1431),"")</f>
        <v/>
      </c>
      <c r="D1431" s="15">
        <f>IFERROR(-1*(原始数据_周度!E1431-AVERAGE(原始数据_周度!E1276:E1431))/STDEV(原始数据_周度!E1276:E1431),"")</f>
        <v/>
      </c>
      <c r="E1431" s="15">
        <f>IFERROR(-1*(原始数据_周度!G1431-AVERAGE(原始数据_周度!G1276:G1431))/STDEV(原始数据_周度!G1276:G1431),"")</f>
        <v/>
      </c>
      <c r="F1431" s="15">
        <f>IFERROR(-1*(原始数据_周度!H1431-AVERAGE(原始数据_周度!H1276:H1431))/STDEV(原始数据_周度!H1276:H1431),"")</f>
        <v/>
      </c>
      <c r="G1431" s="15">
        <f>IFERROR((原始数据_周度!I1431-AVERAGE(原始数据_周度!I1276:I1431))/STDEV(原始数据_周度!I1276:I1431),"")</f>
        <v/>
      </c>
      <c r="H1431" s="166">
        <f>IFERROR((原始数据_周度!J1431-AVERAGE($J$2:J1431))/STDEV($J$2:J1431),"")</f>
        <v/>
      </c>
    </row>
    <row r="1432">
      <c r="A1432" s="14">
        <f>原始数据_周度!A1432</f>
        <v/>
      </c>
      <c r="B1432" s="15">
        <f>IFERROR((原始数据_周度!C1432-AVERAGE(原始数据_周度!C1277:C1432))/STDEV(原始数据_周度!C1277:C1432),"")</f>
        <v/>
      </c>
      <c r="C1432" s="15">
        <f>IFERROR((原始数据_周度!F1432-AVERAGE(原始数据_周度!F1277:F1432))/STDEV(原始数据_周度!F1277:F1432),"")</f>
        <v/>
      </c>
      <c r="D1432" s="15">
        <f>IFERROR(-1*(原始数据_周度!E1432-AVERAGE(原始数据_周度!E1277:E1432))/STDEV(原始数据_周度!E1277:E1432),"")</f>
        <v/>
      </c>
      <c r="E1432" s="15">
        <f>IFERROR(-1*(原始数据_周度!G1432-AVERAGE(原始数据_周度!G1277:G1432))/STDEV(原始数据_周度!G1277:G1432),"")</f>
        <v/>
      </c>
      <c r="F1432" s="15">
        <f>IFERROR(-1*(原始数据_周度!H1432-AVERAGE(原始数据_周度!H1277:H1432))/STDEV(原始数据_周度!H1277:H1432),"")</f>
        <v/>
      </c>
      <c r="G1432" s="15">
        <f>IFERROR((原始数据_周度!I1432-AVERAGE(原始数据_周度!I1277:I1432))/STDEV(原始数据_周度!I1277:I1432),"")</f>
        <v/>
      </c>
      <c r="H1432" s="166">
        <f>IFERROR((原始数据_周度!J1432-AVERAGE($J$2:J1432))/STDEV($J$2:J1432),"")</f>
        <v/>
      </c>
    </row>
    <row r="1433">
      <c r="A1433" s="14">
        <f>原始数据_周度!A1433</f>
        <v/>
      </c>
      <c r="B1433" s="15">
        <f>IFERROR((原始数据_周度!C1433-AVERAGE(原始数据_周度!C1278:C1433))/STDEV(原始数据_周度!C1278:C1433),"")</f>
        <v/>
      </c>
      <c r="C1433" s="15">
        <f>IFERROR((原始数据_周度!F1433-AVERAGE(原始数据_周度!F1278:F1433))/STDEV(原始数据_周度!F1278:F1433),"")</f>
        <v/>
      </c>
      <c r="D1433" s="15">
        <f>IFERROR(-1*(原始数据_周度!E1433-AVERAGE(原始数据_周度!E1278:E1433))/STDEV(原始数据_周度!E1278:E1433),"")</f>
        <v/>
      </c>
      <c r="E1433" s="15">
        <f>IFERROR(-1*(原始数据_周度!G1433-AVERAGE(原始数据_周度!G1278:G1433))/STDEV(原始数据_周度!G1278:G1433),"")</f>
        <v/>
      </c>
      <c r="F1433" s="15">
        <f>IFERROR(-1*(原始数据_周度!H1433-AVERAGE(原始数据_周度!H1278:H1433))/STDEV(原始数据_周度!H1278:H1433),"")</f>
        <v/>
      </c>
      <c r="G1433" s="15">
        <f>IFERROR((原始数据_周度!I1433-AVERAGE(原始数据_周度!I1278:I1433))/STDEV(原始数据_周度!I1278:I1433),"")</f>
        <v/>
      </c>
      <c r="H1433" s="166">
        <f>IFERROR((原始数据_周度!J1433-AVERAGE($J$2:J1433))/STDEV($J$2:J1433),"")</f>
        <v/>
      </c>
    </row>
    <row r="1434">
      <c r="A1434" s="14">
        <f>原始数据_周度!A1434</f>
        <v/>
      </c>
      <c r="B1434" s="15">
        <f>IFERROR((原始数据_周度!C1434-AVERAGE(原始数据_周度!C1279:C1434))/STDEV(原始数据_周度!C1279:C1434),"")</f>
        <v/>
      </c>
      <c r="C1434" s="15">
        <f>IFERROR((原始数据_周度!F1434-AVERAGE(原始数据_周度!F1279:F1434))/STDEV(原始数据_周度!F1279:F1434),"")</f>
        <v/>
      </c>
      <c r="D1434" s="15">
        <f>IFERROR(-1*(原始数据_周度!E1434-AVERAGE(原始数据_周度!E1279:E1434))/STDEV(原始数据_周度!E1279:E1434),"")</f>
        <v/>
      </c>
      <c r="E1434" s="15">
        <f>IFERROR(-1*(原始数据_周度!G1434-AVERAGE(原始数据_周度!G1279:G1434))/STDEV(原始数据_周度!G1279:G1434),"")</f>
        <v/>
      </c>
      <c r="F1434" s="15">
        <f>IFERROR(-1*(原始数据_周度!H1434-AVERAGE(原始数据_周度!H1279:H1434))/STDEV(原始数据_周度!H1279:H1434),"")</f>
        <v/>
      </c>
      <c r="G1434" s="15">
        <f>IFERROR((原始数据_周度!I1434-AVERAGE(原始数据_周度!I1279:I1434))/STDEV(原始数据_周度!I1279:I1434),"")</f>
        <v/>
      </c>
      <c r="H1434" s="166">
        <f>IFERROR((原始数据_周度!J1434-AVERAGE($J$2:J1434))/STDEV($J$2:J1434),"")</f>
        <v/>
      </c>
    </row>
    <row r="1435">
      <c r="A1435" s="14">
        <f>原始数据_周度!A1435</f>
        <v/>
      </c>
      <c r="B1435" s="15">
        <f>IFERROR((原始数据_周度!C1435-AVERAGE(原始数据_周度!C1280:C1435))/STDEV(原始数据_周度!C1280:C1435),"")</f>
        <v/>
      </c>
      <c r="C1435" s="15">
        <f>IFERROR((原始数据_周度!F1435-AVERAGE(原始数据_周度!F1280:F1435))/STDEV(原始数据_周度!F1280:F1435),"")</f>
        <v/>
      </c>
      <c r="D1435" s="15">
        <f>IFERROR(-1*(原始数据_周度!E1435-AVERAGE(原始数据_周度!E1280:E1435))/STDEV(原始数据_周度!E1280:E1435),"")</f>
        <v/>
      </c>
      <c r="E1435" s="15">
        <f>IFERROR(-1*(原始数据_周度!G1435-AVERAGE(原始数据_周度!G1280:G1435))/STDEV(原始数据_周度!G1280:G1435),"")</f>
        <v/>
      </c>
      <c r="F1435" s="15">
        <f>IFERROR(-1*(原始数据_周度!H1435-AVERAGE(原始数据_周度!H1280:H1435))/STDEV(原始数据_周度!H1280:H1435),"")</f>
        <v/>
      </c>
      <c r="G1435" s="15">
        <f>IFERROR((原始数据_周度!I1435-AVERAGE(原始数据_周度!I1280:I1435))/STDEV(原始数据_周度!I1280:I1435),"")</f>
        <v/>
      </c>
      <c r="H1435" s="166">
        <f>IFERROR((原始数据_周度!J1435-AVERAGE($J$2:J1435))/STDEV($J$2:J1435),"")</f>
        <v/>
      </c>
    </row>
    <row r="1436">
      <c r="A1436" s="14">
        <f>原始数据_周度!A1436</f>
        <v/>
      </c>
      <c r="B1436" s="15">
        <f>IFERROR((原始数据_周度!C1436-AVERAGE(原始数据_周度!C1281:C1436))/STDEV(原始数据_周度!C1281:C1436),"")</f>
        <v/>
      </c>
      <c r="C1436" s="15">
        <f>IFERROR((原始数据_周度!F1436-AVERAGE(原始数据_周度!F1281:F1436))/STDEV(原始数据_周度!F1281:F1436),"")</f>
        <v/>
      </c>
      <c r="D1436" s="15">
        <f>IFERROR(-1*(原始数据_周度!E1436-AVERAGE(原始数据_周度!E1281:E1436))/STDEV(原始数据_周度!E1281:E1436),"")</f>
        <v/>
      </c>
      <c r="E1436" s="15">
        <f>IFERROR(-1*(原始数据_周度!G1436-AVERAGE(原始数据_周度!G1281:G1436))/STDEV(原始数据_周度!G1281:G1436),"")</f>
        <v/>
      </c>
      <c r="F1436" s="15">
        <f>IFERROR(-1*(原始数据_周度!H1436-AVERAGE(原始数据_周度!H1281:H1436))/STDEV(原始数据_周度!H1281:H1436),"")</f>
        <v/>
      </c>
      <c r="G1436" s="15">
        <f>IFERROR((原始数据_周度!I1436-AVERAGE(原始数据_周度!I1281:I1436))/STDEV(原始数据_周度!I1281:I1436),"")</f>
        <v/>
      </c>
      <c r="H1436" s="166">
        <f>IFERROR((原始数据_周度!J1436-AVERAGE($J$2:J1436))/STDEV($J$2:J1436),"")</f>
        <v/>
      </c>
    </row>
    <row r="1437">
      <c r="A1437" s="14">
        <f>原始数据_周度!A1437</f>
        <v/>
      </c>
      <c r="B1437" s="15">
        <f>IFERROR((原始数据_周度!C1437-AVERAGE(原始数据_周度!C1282:C1437))/STDEV(原始数据_周度!C1282:C1437),"")</f>
        <v/>
      </c>
      <c r="C1437" s="15">
        <f>IFERROR((原始数据_周度!F1437-AVERAGE(原始数据_周度!F1282:F1437))/STDEV(原始数据_周度!F1282:F1437),"")</f>
        <v/>
      </c>
      <c r="D1437" s="15">
        <f>IFERROR(-1*(原始数据_周度!E1437-AVERAGE(原始数据_周度!E1282:E1437))/STDEV(原始数据_周度!E1282:E1437),"")</f>
        <v/>
      </c>
      <c r="E1437" s="15">
        <f>IFERROR(-1*(原始数据_周度!G1437-AVERAGE(原始数据_周度!G1282:G1437))/STDEV(原始数据_周度!G1282:G1437),"")</f>
        <v/>
      </c>
      <c r="F1437" s="15">
        <f>IFERROR(-1*(原始数据_周度!H1437-AVERAGE(原始数据_周度!H1282:H1437))/STDEV(原始数据_周度!H1282:H1437),"")</f>
        <v/>
      </c>
      <c r="G1437" s="15">
        <f>IFERROR((原始数据_周度!I1437-AVERAGE(原始数据_周度!I1282:I1437))/STDEV(原始数据_周度!I1282:I1437),"")</f>
        <v/>
      </c>
      <c r="H1437" s="166">
        <f>IFERROR((原始数据_周度!J1437-AVERAGE($J$2:J1437))/STDEV($J$2:J1437),"")</f>
        <v/>
      </c>
    </row>
    <row r="1438">
      <c r="A1438" s="14">
        <f>原始数据_周度!A1438</f>
        <v/>
      </c>
      <c r="B1438" s="15">
        <f>IFERROR((原始数据_周度!C1438-AVERAGE(原始数据_周度!C1283:C1438))/STDEV(原始数据_周度!C1283:C1438),"")</f>
        <v/>
      </c>
      <c r="C1438" s="15">
        <f>IFERROR((原始数据_周度!F1438-AVERAGE(原始数据_周度!F1283:F1438))/STDEV(原始数据_周度!F1283:F1438),"")</f>
        <v/>
      </c>
      <c r="D1438" s="15">
        <f>IFERROR(-1*(原始数据_周度!E1438-AVERAGE(原始数据_周度!E1283:E1438))/STDEV(原始数据_周度!E1283:E1438),"")</f>
        <v/>
      </c>
      <c r="E1438" s="15">
        <f>IFERROR(-1*(原始数据_周度!G1438-AVERAGE(原始数据_周度!G1283:G1438))/STDEV(原始数据_周度!G1283:G1438),"")</f>
        <v/>
      </c>
      <c r="F1438" s="15">
        <f>IFERROR(-1*(原始数据_周度!H1438-AVERAGE(原始数据_周度!H1283:H1438))/STDEV(原始数据_周度!H1283:H1438),"")</f>
        <v/>
      </c>
      <c r="G1438" s="15">
        <f>IFERROR((原始数据_周度!I1438-AVERAGE(原始数据_周度!I1283:I1438))/STDEV(原始数据_周度!I1283:I1438),"")</f>
        <v/>
      </c>
      <c r="H1438" s="166">
        <f>IFERROR((原始数据_周度!J1438-AVERAGE($J$2:J1438))/STDEV($J$2:J1438),"")</f>
        <v/>
      </c>
    </row>
    <row r="1439">
      <c r="A1439" s="14">
        <f>原始数据_周度!A1439</f>
        <v/>
      </c>
      <c r="B1439" s="15">
        <f>IFERROR((原始数据_周度!C1439-AVERAGE(原始数据_周度!C1284:C1439))/STDEV(原始数据_周度!C1284:C1439),"")</f>
        <v/>
      </c>
      <c r="C1439" s="15">
        <f>IFERROR((原始数据_周度!F1439-AVERAGE(原始数据_周度!F1284:F1439))/STDEV(原始数据_周度!F1284:F1439),"")</f>
        <v/>
      </c>
      <c r="D1439" s="15">
        <f>IFERROR(-1*(原始数据_周度!E1439-AVERAGE(原始数据_周度!E1284:E1439))/STDEV(原始数据_周度!E1284:E1439),"")</f>
        <v/>
      </c>
      <c r="E1439" s="15">
        <f>IFERROR(-1*(原始数据_周度!G1439-AVERAGE(原始数据_周度!G1284:G1439))/STDEV(原始数据_周度!G1284:G1439),"")</f>
        <v/>
      </c>
      <c r="F1439" s="15">
        <f>IFERROR(-1*(原始数据_周度!H1439-AVERAGE(原始数据_周度!H1284:H1439))/STDEV(原始数据_周度!H1284:H1439),"")</f>
        <v/>
      </c>
      <c r="G1439" s="15">
        <f>IFERROR((原始数据_周度!I1439-AVERAGE(原始数据_周度!I1284:I1439))/STDEV(原始数据_周度!I1284:I1439),"")</f>
        <v/>
      </c>
      <c r="H1439" s="166">
        <f>IFERROR((原始数据_周度!J1439-AVERAGE($J$2:J1439))/STDEV($J$2:J1439),"")</f>
        <v/>
      </c>
    </row>
    <row r="1440">
      <c r="A1440" s="14">
        <f>原始数据_周度!A1440</f>
        <v/>
      </c>
      <c r="B1440" s="15">
        <f>IFERROR((原始数据_周度!C1440-AVERAGE(原始数据_周度!C1285:C1440))/STDEV(原始数据_周度!C1285:C1440),"")</f>
        <v/>
      </c>
      <c r="C1440" s="15">
        <f>IFERROR((原始数据_周度!F1440-AVERAGE(原始数据_周度!F1285:F1440))/STDEV(原始数据_周度!F1285:F1440),"")</f>
        <v/>
      </c>
      <c r="D1440" s="15">
        <f>IFERROR(-1*(原始数据_周度!E1440-AVERAGE(原始数据_周度!E1285:E1440))/STDEV(原始数据_周度!E1285:E1440),"")</f>
        <v/>
      </c>
      <c r="E1440" s="15">
        <f>IFERROR(-1*(原始数据_周度!G1440-AVERAGE(原始数据_周度!G1285:G1440))/STDEV(原始数据_周度!G1285:G1440),"")</f>
        <v/>
      </c>
      <c r="F1440" s="15">
        <f>IFERROR(-1*(原始数据_周度!H1440-AVERAGE(原始数据_周度!H1285:H1440))/STDEV(原始数据_周度!H1285:H1440),"")</f>
        <v/>
      </c>
      <c r="G1440" s="15">
        <f>IFERROR((原始数据_周度!I1440-AVERAGE(原始数据_周度!I1285:I1440))/STDEV(原始数据_周度!I1285:I1440),"")</f>
        <v/>
      </c>
      <c r="H1440" s="166">
        <f>IFERROR((原始数据_周度!J1440-AVERAGE($J$2:J1440))/STDEV($J$2:J1440),"")</f>
        <v/>
      </c>
    </row>
    <row r="1441">
      <c r="A1441" s="14">
        <f>原始数据_周度!A1441</f>
        <v/>
      </c>
      <c r="B1441" s="15">
        <f>IFERROR((原始数据_周度!C1441-AVERAGE(原始数据_周度!C1286:C1441))/STDEV(原始数据_周度!C1286:C1441),"")</f>
        <v/>
      </c>
      <c r="C1441" s="15">
        <f>IFERROR((原始数据_周度!F1441-AVERAGE(原始数据_周度!F1286:F1441))/STDEV(原始数据_周度!F1286:F1441),"")</f>
        <v/>
      </c>
      <c r="D1441" s="15">
        <f>IFERROR(-1*(原始数据_周度!E1441-AVERAGE(原始数据_周度!E1286:E1441))/STDEV(原始数据_周度!E1286:E1441),"")</f>
        <v/>
      </c>
      <c r="E1441" s="15">
        <f>IFERROR(-1*(原始数据_周度!G1441-AVERAGE(原始数据_周度!G1286:G1441))/STDEV(原始数据_周度!G1286:G1441),"")</f>
        <v/>
      </c>
      <c r="F1441" s="15">
        <f>IFERROR(-1*(原始数据_周度!H1441-AVERAGE(原始数据_周度!H1286:H1441))/STDEV(原始数据_周度!H1286:H1441),"")</f>
        <v/>
      </c>
      <c r="G1441" s="15">
        <f>IFERROR((原始数据_周度!I1441-AVERAGE(原始数据_周度!I1286:I1441))/STDEV(原始数据_周度!I1286:I1441),"")</f>
        <v/>
      </c>
      <c r="H1441" s="166">
        <f>IFERROR((原始数据_周度!J1441-AVERAGE($J$2:J1441))/STDEV($J$2:J1441),"")</f>
        <v/>
      </c>
    </row>
    <row r="1442">
      <c r="A1442" s="14">
        <f>原始数据_周度!A1442</f>
        <v/>
      </c>
      <c r="B1442" s="15">
        <f>IFERROR((原始数据_周度!C1442-AVERAGE(原始数据_周度!C1287:C1442))/STDEV(原始数据_周度!C1287:C1442),"")</f>
        <v/>
      </c>
      <c r="C1442" s="15">
        <f>IFERROR((原始数据_周度!F1442-AVERAGE(原始数据_周度!F1287:F1442))/STDEV(原始数据_周度!F1287:F1442),"")</f>
        <v/>
      </c>
      <c r="D1442" s="15">
        <f>IFERROR(-1*(原始数据_周度!E1442-AVERAGE(原始数据_周度!E1287:E1442))/STDEV(原始数据_周度!E1287:E1442),"")</f>
        <v/>
      </c>
      <c r="E1442" s="15">
        <f>IFERROR(-1*(原始数据_周度!G1442-AVERAGE(原始数据_周度!G1287:G1442))/STDEV(原始数据_周度!G1287:G1442),"")</f>
        <v/>
      </c>
      <c r="F1442" s="15">
        <f>IFERROR(-1*(原始数据_周度!H1442-AVERAGE(原始数据_周度!H1287:H1442))/STDEV(原始数据_周度!H1287:H1442),"")</f>
        <v/>
      </c>
      <c r="G1442" s="15">
        <f>IFERROR((原始数据_周度!I1442-AVERAGE(原始数据_周度!I1287:I1442))/STDEV(原始数据_周度!I1287:I1442),"")</f>
        <v/>
      </c>
      <c r="H1442" s="166">
        <f>IFERROR((原始数据_周度!J1442-AVERAGE($J$2:J1442))/STDEV($J$2:J1442),"")</f>
        <v/>
      </c>
    </row>
    <row r="1443">
      <c r="A1443" s="14">
        <f>原始数据_周度!A1443</f>
        <v/>
      </c>
      <c r="B1443" s="15">
        <f>IFERROR((原始数据_周度!C1443-AVERAGE(原始数据_周度!C1288:C1443))/STDEV(原始数据_周度!C1288:C1443),"")</f>
        <v/>
      </c>
      <c r="C1443" s="15">
        <f>IFERROR((原始数据_周度!F1443-AVERAGE(原始数据_周度!F1288:F1443))/STDEV(原始数据_周度!F1288:F1443),"")</f>
        <v/>
      </c>
      <c r="D1443" s="15">
        <f>IFERROR(-1*(原始数据_周度!E1443-AVERAGE(原始数据_周度!E1288:E1443))/STDEV(原始数据_周度!E1288:E1443),"")</f>
        <v/>
      </c>
      <c r="E1443" s="15">
        <f>IFERROR(-1*(原始数据_周度!G1443-AVERAGE(原始数据_周度!G1288:G1443))/STDEV(原始数据_周度!G1288:G1443),"")</f>
        <v/>
      </c>
      <c r="F1443" s="15">
        <f>IFERROR(-1*(原始数据_周度!H1443-AVERAGE(原始数据_周度!H1288:H1443))/STDEV(原始数据_周度!H1288:H1443),"")</f>
        <v/>
      </c>
      <c r="G1443" s="15">
        <f>IFERROR((原始数据_周度!I1443-AVERAGE(原始数据_周度!I1288:I1443))/STDEV(原始数据_周度!I1288:I1443),"")</f>
        <v/>
      </c>
      <c r="H1443" s="166">
        <f>IFERROR((原始数据_周度!J1443-AVERAGE($J$2:J1443))/STDEV($J$2:J1443),"")</f>
        <v/>
      </c>
    </row>
    <row r="1444">
      <c r="A1444" s="14">
        <f>原始数据_周度!A1444</f>
        <v/>
      </c>
      <c r="B1444" s="15">
        <f>IFERROR((原始数据_周度!C1444-AVERAGE(原始数据_周度!C1289:C1444))/STDEV(原始数据_周度!C1289:C1444),"")</f>
        <v/>
      </c>
      <c r="C1444" s="15">
        <f>IFERROR((原始数据_周度!F1444-AVERAGE(原始数据_周度!F1289:F1444))/STDEV(原始数据_周度!F1289:F1444),"")</f>
        <v/>
      </c>
      <c r="D1444" s="15">
        <f>IFERROR(-1*(原始数据_周度!E1444-AVERAGE(原始数据_周度!E1289:E1444))/STDEV(原始数据_周度!E1289:E1444),"")</f>
        <v/>
      </c>
      <c r="E1444" s="15">
        <f>IFERROR(-1*(原始数据_周度!G1444-AVERAGE(原始数据_周度!G1289:G1444))/STDEV(原始数据_周度!G1289:G1444),"")</f>
        <v/>
      </c>
      <c r="F1444" s="15">
        <f>IFERROR(-1*(原始数据_周度!H1444-AVERAGE(原始数据_周度!H1289:H1444))/STDEV(原始数据_周度!H1289:H1444),"")</f>
        <v/>
      </c>
      <c r="G1444" s="15">
        <f>IFERROR((原始数据_周度!I1444-AVERAGE(原始数据_周度!I1289:I1444))/STDEV(原始数据_周度!I1289:I1444),"")</f>
        <v/>
      </c>
      <c r="H1444" s="166">
        <f>IFERROR((原始数据_周度!J1444-AVERAGE($J$2:J1444))/STDEV($J$2:J1444),"")</f>
        <v/>
      </c>
    </row>
    <row r="1445">
      <c r="A1445" s="14">
        <f>原始数据_周度!A1445</f>
        <v/>
      </c>
      <c r="B1445" s="15">
        <f>IFERROR((原始数据_周度!C1445-AVERAGE(原始数据_周度!C1290:C1445))/STDEV(原始数据_周度!C1290:C1445),"")</f>
        <v/>
      </c>
      <c r="C1445" s="15">
        <f>IFERROR((原始数据_周度!F1445-AVERAGE(原始数据_周度!F1290:F1445))/STDEV(原始数据_周度!F1290:F1445),"")</f>
        <v/>
      </c>
      <c r="D1445" s="15">
        <f>IFERROR(-1*(原始数据_周度!E1445-AVERAGE(原始数据_周度!E1290:E1445))/STDEV(原始数据_周度!E1290:E1445),"")</f>
        <v/>
      </c>
      <c r="E1445" s="15">
        <f>IFERROR(-1*(原始数据_周度!G1445-AVERAGE(原始数据_周度!G1290:G1445))/STDEV(原始数据_周度!G1290:G1445),"")</f>
        <v/>
      </c>
      <c r="F1445" s="15">
        <f>IFERROR(-1*(原始数据_周度!H1445-AVERAGE(原始数据_周度!H1290:H1445))/STDEV(原始数据_周度!H1290:H1445),"")</f>
        <v/>
      </c>
      <c r="G1445" s="15">
        <f>IFERROR((原始数据_周度!I1445-AVERAGE(原始数据_周度!I1290:I1445))/STDEV(原始数据_周度!I1290:I1445),"")</f>
        <v/>
      </c>
      <c r="H1445" s="166">
        <f>IFERROR((原始数据_周度!J1445-AVERAGE($J$2:J1445))/STDEV($J$2:J1445),"")</f>
        <v/>
      </c>
    </row>
    <row r="1446">
      <c r="A1446" s="14">
        <f>原始数据_周度!A1446</f>
        <v/>
      </c>
      <c r="B1446" s="15">
        <f>IFERROR((原始数据_周度!C1446-AVERAGE(原始数据_周度!C1291:C1446))/STDEV(原始数据_周度!C1291:C1446),"")</f>
        <v/>
      </c>
      <c r="C1446" s="15">
        <f>IFERROR((原始数据_周度!F1446-AVERAGE(原始数据_周度!F1291:F1446))/STDEV(原始数据_周度!F1291:F1446),"")</f>
        <v/>
      </c>
      <c r="D1446" s="15">
        <f>IFERROR(-1*(原始数据_周度!E1446-AVERAGE(原始数据_周度!E1291:E1446))/STDEV(原始数据_周度!E1291:E1446),"")</f>
        <v/>
      </c>
      <c r="E1446" s="15">
        <f>IFERROR(-1*(原始数据_周度!G1446-AVERAGE(原始数据_周度!G1291:G1446))/STDEV(原始数据_周度!G1291:G1446),"")</f>
        <v/>
      </c>
      <c r="F1446" s="15">
        <f>IFERROR(-1*(原始数据_周度!H1446-AVERAGE(原始数据_周度!H1291:H1446))/STDEV(原始数据_周度!H1291:H1446),"")</f>
        <v/>
      </c>
      <c r="G1446" s="15">
        <f>IFERROR((原始数据_周度!I1446-AVERAGE(原始数据_周度!I1291:I1446))/STDEV(原始数据_周度!I1291:I1446),"")</f>
        <v/>
      </c>
      <c r="H1446" s="166">
        <f>IFERROR((原始数据_周度!J1446-AVERAGE($J$2:J1446))/STDEV($J$2:J1446),"")</f>
        <v/>
      </c>
    </row>
    <row r="1447">
      <c r="A1447" s="14">
        <f>原始数据_周度!A1447</f>
        <v/>
      </c>
      <c r="B1447" s="15">
        <f>IFERROR((原始数据_周度!C1447-AVERAGE(原始数据_周度!C1292:C1447))/STDEV(原始数据_周度!C1292:C1447),"")</f>
        <v/>
      </c>
      <c r="C1447" s="15">
        <f>IFERROR((原始数据_周度!F1447-AVERAGE(原始数据_周度!F1292:F1447))/STDEV(原始数据_周度!F1292:F1447),"")</f>
        <v/>
      </c>
      <c r="D1447" s="15">
        <f>IFERROR(-1*(原始数据_周度!E1447-AVERAGE(原始数据_周度!E1292:E1447))/STDEV(原始数据_周度!E1292:E1447),"")</f>
        <v/>
      </c>
      <c r="E1447" s="15">
        <f>IFERROR(-1*(原始数据_周度!G1447-AVERAGE(原始数据_周度!G1292:G1447))/STDEV(原始数据_周度!G1292:G1447),"")</f>
        <v/>
      </c>
      <c r="F1447" s="15">
        <f>IFERROR(-1*(原始数据_周度!H1447-AVERAGE(原始数据_周度!H1292:H1447))/STDEV(原始数据_周度!H1292:H1447),"")</f>
        <v/>
      </c>
      <c r="G1447" s="15">
        <f>IFERROR((原始数据_周度!I1447-AVERAGE(原始数据_周度!I1292:I1447))/STDEV(原始数据_周度!I1292:I1447),"")</f>
        <v/>
      </c>
      <c r="H1447" s="166">
        <f>IFERROR((原始数据_周度!J1447-AVERAGE($J$2:J1447))/STDEV($J$2:J1447),"")</f>
        <v/>
      </c>
    </row>
    <row r="1448">
      <c r="A1448" s="14">
        <f>原始数据_周度!A1448</f>
        <v/>
      </c>
      <c r="B1448" s="15">
        <f>IFERROR((原始数据_周度!C1448-AVERAGE(原始数据_周度!C1293:C1448))/STDEV(原始数据_周度!C1293:C1448),"")</f>
        <v/>
      </c>
      <c r="C1448" s="15">
        <f>IFERROR((原始数据_周度!F1448-AVERAGE(原始数据_周度!F1293:F1448))/STDEV(原始数据_周度!F1293:F1448),"")</f>
        <v/>
      </c>
      <c r="D1448" s="15">
        <f>IFERROR(-1*(原始数据_周度!E1448-AVERAGE(原始数据_周度!E1293:E1448))/STDEV(原始数据_周度!E1293:E1448),"")</f>
        <v/>
      </c>
      <c r="E1448" s="15">
        <f>IFERROR(-1*(原始数据_周度!G1448-AVERAGE(原始数据_周度!G1293:G1448))/STDEV(原始数据_周度!G1293:G1448),"")</f>
        <v/>
      </c>
      <c r="F1448" s="15">
        <f>IFERROR(-1*(原始数据_周度!H1448-AVERAGE(原始数据_周度!H1293:H1448))/STDEV(原始数据_周度!H1293:H1448),"")</f>
        <v/>
      </c>
      <c r="G1448" s="15">
        <f>IFERROR((原始数据_周度!I1448-AVERAGE(原始数据_周度!I1293:I1448))/STDEV(原始数据_周度!I1293:I1448),"")</f>
        <v/>
      </c>
      <c r="H1448" s="166">
        <f>IFERROR((原始数据_周度!J1448-AVERAGE($J$2:J1448))/STDEV($J$2:J1448),"")</f>
        <v/>
      </c>
    </row>
    <row r="1449">
      <c r="A1449" s="14">
        <f>原始数据_周度!A1449</f>
        <v/>
      </c>
      <c r="B1449" s="15">
        <f>IFERROR((原始数据_周度!C1449-AVERAGE(原始数据_周度!C1294:C1449))/STDEV(原始数据_周度!C1294:C1449),"")</f>
        <v/>
      </c>
      <c r="C1449" s="15">
        <f>IFERROR((原始数据_周度!F1449-AVERAGE(原始数据_周度!F1294:F1449))/STDEV(原始数据_周度!F1294:F1449),"")</f>
        <v/>
      </c>
      <c r="D1449" s="15">
        <f>IFERROR(-1*(原始数据_周度!E1449-AVERAGE(原始数据_周度!E1294:E1449))/STDEV(原始数据_周度!E1294:E1449),"")</f>
        <v/>
      </c>
      <c r="E1449" s="15">
        <f>IFERROR(-1*(原始数据_周度!G1449-AVERAGE(原始数据_周度!G1294:G1449))/STDEV(原始数据_周度!G1294:G1449),"")</f>
        <v/>
      </c>
      <c r="F1449" s="15">
        <f>IFERROR(-1*(原始数据_周度!H1449-AVERAGE(原始数据_周度!H1294:H1449))/STDEV(原始数据_周度!H1294:H1449),"")</f>
        <v/>
      </c>
      <c r="G1449" s="15">
        <f>IFERROR((原始数据_周度!I1449-AVERAGE(原始数据_周度!I1294:I1449))/STDEV(原始数据_周度!I1294:I1449),"")</f>
        <v/>
      </c>
      <c r="H1449" s="166">
        <f>IFERROR((原始数据_周度!J1449-AVERAGE($J$2:J1449))/STDEV($J$2:J1449),"")</f>
        <v/>
      </c>
    </row>
    <row r="1450">
      <c r="A1450" s="14">
        <f>原始数据_周度!A1450</f>
        <v/>
      </c>
      <c r="B1450" s="15">
        <f>IFERROR((原始数据_周度!C1450-AVERAGE(原始数据_周度!C1295:C1450))/STDEV(原始数据_周度!C1295:C1450),"")</f>
        <v/>
      </c>
      <c r="C1450" s="15">
        <f>IFERROR((原始数据_周度!F1450-AVERAGE(原始数据_周度!F1295:F1450))/STDEV(原始数据_周度!F1295:F1450),"")</f>
        <v/>
      </c>
      <c r="D1450" s="15">
        <f>IFERROR(-1*(原始数据_周度!E1450-AVERAGE(原始数据_周度!E1295:E1450))/STDEV(原始数据_周度!E1295:E1450),"")</f>
        <v/>
      </c>
      <c r="E1450" s="15">
        <f>IFERROR(-1*(原始数据_周度!G1450-AVERAGE(原始数据_周度!G1295:G1450))/STDEV(原始数据_周度!G1295:G1450),"")</f>
        <v/>
      </c>
      <c r="F1450" s="15">
        <f>IFERROR(-1*(原始数据_周度!H1450-AVERAGE(原始数据_周度!H1295:H1450))/STDEV(原始数据_周度!H1295:H1450),"")</f>
        <v/>
      </c>
      <c r="G1450" s="15">
        <f>IFERROR((原始数据_周度!I1450-AVERAGE(原始数据_周度!I1295:I1450))/STDEV(原始数据_周度!I1295:I1450),"")</f>
        <v/>
      </c>
      <c r="H1450" s="166">
        <f>IFERROR((原始数据_周度!J1450-AVERAGE($J$2:J1450))/STDEV($J$2:J1450),"")</f>
        <v/>
      </c>
    </row>
    <row r="1451">
      <c r="A1451" s="14">
        <f>原始数据_周度!A1451</f>
        <v/>
      </c>
      <c r="B1451" s="15">
        <f>IFERROR((原始数据_周度!C1451-AVERAGE(原始数据_周度!C1296:C1451))/STDEV(原始数据_周度!C1296:C1451),"")</f>
        <v/>
      </c>
      <c r="C1451" s="15">
        <f>IFERROR((原始数据_周度!F1451-AVERAGE(原始数据_周度!F1296:F1451))/STDEV(原始数据_周度!F1296:F1451),"")</f>
        <v/>
      </c>
      <c r="D1451" s="15">
        <f>IFERROR(-1*(原始数据_周度!E1451-AVERAGE(原始数据_周度!E1296:E1451))/STDEV(原始数据_周度!E1296:E1451),"")</f>
        <v/>
      </c>
      <c r="E1451" s="15">
        <f>IFERROR(-1*(原始数据_周度!G1451-AVERAGE(原始数据_周度!G1296:G1451))/STDEV(原始数据_周度!G1296:G1451),"")</f>
        <v/>
      </c>
      <c r="F1451" s="15">
        <f>IFERROR(-1*(原始数据_周度!H1451-AVERAGE(原始数据_周度!H1296:H1451))/STDEV(原始数据_周度!H1296:H1451),"")</f>
        <v/>
      </c>
      <c r="G1451" s="15">
        <f>IFERROR((原始数据_周度!I1451-AVERAGE(原始数据_周度!I1296:I1451))/STDEV(原始数据_周度!I1296:I1451),"")</f>
        <v/>
      </c>
      <c r="H1451" s="166">
        <f>IFERROR((原始数据_周度!J1451-AVERAGE($J$2:J1451))/STDEV($J$2:J1451),"")</f>
        <v/>
      </c>
    </row>
    <row r="1452">
      <c r="A1452" s="14">
        <f>原始数据_周度!A1452</f>
        <v/>
      </c>
      <c r="B1452" s="15">
        <f>IFERROR((原始数据_周度!C1452-AVERAGE(原始数据_周度!C1297:C1452))/STDEV(原始数据_周度!C1297:C1452),"")</f>
        <v/>
      </c>
      <c r="C1452" s="15">
        <f>IFERROR((原始数据_周度!F1452-AVERAGE(原始数据_周度!F1297:F1452))/STDEV(原始数据_周度!F1297:F1452),"")</f>
        <v/>
      </c>
      <c r="D1452" s="15">
        <f>IFERROR(-1*(原始数据_周度!E1452-AVERAGE(原始数据_周度!E1297:E1452))/STDEV(原始数据_周度!E1297:E1452),"")</f>
        <v/>
      </c>
      <c r="E1452" s="15">
        <f>IFERROR(-1*(原始数据_周度!G1452-AVERAGE(原始数据_周度!G1297:G1452))/STDEV(原始数据_周度!G1297:G1452),"")</f>
        <v/>
      </c>
      <c r="F1452" s="15">
        <f>IFERROR(-1*(原始数据_周度!H1452-AVERAGE(原始数据_周度!H1297:H1452))/STDEV(原始数据_周度!H1297:H1452),"")</f>
        <v/>
      </c>
      <c r="G1452" s="15">
        <f>IFERROR((原始数据_周度!I1452-AVERAGE(原始数据_周度!I1297:I1452))/STDEV(原始数据_周度!I1297:I1452),"")</f>
        <v/>
      </c>
      <c r="H1452" s="166">
        <f>IFERROR((原始数据_周度!J1452-AVERAGE($J$2:J1452))/STDEV($J$2:J1452),"")</f>
        <v/>
      </c>
    </row>
    <row r="1453">
      <c r="A1453" s="14">
        <f>原始数据_周度!A1453</f>
        <v/>
      </c>
      <c r="B1453" s="15">
        <f>IFERROR((原始数据_周度!C1453-AVERAGE(原始数据_周度!C1298:C1453))/STDEV(原始数据_周度!C1298:C1453),"")</f>
        <v/>
      </c>
      <c r="C1453" s="15">
        <f>IFERROR((原始数据_周度!F1453-AVERAGE(原始数据_周度!F1298:F1453))/STDEV(原始数据_周度!F1298:F1453),"")</f>
        <v/>
      </c>
      <c r="D1453" s="15">
        <f>IFERROR(-1*(原始数据_周度!E1453-AVERAGE(原始数据_周度!E1298:E1453))/STDEV(原始数据_周度!E1298:E1453),"")</f>
        <v/>
      </c>
      <c r="E1453" s="15">
        <f>IFERROR(-1*(原始数据_周度!G1453-AVERAGE(原始数据_周度!G1298:G1453))/STDEV(原始数据_周度!G1298:G1453),"")</f>
        <v/>
      </c>
      <c r="F1453" s="15">
        <f>IFERROR(-1*(原始数据_周度!H1453-AVERAGE(原始数据_周度!H1298:H1453))/STDEV(原始数据_周度!H1298:H1453),"")</f>
        <v/>
      </c>
      <c r="G1453" s="15">
        <f>IFERROR((原始数据_周度!I1453-AVERAGE(原始数据_周度!I1298:I1453))/STDEV(原始数据_周度!I1298:I1453),"")</f>
        <v/>
      </c>
      <c r="H1453" s="166">
        <f>IFERROR((原始数据_周度!J1453-AVERAGE($J$2:J1453))/STDEV($J$2:J1453),"")</f>
        <v/>
      </c>
    </row>
    <row r="1454">
      <c r="A1454" s="14">
        <f>原始数据_周度!A1454</f>
        <v/>
      </c>
      <c r="B1454" s="15">
        <f>IFERROR((原始数据_周度!C1454-AVERAGE(原始数据_周度!C1299:C1454))/STDEV(原始数据_周度!C1299:C1454),"")</f>
        <v/>
      </c>
      <c r="C1454" s="15">
        <f>IFERROR((原始数据_周度!F1454-AVERAGE(原始数据_周度!F1299:F1454))/STDEV(原始数据_周度!F1299:F1454),"")</f>
        <v/>
      </c>
      <c r="D1454" s="15">
        <f>IFERROR(-1*(原始数据_周度!E1454-AVERAGE(原始数据_周度!E1299:E1454))/STDEV(原始数据_周度!E1299:E1454),"")</f>
        <v/>
      </c>
      <c r="E1454" s="15">
        <f>IFERROR(-1*(原始数据_周度!G1454-AVERAGE(原始数据_周度!G1299:G1454))/STDEV(原始数据_周度!G1299:G1454),"")</f>
        <v/>
      </c>
      <c r="F1454" s="15">
        <f>IFERROR(-1*(原始数据_周度!H1454-AVERAGE(原始数据_周度!H1299:H1454))/STDEV(原始数据_周度!H1299:H1454),"")</f>
        <v/>
      </c>
      <c r="G1454" s="15">
        <f>IFERROR((原始数据_周度!I1454-AVERAGE(原始数据_周度!I1299:I1454))/STDEV(原始数据_周度!I1299:I1454),"")</f>
        <v/>
      </c>
      <c r="H1454" s="166">
        <f>IFERROR((原始数据_周度!J1454-AVERAGE($J$2:J1454))/STDEV($J$2:J1454),"")</f>
        <v/>
      </c>
    </row>
    <row r="1455">
      <c r="A1455" s="14">
        <f>原始数据_周度!A1455</f>
        <v/>
      </c>
      <c r="B1455" s="15">
        <f>IFERROR((原始数据_周度!C1455-AVERAGE(原始数据_周度!C1300:C1455))/STDEV(原始数据_周度!C1300:C1455),"")</f>
        <v/>
      </c>
      <c r="C1455" s="15">
        <f>IFERROR((原始数据_周度!F1455-AVERAGE(原始数据_周度!F1300:F1455))/STDEV(原始数据_周度!F1300:F1455),"")</f>
        <v/>
      </c>
      <c r="D1455" s="15">
        <f>IFERROR(-1*(原始数据_周度!E1455-AVERAGE(原始数据_周度!E1300:E1455))/STDEV(原始数据_周度!E1300:E1455),"")</f>
        <v/>
      </c>
      <c r="E1455" s="15">
        <f>IFERROR(-1*(原始数据_周度!G1455-AVERAGE(原始数据_周度!G1300:G1455))/STDEV(原始数据_周度!G1300:G1455),"")</f>
        <v/>
      </c>
      <c r="F1455" s="15">
        <f>IFERROR(-1*(原始数据_周度!H1455-AVERAGE(原始数据_周度!H1300:H1455))/STDEV(原始数据_周度!H1300:H1455),"")</f>
        <v/>
      </c>
      <c r="G1455" s="15">
        <f>IFERROR((原始数据_周度!I1455-AVERAGE(原始数据_周度!I1300:I1455))/STDEV(原始数据_周度!I1300:I1455),"")</f>
        <v/>
      </c>
      <c r="H1455" s="166">
        <f>IFERROR((原始数据_周度!J1455-AVERAGE($J$2:J1455))/STDEV($J$2:J1455),"")</f>
        <v/>
      </c>
    </row>
    <row r="1456">
      <c r="A1456" s="14">
        <f>原始数据_周度!A1456</f>
        <v/>
      </c>
      <c r="B1456" s="15">
        <f>IFERROR((原始数据_周度!C1456-AVERAGE(原始数据_周度!C1301:C1456))/STDEV(原始数据_周度!C1301:C1456),"")</f>
        <v/>
      </c>
      <c r="C1456" s="15">
        <f>IFERROR((原始数据_周度!F1456-AVERAGE(原始数据_周度!F1301:F1456))/STDEV(原始数据_周度!F1301:F1456),"")</f>
        <v/>
      </c>
      <c r="D1456" s="15">
        <f>IFERROR(-1*(原始数据_周度!E1456-AVERAGE(原始数据_周度!E1301:E1456))/STDEV(原始数据_周度!E1301:E1456),"")</f>
        <v/>
      </c>
      <c r="E1456" s="15">
        <f>IFERROR(-1*(原始数据_周度!G1456-AVERAGE(原始数据_周度!G1301:G1456))/STDEV(原始数据_周度!G1301:G1456),"")</f>
        <v/>
      </c>
      <c r="F1456" s="15">
        <f>IFERROR(-1*(原始数据_周度!H1456-AVERAGE(原始数据_周度!H1301:H1456))/STDEV(原始数据_周度!H1301:H1456),"")</f>
        <v/>
      </c>
      <c r="G1456" s="15">
        <f>IFERROR((原始数据_周度!I1456-AVERAGE(原始数据_周度!I1301:I1456))/STDEV(原始数据_周度!I1301:I1456),"")</f>
        <v/>
      </c>
      <c r="H1456" s="166">
        <f>IFERROR((原始数据_周度!J1456-AVERAGE($J$2:J1456))/STDEV($J$2:J1456),"")</f>
        <v/>
      </c>
    </row>
    <row r="1457">
      <c r="A1457" s="14">
        <f>原始数据_周度!A1457</f>
        <v/>
      </c>
      <c r="B1457" s="15">
        <f>IFERROR((原始数据_周度!C1457-AVERAGE(原始数据_周度!C1302:C1457))/STDEV(原始数据_周度!C1302:C1457),"")</f>
        <v/>
      </c>
      <c r="C1457" s="15">
        <f>IFERROR((原始数据_周度!F1457-AVERAGE(原始数据_周度!F1302:F1457))/STDEV(原始数据_周度!F1302:F1457),"")</f>
        <v/>
      </c>
      <c r="D1457" s="15">
        <f>IFERROR(-1*(原始数据_周度!E1457-AVERAGE(原始数据_周度!E1302:E1457))/STDEV(原始数据_周度!E1302:E1457),"")</f>
        <v/>
      </c>
      <c r="E1457" s="15">
        <f>IFERROR(-1*(原始数据_周度!G1457-AVERAGE(原始数据_周度!G1302:G1457))/STDEV(原始数据_周度!G1302:G1457),"")</f>
        <v/>
      </c>
      <c r="F1457" s="15">
        <f>IFERROR(-1*(原始数据_周度!H1457-AVERAGE(原始数据_周度!H1302:H1457))/STDEV(原始数据_周度!H1302:H1457),"")</f>
        <v/>
      </c>
      <c r="G1457" s="15">
        <f>IFERROR((原始数据_周度!I1457-AVERAGE(原始数据_周度!I1302:I1457))/STDEV(原始数据_周度!I1302:I1457),"")</f>
        <v/>
      </c>
      <c r="H1457" s="166">
        <f>IFERROR((原始数据_周度!J1457-AVERAGE($J$2:J1457))/STDEV($J$2:J1457),"")</f>
        <v/>
      </c>
    </row>
    <row r="1458">
      <c r="A1458" s="14">
        <f>原始数据_周度!A1458</f>
        <v/>
      </c>
      <c r="B1458" s="15">
        <f>IFERROR((原始数据_周度!C1458-AVERAGE(原始数据_周度!C1303:C1458))/STDEV(原始数据_周度!C1303:C1458),"")</f>
        <v/>
      </c>
      <c r="C1458" s="15">
        <f>IFERROR((原始数据_周度!F1458-AVERAGE(原始数据_周度!F1303:F1458))/STDEV(原始数据_周度!F1303:F1458),"")</f>
        <v/>
      </c>
      <c r="D1458" s="15">
        <f>IFERROR(-1*(原始数据_周度!E1458-AVERAGE(原始数据_周度!E1303:E1458))/STDEV(原始数据_周度!E1303:E1458),"")</f>
        <v/>
      </c>
      <c r="E1458" s="15">
        <f>IFERROR(-1*(原始数据_周度!G1458-AVERAGE(原始数据_周度!G1303:G1458))/STDEV(原始数据_周度!G1303:G1458),"")</f>
        <v/>
      </c>
      <c r="F1458" s="15">
        <f>IFERROR(-1*(原始数据_周度!H1458-AVERAGE(原始数据_周度!H1303:H1458))/STDEV(原始数据_周度!H1303:H1458),"")</f>
        <v/>
      </c>
      <c r="G1458" s="15">
        <f>IFERROR((原始数据_周度!I1458-AVERAGE(原始数据_周度!I1303:I1458))/STDEV(原始数据_周度!I1303:I1458),"")</f>
        <v/>
      </c>
      <c r="H1458" s="166">
        <f>IFERROR((原始数据_周度!J1458-AVERAGE($J$2:J1458))/STDEV($J$2:J1458),"")</f>
        <v/>
      </c>
    </row>
    <row r="1459">
      <c r="A1459" s="14">
        <f>原始数据_周度!A1459</f>
        <v/>
      </c>
      <c r="B1459" s="15">
        <f>IFERROR((原始数据_周度!C1459-AVERAGE(原始数据_周度!C1304:C1459))/STDEV(原始数据_周度!C1304:C1459),"")</f>
        <v/>
      </c>
      <c r="C1459" s="15">
        <f>IFERROR((原始数据_周度!F1459-AVERAGE(原始数据_周度!F1304:F1459))/STDEV(原始数据_周度!F1304:F1459),"")</f>
        <v/>
      </c>
      <c r="D1459" s="15">
        <f>IFERROR(-1*(原始数据_周度!E1459-AVERAGE(原始数据_周度!E1304:E1459))/STDEV(原始数据_周度!E1304:E1459),"")</f>
        <v/>
      </c>
      <c r="E1459" s="15">
        <f>IFERROR(-1*(原始数据_周度!G1459-AVERAGE(原始数据_周度!G1304:G1459))/STDEV(原始数据_周度!G1304:G1459),"")</f>
        <v/>
      </c>
      <c r="F1459" s="15">
        <f>IFERROR(-1*(原始数据_周度!H1459-AVERAGE(原始数据_周度!H1304:H1459))/STDEV(原始数据_周度!H1304:H1459),"")</f>
        <v/>
      </c>
      <c r="G1459" s="15">
        <f>IFERROR((原始数据_周度!I1459-AVERAGE(原始数据_周度!I1304:I1459))/STDEV(原始数据_周度!I1304:I1459),"")</f>
        <v/>
      </c>
      <c r="H1459" s="166">
        <f>IFERROR((原始数据_周度!J1459-AVERAGE($J$2:J1459))/STDEV($J$2:J1459),"")</f>
        <v/>
      </c>
    </row>
    <row r="1460">
      <c r="A1460" s="14">
        <f>原始数据_周度!A1460</f>
        <v/>
      </c>
      <c r="B1460" s="15">
        <f>IFERROR((原始数据_周度!C1460-AVERAGE(原始数据_周度!C1305:C1460))/STDEV(原始数据_周度!C1305:C1460),"")</f>
        <v/>
      </c>
      <c r="C1460" s="15">
        <f>IFERROR((原始数据_周度!F1460-AVERAGE(原始数据_周度!F1305:F1460))/STDEV(原始数据_周度!F1305:F1460),"")</f>
        <v/>
      </c>
      <c r="D1460" s="15">
        <f>IFERROR(-1*(原始数据_周度!E1460-AVERAGE(原始数据_周度!E1305:E1460))/STDEV(原始数据_周度!E1305:E1460),"")</f>
        <v/>
      </c>
      <c r="E1460" s="15">
        <f>IFERROR(-1*(原始数据_周度!G1460-AVERAGE(原始数据_周度!G1305:G1460))/STDEV(原始数据_周度!G1305:G1460),"")</f>
        <v/>
      </c>
      <c r="F1460" s="15">
        <f>IFERROR(-1*(原始数据_周度!H1460-AVERAGE(原始数据_周度!H1305:H1460))/STDEV(原始数据_周度!H1305:H1460),"")</f>
        <v/>
      </c>
      <c r="G1460" s="15">
        <f>IFERROR((原始数据_周度!I1460-AVERAGE(原始数据_周度!I1305:I1460))/STDEV(原始数据_周度!I1305:I1460),"")</f>
        <v/>
      </c>
      <c r="H1460" s="166">
        <f>IFERROR((原始数据_周度!J1460-AVERAGE($J$2:J1460))/STDEV($J$2:J1460),"")</f>
        <v/>
      </c>
    </row>
    <row r="1461">
      <c r="A1461" s="14">
        <f>原始数据_周度!A1461</f>
        <v/>
      </c>
      <c r="B1461" s="15">
        <f>IFERROR((原始数据_周度!C1461-AVERAGE(原始数据_周度!C1306:C1461))/STDEV(原始数据_周度!C1306:C1461),"")</f>
        <v/>
      </c>
      <c r="C1461" s="15">
        <f>IFERROR((原始数据_周度!F1461-AVERAGE(原始数据_周度!F1306:F1461))/STDEV(原始数据_周度!F1306:F1461),"")</f>
        <v/>
      </c>
      <c r="D1461" s="15">
        <f>IFERROR(-1*(原始数据_周度!E1461-AVERAGE(原始数据_周度!E1306:E1461))/STDEV(原始数据_周度!E1306:E1461),"")</f>
        <v/>
      </c>
      <c r="E1461" s="15">
        <f>IFERROR(-1*(原始数据_周度!G1461-AVERAGE(原始数据_周度!G1306:G1461))/STDEV(原始数据_周度!G1306:G1461),"")</f>
        <v/>
      </c>
      <c r="F1461" s="15">
        <f>IFERROR(-1*(原始数据_周度!H1461-AVERAGE(原始数据_周度!H1306:H1461))/STDEV(原始数据_周度!H1306:H1461),"")</f>
        <v/>
      </c>
      <c r="G1461" s="15">
        <f>IFERROR((原始数据_周度!I1461-AVERAGE(原始数据_周度!I1306:I1461))/STDEV(原始数据_周度!I1306:I1461),"")</f>
        <v/>
      </c>
      <c r="H1461" s="166">
        <f>IFERROR((原始数据_周度!J1461-AVERAGE($J$2:J1461))/STDEV($J$2:J1461),"")</f>
        <v/>
      </c>
    </row>
    <row r="1462">
      <c r="A1462" s="14">
        <f>原始数据_周度!A1462</f>
        <v/>
      </c>
      <c r="B1462" s="15">
        <f>IFERROR((原始数据_周度!C1462-AVERAGE(原始数据_周度!C1307:C1462))/STDEV(原始数据_周度!C1307:C1462),"")</f>
        <v/>
      </c>
      <c r="C1462" s="15">
        <f>IFERROR((原始数据_周度!F1462-AVERAGE(原始数据_周度!F1307:F1462))/STDEV(原始数据_周度!F1307:F1462),"")</f>
        <v/>
      </c>
      <c r="D1462" s="15">
        <f>IFERROR(-1*(原始数据_周度!E1462-AVERAGE(原始数据_周度!E1307:E1462))/STDEV(原始数据_周度!E1307:E1462),"")</f>
        <v/>
      </c>
      <c r="E1462" s="15">
        <f>IFERROR(-1*(原始数据_周度!G1462-AVERAGE(原始数据_周度!G1307:G1462))/STDEV(原始数据_周度!G1307:G1462),"")</f>
        <v/>
      </c>
      <c r="F1462" s="15">
        <f>IFERROR(-1*(原始数据_周度!H1462-AVERAGE(原始数据_周度!H1307:H1462))/STDEV(原始数据_周度!H1307:H1462),"")</f>
        <v/>
      </c>
      <c r="G1462" s="15">
        <f>IFERROR((原始数据_周度!I1462-AVERAGE(原始数据_周度!I1307:I1462))/STDEV(原始数据_周度!I1307:I1462),"")</f>
        <v/>
      </c>
      <c r="H1462" s="166">
        <f>IFERROR((原始数据_周度!J1462-AVERAGE($J$2:J1462))/STDEV($J$2:J1462),"")</f>
        <v/>
      </c>
    </row>
    <row r="1463">
      <c r="A1463" s="14">
        <f>原始数据_周度!A1463</f>
        <v/>
      </c>
      <c r="B1463" s="15">
        <f>IFERROR((原始数据_周度!C1463-AVERAGE(原始数据_周度!C1308:C1463))/STDEV(原始数据_周度!C1308:C1463),"")</f>
        <v/>
      </c>
      <c r="C1463" s="15">
        <f>IFERROR((原始数据_周度!F1463-AVERAGE(原始数据_周度!F1308:F1463))/STDEV(原始数据_周度!F1308:F1463),"")</f>
        <v/>
      </c>
      <c r="D1463" s="15">
        <f>IFERROR(-1*(原始数据_周度!E1463-AVERAGE(原始数据_周度!E1308:E1463))/STDEV(原始数据_周度!E1308:E1463),"")</f>
        <v/>
      </c>
      <c r="E1463" s="15">
        <f>IFERROR(-1*(原始数据_周度!G1463-AVERAGE(原始数据_周度!G1308:G1463))/STDEV(原始数据_周度!G1308:G1463),"")</f>
        <v/>
      </c>
      <c r="F1463" s="15">
        <f>IFERROR(-1*(原始数据_周度!H1463-AVERAGE(原始数据_周度!H1308:H1463))/STDEV(原始数据_周度!H1308:H1463),"")</f>
        <v/>
      </c>
      <c r="G1463" s="15">
        <f>IFERROR((原始数据_周度!I1463-AVERAGE(原始数据_周度!I1308:I1463))/STDEV(原始数据_周度!I1308:I1463),"")</f>
        <v/>
      </c>
      <c r="H1463" s="166">
        <f>IFERROR((原始数据_周度!J1463-AVERAGE($J$2:J1463))/STDEV($J$2:J1463),"")</f>
        <v/>
      </c>
    </row>
    <row r="1464">
      <c r="A1464" s="14">
        <f>原始数据_周度!A1464</f>
        <v/>
      </c>
      <c r="B1464" s="15">
        <f>IFERROR((原始数据_周度!C1464-AVERAGE(原始数据_周度!C1309:C1464))/STDEV(原始数据_周度!C1309:C1464),"")</f>
        <v/>
      </c>
      <c r="C1464" s="15">
        <f>IFERROR((原始数据_周度!F1464-AVERAGE(原始数据_周度!F1309:F1464))/STDEV(原始数据_周度!F1309:F1464),"")</f>
        <v/>
      </c>
      <c r="D1464" s="15">
        <f>IFERROR(-1*(原始数据_周度!E1464-AVERAGE(原始数据_周度!E1309:E1464))/STDEV(原始数据_周度!E1309:E1464),"")</f>
        <v/>
      </c>
      <c r="E1464" s="15">
        <f>IFERROR(-1*(原始数据_周度!G1464-AVERAGE(原始数据_周度!G1309:G1464))/STDEV(原始数据_周度!G1309:G1464),"")</f>
        <v/>
      </c>
      <c r="F1464" s="15">
        <f>IFERROR(-1*(原始数据_周度!H1464-AVERAGE(原始数据_周度!H1309:H1464))/STDEV(原始数据_周度!H1309:H1464),"")</f>
        <v/>
      </c>
      <c r="G1464" s="15">
        <f>IFERROR((原始数据_周度!I1464-AVERAGE(原始数据_周度!I1309:I1464))/STDEV(原始数据_周度!I1309:I1464),"")</f>
        <v/>
      </c>
      <c r="H1464" s="166">
        <f>IFERROR((原始数据_周度!J1464-AVERAGE($J$2:J1464))/STDEV($J$2:J1464),"")</f>
        <v/>
      </c>
    </row>
    <row r="1465">
      <c r="A1465" s="14">
        <f>原始数据_周度!A1465</f>
        <v/>
      </c>
      <c r="B1465" s="15">
        <f>IFERROR((原始数据_周度!C1465-AVERAGE(原始数据_周度!C1310:C1465))/STDEV(原始数据_周度!C1310:C1465),"")</f>
        <v/>
      </c>
      <c r="C1465" s="15">
        <f>IFERROR((原始数据_周度!F1465-AVERAGE(原始数据_周度!F1310:F1465))/STDEV(原始数据_周度!F1310:F1465),"")</f>
        <v/>
      </c>
      <c r="D1465" s="15">
        <f>IFERROR(-1*(原始数据_周度!E1465-AVERAGE(原始数据_周度!E1310:E1465))/STDEV(原始数据_周度!E1310:E1465),"")</f>
        <v/>
      </c>
      <c r="E1465" s="15">
        <f>IFERROR(-1*(原始数据_周度!G1465-AVERAGE(原始数据_周度!G1310:G1465))/STDEV(原始数据_周度!G1310:G1465),"")</f>
        <v/>
      </c>
      <c r="F1465" s="15">
        <f>IFERROR(-1*(原始数据_周度!H1465-AVERAGE(原始数据_周度!H1310:H1465))/STDEV(原始数据_周度!H1310:H1465),"")</f>
        <v/>
      </c>
      <c r="G1465" s="15">
        <f>IFERROR((原始数据_周度!I1465-AVERAGE(原始数据_周度!I1310:I1465))/STDEV(原始数据_周度!I1310:I1465),"")</f>
        <v/>
      </c>
      <c r="H1465" s="166">
        <f>IFERROR((原始数据_周度!J1465-AVERAGE($J$2:J1465))/STDEV($J$2:J1465),"")</f>
        <v/>
      </c>
    </row>
    <row r="1466">
      <c r="A1466" s="14">
        <f>原始数据_周度!A1466</f>
        <v/>
      </c>
      <c r="B1466" s="15">
        <f>IFERROR((原始数据_周度!C1466-AVERAGE(原始数据_周度!C1311:C1466))/STDEV(原始数据_周度!C1311:C1466),"")</f>
        <v/>
      </c>
      <c r="C1466" s="15">
        <f>IFERROR((原始数据_周度!F1466-AVERAGE(原始数据_周度!F1311:F1466))/STDEV(原始数据_周度!F1311:F1466),"")</f>
        <v/>
      </c>
      <c r="D1466" s="15">
        <f>IFERROR(-1*(原始数据_周度!E1466-AVERAGE(原始数据_周度!E1311:E1466))/STDEV(原始数据_周度!E1311:E1466),"")</f>
        <v/>
      </c>
      <c r="E1466" s="15">
        <f>IFERROR(-1*(原始数据_周度!G1466-AVERAGE(原始数据_周度!G1311:G1466))/STDEV(原始数据_周度!G1311:G1466),"")</f>
        <v/>
      </c>
      <c r="F1466" s="15">
        <f>IFERROR(-1*(原始数据_周度!H1466-AVERAGE(原始数据_周度!H1311:H1466))/STDEV(原始数据_周度!H1311:H1466),"")</f>
        <v/>
      </c>
      <c r="G1466" s="15">
        <f>IFERROR((原始数据_周度!I1466-AVERAGE(原始数据_周度!I1311:I1466))/STDEV(原始数据_周度!I1311:I1466),"")</f>
        <v/>
      </c>
      <c r="H1466" s="166">
        <f>IFERROR((原始数据_周度!J1466-AVERAGE($J$2:J1466))/STDEV($J$2:J1466),"")</f>
        <v/>
      </c>
    </row>
    <row r="1467">
      <c r="A1467" s="14">
        <f>原始数据_周度!A1467</f>
        <v/>
      </c>
      <c r="B1467" s="15">
        <f>IFERROR((原始数据_周度!C1467-AVERAGE(原始数据_周度!C1312:C1467))/STDEV(原始数据_周度!C1312:C1467),"")</f>
        <v/>
      </c>
      <c r="C1467" s="15">
        <f>IFERROR((原始数据_周度!F1467-AVERAGE(原始数据_周度!F1312:F1467))/STDEV(原始数据_周度!F1312:F1467),"")</f>
        <v/>
      </c>
      <c r="D1467" s="15">
        <f>IFERROR(-1*(原始数据_周度!E1467-AVERAGE(原始数据_周度!E1312:E1467))/STDEV(原始数据_周度!E1312:E1467),"")</f>
        <v/>
      </c>
      <c r="E1467" s="15">
        <f>IFERROR(-1*(原始数据_周度!G1467-AVERAGE(原始数据_周度!G1312:G1467))/STDEV(原始数据_周度!G1312:G1467),"")</f>
        <v/>
      </c>
      <c r="F1467" s="15">
        <f>IFERROR(-1*(原始数据_周度!H1467-AVERAGE(原始数据_周度!H1312:H1467))/STDEV(原始数据_周度!H1312:H1467),"")</f>
        <v/>
      </c>
      <c r="G1467" s="15">
        <f>IFERROR((原始数据_周度!I1467-AVERAGE(原始数据_周度!I1312:I1467))/STDEV(原始数据_周度!I1312:I1467),"")</f>
        <v/>
      </c>
      <c r="H1467" s="166">
        <f>IFERROR((原始数据_周度!J1467-AVERAGE($J$2:J1467))/STDEV($J$2:J1467),"")</f>
        <v/>
      </c>
    </row>
    <row r="1468">
      <c r="A1468" s="14">
        <f>原始数据_周度!A1468</f>
        <v/>
      </c>
      <c r="B1468" s="15">
        <f>IFERROR((原始数据_周度!C1468-AVERAGE(原始数据_周度!C1313:C1468))/STDEV(原始数据_周度!C1313:C1468),"")</f>
        <v/>
      </c>
      <c r="C1468" s="15">
        <f>IFERROR((原始数据_周度!F1468-AVERAGE(原始数据_周度!F1313:F1468))/STDEV(原始数据_周度!F1313:F1468),"")</f>
        <v/>
      </c>
      <c r="D1468" s="15">
        <f>IFERROR(-1*(原始数据_周度!E1468-AVERAGE(原始数据_周度!E1313:E1468))/STDEV(原始数据_周度!E1313:E1468),"")</f>
        <v/>
      </c>
      <c r="E1468" s="15">
        <f>IFERROR(-1*(原始数据_周度!G1468-AVERAGE(原始数据_周度!G1313:G1468))/STDEV(原始数据_周度!G1313:G1468),"")</f>
        <v/>
      </c>
      <c r="F1468" s="15">
        <f>IFERROR(-1*(原始数据_周度!H1468-AVERAGE(原始数据_周度!H1313:H1468))/STDEV(原始数据_周度!H1313:H1468),"")</f>
        <v/>
      </c>
      <c r="G1468" s="15">
        <f>IFERROR((原始数据_周度!I1468-AVERAGE(原始数据_周度!I1313:I1468))/STDEV(原始数据_周度!I1313:I1468),"")</f>
        <v/>
      </c>
      <c r="H1468" s="166">
        <f>IFERROR((原始数据_周度!J1468-AVERAGE($J$2:J1468))/STDEV($J$2:J1468),"")</f>
        <v/>
      </c>
    </row>
    <row r="1469">
      <c r="A1469" s="14">
        <f>原始数据_周度!A1469</f>
        <v/>
      </c>
      <c r="B1469" s="15">
        <f>IFERROR((原始数据_周度!C1469-AVERAGE(原始数据_周度!C1314:C1469))/STDEV(原始数据_周度!C1314:C1469),"")</f>
        <v/>
      </c>
      <c r="C1469" s="15">
        <f>IFERROR((原始数据_周度!F1469-AVERAGE(原始数据_周度!F1314:F1469))/STDEV(原始数据_周度!F1314:F1469),"")</f>
        <v/>
      </c>
      <c r="D1469" s="15">
        <f>IFERROR(-1*(原始数据_周度!E1469-AVERAGE(原始数据_周度!E1314:E1469))/STDEV(原始数据_周度!E1314:E1469),"")</f>
        <v/>
      </c>
      <c r="E1469" s="15">
        <f>IFERROR(-1*(原始数据_周度!G1469-AVERAGE(原始数据_周度!G1314:G1469))/STDEV(原始数据_周度!G1314:G1469),"")</f>
        <v/>
      </c>
      <c r="F1469" s="15">
        <f>IFERROR(-1*(原始数据_周度!H1469-AVERAGE(原始数据_周度!H1314:H1469))/STDEV(原始数据_周度!H1314:H1469),"")</f>
        <v/>
      </c>
      <c r="G1469" s="15">
        <f>IFERROR((原始数据_周度!I1469-AVERAGE(原始数据_周度!I1314:I1469))/STDEV(原始数据_周度!I1314:I1469),"")</f>
        <v/>
      </c>
      <c r="H1469" s="166">
        <f>IFERROR((原始数据_周度!J1469-AVERAGE($J$2:J1469))/STDEV($J$2:J1469),"")</f>
        <v/>
      </c>
    </row>
    <row r="1470">
      <c r="A1470" s="14">
        <f>原始数据_周度!A1470</f>
        <v/>
      </c>
      <c r="B1470" s="15">
        <f>IFERROR((原始数据_周度!C1470-AVERAGE(原始数据_周度!C1315:C1470))/STDEV(原始数据_周度!C1315:C1470),"")</f>
        <v/>
      </c>
      <c r="C1470" s="15">
        <f>IFERROR((原始数据_周度!F1470-AVERAGE(原始数据_周度!F1315:F1470))/STDEV(原始数据_周度!F1315:F1470),"")</f>
        <v/>
      </c>
      <c r="D1470" s="15">
        <f>IFERROR(-1*(原始数据_周度!E1470-AVERAGE(原始数据_周度!E1315:E1470))/STDEV(原始数据_周度!E1315:E1470),"")</f>
        <v/>
      </c>
      <c r="E1470" s="15">
        <f>IFERROR(-1*(原始数据_周度!G1470-AVERAGE(原始数据_周度!G1315:G1470))/STDEV(原始数据_周度!G1315:G1470),"")</f>
        <v/>
      </c>
      <c r="F1470" s="15">
        <f>IFERROR(-1*(原始数据_周度!H1470-AVERAGE(原始数据_周度!H1315:H1470))/STDEV(原始数据_周度!H1315:H1470),"")</f>
        <v/>
      </c>
      <c r="G1470" s="15">
        <f>IFERROR((原始数据_周度!I1470-AVERAGE(原始数据_周度!I1315:I1470))/STDEV(原始数据_周度!I1315:I1470),"")</f>
        <v/>
      </c>
      <c r="H1470" s="166">
        <f>IFERROR((原始数据_周度!J1470-AVERAGE($J$2:J1470))/STDEV($J$2:J1470),"")</f>
        <v/>
      </c>
    </row>
    <row r="1471">
      <c r="A1471" s="14">
        <f>原始数据_周度!A1471</f>
        <v/>
      </c>
      <c r="B1471" s="15">
        <f>IFERROR((原始数据_周度!C1471-AVERAGE(原始数据_周度!C1316:C1471))/STDEV(原始数据_周度!C1316:C1471),"")</f>
        <v/>
      </c>
      <c r="C1471" s="15">
        <f>IFERROR((原始数据_周度!F1471-AVERAGE(原始数据_周度!F1316:F1471))/STDEV(原始数据_周度!F1316:F1471),"")</f>
        <v/>
      </c>
      <c r="D1471" s="15">
        <f>IFERROR(-1*(原始数据_周度!E1471-AVERAGE(原始数据_周度!E1316:E1471))/STDEV(原始数据_周度!E1316:E1471),"")</f>
        <v/>
      </c>
      <c r="E1471" s="15">
        <f>IFERROR(-1*(原始数据_周度!G1471-AVERAGE(原始数据_周度!G1316:G1471))/STDEV(原始数据_周度!G1316:G1471),"")</f>
        <v/>
      </c>
      <c r="F1471" s="15">
        <f>IFERROR(-1*(原始数据_周度!H1471-AVERAGE(原始数据_周度!H1316:H1471))/STDEV(原始数据_周度!H1316:H1471),"")</f>
        <v/>
      </c>
      <c r="G1471" s="15">
        <f>IFERROR((原始数据_周度!I1471-AVERAGE(原始数据_周度!I1316:I1471))/STDEV(原始数据_周度!I1316:I1471),"")</f>
        <v/>
      </c>
      <c r="H1471" s="166">
        <f>IFERROR((原始数据_周度!J1471-AVERAGE($J$2:J1471))/STDEV($J$2:J1471),"")</f>
        <v/>
      </c>
    </row>
    <row r="1472">
      <c r="A1472" s="14">
        <f>原始数据_周度!A1472</f>
        <v/>
      </c>
      <c r="B1472" s="15">
        <f>IFERROR((原始数据_周度!C1472-AVERAGE(原始数据_周度!C1317:C1472))/STDEV(原始数据_周度!C1317:C1472),"")</f>
        <v/>
      </c>
      <c r="C1472" s="15">
        <f>IFERROR((原始数据_周度!F1472-AVERAGE(原始数据_周度!F1317:F1472))/STDEV(原始数据_周度!F1317:F1472),"")</f>
        <v/>
      </c>
      <c r="D1472" s="15">
        <f>IFERROR(-1*(原始数据_周度!E1472-AVERAGE(原始数据_周度!E1317:E1472))/STDEV(原始数据_周度!E1317:E1472),"")</f>
        <v/>
      </c>
      <c r="E1472" s="15">
        <f>IFERROR(-1*(原始数据_周度!G1472-AVERAGE(原始数据_周度!G1317:G1472))/STDEV(原始数据_周度!G1317:G1472),"")</f>
        <v/>
      </c>
      <c r="F1472" s="15">
        <f>IFERROR(-1*(原始数据_周度!H1472-AVERAGE(原始数据_周度!H1317:H1472))/STDEV(原始数据_周度!H1317:H1472),"")</f>
        <v/>
      </c>
      <c r="G1472" s="15">
        <f>IFERROR((原始数据_周度!I1472-AVERAGE(原始数据_周度!I1317:I1472))/STDEV(原始数据_周度!I1317:I1472),"")</f>
        <v/>
      </c>
      <c r="H1472" s="166">
        <f>IFERROR((原始数据_周度!J1472-AVERAGE($J$2:J1472))/STDEV($J$2:J1472),"")</f>
        <v/>
      </c>
    </row>
    <row r="1473">
      <c r="A1473" s="14">
        <f>原始数据_周度!A1473</f>
        <v/>
      </c>
      <c r="B1473" s="15">
        <f>IFERROR((原始数据_周度!C1473-AVERAGE(原始数据_周度!C1318:C1473))/STDEV(原始数据_周度!C1318:C1473),"")</f>
        <v/>
      </c>
      <c r="C1473" s="15">
        <f>IFERROR((原始数据_周度!F1473-AVERAGE(原始数据_周度!F1318:F1473))/STDEV(原始数据_周度!F1318:F1473),"")</f>
        <v/>
      </c>
      <c r="D1473" s="15">
        <f>IFERROR(-1*(原始数据_周度!E1473-AVERAGE(原始数据_周度!E1318:E1473))/STDEV(原始数据_周度!E1318:E1473),"")</f>
        <v/>
      </c>
      <c r="E1473" s="15">
        <f>IFERROR(-1*(原始数据_周度!G1473-AVERAGE(原始数据_周度!G1318:G1473))/STDEV(原始数据_周度!G1318:G1473),"")</f>
        <v/>
      </c>
      <c r="F1473" s="15">
        <f>IFERROR(-1*(原始数据_周度!H1473-AVERAGE(原始数据_周度!H1318:H1473))/STDEV(原始数据_周度!H1318:H1473),"")</f>
        <v/>
      </c>
      <c r="G1473" s="15">
        <f>IFERROR((原始数据_周度!I1473-AVERAGE(原始数据_周度!I1318:I1473))/STDEV(原始数据_周度!I1318:I1473),"")</f>
        <v/>
      </c>
      <c r="H1473" s="166">
        <f>IFERROR((原始数据_周度!J1473-AVERAGE($J$2:J1473))/STDEV($J$2:J1473),"")</f>
        <v/>
      </c>
    </row>
    <row r="1474">
      <c r="A1474" s="14">
        <f>原始数据_周度!A1474</f>
        <v/>
      </c>
      <c r="B1474" s="15">
        <f>IFERROR((原始数据_周度!C1474-AVERAGE(原始数据_周度!C1319:C1474))/STDEV(原始数据_周度!C1319:C1474),"")</f>
        <v/>
      </c>
      <c r="C1474" s="15">
        <f>IFERROR((原始数据_周度!F1474-AVERAGE(原始数据_周度!F1319:F1474))/STDEV(原始数据_周度!F1319:F1474),"")</f>
        <v/>
      </c>
      <c r="D1474" s="15">
        <f>IFERROR(-1*(原始数据_周度!E1474-AVERAGE(原始数据_周度!E1319:E1474))/STDEV(原始数据_周度!E1319:E1474),"")</f>
        <v/>
      </c>
      <c r="E1474" s="15">
        <f>IFERROR(-1*(原始数据_周度!G1474-AVERAGE(原始数据_周度!G1319:G1474))/STDEV(原始数据_周度!G1319:G1474),"")</f>
        <v/>
      </c>
      <c r="F1474" s="15">
        <f>IFERROR(-1*(原始数据_周度!H1474-AVERAGE(原始数据_周度!H1319:H1474))/STDEV(原始数据_周度!H1319:H1474),"")</f>
        <v/>
      </c>
      <c r="G1474" s="15">
        <f>IFERROR((原始数据_周度!I1474-AVERAGE(原始数据_周度!I1319:I1474))/STDEV(原始数据_周度!I1319:I1474),"")</f>
        <v/>
      </c>
      <c r="H1474" s="166">
        <f>IFERROR((原始数据_周度!J1474-AVERAGE($J$2:J1474))/STDEV($J$2:J1474),"")</f>
        <v/>
      </c>
    </row>
    <row r="1475">
      <c r="A1475" s="14">
        <f>原始数据_周度!A1475</f>
        <v/>
      </c>
      <c r="B1475" s="15">
        <f>IFERROR((原始数据_周度!C1475-AVERAGE(原始数据_周度!C1320:C1475))/STDEV(原始数据_周度!C1320:C1475),"")</f>
        <v/>
      </c>
      <c r="C1475" s="15">
        <f>IFERROR((原始数据_周度!F1475-AVERAGE(原始数据_周度!F1320:F1475))/STDEV(原始数据_周度!F1320:F1475),"")</f>
        <v/>
      </c>
      <c r="D1475" s="15">
        <f>IFERROR(-1*(原始数据_周度!E1475-AVERAGE(原始数据_周度!E1320:E1475))/STDEV(原始数据_周度!E1320:E1475),"")</f>
        <v/>
      </c>
      <c r="E1475" s="15">
        <f>IFERROR(-1*(原始数据_周度!G1475-AVERAGE(原始数据_周度!G1320:G1475))/STDEV(原始数据_周度!G1320:G1475),"")</f>
        <v/>
      </c>
      <c r="F1475" s="15">
        <f>IFERROR(-1*(原始数据_周度!H1475-AVERAGE(原始数据_周度!H1320:H1475))/STDEV(原始数据_周度!H1320:H1475),"")</f>
        <v/>
      </c>
      <c r="G1475" s="15">
        <f>IFERROR((原始数据_周度!I1475-AVERAGE(原始数据_周度!I1320:I1475))/STDEV(原始数据_周度!I1320:I1475),"")</f>
        <v/>
      </c>
      <c r="H1475" s="166">
        <f>IFERROR((原始数据_周度!J1475-AVERAGE($J$2:J1475))/STDEV($J$2:J1475),"")</f>
        <v/>
      </c>
    </row>
    <row r="1476">
      <c r="A1476" s="14">
        <f>原始数据_周度!A1476</f>
        <v/>
      </c>
      <c r="B1476" s="15">
        <f>IFERROR((原始数据_周度!C1476-AVERAGE(原始数据_周度!C1321:C1476))/STDEV(原始数据_周度!C1321:C1476),"")</f>
        <v/>
      </c>
      <c r="C1476" s="15">
        <f>IFERROR((原始数据_周度!F1476-AVERAGE(原始数据_周度!F1321:F1476))/STDEV(原始数据_周度!F1321:F1476),"")</f>
        <v/>
      </c>
      <c r="D1476" s="15">
        <f>IFERROR(-1*(原始数据_周度!E1476-AVERAGE(原始数据_周度!E1321:E1476))/STDEV(原始数据_周度!E1321:E1476),"")</f>
        <v/>
      </c>
      <c r="E1476" s="15">
        <f>IFERROR(-1*(原始数据_周度!G1476-AVERAGE(原始数据_周度!G1321:G1476))/STDEV(原始数据_周度!G1321:G1476),"")</f>
        <v/>
      </c>
      <c r="F1476" s="15">
        <f>IFERROR(-1*(原始数据_周度!H1476-AVERAGE(原始数据_周度!H1321:H1476))/STDEV(原始数据_周度!H1321:H1476),"")</f>
        <v/>
      </c>
      <c r="G1476" s="15">
        <f>IFERROR((原始数据_周度!I1476-AVERAGE(原始数据_周度!I1321:I1476))/STDEV(原始数据_周度!I1321:I1476),"")</f>
        <v/>
      </c>
      <c r="H1476" s="166">
        <f>IFERROR((原始数据_周度!J1476-AVERAGE($J$2:J1476))/STDEV($J$2:J1476),"")</f>
        <v/>
      </c>
    </row>
    <row r="1477">
      <c r="A1477" s="14">
        <f>原始数据_周度!A1477</f>
        <v/>
      </c>
      <c r="B1477" s="15">
        <f>IFERROR((原始数据_周度!C1477-AVERAGE(原始数据_周度!C1322:C1477))/STDEV(原始数据_周度!C1322:C1477),"")</f>
        <v/>
      </c>
      <c r="C1477" s="15">
        <f>IFERROR((原始数据_周度!F1477-AVERAGE(原始数据_周度!F1322:F1477))/STDEV(原始数据_周度!F1322:F1477),"")</f>
        <v/>
      </c>
      <c r="D1477" s="15">
        <f>IFERROR(-1*(原始数据_周度!E1477-AVERAGE(原始数据_周度!E1322:E1477))/STDEV(原始数据_周度!E1322:E1477),"")</f>
        <v/>
      </c>
      <c r="E1477" s="15">
        <f>IFERROR(-1*(原始数据_周度!G1477-AVERAGE(原始数据_周度!G1322:G1477))/STDEV(原始数据_周度!G1322:G1477),"")</f>
        <v/>
      </c>
      <c r="F1477" s="15">
        <f>IFERROR(-1*(原始数据_周度!H1477-AVERAGE(原始数据_周度!H1322:H1477))/STDEV(原始数据_周度!H1322:H1477),"")</f>
        <v/>
      </c>
      <c r="G1477" s="15">
        <f>IFERROR((原始数据_周度!I1477-AVERAGE(原始数据_周度!I1322:I1477))/STDEV(原始数据_周度!I1322:I1477),"")</f>
        <v/>
      </c>
      <c r="H1477" s="166">
        <f>IFERROR((原始数据_周度!J1477-AVERAGE($J$2:J1477))/STDEV($J$2:J1477),"")</f>
        <v/>
      </c>
    </row>
    <row r="1478">
      <c r="A1478" s="14">
        <f>原始数据_周度!A1478</f>
        <v/>
      </c>
      <c r="B1478" s="15">
        <f>IFERROR((原始数据_周度!C1478-AVERAGE(原始数据_周度!C1323:C1478))/STDEV(原始数据_周度!C1323:C1478),"")</f>
        <v/>
      </c>
      <c r="C1478" s="15">
        <f>IFERROR((原始数据_周度!F1478-AVERAGE(原始数据_周度!F1323:F1478))/STDEV(原始数据_周度!F1323:F1478),"")</f>
        <v/>
      </c>
      <c r="D1478" s="15">
        <f>IFERROR(-1*(原始数据_周度!E1478-AVERAGE(原始数据_周度!E1323:E1478))/STDEV(原始数据_周度!E1323:E1478),"")</f>
        <v/>
      </c>
      <c r="E1478" s="15">
        <f>IFERROR(-1*(原始数据_周度!G1478-AVERAGE(原始数据_周度!G1323:G1478))/STDEV(原始数据_周度!G1323:G1478),"")</f>
        <v/>
      </c>
      <c r="F1478" s="15">
        <f>IFERROR(-1*(原始数据_周度!H1478-AVERAGE(原始数据_周度!H1323:H1478))/STDEV(原始数据_周度!H1323:H1478),"")</f>
        <v/>
      </c>
      <c r="G1478" s="15">
        <f>IFERROR((原始数据_周度!I1478-AVERAGE(原始数据_周度!I1323:I1478))/STDEV(原始数据_周度!I1323:I1478),"")</f>
        <v/>
      </c>
      <c r="H1478" s="166">
        <f>IFERROR((原始数据_周度!J1478-AVERAGE($J$2:J1478))/STDEV($J$2:J1478),"")</f>
        <v/>
      </c>
    </row>
    <row r="1479">
      <c r="A1479" s="14">
        <f>原始数据_周度!A1479</f>
        <v/>
      </c>
      <c r="B1479" s="15">
        <f>IFERROR((原始数据_周度!C1479-AVERAGE(原始数据_周度!C1324:C1479))/STDEV(原始数据_周度!C1324:C1479),"")</f>
        <v/>
      </c>
      <c r="C1479" s="15">
        <f>IFERROR((原始数据_周度!F1479-AVERAGE(原始数据_周度!F1324:F1479))/STDEV(原始数据_周度!F1324:F1479),"")</f>
        <v/>
      </c>
      <c r="D1479" s="15">
        <f>IFERROR(-1*(原始数据_周度!E1479-AVERAGE(原始数据_周度!E1324:E1479))/STDEV(原始数据_周度!E1324:E1479),"")</f>
        <v/>
      </c>
      <c r="E1479" s="15">
        <f>IFERROR(-1*(原始数据_周度!G1479-AVERAGE(原始数据_周度!G1324:G1479))/STDEV(原始数据_周度!G1324:G1479),"")</f>
        <v/>
      </c>
      <c r="F1479" s="15">
        <f>IFERROR(-1*(原始数据_周度!H1479-AVERAGE(原始数据_周度!H1324:H1479))/STDEV(原始数据_周度!H1324:H1479),"")</f>
        <v/>
      </c>
      <c r="G1479" s="15">
        <f>IFERROR((原始数据_周度!I1479-AVERAGE(原始数据_周度!I1324:I1479))/STDEV(原始数据_周度!I1324:I1479),"")</f>
        <v/>
      </c>
      <c r="H1479" s="166">
        <f>IFERROR((原始数据_周度!J1479-AVERAGE($J$2:J1479))/STDEV($J$2:J1479),"")</f>
        <v/>
      </c>
    </row>
    <row r="1480">
      <c r="A1480" s="14">
        <f>原始数据_周度!A1480</f>
        <v/>
      </c>
      <c r="B1480" s="15">
        <f>IFERROR((原始数据_周度!C1480-AVERAGE(原始数据_周度!C1325:C1480))/STDEV(原始数据_周度!C1325:C1480),"")</f>
        <v/>
      </c>
      <c r="C1480" s="15">
        <f>IFERROR((原始数据_周度!F1480-AVERAGE(原始数据_周度!F1325:F1480))/STDEV(原始数据_周度!F1325:F1480),"")</f>
        <v/>
      </c>
      <c r="D1480" s="15">
        <f>IFERROR(-1*(原始数据_周度!E1480-AVERAGE(原始数据_周度!E1325:E1480))/STDEV(原始数据_周度!E1325:E1480),"")</f>
        <v/>
      </c>
      <c r="E1480" s="15">
        <f>IFERROR(-1*(原始数据_周度!G1480-AVERAGE(原始数据_周度!G1325:G1480))/STDEV(原始数据_周度!G1325:G1480),"")</f>
        <v/>
      </c>
      <c r="F1480" s="15">
        <f>IFERROR(-1*(原始数据_周度!H1480-AVERAGE(原始数据_周度!H1325:H1480))/STDEV(原始数据_周度!H1325:H1480),"")</f>
        <v/>
      </c>
      <c r="G1480" s="15">
        <f>IFERROR((原始数据_周度!I1480-AVERAGE(原始数据_周度!I1325:I1480))/STDEV(原始数据_周度!I1325:I1480),"")</f>
        <v/>
      </c>
      <c r="H1480" s="166">
        <f>IFERROR((原始数据_周度!J1480-AVERAGE($J$2:J1480))/STDEV($J$2:J1480),"")</f>
        <v/>
      </c>
    </row>
    <row r="1481">
      <c r="A1481" s="14">
        <f>原始数据_周度!A1481</f>
        <v/>
      </c>
      <c r="B1481" s="15">
        <f>IFERROR((原始数据_周度!C1481-AVERAGE(原始数据_周度!C1326:C1481))/STDEV(原始数据_周度!C1326:C1481),"")</f>
        <v/>
      </c>
      <c r="C1481" s="15">
        <f>IFERROR((原始数据_周度!F1481-AVERAGE(原始数据_周度!F1326:F1481))/STDEV(原始数据_周度!F1326:F1481),"")</f>
        <v/>
      </c>
      <c r="D1481" s="15">
        <f>IFERROR(-1*(原始数据_周度!E1481-AVERAGE(原始数据_周度!E1326:E1481))/STDEV(原始数据_周度!E1326:E1481),"")</f>
        <v/>
      </c>
      <c r="E1481" s="15">
        <f>IFERROR(-1*(原始数据_周度!G1481-AVERAGE(原始数据_周度!G1326:G1481))/STDEV(原始数据_周度!G1326:G1481),"")</f>
        <v/>
      </c>
      <c r="F1481" s="15">
        <f>IFERROR(-1*(原始数据_周度!H1481-AVERAGE(原始数据_周度!H1326:H1481))/STDEV(原始数据_周度!H1326:H1481),"")</f>
        <v/>
      </c>
      <c r="G1481" s="15">
        <f>IFERROR((原始数据_周度!I1481-AVERAGE(原始数据_周度!I1326:I1481))/STDEV(原始数据_周度!I1326:I1481),"")</f>
        <v/>
      </c>
      <c r="H1481" s="166">
        <f>IFERROR((原始数据_周度!J1481-AVERAGE($J$2:J1481))/STDEV($J$2:J1481),"")</f>
        <v/>
      </c>
    </row>
    <row r="1482">
      <c r="A1482" s="14">
        <f>原始数据_周度!A1482</f>
        <v/>
      </c>
      <c r="B1482" s="15">
        <f>IFERROR((原始数据_周度!C1482-AVERAGE(原始数据_周度!C1327:C1482))/STDEV(原始数据_周度!C1327:C1482),"")</f>
        <v/>
      </c>
      <c r="C1482" s="15">
        <f>IFERROR((原始数据_周度!F1482-AVERAGE(原始数据_周度!F1327:F1482))/STDEV(原始数据_周度!F1327:F1482),"")</f>
        <v/>
      </c>
      <c r="D1482" s="15">
        <f>IFERROR(-1*(原始数据_周度!E1482-AVERAGE(原始数据_周度!E1327:E1482))/STDEV(原始数据_周度!E1327:E1482),"")</f>
        <v/>
      </c>
      <c r="E1482" s="15">
        <f>IFERROR(-1*(原始数据_周度!G1482-AVERAGE(原始数据_周度!G1327:G1482))/STDEV(原始数据_周度!G1327:G1482),"")</f>
        <v/>
      </c>
      <c r="F1482" s="15">
        <f>IFERROR(-1*(原始数据_周度!H1482-AVERAGE(原始数据_周度!H1327:H1482))/STDEV(原始数据_周度!H1327:H1482),"")</f>
        <v/>
      </c>
      <c r="G1482" s="15">
        <f>IFERROR((原始数据_周度!I1482-AVERAGE(原始数据_周度!I1327:I1482))/STDEV(原始数据_周度!I1327:I1482),"")</f>
        <v/>
      </c>
      <c r="H1482" s="166">
        <f>IFERROR((原始数据_周度!J1482-AVERAGE($J$2:J1482))/STDEV($J$2:J1482),"")</f>
        <v/>
      </c>
    </row>
    <row r="1483">
      <c r="A1483" s="14">
        <f>原始数据_周度!A1483</f>
        <v/>
      </c>
      <c r="B1483" s="15">
        <f>IFERROR((原始数据_周度!C1483-AVERAGE(原始数据_周度!C1328:C1483))/STDEV(原始数据_周度!C1328:C1483),"")</f>
        <v/>
      </c>
      <c r="C1483" s="15">
        <f>IFERROR((原始数据_周度!F1483-AVERAGE(原始数据_周度!F1328:F1483))/STDEV(原始数据_周度!F1328:F1483),"")</f>
        <v/>
      </c>
      <c r="D1483" s="15">
        <f>IFERROR(-1*(原始数据_周度!E1483-AVERAGE(原始数据_周度!E1328:E1483))/STDEV(原始数据_周度!E1328:E1483),"")</f>
        <v/>
      </c>
      <c r="E1483" s="15">
        <f>IFERROR(-1*(原始数据_周度!G1483-AVERAGE(原始数据_周度!G1328:G1483))/STDEV(原始数据_周度!G1328:G1483),"")</f>
        <v/>
      </c>
      <c r="F1483" s="15">
        <f>IFERROR(-1*(原始数据_周度!H1483-AVERAGE(原始数据_周度!H1328:H1483))/STDEV(原始数据_周度!H1328:H1483),"")</f>
        <v/>
      </c>
      <c r="G1483" s="15">
        <f>IFERROR((原始数据_周度!I1483-AVERAGE(原始数据_周度!I1328:I1483))/STDEV(原始数据_周度!I1328:I1483),"")</f>
        <v/>
      </c>
      <c r="H1483" s="166">
        <f>IFERROR((原始数据_周度!J1483-AVERAGE($J$2:J1483))/STDEV($J$2:J1483),"")</f>
        <v/>
      </c>
    </row>
    <row r="1484">
      <c r="A1484" s="14">
        <f>原始数据_周度!A1484</f>
        <v/>
      </c>
      <c r="B1484" s="15">
        <f>IFERROR((原始数据_周度!C1484-AVERAGE(原始数据_周度!C1329:C1484))/STDEV(原始数据_周度!C1329:C1484),"")</f>
        <v/>
      </c>
      <c r="C1484" s="15">
        <f>IFERROR((原始数据_周度!F1484-AVERAGE(原始数据_周度!F1329:F1484))/STDEV(原始数据_周度!F1329:F1484),"")</f>
        <v/>
      </c>
      <c r="D1484" s="15">
        <f>IFERROR(-1*(原始数据_周度!E1484-AVERAGE(原始数据_周度!E1329:E1484))/STDEV(原始数据_周度!E1329:E1484),"")</f>
        <v/>
      </c>
      <c r="E1484" s="15">
        <f>IFERROR(-1*(原始数据_周度!G1484-AVERAGE(原始数据_周度!G1329:G1484))/STDEV(原始数据_周度!G1329:G1484),"")</f>
        <v/>
      </c>
      <c r="F1484" s="15">
        <f>IFERROR(-1*(原始数据_周度!H1484-AVERAGE(原始数据_周度!H1329:H1484))/STDEV(原始数据_周度!H1329:H1484),"")</f>
        <v/>
      </c>
      <c r="G1484" s="15">
        <f>IFERROR((原始数据_周度!I1484-AVERAGE(原始数据_周度!I1329:I1484))/STDEV(原始数据_周度!I1329:I1484),"")</f>
        <v/>
      </c>
      <c r="H1484" s="166">
        <f>IFERROR((原始数据_周度!J1484-AVERAGE($J$2:J1484))/STDEV($J$2:J1484),"")</f>
        <v/>
      </c>
    </row>
    <row r="1485">
      <c r="A1485" s="14">
        <f>原始数据_周度!A1485</f>
        <v/>
      </c>
      <c r="B1485" s="15">
        <f>IFERROR((原始数据_周度!C1485-AVERAGE(原始数据_周度!C1330:C1485))/STDEV(原始数据_周度!C1330:C1485),"")</f>
        <v/>
      </c>
      <c r="C1485" s="15">
        <f>IFERROR((原始数据_周度!F1485-AVERAGE(原始数据_周度!F1330:F1485))/STDEV(原始数据_周度!F1330:F1485),"")</f>
        <v/>
      </c>
      <c r="D1485" s="15">
        <f>IFERROR(-1*(原始数据_周度!E1485-AVERAGE(原始数据_周度!E1330:E1485))/STDEV(原始数据_周度!E1330:E1485),"")</f>
        <v/>
      </c>
      <c r="E1485" s="15">
        <f>IFERROR(-1*(原始数据_周度!G1485-AVERAGE(原始数据_周度!G1330:G1485))/STDEV(原始数据_周度!G1330:G1485),"")</f>
        <v/>
      </c>
      <c r="F1485" s="15">
        <f>IFERROR(-1*(原始数据_周度!H1485-AVERAGE(原始数据_周度!H1330:H1485))/STDEV(原始数据_周度!H1330:H1485),"")</f>
        <v/>
      </c>
      <c r="G1485" s="15">
        <f>IFERROR((原始数据_周度!I1485-AVERAGE(原始数据_周度!I1330:I1485))/STDEV(原始数据_周度!I1330:I1485),"")</f>
        <v/>
      </c>
      <c r="H1485" s="166">
        <f>IFERROR((原始数据_周度!J1485-AVERAGE($J$2:J1485))/STDEV($J$2:J1485),"")</f>
        <v/>
      </c>
    </row>
    <row r="1486">
      <c r="A1486" s="14">
        <f>原始数据_周度!A1486</f>
        <v/>
      </c>
      <c r="B1486" s="15">
        <f>IFERROR((原始数据_周度!C1486-AVERAGE(原始数据_周度!C1331:C1486))/STDEV(原始数据_周度!C1331:C1486),"")</f>
        <v/>
      </c>
      <c r="C1486" s="15">
        <f>IFERROR((原始数据_周度!F1486-AVERAGE(原始数据_周度!F1331:F1486))/STDEV(原始数据_周度!F1331:F1486),"")</f>
        <v/>
      </c>
      <c r="D1486" s="15">
        <f>IFERROR(-1*(原始数据_周度!E1486-AVERAGE(原始数据_周度!E1331:E1486))/STDEV(原始数据_周度!E1331:E1486),"")</f>
        <v/>
      </c>
      <c r="E1486" s="15">
        <f>IFERROR(-1*(原始数据_周度!G1486-AVERAGE(原始数据_周度!G1331:G1486))/STDEV(原始数据_周度!G1331:G1486),"")</f>
        <v/>
      </c>
      <c r="F1486" s="15">
        <f>IFERROR(-1*(原始数据_周度!H1486-AVERAGE(原始数据_周度!H1331:H1486))/STDEV(原始数据_周度!H1331:H1486),"")</f>
        <v/>
      </c>
      <c r="G1486" s="15">
        <f>IFERROR((原始数据_周度!I1486-AVERAGE(原始数据_周度!I1331:I1486))/STDEV(原始数据_周度!I1331:I1486),"")</f>
        <v/>
      </c>
      <c r="H1486" s="166">
        <f>IFERROR((原始数据_周度!J1486-AVERAGE($J$2:J1486))/STDEV($J$2:J1486),"")</f>
        <v/>
      </c>
    </row>
    <row r="1487">
      <c r="A1487" s="14">
        <f>原始数据_周度!A1487</f>
        <v/>
      </c>
      <c r="B1487" s="15">
        <f>IFERROR((原始数据_周度!C1487-AVERAGE(原始数据_周度!C1332:C1487))/STDEV(原始数据_周度!C1332:C1487),"")</f>
        <v/>
      </c>
      <c r="C1487" s="15">
        <f>IFERROR((原始数据_周度!F1487-AVERAGE(原始数据_周度!F1332:F1487))/STDEV(原始数据_周度!F1332:F1487),"")</f>
        <v/>
      </c>
      <c r="D1487" s="15">
        <f>IFERROR(-1*(原始数据_周度!E1487-AVERAGE(原始数据_周度!E1332:E1487))/STDEV(原始数据_周度!E1332:E1487),"")</f>
        <v/>
      </c>
      <c r="E1487" s="15">
        <f>IFERROR(-1*(原始数据_周度!G1487-AVERAGE(原始数据_周度!G1332:G1487))/STDEV(原始数据_周度!G1332:G1487),"")</f>
        <v/>
      </c>
      <c r="F1487" s="15">
        <f>IFERROR(-1*(原始数据_周度!H1487-AVERAGE(原始数据_周度!H1332:H1487))/STDEV(原始数据_周度!H1332:H1487),"")</f>
        <v/>
      </c>
      <c r="G1487" s="15">
        <f>IFERROR((原始数据_周度!I1487-AVERAGE(原始数据_周度!I1332:I1487))/STDEV(原始数据_周度!I1332:I1487),"")</f>
        <v/>
      </c>
      <c r="H1487" s="166">
        <f>IFERROR((原始数据_周度!J1487-AVERAGE($J$2:J1487))/STDEV($J$2:J1487),"")</f>
        <v/>
      </c>
    </row>
    <row r="1488">
      <c r="A1488" s="14">
        <f>原始数据_周度!A1488</f>
        <v/>
      </c>
      <c r="B1488" s="15">
        <f>IFERROR((原始数据_周度!C1488-AVERAGE(原始数据_周度!C1333:C1488))/STDEV(原始数据_周度!C1333:C1488),"")</f>
        <v/>
      </c>
      <c r="C1488" s="15">
        <f>IFERROR((原始数据_周度!F1488-AVERAGE(原始数据_周度!F1333:F1488))/STDEV(原始数据_周度!F1333:F1488),"")</f>
        <v/>
      </c>
      <c r="D1488" s="15">
        <f>IFERROR(-1*(原始数据_周度!E1488-AVERAGE(原始数据_周度!E1333:E1488))/STDEV(原始数据_周度!E1333:E1488),"")</f>
        <v/>
      </c>
      <c r="E1488" s="15">
        <f>IFERROR(-1*(原始数据_周度!G1488-AVERAGE(原始数据_周度!G1333:G1488))/STDEV(原始数据_周度!G1333:G1488),"")</f>
        <v/>
      </c>
      <c r="F1488" s="15">
        <f>IFERROR(-1*(原始数据_周度!H1488-AVERAGE(原始数据_周度!H1333:H1488))/STDEV(原始数据_周度!H1333:H1488),"")</f>
        <v/>
      </c>
      <c r="G1488" s="15">
        <f>IFERROR((原始数据_周度!I1488-AVERAGE(原始数据_周度!I1333:I1488))/STDEV(原始数据_周度!I1333:I1488),"")</f>
        <v/>
      </c>
      <c r="H1488" s="166">
        <f>IFERROR((原始数据_周度!J1488-AVERAGE($J$2:J1488))/STDEV($J$2:J1488),"")</f>
        <v/>
      </c>
    </row>
    <row r="1489">
      <c r="A1489" s="14">
        <f>原始数据_周度!A1489</f>
        <v/>
      </c>
      <c r="B1489" s="15">
        <f>IFERROR((原始数据_周度!C1489-AVERAGE(原始数据_周度!C1334:C1489))/STDEV(原始数据_周度!C1334:C1489),"")</f>
        <v/>
      </c>
      <c r="C1489" s="15">
        <f>IFERROR((原始数据_周度!F1489-AVERAGE(原始数据_周度!F1334:F1489))/STDEV(原始数据_周度!F1334:F1489),"")</f>
        <v/>
      </c>
      <c r="D1489" s="15">
        <f>IFERROR(-1*(原始数据_周度!E1489-AVERAGE(原始数据_周度!E1334:E1489))/STDEV(原始数据_周度!E1334:E1489),"")</f>
        <v/>
      </c>
      <c r="E1489" s="15">
        <f>IFERROR(-1*(原始数据_周度!G1489-AVERAGE(原始数据_周度!G1334:G1489))/STDEV(原始数据_周度!G1334:G1489),"")</f>
        <v/>
      </c>
      <c r="F1489" s="15">
        <f>IFERROR(-1*(原始数据_周度!H1489-AVERAGE(原始数据_周度!H1334:H1489))/STDEV(原始数据_周度!H1334:H1489),"")</f>
        <v/>
      </c>
      <c r="G1489" s="15">
        <f>IFERROR((原始数据_周度!I1489-AVERAGE(原始数据_周度!I1334:I1489))/STDEV(原始数据_周度!I1334:I1489),"")</f>
        <v/>
      </c>
      <c r="H1489" s="166">
        <f>IFERROR((原始数据_周度!J1489-AVERAGE($J$2:J1489))/STDEV($J$2:J1489),"")</f>
        <v/>
      </c>
    </row>
    <row r="1490">
      <c r="A1490" s="14">
        <f>原始数据_周度!A1490</f>
        <v/>
      </c>
      <c r="B1490" s="15">
        <f>IFERROR((原始数据_周度!C1490-AVERAGE(原始数据_周度!C1335:C1490))/STDEV(原始数据_周度!C1335:C1490),"")</f>
        <v/>
      </c>
      <c r="C1490" s="15">
        <f>IFERROR((原始数据_周度!F1490-AVERAGE(原始数据_周度!F1335:F1490))/STDEV(原始数据_周度!F1335:F1490),"")</f>
        <v/>
      </c>
      <c r="D1490" s="15">
        <f>IFERROR(-1*(原始数据_周度!E1490-AVERAGE(原始数据_周度!E1335:E1490))/STDEV(原始数据_周度!E1335:E1490),"")</f>
        <v/>
      </c>
      <c r="E1490" s="15">
        <f>IFERROR(-1*(原始数据_周度!G1490-AVERAGE(原始数据_周度!G1335:G1490))/STDEV(原始数据_周度!G1335:G1490),"")</f>
        <v/>
      </c>
      <c r="F1490" s="15">
        <f>IFERROR(-1*(原始数据_周度!H1490-AVERAGE(原始数据_周度!H1335:H1490))/STDEV(原始数据_周度!H1335:H1490),"")</f>
        <v/>
      </c>
      <c r="G1490" s="15">
        <f>IFERROR((原始数据_周度!I1490-AVERAGE(原始数据_周度!I1335:I1490))/STDEV(原始数据_周度!I1335:I1490),"")</f>
        <v/>
      </c>
      <c r="H1490" s="166">
        <f>IFERROR((原始数据_周度!J1490-AVERAGE($J$2:J1490))/STDEV($J$2:J1490),"")</f>
        <v/>
      </c>
    </row>
    <row r="1491">
      <c r="A1491" s="14">
        <f>原始数据_周度!A1491</f>
        <v/>
      </c>
      <c r="B1491" s="15">
        <f>IFERROR((原始数据_周度!C1491-AVERAGE(原始数据_周度!C1336:C1491))/STDEV(原始数据_周度!C1336:C1491),"")</f>
        <v/>
      </c>
      <c r="C1491" s="15">
        <f>IFERROR((原始数据_周度!F1491-AVERAGE(原始数据_周度!F1336:F1491))/STDEV(原始数据_周度!F1336:F1491),"")</f>
        <v/>
      </c>
      <c r="D1491" s="15">
        <f>IFERROR(-1*(原始数据_周度!E1491-AVERAGE(原始数据_周度!E1336:E1491))/STDEV(原始数据_周度!E1336:E1491),"")</f>
        <v/>
      </c>
      <c r="E1491" s="15">
        <f>IFERROR(-1*(原始数据_周度!G1491-AVERAGE(原始数据_周度!G1336:G1491))/STDEV(原始数据_周度!G1336:G1491),"")</f>
        <v/>
      </c>
      <c r="F1491" s="15">
        <f>IFERROR(-1*(原始数据_周度!H1491-AVERAGE(原始数据_周度!H1336:H1491))/STDEV(原始数据_周度!H1336:H1491),"")</f>
        <v/>
      </c>
      <c r="G1491" s="15">
        <f>IFERROR((原始数据_周度!I1491-AVERAGE(原始数据_周度!I1336:I1491))/STDEV(原始数据_周度!I1336:I1491),"")</f>
        <v/>
      </c>
      <c r="H1491" s="166">
        <f>IFERROR((原始数据_周度!J1491-AVERAGE($J$2:J1491))/STDEV($J$2:J1491),"")</f>
        <v/>
      </c>
    </row>
    <row r="1492">
      <c r="A1492" s="14">
        <f>原始数据_周度!A1492</f>
        <v/>
      </c>
      <c r="B1492" s="15">
        <f>IFERROR((原始数据_周度!C1492-AVERAGE(原始数据_周度!C1337:C1492))/STDEV(原始数据_周度!C1337:C1492),"")</f>
        <v/>
      </c>
      <c r="C1492" s="15">
        <f>IFERROR((原始数据_周度!F1492-AVERAGE(原始数据_周度!F1337:F1492))/STDEV(原始数据_周度!F1337:F1492),"")</f>
        <v/>
      </c>
      <c r="D1492" s="15">
        <f>IFERROR(-1*(原始数据_周度!E1492-AVERAGE(原始数据_周度!E1337:E1492))/STDEV(原始数据_周度!E1337:E1492),"")</f>
        <v/>
      </c>
      <c r="E1492" s="15">
        <f>IFERROR(-1*(原始数据_周度!G1492-AVERAGE(原始数据_周度!G1337:G1492))/STDEV(原始数据_周度!G1337:G1492),"")</f>
        <v/>
      </c>
      <c r="F1492" s="15">
        <f>IFERROR(-1*(原始数据_周度!H1492-AVERAGE(原始数据_周度!H1337:H1492))/STDEV(原始数据_周度!H1337:H1492),"")</f>
        <v/>
      </c>
      <c r="G1492" s="15">
        <f>IFERROR((原始数据_周度!I1492-AVERAGE(原始数据_周度!I1337:I1492))/STDEV(原始数据_周度!I1337:I1492),"")</f>
        <v/>
      </c>
      <c r="H1492" s="166">
        <f>IFERROR((原始数据_周度!J1492-AVERAGE($J$2:J1492))/STDEV($J$2:J1492),"")</f>
        <v/>
      </c>
    </row>
    <row r="1493">
      <c r="A1493" s="14">
        <f>原始数据_周度!A1493</f>
        <v/>
      </c>
      <c r="B1493" s="15">
        <f>IFERROR((原始数据_周度!C1493-AVERAGE(原始数据_周度!C1338:C1493))/STDEV(原始数据_周度!C1338:C1493),"")</f>
        <v/>
      </c>
      <c r="C1493" s="15">
        <f>IFERROR((原始数据_周度!F1493-AVERAGE(原始数据_周度!F1338:F1493))/STDEV(原始数据_周度!F1338:F1493),"")</f>
        <v/>
      </c>
      <c r="D1493" s="15">
        <f>IFERROR(-1*(原始数据_周度!E1493-AVERAGE(原始数据_周度!E1338:E1493))/STDEV(原始数据_周度!E1338:E1493),"")</f>
        <v/>
      </c>
      <c r="E1493" s="15">
        <f>IFERROR(-1*(原始数据_周度!G1493-AVERAGE(原始数据_周度!G1338:G1493))/STDEV(原始数据_周度!G1338:G1493),"")</f>
        <v/>
      </c>
      <c r="F1493" s="15">
        <f>IFERROR(-1*(原始数据_周度!H1493-AVERAGE(原始数据_周度!H1338:H1493))/STDEV(原始数据_周度!H1338:H1493),"")</f>
        <v/>
      </c>
      <c r="G1493" s="15">
        <f>IFERROR((原始数据_周度!I1493-AVERAGE(原始数据_周度!I1338:I1493))/STDEV(原始数据_周度!I1338:I1493),"")</f>
        <v/>
      </c>
      <c r="H1493" s="166">
        <f>IFERROR((原始数据_周度!J1493-AVERAGE($J$2:J1493))/STDEV($J$2:J1493),"")</f>
        <v/>
      </c>
    </row>
    <row r="1494">
      <c r="A1494" s="14">
        <f>原始数据_周度!A1494</f>
        <v/>
      </c>
      <c r="B1494" s="15">
        <f>IFERROR((原始数据_周度!C1494-AVERAGE(原始数据_周度!C1339:C1494))/STDEV(原始数据_周度!C1339:C1494),"")</f>
        <v/>
      </c>
      <c r="C1494" s="15">
        <f>IFERROR((原始数据_周度!F1494-AVERAGE(原始数据_周度!F1339:F1494))/STDEV(原始数据_周度!F1339:F1494),"")</f>
        <v/>
      </c>
      <c r="D1494" s="15">
        <f>IFERROR(-1*(原始数据_周度!E1494-AVERAGE(原始数据_周度!E1339:E1494))/STDEV(原始数据_周度!E1339:E1494),"")</f>
        <v/>
      </c>
      <c r="E1494" s="15">
        <f>IFERROR(-1*(原始数据_周度!G1494-AVERAGE(原始数据_周度!G1339:G1494))/STDEV(原始数据_周度!G1339:G1494),"")</f>
        <v/>
      </c>
      <c r="F1494" s="15">
        <f>IFERROR(-1*(原始数据_周度!H1494-AVERAGE(原始数据_周度!H1339:H1494))/STDEV(原始数据_周度!H1339:H1494),"")</f>
        <v/>
      </c>
      <c r="G1494" s="15">
        <f>IFERROR((原始数据_周度!I1494-AVERAGE(原始数据_周度!I1339:I1494))/STDEV(原始数据_周度!I1339:I1494),"")</f>
        <v/>
      </c>
      <c r="H1494" s="166">
        <f>IFERROR((原始数据_周度!J1494-AVERAGE($J$2:J1494))/STDEV($J$2:J1494),"")</f>
        <v/>
      </c>
    </row>
    <row r="1495">
      <c r="A1495" s="14">
        <f>原始数据_周度!A1495</f>
        <v/>
      </c>
      <c r="B1495" s="15">
        <f>IFERROR((原始数据_周度!C1495-AVERAGE(原始数据_周度!C1340:C1495))/STDEV(原始数据_周度!C1340:C1495),"")</f>
        <v/>
      </c>
      <c r="C1495" s="15">
        <f>IFERROR((原始数据_周度!F1495-AVERAGE(原始数据_周度!F1340:F1495))/STDEV(原始数据_周度!F1340:F1495),"")</f>
        <v/>
      </c>
      <c r="D1495" s="15">
        <f>IFERROR(-1*(原始数据_周度!E1495-AVERAGE(原始数据_周度!E1340:E1495))/STDEV(原始数据_周度!E1340:E1495),"")</f>
        <v/>
      </c>
      <c r="E1495" s="15">
        <f>IFERROR(-1*(原始数据_周度!G1495-AVERAGE(原始数据_周度!G1340:G1495))/STDEV(原始数据_周度!G1340:G1495),"")</f>
        <v/>
      </c>
      <c r="F1495" s="15">
        <f>IFERROR(-1*(原始数据_周度!H1495-AVERAGE(原始数据_周度!H1340:H1495))/STDEV(原始数据_周度!H1340:H1495),"")</f>
        <v/>
      </c>
      <c r="G1495" s="15">
        <f>IFERROR((原始数据_周度!I1495-AVERAGE(原始数据_周度!I1340:I1495))/STDEV(原始数据_周度!I1340:I1495),"")</f>
        <v/>
      </c>
      <c r="H1495" s="166">
        <f>IFERROR((原始数据_周度!J1495-AVERAGE($J$2:J1495))/STDEV($J$2:J1495),"")</f>
        <v/>
      </c>
    </row>
    <row r="1496">
      <c r="A1496" s="14">
        <f>原始数据_周度!A1496</f>
        <v/>
      </c>
      <c r="B1496" s="15">
        <f>IFERROR((原始数据_周度!C1496-AVERAGE(原始数据_周度!C1341:C1496))/STDEV(原始数据_周度!C1341:C1496),"")</f>
        <v/>
      </c>
      <c r="C1496" s="15">
        <f>IFERROR((原始数据_周度!F1496-AVERAGE(原始数据_周度!F1341:F1496))/STDEV(原始数据_周度!F1341:F1496),"")</f>
        <v/>
      </c>
      <c r="D1496" s="15">
        <f>IFERROR(-1*(原始数据_周度!E1496-AVERAGE(原始数据_周度!E1341:E1496))/STDEV(原始数据_周度!E1341:E1496),"")</f>
        <v/>
      </c>
      <c r="E1496" s="15">
        <f>IFERROR(-1*(原始数据_周度!G1496-AVERAGE(原始数据_周度!G1341:G1496))/STDEV(原始数据_周度!G1341:G1496),"")</f>
        <v/>
      </c>
      <c r="F1496" s="15">
        <f>IFERROR(-1*(原始数据_周度!H1496-AVERAGE(原始数据_周度!H1341:H1496))/STDEV(原始数据_周度!H1341:H1496),"")</f>
        <v/>
      </c>
      <c r="G1496" s="15">
        <f>IFERROR((原始数据_周度!I1496-AVERAGE(原始数据_周度!I1341:I1496))/STDEV(原始数据_周度!I1341:I1496),"")</f>
        <v/>
      </c>
      <c r="H1496" s="166">
        <f>IFERROR((原始数据_周度!J1496-AVERAGE($J$2:J1496))/STDEV($J$2:J1496),"")</f>
        <v/>
      </c>
    </row>
    <row r="1497">
      <c r="A1497" s="14">
        <f>原始数据_周度!A1497</f>
        <v/>
      </c>
      <c r="B1497" s="15">
        <f>IFERROR((原始数据_周度!C1497-AVERAGE(原始数据_周度!C1342:C1497))/STDEV(原始数据_周度!C1342:C1497),"")</f>
        <v/>
      </c>
      <c r="C1497" s="15">
        <f>IFERROR((原始数据_周度!F1497-AVERAGE(原始数据_周度!F1342:F1497))/STDEV(原始数据_周度!F1342:F1497),"")</f>
        <v/>
      </c>
      <c r="D1497" s="15">
        <f>IFERROR(-1*(原始数据_周度!E1497-AVERAGE(原始数据_周度!E1342:E1497))/STDEV(原始数据_周度!E1342:E1497),"")</f>
        <v/>
      </c>
      <c r="E1497" s="15">
        <f>IFERROR(-1*(原始数据_周度!G1497-AVERAGE(原始数据_周度!G1342:G1497))/STDEV(原始数据_周度!G1342:G1497),"")</f>
        <v/>
      </c>
      <c r="F1497" s="15">
        <f>IFERROR(-1*(原始数据_周度!H1497-AVERAGE(原始数据_周度!H1342:H1497))/STDEV(原始数据_周度!H1342:H1497),"")</f>
        <v/>
      </c>
      <c r="G1497" s="15">
        <f>IFERROR((原始数据_周度!I1497-AVERAGE(原始数据_周度!I1342:I1497))/STDEV(原始数据_周度!I1342:I1497),"")</f>
        <v/>
      </c>
      <c r="H1497" s="166">
        <f>IFERROR((原始数据_周度!J1497-AVERAGE($J$2:J1497))/STDEV($J$2:J1497),"")</f>
        <v/>
      </c>
    </row>
    <row r="1498">
      <c r="A1498" s="14">
        <f>原始数据_周度!A1498</f>
        <v/>
      </c>
      <c r="B1498" s="15">
        <f>IFERROR((原始数据_周度!C1498-AVERAGE(原始数据_周度!C1343:C1498))/STDEV(原始数据_周度!C1343:C1498),"")</f>
        <v/>
      </c>
      <c r="C1498" s="15">
        <f>IFERROR((原始数据_周度!F1498-AVERAGE(原始数据_周度!F1343:F1498))/STDEV(原始数据_周度!F1343:F1498),"")</f>
        <v/>
      </c>
      <c r="D1498" s="15">
        <f>IFERROR(-1*(原始数据_周度!E1498-AVERAGE(原始数据_周度!E1343:E1498))/STDEV(原始数据_周度!E1343:E1498),"")</f>
        <v/>
      </c>
      <c r="E1498" s="15">
        <f>IFERROR(-1*(原始数据_周度!G1498-AVERAGE(原始数据_周度!G1343:G1498))/STDEV(原始数据_周度!G1343:G1498),"")</f>
        <v/>
      </c>
      <c r="F1498" s="15">
        <f>IFERROR(-1*(原始数据_周度!H1498-AVERAGE(原始数据_周度!H1343:H1498))/STDEV(原始数据_周度!H1343:H1498),"")</f>
        <v/>
      </c>
      <c r="G1498" s="15">
        <f>IFERROR((原始数据_周度!I1498-AVERAGE(原始数据_周度!I1343:I1498))/STDEV(原始数据_周度!I1343:I1498),"")</f>
        <v/>
      </c>
      <c r="H1498" s="166">
        <f>IFERROR((原始数据_周度!J1498-AVERAGE($J$2:J1498))/STDEV($J$2:J1498),"")</f>
        <v/>
      </c>
    </row>
    <row r="1499">
      <c r="A1499" s="14">
        <f>原始数据_周度!A1499</f>
        <v/>
      </c>
      <c r="B1499" s="15">
        <f>IFERROR((原始数据_周度!C1499-AVERAGE(原始数据_周度!C1344:C1499))/STDEV(原始数据_周度!C1344:C1499),"")</f>
        <v/>
      </c>
      <c r="C1499" s="15">
        <f>IFERROR((原始数据_周度!F1499-AVERAGE(原始数据_周度!F1344:F1499))/STDEV(原始数据_周度!F1344:F1499),"")</f>
        <v/>
      </c>
      <c r="D1499" s="15">
        <f>IFERROR(-1*(原始数据_周度!E1499-AVERAGE(原始数据_周度!E1344:E1499))/STDEV(原始数据_周度!E1344:E1499),"")</f>
        <v/>
      </c>
      <c r="E1499" s="15">
        <f>IFERROR(-1*(原始数据_周度!G1499-AVERAGE(原始数据_周度!G1344:G1499))/STDEV(原始数据_周度!G1344:G1499),"")</f>
        <v/>
      </c>
      <c r="F1499" s="15">
        <f>IFERROR(-1*(原始数据_周度!H1499-AVERAGE(原始数据_周度!H1344:H1499))/STDEV(原始数据_周度!H1344:H1499),"")</f>
        <v/>
      </c>
      <c r="G1499" s="15">
        <f>IFERROR((原始数据_周度!I1499-AVERAGE(原始数据_周度!I1344:I1499))/STDEV(原始数据_周度!I1344:I1499),"")</f>
        <v/>
      </c>
      <c r="H1499" s="166">
        <f>IFERROR((原始数据_周度!J1499-AVERAGE($J$2:J1499))/STDEV($J$2:J1499),"")</f>
        <v/>
      </c>
    </row>
    <row r="1500">
      <c r="A1500" s="14">
        <f>原始数据_周度!A1500</f>
        <v/>
      </c>
      <c r="B1500" s="15">
        <f>IFERROR((原始数据_周度!C1500-AVERAGE(原始数据_周度!C1345:C1500))/STDEV(原始数据_周度!C1345:C1500),"")</f>
        <v/>
      </c>
      <c r="C1500" s="15">
        <f>IFERROR((原始数据_周度!F1500-AVERAGE(原始数据_周度!F1345:F1500))/STDEV(原始数据_周度!F1345:F1500),"")</f>
        <v/>
      </c>
      <c r="D1500" s="15">
        <f>IFERROR(-1*(原始数据_周度!E1500-AVERAGE(原始数据_周度!E1345:E1500))/STDEV(原始数据_周度!E1345:E1500),"")</f>
        <v/>
      </c>
      <c r="E1500" s="15">
        <f>IFERROR(-1*(原始数据_周度!G1500-AVERAGE(原始数据_周度!G1345:G1500))/STDEV(原始数据_周度!G1345:G1500),"")</f>
        <v/>
      </c>
      <c r="F1500" s="15">
        <f>IFERROR(-1*(原始数据_周度!H1500-AVERAGE(原始数据_周度!H1345:H1500))/STDEV(原始数据_周度!H1345:H1500),"")</f>
        <v/>
      </c>
      <c r="G1500" s="15">
        <f>IFERROR((原始数据_周度!I1500-AVERAGE(原始数据_周度!I1345:I1500))/STDEV(原始数据_周度!I1345:I1500),"")</f>
        <v/>
      </c>
      <c r="H1500" s="166">
        <f>IFERROR((原始数据_周度!J1500-AVERAGE($J$2:J1500))/STDEV($J$2:J1500),"")</f>
        <v/>
      </c>
    </row>
    <row r="1501">
      <c r="A1501" s="14">
        <f>原始数据_周度!A1501</f>
        <v/>
      </c>
      <c r="B1501" s="15">
        <f>IFERROR((原始数据_周度!C1501-AVERAGE(原始数据_周度!C1346:C1501))/STDEV(原始数据_周度!C1346:C1501),"")</f>
        <v/>
      </c>
      <c r="C1501" s="15">
        <f>IFERROR((原始数据_周度!F1501-AVERAGE(原始数据_周度!F1346:F1501))/STDEV(原始数据_周度!F1346:F1501),"")</f>
        <v/>
      </c>
      <c r="D1501" s="15">
        <f>IFERROR(-1*(原始数据_周度!E1501-AVERAGE(原始数据_周度!E1346:E1501))/STDEV(原始数据_周度!E1346:E1501),"")</f>
        <v/>
      </c>
      <c r="E1501" s="15">
        <f>IFERROR(-1*(原始数据_周度!G1501-AVERAGE(原始数据_周度!G1346:G1501))/STDEV(原始数据_周度!G1346:G1501),"")</f>
        <v/>
      </c>
      <c r="F1501" s="15">
        <f>IFERROR(-1*(原始数据_周度!H1501-AVERAGE(原始数据_周度!H1346:H1501))/STDEV(原始数据_周度!H1346:H1501),"")</f>
        <v/>
      </c>
      <c r="G1501" s="15">
        <f>IFERROR((原始数据_周度!I1501-AVERAGE(原始数据_周度!I1346:I1501))/STDEV(原始数据_周度!I1346:I1501),"")</f>
        <v/>
      </c>
      <c r="H1501" s="166">
        <f>IFERROR((原始数据_周度!J1501-AVERAGE($J$2:J1501))/STDEV($J$2:J1501),"")</f>
        <v/>
      </c>
    </row>
    <row r="1502">
      <c r="A1502" s="14">
        <f>原始数据_周度!A1502</f>
        <v/>
      </c>
      <c r="B1502" s="15">
        <f>IFERROR((原始数据_周度!C1502-AVERAGE(原始数据_周度!C1347:C1502))/STDEV(原始数据_周度!C1347:C1502),"")</f>
        <v/>
      </c>
      <c r="C1502" s="15">
        <f>IFERROR((原始数据_周度!F1502-AVERAGE(原始数据_周度!F1347:F1502))/STDEV(原始数据_周度!F1347:F1502),"")</f>
        <v/>
      </c>
      <c r="D1502" s="15">
        <f>IFERROR(-1*(原始数据_周度!E1502-AVERAGE(原始数据_周度!E1347:E1502))/STDEV(原始数据_周度!E1347:E1502),"")</f>
        <v/>
      </c>
      <c r="E1502" s="15">
        <f>IFERROR(-1*(原始数据_周度!G1502-AVERAGE(原始数据_周度!G1347:G1502))/STDEV(原始数据_周度!G1347:G1502),"")</f>
        <v/>
      </c>
      <c r="F1502" s="15">
        <f>IFERROR(-1*(原始数据_周度!H1502-AVERAGE(原始数据_周度!H1347:H1502))/STDEV(原始数据_周度!H1347:H1502),"")</f>
        <v/>
      </c>
      <c r="G1502" s="15">
        <f>IFERROR((原始数据_周度!I1502-AVERAGE(原始数据_周度!I1347:I1502))/STDEV(原始数据_周度!I1347:I1502),"")</f>
        <v/>
      </c>
      <c r="H1502" s="166">
        <f>IFERROR((原始数据_周度!J1502-AVERAGE($J$2:J1502))/STDEV($J$2:J1502),"")</f>
        <v/>
      </c>
    </row>
    <row r="1503">
      <c r="A1503" s="14">
        <f>原始数据_周度!A1503</f>
        <v/>
      </c>
      <c r="B1503" s="15">
        <f>IFERROR((原始数据_周度!C1503-AVERAGE(原始数据_周度!C1348:C1503))/STDEV(原始数据_周度!C1348:C1503),"")</f>
        <v/>
      </c>
      <c r="C1503" s="15">
        <f>IFERROR((原始数据_周度!F1503-AVERAGE(原始数据_周度!F1348:F1503))/STDEV(原始数据_周度!F1348:F1503),"")</f>
        <v/>
      </c>
      <c r="D1503" s="15">
        <f>IFERROR(-1*(原始数据_周度!E1503-AVERAGE(原始数据_周度!E1348:E1503))/STDEV(原始数据_周度!E1348:E1503),"")</f>
        <v/>
      </c>
      <c r="E1503" s="15">
        <f>IFERROR(-1*(原始数据_周度!G1503-AVERAGE(原始数据_周度!G1348:G1503))/STDEV(原始数据_周度!G1348:G1503),"")</f>
        <v/>
      </c>
      <c r="F1503" s="15">
        <f>IFERROR(-1*(原始数据_周度!H1503-AVERAGE(原始数据_周度!H1348:H1503))/STDEV(原始数据_周度!H1348:H1503),"")</f>
        <v/>
      </c>
      <c r="G1503" s="15">
        <f>IFERROR((原始数据_周度!I1503-AVERAGE(原始数据_周度!I1348:I1503))/STDEV(原始数据_周度!I1348:I1503),"")</f>
        <v/>
      </c>
      <c r="H1503" s="166">
        <f>IFERROR((原始数据_周度!J1503-AVERAGE($J$2:J1503))/STDEV($J$2:J1503),"")</f>
        <v/>
      </c>
    </row>
    <row r="1504">
      <c r="A1504" s="14">
        <f>原始数据_周度!A1504</f>
        <v/>
      </c>
      <c r="B1504" s="15">
        <f>IFERROR((原始数据_周度!C1504-AVERAGE(原始数据_周度!C1349:C1504))/STDEV(原始数据_周度!C1349:C1504),"")</f>
        <v/>
      </c>
      <c r="C1504" s="15">
        <f>IFERROR((原始数据_周度!F1504-AVERAGE(原始数据_周度!F1349:F1504))/STDEV(原始数据_周度!F1349:F1504),"")</f>
        <v/>
      </c>
      <c r="D1504" s="15">
        <f>IFERROR(-1*(原始数据_周度!E1504-AVERAGE(原始数据_周度!E1349:E1504))/STDEV(原始数据_周度!E1349:E1504),"")</f>
        <v/>
      </c>
      <c r="E1504" s="15">
        <f>IFERROR(-1*(原始数据_周度!G1504-AVERAGE(原始数据_周度!G1349:G1504))/STDEV(原始数据_周度!G1349:G1504),"")</f>
        <v/>
      </c>
      <c r="F1504" s="15">
        <f>IFERROR(-1*(原始数据_周度!H1504-AVERAGE(原始数据_周度!H1349:H1504))/STDEV(原始数据_周度!H1349:H1504),"")</f>
        <v/>
      </c>
      <c r="G1504" s="15">
        <f>IFERROR((原始数据_周度!I1504-AVERAGE(原始数据_周度!I1349:I1504))/STDEV(原始数据_周度!I1349:I1504),"")</f>
        <v/>
      </c>
      <c r="H1504" s="166">
        <f>IFERROR((原始数据_周度!J1504-AVERAGE($J$2:J1504))/STDEV($J$2:J1504),"")</f>
        <v/>
      </c>
    </row>
    <row r="1505">
      <c r="A1505" s="14">
        <f>原始数据_周度!A1505</f>
        <v/>
      </c>
      <c r="B1505" s="15">
        <f>IFERROR((原始数据_周度!C1505-AVERAGE(原始数据_周度!C1350:C1505))/STDEV(原始数据_周度!C1350:C1505),"")</f>
        <v/>
      </c>
      <c r="C1505" s="15">
        <f>IFERROR((原始数据_周度!F1505-AVERAGE(原始数据_周度!F1350:F1505))/STDEV(原始数据_周度!F1350:F1505),"")</f>
        <v/>
      </c>
      <c r="D1505" s="15">
        <f>IFERROR(-1*(原始数据_周度!E1505-AVERAGE(原始数据_周度!E1350:E1505))/STDEV(原始数据_周度!E1350:E1505),"")</f>
        <v/>
      </c>
      <c r="E1505" s="15">
        <f>IFERROR(-1*(原始数据_周度!G1505-AVERAGE(原始数据_周度!G1350:G1505))/STDEV(原始数据_周度!G1350:G1505),"")</f>
        <v/>
      </c>
      <c r="F1505" s="15">
        <f>IFERROR(-1*(原始数据_周度!H1505-AVERAGE(原始数据_周度!H1350:H1505))/STDEV(原始数据_周度!H1350:H1505),"")</f>
        <v/>
      </c>
      <c r="G1505" s="15">
        <f>IFERROR((原始数据_周度!I1505-AVERAGE(原始数据_周度!I1350:I1505))/STDEV(原始数据_周度!I1350:I1505),"")</f>
        <v/>
      </c>
      <c r="H1505" s="166">
        <f>IFERROR((原始数据_周度!J1505-AVERAGE($J$2:J1505))/STDEV($J$2:J1505),"")</f>
        <v/>
      </c>
    </row>
    <row r="1506">
      <c r="A1506" s="14">
        <f>原始数据_周度!A1506</f>
        <v/>
      </c>
      <c r="B1506" s="15">
        <f>IFERROR((原始数据_周度!C1506-AVERAGE(原始数据_周度!C1351:C1506))/STDEV(原始数据_周度!C1351:C1506),"")</f>
        <v/>
      </c>
      <c r="C1506" s="15">
        <f>IFERROR((原始数据_周度!F1506-AVERAGE(原始数据_周度!F1351:F1506))/STDEV(原始数据_周度!F1351:F1506),"")</f>
        <v/>
      </c>
      <c r="D1506" s="15">
        <f>IFERROR(-1*(原始数据_周度!E1506-AVERAGE(原始数据_周度!E1351:E1506))/STDEV(原始数据_周度!E1351:E1506),"")</f>
        <v/>
      </c>
      <c r="E1506" s="15">
        <f>IFERROR(-1*(原始数据_周度!G1506-AVERAGE(原始数据_周度!G1351:G1506))/STDEV(原始数据_周度!G1351:G1506),"")</f>
        <v/>
      </c>
      <c r="F1506" s="15">
        <f>IFERROR(-1*(原始数据_周度!H1506-AVERAGE(原始数据_周度!H1351:H1506))/STDEV(原始数据_周度!H1351:H1506),"")</f>
        <v/>
      </c>
      <c r="G1506" s="15">
        <f>IFERROR((原始数据_周度!I1506-AVERAGE(原始数据_周度!I1351:I1506))/STDEV(原始数据_周度!I1351:I1506),"")</f>
        <v/>
      </c>
      <c r="H1506" s="166">
        <f>IFERROR((原始数据_周度!J1506-AVERAGE($J$2:J1506))/STDEV($J$2:J1506),"")</f>
        <v/>
      </c>
    </row>
    <row r="1507">
      <c r="A1507" s="14">
        <f>原始数据_周度!A1507</f>
        <v/>
      </c>
      <c r="B1507" s="15">
        <f>IFERROR((原始数据_周度!C1507-AVERAGE(原始数据_周度!C1352:C1507))/STDEV(原始数据_周度!C1352:C1507),"")</f>
        <v/>
      </c>
      <c r="C1507" s="15">
        <f>IFERROR((原始数据_周度!F1507-AVERAGE(原始数据_周度!F1352:F1507))/STDEV(原始数据_周度!F1352:F1507),"")</f>
        <v/>
      </c>
      <c r="D1507" s="15">
        <f>IFERROR(-1*(原始数据_周度!E1507-AVERAGE(原始数据_周度!E1352:E1507))/STDEV(原始数据_周度!E1352:E1507),"")</f>
        <v/>
      </c>
      <c r="E1507" s="15">
        <f>IFERROR(-1*(原始数据_周度!G1507-AVERAGE(原始数据_周度!G1352:G1507))/STDEV(原始数据_周度!G1352:G1507),"")</f>
        <v/>
      </c>
      <c r="F1507" s="15">
        <f>IFERROR(-1*(原始数据_周度!H1507-AVERAGE(原始数据_周度!H1352:H1507))/STDEV(原始数据_周度!H1352:H1507),"")</f>
        <v/>
      </c>
      <c r="G1507" s="15">
        <f>IFERROR((原始数据_周度!I1507-AVERAGE(原始数据_周度!I1352:I1507))/STDEV(原始数据_周度!I1352:I1507),"")</f>
        <v/>
      </c>
      <c r="H1507" s="166">
        <f>IFERROR((原始数据_周度!J1507-AVERAGE($J$2:J1507))/STDEV($J$2:J1507),"")</f>
        <v/>
      </c>
    </row>
    <row r="1508">
      <c r="A1508" s="14">
        <f>原始数据_周度!A1508</f>
        <v/>
      </c>
      <c r="B1508" s="15">
        <f>IFERROR((原始数据_周度!C1508-AVERAGE(原始数据_周度!C1353:C1508))/STDEV(原始数据_周度!C1353:C1508),"")</f>
        <v/>
      </c>
      <c r="C1508" s="15">
        <f>IFERROR((原始数据_周度!F1508-AVERAGE(原始数据_周度!F1353:F1508))/STDEV(原始数据_周度!F1353:F1508),"")</f>
        <v/>
      </c>
      <c r="D1508" s="15">
        <f>IFERROR(-1*(原始数据_周度!E1508-AVERAGE(原始数据_周度!E1353:E1508))/STDEV(原始数据_周度!E1353:E1508),"")</f>
        <v/>
      </c>
      <c r="E1508" s="15">
        <f>IFERROR(-1*(原始数据_周度!G1508-AVERAGE(原始数据_周度!G1353:G1508))/STDEV(原始数据_周度!G1353:G1508),"")</f>
        <v/>
      </c>
      <c r="F1508" s="15">
        <f>IFERROR(-1*(原始数据_周度!H1508-AVERAGE(原始数据_周度!H1353:H1508))/STDEV(原始数据_周度!H1353:H1508),"")</f>
        <v/>
      </c>
      <c r="G1508" s="15">
        <f>IFERROR((原始数据_周度!I1508-AVERAGE(原始数据_周度!I1353:I1508))/STDEV(原始数据_周度!I1353:I1508),"")</f>
        <v/>
      </c>
      <c r="H1508" s="166">
        <f>IFERROR((原始数据_周度!J1508-AVERAGE($J$2:J1508))/STDEV($J$2:J1508),"")</f>
        <v/>
      </c>
    </row>
    <row r="1509">
      <c r="A1509" s="14">
        <f>原始数据_周度!A1509</f>
        <v/>
      </c>
      <c r="B1509" s="15">
        <f>IFERROR((原始数据_周度!C1509-AVERAGE(原始数据_周度!C1354:C1509))/STDEV(原始数据_周度!C1354:C1509),"")</f>
        <v/>
      </c>
      <c r="C1509" s="15">
        <f>IFERROR((原始数据_周度!F1509-AVERAGE(原始数据_周度!F1354:F1509))/STDEV(原始数据_周度!F1354:F1509),"")</f>
        <v/>
      </c>
      <c r="D1509" s="15">
        <f>IFERROR(-1*(原始数据_周度!E1509-AVERAGE(原始数据_周度!E1354:E1509))/STDEV(原始数据_周度!E1354:E1509),"")</f>
        <v/>
      </c>
      <c r="E1509" s="15">
        <f>IFERROR(-1*(原始数据_周度!G1509-AVERAGE(原始数据_周度!G1354:G1509))/STDEV(原始数据_周度!G1354:G1509),"")</f>
        <v/>
      </c>
      <c r="F1509" s="15">
        <f>IFERROR(-1*(原始数据_周度!H1509-AVERAGE(原始数据_周度!H1354:H1509))/STDEV(原始数据_周度!H1354:H1509),"")</f>
        <v/>
      </c>
      <c r="G1509" s="15">
        <f>IFERROR((原始数据_周度!I1509-AVERAGE(原始数据_周度!I1354:I1509))/STDEV(原始数据_周度!I1354:I1509),"")</f>
        <v/>
      </c>
      <c r="H1509" s="166">
        <f>IFERROR((原始数据_周度!J1509-AVERAGE($J$2:J1509))/STDEV($J$2:J1509),"")</f>
        <v/>
      </c>
    </row>
    <row r="1510">
      <c r="A1510" s="14">
        <f>原始数据_周度!A1510</f>
        <v/>
      </c>
      <c r="B1510" s="15">
        <f>IFERROR((原始数据_周度!C1510-AVERAGE(原始数据_周度!C1355:C1510))/STDEV(原始数据_周度!C1355:C1510),"")</f>
        <v/>
      </c>
      <c r="C1510" s="15">
        <f>IFERROR((原始数据_周度!F1510-AVERAGE(原始数据_周度!F1355:F1510))/STDEV(原始数据_周度!F1355:F1510),"")</f>
        <v/>
      </c>
      <c r="D1510" s="15">
        <f>IFERROR(-1*(原始数据_周度!E1510-AVERAGE(原始数据_周度!E1355:E1510))/STDEV(原始数据_周度!E1355:E1510),"")</f>
        <v/>
      </c>
      <c r="E1510" s="15">
        <f>IFERROR(-1*(原始数据_周度!G1510-AVERAGE(原始数据_周度!G1355:G1510))/STDEV(原始数据_周度!G1355:G1510),"")</f>
        <v/>
      </c>
      <c r="F1510" s="15">
        <f>IFERROR(-1*(原始数据_周度!H1510-AVERAGE(原始数据_周度!H1355:H1510))/STDEV(原始数据_周度!H1355:H1510),"")</f>
        <v/>
      </c>
      <c r="G1510" s="15">
        <f>IFERROR((原始数据_周度!I1510-AVERAGE(原始数据_周度!I1355:I1510))/STDEV(原始数据_周度!I1355:I1510),"")</f>
        <v/>
      </c>
      <c r="H1510" s="166">
        <f>IFERROR((原始数据_周度!J1510-AVERAGE($J$2:J1510))/STDEV($J$2:J1510),"")</f>
        <v/>
      </c>
    </row>
    <row r="1511">
      <c r="A1511" s="14">
        <f>原始数据_周度!A1511</f>
        <v/>
      </c>
      <c r="B1511" s="15">
        <f>IFERROR((原始数据_周度!C1511-AVERAGE(原始数据_周度!C1356:C1511))/STDEV(原始数据_周度!C1356:C1511),"")</f>
        <v/>
      </c>
      <c r="C1511" s="15">
        <f>IFERROR((原始数据_周度!F1511-AVERAGE(原始数据_周度!F1356:F1511))/STDEV(原始数据_周度!F1356:F1511),"")</f>
        <v/>
      </c>
      <c r="D1511" s="15">
        <f>IFERROR(-1*(原始数据_周度!E1511-AVERAGE(原始数据_周度!E1356:E1511))/STDEV(原始数据_周度!E1356:E1511),"")</f>
        <v/>
      </c>
      <c r="E1511" s="15">
        <f>IFERROR(-1*(原始数据_周度!G1511-AVERAGE(原始数据_周度!G1356:G1511))/STDEV(原始数据_周度!G1356:G1511),"")</f>
        <v/>
      </c>
      <c r="F1511" s="15">
        <f>IFERROR(-1*(原始数据_周度!H1511-AVERAGE(原始数据_周度!H1356:H1511))/STDEV(原始数据_周度!H1356:H1511),"")</f>
        <v/>
      </c>
      <c r="G1511" s="15">
        <f>IFERROR((原始数据_周度!I1511-AVERAGE(原始数据_周度!I1356:I1511))/STDEV(原始数据_周度!I1356:I1511),"")</f>
        <v/>
      </c>
      <c r="H1511" s="166">
        <f>IFERROR((原始数据_周度!J1511-AVERAGE($J$2:J1511))/STDEV($J$2:J1511),"")</f>
        <v/>
      </c>
    </row>
    <row r="1512">
      <c r="A1512" s="14">
        <f>原始数据_周度!A1512</f>
        <v/>
      </c>
      <c r="B1512" s="15">
        <f>IFERROR((原始数据_周度!C1512-AVERAGE(原始数据_周度!C1357:C1512))/STDEV(原始数据_周度!C1357:C1512),"")</f>
        <v/>
      </c>
      <c r="C1512" s="15">
        <f>IFERROR((原始数据_周度!F1512-AVERAGE(原始数据_周度!F1357:F1512))/STDEV(原始数据_周度!F1357:F1512),"")</f>
        <v/>
      </c>
      <c r="D1512" s="15">
        <f>IFERROR(-1*(原始数据_周度!E1512-AVERAGE(原始数据_周度!E1357:E1512))/STDEV(原始数据_周度!E1357:E1512),"")</f>
        <v/>
      </c>
      <c r="E1512" s="15">
        <f>IFERROR(-1*(原始数据_周度!G1512-AVERAGE(原始数据_周度!G1357:G1512))/STDEV(原始数据_周度!G1357:G1512),"")</f>
        <v/>
      </c>
      <c r="F1512" s="15">
        <f>IFERROR(-1*(原始数据_周度!H1512-AVERAGE(原始数据_周度!H1357:H1512))/STDEV(原始数据_周度!H1357:H1512),"")</f>
        <v/>
      </c>
      <c r="G1512" s="15">
        <f>IFERROR((原始数据_周度!I1512-AVERAGE(原始数据_周度!I1357:I1512))/STDEV(原始数据_周度!I1357:I1512),"")</f>
        <v/>
      </c>
      <c r="H1512" s="166">
        <f>IFERROR((原始数据_周度!J1512-AVERAGE($J$2:J1512))/STDEV($J$2:J1512),"")</f>
        <v/>
      </c>
    </row>
    <row r="1513">
      <c r="A1513" s="14">
        <f>原始数据_周度!A1513</f>
        <v/>
      </c>
      <c r="B1513" s="15">
        <f>IFERROR((原始数据_周度!C1513-AVERAGE(原始数据_周度!C1358:C1513))/STDEV(原始数据_周度!C1358:C1513),"")</f>
        <v/>
      </c>
      <c r="C1513" s="15">
        <f>IFERROR((原始数据_周度!F1513-AVERAGE(原始数据_周度!F1358:F1513))/STDEV(原始数据_周度!F1358:F1513),"")</f>
        <v/>
      </c>
      <c r="D1513" s="15">
        <f>IFERROR(-1*(原始数据_周度!E1513-AVERAGE(原始数据_周度!E1358:E1513))/STDEV(原始数据_周度!E1358:E1513),"")</f>
        <v/>
      </c>
      <c r="E1513" s="15">
        <f>IFERROR(-1*(原始数据_周度!G1513-AVERAGE(原始数据_周度!G1358:G1513))/STDEV(原始数据_周度!G1358:G1513),"")</f>
        <v/>
      </c>
      <c r="F1513" s="15">
        <f>IFERROR(-1*(原始数据_周度!H1513-AVERAGE(原始数据_周度!H1358:H1513))/STDEV(原始数据_周度!H1358:H1513),"")</f>
        <v/>
      </c>
      <c r="G1513" s="15">
        <f>IFERROR((原始数据_周度!I1513-AVERAGE(原始数据_周度!I1358:I1513))/STDEV(原始数据_周度!I1358:I1513),"")</f>
        <v/>
      </c>
      <c r="H1513" s="166">
        <f>IFERROR((原始数据_周度!J1513-AVERAGE($J$2:J1513))/STDEV($J$2:J1513),"")</f>
        <v/>
      </c>
    </row>
    <row r="1514">
      <c r="A1514" s="14">
        <f>原始数据_周度!A1514</f>
        <v/>
      </c>
      <c r="B1514" s="15">
        <f>IFERROR((原始数据_周度!C1514-AVERAGE(原始数据_周度!C1359:C1514))/STDEV(原始数据_周度!C1359:C1514),"")</f>
        <v/>
      </c>
      <c r="C1514" s="15">
        <f>IFERROR((原始数据_周度!F1514-AVERAGE(原始数据_周度!F1359:F1514))/STDEV(原始数据_周度!F1359:F1514),"")</f>
        <v/>
      </c>
      <c r="D1514" s="15">
        <f>IFERROR(-1*(原始数据_周度!E1514-AVERAGE(原始数据_周度!E1359:E1514))/STDEV(原始数据_周度!E1359:E1514),"")</f>
        <v/>
      </c>
      <c r="E1514" s="15">
        <f>IFERROR(-1*(原始数据_周度!G1514-AVERAGE(原始数据_周度!G1359:G1514))/STDEV(原始数据_周度!G1359:G1514),"")</f>
        <v/>
      </c>
      <c r="F1514" s="15">
        <f>IFERROR(-1*(原始数据_周度!H1514-AVERAGE(原始数据_周度!H1359:H1514))/STDEV(原始数据_周度!H1359:H1514),"")</f>
        <v/>
      </c>
      <c r="G1514" s="15">
        <f>IFERROR((原始数据_周度!I1514-AVERAGE(原始数据_周度!I1359:I1514))/STDEV(原始数据_周度!I1359:I1514),"")</f>
        <v/>
      </c>
      <c r="H1514" s="166">
        <f>IFERROR((原始数据_周度!J1514-AVERAGE($J$2:J1514))/STDEV($J$2:J1514),"")</f>
        <v/>
      </c>
    </row>
    <row r="1515">
      <c r="A1515" s="14">
        <f>原始数据_周度!A1515</f>
        <v/>
      </c>
      <c r="B1515" s="15">
        <f>IFERROR((原始数据_周度!C1515-AVERAGE(原始数据_周度!C1360:C1515))/STDEV(原始数据_周度!C1360:C1515),"")</f>
        <v/>
      </c>
      <c r="C1515" s="15">
        <f>IFERROR((原始数据_周度!F1515-AVERAGE(原始数据_周度!F1360:F1515))/STDEV(原始数据_周度!F1360:F1515),"")</f>
        <v/>
      </c>
      <c r="D1515" s="15">
        <f>IFERROR(-1*(原始数据_周度!E1515-AVERAGE(原始数据_周度!E1360:E1515))/STDEV(原始数据_周度!E1360:E1515),"")</f>
        <v/>
      </c>
      <c r="E1515" s="15">
        <f>IFERROR(-1*(原始数据_周度!G1515-AVERAGE(原始数据_周度!G1360:G1515))/STDEV(原始数据_周度!G1360:G1515),"")</f>
        <v/>
      </c>
      <c r="F1515" s="15">
        <f>IFERROR(-1*(原始数据_周度!H1515-AVERAGE(原始数据_周度!H1360:H1515))/STDEV(原始数据_周度!H1360:H1515),"")</f>
        <v/>
      </c>
      <c r="G1515" s="15">
        <f>IFERROR((原始数据_周度!I1515-AVERAGE(原始数据_周度!I1360:I1515))/STDEV(原始数据_周度!I1360:I1515),"")</f>
        <v/>
      </c>
      <c r="H1515" s="166">
        <f>IFERROR((原始数据_周度!J1515-AVERAGE($J$2:J1515))/STDEV($J$2:J1515),"")</f>
        <v/>
      </c>
    </row>
    <row r="1516">
      <c r="A1516" s="14">
        <f>原始数据_周度!A1516</f>
        <v/>
      </c>
      <c r="B1516" s="15">
        <f>IFERROR((原始数据_周度!C1516-AVERAGE(原始数据_周度!C1361:C1516))/STDEV(原始数据_周度!C1361:C1516),"")</f>
        <v/>
      </c>
      <c r="C1516" s="15">
        <f>IFERROR((原始数据_周度!F1516-AVERAGE(原始数据_周度!F1361:F1516))/STDEV(原始数据_周度!F1361:F1516),"")</f>
        <v/>
      </c>
      <c r="D1516" s="15">
        <f>IFERROR(-1*(原始数据_周度!E1516-AVERAGE(原始数据_周度!E1361:E1516))/STDEV(原始数据_周度!E1361:E1516),"")</f>
        <v/>
      </c>
      <c r="E1516" s="15">
        <f>IFERROR(-1*(原始数据_周度!G1516-AVERAGE(原始数据_周度!G1361:G1516))/STDEV(原始数据_周度!G1361:G1516),"")</f>
        <v/>
      </c>
      <c r="F1516" s="15">
        <f>IFERROR(-1*(原始数据_周度!H1516-AVERAGE(原始数据_周度!H1361:H1516))/STDEV(原始数据_周度!H1361:H1516),"")</f>
        <v/>
      </c>
      <c r="G1516" s="15">
        <f>IFERROR((原始数据_周度!I1516-AVERAGE(原始数据_周度!I1361:I1516))/STDEV(原始数据_周度!I1361:I1516),"")</f>
        <v/>
      </c>
      <c r="H1516" s="166">
        <f>IFERROR((原始数据_周度!J1516-AVERAGE($J$2:J1516))/STDEV($J$2:J1516),"")</f>
        <v/>
      </c>
    </row>
    <row r="1517">
      <c r="A1517" s="14">
        <f>原始数据_周度!A1517</f>
        <v/>
      </c>
      <c r="B1517" s="15">
        <f>IFERROR((原始数据_周度!C1517-AVERAGE(原始数据_周度!C1362:C1517))/STDEV(原始数据_周度!C1362:C1517),"")</f>
        <v/>
      </c>
      <c r="C1517" s="15">
        <f>IFERROR((原始数据_周度!F1517-AVERAGE(原始数据_周度!F1362:F1517))/STDEV(原始数据_周度!F1362:F1517),"")</f>
        <v/>
      </c>
      <c r="D1517" s="15">
        <f>IFERROR(-1*(原始数据_周度!E1517-AVERAGE(原始数据_周度!E1362:E1517))/STDEV(原始数据_周度!E1362:E1517),"")</f>
        <v/>
      </c>
      <c r="E1517" s="15">
        <f>IFERROR(-1*(原始数据_周度!G1517-AVERAGE(原始数据_周度!G1362:G1517))/STDEV(原始数据_周度!G1362:G1517),"")</f>
        <v/>
      </c>
      <c r="F1517" s="15">
        <f>IFERROR(-1*(原始数据_周度!H1517-AVERAGE(原始数据_周度!H1362:H1517))/STDEV(原始数据_周度!H1362:H1517),"")</f>
        <v/>
      </c>
      <c r="G1517" s="15">
        <f>IFERROR((原始数据_周度!I1517-AVERAGE(原始数据_周度!I1362:I1517))/STDEV(原始数据_周度!I1362:I1517),"")</f>
        <v/>
      </c>
      <c r="H1517" s="166">
        <f>IFERROR((原始数据_周度!J1517-AVERAGE($J$2:J1517))/STDEV($J$2:J1517),"")</f>
        <v/>
      </c>
    </row>
    <row r="1518">
      <c r="A1518" s="14">
        <f>原始数据_周度!A1518</f>
        <v/>
      </c>
      <c r="B1518" s="15">
        <f>IFERROR((原始数据_周度!C1518-AVERAGE(原始数据_周度!C1363:C1518))/STDEV(原始数据_周度!C1363:C1518),"")</f>
        <v/>
      </c>
      <c r="C1518" s="15">
        <f>IFERROR((原始数据_周度!F1518-AVERAGE(原始数据_周度!F1363:F1518))/STDEV(原始数据_周度!F1363:F1518),"")</f>
        <v/>
      </c>
      <c r="D1518" s="15">
        <f>IFERROR(-1*(原始数据_周度!E1518-AVERAGE(原始数据_周度!E1363:E1518))/STDEV(原始数据_周度!E1363:E1518),"")</f>
        <v/>
      </c>
      <c r="E1518" s="15">
        <f>IFERROR(-1*(原始数据_周度!G1518-AVERAGE(原始数据_周度!G1363:G1518))/STDEV(原始数据_周度!G1363:G1518),"")</f>
        <v/>
      </c>
      <c r="F1518" s="15">
        <f>IFERROR(-1*(原始数据_周度!H1518-AVERAGE(原始数据_周度!H1363:H1518))/STDEV(原始数据_周度!H1363:H1518),"")</f>
        <v/>
      </c>
      <c r="G1518" s="15">
        <f>IFERROR((原始数据_周度!I1518-AVERAGE(原始数据_周度!I1363:I1518))/STDEV(原始数据_周度!I1363:I1518),"")</f>
        <v/>
      </c>
      <c r="H1518" s="166">
        <f>IFERROR((原始数据_周度!J1518-AVERAGE($J$2:J1518))/STDEV($J$2:J1518),"")</f>
        <v/>
      </c>
    </row>
    <row r="1519">
      <c r="A1519" s="14">
        <f>原始数据_周度!A1519</f>
        <v/>
      </c>
      <c r="B1519" s="15">
        <f>IFERROR((原始数据_周度!C1519-AVERAGE(原始数据_周度!C1364:C1519))/STDEV(原始数据_周度!C1364:C1519),"")</f>
        <v/>
      </c>
      <c r="C1519" s="15">
        <f>IFERROR((原始数据_周度!F1519-AVERAGE(原始数据_周度!F1364:F1519))/STDEV(原始数据_周度!F1364:F1519),"")</f>
        <v/>
      </c>
      <c r="D1519" s="15">
        <f>IFERROR(-1*(原始数据_周度!E1519-AVERAGE(原始数据_周度!E1364:E1519))/STDEV(原始数据_周度!E1364:E1519),"")</f>
        <v/>
      </c>
      <c r="E1519" s="15">
        <f>IFERROR(-1*(原始数据_周度!G1519-AVERAGE(原始数据_周度!G1364:G1519))/STDEV(原始数据_周度!G1364:G1519),"")</f>
        <v/>
      </c>
      <c r="F1519" s="15">
        <f>IFERROR(-1*(原始数据_周度!H1519-AVERAGE(原始数据_周度!H1364:H1519))/STDEV(原始数据_周度!H1364:H1519),"")</f>
        <v/>
      </c>
      <c r="G1519" s="15">
        <f>IFERROR((原始数据_周度!I1519-AVERAGE(原始数据_周度!I1364:I1519))/STDEV(原始数据_周度!I1364:I1519),"")</f>
        <v/>
      </c>
      <c r="H1519" s="166">
        <f>IFERROR((原始数据_周度!J1519-AVERAGE($J$2:J1519))/STDEV($J$2:J1519),"")</f>
        <v/>
      </c>
    </row>
    <row r="1520">
      <c r="A1520" s="14">
        <f>原始数据_周度!A1520</f>
        <v/>
      </c>
      <c r="B1520" s="15">
        <f>IFERROR((原始数据_周度!C1520-AVERAGE(原始数据_周度!C1365:C1520))/STDEV(原始数据_周度!C1365:C1520),"")</f>
        <v/>
      </c>
      <c r="C1520" s="15">
        <f>IFERROR((原始数据_周度!F1520-AVERAGE(原始数据_周度!F1365:F1520))/STDEV(原始数据_周度!F1365:F1520),"")</f>
        <v/>
      </c>
      <c r="D1520" s="15">
        <f>IFERROR(-1*(原始数据_周度!E1520-AVERAGE(原始数据_周度!E1365:E1520))/STDEV(原始数据_周度!E1365:E1520),"")</f>
        <v/>
      </c>
      <c r="E1520" s="15">
        <f>IFERROR(-1*(原始数据_周度!G1520-AVERAGE(原始数据_周度!G1365:G1520))/STDEV(原始数据_周度!G1365:G1520),"")</f>
        <v/>
      </c>
      <c r="F1520" s="15">
        <f>IFERROR(-1*(原始数据_周度!H1520-AVERAGE(原始数据_周度!H1365:H1520))/STDEV(原始数据_周度!H1365:H1520),"")</f>
        <v/>
      </c>
      <c r="G1520" s="15">
        <f>IFERROR((原始数据_周度!I1520-AVERAGE(原始数据_周度!I1365:I1520))/STDEV(原始数据_周度!I1365:I1520),"")</f>
        <v/>
      </c>
      <c r="H1520" s="166">
        <f>IFERROR((原始数据_周度!J1520-AVERAGE($J$2:J1520))/STDEV($J$2:J1520),"")</f>
        <v/>
      </c>
    </row>
    <row r="1521">
      <c r="A1521" s="14">
        <f>原始数据_周度!A1521</f>
        <v/>
      </c>
      <c r="B1521" s="15">
        <f>IFERROR((原始数据_周度!C1521-AVERAGE(原始数据_周度!C1366:C1521))/STDEV(原始数据_周度!C1366:C1521),"")</f>
        <v/>
      </c>
      <c r="C1521" s="15">
        <f>IFERROR((原始数据_周度!F1521-AVERAGE(原始数据_周度!F1366:F1521))/STDEV(原始数据_周度!F1366:F1521),"")</f>
        <v/>
      </c>
      <c r="D1521" s="15">
        <f>IFERROR(-1*(原始数据_周度!E1521-AVERAGE(原始数据_周度!E1366:E1521))/STDEV(原始数据_周度!E1366:E1521),"")</f>
        <v/>
      </c>
      <c r="E1521" s="15">
        <f>IFERROR(-1*(原始数据_周度!G1521-AVERAGE(原始数据_周度!G1366:G1521))/STDEV(原始数据_周度!G1366:G1521),"")</f>
        <v/>
      </c>
      <c r="F1521" s="15">
        <f>IFERROR(-1*(原始数据_周度!H1521-AVERAGE(原始数据_周度!H1366:H1521))/STDEV(原始数据_周度!H1366:H1521),"")</f>
        <v/>
      </c>
      <c r="G1521" s="15">
        <f>IFERROR((原始数据_周度!I1521-AVERAGE(原始数据_周度!I1366:I1521))/STDEV(原始数据_周度!I1366:I1521),"")</f>
        <v/>
      </c>
      <c r="H1521" s="166">
        <f>IFERROR((原始数据_周度!J1521-AVERAGE($J$2:J1521))/STDEV($J$2:J1521),"")</f>
        <v/>
      </c>
    </row>
    <row r="1522">
      <c r="A1522" s="14">
        <f>原始数据_周度!A1522</f>
        <v/>
      </c>
      <c r="B1522" s="15">
        <f>IFERROR((原始数据_周度!C1522-AVERAGE(原始数据_周度!C1367:C1522))/STDEV(原始数据_周度!C1367:C1522),"")</f>
        <v/>
      </c>
      <c r="C1522" s="15">
        <f>IFERROR((原始数据_周度!F1522-AVERAGE(原始数据_周度!F1367:F1522))/STDEV(原始数据_周度!F1367:F1522),"")</f>
        <v/>
      </c>
      <c r="D1522" s="15">
        <f>IFERROR(-1*(原始数据_周度!E1522-AVERAGE(原始数据_周度!E1367:E1522))/STDEV(原始数据_周度!E1367:E1522),"")</f>
        <v/>
      </c>
      <c r="E1522" s="15">
        <f>IFERROR(-1*(原始数据_周度!G1522-AVERAGE(原始数据_周度!G1367:G1522))/STDEV(原始数据_周度!G1367:G1522),"")</f>
        <v/>
      </c>
      <c r="F1522" s="15">
        <f>IFERROR(-1*(原始数据_周度!H1522-AVERAGE(原始数据_周度!H1367:H1522))/STDEV(原始数据_周度!H1367:H1522),"")</f>
        <v/>
      </c>
      <c r="G1522" s="15">
        <f>IFERROR((原始数据_周度!I1522-AVERAGE(原始数据_周度!I1367:I1522))/STDEV(原始数据_周度!I1367:I1522),"")</f>
        <v/>
      </c>
      <c r="H1522" s="166">
        <f>IFERROR((原始数据_周度!J1522-AVERAGE($J$2:J1522))/STDEV($J$2:J1522),"")</f>
        <v/>
      </c>
    </row>
    <row r="1523">
      <c r="A1523" s="14">
        <f>原始数据_周度!A1523</f>
        <v/>
      </c>
      <c r="B1523" s="15">
        <f>IFERROR((原始数据_周度!C1523-AVERAGE(原始数据_周度!C1368:C1523))/STDEV(原始数据_周度!C1368:C1523),"")</f>
        <v/>
      </c>
      <c r="C1523" s="15">
        <f>IFERROR((原始数据_周度!F1523-AVERAGE(原始数据_周度!F1368:F1523))/STDEV(原始数据_周度!F1368:F1523),"")</f>
        <v/>
      </c>
      <c r="D1523" s="15">
        <f>IFERROR(-1*(原始数据_周度!E1523-AVERAGE(原始数据_周度!E1368:E1523))/STDEV(原始数据_周度!E1368:E1523),"")</f>
        <v/>
      </c>
      <c r="E1523" s="15">
        <f>IFERROR(-1*(原始数据_周度!G1523-AVERAGE(原始数据_周度!G1368:G1523))/STDEV(原始数据_周度!G1368:G1523),"")</f>
        <v/>
      </c>
      <c r="F1523" s="15">
        <f>IFERROR(-1*(原始数据_周度!H1523-AVERAGE(原始数据_周度!H1368:H1523))/STDEV(原始数据_周度!H1368:H1523),"")</f>
        <v/>
      </c>
      <c r="G1523" s="15">
        <f>IFERROR((原始数据_周度!I1523-AVERAGE(原始数据_周度!I1368:I1523))/STDEV(原始数据_周度!I1368:I1523),"")</f>
        <v/>
      </c>
      <c r="H1523" s="166">
        <f>IFERROR((原始数据_周度!J1523-AVERAGE($J$2:J1523))/STDEV($J$2:J1523),"")</f>
        <v/>
      </c>
    </row>
    <row r="1524">
      <c r="A1524" s="14">
        <f>原始数据_周度!A1524</f>
        <v/>
      </c>
      <c r="B1524" s="15">
        <f>IFERROR((原始数据_周度!C1524-AVERAGE(原始数据_周度!C1369:C1524))/STDEV(原始数据_周度!C1369:C1524),"")</f>
        <v/>
      </c>
      <c r="C1524" s="15">
        <f>IFERROR((原始数据_周度!F1524-AVERAGE(原始数据_周度!F1369:F1524))/STDEV(原始数据_周度!F1369:F1524),"")</f>
        <v/>
      </c>
      <c r="D1524" s="15">
        <f>IFERROR(-1*(原始数据_周度!E1524-AVERAGE(原始数据_周度!E1369:E1524))/STDEV(原始数据_周度!E1369:E1524),"")</f>
        <v/>
      </c>
      <c r="E1524" s="15">
        <f>IFERROR(-1*(原始数据_周度!G1524-AVERAGE(原始数据_周度!G1369:G1524))/STDEV(原始数据_周度!G1369:G1524),"")</f>
        <v/>
      </c>
      <c r="F1524" s="15">
        <f>IFERROR(-1*(原始数据_周度!H1524-AVERAGE(原始数据_周度!H1369:H1524))/STDEV(原始数据_周度!H1369:H1524),"")</f>
        <v/>
      </c>
      <c r="G1524" s="15">
        <f>IFERROR((原始数据_周度!I1524-AVERAGE(原始数据_周度!I1369:I1524))/STDEV(原始数据_周度!I1369:I1524),"")</f>
        <v/>
      </c>
      <c r="H1524" s="166">
        <f>IFERROR((原始数据_周度!J1524-AVERAGE($J$2:J1524))/STDEV($J$2:J1524),"")</f>
        <v/>
      </c>
    </row>
    <row r="1525">
      <c r="A1525" s="14">
        <f>原始数据_周度!A1525</f>
        <v/>
      </c>
      <c r="B1525" s="15">
        <f>IFERROR((原始数据_周度!C1525-AVERAGE(原始数据_周度!C1370:C1525))/STDEV(原始数据_周度!C1370:C1525),"")</f>
        <v/>
      </c>
      <c r="C1525" s="15">
        <f>IFERROR((原始数据_周度!F1525-AVERAGE(原始数据_周度!F1370:F1525))/STDEV(原始数据_周度!F1370:F1525),"")</f>
        <v/>
      </c>
      <c r="D1525" s="15">
        <f>IFERROR(-1*(原始数据_周度!E1525-AVERAGE(原始数据_周度!E1370:E1525))/STDEV(原始数据_周度!E1370:E1525),"")</f>
        <v/>
      </c>
      <c r="E1525" s="15">
        <f>IFERROR(-1*(原始数据_周度!G1525-AVERAGE(原始数据_周度!G1370:G1525))/STDEV(原始数据_周度!G1370:G1525),"")</f>
        <v/>
      </c>
      <c r="F1525" s="15">
        <f>IFERROR(-1*(原始数据_周度!H1525-AVERAGE(原始数据_周度!H1370:H1525))/STDEV(原始数据_周度!H1370:H1525),"")</f>
        <v/>
      </c>
      <c r="G1525" s="15">
        <f>IFERROR((原始数据_周度!I1525-AVERAGE(原始数据_周度!I1370:I1525))/STDEV(原始数据_周度!I1370:I1525),"")</f>
        <v/>
      </c>
      <c r="H1525" s="166">
        <f>IFERROR((原始数据_周度!J1525-AVERAGE($J$2:J1525))/STDEV($J$2:J1525),"")</f>
        <v/>
      </c>
    </row>
    <row r="1526">
      <c r="A1526" s="14">
        <f>原始数据_周度!A1526</f>
        <v/>
      </c>
      <c r="B1526" s="15">
        <f>IFERROR((原始数据_周度!C1526-AVERAGE(原始数据_周度!C1371:C1526))/STDEV(原始数据_周度!C1371:C1526),"")</f>
        <v/>
      </c>
      <c r="C1526" s="15">
        <f>IFERROR((原始数据_周度!F1526-AVERAGE(原始数据_周度!F1371:F1526))/STDEV(原始数据_周度!F1371:F1526),"")</f>
        <v/>
      </c>
      <c r="D1526" s="15">
        <f>IFERROR(-1*(原始数据_周度!E1526-AVERAGE(原始数据_周度!E1371:E1526))/STDEV(原始数据_周度!E1371:E1526),"")</f>
        <v/>
      </c>
      <c r="E1526" s="15">
        <f>IFERROR(-1*(原始数据_周度!G1526-AVERAGE(原始数据_周度!G1371:G1526))/STDEV(原始数据_周度!G1371:G1526),"")</f>
        <v/>
      </c>
      <c r="F1526" s="15">
        <f>IFERROR(-1*(原始数据_周度!H1526-AVERAGE(原始数据_周度!H1371:H1526))/STDEV(原始数据_周度!H1371:H1526),"")</f>
        <v/>
      </c>
      <c r="G1526" s="15">
        <f>IFERROR((原始数据_周度!I1526-AVERAGE(原始数据_周度!I1371:I1526))/STDEV(原始数据_周度!I1371:I1526),"")</f>
        <v/>
      </c>
      <c r="H1526" s="166">
        <f>IFERROR((原始数据_周度!J1526-AVERAGE($J$2:J1526))/STDEV($J$2:J1526),"")</f>
        <v/>
      </c>
    </row>
    <row r="1527">
      <c r="A1527" s="14">
        <f>原始数据_周度!A1527</f>
        <v/>
      </c>
      <c r="B1527" s="15">
        <f>IFERROR((原始数据_周度!C1527-AVERAGE(原始数据_周度!C1372:C1527))/STDEV(原始数据_周度!C1372:C1527),"")</f>
        <v/>
      </c>
      <c r="C1527" s="15">
        <f>IFERROR((原始数据_周度!F1527-AVERAGE(原始数据_周度!F1372:F1527))/STDEV(原始数据_周度!F1372:F1527),"")</f>
        <v/>
      </c>
      <c r="D1527" s="15">
        <f>IFERROR(-1*(原始数据_周度!E1527-AVERAGE(原始数据_周度!E1372:E1527))/STDEV(原始数据_周度!E1372:E1527),"")</f>
        <v/>
      </c>
      <c r="E1527" s="15">
        <f>IFERROR(-1*(原始数据_周度!G1527-AVERAGE(原始数据_周度!G1372:G1527))/STDEV(原始数据_周度!G1372:G1527),"")</f>
        <v/>
      </c>
      <c r="F1527" s="15">
        <f>IFERROR(-1*(原始数据_周度!H1527-AVERAGE(原始数据_周度!H1372:H1527))/STDEV(原始数据_周度!H1372:H1527),"")</f>
        <v/>
      </c>
      <c r="G1527" s="15">
        <f>IFERROR((原始数据_周度!I1527-AVERAGE(原始数据_周度!I1372:I1527))/STDEV(原始数据_周度!I1372:I1527),"")</f>
        <v/>
      </c>
      <c r="H1527" s="166">
        <f>IFERROR((原始数据_周度!J1527-AVERAGE($J$2:J1527))/STDEV($J$2:J1527),"")</f>
        <v/>
      </c>
    </row>
    <row r="1528">
      <c r="A1528" s="14">
        <f>原始数据_周度!A1528</f>
        <v/>
      </c>
      <c r="B1528" s="15">
        <f>IFERROR((原始数据_周度!C1528-AVERAGE(原始数据_周度!C1373:C1528))/STDEV(原始数据_周度!C1373:C1528),"")</f>
        <v/>
      </c>
      <c r="C1528" s="15">
        <f>IFERROR((原始数据_周度!F1528-AVERAGE(原始数据_周度!F1373:F1528))/STDEV(原始数据_周度!F1373:F1528),"")</f>
        <v/>
      </c>
      <c r="D1528" s="15">
        <f>IFERROR(-1*(原始数据_周度!E1528-AVERAGE(原始数据_周度!E1373:E1528))/STDEV(原始数据_周度!E1373:E1528),"")</f>
        <v/>
      </c>
      <c r="E1528" s="15">
        <f>IFERROR(-1*(原始数据_周度!G1528-AVERAGE(原始数据_周度!G1373:G1528))/STDEV(原始数据_周度!G1373:G1528),"")</f>
        <v/>
      </c>
      <c r="F1528" s="15">
        <f>IFERROR(-1*(原始数据_周度!H1528-AVERAGE(原始数据_周度!H1373:H1528))/STDEV(原始数据_周度!H1373:H1528),"")</f>
        <v/>
      </c>
      <c r="G1528" s="15">
        <f>IFERROR((原始数据_周度!I1528-AVERAGE(原始数据_周度!I1373:I1528))/STDEV(原始数据_周度!I1373:I1528),"")</f>
        <v/>
      </c>
      <c r="H1528" s="166">
        <f>IFERROR((原始数据_周度!J1528-AVERAGE($J$2:J1528))/STDEV($J$2:J1528),"")</f>
        <v/>
      </c>
    </row>
    <row r="1529">
      <c r="A1529" s="10">
        <f>原始数据_周度!A1529</f>
        <v/>
      </c>
      <c r="B1529">
        <f>IFERROR((原始数据_周度!C1529-AVERAGE(原始数据_周度!C1374:C1529))/STDEV(原始数据_周度!C1374:C1529),"")</f>
        <v/>
      </c>
      <c r="C1529">
        <f>IFERROR((原始数据_周度!F1529-AVERAGE(原始数据_周度!F1374:F1529))/STDEV(原始数据_周度!F1374:F1529),"")</f>
        <v/>
      </c>
      <c r="D1529">
        <f>IFERROR(-1*(原始数据_周度!E1529-AVERAGE(原始数据_周度!E1374:E1529))/STDEV(原始数据_周度!E1374:E1529),"")</f>
        <v/>
      </c>
      <c r="E1529">
        <f>IFERROR(-1*(原始数据_周度!G1529-AVERAGE(原始数据_周度!G1374:G1529))/STDEV(原始数据_周度!G1374:G1529),"")</f>
        <v/>
      </c>
      <c r="F1529">
        <f>IFERROR(-1*(原始数据_周度!H1529-AVERAGE(原始数据_周度!H1374:H1529))/STDEV(原始数据_周度!H1374:H1529),"")</f>
        <v/>
      </c>
      <c r="G1529">
        <f>IFERROR((原始数据_周度!I1529-AVERAGE(原始数据_周度!I1374:I1529))/STDEV(原始数据_周度!I1374:I1529),"")</f>
        <v/>
      </c>
      <c r="H1529" s="166">
        <f>IFERROR((原始数据_周度!J1529-AVERAGE($J$2:J1529))/STDEV($J$2:J1529),"")</f>
        <v/>
      </c>
    </row>
  </sheetData>
  <conditionalFormatting sqref="B2:B1529">
    <cfRule type="colorScale" priority="6">
      <colorScale>
        <cfvo type="num" val="-2"/>
        <cfvo type="num" val="0"/>
        <cfvo type="num" val="2"/>
        <color rgb="FF63BE7B"/>
        <color rgb="FFFFFFFF"/>
        <color rgb="FFF8696B"/>
      </colorScale>
    </cfRule>
  </conditionalFormatting>
  <conditionalFormatting sqref="C2:C1529">
    <cfRule type="colorScale" priority="7">
      <colorScale>
        <cfvo type="num" val="-2"/>
        <cfvo type="num" val="0"/>
        <cfvo type="num" val="2"/>
        <color rgb="FF63BE7B"/>
        <color rgb="FFFFFFFF"/>
        <color rgb="FFF8696B"/>
      </colorScale>
    </cfRule>
  </conditionalFormatting>
  <conditionalFormatting sqref="D2:D1529">
    <cfRule type="colorScale" priority="8">
      <colorScale>
        <cfvo type="num" val="-2"/>
        <cfvo type="num" val="0"/>
        <cfvo type="num" val="2"/>
        <color rgb="FF63BE7B"/>
        <color rgb="FFFFFFFF"/>
        <color rgb="FFF8696B"/>
      </colorScale>
    </cfRule>
  </conditionalFormatting>
  <conditionalFormatting sqref="E2:E1529">
    <cfRule type="colorScale" priority="9">
      <colorScale>
        <cfvo type="num" val="-2"/>
        <cfvo type="num" val="0"/>
        <cfvo type="num" val="2"/>
        <color rgb="FF63BE7B"/>
        <color rgb="FFFFFFFF"/>
        <color rgb="FFF8696B"/>
      </colorScale>
    </cfRule>
  </conditionalFormatting>
  <conditionalFormatting sqref="F2:F1529">
    <cfRule type="colorScale" priority="10">
      <colorScale>
        <cfvo type="num" val="-2"/>
        <cfvo type="num" val="0"/>
        <cfvo type="num" val="2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J1537"/>
  <sheetViews>
    <sheetView workbookViewId="0">
      <pane ySplit="1" topLeftCell="A1490" activePane="bottomLeft" state="frozen"/>
      <selection pane="bottomLeft" activeCell="E1" sqref="E1"/>
    </sheetView>
  </sheetViews>
  <sheetFormatPr baseColWidth="10" defaultRowHeight="15"/>
  <cols>
    <col width="11.33203125" bestFit="1" customWidth="1" style="10" min="1" max="1"/>
    <col width="9" bestFit="1" customWidth="1" min="2" max="2"/>
    <col width="7" bestFit="1" customWidth="1" min="3" max="3"/>
    <col width="14.33203125" bestFit="1" customWidth="1" min="4" max="4"/>
    <col width="20.33203125" customWidth="1" min="5" max="5"/>
    <col width="25" bestFit="1" customWidth="1" min="6" max="6"/>
    <col width="22.83203125" bestFit="1" customWidth="1" min="7" max="7"/>
    <col width="24.1640625" bestFit="1" customWidth="1" min="8" max="8"/>
    <col width="21" bestFit="1" customWidth="1" min="9" max="9"/>
    <col width="18" customWidth="1" min="10" max="10"/>
  </cols>
  <sheetData>
    <row r="1">
      <c r="A1" s="11" t="inlineStr">
        <is>
          <t>日期</t>
        </is>
      </c>
      <c r="B1" s="1" t="inlineStr">
        <is>
          <t>标普500</t>
        </is>
      </c>
      <c r="C1" s="1" t="inlineStr">
        <is>
          <t>VIX</t>
        </is>
      </c>
      <c r="D1" s="1" t="inlineStr">
        <is>
          <t>高收益利差(%)</t>
        </is>
      </c>
      <c r="E1" s="1" t="inlineStr">
        <is>
          <t>10Y-2Y期限利差(%)</t>
        </is>
      </c>
      <c r="F1" s="1" t="inlineStr">
        <is>
          <t>高收益利差13周变化(辅助)</t>
        </is>
      </c>
      <c r="G1" s="1" t="inlineStr">
        <is>
          <t>标普偏离40周均线(辅助)</t>
        </is>
      </c>
      <c r="H1" s="1" t="inlineStr">
        <is>
          <t>200日均线13周斜率(辅助)</t>
        </is>
      </c>
      <c r="I1" s="1" t="inlineStr">
        <is>
          <t>Sahm Rule(否决权用)</t>
        </is>
      </c>
      <c r="J1" s="158" t="inlineStr">
        <is>
          <t>盈利上修代理指标(%)</t>
        </is>
      </c>
    </row>
    <row r="2">
      <c r="A2" s="10" t="n">
        <v>35433</v>
      </c>
      <c r="B2" s="13">
        <f>IF(VLOOKUP(A2,SP500相关数据!$B$11:$C$24727,2,TRUE)&lt;&gt;"",VLOOKUP(A2,SP500相关数据!$B$11:$C$24727,2,TRUE),IF(VLOOKUP(A2-1,SP500相关数据!$B$11:$C$24727,2,TRUE)&lt;&gt;"",VLOOKUP(A2-1,SP500相关数据!$B$11:$C$24727,2,TRUE),VLOOKUP(A2-2,SP500相关数据!$B$11:$C$24727,2,TRUE)))</f>
        <v/>
      </c>
      <c r="C2" s="13">
        <f>IFERROR(IF(VLOOKUP(A2,SP500相关数据!$B$11:$E$24727,4,TRUE)&lt;&gt;"",VLOOKUP(A2,SP500相关数据!$B$11:$E$24727,4,TRUE),IF(VLOOKUP(A2-1,SP500相关数据!$B$11:$E$24727,4,TRUE)&lt;&gt;"",VLOOKUP(A2-1,SP500相关数据!$B$11:$E$24727,4,TRUE),VLOOKUP(A2-2,SP500相关数据!$B$11:$E$24727,4,TRUE))),"")</f>
        <v/>
      </c>
      <c r="D2" s="13">
        <f>IF(VLOOKUP(A2,高收益利差!$A:$B,2,TRUE)&lt;&gt;"",VLOOKUP(A2,高收益利差!$A:$B,2,TRUE),IF(VLOOKUP(A2-1,高收益利差!$A:$B,2,TRUE)&lt;&gt;"",VLOOKUP(A2-1,高收益利差!$A:$B,2,TRUE),VLOOKUP(A2-2,高收益利差!$A:$B,2,TRUE)))</f>
        <v/>
      </c>
      <c r="E2" s="13">
        <f>IFERROR(VLOOKUP(A2,'10Y2Y'!$A:$B,2,TRUE),"")</f>
        <v/>
      </c>
      <c r="F2">
        <f>""</f>
        <v/>
      </c>
      <c r="G2">
        <f>""</f>
        <v/>
      </c>
      <c r="H2">
        <f>""</f>
        <v/>
      </c>
      <c r="I2">
        <f>IFERROR(VLOOKUP(A2,'Sahm Rule'!$A:$B,2,TRUE),"")</f>
        <v/>
      </c>
      <c r="J2" s="159">
        <f>IFERROR((B2/B2)^4-1-D2/100,"")</f>
        <v/>
      </c>
    </row>
    <row r="3">
      <c r="A3" s="10" t="n">
        <v>35440</v>
      </c>
      <c r="B3" s="13">
        <f>IF(VLOOKUP(A3,SP500相关数据!$B$11:$C$24727,2,TRUE)&lt;&gt;"",VLOOKUP(A3,SP500相关数据!$B$11:$C$24727,2,TRUE),IF(VLOOKUP(A3-1,SP500相关数据!$B$11:$C$24727,2,TRUE)&lt;&gt;"",VLOOKUP(A3-1,SP500相关数据!$B$11:$C$24727,2,TRUE),VLOOKUP(A3-2,SP500相关数据!$B$11:$C$24727,2,TRUE)))</f>
        <v/>
      </c>
      <c r="C3" s="13">
        <f>IFERROR(IF(VLOOKUP(A3,SP500相关数据!$B$11:$E$24727,4,TRUE)&lt;&gt;"",VLOOKUP(A3,SP500相关数据!$B$11:$E$24727,4,TRUE),IF(VLOOKUP(A3-1,SP500相关数据!$B$11:$E$24727,4,TRUE)&lt;&gt;"",VLOOKUP(A3-1,SP500相关数据!$B$11:$E$24727,4,TRUE),VLOOKUP(A3-2,SP500相关数据!$B$11:$E$24727,4,TRUE))),"")</f>
        <v/>
      </c>
      <c r="D3" s="13">
        <f>IF(VLOOKUP(A3,高收益利差!$A:$B,2,TRUE)&lt;&gt;"",VLOOKUP(A3,高收益利差!$A:$B,2,TRUE),IF(VLOOKUP(A3-1,高收益利差!$A:$B,2,TRUE)&lt;&gt;"",VLOOKUP(A3-1,高收益利差!$A:$B,2,TRUE),VLOOKUP(A3-2,高收益利差!$A:$B,2,TRUE)))</f>
        <v/>
      </c>
      <c r="E3" s="13">
        <f>IFERROR(VLOOKUP(A3,'10Y2Y'!$A:$B,2,TRUE),"")</f>
        <v/>
      </c>
      <c r="F3">
        <f>""</f>
        <v/>
      </c>
      <c r="G3">
        <f>""</f>
        <v/>
      </c>
      <c r="H3">
        <f>""</f>
        <v/>
      </c>
      <c r="I3">
        <f>IFERROR(VLOOKUP(A3,'Sahm Rule'!$A:$B,2,TRUE),"")</f>
        <v/>
      </c>
      <c r="J3" s="159">
        <f>IFERROR((B3/B-10)^4-1-D3/100,"")</f>
        <v/>
      </c>
    </row>
    <row r="4">
      <c r="A4" s="10" t="n">
        <v>35447</v>
      </c>
      <c r="B4" s="13">
        <f>IF(VLOOKUP(A4,SP500相关数据!$B$11:$C$24727,2,TRUE)&lt;&gt;"",VLOOKUP(A4,SP500相关数据!$B$11:$C$24727,2,TRUE),IF(VLOOKUP(A4-1,SP500相关数据!$B$11:$C$24727,2,TRUE)&lt;&gt;"",VLOOKUP(A4-1,SP500相关数据!$B$11:$C$24727,2,TRUE),VLOOKUP(A4-2,SP500相关数据!$B$11:$C$24727,2,TRUE)))</f>
        <v/>
      </c>
      <c r="C4" s="13">
        <f>IFERROR(IF(VLOOKUP(A4,SP500相关数据!$B$11:$E$24727,4,TRUE)&lt;&gt;"",VLOOKUP(A4,SP500相关数据!$B$11:$E$24727,4,TRUE),IF(VLOOKUP(A4-1,SP500相关数据!$B$11:$E$24727,4,TRUE)&lt;&gt;"",VLOOKUP(A4-1,SP500相关数据!$B$11:$E$24727,4,TRUE),VLOOKUP(A4-2,SP500相关数据!$B$11:$E$24727,4,TRUE))),"")</f>
        <v/>
      </c>
      <c r="D4" s="13">
        <f>IF(VLOOKUP(A4,高收益利差!$A:$B,2,TRUE)&lt;&gt;"",VLOOKUP(A4,高收益利差!$A:$B,2,TRUE),IF(VLOOKUP(A4-1,高收益利差!$A:$B,2,TRUE)&lt;&gt;"",VLOOKUP(A4-1,高收益利差!$A:$B,2,TRUE),VLOOKUP(A4-2,高收益利差!$A:$B,2,TRUE)))</f>
        <v/>
      </c>
      <c r="E4" s="13">
        <f>IFERROR(VLOOKUP(A4,'10Y2Y'!$A:$B,2,TRUE),"")</f>
        <v/>
      </c>
      <c r="F4">
        <f>""</f>
        <v/>
      </c>
      <c r="G4">
        <f>""</f>
        <v/>
      </c>
      <c r="H4">
        <f>""</f>
        <v/>
      </c>
      <c r="I4">
        <f>IFERROR(VLOOKUP(A4,'Sahm Rule'!$A:$B,2,TRUE),"")</f>
        <v/>
      </c>
      <c r="J4" s="159">
        <f>IFERROR((B4/B-9)^4-1-D4/100,"")</f>
        <v/>
      </c>
    </row>
    <row r="5">
      <c r="A5" s="10" t="n">
        <v>35454</v>
      </c>
      <c r="B5" s="13">
        <f>IF(VLOOKUP(A5,SP500相关数据!$B$11:$C$24727,2,TRUE)&lt;&gt;"",VLOOKUP(A5,SP500相关数据!$B$11:$C$24727,2,TRUE),IF(VLOOKUP(A5-1,SP500相关数据!$B$11:$C$24727,2,TRUE)&lt;&gt;"",VLOOKUP(A5-1,SP500相关数据!$B$11:$C$24727,2,TRUE),VLOOKUP(A5-2,SP500相关数据!$B$11:$C$24727,2,TRUE)))</f>
        <v/>
      </c>
      <c r="C5" s="13">
        <f>IFERROR(IF(VLOOKUP(A5,SP500相关数据!$B$11:$E$24727,4,TRUE)&lt;&gt;"",VLOOKUP(A5,SP500相关数据!$B$11:$E$24727,4,TRUE),IF(VLOOKUP(A5-1,SP500相关数据!$B$11:$E$24727,4,TRUE)&lt;&gt;"",VLOOKUP(A5-1,SP500相关数据!$B$11:$E$24727,4,TRUE),VLOOKUP(A5-2,SP500相关数据!$B$11:$E$24727,4,TRUE))),"")</f>
        <v/>
      </c>
      <c r="D5" s="13">
        <f>IF(VLOOKUP(A5,高收益利差!$A:$B,2,TRUE)&lt;&gt;"",VLOOKUP(A5,高收益利差!$A:$B,2,TRUE),IF(VLOOKUP(A5-1,高收益利差!$A:$B,2,TRUE)&lt;&gt;"",VLOOKUP(A5-1,高收益利差!$A:$B,2,TRUE),VLOOKUP(A5-2,高收益利差!$A:$B,2,TRUE)))</f>
        <v/>
      </c>
      <c r="E5" s="13">
        <f>IFERROR(VLOOKUP(A5,'10Y2Y'!$A:$B,2,TRUE),"")</f>
        <v/>
      </c>
      <c r="F5">
        <f>""</f>
        <v/>
      </c>
      <c r="G5">
        <f>""</f>
        <v/>
      </c>
      <c r="H5">
        <f>""</f>
        <v/>
      </c>
      <c r="I5">
        <f>IFERROR(VLOOKUP(A5,'Sahm Rule'!$A:$B,2,TRUE),"")</f>
        <v/>
      </c>
      <c r="J5" s="159">
        <f>IFERROR((B5/B-8)^4-1-D5/100,"")</f>
        <v/>
      </c>
    </row>
    <row r="6">
      <c r="A6" s="10" t="n">
        <v>35461</v>
      </c>
      <c r="B6" s="13">
        <f>IF(VLOOKUP(A6,SP500相关数据!$B$11:$C$24727,2,TRUE)&lt;&gt;"",VLOOKUP(A6,SP500相关数据!$B$11:$C$24727,2,TRUE),IF(VLOOKUP(A6-1,SP500相关数据!$B$11:$C$24727,2,TRUE)&lt;&gt;"",VLOOKUP(A6-1,SP500相关数据!$B$11:$C$24727,2,TRUE),VLOOKUP(A6-2,SP500相关数据!$B$11:$C$24727,2,TRUE)))</f>
        <v/>
      </c>
      <c r="C6" s="13">
        <f>IFERROR(IF(VLOOKUP(A6,SP500相关数据!$B$11:$E$24727,4,TRUE)&lt;&gt;"",VLOOKUP(A6,SP500相关数据!$B$11:$E$24727,4,TRUE),IF(VLOOKUP(A6-1,SP500相关数据!$B$11:$E$24727,4,TRUE)&lt;&gt;"",VLOOKUP(A6-1,SP500相关数据!$B$11:$E$24727,4,TRUE),VLOOKUP(A6-2,SP500相关数据!$B$11:$E$24727,4,TRUE))),"")</f>
        <v/>
      </c>
      <c r="D6" s="13">
        <f>IF(VLOOKUP(A6,高收益利差!$A:$B,2,TRUE)&lt;&gt;"",VLOOKUP(A6,高收益利差!$A:$B,2,TRUE),IF(VLOOKUP(A6-1,高收益利差!$A:$B,2,TRUE)&lt;&gt;"",VLOOKUP(A6-1,高收益利差!$A:$B,2,TRUE),VLOOKUP(A6-2,高收益利差!$A:$B,2,TRUE)))</f>
        <v/>
      </c>
      <c r="E6" s="13">
        <f>IFERROR(VLOOKUP(A6,'10Y2Y'!$A:$B,2,TRUE),"")</f>
        <v/>
      </c>
      <c r="F6">
        <f>""</f>
        <v/>
      </c>
      <c r="G6">
        <f>""</f>
        <v/>
      </c>
      <c r="H6">
        <f>""</f>
        <v/>
      </c>
      <c r="I6">
        <f>IFERROR(VLOOKUP(A6,'Sahm Rule'!$A:$B,2,TRUE),"")</f>
        <v/>
      </c>
      <c r="J6" s="159">
        <f>IFERROR((B6/B-7)^4-1-D6/100,"")</f>
        <v/>
      </c>
    </row>
    <row r="7">
      <c r="A7" s="10" t="n">
        <v>35468</v>
      </c>
      <c r="B7" s="13">
        <f>IF(VLOOKUP(A7,SP500相关数据!$B$11:$C$24727,2,TRUE)&lt;&gt;"",VLOOKUP(A7,SP500相关数据!$B$11:$C$24727,2,TRUE),IF(VLOOKUP(A7-1,SP500相关数据!$B$11:$C$24727,2,TRUE)&lt;&gt;"",VLOOKUP(A7-1,SP500相关数据!$B$11:$C$24727,2,TRUE),VLOOKUP(A7-2,SP500相关数据!$B$11:$C$24727,2,TRUE)))</f>
        <v/>
      </c>
      <c r="C7" s="13">
        <f>IFERROR(IF(VLOOKUP(A7,SP500相关数据!$B$11:$E$24727,4,TRUE)&lt;&gt;"",VLOOKUP(A7,SP500相关数据!$B$11:$E$24727,4,TRUE),IF(VLOOKUP(A7-1,SP500相关数据!$B$11:$E$24727,4,TRUE)&lt;&gt;"",VLOOKUP(A7-1,SP500相关数据!$B$11:$E$24727,4,TRUE),VLOOKUP(A7-2,SP500相关数据!$B$11:$E$24727,4,TRUE))),"")</f>
        <v/>
      </c>
      <c r="D7" s="13">
        <f>IF(VLOOKUP(A7,高收益利差!$A:$B,2,TRUE)&lt;&gt;"",VLOOKUP(A7,高收益利差!$A:$B,2,TRUE),IF(VLOOKUP(A7-1,高收益利差!$A:$B,2,TRUE)&lt;&gt;"",VLOOKUP(A7-1,高收益利差!$A:$B,2,TRUE),VLOOKUP(A7-2,高收益利差!$A:$B,2,TRUE)))</f>
        <v/>
      </c>
      <c r="E7" s="13">
        <f>IFERROR(VLOOKUP(A7,'10Y2Y'!$A:$B,2,TRUE),"")</f>
        <v/>
      </c>
      <c r="F7">
        <f>""</f>
        <v/>
      </c>
      <c r="G7">
        <f>""</f>
        <v/>
      </c>
      <c r="H7">
        <f>""</f>
        <v/>
      </c>
      <c r="I7">
        <f>IFERROR(VLOOKUP(A7,'Sahm Rule'!$A:$B,2,TRUE),"")</f>
        <v/>
      </c>
      <c r="J7" s="159">
        <f>IFERROR((B7/B-6)^4-1-D7/100,"")</f>
        <v/>
      </c>
    </row>
    <row r="8">
      <c r="A8" s="10" t="n">
        <v>35475</v>
      </c>
      <c r="B8" s="13">
        <f>IF(VLOOKUP(A8,SP500相关数据!$B$11:$C$24727,2,TRUE)&lt;&gt;"",VLOOKUP(A8,SP500相关数据!$B$11:$C$24727,2,TRUE),IF(VLOOKUP(A8-1,SP500相关数据!$B$11:$C$24727,2,TRUE)&lt;&gt;"",VLOOKUP(A8-1,SP500相关数据!$B$11:$C$24727,2,TRUE),VLOOKUP(A8-2,SP500相关数据!$B$11:$C$24727,2,TRUE)))</f>
        <v/>
      </c>
      <c r="C8" s="13">
        <f>IFERROR(IF(VLOOKUP(A8,SP500相关数据!$B$11:$E$24727,4,TRUE)&lt;&gt;"",VLOOKUP(A8,SP500相关数据!$B$11:$E$24727,4,TRUE),IF(VLOOKUP(A8-1,SP500相关数据!$B$11:$E$24727,4,TRUE)&lt;&gt;"",VLOOKUP(A8-1,SP500相关数据!$B$11:$E$24727,4,TRUE),VLOOKUP(A8-2,SP500相关数据!$B$11:$E$24727,4,TRUE))),"")</f>
        <v/>
      </c>
      <c r="D8" s="13">
        <f>IF(VLOOKUP(A8,高收益利差!$A:$B,2,TRUE)&lt;&gt;"",VLOOKUP(A8,高收益利差!$A:$B,2,TRUE),IF(VLOOKUP(A8-1,高收益利差!$A:$B,2,TRUE)&lt;&gt;"",VLOOKUP(A8-1,高收益利差!$A:$B,2,TRUE),VLOOKUP(A8-2,高收益利差!$A:$B,2,TRUE)))</f>
        <v/>
      </c>
      <c r="E8" s="13">
        <f>IFERROR(VLOOKUP(A8,'10Y2Y'!$A:$B,2,TRUE),"")</f>
        <v/>
      </c>
      <c r="F8">
        <f>""</f>
        <v/>
      </c>
      <c r="G8">
        <f>""</f>
        <v/>
      </c>
      <c r="H8">
        <f>""</f>
        <v/>
      </c>
      <c r="I8">
        <f>IFERROR(VLOOKUP(A8,'Sahm Rule'!$A:$B,2,TRUE),"")</f>
        <v/>
      </c>
      <c r="J8" s="159">
        <f>IFERROR((B8/B-5)^4-1-D8/100,"")</f>
        <v/>
      </c>
    </row>
    <row r="9">
      <c r="A9" s="10" t="n">
        <v>35482</v>
      </c>
      <c r="B9" s="13">
        <f>IF(VLOOKUP(A9,SP500相关数据!$B$11:$C$24727,2,TRUE)&lt;&gt;"",VLOOKUP(A9,SP500相关数据!$B$11:$C$24727,2,TRUE),IF(VLOOKUP(A9-1,SP500相关数据!$B$11:$C$24727,2,TRUE)&lt;&gt;"",VLOOKUP(A9-1,SP500相关数据!$B$11:$C$24727,2,TRUE),VLOOKUP(A9-2,SP500相关数据!$B$11:$C$24727,2,TRUE)))</f>
        <v/>
      </c>
      <c r="C9" s="13">
        <f>IFERROR(IF(VLOOKUP(A9,SP500相关数据!$B$11:$E$24727,4,TRUE)&lt;&gt;"",VLOOKUP(A9,SP500相关数据!$B$11:$E$24727,4,TRUE),IF(VLOOKUP(A9-1,SP500相关数据!$B$11:$E$24727,4,TRUE)&lt;&gt;"",VLOOKUP(A9-1,SP500相关数据!$B$11:$E$24727,4,TRUE),VLOOKUP(A9-2,SP500相关数据!$B$11:$E$24727,4,TRUE))),"")</f>
        <v/>
      </c>
      <c r="D9" s="13">
        <f>IF(VLOOKUP(A9,高收益利差!$A:$B,2,TRUE)&lt;&gt;"",VLOOKUP(A9,高收益利差!$A:$B,2,TRUE),IF(VLOOKUP(A9-1,高收益利差!$A:$B,2,TRUE)&lt;&gt;"",VLOOKUP(A9-1,高收益利差!$A:$B,2,TRUE),VLOOKUP(A9-2,高收益利差!$A:$B,2,TRUE)))</f>
        <v/>
      </c>
      <c r="E9" s="13">
        <f>IFERROR(VLOOKUP(A9,'10Y2Y'!$A:$B,2,TRUE),"")</f>
        <v/>
      </c>
      <c r="F9">
        <f>""</f>
        <v/>
      </c>
      <c r="G9">
        <f>""</f>
        <v/>
      </c>
      <c r="H9">
        <f>""</f>
        <v/>
      </c>
      <c r="I9">
        <f>IFERROR(VLOOKUP(A9,'Sahm Rule'!$A:$B,2,TRUE),"")</f>
        <v/>
      </c>
      <c r="J9" s="159">
        <f>IFERROR((B9/B-4)^4-1-D9/100,"")</f>
        <v/>
      </c>
    </row>
    <row r="10">
      <c r="A10" s="10" t="n">
        <v>35489</v>
      </c>
      <c r="B10" s="13">
        <f>IF(VLOOKUP(A10,SP500相关数据!$B$11:$C$24727,2,TRUE)&lt;&gt;"",VLOOKUP(A10,SP500相关数据!$B$11:$C$24727,2,TRUE),IF(VLOOKUP(A10-1,SP500相关数据!$B$11:$C$24727,2,TRUE)&lt;&gt;"",VLOOKUP(A10-1,SP500相关数据!$B$11:$C$24727,2,TRUE),VLOOKUP(A10-2,SP500相关数据!$B$11:$C$24727,2,TRUE)))</f>
        <v/>
      </c>
      <c r="C10" s="13">
        <f>IFERROR(IF(VLOOKUP(A10,SP500相关数据!$B$11:$E$24727,4,TRUE)&lt;&gt;"",VLOOKUP(A10,SP500相关数据!$B$11:$E$24727,4,TRUE),IF(VLOOKUP(A10-1,SP500相关数据!$B$11:$E$24727,4,TRUE)&lt;&gt;"",VLOOKUP(A10-1,SP500相关数据!$B$11:$E$24727,4,TRUE),VLOOKUP(A10-2,SP500相关数据!$B$11:$E$24727,4,TRUE))),"")</f>
        <v/>
      </c>
      <c r="D10" s="13">
        <f>IF(VLOOKUP(A10,高收益利差!$A:$B,2,TRUE)&lt;&gt;"",VLOOKUP(A10,高收益利差!$A:$B,2,TRUE),IF(VLOOKUP(A10-1,高收益利差!$A:$B,2,TRUE)&lt;&gt;"",VLOOKUP(A10-1,高收益利差!$A:$B,2,TRUE),VLOOKUP(A10-2,高收益利差!$A:$B,2,TRUE)))</f>
        <v/>
      </c>
      <c r="E10" s="13">
        <f>IFERROR(VLOOKUP(A10,'10Y2Y'!$A:$B,2,TRUE),"")</f>
        <v/>
      </c>
      <c r="F10">
        <f>""</f>
        <v/>
      </c>
      <c r="G10">
        <f>""</f>
        <v/>
      </c>
      <c r="H10">
        <f>""</f>
        <v/>
      </c>
      <c r="I10">
        <f>IFERROR(VLOOKUP(A10,'Sahm Rule'!$A:$B,2,TRUE),"")</f>
        <v/>
      </c>
      <c r="J10" s="159">
        <f>IFERROR((B10/B-3)^4-1-D10/100,"")</f>
        <v/>
      </c>
    </row>
    <row r="11">
      <c r="A11" s="10" t="n">
        <v>35496</v>
      </c>
      <c r="B11" s="13">
        <f>IF(VLOOKUP(A11,SP500相关数据!$B$11:$C$24727,2,TRUE)&lt;&gt;"",VLOOKUP(A11,SP500相关数据!$B$11:$C$24727,2,TRUE),IF(VLOOKUP(A11-1,SP500相关数据!$B$11:$C$24727,2,TRUE)&lt;&gt;"",VLOOKUP(A11-1,SP500相关数据!$B$11:$C$24727,2,TRUE),VLOOKUP(A11-2,SP500相关数据!$B$11:$C$24727,2,TRUE)))</f>
        <v/>
      </c>
      <c r="C11" s="13">
        <f>IFERROR(IF(VLOOKUP(A11,SP500相关数据!$B$11:$E$24727,4,TRUE)&lt;&gt;"",VLOOKUP(A11,SP500相关数据!$B$11:$E$24727,4,TRUE),IF(VLOOKUP(A11-1,SP500相关数据!$B$11:$E$24727,4,TRUE)&lt;&gt;"",VLOOKUP(A11-1,SP500相关数据!$B$11:$E$24727,4,TRUE),VLOOKUP(A11-2,SP500相关数据!$B$11:$E$24727,4,TRUE))),"")</f>
        <v/>
      </c>
      <c r="D11" s="13">
        <f>IF(VLOOKUP(A11,高收益利差!$A:$B,2,TRUE)&lt;&gt;"",VLOOKUP(A11,高收益利差!$A:$B,2,TRUE),IF(VLOOKUP(A11-1,高收益利差!$A:$B,2,TRUE)&lt;&gt;"",VLOOKUP(A11-1,高收益利差!$A:$B,2,TRUE),VLOOKUP(A11-2,高收益利差!$A:$B,2,TRUE)))</f>
        <v/>
      </c>
      <c r="E11" s="13">
        <f>IFERROR(VLOOKUP(A11,'10Y2Y'!$A:$B,2,TRUE),"")</f>
        <v/>
      </c>
      <c r="F11">
        <f>""</f>
        <v/>
      </c>
      <c r="G11">
        <f>""</f>
        <v/>
      </c>
      <c r="H11">
        <f>""</f>
        <v/>
      </c>
      <c r="I11">
        <f>IFERROR(VLOOKUP(A11,'Sahm Rule'!$A:$B,2,TRUE),"")</f>
        <v/>
      </c>
      <c r="J11" s="159">
        <f>IFERROR((B11/B-2)^4-1-D11/100,"")</f>
        <v/>
      </c>
    </row>
    <row r="12">
      <c r="A12" s="10" t="n">
        <v>35503</v>
      </c>
      <c r="B12" s="13">
        <f>IF(VLOOKUP(A12,SP500相关数据!$B$11:$C$24727,2,TRUE)&lt;&gt;"",VLOOKUP(A12,SP500相关数据!$B$11:$C$24727,2,TRUE),IF(VLOOKUP(A12-1,SP500相关数据!$B$11:$C$24727,2,TRUE)&lt;&gt;"",VLOOKUP(A12-1,SP500相关数据!$B$11:$C$24727,2,TRUE),VLOOKUP(A12-2,SP500相关数据!$B$11:$C$24727,2,TRUE)))</f>
        <v/>
      </c>
      <c r="C12" s="13">
        <f>IFERROR(IF(VLOOKUP(A12,SP500相关数据!$B$11:$E$24727,4,TRUE)&lt;&gt;"",VLOOKUP(A12,SP500相关数据!$B$11:$E$24727,4,TRUE),IF(VLOOKUP(A12-1,SP500相关数据!$B$11:$E$24727,4,TRUE)&lt;&gt;"",VLOOKUP(A12-1,SP500相关数据!$B$11:$E$24727,4,TRUE),VLOOKUP(A12-2,SP500相关数据!$B$11:$E$24727,4,TRUE))),"")</f>
        <v/>
      </c>
      <c r="D12" s="13">
        <f>IF(VLOOKUP(A12,高收益利差!$A:$B,2,TRUE)&lt;&gt;"",VLOOKUP(A12,高收益利差!$A:$B,2,TRUE),IF(VLOOKUP(A12-1,高收益利差!$A:$B,2,TRUE)&lt;&gt;"",VLOOKUP(A12-1,高收益利差!$A:$B,2,TRUE),VLOOKUP(A12-2,高收益利差!$A:$B,2,TRUE)))</f>
        <v/>
      </c>
      <c r="E12" s="13">
        <f>IFERROR(VLOOKUP(A12,'10Y2Y'!$A:$B,2,TRUE),"")</f>
        <v/>
      </c>
      <c r="F12">
        <f>""</f>
        <v/>
      </c>
      <c r="G12">
        <f>""</f>
        <v/>
      </c>
      <c r="H12">
        <f>""</f>
        <v/>
      </c>
      <c r="I12">
        <f>IFERROR(VLOOKUP(A12,'Sahm Rule'!$A:$B,2,TRUE),"")</f>
        <v/>
      </c>
      <c r="J12" s="159">
        <f>IFERROR((B12/B-1)^4-1-D12/100,"")</f>
        <v/>
      </c>
    </row>
    <row r="13">
      <c r="A13" s="10" t="n">
        <v>35510</v>
      </c>
      <c r="B13" s="13">
        <f>IF(VLOOKUP(A13,SP500相关数据!$B$11:$C$24727,2,TRUE)&lt;&gt;"",VLOOKUP(A13,SP500相关数据!$B$11:$C$24727,2,TRUE),IF(VLOOKUP(A13-1,SP500相关数据!$B$11:$C$24727,2,TRUE)&lt;&gt;"",VLOOKUP(A13-1,SP500相关数据!$B$11:$C$24727,2,TRUE),VLOOKUP(A13-2,SP500相关数据!$B$11:$C$24727,2,TRUE)))</f>
        <v/>
      </c>
      <c r="C13" s="13">
        <f>IFERROR(IF(VLOOKUP(A13,SP500相关数据!$B$11:$E$24727,4,TRUE)&lt;&gt;"",VLOOKUP(A13,SP500相关数据!$B$11:$E$24727,4,TRUE),IF(VLOOKUP(A13-1,SP500相关数据!$B$11:$E$24727,4,TRUE)&lt;&gt;"",VLOOKUP(A13-1,SP500相关数据!$B$11:$E$24727,4,TRUE),VLOOKUP(A13-2,SP500相关数据!$B$11:$E$24727,4,TRUE))),"")</f>
        <v/>
      </c>
      <c r="D13" s="13">
        <f>IF(VLOOKUP(A13,高收益利差!$A:$B,2,TRUE)&lt;&gt;"",VLOOKUP(A13,高收益利差!$A:$B,2,TRUE),IF(VLOOKUP(A13-1,高收益利差!$A:$B,2,TRUE)&lt;&gt;"",VLOOKUP(A13-1,高收益利差!$A:$B,2,TRUE),VLOOKUP(A13-2,高收益利差!$A:$B,2,TRUE)))</f>
        <v/>
      </c>
      <c r="E13" s="13">
        <f>IFERROR(VLOOKUP(A13,'10Y2Y'!$A:$B,2,TRUE),"")</f>
        <v/>
      </c>
      <c r="F13">
        <f>""</f>
        <v/>
      </c>
      <c r="G13">
        <f>""</f>
        <v/>
      </c>
      <c r="H13">
        <f>""</f>
        <v/>
      </c>
      <c r="I13">
        <f>IFERROR(VLOOKUP(A13,'Sahm Rule'!$A:$B,2,TRUE),"")</f>
        <v/>
      </c>
      <c r="J13" s="159">
        <f>IFERROR((B13/B0)^4-1-D13/100,"")</f>
        <v/>
      </c>
    </row>
    <row r="14">
      <c r="A14" s="10" t="n">
        <v>35517</v>
      </c>
      <c r="B14" s="13">
        <f>IF(VLOOKUP(A14,SP500相关数据!$B$11:$C$24727,2,TRUE)&lt;&gt;"",VLOOKUP(A14,SP500相关数据!$B$11:$C$24727,2,TRUE),IF(VLOOKUP(A14-1,SP500相关数据!$B$11:$C$24727,2,TRUE)&lt;&gt;"",VLOOKUP(A14-1,SP500相关数据!$B$11:$C$24727,2,TRUE),VLOOKUP(A14-2,SP500相关数据!$B$11:$C$24727,2,TRUE)))</f>
        <v/>
      </c>
      <c r="C14" s="13">
        <f>IFERROR(IF(VLOOKUP(A14,SP500相关数据!$B$11:$E$24727,4,TRUE)&lt;&gt;"",VLOOKUP(A14,SP500相关数据!$B$11:$E$24727,4,TRUE),IF(VLOOKUP(A14-1,SP500相关数据!$B$11:$E$24727,4,TRUE)&lt;&gt;"",VLOOKUP(A14-1,SP500相关数据!$B$11:$E$24727,4,TRUE),VLOOKUP(A14-2,SP500相关数据!$B$11:$E$24727,4,TRUE))),"")</f>
        <v/>
      </c>
      <c r="D14" s="13">
        <f>IF(VLOOKUP(A14,高收益利差!$A:$B,2,TRUE)&lt;&gt;"",VLOOKUP(A14,高收益利差!$A:$B,2,TRUE),IF(VLOOKUP(A14-1,高收益利差!$A:$B,2,TRUE)&lt;&gt;"",VLOOKUP(A14-1,高收益利差!$A:$B,2,TRUE),VLOOKUP(A14-2,高收益利差!$A:$B,2,TRUE)))</f>
        <v/>
      </c>
      <c r="E14" s="13">
        <f>IFERROR(VLOOKUP(A14,'10Y2Y'!$A:$B,2,TRUE),"")</f>
        <v/>
      </c>
      <c r="F14">
        <f>""</f>
        <v/>
      </c>
      <c r="G14">
        <f>""</f>
        <v/>
      </c>
      <c r="H14">
        <f>""</f>
        <v/>
      </c>
      <c r="I14">
        <f>IFERROR(VLOOKUP(A14,'Sahm Rule'!$A:$B,2,TRUE),"")</f>
        <v/>
      </c>
      <c r="J14" s="159">
        <f>IFERROR((B14/B1)^4-1-D14/100,"")</f>
        <v/>
      </c>
    </row>
    <row r="15">
      <c r="A15" s="10" t="n">
        <v>35524</v>
      </c>
      <c r="B15" s="13">
        <f>IF(VLOOKUP(A15,SP500相关数据!$B$11:$C$24727,2,TRUE)&lt;&gt;"",VLOOKUP(A15,SP500相关数据!$B$11:$C$24727,2,TRUE),IF(VLOOKUP(A15-1,SP500相关数据!$B$11:$C$24727,2,TRUE)&lt;&gt;"",VLOOKUP(A15-1,SP500相关数据!$B$11:$C$24727,2,TRUE),VLOOKUP(A15-2,SP500相关数据!$B$11:$C$24727,2,TRUE)))</f>
        <v/>
      </c>
      <c r="C15" s="13">
        <f>IFERROR(IF(VLOOKUP(A15,SP500相关数据!$B$11:$E$24727,4,TRUE)&lt;&gt;"",VLOOKUP(A15,SP500相关数据!$B$11:$E$24727,4,TRUE),IF(VLOOKUP(A15-1,SP500相关数据!$B$11:$E$24727,4,TRUE)&lt;&gt;"",VLOOKUP(A15-1,SP500相关数据!$B$11:$E$24727,4,TRUE),VLOOKUP(A15-2,SP500相关数据!$B$11:$E$24727,4,TRUE))),"")</f>
        <v/>
      </c>
      <c r="D15" s="13">
        <f>IF(VLOOKUP(A15,高收益利差!$A:$B,2,TRUE)&lt;&gt;"",VLOOKUP(A15,高收益利差!$A:$B,2,TRUE),IF(VLOOKUP(A15-1,高收益利差!$A:$B,2,TRUE)&lt;&gt;"",VLOOKUP(A15-1,高收益利差!$A:$B,2,TRUE),VLOOKUP(A15-2,高收益利差!$A:$B,2,TRUE)))</f>
        <v/>
      </c>
      <c r="E15" s="13">
        <f>IFERROR(VLOOKUP(A15,'10Y2Y'!$A:$B,2,TRUE),"")</f>
        <v/>
      </c>
      <c r="F15">
        <f>IFERROR(D15-D2,"")</f>
        <v/>
      </c>
      <c r="G15">
        <f>""</f>
        <v/>
      </c>
      <c r="H15">
        <f>""</f>
        <v/>
      </c>
      <c r="I15">
        <f>IFERROR(VLOOKUP(A15,'Sahm Rule'!$A:$B,2,TRUE),"")</f>
        <v/>
      </c>
      <c r="J15" s="159">
        <f>IFERROR((B15/B2)^4-1-D15/100,"")</f>
        <v/>
      </c>
    </row>
    <row r="16">
      <c r="A16" s="10" t="n">
        <v>35531</v>
      </c>
      <c r="B16" s="13">
        <f>IF(VLOOKUP(A16,SP500相关数据!$B$11:$C$24727,2,TRUE)&lt;&gt;"",VLOOKUP(A16,SP500相关数据!$B$11:$C$24727,2,TRUE),IF(VLOOKUP(A16-1,SP500相关数据!$B$11:$C$24727,2,TRUE)&lt;&gt;"",VLOOKUP(A16-1,SP500相关数据!$B$11:$C$24727,2,TRUE),VLOOKUP(A16-2,SP500相关数据!$B$11:$C$24727,2,TRUE)))</f>
        <v/>
      </c>
      <c r="C16" s="13">
        <f>IFERROR(IF(VLOOKUP(A16,SP500相关数据!$B$11:$E$24727,4,TRUE)&lt;&gt;"",VLOOKUP(A16,SP500相关数据!$B$11:$E$24727,4,TRUE),IF(VLOOKUP(A16-1,SP500相关数据!$B$11:$E$24727,4,TRUE)&lt;&gt;"",VLOOKUP(A16-1,SP500相关数据!$B$11:$E$24727,4,TRUE),VLOOKUP(A16-2,SP500相关数据!$B$11:$E$24727,4,TRUE))),"")</f>
        <v/>
      </c>
      <c r="D16" s="13">
        <f>IF(VLOOKUP(A16,高收益利差!$A:$B,2,TRUE)&lt;&gt;"",VLOOKUP(A16,高收益利差!$A:$B,2,TRUE),IF(VLOOKUP(A16-1,高收益利差!$A:$B,2,TRUE)&lt;&gt;"",VLOOKUP(A16-1,高收益利差!$A:$B,2,TRUE),VLOOKUP(A16-2,高收益利差!$A:$B,2,TRUE)))</f>
        <v/>
      </c>
      <c r="E16" s="13">
        <f>IFERROR(VLOOKUP(A16,'10Y2Y'!$A:$B,2,TRUE),"")</f>
        <v/>
      </c>
      <c r="F16">
        <f>IFERROR(D16-D3,"")</f>
        <v/>
      </c>
      <c r="G16">
        <f>""</f>
        <v/>
      </c>
      <c r="H16">
        <f>""</f>
        <v/>
      </c>
      <c r="I16">
        <f>IFERROR(VLOOKUP(A16,'Sahm Rule'!$A:$B,2,TRUE),"")</f>
        <v/>
      </c>
      <c r="J16" s="159">
        <f>IFERROR((B16/B3)^4-1-D16/100,"")</f>
        <v/>
      </c>
    </row>
    <row r="17">
      <c r="A17" s="10" t="n">
        <v>35538</v>
      </c>
      <c r="B17" s="13">
        <f>IF(VLOOKUP(A17,SP500相关数据!$B$11:$C$24727,2,TRUE)&lt;&gt;"",VLOOKUP(A17,SP500相关数据!$B$11:$C$24727,2,TRUE),IF(VLOOKUP(A17-1,SP500相关数据!$B$11:$C$24727,2,TRUE)&lt;&gt;"",VLOOKUP(A17-1,SP500相关数据!$B$11:$C$24727,2,TRUE),VLOOKUP(A17-2,SP500相关数据!$B$11:$C$24727,2,TRUE)))</f>
        <v/>
      </c>
      <c r="C17" s="13">
        <f>IFERROR(IF(VLOOKUP(A17,SP500相关数据!$B$11:$E$24727,4,TRUE)&lt;&gt;"",VLOOKUP(A17,SP500相关数据!$B$11:$E$24727,4,TRUE),IF(VLOOKUP(A17-1,SP500相关数据!$B$11:$E$24727,4,TRUE)&lt;&gt;"",VLOOKUP(A17-1,SP500相关数据!$B$11:$E$24727,4,TRUE),VLOOKUP(A17-2,SP500相关数据!$B$11:$E$24727,4,TRUE))),"")</f>
        <v/>
      </c>
      <c r="D17" s="13">
        <f>IF(VLOOKUP(A17,高收益利差!$A:$B,2,TRUE)&lt;&gt;"",VLOOKUP(A17,高收益利差!$A:$B,2,TRUE),IF(VLOOKUP(A17-1,高收益利差!$A:$B,2,TRUE)&lt;&gt;"",VLOOKUP(A17-1,高收益利差!$A:$B,2,TRUE),VLOOKUP(A17-2,高收益利差!$A:$B,2,TRUE)))</f>
        <v/>
      </c>
      <c r="E17" s="13">
        <f>IFERROR(VLOOKUP(A17,'10Y2Y'!$A:$B,2,TRUE),"")</f>
        <v/>
      </c>
      <c r="F17">
        <f>IFERROR(D17-D4,"")</f>
        <v/>
      </c>
      <c r="G17">
        <f>""</f>
        <v/>
      </c>
      <c r="H17">
        <f>""</f>
        <v/>
      </c>
      <c r="I17">
        <f>IFERROR(VLOOKUP(A17,'Sahm Rule'!$A:$B,2,TRUE),"")</f>
        <v/>
      </c>
      <c r="J17" s="159">
        <f>IFERROR((B17/B4)^4-1-D17/100,"")</f>
        <v/>
      </c>
    </row>
    <row r="18">
      <c r="A18" s="10" t="n">
        <v>35545</v>
      </c>
      <c r="B18" s="13">
        <f>IF(VLOOKUP(A18,SP500相关数据!$B$11:$C$24727,2,TRUE)&lt;&gt;"",VLOOKUP(A18,SP500相关数据!$B$11:$C$24727,2,TRUE),IF(VLOOKUP(A18-1,SP500相关数据!$B$11:$C$24727,2,TRUE)&lt;&gt;"",VLOOKUP(A18-1,SP500相关数据!$B$11:$C$24727,2,TRUE),VLOOKUP(A18-2,SP500相关数据!$B$11:$C$24727,2,TRUE)))</f>
        <v/>
      </c>
      <c r="C18" s="13">
        <f>IFERROR(IF(VLOOKUP(A18,SP500相关数据!$B$11:$E$24727,4,TRUE)&lt;&gt;"",VLOOKUP(A18,SP500相关数据!$B$11:$E$24727,4,TRUE),IF(VLOOKUP(A18-1,SP500相关数据!$B$11:$E$24727,4,TRUE)&lt;&gt;"",VLOOKUP(A18-1,SP500相关数据!$B$11:$E$24727,4,TRUE),VLOOKUP(A18-2,SP500相关数据!$B$11:$E$24727,4,TRUE))),"")</f>
        <v/>
      </c>
      <c r="D18" s="13">
        <f>IF(VLOOKUP(A18,高收益利差!$A:$B,2,TRUE)&lt;&gt;"",VLOOKUP(A18,高收益利差!$A:$B,2,TRUE),IF(VLOOKUP(A18-1,高收益利差!$A:$B,2,TRUE)&lt;&gt;"",VLOOKUP(A18-1,高收益利差!$A:$B,2,TRUE),VLOOKUP(A18-2,高收益利差!$A:$B,2,TRUE)))</f>
        <v/>
      </c>
      <c r="E18" s="13">
        <f>IFERROR(VLOOKUP(A18,'10Y2Y'!$A:$B,2,TRUE),"")</f>
        <v/>
      </c>
      <c r="F18">
        <f>IFERROR(D18-D5,"")</f>
        <v/>
      </c>
      <c r="G18">
        <f>""</f>
        <v/>
      </c>
      <c r="H18">
        <f>""</f>
        <v/>
      </c>
      <c r="I18">
        <f>IFERROR(VLOOKUP(A18,'Sahm Rule'!$A:$B,2,TRUE),"")</f>
        <v/>
      </c>
      <c r="J18" s="159">
        <f>IFERROR((B18/B5)^4-1-D18/100,"")</f>
        <v/>
      </c>
    </row>
    <row r="19">
      <c r="A19" s="10" t="n">
        <v>35552</v>
      </c>
      <c r="B19" s="13">
        <f>IF(VLOOKUP(A19,SP500相关数据!$B$11:$C$24727,2,TRUE)&lt;&gt;"",VLOOKUP(A19,SP500相关数据!$B$11:$C$24727,2,TRUE),IF(VLOOKUP(A19-1,SP500相关数据!$B$11:$C$24727,2,TRUE)&lt;&gt;"",VLOOKUP(A19-1,SP500相关数据!$B$11:$C$24727,2,TRUE),VLOOKUP(A19-2,SP500相关数据!$B$11:$C$24727,2,TRUE)))</f>
        <v/>
      </c>
      <c r="C19" s="13">
        <f>IFERROR(IF(VLOOKUP(A19,SP500相关数据!$B$11:$E$24727,4,TRUE)&lt;&gt;"",VLOOKUP(A19,SP500相关数据!$B$11:$E$24727,4,TRUE),IF(VLOOKUP(A19-1,SP500相关数据!$B$11:$E$24727,4,TRUE)&lt;&gt;"",VLOOKUP(A19-1,SP500相关数据!$B$11:$E$24727,4,TRUE),VLOOKUP(A19-2,SP500相关数据!$B$11:$E$24727,4,TRUE))),"")</f>
        <v/>
      </c>
      <c r="D19" s="13">
        <f>IF(VLOOKUP(A19,高收益利差!$A:$B,2,TRUE)&lt;&gt;"",VLOOKUP(A19,高收益利差!$A:$B,2,TRUE),IF(VLOOKUP(A19-1,高收益利差!$A:$B,2,TRUE)&lt;&gt;"",VLOOKUP(A19-1,高收益利差!$A:$B,2,TRUE),VLOOKUP(A19-2,高收益利差!$A:$B,2,TRUE)))</f>
        <v/>
      </c>
      <c r="E19" s="13">
        <f>IFERROR(VLOOKUP(A19,'10Y2Y'!$A:$B,2,TRUE),"")</f>
        <v/>
      </c>
      <c r="F19">
        <f>IFERROR(D19-D6,"")</f>
        <v/>
      </c>
      <c r="G19">
        <f>""</f>
        <v/>
      </c>
      <c r="H19">
        <f>""</f>
        <v/>
      </c>
      <c r="I19">
        <f>IFERROR(VLOOKUP(A19,'Sahm Rule'!$A:$B,2,TRUE),"")</f>
        <v/>
      </c>
      <c r="J19" s="159">
        <f>IFERROR((B19/B6)^4-1-D19/100,"")</f>
        <v/>
      </c>
    </row>
    <row r="20">
      <c r="A20" s="10" t="n">
        <v>35559</v>
      </c>
      <c r="B20" s="13">
        <f>IF(VLOOKUP(A20,SP500相关数据!$B$11:$C$24727,2,TRUE)&lt;&gt;"",VLOOKUP(A20,SP500相关数据!$B$11:$C$24727,2,TRUE),IF(VLOOKUP(A20-1,SP500相关数据!$B$11:$C$24727,2,TRUE)&lt;&gt;"",VLOOKUP(A20-1,SP500相关数据!$B$11:$C$24727,2,TRUE),VLOOKUP(A20-2,SP500相关数据!$B$11:$C$24727,2,TRUE)))</f>
        <v/>
      </c>
      <c r="C20" s="13">
        <f>IFERROR(IF(VLOOKUP(A20,SP500相关数据!$B$11:$E$24727,4,TRUE)&lt;&gt;"",VLOOKUP(A20,SP500相关数据!$B$11:$E$24727,4,TRUE),IF(VLOOKUP(A20-1,SP500相关数据!$B$11:$E$24727,4,TRUE)&lt;&gt;"",VLOOKUP(A20-1,SP500相关数据!$B$11:$E$24727,4,TRUE),VLOOKUP(A20-2,SP500相关数据!$B$11:$E$24727,4,TRUE))),"")</f>
        <v/>
      </c>
      <c r="D20" s="13">
        <f>IF(VLOOKUP(A20,高收益利差!$A:$B,2,TRUE)&lt;&gt;"",VLOOKUP(A20,高收益利差!$A:$B,2,TRUE),IF(VLOOKUP(A20-1,高收益利差!$A:$B,2,TRUE)&lt;&gt;"",VLOOKUP(A20-1,高收益利差!$A:$B,2,TRUE),VLOOKUP(A20-2,高收益利差!$A:$B,2,TRUE)))</f>
        <v/>
      </c>
      <c r="E20" s="13">
        <f>IFERROR(VLOOKUP(A20,'10Y2Y'!$A:$B,2,TRUE),"")</f>
        <v/>
      </c>
      <c r="F20">
        <f>IFERROR(D20-D7,"")</f>
        <v/>
      </c>
      <c r="G20">
        <f>""</f>
        <v/>
      </c>
      <c r="H20">
        <f>""</f>
        <v/>
      </c>
      <c r="I20">
        <f>IFERROR(VLOOKUP(A20,'Sahm Rule'!$A:$B,2,TRUE),"")</f>
        <v/>
      </c>
      <c r="J20" s="159">
        <f>IFERROR((B20/B7)^4-1-D20/100,"")</f>
        <v/>
      </c>
    </row>
    <row r="21">
      <c r="A21" s="10" t="n">
        <v>35566</v>
      </c>
      <c r="B21" s="13">
        <f>IF(VLOOKUP(A21,SP500相关数据!$B$11:$C$24727,2,TRUE)&lt;&gt;"",VLOOKUP(A21,SP500相关数据!$B$11:$C$24727,2,TRUE),IF(VLOOKUP(A21-1,SP500相关数据!$B$11:$C$24727,2,TRUE)&lt;&gt;"",VLOOKUP(A21-1,SP500相关数据!$B$11:$C$24727,2,TRUE),VLOOKUP(A21-2,SP500相关数据!$B$11:$C$24727,2,TRUE)))</f>
        <v/>
      </c>
      <c r="C21" s="13">
        <f>IFERROR(IF(VLOOKUP(A21,SP500相关数据!$B$11:$E$24727,4,TRUE)&lt;&gt;"",VLOOKUP(A21,SP500相关数据!$B$11:$E$24727,4,TRUE),IF(VLOOKUP(A21-1,SP500相关数据!$B$11:$E$24727,4,TRUE)&lt;&gt;"",VLOOKUP(A21-1,SP500相关数据!$B$11:$E$24727,4,TRUE),VLOOKUP(A21-2,SP500相关数据!$B$11:$E$24727,4,TRUE))),"")</f>
        <v/>
      </c>
      <c r="D21" s="13">
        <f>IF(VLOOKUP(A21,高收益利差!$A:$B,2,TRUE)&lt;&gt;"",VLOOKUP(A21,高收益利差!$A:$B,2,TRUE),IF(VLOOKUP(A21-1,高收益利差!$A:$B,2,TRUE)&lt;&gt;"",VLOOKUP(A21-1,高收益利差!$A:$B,2,TRUE),VLOOKUP(A21-2,高收益利差!$A:$B,2,TRUE)))</f>
        <v/>
      </c>
      <c r="E21" s="13">
        <f>IFERROR(VLOOKUP(A21,'10Y2Y'!$A:$B,2,TRUE),"")</f>
        <v/>
      </c>
      <c r="F21">
        <f>IFERROR(D21-D8,"")</f>
        <v/>
      </c>
      <c r="G21">
        <f>""</f>
        <v/>
      </c>
      <c r="H21">
        <f>""</f>
        <v/>
      </c>
      <c r="I21">
        <f>IFERROR(VLOOKUP(A21,'Sahm Rule'!$A:$B,2,TRUE),"")</f>
        <v/>
      </c>
      <c r="J21" s="159">
        <f>IFERROR((B21/B8)^4-1-D21/100,"")</f>
        <v/>
      </c>
    </row>
    <row r="22">
      <c r="A22" s="10" t="n">
        <v>35573</v>
      </c>
      <c r="B22" s="13">
        <f>IF(VLOOKUP(A22,SP500相关数据!$B$11:$C$24727,2,TRUE)&lt;&gt;"",VLOOKUP(A22,SP500相关数据!$B$11:$C$24727,2,TRUE),IF(VLOOKUP(A22-1,SP500相关数据!$B$11:$C$24727,2,TRUE)&lt;&gt;"",VLOOKUP(A22-1,SP500相关数据!$B$11:$C$24727,2,TRUE),VLOOKUP(A22-2,SP500相关数据!$B$11:$C$24727,2,TRUE)))</f>
        <v/>
      </c>
      <c r="C22" s="13">
        <f>IFERROR(IF(VLOOKUP(A22,SP500相关数据!$B$11:$E$24727,4,TRUE)&lt;&gt;"",VLOOKUP(A22,SP500相关数据!$B$11:$E$24727,4,TRUE),IF(VLOOKUP(A22-1,SP500相关数据!$B$11:$E$24727,4,TRUE)&lt;&gt;"",VLOOKUP(A22-1,SP500相关数据!$B$11:$E$24727,4,TRUE),VLOOKUP(A22-2,SP500相关数据!$B$11:$E$24727,4,TRUE))),"")</f>
        <v/>
      </c>
      <c r="D22" s="13">
        <f>IF(VLOOKUP(A22,高收益利差!$A:$B,2,TRUE)&lt;&gt;"",VLOOKUP(A22,高收益利差!$A:$B,2,TRUE),IF(VLOOKUP(A22-1,高收益利差!$A:$B,2,TRUE)&lt;&gt;"",VLOOKUP(A22-1,高收益利差!$A:$B,2,TRUE),VLOOKUP(A22-2,高收益利差!$A:$B,2,TRUE)))</f>
        <v/>
      </c>
      <c r="E22" s="13">
        <f>IFERROR(VLOOKUP(A22,'10Y2Y'!$A:$B,2,TRUE),"")</f>
        <v/>
      </c>
      <c r="F22">
        <f>IFERROR(D22-D9,"")</f>
        <v/>
      </c>
      <c r="G22">
        <f>""</f>
        <v/>
      </c>
      <c r="H22">
        <f>""</f>
        <v/>
      </c>
      <c r="I22">
        <f>IFERROR(VLOOKUP(A22,'Sahm Rule'!$A:$B,2,TRUE),"")</f>
        <v/>
      </c>
      <c r="J22" s="159">
        <f>IFERROR((B22/B9)^4-1-D22/100,"")</f>
        <v/>
      </c>
    </row>
    <row r="23">
      <c r="A23" s="10" t="n">
        <v>35580</v>
      </c>
      <c r="B23" s="13">
        <f>IF(VLOOKUP(A23,SP500相关数据!$B$11:$C$24727,2,TRUE)&lt;&gt;"",VLOOKUP(A23,SP500相关数据!$B$11:$C$24727,2,TRUE),IF(VLOOKUP(A23-1,SP500相关数据!$B$11:$C$24727,2,TRUE)&lt;&gt;"",VLOOKUP(A23-1,SP500相关数据!$B$11:$C$24727,2,TRUE),VLOOKUP(A23-2,SP500相关数据!$B$11:$C$24727,2,TRUE)))</f>
        <v/>
      </c>
      <c r="C23" s="13">
        <f>IFERROR(IF(VLOOKUP(A23,SP500相关数据!$B$11:$E$24727,4,TRUE)&lt;&gt;"",VLOOKUP(A23,SP500相关数据!$B$11:$E$24727,4,TRUE),IF(VLOOKUP(A23-1,SP500相关数据!$B$11:$E$24727,4,TRUE)&lt;&gt;"",VLOOKUP(A23-1,SP500相关数据!$B$11:$E$24727,4,TRUE),VLOOKUP(A23-2,SP500相关数据!$B$11:$E$24727,4,TRUE))),"")</f>
        <v/>
      </c>
      <c r="D23" s="13">
        <f>IF(VLOOKUP(A23,高收益利差!$A:$B,2,TRUE)&lt;&gt;"",VLOOKUP(A23,高收益利差!$A:$B,2,TRUE),IF(VLOOKUP(A23-1,高收益利差!$A:$B,2,TRUE)&lt;&gt;"",VLOOKUP(A23-1,高收益利差!$A:$B,2,TRUE),VLOOKUP(A23-2,高收益利差!$A:$B,2,TRUE)))</f>
        <v/>
      </c>
      <c r="E23" s="13">
        <f>IFERROR(VLOOKUP(A23,'10Y2Y'!$A:$B,2,TRUE),"")</f>
        <v/>
      </c>
      <c r="F23">
        <f>IFERROR(D23-D10,"")</f>
        <v/>
      </c>
      <c r="G23">
        <f>""</f>
        <v/>
      </c>
      <c r="H23">
        <f>""</f>
        <v/>
      </c>
      <c r="I23">
        <f>IFERROR(VLOOKUP(A23,'Sahm Rule'!$A:$B,2,TRUE),"")</f>
        <v/>
      </c>
      <c r="J23" s="159">
        <f>IFERROR((B23/B10)^4-1-D23/100,"")</f>
        <v/>
      </c>
    </row>
    <row r="24">
      <c r="A24" s="10" t="n">
        <v>35587</v>
      </c>
      <c r="B24" s="13">
        <f>IF(VLOOKUP(A24,SP500相关数据!$B$11:$C$24727,2,TRUE)&lt;&gt;"",VLOOKUP(A24,SP500相关数据!$B$11:$C$24727,2,TRUE),IF(VLOOKUP(A24-1,SP500相关数据!$B$11:$C$24727,2,TRUE)&lt;&gt;"",VLOOKUP(A24-1,SP500相关数据!$B$11:$C$24727,2,TRUE),VLOOKUP(A24-2,SP500相关数据!$B$11:$C$24727,2,TRUE)))</f>
        <v/>
      </c>
      <c r="C24" s="13">
        <f>IFERROR(IF(VLOOKUP(A24,SP500相关数据!$B$11:$E$24727,4,TRUE)&lt;&gt;"",VLOOKUP(A24,SP500相关数据!$B$11:$E$24727,4,TRUE),IF(VLOOKUP(A24-1,SP500相关数据!$B$11:$E$24727,4,TRUE)&lt;&gt;"",VLOOKUP(A24-1,SP500相关数据!$B$11:$E$24727,4,TRUE),VLOOKUP(A24-2,SP500相关数据!$B$11:$E$24727,4,TRUE))),"")</f>
        <v/>
      </c>
      <c r="D24" s="13">
        <f>IF(VLOOKUP(A24,高收益利差!$A:$B,2,TRUE)&lt;&gt;"",VLOOKUP(A24,高收益利差!$A:$B,2,TRUE),IF(VLOOKUP(A24-1,高收益利差!$A:$B,2,TRUE)&lt;&gt;"",VLOOKUP(A24-1,高收益利差!$A:$B,2,TRUE),VLOOKUP(A24-2,高收益利差!$A:$B,2,TRUE)))</f>
        <v/>
      </c>
      <c r="E24" s="13">
        <f>IFERROR(VLOOKUP(A24,'10Y2Y'!$A:$B,2,TRUE),"")</f>
        <v/>
      </c>
      <c r="F24">
        <f>IFERROR(D24-D11,"")</f>
        <v/>
      </c>
      <c r="G24">
        <f>""</f>
        <v/>
      </c>
      <c r="H24">
        <f>""</f>
        <v/>
      </c>
      <c r="I24">
        <f>IFERROR(VLOOKUP(A24,'Sahm Rule'!$A:$B,2,TRUE),"")</f>
        <v/>
      </c>
      <c r="J24" s="159">
        <f>IFERROR((B24/B11)^4-1-D24/100,"")</f>
        <v/>
      </c>
    </row>
    <row r="25">
      <c r="A25" s="10" t="n">
        <v>35594</v>
      </c>
      <c r="B25" s="13">
        <f>IF(VLOOKUP(A25,SP500相关数据!$B$11:$C$24727,2,TRUE)&lt;&gt;"",VLOOKUP(A25,SP500相关数据!$B$11:$C$24727,2,TRUE),IF(VLOOKUP(A25-1,SP500相关数据!$B$11:$C$24727,2,TRUE)&lt;&gt;"",VLOOKUP(A25-1,SP500相关数据!$B$11:$C$24727,2,TRUE),VLOOKUP(A25-2,SP500相关数据!$B$11:$C$24727,2,TRUE)))</f>
        <v/>
      </c>
      <c r="C25" s="13">
        <f>IFERROR(IF(VLOOKUP(A25,SP500相关数据!$B$11:$E$24727,4,TRUE)&lt;&gt;"",VLOOKUP(A25,SP500相关数据!$B$11:$E$24727,4,TRUE),IF(VLOOKUP(A25-1,SP500相关数据!$B$11:$E$24727,4,TRUE)&lt;&gt;"",VLOOKUP(A25-1,SP500相关数据!$B$11:$E$24727,4,TRUE),VLOOKUP(A25-2,SP500相关数据!$B$11:$E$24727,4,TRUE))),"")</f>
        <v/>
      </c>
      <c r="D25" s="13">
        <f>IF(VLOOKUP(A25,高收益利差!$A:$B,2,TRUE)&lt;&gt;"",VLOOKUP(A25,高收益利差!$A:$B,2,TRUE),IF(VLOOKUP(A25-1,高收益利差!$A:$B,2,TRUE)&lt;&gt;"",VLOOKUP(A25-1,高收益利差!$A:$B,2,TRUE),VLOOKUP(A25-2,高收益利差!$A:$B,2,TRUE)))</f>
        <v/>
      </c>
      <c r="E25" s="13">
        <f>IFERROR(VLOOKUP(A25,'10Y2Y'!$A:$B,2,TRUE),"")</f>
        <v/>
      </c>
      <c r="F25">
        <f>IFERROR(D25-D12,"")</f>
        <v/>
      </c>
      <c r="G25">
        <f>""</f>
        <v/>
      </c>
      <c r="H25">
        <f>""</f>
        <v/>
      </c>
      <c r="I25">
        <f>IFERROR(VLOOKUP(A25,'Sahm Rule'!$A:$B,2,TRUE),"")</f>
        <v/>
      </c>
      <c r="J25" s="159">
        <f>IFERROR((B25/B12)^4-1-D25/100,"")</f>
        <v/>
      </c>
    </row>
    <row r="26">
      <c r="A26" s="10" t="n">
        <v>35601</v>
      </c>
      <c r="B26" s="13">
        <f>IF(VLOOKUP(A26,SP500相关数据!$B$11:$C$24727,2,TRUE)&lt;&gt;"",VLOOKUP(A26,SP500相关数据!$B$11:$C$24727,2,TRUE),IF(VLOOKUP(A26-1,SP500相关数据!$B$11:$C$24727,2,TRUE)&lt;&gt;"",VLOOKUP(A26-1,SP500相关数据!$B$11:$C$24727,2,TRUE),VLOOKUP(A26-2,SP500相关数据!$B$11:$C$24727,2,TRUE)))</f>
        <v/>
      </c>
      <c r="C26" s="13">
        <f>IFERROR(IF(VLOOKUP(A26,SP500相关数据!$B$11:$E$24727,4,TRUE)&lt;&gt;"",VLOOKUP(A26,SP500相关数据!$B$11:$E$24727,4,TRUE),IF(VLOOKUP(A26-1,SP500相关数据!$B$11:$E$24727,4,TRUE)&lt;&gt;"",VLOOKUP(A26-1,SP500相关数据!$B$11:$E$24727,4,TRUE),VLOOKUP(A26-2,SP500相关数据!$B$11:$E$24727,4,TRUE))),"")</f>
        <v/>
      </c>
      <c r="D26" s="13">
        <f>IF(VLOOKUP(A26,高收益利差!$A:$B,2,TRUE)&lt;&gt;"",VLOOKUP(A26,高收益利差!$A:$B,2,TRUE),IF(VLOOKUP(A26-1,高收益利差!$A:$B,2,TRUE)&lt;&gt;"",VLOOKUP(A26-1,高收益利差!$A:$B,2,TRUE),VLOOKUP(A26-2,高收益利差!$A:$B,2,TRUE)))</f>
        <v/>
      </c>
      <c r="E26" s="13">
        <f>IFERROR(VLOOKUP(A26,'10Y2Y'!$A:$B,2,TRUE),"")</f>
        <v/>
      </c>
      <c r="F26">
        <f>IFERROR(D26-D13,"")</f>
        <v/>
      </c>
      <c r="G26">
        <f>""</f>
        <v/>
      </c>
      <c r="H26">
        <f>""</f>
        <v/>
      </c>
      <c r="I26">
        <f>IFERROR(VLOOKUP(A26,'Sahm Rule'!$A:$B,2,TRUE),"")</f>
        <v/>
      </c>
      <c r="J26" s="159">
        <f>IFERROR((B26/B13)^4-1-D26/100,"")</f>
        <v/>
      </c>
    </row>
    <row r="27">
      <c r="A27" s="10" t="n">
        <v>35608</v>
      </c>
      <c r="B27" s="13">
        <f>IF(VLOOKUP(A27,SP500相关数据!$B$11:$C$24727,2,TRUE)&lt;&gt;"",VLOOKUP(A27,SP500相关数据!$B$11:$C$24727,2,TRUE),IF(VLOOKUP(A27-1,SP500相关数据!$B$11:$C$24727,2,TRUE)&lt;&gt;"",VLOOKUP(A27-1,SP500相关数据!$B$11:$C$24727,2,TRUE),VLOOKUP(A27-2,SP500相关数据!$B$11:$C$24727,2,TRUE)))</f>
        <v/>
      </c>
      <c r="C27" s="13">
        <f>IFERROR(IF(VLOOKUP(A27,SP500相关数据!$B$11:$E$24727,4,TRUE)&lt;&gt;"",VLOOKUP(A27,SP500相关数据!$B$11:$E$24727,4,TRUE),IF(VLOOKUP(A27-1,SP500相关数据!$B$11:$E$24727,4,TRUE)&lt;&gt;"",VLOOKUP(A27-1,SP500相关数据!$B$11:$E$24727,4,TRUE),VLOOKUP(A27-2,SP500相关数据!$B$11:$E$24727,4,TRUE))),"")</f>
        <v/>
      </c>
      <c r="D27" s="13">
        <f>IF(VLOOKUP(A27,高收益利差!$A:$B,2,TRUE)&lt;&gt;"",VLOOKUP(A27,高收益利差!$A:$B,2,TRUE),IF(VLOOKUP(A27-1,高收益利差!$A:$B,2,TRUE)&lt;&gt;"",VLOOKUP(A27-1,高收益利差!$A:$B,2,TRUE),VLOOKUP(A27-2,高收益利差!$A:$B,2,TRUE)))</f>
        <v/>
      </c>
      <c r="E27" s="13">
        <f>IFERROR(VLOOKUP(A27,'10Y2Y'!$A:$B,2,TRUE),"")</f>
        <v/>
      </c>
      <c r="F27">
        <f>IFERROR(D27-D14,"")</f>
        <v/>
      </c>
      <c r="G27">
        <f>""</f>
        <v/>
      </c>
      <c r="H27">
        <f>""</f>
        <v/>
      </c>
      <c r="I27">
        <f>IFERROR(VLOOKUP(A27,'Sahm Rule'!$A:$B,2,TRUE),"")</f>
        <v/>
      </c>
      <c r="J27" s="159">
        <f>IFERROR((B27/B14)^4-1-D27/100,"")</f>
        <v/>
      </c>
    </row>
    <row r="28">
      <c r="A28" s="10" t="n">
        <v>35615</v>
      </c>
      <c r="B28" s="13">
        <f>IF(VLOOKUP(A28,SP500相关数据!$B$11:$C$24727,2,TRUE)&lt;&gt;"",VLOOKUP(A28,SP500相关数据!$B$11:$C$24727,2,TRUE),IF(VLOOKUP(A28-1,SP500相关数据!$B$11:$C$24727,2,TRUE)&lt;&gt;"",VLOOKUP(A28-1,SP500相关数据!$B$11:$C$24727,2,TRUE),VLOOKUP(A28-2,SP500相关数据!$B$11:$C$24727,2,TRUE)))</f>
        <v/>
      </c>
      <c r="C28" s="13">
        <f>IFERROR(IF(VLOOKUP(A28,SP500相关数据!$B$11:$E$24727,4,TRUE)&lt;&gt;"",VLOOKUP(A28,SP500相关数据!$B$11:$E$24727,4,TRUE),IF(VLOOKUP(A28-1,SP500相关数据!$B$11:$E$24727,4,TRUE)&lt;&gt;"",VLOOKUP(A28-1,SP500相关数据!$B$11:$E$24727,4,TRUE),VLOOKUP(A28-2,SP500相关数据!$B$11:$E$24727,4,TRUE))),"")</f>
        <v/>
      </c>
      <c r="D28" s="13">
        <f>IF(VLOOKUP(A28,高收益利差!$A:$B,2,TRUE)&lt;&gt;"",VLOOKUP(A28,高收益利差!$A:$B,2,TRUE),IF(VLOOKUP(A28-1,高收益利差!$A:$B,2,TRUE)&lt;&gt;"",VLOOKUP(A28-1,高收益利差!$A:$B,2,TRUE),VLOOKUP(A28-2,高收益利差!$A:$B,2,TRUE)))</f>
        <v/>
      </c>
      <c r="E28" s="13">
        <f>IFERROR(VLOOKUP(A28,'10Y2Y'!$A:$B,2,TRUE),"")</f>
        <v/>
      </c>
      <c r="F28">
        <f>IFERROR(D28-D15,"")</f>
        <v/>
      </c>
      <c r="G28">
        <f>""</f>
        <v/>
      </c>
      <c r="H28">
        <f>""</f>
        <v/>
      </c>
      <c r="I28">
        <f>IFERROR(VLOOKUP(A28,'Sahm Rule'!$A:$B,2,TRUE),"")</f>
        <v/>
      </c>
      <c r="J28" s="159">
        <f>IFERROR((B28/B15)^4-1-D28/100,"")</f>
        <v/>
      </c>
    </row>
    <row r="29">
      <c r="A29" s="10" t="n">
        <v>35622</v>
      </c>
      <c r="B29" s="13">
        <f>IF(VLOOKUP(A29,SP500相关数据!$B$11:$C$24727,2,TRUE)&lt;&gt;"",VLOOKUP(A29,SP500相关数据!$B$11:$C$24727,2,TRUE),IF(VLOOKUP(A29-1,SP500相关数据!$B$11:$C$24727,2,TRUE)&lt;&gt;"",VLOOKUP(A29-1,SP500相关数据!$B$11:$C$24727,2,TRUE),VLOOKUP(A29-2,SP500相关数据!$B$11:$C$24727,2,TRUE)))</f>
        <v/>
      </c>
      <c r="C29" s="13">
        <f>IFERROR(IF(VLOOKUP(A29,SP500相关数据!$B$11:$E$24727,4,TRUE)&lt;&gt;"",VLOOKUP(A29,SP500相关数据!$B$11:$E$24727,4,TRUE),IF(VLOOKUP(A29-1,SP500相关数据!$B$11:$E$24727,4,TRUE)&lt;&gt;"",VLOOKUP(A29-1,SP500相关数据!$B$11:$E$24727,4,TRUE),VLOOKUP(A29-2,SP500相关数据!$B$11:$E$24727,4,TRUE))),"")</f>
        <v/>
      </c>
      <c r="D29" s="13">
        <f>IF(VLOOKUP(A29,高收益利差!$A:$B,2,TRUE)&lt;&gt;"",VLOOKUP(A29,高收益利差!$A:$B,2,TRUE),IF(VLOOKUP(A29-1,高收益利差!$A:$B,2,TRUE)&lt;&gt;"",VLOOKUP(A29-1,高收益利差!$A:$B,2,TRUE),VLOOKUP(A29-2,高收益利差!$A:$B,2,TRUE)))</f>
        <v/>
      </c>
      <c r="E29" s="13">
        <f>IFERROR(VLOOKUP(A29,'10Y2Y'!$A:$B,2,TRUE),"")</f>
        <v/>
      </c>
      <c r="F29">
        <f>IFERROR(D29-D16,"")</f>
        <v/>
      </c>
      <c r="G29">
        <f>""</f>
        <v/>
      </c>
      <c r="H29">
        <f>""</f>
        <v/>
      </c>
      <c r="I29">
        <f>IFERROR(VLOOKUP(A29,'Sahm Rule'!$A:$B,2,TRUE),"")</f>
        <v/>
      </c>
      <c r="J29" s="159">
        <f>IFERROR((B29/B16)^4-1-D29/100,"")</f>
        <v/>
      </c>
    </row>
    <row r="30">
      <c r="A30" s="10" t="n">
        <v>35629</v>
      </c>
      <c r="B30" s="13">
        <f>IF(VLOOKUP(A30,SP500相关数据!$B$11:$C$24727,2,TRUE)&lt;&gt;"",VLOOKUP(A30,SP500相关数据!$B$11:$C$24727,2,TRUE),IF(VLOOKUP(A30-1,SP500相关数据!$B$11:$C$24727,2,TRUE)&lt;&gt;"",VLOOKUP(A30-1,SP500相关数据!$B$11:$C$24727,2,TRUE),VLOOKUP(A30-2,SP500相关数据!$B$11:$C$24727,2,TRUE)))</f>
        <v/>
      </c>
      <c r="C30" s="13">
        <f>IFERROR(IF(VLOOKUP(A30,SP500相关数据!$B$11:$E$24727,4,TRUE)&lt;&gt;"",VLOOKUP(A30,SP500相关数据!$B$11:$E$24727,4,TRUE),IF(VLOOKUP(A30-1,SP500相关数据!$B$11:$E$24727,4,TRUE)&lt;&gt;"",VLOOKUP(A30-1,SP500相关数据!$B$11:$E$24727,4,TRUE),VLOOKUP(A30-2,SP500相关数据!$B$11:$E$24727,4,TRUE))),"")</f>
        <v/>
      </c>
      <c r="D30" s="13">
        <f>IF(VLOOKUP(A30,高收益利差!$A:$B,2,TRUE)&lt;&gt;"",VLOOKUP(A30,高收益利差!$A:$B,2,TRUE),IF(VLOOKUP(A30-1,高收益利差!$A:$B,2,TRUE)&lt;&gt;"",VLOOKUP(A30-1,高收益利差!$A:$B,2,TRUE),VLOOKUP(A30-2,高收益利差!$A:$B,2,TRUE)))</f>
        <v/>
      </c>
      <c r="E30" s="13">
        <f>IFERROR(VLOOKUP(A30,'10Y2Y'!$A:$B,2,TRUE),"")</f>
        <v/>
      </c>
      <c r="F30">
        <f>IFERROR(D30-D17,"")</f>
        <v/>
      </c>
      <c r="G30">
        <f>""</f>
        <v/>
      </c>
      <c r="H30">
        <f>""</f>
        <v/>
      </c>
      <c r="I30">
        <f>IFERROR(VLOOKUP(A30,'Sahm Rule'!$A:$B,2,TRUE),"")</f>
        <v/>
      </c>
      <c r="J30" s="159">
        <f>IFERROR((B30/B17)^4-1-D30/100,"")</f>
        <v/>
      </c>
    </row>
    <row r="31">
      <c r="A31" s="10" t="n">
        <v>35636</v>
      </c>
      <c r="B31" s="13">
        <f>IF(VLOOKUP(A31,SP500相关数据!$B$11:$C$24727,2,TRUE)&lt;&gt;"",VLOOKUP(A31,SP500相关数据!$B$11:$C$24727,2,TRUE),IF(VLOOKUP(A31-1,SP500相关数据!$B$11:$C$24727,2,TRUE)&lt;&gt;"",VLOOKUP(A31-1,SP500相关数据!$B$11:$C$24727,2,TRUE),VLOOKUP(A31-2,SP500相关数据!$B$11:$C$24727,2,TRUE)))</f>
        <v/>
      </c>
      <c r="C31" s="13">
        <f>IFERROR(IF(VLOOKUP(A31,SP500相关数据!$B$11:$E$24727,4,TRUE)&lt;&gt;"",VLOOKUP(A31,SP500相关数据!$B$11:$E$24727,4,TRUE),IF(VLOOKUP(A31-1,SP500相关数据!$B$11:$E$24727,4,TRUE)&lt;&gt;"",VLOOKUP(A31-1,SP500相关数据!$B$11:$E$24727,4,TRUE),VLOOKUP(A31-2,SP500相关数据!$B$11:$E$24727,4,TRUE))),"")</f>
        <v/>
      </c>
      <c r="D31" s="13">
        <f>IF(VLOOKUP(A31,高收益利差!$A:$B,2,TRUE)&lt;&gt;"",VLOOKUP(A31,高收益利差!$A:$B,2,TRUE),IF(VLOOKUP(A31-1,高收益利差!$A:$B,2,TRUE)&lt;&gt;"",VLOOKUP(A31-1,高收益利差!$A:$B,2,TRUE),VLOOKUP(A31-2,高收益利差!$A:$B,2,TRUE)))</f>
        <v/>
      </c>
      <c r="E31" s="13">
        <f>IFERROR(VLOOKUP(A31,'10Y2Y'!$A:$B,2,TRUE),"")</f>
        <v/>
      </c>
      <c r="F31">
        <f>IFERROR(D31-D18,"")</f>
        <v/>
      </c>
      <c r="G31">
        <f>""</f>
        <v/>
      </c>
      <c r="H31">
        <f>""</f>
        <v/>
      </c>
      <c r="I31">
        <f>IFERROR(VLOOKUP(A31,'Sahm Rule'!$A:$B,2,TRUE),"")</f>
        <v/>
      </c>
      <c r="J31" s="159">
        <f>IFERROR((B31/B18)^4-1-D31/100,"")</f>
        <v/>
      </c>
    </row>
    <row r="32">
      <c r="A32" s="10" t="n">
        <v>35643</v>
      </c>
      <c r="B32" s="13">
        <f>IF(VLOOKUP(A32,SP500相关数据!$B$11:$C$24727,2,TRUE)&lt;&gt;"",VLOOKUP(A32,SP500相关数据!$B$11:$C$24727,2,TRUE),IF(VLOOKUP(A32-1,SP500相关数据!$B$11:$C$24727,2,TRUE)&lt;&gt;"",VLOOKUP(A32-1,SP500相关数据!$B$11:$C$24727,2,TRUE),VLOOKUP(A32-2,SP500相关数据!$B$11:$C$24727,2,TRUE)))</f>
        <v/>
      </c>
      <c r="C32" s="13">
        <f>IFERROR(IF(VLOOKUP(A32,SP500相关数据!$B$11:$E$24727,4,TRUE)&lt;&gt;"",VLOOKUP(A32,SP500相关数据!$B$11:$E$24727,4,TRUE),IF(VLOOKUP(A32-1,SP500相关数据!$B$11:$E$24727,4,TRUE)&lt;&gt;"",VLOOKUP(A32-1,SP500相关数据!$B$11:$E$24727,4,TRUE),VLOOKUP(A32-2,SP500相关数据!$B$11:$E$24727,4,TRUE))),"")</f>
        <v/>
      </c>
      <c r="D32" s="13">
        <f>IF(VLOOKUP(A32,高收益利差!$A:$B,2,TRUE)&lt;&gt;"",VLOOKUP(A32,高收益利差!$A:$B,2,TRUE),IF(VLOOKUP(A32-1,高收益利差!$A:$B,2,TRUE)&lt;&gt;"",VLOOKUP(A32-1,高收益利差!$A:$B,2,TRUE),VLOOKUP(A32-2,高收益利差!$A:$B,2,TRUE)))</f>
        <v/>
      </c>
      <c r="E32" s="13">
        <f>IFERROR(VLOOKUP(A32,'10Y2Y'!$A:$B,2,TRUE),"")</f>
        <v/>
      </c>
      <c r="F32">
        <f>IFERROR(D32-D19,"")</f>
        <v/>
      </c>
      <c r="G32">
        <f>""</f>
        <v/>
      </c>
      <c r="H32">
        <f>""</f>
        <v/>
      </c>
      <c r="I32">
        <f>IFERROR(VLOOKUP(A32,'Sahm Rule'!$A:$B,2,TRUE),"")</f>
        <v/>
      </c>
      <c r="J32" s="159">
        <f>IFERROR((B32/B19)^4-1-D32/100,"")</f>
        <v/>
      </c>
    </row>
    <row r="33">
      <c r="A33" s="10" t="n">
        <v>35650</v>
      </c>
      <c r="B33" s="13">
        <f>IF(VLOOKUP(A33,SP500相关数据!$B$11:$C$24727,2,TRUE)&lt;&gt;"",VLOOKUP(A33,SP500相关数据!$B$11:$C$24727,2,TRUE),IF(VLOOKUP(A33-1,SP500相关数据!$B$11:$C$24727,2,TRUE)&lt;&gt;"",VLOOKUP(A33-1,SP500相关数据!$B$11:$C$24727,2,TRUE),VLOOKUP(A33-2,SP500相关数据!$B$11:$C$24727,2,TRUE)))</f>
        <v/>
      </c>
      <c r="C33" s="13">
        <f>IFERROR(IF(VLOOKUP(A33,SP500相关数据!$B$11:$E$24727,4,TRUE)&lt;&gt;"",VLOOKUP(A33,SP500相关数据!$B$11:$E$24727,4,TRUE),IF(VLOOKUP(A33-1,SP500相关数据!$B$11:$E$24727,4,TRUE)&lt;&gt;"",VLOOKUP(A33-1,SP500相关数据!$B$11:$E$24727,4,TRUE),VLOOKUP(A33-2,SP500相关数据!$B$11:$E$24727,4,TRUE))),"")</f>
        <v/>
      </c>
      <c r="D33" s="13">
        <f>IF(VLOOKUP(A33,高收益利差!$A:$B,2,TRUE)&lt;&gt;"",VLOOKUP(A33,高收益利差!$A:$B,2,TRUE),IF(VLOOKUP(A33-1,高收益利差!$A:$B,2,TRUE)&lt;&gt;"",VLOOKUP(A33-1,高收益利差!$A:$B,2,TRUE),VLOOKUP(A33-2,高收益利差!$A:$B,2,TRUE)))</f>
        <v/>
      </c>
      <c r="E33" s="13">
        <f>IFERROR(VLOOKUP(A33,'10Y2Y'!$A:$B,2,TRUE),"")</f>
        <v/>
      </c>
      <c r="F33">
        <f>IFERROR(D33-D20,"")</f>
        <v/>
      </c>
      <c r="G33">
        <f>""</f>
        <v/>
      </c>
      <c r="H33">
        <f>""</f>
        <v/>
      </c>
      <c r="I33">
        <f>IFERROR(VLOOKUP(A33,'Sahm Rule'!$A:$B,2,TRUE),"")</f>
        <v/>
      </c>
      <c r="J33" s="159">
        <f>IFERROR((B33/B20)^4-1-D33/100,"")</f>
        <v/>
      </c>
    </row>
    <row r="34">
      <c r="A34" s="10" t="n">
        <v>35657</v>
      </c>
      <c r="B34" s="13">
        <f>IF(VLOOKUP(A34,SP500相关数据!$B$11:$C$24727,2,TRUE)&lt;&gt;"",VLOOKUP(A34,SP500相关数据!$B$11:$C$24727,2,TRUE),IF(VLOOKUP(A34-1,SP500相关数据!$B$11:$C$24727,2,TRUE)&lt;&gt;"",VLOOKUP(A34-1,SP500相关数据!$B$11:$C$24727,2,TRUE),VLOOKUP(A34-2,SP500相关数据!$B$11:$C$24727,2,TRUE)))</f>
        <v/>
      </c>
      <c r="C34" s="13">
        <f>IFERROR(IF(VLOOKUP(A34,SP500相关数据!$B$11:$E$24727,4,TRUE)&lt;&gt;"",VLOOKUP(A34,SP500相关数据!$B$11:$E$24727,4,TRUE),IF(VLOOKUP(A34-1,SP500相关数据!$B$11:$E$24727,4,TRUE)&lt;&gt;"",VLOOKUP(A34-1,SP500相关数据!$B$11:$E$24727,4,TRUE),VLOOKUP(A34-2,SP500相关数据!$B$11:$E$24727,4,TRUE))),"")</f>
        <v/>
      </c>
      <c r="D34" s="13">
        <f>IF(VLOOKUP(A34,高收益利差!$A:$B,2,TRUE)&lt;&gt;"",VLOOKUP(A34,高收益利差!$A:$B,2,TRUE),IF(VLOOKUP(A34-1,高收益利差!$A:$B,2,TRUE)&lt;&gt;"",VLOOKUP(A34-1,高收益利差!$A:$B,2,TRUE),VLOOKUP(A34-2,高收益利差!$A:$B,2,TRUE)))</f>
        <v/>
      </c>
      <c r="E34" s="13">
        <f>IFERROR(VLOOKUP(A34,'10Y2Y'!$A:$B,2,TRUE),"")</f>
        <v/>
      </c>
      <c r="F34">
        <f>IFERROR(D34-D21,"")</f>
        <v/>
      </c>
      <c r="G34">
        <f>""</f>
        <v/>
      </c>
      <c r="H34">
        <f>""</f>
        <v/>
      </c>
      <c r="I34">
        <f>IFERROR(VLOOKUP(A34,'Sahm Rule'!$A:$B,2,TRUE),"")</f>
        <v/>
      </c>
      <c r="J34" s="159">
        <f>IFERROR((B34/B21)^4-1-D34/100,"")</f>
        <v/>
      </c>
    </row>
    <row r="35">
      <c r="A35" s="10" t="n">
        <v>35664</v>
      </c>
      <c r="B35" s="13">
        <f>IF(VLOOKUP(A35,SP500相关数据!$B$11:$C$24727,2,TRUE)&lt;&gt;"",VLOOKUP(A35,SP500相关数据!$B$11:$C$24727,2,TRUE),IF(VLOOKUP(A35-1,SP500相关数据!$B$11:$C$24727,2,TRUE)&lt;&gt;"",VLOOKUP(A35-1,SP500相关数据!$B$11:$C$24727,2,TRUE),VLOOKUP(A35-2,SP500相关数据!$B$11:$C$24727,2,TRUE)))</f>
        <v/>
      </c>
      <c r="C35" s="13">
        <f>IFERROR(IF(VLOOKUP(A35,SP500相关数据!$B$11:$E$24727,4,TRUE)&lt;&gt;"",VLOOKUP(A35,SP500相关数据!$B$11:$E$24727,4,TRUE),IF(VLOOKUP(A35-1,SP500相关数据!$B$11:$E$24727,4,TRUE)&lt;&gt;"",VLOOKUP(A35-1,SP500相关数据!$B$11:$E$24727,4,TRUE),VLOOKUP(A35-2,SP500相关数据!$B$11:$E$24727,4,TRUE))),"")</f>
        <v/>
      </c>
      <c r="D35" s="13">
        <f>IF(VLOOKUP(A35,高收益利差!$A:$B,2,TRUE)&lt;&gt;"",VLOOKUP(A35,高收益利差!$A:$B,2,TRUE),IF(VLOOKUP(A35-1,高收益利差!$A:$B,2,TRUE)&lt;&gt;"",VLOOKUP(A35-1,高收益利差!$A:$B,2,TRUE),VLOOKUP(A35-2,高收益利差!$A:$B,2,TRUE)))</f>
        <v/>
      </c>
      <c r="E35" s="13">
        <f>IFERROR(VLOOKUP(A35,'10Y2Y'!$A:$B,2,TRUE),"")</f>
        <v/>
      </c>
      <c r="F35">
        <f>IFERROR(D35-D22,"")</f>
        <v/>
      </c>
      <c r="G35">
        <f>""</f>
        <v/>
      </c>
      <c r="H35">
        <f>""</f>
        <v/>
      </c>
      <c r="I35">
        <f>IFERROR(VLOOKUP(A35,'Sahm Rule'!$A:$B,2,TRUE),"")</f>
        <v/>
      </c>
      <c r="J35" s="159">
        <f>IFERROR((B35/B22)^4-1-D35/100,"")</f>
        <v/>
      </c>
    </row>
    <row r="36">
      <c r="A36" s="10" t="n">
        <v>35671</v>
      </c>
      <c r="B36" s="13">
        <f>IF(VLOOKUP(A36,SP500相关数据!$B$11:$C$24727,2,TRUE)&lt;&gt;"",VLOOKUP(A36,SP500相关数据!$B$11:$C$24727,2,TRUE),IF(VLOOKUP(A36-1,SP500相关数据!$B$11:$C$24727,2,TRUE)&lt;&gt;"",VLOOKUP(A36-1,SP500相关数据!$B$11:$C$24727,2,TRUE),VLOOKUP(A36-2,SP500相关数据!$B$11:$C$24727,2,TRUE)))</f>
        <v/>
      </c>
      <c r="C36" s="13">
        <f>IFERROR(IF(VLOOKUP(A36,SP500相关数据!$B$11:$E$24727,4,TRUE)&lt;&gt;"",VLOOKUP(A36,SP500相关数据!$B$11:$E$24727,4,TRUE),IF(VLOOKUP(A36-1,SP500相关数据!$B$11:$E$24727,4,TRUE)&lt;&gt;"",VLOOKUP(A36-1,SP500相关数据!$B$11:$E$24727,4,TRUE),VLOOKUP(A36-2,SP500相关数据!$B$11:$E$24727,4,TRUE))),"")</f>
        <v/>
      </c>
      <c r="D36" s="13">
        <f>IF(VLOOKUP(A36,高收益利差!$A:$B,2,TRUE)&lt;&gt;"",VLOOKUP(A36,高收益利差!$A:$B,2,TRUE),IF(VLOOKUP(A36-1,高收益利差!$A:$B,2,TRUE)&lt;&gt;"",VLOOKUP(A36-1,高收益利差!$A:$B,2,TRUE),VLOOKUP(A36-2,高收益利差!$A:$B,2,TRUE)))</f>
        <v/>
      </c>
      <c r="E36" s="13">
        <f>IFERROR(VLOOKUP(A36,'10Y2Y'!$A:$B,2,TRUE),"")</f>
        <v/>
      </c>
      <c r="F36">
        <f>IFERROR(D36-D23,"")</f>
        <v/>
      </c>
      <c r="G36">
        <f>""</f>
        <v/>
      </c>
      <c r="H36">
        <f>""</f>
        <v/>
      </c>
      <c r="I36">
        <f>IFERROR(VLOOKUP(A36,'Sahm Rule'!$A:$B,2,TRUE),"")</f>
        <v/>
      </c>
      <c r="J36" s="159">
        <f>IFERROR((B36/B23)^4-1-D36/100,"")</f>
        <v/>
      </c>
    </row>
    <row r="37">
      <c r="A37" s="10" t="n">
        <v>35678</v>
      </c>
      <c r="B37" s="13">
        <f>IF(VLOOKUP(A37,SP500相关数据!$B$11:$C$24727,2,TRUE)&lt;&gt;"",VLOOKUP(A37,SP500相关数据!$B$11:$C$24727,2,TRUE),IF(VLOOKUP(A37-1,SP500相关数据!$B$11:$C$24727,2,TRUE)&lt;&gt;"",VLOOKUP(A37-1,SP500相关数据!$B$11:$C$24727,2,TRUE),VLOOKUP(A37-2,SP500相关数据!$B$11:$C$24727,2,TRUE)))</f>
        <v/>
      </c>
      <c r="C37" s="13">
        <f>IFERROR(IF(VLOOKUP(A37,SP500相关数据!$B$11:$E$24727,4,TRUE)&lt;&gt;"",VLOOKUP(A37,SP500相关数据!$B$11:$E$24727,4,TRUE),IF(VLOOKUP(A37-1,SP500相关数据!$B$11:$E$24727,4,TRUE)&lt;&gt;"",VLOOKUP(A37-1,SP500相关数据!$B$11:$E$24727,4,TRUE),VLOOKUP(A37-2,SP500相关数据!$B$11:$E$24727,4,TRUE))),"")</f>
        <v/>
      </c>
      <c r="D37" s="13">
        <f>IF(VLOOKUP(A37,高收益利差!$A:$B,2,TRUE)&lt;&gt;"",VLOOKUP(A37,高收益利差!$A:$B,2,TRUE),IF(VLOOKUP(A37-1,高收益利差!$A:$B,2,TRUE)&lt;&gt;"",VLOOKUP(A37-1,高收益利差!$A:$B,2,TRUE),VLOOKUP(A37-2,高收益利差!$A:$B,2,TRUE)))</f>
        <v/>
      </c>
      <c r="E37" s="13">
        <f>IFERROR(VLOOKUP(A37,'10Y2Y'!$A:$B,2,TRUE),"")</f>
        <v/>
      </c>
      <c r="F37">
        <f>IFERROR(D37-D24,"")</f>
        <v/>
      </c>
      <c r="G37">
        <f>""</f>
        <v/>
      </c>
      <c r="H37">
        <f>""</f>
        <v/>
      </c>
      <c r="I37">
        <f>IFERROR(VLOOKUP(A37,'Sahm Rule'!$A:$B,2,TRUE),"")</f>
        <v/>
      </c>
      <c r="J37" s="159">
        <f>IFERROR((B37/B24)^4-1-D37/100,"")</f>
        <v/>
      </c>
    </row>
    <row r="38">
      <c r="A38" s="10" t="n">
        <v>35685</v>
      </c>
      <c r="B38" s="13">
        <f>IF(VLOOKUP(A38,SP500相关数据!$B$11:$C$24727,2,TRUE)&lt;&gt;"",VLOOKUP(A38,SP500相关数据!$B$11:$C$24727,2,TRUE),IF(VLOOKUP(A38-1,SP500相关数据!$B$11:$C$24727,2,TRUE)&lt;&gt;"",VLOOKUP(A38-1,SP500相关数据!$B$11:$C$24727,2,TRUE),VLOOKUP(A38-2,SP500相关数据!$B$11:$C$24727,2,TRUE)))</f>
        <v/>
      </c>
      <c r="C38" s="13">
        <f>IFERROR(IF(VLOOKUP(A38,SP500相关数据!$B$11:$E$24727,4,TRUE)&lt;&gt;"",VLOOKUP(A38,SP500相关数据!$B$11:$E$24727,4,TRUE),IF(VLOOKUP(A38-1,SP500相关数据!$B$11:$E$24727,4,TRUE)&lt;&gt;"",VLOOKUP(A38-1,SP500相关数据!$B$11:$E$24727,4,TRUE),VLOOKUP(A38-2,SP500相关数据!$B$11:$E$24727,4,TRUE))),"")</f>
        <v/>
      </c>
      <c r="D38" s="13">
        <f>IF(VLOOKUP(A38,高收益利差!$A:$B,2,TRUE)&lt;&gt;"",VLOOKUP(A38,高收益利差!$A:$B,2,TRUE),IF(VLOOKUP(A38-1,高收益利差!$A:$B,2,TRUE)&lt;&gt;"",VLOOKUP(A38-1,高收益利差!$A:$B,2,TRUE),VLOOKUP(A38-2,高收益利差!$A:$B,2,TRUE)))</f>
        <v/>
      </c>
      <c r="E38" s="13">
        <f>IFERROR(VLOOKUP(A38,'10Y2Y'!$A:$B,2,TRUE),"")</f>
        <v/>
      </c>
      <c r="F38">
        <f>IFERROR(D38-D25,"")</f>
        <v/>
      </c>
      <c r="G38">
        <f>""</f>
        <v/>
      </c>
      <c r="H38">
        <f>""</f>
        <v/>
      </c>
      <c r="I38">
        <f>IFERROR(VLOOKUP(A38,'Sahm Rule'!$A:$B,2,TRUE),"")</f>
        <v/>
      </c>
      <c r="J38" s="159">
        <f>IFERROR((B38/B25)^4-1-D38/100,"")</f>
        <v/>
      </c>
    </row>
    <row r="39">
      <c r="A39" s="10" t="n">
        <v>35692</v>
      </c>
      <c r="B39" s="13">
        <f>IF(VLOOKUP(A39,SP500相关数据!$B$11:$C$24727,2,TRUE)&lt;&gt;"",VLOOKUP(A39,SP500相关数据!$B$11:$C$24727,2,TRUE),IF(VLOOKUP(A39-1,SP500相关数据!$B$11:$C$24727,2,TRUE)&lt;&gt;"",VLOOKUP(A39-1,SP500相关数据!$B$11:$C$24727,2,TRUE),VLOOKUP(A39-2,SP500相关数据!$B$11:$C$24727,2,TRUE)))</f>
        <v/>
      </c>
      <c r="C39" s="13">
        <f>IFERROR(IF(VLOOKUP(A39,SP500相关数据!$B$11:$E$24727,4,TRUE)&lt;&gt;"",VLOOKUP(A39,SP500相关数据!$B$11:$E$24727,4,TRUE),IF(VLOOKUP(A39-1,SP500相关数据!$B$11:$E$24727,4,TRUE)&lt;&gt;"",VLOOKUP(A39-1,SP500相关数据!$B$11:$E$24727,4,TRUE),VLOOKUP(A39-2,SP500相关数据!$B$11:$E$24727,4,TRUE))),"")</f>
        <v/>
      </c>
      <c r="D39" s="13">
        <f>IF(VLOOKUP(A39,高收益利差!$A:$B,2,TRUE)&lt;&gt;"",VLOOKUP(A39,高收益利差!$A:$B,2,TRUE),IF(VLOOKUP(A39-1,高收益利差!$A:$B,2,TRUE)&lt;&gt;"",VLOOKUP(A39-1,高收益利差!$A:$B,2,TRUE),VLOOKUP(A39-2,高收益利差!$A:$B,2,TRUE)))</f>
        <v/>
      </c>
      <c r="E39" s="13">
        <f>IFERROR(VLOOKUP(A39,'10Y2Y'!$A:$B,2,TRUE),"")</f>
        <v/>
      </c>
      <c r="F39">
        <f>IFERROR(D39-D26,"")</f>
        <v/>
      </c>
      <c r="G39">
        <f>""</f>
        <v/>
      </c>
      <c r="H39">
        <f>""</f>
        <v/>
      </c>
      <c r="I39">
        <f>IFERROR(VLOOKUP(A39,'Sahm Rule'!$A:$B,2,TRUE),"")</f>
        <v/>
      </c>
      <c r="J39" s="159">
        <f>IFERROR((B39/B26)^4-1-D39/100,"")</f>
        <v/>
      </c>
    </row>
    <row r="40">
      <c r="A40" s="10" t="n">
        <v>35699</v>
      </c>
      <c r="B40" s="13">
        <f>IF(VLOOKUP(A40,SP500相关数据!$B$11:$C$24727,2,TRUE)&lt;&gt;"",VLOOKUP(A40,SP500相关数据!$B$11:$C$24727,2,TRUE),IF(VLOOKUP(A40-1,SP500相关数据!$B$11:$C$24727,2,TRUE)&lt;&gt;"",VLOOKUP(A40-1,SP500相关数据!$B$11:$C$24727,2,TRUE),VLOOKUP(A40-2,SP500相关数据!$B$11:$C$24727,2,TRUE)))</f>
        <v/>
      </c>
      <c r="C40" s="13">
        <f>IFERROR(IF(VLOOKUP(A40,SP500相关数据!$B$11:$E$24727,4,TRUE)&lt;&gt;"",VLOOKUP(A40,SP500相关数据!$B$11:$E$24727,4,TRUE),IF(VLOOKUP(A40-1,SP500相关数据!$B$11:$E$24727,4,TRUE)&lt;&gt;"",VLOOKUP(A40-1,SP500相关数据!$B$11:$E$24727,4,TRUE),VLOOKUP(A40-2,SP500相关数据!$B$11:$E$24727,4,TRUE))),"")</f>
        <v/>
      </c>
      <c r="D40" s="13">
        <f>IF(VLOOKUP(A40,高收益利差!$A:$B,2,TRUE)&lt;&gt;"",VLOOKUP(A40,高收益利差!$A:$B,2,TRUE),IF(VLOOKUP(A40-1,高收益利差!$A:$B,2,TRUE)&lt;&gt;"",VLOOKUP(A40-1,高收益利差!$A:$B,2,TRUE),VLOOKUP(A40-2,高收益利差!$A:$B,2,TRUE)))</f>
        <v/>
      </c>
      <c r="E40" s="13">
        <f>IFERROR(VLOOKUP(A40,'10Y2Y'!$A:$B,2,TRUE),"")</f>
        <v/>
      </c>
      <c r="F40">
        <f>IFERROR(D40-D27,"")</f>
        <v/>
      </c>
      <c r="G40">
        <f>""</f>
        <v/>
      </c>
      <c r="H40">
        <f>""</f>
        <v/>
      </c>
      <c r="I40">
        <f>IFERROR(VLOOKUP(A40,'Sahm Rule'!$A:$B,2,TRUE),"")</f>
        <v/>
      </c>
      <c r="J40" s="159">
        <f>IFERROR((B40/B27)^4-1-D40/100,"")</f>
        <v/>
      </c>
    </row>
    <row r="41">
      <c r="A41" s="10" t="n">
        <v>35706</v>
      </c>
      <c r="B41" s="13">
        <f>IF(VLOOKUP(A41,SP500相关数据!$B$11:$C$24727,2,TRUE)&lt;&gt;"",VLOOKUP(A41,SP500相关数据!$B$11:$C$24727,2,TRUE),IF(VLOOKUP(A41-1,SP500相关数据!$B$11:$C$24727,2,TRUE)&lt;&gt;"",VLOOKUP(A41-1,SP500相关数据!$B$11:$C$24727,2,TRUE),VLOOKUP(A41-2,SP500相关数据!$B$11:$C$24727,2,TRUE)))</f>
        <v/>
      </c>
      <c r="C41" s="13">
        <f>IFERROR(IF(VLOOKUP(A41,SP500相关数据!$B$11:$E$24727,4,TRUE)&lt;&gt;"",VLOOKUP(A41,SP500相关数据!$B$11:$E$24727,4,TRUE),IF(VLOOKUP(A41-1,SP500相关数据!$B$11:$E$24727,4,TRUE)&lt;&gt;"",VLOOKUP(A41-1,SP500相关数据!$B$11:$E$24727,4,TRUE),VLOOKUP(A41-2,SP500相关数据!$B$11:$E$24727,4,TRUE))),"")</f>
        <v/>
      </c>
      <c r="D41" s="13">
        <f>IF(VLOOKUP(A41,高收益利差!$A:$B,2,TRUE)&lt;&gt;"",VLOOKUP(A41,高收益利差!$A:$B,2,TRUE),IF(VLOOKUP(A41-1,高收益利差!$A:$B,2,TRUE)&lt;&gt;"",VLOOKUP(A41-1,高收益利差!$A:$B,2,TRUE),VLOOKUP(A41-2,高收益利差!$A:$B,2,TRUE)))</f>
        <v/>
      </c>
      <c r="E41" s="13">
        <f>IFERROR(VLOOKUP(A41,'10Y2Y'!$A:$B,2,TRUE),"")</f>
        <v/>
      </c>
      <c r="F41">
        <f>IFERROR(D41-D28,"")</f>
        <v/>
      </c>
      <c r="G41">
        <f>""</f>
        <v/>
      </c>
      <c r="H41">
        <f>""</f>
        <v/>
      </c>
      <c r="I41">
        <f>IFERROR(VLOOKUP(A41,'Sahm Rule'!$A:$B,2,TRUE),"")</f>
        <v/>
      </c>
      <c r="J41" s="159">
        <f>IFERROR((B41/B28)^4-1-D41/100,"")</f>
        <v/>
      </c>
    </row>
    <row r="42">
      <c r="A42" s="10" t="n">
        <v>35713</v>
      </c>
      <c r="B42" s="13">
        <f>IF(VLOOKUP(A42,SP500相关数据!$B$11:$C$24727,2,TRUE)&lt;&gt;"",VLOOKUP(A42,SP500相关数据!$B$11:$C$24727,2,TRUE),IF(VLOOKUP(A42-1,SP500相关数据!$B$11:$C$24727,2,TRUE)&lt;&gt;"",VLOOKUP(A42-1,SP500相关数据!$B$11:$C$24727,2,TRUE),VLOOKUP(A42-2,SP500相关数据!$B$11:$C$24727,2,TRUE)))</f>
        <v/>
      </c>
      <c r="C42" s="13">
        <f>IFERROR(IF(VLOOKUP(A42,SP500相关数据!$B$11:$E$24727,4,TRUE)&lt;&gt;"",VLOOKUP(A42,SP500相关数据!$B$11:$E$24727,4,TRUE),IF(VLOOKUP(A42-1,SP500相关数据!$B$11:$E$24727,4,TRUE)&lt;&gt;"",VLOOKUP(A42-1,SP500相关数据!$B$11:$E$24727,4,TRUE),VLOOKUP(A42-2,SP500相关数据!$B$11:$E$24727,4,TRUE))),"")</f>
        <v/>
      </c>
      <c r="D42" s="13">
        <f>IF(VLOOKUP(A42,高收益利差!$A:$B,2,TRUE)&lt;&gt;"",VLOOKUP(A42,高收益利差!$A:$B,2,TRUE),IF(VLOOKUP(A42-1,高收益利差!$A:$B,2,TRUE)&lt;&gt;"",VLOOKUP(A42-1,高收益利差!$A:$B,2,TRUE),VLOOKUP(A42-2,高收益利差!$A:$B,2,TRUE)))</f>
        <v/>
      </c>
      <c r="E42" s="13">
        <f>IFERROR(VLOOKUP(A42,'10Y2Y'!$A:$B,2,TRUE),"")</f>
        <v/>
      </c>
      <c r="F42">
        <f>IFERROR(D42-D29,"")</f>
        <v/>
      </c>
      <c r="G42">
        <f>IFERROR(B42/AVERAGE(B3:B42)-1,"")</f>
        <v/>
      </c>
      <c r="H42">
        <f>""</f>
        <v/>
      </c>
      <c r="I42">
        <f>IFERROR(VLOOKUP(A42,'Sahm Rule'!$A:$B,2,TRUE),"")</f>
        <v/>
      </c>
      <c r="J42" s="159">
        <f>IFERROR((B42/B29)^4-1-D42/100,"")</f>
        <v/>
      </c>
    </row>
    <row r="43">
      <c r="A43" s="10" t="n">
        <v>35720</v>
      </c>
      <c r="B43" s="13">
        <f>IF(VLOOKUP(A43,SP500相关数据!$B$11:$C$24727,2,TRUE)&lt;&gt;"",VLOOKUP(A43,SP500相关数据!$B$11:$C$24727,2,TRUE),IF(VLOOKUP(A43-1,SP500相关数据!$B$11:$C$24727,2,TRUE)&lt;&gt;"",VLOOKUP(A43-1,SP500相关数据!$B$11:$C$24727,2,TRUE),VLOOKUP(A43-2,SP500相关数据!$B$11:$C$24727,2,TRUE)))</f>
        <v/>
      </c>
      <c r="C43" s="13">
        <f>IFERROR(IF(VLOOKUP(A43,SP500相关数据!$B$11:$E$24727,4,TRUE)&lt;&gt;"",VLOOKUP(A43,SP500相关数据!$B$11:$E$24727,4,TRUE),IF(VLOOKUP(A43-1,SP500相关数据!$B$11:$E$24727,4,TRUE)&lt;&gt;"",VLOOKUP(A43-1,SP500相关数据!$B$11:$E$24727,4,TRUE),VLOOKUP(A43-2,SP500相关数据!$B$11:$E$24727,4,TRUE))),"")</f>
        <v/>
      </c>
      <c r="D43" s="13">
        <f>IF(VLOOKUP(A43,高收益利差!$A:$B,2,TRUE)&lt;&gt;"",VLOOKUP(A43,高收益利差!$A:$B,2,TRUE),IF(VLOOKUP(A43-1,高收益利差!$A:$B,2,TRUE)&lt;&gt;"",VLOOKUP(A43-1,高收益利差!$A:$B,2,TRUE),VLOOKUP(A43-2,高收益利差!$A:$B,2,TRUE)))</f>
        <v/>
      </c>
      <c r="E43" s="13">
        <f>IFERROR(VLOOKUP(A43,'10Y2Y'!$A:$B,2,TRUE),"")</f>
        <v/>
      </c>
      <c r="F43">
        <f>IFERROR(D43-D30,"")</f>
        <v/>
      </c>
      <c r="G43">
        <f>IFERROR(B43/AVERAGE(B4:B43)-1,"")</f>
        <v/>
      </c>
      <c r="H43">
        <f>""</f>
        <v/>
      </c>
      <c r="I43">
        <f>IFERROR(VLOOKUP(A43,'Sahm Rule'!$A:$B,2,TRUE),"")</f>
        <v/>
      </c>
      <c r="J43" s="159">
        <f>IFERROR((B43/B30)^4-1-D43/100,"")</f>
        <v/>
      </c>
    </row>
    <row r="44">
      <c r="A44" s="10" t="n">
        <v>35727</v>
      </c>
      <c r="B44" s="13">
        <f>IF(VLOOKUP(A44,SP500相关数据!$B$11:$C$24727,2,TRUE)&lt;&gt;"",VLOOKUP(A44,SP500相关数据!$B$11:$C$24727,2,TRUE),IF(VLOOKUP(A44-1,SP500相关数据!$B$11:$C$24727,2,TRUE)&lt;&gt;"",VLOOKUP(A44-1,SP500相关数据!$B$11:$C$24727,2,TRUE),VLOOKUP(A44-2,SP500相关数据!$B$11:$C$24727,2,TRUE)))</f>
        <v/>
      </c>
      <c r="C44" s="13">
        <f>IFERROR(IF(VLOOKUP(A44,SP500相关数据!$B$11:$E$24727,4,TRUE)&lt;&gt;"",VLOOKUP(A44,SP500相关数据!$B$11:$E$24727,4,TRUE),IF(VLOOKUP(A44-1,SP500相关数据!$B$11:$E$24727,4,TRUE)&lt;&gt;"",VLOOKUP(A44-1,SP500相关数据!$B$11:$E$24727,4,TRUE),VLOOKUP(A44-2,SP500相关数据!$B$11:$E$24727,4,TRUE))),"")</f>
        <v/>
      </c>
      <c r="D44" s="13">
        <f>IF(VLOOKUP(A44,高收益利差!$A:$B,2,TRUE)&lt;&gt;"",VLOOKUP(A44,高收益利差!$A:$B,2,TRUE),IF(VLOOKUP(A44-1,高收益利差!$A:$B,2,TRUE)&lt;&gt;"",VLOOKUP(A44-1,高收益利差!$A:$B,2,TRUE),VLOOKUP(A44-2,高收益利差!$A:$B,2,TRUE)))</f>
        <v/>
      </c>
      <c r="E44" s="13">
        <f>IFERROR(VLOOKUP(A44,'10Y2Y'!$A:$B,2,TRUE),"")</f>
        <v/>
      </c>
      <c r="F44">
        <f>IFERROR(D44-D31,"")</f>
        <v/>
      </c>
      <c r="G44">
        <f>IFERROR(B44/AVERAGE(B5:B44)-1,"")</f>
        <v/>
      </c>
      <c r="H44">
        <f>""</f>
        <v/>
      </c>
      <c r="I44">
        <f>IFERROR(VLOOKUP(A44,'Sahm Rule'!$A:$B,2,TRUE),"")</f>
        <v/>
      </c>
      <c r="J44" s="159">
        <f>IFERROR((B44/B31)^4-1-D44/100,"")</f>
        <v/>
      </c>
    </row>
    <row r="45">
      <c r="A45" s="10" t="n">
        <v>35734</v>
      </c>
      <c r="B45" s="13">
        <f>IF(VLOOKUP(A45,SP500相关数据!$B$11:$C$24727,2,TRUE)&lt;&gt;"",VLOOKUP(A45,SP500相关数据!$B$11:$C$24727,2,TRUE),IF(VLOOKUP(A45-1,SP500相关数据!$B$11:$C$24727,2,TRUE)&lt;&gt;"",VLOOKUP(A45-1,SP500相关数据!$B$11:$C$24727,2,TRUE),VLOOKUP(A45-2,SP500相关数据!$B$11:$C$24727,2,TRUE)))</f>
        <v/>
      </c>
      <c r="C45" s="13">
        <f>IFERROR(IF(VLOOKUP(A45,SP500相关数据!$B$11:$E$24727,4,TRUE)&lt;&gt;"",VLOOKUP(A45,SP500相关数据!$B$11:$E$24727,4,TRUE),IF(VLOOKUP(A45-1,SP500相关数据!$B$11:$E$24727,4,TRUE)&lt;&gt;"",VLOOKUP(A45-1,SP500相关数据!$B$11:$E$24727,4,TRUE),VLOOKUP(A45-2,SP500相关数据!$B$11:$E$24727,4,TRUE))),"")</f>
        <v/>
      </c>
      <c r="D45" s="13">
        <f>IF(VLOOKUP(A45,高收益利差!$A:$B,2,TRUE)&lt;&gt;"",VLOOKUP(A45,高收益利差!$A:$B,2,TRUE),IF(VLOOKUP(A45-1,高收益利差!$A:$B,2,TRUE)&lt;&gt;"",VLOOKUP(A45-1,高收益利差!$A:$B,2,TRUE),VLOOKUP(A45-2,高收益利差!$A:$B,2,TRUE)))</f>
        <v/>
      </c>
      <c r="E45" s="13">
        <f>IFERROR(VLOOKUP(A45,'10Y2Y'!$A:$B,2,TRUE),"")</f>
        <v/>
      </c>
      <c r="F45">
        <f>IFERROR(D45-D32,"")</f>
        <v/>
      </c>
      <c r="G45">
        <f>IFERROR(B45/AVERAGE(B6:B45)-1,"")</f>
        <v/>
      </c>
      <c r="H45">
        <f>""</f>
        <v/>
      </c>
      <c r="I45">
        <f>IFERROR(VLOOKUP(A45,'Sahm Rule'!$A:$B,2,TRUE),"")</f>
        <v/>
      </c>
      <c r="J45" s="159">
        <f>IFERROR((B45/B32)^4-1-D45/100,"")</f>
        <v/>
      </c>
    </row>
    <row r="46">
      <c r="A46" s="10" t="n">
        <v>35741</v>
      </c>
      <c r="B46" s="13">
        <f>IF(VLOOKUP(A46,SP500相关数据!$B$11:$C$24727,2,TRUE)&lt;&gt;"",VLOOKUP(A46,SP500相关数据!$B$11:$C$24727,2,TRUE),IF(VLOOKUP(A46-1,SP500相关数据!$B$11:$C$24727,2,TRUE)&lt;&gt;"",VLOOKUP(A46-1,SP500相关数据!$B$11:$C$24727,2,TRUE),VLOOKUP(A46-2,SP500相关数据!$B$11:$C$24727,2,TRUE)))</f>
        <v/>
      </c>
      <c r="C46" s="13">
        <f>IFERROR(IF(VLOOKUP(A46,SP500相关数据!$B$11:$E$24727,4,TRUE)&lt;&gt;"",VLOOKUP(A46,SP500相关数据!$B$11:$E$24727,4,TRUE),IF(VLOOKUP(A46-1,SP500相关数据!$B$11:$E$24727,4,TRUE)&lt;&gt;"",VLOOKUP(A46-1,SP500相关数据!$B$11:$E$24727,4,TRUE),VLOOKUP(A46-2,SP500相关数据!$B$11:$E$24727,4,TRUE))),"")</f>
        <v/>
      </c>
      <c r="D46" s="13">
        <f>IF(VLOOKUP(A46,高收益利差!$A:$B,2,TRUE)&lt;&gt;"",VLOOKUP(A46,高收益利差!$A:$B,2,TRUE),IF(VLOOKUP(A46-1,高收益利差!$A:$B,2,TRUE)&lt;&gt;"",VLOOKUP(A46-1,高收益利差!$A:$B,2,TRUE),VLOOKUP(A46-2,高收益利差!$A:$B,2,TRUE)))</f>
        <v/>
      </c>
      <c r="E46" s="13">
        <f>IFERROR(VLOOKUP(A46,'10Y2Y'!$A:$B,2,TRUE),"")</f>
        <v/>
      </c>
      <c r="F46">
        <f>IFERROR(D46-D33,"")</f>
        <v/>
      </c>
      <c r="G46">
        <f>IFERROR(B46/AVERAGE(B7:B46)-1,"")</f>
        <v/>
      </c>
      <c r="H46">
        <f>""</f>
        <v/>
      </c>
      <c r="I46">
        <f>IFERROR(VLOOKUP(A46,'Sahm Rule'!$A:$B,2,TRUE),"")</f>
        <v/>
      </c>
      <c r="J46" s="159">
        <f>IFERROR((B46/B33)^4-1-D46/100,"")</f>
        <v/>
      </c>
    </row>
    <row r="47">
      <c r="A47" s="10" t="n">
        <v>35748</v>
      </c>
      <c r="B47" s="13">
        <f>IF(VLOOKUP(A47,SP500相关数据!$B$11:$C$24727,2,TRUE)&lt;&gt;"",VLOOKUP(A47,SP500相关数据!$B$11:$C$24727,2,TRUE),IF(VLOOKUP(A47-1,SP500相关数据!$B$11:$C$24727,2,TRUE)&lt;&gt;"",VLOOKUP(A47-1,SP500相关数据!$B$11:$C$24727,2,TRUE),VLOOKUP(A47-2,SP500相关数据!$B$11:$C$24727,2,TRUE)))</f>
        <v/>
      </c>
      <c r="C47" s="13">
        <f>IFERROR(IF(VLOOKUP(A47,SP500相关数据!$B$11:$E$24727,4,TRUE)&lt;&gt;"",VLOOKUP(A47,SP500相关数据!$B$11:$E$24727,4,TRUE),IF(VLOOKUP(A47-1,SP500相关数据!$B$11:$E$24727,4,TRUE)&lt;&gt;"",VLOOKUP(A47-1,SP500相关数据!$B$11:$E$24727,4,TRUE),VLOOKUP(A47-2,SP500相关数据!$B$11:$E$24727,4,TRUE))),"")</f>
        <v/>
      </c>
      <c r="D47" s="13">
        <f>IF(VLOOKUP(A47,高收益利差!$A:$B,2,TRUE)&lt;&gt;"",VLOOKUP(A47,高收益利差!$A:$B,2,TRUE),IF(VLOOKUP(A47-1,高收益利差!$A:$B,2,TRUE)&lt;&gt;"",VLOOKUP(A47-1,高收益利差!$A:$B,2,TRUE),VLOOKUP(A47-2,高收益利差!$A:$B,2,TRUE)))</f>
        <v/>
      </c>
      <c r="E47" s="13">
        <f>IFERROR(VLOOKUP(A47,'10Y2Y'!$A:$B,2,TRUE),"")</f>
        <v/>
      </c>
      <c r="F47">
        <f>IFERROR(D47-D34,"")</f>
        <v/>
      </c>
      <c r="G47">
        <f>IFERROR(B47/AVERAGE(B8:B47)-1,"")</f>
        <v/>
      </c>
      <c r="H47">
        <f>""</f>
        <v/>
      </c>
      <c r="I47">
        <f>IFERROR(VLOOKUP(A47,'Sahm Rule'!$A:$B,2,TRUE),"")</f>
        <v/>
      </c>
      <c r="J47" s="159">
        <f>IFERROR((B47/B34)^4-1-D47/100,"")</f>
        <v/>
      </c>
    </row>
    <row r="48">
      <c r="A48" s="10" t="n">
        <v>35755</v>
      </c>
      <c r="B48" s="13">
        <f>IF(VLOOKUP(A48,SP500相关数据!$B$11:$C$24727,2,TRUE)&lt;&gt;"",VLOOKUP(A48,SP500相关数据!$B$11:$C$24727,2,TRUE),IF(VLOOKUP(A48-1,SP500相关数据!$B$11:$C$24727,2,TRUE)&lt;&gt;"",VLOOKUP(A48-1,SP500相关数据!$B$11:$C$24727,2,TRUE),VLOOKUP(A48-2,SP500相关数据!$B$11:$C$24727,2,TRUE)))</f>
        <v/>
      </c>
      <c r="C48" s="13">
        <f>IFERROR(IF(VLOOKUP(A48,SP500相关数据!$B$11:$E$24727,4,TRUE)&lt;&gt;"",VLOOKUP(A48,SP500相关数据!$B$11:$E$24727,4,TRUE),IF(VLOOKUP(A48-1,SP500相关数据!$B$11:$E$24727,4,TRUE)&lt;&gt;"",VLOOKUP(A48-1,SP500相关数据!$B$11:$E$24727,4,TRUE),VLOOKUP(A48-2,SP500相关数据!$B$11:$E$24727,4,TRUE))),"")</f>
        <v/>
      </c>
      <c r="D48" s="13">
        <f>IF(VLOOKUP(A48,高收益利差!$A:$B,2,TRUE)&lt;&gt;"",VLOOKUP(A48,高收益利差!$A:$B,2,TRUE),IF(VLOOKUP(A48-1,高收益利差!$A:$B,2,TRUE)&lt;&gt;"",VLOOKUP(A48-1,高收益利差!$A:$B,2,TRUE),VLOOKUP(A48-2,高收益利差!$A:$B,2,TRUE)))</f>
        <v/>
      </c>
      <c r="E48" s="13">
        <f>IFERROR(VLOOKUP(A48,'10Y2Y'!$A:$B,2,TRUE),"")</f>
        <v/>
      </c>
      <c r="F48">
        <f>IFERROR(D48-D35,"")</f>
        <v/>
      </c>
      <c r="G48">
        <f>IFERROR(B48/AVERAGE(B9:B48)-1,"")</f>
        <v/>
      </c>
      <c r="H48">
        <f>""</f>
        <v/>
      </c>
      <c r="I48">
        <f>IFERROR(VLOOKUP(A48,'Sahm Rule'!$A:$B,2,TRUE),"")</f>
        <v/>
      </c>
      <c r="J48" s="159">
        <f>IFERROR((B48/B35)^4-1-D48/100,"")</f>
        <v/>
      </c>
    </row>
    <row r="49">
      <c r="A49" s="10" t="n">
        <v>35762</v>
      </c>
      <c r="B49" s="13">
        <f>IF(VLOOKUP(A49,SP500相关数据!$B$11:$C$24727,2,TRUE)&lt;&gt;"",VLOOKUP(A49,SP500相关数据!$B$11:$C$24727,2,TRUE),IF(VLOOKUP(A49-1,SP500相关数据!$B$11:$C$24727,2,TRUE)&lt;&gt;"",VLOOKUP(A49-1,SP500相关数据!$B$11:$C$24727,2,TRUE),VLOOKUP(A49-2,SP500相关数据!$B$11:$C$24727,2,TRUE)))</f>
        <v/>
      </c>
      <c r="C49" s="13">
        <f>IFERROR(IF(VLOOKUP(A49,SP500相关数据!$B$11:$E$24727,4,TRUE)&lt;&gt;"",VLOOKUP(A49,SP500相关数据!$B$11:$E$24727,4,TRUE),IF(VLOOKUP(A49-1,SP500相关数据!$B$11:$E$24727,4,TRUE)&lt;&gt;"",VLOOKUP(A49-1,SP500相关数据!$B$11:$E$24727,4,TRUE),VLOOKUP(A49-2,SP500相关数据!$B$11:$E$24727,4,TRUE))),"")</f>
        <v/>
      </c>
      <c r="D49" s="13">
        <f>IF(VLOOKUP(A49,高收益利差!$A:$B,2,TRUE)&lt;&gt;"",VLOOKUP(A49,高收益利差!$A:$B,2,TRUE),IF(VLOOKUP(A49-1,高收益利差!$A:$B,2,TRUE)&lt;&gt;"",VLOOKUP(A49-1,高收益利差!$A:$B,2,TRUE),VLOOKUP(A49-2,高收益利差!$A:$B,2,TRUE)))</f>
        <v/>
      </c>
      <c r="E49" s="13">
        <f>IFERROR(VLOOKUP(A49,'10Y2Y'!$A:$B,2,TRUE),"")</f>
        <v/>
      </c>
      <c r="F49">
        <f>IFERROR(D49-D36,"")</f>
        <v/>
      </c>
      <c r="G49">
        <f>IFERROR(B49/AVERAGE(B10:B49)-1,"")</f>
        <v/>
      </c>
      <c r="H49">
        <f>""</f>
        <v/>
      </c>
      <c r="I49">
        <f>IFERROR(VLOOKUP(A49,'Sahm Rule'!$A:$B,2,TRUE),"")</f>
        <v/>
      </c>
      <c r="J49" s="159">
        <f>IFERROR((B49/B36)^4-1-D49/100,"")</f>
        <v/>
      </c>
    </row>
    <row r="50">
      <c r="A50" s="10" t="n">
        <v>35769</v>
      </c>
      <c r="B50" s="13">
        <f>IF(VLOOKUP(A50,SP500相关数据!$B$11:$C$24727,2,TRUE)&lt;&gt;"",VLOOKUP(A50,SP500相关数据!$B$11:$C$24727,2,TRUE),IF(VLOOKUP(A50-1,SP500相关数据!$B$11:$C$24727,2,TRUE)&lt;&gt;"",VLOOKUP(A50-1,SP500相关数据!$B$11:$C$24727,2,TRUE),VLOOKUP(A50-2,SP500相关数据!$B$11:$C$24727,2,TRUE)))</f>
        <v/>
      </c>
      <c r="C50" s="13">
        <f>IFERROR(IF(VLOOKUP(A50,SP500相关数据!$B$11:$E$24727,4,TRUE)&lt;&gt;"",VLOOKUP(A50,SP500相关数据!$B$11:$E$24727,4,TRUE),IF(VLOOKUP(A50-1,SP500相关数据!$B$11:$E$24727,4,TRUE)&lt;&gt;"",VLOOKUP(A50-1,SP500相关数据!$B$11:$E$24727,4,TRUE),VLOOKUP(A50-2,SP500相关数据!$B$11:$E$24727,4,TRUE))),"")</f>
        <v/>
      </c>
      <c r="D50" s="13">
        <f>IF(VLOOKUP(A50,高收益利差!$A:$B,2,TRUE)&lt;&gt;"",VLOOKUP(A50,高收益利差!$A:$B,2,TRUE),IF(VLOOKUP(A50-1,高收益利差!$A:$B,2,TRUE)&lt;&gt;"",VLOOKUP(A50-1,高收益利差!$A:$B,2,TRUE),VLOOKUP(A50-2,高收益利差!$A:$B,2,TRUE)))</f>
        <v/>
      </c>
      <c r="E50" s="13">
        <f>IFERROR(VLOOKUP(A50,'10Y2Y'!$A:$B,2,TRUE),"")</f>
        <v/>
      </c>
      <c r="F50">
        <f>IFERROR(D50-D37,"")</f>
        <v/>
      </c>
      <c r="G50">
        <f>IFERROR(B50/AVERAGE(B11:B50)-1,"")</f>
        <v/>
      </c>
      <c r="H50">
        <f>""</f>
        <v/>
      </c>
      <c r="I50">
        <f>IFERROR(VLOOKUP(A50,'Sahm Rule'!$A:$B,2,TRUE),"")</f>
        <v/>
      </c>
      <c r="J50" s="159">
        <f>IFERROR((B50/B37)^4-1-D50/100,"")</f>
        <v/>
      </c>
    </row>
    <row r="51">
      <c r="A51" s="10" t="n">
        <v>35776</v>
      </c>
      <c r="B51" s="13">
        <f>IF(VLOOKUP(A51,SP500相关数据!$B$11:$C$24727,2,TRUE)&lt;&gt;"",VLOOKUP(A51,SP500相关数据!$B$11:$C$24727,2,TRUE),IF(VLOOKUP(A51-1,SP500相关数据!$B$11:$C$24727,2,TRUE)&lt;&gt;"",VLOOKUP(A51-1,SP500相关数据!$B$11:$C$24727,2,TRUE),VLOOKUP(A51-2,SP500相关数据!$B$11:$C$24727,2,TRUE)))</f>
        <v/>
      </c>
      <c r="C51" s="13">
        <f>IFERROR(IF(VLOOKUP(A51,SP500相关数据!$B$11:$E$24727,4,TRUE)&lt;&gt;"",VLOOKUP(A51,SP500相关数据!$B$11:$E$24727,4,TRUE),IF(VLOOKUP(A51-1,SP500相关数据!$B$11:$E$24727,4,TRUE)&lt;&gt;"",VLOOKUP(A51-1,SP500相关数据!$B$11:$E$24727,4,TRUE),VLOOKUP(A51-2,SP500相关数据!$B$11:$E$24727,4,TRUE))),"")</f>
        <v/>
      </c>
      <c r="D51" s="13">
        <f>IF(VLOOKUP(A51,高收益利差!$A:$B,2,TRUE)&lt;&gt;"",VLOOKUP(A51,高收益利差!$A:$B,2,TRUE),IF(VLOOKUP(A51-1,高收益利差!$A:$B,2,TRUE)&lt;&gt;"",VLOOKUP(A51-1,高收益利差!$A:$B,2,TRUE),VLOOKUP(A51-2,高收益利差!$A:$B,2,TRUE)))</f>
        <v/>
      </c>
      <c r="E51" s="13">
        <f>IFERROR(VLOOKUP(A51,'10Y2Y'!$A:$B,2,TRUE),"")</f>
        <v/>
      </c>
      <c r="F51">
        <f>IFERROR(D51-D38,"")</f>
        <v/>
      </c>
      <c r="G51">
        <f>IFERROR(B51/AVERAGE(B12:B51)-1,"")</f>
        <v/>
      </c>
      <c r="H51">
        <f>""</f>
        <v/>
      </c>
      <c r="I51">
        <f>IFERROR(VLOOKUP(A51,'Sahm Rule'!$A:$B,2,TRUE),"")</f>
        <v/>
      </c>
      <c r="J51" s="159">
        <f>IFERROR((B51/B38)^4-1-D51/100,"")</f>
        <v/>
      </c>
    </row>
    <row r="52">
      <c r="A52" s="10" t="n">
        <v>35783</v>
      </c>
      <c r="B52" s="13">
        <f>IF(VLOOKUP(A52,SP500相关数据!$B$11:$C$24727,2,TRUE)&lt;&gt;"",VLOOKUP(A52,SP500相关数据!$B$11:$C$24727,2,TRUE),IF(VLOOKUP(A52-1,SP500相关数据!$B$11:$C$24727,2,TRUE)&lt;&gt;"",VLOOKUP(A52-1,SP500相关数据!$B$11:$C$24727,2,TRUE),VLOOKUP(A52-2,SP500相关数据!$B$11:$C$24727,2,TRUE)))</f>
        <v/>
      </c>
      <c r="C52" s="13">
        <f>IFERROR(IF(VLOOKUP(A52,SP500相关数据!$B$11:$E$24727,4,TRUE)&lt;&gt;"",VLOOKUP(A52,SP500相关数据!$B$11:$E$24727,4,TRUE),IF(VLOOKUP(A52-1,SP500相关数据!$B$11:$E$24727,4,TRUE)&lt;&gt;"",VLOOKUP(A52-1,SP500相关数据!$B$11:$E$24727,4,TRUE),VLOOKUP(A52-2,SP500相关数据!$B$11:$E$24727,4,TRUE))),"")</f>
        <v/>
      </c>
      <c r="D52" s="13">
        <f>IF(VLOOKUP(A52,高收益利差!$A:$B,2,TRUE)&lt;&gt;"",VLOOKUP(A52,高收益利差!$A:$B,2,TRUE),IF(VLOOKUP(A52-1,高收益利差!$A:$B,2,TRUE)&lt;&gt;"",VLOOKUP(A52-1,高收益利差!$A:$B,2,TRUE),VLOOKUP(A52-2,高收益利差!$A:$B,2,TRUE)))</f>
        <v/>
      </c>
      <c r="E52" s="13">
        <f>IFERROR(VLOOKUP(A52,'10Y2Y'!$A:$B,2,TRUE),"")</f>
        <v/>
      </c>
      <c r="F52">
        <f>IFERROR(D52-D39,"")</f>
        <v/>
      </c>
      <c r="G52">
        <f>IFERROR(B52/AVERAGE(B13:B52)-1,"")</f>
        <v/>
      </c>
      <c r="H52">
        <f>""</f>
        <v/>
      </c>
      <c r="I52">
        <f>IFERROR(VLOOKUP(A52,'Sahm Rule'!$A:$B,2,TRUE),"")</f>
        <v/>
      </c>
      <c r="J52" s="159">
        <f>IFERROR((B52/B39)^4-1-D52/100,"")</f>
        <v/>
      </c>
    </row>
    <row r="53">
      <c r="A53" s="10" t="n">
        <v>35790</v>
      </c>
      <c r="B53" s="13">
        <f>IF(VLOOKUP(A53,SP500相关数据!$B$11:$C$24727,2,TRUE)&lt;&gt;"",VLOOKUP(A53,SP500相关数据!$B$11:$C$24727,2,TRUE),IF(VLOOKUP(A53-1,SP500相关数据!$B$11:$C$24727,2,TRUE)&lt;&gt;"",VLOOKUP(A53-1,SP500相关数据!$B$11:$C$24727,2,TRUE),VLOOKUP(A53-2,SP500相关数据!$B$11:$C$24727,2,TRUE)))</f>
        <v/>
      </c>
      <c r="C53" s="13">
        <f>IFERROR(IF(VLOOKUP(A53,SP500相关数据!$B$11:$E$24727,4,TRUE)&lt;&gt;"",VLOOKUP(A53,SP500相关数据!$B$11:$E$24727,4,TRUE),IF(VLOOKUP(A53-1,SP500相关数据!$B$11:$E$24727,4,TRUE)&lt;&gt;"",VLOOKUP(A53-1,SP500相关数据!$B$11:$E$24727,4,TRUE),VLOOKUP(A53-2,SP500相关数据!$B$11:$E$24727,4,TRUE))),"")</f>
        <v/>
      </c>
      <c r="D53" s="13">
        <f>IF(VLOOKUP(A53,高收益利差!$A:$B,2,TRUE)&lt;&gt;"",VLOOKUP(A53,高收益利差!$A:$B,2,TRUE),IF(VLOOKUP(A53-1,高收益利差!$A:$B,2,TRUE)&lt;&gt;"",VLOOKUP(A53-1,高收益利差!$A:$B,2,TRUE),VLOOKUP(A53-2,高收益利差!$A:$B,2,TRUE)))</f>
        <v/>
      </c>
      <c r="E53" s="13">
        <f>IFERROR(VLOOKUP(A53,'10Y2Y'!$A:$B,2,TRUE),"")</f>
        <v/>
      </c>
      <c r="F53">
        <f>IFERROR(D53-D40,"")</f>
        <v/>
      </c>
      <c r="G53">
        <f>IFERROR(B53/AVERAGE(B14:B53)-1,"")</f>
        <v/>
      </c>
      <c r="H53">
        <f>""</f>
        <v/>
      </c>
      <c r="I53">
        <f>IFERROR(VLOOKUP(A53,'Sahm Rule'!$A:$B,2,TRUE),"")</f>
        <v/>
      </c>
      <c r="J53" s="159">
        <f>IFERROR((B53/B40)^4-1-D53/100,"")</f>
        <v/>
      </c>
    </row>
    <row r="54">
      <c r="A54" s="10" t="n">
        <v>35797</v>
      </c>
      <c r="B54" s="13">
        <f>IF(VLOOKUP(A54,SP500相关数据!$B$11:$C$24727,2,TRUE)&lt;&gt;"",VLOOKUP(A54,SP500相关数据!$B$11:$C$24727,2,TRUE),IF(VLOOKUP(A54-1,SP500相关数据!$B$11:$C$24727,2,TRUE)&lt;&gt;"",VLOOKUP(A54-1,SP500相关数据!$B$11:$C$24727,2,TRUE),VLOOKUP(A54-2,SP500相关数据!$B$11:$C$24727,2,TRUE)))</f>
        <v/>
      </c>
      <c r="C54" s="13">
        <f>IFERROR(IF(VLOOKUP(A54,SP500相关数据!$B$11:$E$24727,4,TRUE)&lt;&gt;"",VLOOKUP(A54,SP500相关数据!$B$11:$E$24727,4,TRUE),IF(VLOOKUP(A54-1,SP500相关数据!$B$11:$E$24727,4,TRUE)&lt;&gt;"",VLOOKUP(A54-1,SP500相关数据!$B$11:$E$24727,4,TRUE),VLOOKUP(A54-2,SP500相关数据!$B$11:$E$24727,4,TRUE))),"")</f>
        <v/>
      </c>
      <c r="D54" s="13">
        <f>IF(VLOOKUP(A54,高收益利差!$A:$B,2,TRUE)&lt;&gt;"",VLOOKUP(A54,高收益利差!$A:$B,2,TRUE),IF(VLOOKUP(A54-1,高收益利差!$A:$B,2,TRUE)&lt;&gt;"",VLOOKUP(A54-1,高收益利差!$A:$B,2,TRUE),VLOOKUP(A54-2,高收益利差!$A:$B,2,TRUE)))</f>
        <v/>
      </c>
      <c r="E54" s="13">
        <f>IFERROR(VLOOKUP(A54,'10Y2Y'!$A:$B,2,TRUE),"")</f>
        <v/>
      </c>
      <c r="F54">
        <f>IFERROR(D54-D41,"")</f>
        <v/>
      </c>
      <c r="G54">
        <f>IFERROR(B54/AVERAGE(B15:B54)-1,"")</f>
        <v/>
      </c>
      <c r="H54">
        <f>""</f>
        <v/>
      </c>
      <c r="I54">
        <f>IFERROR(VLOOKUP(A54,'Sahm Rule'!$A:$B,2,TRUE),"")</f>
        <v/>
      </c>
      <c r="J54" s="159">
        <f>IFERROR((B54/B41)^4-1-D54/100,"")</f>
        <v/>
      </c>
    </row>
    <row r="55">
      <c r="A55" s="10" t="n">
        <v>35804</v>
      </c>
      <c r="B55" s="13">
        <f>IF(VLOOKUP(A55,SP500相关数据!$B$11:$C$24727,2,TRUE)&lt;&gt;"",VLOOKUP(A55,SP500相关数据!$B$11:$C$24727,2,TRUE),IF(VLOOKUP(A55-1,SP500相关数据!$B$11:$C$24727,2,TRUE)&lt;&gt;"",VLOOKUP(A55-1,SP500相关数据!$B$11:$C$24727,2,TRUE),VLOOKUP(A55-2,SP500相关数据!$B$11:$C$24727,2,TRUE)))</f>
        <v/>
      </c>
      <c r="C55" s="13">
        <f>IFERROR(IF(VLOOKUP(A55,SP500相关数据!$B$11:$E$24727,4,TRUE)&lt;&gt;"",VLOOKUP(A55,SP500相关数据!$B$11:$E$24727,4,TRUE),IF(VLOOKUP(A55-1,SP500相关数据!$B$11:$E$24727,4,TRUE)&lt;&gt;"",VLOOKUP(A55-1,SP500相关数据!$B$11:$E$24727,4,TRUE),VLOOKUP(A55-2,SP500相关数据!$B$11:$E$24727,4,TRUE))),"")</f>
        <v/>
      </c>
      <c r="D55" s="13">
        <f>IF(VLOOKUP(A55,高收益利差!$A:$B,2,TRUE)&lt;&gt;"",VLOOKUP(A55,高收益利差!$A:$B,2,TRUE),IF(VLOOKUP(A55-1,高收益利差!$A:$B,2,TRUE)&lt;&gt;"",VLOOKUP(A55-1,高收益利差!$A:$B,2,TRUE),VLOOKUP(A55-2,高收益利差!$A:$B,2,TRUE)))</f>
        <v/>
      </c>
      <c r="E55" s="13">
        <f>IFERROR(VLOOKUP(A55,'10Y2Y'!$A:$B,2,TRUE),"")</f>
        <v/>
      </c>
      <c r="F55">
        <f>IFERROR(D55-D42,"")</f>
        <v/>
      </c>
      <c r="G55">
        <f>IFERROR(B55/AVERAGE(B16:B55)-1,"")</f>
        <v/>
      </c>
      <c r="H55">
        <f>IF(B55="","",IFERROR(AVERAGE(B16:B55)/AVERAGE(B3:B42)-1,""))</f>
        <v/>
      </c>
      <c r="I55">
        <f>IFERROR(VLOOKUP(A55,'Sahm Rule'!$A:$B,2,TRUE),"")</f>
        <v/>
      </c>
      <c r="J55" s="159">
        <f>IFERROR((B55/B42)^4-1-D55/100,"")</f>
        <v/>
      </c>
    </row>
    <row r="56">
      <c r="A56" s="10" t="n">
        <v>35811</v>
      </c>
      <c r="B56" s="13">
        <f>IF(VLOOKUP(A56,SP500相关数据!$B$11:$C$24727,2,TRUE)&lt;&gt;"",VLOOKUP(A56,SP500相关数据!$B$11:$C$24727,2,TRUE),IF(VLOOKUP(A56-1,SP500相关数据!$B$11:$C$24727,2,TRUE)&lt;&gt;"",VLOOKUP(A56-1,SP500相关数据!$B$11:$C$24727,2,TRUE),VLOOKUP(A56-2,SP500相关数据!$B$11:$C$24727,2,TRUE)))</f>
        <v/>
      </c>
      <c r="C56" s="13">
        <f>IFERROR(IF(VLOOKUP(A56,SP500相关数据!$B$11:$E$24727,4,TRUE)&lt;&gt;"",VLOOKUP(A56,SP500相关数据!$B$11:$E$24727,4,TRUE),IF(VLOOKUP(A56-1,SP500相关数据!$B$11:$E$24727,4,TRUE)&lt;&gt;"",VLOOKUP(A56-1,SP500相关数据!$B$11:$E$24727,4,TRUE),VLOOKUP(A56-2,SP500相关数据!$B$11:$E$24727,4,TRUE))),"")</f>
        <v/>
      </c>
      <c r="D56" s="13">
        <f>IF(VLOOKUP(A56,高收益利差!$A:$B,2,TRUE)&lt;&gt;"",VLOOKUP(A56,高收益利差!$A:$B,2,TRUE),IF(VLOOKUP(A56-1,高收益利差!$A:$B,2,TRUE)&lt;&gt;"",VLOOKUP(A56-1,高收益利差!$A:$B,2,TRUE),VLOOKUP(A56-2,高收益利差!$A:$B,2,TRUE)))</f>
        <v/>
      </c>
      <c r="E56" s="13">
        <f>IFERROR(VLOOKUP(A56,'10Y2Y'!$A:$B,2,TRUE),"")</f>
        <v/>
      </c>
      <c r="F56">
        <f>IFERROR(D56-D43,"")</f>
        <v/>
      </c>
      <c r="G56">
        <f>IFERROR(B56/AVERAGE(B17:B56)-1,"")</f>
        <v/>
      </c>
      <c r="H56">
        <f>IF(B56="","",IFERROR(AVERAGE(B17:B56)/AVERAGE(B4:B43)-1,""))</f>
        <v/>
      </c>
      <c r="I56">
        <f>IFERROR(VLOOKUP(A56,'Sahm Rule'!$A:$B,2,TRUE),"")</f>
        <v/>
      </c>
      <c r="J56" s="159">
        <f>IFERROR((B56/B43)^4-1-D56/100,"")</f>
        <v/>
      </c>
    </row>
    <row r="57">
      <c r="A57" s="10" t="n">
        <v>35818</v>
      </c>
      <c r="B57" s="13">
        <f>IF(VLOOKUP(A57,SP500相关数据!$B$11:$C$24727,2,TRUE)&lt;&gt;"",VLOOKUP(A57,SP500相关数据!$B$11:$C$24727,2,TRUE),IF(VLOOKUP(A57-1,SP500相关数据!$B$11:$C$24727,2,TRUE)&lt;&gt;"",VLOOKUP(A57-1,SP500相关数据!$B$11:$C$24727,2,TRUE),VLOOKUP(A57-2,SP500相关数据!$B$11:$C$24727,2,TRUE)))</f>
        <v/>
      </c>
      <c r="C57" s="13">
        <f>IFERROR(IF(VLOOKUP(A57,SP500相关数据!$B$11:$E$24727,4,TRUE)&lt;&gt;"",VLOOKUP(A57,SP500相关数据!$B$11:$E$24727,4,TRUE),IF(VLOOKUP(A57-1,SP500相关数据!$B$11:$E$24727,4,TRUE)&lt;&gt;"",VLOOKUP(A57-1,SP500相关数据!$B$11:$E$24727,4,TRUE),VLOOKUP(A57-2,SP500相关数据!$B$11:$E$24727,4,TRUE))),"")</f>
        <v/>
      </c>
      <c r="D57" s="13">
        <f>IF(VLOOKUP(A57,高收益利差!$A:$B,2,TRUE)&lt;&gt;"",VLOOKUP(A57,高收益利差!$A:$B,2,TRUE),IF(VLOOKUP(A57-1,高收益利差!$A:$B,2,TRUE)&lt;&gt;"",VLOOKUP(A57-1,高收益利差!$A:$B,2,TRUE),VLOOKUP(A57-2,高收益利差!$A:$B,2,TRUE)))</f>
        <v/>
      </c>
      <c r="E57" s="13">
        <f>IFERROR(VLOOKUP(A57,'10Y2Y'!$A:$B,2,TRUE),"")</f>
        <v/>
      </c>
      <c r="F57">
        <f>IFERROR(D57-D44,"")</f>
        <v/>
      </c>
      <c r="G57">
        <f>IFERROR(B57/AVERAGE(B18:B57)-1,"")</f>
        <v/>
      </c>
      <c r="H57">
        <f>IF(B57="","",IFERROR(AVERAGE(B18:B57)/AVERAGE(B5:B44)-1,""))</f>
        <v/>
      </c>
      <c r="I57">
        <f>IFERROR(VLOOKUP(A57,'Sahm Rule'!$A:$B,2,TRUE),"")</f>
        <v/>
      </c>
      <c r="J57" s="159">
        <f>IFERROR((B57/B44)^4-1-D57/100,"")</f>
        <v/>
      </c>
    </row>
    <row r="58">
      <c r="A58" s="10" t="n">
        <v>35825</v>
      </c>
      <c r="B58" s="13">
        <f>IF(VLOOKUP(A58,SP500相关数据!$B$11:$C$24727,2,TRUE)&lt;&gt;"",VLOOKUP(A58,SP500相关数据!$B$11:$C$24727,2,TRUE),IF(VLOOKUP(A58-1,SP500相关数据!$B$11:$C$24727,2,TRUE)&lt;&gt;"",VLOOKUP(A58-1,SP500相关数据!$B$11:$C$24727,2,TRUE),VLOOKUP(A58-2,SP500相关数据!$B$11:$C$24727,2,TRUE)))</f>
        <v/>
      </c>
      <c r="C58" s="13">
        <f>IFERROR(IF(VLOOKUP(A58,SP500相关数据!$B$11:$E$24727,4,TRUE)&lt;&gt;"",VLOOKUP(A58,SP500相关数据!$B$11:$E$24727,4,TRUE),IF(VLOOKUP(A58-1,SP500相关数据!$B$11:$E$24727,4,TRUE)&lt;&gt;"",VLOOKUP(A58-1,SP500相关数据!$B$11:$E$24727,4,TRUE),VLOOKUP(A58-2,SP500相关数据!$B$11:$E$24727,4,TRUE))),"")</f>
        <v/>
      </c>
      <c r="D58" s="13">
        <f>IF(VLOOKUP(A58,高收益利差!$A:$B,2,TRUE)&lt;&gt;"",VLOOKUP(A58,高收益利差!$A:$B,2,TRUE),IF(VLOOKUP(A58-1,高收益利差!$A:$B,2,TRUE)&lt;&gt;"",VLOOKUP(A58-1,高收益利差!$A:$B,2,TRUE),VLOOKUP(A58-2,高收益利差!$A:$B,2,TRUE)))</f>
        <v/>
      </c>
      <c r="E58" s="13">
        <f>IFERROR(VLOOKUP(A58,'10Y2Y'!$A:$B,2,TRUE),"")</f>
        <v/>
      </c>
      <c r="F58">
        <f>IFERROR(D58-D45,"")</f>
        <v/>
      </c>
      <c r="G58">
        <f>IFERROR(B58/AVERAGE(B19:B58)-1,"")</f>
        <v/>
      </c>
      <c r="H58">
        <f>IF(B58="","",IFERROR(AVERAGE(B19:B58)/AVERAGE(B6:B45)-1,""))</f>
        <v/>
      </c>
      <c r="I58">
        <f>IFERROR(VLOOKUP(A58,'Sahm Rule'!$A:$B,2,TRUE),"")</f>
        <v/>
      </c>
      <c r="J58" s="159">
        <f>IFERROR((B58/B45)^4-1-D58/100,"")</f>
        <v/>
      </c>
    </row>
    <row r="59">
      <c r="A59" s="10" t="n">
        <v>35832</v>
      </c>
      <c r="B59" s="13">
        <f>IF(VLOOKUP(A59,SP500相关数据!$B$11:$C$24727,2,TRUE)&lt;&gt;"",VLOOKUP(A59,SP500相关数据!$B$11:$C$24727,2,TRUE),IF(VLOOKUP(A59-1,SP500相关数据!$B$11:$C$24727,2,TRUE)&lt;&gt;"",VLOOKUP(A59-1,SP500相关数据!$B$11:$C$24727,2,TRUE),VLOOKUP(A59-2,SP500相关数据!$B$11:$C$24727,2,TRUE)))</f>
        <v/>
      </c>
      <c r="C59" s="13">
        <f>IFERROR(IF(VLOOKUP(A59,SP500相关数据!$B$11:$E$24727,4,TRUE)&lt;&gt;"",VLOOKUP(A59,SP500相关数据!$B$11:$E$24727,4,TRUE),IF(VLOOKUP(A59-1,SP500相关数据!$B$11:$E$24727,4,TRUE)&lt;&gt;"",VLOOKUP(A59-1,SP500相关数据!$B$11:$E$24727,4,TRUE),VLOOKUP(A59-2,SP500相关数据!$B$11:$E$24727,4,TRUE))),"")</f>
        <v/>
      </c>
      <c r="D59" s="13">
        <f>IF(VLOOKUP(A59,高收益利差!$A:$B,2,TRUE)&lt;&gt;"",VLOOKUP(A59,高收益利差!$A:$B,2,TRUE),IF(VLOOKUP(A59-1,高收益利差!$A:$B,2,TRUE)&lt;&gt;"",VLOOKUP(A59-1,高收益利差!$A:$B,2,TRUE),VLOOKUP(A59-2,高收益利差!$A:$B,2,TRUE)))</f>
        <v/>
      </c>
      <c r="E59" s="13">
        <f>IFERROR(VLOOKUP(A59,'10Y2Y'!$A:$B,2,TRUE),"")</f>
        <v/>
      </c>
      <c r="F59">
        <f>IFERROR(D59-D46,"")</f>
        <v/>
      </c>
      <c r="G59">
        <f>IFERROR(B59/AVERAGE(B20:B59)-1,"")</f>
        <v/>
      </c>
      <c r="H59">
        <f>IF(B59="","",IFERROR(AVERAGE(B20:B59)/AVERAGE(B7:B46)-1,""))</f>
        <v/>
      </c>
      <c r="I59">
        <f>IFERROR(VLOOKUP(A59,'Sahm Rule'!$A:$B,2,TRUE),"")</f>
        <v/>
      </c>
      <c r="J59" s="159">
        <f>IFERROR((B59/B46)^4-1-D59/100,"")</f>
        <v/>
      </c>
    </row>
    <row r="60">
      <c r="A60" s="10" t="n">
        <v>35839</v>
      </c>
      <c r="B60" s="13">
        <f>IF(VLOOKUP(A60,SP500相关数据!$B$11:$C$24727,2,TRUE)&lt;&gt;"",VLOOKUP(A60,SP500相关数据!$B$11:$C$24727,2,TRUE),IF(VLOOKUP(A60-1,SP500相关数据!$B$11:$C$24727,2,TRUE)&lt;&gt;"",VLOOKUP(A60-1,SP500相关数据!$B$11:$C$24727,2,TRUE),VLOOKUP(A60-2,SP500相关数据!$B$11:$C$24727,2,TRUE)))</f>
        <v/>
      </c>
      <c r="C60" s="13">
        <f>IFERROR(IF(VLOOKUP(A60,SP500相关数据!$B$11:$E$24727,4,TRUE)&lt;&gt;"",VLOOKUP(A60,SP500相关数据!$B$11:$E$24727,4,TRUE),IF(VLOOKUP(A60-1,SP500相关数据!$B$11:$E$24727,4,TRUE)&lt;&gt;"",VLOOKUP(A60-1,SP500相关数据!$B$11:$E$24727,4,TRUE),VLOOKUP(A60-2,SP500相关数据!$B$11:$E$24727,4,TRUE))),"")</f>
        <v/>
      </c>
      <c r="D60" s="13">
        <f>IF(VLOOKUP(A60,高收益利差!$A:$B,2,TRUE)&lt;&gt;"",VLOOKUP(A60,高收益利差!$A:$B,2,TRUE),IF(VLOOKUP(A60-1,高收益利差!$A:$B,2,TRUE)&lt;&gt;"",VLOOKUP(A60-1,高收益利差!$A:$B,2,TRUE),VLOOKUP(A60-2,高收益利差!$A:$B,2,TRUE)))</f>
        <v/>
      </c>
      <c r="E60" s="13">
        <f>IFERROR(VLOOKUP(A60,'10Y2Y'!$A:$B,2,TRUE),"")</f>
        <v/>
      </c>
      <c r="F60">
        <f>IFERROR(D60-D47,"")</f>
        <v/>
      </c>
      <c r="G60">
        <f>IFERROR(B60/AVERAGE(B21:B60)-1,"")</f>
        <v/>
      </c>
      <c r="H60">
        <f>IF(B60="","",IFERROR(AVERAGE(B21:B60)/AVERAGE(B8:B47)-1,""))</f>
        <v/>
      </c>
      <c r="I60">
        <f>IFERROR(VLOOKUP(A60,'Sahm Rule'!$A:$B,2,TRUE),"")</f>
        <v/>
      </c>
      <c r="J60" s="159">
        <f>IFERROR((B60/B47)^4-1-D60/100,"")</f>
        <v/>
      </c>
    </row>
    <row r="61">
      <c r="A61" s="10" t="n">
        <v>35846</v>
      </c>
      <c r="B61" s="13">
        <f>IF(VLOOKUP(A61,SP500相关数据!$B$11:$C$24727,2,TRUE)&lt;&gt;"",VLOOKUP(A61,SP500相关数据!$B$11:$C$24727,2,TRUE),IF(VLOOKUP(A61-1,SP500相关数据!$B$11:$C$24727,2,TRUE)&lt;&gt;"",VLOOKUP(A61-1,SP500相关数据!$B$11:$C$24727,2,TRUE),VLOOKUP(A61-2,SP500相关数据!$B$11:$C$24727,2,TRUE)))</f>
        <v/>
      </c>
      <c r="C61" s="13">
        <f>IFERROR(IF(VLOOKUP(A61,SP500相关数据!$B$11:$E$24727,4,TRUE)&lt;&gt;"",VLOOKUP(A61,SP500相关数据!$B$11:$E$24727,4,TRUE),IF(VLOOKUP(A61-1,SP500相关数据!$B$11:$E$24727,4,TRUE)&lt;&gt;"",VLOOKUP(A61-1,SP500相关数据!$B$11:$E$24727,4,TRUE),VLOOKUP(A61-2,SP500相关数据!$B$11:$E$24727,4,TRUE))),"")</f>
        <v/>
      </c>
      <c r="D61" s="13">
        <f>IF(VLOOKUP(A61,高收益利差!$A:$B,2,TRUE)&lt;&gt;"",VLOOKUP(A61,高收益利差!$A:$B,2,TRUE),IF(VLOOKUP(A61-1,高收益利差!$A:$B,2,TRUE)&lt;&gt;"",VLOOKUP(A61-1,高收益利差!$A:$B,2,TRUE),VLOOKUP(A61-2,高收益利差!$A:$B,2,TRUE)))</f>
        <v/>
      </c>
      <c r="E61" s="13">
        <f>IFERROR(VLOOKUP(A61,'10Y2Y'!$A:$B,2,TRUE),"")</f>
        <v/>
      </c>
      <c r="F61">
        <f>IFERROR(D61-D48,"")</f>
        <v/>
      </c>
      <c r="G61">
        <f>IFERROR(B61/AVERAGE(B22:B61)-1,"")</f>
        <v/>
      </c>
      <c r="H61">
        <f>IF(B61="","",IFERROR(AVERAGE(B22:B61)/AVERAGE(B9:B48)-1,""))</f>
        <v/>
      </c>
      <c r="I61">
        <f>IFERROR(VLOOKUP(A61,'Sahm Rule'!$A:$B,2,TRUE),"")</f>
        <v/>
      </c>
      <c r="J61" s="159">
        <f>IFERROR((B61/B48)^4-1-D61/100,"")</f>
        <v/>
      </c>
    </row>
    <row r="62">
      <c r="A62" s="10" t="n">
        <v>35853</v>
      </c>
      <c r="B62" s="13">
        <f>IF(VLOOKUP(A62,SP500相关数据!$B$11:$C$24727,2,TRUE)&lt;&gt;"",VLOOKUP(A62,SP500相关数据!$B$11:$C$24727,2,TRUE),IF(VLOOKUP(A62-1,SP500相关数据!$B$11:$C$24727,2,TRUE)&lt;&gt;"",VLOOKUP(A62-1,SP500相关数据!$B$11:$C$24727,2,TRUE),VLOOKUP(A62-2,SP500相关数据!$B$11:$C$24727,2,TRUE)))</f>
        <v/>
      </c>
      <c r="C62" s="13">
        <f>IFERROR(IF(VLOOKUP(A62,SP500相关数据!$B$11:$E$24727,4,TRUE)&lt;&gt;"",VLOOKUP(A62,SP500相关数据!$B$11:$E$24727,4,TRUE),IF(VLOOKUP(A62-1,SP500相关数据!$B$11:$E$24727,4,TRUE)&lt;&gt;"",VLOOKUP(A62-1,SP500相关数据!$B$11:$E$24727,4,TRUE),VLOOKUP(A62-2,SP500相关数据!$B$11:$E$24727,4,TRUE))),"")</f>
        <v/>
      </c>
      <c r="D62" s="13">
        <f>IF(VLOOKUP(A62,高收益利差!$A:$B,2,TRUE)&lt;&gt;"",VLOOKUP(A62,高收益利差!$A:$B,2,TRUE),IF(VLOOKUP(A62-1,高收益利差!$A:$B,2,TRUE)&lt;&gt;"",VLOOKUP(A62-1,高收益利差!$A:$B,2,TRUE),VLOOKUP(A62-2,高收益利差!$A:$B,2,TRUE)))</f>
        <v/>
      </c>
      <c r="E62" s="13">
        <f>IFERROR(VLOOKUP(A62,'10Y2Y'!$A:$B,2,TRUE),"")</f>
        <v/>
      </c>
      <c r="F62">
        <f>IFERROR(D62-D49,"")</f>
        <v/>
      </c>
      <c r="G62">
        <f>IFERROR(B62/AVERAGE(B23:B62)-1,"")</f>
        <v/>
      </c>
      <c r="H62">
        <f>IF(B62="","",IFERROR(AVERAGE(B23:B62)/AVERAGE(B10:B49)-1,""))</f>
        <v/>
      </c>
      <c r="I62">
        <f>IFERROR(VLOOKUP(A62,'Sahm Rule'!$A:$B,2,TRUE),"")</f>
        <v/>
      </c>
      <c r="J62" s="159">
        <f>IFERROR((B62/B49)^4-1-D62/100,"")</f>
        <v/>
      </c>
    </row>
    <row r="63">
      <c r="A63" s="10" t="n">
        <v>35860</v>
      </c>
      <c r="B63" s="13">
        <f>IF(VLOOKUP(A63,SP500相关数据!$B$11:$C$24727,2,TRUE)&lt;&gt;"",VLOOKUP(A63,SP500相关数据!$B$11:$C$24727,2,TRUE),IF(VLOOKUP(A63-1,SP500相关数据!$B$11:$C$24727,2,TRUE)&lt;&gt;"",VLOOKUP(A63-1,SP500相关数据!$B$11:$C$24727,2,TRUE),VLOOKUP(A63-2,SP500相关数据!$B$11:$C$24727,2,TRUE)))</f>
        <v/>
      </c>
      <c r="C63" s="13">
        <f>IFERROR(IF(VLOOKUP(A63,SP500相关数据!$B$11:$E$24727,4,TRUE)&lt;&gt;"",VLOOKUP(A63,SP500相关数据!$B$11:$E$24727,4,TRUE),IF(VLOOKUP(A63-1,SP500相关数据!$B$11:$E$24727,4,TRUE)&lt;&gt;"",VLOOKUP(A63-1,SP500相关数据!$B$11:$E$24727,4,TRUE),VLOOKUP(A63-2,SP500相关数据!$B$11:$E$24727,4,TRUE))),"")</f>
        <v/>
      </c>
      <c r="D63" s="13">
        <f>IF(VLOOKUP(A63,高收益利差!$A:$B,2,TRUE)&lt;&gt;"",VLOOKUP(A63,高收益利差!$A:$B,2,TRUE),IF(VLOOKUP(A63-1,高收益利差!$A:$B,2,TRUE)&lt;&gt;"",VLOOKUP(A63-1,高收益利差!$A:$B,2,TRUE),VLOOKUP(A63-2,高收益利差!$A:$B,2,TRUE)))</f>
        <v/>
      </c>
      <c r="E63" s="13">
        <f>IFERROR(VLOOKUP(A63,'10Y2Y'!$A:$B,2,TRUE),"")</f>
        <v/>
      </c>
      <c r="F63">
        <f>IFERROR(D63-D50,"")</f>
        <v/>
      </c>
      <c r="G63">
        <f>IFERROR(B63/AVERAGE(B24:B63)-1,"")</f>
        <v/>
      </c>
      <c r="H63">
        <f>IF(B63="","",IFERROR(AVERAGE(B24:B63)/AVERAGE(B11:B50)-1,""))</f>
        <v/>
      </c>
      <c r="I63">
        <f>IFERROR(VLOOKUP(A63,'Sahm Rule'!$A:$B,2,TRUE),"")</f>
        <v/>
      </c>
      <c r="J63" s="159">
        <f>IFERROR((B63/B50)^4-1-D63/100,"")</f>
        <v/>
      </c>
    </row>
    <row r="64">
      <c r="A64" s="10" t="n">
        <v>35867</v>
      </c>
      <c r="B64" s="13">
        <f>IF(VLOOKUP(A64,SP500相关数据!$B$11:$C$24727,2,TRUE)&lt;&gt;"",VLOOKUP(A64,SP500相关数据!$B$11:$C$24727,2,TRUE),IF(VLOOKUP(A64-1,SP500相关数据!$B$11:$C$24727,2,TRUE)&lt;&gt;"",VLOOKUP(A64-1,SP500相关数据!$B$11:$C$24727,2,TRUE),VLOOKUP(A64-2,SP500相关数据!$B$11:$C$24727,2,TRUE)))</f>
        <v/>
      </c>
      <c r="C64" s="13">
        <f>IFERROR(IF(VLOOKUP(A64,SP500相关数据!$B$11:$E$24727,4,TRUE)&lt;&gt;"",VLOOKUP(A64,SP500相关数据!$B$11:$E$24727,4,TRUE),IF(VLOOKUP(A64-1,SP500相关数据!$B$11:$E$24727,4,TRUE)&lt;&gt;"",VLOOKUP(A64-1,SP500相关数据!$B$11:$E$24727,4,TRUE),VLOOKUP(A64-2,SP500相关数据!$B$11:$E$24727,4,TRUE))),"")</f>
        <v/>
      </c>
      <c r="D64" s="13">
        <f>IF(VLOOKUP(A64,高收益利差!$A:$B,2,TRUE)&lt;&gt;"",VLOOKUP(A64,高收益利差!$A:$B,2,TRUE),IF(VLOOKUP(A64-1,高收益利差!$A:$B,2,TRUE)&lt;&gt;"",VLOOKUP(A64-1,高收益利差!$A:$B,2,TRUE),VLOOKUP(A64-2,高收益利差!$A:$B,2,TRUE)))</f>
        <v/>
      </c>
      <c r="E64" s="13">
        <f>IFERROR(VLOOKUP(A64,'10Y2Y'!$A:$B,2,TRUE),"")</f>
        <v/>
      </c>
      <c r="F64">
        <f>IFERROR(D64-D51,"")</f>
        <v/>
      </c>
      <c r="G64">
        <f>IFERROR(B64/AVERAGE(B25:B64)-1,"")</f>
        <v/>
      </c>
      <c r="H64">
        <f>IF(B64="","",IFERROR(AVERAGE(B25:B64)/AVERAGE(B12:B51)-1,""))</f>
        <v/>
      </c>
      <c r="I64">
        <f>IFERROR(VLOOKUP(A64,'Sahm Rule'!$A:$B,2,TRUE),"")</f>
        <v/>
      </c>
      <c r="J64" s="159">
        <f>IFERROR((B64/B51)^4-1-D64/100,"")</f>
        <v/>
      </c>
    </row>
    <row r="65">
      <c r="A65" s="10" t="n">
        <v>35874</v>
      </c>
      <c r="B65" s="13">
        <f>IF(VLOOKUP(A65,SP500相关数据!$B$11:$C$24727,2,TRUE)&lt;&gt;"",VLOOKUP(A65,SP500相关数据!$B$11:$C$24727,2,TRUE),IF(VLOOKUP(A65-1,SP500相关数据!$B$11:$C$24727,2,TRUE)&lt;&gt;"",VLOOKUP(A65-1,SP500相关数据!$B$11:$C$24727,2,TRUE),VLOOKUP(A65-2,SP500相关数据!$B$11:$C$24727,2,TRUE)))</f>
        <v/>
      </c>
      <c r="C65" s="13">
        <f>IFERROR(IF(VLOOKUP(A65,SP500相关数据!$B$11:$E$24727,4,TRUE)&lt;&gt;"",VLOOKUP(A65,SP500相关数据!$B$11:$E$24727,4,TRUE),IF(VLOOKUP(A65-1,SP500相关数据!$B$11:$E$24727,4,TRUE)&lt;&gt;"",VLOOKUP(A65-1,SP500相关数据!$B$11:$E$24727,4,TRUE),VLOOKUP(A65-2,SP500相关数据!$B$11:$E$24727,4,TRUE))),"")</f>
        <v/>
      </c>
      <c r="D65" s="13">
        <f>IF(VLOOKUP(A65,高收益利差!$A:$B,2,TRUE)&lt;&gt;"",VLOOKUP(A65,高收益利差!$A:$B,2,TRUE),IF(VLOOKUP(A65-1,高收益利差!$A:$B,2,TRUE)&lt;&gt;"",VLOOKUP(A65-1,高收益利差!$A:$B,2,TRUE),VLOOKUP(A65-2,高收益利差!$A:$B,2,TRUE)))</f>
        <v/>
      </c>
      <c r="E65" s="13">
        <f>IFERROR(VLOOKUP(A65,'10Y2Y'!$A:$B,2,TRUE),"")</f>
        <v/>
      </c>
      <c r="F65">
        <f>IFERROR(D65-D52,"")</f>
        <v/>
      </c>
      <c r="G65">
        <f>IFERROR(B65/AVERAGE(B26:B65)-1,"")</f>
        <v/>
      </c>
      <c r="H65">
        <f>IF(B65="","",IFERROR(AVERAGE(B26:B65)/AVERAGE(B13:B52)-1,""))</f>
        <v/>
      </c>
      <c r="I65">
        <f>IFERROR(VLOOKUP(A65,'Sahm Rule'!$A:$B,2,TRUE),"")</f>
        <v/>
      </c>
      <c r="J65" s="159">
        <f>IFERROR((B65/B52)^4-1-D65/100,"")</f>
        <v/>
      </c>
    </row>
    <row r="66">
      <c r="A66" s="10" t="n">
        <v>35881</v>
      </c>
      <c r="B66" s="13">
        <f>IF(VLOOKUP(A66,SP500相关数据!$B$11:$C$24727,2,TRUE)&lt;&gt;"",VLOOKUP(A66,SP500相关数据!$B$11:$C$24727,2,TRUE),IF(VLOOKUP(A66-1,SP500相关数据!$B$11:$C$24727,2,TRUE)&lt;&gt;"",VLOOKUP(A66-1,SP500相关数据!$B$11:$C$24727,2,TRUE),VLOOKUP(A66-2,SP500相关数据!$B$11:$C$24727,2,TRUE)))</f>
        <v/>
      </c>
      <c r="C66" s="13">
        <f>IFERROR(IF(VLOOKUP(A66,SP500相关数据!$B$11:$E$24727,4,TRUE)&lt;&gt;"",VLOOKUP(A66,SP500相关数据!$B$11:$E$24727,4,TRUE),IF(VLOOKUP(A66-1,SP500相关数据!$B$11:$E$24727,4,TRUE)&lt;&gt;"",VLOOKUP(A66-1,SP500相关数据!$B$11:$E$24727,4,TRUE),VLOOKUP(A66-2,SP500相关数据!$B$11:$E$24727,4,TRUE))),"")</f>
        <v/>
      </c>
      <c r="D66" s="13">
        <f>IF(VLOOKUP(A66,高收益利差!$A:$B,2,TRUE)&lt;&gt;"",VLOOKUP(A66,高收益利差!$A:$B,2,TRUE),IF(VLOOKUP(A66-1,高收益利差!$A:$B,2,TRUE)&lt;&gt;"",VLOOKUP(A66-1,高收益利差!$A:$B,2,TRUE),VLOOKUP(A66-2,高收益利差!$A:$B,2,TRUE)))</f>
        <v/>
      </c>
      <c r="E66" s="13">
        <f>IFERROR(VLOOKUP(A66,'10Y2Y'!$A:$B,2,TRUE),"")</f>
        <v/>
      </c>
      <c r="F66">
        <f>IFERROR(D66-D53,"")</f>
        <v/>
      </c>
      <c r="G66">
        <f>IFERROR(B66/AVERAGE(B27:B66)-1,"")</f>
        <v/>
      </c>
      <c r="H66">
        <f>IF(B66="","",IFERROR(AVERAGE(B27:B66)/AVERAGE(B14:B53)-1,""))</f>
        <v/>
      </c>
      <c r="I66">
        <f>IFERROR(VLOOKUP(A66,'Sahm Rule'!$A:$B,2,TRUE),"")</f>
        <v/>
      </c>
      <c r="J66" s="159">
        <f>IFERROR((B66/B53)^4-1-D66/100,"")</f>
        <v/>
      </c>
    </row>
    <row r="67">
      <c r="A67" s="10" t="n">
        <v>35888</v>
      </c>
      <c r="B67" s="13">
        <f>IF(VLOOKUP(A67,SP500相关数据!$B$11:$C$24727,2,TRUE)&lt;&gt;"",VLOOKUP(A67,SP500相关数据!$B$11:$C$24727,2,TRUE),IF(VLOOKUP(A67-1,SP500相关数据!$B$11:$C$24727,2,TRUE)&lt;&gt;"",VLOOKUP(A67-1,SP500相关数据!$B$11:$C$24727,2,TRUE),VLOOKUP(A67-2,SP500相关数据!$B$11:$C$24727,2,TRUE)))</f>
        <v/>
      </c>
      <c r="C67" s="13">
        <f>IFERROR(IF(VLOOKUP(A67,SP500相关数据!$B$11:$E$24727,4,TRUE)&lt;&gt;"",VLOOKUP(A67,SP500相关数据!$B$11:$E$24727,4,TRUE),IF(VLOOKUP(A67-1,SP500相关数据!$B$11:$E$24727,4,TRUE)&lt;&gt;"",VLOOKUP(A67-1,SP500相关数据!$B$11:$E$24727,4,TRUE),VLOOKUP(A67-2,SP500相关数据!$B$11:$E$24727,4,TRUE))),"")</f>
        <v/>
      </c>
      <c r="D67" s="13">
        <f>IF(VLOOKUP(A67,高收益利差!$A:$B,2,TRUE)&lt;&gt;"",VLOOKUP(A67,高收益利差!$A:$B,2,TRUE),IF(VLOOKUP(A67-1,高收益利差!$A:$B,2,TRUE)&lt;&gt;"",VLOOKUP(A67-1,高收益利差!$A:$B,2,TRUE),VLOOKUP(A67-2,高收益利差!$A:$B,2,TRUE)))</f>
        <v/>
      </c>
      <c r="E67" s="13">
        <f>IFERROR(VLOOKUP(A67,'10Y2Y'!$A:$B,2,TRUE),"")</f>
        <v/>
      </c>
      <c r="F67">
        <f>IFERROR(D67-D54,"")</f>
        <v/>
      </c>
      <c r="G67">
        <f>IFERROR(B67/AVERAGE(B28:B67)-1,"")</f>
        <v/>
      </c>
      <c r="H67">
        <f>IF(B67="","",IFERROR(AVERAGE(B28:B67)/AVERAGE(B15:B54)-1,""))</f>
        <v/>
      </c>
      <c r="I67">
        <f>IFERROR(VLOOKUP(A67,'Sahm Rule'!$A:$B,2,TRUE),"")</f>
        <v/>
      </c>
      <c r="J67" s="159">
        <f>IFERROR((B67/B54)^4-1-D67/100,"")</f>
        <v/>
      </c>
    </row>
    <row r="68">
      <c r="A68" s="10" t="n">
        <v>35895</v>
      </c>
      <c r="B68" s="13">
        <f>IF(VLOOKUP(A68,SP500相关数据!$B$11:$C$24727,2,TRUE)&lt;&gt;"",VLOOKUP(A68,SP500相关数据!$B$11:$C$24727,2,TRUE),IF(VLOOKUP(A68-1,SP500相关数据!$B$11:$C$24727,2,TRUE)&lt;&gt;"",VLOOKUP(A68-1,SP500相关数据!$B$11:$C$24727,2,TRUE),VLOOKUP(A68-2,SP500相关数据!$B$11:$C$24727,2,TRUE)))</f>
        <v/>
      </c>
      <c r="C68" s="13">
        <f>IFERROR(IF(VLOOKUP(A68,SP500相关数据!$B$11:$E$24727,4,TRUE)&lt;&gt;"",VLOOKUP(A68,SP500相关数据!$B$11:$E$24727,4,TRUE),IF(VLOOKUP(A68-1,SP500相关数据!$B$11:$E$24727,4,TRUE)&lt;&gt;"",VLOOKUP(A68-1,SP500相关数据!$B$11:$E$24727,4,TRUE),VLOOKUP(A68-2,SP500相关数据!$B$11:$E$24727,4,TRUE))),"")</f>
        <v/>
      </c>
      <c r="D68" s="13">
        <f>IF(VLOOKUP(A68,高收益利差!$A:$B,2,TRUE)&lt;&gt;"",VLOOKUP(A68,高收益利差!$A:$B,2,TRUE),IF(VLOOKUP(A68-1,高收益利差!$A:$B,2,TRUE)&lt;&gt;"",VLOOKUP(A68-1,高收益利差!$A:$B,2,TRUE),VLOOKUP(A68-2,高收益利差!$A:$B,2,TRUE)))</f>
        <v/>
      </c>
      <c r="E68" s="13">
        <f>IFERROR(VLOOKUP(A68,'10Y2Y'!$A:$B,2,TRUE),"")</f>
        <v/>
      </c>
      <c r="F68">
        <f>IFERROR(D68-D55,"")</f>
        <v/>
      </c>
      <c r="G68">
        <f>IFERROR(B68/AVERAGE(B29:B68)-1,"")</f>
        <v/>
      </c>
      <c r="H68">
        <f>IF(B68="","",IFERROR(AVERAGE(B29:B68)/AVERAGE(B16:B55)-1,""))</f>
        <v/>
      </c>
      <c r="I68">
        <f>IFERROR(VLOOKUP(A68,'Sahm Rule'!$A:$B,2,TRUE),"")</f>
        <v/>
      </c>
      <c r="J68" s="159">
        <f>IFERROR((B68/B55)^4-1-D68/100,"")</f>
        <v/>
      </c>
    </row>
    <row r="69">
      <c r="A69" s="10" t="n">
        <v>35902</v>
      </c>
      <c r="B69" s="13">
        <f>IF(VLOOKUP(A69,SP500相关数据!$B$11:$C$24727,2,TRUE)&lt;&gt;"",VLOOKUP(A69,SP500相关数据!$B$11:$C$24727,2,TRUE),IF(VLOOKUP(A69-1,SP500相关数据!$B$11:$C$24727,2,TRUE)&lt;&gt;"",VLOOKUP(A69-1,SP500相关数据!$B$11:$C$24727,2,TRUE),VLOOKUP(A69-2,SP500相关数据!$B$11:$C$24727,2,TRUE)))</f>
        <v/>
      </c>
      <c r="C69" s="13">
        <f>IFERROR(IF(VLOOKUP(A69,SP500相关数据!$B$11:$E$24727,4,TRUE)&lt;&gt;"",VLOOKUP(A69,SP500相关数据!$B$11:$E$24727,4,TRUE),IF(VLOOKUP(A69-1,SP500相关数据!$B$11:$E$24727,4,TRUE)&lt;&gt;"",VLOOKUP(A69-1,SP500相关数据!$B$11:$E$24727,4,TRUE),VLOOKUP(A69-2,SP500相关数据!$B$11:$E$24727,4,TRUE))),"")</f>
        <v/>
      </c>
      <c r="D69" s="13">
        <f>IF(VLOOKUP(A69,高收益利差!$A:$B,2,TRUE)&lt;&gt;"",VLOOKUP(A69,高收益利差!$A:$B,2,TRUE),IF(VLOOKUP(A69-1,高收益利差!$A:$B,2,TRUE)&lt;&gt;"",VLOOKUP(A69-1,高收益利差!$A:$B,2,TRUE),VLOOKUP(A69-2,高收益利差!$A:$B,2,TRUE)))</f>
        <v/>
      </c>
      <c r="E69" s="13">
        <f>IFERROR(VLOOKUP(A69,'10Y2Y'!$A:$B,2,TRUE),"")</f>
        <v/>
      </c>
      <c r="F69">
        <f>IFERROR(D69-D56,"")</f>
        <v/>
      </c>
      <c r="G69">
        <f>IFERROR(B69/AVERAGE(B30:B69)-1,"")</f>
        <v/>
      </c>
      <c r="H69">
        <f>IF(B69="","",IFERROR(AVERAGE(B30:B69)/AVERAGE(B17:B56)-1,""))</f>
        <v/>
      </c>
      <c r="I69">
        <f>IFERROR(VLOOKUP(A69,'Sahm Rule'!$A:$B,2,TRUE),"")</f>
        <v/>
      </c>
      <c r="J69" s="159">
        <f>IFERROR((B69/B56)^4-1-D69/100,"")</f>
        <v/>
      </c>
    </row>
    <row r="70">
      <c r="A70" s="10" t="n">
        <v>35909</v>
      </c>
      <c r="B70" s="13">
        <f>IF(VLOOKUP(A70,SP500相关数据!$B$11:$C$24727,2,TRUE)&lt;&gt;"",VLOOKUP(A70,SP500相关数据!$B$11:$C$24727,2,TRUE),IF(VLOOKUP(A70-1,SP500相关数据!$B$11:$C$24727,2,TRUE)&lt;&gt;"",VLOOKUP(A70-1,SP500相关数据!$B$11:$C$24727,2,TRUE),VLOOKUP(A70-2,SP500相关数据!$B$11:$C$24727,2,TRUE)))</f>
        <v/>
      </c>
      <c r="C70" s="13">
        <f>IFERROR(IF(VLOOKUP(A70,SP500相关数据!$B$11:$E$24727,4,TRUE)&lt;&gt;"",VLOOKUP(A70,SP500相关数据!$B$11:$E$24727,4,TRUE),IF(VLOOKUP(A70-1,SP500相关数据!$B$11:$E$24727,4,TRUE)&lt;&gt;"",VLOOKUP(A70-1,SP500相关数据!$B$11:$E$24727,4,TRUE),VLOOKUP(A70-2,SP500相关数据!$B$11:$E$24727,4,TRUE))),"")</f>
        <v/>
      </c>
      <c r="D70" s="13">
        <f>IF(VLOOKUP(A70,高收益利差!$A:$B,2,TRUE)&lt;&gt;"",VLOOKUP(A70,高收益利差!$A:$B,2,TRUE),IF(VLOOKUP(A70-1,高收益利差!$A:$B,2,TRUE)&lt;&gt;"",VLOOKUP(A70-1,高收益利差!$A:$B,2,TRUE),VLOOKUP(A70-2,高收益利差!$A:$B,2,TRUE)))</f>
        <v/>
      </c>
      <c r="E70" s="13">
        <f>IFERROR(VLOOKUP(A70,'10Y2Y'!$A:$B,2,TRUE),"")</f>
        <v/>
      </c>
      <c r="F70">
        <f>IFERROR(D70-D57,"")</f>
        <v/>
      </c>
      <c r="G70">
        <f>IFERROR(B70/AVERAGE(B31:B70)-1,"")</f>
        <v/>
      </c>
      <c r="H70">
        <f>IF(B70="","",IFERROR(AVERAGE(B31:B70)/AVERAGE(B18:B57)-1,""))</f>
        <v/>
      </c>
      <c r="I70">
        <f>IFERROR(VLOOKUP(A70,'Sahm Rule'!$A:$B,2,TRUE),"")</f>
        <v/>
      </c>
      <c r="J70" s="159">
        <f>IFERROR((B70/B57)^4-1-D70/100,"")</f>
        <v/>
      </c>
    </row>
    <row r="71">
      <c r="A71" s="10" t="n">
        <v>35916</v>
      </c>
      <c r="B71" s="13">
        <f>IF(VLOOKUP(A71,SP500相关数据!$B$11:$C$24727,2,TRUE)&lt;&gt;"",VLOOKUP(A71,SP500相关数据!$B$11:$C$24727,2,TRUE),IF(VLOOKUP(A71-1,SP500相关数据!$B$11:$C$24727,2,TRUE)&lt;&gt;"",VLOOKUP(A71-1,SP500相关数据!$B$11:$C$24727,2,TRUE),VLOOKUP(A71-2,SP500相关数据!$B$11:$C$24727,2,TRUE)))</f>
        <v/>
      </c>
      <c r="C71" s="13">
        <f>IFERROR(IF(VLOOKUP(A71,SP500相关数据!$B$11:$E$24727,4,TRUE)&lt;&gt;"",VLOOKUP(A71,SP500相关数据!$B$11:$E$24727,4,TRUE),IF(VLOOKUP(A71-1,SP500相关数据!$B$11:$E$24727,4,TRUE)&lt;&gt;"",VLOOKUP(A71-1,SP500相关数据!$B$11:$E$24727,4,TRUE),VLOOKUP(A71-2,SP500相关数据!$B$11:$E$24727,4,TRUE))),"")</f>
        <v/>
      </c>
      <c r="D71" s="13">
        <f>IF(VLOOKUP(A71,高收益利差!$A:$B,2,TRUE)&lt;&gt;"",VLOOKUP(A71,高收益利差!$A:$B,2,TRUE),IF(VLOOKUP(A71-1,高收益利差!$A:$B,2,TRUE)&lt;&gt;"",VLOOKUP(A71-1,高收益利差!$A:$B,2,TRUE),VLOOKUP(A71-2,高收益利差!$A:$B,2,TRUE)))</f>
        <v/>
      </c>
      <c r="E71" s="13">
        <f>IFERROR(VLOOKUP(A71,'10Y2Y'!$A:$B,2,TRUE),"")</f>
        <v/>
      </c>
      <c r="F71">
        <f>IFERROR(D71-D58,"")</f>
        <v/>
      </c>
      <c r="G71">
        <f>IFERROR(B71/AVERAGE(B32:B71)-1,"")</f>
        <v/>
      </c>
      <c r="H71">
        <f>IF(B71="","",IFERROR(AVERAGE(B32:B71)/AVERAGE(B19:B58)-1,""))</f>
        <v/>
      </c>
      <c r="I71">
        <f>IFERROR(VLOOKUP(A71,'Sahm Rule'!$A:$B,2,TRUE),"")</f>
        <v/>
      </c>
      <c r="J71" s="159">
        <f>IFERROR((B71/B58)^4-1-D71/100,"")</f>
        <v/>
      </c>
    </row>
    <row r="72">
      <c r="A72" s="10" t="n">
        <v>35923</v>
      </c>
      <c r="B72" s="13">
        <f>IF(VLOOKUP(A72,SP500相关数据!$B$11:$C$24727,2,TRUE)&lt;&gt;"",VLOOKUP(A72,SP500相关数据!$B$11:$C$24727,2,TRUE),IF(VLOOKUP(A72-1,SP500相关数据!$B$11:$C$24727,2,TRUE)&lt;&gt;"",VLOOKUP(A72-1,SP500相关数据!$B$11:$C$24727,2,TRUE),VLOOKUP(A72-2,SP500相关数据!$B$11:$C$24727,2,TRUE)))</f>
        <v/>
      </c>
      <c r="C72" s="13">
        <f>IFERROR(IF(VLOOKUP(A72,SP500相关数据!$B$11:$E$24727,4,TRUE)&lt;&gt;"",VLOOKUP(A72,SP500相关数据!$B$11:$E$24727,4,TRUE),IF(VLOOKUP(A72-1,SP500相关数据!$B$11:$E$24727,4,TRUE)&lt;&gt;"",VLOOKUP(A72-1,SP500相关数据!$B$11:$E$24727,4,TRUE),VLOOKUP(A72-2,SP500相关数据!$B$11:$E$24727,4,TRUE))),"")</f>
        <v/>
      </c>
      <c r="D72" s="13">
        <f>IF(VLOOKUP(A72,高收益利差!$A:$B,2,TRUE)&lt;&gt;"",VLOOKUP(A72,高收益利差!$A:$B,2,TRUE),IF(VLOOKUP(A72-1,高收益利差!$A:$B,2,TRUE)&lt;&gt;"",VLOOKUP(A72-1,高收益利差!$A:$B,2,TRUE),VLOOKUP(A72-2,高收益利差!$A:$B,2,TRUE)))</f>
        <v/>
      </c>
      <c r="E72" s="13">
        <f>IFERROR(VLOOKUP(A72,'10Y2Y'!$A:$B,2,TRUE),"")</f>
        <v/>
      </c>
      <c r="F72">
        <f>IFERROR(D72-D59,"")</f>
        <v/>
      </c>
      <c r="G72">
        <f>IFERROR(B72/AVERAGE(B33:B72)-1,"")</f>
        <v/>
      </c>
      <c r="H72">
        <f>IF(B72="","",IFERROR(AVERAGE(B33:B72)/AVERAGE(B20:B59)-1,""))</f>
        <v/>
      </c>
      <c r="I72">
        <f>IFERROR(VLOOKUP(A72,'Sahm Rule'!$A:$B,2,TRUE),"")</f>
        <v/>
      </c>
      <c r="J72" s="159">
        <f>IFERROR((B72/B59)^4-1-D72/100,"")</f>
        <v/>
      </c>
    </row>
    <row r="73">
      <c r="A73" s="10" t="n">
        <v>35930</v>
      </c>
      <c r="B73" s="13">
        <f>IF(VLOOKUP(A73,SP500相关数据!$B$11:$C$24727,2,TRUE)&lt;&gt;"",VLOOKUP(A73,SP500相关数据!$B$11:$C$24727,2,TRUE),IF(VLOOKUP(A73-1,SP500相关数据!$B$11:$C$24727,2,TRUE)&lt;&gt;"",VLOOKUP(A73-1,SP500相关数据!$B$11:$C$24727,2,TRUE),VLOOKUP(A73-2,SP500相关数据!$B$11:$C$24727,2,TRUE)))</f>
        <v/>
      </c>
      <c r="C73" s="13">
        <f>IFERROR(IF(VLOOKUP(A73,SP500相关数据!$B$11:$E$24727,4,TRUE)&lt;&gt;"",VLOOKUP(A73,SP500相关数据!$B$11:$E$24727,4,TRUE),IF(VLOOKUP(A73-1,SP500相关数据!$B$11:$E$24727,4,TRUE)&lt;&gt;"",VLOOKUP(A73-1,SP500相关数据!$B$11:$E$24727,4,TRUE),VLOOKUP(A73-2,SP500相关数据!$B$11:$E$24727,4,TRUE))),"")</f>
        <v/>
      </c>
      <c r="D73" s="13">
        <f>IF(VLOOKUP(A73,高收益利差!$A:$B,2,TRUE)&lt;&gt;"",VLOOKUP(A73,高收益利差!$A:$B,2,TRUE),IF(VLOOKUP(A73-1,高收益利差!$A:$B,2,TRUE)&lt;&gt;"",VLOOKUP(A73-1,高收益利差!$A:$B,2,TRUE),VLOOKUP(A73-2,高收益利差!$A:$B,2,TRUE)))</f>
        <v/>
      </c>
      <c r="E73" s="13">
        <f>IFERROR(VLOOKUP(A73,'10Y2Y'!$A:$B,2,TRUE),"")</f>
        <v/>
      </c>
      <c r="F73">
        <f>IFERROR(D73-D60,"")</f>
        <v/>
      </c>
      <c r="G73">
        <f>IFERROR(B73/AVERAGE(B34:B73)-1,"")</f>
        <v/>
      </c>
      <c r="H73">
        <f>IF(B73="","",IFERROR(AVERAGE(B34:B73)/AVERAGE(B21:B60)-1,""))</f>
        <v/>
      </c>
      <c r="I73">
        <f>IFERROR(VLOOKUP(A73,'Sahm Rule'!$A:$B,2,TRUE),"")</f>
        <v/>
      </c>
      <c r="J73" s="159">
        <f>IFERROR((B73/B60)^4-1-D73/100,"")</f>
        <v/>
      </c>
    </row>
    <row r="74">
      <c r="A74" s="10" t="n">
        <v>35937</v>
      </c>
      <c r="B74" s="13">
        <f>IF(VLOOKUP(A74,SP500相关数据!$B$11:$C$24727,2,TRUE)&lt;&gt;"",VLOOKUP(A74,SP500相关数据!$B$11:$C$24727,2,TRUE),IF(VLOOKUP(A74-1,SP500相关数据!$B$11:$C$24727,2,TRUE)&lt;&gt;"",VLOOKUP(A74-1,SP500相关数据!$B$11:$C$24727,2,TRUE),VLOOKUP(A74-2,SP500相关数据!$B$11:$C$24727,2,TRUE)))</f>
        <v/>
      </c>
      <c r="C74" s="13">
        <f>IFERROR(IF(VLOOKUP(A74,SP500相关数据!$B$11:$E$24727,4,TRUE)&lt;&gt;"",VLOOKUP(A74,SP500相关数据!$B$11:$E$24727,4,TRUE),IF(VLOOKUP(A74-1,SP500相关数据!$B$11:$E$24727,4,TRUE)&lt;&gt;"",VLOOKUP(A74-1,SP500相关数据!$B$11:$E$24727,4,TRUE),VLOOKUP(A74-2,SP500相关数据!$B$11:$E$24727,4,TRUE))),"")</f>
        <v/>
      </c>
      <c r="D74" s="13">
        <f>IF(VLOOKUP(A74,高收益利差!$A:$B,2,TRUE)&lt;&gt;"",VLOOKUP(A74,高收益利差!$A:$B,2,TRUE),IF(VLOOKUP(A74-1,高收益利差!$A:$B,2,TRUE)&lt;&gt;"",VLOOKUP(A74-1,高收益利差!$A:$B,2,TRUE),VLOOKUP(A74-2,高收益利差!$A:$B,2,TRUE)))</f>
        <v/>
      </c>
      <c r="E74" s="13">
        <f>IFERROR(VLOOKUP(A74,'10Y2Y'!$A:$B,2,TRUE),"")</f>
        <v/>
      </c>
      <c r="F74">
        <f>IFERROR(D74-D61,"")</f>
        <v/>
      </c>
      <c r="G74">
        <f>IFERROR(B74/AVERAGE(B35:B74)-1,"")</f>
        <v/>
      </c>
      <c r="H74">
        <f>IF(B74="","",IFERROR(AVERAGE(B35:B74)/AVERAGE(B22:B61)-1,""))</f>
        <v/>
      </c>
      <c r="I74">
        <f>IFERROR(VLOOKUP(A74,'Sahm Rule'!$A:$B,2,TRUE),"")</f>
        <v/>
      </c>
      <c r="J74" s="159">
        <f>IFERROR((B74/B61)^4-1-D74/100,"")</f>
        <v/>
      </c>
    </row>
    <row r="75">
      <c r="A75" s="10" t="n">
        <v>35944</v>
      </c>
      <c r="B75" s="13">
        <f>IF(VLOOKUP(A75,SP500相关数据!$B$11:$C$24727,2,TRUE)&lt;&gt;"",VLOOKUP(A75,SP500相关数据!$B$11:$C$24727,2,TRUE),IF(VLOOKUP(A75-1,SP500相关数据!$B$11:$C$24727,2,TRUE)&lt;&gt;"",VLOOKUP(A75-1,SP500相关数据!$B$11:$C$24727,2,TRUE),VLOOKUP(A75-2,SP500相关数据!$B$11:$C$24727,2,TRUE)))</f>
        <v/>
      </c>
      <c r="C75" s="13">
        <f>IFERROR(IF(VLOOKUP(A75,SP500相关数据!$B$11:$E$24727,4,TRUE)&lt;&gt;"",VLOOKUP(A75,SP500相关数据!$B$11:$E$24727,4,TRUE),IF(VLOOKUP(A75-1,SP500相关数据!$B$11:$E$24727,4,TRUE)&lt;&gt;"",VLOOKUP(A75-1,SP500相关数据!$B$11:$E$24727,4,TRUE),VLOOKUP(A75-2,SP500相关数据!$B$11:$E$24727,4,TRUE))),"")</f>
        <v/>
      </c>
      <c r="D75" s="13">
        <f>IF(VLOOKUP(A75,高收益利差!$A:$B,2,TRUE)&lt;&gt;"",VLOOKUP(A75,高收益利差!$A:$B,2,TRUE),IF(VLOOKUP(A75-1,高收益利差!$A:$B,2,TRUE)&lt;&gt;"",VLOOKUP(A75-1,高收益利差!$A:$B,2,TRUE),VLOOKUP(A75-2,高收益利差!$A:$B,2,TRUE)))</f>
        <v/>
      </c>
      <c r="E75" s="13">
        <f>IFERROR(VLOOKUP(A75,'10Y2Y'!$A:$B,2,TRUE),"")</f>
        <v/>
      </c>
      <c r="F75">
        <f>IFERROR(D75-D62,"")</f>
        <v/>
      </c>
      <c r="G75">
        <f>IFERROR(B75/AVERAGE(B36:B75)-1,"")</f>
        <v/>
      </c>
      <c r="H75">
        <f>IF(B75="","",IFERROR(AVERAGE(B36:B75)/AVERAGE(B23:B62)-1,""))</f>
        <v/>
      </c>
      <c r="I75">
        <f>IFERROR(VLOOKUP(A75,'Sahm Rule'!$A:$B,2,TRUE),"")</f>
        <v/>
      </c>
      <c r="J75" s="159">
        <f>IFERROR((B75/B62)^4-1-D75/100,"")</f>
        <v/>
      </c>
    </row>
    <row r="76">
      <c r="A76" s="10" t="n">
        <v>35951</v>
      </c>
      <c r="B76" s="13">
        <f>IF(VLOOKUP(A76,SP500相关数据!$B$11:$C$24727,2,TRUE)&lt;&gt;"",VLOOKUP(A76,SP500相关数据!$B$11:$C$24727,2,TRUE),IF(VLOOKUP(A76-1,SP500相关数据!$B$11:$C$24727,2,TRUE)&lt;&gt;"",VLOOKUP(A76-1,SP500相关数据!$B$11:$C$24727,2,TRUE),VLOOKUP(A76-2,SP500相关数据!$B$11:$C$24727,2,TRUE)))</f>
        <v/>
      </c>
      <c r="C76" s="13">
        <f>IFERROR(IF(VLOOKUP(A76,SP500相关数据!$B$11:$E$24727,4,TRUE)&lt;&gt;"",VLOOKUP(A76,SP500相关数据!$B$11:$E$24727,4,TRUE),IF(VLOOKUP(A76-1,SP500相关数据!$B$11:$E$24727,4,TRUE)&lt;&gt;"",VLOOKUP(A76-1,SP500相关数据!$B$11:$E$24727,4,TRUE),VLOOKUP(A76-2,SP500相关数据!$B$11:$E$24727,4,TRUE))),"")</f>
        <v/>
      </c>
      <c r="D76" s="13">
        <f>IF(VLOOKUP(A76,高收益利差!$A:$B,2,TRUE)&lt;&gt;"",VLOOKUP(A76,高收益利差!$A:$B,2,TRUE),IF(VLOOKUP(A76-1,高收益利差!$A:$B,2,TRUE)&lt;&gt;"",VLOOKUP(A76-1,高收益利差!$A:$B,2,TRUE),VLOOKUP(A76-2,高收益利差!$A:$B,2,TRUE)))</f>
        <v/>
      </c>
      <c r="E76" s="13">
        <f>IFERROR(VLOOKUP(A76,'10Y2Y'!$A:$B,2,TRUE),"")</f>
        <v/>
      </c>
      <c r="F76">
        <f>IFERROR(D76-D63,"")</f>
        <v/>
      </c>
      <c r="G76">
        <f>IFERROR(B76/AVERAGE(B37:B76)-1,"")</f>
        <v/>
      </c>
      <c r="H76">
        <f>IF(B76="","",IFERROR(AVERAGE(B37:B76)/AVERAGE(B24:B63)-1,""))</f>
        <v/>
      </c>
      <c r="I76">
        <f>IFERROR(VLOOKUP(A76,'Sahm Rule'!$A:$B,2,TRUE),"")</f>
        <v/>
      </c>
      <c r="J76" s="159">
        <f>IFERROR((B76/B63)^4-1-D76/100,"")</f>
        <v/>
      </c>
    </row>
    <row r="77">
      <c r="A77" s="10" t="n">
        <v>35958</v>
      </c>
      <c r="B77" s="13">
        <f>IF(VLOOKUP(A77,SP500相关数据!$B$11:$C$24727,2,TRUE)&lt;&gt;"",VLOOKUP(A77,SP500相关数据!$B$11:$C$24727,2,TRUE),IF(VLOOKUP(A77-1,SP500相关数据!$B$11:$C$24727,2,TRUE)&lt;&gt;"",VLOOKUP(A77-1,SP500相关数据!$B$11:$C$24727,2,TRUE),VLOOKUP(A77-2,SP500相关数据!$B$11:$C$24727,2,TRUE)))</f>
        <v/>
      </c>
      <c r="C77" s="13">
        <f>IFERROR(IF(VLOOKUP(A77,SP500相关数据!$B$11:$E$24727,4,TRUE)&lt;&gt;"",VLOOKUP(A77,SP500相关数据!$B$11:$E$24727,4,TRUE),IF(VLOOKUP(A77-1,SP500相关数据!$B$11:$E$24727,4,TRUE)&lt;&gt;"",VLOOKUP(A77-1,SP500相关数据!$B$11:$E$24727,4,TRUE),VLOOKUP(A77-2,SP500相关数据!$B$11:$E$24727,4,TRUE))),"")</f>
        <v/>
      </c>
      <c r="D77" s="13">
        <f>IF(VLOOKUP(A77,高收益利差!$A:$B,2,TRUE)&lt;&gt;"",VLOOKUP(A77,高收益利差!$A:$B,2,TRUE),IF(VLOOKUP(A77-1,高收益利差!$A:$B,2,TRUE)&lt;&gt;"",VLOOKUP(A77-1,高收益利差!$A:$B,2,TRUE),VLOOKUP(A77-2,高收益利差!$A:$B,2,TRUE)))</f>
        <v/>
      </c>
      <c r="E77" s="13">
        <f>IFERROR(VLOOKUP(A77,'10Y2Y'!$A:$B,2,TRUE),"")</f>
        <v/>
      </c>
      <c r="F77">
        <f>IFERROR(D77-D64,"")</f>
        <v/>
      </c>
      <c r="G77">
        <f>IFERROR(B77/AVERAGE(B38:B77)-1,"")</f>
        <v/>
      </c>
      <c r="H77">
        <f>IF(B77="","",IFERROR(AVERAGE(B38:B77)/AVERAGE(B25:B64)-1,""))</f>
        <v/>
      </c>
      <c r="I77">
        <f>IFERROR(VLOOKUP(A77,'Sahm Rule'!$A:$B,2,TRUE),"")</f>
        <v/>
      </c>
      <c r="J77" s="159">
        <f>IFERROR((B77/B64)^4-1-D77/100,"")</f>
        <v/>
      </c>
    </row>
    <row r="78">
      <c r="A78" s="10" t="n">
        <v>35965</v>
      </c>
      <c r="B78" s="13">
        <f>IF(VLOOKUP(A78,SP500相关数据!$B$11:$C$24727,2,TRUE)&lt;&gt;"",VLOOKUP(A78,SP500相关数据!$B$11:$C$24727,2,TRUE),IF(VLOOKUP(A78-1,SP500相关数据!$B$11:$C$24727,2,TRUE)&lt;&gt;"",VLOOKUP(A78-1,SP500相关数据!$B$11:$C$24727,2,TRUE),VLOOKUP(A78-2,SP500相关数据!$B$11:$C$24727,2,TRUE)))</f>
        <v/>
      </c>
      <c r="C78" s="13">
        <f>IFERROR(IF(VLOOKUP(A78,SP500相关数据!$B$11:$E$24727,4,TRUE)&lt;&gt;"",VLOOKUP(A78,SP500相关数据!$B$11:$E$24727,4,TRUE),IF(VLOOKUP(A78-1,SP500相关数据!$B$11:$E$24727,4,TRUE)&lt;&gt;"",VLOOKUP(A78-1,SP500相关数据!$B$11:$E$24727,4,TRUE),VLOOKUP(A78-2,SP500相关数据!$B$11:$E$24727,4,TRUE))),"")</f>
        <v/>
      </c>
      <c r="D78" s="13">
        <f>IF(VLOOKUP(A78,高收益利差!$A:$B,2,TRUE)&lt;&gt;"",VLOOKUP(A78,高收益利差!$A:$B,2,TRUE),IF(VLOOKUP(A78-1,高收益利差!$A:$B,2,TRUE)&lt;&gt;"",VLOOKUP(A78-1,高收益利差!$A:$B,2,TRUE),VLOOKUP(A78-2,高收益利差!$A:$B,2,TRUE)))</f>
        <v/>
      </c>
      <c r="E78" s="13">
        <f>IFERROR(VLOOKUP(A78,'10Y2Y'!$A:$B,2,TRUE),"")</f>
        <v/>
      </c>
      <c r="F78">
        <f>IFERROR(D78-D65,"")</f>
        <v/>
      </c>
      <c r="G78">
        <f>IFERROR(B78/AVERAGE(B39:B78)-1,"")</f>
        <v/>
      </c>
      <c r="H78">
        <f>IF(B78="","",IFERROR(AVERAGE(B39:B78)/AVERAGE(B26:B65)-1,""))</f>
        <v/>
      </c>
      <c r="I78">
        <f>IFERROR(VLOOKUP(A78,'Sahm Rule'!$A:$B,2,TRUE),"")</f>
        <v/>
      </c>
      <c r="J78" s="159">
        <f>IFERROR((B78/B65)^4-1-D78/100,"")</f>
        <v/>
      </c>
    </row>
    <row r="79">
      <c r="A79" s="10" t="n">
        <v>35972</v>
      </c>
      <c r="B79" s="13">
        <f>IF(VLOOKUP(A79,SP500相关数据!$B$11:$C$24727,2,TRUE)&lt;&gt;"",VLOOKUP(A79,SP500相关数据!$B$11:$C$24727,2,TRUE),IF(VLOOKUP(A79-1,SP500相关数据!$B$11:$C$24727,2,TRUE)&lt;&gt;"",VLOOKUP(A79-1,SP500相关数据!$B$11:$C$24727,2,TRUE),VLOOKUP(A79-2,SP500相关数据!$B$11:$C$24727,2,TRUE)))</f>
        <v/>
      </c>
      <c r="C79" s="13">
        <f>IFERROR(IF(VLOOKUP(A79,SP500相关数据!$B$11:$E$24727,4,TRUE)&lt;&gt;"",VLOOKUP(A79,SP500相关数据!$B$11:$E$24727,4,TRUE),IF(VLOOKUP(A79-1,SP500相关数据!$B$11:$E$24727,4,TRUE)&lt;&gt;"",VLOOKUP(A79-1,SP500相关数据!$B$11:$E$24727,4,TRUE),VLOOKUP(A79-2,SP500相关数据!$B$11:$E$24727,4,TRUE))),"")</f>
        <v/>
      </c>
      <c r="D79" s="13">
        <f>IF(VLOOKUP(A79,高收益利差!$A:$B,2,TRUE)&lt;&gt;"",VLOOKUP(A79,高收益利差!$A:$B,2,TRUE),IF(VLOOKUP(A79-1,高收益利差!$A:$B,2,TRUE)&lt;&gt;"",VLOOKUP(A79-1,高收益利差!$A:$B,2,TRUE),VLOOKUP(A79-2,高收益利差!$A:$B,2,TRUE)))</f>
        <v/>
      </c>
      <c r="E79" s="13">
        <f>IFERROR(VLOOKUP(A79,'10Y2Y'!$A:$B,2,TRUE),"")</f>
        <v/>
      </c>
      <c r="F79">
        <f>IFERROR(D79-D66,"")</f>
        <v/>
      </c>
      <c r="G79">
        <f>IFERROR(B79/AVERAGE(B40:B79)-1,"")</f>
        <v/>
      </c>
      <c r="H79">
        <f>IF(B79="","",IFERROR(AVERAGE(B40:B79)/AVERAGE(B27:B66)-1,""))</f>
        <v/>
      </c>
      <c r="I79">
        <f>IFERROR(VLOOKUP(A79,'Sahm Rule'!$A:$B,2,TRUE),"")</f>
        <v/>
      </c>
      <c r="J79" s="159">
        <f>IFERROR((B79/B66)^4-1-D79/100,"")</f>
        <v/>
      </c>
    </row>
    <row r="80">
      <c r="A80" s="10" t="n">
        <v>35979</v>
      </c>
      <c r="B80" s="13">
        <f>IF(VLOOKUP(A80,SP500相关数据!$B$11:$C$24727,2,TRUE)&lt;&gt;"",VLOOKUP(A80,SP500相关数据!$B$11:$C$24727,2,TRUE),IF(VLOOKUP(A80-1,SP500相关数据!$B$11:$C$24727,2,TRUE)&lt;&gt;"",VLOOKUP(A80-1,SP500相关数据!$B$11:$C$24727,2,TRUE),VLOOKUP(A80-2,SP500相关数据!$B$11:$C$24727,2,TRUE)))</f>
        <v/>
      </c>
      <c r="C80" s="13">
        <f>IFERROR(IF(VLOOKUP(A80,SP500相关数据!$B$11:$E$24727,4,TRUE)&lt;&gt;"",VLOOKUP(A80,SP500相关数据!$B$11:$E$24727,4,TRUE),IF(VLOOKUP(A80-1,SP500相关数据!$B$11:$E$24727,4,TRUE)&lt;&gt;"",VLOOKUP(A80-1,SP500相关数据!$B$11:$E$24727,4,TRUE),VLOOKUP(A80-2,SP500相关数据!$B$11:$E$24727,4,TRUE))),"")</f>
        <v/>
      </c>
      <c r="D80" s="13">
        <f>IF(VLOOKUP(A80,高收益利差!$A:$B,2,TRUE)&lt;&gt;"",VLOOKUP(A80,高收益利差!$A:$B,2,TRUE),IF(VLOOKUP(A80-1,高收益利差!$A:$B,2,TRUE)&lt;&gt;"",VLOOKUP(A80-1,高收益利差!$A:$B,2,TRUE),VLOOKUP(A80-2,高收益利差!$A:$B,2,TRUE)))</f>
        <v/>
      </c>
      <c r="E80" s="13">
        <f>IFERROR(VLOOKUP(A80,'10Y2Y'!$A:$B,2,TRUE),"")</f>
        <v/>
      </c>
      <c r="F80">
        <f>IFERROR(D80-D67,"")</f>
        <v/>
      </c>
      <c r="G80">
        <f>IFERROR(B80/AVERAGE(B41:B80)-1,"")</f>
        <v/>
      </c>
      <c r="H80">
        <f>IF(B80="","",IFERROR(AVERAGE(B41:B80)/AVERAGE(B28:B67)-1,""))</f>
        <v/>
      </c>
      <c r="I80">
        <f>IFERROR(VLOOKUP(A80,'Sahm Rule'!$A:$B,2,TRUE),"")</f>
        <v/>
      </c>
      <c r="J80" s="159">
        <f>IFERROR((B80/B67)^4-1-D80/100,"")</f>
        <v/>
      </c>
    </row>
    <row r="81">
      <c r="A81" s="10" t="n">
        <v>35986</v>
      </c>
      <c r="B81" s="13">
        <f>IF(VLOOKUP(A81,SP500相关数据!$B$11:$C$24727,2,TRUE)&lt;&gt;"",VLOOKUP(A81,SP500相关数据!$B$11:$C$24727,2,TRUE),IF(VLOOKUP(A81-1,SP500相关数据!$B$11:$C$24727,2,TRUE)&lt;&gt;"",VLOOKUP(A81-1,SP500相关数据!$B$11:$C$24727,2,TRUE),VLOOKUP(A81-2,SP500相关数据!$B$11:$C$24727,2,TRUE)))</f>
        <v/>
      </c>
      <c r="C81" s="13">
        <f>IFERROR(IF(VLOOKUP(A81,SP500相关数据!$B$11:$E$24727,4,TRUE)&lt;&gt;"",VLOOKUP(A81,SP500相关数据!$B$11:$E$24727,4,TRUE),IF(VLOOKUP(A81-1,SP500相关数据!$B$11:$E$24727,4,TRUE)&lt;&gt;"",VLOOKUP(A81-1,SP500相关数据!$B$11:$E$24727,4,TRUE),VLOOKUP(A81-2,SP500相关数据!$B$11:$E$24727,4,TRUE))),"")</f>
        <v/>
      </c>
      <c r="D81" s="13">
        <f>IF(VLOOKUP(A81,高收益利差!$A:$B,2,TRUE)&lt;&gt;"",VLOOKUP(A81,高收益利差!$A:$B,2,TRUE),IF(VLOOKUP(A81-1,高收益利差!$A:$B,2,TRUE)&lt;&gt;"",VLOOKUP(A81-1,高收益利差!$A:$B,2,TRUE),VLOOKUP(A81-2,高收益利差!$A:$B,2,TRUE)))</f>
        <v/>
      </c>
      <c r="E81" s="13">
        <f>IFERROR(VLOOKUP(A81,'10Y2Y'!$A:$B,2,TRUE),"")</f>
        <v/>
      </c>
      <c r="F81">
        <f>IFERROR(D81-D68,"")</f>
        <v/>
      </c>
      <c r="G81">
        <f>IFERROR(B81/AVERAGE(B42:B81)-1,"")</f>
        <v/>
      </c>
      <c r="H81">
        <f>IF(B81="","",IFERROR(AVERAGE(B42:B81)/AVERAGE(B29:B68)-1,""))</f>
        <v/>
      </c>
      <c r="I81">
        <f>IFERROR(VLOOKUP(A81,'Sahm Rule'!$A:$B,2,TRUE),"")</f>
        <v/>
      </c>
      <c r="J81" s="159">
        <f>IFERROR((B81/B68)^4-1-D81/100,"")</f>
        <v/>
      </c>
    </row>
    <row r="82">
      <c r="A82" s="10" t="n">
        <v>35993</v>
      </c>
      <c r="B82" s="13">
        <f>IF(VLOOKUP(A82,SP500相关数据!$B$11:$C$24727,2,TRUE)&lt;&gt;"",VLOOKUP(A82,SP500相关数据!$B$11:$C$24727,2,TRUE),IF(VLOOKUP(A82-1,SP500相关数据!$B$11:$C$24727,2,TRUE)&lt;&gt;"",VLOOKUP(A82-1,SP500相关数据!$B$11:$C$24727,2,TRUE),VLOOKUP(A82-2,SP500相关数据!$B$11:$C$24727,2,TRUE)))</f>
        <v/>
      </c>
      <c r="C82" s="13">
        <f>IFERROR(IF(VLOOKUP(A82,SP500相关数据!$B$11:$E$24727,4,TRUE)&lt;&gt;"",VLOOKUP(A82,SP500相关数据!$B$11:$E$24727,4,TRUE),IF(VLOOKUP(A82-1,SP500相关数据!$B$11:$E$24727,4,TRUE)&lt;&gt;"",VLOOKUP(A82-1,SP500相关数据!$B$11:$E$24727,4,TRUE),VLOOKUP(A82-2,SP500相关数据!$B$11:$E$24727,4,TRUE))),"")</f>
        <v/>
      </c>
      <c r="D82" s="13">
        <f>IF(VLOOKUP(A82,高收益利差!$A:$B,2,TRUE)&lt;&gt;"",VLOOKUP(A82,高收益利差!$A:$B,2,TRUE),IF(VLOOKUP(A82-1,高收益利差!$A:$B,2,TRUE)&lt;&gt;"",VLOOKUP(A82-1,高收益利差!$A:$B,2,TRUE),VLOOKUP(A82-2,高收益利差!$A:$B,2,TRUE)))</f>
        <v/>
      </c>
      <c r="E82" s="13">
        <f>IFERROR(VLOOKUP(A82,'10Y2Y'!$A:$B,2,TRUE),"")</f>
        <v/>
      </c>
      <c r="F82">
        <f>IFERROR(D82-D69,"")</f>
        <v/>
      </c>
      <c r="G82">
        <f>IFERROR(B82/AVERAGE(B43:B82)-1,"")</f>
        <v/>
      </c>
      <c r="H82">
        <f>IF(B82="","",IFERROR(AVERAGE(B43:B82)/AVERAGE(B30:B69)-1,""))</f>
        <v/>
      </c>
      <c r="I82">
        <f>IFERROR(VLOOKUP(A82,'Sahm Rule'!$A:$B,2,TRUE),"")</f>
        <v/>
      </c>
      <c r="J82" s="159">
        <f>IFERROR((B82/B69)^4-1-D82/100,"")</f>
        <v/>
      </c>
    </row>
    <row r="83">
      <c r="A83" s="10" t="n">
        <v>36000</v>
      </c>
      <c r="B83" s="13">
        <f>IF(VLOOKUP(A83,SP500相关数据!$B$11:$C$24727,2,TRUE)&lt;&gt;"",VLOOKUP(A83,SP500相关数据!$B$11:$C$24727,2,TRUE),IF(VLOOKUP(A83-1,SP500相关数据!$B$11:$C$24727,2,TRUE)&lt;&gt;"",VLOOKUP(A83-1,SP500相关数据!$B$11:$C$24727,2,TRUE),VLOOKUP(A83-2,SP500相关数据!$B$11:$C$24727,2,TRUE)))</f>
        <v/>
      </c>
      <c r="C83" s="13">
        <f>IFERROR(IF(VLOOKUP(A83,SP500相关数据!$B$11:$E$24727,4,TRUE)&lt;&gt;"",VLOOKUP(A83,SP500相关数据!$B$11:$E$24727,4,TRUE),IF(VLOOKUP(A83-1,SP500相关数据!$B$11:$E$24727,4,TRUE)&lt;&gt;"",VLOOKUP(A83-1,SP500相关数据!$B$11:$E$24727,4,TRUE),VLOOKUP(A83-2,SP500相关数据!$B$11:$E$24727,4,TRUE))),"")</f>
        <v/>
      </c>
      <c r="D83" s="13">
        <f>IF(VLOOKUP(A83,高收益利差!$A:$B,2,TRUE)&lt;&gt;"",VLOOKUP(A83,高收益利差!$A:$B,2,TRUE),IF(VLOOKUP(A83-1,高收益利差!$A:$B,2,TRUE)&lt;&gt;"",VLOOKUP(A83-1,高收益利差!$A:$B,2,TRUE),VLOOKUP(A83-2,高收益利差!$A:$B,2,TRUE)))</f>
        <v/>
      </c>
      <c r="E83" s="13">
        <f>IFERROR(VLOOKUP(A83,'10Y2Y'!$A:$B,2,TRUE),"")</f>
        <v/>
      </c>
      <c r="F83">
        <f>IFERROR(D83-D70,"")</f>
        <v/>
      </c>
      <c r="G83">
        <f>IFERROR(B83/AVERAGE(B44:B83)-1,"")</f>
        <v/>
      </c>
      <c r="H83">
        <f>IF(B83="","",IFERROR(AVERAGE(B44:B83)/AVERAGE(B31:B70)-1,""))</f>
        <v/>
      </c>
      <c r="I83">
        <f>IFERROR(VLOOKUP(A83,'Sahm Rule'!$A:$B,2,TRUE),"")</f>
        <v/>
      </c>
      <c r="J83" s="159">
        <f>IFERROR((B83/B70)^4-1-D83/100,"")</f>
        <v/>
      </c>
    </row>
    <row r="84">
      <c r="A84" s="10" t="n">
        <v>36007</v>
      </c>
      <c r="B84" s="13">
        <f>IF(VLOOKUP(A84,SP500相关数据!$B$11:$C$24727,2,TRUE)&lt;&gt;"",VLOOKUP(A84,SP500相关数据!$B$11:$C$24727,2,TRUE),IF(VLOOKUP(A84-1,SP500相关数据!$B$11:$C$24727,2,TRUE)&lt;&gt;"",VLOOKUP(A84-1,SP500相关数据!$B$11:$C$24727,2,TRUE),VLOOKUP(A84-2,SP500相关数据!$B$11:$C$24727,2,TRUE)))</f>
        <v/>
      </c>
      <c r="C84" s="13">
        <f>IFERROR(IF(VLOOKUP(A84,SP500相关数据!$B$11:$E$24727,4,TRUE)&lt;&gt;"",VLOOKUP(A84,SP500相关数据!$B$11:$E$24727,4,TRUE),IF(VLOOKUP(A84-1,SP500相关数据!$B$11:$E$24727,4,TRUE)&lt;&gt;"",VLOOKUP(A84-1,SP500相关数据!$B$11:$E$24727,4,TRUE),VLOOKUP(A84-2,SP500相关数据!$B$11:$E$24727,4,TRUE))),"")</f>
        <v/>
      </c>
      <c r="D84" s="13">
        <f>IF(VLOOKUP(A84,高收益利差!$A:$B,2,TRUE)&lt;&gt;"",VLOOKUP(A84,高收益利差!$A:$B,2,TRUE),IF(VLOOKUP(A84-1,高收益利差!$A:$B,2,TRUE)&lt;&gt;"",VLOOKUP(A84-1,高收益利差!$A:$B,2,TRUE),VLOOKUP(A84-2,高收益利差!$A:$B,2,TRUE)))</f>
        <v/>
      </c>
      <c r="E84" s="13">
        <f>IFERROR(VLOOKUP(A84,'10Y2Y'!$A:$B,2,TRUE),"")</f>
        <v/>
      </c>
      <c r="F84">
        <f>IFERROR(D84-D71,"")</f>
        <v/>
      </c>
      <c r="G84">
        <f>IFERROR(B84/AVERAGE(B45:B84)-1,"")</f>
        <v/>
      </c>
      <c r="H84">
        <f>IF(B84="","",IFERROR(AVERAGE(B45:B84)/AVERAGE(B32:B71)-1,""))</f>
        <v/>
      </c>
      <c r="I84">
        <f>IFERROR(VLOOKUP(A84,'Sahm Rule'!$A:$B,2,TRUE),"")</f>
        <v/>
      </c>
      <c r="J84" s="159">
        <f>IFERROR((B84/B71)^4-1-D84/100,"")</f>
        <v/>
      </c>
    </row>
    <row r="85">
      <c r="A85" s="10" t="n">
        <v>36014</v>
      </c>
      <c r="B85" s="13">
        <f>IF(VLOOKUP(A85,SP500相关数据!$B$11:$C$24727,2,TRUE)&lt;&gt;"",VLOOKUP(A85,SP500相关数据!$B$11:$C$24727,2,TRUE),IF(VLOOKUP(A85-1,SP500相关数据!$B$11:$C$24727,2,TRUE)&lt;&gt;"",VLOOKUP(A85-1,SP500相关数据!$B$11:$C$24727,2,TRUE),VLOOKUP(A85-2,SP500相关数据!$B$11:$C$24727,2,TRUE)))</f>
        <v/>
      </c>
      <c r="C85" s="13">
        <f>IFERROR(IF(VLOOKUP(A85,SP500相关数据!$B$11:$E$24727,4,TRUE)&lt;&gt;"",VLOOKUP(A85,SP500相关数据!$B$11:$E$24727,4,TRUE),IF(VLOOKUP(A85-1,SP500相关数据!$B$11:$E$24727,4,TRUE)&lt;&gt;"",VLOOKUP(A85-1,SP500相关数据!$B$11:$E$24727,4,TRUE),VLOOKUP(A85-2,SP500相关数据!$B$11:$E$24727,4,TRUE))),"")</f>
        <v/>
      </c>
      <c r="D85" s="13">
        <f>IF(VLOOKUP(A85,高收益利差!$A:$B,2,TRUE)&lt;&gt;"",VLOOKUP(A85,高收益利差!$A:$B,2,TRUE),IF(VLOOKUP(A85-1,高收益利差!$A:$B,2,TRUE)&lt;&gt;"",VLOOKUP(A85-1,高收益利差!$A:$B,2,TRUE),VLOOKUP(A85-2,高收益利差!$A:$B,2,TRUE)))</f>
        <v/>
      </c>
      <c r="E85" s="13">
        <f>IFERROR(VLOOKUP(A85,'10Y2Y'!$A:$B,2,TRUE),"")</f>
        <v/>
      </c>
      <c r="F85">
        <f>IFERROR(D85-D72,"")</f>
        <v/>
      </c>
      <c r="G85">
        <f>IFERROR(B85/AVERAGE(B46:B85)-1,"")</f>
        <v/>
      </c>
      <c r="H85">
        <f>IF(B85="","",IFERROR(AVERAGE(B46:B85)/AVERAGE(B33:B72)-1,""))</f>
        <v/>
      </c>
      <c r="I85">
        <f>IFERROR(VLOOKUP(A85,'Sahm Rule'!$A:$B,2,TRUE),"")</f>
        <v/>
      </c>
      <c r="J85" s="159">
        <f>IFERROR((B85/B72)^4-1-D85/100,"")</f>
        <v/>
      </c>
    </row>
    <row r="86">
      <c r="A86" s="10" t="n">
        <v>36021</v>
      </c>
      <c r="B86" s="13">
        <f>IF(VLOOKUP(A86,SP500相关数据!$B$11:$C$24727,2,TRUE)&lt;&gt;"",VLOOKUP(A86,SP500相关数据!$B$11:$C$24727,2,TRUE),IF(VLOOKUP(A86-1,SP500相关数据!$B$11:$C$24727,2,TRUE)&lt;&gt;"",VLOOKUP(A86-1,SP500相关数据!$B$11:$C$24727,2,TRUE),VLOOKUP(A86-2,SP500相关数据!$B$11:$C$24727,2,TRUE)))</f>
        <v/>
      </c>
      <c r="C86" s="13">
        <f>IFERROR(IF(VLOOKUP(A86,SP500相关数据!$B$11:$E$24727,4,TRUE)&lt;&gt;"",VLOOKUP(A86,SP500相关数据!$B$11:$E$24727,4,TRUE),IF(VLOOKUP(A86-1,SP500相关数据!$B$11:$E$24727,4,TRUE)&lt;&gt;"",VLOOKUP(A86-1,SP500相关数据!$B$11:$E$24727,4,TRUE),VLOOKUP(A86-2,SP500相关数据!$B$11:$E$24727,4,TRUE))),"")</f>
        <v/>
      </c>
      <c r="D86" s="13">
        <f>IF(VLOOKUP(A86,高收益利差!$A:$B,2,TRUE)&lt;&gt;"",VLOOKUP(A86,高收益利差!$A:$B,2,TRUE),IF(VLOOKUP(A86-1,高收益利差!$A:$B,2,TRUE)&lt;&gt;"",VLOOKUP(A86-1,高收益利差!$A:$B,2,TRUE),VLOOKUP(A86-2,高收益利差!$A:$B,2,TRUE)))</f>
        <v/>
      </c>
      <c r="E86" s="13">
        <f>IFERROR(VLOOKUP(A86,'10Y2Y'!$A:$B,2,TRUE),"")</f>
        <v/>
      </c>
      <c r="F86">
        <f>IFERROR(D86-D73,"")</f>
        <v/>
      </c>
      <c r="G86">
        <f>IFERROR(B86/AVERAGE(B47:B86)-1,"")</f>
        <v/>
      </c>
      <c r="H86">
        <f>IF(B86="","",IFERROR(AVERAGE(B47:B86)/AVERAGE(B34:B73)-1,""))</f>
        <v/>
      </c>
      <c r="I86">
        <f>IFERROR(VLOOKUP(A86,'Sahm Rule'!$A:$B,2,TRUE),"")</f>
        <v/>
      </c>
      <c r="J86" s="159">
        <f>IFERROR((B86/B73)^4-1-D86/100,"")</f>
        <v/>
      </c>
    </row>
    <row r="87">
      <c r="A87" s="10" t="n">
        <v>36028</v>
      </c>
      <c r="B87" s="13">
        <f>IF(VLOOKUP(A87,SP500相关数据!$B$11:$C$24727,2,TRUE)&lt;&gt;"",VLOOKUP(A87,SP500相关数据!$B$11:$C$24727,2,TRUE),IF(VLOOKUP(A87-1,SP500相关数据!$B$11:$C$24727,2,TRUE)&lt;&gt;"",VLOOKUP(A87-1,SP500相关数据!$B$11:$C$24727,2,TRUE),VLOOKUP(A87-2,SP500相关数据!$B$11:$C$24727,2,TRUE)))</f>
        <v/>
      </c>
      <c r="C87" s="13">
        <f>IFERROR(IF(VLOOKUP(A87,SP500相关数据!$B$11:$E$24727,4,TRUE)&lt;&gt;"",VLOOKUP(A87,SP500相关数据!$B$11:$E$24727,4,TRUE),IF(VLOOKUP(A87-1,SP500相关数据!$B$11:$E$24727,4,TRUE)&lt;&gt;"",VLOOKUP(A87-1,SP500相关数据!$B$11:$E$24727,4,TRUE),VLOOKUP(A87-2,SP500相关数据!$B$11:$E$24727,4,TRUE))),"")</f>
        <v/>
      </c>
      <c r="D87" s="13">
        <f>IF(VLOOKUP(A87,高收益利差!$A:$B,2,TRUE)&lt;&gt;"",VLOOKUP(A87,高收益利差!$A:$B,2,TRUE),IF(VLOOKUP(A87-1,高收益利差!$A:$B,2,TRUE)&lt;&gt;"",VLOOKUP(A87-1,高收益利差!$A:$B,2,TRUE),VLOOKUP(A87-2,高收益利差!$A:$B,2,TRUE)))</f>
        <v/>
      </c>
      <c r="E87" s="13">
        <f>IFERROR(VLOOKUP(A87,'10Y2Y'!$A:$B,2,TRUE),"")</f>
        <v/>
      </c>
      <c r="F87">
        <f>IFERROR(D87-D74,"")</f>
        <v/>
      </c>
      <c r="G87">
        <f>IFERROR(B87/AVERAGE(B48:B87)-1,"")</f>
        <v/>
      </c>
      <c r="H87">
        <f>IF(B87="","",IFERROR(AVERAGE(B48:B87)/AVERAGE(B35:B74)-1,""))</f>
        <v/>
      </c>
      <c r="I87">
        <f>IFERROR(VLOOKUP(A87,'Sahm Rule'!$A:$B,2,TRUE),"")</f>
        <v/>
      </c>
      <c r="J87" s="159">
        <f>IFERROR((B87/B74)^4-1-D87/100,"")</f>
        <v/>
      </c>
    </row>
    <row r="88">
      <c r="A88" s="10" t="n">
        <v>36035</v>
      </c>
      <c r="B88" s="13">
        <f>IF(VLOOKUP(A88,SP500相关数据!$B$11:$C$24727,2,TRUE)&lt;&gt;"",VLOOKUP(A88,SP500相关数据!$B$11:$C$24727,2,TRUE),IF(VLOOKUP(A88-1,SP500相关数据!$B$11:$C$24727,2,TRUE)&lt;&gt;"",VLOOKUP(A88-1,SP500相关数据!$B$11:$C$24727,2,TRUE),VLOOKUP(A88-2,SP500相关数据!$B$11:$C$24727,2,TRUE)))</f>
        <v/>
      </c>
      <c r="C88" s="13">
        <f>IFERROR(IF(VLOOKUP(A88,SP500相关数据!$B$11:$E$24727,4,TRUE)&lt;&gt;"",VLOOKUP(A88,SP500相关数据!$B$11:$E$24727,4,TRUE),IF(VLOOKUP(A88-1,SP500相关数据!$B$11:$E$24727,4,TRUE)&lt;&gt;"",VLOOKUP(A88-1,SP500相关数据!$B$11:$E$24727,4,TRUE),VLOOKUP(A88-2,SP500相关数据!$B$11:$E$24727,4,TRUE))),"")</f>
        <v/>
      </c>
      <c r="D88" s="13">
        <f>IF(VLOOKUP(A88,高收益利差!$A:$B,2,TRUE)&lt;&gt;"",VLOOKUP(A88,高收益利差!$A:$B,2,TRUE),IF(VLOOKUP(A88-1,高收益利差!$A:$B,2,TRUE)&lt;&gt;"",VLOOKUP(A88-1,高收益利差!$A:$B,2,TRUE),VLOOKUP(A88-2,高收益利差!$A:$B,2,TRUE)))</f>
        <v/>
      </c>
      <c r="E88" s="13">
        <f>IFERROR(VLOOKUP(A88,'10Y2Y'!$A:$B,2,TRUE),"")</f>
        <v/>
      </c>
      <c r="F88">
        <f>IFERROR(D88-D75,"")</f>
        <v/>
      </c>
      <c r="G88">
        <f>IFERROR(B88/AVERAGE(B49:B88)-1,"")</f>
        <v/>
      </c>
      <c r="H88">
        <f>IF(B88="","",IFERROR(AVERAGE(B49:B88)/AVERAGE(B36:B75)-1,""))</f>
        <v/>
      </c>
      <c r="I88">
        <f>IFERROR(VLOOKUP(A88,'Sahm Rule'!$A:$B,2,TRUE),"")</f>
        <v/>
      </c>
      <c r="J88" s="159">
        <f>IFERROR((B88/B75)^4-1-D88/100,"")</f>
        <v/>
      </c>
    </row>
    <row r="89">
      <c r="A89" s="10" t="n">
        <v>36042</v>
      </c>
      <c r="B89" s="13">
        <f>IF(VLOOKUP(A89,SP500相关数据!$B$11:$C$24727,2,TRUE)&lt;&gt;"",VLOOKUP(A89,SP500相关数据!$B$11:$C$24727,2,TRUE),IF(VLOOKUP(A89-1,SP500相关数据!$B$11:$C$24727,2,TRUE)&lt;&gt;"",VLOOKUP(A89-1,SP500相关数据!$B$11:$C$24727,2,TRUE),VLOOKUP(A89-2,SP500相关数据!$B$11:$C$24727,2,TRUE)))</f>
        <v/>
      </c>
      <c r="C89" s="13">
        <f>IFERROR(IF(VLOOKUP(A89,SP500相关数据!$B$11:$E$24727,4,TRUE)&lt;&gt;"",VLOOKUP(A89,SP500相关数据!$B$11:$E$24727,4,TRUE),IF(VLOOKUP(A89-1,SP500相关数据!$B$11:$E$24727,4,TRUE)&lt;&gt;"",VLOOKUP(A89-1,SP500相关数据!$B$11:$E$24727,4,TRUE),VLOOKUP(A89-2,SP500相关数据!$B$11:$E$24727,4,TRUE))),"")</f>
        <v/>
      </c>
      <c r="D89" s="13">
        <f>IF(VLOOKUP(A89,高收益利差!$A:$B,2,TRUE)&lt;&gt;"",VLOOKUP(A89,高收益利差!$A:$B,2,TRUE),IF(VLOOKUP(A89-1,高收益利差!$A:$B,2,TRUE)&lt;&gt;"",VLOOKUP(A89-1,高收益利差!$A:$B,2,TRUE),VLOOKUP(A89-2,高收益利差!$A:$B,2,TRUE)))</f>
        <v/>
      </c>
      <c r="E89" s="13">
        <f>IFERROR(VLOOKUP(A89,'10Y2Y'!$A:$B,2,TRUE),"")</f>
        <v/>
      </c>
      <c r="F89">
        <f>IFERROR(D89-D76,"")</f>
        <v/>
      </c>
      <c r="G89">
        <f>IFERROR(B89/AVERAGE(B50:B89)-1,"")</f>
        <v/>
      </c>
      <c r="H89">
        <f>IF(B89="","",IFERROR(AVERAGE(B50:B89)/AVERAGE(B37:B76)-1,""))</f>
        <v/>
      </c>
      <c r="I89">
        <f>IFERROR(VLOOKUP(A89,'Sahm Rule'!$A:$B,2,TRUE),"")</f>
        <v/>
      </c>
      <c r="J89" s="159">
        <f>IFERROR((B89/B76)^4-1-D89/100,"")</f>
        <v/>
      </c>
    </row>
    <row r="90">
      <c r="A90" s="10" t="n">
        <v>36049</v>
      </c>
      <c r="B90" s="13">
        <f>IF(VLOOKUP(A90,SP500相关数据!$B$11:$C$24727,2,TRUE)&lt;&gt;"",VLOOKUP(A90,SP500相关数据!$B$11:$C$24727,2,TRUE),IF(VLOOKUP(A90-1,SP500相关数据!$B$11:$C$24727,2,TRUE)&lt;&gt;"",VLOOKUP(A90-1,SP500相关数据!$B$11:$C$24727,2,TRUE),VLOOKUP(A90-2,SP500相关数据!$B$11:$C$24727,2,TRUE)))</f>
        <v/>
      </c>
      <c r="C90" s="13">
        <f>IFERROR(IF(VLOOKUP(A90,SP500相关数据!$B$11:$E$24727,4,TRUE)&lt;&gt;"",VLOOKUP(A90,SP500相关数据!$B$11:$E$24727,4,TRUE),IF(VLOOKUP(A90-1,SP500相关数据!$B$11:$E$24727,4,TRUE)&lt;&gt;"",VLOOKUP(A90-1,SP500相关数据!$B$11:$E$24727,4,TRUE),VLOOKUP(A90-2,SP500相关数据!$B$11:$E$24727,4,TRUE))),"")</f>
        <v/>
      </c>
      <c r="D90" s="13">
        <f>IF(VLOOKUP(A90,高收益利差!$A:$B,2,TRUE)&lt;&gt;"",VLOOKUP(A90,高收益利差!$A:$B,2,TRUE),IF(VLOOKUP(A90-1,高收益利差!$A:$B,2,TRUE)&lt;&gt;"",VLOOKUP(A90-1,高收益利差!$A:$B,2,TRUE),VLOOKUP(A90-2,高收益利差!$A:$B,2,TRUE)))</f>
        <v/>
      </c>
      <c r="E90" s="13">
        <f>IFERROR(VLOOKUP(A90,'10Y2Y'!$A:$B,2,TRUE),"")</f>
        <v/>
      </c>
      <c r="F90">
        <f>IFERROR(D90-D77,"")</f>
        <v/>
      </c>
      <c r="G90">
        <f>IFERROR(B90/AVERAGE(B51:B90)-1,"")</f>
        <v/>
      </c>
      <c r="H90">
        <f>IF(B90="","",IFERROR(AVERAGE(B51:B90)/AVERAGE(B38:B77)-1,""))</f>
        <v/>
      </c>
      <c r="I90">
        <f>IFERROR(VLOOKUP(A90,'Sahm Rule'!$A:$B,2,TRUE),"")</f>
        <v/>
      </c>
      <c r="J90" s="159">
        <f>IFERROR((B90/B77)^4-1-D90/100,"")</f>
        <v/>
      </c>
    </row>
    <row r="91">
      <c r="A91" s="10" t="n">
        <v>36056</v>
      </c>
      <c r="B91" s="13">
        <f>IF(VLOOKUP(A91,SP500相关数据!$B$11:$C$24727,2,TRUE)&lt;&gt;"",VLOOKUP(A91,SP500相关数据!$B$11:$C$24727,2,TRUE),IF(VLOOKUP(A91-1,SP500相关数据!$B$11:$C$24727,2,TRUE)&lt;&gt;"",VLOOKUP(A91-1,SP500相关数据!$B$11:$C$24727,2,TRUE),VLOOKUP(A91-2,SP500相关数据!$B$11:$C$24727,2,TRUE)))</f>
        <v/>
      </c>
      <c r="C91" s="13">
        <f>IFERROR(IF(VLOOKUP(A91,SP500相关数据!$B$11:$E$24727,4,TRUE)&lt;&gt;"",VLOOKUP(A91,SP500相关数据!$B$11:$E$24727,4,TRUE),IF(VLOOKUP(A91-1,SP500相关数据!$B$11:$E$24727,4,TRUE)&lt;&gt;"",VLOOKUP(A91-1,SP500相关数据!$B$11:$E$24727,4,TRUE),VLOOKUP(A91-2,SP500相关数据!$B$11:$E$24727,4,TRUE))),"")</f>
        <v/>
      </c>
      <c r="D91" s="13">
        <f>IF(VLOOKUP(A91,高收益利差!$A:$B,2,TRUE)&lt;&gt;"",VLOOKUP(A91,高收益利差!$A:$B,2,TRUE),IF(VLOOKUP(A91-1,高收益利差!$A:$B,2,TRUE)&lt;&gt;"",VLOOKUP(A91-1,高收益利差!$A:$B,2,TRUE),VLOOKUP(A91-2,高收益利差!$A:$B,2,TRUE)))</f>
        <v/>
      </c>
      <c r="E91" s="13">
        <f>IFERROR(VLOOKUP(A91,'10Y2Y'!$A:$B,2,TRUE),"")</f>
        <v/>
      </c>
      <c r="F91">
        <f>IFERROR(D91-D78,"")</f>
        <v/>
      </c>
      <c r="G91">
        <f>IFERROR(B91/AVERAGE(B52:B91)-1,"")</f>
        <v/>
      </c>
      <c r="H91">
        <f>IF(B91="","",IFERROR(AVERAGE(B52:B91)/AVERAGE(B39:B78)-1,""))</f>
        <v/>
      </c>
      <c r="I91">
        <f>IFERROR(VLOOKUP(A91,'Sahm Rule'!$A:$B,2,TRUE),"")</f>
        <v/>
      </c>
      <c r="J91" s="159">
        <f>IFERROR((B91/B78)^4-1-D91/100,"")</f>
        <v/>
      </c>
    </row>
    <row r="92">
      <c r="A92" s="10" t="n">
        <v>36063</v>
      </c>
      <c r="B92" s="13">
        <f>IF(VLOOKUP(A92,SP500相关数据!$B$11:$C$24727,2,TRUE)&lt;&gt;"",VLOOKUP(A92,SP500相关数据!$B$11:$C$24727,2,TRUE),IF(VLOOKUP(A92-1,SP500相关数据!$B$11:$C$24727,2,TRUE)&lt;&gt;"",VLOOKUP(A92-1,SP500相关数据!$B$11:$C$24727,2,TRUE),VLOOKUP(A92-2,SP500相关数据!$B$11:$C$24727,2,TRUE)))</f>
        <v/>
      </c>
      <c r="C92" s="13">
        <f>IFERROR(IF(VLOOKUP(A92,SP500相关数据!$B$11:$E$24727,4,TRUE)&lt;&gt;"",VLOOKUP(A92,SP500相关数据!$B$11:$E$24727,4,TRUE),IF(VLOOKUP(A92-1,SP500相关数据!$B$11:$E$24727,4,TRUE)&lt;&gt;"",VLOOKUP(A92-1,SP500相关数据!$B$11:$E$24727,4,TRUE),VLOOKUP(A92-2,SP500相关数据!$B$11:$E$24727,4,TRUE))),"")</f>
        <v/>
      </c>
      <c r="D92" s="13">
        <f>IF(VLOOKUP(A92,高收益利差!$A:$B,2,TRUE)&lt;&gt;"",VLOOKUP(A92,高收益利差!$A:$B,2,TRUE),IF(VLOOKUP(A92-1,高收益利差!$A:$B,2,TRUE)&lt;&gt;"",VLOOKUP(A92-1,高收益利差!$A:$B,2,TRUE),VLOOKUP(A92-2,高收益利差!$A:$B,2,TRUE)))</f>
        <v/>
      </c>
      <c r="E92" s="13">
        <f>IFERROR(VLOOKUP(A92,'10Y2Y'!$A:$B,2,TRUE),"")</f>
        <v/>
      </c>
      <c r="F92">
        <f>IFERROR(D92-D79,"")</f>
        <v/>
      </c>
      <c r="G92">
        <f>IFERROR(B92/AVERAGE(B53:B92)-1,"")</f>
        <v/>
      </c>
      <c r="H92">
        <f>IF(B92="","",IFERROR(AVERAGE(B53:B92)/AVERAGE(B40:B79)-1,""))</f>
        <v/>
      </c>
      <c r="I92">
        <f>IFERROR(VLOOKUP(A92,'Sahm Rule'!$A:$B,2,TRUE),"")</f>
        <v/>
      </c>
      <c r="J92" s="159">
        <f>IFERROR((B92/B79)^4-1-D92/100,"")</f>
        <v/>
      </c>
    </row>
    <row r="93">
      <c r="A93" s="10" t="n">
        <v>36070</v>
      </c>
      <c r="B93" s="13">
        <f>IF(VLOOKUP(A93,SP500相关数据!$B$11:$C$24727,2,TRUE)&lt;&gt;"",VLOOKUP(A93,SP500相关数据!$B$11:$C$24727,2,TRUE),IF(VLOOKUP(A93-1,SP500相关数据!$B$11:$C$24727,2,TRUE)&lt;&gt;"",VLOOKUP(A93-1,SP500相关数据!$B$11:$C$24727,2,TRUE),VLOOKUP(A93-2,SP500相关数据!$B$11:$C$24727,2,TRUE)))</f>
        <v/>
      </c>
      <c r="C93" s="13">
        <f>IFERROR(IF(VLOOKUP(A93,SP500相关数据!$B$11:$E$24727,4,TRUE)&lt;&gt;"",VLOOKUP(A93,SP500相关数据!$B$11:$E$24727,4,TRUE),IF(VLOOKUP(A93-1,SP500相关数据!$B$11:$E$24727,4,TRUE)&lt;&gt;"",VLOOKUP(A93-1,SP500相关数据!$B$11:$E$24727,4,TRUE),VLOOKUP(A93-2,SP500相关数据!$B$11:$E$24727,4,TRUE))),"")</f>
        <v/>
      </c>
      <c r="D93" s="13">
        <f>IF(VLOOKUP(A93,高收益利差!$A:$B,2,TRUE)&lt;&gt;"",VLOOKUP(A93,高收益利差!$A:$B,2,TRUE),IF(VLOOKUP(A93-1,高收益利差!$A:$B,2,TRUE)&lt;&gt;"",VLOOKUP(A93-1,高收益利差!$A:$B,2,TRUE),VLOOKUP(A93-2,高收益利差!$A:$B,2,TRUE)))</f>
        <v/>
      </c>
      <c r="E93" s="13">
        <f>IFERROR(VLOOKUP(A93,'10Y2Y'!$A:$B,2,TRUE),"")</f>
        <v/>
      </c>
      <c r="F93">
        <f>IFERROR(D93-D80,"")</f>
        <v/>
      </c>
      <c r="G93">
        <f>IFERROR(B93/AVERAGE(B54:B93)-1,"")</f>
        <v/>
      </c>
      <c r="H93">
        <f>IF(B93="","",IFERROR(AVERAGE(B54:B93)/AVERAGE(B41:B80)-1,""))</f>
        <v/>
      </c>
      <c r="I93">
        <f>IFERROR(VLOOKUP(A93,'Sahm Rule'!$A:$B,2,TRUE),"")</f>
        <v/>
      </c>
      <c r="J93" s="159">
        <f>IFERROR((B93/B80)^4-1-D93/100,"")</f>
        <v/>
      </c>
    </row>
    <row r="94">
      <c r="A94" s="10" t="n">
        <v>36077</v>
      </c>
      <c r="B94" s="13">
        <f>IF(VLOOKUP(A94,SP500相关数据!$B$11:$C$24727,2,TRUE)&lt;&gt;"",VLOOKUP(A94,SP500相关数据!$B$11:$C$24727,2,TRUE),IF(VLOOKUP(A94-1,SP500相关数据!$B$11:$C$24727,2,TRUE)&lt;&gt;"",VLOOKUP(A94-1,SP500相关数据!$B$11:$C$24727,2,TRUE),VLOOKUP(A94-2,SP500相关数据!$B$11:$C$24727,2,TRUE)))</f>
        <v/>
      </c>
      <c r="C94" s="13">
        <f>IFERROR(IF(VLOOKUP(A94,SP500相关数据!$B$11:$E$24727,4,TRUE)&lt;&gt;"",VLOOKUP(A94,SP500相关数据!$B$11:$E$24727,4,TRUE),IF(VLOOKUP(A94-1,SP500相关数据!$B$11:$E$24727,4,TRUE)&lt;&gt;"",VLOOKUP(A94-1,SP500相关数据!$B$11:$E$24727,4,TRUE),VLOOKUP(A94-2,SP500相关数据!$B$11:$E$24727,4,TRUE))),"")</f>
        <v/>
      </c>
      <c r="D94" s="13">
        <f>IF(VLOOKUP(A94,高收益利差!$A:$B,2,TRUE)&lt;&gt;"",VLOOKUP(A94,高收益利差!$A:$B,2,TRUE),IF(VLOOKUP(A94-1,高收益利差!$A:$B,2,TRUE)&lt;&gt;"",VLOOKUP(A94-1,高收益利差!$A:$B,2,TRUE),VLOOKUP(A94-2,高收益利差!$A:$B,2,TRUE)))</f>
        <v/>
      </c>
      <c r="E94" s="13">
        <f>IFERROR(VLOOKUP(A94,'10Y2Y'!$A:$B,2,TRUE),"")</f>
        <v/>
      </c>
      <c r="F94">
        <f>IFERROR(D94-D81,"")</f>
        <v/>
      </c>
      <c r="G94">
        <f>IFERROR(B94/AVERAGE(B55:B94)-1,"")</f>
        <v/>
      </c>
      <c r="H94">
        <f>IF(B94="","",IFERROR(AVERAGE(B55:B94)/AVERAGE(B42:B81)-1,""))</f>
        <v/>
      </c>
      <c r="I94">
        <f>IFERROR(VLOOKUP(A94,'Sahm Rule'!$A:$B,2,TRUE),"")</f>
        <v/>
      </c>
      <c r="J94" s="159">
        <f>IFERROR((B94/B81)^4-1-D94/100,"")</f>
        <v/>
      </c>
    </row>
    <row r="95">
      <c r="A95" s="10" t="n">
        <v>36084</v>
      </c>
      <c r="B95" s="13">
        <f>IF(VLOOKUP(A95,SP500相关数据!$B$11:$C$24727,2,TRUE)&lt;&gt;"",VLOOKUP(A95,SP500相关数据!$B$11:$C$24727,2,TRUE),IF(VLOOKUP(A95-1,SP500相关数据!$B$11:$C$24727,2,TRUE)&lt;&gt;"",VLOOKUP(A95-1,SP500相关数据!$B$11:$C$24727,2,TRUE),VLOOKUP(A95-2,SP500相关数据!$B$11:$C$24727,2,TRUE)))</f>
        <v/>
      </c>
      <c r="C95" s="13">
        <f>IFERROR(IF(VLOOKUP(A95,SP500相关数据!$B$11:$E$24727,4,TRUE)&lt;&gt;"",VLOOKUP(A95,SP500相关数据!$B$11:$E$24727,4,TRUE),IF(VLOOKUP(A95-1,SP500相关数据!$B$11:$E$24727,4,TRUE)&lt;&gt;"",VLOOKUP(A95-1,SP500相关数据!$B$11:$E$24727,4,TRUE),VLOOKUP(A95-2,SP500相关数据!$B$11:$E$24727,4,TRUE))),"")</f>
        <v/>
      </c>
      <c r="D95" s="13">
        <f>IF(VLOOKUP(A95,高收益利差!$A:$B,2,TRUE)&lt;&gt;"",VLOOKUP(A95,高收益利差!$A:$B,2,TRUE),IF(VLOOKUP(A95-1,高收益利差!$A:$B,2,TRUE)&lt;&gt;"",VLOOKUP(A95-1,高收益利差!$A:$B,2,TRUE),VLOOKUP(A95-2,高收益利差!$A:$B,2,TRUE)))</f>
        <v/>
      </c>
      <c r="E95" s="13">
        <f>IFERROR(VLOOKUP(A95,'10Y2Y'!$A:$B,2,TRUE),"")</f>
        <v/>
      </c>
      <c r="F95">
        <f>IFERROR(D95-D82,"")</f>
        <v/>
      </c>
      <c r="G95">
        <f>IFERROR(B95/AVERAGE(B56:B95)-1,"")</f>
        <v/>
      </c>
      <c r="H95">
        <f>IF(B95="","",IFERROR(AVERAGE(B56:B95)/AVERAGE(B43:B82)-1,""))</f>
        <v/>
      </c>
      <c r="I95">
        <f>IFERROR(VLOOKUP(A95,'Sahm Rule'!$A:$B,2,TRUE),"")</f>
        <v/>
      </c>
      <c r="J95" s="159">
        <f>IFERROR((B95/B82)^4-1-D95/100,"")</f>
        <v/>
      </c>
    </row>
    <row r="96">
      <c r="A96" s="10" t="n">
        <v>36091</v>
      </c>
      <c r="B96" s="13">
        <f>IF(VLOOKUP(A96,SP500相关数据!$B$11:$C$24727,2,TRUE)&lt;&gt;"",VLOOKUP(A96,SP500相关数据!$B$11:$C$24727,2,TRUE),IF(VLOOKUP(A96-1,SP500相关数据!$B$11:$C$24727,2,TRUE)&lt;&gt;"",VLOOKUP(A96-1,SP500相关数据!$B$11:$C$24727,2,TRUE),VLOOKUP(A96-2,SP500相关数据!$B$11:$C$24727,2,TRUE)))</f>
        <v/>
      </c>
      <c r="C96" s="13">
        <f>IFERROR(IF(VLOOKUP(A96,SP500相关数据!$B$11:$E$24727,4,TRUE)&lt;&gt;"",VLOOKUP(A96,SP500相关数据!$B$11:$E$24727,4,TRUE),IF(VLOOKUP(A96-1,SP500相关数据!$B$11:$E$24727,4,TRUE)&lt;&gt;"",VLOOKUP(A96-1,SP500相关数据!$B$11:$E$24727,4,TRUE),VLOOKUP(A96-2,SP500相关数据!$B$11:$E$24727,4,TRUE))),"")</f>
        <v/>
      </c>
      <c r="D96" s="13">
        <f>IF(VLOOKUP(A96,高收益利差!$A:$B,2,TRUE)&lt;&gt;"",VLOOKUP(A96,高收益利差!$A:$B,2,TRUE),IF(VLOOKUP(A96-1,高收益利差!$A:$B,2,TRUE)&lt;&gt;"",VLOOKUP(A96-1,高收益利差!$A:$B,2,TRUE),VLOOKUP(A96-2,高收益利差!$A:$B,2,TRUE)))</f>
        <v/>
      </c>
      <c r="E96" s="13">
        <f>IFERROR(VLOOKUP(A96,'10Y2Y'!$A:$B,2,TRUE),"")</f>
        <v/>
      </c>
      <c r="F96">
        <f>IFERROR(D96-D83,"")</f>
        <v/>
      </c>
      <c r="G96">
        <f>IFERROR(B96/AVERAGE(B57:B96)-1,"")</f>
        <v/>
      </c>
      <c r="H96">
        <f>IF(B96="","",IFERROR(AVERAGE(B57:B96)/AVERAGE(B44:B83)-1,""))</f>
        <v/>
      </c>
      <c r="I96">
        <f>IFERROR(VLOOKUP(A96,'Sahm Rule'!$A:$B,2,TRUE),"")</f>
        <v/>
      </c>
      <c r="J96" s="159">
        <f>IFERROR((B96/B83)^4-1-D96/100,"")</f>
        <v/>
      </c>
    </row>
    <row r="97">
      <c r="A97" s="10" t="n">
        <v>36098</v>
      </c>
      <c r="B97" s="13">
        <f>IF(VLOOKUP(A97,SP500相关数据!$B$11:$C$24727,2,TRUE)&lt;&gt;"",VLOOKUP(A97,SP500相关数据!$B$11:$C$24727,2,TRUE),IF(VLOOKUP(A97-1,SP500相关数据!$B$11:$C$24727,2,TRUE)&lt;&gt;"",VLOOKUP(A97-1,SP500相关数据!$B$11:$C$24727,2,TRUE),VLOOKUP(A97-2,SP500相关数据!$B$11:$C$24727,2,TRUE)))</f>
        <v/>
      </c>
      <c r="C97" s="13">
        <f>IFERROR(IF(VLOOKUP(A97,SP500相关数据!$B$11:$E$24727,4,TRUE)&lt;&gt;"",VLOOKUP(A97,SP500相关数据!$B$11:$E$24727,4,TRUE),IF(VLOOKUP(A97-1,SP500相关数据!$B$11:$E$24727,4,TRUE)&lt;&gt;"",VLOOKUP(A97-1,SP500相关数据!$B$11:$E$24727,4,TRUE),VLOOKUP(A97-2,SP500相关数据!$B$11:$E$24727,4,TRUE))),"")</f>
        <v/>
      </c>
      <c r="D97" s="13">
        <f>IF(VLOOKUP(A97,高收益利差!$A:$B,2,TRUE)&lt;&gt;"",VLOOKUP(A97,高收益利差!$A:$B,2,TRUE),IF(VLOOKUP(A97-1,高收益利差!$A:$B,2,TRUE)&lt;&gt;"",VLOOKUP(A97-1,高收益利差!$A:$B,2,TRUE),VLOOKUP(A97-2,高收益利差!$A:$B,2,TRUE)))</f>
        <v/>
      </c>
      <c r="E97" s="13">
        <f>IFERROR(VLOOKUP(A97,'10Y2Y'!$A:$B,2,TRUE),"")</f>
        <v/>
      </c>
      <c r="F97">
        <f>IFERROR(D97-D84,"")</f>
        <v/>
      </c>
      <c r="G97">
        <f>IFERROR(B97/AVERAGE(B58:B97)-1,"")</f>
        <v/>
      </c>
      <c r="H97">
        <f>IF(B97="","",IFERROR(AVERAGE(B58:B97)/AVERAGE(B45:B84)-1,""))</f>
        <v/>
      </c>
      <c r="I97">
        <f>IFERROR(VLOOKUP(A97,'Sahm Rule'!$A:$B,2,TRUE),"")</f>
        <v/>
      </c>
      <c r="J97" s="159">
        <f>IFERROR((B97/B84)^4-1-D97/100,"")</f>
        <v/>
      </c>
    </row>
    <row r="98">
      <c r="A98" s="10" t="n">
        <v>36105</v>
      </c>
      <c r="B98" s="13">
        <f>IF(VLOOKUP(A98,SP500相关数据!$B$11:$C$24727,2,TRUE)&lt;&gt;"",VLOOKUP(A98,SP500相关数据!$B$11:$C$24727,2,TRUE),IF(VLOOKUP(A98-1,SP500相关数据!$B$11:$C$24727,2,TRUE)&lt;&gt;"",VLOOKUP(A98-1,SP500相关数据!$B$11:$C$24727,2,TRUE),VLOOKUP(A98-2,SP500相关数据!$B$11:$C$24727,2,TRUE)))</f>
        <v/>
      </c>
      <c r="C98" s="13">
        <f>IFERROR(IF(VLOOKUP(A98,SP500相关数据!$B$11:$E$24727,4,TRUE)&lt;&gt;"",VLOOKUP(A98,SP500相关数据!$B$11:$E$24727,4,TRUE),IF(VLOOKUP(A98-1,SP500相关数据!$B$11:$E$24727,4,TRUE)&lt;&gt;"",VLOOKUP(A98-1,SP500相关数据!$B$11:$E$24727,4,TRUE),VLOOKUP(A98-2,SP500相关数据!$B$11:$E$24727,4,TRUE))),"")</f>
        <v/>
      </c>
      <c r="D98" s="13">
        <f>IF(VLOOKUP(A98,高收益利差!$A:$B,2,TRUE)&lt;&gt;"",VLOOKUP(A98,高收益利差!$A:$B,2,TRUE),IF(VLOOKUP(A98-1,高收益利差!$A:$B,2,TRUE)&lt;&gt;"",VLOOKUP(A98-1,高收益利差!$A:$B,2,TRUE),VLOOKUP(A98-2,高收益利差!$A:$B,2,TRUE)))</f>
        <v/>
      </c>
      <c r="E98" s="13">
        <f>IFERROR(VLOOKUP(A98,'10Y2Y'!$A:$B,2,TRUE),"")</f>
        <v/>
      </c>
      <c r="F98">
        <f>IFERROR(D98-D85,"")</f>
        <v/>
      </c>
      <c r="G98">
        <f>IFERROR(B98/AVERAGE(B59:B98)-1,"")</f>
        <v/>
      </c>
      <c r="H98">
        <f>IF(B98="","",IFERROR(AVERAGE(B59:B98)/AVERAGE(B46:B85)-1,""))</f>
        <v/>
      </c>
      <c r="I98">
        <f>IFERROR(VLOOKUP(A98,'Sahm Rule'!$A:$B,2,TRUE),"")</f>
        <v/>
      </c>
      <c r="J98" s="159">
        <f>IFERROR((B98/B85)^4-1-D98/100,"")</f>
        <v/>
      </c>
    </row>
    <row r="99">
      <c r="A99" s="10" t="n">
        <v>36112</v>
      </c>
      <c r="B99" s="13">
        <f>IF(VLOOKUP(A99,SP500相关数据!$B$11:$C$24727,2,TRUE)&lt;&gt;"",VLOOKUP(A99,SP500相关数据!$B$11:$C$24727,2,TRUE),IF(VLOOKUP(A99-1,SP500相关数据!$B$11:$C$24727,2,TRUE)&lt;&gt;"",VLOOKUP(A99-1,SP500相关数据!$B$11:$C$24727,2,TRUE),VLOOKUP(A99-2,SP500相关数据!$B$11:$C$24727,2,TRUE)))</f>
        <v/>
      </c>
      <c r="C99" s="13">
        <f>IFERROR(IF(VLOOKUP(A99,SP500相关数据!$B$11:$E$24727,4,TRUE)&lt;&gt;"",VLOOKUP(A99,SP500相关数据!$B$11:$E$24727,4,TRUE),IF(VLOOKUP(A99-1,SP500相关数据!$B$11:$E$24727,4,TRUE)&lt;&gt;"",VLOOKUP(A99-1,SP500相关数据!$B$11:$E$24727,4,TRUE),VLOOKUP(A99-2,SP500相关数据!$B$11:$E$24727,4,TRUE))),"")</f>
        <v/>
      </c>
      <c r="D99" s="13">
        <f>IF(VLOOKUP(A99,高收益利差!$A:$B,2,TRUE)&lt;&gt;"",VLOOKUP(A99,高收益利差!$A:$B,2,TRUE),IF(VLOOKUP(A99-1,高收益利差!$A:$B,2,TRUE)&lt;&gt;"",VLOOKUP(A99-1,高收益利差!$A:$B,2,TRUE),VLOOKUP(A99-2,高收益利差!$A:$B,2,TRUE)))</f>
        <v/>
      </c>
      <c r="E99" s="13">
        <f>IFERROR(VLOOKUP(A99,'10Y2Y'!$A:$B,2,TRUE),"")</f>
        <v/>
      </c>
      <c r="F99">
        <f>IFERROR(D99-D86,"")</f>
        <v/>
      </c>
      <c r="G99">
        <f>IFERROR(B99/AVERAGE(B60:B99)-1,"")</f>
        <v/>
      </c>
      <c r="H99">
        <f>IF(B99="","",IFERROR(AVERAGE(B60:B99)/AVERAGE(B47:B86)-1,""))</f>
        <v/>
      </c>
      <c r="I99">
        <f>IFERROR(VLOOKUP(A99,'Sahm Rule'!$A:$B,2,TRUE),"")</f>
        <v/>
      </c>
      <c r="J99" s="159">
        <f>IFERROR((B99/B86)^4-1-D99/100,"")</f>
        <v/>
      </c>
    </row>
    <row r="100">
      <c r="A100" s="10" t="n">
        <v>36119</v>
      </c>
      <c r="B100" s="13">
        <f>IF(VLOOKUP(A100,SP500相关数据!$B$11:$C$24727,2,TRUE)&lt;&gt;"",VLOOKUP(A100,SP500相关数据!$B$11:$C$24727,2,TRUE),IF(VLOOKUP(A100-1,SP500相关数据!$B$11:$C$24727,2,TRUE)&lt;&gt;"",VLOOKUP(A100-1,SP500相关数据!$B$11:$C$24727,2,TRUE),VLOOKUP(A100-2,SP500相关数据!$B$11:$C$24727,2,TRUE)))</f>
        <v/>
      </c>
      <c r="C100" s="13">
        <f>IFERROR(IF(VLOOKUP(A100,SP500相关数据!$B$11:$E$24727,4,TRUE)&lt;&gt;"",VLOOKUP(A100,SP500相关数据!$B$11:$E$24727,4,TRUE),IF(VLOOKUP(A100-1,SP500相关数据!$B$11:$E$24727,4,TRUE)&lt;&gt;"",VLOOKUP(A100-1,SP500相关数据!$B$11:$E$24727,4,TRUE),VLOOKUP(A100-2,SP500相关数据!$B$11:$E$24727,4,TRUE))),"")</f>
        <v/>
      </c>
      <c r="D100" s="13">
        <f>IF(VLOOKUP(A100,高收益利差!$A:$B,2,TRUE)&lt;&gt;"",VLOOKUP(A100,高收益利差!$A:$B,2,TRUE),IF(VLOOKUP(A100-1,高收益利差!$A:$B,2,TRUE)&lt;&gt;"",VLOOKUP(A100-1,高收益利差!$A:$B,2,TRUE),VLOOKUP(A100-2,高收益利差!$A:$B,2,TRUE)))</f>
        <v/>
      </c>
      <c r="E100" s="13">
        <f>IFERROR(VLOOKUP(A100,'10Y2Y'!$A:$B,2,TRUE),"")</f>
        <v/>
      </c>
      <c r="F100">
        <f>IFERROR(D100-D87,"")</f>
        <v/>
      </c>
      <c r="G100">
        <f>IFERROR(B100/AVERAGE(B61:B100)-1,"")</f>
        <v/>
      </c>
      <c r="H100">
        <f>IF(B100="","",IFERROR(AVERAGE(B61:B100)/AVERAGE(B48:B87)-1,""))</f>
        <v/>
      </c>
      <c r="I100">
        <f>IFERROR(VLOOKUP(A100,'Sahm Rule'!$A:$B,2,TRUE),"")</f>
        <v/>
      </c>
      <c r="J100" s="159">
        <f>IFERROR((B100/B87)^4-1-D100/100,"")</f>
        <v/>
      </c>
    </row>
    <row r="101">
      <c r="A101" s="10" t="n">
        <v>36126</v>
      </c>
      <c r="B101" s="13">
        <f>IF(VLOOKUP(A101,SP500相关数据!$B$11:$C$24727,2,TRUE)&lt;&gt;"",VLOOKUP(A101,SP500相关数据!$B$11:$C$24727,2,TRUE),IF(VLOOKUP(A101-1,SP500相关数据!$B$11:$C$24727,2,TRUE)&lt;&gt;"",VLOOKUP(A101-1,SP500相关数据!$B$11:$C$24727,2,TRUE),VLOOKUP(A101-2,SP500相关数据!$B$11:$C$24727,2,TRUE)))</f>
        <v/>
      </c>
      <c r="C101" s="13">
        <f>IFERROR(IF(VLOOKUP(A101,SP500相关数据!$B$11:$E$24727,4,TRUE)&lt;&gt;"",VLOOKUP(A101,SP500相关数据!$B$11:$E$24727,4,TRUE),IF(VLOOKUP(A101-1,SP500相关数据!$B$11:$E$24727,4,TRUE)&lt;&gt;"",VLOOKUP(A101-1,SP500相关数据!$B$11:$E$24727,4,TRUE),VLOOKUP(A101-2,SP500相关数据!$B$11:$E$24727,4,TRUE))),"")</f>
        <v/>
      </c>
      <c r="D101" s="13">
        <f>IF(VLOOKUP(A101,高收益利差!$A:$B,2,TRUE)&lt;&gt;"",VLOOKUP(A101,高收益利差!$A:$B,2,TRUE),IF(VLOOKUP(A101-1,高收益利差!$A:$B,2,TRUE)&lt;&gt;"",VLOOKUP(A101-1,高收益利差!$A:$B,2,TRUE),VLOOKUP(A101-2,高收益利差!$A:$B,2,TRUE)))</f>
        <v/>
      </c>
      <c r="E101" s="13">
        <f>IFERROR(VLOOKUP(A101,'10Y2Y'!$A:$B,2,TRUE),"")</f>
        <v/>
      </c>
      <c r="F101">
        <f>IFERROR(D101-D88,"")</f>
        <v/>
      </c>
      <c r="G101">
        <f>IFERROR(B101/AVERAGE(B62:B101)-1,"")</f>
        <v/>
      </c>
      <c r="H101">
        <f>IF(B101="","",IFERROR(AVERAGE(B62:B101)/AVERAGE(B49:B88)-1,""))</f>
        <v/>
      </c>
      <c r="I101">
        <f>IFERROR(VLOOKUP(A101,'Sahm Rule'!$A:$B,2,TRUE),"")</f>
        <v/>
      </c>
      <c r="J101" s="159">
        <f>IFERROR((B101/B88)^4-1-D101/100,"")</f>
        <v/>
      </c>
    </row>
    <row r="102">
      <c r="A102" s="10" t="n">
        <v>36133</v>
      </c>
      <c r="B102" s="13">
        <f>IF(VLOOKUP(A102,SP500相关数据!$B$11:$C$24727,2,TRUE)&lt;&gt;"",VLOOKUP(A102,SP500相关数据!$B$11:$C$24727,2,TRUE),IF(VLOOKUP(A102-1,SP500相关数据!$B$11:$C$24727,2,TRUE)&lt;&gt;"",VLOOKUP(A102-1,SP500相关数据!$B$11:$C$24727,2,TRUE),VLOOKUP(A102-2,SP500相关数据!$B$11:$C$24727,2,TRUE)))</f>
        <v/>
      </c>
      <c r="C102" s="13">
        <f>IFERROR(IF(VLOOKUP(A102,SP500相关数据!$B$11:$E$24727,4,TRUE)&lt;&gt;"",VLOOKUP(A102,SP500相关数据!$B$11:$E$24727,4,TRUE),IF(VLOOKUP(A102-1,SP500相关数据!$B$11:$E$24727,4,TRUE)&lt;&gt;"",VLOOKUP(A102-1,SP500相关数据!$B$11:$E$24727,4,TRUE),VLOOKUP(A102-2,SP500相关数据!$B$11:$E$24727,4,TRUE))),"")</f>
        <v/>
      </c>
      <c r="D102" s="13">
        <f>IF(VLOOKUP(A102,高收益利差!$A:$B,2,TRUE)&lt;&gt;"",VLOOKUP(A102,高收益利差!$A:$B,2,TRUE),IF(VLOOKUP(A102-1,高收益利差!$A:$B,2,TRUE)&lt;&gt;"",VLOOKUP(A102-1,高收益利差!$A:$B,2,TRUE),VLOOKUP(A102-2,高收益利差!$A:$B,2,TRUE)))</f>
        <v/>
      </c>
      <c r="E102" s="13">
        <f>IFERROR(VLOOKUP(A102,'10Y2Y'!$A:$B,2,TRUE),"")</f>
        <v/>
      </c>
      <c r="F102">
        <f>IFERROR(D102-D89,"")</f>
        <v/>
      </c>
      <c r="G102">
        <f>IFERROR(B102/AVERAGE(B63:B102)-1,"")</f>
        <v/>
      </c>
      <c r="H102">
        <f>IF(B102="","",IFERROR(AVERAGE(B63:B102)/AVERAGE(B50:B89)-1,""))</f>
        <v/>
      </c>
      <c r="I102">
        <f>IFERROR(VLOOKUP(A102,'Sahm Rule'!$A:$B,2,TRUE),"")</f>
        <v/>
      </c>
      <c r="J102" s="159">
        <f>IFERROR((B102/B89)^4-1-D102/100,"")</f>
        <v/>
      </c>
    </row>
    <row r="103">
      <c r="A103" s="10" t="n">
        <v>36140</v>
      </c>
      <c r="B103" s="13">
        <f>IF(VLOOKUP(A103,SP500相关数据!$B$11:$C$24727,2,TRUE)&lt;&gt;"",VLOOKUP(A103,SP500相关数据!$B$11:$C$24727,2,TRUE),IF(VLOOKUP(A103-1,SP500相关数据!$B$11:$C$24727,2,TRUE)&lt;&gt;"",VLOOKUP(A103-1,SP500相关数据!$B$11:$C$24727,2,TRUE),VLOOKUP(A103-2,SP500相关数据!$B$11:$C$24727,2,TRUE)))</f>
        <v/>
      </c>
      <c r="C103" s="13">
        <f>IFERROR(IF(VLOOKUP(A103,SP500相关数据!$B$11:$E$24727,4,TRUE)&lt;&gt;"",VLOOKUP(A103,SP500相关数据!$B$11:$E$24727,4,TRUE),IF(VLOOKUP(A103-1,SP500相关数据!$B$11:$E$24727,4,TRUE)&lt;&gt;"",VLOOKUP(A103-1,SP500相关数据!$B$11:$E$24727,4,TRUE),VLOOKUP(A103-2,SP500相关数据!$B$11:$E$24727,4,TRUE))),"")</f>
        <v/>
      </c>
      <c r="D103" s="13">
        <f>IF(VLOOKUP(A103,高收益利差!$A:$B,2,TRUE)&lt;&gt;"",VLOOKUP(A103,高收益利差!$A:$B,2,TRUE),IF(VLOOKUP(A103-1,高收益利差!$A:$B,2,TRUE)&lt;&gt;"",VLOOKUP(A103-1,高收益利差!$A:$B,2,TRUE),VLOOKUP(A103-2,高收益利差!$A:$B,2,TRUE)))</f>
        <v/>
      </c>
      <c r="E103" s="13">
        <f>IFERROR(VLOOKUP(A103,'10Y2Y'!$A:$B,2,TRUE),"")</f>
        <v/>
      </c>
      <c r="F103">
        <f>IFERROR(D103-D90,"")</f>
        <v/>
      </c>
      <c r="G103">
        <f>IFERROR(B103/AVERAGE(B64:B103)-1,"")</f>
        <v/>
      </c>
      <c r="H103">
        <f>IF(B103="","",IFERROR(AVERAGE(B64:B103)/AVERAGE(B51:B90)-1,""))</f>
        <v/>
      </c>
      <c r="I103">
        <f>IFERROR(VLOOKUP(A103,'Sahm Rule'!$A:$B,2,TRUE),"")</f>
        <v/>
      </c>
      <c r="J103" s="159">
        <f>IFERROR((B103/B90)^4-1-D103/100,"")</f>
        <v/>
      </c>
    </row>
    <row r="104">
      <c r="A104" s="10" t="n">
        <v>36147</v>
      </c>
      <c r="B104" s="13">
        <f>IF(VLOOKUP(A104,SP500相关数据!$B$11:$C$24727,2,TRUE)&lt;&gt;"",VLOOKUP(A104,SP500相关数据!$B$11:$C$24727,2,TRUE),IF(VLOOKUP(A104-1,SP500相关数据!$B$11:$C$24727,2,TRUE)&lt;&gt;"",VLOOKUP(A104-1,SP500相关数据!$B$11:$C$24727,2,TRUE),VLOOKUP(A104-2,SP500相关数据!$B$11:$C$24727,2,TRUE)))</f>
        <v/>
      </c>
      <c r="C104" s="13">
        <f>IFERROR(IF(VLOOKUP(A104,SP500相关数据!$B$11:$E$24727,4,TRUE)&lt;&gt;"",VLOOKUP(A104,SP500相关数据!$B$11:$E$24727,4,TRUE),IF(VLOOKUP(A104-1,SP500相关数据!$B$11:$E$24727,4,TRUE)&lt;&gt;"",VLOOKUP(A104-1,SP500相关数据!$B$11:$E$24727,4,TRUE),VLOOKUP(A104-2,SP500相关数据!$B$11:$E$24727,4,TRUE))),"")</f>
        <v/>
      </c>
      <c r="D104" s="13">
        <f>IF(VLOOKUP(A104,高收益利差!$A:$B,2,TRUE)&lt;&gt;"",VLOOKUP(A104,高收益利差!$A:$B,2,TRUE),IF(VLOOKUP(A104-1,高收益利差!$A:$B,2,TRUE)&lt;&gt;"",VLOOKUP(A104-1,高收益利差!$A:$B,2,TRUE),VLOOKUP(A104-2,高收益利差!$A:$B,2,TRUE)))</f>
        <v/>
      </c>
      <c r="E104" s="13">
        <f>IFERROR(VLOOKUP(A104,'10Y2Y'!$A:$B,2,TRUE),"")</f>
        <v/>
      </c>
      <c r="F104">
        <f>IFERROR(D104-D91,"")</f>
        <v/>
      </c>
      <c r="G104">
        <f>IFERROR(B104/AVERAGE(B65:B104)-1,"")</f>
        <v/>
      </c>
      <c r="H104">
        <f>IF(B104="","",IFERROR(AVERAGE(B65:B104)/AVERAGE(B52:B91)-1,""))</f>
        <v/>
      </c>
      <c r="I104">
        <f>IFERROR(VLOOKUP(A104,'Sahm Rule'!$A:$B,2,TRUE),"")</f>
        <v/>
      </c>
      <c r="J104" s="159">
        <f>IFERROR((B104/B91)^4-1-D104/100,"")</f>
        <v/>
      </c>
    </row>
    <row r="105">
      <c r="A105" s="10" t="n">
        <v>36154</v>
      </c>
      <c r="B105" s="13">
        <f>IF(VLOOKUP(A105,SP500相关数据!$B$11:$C$24727,2,TRUE)&lt;&gt;"",VLOOKUP(A105,SP500相关数据!$B$11:$C$24727,2,TRUE),IF(VLOOKUP(A105-1,SP500相关数据!$B$11:$C$24727,2,TRUE)&lt;&gt;"",VLOOKUP(A105-1,SP500相关数据!$B$11:$C$24727,2,TRUE),VLOOKUP(A105-2,SP500相关数据!$B$11:$C$24727,2,TRUE)))</f>
        <v/>
      </c>
      <c r="C105" s="13">
        <f>IFERROR(IF(VLOOKUP(A105,SP500相关数据!$B$11:$E$24727,4,TRUE)&lt;&gt;"",VLOOKUP(A105,SP500相关数据!$B$11:$E$24727,4,TRUE),IF(VLOOKUP(A105-1,SP500相关数据!$B$11:$E$24727,4,TRUE)&lt;&gt;"",VLOOKUP(A105-1,SP500相关数据!$B$11:$E$24727,4,TRUE),VLOOKUP(A105-2,SP500相关数据!$B$11:$E$24727,4,TRUE))),"")</f>
        <v/>
      </c>
      <c r="D105" s="13">
        <f>IF(VLOOKUP(A105,高收益利差!$A:$B,2,TRUE)&lt;&gt;"",VLOOKUP(A105,高收益利差!$A:$B,2,TRUE),IF(VLOOKUP(A105-1,高收益利差!$A:$B,2,TRUE)&lt;&gt;"",VLOOKUP(A105-1,高收益利差!$A:$B,2,TRUE),VLOOKUP(A105-2,高收益利差!$A:$B,2,TRUE)))</f>
        <v/>
      </c>
      <c r="E105" s="13">
        <f>IFERROR(VLOOKUP(A105,'10Y2Y'!$A:$B,2,TRUE),"")</f>
        <v/>
      </c>
      <c r="F105">
        <f>IFERROR(D105-D92,"")</f>
        <v/>
      </c>
      <c r="G105">
        <f>IFERROR(B105/AVERAGE(B66:B105)-1,"")</f>
        <v/>
      </c>
      <c r="H105">
        <f>IF(B105="","",IFERROR(AVERAGE(B66:B105)/AVERAGE(B53:B92)-1,""))</f>
        <v/>
      </c>
      <c r="I105">
        <f>IFERROR(VLOOKUP(A105,'Sahm Rule'!$A:$B,2,TRUE),"")</f>
        <v/>
      </c>
      <c r="J105" s="159">
        <f>IFERROR((B105/B92)^4-1-D105/100,"")</f>
        <v/>
      </c>
    </row>
    <row r="106">
      <c r="A106" s="10" t="n">
        <v>36161</v>
      </c>
      <c r="B106" s="13">
        <f>IF(VLOOKUP(A106,SP500相关数据!$B$11:$C$24727,2,TRUE)&lt;&gt;"",VLOOKUP(A106,SP500相关数据!$B$11:$C$24727,2,TRUE),IF(VLOOKUP(A106-1,SP500相关数据!$B$11:$C$24727,2,TRUE)&lt;&gt;"",VLOOKUP(A106-1,SP500相关数据!$B$11:$C$24727,2,TRUE),VLOOKUP(A106-2,SP500相关数据!$B$11:$C$24727,2,TRUE)))</f>
        <v/>
      </c>
      <c r="C106" s="13">
        <f>IFERROR(IF(VLOOKUP(A106,SP500相关数据!$B$11:$E$24727,4,TRUE)&lt;&gt;"",VLOOKUP(A106,SP500相关数据!$B$11:$E$24727,4,TRUE),IF(VLOOKUP(A106-1,SP500相关数据!$B$11:$E$24727,4,TRUE)&lt;&gt;"",VLOOKUP(A106-1,SP500相关数据!$B$11:$E$24727,4,TRUE),VLOOKUP(A106-2,SP500相关数据!$B$11:$E$24727,4,TRUE))),"")</f>
        <v/>
      </c>
      <c r="D106" s="13">
        <f>IF(VLOOKUP(A106,高收益利差!$A:$B,2,TRUE)&lt;&gt;"",VLOOKUP(A106,高收益利差!$A:$B,2,TRUE),IF(VLOOKUP(A106-1,高收益利差!$A:$B,2,TRUE)&lt;&gt;"",VLOOKUP(A106-1,高收益利差!$A:$B,2,TRUE),VLOOKUP(A106-2,高收益利差!$A:$B,2,TRUE)))</f>
        <v/>
      </c>
      <c r="E106" s="13">
        <f>IFERROR(VLOOKUP(A106,'10Y2Y'!$A:$B,2,TRUE),"")</f>
        <v/>
      </c>
      <c r="F106">
        <f>IFERROR(D106-D93,"")</f>
        <v/>
      </c>
      <c r="G106">
        <f>IFERROR(B106/AVERAGE(B67:B106)-1,"")</f>
        <v/>
      </c>
      <c r="H106">
        <f>IF(B106="","",IFERROR(AVERAGE(B67:B106)/AVERAGE(B54:B93)-1,""))</f>
        <v/>
      </c>
      <c r="I106">
        <f>IFERROR(VLOOKUP(A106,'Sahm Rule'!$A:$B,2,TRUE),"")</f>
        <v/>
      </c>
      <c r="J106" s="159">
        <f>IFERROR((B106/B93)^4-1-D106/100,"")</f>
        <v/>
      </c>
    </row>
    <row r="107">
      <c r="A107" s="10" t="n">
        <v>36168</v>
      </c>
      <c r="B107" s="13">
        <f>IF(VLOOKUP(A107,SP500相关数据!$B$11:$C$24727,2,TRUE)&lt;&gt;"",VLOOKUP(A107,SP500相关数据!$B$11:$C$24727,2,TRUE),IF(VLOOKUP(A107-1,SP500相关数据!$B$11:$C$24727,2,TRUE)&lt;&gt;"",VLOOKUP(A107-1,SP500相关数据!$B$11:$C$24727,2,TRUE),VLOOKUP(A107-2,SP500相关数据!$B$11:$C$24727,2,TRUE)))</f>
        <v/>
      </c>
      <c r="C107" s="13">
        <f>IFERROR(IF(VLOOKUP(A107,SP500相关数据!$B$11:$E$24727,4,TRUE)&lt;&gt;"",VLOOKUP(A107,SP500相关数据!$B$11:$E$24727,4,TRUE),IF(VLOOKUP(A107-1,SP500相关数据!$B$11:$E$24727,4,TRUE)&lt;&gt;"",VLOOKUP(A107-1,SP500相关数据!$B$11:$E$24727,4,TRUE),VLOOKUP(A107-2,SP500相关数据!$B$11:$E$24727,4,TRUE))),"")</f>
        <v/>
      </c>
      <c r="D107" s="13">
        <f>IF(VLOOKUP(A107,高收益利差!$A:$B,2,TRUE)&lt;&gt;"",VLOOKUP(A107,高收益利差!$A:$B,2,TRUE),IF(VLOOKUP(A107-1,高收益利差!$A:$B,2,TRUE)&lt;&gt;"",VLOOKUP(A107-1,高收益利差!$A:$B,2,TRUE),VLOOKUP(A107-2,高收益利差!$A:$B,2,TRUE)))</f>
        <v/>
      </c>
      <c r="E107" s="13">
        <f>IFERROR(VLOOKUP(A107,'10Y2Y'!$A:$B,2,TRUE),"")</f>
        <v/>
      </c>
      <c r="F107">
        <f>IFERROR(D107-D94,"")</f>
        <v/>
      </c>
      <c r="G107">
        <f>IFERROR(B107/AVERAGE(B68:B107)-1,"")</f>
        <v/>
      </c>
      <c r="H107">
        <f>IF(B107="","",IFERROR(AVERAGE(B68:B107)/AVERAGE(B55:B94)-1,""))</f>
        <v/>
      </c>
      <c r="I107">
        <f>IFERROR(VLOOKUP(A107,'Sahm Rule'!$A:$B,2,TRUE),"")</f>
        <v/>
      </c>
      <c r="J107" s="159">
        <f>IFERROR((B107/B94)^4-1-D107/100,"")</f>
        <v/>
      </c>
    </row>
    <row r="108">
      <c r="A108" s="10" t="n">
        <v>36175</v>
      </c>
      <c r="B108" s="13">
        <f>IF(VLOOKUP(A108,SP500相关数据!$B$11:$C$24727,2,TRUE)&lt;&gt;"",VLOOKUP(A108,SP500相关数据!$B$11:$C$24727,2,TRUE),IF(VLOOKUP(A108-1,SP500相关数据!$B$11:$C$24727,2,TRUE)&lt;&gt;"",VLOOKUP(A108-1,SP500相关数据!$B$11:$C$24727,2,TRUE),VLOOKUP(A108-2,SP500相关数据!$B$11:$C$24727,2,TRUE)))</f>
        <v/>
      </c>
      <c r="C108" s="13">
        <f>IFERROR(IF(VLOOKUP(A108,SP500相关数据!$B$11:$E$24727,4,TRUE)&lt;&gt;"",VLOOKUP(A108,SP500相关数据!$B$11:$E$24727,4,TRUE),IF(VLOOKUP(A108-1,SP500相关数据!$B$11:$E$24727,4,TRUE)&lt;&gt;"",VLOOKUP(A108-1,SP500相关数据!$B$11:$E$24727,4,TRUE),VLOOKUP(A108-2,SP500相关数据!$B$11:$E$24727,4,TRUE))),"")</f>
        <v/>
      </c>
      <c r="D108" s="13">
        <f>IF(VLOOKUP(A108,高收益利差!$A:$B,2,TRUE)&lt;&gt;"",VLOOKUP(A108,高收益利差!$A:$B,2,TRUE),IF(VLOOKUP(A108-1,高收益利差!$A:$B,2,TRUE)&lt;&gt;"",VLOOKUP(A108-1,高收益利差!$A:$B,2,TRUE),VLOOKUP(A108-2,高收益利差!$A:$B,2,TRUE)))</f>
        <v/>
      </c>
      <c r="E108" s="13">
        <f>IFERROR(VLOOKUP(A108,'10Y2Y'!$A:$B,2,TRUE),"")</f>
        <v/>
      </c>
      <c r="F108">
        <f>IFERROR(D108-D95,"")</f>
        <v/>
      </c>
      <c r="G108">
        <f>IFERROR(B108/AVERAGE(B69:B108)-1,"")</f>
        <v/>
      </c>
      <c r="H108">
        <f>IF(B108="","",IFERROR(AVERAGE(B69:B108)/AVERAGE(B56:B95)-1,""))</f>
        <v/>
      </c>
      <c r="I108">
        <f>IFERROR(VLOOKUP(A108,'Sahm Rule'!$A:$B,2,TRUE),"")</f>
        <v/>
      </c>
      <c r="J108" s="159">
        <f>IFERROR((B108/B95)^4-1-D108/100,"")</f>
        <v/>
      </c>
    </row>
    <row r="109">
      <c r="A109" s="10" t="n">
        <v>36182</v>
      </c>
      <c r="B109" s="13">
        <f>IF(VLOOKUP(A109,SP500相关数据!$B$11:$C$24727,2,TRUE)&lt;&gt;"",VLOOKUP(A109,SP500相关数据!$B$11:$C$24727,2,TRUE),IF(VLOOKUP(A109-1,SP500相关数据!$B$11:$C$24727,2,TRUE)&lt;&gt;"",VLOOKUP(A109-1,SP500相关数据!$B$11:$C$24727,2,TRUE),VLOOKUP(A109-2,SP500相关数据!$B$11:$C$24727,2,TRUE)))</f>
        <v/>
      </c>
      <c r="C109" s="13">
        <f>IFERROR(IF(VLOOKUP(A109,SP500相关数据!$B$11:$E$24727,4,TRUE)&lt;&gt;"",VLOOKUP(A109,SP500相关数据!$B$11:$E$24727,4,TRUE),IF(VLOOKUP(A109-1,SP500相关数据!$B$11:$E$24727,4,TRUE)&lt;&gt;"",VLOOKUP(A109-1,SP500相关数据!$B$11:$E$24727,4,TRUE),VLOOKUP(A109-2,SP500相关数据!$B$11:$E$24727,4,TRUE))),"")</f>
        <v/>
      </c>
      <c r="D109" s="13">
        <f>IF(VLOOKUP(A109,高收益利差!$A:$B,2,TRUE)&lt;&gt;"",VLOOKUP(A109,高收益利差!$A:$B,2,TRUE),IF(VLOOKUP(A109-1,高收益利差!$A:$B,2,TRUE)&lt;&gt;"",VLOOKUP(A109-1,高收益利差!$A:$B,2,TRUE),VLOOKUP(A109-2,高收益利差!$A:$B,2,TRUE)))</f>
        <v/>
      </c>
      <c r="E109" s="13">
        <f>IFERROR(VLOOKUP(A109,'10Y2Y'!$A:$B,2,TRUE),"")</f>
        <v/>
      </c>
      <c r="F109">
        <f>IFERROR(D109-D96,"")</f>
        <v/>
      </c>
      <c r="G109">
        <f>IFERROR(B109/AVERAGE(B70:B109)-1,"")</f>
        <v/>
      </c>
      <c r="H109">
        <f>IF(B109="","",IFERROR(AVERAGE(B70:B109)/AVERAGE(B57:B96)-1,""))</f>
        <v/>
      </c>
      <c r="I109">
        <f>IFERROR(VLOOKUP(A109,'Sahm Rule'!$A:$B,2,TRUE),"")</f>
        <v/>
      </c>
      <c r="J109" s="159">
        <f>IFERROR((B109/B96)^4-1-D109/100,"")</f>
        <v/>
      </c>
    </row>
    <row r="110">
      <c r="A110" s="10" t="n">
        <v>36189</v>
      </c>
      <c r="B110" s="13">
        <f>IF(VLOOKUP(A110,SP500相关数据!$B$11:$C$24727,2,TRUE)&lt;&gt;"",VLOOKUP(A110,SP500相关数据!$B$11:$C$24727,2,TRUE),IF(VLOOKUP(A110-1,SP500相关数据!$B$11:$C$24727,2,TRUE)&lt;&gt;"",VLOOKUP(A110-1,SP500相关数据!$B$11:$C$24727,2,TRUE),VLOOKUP(A110-2,SP500相关数据!$B$11:$C$24727,2,TRUE)))</f>
        <v/>
      </c>
      <c r="C110" s="13">
        <f>IFERROR(IF(VLOOKUP(A110,SP500相关数据!$B$11:$E$24727,4,TRUE)&lt;&gt;"",VLOOKUP(A110,SP500相关数据!$B$11:$E$24727,4,TRUE),IF(VLOOKUP(A110-1,SP500相关数据!$B$11:$E$24727,4,TRUE)&lt;&gt;"",VLOOKUP(A110-1,SP500相关数据!$B$11:$E$24727,4,TRUE),VLOOKUP(A110-2,SP500相关数据!$B$11:$E$24727,4,TRUE))),"")</f>
        <v/>
      </c>
      <c r="D110" s="13">
        <f>IF(VLOOKUP(A110,高收益利差!$A:$B,2,TRUE)&lt;&gt;"",VLOOKUP(A110,高收益利差!$A:$B,2,TRUE),IF(VLOOKUP(A110-1,高收益利差!$A:$B,2,TRUE)&lt;&gt;"",VLOOKUP(A110-1,高收益利差!$A:$B,2,TRUE),VLOOKUP(A110-2,高收益利差!$A:$B,2,TRUE)))</f>
        <v/>
      </c>
      <c r="E110" s="13">
        <f>IFERROR(VLOOKUP(A110,'10Y2Y'!$A:$B,2,TRUE),"")</f>
        <v/>
      </c>
      <c r="F110">
        <f>IFERROR(D110-D97,"")</f>
        <v/>
      </c>
      <c r="G110">
        <f>IFERROR(B110/AVERAGE(B71:B110)-1,"")</f>
        <v/>
      </c>
      <c r="H110">
        <f>IF(B110="","",IFERROR(AVERAGE(B71:B110)/AVERAGE(B58:B97)-1,""))</f>
        <v/>
      </c>
      <c r="I110">
        <f>IFERROR(VLOOKUP(A110,'Sahm Rule'!$A:$B,2,TRUE),"")</f>
        <v/>
      </c>
      <c r="J110" s="159">
        <f>IFERROR((B110/B97)^4-1-D110/100,"")</f>
        <v/>
      </c>
    </row>
    <row r="111">
      <c r="A111" s="10" t="n">
        <v>36196</v>
      </c>
      <c r="B111" s="13">
        <f>IF(VLOOKUP(A111,SP500相关数据!$B$11:$C$24727,2,TRUE)&lt;&gt;"",VLOOKUP(A111,SP500相关数据!$B$11:$C$24727,2,TRUE),IF(VLOOKUP(A111-1,SP500相关数据!$B$11:$C$24727,2,TRUE)&lt;&gt;"",VLOOKUP(A111-1,SP500相关数据!$B$11:$C$24727,2,TRUE),VLOOKUP(A111-2,SP500相关数据!$B$11:$C$24727,2,TRUE)))</f>
        <v/>
      </c>
      <c r="C111" s="13">
        <f>IFERROR(IF(VLOOKUP(A111,SP500相关数据!$B$11:$E$24727,4,TRUE)&lt;&gt;"",VLOOKUP(A111,SP500相关数据!$B$11:$E$24727,4,TRUE),IF(VLOOKUP(A111-1,SP500相关数据!$B$11:$E$24727,4,TRUE)&lt;&gt;"",VLOOKUP(A111-1,SP500相关数据!$B$11:$E$24727,4,TRUE),VLOOKUP(A111-2,SP500相关数据!$B$11:$E$24727,4,TRUE))),"")</f>
        <v/>
      </c>
      <c r="D111" s="13">
        <f>IF(VLOOKUP(A111,高收益利差!$A:$B,2,TRUE)&lt;&gt;"",VLOOKUP(A111,高收益利差!$A:$B,2,TRUE),IF(VLOOKUP(A111-1,高收益利差!$A:$B,2,TRUE)&lt;&gt;"",VLOOKUP(A111-1,高收益利差!$A:$B,2,TRUE),VLOOKUP(A111-2,高收益利差!$A:$B,2,TRUE)))</f>
        <v/>
      </c>
      <c r="E111" s="13">
        <f>IFERROR(VLOOKUP(A111,'10Y2Y'!$A:$B,2,TRUE),"")</f>
        <v/>
      </c>
      <c r="F111">
        <f>IFERROR(D111-D98,"")</f>
        <v/>
      </c>
      <c r="G111">
        <f>IFERROR(B111/AVERAGE(B72:B111)-1,"")</f>
        <v/>
      </c>
      <c r="H111">
        <f>IF(B111="","",IFERROR(AVERAGE(B72:B111)/AVERAGE(B59:B98)-1,""))</f>
        <v/>
      </c>
      <c r="I111">
        <f>IFERROR(VLOOKUP(A111,'Sahm Rule'!$A:$B,2,TRUE),"")</f>
        <v/>
      </c>
      <c r="J111" s="159">
        <f>IFERROR((B111/B98)^4-1-D111/100,"")</f>
        <v/>
      </c>
    </row>
    <row r="112">
      <c r="A112" s="10" t="n">
        <v>36203</v>
      </c>
      <c r="B112" s="13">
        <f>IF(VLOOKUP(A112,SP500相关数据!$B$11:$C$24727,2,TRUE)&lt;&gt;"",VLOOKUP(A112,SP500相关数据!$B$11:$C$24727,2,TRUE),IF(VLOOKUP(A112-1,SP500相关数据!$B$11:$C$24727,2,TRUE)&lt;&gt;"",VLOOKUP(A112-1,SP500相关数据!$B$11:$C$24727,2,TRUE),VLOOKUP(A112-2,SP500相关数据!$B$11:$C$24727,2,TRUE)))</f>
        <v/>
      </c>
      <c r="C112" s="13">
        <f>IFERROR(IF(VLOOKUP(A112,SP500相关数据!$B$11:$E$24727,4,TRUE)&lt;&gt;"",VLOOKUP(A112,SP500相关数据!$B$11:$E$24727,4,TRUE),IF(VLOOKUP(A112-1,SP500相关数据!$B$11:$E$24727,4,TRUE)&lt;&gt;"",VLOOKUP(A112-1,SP500相关数据!$B$11:$E$24727,4,TRUE),VLOOKUP(A112-2,SP500相关数据!$B$11:$E$24727,4,TRUE))),"")</f>
        <v/>
      </c>
      <c r="D112" s="13">
        <f>IF(VLOOKUP(A112,高收益利差!$A:$B,2,TRUE)&lt;&gt;"",VLOOKUP(A112,高收益利差!$A:$B,2,TRUE),IF(VLOOKUP(A112-1,高收益利差!$A:$B,2,TRUE)&lt;&gt;"",VLOOKUP(A112-1,高收益利差!$A:$B,2,TRUE),VLOOKUP(A112-2,高收益利差!$A:$B,2,TRUE)))</f>
        <v/>
      </c>
      <c r="E112" s="13">
        <f>IFERROR(VLOOKUP(A112,'10Y2Y'!$A:$B,2,TRUE),"")</f>
        <v/>
      </c>
      <c r="F112">
        <f>IFERROR(D112-D99,"")</f>
        <v/>
      </c>
      <c r="G112">
        <f>IFERROR(B112/AVERAGE(B73:B112)-1,"")</f>
        <v/>
      </c>
      <c r="H112">
        <f>IF(B112="","",IFERROR(AVERAGE(B73:B112)/AVERAGE(B60:B99)-1,""))</f>
        <v/>
      </c>
      <c r="I112">
        <f>IFERROR(VLOOKUP(A112,'Sahm Rule'!$A:$B,2,TRUE),"")</f>
        <v/>
      </c>
      <c r="J112" s="159">
        <f>IFERROR((B112/B99)^4-1-D112/100,"")</f>
        <v/>
      </c>
    </row>
    <row r="113">
      <c r="A113" s="10" t="n">
        <v>36210</v>
      </c>
      <c r="B113" s="13">
        <f>IF(VLOOKUP(A113,SP500相关数据!$B$11:$C$24727,2,TRUE)&lt;&gt;"",VLOOKUP(A113,SP500相关数据!$B$11:$C$24727,2,TRUE),IF(VLOOKUP(A113-1,SP500相关数据!$B$11:$C$24727,2,TRUE)&lt;&gt;"",VLOOKUP(A113-1,SP500相关数据!$B$11:$C$24727,2,TRUE),VLOOKUP(A113-2,SP500相关数据!$B$11:$C$24727,2,TRUE)))</f>
        <v/>
      </c>
      <c r="C113" s="13">
        <f>IFERROR(IF(VLOOKUP(A113,SP500相关数据!$B$11:$E$24727,4,TRUE)&lt;&gt;"",VLOOKUP(A113,SP500相关数据!$B$11:$E$24727,4,TRUE),IF(VLOOKUP(A113-1,SP500相关数据!$B$11:$E$24727,4,TRUE)&lt;&gt;"",VLOOKUP(A113-1,SP500相关数据!$B$11:$E$24727,4,TRUE),VLOOKUP(A113-2,SP500相关数据!$B$11:$E$24727,4,TRUE))),"")</f>
        <v/>
      </c>
      <c r="D113" s="13">
        <f>IF(VLOOKUP(A113,高收益利差!$A:$B,2,TRUE)&lt;&gt;"",VLOOKUP(A113,高收益利差!$A:$B,2,TRUE),IF(VLOOKUP(A113-1,高收益利差!$A:$B,2,TRUE)&lt;&gt;"",VLOOKUP(A113-1,高收益利差!$A:$B,2,TRUE),VLOOKUP(A113-2,高收益利差!$A:$B,2,TRUE)))</f>
        <v/>
      </c>
      <c r="E113" s="13">
        <f>IFERROR(VLOOKUP(A113,'10Y2Y'!$A:$B,2,TRUE),"")</f>
        <v/>
      </c>
      <c r="F113">
        <f>IFERROR(D113-D100,"")</f>
        <v/>
      </c>
      <c r="G113">
        <f>IFERROR(B113/AVERAGE(B74:B113)-1,"")</f>
        <v/>
      </c>
      <c r="H113">
        <f>IF(B113="","",IFERROR(AVERAGE(B74:B113)/AVERAGE(B61:B100)-1,""))</f>
        <v/>
      </c>
      <c r="I113">
        <f>IFERROR(VLOOKUP(A113,'Sahm Rule'!$A:$B,2,TRUE),"")</f>
        <v/>
      </c>
      <c r="J113" s="159">
        <f>IFERROR((B113/B100)^4-1-D113/100,"")</f>
        <v/>
      </c>
    </row>
    <row r="114">
      <c r="A114" s="10" t="n">
        <v>36217</v>
      </c>
      <c r="B114" s="13">
        <f>IF(VLOOKUP(A114,SP500相关数据!$B$11:$C$24727,2,TRUE)&lt;&gt;"",VLOOKUP(A114,SP500相关数据!$B$11:$C$24727,2,TRUE),IF(VLOOKUP(A114-1,SP500相关数据!$B$11:$C$24727,2,TRUE)&lt;&gt;"",VLOOKUP(A114-1,SP500相关数据!$B$11:$C$24727,2,TRUE),VLOOKUP(A114-2,SP500相关数据!$B$11:$C$24727,2,TRUE)))</f>
        <v/>
      </c>
      <c r="C114" s="13">
        <f>IFERROR(IF(VLOOKUP(A114,SP500相关数据!$B$11:$E$24727,4,TRUE)&lt;&gt;"",VLOOKUP(A114,SP500相关数据!$B$11:$E$24727,4,TRUE),IF(VLOOKUP(A114-1,SP500相关数据!$B$11:$E$24727,4,TRUE)&lt;&gt;"",VLOOKUP(A114-1,SP500相关数据!$B$11:$E$24727,4,TRUE),VLOOKUP(A114-2,SP500相关数据!$B$11:$E$24727,4,TRUE))),"")</f>
        <v/>
      </c>
      <c r="D114" s="13">
        <f>IF(VLOOKUP(A114,高收益利差!$A:$B,2,TRUE)&lt;&gt;"",VLOOKUP(A114,高收益利差!$A:$B,2,TRUE),IF(VLOOKUP(A114-1,高收益利差!$A:$B,2,TRUE)&lt;&gt;"",VLOOKUP(A114-1,高收益利差!$A:$B,2,TRUE),VLOOKUP(A114-2,高收益利差!$A:$B,2,TRUE)))</f>
        <v/>
      </c>
      <c r="E114" s="13">
        <f>IFERROR(VLOOKUP(A114,'10Y2Y'!$A:$B,2,TRUE),"")</f>
        <v/>
      </c>
      <c r="F114">
        <f>IFERROR(D114-D101,"")</f>
        <v/>
      </c>
      <c r="G114">
        <f>IFERROR(B114/AVERAGE(B75:B114)-1,"")</f>
        <v/>
      </c>
      <c r="H114">
        <f>IF(B114="","",IFERROR(AVERAGE(B75:B114)/AVERAGE(B62:B101)-1,""))</f>
        <v/>
      </c>
      <c r="I114">
        <f>IFERROR(VLOOKUP(A114,'Sahm Rule'!$A:$B,2,TRUE),"")</f>
        <v/>
      </c>
      <c r="J114" s="159">
        <f>IFERROR((B114/B101)^4-1-D114/100,"")</f>
        <v/>
      </c>
    </row>
    <row r="115">
      <c r="A115" s="10" t="n">
        <v>36224</v>
      </c>
      <c r="B115" s="13">
        <f>IF(VLOOKUP(A115,SP500相关数据!$B$11:$C$24727,2,TRUE)&lt;&gt;"",VLOOKUP(A115,SP500相关数据!$B$11:$C$24727,2,TRUE),IF(VLOOKUP(A115-1,SP500相关数据!$B$11:$C$24727,2,TRUE)&lt;&gt;"",VLOOKUP(A115-1,SP500相关数据!$B$11:$C$24727,2,TRUE),VLOOKUP(A115-2,SP500相关数据!$B$11:$C$24727,2,TRUE)))</f>
        <v/>
      </c>
      <c r="C115" s="13">
        <f>IFERROR(IF(VLOOKUP(A115,SP500相关数据!$B$11:$E$24727,4,TRUE)&lt;&gt;"",VLOOKUP(A115,SP500相关数据!$B$11:$E$24727,4,TRUE),IF(VLOOKUP(A115-1,SP500相关数据!$B$11:$E$24727,4,TRUE)&lt;&gt;"",VLOOKUP(A115-1,SP500相关数据!$B$11:$E$24727,4,TRUE),VLOOKUP(A115-2,SP500相关数据!$B$11:$E$24727,4,TRUE))),"")</f>
        <v/>
      </c>
      <c r="D115" s="13">
        <f>IF(VLOOKUP(A115,高收益利差!$A:$B,2,TRUE)&lt;&gt;"",VLOOKUP(A115,高收益利差!$A:$B,2,TRUE),IF(VLOOKUP(A115-1,高收益利差!$A:$B,2,TRUE)&lt;&gt;"",VLOOKUP(A115-1,高收益利差!$A:$B,2,TRUE),VLOOKUP(A115-2,高收益利差!$A:$B,2,TRUE)))</f>
        <v/>
      </c>
      <c r="E115" s="13">
        <f>IFERROR(VLOOKUP(A115,'10Y2Y'!$A:$B,2,TRUE),"")</f>
        <v/>
      </c>
      <c r="F115">
        <f>IFERROR(D115-D102,"")</f>
        <v/>
      </c>
      <c r="G115">
        <f>IFERROR(B115/AVERAGE(B76:B115)-1,"")</f>
        <v/>
      </c>
      <c r="H115">
        <f>IF(B115="","",IFERROR(AVERAGE(B76:B115)/AVERAGE(B63:B102)-1,""))</f>
        <v/>
      </c>
      <c r="I115">
        <f>IFERROR(VLOOKUP(A115,'Sahm Rule'!$A:$B,2,TRUE),"")</f>
        <v/>
      </c>
      <c r="J115" s="159">
        <f>IFERROR((B115/B102)^4-1-D115/100,"")</f>
        <v/>
      </c>
    </row>
    <row r="116">
      <c r="A116" s="10" t="n">
        <v>36231</v>
      </c>
      <c r="B116" s="13">
        <f>IF(VLOOKUP(A116,SP500相关数据!$B$11:$C$24727,2,TRUE)&lt;&gt;"",VLOOKUP(A116,SP500相关数据!$B$11:$C$24727,2,TRUE),IF(VLOOKUP(A116-1,SP500相关数据!$B$11:$C$24727,2,TRUE)&lt;&gt;"",VLOOKUP(A116-1,SP500相关数据!$B$11:$C$24727,2,TRUE),VLOOKUP(A116-2,SP500相关数据!$B$11:$C$24727,2,TRUE)))</f>
        <v/>
      </c>
      <c r="C116" s="13">
        <f>IFERROR(IF(VLOOKUP(A116,SP500相关数据!$B$11:$E$24727,4,TRUE)&lt;&gt;"",VLOOKUP(A116,SP500相关数据!$B$11:$E$24727,4,TRUE),IF(VLOOKUP(A116-1,SP500相关数据!$B$11:$E$24727,4,TRUE)&lt;&gt;"",VLOOKUP(A116-1,SP500相关数据!$B$11:$E$24727,4,TRUE),VLOOKUP(A116-2,SP500相关数据!$B$11:$E$24727,4,TRUE))),"")</f>
        <v/>
      </c>
      <c r="D116" s="13">
        <f>IF(VLOOKUP(A116,高收益利差!$A:$B,2,TRUE)&lt;&gt;"",VLOOKUP(A116,高收益利差!$A:$B,2,TRUE),IF(VLOOKUP(A116-1,高收益利差!$A:$B,2,TRUE)&lt;&gt;"",VLOOKUP(A116-1,高收益利差!$A:$B,2,TRUE),VLOOKUP(A116-2,高收益利差!$A:$B,2,TRUE)))</f>
        <v/>
      </c>
      <c r="E116" s="13">
        <f>IFERROR(VLOOKUP(A116,'10Y2Y'!$A:$B,2,TRUE),"")</f>
        <v/>
      </c>
      <c r="F116">
        <f>IFERROR(D116-D103,"")</f>
        <v/>
      </c>
      <c r="G116">
        <f>IFERROR(B116/AVERAGE(B77:B116)-1,"")</f>
        <v/>
      </c>
      <c r="H116">
        <f>IF(B116="","",IFERROR(AVERAGE(B77:B116)/AVERAGE(B64:B103)-1,""))</f>
        <v/>
      </c>
      <c r="I116">
        <f>IFERROR(VLOOKUP(A116,'Sahm Rule'!$A:$B,2,TRUE),"")</f>
        <v/>
      </c>
      <c r="J116" s="159">
        <f>IFERROR((B116/B103)^4-1-D116/100,"")</f>
        <v/>
      </c>
    </row>
    <row r="117">
      <c r="A117" s="10" t="n">
        <v>36238</v>
      </c>
      <c r="B117" s="13">
        <f>IF(VLOOKUP(A117,SP500相关数据!$B$11:$C$24727,2,TRUE)&lt;&gt;"",VLOOKUP(A117,SP500相关数据!$B$11:$C$24727,2,TRUE),IF(VLOOKUP(A117-1,SP500相关数据!$B$11:$C$24727,2,TRUE)&lt;&gt;"",VLOOKUP(A117-1,SP500相关数据!$B$11:$C$24727,2,TRUE),VLOOKUP(A117-2,SP500相关数据!$B$11:$C$24727,2,TRUE)))</f>
        <v/>
      </c>
      <c r="C117" s="13">
        <f>IFERROR(IF(VLOOKUP(A117,SP500相关数据!$B$11:$E$24727,4,TRUE)&lt;&gt;"",VLOOKUP(A117,SP500相关数据!$B$11:$E$24727,4,TRUE),IF(VLOOKUP(A117-1,SP500相关数据!$B$11:$E$24727,4,TRUE)&lt;&gt;"",VLOOKUP(A117-1,SP500相关数据!$B$11:$E$24727,4,TRUE),VLOOKUP(A117-2,SP500相关数据!$B$11:$E$24727,4,TRUE))),"")</f>
        <v/>
      </c>
      <c r="D117" s="13">
        <f>IF(VLOOKUP(A117,高收益利差!$A:$B,2,TRUE)&lt;&gt;"",VLOOKUP(A117,高收益利差!$A:$B,2,TRUE),IF(VLOOKUP(A117-1,高收益利差!$A:$B,2,TRUE)&lt;&gt;"",VLOOKUP(A117-1,高收益利差!$A:$B,2,TRUE),VLOOKUP(A117-2,高收益利差!$A:$B,2,TRUE)))</f>
        <v/>
      </c>
      <c r="E117" s="13">
        <f>IFERROR(VLOOKUP(A117,'10Y2Y'!$A:$B,2,TRUE),"")</f>
        <v/>
      </c>
      <c r="F117">
        <f>IFERROR(D117-D104,"")</f>
        <v/>
      </c>
      <c r="G117">
        <f>IFERROR(B117/AVERAGE(B78:B117)-1,"")</f>
        <v/>
      </c>
      <c r="H117">
        <f>IF(B117="","",IFERROR(AVERAGE(B78:B117)/AVERAGE(B65:B104)-1,""))</f>
        <v/>
      </c>
      <c r="I117">
        <f>IFERROR(VLOOKUP(A117,'Sahm Rule'!$A:$B,2,TRUE),"")</f>
        <v/>
      </c>
      <c r="J117" s="159">
        <f>IFERROR((B117/B104)^4-1-D117/100,"")</f>
        <v/>
      </c>
    </row>
    <row r="118">
      <c r="A118" s="10" t="n">
        <v>36245</v>
      </c>
      <c r="B118" s="13">
        <f>IF(VLOOKUP(A118,SP500相关数据!$B$11:$C$24727,2,TRUE)&lt;&gt;"",VLOOKUP(A118,SP500相关数据!$B$11:$C$24727,2,TRUE),IF(VLOOKUP(A118-1,SP500相关数据!$B$11:$C$24727,2,TRUE)&lt;&gt;"",VLOOKUP(A118-1,SP500相关数据!$B$11:$C$24727,2,TRUE),VLOOKUP(A118-2,SP500相关数据!$B$11:$C$24727,2,TRUE)))</f>
        <v/>
      </c>
      <c r="C118" s="13">
        <f>IFERROR(IF(VLOOKUP(A118,SP500相关数据!$B$11:$E$24727,4,TRUE)&lt;&gt;"",VLOOKUP(A118,SP500相关数据!$B$11:$E$24727,4,TRUE),IF(VLOOKUP(A118-1,SP500相关数据!$B$11:$E$24727,4,TRUE)&lt;&gt;"",VLOOKUP(A118-1,SP500相关数据!$B$11:$E$24727,4,TRUE),VLOOKUP(A118-2,SP500相关数据!$B$11:$E$24727,4,TRUE))),"")</f>
        <v/>
      </c>
      <c r="D118" s="13">
        <f>IF(VLOOKUP(A118,高收益利差!$A:$B,2,TRUE)&lt;&gt;"",VLOOKUP(A118,高收益利差!$A:$B,2,TRUE),IF(VLOOKUP(A118-1,高收益利差!$A:$B,2,TRUE)&lt;&gt;"",VLOOKUP(A118-1,高收益利差!$A:$B,2,TRUE),VLOOKUP(A118-2,高收益利差!$A:$B,2,TRUE)))</f>
        <v/>
      </c>
      <c r="E118" s="13">
        <f>IFERROR(VLOOKUP(A118,'10Y2Y'!$A:$B,2,TRUE),"")</f>
        <v/>
      </c>
      <c r="F118">
        <f>IFERROR(D118-D105,"")</f>
        <v/>
      </c>
      <c r="G118">
        <f>IFERROR(B118/AVERAGE(B79:B118)-1,"")</f>
        <v/>
      </c>
      <c r="H118">
        <f>IF(B118="","",IFERROR(AVERAGE(B79:B118)/AVERAGE(B66:B105)-1,""))</f>
        <v/>
      </c>
      <c r="I118">
        <f>IFERROR(VLOOKUP(A118,'Sahm Rule'!$A:$B,2,TRUE),"")</f>
        <v/>
      </c>
      <c r="J118" s="159">
        <f>IFERROR((B118/B105)^4-1-D118/100,"")</f>
        <v/>
      </c>
    </row>
    <row r="119">
      <c r="A119" s="10" t="n">
        <v>36252</v>
      </c>
      <c r="B119" s="13">
        <f>IF(VLOOKUP(A119,SP500相关数据!$B$11:$C$24727,2,TRUE)&lt;&gt;"",VLOOKUP(A119,SP500相关数据!$B$11:$C$24727,2,TRUE),IF(VLOOKUP(A119-1,SP500相关数据!$B$11:$C$24727,2,TRUE)&lt;&gt;"",VLOOKUP(A119-1,SP500相关数据!$B$11:$C$24727,2,TRUE),VLOOKUP(A119-2,SP500相关数据!$B$11:$C$24727,2,TRUE)))</f>
        <v/>
      </c>
      <c r="C119" s="13">
        <f>IFERROR(IF(VLOOKUP(A119,SP500相关数据!$B$11:$E$24727,4,TRUE)&lt;&gt;"",VLOOKUP(A119,SP500相关数据!$B$11:$E$24727,4,TRUE),IF(VLOOKUP(A119-1,SP500相关数据!$B$11:$E$24727,4,TRUE)&lt;&gt;"",VLOOKUP(A119-1,SP500相关数据!$B$11:$E$24727,4,TRUE),VLOOKUP(A119-2,SP500相关数据!$B$11:$E$24727,4,TRUE))),"")</f>
        <v/>
      </c>
      <c r="D119" s="13">
        <f>IF(VLOOKUP(A119,高收益利差!$A:$B,2,TRUE)&lt;&gt;"",VLOOKUP(A119,高收益利差!$A:$B,2,TRUE),IF(VLOOKUP(A119-1,高收益利差!$A:$B,2,TRUE)&lt;&gt;"",VLOOKUP(A119-1,高收益利差!$A:$B,2,TRUE),VLOOKUP(A119-2,高收益利差!$A:$B,2,TRUE)))</f>
        <v/>
      </c>
      <c r="E119" s="13">
        <f>IFERROR(VLOOKUP(A119,'10Y2Y'!$A:$B,2,TRUE),"")</f>
        <v/>
      </c>
      <c r="F119">
        <f>IFERROR(D119-D106,"")</f>
        <v/>
      </c>
      <c r="G119">
        <f>IFERROR(B119/AVERAGE(B80:B119)-1,"")</f>
        <v/>
      </c>
      <c r="H119">
        <f>IF(B119="","",IFERROR(AVERAGE(B80:B119)/AVERAGE(B67:B106)-1,""))</f>
        <v/>
      </c>
      <c r="I119">
        <f>IFERROR(VLOOKUP(A119,'Sahm Rule'!$A:$B,2,TRUE),"")</f>
        <v/>
      </c>
      <c r="J119" s="159">
        <f>IFERROR((B119/B106)^4-1-D119/100,"")</f>
        <v/>
      </c>
    </row>
    <row r="120">
      <c r="A120" s="10" t="n">
        <v>36259</v>
      </c>
      <c r="B120" s="13">
        <f>IF(VLOOKUP(A120,SP500相关数据!$B$11:$C$24727,2,TRUE)&lt;&gt;"",VLOOKUP(A120,SP500相关数据!$B$11:$C$24727,2,TRUE),IF(VLOOKUP(A120-1,SP500相关数据!$B$11:$C$24727,2,TRUE)&lt;&gt;"",VLOOKUP(A120-1,SP500相关数据!$B$11:$C$24727,2,TRUE),VLOOKUP(A120-2,SP500相关数据!$B$11:$C$24727,2,TRUE)))</f>
        <v/>
      </c>
      <c r="C120" s="13">
        <f>IFERROR(IF(VLOOKUP(A120,SP500相关数据!$B$11:$E$24727,4,TRUE)&lt;&gt;"",VLOOKUP(A120,SP500相关数据!$B$11:$E$24727,4,TRUE),IF(VLOOKUP(A120-1,SP500相关数据!$B$11:$E$24727,4,TRUE)&lt;&gt;"",VLOOKUP(A120-1,SP500相关数据!$B$11:$E$24727,4,TRUE),VLOOKUP(A120-2,SP500相关数据!$B$11:$E$24727,4,TRUE))),"")</f>
        <v/>
      </c>
      <c r="D120" s="13">
        <f>IF(VLOOKUP(A120,高收益利差!$A:$B,2,TRUE)&lt;&gt;"",VLOOKUP(A120,高收益利差!$A:$B,2,TRUE),IF(VLOOKUP(A120-1,高收益利差!$A:$B,2,TRUE)&lt;&gt;"",VLOOKUP(A120-1,高收益利差!$A:$B,2,TRUE),VLOOKUP(A120-2,高收益利差!$A:$B,2,TRUE)))</f>
        <v/>
      </c>
      <c r="E120" s="13">
        <f>IFERROR(VLOOKUP(A120,'10Y2Y'!$A:$B,2,TRUE),"")</f>
        <v/>
      </c>
      <c r="F120">
        <f>IFERROR(D120-D107,"")</f>
        <v/>
      </c>
      <c r="G120">
        <f>IFERROR(B120/AVERAGE(B81:B120)-1,"")</f>
        <v/>
      </c>
      <c r="H120">
        <f>IF(B120="","",IFERROR(AVERAGE(B81:B120)/AVERAGE(B68:B107)-1,""))</f>
        <v/>
      </c>
      <c r="I120">
        <f>IFERROR(VLOOKUP(A120,'Sahm Rule'!$A:$B,2,TRUE),"")</f>
        <v/>
      </c>
      <c r="J120" s="159">
        <f>IFERROR((B120/B107)^4-1-D120/100,"")</f>
        <v/>
      </c>
    </row>
    <row r="121">
      <c r="A121" s="10" t="n">
        <v>36266</v>
      </c>
      <c r="B121" s="13">
        <f>IF(VLOOKUP(A121,SP500相关数据!$B$11:$C$24727,2,TRUE)&lt;&gt;"",VLOOKUP(A121,SP500相关数据!$B$11:$C$24727,2,TRUE),IF(VLOOKUP(A121-1,SP500相关数据!$B$11:$C$24727,2,TRUE)&lt;&gt;"",VLOOKUP(A121-1,SP500相关数据!$B$11:$C$24727,2,TRUE),VLOOKUP(A121-2,SP500相关数据!$B$11:$C$24727,2,TRUE)))</f>
        <v/>
      </c>
      <c r="C121" s="13">
        <f>IFERROR(IF(VLOOKUP(A121,SP500相关数据!$B$11:$E$24727,4,TRUE)&lt;&gt;"",VLOOKUP(A121,SP500相关数据!$B$11:$E$24727,4,TRUE),IF(VLOOKUP(A121-1,SP500相关数据!$B$11:$E$24727,4,TRUE)&lt;&gt;"",VLOOKUP(A121-1,SP500相关数据!$B$11:$E$24727,4,TRUE),VLOOKUP(A121-2,SP500相关数据!$B$11:$E$24727,4,TRUE))),"")</f>
        <v/>
      </c>
      <c r="D121" s="13">
        <f>IF(VLOOKUP(A121,高收益利差!$A:$B,2,TRUE)&lt;&gt;"",VLOOKUP(A121,高收益利差!$A:$B,2,TRUE),IF(VLOOKUP(A121-1,高收益利差!$A:$B,2,TRUE)&lt;&gt;"",VLOOKUP(A121-1,高收益利差!$A:$B,2,TRUE),VLOOKUP(A121-2,高收益利差!$A:$B,2,TRUE)))</f>
        <v/>
      </c>
      <c r="E121" s="13">
        <f>IFERROR(VLOOKUP(A121,'10Y2Y'!$A:$B,2,TRUE),"")</f>
        <v/>
      </c>
      <c r="F121">
        <f>IFERROR(D121-D108,"")</f>
        <v/>
      </c>
      <c r="G121">
        <f>IFERROR(B121/AVERAGE(B82:B121)-1,"")</f>
        <v/>
      </c>
      <c r="H121">
        <f>IF(B121="","",IFERROR(AVERAGE(B82:B121)/AVERAGE(B69:B108)-1,""))</f>
        <v/>
      </c>
      <c r="I121">
        <f>IFERROR(VLOOKUP(A121,'Sahm Rule'!$A:$B,2,TRUE),"")</f>
        <v/>
      </c>
      <c r="J121" s="159">
        <f>IFERROR((B121/B108)^4-1-D121/100,"")</f>
        <v/>
      </c>
    </row>
    <row r="122">
      <c r="A122" s="10" t="n">
        <v>36273</v>
      </c>
      <c r="B122" s="13">
        <f>IF(VLOOKUP(A122,SP500相关数据!$B$11:$C$24727,2,TRUE)&lt;&gt;"",VLOOKUP(A122,SP500相关数据!$B$11:$C$24727,2,TRUE),IF(VLOOKUP(A122-1,SP500相关数据!$B$11:$C$24727,2,TRUE)&lt;&gt;"",VLOOKUP(A122-1,SP500相关数据!$B$11:$C$24727,2,TRUE),VLOOKUP(A122-2,SP500相关数据!$B$11:$C$24727,2,TRUE)))</f>
        <v/>
      </c>
      <c r="C122" s="13">
        <f>IFERROR(IF(VLOOKUP(A122,SP500相关数据!$B$11:$E$24727,4,TRUE)&lt;&gt;"",VLOOKUP(A122,SP500相关数据!$B$11:$E$24727,4,TRUE),IF(VLOOKUP(A122-1,SP500相关数据!$B$11:$E$24727,4,TRUE)&lt;&gt;"",VLOOKUP(A122-1,SP500相关数据!$B$11:$E$24727,4,TRUE),VLOOKUP(A122-2,SP500相关数据!$B$11:$E$24727,4,TRUE))),"")</f>
        <v/>
      </c>
      <c r="D122" s="13">
        <f>IF(VLOOKUP(A122,高收益利差!$A:$B,2,TRUE)&lt;&gt;"",VLOOKUP(A122,高收益利差!$A:$B,2,TRUE),IF(VLOOKUP(A122-1,高收益利差!$A:$B,2,TRUE)&lt;&gt;"",VLOOKUP(A122-1,高收益利差!$A:$B,2,TRUE),VLOOKUP(A122-2,高收益利差!$A:$B,2,TRUE)))</f>
        <v/>
      </c>
      <c r="E122" s="13">
        <f>IFERROR(VLOOKUP(A122,'10Y2Y'!$A:$B,2,TRUE),"")</f>
        <v/>
      </c>
      <c r="F122">
        <f>IFERROR(D122-D109,"")</f>
        <v/>
      </c>
      <c r="G122">
        <f>IFERROR(B122/AVERAGE(B83:B122)-1,"")</f>
        <v/>
      </c>
      <c r="H122">
        <f>IF(B122="","",IFERROR(AVERAGE(B83:B122)/AVERAGE(B70:B109)-1,""))</f>
        <v/>
      </c>
      <c r="I122">
        <f>IFERROR(VLOOKUP(A122,'Sahm Rule'!$A:$B,2,TRUE),"")</f>
        <v/>
      </c>
      <c r="J122" s="159">
        <f>IFERROR((B122/B109)^4-1-D122/100,"")</f>
        <v/>
      </c>
    </row>
    <row r="123">
      <c r="A123" s="10" t="n">
        <v>36280</v>
      </c>
      <c r="B123" s="13">
        <f>IF(VLOOKUP(A123,SP500相关数据!$B$11:$C$24727,2,TRUE)&lt;&gt;"",VLOOKUP(A123,SP500相关数据!$B$11:$C$24727,2,TRUE),IF(VLOOKUP(A123-1,SP500相关数据!$B$11:$C$24727,2,TRUE)&lt;&gt;"",VLOOKUP(A123-1,SP500相关数据!$B$11:$C$24727,2,TRUE),VLOOKUP(A123-2,SP500相关数据!$B$11:$C$24727,2,TRUE)))</f>
        <v/>
      </c>
      <c r="C123" s="13">
        <f>IFERROR(IF(VLOOKUP(A123,SP500相关数据!$B$11:$E$24727,4,TRUE)&lt;&gt;"",VLOOKUP(A123,SP500相关数据!$B$11:$E$24727,4,TRUE),IF(VLOOKUP(A123-1,SP500相关数据!$B$11:$E$24727,4,TRUE)&lt;&gt;"",VLOOKUP(A123-1,SP500相关数据!$B$11:$E$24727,4,TRUE),VLOOKUP(A123-2,SP500相关数据!$B$11:$E$24727,4,TRUE))),"")</f>
        <v/>
      </c>
      <c r="D123" s="13">
        <f>IF(VLOOKUP(A123,高收益利差!$A:$B,2,TRUE)&lt;&gt;"",VLOOKUP(A123,高收益利差!$A:$B,2,TRUE),IF(VLOOKUP(A123-1,高收益利差!$A:$B,2,TRUE)&lt;&gt;"",VLOOKUP(A123-1,高收益利差!$A:$B,2,TRUE),VLOOKUP(A123-2,高收益利差!$A:$B,2,TRUE)))</f>
        <v/>
      </c>
      <c r="E123" s="13">
        <f>IFERROR(VLOOKUP(A123,'10Y2Y'!$A:$B,2,TRUE),"")</f>
        <v/>
      </c>
      <c r="F123">
        <f>IFERROR(D123-D110,"")</f>
        <v/>
      </c>
      <c r="G123">
        <f>IFERROR(B123/AVERAGE(B84:B123)-1,"")</f>
        <v/>
      </c>
      <c r="H123">
        <f>IF(B123="","",IFERROR(AVERAGE(B84:B123)/AVERAGE(B71:B110)-1,""))</f>
        <v/>
      </c>
      <c r="I123">
        <f>IFERROR(VLOOKUP(A123,'Sahm Rule'!$A:$B,2,TRUE),"")</f>
        <v/>
      </c>
      <c r="J123" s="159">
        <f>IFERROR((B123/B110)^4-1-D123/100,"")</f>
        <v/>
      </c>
    </row>
    <row r="124">
      <c r="A124" s="10" t="n">
        <v>36287</v>
      </c>
      <c r="B124" s="13">
        <f>IF(VLOOKUP(A124,SP500相关数据!$B$11:$C$24727,2,TRUE)&lt;&gt;"",VLOOKUP(A124,SP500相关数据!$B$11:$C$24727,2,TRUE),IF(VLOOKUP(A124-1,SP500相关数据!$B$11:$C$24727,2,TRUE)&lt;&gt;"",VLOOKUP(A124-1,SP500相关数据!$B$11:$C$24727,2,TRUE),VLOOKUP(A124-2,SP500相关数据!$B$11:$C$24727,2,TRUE)))</f>
        <v/>
      </c>
      <c r="C124" s="13">
        <f>IFERROR(IF(VLOOKUP(A124,SP500相关数据!$B$11:$E$24727,4,TRUE)&lt;&gt;"",VLOOKUP(A124,SP500相关数据!$B$11:$E$24727,4,TRUE),IF(VLOOKUP(A124-1,SP500相关数据!$B$11:$E$24727,4,TRUE)&lt;&gt;"",VLOOKUP(A124-1,SP500相关数据!$B$11:$E$24727,4,TRUE),VLOOKUP(A124-2,SP500相关数据!$B$11:$E$24727,4,TRUE))),"")</f>
        <v/>
      </c>
      <c r="D124" s="13">
        <f>IF(VLOOKUP(A124,高收益利差!$A:$B,2,TRUE)&lt;&gt;"",VLOOKUP(A124,高收益利差!$A:$B,2,TRUE),IF(VLOOKUP(A124-1,高收益利差!$A:$B,2,TRUE)&lt;&gt;"",VLOOKUP(A124-1,高收益利差!$A:$B,2,TRUE),VLOOKUP(A124-2,高收益利差!$A:$B,2,TRUE)))</f>
        <v/>
      </c>
      <c r="E124" s="13">
        <f>IFERROR(VLOOKUP(A124,'10Y2Y'!$A:$B,2,TRUE),"")</f>
        <v/>
      </c>
      <c r="F124">
        <f>IFERROR(D124-D111,"")</f>
        <v/>
      </c>
      <c r="G124">
        <f>IFERROR(B124/AVERAGE(B85:B124)-1,"")</f>
        <v/>
      </c>
      <c r="H124">
        <f>IF(B124="","",IFERROR(AVERAGE(B85:B124)/AVERAGE(B72:B111)-1,""))</f>
        <v/>
      </c>
      <c r="I124">
        <f>IFERROR(VLOOKUP(A124,'Sahm Rule'!$A:$B,2,TRUE),"")</f>
        <v/>
      </c>
      <c r="J124" s="159">
        <f>IFERROR((B124/B111)^4-1-D124/100,"")</f>
        <v/>
      </c>
    </row>
    <row r="125">
      <c r="A125" s="10" t="n">
        <v>36294</v>
      </c>
      <c r="B125" s="13">
        <f>IF(VLOOKUP(A125,SP500相关数据!$B$11:$C$24727,2,TRUE)&lt;&gt;"",VLOOKUP(A125,SP500相关数据!$B$11:$C$24727,2,TRUE),IF(VLOOKUP(A125-1,SP500相关数据!$B$11:$C$24727,2,TRUE)&lt;&gt;"",VLOOKUP(A125-1,SP500相关数据!$B$11:$C$24727,2,TRUE),VLOOKUP(A125-2,SP500相关数据!$B$11:$C$24727,2,TRUE)))</f>
        <v/>
      </c>
      <c r="C125" s="13">
        <f>IFERROR(IF(VLOOKUP(A125,SP500相关数据!$B$11:$E$24727,4,TRUE)&lt;&gt;"",VLOOKUP(A125,SP500相关数据!$B$11:$E$24727,4,TRUE),IF(VLOOKUP(A125-1,SP500相关数据!$B$11:$E$24727,4,TRUE)&lt;&gt;"",VLOOKUP(A125-1,SP500相关数据!$B$11:$E$24727,4,TRUE),VLOOKUP(A125-2,SP500相关数据!$B$11:$E$24727,4,TRUE))),"")</f>
        <v/>
      </c>
      <c r="D125" s="13">
        <f>IF(VLOOKUP(A125,高收益利差!$A:$B,2,TRUE)&lt;&gt;"",VLOOKUP(A125,高收益利差!$A:$B,2,TRUE),IF(VLOOKUP(A125-1,高收益利差!$A:$B,2,TRUE)&lt;&gt;"",VLOOKUP(A125-1,高收益利差!$A:$B,2,TRUE),VLOOKUP(A125-2,高收益利差!$A:$B,2,TRUE)))</f>
        <v/>
      </c>
      <c r="E125" s="13">
        <f>IFERROR(VLOOKUP(A125,'10Y2Y'!$A:$B,2,TRUE),"")</f>
        <v/>
      </c>
      <c r="F125">
        <f>IFERROR(D125-D112,"")</f>
        <v/>
      </c>
      <c r="G125">
        <f>IFERROR(B125/AVERAGE(B86:B125)-1,"")</f>
        <v/>
      </c>
      <c r="H125">
        <f>IF(B125="","",IFERROR(AVERAGE(B86:B125)/AVERAGE(B73:B112)-1,""))</f>
        <v/>
      </c>
      <c r="I125">
        <f>IFERROR(VLOOKUP(A125,'Sahm Rule'!$A:$B,2,TRUE),"")</f>
        <v/>
      </c>
      <c r="J125" s="159">
        <f>IFERROR((B125/B112)^4-1-D125/100,"")</f>
        <v/>
      </c>
    </row>
    <row r="126">
      <c r="A126" s="10" t="n">
        <v>36301</v>
      </c>
      <c r="B126" s="13">
        <f>IF(VLOOKUP(A126,SP500相关数据!$B$11:$C$24727,2,TRUE)&lt;&gt;"",VLOOKUP(A126,SP500相关数据!$B$11:$C$24727,2,TRUE),IF(VLOOKUP(A126-1,SP500相关数据!$B$11:$C$24727,2,TRUE)&lt;&gt;"",VLOOKUP(A126-1,SP500相关数据!$B$11:$C$24727,2,TRUE),VLOOKUP(A126-2,SP500相关数据!$B$11:$C$24727,2,TRUE)))</f>
        <v/>
      </c>
      <c r="C126" s="13">
        <f>IFERROR(IF(VLOOKUP(A126,SP500相关数据!$B$11:$E$24727,4,TRUE)&lt;&gt;"",VLOOKUP(A126,SP500相关数据!$B$11:$E$24727,4,TRUE),IF(VLOOKUP(A126-1,SP500相关数据!$B$11:$E$24727,4,TRUE)&lt;&gt;"",VLOOKUP(A126-1,SP500相关数据!$B$11:$E$24727,4,TRUE),VLOOKUP(A126-2,SP500相关数据!$B$11:$E$24727,4,TRUE))),"")</f>
        <v/>
      </c>
      <c r="D126" s="13">
        <f>IF(VLOOKUP(A126,高收益利差!$A:$B,2,TRUE)&lt;&gt;"",VLOOKUP(A126,高收益利差!$A:$B,2,TRUE),IF(VLOOKUP(A126-1,高收益利差!$A:$B,2,TRUE)&lt;&gt;"",VLOOKUP(A126-1,高收益利差!$A:$B,2,TRUE),VLOOKUP(A126-2,高收益利差!$A:$B,2,TRUE)))</f>
        <v/>
      </c>
      <c r="E126" s="13">
        <f>IFERROR(VLOOKUP(A126,'10Y2Y'!$A:$B,2,TRUE),"")</f>
        <v/>
      </c>
      <c r="F126">
        <f>IFERROR(D126-D113,"")</f>
        <v/>
      </c>
      <c r="G126">
        <f>IFERROR(B126/AVERAGE(B87:B126)-1,"")</f>
        <v/>
      </c>
      <c r="H126">
        <f>IF(B126="","",IFERROR(AVERAGE(B87:B126)/AVERAGE(B74:B113)-1,""))</f>
        <v/>
      </c>
      <c r="I126">
        <f>IFERROR(VLOOKUP(A126,'Sahm Rule'!$A:$B,2,TRUE),"")</f>
        <v/>
      </c>
      <c r="J126" s="159">
        <f>IFERROR((B126/B113)^4-1-D126/100,"")</f>
        <v/>
      </c>
    </row>
    <row r="127">
      <c r="A127" s="10" t="n">
        <v>36308</v>
      </c>
      <c r="B127" s="13">
        <f>IF(VLOOKUP(A127,SP500相关数据!$B$11:$C$24727,2,TRUE)&lt;&gt;"",VLOOKUP(A127,SP500相关数据!$B$11:$C$24727,2,TRUE),IF(VLOOKUP(A127-1,SP500相关数据!$B$11:$C$24727,2,TRUE)&lt;&gt;"",VLOOKUP(A127-1,SP500相关数据!$B$11:$C$24727,2,TRUE),VLOOKUP(A127-2,SP500相关数据!$B$11:$C$24727,2,TRUE)))</f>
        <v/>
      </c>
      <c r="C127" s="13">
        <f>IFERROR(IF(VLOOKUP(A127,SP500相关数据!$B$11:$E$24727,4,TRUE)&lt;&gt;"",VLOOKUP(A127,SP500相关数据!$B$11:$E$24727,4,TRUE),IF(VLOOKUP(A127-1,SP500相关数据!$B$11:$E$24727,4,TRUE)&lt;&gt;"",VLOOKUP(A127-1,SP500相关数据!$B$11:$E$24727,4,TRUE),VLOOKUP(A127-2,SP500相关数据!$B$11:$E$24727,4,TRUE))),"")</f>
        <v/>
      </c>
      <c r="D127" s="13">
        <f>IF(VLOOKUP(A127,高收益利差!$A:$B,2,TRUE)&lt;&gt;"",VLOOKUP(A127,高收益利差!$A:$B,2,TRUE),IF(VLOOKUP(A127-1,高收益利差!$A:$B,2,TRUE)&lt;&gt;"",VLOOKUP(A127-1,高收益利差!$A:$B,2,TRUE),VLOOKUP(A127-2,高收益利差!$A:$B,2,TRUE)))</f>
        <v/>
      </c>
      <c r="E127" s="13">
        <f>IFERROR(VLOOKUP(A127,'10Y2Y'!$A:$B,2,TRUE),"")</f>
        <v/>
      </c>
      <c r="F127">
        <f>IFERROR(D127-D114,"")</f>
        <v/>
      </c>
      <c r="G127">
        <f>IFERROR(B127/AVERAGE(B88:B127)-1,"")</f>
        <v/>
      </c>
      <c r="H127">
        <f>IF(B127="","",IFERROR(AVERAGE(B88:B127)/AVERAGE(B75:B114)-1,""))</f>
        <v/>
      </c>
      <c r="I127">
        <f>IFERROR(VLOOKUP(A127,'Sahm Rule'!$A:$B,2,TRUE),"")</f>
        <v/>
      </c>
      <c r="J127" s="159">
        <f>IFERROR((B127/B114)^4-1-D127/100,"")</f>
        <v/>
      </c>
    </row>
    <row r="128">
      <c r="A128" s="10" t="n">
        <v>36315</v>
      </c>
      <c r="B128" s="13">
        <f>IF(VLOOKUP(A128,SP500相关数据!$B$11:$C$24727,2,TRUE)&lt;&gt;"",VLOOKUP(A128,SP500相关数据!$B$11:$C$24727,2,TRUE),IF(VLOOKUP(A128-1,SP500相关数据!$B$11:$C$24727,2,TRUE)&lt;&gt;"",VLOOKUP(A128-1,SP500相关数据!$B$11:$C$24727,2,TRUE),VLOOKUP(A128-2,SP500相关数据!$B$11:$C$24727,2,TRUE)))</f>
        <v/>
      </c>
      <c r="C128" s="13">
        <f>IFERROR(IF(VLOOKUP(A128,SP500相关数据!$B$11:$E$24727,4,TRUE)&lt;&gt;"",VLOOKUP(A128,SP500相关数据!$B$11:$E$24727,4,TRUE),IF(VLOOKUP(A128-1,SP500相关数据!$B$11:$E$24727,4,TRUE)&lt;&gt;"",VLOOKUP(A128-1,SP500相关数据!$B$11:$E$24727,4,TRUE),VLOOKUP(A128-2,SP500相关数据!$B$11:$E$24727,4,TRUE))),"")</f>
        <v/>
      </c>
      <c r="D128" s="13">
        <f>IF(VLOOKUP(A128,高收益利差!$A:$B,2,TRUE)&lt;&gt;"",VLOOKUP(A128,高收益利差!$A:$B,2,TRUE),IF(VLOOKUP(A128-1,高收益利差!$A:$B,2,TRUE)&lt;&gt;"",VLOOKUP(A128-1,高收益利差!$A:$B,2,TRUE),VLOOKUP(A128-2,高收益利差!$A:$B,2,TRUE)))</f>
        <v/>
      </c>
      <c r="E128" s="13">
        <f>IFERROR(VLOOKUP(A128,'10Y2Y'!$A:$B,2,TRUE),"")</f>
        <v/>
      </c>
      <c r="F128">
        <f>IFERROR(D128-D115,"")</f>
        <v/>
      </c>
      <c r="G128">
        <f>IFERROR(B128/AVERAGE(B89:B128)-1,"")</f>
        <v/>
      </c>
      <c r="H128">
        <f>IF(B128="","",IFERROR(AVERAGE(B89:B128)/AVERAGE(B76:B115)-1,""))</f>
        <v/>
      </c>
      <c r="I128">
        <f>IFERROR(VLOOKUP(A128,'Sahm Rule'!$A:$B,2,TRUE),"")</f>
        <v/>
      </c>
      <c r="J128" s="159">
        <f>IFERROR((B128/B115)^4-1-D128/100,"")</f>
        <v/>
      </c>
    </row>
    <row r="129">
      <c r="A129" s="10" t="n">
        <v>36322</v>
      </c>
      <c r="B129" s="13">
        <f>IF(VLOOKUP(A129,SP500相关数据!$B$11:$C$24727,2,TRUE)&lt;&gt;"",VLOOKUP(A129,SP500相关数据!$B$11:$C$24727,2,TRUE),IF(VLOOKUP(A129-1,SP500相关数据!$B$11:$C$24727,2,TRUE)&lt;&gt;"",VLOOKUP(A129-1,SP500相关数据!$B$11:$C$24727,2,TRUE),VLOOKUP(A129-2,SP500相关数据!$B$11:$C$24727,2,TRUE)))</f>
        <v/>
      </c>
      <c r="C129" s="13">
        <f>IFERROR(IF(VLOOKUP(A129,SP500相关数据!$B$11:$E$24727,4,TRUE)&lt;&gt;"",VLOOKUP(A129,SP500相关数据!$B$11:$E$24727,4,TRUE),IF(VLOOKUP(A129-1,SP500相关数据!$B$11:$E$24727,4,TRUE)&lt;&gt;"",VLOOKUP(A129-1,SP500相关数据!$B$11:$E$24727,4,TRUE),VLOOKUP(A129-2,SP500相关数据!$B$11:$E$24727,4,TRUE))),"")</f>
        <v/>
      </c>
      <c r="D129" s="13">
        <f>IF(VLOOKUP(A129,高收益利差!$A:$B,2,TRUE)&lt;&gt;"",VLOOKUP(A129,高收益利差!$A:$B,2,TRUE),IF(VLOOKUP(A129-1,高收益利差!$A:$B,2,TRUE)&lt;&gt;"",VLOOKUP(A129-1,高收益利差!$A:$B,2,TRUE),VLOOKUP(A129-2,高收益利差!$A:$B,2,TRUE)))</f>
        <v/>
      </c>
      <c r="E129" s="13">
        <f>IFERROR(VLOOKUP(A129,'10Y2Y'!$A:$B,2,TRUE),"")</f>
        <v/>
      </c>
      <c r="F129">
        <f>IFERROR(D129-D116,"")</f>
        <v/>
      </c>
      <c r="G129">
        <f>IFERROR(B129/AVERAGE(B90:B129)-1,"")</f>
        <v/>
      </c>
      <c r="H129">
        <f>IF(B129="","",IFERROR(AVERAGE(B90:B129)/AVERAGE(B77:B116)-1,""))</f>
        <v/>
      </c>
      <c r="I129">
        <f>IFERROR(VLOOKUP(A129,'Sahm Rule'!$A:$B,2,TRUE),"")</f>
        <v/>
      </c>
      <c r="J129" s="159">
        <f>IFERROR((B129/B116)^4-1-D129/100,"")</f>
        <v/>
      </c>
    </row>
    <row r="130">
      <c r="A130" s="10" t="n">
        <v>36329</v>
      </c>
      <c r="B130" s="13">
        <f>IF(VLOOKUP(A130,SP500相关数据!$B$11:$C$24727,2,TRUE)&lt;&gt;"",VLOOKUP(A130,SP500相关数据!$B$11:$C$24727,2,TRUE),IF(VLOOKUP(A130-1,SP500相关数据!$B$11:$C$24727,2,TRUE)&lt;&gt;"",VLOOKUP(A130-1,SP500相关数据!$B$11:$C$24727,2,TRUE),VLOOKUP(A130-2,SP500相关数据!$B$11:$C$24727,2,TRUE)))</f>
        <v/>
      </c>
      <c r="C130" s="13">
        <f>IFERROR(IF(VLOOKUP(A130,SP500相关数据!$B$11:$E$24727,4,TRUE)&lt;&gt;"",VLOOKUP(A130,SP500相关数据!$B$11:$E$24727,4,TRUE),IF(VLOOKUP(A130-1,SP500相关数据!$B$11:$E$24727,4,TRUE)&lt;&gt;"",VLOOKUP(A130-1,SP500相关数据!$B$11:$E$24727,4,TRUE),VLOOKUP(A130-2,SP500相关数据!$B$11:$E$24727,4,TRUE))),"")</f>
        <v/>
      </c>
      <c r="D130" s="13">
        <f>IF(VLOOKUP(A130,高收益利差!$A:$B,2,TRUE)&lt;&gt;"",VLOOKUP(A130,高收益利差!$A:$B,2,TRUE),IF(VLOOKUP(A130-1,高收益利差!$A:$B,2,TRUE)&lt;&gt;"",VLOOKUP(A130-1,高收益利差!$A:$B,2,TRUE),VLOOKUP(A130-2,高收益利差!$A:$B,2,TRUE)))</f>
        <v/>
      </c>
      <c r="E130" s="13">
        <f>IFERROR(VLOOKUP(A130,'10Y2Y'!$A:$B,2,TRUE),"")</f>
        <v/>
      </c>
      <c r="F130">
        <f>IFERROR(D130-D117,"")</f>
        <v/>
      </c>
      <c r="G130">
        <f>IFERROR(B130/AVERAGE(B91:B130)-1,"")</f>
        <v/>
      </c>
      <c r="H130">
        <f>IF(B130="","",IFERROR(AVERAGE(B91:B130)/AVERAGE(B78:B117)-1,""))</f>
        <v/>
      </c>
      <c r="I130">
        <f>IFERROR(VLOOKUP(A130,'Sahm Rule'!$A:$B,2,TRUE),"")</f>
        <v/>
      </c>
      <c r="J130" s="159">
        <f>IFERROR((B130/B117)^4-1-D130/100,"")</f>
        <v/>
      </c>
    </row>
    <row r="131">
      <c r="A131" s="10" t="n">
        <v>36336</v>
      </c>
      <c r="B131" s="13">
        <f>IF(VLOOKUP(A131,SP500相关数据!$B$11:$C$24727,2,TRUE)&lt;&gt;"",VLOOKUP(A131,SP500相关数据!$B$11:$C$24727,2,TRUE),IF(VLOOKUP(A131-1,SP500相关数据!$B$11:$C$24727,2,TRUE)&lt;&gt;"",VLOOKUP(A131-1,SP500相关数据!$B$11:$C$24727,2,TRUE),VLOOKUP(A131-2,SP500相关数据!$B$11:$C$24727,2,TRUE)))</f>
        <v/>
      </c>
      <c r="C131" s="13">
        <f>IFERROR(IF(VLOOKUP(A131,SP500相关数据!$B$11:$E$24727,4,TRUE)&lt;&gt;"",VLOOKUP(A131,SP500相关数据!$B$11:$E$24727,4,TRUE),IF(VLOOKUP(A131-1,SP500相关数据!$B$11:$E$24727,4,TRUE)&lt;&gt;"",VLOOKUP(A131-1,SP500相关数据!$B$11:$E$24727,4,TRUE),VLOOKUP(A131-2,SP500相关数据!$B$11:$E$24727,4,TRUE))),"")</f>
        <v/>
      </c>
      <c r="D131" s="13">
        <f>IF(VLOOKUP(A131,高收益利差!$A:$B,2,TRUE)&lt;&gt;"",VLOOKUP(A131,高收益利差!$A:$B,2,TRUE),IF(VLOOKUP(A131-1,高收益利差!$A:$B,2,TRUE)&lt;&gt;"",VLOOKUP(A131-1,高收益利差!$A:$B,2,TRUE),VLOOKUP(A131-2,高收益利差!$A:$B,2,TRUE)))</f>
        <v/>
      </c>
      <c r="E131" s="13">
        <f>IFERROR(VLOOKUP(A131,'10Y2Y'!$A:$B,2,TRUE),"")</f>
        <v/>
      </c>
      <c r="F131">
        <f>IFERROR(D131-D118,"")</f>
        <v/>
      </c>
      <c r="G131">
        <f>IFERROR(B131/AVERAGE(B92:B131)-1,"")</f>
        <v/>
      </c>
      <c r="H131">
        <f>IF(B131="","",IFERROR(AVERAGE(B92:B131)/AVERAGE(B79:B118)-1,""))</f>
        <v/>
      </c>
      <c r="I131">
        <f>IFERROR(VLOOKUP(A131,'Sahm Rule'!$A:$B,2,TRUE),"")</f>
        <v/>
      </c>
      <c r="J131" s="159">
        <f>IFERROR((B131/B118)^4-1-D131/100,"")</f>
        <v/>
      </c>
    </row>
    <row r="132">
      <c r="A132" s="10" t="n">
        <v>36343</v>
      </c>
      <c r="B132" s="13">
        <f>IF(VLOOKUP(A132,SP500相关数据!$B$11:$C$24727,2,TRUE)&lt;&gt;"",VLOOKUP(A132,SP500相关数据!$B$11:$C$24727,2,TRUE),IF(VLOOKUP(A132-1,SP500相关数据!$B$11:$C$24727,2,TRUE)&lt;&gt;"",VLOOKUP(A132-1,SP500相关数据!$B$11:$C$24727,2,TRUE),VLOOKUP(A132-2,SP500相关数据!$B$11:$C$24727,2,TRUE)))</f>
        <v/>
      </c>
      <c r="C132" s="13">
        <f>IFERROR(IF(VLOOKUP(A132,SP500相关数据!$B$11:$E$24727,4,TRUE)&lt;&gt;"",VLOOKUP(A132,SP500相关数据!$B$11:$E$24727,4,TRUE),IF(VLOOKUP(A132-1,SP500相关数据!$B$11:$E$24727,4,TRUE)&lt;&gt;"",VLOOKUP(A132-1,SP500相关数据!$B$11:$E$24727,4,TRUE),VLOOKUP(A132-2,SP500相关数据!$B$11:$E$24727,4,TRUE))),"")</f>
        <v/>
      </c>
      <c r="D132" s="13">
        <f>IF(VLOOKUP(A132,高收益利差!$A:$B,2,TRUE)&lt;&gt;"",VLOOKUP(A132,高收益利差!$A:$B,2,TRUE),IF(VLOOKUP(A132-1,高收益利差!$A:$B,2,TRUE)&lt;&gt;"",VLOOKUP(A132-1,高收益利差!$A:$B,2,TRUE),VLOOKUP(A132-2,高收益利差!$A:$B,2,TRUE)))</f>
        <v/>
      </c>
      <c r="E132" s="13">
        <f>IFERROR(VLOOKUP(A132,'10Y2Y'!$A:$B,2,TRUE),"")</f>
        <v/>
      </c>
      <c r="F132">
        <f>IFERROR(D132-D119,"")</f>
        <v/>
      </c>
      <c r="G132">
        <f>IFERROR(B132/AVERAGE(B93:B132)-1,"")</f>
        <v/>
      </c>
      <c r="H132">
        <f>IF(B132="","",IFERROR(AVERAGE(B93:B132)/AVERAGE(B80:B119)-1,""))</f>
        <v/>
      </c>
      <c r="I132">
        <f>IFERROR(VLOOKUP(A132,'Sahm Rule'!$A:$B,2,TRUE),"")</f>
        <v/>
      </c>
      <c r="J132" s="159">
        <f>IFERROR((B132/B119)^4-1-D132/100,"")</f>
        <v/>
      </c>
    </row>
    <row r="133">
      <c r="A133" s="10" t="n">
        <v>36350</v>
      </c>
      <c r="B133" s="13">
        <f>IF(VLOOKUP(A133,SP500相关数据!$B$11:$C$24727,2,TRUE)&lt;&gt;"",VLOOKUP(A133,SP500相关数据!$B$11:$C$24727,2,TRUE),IF(VLOOKUP(A133-1,SP500相关数据!$B$11:$C$24727,2,TRUE)&lt;&gt;"",VLOOKUP(A133-1,SP500相关数据!$B$11:$C$24727,2,TRUE),VLOOKUP(A133-2,SP500相关数据!$B$11:$C$24727,2,TRUE)))</f>
        <v/>
      </c>
      <c r="C133" s="13">
        <f>IFERROR(IF(VLOOKUP(A133,SP500相关数据!$B$11:$E$24727,4,TRUE)&lt;&gt;"",VLOOKUP(A133,SP500相关数据!$B$11:$E$24727,4,TRUE),IF(VLOOKUP(A133-1,SP500相关数据!$B$11:$E$24727,4,TRUE)&lt;&gt;"",VLOOKUP(A133-1,SP500相关数据!$B$11:$E$24727,4,TRUE),VLOOKUP(A133-2,SP500相关数据!$B$11:$E$24727,4,TRUE))),"")</f>
        <v/>
      </c>
      <c r="D133" s="13">
        <f>IF(VLOOKUP(A133,高收益利差!$A:$B,2,TRUE)&lt;&gt;"",VLOOKUP(A133,高收益利差!$A:$B,2,TRUE),IF(VLOOKUP(A133-1,高收益利差!$A:$B,2,TRUE)&lt;&gt;"",VLOOKUP(A133-1,高收益利差!$A:$B,2,TRUE),VLOOKUP(A133-2,高收益利差!$A:$B,2,TRUE)))</f>
        <v/>
      </c>
      <c r="E133" s="13">
        <f>IFERROR(VLOOKUP(A133,'10Y2Y'!$A:$B,2,TRUE),"")</f>
        <v/>
      </c>
      <c r="F133">
        <f>IFERROR(D133-D120,"")</f>
        <v/>
      </c>
      <c r="G133">
        <f>IFERROR(B133/AVERAGE(B94:B133)-1,"")</f>
        <v/>
      </c>
      <c r="H133">
        <f>IF(B133="","",IFERROR(AVERAGE(B94:B133)/AVERAGE(B81:B120)-1,""))</f>
        <v/>
      </c>
      <c r="I133">
        <f>IFERROR(VLOOKUP(A133,'Sahm Rule'!$A:$B,2,TRUE),"")</f>
        <v/>
      </c>
      <c r="J133" s="159">
        <f>IFERROR((B133/B120)^4-1-D133/100,"")</f>
        <v/>
      </c>
    </row>
    <row r="134">
      <c r="A134" s="10" t="n">
        <v>36357</v>
      </c>
      <c r="B134" s="13">
        <f>IF(VLOOKUP(A134,SP500相关数据!$B$11:$C$24727,2,TRUE)&lt;&gt;"",VLOOKUP(A134,SP500相关数据!$B$11:$C$24727,2,TRUE),IF(VLOOKUP(A134-1,SP500相关数据!$B$11:$C$24727,2,TRUE)&lt;&gt;"",VLOOKUP(A134-1,SP500相关数据!$B$11:$C$24727,2,TRUE),VLOOKUP(A134-2,SP500相关数据!$B$11:$C$24727,2,TRUE)))</f>
        <v/>
      </c>
      <c r="C134" s="13">
        <f>IFERROR(IF(VLOOKUP(A134,SP500相关数据!$B$11:$E$24727,4,TRUE)&lt;&gt;"",VLOOKUP(A134,SP500相关数据!$B$11:$E$24727,4,TRUE),IF(VLOOKUP(A134-1,SP500相关数据!$B$11:$E$24727,4,TRUE)&lt;&gt;"",VLOOKUP(A134-1,SP500相关数据!$B$11:$E$24727,4,TRUE),VLOOKUP(A134-2,SP500相关数据!$B$11:$E$24727,4,TRUE))),"")</f>
        <v/>
      </c>
      <c r="D134" s="13">
        <f>IF(VLOOKUP(A134,高收益利差!$A:$B,2,TRUE)&lt;&gt;"",VLOOKUP(A134,高收益利差!$A:$B,2,TRUE),IF(VLOOKUP(A134-1,高收益利差!$A:$B,2,TRUE)&lt;&gt;"",VLOOKUP(A134-1,高收益利差!$A:$B,2,TRUE),VLOOKUP(A134-2,高收益利差!$A:$B,2,TRUE)))</f>
        <v/>
      </c>
      <c r="E134" s="13">
        <f>IFERROR(VLOOKUP(A134,'10Y2Y'!$A:$B,2,TRUE),"")</f>
        <v/>
      </c>
      <c r="F134">
        <f>IFERROR(D134-D121,"")</f>
        <v/>
      </c>
      <c r="G134">
        <f>IFERROR(B134/AVERAGE(B95:B134)-1,"")</f>
        <v/>
      </c>
      <c r="H134">
        <f>IF(B134="","",IFERROR(AVERAGE(B95:B134)/AVERAGE(B82:B121)-1,""))</f>
        <v/>
      </c>
      <c r="I134">
        <f>IFERROR(VLOOKUP(A134,'Sahm Rule'!$A:$B,2,TRUE),"")</f>
        <v/>
      </c>
      <c r="J134" s="159">
        <f>IFERROR((B134/B121)^4-1-D134/100,"")</f>
        <v/>
      </c>
    </row>
    <row r="135">
      <c r="A135" s="10" t="n">
        <v>36364</v>
      </c>
      <c r="B135" s="13">
        <f>IF(VLOOKUP(A135,SP500相关数据!$B$11:$C$24727,2,TRUE)&lt;&gt;"",VLOOKUP(A135,SP500相关数据!$B$11:$C$24727,2,TRUE),IF(VLOOKUP(A135-1,SP500相关数据!$B$11:$C$24727,2,TRUE)&lt;&gt;"",VLOOKUP(A135-1,SP500相关数据!$B$11:$C$24727,2,TRUE),VLOOKUP(A135-2,SP500相关数据!$B$11:$C$24727,2,TRUE)))</f>
        <v/>
      </c>
      <c r="C135" s="13">
        <f>IFERROR(IF(VLOOKUP(A135,SP500相关数据!$B$11:$E$24727,4,TRUE)&lt;&gt;"",VLOOKUP(A135,SP500相关数据!$B$11:$E$24727,4,TRUE),IF(VLOOKUP(A135-1,SP500相关数据!$B$11:$E$24727,4,TRUE)&lt;&gt;"",VLOOKUP(A135-1,SP500相关数据!$B$11:$E$24727,4,TRUE),VLOOKUP(A135-2,SP500相关数据!$B$11:$E$24727,4,TRUE))),"")</f>
        <v/>
      </c>
      <c r="D135" s="13">
        <f>IF(VLOOKUP(A135,高收益利差!$A:$B,2,TRUE)&lt;&gt;"",VLOOKUP(A135,高收益利差!$A:$B,2,TRUE),IF(VLOOKUP(A135-1,高收益利差!$A:$B,2,TRUE)&lt;&gt;"",VLOOKUP(A135-1,高收益利差!$A:$B,2,TRUE),VLOOKUP(A135-2,高收益利差!$A:$B,2,TRUE)))</f>
        <v/>
      </c>
      <c r="E135" s="13">
        <f>IFERROR(VLOOKUP(A135,'10Y2Y'!$A:$B,2,TRUE),"")</f>
        <v/>
      </c>
      <c r="F135">
        <f>IFERROR(D135-D122,"")</f>
        <v/>
      </c>
      <c r="G135">
        <f>IFERROR(B135/AVERAGE(B96:B135)-1,"")</f>
        <v/>
      </c>
      <c r="H135">
        <f>IF(B135="","",IFERROR(AVERAGE(B96:B135)/AVERAGE(B83:B122)-1,""))</f>
        <v/>
      </c>
      <c r="I135">
        <f>IFERROR(VLOOKUP(A135,'Sahm Rule'!$A:$B,2,TRUE),"")</f>
        <v/>
      </c>
      <c r="J135" s="159">
        <f>IFERROR((B135/B122)^4-1-D135/100,"")</f>
        <v/>
      </c>
    </row>
    <row r="136">
      <c r="A136" s="10" t="n">
        <v>36371</v>
      </c>
      <c r="B136" s="13">
        <f>IF(VLOOKUP(A136,SP500相关数据!$B$11:$C$24727,2,TRUE)&lt;&gt;"",VLOOKUP(A136,SP500相关数据!$B$11:$C$24727,2,TRUE),IF(VLOOKUP(A136-1,SP500相关数据!$B$11:$C$24727,2,TRUE)&lt;&gt;"",VLOOKUP(A136-1,SP500相关数据!$B$11:$C$24727,2,TRUE),VLOOKUP(A136-2,SP500相关数据!$B$11:$C$24727,2,TRUE)))</f>
        <v/>
      </c>
      <c r="C136" s="13">
        <f>IFERROR(IF(VLOOKUP(A136,SP500相关数据!$B$11:$E$24727,4,TRUE)&lt;&gt;"",VLOOKUP(A136,SP500相关数据!$B$11:$E$24727,4,TRUE),IF(VLOOKUP(A136-1,SP500相关数据!$B$11:$E$24727,4,TRUE)&lt;&gt;"",VLOOKUP(A136-1,SP500相关数据!$B$11:$E$24727,4,TRUE),VLOOKUP(A136-2,SP500相关数据!$B$11:$E$24727,4,TRUE))),"")</f>
        <v/>
      </c>
      <c r="D136" s="13">
        <f>IF(VLOOKUP(A136,高收益利差!$A:$B,2,TRUE)&lt;&gt;"",VLOOKUP(A136,高收益利差!$A:$B,2,TRUE),IF(VLOOKUP(A136-1,高收益利差!$A:$B,2,TRUE)&lt;&gt;"",VLOOKUP(A136-1,高收益利差!$A:$B,2,TRUE),VLOOKUP(A136-2,高收益利差!$A:$B,2,TRUE)))</f>
        <v/>
      </c>
      <c r="E136" s="13">
        <f>IFERROR(VLOOKUP(A136,'10Y2Y'!$A:$B,2,TRUE),"")</f>
        <v/>
      </c>
      <c r="F136">
        <f>IFERROR(D136-D123,"")</f>
        <v/>
      </c>
      <c r="G136">
        <f>IFERROR(B136/AVERAGE(B97:B136)-1,"")</f>
        <v/>
      </c>
      <c r="H136">
        <f>IF(B136="","",IFERROR(AVERAGE(B97:B136)/AVERAGE(B84:B123)-1,""))</f>
        <v/>
      </c>
      <c r="I136">
        <f>IFERROR(VLOOKUP(A136,'Sahm Rule'!$A:$B,2,TRUE),"")</f>
        <v/>
      </c>
      <c r="J136" s="159">
        <f>IFERROR((B136/B123)^4-1-D136/100,"")</f>
        <v/>
      </c>
    </row>
    <row r="137">
      <c r="A137" s="10" t="n">
        <v>36378</v>
      </c>
      <c r="B137" s="13">
        <f>IF(VLOOKUP(A137,SP500相关数据!$B$11:$C$24727,2,TRUE)&lt;&gt;"",VLOOKUP(A137,SP500相关数据!$B$11:$C$24727,2,TRUE),IF(VLOOKUP(A137-1,SP500相关数据!$B$11:$C$24727,2,TRUE)&lt;&gt;"",VLOOKUP(A137-1,SP500相关数据!$B$11:$C$24727,2,TRUE),VLOOKUP(A137-2,SP500相关数据!$B$11:$C$24727,2,TRUE)))</f>
        <v/>
      </c>
      <c r="C137" s="13">
        <f>IFERROR(IF(VLOOKUP(A137,SP500相关数据!$B$11:$E$24727,4,TRUE)&lt;&gt;"",VLOOKUP(A137,SP500相关数据!$B$11:$E$24727,4,TRUE),IF(VLOOKUP(A137-1,SP500相关数据!$B$11:$E$24727,4,TRUE)&lt;&gt;"",VLOOKUP(A137-1,SP500相关数据!$B$11:$E$24727,4,TRUE),VLOOKUP(A137-2,SP500相关数据!$B$11:$E$24727,4,TRUE))),"")</f>
        <v/>
      </c>
      <c r="D137" s="13">
        <f>IF(VLOOKUP(A137,高收益利差!$A:$B,2,TRUE)&lt;&gt;"",VLOOKUP(A137,高收益利差!$A:$B,2,TRUE),IF(VLOOKUP(A137-1,高收益利差!$A:$B,2,TRUE)&lt;&gt;"",VLOOKUP(A137-1,高收益利差!$A:$B,2,TRUE),VLOOKUP(A137-2,高收益利差!$A:$B,2,TRUE)))</f>
        <v/>
      </c>
      <c r="E137" s="13">
        <f>IFERROR(VLOOKUP(A137,'10Y2Y'!$A:$B,2,TRUE),"")</f>
        <v/>
      </c>
      <c r="F137">
        <f>IFERROR(D137-D124,"")</f>
        <v/>
      </c>
      <c r="G137">
        <f>IFERROR(B137/AVERAGE(B98:B137)-1,"")</f>
        <v/>
      </c>
      <c r="H137">
        <f>IF(B137="","",IFERROR(AVERAGE(B98:B137)/AVERAGE(B85:B124)-1,""))</f>
        <v/>
      </c>
      <c r="I137">
        <f>IFERROR(VLOOKUP(A137,'Sahm Rule'!$A:$B,2,TRUE),"")</f>
        <v/>
      </c>
      <c r="J137" s="159">
        <f>IFERROR((B137/B124)^4-1-D137/100,"")</f>
        <v/>
      </c>
    </row>
    <row r="138">
      <c r="A138" s="10" t="n">
        <v>36385</v>
      </c>
      <c r="B138" s="13">
        <f>IF(VLOOKUP(A138,SP500相关数据!$B$11:$C$24727,2,TRUE)&lt;&gt;"",VLOOKUP(A138,SP500相关数据!$B$11:$C$24727,2,TRUE),IF(VLOOKUP(A138-1,SP500相关数据!$B$11:$C$24727,2,TRUE)&lt;&gt;"",VLOOKUP(A138-1,SP500相关数据!$B$11:$C$24727,2,TRUE),VLOOKUP(A138-2,SP500相关数据!$B$11:$C$24727,2,TRUE)))</f>
        <v/>
      </c>
      <c r="C138" s="13">
        <f>IFERROR(IF(VLOOKUP(A138,SP500相关数据!$B$11:$E$24727,4,TRUE)&lt;&gt;"",VLOOKUP(A138,SP500相关数据!$B$11:$E$24727,4,TRUE),IF(VLOOKUP(A138-1,SP500相关数据!$B$11:$E$24727,4,TRUE)&lt;&gt;"",VLOOKUP(A138-1,SP500相关数据!$B$11:$E$24727,4,TRUE),VLOOKUP(A138-2,SP500相关数据!$B$11:$E$24727,4,TRUE))),"")</f>
        <v/>
      </c>
      <c r="D138" s="13">
        <f>IF(VLOOKUP(A138,高收益利差!$A:$B,2,TRUE)&lt;&gt;"",VLOOKUP(A138,高收益利差!$A:$B,2,TRUE),IF(VLOOKUP(A138-1,高收益利差!$A:$B,2,TRUE)&lt;&gt;"",VLOOKUP(A138-1,高收益利差!$A:$B,2,TRUE),VLOOKUP(A138-2,高收益利差!$A:$B,2,TRUE)))</f>
        <v/>
      </c>
      <c r="E138" s="13">
        <f>IFERROR(VLOOKUP(A138,'10Y2Y'!$A:$B,2,TRUE),"")</f>
        <v/>
      </c>
      <c r="F138">
        <f>IFERROR(D138-D125,"")</f>
        <v/>
      </c>
      <c r="G138">
        <f>IFERROR(B138/AVERAGE(B99:B138)-1,"")</f>
        <v/>
      </c>
      <c r="H138">
        <f>IF(B138="","",IFERROR(AVERAGE(B99:B138)/AVERAGE(B86:B125)-1,""))</f>
        <v/>
      </c>
      <c r="I138">
        <f>IFERROR(VLOOKUP(A138,'Sahm Rule'!$A:$B,2,TRUE),"")</f>
        <v/>
      </c>
      <c r="J138" s="159">
        <f>IFERROR((B138/B125)^4-1-D138/100,"")</f>
        <v/>
      </c>
    </row>
    <row r="139">
      <c r="A139" s="10" t="n">
        <v>36392</v>
      </c>
      <c r="B139" s="13">
        <f>IF(VLOOKUP(A139,SP500相关数据!$B$11:$C$24727,2,TRUE)&lt;&gt;"",VLOOKUP(A139,SP500相关数据!$B$11:$C$24727,2,TRUE),IF(VLOOKUP(A139-1,SP500相关数据!$B$11:$C$24727,2,TRUE)&lt;&gt;"",VLOOKUP(A139-1,SP500相关数据!$B$11:$C$24727,2,TRUE),VLOOKUP(A139-2,SP500相关数据!$B$11:$C$24727,2,TRUE)))</f>
        <v/>
      </c>
      <c r="C139" s="13">
        <f>IFERROR(IF(VLOOKUP(A139,SP500相关数据!$B$11:$E$24727,4,TRUE)&lt;&gt;"",VLOOKUP(A139,SP500相关数据!$B$11:$E$24727,4,TRUE),IF(VLOOKUP(A139-1,SP500相关数据!$B$11:$E$24727,4,TRUE)&lt;&gt;"",VLOOKUP(A139-1,SP500相关数据!$B$11:$E$24727,4,TRUE),VLOOKUP(A139-2,SP500相关数据!$B$11:$E$24727,4,TRUE))),"")</f>
        <v/>
      </c>
      <c r="D139" s="13">
        <f>IF(VLOOKUP(A139,高收益利差!$A:$B,2,TRUE)&lt;&gt;"",VLOOKUP(A139,高收益利差!$A:$B,2,TRUE),IF(VLOOKUP(A139-1,高收益利差!$A:$B,2,TRUE)&lt;&gt;"",VLOOKUP(A139-1,高收益利差!$A:$B,2,TRUE),VLOOKUP(A139-2,高收益利差!$A:$B,2,TRUE)))</f>
        <v/>
      </c>
      <c r="E139" s="13">
        <f>IFERROR(VLOOKUP(A139,'10Y2Y'!$A:$B,2,TRUE),"")</f>
        <v/>
      </c>
      <c r="F139">
        <f>IFERROR(D139-D126,"")</f>
        <v/>
      </c>
      <c r="G139">
        <f>IFERROR(B139/AVERAGE(B100:B139)-1,"")</f>
        <v/>
      </c>
      <c r="H139">
        <f>IF(B139="","",IFERROR(AVERAGE(B100:B139)/AVERAGE(B87:B126)-1,""))</f>
        <v/>
      </c>
      <c r="I139">
        <f>IFERROR(VLOOKUP(A139,'Sahm Rule'!$A:$B,2,TRUE),"")</f>
        <v/>
      </c>
      <c r="J139" s="159">
        <f>IFERROR((B139/B126)^4-1-D139/100,"")</f>
        <v/>
      </c>
    </row>
    <row r="140">
      <c r="A140" s="10" t="n">
        <v>36399</v>
      </c>
      <c r="B140" s="13">
        <f>IF(VLOOKUP(A140,SP500相关数据!$B$11:$C$24727,2,TRUE)&lt;&gt;"",VLOOKUP(A140,SP500相关数据!$B$11:$C$24727,2,TRUE),IF(VLOOKUP(A140-1,SP500相关数据!$B$11:$C$24727,2,TRUE)&lt;&gt;"",VLOOKUP(A140-1,SP500相关数据!$B$11:$C$24727,2,TRUE),VLOOKUP(A140-2,SP500相关数据!$B$11:$C$24727,2,TRUE)))</f>
        <v/>
      </c>
      <c r="C140" s="13">
        <f>IFERROR(IF(VLOOKUP(A140,SP500相关数据!$B$11:$E$24727,4,TRUE)&lt;&gt;"",VLOOKUP(A140,SP500相关数据!$B$11:$E$24727,4,TRUE),IF(VLOOKUP(A140-1,SP500相关数据!$B$11:$E$24727,4,TRUE)&lt;&gt;"",VLOOKUP(A140-1,SP500相关数据!$B$11:$E$24727,4,TRUE),VLOOKUP(A140-2,SP500相关数据!$B$11:$E$24727,4,TRUE))),"")</f>
        <v/>
      </c>
      <c r="D140" s="13">
        <f>IF(VLOOKUP(A140,高收益利差!$A:$B,2,TRUE)&lt;&gt;"",VLOOKUP(A140,高收益利差!$A:$B,2,TRUE),IF(VLOOKUP(A140-1,高收益利差!$A:$B,2,TRUE)&lt;&gt;"",VLOOKUP(A140-1,高收益利差!$A:$B,2,TRUE),VLOOKUP(A140-2,高收益利差!$A:$B,2,TRUE)))</f>
        <v/>
      </c>
      <c r="E140" s="13">
        <f>IFERROR(VLOOKUP(A140,'10Y2Y'!$A:$B,2,TRUE),"")</f>
        <v/>
      </c>
      <c r="F140">
        <f>IFERROR(D140-D127,"")</f>
        <v/>
      </c>
      <c r="G140">
        <f>IFERROR(B140/AVERAGE(B101:B140)-1,"")</f>
        <v/>
      </c>
      <c r="H140">
        <f>IF(B140="","",IFERROR(AVERAGE(B101:B140)/AVERAGE(B88:B127)-1,""))</f>
        <v/>
      </c>
      <c r="I140">
        <f>IFERROR(VLOOKUP(A140,'Sahm Rule'!$A:$B,2,TRUE),"")</f>
        <v/>
      </c>
      <c r="J140" s="159">
        <f>IFERROR((B140/B127)^4-1-D140/100,"")</f>
        <v/>
      </c>
    </row>
    <row r="141">
      <c r="A141" s="10" t="n">
        <v>36406</v>
      </c>
      <c r="B141" s="13">
        <f>IF(VLOOKUP(A141,SP500相关数据!$B$11:$C$24727,2,TRUE)&lt;&gt;"",VLOOKUP(A141,SP500相关数据!$B$11:$C$24727,2,TRUE),IF(VLOOKUP(A141-1,SP500相关数据!$B$11:$C$24727,2,TRUE)&lt;&gt;"",VLOOKUP(A141-1,SP500相关数据!$B$11:$C$24727,2,TRUE),VLOOKUP(A141-2,SP500相关数据!$B$11:$C$24727,2,TRUE)))</f>
        <v/>
      </c>
      <c r="C141" s="13">
        <f>IFERROR(IF(VLOOKUP(A141,SP500相关数据!$B$11:$E$24727,4,TRUE)&lt;&gt;"",VLOOKUP(A141,SP500相关数据!$B$11:$E$24727,4,TRUE),IF(VLOOKUP(A141-1,SP500相关数据!$B$11:$E$24727,4,TRUE)&lt;&gt;"",VLOOKUP(A141-1,SP500相关数据!$B$11:$E$24727,4,TRUE),VLOOKUP(A141-2,SP500相关数据!$B$11:$E$24727,4,TRUE))),"")</f>
        <v/>
      </c>
      <c r="D141" s="13">
        <f>IF(VLOOKUP(A141,高收益利差!$A:$B,2,TRUE)&lt;&gt;"",VLOOKUP(A141,高收益利差!$A:$B,2,TRUE),IF(VLOOKUP(A141-1,高收益利差!$A:$B,2,TRUE)&lt;&gt;"",VLOOKUP(A141-1,高收益利差!$A:$B,2,TRUE),VLOOKUP(A141-2,高收益利差!$A:$B,2,TRUE)))</f>
        <v/>
      </c>
      <c r="E141" s="13">
        <f>IFERROR(VLOOKUP(A141,'10Y2Y'!$A:$B,2,TRUE),"")</f>
        <v/>
      </c>
      <c r="F141">
        <f>IFERROR(D141-D128,"")</f>
        <v/>
      </c>
      <c r="G141">
        <f>IFERROR(B141/AVERAGE(B102:B141)-1,"")</f>
        <v/>
      </c>
      <c r="H141">
        <f>IF(B141="","",IFERROR(AVERAGE(B102:B141)/AVERAGE(B89:B128)-1,""))</f>
        <v/>
      </c>
      <c r="I141">
        <f>IFERROR(VLOOKUP(A141,'Sahm Rule'!$A:$B,2,TRUE),"")</f>
        <v/>
      </c>
      <c r="J141" s="159">
        <f>IFERROR((B141/B128)^4-1-D141/100,"")</f>
        <v/>
      </c>
    </row>
    <row r="142">
      <c r="A142" s="10" t="n">
        <v>36413</v>
      </c>
      <c r="B142" s="13">
        <f>IF(VLOOKUP(A142,SP500相关数据!$B$11:$C$24727,2,TRUE)&lt;&gt;"",VLOOKUP(A142,SP500相关数据!$B$11:$C$24727,2,TRUE),IF(VLOOKUP(A142-1,SP500相关数据!$B$11:$C$24727,2,TRUE)&lt;&gt;"",VLOOKUP(A142-1,SP500相关数据!$B$11:$C$24727,2,TRUE),VLOOKUP(A142-2,SP500相关数据!$B$11:$C$24727,2,TRUE)))</f>
        <v/>
      </c>
      <c r="C142" s="13">
        <f>IFERROR(IF(VLOOKUP(A142,SP500相关数据!$B$11:$E$24727,4,TRUE)&lt;&gt;"",VLOOKUP(A142,SP500相关数据!$B$11:$E$24727,4,TRUE),IF(VLOOKUP(A142-1,SP500相关数据!$B$11:$E$24727,4,TRUE)&lt;&gt;"",VLOOKUP(A142-1,SP500相关数据!$B$11:$E$24727,4,TRUE),VLOOKUP(A142-2,SP500相关数据!$B$11:$E$24727,4,TRUE))),"")</f>
        <v/>
      </c>
      <c r="D142" s="13">
        <f>IF(VLOOKUP(A142,高收益利差!$A:$B,2,TRUE)&lt;&gt;"",VLOOKUP(A142,高收益利差!$A:$B,2,TRUE),IF(VLOOKUP(A142-1,高收益利差!$A:$B,2,TRUE)&lt;&gt;"",VLOOKUP(A142-1,高收益利差!$A:$B,2,TRUE),VLOOKUP(A142-2,高收益利差!$A:$B,2,TRUE)))</f>
        <v/>
      </c>
      <c r="E142" s="13">
        <f>IFERROR(VLOOKUP(A142,'10Y2Y'!$A:$B,2,TRUE),"")</f>
        <v/>
      </c>
      <c r="F142">
        <f>IFERROR(D142-D129,"")</f>
        <v/>
      </c>
      <c r="G142">
        <f>IFERROR(B142/AVERAGE(B103:B142)-1,"")</f>
        <v/>
      </c>
      <c r="H142">
        <f>IF(B142="","",IFERROR(AVERAGE(B103:B142)/AVERAGE(B90:B129)-1,""))</f>
        <v/>
      </c>
      <c r="I142">
        <f>IFERROR(VLOOKUP(A142,'Sahm Rule'!$A:$B,2,TRUE),"")</f>
        <v/>
      </c>
      <c r="J142" s="159">
        <f>IFERROR((B142/B129)^4-1-D142/100,"")</f>
        <v/>
      </c>
    </row>
    <row r="143">
      <c r="A143" s="10" t="n">
        <v>36420</v>
      </c>
      <c r="B143" s="13">
        <f>IF(VLOOKUP(A143,SP500相关数据!$B$11:$C$24727,2,TRUE)&lt;&gt;"",VLOOKUP(A143,SP500相关数据!$B$11:$C$24727,2,TRUE),IF(VLOOKUP(A143-1,SP500相关数据!$B$11:$C$24727,2,TRUE)&lt;&gt;"",VLOOKUP(A143-1,SP500相关数据!$B$11:$C$24727,2,TRUE),VLOOKUP(A143-2,SP500相关数据!$B$11:$C$24727,2,TRUE)))</f>
        <v/>
      </c>
      <c r="C143" s="13">
        <f>IFERROR(IF(VLOOKUP(A143,SP500相关数据!$B$11:$E$24727,4,TRUE)&lt;&gt;"",VLOOKUP(A143,SP500相关数据!$B$11:$E$24727,4,TRUE),IF(VLOOKUP(A143-1,SP500相关数据!$B$11:$E$24727,4,TRUE)&lt;&gt;"",VLOOKUP(A143-1,SP500相关数据!$B$11:$E$24727,4,TRUE),VLOOKUP(A143-2,SP500相关数据!$B$11:$E$24727,4,TRUE))),"")</f>
        <v/>
      </c>
      <c r="D143" s="13">
        <f>IF(VLOOKUP(A143,高收益利差!$A:$B,2,TRUE)&lt;&gt;"",VLOOKUP(A143,高收益利差!$A:$B,2,TRUE),IF(VLOOKUP(A143-1,高收益利差!$A:$B,2,TRUE)&lt;&gt;"",VLOOKUP(A143-1,高收益利差!$A:$B,2,TRUE),VLOOKUP(A143-2,高收益利差!$A:$B,2,TRUE)))</f>
        <v/>
      </c>
      <c r="E143" s="13">
        <f>IFERROR(VLOOKUP(A143,'10Y2Y'!$A:$B,2,TRUE),"")</f>
        <v/>
      </c>
      <c r="F143">
        <f>IFERROR(D143-D130,"")</f>
        <v/>
      </c>
      <c r="G143">
        <f>IFERROR(B143/AVERAGE(B104:B143)-1,"")</f>
        <v/>
      </c>
      <c r="H143">
        <f>IF(B143="","",IFERROR(AVERAGE(B104:B143)/AVERAGE(B91:B130)-1,""))</f>
        <v/>
      </c>
      <c r="I143">
        <f>IFERROR(VLOOKUP(A143,'Sahm Rule'!$A:$B,2,TRUE),"")</f>
        <v/>
      </c>
      <c r="J143" s="159">
        <f>IFERROR((B143/B130)^4-1-D143/100,"")</f>
        <v/>
      </c>
    </row>
    <row r="144">
      <c r="A144" s="10" t="n">
        <v>36427</v>
      </c>
      <c r="B144" s="13">
        <f>IF(VLOOKUP(A144,SP500相关数据!$B$11:$C$24727,2,TRUE)&lt;&gt;"",VLOOKUP(A144,SP500相关数据!$B$11:$C$24727,2,TRUE),IF(VLOOKUP(A144-1,SP500相关数据!$B$11:$C$24727,2,TRUE)&lt;&gt;"",VLOOKUP(A144-1,SP500相关数据!$B$11:$C$24727,2,TRUE),VLOOKUP(A144-2,SP500相关数据!$B$11:$C$24727,2,TRUE)))</f>
        <v/>
      </c>
      <c r="C144" s="13">
        <f>IFERROR(IF(VLOOKUP(A144,SP500相关数据!$B$11:$E$24727,4,TRUE)&lt;&gt;"",VLOOKUP(A144,SP500相关数据!$B$11:$E$24727,4,TRUE),IF(VLOOKUP(A144-1,SP500相关数据!$B$11:$E$24727,4,TRUE)&lt;&gt;"",VLOOKUP(A144-1,SP500相关数据!$B$11:$E$24727,4,TRUE),VLOOKUP(A144-2,SP500相关数据!$B$11:$E$24727,4,TRUE))),"")</f>
        <v/>
      </c>
      <c r="D144" s="13">
        <f>IF(VLOOKUP(A144,高收益利差!$A:$B,2,TRUE)&lt;&gt;"",VLOOKUP(A144,高收益利差!$A:$B,2,TRUE),IF(VLOOKUP(A144-1,高收益利差!$A:$B,2,TRUE)&lt;&gt;"",VLOOKUP(A144-1,高收益利差!$A:$B,2,TRUE),VLOOKUP(A144-2,高收益利差!$A:$B,2,TRUE)))</f>
        <v/>
      </c>
      <c r="E144" s="13">
        <f>IFERROR(VLOOKUP(A144,'10Y2Y'!$A:$B,2,TRUE),"")</f>
        <v/>
      </c>
      <c r="F144">
        <f>IFERROR(D144-D131,"")</f>
        <v/>
      </c>
      <c r="G144">
        <f>IFERROR(B144/AVERAGE(B105:B144)-1,"")</f>
        <v/>
      </c>
      <c r="H144">
        <f>IF(B144="","",IFERROR(AVERAGE(B105:B144)/AVERAGE(B92:B131)-1,""))</f>
        <v/>
      </c>
      <c r="I144">
        <f>IFERROR(VLOOKUP(A144,'Sahm Rule'!$A:$B,2,TRUE),"")</f>
        <v/>
      </c>
      <c r="J144" s="159">
        <f>IFERROR((B144/B131)^4-1-D144/100,"")</f>
        <v/>
      </c>
    </row>
    <row r="145">
      <c r="A145" s="10" t="n">
        <v>36434</v>
      </c>
      <c r="B145" s="13">
        <f>IF(VLOOKUP(A145,SP500相关数据!$B$11:$C$24727,2,TRUE)&lt;&gt;"",VLOOKUP(A145,SP500相关数据!$B$11:$C$24727,2,TRUE),IF(VLOOKUP(A145-1,SP500相关数据!$B$11:$C$24727,2,TRUE)&lt;&gt;"",VLOOKUP(A145-1,SP500相关数据!$B$11:$C$24727,2,TRUE),VLOOKUP(A145-2,SP500相关数据!$B$11:$C$24727,2,TRUE)))</f>
        <v/>
      </c>
      <c r="C145" s="13">
        <f>IFERROR(IF(VLOOKUP(A145,SP500相关数据!$B$11:$E$24727,4,TRUE)&lt;&gt;"",VLOOKUP(A145,SP500相关数据!$B$11:$E$24727,4,TRUE),IF(VLOOKUP(A145-1,SP500相关数据!$B$11:$E$24727,4,TRUE)&lt;&gt;"",VLOOKUP(A145-1,SP500相关数据!$B$11:$E$24727,4,TRUE),VLOOKUP(A145-2,SP500相关数据!$B$11:$E$24727,4,TRUE))),"")</f>
        <v/>
      </c>
      <c r="D145" s="13">
        <f>IF(VLOOKUP(A145,高收益利差!$A:$B,2,TRUE)&lt;&gt;"",VLOOKUP(A145,高收益利差!$A:$B,2,TRUE),IF(VLOOKUP(A145-1,高收益利差!$A:$B,2,TRUE)&lt;&gt;"",VLOOKUP(A145-1,高收益利差!$A:$B,2,TRUE),VLOOKUP(A145-2,高收益利差!$A:$B,2,TRUE)))</f>
        <v/>
      </c>
      <c r="E145" s="13">
        <f>IFERROR(VLOOKUP(A145,'10Y2Y'!$A:$B,2,TRUE),"")</f>
        <v/>
      </c>
      <c r="F145">
        <f>IFERROR(D145-D132,"")</f>
        <v/>
      </c>
      <c r="G145">
        <f>IFERROR(B145/AVERAGE(B106:B145)-1,"")</f>
        <v/>
      </c>
      <c r="H145">
        <f>IF(B145="","",IFERROR(AVERAGE(B106:B145)/AVERAGE(B93:B132)-1,""))</f>
        <v/>
      </c>
      <c r="I145">
        <f>IFERROR(VLOOKUP(A145,'Sahm Rule'!$A:$B,2,TRUE),"")</f>
        <v/>
      </c>
      <c r="J145" s="159">
        <f>IFERROR((B145/B132)^4-1-D145/100,"")</f>
        <v/>
      </c>
    </row>
    <row r="146">
      <c r="A146" s="10" t="n">
        <v>36441</v>
      </c>
      <c r="B146" s="13">
        <f>IF(VLOOKUP(A146,SP500相关数据!$B$11:$C$24727,2,TRUE)&lt;&gt;"",VLOOKUP(A146,SP500相关数据!$B$11:$C$24727,2,TRUE),IF(VLOOKUP(A146-1,SP500相关数据!$B$11:$C$24727,2,TRUE)&lt;&gt;"",VLOOKUP(A146-1,SP500相关数据!$B$11:$C$24727,2,TRUE),VLOOKUP(A146-2,SP500相关数据!$B$11:$C$24727,2,TRUE)))</f>
        <v/>
      </c>
      <c r="C146" s="13">
        <f>IFERROR(IF(VLOOKUP(A146,SP500相关数据!$B$11:$E$24727,4,TRUE)&lt;&gt;"",VLOOKUP(A146,SP500相关数据!$B$11:$E$24727,4,TRUE),IF(VLOOKUP(A146-1,SP500相关数据!$B$11:$E$24727,4,TRUE)&lt;&gt;"",VLOOKUP(A146-1,SP500相关数据!$B$11:$E$24727,4,TRUE),VLOOKUP(A146-2,SP500相关数据!$B$11:$E$24727,4,TRUE))),"")</f>
        <v/>
      </c>
      <c r="D146" s="13">
        <f>IF(VLOOKUP(A146,高收益利差!$A:$B,2,TRUE)&lt;&gt;"",VLOOKUP(A146,高收益利差!$A:$B,2,TRUE),IF(VLOOKUP(A146-1,高收益利差!$A:$B,2,TRUE)&lt;&gt;"",VLOOKUP(A146-1,高收益利差!$A:$B,2,TRUE),VLOOKUP(A146-2,高收益利差!$A:$B,2,TRUE)))</f>
        <v/>
      </c>
      <c r="E146" s="13">
        <f>IFERROR(VLOOKUP(A146,'10Y2Y'!$A:$B,2,TRUE),"")</f>
        <v/>
      </c>
      <c r="F146">
        <f>IFERROR(D146-D133,"")</f>
        <v/>
      </c>
      <c r="G146">
        <f>IFERROR(B146/AVERAGE(B107:B146)-1,"")</f>
        <v/>
      </c>
      <c r="H146">
        <f>IF(B146="","",IFERROR(AVERAGE(B107:B146)/AVERAGE(B94:B133)-1,""))</f>
        <v/>
      </c>
      <c r="I146">
        <f>IFERROR(VLOOKUP(A146,'Sahm Rule'!$A:$B,2,TRUE),"")</f>
        <v/>
      </c>
      <c r="J146" s="159">
        <f>IFERROR((B146/B133)^4-1-D146/100,"")</f>
        <v/>
      </c>
    </row>
    <row r="147">
      <c r="A147" s="10" t="n">
        <v>36448</v>
      </c>
      <c r="B147" s="13">
        <f>IF(VLOOKUP(A147,SP500相关数据!$B$11:$C$24727,2,TRUE)&lt;&gt;"",VLOOKUP(A147,SP500相关数据!$B$11:$C$24727,2,TRUE),IF(VLOOKUP(A147-1,SP500相关数据!$B$11:$C$24727,2,TRUE)&lt;&gt;"",VLOOKUP(A147-1,SP500相关数据!$B$11:$C$24727,2,TRUE),VLOOKUP(A147-2,SP500相关数据!$B$11:$C$24727,2,TRUE)))</f>
        <v/>
      </c>
      <c r="C147" s="13">
        <f>IFERROR(IF(VLOOKUP(A147,SP500相关数据!$B$11:$E$24727,4,TRUE)&lt;&gt;"",VLOOKUP(A147,SP500相关数据!$B$11:$E$24727,4,TRUE),IF(VLOOKUP(A147-1,SP500相关数据!$B$11:$E$24727,4,TRUE)&lt;&gt;"",VLOOKUP(A147-1,SP500相关数据!$B$11:$E$24727,4,TRUE),VLOOKUP(A147-2,SP500相关数据!$B$11:$E$24727,4,TRUE))),"")</f>
        <v/>
      </c>
      <c r="D147" s="13">
        <f>IF(VLOOKUP(A147,高收益利差!$A:$B,2,TRUE)&lt;&gt;"",VLOOKUP(A147,高收益利差!$A:$B,2,TRUE),IF(VLOOKUP(A147-1,高收益利差!$A:$B,2,TRUE)&lt;&gt;"",VLOOKUP(A147-1,高收益利差!$A:$B,2,TRUE),VLOOKUP(A147-2,高收益利差!$A:$B,2,TRUE)))</f>
        <v/>
      </c>
      <c r="E147" s="13">
        <f>IFERROR(VLOOKUP(A147,'10Y2Y'!$A:$B,2,TRUE),"")</f>
        <v/>
      </c>
      <c r="F147">
        <f>IFERROR(D147-D134,"")</f>
        <v/>
      </c>
      <c r="G147">
        <f>IFERROR(B147/AVERAGE(B108:B147)-1,"")</f>
        <v/>
      </c>
      <c r="H147">
        <f>IF(B147="","",IFERROR(AVERAGE(B108:B147)/AVERAGE(B95:B134)-1,""))</f>
        <v/>
      </c>
      <c r="I147">
        <f>IFERROR(VLOOKUP(A147,'Sahm Rule'!$A:$B,2,TRUE),"")</f>
        <v/>
      </c>
      <c r="J147" s="159">
        <f>IFERROR((B147/B134)^4-1-D147/100,"")</f>
        <v/>
      </c>
    </row>
    <row r="148">
      <c r="A148" s="10" t="n">
        <v>36455</v>
      </c>
      <c r="B148" s="13">
        <f>IF(VLOOKUP(A148,SP500相关数据!$B$11:$C$24727,2,TRUE)&lt;&gt;"",VLOOKUP(A148,SP500相关数据!$B$11:$C$24727,2,TRUE),IF(VLOOKUP(A148-1,SP500相关数据!$B$11:$C$24727,2,TRUE)&lt;&gt;"",VLOOKUP(A148-1,SP500相关数据!$B$11:$C$24727,2,TRUE),VLOOKUP(A148-2,SP500相关数据!$B$11:$C$24727,2,TRUE)))</f>
        <v/>
      </c>
      <c r="C148" s="13">
        <f>IFERROR(IF(VLOOKUP(A148,SP500相关数据!$B$11:$E$24727,4,TRUE)&lt;&gt;"",VLOOKUP(A148,SP500相关数据!$B$11:$E$24727,4,TRUE),IF(VLOOKUP(A148-1,SP500相关数据!$B$11:$E$24727,4,TRUE)&lt;&gt;"",VLOOKUP(A148-1,SP500相关数据!$B$11:$E$24727,4,TRUE),VLOOKUP(A148-2,SP500相关数据!$B$11:$E$24727,4,TRUE))),"")</f>
        <v/>
      </c>
      <c r="D148" s="13">
        <f>IF(VLOOKUP(A148,高收益利差!$A:$B,2,TRUE)&lt;&gt;"",VLOOKUP(A148,高收益利差!$A:$B,2,TRUE),IF(VLOOKUP(A148-1,高收益利差!$A:$B,2,TRUE)&lt;&gt;"",VLOOKUP(A148-1,高收益利差!$A:$B,2,TRUE),VLOOKUP(A148-2,高收益利差!$A:$B,2,TRUE)))</f>
        <v/>
      </c>
      <c r="E148" s="13">
        <f>IFERROR(VLOOKUP(A148,'10Y2Y'!$A:$B,2,TRUE),"")</f>
        <v/>
      </c>
      <c r="F148">
        <f>IFERROR(D148-D135,"")</f>
        <v/>
      </c>
      <c r="G148">
        <f>IFERROR(B148/AVERAGE(B109:B148)-1,"")</f>
        <v/>
      </c>
      <c r="H148">
        <f>IF(B148="","",IFERROR(AVERAGE(B109:B148)/AVERAGE(B96:B135)-1,""))</f>
        <v/>
      </c>
      <c r="I148">
        <f>IFERROR(VLOOKUP(A148,'Sahm Rule'!$A:$B,2,TRUE),"")</f>
        <v/>
      </c>
      <c r="J148" s="159">
        <f>IFERROR((B148/B135)^4-1-D148/100,"")</f>
        <v/>
      </c>
    </row>
    <row r="149">
      <c r="A149" s="10" t="n">
        <v>36462</v>
      </c>
      <c r="B149" s="13">
        <f>IF(VLOOKUP(A149,SP500相关数据!$B$11:$C$24727,2,TRUE)&lt;&gt;"",VLOOKUP(A149,SP500相关数据!$B$11:$C$24727,2,TRUE),IF(VLOOKUP(A149-1,SP500相关数据!$B$11:$C$24727,2,TRUE)&lt;&gt;"",VLOOKUP(A149-1,SP500相关数据!$B$11:$C$24727,2,TRUE),VLOOKUP(A149-2,SP500相关数据!$B$11:$C$24727,2,TRUE)))</f>
        <v/>
      </c>
      <c r="C149" s="13">
        <f>IFERROR(IF(VLOOKUP(A149,SP500相关数据!$B$11:$E$24727,4,TRUE)&lt;&gt;"",VLOOKUP(A149,SP500相关数据!$B$11:$E$24727,4,TRUE),IF(VLOOKUP(A149-1,SP500相关数据!$B$11:$E$24727,4,TRUE)&lt;&gt;"",VLOOKUP(A149-1,SP500相关数据!$B$11:$E$24727,4,TRUE),VLOOKUP(A149-2,SP500相关数据!$B$11:$E$24727,4,TRUE))),"")</f>
        <v/>
      </c>
      <c r="D149" s="13">
        <f>IF(VLOOKUP(A149,高收益利差!$A:$B,2,TRUE)&lt;&gt;"",VLOOKUP(A149,高收益利差!$A:$B,2,TRUE),IF(VLOOKUP(A149-1,高收益利差!$A:$B,2,TRUE)&lt;&gt;"",VLOOKUP(A149-1,高收益利差!$A:$B,2,TRUE),VLOOKUP(A149-2,高收益利差!$A:$B,2,TRUE)))</f>
        <v/>
      </c>
      <c r="E149" s="13">
        <f>IFERROR(VLOOKUP(A149,'10Y2Y'!$A:$B,2,TRUE),"")</f>
        <v/>
      </c>
      <c r="F149">
        <f>IFERROR(D149-D136,"")</f>
        <v/>
      </c>
      <c r="G149">
        <f>IFERROR(B149/AVERAGE(B110:B149)-1,"")</f>
        <v/>
      </c>
      <c r="H149">
        <f>IF(B149="","",IFERROR(AVERAGE(B110:B149)/AVERAGE(B97:B136)-1,""))</f>
        <v/>
      </c>
      <c r="I149">
        <f>IFERROR(VLOOKUP(A149,'Sahm Rule'!$A:$B,2,TRUE),"")</f>
        <v/>
      </c>
      <c r="J149" s="159">
        <f>IFERROR((B149/B136)^4-1-D149/100,"")</f>
        <v/>
      </c>
    </row>
    <row r="150">
      <c r="A150" s="10" t="n">
        <v>36469</v>
      </c>
      <c r="B150" s="13">
        <f>IF(VLOOKUP(A150,SP500相关数据!$B$11:$C$24727,2,TRUE)&lt;&gt;"",VLOOKUP(A150,SP500相关数据!$B$11:$C$24727,2,TRUE),IF(VLOOKUP(A150-1,SP500相关数据!$B$11:$C$24727,2,TRUE)&lt;&gt;"",VLOOKUP(A150-1,SP500相关数据!$B$11:$C$24727,2,TRUE),VLOOKUP(A150-2,SP500相关数据!$B$11:$C$24727,2,TRUE)))</f>
        <v/>
      </c>
      <c r="C150" s="13">
        <f>IFERROR(IF(VLOOKUP(A150,SP500相关数据!$B$11:$E$24727,4,TRUE)&lt;&gt;"",VLOOKUP(A150,SP500相关数据!$B$11:$E$24727,4,TRUE),IF(VLOOKUP(A150-1,SP500相关数据!$B$11:$E$24727,4,TRUE)&lt;&gt;"",VLOOKUP(A150-1,SP500相关数据!$B$11:$E$24727,4,TRUE),VLOOKUP(A150-2,SP500相关数据!$B$11:$E$24727,4,TRUE))),"")</f>
        <v/>
      </c>
      <c r="D150" s="13">
        <f>IF(VLOOKUP(A150,高收益利差!$A:$B,2,TRUE)&lt;&gt;"",VLOOKUP(A150,高收益利差!$A:$B,2,TRUE),IF(VLOOKUP(A150-1,高收益利差!$A:$B,2,TRUE)&lt;&gt;"",VLOOKUP(A150-1,高收益利差!$A:$B,2,TRUE),VLOOKUP(A150-2,高收益利差!$A:$B,2,TRUE)))</f>
        <v/>
      </c>
      <c r="E150" s="13">
        <f>IFERROR(VLOOKUP(A150,'10Y2Y'!$A:$B,2,TRUE),"")</f>
        <v/>
      </c>
      <c r="F150">
        <f>IFERROR(D150-D137,"")</f>
        <v/>
      </c>
      <c r="G150">
        <f>IFERROR(B150/AVERAGE(B111:B150)-1,"")</f>
        <v/>
      </c>
      <c r="H150">
        <f>IF(B150="","",IFERROR(AVERAGE(B111:B150)/AVERAGE(B98:B137)-1,""))</f>
        <v/>
      </c>
      <c r="I150">
        <f>IFERROR(VLOOKUP(A150,'Sahm Rule'!$A:$B,2,TRUE),"")</f>
        <v/>
      </c>
      <c r="J150" s="159">
        <f>IFERROR((B150/B137)^4-1-D150/100,"")</f>
        <v/>
      </c>
    </row>
    <row r="151">
      <c r="A151" s="10" t="n">
        <v>36476</v>
      </c>
      <c r="B151" s="13">
        <f>IF(VLOOKUP(A151,SP500相关数据!$B$11:$C$24727,2,TRUE)&lt;&gt;"",VLOOKUP(A151,SP500相关数据!$B$11:$C$24727,2,TRUE),IF(VLOOKUP(A151-1,SP500相关数据!$B$11:$C$24727,2,TRUE)&lt;&gt;"",VLOOKUP(A151-1,SP500相关数据!$B$11:$C$24727,2,TRUE),VLOOKUP(A151-2,SP500相关数据!$B$11:$C$24727,2,TRUE)))</f>
        <v/>
      </c>
      <c r="C151" s="13">
        <f>IFERROR(IF(VLOOKUP(A151,SP500相关数据!$B$11:$E$24727,4,TRUE)&lt;&gt;"",VLOOKUP(A151,SP500相关数据!$B$11:$E$24727,4,TRUE),IF(VLOOKUP(A151-1,SP500相关数据!$B$11:$E$24727,4,TRUE)&lt;&gt;"",VLOOKUP(A151-1,SP500相关数据!$B$11:$E$24727,4,TRUE),VLOOKUP(A151-2,SP500相关数据!$B$11:$E$24727,4,TRUE))),"")</f>
        <v/>
      </c>
      <c r="D151" s="13">
        <f>IF(VLOOKUP(A151,高收益利差!$A:$B,2,TRUE)&lt;&gt;"",VLOOKUP(A151,高收益利差!$A:$B,2,TRUE),IF(VLOOKUP(A151-1,高收益利差!$A:$B,2,TRUE)&lt;&gt;"",VLOOKUP(A151-1,高收益利差!$A:$B,2,TRUE),VLOOKUP(A151-2,高收益利差!$A:$B,2,TRUE)))</f>
        <v/>
      </c>
      <c r="E151" s="13">
        <f>IFERROR(VLOOKUP(A151,'10Y2Y'!$A:$B,2,TRUE),"")</f>
        <v/>
      </c>
      <c r="F151">
        <f>IFERROR(D151-D138,"")</f>
        <v/>
      </c>
      <c r="G151">
        <f>IFERROR(B151/AVERAGE(B112:B151)-1,"")</f>
        <v/>
      </c>
      <c r="H151">
        <f>IF(B151="","",IFERROR(AVERAGE(B112:B151)/AVERAGE(B99:B138)-1,""))</f>
        <v/>
      </c>
      <c r="I151">
        <f>IFERROR(VLOOKUP(A151,'Sahm Rule'!$A:$B,2,TRUE),"")</f>
        <v/>
      </c>
      <c r="J151" s="159">
        <f>IFERROR((B151/B138)^4-1-D151/100,"")</f>
        <v/>
      </c>
    </row>
    <row r="152">
      <c r="A152" s="10" t="n">
        <v>36483</v>
      </c>
      <c r="B152" s="13">
        <f>IF(VLOOKUP(A152,SP500相关数据!$B$11:$C$24727,2,TRUE)&lt;&gt;"",VLOOKUP(A152,SP500相关数据!$B$11:$C$24727,2,TRUE),IF(VLOOKUP(A152-1,SP500相关数据!$B$11:$C$24727,2,TRUE)&lt;&gt;"",VLOOKUP(A152-1,SP500相关数据!$B$11:$C$24727,2,TRUE),VLOOKUP(A152-2,SP500相关数据!$B$11:$C$24727,2,TRUE)))</f>
        <v/>
      </c>
      <c r="C152" s="13">
        <f>IFERROR(IF(VLOOKUP(A152,SP500相关数据!$B$11:$E$24727,4,TRUE)&lt;&gt;"",VLOOKUP(A152,SP500相关数据!$B$11:$E$24727,4,TRUE),IF(VLOOKUP(A152-1,SP500相关数据!$B$11:$E$24727,4,TRUE)&lt;&gt;"",VLOOKUP(A152-1,SP500相关数据!$B$11:$E$24727,4,TRUE),VLOOKUP(A152-2,SP500相关数据!$B$11:$E$24727,4,TRUE))),"")</f>
        <v/>
      </c>
      <c r="D152" s="13">
        <f>IF(VLOOKUP(A152,高收益利差!$A:$B,2,TRUE)&lt;&gt;"",VLOOKUP(A152,高收益利差!$A:$B,2,TRUE),IF(VLOOKUP(A152-1,高收益利差!$A:$B,2,TRUE)&lt;&gt;"",VLOOKUP(A152-1,高收益利差!$A:$B,2,TRUE),VLOOKUP(A152-2,高收益利差!$A:$B,2,TRUE)))</f>
        <v/>
      </c>
      <c r="E152" s="13">
        <f>IFERROR(VLOOKUP(A152,'10Y2Y'!$A:$B,2,TRUE),"")</f>
        <v/>
      </c>
      <c r="F152">
        <f>IFERROR(D152-D139,"")</f>
        <v/>
      </c>
      <c r="G152">
        <f>IFERROR(B152/AVERAGE(B113:B152)-1,"")</f>
        <v/>
      </c>
      <c r="H152">
        <f>IF(B152="","",IFERROR(AVERAGE(B113:B152)/AVERAGE(B100:B139)-1,""))</f>
        <v/>
      </c>
      <c r="I152">
        <f>IFERROR(VLOOKUP(A152,'Sahm Rule'!$A:$B,2,TRUE),"")</f>
        <v/>
      </c>
      <c r="J152" s="159">
        <f>IFERROR((B152/B139)^4-1-D152/100,"")</f>
        <v/>
      </c>
    </row>
    <row r="153">
      <c r="A153" s="10" t="n">
        <v>36490</v>
      </c>
      <c r="B153" s="13">
        <f>IF(VLOOKUP(A153,SP500相关数据!$B$11:$C$24727,2,TRUE)&lt;&gt;"",VLOOKUP(A153,SP500相关数据!$B$11:$C$24727,2,TRUE),IF(VLOOKUP(A153-1,SP500相关数据!$B$11:$C$24727,2,TRUE)&lt;&gt;"",VLOOKUP(A153-1,SP500相关数据!$B$11:$C$24727,2,TRUE),VLOOKUP(A153-2,SP500相关数据!$B$11:$C$24727,2,TRUE)))</f>
        <v/>
      </c>
      <c r="C153" s="13">
        <f>IFERROR(IF(VLOOKUP(A153,SP500相关数据!$B$11:$E$24727,4,TRUE)&lt;&gt;"",VLOOKUP(A153,SP500相关数据!$B$11:$E$24727,4,TRUE),IF(VLOOKUP(A153-1,SP500相关数据!$B$11:$E$24727,4,TRUE)&lt;&gt;"",VLOOKUP(A153-1,SP500相关数据!$B$11:$E$24727,4,TRUE),VLOOKUP(A153-2,SP500相关数据!$B$11:$E$24727,4,TRUE))),"")</f>
        <v/>
      </c>
      <c r="D153" s="13">
        <f>IF(VLOOKUP(A153,高收益利差!$A:$B,2,TRUE)&lt;&gt;"",VLOOKUP(A153,高收益利差!$A:$B,2,TRUE),IF(VLOOKUP(A153-1,高收益利差!$A:$B,2,TRUE)&lt;&gt;"",VLOOKUP(A153-1,高收益利差!$A:$B,2,TRUE),VLOOKUP(A153-2,高收益利差!$A:$B,2,TRUE)))</f>
        <v/>
      </c>
      <c r="E153" s="13">
        <f>IFERROR(VLOOKUP(A153,'10Y2Y'!$A:$B,2,TRUE),"")</f>
        <v/>
      </c>
      <c r="F153">
        <f>IFERROR(D153-D140,"")</f>
        <v/>
      </c>
      <c r="G153">
        <f>IFERROR(B153/AVERAGE(B114:B153)-1,"")</f>
        <v/>
      </c>
      <c r="H153">
        <f>IF(B153="","",IFERROR(AVERAGE(B114:B153)/AVERAGE(B101:B140)-1,""))</f>
        <v/>
      </c>
      <c r="I153">
        <f>IFERROR(VLOOKUP(A153,'Sahm Rule'!$A:$B,2,TRUE),"")</f>
        <v/>
      </c>
      <c r="J153" s="159">
        <f>IFERROR((B153/B140)^4-1-D153/100,"")</f>
        <v/>
      </c>
    </row>
    <row r="154">
      <c r="A154" s="10" t="n">
        <v>36497</v>
      </c>
      <c r="B154" s="13">
        <f>IF(VLOOKUP(A154,SP500相关数据!$B$11:$C$24727,2,TRUE)&lt;&gt;"",VLOOKUP(A154,SP500相关数据!$B$11:$C$24727,2,TRUE),IF(VLOOKUP(A154-1,SP500相关数据!$B$11:$C$24727,2,TRUE)&lt;&gt;"",VLOOKUP(A154-1,SP500相关数据!$B$11:$C$24727,2,TRUE),VLOOKUP(A154-2,SP500相关数据!$B$11:$C$24727,2,TRUE)))</f>
        <v/>
      </c>
      <c r="C154" s="13">
        <f>IFERROR(IF(VLOOKUP(A154,SP500相关数据!$B$11:$E$24727,4,TRUE)&lt;&gt;"",VLOOKUP(A154,SP500相关数据!$B$11:$E$24727,4,TRUE),IF(VLOOKUP(A154-1,SP500相关数据!$B$11:$E$24727,4,TRUE)&lt;&gt;"",VLOOKUP(A154-1,SP500相关数据!$B$11:$E$24727,4,TRUE),VLOOKUP(A154-2,SP500相关数据!$B$11:$E$24727,4,TRUE))),"")</f>
        <v/>
      </c>
      <c r="D154" s="13">
        <f>IF(VLOOKUP(A154,高收益利差!$A:$B,2,TRUE)&lt;&gt;"",VLOOKUP(A154,高收益利差!$A:$B,2,TRUE),IF(VLOOKUP(A154-1,高收益利差!$A:$B,2,TRUE)&lt;&gt;"",VLOOKUP(A154-1,高收益利差!$A:$B,2,TRUE),VLOOKUP(A154-2,高收益利差!$A:$B,2,TRUE)))</f>
        <v/>
      </c>
      <c r="E154" s="13">
        <f>IFERROR(VLOOKUP(A154,'10Y2Y'!$A:$B,2,TRUE),"")</f>
        <v/>
      </c>
      <c r="F154">
        <f>IFERROR(D154-D141,"")</f>
        <v/>
      </c>
      <c r="G154">
        <f>IFERROR(B154/AVERAGE(B115:B154)-1,"")</f>
        <v/>
      </c>
      <c r="H154">
        <f>IF(B154="","",IFERROR(AVERAGE(B115:B154)/AVERAGE(B102:B141)-1,""))</f>
        <v/>
      </c>
      <c r="I154">
        <f>IFERROR(VLOOKUP(A154,'Sahm Rule'!$A:$B,2,TRUE),"")</f>
        <v/>
      </c>
      <c r="J154" s="159">
        <f>IFERROR((B154/B141)^4-1-D154/100,"")</f>
        <v/>
      </c>
    </row>
    <row r="155">
      <c r="A155" s="10" t="n">
        <v>36504</v>
      </c>
      <c r="B155" s="13">
        <f>IF(VLOOKUP(A155,SP500相关数据!$B$11:$C$24727,2,TRUE)&lt;&gt;"",VLOOKUP(A155,SP500相关数据!$B$11:$C$24727,2,TRUE),IF(VLOOKUP(A155-1,SP500相关数据!$B$11:$C$24727,2,TRUE)&lt;&gt;"",VLOOKUP(A155-1,SP500相关数据!$B$11:$C$24727,2,TRUE),VLOOKUP(A155-2,SP500相关数据!$B$11:$C$24727,2,TRUE)))</f>
        <v/>
      </c>
      <c r="C155" s="13">
        <f>IFERROR(IF(VLOOKUP(A155,SP500相关数据!$B$11:$E$24727,4,TRUE)&lt;&gt;"",VLOOKUP(A155,SP500相关数据!$B$11:$E$24727,4,TRUE),IF(VLOOKUP(A155-1,SP500相关数据!$B$11:$E$24727,4,TRUE)&lt;&gt;"",VLOOKUP(A155-1,SP500相关数据!$B$11:$E$24727,4,TRUE),VLOOKUP(A155-2,SP500相关数据!$B$11:$E$24727,4,TRUE))),"")</f>
        <v/>
      </c>
      <c r="D155" s="13">
        <f>IF(VLOOKUP(A155,高收益利差!$A:$B,2,TRUE)&lt;&gt;"",VLOOKUP(A155,高收益利差!$A:$B,2,TRUE),IF(VLOOKUP(A155-1,高收益利差!$A:$B,2,TRUE)&lt;&gt;"",VLOOKUP(A155-1,高收益利差!$A:$B,2,TRUE),VLOOKUP(A155-2,高收益利差!$A:$B,2,TRUE)))</f>
        <v/>
      </c>
      <c r="E155" s="13">
        <f>IFERROR(VLOOKUP(A155,'10Y2Y'!$A:$B,2,TRUE),"")</f>
        <v/>
      </c>
      <c r="F155">
        <f>IFERROR(D155-D142,"")</f>
        <v/>
      </c>
      <c r="G155">
        <f>IFERROR(B155/AVERAGE(B116:B155)-1,"")</f>
        <v/>
      </c>
      <c r="H155">
        <f>IF(B155="","",IFERROR(AVERAGE(B116:B155)/AVERAGE(B103:B142)-1,""))</f>
        <v/>
      </c>
      <c r="I155">
        <f>IFERROR(VLOOKUP(A155,'Sahm Rule'!$A:$B,2,TRUE),"")</f>
        <v/>
      </c>
      <c r="J155" s="159">
        <f>IFERROR((B155/B142)^4-1-D155/100,"")</f>
        <v/>
      </c>
    </row>
    <row r="156">
      <c r="A156" s="10" t="n">
        <v>36511</v>
      </c>
      <c r="B156" s="13">
        <f>IF(VLOOKUP(A156,SP500相关数据!$B$11:$C$24727,2,TRUE)&lt;&gt;"",VLOOKUP(A156,SP500相关数据!$B$11:$C$24727,2,TRUE),IF(VLOOKUP(A156-1,SP500相关数据!$B$11:$C$24727,2,TRUE)&lt;&gt;"",VLOOKUP(A156-1,SP500相关数据!$B$11:$C$24727,2,TRUE),VLOOKUP(A156-2,SP500相关数据!$B$11:$C$24727,2,TRUE)))</f>
        <v/>
      </c>
      <c r="C156" s="13">
        <f>IFERROR(IF(VLOOKUP(A156,SP500相关数据!$B$11:$E$24727,4,TRUE)&lt;&gt;"",VLOOKUP(A156,SP500相关数据!$B$11:$E$24727,4,TRUE),IF(VLOOKUP(A156-1,SP500相关数据!$B$11:$E$24727,4,TRUE)&lt;&gt;"",VLOOKUP(A156-1,SP500相关数据!$B$11:$E$24727,4,TRUE),VLOOKUP(A156-2,SP500相关数据!$B$11:$E$24727,4,TRUE))),"")</f>
        <v/>
      </c>
      <c r="D156" s="13">
        <f>IF(VLOOKUP(A156,高收益利差!$A:$B,2,TRUE)&lt;&gt;"",VLOOKUP(A156,高收益利差!$A:$B,2,TRUE),IF(VLOOKUP(A156-1,高收益利差!$A:$B,2,TRUE)&lt;&gt;"",VLOOKUP(A156-1,高收益利差!$A:$B,2,TRUE),VLOOKUP(A156-2,高收益利差!$A:$B,2,TRUE)))</f>
        <v/>
      </c>
      <c r="E156" s="13">
        <f>IFERROR(VLOOKUP(A156,'10Y2Y'!$A:$B,2,TRUE),"")</f>
        <v/>
      </c>
      <c r="F156">
        <f>IFERROR(D156-D143,"")</f>
        <v/>
      </c>
      <c r="G156">
        <f>IFERROR(B156/AVERAGE(B117:B156)-1,"")</f>
        <v/>
      </c>
      <c r="H156">
        <f>IF(B156="","",IFERROR(AVERAGE(B117:B156)/AVERAGE(B104:B143)-1,""))</f>
        <v/>
      </c>
      <c r="I156">
        <f>IFERROR(VLOOKUP(A156,'Sahm Rule'!$A:$B,2,TRUE),"")</f>
        <v/>
      </c>
      <c r="J156" s="159">
        <f>IFERROR((B156/B143)^4-1-D156/100,"")</f>
        <v/>
      </c>
    </row>
    <row r="157">
      <c r="A157" s="10" t="n">
        <v>36518</v>
      </c>
      <c r="B157" s="13">
        <f>IF(VLOOKUP(A157,SP500相关数据!$B$11:$C$24727,2,TRUE)&lt;&gt;"",VLOOKUP(A157,SP500相关数据!$B$11:$C$24727,2,TRUE),IF(VLOOKUP(A157-1,SP500相关数据!$B$11:$C$24727,2,TRUE)&lt;&gt;"",VLOOKUP(A157-1,SP500相关数据!$B$11:$C$24727,2,TRUE),VLOOKUP(A157-2,SP500相关数据!$B$11:$C$24727,2,TRUE)))</f>
        <v/>
      </c>
      <c r="C157" s="13">
        <f>IFERROR(IF(VLOOKUP(A157,SP500相关数据!$B$11:$E$24727,4,TRUE)&lt;&gt;"",VLOOKUP(A157,SP500相关数据!$B$11:$E$24727,4,TRUE),IF(VLOOKUP(A157-1,SP500相关数据!$B$11:$E$24727,4,TRUE)&lt;&gt;"",VLOOKUP(A157-1,SP500相关数据!$B$11:$E$24727,4,TRUE),VLOOKUP(A157-2,SP500相关数据!$B$11:$E$24727,4,TRUE))),"")</f>
        <v/>
      </c>
      <c r="D157" s="13">
        <f>IF(VLOOKUP(A157,高收益利差!$A:$B,2,TRUE)&lt;&gt;"",VLOOKUP(A157,高收益利差!$A:$B,2,TRUE),IF(VLOOKUP(A157-1,高收益利差!$A:$B,2,TRUE)&lt;&gt;"",VLOOKUP(A157-1,高收益利差!$A:$B,2,TRUE),VLOOKUP(A157-2,高收益利差!$A:$B,2,TRUE)))</f>
        <v/>
      </c>
      <c r="E157" s="13">
        <f>IFERROR(VLOOKUP(A157,'10Y2Y'!$A:$B,2,TRUE),"")</f>
        <v/>
      </c>
      <c r="F157">
        <f>IFERROR(D157-D144,"")</f>
        <v/>
      </c>
      <c r="G157">
        <f>IFERROR(B157/AVERAGE(B118:B157)-1,"")</f>
        <v/>
      </c>
      <c r="H157">
        <f>IF(B157="","",IFERROR(AVERAGE(B118:B157)/AVERAGE(B105:B144)-1,""))</f>
        <v/>
      </c>
      <c r="I157">
        <f>IFERROR(VLOOKUP(A157,'Sahm Rule'!$A:$B,2,TRUE),"")</f>
        <v/>
      </c>
      <c r="J157" s="159">
        <f>IFERROR((B157/B144)^4-1-D157/100,"")</f>
        <v/>
      </c>
    </row>
    <row r="158">
      <c r="A158" s="10" t="n">
        <v>36525</v>
      </c>
      <c r="B158" s="13">
        <f>IF(VLOOKUP(A158,SP500相关数据!$B$11:$C$24727,2,TRUE)&lt;&gt;"",VLOOKUP(A158,SP500相关数据!$B$11:$C$24727,2,TRUE),IF(VLOOKUP(A158-1,SP500相关数据!$B$11:$C$24727,2,TRUE)&lt;&gt;"",VLOOKUP(A158-1,SP500相关数据!$B$11:$C$24727,2,TRUE),VLOOKUP(A158-2,SP500相关数据!$B$11:$C$24727,2,TRUE)))</f>
        <v/>
      </c>
      <c r="C158" s="13">
        <f>IFERROR(IF(VLOOKUP(A158,SP500相关数据!$B$11:$E$24727,4,TRUE)&lt;&gt;"",VLOOKUP(A158,SP500相关数据!$B$11:$E$24727,4,TRUE),IF(VLOOKUP(A158-1,SP500相关数据!$B$11:$E$24727,4,TRUE)&lt;&gt;"",VLOOKUP(A158-1,SP500相关数据!$B$11:$E$24727,4,TRUE),VLOOKUP(A158-2,SP500相关数据!$B$11:$E$24727,4,TRUE))),"")</f>
        <v/>
      </c>
      <c r="D158" s="13">
        <f>IF(VLOOKUP(A158,高收益利差!$A:$B,2,TRUE)&lt;&gt;"",VLOOKUP(A158,高收益利差!$A:$B,2,TRUE),IF(VLOOKUP(A158-1,高收益利差!$A:$B,2,TRUE)&lt;&gt;"",VLOOKUP(A158-1,高收益利差!$A:$B,2,TRUE),VLOOKUP(A158-2,高收益利差!$A:$B,2,TRUE)))</f>
        <v/>
      </c>
      <c r="E158" s="13">
        <f>IFERROR(VLOOKUP(A158,'10Y2Y'!$A:$B,2,TRUE),"")</f>
        <v/>
      </c>
      <c r="F158">
        <f>IFERROR(D158-D145,"")</f>
        <v/>
      </c>
      <c r="G158">
        <f>IFERROR(B158/AVERAGE(B119:B158)-1,"")</f>
        <v/>
      </c>
      <c r="H158">
        <f>IF(B158="","",IFERROR(AVERAGE(B119:B158)/AVERAGE(B106:B145)-1,""))</f>
        <v/>
      </c>
      <c r="I158">
        <f>IFERROR(VLOOKUP(A158,'Sahm Rule'!$A:$B,2,TRUE),"")</f>
        <v/>
      </c>
      <c r="J158" s="159">
        <f>IFERROR((B158/B145)^4-1-D158/100,"")</f>
        <v/>
      </c>
    </row>
    <row r="159">
      <c r="A159" s="10" t="n">
        <v>36532</v>
      </c>
      <c r="B159" s="13">
        <f>IF(VLOOKUP(A159,SP500相关数据!$B$11:$C$24727,2,TRUE)&lt;&gt;"",VLOOKUP(A159,SP500相关数据!$B$11:$C$24727,2,TRUE),IF(VLOOKUP(A159-1,SP500相关数据!$B$11:$C$24727,2,TRUE)&lt;&gt;"",VLOOKUP(A159-1,SP500相关数据!$B$11:$C$24727,2,TRUE),VLOOKUP(A159-2,SP500相关数据!$B$11:$C$24727,2,TRUE)))</f>
        <v/>
      </c>
      <c r="C159" s="13">
        <f>IFERROR(IF(VLOOKUP(A159,SP500相关数据!$B$11:$E$24727,4,TRUE)&lt;&gt;"",VLOOKUP(A159,SP500相关数据!$B$11:$E$24727,4,TRUE),IF(VLOOKUP(A159-1,SP500相关数据!$B$11:$E$24727,4,TRUE)&lt;&gt;"",VLOOKUP(A159-1,SP500相关数据!$B$11:$E$24727,4,TRUE),VLOOKUP(A159-2,SP500相关数据!$B$11:$E$24727,4,TRUE))),"")</f>
        <v/>
      </c>
      <c r="D159" s="13">
        <f>IF(VLOOKUP(A159,高收益利差!$A:$B,2,TRUE)&lt;&gt;"",VLOOKUP(A159,高收益利差!$A:$B,2,TRUE),IF(VLOOKUP(A159-1,高收益利差!$A:$B,2,TRUE)&lt;&gt;"",VLOOKUP(A159-1,高收益利差!$A:$B,2,TRUE),VLOOKUP(A159-2,高收益利差!$A:$B,2,TRUE)))</f>
        <v/>
      </c>
      <c r="E159" s="13">
        <f>IFERROR(VLOOKUP(A159,'10Y2Y'!$A:$B,2,TRUE),"")</f>
        <v/>
      </c>
      <c r="F159">
        <f>IFERROR(D159-D146,"")</f>
        <v/>
      </c>
      <c r="G159">
        <f>IFERROR(B159/AVERAGE(B120:B159)-1,"")</f>
        <v/>
      </c>
      <c r="H159">
        <f>IF(B159="","",IFERROR(AVERAGE(B120:B159)/AVERAGE(B107:B146)-1,""))</f>
        <v/>
      </c>
      <c r="I159">
        <f>IFERROR(VLOOKUP(A159,'Sahm Rule'!$A:$B,2,TRUE),"")</f>
        <v/>
      </c>
      <c r="J159" s="159">
        <f>IFERROR((B159/B146)^4-1-D159/100,"")</f>
        <v/>
      </c>
    </row>
    <row r="160">
      <c r="A160" s="10" t="n">
        <v>36539</v>
      </c>
      <c r="B160" s="13">
        <f>IF(VLOOKUP(A160,SP500相关数据!$B$11:$C$24727,2,TRUE)&lt;&gt;"",VLOOKUP(A160,SP500相关数据!$B$11:$C$24727,2,TRUE),IF(VLOOKUP(A160-1,SP500相关数据!$B$11:$C$24727,2,TRUE)&lt;&gt;"",VLOOKUP(A160-1,SP500相关数据!$B$11:$C$24727,2,TRUE),VLOOKUP(A160-2,SP500相关数据!$B$11:$C$24727,2,TRUE)))</f>
        <v/>
      </c>
      <c r="C160" s="13">
        <f>IFERROR(IF(VLOOKUP(A160,SP500相关数据!$B$11:$E$24727,4,TRUE)&lt;&gt;"",VLOOKUP(A160,SP500相关数据!$B$11:$E$24727,4,TRUE),IF(VLOOKUP(A160-1,SP500相关数据!$B$11:$E$24727,4,TRUE)&lt;&gt;"",VLOOKUP(A160-1,SP500相关数据!$B$11:$E$24727,4,TRUE),VLOOKUP(A160-2,SP500相关数据!$B$11:$E$24727,4,TRUE))),"")</f>
        <v/>
      </c>
      <c r="D160" s="13">
        <f>IF(VLOOKUP(A160,高收益利差!$A:$B,2,TRUE)&lt;&gt;"",VLOOKUP(A160,高收益利差!$A:$B,2,TRUE),IF(VLOOKUP(A160-1,高收益利差!$A:$B,2,TRUE)&lt;&gt;"",VLOOKUP(A160-1,高收益利差!$A:$B,2,TRUE),VLOOKUP(A160-2,高收益利差!$A:$B,2,TRUE)))</f>
        <v/>
      </c>
      <c r="E160" s="13">
        <f>IFERROR(VLOOKUP(A160,'10Y2Y'!$A:$B,2,TRUE),"")</f>
        <v/>
      </c>
      <c r="F160">
        <f>IFERROR(D160-D147,"")</f>
        <v/>
      </c>
      <c r="G160">
        <f>IFERROR(B160/AVERAGE(B121:B160)-1,"")</f>
        <v/>
      </c>
      <c r="H160">
        <f>IF(B160="","",IFERROR(AVERAGE(B121:B160)/AVERAGE(B108:B147)-1,""))</f>
        <v/>
      </c>
      <c r="I160">
        <f>IFERROR(VLOOKUP(A160,'Sahm Rule'!$A:$B,2,TRUE),"")</f>
        <v/>
      </c>
      <c r="J160" s="159">
        <f>IFERROR((B160/B147)^4-1-D160/100,"")</f>
        <v/>
      </c>
    </row>
    <row r="161">
      <c r="A161" s="10" t="n">
        <v>36546</v>
      </c>
      <c r="B161" s="13">
        <f>IF(VLOOKUP(A161,SP500相关数据!$B$11:$C$24727,2,TRUE)&lt;&gt;"",VLOOKUP(A161,SP500相关数据!$B$11:$C$24727,2,TRUE),IF(VLOOKUP(A161-1,SP500相关数据!$B$11:$C$24727,2,TRUE)&lt;&gt;"",VLOOKUP(A161-1,SP500相关数据!$B$11:$C$24727,2,TRUE),VLOOKUP(A161-2,SP500相关数据!$B$11:$C$24727,2,TRUE)))</f>
        <v/>
      </c>
      <c r="C161" s="13">
        <f>IFERROR(IF(VLOOKUP(A161,SP500相关数据!$B$11:$E$24727,4,TRUE)&lt;&gt;"",VLOOKUP(A161,SP500相关数据!$B$11:$E$24727,4,TRUE),IF(VLOOKUP(A161-1,SP500相关数据!$B$11:$E$24727,4,TRUE)&lt;&gt;"",VLOOKUP(A161-1,SP500相关数据!$B$11:$E$24727,4,TRUE),VLOOKUP(A161-2,SP500相关数据!$B$11:$E$24727,4,TRUE))),"")</f>
        <v/>
      </c>
      <c r="D161" s="13">
        <f>IF(VLOOKUP(A161,高收益利差!$A:$B,2,TRUE)&lt;&gt;"",VLOOKUP(A161,高收益利差!$A:$B,2,TRUE),IF(VLOOKUP(A161-1,高收益利差!$A:$B,2,TRUE)&lt;&gt;"",VLOOKUP(A161-1,高收益利差!$A:$B,2,TRUE),VLOOKUP(A161-2,高收益利差!$A:$B,2,TRUE)))</f>
        <v/>
      </c>
      <c r="E161" s="13">
        <f>IFERROR(VLOOKUP(A161,'10Y2Y'!$A:$B,2,TRUE),"")</f>
        <v/>
      </c>
      <c r="F161">
        <f>IFERROR(D161-D148,"")</f>
        <v/>
      </c>
      <c r="G161">
        <f>IFERROR(B161/AVERAGE(B122:B161)-1,"")</f>
        <v/>
      </c>
      <c r="H161">
        <f>IF(B161="","",IFERROR(AVERAGE(B122:B161)/AVERAGE(B109:B148)-1,""))</f>
        <v/>
      </c>
      <c r="I161">
        <f>IFERROR(VLOOKUP(A161,'Sahm Rule'!$A:$B,2,TRUE),"")</f>
        <v/>
      </c>
      <c r="J161" s="159">
        <f>IFERROR((B161/B148)^4-1-D161/100,"")</f>
        <v/>
      </c>
    </row>
    <row r="162">
      <c r="A162" s="10" t="n">
        <v>36553</v>
      </c>
      <c r="B162" s="13">
        <f>IF(VLOOKUP(A162,SP500相关数据!$B$11:$C$24727,2,TRUE)&lt;&gt;"",VLOOKUP(A162,SP500相关数据!$B$11:$C$24727,2,TRUE),IF(VLOOKUP(A162-1,SP500相关数据!$B$11:$C$24727,2,TRUE)&lt;&gt;"",VLOOKUP(A162-1,SP500相关数据!$B$11:$C$24727,2,TRUE),VLOOKUP(A162-2,SP500相关数据!$B$11:$C$24727,2,TRUE)))</f>
        <v/>
      </c>
      <c r="C162" s="13">
        <f>IFERROR(IF(VLOOKUP(A162,SP500相关数据!$B$11:$E$24727,4,TRUE)&lt;&gt;"",VLOOKUP(A162,SP500相关数据!$B$11:$E$24727,4,TRUE),IF(VLOOKUP(A162-1,SP500相关数据!$B$11:$E$24727,4,TRUE)&lt;&gt;"",VLOOKUP(A162-1,SP500相关数据!$B$11:$E$24727,4,TRUE),VLOOKUP(A162-2,SP500相关数据!$B$11:$E$24727,4,TRUE))),"")</f>
        <v/>
      </c>
      <c r="D162" s="13">
        <f>IF(VLOOKUP(A162,高收益利差!$A:$B,2,TRUE)&lt;&gt;"",VLOOKUP(A162,高收益利差!$A:$B,2,TRUE),IF(VLOOKUP(A162-1,高收益利差!$A:$B,2,TRUE)&lt;&gt;"",VLOOKUP(A162-1,高收益利差!$A:$B,2,TRUE),VLOOKUP(A162-2,高收益利差!$A:$B,2,TRUE)))</f>
        <v/>
      </c>
      <c r="E162" s="13">
        <f>IFERROR(VLOOKUP(A162,'10Y2Y'!$A:$B,2,TRUE),"")</f>
        <v/>
      </c>
      <c r="F162">
        <f>IFERROR(D162-D149,"")</f>
        <v/>
      </c>
      <c r="G162">
        <f>IFERROR(B162/AVERAGE(B123:B162)-1,"")</f>
        <v/>
      </c>
      <c r="H162">
        <f>IF(B162="","",IFERROR(AVERAGE(B123:B162)/AVERAGE(B110:B149)-1,""))</f>
        <v/>
      </c>
      <c r="I162">
        <f>IFERROR(VLOOKUP(A162,'Sahm Rule'!$A:$B,2,TRUE),"")</f>
        <v/>
      </c>
      <c r="J162" s="159">
        <f>IFERROR((B162/B149)^4-1-D162/100,"")</f>
        <v/>
      </c>
    </row>
    <row r="163">
      <c r="A163" s="10" t="n">
        <v>36560</v>
      </c>
      <c r="B163" s="13">
        <f>IF(VLOOKUP(A163,SP500相关数据!$B$11:$C$24727,2,TRUE)&lt;&gt;"",VLOOKUP(A163,SP500相关数据!$B$11:$C$24727,2,TRUE),IF(VLOOKUP(A163-1,SP500相关数据!$B$11:$C$24727,2,TRUE)&lt;&gt;"",VLOOKUP(A163-1,SP500相关数据!$B$11:$C$24727,2,TRUE),VLOOKUP(A163-2,SP500相关数据!$B$11:$C$24727,2,TRUE)))</f>
        <v/>
      </c>
      <c r="C163" s="13">
        <f>IFERROR(IF(VLOOKUP(A163,SP500相关数据!$B$11:$E$24727,4,TRUE)&lt;&gt;"",VLOOKUP(A163,SP500相关数据!$B$11:$E$24727,4,TRUE),IF(VLOOKUP(A163-1,SP500相关数据!$B$11:$E$24727,4,TRUE)&lt;&gt;"",VLOOKUP(A163-1,SP500相关数据!$B$11:$E$24727,4,TRUE),VLOOKUP(A163-2,SP500相关数据!$B$11:$E$24727,4,TRUE))),"")</f>
        <v/>
      </c>
      <c r="D163" s="13">
        <f>IF(VLOOKUP(A163,高收益利差!$A:$B,2,TRUE)&lt;&gt;"",VLOOKUP(A163,高收益利差!$A:$B,2,TRUE),IF(VLOOKUP(A163-1,高收益利差!$A:$B,2,TRUE)&lt;&gt;"",VLOOKUP(A163-1,高收益利差!$A:$B,2,TRUE),VLOOKUP(A163-2,高收益利差!$A:$B,2,TRUE)))</f>
        <v/>
      </c>
      <c r="E163" s="13">
        <f>IFERROR(VLOOKUP(A163,'10Y2Y'!$A:$B,2,TRUE),"")</f>
        <v/>
      </c>
      <c r="F163">
        <f>IFERROR(D163-D150,"")</f>
        <v/>
      </c>
      <c r="G163">
        <f>IFERROR(B163/AVERAGE(B124:B163)-1,"")</f>
        <v/>
      </c>
      <c r="H163">
        <f>IF(B163="","",IFERROR(AVERAGE(B124:B163)/AVERAGE(B111:B150)-1,""))</f>
        <v/>
      </c>
      <c r="I163">
        <f>IFERROR(VLOOKUP(A163,'Sahm Rule'!$A:$B,2,TRUE),"")</f>
        <v/>
      </c>
      <c r="J163" s="159">
        <f>IFERROR((B163/B150)^4-1-D163/100,"")</f>
        <v/>
      </c>
    </row>
    <row r="164">
      <c r="A164" s="10" t="n">
        <v>36567</v>
      </c>
      <c r="B164" s="13">
        <f>IF(VLOOKUP(A164,SP500相关数据!$B$11:$C$24727,2,TRUE)&lt;&gt;"",VLOOKUP(A164,SP500相关数据!$B$11:$C$24727,2,TRUE),IF(VLOOKUP(A164-1,SP500相关数据!$B$11:$C$24727,2,TRUE)&lt;&gt;"",VLOOKUP(A164-1,SP500相关数据!$B$11:$C$24727,2,TRUE),VLOOKUP(A164-2,SP500相关数据!$B$11:$C$24727,2,TRUE)))</f>
        <v/>
      </c>
      <c r="C164" s="13">
        <f>IFERROR(IF(VLOOKUP(A164,SP500相关数据!$B$11:$E$24727,4,TRUE)&lt;&gt;"",VLOOKUP(A164,SP500相关数据!$B$11:$E$24727,4,TRUE),IF(VLOOKUP(A164-1,SP500相关数据!$B$11:$E$24727,4,TRUE)&lt;&gt;"",VLOOKUP(A164-1,SP500相关数据!$B$11:$E$24727,4,TRUE),VLOOKUP(A164-2,SP500相关数据!$B$11:$E$24727,4,TRUE))),"")</f>
        <v/>
      </c>
      <c r="D164" s="13">
        <f>IF(VLOOKUP(A164,高收益利差!$A:$B,2,TRUE)&lt;&gt;"",VLOOKUP(A164,高收益利差!$A:$B,2,TRUE),IF(VLOOKUP(A164-1,高收益利差!$A:$B,2,TRUE)&lt;&gt;"",VLOOKUP(A164-1,高收益利差!$A:$B,2,TRUE),VLOOKUP(A164-2,高收益利差!$A:$B,2,TRUE)))</f>
        <v/>
      </c>
      <c r="E164" s="13">
        <f>IFERROR(VLOOKUP(A164,'10Y2Y'!$A:$B,2,TRUE),"")</f>
        <v/>
      </c>
      <c r="F164">
        <f>IFERROR(D164-D151,"")</f>
        <v/>
      </c>
      <c r="G164">
        <f>IFERROR(B164/AVERAGE(B125:B164)-1,"")</f>
        <v/>
      </c>
      <c r="H164">
        <f>IF(B164="","",IFERROR(AVERAGE(B125:B164)/AVERAGE(B112:B151)-1,""))</f>
        <v/>
      </c>
      <c r="I164">
        <f>IFERROR(VLOOKUP(A164,'Sahm Rule'!$A:$B,2,TRUE),"")</f>
        <v/>
      </c>
      <c r="J164" s="159">
        <f>IFERROR((B164/B151)^4-1-D164/100,"")</f>
        <v/>
      </c>
    </row>
    <row r="165">
      <c r="A165" s="10" t="n">
        <v>36574</v>
      </c>
      <c r="B165" s="13">
        <f>IF(VLOOKUP(A165,SP500相关数据!$B$11:$C$24727,2,TRUE)&lt;&gt;"",VLOOKUP(A165,SP500相关数据!$B$11:$C$24727,2,TRUE),IF(VLOOKUP(A165-1,SP500相关数据!$B$11:$C$24727,2,TRUE)&lt;&gt;"",VLOOKUP(A165-1,SP500相关数据!$B$11:$C$24727,2,TRUE),VLOOKUP(A165-2,SP500相关数据!$B$11:$C$24727,2,TRUE)))</f>
        <v/>
      </c>
      <c r="C165" s="13">
        <f>IFERROR(IF(VLOOKUP(A165,SP500相关数据!$B$11:$E$24727,4,TRUE)&lt;&gt;"",VLOOKUP(A165,SP500相关数据!$B$11:$E$24727,4,TRUE),IF(VLOOKUP(A165-1,SP500相关数据!$B$11:$E$24727,4,TRUE)&lt;&gt;"",VLOOKUP(A165-1,SP500相关数据!$B$11:$E$24727,4,TRUE),VLOOKUP(A165-2,SP500相关数据!$B$11:$E$24727,4,TRUE))),"")</f>
        <v/>
      </c>
      <c r="D165" s="13">
        <f>IF(VLOOKUP(A165,高收益利差!$A:$B,2,TRUE)&lt;&gt;"",VLOOKUP(A165,高收益利差!$A:$B,2,TRUE),IF(VLOOKUP(A165-1,高收益利差!$A:$B,2,TRUE)&lt;&gt;"",VLOOKUP(A165-1,高收益利差!$A:$B,2,TRUE),VLOOKUP(A165-2,高收益利差!$A:$B,2,TRUE)))</f>
        <v/>
      </c>
      <c r="E165" s="13">
        <f>IFERROR(VLOOKUP(A165,'10Y2Y'!$A:$B,2,TRUE),"")</f>
        <v/>
      </c>
      <c r="F165">
        <f>IFERROR(D165-D152,"")</f>
        <v/>
      </c>
      <c r="G165">
        <f>IFERROR(B165/AVERAGE(B126:B165)-1,"")</f>
        <v/>
      </c>
      <c r="H165">
        <f>IF(B165="","",IFERROR(AVERAGE(B126:B165)/AVERAGE(B113:B152)-1,""))</f>
        <v/>
      </c>
      <c r="I165">
        <f>IFERROR(VLOOKUP(A165,'Sahm Rule'!$A:$B,2,TRUE),"")</f>
        <v/>
      </c>
      <c r="J165" s="159">
        <f>IFERROR((B165/B152)^4-1-D165/100,"")</f>
        <v/>
      </c>
    </row>
    <row r="166">
      <c r="A166" s="10" t="n">
        <v>36581</v>
      </c>
      <c r="B166" s="13">
        <f>IF(VLOOKUP(A166,SP500相关数据!$B$11:$C$24727,2,TRUE)&lt;&gt;"",VLOOKUP(A166,SP500相关数据!$B$11:$C$24727,2,TRUE),IF(VLOOKUP(A166-1,SP500相关数据!$B$11:$C$24727,2,TRUE)&lt;&gt;"",VLOOKUP(A166-1,SP500相关数据!$B$11:$C$24727,2,TRUE),VLOOKUP(A166-2,SP500相关数据!$B$11:$C$24727,2,TRUE)))</f>
        <v/>
      </c>
      <c r="C166" s="13">
        <f>IFERROR(IF(VLOOKUP(A166,SP500相关数据!$B$11:$E$24727,4,TRUE)&lt;&gt;"",VLOOKUP(A166,SP500相关数据!$B$11:$E$24727,4,TRUE),IF(VLOOKUP(A166-1,SP500相关数据!$B$11:$E$24727,4,TRUE)&lt;&gt;"",VLOOKUP(A166-1,SP500相关数据!$B$11:$E$24727,4,TRUE),VLOOKUP(A166-2,SP500相关数据!$B$11:$E$24727,4,TRUE))),"")</f>
        <v/>
      </c>
      <c r="D166" s="13">
        <f>IF(VLOOKUP(A166,高收益利差!$A:$B,2,TRUE)&lt;&gt;"",VLOOKUP(A166,高收益利差!$A:$B,2,TRUE),IF(VLOOKUP(A166-1,高收益利差!$A:$B,2,TRUE)&lt;&gt;"",VLOOKUP(A166-1,高收益利差!$A:$B,2,TRUE),VLOOKUP(A166-2,高收益利差!$A:$B,2,TRUE)))</f>
        <v/>
      </c>
      <c r="E166" s="13">
        <f>IFERROR(VLOOKUP(A166,'10Y2Y'!$A:$B,2,TRUE),"")</f>
        <v/>
      </c>
      <c r="F166">
        <f>IFERROR(D166-D153,"")</f>
        <v/>
      </c>
      <c r="G166">
        <f>IFERROR(B166/AVERAGE(B127:B166)-1,"")</f>
        <v/>
      </c>
      <c r="H166">
        <f>IF(B166="","",IFERROR(AVERAGE(B127:B166)/AVERAGE(B114:B153)-1,""))</f>
        <v/>
      </c>
      <c r="I166">
        <f>IFERROR(VLOOKUP(A166,'Sahm Rule'!$A:$B,2,TRUE),"")</f>
        <v/>
      </c>
      <c r="J166" s="159">
        <f>IFERROR((B166/B153)^4-1-D166/100,"")</f>
        <v/>
      </c>
    </row>
    <row r="167">
      <c r="A167" s="10" t="n">
        <v>36588</v>
      </c>
      <c r="B167" s="13">
        <f>IF(VLOOKUP(A167,SP500相关数据!$B$11:$C$24727,2,TRUE)&lt;&gt;"",VLOOKUP(A167,SP500相关数据!$B$11:$C$24727,2,TRUE),IF(VLOOKUP(A167-1,SP500相关数据!$B$11:$C$24727,2,TRUE)&lt;&gt;"",VLOOKUP(A167-1,SP500相关数据!$B$11:$C$24727,2,TRUE),VLOOKUP(A167-2,SP500相关数据!$B$11:$C$24727,2,TRUE)))</f>
        <v/>
      </c>
      <c r="C167" s="13">
        <f>IFERROR(IF(VLOOKUP(A167,SP500相关数据!$B$11:$E$24727,4,TRUE)&lt;&gt;"",VLOOKUP(A167,SP500相关数据!$B$11:$E$24727,4,TRUE),IF(VLOOKUP(A167-1,SP500相关数据!$B$11:$E$24727,4,TRUE)&lt;&gt;"",VLOOKUP(A167-1,SP500相关数据!$B$11:$E$24727,4,TRUE),VLOOKUP(A167-2,SP500相关数据!$B$11:$E$24727,4,TRUE))),"")</f>
        <v/>
      </c>
      <c r="D167" s="13">
        <f>IF(VLOOKUP(A167,高收益利差!$A:$B,2,TRUE)&lt;&gt;"",VLOOKUP(A167,高收益利差!$A:$B,2,TRUE),IF(VLOOKUP(A167-1,高收益利差!$A:$B,2,TRUE)&lt;&gt;"",VLOOKUP(A167-1,高收益利差!$A:$B,2,TRUE),VLOOKUP(A167-2,高收益利差!$A:$B,2,TRUE)))</f>
        <v/>
      </c>
      <c r="E167" s="13">
        <f>IFERROR(VLOOKUP(A167,'10Y2Y'!$A:$B,2,TRUE),"")</f>
        <v/>
      </c>
      <c r="F167">
        <f>IFERROR(D167-D154,"")</f>
        <v/>
      </c>
      <c r="G167">
        <f>IFERROR(B167/AVERAGE(B128:B167)-1,"")</f>
        <v/>
      </c>
      <c r="H167">
        <f>IF(B167="","",IFERROR(AVERAGE(B128:B167)/AVERAGE(B115:B154)-1,""))</f>
        <v/>
      </c>
      <c r="I167">
        <f>IFERROR(VLOOKUP(A167,'Sahm Rule'!$A:$B,2,TRUE),"")</f>
        <v/>
      </c>
      <c r="J167" s="159">
        <f>IFERROR((B167/B154)^4-1-D167/100,"")</f>
        <v/>
      </c>
    </row>
    <row r="168">
      <c r="A168" s="10" t="n">
        <v>36595</v>
      </c>
      <c r="B168" s="13">
        <f>IF(VLOOKUP(A168,SP500相关数据!$B$11:$C$24727,2,TRUE)&lt;&gt;"",VLOOKUP(A168,SP500相关数据!$B$11:$C$24727,2,TRUE),IF(VLOOKUP(A168-1,SP500相关数据!$B$11:$C$24727,2,TRUE)&lt;&gt;"",VLOOKUP(A168-1,SP500相关数据!$B$11:$C$24727,2,TRUE),VLOOKUP(A168-2,SP500相关数据!$B$11:$C$24727,2,TRUE)))</f>
        <v/>
      </c>
      <c r="C168" s="13">
        <f>IFERROR(IF(VLOOKUP(A168,SP500相关数据!$B$11:$E$24727,4,TRUE)&lt;&gt;"",VLOOKUP(A168,SP500相关数据!$B$11:$E$24727,4,TRUE),IF(VLOOKUP(A168-1,SP500相关数据!$B$11:$E$24727,4,TRUE)&lt;&gt;"",VLOOKUP(A168-1,SP500相关数据!$B$11:$E$24727,4,TRUE),VLOOKUP(A168-2,SP500相关数据!$B$11:$E$24727,4,TRUE))),"")</f>
        <v/>
      </c>
      <c r="D168" s="13">
        <f>IF(VLOOKUP(A168,高收益利差!$A:$B,2,TRUE)&lt;&gt;"",VLOOKUP(A168,高收益利差!$A:$B,2,TRUE),IF(VLOOKUP(A168-1,高收益利差!$A:$B,2,TRUE)&lt;&gt;"",VLOOKUP(A168-1,高收益利差!$A:$B,2,TRUE),VLOOKUP(A168-2,高收益利差!$A:$B,2,TRUE)))</f>
        <v/>
      </c>
      <c r="E168" s="13">
        <f>IFERROR(VLOOKUP(A168,'10Y2Y'!$A:$B,2,TRUE),"")</f>
        <v/>
      </c>
      <c r="F168">
        <f>IFERROR(D168-D155,"")</f>
        <v/>
      </c>
      <c r="G168">
        <f>IFERROR(B168/AVERAGE(B129:B168)-1,"")</f>
        <v/>
      </c>
      <c r="H168">
        <f>IF(B168="","",IFERROR(AVERAGE(B129:B168)/AVERAGE(B116:B155)-1,""))</f>
        <v/>
      </c>
      <c r="I168">
        <f>IFERROR(VLOOKUP(A168,'Sahm Rule'!$A:$B,2,TRUE),"")</f>
        <v/>
      </c>
      <c r="J168" s="159">
        <f>IFERROR((B168/B155)^4-1-D168/100,"")</f>
        <v/>
      </c>
    </row>
    <row r="169">
      <c r="A169" s="10" t="n">
        <v>36602</v>
      </c>
      <c r="B169" s="13">
        <f>IF(VLOOKUP(A169,SP500相关数据!$B$11:$C$24727,2,TRUE)&lt;&gt;"",VLOOKUP(A169,SP500相关数据!$B$11:$C$24727,2,TRUE),IF(VLOOKUP(A169-1,SP500相关数据!$B$11:$C$24727,2,TRUE)&lt;&gt;"",VLOOKUP(A169-1,SP500相关数据!$B$11:$C$24727,2,TRUE),VLOOKUP(A169-2,SP500相关数据!$B$11:$C$24727,2,TRUE)))</f>
        <v/>
      </c>
      <c r="C169" s="13">
        <f>IFERROR(IF(VLOOKUP(A169,SP500相关数据!$B$11:$E$24727,4,TRUE)&lt;&gt;"",VLOOKUP(A169,SP500相关数据!$B$11:$E$24727,4,TRUE),IF(VLOOKUP(A169-1,SP500相关数据!$B$11:$E$24727,4,TRUE)&lt;&gt;"",VLOOKUP(A169-1,SP500相关数据!$B$11:$E$24727,4,TRUE),VLOOKUP(A169-2,SP500相关数据!$B$11:$E$24727,4,TRUE))),"")</f>
        <v/>
      </c>
      <c r="D169" s="13">
        <f>IF(VLOOKUP(A169,高收益利差!$A:$B,2,TRUE)&lt;&gt;"",VLOOKUP(A169,高收益利差!$A:$B,2,TRUE),IF(VLOOKUP(A169-1,高收益利差!$A:$B,2,TRUE)&lt;&gt;"",VLOOKUP(A169-1,高收益利差!$A:$B,2,TRUE),VLOOKUP(A169-2,高收益利差!$A:$B,2,TRUE)))</f>
        <v/>
      </c>
      <c r="E169" s="13">
        <f>IFERROR(VLOOKUP(A169,'10Y2Y'!$A:$B,2,TRUE),"")</f>
        <v/>
      </c>
      <c r="F169">
        <f>IFERROR(D169-D156,"")</f>
        <v/>
      </c>
      <c r="G169">
        <f>IFERROR(B169/AVERAGE(B130:B169)-1,"")</f>
        <v/>
      </c>
      <c r="H169">
        <f>IF(B169="","",IFERROR(AVERAGE(B130:B169)/AVERAGE(B117:B156)-1,""))</f>
        <v/>
      </c>
      <c r="I169">
        <f>IFERROR(VLOOKUP(A169,'Sahm Rule'!$A:$B,2,TRUE),"")</f>
        <v/>
      </c>
      <c r="J169" s="159">
        <f>IFERROR((B169/B156)^4-1-D169/100,"")</f>
        <v/>
      </c>
    </row>
    <row r="170">
      <c r="A170" s="10" t="n">
        <v>36609</v>
      </c>
      <c r="B170" s="13">
        <f>IF(VLOOKUP(A170,SP500相关数据!$B$11:$C$24727,2,TRUE)&lt;&gt;"",VLOOKUP(A170,SP500相关数据!$B$11:$C$24727,2,TRUE),IF(VLOOKUP(A170-1,SP500相关数据!$B$11:$C$24727,2,TRUE)&lt;&gt;"",VLOOKUP(A170-1,SP500相关数据!$B$11:$C$24727,2,TRUE),VLOOKUP(A170-2,SP500相关数据!$B$11:$C$24727,2,TRUE)))</f>
        <v/>
      </c>
      <c r="C170" s="13">
        <f>IFERROR(IF(VLOOKUP(A170,SP500相关数据!$B$11:$E$24727,4,TRUE)&lt;&gt;"",VLOOKUP(A170,SP500相关数据!$B$11:$E$24727,4,TRUE),IF(VLOOKUP(A170-1,SP500相关数据!$B$11:$E$24727,4,TRUE)&lt;&gt;"",VLOOKUP(A170-1,SP500相关数据!$B$11:$E$24727,4,TRUE),VLOOKUP(A170-2,SP500相关数据!$B$11:$E$24727,4,TRUE))),"")</f>
        <v/>
      </c>
      <c r="D170" s="13">
        <f>IF(VLOOKUP(A170,高收益利差!$A:$B,2,TRUE)&lt;&gt;"",VLOOKUP(A170,高收益利差!$A:$B,2,TRUE),IF(VLOOKUP(A170-1,高收益利差!$A:$B,2,TRUE)&lt;&gt;"",VLOOKUP(A170-1,高收益利差!$A:$B,2,TRUE),VLOOKUP(A170-2,高收益利差!$A:$B,2,TRUE)))</f>
        <v/>
      </c>
      <c r="E170" s="13">
        <f>IFERROR(VLOOKUP(A170,'10Y2Y'!$A:$B,2,TRUE),"")</f>
        <v/>
      </c>
      <c r="F170">
        <f>IFERROR(D170-D157,"")</f>
        <v/>
      </c>
      <c r="G170">
        <f>IFERROR(B170/AVERAGE(B131:B170)-1,"")</f>
        <v/>
      </c>
      <c r="H170">
        <f>IF(B170="","",IFERROR(AVERAGE(B131:B170)/AVERAGE(B118:B157)-1,""))</f>
        <v/>
      </c>
      <c r="I170">
        <f>IFERROR(VLOOKUP(A170,'Sahm Rule'!$A:$B,2,TRUE),"")</f>
        <v/>
      </c>
      <c r="J170" s="159">
        <f>IFERROR((B170/B157)^4-1-D170/100,"")</f>
        <v/>
      </c>
    </row>
    <row r="171">
      <c r="A171" s="10" t="n">
        <v>36616</v>
      </c>
      <c r="B171" s="13">
        <f>IF(VLOOKUP(A171,SP500相关数据!$B$11:$C$24727,2,TRUE)&lt;&gt;"",VLOOKUP(A171,SP500相关数据!$B$11:$C$24727,2,TRUE),IF(VLOOKUP(A171-1,SP500相关数据!$B$11:$C$24727,2,TRUE)&lt;&gt;"",VLOOKUP(A171-1,SP500相关数据!$B$11:$C$24727,2,TRUE),VLOOKUP(A171-2,SP500相关数据!$B$11:$C$24727,2,TRUE)))</f>
        <v/>
      </c>
      <c r="C171" s="13">
        <f>IFERROR(IF(VLOOKUP(A171,SP500相关数据!$B$11:$E$24727,4,TRUE)&lt;&gt;"",VLOOKUP(A171,SP500相关数据!$B$11:$E$24727,4,TRUE),IF(VLOOKUP(A171-1,SP500相关数据!$B$11:$E$24727,4,TRUE)&lt;&gt;"",VLOOKUP(A171-1,SP500相关数据!$B$11:$E$24727,4,TRUE),VLOOKUP(A171-2,SP500相关数据!$B$11:$E$24727,4,TRUE))),"")</f>
        <v/>
      </c>
      <c r="D171" s="13">
        <f>IF(VLOOKUP(A171,高收益利差!$A:$B,2,TRUE)&lt;&gt;"",VLOOKUP(A171,高收益利差!$A:$B,2,TRUE),IF(VLOOKUP(A171-1,高收益利差!$A:$B,2,TRUE)&lt;&gt;"",VLOOKUP(A171-1,高收益利差!$A:$B,2,TRUE),VLOOKUP(A171-2,高收益利差!$A:$B,2,TRUE)))</f>
        <v/>
      </c>
      <c r="E171" s="13">
        <f>IFERROR(VLOOKUP(A171,'10Y2Y'!$A:$B,2,TRUE),"")</f>
        <v/>
      </c>
      <c r="F171">
        <f>IFERROR(D171-D158,"")</f>
        <v/>
      </c>
      <c r="G171">
        <f>IFERROR(B171/AVERAGE(B132:B171)-1,"")</f>
        <v/>
      </c>
      <c r="H171">
        <f>IF(B171="","",IFERROR(AVERAGE(B132:B171)/AVERAGE(B119:B158)-1,""))</f>
        <v/>
      </c>
      <c r="I171">
        <f>IFERROR(VLOOKUP(A171,'Sahm Rule'!$A:$B,2,TRUE),"")</f>
        <v/>
      </c>
      <c r="J171" s="159">
        <f>IFERROR((B171/B158)^4-1-D171/100,"")</f>
        <v/>
      </c>
    </row>
    <row r="172">
      <c r="A172" s="10" t="n">
        <v>36623</v>
      </c>
      <c r="B172" s="13">
        <f>IF(VLOOKUP(A172,SP500相关数据!$B$11:$C$24727,2,TRUE)&lt;&gt;"",VLOOKUP(A172,SP500相关数据!$B$11:$C$24727,2,TRUE),IF(VLOOKUP(A172-1,SP500相关数据!$B$11:$C$24727,2,TRUE)&lt;&gt;"",VLOOKUP(A172-1,SP500相关数据!$B$11:$C$24727,2,TRUE),VLOOKUP(A172-2,SP500相关数据!$B$11:$C$24727,2,TRUE)))</f>
        <v/>
      </c>
      <c r="C172" s="13">
        <f>IFERROR(IF(VLOOKUP(A172,SP500相关数据!$B$11:$E$24727,4,TRUE)&lt;&gt;"",VLOOKUP(A172,SP500相关数据!$B$11:$E$24727,4,TRUE),IF(VLOOKUP(A172-1,SP500相关数据!$B$11:$E$24727,4,TRUE)&lt;&gt;"",VLOOKUP(A172-1,SP500相关数据!$B$11:$E$24727,4,TRUE),VLOOKUP(A172-2,SP500相关数据!$B$11:$E$24727,4,TRUE))),"")</f>
        <v/>
      </c>
      <c r="D172" s="13">
        <f>IF(VLOOKUP(A172,高收益利差!$A:$B,2,TRUE)&lt;&gt;"",VLOOKUP(A172,高收益利差!$A:$B,2,TRUE),IF(VLOOKUP(A172-1,高收益利差!$A:$B,2,TRUE)&lt;&gt;"",VLOOKUP(A172-1,高收益利差!$A:$B,2,TRUE),VLOOKUP(A172-2,高收益利差!$A:$B,2,TRUE)))</f>
        <v/>
      </c>
      <c r="E172" s="13">
        <f>IFERROR(VLOOKUP(A172,'10Y2Y'!$A:$B,2,TRUE),"")</f>
        <v/>
      </c>
      <c r="F172">
        <f>IFERROR(D172-D159,"")</f>
        <v/>
      </c>
      <c r="G172">
        <f>IFERROR(B172/AVERAGE(B133:B172)-1,"")</f>
        <v/>
      </c>
      <c r="H172">
        <f>IF(B172="","",IFERROR(AVERAGE(B133:B172)/AVERAGE(B120:B159)-1,""))</f>
        <v/>
      </c>
      <c r="I172">
        <f>IFERROR(VLOOKUP(A172,'Sahm Rule'!$A:$B,2,TRUE),"")</f>
        <v/>
      </c>
      <c r="J172" s="159">
        <f>IFERROR((B172/B159)^4-1-D172/100,"")</f>
        <v/>
      </c>
    </row>
    <row r="173">
      <c r="A173" s="10" t="n">
        <v>36630</v>
      </c>
      <c r="B173" s="13">
        <f>IF(VLOOKUP(A173,SP500相关数据!$B$11:$C$24727,2,TRUE)&lt;&gt;"",VLOOKUP(A173,SP500相关数据!$B$11:$C$24727,2,TRUE),IF(VLOOKUP(A173-1,SP500相关数据!$B$11:$C$24727,2,TRUE)&lt;&gt;"",VLOOKUP(A173-1,SP500相关数据!$B$11:$C$24727,2,TRUE),VLOOKUP(A173-2,SP500相关数据!$B$11:$C$24727,2,TRUE)))</f>
        <v/>
      </c>
      <c r="C173" s="13">
        <f>IFERROR(IF(VLOOKUP(A173,SP500相关数据!$B$11:$E$24727,4,TRUE)&lt;&gt;"",VLOOKUP(A173,SP500相关数据!$B$11:$E$24727,4,TRUE),IF(VLOOKUP(A173-1,SP500相关数据!$B$11:$E$24727,4,TRUE)&lt;&gt;"",VLOOKUP(A173-1,SP500相关数据!$B$11:$E$24727,4,TRUE),VLOOKUP(A173-2,SP500相关数据!$B$11:$E$24727,4,TRUE))),"")</f>
        <v/>
      </c>
      <c r="D173" s="13">
        <f>IF(VLOOKUP(A173,高收益利差!$A:$B,2,TRUE)&lt;&gt;"",VLOOKUP(A173,高收益利差!$A:$B,2,TRUE),IF(VLOOKUP(A173-1,高收益利差!$A:$B,2,TRUE)&lt;&gt;"",VLOOKUP(A173-1,高收益利差!$A:$B,2,TRUE),VLOOKUP(A173-2,高收益利差!$A:$B,2,TRUE)))</f>
        <v/>
      </c>
      <c r="E173" s="13">
        <f>IFERROR(VLOOKUP(A173,'10Y2Y'!$A:$B,2,TRUE),"")</f>
        <v/>
      </c>
      <c r="F173">
        <f>IFERROR(D173-D160,"")</f>
        <v/>
      </c>
      <c r="G173">
        <f>IFERROR(B173/AVERAGE(B134:B173)-1,"")</f>
        <v/>
      </c>
      <c r="H173">
        <f>IF(B173="","",IFERROR(AVERAGE(B134:B173)/AVERAGE(B121:B160)-1,""))</f>
        <v/>
      </c>
      <c r="I173">
        <f>IFERROR(VLOOKUP(A173,'Sahm Rule'!$A:$B,2,TRUE),"")</f>
        <v/>
      </c>
      <c r="J173" s="159">
        <f>IFERROR((B173/B160)^4-1-D173/100,"")</f>
        <v/>
      </c>
    </row>
    <row r="174">
      <c r="A174" s="10" t="n">
        <v>36637</v>
      </c>
      <c r="B174" s="13">
        <f>IF(VLOOKUP(A174,SP500相关数据!$B$11:$C$24727,2,TRUE)&lt;&gt;"",VLOOKUP(A174,SP500相关数据!$B$11:$C$24727,2,TRUE),IF(VLOOKUP(A174-1,SP500相关数据!$B$11:$C$24727,2,TRUE)&lt;&gt;"",VLOOKUP(A174-1,SP500相关数据!$B$11:$C$24727,2,TRUE),VLOOKUP(A174-2,SP500相关数据!$B$11:$C$24727,2,TRUE)))</f>
        <v/>
      </c>
      <c r="C174" s="13">
        <f>IFERROR(IF(VLOOKUP(A174,SP500相关数据!$B$11:$E$24727,4,TRUE)&lt;&gt;"",VLOOKUP(A174,SP500相关数据!$B$11:$E$24727,4,TRUE),IF(VLOOKUP(A174-1,SP500相关数据!$B$11:$E$24727,4,TRUE)&lt;&gt;"",VLOOKUP(A174-1,SP500相关数据!$B$11:$E$24727,4,TRUE),VLOOKUP(A174-2,SP500相关数据!$B$11:$E$24727,4,TRUE))),"")</f>
        <v/>
      </c>
      <c r="D174" s="13">
        <f>IF(VLOOKUP(A174,高收益利差!$A:$B,2,TRUE)&lt;&gt;"",VLOOKUP(A174,高收益利差!$A:$B,2,TRUE),IF(VLOOKUP(A174-1,高收益利差!$A:$B,2,TRUE)&lt;&gt;"",VLOOKUP(A174-1,高收益利差!$A:$B,2,TRUE),VLOOKUP(A174-2,高收益利差!$A:$B,2,TRUE)))</f>
        <v/>
      </c>
      <c r="E174" s="13">
        <f>IFERROR(VLOOKUP(A174,'10Y2Y'!$A:$B,2,TRUE),"")</f>
        <v/>
      </c>
      <c r="F174">
        <f>IFERROR(D174-D161,"")</f>
        <v/>
      </c>
      <c r="G174">
        <f>IFERROR(B174/AVERAGE(B135:B174)-1,"")</f>
        <v/>
      </c>
      <c r="H174">
        <f>IF(B174="","",IFERROR(AVERAGE(B135:B174)/AVERAGE(B122:B161)-1,""))</f>
        <v/>
      </c>
      <c r="I174">
        <f>IFERROR(VLOOKUP(A174,'Sahm Rule'!$A:$B,2,TRUE),"")</f>
        <v/>
      </c>
      <c r="J174" s="159">
        <f>IFERROR((B174/B161)^4-1-D174/100,"")</f>
        <v/>
      </c>
    </row>
    <row r="175">
      <c r="A175" s="10" t="n">
        <v>36644</v>
      </c>
      <c r="B175" s="13">
        <f>IF(VLOOKUP(A175,SP500相关数据!$B$11:$C$24727,2,TRUE)&lt;&gt;"",VLOOKUP(A175,SP500相关数据!$B$11:$C$24727,2,TRUE),IF(VLOOKUP(A175-1,SP500相关数据!$B$11:$C$24727,2,TRUE)&lt;&gt;"",VLOOKUP(A175-1,SP500相关数据!$B$11:$C$24727,2,TRUE),VLOOKUP(A175-2,SP500相关数据!$B$11:$C$24727,2,TRUE)))</f>
        <v/>
      </c>
      <c r="C175" s="13">
        <f>IFERROR(IF(VLOOKUP(A175,SP500相关数据!$B$11:$E$24727,4,TRUE)&lt;&gt;"",VLOOKUP(A175,SP500相关数据!$B$11:$E$24727,4,TRUE),IF(VLOOKUP(A175-1,SP500相关数据!$B$11:$E$24727,4,TRUE)&lt;&gt;"",VLOOKUP(A175-1,SP500相关数据!$B$11:$E$24727,4,TRUE),VLOOKUP(A175-2,SP500相关数据!$B$11:$E$24727,4,TRUE))),"")</f>
        <v/>
      </c>
      <c r="D175" s="13">
        <f>IF(VLOOKUP(A175,高收益利差!$A:$B,2,TRUE)&lt;&gt;"",VLOOKUP(A175,高收益利差!$A:$B,2,TRUE),IF(VLOOKUP(A175-1,高收益利差!$A:$B,2,TRUE)&lt;&gt;"",VLOOKUP(A175-1,高收益利差!$A:$B,2,TRUE),VLOOKUP(A175-2,高收益利差!$A:$B,2,TRUE)))</f>
        <v/>
      </c>
      <c r="E175" s="13">
        <f>IFERROR(VLOOKUP(A175,'10Y2Y'!$A:$B,2,TRUE),"")</f>
        <v/>
      </c>
      <c r="F175">
        <f>IFERROR(D175-D162,"")</f>
        <v/>
      </c>
      <c r="G175">
        <f>IFERROR(B175/AVERAGE(B136:B175)-1,"")</f>
        <v/>
      </c>
      <c r="H175">
        <f>IF(B175="","",IFERROR(AVERAGE(B136:B175)/AVERAGE(B123:B162)-1,""))</f>
        <v/>
      </c>
      <c r="I175">
        <f>IFERROR(VLOOKUP(A175,'Sahm Rule'!$A:$B,2,TRUE),"")</f>
        <v/>
      </c>
      <c r="J175" s="159">
        <f>IFERROR((B175/B162)^4-1-D175/100,"")</f>
        <v/>
      </c>
    </row>
    <row r="176">
      <c r="A176" s="10" t="n">
        <v>36651</v>
      </c>
      <c r="B176" s="13">
        <f>IF(VLOOKUP(A176,SP500相关数据!$B$11:$C$24727,2,TRUE)&lt;&gt;"",VLOOKUP(A176,SP500相关数据!$B$11:$C$24727,2,TRUE),IF(VLOOKUP(A176-1,SP500相关数据!$B$11:$C$24727,2,TRUE)&lt;&gt;"",VLOOKUP(A176-1,SP500相关数据!$B$11:$C$24727,2,TRUE),VLOOKUP(A176-2,SP500相关数据!$B$11:$C$24727,2,TRUE)))</f>
        <v/>
      </c>
      <c r="C176" s="13">
        <f>IFERROR(IF(VLOOKUP(A176,SP500相关数据!$B$11:$E$24727,4,TRUE)&lt;&gt;"",VLOOKUP(A176,SP500相关数据!$B$11:$E$24727,4,TRUE),IF(VLOOKUP(A176-1,SP500相关数据!$B$11:$E$24727,4,TRUE)&lt;&gt;"",VLOOKUP(A176-1,SP500相关数据!$B$11:$E$24727,4,TRUE),VLOOKUP(A176-2,SP500相关数据!$B$11:$E$24727,4,TRUE))),"")</f>
        <v/>
      </c>
      <c r="D176" s="13">
        <f>IF(VLOOKUP(A176,高收益利差!$A:$B,2,TRUE)&lt;&gt;"",VLOOKUP(A176,高收益利差!$A:$B,2,TRUE),IF(VLOOKUP(A176-1,高收益利差!$A:$B,2,TRUE)&lt;&gt;"",VLOOKUP(A176-1,高收益利差!$A:$B,2,TRUE),VLOOKUP(A176-2,高收益利差!$A:$B,2,TRUE)))</f>
        <v/>
      </c>
      <c r="E176" s="13">
        <f>IFERROR(VLOOKUP(A176,'10Y2Y'!$A:$B,2,TRUE),"")</f>
        <v/>
      </c>
      <c r="F176">
        <f>IFERROR(D176-D163,"")</f>
        <v/>
      </c>
      <c r="G176">
        <f>IFERROR(B176/AVERAGE(B137:B176)-1,"")</f>
        <v/>
      </c>
      <c r="H176">
        <f>IF(B176="","",IFERROR(AVERAGE(B137:B176)/AVERAGE(B124:B163)-1,""))</f>
        <v/>
      </c>
      <c r="I176">
        <f>IFERROR(VLOOKUP(A176,'Sahm Rule'!$A:$B,2,TRUE),"")</f>
        <v/>
      </c>
      <c r="J176" s="159">
        <f>IFERROR((B176/B163)^4-1-D176/100,"")</f>
        <v/>
      </c>
    </row>
    <row r="177">
      <c r="A177" s="10" t="n">
        <v>36658</v>
      </c>
      <c r="B177" s="13">
        <f>IF(VLOOKUP(A177,SP500相关数据!$B$11:$C$24727,2,TRUE)&lt;&gt;"",VLOOKUP(A177,SP500相关数据!$B$11:$C$24727,2,TRUE),IF(VLOOKUP(A177-1,SP500相关数据!$B$11:$C$24727,2,TRUE)&lt;&gt;"",VLOOKUP(A177-1,SP500相关数据!$B$11:$C$24727,2,TRUE),VLOOKUP(A177-2,SP500相关数据!$B$11:$C$24727,2,TRUE)))</f>
        <v/>
      </c>
      <c r="C177" s="13">
        <f>IFERROR(IF(VLOOKUP(A177,SP500相关数据!$B$11:$E$24727,4,TRUE)&lt;&gt;"",VLOOKUP(A177,SP500相关数据!$B$11:$E$24727,4,TRUE),IF(VLOOKUP(A177-1,SP500相关数据!$B$11:$E$24727,4,TRUE)&lt;&gt;"",VLOOKUP(A177-1,SP500相关数据!$B$11:$E$24727,4,TRUE),VLOOKUP(A177-2,SP500相关数据!$B$11:$E$24727,4,TRUE))),"")</f>
        <v/>
      </c>
      <c r="D177" s="13">
        <f>IF(VLOOKUP(A177,高收益利差!$A:$B,2,TRUE)&lt;&gt;"",VLOOKUP(A177,高收益利差!$A:$B,2,TRUE),IF(VLOOKUP(A177-1,高收益利差!$A:$B,2,TRUE)&lt;&gt;"",VLOOKUP(A177-1,高收益利差!$A:$B,2,TRUE),VLOOKUP(A177-2,高收益利差!$A:$B,2,TRUE)))</f>
        <v/>
      </c>
      <c r="E177" s="13">
        <f>IFERROR(VLOOKUP(A177,'10Y2Y'!$A:$B,2,TRUE),"")</f>
        <v/>
      </c>
      <c r="F177">
        <f>IFERROR(D177-D164,"")</f>
        <v/>
      </c>
      <c r="G177">
        <f>IFERROR(B177/AVERAGE(B138:B177)-1,"")</f>
        <v/>
      </c>
      <c r="H177">
        <f>IF(B177="","",IFERROR(AVERAGE(B138:B177)/AVERAGE(B125:B164)-1,""))</f>
        <v/>
      </c>
      <c r="I177">
        <f>IFERROR(VLOOKUP(A177,'Sahm Rule'!$A:$B,2,TRUE),"")</f>
        <v/>
      </c>
      <c r="J177" s="159">
        <f>IFERROR((B177/B164)^4-1-D177/100,"")</f>
        <v/>
      </c>
    </row>
    <row r="178">
      <c r="A178" s="10" t="n">
        <v>36665</v>
      </c>
      <c r="B178" s="13">
        <f>IF(VLOOKUP(A178,SP500相关数据!$B$11:$C$24727,2,TRUE)&lt;&gt;"",VLOOKUP(A178,SP500相关数据!$B$11:$C$24727,2,TRUE),IF(VLOOKUP(A178-1,SP500相关数据!$B$11:$C$24727,2,TRUE)&lt;&gt;"",VLOOKUP(A178-1,SP500相关数据!$B$11:$C$24727,2,TRUE),VLOOKUP(A178-2,SP500相关数据!$B$11:$C$24727,2,TRUE)))</f>
        <v/>
      </c>
      <c r="C178" s="13">
        <f>IFERROR(IF(VLOOKUP(A178,SP500相关数据!$B$11:$E$24727,4,TRUE)&lt;&gt;"",VLOOKUP(A178,SP500相关数据!$B$11:$E$24727,4,TRUE),IF(VLOOKUP(A178-1,SP500相关数据!$B$11:$E$24727,4,TRUE)&lt;&gt;"",VLOOKUP(A178-1,SP500相关数据!$B$11:$E$24727,4,TRUE),VLOOKUP(A178-2,SP500相关数据!$B$11:$E$24727,4,TRUE))),"")</f>
        <v/>
      </c>
      <c r="D178" s="13">
        <f>IF(VLOOKUP(A178,高收益利差!$A:$B,2,TRUE)&lt;&gt;"",VLOOKUP(A178,高收益利差!$A:$B,2,TRUE),IF(VLOOKUP(A178-1,高收益利差!$A:$B,2,TRUE)&lt;&gt;"",VLOOKUP(A178-1,高收益利差!$A:$B,2,TRUE),VLOOKUP(A178-2,高收益利差!$A:$B,2,TRUE)))</f>
        <v/>
      </c>
      <c r="E178" s="13">
        <f>IFERROR(VLOOKUP(A178,'10Y2Y'!$A:$B,2,TRUE),"")</f>
        <v/>
      </c>
      <c r="F178">
        <f>IFERROR(D178-D165,"")</f>
        <v/>
      </c>
      <c r="G178">
        <f>IFERROR(B178/AVERAGE(B139:B178)-1,"")</f>
        <v/>
      </c>
      <c r="H178">
        <f>IF(B178="","",IFERROR(AVERAGE(B139:B178)/AVERAGE(B126:B165)-1,""))</f>
        <v/>
      </c>
      <c r="I178">
        <f>IFERROR(VLOOKUP(A178,'Sahm Rule'!$A:$B,2,TRUE),"")</f>
        <v/>
      </c>
      <c r="J178" s="159">
        <f>IFERROR((B178/B165)^4-1-D178/100,"")</f>
        <v/>
      </c>
    </row>
    <row r="179">
      <c r="A179" s="10" t="n">
        <v>36672</v>
      </c>
      <c r="B179" s="13">
        <f>IF(VLOOKUP(A179,SP500相关数据!$B$11:$C$24727,2,TRUE)&lt;&gt;"",VLOOKUP(A179,SP500相关数据!$B$11:$C$24727,2,TRUE),IF(VLOOKUP(A179-1,SP500相关数据!$B$11:$C$24727,2,TRUE)&lt;&gt;"",VLOOKUP(A179-1,SP500相关数据!$B$11:$C$24727,2,TRUE),VLOOKUP(A179-2,SP500相关数据!$B$11:$C$24727,2,TRUE)))</f>
        <v/>
      </c>
      <c r="C179" s="13">
        <f>IFERROR(IF(VLOOKUP(A179,SP500相关数据!$B$11:$E$24727,4,TRUE)&lt;&gt;"",VLOOKUP(A179,SP500相关数据!$B$11:$E$24727,4,TRUE),IF(VLOOKUP(A179-1,SP500相关数据!$B$11:$E$24727,4,TRUE)&lt;&gt;"",VLOOKUP(A179-1,SP500相关数据!$B$11:$E$24727,4,TRUE),VLOOKUP(A179-2,SP500相关数据!$B$11:$E$24727,4,TRUE))),"")</f>
        <v/>
      </c>
      <c r="D179" s="13">
        <f>IF(VLOOKUP(A179,高收益利差!$A:$B,2,TRUE)&lt;&gt;"",VLOOKUP(A179,高收益利差!$A:$B,2,TRUE),IF(VLOOKUP(A179-1,高收益利差!$A:$B,2,TRUE)&lt;&gt;"",VLOOKUP(A179-1,高收益利差!$A:$B,2,TRUE),VLOOKUP(A179-2,高收益利差!$A:$B,2,TRUE)))</f>
        <v/>
      </c>
      <c r="E179" s="13">
        <f>IFERROR(VLOOKUP(A179,'10Y2Y'!$A:$B,2,TRUE),"")</f>
        <v/>
      </c>
      <c r="F179">
        <f>IFERROR(D179-D166,"")</f>
        <v/>
      </c>
      <c r="G179">
        <f>IFERROR(B179/AVERAGE(B140:B179)-1,"")</f>
        <v/>
      </c>
      <c r="H179">
        <f>IF(B179="","",IFERROR(AVERAGE(B140:B179)/AVERAGE(B127:B166)-1,""))</f>
        <v/>
      </c>
      <c r="I179">
        <f>IFERROR(VLOOKUP(A179,'Sahm Rule'!$A:$B,2,TRUE),"")</f>
        <v/>
      </c>
      <c r="J179" s="159">
        <f>IFERROR((B179/B166)^4-1-D179/100,"")</f>
        <v/>
      </c>
    </row>
    <row r="180">
      <c r="A180" s="10" t="n">
        <v>36679</v>
      </c>
      <c r="B180" s="13">
        <f>IF(VLOOKUP(A180,SP500相关数据!$B$11:$C$24727,2,TRUE)&lt;&gt;"",VLOOKUP(A180,SP500相关数据!$B$11:$C$24727,2,TRUE),IF(VLOOKUP(A180-1,SP500相关数据!$B$11:$C$24727,2,TRUE)&lt;&gt;"",VLOOKUP(A180-1,SP500相关数据!$B$11:$C$24727,2,TRUE),VLOOKUP(A180-2,SP500相关数据!$B$11:$C$24727,2,TRUE)))</f>
        <v/>
      </c>
      <c r="C180" s="13">
        <f>IFERROR(IF(VLOOKUP(A180,SP500相关数据!$B$11:$E$24727,4,TRUE)&lt;&gt;"",VLOOKUP(A180,SP500相关数据!$B$11:$E$24727,4,TRUE),IF(VLOOKUP(A180-1,SP500相关数据!$B$11:$E$24727,4,TRUE)&lt;&gt;"",VLOOKUP(A180-1,SP500相关数据!$B$11:$E$24727,4,TRUE),VLOOKUP(A180-2,SP500相关数据!$B$11:$E$24727,4,TRUE))),"")</f>
        <v/>
      </c>
      <c r="D180" s="13">
        <f>IF(VLOOKUP(A180,高收益利差!$A:$B,2,TRUE)&lt;&gt;"",VLOOKUP(A180,高收益利差!$A:$B,2,TRUE),IF(VLOOKUP(A180-1,高收益利差!$A:$B,2,TRUE)&lt;&gt;"",VLOOKUP(A180-1,高收益利差!$A:$B,2,TRUE),VLOOKUP(A180-2,高收益利差!$A:$B,2,TRUE)))</f>
        <v/>
      </c>
      <c r="E180" s="13">
        <f>IFERROR(VLOOKUP(A180,'10Y2Y'!$A:$B,2,TRUE),"")</f>
        <v/>
      </c>
      <c r="F180">
        <f>IFERROR(D180-D167,"")</f>
        <v/>
      </c>
      <c r="G180">
        <f>IFERROR(B180/AVERAGE(B141:B180)-1,"")</f>
        <v/>
      </c>
      <c r="H180">
        <f>IF(B180="","",IFERROR(AVERAGE(B141:B180)/AVERAGE(B128:B167)-1,""))</f>
        <v/>
      </c>
      <c r="I180">
        <f>IFERROR(VLOOKUP(A180,'Sahm Rule'!$A:$B,2,TRUE),"")</f>
        <v/>
      </c>
      <c r="J180" s="159">
        <f>IFERROR((B180/B167)^4-1-D180/100,"")</f>
        <v/>
      </c>
    </row>
    <row r="181">
      <c r="A181" s="10" t="n">
        <v>36686</v>
      </c>
      <c r="B181" s="13">
        <f>IF(VLOOKUP(A181,SP500相关数据!$B$11:$C$24727,2,TRUE)&lt;&gt;"",VLOOKUP(A181,SP500相关数据!$B$11:$C$24727,2,TRUE),IF(VLOOKUP(A181-1,SP500相关数据!$B$11:$C$24727,2,TRUE)&lt;&gt;"",VLOOKUP(A181-1,SP500相关数据!$B$11:$C$24727,2,TRUE),VLOOKUP(A181-2,SP500相关数据!$B$11:$C$24727,2,TRUE)))</f>
        <v/>
      </c>
      <c r="C181" s="13">
        <f>IFERROR(IF(VLOOKUP(A181,SP500相关数据!$B$11:$E$24727,4,TRUE)&lt;&gt;"",VLOOKUP(A181,SP500相关数据!$B$11:$E$24727,4,TRUE),IF(VLOOKUP(A181-1,SP500相关数据!$B$11:$E$24727,4,TRUE)&lt;&gt;"",VLOOKUP(A181-1,SP500相关数据!$B$11:$E$24727,4,TRUE),VLOOKUP(A181-2,SP500相关数据!$B$11:$E$24727,4,TRUE))),"")</f>
        <v/>
      </c>
      <c r="D181" s="13">
        <f>IF(VLOOKUP(A181,高收益利差!$A:$B,2,TRUE)&lt;&gt;"",VLOOKUP(A181,高收益利差!$A:$B,2,TRUE),IF(VLOOKUP(A181-1,高收益利差!$A:$B,2,TRUE)&lt;&gt;"",VLOOKUP(A181-1,高收益利差!$A:$B,2,TRUE),VLOOKUP(A181-2,高收益利差!$A:$B,2,TRUE)))</f>
        <v/>
      </c>
      <c r="E181" s="13">
        <f>IFERROR(VLOOKUP(A181,'10Y2Y'!$A:$B,2,TRUE),"")</f>
        <v/>
      </c>
      <c r="F181">
        <f>IFERROR(D181-D168,"")</f>
        <v/>
      </c>
      <c r="G181">
        <f>IFERROR(B181/AVERAGE(B142:B181)-1,"")</f>
        <v/>
      </c>
      <c r="H181">
        <f>IF(B181="","",IFERROR(AVERAGE(B142:B181)/AVERAGE(B129:B168)-1,""))</f>
        <v/>
      </c>
      <c r="I181">
        <f>IFERROR(VLOOKUP(A181,'Sahm Rule'!$A:$B,2,TRUE),"")</f>
        <v/>
      </c>
      <c r="J181" s="159">
        <f>IFERROR((B181/B168)^4-1-D181/100,"")</f>
        <v/>
      </c>
    </row>
    <row r="182">
      <c r="A182" s="10" t="n">
        <v>36693</v>
      </c>
      <c r="B182" s="13">
        <f>IF(VLOOKUP(A182,SP500相关数据!$B$11:$C$24727,2,TRUE)&lt;&gt;"",VLOOKUP(A182,SP500相关数据!$B$11:$C$24727,2,TRUE),IF(VLOOKUP(A182-1,SP500相关数据!$B$11:$C$24727,2,TRUE)&lt;&gt;"",VLOOKUP(A182-1,SP500相关数据!$B$11:$C$24727,2,TRUE),VLOOKUP(A182-2,SP500相关数据!$B$11:$C$24727,2,TRUE)))</f>
        <v/>
      </c>
      <c r="C182" s="13">
        <f>IFERROR(IF(VLOOKUP(A182,SP500相关数据!$B$11:$E$24727,4,TRUE)&lt;&gt;"",VLOOKUP(A182,SP500相关数据!$B$11:$E$24727,4,TRUE),IF(VLOOKUP(A182-1,SP500相关数据!$B$11:$E$24727,4,TRUE)&lt;&gt;"",VLOOKUP(A182-1,SP500相关数据!$B$11:$E$24727,4,TRUE),VLOOKUP(A182-2,SP500相关数据!$B$11:$E$24727,4,TRUE))),"")</f>
        <v/>
      </c>
      <c r="D182" s="13">
        <f>IF(VLOOKUP(A182,高收益利差!$A:$B,2,TRUE)&lt;&gt;"",VLOOKUP(A182,高收益利差!$A:$B,2,TRUE),IF(VLOOKUP(A182-1,高收益利差!$A:$B,2,TRUE)&lt;&gt;"",VLOOKUP(A182-1,高收益利差!$A:$B,2,TRUE),VLOOKUP(A182-2,高收益利差!$A:$B,2,TRUE)))</f>
        <v/>
      </c>
      <c r="E182" s="13">
        <f>IFERROR(VLOOKUP(A182,'10Y2Y'!$A:$B,2,TRUE),"")</f>
        <v/>
      </c>
      <c r="F182">
        <f>IFERROR(D182-D169,"")</f>
        <v/>
      </c>
      <c r="G182">
        <f>IFERROR(B182/AVERAGE(B143:B182)-1,"")</f>
        <v/>
      </c>
      <c r="H182">
        <f>IF(B182="","",IFERROR(AVERAGE(B143:B182)/AVERAGE(B130:B169)-1,""))</f>
        <v/>
      </c>
      <c r="I182">
        <f>IFERROR(VLOOKUP(A182,'Sahm Rule'!$A:$B,2,TRUE),"")</f>
        <v/>
      </c>
      <c r="J182" s="159">
        <f>IFERROR((B182/B169)^4-1-D182/100,"")</f>
        <v/>
      </c>
    </row>
    <row r="183">
      <c r="A183" s="10" t="n">
        <v>36700</v>
      </c>
      <c r="B183" s="13">
        <f>IF(VLOOKUP(A183,SP500相关数据!$B$11:$C$24727,2,TRUE)&lt;&gt;"",VLOOKUP(A183,SP500相关数据!$B$11:$C$24727,2,TRUE),IF(VLOOKUP(A183-1,SP500相关数据!$B$11:$C$24727,2,TRUE)&lt;&gt;"",VLOOKUP(A183-1,SP500相关数据!$B$11:$C$24727,2,TRUE),VLOOKUP(A183-2,SP500相关数据!$B$11:$C$24727,2,TRUE)))</f>
        <v/>
      </c>
      <c r="C183" s="13">
        <f>IFERROR(IF(VLOOKUP(A183,SP500相关数据!$B$11:$E$24727,4,TRUE)&lt;&gt;"",VLOOKUP(A183,SP500相关数据!$B$11:$E$24727,4,TRUE),IF(VLOOKUP(A183-1,SP500相关数据!$B$11:$E$24727,4,TRUE)&lt;&gt;"",VLOOKUP(A183-1,SP500相关数据!$B$11:$E$24727,4,TRUE),VLOOKUP(A183-2,SP500相关数据!$B$11:$E$24727,4,TRUE))),"")</f>
        <v/>
      </c>
      <c r="D183" s="13">
        <f>IF(VLOOKUP(A183,高收益利差!$A:$B,2,TRUE)&lt;&gt;"",VLOOKUP(A183,高收益利差!$A:$B,2,TRUE),IF(VLOOKUP(A183-1,高收益利差!$A:$B,2,TRUE)&lt;&gt;"",VLOOKUP(A183-1,高收益利差!$A:$B,2,TRUE),VLOOKUP(A183-2,高收益利差!$A:$B,2,TRUE)))</f>
        <v/>
      </c>
      <c r="E183" s="13">
        <f>IFERROR(VLOOKUP(A183,'10Y2Y'!$A:$B,2,TRUE),"")</f>
        <v/>
      </c>
      <c r="F183">
        <f>IFERROR(D183-D170,"")</f>
        <v/>
      </c>
      <c r="G183">
        <f>IFERROR(B183/AVERAGE(B144:B183)-1,"")</f>
        <v/>
      </c>
      <c r="H183">
        <f>IF(B183="","",IFERROR(AVERAGE(B144:B183)/AVERAGE(B131:B170)-1,""))</f>
        <v/>
      </c>
      <c r="I183">
        <f>IFERROR(VLOOKUP(A183,'Sahm Rule'!$A:$B,2,TRUE),"")</f>
        <v/>
      </c>
      <c r="J183" s="159">
        <f>IFERROR((B183/B170)^4-1-D183/100,"")</f>
        <v/>
      </c>
    </row>
    <row r="184">
      <c r="A184" s="10" t="n">
        <v>36707</v>
      </c>
      <c r="B184" s="13">
        <f>IF(VLOOKUP(A184,SP500相关数据!$B$11:$C$24727,2,TRUE)&lt;&gt;"",VLOOKUP(A184,SP500相关数据!$B$11:$C$24727,2,TRUE),IF(VLOOKUP(A184-1,SP500相关数据!$B$11:$C$24727,2,TRUE)&lt;&gt;"",VLOOKUP(A184-1,SP500相关数据!$B$11:$C$24727,2,TRUE),VLOOKUP(A184-2,SP500相关数据!$B$11:$C$24727,2,TRUE)))</f>
        <v/>
      </c>
      <c r="C184" s="13">
        <f>IFERROR(IF(VLOOKUP(A184,SP500相关数据!$B$11:$E$24727,4,TRUE)&lt;&gt;"",VLOOKUP(A184,SP500相关数据!$B$11:$E$24727,4,TRUE),IF(VLOOKUP(A184-1,SP500相关数据!$B$11:$E$24727,4,TRUE)&lt;&gt;"",VLOOKUP(A184-1,SP500相关数据!$B$11:$E$24727,4,TRUE),VLOOKUP(A184-2,SP500相关数据!$B$11:$E$24727,4,TRUE))),"")</f>
        <v/>
      </c>
      <c r="D184" s="13">
        <f>IF(VLOOKUP(A184,高收益利差!$A:$B,2,TRUE)&lt;&gt;"",VLOOKUP(A184,高收益利差!$A:$B,2,TRUE),IF(VLOOKUP(A184-1,高收益利差!$A:$B,2,TRUE)&lt;&gt;"",VLOOKUP(A184-1,高收益利差!$A:$B,2,TRUE),VLOOKUP(A184-2,高收益利差!$A:$B,2,TRUE)))</f>
        <v/>
      </c>
      <c r="E184" s="13">
        <f>IFERROR(VLOOKUP(A184,'10Y2Y'!$A:$B,2,TRUE),"")</f>
        <v/>
      </c>
      <c r="F184">
        <f>IFERROR(D184-D171,"")</f>
        <v/>
      </c>
      <c r="G184">
        <f>IFERROR(B184/AVERAGE(B145:B184)-1,"")</f>
        <v/>
      </c>
      <c r="H184">
        <f>IF(B184="","",IFERROR(AVERAGE(B145:B184)/AVERAGE(B132:B171)-1,""))</f>
        <v/>
      </c>
      <c r="I184">
        <f>IFERROR(VLOOKUP(A184,'Sahm Rule'!$A:$B,2,TRUE),"")</f>
        <v/>
      </c>
      <c r="J184" s="159">
        <f>IFERROR((B184/B171)^4-1-D184/100,"")</f>
        <v/>
      </c>
    </row>
    <row r="185">
      <c r="A185" s="10" t="n">
        <v>36714</v>
      </c>
      <c r="B185" s="13">
        <f>IF(VLOOKUP(A185,SP500相关数据!$B$11:$C$24727,2,TRUE)&lt;&gt;"",VLOOKUP(A185,SP500相关数据!$B$11:$C$24727,2,TRUE),IF(VLOOKUP(A185-1,SP500相关数据!$B$11:$C$24727,2,TRUE)&lt;&gt;"",VLOOKUP(A185-1,SP500相关数据!$B$11:$C$24727,2,TRUE),VLOOKUP(A185-2,SP500相关数据!$B$11:$C$24727,2,TRUE)))</f>
        <v/>
      </c>
      <c r="C185" s="13">
        <f>IFERROR(IF(VLOOKUP(A185,SP500相关数据!$B$11:$E$24727,4,TRUE)&lt;&gt;"",VLOOKUP(A185,SP500相关数据!$B$11:$E$24727,4,TRUE),IF(VLOOKUP(A185-1,SP500相关数据!$B$11:$E$24727,4,TRUE)&lt;&gt;"",VLOOKUP(A185-1,SP500相关数据!$B$11:$E$24727,4,TRUE),VLOOKUP(A185-2,SP500相关数据!$B$11:$E$24727,4,TRUE))),"")</f>
        <v/>
      </c>
      <c r="D185" s="13">
        <f>IF(VLOOKUP(A185,高收益利差!$A:$B,2,TRUE)&lt;&gt;"",VLOOKUP(A185,高收益利差!$A:$B,2,TRUE),IF(VLOOKUP(A185-1,高收益利差!$A:$B,2,TRUE)&lt;&gt;"",VLOOKUP(A185-1,高收益利差!$A:$B,2,TRUE),VLOOKUP(A185-2,高收益利差!$A:$B,2,TRUE)))</f>
        <v/>
      </c>
      <c r="E185" s="13">
        <f>IFERROR(VLOOKUP(A185,'10Y2Y'!$A:$B,2,TRUE),"")</f>
        <v/>
      </c>
      <c r="F185">
        <f>IFERROR(D185-D172,"")</f>
        <v/>
      </c>
      <c r="G185">
        <f>IFERROR(B185/AVERAGE(B146:B185)-1,"")</f>
        <v/>
      </c>
      <c r="H185">
        <f>IF(B185="","",IFERROR(AVERAGE(B146:B185)/AVERAGE(B133:B172)-1,""))</f>
        <v/>
      </c>
      <c r="I185">
        <f>IFERROR(VLOOKUP(A185,'Sahm Rule'!$A:$B,2,TRUE),"")</f>
        <v/>
      </c>
      <c r="J185" s="159">
        <f>IFERROR((B185/B172)^4-1-D185/100,"")</f>
        <v/>
      </c>
    </row>
    <row r="186">
      <c r="A186" s="10" t="n">
        <v>36721</v>
      </c>
      <c r="B186" s="13">
        <f>IF(VLOOKUP(A186,SP500相关数据!$B$11:$C$24727,2,TRUE)&lt;&gt;"",VLOOKUP(A186,SP500相关数据!$B$11:$C$24727,2,TRUE),IF(VLOOKUP(A186-1,SP500相关数据!$B$11:$C$24727,2,TRUE)&lt;&gt;"",VLOOKUP(A186-1,SP500相关数据!$B$11:$C$24727,2,TRUE),VLOOKUP(A186-2,SP500相关数据!$B$11:$C$24727,2,TRUE)))</f>
        <v/>
      </c>
      <c r="C186" s="13">
        <f>IFERROR(IF(VLOOKUP(A186,SP500相关数据!$B$11:$E$24727,4,TRUE)&lt;&gt;"",VLOOKUP(A186,SP500相关数据!$B$11:$E$24727,4,TRUE),IF(VLOOKUP(A186-1,SP500相关数据!$B$11:$E$24727,4,TRUE)&lt;&gt;"",VLOOKUP(A186-1,SP500相关数据!$B$11:$E$24727,4,TRUE),VLOOKUP(A186-2,SP500相关数据!$B$11:$E$24727,4,TRUE))),"")</f>
        <v/>
      </c>
      <c r="D186" s="13">
        <f>IF(VLOOKUP(A186,高收益利差!$A:$B,2,TRUE)&lt;&gt;"",VLOOKUP(A186,高收益利差!$A:$B,2,TRUE),IF(VLOOKUP(A186-1,高收益利差!$A:$B,2,TRUE)&lt;&gt;"",VLOOKUP(A186-1,高收益利差!$A:$B,2,TRUE),VLOOKUP(A186-2,高收益利差!$A:$B,2,TRUE)))</f>
        <v/>
      </c>
      <c r="E186" s="13">
        <f>IFERROR(VLOOKUP(A186,'10Y2Y'!$A:$B,2,TRUE),"")</f>
        <v/>
      </c>
      <c r="F186">
        <f>IFERROR(D186-D173,"")</f>
        <v/>
      </c>
      <c r="G186">
        <f>IFERROR(B186/AVERAGE(B147:B186)-1,"")</f>
        <v/>
      </c>
      <c r="H186">
        <f>IF(B186="","",IFERROR(AVERAGE(B147:B186)/AVERAGE(B134:B173)-1,""))</f>
        <v/>
      </c>
      <c r="I186">
        <f>IFERROR(VLOOKUP(A186,'Sahm Rule'!$A:$B,2,TRUE),"")</f>
        <v/>
      </c>
      <c r="J186" s="159">
        <f>IFERROR((B186/B173)^4-1-D186/100,"")</f>
        <v/>
      </c>
    </row>
    <row r="187">
      <c r="A187" s="10" t="n">
        <v>36728</v>
      </c>
      <c r="B187" s="13">
        <f>IF(VLOOKUP(A187,SP500相关数据!$B$11:$C$24727,2,TRUE)&lt;&gt;"",VLOOKUP(A187,SP500相关数据!$B$11:$C$24727,2,TRUE),IF(VLOOKUP(A187-1,SP500相关数据!$B$11:$C$24727,2,TRUE)&lt;&gt;"",VLOOKUP(A187-1,SP500相关数据!$B$11:$C$24727,2,TRUE),VLOOKUP(A187-2,SP500相关数据!$B$11:$C$24727,2,TRUE)))</f>
        <v/>
      </c>
      <c r="C187" s="13">
        <f>IFERROR(IF(VLOOKUP(A187,SP500相关数据!$B$11:$E$24727,4,TRUE)&lt;&gt;"",VLOOKUP(A187,SP500相关数据!$B$11:$E$24727,4,TRUE),IF(VLOOKUP(A187-1,SP500相关数据!$B$11:$E$24727,4,TRUE)&lt;&gt;"",VLOOKUP(A187-1,SP500相关数据!$B$11:$E$24727,4,TRUE),VLOOKUP(A187-2,SP500相关数据!$B$11:$E$24727,4,TRUE))),"")</f>
        <v/>
      </c>
      <c r="D187" s="13">
        <f>IF(VLOOKUP(A187,高收益利差!$A:$B,2,TRUE)&lt;&gt;"",VLOOKUP(A187,高收益利差!$A:$B,2,TRUE),IF(VLOOKUP(A187-1,高收益利差!$A:$B,2,TRUE)&lt;&gt;"",VLOOKUP(A187-1,高收益利差!$A:$B,2,TRUE),VLOOKUP(A187-2,高收益利差!$A:$B,2,TRUE)))</f>
        <v/>
      </c>
      <c r="E187" s="13">
        <f>IFERROR(VLOOKUP(A187,'10Y2Y'!$A:$B,2,TRUE),"")</f>
        <v/>
      </c>
      <c r="F187">
        <f>IFERROR(D187-D174,"")</f>
        <v/>
      </c>
      <c r="G187">
        <f>IFERROR(B187/AVERAGE(B148:B187)-1,"")</f>
        <v/>
      </c>
      <c r="H187">
        <f>IF(B187="","",IFERROR(AVERAGE(B148:B187)/AVERAGE(B135:B174)-1,""))</f>
        <v/>
      </c>
      <c r="I187">
        <f>IFERROR(VLOOKUP(A187,'Sahm Rule'!$A:$B,2,TRUE),"")</f>
        <v/>
      </c>
      <c r="J187" s="159">
        <f>IFERROR((B187/B174)^4-1-D187/100,"")</f>
        <v/>
      </c>
    </row>
    <row r="188">
      <c r="A188" s="10" t="n">
        <v>36735</v>
      </c>
      <c r="B188" s="13">
        <f>IF(VLOOKUP(A188,SP500相关数据!$B$11:$C$24727,2,TRUE)&lt;&gt;"",VLOOKUP(A188,SP500相关数据!$B$11:$C$24727,2,TRUE),IF(VLOOKUP(A188-1,SP500相关数据!$B$11:$C$24727,2,TRUE)&lt;&gt;"",VLOOKUP(A188-1,SP500相关数据!$B$11:$C$24727,2,TRUE),VLOOKUP(A188-2,SP500相关数据!$B$11:$C$24727,2,TRUE)))</f>
        <v/>
      </c>
      <c r="C188" s="13">
        <f>IFERROR(IF(VLOOKUP(A188,SP500相关数据!$B$11:$E$24727,4,TRUE)&lt;&gt;"",VLOOKUP(A188,SP500相关数据!$B$11:$E$24727,4,TRUE),IF(VLOOKUP(A188-1,SP500相关数据!$B$11:$E$24727,4,TRUE)&lt;&gt;"",VLOOKUP(A188-1,SP500相关数据!$B$11:$E$24727,4,TRUE),VLOOKUP(A188-2,SP500相关数据!$B$11:$E$24727,4,TRUE))),"")</f>
        <v/>
      </c>
      <c r="D188" s="13">
        <f>IF(VLOOKUP(A188,高收益利差!$A:$B,2,TRUE)&lt;&gt;"",VLOOKUP(A188,高收益利差!$A:$B,2,TRUE),IF(VLOOKUP(A188-1,高收益利差!$A:$B,2,TRUE)&lt;&gt;"",VLOOKUP(A188-1,高收益利差!$A:$B,2,TRUE),VLOOKUP(A188-2,高收益利差!$A:$B,2,TRUE)))</f>
        <v/>
      </c>
      <c r="E188" s="13">
        <f>IFERROR(VLOOKUP(A188,'10Y2Y'!$A:$B,2,TRUE),"")</f>
        <v/>
      </c>
      <c r="F188">
        <f>IFERROR(D188-D175,"")</f>
        <v/>
      </c>
      <c r="G188">
        <f>IFERROR(B188/AVERAGE(B149:B188)-1,"")</f>
        <v/>
      </c>
      <c r="H188">
        <f>IF(B188="","",IFERROR(AVERAGE(B149:B188)/AVERAGE(B136:B175)-1,""))</f>
        <v/>
      </c>
      <c r="I188">
        <f>IFERROR(VLOOKUP(A188,'Sahm Rule'!$A:$B,2,TRUE),"")</f>
        <v/>
      </c>
      <c r="J188" s="159">
        <f>IFERROR((B188/B175)^4-1-D188/100,"")</f>
        <v/>
      </c>
    </row>
    <row r="189">
      <c r="A189" s="10" t="n">
        <v>36742</v>
      </c>
      <c r="B189" s="13">
        <f>IF(VLOOKUP(A189,SP500相关数据!$B$11:$C$24727,2,TRUE)&lt;&gt;"",VLOOKUP(A189,SP500相关数据!$B$11:$C$24727,2,TRUE),IF(VLOOKUP(A189-1,SP500相关数据!$B$11:$C$24727,2,TRUE)&lt;&gt;"",VLOOKUP(A189-1,SP500相关数据!$B$11:$C$24727,2,TRUE),VLOOKUP(A189-2,SP500相关数据!$B$11:$C$24727,2,TRUE)))</f>
        <v/>
      </c>
      <c r="C189" s="13">
        <f>IFERROR(IF(VLOOKUP(A189,SP500相关数据!$B$11:$E$24727,4,TRUE)&lt;&gt;"",VLOOKUP(A189,SP500相关数据!$B$11:$E$24727,4,TRUE),IF(VLOOKUP(A189-1,SP500相关数据!$B$11:$E$24727,4,TRUE)&lt;&gt;"",VLOOKUP(A189-1,SP500相关数据!$B$11:$E$24727,4,TRUE),VLOOKUP(A189-2,SP500相关数据!$B$11:$E$24727,4,TRUE))),"")</f>
        <v/>
      </c>
      <c r="D189" s="13">
        <f>IF(VLOOKUP(A189,高收益利差!$A:$B,2,TRUE)&lt;&gt;"",VLOOKUP(A189,高收益利差!$A:$B,2,TRUE),IF(VLOOKUP(A189-1,高收益利差!$A:$B,2,TRUE)&lt;&gt;"",VLOOKUP(A189-1,高收益利差!$A:$B,2,TRUE),VLOOKUP(A189-2,高收益利差!$A:$B,2,TRUE)))</f>
        <v/>
      </c>
      <c r="E189" s="13">
        <f>IFERROR(VLOOKUP(A189,'10Y2Y'!$A:$B,2,TRUE),"")</f>
        <v/>
      </c>
      <c r="F189">
        <f>IFERROR(D189-D176,"")</f>
        <v/>
      </c>
      <c r="G189">
        <f>IFERROR(B189/AVERAGE(B150:B189)-1,"")</f>
        <v/>
      </c>
      <c r="H189">
        <f>IF(B189="","",IFERROR(AVERAGE(B150:B189)/AVERAGE(B137:B176)-1,""))</f>
        <v/>
      </c>
      <c r="I189">
        <f>IFERROR(VLOOKUP(A189,'Sahm Rule'!$A:$B,2,TRUE),"")</f>
        <v/>
      </c>
      <c r="J189" s="159">
        <f>IFERROR((B189/B176)^4-1-D189/100,"")</f>
        <v/>
      </c>
    </row>
    <row r="190">
      <c r="A190" s="10" t="n">
        <v>36749</v>
      </c>
      <c r="B190" s="13">
        <f>IF(VLOOKUP(A190,SP500相关数据!$B$11:$C$24727,2,TRUE)&lt;&gt;"",VLOOKUP(A190,SP500相关数据!$B$11:$C$24727,2,TRUE),IF(VLOOKUP(A190-1,SP500相关数据!$B$11:$C$24727,2,TRUE)&lt;&gt;"",VLOOKUP(A190-1,SP500相关数据!$B$11:$C$24727,2,TRUE),VLOOKUP(A190-2,SP500相关数据!$B$11:$C$24727,2,TRUE)))</f>
        <v/>
      </c>
      <c r="C190" s="13">
        <f>IFERROR(IF(VLOOKUP(A190,SP500相关数据!$B$11:$E$24727,4,TRUE)&lt;&gt;"",VLOOKUP(A190,SP500相关数据!$B$11:$E$24727,4,TRUE),IF(VLOOKUP(A190-1,SP500相关数据!$B$11:$E$24727,4,TRUE)&lt;&gt;"",VLOOKUP(A190-1,SP500相关数据!$B$11:$E$24727,4,TRUE),VLOOKUP(A190-2,SP500相关数据!$B$11:$E$24727,4,TRUE))),"")</f>
        <v/>
      </c>
      <c r="D190" s="13">
        <f>IF(VLOOKUP(A190,高收益利差!$A:$B,2,TRUE)&lt;&gt;"",VLOOKUP(A190,高收益利差!$A:$B,2,TRUE),IF(VLOOKUP(A190-1,高收益利差!$A:$B,2,TRUE)&lt;&gt;"",VLOOKUP(A190-1,高收益利差!$A:$B,2,TRUE),VLOOKUP(A190-2,高收益利差!$A:$B,2,TRUE)))</f>
        <v/>
      </c>
      <c r="E190" s="13">
        <f>IFERROR(VLOOKUP(A190,'10Y2Y'!$A:$B,2,TRUE),"")</f>
        <v/>
      </c>
      <c r="F190">
        <f>IFERROR(D190-D177,"")</f>
        <v/>
      </c>
      <c r="G190">
        <f>IFERROR(B190/AVERAGE(B151:B190)-1,"")</f>
        <v/>
      </c>
      <c r="H190">
        <f>IF(B190="","",IFERROR(AVERAGE(B151:B190)/AVERAGE(B138:B177)-1,""))</f>
        <v/>
      </c>
      <c r="I190">
        <f>IFERROR(VLOOKUP(A190,'Sahm Rule'!$A:$B,2,TRUE),"")</f>
        <v/>
      </c>
      <c r="J190" s="159">
        <f>IFERROR((B190/B177)^4-1-D190/100,"")</f>
        <v/>
      </c>
    </row>
    <row r="191">
      <c r="A191" s="10" t="n">
        <v>36756</v>
      </c>
      <c r="B191" s="13">
        <f>IF(VLOOKUP(A191,SP500相关数据!$B$11:$C$24727,2,TRUE)&lt;&gt;"",VLOOKUP(A191,SP500相关数据!$B$11:$C$24727,2,TRUE),IF(VLOOKUP(A191-1,SP500相关数据!$B$11:$C$24727,2,TRUE)&lt;&gt;"",VLOOKUP(A191-1,SP500相关数据!$B$11:$C$24727,2,TRUE),VLOOKUP(A191-2,SP500相关数据!$B$11:$C$24727,2,TRUE)))</f>
        <v/>
      </c>
      <c r="C191" s="13">
        <f>IFERROR(IF(VLOOKUP(A191,SP500相关数据!$B$11:$E$24727,4,TRUE)&lt;&gt;"",VLOOKUP(A191,SP500相关数据!$B$11:$E$24727,4,TRUE),IF(VLOOKUP(A191-1,SP500相关数据!$B$11:$E$24727,4,TRUE)&lt;&gt;"",VLOOKUP(A191-1,SP500相关数据!$B$11:$E$24727,4,TRUE),VLOOKUP(A191-2,SP500相关数据!$B$11:$E$24727,4,TRUE))),"")</f>
        <v/>
      </c>
      <c r="D191" s="13">
        <f>IF(VLOOKUP(A191,高收益利差!$A:$B,2,TRUE)&lt;&gt;"",VLOOKUP(A191,高收益利差!$A:$B,2,TRUE),IF(VLOOKUP(A191-1,高收益利差!$A:$B,2,TRUE)&lt;&gt;"",VLOOKUP(A191-1,高收益利差!$A:$B,2,TRUE),VLOOKUP(A191-2,高收益利差!$A:$B,2,TRUE)))</f>
        <v/>
      </c>
      <c r="E191" s="13">
        <f>IFERROR(VLOOKUP(A191,'10Y2Y'!$A:$B,2,TRUE),"")</f>
        <v/>
      </c>
      <c r="F191">
        <f>IFERROR(D191-D178,"")</f>
        <v/>
      </c>
      <c r="G191">
        <f>IFERROR(B191/AVERAGE(B152:B191)-1,"")</f>
        <v/>
      </c>
      <c r="H191">
        <f>IF(B191="","",IFERROR(AVERAGE(B152:B191)/AVERAGE(B139:B178)-1,""))</f>
        <v/>
      </c>
      <c r="I191">
        <f>IFERROR(VLOOKUP(A191,'Sahm Rule'!$A:$B,2,TRUE),"")</f>
        <v/>
      </c>
      <c r="J191" s="159">
        <f>IFERROR((B191/B178)^4-1-D191/100,"")</f>
        <v/>
      </c>
    </row>
    <row r="192">
      <c r="A192" s="10" t="n">
        <v>36763</v>
      </c>
      <c r="B192" s="13">
        <f>IF(VLOOKUP(A192,SP500相关数据!$B$11:$C$24727,2,TRUE)&lt;&gt;"",VLOOKUP(A192,SP500相关数据!$B$11:$C$24727,2,TRUE),IF(VLOOKUP(A192-1,SP500相关数据!$B$11:$C$24727,2,TRUE)&lt;&gt;"",VLOOKUP(A192-1,SP500相关数据!$B$11:$C$24727,2,TRUE),VLOOKUP(A192-2,SP500相关数据!$B$11:$C$24727,2,TRUE)))</f>
        <v/>
      </c>
      <c r="C192" s="13">
        <f>IFERROR(IF(VLOOKUP(A192,SP500相关数据!$B$11:$E$24727,4,TRUE)&lt;&gt;"",VLOOKUP(A192,SP500相关数据!$B$11:$E$24727,4,TRUE),IF(VLOOKUP(A192-1,SP500相关数据!$B$11:$E$24727,4,TRUE)&lt;&gt;"",VLOOKUP(A192-1,SP500相关数据!$B$11:$E$24727,4,TRUE),VLOOKUP(A192-2,SP500相关数据!$B$11:$E$24727,4,TRUE))),"")</f>
        <v/>
      </c>
      <c r="D192" s="13">
        <f>IF(VLOOKUP(A192,高收益利差!$A:$B,2,TRUE)&lt;&gt;"",VLOOKUP(A192,高收益利差!$A:$B,2,TRUE),IF(VLOOKUP(A192-1,高收益利差!$A:$B,2,TRUE)&lt;&gt;"",VLOOKUP(A192-1,高收益利差!$A:$B,2,TRUE),VLOOKUP(A192-2,高收益利差!$A:$B,2,TRUE)))</f>
        <v/>
      </c>
      <c r="E192" s="13">
        <f>IFERROR(VLOOKUP(A192,'10Y2Y'!$A:$B,2,TRUE),"")</f>
        <v/>
      </c>
      <c r="F192">
        <f>IFERROR(D192-D179,"")</f>
        <v/>
      </c>
      <c r="G192">
        <f>IFERROR(B192/AVERAGE(B153:B192)-1,"")</f>
        <v/>
      </c>
      <c r="H192">
        <f>IF(B192="","",IFERROR(AVERAGE(B153:B192)/AVERAGE(B140:B179)-1,""))</f>
        <v/>
      </c>
      <c r="I192">
        <f>IFERROR(VLOOKUP(A192,'Sahm Rule'!$A:$B,2,TRUE),"")</f>
        <v/>
      </c>
      <c r="J192" s="159">
        <f>IFERROR((B192/B179)^4-1-D192/100,"")</f>
        <v/>
      </c>
    </row>
    <row r="193">
      <c r="A193" s="10" t="n">
        <v>36770</v>
      </c>
      <c r="B193" s="13">
        <f>IF(VLOOKUP(A193,SP500相关数据!$B$11:$C$24727,2,TRUE)&lt;&gt;"",VLOOKUP(A193,SP500相关数据!$B$11:$C$24727,2,TRUE),IF(VLOOKUP(A193-1,SP500相关数据!$B$11:$C$24727,2,TRUE)&lt;&gt;"",VLOOKUP(A193-1,SP500相关数据!$B$11:$C$24727,2,TRUE),VLOOKUP(A193-2,SP500相关数据!$B$11:$C$24727,2,TRUE)))</f>
        <v/>
      </c>
      <c r="C193" s="13">
        <f>IFERROR(IF(VLOOKUP(A193,SP500相关数据!$B$11:$E$24727,4,TRUE)&lt;&gt;"",VLOOKUP(A193,SP500相关数据!$B$11:$E$24727,4,TRUE),IF(VLOOKUP(A193-1,SP500相关数据!$B$11:$E$24727,4,TRUE)&lt;&gt;"",VLOOKUP(A193-1,SP500相关数据!$B$11:$E$24727,4,TRUE),VLOOKUP(A193-2,SP500相关数据!$B$11:$E$24727,4,TRUE))),"")</f>
        <v/>
      </c>
      <c r="D193" s="13">
        <f>IF(VLOOKUP(A193,高收益利差!$A:$B,2,TRUE)&lt;&gt;"",VLOOKUP(A193,高收益利差!$A:$B,2,TRUE),IF(VLOOKUP(A193-1,高收益利差!$A:$B,2,TRUE)&lt;&gt;"",VLOOKUP(A193-1,高收益利差!$A:$B,2,TRUE),VLOOKUP(A193-2,高收益利差!$A:$B,2,TRUE)))</f>
        <v/>
      </c>
      <c r="E193" s="13">
        <f>IFERROR(VLOOKUP(A193,'10Y2Y'!$A:$B,2,TRUE),"")</f>
        <v/>
      </c>
      <c r="F193">
        <f>IFERROR(D193-D180,"")</f>
        <v/>
      </c>
      <c r="G193">
        <f>IFERROR(B193/AVERAGE(B154:B193)-1,"")</f>
        <v/>
      </c>
      <c r="H193">
        <f>IF(B193="","",IFERROR(AVERAGE(B154:B193)/AVERAGE(B141:B180)-1,""))</f>
        <v/>
      </c>
      <c r="I193">
        <f>IFERROR(VLOOKUP(A193,'Sahm Rule'!$A:$B,2,TRUE),"")</f>
        <v/>
      </c>
      <c r="J193" s="159">
        <f>IFERROR((B193/B180)^4-1-D193/100,"")</f>
        <v/>
      </c>
    </row>
    <row r="194">
      <c r="A194" s="10" t="n">
        <v>36777</v>
      </c>
      <c r="B194" s="13">
        <f>IF(VLOOKUP(A194,SP500相关数据!$B$11:$C$24727,2,TRUE)&lt;&gt;"",VLOOKUP(A194,SP500相关数据!$B$11:$C$24727,2,TRUE),IF(VLOOKUP(A194-1,SP500相关数据!$B$11:$C$24727,2,TRUE)&lt;&gt;"",VLOOKUP(A194-1,SP500相关数据!$B$11:$C$24727,2,TRUE),VLOOKUP(A194-2,SP500相关数据!$B$11:$C$24727,2,TRUE)))</f>
        <v/>
      </c>
      <c r="C194" s="13">
        <f>IFERROR(IF(VLOOKUP(A194,SP500相关数据!$B$11:$E$24727,4,TRUE)&lt;&gt;"",VLOOKUP(A194,SP500相关数据!$B$11:$E$24727,4,TRUE),IF(VLOOKUP(A194-1,SP500相关数据!$B$11:$E$24727,4,TRUE)&lt;&gt;"",VLOOKUP(A194-1,SP500相关数据!$B$11:$E$24727,4,TRUE),VLOOKUP(A194-2,SP500相关数据!$B$11:$E$24727,4,TRUE))),"")</f>
        <v/>
      </c>
      <c r="D194" s="13">
        <f>IF(VLOOKUP(A194,高收益利差!$A:$B,2,TRUE)&lt;&gt;"",VLOOKUP(A194,高收益利差!$A:$B,2,TRUE),IF(VLOOKUP(A194-1,高收益利差!$A:$B,2,TRUE)&lt;&gt;"",VLOOKUP(A194-1,高收益利差!$A:$B,2,TRUE),VLOOKUP(A194-2,高收益利差!$A:$B,2,TRUE)))</f>
        <v/>
      </c>
      <c r="E194" s="13">
        <f>IFERROR(VLOOKUP(A194,'10Y2Y'!$A:$B,2,TRUE),"")</f>
        <v/>
      </c>
      <c r="F194">
        <f>IFERROR(D194-D181,"")</f>
        <v/>
      </c>
      <c r="G194">
        <f>IFERROR(B194/AVERAGE(B155:B194)-1,"")</f>
        <v/>
      </c>
      <c r="H194">
        <f>IF(B194="","",IFERROR(AVERAGE(B155:B194)/AVERAGE(B142:B181)-1,""))</f>
        <v/>
      </c>
      <c r="I194">
        <f>IFERROR(VLOOKUP(A194,'Sahm Rule'!$A:$B,2,TRUE),"")</f>
        <v/>
      </c>
      <c r="J194" s="159">
        <f>IFERROR((B194/B181)^4-1-D194/100,"")</f>
        <v/>
      </c>
    </row>
    <row r="195">
      <c r="A195" s="10" t="n">
        <v>36784</v>
      </c>
      <c r="B195" s="13">
        <f>IF(VLOOKUP(A195,SP500相关数据!$B$11:$C$24727,2,TRUE)&lt;&gt;"",VLOOKUP(A195,SP500相关数据!$B$11:$C$24727,2,TRUE),IF(VLOOKUP(A195-1,SP500相关数据!$B$11:$C$24727,2,TRUE)&lt;&gt;"",VLOOKUP(A195-1,SP500相关数据!$B$11:$C$24727,2,TRUE),VLOOKUP(A195-2,SP500相关数据!$B$11:$C$24727,2,TRUE)))</f>
        <v/>
      </c>
      <c r="C195" s="13">
        <f>IFERROR(IF(VLOOKUP(A195,SP500相关数据!$B$11:$E$24727,4,TRUE)&lt;&gt;"",VLOOKUP(A195,SP500相关数据!$B$11:$E$24727,4,TRUE),IF(VLOOKUP(A195-1,SP500相关数据!$B$11:$E$24727,4,TRUE)&lt;&gt;"",VLOOKUP(A195-1,SP500相关数据!$B$11:$E$24727,4,TRUE),VLOOKUP(A195-2,SP500相关数据!$B$11:$E$24727,4,TRUE))),"")</f>
        <v/>
      </c>
      <c r="D195" s="13">
        <f>IF(VLOOKUP(A195,高收益利差!$A:$B,2,TRUE)&lt;&gt;"",VLOOKUP(A195,高收益利差!$A:$B,2,TRUE),IF(VLOOKUP(A195-1,高收益利差!$A:$B,2,TRUE)&lt;&gt;"",VLOOKUP(A195-1,高收益利差!$A:$B,2,TRUE),VLOOKUP(A195-2,高收益利差!$A:$B,2,TRUE)))</f>
        <v/>
      </c>
      <c r="E195" s="13">
        <f>IFERROR(VLOOKUP(A195,'10Y2Y'!$A:$B,2,TRUE),"")</f>
        <v/>
      </c>
      <c r="F195">
        <f>IFERROR(D195-D182,"")</f>
        <v/>
      </c>
      <c r="G195">
        <f>IFERROR(B195/AVERAGE(B156:B195)-1,"")</f>
        <v/>
      </c>
      <c r="H195">
        <f>IF(B195="","",IFERROR(AVERAGE(B156:B195)/AVERAGE(B143:B182)-1,""))</f>
        <v/>
      </c>
      <c r="I195">
        <f>IFERROR(VLOOKUP(A195,'Sahm Rule'!$A:$B,2,TRUE),"")</f>
        <v/>
      </c>
      <c r="J195" s="159">
        <f>IFERROR((B195/B182)^4-1-D195/100,"")</f>
        <v/>
      </c>
    </row>
    <row r="196">
      <c r="A196" s="10" t="n">
        <v>36791</v>
      </c>
      <c r="B196" s="13">
        <f>IF(VLOOKUP(A196,SP500相关数据!$B$11:$C$24727,2,TRUE)&lt;&gt;"",VLOOKUP(A196,SP500相关数据!$B$11:$C$24727,2,TRUE),IF(VLOOKUP(A196-1,SP500相关数据!$B$11:$C$24727,2,TRUE)&lt;&gt;"",VLOOKUP(A196-1,SP500相关数据!$B$11:$C$24727,2,TRUE),VLOOKUP(A196-2,SP500相关数据!$B$11:$C$24727,2,TRUE)))</f>
        <v/>
      </c>
      <c r="C196" s="13">
        <f>IFERROR(IF(VLOOKUP(A196,SP500相关数据!$B$11:$E$24727,4,TRUE)&lt;&gt;"",VLOOKUP(A196,SP500相关数据!$B$11:$E$24727,4,TRUE),IF(VLOOKUP(A196-1,SP500相关数据!$B$11:$E$24727,4,TRUE)&lt;&gt;"",VLOOKUP(A196-1,SP500相关数据!$B$11:$E$24727,4,TRUE),VLOOKUP(A196-2,SP500相关数据!$B$11:$E$24727,4,TRUE))),"")</f>
        <v/>
      </c>
      <c r="D196" s="13">
        <f>IF(VLOOKUP(A196,高收益利差!$A:$B,2,TRUE)&lt;&gt;"",VLOOKUP(A196,高收益利差!$A:$B,2,TRUE),IF(VLOOKUP(A196-1,高收益利差!$A:$B,2,TRUE)&lt;&gt;"",VLOOKUP(A196-1,高收益利差!$A:$B,2,TRUE),VLOOKUP(A196-2,高收益利差!$A:$B,2,TRUE)))</f>
        <v/>
      </c>
      <c r="E196" s="13">
        <f>IFERROR(VLOOKUP(A196,'10Y2Y'!$A:$B,2,TRUE),"")</f>
        <v/>
      </c>
      <c r="F196">
        <f>IFERROR(D196-D183,"")</f>
        <v/>
      </c>
      <c r="G196">
        <f>IFERROR(B196/AVERAGE(B157:B196)-1,"")</f>
        <v/>
      </c>
      <c r="H196">
        <f>IF(B196="","",IFERROR(AVERAGE(B157:B196)/AVERAGE(B144:B183)-1,""))</f>
        <v/>
      </c>
      <c r="I196">
        <f>IFERROR(VLOOKUP(A196,'Sahm Rule'!$A:$B,2,TRUE),"")</f>
        <v/>
      </c>
      <c r="J196" s="159">
        <f>IFERROR((B196/B183)^4-1-D196/100,"")</f>
        <v/>
      </c>
    </row>
    <row r="197">
      <c r="A197" s="10" t="n">
        <v>36798</v>
      </c>
      <c r="B197" s="13">
        <f>IF(VLOOKUP(A197,SP500相关数据!$B$11:$C$24727,2,TRUE)&lt;&gt;"",VLOOKUP(A197,SP500相关数据!$B$11:$C$24727,2,TRUE),IF(VLOOKUP(A197-1,SP500相关数据!$B$11:$C$24727,2,TRUE)&lt;&gt;"",VLOOKUP(A197-1,SP500相关数据!$B$11:$C$24727,2,TRUE),VLOOKUP(A197-2,SP500相关数据!$B$11:$C$24727,2,TRUE)))</f>
        <v/>
      </c>
      <c r="C197" s="13">
        <f>IFERROR(IF(VLOOKUP(A197,SP500相关数据!$B$11:$E$24727,4,TRUE)&lt;&gt;"",VLOOKUP(A197,SP500相关数据!$B$11:$E$24727,4,TRUE),IF(VLOOKUP(A197-1,SP500相关数据!$B$11:$E$24727,4,TRUE)&lt;&gt;"",VLOOKUP(A197-1,SP500相关数据!$B$11:$E$24727,4,TRUE),VLOOKUP(A197-2,SP500相关数据!$B$11:$E$24727,4,TRUE))),"")</f>
        <v/>
      </c>
      <c r="D197" s="13">
        <f>IF(VLOOKUP(A197,高收益利差!$A:$B,2,TRUE)&lt;&gt;"",VLOOKUP(A197,高收益利差!$A:$B,2,TRUE),IF(VLOOKUP(A197-1,高收益利差!$A:$B,2,TRUE)&lt;&gt;"",VLOOKUP(A197-1,高收益利差!$A:$B,2,TRUE),VLOOKUP(A197-2,高收益利差!$A:$B,2,TRUE)))</f>
        <v/>
      </c>
      <c r="E197" s="13">
        <f>IFERROR(VLOOKUP(A197,'10Y2Y'!$A:$B,2,TRUE),"")</f>
        <v/>
      </c>
      <c r="F197">
        <f>IFERROR(D197-D184,"")</f>
        <v/>
      </c>
      <c r="G197">
        <f>IFERROR(B197/AVERAGE(B158:B197)-1,"")</f>
        <v/>
      </c>
      <c r="H197">
        <f>IF(B197="","",IFERROR(AVERAGE(B158:B197)/AVERAGE(B145:B184)-1,""))</f>
        <v/>
      </c>
      <c r="I197">
        <f>IFERROR(VLOOKUP(A197,'Sahm Rule'!$A:$B,2,TRUE),"")</f>
        <v/>
      </c>
      <c r="J197" s="159">
        <f>IFERROR((B197/B184)^4-1-D197/100,"")</f>
        <v/>
      </c>
    </row>
    <row r="198">
      <c r="A198" s="10" t="n">
        <v>36805</v>
      </c>
      <c r="B198" s="13">
        <f>IF(VLOOKUP(A198,SP500相关数据!$B$11:$C$24727,2,TRUE)&lt;&gt;"",VLOOKUP(A198,SP500相关数据!$B$11:$C$24727,2,TRUE),IF(VLOOKUP(A198-1,SP500相关数据!$B$11:$C$24727,2,TRUE)&lt;&gt;"",VLOOKUP(A198-1,SP500相关数据!$B$11:$C$24727,2,TRUE),VLOOKUP(A198-2,SP500相关数据!$B$11:$C$24727,2,TRUE)))</f>
        <v/>
      </c>
      <c r="C198" s="13">
        <f>IFERROR(IF(VLOOKUP(A198,SP500相关数据!$B$11:$E$24727,4,TRUE)&lt;&gt;"",VLOOKUP(A198,SP500相关数据!$B$11:$E$24727,4,TRUE),IF(VLOOKUP(A198-1,SP500相关数据!$B$11:$E$24727,4,TRUE)&lt;&gt;"",VLOOKUP(A198-1,SP500相关数据!$B$11:$E$24727,4,TRUE),VLOOKUP(A198-2,SP500相关数据!$B$11:$E$24727,4,TRUE))),"")</f>
        <v/>
      </c>
      <c r="D198" s="13">
        <f>IF(VLOOKUP(A198,高收益利差!$A:$B,2,TRUE)&lt;&gt;"",VLOOKUP(A198,高收益利差!$A:$B,2,TRUE),IF(VLOOKUP(A198-1,高收益利差!$A:$B,2,TRUE)&lt;&gt;"",VLOOKUP(A198-1,高收益利差!$A:$B,2,TRUE),VLOOKUP(A198-2,高收益利差!$A:$B,2,TRUE)))</f>
        <v/>
      </c>
      <c r="E198" s="13">
        <f>IFERROR(VLOOKUP(A198,'10Y2Y'!$A:$B,2,TRUE),"")</f>
        <v/>
      </c>
      <c r="F198">
        <f>IFERROR(D198-D185,"")</f>
        <v/>
      </c>
      <c r="G198">
        <f>IFERROR(B198/AVERAGE(B159:B198)-1,"")</f>
        <v/>
      </c>
      <c r="H198">
        <f>IF(B198="","",IFERROR(AVERAGE(B159:B198)/AVERAGE(B146:B185)-1,""))</f>
        <v/>
      </c>
      <c r="I198">
        <f>IFERROR(VLOOKUP(A198,'Sahm Rule'!$A:$B,2,TRUE),"")</f>
        <v/>
      </c>
      <c r="J198" s="159">
        <f>IFERROR((B198/B185)^4-1-D198/100,"")</f>
        <v/>
      </c>
    </row>
    <row r="199">
      <c r="A199" s="10" t="n">
        <v>36812</v>
      </c>
      <c r="B199" s="13">
        <f>IF(VLOOKUP(A199,SP500相关数据!$B$11:$C$24727,2,TRUE)&lt;&gt;"",VLOOKUP(A199,SP500相关数据!$B$11:$C$24727,2,TRUE),IF(VLOOKUP(A199-1,SP500相关数据!$B$11:$C$24727,2,TRUE)&lt;&gt;"",VLOOKUP(A199-1,SP500相关数据!$B$11:$C$24727,2,TRUE),VLOOKUP(A199-2,SP500相关数据!$B$11:$C$24727,2,TRUE)))</f>
        <v/>
      </c>
      <c r="C199" s="13">
        <f>IFERROR(IF(VLOOKUP(A199,SP500相关数据!$B$11:$E$24727,4,TRUE)&lt;&gt;"",VLOOKUP(A199,SP500相关数据!$B$11:$E$24727,4,TRUE),IF(VLOOKUP(A199-1,SP500相关数据!$B$11:$E$24727,4,TRUE)&lt;&gt;"",VLOOKUP(A199-1,SP500相关数据!$B$11:$E$24727,4,TRUE),VLOOKUP(A199-2,SP500相关数据!$B$11:$E$24727,4,TRUE))),"")</f>
        <v/>
      </c>
      <c r="D199" s="13">
        <f>IF(VLOOKUP(A199,高收益利差!$A:$B,2,TRUE)&lt;&gt;"",VLOOKUP(A199,高收益利差!$A:$B,2,TRUE),IF(VLOOKUP(A199-1,高收益利差!$A:$B,2,TRUE)&lt;&gt;"",VLOOKUP(A199-1,高收益利差!$A:$B,2,TRUE),VLOOKUP(A199-2,高收益利差!$A:$B,2,TRUE)))</f>
        <v/>
      </c>
      <c r="E199" s="13">
        <f>IFERROR(VLOOKUP(A199,'10Y2Y'!$A:$B,2,TRUE),"")</f>
        <v/>
      </c>
      <c r="F199">
        <f>IFERROR(D199-D186,"")</f>
        <v/>
      </c>
      <c r="G199">
        <f>IFERROR(B199/AVERAGE(B160:B199)-1,"")</f>
        <v/>
      </c>
      <c r="H199">
        <f>IF(B199="","",IFERROR(AVERAGE(B160:B199)/AVERAGE(B147:B186)-1,""))</f>
        <v/>
      </c>
      <c r="I199">
        <f>IFERROR(VLOOKUP(A199,'Sahm Rule'!$A:$B,2,TRUE),"")</f>
        <v/>
      </c>
      <c r="J199" s="159">
        <f>IFERROR((B199/B186)^4-1-D199/100,"")</f>
        <v/>
      </c>
    </row>
    <row r="200">
      <c r="A200" s="10" t="n">
        <v>36819</v>
      </c>
      <c r="B200" s="13">
        <f>IF(VLOOKUP(A200,SP500相关数据!$B$11:$C$24727,2,TRUE)&lt;&gt;"",VLOOKUP(A200,SP500相关数据!$B$11:$C$24727,2,TRUE),IF(VLOOKUP(A200-1,SP500相关数据!$B$11:$C$24727,2,TRUE)&lt;&gt;"",VLOOKUP(A200-1,SP500相关数据!$B$11:$C$24727,2,TRUE),VLOOKUP(A200-2,SP500相关数据!$B$11:$C$24727,2,TRUE)))</f>
        <v/>
      </c>
      <c r="C200" s="13">
        <f>IFERROR(IF(VLOOKUP(A200,SP500相关数据!$B$11:$E$24727,4,TRUE)&lt;&gt;"",VLOOKUP(A200,SP500相关数据!$B$11:$E$24727,4,TRUE),IF(VLOOKUP(A200-1,SP500相关数据!$B$11:$E$24727,4,TRUE)&lt;&gt;"",VLOOKUP(A200-1,SP500相关数据!$B$11:$E$24727,4,TRUE),VLOOKUP(A200-2,SP500相关数据!$B$11:$E$24727,4,TRUE))),"")</f>
        <v/>
      </c>
      <c r="D200" s="13">
        <f>IF(VLOOKUP(A200,高收益利差!$A:$B,2,TRUE)&lt;&gt;"",VLOOKUP(A200,高收益利差!$A:$B,2,TRUE),IF(VLOOKUP(A200-1,高收益利差!$A:$B,2,TRUE)&lt;&gt;"",VLOOKUP(A200-1,高收益利差!$A:$B,2,TRUE),VLOOKUP(A200-2,高收益利差!$A:$B,2,TRUE)))</f>
        <v/>
      </c>
      <c r="E200" s="13">
        <f>IFERROR(VLOOKUP(A200,'10Y2Y'!$A:$B,2,TRUE),"")</f>
        <v/>
      </c>
      <c r="F200">
        <f>IFERROR(D200-D187,"")</f>
        <v/>
      </c>
      <c r="G200">
        <f>IFERROR(B200/AVERAGE(B161:B200)-1,"")</f>
        <v/>
      </c>
      <c r="H200">
        <f>IF(B200="","",IFERROR(AVERAGE(B161:B200)/AVERAGE(B148:B187)-1,""))</f>
        <v/>
      </c>
      <c r="I200">
        <f>IFERROR(VLOOKUP(A200,'Sahm Rule'!$A:$B,2,TRUE),"")</f>
        <v/>
      </c>
      <c r="J200" s="159">
        <f>IFERROR((B200/B187)^4-1-D200/100,"")</f>
        <v/>
      </c>
    </row>
    <row r="201">
      <c r="A201" s="10" t="n">
        <v>36826</v>
      </c>
      <c r="B201" s="13">
        <f>IF(VLOOKUP(A201,SP500相关数据!$B$11:$C$24727,2,TRUE)&lt;&gt;"",VLOOKUP(A201,SP500相关数据!$B$11:$C$24727,2,TRUE),IF(VLOOKUP(A201-1,SP500相关数据!$B$11:$C$24727,2,TRUE)&lt;&gt;"",VLOOKUP(A201-1,SP500相关数据!$B$11:$C$24727,2,TRUE),VLOOKUP(A201-2,SP500相关数据!$B$11:$C$24727,2,TRUE)))</f>
        <v/>
      </c>
      <c r="C201" s="13">
        <f>IFERROR(IF(VLOOKUP(A201,SP500相关数据!$B$11:$E$24727,4,TRUE)&lt;&gt;"",VLOOKUP(A201,SP500相关数据!$B$11:$E$24727,4,TRUE),IF(VLOOKUP(A201-1,SP500相关数据!$B$11:$E$24727,4,TRUE)&lt;&gt;"",VLOOKUP(A201-1,SP500相关数据!$B$11:$E$24727,4,TRUE),VLOOKUP(A201-2,SP500相关数据!$B$11:$E$24727,4,TRUE))),"")</f>
        <v/>
      </c>
      <c r="D201" s="13">
        <f>IF(VLOOKUP(A201,高收益利差!$A:$B,2,TRUE)&lt;&gt;"",VLOOKUP(A201,高收益利差!$A:$B,2,TRUE),IF(VLOOKUP(A201-1,高收益利差!$A:$B,2,TRUE)&lt;&gt;"",VLOOKUP(A201-1,高收益利差!$A:$B,2,TRUE),VLOOKUP(A201-2,高收益利差!$A:$B,2,TRUE)))</f>
        <v/>
      </c>
      <c r="E201" s="13">
        <f>IFERROR(VLOOKUP(A201,'10Y2Y'!$A:$B,2,TRUE),"")</f>
        <v/>
      </c>
      <c r="F201">
        <f>IFERROR(D201-D188,"")</f>
        <v/>
      </c>
      <c r="G201">
        <f>IFERROR(B201/AVERAGE(B162:B201)-1,"")</f>
        <v/>
      </c>
      <c r="H201">
        <f>IF(B201="","",IFERROR(AVERAGE(B162:B201)/AVERAGE(B149:B188)-1,""))</f>
        <v/>
      </c>
      <c r="I201">
        <f>IFERROR(VLOOKUP(A201,'Sahm Rule'!$A:$B,2,TRUE),"")</f>
        <v/>
      </c>
      <c r="J201" s="159">
        <f>IFERROR((B201/B188)^4-1-D201/100,"")</f>
        <v/>
      </c>
    </row>
    <row r="202">
      <c r="A202" s="10" t="n">
        <v>36833</v>
      </c>
      <c r="B202" s="13">
        <f>IF(VLOOKUP(A202,SP500相关数据!$B$11:$C$24727,2,TRUE)&lt;&gt;"",VLOOKUP(A202,SP500相关数据!$B$11:$C$24727,2,TRUE),IF(VLOOKUP(A202-1,SP500相关数据!$B$11:$C$24727,2,TRUE)&lt;&gt;"",VLOOKUP(A202-1,SP500相关数据!$B$11:$C$24727,2,TRUE),VLOOKUP(A202-2,SP500相关数据!$B$11:$C$24727,2,TRUE)))</f>
        <v/>
      </c>
      <c r="C202" s="13">
        <f>IFERROR(IF(VLOOKUP(A202,SP500相关数据!$B$11:$E$24727,4,TRUE)&lt;&gt;"",VLOOKUP(A202,SP500相关数据!$B$11:$E$24727,4,TRUE),IF(VLOOKUP(A202-1,SP500相关数据!$B$11:$E$24727,4,TRUE)&lt;&gt;"",VLOOKUP(A202-1,SP500相关数据!$B$11:$E$24727,4,TRUE),VLOOKUP(A202-2,SP500相关数据!$B$11:$E$24727,4,TRUE))),"")</f>
        <v/>
      </c>
      <c r="D202" s="13">
        <f>IF(VLOOKUP(A202,高收益利差!$A:$B,2,TRUE)&lt;&gt;"",VLOOKUP(A202,高收益利差!$A:$B,2,TRUE),IF(VLOOKUP(A202-1,高收益利差!$A:$B,2,TRUE)&lt;&gt;"",VLOOKUP(A202-1,高收益利差!$A:$B,2,TRUE),VLOOKUP(A202-2,高收益利差!$A:$B,2,TRUE)))</f>
        <v/>
      </c>
      <c r="E202" s="13">
        <f>IFERROR(VLOOKUP(A202,'10Y2Y'!$A:$B,2,TRUE),"")</f>
        <v/>
      </c>
      <c r="F202">
        <f>IFERROR(D202-D189,"")</f>
        <v/>
      </c>
      <c r="G202">
        <f>IFERROR(B202/AVERAGE(B163:B202)-1,"")</f>
        <v/>
      </c>
      <c r="H202">
        <f>IF(B202="","",IFERROR(AVERAGE(B163:B202)/AVERAGE(B150:B189)-1,""))</f>
        <v/>
      </c>
      <c r="I202">
        <f>IFERROR(VLOOKUP(A202,'Sahm Rule'!$A:$B,2,TRUE),"")</f>
        <v/>
      </c>
      <c r="J202" s="159">
        <f>IFERROR((B202/B189)^4-1-D202/100,"")</f>
        <v/>
      </c>
    </row>
    <row r="203">
      <c r="A203" s="10" t="n">
        <v>36840</v>
      </c>
      <c r="B203" s="13">
        <f>IF(VLOOKUP(A203,SP500相关数据!$B$11:$C$24727,2,TRUE)&lt;&gt;"",VLOOKUP(A203,SP500相关数据!$B$11:$C$24727,2,TRUE),IF(VLOOKUP(A203-1,SP500相关数据!$B$11:$C$24727,2,TRUE)&lt;&gt;"",VLOOKUP(A203-1,SP500相关数据!$B$11:$C$24727,2,TRUE),VLOOKUP(A203-2,SP500相关数据!$B$11:$C$24727,2,TRUE)))</f>
        <v/>
      </c>
      <c r="C203" s="13">
        <f>IFERROR(IF(VLOOKUP(A203,SP500相关数据!$B$11:$E$24727,4,TRUE)&lt;&gt;"",VLOOKUP(A203,SP500相关数据!$B$11:$E$24727,4,TRUE),IF(VLOOKUP(A203-1,SP500相关数据!$B$11:$E$24727,4,TRUE)&lt;&gt;"",VLOOKUP(A203-1,SP500相关数据!$B$11:$E$24727,4,TRUE),VLOOKUP(A203-2,SP500相关数据!$B$11:$E$24727,4,TRUE))),"")</f>
        <v/>
      </c>
      <c r="D203" s="13">
        <f>IF(VLOOKUP(A203,高收益利差!$A:$B,2,TRUE)&lt;&gt;"",VLOOKUP(A203,高收益利差!$A:$B,2,TRUE),IF(VLOOKUP(A203-1,高收益利差!$A:$B,2,TRUE)&lt;&gt;"",VLOOKUP(A203-1,高收益利差!$A:$B,2,TRUE),VLOOKUP(A203-2,高收益利差!$A:$B,2,TRUE)))</f>
        <v/>
      </c>
      <c r="E203" s="13">
        <f>IFERROR(VLOOKUP(A203,'10Y2Y'!$A:$B,2,TRUE),"")</f>
        <v/>
      </c>
      <c r="F203">
        <f>IFERROR(D203-D190,"")</f>
        <v/>
      </c>
      <c r="G203">
        <f>IFERROR(B203/AVERAGE(B164:B203)-1,"")</f>
        <v/>
      </c>
      <c r="H203">
        <f>IF(B203="","",IFERROR(AVERAGE(B164:B203)/AVERAGE(B151:B190)-1,""))</f>
        <v/>
      </c>
      <c r="I203">
        <f>IFERROR(VLOOKUP(A203,'Sahm Rule'!$A:$B,2,TRUE),"")</f>
        <v/>
      </c>
      <c r="J203" s="159">
        <f>IFERROR((B203/B190)^4-1-D203/100,"")</f>
        <v/>
      </c>
    </row>
    <row r="204">
      <c r="A204" s="10" t="n">
        <v>36847</v>
      </c>
      <c r="B204" s="13">
        <f>IF(VLOOKUP(A204,SP500相关数据!$B$11:$C$24727,2,TRUE)&lt;&gt;"",VLOOKUP(A204,SP500相关数据!$B$11:$C$24727,2,TRUE),IF(VLOOKUP(A204-1,SP500相关数据!$B$11:$C$24727,2,TRUE)&lt;&gt;"",VLOOKUP(A204-1,SP500相关数据!$B$11:$C$24727,2,TRUE),VLOOKUP(A204-2,SP500相关数据!$B$11:$C$24727,2,TRUE)))</f>
        <v/>
      </c>
      <c r="C204" s="13">
        <f>IFERROR(IF(VLOOKUP(A204,SP500相关数据!$B$11:$E$24727,4,TRUE)&lt;&gt;"",VLOOKUP(A204,SP500相关数据!$B$11:$E$24727,4,TRUE),IF(VLOOKUP(A204-1,SP500相关数据!$B$11:$E$24727,4,TRUE)&lt;&gt;"",VLOOKUP(A204-1,SP500相关数据!$B$11:$E$24727,4,TRUE),VLOOKUP(A204-2,SP500相关数据!$B$11:$E$24727,4,TRUE))),"")</f>
        <v/>
      </c>
      <c r="D204" s="13">
        <f>IF(VLOOKUP(A204,高收益利差!$A:$B,2,TRUE)&lt;&gt;"",VLOOKUP(A204,高收益利差!$A:$B,2,TRUE),IF(VLOOKUP(A204-1,高收益利差!$A:$B,2,TRUE)&lt;&gt;"",VLOOKUP(A204-1,高收益利差!$A:$B,2,TRUE),VLOOKUP(A204-2,高收益利差!$A:$B,2,TRUE)))</f>
        <v/>
      </c>
      <c r="E204" s="13">
        <f>IFERROR(VLOOKUP(A204,'10Y2Y'!$A:$B,2,TRUE),"")</f>
        <v/>
      </c>
      <c r="F204">
        <f>IFERROR(D204-D191,"")</f>
        <v/>
      </c>
      <c r="G204">
        <f>IFERROR(B204/AVERAGE(B165:B204)-1,"")</f>
        <v/>
      </c>
      <c r="H204">
        <f>IF(B204="","",IFERROR(AVERAGE(B165:B204)/AVERAGE(B152:B191)-1,""))</f>
        <v/>
      </c>
      <c r="I204">
        <f>IFERROR(VLOOKUP(A204,'Sahm Rule'!$A:$B,2,TRUE),"")</f>
        <v/>
      </c>
      <c r="J204" s="159">
        <f>IFERROR((B204/B191)^4-1-D204/100,"")</f>
        <v/>
      </c>
    </row>
    <row r="205">
      <c r="A205" s="10" t="n">
        <v>36854</v>
      </c>
      <c r="B205" s="13">
        <f>IF(VLOOKUP(A205,SP500相关数据!$B$11:$C$24727,2,TRUE)&lt;&gt;"",VLOOKUP(A205,SP500相关数据!$B$11:$C$24727,2,TRUE),IF(VLOOKUP(A205-1,SP500相关数据!$B$11:$C$24727,2,TRUE)&lt;&gt;"",VLOOKUP(A205-1,SP500相关数据!$B$11:$C$24727,2,TRUE),VLOOKUP(A205-2,SP500相关数据!$B$11:$C$24727,2,TRUE)))</f>
        <v/>
      </c>
      <c r="C205" s="13">
        <f>IFERROR(IF(VLOOKUP(A205,SP500相关数据!$B$11:$E$24727,4,TRUE)&lt;&gt;"",VLOOKUP(A205,SP500相关数据!$B$11:$E$24727,4,TRUE),IF(VLOOKUP(A205-1,SP500相关数据!$B$11:$E$24727,4,TRUE)&lt;&gt;"",VLOOKUP(A205-1,SP500相关数据!$B$11:$E$24727,4,TRUE),VLOOKUP(A205-2,SP500相关数据!$B$11:$E$24727,4,TRUE))),"")</f>
        <v/>
      </c>
      <c r="D205" s="13">
        <f>IF(VLOOKUP(A205,高收益利差!$A:$B,2,TRUE)&lt;&gt;"",VLOOKUP(A205,高收益利差!$A:$B,2,TRUE),IF(VLOOKUP(A205-1,高收益利差!$A:$B,2,TRUE)&lt;&gt;"",VLOOKUP(A205-1,高收益利差!$A:$B,2,TRUE),VLOOKUP(A205-2,高收益利差!$A:$B,2,TRUE)))</f>
        <v/>
      </c>
      <c r="E205" s="13">
        <f>IFERROR(VLOOKUP(A205,'10Y2Y'!$A:$B,2,TRUE),"")</f>
        <v/>
      </c>
      <c r="F205">
        <f>IFERROR(D205-D192,"")</f>
        <v/>
      </c>
      <c r="G205">
        <f>IFERROR(B205/AVERAGE(B166:B205)-1,"")</f>
        <v/>
      </c>
      <c r="H205">
        <f>IF(B205="","",IFERROR(AVERAGE(B166:B205)/AVERAGE(B153:B192)-1,""))</f>
        <v/>
      </c>
      <c r="I205">
        <f>IFERROR(VLOOKUP(A205,'Sahm Rule'!$A:$B,2,TRUE),"")</f>
        <v/>
      </c>
      <c r="J205" s="159">
        <f>IFERROR((B205/B192)^4-1-D205/100,"")</f>
        <v/>
      </c>
    </row>
    <row r="206">
      <c r="A206" s="10" t="n">
        <v>36861</v>
      </c>
      <c r="B206" s="13">
        <f>IF(VLOOKUP(A206,SP500相关数据!$B$11:$C$24727,2,TRUE)&lt;&gt;"",VLOOKUP(A206,SP500相关数据!$B$11:$C$24727,2,TRUE),IF(VLOOKUP(A206-1,SP500相关数据!$B$11:$C$24727,2,TRUE)&lt;&gt;"",VLOOKUP(A206-1,SP500相关数据!$B$11:$C$24727,2,TRUE),VLOOKUP(A206-2,SP500相关数据!$B$11:$C$24727,2,TRUE)))</f>
        <v/>
      </c>
      <c r="C206" s="13">
        <f>IFERROR(IF(VLOOKUP(A206,SP500相关数据!$B$11:$E$24727,4,TRUE)&lt;&gt;"",VLOOKUP(A206,SP500相关数据!$B$11:$E$24727,4,TRUE),IF(VLOOKUP(A206-1,SP500相关数据!$B$11:$E$24727,4,TRUE)&lt;&gt;"",VLOOKUP(A206-1,SP500相关数据!$B$11:$E$24727,4,TRUE),VLOOKUP(A206-2,SP500相关数据!$B$11:$E$24727,4,TRUE))),"")</f>
        <v/>
      </c>
      <c r="D206" s="13">
        <f>IF(VLOOKUP(A206,高收益利差!$A:$B,2,TRUE)&lt;&gt;"",VLOOKUP(A206,高收益利差!$A:$B,2,TRUE),IF(VLOOKUP(A206-1,高收益利差!$A:$B,2,TRUE)&lt;&gt;"",VLOOKUP(A206-1,高收益利差!$A:$B,2,TRUE),VLOOKUP(A206-2,高收益利差!$A:$B,2,TRUE)))</f>
        <v/>
      </c>
      <c r="E206" s="13">
        <f>IFERROR(VLOOKUP(A206,'10Y2Y'!$A:$B,2,TRUE),"")</f>
        <v/>
      </c>
      <c r="F206">
        <f>IFERROR(D206-D193,"")</f>
        <v/>
      </c>
      <c r="G206">
        <f>IFERROR(B206/AVERAGE(B167:B206)-1,"")</f>
        <v/>
      </c>
      <c r="H206">
        <f>IF(B206="","",IFERROR(AVERAGE(B167:B206)/AVERAGE(B154:B193)-1,""))</f>
        <v/>
      </c>
      <c r="I206">
        <f>IFERROR(VLOOKUP(A206,'Sahm Rule'!$A:$B,2,TRUE),"")</f>
        <v/>
      </c>
      <c r="J206" s="159">
        <f>IFERROR((B206/B193)^4-1-D206/100,"")</f>
        <v/>
      </c>
    </row>
    <row r="207">
      <c r="A207" s="10" t="n">
        <v>36868</v>
      </c>
      <c r="B207" s="13">
        <f>IF(VLOOKUP(A207,SP500相关数据!$B$11:$C$24727,2,TRUE)&lt;&gt;"",VLOOKUP(A207,SP500相关数据!$B$11:$C$24727,2,TRUE),IF(VLOOKUP(A207-1,SP500相关数据!$B$11:$C$24727,2,TRUE)&lt;&gt;"",VLOOKUP(A207-1,SP500相关数据!$B$11:$C$24727,2,TRUE),VLOOKUP(A207-2,SP500相关数据!$B$11:$C$24727,2,TRUE)))</f>
        <v/>
      </c>
      <c r="C207" s="13">
        <f>IFERROR(IF(VLOOKUP(A207,SP500相关数据!$B$11:$E$24727,4,TRUE)&lt;&gt;"",VLOOKUP(A207,SP500相关数据!$B$11:$E$24727,4,TRUE),IF(VLOOKUP(A207-1,SP500相关数据!$B$11:$E$24727,4,TRUE)&lt;&gt;"",VLOOKUP(A207-1,SP500相关数据!$B$11:$E$24727,4,TRUE),VLOOKUP(A207-2,SP500相关数据!$B$11:$E$24727,4,TRUE))),"")</f>
        <v/>
      </c>
      <c r="D207" s="13">
        <f>IF(VLOOKUP(A207,高收益利差!$A:$B,2,TRUE)&lt;&gt;"",VLOOKUP(A207,高收益利差!$A:$B,2,TRUE),IF(VLOOKUP(A207-1,高收益利差!$A:$B,2,TRUE)&lt;&gt;"",VLOOKUP(A207-1,高收益利差!$A:$B,2,TRUE),VLOOKUP(A207-2,高收益利差!$A:$B,2,TRUE)))</f>
        <v/>
      </c>
      <c r="E207" s="13">
        <f>IFERROR(VLOOKUP(A207,'10Y2Y'!$A:$B,2,TRUE),"")</f>
        <v/>
      </c>
      <c r="F207">
        <f>IFERROR(D207-D194,"")</f>
        <v/>
      </c>
      <c r="G207">
        <f>IFERROR(B207/AVERAGE(B168:B207)-1,"")</f>
        <v/>
      </c>
      <c r="H207">
        <f>IF(B207="","",IFERROR(AVERAGE(B168:B207)/AVERAGE(B155:B194)-1,""))</f>
        <v/>
      </c>
      <c r="I207">
        <f>IFERROR(VLOOKUP(A207,'Sahm Rule'!$A:$B,2,TRUE),"")</f>
        <v/>
      </c>
      <c r="J207" s="159">
        <f>IFERROR((B207/B194)^4-1-D207/100,"")</f>
        <v/>
      </c>
    </row>
    <row r="208">
      <c r="A208" s="10" t="n">
        <v>36875</v>
      </c>
      <c r="B208" s="13">
        <f>IF(VLOOKUP(A208,SP500相关数据!$B$11:$C$24727,2,TRUE)&lt;&gt;"",VLOOKUP(A208,SP500相关数据!$B$11:$C$24727,2,TRUE),IF(VLOOKUP(A208-1,SP500相关数据!$B$11:$C$24727,2,TRUE)&lt;&gt;"",VLOOKUP(A208-1,SP500相关数据!$B$11:$C$24727,2,TRUE),VLOOKUP(A208-2,SP500相关数据!$B$11:$C$24727,2,TRUE)))</f>
        <v/>
      </c>
      <c r="C208" s="13">
        <f>IFERROR(IF(VLOOKUP(A208,SP500相关数据!$B$11:$E$24727,4,TRUE)&lt;&gt;"",VLOOKUP(A208,SP500相关数据!$B$11:$E$24727,4,TRUE),IF(VLOOKUP(A208-1,SP500相关数据!$B$11:$E$24727,4,TRUE)&lt;&gt;"",VLOOKUP(A208-1,SP500相关数据!$B$11:$E$24727,4,TRUE),VLOOKUP(A208-2,SP500相关数据!$B$11:$E$24727,4,TRUE))),"")</f>
        <v/>
      </c>
      <c r="D208" s="13">
        <f>IF(VLOOKUP(A208,高收益利差!$A:$B,2,TRUE)&lt;&gt;"",VLOOKUP(A208,高收益利差!$A:$B,2,TRUE),IF(VLOOKUP(A208-1,高收益利差!$A:$B,2,TRUE)&lt;&gt;"",VLOOKUP(A208-1,高收益利差!$A:$B,2,TRUE),VLOOKUP(A208-2,高收益利差!$A:$B,2,TRUE)))</f>
        <v/>
      </c>
      <c r="E208" s="13">
        <f>IFERROR(VLOOKUP(A208,'10Y2Y'!$A:$B,2,TRUE),"")</f>
        <v/>
      </c>
      <c r="F208">
        <f>IFERROR(D208-D195,"")</f>
        <v/>
      </c>
      <c r="G208">
        <f>IFERROR(B208/AVERAGE(B169:B208)-1,"")</f>
        <v/>
      </c>
      <c r="H208">
        <f>IF(B208="","",IFERROR(AVERAGE(B169:B208)/AVERAGE(B156:B195)-1,""))</f>
        <v/>
      </c>
      <c r="I208">
        <f>IFERROR(VLOOKUP(A208,'Sahm Rule'!$A:$B,2,TRUE),"")</f>
        <v/>
      </c>
      <c r="J208" s="159">
        <f>IFERROR((B208/B195)^4-1-D208/100,"")</f>
        <v/>
      </c>
    </row>
    <row r="209">
      <c r="A209" s="10" t="n">
        <v>36882</v>
      </c>
      <c r="B209" s="13">
        <f>IF(VLOOKUP(A209,SP500相关数据!$B$11:$C$24727,2,TRUE)&lt;&gt;"",VLOOKUP(A209,SP500相关数据!$B$11:$C$24727,2,TRUE),IF(VLOOKUP(A209-1,SP500相关数据!$B$11:$C$24727,2,TRUE)&lt;&gt;"",VLOOKUP(A209-1,SP500相关数据!$B$11:$C$24727,2,TRUE),VLOOKUP(A209-2,SP500相关数据!$B$11:$C$24727,2,TRUE)))</f>
        <v/>
      </c>
      <c r="C209" s="13">
        <f>IFERROR(IF(VLOOKUP(A209,SP500相关数据!$B$11:$E$24727,4,TRUE)&lt;&gt;"",VLOOKUP(A209,SP500相关数据!$B$11:$E$24727,4,TRUE),IF(VLOOKUP(A209-1,SP500相关数据!$B$11:$E$24727,4,TRUE)&lt;&gt;"",VLOOKUP(A209-1,SP500相关数据!$B$11:$E$24727,4,TRUE),VLOOKUP(A209-2,SP500相关数据!$B$11:$E$24727,4,TRUE))),"")</f>
        <v/>
      </c>
      <c r="D209" s="13">
        <f>IF(VLOOKUP(A209,高收益利差!$A:$B,2,TRUE)&lt;&gt;"",VLOOKUP(A209,高收益利差!$A:$B,2,TRUE),IF(VLOOKUP(A209-1,高收益利差!$A:$B,2,TRUE)&lt;&gt;"",VLOOKUP(A209-1,高收益利差!$A:$B,2,TRUE),VLOOKUP(A209-2,高收益利差!$A:$B,2,TRUE)))</f>
        <v/>
      </c>
      <c r="E209" s="13">
        <f>IFERROR(VLOOKUP(A209,'10Y2Y'!$A:$B,2,TRUE),"")</f>
        <v/>
      </c>
      <c r="F209">
        <f>IFERROR(D209-D196,"")</f>
        <v/>
      </c>
      <c r="G209">
        <f>IFERROR(B209/AVERAGE(B170:B209)-1,"")</f>
        <v/>
      </c>
      <c r="H209">
        <f>IF(B209="","",IFERROR(AVERAGE(B170:B209)/AVERAGE(B157:B196)-1,""))</f>
        <v/>
      </c>
      <c r="I209">
        <f>IFERROR(VLOOKUP(A209,'Sahm Rule'!$A:$B,2,TRUE),"")</f>
        <v/>
      </c>
      <c r="J209" s="159">
        <f>IFERROR((B209/B196)^4-1-D209/100,"")</f>
        <v/>
      </c>
    </row>
    <row r="210">
      <c r="A210" s="10" t="n">
        <v>36889</v>
      </c>
      <c r="B210" s="13">
        <f>IF(VLOOKUP(A210,SP500相关数据!$B$11:$C$24727,2,TRUE)&lt;&gt;"",VLOOKUP(A210,SP500相关数据!$B$11:$C$24727,2,TRUE),IF(VLOOKUP(A210-1,SP500相关数据!$B$11:$C$24727,2,TRUE)&lt;&gt;"",VLOOKUP(A210-1,SP500相关数据!$B$11:$C$24727,2,TRUE),VLOOKUP(A210-2,SP500相关数据!$B$11:$C$24727,2,TRUE)))</f>
        <v/>
      </c>
      <c r="C210" s="13">
        <f>IFERROR(IF(VLOOKUP(A210,SP500相关数据!$B$11:$E$24727,4,TRUE)&lt;&gt;"",VLOOKUP(A210,SP500相关数据!$B$11:$E$24727,4,TRUE),IF(VLOOKUP(A210-1,SP500相关数据!$B$11:$E$24727,4,TRUE)&lt;&gt;"",VLOOKUP(A210-1,SP500相关数据!$B$11:$E$24727,4,TRUE),VLOOKUP(A210-2,SP500相关数据!$B$11:$E$24727,4,TRUE))),"")</f>
        <v/>
      </c>
      <c r="D210" s="13">
        <f>IF(VLOOKUP(A210,高收益利差!$A:$B,2,TRUE)&lt;&gt;"",VLOOKUP(A210,高收益利差!$A:$B,2,TRUE),IF(VLOOKUP(A210-1,高收益利差!$A:$B,2,TRUE)&lt;&gt;"",VLOOKUP(A210-1,高收益利差!$A:$B,2,TRUE),VLOOKUP(A210-2,高收益利差!$A:$B,2,TRUE)))</f>
        <v/>
      </c>
      <c r="E210" s="13">
        <f>IFERROR(VLOOKUP(A210,'10Y2Y'!$A:$B,2,TRUE),"")</f>
        <v/>
      </c>
      <c r="F210">
        <f>IFERROR(D210-D197,"")</f>
        <v/>
      </c>
      <c r="G210">
        <f>IFERROR(B210/AVERAGE(B171:B210)-1,"")</f>
        <v/>
      </c>
      <c r="H210">
        <f>IF(B210="","",IFERROR(AVERAGE(B171:B210)/AVERAGE(B158:B197)-1,""))</f>
        <v/>
      </c>
      <c r="I210">
        <f>IFERROR(VLOOKUP(A210,'Sahm Rule'!$A:$B,2,TRUE),"")</f>
        <v/>
      </c>
      <c r="J210" s="159">
        <f>IFERROR((B210/B197)^4-1-D210/100,"")</f>
        <v/>
      </c>
    </row>
    <row r="211">
      <c r="A211" s="10" t="n">
        <v>36896</v>
      </c>
      <c r="B211" s="13">
        <f>IF(VLOOKUP(A211,SP500相关数据!$B$11:$C$24727,2,TRUE)&lt;&gt;"",VLOOKUP(A211,SP500相关数据!$B$11:$C$24727,2,TRUE),IF(VLOOKUP(A211-1,SP500相关数据!$B$11:$C$24727,2,TRUE)&lt;&gt;"",VLOOKUP(A211-1,SP500相关数据!$B$11:$C$24727,2,TRUE),VLOOKUP(A211-2,SP500相关数据!$B$11:$C$24727,2,TRUE)))</f>
        <v/>
      </c>
      <c r="C211" s="13">
        <f>IFERROR(IF(VLOOKUP(A211,SP500相关数据!$B$11:$E$24727,4,TRUE)&lt;&gt;"",VLOOKUP(A211,SP500相关数据!$B$11:$E$24727,4,TRUE),IF(VLOOKUP(A211-1,SP500相关数据!$B$11:$E$24727,4,TRUE)&lt;&gt;"",VLOOKUP(A211-1,SP500相关数据!$B$11:$E$24727,4,TRUE),VLOOKUP(A211-2,SP500相关数据!$B$11:$E$24727,4,TRUE))),"")</f>
        <v/>
      </c>
      <c r="D211" s="13">
        <f>IF(VLOOKUP(A211,高收益利差!$A:$B,2,TRUE)&lt;&gt;"",VLOOKUP(A211,高收益利差!$A:$B,2,TRUE),IF(VLOOKUP(A211-1,高收益利差!$A:$B,2,TRUE)&lt;&gt;"",VLOOKUP(A211-1,高收益利差!$A:$B,2,TRUE),VLOOKUP(A211-2,高收益利差!$A:$B,2,TRUE)))</f>
        <v/>
      </c>
      <c r="E211" s="13">
        <f>IFERROR(VLOOKUP(A211,'10Y2Y'!$A:$B,2,TRUE),"")</f>
        <v/>
      </c>
      <c r="F211">
        <f>IFERROR(D211-D198,"")</f>
        <v/>
      </c>
      <c r="G211">
        <f>IFERROR(B211/AVERAGE(B172:B211)-1,"")</f>
        <v/>
      </c>
      <c r="H211">
        <f>IF(B211="","",IFERROR(AVERAGE(B172:B211)/AVERAGE(B159:B198)-1,""))</f>
        <v/>
      </c>
      <c r="I211">
        <f>IFERROR(VLOOKUP(A211,'Sahm Rule'!$A:$B,2,TRUE),"")</f>
        <v/>
      </c>
      <c r="J211" s="159">
        <f>IFERROR((B211/B198)^4-1-D211/100,"")</f>
        <v/>
      </c>
    </row>
    <row r="212">
      <c r="A212" s="10" t="n">
        <v>36903</v>
      </c>
      <c r="B212" s="13">
        <f>IF(VLOOKUP(A212,SP500相关数据!$B$11:$C$24727,2,TRUE)&lt;&gt;"",VLOOKUP(A212,SP500相关数据!$B$11:$C$24727,2,TRUE),IF(VLOOKUP(A212-1,SP500相关数据!$B$11:$C$24727,2,TRUE)&lt;&gt;"",VLOOKUP(A212-1,SP500相关数据!$B$11:$C$24727,2,TRUE),VLOOKUP(A212-2,SP500相关数据!$B$11:$C$24727,2,TRUE)))</f>
        <v/>
      </c>
      <c r="C212" s="13">
        <f>IFERROR(IF(VLOOKUP(A212,SP500相关数据!$B$11:$E$24727,4,TRUE)&lt;&gt;"",VLOOKUP(A212,SP500相关数据!$B$11:$E$24727,4,TRUE),IF(VLOOKUP(A212-1,SP500相关数据!$B$11:$E$24727,4,TRUE)&lt;&gt;"",VLOOKUP(A212-1,SP500相关数据!$B$11:$E$24727,4,TRUE),VLOOKUP(A212-2,SP500相关数据!$B$11:$E$24727,4,TRUE))),"")</f>
        <v/>
      </c>
      <c r="D212" s="13">
        <f>IF(VLOOKUP(A212,高收益利差!$A:$B,2,TRUE)&lt;&gt;"",VLOOKUP(A212,高收益利差!$A:$B,2,TRUE),IF(VLOOKUP(A212-1,高收益利差!$A:$B,2,TRUE)&lt;&gt;"",VLOOKUP(A212-1,高收益利差!$A:$B,2,TRUE),VLOOKUP(A212-2,高收益利差!$A:$B,2,TRUE)))</f>
        <v/>
      </c>
      <c r="E212" s="13">
        <f>IFERROR(VLOOKUP(A212,'10Y2Y'!$A:$B,2,TRUE),"")</f>
        <v/>
      </c>
      <c r="F212">
        <f>IFERROR(D212-D199,"")</f>
        <v/>
      </c>
      <c r="G212">
        <f>IFERROR(B212/AVERAGE(B173:B212)-1,"")</f>
        <v/>
      </c>
      <c r="H212">
        <f>IF(B212="","",IFERROR(AVERAGE(B173:B212)/AVERAGE(B160:B199)-1,""))</f>
        <v/>
      </c>
      <c r="I212">
        <f>IFERROR(VLOOKUP(A212,'Sahm Rule'!$A:$B,2,TRUE),"")</f>
        <v/>
      </c>
      <c r="J212" s="159">
        <f>IFERROR((B212/B199)^4-1-D212/100,"")</f>
        <v/>
      </c>
    </row>
    <row r="213">
      <c r="A213" s="10" t="n">
        <v>36910</v>
      </c>
      <c r="B213" s="13">
        <f>IF(VLOOKUP(A213,SP500相关数据!$B$11:$C$24727,2,TRUE)&lt;&gt;"",VLOOKUP(A213,SP500相关数据!$B$11:$C$24727,2,TRUE),IF(VLOOKUP(A213-1,SP500相关数据!$B$11:$C$24727,2,TRUE)&lt;&gt;"",VLOOKUP(A213-1,SP500相关数据!$B$11:$C$24727,2,TRUE),VLOOKUP(A213-2,SP500相关数据!$B$11:$C$24727,2,TRUE)))</f>
        <v/>
      </c>
      <c r="C213" s="13">
        <f>IFERROR(IF(VLOOKUP(A213,SP500相关数据!$B$11:$E$24727,4,TRUE)&lt;&gt;"",VLOOKUP(A213,SP500相关数据!$B$11:$E$24727,4,TRUE),IF(VLOOKUP(A213-1,SP500相关数据!$B$11:$E$24727,4,TRUE)&lt;&gt;"",VLOOKUP(A213-1,SP500相关数据!$B$11:$E$24727,4,TRUE),VLOOKUP(A213-2,SP500相关数据!$B$11:$E$24727,4,TRUE))),"")</f>
        <v/>
      </c>
      <c r="D213" s="13">
        <f>IF(VLOOKUP(A213,高收益利差!$A:$B,2,TRUE)&lt;&gt;"",VLOOKUP(A213,高收益利差!$A:$B,2,TRUE),IF(VLOOKUP(A213-1,高收益利差!$A:$B,2,TRUE)&lt;&gt;"",VLOOKUP(A213-1,高收益利差!$A:$B,2,TRUE),VLOOKUP(A213-2,高收益利差!$A:$B,2,TRUE)))</f>
        <v/>
      </c>
      <c r="E213" s="13">
        <f>IFERROR(VLOOKUP(A213,'10Y2Y'!$A:$B,2,TRUE),"")</f>
        <v/>
      </c>
      <c r="F213">
        <f>IFERROR(D213-D200,"")</f>
        <v/>
      </c>
      <c r="G213">
        <f>IFERROR(B213/AVERAGE(B174:B213)-1,"")</f>
        <v/>
      </c>
      <c r="H213">
        <f>IF(B213="","",IFERROR(AVERAGE(B174:B213)/AVERAGE(B161:B200)-1,""))</f>
        <v/>
      </c>
      <c r="I213">
        <f>IFERROR(VLOOKUP(A213,'Sahm Rule'!$A:$B,2,TRUE),"")</f>
        <v/>
      </c>
      <c r="J213" s="159">
        <f>IFERROR((B213/B200)^4-1-D213/100,"")</f>
        <v/>
      </c>
    </row>
    <row r="214">
      <c r="A214" s="10" t="n">
        <v>36917</v>
      </c>
      <c r="B214" s="13">
        <f>IF(VLOOKUP(A214,SP500相关数据!$B$11:$C$24727,2,TRUE)&lt;&gt;"",VLOOKUP(A214,SP500相关数据!$B$11:$C$24727,2,TRUE),IF(VLOOKUP(A214-1,SP500相关数据!$B$11:$C$24727,2,TRUE)&lt;&gt;"",VLOOKUP(A214-1,SP500相关数据!$B$11:$C$24727,2,TRUE),VLOOKUP(A214-2,SP500相关数据!$B$11:$C$24727,2,TRUE)))</f>
        <v/>
      </c>
      <c r="C214" s="13">
        <f>IFERROR(IF(VLOOKUP(A214,SP500相关数据!$B$11:$E$24727,4,TRUE)&lt;&gt;"",VLOOKUP(A214,SP500相关数据!$B$11:$E$24727,4,TRUE),IF(VLOOKUP(A214-1,SP500相关数据!$B$11:$E$24727,4,TRUE)&lt;&gt;"",VLOOKUP(A214-1,SP500相关数据!$B$11:$E$24727,4,TRUE),VLOOKUP(A214-2,SP500相关数据!$B$11:$E$24727,4,TRUE))),"")</f>
        <v/>
      </c>
      <c r="D214" s="13">
        <f>IF(VLOOKUP(A214,高收益利差!$A:$B,2,TRUE)&lt;&gt;"",VLOOKUP(A214,高收益利差!$A:$B,2,TRUE),IF(VLOOKUP(A214-1,高收益利差!$A:$B,2,TRUE)&lt;&gt;"",VLOOKUP(A214-1,高收益利差!$A:$B,2,TRUE),VLOOKUP(A214-2,高收益利差!$A:$B,2,TRUE)))</f>
        <v/>
      </c>
      <c r="E214" s="13">
        <f>IFERROR(VLOOKUP(A214,'10Y2Y'!$A:$B,2,TRUE),"")</f>
        <v/>
      </c>
      <c r="F214">
        <f>IFERROR(D214-D201,"")</f>
        <v/>
      </c>
      <c r="G214">
        <f>IFERROR(B214/AVERAGE(B175:B214)-1,"")</f>
        <v/>
      </c>
      <c r="H214">
        <f>IF(B214="","",IFERROR(AVERAGE(B175:B214)/AVERAGE(B162:B201)-1,""))</f>
        <v/>
      </c>
      <c r="I214">
        <f>IFERROR(VLOOKUP(A214,'Sahm Rule'!$A:$B,2,TRUE),"")</f>
        <v/>
      </c>
      <c r="J214" s="159">
        <f>IFERROR((B214/B201)^4-1-D214/100,"")</f>
        <v/>
      </c>
    </row>
    <row r="215">
      <c r="A215" s="10" t="n">
        <v>36924</v>
      </c>
      <c r="B215" s="13">
        <f>IF(VLOOKUP(A215,SP500相关数据!$B$11:$C$24727,2,TRUE)&lt;&gt;"",VLOOKUP(A215,SP500相关数据!$B$11:$C$24727,2,TRUE),IF(VLOOKUP(A215-1,SP500相关数据!$B$11:$C$24727,2,TRUE)&lt;&gt;"",VLOOKUP(A215-1,SP500相关数据!$B$11:$C$24727,2,TRUE),VLOOKUP(A215-2,SP500相关数据!$B$11:$C$24727,2,TRUE)))</f>
        <v/>
      </c>
      <c r="C215" s="13">
        <f>IFERROR(IF(VLOOKUP(A215,SP500相关数据!$B$11:$E$24727,4,TRUE)&lt;&gt;"",VLOOKUP(A215,SP500相关数据!$B$11:$E$24727,4,TRUE),IF(VLOOKUP(A215-1,SP500相关数据!$B$11:$E$24727,4,TRUE)&lt;&gt;"",VLOOKUP(A215-1,SP500相关数据!$B$11:$E$24727,4,TRUE),VLOOKUP(A215-2,SP500相关数据!$B$11:$E$24727,4,TRUE))),"")</f>
        <v/>
      </c>
      <c r="D215" s="13">
        <f>IF(VLOOKUP(A215,高收益利差!$A:$B,2,TRUE)&lt;&gt;"",VLOOKUP(A215,高收益利差!$A:$B,2,TRUE),IF(VLOOKUP(A215-1,高收益利差!$A:$B,2,TRUE)&lt;&gt;"",VLOOKUP(A215-1,高收益利差!$A:$B,2,TRUE),VLOOKUP(A215-2,高收益利差!$A:$B,2,TRUE)))</f>
        <v/>
      </c>
      <c r="E215" s="13">
        <f>IFERROR(VLOOKUP(A215,'10Y2Y'!$A:$B,2,TRUE),"")</f>
        <v/>
      </c>
      <c r="F215">
        <f>IFERROR(D215-D202,"")</f>
        <v/>
      </c>
      <c r="G215">
        <f>IFERROR(B215/AVERAGE(B176:B215)-1,"")</f>
        <v/>
      </c>
      <c r="H215">
        <f>IF(B215="","",IFERROR(AVERAGE(B176:B215)/AVERAGE(B163:B202)-1,""))</f>
        <v/>
      </c>
      <c r="I215">
        <f>IFERROR(VLOOKUP(A215,'Sahm Rule'!$A:$B,2,TRUE),"")</f>
        <v/>
      </c>
      <c r="J215" s="159">
        <f>IFERROR((B215/B202)^4-1-D215/100,"")</f>
        <v/>
      </c>
    </row>
    <row r="216">
      <c r="A216" s="10" t="n">
        <v>36931</v>
      </c>
      <c r="B216" s="13">
        <f>IF(VLOOKUP(A216,SP500相关数据!$B$11:$C$24727,2,TRUE)&lt;&gt;"",VLOOKUP(A216,SP500相关数据!$B$11:$C$24727,2,TRUE),IF(VLOOKUP(A216-1,SP500相关数据!$B$11:$C$24727,2,TRUE)&lt;&gt;"",VLOOKUP(A216-1,SP500相关数据!$B$11:$C$24727,2,TRUE),VLOOKUP(A216-2,SP500相关数据!$B$11:$C$24727,2,TRUE)))</f>
        <v/>
      </c>
      <c r="C216" s="13">
        <f>IFERROR(IF(VLOOKUP(A216,SP500相关数据!$B$11:$E$24727,4,TRUE)&lt;&gt;"",VLOOKUP(A216,SP500相关数据!$B$11:$E$24727,4,TRUE),IF(VLOOKUP(A216-1,SP500相关数据!$B$11:$E$24727,4,TRUE)&lt;&gt;"",VLOOKUP(A216-1,SP500相关数据!$B$11:$E$24727,4,TRUE),VLOOKUP(A216-2,SP500相关数据!$B$11:$E$24727,4,TRUE))),"")</f>
        <v/>
      </c>
      <c r="D216" s="13">
        <f>IF(VLOOKUP(A216,高收益利差!$A:$B,2,TRUE)&lt;&gt;"",VLOOKUP(A216,高收益利差!$A:$B,2,TRUE),IF(VLOOKUP(A216-1,高收益利差!$A:$B,2,TRUE)&lt;&gt;"",VLOOKUP(A216-1,高收益利差!$A:$B,2,TRUE),VLOOKUP(A216-2,高收益利差!$A:$B,2,TRUE)))</f>
        <v/>
      </c>
      <c r="E216" s="13">
        <f>IFERROR(VLOOKUP(A216,'10Y2Y'!$A:$B,2,TRUE),"")</f>
        <v/>
      </c>
      <c r="F216">
        <f>IFERROR(D216-D203,"")</f>
        <v/>
      </c>
      <c r="G216">
        <f>IFERROR(B216/AVERAGE(B177:B216)-1,"")</f>
        <v/>
      </c>
      <c r="H216">
        <f>IF(B216="","",IFERROR(AVERAGE(B177:B216)/AVERAGE(B164:B203)-1,""))</f>
        <v/>
      </c>
      <c r="I216">
        <f>IFERROR(VLOOKUP(A216,'Sahm Rule'!$A:$B,2,TRUE),"")</f>
        <v/>
      </c>
      <c r="J216" s="159">
        <f>IFERROR((B216/B203)^4-1-D216/100,"")</f>
        <v/>
      </c>
    </row>
    <row r="217">
      <c r="A217" s="10" t="n">
        <v>36938</v>
      </c>
      <c r="B217" s="13">
        <f>IF(VLOOKUP(A217,SP500相关数据!$B$11:$C$24727,2,TRUE)&lt;&gt;"",VLOOKUP(A217,SP500相关数据!$B$11:$C$24727,2,TRUE),IF(VLOOKUP(A217-1,SP500相关数据!$B$11:$C$24727,2,TRUE)&lt;&gt;"",VLOOKUP(A217-1,SP500相关数据!$B$11:$C$24727,2,TRUE),VLOOKUP(A217-2,SP500相关数据!$B$11:$C$24727,2,TRUE)))</f>
        <v/>
      </c>
      <c r="C217" s="13">
        <f>IFERROR(IF(VLOOKUP(A217,SP500相关数据!$B$11:$E$24727,4,TRUE)&lt;&gt;"",VLOOKUP(A217,SP500相关数据!$B$11:$E$24727,4,TRUE),IF(VLOOKUP(A217-1,SP500相关数据!$B$11:$E$24727,4,TRUE)&lt;&gt;"",VLOOKUP(A217-1,SP500相关数据!$B$11:$E$24727,4,TRUE),VLOOKUP(A217-2,SP500相关数据!$B$11:$E$24727,4,TRUE))),"")</f>
        <v/>
      </c>
      <c r="D217" s="13">
        <f>IF(VLOOKUP(A217,高收益利差!$A:$B,2,TRUE)&lt;&gt;"",VLOOKUP(A217,高收益利差!$A:$B,2,TRUE),IF(VLOOKUP(A217-1,高收益利差!$A:$B,2,TRUE)&lt;&gt;"",VLOOKUP(A217-1,高收益利差!$A:$B,2,TRUE),VLOOKUP(A217-2,高收益利差!$A:$B,2,TRUE)))</f>
        <v/>
      </c>
      <c r="E217" s="13">
        <f>IFERROR(VLOOKUP(A217,'10Y2Y'!$A:$B,2,TRUE),"")</f>
        <v/>
      </c>
      <c r="F217">
        <f>IFERROR(D217-D204,"")</f>
        <v/>
      </c>
      <c r="G217">
        <f>IFERROR(B217/AVERAGE(B178:B217)-1,"")</f>
        <v/>
      </c>
      <c r="H217">
        <f>IF(B217="","",IFERROR(AVERAGE(B178:B217)/AVERAGE(B165:B204)-1,""))</f>
        <v/>
      </c>
      <c r="I217">
        <f>IFERROR(VLOOKUP(A217,'Sahm Rule'!$A:$B,2,TRUE),"")</f>
        <v/>
      </c>
      <c r="J217" s="159">
        <f>IFERROR((B217/B204)^4-1-D217/100,"")</f>
        <v/>
      </c>
    </row>
    <row r="218">
      <c r="A218" s="10" t="n">
        <v>36945</v>
      </c>
      <c r="B218" s="13">
        <f>IF(VLOOKUP(A218,SP500相关数据!$B$11:$C$24727,2,TRUE)&lt;&gt;"",VLOOKUP(A218,SP500相关数据!$B$11:$C$24727,2,TRUE),IF(VLOOKUP(A218-1,SP500相关数据!$B$11:$C$24727,2,TRUE)&lt;&gt;"",VLOOKUP(A218-1,SP500相关数据!$B$11:$C$24727,2,TRUE),VLOOKUP(A218-2,SP500相关数据!$B$11:$C$24727,2,TRUE)))</f>
        <v/>
      </c>
      <c r="C218" s="13">
        <f>IFERROR(IF(VLOOKUP(A218,SP500相关数据!$B$11:$E$24727,4,TRUE)&lt;&gt;"",VLOOKUP(A218,SP500相关数据!$B$11:$E$24727,4,TRUE),IF(VLOOKUP(A218-1,SP500相关数据!$B$11:$E$24727,4,TRUE)&lt;&gt;"",VLOOKUP(A218-1,SP500相关数据!$B$11:$E$24727,4,TRUE),VLOOKUP(A218-2,SP500相关数据!$B$11:$E$24727,4,TRUE))),"")</f>
        <v/>
      </c>
      <c r="D218" s="13">
        <f>IF(VLOOKUP(A218,高收益利差!$A:$B,2,TRUE)&lt;&gt;"",VLOOKUP(A218,高收益利差!$A:$B,2,TRUE),IF(VLOOKUP(A218-1,高收益利差!$A:$B,2,TRUE)&lt;&gt;"",VLOOKUP(A218-1,高收益利差!$A:$B,2,TRUE),VLOOKUP(A218-2,高收益利差!$A:$B,2,TRUE)))</f>
        <v/>
      </c>
      <c r="E218" s="13">
        <f>IFERROR(VLOOKUP(A218,'10Y2Y'!$A:$B,2,TRUE),"")</f>
        <v/>
      </c>
      <c r="F218">
        <f>IFERROR(D218-D205,"")</f>
        <v/>
      </c>
      <c r="G218">
        <f>IFERROR(B218/AVERAGE(B179:B218)-1,"")</f>
        <v/>
      </c>
      <c r="H218">
        <f>IF(B218="","",IFERROR(AVERAGE(B179:B218)/AVERAGE(B166:B205)-1,""))</f>
        <v/>
      </c>
      <c r="I218">
        <f>IFERROR(VLOOKUP(A218,'Sahm Rule'!$A:$B,2,TRUE),"")</f>
        <v/>
      </c>
      <c r="J218" s="159">
        <f>IFERROR((B218/B205)^4-1-D218/100,"")</f>
        <v/>
      </c>
    </row>
    <row r="219">
      <c r="A219" s="10" t="n">
        <v>36952</v>
      </c>
      <c r="B219" s="13">
        <f>IF(VLOOKUP(A219,SP500相关数据!$B$11:$C$24727,2,TRUE)&lt;&gt;"",VLOOKUP(A219,SP500相关数据!$B$11:$C$24727,2,TRUE),IF(VLOOKUP(A219-1,SP500相关数据!$B$11:$C$24727,2,TRUE)&lt;&gt;"",VLOOKUP(A219-1,SP500相关数据!$B$11:$C$24727,2,TRUE),VLOOKUP(A219-2,SP500相关数据!$B$11:$C$24727,2,TRUE)))</f>
        <v/>
      </c>
      <c r="C219" s="13">
        <f>IFERROR(IF(VLOOKUP(A219,SP500相关数据!$B$11:$E$24727,4,TRUE)&lt;&gt;"",VLOOKUP(A219,SP500相关数据!$B$11:$E$24727,4,TRUE),IF(VLOOKUP(A219-1,SP500相关数据!$B$11:$E$24727,4,TRUE)&lt;&gt;"",VLOOKUP(A219-1,SP500相关数据!$B$11:$E$24727,4,TRUE),VLOOKUP(A219-2,SP500相关数据!$B$11:$E$24727,4,TRUE))),"")</f>
        <v/>
      </c>
      <c r="D219" s="13">
        <f>IF(VLOOKUP(A219,高收益利差!$A:$B,2,TRUE)&lt;&gt;"",VLOOKUP(A219,高收益利差!$A:$B,2,TRUE),IF(VLOOKUP(A219-1,高收益利差!$A:$B,2,TRUE)&lt;&gt;"",VLOOKUP(A219-1,高收益利差!$A:$B,2,TRUE),VLOOKUP(A219-2,高收益利差!$A:$B,2,TRUE)))</f>
        <v/>
      </c>
      <c r="E219" s="13">
        <f>IFERROR(VLOOKUP(A219,'10Y2Y'!$A:$B,2,TRUE),"")</f>
        <v/>
      </c>
      <c r="F219">
        <f>IFERROR(D219-D206,"")</f>
        <v/>
      </c>
      <c r="G219">
        <f>IFERROR(B219/AVERAGE(B180:B219)-1,"")</f>
        <v/>
      </c>
      <c r="H219">
        <f>IF(B219="","",IFERROR(AVERAGE(B180:B219)/AVERAGE(B167:B206)-1,""))</f>
        <v/>
      </c>
      <c r="I219">
        <f>IFERROR(VLOOKUP(A219,'Sahm Rule'!$A:$B,2,TRUE),"")</f>
        <v/>
      </c>
      <c r="J219" s="159">
        <f>IFERROR((B219/B206)^4-1-D219/100,"")</f>
        <v/>
      </c>
    </row>
    <row r="220">
      <c r="A220" s="10" t="n">
        <v>36959</v>
      </c>
      <c r="B220" s="13">
        <f>IF(VLOOKUP(A220,SP500相关数据!$B$11:$C$24727,2,TRUE)&lt;&gt;"",VLOOKUP(A220,SP500相关数据!$B$11:$C$24727,2,TRUE),IF(VLOOKUP(A220-1,SP500相关数据!$B$11:$C$24727,2,TRUE)&lt;&gt;"",VLOOKUP(A220-1,SP500相关数据!$B$11:$C$24727,2,TRUE),VLOOKUP(A220-2,SP500相关数据!$B$11:$C$24727,2,TRUE)))</f>
        <v/>
      </c>
      <c r="C220" s="13">
        <f>IFERROR(IF(VLOOKUP(A220,SP500相关数据!$B$11:$E$24727,4,TRUE)&lt;&gt;"",VLOOKUP(A220,SP500相关数据!$B$11:$E$24727,4,TRUE),IF(VLOOKUP(A220-1,SP500相关数据!$B$11:$E$24727,4,TRUE)&lt;&gt;"",VLOOKUP(A220-1,SP500相关数据!$B$11:$E$24727,4,TRUE),VLOOKUP(A220-2,SP500相关数据!$B$11:$E$24727,4,TRUE))),"")</f>
        <v/>
      </c>
      <c r="D220" s="13">
        <f>IF(VLOOKUP(A220,高收益利差!$A:$B,2,TRUE)&lt;&gt;"",VLOOKUP(A220,高收益利差!$A:$B,2,TRUE),IF(VLOOKUP(A220-1,高收益利差!$A:$B,2,TRUE)&lt;&gt;"",VLOOKUP(A220-1,高收益利差!$A:$B,2,TRUE),VLOOKUP(A220-2,高收益利差!$A:$B,2,TRUE)))</f>
        <v/>
      </c>
      <c r="E220" s="13">
        <f>IFERROR(VLOOKUP(A220,'10Y2Y'!$A:$B,2,TRUE),"")</f>
        <v/>
      </c>
      <c r="F220">
        <f>IFERROR(D220-D207,"")</f>
        <v/>
      </c>
      <c r="G220">
        <f>IFERROR(B220/AVERAGE(B181:B220)-1,"")</f>
        <v/>
      </c>
      <c r="H220">
        <f>IF(B220="","",IFERROR(AVERAGE(B181:B220)/AVERAGE(B168:B207)-1,""))</f>
        <v/>
      </c>
      <c r="I220">
        <f>IFERROR(VLOOKUP(A220,'Sahm Rule'!$A:$B,2,TRUE),"")</f>
        <v/>
      </c>
      <c r="J220" s="159">
        <f>IFERROR((B220/B207)^4-1-D220/100,"")</f>
        <v/>
      </c>
    </row>
    <row r="221">
      <c r="A221" s="10" t="n">
        <v>36966</v>
      </c>
      <c r="B221" s="13">
        <f>IF(VLOOKUP(A221,SP500相关数据!$B$11:$C$24727,2,TRUE)&lt;&gt;"",VLOOKUP(A221,SP500相关数据!$B$11:$C$24727,2,TRUE),IF(VLOOKUP(A221-1,SP500相关数据!$B$11:$C$24727,2,TRUE)&lt;&gt;"",VLOOKUP(A221-1,SP500相关数据!$B$11:$C$24727,2,TRUE),VLOOKUP(A221-2,SP500相关数据!$B$11:$C$24727,2,TRUE)))</f>
        <v/>
      </c>
      <c r="C221" s="13">
        <f>IFERROR(IF(VLOOKUP(A221,SP500相关数据!$B$11:$E$24727,4,TRUE)&lt;&gt;"",VLOOKUP(A221,SP500相关数据!$B$11:$E$24727,4,TRUE),IF(VLOOKUP(A221-1,SP500相关数据!$B$11:$E$24727,4,TRUE)&lt;&gt;"",VLOOKUP(A221-1,SP500相关数据!$B$11:$E$24727,4,TRUE),VLOOKUP(A221-2,SP500相关数据!$B$11:$E$24727,4,TRUE))),"")</f>
        <v/>
      </c>
      <c r="D221" s="13">
        <f>IF(VLOOKUP(A221,高收益利差!$A:$B,2,TRUE)&lt;&gt;"",VLOOKUP(A221,高收益利差!$A:$B,2,TRUE),IF(VLOOKUP(A221-1,高收益利差!$A:$B,2,TRUE)&lt;&gt;"",VLOOKUP(A221-1,高收益利差!$A:$B,2,TRUE),VLOOKUP(A221-2,高收益利差!$A:$B,2,TRUE)))</f>
        <v/>
      </c>
      <c r="E221" s="13">
        <f>IFERROR(VLOOKUP(A221,'10Y2Y'!$A:$B,2,TRUE),"")</f>
        <v/>
      </c>
      <c r="F221">
        <f>IFERROR(D221-D208,"")</f>
        <v/>
      </c>
      <c r="G221">
        <f>IFERROR(B221/AVERAGE(B182:B221)-1,"")</f>
        <v/>
      </c>
      <c r="H221">
        <f>IF(B221="","",IFERROR(AVERAGE(B182:B221)/AVERAGE(B169:B208)-1,""))</f>
        <v/>
      </c>
      <c r="I221">
        <f>IFERROR(VLOOKUP(A221,'Sahm Rule'!$A:$B,2,TRUE),"")</f>
        <v/>
      </c>
      <c r="J221" s="159">
        <f>IFERROR((B221/B208)^4-1-D221/100,"")</f>
        <v/>
      </c>
    </row>
    <row r="222">
      <c r="A222" s="10" t="n">
        <v>36973</v>
      </c>
      <c r="B222" s="13">
        <f>IF(VLOOKUP(A222,SP500相关数据!$B$11:$C$24727,2,TRUE)&lt;&gt;"",VLOOKUP(A222,SP500相关数据!$B$11:$C$24727,2,TRUE),IF(VLOOKUP(A222-1,SP500相关数据!$B$11:$C$24727,2,TRUE)&lt;&gt;"",VLOOKUP(A222-1,SP500相关数据!$B$11:$C$24727,2,TRUE),VLOOKUP(A222-2,SP500相关数据!$B$11:$C$24727,2,TRUE)))</f>
        <v/>
      </c>
      <c r="C222" s="13">
        <f>IFERROR(IF(VLOOKUP(A222,SP500相关数据!$B$11:$E$24727,4,TRUE)&lt;&gt;"",VLOOKUP(A222,SP500相关数据!$B$11:$E$24727,4,TRUE),IF(VLOOKUP(A222-1,SP500相关数据!$B$11:$E$24727,4,TRUE)&lt;&gt;"",VLOOKUP(A222-1,SP500相关数据!$B$11:$E$24727,4,TRUE),VLOOKUP(A222-2,SP500相关数据!$B$11:$E$24727,4,TRUE))),"")</f>
        <v/>
      </c>
      <c r="D222" s="13">
        <f>IF(VLOOKUP(A222,高收益利差!$A:$B,2,TRUE)&lt;&gt;"",VLOOKUP(A222,高收益利差!$A:$B,2,TRUE),IF(VLOOKUP(A222-1,高收益利差!$A:$B,2,TRUE)&lt;&gt;"",VLOOKUP(A222-1,高收益利差!$A:$B,2,TRUE),VLOOKUP(A222-2,高收益利差!$A:$B,2,TRUE)))</f>
        <v/>
      </c>
      <c r="E222" s="13">
        <f>IFERROR(VLOOKUP(A222,'10Y2Y'!$A:$B,2,TRUE),"")</f>
        <v/>
      </c>
      <c r="F222">
        <f>IFERROR(D222-D209,"")</f>
        <v/>
      </c>
      <c r="G222">
        <f>IFERROR(B222/AVERAGE(B183:B222)-1,"")</f>
        <v/>
      </c>
      <c r="H222">
        <f>IF(B222="","",IFERROR(AVERAGE(B183:B222)/AVERAGE(B170:B209)-1,""))</f>
        <v/>
      </c>
      <c r="I222">
        <f>IFERROR(VLOOKUP(A222,'Sahm Rule'!$A:$B,2,TRUE),"")</f>
        <v/>
      </c>
      <c r="J222" s="159">
        <f>IFERROR((B222/B209)^4-1-D222/100,"")</f>
        <v/>
      </c>
    </row>
    <row r="223">
      <c r="A223" s="10" t="n">
        <v>36980</v>
      </c>
      <c r="B223" s="13">
        <f>IF(VLOOKUP(A223,SP500相关数据!$B$11:$C$24727,2,TRUE)&lt;&gt;"",VLOOKUP(A223,SP500相关数据!$B$11:$C$24727,2,TRUE),IF(VLOOKUP(A223-1,SP500相关数据!$B$11:$C$24727,2,TRUE)&lt;&gt;"",VLOOKUP(A223-1,SP500相关数据!$B$11:$C$24727,2,TRUE),VLOOKUP(A223-2,SP500相关数据!$B$11:$C$24727,2,TRUE)))</f>
        <v/>
      </c>
      <c r="C223" s="13">
        <f>IFERROR(IF(VLOOKUP(A223,SP500相关数据!$B$11:$E$24727,4,TRUE)&lt;&gt;"",VLOOKUP(A223,SP500相关数据!$B$11:$E$24727,4,TRUE),IF(VLOOKUP(A223-1,SP500相关数据!$B$11:$E$24727,4,TRUE)&lt;&gt;"",VLOOKUP(A223-1,SP500相关数据!$B$11:$E$24727,4,TRUE),VLOOKUP(A223-2,SP500相关数据!$B$11:$E$24727,4,TRUE))),"")</f>
        <v/>
      </c>
      <c r="D223" s="13">
        <f>IF(VLOOKUP(A223,高收益利差!$A:$B,2,TRUE)&lt;&gt;"",VLOOKUP(A223,高收益利差!$A:$B,2,TRUE),IF(VLOOKUP(A223-1,高收益利差!$A:$B,2,TRUE)&lt;&gt;"",VLOOKUP(A223-1,高收益利差!$A:$B,2,TRUE),VLOOKUP(A223-2,高收益利差!$A:$B,2,TRUE)))</f>
        <v/>
      </c>
      <c r="E223" s="13">
        <f>IFERROR(VLOOKUP(A223,'10Y2Y'!$A:$B,2,TRUE),"")</f>
        <v/>
      </c>
      <c r="F223">
        <f>IFERROR(D223-D210,"")</f>
        <v/>
      </c>
      <c r="G223">
        <f>IFERROR(B223/AVERAGE(B184:B223)-1,"")</f>
        <v/>
      </c>
      <c r="H223">
        <f>IF(B223="","",IFERROR(AVERAGE(B184:B223)/AVERAGE(B171:B210)-1,""))</f>
        <v/>
      </c>
      <c r="I223">
        <f>IFERROR(VLOOKUP(A223,'Sahm Rule'!$A:$B,2,TRUE),"")</f>
        <v/>
      </c>
      <c r="J223" s="159">
        <f>IFERROR((B223/B210)^4-1-D223/100,"")</f>
        <v/>
      </c>
    </row>
    <row r="224">
      <c r="A224" s="10" t="n">
        <v>36987</v>
      </c>
      <c r="B224" s="13">
        <f>IF(VLOOKUP(A224,SP500相关数据!$B$11:$C$24727,2,TRUE)&lt;&gt;"",VLOOKUP(A224,SP500相关数据!$B$11:$C$24727,2,TRUE),IF(VLOOKUP(A224-1,SP500相关数据!$B$11:$C$24727,2,TRUE)&lt;&gt;"",VLOOKUP(A224-1,SP500相关数据!$B$11:$C$24727,2,TRUE),VLOOKUP(A224-2,SP500相关数据!$B$11:$C$24727,2,TRUE)))</f>
        <v/>
      </c>
      <c r="C224" s="13">
        <f>IFERROR(IF(VLOOKUP(A224,SP500相关数据!$B$11:$E$24727,4,TRUE)&lt;&gt;"",VLOOKUP(A224,SP500相关数据!$B$11:$E$24727,4,TRUE),IF(VLOOKUP(A224-1,SP500相关数据!$B$11:$E$24727,4,TRUE)&lt;&gt;"",VLOOKUP(A224-1,SP500相关数据!$B$11:$E$24727,4,TRUE),VLOOKUP(A224-2,SP500相关数据!$B$11:$E$24727,4,TRUE))),"")</f>
        <v/>
      </c>
      <c r="D224" s="13">
        <f>IF(VLOOKUP(A224,高收益利差!$A:$B,2,TRUE)&lt;&gt;"",VLOOKUP(A224,高收益利差!$A:$B,2,TRUE),IF(VLOOKUP(A224-1,高收益利差!$A:$B,2,TRUE)&lt;&gt;"",VLOOKUP(A224-1,高收益利差!$A:$B,2,TRUE),VLOOKUP(A224-2,高收益利差!$A:$B,2,TRUE)))</f>
        <v/>
      </c>
      <c r="E224" s="13">
        <f>IFERROR(VLOOKUP(A224,'10Y2Y'!$A:$B,2,TRUE),"")</f>
        <v/>
      </c>
      <c r="F224">
        <f>IFERROR(D224-D211,"")</f>
        <v/>
      </c>
      <c r="G224">
        <f>IFERROR(B224/AVERAGE(B185:B224)-1,"")</f>
        <v/>
      </c>
      <c r="H224">
        <f>IF(B224="","",IFERROR(AVERAGE(B185:B224)/AVERAGE(B172:B211)-1,""))</f>
        <v/>
      </c>
      <c r="I224">
        <f>IFERROR(VLOOKUP(A224,'Sahm Rule'!$A:$B,2,TRUE),"")</f>
        <v/>
      </c>
      <c r="J224" s="159">
        <f>IFERROR((B224/B211)^4-1-D224/100,"")</f>
        <v/>
      </c>
    </row>
    <row r="225">
      <c r="A225" s="10" t="n">
        <v>36994</v>
      </c>
      <c r="B225" s="13">
        <f>IF(VLOOKUP(A225,SP500相关数据!$B$11:$C$24727,2,TRUE)&lt;&gt;"",VLOOKUP(A225,SP500相关数据!$B$11:$C$24727,2,TRUE),IF(VLOOKUP(A225-1,SP500相关数据!$B$11:$C$24727,2,TRUE)&lt;&gt;"",VLOOKUP(A225-1,SP500相关数据!$B$11:$C$24727,2,TRUE),VLOOKUP(A225-2,SP500相关数据!$B$11:$C$24727,2,TRUE)))</f>
        <v/>
      </c>
      <c r="C225" s="13">
        <f>IFERROR(IF(VLOOKUP(A225,SP500相关数据!$B$11:$E$24727,4,TRUE)&lt;&gt;"",VLOOKUP(A225,SP500相关数据!$B$11:$E$24727,4,TRUE),IF(VLOOKUP(A225-1,SP500相关数据!$B$11:$E$24727,4,TRUE)&lt;&gt;"",VLOOKUP(A225-1,SP500相关数据!$B$11:$E$24727,4,TRUE),VLOOKUP(A225-2,SP500相关数据!$B$11:$E$24727,4,TRUE))),"")</f>
        <v/>
      </c>
      <c r="D225" s="13">
        <f>IF(VLOOKUP(A225,高收益利差!$A:$B,2,TRUE)&lt;&gt;"",VLOOKUP(A225,高收益利差!$A:$B,2,TRUE),IF(VLOOKUP(A225-1,高收益利差!$A:$B,2,TRUE)&lt;&gt;"",VLOOKUP(A225-1,高收益利差!$A:$B,2,TRUE),VLOOKUP(A225-2,高收益利差!$A:$B,2,TRUE)))</f>
        <v/>
      </c>
      <c r="E225" s="13">
        <f>IFERROR(VLOOKUP(A225,'10Y2Y'!$A:$B,2,TRUE),"")</f>
        <v/>
      </c>
      <c r="F225">
        <f>IFERROR(D225-D212,"")</f>
        <v/>
      </c>
      <c r="G225">
        <f>IFERROR(B225/AVERAGE(B186:B225)-1,"")</f>
        <v/>
      </c>
      <c r="H225">
        <f>IF(B225="","",IFERROR(AVERAGE(B186:B225)/AVERAGE(B173:B212)-1,""))</f>
        <v/>
      </c>
      <c r="I225">
        <f>IFERROR(VLOOKUP(A225,'Sahm Rule'!$A:$B,2,TRUE),"")</f>
        <v/>
      </c>
      <c r="J225" s="159">
        <f>IFERROR((B225/B212)^4-1-D225/100,"")</f>
        <v/>
      </c>
    </row>
    <row r="226">
      <c r="A226" s="10" t="n">
        <v>37001</v>
      </c>
      <c r="B226" s="13">
        <f>IF(VLOOKUP(A226,SP500相关数据!$B$11:$C$24727,2,TRUE)&lt;&gt;"",VLOOKUP(A226,SP500相关数据!$B$11:$C$24727,2,TRUE),IF(VLOOKUP(A226-1,SP500相关数据!$B$11:$C$24727,2,TRUE)&lt;&gt;"",VLOOKUP(A226-1,SP500相关数据!$B$11:$C$24727,2,TRUE),VLOOKUP(A226-2,SP500相关数据!$B$11:$C$24727,2,TRUE)))</f>
        <v/>
      </c>
      <c r="C226" s="13">
        <f>IFERROR(IF(VLOOKUP(A226,SP500相关数据!$B$11:$E$24727,4,TRUE)&lt;&gt;"",VLOOKUP(A226,SP500相关数据!$B$11:$E$24727,4,TRUE),IF(VLOOKUP(A226-1,SP500相关数据!$B$11:$E$24727,4,TRUE)&lt;&gt;"",VLOOKUP(A226-1,SP500相关数据!$B$11:$E$24727,4,TRUE),VLOOKUP(A226-2,SP500相关数据!$B$11:$E$24727,4,TRUE))),"")</f>
        <v/>
      </c>
      <c r="D226" s="13">
        <f>IF(VLOOKUP(A226,高收益利差!$A:$B,2,TRUE)&lt;&gt;"",VLOOKUP(A226,高收益利差!$A:$B,2,TRUE),IF(VLOOKUP(A226-1,高收益利差!$A:$B,2,TRUE)&lt;&gt;"",VLOOKUP(A226-1,高收益利差!$A:$B,2,TRUE),VLOOKUP(A226-2,高收益利差!$A:$B,2,TRUE)))</f>
        <v/>
      </c>
      <c r="E226" s="13">
        <f>IFERROR(VLOOKUP(A226,'10Y2Y'!$A:$B,2,TRUE),"")</f>
        <v/>
      </c>
      <c r="F226">
        <f>IFERROR(D226-D213,"")</f>
        <v/>
      </c>
      <c r="G226">
        <f>IFERROR(B226/AVERAGE(B187:B226)-1,"")</f>
        <v/>
      </c>
      <c r="H226">
        <f>IF(B226="","",IFERROR(AVERAGE(B187:B226)/AVERAGE(B174:B213)-1,""))</f>
        <v/>
      </c>
      <c r="I226">
        <f>IFERROR(VLOOKUP(A226,'Sahm Rule'!$A:$B,2,TRUE),"")</f>
        <v/>
      </c>
      <c r="J226" s="159">
        <f>IFERROR((B226/B213)^4-1-D226/100,"")</f>
        <v/>
      </c>
    </row>
    <row r="227">
      <c r="A227" s="10" t="n">
        <v>37008</v>
      </c>
      <c r="B227" s="13">
        <f>IF(VLOOKUP(A227,SP500相关数据!$B$11:$C$24727,2,TRUE)&lt;&gt;"",VLOOKUP(A227,SP500相关数据!$B$11:$C$24727,2,TRUE),IF(VLOOKUP(A227-1,SP500相关数据!$B$11:$C$24727,2,TRUE)&lt;&gt;"",VLOOKUP(A227-1,SP500相关数据!$B$11:$C$24727,2,TRUE),VLOOKUP(A227-2,SP500相关数据!$B$11:$C$24727,2,TRUE)))</f>
        <v/>
      </c>
      <c r="C227" s="13">
        <f>IFERROR(IF(VLOOKUP(A227,SP500相关数据!$B$11:$E$24727,4,TRUE)&lt;&gt;"",VLOOKUP(A227,SP500相关数据!$B$11:$E$24727,4,TRUE),IF(VLOOKUP(A227-1,SP500相关数据!$B$11:$E$24727,4,TRUE)&lt;&gt;"",VLOOKUP(A227-1,SP500相关数据!$B$11:$E$24727,4,TRUE),VLOOKUP(A227-2,SP500相关数据!$B$11:$E$24727,4,TRUE))),"")</f>
        <v/>
      </c>
      <c r="D227" s="13">
        <f>IF(VLOOKUP(A227,高收益利差!$A:$B,2,TRUE)&lt;&gt;"",VLOOKUP(A227,高收益利差!$A:$B,2,TRUE),IF(VLOOKUP(A227-1,高收益利差!$A:$B,2,TRUE)&lt;&gt;"",VLOOKUP(A227-1,高收益利差!$A:$B,2,TRUE),VLOOKUP(A227-2,高收益利差!$A:$B,2,TRUE)))</f>
        <v/>
      </c>
      <c r="E227" s="13">
        <f>IFERROR(VLOOKUP(A227,'10Y2Y'!$A:$B,2,TRUE),"")</f>
        <v/>
      </c>
      <c r="F227">
        <f>IFERROR(D227-D214,"")</f>
        <v/>
      </c>
      <c r="G227">
        <f>IFERROR(B227/AVERAGE(B188:B227)-1,"")</f>
        <v/>
      </c>
      <c r="H227">
        <f>IF(B227="","",IFERROR(AVERAGE(B188:B227)/AVERAGE(B175:B214)-1,""))</f>
        <v/>
      </c>
      <c r="I227">
        <f>IFERROR(VLOOKUP(A227,'Sahm Rule'!$A:$B,2,TRUE),"")</f>
        <v/>
      </c>
      <c r="J227" s="159">
        <f>IFERROR((B227/B214)^4-1-D227/100,"")</f>
        <v/>
      </c>
    </row>
    <row r="228">
      <c r="A228" s="10" t="n">
        <v>37015</v>
      </c>
      <c r="B228" s="13">
        <f>IF(VLOOKUP(A228,SP500相关数据!$B$11:$C$24727,2,TRUE)&lt;&gt;"",VLOOKUP(A228,SP500相关数据!$B$11:$C$24727,2,TRUE),IF(VLOOKUP(A228-1,SP500相关数据!$B$11:$C$24727,2,TRUE)&lt;&gt;"",VLOOKUP(A228-1,SP500相关数据!$B$11:$C$24727,2,TRUE),VLOOKUP(A228-2,SP500相关数据!$B$11:$C$24727,2,TRUE)))</f>
        <v/>
      </c>
      <c r="C228" s="13">
        <f>IFERROR(IF(VLOOKUP(A228,SP500相关数据!$B$11:$E$24727,4,TRUE)&lt;&gt;"",VLOOKUP(A228,SP500相关数据!$B$11:$E$24727,4,TRUE),IF(VLOOKUP(A228-1,SP500相关数据!$B$11:$E$24727,4,TRUE)&lt;&gt;"",VLOOKUP(A228-1,SP500相关数据!$B$11:$E$24727,4,TRUE),VLOOKUP(A228-2,SP500相关数据!$B$11:$E$24727,4,TRUE))),"")</f>
        <v/>
      </c>
      <c r="D228" s="13">
        <f>IF(VLOOKUP(A228,高收益利差!$A:$B,2,TRUE)&lt;&gt;"",VLOOKUP(A228,高收益利差!$A:$B,2,TRUE),IF(VLOOKUP(A228-1,高收益利差!$A:$B,2,TRUE)&lt;&gt;"",VLOOKUP(A228-1,高收益利差!$A:$B,2,TRUE),VLOOKUP(A228-2,高收益利差!$A:$B,2,TRUE)))</f>
        <v/>
      </c>
      <c r="E228" s="13">
        <f>IFERROR(VLOOKUP(A228,'10Y2Y'!$A:$B,2,TRUE),"")</f>
        <v/>
      </c>
      <c r="F228">
        <f>IFERROR(D228-D215,"")</f>
        <v/>
      </c>
      <c r="G228">
        <f>IFERROR(B228/AVERAGE(B189:B228)-1,"")</f>
        <v/>
      </c>
      <c r="H228">
        <f>IF(B228="","",IFERROR(AVERAGE(B189:B228)/AVERAGE(B176:B215)-1,""))</f>
        <v/>
      </c>
      <c r="I228">
        <f>IFERROR(VLOOKUP(A228,'Sahm Rule'!$A:$B,2,TRUE),"")</f>
        <v/>
      </c>
      <c r="J228" s="159">
        <f>IFERROR((B228/B215)^4-1-D228/100,"")</f>
        <v/>
      </c>
    </row>
    <row r="229">
      <c r="A229" s="10" t="n">
        <v>37022</v>
      </c>
      <c r="B229" s="13">
        <f>IF(VLOOKUP(A229,SP500相关数据!$B$11:$C$24727,2,TRUE)&lt;&gt;"",VLOOKUP(A229,SP500相关数据!$B$11:$C$24727,2,TRUE),IF(VLOOKUP(A229-1,SP500相关数据!$B$11:$C$24727,2,TRUE)&lt;&gt;"",VLOOKUP(A229-1,SP500相关数据!$B$11:$C$24727,2,TRUE),VLOOKUP(A229-2,SP500相关数据!$B$11:$C$24727,2,TRUE)))</f>
        <v/>
      </c>
      <c r="C229" s="13">
        <f>IFERROR(IF(VLOOKUP(A229,SP500相关数据!$B$11:$E$24727,4,TRUE)&lt;&gt;"",VLOOKUP(A229,SP500相关数据!$B$11:$E$24727,4,TRUE),IF(VLOOKUP(A229-1,SP500相关数据!$B$11:$E$24727,4,TRUE)&lt;&gt;"",VLOOKUP(A229-1,SP500相关数据!$B$11:$E$24727,4,TRUE),VLOOKUP(A229-2,SP500相关数据!$B$11:$E$24727,4,TRUE))),"")</f>
        <v/>
      </c>
      <c r="D229" s="13">
        <f>IF(VLOOKUP(A229,高收益利差!$A:$B,2,TRUE)&lt;&gt;"",VLOOKUP(A229,高收益利差!$A:$B,2,TRUE),IF(VLOOKUP(A229-1,高收益利差!$A:$B,2,TRUE)&lt;&gt;"",VLOOKUP(A229-1,高收益利差!$A:$B,2,TRUE),VLOOKUP(A229-2,高收益利差!$A:$B,2,TRUE)))</f>
        <v/>
      </c>
      <c r="E229" s="13">
        <f>IFERROR(VLOOKUP(A229,'10Y2Y'!$A:$B,2,TRUE),"")</f>
        <v/>
      </c>
      <c r="F229">
        <f>IFERROR(D229-D216,"")</f>
        <v/>
      </c>
      <c r="G229">
        <f>IFERROR(B229/AVERAGE(B190:B229)-1,"")</f>
        <v/>
      </c>
      <c r="H229">
        <f>IF(B229="","",IFERROR(AVERAGE(B190:B229)/AVERAGE(B177:B216)-1,""))</f>
        <v/>
      </c>
      <c r="I229">
        <f>IFERROR(VLOOKUP(A229,'Sahm Rule'!$A:$B,2,TRUE),"")</f>
        <v/>
      </c>
      <c r="J229" s="159">
        <f>IFERROR((B229/B216)^4-1-D229/100,"")</f>
        <v/>
      </c>
    </row>
    <row r="230">
      <c r="A230" s="10" t="n">
        <v>37029</v>
      </c>
      <c r="B230" s="13">
        <f>IF(VLOOKUP(A230,SP500相关数据!$B$11:$C$24727,2,TRUE)&lt;&gt;"",VLOOKUP(A230,SP500相关数据!$B$11:$C$24727,2,TRUE),IF(VLOOKUP(A230-1,SP500相关数据!$B$11:$C$24727,2,TRUE)&lt;&gt;"",VLOOKUP(A230-1,SP500相关数据!$B$11:$C$24727,2,TRUE),VLOOKUP(A230-2,SP500相关数据!$B$11:$C$24727,2,TRUE)))</f>
        <v/>
      </c>
      <c r="C230" s="13">
        <f>IFERROR(IF(VLOOKUP(A230,SP500相关数据!$B$11:$E$24727,4,TRUE)&lt;&gt;"",VLOOKUP(A230,SP500相关数据!$B$11:$E$24727,4,TRUE),IF(VLOOKUP(A230-1,SP500相关数据!$B$11:$E$24727,4,TRUE)&lt;&gt;"",VLOOKUP(A230-1,SP500相关数据!$B$11:$E$24727,4,TRUE),VLOOKUP(A230-2,SP500相关数据!$B$11:$E$24727,4,TRUE))),"")</f>
        <v/>
      </c>
      <c r="D230" s="13">
        <f>IF(VLOOKUP(A230,高收益利差!$A:$B,2,TRUE)&lt;&gt;"",VLOOKUP(A230,高收益利差!$A:$B,2,TRUE),IF(VLOOKUP(A230-1,高收益利差!$A:$B,2,TRUE)&lt;&gt;"",VLOOKUP(A230-1,高收益利差!$A:$B,2,TRUE),VLOOKUP(A230-2,高收益利差!$A:$B,2,TRUE)))</f>
        <v/>
      </c>
      <c r="E230" s="13">
        <f>IFERROR(VLOOKUP(A230,'10Y2Y'!$A:$B,2,TRUE),"")</f>
        <v/>
      </c>
      <c r="F230">
        <f>IFERROR(D230-D217,"")</f>
        <v/>
      </c>
      <c r="G230">
        <f>IFERROR(B230/AVERAGE(B191:B230)-1,"")</f>
        <v/>
      </c>
      <c r="H230">
        <f>IF(B230="","",IFERROR(AVERAGE(B191:B230)/AVERAGE(B178:B217)-1,""))</f>
        <v/>
      </c>
      <c r="I230">
        <f>IFERROR(VLOOKUP(A230,'Sahm Rule'!$A:$B,2,TRUE),"")</f>
        <v/>
      </c>
      <c r="J230" s="159">
        <f>IFERROR((B230/B217)^4-1-D230/100,"")</f>
        <v/>
      </c>
    </row>
    <row r="231">
      <c r="A231" s="10" t="n">
        <v>37036</v>
      </c>
      <c r="B231" s="13">
        <f>IF(VLOOKUP(A231,SP500相关数据!$B$11:$C$24727,2,TRUE)&lt;&gt;"",VLOOKUP(A231,SP500相关数据!$B$11:$C$24727,2,TRUE),IF(VLOOKUP(A231-1,SP500相关数据!$B$11:$C$24727,2,TRUE)&lt;&gt;"",VLOOKUP(A231-1,SP500相关数据!$B$11:$C$24727,2,TRUE),VLOOKUP(A231-2,SP500相关数据!$B$11:$C$24727,2,TRUE)))</f>
        <v/>
      </c>
      <c r="C231" s="13">
        <f>IFERROR(IF(VLOOKUP(A231,SP500相关数据!$B$11:$E$24727,4,TRUE)&lt;&gt;"",VLOOKUP(A231,SP500相关数据!$B$11:$E$24727,4,TRUE),IF(VLOOKUP(A231-1,SP500相关数据!$B$11:$E$24727,4,TRUE)&lt;&gt;"",VLOOKUP(A231-1,SP500相关数据!$B$11:$E$24727,4,TRUE),VLOOKUP(A231-2,SP500相关数据!$B$11:$E$24727,4,TRUE))),"")</f>
        <v/>
      </c>
      <c r="D231" s="13">
        <f>IF(VLOOKUP(A231,高收益利差!$A:$B,2,TRUE)&lt;&gt;"",VLOOKUP(A231,高收益利差!$A:$B,2,TRUE),IF(VLOOKUP(A231-1,高收益利差!$A:$B,2,TRUE)&lt;&gt;"",VLOOKUP(A231-1,高收益利差!$A:$B,2,TRUE),VLOOKUP(A231-2,高收益利差!$A:$B,2,TRUE)))</f>
        <v/>
      </c>
      <c r="E231" s="13">
        <f>IFERROR(VLOOKUP(A231,'10Y2Y'!$A:$B,2,TRUE),"")</f>
        <v/>
      </c>
      <c r="F231">
        <f>IFERROR(D231-D218,"")</f>
        <v/>
      </c>
      <c r="G231">
        <f>IFERROR(B231/AVERAGE(B192:B231)-1,"")</f>
        <v/>
      </c>
      <c r="H231">
        <f>IF(B231="","",IFERROR(AVERAGE(B192:B231)/AVERAGE(B179:B218)-1,""))</f>
        <v/>
      </c>
      <c r="I231">
        <f>IFERROR(VLOOKUP(A231,'Sahm Rule'!$A:$B,2,TRUE),"")</f>
        <v/>
      </c>
      <c r="J231" s="159">
        <f>IFERROR((B231/B218)^4-1-D231/100,"")</f>
        <v/>
      </c>
    </row>
    <row r="232">
      <c r="A232" s="10" t="n">
        <v>37043</v>
      </c>
      <c r="B232" s="13">
        <f>IF(VLOOKUP(A232,SP500相关数据!$B$11:$C$24727,2,TRUE)&lt;&gt;"",VLOOKUP(A232,SP500相关数据!$B$11:$C$24727,2,TRUE),IF(VLOOKUP(A232-1,SP500相关数据!$B$11:$C$24727,2,TRUE)&lt;&gt;"",VLOOKUP(A232-1,SP500相关数据!$B$11:$C$24727,2,TRUE),VLOOKUP(A232-2,SP500相关数据!$B$11:$C$24727,2,TRUE)))</f>
        <v/>
      </c>
      <c r="C232" s="13">
        <f>IFERROR(IF(VLOOKUP(A232,SP500相关数据!$B$11:$E$24727,4,TRUE)&lt;&gt;"",VLOOKUP(A232,SP500相关数据!$B$11:$E$24727,4,TRUE),IF(VLOOKUP(A232-1,SP500相关数据!$B$11:$E$24727,4,TRUE)&lt;&gt;"",VLOOKUP(A232-1,SP500相关数据!$B$11:$E$24727,4,TRUE),VLOOKUP(A232-2,SP500相关数据!$B$11:$E$24727,4,TRUE))),"")</f>
        <v/>
      </c>
      <c r="D232" s="13">
        <f>IF(VLOOKUP(A232,高收益利差!$A:$B,2,TRUE)&lt;&gt;"",VLOOKUP(A232,高收益利差!$A:$B,2,TRUE),IF(VLOOKUP(A232-1,高收益利差!$A:$B,2,TRUE)&lt;&gt;"",VLOOKUP(A232-1,高收益利差!$A:$B,2,TRUE),VLOOKUP(A232-2,高收益利差!$A:$B,2,TRUE)))</f>
        <v/>
      </c>
      <c r="E232" s="13">
        <f>IFERROR(VLOOKUP(A232,'10Y2Y'!$A:$B,2,TRUE),"")</f>
        <v/>
      </c>
      <c r="F232">
        <f>IFERROR(D232-D219,"")</f>
        <v/>
      </c>
      <c r="G232">
        <f>IFERROR(B232/AVERAGE(B193:B232)-1,"")</f>
        <v/>
      </c>
      <c r="H232">
        <f>IF(B232="","",IFERROR(AVERAGE(B193:B232)/AVERAGE(B180:B219)-1,""))</f>
        <v/>
      </c>
      <c r="I232">
        <f>IFERROR(VLOOKUP(A232,'Sahm Rule'!$A:$B,2,TRUE),"")</f>
        <v/>
      </c>
      <c r="J232" s="159">
        <f>IFERROR((B232/B219)^4-1-D232/100,"")</f>
        <v/>
      </c>
    </row>
    <row r="233">
      <c r="A233" s="10" t="n">
        <v>37050</v>
      </c>
      <c r="B233" s="13">
        <f>IF(VLOOKUP(A233,SP500相关数据!$B$11:$C$24727,2,TRUE)&lt;&gt;"",VLOOKUP(A233,SP500相关数据!$B$11:$C$24727,2,TRUE),IF(VLOOKUP(A233-1,SP500相关数据!$B$11:$C$24727,2,TRUE)&lt;&gt;"",VLOOKUP(A233-1,SP500相关数据!$B$11:$C$24727,2,TRUE),VLOOKUP(A233-2,SP500相关数据!$B$11:$C$24727,2,TRUE)))</f>
        <v/>
      </c>
      <c r="C233" s="13">
        <f>IFERROR(IF(VLOOKUP(A233,SP500相关数据!$B$11:$E$24727,4,TRUE)&lt;&gt;"",VLOOKUP(A233,SP500相关数据!$B$11:$E$24727,4,TRUE),IF(VLOOKUP(A233-1,SP500相关数据!$B$11:$E$24727,4,TRUE)&lt;&gt;"",VLOOKUP(A233-1,SP500相关数据!$B$11:$E$24727,4,TRUE),VLOOKUP(A233-2,SP500相关数据!$B$11:$E$24727,4,TRUE))),"")</f>
        <v/>
      </c>
      <c r="D233" s="13">
        <f>IF(VLOOKUP(A233,高收益利差!$A:$B,2,TRUE)&lt;&gt;"",VLOOKUP(A233,高收益利差!$A:$B,2,TRUE),IF(VLOOKUP(A233-1,高收益利差!$A:$B,2,TRUE)&lt;&gt;"",VLOOKUP(A233-1,高收益利差!$A:$B,2,TRUE),VLOOKUP(A233-2,高收益利差!$A:$B,2,TRUE)))</f>
        <v/>
      </c>
      <c r="E233" s="13">
        <f>IFERROR(VLOOKUP(A233,'10Y2Y'!$A:$B,2,TRUE),"")</f>
        <v/>
      </c>
      <c r="F233">
        <f>IFERROR(D233-D220,"")</f>
        <v/>
      </c>
      <c r="G233">
        <f>IFERROR(B233/AVERAGE(B194:B233)-1,"")</f>
        <v/>
      </c>
      <c r="H233">
        <f>IF(B233="","",IFERROR(AVERAGE(B194:B233)/AVERAGE(B181:B220)-1,""))</f>
        <v/>
      </c>
      <c r="I233">
        <f>IFERROR(VLOOKUP(A233,'Sahm Rule'!$A:$B,2,TRUE),"")</f>
        <v/>
      </c>
      <c r="J233" s="159">
        <f>IFERROR((B233/B220)^4-1-D233/100,"")</f>
        <v/>
      </c>
    </row>
    <row r="234">
      <c r="A234" s="10" t="n">
        <v>37057</v>
      </c>
      <c r="B234" s="13">
        <f>IF(VLOOKUP(A234,SP500相关数据!$B$11:$C$24727,2,TRUE)&lt;&gt;"",VLOOKUP(A234,SP500相关数据!$B$11:$C$24727,2,TRUE),IF(VLOOKUP(A234-1,SP500相关数据!$B$11:$C$24727,2,TRUE)&lt;&gt;"",VLOOKUP(A234-1,SP500相关数据!$B$11:$C$24727,2,TRUE),VLOOKUP(A234-2,SP500相关数据!$B$11:$C$24727,2,TRUE)))</f>
        <v/>
      </c>
      <c r="C234" s="13">
        <f>IFERROR(IF(VLOOKUP(A234,SP500相关数据!$B$11:$E$24727,4,TRUE)&lt;&gt;"",VLOOKUP(A234,SP500相关数据!$B$11:$E$24727,4,TRUE),IF(VLOOKUP(A234-1,SP500相关数据!$B$11:$E$24727,4,TRUE)&lt;&gt;"",VLOOKUP(A234-1,SP500相关数据!$B$11:$E$24727,4,TRUE),VLOOKUP(A234-2,SP500相关数据!$B$11:$E$24727,4,TRUE))),"")</f>
        <v/>
      </c>
      <c r="D234" s="13">
        <f>IF(VLOOKUP(A234,高收益利差!$A:$B,2,TRUE)&lt;&gt;"",VLOOKUP(A234,高收益利差!$A:$B,2,TRUE),IF(VLOOKUP(A234-1,高收益利差!$A:$B,2,TRUE)&lt;&gt;"",VLOOKUP(A234-1,高收益利差!$A:$B,2,TRUE),VLOOKUP(A234-2,高收益利差!$A:$B,2,TRUE)))</f>
        <v/>
      </c>
      <c r="E234" s="13">
        <f>IFERROR(VLOOKUP(A234,'10Y2Y'!$A:$B,2,TRUE),"")</f>
        <v/>
      </c>
      <c r="F234">
        <f>IFERROR(D234-D221,"")</f>
        <v/>
      </c>
      <c r="G234">
        <f>IFERROR(B234/AVERAGE(B195:B234)-1,"")</f>
        <v/>
      </c>
      <c r="H234">
        <f>IF(B234="","",IFERROR(AVERAGE(B195:B234)/AVERAGE(B182:B221)-1,""))</f>
        <v/>
      </c>
      <c r="I234">
        <f>IFERROR(VLOOKUP(A234,'Sahm Rule'!$A:$B,2,TRUE),"")</f>
        <v/>
      </c>
      <c r="J234" s="159">
        <f>IFERROR((B234/B221)^4-1-D234/100,"")</f>
        <v/>
      </c>
    </row>
    <row r="235">
      <c r="A235" s="10" t="n">
        <v>37064</v>
      </c>
      <c r="B235" s="13">
        <f>IF(VLOOKUP(A235,SP500相关数据!$B$11:$C$24727,2,TRUE)&lt;&gt;"",VLOOKUP(A235,SP500相关数据!$B$11:$C$24727,2,TRUE),IF(VLOOKUP(A235-1,SP500相关数据!$B$11:$C$24727,2,TRUE)&lt;&gt;"",VLOOKUP(A235-1,SP500相关数据!$B$11:$C$24727,2,TRUE),VLOOKUP(A235-2,SP500相关数据!$B$11:$C$24727,2,TRUE)))</f>
        <v/>
      </c>
      <c r="C235" s="13">
        <f>IFERROR(IF(VLOOKUP(A235,SP500相关数据!$B$11:$E$24727,4,TRUE)&lt;&gt;"",VLOOKUP(A235,SP500相关数据!$B$11:$E$24727,4,TRUE),IF(VLOOKUP(A235-1,SP500相关数据!$B$11:$E$24727,4,TRUE)&lt;&gt;"",VLOOKUP(A235-1,SP500相关数据!$B$11:$E$24727,4,TRUE),VLOOKUP(A235-2,SP500相关数据!$B$11:$E$24727,4,TRUE))),"")</f>
        <v/>
      </c>
      <c r="D235" s="13">
        <f>IF(VLOOKUP(A235,高收益利差!$A:$B,2,TRUE)&lt;&gt;"",VLOOKUP(A235,高收益利差!$A:$B,2,TRUE),IF(VLOOKUP(A235-1,高收益利差!$A:$B,2,TRUE)&lt;&gt;"",VLOOKUP(A235-1,高收益利差!$A:$B,2,TRUE),VLOOKUP(A235-2,高收益利差!$A:$B,2,TRUE)))</f>
        <v/>
      </c>
      <c r="E235" s="13">
        <f>IFERROR(VLOOKUP(A235,'10Y2Y'!$A:$B,2,TRUE),"")</f>
        <v/>
      </c>
      <c r="F235">
        <f>IFERROR(D235-D222,"")</f>
        <v/>
      </c>
      <c r="G235">
        <f>IFERROR(B235/AVERAGE(B196:B235)-1,"")</f>
        <v/>
      </c>
      <c r="H235">
        <f>IF(B235="","",IFERROR(AVERAGE(B196:B235)/AVERAGE(B183:B222)-1,""))</f>
        <v/>
      </c>
      <c r="I235">
        <f>IFERROR(VLOOKUP(A235,'Sahm Rule'!$A:$B,2,TRUE),"")</f>
        <v/>
      </c>
      <c r="J235" s="159">
        <f>IFERROR((B235/B222)^4-1-D235/100,"")</f>
        <v/>
      </c>
    </row>
    <row r="236">
      <c r="A236" s="10" t="n">
        <v>37071</v>
      </c>
      <c r="B236" s="13">
        <f>IF(VLOOKUP(A236,SP500相关数据!$B$11:$C$24727,2,TRUE)&lt;&gt;"",VLOOKUP(A236,SP500相关数据!$B$11:$C$24727,2,TRUE),IF(VLOOKUP(A236-1,SP500相关数据!$B$11:$C$24727,2,TRUE)&lt;&gt;"",VLOOKUP(A236-1,SP500相关数据!$B$11:$C$24727,2,TRUE),VLOOKUP(A236-2,SP500相关数据!$B$11:$C$24727,2,TRUE)))</f>
        <v/>
      </c>
      <c r="C236" s="13">
        <f>IFERROR(IF(VLOOKUP(A236,SP500相关数据!$B$11:$E$24727,4,TRUE)&lt;&gt;"",VLOOKUP(A236,SP500相关数据!$B$11:$E$24727,4,TRUE),IF(VLOOKUP(A236-1,SP500相关数据!$B$11:$E$24727,4,TRUE)&lt;&gt;"",VLOOKUP(A236-1,SP500相关数据!$B$11:$E$24727,4,TRUE),VLOOKUP(A236-2,SP500相关数据!$B$11:$E$24727,4,TRUE))),"")</f>
        <v/>
      </c>
      <c r="D236" s="13">
        <f>IF(VLOOKUP(A236,高收益利差!$A:$B,2,TRUE)&lt;&gt;"",VLOOKUP(A236,高收益利差!$A:$B,2,TRUE),IF(VLOOKUP(A236-1,高收益利差!$A:$B,2,TRUE)&lt;&gt;"",VLOOKUP(A236-1,高收益利差!$A:$B,2,TRUE),VLOOKUP(A236-2,高收益利差!$A:$B,2,TRUE)))</f>
        <v/>
      </c>
      <c r="E236" s="13">
        <f>IFERROR(VLOOKUP(A236,'10Y2Y'!$A:$B,2,TRUE),"")</f>
        <v/>
      </c>
      <c r="F236">
        <f>IFERROR(D236-D223,"")</f>
        <v/>
      </c>
      <c r="G236">
        <f>IFERROR(B236/AVERAGE(B197:B236)-1,"")</f>
        <v/>
      </c>
      <c r="H236">
        <f>IF(B236="","",IFERROR(AVERAGE(B197:B236)/AVERAGE(B184:B223)-1,""))</f>
        <v/>
      </c>
      <c r="I236">
        <f>IFERROR(VLOOKUP(A236,'Sahm Rule'!$A:$B,2,TRUE),"")</f>
        <v/>
      </c>
      <c r="J236" s="159">
        <f>IFERROR((B236/B223)^4-1-D236/100,"")</f>
        <v/>
      </c>
    </row>
    <row r="237">
      <c r="A237" s="10" t="n">
        <v>37078</v>
      </c>
      <c r="B237" s="13">
        <f>IF(VLOOKUP(A237,SP500相关数据!$B$11:$C$24727,2,TRUE)&lt;&gt;"",VLOOKUP(A237,SP500相关数据!$B$11:$C$24727,2,TRUE),IF(VLOOKUP(A237-1,SP500相关数据!$B$11:$C$24727,2,TRUE)&lt;&gt;"",VLOOKUP(A237-1,SP500相关数据!$B$11:$C$24727,2,TRUE),VLOOKUP(A237-2,SP500相关数据!$B$11:$C$24727,2,TRUE)))</f>
        <v/>
      </c>
      <c r="C237" s="13">
        <f>IFERROR(IF(VLOOKUP(A237,SP500相关数据!$B$11:$E$24727,4,TRUE)&lt;&gt;"",VLOOKUP(A237,SP500相关数据!$B$11:$E$24727,4,TRUE),IF(VLOOKUP(A237-1,SP500相关数据!$B$11:$E$24727,4,TRUE)&lt;&gt;"",VLOOKUP(A237-1,SP500相关数据!$B$11:$E$24727,4,TRUE),VLOOKUP(A237-2,SP500相关数据!$B$11:$E$24727,4,TRUE))),"")</f>
        <v/>
      </c>
      <c r="D237" s="13">
        <f>IF(VLOOKUP(A237,高收益利差!$A:$B,2,TRUE)&lt;&gt;"",VLOOKUP(A237,高收益利差!$A:$B,2,TRUE),IF(VLOOKUP(A237-1,高收益利差!$A:$B,2,TRUE)&lt;&gt;"",VLOOKUP(A237-1,高收益利差!$A:$B,2,TRUE),VLOOKUP(A237-2,高收益利差!$A:$B,2,TRUE)))</f>
        <v/>
      </c>
      <c r="E237" s="13">
        <f>IFERROR(VLOOKUP(A237,'10Y2Y'!$A:$B,2,TRUE),"")</f>
        <v/>
      </c>
      <c r="F237">
        <f>IFERROR(D237-D224,"")</f>
        <v/>
      </c>
      <c r="G237">
        <f>IFERROR(B237/AVERAGE(B198:B237)-1,"")</f>
        <v/>
      </c>
      <c r="H237">
        <f>IF(B237="","",IFERROR(AVERAGE(B198:B237)/AVERAGE(B185:B224)-1,""))</f>
        <v/>
      </c>
      <c r="I237">
        <f>IFERROR(VLOOKUP(A237,'Sahm Rule'!$A:$B,2,TRUE),"")</f>
        <v/>
      </c>
      <c r="J237" s="159">
        <f>IFERROR((B237/B224)^4-1-D237/100,"")</f>
        <v/>
      </c>
    </row>
    <row r="238">
      <c r="A238" s="10" t="n">
        <v>37085</v>
      </c>
      <c r="B238" s="13">
        <f>IF(VLOOKUP(A238,SP500相关数据!$B$11:$C$24727,2,TRUE)&lt;&gt;"",VLOOKUP(A238,SP500相关数据!$B$11:$C$24727,2,TRUE),IF(VLOOKUP(A238-1,SP500相关数据!$B$11:$C$24727,2,TRUE)&lt;&gt;"",VLOOKUP(A238-1,SP500相关数据!$B$11:$C$24727,2,TRUE),VLOOKUP(A238-2,SP500相关数据!$B$11:$C$24727,2,TRUE)))</f>
        <v/>
      </c>
      <c r="C238" s="13">
        <f>IFERROR(IF(VLOOKUP(A238,SP500相关数据!$B$11:$E$24727,4,TRUE)&lt;&gt;"",VLOOKUP(A238,SP500相关数据!$B$11:$E$24727,4,TRUE),IF(VLOOKUP(A238-1,SP500相关数据!$B$11:$E$24727,4,TRUE)&lt;&gt;"",VLOOKUP(A238-1,SP500相关数据!$B$11:$E$24727,4,TRUE),VLOOKUP(A238-2,SP500相关数据!$B$11:$E$24727,4,TRUE))),"")</f>
        <v/>
      </c>
      <c r="D238" s="13">
        <f>IF(VLOOKUP(A238,高收益利差!$A:$B,2,TRUE)&lt;&gt;"",VLOOKUP(A238,高收益利差!$A:$B,2,TRUE),IF(VLOOKUP(A238-1,高收益利差!$A:$B,2,TRUE)&lt;&gt;"",VLOOKUP(A238-1,高收益利差!$A:$B,2,TRUE),VLOOKUP(A238-2,高收益利差!$A:$B,2,TRUE)))</f>
        <v/>
      </c>
      <c r="E238" s="13">
        <f>IFERROR(VLOOKUP(A238,'10Y2Y'!$A:$B,2,TRUE),"")</f>
        <v/>
      </c>
      <c r="F238">
        <f>IFERROR(D238-D225,"")</f>
        <v/>
      </c>
      <c r="G238">
        <f>IFERROR(B238/AVERAGE(B199:B238)-1,"")</f>
        <v/>
      </c>
      <c r="H238">
        <f>IF(B238="","",IFERROR(AVERAGE(B199:B238)/AVERAGE(B186:B225)-1,""))</f>
        <v/>
      </c>
      <c r="I238">
        <f>IFERROR(VLOOKUP(A238,'Sahm Rule'!$A:$B,2,TRUE),"")</f>
        <v/>
      </c>
      <c r="J238" s="159">
        <f>IFERROR((B238/B225)^4-1-D238/100,"")</f>
        <v/>
      </c>
    </row>
    <row r="239">
      <c r="A239" s="10" t="n">
        <v>37092</v>
      </c>
      <c r="B239" s="13">
        <f>IF(VLOOKUP(A239,SP500相关数据!$B$11:$C$24727,2,TRUE)&lt;&gt;"",VLOOKUP(A239,SP500相关数据!$B$11:$C$24727,2,TRUE),IF(VLOOKUP(A239-1,SP500相关数据!$B$11:$C$24727,2,TRUE)&lt;&gt;"",VLOOKUP(A239-1,SP500相关数据!$B$11:$C$24727,2,TRUE),VLOOKUP(A239-2,SP500相关数据!$B$11:$C$24727,2,TRUE)))</f>
        <v/>
      </c>
      <c r="C239" s="13">
        <f>IFERROR(IF(VLOOKUP(A239,SP500相关数据!$B$11:$E$24727,4,TRUE)&lt;&gt;"",VLOOKUP(A239,SP500相关数据!$B$11:$E$24727,4,TRUE),IF(VLOOKUP(A239-1,SP500相关数据!$B$11:$E$24727,4,TRUE)&lt;&gt;"",VLOOKUP(A239-1,SP500相关数据!$B$11:$E$24727,4,TRUE),VLOOKUP(A239-2,SP500相关数据!$B$11:$E$24727,4,TRUE))),"")</f>
        <v/>
      </c>
      <c r="D239" s="13">
        <f>IF(VLOOKUP(A239,高收益利差!$A:$B,2,TRUE)&lt;&gt;"",VLOOKUP(A239,高收益利差!$A:$B,2,TRUE),IF(VLOOKUP(A239-1,高收益利差!$A:$B,2,TRUE)&lt;&gt;"",VLOOKUP(A239-1,高收益利差!$A:$B,2,TRUE),VLOOKUP(A239-2,高收益利差!$A:$B,2,TRUE)))</f>
        <v/>
      </c>
      <c r="E239" s="13">
        <f>IFERROR(VLOOKUP(A239,'10Y2Y'!$A:$B,2,TRUE),"")</f>
        <v/>
      </c>
      <c r="F239">
        <f>IFERROR(D239-D226,"")</f>
        <v/>
      </c>
      <c r="G239">
        <f>IFERROR(B239/AVERAGE(B200:B239)-1,"")</f>
        <v/>
      </c>
      <c r="H239">
        <f>IF(B239="","",IFERROR(AVERAGE(B200:B239)/AVERAGE(B187:B226)-1,""))</f>
        <v/>
      </c>
      <c r="I239">
        <f>IFERROR(VLOOKUP(A239,'Sahm Rule'!$A:$B,2,TRUE),"")</f>
        <v/>
      </c>
      <c r="J239" s="159">
        <f>IFERROR((B239/B226)^4-1-D239/100,"")</f>
        <v/>
      </c>
    </row>
    <row r="240">
      <c r="A240" s="10" t="n">
        <v>37099</v>
      </c>
      <c r="B240" s="13">
        <f>IF(VLOOKUP(A240,SP500相关数据!$B$11:$C$24727,2,TRUE)&lt;&gt;"",VLOOKUP(A240,SP500相关数据!$B$11:$C$24727,2,TRUE),IF(VLOOKUP(A240-1,SP500相关数据!$B$11:$C$24727,2,TRUE)&lt;&gt;"",VLOOKUP(A240-1,SP500相关数据!$B$11:$C$24727,2,TRUE),VLOOKUP(A240-2,SP500相关数据!$B$11:$C$24727,2,TRUE)))</f>
        <v/>
      </c>
      <c r="C240" s="13">
        <f>IFERROR(IF(VLOOKUP(A240,SP500相关数据!$B$11:$E$24727,4,TRUE)&lt;&gt;"",VLOOKUP(A240,SP500相关数据!$B$11:$E$24727,4,TRUE),IF(VLOOKUP(A240-1,SP500相关数据!$B$11:$E$24727,4,TRUE)&lt;&gt;"",VLOOKUP(A240-1,SP500相关数据!$B$11:$E$24727,4,TRUE),VLOOKUP(A240-2,SP500相关数据!$B$11:$E$24727,4,TRUE))),"")</f>
        <v/>
      </c>
      <c r="D240" s="13">
        <f>IF(VLOOKUP(A240,高收益利差!$A:$B,2,TRUE)&lt;&gt;"",VLOOKUP(A240,高收益利差!$A:$B,2,TRUE),IF(VLOOKUP(A240-1,高收益利差!$A:$B,2,TRUE)&lt;&gt;"",VLOOKUP(A240-1,高收益利差!$A:$B,2,TRUE),VLOOKUP(A240-2,高收益利差!$A:$B,2,TRUE)))</f>
        <v/>
      </c>
      <c r="E240" s="13">
        <f>IFERROR(VLOOKUP(A240,'10Y2Y'!$A:$B,2,TRUE),"")</f>
        <v/>
      </c>
      <c r="F240">
        <f>IFERROR(D240-D227,"")</f>
        <v/>
      </c>
      <c r="G240">
        <f>IFERROR(B240/AVERAGE(B201:B240)-1,"")</f>
        <v/>
      </c>
      <c r="H240">
        <f>IF(B240="","",IFERROR(AVERAGE(B201:B240)/AVERAGE(B188:B227)-1,""))</f>
        <v/>
      </c>
      <c r="I240">
        <f>IFERROR(VLOOKUP(A240,'Sahm Rule'!$A:$B,2,TRUE),"")</f>
        <v/>
      </c>
      <c r="J240" s="159">
        <f>IFERROR((B240/B227)^4-1-D240/100,"")</f>
        <v/>
      </c>
    </row>
    <row r="241">
      <c r="A241" s="10" t="n">
        <v>37106</v>
      </c>
      <c r="B241" s="13">
        <f>IF(VLOOKUP(A241,SP500相关数据!$B$11:$C$24727,2,TRUE)&lt;&gt;"",VLOOKUP(A241,SP500相关数据!$B$11:$C$24727,2,TRUE),IF(VLOOKUP(A241-1,SP500相关数据!$B$11:$C$24727,2,TRUE)&lt;&gt;"",VLOOKUP(A241-1,SP500相关数据!$B$11:$C$24727,2,TRUE),VLOOKUP(A241-2,SP500相关数据!$B$11:$C$24727,2,TRUE)))</f>
        <v/>
      </c>
      <c r="C241" s="13">
        <f>IFERROR(IF(VLOOKUP(A241,SP500相关数据!$B$11:$E$24727,4,TRUE)&lt;&gt;"",VLOOKUP(A241,SP500相关数据!$B$11:$E$24727,4,TRUE),IF(VLOOKUP(A241-1,SP500相关数据!$B$11:$E$24727,4,TRUE)&lt;&gt;"",VLOOKUP(A241-1,SP500相关数据!$B$11:$E$24727,4,TRUE),VLOOKUP(A241-2,SP500相关数据!$B$11:$E$24727,4,TRUE))),"")</f>
        <v/>
      </c>
      <c r="D241" s="13">
        <f>IF(VLOOKUP(A241,高收益利差!$A:$B,2,TRUE)&lt;&gt;"",VLOOKUP(A241,高收益利差!$A:$B,2,TRUE),IF(VLOOKUP(A241-1,高收益利差!$A:$B,2,TRUE)&lt;&gt;"",VLOOKUP(A241-1,高收益利差!$A:$B,2,TRUE),VLOOKUP(A241-2,高收益利差!$A:$B,2,TRUE)))</f>
        <v/>
      </c>
      <c r="E241" s="13">
        <f>IFERROR(VLOOKUP(A241,'10Y2Y'!$A:$B,2,TRUE),"")</f>
        <v/>
      </c>
      <c r="F241">
        <f>IFERROR(D241-D228,"")</f>
        <v/>
      </c>
      <c r="G241">
        <f>IFERROR(B241/AVERAGE(B202:B241)-1,"")</f>
        <v/>
      </c>
      <c r="H241">
        <f>IF(B241="","",IFERROR(AVERAGE(B202:B241)/AVERAGE(B189:B228)-1,""))</f>
        <v/>
      </c>
      <c r="I241">
        <f>IFERROR(VLOOKUP(A241,'Sahm Rule'!$A:$B,2,TRUE),"")</f>
        <v/>
      </c>
      <c r="J241" s="159">
        <f>IFERROR((B241/B228)^4-1-D241/100,"")</f>
        <v/>
      </c>
    </row>
    <row r="242">
      <c r="A242" s="10" t="n">
        <v>37113</v>
      </c>
      <c r="B242" s="13">
        <f>IF(VLOOKUP(A242,SP500相关数据!$B$11:$C$24727,2,TRUE)&lt;&gt;"",VLOOKUP(A242,SP500相关数据!$B$11:$C$24727,2,TRUE),IF(VLOOKUP(A242-1,SP500相关数据!$B$11:$C$24727,2,TRUE)&lt;&gt;"",VLOOKUP(A242-1,SP500相关数据!$B$11:$C$24727,2,TRUE),VLOOKUP(A242-2,SP500相关数据!$B$11:$C$24727,2,TRUE)))</f>
        <v/>
      </c>
      <c r="C242" s="13">
        <f>IFERROR(IF(VLOOKUP(A242,SP500相关数据!$B$11:$E$24727,4,TRUE)&lt;&gt;"",VLOOKUP(A242,SP500相关数据!$B$11:$E$24727,4,TRUE),IF(VLOOKUP(A242-1,SP500相关数据!$B$11:$E$24727,4,TRUE)&lt;&gt;"",VLOOKUP(A242-1,SP500相关数据!$B$11:$E$24727,4,TRUE),VLOOKUP(A242-2,SP500相关数据!$B$11:$E$24727,4,TRUE))),"")</f>
        <v/>
      </c>
      <c r="D242" s="13">
        <f>IF(VLOOKUP(A242,高收益利差!$A:$B,2,TRUE)&lt;&gt;"",VLOOKUP(A242,高收益利差!$A:$B,2,TRUE),IF(VLOOKUP(A242-1,高收益利差!$A:$B,2,TRUE)&lt;&gt;"",VLOOKUP(A242-1,高收益利差!$A:$B,2,TRUE),VLOOKUP(A242-2,高收益利差!$A:$B,2,TRUE)))</f>
        <v/>
      </c>
      <c r="E242" s="13">
        <f>IFERROR(VLOOKUP(A242,'10Y2Y'!$A:$B,2,TRUE),"")</f>
        <v/>
      </c>
      <c r="F242">
        <f>IFERROR(D242-D229,"")</f>
        <v/>
      </c>
      <c r="G242">
        <f>IFERROR(B242/AVERAGE(B203:B242)-1,"")</f>
        <v/>
      </c>
      <c r="H242">
        <f>IF(B242="","",IFERROR(AVERAGE(B203:B242)/AVERAGE(B190:B229)-1,""))</f>
        <v/>
      </c>
      <c r="I242">
        <f>IFERROR(VLOOKUP(A242,'Sahm Rule'!$A:$B,2,TRUE),"")</f>
        <v/>
      </c>
      <c r="J242" s="159">
        <f>IFERROR((B242/B229)^4-1-D242/100,"")</f>
        <v/>
      </c>
    </row>
    <row r="243">
      <c r="A243" s="10" t="n">
        <v>37120</v>
      </c>
      <c r="B243" s="13">
        <f>IF(VLOOKUP(A243,SP500相关数据!$B$11:$C$24727,2,TRUE)&lt;&gt;"",VLOOKUP(A243,SP500相关数据!$B$11:$C$24727,2,TRUE),IF(VLOOKUP(A243-1,SP500相关数据!$B$11:$C$24727,2,TRUE)&lt;&gt;"",VLOOKUP(A243-1,SP500相关数据!$B$11:$C$24727,2,TRUE),VLOOKUP(A243-2,SP500相关数据!$B$11:$C$24727,2,TRUE)))</f>
        <v/>
      </c>
      <c r="C243" s="13">
        <f>IFERROR(IF(VLOOKUP(A243,SP500相关数据!$B$11:$E$24727,4,TRUE)&lt;&gt;"",VLOOKUP(A243,SP500相关数据!$B$11:$E$24727,4,TRUE),IF(VLOOKUP(A243-1,SP500相关数据!$B$11:$E$24727,4,TRUE)&lt;&gt;"",VLOOKUP(A243-1,SP500相关数据!$B$11:$E$24727,4,TRUE),VLOOKUP(A243-2,SP500相关数据!$B$11:$E$24727,4,TRUE))),"")</f>
        <v/>
      </c>
      <c r="D243" s="13">
        <f>IF(VLOOKUP(A243,高收益利差!$A:$B,2,TRUE)&lt;&gt;"",VLOOKUP(A243,高收益利差!$A:$B,2,TRUE),IF(VLOOKUP(A243-1,高收益利差!$A:$B,2,TRUE)&lt;&gt;"",VLOOKUP(A243-1,高收益利差!$A:$B,2,TRUE),VLOOKUP(A243-2,高收益利差!$A:$B,2,TRUE)))</f>
        <v/>
      </c>
      <c r="E243" s="13">
        <f>IFERROR(VLOOKUP(A243,'10Y2Y'!$A:$B,2,TRUE),"")</f>
        <v/>
      </c>
      <c r="F243">
        <f>IFERROR(D243-D230,"")</f>
        <v/>
      </c>
      <c r="G243">
        <f>IFERROR(B243/AVERAGE(B204:B243)-1,"")</f>
        <v/>
      </c>
      <c r="H243">
        <f>IF(B243="","",IFERROR(AVERAGE(B204:B243)/AVERAGE(B191:B230)-1,""))</f>
        <v/>
      </c>
      <c r="I243">
        <f>IFERROR(VLOOKUP(A243,'Sahm Rule'!$A:$B,2,TRUE),"")</f>
        <v/>
      </c>
      <c r="J243" s="159">
        <f>IFERROR((B243/B230)^4-1-D243/100,"")</f>
        <v/>
      </c>
    </row>
    <row r="244">
      <c r="A244" s="10" t="n">
        <v>37127</v>
      </c>
      <c r="B244" s="13">
        <f>IF(VLOOKUP(A244,SP500相关数据!$B$11:$C$24727,2,TRUE)&lt;&gt;"",VLOOKUP(A244,SP500相关数据!$B$11:$C$24727,2,TRUE),IF(VLOOKUP(A244-1,SP500相关数据!$B$11:$C$24727,2,TRUE)&lt;&gt;"",VLOOKUP(A244-1,SP500相关数据!$B$11:$C$24727,2,TRUE),VLOOKUP(A244-2,SP500相关数据!$B$11:$C$24727,2,TRUE)))</f>
        <v/>
      </c>
      <c r="C244" s="13">
        <f>IFERROR(IF(VLOOKUP(A244,SP500相关数据!$B$11:$E$24727,4,TRUE)&lt;&gt;"",VLOOKUP(A244,SP500相关数据!$B$11:$E$24727,4,TRUE),IF(VLOOKUP(A244-1,SP500相关数据!$B$11:$E$24727,4,TRUE)&lt;&gt;"",VLOOKUP(A244-1,SP500相关数据!$B$11:$E$24727,4,TRUE),VLOOKUP(A244-2,SP500相关数据!$B$11:$E$24727,4,TRUE))),"")</f>
        <v/>
      </c>
      <c r="D244" s="13">
        <f>IF(VLOOKUP(A244,高收益利差!$A:$B,2,TRUE)&lt;&gt;"",VLOOKUP(A244,高收益利差!$A:$B,2,TRUE),IF(VLOOKUP(A244-1,高收益利差!$A:$B,2,TRUE)&lt;&gt;"",VLOOKUP(A244-1,高收益利差!$A:$B,2,TRUE),VLOOKUP(A244-2,高收益利差!$A:$B,2,TRUE)))</f>
        <v/>
      </c>
      <c r="E244" s="13">
        <f>IFERROR(VLOOKUP(A244,'10Y2Y'!$A:$B,2,TRUE),"")</f>
        <v/>
      </c>
      <c r="F244">
        <f>IFERROR(D244-D231,"")</f>
        <v/>
      </c>
      <c r="G244">
        <f>IFERROR(B244/AVERAGE(B205:B244)-1,"")</f>
        <v/>
      </c>
      <c r="H244">
        <f>IF(B244="","",IFERROR(AVERAGE(B205:B244)/AVERAGE(B192:B231)-1,""))</f>
        <v/>
      </c>
      <c r="I244">
        <f>IFERROR(VLOOKUP(A244,'Sahm Rule'!$A:$B,2,TRUE),"")</f>
        <v/>
      </c>
      <c r="J244" s="159">
        <f>IFERROR((B244/B231)^4-1-D244/100,"")</f>
        <v/>
      </c>
    </row>
    <row r="245">
      <c r="A245" s="10" t="n">
        <v>37134</v>
      </c>
      <c r="B245" s="13">
        <f>IF(VLOOKUP(A245,SP500相关数据!$B$11:$C$24727,2,TRUE)&lt;&gt;"",VLOOKUP(A245,SP500相关数据!$B$11:$C$24727,2,TRUE),IF(VLOOKUP(A245-1,SP500相关数据!$B$11:$C$24727,2,TRUE)&lt;&gt;"",VLOOKUP(A245-1,SP500相关数据!$B$11:$C$24727,2,TRUE),VLOOKUP(A245-2,SP500相关数据!$B$11:$C$24727,2,TRUE)))</f>
        <v/>
      </c>
      <c r="C245" s="13">
        <f>IFERROR(IF(VLOOKUP(A245,SP500相关数据!$B$11:$E$24727,4,TRUE)&lt;&gt;"",VLOOKUP(A245,SP500相关数据!$B$11:$E$24727,4,TRUE),IF(VLOOKUP(A245-1,SP500相关数据!$B$11:$E$24727,4,TRUE)&lt;&gt;"",VLOOKUP(A245-1,SP500相关数据!$B$11:$E$24727,4,TRUE),VLOOKUP(A245-2,SP500相关数据!$B$11:$E$24727,4,TRUE))),"")</f>
        <v/>
      </c>
      <c r="D245" s="13">
        <f>IF(VLOOKUP(A245,高收益利差!$A:$B,2,TRUE)&lt;&gt;"",VLOOKUP(A245,高收益利差!$A:$B,2,TRUE),IF(VLOOKUP(A245-1,高收益利差!$A:$B,2,TRUE)&lt;&gt;"",VLOOKUP(A245-1,高收益利差!$A:$B,2,TRUE),VLOOKUP(A245-2,高收益利差!$A:$B,2,TRUE)))</f>
        <v/>
      </c>
      <c r="E245" s="13">
        <f>IFERROR(VLOOKUP(A245,'10Y2Y'!$A:$B,2,TRUE),"")</f>
        <v/>
      </c>
      <c r="F245">
        <f>IFERROR(D245-D232,"")</f>
        <v/>
      </c>
      <c r="G245">
        <f>IFERROR(B245/AVERAGE(B206:B245)-1,"")</f>
        <v/>
      </c>
      <c r="H245">
        <f>IF(B245="","",IFERROR(AVERAGE(B206:B245)/AVERAGE(B193:B232)-1,""))</f>
        <v/>
      </c>
      <c r="I245">
        <f>IFERROR(VLOOKUP(A245,'Sahm Rule'!$A:$B,2,TRUE),"")</f>
        <v/>
      </c>
      <c r="J245" s="159">
        <f>IFERROR((B245/B232)^4-1-D245/100,"")</f>
        <v/>
      </c>
    </row>
    <row r="246">
      <c r="A246" s="10" t="n">
        <v>37141</v>
      </c>
      <c r="B246" s="13">
        <f>IF(VLOOKUP(A246,SP500相关数据!$B$11:$C$24727,2,TRUE)&lt;&gt;"",VLOOKUP(A246,SP500相关数据!$B$11:$C$24727,2,TRUE),IF(VLOOKUP(A246-1,SP500相关数据!$B$11:$C$24727,2,TRUE)&lt;&gt;"",VLOOKUP(A246-1,SP500相关数据!$B$11:$C$24727,2,TRUE),VLOOKUP(A246-2,SP500相关数据!$B$11:$C$24727,2,TRUE)))</f>
        <v/>
      </c>
      <c r="C246" s="13">
        <f>IFERROR(IF(VLOOKUP(A246,SP500相关数据!$B$11:$E$24727,4,TRUE)&lt;&gt;"",VLOOKUP(A246,SP500相关数据!$B$11:$E$24727,4,TRUE),IF(VLOOKUP(A246-1,SP500相关数据!$B$11:$E$24727,4,TRUE)&lt;&gt;"",VLOOKUP(A246-1,SP500相关数据!$B$11:$E$24727,4,TRUE),VLOOKUP(A246-2,SP500相关数据!$B$11:$E$24727,4,TRUE))),"")</f>
        <v/>
      </c>
      <c r="D246" s="13">
        <f>IF(VLOOKUP(A246,高收益利差!$A:$B,2,TRUE)&lt;&gt;"",VLOOKUP(A246,高收益利差!$A:$B,2,TRUE),IF(VLOOKUP(A246-1,高收益利差!$A:$B,2,TRUE)&lt;&gt;"",VLOOKUP(A246-1,高收益利差!$A:$B,2,TRUE),VLOOKUP(A246-2,高收益利差!$A:$B,2,TRUE)))</f>
        <v/>
      </c>
      <c r="E246" s="13">
        <f>IFERROR(VLOOKUP(A246,'10Y2Y'!$A:$B,2,TRUE),"")</f>
        <v/>
      </c>
      <c r="F246">
        <f>IFERROR(D246-D233,"")</f>
        <v/>
      </c>
      <c r="G246">
        <f>IFERROR(B246/AVERAGE(B207:B246)-1,"")</f>
        <v/>
      </c>
      <c r="H246">
        <f>IF(B246="","",IFERROR(AVERAGE(B207:B246)/AVERAGE(B194:B233)-1,""))</f>
        <v/>
      </c>
      <c r="I246">
        <f>IFERROR(VLOOKUP(A246,'Sahm Rule'!$A:$B,2,TRUE),"")</f>
        <v/>
      </c>
      <c r="J246" s="159">
        <f>IFERROR((B246/B233)^4-1-D246/100,"")</f>
        <v/>
      </c>
    </row>
    <row r="247">
      <c r="A247" s="10" t="n">
        <v>37148</v>
      </c>
      <c r="B247" s="13">
        <f>IF(VLOOKUP(A247,SP500相关数据!$B$11:$C$24727,2,TRUE)&lt;&gt;"",VLOOKUP(A247,SP500相关数据!$B$11:$C$24727,2,TRUE),IF(VLOOKUP(A247-1,SP500相关数据!$B$11:$C$24727,2,TRUE)&lt;&gt;"",VLOOKUP(A247-1,SP500相关数据!$B$11:$C$24727,2,TRUE),VLOOKUP(A247-2,SP500相关数据!$B$11:$C$24727,2,TRUE)))</f>
        <v/>
      </c>
      <c r="C247" s="13">
        <f>IFERROR(IF(VLOOKUP(A247,SP500相关数据!$B$11:$E$24727,4,TRUE)&lt;&gt;"",VLOOKUP(A247,SP500相关数据!$B$11:$E$24727,4,TRUE),IF(VLOOKUP(A247-1,SP500相关数据!$B$11:$E$24727,4,TRUE)&lt;&gt;"",VLOOKUP(A247-1,SP500相关数据!$B$11:$E$24727,4,TRUE),VLOOKUP(A247-2,SP500相关数据!$B$11:$E$24727,4,TRUE))),"")</f>
        <v/>
      </c>
      <c r="D247" s="13">
        <f>IF(VLOOKUP(A247,高收益利差!$A:$B,2,TRUE)&lt;&gt;"",VLOOKUP(A247,高收益利差!$A:$B,2,TRUE),IF(VLOOKUP(A247-1,高收益利差!$A:$B,2,TRUE)&lt;&gt;"",VLOOKUP(A247-1,高收益利差!$A:$B,2,TRUE),VLOOKUP(A247-2,高收益利差!$A:$B,2,TRUE)))</f>
        <v/>
      </c>
      <c r="E247" s="13">
        <f>IFERROR(VLOOKUP(A247,'10Y2Y'!$A:$B,2,TRUE),"")</f>
        <v/>
      </c>
      <c r="F247">
        <f>IFERROR(D247-D234,"")</f>
        <v/>
      </c>
      <c r="G247">
        <f>IFERROR(B247/AVERAGE(B208:B247)-1,"")</f>
        <v/>
      </c>
      <c r="H247">
        <f>IF(B247="","",IFERROR(AVERAGE(B208:B247)/AVERAGE(B195:B234)-1,""))</f>
        <v/>
      </c>
      <c r="I247">
        <f>IFERROR(VLOOKUP(A247,'Sahm Rule'!$A:$B,2,TRUE),"")</f>
        <v/>
      </c>
      <c r="J247" s="159">
        <f>IFERROR((B247/B234)^4-1-D247/100,"")</f>
        <v/>
      </c>
    </row>
    <row r="248">
      <c r="A248" s="10" t="n">
        <v>37155</v>
      </c>
      <c r="B248" s="13">
        <f>IF(VLOOKUP(A248,SP500相关数据!$B$11:$C$24727,2,TRUE)&lt;&gt;"",VLOOKUP(A248,SP500相关数据!$B$11:$C$24727,2,TRUE),IF(VLOOKUP(A248-1,SP500相关数据!$B$11:$C$24727,2,TRUE)&lt;&gt;"",VLOOKUP(A248-1,SP500相关数据!$B$11:$C$24727,2,TRUE),VLOOKUP(A248-2,SP500相关数据!$B$11:$C$24727,2,TRUE)))</f>
        <v/>
      </c>
      <c r="C248" s="13">
        <f>IFERROR(IF(VLOOKUP(A248,SP500相关数据!$B$11:$E$24727,4,TRUE)&lt;&gt;"",VLOOKUP(A248,SP500相关数据!$B$11:$E$24727,4,TRUE),IF(VLOOKUP(A248-1,SP500相关数据!$B$11:$E$24727,4,TRUE)&lt;&gt;"",VLOOKUP(A248-1,SP500相关数据!$B$11:$E$24727,4,TRUE),VLOOKUP(A248-2,SP500相关数据!$B$11:$E$24727,4,TRUE))),"")</f>
        <v/>
      </c>
      <c r="D248" s="13">
        <f>IF(VLOOKUP(A248,高收益利差!$A:$B,2,TRUE)&lt;&gt;"",VLOOKUP(A248,高收益利差!$A:$B,2,TRUE),IF(VLOOKUP(A248-1,高收益利差!$A:$B,2,TRUE)&lt;&gt;"",VLOOKUP(A248-1,高收益利差!$A:$B,2,TRUE),VLOOKUP(A248-2,高收益利差!$A:$B,2,TRUE)))</f>
        <v/>
      </c>
      <c r="E248" s="13">
        <f>IFERROR(VLOOKUP(A248,'10Y2Y'!$A:$B,2,TRUE),"")</f>
        <v/>
      </c>
      <c r="F248">
        <f>IFERROR(D248-D235,"")</f>
        <v/>
      </c>
      <c r="G248">
        <f>IFERROR(B248/AVERAGE(B209:B248)-1,"")</f>
        <v/>
      </c>
      <c r="H248">
        <f>IF(B248="","",IFERROR(AVERAGE(B209:B248)/AVERAGE(B196:B235)-1,""))</f>
        <v/>
      </c>
      <c r="I248">
        <f>IFERROR(VLOOKUP(A248,'Sahm Rule'!$A:$B,2,TRUE),"")</f>
        <v/>
      </c>
      <c r="J248" s="159">
        <f>IFERROR((B248/B235)^4-1-D248/100,"")</f>
        <v/>
      </c>
    </row>
    <row r="249">
      <c r="A249" s="10" t="n">
        <v>37162</v>
      </c>
      <c r="B249" s="13">
        <f>IF(VLOOKUP(A249,SP500相关数据!$B$11:$C$24727,2,TRUE)&lt;&gt;"",VLOOKUP(A249,SP500相关数据!$B$11:$C$24727,2,TRUE),IF(VLOOKUP(A249-1,SP500相关数据!$B$11:$C$24727,2,TRUE)&lt;&gt;"",VLOOKUP(A249-1,SP500相关数据!$B$11:$C$24727,2,TRUE),VLOOKUP(A249-2,SP500相关数据!$B$11:$C$24727,2,TRUE)))</f>
        <v/>
      </c>
      <c r="C249" s="13">
        <f>IFERROR(IF(VLOOKUP(A249,SP500相关数据!$B$11:$E$24727,4,TRUE)&lt;&gt;"",VLOOKUP(A249,SP500相关数据!$B$11:$E$24727,4,TRUE),IF(VLOOKUP(A249-1,SP500相关数据!$B$11:$E$24727,4,TRUE)&lt;&gt;"",VLOOKUP(A249-1,SP500相关数据!$B$11:$E$24727,4,TRUE),VLOOKUP(A249-2,SP500相关数据!$B$11:$E$24727,4,TRUE))),"")</f>
        <v/>
      </c>
      <c r="D249" s="13">
        <f>IF(VLOOKUP(A249,高收益利差!$A:$B,2,TRUE)&lt;&gt;"",VLOOKUP(A249,高收益利差!$A:$B,2,TRUE),IF(VLOOKUP(A249-1,高收益利差!$A:$B,2,TRUE)&lt;&gt;"",VLOOKUP(A249-1,高收益利差!$A:$B,2,TRUE),VLOOKUP(A249-2,高收益利差!$A:$B,2,TRUE)))</f>
        <v/>
      </c>
      <c r="E249" s="13">
        <f>IFERROR(VLOOKUP(A249,'10Y2Y'!$A:$B,2,TRUE),"")</f>
        <v/>
      </c>
      <c r="F249">
        <f>IFERROR(D249-D236,"")</f>
        <v/>
      </c>
      <c r="G249">
        <f>IFERROR(B249/AVERAGE(B210:B249)-1,"")</f>
        <v/>
      </c>
      <c r="H249">
        <f>IF(B249="","",IFERROR(AVERAGE(B210:B249)/AVERAGE(B197:B236)-1,""))</f>
        <v/>
      </c>
      <c r="I249">
        <f>IFERROR(VLOOKUP(A249,'Sahm Rule'!$A:$B,2,TRUE),"")</f>
        <v/>
      </c>
      <c r="J249" s="159">
        <f>IFERROR((B249/B236)^4-1-D249/100,"")</f>
        <v/>
      </c>
    </row>
    <row r="250">
      <c r="A250" s="10" t="n">
        <v>37169</v>
      </c>
      <c r="B250" s="13">
        <f>IF(VLOOKUP(A250,SP500相关数据!$B$11:$C$24727,2,TRUE)&lt;&gt;"",VLOOKUP(A250,SP500相关数据!$B$11:$C$24727,2,TRUE),IF(VLOOKUP(A250-1,SP500相关数据!$B$11:$C$24727,2,TRUE)&lt;&gt;"",VLOOKUP(A250-1,SP500相关数据!$B$11:$C$24727,2,TRUE),VLOOKUP(A250-2,SP500相关数据!$B$11:$C$24727,2,TRUE)))</f>
        <v/>
      </c>
      <c r="C250" s="13">
        <f>IFERROR(IF(VLOOKUP(A250,SP500相关数据!$B$11:$E$24727,4,TRUE)&lt;&gt;"",VLOOKUP(A250,SP500相关数据!$B$11:$E$24727,4,TRUE),IF(VLOOKUP(A250-1,SP500相关数据!$B$11:$E$24727,4,TRUE)&lt;&gt;"",VLOOKUP(A250-1,SP500相关数据!$B$11:$E$24727,4,TRUE),VLOOKUP(A250-2,SP500相关数据!$B$11:$E$24727,4,TRUE))),"")</f>
        <v/>
      </c>
      <c r="D250" s="13">
        <f>IF(VLOOKUP(A250,高收益利差!$A:$B,2,TRUE)&lt;&gt;"",VLOOKUP(A250,高收益利差!$A:$B,2,TRUE),IF(VLOOKUP(A250-1,高收益利差!$A:$B,2,TRUE)&lt;&gt;"",VLOOKUP(A250-1,高收益利差!$A:$B,2,TRUE),VLOOKUP(A250-2,高收益利差!$A:$B,2,TRUE)))</f>
        <v/>
      </c>
      <c r="E250" s="13">
        <f>IFERROR(VLOOKUP(A250,'10Y2Y'!$A:$B,2,TRUE),"")</f>
        <v/>
      </c>
      <c r="F250">
        <f>IFERROR(D250-D237,"")</f>
        <v/>
      </c>
      <c r="G250">
        <f>IFERROR(B250/AVERAGE(B211:B250)-1,"")</f>
        <v/>
      </c>
      <c r="H250">
        <f>IF(B250="","",IFERROR(AVERAGE(B211:B250)/AVERAGE(B198:B237)-1,""))</f>
        <v/>
      </c>
      <c r="I250">
        <f>IFERROR(VLOOKUP(A250,'Sahm Rule'!$A:$B,2,TRUE),"")</f>
        <v/>
      </c>
      <c r="J250" s="159">
        <f>IFERROR((B250/B237)^4-1-D250/100,"")</f>
        <v/>
      </c>
    </row>
    <row r="251">
      <c r="A251" s="10" t="n">
        <v>37176</v>
      </c>
      <c r="B251" s="13">
        <f>IF(VLOOKUP(A251,SP500相关数据!$B$11:$C$24727,2,TRUE)&lt;&gt;"",VLOOKUP(A251,SP500相关数据!$B$11:$C$24727,2,TRUE),IF(VLOOKUP(A251-1,SP500相关数据!$B$11:$C$24727,2,TRUE)&lt;&gt;"",VLOOKUP(A251-1,SP500相关数据!$B$11:$C$24727,2,TRUE),VLOOKUP(A251-2,SP500相关数据!$B$11:$C$24727,2,TRUE)))</f>
        <v/>
      </c>
      <c r="C251" s="13">
        <f>IFERROR(IF(VLOOKUP(A251,SP500相关数据!$B$11:$E$24727,4,TRUE)&lt;&gt;"",VLOOKUP(A251,SP500相关数据!$B$11:$E$24727,4,TRUE),IF(VLOOKUP(A251-1,SP500相关数据!$B$11:$E$24727,4,TRUE)&lt;&gt;"",VLOOKUP(A251-1,SP500相关数据!$B$11:$E$24727,4,TRUE),VLOOKUP(A251-2,SP500相关数据!$B$11:$E$24727,4,TRUE))),"")</f>
        <v/>
      </c>
      <c r="D251" s="13">
        <f>IF(VLOOKUP(A251,高收益利差!$A:$B,2,TRUE)&lt;&gt;"",VLOOKUP(A251,高收益利差!$A:$B,2,TRUE),IF(VLOOKUP(A251-1,高收益利差!$A:$B,2,TRUE)&lt;&gt;"",VLOOKUP(A251-1,高收益利差!$A:$B,2,TRUE),VLOOKUP(A251-2,高收益利差!$A:$B,2,TRUE)))</f>
        <v/>
      </c>
      <c r="E251" s="13">
        <f>IFERROR(VLOOKUP(A251,'10Y2Y'!$A:$B,2,TRUE),"")</f>
        <v/>
      </c>
      <c r="F251">
        <f>IFERROR(D251-D238,"")</f>
        <v/>
      </c>
      <c r="G251">
        <f>IFERROR(B251/AVERAGE(B212:B251)-1,"")</f>
        <v/>
      </c>
      <c r="H251">
        <f>IF(B251="","",IFERROR(AVERAGE(B212:B251)/AVERAGE(B199:B238)-1,""))</f>
        <v/>
      </c>
      <c r="I251">
        <f>IFERROR(VLOOKUP(A251,'Sahm Rule'!$A:$B,2,TRUE),"")</f>
        <v/>
      </c>
      <c r="J251" s="159">
        <f>IFERROR((B251/B238)^4-1-D251/100,"")</f>
        <v/>
      </c>
    </row>
    <row r="252">
      <c r="A252" s="10" t="n">
        <v>37183</v>
      </c>
      <c r="B252" s="13">
        <f>IF(VLOOKUP(A252,SP500相关数据!$B$11:$C$24727,2,TRUE)&lt;&gt;"",VLOOKUP(A252,SP500相关数据!$B$11:$C$24727,2,TRUE),IF(VLOOKUP(A252-1,SP500相关数据!$B$11:$C$24727,2,TRUE)&lt;&gt;"",VLOOKUP(A252-1,SP500相关数据!$B$11:$C$24727,2,TRUE),VLOOKUP(A252-2,SP500相关数据!$B$11:$C$24727,2,TRUE)))</f>
        <v/>
      </c>
      <c r="C252" s="13">
        <f>IFERROR(IF(VLOOKUP(A252,SP500相关数据!$B$11:$E$24727,4,TRUE)&lt;&gt;"",VLOOKUP(A252,SP500相关数据!$B$11:$E$24727,4,TRUE),IF(VLOOKUP(A252-1,SP500相关数据!$B$11:$E$24727,4,TRUE)&lt;&gt;"",VLOOKUP(A252-1,SP500相关数据!$B$11:$E$24727,4,TRUE),VLOOKUP(A252-2,SP500相关数据!$B$11:$E$24727,4,TRUE))),"")</f>
        <v/>
      </c>
      <c r="D252" s="13">
        <f>IF(VLOOKUP(A252,高收益利差!$A:$B,2,TRUE)&lt;&gt;"",VLOOKUP(A252,高收益利差!$A:$B,2,TRUE),IF(VLOOKUP(A252-1,高收益利差!$A:$B,2,TRUE)&lt;&gt;"",VLOOKUP(A252-1,高收益利差!$A:$B,2,TRUE),VLOOKUP(A252-2,高收益利差!$A:$B,2,TRUE)))</f>
        <v/>
      </c>
      <c r="E252" s="13">
        <f>IFERROR(VLOOKUP(A252,'10Y2Y'!$A:$B,2,TRUE),"")</f>
        <v/>
      </c>
      <c r="F252">
        <f>IFERROR(D252-D239,"")</f>
        <v/>
      </c>
      <c r="G252">
        <f>IFERROR(B252/AVERAGE(B213:B252)-1,"")</f>
        <v/>
      </c>
      <c r="H252">
        <f>IF(B252="","",IFERROR(AVERAGE(B213:B252)/AVERAGE(B200:B239)-1,""))</f>
        <v/>
      </c>
      <c r="I252">
        <f>IFERROR(VLOOKUP(A252,'Sahm Rule'!$A:$B,2,TRUE),"")</f>
        <v/>
      </c>
      <c r="J252" s="159">
        <f>IFERROR((B252/B239)^4-1-D252/100,"")</f>
        <v/>
      </c>
    </row>
    <row r="253">
      <c r="A253" s="10" t="n">
        <v>37190</v>
      </c>
      <c r="B253" s="13">
        <f>IF(VLOOKUP(A253,SP500相关数据!$B$11:$C$24727,2,TRUE)&lt;&gt;"",VLOOKUP(A253,SP500相关数据!$B$11:$C$24727,2,TRUE),IF(VLOOKUP(A253-1,SP500相关数据!$B$11:$C$24727,2,TRUE)&lt;&gt;"",VLOOKUP(A253-1,SP500相关数据!$B$11:$C$24727,2,TRUE),VLOOKUP(A253-2,SP500相关数据!$B$11:$C$24727,2,TRUE)))</f>
        <v/>
      </c>
      <c r="C253" s="13">
        <f>IFERROR(IF(VLOOKUP(A253,SP500相关数据!$B$11:$E$24727,4,TRUE)&lt;&gt;"",VLOOKUP(A253,SP500相关数据!$B$11:$E$24727,4,TRUE),IF(VLOOKUP(A253-1,SP500相关数据!$B$11:$E$24727,4,TRUE)&lt;&gt;"",VLOOKUP(A253-1,SP500相关数据!$B$11:$E$24727,4,TRUE),VLOOKUP(A253-2,SP500相关数据!$B$11:$E$24727,4,TRUE))),"")</f>
        <v/>
      </c>
      <c r="D253" s="13">
        <f>IF(VLOOKUP(A253,高收益利差!$A:$B,2,TRUE)&lt;&gt;"",VLOOKUP(A253,高收益利差!$A:$B,2,TRUE),IF(VLOOKUP(A253-1,高收益利差!$A:$B,2,TRUE)&lt;&gt;"",VLOOKUP(A253-1,高收益利差!$A:$B,2,TRUE),VLOOKUP(A253-2,高收益利差!$A:$B,2,TRUE)))</f>
        <v/>
      </c>
      <c r="E253" s="13">
        <f>IFERROR(VLOOKUP(A253,'10Y2Y'!$A:$B,2,TRUE),"")</f>
        <v/>
      </c>
      <c r="F253">
        <f>IFERROR(D253-D240,"")</f>
        <v/>
      </c>
      <c r="G253">
        <f>IFERROR(B253/AVERAGE(B214:B253)-1,"")</f>
        <v/>
      </c>
      <c r="H253">
        <f>IF(B253="","",IFERROR(AVERAGE(B214:B253)/AVERAGE(B201:B240)-1,""))</f>
        <v/>
      </c>
      <c r="I253">
        <f>IFERROR(VLOOKUP(A253,'Sahm Rule'!$A:$B,2,TRUE),"")</f>
        <v/>
      </c>
      <c r="J253" s="159">
        <f>IFERROR((B253/B240)^4-1-D253/100,"")</f>
        <v/>
      </c>
    </row>
    <row r="254">
      <c r="A254" s="10" t="n">
        <v>37197</v>
      </c>
      <c r="B254" s="13">
        <f>IF(VLOOKUP(A254,SP500相关数据!$B$11:$C$24727,2,TRUE)&lt;&gt;"",VLOOKUP(A254,SP500相关数据!$B$11:$C$24727,2,TRUE),IF(VLOOKUP(A254-1,SP500相关数据!$B$11:$C$24727,2,TRUE)&lt;&gt;"",VLOOKUP(A254-1,SP500相关数据!$B$11:$C$24727,2,TRUE),VLOOKUP(A254-2,SP500相关数据!$B$11:$C$24727,2,TRUE)))</f>
        <v/>
      </c>
      <c r="C254" s="13">
        <f>IFERROR(IF(VLOOKUP(A254,SP500相关数据!$B$11:$E$24727,4,TRUE)&lt;&gt;"",VLOOKUP(A254,SP500相关数据!$B$11:$E$24727,4,TRUE),IF(VLOOKUP(A254-1,SP500相关数据!$B$11:$E$24727,4,TRUE)&lt;&gt;"",VLOOKUP(A254-1,SP500相关数据!$B$11:$E$24727,4,TRUE),VLOOKUP(A254-2,SP500相关数据!$B$11:$E$24727,4,TRUE))),"")</f>
        <v/>
      </c>
      <c r="D254" s="13">
        <f>IF(VLOOKUP(A254,高收益利差!$A:$B,2,TRUE)&lt;&gt;"",VLOOKUP(A254,高收益利差!$A:$B,2,TRUE),IF(VLOOKUP(A254-1,高收益利差!$A:$B,2,TRUE)&lt;&gt;"",VLOOKUP(A254-1,高收益利差!$A:$B,2,TRUE),VLOOKUP(A254-2,高收益利差!$A:$B,2,TRUE)))</f>
        <v/>
      </c>
      <c r="E254" s="13">
        <f>IFERROR(VLOOKUP(A254,'10Y2Y'!$A:$B,2,TRUE),"")</f>
        <v/>
      </c>
      <c r="F254">
        <f>IFERROR(D254-D241,"")</f>
        <v/>
      </c>
      <c r="G254">
        <f>IFERROR(B254/AVERAGE(B215:B254)-1,"")</f>
        <v/>
      </c>
      <c r="H254">
        <f>IF(B254="","",IFERROR(AVERAGE(B215:B254)/AVERAGE(B202:B241)-1,""))</f>
        <v/>
      </c>
      <c r="I254">
        <f>IFERROR(VLOOKUP(A254,'Sahm Rule'!$A:$B,2,TRUE),"")</f>
        <v/>
      </c>
      <c r="J254" s="159">
        <f>IFERROR((B254/B241)^4-1-D254/100,"")</f>
        <v/>
      </c>
    </row>
    <row r="255">
      <c r="A255" s="10" t="n">
        <v>37204</v>
      </c>
      <c r="B255" s="13">
        <f>IF(VLOOKUP(A255,SP500相关数据!$B$11:$C$24727,2,TRUE)&lt;&gt;"",VLOOKUP(A255,SP500相关数据!$B$11:$C$24727,2,TRUE),IF(VLOOKUP(A255-1,SP500相关数据!$B$11:$C$24727,2,TRUE)&lt;&gt;"",VLOOKUP(A255-1,SP500相关数据!$B$11:$C$24727,2,TRUE),VLOOKUP(A255-2,SP500相关数据!$B$11:$C$24727,2,TRUE)))</f>
        <v/>
      </c>
      <c r="C255" s="13">
        <f>IFERROR(IF(VLOOKUP(A255,SP500相关数据!$B$11:$E$24727,4,TRUE)&lt;&gt;"",VLOOKUP(A255,SP500相关数据!$B$11:$E$24727,4,TRUE),IF(VLOOKUP(A255-1,SP500相关数据!$B$11:$E$24727,4,TRUE)&lt;&gt;"",VLOOKUP(A255-1,SP500相关数据!$B$11:$E$24727,4,TRUE),VLOOKUP(A255-2,SP500相关数据!$B$11:$E$24727,4,TRUE))),"")</f>
        <v/>
      </c>
      <c r="D255" s="13">
        <f>IF(VLOOKUP(A255,高收益利差!$A:$B,2,TRUE)&lt;&gt;"",VLOOKUP(A255,高收益利差!$A:$B,2,TRUE),IF(VLOOKUP(A255-1,高收益利差!$A:$B,2,TRUE)&lt;&gt;"",VLOOKUP(A255-1,高收益利差!$A:$B,2,TRUE),VLOOKUP(A255-2,高收益利差!$A:$B,2,TRUE)))</f>
        <v/>
      </c>
      <c r="E255" s="13">
        <f>IFERROR(VLOOKUP(A255,'10Y2Y'!$A:$B,2,TRUE),"")</f>
        <v/>
      </c>
      <c r="F255">
        <f>IFERROR(D255-D242,"")</f>
        <v/>
      </c>
      <c r="G255">
        <f>IFERROR(B255/AVERAGE(B216:B255)-1,"")</f>
        <v/>
      </c>
      <c r="H255">
        <f>IF(B255="","",IFERROR(AVERAGE(B216:B255)/AVERAGE(B203:B242)-1,""))</f>
        <v/>
      </c>
      <c r="I255">
        <f>IFERROR(VLOOKUP(A255,'Sahm Rule'!$A:$B,2,TRUE),"")</f>
        <v/>
      </c>
      <c r="J255" s="159">
        <f>IFERROR((B255/B242)^4-1-D255/100,"")</f>
        <v/>
      </c>
    </row>
    <row r="256">
      <c r="A256" s="10" t="n">
        <v>37211</v>
      </c>
      <c r="B256" s="13">
        <f>IF(VLOOKUP(A256,SP500相关数据!$B$11:$C$24727,2,TRUE)&lt;&gt;"",VLOOKUP(A256,SP500相关数据!$B$11:$C$24727,2,TRUE),IF(VLOOKUP(A256-1,SP500相关数据!$B$11:$C$24727,2,TRUE)&lt;&gt;"",VLOOKUP(A256-1,SP500相关数据!$B$11:$C$24727,2,TRUE),VLOOKUP(A256-2,SP500相关数据!$B$11:$C$24727,2,TRUE)))</f>
        <v/>
      </c>
      <c r="C256" s="13">
        <f>IFERROR(IF(VLOOKUP(A256,SP500相关数据!$B$11:$E$24727,4,TRUE)&lt;&gt;"",VLOOKUP(A256,SP500相关数据!$B$11:$E$24727,4,TRUE),IF(VLOOKUP(A256-1,SP500相关数据!$B$11:$E$24727,4,TRUE)&lt;&gt;"",VLOOKUP(A256-1,SP500相关数据!$B$11:$E$24727,4,TRUE),VLOOKUP(A256-2,SP500相关数据!$B$11:$E$24727,4,TRUE))),"")</f>
        <v/>
      </c>
      <c r="D256" s="13">
        <f>IF(VLOOKUP(A256,高收益利差!$A:$B,2,TRUE)&lt;&gt;"",VLOOKUP(A256,高收益利差!$A:$B,2,TRUE),IF(VLOOKUP(A256-1,高收益利差!$A:$B,2,TRUE)&lt;&gt;"",VLOOKUP(A256-1,高收益利差!$A:$B,2,TRUE),VLOOKUP(A256-2,高收益利差!$A:$B,2,TRUE)))</f>
        <v/>
      </c>
      <c r="E256" s="13">
        <f>IFERROR(VLOOKUP(A256,'10Y2Y'!$A:$B,2,TRUE),"")</f>
        <v/>
      </c>
      <c r="F256">
        <f>IFERROR(D256-D243,"")</f>
        <v/>
      </c>
      <c r="G256">
        <f>IFERROR(B256/AVERAGE(B217:B256)-1,"")</f>
        <v/>
      </c>
      <c r="H256">
        <f>IF(B256="","",IFERROR(AVERAGE(B217:B256)/AVERAGE(B204:B243)-1,""))</f>
        <v/>
      </c>
      <c r="I256">
        <f>IFERROR(VLOOKUP(A256,'Sahm Rule'!$A:$B,2,TRUE),"")</f>
        <v/>
      </c>
      <c r="J256" s="159">
        <f>IFERROR((B256/B243)^4-1-D256/100,"")</f>
        <v/>
      </c>
    </row>
    <row r="257">
      <c r="A257" s="10" t="n">
        <v>37218</v>
      </c>
      <c r="B257" s="13">
        <f>IF(VLOOKUP(A257,SP500相关数据!$B$11:$C$24727,2,TRUE)&lt;&gt;"",VLOOKUP(A257,SP500相关数据!$B$11:$C$24727,2,TRUE),IF(VLOOKUP(A257-1,SP500相关数据!$B$11:$C$24727,2,TRUE)&lt;&gt;"",VLOOKUP(A257-1,SP500相关数据!$B$11:$C$24727,2,TRUE),VLOOKUP(A257-2,SP500相关数据!$B$11:$C$24727,2,TRUE)))</f>
        <v/>
      </c>
      <c r="C257" s="13">
        <f>IFERROR(IF(VLOOKUP(A257,SP500相关数据!$B$11:$E$24727,4,TRUE)&lt;&gt;"",VLOOKUP(A257,SP500相关数据!$B$11:$E$24727,4,TRUE),IF(VLOOKUP(A257-1,SP500相关数据!$B$11:$E$24727,4,TRUE)&lt;&gt;"",VLOOKUP(A257-1,SP500相关数据!$B$11:$E$24727,4,TRUE),VLOOKUP(A257-2,SP500相关数据!$B$11:$E$24727,4,TRUE))),"")</f>
        <v/>
      </c>
      <c r="D257" s="13">
        <f>IF(VLOOKUP(A257,高收益利差!$A:$B,2,TRUE)&lt;&gt;"",VLOOKUP(A257,高收益利差!$A:$B,2,TRUE),IF(VLOOKUP(A257-1,高收益利差!$A:$B,2,TRUE)&lt;&gt;"",VLOOKUP(A257-1,高收益利差!$A:$B,2,TRUE),VLOOKUP(A257-2,高收益利差!$A:$B,2,TRUE)))</f>
        <v/>
      </c>
      <c r="E257" s="13">
        <f>IFERROR(VLOOKUP(A257,'10Y2Y'!$A:$B,2,TRUE),"")</f>
        <v/>
      </c>
      <c r="F257">
        <f>IFERROR(D257-D244,"")</f>
        <v/>
      </c>
      <c r="G257">
        <f>IFERROR(B257/AVERAGE(B218:B257)-1,"")</f>
        <v/>
      </c>
      <c r="H257">
        <f>IF(B257="","",IFERROR(AVERAGE(B218:B257)/AVERAGE(B205:B244)-1,""))</f>
        <v/>
      </c>
      <c r="I257">
        <f>IFERROR(VLOOKUP(A257,'Sahm Rule'!$A:$B,2,TRUE),"")</f>
        <v/>
      </c>
      <c r="J257" s="159">
        <f>IFERROR((B257/B244)^4-1-D257/100,"")</f>
        <v/>
      </c>
    </row>
    <row r="258">
      <c r="A258" s="10" t="n">
        <v>37225</v>
      </c>
      <c r="B258" s="13">
        <f>IF(VLOOKUP(A258,SP500相关数据!$B$11:$C$24727,2,TRUE)&lt;&gt;"",VLOOKUP(A258,SP500相关数据!$B$11:$C$24727,2,TRUE),IF(VLOOKUP(A258-1,SP500相关数据!$B$11:$C$24727,2,TRUE)&lt;&gt;"",VLOOKUP(A258-1,SP500相关数据!$B$11:$C$24727,2,TRUE),VLOOKUP(A258-2,SP500相关数据!$B$11:$C$24727,2,TRUE)))</f>
        <v/>
      </c>
      <c r="C258" s="13">
        <f>IFERROR(IF(VLOOKUP(A258,SP500相关数据!$B$11:$E$24727,4,TRUE)&lt;&gt;"",VLOOKUP(A258,SP500相关数据!$B$11:$E$24727,4,TRUE),IF(VLOOKUP(A258-1,SP500相关数据!$B$11:$E$24727,4,TRUE)&lt;&gt;"",VLOOKUP(A258-1,SP500相关数据!$B$11:$E$24727,4,TRUE),VLOOKUP(A258-2,SP500相关数据!$B$11:$E$24727,4,TRUE))),"")</f>
        <v/>
      </c>
      <c r="D258" s="13">
        <f>IF(VLOOKUP(A258,高收益利差!$A:$B,2,TRUE)&lt;&gt;"",VLOOKUP(A258,高收益利差!$A:$B,2,TRUE),IF(VLOOKUP(A258-1,高收益利差!$A:$B,2,TRUE)&lt;&gt;"",VLOOKUP(A258-1,高收益利差!$A:$B,2,TRUE),VLOOKUP(A258-2,高收益利差!$A:$B,2,TRUE)))</f>
        <v/>
      </c>
      <c r="E258" s="13">
        <f>IFERROR(VLOOKUP(A258,'10Y2Y'!$A:$B,2,TRUE),"")</f>
        <v/>
      </c>
      <c r="F258">
        <f>IFERROR(D258-D245,"")</f>
        <v/>
      </c>
      <c r="G258">
        <f>IFERROR(B258/AVERAGE(B219:B258)-1,"")</f>
        <v/>
      </c>
      <c r="H258">
        <f>IF(B258="","",IFERROR(AVERAGE(B219:B258)/AVERAGE(B206:B245)-1,""))</f>
        <v/>
      </c>
      <c r="I258">
        <f>IFERROR(VLOOKUP(A258,'Sahm Rule'!$A:$B,2,TRUE),"")</f>
        <v/>
      </c>
      <c r="J258" s="159">
        <f>IFERROR((B258/B245)^4-1-D258/100,"")</f>
        <v/>
      </c>
    </row>
    <row r="259">
      <c r="A259" s="10" t="n">
        <v>37232</v>
      </c>
      <c r="B259" s="13">
        <f>IF(VLOOKUP(A259,SP500相关数据!$B$11:$C$24727,2,TRUE)&lt;&gt;"",VLOOKUP(A259,SP500相关数据!$B$11:$C$24727,2,TRUE),IF(VLOOKUP(A259-1,SP500相关数据!$B$11:$C$24727,2,TRUE)&lt;&gt;"",VLOOKUP(A259-1,SP500相关数据!$B$11:$C$24727,2,TRUE),VLOOKUP(A259-2,SP500相关数据!$B$11:$C$24727,2,TRUE)))</f>
        <v/>
      </c>
      <c r="C259" s="13">
        <f>IFERROR(IF(VLOOKUP(A259,SP500相关数据!$B$11:$E$24727,4,TRUE)&lt;&gt;"",VLOOKUP(A259,SP500相关数据!$B$11:$E$24727,4,TRUE),IF(VLOOKUP(A259-1,SP500相关数据!$B$11:$E$24727,4,TRUE)&lt;&gt;"",VLOOKUP(A259-1,SP500相关数据!$B$11:$E$24727,4,TRUE),VLOOKUP(A259-2,SP500相关数据!$B$11:$E$24727,4,TRUE))),"")</f>
        <v/>
      </c>
      <c r="D259" s="13">
        <f>IF(VLOOKUP(A259,高收益利差!$A:$B,2,TRUE)&lt;&gt;"",VLOOKUP(A259,高收益利差!$A:$B,2,TRUE),IF(VLOOKUP(A259-1,高收益利差!$A:$B,2,TRUE)&lt;&gt;"",VLOOKUP(A259-1,高收益利差!$A:$B,2,TRUE),VLOOKUP(A259-2,高收益利差!$A:$B,2,TRUE)))</f>
        <v/>
      </c>
      <c r="E259" s="13">
        <f>IFERROR(VLOOKUP(A259,'10Y2Y'!$A:$B,2,TRUE),"")</f>
        <v/>
      </c>
      <c r="F259">
        <f>IFERROR(D259-D246,"")</f>
        <v/>
      </c>
      <c r="G259">
        <f>IFERROR(B259/AVERAGE(B220:B259)-1,"")</f>
        <v/>
      </c>
      <c r="H259">
        <f>IF(B259="","",IFERROR(AVERAGE(B220:B259)/AVERAGE(B207:B246)-1,""))</f>
        <v/>
      </c>
      <c r="I259">
        <f>IFERROR(VLOOKUP(A259,'Sahm Rule'!$A:$B,2,TRUE),"")</f>
        <v/>
      </c>
      <c r="J259" s="159">
        <f>IFERROR((B259/B246)^4-1-D259/100,"")</f>
        <v/>
      </c>
    </row>
    <row r="260">
      <c r="A260" s="10" t="n">
        <v>37239</v>
      </c>
      <c r="B260" s="13">
        <f>IF(VLOOKUP(A260,SP500相关数据!$B$11:$C$24727,2,TRUE)&lt;&gt;"",VLOOKUP(A260,SP500相关数据!$B$11:$C$24727,2,TRUE),IF(VLOOKUP(A260-1,SP500相关数据!$B$11:$C$24727,2,TRUE)&lt;&gt;"",VLOOKUP(A260-1,SP500相关数据!$B$11:$C$24727,2,TRUE),VLOOKUP(A260-2,SP500相关数据!$B$11:$C$24727,2,TRUE)))</f>
        <v/>
      </c>
      <c r="C260" s="13">
        <f>IFERROR(IF(VLOOKUP(A260,SP500相关数据!$B$11:$E$24727,4,TRUE)&lt;&gt;"",VLOOKUP(A260,SP500相关数据!$B$11:$E$24727,4,TRUE),IF(VLOOKUP(A260-1,SP500相关数据!$B$11:$E$24727,4,TRUE)&lt;&gt;"",VLOOKUP(A260-1,SP500相关数据!$B$11:$E$24727,4,TRUE),VLOOKUP(A260-2,SP500相关数据!$B$11:$E$24727,4,TRUE))),"")</f>
        <v/>
      </c>
      <c r="D260" s="13">
        <f>IF(VLOOKUP(A260,高收益利差!$A:$B,2,TRUE)&lt;&gt;"",VLOOKUP(A260,高收益利差!$A:$B,2,TRUE),IF(VLOOKUP(A260-1,高收益利差!$A:$B,2,TRUE)&lt;&gt;"",VLOOKUP(A260-1,高收益利差!$A:$B,2,TRUE),VLOOKUP(A260-2,高收益利差!$A:$B,2,TRUE)))</f>
        <v/>
      </c>
      <c r="E260" s="13">
        <f>IFERROR(VLOOKUP(A260,'10Y2Y'!$A:$B,2,TRUE),"")</f>
        <v/>
      </c>
      <c r="F260">
        <f>IFERROR(D260-D247,"")</f>
        <v/>
      </c>
      <c r="G260">
        <f>IFERROR(B260/AVERAGE(B221:B260)-1,"")</f>
        <v/>
      </c>
      <c r="H260">
        <f>IF(B260="","",IFERROR(AVERAGE(B221:B260)/AVERAGE(B208:B247)-1,""))</f>
        <v/>
      </c>
      <c r="I260">
        <f>IFERROR(VLOOKUP(A260,'Sahm Rule'!$A:$B,2,TRUE),"")</f>
        <v/>
      </c>
      <c r="J260" s="159">
        <f>IFERROR((B260/B247)^4-1-D260/100,"")</f>
        <v/>
      </c>
    </row>
    <row r="261">
      <c r="A261" s="10" t="n">
        <v>37246</v>
      </c>
      <c r="B261" s="13">
        <f>IF(VLOOKUP(A261,SP500相关数据!$B$11:$C$24727,2,TRUE)&lt;&gt;"",VLOOKUP(A261,SP500相关数据!$B$11:$C$24727,2,TRUE),IF(VLOOKUP(A261-1,SP500相关数据!$B$11:$C$24727,2,TRUE)&lt;&gt;"",VLOOKUP(A261-1,SP500相关数据!$B$11:$C$24727,2,TRUE),VLOOKUP(A261-2,SP500相关数据!$B$11:$C$24727,2,TRUE)))</f>
        <v/>
      </c>
      <c r="C261" s="13">
        <f>IFERROR(IF(VLOOKUP(A261,SP500相关数据!$B$11:$E$24727,4,TRUE)&lt;&gt;"",VLOOKUP(A261,SP500相关数据!$B$11:$E$24727,4,TRUE),IF(VLOOKUP(A261-1,SP500相关数据!$B$11:$E$24727,4,TRUE)&lt;&gt;"",VLOOKUP(A261-1,SP500相关数据!$B$11:$E$24727,4,TRUE),VLOOKUP(A261-2,SP500相关数据!$B$11:$E$24727,4,TRUE))),"")</f>
        <v/>
      </c>
      <c r="D261" s="13">
        <f>IF(VLOOKUP(A261,高收益利差!$A:$B,2,TRUE)&lt;&gt;"",VLOOKUP(A261,高收益利差!$A:$B,2,TRUE),IF(VLOOKUP(A261-1,高收益利差!$A:$B,2,TRUE)&lt;&gt;"",VLOOKUP(A261-1,高收益利差!$A:$B,2,TRUE),VLOOKUP(A261-2,高收益利差!$A:$B,2,TRUE)))</f>
        <v/>
      </c>
      <c r="E261" s="13">
        <f>IFERROR(VLOOKUP(A261,'10Y2Y'!$A:$B,2,TRUE),"")</f>
        <v/>
      </c>
      <c r="F261">
        <f>IFERROR(D261-D248,"")</f>
        <v/>
      </c>
      <c r="G261">
        <f>IFERROR(B261/AVERAGE(B222:B261)-1,"")</f>
        <v/>
      </c>
      <c r="H261">
        <f>IF(B261="","",IFERROR(AVERAGE(B222:B261)/AVERAGE(B209:B248)-1,""))</f>
        <v/>
      </c>
      <c r="I261">
        <f>IFERROR(VLOOKUP(A261,'Sahm Rule'!$A:$B,2,TRUE),"")</f>
        <v/>
      </c>
      <c r="J261" s="159">
        <f>IFERROR((B261/B248)^4-1-D261/100,"")</f>
        <v/>
      </c>
    </row>
    <row r="262">
      <c r="A262" s="10" t="n">
        <v>37253</v>
      </c>
      <c r="B262" s="13">
        <f>IF(VLOOKUP(A262,SP500相关数据!$B$11:$C$24727,2,TRUE)&lt;&gt;"",VLOOKUP(A262,SP500相关数据!$B$11:$C$24727,2,TRUE),IF(VLOOKUP(A262-1,SP500相关数据!$B$11:$C$24727,2,TRUE)&lt;&gt;"",VLOOKUP(A262-1,SP500相关数据!$B$11:$C$24727,2,TRUE),VLOOKUP(A262-2,SP500相关数据!$B$11:$C$24727,2,TRUE)))</f>
        <v/>
      </c>
      <c r="C262" s="13">
        <f>IFERROR(IF(VLOOKUP(A262,SP500相关数据!$B$11:$E$24727,4,TRUE)&lt;&gt;"",VLOOKUP(A262,SP500相关数据!$B$11:$E$24727,4,TRUE),IF(VLOOKUP(A262-1,SP500相关数据!$B$11:$E$24727,4,TRUE)&lt;&gt;"",VLOOKUP(A262-1,SP500相关数据!$B$11:$E$24727,4,TRUE),VLOOKUP(A262-2,SP500相关数据!$B$11:$E$24727,4,TRUE))),"")</f>
        <v/>
      </c>
      <c r="D262" s="13">
        <f>IF(VLOOKUP(A262,高收益利差!$A:$B,2,TRUE)&lt;&gt;"",VLOOKUP(A262,高收益利差!$A:$B,2,TRUE),IF(VLOOKUP(A262-1,高收益利差!$A:$B,2,TRUE)&lt;&gt;"",VLOOKUP(A262-1,高收益利差!$A:$B,2,TRUE),VLOOKUP(A262-2,高收益利差!$A:$B,2,TRUE)))</f>
        <v/>
      </c>
      <c r="E262" s="13">
        <f>IFERROR(VLOOKUP(A262,'10Y2Y'!$A:$B,2,TRUE),"")</f>
        <v/>
      </c>
      <c r="F262">
        <f>IFERROR(D262-D249,"")</f>
        <v/>
      </c>
      <c r="G262">
        <f>IFERROR(B262/AVERAGE(B223:B262)-1,"")</f>
        <v/>
      </c>
      <c r="H262">
        <f>IF(B262="","",IFERROR(AVERAGE(B223:B262)/AVERAGE(B210:B249)-1,""))</f>
        <v/>
      </c>
      <c r="I262">
        <f>IFERROR(VLOOKUP(A262,'Sahm Rule'!$A:$B,2,TRUE),"")</f>
        <v/>
      </c>
      <c r="J262" s="159">
        <f>IFERROR((B262/B249)^4-1-D262/100,"")</f>
        <v/>
      </c>
    </row>
    <row r="263">
      <c r="A263" s="10" t="n">
        <v>37260</v>
      </c>
      <c r="B263" s="13">
        <f>IF(VLOOKUP(A263,SP500相关数据!$B$11:$C$24727,2,TRUE)&lt;&gt;"",VLOOKUP(A263,SP500相关数据!$B$11:$C$24727,2,TRUE),IF(VLOOKUP(A263-1,SP500相关数据!$B$11:$C$24727,2,TRUE)&lt;&gt;"",VLOOKUP(A263-1,SP500相关数据!$B$11:$C$24727,2,TRUE),VLOOKUP(A263-2,SP500相关数据!$B$11:$C$24727,2,TRUE)))</f>
        <v/>
      </c>
      <c r="C263" s="13">
        <f>IFERROR(IF(VLOOKUP(A263,SP500相关数据!$B$11:$E$24727,4,TRUE)&lt;&gt;"",VLOOKUP(A263,SP500相关数据!$B$11:$E$24727,4,TRUE),IF(VLOOKUP(A263-1,SP500相关数据!$B$11:$E$24727,4,TRUE)&lt;&gt;"",VLOOKUP(A263-1,SP500相关数据!$B$11:$E$24727,4,TRUE),VLOOKUP(A263-2,SP500相关数据!$B$11:$E$24727,4,TRUE))),"")</f>
        <v/>
      </c>
      <c r="D263" s="13">
        <f>IF(VLOOKUP(A263,高收益利差!$A:$B,2,TRUE)&lt;&gt;"",VLOOKUP(A263,高收益利差!$A:$B,2,TRUE),IF(VLOOKUP(A263-1,高收益利差!$A:$B,2,TRUE)&lt;&gt;"",VLOOKUP(A263-1,高收益利差!$A:$B,2,TRUE),VLOOKUP(A263-2,高收益利差!$A:$B,2,TRUE)))</f>
        <v/>
      </c>
      <c r="E263" s="13">
        <f>IFERROR(VLOOKUP(A263,'10Y2Y'!$A:$B,2,TRUE),"")</f>
        <v/>
      </c>
      <c r="F263">
        <f>IFERROR(D263-D250,"")</f>
        <v/>
      </c>
      <c r="G263">
        <f>IFERROR(B263/AVERAGE(B224:B263)-1,"")</f>
        <v/>
      </c>
      <c r="H263">
        <f>IF(B263="","",IFERROR(AVERAGE(B224:B263)/AVERAGE(B211:B250)-1,""))</f>
        <v/>
      </c>
      <c r="I263">
        <f>IFERROR(VLOOKUP(A263,'Sahm Rule'!$A:$B,2,TRUE),"")</f>
        <v/>
      </c>
      <c r="J263" s="159">
        <f>IFERROR((B263/B250)^4-1-D263/100,"")</f>
        <v/>
      </c>
    </row>
    <row r="264">
      <c r="A264" s="10" t="n">
        <v>37267</v>
      </c>
      <c r="B264" s="13">
        <f>IF(VLOOKUP(A264,SP500相关数据!$B$11:$C$24727,2,TRUE)&lt;&gt;"",VLOOKUP(A264,SP500相关数据!$B$11:$C$24727,2,TRUE),IF(VLOOKUP(A264-1,SP500相关数据!$B$11:$C$24727,2,TRUE)&lt;&gt;"",VLOOKUP(A264-1,SP500相关数据!$B$11:$C$24727,2,TRUE),VLOOKUP(A264-2,SP500相关数据!$B$11:$C$24727,2,TRUE)))</f>
        <v/>
      </c>
      <c r="C264" s="13">
        <f>IFERROR(IF(VLOOKUP(A264,SP500相关数据!$B$11:$E$24727,4,TRUE)&lt;&gt;"",VLOOKUP(A264,SP500相关数据!$B$11:$E$24727,4,TRUE),IF(VLOOKUP(A264-1,SP500相关数据!$B$11:$E$24727,4,TRUE)&lt;&gt;"",VLOOKUP(A264-1,SP500相关数据!$B$11:$E$24727,4,TRUE),VLOOKUP(A264-2,SP500相关数据!$B$11:$E$24727,4,TRUE))),"")</f>
        <v/>
      </c>
      <c r="D264" s="13">
        <f>IF(VLOOKUP(A264,高收益利差!$A:$B,2,TRUE)&lt;&gt;"",VLOOKUP(A264,高收益利差!$A:$B,2,TRUE),IF(VLOOKUP(A264-1,高收益利差!$A:$B,2,TRUE)&lt;&gt;"",VLOOKUP(A264-1,高收益利差!$A:$B,2,TRUE),VLOOKUP(A264-2,高收益利差!$A:$B,2,TRUE)))</f>
        <v/>
      </c>
      <c r="E264" s="13">
        <f>IFERROR(VLOOKUP(A264,'10Y2Y'!$A:$B,2,TRUE),"")</f>
        <v/>
      </c>
      <c r="F264">
        <f>IFERROR(D264-D251,"")</f>
        <v/>
      </c>
      <c r="G264">
        <f>IFERROR(B264/AVERAGE(B225:B264)-1,"")</f>
        <v/>
      </c>
      <c r="H264">
        <f>IF(B264="","",IFERROR(AVERAGE(B225:B264)/AVERAGE(B212:B251)-1,""))</f>
        <v/>
      </c>
      <c r="I264">
        <f>IFERROR(VLOOKUP(A264,'Sahm Rule'!$A:$B,2,TRUE),"")</f>
        <v/>
      </c>
      <c r="J264" s="159">
        <f>IFERROR((B264/B251)^4-1-D264/100,"")</f>
        <v/>
      </c>
    </row>
    <row r="265">
      <c r="A265" s="10" t="n">
        <v>37274</v>
      </c>
      <c r="B265" s="13">
        <f>IF(VLOOKUP(A265,SP500相关数据!$B$11:$C$24727,2,TRUE)&lt;&gt;"",VLOOKUP(A265,SP500相关数据!$B$11:$C$24727,2,TRUE),IF(VLOOKUP(A265-1,SP500相关数据!$B$11:$C$24727,2,TRUE)&lt;&gt;"",VLOOKUP(A265-1,SP500相关数据!$B$11:$C$24727,2,TRUE),VLOOKUP(A265-2,SP500相关数据!$B$11:$C$24727,2,TRUE)))</f>
        <v/>
      </c>
      <c r="C265" s="13">
        <f>IFERROR(IF(VLOOKUP(A265,SP500相关数据!$B$11:$E$24727,4,TRUE)&lt;&gt;"",VLOOKUP(A265,SP500相关数据!$B$11:$E$24727,4,TRUE),IF(VLOOKUP(A265-1,SP500相关数据!$B$11:$E$24727,4,TRUE)&lt;&gt;"",VLOOKUP(A265-1,SP500相关数据!$B$11:$E$24727,4,TRUE),VLOOKUP(A265-2,SP500相关数据!$B$11:$E$24727,4,TRUE))),"")</f>
        <v/>
      </c>
      <c r="D265" s="13">
        <f>IF(VLOOKUP(A265,高收益利差!$A:$B,2,TRUE)&lt;&gt;"",VLOOKUP(A265,高收益利差!$A:$B,2,TRUE),IF(VLOOKUP(A265-1,高收益利差!$A:$B,2,TRUE)&lt;&gt;"",VLOOKUP(A265-1,高收益利差!$A:$B,2,TRUE),VLOOKUP(A265-2,高收益利差!$A:$B,2,TRUE)))</f>
        <v/>
      </c>
      <c r="E265" s="13">
        <f>IFERROR(VLOOKUP(A265,'10Y2Y'!$A:$B,2,TRUE),"")</f>
        <v/>
      </c>
      <c r="F265">
        <f>IFERROR(D265-D252,"")</f>
        <v/>
      </c>
      <c r="G265">
        <f>IFERROR(B265/AVERAGE(B226:B265)-1,"")</f>
        <v/>
      </c>
      <c r="H265">
        <f>IF(B265="","",IFERROR(AVERAGE(B226:B265)/AVERAGE(B213:B252)-1,""))</f>
        <v/>
      </c>
      <c r="I265">
        <f>IFERROR(VLOOKUP(A265,'Sahm Rule'!$A:$B,2,TRUE),"")</f>
        <v/>
      </c>
      <c r="J265" s="159">
        <f>IFERROR((B265/B252)^4-1-D265/100,"")</f>
        <v/>
      </c>
    </row>
    <row r="266">
      <c r="A266" s="10" t="n">
        <v>37281</v>
      </c>
      <c r="B266" s="13">
        <f>IF(VLOOKUP(A266,SP500相关数据!$B$11:$C$24727,2,TRUE)&lt;&gt;"",VLOOKUP(A266,SP500相关数据!$B$11:$C$24727,2,TRUE),IF(VLOOKUP(A266-1,SP500相关数据!$B$11:$C$24727,2,TRUE)&lt;&gt;"",VLOOKUP(A266-1,SP500相关数据!$B$11:$C$24727,2,TRUE),VLOOKUP(A266-2,SP500相关数据!$B$11:$C$24727,2,TRUE)))</f>
        <v/>
      </c>
      <c r="C266" s="13">
        <f>IFERROR(IF(VLOOKUP(A266,SP500相关数据!$B$11:$E$24727,4,TRUE)&lt;&gt;"",VLOOKUP(A266,SP500相关数据!$B$11:$E$24727,4,TRUE),IF(VLOOKUP(A266-1,SP500相关数据!$B$11:$E$24727,4,TRUE)&lt;&gt;"",VLOOKUP(A266-1,SP500相关数据!$B$11:$E$24727,4,TRUE),VLOOKUP(A266-2,SP500相关数据!$B$11:$E$24727,4,TRUE))),"")</f>
        <v/>
      </c>
      <c r="D266" s="13">
        <f>IF(VLOOKUP(A266,高收益利差!$A:$B,2,TRUE)&lt;&gt;"",VLOOKUP(A266,高收益利差!$A:$B,2,TRUE),IF(VLOOKUP(A266-1,高收益利差!$A:$B,2,TRUE)&lt;&gt;"",VLOOKUP(A266-1,高收益利差!$A:$B,2,TRUE),VLOOKUP(A266-2,高收益利差!$A:$B,2,TRUE)))</f>
        <v/>
      </c>
      <c r="E266" s="13">
        <f>IFERROR(VLOOKUP(A266,'10Y2Y'!$A:$B,2,TRUE),"")</f>
        <v/>
      </c>
      <c r="F266">
        <f>IFERROR(D266-D253,"")</f>
        <v/>
      </c>
      <c r="G266">
        <f>IFERROR(B266/AVERAGE(B227:B266)-1,"")</f>
        <v/>
      </c>
      <c r="H266">
        <f>IF(B266="","",IFERROR(AVERAGE(B227:B266)/AVERAGE(B214:B253)-1,""))</f>
        <v/>
      </c>
      <c r="I266">
        <f>IFERROR(VLOOKUP(A266,'Sahm Rule'!$A:$B,2,TRUE),"")</f>
        <v/>
      </c>
      <c r="J266" s="159">
        <f>IFERROR((B266/B253)^4-1-D266/100,"")</f>
        <v/>
      </c>
    </row>
    <row r="267">
      <c r="A267" s="10" t="n">
        <v>37288</v>
      </c>
      <c r="B267" s="13">
        <f>IF(VLOOKUP(A267,SP500相关数据!$B$11:$C$24727,2,TRUE)&lt;&gt;"",VLOOKUP(A267,SP500相关数据!$B$11:$C$24727,2,TRUE),IF(VLOOKUP(A267-1,SP500相关数据!$B$11:$C$24727,2,TRUE)&lt;&gt;"",VLOOKUP(A267-1,SP500相关数据!$B$11:$C$24727,2,TRUE),VLOOKUP(A267-2,SP500相关数据!$B$11:$C$24727,2,TRUE)))</f>
        <v/>
      </c>
      <c r="C267" s="13">
        <f>IFERROR(IF(VLOOKUP(A267,SP500相关数据!$B$11:$E$24727,4,TRUE)&lt;&gt;"",VLOOKUP(A267,SP500相关数据!$B$11:$E$24727,4,TRUE),IF(VLOOKUP(A267-1,SP500相关数据!$B$11:$E$24727,4,TRUE)&lt;&gt;"",VLOOKUP(A267-1,SP500相关数据!$B$11:$E$24727,4,TRUE),VLOOKUP(A267-2,SP500相关数据!$B$11:$E$24727,4,TRUE))),"")</f>
        <v/>
      </c>
      <c r="D267" s="13">
        <f>IF(VLOOKUP(A267,高收益利差!$A:$B,2,TRUE)&lt;&gt;"",VLOOKUP(A267,高收益利差!$A:$B,2,TRUE),IF(VLOOKUP(A267-1,高收益利差!$A:$B,2,TRUE)&lt;&gt;"",VLOOKUP(A267-1,高收益利差!$A:$B,2,TRUE),VLOOKUP(A267-2,高收益利差!$A:$B,2,TRUE)))</f>
        <v/>
      </c>
      <c r="E267" s="13">
        <f>IFERROR(VLOOKUP(A267,'10Y2Y'!$A:$B,2,TRUE),"")</f>
        <v/>
      </c>
      <c r="F267">
        <f>IFERROR(D267-D254,"")</f>
        <v/>
      </c>
      <c r="G267">
        <f>IFERROR(B267/AVERAGE(B228:B267)-1,"")</f>
        <v/>
      </c>
      <c r="H267">
        <f>IF(B267="","",IFERROR(AVERAGE(B228:B267)/AVERAGE(B215:B254)-1,""))</f>
        <v/>
      </c>
      <c r="I267">
        <f>IFERROR(VLOOKUP(A267,'Sahm Rule'!$A:$B,2,TRUE),"")</f>
        <v/>
      </c>
      <c r="J267" s="159">
        <f>IFERROR((B267/B254)^4-1-D267/100,"")</f>
        <v/>
      </c>
    </row>
    <row r="268">
      <c r="A268" s="10" t="n">
        <v>37295</v>
      </c>
      <c r="B268" s="13">
        <f>IF(VLOOKUP(A268,SP500相关数据!$B$11:$C$24727,2,TRUE)&lt;&gt;"",VLOOKUP(A268,SP500相关数据!$B$11:$C$24727,2,TRUE),IF(VLOOKUP(A268-1,SP500相关数据!$B$11:$C$24727,2,TRUE)&lt;&gt;"",VLOOKUP(A268-1,SP500相关数据!$B$11:$C$24727,2,TRUE),VLOOKUP(A268-2,SP500相关数据!$B$11:$C$24727,2,TRUE)))</f>
        <v/>
      </c>
      <c r="C268" s="13">
        <f>IFERROR(IF(VLOOKUP(A268,SP500相关数据!$B$11:$E$24727,4,TRUE)&lt;&gt;"",VLOOKUP(A268,SP500相关数据!$B$11:$E$24727,4,TRUE),IF(VLOOKUP(A268-1,SP500相关数据!$B$11:$E$24727,4,TRUE)&lt;&gt;"",VLOOKUP(A268-1,SP500相关数据!$B$11:$E$24727,4,TRUE),VLOOKUP(A268-2,SP500相关数据!$B$11:$E$24727,4,TRUE))),"")</f>
        <v/>
      </c>
      <c r="D268" s="13">
        <f>IF(VLOOKUP(A268,高收益利差!$A:$B,2,TRUE)&lt;&gt;"",VLOOKUP(A268,高收益利差!$A:$B,2,TRUE),IF(VLOOKUP(A268-1,高收益利差!$A:$B,2,TRUE)&lt;&gt;"",VLOOKUP(A268-1,高收益利差!$A:$B,2,TRUE),VLOOKUP(A268-2,高收益利差!$A:$B,2,TRUE)))</f>
        <v/>
      </c>
      <c r="E268" s="13">
        <f>IFERROR(VLOOKUP(A268,'10Y2Y'!$A:$B,2,TRUE),"")</f>
        <v/>
      </c>
      <c r="F268">
        <f>IFERROR(D268-D255,"")</f>
        <v/>
      </c>
      <c r="G268">
        <f>IFERROR(B268/AVERAGE(B229:B268)-1,"")</f>
        <v/>
      </c>
      <c r="H268">
        <f>IF(B268="","",IFERROR(AVERAGE(B229:B268)/AVERAGE(B216:B255)-1,""))</f>
        <v/>
      </c>
      <c r="I268">
        <f>IFERROR(VLOOKUP(A268,'Sahm Rule'!$A:$B,2,TRUE),"")</f>
        <v/>
      </c>
      <c r="J268" s="159">
        <f>IFERROR((B268/B255)^4-1-D268/100,"")</f>
        <v/>
      </c>
    </row>
    <row r="269">
      <c r="A269" s="10" t="n">
        <v>37302</v>
      </c>
      <c r="B269" s="13">
        <f>IF(VLOOKUP(A269,SP500相关数据!$B$11:$C$24727,2,TRUE)&lt;&gt;"",VLOOKUP(A269,SP500相关数据!$B$11:$C$24727,2,TRUE),IF(VLOOKUP(A269-1,SP500相关数据!$B$11:$C$24727,2,TRUE)&lt;&gt;"",VLOOKUP(A269-1,SP500相关数据!$B$11:$C$24727,2,TRUE),VLOOKUP(A269-2,SP500相关数据!$B$11:$C$24727,2,TRUE)))</f>
        <v/>
      </c>
      <c r="C269" s="13">
        <f>IFERROR(IF(VLOOKUP(A269,SP500相关数据!$B$11:$E$24727,4,TRUE)&lt;&gt;"",VLOOKUP(A269,SP500相关数据!$B$11:$E$24727,4,TRUE),IF(VLOOKUP(A269-1,SP500相关数据!$B$11:$E$24727,4,TRUE)&lt;&gt;"",VLOOKUP(A269-1,SP500相关数据!$B$11:$E$24727,4,TRUE),VLOOKUP(A269-2,SP500相关数据!$B$11:$E$24727,4,TRUE))),"")</f>
        <v/>
      </c>
      <c r="D269" s="13">
        <f>IF(VLOOKUP(A269,高收益利差!$A:$B,2,TRUE)&lt;&gt;"",VLOOKUP(A269,高收益利差!$A:$B,2,TRUE),IF(VLOOKUP(A269-1,高收益利差!$A:$B,2,TRUE)&lt;&gt;"",VLOOKUP(A269-1,高收益利差!$A:$B,2,TRUE),VLOOKUP(A269-2,高收益利差!$A:$B,2,TRUE)))</f>
        <v/>
      </c>
      <c r="E269" s="13">
        <f>IFERROR(VLOOKUP(A269,'10Y2Y'!$A:$B,2,TRUE),"")</f>
        <v/>
      </c>
      <c r="F269">
        <f>IFERROR(D269-D256,"")</f>
        <v/>
      </c>
      <c r="G269">
        <f>IFERROR(B269/AVERAGE(B230:B269)-1,"")</f>
        <v/>
      </c>
      <c r="H269">
        <f>IF(B269="","",IFERROR(AVERAGE(B230:B269)/AVERAGE(B217:B256)-1,""))</f>
        <v/>
      </c>
      <c r="I269">
        <f>IFERROR(VLOOKUP(A269,'Sahm Rule'!$A:$B,2,TRUE),"")</f>
        <v/>
      </c>
      <c r="J269" s="159">
        <f>IFERROR((B269/B256)^4-1-D269/100,"")</f>
        <v/>
      </c>
    </row>
    <row r="270">
      <c r="A270" s="10" t="n">
        <v>37309</v>
      </c>
      <c r="B270" s="13">
        <f>IF(VLOOKUP(A270,SP500相关数据!$B$11:$C$24727,2,TRUE)&lt;&gt;"",VLOOKUP(A270,SP500相关数据!$B$11:$C$24727,2,TRUE),IF(VLOOKUP(A270-1,SP500相关数据!$B$11:$C$24727,2,TRUE)&lt;&gt;"",VLOOKUP(A270-1,SP500相关数据!$B$11:$C$24727,2,TRUE),VLOOKUP(A270-2,SP500相关数据!$B$11:$C$24727,2,TRUE)))</f>
        <v/>
      </c>
      <c r="C270" s="13">
        <f>IFERROR(IF(VLOOKUP(A270,SP500相关数据!$B$11:$E$24727,4,TRUE)&lt;&gt;"",VLOOKUP(A270,SP500相关数据!$B$11:$E$24727,4,TRUE),IF(VLOOKUP(A270-1,SP500相关数据!$B$11:$E$24727,4,TRUE)&lt;&gt;"",VLOOKUP(A270-1,SP500相关数据!$B$11:$E$24727,4,TRUE),VLOOKUP(A270-2,SP500相关数据!$B$11:$E$24727,4,TRUE))),"")</f>
        <v/>
      </c>
      <c r="D270" s="13">
        <f>IF(VLOOKUP(A270,高收益利差!$A:$B,2,TRUE)&lt;&gt;"",VLOOKUP(A270,高收益利差!$A:$B,2,TRUE),IF(VLOOKUP(A270-1,高收益利差!$A:$B,2,TRUE)&lt;&gt;"",VLOOKUP(A270-1,高收益利差!$A:$B,2,TRUE),VLOOKUP(A270-2,高收益利差!$A:$B,2,TRUE)))</f>
        <v/>
      </c>
      <c r="E270" s="13">
        <f>IFERROR(VLOOKUP(A270,'10Y2Y'!$A:$B,2,TRUE),"")</f>
        <v/>
      </c>
      <c r="F270">
        <f>IFERROR(D270-D257,"")</f>
        <v/>
      </c>
      <c r="G270">
        <f>IFERROR(B270/AVERAGE(B231:B270)-1,"")</f>
        <v/>
      </c>
      <c r="H270">
        <f>IF(B270="","",IFERROR(AVERAGE(B231:B270)/AVERAGE(B218:B257)-1,""))</f>
        <v/>
      </c>
      <c r="I270">
        <f>IFERROR(VLOOKUP(A270,'Sahm Rule'!$A:$B,2,TRUE),"")</f>
        <v/>
      </c>
      <c r="J270" s="159">
        <f>IFERROR((B270/B257)^4-1-D270/100,"")</f>
        <v/>
      </c>
    </row>
    <row r="271">
      <c r="A271" s="10" t="n">
        <v>37316</v>
      </c>
      <c r="B271" s="13">
        <f>IF(VLOOKUP(A271,SP500相关数据!$B$11:$C$24727,2,TRUE)&lt;&gt;"",VLOOKUP(A271,SP500相关数据!$B$11:$C$24727,2,TRUE),IF(VLOOKUP(A271-1,SP500相关数据!$B$11:$C$24727,2,TRUE)&lt;&gt;"",VLOOKUP(A271-1,SP500相关数据!$B$11:$C$24727,2,TRUE),VLOOKUP(A271-2,SP500相关数据!$B$11:$C$24727,2,TRUE)))</f>
        <v/>
      </c>
      <c r="C271" s="13">
        <f>IFERROR(IF(VLOOKUP(A271,SP500相关数据!$B$11:$E$24727,4,TRUE)&lt;&gt;"",VLOOKUP(A271,SP500相关数据!$B$11:$E$24727,4,TRUE),IF(VLOOKUP(A271-1,SP500相关数据!$B$11:$E$24727,4,TRUE)&lt;&gt;"",VLOOKUP(A271-1,SP500相关数据!$B$11:$E$24727,4,TRUE),VLOOKUP(A271-2,SP500相关数据!$B$11:$E$24727,4,TRUE))),"")</f>
        <v/>
      </c>
      <c r="D271" s="13">
        <f>IF(VLOOKUP(A271,高收益利差!$A:$B,2,TRUE)&lt;&gt;"",VLOOKUP(A271,高收益利差!$A:$B,2,TRUE),IF(VLOOKUP(A271-1,高收益利差!$A:$B,2,TRUE)&lt;&gt;"",VLOOKUP(A271-1,高收益利差!$A:$B,2,TRUE),VLOOKUP(A271-2,高收益利差!$A:$B,2,TRUE)))</f>
        <v/>
      </c>
      <c r="E271" s="13">
        <f>IFERROR(VLOOKUP(A271,'10Y2Y'!$A:$B,2,TRUE),"")</f>
        <v/>
      </c>
      <c r="F271">
        <f>IFERROR(D271-D258,"")</f>
        <v/>
      </c>
      <c r="G271">
        <f>IFERROR(B271/AVERAGE(B232:B271)-1,"")</f>
        <v/>
      </c>
      <c r="H271">
        <f>IF(B271="","",IFERROR(AVERAGE(B232:B271)/AVERAGE(B219:B258)-1,""))</f>
        <v/>
      </c>
      <c r="I271">
        <f>IFERROR(VLOOKUP(A271,'Sahm Rule'!$A:$B,2,TRUE),"")</f>
        <v/>
      </c>
      <c r="J271" s="159">
        <f>IFERROR((B271/B258)^4-1-D271/100,"")</f>
        <v/>
      </c>
    </row>
    <row r="272">
      <c r="A272" s="10" t="n">
        <v>37323</v>
      </c>
      <c r="B272" s="13">
        <f>IF(VLOOKUP(A272,SP500相关数据!$B$11:$C$24727,2,TRUE)&lt;&gt;"",VLOOKUP(A272,SP500相关数据!$B$11:$C$24727,2,TRUE),IF(VLOOKUP(A272-1,SP500相关数据!$B$11:$C$24727,2,TRUE)&lt;&gt;"",VLOOKUP(A272-1,SP500相关数据!$B$11:$C$24727,2,TRUE),VLOOKUP(A272-2,SP500相关数据!$B$11:$C$24727,2,TRUE)))</f>
        <v/>
      </c>
      <c r="C272" s="13">
        <f>IFERROR(IF(VLOOKUP(A272,SP500相关数据!$B$11:$E$24727,4,TRUE)&lt;&gt;"",VLOOKUP(A272,SP500相关数据!$B$11:$E$24727,4,TRUE),IF(VLOOKUP(A272-1,SP500相关数据!$B$11:$E$24727,4,TRUE)&lt;&gt;"",VLOOKUP(A272-1,SP500相关数据!$B$11:$E$24727,4,TRUE),VLOOKUP(A272-2,SP500相关数据!$B$11:$E$24727,4,TRUE))),"")</f>
        <v/>
      </c>
      <c r="D272" s="13">
        <f>IF(VLOOKUP(A272,高收益利差!$A:$B,2,TRUE)&lt;&gt;"",VLOOKUP(A272,高收益利差!$A:$B,2,TRUE),IF(VLOOKUP(A272-1,高收益利差!$A:$B,2,TRUE)&lt;&gt;"",VLOOKUP(A272-1,高收益利差!$A:$B,2,TRUE),VLOOKUP(A272-2,高收益利差!$A:$B,2,TRUE)))</f>
        <v/>
      </c>
      <c r="E272" s="13">
        <f>IFERROR(VLOOKUP(A272,'10Y2Y'!$A:$B,2,TRUE),"")</f>
        <v/>
      </c>
      <c r="F272">
        <f>IFERROR(D272-D259,"")</f>
        <v/>
      </c>
      <c r="G272">
        <f>IFERROR(B272/AVERAGE(B233:B272)-1,"")</f>
        <v/>
      </c>
      <c r="H272">
        <f>IF(B272="","",IFERROR(AVERAGE(B233:B272)/AVERAGE(B220:B259)-1,""))</f>
        <v/>
      </c>
      <c r="I272">
        <f>IFERROR(VLOOKUP(A272,'Sahm Rule'!$A:$B,2,TRUE),"")</f>
        <v/>
      </c>
      <c r="J272" s="159">
        <f>IFERROR((B272/B259)^4-1-D272/100,"")</f>
        <v/>
      </c>
    </row>
    <row r="273">
      <c r="A273" s="10" t="n">
        <v>37330</v>
      </c>
      <c r="B273" s="13">
        <f>IF(VLOOKUP(A273,SP500相关数据!$B$11:$C$24727,2,TRUE)&lt;&gt;"",VLOOKUP(A273,SP500相关数据!$B$11:$C$24727,2,TRUE),IF(VLOOKUP(A273-1,SP500相关数据!$B$11:$C$24727,2,TRUE)&lt;&gt;"",VLOOKUP(A273-1,SP500相关数据!$B$11:$C$24727,2,TRUE),VLOOKUP(A273-2,SP500相关数据!$B$11:$C$24727,2,TRUE)))</f>
        <v/>
      </c>
      <c r="C273" s="13">
        <f>IFERROR(IF(VLOOKUP(A273,SP500相关数据!$B$11:$E$24727,4,TRUE)&lt;&gt;"",VLOOKUP(A273,SP500相关数据!$B$11:$E$24727,4,TRUE),IF(VLOOKUP(A273-1,SP500相关数据!$B$11:$E$24727,4,TRUE)&lt;&gt;"",VLOOKUP(A273-1,SP500相关数据!$B$11:$E$24727,4,TRUE),VLOOKUP(A273-2,SP500相关数据!$B$11:$E$24727,4,TRUE))),"")</f>
        <v/>
      </c>
      <c r="D273" s="13">
        <f>IF(VLOOKUP(A273,高收益利差!$A:$B,2,TRUE)&lt;&gt;"",VLOOKUP(A273,高收益利差!$A:$B,2,TRUE),IF(VLOOKUP(A273-1,高收益利差!$A:$B,2,TRUE)&lt;&gt;"",VLOOKUP(A273-1,高收益利差!$A:$B,2,TRUE),VLOOKUP(A273-2,高收益利差!$A:$B,2,TRUE)))</f>
        <v/>
      </c>
      <c r="E273" s="13">
        <f>IFERROR(VLOOKUP(A273,'10Y2Y'!$A:$B,2,TRUE),"")</f>
        <v/>
      </c>
      <c r="F273">
        <f>IFERROR(D273-D260,"")</f>
        <v/>
      </c>
      <c r="G273">
        <f>IFERROR(B273/AVERAGE(B234:B273)-1,"")</f>
        <v/>
      </c>
      <c r="H273">
        <f>IF(B273="","",IFERROR(AVERAGE(B234:B273)/AVERAGE(B221:B260)-1,""))</f>
        <v/>
      </c>
      <c r="I273">
        <f>IFERROR(VLOOKUP(A273,'Sahm Rule'!$A:$B,2,TRUE),"")</f>
        <v/>
      </c>
      <c r="J273" s="159">
        <f>IFERROR((B273/B260)^4-1-D273/100,"")</f>
        <v/>
      </c>
    </row>
    <row r="274">
      <c r="A274" s="10" t="n">
        <v>37337</v>
      </c>
      <c r="B274" s="13">
        <f>IF(VLOOKUP(A274,SP500相关数据!$B$11:$C$24727,2,TRUE)&lt;&gt;"",VLOOKUP(A274,SP500相关数据!$B$11:$C$24727,2,TRUE),IF(VLOOKUP(A274-1,SP500相关数据!$B$11:$C$24727,2,TRUE)&lt;&gt;"",VLOOKUP(A274-1,SP500相关数据!$B$11:$C$24727,2,TRUE),VLOOKUP(A274-2,SP500相关数据!$B$11:$C$24727,2,TRUE)))</f>
        <v/>
      </c>
      <c r="C274" s="13">
        <f>IFERROR(IF(VLOOKUP(A274,SP500相关数据!$B$11:$E$24727,4,TRUE)&lt;&gt;"",VLOOKUP(A274,SP500相关数据!$B$11:$E$24727,4,TRUE),IF(VLOOKUP(A274-1,SP500相关数据!$B$11:$E$24727,4,TRUE)&lt;&gt;"",VLOOKUP(A274-1,SP500相关数据!$B$11:$E$24727,4,TRUE),VLOOKUP(A274-2,SP500相关数据!$B$11:$E$24727,4,TRUE))),"")</f>
        <v/>
      </c>
      <c r="D274" s="13">
        <f>IF(VLOOKUP(A274,高收益利差!$A:$B,2,TRUE)&lt;&gt;"",VLOOKUP(A274,高收益利差!$A:$B,2,TRUE),IF(VLOOKUP(A274-1,高收益利差!$A:$B,2,TRUE)&lt;&gt;"",VLOOKUP(A274-1,高收益利差!$A:$B,2,TRUE),VLOOKUP(A274-2,高收益利差!$A:$B,2,TRUE)))</f>
        <v/>
      </c>
      <c r="E274" s="13">
        <f>IFERROR(VLOOKUP(A274,'10Y2Y'!$A:$B,2,TRUE),"")</f>
        <v/>
      </c>
      <c r="F274">
        <f>IFERROR(D274-D261,"")</f>
        <v/>
      </c>
      <c r="G274">
        <f>IFERROR(B274/AVERAGE(B235:B274)-1,"")</f>
        <v/>
      </c>
      <c r="H274">
        <f>IF(B274="","",IFERROR(AVERAGE(B235:B274)/AVERAGE(B222:B261)-1,""))</f>
        <v/>
      </c>
      <c r="I274">
        <f>IFERROR(VLOOKUP(A274,'Sahm Rule'!$A:$B,2,TRUE),"")</f>
        <v/>
      </c>
      <c r="J274" s="159">
        <f>IFERROR((B274/B261)^4-1-D274/100,"")</f>
        <v/>
      </c>
    </row>
    <row r="275">
      <c r="A275" s="10" t="n">
        <v>37344</v>
      </c>
      <c r="B275" s="13">
        <f>IF(VLOOKUP(A275,SP500相关数据!$B$11:$C$24727,2,TRUE)&lt;&gt;"",VLOOKUP(A275,SP500相关数据!$B$11:$C$24727,2,TRUE),IF(VLOOKUP(A275-1,SP500相关数据!$B$11:$C$24727,2,TRUE)&lt;&gt;"",VLOOKUP(A275-1,SP500相关数据!$B$11:$C$24727,2,TRUE),VLOOKUP(A275-2,SP500相关数据!$B$11:$C$24727,2,TRUE)))</f>
        <v/>
      </c>
      <c r="C275" s="13">
        <f>IFERROR(IF(VLOOKUP(A275,SP500相关数据!$B$11:$E$24727,4,TRUE)&lt;&gt;"",VLOOKUP(A275,SP500相关数据!$B$11:$E$24727,4,TRUE),IF(VLOOKUP(A275-1,SP500相关数据!$B$11:$E$24727,4,TRUE)&lt;&gt;"",VLOOKUP(A275-1,SP500相关数据!$B$11:$E$24727,4,TRUE),VLOOKUP(A275-2,SP500相关数据!$B$11:$E$24727,4,TRUE))),"")</f>
        <v/>
      </c>
      <c r="D275" s="13">
        <f>IF(VLOOKUP(A275,高收益利差!$A:$B,2,TRUE)&lt;&gt;"",VLOOKUP(A275,高收益利差!$A:$B,2,TRUE),IF(VLOOKUP(A275-1,高收益利差!$A:$B,2,TRUE)&lt;&gt;"",VLOOKUP(A275-1,高收益利差!$A:$B,2,TRUE),VLOOKUP(A275-2,高收益利差!$A:$B,2,TRUE)))</f>
        <v/>
      </c>
      <c r="E275" s="13">
        <f>IFERROR(VLOOKUP(A275,'10Y2Y'!$A:$B,2,TRUE),"")</f>
        <v/>
      </c>
      <c r="F275">
        <f>IFERROR(D275-D262,"")</f>
        <v/>
      </c>
      <c r="G275">
        <f>IFERROR(B275/AVERAGE(B236:B275)-1,"")</f>
        <v/>
      </c>
      <c r="H275">
        <f>IF(B275="","",IFERROR(AVERAGE(B236:B275)/AVERAGE(B223:B262)-1,""))</f>
        <v/>
      </c>
      <c r="I275">
        <f>IFERROR(VLOOKUP(A275,'Sahm Rule'!$A:$B,2,TRUE),"")</f>
        <v/>
      </c>
      <c r="J275" s="159">
        <f>IFERROR((B275/B262)^4-1-D275/100,"")</f>
        <v/>
      </c>
    </row>
    <row r="276">
      <c r="A276" s="10" t="n">
        <v>37351</v>
      </c>
      <c r="B276" s="13">
        <f>IF(VLOOKUP(A276,SP500相关数据!$B$11:$C$24727,2,TRUE)&lt;&gt;"",VLOOKUP(A276,SP500相关数据!$B$11:$C$24727,2,TRUE),IF(VLOOKUP(A276-1,SP500相关数据!$B$11:$C$24727,2,TRUE)&lt;&gt;"",VLOOKUP(A276-1,SP500相关数据!$B$11:$C$24727,2,TRUE),VLOOKUP(A276-2,SP500相关数据!$B$11:$C$24727,2,TRUE)))</f>
        <v/>
      </c>
      <c r="C276" s="13">
        <f>IFERROR(IF(VLOOKUP(A276,SP500相关数据!$B$11:$E$24727,4,TRUE)&lt;&gt;"",VLOOKUP(A276,SP500相关数据!$B$11:$E$24727,4,TRUE),IF(VLOOKUP(A276-1,SP500相关数据!$B$11:$E$24727,4,TRUE)&lt;&gt;"",VLOOKUP(A276-1,SP500相关数据!$B$11:$E$24727,4,TRUE),VLOOKUP(A276-2,SP500相关数据!$B$11:$E$24727,4,TRUE))),"")</f>
        <v/>
      </c>
      <c r="D276" s="13">
        <f>IF(VLOOKUP(A276,高收益利差!$A:$B,2,TRUE)&lt;&gt;"",VLOOKUP(A276,高收益利差!$A:$B,2,TRUE),IF(VLOOKUP(A276-1,高收益利差!$A:$B,2,TRUE)&lt;&gt;"",VLOOKUP(A276-1,高收益利差!$A:$B,2,TRUE),VLOOKUP(A276-2,高收益利差!$A:$B,2,TRUE)))</f>
        <v/>
      </c>
      <c r="E276" s="13">
        <f>IFERROR(VLOOKUP(A276,'10Y2Y'!$A:$B,2,TRUE),"")</f>
        <v/>
      </c>
      <c r="F276">
        <f>IFERROR(D276-D263,"")</f>
        <v/>
      </c>
      <c r="G276">
        <f>IFERROR(B276/AVERAGE(B237:B276)-1,"")</f>
        <v/>
      </c>
      <c r="H276">
        <f>IF(B276="","",IFERROR(AVERAGE(B237:B276)/AVERAGE(B224:B263)-1,""))</f>
        <v/>
      </c>
      <c r="I276">
        <f>IFERROR(VLOOKUP(A276,'Sahm Rule'!$A:$B,2,TRUE),"")</f>
        <v/>
      </c>
      <c r="J276" s="159">
        <f>IFERROR((B276/B263)^4-1-D276/100,"")</f>
        <v/>
      </c>
    </row>
    <row r="277">
      <c r="A277" s="10" t="n">
        <v>37358</v>
      </c>
      <c r="B277" s="13">
        <f>IF(VLOOKUP(A277,SP500相关数据!$B$11:$C$24727,2,TRUE)&lt;&gt;"",VLOOKUP(A277,SP500相关数据!$B$11:$C$24727,2,TRUE),IF(VLOOKUP(A277-1,SP500相关数据!$B$11:$C$24727,2,TRUE)&lt;&gt;"",VLOOKUP(A277-1,SP500相关数据!$B$11:$C$24727,2,TRUE),VLOOKUP(A277-2,SP500相关数据!$B$11:$C$24727,2,TRUE)))</f>
        <v/>
      </c>
      <c r="C277" s="13">
        <f>IFERROR(IF(VLOOKUP(A277,SP500相关数据!$B$11:$E$24727,4,TRUE)&lt;&gt;"",VLOOKUP(A277,SP500相关数据!$B$11:$E$24727,4,TRUE),IF(VLOOKUP(A277-1,SP500相关数据!$B$11:$E$24727,4,TRUE)&lt;&gt;"",VLOOKUP(A277-1,SP500相关数据!$B$11:$E$24727,4,TRUE),VLOOKUP(A277-2,SP500相关数据!$B$11:$E$24727,4,TRUE))),"")</f>
        <v/>
      </c>
      <c r="D277" s="13">
        <f>IF(VLOOKUP(A277,高收益利差!$A:$B,2,TRUE)&lt;&gt;"",VLOOKUP(A277,高收益利差!$A:$B,2,TRUE),IF(VLOOKUP(A277-1,高收益利差!$A:$B,2,TRUE)&lt;&gt;"",VLOOKUP(A277-1,高收益利差!$A:$B,2,TRUE),VLOOKUP(A277-2,高收益利差!$A:$B,2,TRUE)))</f>
        <v/>
      </c>
      <c r="E277" s="13">
        <f>IFERROR(VLOOKUP(A277,'10Y2Y'!$A:$B,2,TRUE),"")</f>
        <v/>
      </c>
      <c r="F277">
        <f>IFERROR(D277-D264,"")</f>
        <v/>
      </c>
      <c r="G277">
        <f>IFERROR(B277/AVERAGE(B238:B277)-1,"")</f>
        <v/>
      </c>
      <c r="H277">
        <f>IF(B277="","",IFERROR(AVERAGE(B238:B277)/AVERAGE(B225:B264)-1,""))</f>
        <v/>
      </c>
      <c r="I277">
        <f>IFERROR(VLOOKUP(A277,'Sahm Rule'!$A:$B,2,TRUE),"")</f>
        <v/>
      </c>
      <c r="J277" s="159">
        <f>IFERROR((B277/B264)^4-1-D277/100,"")</f>
        <v/>
      </c>
    </row>
    <row r="278">
      <c r="A278" s="10" t="n">
        <v>37365</v>
      </c>
      <c r="B278" s="13">
        <f>IF(VLOOKUP(A278,SP500相关数据!$B$11:$C$24727,2,TRUE)&lt;&gt;"",VLOOKUP(A278,SP500相关数据!$B$11:$C$24727,2,TRUE),IF(VLOOKUP(A278-1,SP500相关数据!$B$11:$C$24727,2,TRUE)&lt;&gt;"",VLOOKUP(A278-1,SP500相关数据!$B$11:$C$24727,2,TRUE),VLOOKUP(A278-2,SP500相关数据!$B$11:$C$24727,2,TRUE)))</f>
        <v/>
      </c>
      <c r="C278" s="13">
        <f>IFERROR(IF(VLOOKUP(A278,SP500相关数据!$B$11:$E$24727,4,TRUE)&lt;&gt;"",VLOOKUP(A278,SP500相关数据!$B$11:$E$24727,4,TRUE),IF(VLOOKUP(A278-1,SP500相关数据!$B$11:$E$24727,4,TRUE)&lt;&gt;"",VLOOKUP(A278-1,SP500相关数据!$B$11:$E$24727,4,TRUE),VLOOKUP(A278-2,SP500相关数据!$B$11:$E$24727,4,TRUE))),"")</f>
        <v/>
      </c>
      <c r="D278" s="13">
        <f>IF(VLOOKUP(A278,高收益利差!$A:$B,2,TRUE)&lt;&gt;"",VLOOKUP(A278,高收益利差!$A:$B,2,TRUE),IF(VLOOKUP(A278-1,高收益利差!$A:$B,2,TRUE)&lt;&gt;"",VLOOKUP(A278-1,高收益利差!$A:$B,2,TRUE),VLOOKUP(A278-2,高收益利差!$A:$B,2,TRUE)))</f>
        <v/>
      </c>
      <c r="E278" s="13">
        <f>IFERROR(VLOOKUP(A278,'10Y2Y'!$A:$B,2,TRUE),"")</f>
        <v/>
      </c>
      <c r="F278">
        <f>IFERROR(D278-D265,"")</f>
        <v/>
      </c>
      <c r="G278">
        <f>IFERROR(B278/AVERAGE(B239:B278)-1,"")</f>
        <v/>
      </c>
      <c r="H278">
        <f>IF(B278="","",IFERROR(AVERAGE(B239:B278)/AVERAGE(B226:B265)-1,""))</f>
        <v/>
      </c>
      <c r="I278">
        <f>IFERROR(VLOOKUP(A278,'Sahm Rule'!$A:$B,2,TRUE),"")</f>
        <v/>
      </c>
      <c r="J278" s="159">
        <f>IFERROR((B278/B265)^4-1-D278/100,"")</f>
        <v/>
      </c>
    </row>
    <row r="279">
      <c r="A279" s="10" t="n">
        <v>37372</v>
      </c>
      <c r="B279" s="13">
        <f>IF(VLOOKUP(A279,SP500相关数据!$B$11:$C$24727,2,TRUE)&lt;&gt;"",VLOOKUP(A279,SP500相关数据!$B$11:$C$24727,2,TRUE),IF(VLOOKUP(A279-1,SP500相关数据!$B$11:$C$24727,2,TRUE)&lt;&gt;"",VLOOKUP(A279-1,SP500相关数据!$B$11:$C$24727,2,TRUE),VLOOKUP(A279-2,SP500相关数据!$B$11:$C$24727,2,TRUE)))</f>
        <v/>
      </c>
      <c r="C279" s="13">
        <f>IFERROR(IF(VLOOKUP(A279,SP500相关数据!$B$11:$E$24727,4,TRUE)&lt;&gt;"",VLOOKUP(A279,SP500相关数据!$B$11:$E$24727,4,TRUE),IF(VLOOKUP(A279-1,SP500相关数据!$B$11:$E$24727,4,TRUE)&lt;&gt;"",VLOOKUP(A279-1,SP500相关数据!$B$11:$E$24727,4,TRUE),VLOOKUP(A279-2,SP500相关数据!$B$11:$E$24727,4,TRUE))),"")</f>
        <v/>
      </c>
      <c r="D279" s="13">
        <f>IF(VLOOKUP(A279,高收益利差!$A:$B,2,TRUE)&lt;&gt;"",VLOOKUP(A279,高收益利差!$A:$B,2,TRUE),IF(VLOOKUP(A279-1,高收益利差!$A:$B,2,TRUE)&lt;&gt;"",VLOOKUP(A279-1,高收益利差!$A:$B,2,TRUE),VLOOKUP(A279-2,高收益利差!$A:$B,2,TRUE)))</f>
        <v/>
      </c>
      <c r="E279" s="13">
        <f>IFERROR(VLOOKUP(A279,'10Y2Y'!$A:$B,2,TRUE),"")</f>
        <v/>
      </c>
      <c r="F279">
        <f>IFERROR(D279-D266,"")</f>
        <v/>
      </c>
      <c r="G279">
        <f>IFERROR(B279/AVERAGE(B240:B279)-1,"")</f>
        <v/>
      </c>
      <c r="H279">
        <f>IF(B279="","",IFERROR(AVERAGE(B240:B279)/AVERAGE(B227:B266)-1,""))</f>
        <v/>
      </c>
      <c r="I279">
        <f>IFERROR(VLOOKUP(A279,'Sahm Rule'!$A:$B,2,TRUE),"")</f>
        <v/>
      </c>
      <c r="J279" s="159">
        <f>IFERROR((B279/B266)^4-1-D279/100,"")</f>
        <v/>
      </c>
    </row>
    <row r="280">
      <c r="A280" s="10" t="n">
        <v>37379</v>
      </c>
      <c r="B280" s="13">
        <f>IF(VLOOKUP(A280,SP500相关数据!$B$11:$C$24727,2,TRUE)&lt;&gt;"",VLOOKUP(A280,SP500相关数据!$B$11:$C$24727,2,TRUE),IF(VLOOKUP(A280-1,SP500相关数据!$B$11:$C$24727,2,TRUE)&lt;&gt;"",VLOOKUP(A280-1,SP500相关数据!$B$11:$C$24727,2,TRUE),VLOOKUP(A280-2,SP500相关数据!$B$11:$C$24727,2,TRUE)))</f>
        <v/>
      </c>
      <c r="C280" s="13">
        <f>IFERROR(IF(VLOOKUP(A280,SP500相关数据!$B$11:$E$24727,4,TRUE)&lt;&gt;"",VLOOKUP(A280,SP500相关数据!$B$11:$E$24727,4,TRUE),IF(VLOOKUP(A280-1,SP500相关数据!$B$11:$E$24727,4,TRUE)&lt;&gt;"",VLOOKUP(A280-1,SP500相关数据!$B$11:$E$24727,4,TRUE),VLOOKUP(A280-2,SP500相关数据!$B$11:$E$24727,4,TRUE))),"")</f>
        <v/>
      </c>
      <c r="D280" s="13">
        <f>IF(VLOOKUP(A280,高收益利差!$A:$B,2,TRUE)&lt;&gt;"",VLOOKUP(A280,高收益利差!$A:$B,2,TRUE),IF(VLOOKUP(A280-1,高收益利差!$A:$B,2,TRUE)&lt;&gt;"",VLOOKUP(A280-1,高收益利差!$A:$B,2,TRUE),VLOOKUP(A280-2,高收益利差!$A:$B,2,TRUE)))</f>
        <v/>
      </c>
      <c r="E280" s="13">
        <f>IFERROR(VLOOKUP(A280,'10Y2Y'!$A:$B,2,TRUE),"")</f>
        <v/>
      </c>
      <c r="F280">
        <f>IFERROR(D280-D267,"")</f>
        <v/>
      </c>
      <c r="G280">
        <f>IFERROR(B280/AVERAGE(B241:B280)-1,"")</f>
        <v/>
      </c>
      <c r="H280">
        <f>IF(B280="","",IFERROR(AVERAGE(B241:B280)/AVERAGE(B228:B267)-1,""))</f>
        <v/>
      </c>
      <c r="I280">
        <f>IFERROR(VLOOKUP(A280,'Sahm Rule'!$A:$B,2,TRUE),"")</f>
        <v/>
      </c>
      <c r="J280" s="159">
        <f>IFERROR((B280/B267)^4-1-D280/100,"")</f>
        <v/>
      </c>
    </row>
    <row r="281">
      <c r="A281" s="10" t="n">
        <v>37386</v>
      </c>
      <c r="B281" s="13">
        <f>IF(VLOOKUP(A281,SP500相关数据!$B$11:$C$24727,2,TRUE)&lt;&gt;"",VLOOKUP(A281,SP500相关数据!$B$11:$C$24727,2,TRUE),IF(VLOOKUP(A281-1,SP500相关数据!$B$11:$C$24727,2,TRUE)&lt;&gt;"",VLOOKUP(A281-1,SP500相关数据!$B$11:$C$24727,2,TRUE),VLOOKUP(A281-2,SP500相关数据!$B$11:$C$24727,2,TRUE)))</f>
        <v/>
      </c>
      <c r="C281" s="13">
        <f>IFERROR(IF(VLOOKUP(A281,SP500相关数据!$B$11:$E$24727,4,TRUE)&lt;&gt;"",VLOOKUP(A281,SP500相关数据!$B$11:$E$24727,4,TRUE),IF(VLOOKUP(A281-1,SP500相关数据!$B$11:$E$24727,4,TRUE)&lt;&gt;"",VLOOKUP(A281-1,SP500相关数据!$B$11:$E$24727,4,TRUE),VLOOKUP(A281-2,SP500相关数据!$B$11:$E$24727,4,TRUE))),"")</f>
        <v/>
      </c>
      <c r="D281" s="13">
        <f>IF(VLOOKUP(A281,高收益利差!$A:$B,2,TRUE)&lt;&gt;"",VLOOKUP(A281,高收益利差!$A:$B,2,TRUE),IF(VLOOKUP(A281-1,高收益利差!$A:$B,2,TRUE)&lt;&gt;"",VLOOKUP(A281-1,高收益利差!$A:$B,2,TRUE),VLOOKUP(A281-2,高收益利差!$A:$B,2,TRUE)))</f>
        <v/>
      </c>
      <c r="E281" s="13">
        <f>IFERROR(VLOOKUP(A281,'10Y2Y'!$A:$B,2,TRUE),"")</f>
        <v/>
      </c>
      <c r="F281">
        <f>IFERROR(D281-D268,"")</f>
        <v/>
      </c>
      <c r="G281">
        <f>IFERROR(B281/AVERAGE(B242:B281)-1,"")</f>
        <v/>
      </c>
      <c r="H281">
        <f>IF(B281="","",IFERROR(AVERAGE(B242:B281)/AVERAGE(B229:B268)-1,""))</f>
        <v/>
      </c>
      <c r="I281">
        <f>IFERROR(VLOOKUP(A281,'Sahm Rule'!$A:$B,2,TRUE),"")</f>
        <v/>
      </c>
      <c r="J281" s="159">
        <f>IFERROR((B281/B268)^4-1-D281/100,"")</f>
        <v/>
      </c>
    </row>
    <row r="282">
      <c r="A282" s="10" t="n">
        <v>37393</v>
      </c>
      <c r="B282" s="13">
        <f>IF(VLOOKUP(A282,SP500相关数据!$B$11:$C$24727,2,TRUE)&lt;&gt;"",VLOOKUP(A282,SP500相关数据!$B$11:$C$24727,2,TRUE),IF(VLOOKUP(A282-1,SP500相关数据!$B$11:$C$24727,2,TRUE)&lt;&gt;"",VLOOKUP(A282-1,SP500相关数据!$B$11:$C$24727,2,TRUE),VLOOKUP(A282-2,SP500相关数据!$B$11:$C$24727,2,TRUE)))</f>
        <v/>
      </c>
      <c r="C282" s="13">
        <f>IFERROR(IF(VLOOKUP(A282,SP500相关数据!$B$11:$E$24727,4,TRUE)&lt;&gt;"",VLOOKUP(A282,SP500相关数据!$B$11:$E$24727,4,TRUE),IF(VLOOKUP(A282-1,SP500相关数据!$B$11:$E$24727,4,TRUE)&lt;&gt;"",VLOOKUP(A282-1,SP500相关数据!$B$11:$E$24727,4,TRUE),VLOOKUP(A282-2,SP500相关数据!$B$11:$E$24727,4,TRUE))),"")</f>
        <v/>
      </c>
      <c r="D282" s="13">
        <f>IF(VLOOKUP(A282,高收益利差!$A:$B,2,TRUE)&lt;&gt;"",VLOOKUP(A282,高收益利差!$A:$B,2,TRUE),IF(VLOOKUP(A282-1,高收益利差!$A:$B,2,TRUE)&lt;&gt;"",VLOOKUP(A282-1,高收益利差!$A:$B,2,TRUE),VLOOKUP(A282-2,高收益利差!$A:$B,2,TRUE)))</f>
        <v/>
      </c>
      <c r="E282" s="13">
        <f>IFERROR(VLOOKUP(A282,'10Y2Y'!$A:$B,2,TRUE),"")</f>
        <v/>
      </c>
      <c r="F282">
        <f>IFERROR(D282-D269,"")</f>
        <v/>
      </c>
      <c r="G282">
        <f>IFERROR(B282/AVERAGE(B243:B282)-1,"")</f>
        <v/>
      </c>
      <c r="H282">
        <f>IF(B282="","",IFERROR(AVERAGE(B243:B282)/AVERAGE(B230:B269)-1,""))</f>
        <v/>
      </c>
      <c r="I282">
        <f>IFERROR(VLOOKUP(A282,'Sahm Rule'!$A:$B,2,TRUE),"")</f>
        <v/>
      </c>
      <c r="J282" s="159">
        <f>IFERROR((B282/B269)^4-1-D282/100,"")</f>
        <v/>
      </c>
    </row>
    <row r="283">
      <c r="A283" s="10" t="n">
        <v>37400</v>
      </c>
      <c r="B283" s="13">
        <f>IF(VLOOKUP(A283,SP500相关数据!$B$11:$C$24727,2,TRUE)&lt;&gt;"",VLOOKUP(A283,SP500相关数据!$B$11:$C$24727,2,TRUE),IF(VLOOKUP(A283-1,SP500相关数据!$B$11:$C$24727,2,TRUE)&lt;&gt;"",VLOOKUP(A283-1,SP500相关数据!$B$11:$C$24727,2,TRUE),VLOOKUP(A283-2,SP500相关数据!$B$11:$C$24727,2,TRUE)))</f>
        <v/>
      </c>
      <c r="C283" s="13">
        <f>IFERROR(IF(VLOOKUP(A283,SP500相关数据!$B$11:$E$24727,4,TRUE)&lt;&gt;"",VLOOKUP(A283,SP500相关数据!$B$11:$E$24727,4,TRUE),IF(VLOOKUP(A283-1,SP500相关数据!$B$11:$E$24727,4,TRUE)&lt;&gt;"",VLOOKUP(A283-1,SP500相关数据!$B$11:$E$24727,4,TRUE),VLOOKUP(A283-2,SP500相关数据!$B$11:$E$24727,4,TRUE))),"")</f>
        <v/>
      </c>
      <c r="D283" s="13">
        <f>IF(VLOOKUP(A283,高收益利差!$A:$B,2,TRUE)&lt;&gt;"",VLOOKUP(A283,高收益利差!$A:$B,2,TRUE),IF(VLOOKUP(A283-1,高收益利差!$A:$B,2,TRUE)&lt;&gt;"",VLOOKUP(A283-1,高收益利差!$A:$B,2,TRUE),VLOOKUP(A283-2,高收益利差!$A:$B,2,TRUE)))</f>
        <v/>
      </c>
      <c r="E283" s="13">
        <f>IFERROR(VLOOKUP(A283,'10Y2Y'!$A:$B,2,TRUE),"")</f>
        <v/>
      </c>
      <c r="F283">
        <f>IFERROR(D283-D270,"")</f>
        <v/>
      </c>
      <c r="G283">
        <f>IFERROR(B283/AVERAGE(B244:B283)-1,"")</f>
        <v/>
      </c>
      <c r="H283">
        <f>IF(B283="","",IFERROR(AVERAGE(B244:B283)/AVERAGE(B231:B270)-1,""))</f>
        <v/>
      </c>
      <c r="I283">
        <f>IFERROR(VLOOKUP(A283,'Sahm Rule'!$A:$B,2,TRUE),"")</f>
        <v/>
      </c>
      <c r="J283" s="159">
        <f>IFERROR((B283/B270)^4-1-D283/100,"")</f>
        <v/>
      </c>
    </row>
    <row r="284">
      <c r="A284" s="10" t="n">
        <v>37407</v>
      </c>
      <c r="B284" s="13">
        <f>IF(VLOOKUP(A284,SP500相关数据!$B$11:$C$24727,2,TRUE)&lt;&gt;"",VLOOKUP(A284,SP500相关数据!$B$11:$C$24727,2,TRUE),IF(VLOOKUP(A284-1,SP500相关数据!$B$11:$C$24727,2,TRUE)&lt;&gt;"",VLOOKUP(A284-1,SP500相关数据!$B$11:$C$24727,2,TRUE),VLOOKUP(A284-2,SP500相关数据!$B$11:$C$24727,2,TRUE)))</f>
        <v/>
      </c>
      <c r="C284" s="13">
        <f>IFERROR(IF(VLOOKUP(A284,SP500相关数据!$B$11:$E$24727,4,TRUE)&lt;&gt;"",VLOOKUP(A284,SP500相关数据!$B$11:$E$24727,4,TRUE),IF(VLOOKUP(A284-1,SP500相关数据!$B$11:$E$24727,4,TRUE)&lt;&gt;"",VLOOKUP(A284-1,SP500相关数据!$B$11:$E$24727,4,TRUE),VLOOKUP(A284-2,SP500相关数据!$B$11:$E$24727,4,TRUE))),"")</f>
        <v/>
      </c>
      <c r="D284" s="13">
        <f>IF(VLOOKUP(A284,高收益利差!$A:$B,2,TRUE)&lt;&gt;"",VLOOKUP(A284,高收益利差!$A:$B,2,TRUE),IF(VLOOKUP(A284-1,高收益利差!$A:$B,2,TRUE)&lt;&gt;"",VLOOKUP(A284-1,高收益利差!$A:$B,2,TRUE),VLOOKUP(A284-2,高收益利差!$A:$B,2,TRUE)))</f>
        <v/>
      </c>
      <c r="E284" s="13">
        <f>IFERROR(VLOOKUP(A284,'10Y2Y'!$A:$B,2,TRUE),"")</f>
        <v/>
      </c>
      <c r="F284">
        <f>IFERROR(D284-D271,"")</f>
        <v/>
      </c>
      <c r="G284">
        <f>IFERROR(B284/AVERAGE(B245:B284)-1,"")</f>
        <v/>
      </c>
      <c r="H284">
        <f>IF(B284="","",IFERROR(AVERAGE(B245:B284)/AVERAGE(B232:B271)-1,""))</f>
        <v/>
      </c>
      <c r="I284">
        <f>IFERROR(VLOOKUP(A284,'Sahm Rule'!$A:$B,2,TRUE),"")</f>
        <v/>
      </c>
      <c r="J284" s="159">
        <f>IFERROR((B284/B271)^4-1-D284/100,"")</f>
        <v/>
      </c>
    </row>
    <row r="285">
      <c r="A285" s="10" t="n">
        <v>37414</v>
      </c>
      <c r="B285" s="13">
        <f>IF(VLOOKUP(A285,SP500相关数据!$B$11:$C$24727,2,TRUE)&lt;&gt;"",VLOOKUP(A285,SP500相关数据!$B$11:$C$24727,2,TRUE),IF(VLOOKUP(A285-1,SP500相关数据!$B$11:$C$24727,2,TRUE)&lt;&gt;"",VLOOKUP(A285-1,SP500相关数据!$B$11:$C$24727,2,TRUE),VLOOKUP(A285-2,SP500相关数据!$B$11:$C$24727,2,TRUE)))</f>
        <v/>
      </c>
      <c r="C285" s="13">
        <f>IFERROR(IF(VLOOKUP(A285,SP500相关数据!$B$11:$E$24727,4,TRUE)&lt;&gt;"",VLOOKUP(A285,SP500相关数据!$B$11:$E$24727,4,TRUE),IF(VLOOKUP(A285-1,SP500相关数据!$B$11:$E$24727,4,TRUE)&lt;&gt;"",VLOOKUP(A285-1,SP500相关数据!$B$11:$E$24727,4,TRUE),VLOOKUP(A285-2,SP500相关数据!$B$11:$E$24727,4,TRUE))),"")</f>
        <v/>
      </c>
      <c r="D285" s="13">
        <f>IF(VLOOKUP(A285,高收益利差!$A:$B,2,TRUE)&lt;&gt;"",VLOOKUP(A285,高收益利差!$A:$B,2,TRUE),IF(VLOOKUP(A285-1,高收益利差!$A:$B,2,TRUE)&lt;&gt;"",VLOOKUP(A285-1,高收益利差!$A:$B,2,TRUE),VLOOKUP(A285-2,高收益利差!$A:$B,2,TRUE)))</f>
        <v/>
      </c>
      <c r="E285" s="13">
        <f>IFERROR(VLOOKUP(A285,'10Y2Y'!$A:$B,2,TRUE),"")</f>
        <v/>
      </c>
      <c r="F285">
        <f>IFERROR(D285-D272,"")</f>
        <v/>
      </c>
      <c r="G285">
        <f>IFERROR(B285/AVERAGE(B246:B285)-1,"")</f>
        <v/>
      </c>
      <c r="H285">
        <f>IF(B285="","",IFERROR(AVERAGE(B246:B285)/AVERAGE(B233:B272)-1,""))</f>
        <v/>
      </c>
      <c r="I285">
        <f>IFERROR(VLOOKUP(A285,'Sahm Rule'!$A:$B,2,TRUE),"")</f>
        <v/>
      </c>
      <c r="J285" s="159">
        <f>IFERROR((B285/B272)^4-1-D285/100,"")</f>
        <v/>
      </c>
    </row>
    <row r="286">
      <c r="A286" s="10" t="n">
        <v>37421</v>
      </c>
      <c r="B286" s="13">
        <f>IF(VLOOKUP(A286,SP500相关数据!$B$11:$C$24727,2,TRUE)&lt;&gt;"",VLOOKUP(A286,SP500相关数据!$B$11:$C$24727,2,TRUE),IF(VLOOKUP(A286-1,SP500相关数据!$B$11:$C$24727,2,TRUE)&lt;&gt;"",VLOOKUP(A286-1,SP500相关数据!$B$11:$C$24727,2,TRUE),VLOOKUP(A286-2,SP500相关数据!$B$11:$C$24727,2,TRUE)))</f>
        <v/>
      </c>
      <c r="C286" s="13">
        <f>IFERROR(IF(VLOOKUP(A286,SP500相关数据!$B$11:$E$24727,4,TRUE)&lt;&gt;"",VLOOKUP(A286,SP500相关数据!$B$11:$E$24727,4,TRUE),IF(VLOOKUP(A286-1,SP500相关数据!$B$11:$E$24727,4,TRUE)&lt;&gt;"",VLOOKUP(A286-1,SP500相关数据!$B$11:$E$24727,4,TRUE),VLOOKUP(A286-2,SP500相关数据!$B$11:$E$24727,4,TRUE))),"")</f>
        <v/>
      </c>
      <c r="D286" s="13">
        <f>IF(VLOOKUP(A286,高收益利差!$A:$B,2,TRUE)&lt;&gt;"",VLOOKUP(A286,高收益利差!$A:$B,2,TRUE),IF(VLOOKUP(A286-1,高收益利差!$A:$B,2,TRUE)&lt;&gt;"",VLOOKUP(A286-1,高收益利差!$A:$B,2,TRUE),VLOOKUP(A286-2,高收益利差!$A:$B,2,TRUE)))</f>
        <v/>
      </c>
      <c r="E286" s="13">
        <f>IFERROR(VLOOKUP(A286,'10Y2Y'!$A:$B,2,TRUE),"")</f>
        <v/>
      </c>
      <c r="F286">
        <f>IFERROR(D286-D273,"")</f>
        <v/>
      </c>
      <c r="G286">
        <f>IFERROR(B286/AVERAGE(B247:B286)-1,"")</f>
        <v/>
      </c>
      <c r="H286">
        <f>IF(B286="","",IFERROR(AVERAGE(B247:B286)/AVERAGE(B234:B273)-1,""))</f>
        <v/>
      </c>
      <c r="I286">
        <f>IFERROR(VLOOKUP(A286,'Sahm Rule'!$A:$B,2,TRUE),"")</f>
        <v/>
      </c>
      <c r="J286" s="159">
        <f>IFERROR((B286/B273)^4-1-D286/100,"")</f>
        <v/>
      </c>
    </row>
    <row r="287">
      <c r="A287" s="10" t="n">
        <v>37428</v>
      </c>
      <c r="B287" s="13">
        <f>IF(VLOOKUP(A287,SP500相关数据!$B$11:$C$24727,2,TRUE)&lt;&gt;"",VLOOKUP(A287,SP500相关数据!$B$11:$C$24727,2,TRUE),IF(VLOOKUP(A287-1,SP500相关数据!$B$11:$C$24727,2,TRUE)&lt;&gt;"",VLOOKUP(A287-1,SP500相关数据!$B$11:$C$24727,2,TRUE),VLOOKUP(A287-2,SP500相关数据!$B$11:$C$24727,2,TRUE)))</f>
        <v/>
      </c>
      <c r="C287" s="13">
        <f>IFERROR(IF(VLOOKUP(A287,SP500相关数据!$B$11:$E$24727,4,TRUE)&lt;&gt;"",VLOOKUP(A287,SP500相关数据!$B$11:$E$24727,4,TRUE),IF(VLOOKUP(A287-1,SP500相关数据!$B$11:$E$24727,4,TRUE)&lt;&gt;"",VLOOKUP(A287-1,SP500相关数据!$B$11:$E$24727,4,TRUE),VLOOKUP(A287-2,SP500相关数据!$B$11:$E$24727,4,TRUE))),"")</f>
        <v/>
      </c>
      <c r="D287" s="13">
        <f>IF(VLOOKUP(A287,高收益利差!$A:$B,2,TRUE)&lt;&gt;"",VLOOKUP(A287,高收益利差!$A:$B,2,TRUE),IF(VLOOKUP(A287-1,高收益利差!$A:$B,2,TRUE)&lt;&gt;"",VLOOKUP(A287-1,高收益利差!$A:$B,2,TRUE),VLOOKUP(A287-2,高收益利差!$A:$B,2,TRUE)))</f>
        <v/>
      </c>
      <c r="E287" s="13">
        <f>IFERROR(VLOOKUP(A287,'10Y2Y'!$A:$B,2,TRUE),"")</f>
        <v/>
      </c>
      <c r="F287">
        <f>IFERROR(D287-D274,"")</f>
        <v/>
      </c>
      <c r="G287">
        <f>IFERROR(B287/AVERAGE(B248:B287)-1,"")</f>
        <v/>
      </c>
      <c r="H287">
        <f>IF(B287="","",IFERROR(AVERAGE(B248:B287)/AVERAGE(B235:B274)-1,""))</f>
        <v/>
      </c>
      <c r="I287">
        <f>IFERROR(VLOOKUP(A287,'Sahm Rule'!$A:$B,2,TRUE),"")</f>
        <v/>
      </c>
      <c r="J287" s="159">
        <f>IFERROR((B287/B274)^4-1-D287/100,"")</f>
        <v/>
      </c>
    </row>
    <row r="288">
      <c r="A288" s="10" t="n">
        <v>37435</v>
      </c>
      <c r="B288" s="13">
        <f>IF(VLOOKUP(A288,SP500相关数据!$B$11:$C$24727,2,TRUE)&lt;&gt;"",VLOOKUP(A288,SP500相关数据!$B$11:$C$24727,2,TRUE),IF(VLOOKUP(A288-1,SP500相关数据!$B$11:$C$24727,2,TRUE)&lt;&gt;"",VLOOKUP(A288-1,SP500相关数据!$B$11:$C$24727,2,TRUE),VLOOKUP(A288-2,SP500相关数据!$B$11:$C$24727,2,TRUE)))</f>
        <v/>
      </c>
      <c r="C288" s="13">
        <f>IFERROR(IF(VLOOKUP(A288,SP500相关数据!$B$11:$E$24727,4,TRUE)&lt;&gt;"",VLOOKUP(A288,SP500相关数据!$B$11:$E$24727,4,TRUE),IF(VLOOKUP(A288-1,SP500相关数据!$B$11:$E$24727,4,TRUE)&lt;&gt;"",VLOOKUP(A288-1,SP500相关数据!$B$11:$E$24727,4,TRUE),VLOOKUP(A288-2,SP500相关数据!$B$11:$E$24727,4,TRUE))),"")</f>
        <v/>
      </c>
      <c r="D288" s="13">
        <f>IF(VLOOKUP(A288,高收益利差!$A:$B,2,TRUE)&lt;&gt;"",VLOOKUP(A288,高收益利差!$A:$B,2,TRUE),IF(VLOOKUP(A288-1,高收益利差!$A:$B,2,TRUE)&lt;&gt;"",VLOOKUP(A288-1,高收益利差!$A:$B,2,TRUE),VLOOKUP(A288-2,高收益利差!$A:$B,2,TRUE)))</f>
        <v/>
      </c>
      <c r="E288" s="13">
        <f>IFERROR(VLOOKUP(A288,'10Y2Y'!$A:$B,2,TRUE),"")</f>
        <v/>
      </c>
      <c r="F288">
        <f>IFERROR(D288-D275,"")</f>
        <v/>
      </c>
      <c r="G288">
        <f>IFERROR(B288/AVERAGE(B249:B288)-1,"")</f>
        <v/>
      </c>
      <c r="H288">
        <f>IF(B288="","",IFERROR(AVERAGE(B249:B288)/AVERAGE(B236:B275)-1,""))</f>
        <v/>
      </c>
      <c r="I288">
        <f>IFERROR(VLOOKUP(A288,'Sahm Rule'!$A:$B,2,TRUE),"")</f>
        <v/>
      </c>
      <c r="J288" s="159">
        <f>IFERROR((B288/B275)^4-1-D288/100,"")</f>
        <v/>
      </c>
    </row>
    <row r="289">
      <c r="A289" s="10" t="n">
        <v>37442</v>
      </c>
      <c r="B289" s="13">
        <f>IF(VLOOKUP(A289,SP500相关数据!$B$11:$C$24727,2,TRUE)&lt;&gt;"",VLOOKUP(A289,SP500相关数据!$B$11:$C$24727,2,TRUE),IF(VLOOKUP(A289-1,SP500相关数据!$B$11:$C$24727,2,TRUE)&lt;&gt;"",VLOOKUP(A289-1,SP500相关数据!$B$11:$C$24727,2,TRUE),VLOOKUP(A289-2,SP500相关数据!$B$11:$C$24727,2,TRUE)))</f>
        <v/>
      </c>
      <c r="C289" s="13">
        <f>IFERROR(IF(VLOOKUP(A289,SP500相关数据!$B$11:$E$24727,4,TRUE)&lt;&gt;"",VLOOKUP(A289,SP500相关数据!$B$11:$E$24727,4,TRUE),IF(VLOOKUP(A289-1,SP500相关数据!$B$11:$E$24727,4,TRUE)&lt;&gt;"",VLOOKUP(A289-1,SP500相关数据!$B$11:$E$24727,4,TRUE),VLOOKUP(A289-2,SP500相关数据!$B$11:$E$24727,4,TRUE))),"")</f>
        <v/>
      </c>
      <c r="D289" s="13">
        <f>IF(VLOOKUP(A289,高收益利差!$A:$B,2,TRUE)&lt;&gt;"",VLOOKUP(A289,高收益利差!$A:$B,2,TRUE),IF(VLOOKUP(A289-1,高收益利差!$A:$B,2,TRUE)&lt;&gt;"",VLOOKUP(A289-1,高收益利差!$A:$B,2,TRUE),VLOOKUP(A289-2,高收益利差!$A:$B,2,TRUE)))</f>
        <v/>
      </c>
      <c r="E289" s="13">
        <f>IFERROR(VLOOKUP(A289,'10Y2Y'!$A:$B,2,TRUE),"")</f>
        <v/>
      </c>
      <c r="F289">
        <f>IFERROR(D289-D276,"")</f>
        <v/>
      </c>
      <c r="G289">
        <f>IFERROR(B289/AVERAGE(B250:B289)-1,"")</f>
        <v/>
      </c>
      <c r="H289">
        <f>IF(B289="","",IFERROR(AVERAGE(B250:B289)/AVERAGE(B237:B276)-1,""))</f>
        <v/>
      </c>
      <c r="I289">
        <f>IFERROR(VLOOKUP(A289,'Sahm Rule'!$A:$B,2,TRUE),"")</f>
        <v/>
      </c>
      <c r="J289" s="159">
        <f>IFERROR((B289/B276)^4-1-D289/100,"")</f>
        <v/>
      </c>
    </row>
    <row r="290">
      <c r="A290" s="10" t="n">
        <v>37449</v>
      </c>
      <c r="B290" s="13">
        <f>IF(VLOOKUP(A290,SP500相关数据!$B$11:$C$24727,2,TRUE)&lt;&gt;"",VLOOKUP(A290,SP500相关数据!$B$11:$C$24727,2,TRUE),IF(VLOOKUP(A290-1,SP500相关数据!$B$11:$C$24727,2,TRUE)&lt;&gt;"",VLOOKUP(A290-1,SP500相关数据!$B$11:$C$24727,2,TRUE),VLOOKUP(A290-2,SP500相关数据!$B$11:$C$24727,2,TRUE)))</f>
        <v/>
      </c>
      <c r="C290" s="13">
        <f>IFERROR(IF(VLOOKUP(A290,SP500相关数据!$B$11:$E$24727,4,TRUE)&lt;&gt;"",VLOOKUP(A290,SP500相关数据!$B$11:$E$24727,4,TRUE),IF(VLOOKUP(A290-1,SP500相关数据!$B$11:$E$24727,4,TRUE)&lt;&gt;"",VLOOKUP(A290-1,SP500相关数据!$B$11:$E$24727,4,TRUE),VLOOKUP(A290-2,SP500相关数据!$B$11:$E$24727,4,TRUE))),"")</f>
        <v/>
      </c>
      <c r="D290" s="13">
        <f>IF(VLOOKUP(A290,高收益利差!$A:$B,2,TRUE)&lt;&gt;"",VLOOKUP(A290,高收益利差!$A:$B,2,TRUE),IF(VLOOKUP(A290-1,高收益利差!$A:$B,2,TRUE)&lt;&gt;"",VLOOKUP(A290-1,高收益利差!$A:$B,2,TRUE),VLOOKUP(A290-2,高收益利差!$A:$B,2,TRUE)))</f>
        <v/>
      </c>
      <c r="E290" s="13">
        <f>IFERROR(VLOOKUP(A290,'10Y2Y'!$A:$B,2,TRUE),"")</f>
        <v/>
      </c>
      <c r="F290">
        <f>IFERROR(D290-D277,"")</f>
        <v/>
      </c>
      <c r="G290">
        <f>IFERROR(B290/AVERAGE(B251:B290)-1,"")</f>
        <v/>
      </c>
      <c r="H290">
        <f>IF(B290="","",IFERROR(AVERAGE(B251:B290)/AVERAGE(B238:B277)-1,""))</f>
        <v/>
      </c>
      <c r="I290">
        <f>IFERROR(VLOOKUP(A290,'Sahm Rule'!$A:$B,2,TRUE),"")</f>
        <v/>
      </c>
      <c r="J290" s="159">
        <f>IFERROR((B290/B277)^4-1-D290/100,"")</f>
        <v/>
      </c>
    </row>
    <row r="291">
      <c r="A291" s="10" t="n">
        <v>37456</v>
      </c>
      <c r="B291" s="13">
        <f>IF(VLOOKUP(A291,SP500相关数据!$B$11:$C$24727,2,TRUE)&lt;&gt;"",VLOOKUP(A291,SP500相关数据!$B$11:$C$24727,2,TRUE),IF(VLOOKUP(A291-1,SP500相关数据!$B$11:$C$24727,2,TRUE)&lt;&gt;"",VLOOKUP(A291-1,SP500相关数据!$B$11:$C$24727,2,TRUE),VLOOKUP(A291-2,SP500相关数据!$B$11:$C$24727,2,TRUE)))</f>
        <v/>
      </c>
      <c r="C291" s="13">
        <f>IFERROR(IF(VLOOKUP(A291,SP500相关数据!$B$11:$E$24727,4,TRUE)&lt;&gt;"",VLOOKUP(A291,SP500相关数据!$B$11:$E$24727,4,TRUE),IF(VLOOKUP(A291-1,SP500相关数据!$B$11:$E$24727,4,TRUE)&lt;&gt;"",VLOOKUP(A291-1,SP500相关数据!$B$11:$E$24727,4,TRUE),VLOOKUP(A291-2,SP500相关数据!$B$11:$E$24727,4,TRUE))),"")</f>
        <v/>
      </c>
      <c r="D291" s="13">
        <f>IF(VLOOKUP(A291,高收益利差!$A:$B,2,TRUE)&lt;&gt;"",VLOOKUP(A291,高收益利差!$A:$B,2,TRUE),IF(VLOOKUP(A291-1,高收益利差!$A:$B,2,TRUE)&lt;&gt;"",VLOOKUP(A291-1,高收益利差!$A:$B,2,TRUE),VLOOKUP(A291-2,高收益利差!$A:$B,2,TRUE)))</f>
        <v/>
      </c>
      <c r="E291" s="13">
        <f>IFERROR(VLOOKUP(A291,'10Y2Y'!$A:$B,2,TRUE),"")</f>
        <v/>
      </c>
      <c r="F291">
        <f>IFERROR(D291-D278,"")</f>
        <v/>
      </c>
      <c r="G291">
        <f>IFERROR(B291/AVERAGE(B252:B291)-1,"")</f>
        <v/>
      </c>
      <c r="H291">
        <f>IF(B291="","",IFERROR(AVERAGE(B252:B291)/AVERAGE(B239:B278)-1,""))</f>
        <v/>
      </c>
      <c r="I291">
        <f>IFERROR(VLOOKUP(A291,'Sahm Rule'!$A:$B,2,TRUE),"")</f>
        <v/>
      </c>
      <c r="J291" s="159">
        <f>IFERROR((B291/B278)^4-1-D291/100,"")</f>
        <v/>
      </c>
    </row>
    <row r="292">
      <c r="A292" s="10" t="n">
        <v>37463</v>
      </c>
      <c r="B292" s="13">
        <f>IF(VLOOKUP(A292,SP500相关数据!$B$11:$C$24727,2,TRUE)&lt;&gt;"",VLOOKUP(A292,SP500相关数据!$B$11:$C$24727,2,TRUE),IF(VLOOKUP(A292-1,SP500相关数据!$B$11:$C$24727,2,TRUE)&lt;&gt;"",VLOOKUP(A292-1,SP500相关数据!$B$11:$C$24727,2,TRUE),VLOOKUP(A292-2,SP500相关数据!$B$11:$C$24727,2,TRUE)))</f>
        <v/>
      </c>
      <c r="C292" s="13">
        <f>IFERROR(IF(VLOOKUP(A292,SP500相关数据!$B$11:$E$24727,4,TRUE)&lt;&gt;"",VLOOKUP(A292,SP500相关数据!$B$11:$E$24727,4,TRUE),IF(VLOOKUP(A292-1,SP500相关数据!$B$11:$E$24727,4,TRUE)&lt;&gt;"",VLOOKUP(A292-1,SP500相关数据!$B$11:$E$24727,4,TRUE),VLOOKUP(A292-2,SP500相关数据!$B$11:$E$24727,4,TRUE))),"")</f>
        <v/>
      </c>
      <c r="D292" s="13">
        <f>IF(VLOOKUP(A292,高收益利差!$A:$B,2,TRUE)&lt;&gt;"",VLOOKUP(A292,高收益利差!$A:$B,2,TRUE),IF(VLOOKUP(A292-1,高收益利差!$A:$B,2,TRUE)&lt;&gt;"",VLOOKUP(A292-1,高收益利差!$A:$B,2,TRUE),VLOOKUP(A292-2,高收益利差!$A:$B,2,TRUE)))</f>
        <v/>
      </c>
      <c r="E292" s="13">
        <f>IFERROR(VLOOKUP(A292,'10Y2Y'!$A:$B,2,TRUE),"")</f>
        <v/>
      </c>
      <c r="F292">
        <f>IFERROR(D292-D279,"")</f>
        <v/>
      </c>
      <c r="G292">
        <f>IFERROR(B292/AVERAGE(B253:B292)-1,"")</f>
        <v/>
      </c>
      <c r="H292">
        <f>IF(B292="","",IFERROR(AVERAGE(B253:B292)/AVERAGE(B240:B279)-1,""))</f>
        <v/>
      </c>
      <c r="I292">
        <f>IFERROR(VLOOKUP(A292,'Sahm Rule'!$A:$B,2,TRUE),"")</f>
        <v/>
      </c>
      <c r="J292" s="159">
        <f>IFERROR((B292/B279)^4-1-D292/100,"")</f>
        <v/>
      </c>
    </row>
    <row r="293">
      <c r="A293" s="10" t="n">
        <v>37470</v>
      </c>
      <c r="B293" s="13">
        <f>IF(VLOOKUP(A293,SP500相关数据!$B$11:$C$24727,2,TRUE)&lt;&gt;"",VLOOKUP(A293,SP500相关数据!$B$11:$C$24727,2,TRUE),IF(VLOOKUP(A293-1,SP500相关数据!$B$11:$C$24727,2,TRUE)&lt;&gt;"",VLOOKUP(A293-1,SP500相关数据!$B$11:$C$24727,2,TRUE),VLOOKUP(A293-2,SP500相关数据!$B$11:$C$24727,2,TRUE)))</f>
        <v/>
      </c>
      <c r="C293" s="13">
        <f>IFERROR(IF(VLOOKUP(A293,SP500相关数据!$B$11:$E$24727,4,TRUE)&lt;&gt;"",VLOOKUP(A293,SP500相关数据!$B$11:$E$24727,4,TRUE),IF(VLOOKUP(A293-1,SP500相关数据!$B$11:$E$24727,4,TRUE)&lt;&gt;"",VLOOKUP(A293-1,SP500相关数据!$B$11:$E$24727,4,TRUE),VLOOKUP(A293-2,SP500相关数据!$B$11:$E$24727,4,TRUE))),"")</f>
        <v/>
      </c>
      <c r="D293" s="13">
        <f>IF(VLOOKUP(A293,高收益利差!$A:$B,2,TRUE)&lt;&gt;"",VLOOKUP(A293,高收益利差!$A:$B,2,TRUE),IF(VLOOKUP(A293-1,高收益利差!$A:$B,2,TRUE)&lt;&gt;"",VLOOKUP(A293-1,高收益利差!$A:$B,2,TRUE),VLOOKUP(A293-2,高收益利差!$A:$B,2,TRUE)))</f>
        <v/>
      </c>
      <c r="E293" s="13">
        <f>IFERROR(VLOOKUP(A293,'10Y2Y'!$A:$B,2,TRUE),"")</f>
        <v/>
      </c>
      <c r="F293">
        <f>IFERROR(D293-D280,"")</f>
        <v/>
      </c>
      <c r="G293">
        <f>IFERROR(B293/AVERAGE(B254:B293)-1,"")</f>
        <v/>
      </c>
      <c r="H293">
        <f>IF(B293="","",IFERROR(AVERAGE(B254:B293)/AVERAGE(B241:B280)-1,""))</f>
        <v/>
      </c>
      <c r="I293">
        <f>IFERROR(VLOOKUP(A293,'Sahm Rule'!$A:$B,2,TRUE),"")</f>
        <v/>
      </c>
      <c r="J293" s="159">
        <f>IFERROR((B293/B280)^4-1-D293/100,"")</f>
        <v/>
      </c>
    </row>
    <row r="294">
      <c r="A294" s="10" t="n">
        <v>37477</v>
      </c>
      <c r="B294" s="13">
        <f>IF(VLOOKUP(A294,SP500相关数据!$B$11:$C$24727,2,TRUE)&lt;&gt;"",VLOOKUP(A294,SP500相关数据!$B$11:$C$24727,2,TRUE),IF(VLOOKUP(A294-1,SP500相关数据!$B$11:$C$24727,2,TRUE)&lt;&gt;"",VLOOKUP(A294-1,SP500相关数据!$B$11:$C$24727,2,TRUE),VLOOKUP(A294-2,SP500相关数据!$B$11:$C$24727,2,TRUE)))</f>
        <v/>
      </c>
      <c r="C294" s="13">
        <f>IFERROR(IF(VLOOKUP(A294,SP500相关数据!$B$11:$E$24727,4,TRUE)&lt;&gt;"",VLOOKUP(A294,SP500相关数据!$B$11:$E$24727,4,TRUE),IF(VLOOKUP(A294-1,SP500相关数据!$B$11:$E$24727,4,TRUE)&lt;&gt;"",VLOOKUP(A294-1,SP500相关数据!$B$11:$E$24727,4,TRUE),VLOOKUP(A294-2,SP500相关数据!$B$11:$E$24727,4,TRUE))),"")</f>
        <v/>
      </c>
      <c r="D294" s="13">
        <f>IF(VLOOKUP(A294,高收益利差!$A:$B,2,TRUE)&lt;&gt;"",VLOOKUP(A294,高收益利差!$A:$B,2,TRUE),IF(VLOOKUP(A294-1,高收益利差!$A:$B,2,TRUE)&lt;&gt;"",VLOOKUP(A294-1,高收益利差!$A:$B,2,TRUE),VLOOKUP(A294-2,高收益利差!$A:$B,2,TRUE)))</f>
        <v/>
      </c>
      <c r="E294" s="13">
        <f>IFERROR(VLOOKUP(A294,'10Y2Y'!$A:$B,2,TRUE),"")</f>
        <v/>
      </c>
      <c r="F294">
        <f>IFERROR(D294-D281,"")</f>
        <v/>
      </c>
      <c r="G294">
        <f>IFERROR(B294/AVERAGE(B255:B294)-1,"")</f>
        <v/>
      </c>
      <c r="H294">
        <f>IF(B294="","",IFERROR(AVERAGE(B255:B294)/AVERAGE(B242:B281)-1,""))</f>
        <v/>
      </c>
      <c r="I294">
        <f>IFERROR(VLOOKUP(A294,'Sahm Rule'!$A:$B,2,TRUE),"")</f>
        <v/>
      </c>
      <c r="J294" s="159">
        <f>IFERROR((B294/B281)^4-1-D294/100,"")</f>
        <v/>
      </c>
    </row>
    <row r="295">
      <c r="A295" s="10" t="n">
        <v>37484</v>
      </c>
      <c r="B295" s="13">
        <f>IF(VLOOKUP(A295,SP500相关数据!$B$11:$C$24727,2,TRUE)&lt;&gt;"",VLOOKUP(A295,SP500相关数据!$B$11:$C$24727,2,TRUE),IF(VLOOKUP(A295-1,SP500相关数据!$B$11:$C$24727,2,TRUE)&lt;&gt;"",VLOOKUP(A295-1,SP500相关数据!$B$11:$C$24727,2,TRUE),VLOOKUP(A295-2,SP500相关数据!$B$11:$C$24727,2,TRUE)))</f>
        <v/>
      </c>
      <c r="C295" s="13">
        <f>IFERROR(IF(VLOOKUP(A295,SP500相关数据!$B$11:$E$24727,4,TRUE)&lt;&gt;"",VLOOKUP(A295,SP500相关数据!$B$11:$E$24727,4,TRUE),IF(VLOOKUP(A295-1,SP500相关数据!$B$11:$E$24727,4,TRUE)&lt;&gt;"",VLOOKUP(A295-1,SP500相关数据!$B$11:$E$24727,4,TRUE),VLOOKUP(A295-2,SP500相关数据!$B$11:$E$24727,4,TRUE))),"")</f>
        <v/>
      </c>
      <c r="D295" s="13">
        <f>IF(VLOOKUP(A295,高收益利差!$A:$B,2,TRUE)&lt;&gt;"",VLOOKUP(A295,高收益利差!$A:$B,2,TRUE),IF(VLOOKUP(A295-1,高收益利差!$A:$B,2,TRUE)&lt;&gt;"",VLOOKUP(A295-1,高收益利差!$A:$B,2,TRUE),VLOOKUP(A295-2,高收益利差!$A:$B,2,TRUE)))</f>
        <v/>
      </c>
      <c r="E295" s="13">
        <f>IFERROR(VLOOKUP(A295,'10Y2Y'!$A:$B,2,TRUE),"")</f>
        <v/>
      </c>
      <c r="F295">
        <f>IFERROR(D295-D282,"")</f>
        <v/>
      </c>
      <c r="G295">
        <f>IFERROR(B295/AVERAGE(B256:B295)-1,"")</f>
        <v/>
      </c>
      <c r="H295">
        <f>IF(B295="","",IFERROR(AVERAGE(B256:B295)/AVERAGE(B243:B282)-1,""))</f>
        <v/>
      </c>
      <c r="I295">
        <f>IFERROR(VLOOKUP(A295,'Sahm Rule'!$A:$B,2,TRUE),"")</f>
        <v/>
      </c>
      <c r="J295" s="159">
        <f>IFERROR((B295/B282)^4-1-D295/100,"")</f>
        <v/>
      </c>
    </row>
    <row r="296">
      <c r="A296" s="10" t="n">
        <v>37491</v>
      </c>
      <c r="B296" s="13">
        <f>IF(VLOOKUP(A296,SP500相关数据!$B$11:$C$24727,2,TRUE)&lt;&gt;"",VLOOKUP(A296,SP500相关数据!$B$11:$C$24727,2,TRUE),IF(VLOOKUP(A296-1,SP500相关数据!$B$11:$C$24727,2,TRUE)&lt;&gt;"",VLOOKUP(A296-1,SP500相关数据!$B$11:$C$24727,2,TRUE),VLOOKUP(A296-2,SP500相关数据!$B$11:$C$24727,2,TRUE)))</f>
        <v/>
      </c>
      <c r="C296" s="13">
        <f>IFERROR(IF(VLOOKUP(A296,SP500相关数据!$B$11:$E$24727,4,TRUE)&lt;&gt;"",VLOOKUP(A296,SP500相关数据!$B$11:$E$24727,4,TRUE),IF(VLOOKUP(A296-1,SP500相关数据!$B$11:$E$24727,4,TRUE)&lt;&gt;"",VLOOKUP(A296-1,SP500相关数据!$B$11:$E$24727,4,TRUE),VLOOKUP(A296-2,SP500相关数据!$B$11:$E$24727,4,TRUE))),"")</f>
        <v/>
      </c>
      <c r="D296" s="13">
        <f>IF(VLOOKUP(A296,高收益利差!$A:$B,2,TRUE)&lt;&gt;"",VLOOKUP(A296,高收益利差!$A:$B,2,TRUE),IF(VLOOKUP(A296-1,高收益利差!$A:$B,2,TRUE)&lt;&gt;"",VLOOKUP(A296-1,高收益利差!$A:$B,2,TRUE),VLOOKUP(A296-2,高收益利差!$A:$B,2,TRUE)))</f>
        <v/>
      </c>
      <c r="E296" s="13">
        <f>IFERROR(VLOOKUP(A296,'10Y2Y'!$A:$B,2,TRUE),"")</f>
        <v/>
      </c>
      <c r="F296">
        <f>IFERROR(D296-D283,"")</f>
        <v/>
      </c>
      <c r="G296">
        <f>IFERROR(B296/AVERAGE(B257:B296)-1,"")</f>
        <v/>
      </c>
      <c r="H296">
        <f>IF(B296="","",IFERROR(AVERAGE(B257:B296)/AVERAGE(B244:B283)-1,""))</f>
        <v/>
      </c>
      <c r="I296">
        <f>IFERROR(VLOOKUP(A296,'Sahm Rule'!$A:$B,2,TRUE),"")</f>
        <v/>
      </c>
      <c r="J296" s="159">
        <f>IFERROR((B296/B283)^4-1-D296/100,"")</f>
        <v/>
      </c>
    </row>
    <row r="297">
      <c r="A297" s="10" t="n">
        <v>37498</v>
      </c>
      <c r="B297" s="13">
        <f>IF(VLOOKUP(A297,SP500相关数据!$B$11:$C$24727,2,TRUE)&lt;&gt;"",VLOOKUP(A297,SP500相关数据!$B$11:$C$24727,2,TRUE),IF(VLOOKUP(A297-1,SP500相关数据!$B$11:$C$24727,2,TRUE)&lt;&gt;"",VLOOKUP(A297-1,SP500相关数据!$B$11:$C$24727,2,TRUE),VLOOKUP(A297-2,SP500相关数据!$B$11:$C$24727,2,TRUE)))</f>
        <v/>
      </c>
      <c r="C297" s="13">
        <f>IFERROR(IF(VLOOKUP(A297,SP500相关数据!$B$11:$E$24727,4,TRUE)&lt;&gt;"",VLOOKUP(A297,SP500相关数据!$B$11:$E$24727,4,TRUE),IF(VLOOKUP(A297-1,SP500相关数据!$B$11:$E$24727,4,TRUE)&lt;&gt;"",VLOOKUP(A297-1,SP500相关数据!$B$11:$E$24727,4,TRUE),VLOOKUP(A297-2,SP500相关数据!$B$11:$E$24727,4,TRUE))),"")</f>
        <v/>
      </c>
      <c r="D297" s="13">
        <f>IF(VLOOKUP(A297,高收益利差!$A:$B,2,TRUE)&lt;&gt;"",VLOOKUP(A297,高收益利差!$A:$B,2,TRUE),IF(VLOOKUP(A297-1,高收益利差!$A:$B,2,TRUE)&lt;&gt;"",VLOOKUP(A297-1,高收益利差!$A:$B,2,TRUE),VLOOKUP(A297-2,高收益利差!$A:$B,2,TRUE)))</f>
        <v/>
      </c>
      <c r="E297" s="13">
        <f>IFERROR(VLOOKUP(A297,'10Y2Y'!$A:$B,2,TRUE),"")</f>
        <v/>
      </c>
      <c r="F297">
        <f>IFERROR(D297-D284,"")</f>
        <v/>
      </c>
      <c r="G297">
        <f>IFERROR(B297/AVERAGE(B258:B297)-1,"")</f>
        <v/>
      </c>
      <c r="H297">
        <f>IF(B297="","",IFERROR(AVERAGE(B258:B297)/AVERAGE(B245:B284)-1,""))</f>
        <v/>
      </c>
      <c r="I297">
        <f>IFERROR(VLOOKUP(A297,'Sahm Rule'!$A:$B,2,TRUE),"")</f>
        <v/>
      </c>
      <c r="J297" s="159">
        <f>IFERROR((B297/B284)^4-1-D297/100,"")</f>
        <v/>
      </c>
    </row>
    <row r="298">
      <c r="A298" s="10" t="n">
        <v>37505</v>
      </c>
      <c r="B298" s="13">
        <f>IF(VLOOKUP(A298,SP500相关数据!$B$11:$C$24727,2,TRUE)&lt;&gt;"",VLOOKUP(A298,SP500相关数据!$B$11:$C$24727,2,TRUE),IF(VLOOKUP(A298-1,SP500相关数据!$B$11:$C$24727,2,TRUE)&lt;&gt;"",VLOOKUP(A298-1,SP500相关数据!$B$11:$C$24727,2,TRUE),VLOOKUP(A298-2,SP500相关数据!$B$11:$C$24727,2,TRUE)))</f>
        <v/>
      </c>
      <c r="C298" s="13">
        <f>IFERROR(IF(VLOOKUP(A298,SP500相关数据!$B$11:$E$24727,4,TRUE)&lt;&gt;"",VLOOKUP(A298,SP500相关数据!$B$11:$E$24727,4,TRUE),IF(VLOOKUP(A298-1,SP500相关数据!$B$11:$E$24727,4,TRUE)&lt;&gt;"",VLOOKUP(A298-1,SP500相关数据!$B$11:$E$24727,4,TRUE),VLOOKUP(A298-2,SP500相关数据!$B$11:$E$24727,4,TRUE))),"")</f>
        <v/>
      </c>
      <c r="D298" s="13">
        <f>IF(VLOOKUP(A298,高收益利差!$A:$B,2,TRUE)&lt;&gt;"",VLOOKUP(A298,高收益利差!$A:$B,2,TRUE),IF(VLOOKUP(A298-1,高收益利差!$A:$B,2,TRUE)&lt;&gt;"",VLOOKUP(A298-1,高收益利差!$A:$B,2,TRUE),VLOOKUP(A298-2,高收益利差!$A:$B,2,TRUE)))</f>
        <v/>
      </c>
      <c r="E298" s="13">
        <f>IFERROR(VLOOKUP(A298,'10Y2Y'!$A:$B,2,TRUE),"")</f>
        <v/>
      </c>
      <c r="F298">
        <f>IFERROR(D298-D285,"")</f>
        <v/>
      </c>
      <c r="G298">
        <f>IFERROR(B298/AVERAGE(B259:B298)-1,"")</f>
        <v/>
      </c>
      <c r="H298">
        <f>IF(B298="","",IFERROR(AVERAGE(B259:B298)/AVERAGE(B246:B285)-1,""))</f>
        <v/>
      </c>
      <c r="I298">
        <f>IFERROR(VLOOKUP(A298,'Sahm Rule'!$A:$B,2,TRUE),"")</f>
        <v/>
      </c>
      <c r="J298" s="159">
        <f>IFERROR((B298/B285)^4-1-D298/100,"")</f>
        <v/>
      </c>
    </row>
    <row r="299">
      <c r="A299" s="10" t="n">
        <v>37512</v>
      </c>
      <c r="B299" s="13">
        <f>IF(VLOOKUP(A299,SP500相关数据!$B$11:$C$24727,2,TRUE)&lt;&gt;"",VLOOKUP(A299,SP500相关数据!$B$11:$C$24727,2,TRUE),IF(VLOOKUP(A299-1,SP500相关数据!$B$11:$C$24727,2,TRUE)&lt;&gt;"",VLOOKUP(A299-1,SP500相关数据!$B$11:$C$24727,2,TRUE),VLOOKUP(A299-2,SP500相关数据!$B$11:$C$24727,2,TRUE)))</f>
        <v/>
      </c>
      <c r="C299" s="13">
        <f>IFERROR(IF(VLOOKUP(A299,SP500相关数据!$B$11:$E$24727,4,TRUE)&lt;&gt;"",VLOOKUP(A299,SP500相关数据!$B$11:$E$24727,4,TRUE),IF(VLOOKUP(A299-1,SP500相关数据!$B$11:$E$24727,4,TRUE)&lt;&gt;"",VLOOKUP(A299-1,SP500相关数据!$B$11:$E$24727,4,TRUE),VLOOKUP(A299-2,SP500相关数据!$B$11:$E$24727,4,TRUE))),"")</f>
        <v/>
      </c>
      <c r="D299" s="13">
        <f>IF(VLOOKUP(A299,高收益利差!$A:$B,2,TRUE)&lt;&gt;"",VLOOKUP(A299,高收益利差!$A:$B,2,TRUE),IF(VLOOKUP(A299-1,高收益利差!$A:$B,2,TRUE)&lt;&gt;"",VLOOKUP(A299-1,高收益利差!$A:$B,2,TRUE),VLOOKUP(A299-2,高收益利差!$A:$B,2,TRUE)))</f>
        <v/>
      </c>
      <c r="E299" s="13">
        <f>IFERROR(VLOOKUP(A299,'10Y2Y'!$A:$B,2,TRUE),"")</f>
        <v/>
      </c>
      <c r="F299">
        <f>IFERROR(D299-D286,"")</f>
        <v/>
      </c>
      <c r="G299">
        <f>IFERROR(B299/AVERAGE(B260:B299)-1,"")</f>
        <v/>
      </c>
      <c r="H299">
        <f>IF(B299="","",IFERROR(AVERAGE(B260:B299)/AVERAGE(B247:B286)-1,""))</f>
        <v/>
      </c>
      <c r="I299">
        <f>IFERROR(VLOOKUP(A299,'Sahm Rule'!$A:$B,2,TRUE),"")</f>
        <v/>
      </c>
      <c r="J299" s="159">
        <f>IFERROR((B299/B286)^4-1-D299/100,"")</f>
        <v/>
      </c>
    </row>
    <row r="300">
      <c r="A300" s="10" t="n">
        <v>37519</v>
      </c>
      <c r="B300" s="13">
        <f>IF(VLOOKUP(A300,SP500相关数据!$B$11:$C$24727,2,TRUE)&lt;&gt;"",VLOOKUP(A300,SP500相关数据!$B$11:$C$24727,2,TRUE),IF(VLOOKUP(A300-1,SP500相关数据!$B$11:$C$24727,2,TRUE)&lt;&gt;"",VLOOKUP(A300-1,SP500相关数据!$B$11:$C$24727,2,TRUE),VLOOKUP(A300-2,SP500相关数据!$B$11:$C$24727,2,TRUE)))</f>
        <v/>
      </c>
      <c r="C300" s="13">
        <f>IFERROR(IF(VLOOKUP(A300,SP500相关数据!$B$11:$E$24727,4,TRUE)&lt;&gt;"",VLOOKUP(A300,SP500相关数据!$B$11:$E$24727,4,TRUE),IF(VLOOKUP(A300-1,SP500相关数据!$B$11:$E$24727,4,TRUE)&lt;&gt;"",VLOOKUP(A300-1,SP500相关数据!$B$11:$E$24727,4,TRUE),VLOOKUP(A300-2,SP500相关数据!$B$11:$E$24727,4,TRUE))),"")</f>
        <v/>
      </c>
      <c r="D300" s="13">
        <f>IF(VLOOKUP(A300,高收益利差!$A:$B,2,TRUE)&lt;&gt;"",VLOOKUP(A300,高收益利差!$A:$B,2,TRUE),IF(VLOOKUP(A300-1,高收益利差!$A:$B,2,TRUE)&lt;&gt;"",VLOOKUP(A300-1,高收益利差!$A:$B,2,TRUE),VLOOKUP(A300-2,高收益利差!$A:$B,2,TRUE)))</f>
        <v/>
      </c>
      <c r="E300" s="13">
        <f>IFERROR(VLOOKUP(A300,'10Y2Y'!$A:$B,2,TRUE),"")</f>
        <v/>
      </c>
      <c r="F300">
        <f>IFERROR(D300-D287,"")</f>
        <v/>
      </c>
      <c r="G300">
        <f>IFERROR(B300/AVERAGE(B261:B300)-1,"")</f>
        <v/>
      </c>
      <c r="H300">
        <f>IF(B300="","",IFERROR(AVERAGE(B261:B300)/AVERAGE(B248:B287)-1,""))</f>
        <v/>
      </c>
      <c r="I300">
        <f>IFERROR(VLOOKUP(A300,'Sahm Rule'!$A:$B,2,TRUE),"")</f>
        <v/>
      </c>
      <c r="J300" s="159">
        <f>IFERROR((B300/B287)^4-1-D300/100,"")</f>
        <v/>
      </c>
    </row>
    <row r="301">
      <c r="A301" s="10" t="n">
        <v>37526</v>
      </c>
      <c r="B301" s="13">
        <f>IF(VLOOKUP(A301,SP500相关数据!$B$11:$C$24727,2,TRUE)&lt;&gt;"",VLOOKUP(A301,SP500相关数据!$B$11:$C$24727,2,TRUE),IF(VLOOKUP(A301-1,SP500相关数据!$B$11:$C$24727,2,TRUE)&lt;&gt;"",VLOOKUP(A301-1,SP500相关数据!$B$11:$C$24727,2,TRUE),VLOOKUP(A301-2,SP500相关数据!$B$11:$C$24727,2,TRUE)))</f>
        <v/>
      </c>
      <c r="C301" s="13">
        <f>IFERROR(IF(VLOOKUP(A301,SP500相关数据!$B$11:$E$24727,4,TRUE)&lt;&gt;"",VLOOKUP(A301,SP500相关数据!$B$11:$E$24727,4,TRUE),IF(VLOOKUP(A301-1,SP500相关数据!$B$11:$E$24727,4,TRUE)&lt;&gt;"",VLOOKUP(A301-1,SP500相关数据!$B$11:$E$24727,4,TRUE),VLOOKUP(A301-2,SP500相关数据!$B$11:$E$24727,4,TRUE))),"")</f>
        <v/>
      </c>
      <c r="D301" s="13">
        <f>IF(VLOOKUP(A301,高收益利差!$A:$B,2,TRUE)&lt;&gt;"",VLOOKUP(A301,高收益利差!$A:$B,2,TRUE),IF(VLOOKUP(A301-1,高收益利差!$A:$B,2,TRUE)&lt;&gt;"",VLOOKUP(A301-1,高收益利差!$A:$B,2,TRUE),VLOOKUP(A301-2,高收益利差!$A:$B,2,TRUE)))</f>
        <v/>
      </c>
      <c r="E301" s="13">
        <f>IFERROR(VLOOKUP(A301,'10Y2Y'!$A:$B,2,TRUE),"")</f>
        <v/>
      </c>
      <c r="F301">
        <f>IFERROR(D301-D288,"")</f>
        <v/>
      </c>
      <c r="G301">
        <f>IFERROR(B301/AVERAGE(B262:B301)-1,"")</f>
        <v/>
      </c>
      <c r="H301">
        <f>IF(B301="","",IFERROR(AVERAGE(B262:B301)/AVERAGE(B249:B288)-1,""))</f>
        <v/>
      </c>
      <c r="I301">
        <f>IFERROR(VLOOKUP(A301,'Sahm Rule'!$A:$B,2,TRUE),"")</f>
        <v/>
      </c>
      <c r="J301" s="159">
        <f>IFERROR((B301/B288)^4-1-D301/100,"")</f>
        <v/>
      </c>
    </row>
    <row r="302">
      <c r="A302" s="10" t="n">
        <v>37533</v>
      </c>
      <c r="B302" s="13">
        <f>IF(VLOOKUP(A302,SP500相关数据!$B$11:$C$24727,2,TRUE)&lt;&gt;"",VLOOKUP(A302,SP500相关数据!$B$11:$C$24727,2,TRUE),IF(VLOOKUP(A302-1,SP500相关数据!$B$11:$C$24727,2,TRUE)&lt;&gt;"",VLOOKUP(A302-1,SP500相关数据!$B$11:$C$24727,2,TRUE),VLOOKUP(A302-2,SP500相关数据!$B$11:$C$24727,2,TRUE)))</f>
        <v/>
      </c>
      <c r="C302" s="13">
        <f>IFERROR(IF(VLOOKUP(A302,SP500相关数据!$B$11:$E$24727,4,TRUE)&lt;&gt;"",VLOOKUP(A302,SP500相关数据!$B$11:$E$24727,4,TRUE),IF(VLOOKUP(A302-1,SP500相关数据!$B$11:$E$24727,4,TRUE)&lt;&gt;"",VLOOKUP(A302-1,SP500相关数据!$B$11:$E$24727,4,TRUE),VLOOKUP(A302-2,SP500相关数据!$B$11:$E$24727,4,TRUE))),"")</f>
        <v/>
      </c>
      <c r="D302" s="13">
        <f>IF(VLOOKUP(A302,高收益利差!$A:$B,2,TRUE)&lt;&gt;"",VLOOKUP(A302,高收益利差!$A:$B,2,TRUE),IF(VLOOKUP(A302-1,高收益利差!$A:$B,2,TRUE)&lt;&gt;"",VLOOKUP(A302-1,高收益利差!$A:$B,2,TRUE),VLOOKUP(A302-2,高收益利差!$A:$B,2,TRUE)))</f>
        <v/>
      </c>
      <c r="E302" s="13">
        <f>IFERROR(VLOOKUP(A302,'10Y2Y'!$A:$B,2,TRUE),"")</f>
        <v/>
      </c>
      <c r="F302">
        <f>IFERROR(D302-D289,"")</f>
        <v/>
      </c>
      <c r="G302">
        <f>IFERROR(B302/AVERAGE(B263:B302)-1,"")</f>
        <v/>
      </c>
      <c r="H302">
        <f>IF(B302="","",IFERROR(AVERAGE(B263:B302)/AVERAGE(B250:B289)-1,""))</f>
        <v/>
      </c>
      <c r="I302">
        <f>IFERROR(VLOOKUP(A302,'Sahm Rule'!$A:$B,2,TRUE),"")</f>
        <v/>
      </c>
      <c r="J302" s="159">
        <f>IFERROR((B302/B289)^4-1-D302/100,"")</f>
        <v/>
      </c>
    </row>
    <row r="303">
      <c r="A303" s="10" t="n">
        <v>37540</v>
      </c>
      <c r="B303" s="13">
        <f>IF(VLOOKUP(A303,SP500相关数据!$B$11:$C$24727,2,TRUE)&lt;&gt;"",VLOOKUP(A303,SP500相关数据!$B$11:$C$24727,2,TRUE),IF(VLOOKUP(A303-1,SP500相关数据!$B$11:$C$24727,2,TRUE)&lt;&gt;"",VLOOKUP(A303-1,SP500相关数据!$B$11:$C$24727,2,TRUE),VLOOKUP(A303-2,SP500相关数据!$B$11:$C$24727,2,TRUE)))</f>
        <v/>
      </c>
      <c r="C303" s="13">
        <f>IFERROR(IF(VLOOKUP(A303,SP500相关数据!$B$11:$E$24727,4,TRUE)&lt;&gt;"",VLOOKUP(A303,SP500相关数据!$B$11:$E$24727,4,TRUE),IF(VLOOKUP(A303-1,SP500相关数据!$B$11:$E$24727,4,TRUE)&lt;&gt;"",VLOOKUP(A303-1,SP500相关数据!$B$11:$E$24727,4,TRUE),VLOOKUP(A303-2,SP500相关数据!$B$11:$E$24727,4,TRUE))),"")</f>
        <v/>
      </c>
      <c r="D303" s="13">
        <f>IF(VLOOKUP(A303,高收益利差!$A:$B,2,TRUE)&lt;&gt;"",VLOOKUP(A303,高收益利差!$A:$B,2,TRUE),IF(VLOOKUP(A303-1,高收益利差!$A:$B,2,TRUE)&lt;&gt;"",VLOOKUP(A303-1,高收益利差!$A:$B,2,TRUE),VLOOKUP(A303-2,高收益利差!$A:$B,2,TRUE)))</f>
        <v/>
      </c>
      <c r="E303" s="13">
        <f>IFERROR(VLOOKUP(A303,'10Y2Y'!$A:$B,2,TRUE),"")</f>
        <v/>
      </c>
      <c r="F303">
        <f>IFERROR(D303-D290,"")</f>
        <v/>
      </c>
      <c r="G303">
        <f>IFERROR(B303/AVERAGE(B264:B303)-1,"")</f>
        <v/>
      </c>
      <c r="H303">
        <f>IF(B303="","",IFERROR(AVERAGE(B264:B303)/AVERAGE(B251:B290)-1,""))</f>
        <v/>
      </c>
      <c r="I303">
        <f>IFERROR(VLOOKUP(A303,'Sahm Rule'!$A:$B,2,TRUE),"")</f>
        <v/>
      </c>
      <c r="J303" s="159">
        <f>IFERROR((B303/B290)^4-1-D303/100,"")</f>
        <v/>
      </c>
    </row>
    <row r="304">
      <c r="A304" s="10" t="n">
        <v>37547</v>
      </c>
      <c r="B304" s="13">
        <f>IF(VLOOKUP(A304,SP500相关数据!$B$11:$C$24727,2,TRUE)&lt;&gt;"",VLOOKUP(A304,SP500相关数据!$B$11:$C$24727,2,TRUE),IF(VLOOKUP(A304-1,SP500相关数据!$B$11:$C$24727,2,TRUE)&lt;&gt;"",VLOOKUP(A304-1,SP500相关数据!$B$11:$C$24727,2,TRUE),VLOOKUP(A304-2,SP500相关数据!$B$11:$C$24727,2,TRUE)))</f>
        <v/>
      </c>
      <c r="C304" s="13">
        <f>IFERROR(IF(VLOOKUP(A304,SP500相关数据!$B$11:$E$24727,4,TRUE)&lt;&gt;"",VLOOKUP(A304,SP500相关数据!$B$11:$E$24727,4,TRUE),IF(VLOOKUP(A304-1,SP500相关数据!$B$11:$E$24727,4,TRUE)&lt;&gt;"",VLOOKUP(A304-1,SP500相关数据!$B$11:$E$24727,4,TRUE),VLOOKUP(A304-2,SP500相关数据!$B$11:$E$24727,4,TRUE))),"")</f>
        <v/>
      </c>
      <c r="D304" s="13">
        <f>IF(VLOOKUP(A304,高收益利差!$A:$B,2,TRUE)&lt;&gt;"",VLOOKUP(A304,高收益利差!$A:$B,2,TRUE),IF(VLOOKUP(A304-1,高收益利差!$A:$B,2,TRUE)&lt;&gt;"",VLOOKUP(A304-1,高收益利差!$A:$B,2,TRUE),VLOOKUP(A304-2,高收益利差!$A:$B,2,TRUE)))</f>
        <v/>
      </c>
      <c r="E304" s="13">
        <f>IFERROR(VLOOKUP(A304,'10Y2Y'!$A:$B,2,TRUE),"")</f>
        <v/>
      </c>
      <c r="F304">
        <f>IFERROR(D304-D291,"")</f>
        <v/>
      </c>
      <c r="G304">
        <f>IFERROR(B304/AVERAGE(B265:B304)-1,"")</f>
        <v/>
      </c>
      <c r="H304">
        <f>IF(B304="","",IFERROR(AVERAGE(B265:B304)/AVERAGE(B252:B291)-1,""))</f>
        <v/>
      </c>
      <c r="I304">
        <f>IFERROR(VLOOKUP(A304,'Sahm Rule'!$A:$B,2,TRUE),"")</f>
        <v/>
      </c>
      <c r="J304" s="159">
        <f>IFERROR((B304/B291)^4-1-D304/100,"")</f>
        <v/>
      </c>
    </row>
    <row r="305">
      <c r="A305" s="10" t="n">
        <v>37554</v>
      </c>
      <c r="B305" s="13">
        <f>IF(VLOOKUP(A305,SP500相关数据!$B$11:$C$24727,2,TRUE)&lt;&gt;"",VLOOKUP(A305,SP500相关数据!$B$11:$C$24727,2,TRUE),IF(VLOOKUP(A305-1,SP500相关数据!$B$11:$C$24727,2,TRUE)&lt;&gt;"",VLOOKUP(A305-1,SP500相关数据!$B$11:$C$24727,2,TRUE),VLOOKUP(A305-2,SP500相关数据!$B$11:$C$24727,2,TRUE)))</f>
        <v/>
      </c>
      <c r="C305" s="13">
        <f>IFERROR(IF(VLOOKUP(A305,SP500相关数据!$B$11:$E$24727,4,TRUE)&lt;&gt;"",VLOOKUP(A305,SP500相关数据!$B$11:$E$24727,4,TRUE),IF(VLOOKUP(A305-1,SP500相关数据!$B$11:$E$24727,4,TRUE)&lt;&gt;"",VLOOKUP(A305-1,SP500相关数据!$B$11:$E$24727,4,TRUE),VLOOKUP(A305-2,SP500相关数据!$B$11:$E$24727,4,TRUE))),"")</f>
        <v/>
      </c>
      <c r="D305" s="13">
        <f>IF(VLOOKUP(A305,高收益利差!$A:$B,2,TRUE)&lt;&gt;"",VLOOKUP(A305,高收益利差!$A:$B,2,TRUE),IF(VLOOKUP(A305-1,高收益利差!$A:$B,2,TRUE)&lt;&gt;"",VLOOKUP(A305-1,高收益利差!$A:$B,2,TRUE),VLOOKUP(A305-2,高收益利差!$A:$B,2,TRUE)))</f>
        <v/>
      </c>
      <c r="E305" s="13">
        <f>IFERROR(VLOOKUP(A305,'10Y2Y'!$A:$B,2,TRUE),"")</f>
        <v/>
      </c>
      <c r="F305">
        <f>IFERROR(D305-D292,"")</f>
        <v/>
      </c>
      <c r="G305">
        <f>IFERROR(B305/AVERAGE(B266:B305)-1,"")</f>
        <v/>
      </c>
      <c r="H305">
        <f>IF(B305="","",IFERROR(AVERAGE(B266:B305)/AVERAGE(B253:B292)-1,""))</f>
        <v/>
      </c>
      <c r="I305">
        <f>IFERROR(VLOOKUP(A305,'Sahm Rule'!$A:$B,2,TRUE),"")</f>
        <v/>
      </c>
      <c r="J305" s="159">
        <f>IFERROR((B305/B292)^4-1-D305/100,"")</f>
        <v/>
      </c>
    </row>
    <row r="306">
      <c r="A306" s="10" t="n">
        <v>37561</v>
      </c>
      <c r="B306" s="13">
        <f>IF(VLOOKUP(A306,SP500相关数据!$B$11:$C$24727,2,TRUE)&lt;&gt;"",VLOOKUP(A306,SP500相关数据!$B$11:$C$24727,2,TRUE),IF(VLOOKUP(A306-1,SP500相关数据!$B$11:$C$24727,2,TRUE)&lt;&gt;"",VLOOKUP(A306-1,SP500相关数据!$B$11:$C$24727,2,TRUE),VLOOKUP(A306-2,SP500相关数据!$B$11:$C$24727,2,TRUE)))</f>
        <v/>
      </c>
      <c r="C306" s="13">
        <f>IFERROR(IF(VLOOKUP(A306,SP500相关数据!$B$11:$E$24727,4,TRUE)&lt;&gt;"",VLOOKUP(A306,SP500相关数据!$B$11:$E$24727,4,TRUE),IF(VLOOKUP(A306-1,SP500相关数据!$B$11:$E$24727,4,TRUE)&lt;&gt;"",VLOOKUP(A306-1,SP500相关数据!$B$11:$E$24727,4,TRUE),VLOOKUP(A306-2,SP500相关数据!$B$11:$E$24727,4,TRUE))),"")</f>
        <v/>
      </c>
      <c r="D306" s="13">
        <f>IF(VLOOKUP(A306,高收益利差!$A:$B,2,TRUE)&lt;&gt;"",VLOOKUP(A306,高收益利差!$A:$B,2,TRUE),IF(VLOOKUP(A306-1,高收益利差!$A:$B,2,TRUE)&lt;&gt;"",VLOOKUP(A306-1,高收益利差!$A:$B,2,TRUE),VLOOKUP(A306-2,高收益利差!$A:$B,2,TRUE)))</f>
        <v/>
      </c>
      <c r="E306" s="13">
        <f>IFERROR(VLOOKUP(A306,'10Y2Y'!$A:$B,2,TRUE),"")</f>
        <v/>
      </c>
      <c r="F306">
        <f>IFERROR(D306-D293,"")</f>
        <v/>
      </c>
      <c r="G306">
        <f>IFERROR(B306/AVERAGE(B267:B306)-1,"")</f>
        <v/>
      </c>
      <c r="H306">
        <f>IF(B306="","",IFERROR(AVERAGE(B267:B306)/AVERAGE(B254:B293)-1,""))</f>
        <v/>
      </c>
      <c r="I306">
        <f>IFERROR(VLOOKUP(A306,'Sahm Rule'!$A:$B,2,TRUE),"")</f>
        <v/>
      </c>
      <c r="J306" s="159">
        <f>IFERROR((B306/B293)^4-1-D306/100,"")</f>
        <v/>
      </c>
    </row>
    <row r="307">
      <c r="A307" s="10" t="n">
        <v>37568</v>
      </c>
      <c r="B307" s="13">
        <f>IF(VLOOKUP(A307,SP500相关数据!$B$11:$C$24727,2,TRUE)&lt;&gt;"",VLOOKUP(A307,SP500相关数据!$B$11:$C$24727,2,TRUE),IF(VLOOKUP(A307-1,SP500相关数据!$B$11:$C$24727,2,TRUE)&lt;&gt;"",VLOOKUP(A307-1,SP500相关数据!$B$11:$C$24727,2,TRUE),VLOOKUP(A307-2,SP500相关数据!$B$11:$C$24727,2,TRUE)))</f>
        <v/>
      </c>
      <c r="C307" s="13">
        <f>IFERROR(IF(VLOOKUP(A307,SP500相关数据!$B$11:$E$24727,4,TRUE)&lt;&gt;"",VLOOKUP(A307,SP500相关数据!$B$11:$E$24727,4,TRUE),IF(VLOOKUP(A307-1,SP500相关数据!$B$11:$E$24727,4,TRUE)&lt;&gt;"",VLOOKUP(A307-1,SP500相关数据!$B$11:$E$24727,4,TRUE),VLOOKUP(A307-2,SP500相关数据!$B$11:$E$24727,4,TRUE))),"")</f>
        <v/>
      </c>
      <c r="D307" s="13">
        <f>IF(VLOOKUP(A307,高收益利差!$A:$B,2,TRUE)&lt;&gt;"",VLOOKUP(A307,高收益利差!$A:$B,2,TRUE),IF(VLOOKUP(A307-1,高收益利差!$A:$B,2,TRUE)&lt;&gt;"",VLOOKUP(A307-1,高收益利差!$A:$B,2,TRUE),VLOOKUP(A307-2,高收益利差!$A:$B,2,TRUE)))</f>
        <v/>
      </c>
      <c r="E307" s="13">
        <f>IFERROR(VLOOKUP(A307,'10Y2Y'!$A:$B,2,TRUE),"")</f>
        <v/>
      </c>
      <c r="F307">
        <f>IFERROR(D307-D294,"")</f>
        <v/>
      </c>
      <c r="G307">
        <f>IFERROR(B307/AVERAGE(B268:B307)-1,"")</f>
        <v/>
      </c>
      <c r="H307">
        <f>IF(B307="","",IFERROR(AVERAGE(B268:B307)/AVERAGE(B255:B294)-1,""))</f>
        <v/>
      </c>
      <c r="I307">
        <f>IFERROR(VLOOKUP(A307,'Sahm Rule'!$A:$B,2,TRUE),"")</f>
        <v/>
      </c>
      <c r="J307" s="159">
        <f>IFERROR((B307/B294)^4-1-D307/100,"")</f>
        <v/>
      </c>
    </row>
    <row r="308">
      <c r="A308" s="10" t="n">
        <v>37575</v>
      </c>
      <c r="B308" s="13">
        <f>IF(VLOOKUP(A308,SP500相关数据!$B$11:$C$24727,2,TRUE)&lt;&gt;"",VLOOKUP(A308,SP500相关数据!$B$11:$C$24727,2,TRUE),IF(VLOOKUP(A308-1,SP500相关数据!$B$11:$C$24727,2,TRUE)&lt;&gt;"",VLOOKUP(A308-1,SP500相关数据!$B$11:$C$24727,2,TRUE),VLOOKUP(A308-2,SP500相关数据!$B$11:$C$24727,2,TRUE)))</f>
        <v/>
      </c>
      <c r="C308" s="13">
        <f>IFERROR(IF(VLOOKUP(A308,SP500相关数据!$B$11:$E$24727,4,TRUE)&lt;&gt;"",VLOOKUP(A308,SP500相关数据!$B$11:$E$24727,4,TRUE),IF(VLOOKUP(A308-1,SP500相关数据!$B$11:$E$24727,4,TRUE)&lt;&gt;"",VLOOKUP(A308-1,SP500相关数据!$B$11:$E$24727,4,TRUE),VLOOKUP(A308-2,SP500相关数据!$B$11:$E$24727,4,TRUE))),"")</f>
        <v/>
      </c>
      <c r="D308" s="13">
        <f>IF(VLOOKUP(A308,高收益利差!$A:$B,2,TRUE)&lt;&gt;"",VLOOKUP(A308,高收益利差!$A:$B,2,TRUE),IF(VLOOKUP(A308-1,高收益利差!$A:$B,2,TRUE)&lt;&gt;"",VLOOKUP(A308-1,高收益利差!$A:$B,2,TRUE),VLOOKUP(A308-2,高收益利差!$A:$B,2,TRUE)))</f>
        <v/>
      </c>
      <c r="E308" s="13">
        <f>IFERROR(VLOOKUP(A308,'10Y2Y'!$A:$B,2,TRUE),"")</f>
        <v/>
      </c>
      <c r="F308">
        <f>IFERROR(D308-D295,"")</f>
        <v/>
      </c>
      <c r="G308">
        <f>IFERROR(B308/AVERAGE(B269:B308)-1,"")</f>
        <v/>
      </c>
      <c r="H308">
        <f>IF(B308="","",IFERROR(AVERAGE(B269:B308)/AVERAGE(B256:B295)-1,""))</f>
        <v/>
      </c>
      <c r="I308">
        <f>IFERROR(VLOOKUP(A308,'Sahm Rule'!$A:$B,2,TRUE),"")</f>
        <v/>
      </c>
      <c r="J308" s="159">
        <f>IFERROR((B308/B295)^4-1-D308/100,"")</f>
        <v/>
      </c>
    </row>
    <row r="309">
      <c r="A309" s="10" t="n">
        <v>37582</v>
      </c>
      <c r="B309" s="13">
        <f>IF(VLOOKUP(A309,SP500相关数据!$B$11:$C$24727,2,TRUE)&lt;&gt;"",VLOOKUP(A309,SP500相关数据!$B$11:$C$24727,2,TRUE),IF(VLOOKUP(A309-1,SP500相关数据!$B$11:$C$24727,2,TRUE)&lt;&gt;"",VLOOKUP(A309-1,SP500相关数据!$B$11:$C$24727,2,TRUE),VLOOKUP(A309-2,SP500相关数据!$B$11:$C$24727,2,TRUE)))</f>
        <v/>
      </c>
      <c r="C309" s="13">
        <f>IFERROR(IF(VLOOKUP(A309,SP500相关数据!$B$11:$E$24727,4,TRUE)&lt;&gt;"",VLOOKUP(A309,SP500相关数据!$B$11:$E$24727,4,TRUE),IF(VLOOKUP(A309-1,SP500相关数据!$B$11:$E$24727,4,TRUE)&lt;&gt;"",VLOOKUP(A309-1,SP500相关数据!$B$11:$E$24727,4,TRUE),VLOOKUP(A309-2,SP500相关数据!$B$11:$E$24727,4,TRUE))),"")</f>
        <v/>
      </c>
      <c r="D309" s="13">
        <f>IF(VLOOKUP(A309,高收益利差!$A:$B,2,TRUE)&lt;&gt;"",VLOOKUP(A309,高收益利差!$A:$B,2,TRUE),IF(VLOOKUP(A309-1,高收益利差!$A:$B,2,TRUE)&lt;&gt;"",VLOOKUP(A309-1,高收益利差!$A:$B,2,TRUE),VLOOKUP(A309-2,高收益利差!$A:$B,2,TRUE)))</f>
        <v/>
      </c>
      <c r="E309" s="13">
        <f>IFERROR(VLOOKUP(A309,'10Y2Y'!$A:$B,2,TRUE),"")</f>
        <v/>
      </c>
      <c r="F309">
        <f>IFERROR(D309-D296,"")</f>
        <v/>
      </c>
      <c r="G309">
        <f>IFERROR(B309/AVERAGE(B270:B309)-1,"")</f>
        <v/>
      </c>
      <c r="H309">
        <f>IF(B309="","",IFERROR(AVERAGE(B270:B309)/AVERAGE(B257:B296)-1,""))</f>
        <v/>
      </c>
      <c r="I309">
        <f>IFERROR(VLOOKUP(A309,'Sahm Rule'!$A:$B,2,TRUE),"")</f>
        <v/>
      </c>
      <c r="J309" s="159">
        <f>IFERROR((B309/B296)^4-1-D309/100,"")</f>
        <v/>
      </c>
    </row>
    <row r="310">
      <c r="A310" s="10" t="n">
        <v>37589</v>
      </c>
      <c r="B310" s="13">
        <f>IF(VLOOKUP(A310,SP500相关数据!$B$11:$C$24727,2,TRUE)&lt;&gt;"",VLOOKUP(A310,SP500相关数据!$B$11:$C$24727,2,TRUE),IF(VLOOKUP(A310-1,SP500相关数据!$B$11:$C$24727,2,TRUE)&lt;&gt;"",VLOOKUP(A310-1,SP500相关数据!$B$11:$C$24727,2,TRUE),VLOOKUP(A310-2,SP500相关数据!$B$11:$C$24727,2,TRUE)))</f>
        <v/>
      </c>
      <c r="C310" s="13">
        <f>IFERROR(IF(VLOOKUP(A310,SP500相关数据!$B$11:$E$24727,4,TRUE)&lt;&gt;"",VLOOKUP(A310,SP500相关数据!$B$11:$E$24727,4,TRUE),IF(VLOOKUP(A310-1,SP500相关数据!$B$11:$E$24727,4,TRUE)&lt;&gt;"",VLOOKUP(A310-1,SP500相关数据!$B$11:$E$24727,4,TRUE),VLOOKUP(A310-2,SP500相关数据!$B$11:$E$24727,4,TRUE))),"")</f>
        <v/>
      </c>
      <c r="D310" s="13">
        <f>IF(VLOOKUP(A310,高收益利差!$A:$B,2,TRUE)&lt;&gt;"",VLOOKUP(A310,高收益利差!$A:$B,2,TRUE),IF(VLOOKUP(A310-1,高收益利差!$A:$B,2,TRUE)&lt;&gt;"",VLOOKUP(A310-1,高收益利差!$A:$B,2,TRUE),VLOOKUP(A310-2,高收益利差!$A:$B,2,TRUE)))</f>
        <v/>
      </c>
      <c r="E310" s="13">
        <f>IFERROR(VLOOKUP(A310,'10Y2Y'!$A:$B,2,TRUE),"")</f>
        <v/>
      </c>
      <c r="F310">
        <f>IFERROR(D310-D297,"")</f>
        <v/>
      </c>
      <c r="G310">
        <f>IFERROR(B310/AVERAGE(B271:B310)-1,"")</f>
        <v/>
      </c>
      <c r="H310">
        <f>IF(B310="","",IFERROR(AVERAGE(B271:B310)/AVERAGE(B258:B297)-1,""))</f>
        <v/>
      </c>
      <c r="I310">
        <f>IFERROR(VLOOKUP(A310,'Sahm Rule'!$A:$B,2,TRUE),"")</f>
        <v/>
      </c>
      <c r="J310" s="159">
        <f>IFERROR((B310/B297)^4-1-D310/100,"")</f>
        <v/>
      </c>
    </row>
    <row r="311">
      <c r="A311" s="10" t="n">
        <v>37596</v>
      </c>
      <c r="B311" s="13">
        <f>IF(VLOOKUP(A311,SP500相关数据!$B$11:$C$24727,2,TRUE)&lt;&gt;"",VLOOKUP(A311,SP500相关数据!$B$11:$C$24727,2,TRUE),IF(VLOOKUP(A311-1,SP500相关数据!$B$11:$C$24727,2,TRUE)&lt;&gt;"",VLOOKUP(A311-1,SP500相关数据!$B$11:$C$24727,2,TRUE),VLOOKUP(A311-2,SP500相关数据!$B$11:$C$24727,2,TRUE)))</f>
        <v/>
      </c>
      <c r="C311" s="13">
        <f>IFERROR(IF(VLOOKUP(A311,SP500相关数据!$B$11:$E$24727,4,TRUE)&lt;&gt;"",VLOOKUP(A311,SP500相关数据!$B$11:$E$24727,4,TRUE),IF(VLOOKUP(A311-1,SP500相关数据!$B$11:$E$24727,4,TRUE)&lt;&gt;"",VLOOKUP(A311-1,SP500相关数据!$B$11:$E$24727,4,TRUE),VLOOKUP(A311-2,SP500相关数据!$B$11:$E$24727,4,TRUE))),"")</f>
        <v/>
      </c>
      <c r="D311" s="13">
        <f>IF(VLOOKUP(A311,高收益利差!$A:$B,2,TRUE)&lt;&gt;"",VLOOKUP(A311,高收益利差!$A:$B,2,TRUE),IF(VLOOKUP(A311-1,高收益利差!$A:$B,2,TRUE)&lt;&gt;"",VLOOKUP(A311-1,高收益利差!$A:$B,2,TRUE),VLOOKUP(A311-2,高收益利差!$A:$B,2,TRUE)))</f>
        <v/>
      </c>
      <c r="E311" s="13">
        <f>IFERROR(VLOOKUP(A311,'10Y2Y'!$A:$B,2,TRUE),"")</f>
        <v/>
      </c>
      <c r="F311">
        <f>IFERROR(D311-D298,"")</f>
        <v/>
      </c>
      <c r="G311">
        <f>IFERROR(B311/AVERAGE(B272:B311)-1,"")</f>
        <v/>
      </c>
      <c r="H311">
        <f>IF(B311="","",IFERROR(AVERAGE(B272:B311)/AVERAGE(B259:B298)-1,""))</f>
        <v/>
      </c>
      <c r="I311">
        <f>IFERROR(VLOOKUP(A311,'Sahm Rule'!$A:$B,2,TRUE),"")</f>
        <v/>
      </c>
      <c r="J311" s="159">
        <f>IFERROR((B311/B298)^4-1-D311/100,"")</f>
        <v/>
      </c>
    </row>
    <row r="312">
      <c r="A312" s="10" t="n">
        <v>37603</v>
      </c>
      <c r="B312" s="13">
        <f>IF(VLOOKUP(A312,SP500相关数据!$B$11:$C$24727,2,TRUE)&lt;&gt;"",VLOOKUP(A312,SP500相关数据!$B$11:$C$24727,2,TRUE),IF(VLOOKUP(A312-1,SP500相关数据!$B$11:$C$24727,2,TRUE)&lt;&gt;"",VLOOKUP(A312-1,SP500相关数据!$B$11:$C$24727,2,TRUE),VLOOKUP(A312-2,SP500相关数据!$B$11:$C$24727,2,TRUE)))</f>
        <v/>
      </c>
      <c r="C312" s="13">
        <f>IFERROR(IF(VLOOKUP(A312,SP500相关数据!$B$11:$E$24727,4,TRUE)&lt;&gt;"",VLOOKUP(A312,SP500相关数据!$B$11:$E$24727,4,TRUE),IF(VLOOKUP(A312-1,SP500相关数据!$B$11:$E$24727,4,TRUE)&lt;&gt;"",VLOOKUP(A312-1,SP500相关数据!$B$11:$E$24727,4,TRUE),VLOOKUP(A312-2,SP500相关数据!$B$11:$E$24727,4,TRUE))),"")</f>
        <v/>
      </c>
      <c r="D312" s="13">
        <f>IF(VLOOKUP(A312,高收益利差!$A:$B,2,TRUE)&lt;&gt;"",VLOOKUP(A312,高收益利差!$A:$B,2,TRUE),IF(VLOOKUP(A312-1,高收益利差!$A:$B,2,TRUE)&lt;&gt;"",VLOOKUP(A312-1,高收益利差!$A:$B,2,TRUE),VLOOKUP(A312-2,高收益利差!$A:$B,2,TRUE)))</f>
        <v/>
      </c>
      <c r="E312" s="13">
        <f>IFERROR(VLOOKUP(A312,'10Y2Y'!$A:$B,2,TRUE),"")</f>
        <v/>
      </c>
      <c r="F312">
        <f>IFERROR(D312-D299,"")</f>
        <v/>
      </c>
      <c r="G312">
        <f>IFERROR(B312/AVERAGE(B273:B312)-1,"")</f>
        <v/>
      </c>
      <c r="H312">
        <f>IF(B312="","",IFERROR(AVERAGE(B273:B312)/AVERAGE(B260:B299)-1,""))</f>
        <v/>
      </c>
      <c r="I312">
        <f>IFERROR(VLOOKUP(A312,'Sahm Rule'!$A:$B,2,TRUE),"")</f>
        <v/>
      </c>
      <c r="J312" s="159">
        <f>IFERROR((B312/B299)^4-1-D312/100,"")</f>
        <v/>
      </c>
    </row>
    <row r="313">
      <c r="A313" s="10" t="n">
        <v>37610</v>
      </c>
      <c r="B313" s="13">
        <f>IF(VLOOKUP(A313,SP500相关数据!$B$11:$C$24727,2,TRUE)&lt;&gt;"",VLOOKUP(A313,SP500相关数据!$B$11:$C$24727,2,TRUE),IF(VLOOKUP(A313-1,SP500相关数据!$B$11:$C$24727,2,TRUE)&lt;&gt;"",VLOOKUP(A313-1,SP500相关数据!$B$11:$C$24727,2,TRUE),VLOOKUP(A313-2,SP500相关数据!$B$11:$C$24727,2,TRUE)))</f>
        <v/>
      </c>
      <c r="C313" s="13">
        <f>IFERROR(IF(VLOOKUP(A313,SP500相关数据!$B$11:$E$24727,4,TRUE)&lt;&gt;"",VLOOKUP(A313,SP500相关数据!$B$11:$E$24727,4,TRUE),IF(VLOOKUP(A313-1,SP500相关数据!$B$11:$E$24727,4,TRUE)&lt;&gt;"",VLOOKUP(A313-1,SP500相关数据!$B$11:$E$24727,4,TRUE),VLOOKUP(A313-2,SP500相关数据!$B$11:$E$24727,4,TRUE))),"")</f>
        <v/>
      </c>
      <c r="D313" s="13">
        <f>IF(VLOOKUP(A313,高收益利差!$A:$B,2,TRUE)&lt;&gt;"",VLOOKUP(A313,高收益利差!$A:$B,2,TRUE),IF(VLOOKUP(A313-1,高收益利差!$A:$B,2,TRUE)&lt;&gt;"",VLOOKUP(A313-1,高收益利差!$A:$B,2,TRUE),VLOOKUP(A313-2,高收益利差!$A:$B,2,TRUE)))</f>
        <v/>
      </c>
      <c r="E313" s="13">
        <f>IFERROR(VLOOKUP(A313,'10Y2Y'!$A:$B,2,TRUE),"")</f>
        <v/>
      </c>
      <c r="F313">
        <f>IFERROR(D313-D300,"")</f>
        <v/>
      </c>
      <c r="G313">
        <f>IFERROR(B313/AVERAGE(B274:B313)-1,"")</f>
        <v/>
      </c>
      <c r="H313">
        <f>IF(B313="","",IFERROR(AVERAGE(B274:B313)/AVERAGE(B261:B300)-1,""))</f>
        <v/>
      </c>
      <c r="I313">
        <f>IFERROR(VLOOKUP(A313,'Sahm Rule'!$A:$B,2,TRUE),"")</f>
        <v/>
      </c>
      <c r="J313" s="159">
        <f>IFERROR((B313/B300)^4-1-D313/100,"")</f>
        <v/>
      </c>
    </row>
    <row r="314">
      <c r="A314" s="10" t="n">
        <v>37617</v>
      </c>
      <c r="B314" s="13">
        <f>IF(VLOOKUP(A314,SP500相关数据!$B$11:$C$24727,2,TRUE)&lt;&gt;"",VLOOKUP(A314,SP500相关数据!$B$11:$C$24727,2,TRUE),IF(VLOOKUP(A314-1,SP500相关数据!$B$11:$C$24727,2,TRUE)&lt;&gt;"",VLOOKUP(A314-1,SP500相关数据!$B$11:$C$24727,2,TRUE),VLOOKUP(A314-2,SP500相关数据!$B$11:$C$24727,2,TRUE)))</f>
        <v/>
      </c>
      <c r="C314" s="13">
        <f>IFERROR(IF(VLOOKUP(A314,SP500相关数据!$B$11:$E$24727,4,TRUE)&lt;&gt;"",VLOOKUP(A314,SP500相关数据!$B$11:$E$24727,4,TRUE),IF(VLOOKUP(A314-1,SP500相关数据!$B$11:$E$24727,4,TRUE)&lt;&gt;"",VLOOKUP(A314-1,SP500相关数据!$B$11:$E$24727,4,TRUE),VLOOKUP(A314-2,SP500相关数据!$B$11:$E$24727,4,TRUE))),"")</f>
        <v/>
      </c>
      <c r="D314" s="13">
        <f>IF(VLOOKUP(A314,高收益利差!$A:$B,2,TRUE)&lt;&gt;"",VLOOKUP(A314,高收益利差!$A:$B,2,TRUE),IF(VLOOKUP(A314-1,高收益利差!$A:$B,2,TRUE)&lt;&gt;"",VLOOKUP(A314-1,高收益利差!$A:$B,2,TRUE),VLOOKUP(A314-2,高收益利差!$A:$B,2,TRUE)))</f>
        <v/>
      </c>
      <c r="E314" s="13">
        <f>IFERROR(VLOOKUP(A314,'10Y2Y'!$A:$B,2,TRUE),"")</f>
        <v/>
      </c>
      <c r="F314">
        <f>IFERROR(D314-D301,"")</f>
        <v/>
      </c>
      <c r="G314">
        <f>IFERROR(B314/AVERAGE(B275:B314)-1,"")</f>
        <v/>
      </c>
      <c r="H314">
        <f>IF(B314="","",IFERROR(AVERAGE(B275:B314)/AVERAGE(B262:B301)-1,""))</f>
        <v/>
      </c>
      <c r="I314">
        <f>IFERROR(VLOOKUP(A314,'Sahm Rule'!$A:$B,2,TRUE),"")</f>
        <v/>
      </c>
      <c r="J314" s="159">
        <f>IFERROR((B314/B301)^4-1-D314/100,"")</f>
        <v/>
      </c>
    </row>
    <row r="315">
      <c r="A315" s="10" t="n">
        <v>37624</v>
      </c>
      <c r="B315" s="13">
        <f>IF(VLOOKUP(A315,SP500相关数据!$B$11:$C$24727,2,TRUE)&lt;&gt;"",VLOOKUP(A315,SP500相关数据!$B$11:$C$24727,2,TRUE),IF(VLOOKUP(A315-1,SP500相关数据!$B$11:$C$24727,2,TRUE)&lt;&gt;"",VLOOKUP(A315-1,SP500相关数据!$B$11:$C$24727,2,TRUE),VLOOKUP(A315-2,SP500相关数据!$B$11:$C$24727,2,TRUE)))</f>
        <v/>
      </c>
      <c r="C315" s="13">
        <f>IFERROR(IF(VLOOKUP(A315,SP500相关数据!$B$11:$E$24727,4,TRUE)&lt;&gt;"",VLOOKUP(A315,SP500相关数据!$B$11:$E$24727,4,TRUE),IF(VLOOKUP(A315-1,SP500相关数据!$B$11:$E$24727,4,TRUE)&lt;&gt;"",VLOOKUP(A315-1,SP500相关数据!$B$11:$E$24727,4,TRUE),VLOOKUP(A315-2,SP500相关数据!$B$11:$E$24727,4,TRUE))),"")</f>
        <v/>
      </c>
      <c r="D315" s="13">
        <f>IF(VLOOKUP(A315,高收益利差!$A:$B,2,TRUE)&lt;&gt;"",VLOOKUP(A315,高收益利差!$A:$B,2,TRUE),IF(VLOOKUP(A315-1,高收益利差!$A:$B,2,TRUE)&lt;&gt;"",VLOOKUP(A315-1,高收益利差!$A:$B,2,TRUE),VLOOKUP(A315-2,高收益利差!$A:$B,2,TRUE)))</f>
        <v/>
      </c>
      <c r="E315" s="13">
        <f>IFERROR(VLOOKUP(A315,'10Y2Y'!$A:$B,2,TRUE),"")</f>
        <v/>
      </c>
      <c r="F315">
        <f>IFERROR(D315-D302,"")</f>
        <v/>
      </c>
      <c r="G315">
        <f>IFERROR(B315/AVERAGE(B276:B315)-1,"")</f>
        <v/>
      </c>
      <c r="H315">
        <f>IF(B315="","",IFERROR(AVERAGE(B276:B315)/AVERAGE(B263:B302)-1,""))</f>
        <v/>
      </c>
      <c r="I315">
        <f>IFERROR(VLOOKUP(A315,'Sahm Rule'!$A:$B,2,TRUE),"")</f>
        <v/>
      </c>
      <c r="J315" s="159">
        <f>IFERROR((B315/B302)^4-1-D315/100,"")</f>
        <v/>
      </c>
    </row>
    <row r="316">
      <c r="A316" s="10" t="n">
        <v>37631</v>
      </c>
      <c r="B316" s="13">
        <f>IF(VLOOKUP(A316,SP500相关数据!$B$11:$C$24727,2,TRUE)&lt;&gt;"",VLOOKUP(A316,SP500相关数据!$B$11:$C$24727,2,TRUE),IF(VLOOKUP(A316-1,SP500相关数据!$B$11:$C$24727,2,TRUE)&lt;&gt;"",VLOOKUP(A316-1,SP500相关数据!$B$11:$C$24727,2,TRUE),VLOOKUP(A316-2,SP500相关数据!$B$11:$C$24727,2,TRUE)))</f>
        <v/>
      </c>
      <c r="C316" s="13">
        <f>IFERROR(IF(VLOOKUP(A316,SP500相关数据!$B$11:$E$24727,4,TRUE)&lt;&gt;"",VLOOKUP(A316,SP500相关数据!$B$11:$E$24727,4,TRUE),IF(VLOOKUP(A316-1,SP500相关数据!$B$11:$E$24727,4,TRUE)&lt;&gt;"",VLOOKUP(A316-1,SP500相关数据!$B$11:$E$24727,4,TRUE),VLOOKUP(A316-2,SP500相关数据!$B$11:$E$24727,4,TRUE))),"")</f>
        <v/>
      </c>
      <c r="D316" s="13">
        <f>IF(VLOOKUP(A316,高收益利差!$A:$B,2,TRUE)&lt;&gt;"",VLOOKUP(A316,高收益利差!$A:$B,2,TRUE),IF(VLOOKUP(A316-1,高收益利差!$A:$B,2,TRUE)&lt;&gt;"",VLOOKUP(A316-1,高收益利差!$A:$B,2,TRUE),VLOOKUP(A316-2,高收益利差!$A:$B,2,TRUE)))</f>
        <v/>
      </c>
      <c r="E316" s="13">
        <f>IFERROR(VLOOKUP(A316,'10Y2Y'!$A:$B,2,TRUE),"")</f>
        <v/>
      </c>
      <c r="F316">
        <f>IFERROR(D316-D303,"")</f>
        <v/>
      </c>
      <c r="G316">
        <f>IFERROR(B316/AVERAGE(B277:B316)-1,"")</f>
        <v/>
      </c>
      <c r="H316">
        <f>IF(B316="","",IFERROR(AVERAGE(B277:B316)/AVERAGE(B264:B303)-1,""))</f>
        <v/>
      </c>
      <c r="I316">
        <f>IFERROR(VLOOKUP(A316,'Sahm Rule'!$A:$B,2,TRUE),"")</f>
        <v/>
      </c>
      <c r="J316" s="159">
        <f>IFERROR((B316/B303)^4-1-D316/100,"")</f>
        <v/>
      </c>
    </row>
    <row r="317">
      <c r="A317" s="10" t="n">
        <v>37638</v>
      </c>
      <c r="B317" s="13">
        <f>IF(VLOOKUP(A317,SP500相关数据!$B$11:$C$24727,2,TRUE)&lt;&gt;"",VLOOKUP(A317,SP500相关数据!$B$11:$C$24727,2,TRUE),IF(VLOOKUP(A317-1,SP500相关数据!$B$11:$C$24727,2,TRUE)&lt;&gt;"",VLOOKUP(A317-1,SP500相关数据!$B$11:$C$24727,2,TRUE),VLOOKUP(A317-2,SP500相关数据!$B$11:$C$24727,2,TRUE)))</f>
        <v/>
      </c>
      <c r="C317" s="13">
        <f>IFERROR(IF(VLOOKUP(A317,SP500相关数据!$B$11:$E$24727,4,TRUE)&lt;&gt;"",VLOOKUP(A317,SP500相关数据!$B$11:$E$24727,4,TRUE),IF(VLOOKUP(A317-1,SP500相关数据!$B$11:$E$24727,4,TRUE)&lt;&gt;"",VLOOKUP(A317-1,SP500相关数据!$B$11:$E$24727,4,TRUE),VLOOKUP(A317-2,SP500相关数据!$B$11:$E$24727,4,TRUE))),"")</f>
        <v/>
      </c>
      <c r="D317" s="13">
        <f>IF(VLOOKUP(A317,高收益利差!$A:$B,2,TRUE)&lt;&gt;"",VLOOKUP(A317,高收益利差!$A:$B,2,TRUE),IF(VLOOKUP(A317-1,高收益利差!$A:$B,2,TRUE)&lt;&gt;"",VLOOKUP(A317-1,高收益利差!$A:$B,2,TRUE),VLOOKUP(A317-2,高收益利差!$A:$B,2,TRUE)))</f>
        <v/>
      </c>
      <c r="E317" s="13">
        <f>IFERROR(VLOOKUP(A317,'10Y2Y'!$A:$B,2,TRUE),"")</f>
        <v/>
      </c>
      <c r="F317">
        <f>IFERROR(D317-D304,"")</f>
        <v/>
      </c>
      <c r="G317">
        <f>IFERROR(B317/AVERAGE(B278:B317)-1,"")</f>
        <v/>
      </c>
      <c r="H317">
        <f>IF(B317="","",IFERROR(AVERAGE(B278:B317)/AVERAGE(B265:B304)-1,""))</f>
        <v/>
      </c>
      <c r="I317">
        <f>IFERROR(VLOOKUP(A317,'Sahm Rule'!$A:$B,2,TRUE),"")</f>
        <v/>
      </c>
      <c r="J317" s="159">
        <f>IFERROR((B317/B304)^4-1-D317/100,"")</f>
        <v/>
      </c>
    </row>
    <row r="318">
      <c r="A318" s="10" t="n">
        <v>37645</v>
      </c>
      <c r="B318" s="13">
        <f>IF(VLOOKUP(A318,SP500相关数据!$B$11:$C$24727,2,TRUE)&lt;&gt;"",VLOOKUP(A318,SP500相关数据!$B$11:$C$24727,2,TRUE),IF(VLOOKUP(A318-1,SP500相关数据!$B$11:$C$24727,2,TRUE)&lt;&gt;"",VLOOKUP(A318-1,SP500相关数据!$B$11:$C$24727,2,TRUE),VLOOKUP(A318-2,SP500相关数据!$B$11:$C$24727,2,TRUE)))</f>
        <v/>
      </c>
      <c r="C318" s="13">
        <f>IFERROR(IF(VLOOKUP(A318,SP500相关数据!$B$11:$E$24727,4,TRUE)&lt;&gt;"",VLOOKUP(A318,SP500相关数据!$B$11:$E$24727,4,TRUE),IF(VLOOKUP(A318-1,SP500相关数据!$B$11:$E$24727,4,TRUE)&lt;&gt;"",VLOOKUP(A318-1,SP500相关数据!$B$11:$E$24727,4,TRUE),VLOOKUP(A318-2,SP500相关数据!$B$11:$E$24727,4,TRUE))),"")</f>
        <v/>
      </c>
      <c r="D318" s="13">
        <f>IF(VLOOKUP(A318,高收益利差!$A:$B,2,TRUE)&lt;&gt;"",VLOOKUP(A318,高收益利差!$A:$B,2,TRUE),IF(VLOOKUP(A318-1,高收益利差!$A:$B,2,TRUE)&lt;&gt;"",VLOOKUP(A318-1,高收益利差!$A:$B,2,TRUE),VLOOKUP(A318-2,高收益利差!$A:$B,2,TRUE)))</f>
        <v/>
      </c>
      <c r="E318" s="13">
        <f>IFERROR(VLOOKUP(A318,'10Y2Y'!$A:$B,2,TRUE),"")</f>
        <v/>
      </c>
      <c r="F318">
        <f>IFERROR(D318-D305,"")</f>
        <v/>
      </c>
      <c r="G318">
        <f>IFERROR(B318/AVERAGE(B279:B318)-1,"")</f>
        <v/>
      </c>
      <c r="H318">
        <f>IF(B318="","",IFERROR(AVERAGE(B279:B318)/AVERAGE(B266:B305)-1,""))</f>
        <v/>
      </c>
      <c r="I318">
        <f>IFERROR(VLOOKUP(A318,'Sahm Rule'!$A:$B,2,TRUE),"")</f>
        <v/>
      </c>
      <c r="J318" s="159">
        <f>IFERROR((B318/B305)^4-1-D318/100,"")</f>
        <v/>
      </c>
    </row>
    <row r="319">
      <c r="A319" s="10" t="n">
        <v>37652</v>
      </c>
      <c r="B319" s="13">
        <f>IF(VLOOKUP(A319,SP500相关数据!$B$11:$C$24727,2,TRUE)&lt;&gt;"",VLOOKUP(A319,SP500相关数据!$B$11:$C$24727,2,TRUE),IF(VLOOKUP(A319-1,SP500相关数据!$B$11:$C$24727,2,TRUE)&lt;&gt;"",VLOOKUP(A319-1,SP500相关数据!$B$11:$C$24727,2,TRUE),VLOOKUP(A319-2,SP500相关数据!$B$11:$C$24727,2,TRUE)))</f>
        <v/>
      </c>
      <c r="C319" s="13">
        <f>IFERROR(IF(VLOOKUP(A319,SP500相关数据!$B$11:$E$24727,4,TRUE)&lt;&gt;"",VLOOKUP(A319,SP500相关数据!$B$11:$E$24727,4,TRUE),IF(VLOOKUP(A319-1,SP500相关数据!$B$11:$E$24727,4,TRUE)&lt;&gt;"",VLOOKUP(A319-1,SP500相关数据!$B$11:$E$24727,4,TRUE),VLOOKUP(A319-2,SP500相关数据!$B$11:$E$24727,4,TRUE))),"")</f>
        <v/>
      </c>
      <c r="D319" s="13">
        <f>IF(VLOOKUP(A319,高收益利差!$A:$B,2,TRUE)&lt;&gt;"",VLOOKUP(A319,高收益利差!$A:$B,2,TRUE),IF(VLOOKUP(A319-1,高收益利差!$A:$B,2,TRUE)&lt;&gt;"",VLOOKUP(A319-1,高收益利差!$A:$B,2,TRUE),VLOOKUP(A319-2,高收益利差!$A:$B,2,TRUE)))</f>
        <v/>
      </c>
      <c r="E319" s="13">
        <f>IFERROR(VLOOKUP(A319,'10Y2Y'!$A:$B,2,TRUE),"")</f>
        <v/>
      </c>
      <c r="F319">
        <f>IFERROR(D319-D306,"")</f>
        <v/>
      </c>
      <c r="G319">
        <f>IFERROR(B319/AVERAGE(B280:B319)-1,"")</f>
        <v/>
      </c>
      <c r="H319">
        <f>IF(B319="","",IFERROR(AVERAGE(B280:B319)/AVERAGE(B267:B306)-1,""))</f>
        <v/>
      </c>
      <c r="I319">
        <f>IFERROR(VLOOKUP(A319,'Sahm Rule'!$A:$B,2,TRUE),"")</f>
        <v/>
      </c>
      <c r="J319" s="159">
        <f>IFERROR((B319/B306)^4-1-D319/100,"")</f>
        <v/>
      </c>
    </row>
    <row r="320">
      <c r="A320" s="10" t="n">
        <v>37659</v>
      </c>
      <c r="B320" s="13">
        <f>IF(VLOOKUP(A320,SP500相关数据!$B$11:$C$24727,2,TRUE)&lt;&gt;"",VLOOKUP(A320,SP500相关数据!$B$11:$C$24727,2,TRUE),IF(VLOOKUP(A320-1,SP500相关数据!$B$11:$C$24727,2,TRUE)&lt;&gt;"",VLOOKUP(A320-1,SP500相关数据!$B$11:$C$24727,2,TRUE),VLOOKUP(A320-2,SP500相关数据!$B$11:$C$24727,2,TRUE)))</f>
        <v/>
      </c>
      <c r="C320" s="13">
        <f>IFERROR(IF(VLOOKUP(A320,SP500相关数据!$B$11:$E$24727,4,TRUE)&lt;&gt;"",VLOOKUP(A320,SP500相关数据!$B$11:$E$24727,4,TRUE),IF(VLOOKUP(A320-1,SP500相关数据!$B$11:$E$24727,4,TRUE)&lt;&gt;"",VLOOKUP(A320-1,SP500相关数据!$B$11:$E$24727,4,TRUE),VLOOKUP(A320-2,SP500相关数据!$B$11:$E$24727,4,TRUE))),"")</f>
        <v/>
      </c>
      <c r="D320" s="13">
        <f>IF(VLOOKUP(A320,高收益利差!$A:$B,2,TRUE)&lt;&gt;"",VLOOKUP(A320,高收益利差!$A:$B,2,TRUE),IF(VLOOKUP(A320-1,高收益利差!$A:$B,2,TRUE)&lt;&gt;"",VLOOKUP(A320-1,高收益利差!$A:$B,2,TRUE),VLOOKUP(A320-2,高收益利差!$A:$B,2,TRUE)))</f>
        <v/>
      </c>
      <c r="E320" s="13">
        <f>IFERROR(VLOOKUP(A320,'10Y2Y'!$A:$B,2,TRUE),"")</f>
        <v/>
      </c>
      <c r="F320">
        <f>IFERROR(D320-D307,"")</f>
        <v/>
      </c>
      <c r="G320">
        <f>IFERROR(B320/AVERAGE(B281:B320)-1,"")</f>
        <v/>
      </c>
      <c r="H320">
        <f>IF(B320="","",IFERROR(AVERAGE(B281:B320)/AVERAGE(B268:B307)-1,""))</f>
        <v/>
      </c>
      <c r="I320">
        <f>IFERROR(VLOOKUP(A320,'Sahm Rule'!$A:$B,2,TRUE),"")</f>
        <v/>
      </c>
      <c r="J320" s="159">
        <f>IFERROR((B320/B307)^4-1-D320/100,"")</f>
        <v/>
      </c>
    </row>
    <row r="321">
      <c r="A321" s="10" t="n">
        <v>37666</v>
      </c>
      <c r="B321" s="13">
        <f>IF(VLOOKUP(A321,SP500相关数据!$B$11:$C$24727,2,TRUE)&lt;&gt;"",VLOOKUP(A321,SP500相关数据!$B$11:$C$24727,2,TRUE),IF(VLOOKUP(A321-1,SP500相关数据!$B$11:$C$24727,2,TRUE)&lt;&gt;"",VLOOKUP(A321-1,SP500相关数据!$B$11:$C$24727,2,TRUE),VLOOKUP(A321-2,SP500相关数据!$B$11:$C$24727,2,TRUE)))</f>
        <v/>
      </c>
      <c r="C321" s="13">
        <f>IFERROR(IF(VLOOKUP(A321,SP500相关数据!$B$11:$E$24727,4,TRUE)&lt;&gt;"",VLOOKUP(A321,SP500相关数据!$B$11:$E$24727,4,TRUE),IF(VLOOKUP(A321-1,SP500相关数据!$B$11:$E$24727,4,TRUE)&lt;&gt;"",VLOOKUP(A321-1,SP500相关数据!$B$11:$E$24727,4,TRUE),VLOOKUP(A321-2,SP500相关数据!$B$11:$E$24727,4,TRUE))),"")</f>
        <v/>
      </c>
      <c r="D321" s="13">
        <f>IF(VLOOKUP(A321,高收益利差!$A:$B,2,TRUE)&lt;&gt;"",VLOOKUP(A321,高收益利差!$A:$B,2,TRUE),IF(VLOOKUP(A321-1,高收益利差!$A:$B,2,TRUE)&lt;&gt;"",VLOOKUP(A321-1,高收益利差!$A:$B,2,TRUE),VLOOKUP(A321-2,高收益利差!$A:$B,2,TRUE)))</f>
        <v/>
      </c>
      <c r="E321" s="13">
        <f>IFERROR(VLOOKUP(A321,'10Y2Y'!$A:$B,2,TRUE),"")</f>
        <v/>
      </c>
      <c r="F321">
        <f>IFERROR(D321-D308,"")</f>
        <v/>
      </c>
      <c r="G321">
        <f>IFERROR(B321/AVERAGE(B282:B321)-1,"")</f>
        <v/>
      </c>
      <c r="H321">
        <f>IF(B321="","",IFERROR(AVERAGE(B282:B321)/AVERAGE(B269:B308)-1,""))</f>
        <v/>
      </c>
      <c r="I321">
        <f>IFERROR(VLOOKUP(A321,'Sahm Rule'!$A:$B,2,TRUE),"")</f>
        <v/>
      </c>
      <c r="J321" s="159">
        <f>IFERROR((B321/B308)^4-1-D321/100,"")</f>
        <v/>
      </c>
    </row>
    <row r="322">
      <c r="A322" s="10" t="n">
        <v>37673</v>
      </c>
      <c r="B322" s="13">
        <f>IF(VLOOKUP(A322,SP500相关数据!$B$11:$C$24727,2,TRUE)&lt;&gt;"",VLOOKUP(A322,SP500相关数据!$B$11:$C$24727,2,TRUE),IF(VLOOKUP(A322-1,SP500相关数据!$B$11:$C$24727,2,TRUE)&lt;&gt;"",VLOOKUP(A322-1,SP500相关数据!$B$11:$C$24727,2,TRUE),VLOOKUP(A322-2,SP500相关数据!$B$11:$C$24727,2,TRUE)))</f>
        <v/>
      </c>
      <c r="C322" s="13">
        <f>IFERROR(IF(VLOOKUP(A322,SP500相关数据!$B$11:$E$24727,4,TRUE)&lt;&gt;"",VLOOKUP(A322,SP500相关数据!$B$11:$E$24727,4,TRUE),IF(VLOOKUP(A322-1,SP500相关数据!$B$11:$E$24727,4,TRUE)&lt;&gt;"",VLOOKUP(A322-1,SP500相关数据!$B$11:$E$24727,4,TRUE),VLOOKUP(A322-2,SP500相关数据!$B$11:$E$24727,4,TRUE))),"")</f>
        <v/>
      </c>
      <c r="D322" s="13">
        <f>IF(VLOOKUP(A322,高收益利差!$A:$B,2,TRUE)&lt;&gt;"",VLOOKUP(A322,高收益利差!$A:$B,2,TRUE),IF(VLOOKUP(A322-1,高收益利差!$A:$B,2,TRUE)&lt;&gt;"",VLOOKUP(A322-1,高收益利差!$A:$B,2,TRUE),VLOOKUP(A322-2,高收益利差!$A:$B,2,TRUE)))</f>
        <v/>
      </c>
      <c r="E322" s="13">
        <f>IFERROR(VLOOKUP(A322,'10Y2Y'!$A:$B,2,TRUE),"")</f>
        <v/>
      </c>
      <c r="F322">
        <f>IFERROR(D322-D309,"")</f>
        <v/>
      </c>
      <c r="G322">
        <f>IFERROR(B322/AVERAGE(B283:B322)-1,"")</f>
        <v/>
      </c>
      <c r="H322">
        <f>IF(B322="","",IFERROR(AVERAGE(B283:B322)/AVERAGE(B270:B309)-1,""))</f>
        <v/>
      </c>
      <c r="I322">
        <f>IFERROR(VLOOKUP(A322,'Sahm Rule'!$A:$B,2,TRUE),"")</f>
        <v/>
      </c>
      <c r="J322" s="159">
        <f>IFERROR((B322/B309)^4-1-D322/100,"")</f>
        <v/>
      </c>
    </row>
    <row r="323">
      <c r="A323" s="10" t="n">
        <v>37680</v>
      </c>
      <c r="B323" s="13">
        <f>IF(VLOOKUP(A323,SP500相关数据!$B$11:$C$24727,2,TRUE)&lt;&gt;"",VLOOKUP(A323,SP500相关数据!$B$11:$C$24727,2,TRUE),IF(VLOOKUP(A323-1,SP500相关数据!$B$11:$C$24727,2,TRUE)&lt;&gt;"",VLOOKUP(A323-1,SP500相关数据!$B$11:$C$24727,2,TRUE),VLOOKUP(A323-2,SP500相关数据!$B$11:$C$24727,2,TRUE)))</f>
        <v/>
      </c>
      <c r="C323" s="13">
        <f>IFERROR(IF(VLOOKUP(A323,SP500相关数据!$B$11:$E$24727,4,TRUE)&lt;&gt;"",VLOOKUP(A323,SP500相关数据!$B$11:$E$24727,4,TRUE),IF(VLOOKUP(A323-1,SP500相关数据!$B$11:$E$24727,4,TRUE)&lt;&gt;"",VLOOKUP(A323-1,SP500相关数据!$B$11:$E$24727,4,TRUE),VLOOKUP(A323-2,SP500相关数据!$B$11:$E$24727,4,TRUE))),"")</f>
        <v/>
      </c>
      <c r="D323" s="13">
        <f>IF(VLOOKUP(A323,高收益利差!$A:$B,2,TRUE)&lt;&gt;"",VLOOKUP(A323,高收益利差!$A:$B,2,TRUE),IF(VLOOKUP(A323-1,高收益利差!$A:$B,2,TRUE)&lt;&gt;"",VLOOKUP(A323-1,高收益利差!$A:$B,2,TRUE),VLOOKUP(A323-2,高收益利差!$A:$B,2,TRUE)))</f>
        <v/>
      </c>
      <c r="E323" s="13">
        <f>IFERROR(VLOOKUP(A323,'10Y2Y'!$A:$B,2,TRUE),"")</f>
        <v/>
      </c>
      <c r="F323">
        <f>IFERROR(D323-D310,"")</f>
        <v/>
      </c>
      <c r="G323">
        <f>IFERROR(B323/AVERAGE(B284:B323)-1,"")</f>
        <v/>
      </c>
      <c r="H323">
        <f>IF(B323="","",IFERROR(AVERAGE(B284:B323)/AVERAGE(B271:B310)-1,""))</f>
        <v/>
      </c>
      <c r="I323">
        <f>IFERROR(VLOOKUP(A323,'Sahm Rule'!$A:$B,2,TRUE),"")</f>
        <v/>
      </c>
      <c r="J323" s="159">
        <f>IFERROR((B323/B310)^4-1-D323/100,"")</f>
        <v/>
      </c>
    </row>
    <row r="324">
      <c r="A324" s="10" t="n">
        <v>37687</v>
      </c>
      <c r="B324" s="13">
        <f>IF(VLOOKUP(A324,SP500相关数据!$B$11:$C$24727,2,TRUE)&lt;&gt;"",VLOOKUP(A324,SP500相关数据!$B$11:$C$24727,2,TRUE),IF(VLOOKUP(A324-1,SP500相关数据!$B$11:$C$24727,2,TRUE)&lt;&gt;"",VLOOKUP(A324-1,SP500相关数据!$B$11:$C$24727,2,TRUE),VLOOKUP(A324-2,SP500相关数据!$B$11:$C$24727,2,TRUE)))</f>
        <v/>
      </c>
      <c r="C324" s="13">
        <f>IFERROR(IF(VLOOKUP(A324,SP500相关数据!$B$11:$E$24727,4,TRUE)&lt;&gt;"",VLOOKUP(A324,SP500相关数据!$B$11:$E$24727,4,TRUE),IF(VLOOKUP(A324-1,SP500相关数据!$B$11:$E$24727,4,TRUE)&lt;&gt;"",VLOOKUP(A324-1,SP500相关数据!$B$11:$E$24727,4,TRUE),VLOOKUP(A324-2,SP500相关数据!$B$11:$E$24727,4,TRUE))),"")</f>
        <v/>
      </c>
      <c r="D324" s="13">
        <f>IF(VLOOKUP(A324,高收益利差!$A:$B,2,TRUE)&lt;&gt;"",VLOOKUP(A324,高收益利差!$A:$B,2,TRUE),IF(VLOOKUP(A324-1,高收益利差!$A:$B,2,TRUE)&lt;&gt;"",VLOOKUP(A324-1,高收益利差!$A:$B,2,TRUE),VLOOKUP(A324-2,高收益利差!$A:$B,2,TRUE)))</f>
        <v/>
      </c>
      <c r="E324" s="13">
        <f>IFERROR(VLOOKUP(A324,'10Y2Y'!$A:$B,2,TRUE),"")</f>
        <v/>
      </c>
      <c r="F324">
        <f>IFERROR(D324-D311,"")</f>
        <v/>
      </c>
      <c r="G324">
        <f>IFERROR(B324/AVERAGE(B285:B324)-1,"")</f>
        <v/>
      </c>
      <c r="H324">
        <f>IF(B324="","",IFERROR(AVERAGE(B285:B324)/AVERAGE(B272:B311)-1,""))</f>
        <v/>
      </c>
      <c r="I324">
        <f>IFERROR(VLOOKUP(A324,'Sahm Rule'!$A:$B,2,TRUE),"")</f>
        <v/>
      </c>
      <c r="J324" s="159">
        <f>IFERROR((B324/B311)^4-1-D324/100,"")</f>
        <v/>
      </c>
    </row>
    <row r="325">
      <c r="A325" s="10" t="n">
        <v>37694</v>
      </c>
      <c r="B325" s="13">
        <f>IF(VLOOKUP(A325,SP500相关数据!$B$11:$C$24727,2,TRUE)&lt;&gt;"",VLOOKUP(A325,SP500相关数据!$B$11:$C$24727,2,TRUE),IF(VLOOKUP(A325-1,SP500相关数据!$B$11:$C$24727,2,TRUE)&lt;&gt;"",VLOOKUP(A325-1,SP500相关数据!$B$11:$C$24727,2,TRUE),VLOOKUP(A325-2,SP500相关数据!$B$11:$C$24727,2,TRUE)))</f>
        <v/>
      </c>
      <c r="C325" s="13">
        <f>IFERROR(IF(VLOOKUP(A325,SP500相关数据!$B$11:$E$24727,4,TRUE)&lt;&gt;"",VLOOKUP(A325,SP500相关数据!$B$11:$E$24727,4,TRUE),IF(VLOOKUP(A325-1,SP500相关数据!$B$11:$E$24727,4,TRUE)&lt;&gt;"",VLOOKUP(A325-1,SP500相关数据!$B$11:$E$24727,4,TRUE),VLOOKUP(A325-2,SP500相关数据!$B$11:$E$24727,4,TRUE))),"")</f>
        <v/>
      </c>
      <c r="D325" s="13">
        <f>IF(VLOOKUP(A325,高收益利差!$A:$B,2,TRUE)&lt;&gt;"",VLOOKUP(A325,高收益利差!$A:$B,2,TRUE),IF(VLOOKUP(A325-1,高收益利差!$A:$B,2,TRUE)&lt;&gt;"",VLOOKUP(A325-1,高收益利差!$A:$B,2,TRUE),VLOOKUP(A325-2,高收益利差!$A:$B,2,TRUE)))</f>
        <v/>
      </c>
      <c r="E325" s="13">
        <f>IFERROR(VLOOKUP(A325,'10Y2Y'!$A:$B,2,TRUE),"")</f>
        <v/>
      </c>
      <c r="F325">
        <f>IFERROR(D325-D312,"")</f>
        <v/>
      </c>
      <c r="G325">
        <f>IFERROR(B325/AVERAGE(B286:B325)-1,"")</f>
        <v/>
      </c>
      <c r="H325">
        <f>IF(B325="","",IFERROR(AVERAGE(B286:B325)/AVERAGE(B273:B312)-1,""))</f>
        <v/>
      </c>
      <c r="I325">
        <f>IFERROR(VLOOKUP(A325,'Sahm Rule'!$A:$B,2,TRUE),"")</f>
        <v/>
      </c>
      <c r="J325" s="159">
        <f>IFERROR((B325/B312)^4-1-D325/100,"")</f>
        <v/>
      </c>
    </row>
    <row r="326">
      <c r="A326" s="10" t="n">
        <v>37701</v>
      </c>
      <c r="B326" s="13">
        <f>IF(VLOOKUP(A326,SP500相关数据!$B$11:$C$24727,2,TRUE)&lt;&gt;"",VLOOKUP(A326,SP500相关数据!$B$11:$C$24727,2,TRUE),IF(VLOOKUP(A326-1,SP500相关数据!$B$11:$C$24727,2,TRUE)&lt;&gt;"",VLOOKUP(A326-1,SP500相关数据!$B$11:$C$24727,2,TRUE),VLOOKUP(A326-2,SP500相关数据!$B$11:$C$24727,2,TRUE)))</f>
        <v/>
      </c>
      <c r="C326" s="13">
        <f>IFERROR(IF(VLOOKUP(A326,SP500相关数据!$B$11:$E$24727,4,TRUE)&lt;&gt;"",VLOOKUP(A326,SP500相关数据!$B$11:$E$24727,4,TRUE),IF(VLOOKUP(A326-1,SP500相关数据!$B$11:$E$24727,4,TRUE)&lt;&gt;"",VLOOKUP(A326-1,SP500相关数据!$B$11:$E$24727,4,TRUE),VLOOKUP(A326-2,SP500相关数据!$B$11:$E$24727,4,TRUE))),"")</f>
        <v/>
      </c>
      <c r="D326" s="13">
        <f>IF(VLOOKUP(A326,高收益利差!$A:$B,2,TRUE)&lt;&gt;"",VLOOKUP(A326,高收益利差!$A:$B,2,TRUE),IF(VLOOKUP(A326-1,高收益利差!$A:$B,2,TRUE)&lt;&gt;"",VLOOKUP(A326-1,高收益利差!$A:$B,2,TRUE),VLOOKUP(A326-2,高收益利差!$A:$B,2,TRUE)))</f>
        <v/>
      </c>
      <c r="E326" s="13">
        <f>IFERROR(VLOOKUP(A326,'10Y2Y'!$A:$B,2,TRUE),"")</f>
        <v/>
      </c>
      <c r="F326">
        <f>IFERROR(D326-D313,"")</f>
        <v/>
      </c>
      <c r="G326">
        <f>IFERROR(B326/AVERAGE(B287:B326)-1,"")</f>
        <v/>
      </c>
      <c r="H326">
        <f>IF(B326="","",IFERROR(AVERAGE(B287:B326)/AVERAGE(B274:B313)-1,""))</f>
        <v/>
      </c>
      <c r="I326">
        <f>IFERROR(VLOOKUP(A326,'Sahm Rule'!$A:$B,2,TRUE),"")</f>
        <v/>
      </c>
      <c r="J326" s="159">
        <f>IFERROR((B326/B313)^4-1-D326/100,"")</f>
        <v/>
      </c>
    </row>
    <row r="327">
      <c r="A327" s="10" t="n">
        <v>37708</v>
      </c>
      <c r="B327" s="13">
        <f>IF(VLOOKUP(A327,SP500相关数据!$B$11:$C$24727,2,TRUE)&lt;&gt;"",VLOOKUP(A327,SP500相关数据!$B$11:$C$24727,2,TRUE),IF(VLOOKUP(A327-1,SP500相关数据!$B$11:$C$24727,2,TRUE)&lt;&gt;"",VLOOKUP(A327-1,SP500相关数据!$B$11:$C$24727,2,TRUE),VLOOKUP(A327-2,SP500相关数据!$B$11:$C$24727,2,TRUE)))</f>
        <v/>
      </c>
      <c r="C327" s="13">
        <f>IFERROR(IF(VLOOKUP(A327,SP500相关数据!$B$11:$E$24727,4,TRUE)&lt;&gt;"",VLOOKUP(A327,SP500相关数据!$B$11:$E$24727,4,TRUE),IF(VLOOKUP(A327-1,SP500相关数据!$B$11:$E$24727,4,TRUE)&lt;&gt;"",VLOOKUP(A327-1,SP500相关数据!$B$11:$E$24727,4,TRUE),VLOOKUP(A327-2,SP500相关数据!$B$11:$E$24727,4,TRUE))),"")</f>
        <v/>
      </c>
      <c r="D327" s="13">
        <f>IF(VLOOKUP(A327,高收益利差!$A:$B,2,TRUE)&lt;&gt;"",VLOOKUP(A327,高收益利差!$A:$B,2,TRUE),IF(VLOOKUP(A327-1,高收益利差!$A:$B,2,TRUE)&lt;&gt;"",VLOOKUP(A327-1,高收益利差!$A:$B,2,TRUE),VLOOKUP(A327-2,高收益利差!$A:$B,2,TRUE)))</f>
        <v/>
      </c>
      <c r="E327" s="13">
        <f>IFERROR(VLOOKUP(A327,'10Y2Y'!$A:$B,2,TRUE),"")</f>
        <v/>
      </c>
      <c r="F327">
        <f>IFERROR(D327-D314,"")</f>
        <v/>
      </c>
      <c r="G327">
        <f>IFERROR(B327/AVERAGE(B288:B327)-1,"")</f>
        <v/>
      </c>
      <c r="H327">
        <f>IF(B327="","",IFERROR(AVERAGE(B288:B327)/AVERAGE(B275:B314)-1,""))</f>
        <v/>
      </c>
      <c r="I327">
        <f>IFERROR(VLOOKUP(A327,'Sahm Rule'!$A:$B,2,TRUE),"")</f>
        <v/>
      </c>
      <c r="J327" s="159">
        <f>IFERROR((B327/B314)^4-1-D327/100,"")</f>
        <v/>
      </c>
    </row>
    <row r="328">
      <c r="A328" s="10" t="n">
        <v>37715</v>
      </c>
      <c r="B328" s="13">
        <f>IF(VLOOKUP(A328,SP500相关数据!$B$11:$C$24727,2,TRUE)&lt;&gt;"",VLOOKUP(A328,SP500相关数据!$B$11:$C$24727,2,TRUE),IF(VLOOKUP(A328-1,SP500相关数据!$B$11:$C$24727,2,TRUE)&lt;&gt;"",VLOOKUP(A328-1,SP500相关数据!$B$11:$C$24727,2,TRUE),VLOOKUP(A328-2,SP500相关数据!$B$11:$C$24727,2,TRUE)))</f>
        <v/>
      </c>
      <c r="C328" s="13">
        <f>IFERROR(IF(VLOOKUP(A328,SP500相关数据!$B$11:$E$24727,4,TRUE)&lt;&gt;"",VLOOKUP(A328,SP500相关数据!$B$11:$E$24727,4,TRUE),IF(VLOOKUP(A328-1,SP500相关数据!$B$11:$E$24727,4,TRUE)&lt;&gt;"",VLOOKUP(A328-1,SP500相关数据!$B$11:$E$24727,4,TRUE),VLOOKUP(A328-2,SP500相关数据!$B$11:$E$24727,4,TRUE))),"")</f>
        <v/>
      </c>
      <c r="D328" s="13">
        <f>IF(VLOOKUP(A328,高收益利差!$A:$B,2,TRUE)&lt;&gt;"",VLOOKUP(A328,高收益利差!$A:$B,2,TRUE),IF(VLOOKUP(A328-1,高收益利差!$A:$B,2,TRUE)&lt;&gt;"",VLOOKUP(A328-1,高收益利差!$A:$B,2,TRUE),VLOOKUP(A328-2,高收益利差!$A:$B,2,TRUE)))</f>
        <v/>
      </c>
      <c r="E328" s="13">
        <f>IFERROR(VLOOKUP(A328,'10Y2Y'!$A:$B,2,TRUE),"")</f>
        <v/>
      </c>
      <c r="F328">
        <f>IFERROR(D328-D315,"")</f>
        <v/>
      </c>
      <c r="G328">
        <f>IFERROR(B328/AVERAGE(B289:B328)-1,"")</f>
        <v/>
      </c>
      <c r="H328">
        <f>IF(B328="","",IFERROR(AVERAGE(B289:B328)/AVERAGE(B276:B315)-1,""))</f>
        <v/>
      </c>
      <c r="I328">
        <f>IFERROR(VLOOKUP(A328,'Sahm Rule'!$A:$B,2,TRUE),"")</f>
        <v/>
      </c>
      <c r="J328" s="159">
        <f>IFERROR((B328/B315)^4-1-D328/100,"")</f>
        <v/>
      </c>
    </row>
    <row r="329">
      <c r="A329" s="10" t="n">
        <v>37722</v>
      </c>
      <c r="B329" s="13">
        <f>IF(VLOOKUP(A329,SP500相关数据!$B$11:$C$24727,2,TRUE)&lt;&gt;"",VLOOKUP(A329,SP500相关数据!$B$11:$C$24727,2,TRUE),IF(VLOOKUP(A329-1,SP500相关数据!$B$11:$C$24727,2,TRUE)&lt;&gt;"",VLOOKUP(A329-1,SP500相关数据!$B$11:$C$24727,2,TRUE),VLOOKUP(A329-2,SP500相关数据!$B$11:$C$24727,2,TRUE)))</f>
        <v/>
      </c>
      <c r="C329" s="13">
        <f>IFERROR(IF(VLOOKUP(A329,SP500相关数据!$B$11:$E$24727,4,TRUE)&lt;&gt;"",VLOOKUP(A329,SP500相关数据!$B$11:$E$24727,4,TRUE),IF(VLOOKUP(A329-1,SP500相关数据!$B$11:$E$24727,4,TRUE)&lt;&gt;"",VLOOKUP(A329-1,SP500相关数据!$B$11:$E$24727,4,TRUE),VLOOKUP(A329-2,SP500相关数据!$B$11:$E$24727,4,TRUE))),"")</f>
        <v/>
      </c>
      <c r="D329" s="13">
        <f>IF(VLOOKUP(A329,高收益利差!$A:$B,2,TRUE)&lt;&gt;"",VLOOKUP(A329,高收益利差!$A:$B,2,TRUE),IF(VLOOKUP(A329-1,高收益利差!$A:$B,2,TRUE)&lt;&gt;"",VLOOKUP(A329-1,高收益利差!$A:$B,2,TRUE),VLOOKUP(A329-2,高收益利差!$A:$B,2,TRUE)))</f>
        <v/>
      </c>
      <c r="E329" s="13">
        <f>IFERROR(VLOOKUP(A329,'10Y2Y'!$A:$B,2,TRUE),"")</f>
        <v/>
      </c>
      <c r="F329">
        <f>IFERROR(D329-D316,"")</f>
        <v/>
      </c>
      <c r="G329">
        <f>IFERROR(B329/AVERAGE(B290:B329)-1,"")</f>
        <v/>
      </c>
      <c r="H329">
        <f>IF(B329="","",IFERROR(AVERAGE(B290:B329)/AVERAGE(B277:B316)-1,""))</f>
        <v/>
      </c>
      <c r="I329">
        <f>IFERROR(VLOOKUP(A329,'Sahm Rule'!$A:$B,2,TRUE),"")</f>
        <v/>
      </c>
      <c r="J329" s="159">
        <f>IFERROR((B329/B316)^4-1-D329/100,"")</f>
        <v/>
      </c>
    </row>
    <row r="330">
      <c r="A330" s="10" t="n">
        <v>37729</v>
      </c>
      <c r="B330" s="13">
        <f>IF(VLOOKUP(A330,SP500相关数据!$B$11:$C$24727,2,TRUE)&lt;&gt;"",VLOOKUP(A330,SP500相关数据!$B$11:$C$24727,2,TRUE),IF(VLOOKUP(A330-1,SP500相关数据!$B$11:$C$24727,2,TRUE)&lt;&gt;"",VLOOKUP(A330-1,SP500相关数据!$B$11:$C$24727,2,TRUE),VLOOKUP(A330-2,SP500相关数据!$B$11:$C$24727,2,TRUE)))</f>
        <v/>
      </c>
      <c r="C330" s="13">
        <f>IFERROR(IF(VLOOKUP(A330,SP500相关数据!$B$11:$E$24727,4,TRUE)&lt;&gt;"",VLOOKUP(A330,SP500相关数据!$B$11:$E$24727,4,TRUE),IF(VLOOKUP(A330-1,SP500相关数据!$B$11:$E$24727,4,TRUE)&lt;&gt;"",VLOOKUP(A330-1,SP500相关数据!$B$11:$E$24727,4,TRUE),VLOOKUP(A330-2,SP500相关数据!$B$11:$E$24727,4,TRUE))),"")</f>
        <v/>
      </c>
      <c r="D330" s="13">
        <f>IF(VLOOKUP(A330,高收益利差!$A:$B,2,TRUE)&lt;&gt;"",VLOOKUP(A330,高收益利差!$A:$B,2,TRUE),IF(VLOOKUP(A330-1,高收益利差!$A:$B,2,TRUE)&lt;&gt;"",VLOOKUP(A330-1,高收益利差!$A:$B,2,TRUE),VLOOKUP(A330-2,高收益利差!$A:$B,2,TRUE)))</f>
        <v/>
      </c>
      <c r="E330" s="13">
        <f>IFERROR(VLOOKUP(A330,'10Y2Y'!$A:$B,2,TRUE),"")</f>
        <v/>
      </c>
      <c r="F330">
        <f>IFERROR(D330-D317,"")</f>
        <v/>
      </c>
      <c r="G330">
        <f>IFERROR(B330/AVERAGE(B291:B330)-1,"")</f>
        <v/>
      </c>
      <c r="H330">
        <f>IF(B330="","",IFERROR(AVERAGE(B291:B330)/AVERAGE(B278:B317)-1,""))</f>
        <v/>
      </c>
      <c r="I330">
        <f>IFERROR(VLOOKUP(A330,'Sahm Rule'!$A:$B,2,TRUE),"")</f>
        <v/>
      </c>
      <c r="J330" s="159">
        <f>IFERROR((B330/B317)^4-1-D330/100,"")</f>
        <v/>
      </c>
    </row>
    <row r="331">
      <c r="A331" s="10" t="n">
        <v>37736</v>
      </c>
      <c r="B331" s="13">
        <f>IF(VLOOKUP(A331,SP500相关数据!$B$11:$C$24727,2,TRUE)&lt;&gt;"",VLOOKUP(A331,SP500相关数据!$B$11:$C$24727,2,TRUE),IF(VLOOKUP(A331-1,SP500相关数据!$B$11:$C$24727,2,TRUE)&lt;&gt;"",VLOOKUP(A331-1,SP500相关数据!$B$11:$C$24727,2,TRUE),VLOOKUP(A331-2,SP500相关数据!$B$11:$C$24727,2,TRUE)))</f>
        <v/>
      </c>
      <c r="C331" s="13">
        <f>IFERROR(IF(VLOOKUP(A331,SP500相关数据!$B$11:$E$24727,4,TRUE)&lt;&gt;"",VLOOKUP(A331,SP500相关数据!$B$11:$E$24727,4,TRUE),IF(VLOOKUP(A331-1,SP500相关数据!$B$11:$E$24727,4,TRUE)&lt;&gt;"",VLOOKUP(A331-1,SP500相关数据!$B$11:$E$24727,4,TRUE),VLOOKUP(A331-2,SP500相关数据!$B$11:$E$24727,4,TRUE))),"")</f>
        <v/>
      </c>
      <c r="D331" s="13">
        <f>IF(VLOOKUP(A331,高收益利差!$A:$B,2,TRUE)&lt;&gt;"",VLOOKUP(A331,高收益利差!$A:$B,2,TRUE),IF(VLOOKUP(A331-1,高收益利差!$A:$B,2,TRUE)&lt;&gt;"",VLOOKUP(A331-1,高收益利差!$A:$B,2,TRUE),VLOOKUP(A331-2,高收益利差!$A:$B,2,TRUE)))</f>
        <v/>
      </c>
      <c r="E331" s="13">
        <f>IFERROR(VLOOKUP(A331,'10Y2Y'!$A:$B,2,TRUE),"")</f>
        <v/>
      </c>
      <c r="F331">
        <f>IFERROR(D331-D318,"")</f>
        <v/>
      </c>
      <c r="G331">
        <f>IFERROR(B331/AVERAGE(B292:B331)-1,"")</f>
        <v/>
      </c>
      <c r="H331">
        <f>IF(B331="","",IFERROR(AVERAGE(B292:B331)/AVERAGE(B279:B318)-1,""))</f>
        <v/>
      </c>
      <c r="I331">
        <f>IFERROR(VLOOKUP(A331,'Sahm Rule'!$A:$B,2,TRUE),"")</f>
        <v/>
      </c>
      <c r="J331" s="159">
        <f>IFERROR((B331/B318)^4-1-D331/100,"")</f>
        <v/>
      </c>
    </row>
    <row r="332">
      <c r="A332" s="10" t="n">
        <v>37743</v>
      </c>
      <c r="B332" s="13">
        <f>IF(VLOOKUP(A332,SP500相关数据!$B$11:$C$24727,2,TRUE)&lt;&gt;"",VLOOKUP(A332,SP500相关数据!$B$11:$C$24727,2,TRUE),IF(VLOOKUP(A332-1,SP500相关数据!$B$11:$C$24727,2,TRUE)&lt;&gt;"",VLOOKUP(A332-1,SP500相关数据!$B$11:$C$24727,2,TRUE),VLOOKUP(A332-2,SP500相关数据!$B$11:$C$24727,2,TRUE)))</f>
        <v/>
      </c>
      <c r="C332" s="13">
        <f>IFERROR(IF(VLOOKUP(A332,SP500相关数据!$B$11:$E$24727,4,TRUE)&lt;&gt;"",VLOOKUP(A332,SP500相关数据!$B$11:$E$24727,4,TRUE),IF(VLOOKUP(A332-1,SP500相关数据!$B$11:$E$24727,4,TRUE)&lt;&gt;"",VLOOKUP(A332-1,SP500相关数据!$B$11:$E$24727,4,TRUE),VLOOKUP(A332-2,SP500相关数据!$B$11:$E$24727,4,TRUE))),"")</f>
        <v/>
      </c>
      <c r="D332" s="13">
        <f>IF(VLOOKUP(A332,高收益利差!$A:$B,2,TRUE)&lt;&gt;"",VLOOKUP(A332,高收益利差!$A:$B,2,TRUE),IF(VLOOKUP(A332-1,高收益利差!$A:$B,2,TRUE)&lt;&gt;"",VLOOKUP(A332-1,高收益利差!$A:$B,2,TRUE),VLOOKUP(A332-2,高收益利差!$A:$B,2,TRUE)))</f>
        <v/>
      </c>
      <c r="E332" s="13">
        <f>IFERROR(VLOOKUP(A332,'10Y2Y'!$A:$B,2,TRUE),"")</f>
        <v/>
      </c>
      <c r="F332">
        <f>IFERROR(D332-D319,"")</f>
        <v/>
      </c>
      <c r="G332">
        <f>IFERROR(B332/AVERAGE(B293:B332)-1,"")</f>
        <v/>
      </c>
      <c r="H332">
        <f>IF(B332="","",IFERROR(AVERAGE(B293:B332)/AVERAGE(B280:B319)-1,""))</f>
        <v/>
      </c>
      <c r="I332">
        <f>IFERROR(VLOOKUP(A332,'Sahm Rule'!$A:$B,2,TRUE),"")</f>
        <v/>
      </c>
      <c r="J332" s="159">
        <f>IFERROR((B332/B319)^4-1-D332/100,"")</f>
        <v/>
      </c>
    </row>
    <row r="333">
      <c r="A333" s="10" t="n">
        <v>37750</v>
      </c>
      <c r="B333" s="13">
        <f>IF(VLOOKUP(A333,SP500相关数据!$B$11:$C$24727,2,TRUE)&lt;&gt;"",VLOOKUP(A333,SP500相关数据!$B$11:$C$24727,2,TRUE),IF(VLOOKUP(A333-1,SP500相关数据!$B$11:$C$24727,2,TRUE)&lt;&gt;"",VLOOKUP(A333-1,SP500相关数据!$B$11:$C$24727,2,TRUE),VLOOKUP(A333-2,SP500相关数据!$B$11:$C$24727,2,TRUE)))</f>
        <v/>
      </c>
      <c r="C333" s="13">
        <f>IFERROR(IF(VLOOKUP(A333,SP500相关数据!$B$11:$E$24727,4,TRUE)&lt;&gt;"",VLOOKUP(A333,SP500相关数据!$B$11:$E$24727,4,TRUE),IF(VLOOKUP(A333-1,SP500相关数据!$B$11:$E$24727,4,TRUE)&lt;&gt;"",VLOOKUP(A333-1,SP500相关数据!$B$11:$E$24727,4,TRUE),VLOOKUP(A333-2,SP500相关数据!$B$11:$E$24727,4,TRUE))),"")</f>
        <v/>
      </c>
      <c r="D333" s="13">
        <f>IF(VLOOKUP(A333,高收益利差!$A:$B,2,TRUE)&lt;&gt;"",VLOOKUP(A333,高收益利差!$A:$B,2,TRUE),IF(VLOOKUP(A333-1,高收益利差!$A:$B,2,TRUE)&lt;&gt;"",VLOOKUP(A333-1,高收益利差!$A:$B,2,TRUE),VLOOKUP(A333-2,高收益利差!$A:$B,2,TRUE)))</f>
        <v/>
      </c>
      <c r="E333" s="13">
        <f>IFERROR(VLOOKUP(A333,'10Y2Y'!$A:$B,2,TRUE),"")</f>
        <v/>
      </c>
      <c r="F333">
        <f>IFERROR(D333-D320,"")</f>
        <v/>
      </c>
      <c r="G333">
        <f>IFERROR(B333/AVERAGE(B294:B333)-1,"")</f>
        <v/>
      </c>
      <c r="H333">
        <f>IF(B333="","",IFERROR(AVERAGE(B294:B333)/AVERAGE(B281:B320)-1,""))</f>
        <v/>
      </c>
      <c r="I333">
        <f>IFERROR(VLOOKUP(A333,'Sahm Rule'!$A:$B,2,TRUE),"")</f>
        <v/>
      </c>
      <c r="J333" s="159">
        <f>IFERROR((B333/B320)^4-1-D333/100,"")</f>
        <v/>
      </c>
    </row>
    <row r="334">
      <c r="A334" s="10" t="n">
        <v>37757</v>
      </c>
      <c r="B334" s="13">
        <f>IF(VLOOKUP(A334,SP500相关数据!$B$11:$C$24727,2,TRUE)&lt;&gt;"",VLOOKUP(A334,SP500相关数据!$B$11:$C$24727,2,TRUE),IF(VLOOKUP(A334-1,SP500相关数据!$B$11:$C$24727,2,TRUE)&lt;&gt;"",VLOOKUP(A334-1,SP500相关数据!$B$11:$C$24727,2,TRUE),VLOOKUP(A334-2,SP500相关数据!$B$11:$C$24727,2,TRUE)))</f>
        <v/>
      </c>
      <c r="C334" s="13">
        <f>IFERROR(IF(VLOOKUP(A334,SP500相关数据!$B$11:$E$24727,4,TRUE)&lt;&gt;"",VLOOKUP(A334,SP500相关数据!$B$11:$E$24727,4,TRUE),IF(VLOOKUP(A334-1,SP500相关数据!$B$11:$E$24727,4,TRUE)&lt;&gt;"",VLOOKUP(A334-1,SP500相关数据!$B$11:$E$24727,4,TRUE),VLOOKUP(A334-2,SP500相关数据!$B$11:$E$24727,4,TRUE))),"")</f>
        <v/>
      </c>
      <c r="D334" s="13">
        <f>IF(VLOOKUP(A334,高收益利差!$A:$B,2,TRUE)&lt;&gt;"",VLOOKUP(A334,高收益利差!$A:$B,2,TRUE),IF(VLOOKUP(A334-1,高收益利差!$A:$B,2,TRUE)&lt;&gt;"",VLOOKUP(A334-1,高收益利差!$A:$B,2,TRUE),VLOOKUP(A334-2,高收益利差!$A:$B,2,TRUE)))</f>
        <v/>
      </c>
      <c r="E334" s="13">
        <f>IFERROR(VLOOKUP(A334,'10Y2Y'!$A:$B,2,TRUE),"")</f>
        <v/>
      </c>
      <c r="F334">
        <f>IFERROR(D334-D321,"")</f>
        <v/>
      </c>
      <c r="G334">
        <f>IFERROR(B334/AVERAGE(B295:B334)-1,"")</f>
        <v/>
      </c>
      <c r="H334">
        <f>IF(B334="","",IFERROR(AVERAGE(B295:B334)/AVERAGE(B282:B321)-1,""))</f>
        <v/>
      </c>
      <c r="I334">
        <f>IFERROR(VLOOKUP(A334,'Sahm Rule'!$A:$B,2,TRUE),"")</f>
        <v/>
      </c>
      <c r="J334" s="159">
        <f>IFERROR((B334/B321)^4-1-D334/100,"")</f>
        <v/>
      </c>
    </row>
    <row r="335">
      <c r="A335" s="10" t="n">
        <v>37764</v>
      </c>
      <c r="B335" s="13">
        <f>IF(VLOOKUP(A335,SP500相关数据!$B$11:$C$24727,2,TRUE)&lt;&gt;"",VLOOKUP(A335,SP500相关数据!$B$11:$C$24727,2,TRUE),IF(VLOOKUP(A335-1,SP500相关数据!$B$11:$C$24727,2,TRUE)&lt;&gt;"",VLOOKUP(A335-1,SP500相关数据!$B$11:$C$24727,2,TRUE),VLOOKUP(A335-2,SP500相关数据!$B$11:$C$24727,2,TRUE)))</f>
        <v/>
      </c>
      <c r="C335" s="13">
        <f>IFERROR(IF(VLOOKUP(A335,SP500相关数据!$B$11:$E$24727,4,TRUE)&lt;&gt;"",VLOOKUP(A335,SP500相关数据!$B$11:$E$24727,4,TRUE),IF(VLOOKUP(A335-1,SP500相关数据!$B$11:$E$24727,4,TRUE)&lt;&gt;"",VLOOKUP(A335-1,SP500相关数据!$B$11:$E$24727,4,TRUE),VLOOKUP(A335-2,SP500相关数据!$B$11:$E$24727,4,TRUE))),"")</f>
        <v/>
      </c>
      <c r="D335" s="13">
        <f>IF(VLOOKUP(A335,高收益利差!$A:$B,2,TRUE)&lt;&gt;"",VLOOKUP(A335,高收益利差!$A:$B,2,TRUE),IF(VLOOKUP(A335-1,高收益利差!$A:$B,2,TRUE)&lt;&gt;"",VLOOKUP(A335-1,高收益利差!$A:$B,2,TRUE),VLOOKUP(A335-2,高收益利差!$A:$B,2,TRUE)))</f>
        <v/>
      </c>
      <c r="E335" s="13">
        <f>IFERROR(VLOOKUP(A335,'10Y2Y'!$A:$B,2,TRUE),"")</f>
        <v/>
      </c>
      <c r="F335">
        <f>IFERROR(D335-D322,"")</f>
        <v/>
      </c>
      <c r="G335">
        <f>IFERROR(B335/AVERAGE(B296:B335)-1,"")</f>
        <v/>
      </c>
      <c r="H335">
        <f>IF(B335="","",IFERROR(AVERAGE(B296:B335)/AVERAGE(B283:B322)-1,""))</f>
        <v/>
      </c>
      <c r="I335">
        <f>IFERROR(VLOOKUP(A335,'Sahm Rule'!$A:$B,2,TRUE),"")</f>
        <v/>
      </c>
      <c r="J335" s="159">
        <f>IFERROR((B335/B322)^4-1-D335/100,"")</f>
        <v/>
      </c>
    </row>
    <row r="336">
      <c r="A336" s="10" t="n">
        <v>37771</v>
      </c>
      <c r="B336" s="13">
        <f>IF(VLOOKUP(A336,SP500相关数据!$B$11:$C$24727,2,TRUE)&lt;&gt;"",VLOOKUP(A336,SP500相关数据!$B$11:$C$24727,2,TRUE),IF(VLOOKUP(A336-1,SP500相关数据!$B$11:$C$24727,2,TRUE)&lt;&gt;"",VLOOKUP(A336-1,SP500相关数据!$B$11:$C$24727,2,TRUE),VLOOKUP(A336-2,SP500相关数据!$B$11:$C$24727,2,TRUE)))</f>
        <v/>
      </c>
      <c r="C336" s="13">
        <f>IFERROR(IF(VLOOKUP(A336,SP500相关数据!$B$11:$E$24727,4,TRUE)&lt;&gt;"",VLOOKUP(A336,SP500相关数据!$B$11:$E$24727,4,TRUE),IF(VLOOKUP(A336-1,SP500相关数据!$B$11:$E$24727,4,TRUE)&lt;&gt;"",VLOOKUP(A336-1,SP500相关数据!$B$11:$E$24727,4,TRUE),VLOOKUP(A336-2,SP500相关数据!$B$11:$E$24727,4,TRUE))),"")</f>
        <v/>
      </c>
      <c r="D336" s="13">
        <f>IF(VLOOKUP(A336,高收益利差!$A:$B,2,TRUE)&lt;&gt;"",VLOOKUP(A336,高收益利差!$A:$B,2,TRUE),IF(VLOOKUP(A336-1,高收益利差!$A:$B,2,TRUE)&lt;&gt;"",VLOOKUP(A336-1,高收益利差!$A:$B,2,TRUE),VLOOKUP(A336-2,高收益利差!$A:$B,2,TRUE)))</f>
        <v/>
      </c>
      <c r="E336" s="13">
        <f>IFERROR(VLOOKUP(A336,'10Y2Y'!$A:$B,2,TRUE),"")</f>
        <v/>
      </c>
      <c r="F336">
        <f>IFERROR(D336-D323,"")</f>
        <v/>
      </c>
      <c r="G336">
        <f>IFERROR(B336/AVERAGE(B297:B336)-1,"")</f>
        <v/>
      </c>
      <c r="H336">
        <f>IF(B336="","",IFERROR(AVERAGE(B297:B336)/AVERAGE(B284:B323)-1,""))</f>
        <v/>
      </c>
      <c r="I336">
        <f>IFERROR(VLOOKUP(A336,'Sahm Rule'!$A:$B,2,TRUE),"")</f>
        <v/>
      </c>
      <c r="J336" s="159">
        <f>IFERROR((B336/B323)^4-1-D336/100,"")</f>
        <v/>
      </c>
    </row>
    <row r="337">
      <c r="A337" s="10" t="n">
        <v>37778</v>
      </c>
      <c r="B337" s="13">
        <f>IF(VLOOKUP(A337,SP500相关数据!$B$11:$C$24727,2,TRUE)&lt;&gt;"",VLOOKUP(A337,SP500相关数据!$B$11:$C$24727,2,TRUE),IF(VLOOKUP(A337-1,SP500相关数据!$B$11:$C$24727,2,TRUE)&lt;&gt;"",VLOOKUP(A337-1,SP500相关数据!$B$11:$C$24727,2,TRUE),VLOOKUP(A337-2,SP500相关数据!$B$11:$C$24727,2,TRUE)))</f>
        <v/>
      </c>
      <c r="C337" s="13">
        <f>IFERROR(IF(VLOOKUP(A337,SP500相关数据!$B$11:$E$24727,4,TRUE)&lt;&gt;"",VLOOKUP(A337,SP500相关数据!$B$11:$E$24727,4,TRUE),IF(VLOOKUP(A337-1,SP500相关数据!$B$11:$E$24727,4,TRUE)&lt;&gt;"",VLOOKUP(A337-1,SP500相关数据!$B$11:$E$24727,4,TRUE),VLOOKUP(A337-2,SP500相关数据!$B$11:$E$24727,4,TRUE))),"")</f>
        <v/>
      </c>
      <c r="D337" s="13">
        <f>IF(VLOOKUP(A337,高收益利差!$A:$B,2,TRUE)&lt;&gt;"",VLOOKUP(A337,高收益利差!$A:$B,2,TRUE),IF(VLOOKUP(A337-1,高收益利差!$A:$B,2,TRUE)&lt;&gt;"",VLOOKUP(A337-1,高收益利差!$A:$B,2,TRUE),VLOOKUP(A337-2,高收益利差!$A:$B,2,TRUE)))</f>
        <v/>
      </c>
      <c r="E337" s="13">
        <f>IFERROR(VLOOKUP(A337,'10Y2Y'!$A:$B,2,TRUE),"")</f>
        <v/>
      </c>
      <c r="F337">
        <f>IFERROR(D337-D324,"")</f>
        <v/>
      </c>
      <c r="G337">
        <f>IFERROR(B337/AVERAGE(B298:B337)-1,"")</f>
        <v/>
      </c>
      <c r="H337">
        <f>IF(B337="","",IFERROR(AVERAGE(B298:B337)/AVERAGE(B285:B324)-1,""))</f>
        <v/>
      </c>
      <c r="I337">
        <f>IFERROR(VLOOKUP(A337,'Sahm Rule'!$A:$B,2,TRUE),"")</f>
        <v/>
      </c>
      <c r="J337" s="159">
        <f>IFERROR((B337/B324)^4-1-D337/100,"")</f>
        <v/>
      </c>
    </row>
    <row r="338">
      <c r="A338" s="10" t="n">
        <v>37785</v>
      </c>
      <c r="B338" s="13">
        <f>IF(VLOOKUP(A338,SP500相关数据!$B$11:$C$24727,2,TRUE)&lt;&gt;"",VLOOKUP(A338,SP500相关数据!$B$11:$C$24727,2,TRUE),IF(VLOOKUP(A338-1,SP500相关数据!$B$11:$C$24727,2,TRUE)&lt;&gt;"",VLOOKUP(A338-1,SP500相关数据!$B$11:$C$24727,2,TRUE),VLOOKUP(A338-2,SP500相关数据!$B$11:$C$24727,2,TRUE)))</f>
        <v/>
      </c>
      <c r="C338" s="13">
        <f>IFERROR(IF(VLOOKUP(A338,SP500相关数据!$B$11:$E$24727,4,TRUE)&lt;&gt;"",VLOOKUP(A338,SP500相关数据!$B$11:$E$24727,4,TRUE),IF(VLOOKUP(A338-1,SP500相关数据!$B$11:$E$24727,4,TRUE)&lt;&gt;"",VLOOKUP(A338-1,SP500相关数据!$B$11:$E$24727,4,TRUE),VLOOKUP(A338-2,SP500相关数据!$B$11:$E$24727,4,TRUE))),"")</f>
        <v/>
      </c>
      <c r="D338" s="13">
        <f>IF(VLOOKUP(A338,高收益利差!$A:$B,2,TRUE)&lt;&gt;"",VLOOKUP(A338,高收益利差!$A:$B,2,TRUE),IF(VLOOKUP(A338-1,高收益利差!$A:$B,2,TRUE)&lt;&gt;"",VLOOKUP(A338-1,高收益利差!$A:$B,2,TRUE),VLOOKUP(A338-2,高收益利差!$A:$B,2,TRUE)))</f>
        <v/>
      </c>
      <c r="E338" s="13">
        <f>IFERROR(VLOOKUP(A338,'10Y2Y'!$A:$B,2,TRUE),"")</f>
        <v/>
      </c>
      <c r="F338">
        <f>IFERROR(D338-D325,"")</f>
        <v/>
      </c>
      <c r="G338">
        <f>IFERROR(B338/AVERAGE(B299:B338)-1,"")</f>
        <v/>
      </c>
      <c r="H338">
        <f>IF(B338="","",IFERROR(AVERAGE(B299:B338)/AVERAGE(B286:B325)-1,""))</f>
        <v/>
      </c>
      <c r="I338">
        <f>IFERROR(VLOOKUP(A338,'Sahm Rule'!$A:$B,2,TRUE),"")</f>
        <v/>
      </c>
      <c r="J338" s="159">
        <f>IFERROR((B338/B325)^4-1-D338/100,"")</f>
        <v/>
      </c>
    </row>
    <row r="339">
      <c r="A339" s="10" t="n">
        <v>37792</v>
      </c>
      <c r="B339" s="13">
        <f>IF(VLOOKUP(A339,SP500相关数据!$B$11:$C$24727,2,TRUE)&lt;&gt;"",VLOOKUP(A339,SP500相关数据!$B$11:$C$24727,2,TRUE),IF(VLOOKUP(A339-1,SP500相关数据!$B$11:$C$24727,2,TRUE)&lt;&gt;"",VLOOKUP(A339-1,SP500相关数据!$B$11:$C$24727,2,TRUE),VLOOKUP(A339-2,SP500相关数据!$B$11:$C$24727,2,TRUE)))</f>
        <v/>
      </c>
      <c r="C339" s="13">
        <f>IFERROR(IF(VLOOKUP(A339,SP500相关数据!$B$11:$E$24727,4,TRUE)&lt;&gt;"",VLOOKUP(A339,SP500相关数据!$B$11:$E$24727,4,TRUE),IF(VLOOKUP(A339-1,SP500相关数据!$B$11:$E$24727,4,TRUE)&lt;&gt;"",VLOOKUP(A339-1,SP500相关数据!$B$11:$E$24727,4,TRUE),VLOOKUP(A339-2,SP500相关数据!$B$11:$E$24727,4,TRUE))),"")</f>
        <v/>
      </c>
      <c r="D339" s="13">
        <f>IF(VLOOKUP(A339,高收益利差!$A:$B,2,TRUE)&lt;&gt;"",VLOOKUP(A339,高收益利差!$A:$B,2,TRUE),IF(VLOOKUP(A339-1,高收益利差!$A:$B,2,TRUE)&lt;&gt;"",VLOOKUP(A339-1,高收益利差!$A:$B,2,TRUE),VLOOKUP(A339-2,高收益利差!$A:$B,2,TRUE)))</f>
        <v/>
      </c>
      <c r="E339" s="13">
        <f>IFERROR(VLOOKUP(A339,'10Y2Y'!$A:$B,2,TRUE),"")</f>
        <v/>
      </c>
      <c r="F339">
        <f>IFERROR(D339-D326,"")</f>
        <v/>
      </c>
      <c r="G339">
        <f>IFERROR(B339/AVERAGE(B300:B339)-1,"")</f>
        <v/>
      </c>
      <c r="H339">
        <f>IF(B339="","",IFERROR(AVERAGE(B300:B339)/AVERAGE(B287:B326)-1,""))</f>
        <v/>
      </c>
      <c r="I339">
        <f>IFERROR(VLOOKUP(A339,'Sahm Rule'!$A:$B,2,TRUE),"")</f>
        <v/>
      </c>
      <c r="J339" s="159">
        <f>IFERROR((B339/B326)^4-1-D339/100,"")</f>
        <v/>
      </c>
    </row>
    <row r="340">
      <c r="A340" s="10" t="n">
        <v>37799</v>
      </c>
      <c r="B340" s="13">
        <f>IF(VLOOKUP(A340,SP500相关数据!$B$11:$C$24727,2,TRUE)&lt;&gt;"",VLOOKUP(A340,SP500相关数据!$B$11:$C$24727,2,TRUE),IF(VLOOKUP(A340-1,SP500相关数据!$B$11:$C$24727,2,TRUE)&lt;&gt;"",VLOOKUP(A340-1,SP500相关数据!$B$11:$C$24727,2,TRUE),VLOOKUP(A340-2,SP500相关数据!$B$11:$C$24727,2,TRUE)))</f>
        <v/>
      </c>
      <c r="C340" s="13">
        <f>IFERROR(IF(VLOOKUP(A340,SP500相关数据!$B$11:$E$24727,4,TRUE)&lt;&gt;"",VLOOKUP(A340,SP500相关数据!$B$11:$E$24727,4,TRUE),IF(VLOOKUP(A340-1,SP500相关数据!$B$11:$E$24727,4,TRUE)&lt;&gt;"",VLOOKUP(A340-1,SP500相关数据!$B$11:$E$24727,4,TRUE),VLOOKUP(A340-2,SP500相关数据!$B$11:$E$24727,4,TRUE))),"")</f>
        <v/>
      </c>
      <c r="D340" s="13">
        <f>IF(VLOOKUP(A340,高收益利差!$A:$B,2,TRUE)&lt;&gt;"",VLOOKUP(A340,高收益利差!$A:$B,2,TRUE),IF(VLOOKUP(A340-1,高收益利差!$A:$B,2,TRUE)&lt;&gt;"",VLOOKUP(A340-1,高收益利差!$A:$B,2,TRUE),VLOOKUP(A340-2,高收益利差!$A:$B,2,TRUE)))</f>
        <v/>
      </c>
      <c r="E340" s="13">
        <f>IFERROR(VLOOKUP(A340,'10Y2Y'!$A:$B,2,TRUE),"")</f>
        <v/>
      </c>
      <c r="F340">
        <f>IFERROR(D340-D327,"")</f>
        <v/>
      </c>
      <c r="G340">
        <f>IFERROR(B340/AVERAGE(B301:B340)-1,"")</f>
        <v/>
      </c>
      <c r="H340">
        <f>IF(B340="","",IFERROR(AVERAGE(B301:B340)/AVERAGE(B288:B327)-1,""))</f>
        <v/>
      </c>
      <c r="I340">
        <f>IFERROR(VLOOKUP(A340,'Sahm Rule'!$A:$B,2,TRUE),"")</f>
        <v/>
      </c>
      <c r="J340" s="159">
        <f>IFERROR((B340/B327)^4-1-D340/100,"")</f>
        <v/>
      </c>
    </row>
    <row r="341">
      <c r="A341" s="10" t="n">
        <v>37806</v>
      </c>
      <c r="B341" s="13">
        <f>IF(VLOOKUP(A341,SP500相关数据!$B$11:$C$24727,2,TRUE)&lt;&gt;"",VLOOKUP(A341,SP500相关数据!$B$11:$C$24727,2,TRUE),IF(VLOOKUP(A341-1,SP500相关数据!$B$11:$C$24727,2,TRUE)&lt;&gt;"",VLOOKUP(A341-1,SP500相关数据!$B$11:$C$24727,2,TRUE),VLOOKUP(A341-2,SP500相关数据!$B$11:$C$24727,2,TRUE)))</f>
        <v/>
      </c>
      <c r="C341" s="13">
        <f>IFERROR(IF(VLOOKUP(A341,SP500相关数据!$B$11:$E$24727,4,TRUE)&lt;&gt;"",VLOOKUP(A341,SP500相关数据!$B$11:$E$24727,4,TRUE),IF(VLOOKUP(A341-1,SP500相关数据!$B$11:$E$24727,4,TRUE)&lt;&gt;"",VLOOKUP(A341-1,SP500相关数据!$B$11:$E$24727,4,TRUE),VLOOKUP(A341-2,SP500相关数据!$B$11:$E$24727,4,TRUE))),"")</f>
        <v/>
      </c>
      <c r="D341" s="13">
        <f>IF(VLOOKUP(A341,高收益利差!$A:$B,2,TRUE)&lt;&gt;"",VLOOKUP(A341,高收益利差!$A:$B,2,TRUE),IF(VLOOKUP(A341-1,高收益利差!$A:$B,2,TRUE)&lt;&gt;"",VLOOKUP(A341-1,高收益利差!$A:$B,2,TRUE),VLOOKUP(A341-2,高收益利差!$A:$B,2,TRUE)))</f>
        <v/>
      </c>
      <c r="E341" s="13">
        <f>IFERROR(VLOOKUP(A341,'10Y2Y'!$A:$B,2,TRUE),"")</f>
        <v/>
      </c>
      <c r="F341">
        <f>IFERROR(D341-D328,"")</f>
        <v/>
      </c>
      <c r="G341">
        <f>IFERROR(B341/AVERAGE(B302:B341)-1,"")</f>
        <v/>
      </c>
      <c r="H341">
        <f>IF(B341="","",IFERROR(AVERAGE(B302:B341)/AVERAGE(B289:B328)-1,""))</f>
        <v/>
      </c>
      <c r="I341">
        <f>IFERROR(VLOOKUP(A341,'Sahm Rule'!$A:$B,2,TRUE),"")</f>
        <v/>
      </c>
      <c r="J341" s="159">
        <f>IFERROR((B341/B328)^4-1-D341/100,"")</f>
        <v/>
      </c>
    </row>
    <row r="342">
      <c r="A342" s="10" t="n">
        <v>37813</v>
      </c>
      <c r="B342" s="13">
        <f>IF(VLOOKUP(A342,SP500相关数据!$B$11:$C$24727,2,TRUE)&lt;&gt;"",VLOOKUP(A342,SP500相关数据!$B$11:$C$24727,2,TRUE),IF(VLOOKUP(A342-1,SP500相关数据!$B$11:$C$24727,2,TRUE)&lt;&gt;"",VLOOKUP(A342-1,SP500相关数据!$B$11:$C$24727,2,TRUE),VLOOKUP(A342-2,SP500相关数据!$B$11:$C$24727,2,TRUE)))</f>
        <v/>
      </c>
      <c r="C342" s="13">
        <f>IFERROR(IF(VLOOKUP(A342,SP500相关数据!$B$11:$E$24727,4,TRUE)&lt;&gt;"",VLOOKUP(A342,SP500相关数据!$B$11:$E$24727,4,TRUE),IF(VLOOKUP(A342-1,SP500相关数据!$B$11:$E$24727,4,TRUE)&lt;&gt;"",VLOOKUP(A342-1,SP500相关数据!$B$11:$E$24727,4,TRUE),VLOOKUP(A342-2,SP500相关数据!$B$11:$E$24727,4,TRUE))),"")</f>
        <v/>
      </c>
      <c r="D342" s="13">
        <f>IF(VLOOKUP(A342,高收益利差!$A:$B,2,TRUE)&lt;&gt;"",VLOOKUP(A342,高收益利差!$A:$B,2,TRUE),IF(VLOOKUP(A342-1,高收益利差!$A:$B,2,TRUE)&lt;&gt;"",VLOOKUP(A342-1,高收益利差!$A:$B,2,TRUE),VLOOKUP(A342-2,高收益利差!$A:$B,2,TRUE)))</f>
        <v/>
      </c>
      <c r="E342" s="13">
        <f>IFERROR(VLOOKUP(A342,'10Y2Y'!$A:$B,2,TRUE),"")</f>
        <v/>
      </c>
      <c r="F342">
        <f>IFERROR(D342-D329,"")</f>
        <v/>
      </c>
      <c r="G342">
        <f>IFERROR(B342/AVERAGE(B303:B342)-1,"")</f>
        <v/>
      </c>
      <c r="H342">
        <f>IF(B342="","",IFERROR(AVERAGE(B303:B342)/AVERAGE(B290:B329)-1,""))</f>
        <v/>
      </c>
      <c r="I342">
        <f>IFERROR(VLOOKUP(A342,'Sahm Rule'!$A:$B,2,TRUE),"")</f>
        <v/>
      </c>
      <c r="J342" s="159">
        <f>IFERROR((B342/B329)^4-1-D342/100,"")</f>
        <v/>
      </c>
    </row>
    <row r="343">
      <c r="A343" s="10" t="n">
        <v>37820</v>
      </c>
      <c r="B343" s="13">
        <f>IF(VLOOKUP(A343,SP500相关数据!$B$11:$C$24727,2,TRUE)&lt;&gt;"",VLOOKUP(A343,SP500相关数据!$B$11:$C$24727,2,TRUE),IF(VLOOKUP(A343-1,SP500相关数据!$B$11:$C$24727,2,TRUE)&lt;&gt;"",VLOOKUP(A343-1,SP500相关数据!$B$11:$C$24727,2,TRUE),VLOOKUP(A343-2,SP500相关数据!$B$11:$C$24727,2,TRUE)))</f>
        <v/>
      </c>
      <c r="C343" s="13">
        <f>IFERROR(IF(VLOOKUP(A343,SP500相关数据!$B$11:$E$24727,4,TRUE)&lt;&gt;"",VLOOKUP(A343,SP500相关数据!$B$11:$E$24727,4,TRUE),IF(VLOOKUP(A343-1,SP500相关数据!$B$11:$E$24727,4,TRUE)&lt;&gt;"",VLOOKUP(A343-1,SP500相关数据!$B$11:$E$24727,4,TRUE),VLOOKUP(A343-2,SP500相关数据!$B$11:$E$24727,4,TRUE))),"")</f>
        <v/>
      </c>
      <c r="D343" s="13">
        <f>IF(VLOOKUP(A343,高收益利差!$A:$B,2,TRUE)&lt;&gt;"",VLOOKUP(A343,高收益利差!$A:$B,2,TRUE),IF(VLOOKUP(A343-1,高收益利差!$A:$B,2,TRUE)&lt;&gt;"",VLOOKUP(A343-1,高收益利差!$A:$B,2,TRUE),VLOOKUP(A343-2,高收益利差!$A:$B,2,TRUE)))</f>
        <v/>
      </c>
      <c r="E343" s="13">
        <f>IFERROR(VLOOKUP(A343,'10Y2Y'!$A:$B,2,TRUE),"")</f>
        <v/>
      </c>
      <c r="F343">
        <f>IFERROR(D343-D330,"")</f>
        <v/>
      </c>
      <c r="G343">
        <f>IFERROR(B343/AVERAGE(B304:B343)-1,"")</f>
        <v/>
      </c>
      <c r="H343">
        <f>IF(B343="","",IFERROR(AVERAGE(B304:B343)/AVERAGE(B291:B330)-1,""))</f>
        <v/>
      </c>
      <c r="I343">
        <f>IFERROR(VLOOKUP(A343,'Sahm Rule'!$A:$B,2,TRUE),"")</f>
        <v/>
      </c>
      <c r="J343" s="159">
        <f>IFERROR((B343/B330)^4-1-D343/100,"")</f>
        <v/>
      </c>
    </row>
    <row r="344">
      <c r="A344" s="10" t="n">
        <v>37827</v>
      </c>
      <c r="B344" s="13">
        <f>IF(VLOOKUP(A344,SP500相关数据!$B$11:$C$24727,2,TRUE)&lt;&gt;"",VLOOKUP(A344,SP500相关数据!$B$11:$C$24727,2,TRUE),IF(VLOOKUP(A344-1,SP500相关数据!$B$11:$C$24727,2,TRUE)&lt;&gt;"",VLOOKUP(A344-1,SP500相关数据!$B$11:$C$24727,2,TRUE),VLOOKUP(A344-2,SP500相关数据!$B$11:$C$24727,2,TRUE)))</f>
        <v/>
      </c>
      <c r="C344" s="13">
        <f>IFERROR(IF(VLOOKUP(A344,SP500相关数据!$B$11:$E$24727,4,TRUE)&lt;&gt;"",VLOOKUP(A344,SP500相关数据!$B$11:$E$24727,4,TRUE),IF(VLOOKUP(A344-1,SP500相关数据!$B$11:$E$24727,4,TRUE)&lt;&gt;"",VLOOKUP(A344-1,SP500相关数据!$B$11:$E$24727,4,TRUE),VLOOKUP(A344-2,SP500相关数据!$B$11:$E$24727,4,TRUE))),"")</f>
        <v/>
      </c>
      <c r="D344" s="13">
        <f>IF(VLOOKUP(A344,高收益利差!$A:$B,2,TRUE)&lt;&gt;"",VLOOKUP(A344,高收益利差!$A:$B,2,TRUE),IF(VLOOKUP(A344-1,高收益利差!$A:$B,2,TRUE)&lt;&gt;"",VLOOKUP(A344-1,高收益利差!$A:$B,2,TRUE),VLOOKUP(A344-2,高收益利差!$A:$B,2,TRUE)))</f>
        <v/>
      </c>
      <c r="E344" s="13">
        <f>IFERROR(VLOOKUP(A344,'10Y2Y'!$A:$B,2,TRUE),"")</f>
        <v/>
      </c>
      <c r="F344">
        <f>IFERROR(D344-D331,"")</f>
        <v/>
      </c>
      <c r="G344">
        <f>IFERROR(B344/AVERAGE(B305:B344)-1,"")</f>
        <v/>
      </c>
      <c r="H344">
        <f>IF(B344="","",IFERROR(AVERAGE(B305:B344)/AVERAGE(B292:B331)-1,""))</f>
        <v/>
      </c>
      <c r="I344">
        <f>IFERROR(VLOOKUP(A344,'Sahm Rule'!$A:$B,2,TRUE),"")</f>
        <v/>
      </c>
      <c r="J344" s="159">
        <f>IFERROR((B344/B331)^4-1-D344/100,"")</f>
        <v/>
      </c>
    </row>
    <row r="345">
      <c r="A345" s="10" t="n">
        <v>37834</v>
      </c>
      <c r="B345" s="13">
        <f>IF(VLOOKUP(A345,SP500相关数据!$B$11:$C$24727,2,TRUE)&lt;&gt;"",VLOOKUP(A345,SP500相关数据!$B$11:$C$24727,2,TRUE),IF(VLOOKUP(A345-1,SP500相关数据!$B$11:$C$24727,2,TRUE)&lt;&gt;"",VLOOKUP(A345-1,SP500相关数据!$B$11:$C$24727,2,TRUE),VLOOKUP(A345-2,SP500相关数据!$B$11:$C$24727,2,TRUE)))</f>
        <v/>
      </c>
      <c r="C345" s="13">
        <f>IFERROR(IF(VLOOKUP(A345,SP500相关数据!$B$11:$E$24727,4,TRUE)&lt;&gt;"",VLOOKUP(A345,SP500相关数据!$B$11:$E$24727,4,TRUE),IF(VLOOKUP(A345-1,SP500相关数据!$B$11:$E$24727,4,TRUE)&lt;&gt;"",VLOOKUP(A345-1,SP500相关数据!$B$11:$E$24727,4,TRUE),VLOOKUP(A345-2,SP500相关数据!$B$11:$E$24727,4,TRUE))),"")</f>
        <v/>
      </c>
      <c r="D345" s="13">
        <f>IF(VLOOKUP(A345,高收益利差!$A:$B,2,TRUE)&lt;&gt;"",VLOOKUP(A345,高收益利差!$A:$B,2,TRUE),IF(VLOOKUP(A345-1,高收益利差!$A:$B,2,TRUE)&lt;&gt;"",VLOOKUP(A345-1,高收益利差!$A:$B,2,TRUE),VLOOKUP(A345-2,高收益利差!$A:$B,2,TRUE)))</f>
        <v/>
      </c>
      <c r="E345" s="13">
        <f>IFERROR(VLOOKUP(A345,'10Y2Y'!$A:$B,2,TRUE),"")</f>
        <v/>
      </c>
      <c r="F345">
        <f>IFERROR(D345-D332,"")</f>
        <v/>
      </c>
      <c r="G345">
        <f>IFERROR(B345/AVERAGE(B306:B345)-1,"")</f>
        <v/>
      </c>
      <c r="H345">
        <f>IF(B345="","",IFERROR(AVERAGE(B306:B345)/AVERAGE(B293:B332)-1,""))</f>
        <v/>
      </c>
      <c r="I345">
        <f>IFERROR(VLOOKUP(A345,'Sahm Rule'!$A:$B,2,TRUE),"")</f>
        <v/>
      </c>
      <c r="J345" s="159">
        <f>IFERROR((B345/B332)^4-1-D345/100,"")</f>
        <v/>
      </c>
    </row>
    <row r="346">
      <c r="A346" s="10" t="n">
        <v>37841</v>
      </c>
      <c r="B346" s="13">
        <f>IF(VLOOKUP(A346,SP500相关数据!$B$11:$C$24727,2,TRUE)&lt;&gt;"",VLOOKUP(A346,SP500相关数据!$B$11:$C$24727,2,TRUE),IF(VLOOKUP(A346-1,SP500相关数据!$B$11:$C$24727,2,TRUE)&lt;&gt;"",VLOOKUP(A346-1,SP500相关数据!$B$11:$C$24727,2,TRUE),VLOOKUP(A346-2,SP500相关数据!$B$11:$C$24727,2,TRUE)))</f>
        <v/>
      </c>
      <c r="C346" s="13">
        <f>IFERROR(IF(VLOOKUP(A346,SP500相关数据!$B$11:$E$24727,4,TRUE)&lt;&gt;"",VLOOKUP(A346,SP500相关数据!$B$11:$E$24727,4,TRUE),IF(VLOOKUP(A346-1,SP500相关数据!$B$11:$E$24727,4,TRUE)&lt;&gt;"",VLOOKUP(A346-1,SP500相关数据!$B$11:$E$24727,4,TRUE),VLOOKUP(A346-2,SP500相关数据!$B$11:$E$24727,4,TRUE))),"")</f>
        <v/>
      </c>
      <c r="D346" s="13">
        <f>IF(VLOOKUP(A346,高收益利差!$A:$B,2,TRUE)&lt;&gt;"",VLOOKUP(A346,高收益利差!$A:$B,2,TRUE),IF(VLOOKUP(A346-1,高收益利差!$A:$B,2,TRUE)&lt;&gt;"",VLOOKUP(A346-1,高收益利差!$A:$B,2,TRUE),VLOOKUP(A346-2,高收益利差!$A:$B,2,TRUE)))</f>
        <v/>
      </c>
      <c r="E346" s="13">
        <f>IFERROR(VLOOKUP(A346,'10Y2Y'!$A:$B,2,TRUE),"")</f>
        <v/>
      </c>
      <c r="F346">
        <f>IFERROR(D346-D333,"")</f>
        <v/>
      </c>
      <c r="G346">
        <f>IFERROR(B346/AVERAGE(B307:B346)-1,"")</f>
        <v/>
      </c>
      <c r="H346">
        <f>IF(B346="","",IFERROR(AVERAGE(B307:B346)/AVERAGE(B294:B333)-1,""))</f>
        <v/>
      </c>
      <c r="I346">
        <f>IFERROR(VLOOKUP(A346,'Sahm Rule'!$A:$B,2,TRUE),"")</f>
        <v/>
      </c>
      <c r="J346" s="159">
        <f>IFERROR((B346/B333)^4-1-D346/100,"")</f>
        <v/>
      </c>
    </row>
    <row r="347">
      <c r="A347" s="10" t="n">
        <v>37848</v>
      </c>
      <c r="B347" s="13">
        <f>IF(VLOOKUP(A347,SP500相关数据!$B$11:$C$24727,2,TRUE)&lt;&gt;"",VLOOKUP(A347,SP500相关数据!$B$11:$C$24727,2,TRUE),IF(VLOOKUP(A347-1,SP500相关数据!$B$11:$C$24727,2,TRUE)&lt;&gt;"",VLOOKUP(A347-1,SP500相关数据!$B$11:$C$24727,2,TRUE),VLOOKUP(A347-2,SP500相关数据!$B$11:$C$24727,2,TRUE)))</f>
        <v/>
      </c>
      <c r="C347" s="13">
        <f>IFERROR(IF(VLOOKUP(A347,SP500相关数据!$B$11:$E$24727,4,TRUE)&lt;&gt;"",VLOOKUP(A347,SP500相关数据!$B$11:$E$24727,4,TRUE),IF(VLOOKUP(A347-1,SP500相关数据!$B$11:$E$24727,4,TRUE)&lt;&gt;"",VLOOKUP(A347-1,SP500相关数据!$B$11:$E$24727,4,TRUE),VLOOKUP(A347-2,SP500相关数据!$B$11:$E$24727,4,TRUE))),"")</f>
        <v/>
      </c>
      <c r="D347" s="13">
        <f>IF(VLOOKUP(A347,高收益利差!$A:$B,2,TRUE)&lt;&gt;"",VLOOKUP(A347,高收益利差!$A:$B,2,TRUE),IF(VLOOKUP(A347-1,高收益利差!$A:$B,2,TRUE)&lt;&gt;"",VLOOKUP(A347-1,高收益利差!$A:$B,2,TRUE),VLOOKUP(A347-2,高收益利差!$A:$B,2,TRUE)))</f>
        <v/>
      </c>
      <c r="E347" s="13">
        <f>IFERROR(VLOOKUP(A347,'10Y2Y'!$A:$B,2,TRUE),"")</f>
        <v/>
      </c>
      <c r="F347">
        <f>IFERROR(D347-D334,"")</f>
        <v/>
      </c>
      <c r="G347">
        <f>IFERROR(B347/AVERAGE(B308:B347)-1,"")</f>
        <v/>
      </c>
      <c r="H347">
        <f>IF(B347="","",IFERROR(AVERAGE(B308:B347)/AVERAGE(B295:B334)-1,""))</f>
        <v/>
      </c>
      <c r="I347">
        <f>IFERROR(VLOOKUP(A347,'Sahm Rule'!$A:$B,2,TRUE),"")</f>
        <v/>
      </c>
      <c r="J347" s="159">
        <f>IFERROR((B347/B334)^4-1-D347/100,"")</f>
        <v/>
      </c>
    </row>
    <row r="348">
      <c r="A348" s="10" t="n">
        <v>37855</v>
      </c>
      <c r="B348" s="13">
        <f>IF(VLOOKUP(A348,SP500相关数据!$B$11:$C$24727,2,TRUE)&lt;&gt;"",VLOOKUP(A348,SP500相关数据!$B$11:$C$24727,2,TRUE),IF(VLOOKUP(A348-1,SP500相关数据!$B$11:$C$24727,2,TRUE)&lt;&gt;"",VLOOKUP(A348-1,SP500相关数据!$B$11:$C$24727,2,TRUE),VLOOKUP(A348-2,SP500相关数据!$B$11:$C$24727,2,TRUE)))</f>
        <v/>
      </c>
      <c r="C348" s="13">
        <f>IFERROR(IF(VLOOKUP(A348,SP500相关数据!$B$11:$E$24727,4,TRUE)&lt;&gt;"",VLOOKUP(A348,SP500相关数据!$B$11:$E$24727,4,TRUE),IF(VLOOKUP(A348-1,SP500相关数据!$B$11:$E$24727,4,TRUE)&lt;&gt;"",VLOOKUP(A348-1,SP500相关数据!$B$11:$E$24727,4,TRUE),VLOOKUP(A348-2,SP500相关数据!$B$11:$E$24727,4,TRUE))),"")</f>
        <v/>
      </c>
      <c r="D348" s="13">
        <f>IF(VLOOKUP(A348,高收益利差!$A:$B,2,TRUE)&lt;&gt;"",VLOOKUP(A348,高收益利差!$A:$B,2,TRUE),IF(VLOOKUP(A348-1,高收益利差!$A:$B,2,TRUE)&lt;&gt;"",VLOOKUP(A348-1,高收益利差!$A:$B,2,TRUE),VLOOKUP(A348-2,高收益利差!$A:$B,2,TRUE)))</f>
        <v/>
      </c>
      <c r="E348" s="13">
        <f>IFERROR(VLOOKUP(A348,'10Y2Y'!$A:$B,2,TRUE),"")</f>
        <v/>
      </c>
      <c r="F348">
        <f>IFERROR(D348-D335,"")</f>
        <v/>
      </c>
      <c r="G348">
        <f>IFERROR(B348/AVERAGE(B309:B348)-1,"")</f>
        <v/>
      </c>
      <c r="H348">
        <f>IF(B348="","",IFERROR(AVERAGE(B309:B348)/AVERAGE(B296:B335)-1,""))</f>
        <v/>
      </c>
      <c r="I348">
        <f>IFERROR(VLOOKUP(A348,'Sahm Rule'!$A:$B,2,TRUE),"")</f>
        <v/>
      </c>
      <c r="J348" s="159">
        <f>IFERROR((B348/B335)^4-1-D348/100,"")</f>
        <v/>
      </c>
    </row>
    <row r="349">
      <c r="A349" s="10" t="n">
        <v>37862</v>
      </c>
      <c r="B349" s="13">
        <f>IF(VLOOKUP(A349,SP500相关数据!$B$11:$C$24727,2,TRUE)&lt;&gt;"",VLOOKUP(A349,SP500相关数据!$B$11:$C$24727,2,TRUE),IF(VLOOKUP(A349-1,SP500相关数据!$B$11:$C$24727,2,TRUE)&lt;&gt;"",VLOOKUP(A349-1,SP500相关数据!$B$11:$C$24727,2,TRUE),VLOOKUP(A349-2,SP500相关数据!$B$11:$C$24727,2,TRUE)))</f>
        <v/>
      </c>
      <c r="C349" s="13">
        <f>IFERROR(IF(VLOOKUP(A349,SP500相关数据!$B$11:$E$24727,4,TRUE)&lt;&gt;"",VLOOKUP(A349,SP500相关数据!$B$11:$E$24727,4,TRUE),IF(VLOOKUP(A349-1,SP500相关数据!$B$11:$E$24727,4,TRUE)&lt;&gt;"",VLOOKUP(A349-1,SP500相关数据!$B$11:$E$24727,4,TRUE),VLOOKUP(A349-2,SP500相关数据!$B$11:$E$24727,4,TRUE))),"")</f>
        <v/>
      </c>
      <c r="D349" s="13">
        <f>IF(VLOOKUP(A349,高收益利差!$A:$B,2,TRUE)&lt;&gt;"",VLOOKUP(A349,高收益利差!$A:$B,2,TRUE),IF(VLOOKUP(A349-1,高收益利差!$A:$B,2,TRUE)&lt;&gt;"",VLOOKUP(A349-1,高收益利差!$A:$B,2,TRUE),VLOOKUP(A349-2,高收益利差!$A:$B,2,TRUE)))</f>
        <v/>
      </c>
      <c r="E349" s="13">
        <f>IFERROR(VLOOKUP(A349,'10Y2Y'!$A:$B,2,TRUE),"")</f>
        <v/>
      </c>
      <c r="F349">
        <f>IFERROR(D349-D336,"")</f>
        <v/>
      </c>
      <c r="G349">
        <f>IFERROR(B349/AVERAGE(B310:B349)-1,"")</f>
        <v/>
      </c>
      <c r="H349">
        <f>IF(B349="","",IFERROR(AVERAGE(B310:B349)/AVERAGE(B297:B336)-1,""))</f>
        <v/>
      </c>
      <c r="I349">
        <f>IFERROR(VLOOKUP(A349,'Sahm Rule'!$A:$B,2,TRUE),"")</f>
        <v/>
      </c>
      <c r="J349" s="159">
        <f>IFERROR((B349/B336)^4-1-D349/100,"")</f>
        <v/>
      </c>
    </row>
    <row r="350">
      <c r="A350" s="10" t="n">
        <v>37869</v>
      </c>
      <c r="B350" s="13">
        <f>IF(VLOOKUP(A350,SP500相关数据!$B$11:$C$24727,2,TRUE)&lt;&gt;"",VLOOKUP(A350,SP500相关数据!$B$11:$C$24727,2,TRUE),IF(VLOOKUP(A350-1,SP500相关数据!$B$11:$C$24727,2,TRUE)&lt;&gt;"",VLOOKUP(A350-1,SP500相关数据!$B$11:$C$24727,2,TRUE),VLOOKUP(A350-2,SP500相关数据!$B$11:$C$24727,2,TRUE)))</f>
        <v/>
      </c>
      <c r="C350" s="13">
        <f>IFERROR(IF(VLOOKUP(A350,SP500相关数据!$B$11:$E$24727,4,TRUE)&lt;&gt;"",VLOOKUP(A350,SP500相关数据!$B$11:$E$24727,4,TRUE),IF(VLOOKUP(A350-1,SP500相关数据!$B$11:$E$24727,4,TRUE)&lt;&gt;"",VLOOKUP(A350-1,SP500相关数据!$B$11:$E$24727,4,TRUE),VLOOKUP(A350-2,SP500相关数据!$B$11:$E$24727,4,TRUE))),"")</f>
        <v/>
      </c>
      <c r="D350" s="13">
        <f>IF(VLOOKUP(A350,高收益利差!$A:$B,2,TRUE)&lt;&gt;"",VLOOKUP(A350,高收益利差!$A:$B,2,TRUE),IF(VLOOKUP(A350-1,高收益利差!$A:$B,2,TRUE)&lt;&gt;"",VLOOKUP(A350-1,高收益利差!$A:$B,2,TRUE),VLOOKUP(A350-2,高收益利差!$A:$B,2,TRUE)))</f>
        <v/>
      </c>
      <c r="E350" s="13">
        <f>IFERROR(VLOOKUP(A350,'10Y2Y'!$A:$B,2,TRUE),"")</f>
        <v/>
      </c>
      <c r="F350">
        <f>IFERROR(D350-D337,"")</f>
        <v/>
      </c>
      <c r="G350">
        <f>IFERROR(B350/AVERAGE(B311:B350)-1,"")</f>
        <v/>
      </c>
      <c r="H350">
        <f>IF(B350="","",IFERROR(AVERAGE(B311:B350)/AVERAGE(B298:B337)-1,""))</f>
        <v/>
      </c>
      <c r="I350">
        <f>IFERROR(VLOOKUP(A350,'Sahm Rule'!$A:$B,2,TRUE),"")</f>
        <v/>
      </c>
      <c r="J350" s="159">
        <f>IFERROR((B350/B337)^4-1-D350/100,"")</f>
        <v/>
      </c>
    </row>
    <row r="351">
      <c r="A351" s="10" t="n">
        <v>37876</v>
      </c>
      <c r="B351" s="13">
        <f>IF(VLOOKUP(A351,SP500相关数据!$B$11:$C$24727,2,TRUE)&lt;&gt;"",VLOOKUP(A351,SP500相关数据!$B$11:$C$24727,2,TRUE),IF(VLOOKUP(A351-1,SP500相关数据!$B$11:$C$24727,2,TRUE)&lt;&gt;"",VLOOKUP(A351-1,SP500相关数据!$B$11:$C$24727,2,TRUE),VLOOKUP(A351-2,SP500相关数据!$B$11:$C$24727,2,TRUE)))</f>
        <v/>
      </c>
      <c r="C351" s="13">
        <f>IFERROR(IF(VLOOKUP(A351,SP500相关数据!$B$11:$E$24727,4,TRUE)&lt;&gt;"",VLOOKUP(A351,SP500相关数据!$B$11:$E$24727,4,TRUE),IF(VLOOKUP(A351-1,SP500相关数据!$B$11:$E$24727,4,TRUE)&lt;&gt;"",VLOOKUP(A351-1,SP500相关数据!$B$11:$E$24727,4,TRUE),VLOOKUP(A351-2,SP500相关数据!$B$11:$E$24727,4,TRUE))),"")</f>
        <v/>
      </c>
      <c r="D351" s="13">
        <f>IF(VLOOKUP(A351,高收益利差!$A:$B,2,TRUE)&lt;&gt;"",VLOOKUP(A351,高收益利差!$A:$B,2,TRUE),IF(VLOOKUP(A351-1,高收益利差!$A:$B,2,TRUE)&lt;&gt;"",VLOOKUP(A351-1,高收益利差!$A:$B,2,TRUE),VLOOKUP(A351-2,高收益利差!$A:$B,2,TRUE)))</f>
        <v/>
      </c>
      <c r="E351" s="13">
        <f>IFERROR(VLOOKUP(A351,'10Y2Y'!$A:$B,2,TRUE),"")</f>
        <v/>
      </c>
      <c r="F351">
        <f>IFERROR(D351-D338,"")</f>
        <v/>
      </c>
      <c r="G351">
        <f>IFERROR(B351/AVERAGE(B312:B351)-1,"")</f>
        <v/>
      </c>
      <c r="H351">
        <f>IF(B351="","",IFERROR(AVERAGE(B312:B351)/AVERAGE(B299:B338)-1,""))</f>
        <v/>
      </c>
      <c r="I351">
        <f>IFERROR(VLOOKUP(A351,'Sahm Rule'!$A:$B,2,TRUE),"")</f>
        <v/>
      </c>
      <c r="J351" s="159">
        <f>IFERROR((B351/B338)^4-1-D351/100,"")</f>
        <v/>
      </c>
    </row>
    <row r="352">
      <c r="A352" s="10" t="n">
        <v>37883</v>
      </c>
      <c r="B352" s="13">
        <f>IF(VLOOKUP(A352,SP500相关数据!$B$11:$C$24727,2,TRUE)&lt;&gt;"",VLOOKUP(A352,SP500相关数据!$B$11:$C$24727,2,TRUE),IF(VLOOKUP(A352-1,SP500相关数据!$B$11:$C$24727,2,TRUE)&lt;&gt;"",VLOOKUP(A352-1,SP500相关数据!$B$11:$C$24727,2,TRUE),VLOOKUP(A352-2,SP500相关数据!$B$11:$C$24727,2,TRUE)))</f>
        <v/>
      </c>
      <c r="C352" s="13">
        <f>IFERROR(IF(VLOOKUP(A352,SP500相关数据!$B$11:$E$24727,4,TRUE)&lt;&gt;"",VLOOKUP(A352,SP500相关数据!$B$11:$E$24727,4,TRUE),IF(VLOOKUP(A352-1,SP500相关数据!$B$11:$E$24727,4,TRUE)&lt;&gt;"",VLOOKUP(A352-1,SP500相关数据!$B$11:$E$24727,4,TRUE),VLOOKUP(A352-2,SP500相关数据!$B$11:$E$24727,4,TRUE))),"")</f>
        <v/>
      </c>
      <c r="D352" s="13">
        <f>IF(VLOOKUP(A352,高收益利差!$A:$B,2,TRUE)&lt;&gt;"",VLOOKUP(A352,高收益利差!$A:$B,2,TRUE),IF(VLOOKUP(A352-1,高收益利差!$A:$B,2,TRUE)&lt;&gt;"",VLOOKUP(A352-1,高收益利差!$A:$B,2,TRUE),VLOOKUP(A352-2,高收益利差!$A:$B,2,TRUE)))</f>
        <v/>
      </c>
      <c r="E352" s="13">
        <f>IFERROR(VLOOKUP(A352,'10Y2Y'!$A:$B,2,TRUE),"")</f>
        <v/>
      </c>
      <c r="F352">
        <f>IFERROR(D352-D339,"")</f>
        <v/>
      </c>
      <c r="G352">
        <f>IFERROR(B352/AVERAGE(B313:B352)-1,"")</f>
        <v/>
      </c>
      <c r="H352">
        <f>IF(B352="","",IFERROR(AVERAGE(B313:B352)/AVERAGE(B300:B339)-1,""))</f>
        <v/>
      </c>
      <c r="I352">
        <f>IFERROR(VLOOKUP(A352,'Sahm Rule'!$A:$B,2,TRUE),"")</f>
        <v/>
      </c>
      <c r="J352" s="159">
        <f>IFERROR((B352/B339)^4-1-D352/100,"")</f>
        <v/>
      </c>
    </row>
    <row r="353">
      <c r="A353" s="10" t="n">
        <v>37890</v>
      </c>
      <c r="B353" s="13">
        <f>IF(VLOOKUP(A353,SP500相关数据!$B$11:$C$24727,2,TRUE)&lt;&gt;"",VLOOKUP(A353,SP500相关数据!$B$11:$C$24727,2,TRUE),IF(VLOOKUP(A353-1,SP500相关数据!$B$11:$C$24727,2,TRUE)&lt;&gt;"",VLOOKUP(A353-1,SP500相关数据!$B$11:$C$24727,2,TRUE),VLOOKUP(A353-2,SP500相关数据!$B$11:$C$24727,2,TRUE)))</f>
        <v/>
      </c>
      <c r="C353" s="13">
        <f>IFERROR(IF(VLOOKUP(A353,SP500相关数据!$B$11:$E$24727,4,TRUE)&lt;&gt;"",VLOOKUP(A353,SP500相关数据!$B$11:$E$24727,4,TRUE),IF(VLOOKUP(A353-1,SP500相关数据!$B$11:$E$24727,4,TRUE)&lt;&gt;"",VLOOKUP(A353-1,SP500相关数据!$B$11:$E$24727,4,TRUE),VLOOKUP(A353-2,SP500相关数据!$B$11:$E$24727,4,TRUE))),"")</f>
        <v/>
      </c>
      <c r="D353" s="13">
        <f>IF(VLOOKUP(A353,高收益利差!$A:$B,2,TRUE)&lt;&gt;"",VLOOKUP(A353,高收益利差!$A:$B,2,TRUE),IF(VLOOKUP(A353-1,高收益利差!$A:$B,2,TRUE)&lt;&gt;"",VLOOKUP(A353-1,高收益利差!$A:$B,2,TRUE),VLOOKUP(A353-2,高收益利差!$A:$B,2,TRUE)))</f>
        <v/>
      </c>
      <c r="E353" s="13">
        <f>IFERROR(VLOOKUP(A353,'10Y2Y'!$A:$B,2,TRUE),"")</f>
        <v/>
      </c>
      <c r="F353">
        <f>IFERROR(D353-D340,"")</f>
        <v/>
      </c>
      <c r="G353">
        <f>IFERROR(B353/AVERAGE(B314:B353)-1,"")</f>
        <v/>
      </c>
      <c r="H353">
        <f>IF(B353="","",IFERROR(AVERAGE(B314:B353)/AVERAGE(B301:B340)-1,""))</f>
        <v/>
      </c>
      <c r="I353">
        <f>IFERROR(VLOOKUP(A353,'Sahm Rule'!$A:$B,2,TRUE),"")</f>
        <v/>
      </c>
      <c r="J353" s="159">
        <f>IFERROR((B353/B340)^4-1-D353/100,"")</f>
        <v/>
      </c>
    </row>
    <row r="354">
      <c r="A354" s="10" t="n">
        <v>37897</v>
      </c>
      <c r="B354" s="13">
        <f>IF(VLOOKUP(A354,SP500相关数据!$B$11:$C$24727,2,TRUE)&lt;&gt;"",VLOOKUP(A354,SP500相关数据!$B$11:$C$24727,2,TRUE),IF(VLOOKUP(A354-1,SP500相关数据!$B$11:$C$24727,2,TRUE)&lt;&gt;"",VLOOKUP(A354-1,SP500相关数据!$B$11:$C$24727,2,TRUE),VLOOKUP(A354-2,SP500相关数据!$B$11:$C$24727,2,TRUE)))</f>
        <v/>
      </c>
      <c r="C354" s="13">
        <f>IFERROR(IF(VLOOKUP(A354,SP500相关数据!$B$11:$E$24727,4,TRUE)&lt;&gt;"",VLOOKUP(A354,SP500相关数据!$B$11:$E$24727,4,TRUE),IF(VLOOKUP(A354-1,SP500相关数据!$B$11:$E$24727,4,TRUE)&lt;&gt;"",VLOOKUP(A354-1,SP500相关数据!$B$11:$E$24727,4,TRUE),VLOOKUP(A354-2,SP500相关数据!$B$11:$E$24727,4,TRUE))),"")</f>
        <v/>
      </c>
      <c r="D354" s="13">
        <f>IF(VLOOKUP(A354,高收益利差!$A:$B,2,TRUE)&lt;&gt;"",VLOOKUP(A354,高收益利差!$A:$B,2,TRUE),IF(VLOOKUP(A354-1,高收益利差!$A:$B,2,TRUE)&lt;&gt;"",VLOOKUP(A354-1,高收益利差!$A:$B,2,TRUE),VLOOKUP(A354-2,高收益利差!$A:$B,2,TRUE)))</f>
        <v/>
      </c>
      <c r="E354" s="13">
        <f>IFERROR(VLOOKUP(A354,'10Y2Y'!$A:$B,2,TRUE),"")</f>
        <v/>
      </c>
      <c r="F354">
        <f>IFERROR(D354-D341,"")</f>
        <v/>
      </c>
      <c r="G354">
        <f>IFERROR(B354/AVERAGE(B315:B354)-1,"")</f>
        <v/>
      </c>
      <c r="H354">
        <f>IF(B354="","",IFERROR(AVERAGE(B315:B354)/AVERAGE(B302:B341)-1,""))</f>
        <v/>
      </c>
      <c r="I354">
        <f>IFERROR(VLOOKUP(A354,'Sahm Rule'!$A:$B,2,TRUE),"")</f>
        <v/>
      </c>
      <c r="J354" s="159">
        <f>IFERROR((B354/B341)^4-1-D354/100,"")</f>
        <v/>
      </c>
    </row>
    <row r="355">
      <c r="A355" s="10" t="n">
        <v>37904</v>
      </c>
      <c r="B355" s="13">
        <f>IF(VLOOKUP(A355,SP500相关数据!$B$11:$C$24727,2,TRUE)&lt;&gt;"",VLOOKUP(A355,SP500相关数据!$B$11:$C$24727,2,TRUE),IF(VLOOKUP(A355-1,SP500相关数据!$B$11:$C$24727,2,TRUE)&lt;&gt;"",VLOOKUP(A355-1,SP500相关数据!$B$11:$C$24727,2,TRUE),VLOOKUP(A355-2,SP500相关数据!$B$11:$C$24727,2,TRUE)))</f>
        <v/>
      </c>
      <c r="C355" s="13">
        <f>IFERROR(IF(VLOOKUP(A355,SP500相关数据!$B$11:$E$24727,4,TRUE)&lt;&gt;"",VLOOKUP(A355,SP500相关数据!$B$11:$E$24727,4,TRUE),IF(VLOOKUP(A355-1,SP500相关数据!$B$11:$E$24727,4,TRUE)&lt;&gt;"",VLOOKUP(A355-1,SP500相关数据!$B$11:$E$24727,4,TRUE),VLOOKUP(A355-2,SP500相关数据!$B$11:$E$24727,4,TRUE))),"")</f>
        <v/>
      </c>
      <c r="D355" s="13">
        <f>IF(VLOOKUP(A355,高收益利差!$A:$B,2,TRUE)&lt;&gt;"",VLOOKUP(A355,高收益利差!$A:$B,2,TRUE),IF(VLOOKUP(A355-1,高收益利差!$A:$B,2,TRUE)&lt;&gt;"",VLOOKUP(A355-1,高收益利差!$A:$B,2,TRUE),VLOOKUP(A355-2,高收益利差!$A:$B,2,TRUE)))</f>
        <v/>
      </c>
      <c r="E355" s="13">
        <f>IFERROR(VLOOKUP(A355,'10Y2Y'!$A:$B,2,TRUE),"")</f>
        <v/>
      </c>
      <c r="F355">
        <f>IFERROR(D355-D342,"")</f>
        <v/>
      </c>
      <c r="G355">
        <f>IFERROR(B355/AVERAGE(B316:B355)-1,"")</f>
        <v/>
      </c>
      <c r="H355">
        <f>IF(B355="","",IFERROR(AVERAGE(B316:B355)/AVERAGE(B303:B342)-1,""))</f>
        <v/>
      </c>
      <c r="I355">
        <f>IFERROR(VLOOKUP(A355,'Sahm Rule'!$A:$B,2,TRUE),"")</f>
        <v/>
      </c>
      <c r="J355" s="159">
        <f>IFERROR((B355/B342)^4-1-D355/100,"")</f>
        <v/>
      </c>
    </row>
    <row r="356">
      <c r="A356" s="10" t="n">
        <v>37911</v>
      </c>
      <c r="B356" s="13">
        <f>IF(VLOOKUP(A356,SP500相关数据!$B$11:$C$24727,2,TRUE)&lt;&gt;"",VLOOKUP(A356,SP500相关数据!$B$11:$C$24727,2,TRUE),IF(VLOOKUP(A356-1,SP500相关数据!$B$11:$C$24727,2,TRUE)&lt;&gt;"",VLOOKUP(A356-1,SP500相关数据!$B$11:$C$24727,2,TRUE),VLOOKUP(A356-2,SP500相关数据!$B$11:$C$24727,2,TRUE)))</f>
        <v/>
      </c>
      <c r="C356" s="13">
        <f>IFERROR(IF(VLOOKUP(A356,SP500相关数据!$B$11:$E$24727,4,TRUE)&lt;&gt;"",VLOOKUP(A356,SP500相关数据!$B$11:$E$24727,4,TRUE),IF(VLOOKUP(A356-1,SP500相关数据!$B$11:$E$24727,4,TRUE)&lt;&gt;"",VLOOKUP(A356-1,SP500相关数据!$B$11:$E$24727,4,TRUE),VLOOKUP(A356-2,SP500相关数据!$B$11:$E$24727,4,TRUE))),"")</f>
        <v/>
      </c>
      <c r="D356" s="13">
        <f>IF(VLOOKUP(A356,高收益利差!$A:$B,2,TRUE)&lt;&gt;"",VLOOKUP(A356,高收益利差!$A:$B,2,TRUE),IF(VLOOKUP(A356-1,高收益利差!$A:$B,2,TRUE)&lt;&gt;"",VLOOKUP(A356-1,高收益利差!$A:$B,2,TRUE),VLOOKUP(A356-2,高收益利差!$A:$B,2,TRUE)))</f>
        <v/>
      </c>
      <c r="E356" s="13">
        <f>IFERROR(VLOOKUP(A356,'10Y2Y'!$A:$B,2,TRUE),"")</f>
        <v/>
      </c>
      <c r="F356">
        <f>IFERROR(D356-D343,"")</f>
        <v/>
      </c>
      <c r="G356">
        <f>IFERROR(B356/AVERAGE(B317:B356)-1,"")</f>
        <v/>
      </c>
      <c r="H356">
        <f>IF(B356="","",IFERROR(AVERAGE(B317:B356)/AVERAGE(B304:B343)-1,""))</f>
        <v/>
      </c>
      <c r="I356">
        <f>IFERROR(VLOOKUP(A356,'Sahm Rule'!$A:$B,2,TRUE),"")</f>
        <v/>
      </c>
      <c r="J356" s="159">
        <f>IFERROR((B356/B343)^4-1-D356/100,"")</f>
        <v/>
      </c>
    </row>
    <row r="357">
      <c r="A357" s="10" t="n">
        <v>37918</v>
      </c>
      <c r="B357" s="13">
        <f>IF(VLOOKUP(A357,SP500相关数据!$B$11:$C$24727,2,TRUE)&lt;&gt;"",VLOOKUP(A357,SP500相关数据!$B$11:$C$24727,2,TRUE),IF(VLOOKUP(A357-1,SP500相关数据!$B$11:$C$24727,2,TRUE)&lt;&gt;"",VLOOKUP(A357-1,SP500相关数据!$B$11:$C$24727,2,TRUE),VLOOKUP(A357-2,SP500相关数据!$B$11:$C$24727,2,TRUE)))</f>
        <v/>
      </c>
      <c r="C357" s="13">
        <f>IFERROR(IF(VLOOKUP(A357,SP500相关数据!$B$11:$E$24727,4,TRUE)&lt;&gt;"",VLOOKUP(A357,SP500相关数据!$B$11:$E$24727,4,TRUE),IF(VLOOKUP(A357-1,SP500相关数据!$B$11:$E$24727,4,TRUE)&lt;&gt;"",VLOOKUP(A357-1,SP500相关数据!$B$11:$E$24727,4,TRUE),VLOOKUP(A357-2,SP500相关数据!$B$11:$E$24727,4,TRUE))),"")</f>
        <v/>
      </c>
      <c r="D357" s="13">
        <f>IF(VLOOKUP(A357,高收益利差!$A:$B,2,TRUE)&lt;&gt;"",VLOOKUP(A357,高收益利差!$A:$B,2,TRUE),IF(VLOOKUP(A357-1,高收益利差!$A:$B,2,TRUE)&lt;&gt;"",VLOOKUP(A357-1,高收益利差!$A:$B,2,TRUE),VLOOKUP(A357-2,高收益利差!$A:$B,2,TRUE)))</f>
        <v/>
      </c>
      <c r="E357" s="13">
        <f>IFERROR(VLOOKUP(A357,'10Y2Y'!$A:$B,2,TRUE),"")</f>
        <v/>
      </c>
      <c r="F357">
        <f>IFERROR(D357-D344,"")</f>
        <v/>
      </c>
      <c r="G357">
        <f>IFERROR(B357/AVERAGE(B318:B357)-1,"")</f>
        <v/>
      </c>
      <c r="H357">
        <f>IF(B357="","",IFERROR(AVERAGE(B318:B357)/AVERAGE(B305:B344)-1,""))</f>
        <v/>
      </c>
      <c r="I357">
        <f>IFERROR(VLOOKUP(A357,'Sahm Rule'!$A:$B,2,TRUE),"")</f>
        <v/>
      </c>
      <c r="J357" s="159">
        <f>IFERROR((B357/B344)^4-1-D357/100,"")</f>
        <v/>
      </c>
    </row>
    <row r="358">
      <c r="A358" s="10" t="n">
        <v>37925</v>
      </c>
      <c r="B358" s="13">
        <f>IF(VLOOKUP(A358,SP500相关数据!$B$11:$C$24727,2,TRUE)&lt;&gt;"",VLOOKUP(A358,SP500相关数据!$B$11:$C$24727,2,TRUE),IF(VLOOKUP(A358-1,SP500相关数据!$B$11:$C$24727,2,TRUE)&lt;&gt;"",VLOOKUP(A358-1,SP500相关数据!$B$11:$C$24727,2,TRUE),VLOOKUP(A358-2,SP500相关数据!$B$11:$C$24727,2,TRUE)))</f>
        <v/>
      </c>
      <c r="C358" s="13">
        <f>IFERROR(IF(VLOOKUP(A358,SP500相关数据!$B$11:$E$24727,4,TRUE)&lt;&gt;"",VLOOKUP(A358,SP500相关数据!$B$11:$E$24727,4,TRUE),IF(VLOOKUP(A358-1,SP500相关数据!$B$11:$E$24727,4,TRUE)&lt;&gt;"",VLOOKUP(A358-1,SP500相关数据!$B$11:$E$24727,4,TRUE),VLOOKUP(A358-2,SP500相关数据!$B$11:$E$24727,4,TRUE))),"")</f>
        <v/>
      </c>
      <c r="D358" s="13">
        <f>IF(VLOOKUP(A358,高收益利差!$A:$B,2,TRUE)&lt;&gt;"",VLOOKUP(A358,高收益利差!$A:$B,2,TRUE),IF(VLOOKUP(A358-1,高收益利差!$A:$B,2,TRUE)&lt;&gt;"",VLOOKUP(A358-1,高收益利差!$A:$B,2,TRUE),VLOOKUP(A358-2,高收益利差!$A:$B,2,TRUE)))</f>
        <v/>
      </c>
      <c r="E358" s="13">
        <f>IFERROR(VLOOKUP(A358,'10Y2Y'!$A:$B,2,TRUE),"")</f>
        <v/>
      </c>
      <c r="F358">
        <f>IFERROR(D358-D345,"")</f>
        <v/>
      </c>
      <c r="G358">
        <f>IFERROR(B358/AVERAGE(B319:B358)-1,"")</f>
        <v/>
      </c>
      <c r="H358">
        <f>IF(B358="","",IFERROR(AVERAGE(B319:B358)/AVERAGE(B306:B345)-1,""))</f>
        <v/>
      </c>
      <c r="I358">
        <f>IFERROR(VLOOKUP(A358,'Sahm Rule'!$A:$B,2,TRUE),"")</f>
        <v/>
      </c>
      <c r="J358" s="159">
        <f>IFERROR((B358/B345)^4-1-D358/100,"")</f>
        <v/>
      </c>
    </row>
    <row r="359">
      <c r="A359" s="10" t="n">
        <v>37932</v>
      </c>
      <c r="B359" s="13">
        <f>IF(VLOOKUP(A359,SP500相关数据!$B$11:$C$24727,2,TRUE)&lt;&gt;"",VLOOKUP(A359,SP500相关数据!$B$11:$C$24727,2,TRUE),IF(VLOOKUP(A359-1,SP500相关数据!$B$11:$C$24727,2,TRUE)&lt;&gt;"",VLOOKUP(A359-1,SP500相关数据!$B$11:$C$24727,2,TRUE),VLOOKUP(A359-2,SP500相关数据!$B$11:$C$24727,2,TRUE)))</f>
        <v/>
      </c>
      <c r="C359" s="13">
        <f>IFERROR(IF(VLOOKUP(A359,SP500相关数据!$B$11:$E$24727,4,TRUE)&lt;&gt;"",VLOOKUP(A359,SP500相关数据!$B$11:$E$24727,4,TRUE),IF(VLOOKUP(A359-1,SP500相关数据!$B$11:$E$24727,4,TRUE)&lt;&gt;"",VLOOKUP(A359-1,SP500相关数据!$B$11:$E$24727,4,TRUE),VLOOKUP(A359-2,SP500相关数据!$B$11:$E$24727,4,TRUE))),"")</f>
        <v/>
      </c>
      <c r="D359" s="13">
        <f>IF(VLOOKUP(A359,高收益利差!$A:$B,2,TRUE)&lt;&gt;"",VLOOKUP(A359,高收益利差!$A:$B,2,TRUE),IF(VLOOKUP(A359-1,高收益利差!$A:$B,2,TRUE)&lt;&gt;"",VLOOKUP(A359-1,高收益利差!$A:$B,2,TRUE),VLOOKUP(A359-2,高收益利差!$A:$B,2,TRUE)))</f>
        <v/>
      </c>
      <c r="E359" s="13">
        <f>IFERROR(VLOOKUP(A359,'10Y2Y'!$A:$B,2,TRUE),"")</f>
        <v/>
      </c>
      <c r="F359">
        <f>IFERROR(D359-D346,"")</f>
        <v/>
      </c>
      <c r="G359">
        <f>IFERROR(B359/AVERAGE(B320:B359)-1,"")</f>
        <v/>
      </c>
      <c r="H359">
        <f>IF(B359="","",IFERROR(AVERAGE(B320:B359)/AVERAGE(B307:B346)-1,""))</f>
        <v/>
      </c>
      <c r="I359">
        <f>IFERROR(VLOOKUP(A359,'Sahm Rule'!$A:$B,2,TRUE),"")</f>
        <v/>
      </c>
      <c r="J359" s="159">
        <f>IFERROR((B359/B346)^4-1-D359/100,"")</f>
        <v/>
      </c>
    </row>
    <row r="360">
      <c r="A360" s="10" t="n">
        <v>37939</v>
      </c>
      <c r="B360" s="13">
        <f>IF(VLOOKUP(A360,SP500相关数据!$B$11:$C$24727,2,TRUE)&lt;&gt;"",VLOOKUP(A360,SP500相关数据!$B$11:$C$24727,2,TRUE),IF(VLOOKUP(A360-1,SP500相关数据!$B$11:$C$24727,2,TRUE)&lt;&gt;"",VLOOKUP(A360-1,SP500相关数据!$B$11:$C$24727,2,TRUE),VLOOKUP(A360-2,SP500相关数据!$B$11:$C$24727,2,TRUE)))</f>
        <v/>
      </c>
      <c r="C360" s="13">
        <f>IFERROR(IF(VLOOKUP(A360,SP500相关数据!$B$11:$E$24727,4,TRUE)&lt;&gt;"",VLOOKUP(A360,SP500相关数据!$B$11:$E$24727,4,TRUE),IF(VLOOKUP(A360-1,SP500相关数据!$B$11:$E$24727,4,TRUE)&lt;&gt;"",VLOOKUP(A360-1,SP500相关数据!$B$11:$E$24727,4,TRUE),VLOOKUP(A360-2,SP500相关数据!$B$11:$E$24727,4,TRUE))),"")</f>
        <v/>
      </c>
      <c r="D360" s="13">
        <f>IF(VLOOKUP(A360,高收益利差!$A:$B,2,TRUE)&lt;&gt;"",VLOOKUP(A360,高收益利差!$A:$B,2,TRUE),IF(VLOOKUP(A360-1,高收益利差!$A:$B,2,TRUE)&lt;&gt;"",VLOOKUP(A360-1,高收益利差!$A:$B,2,TRUE),VLOOKUP(A360-2,高收益利差!$A:$B,2,TRUE)))</f>
        <v/>
      </c>
      <c r="E360" s="13">
        <f>IFERROR(VLOOKUP(A360,'10Y2Y'!$A:$B,2,TRUE),"")</f>
        <v/>
      </c>
      <c r="F360">
        <f>IFERROR(D360-D347,"")</f>
        <v/>
      </c>
      <c r="G360">
        <f>IFERROR(B360/AVERAGE(B321:B360)-1,"")</f>
        <v/>
      </c>
      <c r="H360">
        <f>IF(B360="","",IFERROR(AVERAGE(B321:B360)/AVERAGE(B308:B347)-1,""))</f>
        <v/>
      </c>
      <c r="I360">
        <f>IFERROR(VLOOKUP(A360,'Sahm Rule'!$A:$B,2,TRUE),"")</f>
        <v/>
      </c>
      <c r="J360" s="159">
        <f>IFERROR((B360/B347)^4-1-D360/100,"")</f>
        <v/>
      </c>
    </row>
    <row r="361">
      <c r="A361" s="10" t="n">
        <v>37946</v>
      </c>
      <c r="B361" s="13">
        <f>IF(VLOOKUP(A361,SP500相关数据!$B$11:$C$24727,2,TRUE)&lt;&gt;"",VLOOKUP(A361,SP500相关数据!$B$11:$C$24727,2,TRUE),IF(VLOOKUP(A361-1,SP500相关数据!$B$11:$C$24727,2,TRUE)&lt;&gt;"",VLOOKUP(A361-1,SP500相关数据!$B$11:$C$24727,2,TRUE),VLOOKUP(A361-2,SP500相关数据!$B$11:$C$24727,2,TRUE)))</f>
        <v/>
      </c>
      <c r="C361" s="13">
        <f>IFERROR(IF(VLOOKUP(A361,SP500相关数据!$B$11:$E$24727,4,TRUE)&lt;&gt;"",VLOOKUP(A361,SP500相关数据!$B$11:$E$24727,4,TRUE),IF(VLOOKUP(A361-1,SP500相关数据!$B$11:$E$24727,4,TRUE)&lt;&gt;"",VLOOKUP(A361-1,SP500相关数据!$B$11:$E$24727,4,TRUE),VLOOKUP(A361-2,SP500相关数据!$B$11:$E$24727,4,TRUE))),"")</f>
        <v/>
      </c>
      <c r="D361" s="13">
        <f>IF(VLOOKUP(A361,高收益利差!$A:$B,2,TRUE)&lt;&gt;"",VLOOKUP(A361,高收益利差!$A:$B,2,TRUE),IF(VLOOKUP(A361-1,高收益利差!$A:$B,2,TRUE)&lt;&gt;"",VLOOKUP(A361-1,高收益利差!$A:$B,2,TRUE),VLOOKUP(A361-2,高收益利差!$A:$B,2,TRUE)))</f>
        <v/>
      </c>
      <c r="E361" s="13">
        <f>IFERROR(VLOOKUP(A361,'10Y2Y'!$A:$B,2,TRUE),"")</f>
        <v/>
      </c>
      <c r="F361">
        <f>IFERROR(D361-D348,"")</f>
        <v/>
      </c>
      <c r="G361">
        <f>IFERROR(B361/AVERAGE(B322:B361)-1,"")</f>
        <v/>
      </c>
      <c r="H361">
        <f>IF(B361="","",IFERROR(AVERAGE(B322:B361)/AVERAGE(B309:B348)-1,""))</f>
        <v/>
      </c>
      <c r="I361">
        <f>IFERROR(VLOOKUP(A361,'Sahm Rule'!$A:$B,2,TRUE),"")</f>
        <v/>
      </c>
      <c r="J361" s="159">
        <f>IFERROR((B361/B348)^4-1-D361/100,"")</f>
        <v/>
      </c>
    </row>
    <row r="362">
      <c r="A362" s="10" t="n">
        <v>37953</v>
      </c>
      <c r="B362" s="13">
        <f>IF(VLOOKUP(A362,SP500相关数据!$B$11:$C$24727,2,TRUE)&lt;&gt;"",VLOOKUP(A362,SP500相关数据!$B$11:$C$24727,2,TRUE),IF(VLOOKUP(A362-1,SP500相关数据!$B$11:$C$24727,2,TRUE)&lt;&gt;"",VLOOKUP(A362-1,SP500相关数据!$B$11:$C$24727,2,TRUE),VLOOKUP(A362-2,SP500相关数据!$B$11:$C$24727,2,TRUE)))</f>
        <v/>
      </c>
      <c r="C362" s="13">
        <f>IFERROR(IF(VLOOKUP(A362,SP500相关数据!$B$11:$E$24727,4,TRUE)&lt;&gt;"",VLOOKUP(A362,SP500相关数据!$B$11:$E$24727,4,TRUE),IF(VLOOKUP(A362-1,SP500相关数据!$B$11:$E$24727,4,TRUE)&lt;&gt;"",VLOOKUP(A362-1,SP500相关数据!$B$11:$E$24727,4,TRUE),VLOOKUP(A362-2,SP500相关数据!$B$11:$E$24727,4,TRUE))),"")</f>
        <v/>
      </c>
      <c r="D362" s="13">
        <f>IF(VLOOKUP(A362,高收益利差!$A:$B,2,TRUE)&lt;&gt;"",VLOOKUP(A362,高收益利差!$A:$B,2,TRUE),IF(VLOOKUP(A362-1,高收益利差!$A:$B,2,TRUE)&lt;&gt;"",VLOOKUP(A362-1,高收益利差!$A:$B,2,TRUE),VLOOKUP(A362-2,高收益利差!$A:$B,2,TRUE)))</f>
        <v/>
      </c>
      <c r="E362" s="13">
        <f>IFERROR(VLOOKUP(A362,'10Y2Y'!$A:$B,2,TRUE),"")</f>
        <v/>
      </c>
      <c r="F362">
        <f>IFERROR(D362-D349,"")</f>
        <v/>
      </c>
      <c r="G362">
        <f>IFERROR(B362/AVERAGE(B323:B362)-1,"")</f>
        <v/>
      </c>
      <c r="H362">
        <f>IF(B362="","",IFERROR(AVERAGE(B323:B362)/AVERAGE(B310:B349)-1,""))</f>
        <v/>
      </c>
      <c r="I362">
        <f>IFERROR(VLOOKUP(A362,'Sahm Rule'!$A:$B,2,TRUE),"")</f>
        <v/>
      </c>
      <c r="J362" s="159">
        <f>IFERROR((B362/B349)^4-1-D362/100,"")</f>
        <v/>
      </c>
    </row>
    <row r="363">
      <c r="A363" s="10" t="n">
        <v>37960</v>
      </c>
      <c r="B363" s="13">
        <f>IF(VLOOKUP(A363,SP500相关数据!$B$11:$C$24727,2,TRUE)&lt;&gt;"",VLOOKUP(A363,SP500相关数据!$B$11:$C$24727,2,TRUE),IF(VLOOKUP(A363-1,SP500相关数据!$B$11:$C$24727,2,TRUE)&lt;&gt;"",VLOOKUP(A363-1,SP500相关数据!$B$11:$C$24727,2,TRUE),VLOOKUP(A363-2,SP500相关数据!$B$11:$C$24727,2,TRUE)))</f>
        <v/>
      </c>
      <c r="C363" s="13">
        <f>IFERROR(IF(VLOOKUP(A363,SP500相关数据!$B$11:$E$24727,4,TRUE)&lt;&gt;"",VLOOKUP(A363,SP500相关数据!$B$11:$E$24727,4,TRUE),IF(VLOOKUP(A363-1,SP500相关数据!$B$11:$E$24727,4,TRUE)&lt;&gt;"",VLOOKUP(A363-1,SP500相关数据!$B$11:$E$24727,4,TRUE),VLOOKUP(A363-2,SP500相关数据!$B$11:$E$24727,4,TRUE))),"")</f>
        <v/>
      </c>
      <c r="D363" s="13">
        <f>IF(VLOOKUP(A363,高收益利差!$A:$B,2,TRUE)&lt;&gt;"",VLOOKUP(A363,高收益利差!$A:$B,2,TRUE),IF(VLOOKUP(A363-1,高收益利差!$A:$B,2,TRUE)&lt;&gt;"",VLOOKUP(A363-1,高收益利差!$A:$B,2,TRUE),VLOOKUP(A363-2,高收益利差!$A:$B,2,TRUE)))</f>
        <v/>
      </c>
      <c r="E363" s="13">
        <f>IFERROR(VLOOKUP(A363,'10Y2Y'!$A:$B,2,TRUE),"")</f>
        <v/>
      </c>
      <c r="F363">
        <f>IFERROR(D363-D350,"")</f>
        <v/>
      </c>
      <c r="G363">
        <f>IFERROR(B363/AVERAGE(B324:B363)-1,"")</f>
        <v/>
      </c>
      <c r="H363">
        <f>IF(B363="","",IFERROR(AVERAGE(B324:B363)/AVERAGE(B311:B350)-1,""))</f>
        <v/>
      </c>
      <c r="I363">
        <f>IFERROR(VLOOKUP(A363,'Sahm Rule'!$A:$B,2,TRUE),"")</f>
        <v/>
      </c>
      <c r="J363" s="159">
        <f>IFERROR((B363/B350)^4-1-D363/100,"")</f>
        <v/>
      </c>
    </row>
    <row r="364">
      <c r="A364" s="10" t="n">
        <v>37967</v>
      </c>
      <c r="B364" s="13">
        <f>IF(VLOOKUP(A364,SP500相关数据!$B$11:$C$24727,2,TRUE)&lt;&gt;"",VLOOKUP(A364,SP500相关数据!$B$11:$C$24727,2,TRUE),IF(VLOOKUP(A364-1,SP500相关数据!$B$11:$C$24727,2,TRUE)&lt;&gt;"",VLOOKUP(A364-1,SP500相关数据!$B$11:$C$24727,2,TRUE),VLOOKUP(A364-2,SP500相关数据!$B$11:$C$24727,2,TRUE)))</f>
        <v/>
      </c>
      <c r="C364" s="13">
        <f>IFERROR(IF(VLOOKUP(A364,SP500相关数据!$B$11:$E$24727,4,TRUE)&lt;&gt;"",VLOOKUP(A364,SP500相关数据!$B$11:$E$24727,4,TRUE),IF(VLOOKUP(A364-1,SP500相关数据!$B$11:$E$24727,4,TRUE)&lt;&gt;"",VLOOKUP(A364-1,SP500相关数据!$B$11:$E$24727,4,TRUE),VLOOKUP(A364-2,SP500相关数据!$B$11:$E$24727,4,TRUE))),"")</f>
        <v/>
      </c>
      <c r="D364" s="13">
        <f>IF(VLOOKUP(A364,高收益利差!$A:$B,2,TRUE)&lt;&gt;"",VLOOKUP(A364,高收益利差!$A:$B,2,TRUE),IF(VLOOKUP(A364-1,高收益利差!$A:$B,2,TRUE)&lt;&gt;"",VLOOKUP(A364-1,高收益利差!$A:$B,2,TRUE),VLOOKUP(A364-2,高收益利差!$A:$B,2,TRUE)))</f>
        <v/>
      </c>
      <c r="E364" s="13">
        <f>IFERROR(VLOOKUP(A364,'10Y2Y'!$A:$B,2,TRUE),"")</f>
        <v/>
      </c>
      <c r="F364">
        <f>IFERROR(D364-D351,"")</f>
        <v/>
      </c>
      <c r="G364">
        <f>IFERROR(B364/AVERAGE(B325:B364)-1,"")</f>
        <v/>
      </c>
      <c r="H364">
        <f>IF(B364="","",IFERROR(AVERAGE(B325:B364)/AVERAGE(B312:B351)-1,""))</f>
        <v/>
      </c>
      <c r="I364">
        <f>IFERROR(VLOOKUP(A364,'Sahm Rule'!$A:$B,2,TRUE),"")</f>
        <v/>
      </c>
      <c r="J364" s="159">
        <f>IFERROR((B364/B351)^4-1-D364/100,"")</f>
        <v/>
      </c>
    </row>
    <row r="365">
      <c r="A365" s="10" t="n">
        <v>37974</v>
      </c>
      <c r="B365" s="13">
        <f>IF(VLOOKUP(A365,SP500相关数据!$B$11:$C$24727,2,TRUE)&lt;&gt;"",VLOOKUP(A365,SP500相关数据!$B$11:$C$24727,2,TRUE),IF(VLOOKUP(A365-1,SP500相关数据!$B$11:$C$24727,2,TRUE)&lt;&gt;"",VLOOKUP(A365-1,SP500相关数据!$B$11:$C$24727,2,TRUE),VLOOKUP(A365-2,SP500相关数据!$B$11:$C$24727,2,TRUE)))</f>
        <v/>
      </c>
      <c r="C365" s="13">
        <f>IFERROR(IF(VLOOKUP(A365,SP500相关数据!$B$11:$E$24727,4,TRUE)&lt;&gt;"",VLOOKUP(A365,SP500相关数据!$B$11:$E$24727,4,TRUE),IF(VLOOKUP(A365-1,SP500相关数据!$B$11:$E$24727,4,TRUE)&lt;&gt;"",VLOOKUP(A365-1,SP500相关数据!$B$11:$E$24727,4,TRUE),VLOOKUP(A365-2,SP500相关数据!$B$11:$E$24727,4,TRUE))),"")</f>
        <v/>
      </c>
      <c r="D365" s="13">
        <f>IF(VLOOKUP(A365,高收益利差!$A:$B,2,TRUE)&lt;&gt;"",VLOOKUP(A365,高收益利差!$A:$B,2,TRUE),IF(VLOOKUP(A365-1,高收益利差!$A:$B,2,TRUE)&lt;&gt;"",VLOOKUP(A365-1,高收益利差!$A:$B,2,TRUE),VLOOKUP(A365-2,高收益利差!$A:$B,2,TRUE)))</f>
        <v/>
      </c>
      <c r="E365" s="13">
        <f>IFERROR(VLOOKUP(A365,'10Y2Y'!$A:$B,2,TRUE),"")</f>
        <v/>
      </c>
      <c r="F365">
        <f>IFERROR(D365-D352,"")</f>
        <v/>
      </c>
      <c r="G365">
        <f>IFERROR(B365/AVERAGE(B326:B365)-1,"")</f>
        <v/>
      </c>
      <c r="H365">
        <f>IF(B365="","",IFERROR(AVERAGE(B326:B365)/AVERAGE(B313:B352)-1,""))</f>
        <v/>
      </c>
      <c r="I365">
        <f>IFERROR(VLOOKUP(A365,'Sahm Rule'!$A:$B,2,TRUE),"")</f>
        <v/>
      </c>
      <c r="J365" s="159">
        <f>IFERROR((B365/B352)^4-1-D365/100,"")</f>
        <v/>
      </c>
    </row>
    <row r="366">
      <c r="A366" s="10" t="n">
        <v>37981</v>
      </c>
      <c r="B366" s="13">
        <f>IF(VLOOKUP(A366,SP500相关数据!$B$11:$C$24727,2,TRUE)&lt;&gt;"",VLOOKUP(A366,SP500相关数据!$B$11:$C$24727,2,TRUE),IF(VLOOKUP(A366-1,SP500相关数据!$B$11:$C$24727,2,TRUE)&lt;&gt;"",VLOOKUP(A366-1,SP500相关数据!$B$11:$C$24727,2,TRUE),VLOOKUP(A366-2,SP500相关数据!$B$11:$C$24727,2,TRUE)))</f>
        <v/>
      </c>
      <c r="C366" s="13">
        <f>IFERROR(IF(VLOOKUP(A366,SP500相关数据!$B$11:$E$24727,4,TRUE)&lt;&gt;"",VLOOKUP(A366,SP500相关数据!$B$11:$E$24727,4,TRUE),IF(VLOOKUP(A366-1,SP500相关数据!$B$11:$E$24727,4,TRUE)&lt;&gt;"",VLOOKUP(A366-1,SP500相关数据!$B$11:$E$24727,4,TRUE),VLOOKUP(A366-2,SP500相关数据!$B$11:$E$24727,4,TRUE))),"")</f>
        <v/>
      </c>
      <c r="D366" s="13">
        <f>IF(VLOOKUP(A366,高收益利差!$A:$B,2,TRUE)&lt;&gt;"",VLOOKUP(A366,高收益利差!$A:$B,2,TRUE),IF(VLOOKUP(A366-1,高收益利差!$A:$B,2,TRUE)&lt;&gt;"",VLOOKUP(A366-1,高收益利差!$A:$B,2,TRUE),VLOOKUP(A366-2,高收益利差!$A:$B,2,TRUE)))</f>
        <v/>
      </c>
      <c r="E366" s="13">
        <f>IFERROR(VLOOKUP(A366,'10Y2Y'!$A:$B,2,TRUE),"")</f>
        <v/>
      </c>
      <c r="F366">
        <f>IFERROR(D366-D353,"")</f>
        <v/>
      </c>
      <c r="G366">
        <f>IFERROR(B366/AVERAGE(B327:B366)-1,"")</f>
        <v/>
      </c>
      <c r="H366">
        <f>IF(B366="","",IFERROR(AVERAGE(B327:B366)/AVERAGE(B314:B353)-1,""))</f>
        <v/>
      </c>
      <c r="I366">
        <f>IFERROR(VLOOKUP(A366,'Sahm Rule'!$A:$B,2,TRUE),"")</f>
        <v/>
      </c>
      <c r="J366" s="159">
        <f>IFERROR((B366/B353)^4-1-D366/100,"")</f>
        <v/>
      </c>
    </row>
    <row r="367">
      <c r="A367" s="10" t="n">
        <v>37988</v>
      </c>
      <c r="B367" s="13">
        <f>IF(VLOOKUP(A367,SP500相关数据!$B$11:$C$24727,2,TRUE)&lt;&gt;"",VLOOKUP(A367,SP500相关数据!$B$11:$C$24727,2,TRUE),IF(VLOOKUP(A367-1,SP500相关数据!$B$11:$C$24727,2,TRUE)&lt;&gt;"",VLOOKUP(A367-1,SP500相关数据!$B$11:$C$24727,2,TRUE),VLOOKUP(A367-2,SP500相关数据!$B$11:$C$24727,2,TRUE)))</f>
        <v/>
      </c>
      <c r="C367" s="13">
        <f>IFERROR(IF(VLOOKUP(A367,SP500相关数据!$B$11:$E$24727,4,TRUE)&lt;&gt;"",VLOOKUP(A367,SP500相关数据!$B$11:$E$24727,4,TRUE),IF(VLOOKUP(A367-1,SP500相关数据!$B$11:$E$24727,4,TRUE)&lt;&gt;"",VLOOKUP(A367-1,SP500相关数据!$B$11:$E$24727,4,TRUE),VLOOKUP(A367-2,SP500相关数据!$B$11:$E$24727,4,TRUE))),"")</f>
        <v/>
      </c>
      <c r="D367" s="13">
        <f>IF(VLOOKUP(A367,高收益利差!$A:$B,2,TRUE)&lt;&gt;"",VLOOKUP(A367,高收益利差!$A:$B,2,TRUE),IF(VLOOKUP(A367-1,高收益利差!$A:$B,2,TRUE)&lt;&gt;"",VLOOKUP(A367-1,高收益利差!$A:$B,2,TRUE),VLOOKUP(A367-2,高收益利差!$A:$B,2,TRUE)))</f>
        <v/>
      </c>
      <c r="E367" s="13">
        <f>IFERROR(VLOOKUP(A367,'10Y2Y'!$A:$B,2,TRUE),"")</f>
        <v/>
      </c>
      <c r="F367">
        <f>IFERROR(D367-D354,"")</f>
        <v/>
      </c>
      <c r="G367">
        <f>IFERROR(B367/AVERAGE(B328:B367)-1,"")</f>
        <v/>
      </c>
      <c r="H367">
        <f>IF(B367="","",IFERROR(AVERAGE(B328:B367)/AVERAGE(B315:B354)-1,""))</f>
        <v/>
      </c>
      <c r="I367">
        <f>IFERROR(VLOOKUP(A367,'Sahm Rule'!$A:$B,2,TRUE),"")</f>
        <v/>
      </c>
      <c r="J367" s="159">
        <f>IFERROR((B367/B354)^4-1-D367/100,"")</f>
        <v/>
      </c>
    </row>
    <row r="368">
      <c r="A368" s="10" t="n">
        <v>37995</v>
      </c>
      <c r="B368" s="13">
        <f>IF(VLOOKUP(A368,SP500相关数据!$B$11:$C$24727,2,TRUE)&lt;&gt;"",VLOOKUP(A368,SP500相关数据!$B$11:$C$24727,2,TRUE),IF(VLOOKUP(A368-1,SP500相关数据!$B$11:$C$24727,2,TRUE)&lt;&gt;"",VLOOKUP(A368-1,SP500相关数据!$B$11:$C$24727,2,TRUE),VLOOKUP(A368-2,SP500相关数据!$B$11:$C$24727,2,TRUE)))</f>
        <v/>
      </c>
      <c r="C368" s="13">
        <f>IFERROR(IF(VLOOKUP(A368,SP500相关数据!$B$11:$E$24727,4,TRUE)&lt;&gt;"",VLOOKUP(A368,SP500相关数据!$B$11:$E$24727,4,TRUE),IF(VLOOKUP(A368-1,SP500相关数据!$B$11:$E$24727,4,TRUE)&lt;&gt;"",VLOOKUP(A368-1,SP500相关数据!$B$11:$E$24727,4,TRUE),VLOOKUP(A368-2,SP500相关数据!$B$11:$E$24727,4,TRUE))),"")</f>
        <v/>
      </c>
      <c r="D368" s="13">
        <f>IF(VLOOKUP(A368,高收益利差!$A:$B,2,TRUE)&lt;&gt;"",VLOOKUP(A368,高收益利差!$A:$B,2,TRUE),IF(VLOOKUP(A368-1,高收益利差!$A:$B,2,TRUE)&lt;&gt;"",VLOOKUP(A368-1,高收益利差!$A:$B,2,TRUE),VLOOKUP(A368-2,高收益利差!$A:$B,2,TRUE)))</f>
        <v/>
      </c>
      <c r="E368" s="13">
        <f>IFERROR(VLOOKUP(A368,'10Y2Y'!$A:$B,2,TRUE),"")</f>
        <v/>
      </c>
      <c r="F368">
        <f>IFERROR(D368-D355,"")</f>
        <v/>
      </c>
      <c r="G368">
        <f>IFERROR(B368/AVERAGE(B329:B368)-1,"")</f>
        <v/>
      </c>
      <c r="H368">
        <f>IF(B368="","",IFERROR(AVERAGE(B329:B368)/AVERAGE(B316:B355)-1,""))</f>
        <v/>
      </c>
      <c r="I368">
        <f>IFERROR(VLOOKUP(A368,'Sahm Rule'!$A:$B,2,TRUE),"")</f>
        <v/>
      </c>
      <c r="J368" s="159">
        <f>IFERROR((B368/B355)^4-1-D368/100,"")</f>
        <v/>
      </c>
    </row>
    <row r="369">
      <c r="A369" s="10" t="n">
        <v>38002</v>
      </c>
      <c r="B369" s="13">
        <f>IF(VLOOKUP(A369,SP500相关数据!$B$11:$C$24727,2,TRUE)&lt;&gt;"",VLOOKUP(A369,SP500相关数据!$B$11:$C$24727,2,TRUE),IF(VLOOKUP(A369-1,SP500相关数据!$B$11:$C$24727,2,TRUE)&lt;&gt;"",VLOOKUP(A369-1,SP500相关数据!$B$11:$C$24727,2,TRUE),VLOOKUP(A369-2,SP500相关数据!$B$11:$C$24727,2,TRUE)))</f>
        <v/>
      </c>
      <c r="C369" s="13">
        <f>IFERROR(IF(VLOOKUP(A369,SP500相关数据!$B$11:$E$24727,4,TRUE)&lt;&gt;"",VLOOKUP(A369,SP500相关数据!$B$11:$E$24727,4,TRUE),IF(VLOOKUP(A369-1,SP500相关数据!$B$11:$E$24727,4,TRUE)&lt;&gt;"",VLOOKUP(A369-1,SP500相关数据!$B$11:$E$24727,4,TRUE),VLOOKUP(A369-2,SP500相关数据!$B$11:$E$24727,4,TRUE))),"")</f>
        <v/>
      </c>
      <c r="D369" s="13">
        <f>IF(VLOOKUP(A369,高收益利差!$A:$B,2,TRUE)&lt;&gt;"",VLOOKUP(A369,高收益利差!$A:$B,2,TRUE),IF(VLOOKUP(A369-1,高收益利差!$A:$B,2,TRUE)&lt;&gt;"",VLOOKUP(A369-1,高收益利差!$A:$B,2,TRUE),VLOOKUP(A369-2,高收益利差!$A:$B,2,TRUE)))</f>
        <v/>
      </c>
      <c r="E369" s="13">
        <f>IFERROR(VLOOKUP(A369,'10Y2Y'!$A:$B,2,TRUE),"")</f>
        <v/>
      </c>
      <c r="F369">
        <f>IFERROR(D369-D356,"")</f>
        <v/>
      </c>
      <c r="G369">
        <f>IFERROR(B369/AVERAGE(B330:B369)-1,"")</f>
        <v/>
      </c>
      <c r="H369">
        <f>IF(B369="","",IFERROR(AVERAGE(B330:B369)/AVERAGE(B317:B356)-1,""))</f>
        <v/>
      </c>
      <c r="I369">
        <f>IFERROR(VLOOKUP(A369,'Sahm Rule'!$A:$B,2,TRUE),"")</f>
        <v/>
      </c>
      <c r="J369" s="159">
        <f>IFERROR((B369/B356)^4-1-D369/100,"")</f>
        <v/>
      </c>
    </row>
    <row r="370">
      <c r="A370" s="10" t="n">
        <v>38009</v>
      </c>
      <c r="B370" s="13">
        <f>IF(VLOOKUP(A370,SP500相关数据!$B$11:$C$24727,2,TRUE)&lt;&gt;"",VLOOKUP(A370,SP500相关数据!$B$11:$C$24727,2,TRUE),IF(VLOOKUP(A370-1,SP500相关数据!$B$11:$C$24727,2,TRUE)&lt;&gt;"",VLOOKUP(A370-1,SP500相关数据!$B$11:$C$24727,2,TRUE),VLOOKUP(A370-2,SP500相关数据!$B$11:$C$24727,2,TRUE)))</f>
        <v/>
      </c>
      <c r="C370" s="13">
        <f>IFERROR(IF(VLOOKUP(A370,SP500相关数据!$B$11:$E$24727,4,TRUE)&lt;&gt;"",VLOOKUP(A370,SP500相关数据!$B$11:$E$24727,4,TRUE),IF(VLOOKUP(A370-1,SP500相关数据!$B$11:$E$24727,4,TRUE)&lt;&gt;"",VLOOKUP(A370-1,SP500相关数据!$B$11:$E$24727,4,TRUE),VLOOKUP(A370-2,SP500相关数据!$B$11:$E$24727,4,TRUE))),"")</f>
        <v/>
      </c>
      <c r="D370" s="13">
        <f>IF(VLOOKUP(A370,高收益利差!$A:$B,2,TRUE)&lt;&gt;"",VLOOKUP(A370,高收益利差!$A:$B,2,TRUE),IF(VLOOKUP(A370-1,高收益利差!$A:$B,2,TRUE)&lt;&gt;"",VLOOKUP(A370-1,高收益利差!$A:$B,2,TRUE),VLOOKUP(A370-2,高收益利差!$A:$B,2,TRUE)))</f>
        <v/>
      </c>
      <c r="E370" s="13">
        <f>IFERROR(VLOOKUP(A370,'10Y2Y'!$A:$B,2,TRUE),"")</f>
        <v/>
      </c>
      <c r="F370">
        <f>IFERROR(D370-D357,"")</f>
        <v/>
      </c>
      <c r="G370">
        <f>IFERROR(B370/AVERAGE(B331:B370)-1,"")</f>
        <v/>
      </c>
      <c r="H370">
        <f>IF(B370="","",IFERROR(AVERAGE(B331:B370)/AVERAGE(B318:B357)-1,""))</f>
        <v/>
      </c>
      <c r="I370">
        <f>IFERROR(VLOOKUP(A370,'Sahm Rule'!$A:$B,2,TRUE),"")</f>
        <v/>
      </c>
      <c r="J370" s="159">
        <f>IFERROR((B370/B357)^4-1-D370/100,"")</f>
        <v/>
      </c>
    </row>
    <row r="371">
      <c r="A371" s="10" t="n">
        <v>38016</v>
      </c>
      <c r="B371" s="13">
        <f>IF(VLOOKUP(A371,SP500相关数据!$B$11:$C$24727,2,TRUE)&lt;&gt;"",VLOOKUP(A371,SP500相关数据!$B$11:$C$24727,2,TRUE),IF(VLOOKUP(A371-1,SP500相关数据!$B$11:$C$24727,2,TRUE)&lt;&gt;"",VLOOKUP(A371-1,SP500相关数据!$B$11:$C$24727,2,TRUE),VLOOKUP(A371-2,SP500相关数据!$B$11:$C$24727,2,TRUE)))</f>
        <v/>
      </c>
      <c r="C371" s="13">
        <f>IFERROR(IF(VLOOKUP(A371,SP500相关数据!$B$11:$E$24727,4,TRUE)&lt;&gt;"",VLOOKUP(A371,SP500相关数据!$B$11:$E$24727,4,TRUE),IF(VLOOKUP(A371-1,SP500相关数据!$B$11:$E$24727,4,TRUE)&lt;&gt;"",VLOOKUP(A371-1,SP500相关数据!$B$11:$E$24727,4,TRUE),VLOOKUP(A371-2,SP500相关数据!$B$11:$E$24727,4,TRUE))),"")</f>
        <v/>
      </c>
      <c r="D371" s="13">
        <f>IF(VLOOKUP(A371,高收益利差!$A:$B,2,TRUE)&lt;&gt;"",VLOOKUP(A371,高收益利差!$A:$B,2,TRUE),IF(VLOOKUP(A371-1,高收益利差!$A:$B,2,TRUE)&lt;&gt;"",VLOOKUP(A371-1,高收益利差!$A:$B,2,TRUE),VLOOKUP(A371-2,高收益利差!$A:$B,2,TRUE)))</f>
        <v/>
      </c>
      <c r="E371" s="13">
        <f>IFERROR(VLOOKUP(A371,'10Y2Y'!$A:$B,2,TRUE),"")</f>
        <v/>
      </c>
      <c r="F371">
        <f>IFERROR(D371-D358,"")</f>
        <v/>
      </c>
      <c r="G371">
        <f>IFERROR(B371/AVERAGE(B332:B371)-1,"")</f>
        <v/>
      </c>
      <c r="H371">
        <f>IF(B371="","",IFERROR(AVERAGE(B332:B371)/AVERAGE(B319:B358)-1,""))</f>
        <v/>
      </c>
      <c r="I371">
        <f>IFERROR(VLOOKUP(A371,'Sahm Rule'!$A:$B,2,TRUE),"")</f>
        <v/>
      </c>
      <c r="J371" s="159">
        <f>IFERROR((B371/B358)^4-1-D371/100,"")</f>
        <v/>
      </c>
    </row>
    <row r="372">
      <c r="A372" s="10" t="n">
        <v>38023</v>
      </c>
      <c r="B372" s="13">
        <f>IF(VLOOKUP(A372,SP500相关数据!$B$11:$C$24727,2,TRUE)&lt;&gt;"",VLOOKUP(A372,SP500相关数据!$B$11:$C$24727,2,TRUE),IF(VLOOKUP(A372-1,SP500相关数据!$B$11:$C$24727,2,TRUE)&lt;&gt;"",VLOOKUP(A372-1,SP500相关数据!$B$11:$C$24727,2,TRUE),VLOOKUP(A372-2,SP500相关数据!$B$11:$C$24727,2,TRUE)))</f>
        <v/>
      </c>
      <c r="C372" s="13">
        <f>IFERROR(IF(VLOOKUP(A372,SP500相关数据!$B$11:$E$24727,4,TRUE)&lt;&gt;"",VLOOKUP(A372,SP500相关数据!$B$11:$E$24727,4,TRUE),IF(VLOOKUP(A372-1,SP500相关数据!$B$11:$E$24727,4,TRUE)&lt;&gt;"",VLOOKUP(A372-1,SP500相关数据!$B$11:$E$24727,4,TRUE),VLOOKUP(A372-2,SP500相关数据!$B$11:$E$24727,4,TRUE))),"")</f>
        <v/>
      </c>
      <c r="D372" s="13">
        <f>IF(VLOOKUP(A372,高收益利差!$A:$B,2,TRUE)&lt;&gt;"",VLOOKUP(A372,高收益利差!$A:$B,2,TRUE),IF(VLOOKUP(A372-1,高收益利差!$A:$B,2,TRUE)&lt;&gt;"",VLOOKUP(A372-1,高收益利差!$A:$B,2,TRUE),VLOOKUP(A372-2,高收益利差!$A:$B,2,TRUE)))</f>
        <v/>
      </c>
      <c r="E372" s="13">
        <f>IFERROR(VLOOKUP(A372,'10Y2Y'!$A:$B,2,TRUE),"")</f>
        <v/>
      </c>
      <c r="F372">
        <f>IFERROR(D372-D359,"")</f>
        <v/>
      </c>
      <c r="G372">
        <f>IFERROR(B372/AVERAGE(B333:B372)-1,"")</f>
        <v/>
      </c>
      <c r="H372">
        <f>IF(B372="","",IFERROR(AVERAGE(B333:B372)/AVERAGE(B320:B359)-1,""))</f>
        <v/>
      </c>
      <c r="I372">
        <f>IFERROR(VLOOKUP(A372,'Sahm Rule'!$A:$B,2,TRUE),"")</f>
        <v/>
      </c>
      <c r="J372" s="159">
        <f>IFERROR((B372/B359)^4-1-D372/100,"")</f>
        <v/>
      </c>
    </row>
    <row r="373">
      <c r="A373" s="10" t="n">
        <v>38030</v>
      </c>
      <c r="B373" s="13">
        <f>IF(VLOOKUP(A373,SP500相关数据!$B$11:$C$24727,2,TRUE)&lt;&gt;"",VLOOKUP(A373,SP500相关数据!$B$11:$C$24727,2,TRUE),IF(VLOOKUP(A373-1,SP500相关数据!$B$11:$C$24727,2,TRUE)&lt;&gt;"",VLOOKUP(A373-1,SP500相关数据!$B$11:$C$24727,2,TRUE),VLOOKUP(A373-2,SP500相关数据!$B$11:$C$24727,2,TRUE)))</f>
        <v/>
      </c>
      <c r="C373" s="13">
        <f>IFERROR(IF(VLOOKUP(A373,SP500相关数据!$B$11:$E$24727,4,TRUE)&lt;&gt;"",VLOOKUP(A373,SP500相关数据!$B$11:$E$24727,4,TRUE),IF(VLOOKUP(A373-1,SP500相关数据!$B$11:$E$24727,4,TRUE)&lt;&gt;"",VLOOKUP(A373-1,SP500相关数据!$B$11:$E$24727,4,TRUE),VLOOKUP(A373-2,SP500相关数据!$B$11:$E$24727,4,TRUE))),"")</f>
        <v/>
      </c>
      <c r="D373" s="13">
        <f>IF(VLOOKUP(A373,高收益利差!$A:$B,2,TRUE)&lt;&gt;"",VLOOKUP(A373,高收益利差!$A:$B,2,TRUE),IF(VLOOKUP(A373-1,高收益利差!$A:$B,2,TRUE)&lt;&gt;"",VLOOKUP(A373-1,高收益利差!$A:$B,2,TRUE),VLOOKUP(A373-2,高收益利差!$A:$B,2,TRUE)))</f>
        <v/>
      </c>
      <c r="E373" s="13">
        <f>IFERROR(VLOOKUP(A373,'10Y2Y'!$A:$B,2,TRUE),"")</f>
        <v/>
      </c>
      <c r="F373">
        <f>IFERROR(D373-D360,"")</f>
        <v/>
      </c>
      <c r="G373">
        <f>IFERROR(B373/AVERAGE(B334:B373)-1,"")</f>
        <v/>
      </c>
      <c r="H373">
        <f>IF(B373="","",IFERROR(AVERAGE(B334:B373)/AVERAGE(B321:B360)-1,""))</f>
        <v/>
      </c>
      <c r="I373">
        <f>IFERROR(VLOOKUP(A373,'Sahm Rule'!$A:$B,2,TRUE),"")</f>
        <v/>
      </c>
      <c r="J373" s="159">
        <f>IFERROR((B373/B360)^4-1-D373/100,"")</f>
        <v/>
      </c>
    </row>
    <row r="374">
      <c r="A374" s="10" t="n">
        <v>38037</v>
      </c>
      <c r="B374" s="13">
        <f>IF(VLOOKUP(A374,SP500相关数据!$B$11:$C$24727,2,TRUE)&lt;&gt;"",VLOOKUP(A374,SP500相关数据!$B$11:$C$24727,2,TRUE),IF(VLOOKUP(A374-1,SP500相关数据!$B$11:$C$24727,2,TRUE)&lt;&gt;"",VLOOKUP(A374-1,SP500相关数据!$B$11:$C$24727,2,TRUE),VLOOKUP(A374-2,SP500相关数据!$B$11:$C$24727,2,TRUE)))</f>
        <v/>
      </c>
      <c r="C374" s="13">
        <f>IFERROR(IF(VLOOKUP(A374,SP500相关数据!$B$11:$E$24727,4,TRUE)&lt;&gt;"",VLOOKUP(A374,SP500相关数据!$B$11:$E$24727,4,TRUE),IF(VLOOKUP(A374-1,SP500相关数据!$B$11:$E$24727,4,TRUE)&lt;&gt;"",VLOOKUP(A374-1,SP500相关数据!$B$11:$E$24727,4,TRUE),VLOOKUP(A374-2,SP500相关数据!$B$11:$E$24727,4,TRUE))),"")</f>
        <v/>
      </c>
      <c r="D374" s="13">
        <f>IF(VLOOKUP(A374,高收益利差!$A:$B,2,TRUE)&lt;&gt;"",VLOOKUP(A374,高收益利差!$A:$B,2,TRUE),IF(VLOOKUP(A374-1,高收益利差!$A:$B,2,TRUE)&lt;&gt;"",VLOOKUP(A374-1,高收益利差!$A:$B,2,TRUE),VLOOKUP(A374-2,高收益利差!$A:$B,2,TRUE)))</f>
        <v/>
      </c>
      <c r="E374" s="13">
        <f>IFERROR(VLOOKUP(A374,'10Y2Y'!$A:$B,2,TRUE),"")</f>
        <v/>
      </c>
      <c r="F374">
        <f>IFERROR(D374-D361,"")</f>
        <v/>
      </c>
      <c r="G374">
        <f>IFERROR(B374/AVERAGE(B335:B374)-1,"")</f>
        <v/>
      </c>
      <c r="H374">
        <f>IF(B374="","",IFERROR(AVERAGE(B335:B374)/AVERAGE(B322:B361)-1,""))</f>
        <v/>
      </c>
      <c r="I374">
        <f>IFERROR(VLOOKUP(A374,'Sahm Rule'!$A:$B,2,TRUE),"")</f>
        <v/>
      </c>
      <c r="J374" s="159">
        <f>IFERROR((B374/B361)^4-1-D374/100,"")</f>
        <v/>
      </c>
    </row>
    <row r="375">
      <c r="A375" s="10" t="n">
        <v>38044</v>
      </c>
      <c r="B375" s="13">
        <f>IF(VLOOKUP(A375,SP500相关数据!$B$11:$C$24727,2,TRUE)&lt;&gt;"",VLOOKUP(A375,SP500相关数据!$B$11:$C$24727,2,TRUE),IF(VLOOKUP(A375-1,SP500相关数据!$B$11:$C$24727,2,TRUE)&lt;&gt;"",VLOOKUP(A375-1,SP500相关数据!$B$11:$C$24727,2,TRUE),VLOOKUP(A375-2,SP500相关数据!$B$11:$C$24727,2,TRUE)))</f>
        <v/>
      </c>
      <c r="C375" s="13">
        <f>IFERROR(IF(VLOOKUP(A375,SP500相关数据!$B$11:$E$24727,4,TRUE)&lt;&gt;"",VLOOKUP(A375,SP500相关数据!$B$11:$E$24727,4,TRUE),IF(VLOOKUP(A375-1,SP500相关数据!$B$11:$E$24727,4,TRUE)&lt;&gt;"",VLOOKUP(A375-1,SP500相关数据!$B$11:$E$24727,4,TRUE),VLOOKUP(A375-2,SP500相关数据!$B$11:$E$24727,4,TRUE))),"")</f>
        <v/>
      </c>
      <c r="D375" s="13">
        <f>IF(VLOOKUP(A375,高收益利差!$A:$B,2,TRUE)&lt;&gt;"",VLOOKUP(A375,高收益利差!$A:$B,2,TRUE),IF(VLOOKUP(A375-1,高收益利差!$A:$B,2,TRUE)&lt;&gt;"",VLOOKUP(A375-1,高收益利差!$A:$B,2,TRUE),VLOOKUP(A375-2,高收益利差!$A:$B,2,TRUE)))</f>
        <v/>
      </c>
      <c r="E375" s="13">
        <f>IFERROR(VLOOKUP(A375,'10Y2Y'!$A:$B,2,TRUE),"")</f>
        <v/>
      </c>
      <c r="F375">
        <f>IFERROR(D375-D362,"")</f>
        <v/>
      </c>
      <c r="G375">
        <f>IFERROR(B375/AVERAGE(B336:B375)-1,"")</f>
        <v/>
      </c>
      <c r="H375">
        <f>IF(B375="","",IFERROR(AVERAGE(B336:B375)/AVERAGE(B323:B362)-1,""))</f>
        <v/>
      </c>
      <c r="I375">
        <f>IFERROR(VLOOKUP(A375,'Sahm Rule'!$A:$B,2,TRUE),"")</f>
        <v/>
      </c>
      <c r="J375" s="159">
        <f>IFERROR((B375/B362)^4-1-D375/100,"")</f>
        <v/>
      </c>
    </row>
    <row r="376">
      <c r="A376" s="10" t="n">
        <v>38051</v>
      </c>
      <c r="B376" s="13">
        <f>IF(VLOOKUP(A376,SP500相关数据!$B$11:$C$24727,2,TRUE)&lt;&gt;"",VLOOKUP(A376,SP500相关数据!$B$11:$C$24727,2,TRUE),IF(VLOOKUP(A376-1,SP500相关数据!$B$11:$C$24727,2,TRUE)&lt;&gt;"",VLOOKUP(A376-1,SP500相关数据!$B$11:$C$24727,2,TRUE),VLOOKUP(A376-2,SP500相关数据!$B$11:$C$24727,2,TRUE)))</f>
        <v/>
      </c>
      <c r="C376" s="13">
        <f>IFERROR(IF(VLOOKUP(A376,SP500相关数据!$B$11:$E$24727,4,TRUE)&lt;&gt;"",VLOOKUP(A376,SP500相关数据!$B$11:$E$24727,4,TRUE),IF(VLOOKUP(A376-1,SP500相关数据!$B$11:$E$24727,4,TRUE)&lt;&gt;"",VLOOKUP(A376-1,SP500相关数据!$B$11:$E$24727,4,TRUE),VLOOKUP(A376-2,SP500相关数据!$B$11:$E$24727,4,TRUE))),"")</f>
        <v/>
      </c>
      <c r="D376" s="13">
        <f>IF(VLOOKUP(A376,高收益利差!$A:$B,2,TRUE)&lt;&gt;"",VLOOKUP(A376,高收益利差!$A:$B,2,TRUE),IF(VLOOKUP(A376-1,高收益利差!$A:$B,2,TRUE)&lt;&gt;"",VLOOKUP(A376-1,高收益利差!$A:$B,2,TRUE),VLOOKUP(A376-2,高收益利差!$A:$B,2,TRUE)))</f>
        <v/>
      </c>
      <c r="E376" s="13">
        <f>IFERROR(VLOOKUP(A376,'10Y2Y'!$A:$B,2,TRUE),"")</f>
        <v/>
      </c>
      <c r="F376">
        <f>IFERROR(D376-D363,"")</f>
        <v/>
      </c>
      <c r="G376">
        <f>IFERROR(B376/AVERAGE(B337:B376)-1,"")</f>
        <v/>
      </c>
      <c r="H376">
        <f>IF(B376="","",IFERROR(AVERAGE(B337:B376)/AVERAGE(B324:B363)-1,""))</f>
        <v/>
      </c>
      <c r="I376">
        <f>IFERROR(VLOOKUP(A376,'Sahm Rule'!$A:$B,2,TRUE),"")</f>
        <v/>
      </c>
      <c r="J376" s="159">
        <f>IFERROR((B376/B363)^4-1-D376/100,"")</f>
        <v/>
      </c>
    </row>
    <row r="377">
      <c r="A377" s="10" t="n">
        <v>38058</v>
      </c>
      <c r="B377" s="13">
        <f>IF(VLOOKUP(A377,SP500相关数据!$B$11:$C$24727,2,TRUE)&lt;&gt;"",VLOOKUP(A377,SP500相关数据!$B$11:$C$24727,2,TRUE),IF(VLOOKUP(A377-1,SP500相关数据!$B$11:$C$24727,2,TRUE)&lt;&gt;"",VLOOKUP(A377-1,SP500相关数据!$B$11:$C$24727,2,TRUE),VLOOKUP(A377-2,SP500相关数据!$B$11:$C$24727,2,TRUE)))</f>
        <v/>
      </c>
      <c r="C377" s="13">
        <f>IFERROR(IF(VLOOKUP(A377,SP500相关数据!$B$11:$E$24727,4,TRUE)&lt;&gt;"",VLOOKUP(A377,SP500相关数据!$B$11:$E$24727,4,TRUE),IF(VLOOKUP(A377-1,SP500相关数据!$B$11:$E$24727,4,TRUE)&lt;&gt;"",VLOOKUP(A377-1,SP500相关数据!$B$11:$E$24727,4,TRUE),VLOOKUP(A377-2,SP500相关数据!$B$11:$E$24727,4,TRUE))),"")</f>
        <v/>
      </c>
      <c r="D377" s="13">
        <f>IF(VLOOKUP(A377,高收益利差!$A:$B,2,TRUE)&lt;&gt;"",VLOOKUP(A377,高收益利差!$A:$B,2,TRUE),IF(VLOOKUP(A377-1,高收益利差!$A:$B,2,TRUE)&lt;&gt;"",VLOOKUP(A377-1,高收益利差!$A:$B,2,TRUE),VLOOKUP(A377-2,高收益利差!$A:$B,2,TRUE)))</f>
        <v/>
      </c>
      <c r="E377" s="13">
        <f>IFERROR(VLOOKUP(A377,'10Y2Y'!$A:$B,2,TRUE),"")</f>
        <v/>
      </c>
      <c r="F377">
        <f>IFERROR(D377-D364,"")</f>
        <v/>
      </c>
      <c r="G377">
        <f>IFERROR(B377/AVERAGE(B338:B377)-1,"")</f>
        <v/>
      </c>
      <c r="H377">
        <f>IF(B377="","",IFERROR(AVERAGE(B338:B377)/AVERAGE(B325:B364)-1,""))</f>
        <v/>
      </c>
      <c r="I377">
        <f>IFERROR(VLOOKUP(A377,'Sahm Rule'!$A:$B,2,TRUE),"")</f>
        <v/>
      </c>
      <c r="J377" s="159">
        <f>IFERROR((B377/B364)^4-1-D377/100,"")</f>
        <v/>
      </c>
    </row>
    <row r="378">
      <c r="A378" s="10" t="n">
        <v>38065</v>
      </c>
      <c r="B378" s="13">
        <f>IF(VLOOKUP(A378,SP500相关数据!$B$11:$C$24727,2,TRUE)&lt;&gt;"",VLOOKUP(A378,SP500相关数据!$B$11:$C$24727,2,TRUE),IF(VLOOKUP(A378-1,SP500相关数据!$B$11:$C$24727,2,TRUE)&lt;&gt;"",VLOOKUP(A378-1,SP500相关数据!$B$11:$C$24727,2,TRUE),VLOOKUP(A378-2,SP500相关数据!$B$11:$C$24727,2,TRUE)))</f>
        <v/>
      </c>
      <c r="C378" s="13">
        <f>IFERROR(IF(VLOOKUP(A378,SP500相关数据!$B$11:$E$24727,4,TRUE)&lt;&gt;"",VLOOKUP(A378,SP500相关数据!$B$11:$E$24727,4,TRUE),IF(VLOOKUP(A378-1,SP500相关数据!$B$11:$E$24727,4,TRUE)&lt;&gt;"",VLOOKUP(A378-1,SP500相关数据!$B$11:$E$24727,4,TRUE),VLOOKUP(A378-2,SP500相关数据!$B$11:$E$24727,4,TRUE))),"")</f>
        <v/>
      </c>
      <c r="D378" s="13">
        <f>IF(VLOOKUP(A378,高收益利差!$A:$B,2,TRUE)&lt;&gt;"",VLOOKUP(A378,高收益利差!$A:$B,2,TRUE),IF(VLOOKUP(A378-1,高收益利差!$A:$B,2,TRUE)&lt;&gt;"",VLOOKUP(A378-1,高收益利差!$A:$B,2,TRUE),VLOOKUP(A378-2,高收益利差!$A:$B,2,TRUE)))</f>
        <v/>
      </c>
      <c r="E378" s="13">
        <f>IFERROR(VLOOKUP(A378,'10Y2Y'!$A:$B,2,TRUE),"")</f>
        <v/>
      </c>
      <c r="F378">
        <f>IFERROR(D378-D365,"")</f>
        <v/>
      </c>
      <c r="G378">
        <f>IFERROR(B378/AVERAGE(B339:B378)-1,"")</f>
        <v/>
      </c>
      <c r="H378">
        <f>IF(B378="","",IFERROR(AVERAGE(B339:B378)/AVERAGE(B326:B365)-1,""))</f>
        <v/>
      </c>
      <c r="I378">
        <f>IFERROR(VLOOKUP(A378,'Sahm Rule'!$A:$B,2,TRUE),"")</f>
        <v/>
      </c>
      <c r="J378" s="159">
        <f>IFERROR((B378/B365)^4-1-D378/100,"")</f>
        <v/>
      </c>
    </row>
    <row r="379">
      <c r="A379" s="10" t="n">
        <v>38072</v>
      </c>
      <c r="B379" s="13">
        <f>IF(VLOOKUP(A379,SP500相关数据!$B$11:$C$24727,2,TRUE)&lt;&gt;"",VLOOKUP(A379,SP500相关数据!$B$11:$C$24727,2,TRUE),IF(VLOOKUP(A379-1,SP500相关数据!$B$11:$C$24727,2,TRUE)&lt;&gt;"",VLOOKUP(A379-1,SP500相关数据!$B$11:$C$24727,2,TRUE),VLOOKUP(A379-2,SP500相关数据!$B$11:$C$24727,2,TRUE)))</f>
        <v/>
      </c>
      <c r="C379" s="13">
        <f>IFERROR(IF(VLOOKUP(A379,SP500相关数据!$B$11:$E$24727,4,TRUE)&lt;&gt;"",VLOOKUP(A379,SP500相关数据!$B$11:$E$24727,4,TRUE),IF(VLOOKUP(A379-1,SP500相关数据!$B$11:$E$24727,4,TRUE)&lt;&gt;"",VLOOKUP(A379-1,SP500相关数据!$B$11:$E$24727,4,TRUE),VLOOKUP(A379-2,SP500相关数据!$B$11:$E$24727,4,TRUE))),"")</f>
        <v/>
      </c>
      <c r="D379" s="13">
        <f>IF(VLOOKUP(A379,高收益利差!$A:$B,2,TRUE)&lt;&gt;"",VLOOKUP(A379,高收益利差!$A:$B,2,TRUE),IF(VLOOKUP(A379-1,高收益利差!$A:$B,2,TRUE)&lt;&gt;"",VLOOKUP(A379-1,高收益利差!$A:$B,2,TRUE),VLOOKUP(A379-2,高收益利差!$A:$B,2,TRUE)))</f>
        <v/>
      </c>
      <c r="E379" s="13">
        <f>IFERROR(VLOOKUP(A379,'10Y2Y'!$A:$B,2,TRUE),"")</f>
        <v/>
      </c>
      <c r="F379">
        <f>IFERROR(D379-D366,"")</f>
        <v/>
      </c>
      <c r="G379">
        <f>IFERROR(B379/AVERAGE(B340:B379)-1,"")</f>
        <v/>
      </c>
      <c r="H379">
        <f>IF(B379="","",IFERROR(AVERAGE(B340:B379)/AVERAGE(B327:B366)-1,""))</f>
        <v/>
      </c>
      <c r="I379">
        <f>IFERROR(VLOOKUP(A379,'Sahm Rule'!$A:$B,2,TRUE),"")</f>
        <v/>
      </c>
      <c r="J379" s="159">
        <f>IFERROR((B379/B366)^4-1-D379/100,"")</f>
        <v/>
      </c>
    </row>
    <row r="380">
      <c r="A380" s="10" t="n">
        <v>38079</v>
      </c>
      <c r="B380" s="13">
        <f>IF(VLOOKUP(A380,SP500相关数据!$B$11:$C$24727,2,TRUE)&lt;&gt;"",VLOOKUP(A380,SP500相关数据!$B$11:$C$24727,2,TRUE),IF(VLOOKUP(A380-1,SP500相关数据!$B$11:$C$24727,2,TRUE)&lt;&gt;"",VLOOKUP(A380-1,SP500相关数据!$B$11:$C$24727,2,TRUE),VLOOKUP(A380-2,SP500相关数据!$B$11:$C$24727,2,TRUE)))</f>
        <v/>
      </c>
      <c r="C380" s="13">
        <f>IFERROR(IF(VLOOKUP(A380,SP500相关数据!$B$11:$E$24727,4,TRUE)&lt;&gt;"",VLOOKUP(A380,SP500相关数据!$B$11:$E$24727,4,TRUE),IF(VLOOKUP(A380-1,SP500相关数据!$B$11:$E$24727,4,TRUE)&lt;&gt;"",VLOOKUP(A380-1,SP500相关数据!$B$11:$E$24727,4,TRUE),VLOOKUP(A380-2,SP500相关数据!$B$11:$E$24727,4,TRUE))),"")</f>
        <v/>
      </c>
      <c r="D380" s="13">
        <f>IF(VLOOKUP(A380,高收益利差!$A:$B,2,TRUE)&lt;&gt;"",VLOOKUP(A380,高收益利差!$A:$B,2,TRUE),IF(VLOOKUP(A380-1,高收益利差!$A:$B,2,TRUE)&lt;&gt;"",VLOOKUP(A380-1,高收益利差!$A:$B,2,TRUE),VLOOKUP(A380-2,高收益利差!$A:$B,2,TRUE)))</f>
        <v/>
      </c>
      <c r="E380" s="13">
        <f>IFERROR(VLOOKUP(A380,'10Y2Y'!$A:$B,2,TRUE),"")</f>
        <v/>
      </c>
      <c r="F380">
        <f>IFERROR(D380-D367,"")</f>
        <v/>
      </c>
      <c r="G380">
        <f>IFERROR(B380/AVERAGE(B341:B380)-1,"")</f>
        <v/>
      </c>
      <c r="H380">
        <f>IF(B380="","",IFERROR(AVERAGE(B341:B380)/AVERAGE(B328:B367)-1,""))</f>
        <v/>
      </c>
      <c r="I380">
        <f>IFERROR(VLOOKUP(A380,'Sahm Rule'!$A:$B,2,TRUE),"")</f>
        <v/>
      </c>
      <c r="J380" s="159">
        <f>IFERROR((B380/B367)^4-1-D380/100,"")</f>
        <v/>
      </c>
    </row>
    <row r="381">
      <c r="A381" s="10" t="n">
        <v>38086</v>
      </c>
      <c r="B381" s="13">
        <f>IF(VLOOKUP(A381,SP500相关数据!$B$11:$C$24727,2,TRUE)&lt;&gt;"",VLOOKUP(A381,SP500相关数据!$B$11:$C$24727,2,TRUE),IF(VLOOKUP(A381-1,SP500相关数据!$B$11:$C$24727,2,TRUE)&lt;&gt;"",VLOOKUP(A381-1,SP500相关数据!$B$11:$C$24727,2,TRUE),VLOOKUP(A381-2,SP500相关数据!$B$11:$C$24727,2,TRUE)))</f>
        <v/>
      </c>
      <c r="C381" s="13">
        <f>IFERROR(IF(VLOOKUP(A381,SP500相关数据!$B$11:$E$24727,4,TRUE)&lt;&gt;"",VLOOKUP(A381,SP500相关数据!$B$11:$E$24727,4,TRUE),IF(VLOOKUP(A381-1,SP500相关数据!$B$11:$E$24727,4,TRUE)&lt;&gt;"",VLOOKUP(A381-1,SP500相关数据!$B$11:$E$24727,4,TRUE),VLOOKUP(A381-2,SP500相关数据!$B$11:$E$24727,4,TRUE))),"")</f>
        <v/>
      </c>
      <c r="D381" s="13">
        <f>IF(VLOOKUP(A381,高收益利差!$A:$B,2,TRUE)&lt;&gt;"",VLOOKUP(A381,高收益利差!$A:$B,2,TRUE),IF(VLOOKUP(A381-1,高收益利差!$A:$B,2,TRUE)&lt;&gt;"",VLOOKUP(A381-1,高收益利差!$A:$B,2,TRUE),VLOOKUP(A381-2,高收益利差!$A:$B,2,TRUE)))</f>
        <v/>
      </c>
      <c r="E381" s="13">
        <f>IFERROR(VLOOKUP(A381,'10Y2Y'!$A:$B,2,TRUE),"")</f>
        <v/>
      </c>
      <c r="F381">
        <f>IFERROR(D381-D368,"")</f>
        <v/>
      </c>
      <c r="G381">
        <f>IFERROR(B381/AVERAGE(B342:B381)-1,"")</f>
        <v/>
      </c>
      <c r="H381">
        <f>IF(B381="","",IFERROR(AVERAGE(B342:B381)/AVERAGE(B329:B368)-1,""))</f>
        <v/>
      </c>
      <c r="I381">
        <f>IFERROR(VLOOKUP(A381,'Sahm Rule'!$A:$B,2,TRUE),"")</f>
        <v/>
      </c>
      <c r="J381" s="159">
        <f>IFERROR((B381/B368)^4-1-D381/100,"")</f>
        <v/>
      </c>
    </row>
    <row r="382">
      <c r="A382" s="10" t="n">
        <v>38093</v>
      </c>
      <c r="B382" s="13">
        <f>IF(VLOOKUP(A382,SP500相关数据!$B$11:$C$24727,2,TRUE)&lt;&gt;"",VLOOKUP(A382,SP500相关数据!$B$11:$C$24727,2,TRUE),IF(VLOOKUP(A382-1,SP500相关数据!$B$11:$C$24727,2,TRUE)&lt;&gt;"",VLOOKUP(A382-1,SP500相关数据!$B$11:$C$24727,2,TRUE),VLOOKUP(A382-2,SP500相关数据!$B$11:$C$24727,2,TRUE)))</f>
        <v/>
      </c>
      <c r="C382" s="13">
        <f>IFERROR(IF(VLOOKUP(A382,SP500相关数据!$B$11:$E$24727,4,TRUE)&lt;&gt;"",VLOOKUP(A382,SP500相关数据!$B$11:$E$24727,4,TRUE),IF(VLOOKUP(A382-1,SP500相关数据!$B$11:$E$24727,4,TRUE)&lt;&gt;"",VLOOKUP(A382-1,SP500相关数据!$B$11:$E$24727,4,TRUE),VLOOKUP(A382-2,SP500相关数据!$B$11:$E$24727,4,TRUE))),"")</f>
        <v/>
      </c>
      <c r="D382" s="13">
        <f>IF(VLOOKUP(A382,高收益利差!$A:$B,2,TRUE)&lt;&gt;"",VLOOKUP(A382,高收益利差!$A:$B,2,TRUE),IF(VLOOKUP(A382-1,高收益利差!$A:$B,2,TRUE)&lt;&gt;"",VLOOKUP(A382-1,高收益利差!$A:$B,2,TRUE),VLOOKUP(A382-2,高收益利差!$A:$B,2,TRUE)))</f>
        <v/>
      </c>
      <c r="E382" s="13">
        <f>IFERROR(VLOOKUP(A382,'10Y2Y'!$A:$B,2,TRUE),"")</f>
        <v/>
      </c>
      <c r="F382">
        <f>IFERROR(D382-D369,"")</f>
        <v/>
      </c>
      <c r="G382">
        <f>IFERROR(B382/AVERAGE(B343:B382)-1,"")</f>
        <v/>
      </c>
      <c r="H382">
        <f>IF(B382="","",IFERROR(AVERAGE(B343:B382)/AVERAGE(B330:B369)-1,""))</f>
        <v/>
      </c>
      <c r="I382">
        <f>IFERROR(VLOOKUP(A382,'Sahm Rule'!$A:$B,2,TRUE),"")</f>
        <v/>
      </c>
      <c r="J382" s="159">
        <f>IFERROR((B382/B369)^4-1-D382/100,"")</f>
        <v/>
      </c>
    </row>
    <row r="383">
      <c r="A383" s="10" t="n">
        <v>38100</v>
      </c>
      <c r="B383" s="13">
        <f>IF(VLOOKUP(A383,SP500相关数据!$B$11:$C$24727,2,TRUE)&lt;&gt;"",VLOOKUP(A383,SP500相关数据!$B$11:$C$24727,2,TRUE),IF(VLOOKUP(A383-1,SP500相关数据!$B$11:$C$24727,2,TRUE)&lt;&gt;"",VLOOKUP(A383-1,SP500相关数据!$B$11:$C$24727,2,TRUE),VLOOKUP(A383-2,SP500相关数据!$B$11:$C$24727,2,TRUE)))</f>
        <v/>
      </c>
      <c r="C383" s="13">
        <f>IFERROR(IF(VLOOKUP(A383,SP500相关数据!$B$11:$E$24727,4,TRUE)&lt;&gt;"",VLOOKUP(A383,SP500相关数据!$B$11:$E$24727,4,TRUE),IF(VLOOKUP(A383-1,SP500相关数据!$B$11:$E$24727,4,TRUE)&lt;&gt;"",VLOOKUP(A383-1,SP500相关数据!$B$11:$E$24727,4,TRUE),VLOOKUP(A383-2,SP500相关数据!$B$11:$E$24727,4,TRUE))),"")</f>
        <v/>
      </c>
      <c r="D383" s="13">
        <f>IF(VLOOKUP(A383,高收益利差!$A:$B,2,TRUE)&lt;&gt;"",VLOOKUP(A383,高收益利差!$A:$B,2,TRUE),IF(VLOOKUP(A383-1,高收益利差!$A:$B,2,TRUE)&lt;&gt;"",VLOOKUP(A383-1,高收益利差!$A:$B,2,TRUE),VLOOKUP(A383-2,高收益利差!$A:$B,2,TRUE)))</f>
        <v/>
      </c>
      <c r="E383" s="13">
        <f>IFERROR(VLOOKUP(A383,'10Y2Y'!$A:$B,2,TRUE),"")</f>
        <v/>
      </c>
      <c r="F383">
        <f>IFERROR(D383-D370,"")</f>
        <v/>
      </c>
      <c r="G383">
        <f>IFERROR(B383/AVERAGE(B344:B383)-1,"")</f>
        <v/>
      </c>
      <c r="H383">
        <f>IF(B383="","",IFERROR(AVERAGE(B344:B383)/AVERAGE(B331:B370)-1,""))</f>
        <v/>
      </c>
      <c r="I383">
        <f>IFERROR(VLOOKUP(A383,'Sahm Rule'!$A:$B,2,TRUE),"")</f>
        <v/>
      </c>
      <c r="J383" s="159">
        <f>IFERROR((B383/B370)^4-1-D383/100,"")</f>
        <v/>
      </c>
    </row>
    <row r="384">
      <c r="A384" s="10" t="n">
        <v>38107</v>
      </c>
      <c r="B384" s="13">
        <f>IF(VLOOKUP(A384,SP500相关数据!$B$11:$C$24727,2,TRUE)&lt;&gt;"",VLOOKUP(A384,SP500相关数据!$B$11:$C$24727,2,TRUE),IF(VLOOKUP(A384-1,SP500相关数据!$B$11:$C$24727,2,TRUE)&lt;&gt;"",VLOOKUP(A384-1,SP500相关数据!$B$11:$C$24727,2,TRUE),VLOOKUP(A384-2,SP500相关数据!$B$11:$C$24727,2,TRUE)))</f>
        <v/>
      </c>
      <c r="C384" s="13">
        <f>IFERROR(IF(VLOOKUP(A384,SP500相关数据!$B$11:$E$24727,4,TRUE)&lt;&gt;"",VLOOKUP(A384,SP500相关数据!$B$11:$E$24727,4,TRUE),IF(VLOOKUP(A384-1,SP500相关数据!$B$11:$E$24727,4,TRUE)&lt;&gt;"",VLOOKUP(A384-1,SP500相关数据!$B$11:$E$24727,4,TRUE),VLOOKUP(A384-2,SP500相关数据!$B$11:$E$24727,4,TRUE))),"")</f>
        <v/>
      </c>
      <c r="D384" s="13">
        <f>IF(VLOOKUP(A384,高收益利差!$A:$B,2,TRUE)&lt;&gt;"",VLOOKUP(A384,高收益利差!$A:$B,2,TRUE),IF(VLOOKUP(A384-1,高收益利差!$A:$B,2,TRUE)&lt;&gt;"",VLOOKUP(A384-1,高收益利差!$A:$B,2,TRUE),VLOOKUP(A384-2,高收益利差!$A:$B,2,TRUE)))</f>
        <v/>
      </c>
      <c r="E384" s="13">
        <f>IFERROR(VLOOKUP(A384,'10Y2Y'!$A:$B,2,TRUE),"")</f>
        <v/>
      </c>
      <c r="F384">
        <f>IFERROR(D384-D371,"")</f>
        <v/>
      </c>
      <c r="G384">
        <f>IFERROR(B384/AVERAGE(B345:B384)-1,"")</f>
        <v/>
      </c>
      <c r="H384">
        <f>IF(B384="","",IFERROR(AVERAGE(B345:B384)/AVERAGE(B332:B371)-1,""))</f>
        <v/>
      </c>
      <c r="I384">
        <f>IFERROR(VLOOKUP(A384,'Sahm Rule'!$A:$B,2,TRUE),"")</f>
        <v/>
      </c>
      <c r="J384" s="159">
        <f>IFERROR((B384/B371)^4-1-D384/100,"")</f>
        <v/>
      </c>
    </row>
    <row r="385">
      <c r="A385" s="10" t="n">
        <v>38114</v>
      </c>
      <c r="B385" s="13">
        <f>IF(VLOOKUP(A385,SP500相关数据!$B$11:$C$24727,2,TRUE)&lt;&gt;"",VLOOKUP(A385,SP500相关数据!$B$11:$C$24727,2,TRUE),IF(VLOOKUP(A385-1,SP500相关数据!$B$11:$C$24727,2,TRUE)&lt;&gt;"",VLOOKUP(A385-1,SP500相关数据!$B$11:$C$24727,2,TRUE),VLOOKUP(A385-2,SP500相关数据!$B$11:$C$24727,2,TRUE)))</f>
        <v/>
      </c>
      <c r="C385" s="13">
        <f>IFERROR(IF(VLOOKUP(A385,SP500相关数据!$B$11:$E$24727,4,TRUE)&lt;&gt;"",VLOOKUP(A385,SP500相关数据!$B$11:$E$24727,4,TRUE),IF(VLOOKUP(A385-1,SP500相关数据!$B$11:$E$24727,4,TRUE)&lt;&gt;"",VLOOKUP(A385-1,SP500相关数据!$B$11:$E$24727,4,TRUE),VLOOKUP(A385-2,SP500相关数据!$B$11:$E$24727,4,TRUE))),"")</f>
        <v/>
      </c>
      <c r="D385" s="13">
        <f>IF(VLOOKUP(A385,高收益利差!$A:$B,2,TRUE)&lt;&gt;"",VLOOKUP(A385,高收益利差!$A:$B,2,TRUE),IF(VLOOKUP(A385-1,高收益利差!$A:$B,2,TRUE)&lt;&gt;"",VLOOKUP(A385-1,高收益利差!$A:$B,2,TRUE),VLOOKUP(A385-2,高收益利差!$A:$B,2,TRUE)))</f>
        <v/>
      </c>
      <c r="E385" s="13">
        <f>IFERROR(VLOOKUP(A385,'10Y2Y'!$A:$B,2,TRUE),"")</f>
        <v/>
      </c>
      <c r="F385">
        <f>IFERROR(D385-D372,"")</f>
        <v/>
      </c>
      <c r="G385">
        <f>IFERROR(B385/AVERAGE(B346:B385)-1,"")</f>
        <v/>
      </c>
      <c r="H385">
        <f>IF(B385="","",IFERROR(AVERAGE(B346:B385)/AVERAGE(B333:B372)-1,""))</f>
        <v/>
      </c>
      <c r="I385">
        <f>IFERROR(VLOOKUP(A385,'Sahm Rule'!$A:$B,2,TRUE),"")</f>
        <v/>
      </c>
      <c r="J385" s="159">
        <f>IFERROR((B385/B372)^4-1-D385/100,"")</f>
        <v/>
      </c>
    </row>
    <row r="386">
      <c r="A386" s="10" t="n">
        <v>38121</v>
      </c>
      <c r="B386" s="13">
        <f>IF(VLOOKUP(A386,SP500相关数据!$B$11:$C$24727,2,TRUE)&lt;&gt;"",VLOOKUP(A386,SP500相关数据!$B$11:$C$24727,2,TRUE),IF(VLOOKUP(A386-1,SP500相关数据!$B$11:$C$24727,2,TRUE)&lt;&gt;"",VLOOKUP(A386-1,SP500相关数据!$B$11:$C$24727,2,TRUE),VLOOKUP(A386-2,SP500相关数据!$B$11:$C$24727,2,TRUE)))</f>
        <v/>
      </c>
      <c r="C386" s="13">
        <f>IFERROR(IF(VLOOKUP(A386,SP500相关数据!$B$11:$E$24727,4,TRUE)&lt;&gt;"",VLOOKUP(A386,SP500相关数据!$B$11:$E$24727,4,TRUE),IF(VLOOKUP(A386-1,SP500相关数据!$B$11:$E$24727,4,TRUE)&lt;&gt;"",VLOOKUP(A386-1,SP500相关数据!$B$11:$E$24727,4,TRUE),VLOOKUP(A386-2,SP500相关数据!$B$11:$E$24727,4,TRUE))),"")</f>
        <v/>
      </c>
      <c r="D386" s="13">
        <f>IF(VLOOKUP(A386,高收益利差!$A:$B,2,TRUE)&lt;&gt;"",VLOOKUP(A386,高收益利差!$A:$B,2,TRUE),IF(VLOOKUP(A386-1,高收益利差!$A:$B,2,TRUE)&lt;&gt;"",VLOOKUP(A386-1,高收益利差!$A:$B,2,TRUE),VLOOKUP(A386-2,高收益利差!$A:$B,2,TRUE)))</f>
        <v/>
      </c>
      <c r="E386" s="13">
        <f>IFERROR(VLOOKUP(A386,'10Y2Y'!$A:$B,2,TRUE),"")</f>
        <v/>
      </c>
      <c r="F386">
        <f>IFERROR(D386-D373,"")</f>
        <v/>
      </c>
      <c r="G386">
        <f>IFERROR(B386/AVERAGE(B347:B386)-1,"")</f>
        <v/>
      </c>
      <c r="H386">
        <f>IF(B386="","",IFERROR(AVERAGE(B347:B386)/AVERAGE(B334:B373)-1,""))</f>
        <v/>
      </c>
      <c r="I386">
        <f>IFERROR(VLOOKUP(A386,'Sahm Rule'!$A:$B,2,TRUE),"")</f>
        <v/>
      </c>
      <c r="J386" s="159">
        <f>IFERROR((B386/B373)^4-1-D386/100,"")</f>
        <v/>
      </c>
    </row>
    <row r="387">
      <c r="A387" s="10" t="n">
        <v>38128</v>
      </c>
      <c r="B387" s="13">
        <f>IF(VLOOKUP(A387,SP500相关数据!$B$11:$C$24727,2,TRUE)&lt;&gt;"",VLOOKUP(A387,SP500相关数据!$B$11:$C$24727,2,TRUE),IF(VLOOKUP(A387-1,SP500相关数据!$B$11:$C$24727,2,TRUE)&lt;&gt;"",VLOOKUP(A387-1,SP500相关数据!$B$11:$C$24727,2,TRUE),VLOOKUP(A387-2,SP500相关数据!$B$11:$C$24727,2,TRUE)))</f>
        <v/>
      </c>
      <c r="C387" s="13">
        <f>IFERROR(IF(VLOOKUP(A387,SP500相关数据!$B$11:$E$24727,4,TRUE)&lt;&gt;"",VLOOKUP(A387,SP500相关数据!$B$11:$E$24727,4,TRUE),IF(VLOOKUP(A387-1,SP500相关数据!$B$11:$E$24727,4,TRUE)&lt;&gt;"",VLOOKUP(A387-1,SP500相关数据!$B$11:$E$24727,4,TRUE),VLOOKUP(A387-2,SP500相关数据!$B$11:$E$24727,4,TRUE))),"")</f>
        <v/>
      </c>
      <c r="D387" s="13">
        <f>IF(VLOOKUP(A387,高收益利差!$A:$B,2,TRUE)&lt;&gt;"",VLOOKUP(A387,高收益利差!$A:$B,2,TRUE),IF(VLOOKUP(A387-1,高收益利差!$A:$B,2,TRUE)&lt;&gt;"",VLOOKUP(A387-1,高收益利差!$A:$B,2,TRUE),VLOOKUP(A387-2,高收益利差!$A:$B,2,TRUE)))</f>
        <v/>
      </c>
      <c r="E387" s="13">
        <f>IFERROR(VLOOKUP(A387,'10Y2Y'!$A:$B,2,TRUE),"")</f>
        <v/>
      </c>
      <c r="F387">
        <f>IFERROR(D387-D374,"")</f>
        <v/>
      </c>
      <c r="G387">
        <f>IFERROR(B387/AVERAGE(B348:B387)-1,"")</f>
        <v/>
      </c>
      <c r="H387">
        <f>IF(B387="","",IFERROR(AVERAGE(B348:B387)/AVERAGE(B335:B374)-1,""))</f>
        <v/>
      </c>
      <c r="I387">
        <f>IFERROR(VLOOKUP(A387,'Sahm Rule'!$A:$B,2,TRUE),"")</f>
        <v/>
      </c>
      <c r="J387" s="159">
        <f>IFERROR((B387/B374)^4-1-D387/100,"")</f>
        <v/>
      </c>
    </row>
    <row r="388">
      <c r="A388" s="10" t="n">
        <v>38135</v>
      </c>
      <c r="B388" s="13">
        <f>IF(VLOOKUP(A388,SP500相关数据!$B$11:$C$24727,2,TRUE)&lt;&gt;"",VLOOKUP(A388,SP500相关数据!$B$11:$C$24727,2,TRUE),IF(VLOOKUP(A388-1,SP500相关数据!$B$11:$C$24727,2,TRUE)&lt;&gt;"",VLOOKUP(A388-1,SP500相关数据!$B$11:$C$24727,2,TRUE),VLOOKUP(A388-2,SP500相关数据!$B$11:$C$24727,2,TRUE)))</f>
        <v/>
      </c>
      <c r="C388" s="13">
        <f>IFERROR(IF(VLOOKUP(A388,SP500相关数据!$B$11:$E$24727,4,TRUE)&lt;&gt;"",VLOOKUP(A388,SP500相关数据!$B$11:$E$24727,4,TRUE),IF(VLOOKUP(A388-1,SP500相关数据!$B$11:$E$24727,4,TRUE)&lt;&gt;"",VLOOKUP(A388-1,SP500相关数据!$B$11:$E$24727,4,TRUE),VLOOKUP(A388-2,SP500相关数据!$B$11:$E$24727,4,TRUE))),"")</f>
        <v/>
      </c>
      <c r="D388" s="13">
        <f>IF(VLOOKUP(A388,高收益利差!$A:$B,2,TRUE)&lt;&gt;"",VLOOKUP(A388,高收益利差!$A:$B,2,TRUE),IF(VLOOKUP(A388-1,高收益利差!$A:$B,2,TRUE)&lt;&gt;"",VLOOKUP(A388-1,高收益利差!$A:$B,2,TRUE),VLOOKUP(A388-2,高收益利差!$A:$B,2,TRUE)))</f>
        <v/>
      </c>
      <c r="E388" s="13">
        <f>IFERROR(VLOOKUP(A388,'10Y2Y'!$A:$B,2,TRUE),"")</f>
        <v/>
      </c>
      <c r="F388">
        <f>IFERROR(D388-D375,"")</f>
        <v/>
      </c>
      <c r="G388">
        <f>IFERROR(B388/AVERAGE(B349:B388)-1,"")</f>
        <v/>
      </c>
      <c r="H388">
        <f>IF(B388="","",IFERROR(AVERAGE(B349:B388)/AVERAGE(B336:B375)-1,""))</f>
        <v/>
      </c>
      <c r="I388">
        <f>IFERROR(VLOOKUP(A388,'Sahm Rule'!$A:$B,2,TRUE),"")</f>
        <v/>
      </c>
      <c r="J388" s="159">
        <f>IFERROR((B388/B375)^4-1-D388/100,"")</f>
        <v/>
      </c>
    </row>
    <row r="389">
      <c r="A389" s="10" t="n">
        <v>38142</v>
      </c>
      <c r="B389" s="13">
        <f>IF(VLOOKUP(A389,SP500相关数据!$B$11:$C$24727,2,TRUE)&lt;&gt;"",VLOOKUP(A389,SP500相关数据!$B$11:$C$24727,2,TRUE),IF(VLOOKUP(A389-1,SP500相关数据!$B$11:$C$24727,2,TRUE)&lt;&gt;"",VLOOKUP(A389-1,SP500相关数据!$B$11:$C$24727,2,TRUE),VLOOKUP(A389-2,SP500相关数据!$B$11:$C$24727,2,TRUE)))</f>
        <v/>
      </c>
      <c r="C389" s="13">
        <f>IFERROR(IF(VLOOKUP(A389,SP500相关数据!$B$11:$E$24727,4,TRUE)&lt;&gt;"",VLOOKUP(A389,SP500相关数据!$B$11:$E$24727,4,TRUE),IF(VLOOKUP(A389-1,SP500相关数据!$B$11:$E$24727,4,TRUE)&lt;&gt;"",VLOOKUP(A389-1,SP500相关数据!$B$11:$E$24727,4,TRUE),VLOOKUP(A389-2,SP500相关数据!$B$11:$E$24727,4,TRUE))),"")</f>
        <v/>
      </c>
      <c r="D389" s="13">
        <f>IF(VLOOKUP(A389,高收益利差!$A:$B,2,TRUE)&lt;&gt;"",VLOOKUP(A389,高收益利差!$A:$B,2,TRUE),IF(VLOOKUP(A389-1,高收益利差!$A:$B,2,TRUE)&lt;&gt;"",VLOOKUP(A389-1,高收益利差!$A:$B,2,TRUE),VLOOKUP(A389-2,高收益利差!$A:$B,2,TRUE)))</f>
        <v/>
      </c>
      <c r="E389" s="13">
        <f>IFERROR(VLOOKUP(A389,'10Y2Y'!$A:$B,2,TRUE),"")</f>
        <v/>
      </c>
      <c r="F389">
        <f>IFERROR(D389-D376,"")</f>
        <v/>
      </c>
      <c r="G389">
        <f>IFERROR(B389/AVERAGE(B350:B389)-1,"")</f>
        <v/>
      </c>
      <c r="H389">
        <f>IF(B389="","",IFERROR(AVERAGE(B350:B389)/AVERAGE(B337:B376)-1,""))</f>
        <v/>
      </c>
      <c r="I389">
        <f>IFERROR(VLOOKUP(A389,'Sahm Rule'!$A:$B,2,TRUE),"")</f>
        <v/>
      </c>
      <c r="J389" s="159">
        <f>IFERROR((B389/B376)^4-1-D389/100,"")</f>
        <v/>
      </c>
    </row>
    <row r="390">
      <c r="A390" s="10" t="n">
        <v>38149</v>
      </c>
      <c r="B390" s="13">
        <f>IF(VLOOKUP(A390,SP500相关数据!$B$11:$C$24727,2,TRUE)&lt;&gt;"",VLOOKUP(A390,SP500相关数据!$B$11:$C$24727,2,TRUE),IF(VLOOKUP(A390-1,SP500相关数据!$B$11:$C$24727,2,TRUE)&lt;&gt;"",VLOOKUP(A390-1,SP500相关数据!$B$11:$C$24727,2,TRUE),VLOOKUP(A390-2,SP500相关数据!$B$11:$C$24727,2,TRUE)))</f>
        <v/>
      </c>
      <c r="C390" s="13">
        <f>IFERROR(IF(VLOOKUP(A390,SP500相关数据!$B$11:$E$24727,4,TRUE)&lt;&gt;"",VLOOKUP(A390,SP500相关数据!$B$11:$E$24727,4,TRUE),IF(VLOOKUP(A390-1,SP500相关数据!$B$11:$E$24727,4,TRUE)&lt;&gt;"",VLOOKUP(A390-1,SP500相关数据!$B$11:$E$24727,4,TRUE),VLOOKUP(A390-2,SP500相关数据!$B$11:$E$24727,4,TRUE))),"")</f>
        <v/>
      </c>
      <c r="D390" s="13">
        <f>IF(VLOOKUP(A390,高收益利差!$A:$B,2,TRUE)&lt;&gt;"",VLOOKUP(A390,高收益利差!$A:$B,2,TRUE),IF(VLOOKUP(A390-1,高收益利差!$A:$B,2,TRUE)&lt;&gt;"",VLOOKUP(A390-1,高收益利差!$A:$B,2,TRUE),VLOOKUP(A390-2,高收益利差!$A:$B,2,TRUE)))</f>
        <v/>
      </c>
      <c r="E390" s="13">
        <f>IFERROR(VLOOKUP(A390,'10Y2Y'!$A:$B,2,TRUE),"")</f>
        <v/>
      </c>
      <c r="F390">
        <f>IFERROR(D390-D377,"")</f>
        <v/>
      </c>
      <c r="G390">
        <f>IFERROR(B390/AVERAGE(B351:B390)-1,"")</f>
        <v/>
      </c>
      <c r="H390">
        <f>IF(B390="","",IFERROR(AVERAGE(B351:B390)/AVERAGE(B338:B377)-1,""))</f>
        <v/>
      </c>
      <c r="I390">
        <f>IFERROR(VLOOKUP(A390,'Sahm Rule'!$A:$B,2,TRUE),"")</f>
        <v/>
      </c>
      <c r="J390" s="159">
        <f>IFERROR((B390/B377)^4-1-D390/100,"")</f>
        <v/>
      </c>
    </row>
    <row r="391">
      <c r="A391" s="10" t="n">
        <v>38156</v>
      </c>
      <c r="B391" s="13">
        <f>IF(VLOOKUP(A391,SP500相关数据!$B$11:$C$24727,2,TRUE)&lt;&gt;"",VLOOKUP(A391,SP500相关数据!$B$11:$C$24727,2,TRUE),IF(VLOOKUP(A391-1,SP500相关数据!$B$11:$C$24727,2,TRUE)&lt;&gt;"",VLOOKUP(A391-1,SP500相关数据!$B$11:$C$24727,2,TRUE),VLOOKUP(A391-2,SP500相关数据!$B$11:$C$24727,2,TRUE)))</f>
        <v/>
      </c>
      <c r="C391" s="13">
        <f>IFERROR(IF(VLOOKUP(A391,SP500相关数据!$B$11:$E$24727,4,TRUE)&lt;&gt;"",VLOOKUP(A391,SP500相关数据!$B$11:$E$24727,4,TRUE),IF(VLOOKUP(A391-1,SP500相关数据!$B$11:$E$24727,4,TRUE)&lt;&gt;"",VLOOKUP(A391-1,SP500相关数据!$B$11:$E$24727,4,TRUE),VLOOKUP(A391-2,SP500相关数据!$B$11:$E$24727,4,TRUE))),"")</f>
        <v/>
      </c>
      <c r="D391" s="13">
        <f>IF(VLOOKUP(A391,高收益利差!$A:$B,2,TRUE)&lt;&gt;"",VLOOKUP(A391,高收益利差!$A:$B,2,TRUE),IF(VLOOKUP(A391-1,高收益利差!$A:$B,2,TRUE)&lt;&gt;"",VLOOKUP(A391-1,高收益利差!$A:$B,2,TRUE),VLOOKUP(A391-2,高收益利差!$A:$B,2,TRUE)))</f>
        <v/>
      </c>
      <c r="E391" s="13">
        <f>IFERROR(VLOOKUP(A391,'10Y2Y'!$A:$B,2,TRUE),"")</f>
        <v/>
      </c>
      <c r="F391">
        <f>IFERROR(D391-D378,"")</f>
        <v/>
      </c>
      <c r="G391">
        <f>IFERROR(B391/AVERAGE(B352:B391)-1,"")</f>
        <v/>
      </c>
      <c r="H391">
        <f>IF(B391="","",IFERROR(AVERAGE(B352:B391)/AVERAGE(B339:B378)-1,""))</f>
        <v/>
      </c>
      <c r="I391">
        <f>IFERROR(VLOOKUP(A391,'Sahm Rule'!$A:$B,2,TRUE),"")</f>
        <v/>
      </c>
      <c r="J391" s="159">
        <f>IFERROR((B391/B378)^4-1-D391/100,"")</f>
        <v/>
      </c>
    </row>
    <row r="392">
      <c r="A392" s="10" t="n">
        <v>38163</v>
      </c>
      <c r="B392" s="13">
        <f>IF(VLOOKUP(A392,SP500相关数据!$B$11:$C$24727,2,TRUE)&lt;&gt;"",VLOOKUP(A392,SP500相关数据!$B$11:$C$24727,2,TRUE),IF(VLOOKUP(A392-1,SP500相关数据!$B$11:$C$24727,2,TRUE)&lt;&gt;"",VLOOKUP(A392-1,SP500相关数据!$B$11:$C$24727,2,TRUE),VLOOKUP(A392-2,SP500相关数据!$B$11:$C$24727,2,TRUE)))</f>
        <v/>
      </c>
      <c r="C392" s="13">
        <f>IFERROR(IF(VLOOKUP(A392,SP500相关数据!$B$11:$E$24727,4,TRUE)&lt;&gt;"",VLOOKUP(A392,SP500相关数据!$B$11:$E$24727,4,TRUE),IF(VLOOKUP(A392-1,SP500相关数据!$B$11:$E$24727,4,TRUE)&lt;&gt;"",VLOOKUP(A392-1,SP500相关数据!$B$11:$E$24727,4,TRUE),VLOOKUP(A392-2,SP500相关数据!$B$11:$E$24727,4,TRUE))),"")</f>
        <v/>
      </c>
      <c r="D392" s="13">
        <f>IF(VLOOKUP(A392,高收益利差!$A:$B,2,TRUE)&lt;&gt;"",VLOOKUP(A392,高收益利差!$A:$B,2,TRUE),IF(VLOOKUP(A392-1,高收益利差!$A:$B,2,TRUE)&lt;&gt;"",VLOOKUP(A392-1,高收益利差!$A:$B,2,TRUE),VLOOKUP(A392-2,高收益利差!$A:$B,2,TRUE)))</f>
        <v/>
      </c>
      <c r="E392" s="13">
        <f>IFERROR(VLOOKUP(A392,'10Y2Y'!$A:$B,2,TRUE),"")</f>
        <v/>
      </c>
      <c r="F392">
        <f>IFERROR(D392-D379,"")</f>
        <v/>
      </c>
      <c r="G392">
        <f>IFERROR(B392/AVERAGE(B353:B392)-1,"")</f>
        <v/>
      </c>
      <c r="H392">
        <f>IF(B392="","",IFERROR(AVERAGE(B353:B392)/AVERAGE(B340:B379)-1,""))</f>
        <v/>
      </c>
      <c r="I392">
        <f>IFERROR(VLOOKUP(A392,'Sahm Rule'!$A:$B,2,TRUE),"")</f>
        <v/>
      </c>
      <c r="J392" s="159">
        <f>IFERROR((B392/B379)^4-1-D392/100,"")</f>
        <v/>
      </c>
    </row>
    <row r="393">
      <c r="A393" s="10" t="n">
        <v>38170</v>
      </c>
      <c r="B393" s="13">
        <f>IF(VLOOKUP(A393,SP500相关数据!$B$11:$C$24727,2,TRUE)&lt;&gt;"",VLOOKUP(A393,SP500相关数据!$B$11:$C$24727,2,TRUE),IF(VLOOKUP(A393-1,SP500相关数据!$B$11:$C$24727,2,TRUE)&lt;&gt;"",VLOOKUP(A393-1,SP500相关数据!$B$11:$C$24727,2,TRUE),VLOOKUP(A393-2,SP500相关数据!$B$11:$C$24727,2,TRUE)))</f>
        <v/>
      </c>
      <c r="C393" s="13">
        <f>IFERROR(IF(VLOOKUP(A393,SP500相关数据!$B$11:$E$24727,4,TRUE)&lt;&gt;"",VLOOKUP(A393,SP500相关数据!$B$11:$E$24727,4,TRUE),IF(VLOOKUP(A393-1,SP500相关数据!$B$11:$E$24727,4,TRUE)&lt;&gt;"",VLOOKUP(A393-1,SP500相关数据!$B$11:$E$24727,4,TRUE),VLOOKUP(A393-2,SP500相关数据!$B$11:$E$24727,4,TRUE))),"")</f>
        <v/>
      </c>
      <c r="D393" s="13">
        <f>IF(VLOOKUP(A393,高收益利差!$A:$B,2,TRUE)&lt;&gt;"",VLOOKUP(A393,高收益利差!$A:$B,2,TRUE),IF(VLOOKUP(A393-1,高收益利差!$A:$B,2,TRUE)&lt;&gt;"",VLOOKUP(A393-1,高收益利差!$A:$B,2,TRUE),VLOOKUP(A393-2,高收益利差!$A:$B,2,TRUE)))</f>
        <v/>
      </c>
      <c r="E393" s="13">
        <f>IFERROR(VLOOKUP(A393,'10Y2Y'!$A:$B,2,TRUE),"")</f>
        <v/>
      </c>
      <c r="F393">
        <f>IFERROR(D393-D380,"")</f>
        <v/>
      </c>
      <c r="G393">
        <f>IFERROR(B393/AVERAGE(B354:B393)-1,"")</f>
        <v/>
      </c>
      <c r="H393">
        <f>IF(B393="","",IFERROR(AVERAGE(B354:B393)/AVERAGE(B341:B380)-1,""))</f>
        <v/>
      </c>
      <c r="I393">
        <f>IFERROR(VLOOKUP(A393,'Sahm Rule'!$A:$B,2,TRUE),"")</f>
        <v/>
      </c>
      <c r="J393" s="159">
        <f>IFERROR((B393/B380)^4-1-D393/100,"")</f>
        <v/>
      </c>
    </row>
    <row r="394">
      <c r="A394" s="10" t="n">
        <v>38177</v>
      </c>
      <c r="B394" s="13">
        <f>IF(VLOOKUP(A394,SP500相关数据!$B$11:$C$24727,2,TRUE)&lt;&gt;"",VLOOKUP(A394,SP500相关数据!$B$11:$C$24727,2,TRUE),IF(VLOOKUP(A394-1,SP500相关数据!$B$11:$C$24727,2,TRUE)&lt;&gt;"",VLOOKUP(A394-1,SP500相关数据!$B$11:$C$24727,2,TRUE),VLOOKUP(A394-2,SP500相关数据!$B$11:$C$24727,2,TRUE)))</f>
        <v/>
      </c>
      <c r="C394" s="13">
        <f>IFERROR(IF(VLOOKUP(A394,SP500相关数据!$B$11:$E$24727,4,TRUE)&lt;&gt;"",VLOOKUP(A394,SP500相关数据!$B$11:$E$24727,4,TRUE),IF(VLOOKUP(A394-1,SP500相关数据!$B$11:$E$24727,4,TRUE)&lt;&gt;"",VLOOKUP(A394-1,SP500相关数据!$B$11:$E$24727,4,TRUE),VLOOKUP(A394-2,SP500相关数据!$B$11:$E$24727,4,TRUE))),"")</f>
        <v/>
      </c>
      <c r="D394" s="13">
        <f>IF(VLOOKUP(A394,高收益利差!$A:$B,2,TRUE)&lt;&gt;"",VLOOKUP(A394,高收益利差!$A:$B,2,TRUE),IF(VLOOKUP(A394-1,高收益利差!$A:$B,2,TRUE)&lt;&gt;"",VLOOKUP(A394-1,高收益利差!$A:$B,2,TRUE),VLOOKUP(A394-2,高收益利差!$A:$B,2,TRUE)))</f>
        <v/>
      </c>
      <c r="E394" s="13">
        <f>IFERROR(VLOOKUP(A394,'10Y2Y'!$A:$B,2,TRUE),"")</f>
        <v/>
      </c>
      <c r="F394">
        <f>IFERROR(D394-D381,"")</f>
        <v/>
      </c>
      <c r="G394">
        <f>IFERROR(B394/AVERAGE(B355:B394)-1,"")</f>
        <v/>
      </c>
      <c r="H394">
        <f>IF(B394="","",IFERROR(AVERAGE(B355:B394)/AVERAGE(B342:B381)-1,""))</f>
        <v/>
      </c>
      <c r="I394">
        <f>IFERROR(VLOOKUP(A394,'Sahm Rule'!$A:$B,2,TRUE),"")</f>
        <v/>
      </c>
      <c r="J394" s="159">
        <f>IFERROR((B394/B381)^4-1-D394/100,"")</f>
        <v/>
      </c>
    </row>
    <row r="395">
      <c r="A395" s="10" t="n">
        <v>38184</v>
      </c>
      <c r="B395" s="13">
        <f>IF(VLOOKUP(A395,SP500相关数据!$B$11:$C$24727,2,TRUE)&lt;&gt;"",VLOOKUP(A395,SP500相关数据!$B$11:$C$24727,2,TRUE),IF(VLOOKUP(A395-1,SP500相关数据!$B$11:$C$24727,2,TRUE)&lt;&gt;"",VLOOKUP(A395-1,SP500相关数据!$B$11:$C$24727,2,TRUE),VLOOKUP(A395-2,SP500相关数据!$B$11:$C$24727,2,TRUE)))</f>
        <v/>
      </c>
      <c r="C395" s="13">
        <f>IFERROR(IF(VLOOKUP(A395,SP500相关数据!$B$11:$E$24727,4,TRUE)&lt;&gt;"",VLOOKUP(A395,SP500相关数据!$B$11:$E$24727,4,TRUE),IF(VLOOKUP(A395-1,SP500相关数据!$B$11:$E$24727,4,TRUE)&lt;&gt;"",VLOOKUP(A395-1,SP500相关数据!$B$11:$E$24727,4,TRUE),VLOOKUP(A395-2,SP500相关数据!$B$11:$E$24727,4,TRUE))),"")</f>
        <v/>
      </c>
      <c r="D395" s="13">
        <f>IF(VLOOKUP(A395,高收益利差!$A:$B,2,TRUE)&lt;&gt;"",VLOOKUP(A395,高收益利差!$A:$B,2,TRUE),IF(VLOOKUP(A395-1,高收益利差!$A:$B,2,TRUE)&lt;&gt;"",VLOOKUP(A395-1,高收益利差!$A:$B,2,TRUE),VLOOKUP(A395-2,高收益利差!$A:$B,2,TRUE)))</f>
        <v/>
      </c>
      <c r="E395" s="13">
        <f>IFERROR(VLOOKUP(A395,'10Y2Y'!$A:$B,2,TRUE),"")</f>
        <v/>
      </c>
      <c r="F395">
        <f>IFERROR(D395-D382,"")</f>
        <v/>
      </c>
      <c r="G395">
        <f>IFERROR(B395/AVERAGE(B356:B395)-1,"")</f>
        <v/>
      </c>
      <c r="H395">
        <f>IF(B395="","",IFERROR(AVERAGE(B356:B395)/AVERAGE(B343:B382)-1,""))</f>
        <v/>
      </c>
      <c r="I395">
        <f>IFERROR(VLOOKUP(A395,'Sahm Rule'!$A:$B,2,TRUE),"")</f>
        <v/>
      </c>
      <c r="J395" s="159">
        <f>IFERROR((B395/B382)^4-1-D395/100,"")</f>
        <v/>
      </c>
    </row>
    <row r="396">
      <c r="A396" s="10" t="n">
        <v>38191</v>
      </c>
      <c r="B396" s="13">
        <f>IF(VLOOKUP(A396,SP500相关数据!$B$11:$C$24727,2,TRUE)&lt;&gt;"",VLOOKUP(A396,SP500相关数据!$B$11:$C$24727,2,TRUE),IF(VLOOKUP(A396-1,SP500相关数据!$B$11:$C$24727,2,TRUE)&lt;&gt;"",VLOOKUP(A396-1,SP500相关数据!$B$11:$C$24727,2,TRUE),VLOOKUP(A396-2,SP500相关数据!$B$11:$C$24727,2,TRUE)))</f>
        <v/>
      </c>
      <c r="C396" s="13">
        <f>IFERROR(IF(VLOOKUP(A396,SP500相关数据!$B$11:$E$24727,4,TRUE)&lt;&gt;"",VLOOKUP(A396,SP500相关数据!$B$11:$E$24727,4,TRUE),IF(VLOOKUP(A396-1,SP500相关数据!$B$11:$E$24727,4,TRUE)&lt;&gt;"",VLOOKUP(A396-1,SP500相关数据!$B$11:$E$24727,4,TRUE),VLOOKUP(A396-2,SP500相关数据!$B$11:$E$24727,4,TRUE))),"")</f>
        <v/>
      </c>
      <c r="D396" s="13">
        <f>IF(VLOOKUP(A396,高收益利差!$A:$B,2,TRUE)&lt;&gt;"",VLOOKUP(A396,高收益利差!$A:$B,2,TRUE),IF(VLOOKUP(A396-1,高收益利差!$A:$B,2,TRUE)&lt;&gt;"",VLOOKUP(A396-1,高收益利差!$A:$B,2,TRUE),VLOOKUP(A396-2,高收益利差!$A:$B,2,TRUE)))</f>
        <v/>
      </c>
      <c r="E396" s="13">
        <f>IFERROR(VLOOKUP(A396,'10Y2Y'!$A:$B,2,TRUE),"")</f>
        <v/>
      </c>
      <c r="F396">
        <f>IFERROR(D396-D383,"")</f>
        <v/>
      </c>
      <c r="G396">
        <f>IFERROR(B396/AVERAGE(B357:B396)-1,"")</f>
        <v/>
      </c>
      <c r="H396">
        <f>IF(B396="","",IFERROR(AVERAGE(B357:B396)/AVERAGE(B344:B383)-1,""))</f>
        <v/>
      </c>
      <c r="I396">
        <f>IFERROR(VLOOKUP(A396,'Sahm Rule'!$A:$B,2,TRUE),"")</f>
        <v/>
      </c>
      <c r="J396" s="159">
        <f>IFERROR((B396/B383)^4-1-D396/100,"")</f>
        <v/>
      </c>
    </row>
    <row r="397">
      <c r="A397" s="10" t="n">
        <v>38198</v>
      </c>
      <c r="B397" s="13">
        <f>IF(VLOOKUP(A397,SP500相关数据!$B$11:$C$24727,2,TRUE)&lt;&gt;"",VLOOKUP(A397,SP500相关数据!$B$11:$C$24727,2,TRUE),IF(VLOOKUP(A397-1,SP500相关数据!$B$11:$C$24727,2,TRUE)&lt;&gt;"",VLOOKUP(A397-1,SP500相关数据!$B$11:$C$24727,2,TRUE),VLOOKUP(A397-2,SP500相关数据!$B$11:$C$24727,2,TRUE)))</f>
        <v/>
      </c>
      <c r="C397" s="13">
        <f>IFERROR(IF(VLOOKUP(A397,SP500相关数据!$B$11:$E$24727,4,TRUE)&lt;&gt;"",VLOOKUP(A397,SP500相关数据!$B$11:$E$24727,4,TRUE),IF(VLOOKUP(A397-1,SP500相关数据!$B$11:$E$24727,4,TRUE)&lt;&gt;"",VLOOKUP(A397-1,SP500相关数据!$B$11:$E$24727,4,TRUE),VLOOKUP(A397-2,SP500相关数据!$B$11:$E$24727,4,TRUE))),"")</f>
        <v/>
      </c>
      <c r="D397" s="13">
        <f>IF(VLOOKUP(A397,高收益利差!$A:$B,2,TRUE)&lt;&gt;"",VLOOKUP(A397,高收益利差!$A:$B,2,TRUE),IF(VLOOKUP(A397-1,高收益利差!$A:$B,2,TRUE)&lt;&gt;"",VLOOKUP(A397-1,高收益利差!$A:$B,2,TRUE),VLOOKUP(A397-2,高收益利差!$A:$B,2,TRUE)))</f>
        <v/>
      </c>
      <c r="E397" s="13">
        <f>IFERROR(VLOOKUP(A397,'10Y2Y'!$A:$B,2,TRUE),"")</f>
        <v/>
      </c>
      <c r="F397">
        <f>IFERROR(D397-D384,"")</f>
        <v/>
      </c>
      <c r="G397">
        <f>IFERROR(B397/AVERAGE(B358:B397)-1,"")</f>
        <v/>
      </c>
      <c r="H397">
        <f>IF(B397="","",IFERROR(AVERAGE(B358:B397)/AVERAGE(B345:B384)-1,""))</f>
        <v/>
      </c>
      <c r="I397">
        <f>IFERROR(VLOOKUP(A397,'Sahm Rule'!$A:$B,2,TRUE),"")</f>
        <v/>
      </c>
      <c r="J397" s="159">
        <f>IFERROR((B397/B384)^4-1-D397/100,"")</f>
        <v/>
      </c>
    </row>
    <row r="398">
      <c r="A398" s="10" t="n">
        <v>38205</v>
      </c>
      <c r="B398" s="13">
        <f>IF(VLOOKUP(A398,SP500相关数据!$B$11:$C$24727,2,TRUE)&lt;&gt;"",VLOOKUP(A398,SP500相关数据!$B$11:$C$24727,2,TRUE),IF(VLOOKUP(A398-1,SP500相关数据!$B$11:$C$24727,2,TRUE)&lt;&gt;"",VLOOKUP(A398-1,SP500相关数据!$B$11:$C$24727,2,TRUE),VLOOKUP(A398-2,SP500相关数据!$B$11:$C$24727,2,TRUE)))</f>
        <v/>
      </c>
      <c r="C398" s="13">
        <f>IFERROR(IF(VLOOKUP(A398,SP500相关数据!$B$11:$E$24727,4,TRUE)&lt;&gt;"",VLOOKUP(A398,SP500相关数据!$B$11:$E$24727,4,TRUE),IF(VLOOKUP(A398-1,SP500相关数据!$B$11:$E$24727,4,TRUE)&lt;&gt;"",VLOOKUP(A398-1,SP500相关数据!$B$11:$E$24727,4,TRUE),VLOOKUP(A398-2,SP500相关数据!$B$11:$E$24727,4,TRUE))),"")</f>
        <v/>
      </c>
      <c r="D398" s="13">
        <f>IF(VLOOKUP(A398,高收益利差!$A:$B,2,TRUE)&lt;&gt;"",VLOOKUP(A398,高收益利差!$A:$B,2,TRUE),IF(VLOOKUP(A398-1,高收益利差!$A:$B,2,TRUE)&lt;&gt;"",VLOOKUP(A398-1,高收益利差!$A:$B,2,TRUE),VLOOKUP(A398-2,高收益利差!$A:$B,2,TRUE)))</f>
        <v/>
      </c>
      <c r="E398" s="13">
        <f>IFERROR(VLOOKUP(A398,'10Y2Y'!$A:$B,2,TRUE),"")</f>
        <v/>
      </c>
      <c r="F398">
        <f>IFERROR(D398-D385,"")</f>
        <v/>
      </c>
      <c r="G398">
        <f>IFERROR(B398/AVERAGE(B359:B398)-1,"")</f>
        <v/>
      </c>
      <c r="H398">
        <f>IF(B398="","",IFERROR(AVERAGE(B359:B398)/AVERAGE(B346:B385)-1,""))</f>
        <v/>
      </c>
      <c r="I398">
        <f>IFERROR(VLOOKUP(A398,'Sahm Rule'!$A:$B,2,TRUE),"")</f>
        <v/>
      </c>
      <c r="J398" s="159">
        <f>IFERROR((B398/B385)^4-1-D398/100,"")</f>
        <v/>
      </c>
    </row>
    <row r="399">
      <c r="A399" s="10" t="n">
        <v>38212</v>
      </c>
      <c r="B399" s="13">
        <f>IF(VLOOKUP(A399,SP500相关数据!$B$11:$C$24727,2,TRUE)&lt;&gt;"",VLOOKUP(A399,SP500相关数据!$B$11:$C$24727,2,TRUE),IF(VLOOKUP(A399-1,SP500相关数据!$B$11:$C$24727,2,TRUE)&lt;&gt;"",VLOOKUP(A399-1,SP500相关数据!$B$11:$C$24727,2,TRUE),VLOOKUP(A399-2,SP500相关数据!$B$11:$C$24727,2,TRUE)))</f>
        <v/>
      </c>
      <c r="C399" s="13">
        <f>IFERROR(IF(VLOOKUP(A399,SP500相关数据!$B$11:$E$24727,4,TRUE)&lt;&gt;"",VLOOKUP(A399,SP500相关数据!$B$11:$E$24727,4,TRUE),IF(VLOOKUP(A399-1,SP500相关数据!$B$11:$E$24727,4,TRUE)&lt;&gt;"",VLOOKUP(A399-1,SP500相关数据!$B$11:$E$24727,4,TRUE),VLOOKUP(A399-2,SP500相关数据!$B$11:$E$24727,4,TRUE))),"")</f>
        <v/>
      </c>
      <c r="D399" s="13">
        <f>IF(VLOOKUP(A399,高收益利差!$A:$B,2,TRUE)&lt;&gt;"",VLOOKUP(A399,高收益利差!$A:$B,2,TRUE),IF(VLOOKUP(A399-1,高收益利差!$A:$B,2,TRUE)&lt;&gt;"",VLOOKUP(A399-1,高收益利差!$A:$B,2,TRUE),VLOOKUP(A399-2,高收益利差!$A:$B,2,TRUE)))</f>
        <v/>
      </c>
      <c r="E399" s="13">
        <f>IFERROR(VLOOKUP(A399,'10Y2Y'!$A:$B,2,TRUE),"")</f>
        <v/>
      </c>
      <c r="F399">
        <f>IFERROR(D399-D386,"")</f>
        <v/>
      </c>
      <c r="G399">
        <f>IFERROR(B399/AVERAGE(B360:B399)-1,"")</f>
        <v/>
      </c>
      <c r="H399">
        <f>IF(B399="","",IFERROR(AVERAGE(B360:B399)/AVERAGE(B347:B386)-1,""))</f>
        <v/>
      </c>
      <c r="I399">
        <f>IFERROR(VLOOKUP(A399,'Sahm Rule'!$A:$B,2,TRUE),"")</f>
        <v/>
      </c>
      <c r="J399" s="159">
        <f>IFERROR((B399/B386)^4-1-D399/100,"")</f>
        <v/>
      </c>
    </row>
    <row r="400">
      <c r="A400" s="10" t="n">
        <v>38219</v>
      </c>
      <c r="B400" s="13">
        <f>IF(VLOOKUP(A400,SP500相关数据!$B$11:$C$24727,2,TRUE)&lt;&gt;"",VLOOKUP(A400,SP500相关数据!$B$11:$C$24727,2,TRUE),IF(VLOOKUP(A400-1,SP500相关数据!$B$11:$C$24727,2,TRUE)&lt;&gt;"",VLOOKUP(A400-1,SP500相关数据!$B$11:$C$24727,2,TRUE),VLOOKUP(A400-2,SP500相关数据!$B$11:$C$24727,2,TRUE)))</f>
        <v/>
      </c>
      <c r="C400" s="13">
        <f>IFERROR(IF(VLOOKUP(A400,SP500相关数据!$B$11:$E$24727,4,TRUE)&lt;&gt;"",VLOOKUP(A400,SP500相关数据!$B$11:$E$24727,4,TRUE),IF(VLOOKUP(A400-1,SP500相关数据!$B$11:$E$24727,4,TRUE)&lt;&gt;"",VLOOKUP(A400-1,SP500相关数据!$B$11:$E$24727,4,TRUE),VLOOKUP(A400-2,SP500相关数据!$B$11:$E$24727,4,TRUE))),"")</f>
        <v/>
      </c>
      <c r="D400" s="13">
        <f>IF(VLOOKUP(A400,高收益利差!$A:$B,2,TRUE)&lt;&gt;"",VLOOKUP(A400,高收益利差!$A:$B,2,TRUE),IF(VLOOKUP(A400-1,高收益利差!$A:$B,2,TRUE)&lt;&gt;"",VLOOKUP(A400-1,高收益利差!$A:$B,2,TRUE),VLOOKUP(A400-2,高收益利差!$A:$B,2,TRUE)))</f>
        <v/>
      </c>
      <c r="E400" s="13">
        <f>IFERROR(VLOOKUP(A400,'10Y2Y'!$A:$B,2,TRUE),"")</f>
        <v/>
      </c>
      <c r="F400">
        <f>IFERROR(D400-D387,"")</f>
        <v/>
      </c>
      <c r="G400">
        <f>IFERROR(B400/AVERAGE(B361:B400)-1,"")</f>
        <v/>
      </c>
      <c r="H400">
        <f>IF(B400="","",IFERROR(AVERAGE(B361:B400)/AVERAGE(B348:B387)-1,""))</f>
        <v/>
      </c>
      <c r="I400">
        <f>IFERROR(VLOOKUP(A400,'Sahm Rule'!$A:$B,2,TRUE),"")</f>
        <v/>
      </c>
      <c r="J400" s="159">
        <f>IFERROR((B400/B387)^4-1-D400/100,"")</f>
        <v/>
      </c>
    </row>
    <row r="401">
      <c r="A401" s="10" t="n">
        <v>38226</v>
      </c>
      <c r="B401" s="13">
        <f>IF(VLOOKUP(A401,SP500相关数据!$B$11:$C$24727,2,TRUE)&lt;&gt;"",VLOOKUP(A401,SP500相关数据!$B$11:$C$24727,2,TRUE),IF(VLOOKUP(A401-1,SP500相关数据!$B$11:$C$24727,2,TRUE)&lt;&gt;"",VLOOKUP(A401-1,SP500相关数据!$B$11:$C$24727,2,TRUE),VLOOKUP(A401-2,SP500相关数据!$B$11:$C$24727,2,TRUE)))</f>
        <v/>
      </c>
      <c r="C401" s="13">
        <f>IFERROR(IF(VLOOKUP(A401,SP500相关数据!$B$11:$E$24727,4,TRUE)&lt;&gt;"",VLOOKUP(A401,SP500相关数据!$B$11:$E$24727,4,TRUE),IF(VLOOKUP(A401-1,SP500相关数据!$B$11:$E$24727,4,TRUE)&lt;&gt;"",VLOOKUP(A401-1,SP500相关数据!$B$11:$E$24727,4,TRUE),VLOOKUP(A401-2,SP500相关数据!$B$11:$E$24727,4,TRUE))),"")</f>
        <v/>
      </c>
      <c r="D401" s="13">
        <f>IF(VLOOKUP(A401,高收益利差!$A:$B,2,TRUE)&lt;&gt;"",VLOOKUP(A401,高收益利差!$A:$B,2,TRUE),IF(VLOOKUP(A401-1,高收益利差!$A:$B,2,TRUE)&lt;&gt;"",VLOOKUP(A401-1,高收益利差!$A:$B,2,TRUE),VLOOKUP(A401-2,高收益利差!$A:$B,2,TRUE)))</f>
        <v/>
      </c>
      <c r="E401" s="13">
        <f>IFERROR(VLOOKUP(A401,'10Y2Y'!$A:$B,2,TRUE),"")</f>
        <v/>
      </c>
      <c r="F401">
        <f>IFERROR(D401-D388,"")</f>
        <v/>
      </c>
      <c r="G401">
        <f>IFERROR(B401/AVERAGE(B362:B401)-1,"")</f>
        <v/>
      </c>
      <c r="H401">
        <f>IF(B401="","",IFERROR(AVERAGE(B362:B401)/AVERAGE(B349:B388)-1,""))</f>
        <v/>
      </c>
      <c r="I401">
        <f>IFERROR(VLOOKUP(A401,'Sahm Rule'!$A:$B,2,TRUE),"")</f>
        <v/>
      </c>
      <c r="J401" s="159">
        <f>IFERROR((B401/B388)^4-1-D401/100,"")</f>
        <v/>
      </c>
    </row>
    <row r="402">
      <c r="A402" s="10" t="n">
        <v>38233</v>
      </c>
      <c r="B402" s="13">
        <f>IF(VLOOKUP(A402,SP500相关数据!$B$11:$C$24727,2,TRUE)&lt;&gt;"",VLOOKUP(A402,SP500相关数据!$B$11:$C$24727,2,TRUE),IF(VLOOKUP(A402-1,SP500相关数据!$B$11:$C$24727,2,TRUE)&lt;&gt;"",VLOOKUP(A402-1,SP500相关数据!$B$11:$C$24727,2,TRUE),VLOOKUP(A402-2,SP500相关数据!$B$11:$C$24727,2,TRUE)))</f>
        <v/>
      </c>
      <c r="C402" s="13">
        <f>IFERROR(IF(VLOOKUP(A402,SP500相关数据!$B$11:$E$24727,4,TRUE)&lt;&gt;"",VLOOKUP(A402,SP500相关数据!$B$11:$E$24727,4,TRUE),IF(VLOOKUP(A402-1,SP500相关数据!$B$11:$E$24727,4,TRUE)&lt;&gt;"",VLOOKUP(A402-1,SP500相关数据!$B$11:$E$24727,4,TRUE),VLOOKUP(A402-2,SP500相关数据!$B$11:$E$24727,4,TRUE))),"")</f>
        <v/>
      </c>
      <c r="D402" s="13">
        <f>IF(VLOOKUP(A402,高收益利差!$A:$B,2,TRUE)&lt;&gt;"",VLOOKUP(A402,高收益利差!$A:$B,2,TRUE),IF(VLOOKUP(A402-1,高收益利差!$A:$B,2,TRUE)&lt;&gt;"",VLOOKUP(A402-1,高收益利差!$A:$B,2,TRUE),VLOOKUP(A402-2,高收益利差!$A:$B,2,TRUE)))</f>
        <v/>
      </c>
      <c r="E402" s="13">
        <f>IFERROR(VLOOKUP(A402,'10Y2Y'!$A:$B,2,TRUE),"")</f>
        <v/>
      </c>
      <c r="F402">
        <f>IFERROR(D402-D389,"")</f>
        <v/>
      </c>
      <c r="G402">
        <f>IFERROR(B402/AVERAGE(B363:B402)-1,"")</f>
        <v/>
      </c>
      <c r="H402">
        <f>IF(B402="","",IFERROR(AVERAGE(B363:B402)/AVERAGE(B350:B389)-1,""))</f>
        <v/>
      </c>
      <c r="I402">
        <f>IFERROR(VLOOKUP(A402,'Sahm Rule'!$A:$B,2,TRUE),"")</f>
        <v/>
      </c>
      <c r="J402" s="159">
        <f>IFERROR((B402/B389)^4-1-D402/100,"")</f>
        <v/>
      </c>
    </row>
    <row r="403">
      <c r="A403" s="10" t="n">
        <v>38240</v>
      </c>
      <c r="B403" s="13">
        <f>IF(VLOOKUP(A403,SP500相关数据!$B$11:$C$24727,2,TRUE)&lt;&gt;"",VLOOKUP(A403,SP500相关数据!$B$11:$C$24727,2,TRUE),IF(VLOOKUP(A403-1,SP500相关数据!$B$11:$C$24727,2,TRUE)&lt;&gt;"",VLOOKUP(A403-1,SP500相关数据!$B$11:$C$24727,2,TRUE),VLOOKUP(A403-2,SP500相关数据!$B$11:$C$24727,2,TRUE)))</f>
        <v/>
      </c>
      <c r="C403" s="13">
        <f>IFERROR(IF(VLOOKUP(A403,SP500相关数据!$B$11:$E$24727,4,TRUE)&lt;&gt;"",VLOOKUP(A403,SP500相关数据!$B$11:$E$24727,4,TRUE),IF(VLOOKUP(A403-1,SP500相关数据!$B$11:$E$24727,4,TRUE)&lt;&gt;"",VLOOKUP(A403-1,SP500相关数据!$B$11:$E$24727,4,TRUE),VLOOKUP(A403-2,SP500相关数据!$B$11:$E$24727,4,TRUE))),"")</f>
        <v/>
      </c>
      <c r="D403" s="13">
        <f>IF(VLOOKUP(A403,高收益利差!$A:$B,2,TRUE)&lt;&gt;"",VLOOKUP(A403,高收益利差!$A:$B,2,TRUE),IF(VLOOKUP(A403-1,高收益利差!$A:$B,2,TRUE)&lt;&gt;"",VLOOKUP(A403-1,高收益利差!$A:$B,2,TRUE),VLOOKUP(A403-2,高收益利差!$A:$B,2,TRUE)))</f>
        <v/>
      </c>
      <c r="E403" s="13">
        <f>IFERROR(VLOOKUP(A403,'10Y2Y'!$A:$B,2,TRUE),"")</f>
        <v/>
      </c>
      <c r="F403">
        <f>IFERROR(D403-D390,"")</f>
        <v/>
      </c>
      <c r="G403">
        <f>IFERROR(B403/AVERAGE(B364:B403)-1,"")</f>
        <v/>
      </c>
      <c r="H403">
        <f>IF(B403="","",IFERROR(AVERAGE(B364:B403)/AVERAGE(B351:B390)-1,""))</f>
        <v/>
      </c>
      <c r="I403">
        <f>IFERROR(VLOOKUP(A403,'Sahm Rule'!$A:$B,2,TRUE),"")</f>
        <v/>
      </c>
      <c r="J403" s="159">
        <f>IFERROR((B403/B390)^4-1-D403/100,"")</f>
        <v/>
      </c>
    </row>
    <row r="404">
      <c r="A404" s="10" t="n">
        <v>38247</v>
      </c>
      <c r="B404" s="13">
        <f>IF(VLOOKUP(A404,SP500相关数据!$B$11:$C$24727,2,TRUE)&lt;&gt;"",VLOOKUP(A404,SP500相关数据!$B$11:$C$24727,2,TRUE),IF(VLOOKUP(A404-1,SP500相关数据!$B$11:$C$24727,2,TRUE)&lt;&gt;"",VLOOKUP(A404-1,SP500相关数据!$B$11:$C$24727,2,TRUE),VLOOKUP(A404-2,SP500相关数据!$B$11:$C$24727,2,TRUE)))</f>
        <v/>
      </c>
      <c r="C404" s="13">
        <f>IFERROR(IF(VLOOKUP(A404,SP500相关数据!$B$11:$E$24727,4,TRUE)&lt;&gt;"",VLOOKUP(A404,SP500相关数据!$B$11:$E$24727,4,TRUE),IF(VLOOKUP(A404-1,SP500相关数据!$B$11:$E$24727,4,TRUE)&lt;&gt;"",VLOOKUP(A404-1,SP500相关数据!$B$11:$E$24727,4,TRUE),VLOOKUP(A404-2,SP500相关数据!$B$11:$E$24727,4,TRUE))),"")</f>
        <v/>
      </c>
      <c r="D404" s="13">
        <f>IF(VLOOKUP(A404,高收益利差!$A:$B,2,TRUE)&lt;&gt;"",VLOOKUP(A404,高收益利差!$A:$B,2,TRUE),IF(VLOOKUP(A404-1,高收益利差!$A:$B,2,TRUE)&lt;&gt;"",VLOOKUP(A404-1,高收益利差!$A:$B,2,TRUE),VLOOKUP(A404-2,高收益利差!$A:$B,2,TRUE)))</f>
        <v/>
      </c>
      <c r="E404" s="13">
        <f>IFERROR(VLOOKUP(A404,'10Y2Y'!$A:$B,2,TRUE),"")</f>
        <v/>
      </c>
      <c r="F404">
        <f>IFERROR(D404-D391,"")</f>
        <v/>
      </c>
      <c r="G404">
        <f>IFERROR(B404/AVERAGE(B365:B404)-1,"")</f>
        <v/>
      </c>
      <c r="H404">
        <f>IF(B404="","",IFERROR(AVERAGE(B365:B404)/AVERAGE(B352:B391)-1,""))</f>
        <v/>
      </c>
      <c r="I404">
        <f>IFERROR(VLOOKUP(A404,'Sahm Rule'!$A:$B,2,TRUE),"")</f>
        <v/>
      </c>
      <c r="J404" s="159">
        <f>IFERROR((B404/B391)^4-1-D404/100,"")</f>
        <v/>
      </c>
    </row>
    <row r="405">
      <c r="A405" s="10" t="n">
        <v>38254</v>
      </c>
      <c r="B405" s="13">
        <f>IF(VLOOKUP(A405,SP500相关数据!$B$11:$C$24727,2,TRUE)&lt;&gt;"",VLOOKUP(A405,SP500相关数据!$B$11:$C$24727,2,TRUE),IF(VLOOKUP(A405-1,SP500相关数据!$B$11:$C$24727,2,TRUE)&lt;&gt;"",VLOOKUP(A405-1,SP500相关数据!$B$11:$C$24727,2,TRUE),VLOOKUP(A405-2,SP500相关数据!$B$11:$C$24727,2,TRUE)))</f>
        <v/>
      </c>
      <c r="C405" s="13">
        <f>IFERROR(IF(VLOOKUP(A405,SP500相关数据!$B$11:$E$24727,4,TRUE)&lt;&gt;"",VLOOKUP(A405,SP500相关数据!$B$11:$E$24727,4,TRUE),IF(VLOOKUP(A405-1,SP500相关数据!$B$11:$E$24727,4,TRUE)&lt;&gt;"",VLOOKUP(A405-1,SP500相关数据!$B$11:$E$24727,4,TRUE),VLOOKUP(A405-2,SP500相关数据!$B$11:$E$24727,4,TRUE))),"")</f>
        <v/>
      </c>
      <c r="D405" s="13">
        <f>IF(VLOOKUP(A405,高收益利差!$A:$B,2,TRUE)&lt;&gt;"",VLOOKUP(A405,高收益利差!$A:$B,2,TRUE),IF(VLOOKUP(A405-1,高收益利差!$A:$B,2,TRUE)&lt;&gt;"",VLOOKUP(A405-1,高收益利差!$A:$B,2,TRUE),VLOOKUP(A405-2,高收益利差!$A:$B,2,TRUE)))</f>
        <v/>
      </c>
      <c r="E405" s="13">
        <f>IFERROR(VLOOKUP(A405,'10Y2Y'!$A:$B,2,TRUE),"")</f>
        <v/>
      </c>
      <c r="F405">
        <f>IFERROR(D405-D392,"")</f>
        <v/>
      </c>
      <c r="G405">
        <f>IFERROR(B405/AVERAGE(B366:B405)-1,"")</f>
        <v/>
      </c>
      <c r="H405">
        <f>IF(B405="","",IFERROR(AVERAGE(B366:B405)/AVERAGE(B353:B392)-1,""))</f>
        <v/>
      </c>
      <c r="I405">
        <f>IFERROR(VLOOKUP(A405,'Sahm Rule'!$A:$B,2,TRUE),"")</f>
        <v/>
      </c>
      <c r="J405" s="159">
        <f>IFERROR((B405/B392)^4-1-D405/100,"")</f>
        <v/>
      </c>
    </row>
    <row r="406">
      <c r="A406" s="10" t="n">
        <v>38261</v>
      </c>
      <c r="B406" s="13">
        <f>IF(VLOOKUP(A406,SP500相关数据!$B$11:$C$24727,2,TRUE)&lt;&gt;"",VLOOKUP(A406,SP500相关数据!$B$11:$C$24727,2,TRUE),IF(VLOOKUP(A406-1,SP500相关数据!$B$11:$C$24727,2,TRUE)&lt;&gt;"",VLOOKUP(A406-1,SP500相关数据!$B$11:$C$24727,2,TRUE),VLOOKUP(A406-2,SP500相关数据!$B$11:$C$24727,2,TRUE)))</f>
        <v/>
      </c>
      <c r="C406" s="13">
        <f>IFERROR(IF(VLOOKUP(A406,SP500相关数据!$B$11:$E$24727,4,TRUE)&lt;&gt;"",VLOOKUP(A406,SP500相关数据!$B$11:$E$24727,4,TRUE),IF(VLOOKUP(A406-1,SP500相关数据!$B$11:$E$24727,4,TRUE)&lt;&gt;"",VLOOKUP(A406-1,SP500相关数据!$B$11:$E$24727,4,TRUE),VLOOKUP(A406-2,SP500相关数据!$B$11:$E$24727,4,TRUE))),"")</f>
        <v/>
      </c>
      <c r="D406" s="13">
        <f>IF(VLOOKUP(A406,高收益利差!$A:$B,2,TRUE)&lt;&gt;"",VLOOKUP(A406,高收益利差!$A:$B,2,TRUE),IF(VLOOKUP(A406-1,高收益利差!$A:$B,2,TRUE)&lt;&gt;"",VLOOKUP(A406-1,高收益利差!$A:$B,2,TRUE),VLOOKUP(A406-2,高收益利差!$A:$B,2,TRUE)))</f>
        <v/>
      </c>
      <c r="E406" s="13">
        <f>IFERROR(VLOOKUP(A406,'10Y2Y'!$A:$B,2,TRUE),"")</f>
        <v/>
      </c>
      <c r="F406">
        <f>IFERROR(D406-D393,"")</f>
        <v/>
      </c>
      <c r="G406">
        <f>IFERROR(B406/AVERAGE(B367:B406)-1,"")</f>
        <v/>
      </c>
      <c r="H406">
        <f>IF(B406="","",IFERROR(AVERAGE(B367:B406)/AVERAGE(B354:B393)-1,""))</f>
        <v/>
      </c>
      <c r="I406">
        <f>IFERROR(VLOOKUP(A406,'Sahm Rule'!$A:$B,2,TRUE),"")</f>
        <v/>
      </c>
      <c r="J406" s="159">
        <f>IFERROR((B406/B393)^4-1-D406/100,"")</f>
        <v/>
      </c>
    </row>
    <row r="407">
      <c r="A407" s="10" t="n">
        <v>38268</v>
      </c>
      <c r="B407" s="13">
        <f>IF(VLOOKUP(A407,SP500相关数据!$B$11:$C$24727,2,TRUE)&lt;&gt;"",VLOOKUP(A407,SP500相关数据!$B$11:$C$24727,2,TRUE),IF(VLOOKUP(A407-1,SP500相关数据!$B$11:$C$24727,2,TRUE)&lt;&gt;"",VLOOKUP(A407-1,SP500相关数据!$B$11:$C$24727,2,TRUE),VLOOKUP(A407-2,SP500相关数据!$B$11:$C$24727,2,TRUE)))</f>
        <v/>
      </c>
      <c r="C407" s="13">
        <f>IFERROR(IF(VLOOKUP(A407,SP500相关数据!$B$11:$E$24727,4,TRUE)&lt;&gt;"",VLOOKUP(A407,SP500相关数据!$B$11:$E$24727,4,TRUE),IF(VLOOKUP(A407-1,SP500相关数据!$B$11:$E$24727,4,TRUE)&lt;&gt;"",VLOOKUP(A407-1,SP500相关数据!$B$11:$E$24727,4,TRUE),VLOOKUP(A407-2,SP500相关数据!$B$11:$E$24727,4,TRUE))),"")</f>
        <v/>
      </c>
      <c r="D407" s="13">
        <f>IF(VLOOKUP(A407,高收益利差!$A:$B,2,TRUE)&lt;&gt;"",VLOOKUP(A407,高收益利差!$A:$B,2,TRUE),IF(VLOOKUP(A407-1,高收益利差!$A:$B,2,TRUE)&lt;&gt;"",VLOOKUP(A407-1,高收益利差!$A:$B,2,TRUE),VLOOKUP(A407-2,高收益利差!$A:$B,2,TRUE)))</f>
        <v/>
      </c>
      <c r="E407" s="13">
        <f>IFERROR(VLOOKUP(A407,'10Y2Y'!$A:$B,2,TRUE),"")</f>
        <v/>
      </c>
      <c r="F407">
        <f>IFERROR(D407-D394,"")</f>
        <v/>
      </c>
      <c r="G407">
        <f>IFERROR(B407/AVERAGE(B368:B407)-1,"")</f>
        <v/>
      </c>
      <c r="H407">
        <f>IF(B407="","",IFERROR(AVERAGE(B368:B407)/AVERAGE(B355:B394)-1,""))</f>
        <v/>
      </c>
      <c r="I407">
        <f>IFERROR(VLOOKUP(A407,'Sahm Rule'!$A:$B,2,TRUE),"")</f>
        <v/>
      </c>
      <c r="J407" s="159">
        <f>IFERROR((B407/B394)^4-1-D407/100,"")</f>
        <v/>
      </c>
    </row>
    <row r="408">
      <c r="A408" s="10" t="n">
        <v>38275</v>
      </c>
      <c r="B408" s="13">
        <f>IF(VLOOKUP(A408,SP500相关数据!$B$11:$C$24727,2,TRUE)&lt;&gt;"",VLOOKUP(A408,SP500相关数据!$B$11:$C$24727,2,TRUE),IF(VLOOKUP(A408-1,SP500相关数据!$B$11:$C$24727,2,TRUE)&lt;&gt;"",VLOOKUP(A408-1,SP500相关数据!$B$11:$C$24727,2,TRUE),VLOOKUP(A408-2,SP500相关数据!$B$11:$C$24727,2,TRUE)))</f>
        <v/>
      </c>
      <c r="C408" s="13">
        <f>IFERROR(IF(VLOOKUP(A408,SP500相关数据!$B$11:$E$24727,4,TRUE)&lt;&gt;"",VLOOKUP(A408,SP500相关数据!$B$11:$E$24727,4,TRUE),IF(VLOOKUP(A408-1,SP500相关数据!$B$11:$E$24727,4,TRUE)&lt;&gt;"",VLOOKUP(A408-1,SP500相关数据!$B$11:$E$24727,4,TRUE),VLOOKUP(A408-2,SP500相关数据!$B$11:$E$24727,4,TRUE))),"")</f>
        <v/>
      </c>
      <c r="D408" s="13">
        <f>IF(VLOOKUP(A408,高收益利差!$A:$B,2,TRUE)&lt;&gt;"",VLOOKUP(A408,高收益利差!$A:$B,2,TRUE),IF(VLOOKUP(A408-1,高收益利差!$A:$B,2,TRUE)&lt;&gt;"",VLOOKUP(A408-1,高收益利差!$A:$B,2,TRUE),VLOOKUP(A408-2,高收益利差!$A:$B,2,TRUE)))</f>
        <v/>
      </c>
      <c r="E408" s="13">
        <f>IFERROR(VLOOKUP(A408,'10Y2Y'!$A:$B,2,TRUE),"")</f>
        <v/>
      </c>
      <c r="F408">
        <f>IFERROR(D408-D395,"")</f>
        <v/>
      </c>
      <c r="G408">
        <f>IFERROR(B408/AVERAGE(B369:B408)-1,"")</f>
        <v/>
      </c>
      <c r="H408">
        <f>IF(B408="","",IFERROR(AVERAGE(B369:B408)/AVERAGE(B356:B395)-1,""))</f>
        <v/>
      </c>
      <c r="I408">
        <f>IFERROR(VLOOKUP(A408,'Sahm Rule'!$A:$B,2,TRUE),"")</f>
        <v/>
      </c>
      <c r="J408" s="159">
        <f>IFERROR((B408/B395)^4-1-D408/100,"")</f>
        <v/>
      </c>
    </row>
    <row r="409">
      <c r="A409" s="10" t="n">
        <v>38282</v>
      </c>
      <c r="B409" s="13">
        <f>IF(VLOOKUP(A409,SP500相关数据!$B$11:$C$24727,2,TRUE)&lt;&gt;"",VLOOKUP(A409,SP500相关数据!$B$11:$C$24727,2,TRUE),IF(VLOOKUP(A409-1,SP500相关数据!$B$11:$C$24727,2,TRUE)&lt;&gt;"",VLOOKUP(A409-1,SP500相关数据!$B$11:$C$24727,2,TRUE),VLOOKUP(A409-2,SP500相关数据!$B$11:$C$24727,2,TRUE)))</f>
        <v/>
      </c>
      <c r="C409" s="13">
        <f>IFERROR(IF(VLOOKUP(A409,SP500相关数据!$B$11:$E$24727,4,TRUE)&lt;&gt;"",VLOOKUP(A409,SP500相关数据!$B$11:$E$24727,4,TRUE),IF(VLOOKUP(A409-1,SP500相关数据!$B$11:$E$24727,4,TRUE)&lt;&gt;"",VLOOKUP(A409-1,SP500相关数据!$B$11:$E$24727,4,TRUE),VLOOKUP(A409-2,SP500相关数据!$B$11:$E$24727,4,TRUE))),"")</f>
        <v/>
      </c>
      <c r="D409" s="13">
        <f>IF(VLOOKUP(A409,高收益利差!$A:$B,2,TRUE)&lt;&gt;"",VLOOKUP(A409,高收益利差!$A:$B,2,TRUE),IF(VLOOKUP(A409-1,高收益利差!$A:$B,2,TRUE)&lt;&gt;"",VLOOKUP(A409-1,高收益利差!$A:$B,2,TRUE),VLOOKUP(A409-2,高收益利差!$A:$B,2,TRUE)))</f>
        <v/>
      </c>
      <c r="E409" s="13">
        <f>IFERROR(VLOOKUP(A409,'10Y2Y'!$A:$B,2,TRUE),"")</f>
        <v/>
      </c>
      <c r="F409">
        <f>IFERROR(D409-D396,"")</f>
        <v/>
      </c>
      <c r="G409">
        <f>IFERROR(B409/AVERAGE(B370:B409)-1,"")</f>
        <v/>
      </c>
      <c r="H409">
        <f>IF(B409="","",IFERROR(AVERAGE(B370:B409)/AVERAGE(B357:B396)-1,""))</f>
        <v/>
      </c>
      <c r="I409">
        <f>IFERROR(VLOOKUP(A409,'Sahm Rule'!$A:$B,2,TRUE),"")</f>
        <v/>
      </c>
      <c r="J409" s="159">
        <f>IFERROR((B409/B396)^4-1-D409/100,"")</f>
        <v/>
      </c>
    </row>
    <row r="410">
      <c r="A410" s="10" t="n">
        <v>38289</v>
      </c>
      <c r="B410" s="13">
        <f>IF(VLOOKUP(A410,SP500相关数据!$B$11:$C$24727,2,TRUE)&lt;&gt;"",VLOOKUP(A410,SP500相关数据!$B$11:$C$24727,2,TRUE),IF(VLOOKUP(A410-1,SP500相关数据!$B$11:$C$24727,2,TRUE)&lt;&gt;"",VLOOKUP(A410-1,SP500相关数据!$B$11:$C$24727,2,TRUE),VLOOKUP(A410-2,SP500相关数据!$B$11:$C$24727,2,TRUE)))</f>
        <v/>
      </c>
      <c r="C410" s="13">
        <f>IFERROR(IF(VLOOKUP(A410,SP500相关数据!$B$11:$E$24727,4,TRUE)&lt;&gt;"",VLOOKUP(A410,SP500相关数据!$B$11:$E$24727,4,TRUE),IF(VLOOKUP(A410-1,SP500相关数据!$B$11:$E$24727,4,TRUE)&lt;&gt;"",VLOOKUP(A410-1,SP500相关数据!$B$11:$E$24727,4,TRUE),VLOOKUP(A410-2,SP500相关数据!$B$11:$E$24727,4,TRUE))),"")</f>
        <v/>
      </c>
      <c r="D410" s="13">
        <f>IF(VLOOKUP(A410,高收益利差!$A:$B,2,TRUE)&lt;&gt;"",VLOOKUP(A410,高收益利差!$A:$B,2,TRUE),IF(VLOOKUP(A410-1,高收益利差!$A:$B,2,TRUE)&lt;&gt;"",VLOOKUP(A410-1,高收益利差!$A:$B,2,TRUE),VLOOKUP(A410-2,高收益利差!$A:$B,2,TRUE)))</f>
        <v/>
      </c>
      <c r="E410" s="13">
        <f>IFERROR(VLOOKUP(A410,'10Y2Y'!$A:$B,2,TRUE),"")</f>
        <v/>
      </c>
      <c r="F410">
        <f>IFERROR(D410-D397,"")</f>
        <v/>
      </c>
      <c r="G410">
        <f>IFERROR(B410/AVERAGE(B371:B410)-1,"")</f>
        <v/>
      </c>
      <c r="H410">
        <f>IF(B410="","",IFERROR(AVERAGE(B371:B410)/AVERAGE(B358:B397)-1,""))</f>
        <v/>
      </c>
      <c r="I410">
        <f>IFERROR(VLOOKUP(A410,'Sahm Rule'!$A:$B,2,TRUE),"")</f>
        <v/>
      </c>
      <c r="J410" s="159">
        <f>IFERROR((B410/B397)^4-1-D410/100,"")</f>
        <v/>
      </c>
    </row>
    <row r="411">
      <c r="A411" s="10" t="n">
        <v>38296</v>
      </c>
      <c r="B411" s="13">
        <f>IF(VLOOKUP(A411,SP500相关数据!$B$11:$C$24727,2,TRUE)&lt;&gt;"",VLOOKUP(A411,SP500相关数据!$B$11:$C$24727,2,TRUE),IF(VLOOKUP(A411-1,SP500相关数据!$B$11:$C$24727,2,TRUE)&lt;&gt;"",VLOOKUP(A411-1,SP500相关数据!$B$11:$C$24727,2,TRUE),VLOOKUP(A411-2,SP500相关数据!$B$11:$C$24727,2,TRUE)))</f>
        <v/>
      </c>
      <c r="C411" s="13">
        <f>IFERROR(IF(VLOOKUP(A411,SP500相关数据!$B$11:$E$24727,4,TRUE)&lt;&gt;"",VLOOKUP(A411,SP500相关数据!$B$11:$E$24727,4,TRUE),IF(VLOOKUP(A411-1,SP500相关数据!$B$11:$E$24727,4,TRUE)&lt;&gt;"",VLOOKUP(A411-1,SP500相关数据!$B$11:$E$24727,4,TRUE),VLOOKUP(A411-2,SP500相关数据!$B$11:$E$24727,4,TRUE))),"")</f>
        <v/>
      </c>
      <c r="D411" s="13">
        <f>IF(VLOOKUP(A411,高收益利差!$A:$B,2,TRUE)&lt;&gt;"",VLOOKUP(A411,高收益利差!$A:$B,2,TRUE),IF(VLOOKUP(A411-1,高收益利差!$A:$B,2,TRUE)&lt;&gt;"",VLOOKUP(A411-1,高收益利差!$A:$B,2,TRUE),VLOOKUP(A411-2,高收益利差!$A:$B,2,TRUE)))</f>
        <v/>
      </c>
      <c r="E411" s="13">
        <f>IFERROR(VLOOKUP(A411,'10Y2Y'!$A:$B,2,TRUE),"")</f>
        <v/>
      </c>
      <c r="F411">
        <f>IFERROR(D411-D398,"")</f>
        <v/>
      </c>
      <c r="G411">
        <f>IFERROR(B411/AVERAGE(B372:B411)-1,"")</f>
        <v/>
      </c>
      <c r="H411">
        <f>IF(B411="","",IFERROR(AVERAGE(B372:B411)/AVERAGE(B359:B398)-1,""))</f>
        <v/>
      </c>
      <c r="I411">
        <f>IFERROR(VLOOKUP(A411,'Sahm Rule'!$A:$B,2,TRUE),"")</f>
        <v/>
      </c>
      <c r="J411" s="159">
        <f>IFERROR((B411/B398)^4-1-D411/100,"")</f>
        <v/>
      </c>
    </row>
    <row r="412">
      <c r="A412" s="10" t="n">
        <v>38303</v>
      </c>
      <c r="B412" s="13">
        <f>IF(VLOOKUP(A412,SP500相关数据!$B$11:$C$24727,2,TRUE)&lt;&gt;"",VLOOKUP(A412,SP500相关数据!$B$11:$C$24727,2,TRUE),IF(VLOOKUP(A412-1,SP500相关数据!$B$11:$C$24727,2,TRUE)&lt;&gt;"",VLOOKUP(A412-1,SP500相关数据!$B$11:$C$24727,2,TRUE),VLOOKUP(A412-2,SP500相关数据!$B$11:$C$24727,2,TRUE)))</f>
        <v/>
      </c>
      <c r="C412" s="13">
        <f>IFERROR(IF(VLOOKUP(A412,SP500相关数据!$B$11:$E$24727,4,TRUE)&lt;&gt;"",VLOOKUP(A412,SP500相关数据!$B$11:$E$24727,4,TRUE),IF(VLOOKUP(A412-1,SP500相关数据!$B$11:$E$24727,4,TRUE)&lt;&gt;"",VLOOKUP(A412-1,SP500相关数据!$B$11:$E$24727,4,TRUE),VLOOKUP(A412-2,SP500相关数据!$B$11:$E$24727,4,TRUE))),"")</f>
        <v/>
      </c>
      <c r="D412" s="13">
        <f>IF(VLOOKUP(A412,高收益利差!$A:$B,2,TRUE)&lt;&gt;"",VLOOKUP(A412,高收益利差!$A:$B,2,TRUE),IF(VLOOKUP(A412-1,高收益利差!$A:$B,2,TRUE)&lt;&gt;"",VLOOKUP(A412-1,高收益利差!$A:$B,2,TRUE),VLOOKUP(A412-2,高收益利差!$A:$B,2,TRUE)))</f>
        <v/>
      </c>
      <c r="E412" s="13">
        <f>IFERROR(VLOOKUP(A412,'10Y2Y'!$A:$B,2,TRUE),"")</f>
        <v/>
      </c>
      <c r="F412">
        <f>IFERROR(D412-D399,"")</f>
        <v/>
      </c>
      <c r="G412">
        <f>IFERROR(B412/AVERAGE(B373:B412)-1,"")</f>
        <v/>
      </c>
      <c r="H412">
        <f>IF(B412="","",IFERROR(AVERAGE(B373:B412)/AVERAGE(B360:B399)-1,""))</f>
        <v/>
      </c>
      <c r="I412">
        <f>IFERROR(VLOOKUP(A412,'Sahm Rule'!$A:$B,2,TRUE),"")</f>
        <v/>
      </c>
      <c r="J412" s="159">
        <f>IFERROR((B412/B399)^4-1-D412/100,"")</f>
        <v/>
      </c>
    </row>
    <row r="413">
      <c r="A413" s="10" t="n">
        <v>38310</v>
      </c>
      <c r="B413" s="13">
        <f>IF(VLOOKUP(A413,SP500相关数据!$B$11:$C$24727,2,TRUE)&lt;&gt;"",VLOOKUP(A413,SP500相关数据!$B$11:$C$24727,2,TRUE),IF(VLOOKUP(A413-1,SP500相关数据!$B$11:$C$24727,2,TRUE)&lt;&gt;"",VLOOKUP(A413-1,SP500相关数据!$B$11:$C$24727,2,TRUE),VLOOKUP(A413-2,SP500相关数据!$B$11:$C$24727,2,TRUE)))</f>
        <v/>
      </c>
      <c r="C413" s="13">
        <f>IFERROR(IF(VLOOKUP(A413,SP500相关数据!$B$11:$E$24727,4,TRUE)&lt;&gt;"",VLOOKUP(A413,SP500相关数据!$B$11:$E$24727,4,TRUE),IF(VLOOKUP(A413-1,SP500相关数据!$B$11:$E$24727,4,TRUE)&lt;&gt;"",VLOOKUP(A413-1,SP500相关数据!$B$11:$E$24727,4,TRUE),VLOOKUP(A413-2,SP500相关数据!$B$11:$E$24727,4,TRUE))),"")</f>
        <v/>
      </c>
      <c r="D413" s="13">
        <f>IF(VLOOKUP(A413,高收益利差!$A:$B,2,TRUE)&lt;&gt;"",VLOOKUP(A413,高收益利差!$A:$B,2,TRUE),IF(VLOOKUP(A413-1,高收益利差!$A:$B,2,TRUE)&lt;&gt;"",VLOOKUP(A413-1,高收益利差!$A:$B,2,TRUE),VLOOKUP(A413-2,高收益利差!$A:$B,2,TRUE)))</f>
        <v/>
      </c>
      <c r="E413" s="13">
        <f>IFERROR(VLOOKUP(A413,'10Y2Y'!$A:$B,2,TRUE),"")</f>
        <v/>
      </c>
      <c r="F413">
        <f>IFERROR(D413-D400,"")</f>
        <v/>
      </c>
      <c r="G413">
        <f>IFERROR(B413/AVERAGE(B374:B413)-1,"")</f>
        <v/>
      </c>
      <c r="H413">
        <f>IF(B413="","",IFERROR(AVERAGE(B374:B413)/AVERAGE(B361:B400)-1,""))</f>
        <v/>
      </c>
      <c r="I413">
        <f>IFERROR(VLOOKUP(A413,'Sahm Rule'!$A:$B,2,TRUE),"")</f>
        <v/>
      </c>
      <c r="J413" s="159">
        <f>IFERROR((B413/B400)^4-1-D413/100,"")</f>
        <v/>
      </c>
    </row>
    <row r="414">
      <c r="A414" s="10" t="n">
        <v>38317</v>
      </c>
      <c r="B414" s="13">
        <f>IF(VLOOKUP(A414,SP500相关数据!$B$11:$C$24727,2,TRUE)&lt;&gt;"",VLOOKUP(A414,SP500相关数据!$B$11:$C$24727,2,TRUE),IF(VLOOKUP(A414-1,SP500相关数据!$B$11:$C$24727,2,TRUE)&lt;&gt;"",VLOOKUP(A414-1,SP500相关数据!$B$11:$C$24727,2,TRUE),VLOOKUP(A414-2,SP500相关数据!$B$11:$C$24727,2,TRUE)))</f>
        <v/>
      </c>
      <c r="C414" s="13">
        <f>IFERROR(IF(VLOOKUP(A414,SP500相关数据!$B$11:$E$24727,4,TRUE)&lt;&gt;"",VLOOKUP(A414,SP500相关数据!$B$11:$E$24727,4,TRUE),IF(VLOOKUP(A414-1,SP500相关数据!$B$11:$E$24727,4,TRUE)&lt;&gt;"",VLOOKUP(A414-1,SP500相关数据!$B$11:$E$24727,4,TRUE),VLOOKUP(A414-2,SP500相关数据!$B$11:$E$24727,4,TRUE))),"")</f>
        <v/>
      </c>
      <c r="D414" s="13">
        <f>IF(VLOOKUP(A414,高收益利差!$A:$B,2,TRUE)&lt;&gt;"",VLOOKUP(A414,高收益利差!$A:$B,2,TRUE),IF(VLOOKUP(A414-1,高收益利差!$A:$B,2,TRUE)&lt;&gt;"",VLOOKUP(A414-1,高收益利差!$A:$B,2,TRUE),VLOOKUP(A414-2,高收益利差!$A:$B,2,TRUE)))</f>
        <v/>
      </c>
      <c r="E414" s="13">
        <f>IFERROR(VLOOKUP(A414,'10Y2Y'!$A:$B,2,TRUE),"")</f>
        <v/>
      </c>
      <c r="F414">
        <f>IFERROR(D414-D401,"")</f>
        <v/>
      </c>
      <c r="G414">
        <f>IFERROR(B414/AVERAGE(B375:B414)-1,"")</f>
        <v/>
      </c>
      <c r="H414">
        <f>IF(B414="","",IFERROR(AVERAGE(B375:B414)/AVERAGE(B362:B401)-1,""))</f>
        <v/>
      </c>
      <c r="I414">
        <f>IFERROR(VLOOKUP(A414,'Sahm Rule'!$A:$B,2,TRUE),"")</f>
        <v/>
      </c>
      <c r="J414" s="159">
        <f>IFERROR((B414/B401)^4-1-D414/100,"")</f>
        <v/>
      </c>
    </row>
    <row r="415">
      <c r="A415" s="10" t="n">
        <v>38324</v>
      </c>
      <c r="B415" s="13">
        <f>IF(VLOOKUP(A415,SP500相关数据!$B$11:$C$24727,2,TRUE)&lt;&gt;"",VLOOKUP(A415,SP500相关数据!$B$11:$C$24727,2,TRUE),IF(VLOOKUP(A415-1,SP500相关数据!$B$11:$C$24727,2,TRUE)&lt;&gt;"",VLOOKUP(A415-1,SP500相关数据!$B$11:$C$24727,2,TRUE),VLOOKUP(A415-2,SP500相关数据!$B$11:$C$24727,2,TRUE)))</f>
        <v/>
      </c>
      <c r="C415" s="13">
        <f>IFERROR(IF(VLOOKUP(A415,SP500相关数据!$B$11:$E$24727,4,TRUE)&lt;&gt;"",VLOOKUP(A415,SP500相关数据!$B$11:$E$24727,4,TRUE),IF(VLOOKUP(A415-1,SP500相关数据!$B$11:$E$24727,4,TRUE)&lt;&gt;"",VLOOKUP(A415-1,SP500相关数据!$B$11:$E$24727,4,TRUE),VLOOKUP(A415-2,SP500相关数据!$B$11:$E$24727,4,TRUE))),"")</f>
        <v/>
      </c>
      <c r="D415" s="13">
        <f>IF(VLOOKUP(A415,高收益利差!$A:$B,2,TRUE)&lt;&gt;"",VLOOKUP(A415,高收益利差!$A:$B,2,TRUE),IF(VLOOKUP(A415-1,高收益利差!$A:$B,2,TRUE)&lt;&gt;"",VLOOKUP(A415-1,高收益利差!$A:$B,2,TRUE),VLOOKUP(A415-2,高收益利差!$A:$B,2,TRUE)))</f>
        <v/>
      </c>
      <c r="E415" s="13">
        <f>IFERROR(VLOOKUP(A415,'10Y2Y'!$A:$B,2,TRUE),"")</f>
        <v/>
      </c>
      <c r="F415">
        <f>IFERROR(D415-D402,"")</f>
        <v/>
      </c>
      <c r="G415">
        <f>IFERROR(B415/AVERAGE(B376:B415)-1,"")</f>
        <v/>
      </c>
      <c r="H415">
        <f>IF(B415="","",IFERROR(AVERAGE(B376:B415)/AVERAGE(B363:B402)-1,""))</f>
        <v/>
      </c>
      <c r="I415">
        <f>IFERROR(VLOOKUP(A415,'Sahm Rule'!$A:$B,2,TRUE),"")</f>
        <v/>
      </c>
      <c r="J415" s="159">
        <f>IFERROR((B415/B402)^4-1-D415/100,"")</f>
        <v/>
      </c>
    </row>
    <row r="416">
      <c r="A416" s="10" t="n">
        <v>38331</v>
      </c>
      <c r="B416" s="13">
        <f>IF(VLOOKUP(A416,SP500相关数据!$B$11:$C$24727,2,TRUE)&lt;&gt;"",VLOOKUP(A416,SP500相关数据!$B$11:$C$24727,2,TRUE),IF(VLOOKUP(A416-1,SP500相关数据!$B$11:$C$24727,2,TRUE)&lt;&gt;"",VLOOKUP(A416-1,SP500相关数据!$B$11:$C$24727,2,TRUE),VLOOKUP(A416-2,SP500相关数据!$B$11:$C$24727,2,TRUE)))</f>
        <v/>
      </c>
      <c r="C416" s="13">
        <f>IFERROR(IF(VLOOKUP(A416,SP500相关数据!$B$11:$E$24727,4,TRUE)&lt;&gt;"",VLOOKUP(A416,SP500相关数据!$B$11:$E$24727,4,TRUE),IF(VLOOKUP(A416-1,SP500相关数据!$B$11:$E$24727,4,TRUE)&lt;&gt;"",VLOOKUP(A416-1,SP500相关数据!$B$11:$E$24727,4,TRUE),VLOOKUP(A416-2,SP500相关数据!$B$11:$E$24727,4,TRUE))),"")</f>
        <v/>
      </c>
      <c r="D416" s="13">
        <f>IF(VLOOKUP(A416,高收益利差!$A:$B,2,TRUE)&lt;&gt;"",VLOOKUP(A416,高收益利差!$A:$B,2,TRUE),IF(VLOOKUP(A416-1,高收益利差!$A:$B,2,TRUE)&lt;&gt;"",VLOOKUP(A416-1,高收益利差!$A:$B,2,TRUE),VLOOKUP(A416-2,高收益利差!$A:$B,2,TRUE)))</f>
        <v/>
      </c>
      <c r="E416" s="13">
        <f>IFERROR(VLOOKUP(A416,'10Y2Y'!$A:$B,2,TRUE),"")</f>
        <v/>
      </c>
      <c r="F416">
        <f>IFERROR(D416-D403,"")</f>
        <v/>
      </c>
      <c r="G416">
        <f>IFERROR(B416/AVERAGE(B377:B416)-1,"")</f>
        <v/>
      </c>
      <c r="H416">
        <f>IF(B416="","",IFERROR(AVERAGE(B377:B416)/AVERAGE(B364:B403)-1,""))</f>
        <v/>
      </c>
      <c r="I416">
        <f>IFERROR(VLOOKUP(A416,'Sahm Rule'!$A:$B,2,TRUE),"")</f>
        <v/>
      </c>
      <c r="J416" s="159">
        <f>IFERROR((B416/B403)^4-1-D416/100,"")</f>
        <v/>
      </c>
    </row>
    <row r="417">
      <c r="A417" s="10" t="n">
        <v>38338</v>
      </c>
      <c r="B417" s="13">
        <f>IF(VLOOKUP(A417,SP500相关数据!$B$11:$C$24727,2,TRUE)&lt;&gt;"",VLOOKUP(A417,SP500相关数据!$B$11:$C$24727,2,TRUE),IF(VLOOKUP(A417-1,SP500相关数据!$B$11:$C$24727,2,TRUE)&lt;&gt;"",VLOOKUP(A417-1,SP500相关数据!$B$11:$C$24727,2,TRUE),VLOOKUP(A417-2,SP500相关数据!$B$11:$C$24727,2,TRUE)))</f>
        <v/>
      </c>
      <c r="C417" s="13">
        <f>IFERROR(IF(VLOOKUP(A417,SP500相关数据!$B$11:$E$24727,4,TRUE)&lt;&gt;"",VLOOKUP(A417,SP500相关数据!$B$11:$E$24727,4,TRUE),IF(VLOOKUP(A417-1,SP500相关数据!$B$11:$E$24727,4,TRUE)&lt;&gt;"",VLOOKUP(A417-1,SP500相关数据!$B$11:$E$24727,4,TRUE),VLOOKUP(A417-2,SP500相关数据!$B$11:$E$24727,4,TRUE))),"")</f>
        <v/>
      </c>
      <c r="D417" s="13">
        <f>IF(VLOOKUP(A417,高收益利差!$A:$B,2,TRUE)&lt;&gt;"",VLOOKUP(A417,高收益利差!$A:$B,2,TRUE),IF(VLOOKUP(A417-1,高收益利差!$A:$B,2,TRUE)&lt;&gt;"",VLOOKUP(A417-1,高收益利差!$A:$B,2,TRUE),VLOOKUP(A417-2,高收益利差!$A:$B,2,TRUE)))</f>
        <v/>
      </c>
      <c r="E417" s="13">
        <f>IFERROR(VLOOKUP(A417,'10Y2Y'!$A:$B,2,TRUE),"")</f>
        <v/>
      </c>
      <c r="F417">
        <f>IFERROR(D417-D404,"")</f>
        <v/>
      </c>
      <c r="G417">
        <f>IFERROR(B417/AVERAGE(B378:B417)-1,"")</f>
        <v/>
      </c>
      <c r="H417">
        <f>IF(B417="","",IFERROR(AVERAGE(B378:B417)/AVERAGE(B365:B404)-1,""))</f>
        <v/>
      </c>
      <c r="I417">
        <f>IFERROR(VLOOKUP(A417,'Sahm Rule'!$A:$B,2,TRUE),"")</f>
        <v/>
      </c>
      <c r="J417" s="159">
        <f>IFERROR((B417/B404)^4-1-D417/100,"")</f>
        <v/>
      </c>
    </row>
    <row r="418">
      <c r="A418" s="10" t="n">
        <v>38345</v>
      </c>
      <c r="B418" s="13">
        <f>IF(VLOOKUP(A418,SP500相关数据!$B$11:$C$24727,2,TRUE)&lt;&gt;"",VLOOKUP(A418,SP500相关数据!$B$11:$C$24727,2,TRUE),IF(VLOOKUP(A418-1,SP500相关数据!$B$11:$C$24727,2,TRUE)&lt;&gt;"",VLOOKUP(A418-1,SP500相关数据!$B$11:$C$24727,2,TRUE),VLOOKUP(A418-2,SP500相关数据!$B$11:$C$24727,2,TRUE)))</f>
        <v/>
      </c>
      <c r="C418" s="13">
        <f>IFERROR(IF(VLOOKUP(A418,SP500相关数据!$B$11:$E$24727,4,TRUE)&lt;&gt;"",VLOOKUP(A418,SP500相关数据!$B$11:$E$24727,4,TRUE),IF(VLOOKUP(A418-1,SP500相关数据!$B$11:$E$24727,4,TRUE)&lt;&gt;"",VLOOKUP(A418-1,SP500相关数据!$B$11:$E$24727,4,TRUE),VLOOKUP(A418-2,SP500相关数据!$B$11:$E$24727,4,TRUE))),"")</f>
        <v/>
      </c>
      <c r="D418" s="13">
        <f>IF(VLOOKUP(A418,高收益利差!$A:$B,2,TRUE)&lt;&gt;"",VLOOKUP(A418,高收益利差!$A:$B,2,TRUE),IF(VLOOKUP(A418-1,高收益利差!$A:$B,2,TRUE)&lt;&gt;"",VLOOKUP(A418-1,高收益利差!$A:$B,2,TRUE),VLOOKUP(A418-2,高收益利差!$A:$B,2,TRUE)))</f>
        <v/>
      </c>
      <c r="E418" s="13">
        <f>IFERROR(VLOOKUP(A418,'10Y2Y'!$A:$B,2,TRUE),"")</f>
        <v/>
      </c>
      <c r="F418">
        <f>IFERROR(D418-D405,"")</f>
        <v/>
      </c>
      <c r="G418">
        <f>IFERROR(B418/AVERAGE(B379:B418)-1,"")</f>
        <v/>
      </c>
      <c r="H418">
        <f>IF(B418="","",IFERROR(AVERAGE(B379:B418)/AVERAGE(B366:B405)-1,""))</f>
        <v/>
      </c>
      <c r="I418">
        <f>IFERROR(VLOOKUP(A418,'Sahm Rule'!$A:$B,2,TRUE),"")</f>
        <v/>
      </c>
      <c r="J418" s="159">
        <f>IFERROR((B418/B405)^4-1-D418/100,"")</f>
        <v/>
      </c>
    </row>
    <row r="419">
      <c r="A419" s="10" t="n">
        <v>38352</v>
      </c>
      <c r="B419" s="13">
        <f>IF(VLOOKUP(A419,SP500相关数据!$B$11:$C$24727,2,TRUE)&lt;&gt;"",VLOOKUP(A419,SP500相关数据!$B$11:$C$24727,2,TRUE),IF(VLOOKUP(A419-1,SP500相关数据!$B$11:$C$24727,2,TRUE)&lt;&gt;"",VLOOKUP(A419-1,SP500相关数据!$B$11:$C$24727,2,TRUE),VLOOKUP(A419-2,SP500相关数据!$B$11:$C$24727,2,TRUE)))</f>
        <v/>
      </c>
      <c r="C419" s="13">
        <f>IFERROR(IF(VLOOKUP(A419,SP500相关数据!$B$11:$E$24727,4,TRUE)&lt;&gt;"",VLOOKUP(A419,SP500相关数据!$B$11:$E$24727,4,TRUE),IF(VLOOKUP(A419-1,SP500相关数据!$B$11:$E$24727,4,TRUE)&lt;&gt;"",VLOOKUP(A419-1,SP500相关数据!$B$11:$E$24727,4,TRUE),VLOOKUP(A419-2,SP500相关数据!$B$11:$E$24727,4,TRUE))),"")</f>
        <v/>
      </c>
      <c r="D419" s="13">
        <f>IF(VLOOKUP(A419,高收益利差!$A:$B,2,TRUE)&lt;&gt;"",VLOOKUP(A419,高收益利差!$A:$B,2,TRUE),IF(VLOOKUP(A419-1,高收益利差!$A:$B,2,TRUE)&lt;&gt;"",VLOOKUP(A419-1,高收益利差!$A:$B,2,TRUE),VLOOKUP(A419-2,高收益利差!$A:$B,2,TRUE)))</f>
        <v/>
      </c>
      <c r="E419" s="13">
        <f>IFERROR(VLOOKUP(A419,'10Y2Y'!$A:$B,2,TRUE),"")</f>
        <v/>
      </c>
      <c r="F419">
        <f>IFERROR(D419-D406,"")</f>
        <v/>
      </c>
      <c r="G419">
        <f>IFERROR(B419/AVERAGE(B380:B419)-1,"")</f>
        <v/>
      </c>
      <c r="H419">
        <f>IF(B419="","",IFERROR(AVERAGE(B380:B419)/AVERAGE(B367:B406)-1,""))</f>
        <v/>
      </c>
      <c r="I419">
        <f>IFERROR(VLOOKUP(A419,'Sahm Rule'!$A:$B,2,TRUE),"")</f>
        <v/>
      </c>
      <c r="J419" s="159">
        <f>IFERROR((B419/B406)^4-1-D419/100,"")</f>
        <v/>
      </c>
    </row>
    <row r="420">
      <c r="A420" s="10" t="n">
        <v>38359</v>
      </c>
      <c r="B420" s="13">
        <f>IF(VLOOKUP(A420,SP500相关数据!$B$11:$C$24727,2,TRUE)&lt;&gt;"",VLOOKUP(A420,SP500相关数据!$B$11:$C$24727,2,TRUE),IF(VLOOKUP(A420-1,SP500相关数据!$B$11:$C$24727,2,TRUE)&lt;&gt;"",VLOOKUP(A420-1,SP500相关数据!$B$11:$C$24727,2,TRUE),VLOOKUP(A420-2,SP500相关数据!$B$11:$C$24727,2,TRUE)))</f>
        <v/>
      </c>
      <c r="C420" s="13">
        <f>IFERROR(IF(VLOOKUP(A420,SP500相关数据!$B$11:$E$24727,4,TRUE)&lt;&gt;"",VLOOKUP(A420,SP500相关数据!$B$11:$E$24727,4,TRUE),IF(VLOOKUP(A420-1,SP500相关数据!$B$11:$E$24727,4,TRUE)&lt;&gt;"",VLOOKUP(A420-1,SP500相关数据!$B$11:$E$24727,4,TRUE),VLOOKUP(A420-2,SP500相关数据!$B$11:$E$24727,4,TRUE))),"")</f>
        <v/>
      </c>
      <c r="D420" s="13">
        <f>IF(VLOOKUP(A420,高收益利差!$A:$B,2,TRUE)&lt;&gt;"",VLOOKUP(A420,高收益利差!$A:$B,2,TRUE),IF(VLOOKUP(A420-1,高收益利差!$A:$B,2,TRUE)&lt;&gt;"",VLOOKUP(A420-1,高收益利差!$A:$B,2,TRUE),VLOOKUP(A420-2,高收益利差!$A:$B,2,TRUE)))</f>
        <v/>
      </c>
      <c r="E420" s="13">
        <f>IFERROR(VLOOKUP(A420,'10Y2Y'!$A:$B,2,TRUE),"")</f>
        <v/>
      </c>
      <c r="F420">
        <f>IFERROR(D420-D407,"")</f>
        <v/>
      </c>
      <c r="G420">
        <f>IFERROR(B420/AVERAGE(B381:B420)-1,"")</f>
        <v/>
      </c>
      <c r="H420">
        <f>IF(B420="","",IFERROR(AVERAGE(B381:B420)/AVERAGE(B368:B407)-1,""))</f>
        <v/>
      </c>
      <c r="I420">
        <f>IFERROR(VLOOKUP(A420,'Sahm Rule'!$A:$B,2,TRUE),"")</f>
        <v/>
      </c>
      <c r="J420" s="159">
        <f>IFERROR((B420/B407)^4-1-D420/100,"")</f>
        <v/>
      </c>
    </row>
    <row r="421">
      <c r="A421" s="10" t="n">
        <v>38366</v>
      </c>
      <c r="B421" s="13">
        <f>IF(VLOOKUP(A421,SP500相关数据!$B$11:$C$24727,2,TRUE)&lt;&gt;"",VLOOKUP(A421,SP500相关数据!$B$11:$C$24727,2,TRUE),IF(VLOOKUP(A421-1,SP500相关数据!$B$11:$C$24727,2,TRUE)&lt;&gt;"",VLOOKUP(A421-1,SP500相关数据!$B$11:$C$24727,2,TRUE),VLOOKUP(A421-2,SP500相关数据!$B$11:$C$24727,2,TRUE)))</f>
        <v/>
      </c>
      <c r="C421" s="13">
        <f>IFERROR(IF(VLOOKUP(A421,SP500相关数据!$B$11:$E$24727,4,TRUE)&lt;&gt;"",VLOOKUP(A421,SP500相关数据!$B$11:$E$24727,4,TRUE),IF(VLOOKUP(A421-1,SP500相关数据!$B$11:$E$24727,4,TRUE)&lt;&gt;"",VLOOKUP(A421-1,SP500相关数据!$B$11:$E$24727,4,TRUE),VLOOKUP(A421-2,SP500相关数据!$B$11:$E$24727,4,TRUE))),"")</f>
        <v/>
      </c>
      <c r="D421" s="13">
        <f>IF(VLOOKUP(A421,高收益利差!$A:$B,2,TRUE)&lt;&gt;"",VLOOKUP(A421,高收益利差!$A:$B,2,TRUE),IF(VLOOKUP(A421-1,高收益利差!$A:$B,2,TRUE)&lt;&gt;"",VLOOKUP(A421-1,高收益利差!$A:$B,2,TRUE),VLOOKUP(A421-2,高收益利差!$A:$B,2,TRUE)))</f>
        <v/>
      </c>
      <c r="E421" s="13">
        <f>IFERROR(VLOOKUP(A421,'10Y2Y'!$A:$B,2,TRUE),"")</f>
        <v/>
      </c>
      <c r="F421">
        <f>IFERROR(D421-D408,"")</f>
        <v/>
      </c>
      <c r="G421">
        <f>IFERROR(B421/AVERAGE(B382:B421)-1,"")</f>
        <v/>
      </c>
      <c r="H421">
        <f>IF(B421="","",IFERROR(AVERAGE(B382:B421)/AVERAGE(B369:B408)-1,""))</f>
        <v/>
      </c>
      <c r="I421">
        <f>IFERROR(VLOOKUP(A421,'Sahm Rule'!$A:$B,2,TRUE),"")</f>
        <v/>
      </c>
      <c r="J421" s="159">
        <f>IFERROR((B421/B408)^4-1-D421/100,"")</f>
        <v/>
      </c>
    </row>
    <row r="422">
      <c r="A422" s="10" t="n">
        <v>38373</v>
      </c>
      <c r="B422" s="13">
        <f>IF(VLOOKUP(A422,SP500相关数据!$B$11:$C$24727,2,TRUE)&lt;&gt;"",VLOOKUP(A422,SP500相关数据!$B$11:$C$24727,2,TRUE),IF(VLOOKUP(A422-1,SP500相关数据!$B$11:$C$24727,2,TRUE)&lt;&gt;"",VLOOKUP(A422-1,SP500相关数据!$B$11:$C$24727,2,TRUE),VLOOKUP(A422-2,SP500相关数据!$B$11:$C$24727,2,TRUE)))</f>
        <v/>
      </c>
      <c r="C422" s="13">
        <f>IFERROR(IF(VLOOKUP(A422,SP500相关数据!$B$11:$E$24727,4,TRUE)&lt;&gt;"",VLOOKUP(A422,SP500相关数据!$B$11:$E$24727,4,TRUE),IF(VLOOKUP(A422-1,SP500相关数据!$B$11:$E$24727,4,TRUE)&lt;&gt;"",VLOOKUP(A422-1,SP500相关数据!$B$11:$E$24727,4,TRUE),VLOOKUP(A422-2,SP500相关数据!$B$11:$E$24727,4,TRUE))),"")</f>
        <v/>
      </c>
      <c r="D422" s="13">
        <f>IF(VLOOKUP(A422,高收益利差!$A:$B,2,TRUE)&lt;&gt;"",VLOOKUP(A422,高收益利差!$A:$B,2,TRUE),IF(VLOOKUP(A422-1,高收益利差!$A:$B,2,TRUE)&lt;&gt;"",VLOOKUP(A422-1,高收益利差!$A:$B,2,TRUE),VLOOKUP(A422-2,高收益利差!$A:$B,2,TRUE)))</f>
        <v/>
      </c>
      <c r="E422" s="13">
        <f>IFERROR(VLOOKUP(A422,'10Y2Y'!$A:$B,2,TRUE),"")</f>
        <v/>
      </c>
      <c r="F422">
        <f>IFERROR(D422-D409,"")</f>
        <v/>
      </c>
      <c r="G422">
        <f>IFERROR(B422/AVERAGE(B383:B422)-1,"")</f>
        <v/>
      </c>
      <c r="H422">
        <f>IF(B422="","",IFERROR(AVERAGE(B383:B422)/AVERAGE(B370:B409)-1,""))</f>
        <v/>
      </c>
      <c r="I422">
        <f>IFERROR(VLOOKUP(A422,'Sahm Rule'!$A:$B,2,TRUE),"")</f>
        <v/>
      </c>
      <c r="J422" s="159">
        <f>IFERROR((B422/B409)^4-1-D422/100,"")</f>
        <v/>
      </c>
    </row>
    <row r="423">
      <c r="A423" s="10" t="n">
        <v>38380</v>
      </c>
      <c r="B423" s="13">
        <f>IF(VLOOKUP(A423,SP500相关数据!$B$11:$C$24727,2,TRUE)&lt;&gt;"",VLOOKUP(A423,SP500相关数据!$B$11:$C$24727,2,TRUE),IF(VLOOKUP(A423-1,SP500相关数据!$B$11:$C$24727,2,TRUE)&lt;&gt;"",VLOOKUP(A423-1,SP500相关数据!$B$11:$C$24727,2,TRUE),VLOOKUP(A423-2,SP500相关数据!$B$11:$C$24727,2,TRUE)))</f>
        <v/>
      </c>
      <c r="C423" s="13">
        <f>IFERROR(IF(VLOOKUP(A423,SP500相关数据!$B$11:$E$24727,4,TRUE)&lt;&gt;"",VLOOKUP(A423,SP500相关数据!$B$11:$E$24727,4,TRUE),IF(VLOOKUP(A423-1,SP500相关数据!$B$11:$E$24727,4,TRUE)&lt;&gt;"",VLOOKUP(A423-1,SP500相关数据!$B$11:$E$24727,4,TRUE),VLOOKUP(A423-2,SP500相关数据!$B$11:$E$24727,4,TRUE))),"")</f>
        <v/>
      </c>
      <c r="D423" s="13">
        <f>IF(VLOOKUP(A423,高收益利差!$A:$B,2,TRUE)&lt;&gt;"",VLOOKUP(A423,高收益利差!$A:$B,2,TRUE),IF(VLOOKUP(A423-1,高收益利差!$A:$B,2,TRUE)&lt;&gt;"",VLOOKUP(A423-1,高收益利差!$A:$B,2,TRUE),VLOOKUP(A423-2,高收益利差!$A:$B,2,TRUE)))</f>
        <v/>
      </c>
      <c r="E423" s="13">
        <f>IFERROR(VLOOKUP(A423,'10Y2Y'!$A:$B,2,TRUE),"")</f>
        <v/>
      </c>
      <c r="F423">
        <f>IFERROR(D423-D410,"")</f>
        <v/>
      </c>
      <c r="G423">
        <f>IFERROR(B423/AVERAGE(B384:B423)-1,"")</f>
        <v/>
      </c>
      <c r="H423">
        <f>IF(B423="","",IFERROR(AVERAGE(B384:B423)/AVERAGE(B371:B410)-1,""))</f>
        <v/>
      </c>
      <c r="I423">
        <f>IFERROR(VLOOKUP(A423,'Sahm Rule'!$A:$B,2,TRUE),"")</f>
        <v/>
      </c>
      <c r="J423" s="159">
        <f>IFERROR((B423/B410)^4-1-D423/100,"")</f>
        <v/>
      </c>
    </row>
    <row r="424">
      <c r="A424" s="10" t="n">
        <v>38387</v>
      </c>
      <c r="B424" s="13">
        <f>IF(VLOOKUP(A424,SP500相关数据!$B$11:$C$24727,2,TRUE)&lt;&gt;"",VLOOKUP(A424,SP500相关数据!$B$11:$C$24727,2,TRUE),IF(VLOOKUP(A424-1,SP500相关数据!$B$11:$C$24727,2,TRUE)&lt;&gt;"",VLOOKUP(A424-1,SP500相关数据!$B$11:$C$24727,2,TRUE),VLOOKUP(A424-2,SP500相关数据!$B$11:$C$24727,2,TRUE)))</f>
        <v/>
      </c>
      <c r="C424" s="13">
        <f>IFERROR(IF(VLOOKUP(A424,SP500相关数据!$B$11:$E$24727,4,TRUE)&lt;&gt;"",VLOOKUP(A424,SP500相关数据!$B$11:$E$24727,4,TRUE),IF(VLOOKUP(A424-1,SP500相关数据!$B$11:$E$24727,4,TRUE)&lt;&gt;"",VLOOKUP(A424-1,SP500相关数据!$B$11:$E$24727,4,TRUE),VLOOKUP(A424-2,SP500相关数据!$B$11:$E$24727,4,TRUE))),"")</f>
        <v/>
      </c>
      <c r="D424" s="13">
        <f>IF(VLOOKUP(A424,高收益利差!$A:$B,2,TRUE)&lt;&gt;"",VLOOKUP(A424,高收益利差!$A:$B,2,TRUE),IF(VLOOKUP(A424-1,高收益利差!$A:$B,2,TRUE)&lt;&gt;"",VLOOKUP(A424-1,高收益利差!$A:$B,2,TRUE),VLOOKUP(A424-2,高收益利差!$A:$B,2,TRUE)))</f>
        <v/>
      </c>
      <c r="E424" s="13">
        <f>IFERROR(VLOOKUP(A424,'10Y2Y'!$A:$B,2,TRUE),"")</f>
        <v/>
      </c>
      <c r="F424">
        <f>IFERROR(D424-D411,"")</f>
        <v/>
      </c>
      <c r="G424">
        <f>IFERROR(B424/AVERAGE(B385:B424)-1,"")</f>
        <v/>
      </c>
      <c r="H424">
        <f>IF(B424="","",IFERROR(AVERAGE(B385:B424)/AVERAGE(B372:B411)-1,""))</f>
        <v/>
      </c>
      <c r="I424">
        <f>IFERROR(VLOOKUP(A424,'Sahm Rule'!$A:$B,2,TRUE),"")</f>
        <v/>
      </c>
      <c r="J424" s="159">
        <f>IFERROR((B424/B411)^4-1-D424/100,"")</f>
        <v/>
      </c>
    </row>
    <row r="425">
      <c r="A425" s="10" t="n">
        <v>38394</v>
      </c>
      <c r="B425" s="13">
        <f>IF(VLOOKUP(A425,SP500相关数据!$B$11:$C$24727,2,TRUE)&lt;&gt;"",VLOOKUP(A425,SP500相关数据!$B$11:$C$24727,2,TRUE),IF(VLOOKUP(A425-1,SP500相关数据!$B$11:$C$24727,2,TRUE)&lt;&gt;"",VLOOKUP(A425-1,SP500相关数据!$B$11:$C$24727,2,TRUE),VLOOKUP(A425-2,SP500相关数据!$B$11:$C$24727,2,TRUE)))</f>
        <v/>
      </c>
      <c r="C425" s="13">
        <f>IFERROR(IF(VLOOKUP(A425,SP500相关数据!$B$11:$E$24727,4,TRUE)&lt;&gt;"",VLOOKUP(A425,SP500相关数据!$B$11:$E$24727,4,TRUE),IF(VLOOKUP(A425-1,SP500相关数据!$B$11:$E$24727,4,TRUE)&lt;&gt;"",VLOOKUP(A425-1,SP500相关数据!$B$11:$E$24727,4,TRUE),VLOOKUP(A425-2,SP500相关数据!$B$11:$E$24727,4,TRUE))),"")</f>
        <v/>
      </c>
      <c r="D425" s="13">
        <f>IF(VLOOKUP(A425,高收益利差!$A:$B,2,TRUE)&lt;&gt;"",VLOOKUP(A425,高收益利差!$A:$B,2,TRUE),IF(VLOOKUP(A425-1,高收益利差!$A:$B,2,TRUE)&lt;&gt;"",VLOOKUP(A425-1,高收益利差!$A:$B,2,TRUE),VLOOKUP(A425-2,高收益利差!$A:$B,2,TRUE)))</f>
        <v/>
      </c>
      <c r="E425" s="13">
        <f>IFERROR(VLOOKUP(A425,'10Y2Y'!$A:$B,2,TRUE),"")</f>
        <v/>
      </c>
      <c r="F425">
        <f>IFERROR(D425-D412,"")</f>
        <v/>
      </c>
      <c r="G425">
        <f>IFERROR(B425/AVERAGE(B386:B425)-1,"")</f>
        <v/>
      </c>
      <c r="H425">
        <f>IF(B425="","",IFERROR(AVERAGE(B386:B425)/AVERAGE(B373:B412)-1,""))</f>
        <v/>
      </c>
      <c r="I425">
        <f>IFERROR(VLOOKUP(A425,'Sahm Rule'!$A:$B,2,TRUE),"")</f>
        <v/>
      </c>
      <c r="J425" s="159">
        <f>IFERROR((B425/B412)^4-1-D425/100,"")</f>
        <v/>
      </c>
    </row>
    <row r="426">
      <c r="A426" s="10" t="n">
        <v>38401</v>
      </c>
      <c r="B426" s="13">
        <f>IF(VLOOKUP(A426,SP500相关数据!$B$11:$C$24727,2,TRUE)&lt;&gt;"",VLOOKUP(A426,SP500相关数据!$B$11:$C$24727,2,TRUE),IF(VLOOKUP(A426-1,SP500相关数据!$B$11:$C$24727,2,TRUE)&lt;&gt;"",VLOOKUP(A426-1,SP500相关数据!$B$11:$C$24727,2,TRUE),VLOOKUP(A426-2,SP500相关数据!$B$11:$C$24727,2,TRUE)))</f>
        <v/>
      </c>
      <c r="C426" s="13">
        <f>IFERROR(IF(VLOOKUP(A426,SP500相关数据!$B$11:$E$24727,4,TRUE)&lt;&gt;"",VLOOKUP(A426,SP500相关数据!$B$11:$E$24727,4,TRUE),IF(VLOOKUP(A426-1,SP500相关数据!$B$11:$E$24727,4,TRUE)&lt;&gt;"",VLOOKUP(A426-1,SP500相关数据!$B$11:$E$24727,4,TRUE),VLOOKUP(A426-2,SP500相关数据!$B$11:$E$24727,4,TRUE))),"")</f>
        <v/>
      </c>
      <c r="D426" s="13">
        <f>IF(VLOOKUP(A426,高收益利差!$A:$B,2,TRUE)&lt;&gt;"",VLOOKUP(A426,高收益利差!$A:$B,2,TRUE),IF(VLOOKUP(A426-1,高收益利差!$A:$B,2,TRUE)&lt;&gt;"",VLOOKUP(A426-1,高收益利差!$A:$B,2,TRUE),VLOOKUP(A426-2,高收益利差!$A:$B,2,TRUE)))</f>
        <v/>
      </c>
      <c r="E426" s="13">
        <f>IFERROR(VLOOKUP(A426,'10Y2Y'!$A:$B,2,TRUE),"")</f>
        <v/>
      </c>
      <c r="F426">
        <f>IFERROR(D426-D413,"")</f>
        <v/>
      </c>
      <c r="G426">
        <f>IFERROR(B426/AVERAGE(B387:B426)-1,"")</f>
        <v/>
      </c>
      <c r="H426">
        <f>IF(B426="","",IFERROR(AVERAGE(B387:B426)/AVERAGE(B374:B413)-1,""))</f>
        <v/>
      </c>
      <c r="I426">
        <f>IFERROR(VLOOKUP(A426,'Sahm Rule'!$A:$B,2,TRUE),"")</f>
        <v/>
      </c>
      <c r="J426" s="159">
        <f>IFERROR((B426/B413)^4-1-D426/100,"")</f>
        <v/>
      </c>
    </row>
    <row r="427">
      <c r="A427" s="10" t="n">
        <v>38408</v>
      </c>
      <c r="B427" s="13">
        <f>IF(VLOOKUP(A427,SP500相关数据!$B$11:$C$24727,2,TRUE)&lt;&gt;"",VLOOKUP(A427,SP500相关数据!$B$11:$C$24727,2,TRUE),IF(VLOOKUP(A427-1,SP500相关数据!$B$11:$C$24727,2,TRUE)&lt;&gt;"",VLOOKUP(A427-1,SP500相关数据!$B$11:$C$24727,2,TRUE),VLOOKUP(A427-2,SP500相关数据!$B$11:$C$24727,2,TRUE)))</f>
        <v/>
      </c>
      <c r="C427" s="13">
        <f>IFERROR(IF(VLOOKUP(A427,SP500相关数据!$B$11:$E$24727,4,TRUE)&lt;&gt;"",VLOOKUP(A427,SP500相关数据!$B$11:$E$24727,4,TRUE),IF(VLOOKUP(A427-1,SP500相关数据!$B$11:$E$24727,4,TRUE)&lt;&gt;"",VLOOKUP(A427-1,SP500相关数据!$B$11:$E$24727,4,TRUE),VLOOKUP(A427-2,SP500相关数据!$B$11:$E$24727,4,TRUE))),"")</f>
        <v/>
      </c>
      <c r="D427" s="13">
        <f>IF(VLOOKUP(A427,高收益利差!$A:$B,2,TRUE)&lt;&gt;"",VLOOKUP(A427,高收益利差!$A:$B,2,TRUE),IF(VLOOKUP(A427-1,高收益利差!$A:$B,2,TRUE)&lt;&gt;"",VLOOKUP(A427-1,高收益利差!$A:$B,2,TRUE),VLOOKUP(A427-2,高收益利差!$A:$B,2,TRUE)))</f>
        <v/>
      </c>
      <c r="E427" s="13">
        <f>IFERROR(VLOOKUP(A427,'10Y2Y'!$A:$B,2,TRUE),"")</f>
        <v/>
      </c>
      <c r="F427">
        <f>IFERROR(D427-D414,"")</f>
        <v/>
      </c>
      <c r="G427">
        <f>IFERROR(B427/AVERAGE(B388:B427)-1,"")</f>
        <v/>
      </c>
      <c r="H427">
        <f>IF(B427="","",IFERROR(AVERAGE(B388:B427)/AVERAGE(B375:B414)-1,""))</f>
        <v/>
      </c>
      <c r="I427">
        <f>IFERROR(VLOOKUP(A427,'Sahm Rule'!$A:$B,2,TRUE),"")</f>
        <v/>
      </c>
      <c r="J427" s="159">
        <f>IFERROR((B427/B414)^4-1-D427/100,"")</f>
        <v/>
      </c>
    </row>
    <row r="428">
      <c r="A428" s="10" t="n">
        <v>38415</v>
      </c>
      <c r="B428" s="13">
        <f>IF(VLOOKUP(A428,SP500相关数据!$B$11:$C$24727,2,TRUE)&lt;&gt;"",VLOOKUP(A428,SP500相关数据!$B$11:$C$24727,2,TRUE),IF(VLOOKUP(A428-1,SP500相关数据!$B$11:$C$24727,2,TRUE)&lt;&gt;"",VLOOKUP(A428-1,SP500相关数据!$B$11:$C$24727,2,TRUE),VLOOKUP(A428-2,SP500相关数据!$B$11:$C$24727,2,TRUE)))</f>
        <v/>
      </c>
      <c r="C428" s="13">
        <f>IFERROR(IF(VLOOKUP(A428,SP500相关数据!$B$11:$E$24727,4,TRUE)&lt;&gt;"",VLOOKUP(A428,SP500相关数据!$B$11:$E$24727,4,TRUE),IF(VLOOKUP(A428-1,SP500相关数据!$B$11:$E$24727,4,TRUE)&lt;&gt;"",VLOOKUP(A428-1,SP500相关数据!$B$11:$E$24727,4,TRUE),VLOOKUP(A428-2,SP500相关数据!$B$11:$E$24727,4,TRUE))),"")</f>
        <v/>
      </c>
      <c r="D428" s="13">
        <f>IF(VLOOKUP(A428,高收益利差!$A:$B,2,TRUE)&lt;&gt;"",VLOOKUP(A428,高收益利差!$A:$B,2,TRUE),IF(VLOOKUP(A428-1,高收益利差!$A:$B,2,TRUE)&lt;&gt;"",VLOOKUP(A428-1,高收益利差!$A:$B,2,TRUE),VLOOKUP(A428-2,高收益利差!$A:$B,2,TRUE)))</f>
        <v/>
      </c>
      <c r="E428" s="13">
        <f>IFERROR(VLOOKUP(A428,'10Y2Y'!$A:$B,2,TRUE),"")</f>
        <v/>
      </c>
      <c r="F428">
        <f>IFERROR(D428-D415,"")</f>
        <v/>
      </c>
      <c r="G428">
        <f>IFERROR(B428/AVERAGE(B389:B428)-1,"")</f>
        <v/>
      </c>
      <c r="H428">
        <f>IF(B428="","",IFERROR(AVERAGE(B389:B428)/AVERAGE(B376:B415)-1,""))</f>
        <v/>
      </c>
      <c r="I428">
        <f>IFERROR(VLOOKUP(A428,'Sahm Rule'!$A:$B,2,TRUE),"")</f>
        <v/>
      </c>
      <c r="J428" s="159">
        <f>IFERROR((B428/B415)^4-1-D428/100,"")</f>
        <v/>
      </c>
    </row>
    <row r="429">
      <c r="A429" s="10" t="n">
        <v>38422</v>
      </c>
      <c r="B429" s="13">
        <f>IF(VLOOKUP(A429,SP500相关数据!$B$11:$C$24727,2,TRUE)&lt;&gt;"",VLOOKUP(A429,SP500相关数据!$B$11:$C$24727,2,TRUE),IF(VLOOKUP(A429-1,SP500相关数据!$B$11:$C$24727,2,TRUE)&lt;&gt;"",VLOOKUP(A429-1,SP500相关数据!$B$11:$C$24727,2,TRUE),VLOOKUP(A429-2,SP500相关数据!$B$11:$C$24727,2,TRUE)))</f>
        <v/>
      </c>
      <c r="C429" s="13">
        <f>IFERROR(IF(VLOOKUP(A429,SP500相关数据!$B$11:$E$24727,4,TRUE)&lt;&gt;"",VLOOKUP(A429,SP500相关数据!$B$11:$E$24727,4,TRUE),IF(VLOOKUP(A429-1,SP500相关数据!$B$11:$E$24727,4,TRUE)&lt;&gt;"",VLOOKUP(A429-1,SP500相关数据!$B$11:$E$24727,4,TRUE),VLOOKUP(A429-2,SP500相关数据!$B$11:$E$24727,4,TRUE))),"")</f>
        <v/>
      </c>
      <c r="D429" s="13">
        <f>IF(VLOOKUP(A429,高收益利差!$A:$B,2,TRUE)&lt;&gt;"",VLOOKUP(A429,高收益利差!$A:$B,2,TRUE),IF(VLOOKUP(A429-1,高收益利差!$A:$B,2,TRUE)&lt;&gt;"",VLOOKUP(A429-1,高收益利差!$A:$B,2,TRUE),VLOOKUP(A429-2,高收益利差!$A:$B,2,TRUE)))</f>
        <v/>
      </c>
      <c r="E429" s="13">
        <f>IFERROR(VLOOKUP(A429,'10Y2Y'!$A:$B,2,TRUE),"")</f>
        <v/>
      </c>
      <c r="F429">
        <f>IFERROR(D429-D416,"")</f>
        <v/>
      </c>
      <c r="G429">
        <f>IFERROR(B429/AVERAGE(B390:B429)-1,"")</f>
        <v/>
      </c>
      <c r="H429">
        <f>IF(B429="","",IFERROR(AVERAGE(B390:B429)/AVERAGE(B377:B416)-1,""))</f>
        <v/>
      </c>
      <c r="I429">
        <f>IFERROR(VLOOKUP(A429,'Sahm Rule'!$A:$B,2,TRUE),"")</f>
        <v/>
      </c>
      <c r="J429" s="159">
        <f>IFERROR((B429/B416)^4-1-D429/100,"")</f>
        <v/>
      </c>
    </row>
    <row r="430">
      <c r="A430" s="10" t="n">
        <v>38429</v>
      </c>
      <c r="B430" s="13">
        <f>IF(VLOOKUP(A430,SP500相关数据!$B$11:$C$24727,2,TRUE)&lt;&gt;"",VLOOKUP(A430,SP500相关数据!$B$11:$C$24727,2,TRUE),IF(VLOOKUP(A430-1,SP500相关数据!$B$11:$C$24727,2,TRUE)&lt;&gt;"",VLOOKUP(A430-1,SP500相关数据!$B$11:$C$24727,2,TRUE),VLOOKUP(A430-2,SP500相关数据!$B$11:$C$24727,2,TRUE)))</f>
        <v/>
      </c>
      <c r="C430" s="13">
        <f>IFERROR(IF(VLOOKUP(A430,SP500相关数据!$B$11:$E$24727,4,TRUE)&lt;&gt;"",VLOOKUP(A430,SP500相关数据!$B$11:$E$24727,4,TRUE),IF(VLOOKUP(A430-1,SP500相关数据!$B$11:$E$24727,4,TRUE)&lt;&gt;"",VLOOKUP(A430-1,SP500相关数据!$B$11:$E$24727,4,TRUE),VLOOKUP(A430-2,SP500相关数据!$B$11:$E$24727,4,TRUE))),"")</f>
        <v/>
      </c>
      <c r="D430" s="13">
        <f>IF(VLOOKUP(A430,高收益利差!$A:$B,2,TRUE)&lt;&gt;"",VLOOKUP(A430,高收益利差!$A:$B,2,TRUE),IF(VLOOKUP(A430-1,高收益利差!$A:$B,2,TRUE)&lt;&gt;"",VLOOKUP(A430-1,高收益利差!$A:$B,2,TRUE),VLOOKUP(A430-2,高收益利差!$A:$B,2,TRUE)))</f>
        <v/>
      </c>
      <c r="E430" s="13">
        <f>IFERROR(VLOOKUP(A430,'10Y2Y'!$A:$B,2,TRUE),"")</f>
        <v/>
      </c>
      <c r="F430">
        <f>IFERROR(D430-D417,"")</f>
        <v/>
      </c>
      <c r="G430">
        <f>IFERROR(B430/AVERAGE(B391:B430)-1,"")</f>
        <v/>
      </c>
      <c r="H430">
        <f>IF(B430="","",IFERROR(AVERAGE(B391:B430)/AVERAGE(B378:B417)-1,""))</f>
        <v/>
      </c>
      <c r="I430">
        <f>IFERROR(VLOOKUP(A430,'Sahm Rule'!$A:$B,2,TRUE),"")</f>
        <v/>
      </c>
      <c r="J430" s="159">
        <f>IFERROR((B430/B417)^4-1-D430/100,"")</f>
        <v/>
      </c>
    </row>
    <row r="431">
      <c r="A431" s="10" t="n">
        <v>38436</v>
      </c>
      <c r="B431" s="13">
        <f>IF(VLOOKUP(A431,SP500相关数据!$B$11:$C$24727,2,TRUE)&lt;&gt;"",VLOOKUP(A431,SP500相关数据!$B$11:$C$24727,2,TRUE),IF(VLOOKUP(A431-1,SP500相关数据!$B$11:$C$24727,2,TRUE)&lt;&gt;"",VLOOKUP(A431-1,SP500相关数据!$B$11:$C$24727,2,TRUE),VLOOKUP(A431-2,SP500相关数据!$B$11:$C$24727,2,TRUE)))</f>
        <v/>
      </c>
      <c r="C431" s="13">
        <f>IFERROR(IF(VLOOKUP(A431,SP500相关数据!$B$11:$E$24727,4,TRUE)&lt;&gt;"",VLOOKUP(A431,SP500相关数据!$B$11:$E$24727,4,TRUE),IF(VLOOKUP(A431-1,SP500相关数据!$B$11:$E$24727,4,TRUE)&lt;&gt;"",VLOOKUP(A431-1,SP500相关数据!$B$11:$E$24727,4,TRUE),VLOOKUP(A431-2,SP500相关数据!$B$11:$E$24727,4,TRUE))),"")</f>
        <v/>
      </c>
      <c r="D431" s="13">
        <f>IF(VLOOKUP(A431,高收益利差!$A:$B,2,TRUE)&lt;&gt;"",VLOOKUP(A431,高收益利差!$A:$B,2,TRUE),IF(VLOOKUP(A431-1,高收益利差!$A:$B,2,TRUE)&lt;&gt;"",VLOOKUP(A431-1,高收益利差!$A:$B,2,TRUE),VLOOKUP(A431-2,高收益利差!$A:$B,2,TRUE)))</f>
        <v/>
      </c>
      <c r="E431" s="13">
        <f>IFERROR(VLOOKUP(A431,'10Y2Y'!$A:$B,2,TRUE),"")</f>
        <v/>
      </c>
      <c r="F431">
        <f>IFERROR(D431-D418,"")</f>
        <v/>
      </c>
      <c r="G431">
        <f>IFERROR(B431/AVERAGE(B392:B431)-1,"")</f>
        <v/>
      </c>
      <c r="H431">
        <f>IF(B431="","",IFERROR(AVERAGE(B392:B431)/AVERAGE(B379:B418)-1,""))</f>
        <v/>
      </c>
      <c r="I431">
        <f>IFERROR(VLOOKUP(A431,'Sahm Rule'!$A:$B,2,TRUE),"")</f>
        <v/>
      </c>
      <c r="J431" s="159">
        <f>IFERROR((B431/B418)^4-1-D431/100,"")</f>
        <v/>
      </c>
    </row>
    <row r="432">
      <c r="A432" s="10" t="n">
        <v>38443</v>
      </c>
      <c r="B432" s="13">
        <f>IF(VLOOKUP(A432,SP500相关数据!$B$11:$C$24727,2,TRUE)&lt;&gt;"",VLOOKUP(A432,SP500相关数据!$B$11:$C$24727,2,TRUE),IF(VLOOKUP(A432-1,SP500相关数据!$B$11:$C$24727,2,TRUE)&lt;&gt;"",VLOOKUP(A432-1,SP500相关数据!$B$11:$C$24727,2,TRUE),VLOOKUP(A432-2,SP500相关数据!$B$11:$C$24727,2,TRUE)))</f>
        <v/>
      </c>
      <c r="C432" s="13">
        <f>IFERROR(IF(VLOOKUP(A432,SP500相关数据!$B$11:$E$24727,4,TRUE)&lt;&gt;"",VLOOKUP(A432,SP500相关数据!$B$11:$E$24727,4,TRUE),IF(VLOOKUP(A432-1,SP500相关数据!$B$11:$E$24727,4,TRUE)&lt;&gt;"",VLOOKUP(A432-1,SP500相关数据!$B$11:$E$24727,4,TRUE),VLOOKUP(A432-2,SP500相关数据!$B$11:$E$24727,4,TRUE))),"")</f>
        <v/>
      </c>
      <c r="D432" s="13">
        <f>IF(VLOOKUP(A432,高收益利差!$A:$B,2,TRUE)&lt;&gt;"",VLOOKUP(A432,高收益利差!$A:$B,2,TRUE),IF(VLOOKUP(A432-1,高收益利差!$A:$B,2,TRUE)&lt;&gt;"",VLOOKUP(A432-1,高收益利差!$A:$B,2,TRUE),VLOOKUP(A432-2,高收益利差!$A:$B,2,TRUE)))</f>
        <v/>
      </c>
      <c r="E432" s="13">
        <f>IFERROR(VLOOKUP(A432,'10Y2Y'!$A:$B,2,TRUE),"")</f>
        <v/>
      </c>
      <c r="F432">
        <f>IFERROR(D432-D419,"")</f>
        <v/>
      </c>
      <c r="G432">
        <f>IFERROR(B432/AVERAGE(B393:B432)-1,"")</f>
        <v/>
      </c>
      <c r="H432">
        <f>IF(B432="","",IFERROR(AVERAGE(B393:B432)/AVERAGE(B380:B419)-1,""))</f>
        <v/>
      </c>
      <c r="I432">
        <f>IFERROR(VLOOKUP(A432,'Sahm Rule'!$A:$B,2,TRUE),"")</f>
        <v/>
      </c>
      <c r="J432" s="159">
        <f>IFERROR((B432/B419)^4-1-D432/100,"")</f>
        <v/>
      </c>
    </row>
    <row r="433">
      <c r="A433" s="10" t="n">
        <v>38450</v>
      </c>
      <c r="B433" s="13">
        <f>IF(VLOOKUP(A433,SP500相关数据!$B$11:$C$24727,2,TRUE)&lt;&gt;"",VLOOKUP(A433,SP500相关数据!$B$11:$C$24727,2,TRUE),IF(VLOOKUP(A433-1,SP500相关数据!$B$11:$C$24727,2,TRUE)&lt;&gt;"",VLOOKUP(A433-1,SP500相关数据!$B$11:$C$24727,2,TRUE),VLOOKUP(A433-2,SP500相关数据!$B$11:$C$24727,2,TRUE)))</f>
        <v/>
      </c>
      <c r="C433" s="13">
        <f>IFERROR(IF(VLOOKUP(A433,SP500相关数据!$B$11:$E$24727,4,TRUE)&lt;&gt;"",VLOOKUP(A433,SP500相关数据!$B$11:$E$24727,4,TRUE),IF(VLOOKUP(A433-1,SP500相关数据!$B$11:$E$24727,4,TRUE)&lt;&gt;"",VLOOKUP(A433-1,SP500相关数据!$B$11:$E$24727,4,TRUE),VLOOKUP(A433-2,SP500相关数据!$B$11:$E$24727,4,TRUE))),"")</f>
        <v/>
      </c>
      <c r="D433" s="13">
        <f>IF(VLOOKUP(A433,高收益利差!$A:$B,2,TRUE)&lt;&gt;"",VLOOKUP(A433,高收益利差!$A:$B,2,TRUE),IF(VLOOKUP(A433-1,高收益利差!$A:$B,2,TRUE)&lt;&gt;"",VLOOKUP(A433-1,高收益利差!$A:$B,2,TRUE),VLOOKUP(A433-2,高收益利差!$A:$B,2,TRUE)))</f>
        <v/>
      </c>
      <c r="E433" s="13">
        <f>IFERROR(VLOOKUP(A433,'10Y2Y'!$A:$B,2,TRUE),"")</f>
        <v/>
      </c>
      <c r="F433">
        <f>IFERROR(D433-D420,"")</f>
        <v/>
      </c>
      <c r="G433">
        <f>IFERROR(B433/AVERAGE(B394:B433)-1,"")</f>
        <v/>
      </c>
      <c r="H433">
        <f>IF(B433="","",IFERROR(AVERAGE(B394:B433)/AVERAGE(B381:B420)-1,""))</f>
        <v/>
      </c>
      <c r="I433">
        <f>IFERROR(VLOOKUP(A433,'Sahm Rule'!$A:$B,2,TRUE),"")</f>
        <v/>
      </c>
      <c r="J433" s="159">
        <f>IFERROR((B433/B420)^4-1-D433/100,"")</f>
        <v/>
      </c>
    </row>
    <row r="434">
      <c r="A434" s="10" t="n">
        <v>38457</v>
      </c>
      <c r="B434" s="13">
        <f>IF(VLOOKUP(A434,SP500相关数据!$B$11:$C$24727,2,TRUE)&lt;&gt;"",VLOOKUP(A434,SP500相关数据!$B$11:$C$24727,2,TRUE),IF(VLOOKUP(A434-1,SP500相关数据!$B$11:$C$24727,2,TRUE)&lt;&gt;"",VLOOKUP(A434-1,SP500相关数据!$B$11:$C$24727,2,TRUE),VLOOKUP(A434-2,SP500相关数据!$B$11:$C$24727,2,TRUE)))</f>
        <v/>
      </c>
      <c r="C434" s="13">
        <f>IFERROR(IF(VLOOKUP(A434,SP500相关数据!$B$11:$E$24727,4,TRUE)&lt;&gt;"",VLOOKUP(A434,SP500相关数据!$B$11:$E$24727,4,TRUE),IF(VLOOKUP(A434-1,SP500相关数据!$B$11:$E$24727,4,TRUE)&lt;&gt;"",VLOOKUP(A434-1,SP500相关数据!$B$11:$E$24727,4,TRUE),VLOOKUP(A434-2,SP500相关数据!$B$11:$E$24727,4,TRUE))),"")</f>
        <v/>
      </c>
      <c r="D434" s="13">
        <f>IF(VLOOKUP(A434,高收益利差!$A:$B,2,TRUE)&lt;&gt;"",VLOOKUP(A434,高收益利差!$A:$B,2,TRUE),IF(VLOOKUP(A434-1,高收益利差!$A:$B,2,TRUE)&lt;&gt;"",VLOOKUP(A434-1,高收益利差!$A:$B,2,TRUE),VLOOKUP(A434-2,高收益利差!$A:$B,2,TRUE)))</f>
        <v/>
      </c>
      <c r="E434" s="13">
        <f>IFERROR(VLOOKUP(A434,'10Y2Y'!$A:$B,2,TRUE),"")</f>
        <v/>
      </c>
      <c r="F434">
        <f>IFERROR(D434-D421,"")</f>
        <v/>
      </c>
      <c r="G434">
        <f>IFERROR(B434/AVERAGE(B395:B434)-1,"")</f>
        <v/>
      </c>
      <c r="H434">
        <f>IF(B434="","",IFERROR(AVERAGE(B395:B434)/AVERAGE(B382:B421)-1,""))</f>
        <v/>
      </c>
      <c r="I434">
        <f>IFERROR(VLOOKUP(A434,'Sahm Rule'!$A:$B,2,TRUE),"")</f>
        <v/>
      </c>
      <c r="J434" s="159">
        <f>IFERROR((B434/B421)^4-1-D434/100,"")</f>
        <v/>
      </c>
    </row>
    <row r="435">
      <c r="A435" s="10" t="n">
        <v>38464</v>
      </c>
      <c r="B435" s="13">
        <f>IF(VLOOKUP(A435,SP500相关数据!$B$11:$C$24727,2,TRUE)&lt;&gt;"",VLOOKUP(A435,SP500相关数据!$B$11:$C$24727,2,TRUE),IF(VLOOKUP(A435-1,SP500相关数据!$B$11:$C$24727,2,TRUE)&lt;&gt;"",VLOOKUP(A435-1,SP500相关数据!$B$11:$C$24727,2,TRUE),VLOOKUP(A435-2,SP500相关数据!$B$11:$C$24727,2,TRUE)))</f>
        <v/>
      </c>
      <c r="C435" s="13">
        <f>IFERROR(IF(VLOOKUP(A435,SP500相关数据!$B$11:$E$24727,4,TRUE)&lt;&gt;"",VLOOKUP(A435,SP500相关数据!$B$11:$E$24727,4,TRUE),IF(VLOOKUP(A435-1,SP500相关数据!$B$11:$E$24727,4,TRUE)&lt;&gt;"",VLOOKUP(A435-1,SP500相关数据!$B$11:$E$24727,4,TRUE),VLOOKUP(A435-2,SP500相关数据!$B$11:$E$24727,4,TRUE))),"")</f>
        <v/>
      </c>
      <c r="D435" s="13">
        <f>IF(VLOOKUP(A435,高收益利差!$A:$B,2,TRUE)&lt;&gt;"",VLOOKUP(A435,高收益利差!$A:$B,2,TRUE),IF(VLOOKUP(A435-1,高收益利差!$A:$B,2,TRUE)&lt;&gt;"",VLOOKUP(A435-1,高收益利差!$A:$B,2,TRUE),VLOOKUP(A435-2,高收益利差!$A:$B,2,TRUE)))</f>
        <v/>
      </c>
      <c r="E435" s="13">
        <f>IFERROR(VLOOKUP(A435,'10Y2Y'!$A:$B,2,TRUE),"")</f>
        <v/>
      </c>
      <c r="F435">
        <f>IFERROR(D435-D422,"")</f>
        <v/>
      </c>
      <c r="G435">
        <f>IFERROR(B435/AVERAGE(B396:B435)-1,"")</f>
        <v/>
      </c>
      <c r="H435">
        <f>IF(B435="","",IFERROR(AVERAGE(B396:B435)/AVERAGE(B383:B422)-1,""))</f>
        <v/>
      </c>
      <c r="I435">
        <f>IFERROR(VLOOKUP(A435,'Sahm Rule'!$A:$B,2,TRUE),"")</f>
        <v/>
      </c>
      <c r="J435" s="159">
        <f>IFERROR((B435/B422)^4-1-D435/100,"")</f>
        <v/>
      </c>
    </row>
    <row r="436">
      <c r="A436" s="10" t="n">
        <v>38471</v>
      </c>
      <c r="B436" s="13">
        <f>IF(VLOOKUP(A436,SP500相关数据!$B$11:$C$24727,2,TRUE)&lt;&gt;"",VLOOKUP(A436,SP500相关数据!$B$11:$C$24727,2,TRUE),IF(VLOOKUP(A436-1,SP500相关数据!$B$11:$C$24727,2,TRUE)&lt;&gt;"",VLOOKUP(A436-1,SP500相关数据!$B$11:$C$24727,2,TRUE),VLOOKUP(A436-2,SP500相关数据!$B$11:$C$24727,2,TRUE)))</f>
        <v/>
      </c>
      <c r="C436" s="13">
        <f>IFERROR(IF(VLOOKUP(A436,SP500相关数据!$B$11:$E$24727,4,TRUE)&lt;&gt;"",VLOOKUP(A436,SP500相关数据!$B$11:$E$24727,4,TRUE),IF(VLOOKUP(A436-1,SP500相关数据!$B$11:$E$24727,4,TRUE)&lt;&gt;"",VLOOKUP(A436-1,SP500相关数据!$B$11:$E$24727,4,TRUE),VLOOKUP(A436-2,SP500相关数据!$B$11:$E$24727,4,TRUE))),"")</f>
        <v/>
      </c>
      <c r="D436" s="13">
        <f>IF(VLOOKUP(A436,高收益利差!$A:$B,2,TRUE)&lt;&gt;"",VLOOKUP(A436,高收益利差!$A:$B,2,TRUE),IF(VLOOKUP(A436-1,高收益利差!$A:$B,2,TRUE)&lt;&gt;"",VLOOKUP(A436-1,高收益利差!$A:$B,2,TRUE),VLOOKUP(A436-2,高收益利差!$A:$B,2,TRUE)))</f>
        <v/>
      </c>
      <c r="E436" s="13">
        <f>IFERROR(VLOOKUP(A436,'10Y2Y'!$A:$B,2,TRUE),"")</f>
        <v/>
      </c>
      <c r="F436">
        <f>IFERROR(D436-D423,"")</f>
        <v/>
      </c>
      <c r="G436">
        <f>IFERROR(B436/AVERAGE(B397:B436)-1,"")</f>
        <v/>
      </c>
      <c r="H436">
        <f>IF(B436="","",IFERROR(AVERAGE(B397:B436)/AVERAGE(B384:B423)-1,""))</f>
        <v/>
      </c>
      <c r="I436">
        <f>IFERROR(VLOOKUP(A436,'Sahm Rule'!$A:$B,2,TRUE),"")</f>
        <v/>
      </c>
      <c r="J436" s="159">
        <f>IFERROR((B436/B423)^4-1-D436/100,"")</f>
        <v/>
      </c>
    </row>
    <row r="437">
      <c r="A437" s="10" t="n">
        <v>38478</v>
      </c>
      <c r="B437" s="13">
        <f>IF(VLOOKUP(A437,SP500相关数据!$B$11:$C$24727,2,TRUE)&lt;&gt;"",VLOOKUP(A437,SP500相关数据!$B$11:$C$24727,2,TRUE),IF(VLOOKUP(A437-1,SP500相关数据!$B$11:$C$24727,2,TRUE)&lt;&gt;"",VLOOKUP(A437-1,SP500相关数据!$B$11:$C$24727,2,TRUE),VLOOKUP(A437-2,SP500相关数据!$B$11:$C$24727,2,TRUE)))</f>
        <v/>
      </c>
      <c r="C437" s="13">
        <f>IFERROR(IF(VLOOKUP(A437,SP500相关数据!$B$11:$E$24727,4,TRUE)&lt;&gt;"",VLOOKUP(A437,SP500相关数据!$B$11:$E$24727,4,TRUE),IF(VLOOKUP(A437-1,SP500相关数据!$B$11:$E$24727,4,TRUE)&lt;&gt;"",VLOOKUP(A437-1,SP500相关数据!$B$11:$E$24727,4,TRUE),VLOOKUP(A437-2,SP500相关数据!$B$11:$E$24727,4,TRUE))),"")</f>
        <v/>
      </c>
      <c r="D437" s="13">
        <f>IF(VLOOKUP(A437,高收益利差!$A:$B,2,TRUE)&lt;&gt;"",VLOOKUP(A437,高收益利差!$A:$B,2,TRUE),IF(VLOOKUP(A437-1,高收益利差!$A:$B,2,TRUE)&lt;&gt;"",VLOOKUP(A437-1,高收益利差!$A:$B,2,TRUE),VLOOKUP(A437-2,高收益利差!$A:$B,2,TRUE)))</f>
        <v/>
      </c>
      <c r="E437" s="13">
        <f>IFERROR(VLOOKUP(A437,'10Y2Y'!$A:$B,2,TRUE),"")</f>
        <v/>
      </c>
      <c r="F437">
        <f>IFERROR(D437-D424,"")</f>
        <v/>
      </c>
      <c r="G437">
        <f>IFERROR(B437/AVERAGE(B398:B437)-1,"")</f>
        <v/>
      </c>
      <c r="H437">
        <f>IF(B437="","",IFERROR(AVERAGE(B398:B437)/AVERAGE(B385:B424)-1,""))</f>
        <v/>
      </c>
      <c r="I437">
        <f>IFERROR(VLOOKUP(A437,'Sahm Rule'!$A:$B,2,TRUE),"")</f>
        <v/>
      </c>
      <c r="J437" s="159">
        <f>IFERROR((B437/B424)^4-1-D437/100,"")</f>
        <v/>
      </c>
    </row>
    <row r="438">
      <c r="A438" s="10" t="n">
        <v>38485</v>
      </c>
      <c r="B438" s="13">
        <f>IF(VLOOKUP(A438,SP500相关数据!$B$11:$C$24727,2,TRUE)&lt;&gt;"",VLOOKUP(A438,SP500相关数据!$B$11:$C$24727,2,TRUE),IF(VLOOKUP(A438-1,SP500相关数据!$B$11:$C$24727,2,TRUE)&lt;&gt;"",VLOOKUP(A438-1,SP500相关数据!$B$11:$C$24727,2,TRUE),VLOOKUP(A438-2,SP500相关数据!$B$11:$C$24727,2,TRUE)))</f>
        <v/>
      </c>
      <c r="C438" s="13">
        <f>IFERROR(IF(VLOOKUP(A438,SP500相关数据!$B$11:$E$24727,4,TRUE)&lt;&gt;"",VLOOKUP(A438,SP500相关数据!$B$11:$E$24727,4,TRUE),IF(VLOOKUP(A438-1,SP500相关数据!$B$11:$E$24727,4,TRUE)&lt;&gt;"",VLOOKUP(A438-1,SP500相关数据!$B$11:$E$24727,4,TRUE),VLOOKUP(A438-2,SP500相关数据!$B$11:$E$24727,4,TRUE))),"")</f>
        <v/>
      </c>
      <c r="D438" s="13">
        <f>IF(VLOOKUP(A438,高收益利差!$A:$B,2,TRUE)&lt;&gt;"",VLOOKUP(A438,高收益利差!$A:$B,2,TRUE),IF(VLOOKUP(A438-1,高收益利差!$A:$B,2,TRUE)&lt;&gt;"",VLOOKUP(A438-1,高收益利差!$A:$B,2,TRUE),VLOOKUP(A438-2,高收益利差!$A:$B,2,TRUE)))</f>
        <v/>
      </c>
      <c r="E438" s="13">
        <f>IFERROR(VLOOKUP(A438,'10Y2Y'!$A:$B,2,TRUE),"")</f>
        <v/>
      </c>
      <c r="F438">
        <f>IFERROR(D438-D425,"")</f>
        <v/>
      </c>
      <c r="G438">
        <f>IFERROR(B438/AVERAGE(B399:B438)-1,"")</f>
        <v/>
      </c>
      <c r="H438">
        <f>IF(B438="","",IFERROR(AVERAGE(B399:B438)/AVERAGE(B386:B425)-1,""))</f>
        <v/>
      </c>
      <c r="I438">
        <f>IFERROR(VLOOKUP(A438,'Sahm Rule'!$A:$B,2,TRUE),"")</f>
        <v/>
      </c>
      <c r="J438" s="159">
        <f>IFERROR((B438/B425)^4-1-D438/100,"")</f>
        <v/>
      </c>
    </row>
    <row r="439">
      <c r="A439" s="10" t="n">
        <v>38492</v>
      </c>
      <c r="B439" s="13">
        <f>IF(VLOOKUP(A439,SP500相关数据!$B$11:$C$24727,2,TRUE)&lt;&gt;"",VLOOKUP(A439,SP500相关数据!$B$11:$C$24727,2,TRUE),IF(VLOOKUP(A439-1,SP500相关数据!$B$11:$C$24727,2,TRUE)&lt;&gt;"",VLOOKUP(A439-1,SP500相关数据!$B$11:$C$24727,2,TRUE),VLOOKUP(A439-2,SP500相关数据!$B$11:$C$24727,2,TRUE)))</f>
        <v/>
      </c>
      <c r="C439" s="13">
        <f>IFERROR(IF(VLOOKUP(A439,SP500相关数据!$B$11:$E$24727,4,TRUE)&lt;&gt;"",VLOOKUP(A439,SP500相关数据!$B$11:$E$24727,4,TRUE),IF(VLOOKUP(A439-1,SP500相关数据!$B$11:$E$24727,4,TRUE)&lt;&gt;"",VLOOKUP(A439-1,SP500相关数据!$B$11:$E$24727,4,TRUE),VLOOKUP(A439-2,SP500相关数据!$B$11:$E$24727,4,TRUE))),"")</f>
        <v/>
      </c>
      <c r="D439" s="13">
        <f>IF(VLOOKUP(A439,高收益利差!$A:$B,2,TRUE)&lt;&gt;"",VLOOKUP(A439,高收益利差!$A:$B,2,TRUE),IF(VLOOKUP(A439-1,高收益利差!$A:$B,2,TRUE)&lt;&gt;"",VLOOKUP(A439-1,高收益利差!$A:$B,2,TRUE),VLOOKUP(A439-2,高收益利差!$A:$B,2,TRUE)))</f>
        <v/>
      </c>
      <c r="E439" s="13">
        <f>IFERROR(VLOOKUP(A439,'10Y2Y'!$A:$B,2,TRUE),"")</f>
        <v/>
      </c>
      <c r="F439">
        <f>IFERROR(D439-D426,"")</f>
        <v/>
      </c>
      <c r="G439">
        <f>IFERROR(B439/AVERAGE(B400:B439)-1,"")</f>
        <v/>
      </c>
      <c r="H439">
        <f>IF(B439="","",IFERROR(AVERAGE(B400:B439)/AVERAGE(B387:B426)-1,""))</f>
        <v/>
      </c>
      <c r="I439">
        <f>IFERROR(VLOOKUP(A439,'Sahm Rule'!$A:$B,2,TRUE),"")</f>
        <v/>
      </c>
      <c r="J439" s="159">
        <f>IFERROR((B439/B426)^4-1-D439/100,"")</f>
        <v/>
      </c>
    </row>
    <row r="440">
      <c r="A440" s="10" t="n">
        <v>38499</v>
      </c>
      <c r="B440" s="13">
        <f>IF(VLOOKUP(A440,SP500相关数据!$B$11:$C$24727,2,TRUE)&lt;&gt;"",VLOOKUP(A440,SP500相关数据!$B$11:$C$24727,2,TRUE),IF(VLOOKUP(A440-1,SP500相关数据!$B$11:$C$24727,2,TRUE)&lt;&gt;"",VLOOKUP(A440-1,SP500相关数据!$B$11:$C$24727,2,TRUE),VLOOKUP(A440-2,SP500相关数据!$B$11:$C$24727,2,TRUE)))</f>
        <v/>
      </c>
      <c r="C440" s="13">
        <f>IFERROR(IF(VLOOKUP(A440,SP500相关数据!$B$11:$E$24727,4,TRUE)&lt;&gt;"",VLOOKUP(A440,SP500相关数据!$B$11:$E$24727,4,TRUE),IF(VLOOKUP(A440-1,SP500相关数据!$B$11:$E$24727,4,TRUE)&lt;&gt;"",VLOOKUP(A440-1,SP500相关数据!$B$11:$E$24727,4,TRUE),VLOOKUP(A440-2,SP500相关数据!$B$11:$E$24727,4,TRUE))),"")</f>
        <v/>
      </c>
      <c r="D440" s="13">
        <f>IF(VLOOKUP(A440,高收益利差!$A:$B,2,TRUE)&lt;&gt;"",VLOOKUP(A440,高收益利差!$A:$B,2,TRUE),IF(VLOOKUP(A440-1,高收益利差!$A:$B,2,TRUE)&lt;&gt;"",VLOOKUP(A440-1,高收益利差!$A:$B,2,TRUE),VLOOKUP(A440-2,高收益利差!$A:$B,2,TRUE)))</f>
        <v/>
      </c>
      <c r="E440" s="13">
        <f>IFERROR(VLOOKUP(A440,'10Y2Y'!$A:$B,2,TRUE),"")</f>
        <v/>
      </c>
      <c r="F440">
        <f>IFERROR(D440-D427,"")</f>
        <v/>
      </c>
      <c r="G440">
        <f>IFERROR(B440/AVERAGE(B401:B440)-1,"")</f>
        <v/>
      </c>
      <c r="H440">
        <f>IF(B440="","",IFERROR(AVERAGE(B401:B440)/AVERAGE(B388:B427)-1,""))</f>
        <v/>
      </c>
      <c r="I440">
        <f>IFERROR(VLOOKUP(A440,'Sahm Rule'!$A:$B,2,TRUE),"")</f>
        <v/>
      </c>
      <c r="J440" s="159">
        <f>IFERROR((B440/B427)^4-1-D440/100,"")</f>
        <v/>
      </c>
    </row>
    <row r="441">
      <c r="A441" s="10" t="n">
        <v>38506</v>
      </c>
      <c r="B441" s="13">
        <f>IF(VLOOKUP(A441,SP500相关数据!$B$11:$C$24727,2,TRUE)&lt;&gt;"",VLOOKUP(A441,SP500相关数据!$B$11:$C$24727,2,TRUE),IF(VLOOKUP(A441-1,SP500相关数据!$B$11:$C$24727,2,TRUE)&lt;&gt;"",VLOOKUP(A441-1,SP500相关数据!$B$11:$C$24727,2,TRUE),VLOOKUP(A441-2,SP500相关数据!$B$11:$C$24727,2,TRUE)))</f>
        <v/>
      </c>
      <c r="C441" s="13">
        <f>IFERROR(IF(VLOOKUP(A441,SP500相关数据!$B$11:$E$24727,4,TRUE)&lt;&gt;"",VLOOKUP(A441,SP500相关数据!$B$11:$E$24727,4,TRUE),IF(VLOOKUP(A441-1,SP500相关数据!$B$11:$E$24727,4,TRUE)&lt;&gt;"",VLOOKUP(A441-1,SP500相关数据!$B$11:$E$24727,4,TRUE),VLOOKUP(A441-2,SP500相关数据!$B$11:$E$24727,4,TRUE))),"")</f>
        <v/>
      </c>
      <c r="D441" s="13">
        <f>IF(VLOOKUP(A441,高收益利差!$A:$B,2,TRUE)&lt;&gt;"",VLOOKUP(A441,高收益利差!$A:$B,2,TRUE),IF(VLOOKUP(A441-1,高收益利差!$A:$B,2,TRUE)&lt;&gt;"",VLOOKUP(A441-1,高收益利差!$A:$B,2,TRUE),VLOOKUP(A441-2,高收益利差!$A:$B,2,TRUE)))</f>
        <v/>
      </c>
      <c r="E441" s="13">
        <f>IFERROR(VLOOKUP(A441,'10Y2Y'!$A:$B,2,TRUE),"")</f>
        <v/>
      </c>
      <c r="F441">
        <f>IFERROR(D441-D428,"")</f>
        <v/>
      </c>
      <c r="G441">
        <f>IFERROR(B441/AVERAGE(B402:B441)-1,"")</f>
        <v/>
      </c>
      <c r="H441">
        <f>IF(B441="","",IFERROR(AVERAGE(B402:B441)/AVERAGE(B389:B428)-1,""))</f>
        <v/>
      </c>
      <c r="I441">
        <f>IFERROR(VLOOKUP(A441,'Sahm Rule'!$A:$B,2,TRUE),"")</f>
        <v/>
      </c>
      <c r="J441" s="159">
        <f>IFERROR((B441/B428)^4-1-D441/100,"")</f>
        <v/>
      </c>
    </row>
    <row r="442">
      <c r="A442" s="10" t="n">
        <v>38513</v>
      </c>
      <c r="B442" s="13">
        <f>IF(VLOOKUP(A442,SP500相关数据!$B$11:$C$24727,2,TRUE)&lt;&gt;"",VLOOKUP(A442,SP500相关数据!$B$11:$C$24727,2,TRUE),IF(VLOOKUP(A442-1,SP500相关数据!$B$11:$C$24727,2,TRUE)&lt;&gt;"",VLOOKUP(A442-1,SP500相关数据!$B$11:$C$24727,2,TRUE),VLOOKUP(A442-2,SP500相关数据!$B$11:$C$24727,2,TRUE)))</f>
        <v/>
      </c>
      <c r="C442" s="13">
        <f>IFERROR(IF(VLOOKUP(A442,SP500相关数据!$B$11:$E$24727,4,TRUE)&lt;&gt;"",VLOOKUP(A442,SP500相关数据!$B$11:$E$24727,4,TRUE),IF(VLOOKUP(A442-1,SP500相关数据!$B$11:$E$24727,4,TRUE)&lt;&gt;"",VLOOKUP(A442-1,SP500相关数据!$B$11:$E$24727,4,TRUE),VLOOKUP(A442-2,SP500相关数据!$B$11:$E$24727,4,TRUE))),"")</f>
        <v/>
      </c>
      <c r="D442" s="13">
        <f>IF(VLOOKUP(A442,高收益利差!$A:$B,2,TRUE)&lt;&gt;"",VLOOKUP(A442,高收益利差!$A:$B,2,TRUE),IF(VLOOKUP(A442-1,高收益利差!$A:$B,2,TRUE)&lt;&gt;"",VLOOKUP(A442-1,高收益利差!$A:$B,2,TRUE),VLOOKUP(A442-2,高收益利差!$A:$B,2,TRUE)))</f>
        <v/>
      </c>
      <c r="E442" s="13">
        <f>IFERROR(VLOOKUP(A442,'10Y2Y'!$A:$B,2,TRUE),"")</f>
        <v/>
      </c>
      <c r="F442">
        <f>IFERROR(D442-D429,"")</f>
        <v/>
      </c>
      <c r="G442">
        <f>IFERROR(B442/AVERAGE(B403:B442)-1,"")</f>
        <v/>
      </c>
      <c r="H442">
        <f>IF(B442="","",IFERROR(AVERAGE(B403:B442)/AVERAGE(B390:B429)-1,""))</f>
        <v/>
      </c>
      <c r="I442">
        <f>IFERROR(VLOOKUP(A442,'Sahm Rule'!$A:$B,2,TRUE),"")</f>
        <v/>
      </c>
      <c r="J442" s="159">
        <f>IFERROR((B442/B429)^4-1-D442/100,"")</f>
        <v/>
      </c>
    </row>
    <row r="443">
      <c r="A443" s="10" t="n">
        <v>38520</v>
      </c>
      <c r="B443" s="13">
        <f>IF(VLOOKUP(A443,SP500相关数据!$B$11:$C$24727,2,TRUE)&lt;&gt;"",VLOOKUP(A443,SP500相关数据!$B$11:$C$24727,2,TRUE),IF(VLOOKUP(A443-1,SP500相关数据!$B$11:$C$24727,2,TRUE)&lt;&gt;"",VLOOKUP(A443-1,SP500相关数据!$B$11:$C$24727,2,TRUE),VLOOKUP(A443-2,SP500相关数据!$B$11:$C$24727,2,TRUE)))</f>
        <v/>
      </c>
      <c r="C443" s="13">
        <f>IFERROR(IF(VLOOKUP(A443,SP500相关数据!$B$11:$E$24727,4,TRUE)&lt;&gt;"",VLOOKUP(A443,SP500相关数据!$B$11:$E$24727,4,TRUE),IF(VLOOKUP(A443-1,SP500相关数据!$B$11:$E$24727,4,TRUE)&lt;&gt;"",VLOOKUP(A443-1,SP500相关数据!$B$11:$E$24727,4,TRUE),VLOOKUP(A443-2,SP500相关数据!$B$11:$E$24727,4,TRUE))),"")</f>
        <v/>
      </c>
      <c r="D443" s="13">
        <f>IF(VLOOKUP(A443,高收益利差!$A:$B,2,TRUE)&lt;&gt;"",VLOOKUP(A443,高收益利差!$A:$B,2,TRUE),IF(VLOOKUP(A443-1,高收益利差!$A:$B,2,TRUE)&lt;&gt;"",VLOOKUP(A443-1,高收益利差!$A:$B,2,TRUE),VLOOKUP(A443-2,高收益利差!$A:$B,2,TRUE)))</f>
        <v/>
      </c>
      <c r="E443" s="13">
        <f>IFERROR(VLOOKUP(A443,'10Y2Y'!$A:$B,2,TRUE),"")</f>
        <v/>
      </c>
      <c r="F443">
        <f>IFERROR(D443-D430,"")</f>
        <v/>
      </c>
      <c r="G443">
        <f>IFERROR(B443/AVERAGE(B404:B443)-1,"")</f>
        <v/>
      </c>
      <c r="H443">
        <f>IF(B443="","",IFERROR(AVERAGE(B404:B443)/AVERAGE(B391:B430)-1,""))</f>
        <v/>
      </c>
      <c r="I443">
        <f>IFERROR(VLOOKUP(A443,'Sahm Rule'!$A:$B,2,TRUE),"")</f>
        <v/>
      </c>
      <c r="J443" s="159">
        <f>IFERROR((B443/B430)^4-1-D443/100,"")</f>
        <v/>
      </c>
    </row>
    <row r="444">
      <c r="A444" s="10" t="n">
        <v>38527</v>
      </c>
      <c r="B444" s="13">
        <f>IF(VLOOKUP(A444,SP500相关数据!$B$11:$C$24727,2,TRUE)&lt;&gt;"",VLOOKUP(A444,SP500相关数据!$B$11:$C$24727,2,TRUE),IF(VLOOKUP(A444-1,SP500相关数据!$B$11:$C$24727,2,TRUE)&lt;&gt;"",VLOOKUP(A444-1,SP500相关数据!$B$11:$C$24727,2,TRUE),VLOOKUP(A444-2,SP500相关数据!$B$11:$C$24727,2,TRUE)))</f>
        <v/>
      </c>
      <c r="C444" s="13">
        <f>IFERROR(IF(VLOOKUP(A444,SP500相关数据!$B$11:$E$24727,4,TRUE)&lt;&gt;"",VLOOKUP(A444,SP500相关数据!$B$11:$E$24727,4,TRUE),IF(VLOOKUP(A444-1,SP500相关数据!$B$11:$E$24727,4,TRUE)&lt;&gt;"",VLOOKUP(A444-1,SP500相关数据!$B$11:$E$24727,4,TRUE),VLOOKUP(A444-2,SP500相关数据!$B$11:$E$24727,4,TRUE))),"")</f>
        <v/>
      </c>
      <c r="D444" s="13">
        <f>IF(VLOOKUP(A444,高收益利差!$A:$B,2,TRUE)&lt;&gt;"",VLOOKUP(A444,高收益利差!$A:$B,2,TRUE),IF(VLOOKUP(A444-1,高收益利差!$A:$B,2,TRUE)&lt;&gt;"",VLOOKUP(A444-1,高收益利差!$A:$B,2,TRUE),VLOOKUP(A444-2,高收益利差!$A:$B,2,TRUE)))</f>
        <v/>
      </c>
      <c r="E444" s="13">
        <f>IFERROR(VLOOKUP(A444,'10Y2Y'!$A:$B,2,TRUE),"")</f>
        <v/>
      </c>
      <c r="F444">
        <f>IFERROR(D444-D431,"")</f>
        <v/>
      </c>
      <c r="G444">
        <f>IFERROR(B444/AVERAGE(B405:B444)-1,"")</f>
        <v/>
      </c>
      <c r="H444">
        <f>IF(B444="","",IFERROR(AVERAGE(B405:B444)/AVERAGE(B392:B431)-1,""))</f>
        <v/>
      </c>
      <c r="I444">
        <f>IFERROR(VLOOKUP(A444,'Sahm Rule'!$A:$B,2,TRUE),"")</f>
        <v/>
      </c>
      <c r="J444" s="159">
        <f>IFERROR((B444/B431)^4-1-D444/100,"")</f>
        <v/>
      </c>
    </row>
    <row r="445">
      <c r="A445" s="10" t="n">
        <v>38534</v>
      </c>
      <c r="B445" s="13">
        <f>IF(VLOOKUP(A445,SP500相关数据!$B$11:$C$24727,2,TRUE)&lt;&gt;"",VLOOKUP(A445,SP500相关数据!$B$11:$C$24727,2,TRUE),IF(VLOOKUP(A445-1,SP500相关数据!$B$11:$C$24727,2,TRUE)&lt;&gt;"",VLOOKUP(A445-1,SP500相关数据!$B$11:$C$24727,2,TRUE),VLOOKUP(A445-2,SP500相关数据!$B$11:$C$24727,2,TRUE)))</f>
        <v/>
      </c>
      <c r="C445" s="13">
        <f>IFERROR(IF(VLOOKUP(A445,SP500相关数据!$B$11:$E$24727,4,TRUE)&lt;&gt;"",VLOOKUP(A445,SP500相关数据!$B$11:$E$24727,4,TRUE),IF(VLOOKUP(A445-1,SP500相关数据!$B$11:$E$24727,4,TRUE)&lt;&gt;"",VLOOKUP(A445-1,SP500相关数据!$B$11:$E$24727,4,TRUE),VLOOKUP(A445-2,SP500相关数据!$B$11:$E$24727,4,TRUE))),"")</f>
        <v/>
      </c>
      <c r="D445" s="13">
        <f>IF(VLOOKUP(A445,高收益利差!$A:$B,2,TRUE)&lt;&gt;"",VLOOKUP(A445,高收益利差!$A:$B,2,TRUE),IF(VLOOKUP(A445-1,高收益利差!$A:$B,2,TRUE)&lt;&gt;"",VLOOKUP(A445-1,高收益利差!$A:$B,2,TRUE),VLOOKUP(A445-2,高收益利差!$A:$B,2,TRUE)))</f>
        <v/>
      </c>
      <c r="E445" s="13">
        <f>IFERROR(VLOOKUP(A445,'10Y2Y'!$A:$B,2,TRUE),"")</f>
        <v/>
      </c>
      <c r="F445">
        <f>IFERROR(D445-D432,"")</f>
        <v/>
      </c>
      <c r="G445">
        <f>IFERROR(B445/AVERAGE(B406:B445)-1,"")</f>
        <v/>
      </c>
      <c r="H445">
        <f>IF(B445="","",IFERROR(AVERAGE(B406:B445)/AVERAGE(B393:B432)-1,""))</f>
        <v/>
      </c>
      <c r="I445">
        <f>IFERROR(VLOOKUP(A445,'Sahm Rule'!$A:$B,2,TRUE),"")</f>
        <v/>
      </c>
      <c r="J445" s="159">
        <f>IFERROR((B445/B432)^4-1-D445/100,"")</f>
        <v/>
      </c>
    </row>
    <row r="446">
      <c r="A446" s="10" t="n">
        <v>38541</v>
      </c>
      <c r="B446" s="13">
        <f>IF(VLOOKUP(A446,SP500相关数据!$B$11:$C$24727,2,TRUE)&lt;&gt;"",VLOOKUP(A446,SP500相关数据!$B$11:$C$24727,2,TRUE),IF(VLOOKUP(A446-1,SP500相关数据!$B$11:$C$24727,2,TRUE)&lt;&gt;"",VLOOKUP(A446-1,SP500相关数据!$B$11:$C$24727,2,TRUE),VLOOKUP(A446-2,SP500相关数据!$B$11:$C$24727,2,TRUE)))</f>
        <v/>
      </c>
      <c r="C446" s="13">
        <f>IFERROR(IF(VLOOKUP(A446,SP500相关数据!$B$11:$E$24727,4,TRUE)&lt;&gt;"",VLOOKUP(A446,SP500相关数据!$B$11:$E$24727,4,TRUE),IF(VLOOKUP(A446-1,SP500相关数据!$B$11:$E$24727,4,TRUE)&lt;&gt;"",VLOOKUP(A446-1,SP500相关数据!$B$11:$E$24727,4,TRUE),VLOOKUP(A446-2,SP500相关数据!$B$11:$E$24727,4,TRUE))),"")</f>
        <v/>
      </c>
      <c r="D446" s="13">
        <f>IF(VLOOKUP(A446,高收益利差!$A:$B,2,TRUE)&lt;&gt;"",VLOOKUP(A446,高收益利差!$A:$B,2,TRUE),IF(VLOOKUP(A446-1,高收益利差!$A:$B,2,TRUE)&lt;&gt;"",VLOOKUP(A446-1,高收益利差!$A:$B,2,TRUE),VLOOKUP(A446-2,高收益利差!$A:$B,2,TRUE)))</f>
        <v/>
      </c>
      <c r="E446" s="13">
        <f>IFERROR(VLOOKUP(A446,'10Y2Y'!$A:$B,2,TRUE),"")</f>
        <v/>
      </c>
      <c r="F446">
        <f>IFERROR(D446-D433,"")</f>
        <v/>
      </c>
      <c r="G446">
        <f>IFERROR(B446/AVERAGE(B407:B446)-1,"")</f>
        <v/>
      </c>
      <c r="H446">
        <f>IF(B446="","",IFERROR(AVERAGE(B407:B446)/AVERAGE(B394:B433)-1,""))</f>
        <v/>
      </c>
      <c r="I446">
        <f>IFERROR(VLOOKUP(A446,'Sahm Rule'!$A:$B,2,TRUE),"")</f>
        <v/>
      </c>
      <c r="J446" s="159">
        <f>IFERROR((B446/B433)^4-1-D446/100,"")</f>
        <v/>
      </c>
    </row>
    <row r="447">
      <c r="A447" s="10" t="n">
        <v>38548</v>
      </c>
      <c r="B447" s="13">
        <f>IF(VLOOKUP(A447,SP500相关数据!$B$11:$C$24727,2,TRUE)&lt;&gt;"",VLOOKUP(A447,SP500相关数据!$B$11:$C$24727,2,TRUE),IF(VLOOKUP(A447-1,SP500相关数据!$B$11:$C$24727,2,TRUE)&lt;&gt;"",VLOOKUP(A447-1,SP500相关数据!$B$11:$C$24727,2,TRUE),VLOOKUP(A447-2,SP500相关数据!$B$11:$C$24727,2,TRUE)))</f>
        <v/>
      </c>
      <c r="C447" s="13">
        <f>IFERROR(IF(VLOOKUP(A447,SP500相关数据!$B$11:$E$24727,4,TRUE)&lt;&gt;"",VLOOKUP(A447,SP500相关数据!$B$11:$E$24727,4,TRUE),IF(VLOOKUP(A447-1,SP500相关数据!$B$11:$E$24727,4,TRUE)&lt;&gt;"",VLOOKUP(A447-1,SP500相关数据!$B$11:$E$24727,4,TRUE),VLOOKUP(A447-2,SP500相关数据!$B$11:$E$24727,4,TRUE))),"")</f>
        <v/>
      </c>
      <c r="D447" s="13">
        <f>IF(VLOOKUP(A447,高收益利差!$A:$B,2,TRUE)&lt;&gt;"",VLOOKUP(A447,高收益利差!$A:$B,2,TRUE),IF(VLOOKUP(A447-1,高收益利差!$A:$B,2,TRUE)&lt;&gt;"",VLOOKUP(A447-1,高收益利差!$A:$B,2,TRUE),VLOOKUP(A447-2,高收益利差!$A:$B,2,TRUE)))</f>
        <v/>
      </c>
      <c r="E447" s="13">
        <f>IFERROR(VLOOKUP(A447,'10Y2Y'!$A:$B,2,TRUE),"")</f>
        <v/>
      </c>
      <c r="F447">
        <f>IFERROR(D447-D434,"")</f>
        <v/>
      </c>
      <c r="G447">
        <f>IFERROR(B447/AVERAGE(B408:B447)-1,"")</f>
        <v/>
      </c>
      <c r="H447">
        <f>IF(B447="","",IFERROR(AVERAGE(B408:B447)/AVERAGE(B395:B434)-1,""))</f>
        <v/>
      </c>
      <c r="I447">
        <f>IFERROR(VLOOKUP(A447,'Sahm Rule'!$A:$B,2,TRUE),"")</f>
        <v/>
      </c>
      <c r="J447" s="159">
        <f>IFERROR((B447/B434)^4-1-D447/100,"")</f>
        <v/>
      </c>
    </row>
    <row r="448">
      <c r="A448" s="10" t="n">
        <v>38555</v>
      </c>
      <c r="B448" s="13">
        <f>IF(VLOOKUP(A448,SP500相关数据!$B$11:$C$24727,2,TRUE)&lt;&gt;"",VLOOKUP(A448,SP500相关数据!$B$11:$C$24727,2,TRUE),IF(VLOOKUP(A448-1,SP500相关数据!$B$11:$C$24727,2,TRUE)&lt;&gt;"",VLOOKUP(A448-1,SP500相关数据!$B$11:$C$24727,2,TRUE),VLOOKUP(A448-2,SP500相关数据!$B$11:$C$24727,2,TRUE)))</f>
        <v/>
      </c>
      <c r="C448" s="13">
        <f>IFERROR(IF(VLOOKUP(A448,SP500相关数据!$B$11:$E$24727,4,TRUE)&lt;&gt;"",VLOOKUP(A448,SP500相关数据!$B$11:$E$24727,4,TRUE),IF(VLOOKUP(A448-1,SP500相关数据!$B$11:$E$24727,4,TRUE)&lt;&gt;"",VLOOKUP(A448-1,SP500相关数据!$B$11:$E$24727,4,TRUE),VLOOKUP(A448-2,SP500相关数据!$B$11:$E$24727,4,TRUE))),"")</f>
        <v/>
      </c>
      <c r="D448" s="13">
        <f>IF(VLOOKUP(A448,高收益利差!$A:$B,2,TRUE)&lt;&gt;"",VLOOKUP(A448,高收益利差!$A:$B,2,TRUE),IF(VLOOKUP(A448-1,高收益利差!$A:$B,2,TRUE)&lt;&gt;"",VLOOKUP(A448-1,高收益利差!$A:$B,2,TRUE),VLOOKUP(A448-2,高收益利差!$A:$B,2,TRUE)))</f>
        <v/>
      </c>
      <c r="E448" s="13">
        <f>IFERROR(VLOOKUP(A448,'10Y2Y'!$A:$B,2,TRUE),"")</f>
        <v/>
      </c>
      <c r="F448">
        <f>IFERROR(D448-D435,"")</f>
        <v/>
      </c>
      <c r="G448">
        <f>IFERROR(B448/AVERAGE(B409:B448)-1,"")</f>
        <v/>
      </c>
      <c r="H448">
        <f>IF(B448="","",IFERROR(AVERAGE(B409:B448)/AVERAGE(B396:B435)-1,""))</f>
        <v/>
      </c>
      <c r="I448">
        <f>IFERROR(VLOOKUP(A448,'Sahm Rule'!$A:$B,2,TRUE),"")</f>
        <v/>
      </c>
      <c r="J448" s="159">
        <f>IFERROR((B448/B435)^4-1-D448/100,"")</f>
        <v/>
      </c>
    </row>
    <row r="449">
      <c r="A449" s="10" t="n">
        <v>38562</v>
      </c>
      <c r="B449" s="13">
        <f>IF(VLOOKUP(A449,SP500相关数据!$B$11:$C$24727,2,TRUE)&lt;&gt;"",VLOOKUP(A449,SP500相关数据!$B$11:$C$24727,2,TRUE),IF(VLOOKUP(A449-1,SP500相关数据!$B$11:$C$24727,2,TRUE)&lt;&gt;"",VLOOKUP(A449-1,SP500相关数据!$B$11:$C$24727,2,TRUE),VLOOKUP(A449-2,SP500相关数据!$B$11:$C$24727,2,TRUE)))</f>
        <v/>
      </c>
      <c r="C449" s="13">
        <f>IFERROR(IF(VLOOKUP(A449,SP500相关数据!$B$11:$E$24727,4,TRUE)&lt;&gt;"",VLOOKUP(A449,SP500相关数据!$B$11:$E$24727,4,TRUE),IF(VLOOKUP(A449-1,SP500相关数据!$B$11:$E$24727,4,TRUE)&lt;&gt;"",VLOOKUP(A449-1,SP500相关数据!$B$11:$E$24727,4,TRUE),VLOOKUP(A449-2,SP500相关数据!$B$11:$E$24727,4,TRUE))),"")</f>
        <v/>
      </c>
      <c r="D449" s="13">
        <f>IF(VLOOKUP(A449,高收益利差!$A:$B,2,TRUE)&lt;&gt;"",VLOOKUP(A449,高收益利差!$A:$B,2,TRUE),IF(VLOOKUP(A449-1,高收益利差!$A:$B,2,TRUE)&lt;&gt;"",VLOOKUP(A449-1,高收益利差!$A:$B,2,TRUE),VLOOKUP(A449-2,高收益利差!$A:$B,2,TRUE)))</f>
        <v/>
      </c>
      <c r="E449" s="13">
        <f>IFERROR(VLOOKUP(A449,'10Y2Y'!$A:$B,2,TRUE),"")</f>
        <v/>
      </c>
      <c r="F449">
        <f>IFERROR(D449-D436,"")</f>
        <v/>
      </c>
      <c r="G449">
        <f>IFERROR(B449/AVERAGE(B410:B449)-1,"")</f>
        <v/>
      </c>
      <c r="H449">
        <f>IF(B449="","",IFERROR(AVERAGE(B410:B449)/AVERAGE(B397:B436)-1,""))</f>
        <v/>
      </c>
      <c r="I449">
        <f>IFERROR(VLOOKUP(A449,'Sahm Rule'!$A:$B,2,TRUE),"")</f>
        <v/>
      </c>
      <c r="J449" s="159">
        <f>IFERROR((B449/B436)^4-1-D449/100,"")</f>
        <v/>
      </c>
    </row>
    <row r="450">
      <c r="A450" s="10" t="n">
        <v>38569</v>
      </c>
      <c r="B450" s="13">
        <f>IF(VLOOKUP(A450,SP500相关数据!$B$11:$C$24727,2,TRUE)&lt;&gt;"",VLOOKUP(A450,SP500相关数据!$B$11:$C$24727,2,TRUE),IF(VLOOKUP(A450-1,SP500相关数据!$B$11:$C$24727,2,TRUE)&lt;&gt;"",VLOOKUP(A450-1,SP500相关数据!$B$11:$C$24727,2,TRUE),VLOOKUP(A450-2,SP500相关数据!$B$11:$C$24727,2,TRUE)))</f>
        <v/>
      </c>
      <c r="C450" s="13">
        <f>IFERROR(IF(VLOOKUP(A450,SP500相关数据!$B$11:$E$24727,4,TRUE)&lt;&gt;"",VLOOKUP(A450,SP500相关数据!$B$11:$E$24727,4,TRUE),IF(VLOOKUP(A450-1,SP500相关数据!$B$11:$E$24727,4,TRUE)&lt;&gt;"",VLOOKUP(A450-1,SP500相关数据!$B$11:$E$24727,4,TRUE),VLOOKUP(A450-2,SP500相关数据!$B$11:$E$24727,4,TRUE))),"")</f>
        <v/>
      </c>
      <c r="D450" s="13">
        <f>IF(VLOOKUP(A450,高收益利差!$A:$B,2,TRUE)&lt;&gt;"",VLOOKUP(A450,高收益利差!$A:$B,2,TRUE),IF(VLOOKUP(A450-1,高收益利差!$A:$B,2,TRUE)&lt;&gt;"",VLOOKUP(A450-1,高收益利差!$A:$B,2,TRUE),VLOOKUP(A450-2,高收益利差!$A:$B,2,TRUE)))</f>
        <v/>
      </c>
      <c r="E450" s="13">
        <f>IFERROR(VLOOKUP(A450,'10Y2Y'!$A:$B,2,TRUE),"")</f>
        <v/>
      </c>
      <c r="F450">
        <f>IFERROR(D450-D437,"")</f>
        <v/>
      </c>
      <c r="G450">
        <f>IFERROR(B450/AVERAGE(B411:B450)-1,"")</f>
        <v/>
      </c>
      <c r="H450">
        <f>IF(B450="","",IFERROR(AVERAGE(B411:B450)/AVERAGE(B398:B437)-1,""))</f>
        <v/>
      </c>
      <c r="I450">
        <f>IFERROR(VLOOKUP(A450,'Sahm Rule'!$A:$B,2,TRUE),"")</f>
        <v/>
      </c>
      <c r="J450" s="159">
        <f>IFERROR((B450/B437)^4-1-D450/100,"")</f>
        <v/>
      </c>
    </row>
    <row r="451">
      <c r="A451" s="10" t="n">
        <v>38576</v>
      </c>
      <c r="B451" s="13">
        <f>IF(VLOOKUP(A451,SP500相关数据!$B$11:$C$24727,2,TRUE)&lt;&gt;"",VLOOKUP(A451,SP500相关数据!$B$11:$C$24727,2,TRUE),IF(VLOOKUP(A451-1,SP500相关数据!$B$11:$C$24727,2,TRUE)&lt;&gt;"",VLOOKUP(A451-1,SP500相关数据!$B$11:$C$24727,2,TRUE),VLOOKUP(A451-2,SP500相关数据!$B$11:$C$24727,2,TRUE)))</f>
        <v/>
      </c>
      <c r="C451" s="13">
        <f>IFERROR(IF(VLOOKUP(A451,SP500相关数据!$B$11:$E$24727,4,TRUE)&lt;&gt;"",VLOOKUP(A451,SP500相关数据!$B$11:$E$24727,4,TRUE),IF(VLOOKUP(A451-1,SP500相关数据!$B$11:$E$24727,4,TRUE)&lt;&gt;"",VLOOKUP(A451-1,SP500相关数据!$B$11:$E$24727,4,TRUE),VLOOKUP(A451-2,SP500相关数据!$B$11:$E$24727,4,TRUE))),"")</f>
        <v/>
      </c>
      <c r="D451" s="13">
        <f>IF(VLOOKUP(A451,高收益利差!$A:$B,2,TRUE)&lt;&gt;"",VLOOKUP(A451,高收益利差!$A:$B,2,TRUE),IF(VLOOKUP(A451-1,高收益利差!$A:$B,2,TRUE)&lt;&gt;"",VLOOKUP(A451-1,高收益利差!$A:$B,2,TRUE),VLOOKUP(A451-2,高收益利差!$A:$B,2,TRUE)))</f>
        <v/>
      </c>
      <c r="E451" s="13">
        <f>IFERROR(VLOOKUP(A451,'10Y2Y'!$A:$B,2,TRUE),"")</f>
        <v/>
      </c>
      <c r="F451">
        <f>IFERROR(D451-D438,"")</f>
        <v/>
      </c>
      <c r="G451">
        <f>IFERROR(B451/AVERAGE(B412:B451)-1,"")</f>
        <v/>
      </c>
      <c r="H451">
        <f>IF(B451="","",IFERROR(AVERAGE(B412:B451)/AVERAGE(B399:B438)-1,""))</f>
        <v/>
      </c>
      <c r="I451">
        <f>IFERROR(VLOOKUP(A451,'Sahm Rule'!$A:$B,2,TRUE),"")</f>
        <v/>
      </c>
      <c r="J451" s="159">
        <f>IFERROR((B451/B438)^4-1-D451/100,"")</f>
        <v/>
      </c>
    </row>
    <row r="452">
      <c r="A452" s="10" t="n">
        <v>38583</v>
      </c>
      <c r="B452" s="13">
        <f>IF(VLOOKUP(A452,SP500相关数据!$B$11:$C$24727,2,TRUE)&lt;&gt;"",VLOOKUP(A452,SP500相关数据!$B$11:$C$24727,2,TRUE),IF(VLOOKUP(A452-1,SP500相关数据!$B$11:$C$24727,2,TRUE)&lt;&gt;"",VLOOKUP(A452-1,SP500相关数据!$B$11:$C$24727,2,TRUE),VLOOKUP(A452-2,SP500相关数据!$B$11:$C$24727,2,TRUE)))</f>
        <v/>
      </c>
      <c r="C452" s="13">
        <f>IFERROR(IF(VLOOKUP(A452,SP500相关数据!$B$11:$E$24727,4,TRUE)&lt;&gt;"",VLOOKUP(A452,SP500相关数据!$B$11:$E$24727,4,TRUE),IF(VLOOKUP(A452-1,SP500相关数据!$B$11:$E$24727,4,TRUE)&lt;&gt;"",VLOOKUP(A452-1,SP500相关数据!$B$11:$E$24727,4,TRUE),VLOOKUP(A452-2,SP500相关数据!$B$11:$E$24727,4,TRUE))),"")</f>
        <v/>
      </c>
      <c r="D452" s="13">
        <f>IF(VLOOKUP(A452,高收益利差!$A:$B,2,TRUE)&lt;&gt;"",VLOOKUP(A452,高收益利差!$A:$B,2,TRUE),IF(VLOOKUP(A452-1,高收益利差!$A:$B,2,TRUE)&lt;&gt;"",VLOOKUP(A452-1,高收益利差!$A:$B,2,TRUE),VLOOKUP(A452-2,高收益利差!$A:$B,2,TRUE)))</f>
        <v/>
      </c>
      <c r="E452" s="13">
        <f>IFERROR(VLOOKUP(A452,'10Y2Y'!$A:$B,2,TRUE),"")</f>
        <v/>
      </c>
      <c r="F452">
        <f>IFERROR(D452-D439,"")</f>
        <v/>
      </c>
      <c r="G452">
        <f>IFERROR(B452/AVERAGE(B413:B452)-1,"")</f>
        <v/>
      </c>
      <c r="H452">
        <f>IF(B452="","",IFERROR(AVERAGE(B413:B452)/AVERAGE(B400:B439)-1,""))</f>
        <v/>
      </c>
      <c r="I452">
        <f>IFERROR(VLOOKUP(A452,'Sahm Rule'!$A:$B,2,TRUE),"")</f>
        <v/>
      </c>
      <c r="J452" s="159">
        <f>IFERROR((B452/B439)^4-1-D452/100,"")</f>
        <v/>
      </c>
    </row>
    <row r="453">
      <c r="A453" s="10" t="n">
        <v>38590</v>
      </c>
      <c r="B453" s="13">
        <f>IF(VLOOKUP(A453,SP500相关数据!$B$11:$C$24727,2,TRUE)&lt;&gt;"",VLOOKUP(A453,SP500相关数据!$B$11:$C$24727,2,TRUE),IF(VLOOKUP(A453-1,SP500相关数据!$B$11:$C$24727,2,TRUE)&lt;&gt;"",VLOOKUP(A453-1,SP500相关数据!$B$11:$C$24727,2,TRUE),VLOOKUP(A453-2,SP500相关数据!$B$11:$C$24727,2,TRUE)))</f>
        <v/>
      </c>
      <c r="C453" s="13">
        <f>IFERROR(IF(VLOOKUP(A453,SP500相关数据!$B$11:$E$24727,4,TRUE)&lt;&gt;"",VLOOKUP(A453,SP500相关数据!$B$11:$E$24727,4,TRUE),IF(VLOOKUP(A453-1,SP500相关数据!$B$11:$E$24727,4,TRUE)&lt;&gt;"",VLOOKUP(A453-1,SP500相关数据!$B$11:$E$24727,4,TRUE),VLOOKUP(A453-2,SP500相关数据!$B$11:$E$24727,4,TRUE))),"")</f>
        <v/>
      </c>
      <c r="D453" s="13">
        <f>IF(VLOOKUP(A453,高收益利差!$A:$B,2,TRUE)&lt;&gt;"",VLOOKUP(A453,高收益利差!$A:$B,2,TRUE),IF(VLOOKUP(A453-1,高收益利差!$A:$B,2,TRUE)&lt;&gt;"",VLOOKUP(A453-1,高收益利差!$A:$B,2,TRUE),VLOOKUP(A453-2,高收益利差!$A:$B,2,TRUE)))</f>
        <v/>
      </c>
      <c r="E453" s="13">
        <f>IFERROR(VLOOKUP(A453,'10Y2Y'!$A:$B,2,TRUE),"")</f>
        <v/>
      </c>
      <c r="F453">
        <f>IFERROR(D453-D440,"")</f>
        <v/>
      </c>
      <c r="G453">
        <f>IFERROR(B453/AVERAGE(B414:B453)-1,"")</f>
        <v/>
      </c>
      <c r="H453">
        <f>IF(B453="","",IFERROR(AVERAGE(B414:B453)/AVERAGE(B401:B440)-1,""))</f>
        <v/>
      </c>
      <c r="I453">
        <f>IFERROR(VLOOKUP(A453,'Sahm Rule'!$A:$B,2,TRUE),"")</f>
        <v/>
      </c>
      <c r="J453" s="159">
        <f>IFERROR((B453/B440)^4-1-D453/100,"")</f>
        <v/>
      </c>
    </row>
    <row r="454">
      <c r="A454" s="10" t="n">
        <v>38597</v>
      </c>
      <c r="B454" s="13">
        <f>IF(VLOOKUP(A454,SP500相关数据!$B$11:$C$24727,2,TRUE)&lt;&gt;"",VLOOKUP(A454,SP500相关数据!$B$11:$C$24727,2,TRUE),IF(VLOOKUP(A454-1,SP500相关数据!$B$11:$C$24727,2,TRUE)&lt;&gt;"",VLOOKUP(A454-1,SP500相关数据!$B$11:$C$24727,2,TRUE),VLOOKUP(A454-2,SP500相关数据!$B$11:$C$24727,2,TRUE)))</f>
        <v/>
      </c>
      <c r="C454" s="13">
        <f>IFERROR(IF(VLOOKUP(A454,SP500相关数据!$B$11:$E$24727,4,TRUE)&lt;&gt;"",VLOOKUP(A454,SP500相关数据!$B$11:$E$24727,4,TRUE),IF(VLOOKUP(A454-1,SP500相关数据!$B$11:$E$24727,4,TRUE)&lt;&gt;"",VLOOKUP(A454-1,SP500相关数据!$B$11:$E$24727,4,TRUE),VLOOKUP(A454-2,SP500相关数据!$B$11:$E$24727,4,TRUE))),"")</f>
        <v/>
      </c>
      <c r="D454" s="13">
        <f>IF(VLOOKUP(A454,高收益利差!$A:$B,2,TRUE)&lt;&gt;"",VLOOKUP(A454,高收益利差!$A:$B,2,TRUE),IF(VLOOKUP(A454-1,高收益利差!$A:$B,2,TRUE)&lt;&gt;"",VLOOKUP(A454-1,高收益利差!$A:$B,2,TRUE),VLOOKUP(A454-2,高收益利差!$A:$B,2,TRUE)))</f>
        <v/>
      </c>
      <c r="E454" s="13">
        <f>IFERROR(VLOOKUP(A454,'10Y2Y'!$A:$B,2,TRUE),"")</f>
        <v/>
      </c>
      <c r="F454">
        <f>IFERROR(D454-D441,"")</f>
        <v/>
      </c>
      <c r="G454">
        <f>IFERROR(B454/AVERAGE(B415:B454)-1,"")</f>
        <v/>
      </c>
      <c r="H454">
        <f>IF(B454="","",IFERROR(AVERAGE(B415:B454)/AVERAGE(B402:B441)-1,""))</f>
        <v/>
      </c>
      <c r="I454">
        <f>IFERROR(VLOOKUP(A454,'Sahm Rule'!$A:$B,2,TRUE),"")</f>
        <v/>
      </c>
      <c r="J454" s="159">
        <f>IFERROR((B454/B441)^4-1-D454/100,"")</f>
        <v/>
      </c>
    </row>
    <row r="455">
      <c r="A455" s="10" t="n">
        <v>38604</v>
      </c>
      <c r="B455" s="13">
        <f>IF(VLOOKUP(A455,SP500相关数据!$B$11:$C$24727,2,TRUE)&lt;&gt;"",VLOOKUP(A455,SP500相关数据!$B$11:$C$24727,2,TRUE),IF(VLOOKUP(A455-1,SP500相关数据!$B$11:$C$24727,2,TRUE)&lt;&gt;"",VLOOKUP(A455-1,SP500相关数据!$B$11:$C$24727,2,TRUE),VLOOKUP(A455-2,SP500相关数据!$B$11:$C$24727,2,TRUE)))</f>
        <v/>
      </c>
      <c r="C455" s="13">
        <f>IFERROR(IF(VLOOKUP(A455,SP500相关数据!$B$11:$E$24727,4,TRUE)&lt;&gt;"",VLOOKUP(A455,SP500相关数据!$B$11:$E$24727,4,TRUE),IF(VLOOKUP(A455-1,SP500相关数据!$B$11:$E$24727,4,TRUE)&lt;&gt;"",VLOOKUP(A455-1,SP500相关数据!$B$11:$E$24727,4,TRUE),VLOOKUP(A455-2,SP500相关数据!$B$11:$E$24727,4,TRUE))),"")</f>
        <v/>
      </c>
      <c r="D455" s="13">
        <f>IF(VLOOKUP(A455,高收益利差!$A:$B,2,TRUE)&lt;&gt;"",VLOOKUP(A455,高收益利差!$A:$B,2,TRUE),IF(VLOOKUP(A455-1,高收益利差!$A:$B,2,TRUE)&lt;&gt;"",VLOOKUP(A455-1,高收益利差!$A:$B,2,TRUE),VLOOKUP(A455-2,高收益利差!$A:$B,2,TRUE)))</f>
        <v/>
      </c>
      <c r="E455" s="13">
        <f>IFERROR(VLOOKUP(A455,'10Y2Y'!$A:$B,2,TRUE),"")</f>
        <v/>
      </c>
      <c r="F455">
        <f>IFERROR(D455-D442,"")</f>
        <v/>
      </c>
      <c r="G455">
        <f>IFERROR(B455/AVERAGE(B416:B455)-1,"")</f>
        <v/>
      </c>
      <c r="H455">
        <f>IF(B455="","",IFERROR(AVERAGE(B416:B455)/AVERAGE(B403:B442)-1,""))</f>
        <v/>
      </c>
      <c r="I455">
        <f>IFERROR(VLOOKUP(A455,'Sahm Rule'!$A:$B,2,TRUE),"")</f>
        <v/>
      </c>
      <c r="J455" s="159">
        <f>IFERROR((B455/B442)^4-1-D455/100,"")</f>
        <v/>
      </c>
    </row>
    <row r="456">
      <c r="A456" s="10" t="n">
        <v>38611</v>
      </c>
      <c r="B456" s="13">
        <f>IF(VLOOKUP(A456,SP500相关数据!$B$11:$C$24727,2,TRUE)&lt;&gt;"",VLOOKUP(A456,SP500相关数据!$B$11:$C$24727,2,TRUE),IF(VLOOKUP(A456-1,SP500相关数据!$B$11:$C$24727,2,TRUE)&lt;&gt;"",VLOOKUP(A456-1,SP500相关数据!$B$11:$C$24727,2,TRUE),VLOOKUP(A456-2,SP500相关数据!$B$11:$C$24727,2,TRUE)))</f>
        <v/>
      </c>
      <c r="C456" s="13">
        <f>IFERROR(IF(VLOOKUP(A456,SP500相关数据!$B$11:$E$24727,4,TRUE)&lt;&gt;"",VLOOKUP(A456,SP500相关数据!$B$11:$E$24727,4,TRUE),IF(VLOOKUP(A456-1,SP500相关数据!$B$11:$E$24727,4,TRUE)&lt;&gt;"",VLOOKUP(A456-1,SP500相关数据!$B$11:$E$24727,4,TRUE),VLOOKUP(A456-2,SP500相关数据!$B$11:$E$24727,4,TRUE))),"")</f>
        <v/>
      </c>
      <c r="D456" s="13">
        <f>IF(VLOOKUP(A456,高收益利差!$A:$B,2,TRUE)&lt;&gt;"",VLOOKUP(A456,高收益利差!$A:$B,2,TRUE),IF(VLOOKUP(A456-1,高收益利差!$A:$B,2,TRUE)&lt;&gt;"",VLOOKUP(A456-1,高收益利差!$A:$B,2,TRUE),VLOOKUP(A456-2,高收益利差!$A:$B,2,TRUE)))</f>
        <v/>
      </c>
      <c r="E456" s="13">
        <f>IFERROR(VLOOKUP(A456,'10Y2Y'!$A:$B,2,TRUE),"")</f>
        <v/>
      </c>
      <c r="F456">
        <f>IFERROR(D456-D443,"")</f>
        <v/>
      </c>
      <c r="G456">
        <f>IFERROR(B456/AVERAGE(B417:B456)-1,"")</f>
        <v/>
      </c>
      <c r="H456">
        <f>IF(B456="","",IFERROR(AVERAGE(B417:B456)/AVERAGE(B404:B443)-1,""))</f>
        <v/>
      </c>
      <c r="I456">
        <f>IFERROR(VLOOKUP(A456,'Sahm Rule'!$A:$B,2,TRUE),"")</f>
        <v/>
      </c>
      <c r="J456" s="159">
        <f>IFERROR((B456/B443)^4-1-D456/100,"")</f>
        <v/>
      </c>
    </row>
    <row r="457">
      <c r="A457" s="10" t="n">
        <v>38618</v>
      </c>
      <c r="B457" s="13">
        <f>IF(VLOOKUP(A457,SP500相关数据!$B$11:$C$24727,2,TRUE)&lt;&gt;"",VLOOKUP(A457,SP500相关数据!$B$11:$C$24727,2,TRUE),IF(VLOOKUP(A457-1,SP500相关数据!$B$11:$C$24727,2,TRUE)&lt;&gt;"",VLOOKUP(A457-1,SP500相关数据!$B$11:$C$24727,2,TRUE),VLOOKUP(A457-2,SP500相关数据!$B$11:$C$24727,2,TRUE)))</f>
        <v/>
      </c>
      <c r="C457" s="13">
        <f>IFERROR(IF(VLOOKUP(A457,SP500相关数据!$B$11:$E$24727,4,TRUE)&lt;&gt;"",VLOOKUP(A457,SP500相关数据!$B$11:$E$24727,4,TRUE),IF(VLOOKUP(A457-1,SP500相关数据!$B$11:$E$24727,4,TRUE)&lt;&gt;"",VLOOKUP(A457-1,SP500相关数据!$B$11:$E$24727,4,TRUE),VLOOKUP(A457-2,SP500相关数据!$B$11:$E$24727,4,TRUE))),"")</f>
        <v/>
      </c>
      <c r="D457" s="13">
        <f>IF(VLOOKUP(A457,高收益利差!$A:$B,2,TRUE)&lt;&gt;"",VLOOKUP(A457,高收益利差!$A:$B,2,TRUE),IF(VLOOKUP(A457-1,高收益利差!$A:$B,2,TRUE)&lt;&gt;"",VLOOKUP(A457-1,高收益利差!$A:$B,2,TRUE),VLOOKUP(A457-2,高收益利差!$A:$B,2,TRUE)))</f>
        <v/>
      </c>
      <c r="E457" s="13">
        <f>IFERROR(VLOOKUP(A457,'10Y2Y'!$A:$B,2,TRUE),"")</f>
        <v/>
      </c>
      <c r="F457">
        <f>IFERROR(D457-D444,"")</f>
        <v/>
      </c>
      <c r="G457">
        <f>IFERROR(B457/AVERAGE(B418:B457)-1,"")</f>
        <v/>
      </c>
      <c r="H457">
        <f>IF(B457="","",IFERROR(AVERAGE(B418:B457)/AVERAGE(B405:B444)-1,""))</f>
        <v/>
      </c>
      <c r="I457">
        <f>IFERROR(VLOOKUP(A457,'Sahm Rule'!$A:$B,2,TRUE),"")</f>
        <v/>
      </c>
      <c r="J457" s="159">
        <f>IFERROR((B457/B444)^4-1-D457/100,"")</f>
        <v/>
      </c>
    </row>
    <row r="458">
      <c r="A458" s="10" t="n">
        <v>38625</v>
      </c>
      <c r="B458" s="13">
        <f>IF(VLOOKUP(A458,SP500相关数据!$B$11:$C$24727,2,TRUE)&lt;&gt;"",VLOOKUP(A458,SP500相关数据!$B$11:$C$24727,2,TRUE),IF(VLOOKUP(A458-1,SP500相关数据!$B$11:$C$24727,2,TRUE)&lt;&gt;"",VLOOKUP(A458-1,SP500相关数据!$B$11:$C$24727,2,TRUE),VLOOKUP(A458-2,SP500相关数据!$B$11:$C$24727,2,TRUE)))</f>
        <v/>
      </c>
      <c r="C458" s="13">
        <f>IFERROR(IF(VLOOKUP(A458,SP500相关数据!$B$11:$E$24727,4,TRUE)&lt;&gt;"",VLOOKUP(A458,SP500相关数据!$B$11:$E$24727,4,TRUE),IF(VLOOKUP(A458-1,SP500相关数据!$B$11:$E$24727,4,TRUE)&lt;&gt;"",VLOOKUP(A458-1,SP500相关数据!$B$11:$E$24727,4,TRUE),VLOOKUP(A458-2,SP500相关数据!$B$11:$E$24727,4,TRUE))),"")</f>
        <v/>
      </c>
      <c r="D458" s="13">
        <f>IF(VLOOKUP(A458,高收益利差!$A:$B,2,TRUE)&lt;&gt;"",VLOOKUP(A458,高收益利差!$A:$B,2,TRUE),IF(VLOOKUP(A458-1,高收益利差!$A:$B,2,TRUE)&lt;&gt;"",VLOOKUP(A458-1,高收益利差!$A:$B,2,TRUE),VLOOKUP(A458-2,高收益利差!$A:$B,2,TRUE)))</f>
        <v/>
      </c>
      <c r="E458" s="13">
        <f>IFERROR(VLOOKUP(A458,'10Y2Y'!$A:$B,2,TRUE),"")</f>
        <v/>
      </c>
      <c r="F458">
        <f>IFERROR(D458-D445,"")</f>
        <v/>
      </c>
      <c r="G458">
        <f>IFERROR(B458/AVERAGE(B419:B458)-1,"")</f>
        <v/>
      </c>
      <c r="H458">
        <f>IF(B458="","",IFERROR(AVERAGE(B419:B458)/AVERAGE(B406:B445)-1,""))</f>
        <v/>
      </c>
      <c r="I458">
        <f>IFERROR(VLOOKUP(A458,'Sahm Rule'!$A:$B,2,TRUE),"")</f>
        <v/>
      </c>
      <c r="J458" s="159">
        <f>IFERROR((B458/B445)^4-1-D458/100,"")</f>
        <v/>
      </c>
    </row>
    <row r="459">
      <c r="A459" s="10" t="n">
        <v>38632</v>
      </c>
      <c r="B459" s="13">
        <f>IF(VLOOKUP(A459,SP500相关数据!$B$11:$C$24727,2,TRUE)&lt;&gt;"",VLOOKUP(A459,SP500相关数据!$B$11:$C$24727,2,TRUE),IF(VLOOKUP(A459-1,SP500相关数据!$B$11:$C$24727,2,TRUE)&lt;&gt;"",VLOOKUP(A459-1,SP500相关数据!$B$11:$C$24727,2,TRUE),VLOOKUP(A459-2,SP500相关数据!$B$11:$C$24727,2,TRUE)))</f>
        <v/>
      </c>
      <c r="C459" s="13">
        <f>IFERROR(IF(VLOOKUP(A459,SP500相关数据!$B$11:$E$24727,4,TRUE)&lt;&gt;"",VLOOKUP(A459,SP500相关数据!$B$11:$E$24727,4,TRUE),IF(VLOOKUP(A459-1,SP500相关数据!$B$11:$E$24727,4,TRUE)&lt;&gt;"",VLOOKUP(A459-1,SP500相关数据!$B$11:$E$24727,4,TRUE),VLOOKUP(A459-2,SP500相关数据!$B$11:$E$24727,4,TRUE))),"")</f>
        <v/>
      </c>
      <c r="D459" s="13">
        <f>IF(VLOOKUP(A459,高收益利差!$A:$B,2,TRUE)&lt;&gt;"",VLOOKUP(A459,高收益利差!$A:$B,2,TRUE),IF(VLOOKUP(A459-1,高收益利差!$A:$B,2,TRUE)&lt;&gt;"",VLOOKUP(A459-1,高收益利差!$A:$B,2,TRUE),VLOOKUP(A459-2,高收益利差!$A:$B,2,TRUE)))</f>
        <v/>
      </c>
      <c r="E459" s="13">
        <f>IFERROR(VLOOKUP(A459,'10Y2Y'!$A:$B,2,TRUE),"")</f>
        <v/>
      </c>
      <c r="F459">
        <f>IFERROR(D459-D446,"")</f>
        <v/>
      </c>
      <c r="G459">
        <f>IFERROR(B459/AVERAGE(B420:B459)-1,"")</f>
        <v/>
      </c>
      <c r="H459">
        <f>IF(B459="","",IFERROR(AVERAGE(B420:B459)/AVERAGE(B407:B446)-1,""))</f>
        <v/>
      </c>
      <c r="I459">
        <f>IFERROR(VLOOKUP(A459,'Sahm Rule'!$A:$B,2,TRUE),"")</f>
        <v/>
      </c>
      <c r="J459" s="159">
        <f>IFERROR((B459/B446)^4-1-D459/100,"")</f>
        <v/>
      </c>
    </row>
    <row r="460">
      <c r="A460" s="10" t="n">
        <v>38639</v>
      </c>
      <c r="B460" s="13">
        <f>IF(VLOOKUP(A460,SP500相关数据!$B$11:$C$24727,2,TRUE)&lt;&gt;"",VLOOKUP(A460,SP500相关数据!$B$11:$C$24727,2,TRUE),IF(VLOOKUP(A460-1,SP500相关数据!$B$11:$C$24727,2,TRUE)&lt;&gt;"",VLOOKUP(A460-1,SP500相关数据!$B$11:$C$24727,2,TRUE),VLOOKUP(A460-2,SP500相关数据!$B$11:$C$24727,2,TRUE)))</f>
        <v/>
      </c>
      <c r="C460" s="13">
        <f>IFERROR(IF(VLOOKUP(A460,SP500相关数据!$B$11:$E$24727,4,TRUE)&lt;&gt;"",VLOOKUP(A460,SP500相关数据!$B$11:$E$24727,4,TRUE),IF(VLOOKUP(A460-1,SP500相关数据!$B$11:$E$24727,4,TRUE)&lt;&gt;"",VLOOKUP(A460-1,SP500相关数据!$B$11:$E$24727,4,TRUE),VLOOKUP(A460-2,SP500相关数据!$B$11:$E$24727,4,TRUE))),"")</f>
        <v/>
      </c>
      <c r="D460" s="13">
        <f>IF(VLOOKUP(A460,高收益利差!$A:$B,2,TRUE)&lt;&gt;"",VLOOKUP(A460,高收益利差!$A:$B,2,TRUE),IF(VLOOKUP(A460-1,高收益利差!$A:$B,2,TRUE)&lt;&gt;"",VLOOKUP(A460-1,高收益利差!$A:$B,2,TRUE),VLOOKUP(A460-2,高收益利差!$A:$B,2,TRUE)))</f>
        <v/>
      </c>
      <c r="E460" s="13">
        <f>IFERROR(VLOOKUP(A460,'10Y2Y'!$A:$B,2,TRUE),"")</f>
        <v/>
      </c>
      <c r="F460">
        <f>IFERROR(D460-D447,"")</f>
        <v/>
      </c>
      <c r="G460">
        <f>IFERROR(B460/AVERAGE(B421:B460)-1,"")</f>
        <v/>
      </c>
      <c r="H460">
        <f>IF(B460="","",IFERROR(AVERAGE(B421:B460)/AVERAGE(B408:B447)-1,""))</f>
        <v/>
      </c>
      <c r="I460">
        <f>IFERROR(VLOOKUP(A460,'Sahm Rule'!$A:$B,2,TRUE),"")</f>
        <v/>
      </c>
      <c r="J460" s="159">
        <f>IFERROR((B460/B447)^4-1-D460/100,"")</f>
        <v/>
      </c>
    </row>
    <row r="461">
      <c r="A461" s="10" t="n">
        <v>38646</v>
      </c>
      <c r="B461" s="13">
        <f>IF(VLOOKUP(A461,SP500相关数据!$B$11:$C$24727,2,TRUE)&lt;&gt;"",VLOOKUP(A461,SP500相关数据!$B$11:$C$24727,2,TRUE),IF(VLOOKUP(A461-1,SP500相关数据!$B$11:$C$24727,2,TRUE)&lt;&gt;"",VLOOKUP(A461-1,SP500相关数据!$B$11:$C$24727,2,TRUE),VLOOKUP(A461-2,SP500相关数据!$B$11:$C$24727,2,TRUE)))</f>
        <v/>
      </c>
      <c r="C461" s="13">
        <f>IFERROR(IF(VLOOKUP(A461,SP500相关数据!$B$11:$E$24727,4,TRUE)&lt;&gt;"",VLOOKUP(A461,SP500相关数据!$B$11:$E$24727,4,TRUE),IF(VLOOKUP(A461-1,SP500相关数据!$B$11:$E$24727,4,TRUE)&lt;&gt;"",VLOOKUP(A461-1,SP500相关数据!$B$11:$E$24727,4,TRUE),VLOOKUP(A461-2,SP500相关数据!$B$11:$E$24727,4,TRUE))),"")</f>
        <v/>
      </c>
      <c r="D461" s="13">
        <f>IF(VLOOKUP(A461,高收益利差!$A:$B,2,TRUE)&lt;&gt;"",VLOOKUP(A461,高收益利差!$A:$B,2,TRUE),IF(VLOOKUP(A461-1,高收益利差!$A:$B,2,TRUE)&lt;&gt;"",VLOOKUP(A461-1,高收益利差!$A:$B,2,TRUE),VLOOKUP(A461-2,高收益利差!$A:$B,2,TRUE)))</f>
        <v/>
      </c>
      <c r="E461" s="13">
        <f>IFERROR(VLOOKUP(A461,'10Y2Y'!$A:$B,2,TRUE),"")</f>
        <v/>
      </c>
      <c r="F461">
        <f>IFERROR(D461-D448,"")</f>
        <v/>
      </c>
      <c r="G461">
        <f>IFERROR(B461/AVERAGE(B422:B461)-1,"")</f>
        <v/>
      </c>
      <c r="H461">
        <f>IF(B461="","",IFERROR(AVERAGE(B422:B461)/AVERAGE(B409:B448)-1,""))</f>
        <v/>
      </c>
      <c r="I461">
        <f>IFERROR(VLOOKUP(A461,'Sahm Rule'!$A:$B,2,TRUE),"")</f>
        <v/>
      </c>
      <c r="J461" s="159">
        <f>IFERROR((B461/B448)^4-1-D461/100,"")</f>
        <v/>
      </c>
    </row>
    <row r="462">
      <c r="A462" s="10" t="n">
        <v>38653</v>
      </c>
      <c r="B462" s="13">
        <f>IF(VLOOKUP(A462,SP500相关数据!$B$11:$C$24727,2,TRUE)&lt;&gt;"",VLOOKUP(A462,SP500相关数据!$B$11:$C$24727,2,TRUE),IF(VLOOKUP(A462-1,SP500相关数据!$B$11:$C$24727,2,TRUE)&lt;&gt;"",VLOOKUP(A462-1,SP500相关数据!$B$11:$C$24727,2,TRUE),VLOOKUP(A462-2,SP500相关数据!$B$11:$C$24727,2,TRUE)))</f>
        <v/>
      </c>
      <c r="C462" s="13">
        <f>IFERROR(IF(VLOOKUP(A462,SP500相关数据!$B$11:$E$24727,4,TRUE)&lt;&gt;"",VLOOKUP(A462,SP500相关数据!$B$11:$E$24727,4,TRUE),IF(VLOOKUP(A462-1,SP500相关数据!$B$11:$E$24727,4,TRUE)&lt;&gt;"",VLOOKUP(A462-1,SP500相关数据!$B$11:$E$24727,4,TRUE),VLOOKUP(A462-2,SP500相关数据!$B$11:$E$24727,4,TRUE))),"")</f>
        <v/>
      </c>
      <c r="D462" s="13">
        <f>IF(VLOOKUP(A462,高收益利差!$A:$B,2,TRUE)&lt;&gt;"",VLOOKUP(A462,高收益利差!$A:$B,2,TRUE),IF(VLOOKUP(A462-1,高收益利差!$A:$B,2,TRUE)&lt;&gt;"",VLOOKUP(A462-1,高收益利差!$A:$B,2,TRUE),VLOOKUP(A462-2,高收益利差!$A:$B,2,TRUE)))</f>
        <v/>
      </c>
      <c r="E462" s="13">
        <f>IFERROR(VLOOKUP(A462,'10Y2Y'!$A:$B,2,TRUE),"")</f>
        <v/>
      </c>
      <c r="F462">
        <f>IFERROR(D462-D449,"")</f>
        <v/>
      </c>
      <c r="G462">
        <f>IFERROR(B462/AVERAGE(B423:B462)-1,"")</f>
        <v/>
      </c>
      <c r="H462">
        <f>IF(B462="","",IFERROR(AVERAGE(B423:B462)/AVERAGE(B410:B449)-1,""))</f>
        <v/>
      </c>
      <c r="I462">
        <f>IFERROR(VLOOKUP(A462,'Sahm Rule'!$A:$B,2,TRUE),"")</f>
        <v/>
      </c>
      <c r="J462" s="159">
        <f>IFERROR((B462/B449)^4-1-D462/100,"")</f>
        <v/>
      </c>
    </row>
    <row r="463">
      <c r="A463" s="10" t="n">
        <v>38660</v>
      </c>
      <c r="B463" s="13">
        <f>IF(VLOOKUP(A463,SP500相关数据!$B$11:$C$24727,2,TRUE)&lt;&gt;"",VLOOKUP(A463,SP500相关数据!$B$11:$C$24727,2,TRUE),IF(VLOOKUP(A463-1,SP500相关数据!$B$11:$C$24727,2,TRUE)&lt;&gt;"",VLOOKUP(A463-1,SP500相关数据!$B$11:$C$24727,2,TRUE),VLOOKUP(A463-2,SP500相关数据!$B$11:$C$24727,2,TRUE)))</f>
        <v/>
      </c>
      <c r="C463" s="13">
        <f>IFERROR(IF(VLOOKUP(A463,SP500相关数据!$B$11:$E$24727,4,TRUE)&lt;&gt;"",VLOOKUP(A463,SP500相关数据!$B$11:$E$24727,4,TRUE),IF(VLOOKUP(A463-1,SP500相关数据!$B$11:$E$24727,4,TRUE)&lt;&gt;"",VLOOKUP(A463-1,SP500相关数据!$B$11:$E$24727,4,TRUE),VLOOKUP(A463-2,SP500相关数据!$B$11:$E$24727,4,TRUE))),"")</f>
        <v/>
      </c>
      <c r="D463" s="13">
        <f>IF(VLOOKUP(A463,高收益利差!$A:$B,2,TRUE)&lt;&gt;"",VLOOKUP(A463,高收益利差!$A:$B,2,TRUE),IF(VLOOKUP(A463-1,高收益利差!$A:$B,2,TRUE)&lt;&gt;"",VLOOKUP(A463-1,高收益利差!$A:$B,2,TRUE),VLOOKUP(A463-2,高收益利差!$A:$B,2,TRUE)))</f>
        <v/>
      </c>
      <c r="E463" s="13">
        <f>IFERROR(VLOOKUP(A463,'10Y2Y'!$A:$B,2,TRUE),"")</f>
        <v/>
      </c>
      <c r="F463">
        <f>IFERROR(D463-D450,"")</f>
        <v/>
      </c>
      <c r="G463">
        <f>IFERROR(B463/AVERAGE(B424:B463)-1,"")</f>
        <v/>
      </c>
      <c r="H463">
        <f>IF(B463="","",IFERROR(AVERAGE(B424:B463)/AVERAGE(B411:B450)-1,""))</f>
        <v/>
      </c>
      <c r="I463">
        <f>IFERROR(VLOOKUP(A463,'Sahm Rule'!$A:$B,2,TRUE),"")</f>
        <v/>
      </c>
      <c r="J463" s="159">
        <f>IFERROR((B463/B450)^4-1-D463/100,"")</f>
        <v/>
      </c>
    </row>
    <row r="464">
      <c r="A464" s="10" t="n">
        <v>38667</v>
      </c>
      <c r="B464" s="13">
        <f>IF(VLOOKUP(A464,SP500相关数据!$B$11:$C$24727,2,TRUE)&lt;&gt;"",VLOOKUP(A464,SP500相关数据!$B$11:$C$24727,2,TRUE),IF(VLOOKUP(A464-1,SP500相关数据!$B$11:$C$24727,2,TRUE)&lt;&gt;"",VLOOKUP(A464-1,SP500相关数据!$B$11:$C$24727,2,TRUE),VLOOKUP(A464-2,SP500相关数据!$B$11:$C$24727,2,TRUE)))</f>
        <v/>
      </c>
      <c r="C464" s="13">
        <f>IFERROR(IF(VLOOKUP(A464,SP500相关数据!$B$11:$E$24727,4,TRUE)&lt;&gt;"",VLOOKUP(A464,SP500相关数据!$B$11:$E$24727,4,TRUE),IF(VLOOKUP(A464-1,SP500相关数据!$B$11:$E$24727,4,TRUE)&lt;&gt;"",VLOOKUP(A464-1,SP500相关数据!$B$11:$E$24727,4,TRUE),VLOOKUP(A464-2,SP500相关数据!$B$11:$E$24727,4,TRUE))),"")</f>
        <v/>
      </c>
      <c r="D464" s="13">
        <f>IF(VLOOKUP(A464,高收益利差!$A:$B,2,TRUE)&lt;&gt;"",VLOOKUP(A464,高收益利差!$A:$B,2,TRUE),IF(VLOOKUP(A464-1,高收益利差!$A:$B,2,TRUE)&lt;&gt;"",VLOOKUP(A464-1,高收益利差!$A:$B,2,TRUE),VLOOKUP(A464-2,高收益利差!$A:$B,2,TRUE)))</f>
        <v/>
      </c>
      <c r="E464" s="13">
        <f>IFERROR(VLOOKUP(A464,'10Y2Y'!$A:$B,2,TRUE),"")</f>
        <v/>
      </c>
      <c r="F464">
        <f>IFERROR(D464-D451,"")</f>
        <v/>
      </c>
      <c r="G464">
        <f>IFERROR(B464/AVERAGE(B425:B464)-1,"")</f>
        <v/>
      </c>
      <c r="H464">
        <f>IF(B464="","",IFERROR(AVERAGE(B425:B464)/AVERAGE(B412:B451)-1,""))</f>
        <v/>
      </c>
      <c r="I464">
        <f>IFERROR(VLOOKUP(A464,'Sahm Rule'!$A:$B,2,TRUE),"")</f>
        <v/>
      </c>
      <c r="J464" s="159">
        <f>IFERROR((B464/B451)^4-1-D464/100,"")</f>
        <v/>
      </c>
    </row>
    <row r="465">
      <c r="A465" s="10" t="n">
        <v>38674</v>
      </c>
      <c r="B465" s="13">
        <f>IF(VLOOKUP(A465,SP500相关数据!$B$11:$C$24727,2,TRUE)&lt;&gt;"",VLOOKUP(A465,SP500相关数据!$B$11:$C$24727,2,TRUE),IF(VLOOKUP(A465-1,SP500相关数据!$B$11:$C$24727,2,TRUE)&lt;&gt;"",VLOOKUP(A465-1,SP500相关数据!$B$11:$C$24727,2,TRUE),VLOOKUP(A465-2,SP500相关数据!$B$11:$C$24727,2,TRUE)))</f>
        <v/>
      </c>
      <c r="C465" s="13">
        <f>IFERROR(IF(VLOOKUP(A465,SP500相关数据!$B$11:$E$24727,4,TRUE)&lt;&gt;"",VLOOKUP(A465,SP500相关数据!$B$11:$E$24727,4,TRUE),IF(VLOOKUP(A465-1,SP500相关数据!$B$11:$E$24727,4,TRUE)&lt;&gt;"",VLOOKUP(A465-1,SP500相关数据!$B$11:$E$24727,4,TRUE),VLOOKUP(A465-2,SP500相关数据!$B$11:$E$24727,4,TRUE))),"")</f>
        <v/>
      </c>
      <c r="D465" s="13">
        <f>IF(VLOOKUP(A465,高收益利差!$A:$B,2,TRUE)&lt;&gt;"",VLOOKUP(A465,高收益利差!$A:$B,2,TRUE),IF(VLOOKUP(A465-1,高收益利差!$A:$B,2,TRUE)&lt;&gt;"",VLOOKUP(A465-1,高收益利差!$A:$B,2,TRUE),VLOOKUP(A465-2,高收益利差!$A:$B,2,TRUE)))</f>
        <v/>
      </c>
      <c r="E465" s="13">
        <f>IFERROR(VLOOKUP(A465,'10Y2Y'!$A:$B,2,TRUE),"")</f>
        <v/>
      </c>
      <c r="F465">
        <f>IFERROR(D465-D452,"")</f>
        <v/>
      </c>
      <c r="G465">
        <f>IFERROR(B465/AVERAGE(B426:B465)-1,"")</f>
        <v/>
      </c>
      <c r="H465">
        <f>IF(B465="","",IFERROR(AVERAGE(B426:B465)/AVERAGE(B413:B452)-1,""))</f>
        <v/>
      </c>
      <c r="I465">
        <f>IFERROR(VLOOKUP(A465,'Sahm Rule'!$A:$B,2,TRUE),"")</f>
        <v/>
      </c>
      <c r="J465" s="159">
        <f>IFERROR((B465/B452)^4-1-D465/100,"")</f>
        <v/>
      </c>
    </row>
    <row r="466">
      <c r="A466" s="10" t="n">
        <v>38681</v>
      </c>
      <c r="B466" s="13">
        <f>IF(VLOOKUP(A466,SP500相关数据!$B$11:$C$24727,2,TRUE)&lt;&gt;"",VLOOKUP(A466,SP500相关数据!$B$11:$C$24727,2,TRUE),IF(VLOOKUP(A466-1,SP500相关数据!$B$11:$C$24727,2,TRUE)&lt;&gt;"",VLOOKUP(A466-1,SP500相关数据!$B$11:$C$24727,2,TRUE),VLOOKUP(A466-2,SP500相关数据!$B$11:$C$24727,2,TRUE)))</f>
        <v/>
      </c>
      <c r="C466" s="13">
        <f>IFERROR(IF(VLOOKUP(A466,SP500相关数据!$B$11:$E$24727,4,TRUE)&lt;&gt;"",VLOOKUP(A466,SP500相关数据!$B$11:$E$24727,4,TRUE),IF(VLOOKUP(A466-1,SP500相关数据!$B$11:$E$24727,4,TRUE)&lt;&gt;"",VLOOKUP(A466-1,SP500相关数据!$B$11:$E$24727,4,TRUE),VLOOKUP(A466-2,SP500相关数据!$B$11:$E$24727,4,TRUE))),"")</f>
        <v/>
      </c>
      <c r="D466" s="13">
        <f>IF(VLOOKUP(A466,高收益利差!$A:$B,2,TRUE)&lt;&gt;"",VLOOKUP(A466,高收益利差!$A:$B,2,TRUE),IF(VLOOKUP(A466-1,高收益利差!$A:$B,2,TRUE)&lt;&gt;"",VLOOKUP(A466-1,高收益利差!$A:$B,2,TRUE),VLOOKUP(A466-2,高收益利差!$A:$B,2,TRUE)))</f>
        <v/>
      </c>
      <c r="E466" s="13">
        <f>IFERROR(VLOOKUP(A466,'10Y2Y'!$A:$B,2,TRUE),"")</f>
        <v/>
      </c>
      <c r="F466">
        <f>IFERROR(D466-D453,"")</f>
        <v/>
      </c>
      <c r="G466">
        <f>IFERROR(B466/AVERAGE(B427:B466)-1,"")</f>
        <v/>
      </c>
      <c r="H466">
        <f>IF(B466="","",IFERROR(AVERAGE(B427:B466)/AVERAGE(B414:B453)-1,""))</f>
        <v/>
      </c>
      <c r="I466">
        <f>IFERROR(VLOOKUP(A466,'Sahm Rule'!$A:$B,2,TRUE),"")</f>
        <v/>
      </c>
      <c r="J466" s="159">
        <f>IFERROR((B466/B453)^4-1-D466/100,"")</f>
        <v/>
      </c>
    </row>
    <row r="467">
      <c r="A467" s="10" t="n">
        <v>38688</v>
      </c>
      <c r="B467" s="13">
        <f>IF(VLOOKUP(A467,SP500相关数据!$B$11:$C$24727,2,TRUE)&lt;&gt;"",VLOOKUP(A467,SP500相关数据!$B$11:$C$24727,2,TRUE),IF(VLOOKUP(A467-1,SP500相关数据!$B$11:$C$24727,2,TRUE)&lt;&gt;"",VLOOKUP(A467-1,SP500相关数据!$B$11:$C$24727,2,TRUE),VLOOKUP(A467-2,SP500相关数据!$B$11:$C$24727,2,TRUE)))</f>
        <v/>
      </c>
      <c r="C467" s="13">
        <f>IFERROR(IF(VLOOKUP(A467,SP500相关数据!$B$11:$E$24727,4,TRUE)&lt;&gt;"",VLOOKUP(A467,SP500相关数据!$B$11:$E$24727,4,TRUE),IF(VLOOKUP(A467-1,SP500相关数据!$B$11:$E$24727,4,TRUE)&lt;&gt;"",VLOOKUP(A467-1,SP500相关数据!$B$11:$E$24727,4,TRUE),VLOOKUP(A467-2,SP500相关数据!$B$11:$E$24727,4,TRUE))),"")</f>
        <v/>
      </c>
      <c r="D467" s="13">
        <f>IF(VLOOKUP(A467,高收益利差!$A:$B,2,TRUE)&lt;&gt;"",VLOOKUP(A467,高收益利差!$A:$B,2,TRUE),IF(VLOOKUP(A467-1,高收益利差!$A:$B,2,TRUE)&lt;&gt;"",VLOOKUP(A467-1,高收益利差!$A:$B,2,TRUE),VLOOKUP(A467-2,高收益利差!$A:$B,2,TRUE)))</f>
        <v/>
      </c>
      <c r="E467" s="13">
        <f>IFERROR(VLOOKUP(A467,'10Y2Y'!$A:$B,2,TRUE),"")</f>
        <v/>
      </c>
      <c r="F467">
        <f>IFERROR(D467-D454,"")</f>
        <v/>
      </c>
      <c r="G467">
        <f>IFERROR(B467/AVERAGE(B428:B467)-1,"")</f>
        <v/>
      </c>
      <c r="H467">
        <f>IF(B467="","",IFERROR(AVERAGE(B428:B467)/AVERAGE(B415:B454)-1,""))</f>
        <v/>
      </c>
      <c r="I467">
        <f>IFERROR(VLOOKUP(A467,'Sahm Rule'!$A:$B,2,TRUE),"")</f>
        <v/>
      </c>
      <c r="J467" s="159">
        <f>IFERROR((B467/B454)^4-1-D467/100,"")</f>
        <v/>
      </c>
    </row>
    <row r="468">
      <c r="A468" s="10" t="n">
        <v>38695</v>
      </c>
      <c r="B468" s="13">
        <f>IF(VLOOKUP(A468,SP500相关数据!$B$11:$C$24727,2,TRUE)&lt;&gt;"",VLOOKUP(A468,SP500相关数据!$B$11:$C$24727,2,TRUE),IF(VLOOKUP(A468-1,SP500相关数据!$B$11:$C$24727,2,TRUE)&lt;&gt;"",VLOOKUP(A468-1,SP500相关数据!$B$11:$C$24727,2,TRUE),VLOOKUP(A468-2,SP500相关数据!$B$11:$C$24727,2,TRUE)))</f>
        <v/>
      </c>
      <c r="C468" s="13">
        <f>IFERROR(IF(VLOOKUP(A468,SP500相关数据!$B$11:$E$24727,4,TRUE)&lt;&gt;"",VLOOKUP(A468,SP500相关数据!$B$11:$E$24727,4,TRUE),IF(VLOOKUP(A468-1,SP500相关数据!$B$11:$E$24727,4,TRUE)&lt;&gt;"",VLOOKUP(A468-1,SP500相关数据!$B$11:$E$24727,4,TRUE),VLOOKUP(A468-2,SP500相关数据!$B$11:$E$24727,4,TRUE))),"")</f>
        <v/>
      </c>
      <c r="D468" s="13">
        <f>IF(VLOOKUP(A468,高收益利差!$A:$B,2,TRUE)&lt;&gt;"",VLOOKUP(A468,高收益利差!$A:$B,2,TRUE),IF(VLOOKUP(A468-1,高收益利差!$A:$B,2,TRUE)&lt;&gt;"",VLOOKUP(A468-1,高收益利差!$A:$B,2,TRUE),VLOOKUP(A468-2,高收益利差!$A:$B,2,TRUE)))</f>
        <v/>
      </c>
      <c r="E468" s="13">
        <f>IFERROR(VLOOKUP(A468,'10Y2Y'!$A:$B,2,TRUE),"")</f>
        <v/>
      </c>
      <c r="F468">
        <f>IFERROR(D468-D455,"")</f>
        <v/>
      </c>
      <c r="G468">
        <f>IFERROR(B468/AVERAGE(B429:B468)-1,"")</f>
        <v/>
      </c>
      <c r="H468">
        <f>IF(B468="","",IFERROR(AVERAGE(B429:B468)/AVERAGE(B416:B455)-1,""))</f>
        <v/>
      </c>
      <c r="I468">
        <f>IFERROR(VLOOKUP(A468,'Sahm Rule'!$A:$B,2,TRUE),"")</f>
        <v/>
      </c>
      <c r="J468" s="159">
        <f>IFERROR((B468/B455)^4-1-D468/100,"")</f>
        <v/>
      </c>
    </row>
    <row r="469">
      <c r="A469" s="10" t="n">
        <v>38702</v>
      </c>
      <c r="B469" s="13">
        <f>IF(VLOOKUP(A469,SP500相关数据!$B$11:$C$24727,2,TRUE)&lt;&gt;"",VLOOKUP(A469,SP500相关数据!$B$11:$C$24727,2,TRUE),IF(VLOOKUP(A469-1,SP500相关数据!$B$11:$C$24727,2,TRUE)&lt;&gt;"",VLOOKUP(A469-1,SP500相关数据!$B$11:$C$24727,2,TRUE),VLOOKUP(A469-2,SP500相关数据!$B$11:$C$24727,2,TRUE)))</f>
        <v/>
      </c>
      <c r="C469" s="13">
        <f>IFERROR(IF(VLOOKUP(A469,SP500相关数据!$B$11:$E$24727,4,TRUE)&lt;&gt;"",VLOOKUP(A469,SP500相关数据!$B$11:$E$24727,4,TRUE),IF(VLOOKUP(A469-1,SP500相关数据!$B$11:$E$24727,4,TRUE)&lt;&gt;"",VLOOKUP(A469-1,SP500相关数据!$B$11:$E$24727,4,TRUE),VLOOKUP(A469-2,SP500相关数据!$B$11:$E$24727,4,TRUE))),"")</f>
        <v/>
      </c>
      <c r="D469" s="13">
        <f>IF(VLOOKUP(A469,高收益利差!$A:$B,2,TRUE)&lt;&gt;"",VLOOKUP(A469,高收益利差!$A:$B,2,TRUE),IF(VLOOKUP(A469-1,高收益利差!$A:$B,2,TRUE)&lt;&gt;"",VLOOKUP(A469-1,高收益利差!$A:$B,2,TRUE),VLOOKUP(A469-2,高收益利差!$A:$B,2,TRUE)))</f>
        <v/>
      </c>
      <c r="E469" s="13">
        <f>IFERROR(VLOOKUP(A469,'10Y2Y'!$A:$B,2,TRUE),"")</f>
        <v/>
      </c>
      <c r="F469">
        <f>IFERROR(D469-D456,"")</f>
        <v/>
      </c>
      <c r="G469">
        <f>IFERROR(B469/AVERAGE(B430:B469)-1,"")</f>
        <v/>
      </c>
      <c r="H469">
        <f>IF(B469="","",IFERROR(AVERAGE(B430:B469)/AVERAGE(B417:B456)-1,""))</f>
        <v/>
      </c>
      <c r="I469">
        <f>IFERROR(VLOOKUP(A469,'Sahm Rule'!$A:$B,2,TRUE),"")</f>
        <v/>
      </c>
      <c r="J469" s="159">
        <f>IFERROR((B469/B456)^4-1-D469/100,"")</f>
        <v/>
      </c>
    </row>
    <row r="470">
      <c r="A470" s="10" t="n">
        <v>38709</v>
      </c>
      <c r="B470" s="13">
        <f>IF(VLOOKUP(A470,SP500相关数据!$B$11:$C$24727,2,TRUE)&lt;&gt;"",VLOOKUP(A470,SP500相关数据!$B$11:$C$24727,2,TRUE),IF(VLOOKUP(A470-1,SP500相关数据!$B$11:$C$24727,2,TRUE)&lt;&gt;"",VLOOKUP(A470-1,SP500相关数据!$B$11:$C$24727,2,TRUE),VLOOKUP(A470-2,SP500相关数据!$B$11:$C$24727,2,TRUE)))</f>
        <v/>
      </c>
      <c r="C470" s="13">
        <f>IFERROR(IF(VLOOKUP(A470,SP500相关数据!$B$11:$E$24727,4,TRUE)&lt;&gt;"",VLOOKUP(A470,SP500相关数据!$B$11:$E$24727,4,TRUE),IF(VLOOKUP(A470-1,SP500相关数据!$B$11:$E$24727,4,TRUE)&lt;&gt;"",VLOOKUP(A470-1,SP500相关数据!$B$11:$E$24727,4,TRUE),VLOOKUP(A470-2,SP500相关数据!$B$11:$E$24727,4,TRUE))),"")</f>
        <v/>
      </c>
      <c r="D470" s="13">
        <f>IF(VLOOKUP(A470,高收益利差!$A:$B,2,TRUE)&lt;&gt;"",VLOOKUP(A470,高收益利差!$A:$B,2,TRUE),IF(VLOOKUP(A470-1,高收益利差!$A:$B,2,TRUE)&lt;&gt;"",VLOOKUP(A470-1,高收益利差!$A:$B,2,TRUE),VLOOKUP(A470-2,高收益利差!$A:$B,2,TRUE)))</f>
        <v/>
      </c>
      <c r="E470" s="13">
        <f>IFERROR(VLOOKUP(A470,'10Y2Y'!$A:$B,2,TRUE),"")</f>
        <v/>
      </c>
      <c r="F470">
        <f>IFERROR(D470-D457,"")</f>
        <v/>
      </c>
      <c r="G470">
        <f>IFERROR(B470/AVERAGE(B431:B470)-1,"")</f>
        <v/>
      </c>
      <c r="H470">
        <f>IF(B470="","",IFERROR(AVERAGE(B431:B470)/AVERAGE(B418:B457)-1,""))</f>
        <v/>
      </c>
      <c r="I470">
        <f>IFERROR(VLOOKUP(A470,'Sahm Rule'!$A:$B,2,TRUE),"")</f>
        <v/>
      </c>
      <c r="J470" s="159">
        <f>IFERROR((B470/B457)^4-1-D470/100,"")</f>
        <v/>
      </c>
    </row>
    <row r="471">
      <c r="A471" s="10" t="n">
        <v>38716</v>
      </c>
      <c r="B471" s="13">
        <f>IF(VLOOKUP(A471,SP500相关数据!$B$11:$C$24727,2,TRUE)&lt;&gt;"",VLOOKUP(A471,SP500相关数据!$B$11:$C$24727,2,TRUE),IF(VLOOKUP(A471-1,SP500相关数据!$B$11:$C$24727,2,TRUE)&lt;&gt;"",VLOOKUP(A471-1,SP500相关数据!$B$11:$C$24727,2,TRUE),VLOOKUP(A471-2,SP500相关数据!$B$11:$C$24727,2,TRUE)))</f>
        <v/>
      </c>
      <c r="C471" s="13">
        <f>IFERROR(IF(VLOOKUP(A471,SP500相关数据!$B$11:$E$24727,4,TRUE)&lt;&gt;"",VLOOKUP(A471,SP500相关数据!$B$11:$E$24727,4,TRUE),IF(VLOOKUP(A471-1,SP500相关数据!$B$11:$E$24727,4,TRUE)&lt;&gt;"",VLOOKUP(A471-1,SP500相关数据!$B$11:$E$24727,4,TRUE),VLOOKUP(A471-2,SP500相关数据!$B$11:$E$24727,4,TRUE))),"")</f>
        <v/>
      </c>
      <c r="D471" s="13">
        <f>IF(VLOOKUP(A471,高收益利差!$A:$B,2,TRUE)&lt;&gt;"",VLOOKUP(A471,高收益利差!$A:$B,2,TRUE),IF(VLOOKUP(A471-1,高收益利差!$A:$B,2,TRUE)&lt;&gt;"",VLOOKUP(A471-1,高收益利差!$A:$B,2,TRUE),VLOOKUP(A471-2,高收益利差!$A:$B,2,TRUE)))</f>
        <v/>
      </c>
      <c r="E471" s="13">
        <f>IFERROR(VLOOKUP(A471,'10Y2Y'!$A:$B,2,TRUE),"")</f>
        <v/>
      </c>
      <c r="F471">
        <f>IFERROR(D471-D458,"")</f>
        <v/>
      </c>
      <c r="G471">
        <f>IFERROR(B471/AVERAGE(B432:B471)-1,"")</f>
        <v/>
      </c>
      <c r="H471">
        <f>IF(B471="","",IFERROR(AVERAGE(B432:B471)/AVERAGE(B419:B458)-1,""))</f>
        <v/>
      </c>
      <c r="I471">
        <f>IFERROR(VLOOKUP(A471,'Sahm Rule'!$A:$B,2,TRUE),"")</f>
        <v/>
      </c>
      <c r="J471" s="159">
        <f>IFERROR((B471/B458)^4-1-D471/100,"")</f>
        <v/>
      </c>
    </row>
    <row r="472">
      <c r="A472" s="10" t="n">
        <v>38723</v>
      </c>
      <c r="B472" s="13">
        <f>IF(VLOOKUP(A472,SP500相关数据!$B$11:$C$24727,2,TRUE)&lt;&gt;"",VLOOKUP(A472,SP500相关数据!$B$11:$C$24727,2,TRUE),IF(VLOOKUP(A472-1,SP500相关数据!$B$11:$C$24727,2,TRUE)&lt;&gt;"",VLOOKUP(A472-1,SP500相关数据!$B$11:$C$24727,2,TRUE),VLOOKUP(A472-2,SP500相关数据!$B$11:$C$24727,2,TRUE)))</f>
        <v/>
      </c>
      <c r="C472" s="13">
        <f>IFERROR(IF(VLOOKUP(A472,SP500相关数据!$B$11:$E$24727,4,TRUE)&lt;&gt;"",VLOOKUP(A472,SP500相关数据!$B$11:$E$24727,4,TRUE),IF(VLOOKUP(A472-1,SP500相关数据!$B$11:$E$24727,4,TRUE)&lt;&gt;"",VLOOKUP(A472-1,SP500相关数据!$B$11:$E$24727,4,TRUE),VLOOKUP(A472-2,SP500相关数据!$B$11:$E$24727,4,TRUE))),"")</f>
        <v/>
      </c>
      <c r="D472" s="13">
        <f>IF(VLOOKUP(A472,高收益利差!$A:$B,2,TRUE)&lt;&gt;"",VLOOKUP(A472,高收益利差!$A:$B,2,TRUE),IF(VLOOKUP(A472-1,高收益利差!$A:$B,2,TRUE)&lt;&gt;"",VLOOKUP(A472-1,高收益利差!$A:$B,2,TRUE),VLOOKUP(A472-2,高收益利差!$A:$B,2,TRUE)))</f>
        <v/>
      </c>
      <c r="E472" s="13">
        <f>IFERROR(VLOOKUP(A472,'10Y2Y'!$A:$B,2,TRUE),"")</f>
        <v/>
      </c>
      <c r="F472">
        <f>IFERROR(D472-D459,"")</f>
        <v/>
      </c>
      <c r="G472">
        <f>IFERROR(B472/AVERAGE(B433:B472)-1,"")</f>
        <v/>
      </c>
      <c r="H472">
        <f>IF(B472="","",IFERROR(AVERAGE(B433:B472)/AVERAGE(B420:B459)-1,""))</f>
        <v/>
      </c>
      <c r="I472">
        <f>IFERROR(VLOOKUP(A472,'Sahm Rule'!$A:$B,2,TRUE),"")</f>
        <v/>
      </c>
      <c r="J472" s="159">
        <f>IFERROR((B472/B459)^4-1-D472/100,"")</f>
        <v/>
      </c>
    </row>
    <row r="473">
      <c r="A473" s="10" t="n">
        <v>38730</v>
      </c>
      <c r="B473" s="13">
        <f>IF(VLOOKUP(A473,SP500相关数据!$B$11:$C$24727,2,TRUE)&lt;&gt;"",VLOOKUP(A473,SP500相关数据!$B$11:$C$24727,2,TRUE),IF(VLOOKUP(A473-1,SP500相关数据!$B$11:$C$24727,2,TRUE)&lt;&gt;"",VLOOKUP(A473-1,SP500相关数据!$B$11:$C$24727,2,TRUE),VLOOKUP(A473-2,SP500相关数据!$B$11:$C$24727,2,TRUE)))</f>
        <v/>
      </c>
      <c r="C473" s="13">
        <f>IFERROR(IF(VLOOKUP(A473,SP500相关数据!$B$11:$E$24727,4,TRUE)&lt;&gt;"",VLOOKUP(A473,SP500相关数据!$B$11:$E$24727,4,TRUE),IF(VLOOKUP(A473-1,SP500相关数据!$B$11:$E$24727,4,TRUE)&lt;&gt;"",VLOOKUP(A473-1,SP500相关数据!$B$11:$E$24727,4,TRUE),VLOOKUP(A473-2,SP500相关数据!$B$11:$E$24727,4,TRUE))),"")</f>
        <v/>
      </c>
      <c r="D473" s="13">
        <f>IF(VLOOKUP(A473,高收益利差!$A:$B,2,TRUE)&lt;&gt;"",VLOOKUP(A473,高收益利差!$A:$B,2,TRUE),IF(VLOOKUP(A473-1,高收益利差!$A:$B,2,TRUE)&lt;&gt;"",VLOOKUP(A473-1,高收益利差!$A:$B,2,TRUE),VLOOKUP(A473-2,高收益利差!$A:$B,2,TRUE)))</f>
        <v/>
      </c>
      <c r="E473" s="13">
        <f>IFERROR(VLOOKUP(A473,'10Y2Y'!$A:$B,2,TRUE),"")</f>
        <v/>
      </c>
      <c r="F473">
        <f>IFERROR(D473-D460,"")</f>
        <v/>
      </c>
      <c r="G473">
        <f>IFERROR(B473/AVERAGE(B434:B473)-1,"")</f>
        <v/>
      </c>
      <c r="H473">
        <f>IF(B473="","",IFERROR(AVERAGE(B434:B473)/AVERAGE(B421:B460)-1,""))</f>
        <v/>
      </c>
      <c r="I473">
        <f>IFERROR(VLOOKUP(A473,'Sahm Rule'!$A:$B,2,TRUE),"")</f>
        <v/>
      </c>
      <c r="J473" s="159">
        <f>IFERROR((B473/B460)^4-1-D473/100,"")</f>
        <v/>
      </c>
    </row>
    <row r="474">
      <c r="A474" s="10" t="n">
        <v>38737</v>
      </c>
      <c r="B474" s="13">
        <f>IF(VLOOKUP(A474,SP500相关数据!$B$11:$C$24727,2,TRUE)&lt;&gt;"",VLOOKUP(A474,SP500相关数据!$B$11:$C$24727,2,TRUE),IF(VLOOKUP(A474-1,SP500相关数据!$B$11:$C$24727,2,TRUE)&lt;&gt;"",VLOOKUP(A474-1,SP500相关数据!$B$11:$C$24727,2,TRUE),VLOOKUP(A474-2,SP500相关数据!$B$11:$C$24727,2,TRUE)))</f>
        <v/>
      </c>
      <c r="C474" s="13">
        <f>IFERROR(IF(VLOOKUP(A474,SP500相关数据!$B$11:$E$24727,4,TRUE)&lt;&gt;"",VLOOKUP(A474,SP500相关数据!$B$11:$E$24727,4,TRUE),IF(VLOOKUP(A474-1,SP500相关数据!$B$11:$E$24727,4,TRUE)&lt;&gt;"",VLOOKUP(A474-1,SP500相关数据!$B$11:$E$24727,4,TRUE),VLOOKUP(A474-2,SP500相关数据!$B$11:$E$24727,4,TRUE))),"")</f>
        <v/>
      </c>
      <c r="D474" s="13">
        <f>IF(VLOOKUP(A474,高收益利差!$A:$B,2,TRUE)&lt;&gt;"",VLOOKUP(A474,高收益利差!$A:$B,2,TRUE),IF(VLOOKUP(A474-1,高收益利差!$A:$B,2,TRUE)&lt;&gt;"",VLOOKUP(A474-1,高收益利差!$A:$B,2,TRUE),VLOOKUP(A474-2,高收益利差!$A:$B,2,TRUE)))</f>
        <v/>
      </c>
      <c r="E474" s="13">
        <f>IFERROR(VLOOKUP(A474,'10Y2Y'!$A:$B,2,TRUE),"")</f>
        <v/>
      </c>
      <c r="F474">
        <f>IFERROR(D474-D461,"")</f>
        <v/>
      </c>
      <c r="G474">
        <f>IFERROR(B474/AVERAGE(B435:B474)-1,"")</f>
        <v/>
      </c>
      <c r="H474">
        <f>IF(B474="","",IFERROR(AVERAGE(B435:B474)/AVERAGE(B422:B461)-1,""))</f>
        <v/>
      </c>
      <c r="I474">
        <f>IFERROR(VLOOKUP(A474,'Sahm Rule'!$A:$B,2,TRUE),"")</f>
        <v/>
      </c>
      <c r="J474" s="159">
        <f>IFERROR((B474/B461)^4-1-D474/100,"")</f>
        <v/>
      </c>
    </row>
    <row r="475">
      <c r="A475" s="10" t="n">
        <v>38744</v>
      </c>
      <c r="B475" s="13">
        <f>IF(VLOOKUP(A475,SP500相关数据!$B$11:$C$24727,2,TRUE)&lt;&gt;"",VLOOKUP(A475,SP500相关数据!$B$11:$C$24727,2,TRUE),IF(VLOOKUP(A475-1,SP500相关数据!$B$11:$C$24727,2,TRUE)&lt;&gt;"",VLOOKUP(A475-1,SP500相关数据!$B$11:$C$24727,2,TRUE),VLOOKUP(A475-2,SP500相关数据!$B$11:$C$24727,2,TRUE)))</f>
        <v/>
      </c>
      <c r="C475" s="13">
        <f>IFERROR(IF(VLOOKUP(A475,SP500相关数据!$B$11:$E$24727,4,TRUE)&lt;&gt;"",VLOOKUP(A475,SP500相关数据!$B$11:$E$24727,4,TRUE),IF(VLOOKUP(A475-1,SP500相关数据!$B$11:$E$24727,4,TRUE)&lt;&gt;"",VLOOKUP(A475-1,SP500相关数据!$B$11:$E$24727,4,TRUE),VLOOKUP(A475-2,SP500相关数据!$B$11:$E$24727,4,TRUE))),"")</f>
        <v/>
      </c>
      <c r="D475" s="13">
        <f>IF(VLOOKUP(A475,高收益利差!$A:$B,2,TRUE)&lt;&gt;"",VLOOKUP(A475,高收益利差!$A:$B,2,TRUE),IF(VLOOKUP(A475-1,高收益利差!$A:$B,2,TRUE)&lt;&gt;"",VLOOKUP(A475-1,高收益利差!$A:$B,2,TRUE),VLOOKUP(A475-2,高收益利差!$A:$B,2,TRUE)))</f>
        <v/>
      </c>
      <c r="E475" s="13">
        <f>IFERROR(VLOOKUP(A475,'10Y2Y'!$A:$B,2,TRUE),"")</f>
        <v/>
      </c>
      <c r="F475">
        <f>IFERROR(D475-D462,"")</f>
        <v/>
      </c>
      <c r="G475">
        <f>IFERROR(B475/AVERAGE(B436:B475)-1,"")</f>
        <v/>
      </c>
      <c r="H475">
        <f>IF(B475="","",IFERROR(AVERAGE(B436:B475)/AVERAGE(B423:B462)-1,""))</f>
        <v/>
      </c>
      <c r="I475">
        <f>IFERROR(VLOOKUP(A475,'Sahm Rule'!$A:$B,2,TRUE),"")</f>
        <v/>
      </c>
      <c r="J475" s="159">
        <f>IFERROR((B475/B462)^4-1-D475/100,"")</f>
        <v/>
      </c>
    </row>
    <row r="476">
      <c r="A476" s="10" t="n">
        <v>38751</v>
      </c>
      <c r="B476" s="13">
        <f>IF(VLOOKUP(A476,SP500相关数据!$B$11:$C$24727,2,TRUE)&lt;&gt;"",VLOOKUP(A476,SP500相关数据!$B$11:$C$24727,2,TRUE),IF(VLOOKUP(A476-1,SP500相关数据!$B$11:$C$24727,2,TRUE)&lt;&gt;"",VLOOKUP(A476-1,SP500相关数据!$B$11:$C$24727,2,TRUE),VLOOKUP(A476-2,SP500相关数据!$B$11:$C$24727,2,TRUE)))</f>
        <v/>
      </c>
      <c r="C476" s="13">
        <f>IFERROR(IF(VLOOKUP(A476,SP500相关数据!$B$11:$E$24727,4,TRUE)&lt;&gt;"",VLOOKUP(A476,SP500相关数据!$B$11:$E$24727,4,TRUE),IF(VLOOKUP(A476-1,SP500相关数据!$B$11:$E$24727,4,TRUE)&lt;&gt;"",VLOOKUP(A476-1,SP500相关数据!$B$11:$E$24727,4,TRUE),VLOOKUP(A476-2,SP500相关数据!$B$11:$E$24727,4,TRUE))),"")</f>
        <v/>
      </c>
      <c r="D476" s="13">
        <f>IF(VLOOKUP(A476,高收益利差!$A:$B,2,TRUE)&lt;&gt;"",VLOOKUP(A476,高收益利差!$A:$B,2,TRUE),IF(VLOOKUP(A476-1,高收益利差!$A:$B,2,TRUE)&lt;&gt;"",VLOOKUP(A476-1,高收益利差!$A:$B,2,TRUE),VLOOKUP(A476-2,高收益利差!$A:$B,2,TRUE)))</f>
        <v/>
      </c>
      <c r="E476" s="13">
        <f>IFERROR(VLOOKUP(A476,'10Y2Y'!$A:$B,2,TRUE),"")</f>
        <v/>
      </c>
      <c r="F476">
        <f>IFERROR(D476-D463,"")</f>
        <v/>
      </c>
      <c r="G476">
        <f>IFERROR(B476/AVERAGE(B437:B476)-1,"")</f>
        <v/>
      </c>
      <c r="H476">
        <f>IF(B476="","",IFERROR(AVERAGE(B437:B476)/AVERAGE(B424:B463)-1,""))</f>
        <v/>
      </c>
      <c r="I476">
        <f>IFERROR(VLOOKUP(A476,'Sahm Rule'!$A:$B,2,TRUE),"")</f>
        <v/>
      </c>
      <c r="J476" s="159">
        <f>IFERROR((B476/B463)^4-1-D476/100,"")</f>
        <v/>
      </c>
    </row>
    <row r="477">
      <c r="A477" s="10" t="n">
        <v>38758</v>
      </c>
      <c r="B477" s="13">
        <f>IF(VLOOKUP(A477,SP500相关数据!$B$11:$C$24727,2,TRUE)&lt;&gt;"",VLOOKUP(A477,SP500相关数据!$B$11:$C$24727,2,TRUE),IF(VLOOKUP(A477-1,SP500相关数据!$B$11:$C$24727,2,TRUE)&lt;&gt;"",VLOOKUP(A477-1,SP500相关数据!$B$11:$C$24727,2,TRUE),VLOOKUP(A477-2,SP500相关数据!$B$11:$C$24727,2,TRUE)))</f>
        <v/>
      </c>
      <c r="C477" s="13">
        <f>IFERROR(IF(VLOOKUP(A477,SP500相关数据!$B$11:$E$24727,4,TRUE)&lt;&gt;"",VLOOKUP(A477,SP500相关数据!$B$11:$E$24727,4,TRUE),IF(VLOOKUP(A477-1,SP500相关数据!$B$11:$E$24727,4,TRUE)&lt;&gt;"",VLOOKUP(A477-1,SP500相关数据!$B$11:$E$24727,4,TRUE),VLOOKUP(A477-2,SP500相关数据!$B$11:$E$24727,4,TRUE))),"")</f>
        <v/>
      </c>
      <c r="D477" s="13">
        <f>IF(VLOOKUP(A477,高收益利差!$A:$B,2,TRUE)&lt;&gt;"",VLOOKUP(A477,高收益利差!$A:$B,2,TRUE),IF(VLOOKUP(A477-1,高收益利差!$A:$B,2,TRUE)&lt;&gt;"",VLOOKUP(A477-1,高收益利差!$A:$B,2,TRUE),VLOOKUP(A477-2,高收益利差!$A:$B,2,TRUE)))</f>
        <v/>
      </c>
      <c r="E477" s="13">
        <f>IFERROR(VLOOKUP(A477,'10Y2Y'!$A:$B,2,TRUE),"")</f>
        <v/>
      </c>
      <c r="F477">
        <f>IFERROR(D477-D464,"")</f>
        <v/>
      </c>
      <c r="G477">
        <f>IFERROR(B477/AVERAGE(B438:B477)-1,"")</f>
        <v/>
      </c>
      <c r="H477">
        <f>IF(B477="","",IFERROR(AVERAGE(B438:B477)/AVERAGE(B425:B464)-1,""))</f>
        <v/>
      </c>
      <c r="I477">
        <f>IFERROR(VLOOKUP(A477,'Sahm Rule'!$A:$B,2,TRUE),"")</f>
        <v/>
      </c>
      <c r="J477" s="159">
        <f>IFERROR((B477/B464)^4-1-D477/100,"")</f>
        <v/>
      </c>
    </row>
    <row r="478">
      <c r="A478" s="10" t="n">
        <v>38765</v>
      </c>
      <c r="B478" s="13">
        <f>IF(VLOOKUP(A478,SP500相关数据!$B$11:$C$24727,2,TRUE)&lt;&gt;"",VLOOKUP(A478,SP500相关数据!$B$11:$C$24727,2,TRUE),IF(VLOOKUP(A478-1,SP500相关数据!$B$11:$C$24727,2,TRUE)&lt;&gt;"",VLOOKUP(A478-1,SP500相关数据!$B$11:$C$24727,2,TRUE),VLOOKUP(A478-2,SP500相关数据!$B$11:$C$24727,2,TRUE)))</f>
        <v/>
      </c>
      <c r="C478" s="13">
        <f>IFERROR(IF(VLOOKUP(A478,SP500相关数据!$B$11:$E$24727,4,TRUE)&lt;&gt;"",VLOOKUP(A478,SP500相关数据!$B$11:$E$24727,4,TRUE),IF(VLOOKUP(A478-1,SP500相关数据!$B$11:$E$24727,4,TRUE)&lt;&gt;"",VLOOKUP(A478-1,SP500相关数据!$B$11:$E$24727,4,TRUE),VLOOKUP(A478-2,SP500相关数据!$B$11:$E$24727,4,TRUE))),"")</f>
        <v/>
      </c>
      <c r="D478" s="13">
        <f>IF(VLOOKUP(A478,高收益利差!$A:$B,2,TRUE)&lt;&gt;"",VLOOKUP(A478,高收益利差!$A:$B,2,TRUE),IF(VLOOKUP(A478-1,高收益利差!$A:$B,2,TRUE)&lt;&gt;"",VLOOKUP(A478-1,高收益利差!$A:$B,2,TRUE),VLOOKUP(A478-2,高收益利差!$A:$B,2,TRUE)))</f>
        <v/>
      </c>
      <c r="E478" s="13">
        <f>IFERROR(VLOOKUP(A478,'10Y2Y'!$A:$B,2,TRUE),"")</f>
        <v/>
      </c>
      <c r="F478">
        <f>IFERROR(D478-D465,"")</f>
        <v/>
      </c>
      <c r="G478">
        <f>IFERROR(B478/AVERAGE(B439:B478)-1,"")</f>
        <v/>
      </c>
      <c r="H478">
        <f>IF(B478="","",IFERROR(AVERAGE(B439:B478)/AVERAGE(B426:B465)-1,""))</f>
        <v/>
      </c>
      <c r="I478">
        <f>IFERROR(VLOOKUP(A478,'Sahm Rule'!$A:$B,2,TRUE),"")</f>
        <v/>
      </c>
      <c r="J478" s="159">
        <f>IFERROR((B478/B465)^4-1-D478/100,"")</f>
        <v/>
      </c>
    </row>
    <row r="479">
      <c r="A479" s="10" t="n">
        <v>38772</v>
      </c>
      <c r="B479" s="13">
        <f>IF(VLOOKUP(A479,SP500相关数据!$B$11:$C$24727,2,TRUE)&lt;&gt;"",VLOOKUP(A479,SP500相关数据!$B$11:$C$24727,2,TRUE),IF(VLOOKUP(A479-1,SP500相关数据!$B$11:$C$24727,2,TRUE)&lt;&gt;"",VLOOKUP(A479-1,SP500相关数据!$B$11:$C$24727,2,TRUE),VLOOKUP(A479-2,SP500相关数据!$B$11:$C$24727,2,TRUE)))</f>
        <v/>
      </c>
      <c r="C479" s="13">
        <f>IFERROR(IF(VLOOKUP(A479,SP500相关数据!$B$11:$E$24727,4,TRUE)&lt;&gt;"",VLOOKUP(A479,SP500相关数据!$B$11:$E$24727,4,TRUE),IF(VLOOKUP(A479-1,SP500相关数据!$B$11:$E$24727,4,TRUE)&lt;&gt;"",VLOOKUP(A479-1,SP500相关数据!$B$11:$E$24727,4,TRUE),VLOOKUP(A479-2,SP500相关数据!$B$11:$E$24727,4,TRUE))),"")</f>
        <v/>
      </c>
      <c r="D479" s="13">
        <f>IF(VLOOKUP(A479,高收益利差!$A:$B,2,TRUE)&lt;&gt;"",VLOOKUP(A479,高收益利差!$A:$B,2,TRUE),IF(VLOOKUP(A479-1,高收益利差!$A:$B,2,TRUE)&lt;&gt;"",VLOOKUP(A479-1,高收益利差!$A:$B,2,TRUE),VLOOKUP(A479-2,高收益利差!$A:$B,2,TRUE)))</f>
        <v/>
      </c>
      <c r="E479" s="13">
        <f>IFERROR(VLOOKUP(A479,'10Y2Y'!$A:$B,2,TRUE),"")</f>
        <v/>
      </c>
      <c r="F479">
        <f>IFERROR(D479-D466,"")</f>
        <v/>
      </c>
      <c r="G479">
        <f>IFERROR(B479/AVERAGE(B440:B479)-1,"")</f>
        <v/>
      </c>
      <c r="H479">
        <f>IF(B479="","",IFERROR(AVERAGE(B440:B479)/AVERAGE(B427:B466)-1,""))</f>
        <v/>
      </c>
      <c r="I479">
        <f>IFERROR(VLOOKUP(A479,'Sahm Rule'!$A:$B,2,TRUE),"")</f>
        <v/>
      </c>
      <c r="J479" s="159">
        <f>IFERROR((B479/B466)^4-1-D479/100,"")</f>
        <v/>
      </c>
    </row>
    <row r="480">
      <c r="A480" s="10" t="n">
        <v>38779</v>
      </c>
      <c r="B480" s="13">
        <f>IF(VLOOKUP(A480,SP500相关数据!$B$11:$C$24727,2,TRUE)&lt;&gt;"",VLOOKUP(A480,SP500相关数据!$B$11:$C$24727,2,TRUE),IF(VLOOKUP(A480-1,SP500相关数据!$B$11:$C$24727,2,TRUE)&lt;&gt;"",VLOOKUP(A480-1,SP500相关数据!$B$11:$C$24727,2,TRUE),VLOOKUP(A480-2,SP500相关数据!$B$11:$C$24727,2,TRUE)))</f>
        <v/>
      </c>
      <c r="C480" s="13">
        <f>IFERROR(IF(VLOOKUP(A480,SP500相关数据!$B$11:$E$24727,4,TRUE)&lt;&gt;"",VLOOKUP(A480,SP500相关数据!$B$11:$E$24727,4,TRUE),IF(VLOOKUP(A480-1,SP500相关数据!$B$11:$E$24727,4,TRUE)&lt;&gt;"",VLOOKUP(A480-1,SP500相关数据!$B$11:$E$24727,4,TRUE),VLOOKUP(A480-2,SP500相关数据!$B$11:$E$24727,4,TRUE))),"")</f>
        <v/>
      </c>
      <c r="D480" s="13">
        <f>IF(VLOOKUP(A480,高收益利差!$A:$B,2,TRUE)&lt;&gt;"",VLOOKUP(A480,高收益利差!$A:$B,2,TRUE),IF(VLOOKUP(A480-1,高收益利差!$A:$B,2,TRUE)&lt;&gt;"",VLOOKUP(A480-1,高收益利差!$A:$B,2,TRUE),VLOOKUP(A480-2,高收益利差!$A:$B,2,TRUE)))</f>
        <v/>
      </c>
      <c r="E480" s="13">
        <f>IFERROR(VLOOKUP(A480,'10Y2Y'!$A:$B,2,TRUE),"")</f>
        <v/>
      </c>
      <c r="F480">
        <f>IFERROR(D480-D467,"")</f>
        <v/>
      </c>
      <c r="G480">
        <f>IFERROR(B480/AVERAGE(B441:B480)-1,"")</f>
        <v/>
      </c>
      <c r="H480">
        <f>IF(B480="","",IFERROR(AVERAGE(B441:B480)/AVERAGE(B428:B467)-1,""))</f>
        <v/>
      </c>
      <c r="I480">
        <f>IFERROR(VLOOKUP(A480,'Sahm Rule'!$A:$B,2,TRUE),"")</f>
        <v/>
      </c>
      <c r="J480" s="159">
        <f>IFERROR((B480/B467)^4-1-D480/100,"")</f>
        <v/>
      </c>
    </row>
    <row r="481">
      <c r="A481" s="10" t="n">
        <v>38786</v>
      </c>
      <c r="B481" s="13">
        <f>IF(VLOOKUP(A481,SP500相关数据!$B$11:$C$24727,2,TRUE)&lt;&gt;"",VLOOKUP(A481,SP500相关数据!$B$11:$C$24727,2,TRUE),IF(VLOOKUP(A481-1,SP500相关数据!$B$11:$C$24727,2,TRUE)&lt;&gt;"",VLOOKUP(A481-1,SP500相关数据!$B$11:$C$24727,2,TRUE),VLOOKUP(A481-2,SP500相关数据!$B$11:$C$24727,2,TRUE)))</f>
        <v/>
      </c>
      <c r="C481" s="13">
        <f>IFERROR(IF(VLOOKUP(A481,SP500相关数据!$B$11:$E$24727,4,TRUE)&lt;&gt;"",VLOOKUP(A481,SP500相关数据!$B$11:$E$24727,4,TRUE),IF(VLOOKUP(A481-1,SP500相关数据!$B$11:$E$24727,4,TRUE)&lt;&gt;"",VLOOKUP(A481-1,SP500相关数据!$B$11:$E$24727,4,TRUE),VLOOKUP(A481-2,SP500相关数据!$B$11:$E$24727,4,TRUE))),"")</f>
        <v/>
      </c>
      <c r="D481" s="13">
        <f>IF(VLOOKUP(A481,高收益利差!$A:$B,2,TRUE)&lt;&gt;"",VLOOKUP(A481,高收益利差!$A:$B,2,TRUE),IF(VLOOKUP(A481-1,高收益利差!$A:$B,2,TRUE)&lt;&gt;"",VLOOKUP(A481-1,高收益利差!$A:$B,2,TRUE),VLOOKUP(A481-2,高收益利差!$A:$B,2,TRUE)))</f>
        <v/>
      </c>
      <c r="E481" s="13">
        <f>IFERROR(VLOOKUP(A481,'10Y2Y'!$A:$B,2,TRUE),"")</f>
        <v/>
      </c>
      <c r="F481">
        <f>IFERROR(D481-D468,"")</f>
        <v/>
      </c>
      <c r="G481">
        <f>IFERROR(B481/AVERAGE(B442:B481)-1,"")</f>
        <v/>
      </c>
      <c r="H481">
        <f>IF(B481="","",IFERROR(AVERAGE(B442:B481)/AVERAGE(B429:B468)-1,""))</f>
        <v/>
      </c>
      <c r="I481">
        <f>IFERROR(VLOOKUP(A481,'Sahm Rule'!$A:$B,2,TRUE),"")</f>
        <v/>
      </c>
      <c r="J481" s="159">
        <f>IFERROR((B481/B468)^4-1-D481/100,"")</f>
        <v/>
      </c>
    </row>
    <row r="482">
      <c r="A482" s="10" t="n">
        <v>38793</v>
      </c>
      <c r="B482" s="13">
        <f>IF(VLOOKUP(A482,SP500相关数据!$B$11:$C$24727,2,TRUE)&lt;&gt;"",VLOOKUP(A482,SP500相关数据!$B$11:$C$24727,2,TRUE),IF(VLOOKUP(A482-1,SP500相关数据!$B$11:$C$24727,2,TRUE)&lt;&gt;"",VLOOKUP(A482-1,SP500相关数据!$B$11:$C$24727,2,TRUE),VLOOKUP(A482-2,SP500相关数据!$B$11:$C$24727,2,TRUE)))</f>
        <v/>
      </c>
      <c r="C482" s="13">
        <f>IFERROR(IF(VLOOKUP(A482,SP500相关数据!$B$11:$E$24727,4,TRUE)&lt;&gt;"",VLOOKUP(A482,SP500相关数据!$B$11:$E$24727,4,TRUE),IF(VLOOKUP(A482-1,SP500相关数据!$B$11:$E$24727,4,TRUE)&lt;&gt;"",VLOOKUP(A482-1,SP500相关数据!$B$11:$E$24727,4,TRUE),VLOOKUP(A482-2,SP500相关数据!$B$11:$E$24727,4,TRUE))),"")</f>
        <v/>
      </c>
      <c r="D482" s="13">
        <f>IF(VLOOKUP(A482,高收益利差!$A:$B,2,TRUE)&lt;&gt;"",VLOOKUP(A482,高收益利差!$A:$B,2,TRUE),IF(VLOOKUP(A482-1,高收益利差!$A:$B,2,TRUE)&lt;&gt;"",VLOOKUP(A482-1,高收益利差!$A:$B,2,TRUE),VLOOKUP(A482-2,高收益利差!$A:$B,2,TRUE)))</f>
        <v/>
      </c>
      <c r="E482" s="13">
        <f>IFERROR(VLOOKUP(A482,'10Y2Y'!$A:$B,2,TRUE),"")</f>
        <v/>
      </c>
      <c r="F482">
        <f>IFERROR(D482-D469,"")</f>
        <v/>
      </c>
      <c r="G482">
        <f>IFERROR(B482/AVERAGE(B443:B482)-1,"")</f>
        <v/>
      </c>
      <c r="H482">
        <f>IF(B482="","",IFERROR(AVERAGE(B443:B482)/AVERAGE(B430:B469)-1,""))</f>
        <v/>
      </c>
      <c r="I482">
        <f>IFERROR(VLOOKUP(A482,'Sahm Rule'!$A:$B,2,TRUE),"")</f>
        <v/>
      </c>
      <c r="J482" s="159">
        <f>IFERROR((B482/B469)^4-1-D482/100,"")</f>
        <v/>
      </c>
    </row>
    <row r="483">
      <c r="A483" s="10" t="n">
        <v>38800</v>
      </c>
      <c r="B483" s="13">
        <f>IF(VLOOKUP(A483,SP500相关数据!$B$11:$C$24727,2,TRUE)&lt;&gt;"",VLOOKUP(A483,SP500相关数据!$B$11:$C$24727,2,TRUE),IF(VLOOKUP(A483-1,SP500相关数据!$B$11:$C$24727,2,TRUE)&lt;&gt;"",VLOOKUP(A483-1,SP500相关数据!$B$11:$C$24727,2,TRUE),VLOOKUP(A483-2,SP500相关数据!$B$11:$C$24727,2,TRUE)))</f>
        <v/>
      </c>
      <c r="C483" s="13">
        <f>IFERROR(IF(VLOOKUP(A483,SP500相关数据!$B$11:$E$24727,4,TRUE)&lt;&gt;"",VLOOKUP(A483,SP500相关数据!$B$11:$E$24727,4,TRUE),IF(VLOOKUP(A483-1,SP500相关数据!$B$11:$E$24727,4,TRUE)&lt;&gt;"",VLOOKUP(A483-1,SP500相关数据!$B$11:$E$24727,4,TRUE),VLOOKUP(A483-2,SP500相关数据!$B$11:$E$24727,4,TRUE))),"")</f>
        <v/>
      </c>
      <c r="D483" s="13">
        <f>IF(VLOOKUP(A483,高收益利差!$A:$B,2,TRUE)&lt;&gt;"",VLOOKUP(A483,高收益利差!$A:$B,2,TRUE),IF(VLOOKUP(A483-1,高收益利差!$A:$B,2,TRUE)&lt;&gt;"",VLOOKUP(A483-1,高收益利差!$A:$B,2,TRUE),VLOOKUP(A483-2,高收益利差!$A:$B,2,TRUE)))</f>
        <v/>
      </c>
      <c r="E483" s="13">
        <f>IFERROR(VLOOKUP(A483,'10Y2Y'!$A:$B,2,TRUE),"")</f>
        <v/>
      </c>
      <c r="F483">
        <f>IFERROR(D483-D470,"")</f>
        <v/>
      </c>
      <c r="G483">
        <f>IFERROR(B483/AVERAGE(B444:B483)-1,"")</f>
        <v/>
      </c>
      <c r="H483">
        <f>IF(B483="","",IFERROR(AVERAGE(B444:B483)/AVERAGE(B431:B470)-1,""))</f>
        <v/>
      </c>
      <c r="I483">
        <f>IFERROR(VLOOKUP(A483,'Sahm Rule'!$A:$B,2,TRUE),"")</f>
        <v/>
      </c>
      <c r="J483" s="159">
        <f>IFERROR((B483/B470)^4-1-D483/100,"")</f>
        <v/>
      </c>
    </row>
    <row r="484">
      <c r="A484" s="10" t="n">
        <v>38807</v>
      </c>
      <c r="B484" s="13">
        <f>IF(VLOOKUP(A484,SP500相关数据!$B$11:$C$24727,2,TRUE)&lt;&gt;"",VLOOKUP(A484,SP500相关数据!$B$11:$C$24727,2,TRUE),IF(VLOOKUP(A484-1,SP500相关数据!$B$11:$C$24727,2,TRUE)&lt;&gt;"",VLOOKUP(A484-1,SP500相关数据!$B$11:$C$24727,2,TRUE),VLOOKUP(A484-2,SP500相关数据!$B$11:$C$24727,2,TRUE)))</f>
        <v/>
      </c>
      <c r="C484" s="13">
        <f>IFERROR(IF(VLOOKUP(A484,SP500相关数据!$B$11:$E$24727,4,TRUE)&lt;&gt;"",VLOOKUP(A484,SP500相关数据!$B$11:$E$24727,4,TRUE),IF(VLOOKUP(A484-1,SP500相关数据!$B$11:$E$24727,4,TRUE)&lt;&gt;"",VLOOKUP(A484-1,SP500相关数据!$B$11:$E$24727,4,TRUE),VLOOKUP(A484-2,SP500相关数据!$B$11:$E$24727,4,TRUE))),"")</f>
        <v/>
      </c>
      <c r="D484" s="13">
        <f>IF(VLOOKUP(A484,高收益利差!$A:$B,2,TRUE)&lt;&gt;"",VLOOKUP(A484,高收益利差!$A:$B,2,TRUE),IF(VLOOKUP(A484-1,高收益利差!$A:$B,2,TRUE)&lt;&gt;"",VLOOKUP(A484-1,高收益利差!$A:$B,2,TRUE),VLOOKUP(A484-2,高收益利差!$A:$B,2,TRUE)))</f>
        <v/>
      </c>
      <c r="E484" s="13">
        <f>IFERROR(VLOOKUP(A484,'10Y2Y'!$A:$B,2,TRUE),"")</f>
        <v/>
      </c>
      <c r="F484">
        <f>IFERROR(D484-D471,"")</f>
        <v/>
      </c>
      <c r="G484">
        <f>IFERROR(B484/AVERAGE(B445:B484)-1,"")</f>
        <v/>
      </c>
      <c r="H484">
        <f>IF(B484="","",IFERROR(AVERAGE(B445:B484)/AVERAGE(B432:B471)-1,""))</f>
        <v/>
      </c>
      <c r="I484">
        <f>IFERROR(VLOOKUP(A484,'Sahm Rule'!$A:$B,2,TRUE),"")</f>
        <v/>
      </c>
      <c r="J484" s="159">
        <f>IFERROR((B484/B471)^4-1-D484/100,"")</f>
        <v/>
      </c>
    </row>
    <row r="485">
      <c r="A485" s="10" t="n">
        <v>38814</v>
      </c>
      <c r="B485" s="13">
        <f>IF(VLOOKUP(A485,SP500相关数据!$B$11:$C$24727,2,TRUE)&lt;&gt;"",VLOOKUP(A485,SP500相关数据!$B$11:$C$24727,2,TRUE),IF(VLOOKUP(A485-1,SP500相关数据!$B$11:$C$24727,2,TRUE)&lt;&gt;"",VLOOKUP(A485-1,SP500相关数据!$B$11:$C$24727,2,TRUE),VLOOKUP(A485-2,SP500相关数据!$B$11:$C$24727,2,TRUE)))</f>
        <v/>
      </c>
      <c r="C485" s="13">
        <f>IFERROR(IF(VLOOKUP(A485,SP500相关数据!$B$11:$E$24727,4,TRUE)&lt;&gt;"",VLOOKUP(A485,SP500相关数据!$B$11:$E$24727,4,TRUE),IF(VLOOKUP(A485-1,SP500相关数据!$B$11:$E$24727,4,TRUE)&lt;&gt;"",VLOOKUP(A485-1,SP500相关数据!$B$11:$E$24727,4,TRUE),VLOOKUP(A485-2,SP500相关数据!$B$11:$E$24727,4,TRUE))),"")</f>
        <v/>
      </c>
      <c r="D485" s="13">
        <f>IF(VLOOKUP(A485,高收益利差!$A:$B,2,TRUE)&lt;&gt;"",VLOOKUP(A485,高收益利差!$A:$B,2,TRUE),IF(VLOOKUP(A485-1,高收益利差!$A:$B,2,TRUE)&lt;&gt;"",VLOOKUP(A485-1,高收益利差!$A:$B,2,TRUE),VLOOKUP(A485-2,高收益利差!$A:$B,2,TRUE)))</f>
        <v/>
      </c>
      <c r="E485" s="13">
        <f>IFERROR(VLOOKUP(A485,'10Y2Y'!$A:$B,2,TRUE),"")</f>
        <v/>
      </c>
      <c r="F485">
        <f>IFERROR(D485-D472,"")</f>
        <v/>
      </c>
      <c r="G485">
        <f>IFERROR(B485/AVERAGE(B446:B485)-1,"")</f>
        <v/>
      </c>
      <c r="H485">
        <f>IF(B485="","",IFERROR(AVERAGE(B446:B485)/AVERAGE(B433:B472)-1,""))</f>
        <v/>
      </c>
      <c r="I485">
        <f>IFERROR(VLOOKUP(A485,'Sahm Rule'!$A:$B,2,TRUE),"")</f>
        <v/>
      </c>
      <c r="J485" s="159">
        <f>IFERROR((B485/B472)^4-1-D485/100,"")</f>
        <v/>
      </c>
    </row>
    <row r="486">
      <c r="A486" s="10" t="n">
        <v>38821</v>
      </c>
      <c r="B486" s="13">
        <f>IF(VLOOKUP(A486,SP500相关数据!$B$11:$C$24727,2,TRUE)&lt;&gt;"",VLOOKUP(A486,SP500相关数据!$B$11:$C$24727,2,TRUE),IF(VLOOKUP(A486-1,SP500相关数据!$B$11:$C$24727,2,TRUE)&lt;&gt;"",VLOOKUP(A486-1,SP500相关数据!$B$11:$C$24727,2,TRUE),VLOOKUP(A486-2,SP500相关数据!$B$11:$C$24727,2,TRUE)))</f>
        <v/>
      </c>
      <c r="C486" s="13">
        <f>IFERROR(IF(VLOOKUP(A486,SP500相关数据!$B$11:$E$24727,4,TRUE)&lt;&gt;"",VLOOKUP(A486,SP500相关数据!$B$11:$E$24727,4,TRUE),IF(VLOOKUP(A486-1,SP500相关数据!$B$11:$E$24727,4,TRUE)&lt;&gt;"",VLOOKUP(A486-1,SP500相关数据!$B$11:$E$24727,4,TRUE),VLOOKUP(A486-2,SP500相关数据!$B$11:$E$24727,4,TRUE))),"")</f>
        <v/>
      </c>
      <c r="D486" s="13">
        <f>IF(VLOOKUP(A486,高收益利差!$A:$B,2,TRUE)&lt;&gt;"",VLOOKUP(A486,高收益利差!$A:$B,2,TRUE),IF(VLOOKUP(A486-1,高收益利差!$A:$B,2,TRUE)&lt;&gt;"",VLOOKUP(A486-1,高收益利差!$A:$B,2,TRUE),VLOOKUP(A486-2,高收益利差!$A:$B,2,TRUE)))</f>
        <v/>
      </c>
      <c r="E486" s="13">
        <f>IFERROR(VLOOKUP(A486,'10Y2Y'!$A:$B,2,TRUE),"")</f>
        <v/>
      </c>
      <c r="F486">
        <f>IFERROR(D486-D473,"")</f>
        <v/>
      </c>
      <c r="G486">
        <f>IFERROR(B486/AVERAGE(B447:B486)-1,"")</f>
        <v/>
      </c>
      <c r="H486">
        <f>IF(B486="","",IFERROR(AVERAGE(B447:B486)/AVERAGE(B434:B473)-1,""))</f>
        <v/>
      </c>
      <c r="I486">
        <f>IFERROR(VLOOKUP(A486,'Sahm Rule'!$A:$B,2,TRUE),"")</f>
        <v/>
      </c>
      <c r="J486" s="159">
        <f>IFERROR((B486/B473)^4-1-D486/100,"")</f>
        <v/>
      </c>
    </row>
    <row r="487">
      <c r="A487" s="10" t="n">
        <v>38828</v>
      </c>
      <c r="B487" s="13">
        <f>IF(VLOOKUP(A487,SP500相关数据!$B$11:$C$24727,2,TRUE)&lt;&gt;"",VLOOKUP(A487,SP500相关数据!$B$11:$C$24727,2,TRUE),IF(VLOOKUP(A487-1,SP500相关数据!$B$11:$C$24727,2,TRUE)&lt;&gt;"",VLOOKUP(A487-1,SP500相关数据!$B$11:$C$24727,2,TRUE),VLOOKUP(A487-2,SP500相关数据!$B$11:$C$24727,2,TRUE)))</f>
        <v/>
      </c>
      <c r="C487" s="13">
        <f>IFERROR(IF(VLOOKUP(A487,SP500相关数据!$B$11:$E$24727,4,TRUE)&lt;&gt;"",VLOOKUP(A487,SP500相关数据!$B$11:$E$24727,4,TRUE),IF(VLOOKUP(A487-1,SP500相关数据!$B$11:$E$24727,4,TRUE)&lt;&gt;"",VLOOKUP(A487-1,SP500相关数据!$B$11:$E$24727,4,TRUE),VLOOKUP(A487-2,SP500相关数据!$B$11:$E$24727,4,TRUE))),"")</f>
        <v/>
      </c>
      <c r="D487" s="13">
        <f>IF(VLOOKUP(A487,高收益利差!$A:$B,2,TRUE)&lt;&gt;"",VLOOKUP(A487,高收益利差!$A:$B,2,TRUE),IF(VLOOKUP(A487-1,高收益利差!$A:$B,2,TRUE)&lt;&gt;"",VLOOKUP(A487-1,高收益利差!$A:$B,2,TRUE),VLOOKUP(A487-2,高收益利差!$A:$B,2,TRUE)))</f>
        <v/>
      </c>
      <c r="E487" s="13">
        <f>IFERROR(VLOOKUP(A487,'10Y2Y'!$A:$B,2,TRUE),"")</f>
        <v/>
      </c>
      <c r="F487">
        <f>IFERROR(D487-D474,"")</f>
        <v/>
      </c>
      <c r="G487">
        <f>IFERROR(B487/AVERAGE(B448:B487)-1,"")</f>
        <v/>
      </c>
      <c r="H487">
        <f>IF(B487="","",IFERROR(AVERAGE(B448:B487)/AVERAGE(B435:B474)-1,""))</f>
        <v/>
      </c>
      <c r="I487">
        <f>IFERROR(VLOOKUP(A487,'Sahm Rule'!$A:$B,2,TRUE),"")</f>
        <v/>
      </c>
      <c r="J487" s="159">
        <f>IFERROR((B487/B474)^4-1-D487/100,"")</f>
        <v/>
      </c>
    </row>
    <row r="488">
      <c r="A488" s="10" t="n">
        <v>38835</v>
      </c>
      <c r="B488" s="13">
        <f>IF(VLOOKUP(A488,SP500相关数据!$B$11:$C$24727,2,TRUE)&lt;&gt;"",VLOOKUP(A488,SP500相关数据!$B$11:$C$24727,2,TRUE),IF(VLOOKUP(A488-1,SP500相关数据!$B$11:$C$24727,2,TRUE)&lt;&gt;"",VLOOKUP(A488-1,SP500相关数据!$B$11:$C$24727,2,TRUE),VLOOKUP(A488-2,SP500相关数据!$B$11:$C$24727,2,TRUE)))</f>
        <v/>
      </c>
      <c r="C488" s="13">
        <f>IFERROR(IF(VLOOKUP(A488,SP500相关数据!$B$11:$E$24727,4,TRUE)&lt;&gt;"",VLOOKUP(A488,SP500相关数据!$B$11:$E$24727,4,TRUE),IF(VLOOKUP(A488-1,SP500相关数据!$B$11:$E$24727,4,TRUE)&lt;&gt;"",VLOOKUP(A488-1,SP500相关数据!$B$11:$E$24727,4,TRUE),VLOOKUP(A488-2,SP500相关数据!$B$11:$E$24727,4,TRUE))),"")</f>
        <v/>
      </c>
      <c r="D488" s="13">
        <f>IF(VLOOKUP(A488,高收益利差!$A:$B,2,TRUE)&lt;&gt;"",VLOOKUP(A488,高收益利差!$A:$B,2,TRUE),IF(VLOOKUP(A488-1,高收益利差!$A:$B,2,TRUE)&lt;&gt;"",VLOOKUP(A488-1,高收益利差!$A:$B,2,TRUE),VLOOKUP(A488-2,高收益利差!$A:$B,2,TRUE)))</f>
        <v/>
      </c>
      <c r="E488" s="13">
        <f>IFERROR(VLOOKUP(A488,'10Y2Y'!$A:$B,2,TRUE),"")</f>
        <v/>
      </c>
      <c r="F488">
        <f>IFERROR(D488-D475,"")</f>
        <v/>
      </c>
      <c r="G488">
        <f>IFERROR(B488/AVERAGE(B449:B488)-1,"")</f>
        <v/>
      </c>
      <c r="H488">
        <f>IF(B488="","",IFERROR(AVERAGE(B449:B488)/AVERAGE(B436:B475)-1,""))</f>
        <v/>
      </c>
      <c r="I488">
        <f>IFERROR(VLOOKUP(A488,'Sahm Rule'!$A:$B,2,TRUE),"")</f>
        <v/>
      </c>
      <c r="J488" s="159">
        <f>IFERROR((B488/B475)^4-1-D488/100,"")</f>
        <v/>
      </c>
    </row>
    <row r="489">
      <c r="A489" s="10" t="n">
        <v>38842</v>
      </c>
      <c r="B489" s="13">
        <f>IF(VLOOKUP(A489,SP500相关数据!$B$11:$C$24727,2,TRUE)&lt;&gt;"",VLOOKUP(A489,SP500相关数据!$B$11:$C$24727,2,TRUE),IF(VLOOKUP(A489-1,SP500相关数据!$B$11:$C$24727,2,TRUE)&lt;&gt;"",VLOOKUP(A489-1,SP500相关数据!$B$11:$C$24727,2,TRUE),VLOOKUP(A489-2,SP500相关数据!$B$11:$C$24727,2,TRUE)))</f>
        <v/>
      </c>
      <c r="C489" s="13">
        <f>IFERROR(IF(VLOOKUP(A489,SP500相关数据!$B$11:$E$24727,4,TRUE)&lt;&gt;"",VLOOKUP(A489,SP500相关数据!$B$11:$E$24727,4,TRUE),IF(VLOOKUP(A489-1,SP500相关数据!$B$11:$E$24727,4,TRUE)&lt;&gt;"",VLOOKUP(A489-1,SP500相关数据!$B$11:$E$24727,4,TRUE),VLOOKUP(A489-2,SP500相关数据!$B$11:$E$24727,4,TRUE))),"")</f>
        <v/>
      </c>
      <c r="D489" s="13">
        <f>IF(VLOOKUP(A489,高收益利差!$A:$B,2,TRUE)&lt;&gt;"",VLOOKUP(A489,高收益利差!$A:$B,2,TRUE),IF(VLOOKUP(A489-1,高收益利差!$A:$B,2,TRUE)&lt;&gt;"",VLOOKUP(A489-1,高收益利差!$A:$B,2,TRUE),VLOOKUP(A489-2,高收益利差!$A:$B,2,TRUE)))</f>
        <v/>
      </c>
      <c r="E489" s="13">
        <f>IFERROR(VLOOKUP(A489,'10Y2Y'!$A:$B,2,TRUE),"")</f>
        <v/>
      </c>
      <c r="F489">
        <f>IFERROR(D489-D476,"")</f>
        <v/>
      </c>
      <c r="G489">
        <f>IFERROR(B489/AVERAGE(B450:B489)-1,"")</f>
        <v/>
      </c>
      <c r="H489">
        <f>IF(B489="","",IFERROR(AVERAGE(B450:B489)/AVERAGE(B437:B476)-1,""))</f>
        <v/>
      </c>
      <c r="I489">
        <f>IFERROR(VLOOKUP(A489,'Sahm Rule'!$A:$B,2,TRUE),"")</f>
        <v/>
      </c>
      <c r="J489" s="159">
        <f>IFERROR((B489/B476)^4-1-D489/100,"")</f>
        <v/>
      </c>
    </row>
    <row r="490">
      <c r="A490" s="10" t="n">
        <v>38849</v>
      </c>
      <c r="B490" s="13">
        <f>IF(VLOOKUP(A490,SP500相关数据!$B$11:$C$24727,2,TRUE)&lt;&gt;"",VLOOKUP(A490,SP500相关数据!$B$11:$C$24727,2,TRUE),IF(VLOOKUP(A490-1,SP500相关数据!$B$11:$C$24727,2,TRUE)&lt;&gt;"",VLOOKUP(A490-1,SP500相关数据!$B$11:$C$24727,2,TRUE),VLOOKUP(A490-2,SP500相关数据!$B$11:$C$24727,2,TRUE)))</f>
        <v/>
      </c>
      <c r="C490" s="13">
        <f>IFERROR(IF(VLOOKUP(A490,SP500相关数据!$B$11:$E$24727,4,TRUE)&lt;&gt;"",VLOOKUP(A490,SP500相关数据!$B$11:$E$24727,4,TRUE),IF(VLOOKUP(A490-1,SP500相关数据!$B$11:$E$24727,4,TRUE)&lt;&gt;"",VLOOKUP(A490-1,SP500相关数据!$B$11:$E$24727,4,TRUE),VLOOKUP(A490-2,SP500相关数据!$B$11:$E$24727,4,TRUE))),"")</f>
        <v/>
      </c>
      <c r="D490" s="13">
        <f>IF(VLOOKUP(A490,高收益利差!$A:$B,2,TRUE)&lt;&gt;"",VLOOKUP(A490,高收益利差!$A:$B,2,TRUE),IF(VLOOKUP(A490-1,高收益利差!$A:$B,2,TRUE)&lt;&gt;"",VLOOKUP(A490-1,高收益利差!$A:$B,2,TRUE),VLOOKUP(A490-2,高收益利差!$A:$B,2,TRUE)))</f>
        <v/>
      </c>
      <c r="E490" s="13">
        <f>IFERROR(VLOOKUP(A490,'10Y2Y'!$A:$B,2,TRUE),"")</f>
        <v/>
      </c>
      <c r="F490">
        <f>IFERROR(D490-D477,"")</f>
        <v/>
      </c>
      <c r="G490">
        <f>IFERROR(B490/AVERAGE(B451:B490)-1,"")</f>
        <v/>
      </c>
      <c r="H490">
        <f>IF(B490="","",IFERROR(AVERAGE(B451:B490)/AVERAGE(B438:B477)-1,""))</f>
        <v/>
      </c>
      <c r="I490">
        <f>IFERROR(VLOOKUP(A490,'Sahm Rule'!$A:$B,2,TRUE),"")</f>
        <v/>
      </c>
      <c r="J490" s="159">
        <f>IFERROR((B490/B477)^4-1-D490/100,"")</f>
        <v/>
      </c>
    </row>
    <row r="491">
      <c r="A491" s="10" t="n">
        <v>38856</v>
      </c>
      <c r="B491" s="13">
        <f>IF(VLOOKUP(A491,SP500相关数据!$B$11:$C$24727,2,TRUE)&lt;&gt;"",VLOOKUP(A491,SP500相关数据!$B$11:$C$24727,2,TRUE),IF(VLOOKUP(A491-1,SP500相关数据!$B$11:$C$24727,2,TRUE)&lt;&gt;"",VLOOKUP(A491-1,SP500相关数据!$B$11:$C$24727,2,TRUE),VLOOKUP(A491-2,SP500相关数据!$B$11:$C$24727,2,TRUE)))</f>
        <v/>
      </c>
      <c r="C491" s="13">
        <f>IFERROR(IF(VLOOKUP(A491,SP500相关数据!$B$11:$E$24727,4,TRUE)&lt;&gt;"",VLOOKUP(A491,SP500相关数据!$B$11:$E$24727,4,TRUE),IF(VLOOKUP(A491-1,SP500相关数据!$B$11:$E$24727,4,TRUE)&lt;&gt;"",VLOOKUP(A491-1,SP500相关数据!$B$11:$E$24727,4,TRUE),VLOOKUP(A491-2,SP500相关数据!$B$11:$E$24727,4,TRUE))),"")</f>
        <v/>
      </c>
      <c r="D491" s="13">
        <f>IF(VLOOKUP(A491,高收益利差!$A:$B,2,TRUE)&lt;&gt;"",VLOOKUP(A491,高收益利差!$A:$B,2,TRUE),IF(VLOOKUP(A491-1,高收益利差!$A:$B,2,TRUE)&lt;&gt;"",VLOOKUP(A491-1,高收益利差!$A:$B,2,TRUE),VLOOKUP(A491-2,高收益利差!$A:$B,2,TRUE)))</f>
        <v/>
      </c>
      <c r="E491" s="13">
        <f>IFERROR(VLOOKUP(A491,'10Y2Y'!$A:$B,2,TRUE),"")</f>
        <v/>
      </c>
      <c r="F491">
        <f>IFERROR(D491-D478,"")</f>
        <v/>
      </c>
      <c r="G491">
        <f>IFERROR(B491/AVERAGE(B452:B491)-1,"")</f>
        <v/>
      </c>
      <c r="H491">
        <f>IF(B491="","",IFERROR(AVERAGE(B452:B491)/AVERAGE(B439:B478)-1,""))</f>
        <v/>
      </c>
      <c r="I491">
        <f>IFERROR(VLOOKUP(A491,'Sahm Rule'!$A:$B,2,TRUE),"")</f>
        <v/>
      </c>
      <c r="J491" s="159">
        <f>IFERROR((B491/B478)^4-1-D491/100,"")</f>
        <v/>
      </c>
    </row>
    <row r="492">
      <c r="A492" s="10" t="n">
        <v>38863</v>
      </c>
      <c r="B492" s="13">
        <f>IF(VLOOKUP(A492,SP500相关数据!$B$11:$C$24727,2,TRUE)&lt;&gt;"",VLOOKUP(A492,SP500相关数据!$B$11:$C$24727,2,TRUE),IF(VLOOKUP(A492-1,SP500相关数据!$B$11:$C$24727,2,TRUE)&lt;&gt;"",VLOOKUP(A492-1,SP500相关数据!$B$11:$C$24727,2,TRUE),VLOOKUP(A492-2,SP500相关数据!$B$11:$C$24727,2,TRUE)))</f>
        <v/>
      </c>
      <c r="C492" s="13">
        <f>IFERROR(IF(VLOOKUP(A492,SP500相关数据!$B$11:$E$24727,4,TRUE)&lt;&gt;"",VLOOKUP(A492,SP500相关数据!$B$11:$E$24727,4,TRUE),IF(VLOOKUP(A492-1,SP500相关数据!$B$11:$E$24727,4,TRUE)&lt;&gt;"",VLOOKUP(A492-1,SP500相关数据!$B$11:$E$24727,4,TRUE),VLOOKUP(A492-2,SP500相关数据!$B$11:$E$24727,4,TRUE))),"")</f>
        <v/>
      </c>
      <c r="D492" s="13">
        <f>IF(VLOOKUP(A492,高收益利差!$A:$B,2,TRUE)&lt;&gt;"",VLOOKUP(A492,高收益利差!$A:$B,2,TRUE),IF(VLOOKUP(A492-1,高收益利差!$A:$B,2,TRUE)&lt;&gt;"",VLOOKUP(A492-1,高收益利差!$A:$B,2,TRUE),VLOOKUP(A492-2,高收益利差!$A:$B,2,TRUE)))</f>
        <v/>
      </c>
      <c r="E492" s="13">
        <f>IFERROR(VLOOKUP(A492,'10Y2Y'!$A:$B,2,TRUE),"")</f>
        <v/>
      </c>
      <c r="F492">
        <f>IFERROR(D492-D479,"")</f>
        <v/>
      </c>
      <c r="G492">
        <f>IFERROR(B492/AVERAGE(B453:B492)-1,"")</f>
        <v/>
      </c>
      <c r="H492">
        <f>IF(B492="","",IFERROR(AVERAGE(B453:B492)/AVERAGE(B440:B479)-1,""))</f>
        <v/>
      </c>
      <c r="I492">
        <f>IFERROR(VLOOKUP(A492,'Sahm Rule'!$A:$B,2,TRUE),"")</f>
        <v/>
      </c>
      <c r="J492" s="159">
        <f>IFERROR((B492/B479)^4-1-D492/100,"")</f>
        <v/>
      </c>
    </row>
    <row r="493">
      <c r="A493" s="10" t="n">
        <v>38870</v>
      </c>
      <c r="B493" s="13">
        <f>IF(VLOOKUP(A493,SP500相关数据!$B$11:$C$24727,2,TRUE)&lt;&gt;"",VLOOKUP(A493,SP500相关数据!$B$11:$C$24727,2,TRUE),IF(VLOOKUP(A493-1,SP500相关数据!$B$11:$C$24727,2,TRUE)&lt;&gt;"",VLOOKUP(A493-1,SP500相关数据!$B$11:$C$24727,2,TRUE),VLOOKUP(A493-2,SP500相关数据!$B$11:$C$24727,2,TRUE)))</f>
        <v/>
      </c>
      <c r="C493" s="13">
        <f>IFERROR(IF(VLOOKUP(A493,SP500相关数据!$B$11:$E$24727,4,TRUE)&lt;&gt;"",VLOOKUP(A493,SP500相关数据!$B$11:$E$24727,4,TRUE),IF(VLOOKUP(A493-1,SP500相关数据!$B$11:$E$24727,4,TRUE)&lt;&gt;"",VLOOKUP(A493-1,SP500相关数据!$B$11:$E$24727,4,TRUE),VLOOKUP(A493-2,SP500相关数据!$B$11:$E$24727,4,TRUE))),"")</f>
        <v/>
      </c>
      <c r="D493" s="13">
        <f>IF(VLOOKUP(A493,高收益利差!$A:$B,2,TRUE)&lt;&gt;"",VLOOKUP(A493,高收益利差!$A:$B,2,TRUE),IF(VLOOKUP(A493-1,高收益利差!$A:$B,2,TRUE)&lt;&gt;"",VLOOKUP(A493-1,高收益利差!$A:$B,2,TRUE),VLOOKUP(A493-2,高收益利差!$A:$B,2,TRUE)))</f>
        <v/>
      </c>
      <c r="E493" s="13">
        <f>IFERROR(VLOOKUP(A493,'10Y2Y'!$A:$B,2,TRUE),"")</f>
        <v/>
      </c>
      <c r="F493">
        <f>IFERROR(D493-D480,"")</f>
        <v/>
      </c>
      <c r="G493">
        <f>IFERROR(B493/AVERAGE(B454:B493)-1,"")</f>
        <v/>
      </c>
      <c r="H493">
        <f>IF(B493="","",IFERROR(AVERAGE(B454:B493)/AVERAGE(B441:B480)-1,""))</f>
        <v/>
      </c>
      <c r="I493">
        <f>IFERROR(VLOOKUP(A493,'Sahm Rule'!$A:$B,2,TRUE),"")</f>
        <v/>
      </c>
      <c r="J493" s="159">
        <f>IFERROR((B493/B480)^4-1-D493/100,"")</f>
        <v/>
      </c>
    </row>
    <row r="494">
      <c r="A494" s="10" t="n">
        <v>38877</v>
      </c>
      <c r="B494" s="13">
        <f>IF(VLOOKUP(A494,SP500相关数据!$B$11:$C$24727,2,TRUE)&lt;&gt;"",VLOOKUP(A494,SP500相关数据!$B$11:$C$24727,2,TRUE),IF(VLOOKUP(A494-1,SP500相关数据!$B$11:$C$24727,2,TRUE)&lt;&gt;"",VLOOKUP(A494-1,SP500相关数据!$B$11:$C$24727,2,TRUE),VLOOKUP(A494-2,SP500相关数据!$B$11:$C$24727,2,TRUE)))</f>
        <v/>
      </c>
      <c r="C494" s="13">
        <f>IFERROR(IF(VLOOKUP(A494,SP500相关数据!$B$11:$E$24727,4,TRUE)&lt;&gt;"",VLOOKUP(A494,SP500相关数据!$B$11:$E$24727,4,TRUE),IF(VLOOKUP(A494-1,SP500相关数据!$B$11:$E$24727,4,TRUE)&lt;&gt;"",VLOOKUP(A494-1,SP500相关数据!$B$11:$E$24727,4,TRUE),VLOOKUP(A494-2,SP500相关数据!$B$11:$E$24727,4,TRUE))),"")</f>
        <v/>
      </c>
      <c r="D494" s="13">
        <f>IF(VLOOKUP(A494,高收益利差!$A:$B,2,TRUE)&lt;&gt;"",VLOOKUP(A494,高收益利差!$A:$B,2,TRUE),IF(VLOOKUP(A494-1,高收益利差!$A:$B,2,TRUE)&lt;&gt;"",VLOOKUP(A494-1,高收益利差!$A:$B,2,TRUE),VLOOKUP(A494-2,高收益利差!$A:$B,2,TRUE)))</f>
        <v/>
      </c>
      <c r="E494" s="13">
        <f>IFERROR(VLOOKUP(A494,'10Y2Y'!$A:$B,2,TRUE),"")</f>
        <v/>
      </c>
      <c r="F494">
        <f>IFERROR(D494-D481,"")</f>
        <v/>
      </c>
      <c r="G494">
        <f>IFERROR(B494/AVERAGE(B455:B494)-1,"")</f>
        <v/>
      </c>
      <c r="H494">
        <f>IF(B494="","",IFERROR(AVERAGE(B455:B494)/AVERAGE(B442:B481)-1,""))</f>
        <v/>
      </c>
      <c r="I494">
        <f>IFERROR(VLOOKUP(A494,'Sahm Rule'!$A:$B,2,TRUE),"")</f>
        <v/>
      </c>
      <c r="J494" s="159">
        <f>IFERROR((B494/B481)^4-1-D494/100,"")</f>
        <v/>
      </c>
    </row>
    <row r="495">
      <c r="A495" s="10" t="n">
        <v>38884</v>
      </c>
      <c r="B495" s="13">
        <f>IF(VLOOKUP(A495,SP500相关数据!$B$11:$C$24727,2,TRUE)&lt;&gt;"",VLOOKUP(A495,SP500相关数据!$B$11:$C$24727,2,TRUE),IF(VLOOKUP(A495-1,SP500相关数据!$B$11:$C$24727,2,TRUE)&lt;&gt;"",VLOOKUP(A495-1,SP500相关数据!$B$11:$C$24727,2,TRUE),VLOOKUP(A495-2,SP500相关数据!$B$11:$C$24727,2,TRUE)))</f>
        <v/>
      </c>
      <c r="C495" s="13">
        <f>IFERROR(IF(VLOOKUP(A495,SP500相关数据!$B$11:$E$24727,4,TRUE)&lt;&gt;"",VLOOKUP(A495,SP500相关数据!$B$11:$E$24727,4,TRUE),IF(VLOOKUP(A495-1,SP500相关数据!$B$11:$E$24727,4,TRUE)&lt;&gt;"",VLOOKUP(A495-1,SP500相关数据!$B$11:$E$24727,4,TRUE),VLOOKUP(A495-2,SP500相关数据!$B$11:$E$24727,4,TRUE))),"")</f>
        <v/>
      </c>
      <c r="D495" s="13">
        <f>IF(VLOOKUP(A495,高收益利差!$A:$B,2,TRUE)&lt;&gt;"",VLOOKUP(A495,高收益利差!$A:$B,2,TRUE),IF(VLOOKUP(A495-1,高收益利差!$A:$B,2,TRUE)&lt;&gt;"",VLOOKUP(A495-1,高收益利差!$A:$B,2,TRUE),VLOOKUP(A495-2,高收益利差!$A:$B,2,TRUE)))</f>
        <v/>
      </c>
      <c r="E495" s="13">
        <f>IFERROR(VLOOKUP(A495,'10Y2Y'!$A:$B,2,TRUE),"")</f>
        <v/>
      </c>
      <c r="F495">
        <f>IFERROR(D495-D482,"")</f>
        <v/>
      </c>
      <c r="G495">
        <f>IFERROR(B495/AVERAGE(B456:B495)-1,"")</f>
        <v/>
      </c>
      <c r="H495">
        <f>IF(B495="","",IFERROR(AVERAGE(B456:B495)/AVERAGE(B443:B482)-1,""))</f>
        <v/>
      </c>
      <c r="I495">
        <f>IFERROR(VLOOKUP(A495,'Sahm Rule'!$A:$B,2,TRUE),"")</f>
        <v/>
      </c>
      <c r="J495" s="159">
        <f>IFERROR((B495/B482)^4-1-D495/100,"")</f>
        <v/>
      </c>
    </row>
    <row r="496">
      <c r="A496" s="10" t="n">
        <v>38891</v>
      </c>
      <c r="B496" s="13">
        <f>IF(VLOOKUP(A496,SP500相关数据!$B$11:$C$24727,2,TRUE)&lt;&gt;"",VLOOKUP(A496,SP500相关数据!$B$11:$C$24727,2,TRUE),IF(VLOOKUP(A496-1,SP500相关数据!$B$11:$C$24727,2,TRUE)&lt;&gt;"",VLOOKUP(A496-1,SP500相关数据!$B$11:$C$24727,2,TRUE),VLOOKUP(A496-2,SP500相关数据!$B$11:$C$24727,2,TRUE)))</f>
        <v/>
      </c>
      <c r="C496" s="13">
        <f>IFERROR(IF(VLOOKUP(A496,SP500相关数据!$B$11:$E$24727,4,TRUE)&lt;&gt;"",VLOOKUP(A496,SP500相关数据!$B$11:$E$24727,4,TRUE),IF(VLOOKUP(A496-1,SP500相关数据!$B$11:$E$24727,4,TRUE)&lt;&gt;"",VLOOKUP(A496-1,SP500相关数据!$B$11:$E$24727,4,TRUE),VLOOKUP(A496-2,SP500相关数据!$B$11:$E$24727,4,TRUE))),"")</f>
        <v/>
      </c>
      <c r="D496" s="13">
        <f>IF(VLOOKUP(A496,高收益利差!$A:$B,2,TRUE)&lt;&gt;"",VLOOKUP(A496,高收益利差!$A:$B,2,TRUE),IF(VLOOKUP(A496-1,高收益利差!$A:$B,2,TRUE)&lt;&gt;"",VLOOKUP(A496-1,高收益利差!$A:$B,2,TRUE),VLOOKUP(A496-2,高收益利差!$A:$B,2,TRUE)))</f>
        <v/>
      </c>
      <c r="E496" s="13">
        <f>IFERROR(VLOOKUP(A496,'10Y2Y'!$A:$B,2,TRUE),"")</f>
        <v/>
      </c>
      <c r="F496">
        <f>IFERROR(D496-D483,"")</f>
        <v/>
      </c>
      <c r="G496">
        <f>IFERROR(B496/AVERAGE(B457:B496)-1,"")</f>
        <v/>
      </c>
      <c r="H496">
        <f>IF(B496="","",IFERROR(AVERAGE(B457:B496)/AVERAGE(B444:B483)-1,""))</f>
        <v/>
      </c>
      <c r="I496">
        <f>IFERROR(VLOOKUP(A496,'Sahm Rule'!$A:$B,2,TRUE),"")</f>
        <v/>
      </c>
      <c r="J496" s="159">
        <f>IFERROR((B496/B483)^4-1-D496/100,"")</f>
        <v/>
      </c>
    </row>
    <row r="497">
      <c r="A497" s="10" t="n">
        <v>38898</v>
      </c>
      <c r="B497" s="13">
        <f>IF(VLOOKUP(A497,SP500相关数据!$B$11:$C$24727,2,TRUE)&lt;&gt;"",VLOOKUP(A497,SP500相关数据!$B$11:$C$24727,2,TRUE),IF(VLOOKUP(A497-1,SP500相关数据!$B$11:$C$24727,2,TRUE)&lt;&gt;"",VLOOKUP(A497-1,SP500相关数据!$B$11:$C$24727,2,TRUE),VLOOKUP(A497-2,SP500相关数据!$B$11:$C$24727,2,TRUE)))</f>
        <v/>
      </c>
      <c r="C497" s="13">
        <f>IFERROR(IF(VLOOKUP(A497,SP500相关数据!$B$11:$E$24727,4,TRUE)&lt;&gt;"",VLOOKUP(A497,SP500相关数据!$B$11:$E$24727,4,TRUE),IF(VLOOKUP(A497-1,SP500相关数据!$B$11:$E$24727,4,TRUE)&lt;&gt;"",VLOOKUP(A497-1,SP500相关数据!$B$11:$E$24727,4,TRUE),VLOOKUP(A497-2,SP500相关数据!$B$11:$E$24727,4,TRUE))),"")</f>
        <v/>
      </c>
      <c r="D497" s="13">
        <f>IF(VLOOKUP(A497,高收益利差!$A:$B,2,TRUE)&lt;&gt;"",VLOOKUP(A497,高收益利差!$A:$B,2,TRUE),IF(VLOOKUP(A497-1,高收益利差!$A:$B,2,TRUE)&lt;&gt;"",VLOOKUP(A497-1,高收益利差!$A:$B,2,TRUE),VLOOKUP(A497-2,高收益利差!$A:$B,2,TRUE)))</f>
        <v/>
      </c>
      <c r="E497" s="13">
        <f>IFERROR(VLOOKUP(A497,'10Y2Y'!$A:$B,2,TRUE),"")</f>
        <v/>
      </c>
      <c r="F497">
        <f>IFERROR(D497-D484,"")</f>
        <v/>
      </c>
      <c r="G497">
        <f>IFERROR(B497/AVERAGE(B458:B497)-1,"")</f>
        <v/>
      </c>
      <c r="H497">
        <f>IF(B497="","",IFERROR(AVERAGE(B458:B497)/AVERAGE(B445:B484)-1,""))</f>
        <v/>
      </c>
      <c r="I497">
        <f>IFERROR(VLOOKUP(A497,'Sahm Rule'!$A:$B,2,TRUE),"")</f>
        <v/>
      </c>
      <c r="J497" s="159">
        <f>IFERROR((B497/B484)^4-1-D497/100,"")</f>
        <v/>
      </c>
    </row>
    <row r="498">
      <c r="A498" s="10" t="n">
        <v>38905</v>
      </c>
      <c r="B498" s="13">
        <f>IF(VLOOKUP(A498,SP500相关数据!$B$11:$C$24727,2,TRUE)&lt;&gt;"",VLOOKUP(A498,SP500相关数据!$B$11:$C$24727,2,TRUE),IF(VLOOKUP(A498-1,SP500相关数据!$B$11:$C$24727,2,TRUE)&lt;&gt;"",VLOOKUP(A498-1,SP500相关数据!$B$11:$C$24727,2,TRUE),VLOOKUP(A498-2,SP500相关数据!$B$11:$C$24727,2,TRUE)))</f>
        <v/>
      </c>
      <c r="C498" s="13">
        <f>IFERROR(IF(VLOOKUP(A498,SP500相关数据!$B$11:$E$24727,4,TRUE)&lt;&gt;"",VLOOKUP(A498,SP500相关数据!$B$11:$E$24727,4,TRUE),IF(VLOOKUP(A498-1,SP500相关数据!$B$11:$E$24727,4,TRUE)&lt;&gt;"",VLOOKUP(A498-1,SP500相关数据!$B$11:$E$24727,4,TRUE),VLOOKUP(A498-2,SP500相关数据!$B$11:$E$24727,4,TRUE))),"")</f>
        <v/>
      </c>
      <c r="D498" s="13">
        <f>IF(VLOOKUP(A498,高收益利差!$A:$B,2,TRUE)&lt;&gt;"",VLOOKUP(A498,高收益利差!$A:$B,2,TRUE),IF(VLOOKUP(A498-1,高收益利差!$A:$B,2,TRUE)&lt;&gt;"",VLOOKUP(A498-1,高收益利差!$A:$B,2,TRUE),VLOOKUP(A498-2,高收益利差!$A:$B,2,TRUE)))</f>
        <v/>
      </c>
      <c r="E498" s="13">
        <f>IFERROR(VLOOKUP(A498,'10Y2Y'!$A:$B,2,TRUE),"")</f>
        <v/>
      </c>
      <c r="F498">
        <f>IFERROR(D498-D485,"")</f>
        <v/>
      </c>
      <c r="G498">
        <f>IFERROR(B498/AVERAGE(B459:B498)-1,"")</f>
        <v/>
      </c>
      <c r="H498">
        <f>IF(B498="","",IFERROR(AVERAGE(B459:B498)/AVERAGE(B446:B485)-1,""))</f>
        <v/>
      </c>
      <c r="I498">
        <f>IFERROR(VLOOKUP(A498,'Sahm Rule'!$A:$B,2,TRUE),"")</f>
        <v/>
      </c>
      <c r="J498" s="159">
        <f>IFERROR((B498/B485)^4-1-D498/100,"")</f>
        <v/>
      </c>
    </row>
    <row r="499">
      <c r="A499" s="10" t="n">
        <v>38912</v>
      </c>
      <c r="B499" s="13">
        <f>IF(VLOOKUP(A499,SP500相关数据!$B$11:$C$24727,2,TRUE)&lt;&gt;"",VLOOKUP(A499,SP500相关数据!$B$11:$C$24727,2,TRUE),IF(VLOOKUP(A499-1,SP500相关数据!$B$11:$C$24727,2,TRUE)&lt;&gt;"",VLOOKUP(A499-1,SP500相关数据!$B$11:$C$24727,2,TRUE),VLOOKUP(A499-2,SP500相关数据!$B$11:$C$24727,2,TRUE)))</f>
        <v/>
      </c>
      <c r="C499" s="13">
        <f>IFERROR(IF(VLOOKUP(A499,SP500相关数据!$B$11:$E$24727,4,TRUE)&lt;&gt;"",VLOOKUP(A499,SP500相关数据!$B$11:$E$24727,4,TRUE),IF(VLOOKUP(A499-1,SP500相关数据!$B$11:$E$24727,4,TRUE)&lt;&gt;"",VLOOKUP(A499-1,SP500相关数据!$B$11:$E$24727,4,TRUE),VLOOKUP(A499-2,SP500相关数据!$B$11:$E$24727,4,TRUE))),"")</f>
        <v/>
      </c>
      <c r="D499" s="13">
        <f>IF(VLOOKUP(A499,高收益利差!$A:$B,2,TRUE)&lt;&gt;"",VLOOKUP(A499,高收益利差!$A:$B,2,TRUE),IF(VLOOKUP(A499-1,高收益利差!$A:$B,2,TRUE)&lt;&gt;"",VLOOKUP(A499-1,高收益利差!$A:$B,2,TRUE),VLOOKUP(A499-2,高收益利差!$A:$B,2,TRUE)))</f>
        <v/>
      </c>
      <c r="E499" s="13">
        <f>IFERROR(VLOOKUP(A499,'10Y2Y'!$A:$B,2,TRUE),"")</f>
        <v/>
      </c>
      <c r="F499">
        <f>IFERROR(D499-D486,"")</f>
        <v/>
      </c>
      <c r="G499">
        <f>IFERROR(B499/AVERAGE(B460:B499)-1,"")</f>
        <v/>
      </c>
      <c r="H499">
        <f>IF(B499="","",IFERROR(AVERAGE(B460:B499)/AVERAGE(B447:B486)-1,""))</f>
        <v/>
      </c>
      <c r="I499">
        <f>IFERROR(VLOOKUP(A499,'Sahm Rule'!$A:$B,2,TRUE),"")</f>
        <v/>
      </c>
      <c r="J499" s="159">
        <f>IFERROR((B499/B486)^4-1-D499/100,"")</f>
        <v/>
      </c>
    </row>
    <row r="500">
      <c r="A500" s="10" t="n">
        <v>38919</v>
      </c>
      <c r="B500" s="13">
        <f>IF(VLOOKUP(A500,SP500相关数据!$B$11:$C$24727,2,TRUE)&lt;&gt;"",VLOOKUP(A500,SP500相关数据!$B$11:$C$24727,2,TRUE),IF(VLOOKUP(A500-1,SP500相关数据!$B$11:$C$24727,2,TRUE)&lt;&gt;"",VLOOKUP(A500-1,SP500相关数据!$B$11:$C$24727,2,TRUE),VLOOKUP(A500-2,SP500相关数据!$B$11:$C$24727,2,TRUE)))</f>
        <v/>
      </c>
      <c r="C500" s="13">
        <f>IFERROR(IF(VLOOKUP(A500,SP500相关数据!$B$11:$E$24727,4,TRUE)&lt;&gt;"",VLOOKUP(A500,SP500相关数据!$B$11:$E$24727,4,TRUE),IF(VLOOKUP(A500-1,SP500相关数据!$B$11:$E$24727,4,TRUE)&lt;&gt;"",VLOOKUP(A500-1,SP500相关数据!$B$11:$E$24727,4,TRUE),VLOOKUP(A500-2,SP500相关数据!$B$11:$E$24727,4,TRUE))),"")</f>
        <v/>
      </c>
      <c r="D500" s="13">
        <f>IF(VLOOKUP(A500,高收益利差!$A:$B,2,TRUE)&lt;&gt;"",VLOOKUP(A500,高收益利差!$A:$B,2,TRUE),IF(VLOOKUP(A500-1,高收益利差!$A:$B,2,TRUE)&lt;&gt;"",VLOOKUP(A500-1,高收益利差!$A:$B,2,TRUE),VLOOKUP(A500-2,高收益利差!$A:$B,2,TRUE)))</f>
        <v/>
      </c>
      <c r="E500" s="13">
        <f>IFERROR(VLOOKUP(A500,'10Y2Y'!$A:$B,2,TRUE),"")</f>
        <v/>
      </c>
      <c r="F500">
        <f>IFERROR(D500-D487,"")</f>
        <v/>
      </c>
      <c r="G500">
        <f>IFERROR(B500/AVERAGE(B461:B500)-1,"")</f>
        <v/>
      </c>
      <c r="H500">
        <f>IF(B500="","",IFERROR(AVERAGE(B461:B500)/AVERAGE(B448:B487)-1,""))</f>
        <v/>
      </c>
      <c r="I500">
        <f>IFERROR(VLOOKUP(A500,'Sahm Rule'!$A:$B,2,TRUE),"")</f>
        <v/>
      </c>
      <c r="J500" s="159">
        <f>IFERROR((B500/B487)^4-1-D500/100,"")</f>
        <v/>
      </c>
    </row>
    <row r="501">
      <c r="A501" s="10" t="n">
        <v>38926</v>
      </c>
      <c r="B501" s="13">
        <f>IF(VLOOKUP(A501,SP500相关数据!$B$11:$C$24727,2,TRUE)&lt;&gt;"",VLOOKUP(A501,SP500相关数据!$B$11:$C$24727,2,TRUE),IF(VLOOKUP(A501-1,SP500相关数据!$B$11:$C$24727,2,TRUE)&lt;&gt;"",VLOOKUP(A501-1,SP500相关数据!$B$11:$C$24727,2,TRUE),VLOOKUP(A501-2,SP500相关数据!$B$11:$C$24727,2,TRUE)))</f>
        <v/>
      </c>
      <c r="C501" s="13">
        <f>IFERROR(IF(VLOOKUP(A501,SP500相关数据!$B$11:$E$24727,4,TRUE)&lt;&gt;"",VLOOKUP(A501,SP500相关数据!$B$11:$E$24727,4,TRUE),IF(VLOOKUP(A501-1,SP500相关数据!$B$11:$E$24727,4,TRUE)&lt;&gt;"",VLOOKUP(A501-1,SP500相关数据!$B$11:$E$24727,4,TRUE),VLOOKUP(A501-2,SP500相关数据!$B$11:$E$24727,4,TRUE))),"")</f>
        <v/>
      </c>
      <c r="D501" s="13">
        <f>IF(VLOOKUP(A501,高收益利差!$A:$B,2,TRUE)&lt;&gt;"",VLOOKUP(A501,高收益利差!$A:$B,2,TRUE),IF(VLOOKUP(A501-1,高收益利差!$A:$B,2,TRUE)&lt;&gt;"",VLOOKUP(A501-1,高收益利差!$A:$B,2,TRUE),VLOOKUP(A501-2,高收益利差!$A:$B,2,TRUE)))</f>
        <v/>
      </c>
      <c r="E501" s="13">
        <f>IFERROR(VLOOKUP(A501,'10Y2Y'!$A:$B,2,TRUE),"")</f>
        <v/>
      </c>
      <c r="F501">
        <f>IFERROR(D501-D488,"")</f>
        <v/>
      </c>
      <c r="G501">
        <f>IFERROR(B501/AVERAGE(B462:B501)-1,"")</f>
        <v/>
      </c>
      <c r="H501">
        <f>IF(B501="","",IFERROR(AVERAGE(B462:B501)/AVERAGE(B449:B488)-1,""))</f>
        <v/>
      </c>
      <c r="I501">
        <f>IFERROR(VLOOKUP(A501,'Sahm Rule'!$A:$B,2,TRUE),"")</f>
        <v/>
      </c>
      <c r="J501" s="159">
        <f>IFERROR((B501/B488)^4-1-D501/100,"")</f>
        <v/>
      </c>
    </row>
    <row r="502">
      <c r="A502" s="10" t="n">
        <v>38933</v>
      </c>
      <c r="B502" s="13">
        <f>IF(VLOOKUP(A502,SP500相关数据!$B$11:$C$24727,2,TRUE)&lt;&gt;"",VLOOKUP(A502,SP500相关数据!$B$11:$C$24727,2,TRUE),IF(VLOOKUP(A502-1,SP500相关数据!$B$11:$C$24727,2,TRUE)&lt;&gt;"",VLOOKUP(A502-1,SP500相关数据!$B$11:$C$24727,2,TRUE),VLOOKUP(A502-2,SP500相关数据!$B$11:$C$24727,2,TRUE)))</f>
        <v/>
      </c>
      <c r="C502" s="13">
        <f>IFERROR(IF(VLOOKUP(A502,SP500相关数据!$B$11:$E$24727,4,TRUE)&lt;&gt;"",VLOOKUP(A502,SP500相关数据!$B$11:$E$24727,4,TRUE),IF(VLOOKUP(A502-1,SP500相关数据!$B$11:$E$24727,4,TRUE)&lt;&gt;"",VLOOKUP(A502-1,SP500相关数据!$B$11:$E$24727,4,TRUE),VLOOKUP(A502-2,SP500相关数据!$B$11:$E$24727,4,TRUE))),"")</f>
        <v/>
      </c>
      <c r="D502" s="13">
        <f>IF(VLOOKUP(A502,高收益利差!$A:$B,2,TRUE)&lt;&gt;"",VLOOKUP(A502,高收益利差!$A:$B,2,TRUE),IF(VLOOKUP(A502-1,高收益利差!$A:$B,2,TRUE)&lt;&gt;"",VLOOKUP(A502-1,高收益利差!$A:$B,2,TRUE),VLOOKUP(A502-2,高收益利差!$A:$B,2,TRUE)))</f>
        <v/>
      </c>
      <c r="E502" s="13">
        <f>IFERROR(VLOOKUP(A502,'10Y2Y'!$A:$B,2,TRUE),"")</f>
        <v/>
      </c>
      <c r="F502">
        <f>IFERROR(D502-D489,"")</f>
        <v/>
      </c>
      <c r="G502">
        <f>IFERROR(B502/AVERAGE(B463:B502)-1,"")</f>
        <v/>
      </c>
      <c r="H502">
        <f>IF(B502="","",IFERROR(AVERAGE(B463:B502)/AVERAGE(B450:B489)-1,""))</f>
        <v/>
      </c>
      <c r="I502">
        <f>IFERROR(VLOOKUP(A502,'Sahm Rule'!$A:$B,2,TRUE),"")</f>
        <v/>
      </c>
      <c r="J502" s="159">
        <f>IFERROR((B502/B489)^4-1-D502/100,"")</f>
        <v/>
      </c>
    </row>
    <row r="503">
      <c r="A503" s="10" t="n">
        <v>38940</v>
      </c>
      <c r="B503" s="13">
        <f>IF(VLOOKUP(A503,SP500相关数据!$B$11:$C$24727,2,TRUE)&lt;&gt;"",VLOOKUP(A503,SP500相关数据!$B$11:$C$24727,2,TRUE),IF(VLOOKUP(A503-1,SP500相关数据!$B$11:$C$24727,2,TRUE)&lt;&gt;"",VLOOKUP(A503-1,SP500相关数据!$B$11:$C$24727,2,TRUE),VLOOKUP(A503-2,SP500相关数据!$B$11:$C$24727,2,TRUE)))</f>
        <v/>
      </c>
      <c r="C503" s="13">
        <f>IFERROR(IF(VLOOKUP(A503,SP500相关数据!$B$11:$E$24727,4,TRUE)&lt;&gt;"",VLOOKUP(A503,SP500相关数据!$B$11:$E$24727,4,TRUE),IF(VLOOKUP(A503-1,SP500相关数据!$B$11:$E$24727,4,TRUE)&lt;&gt;"",VLOOKUP(A503-1,SP500相关数据!$B$11:$E$24727,4,TRUE),VLOOKUP(A503-2,SP500相关数据!$B$11:$E$24727,4,TRUE))),"")</f>
        <v/>
      </c>
      <c r="D503" s="13">
        <f>IF(VLOOKUP(A503,高收益利差!$A:$B,2,TRUE)&lt;&gt;"",VLOOKUP(A503,高收益利差!$A:$B,2,TRUE),IF(VLOOKUP(A503-1,高收益利差!$A:$B,2,TRUE)&lt;&gt;"",VLOOKUP(A503-1,高收益利差!$A:$B,2,TRUE),VLOOKUP(A503-2,高收益利差!$A:$B,2,TRUE)))</f>
        <v/>
      </c>
      <c r="E503" s="13">
        <f>IFERROR(VLOOKUP(A503,'10Y2Y'!$A:$B,2,TRUE),"")</f>
        <v/>
      </c>
      <c r="F503">
        <f>IFERROR(D503-D490,"")</f>
        <v/>
      </c>
      <c r="G503">
        <f>IFERROR(B503/AVERAGE(B464:B503)-1,"")</f>
        <v/>
      </c>
      <c r="H503">
        <f>IF(B503="","",IFERROR(AVERAGE(B464:B503)/AVERAGE(B451:B490)-1,""))</f>
        <v/>
      </c>
      <c r="I503">
        <f>IFERROR(VLOOKUP(A503,'Sahm Rule'!$A:$B,2,TRUE),"")</f>
        <v/>
      </c>
      <c r="J503" s="159">
        <f>IFERROR((B503/B490)^4-1-D503/100,"")</f>
        <v/>
      </c>
    </row>
    <row r="504">
      <c r="A504" s="10" t="n">
        <v>38947</v>
      </c>
      <c r="B504" s="13">
        <f>IF(VLOOKUP(A504,SP500相关数据!$B$11:$C$24727,2,TRUE)&lt;&gt;"",VLOOKUP(A504,SP500相关数据!$B$11:$C$24727,2,TRUE),IF(VLOOKUP(A504-1,SP500相关数据!$B$11:$C$24727,2,TRUE)&lt;&gt;"",VLOOKUP(A504-1,SP500相关数据!$B$11:$C$24727,2,TRUE),VLOOKUP(A504-2,SP500相关数据!$B$11:$C$24727,2,TRUE)))</f>
        <v/>
      </c>
      <c r="C504" s="13">
        <f>IFERROR(IF(VLOOKUP(A504,SP500相关数据!$B$11:$E$24727,4,TRUE)&lt;&gt;"",VLOOKUP(A504,SP500相关数据!$B$11:$E$24727,4,TRUE),IF(VLOOKUP(A504-1,SP500相关数据!$B$11:$E$24727,4,TRUE)&lt;&gt;"",VLOOKUP(A504-1,SP500相关数据!$B$11:$E$24727,4,TRUE),VLOOKUP(A504-2,SP500相关数据!$B$11:$E$24727,4,TRUE))),"")</f>
        <v/>
      </c>
      <c r="D504" s="13">
        <f>IF(VLOOKUP(A504,高收益利差!$A:$B,2,TRUE)&lt;&gt;"",VLOOKUP(A504,高收益利差!$A:$B,2,TRUE),IF(VLOOKUP(A504-1,高收益利差!$A:$B,2,TRUE)&lt;&gt;"",VLOOKUP(A504-1,高收益利差!$A:$B,2,TRUE),VLOOKUP(A504-2,高收益利差!$A:$B,2,TRUE)))</f>
        <v/>
      </c>
      <c r="E504" s="13">
        <f>IFERROR(VLOOKUP(A504,'10Y2Y'!$A:$B,2,TRUE),"")</f>
        <v/>
      </c>
      <c r="F504">
        <f>IFERROR(D504-D491,"")</f>
        <v/>
      </c>
      <c r="G504">
        <f>IFERROR(B504/AVERAGE(B465:B504)-1,"")</f>
        <v/>
      </c>
      <c r="H504">
        <f>IF(B504="","",IFERROR(AVERAGE(B465:B504)/AVERAGE(B452:B491)-1,""))</f>
        <v/>
      </c>
      <c r="I504">
        <f>IFERROR(VLOOKUP(A504,'Sahm Rule'!$A:$B,2,TRUE),"")</f>
        <v/>
      </c>
      <c r="J504" s="159">
        <f>IFERROR((B504/B491)^4-1-D504/100,"")</f>
        <v/>
      </c>
    </row>
    <row r="505">
      <c r="A505" s="10" t="n">
        <v>38954</v>
      </c>
      <c r="B505" s="13">
        <f>IF(VLOOKUP(A505,SP500相关数据!$B$11:$C$24727,2,TRUE)&lt;&gt;"",VLOOKUP(A505,SP500相关数据!$B$11:$C$24727,2,TRUE),IF(VLOOKUP(A505-1,SP500相关数据!$B$11:$C$24727,2,TRUE)&lt;&gt;"",VLOOKUP(A505-1,SP500相关数据!$B$11:$C$24727,2,TRUE),VLOOKUP(A505-2,SP500相关数据!$B$11:$C$24727,2,TRUE)))</f>
        <v/>
      </c>
      <c r="C505" s="13">
        <f>IFERROR(IF(VLOOKUP(A505,SP500相关数据!$B$11:$E$24727,4,TRUE)&lt;&gt;"",VLOOKUP(A505,SP500相关数据!$B$11:$E$24727,4,TRUE),IF(VLOOKUP(A505-1,SP500相关数据!$B$11:$E$24727,4,TRUE)&lt;&gt;"",VLOOKUP(A505-1,SP500相关数据!$B$11:$E$24727,4,TRUE),VLOOKUP(A505-2,SP500相关数据!$B$11:$E$24727,4,TRUE))),"")</f>
        <v/>
      </c>
      <c r="D505" s="13">
        <f>IF(VLOOKUP(A505,高收益利差!$A:$B,2,TRUE)&lt;&gt;"",VLOOKUP(A505,高收益利差!$A:$B,2,TRUE),IF(VLOOKUP(A505-1,高收益利差!$A:$B,2,TRUE)&lt;&gt;"",VLOOKUP(A505-1,高收益利差!$A:$B,2,TRUE),VLOOKUP(A505-2,高收益利差!$A:$B,2,TRUE)))</f>
        <v/>
      </c>
      <c r="E505" s="13">
        <f>IFERROR(VLOOKUP(A505,'10Y2Y'!$A:$B,2,TRUE),"")</f>
        <v/>
      </c>
      <c r="F505">
        <f>IFERROR(D505-D492,"")</f>
        <v/>
      </c>
      <c r="G505">
        <f>IFERROR(B505/AVERAGE(B466:B505)-1,"")</f>
        <v/>
      </c>
      <c r="H505">
        <f>IF(B505="","",IFERROR(AVERAGE(B466:B505)/AVERAGE(B453:B492)-1,""))</f>
        <v/>
      </c>
      <c r="I505">
        <f>IFERROR(VLOOKUP(A505,'Sahm Rule'!$A:$B,2,TRUE),"")</f>
        <v/>
      </c>
      <c r="J505" s="159">
        <f>IFERROR((B505/B492)^4-1-D505/100,"")</f>
        <v/>
      </c>
    </row>
    <row r="506">
      <c r="A506" s="10" t="n">
        <v>38961</v>
      </c>
      <c r="B506" s="13">
        <f>IF(VLOOKUP(A506,SP500相关数据!$B$11:$C$24727,2,TRUE)&lt;&gt;"",VLOOKUP(A506,SP500相关数据!$B$11:$C$24727,2,TRUE),IF(VLOOKUP(A506-1,SP500相关数据!$B$11:$C$24727,2,TRUE)&lt;&gt;"",VLOOKUP(A506-1,SP500相关数据!$B$11:$C$24727,2,TRUE),VLOOKUP(A506-2,SP500相关数据!$B$11:$C$24727,2,TRUE)))</f>
        <v/>
      </c>
      <c r="C506" s="13">
        <f>IFERROR(IF(VLOOKUP(A506,SP500相关数据!$B$11:$E$24727,4,TRUE)&lt;&gt;"",VLOOKUP(A506,SP500相关数据!$B$11:$E$24727,4,TRUE),IF(VLOOKUP(A506-1,SP500相关数据!$B$11:$E$24727,4,TRUE)&lt;&gt;"",VLOOKUP(A506-1,SP500相关数据!$B$11:$E$24727,4,TRUE),VLOOKUP(A506-2,SP500相关数据!$B$11:$E$24727,4,TRUE))),"")</f>
        <v/>
      </c>
      <c r="D506" s="13">
        <f>IF(VLOOKUP(A506,高收益利差!$A:$B,2,TRUE)&lt;&gt;"",VLOOKUP(A506,高收益利差!$A:$B,2,TRUE),IF(VLOOKUP(A506-1,高收益利差!$A:$B,2,TRUE)&lt;&gt;"",VLOOKUP(A506-1,高收益利差!$A:$B,2,TRUE),VLOOKUP(A506-2,高收益利差!$A:$B,2,TRUE)))</f>
        <v/>
      </c>
      <c r="E506" s="13">
        <f>IFERROR(VLOOKUP(A506,'10Y2Y'!$A:$B,2,TRUE),"")</f>
        <v/>
      </c>
      <c r="F506">
        <f>IFERROR(D506-D493,"")</f>
        <v/>
      </c>
      <c r="G506">
        <f>IFERROR(B506/AVERAGE(B467:B506)-1,"")</f>
        <v/>
      </c>
      <c r="H506">
        <f>IF(B506="","",IFERROR(AVERAGE(B467:B506)/AVERAGE(B454:B493)-1,""))</f>
        <v/>
      </c>
      <c r="I506">
        <f>IFERROR(VLOOKUP(A506,'Sahm Rule'!$A:$B,2,TRUE),"")</f>
        <v/>
      </c>
      <c r="J506" s="159">
        <f>IFERROR((B506/B493)^4-1-D506/100,"")</f>
        <v/>
      </c>
    </row>
    <row r="507">
      <c r="A507" s="10" t="n">
        <v>38968</v>
      </c>
      <c r="B507" s="13">
        <f>IF(VLOOKUP(A507,SP500相关数据!$B$11:$C$24727,2,TRUE)&lt;&gt;"",VLOOKUP(A507,SP500相关数据!$B$11:$C$24727,2,TRUE),IF(VLOOKUP(A507-1,SP500相关数据!$B$11:$C$24727,2,TRUE)&lt;&gt;"",VLOOKUP(A507-1,SP500相关数据!$B$11:$C$24727,2,TRUE),VLOOKUP(A507-2,SP500相关数据!$B$11:$C$24727,2,TRUE)))</f>
        <v/>
      </c>
      <c r="C507" s="13">
        <f>IFERROR(IF(VLOOKUP(A507,SP500相关数据!$B$11:$E$24727,4,TRUE)&lt;&gt;"",VLOOKUP(A507,SP500相关数据!$B$11:$E$24727,4,TRUE),IF(VLOOKUP(A507-1,SP500相关数据!$B$11:$E$24727,4,TRUE)&lt;&gt;"",VLOOKUP(A507-1,SP500相关数据!$B$11:$E$24727,4,TRUE),VLOOKUP(A507-2,SP500相关数据!$B$11:$E$24727,4,TRUE))),"")</f>
        <v/>
      </c>
      <c r="D507" s="13">
        <f>IF(VLOOKUP(A507,高收益利差!$A:$B,2,TRUE)&lt;&gt;"",VLOOKUP(A507,高收益利差!$A:$B,2,TRUE),IF(VLOOKUP(A507-1,高收益利差!$A:$B,2,TRUE)&lt;&gt;"",VLOOKUP(A507-1,高收益利差!$A:$B,2,TRUE),VLOOKUP(A507-2,高收益利差!$A:$B,2,TRUE)))</f>
        <v/>
      </c>
      <c r="E507" s="13">
        <f>IFERROR(VLOOKUP(A507,'10Y2Y'!$A:$B,2,TRUE),"")</f>
        <v/>
      </c>
      <c r="F507">
        <f>IFERROR(D507-D494,"")</f>
        <v/>
      </c>
      <c r="G507">
        <f>IFERROR(B507/AVERAGE(B468:B507)-1,"")</f>
        <v/>
      </c>
      <c r="H507">
        <f>IF(B507="","",IFERROR(AVERAGE(B468:B507)/AVERAGE(B455:B494)-1,""))</f>
        <v/>
      </c>
      <c r="I507">
        <f>IFERROR(VLOOKUP(A507,'Sahm Rule'!$A:$B,2,TRUE),"")</f>
        <v/>
      </c>
      <c r="J507" s="159">
        <f>IFERROR((B507/B494)^4-1-D507/100,"")</f>
        <v/>
      </c>
    </row>
    <row r="508">
      <c r="A508" s="10" t="n">
        <v>38975</v>
      </c>
      <c r="B508" s="13">
        <f>IF(VLOOKUP(A508,SP500相关数据!$B$11:$C$24727,2,TRUE)&lt;&gt;"",VLOOKUP(A508,SP500相关数据!$B$11:$C$24727,2,TRUE),IF(VLOOKUP(A508-1,SP500相关数据!$B$11:$C$24727,2,TRUE)&lt;&gt;"",VLOOKUP(A508-1,SP500相关数据!$B$11:$C$24727,2,TRUE),VLOOKUP(A508-2,SP500相关数据!$B$11:$C$24727,2,TRUE)))</f>
        <v/>
      </c>
      <c r="C508" s="13">
        <f>IFERROR(IF(VLOOKUP(A508,SP500相关数据!$B$11:$E$24727,4,TRUE)&lt;&gt;"",VLOOKUP(A508,SP500相关数据!$B$11:$E$24727,4,TRUE),IF(VLOOKUP(A508-1,SP500相关数据!$B$11:$E$24727,4,TRUE)&lt;&gt;"",VLOOKUP(A508-1,SP500相关数据!$B$11:$E$24727,4,TRUE),VLOOKUP(A508-2,SP500相关数据!$B$11:$E$24727,4,TRUE))),"")</f>
        <v/>
      </c>
      <c r="D508" s="13">
        <f>IF(VLOOKUP(A508,高收益利差!$A:$B,2,TRUE)&lt;&gt;"",VLOOKUP(A508,高收益利差!$A:$B,2,TRUE),IF(VLOOKUP(A508-1,高收益利差!$A:$B,2,TRUE)&lt;&gt;"",VLOOKUP(A508-1,高收益利差!$A:$B,2,TRUE),VLOOKUP(A508-2,高收益利差!$A:$B,2,TRUE)))</f>
        <v/>
      </c>
      <c r="E508" s="13">
        <f>IFERROR(VLOOKUP(A508,'10Y2Y'!$A:$B,2,TRUE),"")</f>
        <v/>
      </c>
      <c r="F508">
        <f>IFERROR(D508-D495,"")</f>
        <v/>
      </c>
      <c r="G508">
        <f>IFERROR(B508/AVERAGE(B469:B508)-1,"")</f>
        <v/>
      </c>
      <c r="H508">
        <f>IF(B508="","",IFERROR(AVERAGE(B469:B508)/AVERAGE(B456:B495)-1,""))</f>
        <v/>
      </c>
      <c r="I508">
        <f>IFERROR(VLOOKUP(A508,'Sahm Rule'!$A:$B,2,TRUE),"")</f>
        <v/>
      </c>
      <c r="J508" s="159">
        <f>IFERROR((B508/B495)^4-1-D508/100,"")</f>
        <v/>
      </c>
    </row>
    <row r="509">
      <c r="A509" s="10" t="n">
        <v>38982</v>
      </c>
      <c r="B509" s="13">
        <f>IF(VLOOKUP(A509,SP500相关数据!$B$11:$C$24727,2,TRUE)&lt;&gt;"",VLOOKUP(A509,SP500相关数据!$B$11:$C$24727,2,TRUE),IF(VLOOKUP(A509-1,SP500相关数据!$B$11:$C$24727,2,TRUE)&lt;&gt;"",VLOOKUP(A509-1,SP500相关数据!$B$11:$C$24727,2,TRUE),VLOOKUP(A509-2,SP500相关数据!$B$11:$C$24727,2,TRUE)))</f>
        <v/>
      </c>
      <c r="C509" s="13">
        <f>IFERROR(IF(VLOOKUP(A509,SP500相关数据!$B$11:$E$24727,4,TRUE)&lt;&gt;"",VLOOKUP(A509,SP500相关数据!$B$11:$E$24727,4,TRUE),IF(VLOOKUP(A509-1,SP500相关数据!$B$11:$E$24727,4,TRUE)&lt;&gt;"",VLOOKUP(A509-1,SP500相关数据!$B$11:$E$24727,4,TRUE),VLOOKUP(A509-2,SP500相关数据!$B$11:$E$24727,4,TRUE))),"")</f>
        <v/>
      </c>
      <c r="D509" s="13">
        <f>IF(VLOOKUP(A509,高收益利差!$A:$B,2,TRUE)&lt;&gt;"",VLOOKUP(A509,高收益利差!$A:$B,2,TRUE),IF(VLOOKUP(A509-1,高收益利差!$A:$B,2,TRUE)&lt;&gt;"",VLOOKUP(A509-1,高收益利差!$A:$B,2,TRUE),VLOOKUP(A509-2,高收益利差!$A:$B,2,TRUE)))</f>
        <v/>
      </c>
      <c r="E509" s="13">
        <f>IFERROR(VLOOKUP(A509,'10Y2Y'!$A:$B,2,TRUE),"")</f>
        <v/>
      </c>
      <c r="F509">
        <f>IFERROR(D509-D496,"")</f>
        <v/>
      </c>
      <c r="G509">
        <f>IFERROR(B509/AVERAGE(B470:B509)-1,"")</f>
        <v/>
      </c>
      <c r="H509">
        <f>IF(B509="","",IFERROR(AVERAGE(B470:B509)/AVERAGE(B457:B496)-1,""))</f>
        <v/>
      </c>
      <c r="I509">
        <f>IFERROR(VLOOKUP(A509,'Sahm Rule'!$A:$B,2,TRUE),"")</f>
        <v/>
      </c>
      <c r="J509" s="159">
        <f>IFERROR((B509/B496)^4-1-D509/100,"")</f>
        <v/>
      </c>
    </row>
    <row r="510">
      <c r="A510" s="10" t="n">
        <v>38989</v>
      </c>
      <c r="B510" s="13">
        <f>IF(VLOOKUP(A510,SP500相关数据!$B$11:$C$24727,2,TRUE)&lt;&gt;"",VLOOKUP(A510,SP500相关数据!$B$11:$C$24727,2,TRUE),IF(VLOOKUP(A510-1,SP500相关数据!$B$11:$C$24727,2,TRUE)&lt;&gt;"",VLOOKUP(A510-1,SP500相关数据!$B$11:$C$24727,2,TRUE),VLOOKUP(A510-2,SP500相关数据!$B$11:$C$24727,2,TRUE)))</f>
        <v/>
      </c>
      <c r="C510" s="13">
        <f>IFERROR(IF(VLOOKUP(A510,SP500相关数据!$B$11:$E$24727,4,TRUE)&lt;&gt;"",VLOOKUP(A510,SP500相关数据!$B$11:$E$24727,4,TRUE),IF(VLOOKUP(A510-1,SP500相关数据!$B$11:$E$24727,4,TRUE)&lt;&gt;"",VLOOKUP(A510-1,SP500相关数据!$B$11:$E$24727,4,TRUE),VLOOKUP(A510-2,SP500相关数据!$B$11:$E$24727,4,TRUE))),"")</f>
        <v/>
      </c>
      <c r="D510" s="13">
        <f>IF(VLOOKUP(A510,高收益利差!$A:$B,2,TRUE)&lt;&gt;"",VLOOKUP(A510,高收益利差!$A:$B,2,TRUE),IF(VLOOKUP(A510-1,高收益利差!$A:$B,2,TRUE)&lt;&gt;"",VLOOKUP(A510-1,高收益利差!$A:$B,2,TRUE),VLOOKUP(A510-2,高收益利差!$A:$B,2,TRUE)))</f>
        <v/>
      </c>
      <c r="E510" s="13">
        <f>IFERROR(VLOOKUP(A510,'10Y2Y'!$A:$B,2,TRUE),"")</f>
        <v/>
      </c>
      <c r="F510">
        <f>IFERROR(D510-D497,"")</f>
        <v/>
      </c>
      <c r="G510">
        <f>IFERROR(B510/AVERAGE(B471:B510)-1,"")</f>
        <v/>
      </c>
      <c r="H510">
        <f>IF(B510="","",IFERROR(AVERAGE(B471:B510)/AVERAGE(B458:B497)-1,""))</f>
        <v/>
      </c>
      <c r="I510">
        <f>IFERROR(VLOOKUP(A510,'Sahm Rule'!$A:$B,2,TRUE),"")</f>
        <v/>
      </c>
      <c r="J510" s="159">
        <f>IFERROR((B510/B497)^4-1-D510/100,"")</f>
        <v/>
      </c>
    </row>
    <row r="511">
      <c r="A511" s="10" t="n">
        <v>38996</v>
      </c>
      <c r="B511" s="13">
        <f>IF(VLOOKUP(A511,SP500相关数据!$B$11:$C$24727,2,TRUE)&lt;&gt;"",VLOOKUP(A511,SP500相关数据!$B$11:$C$24727,2,TRUE),IF(VLOOKUP(A511-1,SP500相关数据!$B$11:$C$24727,2,TRUE)&lt;&gt;"",VLOOKUP(A511-1,SP500相关数据!$B$11:$C$24727,2,TRUE),VLOOKUP(A511-2,SP500相关数据!$B$11:$C$24727,2,TRUE)))</f>
        <v/>
      </c>
      <c r="C511" s="13">
        <f>IFERROR(IF(VLOOKUP(A511,SP500相关数据!$B$11:$E$24727,4,TRUE)&lt;&gt;"",VLOOKUP(A511,SP500相关数据!$B$11:$E$24727,4,TRUE),IF(VLOOKUP(A511-1,SP500相关数据!$B$11:$E$24727,4,TRUE)&lt;&gt;"",VLOOKUP(A511-1,SP500相关数据!$B$11:$E$24727,4,TRUE),VLOOKUP(A511-2,SP500相关数据!$B$11:$E$24727,4,TRUE))),"")</f>
        <v/>
      </c>
      <c r="D511" s="13">
        <f>IF(VLOOKUP(A511,高收益利差!$A:$B,2,TRUE)&lt;&gt;"",VLOOKUP(A511,高收益利差!$A:$B,2,TRUE),IF(VLOOKUP(A511-1,高收益利差!$A:$B,2,TRUE)&lt;&gt;"",VLOOKUP(A511-1,高收益利差!$A:$B,2,TRUE),VLOOKUP(A511-2,高收益利差!$A:$B,2,TRUE)))</f>
        <v/>
      </c>
      <c r="E511" s="13">
        <f>IFERROR(VLOOKUP(A511,'10Y2Y'!$A:$B,2,TRUE),"")</f>
        <v/>
      </c>
      <c r="F511">
        <f>IFERROR(D511-D498,"")</f>
        <v/>
      </c>
      <c r="G511">
        <f>IFERROR(B511/AVERAGE(B472:B511)-1,"")</f>
        <v/>
      </c>
      <c r="H511">
        <f>IF(B511="","",IFERROR(AVERAGE(B472:B511)/AVERAGE(B459:B498)-1,""))</f>
        <v/>
      </c>
      <c r="I511">
        <f>IFERROR(VLOOKUP(A511,'Sahm Rule'!$A:$B,2,TRUE),"")</f>
        <v/>
      </c>
      <c r="J511" s="159">
        <f>IFERROR((B511/B498)^4-1-D511/100,"")</f>
        <v/>
      </c>
    </row>
    <row r="512">
      <c r="A512" s="10" t="n">
        <v>39003</v>
      </c>
      <c r="B512" s="13">
        <f>IF(VLOOKUP(A512,SP500相关数据!$B$11:$C$24727,2,TRUE)&lt;&gt;"",VLOOKUP(A512,SP500相关数据!$B$11:$C$24727,2,TRUE),IF(VLOOKUP(A512-1,SP500相关数据!$B$11:$C$24727,2,TRUE)&lt;&gt;"",VLOOKUP(A512-1,SP500相关数据!$B$11:$C$24727,2,TRUE),VLOOKUP(A512-2,SP500相关数据!$B$11:$C$24727,2,TRUE)))</f>
        <v/>
      </c>
      <c r="C512" s="13">
        <f>IFERROR(IF(VLOOKUP(A512,SP500相关数据!$B$11:$E$24727,4,TRUE)&lt;&gt;"",VLOOKUP(A512,SP500相关数据!$B$11:$E$24727,4,TRUE),IF(VLOOKUP(A512-1,SP500相关数据!$B$11:$E$24727,4,TRUE)&lt;&gt;"",VLOOKUP(A512-1,SP500相关数据!$B$11:$E$24727,4,TRUE),VLOOKUP(A512-2,SP500相关数据!$B$11:$E$24727,4,TRUE))),"")</f>
        <v/>
      </c>
      <c r="D512" s="13">
        <f>IF(VLOOKUP(A512,高收益利差!$A:$B,2,TRUE)&lt;&gt;"",VLOOKUP(A512,高收益利差!$A:$B,2,TRUE),IF(VLOOKUP(A512-1,高收益利差!$A:$B,2,TRUE)&lt;&gt;"",VLOOKUP(A512-1,高收益利差!$A:$B,2,TRUE),VLOOKUP(A512-2,高收益利差!$A:$B,2,TRUE)))</f>
        <v/>
      </c>
      <c r="E512" s="13">
        <f>IFERROR(VLOOKUP(A512,'10Y2Y'!$A:$B,2,TRUE),"")</f>
        <v/>
      </c>
      <c r="F512">
        <f>IFERROR(D512-D499,"")</f>
        <v/>
      </c>
      <c r="G512">
        <f>IFERROR(B512/AVERAGE(B473:B512)-1,"")</f>
        <v/>
      </c>
      <c r="H512">
        <f>IF(B512="","",IFERROR(AVERAGE(B473:B512)/AVERAGE(B460:B499)-1,""))</f>
        <v/>
      </c>
      <c r="I512">
        <f>IFERROR(VLOOKUP(A512,'Sahm Rule'!$A:$B,2,TRUE),"")</f>
        <v/>
      </c>
      <c r="J512" s="159">
        <f>IFERROR((B512/B499)^4-1-D512/100,"")</f>
        <v/>
      </c>
    </row>
    <row r="513">
      <c r="A513" s="10" t="n">
        <v>39010</v>
      </c>
      <c r="B513" s="13">
        <f>IF(VLOOKUP(A513,SP500相关数据!$B$11:$C$24727,2,TRUE)&lt;&gt;"",VLOOKUP(A513,SP500相关数据!$B$11:$C$24727,2,TRUE),IF(VLOOKUP(A513-1,SP500相关数据!$B$11:$C$24727,2,TRUE)&lt;&gt;"",VLOOKUP(A513-1,SP500相关数据!$B$11:$C$24727,2,TRUE),VLOOKUP(A513-2,SP500相关数据!$B$11:$C$24727,2,TRUE)))</f>
        <v/>
      </c>
      <c r="C513" s="13">
        <f>IFERROR(IF(VLOOKUP(A513,SP500相关数据!$B$11:$E$24727,4,TRUE)&lt;&gt;"",VLOOKUP(A513,SP500相关数据!$B$11:$E$24727,4,TRUE),IF(VLOOKUP(A513-1,SP500相关数据!$B$11:$E$24727,4,TRUE)&lt;&gt;"",VLOOKUP(A513-1,SP500相关数据!$B$11:$E$24727,4,TRUE),VLOOKUP(A513-2,SP500相关数据!$B$11:$E$24727,4,TRUE))),"")</f>
        <v/>
      </c>
      <c r="D513" s="13">
        <f>IF(VLOOKUP(A513,高收益利差!$A:$B,2,TRUE)&lt;&gt;"",VLOOKUP(A513,高收益利差!$A:$B,2,TRUE),IF(VLOOKUP(A513-1,高收益利差!$A:$B,2,TRUE)&lt;&gt;"",VLOOKUP(A513-1,高收益利差!$A:$B,2,TRUE),VLOOKUP(A513-2,高收益利差!$A:$B,2,TRUE)))</f>
        <v/>
      </c>
      <c r="E513" s="13">
        <f>IFERROR(VLOOKUP(A513,'10Y2Y'!$A:$B,2,TRUE),"")</f>
        <v/>
      </c>
      <c r="F513">
        <f>IFERROR(D513-D500,"")</f>
        <v/>
      </c>
      <c r="G513">
        <f>IFERROR(B513/AVERAGE(B474:B513)-1,"")</f>
        <v/>
      </c>
      <c r="H513">
        <f>IF(B513="","",IFERROR(AVERAGE(B474:B513)/AVERAGE(B461:B500)-1,""))</f>
        <v/>
      </c>
      <c r="I513">
        <f>IFERROR(VLOOKUP(A513,'Sahm Rule'!$A:$B,2,TRUE),"")</f>
        <v/>
      </c>
      <c r="J513" s="159">
        <f>IFERROR((B513/B500)^4-1-D513/100,"")</f>
        <v/>
      </c>
    </row>
    <row r="514">
      <c r="A514" s="10" t="n">
        <v>39017</v>
      </c>
      <c r="B514" s="13">
        <f>IF(VLOOKUP(A514,SP500相关数据!$B$11:$C$24727,2,TRUE)&lt;&gt;"",VLOOKUP(A514,SP500相关数据!$B$11:$C$24727,2,TRUE),IF(VLOOKUP(A514-1,SP500相关数据!$B$11:$C$24727,2,TRUE)&lt;&gt;"",VLOOKUP(A514-1,SP500相关数据!$B$11:$C$24727,2,TRUE),VLOOKUP(A514-2,SP500相关数据!$B$11:$C$24727,2,TRUE)))</f>
        <v/>
      </c>
      <c r="C514" s="13">
        <f>IFERROR(IF(VLOOKUP(A514,SP500相关数据!$B$11:$E$24727,4,TRUE)&lt;&gt;"",VLOOKUP(A514,SP500相关数据!$B$11:$E$24727,4,TRUE),IF(VLOOKUP(A514-1,SP500相关数据!$B$11:$E$24727,4,TRUE)&lt;&gt;"",VLOOKUP(A514-1,SP500相关数据!$B$11:$E$24727,4,TRUE),VLOOKUP(A514-2,SP500相关数据!$B$11:$E$24727,4,TRUE))),"")</f>
        <v/>
      </c>
      <c r="D514" s="13">
        <f>IF(VLOOKUP(A514,高收益利差!$A:$B,2,TRUE)&lt;&gt;"",VLOOKUP(A514,高收益利差!$A:$B,2,TRUE),IF(VLOOKUP(A514-1,高收益利差!$A:$B,2,TRUE)&lt;&gt;"",VLOOKUP(A514-1,高收益利差!$A:$B,2,TRUE),VLOOKUP(A514-2,高收益利差!$A:$B,2,TRUE)))</f>
        <v/>
      </c>
      <c r="E514" s="13">
        <f>IFERROR(VLOOKUP(A514,'10Y2Y'!$A:$B,2,TRUE),"")</f>
        <v/>
      </c>
      <c r="F514">
        <f>IFERROR(D514-D501,"")</f>
        <v/>
      </c>
      <c r="G514">
        <f>IFERROR(B514/AVERAGE(B475:B514)-1,"")</f>
        <v/>
      </c>
      <c r="H514">
        <f>IF(B514="","",IFERROR(AVERAGE(B475:B514)/AVERAGE(B462:B501)-1,""))</f>
        <v/>
      </c>
      <c r="I514">
        <f>IFERROR(VLOOKUP(A514,'Sahm Rule'!$A:$B,2,TRUE),"")</f>
        <v/>
      </c>
      <c r="J514" s="159">
        <f>IFERROR((B514/B501)^4-1-D514/100,"")</f>
        <v/>
      </c>
    </row>
    <row r="515">
      <c r="A515" s="10" t="n">
        <v>39024</v>
      </c>
      <c r="B515" s="13">
        <f>IF(VLOOKUP(A515,SP500相关数据!$B$11:$C$24727,2,TRUE)&lt;&gt;"",VLOOKUP(A515,SP500相关数据!$B$11:$C$24727,2,TRUE),IF(VLOOKUP(A515-1,SP500相关数据!$B$11:$C$24727,2,TRUE)&lt;&gt;"",VLOOKUP(A515-1,SP500相关数据!$B$11:$C$24727,2,TRUE),VLOOKUP(A515-2,SP500相关数据!$B$11:$C$24727,2,TRUE)))</f>
        <v/>
      </c>
      <c r="C515" s="13">
        <f>IFERROR(IF(VLOOKUP(A515,SP500相关数据!$B$11:$E$24727,4,TRUE)&lt;&gt;"",VLOOKUP(A515,SP500相关数据!$B$11:$E$24727,4,TRUE),IF(VLOOKUP(A515-1,SP500相关数据!$B$11:$E$24727,4,TRUE)&lt;&gt;"",VLOOKUP(A515-1,SP500相关数据!$B$11:$E$24727,4,TRUE),VLOOKUP(A515-2,SP500相关数据!$B$11:$E$24727,4,TRUE))),"")</f>
        <v/>
      </c>
      <c r="D515" s="13">
        <f>IF(VLOOKUP(A515,高收益利差!$A:$B,2,TRUE)&lt;&gt;"",VLOOKUP(A515,高收益利差!$A:$B,2,TRUE),IF(VLOOKUP(A515-1,高收益利差!$A:$B,2,TRUE)&lt;&gt;"",VLOOKUP(A515-1,高收益利差!$A:$B,2,TRUE),VLOOKUP(A515-2,高收益利差!$A:$B,2,TRUE)))</f>
        <v/>
      </c>
      <c r="E515" s="13">
        <f>IFERROR(VLOOKUP(A515,'10Y2Y'!$A:$B,2,TRUE),"")</f>
        <v/>
      </c>
      <c r="F515">
        <f>IFERROR(D515-D502,"")</f>
        <v/>
      </c>
      <c r="G515">
        <f>IFERROR(B515/AVERAGE(B476:B515)-1,"")</f>
        <v/>
      </c>
      <c r="H515">
        <f>IF(B515="","",IFERROR(AVERAGE(B476:B515)/AVERAGE(B463:B502)-1,""))</f>
        <v/>
      </c>
      <c r="I515">
        <f>IFERROR(VLOOKUP(A515,'Sahm Rule'!$A:$B,2,TRUE),"")</f>
        <v/>
      </c>
      <c r="J515" s="159">
        <f>IFERROR((B515/B502)^4-1-D515/100,"")</f>
        <v/>
      </c>
    </row>
    <row r="516">
      <c r="A516" s="10" t="n">
        <v>39031</v>
      </c>
      <c r="B516" s="13">
        <f>IF(VLOOKUP(A516,SP500相关数据!$B$11:$C$24727,2,TRUE)&lt;&gt;"",VLOOKUP(A516,SP500相关数据!$B$11:$C$24727,2,TRUE),IF(VLOOKUP(A516-1,SP500相关数据!$B$11:$C$24727,2,TRUE)&lt;&gt;"",VLOOKUP(A516-1,SP500相关数据!$B$11:$C$24727,2,TRUE),VLOOKUP(A516-2,SP500相关数据!$B$11:$C$24727,2,TRUE)))</f>
        <v/>
      </c>
      <c r="C516" s="13">
        <f>IFERROR(IF(VLOOKUP(A516,SP500相关数据!$B$11:$E$24727,4,TRUE)&lt;&gt;"",VLOOKUP(A516,SP500相关数据!$B$11:$E$24727,4,TRUE),IF(VLOOKUP(A516-1,SP500相关数据!$B$11:$E$24727,4,TRUE)&lt;&gt;"",VLOOKUP(A516-1,SP500相关数据!$B$11:$E$24727,4,TRUE),VLOOKUP(A516-2,SP500相关数据!$B$11:$E$24727,4,TRUE))),"")</f>
        <v/>
      </c>
      <c r="D516" s="13">
        <f>IF(VLOOKUP(A516,高收益利差!$A:$B,2,TRUE)&lt;&gt;"",VLOOKUP(A516,高收益利差!$A:$B,2,TRUE),IF(VLOOKUP(A516-1,高收益利差!$A:$B,2,TRUE)&lt;&gt;"",VLOOKUP(A516-1,高收益利差!$A:$B,2,TRUE),VLOOKUP(A516-2,高收益利差!$A:$B,2,TRUE)))</f>
        <v/>
      </c>
      <c r="E516" s="13">
        <f>IFERROR(VLOOKUP(A516,'10Y2Y'!$A:$B,2,TRUE),"")</f>
        <v/>
      </c>
      <c r="F516">
        <f>IFERROR(D516-D503,"")</f>
        <v/>
      </c>
      <c r="G516">
        <f>IFERROR(B516/AVERAGE(B477:B516)-1,"")</f>
        <v/>
      </c>
      <c r="H516">
        <f>IF(B516="","",IFERROR(AVERAGE(B477:B516)/AVERAGE(B464:B503)-1,""))</f>
        <v/>
      </c>
      <c r="I516">
        <f>IFERROR(VLOOKUP(A516,'Sahm Rule'!$A:$B,2,TRUE),"")</f>
        <v/>
      </c>
      <c r="J516" s="159">
        <f>IFERROR((B516/B503)^4-1-D516/100,"")</f>
        <v/>
      </c>
    </row>
    <row r="517">
      <c r="A517" s="10" t="n">
        <v>39038</v>
      </c>
      <c r="B517" s="13">
        <f>IF(VLOOKUP(A517,SP500相关数据!$B$11:$C$24727,2,TRUE)&lt;&gt;"",VLOOKUP(A517,SP500相关数据!$B$11:$C$24727,2,TRUE),IF(VLOOKUP(A517-1,SP500相关数据!$B$11:$C$24727,2,TRUE)&lt;&gt;"",VLOOKUP(A517-1,SP500相关数据!$B$11:$C$24727,2,TRUE),VLOOKUP(A517-2,SP500相关数据!$B$11:$C$24727,2,TRUE)))</f>
        <v/>
      </c>
      <c r="C517" s="13">
        <f>IFERROR(IF(VLOOKUP(A517,SP500相关数据!$B$11:$E$24727,4,TRUE)&lt;&gt;"",VLOOKUP(A517,SP500相关数据!$B$11:$E$24727,4,TRUE),IF(VLOOKUP(A517-1,SP500相关数据!$B$11:$E$24727,4,TRUE)&lt;&gt;"",VLOOKUP(A517-1,SP500相关数据!$B$11:$E$24727,4,TRUE),VLOOKUP(A517-2,SP500相关数据!$B$11:$E$24727,4,TRUE))),"")</f>
        <v/>
      </c>
      <c r="D517" s="13">
        <f>IF(VLOOKUP(A517,高收益利差!$A:$B,2,TRUE)&lt;&gt;"",VLOOKUP(A517,高收益利差!$A:$B,2,TRUE),IF(VLOOKUP(A517-1,高收益利差!$A:$B,2,TRUE)&lt;&gt;"",VLOOKUP(A517-1,高收益利差!$A:$B,2,TRUE),VLOOKUP(A517-2,高收益利差!$A:$B,2,TRUE)))</f>
        <v/>
      </c>
      <c r="E517" s="13">
        <f>IFERROR(VLOOKUP(A517,'10Y2Y'!$A:$B,2,TRUE),"")</f>
        <v/>
      </c>
      <c r="F517">
        <f>IFERROR(D517-D504,"")</f>
        <v/>
      </c>
      <c r="G517">
        <f>IFERROR(B517/AVERAGE(B478:B517)-1,"")</f>
        <v/>
      </c>
      <c r="H517">
        <f>IF(B517="","",IFERROR(AVERAGE(B478:B517)/AVERAGE(B465:B504)-1,""))</f>
        <v/>
      </c>
      <c r="I517">
        <f>IFERROR(VLOOKUP(A517,'Sahm Rule'!$A:$B,2,TRUE),"")</f>
        <v/>
      </c>
      <c r="J517" s="159">
        <f>IFERROR((B517/B504)^4-1-D517/100,"")</f>
        <v/>
      </c>
    </row>
    <row r="518">
      <c r="A518" s="10" t="n">
        <v>39045</v>
      </c>
      <c r="B518" s="13">
        <f>IF(VLOOKUP(A518,SP500相关数据!$B$11:$C$24727,2,TRUE)&lt;&gt;"",VLOOKUP(A518,SP500相关数据!$B$11:$C$24727,2,TRUE),IF(VLOOKUP(A518-1,SP500相关数据!$B$11:$C$24727,2,TRUE)&lt;&gt;"",VLOOKUP(A518-1,SP500相关数据!$B$11:$C$24727,2,TRUE),VLOOKUP(A518-2,SP500相关数据!$B$11:$C$24727,2,TRUE)))</f>
        <v/>
      </c>
      <c r="C518" s="13">
        <f>IFERROR(IF(VLOOKUP(A518,SP500相关数据!$B$11:$E$24727,4,TRUE)&lt;&gt;"",VLOOKUP(A518,SP500相关数据!$B$11:$E$24727,4,TRUE),IF(VLOOKUP(A518-1,SP500相关数据!$B$11:$E$24727,4,TRUE)&lt;&gt;"",VLOOKUP(A518-1,SP500相关数据!$B$11:$E$24727,4,TRUE),VLOOKUP(A518-2,SP500相关数据!$B$11:$E$24727,4,TRUE))),"")</f>
        <v/>
      </c>
      <c r="D518" s="13">
        <f>IF(VLOOKUP(A518,高收益利差!$A:$B,2,TRUE)&lt;&gt;"",VLOOKUP(A518,高收益利差!$A:$B,2,TRUE),IF(VLOOKUP(A518-1,高收益利差!$A:$B,2,TRUE)&lt;&gt;"",VLOOKUP(A518-1,高收益利差!$A:$B,2,TRUE),VLOOKUP(A518-2,高收益利差!$A:$B,2,TRUE)))</f>
        <v/>
      </c>
      <c r="E518" s="13">
        <f>IFERROR(VLOOKUP(A518,'10Y2Y'!$A:$B,2,TRUE),"")</f>
        <v/>
      </c>
      <c r="F518">
        <f>IFERROR(D518-D505,"")</f>
        <v/>
      </c>
      <c r="G518">
        <f>IFERROR(B518/AVERAGE(B479:B518)-1,"")</f>
        <v/>
      </c>
      <c r="H518">
        <f>IF(B518="","",IFERROR(AVERAGE(B479:B518)/AVERAGE(B466:B505)-1,""))</f>
        <v/>
      </c>
      <c r="I518">
        <f>IFERROR(VLOOKUP(A518,'Sahm Rule'!$A:$B,2,TRUE),"")</f>
        <v/>
      </c>
      <c r="J518" s="159">
        <f>IFERROR((B518/B505)^4-1-D518/100,"")</f>
        <v/>
      </c>
    </row>
    <row r="519">
      <c r="A519" s="10" t="n">
        <v>39052</v>
      </c>
      <c r="B519" s="13">
        <f>IF(VLOOKUP(A519,SP500相关数据!$B$11:$C$24727,2,TRUE)&lt;&gt;"",VLOOKUP(A519,SP500相关数据!$B$11:$C$24727,2,TRUE),IF(VLOOKUP(A519-1,SP500相关数据!$B$11:$C$24727,2,TRUE)&lt;&gt;"",VLOOKUP(A519-1,SP500相关数据!$B$11:$C$24727,2,TRUE),VLOOKUP(A519-2,SP500相关数据!$B$11:$C$24727,2,TRUE)))</f>
        <v/>
      </c>
      <c r="C519" s="13">
        <f>IFERROR(IF(VLOOKUP(A519,SP500相关数据!$B$11:$E$24727,4,TRUE)&lt;&gt;"",VLOOKUP(A519,SP500相关数据!$B$11:$E$24727,4,TRUE),IF(VLOOKUP(A519-1,SP500相关数据!$B$11:$E$24727,4,TRUE)&lt;&gt;"",VLOOKUP(A519-1,SP500相关数据!$B$11:$E$24727,4,TRUE),VLOOKUP(A519-2,SP500相关数据!$B$11:$E$24727,4,TRUE))),"")</f>
        <v/>
      </c>
      <c r="D519" s="13">
        <f>IF(VLOOKUP(A519,高收益利差!$A:$B,2,TRUE)&lt;&gt;"",VLOOKUP(A519,高收益利差!$A:$B,2,TRUE),IF(VLOOKUP(A519-1,高收益利差!$A:$B,2,TRUE)&lt;&gt;"",VLOOKUP(A519-1,高收益利差!$A:$B,2,TRUE),VLOOKUP(A519-2,高收益利差!$A:$B,2,TRUE)))</f>
        <v/>
      </c>
      <c r="E519" s="13">
        <f>IFERROR(VLOOKUP(A519,'10Y2Y'!$A:$B,2,TRUE),"")</f>
        <v/>
      </c>
      <c r="F519">
        <f>IFERROR(D519-D506,"")</f>
        <v/>
      </c>
      <c r="G519">
        <f>IFERROR(B519/AVERAGE(B480:B519)-1,"")</f>
        <v/>
      </c>
      <c r="H519">
        <f>IF(B519="","",IFERROR(AVERAGE(B480:B519)/AVERAGE(B467:B506)-1,""))</f>
        <v/>
      </c>
      <c r="I519">
        <f>IFERROR(VLOOKUP(A519,'Sahm Rule'!$A:$B,2,TRUE),"")</f>
        <v/>
      </c>
      <c r="J519" s="159">
        <f>IFERROR((B519/B506)^4-1-D519/100,"")</f>
        <v/>
      </c>
    </row>
    <row r="520">
      <c r="A520" s="10" t="n">
        <v>39059</v>
      </c>
      <c r="B520" s="13">
        <f>IF(VLOOKUP(A520,SP500相关数据!$B$11:$C$24727,2,TRUE)&lt;&gt;"",VLOOKUP(A520,SP500相关数据!$B$11:$C$24727,2,TRUE),IF(VLOOKUP(A520-1,SP500相关数据!$B$11:$C$24727,2,TRUE)&lt;&gt;"",VLOOKUP(A520-1,SP500相关数据!$B$11:$C$24727,2,TRUE),VLOOKUP(A520-2,SP500相关数据!$B$11:$C$24727,2,TRUE)))</f>
        <v/>
      </c>
      <c r="C520" s="13">
        <f>IFERROR(IF(VLOOKUP(A520,SP500相关数据!$B$11:$E$24727,4,TRUE)&lt;&gt;"",VLOOKUP(A520,SP500相关数据!$B$11:$E$24727,4,TRUE),IF(VLOOKUP(A520-1,SP500相关数据!$B$11:$E$24727,4,TRUE)&lt;&gt;"",VLOOKUP(A520-1,SP500相关数据!$B$11:$E$24727,4,TRUE),VLOOKUP(A520-2,SP500相关数据!$B$11:$E$24727,4,TRUE))),"")</f>
        <v/>
      </c>
      <c r="D520" s="13">
        <f>IF(VLOOKUP(A520,高收益利差!$A:$B,2,TRUE)&lt;&gt;"",VLOOKUP(A520,高收益利差!$A:$B,2,TRUE),IF(VLOOKUP(A520-1,高收益利差!$A:$B,2,TRUE)&lt;&gt;"",VLOOKUP(A520-1,高收益利差!$A:$B,2,TRUE),VLOOKUP(A520-2,高收益利差!$A:$B,2,TRUE)))</f>
        <v/>
      </c>
      <c r="E520" s="13">
        <f>IFERROR(VLOOKUP(A520,'10Y2Y'!$A:$B,2,TRUE),"")</f>
        <v/>
      </c>
      <c r="F520">
        <f>IFERROR(D520-D507,"")</f>
        <v/>
      </c>
      <c r="G520">
        <f>IFERROR(B520/AVERAGE(B481:B520)-1,"")</f>
        <v/>
      </c>
      <c r="H520">
        <f>IF(B520="","",IFERROR(AVERAGE(B481:B520)/AVERAGE(B468:B507)-1,""))</f>
        <v/>
      </c>
      <c r="I520">
        <f>IFERROR(VLOOKUP(A520,'Sahm Rule'!$A:$B,2,TRUE),"")</f>
        <v/>
      </c>
      <c r="J520" s="159">
        <f>IFERROR((B520/B507)^4-1-D520/100,"")</f>
        <v/>
      </c>
    </row>
    <row r="521">
      <c r="A521" s="10" t="n">
        <v>39066</v>
      </c>
      <c r="B521" s="13">
        <f>IF(VLOOKUP(A521,SP500相关数据!$B$11:$C$24727,2,TRUE)&lt;&gt;"",VLOOKUP(A521,SP500相关数据!$B$11:$C$24727,2,TRUE),IF(VLOOKUP(A521-1,SP500相关数据!$B$11:$C$24727,2,TRUE)&lt;&gt;"",VLOOKUP(A521-1,SP500相关数据!$B$11:$C$24727,2,TRUE),VLOOKUP(A521-2,SP500相关数据!$B$11:$C$24727,2,TRUE)))</f>
        <v/>
      </c>
      <c r="C521" s="13">
        <f>IFERROR(IF(VLOOKUP(A521,SP500相关数据!$B$11:$E$24727,4,TRUE)&lt;&gt;"",VLOOKUP(A521,SP500相关数据!$B$11:$E$24727,4,TRUE),IF(VLOOKUP(A521-1,SP500相关数据!$B$11:$E$24727,4,TRUE)&lt;&gt;"",VLOOKUP(A521-1,SP500相关数据!$B$11:$E$24727,4,TRUE),VLOOKUP(A521-2,SP500相关数据!$B$11:$E$24727,4,TRUE))),"")</f>
        <v/>
      </c>
      <c r="D521" s="13">
        <f>IF(VLOOKUP(A521,高收益利差!$A:$B,2,TRUE)&lt;&gt;"",VLOOKUP(A521,高收益利差!$A:$B,2,TRUE),IF(VLOOKUP(A521-1,高收益利差!$A:$B,2,TRUE)&lt;&gt;"",VLOOKUP(A521-1,高收益利差!$A:$B,2,TRUE),VLOOKUP(A521-2,高收益利差!$A:$B,2,TRUE)))</f>
        <v/>
      </c>
      <c r="E521" s="13">
        <f>IFERROR(VLOOKUP(A521,'10Y2Y'!$A:$B,2,TRUE),"")</f>
        <v/>
      </c>
      <c r="F521">
        <f>IFERROR(D521-D508,"")</f>
        <v/>
      </c>
      <c r="G521">
        <f>IFERROR(B521/AVERAGE(B482:B521)-1,"")</f>
        <v/>
      </c>
      <c r="H521">
        <f>IF(B521="","",IFERROR(AVERAGE(B482:B521)/AVERAGE(B469:B508)-1,""))</f>
        <v/>
      </c>
      <c r="I521">
        <f>IFERROR(VLOOKUP(A521,'Sahm Rule'!$A:$B,2,TRUE),"")</f>
        <v/>
      </c>
      <c r="J521" s="159">
        <f>IFERROR((B521/B508)^4-1-D521/100,"")</f>
        <v/>
      </c>
    </row>
    <row r="522">
      <c r="A522" s="10" t="n">
        <v>39073</v>
      </c>
      <c r="B522" s="13">
        <f>IF(VLOOKUP(A522,SP500相关数据!$B$11:$C$24727,2,TRUE)&lt;&gt;"",VLOOKUP(A522,SP500相关数据!$B$11:$C$24727,2,TRUE),IF(VLOOKUP(A522-1,SP500相关数据!$B$11:$C$24727,2,TRUE)&lt;&gt;"",VLOOKUP(A522-1,SP500相关数据!$B$11:$C$24727,2,TRUE),VLOOKUP(A522-2,SP500相关数据!$B$11:$C$24727,2,TRUE)))</f>
        <v/>
      </c>
      <c r="C522" s="13">
        <f>IFERROR(IF(VLOOKUP(A522,SP500相关数据!$B$11:$E$24727,4,TRUE)&lt;&gt;"",VLOOKUP(A522,SP500相关数据!$B$11:$E$24727,4,TRUE),IF(VLOOKUP(A522-1,SP500相关数据!$B$11:$E$24727,4,TRUE)&lt;&gt;"",VLOOKUP(A522-1,SP500相关数据!$B$11:$E$24727,4,TRUE),VLOOKUP(A522-2,SP500相关数据!$B$11:$E$24727,4,TRUE))),"")</f>
        <v/>
      </c>
      <c r="D522" s="13">
        <f>IF(VLOOKUP(A522,高收益利差!$A:$B,2,TRUE)&lt;&gt;"",VLOOKUP(A522,高收益利差!$A:$B,2,TRUE),IF(VLOOKUP(A522-1,高收益利差!$A:$B,2,TRUE)&lt;&gt;"",VLOOKUP(A522-1,高收益利差!$A:$B,2,TRUE),VLOOKUP(A522-2,高收益利差!$A:$B,2,TRUE)))</f>
        <v/>
      </c>
      <c r="E522" s="13">
        <f>IFERROR(VLOOKUP(A522,'10Y2Y'!$A:$B,2,TRUE),"")</f>
        <v/>
      </c>
      <c r="F522">
        <f>IFERROR(D522-D509,"")</f>
        <v/>
      </c>
      <c r="G522">
        <f>IFERROR(B522/AVERAGE(B483:B522)-1,"")</f>
        <v/>
      </c>
      <c r="H522">
        <f>IF(B522="","",IFERROR(AVERAGE(B483:B522)/AVERAGE(B470:B509)-1,""))</f>
        <v/>
      </c>
      <c r="I522">
        <f>IFERROR(VLOOKUP(A522,'Sahm Rule'!$A:$B,2,TRUE),"")</f>
        <v/>
      </c>
      <c r="J522" s="159">
        <f>IFERROR((B522/B509)^4-1-D522/100,"")</f>
        <v/>
      </c>
    </row>
    <row r="523">
      <c r="A523" s="10" t="n">
        <v>39080</v>
      </c>
      <c r="B523" s="13">
        <f>IF(VLOOKUP(A523,SP500相关数据!$B$11:$C$24727,2,TRUE)&lt;&gt;"",VLOOKUP(A523,SP500相关数据!$B$11:$C$24727,2,TRUE),IF(VLOOKUP(A523-1,SP500相关数据!$B$11:$C$24727,2,TRUE)&lt;&gt;"",VLOOKUP(A523-1,SP500相关数据!$B$11:$C$24727,2,TRUE),VLOOKUP(A523-2,SP500相关数据!$B$11:$C$24727,2,TRUE)))</f>
        <v/>
      </c>
      <c r="C523" s="13">
        <f>IFERROR(IF(VLOOKUP(A523,SP500相关数据!$B$11:$E$24727,4,TRUE)&lt;&gt;"",VLOOKUP(A523,SP500相关数据!$B$11:$E$24727,4,TRUE),IF(VLOOKUP(A523-1,SP500相关数据!$B$11:$E$24727,4,TRUE)&lt;&gt;"",VLOOKUP(A523-1,SP500相关数据!$B$11:$E$24727,4,TRUE),VLOOKUP(A523-2,SP500相关数据!$B$11:$E$24727,4,TRUE))),"")</f>
        <v/>
      </c>
      <c r="D523" s="13">
        <f>IF(VLOOKUP(A523,高收益利差!$A:$B,2,TRUE)&lt;&gt;"",VLOOKUP(A523,高收益利差!$A:$B,2,TRUE),IF(VLOOKUP(A523-1,高收益利差!$A:$B,2,TRUE)&lt;&gt;"",VLOOKUP(A523-1,高收益利差!$A:$B,2,TRUE),VLOOKUP(A523-2,高收益利差!$A:$B,2,TRUE)))</f>
        <v/>
      </c>
      <c r="E523" s="13">
        <f>IFERROR(VLOOKUP(A523,'10Y2Y'!$A:$B,2,TRUE),"")</f>
        <v/>
      </c>
      <c r="F523">
        <f>IFERROR(D523-D510,"")</f>
        <v/>
      </c>
      <c r="G523">
        <f>IFERROR(B523/AVERAGE(B484:B523)-1,"")</f>
        <v/>
      </c>
      <c r="H523">
        <f>IF(B523="","",IFERROR(AVERAGE(B484:B523)/AVERAGE(B471:B510)-1,""))</f>
        <v/>
      </c>
      <c r="I523">
        <f>IFERROR(VLOOKUP(A523,'Sahm Rule'!$A:$B,2,TRUE),"")</f>
        <v/>
      </c>
      <c r="J523" s="159">
        <f>IFERROR((B523/B510)^4-1-D523/100,"")</f>
        <v/>
      </c>
    </row>
    <row r="524">
      <c r="A524" s="10" t="n">
        <v>39087</v>
      </c>
      <c r="B524" s="13">
        <f>IF(VLOOKUP(A524,SP500相关数据!$B$11:$C$24727,2,TRUE)&lt;&gt;"",VLOOKUP(A524,SP500相关数据!$B$11:$C$24727,2,TRUE),IF(VLOOKUP(A524-1,SP500相关数据!$B$11:$C$24727,2,TRUE)&lt;&gt;"",VLOOKUP(A524-1,SP500相关数据!$B$11:$C$24727,2,TRUE),VLOOKUP(A524-2,SP500相关数据!$B$11:$C$24727,2,TRUE)))</f>
        <v/>
      </c>
      <c r="C524" s="13">
        <f>IFERROR(IF(VLOOKUP(A524,SP500相关数据!$B$11:$E$24727,4,TRUE)&lt;&gt;"",VLOOKUP(A524,SP500相关数据!$B$11:$E$24727,4,TRUE),IF(VLOOKUP(A524-1,SP500相关数据!$B$11:$E$24727,4,TRUE)&lt;&gt;"",VLOOKUP(A524-1,SP500相关数据!$B$11:$E$24727,4,TRUE),VLOOKUP(A524-2,SP500相关数据!$B$11:$E$24727,4,TRUE))),"")</f>
        <v/>
      </c>
      <c r="D524" s="13">
        <f>IF(VLOOKUP(A524,高收益利差!$A:$B,2,TRUE)&lt;&gt;"",VLOOKUP(A524,高收益利差!$A:$B,2,TRUE),IF(VLOOKUP(A524-1,高收益利差!$A:$B,2,TRUE)&lt;&gt;"",VLOOKUP(A524-1,高收益利差!$A:$B,2,TRUE),VLOOKUP(A524-2,高收益利差!$A:$B,2,TRUE)))</f>
        <v/>
      </c>
      <c r="E524" s="13">
        <f>IFERROR(VLOOKUP(A524,'10Y2Y'!$A:$B,2,TRUE),"")</f>
        <v/>
      </c>
      <c r="F524">
        <f>IFERROR(D524-D511,"")</f>
        <v/>
      </c>
      <c r="G524">
        <f>IFERROR(B524/AVERAGE(B485:B524)-1,"")</f>
        <v/>
      </c>
      <c r="H524">
        <f>IF(B524="","",IFERROR(AVERAGE(B485:B524)/AVERAGE(B472:B511)-1,""))</f>
        <v/>
      </c>
      <c r="I524">
        <f>IFERROR(VLOOKUP(A524,'Sahm Rule'!$A:$B,2,TRUE),"")</f>
        <v/>
      </c>
      <c r="J524" s="159">
        <f>IFERROR((B524/B511)^4-1-D524/100,"")</f>
        <v/>
      </c>
    </row>
    <row r="525">
      <c r="A525" s="10" t="n">
        <v>39094</v>
      </c>
      <c r="B525" s="13">
        <f>IF(VLOOKUP(A525,SP500相关数据!$B$11:$C$24727,2,TRUE)&lt;&gt;"",VLOOKUP(A525,SP500相关数据!$B$11:$C$24727,2,TRUE),IF(VLOOKUP(A525-1,SP500相关数据!$B$11:$C$24727,2,TRUE)&lt;&gt;"",VLOOKUP(A525-1,SP500相关数据!$B$11:$C$24727,2,TRUE),VLOOKUP(A525-2,SP500相关数据!$B$11:$C$24727,2,TRUE)))</f>
        <v/>
      </c>
      <c r="C525" s="13">
        <f>IFERROR(IF(VLOOKUP(A525,SP500相关数据!$B$11:$E$24727,4,TRUE)&lt;&gt;"",VLOOKUP(A525,SP500相关数据!$B$11:$E$24727,4,TRUE),IF(VLOOKUP(A525-1,SP500相关数据!$B$11:$E$24727,4,TRUE)&lt;&gt;"",VLOOKUP(A525-1,SP500相关数据!$B$11:$E$24727,4,TRUE),VLOOKUP(A525-2,SP500相关数据!$B$11:$E$24727,4,TRUE))),"")</f>
        <v/>
      </c>
      <c r="D525" s="13">
        <f>IF(VLOOKUP(A525,高收益利差!$A:$B,2,TRUE)&lt;&gt;"",VLOOKUP(A525,高收益利差!$A:$B,2,TRUE),IF(VLOOKUP(A525-1,高收益利差!$A:$B,2,TRUE)&lt;&gt;"",VLOOKUP(A525-1,高收益利差!$A:$B,2,TRUE),VLOOKUP(A525-2,高收益利差!$A:$B,2,TRUE)))</f>
        <v/>
      </c>
      <c r="E525" s="13">
        <f>IFERROR(VLOOKUP(A525,'10Y2Y'!$A:$B,2,TRUE),"")</f>
        <v/>
      </c>
      <c r="F525">
        <f>IFERROR(D525-D512,"")</f>
        <v/>
      </c>
      <c r="G525">
        <f>IFERROR(B525/AVERAGE(B486:B525)-1,"")</f>
        <v/>
      </c>
      <c r="H525">
        <f>IF(B525="","",IFERROR(AVERAGE(B486:B525)/AVERAGE(B473:B512)-1,""))</f>
        <v/>
      </c>
      <c r="I525">
        <f>IFERROR(VLOOKUP(A525,'Sahm Rule'!$A:$B,2,TRUE),"")</f>
        <v/>
      </c>
      <c r="J525" s="159">
        <f>IFERROR((B525/B512)^4-1-D525/100,"")</f>
        <v/>
      </c>
    </row>
    <row r="526">
      <c r="A526" s="10" t="n">
        <v>39101</v>
      </c>
      <c r="B526" s="13">
        <f>IF(VLOOKUP(A526,SP500相关数据!$B$11:$C$24727,2,TRUE)&lt;&gt;"",VLOOKUP(A526,SP500相关数据!$B$11:$C$24727,2,TRUE),IF(VLOOKUP(A526-1,SP500相关数据!$B$11:$C$24727,2,TRUE)&lt;&gt;"",VLOOKUP(A526-1,SP500相关数据!$B$11:$C$24727,2,TRUE),VLOOKUP(A526-2,SP500相关数据!$B$11:$C$24727,2,TRUE)))</f>
        <v/>
      </c>
      <c r="C526" s="13">
        <f>IFERROR(IF(VLOOKUP(A526,SP500相关数据!$B$11:$E$24727,4,TRUE)&lt;&gt;"",VLOOKUP(A526,SP500相关数据!$B$11:$E$24727,4,TRUE),IF(VLOOKUP(A526-1,SP500相关数据!$B$11:$E$24727,4,TRUE)&lt;&gt;"",VLOOKUP(A526-1,SP500相关数据!$B$11:$E$24727,4,TRUE),VLOOKUP(A526-2,SP500相关数据!$B$11:$E$24727,4,TRUE))),"")</f>
        <v/>
      </c>
      <c r="D526" s="13">
        <f>IF(VLOOKUP(A526,高收益利差!$A:$B,2,TRUE)&lt;&gt;"",VLOOKUP(A526,高收益利差!$A:$B,2,TRUE),IF(VLOOKUP(A526-1,高收益利差!$A:$B,2,TRUE)&lt;&gt;"",VLOOKUP(A526-1,高收益利差!$A:$B,2,TRUE),VLOOKUP(A526-2,高收益利差!$A:$B,2,TRUE)))</f>
        <v/>
      </c>
      <c r="E526" s="13">
        <f>IFERROR(VLOOKUP(A526,'10Y2Y'!$A:$B,2,TRUE),"")</f>
        <v/>
      </c>
      <c r="F526">
        <f>IFERROR(D526-D513,"")</f>
        <v/>
      </c>
      <c r="G526">
        <f>IFERROR(B526/AVERAGE(B487:B526)-1,"")</f>
        <v/>
      </c>
      <c r="H526">
        <f>IF(B526="","",IFERROR(AVERAGE(B487:B526)/AVERAGE(B474:B513)-1,""))</f>
        <v/>
      </c>
      <c r="I526">
        <f>IFERROR(VLOOKUP(A526,'Sahm Rule'!$A:$B,2,TRUE),"")</f>
        <v/>
      </c>
      <c r="J526" s="159">
        <f>IFERROR((B526/B513)^4-1-D526/100,"")</f>
        <v/>
      </c>
    </row>
    <row r="527">
      <c r="A527" s="10" t="n">
        <v>39108</v>
      </c>
      <c r="B527" s="13">
        <f>IF(VLOOKUP(A527,SP500相关数据!$B$11:$C$24727,2,TRUE)&lt;&gt;"",VLOOKUP(A527,SP500相关数据!$B$11:$C$24727,2,TRUE),IF(VLOOKUP(A527-1,SP500相关数据!$B$11:$C$24727,2,TRUE)&lt;&gt;"",VLOOKUP(A527-1,SP500相关数据!$B$11:$C$24727,2,TRUE),VLOOKUP(A527-2,SP500相关数据!$B$11:$C$24727,2,TRUE)))</f>
        <v/>
      </c>
      <c r="C527" s="13">
        <f>IFERROR(IF(VLOOKUP(A527,SP500相关数据!$B$11:$E$24727,4,TRUE)&lt;&gt;"",VLOOKUP(A527,SP500相关数据!$B$11:$E$24727,4,TRUE),IF(VLOOKUP(A527-1,SP500相关数据!$B$11:$E$24727,4,TRUE)&lt;&gt;"",VLOOKUP(A527-1,SP500相关数据!$B$11:$E$24727,4,TRUE),VLOOKUP(A527-2,SP500相关数据!$B$11:$E$24727,4,TRUE))),"")</f>
        <v/>
      </c>
      <c r="D527" s="13">
        <f>IF(VLOOKUP(A527,高收益利差!$A:$B,2,TRUE)&lt;&gt;"",VLOOKUP(A527,高收益利差!$A:$B,2,TRUE),IF(VLOOKUP(A527-1,高收益利差!$A:$B,2,TRUE)&lt;&gt;"",VLOOKUP(A527-1,高收益利差!$A:$B,2,TRUE),VLOOKUP(A527-2,高收益利差!$A:$B,2,TRUE)))</f>
        <v/>
      </c>
      <c r="E527" s="13">
        <f>IFERROR(VLOOKUP(A527,'10Y2Y'!$A:$B,2,TRUE),"")</f>
        <v/>
      </c>
      <c r="F527">
        <f>IFERROR(D527-D514,"")</f>
        <v/>
      </c>
      <c r="G527">
        <f>IFERROR(B527/AVERAGE(B488:B527)-1,"")</f>
        <v/>
      </c>
      <c r="H527">
        <f>IF(B527="","",IFERROR(AVERAGE(B488:B527)/AVERAGE(B475:B514)-1,""))</f>
        <v/>
      </c>
      <c r="I527">
        <f>IFERROR(VLOOKUP(A527,'Sahm Rule'!$A:$B,2,TRUE),"")</f>
        <v/>
      </c>
      <c r="J527" s="159">
        <f>IFERROR((B527/B514)^4-1-D527/100,"")</f>
        <v/>
      </c>
    </row>
    <row r="528">
      <c r="A528" s="10" t="n">
        <v>39115</v>
      </c>
      <c r="B528" s="13">
        <f>IF(VLOOKUP(A528,SP500相关数据!$B$11:$C$24727,2,TRUE)&lt;&gt;"",VLOOKUP(A528,SP500相关数据!$B$11:$C$24727,2,TRUE),IF(VLOOKUP(A528-1,SP500相关数据!$B$11:$C$24727,2,TRUE)&lt;&gt;"",VLOOKUP(A528-1,SP500相关数据!$B$11:$C$24727,2,TRUE),VLOOKUP(A528-2,SP500相关数据!$B$11:$C$24727,2,TRUE)))</f>
        <v/>
      </c>
      <c r="C528" s="13">
        <f>IFERROR(IF(VLOOKUP(A528,SP500相关数据!$B$11:$E$24727,4,TRUE)&lt;&gt;"",VLOOKUP(A528,SP500相关数据!$B$11:$E$24727,4,TRUE),IF(VLOOKUP(A528-1,SP500相关数据!$B$11:$E$24727,4,TRUE)&lt;&gt;"",VLOOKUP(A528-1,SP500相关数据!$B$11:$E$24727,4,TRUE),VLOOKUP(A528-2,SP500相关数据!$B$11:$E$24727,4,TRUE))),"")</f>
        <v/>
      </c>
      <c r="D528" s="13">
        <f>IF(VLOOKUP(A528,高收益利差!$A:$B,2,TRUE)&lt;&gt;"",VLOOKUP(A528,高收益利差!$A:$B,2,TRUE),IF(VLOOKUP(A528-1,高收益利差!$A:$B,2,TRUE)&lt;&gt;"",VLOOKUP(A528-1,高收益利差!$A:$B,2,TRUE),VLOOKUP(A528-2,高收益利差!$A:$B,2,TRUE)))</f>
        <v/>
      </c>
      <c r="E528" s="13">
        <f>IFERROR(VLOOKUP(A528,'10Y2Y'!$A:$B,2,TRUE),"")</f>
        <v/>
      </c>
      <c r="F528">
        <f>IFERROR(D528-D515,"")</f>
        <v/>
      </c>
      <c r="G528">
        <f>IFERROR(B528/AVERAGE(B489:B528)-1,"")</f>
        <v/>
      </c>
      <c r="H528">
        <f>IF(B528="","",IFERROR(AVERAGE(B489:B528)/AVERAGE(B476:B515)-1,""))</f>
        <v/>
      </c>
      <c r="I528">
        <f>IFERROR(VLOOKUP(A528,'Sahm Rule'!$A:$B,2,TRUE),"")</f>
        <v/>
      </c>
      <c r="J528" s="159">
        <f>IFERROR((B528/B515)^4-1-D528/100,"")</f>
        <v/>
      </c>
    </row>
    <row r="529">
      <c r="A529" s="10" t="n">
        <v>39122</v>
      </c>
      <c r="B529" s="13">
        <f>IF(VLOOKUP(A529,SP500相关数据!$B$11:$C$24727,2,TRUE)&lt;&gt;"",VLOOKUP(A529,SP500相关数据!$B$11:$C$24727,2,TRUE),IF(VLOOKUP(A529-1,SP500相关数据!$B$11:$C$24727,2,TRUE)&lt;&gt;"",VLOOKUP(A529-1,SP500相关数据!$B$11:$C$24727,2,TRUE),VLOOKUP(A529-2,SP500相关数据!$B$11:$C$24727,2,TRUE)))</f>
        <v/>
      </c>
      <c r="C529" s="13">
        <f>IFERROR(IF(VLOOKUP(A529,SP500相关数据!$B$11:$E$24727,4,TRUE)&lt;&gt;"",VLOOKUP(A529,SP500相关数据!$B$11:$E$24727,4,TRUE),IF(VLOOKUP(A529-1,SP500相关数据!$B$11:$E$24727,4,TRUE)&lt;&gt;"",VLOOKUP(A529-1,SP500相关数据!$B$11:$E$24727,4,TRUE),VLOOKUP(A529-2,SP500相关数据!$B$11:$E$24727,4,TRUE))),"")</f>
        <v/>
      </c>
      <c r="D529" s="13">
        <f>IF(VLOOKUP(A529,高收益利差!$A:$B,2,TRUE)&lt;&gt;"",VLOOKUP(A529,高收益利差!$A:$B,2,TRUE),IF(VLOOKUP(A529-1,高收益利差!$A:$B,2,TRUE)&lt;&gt;"",VLOOKUP(A529-1,高收益利差!$A:$B,2,TRUE),VLOOKUP(A529-2,高收益利差!$A:$B,2,TRUE)))</f>
        <v/>
      </c>
      <c r="E529" s="13">
        <f>IFERROR(VLOOKUP(A529,'10Y2Y'!$A:$B,2,TRUE),"")</f>
        <v/>
      </c>
      <c r="F529">
        <f>IFERROR(D529-D516,"")</f>
        <v/>
      </c>
      <c r="G529">
        <f>IFERROR(B529/AVERAGE(B490:B529)-1,"")</f>
        <v/>
      </c>
      <c r="H529">
        <f>IF(B529="","",IFERROR(AVERAGE(B490:B529)/AVERAGE(B477:B516)-1,""))</f>
        <v/>
      </c>
      <c r="I529">
        <f>IFERROR(VLOOKUP(A529,'Sahm Rule'!$A:$B,2,TRUE),"")</f>
        <v/>
      </c>
      <c r="J529" s="159">
        <f>IFERROR((B529/B516)^4-1-D529/100,"")</f>
        <v/>
      </c>
    </row>
    <row r="530">
      <c r="A530" s="10" t="n">
        <v>39129</v>
      </c>
      <c r="B530" s="13">
        <f>IF(VLOOKUP(A530,SP500相关数据!$B$11:$C$24727,2,TRUE)&lt;&gt;"",VLOOKUP(A530,SP500相关数据!$B$11:$C$24727,2,TRUE),IF(VLOOKUP(A530-1,SP500相关数据!$B$11:$C$24727,2,TRUE)&lt;&gt;"",VLOOKUP(A530-1,SP500相关数据!$B$11:$C$24727,2,TRUE),VLOOKUP(A530-2,SP500相关数据!$B$11:$C$24727,2,TRUE)))</f>
        <v/>
      </c>
      <c r="C530" s="13">
        <f>IFERROR(IF(VLOOKUP(A530,SP500相关数据!$B$11:$E$24727,4,TRUE)&lt;&gt;"",VLOOKUP(A530,SP500相关数据!$B$11:$E$24727,4,TRUE),IF(VLOOKUP(A530-1,SP500相关数据!$B$11:$E$24727,4,TRUE)&lt;&gt;"",VLOOKUP(A530-1,SP500相关数据!$B$11:$E$24727,4,TRUE),VLOOKUP(A530-2,SP500相关数据!$B$11:$E$24727,4,TRUE))),"")</f>
        <v/>
      </c>
      <c r="D530" s="13">
        <f>IF(VLOOKUP(A530,高收益利差!$A:$B,2,TRUE)&lt;&gt;"",VLOOKUP(A530,高收益利差!$A:$B,2,TRUE),IF(VLOOKUP(A530-1,高收益利差!$A:$B,2,TRUE)&lt;&gt;"",VLOOKUP(A530-1,高收益利差!$A:$B,2,TRUE),VLOOKUP(A530-2,高收益利差!$A:$B,2,TRUE)))</f>
        <v/>
      </c>
      <c r="E530" s="13">
        <f>IFERROR(VLOOKUP(A530,'10Y2Y'!$A:$B,2,TRUE),"")</f>
        <v/>
      </c>
      <c r="F530">
        <f>IFERROR(D530-D517,"")</f>
        <v/>
      </c>
      <c r="G530">
        <f>IFERROR(B530/AVERAGE(B491:B530)-1,"")</f>
        <v/>
      </c>
      <c r="H530">
        <f>IF(B530="","",IFERROR(AVERAGE(B491:B530)/AVERAGE(B478:B517)-1,""))</f>
        <v/>
      </c>
      <c r="I530">
        <f>IFERROR(VLOOKUP(A530,'Sahm Rule'!$A:$B,2,TRUE),"")</f>
        <v/>
      </c>
      <c r="J530" s="159">
        <f>IFERROR((B530/B517)^4-1-D530/100,"")</f>
        <v/>
      </c>
    </row>
    <row r="531">
      <c r="A531" s="10" t="n">
        <v>39136</v>
      </c>
      <c r="B531" s="13">
        <f>IF(VLOOKUP(A531,SP500相关数据!$B$11:$C$24727,2,TRUE)&lt;&gt;"",VLOOKUP(A531,SP500相关数据!$B$11:$C$24727,2,TRUE),IF(VLOOKUP(A531-1,SP500相关数据!$B$11:$C$24727,2,TRUE)&lt;&gt;"",VLOOKUP(A531-1,SP500相关数据!$B$11:$C$24727,2,TRUE),VLOOKUP(A531-2,SP500相关数据!$B$11:$C$24727,2,TRUE)))</f>
        <v/>
      </c>
      <c r="C531" s="13">
        <f>IFERROR(IF(VLOOKUP(A531,SP500相关数据!$B$11:$E$24727,4,TRUE)&lt;&gt;"",VLOOKUP(A531,SP500相关数据!$B$11:$E$24727,4,TRUE),IF(VLOOKUP(A531-1,SP500相关数据!$B$11:$E$24727,4,TRUE)&lt;&gt;"",VLOOKUP(A531-1,SP500相关数据!$B$11:$E$24727,4,TRUE),VLOOKUP(A531-2,SP500相关数据!$B$11:$E$24727,4,TRUE))),"")</f>
        <v/>
      </c>
      <c r="D531" s="13">
        <f>IF(VLOOKUP(A531,高收益利差!$A:$B,2,TRUE)&lt;&gt;"",VLOOKUP(A531,高收益利差!$A:$B,2,TRUE),IF(VLOOKUP(A531-1,高收益利差!$A:$B,2,TRUE)&lt;&gt;"",VLOOKUP(A531-1,高收益利差!$A:$B,2,TRUE),VLOOKUP(A531-2,高收益利差!$A:$B,2,TRUE)))</f>
        <v/>
      </c>
      <c r="E531" s="13">
        <f>IFERROR(VLOOKUP(A531,'10Y2Y'!$A:$B,2,TRUE),"")</f>
        <v/>
      </c>
      <c r="F531">
        <f>IFERROR(D531-D518,"")</f>
        <v/>
      </c>
      <c r="G531">
        <f>IFERROR(B531/AVERAGE(B492:B531)-1,"")</f>
        <v/>
      </c>
      <c r="H531">
        <f>IF(B531="","",IFERROR(AVERAGE(B492:B531)/AVERAGE(B479:B518)-1,""))</f>
        <v/>
      </c>
      <c r="I531">
        <f>IFERROR(VLOOKUP(A531,'Sahm Rule'!$A:$B,2,TRUE),"")</f>
        <v/>
      </c>
      <c r="J531" s="159">
        <f>IFERROR((B531/B518)^4-1-D531/100,"")</f>
        <v/>
      </c>
    </row>
    <row r="532">
      <c r="A532" s="10" t="n">
        <v>39143</v>
      </c>
      <c r="B532" s="13">
        <f>IF(VLOOKUP(A532,SP500相关数据!$B$11:$C$24727,2,TRUE)&lt;&gt;"",VLOOKUP(A532,SP500相关数据!$B$11:$C$24727,2,TRUE),IF(VLOOKUP(A532-1,SP500相关数据!$B$11:$C$24727,2,TRUE)&lt;&gt;"",VLOOKUP(A532-1,SP500相关数据!$B$11:$C$24727,2,TRUE),VLOOKUP(A532-2,SP500相关数据!$B$11:$C$24727,2,TRUE)))</f>
        <v/>
      </c>
      <c r="C532" s="13">
        <f>IFERROR(IF(VLOOKUP(A532,SP500相关数据!$B$11:$E$24727,4,TRUE)&lt;&gt;"",VLOOKUP(A532,SP500相关数据!$B$11:$E$24727,4,TRUE),IF(VLOOKUP(A532-1,SP500相关数据!$B$11:$E$24727,4,TRUE)&lt;&gt;"",VLOOKUP(A532-1,SP500相关数据!$B$11:$E$24727,4,TRUE),VLOOKUP(A532-2,SP500相关数据!$B$11:$E$24727,4,TRUE))),"")</f>
        <v/>
      </c>
      <c r="D532" s="13">
        <f>IF(VLOOKUP(A532,高收益利差!$A:$B,2,TRUE)&lt;&gt;"",VLOOKUP(A532,高收益利差!$A:$B,2,TRUE),IF(VLOOKUP(A532-1,高收益利差!$A:$B,2,TRUE)&lt;&gt;"",VLOOKUP(A532-1,高收益利差!$A:$B,2,TRUE),VLOOKUP(A532-2,高收益利差!$A:$B,2,TRUE)))</f>
        <v/>
      </c>
      <c r="E532" s="13">
        <f>IFERROR(VLOOKUP(A532,'10Y2Y'!$A:$B,2,TRUE),"")</f>
        <v/>
      </c>
      <c r="F532">
        <f>IFERROR(D532-D519,"")</f>
        <v/>
      </c>
      <c r="G532">
        <f>IFERROR(B532/AVERAGE(B493:B532)-1,"")</f>
        <v/>
      </c>
      <c r="H532">
        <f>IF(B532="","",IFERROR(AVERAGE(B493:B532)/AVERAGE(B480:B519)-1,""))</f>
        <v/>
      </c>
      <c r="I532">
        <f>IFERROR(VLOOKUP(A532,'Sahm Rule'!$A:$B,2,TRUE),"")</f>
        <v/>
      </c>
      <c r="J532" s="159">
        <f>IFERROR((B532/B519)^4-1-D532/100,"")</f>
        <v/>
      </c>
    </row>
    <row r="533">
      <c r="A533" s="10" t="n">
        <v>39150</v>
      </c>
      <c r="B533" s="13">
        <f>IF(VLOOKUP(A533,SP500相关数据!$B$11:$C$24727,2,TRUE)&lt;&gt;"",VLOOKUP(A533,SP500相关数据!$B$11:$C$24727,2,TRUE),IF(VLOOKUP(A533-1,SP500相关数据!$B$11:$C$24727,2,TRUE)&lt;&gt;"",VLOOKUP(A533-1,SP500相关数据!$B$11:$C$24727,2,TRUE),VLOOKUP(A533-2,SP500相关数据!$B$11:$C$24727,2,TRUE)))</f>
        <v/>
      </c>
      <c r="C533" s="13">
        <f>IFERROR(IF(VLOOKUP(A533,SP500相关数据!$B$11:$E$24727,4,TRUE)&lt;&gt;"",VLOOKUP(A533,SP500相关数据!$B$11:$E$24727,4,TRUE),IF(VLOOKUP(A533-1,SP500相关数据!$B$11:$E$24727,4,TRUE)&lt;&gt;"",VLOOKUP(A533-1,SP500相关数据!$B$11:$E$24727,4,TRUE),VLOOKUP(A533-2,SP500相关数据!$B$11:$E$24727,4,TRUE))),"")</f>
        <v/>
      </c>
      <c r="D533" s="13">
        <f>IF(VLOOKUP(A533,高收益利差!$A:$B,2,TRUE)&lt;&gt;"",VLOOKUP(A533,高收益利差!$A:$B,2,TRUE),IF(VLOOKUP(A533-1,高收益利差!$A:$B,2,TRUE)&lt;&gt;"",VLOOKUP(A533-1,高收益利差!$A:$B,2,TRUE),VLOOKUP(A533-2,高收益利差!$A:$B,2,TRUE)))</f>
        <v/>
      </c>
      <c r="E533" s="13">
        <f>IFERROR(VLOOKUP(A533,'10Y2Y'!$A:$B,2,TRUE),"")</f>
        <v/>
      </c>
      <c r="F533">
        <f>IFERROR(D533-D520,"")</f>
        <v/>
      </c>
      <c r="G533">
        <f>IFERROR(B533/AVERAGE(B494:B533)-1,"")</f>
        <v/>
      </c>
      <c r="H533">
        <f>IF(B533="","",IFERROR(AVERAGE(B494:B533)/AVERAGE(B481:B520)-1,""))</f>
        <v/>
      </c>
      <c r="I533">
        <f>IFERROR(VLOOKUP(A533,'Sahm Rule'!$A:$B,2,TRUE),"")</f>
        <v/>
      </c>
      <c r="J533" s="159">
        <f>IFERROR((B533/B520)^4-1-D533/100,"")</f>
        <v/>
      </c>
    </row>
    <row r="534">
      <c r="A534" s="10" t="n">
        <v>39157</v>
      </c>
      <c r="B534" s="13">
        <f>IF(VLOOKUP(A534,SP500相关数据!$B$11:$C$24727,2,TRUE)&lt;&gt;"",VLOOKUP(A534,SP500相关数据!$B$11:$C$24727,2,TRUE),IF(VLOOKUP(A534-1,SP500相关数据!$B$11:$C$24727,2,TRUE)&lt;&gt;"",VLOOKUP(A534-1,SP500相关数据!$B$11:$C$24727,2,TRUE),VLOOKUP(A534-2,SP500相关数据!$B$11:$C$24727,2,TRUE)))</f>
        <v/>
      </c>
      <c r="C534" s="13">
        <f>IFERROR(IF(VLOOKUP(A534,SP500相关数据!$B$11:$E$24727,4,TRUE)&lt;&gt;"",VLOOKUP(A534,SP500相关数据!$B$11:$E$24727,4,TRUE),IF(VLOOKUP(A534-1,SP500相关数据!$B$11:$E$24727,4,TRUE)&lt;&gt;"",VLOOKUP(A534-1,SP500相关数据!$B$11:$E$24727,4,TRUE),VLOOKUP(A534-2,SP500相关数据!$B$11:$E$24727,4,TRUE))),"")</f>
        <v/>
      </c>
      <c r="D534" s="13">
        <f>IF(VLOOKUP(A534,高收益利差!$A:$B,2,TRUE)&lt;&gt;"",VLOOKUP(A534,高收益利差!$A:$B,2,TRUE),IF(VLOOKUP(A534-1,高收益利差!$A:$B,2,TRUE)&lt;&gt;"",VLOOKUP(A534-1,高收益利差!$A:$B,2,TRUE),VLOOKUP(A534-2,高收益利差!$A:$B,2,TRUE)))</f>
        <v/>
      </c>
      <c r="E534" s="13">
        <f>IFERROR(VLOOKUP(A534,'10Y2Y'!$A:$B,2,TRUE),"")</f>
        <v/>
      </c>
      <c r="F534">
        <f>IFERROR(D534-D521,"")</f>
        <v/>
      </c>
      <c r="G534">
        <f>IFERROR(B534/AVERAGE(B495:B534)-1,"")</f>
        <v/>
      </c>
      <c r="H534">
        <f>IF(B534="","",IFERROR(AVERAGE(B495:B534)/AVERAGE(B482:B521)-1,""))</f>
        <v/>
      </c>
      <c r="I534">
        <f>IFERROR(VLOOKUP(A534,'Sahm Rule'!$A:$B,2,TRUE),"")</f>
        <v/>
      </c>
      <c r="J534" s="159">
        <f>IFERROR((B534/B521)^4-1-D534/100,"")</f>
        <v/>
      </c>
    </row>
    <row r="535">
      <c r="A535" s="10" t="n">
        <v>39164</v>
      </c>
      <c r="B535" s="13">
        <f>IF(VLOOKUP(A535,SP500相关数据!$B$11:$C$24727,2,TRUE)&lt;&gt;"",VLOOKUP(A535,SP500相关数据!$B$11:$C$24727,2,TRUE),IF(VLOOKUP(A535-1,SP500相关数据!$B$11:$C$24727,2,TRUE)&lt;&gt;"",VLOOKUP(A535-1,SP500相关数据!$B$11:$C$24727,2,TRUE),VLOOKUP(A535-2,SP500相关数据!$B$11:$C$24727,2,TRUE)))</f>
        <v/>
      </c>
      <c r="C535" s="13">
        <f>IFERROR(IF(VLOOKUP(A535,SP500相关数据!$B$11:$E$24727,4,TRUE)&lt;&gt;"",VLOOKUP(A535,SP500相关数据!$B$11:$E$24727,4,TRUE),IF(VLOOKUP(A535-1,SP500相关数据!$B$11:$E$24727,4,TRUE)&lt;&gt;"",VLOOKUP(A535-1,SP500相关数据!$B$11:$E$24727,4,TRUE),VLOOKUP(A535-2,SP500相关数据!$B$11:$E$24727,4,TRUE))),"")</f>
        <v/>
      </c>
      <c r="D535" s="13">
        <f>IF(VLOOKUP(A535,高收益利差!$A:$B,2,TRUE)&lt;&gt;"",VLOOKUP(A535,高收益利差!$A:$B,2,TRUE),IF(VLOOKUP(A535-1,高收益利差!$A:$B,2,TRUE)&lt;&gt;"",VLOOKUP(A535-1,高收益利差!$A:$B,2,TRUE),VLOOKUP(A535-2,高收益利差!$A:$B,2,TRUE)))</f>
        <v/>
      </c>
      <c r="E535" s="13">
        <f>IFERROR(VLOOKUP(A535,'10Y2Y'!$A:$B,2,TRUE),"")</f>
        <v/>
      </c>
      <c r="F535">
        <f>IFERROR(D535-D522,"")</f>
        <v/>
      </c>
      <c r="G535">
        <f>IFERROR(B535/AVERAGE(B496:B535)-1,"")</f>
        <v/>
      </c>
      <c r="H535">
        <f>IF(B535="","",IFERROR(AVERAGE(B496:B535)/AVERAGE(B483:B522)-1,""))</f>
        <v/>
      </c>
      <c r="I535">
        <f>IFERROR(VLOOKUP(A535,'Sahm Rule'!$A:$B,2,TRUE),"")</f>
        <v/>
      </c>
      <c r="J535" s="159">
        <f>IFERROR((B535/B522)^4-1-D535/100,"")</f>
        <v/>
      </c>
    </row>
    <row r="536">
      <c r="A536" s="10" t="n">
        <v>39171</v>
      </c>
      <c r="B536" s="13">
        <f>IF(VLOOKUP(A536,SP500相关数据!$B$11:$C$24727,2,TRUE)&lt;&gt;"",VLOOKUP(A536,SP500相关数据!$B$11:$C$24727,2,TRUE),IF(VLOOKUP(A536-1,SP500相关数据!$B$11:$C$24727,2,TRUE)&lt;&gt;"",VLOOKUP(A536-1,SP500相关数据!$B$11:$C$24727,2,TRUE),VLOOKUP(A536-2,SP500相关数据!$B$11:$C$24727,2,TRUE)))</f>
        <v/>
      </c>
      <c r="C536" s="13">
        <f>IFERROR(IF(VLOOKUP(A536,SP500相关数据!$B$11:$E$24727,4,TRUE)&lt;&gt;"",VLOOKUP(A536,SP500相关数据!$B$11:$E$24727,4,TRUE),IF(VLOOKUP(A536-1,SP500相关数据!$B$11:$E$24727,4,TRUE)&lt;&gt;"",VLOOKUP(A536-1,SP500相关数据!$B$11:$E$24727,4,TRUE),VLOOKUP(A536-2,SP500相关数据!$B$11:$E$24727,4,TRUE))),"")</f>
        <v/>
      </c>
      <c r="D536" s="13">
        <f>IF(VLOOKUP(A536,高收益利差!$A:$B,2,TRUE)&lt;&gt;"",VLOOKUP(A536,高收益利差!$A:$B,2,TRUE),IF(VLOOKUP(A536-1,高收益利差!$A:$B,2,TRUE)&lt;&gt;"",VLOOKUP(A536-1,高收益利差!$A:$B,2,TRUE),VLOOKUP(A536-2,高收益利差!$A:$B,2,TRUE)))</f>
        <v/>
      </c>
      <c r="E536" s="13">
        <f>IFERROR(VLOOKUP(A536,'10Y2Y'!$A:$B,2,TRUE),"")</f>
        <v/>
      </c>
      <c r="F536">
        <f>IFERROR(D536-D523,"")</f>
        <v/>
      </c>
      <c r="G536">
        <f>IFERROR(B536/AVERAGE(B497:B536)-1,"")</f>
        <v/>
      </c>
      <c r="H536">
        <f>IF(B536="","",IFERROR(AVERAGE(B497:B536)/AVERAGE(B484:B523)-1,""))</f>
        <v/>
      </c>
      <c r="I536">
        <f>IFERROR(VLOOKUP(A536,'Sahm Rule'!$A:$B,2,TRUE),"")</f>
        <v/>
      </c>
      <c r="J536" s="159">
        <f>IFERROR((B536/B523)^4-1-D536/100,"")</f>
        <v/>
      </c>
    </row>
    <row r="537">
      <c r="A537" s="10" t="n">
        <v>39178</v>
      </c>
      <c r="B537" s="13">
        <f>IF(VLOOKUP(A537,SP500相关数据!$B$11:$C$24727,2,TRUE)&lt;&gt;"",VLOOKUP(A537,SP500相关数据!$B$11:$C$24727,2,TRUE),IF(VLOOKUP(A537-1,SP500相关数据!$B$11:$C$24727,2,TRUE)&lt;&gt;"",VLOOKUP(A537-1,SP500相关数据!$B$11:$C$24727,2,TRUE),VLOOKUP(A537-2,SP500相关数据!$B$11:$C$24727,2,TRUE)))</f>
        <v/>
      </c>
      <c r="C537" s="13">
        <f>IFERROR(IF(VLOOKUP(A537,SP500相关数据!$B$11:$E$24727,4,TRUE)&lt;&gt;"",VLOOKUP(A537,SP500相关数据!$B$11:$E$24727,4,TRUE),IF(VLOOKUP(A537-1,SP500相关数据!$B$11:$E$24727,4,TRUE)&lt;&gt;"",VLOOKUP(A537-1,SP500相关数据!$B$11:$E$24727,4,TRUE),VLOOKUP(A537-2,SP500相关数据!$B$11:$E$24727,4,TRUE))),"")</f>
        <v/>
      </c>
      <c r="D537" s="13">
        <f>IF(VLOOKUP(A537,高收益利差!$A:$B,2,TRUE)&lt;&gt;"",VLOOKUP(A537,高收益利差!$A:$B,2,TRUE),IF(VLOOKUP(A537-1,高收益利差!$A:$B,2,TRUE)&lt;&gt;"",VLOOKUP(A537-1,高收益利差!$A:$B,2,TRUE),VLOOKUP(A537-2,高收益利差!$A:$B,2,TRUE)))</f>
        <v/>
      </c>
      <c r="E537" s="13">
        <f>IFERROR(VLOOKUP(A537,'10Y2Y'!$A:$B,2,TRUE),"")</f>
        <v/>
      </c>
      <c r="F537">
        <f>IFERROR(D537-D524,"")</f>
        <v/>
      </c>
      <c r="G537">
        <f>IFERROR(B537/AVERAGE(B498:B537)-1,"")</f>
        <v/>
      </c>
      <c r="H537">
        <f>IF(B537="","",IFERROR(AVERAGE(B498:B537)/AVERAGE(B485:B524)-1,""))</f>
        <v/>
      </c>
      <c r="I537">
        <f>IFERROR(VLOOKUP(A537,'Sahm Rule'!$A:$B,2,TRUE),"")</f>
        <v/>
      </c>
      <c r="J537" s="159">
        <f>IFERROR((B537/B524)^4-1-D537/100,"")</f>
        <v/>
      </c>
    </row>
    <row r="538">
      <c r="A538" s="10" t="n">
        <v>39185</v>
      </c>
      <c r="B538" s="13">
        <f>IF(VLOOKUP(A538,SP500相关数据!$B$11:$C$24727,2,TRUE)&lt;&gt;"",VLOOKUP(A538,SP500相关数据!$B$11:$C$24727,2,TRUE),IF(VLOOKUP(A538-1,SP500相关数据!$B$11:$C$24727,2,TRUE)&lt;&gt;"",VLOOKUP(A538-1,SP500相关数据!$B$11:$C$24727,2,TRUE),VLOOKUP(A538-2,SP500相关数据!$B$11:$C$24727,2,TRUE)))</f>
        <v/>
      </c>
      <c r="C538" s="13">
        <f>IFERROR(IF(VLOOKUP(A538,SP500相关数据!$B$11:$E$24727,4,TRUE)&lt;&gt;"",VLOOKUP(A538,SP500相关数据!$B$11:$E$24727,4,TRUE),IF(VLOOKUP(A538-1,SP500相关数据!$B$11:$E$24727,4,TRUE)&lt;&gt;"",VLOOKUP(A538-1,SP500相关数据!$B$11:$E$24727,4,TRUE),VLOOKUP(A538-2,SP500相关数据!$B$11:$E$24727,4,TRUE))),"")</f>
        <v/>
      </c>
      <c r="D538" s="13">
        <f>IF(VLOOKUP(A538,高收益利差!$A:$B,2,TRUE)&lt;&gt;"",VLOOKUP(A538,高收益利差!$A:$B,2,TRUE),IF(VLOOKUP(A538-1,高收益利差!$A:$B,2,TRUE)&lt;&gt;"",VLOOKUP(A538-1,高收益利差!$A:$B,2,TRUE),VLOOKUP(A538-2,高收益利差!$A:$B,2,TRUE)))</f>
        <v/>
      </c>
      <c r="E538" s="13">
        <f>IFERROR(VLOOKUP(A538,'10Y2Y'!$A:$B,2,TRUE),"")</f>
        <v/>
      </c>
      <c r="F538">
        <f>IFERROR(D538-D525,"")</f>
        <v/>
      </c>
      <c r="G538">
        <f>IFERROR(B538/AVERAGE(B499:B538)-1,"")</f>
        <v/>
      </c>
      <c r="H538">
        <f>IF(B538="","",IFERROR(AVERAGE(B499:B538)/AVERAGE(B486:B525)-1,""))</f>
        <v/>
      </c>
      <c r="I538">
        <f>IFERROR(VLOOKUP(A538,'Sahm Rule'!$A:$B,2,TRUE),"")</f>
        <v/>
      </c>
      <c r="J538" s="159">
        <f>IFERROR((B538/B525)^4-1-D538/100,"")</f>
        <v/>
      </c>
    </row>
    <row r="539">
      <c r="A539" s="10" t="n">
        <v>39192</v>
      </c>
      <c r="B539" s="13">
        <f>IF(VLOOKUP(A539,SP500相关数据!$B$11:$C$24727,2,TRUE)&lt;&gt;"",VLOOKUP(A539,SP500相关数据!$B$11:$C$24727,2,TRUE),IF(VLOOKUP(A539-1,SP500相关数据!$B$11:$C$24727,2,TRUE)&lt;&gt;"",VLOOKUP(A539-1,SP500相关数据!$B$11:$C$24727,2,TRUE),VLOOKUP(A539-2,SP500相关数据!$B$11:$C$24727,2,TRUE)))</f>
        <v/>
      </c>
      <c r="C539" s="13">
        <f>IFERROR(IF(VLOOKUP(A539,SP500相关数据!$B$11:$E$24727,4,TRUE)&lt;&gt;"",VLOOKUP(A539,SP500相关数据!$B$11:$E$24727,4,TRUE),IF(VLOOKUP(A539-1,SP500相关数据!$B$11:$E$24727,4,TRUE)&lt;&gt;"",VLOOKUP(A539-1,SP500相关数据!$B$11:$E$24727,4,TRUE),VLOOKUP(A539-2,SP500相关数据!$B$11:$E$24727,4,TRUE))),"")</f>
        <v/>
      </c>
      <c r="D539" s="13">
        <f>IF(VLOOKUP(A539,高收益利差!$A:$B,2,TRUE)&lt;&gt;"",VLOOKUP(A539,高收益利差!$A:$B,2,TRUE),IF(VLOOKUP(A539-1,高收益利差!$A:$B,2,TRUE)&lt;&gt;"",VLOOKUP(A539-1,高收益利差!$A:$B,2,TRUE),VLOOKUP(A539-2,高收益利差!$A:$B,2,TRUE)))</f>
        <v/>
      </c>
      <c r="E539" s="13">
        <f>IFERROR(VLOOKUP(A539,'10Y2Y'!$A:$B,2,TRUE),"")</f>
        <v/>
      </c>
      <c r="F539">
        <f>IFERROR(D539-D526,"")</f>
        <v/>
      </c>
      <c r="G539">
        <f>IFERROR(B539/AVERAGE(B500:B539)-1,"")</f>
        <v/>
      </c>
      <c r="H539">
        <f>IF(B539="","",IFERROR(AVERAGE(B500:B539)/AVERAGE(B487:B526)-1,""))</f>
        <v/>
      </c>
      <c r="I539">
        <f>IFERROR(VLOOKUP(A539,'Sahm Rule'!$A:$B,2,TRUE),"")</f>
        <v/>
      </c>
      <c r="J539" s="159">
        <f>IFERROR((B539/B526)^4-1-D539/100,"")</f>
        <v/>
      </c>
    </row>
    <row r="540">
      <c r="A540" s="10" t="n">
        <v>39199</v>
      </c>
      <c r="B540" s="13">
        <f>IF(VLOOKUP(A540,SP500相关数据!$B$11:$C$24727,2,TRUE)&lt;&gt;"",VLOOKUP(A540,SP500相关数据!$B$11:$C$24727,2,TRUE),IF(VLOOKUP(A540-1,SP500相关数据!$B$11:$C$24727,2,TRUE)&lt;&gt;"",VLOOKUP(A540-1,SP500相关数据!$B$11:$C$24727,2,TRUE),VLOOKUP(A540-2,SP500相关数据!$B$11:$C$24727,2,TRUE)))</f>
        <v/>
      </c>
      <c r="C540" s="13">
        <f>IFERROR(IF(VLOOKUP(A540,SP500相关数据!$B$11:$E$24727,4,TRUE)&lt;&gt;"",VLOOKUP(A540,SP500相关数据!$B$11:$E$24727,4,TRUE),IF(VLOOKUP(A540-1,SP500相关数据!$B$11:$E$24727,4,TRUE)&lt;&gt;"",VLOOKUP(A540-1,SP500相关数据!$B$11:$E$24727,4,TRUE),VLOOKUP(A540-2,SP500相关数据!$B$11:$E$24727,4,TRUE))),"")</f>
        <v/>
      </c>
      <c r="D540" s="13">
        <f>IF(VLOOKUP(A540,高收益利差!$A:$B,2,TRUE)&lt;&gt;"",VLOOKUP(A540,高收益利差!$A:$B,2,TRUE),IF(VLOOKUP(A540-1,高收益利差!$A:$B,2,TRUE)&lt;&gt;"",VLOOKUP(A540-1,高收益利差!$A:$B,2,TRUE),VLOOKUP(A540-2,高收益利差!$A:$B,2,TRUE)))</f>
        <v/>
      </c>
      <c r="E540" s="13">
        <f>IFERROR(VLOOKUP(A540,'10Y2Y'!$A:$B,2,TRUE),"")</f>
        <v/>
      </c>
      <c r="F540">
        <f>IFERROR(D540-D527,"")</f>
        <v/>
      </c>
      <c r="G540">
        <f>IFERROR(B540/AVERAGE(B501:B540)-1,"")</f>
        <v/>
      </c>
      <c r="H540">
        <f>IF(B540="","",IFERROR(AVERAGE(B501:B540)/AVERAGE(B488:B527)-1,""))</f>
        <v/>
      </c>
      <c r="I540">
        <f>IFERROR(VLOOKUP(A540,'Sahm Rule'!$A:$B,2,TRUE),"")</f>
        <v/>
      </c>
      <c r="J540" s="159">
        <f>IFERROR((B540/B527)^4-1-D540/100,"")</f>
        <v/>
      </c>
    </row>
    <row r="541">
      <c r="A541" s="10" t="n">
        <v>39206</v>
      </c>
      <c r="B541" s="13">
        <f>IF(VLOOKUP(A541,SP500相关数据!$B$11:$C$24727,2,TRUE)&lt;&gt;"",VLOOKUP(A541,SP500相关数据!$B$11:$C$24727,2,TRUE),IF(VLOOKUP(A541-1,SP500相关数据!$B$11:$C$24727,2,TRUE)&lt;&gt;"",VLOOKUP(A541-1,SP500相关数据!$B$11:$C$24727,2,TRUE),VLOOKUP(A541-2,SP500相关数据!$B$11:$C$24727,2,TRUE)))</f>
        <v/>
      </c>
      <c r="C541" s="13">
        <f>IFERROR(IF(VLOOKUP(A541,SP500相关数据!$B$11:$E$24727,4,TRUE)&lt;&gt;"",VLOOKUP(A541,SP500相关数据!$B$11:$E$24727,4,TRUE),IF(VLOOKUP(A541-1,SP500相关数据!$B$11:$E$24727,4,TRUE)&lt;&gt;"",VLOOKUP(A541-1,SP500相关数据!$B$11:$E$24727,4,TRUE),VLOOKUP(A541-2,SP500相关数据!$B$11:$E$24727,4,TRUE))),"")</f>
        <v/>
      </c>
      <c r="D541" s="13">
        <f>IF(VLOOKUP(A541,高收益利差!$A:$B,2,TRUE)&lt;&gt;"",VLOOKUP(A541,高收益利差!$A:$B,2,TRUE),IF(VLOOKUP(A541-1,高收益利差!$A:$B,2,TRUE)&lt;&gt;"",VLOOKUP(A541-1,高收益利差!$A:$B,2,TRUE),VLOOKUP(A541-2,高收益利差!$A:$B,2,TRUE)))</f>
        <v/>
      </c>
      <c r="E541" s="13">
        <f>IFERROR(VLOOKUP(A541,'10Y2Y'!$A:$B,2,TRUE),"")</f>
        <v/>
      </c>
      <c r="F541">
        <f>IFERROR(D541-D528,"")</f>
        <v/>
      </c>
      <c r="G541">
        <f>IFERROR(B541/AVERAGE(B502:B541)-1,"")</f>
        <v/>
      </c>
      <c r="H541">
        <f>IF(B541="","",IFERROR(AVERAGE(B502:B541)/AVERAGE(B489:B528)-1,""))</f>
        <v/>
      </c>
      <c r="I541">
        <f>IFERROR(VLOOKUP(A541,'Sahm Rule'!$A:$B,2,TRUE),"")</f>
        <v/>
      </c>
      <c r="J541" s="159">
        <f>IFERROR((B541/B528)^4-1-D541/100,"")</f>
        <v/>
      </c>
    </row>
    <row r="542">
      <c r="A542" s="10" t="n">
        <v>39213</v>
      </c>
      <c r="B542" s="13">
        <f>IF(VLOOKUP(A542,SP500相关数据!$B$11:$C$24727,2,TRUE)&lt;&gt;"",VLOOKUP(A542,SP500相关数据!$B$11:$C$24727,2,TRUE),IF(VLOOKUP(A542-1,SP500相关数据!$B$11:$C$24727,2,TRUE)&lt;&gt;"",VLOOKUP(A542-1,SP500相关数据!$B$11:$C$24727,2,TRUE),VLOOKUP(A542-2,SP500相关数据!$B$11:$C$24727,2,TRUE)))</f>
        <v/>
      </c>
      <c r="C542" s="13">
        <f>IFERROR(IF(VLOOKUP(A542,SP500相关数据!$B$11:$E$24727,4,TRUE)&lt;&gt;"",VLOOKUP(A542,SP500相关数据!$B$11:$E$24727,4,TRUE),IF(VLOOKUP(A542-1,SP500相关数据!$B$11:$E$24727,4,TRUE)&lt;&gt;"",VLOOKUP(A542-1,SP500相关数据!$B$11:$E$24727,4,TRUE),VLOOKUP(A542-2,SP500相关数据!$B$11:$E$24727,4,TRUE))),"")</f>
        <v/>
      </c>
      <c r="D542" s="13">
        <f>IF(VLOOKUP(A542,高收益利差!$A:$B,2,TRUE)&lt;&gt;"",VLOOKUP(A542,高收益利差!$A:$B,2,TRUE),IF(VLOOKUP(A542-1,高收益利差!$A:$B,2,TRUE)&lt;&gt;"",VLOOKUP(A542-1,高收益利差!$A:$B,2,TRUE),VLOOKUP(A542-2,高收益利差!$A:$B,2,TRUE)))</f>
        <v/>
      </c>
      <c r="E542" s="13">
        <f>IFERROR(VLOOKUP(A542,'10Y2Y'!$A:$B,2,TRUE),"")</f>
        <v/>
      </c>
      <c r="F542">
        <f>IFERROR(D542-D529,"")</f>
        <v/>
      </c>
      <c r="G542">
        <f>IFERROR(B542/AVERAGE(B503:B542)-1,"")</f>
        <v/>
      </c>
      <c r="H542">
        <f>IF(B542="","",IFERROR(AVERAGE(B503:B542)/AVERAGE(B490:B529)-1,""))</f>
        <v/>
      </c>
      <c r="I542">
        <f>IFERROR(VLOOKUP(A542,'Sahm Rule'!$A:$B,2,TRUE),"")</f>
        <v/>
      </c>
      <c r="J542" s="159">
        <f>IFERROR((B542/B529)^4-1-D542/100,"")</f>
        <v/>
      </c>
    </row>
    <row r="543">
      <c r="A543" s="10" t="n">
        <v>39220</v>
      </c>
      <c r="B543" s="13">
        <f>IF(VLOOKUP(A543,SP500相关数据!$B$11:$C$24727,2,TRUE)&lt;&gt;"",VLOOKUP(A543,SP500相关数据!$B$11:$C$24727,2,TRUE),IF(VLOOKUP(A543-1,SP500相关数据!$B$11:$C$24727,2,TRUE)&lt;&gt;"",VLOOKUP(A543-1,SP500相关数据!$B$11:$C$24727,2,TRUE),VLOOKUP(A543-2,SP500相关数据!$B$11:$C$24727,2,TRUE)))</f>
        <v/>
      </c>
      <c r="C543" s="13">
        <f>IFERROR(IF(VLOOKUP(A543,SP500相关数据!$B$11:$E$24727,4,TRUE)&lt;&gt;"",VLOOKUP(A543,SP500相关数据!$B$11:$E$24727,4,TRUE),IF(VLOOKUP(A543-1,SP500相关数据!$B$11:$E$24727,4,TRUE)&lt;&gt;"",VLOOKUP(A543-1,SP500相关数据!$B$11:$E$24727,4,TRUE),VLOOKUP(A543-2,SP500相关数据!$B$11:$E$24727,4,TRUE))),"")</f>
        <v/>
      </c>
      <c r="D543" s="13">
        <f>IF(VLOOKUP(A543,高收益利差!$A:$B,2,TRUE)&lt;&gt;"",VLOOKUP(A543,高收益利差!$A:$B,2,TRUE),IF(VLOOKUP(A543-1,高收益利差!$A:$B,2,TRUE)&lt;&gt;"",VLOOKUP(A543-1,高收益利差!$A:$B,2,TRUE),VLOOKUP(A543-2,高收益利差!$A:$B,2,TRUE)))</f>
        <v/>
      </c>
      <c r="E543" s="13">
        <f>IFERROR(VLOOKUP(A543,'10Y2Y'!$A:$B,2,TRUE),"")</f>
        <v/>
      </c>
      <c r="F543">
        <f>IFERROR(D543-D530,"")</f>
        <v/>
      </c>
      <c r="G543">
        <f>IFERROR(B543/AVERAGE(B504:B543)-1,"")</f>
        <v/>
      </c>
      <c r="H543">
        <f>IF(B543="","",IFERROR(AVERAGE(B504:B543)/AVERAGE(B491:B530)-1,""))</f>
        <v/>
      </c>
      <c r="I543">
        <f>IFERROR(VLOOKUP(A543,'Sahm Rule'!$A:$B,2,TRUE),"")</f>
        <v/>
      </c>
      <c r="J543" s="159">
        <f>IFERROR((B543/B530)^4-1-D543/100,"")</f>
        <v/>
      </c>
    </row>
    <row r="544">
      <c r="A544" s="10" t="n">
        <v>39227</v>
      </c>
      <c r="B544" s="13">
        <f>IF(VLOOKUP(A544,SP500相关数据!$B$11:$C$24727,2,TRUE)&lt;&gt;"",VLOOKUP(A544,SP500相关数据!$B$11:$C$24727,2,TRUE),IF(VLOOKUP(A544-1,SP500相关数据!$B$11:$C$24727,2,TRUE)&lt;&gt;"",VLOOKUP(A544-1,SP500相关数据!$B$11:$C$24727,2,TRUE),VLOOKUP(A544-2,SP500相关数据!$B$11:$C$24727,2,TRUE)))</f>
        <v/>
      </c>
      <c r="C544" s="13">
        <f>IFERROR(IF(VLOOKUP(A544,SP500相关数据!$B$11:$E$24727,4,TRUE)&lt;&gt;"",VLOOKUP(A544,SP500相关数据!$B$11:$E$24727,4,TRUE),IF(VLOOKUP(A544-1,SP500相关数据!$B$11:$E$24727,4,TRUE)&lt;&gt;"",VLOOKUP(A544-1,SP500相关数据!$B$11:$E$24727,4,TRUE),VLOOKUP(A544-2,SP500相关数据!$B$11:$E$24727,4,TRUE))),"")</f>
        <v/>
      </c>
      <c r="D544" s="13">
        <f>IF(VLOOKUP(A544,高收益利差!$A:$B,2,TRUE)&lt;&gt;"",VLOOKUP(A544,高收益利差!$A:$B,2,TRUE),IF(VLOOKUP(A544-1,高收益利差!$A:$B,2,TRUE)&lt;&gt;"",VLOOKUP(A544-1,高收益利差!$A:$B,2,TRUE),VLOOKUP(A544-2,高收益利差!$A:$B,2,TRUE)))</f>
        <v/>
      </c>
      <c r="E544" s="13">
        <f>IFERROR(VLOOKUP(A544,'10Y2Y'!$A:$B,2,TRUE),"")</f>
        <v/>
      </c>
      <c r="F544">
        <f>IFERROR(D544-D531,"")</f>
        <v/>
      </c>
      <c r="G544">
        <f>IFERROR(B544/AVERAGE(B505:B544)-1,"")</f>
        <v/>
      </c>
      <c r="H544">
        <f>IF(B544="","",IFERROR(AVERAGE(B505:B544)/AVERAGE(B492:B531)-1,""))</f>
        <v/>
      </c>
      <c r="I544">
        <f>IFERROR(VLOOKUP(A544,'Sahm Rule'!$A:$B,2,TRUE),"")</f>
        <v/>
      </c>
      <c r="J544" s="159">
        <f>IFERROR((B544/B531)^4-1-D544/100,"")</f>
        <v/>
      </c>
    </row>
    <row r="545">
      <c r="A545" s="10" t="n">
        <v>39234</v>
      </c>
      <c r="B545" s="13">
        <f>IF(VLOOKUP(A545,SP500相关数据!$B$11:$C$24727,2,TRUE)&lt;&gt;"",VLOOKUP(A545,SP500相关数据!$B$11:$C$24727,2,TRUE),IF(VLOOKUP(A545-1,SP500相关数据!$B$11:$C$24727,2,TRUE)&lt;&gt;"",VLOOKUP(A545-1,SP500相关数据!$B$11:$C$24727,2,TRUE),VLOOKUP(A545-2,SP500相关数据!$B$11:$C$24727,2,TRUE)))</f>
        <v/>
      </c>
      <c r="C545" s="13">
        <f>IFERROR(IF(VLOOKUP(A545,SP500相关数据!$B$11:$E$24727,4,TRUE)&lt;&gt;"",VLOOKUP(A545,SP500相关数据!$B$11:$E$24727,4,TRUE),IF(VLOOKUP(A545-1,SP500相关数据!$B$11:$E$24727,4,TRUE)&lt;&gt;"",VLOOKUP(A545-1,SP500相关数据!$B$11:$E$24727,4,TRUE),VLOOKUP(A545-2,SP500相关数据!$B$11:$E$24727,4,TRUE))),"")</f>
        <v/>
      </c>
      <c r="D545" s="13">
        <f>IF(VLOOKUP(A545,高收益利差!$A:$B,2,TRUE)&lt;&gt;"",VLOOKUP(A545,高收益利差!$A:$B,2,TRUE),IF(VLOOKUP(A545-1,高收益利差!$A:$B,2,TRUE)&lt;&gt;"",VLOOKUP(A545-1,高收益利差!$A:$B,2,TRUE),VLOOKUP(A545-2,高收益利差!$A:$B,2,TRUE)))</f>
        <v/>
      </c>
      <c r="E545" s="13">
        <f>IFERROR(VLOOKUP(A545,'10Y2Y'!$A:$B,2,TRUE),"")</f>
        <v/>
      </c>
      <c r="F545">
        <f>IFERROR(D545-D532,"")</f>
        <v/>
      </c>
      <c r="G545">
        <f>IFERROR(B545/AVERAGE(B506:B545)-1,"")</f>
        <v/>
      </c>
      <c r="H545">
        <f>IF(B545="","",IFERROR(AVERAGE(B506:B545)/AVERAGE(B493:B532)-1,""))</f>
        <v/>
      </c>
      <c r="I545">
        <f>IFERROR(VLOOKUP(A545,'Sahm Rule'!$A:$B,2,TRUE),"")</f>
        <v/>
      </c>
      <c r="J545" s="159">
        <f>IFERROR((B545/B532)^4-1-D545/100,"")</f>
        <v/>
      </c>
    </row>
    <row r="546">
      <c r="A546" s="10" t="n">
        <v>39241</v>
      </c>
      <c r="B546" s="13">
        <f>IF(VLOOKUP(A546,SP500相关数据!$B$11:$C$24727,2,TRUE)&lt;&gt;"",VLOOKUP(A546,SP500相关数据!$B$11:$C$24727,2,TRUE),IF(VLOOKUP(A546-1,SP500相关数据!$B$11:$C$24727,2,TRUE)&lt;&gt;"",VLOOKUP(A546-1,SP500相关数据!$B$11:$C$24727,2,TRUE),VLOOKUP(A546-2,SP500相关数据!$B$11:$C$24727,2,TRUE)))</f>
        <v/>
      </c>
      <c r="C546" s="13">
        <f>IFERROR(IF(VLOOKUP(A546,SP500相关数据!$B$11:$E$24727,4,TRUE)&lt;&gt;"",VLOOKUP(A546,SP500相关数据!$B$11:$E$24727,4,TRUE),IF(VLOOKUP(A546-1,SP500相关数据!$B$11:$E$24727,4,TRUE)&lt;&gt;"",VLOOKUP(A546-1,SP500相关数据!$B$11:$E$24727,4,TRUE),VLOOKUP(A546-2,SP500相关数据!$B$11:$E$24727,4,TRUE))),"")</f>
        <v/>
      </c>
      <c r="D546" s="13">
        <f>IF(VLOOKUP(A546,高收益利差!$A:$B,2,TRUE)&lt;&gt;"",VLOOKUP(A546,高收益利差!$A:$B,2,TRUE),IF(VLOOKUP(A546-1,高收益利差!$A:$B,2,TRUE)&lt;&gt;"",VLOOKUP(A546-1,高收益利差!$A:$B,2,TRUE),VLOOKUP(A546-2,高收益利差!$A:$B,2,TRUE)))</f>
        <v/>
      </c>
      <c r="E546" s="13">
        <f>IFERROR(VLOOKUP(A546,'10Y2Y'!$A:$B,2,TRUE),"")</f>
        <v/>
      </c>
      <c r="F546">
        <f>IFERROR(D546-D533,"")</f>
        <v/>
      </c>
      <c r="G546">
        <f>IFERROR(B546/AVERAGE(B507:B546)-1,"")</f>
        <v/>
      </c>
      <c r="H546">
        <f>IF(B546="","",IFERROR(AVERAGE(B507:B546)/AVERAGE(B494:B533)-1,""))</f>
        <v/>
      </c>
      <c r="I546">
        <f>IFERROR(VLOOKUP(A546,'Sahm Rule'!$A:$B,2,TRUE),"")</f>
        <v/>
      </c>
      <c r="J546" s="159">
        <f>IFERROR((B546/B533)^4-1-D546/100,"")</f>
        <v/>
      </c>
    </row>
    <row r="547">
      <c r="A547" s="10" t="n">
        <v>39248</v>
      </c>
      <c r="B547" s="13">
        <f>IF(VLOOKUP(A547,SP500相关数据!$B$11:$C$24727,2,TRUE)&lt;&gt;"",VLOOKUP(A547,SP500相关数据!$B$11:$C$24727,2,TRUE),IF(VLOOKUP(A547-1,SP500相关数据!$B$11:$C$24727,2,TRUE)&lt;&gt;"",VLOOKUP(A547-1,SP500相关数据!$B$11:$C$24727,2,TRUE),VLOOKUP(A547-2,SP500相关数据!$B$11:$C$24727,2,TRUE)))</f>
        <v/>
      </c>
      <c r="C547" s="13">
        <f>IFERROR(IF(VLOOKUP(A547,SP500相关数据!$B$11:$E$24727,4,TRUE)&lt;&gt;"",VLOOKUP(A547,SP500相关数据!$B$11:$E$24727,4,TRUE),IF(VLOOKUP(A547-1,SP500相关数据!$B$11:$E$24727,4,TRUE)&lt;&gt;"",VLOOKUP(A547-1,SP500相关数据!$B$11:$E$24727,4,TRUE),VLOOKUP(A547-2,SP500相关数据!$B$11:$E$24727,4,TRUE))),"")</f>
        <v/>
      </c>
      <c r="D547" s="13">
        <f>IF(VLOOKUP(A547,高收益利差!$A:$B,2,TRUE)&lt;&gt;"",VLOOKUP(A547,高收益利差!$A:$B,2,TRUE),IF(VLOOKUP(A547-1,高收益利差!$A:$B,2,TRUE)&lt;&gt;"",VLOOKUP(A547-1,高收益利差!$A:$B,2,TRUE),VLOOKUP(A547-2,高收益利差!$A:$B,2,TRUE)))</f>
        <v/>
      </c>
      <c r="E547" s="13">
        <f>IFERROR(VLOOKUP(A547,'10Y2Y'!$A:$B,2,TRUE),"")</f>
        <v/>
      </c>
      <c r="F547">
        <f>IFERROR(D547-D534,"")</f>
        <v/>
      </c>
      <c r="G547">
        <f>IFERROR(B547/AVERAGE(B508:B547)-1,"")</f>
        <v/>
      </c>
      <c r="H547">
        <f>IF(B547="","",IFERROR(AVERAGE(B508:B547)/AVERAGE(B495:B534)-1,""))</f>
        <v/>
      </c>
      <c r="I547">
        <f>IFERROR(VLOOKUP(A547,'Sahm Rule'!$A:$B,2,TRUE),"")</f>
        <v/>
      </c>
      <c r="J547" s="159">
        <f>IFERROR((B547/B534)^4-1-D547/100,"")</f>
        <v/>
      </c>
    </row>
    <row r="548">
      <c r="A548" s="10" t="n">
        <v>39255</v>
      </c>
      <c r="B548" s="13">
        <f>IF(VLOOKUP(A548,SP500相关数据!$B$11:$C$24727,2,TRUE)&lt;&gt;"",VLOOKUP(A548,SP500相关数据!$B$11:$C$24727,2,TRUE),IF(VLOOKUP(A548-1,SP500相关数据!$B$11:$C$24727,2,TRUE)&lt;&gt;"",VLOOKUP(A548-1,SP500相关数据!$B$11:$C$24727,2,TRUE),VLOOKUP(A548-2,SP500相关数据!$B$11:$C$24727,2,TRUE)))</f>
        <v/>
      </c>
      <c r="C548" s="13">
        <f>IFERROR(IF(VLOOKUP(A548,SP500相关数据!$B$11:$E$24727,4,TRUE)&lt;&gt;"",VLOOKUP(A548,SP500相关数据!$B$11:$E$24727,4,TRUE),IF(VLOOKUP(A548-1,SP500相关数据!$B$11:$E$24727,4,TRUE)&lt;&gt;"",VLOOKUP(A548-1,SP500相关数据!$B$11:$E$24727,4,TRUE),VLOOKUP(A548-2,SP500相关数据!$B$11:$E$24727,4,TRUE))),"")</f>
        <v/>
      </c>
      <c r="D548" s="13">
        <f>IF(VLOOKUP(A548,高收益利差!$A:$B,2,TRUE)&lt;&gt;"",VLOOKUP(A548,高收益利差!$A:$B,2,TRUE),IF(VLOOKUP(A548-1,高收益利差!$A:$B,2,TRUE)&lt;&gt;"",VLOOKUP(A548-1,高收益利差!$A:$B,2,TRUE),VLOOKUP(A548-2,高收益利差!$A:$B,2,TRUE)))</f>
        <v/>
      </c>
      <c r="E548" s="13">
        <f>IFERROR(VLOOKUP(A548,'10Y2Y'!$A:$B,2,TRUE),"")</f>
        <v/>
      </c>
      <c r="F548">
        <f>IFERROR(D548-D535,"")</f>
        <v/>
      </c>
      <c r="G548">
        <f>IFERROR(B548/AVERAGE(B509:B548)-1,"")</f>
        <v/>
      </c>
      <c r="H548">
        <f>IF(B548="","",IFERROR(AVERAGE(B509:B548)/AVERAGE(B496:B535)-1,""))</f>
        <v/>
      </c>
      <c r="I548">
        <f>IFERROR(VLOOKUP(A548,'Sahm Rule'!$A:$B,2,TRUE),"")</f>
        <v/>
      </c>
      <c r="J548" s="159">
        <f>IFERROR((B548/B535)^4-1-D548/100,"")</f>
        <v/>
      </c>
    </row>
    <row r="549">
      <c r="A549" s="10" t="n">
        <v>39262</v>
      </c>
      <c r="B549" s="13">
        <f>IF(VLOOKUP(A549,SP500相关数据!$B$11:$C$24727,2,TRUE)&lt;&gt;"",VLOOKUP(A549,SP500相关数据!$B$11:$C$24727,2,TRUE),IF(VLOOKUP(A549-1,SP500相关数据!$B$11:$C$24727,2,TRUE)&lt;&gt;"",VLOOKUP(A549-1,SP500相关数据!$B$11:$C$24727,2,TRUE),VLOOKUP(A549-2,SP500相关数据!$B$11:$C$24727,2,TRUE)))</f>
        <v/>
      </c>
      <c r="C549" s="13">
        <f>IFERROR(IF(VLOOKUP(A549,SP500相关数据!$B$11:$E$24727,4,TRUE)&lt;&gt;"",VLOOKUP(A549,SP500相关数据!$B$11:$E$24727,4,TRUE),IF(VLOOKUP(A549-1,SP500相关数据!$B$11:$E$24727,4,TRUE)&lt;&gt;"",VLOOKUP(A549-1,SP500相关数据!$B$11:$E$24727,4,TRUE),VLOOKUP(A549-2,SP500相关数据!$B$11:$E$24727,4,TRUE))),"")</f>
        <v/>
      </c>
      <c r="D549" s="13">
        <f>IF(VLOOKUP(A549,高收益利差!$A:$B,2,TRUE)&lt;&gt;"",VLOOKUP(A549,高收益利差!$A:$B,2,TRUE),IF(VLOOKUP(A549-1,高收益利差!$A:$B,2,TRUE)&lt;&gt;"",VLOOKUP(A549-1,高收益利差!$A:$B,2,TRUE),VLOOKUP(A549-2,高收益利差!$A:$B,2,TRUE)))</f>
        <v/>
      </c>
      <c r="E549" s="13">
        <f>IFERROR(VLOOKUP(A549,'10Y2Y'!$A:$B,2,TRUE),"")</f>
        <v/>
      </c>
      <c r="F549">
        <f>IFERROR(D549-D536,"")</f>
        <v/>
      </c>
      <c r="G549">
        <f>IFERROR(B549/AVERAGE(B510:B549)-1,"")</f>
        <v/>
      </c>
      <c r="H549">
        <f>IF(B549="","",IFERROR(AVERAGE(B510:B549)/AVERAGE(B497:B536)-1,""))</f>
        <v/>
      </c>
      <c r="I549">
        <f>IFERROR(VLOOKUP(A549,'Sahm Rule'!$A:$B,2,TRUE),"")</f>
        <v/>
      </c>
      <c r="J549" s="159">
        <f>IFERROR((B549/B536)^4-1-D549/100,"")</f>
        <v/>
      </c>
    </row>
    <row r="550">
      <c r="A550" s="10" t="n">
        <v>39269</v>
      </c>
      <c r="B550" s="13">
        <f>IF(VLOOKUP(A550,SP500相关数据!$B$11:$C$24727,2,TRUE)&lt;&gt;"",VLOOKUP(A550,SP500相关数据!$B$11:$C$24727,2,TRUE),IF(VLOOKUP(A550-1,SP500相关数据!$B$11:$C$24727,2,TRUE)&lt;&gt;"",VLOOKUP(A550-1,SP500相关数据!$B$11:$C$24727,2,TRUE),VLOOKUP(A550-2,SP500相关数据!$B$11:$C$24727,2,TRUE)))</f>
        <v/>
      </c>
      <c r="C550" s="13">
        <f>IFERROR(IF(VLOOKUP(A550,SP500相关数据!$B$11:$E$24727,4,TRUE)&lt;&gt;"",VLOOKUP(A550,SP500相关数据!$B$11:$E$24727,4,TRUE),IF(VLOOKUP(A550-1,SP500相关数据!$B$11:$E$24727,4,TRUE)&lt;&gt;"",VLOOKUP(A550-1,SP500相关数据!$B$11:$E$24727,4,TRUE),VLOOKUP(A550-2,SP500相关数据!$B$11:$E$24727,4,TRUE))),"")</f>
        <v/>
      </c>
      <c r="D550" s="13">
        <f>IF(VLOOKUP(A550,高收益利差!$A:$B,2,TRUE)&lt;&gt;"",VLOOKUP(A550,高收益利差!$A:$B,2,TRUE),IF(VLOOKUP(A550-1,高收益利差!$A:$B,2,TRUE)&lt;&gt;"",VLOOKUP(A550-1,高收益利差!$A:$B,2,TRUE),VLOOKUP(A550-2,高收益利差!$A:$B,2,TRUE)))</f>
        <v/>
      </c>
      <c r="E550" s="13">
        <f>IFERROR(VLOOKUP(A550,'10Y2Y'!$A:$B,2,TRUE),"")</f>
        <v/>
      </c>
      <c r="F550">
        <f>IFERROR(D550-D537,"")</f>
        <v/>
      </c>
      <c r="G550">
        <f>IFERROR(B550/AVERAGE(B511:B550)-1,"")</f>
        <v/>
      </c>
      <c r="H550">
        <f>IF(B550="","",IFERROR(AVERAGE(B511:B550)/AVERAGE(B498:B537)-1,""))</f>
        <v/>
      </c>
      <c r="I550">
        <f>IFERROR(VLOOKUP(A550,'Sahm Rule'!$A:$B,2,TRUE),"")</f>
        <v/>
      </c>
      <c r="J550" s="159">
        <f>IFERROR((B550/B537)^4-1-D550/100,"")</f>
        <v/>
      </c>
    </row>
    <row r="551">
      <c r="A551" s="10" t="n">
        <v>39276</v>
      </c>
      <c r="B551" s="13">
        <f>IF(VLOOKUP(A551,SP500相关数据!$B$11:$C$24727,2,TRUE)&lt;&gt;"",VLOOKUP(A551,SP500相关数据!$B$11:$C$24727,2,TRUE),IF(VLOOKUP(A551-1,SP500相关数据!$B$11:$C$24727,2,TRUE)&lt;&gt;"",VLOOKUP(A551-1,SP500相关数据!$B$11:$C$24727,2,TRUE),VLOOKUP(A551-2,SP500相关数据!$B$11:$C$24727,2,TRUE)))</f>
        <v/>
      </c>
      <c r="C551" s="13">
        <f>IFERROR(IF(VLOOKUP(A551,SP500相关数据!$B$11:$E$24727,4,TRUE)&lt;&gt;"",VLOOKUP(A551,SP500相关数据!$B$11:$E$24727,4,TRUE),IF(VLOOKUP(A551-1,SP500相关数据!$B$11:$E$24727,4,TRUE)&lt;&gt;"",VLOOKUP(A551-1,SP500相关数据!$B$11:$E$24727,4,TRUE),VLOOKUP(A551-2,SP500相关数据!$B$11:$E$24727,4,TRUE))),"")</f>
        <v/>
      </c>
      <c r="D551" s="13">
        <f>IF(VLOOKUP(A551,高收益利差!$A:$B,2,TRUE)&lt;&gt;"",VLOOKUP(A551,高收益利差!$A:$B,2,TRUE),IF(VLOOKUP(A551-1,高收益利差!$A:$B,2,TRUE)&lt;&gt;"",VLOOKUP(A551-1,高收益利差!$A:$B,2,TRUE),VLOOKUP(A551-2,高收益利差!$A:$B,2,TRUE)))</f>
        <v/>
      </c>
      <c r="E551" s="13">
        <f>IFERROR(VLOOKUP(A551,'10Y2Y'!$A:$B,2,TRUE),"")</f>
        <v/>
      </c>
      <c r="F551">
        <f>IFERROR(D551-D538,"")</f>
        <v/>
      </c>
      <c r="G551">
        <f>IFERROR(B551/AVERAGE(B512:B551)-1,"")</f>
        <v/>
      </c>
      <c r="H551">
        <f>IF(B551="","",IFERROR(AVERAGE(B512:B551)/AVERAGE(B499:B538)-1,""))</f>
        <v/>
      </c>
      <c r="I551">
        <f>IFERROR(VLOOKUP(A551,'Sahm Rule'!$A:$B,2,TRUE),"")</f>
        <v/>
      </c>
      <c r="J551" s="159">
        <f>IFERROR((B551/B538)^4-1-D551/100,"")</f>
        <v/>
      </c>
    </row>
    <row r="552">
      <c r="A552" s="10" t="n">
        <v>39283</v>
      </c>
      <c r="B552" s="13">
        <f>IF(VLOOKUP(A552,SP500相关数据!$B$11:$C$24727,2,TRUE)&lt;&gt;"",VLOOKUP(A552,SP500相关数据!$B$11:$C$24727,2,TRUE),IF(VLOOKUP(A552-1,SP500相关数据!$B$11:$C$24727,2,TRUE)&lt;&gt;"",VLOOKUP(A552-1,SP500相关数据!$B$11:$C$24727,2,TRUE),VLOOKUP(A552-2,SP500相关数据!$B$11:$C$24727,2,TRUE)))</f>
        <v/>
      </c>
      <c r="C552" s="13">
        <f>IFERROR(IF(VLOOKUP(A552,SP500相关数据!$B$11:$E$24727,4,TRUE)&lt;&gt;"",VLOOKUP(A552,SP500相关数据!$B$11:$E$24727,4,TRUE),IF(VLOOKUP(A552-1,SP500相关数据!$B$11:$E$24727,4,TRUE)&lt;&gt;"",VLOOKUP(A552-1,SP500相关数据!$B$11:$E$24727,4,TRUE),VLOOKUP(A552-2,SP500相关数据!$B$11:$E$24727,4,TRUE))),"")</f>
        <v/>
      </c>
      <c r="D552" s="13">
        <f>IF(VLOOKUP(A552,高收益利差!$A:$B,2,TRUE)&lt;&gt;"",VLOOKUP(A552,高收益利差!$A:$B,2,TRUE),IF(VLOOKUP(A552-1,高收益利差!$A:$B,2,TRUE)&lt;&gt;"",VLOOKUP(A552-1,高收益利差!$A:$B,2,TRUE),VLOOKUP(A552-2,高收益利差!$A:$B,2,TRUE)))</f>
        <v/>
      </c>
      <c r="E552" s="13">
        <f>IFERROR(VLOOKUP(A552,'10Y2Y'!$A:$B,2,TRUE),"")</f>
        <v/>
      </c>
      <c r="F552">
        <f>IFERROR(D552-D539,"")</f>
        <v/>
      </c>
      <c r="G552">
        <f>IFERROR(B552/AVERAGE(B513:B552)-1,"")</f>
        <v/>
      </c>
      <c r="H552">
        <f>IF(B552="","",IFERROR(AVERAGE(B513:B552)/AVERAGE(B500:B539)-1,""))</f>
        <v/>
      </c>
      <c r="I552">
        <f>IFERROR(VLOOKUP(A552,'Sahm Rule'!$A:$B,2,TRUE),"")</f>
        <v/>
      </c>
      <c r="J552" s="159">
        <f>IFERROR((B552/B539)^4-1-D552/100,"")</f>
        <v/>
      </c>
    </row>
    <row r="553">
      <c r="A553" s="10" t="n">
        <v>39290</v>
      </c>
      <c r="B553" s="13">
        <f>IF(VLOOKUP(A553,SP500相关数据!$B$11:$C$24727,2,TRUE)&lt;&gt;"",VLOOKUP(A553,SP500相关数据!$B$11:$C$24727,2,TRUE),IF(VLOOKUP(A553-1,SP500相关数据!$B$11:$C$24727,2,TRUE)&lt;&gt;"",VLOOKUP(A553-1,SP500相关数据!$B$11:$C$24727,2,TRUE),VLOOKUP(A553-2,SP500相关数据!$B$11:$C$24727,2,TRUE)))</f>
        <v/>
      </c>
      <c r="C553" s="13">
        <f>IFERROR(IF(VLOOKUP(A553,SP500相关数据!$B$11:$E$24727,4,TRUE)&lt;&gt;"",VLOOKUP(A553,SP500相关数据!$B$11:$E$24727,4,TRUE),IF(VLOOKUP(A553-1,SP500相关数据!$B$11:$E$24727,4,TRUE)&lt;&gt;"",VLOOKUP(A553-1,SP500相关数据!$B$11:$E$24727,4,TRUE),VLOOKUP(A553-2,SP500相关数据!$B$11:$E$24727,4,TRUE))),"")</f>
        <v/>
      </c>
      <c r="D553" s="13">
        <f>IF(VLOOKUP(A553,高收益利差!$A:$B,2,TRUE)&lt;&gt;"",VLOOKUP(A553,高收益利差!$A:$B,2,TRUE),IF(VLOOKUP(A553-1,高收益利差!$A:$B,2,TRUE)&lt;&gt;"",VLOOKUP(A553-1,高收益利差!$A:$B,2,TRUE),VLOOKUP(A553-2,高收益利差!$A:$B,2,TRUE)))</f>
        <v/>
      </c>
      <c r="E553" s="13">
        <f>IFERROR(VLOOKUP(A553,'10Y2Y'!$A:$B,2,TRUE),"")</f>
        <v/>
      </c>
      <c r="F553">
        <f>IFERROR(D553-D540,"")</f>
        <v/>
      </c>
      <c r="G553">
        <f>IFERROR(B553/AVERAGE(B514:B553)-1,"")</f>
        <v/>
      </c>
      <c r="H553">
        <f>IF(B553="","",IFERROR(AVERAGE(B514:B553)/AVERAGE(B501:B540)-1,""))</f>
        <v/>
      </c>
      <c r="I553">
        <f>IFERROR(VLOOKUP(A553,'Sahm Rule'!$A:$B,2,TRUE),"")</f>
        <v/>
      </c>
      <c r="J553" s="159">
        <f>IFERROR((B553/B540)^4-1-D553/100,"")</f>
        <v/>
      </c>
    </row>
    <row r="554">
      <c r="A554" s="10" t="n">
        <v>39297</v>
      </c>
      <c r="B554" s="13">
        <f>IF(VLOOKUP(A554,SP500相关数据!$B$11:$C$24727,2,TRUE)&lt;&gt;"",VLOOKUP(A554,SP500相关数据!$B$11:$C$24727,2,TRUE),IF(VLOOKUP(A554-1,SP500相关数据!$B$11:$C$24727,2,TRUE)&lt;&gt;"",VLOOKUP(A554-1,SP500相关数据!$B$11:$C$24727,2,TRUE),VLOOKUP(A554-2,SP500相关数据!$B$11:$C$24727,2,TRUE)))</f>
        <v/>
      </c>
      <c r="C554" s="13">
        <f>IFERROR(IF(VLOOKUP(A554,SP500相关数据!$B$11:$E$24727,4,TRUE)&lt;&gt;"",VLOOKUP(A554,SP500相关数据!$B$11:$E$24727,4,TRUE),IF(VLOOKUP(A554-1,SP500相关数据!$B$11:$E$24727,4,TRUE)&lt;&gt;"",VLOOKUP(A554-1,SP500相关数据!$B$11:$E$24727,4,TRUE),VLOOKUP(A554-2,SP500相关数据!$B$11:$E$24727,4,TRUE))),"")</f>
        <v/>
      </c>
      <c r="D554" s="13">
        <f>IF(VLOOKUP(A554,高收益利差!$A:$B,2,TRUE)&lt;&gt;"",VLOOKUP(A554,高收益利差!$A:$B,2,TRUE),IF(VLOOKUP(A554-1,高收益利差!$A:$B,2,TRUE)&lt;&gt;"",VLOOKUP(A554-1,高收益利差!$A:$B,2,TRUE),VLOOKUP(A554-2,高收益利差!$A:$B,2,TRUE)))</f>
        <v/>
      </c>
      <c r="E554" s="13">
        <f>IFERROR(VLOOKUP(A554,'10Y2Y'!$A:$B,2,TRUE),"")</f>
        <v/>
      </c>
      <c r="F554">
        <f>IFERROR(D554-D541,"")</f>
        <v/>
      </c>
      <c r="G554">
        <f>IFERROR(B554/AVERAGE(B515:B554)-1,"")</f>
        <v/>
      </c>
      <c r="H554">
        <f>IF(B554="","",IFERROR(AVERAGE(B515:B554)/AVERAGE(B502:B541)-1,""))</f>
        <v/>
      </c>
      <c r="I554">
        <f>IFERROR(VLOOKUP(A554,'Sahm Rule'!$A:$B,2,TRUE),"")</f>
        <v/>
      </c>
      <c r="J554" s="159">
        <f>IFERROR((B554/B541)^4-1-D554/100,"")</f>
        <v/>
      </c>
    </row>
    <row r="555">
      <c r="A555" s="10" t="n">
        <v>39304</v>
      </c>
      <c r="B555" s="13">
        <f>IF(VLOOKUP(A555,SP500相关数据!$B$11:$C$24727,2,TRUE)&lt;&gt;"",VLOOKUP(A555,SP500相关数据!$B$11:$C$24727,2,TRUE),IF(VLOOKUP(A555-1,SP500相关数据!$B$11:$C$24727,2,TRUE)&lt;&gt;"",VLOOKUP(A555-1,SP500相关数据!$B$11:$C$24727,2,TRUE),VLOOKUP(A555-2,SP500相关数据!$B$11:$C$24727,2,TRUE)))</f>
        <v/>
      </c>
      <c r="C555" s="13">
        <f>IFERROR(IF(VLOOKUP(A555,SP500相关数据!$B$11:$E$24727,4,TRUE)&lt;&gt;"",VLOOKUP(A555,SP500相关数据!$B$11:$E$24727,4,TRUE),IF(VLOOKUP(A555-1,SP500相关数据!$B$11:$E$24727,4,TRUE)&lt;&gt;"",VLOOKUP(A555-1,SP500相关数据!$B$11:$E$24727,4,TRUE),VLOOKUP(A555-2,SP500相关数据!$B$11:$E$24727,4,TRUE))),"")</f>
        <v/>
      </c>
      <c r="D555" s="13">
        <f>IF(VLOOKUP(A555,高收益利差!$A:$B,2,TRUE)&lt;&gt;"",VLOOKUP(A555,高收益利差!$A:$B,2,TRUE),IF(VLOOKUP(A555-1,高收益利差!$A:$B,2,TRUE)&lt;&gt;"",VLOOKUP(A555-1,高收益利差!$A:$B,2,TRUE),VLOOKUP(A555-2,高收益利差!$A:$B,2,TRUE)))</f>
        <v/>
      </c>
      <c r="E555" s="13">
        <f>IFERROR(VLOOKUP(A555,'10Y2Y'!$A:$B,2,TRUE),"")</f>
        <v/>
      </c>
      <c r="F555">
        <f>IFERROR(D555-D542,"")</f>
        <v/>
      </c>
      <c r="G555">
        <f>IFERROR(B555/AVERAGE(B516:B555)-1,"")</f>
        <v/>
      </c>
      <c r="H555">
        <f>IF(B555="","",IFERROR(AVERAGE(B516:B555)/AVERAGE(B503:B542)-1,""))</f>
        <v/>
      </c>
      <c r="I555">
        <f>IFERROR(VLOOKUP(A555,'Sahm Rule'!$A:$B,2,TRUE),"")</f>
        <v/>
      </c>
      <c r="J555" s="159">
        <f>IFERROR((B555/B542)^4-1-D555/100,"")</f>
        <v/>
      </c>
    </row>
    <row r="556">
      <c r="A556" s="10" t="n">
        <v>39311</v>
      </c>
      <c r="B556" s="13">
        <f>IF(VLOOKUP(A556,SP500相关数据!$B$11:$C$24727,2,TRUE)&lt;&gt;"",VLOOKUP(A556,SP500相关数据!$B$11:$C$24727,2,TRUE),IF(VLOOKUP(A556-1,SP500相关数据!$B$11:$C$24727,2,TRUE)&lt;&gt;"",VLOOKUP(A556-1,SP500相关数据!$B$11:$C$24727,2,TRUE),VLOOKUP(A556-2,SP500相关数据!$B$11:$C$24727,2,TRUE)))</f>
        <v/>
      </c>
      <c r="C556" s="13">
        <f>IFERROR(IF(VLOOKUP(A556,SP500相关数据!$B$11:$E$24727,4,TRUE)&lt;&gt;"",VLOOKUP(A556,SP500相关数据!$B$11:$E$24727,4,TRUE),IF(VLOOKUP(A556-1,SP500相关数据!$B$11:$E$24727,4,TRUE)&lt;&gt;"",VLOOKUP(A556-1,SP500相关数据!$B$11:$E$24727,4,TRUE),VLOOKUP(A556-2,SP500相关数据!$B$11:$E$24727,4,TRUE))),"")</f>
        <v/>
      </c>
      <c r="D556" s="13">
        <f>IF(VLOOKUP(A556,高收益利差!$A:$B,2,TRUE)&lt;&gt;"",VLOOKUP(A556,高收益利差!$A:$B,2,TRUE),IF(VLOOKUP(A556-1,高收益利差!$A:$B,2,TRUE)&lt;&gt;"",VLOOKUP(A556-1,高收益利差!$A:$B,2,TRUE),VLOOKUP(A556-2,高收益利差!$A:$B,2,TRUE)))</f>
        <v/>
      </c>
      <c r="E556" s="13">
        <f>IFERROR(VLOOKUP(A556,'10Y2Y'!$A:$B,2,TRUE),"")</f>
        <v/>
      </c>
      <c r="F556">
        <f>IFERROR(D556-D543,"")</f>
        <v/>
      </c>
      <c r="G556">
        <f>IFERROR(B556/AVERAGE(B517:B556)-1,"")</f>
        <v/>
      </c>
      <c r="H556">
        <f>IF(B556="","",IFERROR(AVERAGE(B517:B556)/AVERAGE(B504:B543)-1,""))</f>
        <v/>
      </c>
      <c r="I556">
        <f>IFERROR(VLOOKUP(A556,'Sahm Rule'!$A:$B,2,TRUE),"")</f>
        <v/>
      </c>
      <c r="J556" s="159">
        <f>IFERROR((B556/B543)^4-1-D556/100,"")</f>
        <v/>
      </c>
    </row>
    <row r="557">
      <c r="A557" s="10" t="n">
        <v>39318</v>
      </c>
      <c r="B557" s="13">
        <f>IF(VLOOKUP(A557,SP500相关数据!$B$11:$C$24727,2,TRUE)&lt;&gt;"",VLOOKUP(A557,SP500相关数据!$B$11:$C$24727,2,TRUE),IF(VLOOKUP(A557-1,SP500相关数据!$B$11:$C$24727,2,TRUE)&lt;&gt;"",VLOOKUP(A557-1,SP500相关数据!$B$11:$C$24727,2,TRUE),VLOOKUP(A557-2,SP500相关数据!$B$11:$C$24727,2,TRUE)))</f>
        <v/>
      </c>
      <c r="C557" s="13">
        <f>IFERROR(IF(VLOOKUP(A557,SP500相关数据!$B$11:$E$24727,4,TRUE)&lt;&gt;"",VLOOKUP(A557,SP500相关数据!$B$11:$E$24727,4,TRUE),IF(VLOOKUP(A557-1,SP500相关数据!$B$11:$E$24727,4,TRUE)&lt;&gt;"",VLOOKUP(A557-1,SP500相关数据!$B$11:$E$24727,4,TRUE),VLOOKUP(A557-2,SP500相关数据!$B$11:$E$24727,4,TRUE))),"")</f>
        <v/>
      </c>
      <c r="D557" s="13">
        <f>IF(VLOOKUP(A557,高收益利差!$A:$B,2,TRUE)&lt;&gt;"",VLOOKUP(A557,高收益利差!$A:$B,2,TRUE),IF(VLOOKUP(A557-1,高收益利差!$A:$B,2,TRUE)&lt;&gt;"",VLOOKUP(A557-1,高收益利差!$A:$B,2,TRUE),VLOOKUP(A557-2,高收益利差!$A:$B,2,TRUE)))</f>
        <v/>
      </c>
      <c r="E557" s="13">
        <f>IFERROR(VLOOKUP(A557,'10Y2Y'!$A:$B,2,TRUE),"")</f>
        <v/>
      </c>
      <c r="F557">
        <f>IFERROR(D557-D544,"")</f>
        <v/>
      </c>
      <c r="G557">
        <f>IFERROR(B557/AVERAGE(B518:B557)-1,"")</f>
        <v/>
      </c>
      <c r="H557">
        <f>IF(B557="","",IFERROR(AVERAGE(B518:B557)/AVERAGE(B505:B544)-1,""))</f>
        <v/>
      </c>
      <c r="I557">
        <f>IFERROR(VLOOKUP(A557,'Sahm Rule'!$A:$B,2,TRUE),"")</f>
        <v/>
      </c>
      <c r="J557" s="159">
        <f>IFERROR((B557/B544)^4-1-D557/100,"")</f>
        <v/>
      </c>
    </row>
    <row r="558">
      <c r="A558" s="10" t="n">
        <v>39325</v>
      </c>
      <c r="B558" s="13">
        <f>IF(VLOOKUP(A558,SP500相关数据!$B$11:$C$24727,2,TRUE)&lt;&gt;"",VLOOKUP(A558,SP500相关数据!$B$11:$C$24727,2,TRUE),IF(VLOOKUP(A558-1,SP500相关数据!$B$11:$C$24727,2,TRUE)&lt;&gt;"",VLOOKUP(A558-1,SP500相关数据!$B$11:$C$24727,2,TRUE),VLOOKUP(A558-2,SP500相关数据!$B$11:$C$24727,2,TRUE)))</f>
        <v/>
      </c>
      <c r="C558" s="13">
        <f>IFERROR(IF(VLOOKUP(A558,SP500相关数据!$B$11:$E$24727,4,TRUE)&lt;&gt;"",VLOOKUP(A558,SP500相关数据!$B$11:$E$24727,4,TRUE),IF(VLOOKUP(A558-1,SP500相关数据!$B$11:$E$24727,4,TRUE)&lt;&gt;"",VLOOKUP(A558-1,SP500相关数据!$B$11:$E$24727,4,TRUE),VLOOKUP(A558-2,SP500相关数据!$B$11:$E$24727,4,TRUE))),"")</f>
        <v/>
      </c>
      <c r="D558" s="13">
        <f>IF(VLOOKUP(A558,高收益利差!$A:$B,2,TRUE)&lt;&gt;"",VLOOKUP(A558,高收益利差!$A:$B,2,TRUE),IF(VLOOKUP(A558-1,高收益利差!$A:$B,2,TRUE)&lt;&gt;"",VLOOKUP(A558-1,高收益利差!$A:$B,2,TRUE),VLOOKUP(A558-2,高收益利差!$A:$B,2,TRUE)))</f>
        <v/>
      </c>
      <c r="E558" s="13">
        <f>IFERROR(VLOOKUP(A558,'10Y2Y'!$A:$B,2,TRUE),"")</f>
        <v/>
      </c>
      <c r="F558">
        <f>IFERROR(D558-D545,"")</f>
        <v/>
      </c>
      <c r="G558">
        <f>IFERROR(B558/AVERAGE(B519:B558)-1,"")</f>
        <v/>
      </c>
      <c r="H558">
        <f>IF(B558="","",IFERROR(AVERAGE(B519:B558)/AVERAGE(B506:B545)-1,""))</f>
        <v/>
      </c>
      <c r="I558">
        <f>IFERROR(VLOOKUP(A558,'Sahm Rule'!$A:$B,2,TRUE),"")</f>
        <v/>
      </c>
      <c r="J558" s="159">
        <f>IFERROR((B558/B545)^4-1-D558/100,"")</f>
        <v/>
      </c>
    </row>
    <row r="559">
      <c r="A559" s="10" t="n">
        <v>39332</v>
      </c>
      <c r="B559" s="13">
        <f>IF(VLOOKUP(A559,SP500相关数据!$B$11:$C$24727,2,TRUE)&lt;&gt;"",VLOOKUP(A559,SP500相关数据!$B$11:$C$24727,2,TRUE),IF(VLOOKUP(A559-1,SP500相关数据!$B$11:$C$24727,2,TRUE)&lt;&gt;"",VLOOKUP(A559-1,SP500相关数据!$B$11:$C$24727,2,TRUE),VLOOKUP(A559-2,SP500相关数据!$B$11:$C$24727,2,TRUE)))</f>
        <v/>
      </c>
      <c r="C559" s="13">
        <f>IFERROR(IF(VLOOKUP(A559,SP500相关数据!$B$11:$E$24727,4,TRUE)&lt;&gt;"",VLOOKUP(A559,SP500相关数据!$B$11:$E$24727,4,TRUE),IF(VLOOKUP(A559-1,SP500相关数据!$B$11:$E$24727,4,TRUE)&lt;&gt;"",VLOOKUP(A559-1,SP500相关数据!$B$11:$E$24727,4,TRUE),VLOOKUP(A559-2,SP500相关数据!$B$11:$E$24727,4,TRUE))),"")</f>
        <v/>
      </c>
      <c r="D559" s="13">
        <f>IF(VLOOKUP(A559,高收益利差!$A:$B,2,TRUE)&lt;&gt;"",VLOOKUP(A559,高收益利差!$A:$B,2,TRUE),IF(VLOOKUP(A559-1,高收益利差!$A:$B,2,TRUE)&lt;&gt;"",VLOOKUP(A559-1,高收益利差!$A:$B,2,TRUE),VLOOKUP(A559-2,高收益利差!$A:$B,2,TRUE)))</f>
        <v/>
      </c>
      <c r="E559" s="13">
        <f>IFERROR(VLOOKUP(A559,'10Y2Y'!$A:$B,2,TRUE),"")</f>
        <v/>
      </c>
      <c r="F559">
        <f>IFERROR(D559-D546,"")</f>
        <v/>
      </c>
      <c r="G559">
        <f>IFERROR(B559/AVERAGE(B520:B559)-1,"")</f>
        <v/>
      </c>
      <c r="H559">
        <f>IF(B559="","",IFERROR(AVERAGE(B520:B559)/AVERAGE(B507:B546)-1,""))</f>
        <v/>
      </c>
      <c r="I559">
        <f>IFERROR(VLOOKUP(A559,'Sahm Rule'!$A:$B,2,TRUE),"")</f>
        <v/>
      </c>
      <c r="J559" s="159">
        <f>IFERROR((B559/B546)^4-1-D559/100,"")</f>
        <v/>
      </c>
    </row>
    <row r="560">
      <c r="A560" s="10" t="n">
        <v>39339</v>
      </c>
      <c r="B560" s="13">
        <f>IF(VLOOKUP(A560,SP500相关数据!$B$11:$C$24727,2,TRUE)&lt;&gt;"",VLOOKUP(A560,SP500相关数据!$B$11:$C$24727,2,TRUE),IF(VLOOKUP(A560-1,SP500相关数据!$B$11:$C$24727,2,TRUE)&lt;&gt;"",VLOOKUP(A560-1,SP500相关数据!$B$11:$C$24727,2,TRUE),VLOOKUP(A560-2,SP500相关数据!$B$11:$C$24727,2,TRUE)))</f>
        <v/>
      </c>
      <c r="C560" s="13">
        <f>IFERROR(IF(VLOOKUP(A560,SP500相关数据!$B$11:$E$24727,4,TRUE)&lt;&gt;"",VLOOKUP(A560,SP500相关数据!$B$11:$E$24727,4,TRUE),IF(VLOOKUP(A560-1,SP500相关数据!$B$11:$E$24727,4,TRUE)&lt;&gt;"",VLOOKUP(A560-1,SP500相关数据!$B$11:$E$24727,4,TRUE),VLOOKUP(A560-2,SP500相关数据!$B$11:$E$24727,4,TRUE))),"")</f>
        <v/>
      </c>
      <c r="D560" s="13">
        <f>IF(VLOOKUP(A560,高收益利差!$A:$B,2,TRUE)&lt;&gt;"",VLOOKUP(A560,高收益利差!$A:$B,2,TRUE),IF(VLOOKUP(A560-1,高收益利差!$A:$B,2,TRUE)&lt;&gt;"",VLOOKUP(A560-1,高收益利差!$A:$B,2,TRUE),VLOOKUP(A560-2,高收益利差!$A:$B,2,TRUE)))</f>
        <v/>
      </c>
      <c r="E560" s="13">
        <f>IFERROR(VLOOKUP(A560,'10Y2Y'!$A:$B,2,TRUE),"")</f>
        <v/>
      </c>
      <c r="F560">
        <f>IFERROR(D560-D547,"")</f>
        <v/>
      </c>
      <c r="G560">
        <f>IFERROR(B560/AVERAGE(B521:B560)-1,"")</f>
        <v/>
      </c>
      <c r="H560">
        <f>IF(B560="","",IFERROR(AVERAGE(B521:B560)/AVERAGE(B508:B547)-1,""))</f>
        <v/>
      </c>
      <c r="I560">
        <f>IFERROR(VLOOKUP(A560,'Sahm Rule'!$A:$B,2,TRUE),"")</f>
        <v/>
      </c>
      <c r="J560" s="159">
        <f>IFERROR((B560/B547)^4-1-D560/100,"")</f>
        <v/>
      </c>
    </row>
    <row r="561">
      <c r="A561" s="10" t="n">
        <v>39346</v>
      </c>
      <c r="B561" s="13">
        <f>IF(VLOOKUP(A561,SP500相关数据!$B$11:$C$24727,2,TRUE)&lt;&gt;"",VLOOKUP(A561,SP500相关数据!$B$11:$C$24727,2,TRUE),IF(VLOOKUP(A561-1,SP500相关数据!$B$11:$C$24727,2,TRUE)&lt;&gt;"",VLOOKUP(A561-1,SP500相关数据!$B$11:$C$24727,2,TRUE),VLOOKUP(A561-2,SP500相关数据!$B$11:$C$24727,2,TRUE)))</f>
        <v/>
      </c>
      <c r="C561" s="13">
        <f>IFERROR(IF(VLOOKUP(A561,SP500相关数据!$B$11:$E$24727,4,TRUE)&lt;&gt;"",VLOOKUP(A561,SP500相关数据!$B$11:$E$24727,4,TRUE),IF(VLOOKUP(A561-1,SP500相关数据!$B$11:$E$24727,4,TRUE)&lt;&gt;"",VLOOKUP(A561-1,SP500相关数据!$B$11:$E$24727,4,TRUE),VLOOKUP(A561-2,SP500相关数据!$B$11:$E$24727,4,TRUE))),"")</f>
        <v/>
      </c>
      <c r="D561" s="13">
        <f>IF(VLOOKUP(A561,高收益利差!$A:$B,2,TRUE)&lt;&gt;"",VLOOKUP(A561,高收益利差!$A:$B,2,TRUE),IF(VLOOKUP(A561-1,高收益利差!$A:$B,2,TRUE)&lt;&gt;"",VLOOKUP(A561-1,高收益利差!$A:$B,2,TRUE),VLOOKUP(A561-2,高收益利差!$A:$B,2,TRUE)))</f>
        <v/>
      </c>
      <c r="E561" s="13">
        <f>IFERROR(VLOOKUP(A561,'10Y2Y'!$A:$B,2,TRUE),"")</f>
        <v/>
      </c>
      <c r="F561">
        <f>IFERROR(D561-D548,"")</f>
        <v/>
      </c>
      <c r="G561">
        <f>IFERROR(B561/AVERAGE(B522:B561)-1,"")</f>
        <v/>
      </c>
      <c r="H561">
        <f>IF(B561="","",IFERROR(AVERAGE(B522:B561)/AVERAGE(B509:B548)-1,""))</f>
        <v/>
      </c>
      <c r="I561">
        <f>IFERROR(VLOOKUP(A561,'Sahm Rule'!$A:$B,2,TRUE),"")</f>
        <v/>
      </c>
      <c r="J561" s="159">
        <f>IFERROR((B561/B548)^4-1-D561/100,"")</f>
        <v/>
      </c>
    </row>
    <row r="562">
      <c r="A562" s="10" t="n">
        <v>39353</v>
      </c>
      <c r="B562" s="13">
        <f>IF(VLOOKUP(A562,SP500相关数据!$B$11:$C$24727,2,TRUE)&lt;&gt;"",VLOOKUP(A562,SP500相关数据!$B$11:$C$24727,2,TRUE),IF(VLOOKUP(A562-1,SP500相关数据!$B$11:$C$24727,2,TRUE)&lt;&gt;"",VLOOKUP(A562-1,SP500相关数据!$B$11:$C$24727,2,TRUE),VLOOKUP(A562-2,SP500相关数据!$B$11:$C$24727,2,TRUE)))</f>
        <v/>
      </c>
      <c r="C562" s="13">
        <f>IFERROR(IF(VLOOKUP(A562,SP500相关数据!$B$11:$E$24727,4,TRUE)&lt;&gt;"",VLOOKUP(A562,SP500相关数据!$B$11:$E$24727,4,TRUE),IF(VLOOKUP(A562-1,SP500相关数据!$B$11:$E$24727,4,TRUE)&lt;&gt;"",VLOOKUP(A562-1,SP500相关数据!$B$11:$E$24727,4,TRUE),VLOOKUP(A562-2,SP500相关数据!$B$11:$E$24727,4,TRUE))),"")</f>
        <v/>
      </c>
      <c r="D562" s="13">
        <f>IF(VLOOKUP(A562,高收益利差!$A:$B,2,TRUE)&lt;&gt;"",VLOOKUP(A562,高收益利差!$A:$B,2,TRUE),IF(VLOOKUP(A562-1,高收益利差!$A:$B,2,TRUE)&lt;&gt;"",VLOOKUP(A562-1,高收益利差!$A:$B,2,TRUE),VLOOKUP(A562-2,高收益利差!$A:$B,2,TRUE)))</f>
        <v/>
      </c>
      <c r="E562" s="13">
        <f>IFERROR(VLOOKUP(A562,'10Y2Y'!$A:$B,2,TRUE),"")</f>
        <v/>
      </c>
      <c r="F562">
        <f>IFERROR(D562-D549,"")</f>
        <v/>
      </c>
      <c r="G562">
        <f>IFERROR(B562/AVERAGE(B523:B562)-1,"")</f>
        <v/>
      </c>
      <c r="H562">
        <f>IF(B562="","",IFERROR(AVERAGE(B523:B562)/AVERAGE(B510:B549)-1,""))</f>
        <v/>
      </c>
      <c r="I562">
        <f>IFERROR(VLOOKUP(A562,'Sahm Rule'!$A:$B,2,TRUE),"")</f>
        <v/>
      </c>
      <c r="J562" s="159">
        <f>IFERROR((B562/B549)^4-1-D562/100,"")</f>
        <v/>
      </c>
    </row>
    <row r="563">
      <c r="A563" s="10" t="n">
        <v>39360</v>
      </c>
      <c r="B563" s="13">
        <f>IF(VLOOKUP(A563,SP500相关数据!$B$11:$C$24727,2,TRUE)&lt;&gt;"",VLOOKUP(A563,SP500相关数据!$B$11:$C$24727,2,TRUE),IF(VLOOKUP(A563-1,SP500相关数据!$B$11:$C$24727,2,TRUE)&lt;&gt;"",VLOOKUP(A563-1,SP500相关数据!$B$11:$C$24727,2,TRUE),VLOOKUP(A563-2,SP500相关数据!$B$11:$C$24727,2,TRUE)))</f>
        <v/>
      </c>
      <c r="C563" s="13">
        <f>IFERROR(IF(VLOOKUP(A563,SP500相关数据!$B$11:$E$24727,4,TRUE)&lt;&gt;"",VLOOKUP(A563,SP500相关数据!$B$11:$E$24727,4,TRUE),IF(VLOOKUP(A563-1,SP500相关数据!$B$11:$E$24727,4,TRUE)&lt;&gt;"",VLOOKUP(A563-1,SP500相关数据!$B$11:$E$24727,4,TRUE),VLOOKUP(A563-2,SP500相关数据!$B$11:$E$24727,4,TRUE))),"")</f>
        <v/>
      </c>
      <c r="D563" s="13">
        <f>IF(VLOOKUP(A563,高收益利差!$A:$B,2,TRUE)&lt;&gt;"",VLOOKUP(A563,高收益利差!$A:$B,2,TRUE),IF(VLOOKUP(A563-1,高收益利差!$A:$B,2,TRUE)&lt;&gt;"",VLOOKUP(A563-1,高收益利差!$A:$B,2,TRUE),VLOOKUP(A563-2,高收益利差!$A:$B,2,TRUE)))</f>
        <v/>
      </c>
      <c r="E563" s="13">
        <f>IFERROR(VLOOKUP(A563,'10Y2Y'!$A:$B,2,TRUE),"")</f>
        <v/>
      </c>
      <c r="F563">
        <f>IFERROR(D563-D550,"")</f>
        <v/>
      </c>
      <c r="G563">
        <f>IFERROR(B563/AVERAGE(B524:B563)-1,"")</f>
        <v/>
      </c>
      <c r="H563">
        <f>IF(B563="","",IFERROR(AVERAGE(B524:B563)/AVERAGE(B511:B550)-1,""))</f>
        <v/>
      </c>
      <c r="I563">
        <f>IFERROR(VLOOKUP(A563,'Sahm Rule'!$A:$B,2,TRUE),"")</f>
        <v/>
      </c>
      <c r="J563" s="159">
        <f>IFERROR((B563/B550)^4-1-D563/100,"")</f>
        <v/>
      </c>
    </row>
    <row r="564">
      <c r="A564" s="10" t="n">
        <v>39367</v>
      </c>
      <c r="B564" s="13">
        <f>IF(VLOOKUP(A564,SP500相关数据!$B$11:$C$24727,2,TRUE)&lt;&gt;"",VLOOKUP(A564,SP500相关数据!$B$11:$C$24727,2,TRUE),IF(VLOOKUP(A564-1,SP500相关数据!$B$11:$C$24727,2,TRUE)&lt;&gt;"",VLOOKUP(A564-1,SP500相关数据!$B$11:$C$24727,2,TRUE),VLOOKUP(A564-2,SP500相关数据!$B$11:$C$24727,2,TRUE)))</f>
        <v/>
      </c>
      <c r="C564" s="13">
        <f>IFERROR(IF(VLOOKUP(A564,SP500相关数据!$B$11:$E$24727,4,TRUE)&lt;&gt;"",VLOOKUP(A564,SP500相关数据!$B$11:$E$24727,4,TRUE),IF(VLOOKUP(A564-1,SP500相关数据!$B$11:$E$24727,4,TRUE)&lt;&gt;"",VLOOKUP(A564-1,SP500相关数据!$B$11:$E$24727,4,TRUE),VLOOKUP(A564-2,SP500相关数据!$B$11:$E$24727,4,TRUE))),"")</f>
        <v/>
      </c>
      <c r="D564" s="13">
        <f>IF(VLOOKUP(A564,高收益利差!$A:$B,2,TRUE)&lt;&gt;"",VLOOKUP(A564,高收益利差!$A:$B,2,TRUE),IF(VLOOKUP(A564-1,高收益利差!$A:$B,2,TRUE)&lt;&gt;"",VLOOKUP(A564-1,高收益利差!$A:$B,2,TRUE),VLOOKUP(A564-2,高收益利差!$A:$B,2,TRUE)))</f>
        <v/>
      </c>
      <c r="E564" s="13">
        <f>IFERROR(VLOOKUP(A564,'10Y2Y'!$A:$B,2,TRUE),"")</f>
        <v/>
      </c>
      <c r="F564">
        <f>IFERROR(D564-D551,"")</f>
        <v/>
      </c>
      <c r="G564">
        <f>IFERROR(B564/AVERAGE(B525:B564)-1,"")</f>
        <v/>
      </c>
      <c r="H564">
        <f>IF(B564="","",IFERROR(AVERAGE(B525:B564)/AVERAGE(B512:B551)-1,""))</f>
        <v/>
      </c>
      <c r="I564">
        <f>IFERROR(VLOOKUP(A564,'Sahm Rule'!$A:$B,2,TRUE),"")</f>
        <v/>
      </c>
      <c r="J564" s="159">
        <f>IFERROR((B564/B551)^4-1-D564/100,"")</f>
        <v/>
      </c>
    </row>
    <row r="565">
      <c r="A565" s="10" t="n">
        <v>39374</v>
      </c>
      <c r="B565" s="13">
        <f>IF(VLOOKUP(A565,SP500相关数据!$B$11:$C$24727,2,TRUE)&lt;&gt;"",VLOOKUP(A565,SP500相关数据!$B$11:$C$24727,2,TRUE),IF(VLOOKUP(A565-1,SP500相关数据!$B$11:$C$24727,2,TRUE)&lt;&gt;"",VLOOKUP(A565-1,SP500相关数据!$B$11:$C$24727,2,TRUE),VLOOKUP(A565-2,SP500相关数据!$B$11:$C$24727,2,TRUE)))</f>
        <v/>
      </c>
      <c r="C565" s="13">
        <f>IFERROR(IF(VLOOKUP(A565,SP500相关数据!$B$11:$E$24727,4,TRUE)&lt;&gt;"",VLOOKUP(A565,SP500相关数据!$B$11:$E$24727,4,TRUE),IF(VLOOKUP(A565-1,SP500相关数据!$B$11:$E$24727,4,TRUE)&lt;&gt;"",VLOOKUP(A565-1,SP500相关数据!$B$11:$E$24727,4,TRUE),VLOOKUP(A565-2,SP500相关数据!$B$11:$E$24727,4,TRUE))),"")</f>
        <v/>
      </c>
      <c r="D565" s="13">
        <f>IF(VLOOKUP(A565,高收益利差!$A:$B,2,TRUE)&lt;&gt;"",VLOOKUP(A565,高收益利差!$A:$B,2,TRUE),IF(VLOOKUP(A565-1,高收益利差!$A:$B,2,TRUE)&lt;&gt;"",VLOOKUP(A565-1,高收益利差!$A:$B,2,TRUE),VLOOKUP(A565-2,高收益利差!$A:$B,2,TRUE)))</f>
        <v/>
      </c>
      <c r="E565" s="13">
        <f>IFERROR(VLOOKUP(A565,'10Y2Y'!$A:$B,2,TRUE),"")</f>
        <v/>
      </c>
      <c r="F565">
        <f>IFERROR(D565-D552,"")</f>
        <v/>
      </c>
      <c r="G565">
        <f>IFERROR(B565/AVERAGE(B526:B565)-1,"")</f>
        <v/>
      </c>
      <c r="H565">
        <f>IF(B565="","",IFERROR(AVERAGE(B526:B565)/AVERAGE(B513:B552)-1,""))</f>
        <v/>
      </c>
      <c r="I565">
        <f>IFERROR(VLOOKUP(A565,'Sahm Rule'!$A:$B,2,TRUE),"")</f>
        <v/>
      </c>
      <c r="J565" s="159">
        <f>IFERROR((B565/B552)^4-1-D565/100,"")</f>
        <v/>
      </c>
    </row>
    <row r="566">
      <c r="A566" s="10" t="n">
        <v>39381</v>
      </c>
      <c r="B566" s="13">
        <f>IF(VLOOKUP(A566,SP500相关数据!$B$11:$C$24727,2,TRUE)&lt;&gt;"",VLOOKUP(A566,SP500相关数据!$B$11:$C$24727,2,TRUE),IF(VLOOKUP(A566-1,SP500相关数据!$B$11:$C$24727,2,TRUE)&lt;&gt;"",VLOOKUP(A566-1,SP500相关数据!$B$11:$C$24727,2,TRUE),VLOOKUP(A566-2,SP500相关数据!$B$11:$C$24727,2,TRUE)))</f>
        <v/>
      </c>
      <c r="C566" s="13">
        <f>IFERROR(IF(VLOOKUP(A566,SP500相关数据!$B$11:$E$24727,4,TRUE)&lt;&gt;"",VLOOKUP(A566,SP500相关数据!$B$11:$E$24727,4,TRUE),IF(VLOOKUP(A566-1,SP500相关数据!$B$11:$E$24727,4,TRUE)&lt;&gt;"",VLOOKUP(A566-1,SP500相关数据!$B$11:$E$24727,4,TRUE),VLOOKUP(A566-2,SP500相关数据!$B$11:$E$24727,4,TRUE))),"")</f>
        <v/>
      </c>
      <c r="D566" s="13">
        <f>IF(VLOOKUP(A566,高收益利差!$A:$B,2,TRUE)&lt;&gt;"",VLOOKUP(A566,高收益利差!$A:$B,2,TRUE),IF(VLOOKUP(A566-1,高收益利差!$A:$B,2,TRUE)&lt;&gt;"",VLOOKUP(A566-1,高收益利差!$A:$B,2,TRUE),VLOOKUP(A566-2,高收益利差!$A:$B,2,TRUE)))</f>
        <v/>
      </c>
      <c r="E566" s="13">
        <f>IFERROR(VLOOKUP(A566,'10Y2Y'!$A:$B,2,TRUE),"")</f>
        <v/>
      </c>
      <c r="F566">
        <f>IFERROR(D566-D553,"")</f>
        <v/>
      </c>
      <c r="G566">
        <f>IFERROR(B566/AVERAGE(B527:B566)-1,"")</f>
        <v/>
      </c>
      <c r="H566">
        <f>IF(B566="","",IFERROR(AVERAGE(B527:B566)/AVERAGE(B514:B553)-1,""))</f>
        <v/>
      </c>
      <c r="I566">
        <f>IFERROR(VLOOKUP(A566,'Sahm Rule'!$A:$B,2,TRUE),"")</f>
        <v/>
      </c>
      <c r="J566" s="159">
        <f>IFERROR((B566/B553)^4-1-D566/100,"")</f>
        <v/>
      </c>
    </row>
    <row r="567">
      <c r="A567" s="10" t="n">
        <v>39388</v>
      </c>
      <c r="B567" s="13">
        <f>IF(VLOOKUP(A567,SP500相关数据!$B$11:$C$24727,2,TRUE)&lt;&gt;"",VLOOKUP(A567,SP500相关数据!$B$11:$C$24727,2,TRUE),IF(VLOOKUP(A567-1,SP500相关数据!$B$11:$C$24727,2,TRUE)&lt;&gt;"",VLOOKUP(A567-1,SP500相关数据!$B$11:$C$24727,2,TRUE),VLOOKUP(A567-2,SP500相关数据!$B$11:$C$24727,2,TRUE)))</f>
        <v/>
      </c>
      <c r="C567" s="13">
        <f>IFERROR(IF(VLOOKUP(A567,SP500相关数据!$B$11:$E$24727,4,TRUE)&lt;&gt;"",VLOOKUP(A567,SP500相关数据!$B$11:$E$24727,4,TRUE),IF(VLOOKUP(A567-1,SP500相关数据!$B$11:$E$24727,4,TRUE)&lt;&gt;"",VLOOKUP(A567-1,SP500相关数据!$B$11:$E$24727,4,TRUE),VLOOKUP(A567-2,SP500相关数据!$B$11:$E$24727,4,TRUE))),"")</f>
        <v/>
      </c>
      <c r="D567" s="13">
        <f>IF(VLOOKUP(A567,高收益利差!$A:$B,2,TRUE)&lt;&gt;"",VLOOKUP(A567,高收益利差!$A:$B,2,TRUE),IF(VLOOKUP(A567-1,高收益利差!$A:$B,2,TRUE)&lt;&gt;"",VLOOKUP(A567-1,高收益利差!$A:$B,2,TRUE),VLOOKUP(A567-2,高收益利差!$A:$B,2,TRUE)))</f>
        <v/>
      </c>
      <c r="E567" s="13">
        <f>IFERROR(VLOOKUP(A567,'10Y2Y'!$A:$B,2,TRUE),"")</f>
        <v/>
      </c>
      <c r="F567">
        <f>IFERROR(D567-D554,"")</f>
        <v/>
      </c>
      <c r="G567">
        <f>IFERROR(B567/AVERAGE(B528:B567)-1,"")</f>
        <v/>
      </c>
      <c r="H567">
        <f>IF(B567="","",IFERROR(AVERAGE(B528:B567)/AVERAGE(B515:B554)-1,""))</f>
        <v/>
      </c>
      <c r="I567">
        <f>IFERROR(VLOOKUP(A567,'Sahm Rule'!$A:$B,2,TRUE),"")</f>
        <v/>
      </c>
      <c r="J567" s="159">
        <f>IFERROR((B567/B554)^4-1-D567/100,"")</f>
        <v/>
      </c>
    </row>
    <row r="568">
      <c r="A568" s="10" t="n">
        <v>39395</v>
      </c>
      <c r="B568" s="13">
        <f>IF(VLOOKUP(A568,SP500相关数据!$B$11:$C$24727,2,TRUE)&lt;&gt;"",VLOOKUP(A568,SP500相关数据!$B$11:$C$24727,2,TRUE),IF(VLOOKUP(A568-1,SP500相关数据!$B$11:$C$24727,2,TRUE)&lt;&gt;"",VLOOKUP(A568-1,SP500相关数据!$B$11:$C$24727,2,TRUE),VLOOKUP(A568-2,SP500相关数据!$B$11:$C$24727,2,TRUE)))</f>
        <v/>
      </c>
      <c r="C568" s="13">
        <f>IFERROR(IF(VLOOKUP(A568,SP500相关数据!$B$11:$E$24727,4,TRUE)&lt;&gt;"",VLOOKUP(A568,SP500相关数据!$B$11:$E$24727,4,TRUE),IF(VLOOKUP(A568-1,SP500相关数据!$B$11:$E$24727,4,TRUE)&lt;&gt;"",VLOOKUP(A568-1,SP500相关数据!$B$11:$E$24727,4,TRUE),VLOOKUP(A568-2,SP500相关数据!$B$11:$E$24727,4,TRUE))),"")</f>
        <v/>
      </c>
      <c r="D568" s="13">
        <f>IF(VLOOKUP(A568,高收益利差!$A:$B,2,TRUE)&lt;&gt;"",VLOOKUP(A568,高收益利差!$A:$B,2,TRUE),IF(VLOOKUP(A568-1,高收益利差!$A:$B,2,TRUE)&lt;&gt;"",VLOOKUP(A568-1,高收益利差!$A:$B,2,TRUE),VLOOKUP(A568-2,高收益利差!$A:$B,2,TRUE)))</f>
        <v/>
      </c>
      <c r="E568" s="13">
        <f>IFERROR(VLOOKUP(A568,'10Y2Y'!$A:$B,2,TRUE),"")</f>
        <v/>
      </c>
      <c r="F568">
        <f>IFERROR(D568-D555,"")</f>
        <v/>
      </c>
      <c r="G568">
        <f>IFERROR(B568/AVERAGE(B529:B568)-1,"")</f>
        <v/>
      </c>
      <c r="H568">
        <f>IF(B568="","",IFERROR(AVERAGE(B529:B568)/AVERAGE(B516:B555)-1,""))</f>
        <v/>
      </c>
      <c r="I568">
        <f>IFERROR(VLOOKUP(A568,'Sahm Rule'!$A:$B,2,TRUE),"")</f>
        <v/>
      </c>
      <c r="J568" s="159">
        <f>IFERROR((B568/B555)^4-1-D568/100,"")</f>
        <v/>
      </c>
    </row>
    <row r="569">
      <c r="A569" s="10" t="n">
        <v>39402</v>
      </c>
      <c r="B569" s="13">
        <f>IF(VLOOKUP(A569,SP500相关数据!$B$11:$C$24727,2,TRUE)&lt;&gt;"",VLOOKUP(A569,SP500相关数据!$B$11:$C$24727,2,TRUE),IF(VLOOKUP(A569-1,SP500相关数据!$B$11:$C$24727,2,TRUE)&lt;&gt;"",VLOOKUP(A569-1,SP500相关数据!$B$11:$C$24727,2,TRUE),VLOOKUP(A569-2,SP500相关数据!$B$11:$C$24727,2,TRUE)))</f>
        <v/>
      </c>
      <c r="C569" s="13">
        <f>IFERROR(IF(VLOOKUP(A569,SP500相关数据!$B$11:$E$24727,4,TRUE)&lt;&gt;"",VLOOKUP(A569,SP500相关数据!$B$11:$E$24727,4,TRUE),IF(VLOOKUP(A569-1,SP500相关数据!$B$11:$E$24727,4,TRUE)&lt;&gt;"",VLOOKUP(A569-1,SP500相关数据!$B$11:$E$24727,4,TRUE),VLOOKUP(A569-2,SP500相关数据!$B$11:$E$24727,4,TRUE))),"")</f>
        <v/>
      </c>
      <c r="D569" s="13">
        <f>IF(VLOOKUP(A569,高收益利差!$A:$B,2,TRUE)&lt;&gt;"",VLOOKUP(A569,高收益利差!$A:$B,2,TRUE),IF(VLOOKUP(A569-1,高收益利差!$A:$B,2,TRUE)&lt;&gt;"",VLOOKUP(A569-1,高收益利差!$A:$B,2,TRUE),VLOOKUP(A569-2,高收益利差!$A:$B,2,TRUE)))</f>
        <v/>
      </c>
      <c r="E569" s="13">
        <f>IFERROR(VLOOKUP(A569,'10Y2Y'!$A:$B,2,TRUE),"")</f>
        <v/>
      </c>
      <c r="F569">
        <f>IFERROR(D569-D556,"")</f>
        <v/>
      </c>
      <c r="G569">
        <f>IFERROR(B569/AVERAGE(B530:B569)-1,"")</f>
        <v/>
      </c>
      <c r="H569">
        <f>IF(B569="","",IFERROR(AVERAGE(B530:B569)/AVERAGE(B517:B556)-1,""))</f>
        <v/>
      </c>
      <c r="I569">
        <f>IFERROR(VLOOKUP(A569,'Sahm Rule'!$A:$B,2,TRUE),"")</f>
        <v/>
      </c>
      <c r="J569" s="159">
        <f>IFERROR((B569/B556)^4-1-D569/100,"")</f>
        <v/>
      </c>
    </row>
    <row r="570">
      <c r="A570" s="10" t="n">
        <v>39409</v>
      </c>
      <c r="B570" s="13">
        <f>IF(VLOOKUP(A570,SP500相关数据!$B$11:$C$24727,2,TRUE)&lt;&gt;"",VLOOKUP(A570,SP500相关数据!$B$11:$C$24727,2,TRUE),IF(VLOOKUP(A570-1,SP500相关数据!$B$11:$C$24727,2,TRUE)&lt;&gt;"",VLOOKUP(A570-1,SP500相关数据!$B$11:$C$24727,2,TRUE),VLOOKUP(A570-2,SP500相关数据!$B$11:$C$24727,2,TRUE)))</f>
        <v/>
      </c>
      <c r="C570" s="13">
        <f>IFERROR(IF(VLOOKUP(A570,SP500相关数据!$B$11:$E$24727,4,TRUE)&lt;&gt;"",VLOOKUP(A570,SP500相关数据!$B$11:$E$24727,4,TRUE),IF(VLOOKUP(A570-1,SP500相关数据!$B$11:$E$24727,4,TRUE)&lt;&gt;"",VLOOKUP(A570-1,SP500相关数据!$B$11:$E$24727,4,TRUE),VLOOKUP(A570-2,SP500相关数据!$B$11:$E$24727,4,TRUE))),"")</f>
        <v/>
      </c>
      <c r="D570" s="13">
        <f>IF(VLOOKUP(A570,高收益利差!$A:$B,2,TRUE)&lt;&gt;"",VLOOKUP(A570,高收益利差!$A:$B,2,TRUE),IF(VLOOKUP(A570-1,高收益利差!$A:$B,2,TRUE)&lt;&gt;"",VLOOKUP(A570-1,高收益利差!$A:$B,2,TRUE),VLOOKUP(A570-2,高收益利差!$A:$B,2,TRUE)))</f>
        <v/>
      </c>
      <c r="E570" s="13">
        <f>IFERROR(VLOOKUP(A570,'10Y2Y'!$A:$B,2,TRUE),"")</f>
        <v/>
      </c>
      <c r="F570">
        <f>IFERROR(D570-D557,"")</f>
        <v/>
      </c>
      <c r="G570">
        <f>IFERROR(B570/AVERAGE(B531:B570)-1,"")</f>
        <v/>
      </c>
      <c r="H570">
        <f>IF(B570="","",IFERROR(AVERAGE(B531:B570)/AVERAGE(B518:B557)-1,""))</f>
        <v/>
      </c>
      <c r="I570">
        <f>IFERROR(VLOOKUP(A570,'Sahm Rule'!$A:$B,2,TRUE),"")</f>
        <v/>
      </c>
      <c r="J570" s="159">
        <f>IFERROR((B570/B557)^4-1-D570/100,"")</f>
        <v/>
      </c>
    </row>
    <row r="571">
      <c r="A571" s="10" t="n">
        <v>39416</v>
      </c>
      <c r="B571" s="13">
        <f>IF(VLOOKUP(A571,SP500相关数据!$B$11:$C$24727,2,TRUE)&lt;&gt;"",VLOOKUP(A571,SP500相关数据!$B$11:$C$24727,2,TRUE),IF(VLOOKUP(A571-1,SP500相关数据!$B$11:$C$24727,2,TRUE)&lt;&gt;"",VLOOKUP(A571-1,SP500相关数据!$B$11:$C$24727,2,TRUE),VLOOKUP(A571-2,SP500相关数据!$B$11:$C$24727,2,TRUE)))</f>
        <v/>
      </c>
      <c r="C571" s="13">
        <f>IFERROR(IF(VLOOKUP(A571,SP500相关数据!$B$11:$E$24727,4,TRUE)&lt;&gt;"",VLOOKUP(A571,SP500相关数据!$B$11:$E$24727,4,TRUE),IF(VLOOKUP(A571-1,SP500相关数据!$B$11:$E$24727,4,TRUE)&lt;&gt;"",VLOOKUP(A571-1,SP500相关数据!$B$11:$E$24727,4,TRUE),VLOOKUP(A571-2,SP500相关数据!$B$11:$E$24727,4,TRUE))),"")</f>
        <v/>
      </c>
      <c r="D571" s="13">
        <f>IF(VLOOKUP(A571,高收益利差!$A:$B,2,TRUE)&lt;&gt;"",VLOOKUP(A571,高收益利差!$A:$B,2,TRUE),IF(VLOOKUP(A571-1,高收益利差!$A:$B,2,TRUE)&lt;&gt;"",VLOOKUP(A571-1,高收益利差!$A:$B,2,TRUE),VLOOKUP(A571-2,高收益利差!$A:$B,2,TRUE)))</f>
        <v/>
      </c>
      <c r="E571" s="13">
        <f>IFERROR(VLOOKUP(A571,'10Y2Y'!$A:$B,2,TRUE),"")</f>
        <v/>
      </c>
      <c r="F571">
        <f>IFERROR(D571-D558,"")</f>
        <v/>
      </c>
      <c r="G571">
        <f>IFERROR(B571/AVERAGE(B532:B571)-1,"")</f>
        <v/>
      </c>
      <c r="H571">
        <f>IF(B571="","",IFERROR(AVERAGE(B532:B571)/AVERAGE(B519:B558)-1,""))</f>
        <v/>
      </c>
      <c r="I571">
        <f>IFERROR(VLOOKUP(A571,'Sahm Rule'!$A:$B,2,TRUE),"")</f>
        <v/>
      </c>
      <c r="J571" s="159">
        <f>IFERROR((B571/B558)^4-1-D571/100,"")</f>
        <v/>
      </c>
    </row>
    <row r="572">
      <c r="A572" s="10" t="n">
        <v>39423</v>
      </c>
      <c r="B572" s="13">
        <f>IF(VLOOKUP(A572,SP500相关数据!$B$11:$C$24727,2,TRUE)&lt;&gt;"",VLOOKUP(A572,SP500相关数据!$B$11:$C$24727,2,TRUE),IF(VLOOKUP(A572-1,SP500相关数据!$B$11:$C$24727,2,TRUE)&lt;&gt;"",VLOOKUP(A572-1,SP500相关数据!$B$11:$C$24727,2,TRUE),VLOOKUP(A572-2,SP500相关数据!$B$11:$C$24727,2,TRUE)))</f>
        <v/>
      </c>
      <c r="C572" s="13">
        <f>IFERROR(IF(VLOOKUP(A572,SP500相关数据!$B$11:$E$24727,4,TRUE)&lt;&gt;"",VLOOKUP(A572,SP500相关数据!$B$11:$E$24727,4,TRUE),IF(VLOOKUP(A572-1,SP500相关数据!$B$11:$E$24727,4,TRUE)&lt;&gt;"",VLOOKUP(A572-1,SP500相关数据!$B$11:$E$24727,4,TRUE),VLOOKUP(A572-2,SP500相关数据!$B$11:$E$24727,4,TRUE))),"")</f>
        <v/>
      </c>
      <c r="D572" s="13">
        <f>IF(VLOOKUP(A572,高收益利差!$A:$B,2,TRUE)&lt;&gt;"",VLOOKUP(A572,高收益利差!$A:$B,2,TRUE),IF(VLOOKUP(A572-1,高收益利差!$A:$B,2,TRUE)&lt;&gt;"",VLOOKUP(A572-1,高收益利差!$A:$B,2,TRUE),VLOOKUP(A572-2,高收益利差!$A:$B,2,TRUE)))</f>
        <v/>
      </c>
      <c r="E572" s="13">
        <f>IFERROR(VLOOKUP(A572,'10Y2Y'!$A:$B,2,TRUE),"")</f>
        <v/>
      </c>
      <c r="F572">
        <f>IFERROR(D572-D559,"")</f>
        <v/>
      </c>
      <c r="G572">
        <f>IFERROR(B572/AVERAGE(B533:B572)-1,"")</f>
        <v/>
      </c>
      <c r="H572">
        <f>IF(B572="","",IFERROR(AVERAGE(B533:B572)/AVERAGE(B520:B559)-1,""))</f>
        <v/>
      </c>
      <c r="I572">
        <f>IFERROR(VLOOKUP(A572,'Sahm Rule'!$A:$B,2,TRUE),"")</f>
        <v/>
      </c>
      <c r="J572" s="159">
        <f>IFERROR((B572/B559)^4-1-D572/100,"")</f>
        <v/>
      </c>
    </row>
    <row r="573">
      <c r="A573" s="10" t="n">
        <v>39430</v>
      </c>
      <c r="B573" s="13">
        <f>IF(VLOOKUP(A573,SP500相关数据!$B$11:$C$24727,2,TRUE)&lt;&gt;"",VLOOKUP(A573,SP500相关数据!$B$11:$C$24727,2,TRUE),IF(VLOOKUP(A573-1,SP500相关数据!$B$11:$C$24727,2,TRUE)&lt;&gt;"",VLOOKUP(A573-1,SP500相关数据!$B$11:$C$24727,2,TRUE),VLOOKUP(A573-2,SP500相关数据!$B$11:$C$24727,2,TRUE)))</f>
        <v/>
      </c>
      <c r="C573" s="13">
        <f>IFERROR(IF(VLOOKUP(A573,SP500相关数据!$B$11:$E$24727,4,TRUE)&lt;&gt;"",VLOOKUP(A573,SP500相关数据!$B$11:$E$24727,4,TRUE),IF(VLOOKUP(A573-1,SP500相关数据!$B$11:$E$24727,4,TRUE)&lt;&gt;"",VLOOKUP(A573-1,SP500相关数据!$B$11:$E$24727,4,TRUE),VLOOKUP(A573-2,SP500相关数据!$B$11:$E$24727,4,TRUE))),"")</f>
        <v/>
      </c>
      <c r="D573" s="13">
        <f>IF(VLOOKUP(A573,高收益利差!$A:$B,2,TRUE)&lt;&gt;"",VLOOKUP(A573,高收益利差!$A:$B,2,TRUE),IF(VLOOKUP(A573-1,高收益利差!$A:$B,2,TRUE)&lt;&gt;"",VLOOKUP(A573-1,高收益利差!$A:$B,2,TRUE),VLOOKUP(A573-2,高收益利差!$A:$B,2,TRUE)))</f>
        <v/>
      </c>
      <c r="E573" s="13">
        <f>IFERROR(VLOOKUP(A573,'10Y2Y'!$A:$B,2,TRUE),"")</f>
        <v/>
      </c>
      <c r="F573">
        <f>IFERROR(D573-D560,"")</f>
        <v/>
      </c>
      <c r="G573">
        <f>IFERROR(B573/AVERAGE(B534:B573)-1,"")</f>
        <v/>
      </c>
      <c r="H573">
        <f>IF(B573="","",IFERROR(AVERAGE(B534:B573)/AVERAGE(B521:B560)-1,""))</f>
        <v/>
      </c>
      <c r="I573">
        <f>IFERROR(VLOOKUP(A573,'Sahm Rule'!$A:$B,2,TRUE),"")</f>
        <v/>
      </c>
      <c r="J573" s="159">
        <f>IFERROR((B573/B560)^4-1-D573/100,"")</f>
        <v/>
      </c>
    </row>
    <row r="574">
      <c r="A574" s="10" t="n">
        <v>39437</v>
      </c>
      <c r="B574" s="13">
        <f>IF(VLOOKUP(A574,SP500相关数据!$B$11:$C$24727,2,TRUE)&lt;&gt;"",VLOOKUP(A574,SP500相关数据!$B$11:$C$24727,2,TRUE),IF(VLOOKUP(A574-1,SP500相关数据!$B$11:$C$24727,2,TRUE)&lt;&gt;"",VLOOKUP(A574-1,SP500相关数据!$B$11:$C$24727,2,TRUE),VLOOKUP(A574-2,SP500相关数据!$B$11:$C$24727,2,TRUE)))</f>
        <v/>
      </c>
      <c r="C574" s="13">
        <f>IFERROR(IF(VLOOKUP(A574,SP500相关数据!$B$11:$E$24727,4,TRUE)&lt;&gt;"",VLOOKUP(A574,SP500相关数据!$B$11:$E$24727,4,TRUE),IF(VLOOKUP(A574-1,SP500相关数据!$B$11:$E$24727,4,TRUE)&lt;&gt;"",VLOOKUP(A574-1,SP500相关数据!$B$11:$E$24727,4,TRUE),VLOOKUP(A574-2,SP500相关数据!$B$11:$E$24727,4,TRUE))),"")</f>
        <v/>
      </c>
      <c r="D574" s="13">
        <f>IF(VLOOKUP(A574,高收益利差!$A:$B,2,TRUE)&lt;&gt;"",VLOOKUP(A574,高收益利差!$A:$B,2,TRUE),IF(VLOOKUP(A574-1,高收益利差!$A:$B,2,TRUE)&lt;&gt;"",VLOOKUP(A574-1,高收益利差!$A:$B,2,TRUE),VLOOKUP(A574-2,高收益利差!$A:$B,2,TRUE)))</f>
        <v/>
      </c>
      <c r="E574" s="13">
        <f>IFERROR(VLOOKUP(A574,'10Y2Y'!$A:$B,2,TRUE),"")</f>
        <v/>
      </c>
      <c r="F574">
        <f>IFERROR(D574-D561,"")</f>
        <v/>
      </c>
      <c r="G574">
        <f>IFERROR(B574/AVERAGE(B535:B574)-1,"")</f>
        <v/>
      </c>
      <c r="H574">
        <f>IF(B574="","",IFERROR(AVERAGE(B535:B574)/AVERAGE(B522:B561)-1,""))</f>
        <v/>
      </c>
      <c r="I574">
        <f>IFERROR(VLOOKUP(A574,'Sahm Rule'!$A:$B,2,TRUE),"")</f>
        <v/>
      </c>
      <c r="J574" s="159">
        <f>IFERROR((B574/B561)^4-1-D574/100,"")</f>
        <v/>
      </c>
    </row>
    <row r="575">
      <c r="A575" s="10" t="n">
        <v>39444</v>
      </c>
      <c r="B575" s="13">
        <f>IF(VLOOKUP(A575,SP500相关数据!$B$11:$C$24727,2,TRUE)&lt;&gt;"",VLOOKUP(A575,SP500相关数据!$B$11:$C$24727,2,TRUE),IF(VLOOKUP(A575-1,SP500相关数据!$B$11:$C$24727,2,TRUE)&lt;&gt;"",VLOOKUP(A575-1,SP500相关数据!$B$11:$C$24727,2,TRUE),VLOOKUP(A575-2,SP500相关数据!$B$11:$C$24727,2,TRUE)))</f>
        <v/>
      </c>
      <c r="C575" s="13">
        <f>IFERROR(IF(VLOOKUP(A575,SP500相关数据!$B$11:$E$24727,4,TRUE)&lt;&gt;"",VLOOKUP(A575,SP500相关数据!$B$11:$E$24727,4,TRUE),IF(VLOOKUP(A575-1,SP500相关数据!$B$11:$E$24727,4,TRUE)&lt;&gt;"",VLOOKUP(A575-1,SP500相关数据!$B$11:$E$24727,4,TRUE),VLOOKUP(A575-2,SP500相关数据!$B$11:$E$24727,4,TRUE))),"")</f>
        <v/>
      </c>
      <c r="D575" s="13">
        <f>IF(VLOOKUP(A575,高收益利差!$A:$B,2,TRUE)&lt;&gt;"",VLOOKUP(A575,高收益利差!$A:$B,2,TRUE),IF(VLOOKUP(A575-1,高收益利差!$A:$B,2,TRUE)&lt;&gt;"",VLOOKUP(A575-1,高收益利差!$A:$B,2,TRUE),VLOOKUP(A575-2,高收益利差!$A:$B,2,TRUE)))</f>
        <v/>
      </c>
      <c r="E575" s="13">
        <f>IFERROR(VLOOKUP(A575,'10Y2Y'!$A:$B,2,TRUE),"")</f>
        <v/>
      </c>
      <c r="F575">
        <f>IFERROR(D575-D562,"")</f>
        <v/>
      </c>
      <c r="G575">
        <f>IFERROR(B575/AVERAGE(B536:B575)-1,"")</f>
        <v/>
      </c>
      <c r="H575">
        <f>IF(B575="","",IFERROR(AVERAGE(B536:B575)/AVERAGE(B523:B562)-1,""))</f>
        <v/>
      </c>
      <c r="I575">
        <f>IFERROR(VLOOKUP(A575,'Sahm Rule'!$A:$B,2,TRUE),"")</f>
        <v/>
      </c>
      <c r="J575" s="159">
        <f>IFERROR((B575/B562)^4-1-D575/100,"")</f>
        <v/>
      </c>
    </row>
    <row r="576">
      <c r="A576" s="10" t="n">
        <v>39451</v>
      </c>
      <c r="B576" s="13">
        <f>IF(VLOOKUP(A576,SP500相关数据!$B$11:$C$24727,2,TRUE)&lt;&gt;"",VLOOKUP(A576,SP500相关数据!$B$11:$C$24727,2,TRUE),IF(VLOOKUP(A576-1,SP500相关数据!$B$11:$C$24727,2,TRUE)&lt;&gt;"",VLOOKUP(A576-1,SP500相关数据!$B$11:$C$24727,2,TRUE),VLOOKUP(A576-2,SP500相关数据!$B$11:$C$24727,2,TRUE)))</f>
        <v/>
      </c>
      <c r="C576" s="13">
        <f>IFERROR(IF(VLOOKUP(A576,SP500相关数据!$B$11:$E$24727,4,TRUE)&lt;&gt;"",VLOOKUP(A576,SP500相关数据!$B$11:$E$24727,4,TRUE),IF(VLOOKUP(A576-1,SP500相关数据!$B$11:$E$24727,4,TRUE)&lt;&gt;"",VLOOKUP(A576-1,SP500相关数据!$B$11:$E$24727,4,TRUE),VLOOKUP(A576-2,SP500相关数据!$B$11:$E$24727,4,TRUE))),"")</f>
        <v/>
      </c>
      <c r="D576" s="13">
        <f>IF(VLOOKUP(A576,高收益利差!$A:$B,2,TRUE)&lt;&gt;"",VLOOKUP(A576,高收益利差!$A:$B,2,TRUE),IF(VLOOKUP(A576-1,高收益利差!$A:$B,2,TRUE)&lt;&gt;"",VLOOKUP(A576-1,高收益利差!$A:$B,2,TRUE),VLOOKUP(A576-2,高收益利差!$A:$B,2,TRUE)))</f>
        <v/>
      </c>
      <c r="E576" s="13">
        <f>IFERROR(VLOOKUP(A576,'10Y2Y'!$A:$B,2,TRUE),"")</f>
        <v/>
      </c>
      <c r="F576">
        <f>IFERROR(D576-D563,"")</f>
        <v/>
      </c>
      <c r="G576">
        <f>IFERROR(B576/AVERAGE(B537:B576)-1,"")</f>
        <v/>
      </c>
      <c r="H576">
        <f>IF(B576="","",IFERROR(AVERAGE(B537:B576)/AVERAGE(B524:B563)-1,""))</f>
        <v/>
      </c>
      <c r="I576">
        <f>IFERROR(VLOOKUP(A576,'Sahm Rule'!$A:$B,2,TRUE),"")</f>
        <v/>
      </c>
      <c r="J576" s="159">
        <f>IFERROR((B576/B563)^4-1-D576/100,"")</f>
        <v/>
      </c>
    </row>
    <row r="577">
      <c r="A577" s="10" t="n">
        <v>39458</v>
      </c>
      <c r="B577" s="13">
        <f>IF(VLOOKUP(A577,SP500相关数据!$B$11:$C$24727,2,TRUE)&lt;&gt;"",VLOOKUP(A577,SP500相关数据!$B$11:$C$24727,2,TRUE),IF(VLOOKUP(A577-1,SP500相关数据!$B$11:$C$24727,2,TRUE)&lt;&gt;"",VLOOKUP(A577-1,SP500相关数据!$B$11:$C$24727,2,TRUE),VLOOKUP(A577-2,SP500相关数据!$B$11:$C$24727,2,TRUE)))</f>
        <v/>
      </c>
      <c r="C577" s="13">
        <f>IFERROR(IF(VLOOKUP(A577,SP500相关数据!$B$11:$E$24727,4,TRUE)&lt;&gt;"",VLOOKUP(A577,SP500相关数据!$B$11:$E$24727,4,TRUE),IF(VLOOKUP(A577-1,SP500相关数据!$B$11:$E$24727,4,TRUE)&lt;&gt;"",VLOOKUP(A577-1,SP500相关数据!$B$11:$E$24727,4,TRUE),VLOOKUP(A577-2,SP500相关数据!$B$11:$E$24727,4,TRUE))),"")</f>
        <v/>
      </c>
      <c r="D577" s="13">
        <f>IF(VLOOKUP(A577,高收益利差!$A:$B,2,TRUE)&lt;&gt;"",VLOOKUP(A577,高收益利差!$A:$B,2,TRUE),IF(VLOOKUP(A577-1,高收益利差!$A:$B,2,TRUE)&lt;&gt;"",VLOOKUP(A577-1,高收益利差!$A:$B,2,TRUE),VLOOKUP(A577-2,高收益利差!$A:$B,2,TRUE)))</f>
        <v/>
      </c>
      <c r="E577" s="13">
        <f>IFERROR(VLOOKUP(A577,'10Y2Y'!$A:$B,2,TRUE),"")</f>
        <v/>
      </c>
      <c r="F577">
        <f>IFERROR(D577-D564,"")</f>
        <v/>
      </c>
      <c r="G577">
        <f>IFERROR(B577/AVERAGE(B538:B577)-1,"")</f>
        <v/>
      </c>
      <c r="H577">
        <f>IF(B577="","",IFERROR(AVERAGE(B538:B577)/AVERAGE(B525:B564)-1,""))</f>
        <v/>
      </c>
      <c r="I577">
        <f>IFERROR(VLOOKUP(A577,'Sahm Rule'!$A:$B,2,TRUE),"")</f>
        <v/>
      </c>
      <c r="J577" s="159">
        <f>IFERROR((B577/B564)^4-1-D577/100,"")</f>
        <v/>
      </c>
    </row>
    <row r="578">
      <c r="A578" s="10" t="n">
        <v>39465</v>
      </c>
      <c r="B578" s="13">
        <f>IF(VLOOKUP(A578,SP500相关数据!$B$11:$C$24727,2,TRUE)&lt;&gt;"",VLOOKUP(A578,SP500相关数据!$B$11:$C$24727,2,TRUE),IF(VLOOKUP(A578-1,SP500相关数据!$B$11:$C$24727,2,TRUE)&lt;&gt;"",VLOOKUP(A578-1,SP500相关数据!$B$11:$C$24727,2,TRUE),VLOOKUP(A578-2,SP500相关数据!$B$11:$C$24727,2,TRUE)))</f>
        <v/>
      </c>
      <c r="C578" s="13">
        <f>IFERROR(IF(VLOOKUP(A578,SP500相关数据!$B$11:$E$24727,4,TRUE)&lt;&gt;"",VLOOKUP(A578,SP500相关数据!$B$11:$E$24727,4,TRUE),IF(VLOOKUP(A578-1,SP500相关数据!$B$11:$E$24727,4,TRUE)&lt;&gt;"",VLOOKUP(A578-1,SP500相关数据!$B$11:$E$24727,4,TRUE),VLOOKUP(A578-2,SP500相关数据!$B$11:$E$24727,4,TRUE))),"")</f>
        <v/>
      </c>
      <c r="D578" s="13">
        <f>IF(VLOOKUP(A578,高收益利差!$A:$B,2,TRUE)&lt;&gt;"",VLOOKUP(A578,高收益利差!$A:$B,2,TRUE),IF(VLOOKUP(A578-1,高收益利差!$A:$B,2,TRUE)&lt;&gt;"",VLOOKUP(A578-1,高收益利差!$A:$B,2,TRUE),VLOOKUP(A578-2,高收益利差!$A:$B,2,TRUE)))</f>
        <v/>
      </c>
      <c r="E578" s="13">
        <f>IFERROR(VLOOKUP(A578,'10Y2Y'!$A:$B,2,TRUE),"")</f>
        <v/>
      </c>
      <c r="F578">
        <f>IFERROR(D578-D565,"")</f>
        <v/>
      </c>
      <c r="G578">
        <f>IFERROR(B578/AVERAGE(B539:B578)-1,"")</f>
        <v/>
      </c>
      <c r="H578">
        <f>IF(B578="","",IFERROR(AVERAGE(B539:B578)/AVERAGE(B526:B565)-1,""))</f>
        <v/>
      </c>
      <c r="I578">
        <f>IFERROR(VLOOKUP(A578,'Sahm Rule'!$A:$B,2,TRUE),"")</f>
        <v/>
      </c>
      <c r="J578" s="159">
        <f>IFERROR((B578/B565)^4-1-D578/100,"")</f>
        <v/>
      </c>
    </row>
    <row r="579">
      <c r="A579" s="10" t="n">
        <v>39472</v>
      </c>
      <c r="B579" s="13">
        <f>IF(VLOOKUP(A579,SP500相关数据!$B$11:$C$24727,2,TRUE)&lt;&gt;"",VLOOKUP(A579,SP500相关数据!$B$11:$C$24727,2,TRUE),IF(VLOOKUP(A579-1,SP500相关数据!$B$11:$C$24727,2,TRUE)&lt;&gt;"",VLOOKUP(A579-1,SP500相关数据!$B$11:$C$24727,2,TRUE),VLOOKUP(A579-2,SP500相关数据!$B$11:$C$24727,2,TRUE)))</f>
        <v/>
      </c>
      <c r="C579" s="13">
        <f>IFERROR(IF(VLOOKUP(A579,SP500相关数据!$B$11:$E$24727,4,TRUE)&lt;&gt;"",VLOOKUP(A579,SP500相关数据!$B$11:$E$24727,4,TRUE),IF(VLOOKUP(A579-1,SP500相关数据!$B$11:$E$24727,4,TRUE)&lt;&gt;"",VLOOKUP(A579-1,SP500相关数据!$B$11:$E$24727,4,TRUE),VLOOKUP(A579-2,SP500相关数据!$B$11:$E$24727,4,TRUE))),"")</f>
        <v/>
      </c>
      <c r="D579" s="13">
        <f>IF(VLOOKUP(A579,高收益利差!$A:$B,2,TRUE)&lt;&gt;"",VLOOKUP(A579,高收益利差!$A:$B,2,TRUE),IF(VLOOKUP(A579-1,高收益利差!$A:$B,2,TRUE)&lt;&gt;"",VLOOKUP(A579-1,高收益利差!$A:$B,2,TRUE),VLOOKUP(A579-2,高收益利差!$A:$B,2,TRUE)))</f>
        <v/>
      </c>
      <c r="E579" s="13">
        <f>IFERROR(VLOOKUP(A579,'10Y2Y'!$A:$B,2,TRUE),"")</f>
        <v/>
      </c>
      <c r="F579">
        <f>IFERROR(D579-D566,"")</f>
        <v/>
      </c>
      <c r="G579">
        <f>IFERROR(B579/AVERAGE(B540:B579)-1,"")</f>
        <v/>
      </c>
      <c r="H579">
        <f>IF(B579="","",IFERROR(AVERAGE(B540:B579)/AVERAGE(B527:B566)-1,""))</f>
        <v/>
      </c>
      <c r="I579">
        <f>IFERROR(VLOOKUP(A579,'Sahm Rule'!$A:$B,2,TRUE),"")</f>
        <v/>
      </c>
      <c r="J579" s="159">
        <f>IFERROR((B579/B566)^4-1-D579/100,"")</f>
        <v/>
      </c>
    </row>
    <row r="580">
      <c r="A580" s="10" t="n">
        <v>39479</v>
      </c>
      <c r="B580" s="13">
        <f>IF(VLOOKUP(A580,SP500相关数据!$B$11:$C$24727,2,TRUE)&lt;&gt;"",VLOOKUP(A580,SP500相关数据!$B$11:$C$24727,2,TRUE),IF(VLOOKUP(A580-1,SP500相关数据!$B$11:$C$24727,2,TRUE)&lt;&gt;"",VLOOKUP(A580-1,SP500相关数据!$B$11:$C$24727,2,TRUE),VLOOKUP(A580-2,SP500相关数据!$B$11:$C$24727,2,TRUE)))</f>
        <v/>
      </c>
      <c r="C580" s="13">
        <f>IFERROR(IF(VLOOKUP(A580,SP500相关数据!$B$11:$E$24727,4,TRUE)&lt;&gt;"",VLOOKUP(A580,SP500相关数据!$B$11:$E$24727,4,TRUE),IF(VLOOKUP(A580-1,SP500相关数据!$B$11:$E$24727,4,TRUE)&lt;&gt;"",VLOOKUP(A580-1,SP500相关数据!$B$11:$E$24727,4,TRUE),VLOOKUP(A580-2,SP500相关数据!$B$11:$E$24727,4,TRUE))),"")</f>
        <v/>
      </c>
      <c r="D580" s="13">
        <f>IF(VLOOKUP(A580,高收益利差!$A:$B,2,TRUE)&lt;&gt;"",VLOOKUP(A580,高收益利差!$A:$B,2,TRUE),IF(VLOOKUP(A580-1,高收益利差!$A:$B,2,TRUE)&lt;&gt;"",VLOOKUP(A580-1,高收益利差!$A:$B,2,TRUE),VLOOKUP(A580-2,高收益利差!$A:$B,2,TRUE)))</f>
        <v/>
      </c>
      <c r="E580" s="13">
        <f>IFERROR(VLOOKUP(A580,'10Y2Y'!$A:$B,2,TRUE),"")</f>
        <v/>
      </c>
      <c r="F580">
        <f>IFERROR(D580-D567,"")</f>
        <v/>
      </c>
      <c r="G580">
        <f>IFERROR(B580/AVERAGE(B541:B580)-1,"")</f>
        <v/>
      </c>
      <c r="H580">
        <f>IF(B580="","",IFERROR(AVERAGE(B541:B580)/AVERAGE(B528:B567)-1,""))</f>
        <v/>
      </c>
      <c r="I580">
        <f>IFERROR(VLOOKUP(A580,'Sahm Rule'!$A:$B,2,TRUE),"")</f>
        <v/>
      </c>
      <c r="J580" s="159">
        <f>IFERROR((B580/B567)^4-1-D580/100,"")</f>
        <v/>
      </c>
    </row>
    <row r="581">
      <c r="A581" s="10" t="n">
        <v>39486</v>
      </c>
      <c r="B581" s="13">
        <f>IF(VLOOKUP(A581,SP500相关数据!$B$11:$C$24727,2,TRUE)&lt;&gt;"",VLOOKUP(A581,SP500相关数据!$B$11:$C$24727,2,TRUE),IF(VLOOKUP(A581-1,SP500相关数据!$B$11:$C$24727,2,TRUE)&lt;&gt;"",VLOOKUP(A581-1,SP500相关数据!$B$11:$C$24727,2,TRUE),VLOOKUP(A581-2,SP500相关数据!$B$11:$C$24727,2,TRUE)))</f>
        <v/>
      </c>
      <c r="C581" s="13">
        <f>IFERROR(IF(VLOOKUP(A581,SP500相关数据!$B$11:$E$24727,4,TRUE)&lt;&gt;"",VLOOKUP(A581,SP500相关数据!$B$11:$E$24727,4,TRUE),IF(VLOOKUP(A581-1,SP500相关数据!$B$11:$E$24727,4,TRUE)&lt;&gt;"",VLOOKUP(A581-1,SP500相关数据!$B$11:$E$24727,4,TRUE),VLOOKUP(A581-2,SP500相关数据!$B$11:$E$24727,4,TRUE))),"")</f>
        <v/>
      </c>
      <c r="D581" s="13">
        <f>IF(VLOOKUP(A581,高收益利差!$A:$B,2,TRUE)&lt;&gt;"",VLOOKUP(A581,高收益利差!$A:$B,2,TRUE),IF(VLOOKUP(A581-1,高收益利差!$A:$B,2,TRUE)&lt;&gt;"",VLOOKUP(A581-1,高收益利差!$A:$B,2,TRUE),VLOOKUP(A581-2,高收益利差!$A:$B,2,TRUE)))</f>
        <v/>
      </c>
      <c r="E581" s="13">
        <f>IFERROR(VLOOKUP(A581,'10Y2Y'!$A:$B,2,TRUE),"")</f>
        <v/>
      </c>
      <c r="F581">
        <f>IFERROR(D581-D568,"")</f>
        <v/>
      </c>
      <c r="G581">
        <f>IFERROR(B581/AVERAGE(B542:B581)-1,"")</f>
        <v/>
      </c>
      <c r="H581">
        <f>IF(B581="","",IFERROR(AVERAGE(B542:B581)/AVERAGE(B529:B568)-1,""))</f>
        <v/>
      </c>
      <c r="I581">
        <f>IFERROR(VLOOKUP(A581,'Sahm Rule'!$A:$B,2,TRUE),"")</f>
        <v/>
      </c>
      <c r="J581" s="159">
        <f>IFERROR((B581/B568)^4-1-D581/100,"")</f>
        <v/>
      </c>
    </row>
    <row r="582">
      <c r="A582" s="10" t="n">
        <v>39493</v>
      </c>
      <c r="B582" s="13">
        <f>IF(VLOOKUP(A582,SP500相关数据!$B$11:$C$24727,2,TRUE)&lt;&gt;"",VLOOKUP(A582,SP500相关数据!$B$11:$C$24727,2,TRUE),IF(VLOOKUP(A582-1,SP500相关数据!$B$11:$C$24727,2,TRUE)&lt;&gt;"",VLOOKUP(A582-1,SP500相关数据!$B$11:$C$24727,2,TRUE),VLOOKUP(A582-2,SP500相关数据!$B$11:$C$24727,2,TRUE)))</f>
        <v/>
      </c>
      <c r="C582" s="13">
        <f>IFERROR(IF(VLOOKUP(A582,SP500相关数据!$B$11:$E$24727,4,TRUE)&lt;&gt;"",VLOOKUP(A582,SP500相关数据!$B$11:$E$24727,4,TRUE),IF(VLOOKUP(A582-1,SP500相关数据!$B$11:$E$24727,4,TRUE)&lt;&gt;"",VLOOKUP(A582-1,SP500相关数据!$B$11:$E$24727,4,TRUE),VLOOKUP(A582-2,SP500相关数据!$B$11:$E$24727,4,TRUE))),"")</f>
        <v/>
      </c>
      <c r="D582" s="13">
        <f>IF(VLOOKUP(A582,高收益利差!$A:$B,2,TRUE)&lt;&gt;"",VLOOKUP(A582,高收益利差!$A:$B,2,TRUE),IF(VLOOKUP(A582-1,高收益利差!$A:$B,2,TRUE)&lt;&gt;"",VLOOKUP(A582-1,高收益利差!$A:$B,2,TRUE),VLOOKUP(A582-2,高收益利差!$A:$B,2,TRUE)))</f>
        <v/>
      </c>
      <c r="E582" s="13">
        <f>IFERROR(VLOOKUP(A582,'10Y2Y'!$A:$B,2,TRUE),"")</f>
        <v/>
      </c>
      <c r="F582">
        <f>IFERROR(D582-D569,"")</f>
        <v/>
      </c>
      <c r="G582">
        <f>IFERROR(B582/AVERAGE(B543:B582)-1,"")</f>
        <v/>
      </c>
      <c r="H582">
        <f>IF(B582="","",IFERROR(AVERAGE(B543:B582)/AVERAGE(B530:B569)-1,""))</f>
        <v/>
      </c>
      <c r="I582">
        <f>IFERROR(VLOOKUP(A582,'Sahm Rule'!$A:$B,2,TRUE),"")</f>
        <v/>
      </c>
      <c r="J582" s="159">
        <f>IFERROR((B582/B569)^4-1-D582/100,"")</f>
        <v/>
      </c>
    </row>
    <row r="583">
      <c r="A583" s="10" t="n">
        <v>39500</v>
      </c>
      <c r="B583" s="13">
        <f>IF(VLOOKUP(A583,SP500相关数据!$B$11:$C$24727,2,TRUE)&lt;&gt;"",VLOOKUP(A583,SP500相关数据!$B$11:$C$24727,2,TRUE),IF(VLOOKUP(A583-1,SP500相关数据!$B$11:$C$24727,2,TRUE)&lt;&gt;"",VLOOKUP(A583-1,SP500相关数据!$B$11:$C$24727,2,TRUE),VLOOKUP(A583-2,SP500相关数据!$B$11:$C$24727,2,TRUE)))</f>
        <v/>
      </c>
      <c r="C583" s="13">
        <f>IFERROR(IF(VLOOKUP(A583,SP500相关数据!$B$11:$E$24727,4,TRUE)&lt;&gt;"",VLOOKUP(A583,SP500相关数据!$B$11:$E$24727,4,TRUE),IF(VLOOKUP(A583-1,SP500相关数据!$B$11:$E$24727,4,TRUE)&lt;&gt;"",VLOOKUP(A583-1,SP500相关数据!$B$11:$E$24727,4,TRUE),VLOOKUP(A583-2,SP500相关数据!$B$11:$E$24727,4,TRUE))),"")</f>
        <v/>
      </c>
      <c r="D583" s="13">
        <f>IF(VLOOKUP(A583,高收益利差!$A:$B,2,TRUE)&lt;&gt;"",VLOOKUP(A583,高收益利差!$A:$B,2,TRUE),IF(VLOOKUP(A583-1,高收益利差!$A:$B,2,TRUE)&lt;&gt;"",VLOOKUP(A583-1,高收益利差!$A:$B,2,TRUE),VLOOKUP(A583-2,高收益利差!$A:$B,2,TRUE)))</f>
        <v/>
      </c>
      <c r="E583" s="13">
        <f>IFERROR(VLOOKUP(A583,'10Y2Y'!$A:$B,2,TRUE),"")</f>
        <v/>
      </c>
      <c r="F583">
        <f>IFERROR(D583-D570,"")</f>
        <v/>
      </c>
      <c r="G583">
        <f>IFERROR(B583/AVERAGE(B544:B583)-1,"")</f>
        <v/>
      </c>
      <c r="H583">
        <f>IF(B583="","",IFERROR(AVERAGE(B544:B583)/AVERAGE(B531:B570)-1,""))</f>
        <v/>
      </c>
      <c r="I583">
        <f>IFERROR(VLOOKUP(A583,'Sahm Rule'!$A:$B,2,TRUE),"")</f>
        <v/>
      </c>
      <c r="J583" s="159">
        <f>IFERROR((B583/B570)^4-1-D583/100,"")</f>
        <v/>
      </c>
    </row>
    <row r="584">
      <c r="A584" s="10" t="n">
        <v>39507</v>
      </c>
      <c r="B584" s="13">
        <f>IF(VLOOKUP(A584,SP500相关数据!$B$11:$C$24727,2,TRUE)&lt;&gt;"",VLOOKUP(A584,SP500相关数据!$B$11:$C$24727,2,TRUE),IF(VLOOKUP(A584-1,SP500相关数据!$B$11:$C$24727,2,TRUE)&lt;&gt;"",VLOOKUP(A584-1,SP500相关数据!$B$11:$C$24727,2,TRUE),VLOOKUP(A584-2,SP500相关数据!$B$11:$C$24727,2,TRUE)))</f>
        <v/>
      </c>
      <c r="C584" s="13">
        <f>IFERROR(IF(VLOOKUP(A584,SP500相关数据!$B$11:$E$24727,4,TRUE)&lt;&gt;"",VLOOKUP(A584,SP500相关数据!$B$11:$E$24727,4,TRUE),IF(VLOOKUP(A584-1,SP500相关数据!$B$11:$E$24727,4,TRUE)&lt;&gt;"",VLOOKUP(A584-1,SP500相关数据!$B$11:$E$24727,4,TRUE),VLOOKUP(A584-2,SP500相关数据!$B$11:$E$24727,4,TRUE))),"")</f>
        <v/>
      </c>
      <c r="D584" s="13">
        <f>IF(VLOOKUP(A584,高收益利差!$A:$B,2,TRUE)&lt;&gt;"",VLOOKUP(A584,高收益利差!$A:$B,2,TRUE),IF(VLOOKUP(A584-1,高收益利差!$A:$B,2,TRUE)&lt;&gt;"",VLOOKUP(A584-1,高收益利差!$A:$B,2,TRUE),VLOOKUP(A584-2,高收益利差!$A:$B,2,TRUE)))</f>
        <v/>
      </c>
      <c r="E584" s="13">
        <f>IFERROR(VLOOKUP(A584,'10Y2Y'!$A:$B,2,TRUE),"")</f>
        <v/>
      </c>
      <c r="F584">
        <f>IFERROR(D584-D571,"")</f>
        <v/>
      </c>
      <c r="G584">
        <f>IFERROR(B584/AVERAGE(B545:B584)-1,"")</f>
        <v/>
      </c>
      <c r="H584">
        <f>IF(B584="","",IFERROR(AVERAGE(B545:B584)/AVERAGE(B532:B571)-1,""))</f>
        <v/>
      </c>
      <c r="I584">
        <f>IFERROR(VLOOKUP(A584,'Sahm Rule'!$A:$B,2,TRUE),"")</f>
        <v/>
      </c>
      <c r="J584" s="159">
        <f>IFERROR((B584/B571)^4-1-D584/100,"")</f>
        <v/>
      </c>
    </row>
    <row r="585">
      <c r="A585" s="10" t="n">
        <v>39514</v>
      </c>
      <c r="B585" s="13">
        <f>IF(VLOOKUP(A585,SP500相关数据!$B$11:$C$24727,2,TRUE)&lt;&gt;"",VLOOKUP(A585,SP500相关数据!$B$11:$C$24727,2,TRUE),IF(VLOOKUP(A585-1,SP500相关数据!$B$11:$C$24727,2,TRUE)&lt;&gt;"",VLOOKUP(A585-1,SP500相关数据!$B$11:$C$24727,2,TRUE),VLOOKUP(A585-2,SP500相关数据!$B$11:$C$24727,2,TRUE)))</f>
        <v/>
      </c>
      <c r="C585" s="13">
        <f>IFERROR(IF(VLOOKUP(A585,SP500相关数据!$B$11:$E$24727,4,TRUE)&lt;&gt;"",VLOOKUP(A585,SP500相关数据!$B$11:$E$24727,4,TRUE),IF(VLOOKUP(A585-1,SP500相关数据!$B$11:$E$24727,4,TRUE)&lt;&gt;"",VLOOKUP(A585-1,SP500相关数据!$B$11:$E$24727,4,TRUE),VLOOKUP(A585-2,SP500相关数据!$B$11:$E$24727,4,TRUE))),"")</f>
        <v/>
      </c>
      <c r="D585" s="13">
        <f>IF(VLOOKUP(A585,高收益利差!$A:$B,2,TRUE)&lt;&gt;"",VLOOKUP(A585,高收益利差!$A:$B,2,TRUE),IF(VLOOKUP(A585-1,高收益利差!$A:$B,2,TRUE)&lt;&gt;"",VLOOKUP(A585-1,高收益利差!$A:$B,2,TRUE),VLOOKUP(A585-2,高收益利差!$A:$B,2,TRUE)))</f>
        <v/>
      </c>
      <c r="E585" s="13">
        <f>IFERROR(VLOOKUP(A585,'10Y2Y'!$A:$B,2,TRUE),"")</f>
        <v/>
      </c>
      <c r="F585">
        <f>IFERROR(D585-D572,"")</f>
        <v/>
      </c>
      <c r="G585">
        <f>IFERROR(B585/AVERAGE(B546:B585)-1,"")</f>
        <v/>
      </c>
      <c r="H585">
        <f>IF(B585="","",IFERROR(AVERAGE(B546:B585)/AVERAGE(B533:B572)-1,""))</f>
        <v/>
      </c>
      <c r="I585">
        <f>IFERROR(VLOOKUP(A585,'Sahm Rule'!$A:$B,2,TRUE),"")</f>
        <v/>
      </c>
      <c r="J585" s="159">
        <f>IFERROR((B585/B572)^4-1-D585/100,"")</f>
        <v/>
      </c>
    </row>
    <row r="586">
      <c r="A586" s="10" t="n">
        <v>39521</v>
      </c>
      <c r="B586" s="13">
        <f>IF(VLOOKUP(A586,SP500相关数据!$B$11:$C$24727,2,TRUE)&lt;&gt;"",VLOOKUP(A586,SP500相关数据!$B$11:$C$24727,2,TRUE),IF(VLOOKUP(A586-1,SP500相关数据!$B$11:$C$24727,2,TRUE)&lt;&gt;"",VLOOKUP(A586-1,SP500相关数据!$B$11:$C$24727,2,TRUE),VLOOKUP(A586-2,SP500相关数据!$B$11:$C$24727,2,TRUE)))</f>
        <v/>
      </c>
      <c r="C586" s="13">
        <f>IFERROR(IF(VLOOKUP(A586,SP500相关数据!$B$11:$E$24727,4,TRUE)&lt;&gt;"",VLOOKUP(A586,SP500相关数据!$B$11:$E$24727,4,TRUE),IF(VLOOKUP(A586-1,SP500相关数据!$B$11:$E$24727,4,TRUE)&lt;&gt;"",VLOOKUP(A586-1,SP500相关数据!$B$11:$E$24727,4,TRUE),VLOOKUP(A586-2,SP500相关数据!$B$11:$E$24727,4,TRUE))),"")</f>
        <v/>
      </c>
      <c r="D586" s="13">
        <f>IF(VLOOKUP(A586,高收益利差!$A:$B,2,TRUE)&lt;&gt;"",VLOOKUP(A586,高收益利差!$A:$B,2,TRUE),IF(VLOOKUP(A586-1,高收益利差!$A:$B,2,TRUE)&lt;&gt;"",VLOOKUP(A586-1,高收益利差!$A:$B,2,TRUE),VLOOKUP(A586-2,高收益利差!$A:$B,2,TRUE)))</f>
        <v/>
      </c>
      <c r="E586" s="13">
        <f>IFERROR(VLOOKUP(A586,'10Y2Y'!$A:$B,2,TRUE),"")</f>
        <v/>
      </c>
      <c r="F586">
        <f>IFERROR(D586-D573,"")</f>
        <v/>
      </c>
      <c r="G586">
        <f>IFERROR(B586/AVERAGE(B547:B586)-1,"")</f>
        <v/>
      </c>
      <c r="H586">
        <f>IF(B586="","",IFERROR(AVERAGE(B547:B586)/AVERAGE(B534:B573)-1,""))</f>
        <v/>
      </c>
      <c r="I586">
        <f>IFERROR(VLOOKUP(A586,'Sahm Rule'!$A:$B,2,TRUE),"")</f>
        <v/>
      </c>
      <c r="J586" s="159">
        <f>IFERROR((B586/B573)^4-1-D586/100,"")</f>
        <v/>
      </c>
    </row>
    <row r="587">
      <c r="A587" s="10" t="n">
        <v>39528</v>
      </c>
      <c r="B587" s="13">
        <f>IF(VLOOKUP(A587,SP500相关数据!$B$11:$C$24727,2,TRUE)&lt;&gt;"",VLOOKUP(A587,SP500相关数据!$B$11:$C$24727,2,TRUE),IF(VLOOKUP(A587-1,SP500相关数据!$B$11:$C$24727,2,TRUE)&lt;&gt;"",VLOOKUP(A587-1,SP500相关数据!$B$11:$C$24727,2,TRUE),VLOOKUP(A587-2,SP500相关数据!$B$11:$C$24727,2,TRUE)))</f>
        <v/>
      </c>
      <c r="C587" s="13">
        <f>IFERROR(IF(VLOOKUP(A587,SP500相关数据!$B$11:$E$24727,4,TRUE)&lt;&gt;"",VLOOKUP(A587,SP500相关数据!$B$11:$E$24727,4,TRUE),IF(VLOOKUP(A587-1,SP500相关数据!$B$11:$E$24727,4,TRUE)&lt;&gt;"",VLOOKUP(A587-1,SP500相关数据!$B$11:$E$24727,4,TRUE),VLOOKUP(A587-2,SP500相关数据!$B$11:$E$24727,4,TRUE))),"")</f>
        <v/>
      </c>
      <c r="D587" s="13">
        <f>IF(VLOOKUP(A587,高收益利差!$A:$B,2,TRUE)&lt;&gt;"",VLOOKUP(A587,高收益利差!$A:$B,2,TRUE),IF(VLOOKUP(A587-1,高收益利差!$A:$B,2,TRUE)&lt;&gt;"",VLOOKUP(A587-1,高收益利差!$A:$B,2,TRUE),VLOOKUP(A587-2,高收益利差!$A:$B,2,TRUE)))</f>
        <v/>
      </c>
      <c r="E587" s="13">
        <f>IFERROR(VLOOKUP(A587,'10Y2Y'!$A:$B,2,TRUE),"")</f>
        <v/>
      </c>
      <c r="F587">
        <f>IFERROR(D587-D574,"")</f>
        <v/>
      </c>
      <c r="G587">
        <f>IFERROR(B587/AVERAGE(B548:B587)-1,"")</f>
        <v/>
      </c>
      <c r="H587">
        <f>IF(B587="","",IFERROR(AVERAGE(B548:B587)/AVERAGE(B535:B574)-1,""))</f>
        <v/>
      </c>
      <c r="I587">
        <f>IFERROR(VLOOKUP(A587,'Sahm Rule'!$A:$B,2,TRUE),"")</f>
        <v/>
      </c>
      <c r="J587" s="159">
        <f>IFERROR((B587/B574)^4-1-D587/100,"")</f>
        <v/>
      </c>
    </row>
    <row r="588">
      <c r="A588" s="10" t="n">
        <v>39535</v>
      </c>
      <c r="B588" s="13">
        <f>IF(VLOOKUP(A588,SP500相关数据!$B$11:$C$24727,2,TRUE)&lt;&gt;"",VLOOKUP(A588,SP500相关数据!$B$11:$C$24727,2,TRUE),IF(VLOOKUP(A588-1,SP500相关数据!$B$11:$C$24727,2,TRUE)&lt;&gt;"",VLOOKUP(A588-1,SP500相关数据!$B$11:$C$24727,2,TRUE),VLOOKUP(A588-2,SP500相关数据!$B$11:$C$24727,2,TRUE)))</f>
        <v/>
      </c>
      <c r="C588" s="13">
        <f>IFERROR(IF(VLOOKUP(A588,SP500相关数据!$B$11:$E$24727,4,TRUE)&lt;&gt;"",VLOOKUP(A588,SP500相关数据!$B$11:$E$24727,4,TRUE),IF(VLOOKUP(A588-1,SP500相关数据!$B$11:$E$24727,4,TRUE)&lt;&gt;"",VLOOKUP(A588-1,SP500相关数据!$B$11:$E$24727,4,TRUE),VLOOKUP(A588-2,SP500相关数据!$B$11:$E$24727,4,TRUE))),"")</f>
        <v/>
      </c>
      <c r="D588" s="13">
        <f>IF(VLOOKUP(A588,高收益利差!$A:$B,2,TRUE)&lt;&gt;"",VLOOKUP(A588,高收益利差!$A:$B,2,TRUE),IF(VLOOKUP(A588-1,高收益利差!$A:$B,2,TRUE)&lt;&gt;"",VLOOKUP(A588-1,高收益利差!$A:$B,2,TRUE),VLOOKUP(A588-2,高收益利差!$A:$B,2,TRUE)))</f>
        <v/>
      </c>
      <c r="E588" s="13">
        <f>IFERROR(VLOOKUP(A588,'10Y2Y'!$A:$B,2,TRUE),"")</f>
        <v/>
      </c>
      <c r="F588">
        <f>IFERROR(D588-D575,"")</f>
        <v/>
      </c>
      <c r="G588">
        <f>IFERROR(B588/AVERAGE(B549:B588)-1,"")</f>
        <v/>
      </c>
      <c r="H588">
        <f>IF(B588="","",IFERROR(AVERAGE(B549:B588)/AVERAGE(B536:B575)-1,""))</f>
        <v/>
      </c>
      <c r="I588">
        <f>IFERROR(VLOOKUP(A588,'Sahm Rule'!$A:$B,2,TRUE),"")</f>
        <v/>
      </c>
      <c r="J588" s="159">
        <f>IFERROR((B588/B575)^4-1-D588/100,"")</f>
        <v/>
      </c>
    </row>
    <row r="589">
      <c r="A589" s="10" t="n">
        <v>39542</v>
      </c>
      <c r="B589" s="13">
        <f>IF(VLOOKUP(A589,SP500相关数据!$B$11:$C$24727,2,TRUE)&lt;&gt;"",VLOOKUP(A589,SP500相关数据!$B$11:$C$24727,2,TRUE),IF(VLOOKUP(A589-1,SP500相关数据!$B$11:$C$24727,2,TRUE)&lt;&gt;"",VLOOKUP(A589-1,SP500相关数据!$B$11:$C$24727,2,TRUE),VLOOKUP(A589-2,SP500相关数据!$B$11:$C$24727,2,TRUE)))</f>
        <v/>
      </c>
      <c r="C589" s="13">
        <f>IFERROR(IF(VLOOKUP(A589,SP500相关数据!$B$11:$E$24727,4,TRUE)&lt;&gt;"",VLOOKUP(A589,SP500相关数据!$B$11:$E$24727,4,TRUE),IF(VLOOKUP(A589-1,SP500相关数据!$B$11:$E$24727,4,TRUE)&lt;&gt;"",VLOOKUP(A589-1,SP500相关数据!$B$11:$E$24727,4,TRUE),VLOOKUP(A589-2,SP500相关数据!$B$11:$E$24727,4,TRUE))),"")</f>
        <v/>
      </c>
      <c r="D589" s="13">
        <f>IF(VLOOKUP(A589,高收益利差!$A:$B,2,TRUE)&lt;&gt;"",VLOOKUP(A589,高收益利差!$A:$B,2,TRUE),IF(VLOOKUP(A589-1,高收益利差!$A:$B,2,TRUE)&lt;&gt;"",VLOOKUP(A589-1,高收益利差!$A:$B,2,TRUE),VLOOKUP(A589-2,高收益利差!$A:$B,2,TRUE)))</f>
        <v/>
      </c>
      <c r="E589" s="13">
        <f>IFERROR(VLOOKUP(A589,'10Y2Y'!$A:$B,2,TRUE),"")</f>
        <v/>
      </c>
      <c r="F589">
        <f>IFERROR(D589-D576,"")</f>
        <v/>
      </c>
      <c r="G589">
        <f>IFERROR(B589/AVERAGE(B550:B589)-1,"")</f>
        <v/>
      </c>
      <c r="H589">
        <f>IF(B589="","",IFERROR(AVERAGE(B550:B589)/AVERAGE(B537:B576)-1,""))</f>
        <v/>
      </c>
      <c r="I589">
        <f>IFERROR(VLOOKUP(A589,'Sahm Rule'!$A:$B,2,TRUE),"")</f>
        <v/>
      </c>
      <c r="J589" s="159">
        <f>IFERROR((B589/B576)^4-1-D589/100,"")</f>
        <v/>
      </c>
    </row>
    <row r="590">
      <c r="A590" s="10" t="n">
        <v>39549</v>
      </c>
      <c r="B590" s="13">
        <f>IF(VLOOKUP(A590,SP500相关数据!$B$11:$C$24727,2,TRUE)&lt;&gt;"",VLOOKUP(A590,SP500相关数据!$B$11:$C$24727,2,TRUE),IF(VLOOKUP(A590-1,SP500相关数据!$B$11:$C$24727,2,TRUE)&lt;&gt;"",VLOOKUP(A590-1,SP500相关数据!$B$11:$C$24727,2,TRUE),VLOOKUP(A590-2,SP500相关数据!$B$11:$C$24727,2,TRUE)))</f>
        <v/>
      </c>
      <c r="C590" s="13">
        <f>IFERROR(IF(VLOOKUP(A590,SP500相关数据!$B$11:$E$24727,4,TRUE)&lt;&gt;"",VLOOKUP(A590,SP500相关数据!$B$11:$E$24727,4,TRUE),IF(VLOOKUP(A590-1,SP500相关数据!$B$11:$E$24727,4,TRUE)&lt;&gt;"",VLOOKUP(A590-1,SP500相关数据!$B$11:$E$24727,4,TRUE),VLOOKUP(A590-2,SP500相关数据!$B$11:$E$24727,4,TRUE))),"")</f>
        <v/>
      </c>
      <c r="D590" s="13">
        <f>IF(VLOOKUP(A590,高收益利差!$A:$B,2,TRUE)&lt;&gt;"",VLOOKUP(A590,高收益利差!$A:$B,2,TRUE),IF(VLOOKUP(A590-1,高收益利差!$A:$B,2,TRUE)&lt;&gt;"",VLOOKUP(A590-1,高收益利差!$A:$B,2,TRUE),VLOOKUP(A590-2,高收益利差!$A:$B,2,TRUE)))</f>
        <v/>
      </c>
      <c r="E590" s="13">
        <f>IFERROR(VLOOKUP(A590,'10Y2Y'!$A:$B,2,TRUE),"")</f>
        <v/>
      </c>
      <c r="F590">
        <f>IFERROR(D590-D577,"")</f>
        <v/>
      </c>
      <c r="G590">
        <f>IFERROR(B590/AVERAGE(B551:B590)-1,"")</f>
        <v/>
      </c>
      <c r="H590">
        <f>IF(B590="","",IFERROR(AVERAGE(B551:B590)/AVERAGE(B538:B577)-1,""))</f>
        <v/>
      </c>
      <c r="I590">
        <f>IFERROR(VLOOKUP(A590,'Sahm Rule'!$A:$B,2,TRUE),"")</f>
        <v/>
      </c>
      <c r="J590" s="159">
        <f>IFERROR((B590/B577)^4-1-D590/100,"")</f>
        <v/>
      </c>
    </row>
    <row r="591">
      <c r="A591" s="10" t="n">
        <v>39556</v>
      </c>
      <c r="B591" s="13">
        <f>IF(VLOOKUP(A591,SP500相关数据!$B$11:$C$24727,2,TRUE)&lt;&gt;"",VLOOKUP(A591,SP500相关数据!$B$11:$C$24727,2,TRUE),IF(VLOOKUP(A591-1,SP500相关数据!$B$11:$C$24727,2,TRUE)&lt;&gt;"",VLOOKUP(A591-1,SP500相关数据!$B$11:$C$24727,2,TRUE),VLOOKUP(A591-2,SP500相关数据!$B$11:$C$24727,2,TRUE)))</f>
        <v/>
      </c>
      <c r="C591" s="13">
        <f>IFERROR(IF(VLOOKUP(A591,SP500相关数据!$B$11:$E$24727,4,TRUE)&lt;&gt;"",VLOOKUP(A591,SP500相关数据!$B$11:$E$24727,4,TRUE),IF(VLOOKUP(A591-1,SP500相关数据!$B$11:$E$24727,4,TRUE)&lt;&gt;"",VLOOKUP(A591-1,SP500相关数据!$B$11:$E$24727,4,TRUE),VLOOKUP(A591-2,SP500相关数据!$B$11:$E$24727,4,TRUE))),"")</f>
        <v/>
      </c>
      <c r="D591" s="13">
        <f>IF(VLOOKUP(A591,高收益利差!$A:$B,2,TRUE)&lt;&gt;"",VLOOKUP(A591,高收益利差!$A:$B,2,TRUE),IF(VLOOKUP(A591-1,高收益利差!$A:$B,2,TRUE)&lt;&gt;"",VLOOKUP(A591-1,高收益利差!$A:$B,2,TRUE),VLOOKUP(A591-2,高收益利差!$A:$B,2,TRUE)))</f>
        <v/>
      </c>
      <c r="E591" s="13">
        <f>IFERROR(VLOOKUP(A591,'10Y2Y'!$A:$B,2,TRUE),"")</f>
        <v/>
      </c>
      <c r="F591">
        <f>IFERROR(D591-D578,"")</f>
        <v/>
      </c>
      <c r="G591">
        <f>IFERROR(B591/AVERAGE(B552:B591)-1,"")</f>
        <v/>
      </c>
      <c r="H591">
        <f>IF(B591="","",IFERROR(AVERAGE(B552:B591)/AVERAGE(B539:B578)-1,""))</f>
        <v/>
      </c>
      <c r="I591">
        <f>IFERROR(VLOOKUP(A591,'Sahm Rule'!$A:$B,2,TRUE),"")</f>
        <v/>
      </c>
      <c r="J591" s="159">
        <f>IFERROR((B591/B578)^4-1-D591/100,"")</f>
        <v/>
      </c>
    </row>
    <row r="592">
      <c r="A592" s="10" t="n">
        <v>39563</v>
      </c>
      <c r="B592" s="13">
        <f>IF(VLOOKUP(A592,SP500相关数据!$B$11:$C$24727,2,TRUE)&lt;&gt;"",VLOOKUP(A592,SP500相关数据!$B$11:$C$24727,2,TRUE),IF(VLOOKUP(A592-1,SP500相关数据!$B$11:$C$24727,2,TRUE)&lt;&gt;"",VLOOKUP(A592-1,SP500相关数据!$B$11:$C$24727,2,TRUE),VLOOKUP(A592-2,SP500相关数据!$B$11:$C$24727,2,TRUE)))</f>
        <v/>
      </c>
      <c r="C592" s="13">
        <f>IFERROR(IF(VLOOKUP(A592,SP500相关数据!$B$11:$E$24727,4,TRUE)&lt;&gt;"",VLOOKUP(A592,SP500相关数据!$B$11:$E$24727,4,TRUE),IF(VLOOKUP(A592-1,SP500相关数据!$B$11:$E$24727,4,TRUE)&lt;&gt;"",VLOOKUP(A592-1,SP500相关数据!$B$11:$E$24727,4,TRUE),VLOOKUP(A592-2,SP500相关数据!$B$11:$E$24727,4,TRUE))),"")</f>
        <v/>
      </c>
      <c r="D592" s="13">
        <f>IF(VLOOKUP(A592,高收益利差!$A:$B,2,TRUE)&lt;&gt;"",VLOOKUP(A592,高收益利差!$A:$B,2,TRUE),IF(VLOOKUP(A592-1,高收益利差!$A:$B,2,TRUE)&lt;&gt;"",VLOOKUP(A592-1,高收益利差!$A:$B,2,TRUE),VLOOKUP(A592-2,高收益利差!$A:$B,2,TRUE)))</f>
        <v/>
      </c>
      <c r="E592" s="13">
        <f>IFERROR(VLOOKUP(A592,'10Y2Y'!$A:$B,2,TRUE),"")</f>
        <v/>
      </c>
      <c r="F592">
        <f>IFERROR(D592-D579,"")</f>
        <v/>
      </c>
      <c r="G592">
        <f>IFERROR(B592/AVERAGE(B553:B592)-1,"")</f>
        <v/>
      </c>
      <c r="H592">
        <f>IF(B592="","",IFERROR(AVERAGE(B553:B592)/AVERAGE(B540:B579)-1,""))</f>
        <v/>
      </c>
      <c r="I592">
        <f>IFERROR(VLOOKUP(A592,'Sahm Rule'!$A:$B,2,TRUE),"")</f>
        <v/>
      </c>
      <c r="J592" s="159">
        <f>IFERROR((B592/B579)^4-1-D592/100,"")</f>
        <v/>
      </c>
    </row>
    <row r="593">
      <c r="A593" s="10" t="n">
        <v>39570</v>
      </c>
      <c r="B593" s="13">
        <f>IF(VLOOKUP(A593,SP500相关数据!$B$11:$C$24727,2,TRUE)&lt;&gt;"",VLOOKUP(A593,SP500相关数据!$B$11:$C$24727,2,TRUE),IF(VLOOKUP(A593-1,SP500相关数据!$B$11:$C$24727,2,TRUE)&lt;&gt;"",VLOOKUP(A593-1,SP500相关数据!$B$11:$C$24727,2,TRUE),VLOOKUP(A593-2,SP500相关数据!$B$11:$C$24727,2,TRUE)))</f>
        <v/>
      </c>
      <c r="C593" s="13">
        <f>IFERROR(IF(VLOOKUP(A593,SP500相关数据!$B$11:$E$24727,4,TRUE)&lt;&gt;"",VLOOKUP(A593,SP500相关数据!$B$11:$E$24727,4,TRUE),IF(VLOOKUP(A593-1,SP500相关数据!$B$11:$E$24727,4,TRUE)&lt;&gt;"",VLOOKUP(A593-1,SP500相关数据!$B$11:$E$24727,4,TRUE),VLOOKUP(A593-2,SP500相关数据!$B$11:$E$24727,4,TRUE))),"")</f>
        <v/>
      </c>
      <c r="D593" s="13">
        <f>IF(VLOOKUP(A593,高收益利差!$A:$B,2,TRUE)&lt;&gt;"",VLOOKUP(A593,高收益利差!$A:$B,2,TRUE),IF(VLOOKUP(A593-1,高收益利差!$A:$B,2,TRUE)&lt;&gt;"",VLOOKUP(A593-1,高收益利差!$A:$B,2,TRUE),VLOOKUP(A593-2,高收益利差!$A:$B,2,TRUE)))</f>
        <v/>
      </c>
      <c r="E593" s="13">
        <f>IFERROR(VLOOKUP(A593,'10Y2Y'!$A:$B,2,TRUE),"")</f>
        <v/>
      </c>
      <c r="F593">
        <f>IFERROR(D593-D580,"")</f>
        <v/>
      </c>
      <c r="G593">
        <f>IFERROR(B593/AVERAGE(B554:B593)-1,"")</f>
        <v/>
      </c>
      <c r="H593">
        <f>IF(B593="","",IFERROR(AVERAGE(B554:B593)/AVERAGE(B541:B580)-1,""))</f>
        <v/>
      </c>
      <c r="I593">
        <f>IFERROR(VLOOKUP(A593,'Sahm Rule'!$A:$B,2,TRUE),"")</f>
        <v/>
      </c>
      <c r="J593" s="159">
        <f>IFERROR((B593/B580)^4-1-D593/100,"")</f>
        <v/>
      </c>
    </row>
    <row r="594">
      <c r="A594" s="10" t="n">
        <v>39577</v>
      </c>
      <c r="B594" s="13">
        <f>IF(VLOOKUP(A594,SP500相关数据!$B$11:$C$24727,2,TRUE)&lt;&gt;"",VLOOKUP(A594,SP500相关数据!$B$11:$C$24727,2,TRUE),IF(VLOOKUP(A594-1,SP500相关数据!$B$11:$C$24727,2,TRUE)&lt;&gt;"",VLOOKUP(A594-1,SP500相关数据!$B$11:$C$24727,2,TRUE),VLOOKUP(A594-2,SP500相关数据!$B$11:$C$24727,2,TRUE)))</f>
        <v/>
      </c>
      <c r="C594" s="13">
        <f>IFERROR(IF(VLOOKUP(A594,SP500相关数据!$B$11:$E$24727,4,TRUE)&lt;&gt;"",VLOOKUP(A594,SP500相关数据!$B$11:$E$24727,4,TRUE),IF(VLOOKUP(A594-1,SP500相关数据!$B$11:$E$24727,4,TRUE)&lt;&gt;"",VLOOKUP(A594-1,SP500相关数据!$B$11:$E$24727,4,TRUE),VLOOKUP(A594-2,SP500相关数据!$B$11:$E$24727,4,TRUE))),"")</f>
        <v/>
      </c>
      <c r="D594" s="13">
        <f>IF(VLOOKUP(A594,高收益利差!$A:$B,2,TRUE)&lt;&gt;"",VLOOKUP(A594,高收益利差!$A:$B,2,TRUE),IF(VLOOKUP(A594-1,高收益利差!$A:$B,2,TRUE)&lt;&gt;"",VLOOKUP(A594-1,高收益利差!$A:$B,2,TRUE),VLOOKUP(A594-2,高收益利差!$A:$B,2,TRUE)))</f>
        <v/>
      </c>
      <c r="E594" s="13">
        <f>IFERROR(VLOOKUP(A594,'10Y2Y'!$A:$B,2,TRUE),"")</f>
        <v/>
      </c>
      <c r="F594">
        <f>IFERROR(D594-D581,"")</f>
        <v/>
      </c>
      <c r="G594">
        <f>IFERROR(B594/AVERAGE(B555:B594)-1,"")</f>
        <v/>
      </c>
      <c r="H594">
        <f>IF(B594="","",IFERROR(AVERAGE(B555:B594)/AVERAGE(B542:B581)-1,""))</f>
        <v/>
      </c>
      <c r="I594">
        <f>IFERROR(VLOOKUP(A594,'Sahm Rule'!$A:$B,2,TRUE),"")</f>
        <v/>
      </c>
      <c r="J594" s="159">
        <f>IFERROR((B594/B581)^4-1-D594/100,"")</f>
        <v/>
      </c>
    </row>
    <row r="595">
      <c r="A595" s="10" t="n">
        <v>39584</v>
      </c>
      <c r="B595" s="13">
        <f>IF(VLOOKUP(A595,SP500相关数据!$B$11:$C$24727,2,TRUE)&lt;&gt;"",VLOOKUP(A595,SP500相关数据!$B$11:$C$24727,2,TRUE),IF(VLOOKUP(A595-1,SP500相关数据!$B$11:$C$24727,2,TRUE)&lt;&gt;"",VLOOKUP(A595-1,SP500相关数据!$B$11:$C$24727,2,TRUE),VLOOKUP(A595-2,SP500相关数据!$B$11:$C$24727,2,TRUE)))</f>
        <v/>
      </c>
      <c r="C595" s="13">
        <f>IFERROR(IF(VLOOKUP(A595,SP500相关数据!$B$11:$E$24727,4,TRUE)&lt;&gt;"",VLOOKUP(A595,SP500相关数据!$B$11:$E$24727,4,TRUE),IF(VLOOKUP(A595-1,SP500相关数据!$B$11:$E$24727,4,TRUE)&lt;&gt;"",VLOOKUP(A595-1,SP500相关数据!$B$11:$E$24727,4,TRUE),VLOOKUP(A595-2,SP500相关数据!$B$11:$E$24727,4,TRUE))),"")</f>
        <v/>
      </c>
      <c r="D595" s="13">
        <f>IF(VLOOKUP(A595,高收益利差!$A:$B,2,TRUE)&lt;&gt;"",VLOOKUP(A595,高收益利差!$A:$B,2,TRUE),IF(VLOOKUP(A595-1,高收益利差!$A:$B,2,TRUE)&lt;&gt;"",VLOOKUP(A595-1,高收益利差!$A:$B,2,TRUE),VLOOKUP(A595-2,高收益利差!$A:$B,2,TRUE)))</f>
        <v/>
      </c>
      <c r="E595" s="13">
        <f>IFERROR(VLOOKUP(A595,'10Y2Y'!$A:$B,2,TRUE),"")</f>
        <v/>
      </c>
      <c r="F595">
        <f>IFERROR(D595-D582,"")</f>
        <v/>
      </c>
      <c r="G595">
        <f>IFERROR(B595/AVERAGE(B556:B595)-1,"")</f>
        <v/>
      </c>
      <c r="H595">
        <f>IF(B595="","",IFERROR(AVERAGE(B556:B595)/AVERAGE(B543:B582)-1,""))</f>
        <v/>
      </c>
      <c r="I595">
        <f>IFERROR(VLOOKUP(A595,'Sahm Rule'!$A:$B,2,TRUE),"")</f>
        <v/>
      </c>
      <c r="J595" s="159">
        <f>IFERROR((B595/B582)^4-1-D595/100,"")</f>
        <v/>
      </c>
    </row>
    <row r="596">
      <c r="A596" s="10" t="n">
        <v>39591</v>
      </c>
      <c r="B596" s="13">
        <f>IF(VLOOKUP(A596,SP500相关数据!$B$11:$C$24727,2,TRUE)&lt;&gt;"",VLOOKUP(A596,SP500相关数据!$B$11:$C$24727,2,TRUE),IF(VLOOKUP(A596-1,SP500相关数据!$B$11:$C$24727,2,TRUE)&lt;&gt;"",VLOOKUP(A596-1,SP500相关数据!$B$11:$C$24727,2,TRUE),VLOOKUP(A596-2,SP500相关数据!$B$11:$C$24727,2,TRUE)))</f>
        <v/>
      </c>
      <c r="C596" s="13">
        <f>IFERROR(IF(VLOOKUP(A596,SP500相关数据!$B$11:$E$24727,4,TRUE)&lt;&gt;"",VLOOKUP(A596,SP500相关数据!$B$11:$E$24727,4,TRUE),IF(VLOOKUP(A596-1,SP500相关数据!$B$11:$E$24727,4,TRUE)&lt;&gt;"",VLOOKUP(A596-1,SP500相关数据!$B$11:$E$24727,4,TRUE),VLOOKUP(A596-2,SP500相关数据!$B$11:$E$24727,4,TRUE))),"")</f>
        <v/>
      </c>
      <c r="D596" s="13">
        <f>IF(VLOOKUP(A596,高收益利差!$A:$B,2,TRUE)&lt;&gt;"",VLOOKUP(A596,高收益利差!$A:$B,2,TRUE),IF(VLOOKUP(A596-1,高收益利差!$A:$B,2,TRUE)&lt;&gt;"",VLOOKUP(A596-1,高收益利差!$A:$B,2,TRUE),VLOOKUP(A596-2,高收益利差!$A:$B,2,TRUE)))</f>
        <v/>
      </c>
      <c r="E596" s="13">
        <f>IFERROR(VLOOKUP(A596,'10Y2Y'!$A:$B,2,TRUE),"")</f>
        <v/>
      </c>
      <c r="F596">
        <f>IFERROR(D596-D583,"")</f>
        <v/>
      </c>
      <c r="G596">
        <f>IFERROR(B596/AVERAGE(B557:B596)-1,"")</f>
        <v/>
      </c>
      <c r="H596">
        <f>IF(B596="","",IFERROR(AVERAGE(B557:B596)/AVERAGE(B544:B583)-1,""))</f>
        <v/>
      </c>
      <c r="I596">
        <f>IFERROR(VLOOKUP(A596,'Sahm Rule'!$A:$B,2,TRUE),"")</f>
        <v/>
      </c>
      <c r="J596" s="159">
        <f>IFERROR((B596/B583)^4-1-D596/100,"")</f>
        <v/>
      </c>
    </row>
    <row r="597">
      <c r="A597" s="10" t="n">
        <v>39598</v>
      </c>
      <c r="B597" s="13">
        <f>IF(VLOOKUP(A597,SP500相关数据!$B$11:$C$24727,2,TRUE)&lt;&gt;"",VLOOKUP(A597,SP500相关数据!$B$11:$C$24727,2,TRUE),IF(VLOOKUP(A597-1,SP500相关数据!$B$11:$C$24727,2,TRUE)&lt;&gt;"",VLOOKUP(A597-1,SP500相关数据!$B$11:$C$24727,2,TRUE),VLOOKUP(A597-2,SP500相关数据!$B$11:$C$24727,2,TRUE)))</f>
        <v/>
      </c>
      <c r="C597" s="13">
        <f>IFERROR(IF(VLOOKUP(A597,SP500相关数据!$B$11:$E$24727,4,TRUE)&lt;&gt;"",VLOOKUP(A597,SP500相关数据!$B$11:$E$24727,4,TRUE),IF(VLOOKUP(A597-1,SP500相关数据!$B$11:$E$24727,4,TRUE)&lt;&gt;"",VLOOKUP(A597-1,SP500相关数据!$B$11:$E$24727,4,TRUE),VLOOKUP(A597-2,SP500相关数据!$B$11:$E$24727,4,TRUE))),"")</f>
        <v/>
      </c>
      <c r="D597" s="13">
        <f>IF(VLOOKUP(A597,高收益利差!$A:$B,2,TRUE)&lt;&gt;"",VLOOKUP(A597,高收益利差!$A:$B,2,TRUE),IF(VLOOKUP(A597-1,高收益利差!$A:$B,2,TRUE)&lt;&gt;"",VLOOKUP(A597-1,高收益利差!$A:$B,2,TRUE),VLOOKUP(A597-2,高收益利差!$A:$B,2,TRUE)))</f>
        <v/>
      </c>
      <c r="E597" s="13">
        <f>IFERROR(VLOOKUP(A597,'10Y2Y'!$A:$B,2,TRUE),"")</f>
        <v/>
      </c>
      <c r="F597">
        <f>IFERROR(D597-D584,"")</f>
        <v/>
      </c>
      <c r="G597">
        <f>IFERROR(B597/AVERAGE(B558:B597)-1,"")</f>
        <v/>
      </c>
      <c r="H597">
        <f>IF(B597="","",IFERROR(AVERAGE(B558:B597)/AVERAGE(B545:B584)-1,""))</f>
        <v/>
      </c>
      <c r="I597">
        <f>IFERROR(VLOOKUP(A597,'Sahm Rule'!$A:$B,2,TRUE),"")</f>
        <v/>
      </c>
      <c r="J597" s="159">
        <f>IFERROR((B597/B584)^4-1-D597/100,"")</f>
        <v/>
      </c>
    </row>
    <row r="598">
      <c r="A598" s="10" t="n">
        <v>39605</v>
      </c>
      <c r="B598" s="13">
        <f>IF(VLOOKUP(A598,SP500相关数据!$B$11:$C$24727,2,TRUE)&lt;&gt;"",VLOOKUP(A598,SP500相关数据!$B$11:$C$24727,2,TRUE),IF(VLOOKUP(A598-1,SP500相关数据!$B$11:$C$24727,2,TRUE)&lt;&gt;"",VLOOKUP(A598-1,SP500相关数据!$B$11:$C$24727,2,TRUE),VLOOKUP(A598-2,SP500相关数据!$B$11:$C$24727,2,TRUE)))</f>
        <v/>
      </c>
      <c r="C598" s="13">
        <f>IFERROR(IF(VLOOKUP(A598,SP500相关数据!$B$11:$E$24727,4,TRUE)&lt;&gt;"",VLOOKUP(A598,SP500相关数据!$B$11:$E$24727,4,TRUE),IF(VLOOKUP(A598-1,SP500相关数据!$B$11:$E$24727,4,TRUE)&lt;&gt;"",VLOOKUP(A598-1,SP500相关数据!$B$11:$E$24727,4,TRUE),VLOOKUP(A598-2,SP500相关数据!$B$11:$E$24727,4,TRUE))),"")</f>
        <v/>
      </c>
      <c r="D598" s="13">
        <f>IF(VLOOKUP(A598,高收益利差!$A:$B,2,TRUE)&lt;&gt;"",VLOOKUP(A598,高收益利差!$A:$B,2,TRUE),IF(VLOOKUP(A598-1,高收益利差!$A:$B,2,TRUE)&lt;&gt;"",VLOOKUP(A598-1,高收益利差!$A:$B,2,TRUE),VLOOKUP(A598-2,高收益利差!$A:$B,2,TRUE)))</f>
        <v/>
      </c>
      <c r="E598" s="13">
        <f>IFERROR(VLOOKUP(A598,'10Y2Y'!$A:$B,2,TRUE),"")</f>
        <v/>
      </c>
      <c r="F598">
        <f>IFERROR(D598-D585,"")</f>
        <v/>
      </c>
      <c r="G598">
        <f>IFERROR(B598/AVERAGE(B559:B598)-1,"")</f>
        <v/>
      </c>
      <c r="H598">
        <f>IF(B598="","",IFERROR(AVERAGE(B559:B598)/AVERAGE(B546:B585)-1,""))</f>
        <v/>
      </c>
      <c r="I598">
        <f>IFERROR(VLOOKUP(A598,'Sahm Rule'!$A:$B,2,TRUE),"")</f>
        <v/>
      </c>
      <c r="J598" s="159">
        <f>IFERROR((B598/B585)^4-1-D598/100,"")</f>
        <v/>
      </c>
    </row>
    <row r="599">
      <c r="A599" s="10" t="n">
        <v>39612</v>
      </c>
      <c r="B599" s="13">
        <f>IF(VLOOKUP(A599,SP500相关数据!$B$11:$C$24727,2,TRUE)&lt;&gt;"",VLOOKUP(A599,SP500相关数据!$B$11:$C$24727,2,TRUE),IF(VLOOKUP(A599-1,SP500相关数据!$B$11:$C$24727,2,TRUE)&lt;&gt;"",VLOOKUP(A599-1,SP500相关数据!$B$11:$C$24727,2,TRUE),VLOOKUP(A599-2,SP500相关数据!$B$11:$C$24727,2,TRUE)))</f>
        <v/>
      </c>
      <c r="C599" s="13">
        <f>IFERROR(IF(VLOOKUP(A599,SP500相关数据!$B$11:$E$24727,4,TRUE)&lt;&gt;"",VLOOKUP(A599,SP500相关数据!$B$11:$E$24727,4,TRUE),IF(VLOOKUP(A599-1,SP500相关数据!$B$11:$E$24727,4,TRUE)&lt;&gt;"",VLOOKUP(A599-1,SP500相关数据!$B$11:$E$24727,4,TRUE),VLOOKUP(A599-2,SP500相关数据!$B$11:$E$24727,4,TRUE))),"")</f>
        <v/>
      </c>
      <c r="D599" s="13">
        <f>IF(VLOOKUP(A599,高收益利差!$A:$B,2,TRUE)&lt;&gt;"",VLOOKUP(A599,高收益利差!$A:$B,2,TRUE),IF(VLOOKUP(A599-1,高收益利差!$A:$B,2,TRUE)&lt;&gt;"",VLOOKUP(A599-1,高收益利差!$A:$B,2,TRUE),VLOOKUP(A599-2,高收益利差!$A:$B,2,TRUE)))</f>
        <v/>
      </c>
      <c r="E599" s="13">
        <f>IFERROR(VLOOKUP(A599,'10Y2Y'!$A:$B,2,TRUE),"")</f>
        <v/>
      </c>
      <c r="F599">
        <f>IFERROR(D599-D586,"")</f>
        <v/>
      </c>
      <c r="G599">
        <f>IFERROR(B599/AVERAGE(B560:B599)-1,"")</f>
        <v/>
      </c>
      <c r="H599">
        <f>IF(B599="","",IFERROR(AVERAGE(B560:B599)/AVERAGE(B547:B586)-1,""))</f>
        <v/>
      </c>
      <c r="I599">
        <f>IFERROR(VLOOKUP(A599,'Sahm Rule'!$A:$B,2,TRUE),"")</f>
        <v/>
      </c>
      <c r="J599" s="159">
        <f>IFERROR((B599/B586)^4-1-D599/100,"")</f>
        <v/>
      </c>
    </row>
    <row r="600">
      <c r="A600" s="10" t="n">
        <v>39619</v>
      </c>
      <c r="B600" s="13">
        <f>IF(VLOOKUP(A600,SP500相关数据!$B$11:$C$24727,2,TRUE)&lt;&gt;"",VLOOKUP(A600,SP500相关数据!$B$11:$C$24727,2,TRUE),IF(VLOOKUP(A600-1,SP500相关数据!$B$11:$C$24727,2,TRUE)&lt;&gt;"",VLOOKUP(A600-1,SP500相关数据!$B$11:$C$24727,2,TRUE),VLOOKUP(A600-2,SP500相关数据!$B$11:$C$24727,2,TRUE)))</f>
        <v/>
      </c>
      <c r="C600" s="13">
        <f>IFERROR(IF(VLOOKUP(A600,SP500相关数据!$B$11:$E$24727,4,TRUE)&lt;&gt;"",VLOOKUP(A600,SP500相关数据!$B$11:$E$24727,4,TRUE),IF(VLOOKUP(A600-1,SP500相关数据!$B$11:$E$24727,4,TRUE)&lt;&gt;"",VLOOKUP(A600-1,SP500相关数据!$B$11:$E$24727,4,TRUE),VLOOKUP(A600-2,SP500相关数据!$B$11:$E$24727,4,TRUE))),"")</f>
        <v/>
      </c>
      <c r="D600" s="13">
        <f>IF(VLOOKUP(A600,高收益利差!$A:$B,2,TRUE)&lt;&gt;"",VLOOKUP(A600,高收益利差!$A:$B,2,TRUE),IF(VLOOKUP(A600-1,高收益利差!$A:$B,2,TRUE)&lt;&gt;"",VLOOKUP(A600-1,高收益利差!$A:$B,2,TRUE),VLOOKUP(A600-2,高收益利差!$A:$B,2,TRUE)))</f>
        <v/>
      </c>
      <c r="E600" s="13">
        <f>IFERROR(VLOOKUP(A600,'10Y2Y'!$A:$B,2,TRUE),"")</f>
        <v/>
      </c>
      <c r="F600">
        <f>IFERROR(D600-D587,"")</f>
        <v/>
      </c>
      <c r="G600">
        <f>IFERROR(B600/AVERAGE(B561:B600)-1,"")</f>
        <v/>
      </c>
      <c r="H600">
        <f>IF(B600="","",IFERROR(AVERAGE(B561:B600)/AVERAGE(B548:B587)-1,""))</f>
        <v/>
      </c>
      <c r="I600">
        <f>IFERROR(VLOOKUP(A600,'Sahm Rule'!$A:$B,2,TRUE),"")</f>
        <v/>
      </c>
      <c r="J600" s="159">
        <f>IFERROR((B600/B587)^4-1-D600/100,"")</f>
        <v/>
      </c>
    </row>
    <row r="601">
      <c r="A601" s="10" t="n">
        <v>39626</v>
      </c>
      <c r="B601" s="13">
        <f>IF(VLOOKUP(A601,SP500相关数据!$B$11:$C$24727,2,TRUE)&lt;&gt;"",VLOOKUP(A601,SP500相关数据!$B$11:$C$24727,2,TRUE),IF(VLOOKUP(A601-1,SP500相关数据!$B$11:$C$24727,2,TRUE)&lt;&gt;"",VLOOKUP(A601-1,SP500相关数据!$B$11:$C$24727,2,TRUE),VLOOKUP(A601-2,SP500相关数据!$B$11:$C$24727,2,TRUE)))</f>
        <v/>
      </c>
      <c r="C601" s="13">
        <f>IFERROR(IF(VLOOKUP(A601,SP500相关数据!$B$11:$E$24727,4,TRUE)&lt;&gt;"",VLOOKUP(A601,SP500相关数据!$B$11:$E$24727,4,TRUE),IF(VLOOKUP(A601-1,SP500相关数据!$B$11:$E$24727,4,TRUE)&lt;&gt;"",VLOOKUP(A601-1,SP500相关数据!$B$11:$E$24727,4,TRUE),VLOOKUP(A601-2,SP500相关数据!$B$11:$E$24727,4,TRUE))),"")</f>
        <v/>
      </c>
      <c r="D601" s="13">
        <f>IF(VLOOKUP(A601,高收益利差!$A:$B,2,TRUE)&lt;&gt;"",VLOOKUP(A601,高收益利差!$A:$B,2,TRUE),IF(VLOOKUP(A601-1,高收益利差!$A:$B,2,TRUE)&lt;&gt;"",VLOOKUP(A601-1,高收益利差!$A:$B,2,TRUE),VLOOKUP(A601-2,高收益利差!$A:$B,2,TRUE)))</f>
        <v/>
      </c>
      <c r="E601" s="13">
        <f>IFERROR(VLOOKUP(A601,'10Y2Y'!$A:$B,2,TRUE),"")</f>
        <v/>
      </c>
      <c r="F601">
        <f>IFERROR(D601-D588,"")</f>
        <v/>
      </c>
      <c r="G601">
        <f>IFERROR(B601/AVERAGE(B562:B601)-1,"")</f>
        <v/>
      </c>
      <c r="H601">
        <f>IF(B601="","",IFERROR(AVERAGE(B562:B601)/AVERAGE(B549:B588)-1,""))</f>
        <v/>
      </c>
      <c r="I601">
        <f>IFERROR(VLOOKUP(A601,'Sahm Rule'!$A:$B,2,TRUE),"")</f>
        <v/>
      </c>
      <c r="J601" s="159">
        <f>IFERROR((B601/B588)^4-1-D601/100,"")</f>
        <v/>
      </c>
    </row>
    <row r="602">
      <c r="A602" s="10" t="n">
        <v>39633</v>
      </c>
      <c r="B602" s="13">
        <f>IF(VLOOKUP(A602,SP500相关数据!$B$11:$C$24727,2,TRUE)&lt;&gt;"",VLOOKUP(A602,SP500相关数据!$B$11:$C$24727,2,TRUE),IF(VLOOKUP(A602-1,SP500相关数据!$B$11:$C$24727,2,TRUE)&lt;&gt;"",VLOOKUP(A602-1,SP500相关数据!$B$11:$C$24727,2,TRUE),VLOOKUP(A602-2,SP500相关数据!$B$11:$C$24727,2,TRUE)))</f>
        <v/>
      </c>
      <c r="C602" s="13">
        <f>IFERROR(IF(VLOOKUP(A602,SP500相关数据!$B$11:$E$24727,4,TRUE)&lt;&gt;"",VLOOKUP(A602,SP500相关数据!$B$11:$E$24727,4,TRUE),IF(VLOOKUP(A602-1,SP500相关数据!$B$11:$E$24727,4,TRUE)&lt;&gt;"",VLOOKUP(A602-1,SP500相关数据!$B$11:$E$24727,4,TRUE),VLOOKUP(A602-2,SP500相关数据!$B$11:$E$24727,4,TRUE))),"")</f>
        <v/>
      </c>
      <c r="D602" s="13">
        <f>IF(VLOOKUP(A602,高收益利差!$A:$B,2,TRUE)&lt;&gt;"",VLOOKUP(A602,高收益利差!$A:$B,2,TRUE),IF(VLOOKUP(A602-1,高收益利差!$A:$B,2,TRUE)&lt;&gt;"",VLOOKUP(A602-1,高收益利差!$A:$B,2,TRUE),VLOOKUP(A602-2,高收益利差!$A:$B,2,TRUE)))</f>
        <v/>
      </c>
      <c r="E602" s="13">
        <f>IFERROR(VLOOKUP(A602,'10Y2Y'!$A:$B,2,TRUE),"")</f>
        <v/>
      </c>
      <c r="F602">
        <f>IFERROR(D602-D589,"")</f>
        <v/>
      </c>
      <c r="G602">
        <f>IFERROR(B602/AVERAGE(B563:B602)-1,"")</f>
        <v/>
      </c>
      <c r="H602">
        <f>IF(B602="","",IFERROR(AVERAGE(B563:B602)/AVERAGE(B550:B589)-1,""))</f>
        <v/>
      </c>
      <c r="I602">
        <f>IFERROR(VLOOKUP(A602,'Sahm Rule'!$A:$B,2,TRUE),"")</f>
        <v/>
      </c>
      <c r="J602" s="159">
        <f>IFERROR((B602/B589)^4-1-D602/100,"")</f>
        <v/>
      </c>
    </row>
    <row r="603">
      <c r="A603" s="10" t="n">
        <v>39640</v>
      </c>
      <c r="B603" s="13">
        <f>IF(VLOOKUP(A603,SP500相关数据!$B$11:$C$24727,2,TRUE)&lt;&gt;"",VLOOKUP(A603,SP500相关数据!$B$11:$C$24727,2,TRUE),IF(VLOOKUP(A603-1,SP500相关数据!$B$11:$C$24727,2,TRUE)&lt;&gt;"",VLOOKUP(A603-1,SP500相关数据!$B$11:$C$24727,2,TRUE),VLOOKUP(A603-2,SP500相关数据!$B$11:$C$24727,2,TRUE)))</f>
        <v/>
      </c>
      <c r="C603" s="13">
        <f>IFERROR(IF(VLOOKUP(A603,SP500相关数据!$B$11:$E$24727,4,TRUE)&lt;&gt;"",VLOOKUP(A603,SP500相关数据!$B$11:$E$24727,4,TRUE),IF(VLOOKUP(A603-1,SP500相关数据!$B$11:$E$24727,4,TRUE)&lt;&gt;"",VLOOKUP(A603-1,SP500相关数据!$B$11:$E$24727,4,TRUE),VLOOKUP(A603-2,SP500相关数据!$B$11:$E$24727,4,TRUE))),"")</f>
        <v/>
      </c>
      <c r="D603" s="13">
        <f>IF(VLOOKUP(A603,高收益利差!$A:$B,2,TRUE)&lt;&gt;"",VLOOKUP(A603,高收益利差!$A:$B,2,TRUE),IF(VLOOKUP(A603-1,高收益利差!$A:$B,2,TRUE)&lt;&gt;"",VLOOKUP(A603-1,高收益利差!$A:$B,2,TRUE),VLOOKUP(A603-2,高收益利差!$A:$B,2,TRUE)))</f>
        <v/>
      </c>
      <c r="E603" s="13">
        <f>IFERROR(VLOOKUP(A603,'10Y2Y'!$A:$B,2,TRUE),"")</f>
        <v/>
      </c>
      <c r="F603">
        <f>IFERROR(D603-D590,"")</f>
        <v/>
      </c>
      <c r="G603">
        <f>IFERROR(B603/AVERAGE(B564:B603)-1,"")</f>
        <v/>
      </c>
      <c r="H603">
        <f>IF(B603="","",IFERROR(AVERAGE(B564:B603)/AVERAGE(B551:B590)-1,""))</f>
        <v/>
      </c>
      <c r="I603">
        <f>IFERROR(VLOOKUP(A603,'Sahm Rule'!$A:$B,2,TRUE),"")</f>
        <v/>
      </c>
      <c r="J603" s="159">
        <f>IFERROR((B603/B590)^4-1-D603/100,"")</f>
        <v/>
      </c>
    </row>
    <row r="604">
      <c r="A604" s="10" t="n">
        <v>39647</v>
      </c>
      <c r="B604" s="13">
        <f>IF(VLOOKUP(A604,SP500相关数据!$B$11:$C$24727,2,TRUE)&lt;&gt;"",VLOOKUP(A604,SP500相关数据!$B$11:$C$24727,2,TRUE),IF(VLOOKUP(A604-1,SP500相关数据!$B$11:$C$24727,2,TRUE)&lt;&gt;"",VLOOKUP(A604-1,SP500相关数据!$B$11:$C$24727,2,TRUE),VLOOKUP(A604-2,SP500相关数据!$B$11:$C$24727,2,TRUE)))</f>
        <v/>
      </c>
      <c r="C604" s="13">
        <f>IFERROR(IF(VLOOKUP(A604,SP500相关数据!$B$11:$E$24727,4,TRUE)&lt;&gt;"",VLOOKUP(A604,SP500相关数据!$B$11:$E$24727,4,TRUE),IF(VLOOKUP(A604-1,SP500相关数据!$B$11:$E$24727,4,TRUE)&lt;&gt;"",VLOOKUP(A604-1,SP500相关数据!$B$11:$E$24727,4,TRUE),VLOOKUP(A604-2,SP500相关数据!$B$11:$E$24727,4,TRUE))),"")</f>
        <v/>
      </c>
      <c r="D604" s="13">
        <f>IF(VLOOKUP(A604,高收益利差!$A:$B,2,TRUE)&lt;&gt;"",VLOOKUP(A604,高收益利差!$A:$B,2,TRUE),IF(VLOOKUP(A604-1,高收益利差!$A:$B,2,TRUE)&lt;&gt;"",VLOOKUP(A604-1,高收益利差!$A:$B,2,TRUE),VLOOKUP(A604-2,高收益利差!$A:$B,2,TRUE)))</f>
        <v/>
      </c>
      <c r="E604" s="13">
        <f>IFERROR(VLOOKUP(A604,'10Y2Y'!$A:$B,2,TRUE),"")</f>
        <v/>
      </c>
      <c r="F604">
        <f>IFERROR(D604-D591,"")</f>
        <v/>
      </c>
      <c r="G604">
        <f>IFERROR(B604/AVERAGE(B565:B604)-1,"")</f>
        <v/>
      </c>
      <c r="H604">
        <f>IF(B604="","",IFERROR(AVERAGE(B565:B604)/AVERAGE(B552:B591)-1,""))</f>
        <v/>
      </c>
      <c r="I604">
        <f>IFERROR(VLOOKUP(A604,'Sahm Rule'!$A:$B,2,TRUE),"")</f>
        <v/>
      </c>
      <c r="J604" s="159">
        <f>IFERROR((B604/B591)^4-1-D604/100,"")</f>
        <v/>
      </c>
    </row>
    <row r="605">
      <c r="A605" s="10" t="n">
        <v>39654</v>
      </c>
      <c r="B605" s="13">
        <f>IF(VLOOKUP(A605,SP500相关数据!$B$11:$C$24727,2,TRUE)&lt;&gt;"",VLOOKUP(A605,SP500相关数据!$B$11:$C$24727,2,TRUE),IF(VLOOKUP(A605-1,SP500相关数据!$B$11:$C$24727,2,TRUE)&lt;&gt;"",VLOOKUP(A605-1,SP500相关数据!$B$11:$C$24727,2,TRUE),VLOOKUP(A605-2,SP500相关数据!$B$11:$C$24727,2,TRUE)))</f>
        <v/>
      </c>
      <c r="C605" s="13">
        <f>IFERROR(IF(VLOOKUP(A605,SP500相关数据!$B$11:$E$24727,4,TRUE)&lt;&gt;"",VLOOKUP(A605,SP500相关数据!$B$11:$E$24727,4,TRUE),IF(VLOOKUP(A605-1,SP500相关数据!$B$11:$E$24727,4,TRUE)&lt;&gt;"",VLOOKUP(A605-1,SP500相关数据!$B$11:$E$24727,4,TRUE),VLOOKUP(A605-2,SP500相关数据!$B$11:$E$24727,4,TRUE))),"")</f>
        <v/>
      </c>
      <c r="D605" s="13">
        <f>IF(VLOOKUP(A605,高收益利差!$A:$B,2,TRUE)&lt;&gt;"",VLOOKUP(A605,高收益利差!$A:$B,2,TRUE),IF(VLOOKUP(A605-1,高收益利差!$A:$B,2,TRUE)&lt;&gt;"",VLOOKUP(A605-1,高收益利差!$A:$B,2,TRUE),VLOOKUP(A605-2,高收益利差!$A:$B,2,TRUE)))</f>
        <v/>
      </c>
      <c r="E605" s="13">
        <f>IFERROR(VLOOKUP(A605,'10Y2Y'!$A:$B,2,TRUE),"")</f>
        <v/>
      </c>
      <c r="F605">
        <f>IFERROR(D605-D592,"")</f>
        <v/>
      </c>
      <c r="G605">
        <f>IFERROR(B605/AVERAGE(B566:B605)-1,"")</f>
        <v/>
      </c>
      <c r="H605">
        <f>IF(B605="","",IFERROR(AVERAGE(B566:B605)/AVERAGE(B553:B592)-1,""))</f>
        <v/>
      </c>
      <c r="I605">
        <f>IFERROR(VLOOKUP(A605,'Sahm Rule'!$A:$B,2,TRUE),"")</f>
        <v/>
      </c>
      <c r="J605" s="159">
        <f>IFERROR((B605/B592)^4-1-D605/100,"")</f>
        <v/>
      </c>
    </row>
    <row r="606">
      <c r="A606" s="10" t="n">
        <v>39661</v>
      </c>
      <c r="B606" s="13">
        <f>IF(VLOOKUP(A606,SP500相关数据!$B$11:$C$24727,2,TRUE)&lt;&gt;"",VLOOKUP(A606,SP500相关数据!$B$11:$C$24727,2,TRUE),IF(VLOOKUP(A606-1,SP500相关数据!$B$11:$C$24727,2,TRUE)&lt;&gt;"",VLOOKUP(A606-1,SP500相关数据!$B$11:$C$24727,2,TRUE),VLOOKUP(A606-2,SP500相关数据!$B$11:$C$24727,2,TRUE)))</f>
        <v/>
      </c>
      <c r="C606" s="13">
        <f>IFERROR(IF(VLOOKUP(A606,SP500相关数据!$B$11:$E$24727,4,TRUE)&lt;&gt;"",VLOOKUP(A606,SP500相关数据!$B$11:$E$24727,4,TRUE),IF(VLOOKUP(A606-1,SP500相关数据!$B$11:$E$24727,4,TRUE)&lt;&gt;"",VLOOKUP(A606-1,SP500相关数据!$B$11:$E$24727,4,TRUE),VLOOKUP(A606-2,SP500相关数据!$B$11:$E$24727,4,TRUE))),"")</f>
        <v/>
      </c>
      <c r="D606" s="13">
        <f>IF(VLOOKUP(A606,高收益利差!$A:$B,2,TRUE)&lt;&gt;"",VLOOKUP(A606,高收益利差!$A:$B,2,TRUE),IF(VLOOKUP(A606-1,高收益利差!$A:$B,2,TRUE)&lt;&gt;"",VLOOKUP(A606-1,高收益利差!$A:$B,2,TRUE),VLOOKUP(A606-2,高收益利差!$A:$B,2,TRUE)))</f>
        <v/>
      </c>
      <c r="E606" s="13">
        <f>IFERROR(VLOOKUP(A606,'10Y2Y'!$A:$B,2,TRUE),"")</f>
        <v/>
      </c>
      <c r="F606">
        <f>IFERROR(D606-D593,"")</f>
        <v/>
      </c>
      <c r="G606">
        <f>IFERROR(B606/AVERAGE(B567:B606)-1,"")</f>
        <v/>
      </c>
      <c r="H606">
        <f>IF(B606="","",IFERROR(AVERAGE(B567:B606)/AVERAGE(B554:B593)-1,""))</f>
        <v/>
      </c>
      <c r="I606">
        <f>IFERROR(VLOOKUP(A606,'Sahm Rule'!$A:$B,2,TRUE),"")</f>
        <v/>
      </c>
      <c r="J606" s="159">
        <f>IFERROR((B606/B593)^4-1-D606/100,"")</f>
        <v/>
      </c>
    </row>
    <row r="607">
      <c r="A607" s="10" t="n">
        <v>39668</v>
      </c>
      <c r="B607" s="13">
        <f>IF(VLOOKUP(A607,SP500相关数据!$B$11:$C$24727,2,TRUE)&lt;&gt;"",VLOOKUP(A607,SP500相关数据!$B$11:$C$24727,2,TRUE),IF(VLOOKUP(A607-1,SP500相关数据!$B$11:$C$24727,2,TRUE)&lt;&gt;"",VLOOKUP(A607-1,SP500相关数据!$B$11:$C$24727,2,TRUE),VLOOKUP(A607-2,SP500相关数据!$B$11:$C$24727,2,TRUE)))</f>
        <v/>
      </c>
      <c r="C607" s="13">
        <f>IFERROR(IF(VLOOKUP(A607,SP500相关数据!$B$11:$E$24727,4,TRUE)&lt;&gt;"",VLOOKUP(A607,SP500相关数据!$B$11:$E$24727,4,TRUE),IF(VLOOKUP(A607-1,SP500相关数据!$B$11:$E$24727,4,TRUE)&lt;&gt;"",VLOOKUP(A607-1,SP500相关数据!$B$11:$E$24727,4,TRUE),VLOOKUP(A607-2,SP500相关数据!$B$11:$E$24727,4,TRUE))),"")</f>
        <v/>
      </c>
      <c r="D607" s="13">
        <f>IF(VLOOKUP(A607,高收益利差!$A:$B,2,TRUE)&lt;&gt;"",VLOOKUP(A607,高收益利差!$A:$B,2,TRUE),IF(VLOOKUP(A607-1,高收益利差!$A:$B,2,TRUE)&lt;&gt;"",VLOOKUP(A607-1,高收益利差!$A:$B,2,TRUE),VLOOKUP(A607-2,高收益利差!$A:$B,2,TRUE)))</f>
        <v/>
      </c>
      <c r="E607" s="13">
        <f>IFERROR(VLOOKUP(A607,'10Y2Y'!$A:$B,2,TRUE),"")</f>
        <v/>
      </c>
      <c r="F607">
        <f>IFERROR(D607-D594,"")</f>
        <v/>
      </c>
      <c r="G607">
        <f>IFERROR(B607/AVERAGE(B568:B607)-1,"")</f>
        <v/>
      </c>
      <c r="H607">
        <f>IF(B607="","",IFERROR(AVERAGE(B568:B607)/AVERAGE(B555:B594)-1,""))</f>
        <v/>
      </c>
      <c r="I607">
        <f>IFERROR(VLOOKUP(A607,'Sahm Rule'!$A:$B,2,TRUE),"")</f>
        <v/>
      </c>
      <c r="J607" s="159">
        <f>IFERROR((B607/B594)^4-1-D607/100,"")</f>
        <v/>
      </c>
    </row>
    <row r="608">
      <c r="A608" s="10" t="n">
        <v>39675</v>
      </c>
      <c r="B608" s="13">
        <f>IF(VLOOKUP(A608,SP500相关数据!$B$11:$C$24727,2,TRUE)&lt;&gt;"",VLOOKUP(A608,SP500相关数据!$B$11:$C$24727,2,TRUE),IF(VLOOKUP(A608-1,SP500相关数据!$B$11:$C$24727,2,TRUE)&lt;&gt;"",VLOOKUP(A608-1,SP500相关数据!$B$11:$C$24727,2,TRUE),VLOOKUP(A608-2,SP500相关数据!$B$11:$C$24727,2,TRUE)))</f>
        <v/>
      </c>
      <c r="C608" s="13">
        <f>IFERROR(IF(VLOOKUP(A608,SP500相关数据!$B$11:$E$24727,4,TRUE)&lt;&gt;"",VLOOKUP(A608,SP500相关数据!$B$11:$E$24727,4,TRUE),IF(VLOOKUP(A608-1,SP500相关数据!$B$11:$E$24727,4,TRUE)&lt;&gt;"",VLOOKUP(A608-1,SP500相关数据!$B$11:$E$24727,4,TRUE),VLOOKUP(A608-2,SP500相关数据!$B$11:$E$24727,4,TRUE))),"")</f>
        <v/>
      </c>
      <c r="D608" s="13">
        <f>IF(VLOOKUP(A608,高收益利差!$A:$B,2,TRUE)&lt;&gt;"",VLOOKUP(A608,高收益利差!$A:$B,2,TRUE),IF(VLOOKUP(A608-1,高收益利差!$A:$B,2,TRUE)&lt;&gt;"",VLOOKUP(A608-1,高收益利差!$A:$B,2,TRUE),VLOOKUP(A608-2,高收益利差!$A:$B,2,TRUE)))</f>
        <v/>
      </c>
      <c r="E608" s="13">
        <f>IFERROR(VLOOKUP(A608,'10Y2Y'!$A:$B,2,TRUE),"")</f>
        <v/>
      </c>
      <c r="F608">
        <f>IFERROR(D608-D595,"")</f>
        <v/>
      </c>
      <c r="G608">
        <f>IFERROR(B608/AVERAGE(B569:B608)-1,"")</f>
        <v/>
      </c>
      <c r="H608">
        <f>IF(B608="","",IFERROR(AVERAGE(B569:B608)/AVERAGE(B556:B595)-1,""))</f>
        <v/>
      </c>
      <c r="I608">
        <f>IFERROR(VLOOKUP(A608,'Sahm Rule'!$A:$B,2,TRUE),"")</f>
        <v/>
      </c>
      <c r="J608" s="159">
        <f>IFERROR((B608/B595)^4-1-D608/100,"")</f>
        <v/>
      </c>
    </row>
    <row r="609">
      <c r="A609" s="10" t="n">
        <v>39682</v>
      </c>
      <c r="B609" s="13">
        <f>IF(VLOOKUP(A609,SP500相关数据!$B$11:$C$24727,2,TRUE)&lt;&gt;"",VLOOKUP(A609,SP500相关数据!$B$11:$C$24727,2,TRUE),IF(VLOOKUP(A609-1,SP500相关数据!$B$11:$C$24727,2,TRUE)&lt;&gt;"",VLOOKUP(A609-1,SP500相关数据!$B$11:$C$24727,2,TRUE),VLOOKUP(A609-2,SP500相关数据!$B$11:$C$24727,2,TRUE)))</f>
        <v/>
      </c>
      <c r="C609" s="13">
        <f>IFERROR(IF(VLOOKUP(A609,SP500相关数据!$B$11:$E$24727,4,TRUE)&lt;&gt;"",VLOOKUP(A609,SP500相关数据!$B$11:$E$24727,4,TRUE),IF(VLOOKUP(A609-1,SP500相关数据!$B$11:$E$24727,4,TRUE)&lt;&gt;"",VLOOKUP(A609-1,SP500相关数据!$B$11:$E$24727,4,TRUE),VLOOKUP(A609-2,SP500相关数据!$B$11:$E$24727,4,TRUE))),"")</f>
        <v/>
      </c>
      <c r="D609" s="13">
        <f>IF(VLOOKUP(A609,高收益利差!$A:$B,2,TRUE)&lt;&gt;"",VLOOKUP(A609,高收益利差!$A:$B,2,TRUE),IF(VLOOKUP(A609-1,高收益利差!$A:$B,2,TRUE)&lt;&gt;"",VLOOKUP(A609-1,高收益利差!$A:$B,2,TRUE),VLOOKUP(A609-2,高收益利差!$A:$B,2,TRUE)))</f>
        <v/>
      </c>
      <c r="E609" s="13">
        <f>IFERROR(VLOOKUP(A609,'10Y2Y'!$A:$B,2,TRUE),"")</f>
        <v/>
      </c>
      <c r="F609">
        <f>IFERROR(D609-D596,"")</f>
        <v/>
      </c>
      <c r="G609">
        <f>IFERROR(B609/AVERAGE(B570:B609)-1,"")</f>
        <v/>
      </c>
      <c r="H609">
        <f>IF(B609="","",IFERROR(AVERAGE(B570:B609)/AVERAGE(B557:B596)-1,""))</f>
        <v/>
      </c>
      <c r="I609">
        <f>IFERROR(VLOOKUP(A609,'Sahm Rule'!$A:$B,2,TRUE),"")</f>
        <v/>
      </c>
      <c r="J609" s="159">
        <f>IFERROR((B609/B596)^4-1-D609/100,"")</f>
        <v/>
      </c>
    </row>
    <row r="610">
      <c r="A610" s="10" t="n">
        <v>39689</v>
      </c>
      <c r="B610" s="13">
        <f>IF(VLOOKUP(A610,SP500相关数据!$B$11:$C$24727,2,TRUE)&lt;&gt;"",VLOOKUP(A610,SP500相关数据!$B$11:$C$24727,2,TRUE),IF(VLOOKUP(A610-1,SP500相关数据!$B$11:$C$24727,2,TRUE)&lt;&gt;"",VLOOKUP(A610-1,SP500相关数据!$B$11:$C$24727,2,TRUE),VLOOKUP(A610-2,SP500相关数据!$B$11:$C$24727,2,TRUE)))</f>
        <v/>
      </c>
      <c r="C610" s="13">
        <f>IFERROR(IF(VLOOKUP(A610,SP500相关数据!$B$11:$E$24727,4,TRUE)&lt;&gt;"",VLOOKUP(A610,SP500相关数据!$B$11:$E$24727,4,TRUE),IF(VLOOKUP(A610-1,SP500相关数据!$B$11:$E$24727,4,TRUE)&lt;&gt;"",VLOOKUP(A610-1,SP500相关数据!$B$11:$E$24727,4,TRUE),VLOOKUP(A610-2,SP500相关数据!$B$11:$E$24727,4,TRUE))),"")</f>
        <v/>
      </c>
      <c r="D610" s="13">
        <f>IF(VLOOKUP(A610,高收益利差!$A:$B,2,TRUE)&lt;&gt;"",VLOOKUP(A610,高收益利差!$A:$B,2,TRUE),IF(VLOOKUP(A610-1,高收益利差!$A:$B,2,TRUE)&lt;&gt;"",VLOOKUP(A610-1,高收益利差!$A:$B,2,TRUE),VLOOKUP(A610-2,高收益利差!$A:$B,2,TRUE)))</f>
        <v/>
      </c>
      <c r="E610" s="13">
        <f>IFERROR(VLOOKUP(A610,'10Y2Y'!$A:$B,2,TRUE),"")</f>
        <v/>
      </c>
      <c r="F610">
        <f>IFERROR(D610-D597,"")</f>
        <v/>
      </c>
      <c r="G610">
        <f>IFERROR(B610/AVERAGE(B571:B610)-1,"")</f>
        <v/>
      </c>
      <c r="H610">
        <f>IF(B610="","",IFERROR(AVERAGE(B571:B610)/AVERAGE(B558:B597)-1,""))</f>
        <v/>
      </c>
      <c r="I610">
        <f>IFERROR(VLOOKUP(A610,'Sahm Rule'!$A:$B,2,TRUE),"")</f>
        <v/>
      </c>
      <c r="J610" s="159">
        <f>IFERROR((B610/B597)^4-1-D610/100,"")</f>
        <v/>
      </c>
    </row>
    <row r="611">
      <c r="A611" s="10" t="n">
        <v>39696</v>
      </c>
      <c r="B611" s="13">
        <f>IF(VLOOKUP(A611,SP500相关数据!$B$11:$C$24727,2,TRUE)&lt;&gt;"",VLOOKUP(A611,SP500相关数据!$B$11:$C$24727,2,TRUE),IF(VLOOKUP(A611-1,SP500相关数据!$B$11:$C$24727,2,TRUE)&lt;&gt;"",VLOOKUP(A611-1,SP500相关数据!$B$11:$C$24727,2,TRUE),VLOOKUP(A611-2,SP500相关数据!$B$11:$C$24727,2,TRUE)))</f>
        <v/>
      </c>
      <c r="C611" s="13">
        <f>IFERROR(IF(VLOOKUP(A611,SP500相关数据!$B$11:$E$24727,4,TRUE)&lt;&gt;"",VLOOKUP(A611,SP500相关数据!$B$11:$E$24727,4,TRUE),IF(VLOOKUP(A611-1,SP500相关数据!$B$11:$E$24727,4,TRUE)&lt;&gt;"",VLOOKUP(A611-1,SP500相关数据!$B$11:$E$24727,4,TRUE),VLOOKUP(A611-2,SP500相关数据!$B$11:$E$24727,4,TRUE))),"")</f>
        <v/>
      </c>
      <c r="D611" s="13">
        <f>IF(VLOOKUP(A611,高收益利差!$A:$B,2,TRUE)&lt;&gt;"",VLOOKUP(A611,高收益利差!$A:$B,2,TRUE),IF(VLOOKUP(A611-1,高收益利差!$A:$B,2,TRUE)&lt;&gt;"",VLOOKUP(A611-1,高收益利差!$A:$B,2,TRUE),VLOOKUP(A611-2,高收益利差!$A:$B,2,TRUE)))</f>
        <v/>
      </c>
      <c r="E611" s="13">
        <f>IFERROR(VLOOKUP(A611,'10Y2Y'!$A:$B,2,TRUE),"")</f>
        <v/>
      </c>
      <c r="F611">
        <f>IFERROR(D611-D598,"")</f>
        <v/>
      </c>
      <c r="G611">
        <f>IFERROR(B611/AVERAGE(B572:B611)-1,"")</f>
        <v/>
      </c>
      <c r="H611">
        <f>IF(B611="","",IFERROR(AVERAGE(B572:B611)/AVERAGE(B559:B598)-1,""))</f>
        <v/>
      </c>
      <c r="I611">
        <f>IFERROR(VLOOKUP(A611,'Sahm Rule'!$A:$B,2,TRUE),"")</f>
        <v/>
      </c>
      <c r="J611" s="159">
        <f>IFERROR((B611/B598)^4-1-D611/100,"")</f>
        <v/>
      </c>
    </row>
    <row r="612">
      <c r="A612" s="10" t="n">
        <v>39703</v>
      </c>
      <c r="B612" s="13">
        <f>IF(VLOOKUP(A612,SP500相关数据!$B$11:$C$24727,2,TRUE)&lt;&gt;"",VLOOKUP(A612,SP500相关数据!$B$11:$C$24727,2,TRUE),IF(VLOOKUP(A612-1,SP500相关数据!$B$11:$C$24727,2,TRUE)&lt;&gt;"",VLOOKUP(A612-1,SP500相关数据!$B$11:$C$24727,2,TRUE),VLOOKUP(A612-2,SP500相关数据!$B$11:$C$24727,2,TRUE)))</f>
        <v/>
      </c>
      <c r="C612" s="13">
        <f>IFERROR(IF(VLOOKUP(A612,SP500相关数据!$B$11:$E$24727,4,TRUE)&lt;&gt;"",VLOOKUP(A612,SP500相关数据!$B$11:$E$24727,4,TRUE),IF(VLOOKUP(A612-1,SP500相关数据!$B$11:$E$24727,4,TRUE)&lt;&gt;"",VLOOKUP(A612-1,SP500相关数据!$B$11:$E$24727,4,TRUE),VLOOKUP(A612-2,SP500相关数据!$B$11:$E$24727,4,TRUE))),"")</f>
        <v/>
      </c>
      <c r="D612" s="13">
        <f>IF(VLOOKUP(A612,高收益利差!$A:$B,2,TRUE)&lt;&gt;"",VLOOKUP(A612,高收益利差!$A:$B,2,TRUE),IF(VLOOKUP(A612-1,高收益利差!$A:$B,2,TRUE)&lt;&gt;"",VLOOKUP(A612-1,高收益利差!$A:$B,2,TRUE),VLOOKUP(A612-2,高收益利差!$A:$B,2,TRUE)))</f>
        <v/>
      </c>
      <c r="E612" s="13">
        <f>IFERROR(VLOOKUP(A612,'10Y2Y'!$A:$B,2,TRUE),"")</f>
        <v/>
      </c>
      <c r="F612">
        <f>IFERROR(D612-D599,"")</f>
        <v/>
      </c>
      <c r="G612">
        <f>IFERROR(B612/AVERAGE(B573:B612)-1,"")</f>
        <v/>
      </c>
      <c r="H612">
        <f>IF(B612="","",IFERROR(AVERAGE(B573:B612)/AVERAGE(B560:B599)-1,""))</f>
        <v/>
      </c>
      <c r="I612">
        <f>IFERROR(VLOOKUP(A612,'Sahm Rule'!$A:$B,2,TRUE),"")</f>
        <v/>
      </c>
      <c r="J612" s="159">
        <f>IFERROR((B612/B599)^4-1-D612/100,"")</f>
        <v/>
      </c>
    </row>
    <row r="613">
      <c r="A613" s="10" t="n">
        <v>39710</v>
      </c>
      <c r="B613" s="13">
        <f>IF(VLOOKUP(A613,SP500相关数据!$B$11:$C$24727,2,TRUE)&lt;&gt;"",VLOOKUP(A613,SP500相关数据!$B$11:$C$24727,2,TRUE),IF(VLOOKUP(A613-1,SP500相关数据!$B$11:$C$24727,2,TRUE)&lt;&gt;"",VLOOKUP(A613-1,SP500相关数据!$B$11:$C$24727,2,TRUE),VLOOKUP(A613-2,SP500相关数据!$B$11:$C$24727,2,TRUE)))</f>
        <v/>
      </c>
      <c r="C613" s="13">
        <f>IFERROR(IF(VLOOKUP(A613,SP500相关数据!$B$11:$E$24727,4,TRUE)&lt;&gt;"",VLOOKUP(A613,SP500相关数据!$B$11:$E$24727,4,TRUE),IF(VLOOKUP(A613-1,SP500相关数据!$B$11:$E$24727,4,TRUE)&lt;&gt;"",VLOOKUP(A613-1,SP500相关数据!$B$11:$E$24727,4,TRUE),VLOOKUP(A613-2,SP500相关数据!$B$11:$E$24727,4,TRUE))),"")</f>
        <v/>
      </c>
      <c r="D613" s="13">
        <f>IF(VLOOKUP(A613,高收益利差!$A:$B,2,TRUE)&lt;&gt;"",VLOOKUP(A613,高收益利差!$A:$B,2,TRUE),IF(VLOOKUP(A613-1,高收益利差!$A:$B,2,TRUE)&lt;&gt;"",VLOOKUP(A613-1,高收益利差!$A:$B,2,TRUE),VLOOKUP(A613-2,高收益利差!$A:$B,2,TRUE)))</f>
        <v/>
      </c>
      <c r="E613" s="13">
        <f>IFERROR(VLOOKUP(A613,'10Y2Y'!$A:$B,2,TRUE),"")</f>
        <v/>
      </c>
      <c r="F613">
        <f>IFERROR(D613-D600,"")</f>
        <v/>
      </c>
      <c r="G613">
        <f>IFERROR(B613/AVERAGE(B574:B613)-1,"")</f>
        <v/>
      </c>
      <c r="H613">
        <f>IF(B613="","",IFERROR(AVERAGE(B574:B613)/AVERAGE(B561:B600)-1,""))</f>
        <v/>
      </c>
      <c r="I613">
        <f>IFERROR(VLOOKUP(A613,'Sahm Rule'!$A:$B,2,TRUE),"")</f>
        <v/>
      </c>
      <c r="J613" s="159">
        <f>IFERROR((B613/B600)^4-1-D613/100,"")</f>
        <v/>
      </c>
    </row>
    <row r="614">
      <c r="A614" s="10" t="n">
        <v>39717</v>
      </c>
      <c r="B614" s="13">
        <f>IF(VLOOKUP(A614,SP500相关数据!$B$11:$C$24727,2,TRUE)&lt;&gt;"",VLOOKUP(A614,SP500相关数据!$B$11:$C$24727,2,TRUE),IF(VLOOKUP(A614-1,SP500相关数据!$B$11:$C$24727,2,TRUE)&lt;&gt;"",VLOOKUP(A614-1,SP500相关数据!$B$11:$C$24727,2,TRUE),VLOOKUP(A614-2,SP500相关数据!$B$11:$C$24727,2,TRUE)))</f>
        <v/>
      </c>
      <c r="C614" s="13">
        <f>IFERROR(IF(VLOOKUP(A614,SP500相关数据!$B$11:$E$24727,4,TRUE)&lt;&gt;"",VLOOKUP(A614,SP500相关数据!$B$11:$E$24727,4,TRUE),IF(VLOOKUP(A614-1,SP500相关数据!$B$11:$E$24727,4,TRUE)&lt;&gt;"",VLOOKUP(A614-1,SP500相关数据!$B$11:$E$24727,4,TRUE),VLOOKUP(A614-2,SP500相关数据!$B$11:$E$24727,4,TRUE))),"")</f>
        <v/>
      </c>
      <c r="D614" s="13">
        <f>IF(VLOOKUP(A614,高收益利差!$A:$B,2,TRUE)&lt;&gt;"",VLOOKUP(A614,高收益利差!$A:$B,2,TRUE),IF(VLOOKUP(A614-1,高收益利差!$A:$B,2,TRUE)&lt;&gt;"",VLOOKUP(A614-1,高收益利差!$A:$B,2,TRUE),VLOOKUP(A614-2,高收益利差!$A:$B,2,TRUE)))</f>
        <v/>
      </c>
      <c r="E614" s="13">
        <f>IFERROR(VLOOKUP(A614,'10Y2Y'!$A:$B,2,TRUE),"")</f>
        <v/>
      </c>
      <c r="F614">
        <f>IFERROR(D614-D601,"")</f>
        <v/>
      </c>
      <c r="G614">
        <f>IFERROR(B614/AVERAGE(B575:B614)-1,"")</f>
        <v/>
      </c>
      <c r="H614">
        <f>IF(B614="","",IFERROR(AVERAGE(B575:B614)/AVERAGE(B562:B601)-1,""))</f>
        <v/>
      </c>
      <c r="I614">
        <f>IFERROR(VLOOKUP(A614,'Sahm Rule'!$A:$B,2,TRUE),"")</f>
        <v/>
      </c>
      <c r="J614" s="159">
        <f>IFERROR((B614/B601)^4-1-D614/100,"")</f>
        <v/>
      </c>
    </row>
    <row r="615">
      <c r="A615" s="10" t="n">
        <v>39724</v>
      </c>
      <c r="B615" s="13">
        <f>IF(VLOOKUP(A615,SP500相关数据!$B$11:$C$24727,2,TRUE)&lt;&gt;"",VLOOKUP(A615,SP500相关数据!$B$11:$C$24727,2,TRUE),IF(VLOOKUP(A615-1,SP500相关数据!$B$11:$C$24727,2,TRUE)&lt;&gt;"",VLOOKUP(A615-1,SP500相关数据!$B$11:$C$24727,2,TRUE),VLOOKUP(A615-2,SP500相关数据!$B$11:$C$24727,2,TRUE)))</f>
        <v/>
      </c>
      <c r="C615" s="13">
        <f>IFERROR(IF(VLOOKUP(A615,SP500相关数据!$B$11:$E$24727,4,TRUE)&lt;&gt;"",VLOOKUP(A615,SP500相关数据!$B$11:$E$24727,4,TRUE),IF(VLOOKUP(A615-1,SP500相关数据!$B$11:$E$24727,4,TRUE)&lt;&gt;"",VLOOKUP(A615-1,SP500相关数据!$B$11:$E$24727,4,TRUE),VLOOKUP(A615-2,SP500相关数据!$B$11:$E$24727,4,TRUE))),"")</f>
        <v/>
      </c>
      <c r="D615" s="13">
        <f>IF(VLOOKUP(A615,高收益利差!$A:$B,2,TRUE)&lt;&gt;"",VLOOKUP(A615,高收益利差!$A:$B,2,TRUE),IF(VLOOKUP(A615-1,高收益利差!$A:$B,2,TRUE)&lt;&gt;"",VLOOKUP(A615-1,高收益利差!$A:$B,2,TRUE),VLOOKUP(A615-2,高收益利差!$A:$B,2,TRUE)))</f>
        <v/>
      </c>
      <c r="E615" s="13">
        <f>IFERROR(VLOOKUP(A615,'10Y2Y'!$A:$B,2,TRUE),"")</f>
        <v/>
      </c>
      <c r="F615">
        <f>IFERROR(D615-D602,"")</f>
        <v/>
      </c>
      <c r="G615">
        <f>IFERROR(B615/AVERAGE(B576:B615)-1,"")</f>
        <v/>
      </c>
      <c r="H615">
        <f>IF(B615="","",IFERROR(AVERAGE(B576:B615)/AVERAGE(B563:B602)-1,""))</f>
        <v/>
      </c>
      <c r="I615">
        <f>IFERROR(VLOOKUP(A615,'Sahm Rule'!$A:$B,2,TRUE),"")</f>
        <v/>
      </c>
      <c r="J615" s="159">
        <f>IFERROR((B615/B602)^4-1-D615/100,"")</f>
        <v/>
      </c>
    </row>
    <row r="616">
      <c r="A616" s="10" t="n">
        <v>39731</v>
      </c>
      <c r="B616" s="13">
        <f>IF(VLOOKUP(A616,SP500相关数据!$B$11:$C$24727,2,TRUE)&lt;&gt;"",VLOOKUP(A616,SP500相关数据!$B$11:$C$24727,2,TRUE),IF(VLOOKUP(A616-1,SP500相关数据!$B$11:$C$24727,2,TRUE)&lt;&gt;"",VLOOKUP(A616-1,SP500相关数据!$B$11:$C$24727,2,TRUE),VLOOKUP(A616-2,SP500相关数据!$B$11:$C$24727,2,TRUE)))</f>
        <v/>
      </c>
      <c r="C616" s="13">
        <f>IFERROR(IF(VLOOKUP(A616,SP500相关数据!$B$11:$E$24727,4,TRUE)&lt;&gt;"",VLOOKUP(A616,SP500相关数据!$B$11:$E$24727,4,TRUE),IF(VLOOKUP(A616-1,SP500相关数据!$B$11:$E$24727,4,TRUE)&lt;&gt;"",VLOOKUP(A616-1,SP500相关数据!$B$11:$E$24727,4,TRUE),VLOOKUP(A616-2,SP500相关数据!$B$11:$E$24727,4,TRUE))),"")</f>
        <v/>
      </c>
      <c r="D616" s="13">
        <f>IF(VLOOKUP(A616,高收益利差!$A:$B,2,TRUE)&lt;&gt;"",VLOOKUP(A616,高收益利差!$A:$B,2,TRUE),IF(VLOOKUP(A616-1,高收益利差!$A:$B,2,TRUE)&lt;&gt;"",VLOOKUP(A616-1,高收益利差!$A:$B,2,TRUE),VLOOKUP(A616-2,高收益利差!$A:$B,2,TRUE)))</f>
        <v/>
      </c>
      <c r="E616" s="13">
        <f>IFERROR(VLOOKUP(A616,'10Y2Y'!$A:$B,2,TRUE),"")</f>
        <v/>
      </c>
      <c r="F616">
        <f>IFERROR(D616-D603,"")</f>
        <v/>
      </c>
      <c r="G616">
        <f>IFERROR(B616/AVERAGE(B577:B616)-1,"")</f>
        <v/>
      </c>
      <c r="H616">
        <f>IF(B616="","",IFERROR(AVERAGE(B577:B616)/AVERAGE(B564:B603)-1,""))</f>
        <v/>
      </c>
      <c r="I616">
        <f>IFERROR(VLOOKUP(A616,'Sahm Rule'!$A:$B,2,TRUE),"")</f>
        <v/>
      </c>
      <c r="J616" s="159">
        <f>IFERROR((B616/B603)^4-1-D616/100,"")</f>
        <v/>
      </c>
    </row>
    <row r="617">
      <c r="A617" s="10" t="n">
        <v>39738</v>
      </c>
      <c r="B617" s="13">
        <f>IF(VLOOKUP(A617,SP500相关数据!$B$11:$C$24727,2,TRUE)&lt;&gt;"",VLOOKUP(A617,SP500相关数据!$B$11:$C$24727,2,TRUE),IF(VLOOKUP(A617-1,SP500相关数据!$B$11:$C$24727,2,TRUE)&lt;&gt;"",VLOOKUP(A617-1,SP500相关数据!$B$11:$C$24727,2,TRUE),VLOOKUP(A617-2,SP500相关数据!$B$11:$C$24727,2,TRUE)))</f>
        <v/>
      </c>
      <c r="C617" s="13">
        <f>IFERROR(IF(VLOOKUP(A617,SP500相关数据!$B$11:$E$24727,4,TRUE)&lt;&gt;"",VLOOKUP(A617,SP500相关数据!$B$11:$E$24727,4,TRUE),IF(VLOOKUP(A617-1,SP500相关数据!$B$11:$E$24727,4,TRUE)&lt;&gt;"",VLOOKUP(A617-1,SP500相关数据!$B$11:$E$24727,4,TRUE),VLOOKUP(A617-2,SP500相关数据!$B$11:$E$24727,4,TRUE))),"")</f>
        <v/>
      </c>
      <c r="D617" s="13">
        <f>IF(VLOOKUP(A617,高收益利差!$A:$B,2,TRUE)&lt;&gt;"",VLOOKUP(A617,高收益利差!$A:$B,2,TRUE),IF(VLOOKUP(A617-1,高收益利差!$A:$B,2,TRUE)&lt;&gt;"",VLOOKUP(A617-1,高收益利差!$A:$B,2,TRUE),VLOOKUP(A617-2,高收益利差!$A:$B,2,TRUE)))</f>
        <v/>
      </c>
      <c r="E617" s="13">
        <f>IFERROR(VLOOKUP(A617,'10Y2Y'!$A:$B,2,TRUE),"")</f>
        <v/>
      </c>
      <c r="F617">
        <f>IFERROR(D617-D604,"")</f>
        <v/>
      </c>
      <c r="G617">
        <f>IFERROR(B617/AVERAGE(B578:B617)-1,"")</f>
        <v/>
      </c>
      <c r="H617">
        <f>IF(B617="","",IFERROR(AVERAGE(B578:B617)/AVERAGE(B565:B604)-1,""))</f>
        <v/>
      </c>
      <c r="I617">
        <f>IFERROR(VLOOKUP(A617,'Sahm Rule'!$A:$B,2,TRUE),"")</f>
        <v/>
      </c>
      <c r="J617" s="159">
        <f>IFERROR((B617/B604)^4-1-D617/100,"")</f>
        <v/>
      </c>
    </row>
    <row r="618">
      <c r="A618" s="10" t="n">
        <v>39745</v>
      </c>
      <c r="B618" s="13">
        <f>IF(VLOOKUP(A618,SP500相关数据!$B$11:$C$24727,2,TRUE)&lt;&gt;"",VLOOKUP(A618,SP500相关数据!$B$11:$C$24727,2,TRUE),IF(VLOOKUP(A618-1,SP500相关数据!$B$11:$C$24727,2,TRUE)&lt;&gt;"",VLOOKUP(A618-1,SP500相关数据!$B$11:$C$24727,2,TRUE),VLOOKUP(A618-2,SP500相关数据!$B$11:$C$24727,2,TRUE)))</f>
        <v/>
      </c>
      <c r="C618" s="13">
        <f>IFERROR(IF(VLOOKUP(A618,SP500相关数据!$B$11:$E$24727,4,TRUE)&lt;&gt;"",VLOOKUP(A618,SP500相关数据!$B$11:$E$24727,4,TRUE),IF(VLOOKUP(A618-1,SP500相关数据!$B$11:$E$24727,4,TRUE)&lt;&gt;"",VLOOKUP(A618-1,SP500相关数据!$B$11:$E$24727,4,TRUE),VLOOKUP(A618-2,SP500相关数据!$B$11:$E$24727,4,TRUE))),"")</f>
        <v/>
      </c>
      <c r="D618" s="13">
        <f>IF(VLOOKUP(A618,高收益利差!$A:$B,2,TRUE)&lt;&gt;"",VLOOKUP(A618,高收益利差!$A:$B,2,TRUE),IF(VLOOKUP(A618-1,高收益利差!$A:$B,2,TRUE)&lt;&gt;"",VLOOKUP(A618-1,高收益利差!$A:$B,2,TRUE),VLOOKUP(A618-2,高收益利差!$A:$B,2,TRUE)))</f>
        <v/>
      </c>
      <c r="E618" s="13">
        <f>IFERROR(VLOOKUP(A618,'10Y2Y'!$A:$B,2,TRUE),"")</f>
        <v/>
      </c>
      <c r="F618">
        <f>IFERROR(D618-D605,"")</f>
        <v/>
      </c>
      <c r="G618">
        <f>IFERROR(B618/AVERAGE(B579:B618)-1,"")</f>
        <v/>
      </c>
      <c r="H618">
        <f>IF(B618="","",IFERROR(AVERAGE(B579:B618)/AVERAGE(B566:B605)-1,""))</f>
        <v/>
      </c>
      <c r="I618">
        <f>IFERROR(VLOOKUP(A618,'Sahm Rule'!$A:$B,2,TRUE),"")</f>
        <v/>
      </c>
      <c r="J618" s="159">
        <f>IFERROR((B618/B605)^4-1-D618/100,"")</f>
        <v/>
      </c>
    </row>
    <row r="619">
      <c r="A619" s="10" t="n">
        <v>39752</v>
      </c>
      <c r="B619" s="13">
        <f>IF(VLOOKUP(A619,SP500相关数据!$B$11:$C$24727,2,TRUE)&lt;&gt;"",VLOOKUP(A619,SP500相关数据!$B$11:$C$24727,2,TRUE),IF(VLOOKUP(A619-1,SP500相关数据!$B$11:$C$24727,2,TRUE)&lt;&gt;"",VLOOKUP(A619-1,SP500相关数据!$B$11:$C$24727,2,TRUE),VLOOKUP(A619-2,SP500相关数据!$B$11:$C$24727,2,TRUE)))</f>
        <v/>
      </c>
      <c r="C619" s="13">
        <f>IFERROR(IF(VLOOKUP(A619,SP500相关数据!$B$11:$E$24727,4,TRUE)&lt;&gt;"",VLOOKUP(A619,SP500相关数据!$B$11:$E$24727,4,TRUE),IF(VLOOKUP(A619-1,SP500相关数据!$B$11:$E$24727,4,TRUE)&lt;&gt;"",VLOOKUP(A619-1,SP500相关数据!$B$11:$E$24727,4,TRUE),VLOOKUP(A619-2,SP500相关数据!$B$11:$E$24727,4,TRUE))),"")</f>
        <v/>
      </c>
      <c r="D619" s="13">
        <f>IF(VLOOKUP(A619,高收益利差!$A:$B,2,TRUE)&lt;&gt;"",VLOOKUP(A619,高收益利差!$A:$B,2,TRUE),IF(VLOOKUP(A619-1,高收益利差!$A:$B,2,TRUE)&lt;&gt;"",VLOOKUP(A619-1,高收益利差!$A:$B,2,TRUE),VLOOKUP(A619-2,高收益利差!$A:$B,2,TRUE)))</f>
        <v/>
      </c>
      <c r="E619" s="13">
        <f>IFERROR(VLOOKUP(A619,'10Y2Y'!$A:$B,2,TRUE),"")</f>
        <v/>
      </c>
      <c r="F619">
        <f>IFERROR(D619-D606,"")</f>
        <v/>
      </c>
      <c r="G619">
        <f>IFERROR(B619/AVERAGE(B580:B619)-1,"")</f>
        <v/>
      </c>
      <c r="H619">
        <f>IF(B619="","",IFERROR(AVERAGE(B580:B619)/AVERAGE(B567:B606)-1,""))</f>
        <v/>
      </c>
      <c r="I619">
        <f>IFERROR(VLOOKUP(A619,'Sahm Rule'!$A:$B,2,TRUE),"")</f>
        <v/>
      </c>
      <c r="J619" s="159">
        <f>IFERROR((B619/B606)^4-1-D619/100,"")</f>
        <v/>
      </c>
    </row>
    <row r="620">
      <c r="A620" s="10" t="n">
        <v>39759</v>
      </c>
      <c r="B620" s="13">
        <f>IF(VLOOKUP(A620,SP500相关数据!$B$11:$C$24727,2,TRUE)&lt;&gt;"",VLOOKUP(A620,SP500相关数据!$B$11:$C$24727,2,TRUE),IF(VLOOKUP(A620-1,SP500相关数据!$B$11:$C$24727,2,TRUE)&lt;&gt;"",VLOOKUP(A620-1,SP500相关数据!$B$11:$C$24727,2,TRUE),VLOOKUP(A620-2,SP500相关数据!$B$11:$C$24727,2,TRUE)))</f>
        <v/>
      </c>
      <c r="C620" s="13">
        <f>IFERROR(IF(VLOOKUP(A620,SP500相关数据!$B$11:$E$24727,4,TRUE)&lt;&gt;"",VLOOKUP(A620,SP500相关数据!$B$11:$E$24727,4,TRUE),IF(VLOOKUP(A620-1,SP500相关数据!$B$11:$E$24727,4,TRUE)&lt;&gt;"",VLOOKUP(A620-1,SP500相关数据!$B$11:$E$24727,4,TRUE),VLOOKUP(A620-2,SP500相关数据!$B$11:$E$24727,4,TRUE))),"")</f>
        <v/>
      </c>
      <c r="D620" s="13">
        <f>IF(VLOOKUP(A620,高收益利差!$A:$B,2,TRUE)&lt;&gt;"",VLOOKUP(A620,高收益利差!$A:$B,2,TRUE),IF(VLOOKUP(A620-1,高收益利差!$A:$B,2,TRUE)&lt;&gt;"",VLOOKUP(A620-1,高收益利差!$A:$B,2,TRUE),VLOOKUP(A620-2,高收益利差!$A:$B,2,TRUE)))</f>
        <v/>
      </c>
      <c r="E620" s="13">
        <f>IFERROR(VLOOKUP(A620,'10Y2Y'!$A:$B,2,TRUE),"")</f>
        <v/>
      </c>
      <c r="F620">
        <f>IFERROR(D620-D607,"")</f>
        <v/>
      </c>
      <c r="G620">
        <f>IFERROR(B620/AVERAGE(B581:B620)-1,"")</f>
        <v/>
      </c>
      <c r="H620">
        <f>IF(B620="","",IFERROR(AVERAGE(B581:B620)/AVERAGE(B568:B607)-1,""))</f>
        <v/>
      </c>
      <c r="I620">
        <f>IFERROR(VLOOKUP(A620,'Sahm Rule'!$A:$B,2,TRUE),"")</f>
        <v/>
      </c>
      <c r="J620" s="159">
        <f>IFERROR((B620/B607)^4-1-D620/100,"")</f>
        <v/>
      </c>
    </row>
    <row r="621">
      <c r="A621" s="10" t="n">
        <v>39766</v>
      </c>
      <c r="B621" s="13">
        <f>IF(VLOOKUP(A621,SP500相关数据!$B$11:$C$24727,2,TRUE)&lt;&gt;"",VLOOKUP(A621,SP500相关数据!$B$11:$C$24727,2,TRUE),IF(VLOOKUP(A621-1,SP500相关数据!$B$11:$C$24727,2,TRUE)&lt;&gt;"",VLOOKUP(A621-1,SP500相关数据!$B$11:$C$24727,2,TRUE),VLOOKUP(A621-2,SP500相关数据!$B$11:$C$24727,2,TRUE)))</f>
        <v/>
      </c>
      <c r="C621" s="13">
        <f>IFERROR(IF(VLOOKUP(A621,SP500相关数据!$B$11:$E$24727,4,TRUE)&lt;&gt;"",VLOOKUP(A621,SP500相关数据!$B$11:$E$24727,4,TRUE),IF(VLOOKUP(A621-1,SP500相关数据!$B$11:$E$24727,4,TRUE)&lt;&gt;"",VLOOKUP(A621-1,SP500相关数据!$B$11:$E$24727,4,TRUE),VLOOKUP(A621-2,SP500相关数据!$B$11:$E$24727,4,TRUE))),"")</f>
        <v/>
      </c>
      <c r="D621" s="13">
        <f>IF(VLOOKUP(A621,高收益利差!$A:$B,2,TRUE)&lt;&gt;"",VLOOKUP(A621,高收益利差!$A:$B,2,TRUE),IF(VLOOKUP(A621-1,高收益利差!$A:$B,2,TRUE)&lt;&gt;"",VLOOKUP(A621-1,高收益利差!$A:$B,2,TRUE),VLOOKUP(A621-2,高收益利差!$A:$B,2,TRUE)))</f>
        <v/>
      </c>
      <c r="E621" s="13">
        <f>IFERROR(VLOOKUP(A621,'10Y2Y'!$A:$B,2,TRUE),"")</f>
        <v/>
      </c>
      <c r="F621">
        <f>IFERROR(D621-D608,"")</f>
        <v/>
      </c>
      <c r="G621">
        <f>IFERROR(B621/AVERAGE(B582:B621)-1,"")</f>
        <v/>
      </c>
      <c r="H621">
        <f>IF(B621="","",IFERROR(AVERAGE(B582:B621)/AVERAGE(B569:B608)-1,""))</f>
        <v/>
      </c>
      <c r="I621">
        <f>IFERROR(VLOOKUP(A621,'Sahm Rule'!$A:$B,2,TRUE),"")</f>
        <v/>
      </c>
      <c r="J621" s="159">
        <f>IFERROR((B621/B608)^4-1-D621/100,"")</f>
        <v/>
      </c>
    </row>
    <row r="622">
      <c r="A622" s="10" t="n">
        <v>39773</v>
      </c>
      <c r="B622" s="13">
        <f>IF(VLOOKUP(A622,SP500相关数据!$B$11:$C$24727,2,TRUE)&lt;&gt;"",VLOOKUP(A622,SP500相关数据!$B$11:$C$24727,2,TRUE),IF(VLOOKUP(A622-1,SP500相关数据!$B$11:$C$24727,2,TRUE)&lt;&gt;"",VLOOKUP(A622-1,SP500相关数据!$B$11:$C$24727,2,TRUE),VLOOKUP(A622-2,SP500相关数据!$B$11:$C$24727,2,TRUE)))</f>
        <v/>
      </c>
      <c r="C622" s="13">
        <f>IFERROR(IF(VLOOKUP(A622,SP500相关数据!$B$11:$E$24727,4,TRUE)&lt;&gt;"",VLOOKUP(A622,SP500相关数据!$B$11:$E$24727,4,TRUE),IF(VLOOKUP(A622-1,SP500相关数据!$B$11:$E$24727,4,TRUE)&lt;&gt;"",VLOOKUP(A622-1,SP500相关数据!$B$11:$E$24727,4,TRUE),VLOOKUP(A622-2,SP500相关数据!$B$11:$E$24727,4,TRUE))),"")</f>
        <v/>
      </c>
      <c r="D622" s="13">
        <f>IF(VLOOKUP(A622,高收益利差!$A:$B,2,TRUE)&lt;&gt;"",VLOOKUP(A622,高收益利差!$A:$B,2,TRUE),IF(VLOOKUP(A622-1,高收益利差!$A:$B,2,TRUE)&lt;&gt;"",VLOOKUP(A622-1,高收益利差!$A:$B,2,TRUE),VLOOKUP(A622-2,高收益利差!$A:$B,2,TRUE)))</f>
        <v/>
      </c>
      <c r="E622" s="13">
        <f>IFERROR(VLOOKUP(A622,'10Y2Y'!$A:$B,2,TRUE),"")</f>
        <v/>
      </c>
      <c r="F622">
        <f>IFERROR(D622-D609,"")</f>
        <v/>
      </c>
      <c r="G622">
        <f>IFERROR(B622/AVERAGE(B583:B622)-1,"")</f>
        <v/>
      </c>
      <c r="H622">
        <f>IF(B622="","",IFERROR(AVERAGE(B583:B622)/AVERAGE(B570:B609)-1,""))</f>
        <v/>
      </c>
      <c r="I622">
        <f>IFERROR(VLOOKUP(A622,'Sahm Rule'!$A:$B,2,TRUE),"")</f>
        <v/>
      </c>
      <c r="J622" s="159">
        <f>IFERROR((B622/B609)^4-1-D622/100,"")</f>
        <v/>
      </c>
    </row>
    <row r="623">
      <c r="A623" s="10" t="n">
        <v>39780</v>
      </c>
      <c r="B623" s="13">
        <f>IF(VLOOKUP(A623,SP500相关数据!$B$11:$C$24727,2,TRUE)&lt;&gt;"",VLOOKUP(A623,SP500相关数据!$B$11:$C$24727,2,TRUE),IF(VLOOKUP(A623-1,SP500相关数据!$B$11:$C$24727,2,TRUE)&lt;&gt;"",VLOOKUP(A623-1,SP500相关数据!$B$11:$C$24727,2,TRUE),VLOOKUP(A623-2,SP500相关数据!$B$11:$C$24727,2,TRUE)))</f>
        <v/>
      </c>
      <c r="C623" s="13">
        <f>IFERROR(IF(VLOOKUP(A623,SP500相关数据!$B$11:$E$24727,4,TRUE)&lt;&gt;"",VLOOKUP(A623,SP500相关数据!$B$11:$E$24727,4,TRUE),IF(VLOOKUP(A623-1,SP500相关数据!$B$11:$E$24727,4,TRUE)&lt;&gt;"",VLOOKUP(A623-1,SP500相关数据!$B$11:$E$24727,4,TRUE),VLOOKUP(A623-2,SP500相关数据!$B$11:$E$24727,4,TRUE))),"")</f>
        <v/>
      </c>
      <c r="D623" s="13">
        <f>IF(VLOOKUP(A623,高收益利差!$A:$B,2,TRUE)&lt;&gt;"",VLOOKUP(A623,高收益利差!$A:$B,2,TRUE),IF(VLOOKUP(A623-1,高收益利差!$A:$B,2,TRUE)&lt;&gt;"",VLOOKUP(A623-1,高收益利差!$A:$B,2,TRUE),VLOOKUP(A623-2,高收益利差!$A:$B,2,TRUE)))</f>
        <v/>
      </c>
      <c r="E623" s="13">
        <f>IFERROR(VLOOKUP(A623,'10Y2Y'!$A:$B,2,TRUE),"")</f>
        <v/>
      </c>
      <c r="F623">
        <f>IFERROR(D623-D610,"")</f>
        <v/>
      </c>
      <c r="G623">
        <f>IFERROR(B623/AVERAGE(B584:B623)-1,"")</f>
        <v/>
      </c>
      <c r="H623">
        <f>IF(B623="","",IFERROR(AVERAGE(B584:B623)/AVERAGE(B571:B610)-1,""))</f>
        <v/>
      </c>
      <c r="I623">
        <f>IFERROR(VLOOKUP(A623,'Sahm Rule'!$A:$B,2,TRUE),"")</f>
        <v/>
      </c>
      <c r="J623" s="159">
        <f>IFERROR((B623/B610)^4-1-D623/100,"")</f>
        <v/>
      </c>
    </row>
    <row r="624">
      <c r="A624" s="10" t="n">
        <v>39787</v>
      </c>
      <c r="B624" s="13">
        <f>IF(VLOOKUP(A624,SP500相关数据!$B$11:$C$24727,2,TRUE)&lt;&gt;"",VLOOKUP(A624,SP500相关数据!$B$11:$C$24727,2,TRUE),IF(VLOOKUP(A624-1,SP500相关数据!$B$11:$C$24727,2,TRUE)&lt;&gt;"",VLOOKUP(A624-1,SP500相关数据!$B$11:$C$24727,2,TRUE),VLOOKUP(A624-2,SP500相关数据!$B$11:$C$24727,2,TRUE)))</f>
        <v/>
      </c>
      <c r="C624" s="13">
        <f>IFERROR(IF(VLOOKUP(A624,SP500相关数据!$B$11:$E$24727,4,TRUE)&lt;&gt;"",VLOOKUP(A624,SP500相关数据!$B$11:$E$24727,4,TRUE),IF(VLOOKUP(A624-1,SP500相关数据!$B$11:$E$24727,4,TRUE)&lt;&gt;"",VLOOKUP(A624-1,SP500相关数据!$B$11:$E$24727,4,TRUE),VLOOKUP(A624-2,SP500相关数据!$B$11:$E$24727,4,TRUE))),"")</f>
        <v/>
      </c>
      <c r="D624" s="13">
        <f>IF(VLOOKUP(A624,高收益利差!$A:$B,2,TRUE)&lt;&gt;"",VLOOKUP(A624,高收益利差!$A:$B,2,TRUE),IF(VLOOKUP(A624-1,高收益利差!$A:$B,2,TRUE)&lt;&gt;"",VLOOKUP(A624-1,高收益利差!$A:$B,2,TRUE),VLOOKUP(A624-2,高收益利差!$A:$B,2,TRUE)))</f>
        <v/>
      </c>
      <c r="E624" s="13">
        <f>IFERROR(VLOOKUP(A624,'10Y2Y'!$A:$B,2,TRUE),"")</f>
        <v/>
      </c>
      <c r="F624">
        <f>IFERROR(D624-D611,"")</f>
        <v/>
      </c>
      <c r="G624">
        <f>IFERROR(B624/AVERAGE(B585:B624)-1,"")</f>
        <v/>
      </c>
      <c r="H624">
        <f>IF(B624="","",IFERROR(AVERAGE(B585:B624)/AVERAGE(B572:B611)-1,""))</f>
        <v/>
      </c>
      <c r="I624">
        <f>IFERROR(VLOOKUP(A624,'Sahm Rule'!$A:$B,2,TRUE),"")</f>
        <v/>
      </c>
      <c r="J624" s="159">
        <f>IFERROR((B624/B611)^4-1-D624/100,"")</f>
        <v/>
      </c>
    </row>
    <row r="625">
      <c r="A625" s="10" t="n">
        <v>39794</v>
      </c>
      <c r="B625" s="13">
        <f>IF(VLOOKUP(A625,SP500相关数据!$B$11:$C$24727,2,TRUE)&lt;&gt;"",VLOOKUP(A625,SP500相关数据!$B$11:$C$24727,2,TRUE),IF(VLOOKUP(A625-1,SP500相关数据!$B$11:$C$24727,2,TRUE)&lt;&gt;"",VLOOKUP(A625-1,SP500相关数据!$B$11:$C$24727,2,TRUE),VLOOKUP(A625-2,SP500相关数据!$B$11:$C$24727,2,TRUE)))</f>
        <v/>
      </c>
      <c r="C625" s="13">
        <f>IFERROR(IF(VLOOKUP(A625,SP500相关数据!$B$11:$E$24727,4,TRUE)&lt;&gt;"",VLOOKUP(A625,SP500相关数据!$B$11:$E$24727,4,TRUE),IF(VLOOKUP(A625-1,SP500相关数据!$B$11:$E$24727,4,TRUE)&lt;&gt;"",VLOOKUP(A625-1,SP500相关数据!$B$11:$E$24727,4,TRUE),VLOOKUP(A625-2,SP500相关数据!$B$11:$E$24727,4,TRUE))),"")</f>
        <v/>
      </c>
      <c r="D625" s="13">
        <f>IF(VLOOKUP(A625,高收益利差!$A:$B,2,TRUE)&lt;&gt;"",VLOOKUP(A625,高收益利差!$A:$B,2,TRUE),IF(VLOOKUP(A625-1,高收益利差!$A:$B,2,TRUE)&lt;&gt;"",VLOOKUP(A625-1,高收益利差!$A:$B,2,TRUE),VLOOKUP(A625-2,高收益利差!$A:$B,2,TRUE)))</f>
        <v/>
      </c>
      <c r="E625" s="13">
        <f>IFERROR(VLOOKUP(A625,'10Y2Y'!$A:$B,2,TRUE),"")</f>
        <v/>
      </c>
      <c r="F625">
        <f>IFERROR(D625-D612,"")</f>
        <v/>
      </c>
      <c r="G625">
        <f>IFERROR(B625/AVERAGE(B586:B625)-1,"")</f>
        <v/>
      </c>
      <c r="H625">
        <f>IF(B625="","",IFERROR(AVERAGE(B586:B625)/AVERAGE(B573:B612)-1,""))</f>
        <v/>
      </c>
      <c r="I625">
        <f>IFERROR(VLOOKUP(A625,'Sahm Rule'!$A:$B,2,TRUE),"")</f>
        <v/>
      </c>
      <c r="J625" s="159">
        <f>IFERROR((B625/B612)^4-1-D625/100,"")</f>
        <v/>
      </c>
    </row>
    <row r="626">
      <c r="A626" s="10" t="n">
        <v>39801</v>
      </c>
      <c r="B626" s="13">
        <f>IF(VLOOKUP(A626,SP500相关数据!$B$11:$C$24727,2,TRUE)&lt;&gt;"",VLOOKUP(A626,SP500相关数据!$B$11:$C$24727,2,TRUE),IF(VLOOKUP(A626-1,SP500相关数据!$B$11:$C$24727,2,TRUE)&lt;&gt;"",VLOOKUP(A626-1,SP500相关数据!$B$11:$C$24727,2,TRUE),VLOOKUP(A626-2,SP500相关数据!$B$11:$C$24727,2,TRUE)))</f>
        <v/>
      </c>
      <c r="C626" s="13">
        <f>IFERROR(IF(VLOOKUP(A626,SP500相关数据!$B$11:$E$24727,4,TRUE)&lt;&gt;"",VLOOKUP(A626,SP500相关数据!$B$11:$E$24727,4,TRUE),IF(VLOOKUP(A626-1,SP500相关数据!$B$11:$E$24727,4,TRUE)&lt;&gt;"",VLOOKUP(A626-1,SP500相关数据!$B$11:$E$24727,4,TRUE),VLOOKUP(A626-2,SP500相关数据!$B$11:$E$24727,4,TRUE))),"")</f>
        <v/>
      </c>
      <c r="D626" s="13">
        <f>IF(VLOOKUP(A626,高收益利差!$A:$B,2,TRUE)&lt;&gt;"",VLOOKUP(A626,高收益利差!$A:$B,2,TRUE),IF(VLOOKUP(A626-1,高收益利差!$A:$B,2,TRUE)&lt;&gt;"",VLOOKUP(A626-1,高收益利差!$A:$B,2,TRUE),VLOOKUP(A626-2,高收益利差!$A:$B,2,TRUE)))</f>
        <v/>
      </c>
      <c r="E626" s="13">
        <f>IFERROR(VLOOKUP(A626,'10Y2Y'!$A:$B,2,TRUE),"")</f>
        <v/>
      </c>
      <c r="F626">
        <f>IFERROR(D626-D613,"")</f>
        <v/>
      </c>
      <c r="G626">
        <f>IFERROR(B626/AVERAGE(B587:B626)-1,"")</f>
        <v/>
      </c>
      <c r="H626">
        <f>IF(B626="","",IFERROR(AVERAGE(B587:B626)/AVERAGE(B574:B613)-1,""))</f>
        <v/>
      </c>
      <c r="I626">
        <f>IFERROR(VLOOKUP(A626,'Sahm Rule'!$A:$B,2,TRUE),"")</f>
        <v/>
      </c>
      <c r="J626" s="159">
        <f>IFERROR((B626/B613)^4-1-D626/100,"")</f>
        <v/>
      </c>
    </row>
    <row r="627">
      <c r="A627" s="10" t="n">
        <v>39808</v>
      </c>
      <c r="B627" s="13">
        <f>IF(VLOOKUP(A627,SP500相关数据!$B$11:$C$24727,2,TRUE)&lt;&gt;"",VLOOKUP(A627,SP500相关数据!$B$11:$C$24727,2,TRUE),IF(VLOOKUP(A627-1,SP500相关数据!$B$11:$C$24727,2,TRUE)&lt;&gt;"",VLOOKUP(A627-1,SP500相关数据!$B$11:$C$24727,2,TRUE),VLOOKUP(A627-2,SP500相关数据!$B$11:$C$24727,2,TRUE)))</f>
        <v/>
      </c>
      <c r="C627" s="13">
        <f>IFERROR(IF(VLOOKUP(A627,SP500相关数据!$B$11:$E$24727,4,TRUE)&lt;&gt;"",VLOOKUP(A627,SP500相关数据!$B$11:$E$24727,4,TRUE),IF(VLOOKUP(A627-1,SP500相关数据!$B$11:$E$24727,4,TRUE)&lt;&gt;"",VLOOKUP(A627-1,SP500相关数据!$B$11:$E$24727,4,TRUE),VLOOKUP(A627-2,SP500相关数据!$B$11:$E$24727,4,TRUE))),"")</f>
        <v/>
      </c>
      <c r="D627" s="13">
        <f>IF(VLOOKUP(A627,高收益利差!$A:$B,2,TRUE)&lt;&gt;"",VLOOKUP(A627,高收益利差!$A:$B,2,TRUE),IF(VLOOKUP(A627-1,高收益利差!$A:$B,2,TRUE)&lt;&gt;"",VLOOKUP(A627-1,高收益利差!$A:$B,2,TRUE),VLOOKUP(A627-2,高收益利差!$A:$B,2,TRUE)))</f>
        <v/>
      </c>
      <c r="E627" s="13">
        <f>IFERROR(VLOOKUP(A627,'10Y2Y'!$A:$B,2,TRUE),"")</f>
        <v/>
      </c>
      <c r="F627">
        <f>IFERROR(D627-D614,"")</f>
        <v/>
      </c>
      <c r="G627">
        <f>IFERROR(B627/AVERAGE(B588:B627)-1,"")</f>
        <v/>
      </c>
      <c r="H627">
        <f>IF(B627="","",IFERROR(AVERAGE(B588:B627)/AVERAGE(B575:B614)-1,""))</f>
        <v/>
      </c>
      <c r="I627">
        <f>IFERROR(VLOOKUP(A627,'Sahm Rule'!$A:$B,2,TRUE),"")</f>
        <v/>
      </c>
      <c r="J627" s="159">
        <f>IFERROR((B627/B614)^4-1-D627/100,"")</f>
        <v/>
      </c>
    </row>
    <row r="628">
      <c r="A628" s="10" t="n">
        <v>39815</v>
      </c>
      <c r="B628" s="13">
        <f>IF(VLOOKUP(A628,SP500相关数据!$B$11:$C$24727,2,TRUE)&lt;&gt;"",VLOOKUP(A628,SP500相关数据!$B$11:$C$24727,2,TRUE),IF(VLOOKUP(A628-1,SP500相关数据!$B$11:$C$24727,2,TRUE)&lt;&gt;"",VLOOKUP(A628-1,SP500相关数据!$B$11:$C$24727,2,TRUE),VLOOKUP(A628-2,SP500相关数据!$B$11:$C$24727,2,TRUE)))</f>
        <v/>
      </c>
      <c r="C628" s="13">
        <f>IFERROR(IF(VLOOKUP(A628,SP500相关数据!$B$11:$E$24727,4,TRUE)&lt;&gt;"",VLOOKUP(A628,SP500相关数据!$B$11:$E$24727,4,TRUE),IF(VLOOKUP(A628-1,SP500相关数据!$B$11:$E$24727,4,TRUE)&lt;&gt;"",VLOOKUP(A628-1,SP500相关数据!$B$11:$E$24727,4,TRUE),VLOOKUP(A628-2,SP500相关数据!$B$11:$E$24727,4,TRUE))),"")</f>
        <v/>
      </c>
      <c r="D628" s="13">
        <f>IF(VLOOKUP(A628,高收益利差!$A:$B,2,TRUE)&lt;&gt;"",VLOOKUP(A628,高收益利差!$A:$B,2,TRUE),IF(VLOOKUP(A628-1,高收益利差!$A:$B,2,TRUE)&lt;&gt;"",VLOOKUP(A628-1,高收益利差!$A:$B,2,TRUE),VLOOKUP(A628-2,高收益利差!$A:$B,2,TRUE)))</f>
        <v/>
      </c>
      <c r="E628" s="13">
        <f>IFERROR(VLOOKUP(A628,'10Y2Y'!$A:$B,2,TRUE),"")</f>
        <v/>
      </c>
      <c r="F628">
        <f>IFERROR(D628-D615,"")</f>
        <v/>
      </c>
      <c r="G628">
        <f>IFERROR(B628/AVERAGE(B589:B628)-1,"")</f>
        <v/>
      </c>
      <c r="H628">
        <f>IF(B628="","",IFERROR(AVERAGE(B589:B628)/AVERAGE(B576:B615)-1,""))</f>
        <v/>
      </c>
      <c r="I628">
        <f>IFERROR(VLOOKUP(A628,'Sahm Rule'!$A:$B,2,TRUE),"")</f>
        <v/>
      </c>
      <c r="J628" s="159">
        <f>IFERROR((B628/B615)^4-1-D628/100,"")</f>
        <v/>
      </c>
    </row>
    <row r="629">
      <c r="A629" s="10" t="n">
        <v>39822</v>
      </c>
      <c r="B629" s="13">
        <f>IF(VLOOKUP(A629,SP500相关数据!$B$11:$C$24727,2,TRUE)&lt;&gt;"",VLOOKUP(A629,SP500相关数据!$B$11:$C$24727,2,TRUE),IF(VLOOKUP(A629-1,SP500相关数据!$B$11:$C$24727,2,TRUE)&lt;&gt;"",VLOOKUP(A629-1,SP500相关数据!$B$11:$C$24727,2,TRUE),VLOOKUP(A629-2,SP500相关数据!$B$11:$C$24727,2,TRUE)))</f>
        <v/>
      </c>
      <c r="C629" s="13">
        <f>IFERROR(IF(VLOOKUP(A629,SP500相关数据!$B$11:$E$24727,4,TRUE)&lt;&gt;"",VLOOKUP(A629,SP500相关数据!$B$11:$E$24727,4,TRUE),IF(VLOOKUP(A629-1,SP500相关数据!$B$11:$E$24727,4,TRUE)&lt;&gt;"",VLOOKUP(A629-1,SP500相关数据!$B$11:$E$24727,4,TRUE),VLOOKUP(A629-2,SP500相关数据!$B$11:$E$24727,4,TRUE))),"")</f>
        <v/>
      </c>
      <c r="D629" s="13">
        <f>IF(VLOOKUP(A629,高收益利差!$A:$B,2,TRUE)&lt;&gt;"",VLOOKUP(A629,高收益利差!$A:$B,2,TRUE),IF(VLOOKUP(A629-1,高收益利差!$A:$B,2,TRUE)&lt;&gt;"",VLOOKUP(A629-1,高收益利差!$A:$B,2,TRUE),VLOOKUP(A629-2,高收益利差!$A:$B,2,TRUE)))</f>
        <v/>
      </c>
      <c r="E629" s="13">
        <f>IFERROR(VLOOKUP(A629,'10Y2Y'!$A:$B,2,TRUE),"")</f>
        <v/>
      </c>
      <c r="F629">
        <f>IFERROR(D629-D616,"")</f>
        <v/>
      </c>
      <c r="G629">
        <f>IFERROR(B629/AVERAGE(B590:B629)-1,"")</f>
        <v/>
      </c>
      <c r="H629">
        <f>IF(B629="","",IFERROR(AVERAGE(B590:B629)/AVERAGE(B577:B616)-1,""))</f>
        <v/>
      </c>
      <c r="I629">
        <f>IFERROR(VLOOKUP(A629,'Sahm Rule'!$A:$B,2,TRUE),"")</f>
        <v/>
      </c>
      <c r="J629" s="159">
        <f>IFERROR((B629/B616)^4-1-D629/100,"")</f>
        <v/>
      </c>
    </row>
    <row r="630">
      <c r="A630" s="10" t="n">
        <v>39829</v>
      </c>
      <c r="B630" s="13">
        <f>IF(VLOOKUP(A630,SP500相关数据!$B$11:$C$24727,2,TRUE)&lt;&gt;"",VLOOKUP(A630,SP500相关数据!$B$11:$C$24727,2,TRUE),IF(VLOOKUP(A630-1,SP500相关数据!$B$11:$C$24727,2,TRUE)&lt;&gt;"",VLOOKUP(A630-1,SP500相关数据!$B$11:$C$24727,2,TRUE),VLOOKUP(A630-2,SP500相关数据!$B$11:$C$24727,2,TRUE)))</f>
        <v/>
      </c>
      <c r="C630" s="13">
        <f>IFERROR(IF(VLOOKUP(A630,SP500相关数据!$B$11:$E$24727,4,TRUE)&lt;&gt;"",VLOOKUP(A630,SP500相关数据!$B$11:$E$24727,4,TRUE),IF(VLOOKUP(A630-1,SP500相关数据!$B$11:$E$24727,4,TRUE)&lt;&gt;"",VLOOKUP(A630-1,SP500相关数据!$B$11:$E$24727,4,TRUE),VLOOKUP(A630-2,SP500相关数据!$B$11:$E$24727,4,TRUE))),"")</f>
        <v/>
      </c>
      <c r="D630" s="13">
        <f>IF(VLOOKUP(A630,高收益利差!$A:$B,2,TRUE)&lt;&gt;"",VLOOKUP(A630,高收益利差!$A:$B,2,TRUE),IF(VLOOKUP(A630-1,高收益利差!$A:$B,2,TRUE)&lt;&gt;"",VLOOKUP(A630-1,高收益利差!$A:$B,2,TRUE),VLOOKUP(A630-2,高收益利差!$A:$B,2,TRUE)))</f>
        <v/>
      </c>
      <c r="E630" s="13">
        <f>IFERROR(VLOOKUP(A630,'10Y2Y'!$A:$B,2,TRUE),"")</f>
        <v/>
      </c>
      <c r="F630">
        <f>IFERROR(D630-D617,"")</f>
        <v/>
      </c>
      <c r="G630">
        <f>IFERROR(B630/AVERAGE(B591:B630)-1,"")</f>
        <v/>
      </c>
      <c r="H630">
        <f>IF(B630="","",IFERROR(AVERAGE(B591:B630)/AVERAGE(B578:B617)-1,""))</f>
        <v/>
      </c>
      <c r="I630">
        <f>IFERROR(VLOOKUP(A630,'Sahm Rule'!$A:$B,2,TRUE),"")</f>
        <v/>
      </c>
      <c r="J630" s="159">
        <f>IFERROR((B630/B617)^4-1-D630/100,"")</f>
        <v/>
      </c>
    </row>
    <row r="631">
      <c r="A631" s="10" t="n">
        <v>39836</v>
      </c>
      <c r="B631" s="13">
        <f>IF(VLOOKUP(A631,SP500相关数据!$B$11:$C$24727,2,TRUE)&lt;&gt;"",VLOOKUP(A631,SP500相关数据!$B$11:$C$24727,2,TRUE),IF(VLOOKUP(A631-1,SP500相关数据!$B$11:$C$24727,2,TRUE)&lt;&gt;"",VLOOKUP(A631-1,SP500相关数据!$B$11:$C$24727,2,TRUE),VLOOKUP(A631-2,SP500相关数据!$B$11:$C$24727,2,TRUE)))</f>
        <v/>
      </c>
      <c r="C631" s="13">
        <f>IFERROR(IF(VLOOKUP(A631,SP500相关数据!$B$11:$E$24727,4,TRUE)&lt;&gt;"",VLOOKUP(A631,SP500相关数据!$B$11:$E$24727,4,TRUE),IF(VLOOKUP(A631-1,SP500相关数据!$B$11:$E$24727,4,TRUE)&lt;&gt;"",VLOOKUP(A631-1,SP500相关数据!$B$11:$E$24727,4,TRUE),VLOOKUP(A631-2,SP500相关数据!$B$11:$E$24727,4,TRUE))),"")</f>
        <v/>
      </c>
      <c r="D631" s="13">
        <f>IF(VLOOKUP(A631,高收益利差!$A:$B,2,TRUE)&lt;&gt;"",VLOOKUP(A631,高收益利差!$A:$B,2,TRUE),IF(VLOOKUP(A631-1,高收益利差!$A:$B,2,TRUE)&lt;&gt;"",VLOOKUP(A631-1,高收益利差!$A:$B,2,TRUE),VLOOKUP(A631-2,高收益利差!$A:$B,2,TRUE)))</f>
        <v/>
      </c>
      <c r="E631" s="13">
        <f>IFERROR(VLOOKUP(A631,'10Y2Y'!$A:$B,2,TRUE),"")</f>
        <v/>
      </c>
      <c r="F631">
        <f>IFERROR(D631-D618,"")</f>
        <v/>
      </c>
      <c r="G631">
        <f>IFERROR(B631/AVERAGE(B592:B631)-1,"")</f>
        <v/>
      </c>
      <c r="H631">
        <f>IF(B631="","",IFERROR(AVERAGE(B592:B631)/AVERAGE(B579:B618)-1,""))</f>
        <v/>
      </c>
      <c r="I631">
        <f>IFERROR(VLOOKUP(A631,'Sahm Rule'!$A:$B,2,TRUE),"")</f>
        <v/>
      </c>
      <c r="J631" s="159">
        <f>IFERROR((B631/B618)^4-1-D631/100,"")</f>
        <v/>
      </c>
    </row>
    <row r="632">
      <c r="A632" s="10" t="n">
        <v>39843</v>
      </c>
      <c r="B632" s="13">
        <f>IF(VLOOKUP(A632,SP500相关数据!$B$11:$C$24727,2,TRUE)&lt;&gt;"",VLOOKUP(A632,SP500相关数据!$B$11:$C$24727,2,TRUE),IF(VLOOKUP(A632-1,SP500相关数据!$B$11:$C$24727,2,TRUE)&lt;&gt;"",VLOOKUP(A632-1,SP500相关数据!$B$11:$C$24727,2,TRUE),VLOOKUP(A632-2,SP500相关数据!$B$11:$C$24727,2,TRUE)))</f>
        <v/>
      </c>
      <c r="C632" s="13">
        <f>IFERROR(IF(VLOOKUP(A632,SP500相关数据!$B$11:$E$24727,4,TRUE)&lt;&gt;"",VLOOKUP(A632,SP500相关数据!$B$11:$E$24727,4,TRUE),IF(VLOOKUP(A632-1,SP500相关数据!$B$11:$E$24727,4,TRUE)&lt;&gt;"",VLOOKUP(A632-1,SP500相关数据!$B$11:$E$24727,4,TRUE),VLOOKUP(A632-2,SP500相关数据!$B$11:$E$24727,4,TRUE))),"")</f>
        <v/>
      </c>
      <c r="D632" s="13">
        <f>IF(VLOOKUP(A632,高收益利差!$A:$B,2,TRUE)&lt;&gt;"",VLOOKUP(A632,高收益利差!$A:$B,2,TRUE),IF(VLOOKUP(A632-1,高收益利差!$A:$B,2,TRUE)&lt;&gt;"",VLOOKUP(A632-1,高收益利差!$A:$B,2,TRUE),VLOOKUP(A632-2,高收益利差!$A:$B,2,TRUE)))</f>
        <v/>
      </c>
      <c r="E632" s="13">
        <f>IFERROR(VLOOKUP(A632,'10Y2Y'!$A:$B,2,TRUE),"")</f>
        <v/>
      </c>
      <c r="F632">
        <f>IFERROR(D632-D619,"")</f>
        <v/>
      </c>
      <c r="G632">
        <f>IFERROR(B632/AVERAGE(B593:B632)-1,"")</f>
        <v/>
      </c>
      <c r="H632">
        <f>IF(B632="","",IFERROR(AVERAGE(B593:B632)/AVERAGE(B580:B619)-1,""))</f>
        <v/>
      </c>
      <c r="I632">
        <f>IFERROR(VLOOKUP(A632,'Sahm Rule'!$A:$B,2,TRUE),"")</f>
        <v/>
      </c>
      <c r="J632" s="159">
        <f>IFERROR((B632/B619)^4-1-D632/100,"")</f>
        <v/>
      </c>
    </row>
    <row r="633">
      <c r="A633" s="10" t="n">
        <v>39850</v>
      </c>
      <c r="B633" s="13">
        <f>IF(VLOOKUP(A633,SP500相关数据!$B$11:$C$24727,2,TRUE)&lt;&gt;"",VLOOKUP(A633,SP500相关数据!$B$11:$C$24727,2,TRUE),IF(VLOOKUP(A633-1,SP500相关数据!$B$11:$C$24727,2,TRUE)&lt;&gt;"",VLOOKUP(A633-1,SP500相关数据!$B$11:$C$24727,2,TRUE),VLOOKUP(A633-2,SP500相关数据!$B$11:$C$24727,2,TRUE)))</f>
        <v/>
      </c>
      <c r="C633" s="13">
        <f>IFERROR(IF(VLOOKUP(A633,SP500相关数据!$B$11:$E$24727,4,TRUE)&lt;&gt;"",VLOOKUP(A633,SP500相关数据!$B$11:$E$24727,4,TRUE),IF(VLOOKUP(A633-1,SP500相关数据!$B$11:$E$24727,4,TRUE)&lt;&gt;"",VLOOKUP(A633-1,SP500相关数据!$B$11:$E$24727,4,TRUE),VLOOKUP(A633-2,SP500相关数据!$B$11:$E$24727,4,TRUE))),"")</f>
        <v/>
      </c>
      <c r="D633" s="13">
        <f>IF(VLOOKUP(A633,高收益利差!$A:$B,2,TRUE)&lt;&gt;"",VLOOKUP(A633,高收益利差!$A:$B,2,TRUE),IF(VLOOKUP(A633-1,高收益利差!$A:$B,2,TRUE)&lt;&gt;"",VLOOKUP(A633-1,高收益利差!$A:$B,2,TRUE),VLOOKUP(A633-2,高收益利差!$A:$B,2,TRUE)))</f>
        <v/>
      </c>
      <c r="E633" s="13">
        <f>IFERROR(VLOOKUP(A633,'10Y2Y'!$A:$B,2,TRUE),"")</f>
        <v/>
      </c>
      <c r="F633">
        <f>IFERROR(D633-D620,"")</f>
        <v/>
      </c>
      <c r="G633">
        <f>IFERROR(B633/AVERAGE(B594:B633)-1,"")</f>
        <v/>
      </c>
      <c r="H633">
        <f>IF(B633="","",IFERROR(AVERAGE(B594:B633)/AVERAGE(B581:B620)-1,""))</f>
        <v/>
      </c>
      <c r="I633">
        <f>IFERROR(VLOOKUP(A633,'Sahm Rule'!$A:$B,2,TRUE),"")</f>
        <v/>
      </c>
      <c r="J633" s="159">
        <f>IFERROR((B633/B620)^4-1-D633/100,"")</f>
        <v/>
      </c>
    </row>
    <row r="634">
      <c r="A634" s="10" t="n">
        <v>39857</v>
      </c>
      <c r="B634" s="13">
        <f>IF(VLOOKUP(A634,SP500相关数据!$B$11:$C$24727,2,TRUE)&lt;&gt;"",VLOOKUP(A634,SP500相关数据!$B$11:$C$24727,2,TRUE),IF(VLOOKUP(A634-1,SP500相关数据!$B$11:$C$24727,2,TRUE)&lt;&gt;"",VLOOKUP(A634-1,SP500相关数据!$B$11:$C$24727,2,TRUE),VLOOKUP(A634-2,SP500相关数据!$B$11:$C$24727,2,TRUE)))</f>
        <v/>
      </c>
      <c r="C634" s="13">
        <f>IFERROR(IF(VLOOKUP(A634,SP500相关数据!$B$11:$E$24727,4,TRUE)&lt;&gt;"",VLOOKUP(A634,SP500相关数据!$B$11:$E$24727,4,TRUE),IF(VLOOKUP(A634-1,SP500相关数据!$B$11:$E$24727,4,TRUE)&lt;&gt;"",VLOOKUP(A634-1,SP500相关数据!$B$11:$E$24727,4,TRUE),VLOOKUP(A634-2,SP500相关数据!$B$11:$E$24727,4,TRUE))),"")</f>
        <v/>
      </c>
      <c r="D634" s="13">
        <f>IF(VLOOKUP(A634,高收益利差!$A:$B,2,TRUE)&lt;&gt;"",VLOOKUP(A634,高收益利差!$A:$B,2,TRUE),IF(VLOOKUP(A634-1,高收益利差!$A:$B,2,TRUE)&lt;&gt;"",VLOOKUP(A634-1,高收益利差!$A:$B,2,TRUE),VLOOKUP(A634-2,高收益利差!$A:$B,2,TRUE)))</f>
        <v/>
      </c>
      <c r="E634" s="13">
        <f>IFERROR(VLOOKUP(A634,'10Y2Y'!$A:$B,2,TRUE),"")</f>
        <v/>
      </c>
      <c r="F634">
        <f>IFERROR(D634-D621,"")</f>
        <v/>
      </c>
      <c r="G634">
        <f>IFERROR(B634/AVERAGE(B595:B634)-1,"")</f>
        <v/>
      </c>
      <c r="H634">
        <f>IF(B634="","",IFERROR(AVERAGE(B595:B634)/AVERAGE(B582:B621)-1,""))</f>
        <v/>
      </c>
      <c r="I634">
        <f>IFERROR(VLOOKUP(A634,'Sahm Rule'!$A:$B,2,TRUE),"")</f>
        <v/>
      </c>
      <c r="J634" s="159">
        <f>IFERROR((B634/B621)^4-1-D634/100,"")</f>
        <v/>
      </c>
    </row>
    <row r="635">
      <c r="A635" s="10" t="n">
        <v>39864</v>
      </c>
      <c r="B635" s="13">
        <f>IF(VLOOKUP(A635,SP500相关数据!$B$11:$C$24727,2,TRUE)&lt;&gt;"",VLOOKUP(A635,SP500相关数据!$B$11:$C$24727,2,TRUE),IF(VLOOKUP(A635-1,SP500相关数据!$B$11:$C$24727,2,TRUE)&lt;&gt;"",VLOOKUP(A635-1,SP500相关数据!$B$11:$C$24727,2,TRUE),VLOOKUP(A635-2,SP500相关数据!$B$11:$C$24727,2,TRUE)))</f>
        <v/>
      </c>
      <c r="C635" s="13">
        <f>IFERROR(IF(VLOOKUP(A635,SP500相关数据!$B$11:$E$24727,4,TRUE)&lt;&gt;"",VLOOKUP(A635,SP500相关数据!$B$11:$E$24727,4,TRUE),IF(VLOOKUP(A635-1,SP500相关数据!$B$11:$E$24727,4,TRUE)&lt;&gt;"",VLOOKUP(A635-1,SP500相关数据!$B$11:$E$24727,4,TRUE),VLOOKUP(A635-2,SP500相关数据!$B$11:$E$24727,4,TRUE))),"")</f>
        <v/>
      </c>
      <c r="D635" s="13">
        <f>IF(VLOOKUP(A635,高收益利差!$A:$B,2,TRUE)&lt;&gt;"",VLOOKUP(A635,高收益利差!$A:$B,2,TRUE),IF(VLOOKUP(A635-1,高收益利差!$A:$B,2,TRUE)&lt;&gt;"",VLOOKUP(A635-1,高收益利差!$A:$B,2,TRUE),VLOOKUP(A635-2,高收益利差!$A:$B,2,TRUE)))</f>
        <v/>
      </c>
      <c r="E635" s="13">
        <f>IFERROR(VLOOKUP(A635,'10Y2Y'!$A:$B,2,TRUE),"")</f>
        <v/>
      </c>
      <c r="F635">
        <f>IFERROR(D635-D622,"")</f>
        <v/>
      </c>
      <c r="G635">
        <f>IFERROR(B635/AVERAGE(B596:B635)-1,"")</f>
        <v/>
      </c>
      <c r="H635">
        <f>IF(B635="","",IFERROR(AVERAGE(B596:B635)/AVERAGE(B583:B622)-1,""))</f>
        <v/>
      </c>
      <c r="I635">
        <f>IFERROR(VLOOKUP(A635,'Sahm Rule'!$A:$B,2,TRUE),"")</f>
        <v/>
      </c>
      <c r="J635" s="159">
        <f>IFERROR((B635/B622)^4-1-D635/100,"")</f>
        <v/>
      </c>
    </row>
    <row r="636">
      <c r="A636" s="10" t="n">
        <v>39871</v>
      </c>
      <c r="B636" s="13">
        <f>IF(VLOOKUP(A636,SP500相关数据!$B$11:$C$24727,2,TRUE)&lt;&gt;"",VLOOKUP(A636,SP500相关数据!$B$11:$C$24727,2,TRUE),IF(VLOOKUP(A636-1,SP500相关数据!$B$11:$C$24727,2,TRUE)&lt;&gt;"",VLOOKUP(A636-1,SP500相关数据!$B$11:$C$24727,2,TRUE),VLOOKUP(A636-2,SP500相关数据!$B$11:$C$24727,2,TRUE)))</f>
        <v/>
      </c>
      <c r="C636" s="13">
        <f>IFERROR(IF(VLOOKUP(A636,SP500相关数据!$B$11:$E$24727,4,TRUE)&lt;&gt;"",VLOOKUP(A636,SP500相关数据!$B$11:$E$24727,4,TRUE),IF(VLOOKUP(A636-1,SP500相关数据!$B$11:$E$24727,4,TRUE)&lt;&gt;"",VLOOKUP(A636-1,SP500相关数据!$B$11:$E$24727,4,TRUE),VLOOKUP(A636-2,SP500相关数据!$B$11:$E$24727,4,TRUE))),"")</f>
        <v/>
      </c>
      <c r="D636" s="13">
        <f>IF(VLOOKUP(A636,高收益利差!$A:$B,2,TRUE)&lt;&gt;"",VLOOKUP(A636,高收益利差!$A:$B,2,TRUE),IF(VLOOKUP(A636-1,高收益利差!$A:$B,2,TRUE)&lt;&gt;"",VLOOKUP(A636-1,高收益利差!$A:$B,2,TRUE),VLOOKUP(A636-2,高收益利差!$A:$B,2,TRUE)))</f>
        <v/>
      </c>
      <c r="E636" s="13">
        <f>IFERROR(VLOOKUP(A636,'10Y2Y'!$A:$B,2,TRUE),"")</f>
        <v/>
      </c>
      <c r="F636">
        <f>IFERROR(D636-D623,"")</f>
        <v/>
      </c>
      <c r="G636">
        <f>IFERROR(B636/AVERAGE(B597:B636)-1,"")</f>
        <v/>
      </c>
      <c r="H636">
        <f>IF(B636="","",IFERROR(AVERAGE(B597:B636)/AVERAGE(B584:B623)-1,""))</f>
        <v/>
      </c>
      <c r="I636">
        <f>IFERROR(VLOOKUP(A636,'Sahm Rule'!$A:$B,2,TRUE),"")</f>
        <v/>
      </c>
      <c r="J636" s="159">
        <f>IFERROR((B636/B623)^4-1-D636/100,"")</f>
        <v/>
      </c>
    </row>
    <row r="637">
      <c r="A637" s="10" t="n">
        <v>39878</v>
      </c>
      <c r="B637" s="13">
        <f>IF(VLOOKUP(A637,SP500相关数据!$B$11:$C$24727,2,TRUE)&lt;&gt;"",VLOOKUP(A637,SP500相关数据!$B$11:$C$24727,2,TRUE),IF(VLOOKUP(A637-1,SP500相关数据!$B$11:$C$24727,2,TRUE)&lt;&gt;"",VLOOKUP(A637-1,SP500相关数据!$B$11:$C$24727,2,TRUE),VLOOKUP(A637-2,SP500相关数据!$B$11:$C$24727,2,TRUE)))</f>
        <v/>
      </c>
      <c r="C637" s="13">
        <f>IFERROR(IF(VLOOKUP(A637,SP500相关数据!$B$11:$E$24727,4,TRUE)&lt;&gt;"",VLOOKUP(A637,SP500相关数据!$B$11:$E$24727,4,TRUE),IF(VLOOKUP(A637-1,SP500相关数据!$B$11:$E$24727,4,TRUE)&lt;&gt;"",VLOOKUP(A637-1,SP500相关数据!$B$11:$E$24727,4,TRUE),VLOOKUP(A637-2,SP500相关数据!$B$11:$E$24727,4,TRUE))),"")</f>
        <v/>
      </c>
      <c r="D637" s="13">
        <f>IF(VLOOKUP(A637,高收益利差!$A:$B,2,TRUE)&lt;&gt;"",VLOOKUP(A637,高收益利差!$A:$B,2,TRUE),IF(VLOOKUP(A637-1,高收益利差!$A:$B,2,TRUE)&lt;&gt;"",VLOOKUP(A637-1,高收益利差!$A:$B,2,TRUE),VLOOKUP(A637-2,高收益利差!$A:$B,2,TRUE)))</f>
        <v/>
      </c>
      <c r="E637" s="13">
        <f>IFERROR(VLOOKUP(A637,'10Y2Y'!$A:$B,2,TRUE),"")</f>
        <v/>
      </c>
      <c r="F637">
        <f>IFERROR(D637-D624,"")</f>
        <v/>
      </c>
      <c r="G637">
        <f>IFERROR(B637/AVERAGE(B598:B637)-1,"")</f>
        <v/>
      </c>
      <c r="H637">
        <f>IF(B637="","",IFERROR(AVERAGE(B598:B637)/AVERAGE(B585:B624)-1,""))</f>
        <v/>
      </c>
      <c r="I637">
        <f>IFERROR(VLOOKUP(A637,'Sahm Rule'!$A:$B,2,TRUE),"")</f>
        <v/>
      </c>
      <c r="J637" s="159">
        <f>IFERROR((B637/B624)^4-1-D637/100,"")</f>
        <v/>
      </c>
    </row>
    <row r="638">
      <c r="A638" s="10" t="n">
        <v>39885</v>
      </c>
      <c r="B638" s="13">
        <f>IF(VLOOKUP(A638,SP500相关数据!$B$11:$C$24727,2,TRUE)&lt;&gt;"",VLOOKUP(A638,SP500相关数据!$B$11:$C$24727,2,TRUE),IF(VLOOKUP(A638-1,SP500相关数据!$B$11:$C$24727,2,TRUE)&lt;&gt;"",VLOOKUP(A638-1,SP500相关数据!$B$11:$C$24727,2,TRUE),VLOOKUP(A638-2,SP500相关数据!$B$11:$C$24727,2,TRUE)))</f>
        <v/>
      </c>
      <c r="C638" s="13">
        <f>IFERROR(IF(VLOOKUP(A638,SP500相关数据!$B$11:$E$24727,4,TRUE)&lt;&gt;"",VLOOKUP(A638,SP500相关数据!$B$11:$E$24727,4,TRUE),IF(VLOOKUP(A638-1,SP500相关数据!$B$11:$E$24727,4,TRUE)&lt;&gt;"",VLOOKUP(A638-1,SP500相关数据!$B$11:$E$24727,4,TRUE),VLOOKUP(A638-2,SP500相关数据!$B$11:$E$24727,4,TRUE))),"")</f>
        <v/>
      </c>
      <c r="D638" s="13">
        <f>IF(VLOOKUP(A638,高收益利差!$A:$B,2,TRUE)&lt;&gt;"",VLOOKUP(A638,高收益利差!$A:$B,2,TRUE),IF(VLOOKUP(A638-1,高收益利差!$A:$B,2,TRUE)&lt;&gt;"",VLOOKUP(A638-1,高收益利差!$A:$B,2,TRUE),VLOOKUP(A638-2,高收益利差!$A:$B,2,TRUE)))</f>
        <v/>
      </c>
      <c r="E638" s="13">
        <f>IFERROR(VLOOKUP(A638,'10Y2Y'!$A:$B,2,TRUE),"")</f>
        <v/>
      </c>
      <c r="F638">
        <f>IFERROR(D638-D625,"")</f>
        <v/>
      </c>
      <c r="G638">
        <f>IFERROR(B638/AVERAGE(B599:B638)-1,"")</f>
        <v/>
      </c>
      <c r="H638">
        <f>IF(B638="","",IFERROR(AVERAGE(B599:B638)/AVERAGE(B586:B625)-1,""))</f>
        <v/>
      </c>
      <c r="I638">
        <f>IFERROR(VLOOKUP(A638,'Sahm Rule'!$A:$B,2,TRUE),"")</f>
        <v/>
      </c>
      <c r="J638" s="159">
        <f>IFERROR((B638/B625)^4-1-D638/100,"")</f>
        <v/>
      </c>
    </row>
    <row r="639">
      <c r="A639" s="10" t="n">
        <v>39892</v>
      </c>
      <c r="B639" s="13">
        <f>IF(VLOOKUP(A639,SP500相关数据!$B$11:$C$24727,2,TRUE)&lt;&gt;"",VLOOKUP(A639,SP500相关数据!$B$11:$C$24727,2,TRUE),IF(VLOOKUP(A639-1,SP500相关数据!$B$11:$C$24727,2,TRUE)&lt;&gt;"",VLOOKUP(A639-1,SP500相关数据!$B$11:$C$24727,2,TRUE),VLOOKUP(A639-2,SP500相关数据!$B$11:$C$24727,2,TRUE)))</f>
        <v/>
      </c>
      <c r="C639" s="13">
        <f>IFERROR(IF(VLOOKUP(A639,SP500相关数据!$B$11:$E$24727,4,TRUE)&lt;&gt;"",VLOOKUP(A639,SP500相关数据!$B$11:$E$24727,4,TRUE),IF(VLOOKUP(A639-1,SP500相关数据!$B$11:$E$24727,4,TRUE)&lt;&gt;"",VLOOKUP(A639-1,SP500相关数据!$B$11:$E$24727,4,TRUE),VLOOKUP(A639-2,SP500相关数据!$B$11:$E$24727,4,TRUE))),"")</f>
        <v/>
      </c>
      <c r="D639" s="13">
        <f>IF(VLOOKUP(A639,高收益利差!$A:$B,2,TRUE)&lt;&gt;"",VLOOKUP(A639,高收益利差!$A:$B,2,TRUE),IF(VLOOKUP(A639-1,高收益利差!$A:$B,2,TRUE)&lt;&gt;"",VLOOKUP(A639-1,高收益利差!$A:$B,2,TRUE),VLOOKUP(A639-2,高收益利差!$A:$B,2,TRUE)))</f>
        <v/>
      </c>
      <c r="E639" s="13">
        <f>IFERROR(VLOOKUP(A639,'10Y2Y'!$A:$B,2,TRUE),"")</f>
        <v/>
      </c>
      <c r="F639">
        <f>IFERROR(D639-D626,"")</f>
        <v/>
      </c>
      <c r="G639">
        <f>IFERROR(B639/AVERAGE(B600:B639)-1,"")</f>
        <v/>
      </c>
      <c r="H639">
        <f>IF(B639="","",IFERROR(AVERAGE(B600:B639)/AVERAGE(B587:B626)-1,""))</f>
        <v/>
      </c>
      <c r="I639">
        <f>IFERROR(VLOOKUP(A639,'Sahm Rule'!$A:$B,2,TRUE),"")</f>
        <v/>
      </c>
      <c r="J639" s="159">
        <f>IFERROR((B639/B626)^4-1-D639/100,"")</f>
        <v/>
      </c>
    </row>
    <row r="640">
      <c r="A640" s="10" t="n">
        <v>39899</v>
      </c>
      <c r="B640" s="13">
        <f>IF(VLOOKUP(A640,SP500相关数据!$B$11:$C$24727,2,TRUE)&lt;&gt;"",VLOOKUP(A640,SP500相关数据!$B$11:$C$24727,2,TRUE),IF(VLOOKUP(A640-1,SP500相关数据!$B$11:$C$24727,2,TRUE)&lt;&gt;"",VLOOKUP(A640-1,SP500相关数据!$B$11:$C$24727,2,TRUE),VLOOKUP(A640-2,SP500相关数据!$B$11:$C$24727,2,TRUE)))</f>
        <v/>
      </c>
      <c r="C640" s="13">
        <f>IFERROR(IF(VLOOKUP(A640,SP500相关数据!$B$11:$E$24727,4,TRUE)&lt;&gt;"",VLOOKUP(A640,SP500相关数据!$B$11:$E$24727,4,TRUE),IF(VLOOKUP(A640-1,SP500相关数据!$B$11:$E$24727,4,TRUE)&lt;&gt;"",VLOOKUP(A640-1,SP500相关数据!$B$11:$E$24727,4,TRUE),VLOOKUP(A640-2,SP500相关数据!$B$11:$E$24727,4,TRUE))),"")</f>
        <v/>
      </c>
      <c r="D640" s="13">
        <f>IF(VLOOKUP(A640,高收益利差!$A:$B,2,TRUE)&lt;&gt;"",VLOOKUP(A640,高收益利差!$A:$B,2,TRUE),IF(VLOOKUP(A640-1,高收益利差!$A:$B,2,TRUE)&lt;&gt;"",VLOOKUP(A640-1,高收益利差!$A:$B,2,TRUE),VLOOKUP(A640-2,高收益利差!$A:$B,2,TRUE)))</f>
        <v/>
      </c>
      <c r="E640" s="13">
        <f>IFERROR(VLOOKUP(A640,'10Y2Y'!$A:$B,2,TRUE),"")</f>
        <v/>
      </c>
      <c r="F640">
        <f>IFERROR(D640-D627,"")</f>
        <v/>
      </c>
      <c r="G640">
        <f>IFERROR(B640/AVERAGE(B601:B640)-1,"")</f>
        <v/>
      </c>
      <c r="H640">
        <f>IF(B640="","",IFERROR(AVERAGE(B601:B640)/AVERAGE(B588:B627)-1,""))</f>
        <v/>
      </c>
      <c r="I640">
        <f>IFERROR(VLOOKUP(A640,'Sahm Rule'!$A:$B,2,TRUE),"")</f>
        <v/>
      </c>
      <c r="J640" s="159">
        <f>IFERROR((B640/B627)^4-1-D640/100,"")</f>
        <v/>
      </c>
    </row>
    <row r="641">
      <c r="A641" s="10" t="n">
        <v>39906</v>
      </c>
      <c r="B641" s="13">
        <f>IF(VLOOKUP(A641,SP500相关数据!$B$11:$C$24727,2,TRUE)&lt;&gt;"",VLOOKUP(A641,SP500相关数据!$B$11:$C$24727,2,TRUE),IF(VLOOKUP(A641-1,SP500相关数据!$B$11:$C$24727,2,TRUE)&lt;&gt;"",VLOOKUP(A641-1,SP500相关数据!$B$11:$C$24727,2,TRUE),VLOOKUP(A641-2,SP500相关数据!$B$11:$C$24727,2,TRUE)))</f>
        <v/>
      </c>
      <c r="C641" s="13">
        <f>IFERROR(IF(VLOOKUP(A641,SP500相关数据!$B$11:$E$24727,4,TRUE)&lt;&gt;"",VLOOKUP(A641,SP500相关数据!$B$11:$E$24727,4,TRUE),IF(VLOOKUP(A641-1,SP500相关数据!$B$11:$E$24727,4,TRUE)&lt;&gt;"",VLOOKUP(A641-1,SP500相关数据!$B$11:$E$24727,4,TRUE),VLOOKUP(A641-2,SP500相关数据!$B$11:$E$24727,4,TRUE))),"")</f>
        <v/>
      </c>
      <c r="D641" s="13">
        <f>IF(VLOOKUP(A641,高收益利差!$A:$B,2,TRUE)&lt;&gt;"",VLOOKUP(A641,高收益利差!$A:$B,2,TRUE),IF(VLOOKUP(A641-1,高收益利差!$A:$B,2,TRUE)&lt;&gt;"",VLOOKUP(A641-1,高收益利差!$A:$B,2,TRUE),VLOOKUP(A641-2,高收益利差!$A:$B,2,TRUE)))</f>
        <v/>
      </c>
      <c r="E641" s="13">
        <f>IFERROR(VLOOKUP(A641,'10Y2Y'!$A:$B,2,TRUE),"")</f>
        <v/>
      </c>
      <c r="F641">
        <f>IFERROR(D641-D628,"")</f>
        <v/>
      </c>
      <c r="G641">
        <f>IFERROR(B641/AVERAGE(B602:B641)-1,"")</f>
        <v/>
      </c>
      <c r="H641">
        <f>IF(B641="","",IFERROR(AVERAGE(B602:B641)/AVERAGE(B589:B628)-1,""))</f>
        <v/>
      </c>
      <c r="I641">
        <f>IFERROR(VLOOKUP(A641,'Sahm Rule'!$A:$B,2,TRUE),"")</f>
        <v/>
      </c>
      <c r="J641" s="159">
        <f>IFERROR((B641/B628)^4-1-D641/100,"")</f>
        <v/>
      </c>
    </row>
    <row r="642">
      <c r="A642" s="10" t="n">
        <v>39913</v>
      </c>
      <c r="B642" s="13">
        <f>IF(VLOOKUP(A642,SP500相关数据!$B$11:$C$24727,2,TRUE)&lt;&gt;"",VLOOKUP(A642,SP500相关数据!$B$11:$C$24727,2,TRUE),IF(VLOOKUP(A642-1,SP500相关数据!$B$11:$C$24727,2,TRUE)&lt;&gt;"",VLOOKUP(A642-1,SP500相关数据!$B$11:$C$24727,2,TRUE),VLOOKUP(A642-2,SP500相关数据!$B$11:$C$24727,2,TRUE)))</f>
        <v/>
      </c>
      <c r="C642" s="13">
        <f>IFERROR(IF(VLOOKUP(A642,SP500相关数据!$B$11:$E$24727,4,TRUE)&lt;&gt;"",VLOOKUP(A642,SP500相关数据!$B$11:$E$24727,4,TRUE),IF(VLOOKUP(A642-1,SP500相关数据!$B$11:$E$24727,4,TRUE)&lt;&gt;"",VLOOKUP(A642-1,SP500相关数据!$B$11:$E$24727,4,TRUE),VLOOKUP(A642-2,SP500相关数据!$B$11:$E$24727,4,TRUE))),"")</f>
        <v/>
      </c>
      <c r="D642" s="13">
        <f>IF(VLOOKUP(A642,高收益利差!$A:$B,2,TRUE)&lt;&gt;"",VLOOKUP(A642,高收益利差!$A:$B,2,TRUE),IF(VLOOKUP(A642-1,高收益利差!$A:$B,2,TRUE)&lt;&gt;"",VLOOKUP(A642-1,高收益利差!$A:$B,2,TRUE),VLOOKUP(A642-2,高收益利差!$A:$B,2,TRUE)))</f>
        <v/>
      </c>
      <c r="E642" s="13">
        <f>IFERROR(VLOOKUP(A642,'10Y2Y'!$A:$B,2,TRUE),"")</f>
        <v/>
      </c>
      <c r="F642">
        <f>IFERROR(D642-D629,"")</f>
        <v/>
      </c>
      <c r="G642">
        <f>IFERROR(B642/AVERAGE(B603:B642)-1,"")</f>
        <v/>
      </c>
      <c r="H642">
        <f>IF(B642="","",IFERROR(AVERAGE(B603:B642)/AVERAGE(B590:B629)-1,""))</f>
        <v/>
      </c>
      <c r="I642">
        <f>IFERROR(VLOOKUP(A642,'Sahm Rule'!$A:$B,2,TRUE),"")</f>
        <v/>
      </c>
      <c r="J642" s="159">
        <f>IFERROR((B642/B629)^4-1-D642/100,"")</f>
        <v/>
      </c>
    </row>
    <row r="643">
      <c r="A643" s="10" t="n">
        <v>39920</v>
      </c>
      <c r="B643" s="13">
        <f>IF(VLOOKUP(A643,SP500相关数据!$B$11:$C$24727,2,TRUE)&lt;&gt;"",VLOOKUP(A643,SP500相关数据!$B$11:$C$24727,2,TRUE),IF(VLOOKUP(A643-1,SP500相关数据!$B$11:$C$24727,2,TRUE)&lt;&gt;"",VLOOKUP(A643-1,SP500相关数据!$B$11:$C$24727,2,TRUE),VLOOKUP(A643-2,SP500相关数据!$B$11:$C$24727,2,TRUE)))</f>
        <v/>
      </c>
      <c r="C643" s="13">
        <f>IFERROR(IF(VLOOKUP(A643,SP500相关数据!$B$11:$E$24727,4,TRUE)&lt;&gt;"",VLOOKUP(A643,SP500相关数据!$B$11:$E$24727,4,TRUE),IF(VLOOKUP(A643-1,SP500相关数据!$B$11:$E$24727,4,TRUE)&lt;&gt;"",VLOOKUP(A643-1,SP500相关数据!$B$11:$E$24727,4,TRUE),VLOOKUP(A643-2,SP500相关数据!$B$11:$E$24727,4,TRUE))),"")</f>
        <v/>
      </c>
      <c r="D643" s="13">
        <f>IF(VLOOKUP(A643,高收益利差!$A:$B,2,TRUE)&lt;&gt;"",VLOOKUP(A643,高收益利差!$A:$B,2,TRUE),IF(VLOOKUP(A643-1,高收益利差!$A:$B,2,TRUE)&lt;&gt;"",VLOOKUP(A643-1,高收益利差!$A:$B,2,TRUE),VLOOKUP(A643-2,高收益利差!$A:$B,2,TRUE)))</f>
        <v/>
      </c>
      <c r="E643" s="13">
        <f>IFERROR(VLOOKUP(A643,'10Y2Y'!$A:$B,2,TRUE),"")</f>
        <v/>
      </c>
      <c r="F643">
        <f>IFERROR(D643-D630,"")</f>
        <v/>
      </c>
      <c r="G643">
        <f>IFERROR(B643/AVERAGE(B604:B643)-1,"")</f>
        <v/>
      </c>
      <c r="H643">
        <f>IF(B643="","",IFERROR(AVERAGE(B604:B643)/AVERAGE(B591:B630)-1,""))</f>
        <v/>
      </c>
      <c r="I643">
        <f>IFERROR(VLOOKUP(A643,'Sahm Rule'!$A:$B,2,TRUE),"")</f>
        <v/>
      </c>
      <c r="J643" s="159">
        <f>IFERROR((B643/B630)^4-1-D643/100,"")</f>
        <v/>
      </c>
    </row>
    <row r="644">
      <c r="A644" s="10" t="n">
        <v>39927</v>
      </c>
      <c r="B644" s="13">
        <f>IF(VLOOKUP(A644,SP500相关数据!$B$11:$C$24727,2,TRUE)&lt;&gt;"",VLOOKUP(A644,SP500相关数据!$B$11:$C$24727,2,TRUE),IF(VLOOKUP(A644-1,SP500相关数据!$B$11:$C$24727,2,TRUE)&lt;&gt;"",VLOOKUP(A644-1,SP500相关数据!$B$11:$C$24727,2,TRUE),VLOOKUP(A644-2,SP500相关数据!$B$11:$C$24727,2,TRUE)))</f>
        <v/>
      </c>
      <c r="C644" s="13">
        <f>IFERROR(IF(VLOOKUP(A644,SP500相关数据!$B$11:$E$24727,4,TRUE)&lt;&gt;"",VLOOKUP(A644,SP500相关数据!$B$11:$E$24727,4,TRUE),IF(VLOOKUP(A644-1,SP500相关数据!$B$11:$E$24727,4,TRUE)&lt;&gt;"",VLOOKUP(A644-1,SP500相关数据!$B$11:$E$24727,4,TRUE),VLOOKUP(A644-2,SP500相关数据!$B$11:$E$24727,4,TRUE))),"")</f>
        <v/>
      </c>
      <c r="D644" s="13">
        <f>IF(VLOOKUP(A644,高收益利差!$A:$B,2,TRUE)&lt;&gt;"",VLOOKUP(A644,高收益利差!$A:$B,2,TRUE),IF(VLOOKUP(A644-1,高收益利差!$A:$B,2,TRUE)&lt;&gt;"",VLOOKUP(A644-1,高收益利差!$A:$B,2,TRUE),VLOOKUP(A644-2,高收益利差!$A:$B,2,TRUE)))</f>
        <v/>
      </c>
      <c r="E644" s="13">
        <f>IFERROR(VLOOKUP(A644,'10Y2Y'!$A:$B,2,TRUE),"")</f>
        <v/>
      </c>
      <c r="F644">
        <f>IFERROR(D644-D631,"")</f>
        <v/>
      </c>
      <c r="G644">
        <f>IFERROR(B644/AVERAGE(B605:B644)-1,"")</f>
        <v/>
      </c>
      <c r="H644">
        <f>IF(B644="","",IFERROR(AVERAGE(B605:B644)/AVERAGE(B592:B631)-1,""))</f>
        <v/>
      </c>
      <c r="I644">
        <f>IFERROR(VLOOKUP(A644,'Sahm Rule'!$A:$B,2,TRUE),"")</f>
        <v/>
      </c>
      <c r="J644" s="159">
        <f>IFERROR((B644/B631)^4-1-D644/100,"")</f>
        <v/>
      </c>
    </row>
    <row r="645">
      <c r="A645" s="10" t="n">
        <v>39934</v>
      </c>
      <c r="B645" s="13">
        <f>IF(VLOOKUP(A645,SP500相关数据!$B$11:$C$24727,2,TRUE)&lt;&gt;"",VLOOKUP(A645,SP500相关数据!$B$11:$C$24727,2,TRUE),IF(VLOOKUP(A645-1,SP500相关数据!$B$11:$C$24727,2,TRUE)&lt;&gt;"",VLOOKUP(A645-1,SP500相关数据!$B$11:$C$24727,2,TRUE),VLOOKUP(A645-2,SP500相关数据!$B$11:$C$24727,2,TRUE)))</f>
        <v/>
      </c>
      <c r="C645" s="13">
        <f>IFERROR(IF(VLOOKUP(A645,SP500相关数据!$B$11:$E$24727,4,TRUE)&lt;&gt;"",VLOOKUP(A645,SP500相关数据!$B$11:$E$24727,4,TRUE),IF(VLOOKUP(A645-1,SP500相关数据!$B$11:$E$24727,4,TRUE)&lt;&gt;"",VLOOKUP(A645-1,SP500相关数据!$B$11:$E$24727,4,TRUE),VLOOKUP(A645-2,SP500相关数据!$B$11:$E$24727,4,TRUE))),"")</f>
        <v/>
      </c>
      <c r="D645" s="13">
        <f>IF(VLOOKUP(A645,高收益利差!$A:$B,2,TRUE)&lt;&gt;"",VLOOKUP(A645,高收益利差!$A:$B,2,TRUE),IF(VLOOKUP(A645-1,高收益利差!$A:$B,2,TRUE)&lt;&gt;"",VLOOKUP(A645-1,高收益利差!$A:$B,2,TRUE),VLOOKUP(A645-2,高收益利差!$A:$B,2,TRUE)))</f>
        <v/>
      </c>
      <c r="E645" s="13">
        <f>IFERROR(VLOOKUP(A645,'10Y2Y'!$A:$B,2,TRUE),"")</f>
        <v/>
      </c>
      <c r="F645">
        <f>IFERROR(D645-D632,"")</f>
        <v/>
      </c>
      <c r="G645">
        <f>IFERROR(B645/AVERAGE(B606:B645)-1,"")</f>
        <v/>
      </c>
      <c r="H645">
        <f>IF(B645="","",IFERROR(AVERAGE(B606:B645)/AVERAGE(B593:B632)-1,""))</f>
        <v/>
      </c>
      <c r="I645">
        <f>IFERROR(VLOOKUP(A645,'Sahm Rule'!$A:$B,2,TRUE),"")</f>
        <v/>
      </c>
      <c r="J645" s="159">
        <f>IFERROR((B645/B632)^4-1-D645/100,"")</f>
        <v/>
      </c>
    </row>
    <row r="646">
      <c r="A646" s="10" t="n">
        <v>39941</v>
      </c>
      <c r="B646" s="13">
        <f>IF(VLOOKUP(A646,SP500相关数据!$B$11:$C$24727,2,TRUE)&lt;&gt;"",VLOOKUP(A646,SP500相关数据!$B$11:$C$24727,2,TRUE),IF(VLOOKUP(A646-1,SP500相关数据!$B$11:$C$24727,2,TRUE)&lt;&gt;"",VLOOKUP(A646-1,SP500相关数据!$B$11:$C$24727,2,TRUE),VLOOKUP(A646-2,SP500相关数据!$B$11:$C$24727,2,TRUE)))</f>
        <v/>
      </c>
      <c r="C646" s="13">
        <f>IFERROR(IF(VLOOKUP(A646,SP500相关数据!$B$11:$E$24727,4,TRUE)&lt;&gt;"",VLOOKUP(A646,SP500相关数据!$B$11:$E$24727,4,TRUE),IF(VLOOKUP(A646-1,SP500相关数据!$B$11:$E$24727,4,TRUE)&lt;&gt;"",VLOOKUP(A646-1,SP500相关数据!$B$11:$E$24727,4,TRUE),VLOOKUP(A646-2,SP500相关数据!$B$11:$E$24727,4,TRUE))),"")</f>
        <v/>
      </c>
      <c r="D646" s="13">
        <f>IF(VLOOKUP(A646,高收益利差!$A:$B,2,TRUE)&lt;&gt;"",VLOOKUP(A646,高收益利差!$A:$B,2,TRUE),IF(VLOOKUP(A646-1,高收益利差!$A:$B,2,TRUE)&lt;&gt;"",VLOOKUP(A646-1,高收益利差!$A:$B,2,TRUE),VLOOKUP(A646-2,高收益利差!$A:$B,2,TRUE)))</f>
        <v/>
      </c>
      <c r="E646" s="13">
        <f>IFERROR(VLOOKUP(A646,'10Y2Y'!$A:$B,2,TRUE),"")</f>
        <v/>
      </c>
      <c r="F646">
        <f>IFERROR(D646-D633,"")</f>
        <v/>
      </c>
      <c r="G646">
        <f>IFERROR(B646/AVERAGE(B607:B646)-1,"")</f>
        <v/>
      </c>
      <c r="H646">
        <f>IF(B646="","",IFERROR(AVERAGE(B607:B646)/AVERAGE(B594:B633)-1,""))</f>
        <v/>
      </c>
      <c r="I646">
        <f>IFERROR(VLOOKUP(A646,'Sahm Rule'!$A:$B,2,TRUE),"")</f>
        <v/>
      </c>
      <c r="J646" s="159">
        <f>IFERROR((B646/B633)^4-1-D646/100,"")</f>
        <v/>
      </c>
    </row>
    <row r="647">
      <c r="A647" s="10" t="n">
        <v>39948</v>
      </c>
      <c r="B647" s="13">
        <f>IF(VLOOKUP(A647,SP500相关数据!$B$11:$C$24727,2,TRUE)&lt;&gt;"",VLOOKUP(A647,SP500相关数据!$B$11:$C$24727,2,TRUE),IF(VLOOKUP(A647-1,SP500相关数据!$B$11:$C$24727,2,TRUE)&lt;&gt;"",VLOOKUP(A647-1,SP500相关数据!$B$11:$C$24727,2,TRUE),VLOOKUP(A647-2,SP500相关数据!$B$11:$C$24727,2,TRUE)))</f>
        <v/>
      </c>
      <c r="C647" s="13">
        <f>IFERROR(IF(VLOOKUP(A647,SP500相关数据!$B$11:$E$24727,4,TRUE)&lt;&gt;"",VLOOKUP(A647,SP500相关数据!$B$11:$E$24727,4,TRUE),IF(VLOOKUP(A647-1,SP500相关数据!$B$11:$E$24727,4,TRUE)&lt;&gt;"",VLOOKUP(A647-1,SP500相关数据!$B$11:$E$24727,4,TRUE),VLOOKUP(A647-2,SP500相关数据!$B$11:$E$24727,4,TRUE))),"")</f>
        <v/>
      </c>
      <c r="D647" s="13">
        <f>IF(VLOOKUP(A647,高收益利差!$A:$B,2,TRUE)&lt;&gt;"",VLOOKUP(A647,高收益利差!$A:$B,2,TRUE),IF(VLOOKUP(A647-1,高收益利差!$A:$B,2,TRUE)&lt;&gt;"",VLOOKUP(A647-1,高收益利差!$A:$B,2,TRUE),VLOOKUP(A647-2,高收益利差!$A:$B,2,TRUE)))</f>
        <v/>
      </c>
      <c r="E647" s="13">
        <f>IFERROR(VLOOKUP(A647,'10Y2Y'!$A:$B,2,TRUE),"")</f>
        <v/>
      </c>
      <c r="F647">
        <f>IFERROR(D647-D634,"")</f>
        <v/>
      </c>
      <c r="G647">
        <f>IFERROR(B647/AVERAGE(B608:B647)-1,"")</f>
        <v/>
      </c>
      <c r="H647">
        <f>IF(B647="","",IFERROR(AVERAGE(B608:B647)/AVERAGE(B595:B634)-1,""))</f>
        <v/>
      </c>
      <c r="I647">
        <f>IFERROR(VLOOKUP(A647,'Sahm Rule'!$A:$B,2,TRUE),"")</f>
        <v/>
      </c>
      <c r="J647" s="159">
        <f>IFERROR((B647/B634)^4-1-D647/100,"")</f>
        <v/>
      </c>
    </row>
    <row r="648">
      <c r="A648" s="10" t="n">
        <v>39955</v>
      </c>
      <c r="B648" s="13">
        <f>IF(VLOOKUP(A648,SP500相关数据!$B$11:$C$24727,2,TRUE)&lt;&gt;"",VLOOKUP(A648,SP500相关数据!$B$11:$C$24727,2,TRUE),IF(VLOOKUP(A648-1,SP500相关数据!$B$11:$C$24727,2,TRUE)&lt;&gt;"",VLOOKUP(A648-1,SP500相关数据!$B$11:$C$24727,2,TRUE),VLOOKUP(A648-2,SP500相关数据!$B$11:$C$24727,2,TRUE)))</f>
        <v/>
      </c>
      <c r="C648" s="13">
        <f>IFERROR(IF(VLOOKUP(A648,SP500相关数据!$B$11:$E$24727,4,TRUE)&lt;&gt;"",VLOOKUP(A648,SP500相关数据!$B$11:$E$24727,4,TRUE),IF(VLOOKUP(A648-1,SP500相关数据!$B$11:$E$24727,4,TRUE)&lt;&gt;"",VLOOKUP(A648-1,SP500相关数据!$B$11:$E$24727,4,TRUE),VLOOKUP(A648-2,SP500相关数据!$B$11:$E$24727,4,TRUE))),"")</f>
        <v/>
      </c>
      <c r="D648" s="13">
        <f>IF(VLOOKUP(A648,高收益利差!$A:$B,2,TRUE)&lt;&gt;"",VLOOKUP(A648,高收益利差!$A:$B,2,TRUE),IF(VLOOKUP(A648-1,高收益利差!$A:$B,2,TRUE)&lt;&gt;"",VLOOKUP(A648-1,高收益利差!$A:$B,2,TRUE),VLOOKUP(A648-2,高收益利差!$A:$B,2,TRUE)))</f>
        <v/>
      </c>
      <c r="E648" s="13">
        <f>IFERROR(VLOOKUP(A648,'10Y2Y'!$A:$B,2,TRUE),"")</f>
        <v/>
      </c>
      <c r="F648">
        <f>IFERROR(D648-D635,"")</f>
        <v/>
      </c>
      <c r="G648">
        <f>IFERROR(B648/AVERAGE(B609:B648)-1,"")</f>
        <v/>
      </c>
      <c r="H648">
        <f>IF(B648="","",IFERROR(AVERAGE(B609:B648)/AVERAGE(B596:B635)-1,""))</f>
        <v/>
      </c>
      <c r="I648">
        <f>IFERROR(VLOOKUP(A648,'Sahm Rule'!$A:$B,2,TRUE),"")</f>
        <v/>
      </c>
      <c r="J648" s="159">
        <f>IFERROR((B648/B635)^4-1-D648/100,"")</f>
        <v/>
      </c>
    </row>
    <row r="649">
      <c r="A649" s="10" t="n">
        <v>39962</v>
      </c>
      <c r="B649" s="13">
        <f>IF(VLOOKUP(A649,SP500相关数据!$B$11:$C$24727,2,TRUE)&lt;&gt;"",VLOOKUP(A649,SP500相关数据!$B$11:$C$24727,2,TRUE),IF(VLOOKUP(A649-1,SP500相关数据!$B$11:$C$24727,2,TRUE)&lt;&gt;"",VLOOKUP(A649-1,SP500相关数据!$B$11:$C$24727,2,TRUE),VLOOKUP(A649-2,SP500相关数据!$B$11:$C$24727,2,TRUE)))</f>
        <v/>
      </c>
      <c r="C649" s="13">
        <f>IFERROR(IF(VLOOKUP(A649,SP500相关数据!$B$11:$E$24727,4,TRUE)&lt;&gt;"",VLOOKUP(A649,SP500相关数据!$B$11:$E$24727,4,TRUE),IF(VLOOKUP(A649-1,SP500相关数据!$B$11:$E$24727,4,TRUE)&lt;&gt;"",VLOOKUP(A649-1,SP500相关数据!$B$11:$E$24727,4,TRUE),VLOOKUP(A649-2,SP500相关数据!$B$11:$E$24727,4,TRUE))),"")</f>
        <v/>
      </c>
      <c r="D649" s="13">
        <f>IF(VLOOKUP(A649,高收益利差!$A:$B,2,TRUE)&lt;&gt;"",VLOOKUP(A649,高收益利差!$A:$B,2,TRUE),IF(VLOOKUP(A649-1,高收益利差!$A:$B,2,TRUE)&lt;&gt;"",VLOOKUP(A649-1,高收益利差!$A:$B,2,TRUE),VLOOKUP(A649-2,高收益利差!$A:$B,2,TRUE)))</f>
        <v/>
      </c>
      <c r="E649" s="13">
        <f>IFERROR(VLOOKUP(A649,'10Y2Y'!$A:$B,2,TRUE),"")</f>
        <v/>
      </c>
      <c r="F649">
        <f>IFERROR(D649-D636,"")</f>
        <v/>
      </c>
      <c r="G649">
        <f>IFERROR(B649/AVERAGE(B610:B649)-1,"")</f>
        <v/>
      </c>
      <c r="H649">
        <f>IF(B649="","",IFERROR(AVERAGE(B610:B649)/AVERAGE(B597:B636)-1,""))</f>
        <v/>
      </c>
      <c r="I649">
        <f>IFERROR(VLOOKUP(A649,'Sahm Rule'!$A:$B,2,TRUE),"")</f>
        <v/>
      </c>
      <c r="J649" s="159">
        <f>IFERROR((B649/B636)^4-1-D649/100,"")</f>
        <v/>
      </c>
    </row>
    <row r="650">
      <c r="A650" s="10" t="n">
        <v>39969</v>
      </c>
      <c r="B650" s="13">
        <f>IF(VLOOKUP(A650,SP500相关数据!$B$11:$C$24727,2,TRUE)&lt;&gt;"",VLOOKUP(A650,SP500相关数据!$B$11:$C$24727,2,TRUE),IF(VLOOKUP(A650-1,SP500相关数据!$B$11:$C$24727,2,TRUE)&lt;&gt;"",VLOOKUP(A650-1,SP500相关数据!$B$11:$C$24727,2,TRUE),VLOOKUP(A650-2,SP500相关数据!$B$11:$C$24727,2,TRUE)))</f>
        <v/>
      </c>
      <c r="C650" s="13">
        <f>IFERROR(IF(VLOOKUP(A650,SP500相关数据!$B$11:$E$24727,4,TRUE)&lt;&gt;"",VLOOKUP(A650,SP500相关数据!$B$11:$E$24727,4,TRUE),IF(VLOOKUP(A650-1,SP500相关数据!$B$11:$E$24727,4,TRUE)&lt;&gt;"",VLOOKUP(A650-1,SP500相关数据!$B$11:$E$24727,4,TRUE),VLOOKUP(A650-2,SP500相关数据!$B$11:$E$24727,4,TRUE))),"")</f>
        <v/>
      </c>
      <c r="D650" s="13">
        <f>IF(VLOOKUP(A650,高收益利差!$A:$B,2,TRUE)&lt;&gt;"",VLOOKUP(A650,高收益利差!$A:$B,2,TRUE),IF(VLOOKUP(A650-1,高收益利差!$A:$B,2,TRUE)&lt;&gt;"",VLOOKUP(A650-1,高收益利差!$A:$B,2,TRUE),VLOOKUP(A650-2,高收益利差!$A:$B,2,TRUE)))</f>
        <v/>
      </c>
      <c r="E650" s="13">
        <f>IFERROR(VLOOKUP(A650,'10Y2Y'!$A:$B,2,TRUE),"")</f>
        <v/>
      </c>
      <c r="F650">
        <f>IFERROR(D650-D637,"")</f>
        <v/>
      </c>
      <c r="G650">
        <f>IFERROR(B650/AVERAGE(B611:B650)-1,"")</f>
        <v/>
      </c>
      <c r="H650">
        <f>IF(B650="","",IFERROR(AVERAGE(B611:B650)/AVERAGE(B598:B637)-1,""))</f>
        <v/>
      </c>
      <c r="I650">
        <f>IFERROR(VLOOKUP(A650,'Sahm Rule'!$A:$B,2,TRUE),"")</f>
        <v/>
      </c>
      <c r="J650" s="159">
        <f>IFERROR((B650/B637)^4-1-D650/100,"")</f>
        <v/>
      </c>
    </row>
    <row r="651">
      <c r="A651" s="10" t="n">
        <v>39976</v>
      </c>
      <c r="B651" s="13">
        <f>IF(VLOOKUP(A651,SP500相关数据!$B$11:$C$24727,2,TRUE)&lt;&gt;"",VLOOKUP(A651,SP500相关数据!$B$11:$C$24727,2,TRUE),IF(VLOOKUP(A651-1,SP500相关数据!$B$11:$C$24727,2,TRUE)&lt;&gt;"",VLOOKUP(A651-1,SP500相关数据!$B$11:$C$24727,2,TRUE),VLOOKUP(A651-2,SP500相关数据!$B$11:$C$24727,2,TRUE)))</f>
        <v/>
      </c>
      <c r="C651" s="13">
        <f>IFERROR(IF(VLOOKUP(A651,SP500相关数据!$B$11:$E$24727,4,TRUE)&lt;&gt;"",VLOOKUP(A651,SP500相关数据!$B$11:$E$24727,4,TRUE),IF(VLOOKUP(A651-1,SP500相关数据!$B$11:$E$24727,4,TRUE)&lt;&gt;"",VLOOKUP(A651-1,SP500相关数据!$B$11:$E$24727,4,TRUE),VLOOKUP(A651-2,SP500相关数据!$B$11:$E$24727,4,TRUE))),"")</f>
        <v/>
      </c>
      <c r="D651" s="13">
        <f>IF(VLOOKUP(A651,高收益利差!$A:$B,2,TRUE)&lt;&gt;"",VLOOKUP(A651,高收益利差!$A:$B,2,TRUE),IF(VLOOKUP(A651-1,高收益利差!$A:$B,2,TRUE)&lt;&gt;"",VLOOKUP(A651-1,高收益利差!$A:$B,2,TRUE),VLOOKUP(A651-2,高收益利差!$A:$B,2,TRUE)))</f>
        <v/>
      </c>
      <c r="E651" s="13">
        <f>IFERROR(VLOOKUP(A651,'10Y2Y'!$A:$B,2,TRUE),"")</f>
        <v/>
      </c>
      <c r="F651">
        <f>IFERROR(D651-D638,"")</f>
        <v/>
      </c>
      <c r="G651">
        <f>IFERROR(B651/AVERAGE(B612:B651)-1,"")</f>
        <v/>
      </c>
      <c r="H651">
        <f>IF(B651="","",IFERROR(AVERAGE(B612:B651)/AVERAGE(B599:B638)-1,""))</f>
        <v/>
      </c>
      <c r="I651">
        <f>IFERROR(VLOOKUP(A651,'Sahm Rule'!$A:$B,2,TRUE),"")</f>
        <v/>
      </c>
      <c r="J651" s="159">
        <f>IFERROR((B651/B638)^4-1-D651/100,"")</f>
        <v/>
      </c>
    </row>
    <row r="652">
      <c r="A652" s="10" t="n">
        <v>39983</v>
      </c>
      <c r="B652" s="13">
        <f>IF(VLOOKUP(A652,SP500相关数据!$B$11:$C$24727,2,TRUE)&lt;&gt;"",VLOOKUP(A652,SP500相关数据!$B$11:$C$24727,2,TRUE),IF(VLOOKUP(A652-1,SP500相关数据!$B$11:$C$24727,2,TRUE)&lt;&gt;"",VLOOKUP(A652-1,SP500相关数据!$B$11:$C$24727,2,TRUE),VLOOKUP(A652-2,SP500相关数据!$B$11:$C$24727,2,TRUE)))</f>
        <v/>
      </c>
      <c r="C652" s="13">
        <f>IFERROR(IF(VLOOKUP(A652,SP500相关数据!$B$11:$E$24727,4,TRUE)&lt;&gt;"",VLOOKUP(A652,SP500相关数据!$B$11:$E$24727,4,TRUE),IF(VLOOKUP(A652-1,SP500相关数据!$B$11:$E$24727,4,TRUE)&lt;&gt;"",VLOOKUP(A652-1,SP500相关数据!$B$11:$E$24727,4,TRUE),VLOOKUP(A652-2,SP500相关数据!$B$11:$E$24727,4,TRUE))),"")</f>
        <v/>
      </c>
      <c r="D652" s="13">
        <f>IF(VLOOKUP(A652,高收益利差!$A:$B,2,TRUE)&lt;&gt;"",VLOOKUP(A652,高收益利差!$A:$B,2,TRUE),IF(VLOOKUP(A652-1,高收益利差!$A:$B,2,TRUE)&lt;&gt;"",VLOOKUP(A652-1,高收益利差!$A:$B,2,TRUE),VLOOKUP(A652-2,高收益利差!$A:$B,2,TRUE)))</f>
        <v/>
      </c>
      <c r="E652" s="13">
        <f>IFERROR(VLOOKUP(A652,'10Y2Y'!$A:$B,2,TRUE),"")</f>
        <v/>
      </c>
      <c r="F652">
        <f>IFERROR(D652-D639,"")</f>
        <v/>
      </c>
      <c r="G652">
        <f>IFERROR(B652/AVERAGE(B613:B652)-1,"")</f>
        <v/>
      </c>
      <c r="H652">
        <f>IF(B652="","",IFERROR(AVERAGE(B613:B652)/AVERAGE(B600:B639)-1,""))</f>
        <v/>
      </c>
      <c r="I652">
        <f>IFERROR(VLOOKUP(A652,'Sahm Rule'!$A:$B,2,TRUE),"")</f>
        <v/>
      </c>
      <c r="J652" s="159">
        <f>IFERROR((B652/B639)^4-1-D652/100,"")</f>
        <v/>
      </c>
    </row>
    <row r="653">
      <c r="A653" s="10" t="n">
        <v>39990</v>
      </c>
      <c r="B653" s="13">
        <f>IF(VLOOKUP(A653,SP500相关数据!$B$11:$C$24727,2,TRUE)&lt;&gt;"",VLOOKUP(A653,SP500相关数据!$B$11:$C$24727,2,TRUE),IF(VLOOKUP(A653-1,SP500相关数据!$B$11:$C$24727,2,TRUE)&lt;&gt;"",VLOOKUP(A653-1,SP500相关数据!$B$11:$C$24727,2,TRUE),VLOOKUP(A653-2,SP500相关数据!$B$11:$C$24727,2,TRUE)))</f>
        <v/>
      </c>
      <c r="C653" s="13">
        <f>IFERROR(IF(VLOOKUP(A653,SP500相关数据!$B$11:$E$24727,4,TRUE)&lt;&gt;"",VLOOKUP(A653,SP500相关数据!$B$11:$E$24727,4,TRUE),IF(VLOOKUP(A653-1,SP500相关数据!$B$11:$E$24727,4,TRUE)&lt;&gt;"",VLOOKUP(A653-1,SP500相关数据!$B$11:$E$24727,4,TRUE),VLOOKUP(A653-2,SP500相关数据!$B$11:$E$24727,4,TRUE))),"")</f>
        <v/>
      </c>
      <c r="D653" s="13">
        <f>IF(VLOOKUP(A653,高收益利差!$A:$B,2,TRUE)&lt;&gt;"",VLOOKUP(A653,高收益利差!$A:$B,2,TRUE),IF(VLOOKUP(A653-1,高收益利差!$A:$B,2,TRUE)&lt;&gt;"",VLOOKUP(A653-1,高收益利差!$A:$B,2,TRUE),VLOOKUP(A653-2,高收益利差!$A:$B,2,TRUE)))</f>
        <v/>
      </c>
      <c r="E653" s="13">
        <f>IFERROR(VLOOKUP(A653,'10Y2Y'!$A:$B,2,TRUE),"")</f>
        <v/>
      </c>
      <c r="F653">
        <f>IFERROR(D653-D640,"")</f>
        <v/>
      </c>
      <c r="G653">
        <f>IFERROR(B653/AVERAGE(B614:B653)-1,"")</f>
        <v/>
      </c>
      <c r="H653">
        <f>IF(B653="","",IFERROR(AVERAGE(B614:B653)/AVERAGE(B601:B640)-1,""))</f>
        <v/>
      </c>
      <c r="I653">
        <f>IFERROR(VLOOKUP(A653,'Sahm Rule'!$A:$B,2,TRUE),"")</f>
        <v/>
      </c>
      <c r="J653" s="159">
        <f>IFERROR((B653/B640)^4-1-D653/100,"")</f>
        <v/>
      </c>
    </row>
    <row r="654">
      <c r="A654" s="10" t="n">
        <v>39997</v>
      </c>
      <c r="B654" s="13">
        <f>IF(VLOOKUP(A654,SP500相关数据!$B$11:$C$24727,2,TRUE)&lt;&gt;"",VLOOKUP(A654,SP500相关数据!$B$11:$C$24727,2,TRUE),IF(VLOOKUP(A654-1,SP500相关数据!$B$11:$C$24727,2,TRUE)&lt;&gt;"",VLOOKUP(A654-1,SP500相关数据!$B$11:$C$24727,2,TRUE),VLOOKUP(A654-2,SP500相关数据!$B$11:$C$24727,2,TRUE)))</f>
        <v/>
      </c>
      <c r="C654" s="13">
        <f>IFERROR(IF(VLOOKUP(A654,SP500相关数据!$B$11:$E$24727,4,TRUE)&lt;&gt;"",VLOOKUP(A654,SP500相关数据!$B$11:$E$24727,4,TRUE),IF(VLOOKUP(A654-1,SP500相关数据!$B$11:$E$24727,4,TRUE)&lt;&gt;"",VLOOKUP(A654-1,SP500相关数据!$B$11:$E$24727,4,TRUE),VLOOKUP(A654-2,SP500相关数据!$B$11:$E$24727,4,TRUE))),"")</f>
        <v/>
      </c>
      <c r="D654" s="13">
        <f>IF(VLOOKUP(A654,高收益利差!$A:$B,2,TRUE)&lt;&gt;"",VLOOKUP(A654,高收益利差!$A:$B,2,TRUE),IF(VLOOKUP(A654-1,高收益利差!$A:$B,2,TRUE)&lt;&gt;"",VLOOKUP(A654-1,高收益利差!$A:$B,2,TRUE),VLOOKUP(A654-2,高收益利差!$A:$B,2,TRUE)))</f>
        <v/>
      </c>
      <c r="E654" s="13">
        <f>IFERROR(VLOOKUP(A654,'10Y2Y'!$A:$B,2,TRUE),"")</f>
        <v/>
      </c>
      <c r="F654">
        <f>IFERROR(D654-D641,"")</f>
        <v/>
      </c>
      <c r="G654">
        <f>IFERROR(B654/AVERAGE(B615:B654)-1,"")</f>
        <v/>
      </c>
      <c r="H654">
        <f>IF(B654="","",IFERROR(AVERAGE(B615:B654)/AVERAGE(B602:B641)-1,""))</f>
        <v/>
      </c>
      <c r="I654">
        <f>IFERROR(VLOOKUP(A654,'Sahm Rule'!$A:$B,2,TRUE),"")</f>
        <v/>
      </c>
      <c r="J654" s="159">
        <f>IFERROR((B654/B641)^4-1-D654/100,"")</f>
        <v/>
      </c>
    </row>
    <row r="655">
      <c r="A655" s="10" t="n">
        <v>40004</v>
      </c>
      <c r="B655" s="13">
        <f>IF(VLOOKUP(A655,SP500相关数据!$B$11:$C$24727,2,TRUE)&lt;&gt;"",VLOOKUP(A655,SP500相关数据!$B$11:$C$24727,2,TRUE),IF(VLOOKUP(A655-1,SP500相关数据!$B$11:$C$24727,2,TRUE)&lt;&gt;"",VLOOKUP(A655-1,SP500相关数据!$B$11:$C$24727,2,TRUE),VLOOKUP(A655-2,SP500相关数据!$B$11:$C$24727,2,TRUE)))</f>
        <v/>
      </c>
      <c r="C655" s="13">
        <f>IFERROR(IF(VLOOKUP(A655,SP500相关数据!$B$11:$E$24727,4,TRUE)&lt;&gt;"",VLOOKUP(A655,SP500相关数据!$B$11:$E$24727,4,TRUE),IF(VLOOKUP(A655-1,SP500相关数据!$B$11:$E$24727,4,TRUE)&lt;&gt;"",VLOOKUP(A655-1,SP500相关数据!$B$11:$E$24727,4,TRUE),VLOOKUP(A655-2,SP500相关数据!$B$11:$E$24727,4,TRUE))),"")</f>
        <v/>
      </c>
      <c r="D655" s="13">
        <f>IF(VLOOKUP(A655,高收益利差!$A:$B,2,TRUE)&lt;&gt;"",VLOOKUP(A655,高收益利差!$A:$B,2,TRUE),IF(VLOOKUP(A655-1,高收益利差!$A:$B,2,TRUE)&lt;&gt;"",VLOOKUP(A655-1,高收益利差!$A:$B,2,TRUE),VLOOKUP(A655-2,高收益利差!$A:$B,2,TRUE)))</f>
        <v/>
      </c>
      <c r="E655" s="13">
        <f>IFERROR(VLOOKUP(A655,'10Y2Y'!$A:$B,2,TRUE),"")</f>
        <v/>
      </c>
      <c r="F655">
        <f>IFERROR(D655-D642,"")</f>
        <v/>
      </c>
      <c r="G655">
        <f>IFERROR(B655/AVERAGE(B616:B655)-1,"")</f>
        <v/>
      </c>
      <c r="H655">
        <f>IF(B655="","",IFERROR(AVERAGE(B616:B655)/AVERAGE(B603:B642)-1,""))</f>
        <v/>
      </c>
      <c r="I655">
        <f>IFERROR(VLOOKUP(A655,'Sahm Rule'!$A:$B,2,TRUE),"")</f>
        <v/>
      </c>
      <c r="J655" s="159">
        <f>IFERROR((B655/B642)^4-1-D655/100,"")</f>
        <v/>
      </c>
    </row>
    <row r="656">
      <c r="A656" s="10" t="n">
        <v>40011</v>
      </c>
      <c r="B656" s="13">
        <f>IF(VLOOKUP(A656,SP500相关数据!$B$11:$C$24727,2,TRUE)&lt;&gt;"",VLOOKUP(A656,SP500相关数据!$B$11:$C$24727,2,TRUE),IF(VLOOKUP(A656-1,SP500相关数据!$B$11:$C$24727,2,TRUE)&lt;&gt;"",VLOOKUP(A656-1,SP500相关数据!$B$11:$C$24727,2,TRUE),VLOOKUP(A656-2,SP500相关数据!$B$11:$C$24727,2,TRUE)))</f>
        <v/>
      </c>
      <c r="C656" s="13">
        <f>IFERROR(IF(VLOOKUP(A656,SP500相关数据!$B$11:$E$24727,4,TRUE)&lt;&gt;"",VLOOKUP(A656,SP500相关数据!$B$11:$E$24727,4,TRUE),IF(VLOOKUP(A656-1,SP500相关数据!$B$11:$E$24727,4,TRUE)&lt;&gt;"",VLOOKUP(A656-1,SP500相关数据!$B$11:$E$24727,4,TRUE),VLOOKUP(A656-2,SP500相关数据!$B$11:$E$24727,4,TRUE))),"")</f>
        <v/>
      </c>
      <c r="D656" s="13">
        <f>IF(VLOOKUP(A656,高收益利差!$A:$B,2,TRUE)&lt;&gt;"",VLOOKUP(A656,高收益利差!$A:$B,2,TRUE),IF(VLOOKUP(A656-1,高收益利差!$A:$B,2,TRUE)&lt;&gt;"",VLOOKUP(A656-1,高收益利差!$A:$B,2,TRUE),VLOOKUP(A656-2,高收益利差!$A:$B,2,TRUE)))</f>
        <v/>
      </c>
      <c r="E656" s="13">
        <f>IFERROR(VLOOKUP(A656,'10Y2Y'!$A:$B,2,TRUE),"")</f>
        <v/>
      </c>
      <c r="F656">
        <f>IFERROR(D656-D643,"")</f>
        <v/>
      </c>
      <c r="G656">
        <f>IFERROR(B656/AVERAGE(B617:B656)-1,"")</f>
        <v/>
      </c>
      <c r="H656">
        <f>IF(B656="","",IFERROR(AVERAGE(B617:B656)/AVERAGE(B604:B643)-1,""))</f>
        <v/>
      </c>
      <c r="I656">
        <f>IFERROR(VLOOKUP(A656,'Sahm Rule'!$A:$B,2,TRUE),"")</f>
        <v/>
      </c>
      <c r="J656" s="159">
        <f>IFERROR((B656/B643)^4-1-D656/100,"")</f>
        <v/>
      </c>
    </row>
    <row r="657">
      <c r="A657" s="10" t="n">
        <v>40018</v>
      </c>
      <c r="B657" s="13">
        <f>IF(VLOOKUP(A657,SP500相关数据!$B$11:$C$24727,2,TRUE)&lt;&gt;"",VLOOKUP(A657,SP500相关数据!$B$11:$C$24727,2,TRUE),IF(VLOOKUP(A657-1,SP500相关数据!$B$11:$C$24727,2,TRUE)&lt;&gt;"",VLOOKUP(A657-1,SP500相关数据!$B$11:$C$24727,2,TRUE),VLOOKUP(A657-2,SP500相关数据!$B$11:$C$24727,2,TRUE)))</f>
        <v/>
      </c>
      <c r="C657" s="13">
        <f>IFERROR(IF(VLOOKUP(A657,SP500相关数据!$B$11:$E$24727,4,TRUE)&lt;&gt;"",VLOOKUP(A657,SP500相关数据!$B$11:$E$24727,4,TRUE),IF(VLOOKUP(A657-1,SP500相关数据!$B$11:$E$24727,4,TRUE)&lt;&gt;"",VLOOKUP(A657-1,SP500相关数据!$B$11:$E$24727,4,TRUE),VLOOKUP(A657-2,SP500相关数据!$B$11:$E$24727,4,TRUE))),"")</f>
        <v/>
      </c>
      <c r="D657" s="13">
        <f>IF(VLOOKUP(A657,高收益利差!$A:$B,2,TRUE)&lt;&gt;"",VLOOKUP(A657,高收益利差!$A:$B,2,TRUE),IF(VLOOKUP(A657-1,高收益利差!$A:$B,2,TRUE)&lt;&gt;"",VLOOKUP(A657-1,高收益利差!$A:$B,2,TRUE),VLOOKUP(A657-2,高收益利差!$A:$B,2,TRUE)))</f>
        <v/>
      </c>
      <c r="E657" s="13">
        <f>IFERROR(VLOOKUP(A657,'10Y2Y'!$A:$B,2,TRUE),"")</f>
        <v/>
      </c>
      <c r="F657">
        <f>IFERROR(D657-D644,"")</f>
        <v/>
      </c>
      <c r="G657">
        <f>IFERROR(B657/AVERAGE(B618:B657)-1,"")</f>
        <v/>
      </c>
      <c r="H657">
        <f>IF(B657="","",IFERROR(AVERAGE(B618:B657)/AVERAGE(B605:B644)-1,""))</f>
        <v/>
      </c>
      <c r="I657">
        <f>IFERROR(VLOOKUP(A657,'Sahm Rule'!$A:$B,2,TRUE),"")</f>
        <v/>
      </c>
      <c r="J657" s="159">
        <f>IFERROR((B657/B644)^4-1-D657/100,"")</f>
        <v/>
      </c>
    </row>
    <row r="658">
      <c r="A658" s="10" t="n">
        <v>40025</v>
      </c>
      <c r="B658" s="13">
        <f>IF(VLOOKUP(A658,SP500相关数据!$B$11:$C$24727,2,TRUE)&lt;&gt;"",VLOOKUP(A658,SP500相关数据!$B$11:$C$24727,2,TRUE),IF(VLOOKUP(A658-1,SP500相关数据!$B$11:$C$24727,2,TRUE)&lt;&gt;"",VLOOKUP(A658-1,SP500相关数据!$B$11:$C$24727,2,TRUE),VLOOKUP(A658-2,SP500相关数据!$B$11:$C$24727,2,TRUE)))</f>
        <v/>
      </c>
      <c r="C658" s="13">
        <f>IFERROR(IF(VLOOKUP(A658,SP500相关数据!$B$11:$E$24727,4,TRUE)&lt;&gt;"",VLOOKUP(A658,SP500相关数据!$B$11:$E$24727,4,TRUE),IF(VLOOKUP(A658-1,SP500相关数据!$B$11:$E$24727,4,TRUE)&lt;&gt;"",VLOOKUP(A658-1,SP500相关数据!$B$11:$E$24727,4,TRUE),VLOOKUP(A658-2,SP500相关数据!$B$11:$E$24727,4,TRUE))),"")</f>
        <v/>
      </c>
      <c r="D658" s="13">
        <f>IF(VLOOKUP(A658,高收益利差!$A:$B,2,TRUE)&lt;&gt;"",VLOOKUP(A658,高收益利差!$A:$B,2,TRUE),IF(VLOOKUP(A658-1,高收益利差!$A:$B,2,TRUE)&lt;&gt;"",VLOOKUP(A658-1,高收益利差!$A:$B,2,TRUE),VLOOKUP(A658-2,高收益利差!$A:$B,2,TRUE)))</f>
        <v/>
      </c>
      <c r="E658" s="13">
        <f>IFERROR(VLOOKUP(A658,'10Y2Y'!$A:$B,2,TRUE),"")</f>
        <v/>
      </c>
      <c r="F658">
        <f>IFERROR(D658-D645,"")</f>
        <v/>
      </c>
      <c r="G658">
        <f>IFERROR(B658/AVERAGE(B619:B658)-1,"")</f>
        <v/>
      </c>
      <c r="H658">
        <f>IF(B658="","",IFERROR(AVERAGE(B619:B658)/AVERAGE(B606:B645)-1,""))</f>
        <v/>
      </c>
      <c r="I658">
        <f>IFERROR(VLOOKUP(A658,'Sahm Rule'!$A:$B,2,TRUE),"")</f>
        <v/>
      </c>
      <c r="J658" s="159">
        <f>IFERROR((B658/B645)^4-1-D658/100,"")</f>
        <v/>
      </c>
    </row>
    <row r="659">
      <c r="A659" s="10" t="n">
        <v>40032</v>
      </c>
      <c r="B659" s="13">
        <f>IF(VLOOKUP(A659,SP500相关数据!$B$11:$C$24727,2,TRUE)&lt;&gt;"",VLOOKUP(A659,SP500相关数据!$B$11:$C$24727,2,TRUE),IF(VLOOKUP(A659-1,SP500相关数据!$B$11:$C$24727,2,TRUE)&lt;&gt;"",VLOOKUP(A659-1,SP500相关数据!$B$11:$C$24727,2,TRUE),VLOOKUP(A659-2,SP500相关数据!$B$11:$C$24727,2,TRUE)))</f>
        <v/>
      </c>
      <c r="C659" s="13">
        <f>IFERROR(IF(VLOOKUP(A659,SP500相关数据!$B$11:$E$24727,4,TRUE)&lt;&gt;"",VLOOKUP(A659,SP500相关数据!$B$11:$E$24727,4,TRUE),IF(VLOOKUP(A659-1,SP500相关数据!$B$11:$E$24727,4,TRUE)&lt;&gt;"",VLOOKUP(A659-1,SP500相关数据!$B$11:$E$24727,4,TRUE),VLOOKUP(A659-2,SP500相关数据!$B$11:$E$24727,4,TRUE))),"")</f>
        <v/>
      </c>
      <c r="D659" s="13">
        <f>IF(VLOOKUP(A659,高收益利差!$A:$B,2,TRUE)&lt;&gt;"",VLOOKUP(A659,高收益利差!$A:$B,2,TRUE),IF(VLOOKUP(A659-1,高收益利差!$A:$B,2,TRUE)&lt;&gt;"",VLOOKUP(A659-1,高收益利差!$A:$B,2,TRUE),VLOOKUP(A659-2,高收益利差!$A:$B,2,TRUE)))</f>
        <v/>
      </c>
      <c r="E659" s="13">
        <f>IFERROR(VLOOKUP(A659,'10Y2Y'!$A:$B,2,TRUE),"")</f>
        <v/>
      </c>
      <c r="F659">
        <f>IFERROR(D659-D646,"")</f>
        <v/>
      </c>
      <c r="G659">
        <f>IFERROR(B659/AVERAGE(B620:B659)-1,"")</f>
        <v/>
      </c>
      <c r="H659">
        <f>IF(B659="","",IFERROR(AVERAGE(B620:B659)/AVERAGE(B607:B646)-1,""))</f>
        <v/>
      </c>
      <c r="I659">
        <f>IFERROR(VLOOKUP(A659,'Sahm Rule'!$A:$B,2,TRUE),"")</f>
        <v/>
      </c>
      <c r="J659" s="159">
        <f>IFERROR((B659/B646)^4-1-D659/100,"")</f>
        <v/>
      </c>
    </row>
    <row r="660">
      <c r="A660" s="10" t="n">
        <v>40039</v>
      </c>
      <c r="B660" s="13">
        <f>IF(VLOOKUP(A660,SP500相关数据!$B$11:$C$24727,2,TRUE)&lt;&gt;"",VLOOKUP(A660,SP500相关数据!$B$11:$C$24727,2,TRUE),IF(VLOOKUP(A660-1,SP500相关数据!$B$11:$C$24727,2,TRUE)&lt;&gt;"",VLOOKUP(A660-1,SP500相关数据!$B$11:$C$24727,2,TRUE),VLOOKUP(A660-2,SP500相关数据!$B$11:$C$24727,2,TRUE)))</f>
        <v/>
      </c>
      <c r="C660" s="13">
        <f>IFERROR(IF(VLOOKUP(A660,SP500相关数据!$B$11:$E$24727,4,TRUE)&lt;&gt;"",VLOOKUP(A660,SP500相关数据!$B$11:$E$24727,4,TRUE),IF(VLOOKUP(A660-1,SP500相关数据!$B$11:$E$24727,4,TRUE)&lt;&gt;"",VLOOKUP(A660-1,SP500相关数据!$B$11:$E$24727,4,TRUE),VLOOKUP(A660-2,SP500相关数据!$B$11:$E$24727,4,TRUE))),"")</f>
        <v/>
      </c>
      <c r="D660" s="13">
        <f>IF(VLOOKUP(A660,高收益利差!$A:$B,2,TRUE)&lt;&gt;"",VLOOKUP(A660,高收益利差!$A:$B,2,TRUE),IF(VLOOKUP(A660-1,高收益利差!$A:$B,2,TRUE)&lt;&gt;"",VLOOKUP(A660-1,高收益利差!$A:$B,2,TRUE),VLOOKUP(A660-2,高收益利差!$A:$B,2,TRUE)))</f>
        <v/>
      </c>
      <c r="E660" s="13">
        <f>IFERROR(VLOOKUP(A660,'10Y2Y'!$A:$B,2,TRUE),"")</f>
        <v/>
      </c>
      <c r="F660">
        <f>IFERROR(D660-D647,"")</f>
        <v/>
      </c>
      <c r="G660">
        <f>IFERROR(B660/AVERAGE(B621:B660)-1,"")</f>
        <v/>
      </c>
      <c r="H660">
        <f>IF(B660="","",IFERROR(AVERAGE(B621:B660)/AVERAGE(B608:B647)-1,""))</f>
        <v/>
      </c>
      <c r="I660">
        <f>IFERROR(VLOOKUP(A660,'Sahm Rule'!$A:$B,2,TRUE),"")</f>
        <v/>
      </c>
      <c r="J660" s="159">
        <f>IFERROR((B660/B647)^4-1-D660/100,"")</f>
        <v/>
      </c>
    </row>
    <row r="661">
      <c r="A661" s="10" t="n">
        <v>40046</v>
      </c>
      <c r="B661" s="13">
        <f>IF(VLOOKUP(A661,SP500相关数据!$B$11:$C$24727,2,TRUE)&lt;&gt;"",VLOOKUP(A661,SP500相关数据!$B$11:$C$24727,2,TRUE),IF(VLOOKUP(A661-1,SP500相关数据!$B$11:$C$24727,2,TRUE)&lt;&gt;"",VLOOKUP(A661-1,SP500相关数据!$B$11:$C$24727,2,TRUE),VLOOKUP(A661-2,SP500相关数据!$B$11:$C$24727,2,TRUE)))</f>
        <v/>
      </c>
      <c r="C661" s="13">
        <f>IFERROR(IF(VLOOKUP(A661,SP500相关数据!$B$11:$E$24727,4,TRUE)&lt;&gt;"",VLOOKUP(A661,SP500相关数据!$B$11:$E$24727,4,TRUE),IF(VLOOKUP(A661-1,SP500相关数据!$B$11:$E$24727,4,TRUE)&lt;&gt;"",VLOOKUP(A661-1,SP500相关数据!$B$11:$E$24727,4,TRUE),VLOOKUP(A661-2,SP500相关数据!$B$11:$E$24727,4,TRUE))),"")</f>
        <v/>
      </c>
      <c r="D661" s="13">
        <f>IF(VLOOKUP(A661,高收益利差!$A:$B,2,TRUE)&lt;&gt;"",VLOOKUP(A661,高收益利差!$A:$B,2,TRUE),IF(VLOOKUP(A661-1,高收益利差!$A:$B,2,TRUE)&lt;&gt;"",VLOOKUP(A661-1,高收益利差!$A:$B,2,TRUE),VLOOKUP(A661-2,高收益利差!$A:$B,2,TRUE)))</f>
        <v/>
      </c>
      <c r="E661" s="13">
        <f>IFERROR(VLOOKUP(A661,'10Y2Y'!$A:$B,2,TRUE),"")</f>
        <v/>
      </c>
      <c r="F661">
        <f>IFERROR(D661-D648,"")</f>
        <v/>
      </c>
      <c r="G661">
        <f>IFERROR(B661/AVERAGE(B622:B661)-1,"")</f>
        <v/>
      </c>
      <c r="H661">
        <f>IF(B661="","",IFERROR(AVERAGE(B622:B661)/AVERAGE(B609:B648)-1,""))</f>
        <v/>
      </c>
      <c r="I661">
        <f>IFERROR(VLOOKUP(A661,'Sahm Rule'!$A:$B,2,TRUE),"")</f>
        <v/>
      </c>
      <c r="J661" s="159">
        <f>IFERROR((B661/B648)^4-1-D661/100,"")</f>
        <v/>
      </c>
    </row>
    <row r="662">
      <c r="A662" s="10" t="n">
        <v>40053</v>
      </c>
      <c r="B662" s="13">
        <f>IF(VLOOKUP(A662,SP500相关数据!$B$11:$C$24727,2,TRUE)&lt;&gt;"",VLOOKUP(A662,SP500相关数据!$B$11:$C$24727,2,TRUE),IF(VLOOKUP(A662-1,SP500相关数据!$B$11:$C$24727,2,TRUE)&lt;&gt;"",VLOOKUP(A662-1,SP500相关数据!$B$11:$C$24727,2,TRUE),VLOOKUP(A662-2,SP500相关数据!$B$11:$C$24727,2,TRUE)))</f>
        <v/>
      </c>
      <c r="C662" s="13">
        <f>IFERROR(IF(VLOOKUP(A662,SP500相关数据!$B$11:$E$24727,4,TRUE)&lt;&gt;"",VLOOKUP(A662,SP500相关数据!$B$11:$E$24727,4,TRUE),IF(VLOOKUP(A662-1,SP500相关数据!$B$11:$E$24727,4,TRUE)&lt;&gt;"",VLOOKUP(A662-1,SP500相关数据!$B$11:$E$24727,4,TRUE),VLOOKUP(A662-2,SP500相关数据!$B$11:$E$24727,4,TRUE))),"")</f>
        <v/>
      </c>
      <c r="D662" s="13">
        <f>IF(VLOOKUP(A662,高收益利差!$A:$B,2,TRUE)&lt;&gt;"",VLOOKUP(A662,高收益利差!$A:$B,2,TRUE),IF(VLOOKUP(A662-1,高收益利差!$A:$B,2,TRUE)&lt;&gt;"",VLOOKUP(A662-1,高收益利差!$A:$B,2,TRUE),VLOOKUP(A662-2,高收益利差!$A:$B,2,TRUE)))</f>
        <v/>
      </c>
      <c r="E662" s="13">
        <f>IFERROR(VLOOKUP(A662,'10Y2Y'!$A:$B,2,TRUE),"")</f>
        <v/>
      </c>
      <c r="F662">
        <f>IFERROR(D662-D649,"")</f>
        <v/>
      </c>
      <c r="G662">
        <f>IFERROR(B662/AVERAGE(B623:B662)-1,"")</f>
        <v/>
      </c>
      <c r="H662">
        <f>IF(B662="","",IFERROR(AVERAGE(B623:B662)/AVERAGE(B610:B649)-1,""))</f>
        <v/>
      </c>
      <c r="I662">
        <f>IFERROR(VLOOKUP(A662,'Sahm Rule'!$A:$B,2,TRUE),"")</f>
        <v/>
      </c>
      <c r="J662" s="159">
        <f>IFERROR((B662/B649)^4-1-D662/100,"")</f>
        <v/>
      </c>
    </row>
    <row r="663">
      <c r="A663" s="10" t="n">
        <v>40060</v>
      </c>
      <c r="B663" s="13">
        <f>IF(VLOOKUP(A663,SP500相关数据!$B$11:$C$24727,2,TRUE)&lt;&gt;"",VLOOKUP(A663,SP500相关数据!$B$11:$C$24727,2,TRUE),IF(VLOOKUP(A663-1,SP500相关数据!$B$11:$C$24727,2,TRUE)&lt;&gt;"",VLOOKUP(A663-1,SP500相关数据!$B$11:$C$24727,2,TRUE),VLOOKUP(A663-2,SP500相关数据!$B$11:$C$24727,2,TRUE)))</f>
        <v/>
      </c>
      <c r="C663" s="13">
        <f>IFERROR(IF(VLOOKUP(A663,SP500相关数据!$B$11:$E$24727,4,TRUE)&lt;&gt;"",VLOOKUP(A663,SP500相关数据!$B$11:$E$24727,4,TRUE),IF(VLOOKUP(A663-1,SP500相关数据!$B$11:$E$24727,4,TRUE)&lt;&gt;"",VLOOKUP(A663-1,SP500相关数据!$B$11:$E$24727,4,TRUE),VLOOKUP(A663-2,SP500相关数据!$B$11:$E$24727,4,TRUE))),"")</f>
        <v/>
      </c>
      <c r="D663" s="13">
        <f>IF(VLOOKUP(A663,高收益利差!$A:$B,2,TRUE)&lt;&gt;"",VLOOKUP(A663,高收益利差!$A:$B,2,TRUE),IF(VLOOKUP(A663-1,高收益利差!$A:$B,2,TRUE)&lt;&gt;"",VLOOKUP(A663-1,高收益利差!$A:$B,2,TRUE),VLOOKUP(A663-2,高收益利差!$A:$B,2,TRUE)))</f>
        <v/>
      </c>
      <c r="E663" s="13">
        <f>IFERROR(VLOOKUP(A663,'10Y2Y'!$A:$B,2,TRUE),"")</f>
        <v/>
      </c>
      <c r="F663">
        <f>IFERROR(D663-D650,"")</f>
        <v/>
      </c>
      <c r="G663">
        <f>IFERROR(B663/AVERAGE(B624:B663)-1,"")</f>
        <v/>
      </c>
      <c r="H663">
        <f>IF(B663="","",IFERROR(AVERAGE(B624:B663)/AVERAGE(B611:B650)-1,""))</f>
        <v/>
      </c>
      <c r="I663">
        <f>IFERROR(VLOOKUP(A663,'Sahm Rule'!$A:$B,2,TRUE),"")</f>
        <v/>
      </c>
      <c r="J663" s="159">
        <f>IFERROR((B663/B650)^4-1-D663/100,"")</f>
        <v/>
      </c>
    </row>
    <row r="664">
      <c r="A664" s="10" t="n">
        <v>40067</v>
      </c>
      <c r="B664" s="13">
        <f>IF(VLOOKUP(A664,SP500相关数据!$B$11:$C$24727,2,TRUE)&lt;&gt;"",VLOOKUP(A664,SP500相关数据!$B$11:$C$24727,2,TRUE),IF(VLOOKUP(A664-1,SP500相关数据!$B$11:$C$24727,2,TRUE)&lt;&gt;"",VLOOKUP(A664-1,SP500相关数据!$B$11:$C$24727,2,TRUE),VLOOKUP(A664-2,SP500相关数据!$B$11:$C$24727,2,TRUE)))</f>
        <v/>
      </c>
      <c r="C664" s="13">
        <f>IFERROR(IF(VLOOKUP(A664,SP500相关数据!$B$11:$E$24727,4,TRUE)&lt;&gt;"",VLOOKUP(A664,SP500相关数据!$B$11:$E$24727,4,TRUE),IF(VLOOKUP(A664-1,SP500相关数据!$B$11:$E$24727,4,TRUE)&lt;&gt;"",VLOOKUP(A664-1,SP500相关数据!$B$11:$E$24727,4,TRUE),VLOOKUP(A664-2,SP500相关数据!$B$11:$E$24727,4,TRUE))),"")</f>
        <v/>
      </c>
      <c r="D664" s="13">
        <f>IF(VLOOKUP(A664,高收益利差!$A:$B,2,TRUE)&lt;&gt;"",VLOOKUP(A664,高收益利差!$A:$B,2,TRUE),IF(VLOOKUP(A664-1,高收益利差!$A:$B,2,TRUE)&lt;&gt;"",VLOOKUP(A664-1,高收益利差!$A:$B,2,TRUE),VLOOKUP(A664-2,高收益利差!$A:$B,2,TRUE)))</f>
        <v/>
      </c>
      <c r="E664" s="13">
        <f>IFERROR(VLOOKUP(A664,'10Y2Y'!$A:$B,2,TRUE),"")</f>
        <v/>
      </c>
      <c r="F664">
        <f>IFERROR(D664-D651,"")</f>
        <v/>
      </c>
      <c r="G664">
        <f>IFERROR(B664/AVERAGE(B625:B664)-1,"")</f>
        <v/>
      </c>
      <c r="H664">
        <f>IF(B664="","",IFERROR(AVERAGE(B625:B664)/AVERAGE(B612:B651)-1,""))</f>
        <v/>
      </c>
      <c r="I664">
        <f>IFERROR(VLOOKUP(A664,'Sahm Rule'!$A:$B,2,TRUE),"")</f>
        <v/>
      </c>
      <c r="J664" s="159">
        <f>IFERROR((B664/B651)^4-1-D664/100,"")</f>
        <v/>
      </c>
    </row>
    <row r="665">
      <c r="A665" s="10" t="n">
        <v>40074</v>
      </c>
      <c r="B665" s="13">
        <f>IF(VLOOKUP(A665,SP500相关数据!$B$11:$C$24727,2,TRUE)&lt;&gt;"",VLOOKUP(A665,SP500相关数据!$B$11:$C$24727,2,TRUE),IF(VLOOKUP(A665-1,SP500相关数据!$B$11:$C$24727,2,TRUE)&lt;&gt;"",VLOOKUP(A665-1,SP500相关数据!$B$11:$C$24727,2,TRUE),VLOOKUP(A665-2,SP500相关数据!$B$11:$C$24727,2,TRUE)))</f>
        <v/>
      </c>
      <c r="C665" s="13">
        <f>IFERROR(IF(VLOOKUP(A665,SP500相关数据!$B$11:$E$24727,4,TRUE)&lt;&gt;"",VLOOKUP(A665,SP500相关数据!$B$11:$E$24727,4,TRUE),IF(VLOOKUP(A665-1,SP500相关数据!$B$11:$E$24727,4,TRUE)&lt;&gt;"",VLOOKUP(A665-1,SP500相关数据!$B$11:$E$24727,4,TRUE),VLOOKUP(A665-2,SP500相关数据!$B$11:$E$24727,4,TRUE))),"")</f>
        <v/>
      </c>
      <c r="D665" s="13">
        <f>IF(VLOOKUP(A665,高收益利差!$A:$B,2,TRUE)&lt;&gt;"",VLOOKUP(A665,高收益利差!$A:$B,2,TRUE),IF(VLOOKUP(A665-1,高收益利差!$A:$B,2,TRUE)&lt;&gt;"",VLOOKUP(A665-1,高收益利差!$A:$B,2,TRUE),VLOOKUP(A665-2,高收益利差!$A:$B,2,TRUE)))</f>
        <v/>
      </c>
      <c r="E665" s="13">
        <f>IFERROR(VLOOKUP(A665,'10Y2Y'!$A:$B,2,TRUE),"")</f>
        <v/>
      </c>
      <c r="F665">
        <f>IFERROR(D665-D652,"")</f>
        <v/>
      </c>
      <c r="G665">
        <f>IFERROR(B665/AVERAGE(B626:B665)-1,"")</f>
        <v/>
      </c>
      <c r="H665">
        <f>IF(B665="","",IFERROR(AVERAGE(B626:B665)/AVERAGE(B613:B652)-1,""))</f>
        <v/>
      </c>
      <c r="I665">
        <f>IFERROR(VLOOKUP(A665,'Sahm Rule'!$A:$B,2,TRUE),"")</f>
        <v/>
      </c>
      <c r="J665" s="159">
        <f>IFERROR((B665/B652)^4-1-D665/100,"")</f>
        <v/>
      </c>
    </row>
    <row r="666">
      <c r="A666" s="10" t="n">
        <v>40081</v>
      </c>
      <c r="B666" s="13">
        <f>IF(VLOOKUP(A666,SP500相关数据!$B$11:$C$24727,2,TRUE)&lt;&gt;"",VLOOKUP(A666,SP500相关数据!$B$11:$C$24727,2,TRUE),IF(VLOOKUP(A666-1,SP500相关数据!$B$11:$C$24727,2,TRUE)&lt;&gt;"",VLOOKUP(A666-1,SP500相关数据!$B$11:$C$24727,2,TRUE),VLOOKUP(A666-2,SP500相关数据!$B$11:$C$24727,2,TRUE)))</f>
        <v/>
      </c>
      <c r="C666" s="13">
        <f>IFERROR(IF(VLOOKUP(A666,SP500相关数据!$B$11:$E$24727,4,TRUE)&lt;&gt;"",VLOOKUP(A666,SP500相关数据!$B$11:$E$24727,4,TRUE),IF(VLOOKUP(A666-1,SP500相关数据!$B$11:$E$24727,4,TRUE)&lt;&gt;"",VLOOKUP(A666-1,SP500相关数据!$B$11:$E$24727,4,TRUE),VLOOKUP(A666-2,SP500相关数据!$B$11:$E$24727,4,TRUE))),"")</f>
        <v/>
      </c>
      <c r="D666" s="13">
        <f>IF(VLOOKUP(A666,高收益利差!$A:$B,2,TRUE)&lt;&gt;"",VLOOKUP(A666,高收益利差!$A:$B,2,TRUE),IF(VLOOKUP(A666-1,高收益利差!$A:$B,2,TRUE)&lt;&gt;"",VLOOKUP(A666-1,高收益利差!$A:$B,2,TRUE),VLOOKUP(A666-2,高收益利差!$A:$B,2,TRUE)))</f>
        <v/>
      </c>
      <c r="E666" s="13">
        <f>IFERROR(VLOOKUP(A666,'10Y2Y'!$A:$B,2,TRUE),"")</f>
        <v/>
      </c>
      <c r="F666">
        <f>IFERROR(D666-D653,"")</f>
        <v/>
      </c>
      <c r="G666">
        <f>IFERROR(B666/AVERAGE(B627:B666)-1,"")</f>
        <v/>
      </c>
      <c r="H666">
        <f>IF(B666="","",IFERROR(AVERAGE(B627:B666)/AVERAGE(B614:B653)-1,""))</f>
        <v/>
      </c>
      <c r="I666">
        <f>IFERROR(VLOOKUP(A666,'Sahm Rule'!$A:$B,2,TRUE),"")</f>
        <v/>
      </c>
      <c r="J666" s="159">
        <f>IFERROR((B666/B653)^4-1-D666/100,"")</f>
        <v/>
      </c>
    </row>
    <row r="667">
      <c r="A667" s="10" t="n">
        <v>40088</v>
      </c>
      <c r="B667" s="13">
        <f>IF(VLOOKUP(A667,SP500相关数据!$B$11:$C$24727,2,TRUE)&lt;&gt;"",VLOOKUP(A667,SP500相关数据!$B$11:$C$24727,2,TRUE),IF(VLOOKUP(A667-1,SP500相关数据!$B$11:$C$24727,2,TRUE)&lt;&gt;"",VLOOKUP(A667-1,SP500相关数据!$B$11:$C$24727,2,TRUE),VLOOKUP(A667-2,SP500相关数据!$B$11:$C$24727,2,TRUE)))</f>
        <v/>
      </c>
      <c r="C667" s="13">
        <f>IFERROR(IF(VLOOKUP(A667,SP500相关数据!$B$11:$E$24727,4,TRUE)&lt;&gt;"",VLOOKUP(A667,SP500相关数据!$B$11:$E$24727,4,TRUE),IF(VLOOKUP(A667-1,SP500相关数据!$B$11:$E$24727,4,TRUE)&lt;&gt;"",VLOOKUP(A667-1,SP500相关数据!$B$11:$E$24727,4,TRUE),VLOOKUP(A667-2,SP500相关数据!$B$11:$E$24727,4,TRUE))),"")</f>
        <v/>
      </c>
      <c r="D667" s="13">
        <f>IF(VLOOKUP(A667,高收益利差!$A:$B,2,TRUE)&lt;&gt;"",VLOOKUP(A667,高收益利差!$A:$B,2,TRUE),IF(VLOOKUP(A667-1,高收益利差!$A:$B,2,TRUE)&lt;&gt;"",VLOOKUP(A667-1,高收益利差!$A:$B,2,TRUE),VLOOKUP(A667-2,高收益利差!$A:$B,2,TRUE)))</f>
        <v/>
      </c>
      <c r="E667" s="13">
        <f>IFERROR(VLOOKUP(A667,'10Y2Y'!$A:$B,2,TRUE),"")</f>
        <v/>
      </c>
      <c r="F667">
        <f>IFERROR(D667-D654,"")</f>
        <v/>
      </c>
      <c r="G667">
        <f>IFERROR(B667/AVERAGE(B628:B667)-1,"")</f>
        <v/>
      </c>
      <c r="H667">
        <f>IF(B667="","",IFERROR(AVERAGE(B628:B667)/AVERAGE(B615:B654)-1,""))</f>
        <v/>
      </c>
      <c r="I667">
        <f>IFERROR(VLOOKUP(A667,'Sahm Rule'!$A:$B,2,TRUE),"")</f>
        <v/>
      </c>
      <c r="J667" s="159">
        <f>IFERROR((B667/B654)^4-1-D667/100,"")</f>
        <v/>
      </c>
    </row>
    <row r="668">
      <c r="A668" s="10" t="n">
        <v>40095</v>
      </c>
      <c r="B668" s="13">
        <f>IF(VLOOKUP(A668,SP500相关数据!$B$11:$C$24727,2,TRUE)&lt;&gt;"",VLOOKUP(A668,SP500相关数据!$B$11:$C$24727,2,TRUE),IF(VLOOKUP(A668-1,SP500相关数据!$B$11:$C$24727,2,TRUE)&lt;&gt;"",VLOOKUP(A668-1,SP500相关数据!$B$11:$C$24727,2,TRUE),VLOOKUP(A668-2,SP500相关数据!$B$11:$C$24727,2,TRUE)))</f>
        <v/>
      </c>
      <c r="C668" s="13">
        <f>IFERROR(IF(VLOOKUP(A668,SP500相关数据!$B$11:$E$24727,4,TRUE)&lt;&gt;"",VLOOKUP(A668,SP500相关数据!$B$11:$E$24727,4,TRUE),IF(VLOOKUP(A668-1,SP500相关数据!$B$11:$E$24727,4,TRUE)&lt;&gt;"",VLOOKUP(A668-1,SP500相关数据!$B$11:$E$24727,4,TRUE),VLOOKUP(A668-2,SP500相关数据!$B$11:$E$24727,4,TRUE))),"")</f>
        <v/>
      </c>
      <c r="D668" s="13">
        <f>IF(VLOOKUP(A668,高收益利差!$A:$B,2,TRUE)&lt;&gt;"",VLOOKUP(A668,高收益利差!$A:$B,2,TRUE),IF(VLOOKUP(A668-1,高收益利差!$A:$B,2,TRUE)&lt;&gt;"",VLOOKUP(A668-1,高收益利差!$A:$B,2,TRUE),VLOOKUP(A668-2,高收益利差!$A:$B,2,TRUE)))</f>
        <v/>
      </c>
      <c r="E668" s="13">
        <f>IFERROR(VLOOKUP(A668,'10Y2Y'!$A:$B,2,TRUE),"")</f>
        <v/>
      </c>
      <c r="F668">
        <f>IFERROR(D668-D655,"")</f>
        <v/>
      </c>
      <c r="G668">
        <f>IFERROR(B668/AVERAGE(B629:B668)-1,"")</f>
        <v/>
      </c>
      <c r="H668">
        <f>IF(B668="","",IFERROR(AVERAGE(B629:B668)/AVERAGE(B616:B655)-1,""))</f>
        <v/>
      </c>
      <c r="I668">
        <f>IFERROR(VLOOKUP(A668,'Sahm Rule'!$A:$B,2,TRUE),"")</f>
        <v/>
      </c>
      <c r="J668" s="159">
        <f>IFERROR((B668/B655)^4-1-D668/100,"")</f>
        <v/>
      </c>
    </row>
    <row r="669">
      <c r="A669" s="10" t="n">
        <v>40102</v>
      </c>
      <c r="B669" s="13">
        <f>IF(VLOOKUP(A669,SP500相关数据!$B$11:$C$24727,2,TRUE)&lt;&gt;"",VLOOKUP(A669,SP500相关数据!$B$11:$C$24727,2,TRUE),IF(VLOOKUP(A669-1,SP500相关数据!$B$11:$C$24727,2,TRUE)&lt;&gt;"",VLOOKUP(A669-1,SP500相关数据!$B$11:$C$24727,2,TRUE),VLOOKUP(A669-2,SP500相关数据!$B$11:$C$24727,2,TRUE)))</f>
        <v/>
      </c>
      <c r="C669" s="13">
        <f>IFERROR(IF(VLOOKUP(A669,SP500相关数据!$B$11:$E$24727,4,TRUE)&lt;&gt;"",VLOOKUP(A669,SP500相关数据!$B$11:$E$24727,4,TRUE),IF(VLOOKUP(A669-1,SP500相关数据!$B$11:$E$24727,4,TRUE)&lt;&gt;"",VLOOKUP(A669-1,SP500相关数据!$B$11:$E$24727,4,TRUE),VLOOKUP(A669-2,SP500相关数据!$B$11:$E$24727,4,TRUE))),"")</f>
        <v/>
      </c>
      <c r="D669" s="13">
        <f>IF(VLOOKUP(A669,高收益利差!$A:$B,2,TRUE)&lt;&gt;"",VLOOKUP(A669,高收益利差!$A:$B,2,TRUE),IF(VLOOKUP(A669-1,高收益利差!$A:$B,2,TRUE)&lt;&gt;"",VLOOKUP(A669-1,高收益利差!$A:$B,2,TRUE),VLOOKUP(A669-2,高收益利差!$A:$B,2,TRUE)))</f>
        <v/>
      </c>
      <c r="E669" s="13">
        <f>IFERROR(VLOOKUP(A669,'10Y2Y'!$A:$B,2,TRUE),"")</f>
        <v/>
      </c>
      <c r="F669">
        <f>IFERROR(D669-D656,"")</f>
        <v/>
      </c>
      <c r="G669">
        <f>IFERROR(B669/AVERAGE(B630:B669)-1,"")</f>
        <v/>
      </c>
      <c r="H669">
        <f>IF(B669="","",IFERROR(AVERAGE(B630:B669)/AVERAGE(B617:B656)-1,""))</f>
        <v/>
      </c>
      <c r="I669">
        <f>IFERROR(VLOOKUP(A669,'Sahm Rule'!$A:$B,2,TRUE),"")</f>
        <v/>
      </c>
      <c r="J669" s="159">
        <f>IFERROR((B669/B656)^4-1-D669/100,"")</f>
        <v/>
      </c>
    </row>
    <row r="670">
      <c r="A670" s="10" t="n">
        <v>40109</v>
      </c>
      <c r="B670" s="13">
        <f>IF(VLOOKUP(A670,SP500相关数据!$B$11:$C$24727,2,TRUE)&lt;&gt;"",VLOOKUP(A670,SP500相关数据!$B$11:$C$24727,2,TRUE),IF(VLOOKUP(A670-1,SP500相关数据!$B$11:$C$24727,2,TRUE)&lt;&gt;"",VLOOKUP(A670-1,SP500相关数据!$B$11:$C$24727,2,TRUE),VLOOKUP(A670-2,SP500相关数据!$B$11:$C$24727,2,TRUE)))</f>
        <v/>
      </c>
      <c r="C670" s="13">
        <f>IFERROR(IF(VLOOKUP(A670,SP500相关数据!$B$11:$E$24727,4,TRUE)&lt;&gt;"",VLOOKUP(A670,SP500相关数据!$B$11:$E$24727,4,TRUE),IF(VLOOKUP(A670-1,SP500相关数据!$B$11:$E$24727,4,TRUE)&lt;&gt;"",VLOOKUP(A670-1,SP500相关数据!$B$11:$E$24727,4,TRUE),VLOOKUP(A670-2,SP500相关数据!$B$11:$E$24727,4,TRUE))),"")</f>
        <v/>
      </c>
      <c r="D670" s="13">
        <f>IF(VLOOKUP(A670,高收益利差!$A:$B,2,TRUE)&lt;&gt;"",VLOOKUP(A670,高收益利差!$A:$B,2,TRUE),IF(VLOOKUP(A670-1,高收益利差!$A:$B,2,TRUE)&lt;&gt;"",VLOOKUP(A670-1,高收益利差!$A:$B,2,TRUE),VLOOKUP(A670-2,高收益利差!$A:$B,2,TRUE)))</f>
        <v/>
      </c>
      <c r="E670" s="13">
        <f>IFERROR(VLOOKUP(A670,'10Y2Y'!$A:$B,2,TRUE),"")</f>
        <v/>
      </c>
      <c r="F670">
        <f>IFERROR(D670-D657,"")</f>
        <v/>
      </c>
      <c r="G670">
        <f>IFERROR(B670/AVERAGE(B631:B670)-1,"")</f>
        <v/>
      </c>
      <c r="H670">
        <f>IF(B670="","",IFERROR(AVERAGE(B631:B670)/AVERAGE(B618:B657)-1,""))</f>
        <v/>
      </c>
      <c r="I670">
        <f>IFERROR(VLOOKUP(A670,'Sahm Rule'!$A:$B,2,TRUE),"")</f>
        <v/>
      </c>
      <c r="J670" s="159">
        <f>IFERROR((B670/B657)^4-1-D670/100,"")</f>
        <v/>
      </c>
    </row>
    <row r="671">
      <c r="A671" s="10" t="n">
        <v>40116</v>
      </c>
      <c r="B671" s="13">
        <f>IF(VLOOKUP(A671,SP500相关数据!$B$11:$C$24727,2,TRUE)&lt;&gt;"",VLOOKUP(A671,SP500相关数据!$B$11:$C$24727,2,TRUE),IF(VLOOKUP(A671-1,SP500相关数据!$B$11:$C$24727,2,TRUE)&lt;&gt;"",VLOOKUP(A671-1,SP500相关数据!$B$11:$C$24727,2,TRUE),VLOOKUP(A671-2,SP500相关数据!$B$11:$C$24727,2,TRUE)))</f>
        <v/>
      </c>
      <c r="C671" s="13">
        <f>IFERROR(IF(VLOOKUP(A671,SP500相关数据!$B$11:$E$24727,4,TRUE)&lt;&gt;"",VLOOKUP(A671,SP500相关数据!$B$11:$E$24727,4,TRUE),IF(VLOOKUP(A671-1,SP500相关数据!$B$11:$E$24727,4,TRUE)&lt;&gt;"",VLOOKUP(A671-1,SP500相关数据!$B$11:$E$24727,4,TRUE),VLOOKUP(A671-2,SP500相关数据!$B$11:$E$24727,4,TRUE))),"")</f>
        <v/>
      </c>
      <c r="D671" s="13">
        <f>IF(VLOOKUP(A671,高收益利差!$A:$B,2,TRUE)&lt;&gt;"",VLOOKUP(A671,高收益利差!$A:$B,2,TRUE),IF(VLOOKUP(A671-1,高收益利差!$A:$B,2,TRUE)&lt;&gt;"",VLOOKUP(A671-1,高收益利差!$A:$B,2,TRUE),VLOOKUP(A671-2,高收益利差!$A:$B,2,TRUE)))</f>
        <v/>
      </c>
      <c r="E671" s="13">
        <f>IFERROR(VLOOKUP(A671,'10Y2Y'!$A:$B,2,TRUE),"")</f>
        <v/>
      </c>
      <c r="F671">
        <f>IFERROR(D671-D658,"")</f>
        <v/>
      </c>
      <c r="G671">
        <f>IFERROR(B671/AVERAGE(B632:B671)-1,"")</f>
        <v/>
      </c>
      <c r="H671">
        <f>IF(B671="","",IFERROR(AVERAGE(B632:B671)/AVERAGE(B619:B658)-1,""))</f>
        <v/>
      </c>
      <c r="I671">
        <f>IFERROR(VLOOKUP(A671,'Sahm Rule'!$A:$B,2,TRUE),"")</f>
        <v/>
      </c>
      <c r="J671" s="159">
        <f>IFERROR((B671/B658)^4-1-D671/100,"")</f>
        <v/>
      </c>
    </row>
    <row r="672">
      <c r="A672" s="10" t="n">
        <v>40123</v>
      </c>
      <c r="B672" s="13">
        <f>IF(VLOOKUP(A672,SP500相关数据!$B$11:$C$24727,2,TRUE)&lt;&gt;"",VLOOKUP(A672,SP500相关数据!$B$11:$C$24727,2,TRUE),IF(VLOOKUP(A672-1,SP500相关数据!$B$11:$C$24727,2,TRUE)&lt;&gt;"",VLOOKUP(A672-1,SP500相关数据!$B$11:$C$24727,2,TRUE),VLOOKUP(A672-2,SP500相关数据!$B$11:$C$24727,2,TRUE)))</f>
        <v/>
      </c>
      <c r="C672" s="13">
        <f>IFERROR(IF(VLOOKUP(A672,SP500相关数据!$B$11:$E$24727,4,TRUE)&lt;&gt;"",VLOOKUP(A672,SP500相关数据!$B$11:$E$24727,4,TRUE),IF(VLOOKUP(A672-1,SP500相关数据!$B$11:$E$24727,4,TRUE)&lt;&gt;"",VLOOKUP(A672-1,SP500相关数据!$B$11:$E$24727,4,TRUE),VLOOKUP(A672-2,SP500相关数据!$B$11:$E$24727,4,TRUE))),"")</f>
        <v/>
      </c>
      <c r="D672" s="13">
        <f>IF(VLOOKUP(A672,高收益利差!$A:$B,2,TRUE)&lt;&gt;"",VLOOKUP(A672,高收益利差!$A:$B,2,TRUE),IF(VLOOKUP(A672-1,高收益利差!$A:$B,2,TRUE)&lt;&gt;"",VLOOKUP(A672-1,高收益利差!$A:$B,2,TRUE),VLOOKUP(A672-2,高收益利差!$A:$B,2,TRUE)))</f>
        <v/>
      </c>
      <c r="E672" s="13">
        <f>IFERROR(VLOOKUP(A672,'10Y2Y'!$A:$B,2,TRUE),"")</f>
        <v/>
      </c>
      <c r="F672">
        <f>IFERROR(D672-D659,"")</f>
        <v/>
      </c>
      <c r="G672">
        <f>IFERROR(B672/AVERAGE(B633:B672)-1,"")</f>
        <v/>
      </c>
      <c r="H672">
        <f>IF(B672="","",IFERROR(AVERAGE(B633:B672)/AVERAGE(B620:B659)-1,""))</f>
        <v/>
      </c>
      <c r="I672">
        <f>IFERROR(VLOOKUP(A672,'Sahm Rule'!$A:$B,2,TRUE),"")</f>
        <v/>
      </c>
      <c r="J672" s="159">
        <f>IFERROR((B672/B659)^4-1-D672/100,"")</f>
        <v/>
      </c>
    </row>
    <row r="673">
      <c r="A673" s="10" t="n">
        <v>40130</v>
      </c>
      <c r="B673" s="13">
        <f>IF(VLOOKUP(A673,SP500相关数据!$B$11:$C$24727,2,TRUE)&lt;&gt;"",VLOOKUP(A673,SP500相关数据!$B$11:$C$24727,2,TRUE),IF(VLOOKUP(A673-1,SP500相关数据!$B$11:$C$24727,2,TRUE)&lt;&gt;"",VLOOKUP(A673-1,SP500相关数据!$B$11:$C$24727,2,TRUE),VLOOKUP(A673-2,SP500相关数据!$B$11:$C$24727,2,TRUE)))</f>
        <v/>
      </c>
      <c r="C673" s="13">
        <f>IFERROR(IF(VLOOKUP(A673,SP500相关数据!$B$11:$E$24727,4,TRUE)&lt;&gt;"",VLOOKUP(A673,SP500相关数据!$B$11:$E$24727,4,TRUE),IF(VLOOKUP(A673-1,SP500相关数据!$B$11:$E$24727,4,TRUE)&lt;&gt;"",VLOOKUP(A673-1,SP500相关数据!$B$11:$E$24727,4,TRUE),VLOOKUP(A673-2,SP500相关数据!$B$11:$E$24727,4,TRUE))),"")</f>
        <v/>
      </c>
      <c r="D673" s="13">
        <f>IF(VLOOKUP(A673,高收益利差!$A:$B,2,TRUE)&lt;&gt;"",VLOOKUP(A673,高收益利差!$A:$B,2,TRUE),IF(VLOOKUP(A673-1,高收益利差!$A:$B,2,TRUE)&lt;&gt;"",VLOOKUP(A673-1,高收益利差!$A:$B,2,TRUE),VLOOKUP(A673-2,高收益利差!$A:$B,2,TRUE)))</f>
        <v/>
      </c>
      <c r="E673" s="13">
        <f>IFERROR(VLOOKUP(A673,'10Y2Y'!$A:$B,2,TRUE),"")</f>
        <v/>
      </c>
      <c r="F673">
        <f>IFERROR(D673-D660,"")</f>
        <v/>
      </c>
      <c r="G673">
        <f>IFERROR(B673/AVERAGE(B634:B673)-1,"")</f>
        <v/>
      </c>
      <c r="H673">
        <f>IF(B673="","",IFERROR(AVERAGE(B634:B673)/AVERAGE(B621:B660)-1,""))</f>
        <v/>
      </c>
      <c r="I673">
        <f>IFERROR(VLOOKUP(A673,'Sahm Rule'!$A:$B,2,TRUE),"")</f>
        <v/>
      </c>
      <c r="J673" s="159">
        <f>IFERROR((B673/B660)^4-1-D673/100,"")</f>
        <v/>
      </c>
    </row>
    <row r="674">
      <c r="A674" s="10" t="n">
        <v>40137</v>
      </c>
      <c r="B674" s="13">
        <f>IF(VLOOKUP(A674,SP500相关数据!$B$11:$C$24727,2,TRUE)&lt;&gt;"",VLOOKUP(A674,SP500相关数据!$B$11:$C$24727,2,TRUE),IF(VLOOKUP(A674-1,SP500相关数据!$B$11:$C$24727,2,TRUE)&lt;&gt;"",VLOOKUP(A674-1,SP500相关数据!$B$11:$C$24727,2,TRUE),VLOOKUP(A674-2,SP500相关数据!$B$11:$C$24727,2,TRUE)))</f>
        <v/>
      </c>
      <c r="C674" s="13">
        <f>IFERROR(IF(VLOOKUP(A674,SP500相关数据!$B$11:$E$24727,4,TRUE)&lt;&gt;"",VLOOKUP(A674,SP500相关数据!$B$11:$E$24727,4,TRUE),IF(VLOOKUP(A674-1,SP500相关数据!$B$11:$E$24727,4,TRUE)&lt;&gt;"",VLOOKUP(A674-1,SP500相关数据!$B$11:$E$24727,4,TRUE),VLOOKUP(A674-2,SP500相关数据!$B$11:$E$24727,4,TRUE))),"")</f>
        <v/>
      </c>
      <c r="D674" s="13">
        <f>IF(VLOOKUP(A674,高收益利差!$A:$B,2,TRUE)&lt;&gt;"",VLOOKUP(A674,高收益利差!$A:$B,2,TRUE),IF(VLOOKUP(A674-1,高收益利差!$A:$B,2,TRUE)&lt;&gt;"",VLOOKUP(A674-1,高收益利差!$A:$B,2,TRUE),VLOOKUP(A674-2,高收益利差!$A:$B,2,TRUE)))</f>
        <v/>
      </c>
      <c r="E674" s="13">
        <f>IFERROR(VLOOKUP(A674,'10Y2Y'!$A:$B,2,TRUE),"")</f>
        <v/>
      </c>
      <c r="F674">
        <f>IFERROR(D674-D661,"")</f>
        <v/>
      </c>
      <c r="G674">
        <f>IFERROR(B674/AVERAGE(B635:B674)-1,"")</f>
        <v/>
      </c>
      <c r="H674">
        <f>IF(B674="","",IFERROR(AVERAGE(B635:B674)/AVERAGE(B622:B661)-1,""))</f>
        <v/>
      </c>
      <c r="I674">
        <f>IFERROR(VLOOKUP(A674,'Sahm Rule'!$A:$B,2,TRUE),"")</f>
        <v/>
      </c>
      <c r="J674" s="159">
        <f>IFERROR((B674/B661)^4-1-D674/100,"")</f>
        <v/>
      </c>
    </row>
    <row r="675">
      <c r="A675" s="10" t="n">
        <v>40144</v>
      </c>
      <c r="B675" s="13">
        <f>IF(VLOOKUP(A675,SP500相关数据!$B$11:$C$24727,2,TRUE)&lt;&gt;"",VLOOKUP(A675,SP500相关数据!$B$11:$C$24727,2,TRUE),IF(VLOOKUP(A675-1,SP500相关数据!$B$11:$C$24727,2,TRUE)&lt;&gt;"",VLOOKUP(A675-1,SP500相关数据!$B$11:$C$24727,2,TRUE),VLOOKUP(A675-2,SP500相关数据!$B$11:$C$24727,2,TRUE)))</f>
        <v/>
      </c>
      <c r="C675" s="13">
        <f>IFERROR(IF(VLOOKUP(A675,SP500相关数据!$B$11:$E$24727,4,TRUE)&lt;&gt;"",VLOOKUP(A675,SP500相关数据!$B$11:$E$24727,4,TRUE),IF(VLOOKUP(A675-1,SP500相关数据!$B$11:$E$24727,4,TRUE)&lt;&gt;"",VLOOKUP(A675-1,SP500相关数据!$B$11:$E$24727,4,TRUE),VLOOKUP(A675-2,SP500相关数据!$B$11:$E$24727,4,TRUE))),"")</f>
        <v/>
      </c>
      <c r="D675" s="13">
        <f>IF(VLOOKUP(A675,高收益利差!$A:$B,2,TRUE)&lt;&gt;"",VLOOKUP(A675,高收益利差!$A:$B,2,TRUE),IF(VLOOKUP(A675-1,高收益利差!$A:$B,2,TRUE)&lt;&gt;"",VLOOKUP(A675-1,高收益利差!$A:$B,2,TRUE),VLOOKUP(A675-2,高收益利差!$A:$B,2,TRUE)))</f>
        <v/>
      </c>
      <c r="E675" s="13">
        <f>IFERROR(VLOOKUP(A675,'10Y2Y'!$A:$B,2,TRUE),"")</f>
        <v/>
      </c>
      <c r="F675">
        <f>IFERROR(D675-D662,"")</f>
        <v/>
      </c>
      <c r="G675">
        <f>IFERROR(B675/AVERAGE(B636:B675)-1,"")</f>
        <v/>
      </c>
      <c r="H675">
        <f>IF(B675="","",IFERROR(AVERAGE(B636:B675)/AVERAGE(B623:B662)-1,""))</f>
        <v/>
      </c>
      <c r="I675">
        <f>IFERROR(VLOOKUP(A675,'Sahm Rule'!$A:$B,2,TRUE),"")</f>
        <v/>
      </c>
      <c r="J675" s="159">
        <f>IFERROR((B675/B662)^4-1-D675/100,"")</f>
        <v/>
      </c>
    </row>
    <row r="676">
      <c r="A676" s="10" t="n">
        <v>40151</v>
      </c>
      <c r="B676" s="13">
        <f>IF(VLOOKUP(A676,SP500相关数据!$B$11:$C$24727,2,TRUE)&lt;&gt;"",VLOOKUP(A676,SP500相关数据!$B$11:$C$24727,2,TRUE),IF(VLOOKUP(A676-1,SP500相关数据!$B$11:$C$24727,2,TRUE)&lt;&gt;"",VLOOKUP(A676-1,SP500相关数据!$B$11:$C$24727,2,TRUE),VLOOKUP(A676-2,SP500相关数据!$B$11:$C$24727,2,TRUE)))</f>
        <v/>
      </c>
      <c r="C676" s="13">
        <f>IFERROR(IF(VLOOKUP(A676,SP500相关数据!$B$11:$E$24727,4,TRUE)&lt;&gt;"",VLOOKUP(A676,SP500相关数据!$B$11:$E$24727,4,TRUE),IF(VLOOKUP(A676-1,SP500相关数据!$B$11:$E$24727,4,TRUE)&lt;&gt;"",VLOOKUP(A676-1,SP500相关数据!$B$11:$E$24727,4,TRUE),VLOOKUP(A676-2,SP500相关数据!$B$11:$E$24727,4,TRUE))),"")</f>
        <v/>
      </c>
      <c r="D676" s="13">
        <f>IF(VLOOKUP(A676,高收益利差!$A:$B,2,TRUE)&lt;&gt;"",VLOOKUP(A676,高收益利差!$A:$B,2,TRUE),IF(VLOOKUP(A676-1,高收益利差!$A:$B,2,TRUE)&lt;&gt;"",VLOOKUP(A676-1,高收益利差!$A:$B,2,TRUE),VLOOKUP(A676-2,高收益利差!$A:$B,2,TRUE)))</f>
        <v/>
      </c>
      <c r="E676" s="13">
        <f>IFERROR(VLOOKUP(A676,'10Y2Y'!$A:$B,2,TRUE),"")</f>
        <v/>
      </c>
      <c r="F676">
        <f>IFERROR(D676-D663,"")</f>
        <v/>
      </c>
      <c r="G676">
        <f>IFERROR(B676/AVERAGE(B637:B676)-1,"")</f>
        <v/>
      </c>
      <c r="H676">
        <f>IF(B676="","",IFERROR(AVERAGE(B637:B676)/AVERAGE(B624:B663)-1,""))</f>
        <v/>
      </c>
      <c r="I676">
        <f>IFERROR(VLOOKUP(A676,'Sahm Rule'!$A:$B,2,TRUE),"")</f>
        <v/>
      </c>
      <c r="J676" s="159">
        <f>IFERROR((B676/B663)^4-1-D676/100,"")</f>
        <v/>
      </c>
    </row>
    <row r="677">
      <c r="A677" s="10" t="n">
        <v>40158</v>
      </c>
      <c r="B677" s="13">
        <f>IF(VLOOKUP(A677,SP500相关数据!$B$11:$C$24727,2,TRUE)&lt;&gt;"",VLOOKUP(A677,SP500相关数据!$B$11:$C$24727,2,TRUE),IF(VLOOKUP(A677-1,SP500相关数据!$B$11:$C$24727,2,TRUE)&lt;&gt;"",VLOOKUP(A677-1,SP500相关数据!$B$11:$C$24727,2,TRUE),VLOOKUP(A677-2,SP500相关数据!$B$11:$C$24727,2,TRUE)))</f>
        <v/>
      </c>
      <c r="C677" s="13">
        <f>IFERROR(IF(VLOOKUP(A677,SP500相关数据!$B$11:$E$24727,4,TRUE)&lt;&gt;"",VLOOKUP(A677,SP500相关数据!$B$11:$E$24727,4,TRUE),IF(VLOOKUP(A677-1,SP500相关数据!$B$11:$E$24727,4,TRUE)&lt;&gt;"",VLOOKUP(A677-1,SP500相关数据!$B$11:$E$24727,4,TRUE),VLOOKUP(A677-2,SP500相关数据!$B$11:$E$24727,4,TRUE))),"")</f>
        <v/>
      </c>
      <c r="D677" s="13">
        <f>IF(VLOOKUP(A677,高收益利差!$A:$B,2,TRUE)&lt;&gt;"",VLOOKUP(A677,高收益利差!$A:$B,2,TRUE),IF(VLOOKUP(A677-1,高收益利差!$A:$B,2,TRUE)&lt;&gt;"",VLOOKUP(A677-1,高收益利差!$A:$B,2,TRUE),VLOOKUP(A677-2,高收益利差!$A:$B,2,TRUE)))</f>
        <v/>
      </c>
      <c r="E677" s="13">
        <f>IFERROR(VLOOKUP(A677,'10Y2Y'!$A:$B,2,TRUE),"")</f>
        <v/>
      </c>
      <c r="F677">
        <f>IFERROR(D677-D664,"")</f>
        <v/>
      </c>
      <c r="G677">
        <f>IFERROR(B677/AVERAGE(B638:B677)-1,"")</f>
        <v/>
      </c>
      <c r="H677">
        <f>IF(B677="","",IFERROR(AVERAGE(B638:B677)/AVERAGE(B625:B664)-1,""))</f>
        <v/>
      </c>
      <c r="I677">
        <f>IFERROR(VLOOKUP(A677,'Sahm Rule'!$A:$B,2,TRUE),"")</f>
        <v/>
      </c>
      <c r="J677" s="159">
        <f>IFERROR((B677/B664)^4-1-D677/100,"")</f>
        <v/>
      </c>
    </row>
    <row r="678">
      <c r="A678" s="10" t="n">
        <v>40165</v>
      </c>
      <c r="B678" s="13">
        <f>IF(VLOOKUP(A678,SP500相关数据!$B$11:$C$24727,2,TRUE)&lt;&gt;"",VLOOKUP(A678,SP500相关数据!$B$11:$C$24727,2,TRUE),IF(VLOOKUP(A678-1,SP500相关数据!$B$11:$C$24727,2,TRUE)&lt;&gt;"",VLOOKUP(A678-1,SP500相关数据!$B$11:$C$24727,2,TRUE),VLOOKUP(A678-2,SP500相关数据!$B$11:$C$24727,2,TRUE)))</f>
        <v/>
      </c>
      <c r="C678" s="13">
        <f>IFERROR(IF(VLOOKUP(A678,SP500相关数据!$B$11:$E$24727,4,TRUE)&lt;&gt;"",VLOOKUP(A678,SP500相关数据!$B$11:$E$24727,4,TRUE),IF(VLOOKUP(A678-1,SP500相关数据!$B$11:$E$24727,4,TRUE)&lt;&gt;"",VLOOKUP(A678-1,SP500相关数据!$B$11:$E$24727,4,TRUE),VLOOKUP(A678-2,SP500相关数据!$B$11:$E$24727,4,TRUE))),"")</f>
        <v/>
      </c>
      <c r="D678" s="13">
        <f>IF(VLOOKUP(A678,高收益利差!$A:$B,2,TRUE)&lt;&gt;"",VLOOKUP(A678,高收益利差!$A:$B,2,TRUE),IF(VLOOKUP(A678-1,高收益利差!$A:$B,2,TRUE)&lt;&gt;"",VLOOKUP(A678-1,高收益利差!$A:$B,2,TRUE),VLOOKUP(A678-2,高收益利差!$A:$B,2,TRUE)))</f>
        <v/>
      </c>
      <c r="E678" s="13">
        <f>IFERROR(VLOOKUP(A678,'10Y2Y'!$A:$B,2,TRUE),"")</f>
        <v/>
      </c>
      <c r="F678">
        <f>IFERROR(D678-D665,"")</f>
        <v/>
      </c>
      <c r="G678">
        <f>IFERROR(B678/AVERAGE(B639:B678)-1,"")</f>
        <v/>
      </c>
      <c r="H678">
        <f>IF(B678="","",IFERROR(AVERAGE(B639:B678)/AVERAGE(B626:B665)-1,""))</f>
        <v/>
      </c>
      <c r="I678">
        <f>IFERROR(VLOOKUP(A678,'Sahm Rule'!$A:$B,2,TRUE),"")</f>
        <v/>
      </c>
      <c r="J678" s="159">
        <f>IFERROR((B678/B665)^4-1-D678/100,"")</f>
        <v/>
      </c>
    </row>
    <row r="679">
      <c r="A679" s="10" t="n">
        <v>40172</v>
      </c>
      <c r="B679" s="13">
        <f>IF(VLOOKUP(A679,SP500相关数据!$B$11:$C$24727,2,TRUE)&lt;&gt;"",VLOOKUP(A679,SP500相关数据!$B$11:$C$24727,2,TRUE),IF(VLOOKUP(A679-1,SP500相关数据!$B$11:$C$24727,2,TRUE)&lt;&gt;"",VLOOKUP(A679-1,SP500相关数据!$B$11:$C$24727,2,TRUE),VLOOKUP(A679-2,SP500相关数据!$B$11:$C$24727,2,TRUE)))</f>
        <v/>
      </c>
      <c r="C679" s="13">
        <f>IFERROR(IF(VLOOKUP(A679,SP500相关数据!$B$11:$E$24727,4,TRUE)&lt;&gt;"",VLOOKUP(A679,SP500相关数据!$B$11:$E$24727,4,TRUE),IF(VLOOKUP(A679-1,SP500相关数据!$B$11:$E$24727,4,TRUE)&lt;&gt;"",VLOOKUP(A679-1,SP500相关数据!$B$11:$E$24727,4,TRUE),VLOOKUP(A679-2,SP500相关数据!$B$11:$E$24727,4,TRUE))),"")</f>
        <v/>
      </c>
      <c r="D679" s="13">
        <f>IF(VLOOKUP(A679,高收益利差!$A:$B,2,TRUE)&lt;&gt;"",VLOOKUP(A679,高收益利差!$A:$B,2,TRUE),IF(VLOOKUP(A679-1,高收益利差!$A:$B,2,TRUE)&lt;&gt;"",VLOOKUP(A679-1,高收益利差!$A:$B,2,TRUE),VLOOKUP(A679-2,高收益利差!$A:$B,2,TRUE)))</f>
        <v/>
      </c>
      <c r="E679" s="13">
        <f>IFERROR(VLOOKUP(A679,'10Y2Y'!$A:$B,2,TRUE),"")</f>
        <v/>
      </c>
      <c r="F679">
        <f>IFERROR(D679-D666,"")</f>
        <v/>
      </c>
      <c r="G679">
        <f>IFERROR(B679/AVERAGE(B640:B679)-1,"")</f>
        <v/>
      </c>
      <c r="H679">
        <f>IF(B679="","",IFERROR(AVERAGE(B640:B679)/AVERAGE(B627:B666)-1,""))</f>
        <v/>
      </c>
      <c r="I679">
        <f>IFERROR(VLOOKUP(A679,'Sahm Rule'!$A:$B,2,TRUE),"")</f>
        <v/>
      </c>
      <c r="J679" s="159">
        <f>IFERROR((B679/B666)^4-1-D679/100,"")</f>
        <v/>
      </c>
    </row>
    <row r="680">
      <c r="A680" s="10" t="n">
        <v>40179</v>
      </c>
      <c r="B680" s="13">
        <f>IF(VLOOKUP(A680,SP500相关数据!$B$11:$C$24727,2,TRUE)&lt;&gt;"",VLOOKUP(A680,SP500相关数据!$B$11:$C$24727,2,TRUE),IF(VLOOKUP(A680-1,SP500相关数据!$B$11:$C$24727,2,TRUE)&lt;&gt;"",VLOOKUP(A680-1,SP500相关数据!$B$11:$C$24727,2,TRUE),VLOOKUP(A680-2,SP500相关数据!$B$11:$C$24727,2,TRUE)))</f>
        <v/>
      </c>
      <c r="C680" s="13">
        <f>IFERROR(IF(VLOOKUP(A680,SP500相关数据!$B$11:$E$24727,4,TRUE)&lt;&gt;"",VLOOKUP(A680,SP500相关数据!$B$11:$E$24727,4,TRUE),IF(VLOOKUP(A680-1,SP500相关数据!$B$11:$E$24727,4,TRUE)&lt;&gt;"",VLOOKUP(A680-1,SP500相关数据!$B$11:$E$24727,4,TRUE),VLOOKUP(A680-2,SP500相关数据!$B$11:$E$24727,4,TRUE))),"")</f>
        <v/>
      </c>
      <c r="D680" s="13">
        <f>IF(VLOOKUP(A680,高收益利差!$A:$B,2,TRUE)&lt;&gt;"",VLOOKUP(A680,高收益利差!$A:$B,2,TRUE),IF(VLOOKUP(A680-1,高收益利差!$A:$B,2,TRUE)&lt;&gt;"",VLOOKUP(A680-1,高收益利差!$A:$B,2,TRUE),VLOOKUP(A680-2,高收益利差!$A:$B,2,TRUE)))</f>
        <v/>
      </c>
      <c r="E680" s="13">
        <f>IFERROR(VLOOKUP(A680,'10Y2Y'!$A:$B,2,TRUE),"")</f>
        <v/>
      </c>
      <c r="F680">
        <f>IFERROR(D680-D667,"")</f>
        <v/>
      </c>
      <c r="G680">
        <f>IFERROR(B680/AVERAGE(B641:B680)-1,"")</f>
        <v/>
      </c>
      <c r="H680">
        <f>IF(B680="","",IFERROR(AVERAGE(B641:B680)/AVERAGE(B628:B667)-1,""))</f>
        <v/>
      </c>
      <c r="I680">
        <f>IFERROR(VLOOKUP(A680,'Sahm Rule'!$A:$B,2,TRUE),"")</f>
        <v/>
      </c>
      <c r="J680" s="159">
        <f>IFERROR((B680/B667)^4-1-D680/100,"")</f>
        <v/>
      </c>
    </row>
    <row r="681">
      <c r="A681" s="10" t="n">
        <v>40186</v>
      </c>
      <c r="B681" s="13">
        <f>IF(VLOOKUP(A681,SP500相关数据!$B$11:$C$24727,2,TRUE)&lt;&gt;"",VLOOKUP(A681,SP500相关数据!$B$11:$C$24727,2,TRUE),IF(VLOOKUP(A681-1,SP500相关数据!$B$11:$C$24727,2,TRUE)&lt;&gt;"",VLOOKUP(A681-1,SP500相关数据!$B$11:$C$24727,2,TRUE),VLOOKUP(A681-2,SP500相关数据!$B$11:$C$24727,2,TRUE)))</f>
        <v/>
      </c>
      <c r="C681" s="13">
        <f>IFERROR(IF(VLOOKUP(A681,SP500相关数据!$B$11:$E$24727,4,TRUE)&lt;&gt;"",VLOOKUP(A681,SP500相关数据!$B$11:$E$24727,4,TRUE),IF(VLOOKUP(A681-1,SP500相关数据!$B$11:$E$24727,4,TRUE)&lt;&gt;"",VLOOKUP(A681-1,SP500相关数据!$B$11:$E$24727,4,TRUE),VLOOKUP(A681-2,SP500相关数据!$B$11:$E$24727,4,TRUE))),"")</f>
        <v/>
      </c>
      <c r="D681" s="13">
        <f>IF(VLOOKUP(A681,高收益利差!$A:$B,2,TRUE)&lt;&gt;"",VLOOKUP(A681,高收益利差!$A:$B,2,TRUE),IF(VLOOKUP(A681-1,高收益利差!$A:$B,2,TRUE)&lt;&gt;"",VLOOKUP(A681-1,高收益利差!$A:$B,2,TRUE),VLOOKUP(A681-2,高收益利差!$A:$B,2,TRUE)))</f>
        <v/>
      </c>
      <c r="E681" s="13">
        <f>IFERROR(VLOOKUP(A681,'10Y2Y'!$A:$B,2,TRUE),"")</f>
        <v/>
      </c>
      <c r="F681">
        <f>IFERROR(D681-D668,"")</f>
        <v/>
      </c>
      <c r="G681">
        <f>IFERROR(B681/AVERAGE(B642:B681)-1,"")</f>
        <v/>
      </c>
      <c r="H681">
        <f>IF(B681="","",IFERROR(AVERAGE(B642:B681)/AVERAGE(B629:B668)-1,""))</f>
        <v/>
      </c>
      <c r="I681">
        <f>IFERROR(VLOOKUP(A681,'Sahm Rule'!$A:$B,2,TRUE),"")</f>
        <v/>
      </c>
      <c r="J681" s="159">
        <f>IFERROR((B681/B668)^4-1-D681/100,"")</f>
        <v/>
      </c>
    </row>
    <row r="682">
      <c r="A682" s="10" t="n">
        <v>40193</v>
      </c>
      <c r="B682" s="13">
        <f>IF(VLOOKUP(A682,SP500相关数据!$B$11:$C$24727,2,TRUE)&lt;&gt;"",VLOOKUP(A682,SP500相关数据!$B$11:$C$24727,2,TRUE),IF(VLOOKUP(A682-1,SP500相关数据!$B$11:$C$24727,2,TRUE)&lt;&gt;"",VLOOKUP(A682-1,SP500相关数据!$B$11:$C$24727,2,TRUE),VLOOKUP(A682-2,SP500相关数据!$B$11:$C$24727,2,TRUE)))</f>
        <v/>
      </c>
      <c r="C682" s="13">
        <f>IFERROR(IF(VLOOKUP(A682,SP500相关数据!$B$11:$E$24727,4,TRUE)&lt;&gt;"",VLOOKUP(A682,SP500相关数据!$B$11:$E$24727,4,TRUE),IF(VLOOKUP(A682-1,SP500相关数据!$B$11:$E$24727,4,TRUE)&lt;&gt;"",VLOOKUP(A682-1,SP500相关数据!$B$11:$E$24727,4,TRUE),VLOOKUP(A682-2,SP500相关数据!$B$11:$E$24727,4,TRUE))),"")</f>
        <v/>
      </c>
      <c r="D682" s="13">
        <f>IF(VLOOKUP(A682,高收益利差!$A:$B,2,TRUE)&lt;&gt;"",VLOOKUP(A682,高收益利差!$A:$B,2,TRUE),IF(VLOOKUP(A682-1,高收益利差!$A:$B,2,TRUE)&lt;&gt;"",VLOOKUP(A682-1,高收益利差!$A:$B,2,TRUE),VLOOKUP(A682-2,高收益利差!$A:$B,2,TRUE)))</f>
        <v/>
      </c>
      <c r="E682" s="13">
        <f>IFERROR(VLOOKUP(A682,'10Y2Y'!$A:$B,2,TRUE),"")</f>
        <v/>
      </c>
      <c r="F682">
        <f>IFERROR(D682-D669,"")</f>
        <v/>
      </c>
      <c r="G682">
        <f>IFERROR(B682/AVERAGE(B643:B682)-1,"")</f>
        <v/>
      </c>
      <c r="H682">
        <f>IF(B682="","",IFERROR(AVERAGE(B643:B682)/AVERAGE(B630:B669)-1,""))</f>
        <v/>
      </c>
      <c r="I682">
        <f>IFERROR(VLOOKUP(A682,'Sahm Rule'!$A:$B,2,TRUE),"")</f>
        <v/>
      </c>
      <c r="J682" s="159">
        <f>IFERROR((B682/B669)^4-1-D682/100,"")</f>
        <v/>
      </c>
    </row>
    <row r="683">
      <c r="A683" s="10" t="n">
        <v>40200</v>
      </c>
      <c r="B683" s="13">
        <f>IF(VLOOKUP(A683,SP500相关数据!$B$11:$C$24727,2,TRUE)&lt;&gt;"",VLOOKUP(A683,SP500相关数据!$B$11:$C$24727,2,TRUE),IF(VLOOKUP(A683-1,SP500相关数据!$B$11:$C$24727,2,TRUE)&lt;&gt;"",VLOOKUP(A683-1,SP500相关数据!$B$11:$C$24727,2,TRUE),VLOOKUP(A683-2,SP500相关数据!$B$11:$C$24727,2,TRUE)))</f>
        <v/>
      </c>
      <c r="C683" s="13">
        <f>IFERROR(IF(VLOOKUP(A683,SP500相关数据!$B$11:$E$24727,4,TRUE)&lt;&gt;"",VLOOKUP(A683,SP500相关数据!$B$11:$E$24727,4,TRUE),IF(VLOOKUP(A683-1,SP500相关数据!$B$11:$E$24727,4,TRUE)&lt;&gt;"",VLOOKUP(A683-1,SP500相关数据!$B$11:$E$24727,4,TRUE),VLOOKUP(A683-2,SP500相关数据!$B$11:$E$24727,4,TRUE))),"")</f>
        <v/>
      </c>
      <c r="D683" s="13">
        <f>IF(VLOOKUP(A683,高收益利差!$A:$B,2,TRUE)&lt;&gt;"",VLOOKUP(A683,高收益利差!$A:$B,2,TRUE),IF(VLOOKUP(A683-1,高收益利差!$A:$B,2,TRUE)&lt;&gt;"",VLOOKUP(A683-1,高收益利差!$A:$B,2,TRUE),VLOOKUP(A683-2,高收益利差!$A:$B,2,TRUE)))</f>
        <v/>
      </c>
      <c r="E683" s="13">
        <f>IFERROR(VLOOKUP(A683,'10Y2Y'!$A:$B,2,TRUE),"")</f>
        <v/>
      </c>
      <c r="F683">
        <f>IFERROR(D683-D670,"")</f>
        <v/>
      </c>
      <c r="G683">
        <f>IFERROR(B683/AVERAGE(B644:B683)-1,"")</f>
        <v/>
      </c>
      <c r="H683">
        <f>IF(B683="","",IFERROR(AVERAGE(B644:B683)/AVERAGE(B631:B670)-1,""))</f>
        <v/>
      </c>
      <c r="I683">
        <f>IFERROR(VLOOKUP(A683,'Sahm Rule'!$A:$B,2,TRUE),"")</f>
        <v/>
      </c>
      <c r="J683" s="159">
        <f>IFERROR((B683/B670)^4-1-D683/100,"")</f>
        <v/>
      </c>
    </row>
    <row r="684">
      <c r="A684" s="10" t="n">
        <v>40207</v>
      </c>
      <c r="B684" s="13">
        <f>IF(VLOOKUP(A684,SP500相关数据!$B$11:$C$24727,2,TRUE)&lt;&gt;"",VLOOKUP(A684,SP500相关数据!$B$11:$C$24727,2,TRUE),IF(VLOOKUP(A684-1,SP500相关数据!$B$11:$C$24727,2,TRUE)&lt;&gt;"",VLOOKUP(A684-1,SP500相关数据!$B$11:$C$24727,2,TRUE),VLOOKUP(A684-2,SP500相关数据!$B$11:$C$24727,2,TRUE)))</f>
        <v/>
      </c>
      <c r="C684" s="13">
        <f>IFERROR(IF(VLOOKUP(A684,SP500相关数据!$B$11:$E$24727,4,TRUE)&lt;&gt;"",VLOOKUP(A684,SP500相关数据!$B$11:$E$24727,4,TRUE),IF(VLOOKUP(A684-1,SP500相关数据!$B$11:$E$24727,4,TRUE)&lt;&gt;"",VLOOKUP(A684-1,SP500相关数据!$B$11:$E$24727,4,TRUE),VLOOKUP(A684-2,SP500相关数据!$B$11:$E$24727,4,TRUE))),"")</f>
        <v/>
      </c>
      <c r="D684" s="13">
        <f>IF(VLOOKUP(A684,高收益利差!$A:$B,2,TRUE)&lt;&gt;"",VLOOKUP(A684,高收益利差!$A:$B,2,TRUE),IF(VLOOKUP(A684-1,高收益利差!$A:$B,2,TRUE)&lt;&gt;"",VLOOKUP(A684-1,高收益利差!$A:$B,2,TRUE),VLOOKUP(A684-2,高收益利差!$A:$B,2,TRUE)))</f>
        <v/>
      </c>
      <c r="E684" s="13">
        <f>IFERROR(VLOOKUP(A684,'10Y2Y'!$A:$B,2,TRUE),"")</f>
        <v/>
      </c>
      <c r="F684">
        <f>IFERROR(D684-D671,"")</f>
        <v/>
      </c>
      <c r="G684">
        <f>IFERROR(B684/AVERAGE(B645:B684)-1,"")</f>
        <v/>
      </c>
      <c r="H684">
        <f>IF(B684="","",IFERROR(AVERAGE(B645:B684)/AVERAGE(B632:B671)-1,""))</f>
        <v/>
      </c>
      <c r="I684">
        <f>IFERROR(VLOOKUP(A684,'Sahm Rule'!$A:$B,2,TRUE),"")</f>
        <v/>
      </c>
      <c r="J684" s="159">
        <f>IFERROR((B684/B671)^4-1-D684/100,"")</f>
        <v/>
      </c>
    </row>
    <row r="685">
      <c r="A685" s="10" t="n">
        <v>40214</v>
      </c>
      <c r="B685" s="13">
        <f>IF(VLOOKUP(A685,SP500相关数据!$B$11:$C$24727,2,TRUE)&lt;&gt;"",VLOOKUP(A685,SP500相关数据!$B$11:$C$24727,2,TRUE),IF(VLOOKUP(A685-1,SP500相关数据!$B$11:$C$24727,2,TRUE)&lt;&gt;"",VLOOKUP(A685-1,SP500相关数据!$B$11:$C$24727,2,TRUE),VLOOKUP(A685-2,SP500相关数据!$B$11:$C$24727,2,TRUE)))</f>
        <v/>
      </c>
      <c r="C685" s="13">
        <f>IFERROR(IF(VLOOKUP(A685,SP500相关数据!$B$11:$E$24727,4,TRUE)&lt;&gt;"",VLOOKUP(A685,SP500相关数据!$B$11:$E$24727,4,TRUE),IF(VLOOKUP(A685-1,SP500相关数据!$B$11:$E$24727,4,TRUE)&lt;&gt;"",VLOOKUP(A685-1,SP500相关数据!$B$11:$E$24727,4,TRUE),VLOOKUP(A685-2,SP500相关数据!$B$11:$E$24727,4,TRUE))),"")</f>
        <v/>
      </c>
      <c r="D685" s="13">
        <f>IF(VLOOKUP(A685,高收益利差!$A:$B,2,TRUE)&lt;&gt;"",VLOOKUP(A685,高收益利差!$A:$B,2,TRUE),IF(VLOOKUP(A685-1,高收益利差!$A:$B,2,TRUE)&lt;&gt;"",VLOOKUP(A685-1,高收益利差!$A:$B,2,TRUE),VLOOKUP(A685-2,高收益利差!$A:$B,2,TRUE)))</f>
        <v/>
      </c>
      <c r="E685" s="13">
        <f>IFERROR(VLOOKUP(A685,'10Y2Y'!$A:$B,2,TRUE),"")</f>
        <v/>
      </c>
      <c r="F685">
        <f>IFERROR(D685-D672,"")</f>
        <v/>
      </c>
      <c r="G685">
        <f>IFERROR(B685/AVERAGE(B646:B685)-1,"")</f>
        <v/>
      </c>
      <c r="H685">
        <f>IF(B685="","",IFERROR(AVERAGE(B646:B685)/AVERAGE(B633:B672)-1,""))</f>
        <v/>
      </c>
      <c r="I685">
        <f>IFERROR(VLOOKUP(A685,'Sahm Rule'!$A:$B,2,TRUE),"")</f>
        <v/>
      </c>
      <c r="J685" s="159">
        <f>IFERROR((B685/B672)^4-1-D685/100,"")</f>
        <v/>
      </c>
    </row>
    <row r="686">
      <c r="A686" s="10" t="n">
        <v>40221</v>
      </c>
      <c r="B686" s="13">
        <f>IF(VLOOKUP(A686,SP500相关数据!$B$11:$C$24727,2,TRUE)&lt;&gt;"",VLOOKUP(A686,SP500相关数据!$B$11:$C$24727,2,TRUE),IF(VLOOKUP(A686-1,SP500相关数据!$B$11:$C$24727,2,TRUE)&lt;&gt;"",VLOOKUP(A686-1,SP500相关数据!$B$11:$C$24727,2,TRUE),VLOOKUP(A686-2,SP500相关数据!$B$11:$C$24727,2,TRUE)))</f>
        <v/>
      </c>
      <c r="C686" s="13">
        <f>IFERROR(IF(VLOOKUP(A686,SP500相关数据!$B$11:$E$24727,4,TRUE)&lt;&gt;"",VLOOKUP(A686,SP500相关数据!$B$11:$E$24727,4,TRUE),IF(VLOOKUP(A686-1,SP500相关数据!$B$11:$E$24727,4,TRUE)&lt;&gt;"",VLOOKUP(A686-1,SP500相关数据!$B$11:$E$24727,4,TRUE),VLOOKUP(A686-2,SP500相关数据!$B$11:$E$24727,4,TRUE))),"")</f>
        <v/>
      </c>
      <c r="D686" s="13">
        <f>IF(VLOOKUP(A686,高收益利差!$A:$B,2,TRUE)&lt;&gt;"",VLOOKUP(A686,高收益利差!$A:$B,2,TRUE),IF(VLOOKUP(A686-1,高收益利差!$A:$B,2,TRUE)&lt;&gt;"",VLOOKUP(A686-1,高收益利差!$A:$B,2,TRUE),VLOOKUP(A686-2,高收益利差!$A:$B,2,TRUE)))</f>
        <v/>
      </c>
      <c r="E686" s="13">
        <f>IFERROR(VLOOKUP(A686,'10Y2Y'!$A:$B,2,TRUE),"")</f>
        <v/>
      </c>
      <c r="F686">
        <f>IFERROR(D686-D673,"")</f>
        <v/>
      </c>
      <c r="G686">
        <f>IFERROR(B686/AVERAGE(B647:B686)-1,"")</f>
        <v/>
      </c>
      <c r="H686">
        <f>IF(B686="","",IFERROR(AVERAGE(B647:B686)/AVERAGE(B634:B673)-1,""))</f>
        <v/>
      </c>
      <c r="I686">
        <f>IFERROR(VLOOKUP(A686,'Sahm Rule'!$A:$B,2,TRUE),"")</f>
        <v/>
      </c>
      <c r="J686" s="159">
        <f>IFERROR((B686/B673)^4-1-D686/100,"")</f>
        <v/>
      </c>
    </row>
    <row r="687">
      <c r="A687" s="10" t="n">
        <v>40228</v>
      </c>
      <c r="B687" s="13">
        <f>IF(VLOOKUP(A687,SP500相关数据!$B$11:$C$24727,2,TRUE)&lt;&gt;"",VLOOKUP(A687,SP500相关数据!$B$11:$C$24727,2,TRUE),IF(VLOOKUP(A687-1,SP500相关数据!$B$11:$C$24727,2,TRUE)&lt;&gt;"",VLOOKUP(A687-1,SP500相关数据!$B$11:$C$24727,2,TRUE),VLOOKUP(A687-2,SP500相关数据!$B$11:$C$24727,2,TRUE)))</f>
        <v/>
      </c>
      <c r="C687" s="13">
        <f>IFERROR(IF(VLOOKUP(A687,SP500相关数据!$B$11:$E$24727,4,TRUE)&lt;&gt;"",VLOOKUP(A687,SP500相关数据!$B$11:$E$24727,4,TRUE),IF(VLOOKUP(A687-1,SP500相关数据!$B$11:$E$24727,4,TRUE)&lt;&gt;"",VLOOKUP(A687-1,SP500相关数据!$B$11:$E$24727,4,TRUE),VLOOKUP(A687-2,SP500相关数据!$B$11:$E$24727,4,TRUE))),"")</f>
        <v/>
      </c>
      <c r="D687" s="13">
        <f>IF(VLOOKUP(A687,高收益利差!$A:$B,2,TRUE)&lt;&gt;"",VLOOKUP(A687,高收益利差!$A:$B,2,TRUE),IF(VLOOKUP(A687-1,高收益利差!$A:$B,2,TRUE)&lt;&gt;"",VLOOKUP(A687-1,高收益利差!$A:$B,2,TRUE),VLOOKUP(A687-2,高收益利差!$A:$B,2,TRUE)))</f>
        <v/>
      </c>
      <c r="E687" s="13">
        <f>IFERROR(VLOOKUP(A687,'10Y2Y'!$A:$B,2,TRUE),"")</f>
        <v/>
      </c>
      <c r="F687">
        <f>IFERROR(D687-D674,"")</f>
        <v/>
      </c>
      <c r="G687">
        <f>IFERROR(B687/AVERAGE(B648:B687)-1,"")</f>
        <v/>
      </c>
      <c r="H687">
        <f>IF(B687="","",IFERROR(AVERAGE(B648:B687)/AVERAGE(B635:B674)-1,""))</f>
        <v/>
      </c>
      <c r="I687">
        <f>IFERROR(VLOOKUP(A687,'Sahm Rule'!$A:$B,2,TRUE),"")</f>
        <v/>
      </c>
      <c r="J687" s="159">
        <f>IFERROR((B687/B674)^4-1-D687/100,"")</f>
        <v/>
      </c>
    </row>
    <row r="688">
      <c r="A688" s="10" t="n">
        <v>40235</v>
      </c>
      <c r="B688" s="13">
        <f>IF(VLOOKUP(A688,SP500相关数据!$B$11:$C$24727,2,TRUE)&lt;&gt;"",VLOOKUP(A688,SP500相关数据!$B$11:$C$24727,2,TRUE),IF(VLOOKUP(A688-1,SP500相关数据!$B$11:$C$24727,2,TRUE)&lt;&gt;"",VLOOKUP(A688-1,SP500相关数据!$B$11:$C$24727,2,TRUE),VLOOKUP(A688-2,SP500相关数据!$B$11:$C$24727,2,TRUE)))</f>
        <v/>
      </c>
      <c r="C688" s="13">
        <f>IFERROR(IF(VLOOKUP(A688,SP500相关数据!$B$11:$E$24727,4,TRUE)&lt;&gt;"",VLOOKUP(A688,SP500相关数据!$B$11:$E$24727,4,TRUE),IF(VLOOKUP(A688-1,SP500相关数据!$B$11:$E$24727,4,TRUE)&lt;&gt;"",VLOOKUP(A688-1,SP500相关数据!$B$11:$E$24727,4,TRUE),VLOOKUP(A688-2,SP500相关数据!$B$11:$E$24727,4,TRUE))),"")</f>
        <v/>
      </c>
      <c r="D688" s="13">
        <f>IF(VLOOKUP(A688,高收益利差!$A:$B,2,TRUE)&lt;&gt;"",VLOOKUP(A688,高收益利差!$A:$B,2,TRUE),IF(VLOOKUP(A688-1,高收益利差!$A:$B,2,TRUE)&lt;&gt;"",VLOOKUP(A688-1,高收益利差!$A:$B,2,TRUE),VLOOKUP(A688-2,高收益利差!$A:$B,2,TRUE)))</f>
        <v/>
      </c>
      <c r="E688" s="13">
        <f>IFERROR(VLOOKUP(A688,'10Y2Y'!$A:$B,2,TRUE),"")</f>
        <v/>
      </c>
      <c r="F688">
        <f>IFERROR(D688-D675,"")</f>
        <v/>
      </c>
      <c r="G688">
        <f>IFERROR(B688/AVERAGE(B649:B688)-1,"")</f>
        <v/>
      </c>
      <c r="H688">
        <f>IF(B688="","",IFERROR(AVERAGE(B649:B688)/AVERAGE(B636:B675)-1,""))</f>
        <v/>
      </c>
      <c r="I688">
        <f>IFERROR(VLOOKUP(A688,'Sahm Rule'!$A:$B,2,TRUE),"")</f>
        <v/>
      </c>
      <c r="J688" s="159">
        <f>IFERROR((B688/B675)^4-1-D688/100,"")</f>
        <v/>
      </c>
    </row>
    <row r="689">
      <c r="A689" s="10" t="n">
        <v>40242</v>
      </c>
      <c r="B689" s="13">
        <f>IF(VLOOKUP(A689,SP500相关数据!$B$11:$C$24727,2,TRUE)&lt;&gt;"",VLOOKUP(A689,SP500相关数据!$B$11:$C$24727,2,TRUE),IF(VLOOKUP(A689-1,SP500相关数据!$B$11:$C$24727,2,TRUE)&lt;&gt;"",VLOOKUP(A689-1,SP500相关数据!$B$11:$C$24727,2,TRUE),VLOOKUP(A689-2,SP500相关数据!$B$11:$C$24727,2,TRUE)))</f>
        <v/>
      </c>
      <c r="C689" s="13">
        <f>IFERROR(IF(VLOOKUP(A689,SP500相关数据!$B$11:$E$24727,4,TRUE)&lt;&gt;"",VLOOKUP(A689,SP500相关数据!$B$11:$E$24727,4,TRUE),IF(VLOOKUP(A689-1,SP500相关数据!$B$11:$E$24727,4,TRUE)&lt;&gt;"",VLOOKUP(A689-1,SP500相关数据!$B$11:$E$24727,4,TRUE),VLOOKUP(A689-2,SP500相关数据!$B$11:$E$24727,4,TRUE))),"")</f>
        <v/>
      </c>
      <c r="D689" s="13">
        <f>IF(VLOOKUP(A689,高收益利差!$A:$B,2,TRUE)&lt;&gt;"",VLOOKUP(A689,高收益利差!$A:$B,2,TRUE),IF(VLOOKUP(A689-1,高收益利差!$A:$B,2,TRUE)&lt;&gt;"",VLOOKUP(A689-1,高收益利差!$A:$B,2,TRUE),VLOOKUP(A689-2,高收益利差!$A:$B,2,TRUE)))</f>
        <v/>
      </c>
      <c r="E689" s="13">
        <f>IFERROR(VLOOKUP(A689,'10Y2Y'!$A:$B,2,TRUE),"")</f>
        <v/>
      </c>
      <c r="F689">
        <f>IFERROR(D689-D676,"")</f>
        <v/>
      </c>
      <c r="G689">
        <f>IFERROR(B689/AVERAGE(B650:B689)-1,"")</f>
        <v/>
      </c>
      <c r="H689">
        <f>IF(B689="","",IFERROR(AVERAGE(B650:B689)/AVERAGE(B637:B676)-1,""))</f>
        <v/>
      </c>
      <c r="I689">
        <f>IFERROR(VLOOKUP(A689,'Sahm Rule'!$A:$B,2,TRUE),"")</f>
        <v/>
      </c>
      <c r="J689" s="159">
        <f>IFERROR((B689/B676)^4-1-D689/100,"")</f>
        <v/>
      </c>
    </row>
    <row r="690">
      <c r="A690" s="10" t="n">
        <v>40249</v>
      </c>
      <c r="B690" s="13">
        <f>IF(VLOOKUP(A690,SP500相关数据!$B$11:$C$24727,2,TRUE)&lt;&gt;"",VLOOKUP(A690,SP500相关数据!$B$11:$C$24727,2,TRUE),IF(VLOOKUP(A690-1,SP500相关数据!$B$11:$C$24727,2,TRUE)&lt;&gt;"",VLOOKUP(A690-1,SP500相关数据!$B$11:$C$24727,2,TRUE),VLOOKUP(A690-2,SP500相关数据!$B$11:$C$24727,2,TRUE)))</f>
        <v/>
      </c>
      <c r="C690" s="13">
        <f>IFERROR(IF(VLOOKUP(A690,SP500相关数据!$B$11:$E$24727,4,TRUE)&lt;&gt;"",VLOOKUP(A690,SP500相关数据!$B$11:$E$24727,4,TRUE),IF(VLOOKUP(A690-1,SP500相关数据!$B$11:$E$24727,4,TRUE)&lt;&gt;"",VLOOKUP(A690-1,SP500相关数据!$B$11:$E$24727,4,TRUE),VLOOKUP(A690-2,SP500相关数据!$B$11:$E$24727,4,TRUE))),"")</f>
        <v/>
      </c>
      <c r="D690" s="13">
        <f>IF(VLOOKUP(A690,高收益利差!$A:$B,2,TRUE)&lt;&gt;"",VLOOKUP(A690,高收益利差!$A:$B,2,TRUE),IF(VLOOKUP(A690-1,高收益利差!$A:$B,2,TRUE)&lt;&gt;"",VLOOKUP(A690-1,高收益利差!$A:$B,2,TRUE),VLOOKUP(A690-2,高收益利差!$A:$B,2,TRUE)))</f>
        <v/>
      </c>
      <c r="E690" s="13">
        <f>IFERROR(VLOOKUP(A690,'10Y2Y'!$A:$B,2,TRUE),"")</f>
        <v/>
      </c>
      <c r="F690">
        <f>IFERROR(D690-D677,"")</f>
        <v/>
      </c>
      <c r="G690">
        <f>IFERROR(B690/AVERAGE(B651:B690)-1,"")</f>
        <v/>
      </c>
      <c r="H690">
        <f>IF(B690="","",IFERROR(AVERAGE(B651:B690)/AVERAGE(B638:B677)-1,""))</f>
        <v/>
      </c>
      <c r="I690">
        <f>IFERROR(VLOOKUP(A690,'Sahm Rule'!$A:$B,2,TRUE),"")</f>
        <v/>
      </c>
      <c r="J690" s="159">
        <f>IFERROR((B690/B677)^4-1-D690/100,"")</f>
        <v/>
      </c>
    </row>
    <row r="691">
      <c r="A691" s="10" t="n">
        <v>40256</v>
      </c>
      <c r="B691" s="13">
        <f>IF(VLOOKUP(A691,SP500相关数据!$B$11:$C$24727,2,TRUE)&lt;&gt;"",VLOOKUP(A691,SP500相关数据!$B$11:$C$24727,2,TRUE),IF(VLOOKUP(A691-1,SP500相关数据!$B$11:$C$24727,2,TRUE)&lt;&gt;"",VLOOKUP(A691-1,SP500相关数据!$B$11:$C$24727,2,TRUE),VLOOKUP(A691-2,SP500相关数据!$B$11:$C$24727,2,TRUE)))</f>
        <v/>
      </c>
      <c r="C691" s="13">
        <f>IFERROR(IF(VLOOKUP(A691,SP500相关数据!$B$11:$E$24727,4,TRUE)&lt;&gt;"",VLOOKUP(A691,SP500相关数据!$B$11:$E$24727,4,TRUE),IF(VLOOKUP(A691-1,SP500相关数据!$B$11:$E$24727,4,TRUE)&lt;&gt;"",VLOOKUP(A691-1,SP500相关数据!$B$11:$E$24727,4,TRUE),VLOOKUP(A691-2,SP500相关数据!$B$11:$E$24727,4,TRUE))),"")</f>
        <v/>
      </c>
      <c r="D691" s="13">
        <f>IF(VLOOKUP(A691,高收益利差!$A:$B,2,TRUE)&lt;&gt;"",VLOOKUP(A691,高收益利差!$A:$B,2,TRUE),IF(VLOOKUP(A691-1,高收益利差!$A:$B,2,TRUE)&lt;&gt;"",VLOOKUP(A691-1,高收益利差!$A:$B,2,TRUE),VLOOKUP(A691-2,高收益利差!$A:$B,2,TRUE)))</f>
        <v/>
      </c>
      <c r="E691" s="13">
        <f>IFERROR(VLOOKUP(A691,'10Y2Y'!$A:$B,2,TRUE),"")</f>
        <v/>
      </c>
      <c r="F691">
        <f>IFERROR(D691-D678,"")</f>
        <v/>
      </c>
      <c r="G691">
        <f>IFERROR(B691/AVERAGE(B652:B691)-1,"")</f>
        <v/>
      </c>
      <c r="H691">
        <f>IF(B691="","",IFERROR(AVERAGE(B652:B691)/AVERAGE(B639:B678)-1,""))</f>
        <v/>
      </c>
      <c r="I691">
        <f>IFERROR(VLOOKUP(A691,'Sahm Rule'!$A:$B,2,TRUE),"")</f>
        <v/>
      </c>
      <c r="J691" s="159">
        <f>IFERROR((B691/B678)^4-1-D691/100,"")</f>
        <v/>
      </c>
    </row>
    <row r="692">
      <c r="A692" s="10" t="n">
        <v>40263</v>
      </c>
      <c r="B692" s="13">
        <f>IF(VLOOKUP(A692,SP500相关数据!$B$11:$C$24727,2,TRUE)&lt;&gt;"",VLOOKUP(A692,SP500相关数据!$B$11:$C$24727,2,TRUE),IF(VLOOKUP(A692-1,SP500相关数据!$B$11:$C$24727,2,TRUE)&lt;&gt;"",VLOOKUP(A692-1,SP500相关数据!$B$11:$C$24727,2,TRUE),VLOOKUP(A692-2,SP500相关数据!$B$11:$C$24727,2,TRUE)))</f>
        <v/>
      </c>
      <c r="C692" s="13">
        <f>IFERROR(IF(VLOOKUP(A692,SP500相关数据!$B$11:$E$24727,4,TRUE)&lt;&gt;"",VLOOKUP(A692,SP500相关数据!$B$11:$E$24727,4,TRUE),IF(VLOOKUP(A692-1,SP500相关数据!$B$11:$E$24727,4,TRUE)&lt;&gt;"",VLOOKUP(A692-1,SP500相关数据!$B$11:$E$24727,4,TRUE),VLOOKUP(A692-2,SP500相关数据!$B$11:$E$24727,4,TRUE))),"")</f>
        <v/>
      </c>
      <c r="D692" s="13">
        <f>IF(VLOOKUP(A692,高收益利差!$A:$B,2,TRUE)&lt;&gt;"",VLOOKUP(A692,高收益利差!$A:$B,2,TRUE),IF(VLOOKUP(A692-1,高收益利差!$A:$B,2,TRUE)&lt;&gt;"",VLOOKUP(A692-1,高收益利差!$A:$B,2,TRUE),VLOOKUP(A692-2,高收益利差!$A:$B,2,TRUE)))</f>
        <v/>
      </c>
      <c r="E692" s="13">
        <f>IFERROR(VLOOKUP(A692,'10Y2Y'!$A:$B,2,TRUE),"")</f>
        <v/>
      </c>
      <c r="F692">
        <f>IFERROR(D692-D679,"")</f>
        <v/>
      </c>
      <c r="G692">
        <f>IFERROR(B692/AVERAGE(B653:B692)-1,"")</f>
        <v/>
      </c>
      <c r="H692">
        <f>IF(B692="","",IFERROR(AVERAGE(B653:B692)/AVERAGE(B640:B679)-1,""))</f>
        <v/>
      </c>
      <c r="I692">
        <f>IFERROR(VLOOKUP(A692,'Sahm Rule'!$A:$B,2,TRUE),"")</f>
        <v/>
      </c>
      <c r="J692" s="159">
        <f>IFERROR((B692/B679)^4-1-D692/100,"")</f>
        <v/>
      </c>
    </row>
    <row r="693">
      <c r="A693" s="10" t="n">
        <v>40270</v>
      </c>
      <c r="B693" s="13">
        <f>IF(VLOOKUP(A693,SP500相关数据!$B$11:$C$24727,2,TRUE)&lt;&gt;"",VLOOKUP(A693,SP500相关数据!$B$11:$C$24727,2,TRUE),IF(VLOOKUP(A693-1,SP500相关数据!$B$11:$C$24727,2,TRUE)&lt;&gt;"",VLOOKUP(A693-1,SP500相关数据!$B$11:$C$24727,2,TRUE),VLOOKUP(A693-2,SP500相关数据!$B$11:$C$24727,2,TRUE)))</f>
        <v/>
      </c>
      <c r="C693" s="13">
        <f>IFERROR(IF(VLOOKUP(A693,SP500相关数据!$B$11:$E$24727,4,TRUE)&lt;&gt;"",VLOOKUP(A693,SP500相关数据!$B$11:$E$24727,4,TRUE),IF(VLOOKUP(A693-1,SP500相关数据!$B$11:$E$24727,4,TRUE)&lt;&gt;"",VLOOKUP(A693-1,SP500相关数据!$B$11:$E$24727,4,TRUE),VLOOKUP(A693-2,SP500相关数据!$B$11:$E$24727,4,TRUE))),"")</f>
        <v/>
      </c>
      <c r="D693" s="13">
        <f>IF(VLOOKUP(A693,高收益利差!$A:$B,2,TRUE)&lt;&gt;"",VLOOKUP(A693,高收益利差!$A:$B,2,TRUE),IF(VLOOKUP(A693-1,高收益利差!$A:$B,2,TRUE)&lt;&gt;"",VLOOKUP(A693-1,高收益利差!$A:$B,2,TRUE),VLOOKUP(A693-2,高收益利差!$A:$B,2,TRUE)))</f>
        <v/>
      </c>
      <c r="E693" s="13">
        <f>IFERROR(VLOOKUP(A693,'10Y2Y'!$A:$B,2,TRUE),"")</f>
        <v/>
      </c>
      <c r="F693">
        <f>IFERROR(D693-D680,"")</f>
        <v/>
      </c>
      <c r="G693">
        <f>IFERROR(B693/AVERAGE(B654:B693)-1,"")</f>
        <v/>
      </c>
      <c r="H693">
        <f>IF(B693="","",IFERROR(AVERAGE(B654:B693)/AVERAGE(B641:B680)-1,""))</f>
        <v/>
      </c>
      <c r="I693">
        <f>IFERROR(VLOOKUP(A693,'Sahm Rule'!$A:$B,2,TRUE),"")</f>
        <v/>
      </c>
      <c r="J693" s="159">
        <f>IFERROR((B693/B680)^4-1-D693/100,"")</f>
        <v/>
      </c>
    </row>
    <row r="694">
      <c r="A694" s="10" t="n">
        <v>40277</v>
      </c>
      <c r="B694" s="13">
        <f>IF(VLOOKUP(A694,SP500相关数据!$B$11:$C$24727,2,TRUE)&lt;&gt;"",VLOOKUP(A694,SP500相关数据!$B$11:$C$24727,2,TRUE),IF(VLOOKUP(A694-1,SP500相关数据!$B$11:$C$24727,2,TRUE)&lt;&gt;"",VLOOKUP(A694-1,SP500相关数据!$B$11:$C$24727,2,TRUE),VLOOKUP(A694-2,SP500相关数据!$B$11:$C$24727,2,TRUE)))</f>
        <v/>
      </c>
      <c r="C694" s="13">
        <f>IFERROR(IF(VLOOKUP(A694,SP500相关数据!$B$11:$E$24727,4,TRUE)&lt;&gt;"",VLOOKUP(A694,SP500相关数据!$B$11:$E$24727,4,TRUE),IF(VLOOKUP(A694-1,SP500相关数据!$B$11:$E$24727,4,TRUE)&lt;&gt;"",VLOOKUP(A694-1,SP500相关数据!$B$11:$E$24727,4,TRUE),VLOOKUP(A694-2,SP500相关数据!$B$11:$E$24727,4,TRUE))),"")</f>
        <v/>
      </c>
      <c r="D694" s="13">
        <f>IF(VLOOKUP(A694,高收益利差!$A:$B,2,TRUE)&lt;&gt;"",VLOOKUP(A694,高收益利差!$A:$B,2,TRUE),IF(VLOOKUP(A694-1,高收益利差!$A:$B,2,TRUE)&lt;&gt;"",VLOOKUP(A694-1,高收益利差!$A:$B,2,TRUE),VLOOKUP(A694-2,高收益利差!$A:$B,2,TRUE)))</f>
        <v/>
      </c>
      <c r="E694" s="13">
        <f>IFERROR(VLOOKUP(A694,'10Y2Y'!$A:$B,2,TRUE),"")</f>
        <v/>
      </c>
      <c r="F694">
        <f>IFERROR(D694-D681,"")</f>
        <v/>
      </c>
      <c r="G694">
        <f>IFERROR(B694/AVERAGE(B655:B694)-1,"")</f>
        <v/>
      </c>
      <c r="H694">
        <f>IF(B694="","",IFERROR(AVERAGE(B655:B694)/AVERAGE(B642:B681)-1,""))</f>
        <v/>
      </c>
      <c r="I694">
        <f>IFERROR(VLOOKUP(A694,'Sahm Rule'!$A:$B,2,TRUE),"")</f>
        <v/>
      </c>
      <c r="J694" s="159">
        <f>IFERROR((B694/B681)^4-1-D694/100,"")</f>
        <v/>
      </c>
    </row>
    <row r="695">
      <c r="A695" s="10" t="n">
        <v>40284</v>
      </c>
      <c r="B695" s="13">
        <f>IF(VLOOKUP(A695,SP500相关数据!$B$11:$C$24727,2,TRUE)&lt;&gt;"",VLOOKUP(A695,SP500相关数据!$B$11:$C$24727,2,TRUE),IF(VLOOKUP(A695-1,SP500相关数据!$B$11:$C$24727,2,TRUE)&lt;&gt;"",VLOOKUP(A695-1,SP500相关数据!$B$11:$C$24727,2,TRUE),VLOOKUP(A695-2,SP500相关数据!$B$11:$C$24727,2,TRUE)))</f>
        <v/>
      </c>
      <c r="C695" s="13">
        <f>IFERROR(IF(VLOOKUP(A695,SP500相关数据!$B$11:$E$24727,4,TRUE)&lt;&gt;"",VLOOKUP(A695,SP500相关数据!$B$11:$E$24727,4,TRUE),IF(VLOOKUP(A695-1,SP500相关数据!$B$11:$E$24727,4,TRUE)&lt;&gt;"",VLOOKUP(A695-1,SP500相关数据!$B$11:$E$24727,4,TRUE),VLOOKUP(A695-2,SP500相关数据!$B$11:$E$24727,4,TRUE))),"")</f>
        <v/>
      </c>
      <c r="D695" s="13">
        <f>IF(VLOOKUP(A695,高收益利差!$A:$B,2,TRUE)&lt;&gt;"",VLOOKUP(A695,高收益利差!$A:$B,2,TRUE),IF(VLOOKUP(A695-1,高收益利差!$A:$B,2,TRUE)&lt;&gt;"",VLOOKUP(A695-1,高收益利差!$A:$B,2,TRUE),VLOOKUP(A695-2,高收益利差!$A:$B,2,TRUE)))</f>
        <v/>
      </c>
      <c r="E695" s="13">
        <f>IFERROR(VLOOKUP(A695,'10Y2Y'!$A:$B,2,TRUE),"")</f>
        <v/>
      </c>
      <c r="F695">
        <f>IFERROR(D695-D682,"")</f>
        <v/>
      </c>
      <c r="G695">
        <f>IFERROR(B695/AVERAGE(B656:B695)-1,"")</f>
        <v/>
      </c>
      <c r="H695">
        <f>IF(B695="","",IFERROR(AVERAGE(B656:B695)/AVERAGE(B643:B682)-1,""))</f>
        <v/>
      </c>
      <c r="I695">
        <f>IFERROR(VLOOKUP(A695,'Sahm Rule'!$A:$B,2,TRUE),"")</f>
        <v/>
      </c>
      <c r="J695" s="159">
        <f>IFERROR((B695/B682)^4-1-D695/100,"")</f>
        <v/>
      </c>
    </row>
    <row r="696">
      <c r="A696" s="10" t="n">
        <v>40291</v>
      </c>
      <c r="B696" s="13">
        <f>IF(VLOOKUP(A696,SP500相关数据!$B$11:$C$24727,2,TRUE)&lt;&gt;"",VLOOKUP(A696,SP500相关数据!$B$11:$C$24727,2,TRUE),IF(VLOOKUP(A696-1,SP500相关数据!$B$11:$C$24727,2,TRUE)&lt;&gt;"",VLOOKUP(A696-1,SP500相关数据!$B$11:$C$24727,2,TRUE),VLOOKUP(A696-2,SP500相关数据!$B$11:$C$24727,2,TRUE)))</f>
        <v/>
      </c>
      <c r="C696" s="13">
        <f>IFERROR(IF(VLOOKUP(A696,SP500相关数据!$B$11:$E$24727,4,TRUE)&lt;&gt;"",VLOOKUP(A696,SP500相关数据!$B$11:$E$24727,4,TRUE),IF(VLOOKUP(A696-1,SP500相关数据!$B$11:$E$24727,4,TRUE)&lt;&gt;"",VLOOKUP(A696-1,SP500相关数据!$B$11:$E$24727,4,TRUE),VLOOKUP(A696-2,SP500相关数据!$B$11:$E$24727,4,TRUE))),"")</f>
        <v/>
      </c>
      <c r="D696" s="13">
        <f>IF(VLOOKUP(A696,高收益利差!$A:$B,2,TRUE)&lt;&gt;"",VLOOKUP(A696,高收益利差!$A:$B,2,TRUE),IF(VLOOKUP(A696-1,高收益利差!$A:$B,2,TRUE)&lt;&gt;"",VLOOKUP(A696-1,高收益利差!$A:$B,2,TRUE),VLOOKUP(A696-2,高收益利差!$A:$B,2,TRUE)))</f>
        <v/>
      </c>
      <c r="E696" s="13">
        <f>IFERROR(VLOOKUP(A696,'10Y2Y'!$A:$B,2,TRUE),"")</f>
        <v/>
      </c>
      <c r="F696">
        <f>IFERROR(D696-D683,"")</f>
        <v/>
      </c>
      <c r="G696">
        <f>IFERROR(B696/AVERAGE(B657:B696)-1,"")</f>
        <v/>
      </c>
      <c r="H696">
        <f>IF(B696="","",IFERROR(AVERAGE(B657:B696)/AVERAGE(B644:B683)-1,""))</f>
        <v/>
      </c>
      <c r="I696">
        <f>IFERROR(VLOOKUP(A696,'Sahm Rule'!$A:$B,2,TRUE),"")</f>
        <v/>
      </c>
      <c r="J696" s="159">
        <f>IFERROR((B696/B683)^4-1-D696/100,"")</f>
        <v/>
      </c>
    </row>
    <row r="697">
      <c r="A697" s="10" t="n">
        <v>40298</v>
      </c>
      <c r="B697" s="13">
        <f>IF(VLOOKUP(A697,SP500相关数据!$B$11:$C$24727,2,TRUE)&lt;&gt;"",VLOOKUP(A697,SP500相关数据!$B$11:$C$24727,2,TRUE),IF(VLOOKUP(A697-1,SP500相关数据!$B$11:$C$24727,2,TRUE)&lt;&gt;"",VLOOKUP(A697-1,SP500相关数据!$B$11:$C$24727,2,TRUE),VLOOKUP(A697-2,SP500相关数据!$B$11:$C$24727,2,TRUE)))</f>
        <v/>
      </c>
      <c r="C697" s="13">
        <f>IFERROR(IF(VLOOKUP(A697,SP500相关数据!$B$11:$E$24727,4,TRUE)&lt;&gt;"",VLOOKUP(A697,SP500相关数据!$B$11:$E$24727,4,TRUE),IF(VLOOKUP(A697-1,SP500相关数据!$B$11:$E$24727,4,TRUE)&lt;&gt;"",VLOOKUP(A697-1,SP500相关数据!$B$11:$E$24727,4,TRUE),VLOOKUP(A697-2,SP500相关数据!$B$11:$E$24727,4,TRUE))),"")</f>
        <v/>
      </c>
      <c r="D697" s="13">
        <f>IF(VLOOKUP(A697,高收益利差!$A:$B,2,TRUE)&lt;&gt;"",VLOOKUP(A697,高收益利差!$A:$B,2,TRUE),IF(VLOOKUP(A697-1,高收益利差!$A:$B,2,TRUE)&lt;&gt;"",VLOOKUP(A697-1,高收益利差!$A:$B,2,TRUE),VLOOKUP(A697-2,高收益利差!$A:$B,2,TRUE)))</f>
        <v/>
      </c>
      <c r="E697" s="13">
        <f>IFERROR(VLOOKUP(A697,'10Y2Y'!$A:$B,2,TRUE),"")</f>
        <v/>
      </c>
      <c r="F697">
        <f>IFERROR(D697-D684,"")</f>
        <v/>
      </c>
      <c r="G697">
        <f>IFERROR(B697/AVERAGE(B658:B697)-1,"")</f>
        <v/>
      </c>
      <c r="H697">
        <f>IF(B697="","",IFERROR(AVERAGE(B658:B697)/AVERAGE(B645:B684)-1,""))</f>
        <v/>
      </c>
      <c r="I697">
        <f>IFERROR(VLOOKUP(A697,'Sahm Rule'!$A:$B,2,TRUE),"")</f>
        <v/>
      </c>
      <c r="J697" s="159">
        <f>IFERROR((B697/B684)^4-1-D697/100,"")</f>
        <v/>
      </c>
    </row>
    <row r="698">
      <c r="A698" s="10" t="n">
        <v>40305</v>
      </c>
      <c r="B698" s="13">
        <f>IF(VLOOKUP(A698,SP500相关数据!$B$11:$C$24727,2,TRUE)&lt;&gt;"",VLOOKUP(A698,SP500相关数据!$B$11:$C$24727,2,TRUE),IF(VLOOKUP(A698-1,SP500相关数据!$B$11:$C$24727,2,TRUE)&lt;&gt;"",VLOOKUP(A698-1,SP500相关数据!$B$11:$C$24727,2,TRUE),VLOOKUP(A698-2,SP500相关数据!$B$11:$C$24727,2,TRUE)))</f>
        <v/>
      </c>
      <c r="C698" s="13">
        <f>IFERROR(IF(VLOOKUP(A698,SP500相关数据!$B$11:$E$24727,4,TRUE)&lt;&gt;"",VLOOKUP(A698,SP500相关数据!$B$11:$E$24727,4,TRUE),IF(VLOOKUP(A698-1,SP500相关数据!$B$11:$E$24727,4,TRUE)&lt;&gt;"",VLOOKUP(A698-1,SP500相关数据!$B$11:$E$24727,4,TRUE),VLOOKUP(A698-2,SP500相关数据!$B$11:$E$24727,4,TRUE))),"")</f>
        <v/>
      </c>
      <c r="D698" s="13">
        <f>IF(VLOOKUP(A698,高收益利差!$A:$B,2,TRUE)&lt;&gt;"",VLOOKUP(A698,高收益利差!$A:$B,2,TRUE),IF(VLOOKUP(A698-1,高收益利差!$A:$B,2,TRUE)&lt;&gt;"",VLOOKUP(A698-1,高收益利差!$A:$B,2,TRUE),VLOOKUP(A698-2,高收益利差!$A:$B,2,TRUE)))</f>
        <v/>
      </c>
      <c r="E698" s="13">
        <f>IFERROR(VLOOKUP(A698,'10Y2Y'!$A:$B,2,TRUE),"")</f>
        <v/>
      </c>
      <c r="F698">
        <f>IFERROR(D698-D685,"")</f>
        <v/>
      </c>
      <c r="G698">
        <f>IFERROR(B698/AVERAGE(B659:B698)-1,"")</f>
        <v/>
      </c>
      <c r="H698">
        <f>IF(B698="","",IFERROR(AVERAGE(B659:B698)/AVERAGE(B646:B685)-1,""))</f>
        <v/>
      </c>
      <c r="I698">
        <f>IFERROR(VLOOKUP(A698,'Sahm Rule'!$A:$B,2,TRUE),"")</f>
        <v/>
      </c>
      <c r="J698" s="159">
        <f>IFERROR((B698/B685)^4-1-D698/100,"")</f>
        <v/>
      </c>
    </row>
    <row r="699">
      <c r="A699" s="10" t="n">
        <v>40312</v>
      </c>
      <c r="B699" s="13">
        <f>IF(VLOOKUP(A699,SP500相关数据!$B$11:$C$24727,2,TRUE)&lt;&gt;"",VLOOKUP(A699,SP500相关数据!$B$11:$C$24727,2,TRUE),IF(VLOOKUP(A699-1,SP500相关数据!$B$11:$C$24727,2,TRUE)&lt;&gt;"",VLOOKUP(A699-1,SP500相关数据!$B$11:$C$24727,2,TRUE),VLOOKUP(A699-2,SP500相关数据!$B$11:$C$24727,2,TRUE)))</f>
        <v/>
      </c>
      <c r="C699" s="13">
        <f>IFERROR(IF(VLOOKUP(A699,SP500相关数据!$B$11:$E$24727,4,TRUE)&lt;&gt;"",VLOOKUP(A699,SP500相关数据!$B$11:$E$24727,4,TRUE),IF(VLOOKUP(A699-1,SP500相关数据!$B$11:$E$24727,4,TRUE)&lt;&gt;"",VLOOKUP(A699-1,SP500相关数据!$B$11:$E$24727,4,TRUE),VLOOKUP(A699-2,SP500相关数据!$B$11:$E$24727,4,TRUE))),"")</f>
        <v/>
      </c>
      <c r="D699" s="13">
        <f>IF(VLOOKUP(A699,高收益利差!$A:$B,2,TRUE)&lt;&gt;"",VLOOKUP(A699,高收益利差!$A:$B,2,TRUE),IF(VLOOKUP(A699-1,高收益利差!$A:$B,2,TRUE)&lt;&gt;"",VLOOKUP(A699-1,高收益利差!$A:$B,2,TRUE),VLOOKUP(A699-2,高收益利差!$A:$B,2,TRUE)))</f>
        <v/>
      </c>
      <c r="E699" s="13">
        <f>IFERROR(VLOOKUP(A699,'10Y2Y'!$A:$B,2,TRUE),"")</f>
        <v/>
      </c>
      <c r="F699">
        <f>IFERROR(D699-D686,"")</f>
        <v/>
      </c>
      <c r="G699">
        <f>IFERROR(B699/AVERAGE(B660:B699)-1,"")</f>
        <v/>
      </c>
      <c r="H699">
        <f>IF(B699="","",IFERROR(AVERAGE(B660:B699)/AVERAGE(B647:B686)-1,""))</f>
        <v/>
      </c>
      <c r="I699">
        <f>IFERROR(VLOOKUP(A699,'Sahm Rule'!$A:$B,2,TRUE),"")</f>
        <v/>
      </c>
      <c r="J699" s="159">
        <f>IFERROR((B699/B686)^4-1-D699/100,"")</f>
        <v/>
      </c>
    </row>
    <row r="700">
      <c r="A700" s="10" t="n">
        <v>40319</v>
      </c>
      <c r="B700" s="13">
        <f>IF(VLOOKUP(A700,SP500相关数据!$B$11:$C$24727,2,TRUE)&lt;&gt;"",VLOOKUP(A700,SP500相关数据!$B$11:$C$24727,2,TRUE),IF(VLOOKUP(A700-1,SP500相关数据!$B$11:$C$24727,2,TRUE)&lt;&gt;"",VLOOKUP(A700-1,SP500相关数据!$B$11:$C$24727,2,TRUE),VLOOKUP(A700-2,SP500相关数据!$B$11:$C$24727,2,TRUE)))</f>
        <v/>
      </c>
      <c r="C700" s="13">
        <f>IFERROR(IF(VLOOKUP(A700,SP500相关数据!$B$11:$E$24727,4,TRUE)&lt;&gt;"",VLOOKUP(A700,SP500相关数据!$B$11:$E$24727,4,TRUE),IF(VLOOKUP(A700-1,SP500相关数据!$B$11:$E$24727,4,TRUE)&lt;&gt;"",VLOOKUP(A700-1,SP500相关数据!$B$11:$E$24727,4,TRUE),VLOOKUP(A700-2,SP500相关数据!$B$11:$E$24727,4,TRUE))),"")</f>
        <v/>
      </c>
      <c r="D700" s="13">
        <f>IF(VLOOKUP(A700,高收益利差!$A:$B,2,TRUE)&lt;&gt;"",VLOOKUP(A700,高收益利差!$A:$B,2,TRUE),IF(VLOOKUP(A700-1,高收益利差!$A:$B,2,TRUE)&lt;&gt;"",VLOOKUP(A700-1,高收益利差!$A:$B,2,TRUE),VLOOKUP(A700-2,高收益利差!$A:$B,2,TRUE)))</f>
        <v/>
      </c>
      <c r="E700" s="13">
        <f>IFERROR(VLOOKUP(A700,'10Y2Y'!$A:$B,2,TRUE),"")</f>
        <v/>
      </c>
      <c r="F700">
        <f>IFERROR(D700-D687,"")</f>
        <v/>
      </c>
      <c r="G700">
        <f>IFERROR(B700/AVERAGE(B661:B700)-1,"")</f>
        <v/>
      </c>
      <c r="H700">
        <f>IF(B700="","",IFERROR(AVERAGE(B661:B700)/AVERAGE(B648:B687)-1,""))</f>
        <v/>
      </c>
      <c r="I700">
        <f>IFERROR(VLOOKUP(A700,'Sahm Rule'!$A:$B,2,TRUE),"")</f>
        <v/>
      </c>
      <c r="J700" s="159">
        <f>IFERROR((B700/B687)^4-1-D700/100,"")</f>
        <v/>
      </c>
    </row>
    <row r="701">
      <c r="A701" s="10" t="n">
        <v>40326</v>
      </c>
      <c r="B701" s="13">
        <f>IF(VLOOKUP(A701,SP500相关数据!$B$11:$C$24727,2,TRUE)&lt;&gt;"",VLOOKUP(A701,SP500相关数据!$B$11:$C$24727,2,TRUE),IF(VLOOKUP(A701-1,SP500相关数据!$B$11:$C$24727,2,TRUE)&lt;&gt;"",VLOOKUP(A701-1,SP500相关数据!$B$11:$C$24727,2,TRUE),VLOOKUP(A701-2,SP500相关数据!$B$11:$C$24727,2,TRUE)))</f>
        <v/>
      </c>
      <c r="C701" s="13">
        <f>IFERROR(IF(VLOOKUP(A701,SP500相关数据!$B$11:$E$24727,4,TRUE)&lt;&gt;"",VLOOKUP(A701,SP500相关数据!$B$11:$E$24727,4,TRUE),IF(VLOOKUP(A701-1,SP500相关数据!$B$11:$E$24727,4,TRUE)&lt;&gt;"",VLOOKUP(A701-1,SP500相关数据!$B$11:$E$24727,4,TRUE),VLOOKUP(A701-2,SP500相关数据!$B$11:$E$24727,4,TRUE))),"")</f>
        <v/>
      </c>
      <c r="D701" s="13">
        <f>IF(VLOOKUP(A701,高收益利差!$A:$B,2,TRUE)&lt;&gt;"",VLOOKUP(A701,高收益利差!$A:$B,2,TRUE),IF(VLOOKUP(A701-1,高收益利差!$A:$B,2,TRUE)&lt;&gt;"",VLOOKUP(A701-1,高收益利差!$A:$B,2,TRUE),VLOOKUP(A701-2,高收益利差!$A:$B,2,TRUE)))</f>
        <v/>
      </c>
      <c r="E701" s="13">
        <f>IFERROR(VLOOKUP(A701,'10Y2Y'!$A:$B,2,TRUE),"")</f>
        <v/>
      </c>
      <c r="F701">
        <f>IFERROR(D701-D688,"")</f>
        <v/>
      </c>
      <c r="G701">
        <f>IFERROR(B701/AVERAGE(B662:B701)-1,"")</f>
        <v/>
      </c>
      <c r="H701">
        <f>IF(B701="","",IFERROR(AVERAGE(B662:B701)/AVERAGE(B649:B688)-1,""))</f>
        <v/>
      </c>
      <c r="I701">
        <f>IFERROR(VLOOKUP(A701,'Sahm Rule'!$A:$B,2,TRUE),"")</f>
        <v/>
      </c>
      <c r="J701" s="159">
        <f>IFERROR((B701/B688)^4-1-D701/100,"")</f>
        <v/>
      </c>
    </row>
    <row r="702">
      <c r="A702" s="10" t="n">
        <v>40333</v>
      </c>
      <c r="B702" s="13">
        <f>IF(VLOOKUP(A702,SP500相关数据!$B$11:$C$24727,2,TRUE)&lt;&gt;"",VLOOKUP(A702,SP500相关数据!$B$11:$C$24727,2,TRUE),IF(VLOOKUP(A702-1,SP500相关数据!$B$11:$C$24727,2,TRUE)&lt;&gt;"",VLOOKUP(A702-1,SP500相关数据!$B$11:$C$24727,2,TRUE),VLOOKUP(A702-2,SP500相关数据!$B$11:$C$24727,2,TRUE)))</f>
        <v/>
      </c>
      <c r="C702" s="13">
        <f>IFERROR(IF(VLOOKUP(A702,SP500相关数据!$B$11:$E$24727,4,TRUE)&lt;&gt;"",VLOOKUP(A702,SP500相关数据!$B$11:$E$24727,4,TRUE),IF(VLOOKUP(A702-1,SP500相关数据!$B$11:$E$24727,4,TRUE)&lt;&gt;"",VLOOKUP(A702-1,SP500相关数据!$B$11:$E$24727,4,TRUE),VLOOKUP(A702-2,SP500相关数据!$B$11:$E$24727,4,TRUE))),"")</f>
        <v/>
      </c>
      <c r="D702" s="13">
        <f>IF(VLOOKUP(A702,高收益利差!$A:$B,2,TRUE)&lt;&gt;"",VLOOKUP(A702,高收益利差!$A:$B,2,TRUE),IF(VLOOKUP(A702-1,高收益利差!$A:$B,2,TRUE)&lt;&gt;"",VLOOKUP(A702-1,高收益利差!$A:$B,2,TRUE),VLOOKUP(A702-2,高收益利差!$A:$B,2,TRUE)))</f>
        <v/>
      </c>
      <c r="E702" s="13">
        <f>IFERROR(VLOOKUP(A702,'10Y2Y'!$A:$B,2,TRUE),"")</f>
        <v/>
      </c>
      <c r="F702">
        <f>IFERROR(D702-D689,"")</f>
        <v/>
      </c>
      <c r="G702">
        <f>IFERROR(B702/AVERAGE(B663:B702)-1,"")</f>
        <v/>
      </c>
      <c r="H702">
        <f>IF(B702="","",IFERROR(AVERAGE(B663:B702)/AVERAGE(B650:B689)-1,""))</f>
        <v/>
      </c>
      <c r="I702">
        <f>IFERROR(VLOOKUP(A702,'Sahm Rule'!$A:$B,2,TRUE),"")</f>
        <v/>
      </c>
      <c r="J702" s="159">
        <f>IFERROR((B702/B689)^4-1-D702/100,"")</f>
        <v/>
      </c>
    </row>
    <row r="703">
      <c r="A703" s="10" t="n">
        <v>40340</v>
      </c>
      <c r="B703" s="13">
        <f>IF(VLOOKUP(A703,SP500相关数据!$B$11:$C$24727,2,TRUE)&lt;&gt;"",VLOOKUP(A703,SP500相关数据!$B$11:$C$24727,2,TRUE),IF(VLOOKUP(A703-1,SP500相关数据!$B$11:$C$24727,2,TRUE)&lt;&gt;"",VLOOKUP(A703-1,SP500相关数据!$B$11:$C$24727,2,TRUE),VLOOKUP(A703-2,SP500相关数据!$B$11:$C$24727,2,TRUE)))</f>
        <v/>
      </c>
      <c r="C703" s="13">
        <f>IFERROR(IF(VLOOKUP(A703,SP500相关数据!$B$11:$E$24727,4,TRUE)&lt;&gt;"",VLOOKUP(A703,SP500相关数据!$B$11:$E$24727,4,TRUE),IF(VLOOKUP(A703-1,SP500相关数据!$B$11:$E$24727,4,TRUE)&lt;&gt;"",VLOOKUP(A703-1,SP500相关数据!$B$11:$E$24727,4,TRUE),VLOOKUP(A703-2,SP500相关数据!$B$11:$E$24727,4,TRUE))),"")</f>
        <v/>
      </c>
      <c r="D703" s="13">
        <f>IF(VLOOKUP(A703,高收益利差!$A:$B,2,TRUE)&lt;&gt;"",VLOOKUP(A703,高收益利差!$A:$B,2,TRUE),IF(VLOOKUP(A703-1,高收益利差!$A:$B,2,TRUE)&lt;&gt;"",VLOOKUP(A703-1,高收益利差!$A:$B,2,TRUE),VLOOKUP(A703-2,高收益利差!$A:$B,2,TRUE)))</f>
        <v/>
      </c>
      <c r="E703" s="13">
        <f>IFERROR(VLOOKUP(A703,'10Y2Y'!$A:$B,2,TRUE),"")</f>
        <v/>
      </c>
      <c r="F703">
        <f>IFERROR(D703-D690,"")</f>
        <v/>
      </c>
      <c r="G703">
        <f>IFERROR(B703/AVERAGE(B664:B703)-1,"")</f>
        <v/>
      </c>
      <c r="H703">
        <f>IF(B703="","",IFERROR(AVERAGE(B664:B703)/AVERAGE(B651:B690)-1,""))</f>
        <v/>
      </c>
      <c r="I703">
        <f>IFERROR(VLOOKUP(A703,'Sahm Rule'!$A:$B,2,TRUE),"")</f>
        <v/>
      </c>
      <c r="J703" s="159">
        <f>IFERROR((B703/B690)^4-1-D703/100,"")</f>
        <v/>
      </c>
    </row>
    <row r="704">
      <c r="A704" s="10" t="n">
        <v>40347</v>
      </c>
      <c r="B704" s="13">
        <f>IF(VLOOKUP(A704,SP500相关数据!$B$11:$C$24727,2,TRUE)&lt;&gt;"",VLOOKUP(A704,SP500相关数据!$B$11:$C$24727,2,TRUE),IF(VLOOKUP(A704-1,SP500相关数据!$B$11:$C$24727,2,TRUE)&lt;&gt;"",VLOOKUP(A704-1,SP500相关数据!$B$11:$C$24727,2,TRUE),VLOOKUP(A704-2,SP500相关数据!$B$11:$C$24727,2,TRUE)))</f>
        <v/>
      </c>
      <c r="C704" s="13">
        <f>IFERROR(IF(VLOOKUP(A704,SP500相关数据!$B$11:$E$24727,4,TRUE)&lt;&gt;"",VLOOKUP(A704,SP500相关数据!$B$11:$E$24727,4,TRUE),IF(VLOOKUP(A704-1,SP500相关数据!$B$11:$E$24727,4,TRUE)&lt;&gt;"",VLOOKUP(A704-1,SP500相关数据!$B$11:$E$24727,4,TRUE),VLOOKUP(A704-2,SP500相关数据!$B$11:$E$24727,4,TRUE))),"")</f>
        <v/>
      </c>
      <c r="D704" s="13">
        <f>IF(VLOOKUP(A704,高收益利差!$A:$B,2,TRUE)&lt;&gt;"",VLOOKUP(A704,高收益利差!$A:$B,2,TRUE),IF(VLOOKUP(A704-1,高收益利差!$A:$B,2,TRUE)&lt;&gt;"",VLOOKUP(A704-1,高收益利差!$A:$B,2,TRUE),VLOOKUP(A704-2,高收益利差!$A:$B,2,TRUE)))</f>
        <v/>
      </c>
      <c r="E704" s="13">
        <f>IFERROR(VLOOKUP(A704,'10Y2Y'!$A:$B,2,TRUE),"")</f>
        <v/>
      </c>
      <c r="F704">
        <f>IFERROR(D704-D691,"")</f>
        <v/>
      </c>
      <c r="G704">
        <f>IFERROR(B704/AVERAGE(B665:B704)-1,"")</f>
        <v/>
      </c>
      <c r="H704">
        <f>IF(B704="","",IFERROR(AVERAGE(B665:B704)/AVERAGE(B652:B691)-1,""))</f>
        <v/>
      </c>
      <c r="I704">
        <f>IFERROR(VLOOKUP(A704,'Sahm Rule'!$A:$B,2,TRUE),"")</f>
        <v/>
      </c>
      <c r="J704" s="159">
        <f>IFERROR((B704/B691)^4-1-D704/100,"")</f>
        <v/>
      </c>
    </row>
    <row r="705">
      <c r="A705" s="10" t="n">
        <v>40354</v>
      </c>
      <c r="B705" s="13">
        <f>IF(VLOOKUP(A705,SP500相关数据!$B$11:$C$24727,2,TRUE)&lt;&gt;"",VLOOKUP(A705,SP500相关数据!$B$11:$C$24727,2,TRUE),IF(VLOOKUP(A705-1,SP500相关数据!$B$11:$C$24727,2,TRUE)&lt;&gt;"",VLOOKUP(A705-1,SP500相关数据!$B$11:$C$24727,2,TRUE),VLOOKUP(A705-2,SP500相关数据!$B$11:$C$24727,2,TRUE)))</f>
        <v/>
      </c>
      <c r="C705" s="13">
        <f>IFERROR(IF(VLOOKUP(A705,SP500相关数据!$B$11:$E$24727,4,TRUE)&lt;&gt;"",VLOOKUP(A705,SP500相关数据!$B$11:$E$24727,4,TRUE),IF(VLOOKUP(A705-1,SP500相关数据!$B$11:$E$24727,4,TRUE)&lt;&gt;"",VLOOKUP(A705-1,SP500相关数据!$B$11:$E$24727,4,TRUE),VLOOKUP(A705-2,SP500相关数据!$B$11:$E$24727,4,TRUE))),"")</f>
        <v/>
      </c>
      <c r="D705" s="13">
        <f>IF(VLOOKUP(A705,高收益利差!$A:$B,2,TRUE)&lt;&gt;"",VLOOKUP(A705,高收益利差!$A:$B,2,TRUE),IF(VLOOKUP(A705-1,高收益利差!$A:$B,2,TRUE)&lt;&gt;"",VLOOKUP(A705-1,高收益利差!$A:$B,2,TRUE),VLOOKUP(A705-2,高收益利差!$A:$B,2,TRUE)))</f>
        <v/>
      </c>
      <c r="E705" s="13">
        <f>IFERROR(VLOOKUP(A705,'10Y2Y'!$A:$B,2,TRUE),"")</f>
        <v/>
      </c>
      <c r="F705">
        <f>IFERROR(D705-D692,"")</f>
        <v/>
      </c>
      <c r="G705">
        <f>IFERROR(B705/AVERAGE(B666:B705)-1,"")</f>
        <v/>
      </c>
      <c r="H705">
        <f>IF(B705="","",IFERROR(AVERAGE(B666:B705)/AVERAGE(B653:B692)-1,""))</f>
        <v/>
      </c>
      <c r="I705">
        <f>IFERROR(VLOOKUP(A705,'Sahm Rule'!$A:$B,2,TRUE),"")</f>
        <v/>
      </c>
      <c r="J705" s="159">
        <f>IFERROR((B705/B692)^4-1-D705/100,"")</f>
        <v/>
      </c>
    </row>
    <row r="706">
      <c r="A706" s="10" t="n">
        <v>40361</v>
      </c>
      <c r="B706" s="13">
        <f>IF(VLOOKUP(A706,SP500相关数据!$B$11:$C$24727,2,TRUE)&lt;&gt;"",VLOOKUP(A706,SP500相关数据!$B$11:$C$24727,2,TRUE),IF(VLOOKUP(A706-1,SP500相关数据!$B$11:$C$24727,2,TRUE)&lt;&gt;"",VLOOKUP(A706-1,SP500相关数据!$B$11:$C$24727,2,TRUE),VLOOKUP(A706-2,SP500相关数据!$B$11:$C$24727,2,TRUE)))</f>
        <v/>
      </c>
      <c r="C706" s="13">
        <f>IFERROR(IF(VLOOKUP(A706,SP500相关数据!$B$11:$E$24727,4,TRUE)&lt;&gt;"",VLOOKUP(A706,SP500相关数据!$B$11:$E$24727,4,TRUE),IF(VLOOKUP(A706-1,SP500相关数据!$B$11:$E$24727,4,TRUE)&lt;&gt;"",VLOOKUP(A706-1,SP500相关数据!$B$11:$E$24727,4,TRUE),VLOOKUP(A706-2,SP500相关数据!$B$11:$E$24727,4,TRUE))),"")</f>
        <v/>
      </c>
      <c r="D706" s="13">
        <f>IF(VLOOKUP(A706,高收益利差!$A:$B,2,TRUE)&lt;&gt;"",VLOOKUP(A706,高收益利差!$A:$B,2,TRUE),IF(VLOOKUP(A706-1,高收益利差!$A:$B,2,TRUE)&lt;&gt;"",VLOOKUP(A706-1,高收益利差!$A:$B,2,TRUE),VLOOKUP(A706-2,高收益利差!$A:$B,2,TRUE)))</f>
        <v/>
      </c>
      <c r="E706" s="13">
        <f>IFERROR(VLOOKUP(A706,'10Y2Y'!$A:$B,2,TRUE),"")</f>
        <v/>
      </c>
      <c r="F706">
        <f>IFERROR(D706-D693,"")</f>
        <v/>
      </c>
      <c r="G706">
        <f>IFERROR(B706/AVERAGE(B667:B706)-1,"")</f>
        <v/>
      </c>
      <c r="H706">
        <f>IF(B706="","",IFERROR(AVERAGE(B667:B706)/AVERAGE(B654:B693)-1,""))</f>
        <v/>
      </c>
      <c r="I706">
        <f>IFERROR(VLOOKUP(A706,'Sahm Rule'!$A:$B,2,TRUE),"")</f>
        <v/>
      </c>
      <c r="J706" s="159">
        <f>IFERROR((B706/B693)^4-1-D706/100,"")</f>
        <v/>
      </c>
    </row>
    <row r="707">
      <c r="A707" s="10" t="n">
        <v>40368</v>
      </c>
      <c r="B707" s="13">
        <f>IF(VLOOKUP(A707,SP500相关数据!$B$11:$C$24727,2,TRUE)&lt;&gt;"",VLOOKUP(A707,SP500相关数据!$B$11:$C$24727,2,TRUE),IF(VLOOKUP(A707-1,SP500相关数据!$B$11:$C$24727,2,TRUE)&lt;&gt;"",VLOOKUP(A707-1,SP500相关数据!$B$11:$C$24727,2,TRUE),VLOOKUP(A707-2,SP500相关数据!$B$11:$C$24727,2,TRUE)))</f>
        <v/>
      </c>
      <c r="C707" s="13">
        <f>IFERROR(IF(VLOOKUP(A707,SP500相关数据!$B$11:$E$24727,4,TRUE)&lt;&gt;"",VLOOKUP(A707,SP500相关数据!$B$11:$E$24727,4,TRUE),IF(VLOOKUP(A707-1,SP500相关数据!$B$11:$E$24727,4,TRUE)&lt;&gt;"",VLOOKUP(A707-1,SP500相关数据!$B$11:$E$24727,4,TRUE),VLOOKUP(A707-2,SP500相关数据!$B$11:$E$24727,4,TRUE))),"")</f>
        <v/>
      </c>
      <c r="D707" s="13">
        <f>IF(VLOOKUP(A707,高收益利差!$A:$B,2,TRUE)&lt;&gt;"",VLOOKUP(A707,高收益利差!$A:$B,2,TRUE),IF(VLOOKUP(A707-1,高收益利差!$A:$B,2,TRUE)&lt;&gt;"",VLOOKUP(A707-1,高收益利差!$A:$B,2,TRUE),VLOOKUP(A707-2,高收益利差!$A:$B,2,TRUE)))</f>
        <v/>
      </c>
      <c r="E707" s="13">
        <f>IFERROR(VLOOKUP(A707,'10Y2Y'!$A:$B,2,TRUE),"")</f>
        <v/>
      </c>
      <c r="F707">
        <f>IFERROR(D707-D694,"")</f>
        <v/>
      </c>
      <c r="G707">
        <f>IFERROR(B707/AVERAGE(B668:B707)-1,"")</f>
        <v/>
      </c>
      <c r="H707">
        <f>IF(B707="","",IFERROR(AVERAGE(B668:B707)/AVERAGE(B655:B694)-1,""))</f>
        <v/>
      </c>
      <c r="I707">
        <f>IFERROR(VLOOKUP(A707,'Sahm Rule'!$A:$B,2,TRUE),"")</f>
        <v/>
      </c>
      <c r="J707" s="159">
        <f>IFERROR((B707/B694)^4-1-D707/100,"")</f>
        <v/>
      </c>
    </row>
    <row r="708">
      <c r="A708" s="10" t="n">
        <v>40375</v>
      </c>
      <c r="B708" s="13">
        <f>IF(VLOOKUP(A708,SP500相关数据!$B$11:$C$24727,2,TRUE)&lt;&gt;"",VLOOKUP(A708,SP500相关数据!$B$11:$C$24727,2,TRUE),IF(VLOOKUP(A708-1,SP500相关数据!$B$11:$C$24727,2,TRUE)&lt;&gt;"",VLOOKUP(A708-1,SP500相关数据!$B$11:$C$24727,2,TRUE),VLOOKUP(A708-2,SP500相关数据!$B$11:$C$24727,2,TRUE)))</f>
        <v/>
      </c>
      <c r="C708" s="13">
        <f>IFERROR(IF(VLOOKUP(A708,SP500相关数据!$B$11:$E$24727,4,TRUE)&lt;&gt;"",VLOOKUP(A708,SP500相关数据!$B$11:$E$24727,4,TRUE),IF(VLOOKUP(A708-1,SP500相关数据!$B$11:$E$24727,4,TRUE)&lt;&gt;"",VLOOKUP(A708-1,SP500相关数据!$B$11:$E$24727,4,TRUE),VLOOKUP(A708-2,SP500相关数据!$B$11:$E$24727,4,TRUE))),"")</f>
        <v/>
      </c>
      <c r="D708" s="13">
        <f>IF(VLOOKUP(A708,高收益利差!$A:$B,2,TRUE)&lt;&gt;"",VLOOKUP(A708,高收益利差!$A:$B,2,TRUE),IF(VLOOKUP(A708-1,高收益利差!$A:$B,2,TRUE)&lt;&gt;"",VLOOKUP(A708-1,高收益利差!$A:$B,2,TRUE),VLOOKUP(A708-2,高收益利差!$A:$B,2,TRUE)))</f>
        <v/>
      </c>
      <c r="E708" s="13">
        <f>IFERROR(VLOOKUP(A708,'10Y2Y'!$A:$B,2,TRUE),"")</f>
        <v/>
      </c>
      <c r="F708">
        <f>IFERROR(D708-D695,"")</f>
        <v/>
      </c>
      <c r="G708">
        <f>IFERROR(B708/AVERAGE(B669:B708)-1,"")</f>
        <v/>
      </c>
      <c r="H708">
        <f>IF(B708="","",IFERROR(AVERAGE(B669:B708)/AVERAGE(B656:B695)-1,""))</f>
        <v/>
      </c>
      <c r="I708">
        <f>IFERROR(VLOOKUP(A708,'Sahm Rule'!$A:$B,2,TRUE),"")</f>
        <v/>
      </c>
      <c r="J708" s="159">
        <f>IFERROR((B708/B695)^4-1-D708/100,"")</f>
        <v/>
      </c>
    </row>
    <row r="709">
      <c r="A709" s="10" t="n">
        <v>40382</v>
      </c>
      <c r="B709" s="13">
        <f>IF(VLOOKUP(A709,SP500相关数据!$B$11:$C$24727,2,TRUE)&lt;&gt;"",VLOOKUP(A709,SP500相关数据!$B$11:$C$24727,2,TRUE),IF(VLOOKUP(A709-1,SP500相关数据!$B$11:$C$24727,2,TRUE)&lt;&gt;"",VLOOKUP(A709-1,SP500相关数据!$B$11:$C$24727,2,TRUE),VLOOKUP(A709-2,SP500相关数据!$B$11:$C$24727,2,TRUE)))</f>
        <v/>
      </c>
      <c r="C709" s="13">
        <f>IFERROR(IF(VLOOKUP(A709,SP500相关数据!$B$11:$E$24727,4,TRUE)&lt;&gt;"",VLOOKUP(A709,SP500相关数据!$B$11:$E$24727,4,TRUE),IF(VLOOKUP(A709-1,SP500相关数据!$B$11:$E$24727,4,TRUE)&lt;&gt;"",VLOOKUP(A709-1,SP500相关数据!$B$11:$E$24727,4,TRUE),VLOOKUP(A709-2,SP500相关数据!$B$11:$E$24727,4,TRUE))),"")</f>
        <v/>
      </c>
      <c r="D709" s="13">
        <f>IF(VLOOKUP(A709,高收益利差!$A:$B,2,TRUE)&lt;&gt;"",VLOOKUP(A709,高收益利差!$A:$B,2,TRUE),IF(VLOOKUP(A709-1,高收益利差!$A:$B,2,TRUE)&lt;&gt;"",VLOOKUP(A709-1,高收益利差!$A:$B,2,TRUE),VLOOKUP(A709-2,高收益利差!$A:$B,2,TRUE)))</f>
        <v/>
      </c>
      <c r="E709" s="13">
        <f>IFERROR(VLOOKUP(A709,'10Y2Y'!$A:$B,2,TRUE),"")</f>
        <v/>
      </c>
      <c r="F709">
        <f>IFERROR(D709-D696,"")</f>
        <v/>
      </c>
      <c r="G709">
        <f>IFERROR(B709/AVERAGE(B670:B709)-1,"")</f>
        <v/>
      </c>
      <c r="H709">
        <f>IF(B709="","",IFERROR(AVERAGE(B670:B709)/AVERAGE(B657:B696)-1,""))</f>
        <v/>
      </c>
      <c r="I709">
        <f>IFERROR(VLOOKUP(A709,'Sahm Rule'!$A:$B,2,TRUE),"")</f>
        <v/>
      </c>
      <c r="J709" s="159">
        <f>IFERROR((B709/B696)^4-1-D709/100,"")</f>
        <v/>
      </c>
    </row>
    <row r="710">
      <c r="A710" s="10" t="n">
        <v>40389</v>
      </c>
      <c r="B710" s="13">
        <f>IF(VLOOKUP(A710,SP500相关数据!$B$11:$C$24727,2,TRUE)&lt;&gt;"",VLOOKUP(A710,SP500相关数据!$B$11:$C$24727,2,TRUE),IF(VLOOKUP(A710-1,SP500相关数据!$B$11:$C$24727,2,TRUE)&lt;&gt;"",VLOOKUP(A710-1,SP500相关数据!$B$11:$C$24727,2,TRUE),VLOOKUP(A710-2,SP500相关数据!$B$11:$C$24727,2,TRUE)))</f>
        <v/>
      </c>
      <c r="C710" s="13">
        <f>IFERROR(IF(VLOOKUP(A710,SP500相关数据!$B$11:$E$24727,4,TRUE)&lt;&gt;"",VLOOKUP(A710,SP500相关数据!$B$11:$E$24727,4,TRUE),IF(VLOOKUP(A710-1,SP500相关数据!$B$11:$E$24727,4,TRUE)&lt;&gt;"",VLOOKUP(A710-1,SP500相关数据!$B$11:$E$24727,4,TRUE),VLOOKUP(A710-2,SP500相关数据!$B$11:$E$24727,4,TRUE))),"")</f>
        <v/>
      </c>
      <c r="D710" s="13">
        <f>IF(VLOOKUP(A710,高收益利差!$A:$B,2,TRUE)&lt;&gt;"",VLOOKUP(A710,高收益利差!$A:$B,2,TRUE),IF(VLOOKUP(A710-1,高收益利差!$A:$B,2,TRUE)&lt;&gt;"",VLOOKUP(A710-1,高收益利差!$A:$B,2,TRUE),VLOOKUP(A710-2,高收益利差!$A:$B,2,TRUE)))</f>
        <v/>
      </c>
      <c r="E710" s="13">
        <f>IFERROR(VLOOKUP(A710,'10Y2Y'!$A:$B,2,TRUE),"")</f>
        <v/>
      </c>
      <c r="F710">
        <f>IFERROR(D710-D697,"")</f>
        <v/>
      </c>
      <c r="G710">
        <f>IFERROR(B710/AVERAGE(B671:B710)-1,"")</f>
        <v/>
      </c>
      <c r="H710">
        <f>IF(B710="","",IFERROR(AVERAGE(B671:B710)/AVERAGE(B658:B697)-1,""))</f>
        <v/>
      </c>
      <c r="I710">
        <f>IFERROR(VLOOKUP(A710,'Sahm Rule'!$A:$B,2,TRUE),"")</f>
        <v/>
      </c>
      <c r="J710" s="159">
        <f>IFERROR((B710/B697)^4-1-D710/100,"")</f>
        <v/>
      </c>
    </row>
    <row r="711">
      <c r="A711" s="10" t="n">
        <v>40396</v>
      </c>
      <c r="B711" s="13">
        <f>IF(VLOOKUP(A711,SP500相关数据!$B$11:$C$24727,2,TRUE)&lt;&gt;"",VLOOKUP(A711,SP500相关数据!$B$11:$C$24727,2,TRUE),IF(VLOOKUP(A711-1,SP500相关数据!$B$11:$C$24727,2,TRUE)&lt;&gt;"",VLOOKUP(A711-1,SP500相关数据!$B$11:$C$24727,2,TRUE),VLOOKUP(A711-2,SP500相关数据!$B$11:$C$24727,2,TRUE)))</f>
        <v/>
      </c>
      <c r="C711" s="13">
        <f>IFERROR(IF(VLOOKUP(A711,SP500相关数据!$B$11:$E$24727,4,TRUE)&lt;&gt;"",VLOOKUP(A711,SP500相关数据!$B$11:$E$24727,4,TRUE),IF(VLOOKUP(A711-1,SP500相关数据!$B$11:$E$24727,4,TRUE)&lt;&gt;"",VLOOKUP(A711-1,SP500相关数据!$B$11:$E$24727,4,TRUE),VLOOKUP(A711-2,SP500相关数据!$B$11:$E$24727,4,TRUE))),"")</f>
        <v/>
      </c>
      <c r="D711" s="13">
        <f>IF(VLOOKUP(A711,高收益利差!$A:$B,2,TRUE)&lt;&gt;"",VLOOKUP(A711,高收益利差!$A:$B,2,TRUE),IF(VLOOKUP(A711-1,高收益利差!$A:$B,2,TRUE)&lt;&gt;"",VLOOKUP(A711-1,高收益利差!$A:$B,2,TRUE),VLOOKUP(A711-2,高收益利差!$A:$B,2,TRUE)))</f>
        <v/>
      </c>
      <c r="E711" s="13">
        <f>IFERROR(VLOOKUP(A711,'10Y2Y'!$A:$B,2,TRUE),"")</f>
        <v/>
      </c>
      <c r="F711">
        <f>IFERROR(D711-D698,"")</f>
        <v/>
      </c>
      <c r="G711">
        <f>IFERROR(B711/AVERAGE(B672:B711)-1,"")</f>
        <v/>
      </c>
      <c r="H711">
        <f>IF(B711="","",IFERROR(AVERAGE(B672:B711)/AVERAGE(B659:B698)-1,""))</f>
        <v/>
      </c>
      <c r="I711">
        <f>IFERROR(VLOOKUP(A711,'Sahm Rule'!$A:$B,2,TRUE),"")</f>
        <v/>
      </c>
      <c r="J711" s="159">
        <f>IFERROR((B711/B698)^4-1-D711/100,"")</f>
        <v/>
      </c>
    </row>
    <row r="712">
      <c r="A712" s="10" t="n">
        <v>40403</v>
      </c>
      <c r="B712" s="13">
        <f>IF(VLOOKUP(A712,SP500相关数据!$B$11:$C$24727,2,TRUE)&lt;&gt;"",VLOOKUP(A712,SP500相关数据!$B$11:$C$24727,2,TRUE),IF(VLOOKUP(A712-1,SP500相关数据!$B$11:$C$24727,2,TRUE)&lt;&gt;"",VLOOKUP(A712-1,SP500相关数据!$B$11:$C$24727,2,TRUE),VLOOKUP(A712-2,SP500相关数据!$B$11:$C$24727,2,TRUE)))</f>
        <v/>
      </c>
      <c r="C712" s="13">
        <f>IFERROR(IF(VLOOKUP(A712,SP500相关数据!$B$11:$E$24727,4,TRUE)&lt;&gt;"",VLOOKUP(A712,SP500相关数据!$B$11:$E$24727,4,TRUE),IF(VLOOKUP(A712-1,SP500相关数据!$B$11:$E$24727,4,TRUE)&lt;&gt;"",VLOOKUP(A712-1,SP500相关数据!$B$11:$E$24727,4,TRUE),VLOOKUP(A712-2,SP500相关数据!$B$11:$E$24727,4,TRUE))),"")</f>
        <v/>
      </c>
      <c r="D712" s="13">
        <f>IF(VLOOKUP(A712,高收益利差!$A:$B,2,TRUE)&lt;&gt;"",VLOOKUP(A712,高收益利差!$A:$B,2,TRUE),IF(VLOOKUP(A712-1,高收益利差!$A:$B,2,TRUE)&lt;&gt;"",VLOOKUP(A712-1,高收益利差!$A:$B,2,TRUE),VLOOKUP(A712-2,高收益利差!$A:$B,2,TRUE)))</f>
        <v/>
      </c>
      <c r="E712" s="13">
        <f>IFERROR(VLOOKUP(A712,'10Y2Y'!$A:$B,2,TRUE),"")</f>
        <v/>
      </c>
      <c r="F712">
        <f>IFERROR(D712-D699,"")</f>
        <v/>
      </c>
      <c r="G712">
        <f>IFERROR(B712/AVERAGE(B673:B712)-1,"")</f>
        <v/>
      </c>
      <c r="H712">
        <f>IF(B712="","",IFERROR(AVERAGE(B673:B712)/AVERAGE(B660:B699)-1,""))</f>
        <v/>
      </c>
      <c r="I712">
        <f>IFERROR(VLOOKUP(A712,'Sahm Rule'!$A:$B,2,TRUE),"")</f>
        <v/>
      </c>
      <c r="J712" s="159">
        <f>IFERROR((B712/B699)^4-1-D712/100,"")</f>
        <v/>
      </c>
    </row>
    <row r="713">
      <c r="A713" s="10" t="n">
        <v>40410</v>
      </c>
      <c r="B713" s="13">
        <f>IF(VLOOKUP(A713,SP500相关数据!$B$11:$C$24727,2,TRUE)&lt;&gt;"",VLOOKUP(A713,SP500相关数据!$B$11:$C$24727,2,TRUE),IF(VLOOKUP(A713-1,SP500相关数据!$B$11:$C$24727,2,TRUE)&lt;&gt;"",VLOOKUP(A713-1,SP500相关数据!$B$11:$C$24727,2,TRUE),VLOOKUP(A713-2,SP500相关数据!$B$11:$C$24727,2,TRUE)))</f>
        <v/>
      </c>
      <c r="C713" s="13">
        <f>IFERROR(IF(VLOOKUP(A713,SP500相关数据!$B$11:$E$24727,4,TRUE)&lt;&gt;"",VLOOKUP(A713,SP500相关数据!$B$11:$E$24727,4,TRUE),IF(VLOOKUP(A713-1,SP500相关数据!$B$11:$E$24727,4,TRUE)&lt;&gt;"",VLOOKUP(A713-1,SP500相关数据!$B$11:$E$24727,4,TRUE),VLOOKUP(A713-2,SP500相关数据!$B$11:$E$24727,4,TRUE))),"")</f>
        <v/>
      </c>
      <c r="D713" s="13">
        <f>IF(VLOOKUP(A713,高收益利差!$A:$B,2,TRUE)&lt;&gt;"",VLOOKUP(A713,高收益利差!$A:$B,2,TRUE),IF(VLOOKUP(A713-1,高收益利差!$A:$B,2,TRUE)&lt;&gt;"",VLOOKUP(A713-1,高收益利差!$A:$B,2,TRUE),VLOOKUP(A713-2,高收益利差!$A:$B,2,TRUE)))</f>
        <v/>
      </c>
      <c r="E713" s="13">
        <f>IFERROR(VLOOKUP(A713,'10Y2Y'!$A:$B,2,TRUE),"")</f>
        <v/>
      </c>
      <c r="F713">
        <f>IFERROR(D713-D700,"")</f>
        <v/>
      </c>
      <c r="G713">
        <f>IFERROR(B713/AVERAGE(B674:B713)-1,"")</f>
        <v/>
      </c>
      <c r="H713">
        <f>IF(B713="","",IFERROR(AVERAGE(B674:B713)/AVERAGE(B661:B700)-1,""))</f>
        <v/>
      </c>
      <c r="I713">
        <f>IFERROR(VLOOKUP(A713,'Sahm Rule'!$A:$B,2,TRUE),"")</f>
        <v/>
      </c>
      <c r="J713" s="159">
        <f>IFERROR((B713/B700)^4-1-D713/100,"")</f>
        <v/>
      </c>
    </row>
    <row r="714">
      <c r="A714" s="10" t="n">
        <v>40417</v>
      </c>
      <c r="B714" s="13">
        <f>IF(VLOOKUP(A714,SP500相关数据!$B$11:$C$24727,2,TRUE)&lt;&gt;"",VLOOKUP(A714,SP500相关数据!$B$11:$C$24727,2,TRUE),IF(VLOOKUP(A714-1,SP500相关数据!$B$11:$C$24727,2,TRUE)&lt;&gt;"",VLOOKUP(A714-1,SP500相关数据!$B$11:$C$24727,2,TRUE),VLOOKUP(A714-2,SP500相关数据!$B$11:$C$24727,2,TRUE)))</f>
        <v/>
      </c>
      <c r="C714" s="13">
        <f>IFERROR(IF(VLOOKUP(A714,SP500相关数据!$B$11:$E$24727,4,TRUE)&lt;&gt;"",VLOOKUP(A714,SP500相关数据!$B$11:$E$24727,4,TRUE),IF(VLOOKUP(A714-1,SP500相关数据!$B$11:$E$24727,4,TRUE)&lt;&gt;"",VLOOKUP(A714-1,SP500相关数据!$B$11:$E$24727,4,TRUE),VLOOKUP(A714-2,SP500相关数据!$B$11:$E$24727,4,TRUE))),"")</f>
        <v/>
      </c>
      <c r="D714" s="13">
        <f>IF(VLOOKUP(A714,高收益利差!$A:$B,2,TRUE)&lt;&gt;"",VLOOKUP(A714,高收益利差!$A:$B,2,TRUE),IF(VLOOKUP(A714-1,高收益利差!$A:$B,2,TRUE)&lt;&gt;"",VLOOKUP(A714-1,高收益利差!$A:$B,2,TRUE),VLOOKUP(A714-2,高收益利差!$A:$B,2,TRUE)))</f>
        <v/>
      </c>
      <c r="E714" s="13">
        <f>IFERROR(VLOOKUP(A714,'10Y2Y'!$A:$B,2,TRUE),"")</f>
        <v/>
      </c>
      <c r="F714">
        <f>IFERROR(D714-D701,"")</f>
        <v/>
      </c>
      <c r="G714">
        <f>IFERROR(B714/AVERAGE(B675:B714)-1,"")</f>
        <v/>
      </c>
      <c r="H714">
        <f>IF(B714="","",IFERROR(AVERAGE(B675:B714)/AVERAGE(B662:B701)-1,""))</f>
        <v/>
      </c>
      <c r="I714">
        <f>IFERROR(VLOOKUP(A714,'Sahm Rule'!$A:$B,2,TRUE),"")</f>
        <v/>
      </c>
      <c r="J714" s="159">
        <f>IFERROR((B714/B701)^4-1-D714/100,"")</f>
        <v/>
      </c>
    </row>
    <row r="715">
      <c r="A715" s="10" t="n">
        <v>40424</v>
      </c>
      <c r="B715" s="13">
        <f>IF(VLOOKUP(A715,SP500相关数据!$B$11:$C$24727,2,TRUE)&lt;&gt;"",VLOOKUP(A715,SP500相关数据!$B$11:$C$24727,2,TRUE),IF(VLOOKUP(A715-1,SP500相关数据!$B$11:$C$24727,2,TRUE)&lt;&gt;"",VLOOKUP(A715-1,SP500相关数据!$B$11:$C$24727,2,TRUE),VLOOKUP(A715-2,SP500相关数据!$B$11:$C$24727,2,TRUE)))</f>
        <v/>
      </c>
      <c r="C715" s="13">
        <f>IFERROR(IF(VLOOKUP(A715,SP500相关数据!$B$11:$E$24727,4,TRUE)&lt;&gt;"",VLOOKUP(A715,SP500相关数据!$B$11:$E$24727,4,TRUE),IF(VLOOKUP(A715-1,SP500相关数据!$B$11:$E$24727,4,TRUE)&lt;&gt;"",VLOOKUP(A715-1,SP500相关数据!$B$11:$E$24727,4,TRUE),VLOOKUP(A715-2,SP500相关数据!$B$11:$E$24727,4,TRUE))),"")</f>
        <v/>
      </c>
      <c r="D715" s="13">
        <f>IF(VLOOKUP(A715,高收益利差!$A:$B,2,TRUE)&lt;&gt;"",VLOOKUP(A715,高收益利差!$A:$B,2,TRUE),IF(VLOOKUP(A715-1,高收益利差!$A:$B,2,TRUE)&lt;&gt;"",VLOOKUP(A715-1,高收益利差!$A:$B,2,TRUE),VLOOKUP(A715-2,高收益利差!$A:$B,2,TRUE)))</f>
        <v/>
      </c>
      <c r="E715" s="13">
        <f>IFERROR(VLOOKUP(A715,'10Y2Y'!$A:$B,2,TRUE),"")</f>
        <v/>
      </c>
      <c r="F715">
        <f>IFERROR(D715-D702,"")</f>
        <v/>
      </c>
      <c r="G715">
        <f>IFERROR(B715/AVERAGE(B676:B715)-1,"")</f>
        <v/>
      </c>
      <c r="H715">
        <f>IF(B715="","",IFERROR(AVERAGE(B676:B715)/AVERAGE(B663:B702)-1,""))</f>
        <v/>
      </c>
      <c r="I715">
        <f>IFERROR(VLOOKUP(A715,'Sahm Rule'!$A:$B,2,TRUE),"")</f>
        <v/>
      </c>
      <c r="J715" s="159">
        <f>IFERROR((B715/B702)^4-1-D715/100,"")</f>
        <v/>
      </c>
    </row>
    <row r="716">
      <c r="A716" s="10" t="n">
        <v>40431</v>
      </c>
      <c r="B716" s="13">
        <f>IF(VLOOKUP(A716,SP500相关数据!$B$11:$C$24727,2,TRUE)&lt;&gt;"",VLOOKUP(A716,SP500相关数据!$B$11:$C$24727,2,TRUE),IF(VLOOKUP(A716-1,SP500相关数据!$B$11:$C$24727,2,TRUE)&lt;&gt;"",VLOOKUP(A716-1,SP500相关数据!$B$11:$C$24727,2,TRUE),VLOOKUP(A716-2,SP500相关数据!$B$11:$C$24727,2,TRUE)))</f>
        <v/>
      </c>
      <c r="C716" s="13">
        <f>IFERROR(IF(VLOOKUP(A716,SP500相关数据!$B$11:$E$24727,4,TRUE)&lt;&gt;"",VLOOKUP(A716,SP500相关数据!$B$11:$E$24727,4,TRUE),IF(VLOOKUP(A716-1,SP500相关数据!$B$11:$E$24727,4,TRUE)&lt;&gt;"",VLOOKUP(A716-1,SP500相关数据!$B$11:$E$24727,4,TRUE),VLOOKUP(A716-2,SP500相关数据!$B$11:$E$24727,4,TRUE))),"")</f>
        <v/>
      </c>
      <c r="D716" s="13">
        <f>IF(VLOOKUP(A716,高收益利差!$A:$B,2,TRUE)&lt;&gt;"",VLOOKUP(A716,高收益利差!$A:$B,2,TRUE),IF(VLOOKUP(A716-1,高收益利差!$A:$B,2,TRUE)&lt;&gt;"",VLOOKUP(A716-1,高收益利差!$A:$B,2,TRUE),VLOOKUP(A716-2,高收益利差!$A:$B,2,TRUE)))</f>
        <v/>
      </c>
      <c r="E716" s="13">
        <f>IFERROR(VLOOKUP(A716,'10Y2Y'!$A:$B,2,TRUE),"")</f>
        <v/>
      </c>
      <c r="F716">
        <f>IFERROR(D716-D703,"")</f>
        <v/>
      </c>
      <c r="G716">
        <f>IFERROR(B716/AVERAGE(B677:B716)-1,"")</f>
        <v/>
      </c>
      <c r="H716">
        <f>IF(B716="","",IFERROR(AVERAGE(B677:B716)/AVERAGE(B664:B703)-1,""))</f>
        <v/>
      </c>
      <c r="I716">
        <f>IFERROR(VLOOKUP(A716,'Sahm Rule'!$A:$B,2,TRUE),"")</f>
        <v/>
      </c>
      <c r="J716" s="159">
        <f>IFERROR((B716/B703)^4-1-D716/100,"")</f>
        <v/>
      </c>
    </row>
    <row r="717">
      <c r="A717" s="10" t="n">
        <v>40438</v>
      </c>
      <c r="B717" s="13">
        <f>IF(VLOOKUP(A717,SP500相关数据!$B$11:$C$24727,2,TRUE)&lt;&gt;"",VLOOKUP(A717,SP500相关数据!$B$11:$C$24727,2,TRUE),IF(VLOOKUP(A717-1,SP500相关数据!$B$11:$C$24727,2,TRUE)&lt;&gt;"",VLOOKUP(A717-1,SP500相关数据!$B$11:$C$24727,2,TRUE),VLOOKUP(A717-2,SP500相关数据!$B$11:$C$24727,2,TRUE)))</f>
        <v/>
      </c>
      <c r="C717" s="13">
        <f>IFERROR(IF(VLOOKUP(A717,SP500相关数据!$B$11:$E$24727,4,TRUE)&lt;&gt;"",VLOOKUP(A717,SP500相关数据!$B$11:$E$24727,4,TRUE),IF(VLOOKUP(A717-1,SP500相关数据!$B$11:$E$24727,4,TRUE)&lt;&gt;"",VLOOKUP(A717-1,SP500相关数据!$B$11:$E$24727,4,TRUE),VLOOKUP(A717-2,SP500相关数据!$B$11:$E$24727,4,TRUE))),"")</f>
        <v/>
      </c>
      <c r="D717" s="13">
        <f>IF(VLOOKUP(A717,高收益利差!$A:$B,2,TRUE)&lt;&gt;"",VLOOKUP(A717,高收益利差!$A:$B,2,TRUE),IF(VLOOKUP(A717-1,高收益利差!$A:$B,2,TRUE)&lt;&gt;"",VLOOKUP(A717-1,高收益利差!$A:$B,2,TRUE),VLOOKUP(A717-2,高收益利差!$A:$B,2,TRUE)))</f>
        <v/>
      </c>
      <c r="E717" s="13">
        <f>IFERROR(VLOOKUP(A717,'10Y2Y'!$A:$B,2,TRUE),"")</f>
        <v/>
      </c>
      <c r="F717">
        <f>IFERROR(D717-D704,"")</f>
        <v/>
      </c>
      <c r="G717">
        <f>IFERROR(B717/AVERAGE(B678:B717)-1,"")</f>
        <v/>
      </c>
      <c r="H717">
        <f>IF(B717="","",IFERROR(AVERAGE(B678:B717)/AVERAGE(B665:B704)-1,""))</f>
        <v/>
      </c>
      <c r="I717">
        <f>IFERROR(VLOOKUP(A717,'Sahm Rule'!$A:$B,2,TRUE),"")</f>
        <v/>
      </c>
      <c r="J717" s="159">
        <f>IFERROR((B717/B704)^4-1-D717/100,"")</f>
        <v/>
      </c>
    </row>
    <row r="718">
      <c r="A718" s="10" t="n">
        <v>40445</v>
      </c>
      <c r="B718" s="13">
        <f>IF(VLOOKUP(A718,SP500相关数据!$B$11:$C$24727,2,TRUE)&lt;&gt;"",VLOOKUP(A718,SP500相关数据!$B$11:$C$24727,2,TRUE),IF(VLOOKUP(A718-1,SP500相关数据!$B$11:$C$24727,2,TRUE)&lt;&gt;"",VLOOKUP(A718-1,SP500相关数据!$B$11:$C$24727,2,TRUE),VLOOKUP(A718-2,SP500相关数据!$B$11:$C$24727,2,TRUE)))</f>
        <v/>
      </c>
      <c r="C718" s="13">
        <f>IFERROR(IF(VLOOKUP(A718,SP500相关数据!$B$11:$E$24727,4,TRUE)&lt;&gt;"",VLOOKUP(A718,SP500相关数据!$B$11:$E$24727,4,TRUE),IF(VLOOKUP(A718-1,SP500相关数据!$B$11:$E$24727,4,TRUE)&lt;&gt;"",VLOOKUP(A718-1,SP500相关数据!$B$11:$E$24727,4,TRUE),VLOOKUP(A718-2,SP500相关数据!$B$11:$E$24727,4,TRUE))),"")</f>
        <v/>
      </c>
      <c r="D718" s="13">
        <f>IF(VLOOKUP(A718,高收益利差!$A:$B,2,TRUE)&lt;&gt;"",VLOOKUP(A718,高收益利差!$A:$B,2,TRUE),IF(VLOOKUP(A718-1,高收益利差!$A:$B,2,TRUE)&lt;&gt;"",VLOOKUP(A718-1,高收益利差!$A:$B,2,TRUE),VLOOKUP(A718-2,高收益利差!$A:$B,2,TRUE)))</f>
        <v/>
      </c>
      <c r="E718" s="13">
        <f>IFERROR(VLOOKUP(A718,'10Y2Y'!$A:$B,2,TRUE),"")</f>
        <v/>
      </c>
      <c r="F718">
        <f>IFERROR(D718-D705,"")</f>
        <v/>
      </c>
      <c r="G718">
        <f>IFERROR(B718/AVERAGE(B679:B718)-1,"")</f>
        <v/>
      </c>
      <c r="H718">
        <f>IF(B718="","",IFERROR(AVERAGE(B679:B718)/AVERAGE(B666:B705)-1,""))</f>
        <v/>
      </c>
      <c r="I718">
        <f>IFERROR(VLOOKUP(A718,'Sahm Rule'!$A:$B,2,TRUE),"")</f>
        <v/>
      </c>
      <c r="J718" s="159">
        <f>IFERROR((B718/B705)^4-1-D718/100,"")</f>
        <v/>
      </c>
    </row>
    <row r="719">
      <c r="A719" s="10" t="n">
        <v>40452</v>
      </c>
      <c r="B719" s="13">
        <f>IF(VLOOKUP(A719,SP500相关数据!$B$11:$C$24727,2,TRUE)&lt;&gt;"",VLOOKUP(A719,SP500相关数据!$B$11:$C$24727,2,TRUE),IF(VLOOKUP(A719-1,SP500相关数据!$B$11:$C$24727,2,TRUE)&lt;&gt;"",VLOOKUP(A719-1,SP500相关数据!$B$11:$C$24727,2,TRUE),VLOOKUP(A719-2,SP500相关数据!$B$11:$C$24727,2,TRUE)))</f>
        <v/>
      </c>
      <c r="C719" s="13">
        <f>IFERROR(IF(VLOOKUP(A719,SP500相关数据!$B$11:$E$24727,4,TRUE)&lt;&gt;"",VLOOKUP(A719,SP500相关数据!$B$11:$E$24727,4,TRUE),IF(VLOOKUP(A719-1,SP500相关数据!$B$11:$E$24727,4,TRUE)&lt;&gt;"",VLOOKUP(A719-1,SP500相关数据!$B$11:$E$24727,4,TRUE),VLOOKUP(A719-2,SP500相关数据!$B$11:$E$24727,4,TRUE))),"")</f>
        <v/>
      </c>
      <c r="D719" s="13">
        <f>IF(VLOOKUP(A719,高收益利差!$A:$B,2,TRUE)&lt;&gt;"",VLOOKUP(A719,高收益利差!$A:$B,2,TRUE),IF(VLOOKUP(A719-1,高收益利差!$A:$B,2,TRUE)&lt;&gt;"",VLOOKUP(A719-1,高收益利差!$A:$B,2,TRUE),VLOOKUP(A719-2,高收益利差!$A:$B,2,TRUE)))</f>
        <v/>
      </c>
      <c r="E719" s="13">
        <f>IFERROR(VLOOKUP(A719,'10Y2Y'!$A:$B,2,TRUE),"")</f>
        <v/>
      </c>
      <c r="F719">
        <f>IFERROR(D719-D706,"")</f>
        <v/>
      </c>
      <c r="G719">
        <f>IFERROR(B719/AVERAGE(B680:B719)-1,"")</f>
        <v/>
      </c>
      <c r="H719">
        <f>IF(B719="","",IFERROR(AVERAGE(B680:B719)/AVERAGE(B667:B706)-1,""))</f>
        <v/>
      </c>
      <c r="I719">
        <f>IFERROR(VLOOKUP(A719,'Sahm Rule'!$A:$B,2,TRUE),"")</f>
        <v/>
      </c>
      <c r="J719" s="159">
        <f>IFERROR((B719/B706)^4-1-D719/100,"")</f>
        <v/>
      </c>
    </row>
    <row r="720">
      <c r="A720" s="10" t="n">
        <v>40459</v>
      </c>
      <c r="B720" s="13">
        <f>IF(VLOOKUP(A720,SP500相关数据!$B$11:$C$24727,2,TRUE)&lt;&gt;"",VLOOKUP(A720,SP500相关数据!$B$11:$C$24727,2,TRUE),IF(VLOOKUP(A720-1,SP500相关数据!$B$11:$C$24727,2,TRUE)&lt;&gt;"",VLOOKUP(A720-1,SP500相关数据!$B$11:$C$24727,2,TRUE),VLOOKUP(A720-2,SP500相关数据!$B$11:$C$24727,2,TRUE)))</f>
        <v/>
      </c>
      <c r="C720" s="13">
        <f>IFERROR(IF(VLOOKUP(A720,SP500相关数据!$B$11:$E$24727,4,TRUE)&lt;&gt;"",VLOOKUP(A720,SP500相关数据!$B$11:$E$24727,4,TRUE),IF(VLOOKUP(A720-1,SP500相关数据!$B$11:$E$24727,4,TRUE)&lt;&gt;"",VLOOKUP(A720-1,SP500相关数据!$B$11:$E$24727,4,TRUE),VLOOKUP(A720-2,SP500相关数据!$B$11:$E$24727,4,TRUE))),"")</f>
        <v/>
      </c>
      <c r="D720" s="13">
        <f>IF(VLOOKUP(A720,高收益利差!$A:$B,2,TRUE)&lt;&gt;"",VLOOKUP(A720,高收益利差!$A:$B,2,TRUE),IF(VLOOKUP(A720-1,高收益利差!$A:$B,2,TRUE)&lt;&gt;"",VLOOKUP(A720-1,高收益利差!$A:$B,2,TRUE),VLOOKUP(A720-2,高收益利差!$A:$B,2,TRUE)))</f>
        <v/>
      </c>
      <c r="E720" s="13">
        <f>IFERROR(VLOOKUP(A720,'10Y2Y'!$A:$B,2,TRUE),"")</f>
        <v/>
      </c>
      <c r="F720">
        <f>IFERROR(D720-D707,"")</f>
        <v/>
      </c>
      <c r="G720">
        <f>IFERROR(B720/AVERAGE(B681:B720)-1,"")</f>
        <v/>
      </c>
      <c r="H720">
        <f>IF(B720="","",IFERROR(AVERAGE(B681:B720)/AVERAGE(B668:B707)-1,""))</f>
        <v/>
      </c>
      <c r="I720">
        <f>IFERROR(VLOOKUP(A720,'Sahm Rule'!$A:$B,2,TRUE),"")</f>
        <v/>
      </c>
      <c r="J720" s="159">
        <f>IFERROR((B720/B707)^4-1-D720/100,"")</f>
        <v/>
      </c>
    </row>
    <row r="721">
      <c r="A721" s="10" t="n">
        <v>40466</v>
      </c>
      <c r="B721" s="13">
        <f>IF(VLOOKUP(A721,SP500相关数据!$B$11:$C$24727,2,TRUE)&lt;&gt;"",VLOOKUP(A721,SP500相关数据!$B$11:$C$24727,2,TRUE),IF(VLOOKUP(A721-1,SP500相关数据!$B$11:$C$24727,2,TRUE)&lt;&gt;"",VLOOKUP(A721-1,SP500相关数据!$B$11:$C$24727,2,TRUE),VLOOKUP(A721-2,SP500相关数据!$B$11:$C$24727,2,TRUE)))</f>
        <v/>
      </c>
      <c r="C721" s="13">
        <f>IFERROR(IF(VLOOKUP(A721,SP500相关数据!$B$11:$E$24727,4,TRUE)&lt;&gt;"",VLOOKUP(A721,SP500相关数据!$B$11:$E$24727,4,TRUE),IF(VLOOKUP(A721-1,SP500相关数据!$B$11:$E$24727,4,TRUE)&lt;&gt;"",VLOOKUP(A721-1,SP500相关数据!$B$11:$E$24727,4,TRUE),VLOOKUP(A721-2,SP500相关数据!$B$11:$E$24727,4,TRUE))),"")</f>
        <v/>
      </c>
      <c r="D721" s="13">
        <f>IF(VLOOKUP(A721,高收益利差!$A:$B,2,TRUE)&lt;&gt;"",VLOOKUP(A721,高收益利差!$A:$B,2,TRUE),IF(VLOOKUP(A721-1,高收益利差!$A:$B,2,TRUE)&lt;&gt;"",VLOOKUP(A721-1,高收益利差!$A:$B,2,TRUE),VLOOKUP(A721-2,高收益利差!$A:$B,2,TRUE)))</f>
        <v/>
      </c>
      <c r="E721" s="13">
        <f>IFERROR(VLOOKUP(A721,'10Y2Y'!$A:$B,2,TRUE),"")</f>
        <v/>
      </c>
      <c r="F721">
        <f>IFERROR(D721-D708,"")</f>
        <v/>
      </c>
      <c r="G721">
        <f>IFERROR(B721/AVERAGE(B682:B721)-1,"")</f>
        <v/>
      </c>
      <c r="H721">
        <f>IF(B721="","",IFERROR(AVERAGE(B682:B721)/AVERAGE(B669:B708)-1,""))</f>
        <v/>
      </c>
      <c r="I721">
        <f>IFERROR(VLOOKUP(A721,'Sahm Rule'!$A:$B,2,TRUE),"")</f>
        <v/>
      </c>
      <c r="J721" s="159">
        <f>IFERROR((B721/B708)^4-1-D721/100,"")</f>
        <v/>
      </c>
    </row>
    <row r="722">
      <c r="A722" s="10" t="n">
        <v>40473</v>
      </c>
      <c r="B722" s="13">
        <f>IF(VLOOKUP(A722,SP500相关数据!$B$11:$C$24727,2,TRUE)&lt;&gt;"",VLOOKUP(A722,SP500相关数据!$B$11:$C$24727,2,TRUE),IF(VLOOKUP(A722-1,SP500相关数据!$B$11:$C$24727,2,TRUE)&lt;&gt;"",VLOOKUP(A722-1,SP500相关数据!$B$11:$C$24727,2,TRUE),VLOOKUP(A722-2,SP500相关数据!$B$11:$C$24727,2,TRUE)))</f>
        <v/>
      </c>
      <c r="C722" s="13">
        <f>IFERROR(IF(VLOOKUP(A722,SP500相关数据!$B$11:$E$24727,4,TRUE)&lt;&gt;"",VLOOKUP(A722,SP500相关数据!$B$11:$E$24727,4,TRUE),IF(VLOOKUP(A722-1,SP500相关数据!$B$11:$E$24727,4,TRUE)&lt;&gt;"",VLOOKUP(A722-1,SP500相关数据!$B$11:$E$24727,4,TRUE),VLOOKUP(A722-2,SP500相关数据!$B$11:$E$24727,4,TRUE))),"")</f>
        <v/>
      </c>
      <c r="D722" s="13">
        <f>IF(VLOOKUP(A722,高收益利差!$A:$B,2,TRUE)&lt;&gt;"",VLOOKUP(A722,高收益利差!$A:$B,2,TRUE),IF(VLOOKUP(A722-1,高收益利差!$A:$B,2,TRUE)&lt;&gt;"",VLOOKUP(A722-1,高收益利差!$A:$B,2,TRUE),VLOOKUP(A722-2,高收益利差!$A:$B,2,TRUE)))</f>
        <v/>
      </c>
      <c r="E722" s="13">
        <f>IFERROR(VLOOKUP(A722,'10Y2Y'!$A:$B,2,TRUE),"")</f>
        <v/>
      </c>
      <c r="F722">
        <f>IFERROR(D722-D709,"")</f>
        <v/>
      </c>
      <c r="G722">
        <f>IFERROR(B722/AVERAGE(B683:B722)-1,"")</f>
        <v/>
      </c>
      <c r="H722">
        <f>IF(B722="","",IFERROR(AVERAGE(B683:B722)/AVERAGE(B670:B709)-1,""))</f>
        <v/>
      </c>
      <c r="I722">
        <f>IFERROR(VLOOKUP(A722,'Sahm Rule'!$A:$B,2,TRUE),"")</f>
        <v/>
      </c>
      <c r="J722" s="159">
        <f>IFERROR((B722/B709)^4-1-D722/100,"")</f>
        <v/>
      </c>
    </row>
    <row r="723">
      <c r="A723" s="10" t="n">
        <v>40480</v>
      </c>
      <c r="B723" s="13">
        <f>IF(VLOOKUP(A723,SP500相关数据!$B$11:$C$24727,2,TRUE)&lt;&gt;"",VLOOKUP(A723,SP500相关数据!$B$11:$C$24727,2,TRUE),IF(VLOOKUP(A723-1,SP500相关数据!$B$11:$C$24727,2,TRUE)&lt;&gt;"",VLOOKUP(A723-1,SP500相关数据!$B$11:$C$24727,2,TRUE),VLOOKUP(A723-2,SP500相关数据!$B$11:$C$24727,2,TRUE)))</f>
        <v/>
      </c>
      <c r="C723" s="13">
        <f>IFERROR(IF(VLOOKUP(A723,SP500相关数据!$B$11:$E$24727,4,TRUE)&lt;&gt;"",VLOOKUP(A723,SP500相关数据!$B$11:$E$24727,4,TRUE),IF(VLOOKUP(A723-1,SP500相关数据!$B$11:$E$24727,4,TRUE)&lt;&gt;"",VLOOKUP(A723-1,SP500相关数据!$B$11:$E$24727,4,TRUE),VLOOKUP(A723-2,SP500相关数据!$B$11:$E$24727,4,TRUE))),"")</f>
        <v/>
      </c>
      <c r="D723" s="13">
        <f>IF(VLOOKUP(A723,高收益利差!$A:$B,2,TRUE)&lt;&gt;"",VLOOKUP(A723,高收益利差!$A:$B,2,TRUE),IF(VLOOKUP(A723-1,高收益利差!$A:$B,2,TRUE)&lt;&gt;"",VLOOKUP(A723-1,高收益利差!$A:$B,2,TRUE),VLOOKUP(A723-2,高收益利差!$A:$B,2,TRUE)))</f>
        <v/>
      </c>
      <c r="E723" s="13">
        <f>IFERROR(VLOOKUP(A723,'10Y2Y'!$A:$B,2,TRUE),"")</f>
        <v/>
      </c>
      <c r="F723">
        <f>IFERROR(D723-D710,"")</f>
        <v/>
      </c>
      <c r="G723">
        <f>IFERROR(B723/AVERAGE(B684:B723)-1,"")</f>
        <v/>
      </c>
      <c r="H723">
        <f>IF(B723="","",IFERROR(AVERAGE(B684:B723)/AVERAGE(B671:B710)-1,""))</f>
        <v/>
      </c>
      <c r="I723">
        <f>IFERROR(VLOOKUP(A723,'Sahm Rule'!$A:$B,2,TRUE),"")</f>
        <v/>
      </c>
      <c r="J723" s="159">
        <f>IFERROR((B723/B710)^4-1-D723/100,"")</f>
        <v/>
      </c>
    </row>
    <row r="724">
      <c r="A724" s="10" t="n">
        <v>40487</v>
      </c>
      <c r="B724" s="13">
        <f>IF(VLOOKUP(A724,SP500相关数据!$B$11:$C$24727,2,TRUE)&lt;&gt;"",VLOOKUP(A724,SP500相关数据!$B$11:$C$24727,2,TRUE),IF(VLOOKUP(A724-1,SP500相关数据!$B$11:$C$24727,2,TRUE)&lt;&gt;"",VLOOKUP(A724-1,SP500相关数据!$B$11:$C$24727,2,TRUE),VLOOKUP(A724-2,SP500相关数据!$B$11:$C$24727,2,TRUE)))</f>
        <v/>
      </c>
      <c r="C724" s="13">
        <f>IFERROR(IF(VLOOKUP(A724,SP500相关数据!$B$11:$E$24727,4,TRUE)&lt;&gt;"",VLOOKUP(A724,SP500相关数据!$B$11:$E$24727,4,TRUE),IF(VLOOKUP(A724-1,SP500相关数据!$B$11:$E$24727,4,TRUE)&lt;&gt;"",VLOOKUP(A724-1,SP500相关数据!$B$11:$E$24727,4,TRUE),VLOOKUP(A724-2,SP500相关数据!$B$11:$E$24727,4,TRUE))),"")</f>
        <v/>
      </c>
      <c r="D724" s="13">
        <f>IF(VLOOKUP(A724,高收益利差!$A:$B,2,TRUE)&lt;&gt;"",VLOOKUP(A724,高收益利差!$A:$B,2,TRUE),IF(VLOOKUP(A724-1,高收益利差!$A:$B,2,TRUE)&lt;&gt;"",VLOOKUP(A724-1,高收益利差!$A:$B,2,TRUE),VLOOKUP(A724-2,高收益利差!$A:$B,2,TRUE)))</f>
        <v/>
      </c>
      <c r="E724" s="13">
        <f>IFERROR(VLOOKUP(A724,'10Y2Y'!$A:$B,2,TRUE),"")</f>
        <v/>
      </c>
      <c r="F724">
        <f>IFERROR(D724-D711,"")</f>
        <v/>
      </c>
      <c r="G724">
        <f>IFERROR(B724/AVERAGE(B685:B724)-1,"")</f>
        <v/>
      </c>
      <c r="H724">
        <f>IF(B724="","",IFERROR(AVERAGE(B685:B724)/AVERAGE(B672:B711)-1,""))</f>
        <v/>
      </c>
      <c r="I724">
        <f>IFERROR(VLOOKUP(A724,'Sahm Rule'!$A:$B,2,TRUE),"")</f>
        <v/>
      </c>
      <c r="J724" s="159">
        <f>IFERROR((B724/B711)^4-1-D724/100,"")</f>
        <v/>
      </c>
    </row>
    <row r="725">
      <c r="A725" s="10" t="n">
        <v>40494</v>
      </c>
      <c r="B725" s="13">
        <f>IF(VLOOKUP(A725,SP500相关数据!$B$11:$C$24727,2,TRUE)&lt;&gt;"",VLOOKUP(A725,SP500相关数据!$B$11:$C$24727,2,TRUE),IF(VLOOKUP(A725-1,SP500相关数据!$B$11:$C$24727,2,TRUE)&lt;&gt;"",VLOOKUP(A725-1,SP500相关数据!$B$11:$C$24727,2,TRUE),VLOOKUP(A725-2,SP500相关数据!$B$11:$C$24727,2,TRUE)))</f>
        <v/>
      </c>
      <c r="C725" s="13">
        <f>IFERROR(IF(VLOOKUP(A725,SP500相关数据!$B$11:$E$24727,4,TRUE)&lt;&gt;"",VLOOKUP(A725,SP500相关数据!$B$11:$E$24727,4,TRUE),IF(VLOOKUP(A725-1,SP500相关数据!$B$11:$E$24727,4,TRUE)&lt;&gt;"",VLOOKUP(A725-1,SP500相关数据!$B$11:$E$24727,4,TRUE),VLOOKUP(A725-2,SP500相关数据!$B$11:$E$24727,4,TRUE))),"")</f>
        <v/>
      </c>
      <c r="D725" s="13">
        <f>IF(VLOOKUP(A725,高收益利差!$A:$B,2,TRUE)&lt;&gt;"",VLOOKUP(A725,高收益利差!$A:$B,2,TRUE),IF(VLOOKUP(A725-1,高收益利差!$A:$B,2,TRUE)&lt;&gt;"",VLOOKUP(A725-1,高收益利差!$A:$B,2,TRUE),VLOOKUP(A725-2,高收益利差!$A:$B,2,TRUE)))</f>
        <v/>
      </c>
      <c r="E725" s="13">
        <f>IFERROR(VLOOKUP(A725,'10Y2Y'!$A:$B,2,TRUE),"")</f>
        <v/>
      </c>
      <c r="F725">
        <f>IFERROR(D725-D712,"")</f>
        <v/>
      </c>
      <c r="G725">
        <f>IFERROR(B725/AVERAGE(B686:B725)-1,"")</f>
        <v/>
      </c>
      <c r="H725">
        <f>IF(B725="","",IFERROR(AVERAGE(B686:B725)/AVERAGE(B673:B712)-1,""))</f>
        <v/>
      </c>
      <c r="I725">
        <f>IFERROR(VLOOKUP(A725,'Sahm Rule'!$A:$B,2,TRUE),"")</f>
        <v/>
      </c>
      <c r="J725" s="159">
        <f>IFERROR((B725/B712)^4-1-D725/100,"")</f>
        <v/>
      </c>
    </row>
    <row r="726">
      <c r="A726" s="10" t="n">
        <v>40501</v>
      </c>
      <c r="B726" s="13">
        <f>IF(VLOOKUP(A726,SP500相关数据!$B$11:$C$24727,2,TRUE)&lt;&gt;"",VLOOKUP(A726,SP500相关数据!$B$11:$C$24727,2,TRUE),IF(VLOOKUP(A726-1,SP500相关数据!$B$11:$C$24727,2,TRUE)&lt;&gt;"",VLOOKUP(A726-1,SP500相关数据!$B$11:$C$24727,2,TRUE),VLOOKUP(A726-2,SP500相关数据!$B$11:$C$24727,2,TRUE)))</f>
        <v/>
      </c>
      <c r="C726" s="13">
        <f>IFERROR(IF(VLOOKUP(A726,SP500相关数据!$B$11:$E$24727,4,TRUE)&lt;&gt;"",VLOOKUP(A726,SP500相关数据!$B$11:$E$24727,4,TRUE),IF(VLOOKUP(A726-1,SP500相关数据!$B$11:$E$24727,4,TRUE)&lt;&gt;"",VLOOKUP(A726-1,SP500相关数据!$B$11:$E$24727,4,TRUE),VLOOKUP(A726-2,SP500相关数据!$B$11:$E$24727,4,TRUE))),"")</f>
        <v/>
      </c>
      <c r="D726" s="13">
        <f>IF(VLOOKUP(A726,高收益利差!$A:$B,2,TRUE)&lt;&gt;"",VLOOKUP(A726,高收益利差!$A:$B,2,TRUE),IF(VLOOKUP(A726-1,高收益利差!$A:$B,2,TRUE)&lt;&gt;"",VLOOKUP(A726-1,高收益利差!$A:$B,2,TRUE),VLOOKUP(A726-2,高收益利差!$A:$B,2,TRUE)))</f>
        <v/>
      </c>
      <c r="E726" s="13">
        <f>IFERROR(VLOOKUP(A726,'10Y2Y'!$A:$B,2,TRUE),"")</f>
        <v/>
      </c>
      <c r="F726">
        <f>IFERROR(D726-D713,"")</f>
        <v/>
      </c>
      <c r="G726">
        <f>IFERROR(B726/AVERAGE(B687:B726)-1,"")</f>
        <v/>
      </c>
      <c r="H726">
        <f>IF(B726="","",IFERROR(AVERAGE(B687:B726)/AVERAGE(B674:B713)-1,""))</f>
        <v/>
      </c>
      <c r="I726">
        <f>IFERROR(VLOOKUP(A726,'Sahm Rule'!$A:$B,2,TRUE),"")</f>
        <v/>
      </c>
      <c r="J726" s="159">
        <f>IFERROR((B726/B713)^4-1-D726/100,"")</f>
        <v/>
      </c>
    </row>
    <row r="727">
      <c r="A727" s="10" t="n">
        <v>40508</v>
      </c>
      <c r="B727" s="13">
        <f>IF(VLOOKUP(A727,SP500相关数据!$B$11:$C$24727,2,TRUE)&lt;&gt;"",VLOOKUP(A727,SP500相关数据!$B$11:$C$24727,2,TRUE),IF(VLOOKUP(A727-1,SP500相关数据!$B$11:$C$24727,2,TRUE)&lt;&gt;"",VLOOKUP(A727-1,SP500相关数据!$B$11:$C$24727,2,TRUE),VLOOKUP(A727-2,SP500相关数据!$B$11:$C$24727,2,TRUE)))</f>
        <v/>
      </c>
      <c r="C727" s="13">
        <f>IFERROR(IF(VLOOKUP(A727,SP500相关数据!$B$11:$E$24727,4,TRUE)&lt;&gt;"",VLOOKUP(A727,SP500相关数据!$B$11:$E$24727,4,TRUE),IF(VLOOKUP(A727-1,SP500相关数据!$B$11:$E$24727,4,TRUE)&lt;&gt;"",VLOOKUP(A727-1,SP500相关数据!$B$11:$E$24727,4,TRUE),VLOOKUP(A727-2,SP500相关数据!$B$11:$E$24727,4,TRUE))),"")</f>
        <v/>
      </c>
      <c r="D727" s="13">
        <f>IF(VLOOKUP(A727,高收益利差!$A:$B,2,TRUE)&lt;&gt;"",VLOOKUP(A727,高收益利差!$A:$B,2,TRUE),IF(VLOOKUP(A727-1,高收益利差!$A:$B,2,TRUE)&lt;&gt;"",VLOOKUP(A727-1,高收益利差!$A:$B,2,TRUE),VLOOKUP(A727-2,高收益利差!$A:$B,2,TRUE)))</f>
        <v/>
      </c>
      <c r="E727" s="13">
        <f>IFERROR(VLOOKUP(A727,'10Y2Y'!$A:$B,2,TRUE),"")</f>
        <v/>
      </c>
      <c r="F727">
        <f>IFERROR(D727-D714,"")</f>
        <v/>
      </c>
      <c r="G727">
        <f>IFERROR(B727/AVERAGE(B688:B727)-1,"")</f>
        <v/>
      </c>
      <c r="H727">
        <f>IF(B727="","",IFERROR(AVERAGE(B688:B727)/AVERAGE(B675:B714)-1,""))</f>
        <v/>
      </c>
      <c r="I727">
        <f>IFERROR(VLOOKUP(A727,'Sahm Rule'!$A:$B,2,TRUE),"")</f>
        <v/>
      </c>
      <c r="J727" s="159">
        <f>IFERROR((B727/B714)^4-1-D727/100,"")</f>
        <v/>
      </c>
    </row>
    <row r="728">
      <c r="A728" s="10" t="n">
        <v>40515</v>
      </c>
      <c r="B728" s="13">
        <f>IF(VLOOKUP(A728,SP500相关数据!$B$11:$C$24727,2,TRUE)&lt;&gt;"",VLOOKUP(A728,SP500相关数据!$B$11:$C$24727,2,TRUE),IF(VLOOKUP(A728-1,SP500相关数据!$B$11:$C$24727,2,TRUE)&lt;&gt;"",VLOOKUP(A728-1,SP500相关数据!$B$11:$C$24727,2,TRUE),VLOOKUP(A728-2,SP500相关数据!$B$11:$C$24727,2,TRUE)))</f>
        <v/>
      </c>
      <c r="C728" s="13">
        <f>IFERROR(IF(VLOOKUP(A728,SP500相关数据!$B$11:$E$24727,4,TRUE)&lt;&gt;"",VLOOKUP(A728,SP500相关数据!$B$11:$E$24727,4,TRUE),IF(VLOOKUP(A728-1,SP500相关数据!$B$11:$E$24727,4,TRUE)&lt;&gt;"",VLOOKUP(A728-1,SP500相关数据!$B$11:$E$24727,4,TRUE),VLOOKUP(A728-2,SP500相关数据!$B$11:$E$24727,4,TRUE))),"")</f>
        <v/>
      </c>
      <c r="D728" s="13">
        <f>IF(VLOOKUP(A728,高收益利差!$A:$B,2,TRUE)&lt;&gt;"",VLOOKUP(A728,高收益利差!$A:$B,2,TRUE),IF(VLOOKUP(A728-1,高收益利差!$A:$B,2,TRUE)&lt;&gt;"",VLOOKUP(A728-1,高收益利差!$A:$B,2,TRUE),VLOOKUP(A728-2,高收益利差!$A:$B,2,TRUE)))</f>
        <v/>
      </c>
      <c r="E728" s="13">
        <f>IFERROR(VLOOKUP(A728,'10Y2Y'!$A:$B,2,TRUE),"")</f>
        <v/>
      </c>
      <c r="F728">
        <f>IFERROR(D728-D715,"")</f>
        <v/>
      </c>
      <c r="G728">
        <f>IFERROR(B728/AVERAGE(B689:B728)-1,"")</f>
        <v/>
      </c>
      <c r="H728">
        <f>IF(B728="","",IFERROR(AVERAGE(B689:B728)/AVERAGE(B676:B715)-1,""))</f>
        <v/>
      </c>
      <c r="I728">
        <f>IFERROR(VLOOKUP(A728,'Sahm Rule'!$A:$B,2,TRUE),"")</f>
        <v/>
      </c>
      <c r="J728" s="159">
        <f>IFERROR((B728/B715)^4-1-D728/100,"")</f>
        <v/>
      </c>
    </row>
    <row r="729">
      <c r="A729" s="10" t="n">
        <v>40522</v>
      </c>
      <c r="B729" s="13">
        <f>IF(VLOOKUP(A729,SP500相关数据!$B$11:$C$24727,2,TRUE)&lt;&gt;"",VLOOKUP(A729,SP500相关数据!$B$11:$C$24727,2,TRUE),IF(VLOOKUP(A729-1,SP500相关数据!$B$11:$C$24727,2,TRUE)&lt;&gt;"",VLOOKUP(A729-1,SP500相关数据!$B$11:$C$24727,2,TRUE),VLOOKUP(A729-2,SP500相关数据!$B$11:$C$24727,2,TRUE)))</f>
        <v/>
      </c>
      <c r="C729" s="13">
        <f>IFERROR(IF(VLOOKUP(A729,SP500相关数据!$B$11:$E$24727,4,TRUE)&lt;&gt;"",VLOOKUP(A729,SP500相关数据!$B$11:$E$24727,4,TRUE),IF(VLOOKUP(A729-1,SP500相关数据!$B$11:$E$24727,4,TRUE)&lt;&gt;"",VLOOKUP(A729-1,SP500相关数据!$B$11:$E$24727,4,TRUE),VLOOKUP(A729-2,SP500相关数据!$B$11:$E$24727,4,TRUE))),"")</f>
        <v/>
      </c>
      <c r="D729" s="13">
        <f>IF(VLOOKUP(A729,高收益利差!$A:$B,2,TRUE)&lt;&gt;"",VLOOKUP(A729,高收益利差!$A:$B,2,TRUE),IF(VLOOKUP(A729-1,高收益利差!$A:$B,2,TRUE)&lt;&gt;"",VLOOKUP(A729-1,高收益利差!$A:$B,2,TRUE),VLOOKUP(A729-2,高收益利差!$A:$B,2,TRUE)))</f>
        <v/>
      </c>
      <c r="E729" s="13">
        <f>IFERROR(VLOOKUP(A729,'10Y2Y'!$A:$B,2,TRUE),"")</f>
        <v/>
      </c>
      <c r="F729">
        <f>IFERROR(D729-D716,"")</f>
        <v/>
      </c>
      <c r="G729">
        <f>IFERROR(B729/AVERAGE(B690:B729)-1,"")</f>
        <v/>
      </c>
      <c r="H729">
        <f>IF(B729="","",IFERROR(AVERAGE(B690:B729)/AVERAGE(B677:B716)-1,""))</f>
        <v/>
      </c>
      <c r="I729">
        <f>IFERROR(VLOOKUP(A729,'Sahm Rule'!$A:$B,2,TRUE),"")</f>
        <v/>
      </c>
      <c r="J729" s="159">
        <f>IFERROR((B729/B716)^4-1-D729/100,"")</f>
        <v/>
      </c>
    </row>
    <row r="730">
      <c r="A730" s="10" t="n">
        <v>40529</v>
      </c>
      <c r="B730" s="13">
        <f>IF(VLOOKUP(A730,SP500相关数据!$B$11:$C$24727,2,TRUE)&lt;&gt;"",VLOOKUP(A730,SP500相关数据!$B$11:$C$24727,2,TRUE),IF(VLOOKUP(A730-1,SP500相关数据!$B$11:$C$24727,2,TRUE)&lt;&gt;"",VLOOKUP(A730-1,SP500相关数据!$B$11:$C$24727,2,TRUE),VLOOKUP(A730-2,SP500相关数据!$B$11:$C$24727,2,TRUE)))</f>
        <v/>
      </c>
      <c r="C730" s="13">
        <f>IFERROR(IF(VLOOKUP(A730,SP500相关数据!$B$11:$E$24727,4,TRUE)&lt;&gt;"",VLOOKUP(A730,SP500相关数据!$B$11:$E$24727,4,TRUE),IF(VLOOKUP(A730-1,SP500相关数据!$B$11:$E$24727,4,TRUE)&lt;&gt;"",VLOOKUP(A730-1,SP500相关数据!$B$11:$E$24727,4,TRUE),VLOOKUP(A730-2,SP500相关数据!$B$11:$E$24727,4,TRUE))),"")</f>
        <v/>
      </c>
      <c r="D730" s="13">
        <f>IF(VLOOKUP(A730,高收益利差!$A:$B,2,TRUE)&lt;&gt;"",VLOOKUP(A730,高收益利差!$A:$B,2,TRUE),IF(VLOOKUP(A730-1,高收益利差!$A:$B,2,TRUE)&lt;&gt;"",VLOOKUP(A730-1,高收益利差!$A:$B,2,TRUE),VLOOKUP(A730-2,高收益利差!$A:$B,2,TRUE)))</f>
        <v/>
      </c>
      <c r="E730" s="13">
        <f>IFERROR(VLOOKUP(A730,'10Y2Y'!$A:$B,2,TRUE),"")</f>
        <v/>
      </c>
      <c r="F730">
        <f>IFERROR(D730-D717,"")</f>
        <v/>
      </c>
      <c r="G730">
        <f>IFERROR(B730/AVERAGE(B691:B730)-1,"")</f>
        <v/>
      </c>
      <c r="H730">
        <f>IF(B730="","",IFERROR(AVERAGE(B691:B730)/AVERAGE(B678:B717)-1,""))</f>
        <v/>
      </c>
      <c r="I730">
        <f>IFERROR(VLOOKUP(A730,'Sahm Rule'!$A:$B,2,TRUE),"")</f>
        <v/>
      </c>
      <c r="J730" s="159">
        <f>IFERROR((B730/B717)^4-1-D730/100,"")</f>
        <v/>
      </c>
    </row>
    <row r="731">
      <c r="A731" s="10" t="n">
        <v>40536</v>
      </c>
      <c r="B731" s="13">
        <f>IF(VLOOKUP(A731,SP500相关数据!$B$11:$C$24727,2,TRUE)&lt;&gt;"",VLOOKUP(A731,SP500相关数据!$B$11:$C$24727,2,TRUE),IF(VLOOKUP(A731-1,SP500相关数据!$B$11:$C$24727,2,TRUE)&lt;&gt;"",VLOOKUP(A731-1,SP500相关数据!$B$11:$C$24727,2,TRUE),VLOOKUP(A731-2,SP500相关数据!$B$11:$C$24727,2,TRUE)))</f>
        <v/>
      </c>
      <c r="C731" s="13">
        <f>IFERROR(IF(VLOOKUP(A731,SP500相关数据!$B$11:$E$24727,4,TRUE)&lt;&gt;"",VLOOKUP(A731,SP500相关数据!$B$11:$E$24727,4,TRUE),IF(VLOOKUP(A731-1,SP500相关数据!$B$11:$E$24727,4,TRUE)&lt;&gt;"",VLOOKUP(A731-1,SP500相关数据!$B$11:$E$24727,4,TRUE),VLOOKUP(A731-2,SP500相关数据!$B$11:$E$24727,4,TRUE))),"")</f>
        <v/>
      </c>
      <c r="D731" s="13">
        <f>IF(VLOOKUP(A731,高收益利差!$A:$B,2,TRUE)&lt;&gt;"",VLOOKUP(A731,高收益利差!$A:$B,2,TRUE),IF(VLOOKUP(A731-1,高收益利差!$A:$B,2,TRUE)&lt;&gt;"",VLOOKUP(A731-1,高收益利差!$A:$B,2,TRUE),VLOOKUP(A731-2,高收益利差!$A:$B,2,TRUE)))</f>
        <v/>
      </c>
      <c r="E731" s="13">
        <f>IFERROR(VLOOKUP(A731,'10Y2Y'!$A:$B,2,TRUE),"")</f>
        <v/>
      </c>
      <c r="F731">
        <f>IFERROR(D731-D718,"")</f>
        <v/>
      </c>
      <c r="G731">
        <f>IFERROR(B731/AVERAGE(B692:B731)-1,"")</f>
        <v/>
      </c>
      <c r="H731">
        <f>IF(B731="","",IFERROR(AVERAGE(B692:B731)/AVERAGE(B679:B718)-1,""))</f>
        <v/>
      </c>
      <c r="I731">
        <f>IFERROR(VLOOKUP(A731,'Sahm Rule'!$A:$B,2,TRUE),"")</f>
        <v/>
      </c>
      <c r="J731" s="159">
        <f>IFERROR((B731/B718)^4-1-D731/100,"")</f>
        <v/>
      </c>
    </row>
    <row r="732">
      <c r="A732" s="10" t="n">
        <v>40543</v>
      </c>
      <c r="B732" s="13">
        <f>IF(VLOOKUP(A732,SP500相关数据!$B$11:$C$24727,2,TRUE)&lt;&gt;"",VLOOKUP(A732,SP500相关数据!$B$11:$C$24727,2,TRUE),IF(VLOOKUP(A732-1,SP500相关数据!$B$11:$C$24727,2,TRUE)&lt;&gt;"",VLOOKUP(A732-1,SP500相关数据!$B$11:$C$24727,2,TRUE),VLOOKUP(A732-2,SP500相关数据!$B$11:$C$24727,2,TRUE)))</f>
        <v/>
      </c>
      <c r="C732" s="13">
        <f>IFERROR(IF(VLOOKUP(A732,SP500相关数据!$B$11:$E$24727,4,TRUE)&lt;&gt;"",VLOOKUP(A732,SP500相关数据!$B$11:$E$24727,4,TRUE),IF(VLOOKUP(A732-1,SP500相关数据!$B$11:$E$24727,4,TRUE)&lt;&gt;"",VLOOKUP(A732-1,SP500相关数据!$B$11:$E$24727,4,TRUE),VLOOKUP(A732-2,SP500相关数据!$B$11:$E$24727,4,TRUE))),"")</f>
        <v/>
      </c>
      <c r="D732" s="13">
        <f>IF(VLOOKUP(A732,高收益利差!$A:$B,2,TRUE)&lt;&gt;"",VLOOKUP(A732,高收益利差!$A:$B,2,TRUE),IF(VLOOKUP(A732-1,高收益利差!$A:$B,2,TRUE)&lt;&gt;"",VLOOKUP(A732-1,高收益利差!$A:$B,2,TRUE),VLOOKUP(A732-2,高收益利差!$A:$B,2,TRUE)))</f>
        <v/>
      </c>
      <c r="E732" s="13">
        <f>IFERROR(VLOOKUP(A732,'10Y2Y'!$A:$B,2,TRUE),"")</f>
        <v/>
      </c>
      <c r="F732">
        <f>IFERROR(D732-D719,"")</f>
        <v/>
      </c>
      <c r="G732">
        <f>IFERROR(B732/AVERAGE(B693:B732)-1,"")</f>
        <v/>
      </c>
      <c r="H732">
        <f>IF(B732="","",IFERROR(AVERAGE(B693:B732)/AVERAGE(B680:B719)-1,""))</f>
        <v/>
      </c>
      <c r="I732">
        <f>IFERROR(VLOOKUP(A732,'Sahm Rule'!$A:$B,2,TRUE),"")</f>
        <v/>
      </c>
      <c r="J732" s="159">
        <f>IFERROR((B732/B719)^4-1-D732/100,"")</f>
        <v/>
      </c>
    </row>
    <row r="733">
      <c r="A733" s="10" t="n">
        <v>40550</v>
      </c>
      <c r="B733" s="13">
        <f>IF(VLOOKUP(A733,SP500相关数据!$B$11:$C$24727,2,TRUE)&lt;&gt;"",VLOOKUP(A733,SP500相关数据!$B$11:$C$24727,2,TRUE),IF(VLOOKUP(A733-1,SP500相关数据!$B$11:$C$24727,2,TRUE)&lt;&gt;"",VLOOKUP(A733-1,SP500相关数据!$B$11:$C$24727,2,TRUE),VLOOKUP(A733-2,SP500相关数据!$B$11:$C$24727,2,TRUE)))</f>
        <v/>
      </c>
      <c r="C733" s="13">
        <f>IFERROR(IF(VLOOKUP(A733,SP500相关数据!$B$11:$E$24727,4,TRUE)&lt;&gt;"",VLOOKUP(A733,SP500相关数据!$B$11:$E$24727,4,TRUE),IF(VLOOKUP(A733-1,SP500相关数据!$B$11:$E$24727,4,TRUE)&lt;&gt;"",VLOOKUP(A733-1,SP500相关数据!$B$11:$E$24727,4,TRUE),VLOOKUP(A733-2,SP500相关数据!$B$11:$E$24727,4,TRUE))),"")</f>
        <v/>
      </c>
      <c r="D733" s="13">
        <f>IF(VLOOKUP(A733,高收益利差!$A:$B,2,TRUE)&lt;&gt;"",VLOOKUP(A733,高收益利差!$A:$B,2,TRUE),IF(VLOOKUP(A733-1,高收益利差!$A:$B,2,TRUE)&lt;&gt;"",VLOOKUP(A733-1,高收益利差!$A:$B,2,TRUE),VLOOKUP(A733-2,高收益利差!$A:$B,2,TRUE)))</f>
        <v/>
      </c>
      <c r="E733" s="13">
        <f>IFERROR(VLOOKUP(A733,'10Y2Y'!$A:$B,2,TRUE),"")</f>
        <v/>
      </c>
      <c r="F733">
        <f>IFERROR(D733-D720,"")</f>
        <v/>
      </c>
      <c r="G733">
        <f>IFERROR(B733/AVERAGE(B694:B733)-1,"")</f>
        <v/>
      </c>
      <c r="H733">
        <f>IF(B733="","",IFERROR(AVERAGE(B694:B733)/AVERAGE(B681:B720)-1,""))</f>
        <v/>
      </c>
      <c r="I733">
        <f>IFERROR(VLOOKUP(A733,'Sahm Rule'!$A:$B,2,TRUE),"")</f>
        <v/>
      </c>
      <c r="J733" s="159">
        <f>IFERROR((B733/B720)^4-1-D733/100,"")</f>
        <v/>
      </c>
    </row>
    <row r="734">
      <c r="A734" s="10" t="n">
        <v>40557</v>
      </c>
      <c r="B734" s="13">
        <f>IF(VLOOKUP(A734,SP500相关数据!$B$11:$C$24727,2,TRUE)&lt;&gt;"",VLOOKUP(A734,SP500相关数据!$B$11:$C$24727,2,TRUE),IF(VLOOKUP(A734-1,SP500相关数据!$B$11:$C$24727,2,TRUE)&lt;&gt;"",VLOOKUP(A734-1,SP500相关数据!$B$11:$C$24727,2,TRUE),VLOOKUP(A734-2,SP500相关数据!$B$11:$C$24727,2,TRUE)))</f>
        <v/>
      </c>
      <c r="C734" s="13">
        <f>IFERROR(IF(VLOOKUP(A734,SP500相关数据!$B$11:$E$24727,4,TRUE)&lt;&gt;"",VLOOKUP(A734,SP500相关数据!$B$11:$E$24727,4,TRUE),IF(VLOOKUP(A734-1,SP500相关数据!$B$11:$E$24727,4,TRUE)&lt;&gt;"",VLOOKUP(A734-1,SP500相关数据!$B$11:$E$24727,4,TRUE),VLOOKUP(A734-2,SP500相关数据!$B$11:$E$24727,4,TRUE))),"")</f>
        <v/>
      </c>
      <c r="D734" s="13">
        <f>IF(VLOOKUP(A734,高收益利差!$A:$B,2,TRUE)&lt;&gt;"",VLOOKUP(A734,高收益利差!$A:$B,2,TRUE),IF(VLOOKUP(A734-1,高收益利差!$A:$B,2,TRUE)&lt;&gt;"",VLOOKUP(A734-1,高收益利差!$A:$B,2,TRUE),VLOOKUP(A734-2,高收益利差!$A:$B,2,TRUE)))</f>
        <v/>
      </c>
      <c r="E734" s="13">
        <f>IFERROR(VLOOKUP(A734,'10Y2Y'!$A:$B,2,TRUE),"")</f>
        <v/>
      </c>
      <c r="F734">
        <f>IFERROR(D734-D721,"")</f>
        <v/>
      </c>
      <c r="G734">
        <f>IFERROR(B734/AVERAGE(B695:B734)-1,"")</f>
        <v/>
      </c>
      <c r="H734">
        <f>IF(B734="","",IFERROR(AVERAGE(B695:B734)/AVERAGE(B682:B721)-1,""))</f>
        <v/>
      </c>
      <c r="I734">
        <f>IFERROR(VLOOKUP(A734,'Sahm Rule'!$A:$B,2,TRUE),"")</f>
        <v/>
      </c>
      <c r="J734" s="159">
        <f>IFERROR((B734/B721)^4-1-D734/100,"")</f>
        <v/>
      </c>
    </row>
    <row r="735">
      <c r="A735" s="10" t="n">
        <v>40564</v>
      </c>
      <c r="B735" s="13">
        <f>IF(VLOOKUP(A735,SP500相关数据!$B$11:$C$24727,2,TRUE)&lt;&gt;"",VLOOKUP(A735,SP500相关数据!$B$11:$C$24727,2,TRUE),IF(VLOOKUP(A735-1,SP500相关数据!$B$11:$C$24727,2,TRUE)&lt;&gt;"",VLOOKUP(A735-1,SP500相关数据!$B$11:$C$24727,2,TRUE),VLOOKUP(A735-2,SP500相关数据!$B$11:$C$24727,2,TRUE)))</f>
        <v/>
      </c>
      <c r="C735" s="13">
        <f>IFERROR(IF(VLOOKUP(A735,SP500相关数据!$B$11:$E$24727,4,TRUE)&lt;&gt;"",VLOOKUP(A735,SP500相关数据!$B$11:$E$24727,4,TRUE),IF(VLOOKUP(A735-1,SP500相关数据!$B$11:$E$24727,4,TRUE)&lt;&gt;"",VLOOKUP(A735-1,SP500相关数据!$B$11:$E$24727,4,TRUE),VLOOKUP(A735-2,SP500相关数据!$B$11:$E$24727,4,TRUE))),"")</f>
        <v/>
      </c>
      <c r="D735" s="13">
        <f>IF(VLOOKUP(A735,高收益利差!$A:$B,2,TRUE)&lt;&gt;"",VLOOKUP(A735,高收益利差!$A:$B,2,TRUE),IF(VLOOKUP(A735-1,高收益利差!$A:$B,2,TRUE)&lt;&gt;"",VLOOKUP(A735-1,高收益利差!$A:$B,2,TRUE),VLOOKUP(A735-2,高收益利差!$A:$B,2,TRUE)))</f>
        <v/>
      </c>
      <c r="E735" s="13">
        <f>IFERROR(VLOOKUP(A735,'10Y2Y'!$A:$B,2,TRUE),"")</f>
        <v/>
      </c>
      <c r="F735">
        <f>IFERROR(D735-D722,"")</f>
        <v/>
      </c>
      <c r="G735">
        <f>IFERROR(B735/AVERAGE(B696:B735)-1,"")</f>
        <v/>
      </c>
      <c r="H735">
        <f>IF(B735="","",IFERROR(AVERAGE(B696:B735)/AVERAGE(B683:B722)-1,""))</f>
        <v/>
      </c>
      <c r="I735">
        <f>IFERROR(VLOOKUP(A735,'Sahm Rule'!$A:$B,2,TRUE),"")</f>
        <v/>
      </c>
      <c r="J735" s="159">
        <f>IFERROR((B735/B722)^4-1-D735/100,"")</f>
        <v/>
      </c>
    </row>
    <row r="736">
      <c r="A736" s="10" t="n">
        <v>40571</v>
      </c>
      <c r="B736" s="13">
        <f>IF(VLOOKUP(A736,SP500相关数据!$B$11:$C$24727,2,TRUE)&lt;&gt;"",VLOOKUP(A736,SP500相关数据!$B$11:$C$24727,2,TRUE),IF(VLOOKUP(A736-1,SP500相关数据!$B$11:$C$24727,2,TRUE)&lt;&gt;"",VLOOKUP(A736-1,SP500相关数据!$B$11:$C$24727,2,TRUE),VLOOKUP(A736-2,SP500相关数据!$B$11:$C$24727,2,TRUE)))</f>
        <v/>
      </c>
      <c r="C736" s="13">
        <f>IFERROR(IF(VLOOKUP(A736,SP500相关数据!$B$11:$E$24727,4,TRUE)&lt;&gt;"",VLOOKUP(A736,SP500相关数据!$B$11:$E$24727,4,TRUE),IF(VLOOKUP(A736-1,SP500相关数据!$B$11:$E$24727,4,TRUE)&lt;&gt;"",VLOOKUP(A736-1,SP500相关数据!$B$11:$E$24727,4,TRUE),VLOOKUP(A736-2,SP500相关数据!$B$11:$E$24727,4,TRUE))),"")</f>
        <v/>
      </c>
      <c r="D736" s="13">
        <f>IF(VLOOKUP(A736,高收益利差!$A:$B,2,TRUE)&lt;&gt;"",VLOOKUP(A736,高收益利差!$A:$B,2,TRUE),IF(VLOOKUP(A736-1,高收益利差!$A:$B,2,TRUE)&lt;&gt;"",VLOOKUP(A736-1,高收益利差!$A:$B,2,TRUE),VLOOKUP(A736-2,高收益利差!$A:$B,2,TRUE)))</f>
        <v/>
      </c>
      <c r="E736" s="13">
        <f>IFERROR(VLOOKUP(A736,'10Y2Y'!$A:$B,2,TRUE),"")</f>
        <v/>
      </c>
      <c r="F736">
        <f>IFERROR(D736-D723,"")</f>
        <v/>
      </c>
      <c r="G736">
        <f>IFERROR(B736/AVERAGE(B697:B736)-1,"")</f>
        <v/>
      </c>
      <c r="H736">
        <f>IF(B736="","",IFERROR(AVERAGE(B697:B736)/AVERAGE(B684:B723)-1,""))</f>
        <v/>
      </c>
      <c r="I736">
        <f>IFERROR(VLOOKUP(A736,'Sahm Rule'!$A:$B,2,TRUE),"")</f>
        <v/>
      </c>
      <c r="J736" s="159">
        <f>IFERROR((B736/B723)^4-1-D736/100,"")</f>
        <v/>
      </c>
    </row>
    <row r="737">
      <c r="A737" s="10" t="n">
        <v>40578</v>
      </c>
      <c r="B737" s="13">
        <f>IF(VLOOKUP(A737,SP500相关数据!$B$11:$C$24727,2,TRUE)&lt;&gt;"",VLOOKUP(A737,SP500相关数据!$B$11:$C$24727,2,TRUE),IF(VLOOKUP(A737-1,SP500相关数据!$B$11:$C$24727,2,TRUE)&lt;&gt;"",VLOOKUP(A737-1,SP500相关数据!$B$11:$C$24727,2,TRUE),VLOOKUP(A737-2,SP500相关数据!$B$11:$C$24727,2,TRUE)))</f>
        <v/>
      </c>
      <c r="C737" s="13">
        <f>IFERROR(IF(VLOOKUP(A737,SP500相关数据!$B$11:$E$24727,4,TRUE)&lt;&gt;"",VLOOKUP(A737,SP500相关数据!$B$11:$E$24727,4,TRUE),IF(VLOOKUP(A737-1,SP500相关数据!$B$11:$E$24727,4,TRUE)&lt;&gt;"",VLOOKUP(A737-1,SP500相关数据!$B$11:$E$24727,4,TRUE),VLOOKUP(A737-2,SP500相关数据!$B$11:$E$24727,4,TRUE))),"")</f>
        <v/>
      </c>
      <c r="D737" s="13">
        <f>IF(VLOOKUP(A737,高收益利差!$A:$B,2,TRUE)&lt;&gt;"",VLOOKUP(A737,高收益利差!$A:$B,2,TRUE),IF(VLOOKUP(A737-1,高收益利差!$A:$B,2,TRUE)&lt;&gt;"",VLOOKUP(A737-1,高收益利差!$A:$B,2,TRUE),VLOOKUP(A737-2,高收益利差!$A:$B,2,TRUE)))</f>
        <v/>
      </c>
      <c r="E737" s="13">
        <f>IFERROR(VLOOKUP(A737,'10Y2Y'!$A:$B,2,TRUE),"")</f>
        <v/>
      </c>
      <c r="F737">
        <f>IFERROR(D737-D724,"")</f>
        <v/>
      </c>
      <c r="G737">
        <f>IFERROR(B737/AVERAGE(B698:B737)-1,"")</f>
        <v/>
      </c>
      <c r="H737">
        <f>IF(B737="","",IFERROR(AVERAGE(B698:B737)/AVERAGE(B685:B724)-1,""))</f>
        <v/>
      </c>
      <c r="I737">
        <f>IFERROR(VLOOKUP(A737,'Sahm Rule'!$A:$B,2,TRUE),"")</f>
        <v/>
      </c>
      <c r="J737" s="159">
        <f>IFERROR((B737/B724)^4-1-D737/100,"")</f>
        <v/>
      </c>
    </row>
    <row r="738">
      <c r="A738" s="10" t="n">
        <v>40585</v>
      </c>
      <c r="B738" s="13">
        <f>IF(VLOOKUP(A738,SP500相关数据!$B$11:$C$24727,2,TRUE)&lt;&gt;"",VLOOKUP(A738,SP500相关数据!$B$11:$C$24727,2,TRUE),IF(VLOOKUP(A738-1,SP500相关数据!$B$11:$C$24727,2,TRUE)&lt;&gt;"",VLOOKUP(A738-1,SP500相关数据!$B$11:$C$24727,2,TRUE),VLOOKUP(A738-2,SP500相关数据!$B$11:$C$24727,2,TRUE)))</f>
        <v/>
      </c>
      <c r="C738" s="13">
        <f>IFERROR(IF(VLOOKUP(A738,SP500相关数据!$B$11:$E$24727,4,TRUE)&lt;&gt;"",VLOOKUP(A738,SP500相关数据!$B$11:$E$24727,4,TRUE),IF(VLOOKUP(A738-1,SP500相关数据!$B$11:$E$24727,4,TRUE)&lt;&gt;"",VLOOKUP(A738-1,SP500相关数据!$B$11:$E$24727,4,TRUE),VLOOKUP(A738-2,SP500相关数据!$B$11:$E$24727,4,TRUE))),"")</f>
        <v/>
      </c>
      <c r="D738" s="13">
        <f>IF(VLOOKUP(A738,高收益利差!$A:$B,2,TRUE)&lt;&gt;"",VLOOKUP(A738,高收益利差!$A:$B,2,TRUE),IF(VLOOKUP(A738-1,高收益利差!$A:$B,2,TRUE)&lt;&gt;"",VLOOKUP(A738-1,高收益利差!$A:$B,2,TRUE),VLOOKUP(A738-2,高收益利差!$A:$B,2,TRUE)))</f>
        <v/>
      </c>
      <c r="E738" s="13">
        <f>IFERROR(VLOOKUP(A738,'10Y2Y'!$A:$B,2,TRUE),"")</f>
        <v/>
      </c>
      <c r="F738">
        <f>IFERROR(D738-D725,"")</f>
        <v/>
      </c>
      <c r="G738">
        <f>IFERROR(B738/AVERAGE(B699:B738)-1,"")</f>
        <v/>
      </c>
      <c r="H738">
        <f>IF(B738="","",IFERROR(AVERAGE(B699:B738)/AVERAGE(B686:B725)-1,""))</f>
        <v/>
      </c>
      <c r="I738">
        <f>IFERROR(VLOOKUP(A738,'Sahm Rule'!$A:$B,2,TRUE),"")</f>
        <v/>
      </c>
      <c r="J738" s="159">
        <f>IFERROR((B738/B725)^4-1-D738/100,"")</f>
        <v/>
      </c>
    </row>
    <row r="739">
      <c r="A739" s="10" t="n">
        <v>40592</v>
      </c>
      <c r="B739" s="13">
        <f>IF(VLOOKUP(A739,SP500相关数据!$B$11:$C$24727,2,TRUE)&lt;&gt;"",VLOOKUP(A739,SP500相关数据!$B$11:$C$24727,2,TRUE),IF(VLOOKUP(A739-1,SP500相关数据!$B$11:$C$24727,2,TRUE)&lt;&gt;"",VLOOKUP(A739-1,SP500相关数据!$B$11:$C$24727,2,TRUE),VLOOKUP(A739-2,SP500相关数据!$B$11:$C$24727,2,TRUE)))</f>
        <v/>
      </c>
      <c r="C739" s="13">
        <f>IFERROR(IF(VLOOKUP(A739,SP500相关数据!$B$11:$E$24727,4,TRUE)&lt;&gt;"",VLOOKUP(A739,SP500相关数据!$B$11:$E$24727,4,TRUE),IF(VLOOKUP(A739-1,SP500相关数据!$B$11:$E$24727,4,TRUE)&lt;&gt;"",VLOOKUP(A739-1,SP500相关数据!$B$11:$E$24727,4,TRUE),VLOOKUP(A739-2,SP500相关数据!$B$11:$E$24727,4,TRUE))),"")</f>
        <v/>
      </c>
      <c r="D739" s="13">
        <f>IF(VLOOKUP(A739,高收益利差!$A:$B,2,TRUE)&lt;&gt;"",VLOOKUP(A739,高收益利差!$A:$B,2,TRUE),IF(VLOOKUP(A739-1,高收益利差!$A:$B,2,TRUE)&lt;&gt;"",VLOOKUP(A739-1,高收益利差!$A:$B,2,TRUE),VLOOKUP(A739-2,高收益利差!$A:$B,2,TRUE)))</f>
        <v/>
      </c>
      <c r="E739" s="13">
        <f>IFERROR(VLOOKUP(A739,'10Y2Y'!$A:$B,2,TRUE),"")</f>
        <v/>
      </c>
      <c r="F739">
        <f>IFERROR(D739-D726,"")</f>
        <v/>
      </c>
      <c r="G739">
        <f>IFERROR(B739/AVERAGE(B700:B739)-1,"")</f>
        <v/>
      </c>
      <c r="H739">
        <f>IF(B739="","",IFERROR(AVERAGE(B700:B739)/AVERAGE(B687:B726)-1,""))</f>
        <v/>
      </c>
      <c r="I739">
        <f>IFERROR(VLOOKUP(A739,'Sahm Rule'!$A:$B,2,TRUE),"")</f>
        <v/>
      </c>
      <c r="J739" s="159">
        <f>IFERROR((B739/B726)^4-1-D739/100,"")</f>
        <v/>
      </c>
    </row>
    <row r="740">
      <c r="A740" s="10" t="n">
        <v>40599</v>
      </c>
      <c r="B740" s="13">
        <f>IF(VLOOKUP(A740,SP500相关数据!$B$11:$C$24727,2,TRUE)&lt;&gt;"",VLOOKUP(A740,SP500相关数据!$B$11:$C$24727,2,TRUE),IF(VLOOKUP(A740-1,SP500相关数据!$B$11:$C$24727,2,TRUE)&lt;&gt;"",VLOOKUP(A740-1,SP500相关数据!$B$11:$C$24727,2,TRUE),VLOOKUP(A740-2,SP500相关数据!$B$11:$C$24727,2,TRUE)))</f>
        <v/>
      </c>
      <c r="C740" s="13">
        <f>IFERROR(IF(VLOOKUP(A740,SP500相关数据!$B$11:$E$24727,4,TRUE)&lt;&gt;"",VLOOKUP(A740,SP500相关数据!$B$11:$E$24727,4,TRUE),IF(VLOOKUP(A740-1,SP500相关数据!$B$11:$E$24727,4,TRUE)&lt;&gt;"",VLOOKUP(A740-1,SP500相关数据!$B$11:$E$24727,4,TRUE),VLOOKUP(A740-2,SP500相关数据!$B$11:$E$24727,4,TRUE))),"")</f>
        <v/>
      </c>
      <c r="D740" s="13">
        <f>IF(VLOOKUP(A740,高收益利差!$A:$B,2,TRUE)&lt;&gt;"",VLOOKUP(A740,高收益利差!$A:$B,2,TRUE),IF(VLOOKUP(A740-1,高收益利差!$A:$B,2,TRUE)&lt;&gt;"",VLOOKUP(A740-1,高收益利差!$A:$B,2,TRUE),VLOOKUP(A740-2,高收益利差!$A:$B,2,TRUE)))</f>
        <v/>
      </c>
      <c r="E740" s="13">
        <f>IFERROR(VLOOKUP(A740,'10Y2Y'!$A:$B,2,TRUE),"")</f>
        <v/>
      </c>
      <c r="F740">
        <f>IFERROR(D740-D727,"")</f>
        <v/>
      </c>
      <c r="G740">
        <f>IFERROR(B740/AVERAGE(B701:B740)-1,"")</f>
        <v/>
      </c>
      <c r="H740">
        <f>IF(B740="","",IFERROR(AVERAGE(B701:B740)/AVERAGE(B688:B727)-1,""))</f>
        <v/>
      </c>
      <c r="I740">
        <f>IFERROR(VLOOKUP(A740,'Sahm Rule'!$A:$B,2,TRUE),"")</f>
        <v/>
      </c>
      <c r="J740" s="159">
        <f>IFERROR((B740/B727)^4-1-D740/100,"")</f>
        <v/>
      </c>
    </row>
    <row r="741">
      <c r="A741" s="10" t="n">
        <v>40606</v>
      </c>
      <c r="B741" s="13">
        <f>IF(VLOOKUP(A741,SP500相关数据!$B$11:$C$24727,2,TRUE)&lt;&gt;"",VLOOKUP(A741,SP500相关数据!$B$11:$C$24727,2,TRUE),IF(VLOOKUP(A741-1,SP500相关数据!$B$11:$C$24727,2,TRUE)&lt;&gt;"",VLOOKUP(A741-1,SP500相关数据!$B$11:$C$24727,2,TRUE),VLOOKUP(A741-2,SP500相关数据!$B$11:$C$24727,2,TRUE)))</f>
        <v/>
      </c>
      <c r="C741" s="13">
        <f>IFERROR(IF(VLOOKUP(A741,SP500相关数据!$B$11:$E$24727,4,TRUE)&lt;&gt;"",VLOOKUP(A741,SP500相关数据!$B$11:$E$24727,4,TRUE),IF(VLOOKUP(A741-1,SP500相关数据!$B$11:$E$24727,4,TRUE)&lt;&gt;"",VLOOKUP(A741-1,SP500相关数据!$B$11:$E$24727,4,TRUE),VLOOKUP(A741-2,SP500相关数据!$B$11:$E$24727,4,TRUE))),"")</f>
        <v/>
      </c>
      <c r="D741" s="13">
        <f>IF(VLOOKUP(A741,高收益利差!$A:$B,2,TRUE)&lt;&gt;"",VLOOKUP(A741,高收益利差!$A:$B,2,TRUE),IF(VLOOKUP(A741-1,高收益利差!$A:$B,2,TRUE)&lt;&gt;"",VLOOKUP(A741-1,高收益利差!$A:$B,2,TRUE),VLOOKUP(A741-2,高收益利差!$A:$B,2,TRUE)))</f>
        <v/>
      </c>
      <c r="E741" s="13">
        <f>IFERROR(VLOOKUP(A741,'10Y2Y'!$A:$B,2,TRUE),"")</f>
        <v/>
      </c>
      <c r="F741">
        <f>IFERROR(D741-D728,"")</f>
        <v/>
      </c>
      <c r="G741">
        <f>IFERROR(B741/AVERAGE(B702:B741)-1,"")</f>
        <v/>
      </c>
      <c r="H741">
        <f>IF(B741="","",IFERROR(AVERAGE(B702:B741)/AVERAGE(B689:B728)-1,""))</f>
        <v/>
      </c>
      <c r="I741">
        <f>IFERROR(VLOOKUP(A741,'Sahm Rule'!$A:$B,2,TRUE),"")</f>
        <v/>
      </c>
      <c r="J741" s="159">
        <f>IFERROR((B741/B728)^4-1-D741/100,"")</f>
        <v/>
      </c>
    </row>
    <row r="742">
      <c r="A742" s="10" t="n">
        <v>40613</v>
      </c>
      <c r="B742" s="13">
        <f>IF(VLOOKUP(A742,SP500相关数据!$B$11:$C$24727,2,TRUE)&lt;&gt;"",VLOOKUP(A742,SP500相关数据!$B$11:$C$24727,2,TRUE),IF(VLOOKUP(A742-1,SP500相关数据!$B$11:$C$24727,2,TRUE)&lt;&gt;"",VLOOKUP(A742-1,SP500相关数据!$B$11:$C$24727,2,TRUE),VLOOKUP(A742-2,SP500相关数据!$B$11:$C$24727,2,TRUE)))</f>
        <v/>
      </c>
      <c r="C742" s="13">
        <f>IFERROR(IF(VLOOKUP(A742,SP500相关数据!$B$11:$E$24727,4,TRUE)&lt;&gt;"",VLOOKUP(A742,SP500相关数据!$B$11:$E$24727,4,TRUE),IF(VLOOKUP(A742-1,SP500相关数据!$B$11:$E$24727,4,TRUE)&lt;&gt;"",VLOOKUP(A742-1,SP500相关数据!$B$11:$E$24727,4,TRUE),VLOOKUP(A742-2,SP500相关数据!$B$11:$E$24727,4,TRUE))),"")</f>
        <v/>
      </c>
      <c r="D742" s="13">
        <f>IF(VLOOKUP(A742,高收益利差!$A:$B,2,TRUE)&lt;&gt;"",VLOOKUP(A742,高收益利差!$A:$B,2,TRUE),IF(VLOOKUP(A742-1,高收益利差!$A:$B,2,TRUE)&lt;&gt;"",VLOOKUP(A742-1,高收益利差!$A:$B,2,TRUE),VLOOKUP(A742-2,高收益利差!$A:$B,2,TRUE)))</f>
        <v/>
      </c>
      <c r="E742" s="13">
        <f>IFERROR(VLOOKUP(A742,'10Y2Y'!$A:$B,2,TRUE),"")</f>
        <v/>
      </c>
      <c r="F742">
        <f>IFERROR(D742-D729,"")</f>
        <v/>
      </c>
      <c r="G742">
        <f>IFERROR(B742/AVERAGE(B703:B742)-1,"")</f>
        <v/>
      </c>
      <c r="H742">
        <f>IF(B742="","",IFERROR(AVERAGE(B703:B742)/AVERAGE(B690:B729)-1,""))</f>
        <v/>
      </c>
      <c r="I742">
        <f>IFERROR(VLOOKUP(A742,'Sahm Rule'!$A:$B,2,TRUE),"")</f>
        <v/>
      </c>
      <c r="J742" s="159">
        <f>IFERROR((B742/B729)^4-1-D742/100,"")</f>
        <v/>
      </c>
    </row>
    <row r="743">
      <c r="A743" s="10" t="n">
        <v>40620</v>
      </c>
      <c r="B743" s="13">
        <f>IF(VLOOKUP(A743,SP500相关数据!$B$11:$C$24727,2,TRUE)&lt;&gt;"",VLOOKUP(A743,SP500相关数据!$B$11:$C$24727,2,TRUE),IF(VLOOKUP(A743-1,SP500相关数据!$B$11:$C$24727,2,TRUE)&lt;&gt;"",VLOOKUP(A743-1,SP500相关数据!$B$11:$C$24727,2,TRUE),VLOOKUP(A743-2,SP500相关数据!$B$11:$C$24727,2,TRUE)))</f>
        <v/>
      </c>
      <c r="C743" s="13">
        <f>IFERROR(IF(VLOOKUP(A743,SP500相关数据!$B$11:$E$24727,4,TRUE)&lt;&gt;"",VLOOKUP(A743,SP500相关数据!$B$11:$E$24727,4,TRUE),IF(VLOOKUP(A743-1,SP500相关数据!$B$11:$E$24727,4,TRUE)&lt;&gt;"",VLOOKUP(A743-1,SP500相关数据!$B$11:$E$24727,4,TRUE),VLOOKUP(A743-2,SP500相关数据!$B$11:$E$24727,4,TRUE))),"")</f>
        <v/>
      </c>
      <c r="D743" s="13">
        <f>IF(VLOOKUP(A743,高收益利差!$A:$B,2,TRUE)&lt;&gt;"",VLOOKUP(A743,高收益利差!$A:$B,2,TRUE),IF(VLOOKUP(A743-1,高收益利差!$A:$B,2,TRUE)&lt;&gt;"",VLOOKUP(A743-1,高收益利差!$A:$B,2,TRUE),VLOOKUP(A743-2,高收益利差!$A:$B,2,TRUE)))</f>
        <v/>
      </c>
      <c r="E743" s="13">
        <f>IFERROR(VLOOKUP(A743,'10Y2Y'!$A:$B,2,TRUE),"")</f>
        <v/>
      </c>
      <c r="F743">
        <f>IFERROR(D743-D730,"")</f>
        <v/>
      </c>
      <c r="G743">
        <f>IFERROR(B743/AVERAGE(B704:B743)-1,"")</f>
        <v/>
      </c>
      <c r="H743">
        <f>IF(B743="","",IFERROR(AVERAGE(B704:B743)/AVERAGE(B691:B730)-1,""))</f>
        <v/>
      </c>
      <c r="I743">
        <f>IFERROR(VLOOKUP(A743,'Sahm Rule'!$A:$B,2,TRUE),"")</f>
        <v/>
      </c>
      <c r="J743" s="159">
        <f>IFERROR((B743/B730)^4-1-D743/100,"")</f>
        <v/>
      </c>
    </row>
    <row r="744">
      <c r="A744" s="10" t="n">
        <v>40627</v>
      </c>
      <c r="B744" s="13">
        <f>IF(VLOOKUP(A744,SP500相关数据!$B$11:$C$24727,2,TRUE)&lt;&gt;"",VLOOKUP(A744,SP500相关数据!$B$11:$C$24727,2,TRUE),IF(VLOOKUP(A744-1,SP500相关数据!$B$11:$C$24727,2,TRUE)&lt;&gt;"",VLOOKUP(A744-1,SP500相关数据!$B$11:$C$24727,2,TRUE),VLOOKUP(A744-2,SP500相关数据!$B$11:$C$24727,2,TRUE)))</f>
        <v/>
      </c>
      <c r="C744" s="13">
        <f>IFERROR(IF(VLOOKUP(A744,SP500相关数据!$B$11:$E$24727,4,TRUE)&lt;&gt;"",VLOOKUP(A744,SP500相关数据!$B$11:$E$24727,4,TRUE),IF(VLOOKUP(A744-1,SP500相关数据!$B$11:$E$24727,4,TRUE)&lt;&gt;"",VLOOKUP(A744-1,SP500相关数据!$B$11:$E$24727,4,TRUE),VLOOKUP(A744-2,SP500相关数据!$B$11:$E$24727,4,TRUE))),"")</f>
        <v/>
      </c>
      <c r="D744" s="13">
        <f>IF(VLOOKUP(A744,高收益利差!$A:$B,2,TRUE)&lt;&gt;"",VLOOKUP(A744,高收益利差!$A:$B,2,TRUE),IF(VLOOKUP(A744-1,高收益利差!$A:$B,2,TRUE)&lt;&gt;"",VLOOKUP(A744-1,高收益利差!$A:$B,2,TRUE),VLOOKUP(A744-2,高收益利差!$A:$B,2,TRUE)))</f>
        <v/>
      </c>
      <c r="E744" s="13">
        <f>IFERROR(VLOOKUP(A744,'10Y2Y'!$A:$B,2,TRUE),"")</f>
        <v/>
      </c>
      <c r="F744">
        <f>IFERROR(D744-D731,"")</f>
        <v/>
      </c>
      <c r="G744">
        <f>IFERROR(B744/AVERAGE(B705:B744)-1,"")</f>
        <v/>
      </c>
      <c r="H744">
        <f>IF(B744="","",IFERROR(AVERAGE(B705:B744)/AVERAGE(B692:B731)-1,""))</f>
        <v/>
      </c>
      <c r="I744">
        <f>IFERROR(VLOOKUP(A744,'Sahm Rule'!$A:$B,2,TRUE),"")</f>
        <v/>
      </c>
      <c r="J744" s="159">
        <f>IFERROR((B744/B731)^4-1-D744/100,"")</f>
        <v/>
      </c>
    </row>
    <row r="745">
      <c r="A745" s="10" t="n">
        <v>40634</v>
      </c>
      <c r="B745" s="13">
        <f>IF(VLOOKUP(A745,SP500相关数据!$B$11:$C$24727,2,TRUE)&lt;&gt;"",VLOOKUP(A745,SP500相关数据!$B$11:$C$24727,2,TRUE),IF(VLOOKUP(A745-1,SP500相关数据!$B$11:$C$24727,2,TRUE)&lt;&gt;"",VLOOKUP(A745-1,SP500相关数据!$B$11:$C$24727,2,TRUE),VLOOKUP(A745-2,SP500相关数据!$B$11:$C$24727,2,TRUE)))</f>
        <v/>
      </c>
      <c r="C745" s="13">
        <f>IFERROR(IF(VLOOKUP(A745,SP500相关数据!$B$11:$E$24727,4,TRUE)&lt;&gt;"",VLOOKUP(A745,SP500相关数据!$B$11:$E$24727,4,TRUE),IF(VLOOKUP(A745-1,SP500相关数据!$B$11:$E$24727,4,TRUE)&lt;&gt;"",VLOOKUP(A745-1,SP500相关数据!$B$11:$E$24727,4,TRUE),VLOOKUP(A745-2,SP500相关数据!$B$11:$E$24727,4,TRUE))),"")</f>
        <v/>
      </c>
      <c r="D745" s="13">
        <f>IF(VLOOKUP(A745,高收益利差!$A:$B,2,TRUE)&lt;&gt;"",VLOOKUP(A745,高收益利差!$A:$B,2,TRUE),IF(VLOOKUP(A745-1,高收益利差!$A:$B,2,TRUE)&lt;&gt;"",VLOOKUP(A745-1,高收益利差!$A:$B,2,TRUE),VLOOKUP(A745-2,高收益利差!$A:$B,2,TRUE)))</f>
        <v/>
      </c>
      <c r="E745" s="13">
        <f>IFERROR(VLOOKUP(A745,'10Y2Y'!$A:$B,2,TRUE),"")</f>
        <v/>
      </c>
      <c r="F745">
        <f>IFERROR(D745-D732,"")</f>
        <v/>
      </c>
      <c r="G745">
        <f>IFERROR(B745/AVERAGE(B706:B745)-1,"")</f>
        <v/>
      </c>
      <c r="H745">
        <f>IF(B745="","",IFERROR(AVERAGE(B706:B745)/AVERAGE(B693:B732)-1,""))</f>
        <v/>
      </c>
      <c r="I745">
        <f>IFERROR(VLOOKUP(A745,'Sahm Rule'!$A:$B,2,TRUE),"")</f>
        <v/>
      </c>
      <c r="J745" s="159">
        <f>IFERROR((B745/B732)^4-1-D745/100,"")</f>
        <v/>
      </c>
    </row>
    <row r="746">
      <c r="A746" s="10" t="n">
        <v>40641</v>
      </c>
      <c r="B746" s="13">
        <f>IF(VLOOKUP(A746,SP500相关数据!$B$11:$C$24727,2,TRUE)&lt;&gt;"",VLOOKUP(A746,SP500相关数据!$B$11:$C$24727,2,TRUE),IF(VLOOKUP(A746-1,SP500相关数据!$B$11:$C$24727,2,TRUE)&lt;&gt;"",VLOOKUP(A746-1,SP500相关数据!$B$11:$C$24727,2,TRUE),VLOOKUP(A746-2,SP500相关数据!$B$11:$C$24727,2,TRUE)))</f>
        <v/>
      </c>
      <c r="C746" s="13">
        <f>IFERROR(IF(VLOOKUP(A746,SP500相关数据!$B$11:$E$24727,4,TRUE)&lt;&gt;"",VLOOKUP(A746,SP500相关数据!$B$11:$E$24727,4,TRUE),IF(VLOOKUP(A746-1,SP500相关数据!$B$11:$E$24727,4,TRUE)&lt;&gt;"",VLOOKUP(A746-1,SP500相关数据!$B$11:$E$24727,4,TRUE),VLOOKUP(A746-2,SP500相关数据!$B$11:$E$24727,4,TRUE))),"")</f>
        <v/>
      </c>
      <c r="D746" s="13">
        <f>IF(VLOOKUP(A746,高收益利差!$A:$B,2,TRUE)&lt;&gt;"",VLOOKUP(A746,高收益利差!$A:$B,2,TRUE),IF(VLOOKUP(A746-1,高收益利差!$A:$B,2,TRUE)&lt;&gt;"",VLOOKUP(A746-1,高收益利差!$A:$B,2,TRUE),VLOOKUP(A746-2,高收益利差!$A:$B,2,TRUE)))</f>
        <v/>
      </c>
      <c r="E746" s="13">
        <f>IFERROR(VLOOKUP(A746,'10Y2Y'!$A:$B,2,TRUE),"")</f>
        <v/>
      </c>
      <c r="F746">
        <f>IFERROR(D746-D733,"")</f>
        <v/>
      </c>
      <c r="G746">
        <f>IFERROR(B746/AVERAGE(B707:B746)-1,"")</f>
        <v/>
      </c>
      <c r="H746">
        <f>IF(B746="","",IFERROR(AVERAGE(B707:B746)/AVERAGE(B694:B733)-1,""))</f>
        <v/>
      </c>
      <c r="I746">
        <f>IFERROR(VLOOKUP(A746,'Sahm Rule'!$A:$B,2,TRUE),"")</f>
        <v/>
      </c>
      <c r="J746" s="159">
        <f>IFERROR((B746/B733)^4-1-D746/100,"")</f>
        <v/>
      </c>
    </row>
    <row r="747">
      <c r="A747" s="10" t="n">
        <v>40648</v>
      </c>
      <c r="B747" s="13">
        <f>IF(VLOOKUP(A747,SP500相关数据!$B$11:$C$24727,2,TRUE)&lt;&gt;"",VLOOKUP(A747,SP500相关数据!$B$11:$C$24727,2,TRUE),IF(VLOOKUP(A747-1,SP500相关数据!$B$11:$C$24727,2,TRUE)&lt;&gt;"",VLOOKUP(A747-1,SP500相关数据!$B$11:$C$24727,2,TRUE),VLOOKUP(A747-2,SP500相关数据!$B$11:$C$24727,2,TRUE)))</f>
        <v/>
      </c>
      <c r="C747" s="13">
        <f>IFERROR(IF(VLOOKUP(A747,SP500相关数据!$B$11:$E$24727,4,TRUE)&lt;&gt;"",VLOOKUP(A747,SP500相关数据!$B$11:$E$24727,4,TRUE),IF(VLOOKUP(A747-1,SP500相关数据!$B$11:$E$24727,4,TRUE)&lt;&gt;"",VLOOKUP(A747-1,SP500相关数据!$B$11:$E$24727,4,TRUE),VLOOKUP(A747-2,SP500相关数据!$B$11:$E$24727,4,TRUE))),"")</f>
        <v/>
      </c>
      <c r="D747" s="13">
        <f>IF(VLOOKUP(A747,高收益利差!$A:$B,2,TRUE)&lt;&gt;"",VLOOKUP(A747,高收益利差!$A:$B,2,TRUE),IF(VLOOKUP(A747-1,高收益利差!$A:$B,2,TRUE)&lt;&gt;"",VLOOKUP(A747-1,高收益利差!$A:$B,2,TRUE),VLOOKUP(A747-2,高收益利差!$A:$B,2,TRUE)))</f>
        <v/>
      </c>
      <c r="E747" s="13">
        <f>IFERROR(VLOOKUP(A747,'10Y2Y'!$A:$B,2,TRUE),"")</f>
        <v/>
      </c>
      <c r="F747">
        <f>IFERROR(D747-D734,"")</f>
        <v/>
      </c>
      <c r="G747">
        <f>IFERROR(B747/AVERAGE(B708:B747)-1,"")</f>
        <v/>
      </c>
      <c r="H747">
        <f>IF(B747="","",IFERROR(AVERAGE(B708:B747)/AVERAGE(B695:B734)-1,""))</f>
        <v/>
      </c>
      <c r="I747">
        <f>IFERROR(VLOOKUP(A747,'Sahm Rule'!$A:$B,2,TRUE),"")</f>
        <v/>
      </c>
      <c r="J747" s="159">
        <f>IFERROR((B747/B734)^4-1-D747/100,"")</f>
        <v/>
      </c>
    </row>
    <row r="748">
      <c r="A748" s="10" t="n">
        <v>40655</v>
      </c>
      <c r="B748" s="13">
        <f>IF(VLOOKUP(A748,SP500相关数据!$B$11:$C$24727,2,TRUE)&lt;&gt;"",VLOOKUP(A748,SP500相关数据!$B$11:$C$24727,2,TRUE),IF(VLOOKUP(A748-1,SP500相关数据!$B$11:$C$24727,2,TRUE)&lt;&gt;"",VLOOKUP(A748-1,SP500相关数据!$B$11:$C$24727,2,TRUE),VLOOKUP(A748-2,SP500相关数据!$B$11:$C$24727,2,TRUE)))</f>
        <v/>
      </c>
      <c r="C748" s="13">
        <f>IFERROR(IF(VLOOKUP(A748,SP500相关数据!$B$11:$E$24727,4,TRUE)&lt;&gt;"",VLOOKUP(A748,SP500相关数据!$B$11:$E$24727,4,TRUE),IF(VLOOKUP(A748-1,SP500相关数据!$B$11:$E$24727,4,TRUE)&lt;&gt;"",VLOOKUP(A748-1,SP500相关数据!$B$11:$E$24727,4,TRUE),VLOOKUP(A748-2,SP500相关数据!$B$11:$E$24727,4,TRUE))),"")</f>
        <v/>
      </c>
      <c r="D748" s="13">
        <f>IF(VLOOKUP(A748,高收益利差!$A:$B,2,TRUE)&lt;&gt;"",VLOOKUP(A748,高收益利差!$A:$B,2,TRUE),IF(VLOOKUP(A748-1,高收益利差!$A:$B,2,TRUE)&lt;&gt;"",VLOOKUP(A748-1,高收益利差!$A:$B,2,TRUE),VLOOKUP(A748-2,高收益利差!$A:$B,2,TRUE)))</f>
        <v/>
      </c>
      <c r="E748" s="13">
        <f>IFERROR(VLOOKUP(A748,'10Y2Y'!$A:$B,2,TRUE),"")</f>
        <v/>
      </c>
      <c r="F748">
        <f>IFERROR(D748-D735,"")</f>
        <v/>
      </c>
      <c r="G748">
        <f>IFERROR(B748/AVERAGE(B709:B748)-1,"")</f>
        <v/>
      </c>
      <c r="H748">
        <f>IF(B748="","",IFERROR(AVERAGE(B709:B748)/AVERAGE(B696:B735)-1,""))</f>
        <v/>
      </c>
      <c r="I748">
        <f>IFERROR(VLOOKUP(A748,'Sahm Rule'!$A:$B,2,TRUE),"")</f>
        <v/>
      </c>
      <c r="J748" s="159">
        <f>IFERROR((B748/B735)^4-1-D748/100,"")</f>
        <v/>
      </c>
    </row>
    <row r="749">
      <c r="A749" s="10" t="n">
        <v>40662</v>
      </c>
      <c r="B749" s="13">
        <f>IF(VLOOKUP(A749,SP500相关数据!$B$11:$C$24727,2,TRUE)&lt;&gt;"",VLOOKUP(A749,SP500相关数据!$B$11:$C$24727,2,TRUE),IF(VLOOKUP(A749-1,SP500相关数据!$B$11:$C$24727,2,TRUE)&lt;&gt;"",VLOOKUP(A749-1,SP500相关数据!$B$11:$C$24727,2,TRUE),VLOOKUP(A749-2,SP500相关数据!$B$11:$C$24727,2,TRUE)))</f>
        <v/>
      </c>
      <c r="C749" s="13">
        <f>IFERROR(IF(VLOOKUP(A749,SP500相关数据!$B$11:$E$24727,4,TRUE)&lt;&gt;"",VLOOKUP(A749,SP500相关数据!$B$11:$E$24727,4,TRUE),IF(VLOOKUP(A749-1,SP500相关数据!$B$11:$E$24727,4,TRUE)&lt;&gt;"",VLOOKUP(A749-1,SP500相关数据!$B$11:$E$24727,4,TRUE),VLOOKUP(A749-2,SP500相关数据!$B$11:$E$24727,4,TRUE))),"")</f>
        <v/>
      </c>
      <c r="D749" s="13">
        <f>IF(VLOOKUP(A749,高收益利差!$A:$B,2,TRUE)&lt;&gt;"",VLOOKUP(A749,高收益利差!$A:$B,2,TRUE),IF(VLOOKUP(A749-1,高收益利差!$A:$B,2,TRUE)&lt;&gt;"",VLOOKUP(A749-1,高收益利差!$A:$B,2,TRUE),VLOOKUP(A749-2,高收益利差!$A:$B,2,TRUE)))</f>
        <v/>
      </c>
      <c r="E749" s="13">
        <f>IFERROR(VLOOKUP(A749,'10Y2Y'!$A:$B,2,TRUE),"")</f>
        <v/>
      </c>
      <c r="F749">
        <f>IFERROR(D749-D736,"")</f>
        <v/>
      </c>
      <c r="G749">
        <f>IFERROR(B749/AVERAGE(B710:B749)-1,"")</f>
        <v/>
      </c>
      <c r="H749">
        <f>IF(B749="","",IFERROR(AVERAGE(B710:B749)/AVERAGE(B697:B736)-1,""))</f>
        <v/>
      </c>
      <c r="I749">
        <f>IFERROR(VLOOKUP(A749,'Sahm Rule'!$A:$B,2,TRUE),"")</f>
        <v/>
      </c>
      <c r="J749" s="159">
        <f>IFERROR((B749/B736)^4-1-D749/100,"")</f>
        <v/>
      </c>
    </row>
    <row r="750">
      <c r="A750" s="10" t="n">
        <v>40669</v>
      </c>
      <c r="B750" s="13">
        <f>IF(VLOOKUP(A750,SP500相关数据!$B$11:$C$24727,2,TRUE)&lt;&gt;"",VLOOKUP(A750,SP500相关数据!$B$11:$C$24727,2,TRUE),IF(VLOOKUP(A750-1,SP500相关数据!$B$11:$C$24727,2,TRUE)&lt;&gt;"",VLOOKUP(A750-1,SP500相关数据!$B$11:$C$24727,2,TRUE),VLOOKUP(A750-2,SP500相关数据!$B$11:$C$24727,2,TRUE)))</f>
        <v/>
      </c>
      <c r="C750" s="13">
        <f>IFERROR(IF(VLOOKUP(A750,SP500相关数据!$B$11:$E$24727,4,TRUE)&lt;&gt;"",VLOOKUP(A750,SP500相关数据!$B$11:$E$24727,4,TRUE),IF(VLOOKUP(A750-1,SP500相关数据!$B$11:$E$24727,4,TRUE)&lt;&gt;"",VLOOKUP(A750-1,SP500相关数据!$B$11:$E$24727,4,TRUE),VLOOKUP(A750-2,SP500相关数据!$B$11:$E$24727,4,TRUE))),"")</f>
        <v/>
      </c>
      <c r="D750" s="13">
        <f>IF(VLOOKUP(A750,高收益利差!$A:$B,2,TRUE)&lt;&gt;"",VLOOKUP(A750,高收益利差!$A:$B,2,TRUE),IF(VLOOKUP(A750-1,高收益利差!$A:$B,2,TRUE)&lt;&gt;"",VLOOKUP(A750-1,高收益利差!$A:$B,2,TRUE),VLOOKUP(A750-2,高收益利差!$A:$B,2,TRUE)))</f>
        <v/>
      </c>
      <c r="E750" s="13">
        <f>IFERROR(VLOOKUP(A750,'10Y2Y'!$A:$B,2,TRUE),"")</f>
        <v/>
      </c>
      <c r="F750">
        <f>IFERROR(D750-D737,"")</f>
        <v/>
      </c>
      <c r="G750">
        <f>IFERROR(B750/AVERAGE(B711:B750)-1,"")</f>
        <v/>
      </c>
      <c r="H750">
        <f>IF(B750="","",IFERROR(AVERAGE(B711:B750)/AVERAGE(B698:B737)-1,""))</f>
        <v/>
      </c>
      <c r="I750">
        <f>IFERROR(VLOOKUP(A750,'Sahm Rule'!$A:$B,2,TRUE),"")</f>
        <v/>
      </c>
      <c r="J750" s="159">
        <f>IFERROR((B750/B737)^4-1-D750/100,"")</f>
        <v/>
      </c>
    </row>
    <row r="751">
      <c r="A751" s="10" t="n">
        <v>40676</v>
      </c>
      <c r="B751" s="13">
        <f>IF(VLOOKUP(A751,SP500相关数据!$B$11:$C$24727,2,TRUE)&lt;&gt;"",VLOOKUP(A751,SP500相关数据!$B$11:$C$24727,2,TRUE),IF(VLOOKUP(A751-1,SP500相关数据!$B$11:$C$24727,2,TRUE)&lt;&gt;"",VLOOKUP(A751-1,SP500相关数据!$B$11:$C$24727,2,TRUE),VLOOKUP(A751-2,SP500相关数据!$B$11:$C$24727,2,TRUE)))</f>
        <v/>
      </c>
      <c r="C751" s="13">
        <f>IFERROR(IF(VLOOKUP(A751,SP500相关数据!$B$11:$E$24727,4,TRUE)&lt;&gt;"",VLOOKUP(A751,SP500相关数据!$B$11:$E$24727,4,TRUE),IF(VLOOKUP(A751-1,SP500相关数据!$B$11:$E$24727,4,TRUE)&lt;&gt;"",VLOOKUP(A751-1,SP500相关数据!$B$11:$E$24727,4,TRUE),VLOOKUP(A751-2,SP500相关数据!$B$11:$E$24727,4,TRUE))),"")</f>
        <v/>
      </c>
      <c r="D751" s="13">
        <f>IF(VLOOKUP(A751,高收益利差!$A:$B,2,TRUE)&lt;&gt;"",VLOOKUP(A751,高收益利差!$A:$B,2,TRUE),IF(VLOOKUP(A751-1,高收益利差!$A:$B,2,TRUE)&lt;&gt;"",VLOOKUP(A751-1,高收益利差!$A:$B,2,TRUE),VLOOKUP(A751-2,高收益利差!$A:$B,2,TRUE)))</f>
        <v/>
      </c>
      <c r="E751" s="13">
        <f>IFERROR(VLOOKUP(A751,'10Y2Y'!$A:$B,2,TRUE),"")</f>
        <v/>
      </c>
      <c r="F751">
        <f>IFERROR(D751-D738,"")</f>
        <v/>
      </c>
      <c r="G751">
        <f>IFERROR(B751/AVERAGE(B712:B751)-1,"")</f>
        <v/>
      </c>
      <c r="H751">
        <f>IF(B751="","",IFERROR(AVERAGE(B712:B751)/AVERAGE(B699:B738)-1,""))</f>
        <v/>
      </c>
      <c r="I751">
        <f>IFERROR(VLOOKUP(A751,'Sahm Rule'!$A:$B,2,TRUE),"")</f>
        <v/>
      </c>
      <c r="J751" s="159">
        <f>IFERROR((B751/B738)^4-1-D751/100,"")</f>
        <v/>
      </c>
    </row>
    <row r="752">
      <c r="A752" s="10" t="n">
        <v>40683</v>
      </c>
      <c r="B752" s="13">
        <f>IF(VLOOKUP(A752,SP500相关数据!$B$11:$C$24727,2,TRUE)&lt;&gt;"",VLOOKUP(A752,SP500相关数据!$B$11:$C$24727,2,TRUE),IF(VLOOKUP(A752-1,SP500相关数据!$B$11:$C$24727,2,TRUE)&lt;&gt;"",VLOOKUP(A752-1,SP500相关数据!$B$11:$C$24727,2,TRUE),VLOOKUP(A752-2,SP500相关数据!$B$11:$C$24727,2,TRUE)))</f>
        <v/>
      </c>
      <c r="C752" s="13">
        <f>IFERROR(IF(VLOOKUP(A752,SP500相关数据!$B$11:$E$24727,4,TRUE)&lt;&gt;"",VLOOKUP(A752,SP500相关数据!$B$11:$E$24727,4,TRUE),IF(VLOOKUP(A752-1,SP500相关数据!$B$11:$E$24727,4,TRUE)&lt;&gt;"",VLOOKUP(A752-1,SP500相关数据!$B$11:$E$24727,4,TRUE),VLOOKUP(A752-2,SP500相关数据!$B$11:$E$24727,4,TRUE))),"")</f>
        <v/>
      </c>
      <c r="D752" s="13">
        <f>IF(VLOOKUP(A752,高收益利差!$A:$B,2,TRUE)&lt;&gt;"",VLOOKUP(A752,高收益利差!$A:$B,2,TRUE),IF(VLOOKUP(A752-1,高收益利差!$A:$B,2,TRUE)&lt;&gt;"",VLOOKUP(A752-1,高收益利差!$A:$B,2,TRUE),VLOOKUP(A752-2,高收益利差!$A:$B,2,TRUE)))</f>
        <v/>
      </c>
      <c r="E752" s="13">
        <f>IFERROR(VLOOKUP(A752,'10Y2Y'!$A:$B,2,TRUE),"")</f>
        <v/>
      </c>
      <c r="F752">
        <f>IFERROR(D752-D739,"")</f>
        <v/>
      </c>
      <c r="G752">
        <f>IFERROR(B752/AVERAGE(B713:B752)-1,"")</f>
        <v/>
      </c>
      <c r="H752">
        <f>IF(B752="","",IFERROR(AVERAGE(B713:B752)/AVERAGE(B700:B739)-1,""))</f>
        <v/>
      </c>
      <c r="I752">
        <f>IFERROR(VLOOKUP(A752,'Sahm Rule'!$A:$B,2,TRUE),"")</f>
        <v/>
      </c>
      <c r="J752" s="159">
        <f>IFERROR((B752/B739)^4-1-D752/100,"")</f>
        <v/>
      </c>
    </row>
    <row r="753">
      <c r="A753" s="10" t="n">
        <v>40690</v>
      </c>
      <c r="B753" s="13">
        <f>IF(VLOOKUP(A753,SP500相关数据!$B$11:$C$24727,2,TRUE)&lt;&gt;"",VLOOKUP(A753,SP500相关数据!$B$11:$C$24727,2,TRUE),IF(VLOOKUP(A753-1,SP500相关数据!$B$11:$C$24727,2,TRUE)&lt;&gt;"",VLOOKUP(A753-1,SP500相关数据!$B$11:$C$24727,2,TRUE),VLOOKUP(A753-2,SP500相关数据!$B$11:$C$24727,2,TRUE)))</f>
        <v/>
      </c>
      <c r="C753" s="13">
        <f>IFERROR(IF(VLOOKUP(A753,SP500相关数据!$B$11:$E$24727,4,TRUE)&lt;&gt;"",VLOOKUP(A753,SP500相关数据!$B$11:$E$24727,4,TRUE),IF(VLOOKUP(A753-1,SP500相关数据!$B$11:$E$24727,4,TRUE)&lt;&gt;"",VLOOKUP(A753-1,SP500相关数据!$B$11:$E$24727,4,TRUE),VLOOKUP(A753-2,SP500相关数据!$B$11:$E$24727,4,TRUE))),"")</f>
        <v/>
      </c>
      <c r="D753" s="13">
        <f>IF(VLOOKUP(A753,高收益利差!$A:$B,2,TRUE)&lt;&gt;"",VLOOKUP(A753,高收益利差!$A:$B,2,TRUE),IF(VLOOKUP(A753-1,高收益利差!$A:$B,2,TRUE)&lt;&gt;"",VLOOKUP(A753-1,高收益利差!$A:$B,2,TRUE),VLOOKUP(A753-2,高收益利差!$A:$B,2,TRUE)))</f>
        <v/>
      </c>
      <c r="E753" s="13">
        <f>IFERROR(VLOOKUP(A753,'10Y2Y'!$A:$B,2,TRUE),"")</f>
        <v/>
      </c>
      <c r="F753">
        <f>IFERROR(D753-D740,"")</f>
        <v/>
      </c>
      <c r="G753">
        <f>IFERROR(B753/AVERAGE(B714:B753)-1,"")</f>
        <v/>
      </c>
      <c r="H753">
        <f>IF(B753="","",IFERROR(AVERAGE(B714:B753)/AVERAGE(B701:B740)-1,""))</f>
        <v/>
      </c>
      <c r="I753">
        <f>IFERROR(VLOOKUP(A753,'Sahm Rule'!$A:$B,2,TRUE),"")</f>
        <v/>
      </c>
      <c r="J753" s="159">
        <f>IFERROR((B753/B740)^4-1-D753/100,"")</f>
        <v/>
      </c>
    </row>
    <row r="754">
      <c r="A754" s="10" t="n">
        <v>40697</v>
      </c>
      <c r="B754" s="13">
        <f>IF(VLOOKUP(A754,SP500相关数据!$B$11:$C$24727,2,TRUE)&lt;&gt;"",VLOOKUP(A754,SP500相关数据!$B$11:$C$24727,2,TRUE),IF(VLOOKUP(A754-1,SP500相关数据!$B$11:$C$24727,2,TRUE)&lt;&gt;"",VLOOKUP(A754-1,SP500相关数据!$B$11:$C$24727,2,TRUE),VLOOKUP(A754-2,SP500相关数据!$B$11:$C$24727,2,TRUE)))</f>
        <v/>
      </c>
      <c r="C754" s="13">
        <f>IFERROR(IF(VLOOKUP(A754,SP500相关数据!$B$11:$E$24727,4,TRUE)&lt;&gt;"",VLOOKUP(A754,SP500相关数据!$B$11:$E$24727,4,TRUE),IF(VLOOKUP(A754-1,SP500相关数据!$B$11:$E$24727,4,TRUE)&lt;&gt;"",VLOOKUP(A754-1,SP500相关数据!$B$11:$E$24727,4,TRUE),VLOOKUP(A754-2,SP500相关数据!$B$11:$E$24727,4,TRUE))),"")</f>
        <v/>
      </c>
      <c r="D754" s="13">
        <f>IF(VLOOKUP(A754,高收益利差!$A:$B,2,TRUE)&lt;&gt;"",VLOOKUP(A754,高收益利差!$A:$B,2,TRUE),IF(VLOOKUP(A754-1,高收益利差!$A:$B,2,TRUE)&lt;&gt;"",VLOOKUP(A754-1,高收益利差!$A:$B,2,TRUE),VLOOKUP(A754-2,高收益利差!$A:$B,2,TRUE)))</f>
        <v/>
      </c>
      <c r="E754" s="13">
        <f>IFERROR(VLOOKUP(A754,'10Y2Y'!$A:$B,2,TRUE),"")</f>
        <v/>
      </c>
      <c r="F754">
        <f>IFERROR(D754-D741,"")</f>
        <v/>
      </c>
      <c r="G754">
        <f>IFERROR(B754/AVERAGE(B715:B754)-1,"")</f>
        <v/>
      </c>
      <c r="H754">
        <f>IF(B754="","",IFERROR(AVERAGE(B715:B754)/AVERAGE(B702:B741)-1,""))</f>
        <v/>
      </c>
      <c r="I754">
        <f>IFERROR(VLOOKUP(A754,'Sahm Rule'!$A:$B,2,TRUE),"")</f>
        <v/>
      </c>
      <c r="J754" s="159">
        <f>IFERROR((B754/B741)^4-1-D754/100,"")</f>
        <v/>
      </c>
    </row>
    <row r="755">
      <c r="A755" s="10" t="n">
        <v>40704</v>
      </c>
      <c r="B755" s="13">
        <f>IF(VLOOKUP(A755,SP500相关数据!$B$11:$C$24727,2,TRUE)&lt;&gt;"",VLOOKUP(A755,SP500相关数据!$B$11:$C$24727,2,TRUE),IF(VLOOKUP(A755-1,SP500相关数据!$B$11:$C$24727,2,TRUE)&lt;&gt;"",VLOOKUP(A755-1,SP500相关数据!$B$11:$C$24727,2,TRUE),VLOOKUP(A755-2,SP500相关数据!$B$11:$C$24727,2,TRUE)))</f>
        <v/>
      </c>
      <c r="C755" s="13">
        <f>IFERROR(IF(VLOOKUP(A755,SP500相关数据!$B$11:$E$24727,4,TRUE)&lt;&gt;"",VLOOKUP(A755,SP500相关数据!$B$11:$E$24727,4,TRUE),IF(VLOOKUP(A755-1,SP500相关数据!$B$11:$E$24727,4,TRUE)&lt;&gt;"",VLOOKUP(A755-1,SP500相关数据!$B$11:$E$24727,4,TRUE),VLOOKUP(A755-2,SP500相关数据!$B$11:$E$24727,4,TRUE))),"")</f>
        <v/>
      </c>
      <c r="D755" s="13">
        <f>IF(VLOOKUP(A755,高收益利差!$A:$B,2,TRUE)&lt;&gt;"",VLOOKUP(A755,高收益利差!$A:$B,2,TRUE),IF(VLOOKUP(A755-1,高收益利差!$A:$B,2,TRUE)&lt;&gt;"",VLOOKUP(A755-1,高收益利差!$A:$B,2,TRUE),VLOOKUP(A755-2,高收益利差!$A:$B,2,TRUE)))</f>
        <v/>
      </c>
      <c r="E755" s="13">
        <f>IFERROR(VLOOKUP(A755,'10Y2Y'!$A:$B,2,TRUE),"")</f>
        <v/>
      </c>
      <c r="F755">
        <f>IFERROR(D755-D742,"")</f>
        <v/>
      </c>
      <c r="G755">
        <f>IFERROR(B755/AVERAGE(B716:B755)-1,"")</f>
        <v/>
      </c>
      <c r="H755">
        <f>IF(B755="","",IFERROR(AVERAGE(B716:B755)/AVERAGE(B703:B742)-1,""))</f>
        <v/>
      </c>
      <c r="I755">
        <f>IFERROR(VLOOKUP(A755,'Sahm Rule'!$A:$B,2,TRUE),"")</f>
        <v/>
      </c>
      <c r="J755" s="159">
        <f>IFERROR((B755/B742)^4-1-D755/100,"")</f>
        <v/>
      </c>
    </row>
    <row r="756">
      <c r="A756" s="10" t="n">
        <v>40711</v>
      </c>
      <c r="B756" s="13">
        <f>IF(VLOOKUP(A756,SP500相关数据!$B$11:$C$24727,2,TRUE)&lt;&gt;"",VLOOKUP(A756,SP500相关数据!$B$11:$C$24727,2,TRUE),IF(VLOOKUP(A756-1,SP500相关数据!$B$11:$C$24727,2,TRUE)&lt;&gt;"",VLOOKUP(A756-1,SP500相关数据!$B$11:$C$24727,2,TRUE),VLOOKUP(A756-2,SP500相关数据!$B$11:$C$24727,2,TRUE)))</f>
        <v/>
      </c>
      <c r="C756" s="13">
        <f>IFERROR(IF(VLOOKUP(A756,SP500相关数据!$B$11:$E$24727,4,TRUE)&lt;&gt;"",VLOOKUP(A756,SP500相关数据!$B$11:$E$24727,4,TRUE),IF(VLOOKUP(A756-1,SP500相关数据!$B$11:$E$24727,4,TRUE)&lt;&gt;"",VLOOKUP(A756-1,SP500相关数据!$B$11:$E$24727,4,TRUE),VLOOKUP(A756-2,SP500相关数据!$B$11:$E$24727,4,TRUE))),"")</f>
        <v/>
      </c>
      <c r="D756" s="13">
        <f>IF(VLOOKUP(A756,高收益利差!$A:$B,2,TRUE)&lt;&gt;"",VLOOKUP(A756,高收益利差!$A:$B,2,TRUE),IF(VLOOKUP(A756-1,高收益利差!$A:$B,2,TRUE)&lt;&gt;"",VLOOKUP(A756-1,高收益利差!$A:$B,2,TRUE),VLOOKUP(A756-2,高收益利差!$A:$B,2,TRUE)))</f>
        <v/>
      </c>
      <c r="E756" s="13">
        <f>IFERROR(VLOOKUP(A756,'10Y2Y'!$A:$B,2,TRUE),"")</f>
        <v/>
      </c>
      <c r="F756">
        <f>IFERROR(D756-D743,"")</f>
        <v/>
      </c>
      <c r="G756">
        <f>IFERROR(B756/AVERAGE(B717:B756)-1,"")</f>
        <v/>
      </c>
      <c r="H756">
        <f>IF(B756="","",IFERROR(AVERAGE(B717:B756)/AVERAGE(B704:B743)-1,""))</f>
        <v/>
      </c>
      <c r="I756">
        <f>IFERROR(VLOOKUP(A756,'Sahm Rule'!$A:$B,2,TRUE),"")</f>
        <v/>
      </c>
      <c r="J756" s="159">
        <f>IFERROR((B756/B743)^4-1-D756/100,"")</f>
        <v/>
      </c>
    </row>
    <row r="757">
      <c r="A757" s="10" t="n">
        <v>40718</v>
      </c>
      <c r="B757" s="13">
        <f>IF(VLOOKUP(A757,SP500相关数据!$B$11:$C$24727,2,TRUE)&lt;&gt;"",VLOOKUP(A757,SP500相关数据!$B$11:$C$24727,2,TRUE),IF(VLOOKUP(A757-1,SP500相关数据!$B$11:$C$24727,2,TRUE)&lt;&gt;"",VLOOKUP(A757-1,SP500相关数据!$B$11:$C$24727,2,TRUE),VLOOKUP(A757-2,SP500相关数据!$B$11:$C$24727,2,TRUE)))</f>
        <v/>
      </c>
      <c r="C757" s="13">
        <f>IFERROR(IF(VLOOKUP(A757,SP500相关数据!$B$11:$E$24727,4,TRUE)&lt;&gt;"",VLOOKUP(A757,SP500相关数据!$B$11:$E$24727,4,TRUE),IF(VLOOKUP(A757-1,SP500相关数据!$B$11:$E$24727,4,TRUE)&lt;&gt;"",VLOOKUP(A757-1,SP500相关数据!$B$11:$E$24727,4,TRUE),VLOOKUP(A757-2,SP500相关数据!$B$11:$E$24727,4,TRUE))),"")</f>
        <v/>
      </c>
      <c r="D757" s="13">
        <f>IF(VLOOKUP(A757,高收益利差!$A:$B,2,TRUE)&lt;&gt;"",VLOOKUP(A757,高收益利差!$A:$B,2,TRUE),IF(VLOOKUP(A757-1,高收益利差!$A:$B,2,TRUE)&lt;&gt;"",VLOOKUP(A757-1,高收益利差!$A:$B,2,TRUE),VLOOKUP(A757-2,高收益利差!$A:$B,2,TRUE)))</f>
        <v/>
      </c>
      <c r="E757" s="13">
        <f>IFERROR(VLOOKUP(A757,'10Y2Y'!$A:$B,2,TRUE),"")</f>
        <v/>
      </c>
      <c r="F757">
        <f>IFERROR(D757-D744,"")</f>
        <v/>
      </c>
      <c r="G757">
        <f>IFERROR(B757/AVERAGE(B718:B757)-1,"")</f>
        <v/>
      </c>
      <c r="H757">
        <f>IF(B757="","",IFERROR(AVERAGE(B718:B757)/AVERAGE(B705:B744)-1,""))</f>
        <v/>
      </c>
      <c r="I757">
        <f>IFERROR(VLOOKUP(A757,'Sahm Rule'!$A:$B,2,TRUE),"")</f>
        <v/>
      </c>
      <c r="J757" s="159">
        <f>IFERROR((B757/B744)^4-1-D757/100,"")</f>
        <v/>
      </c>
    </row>
    <row r="758">
      <c r="A758" s="10" t="n">
        <v>40725</v>
      </c>
      <c r="B758" s="13">
        <f>IF(VLOOKUP(A758,SP500相关数据!$B$11:$C$24727,2,TRUE)&lt;&gt;"",VLOOKUP(A758,SP500相关数据!$B$11:$C$24727,2,TRUE),IF(VLOOKUP(A758-1,SP500相关数据!$B$11:$C$24727,2,TRUE)&lt;&gt;"",VLOOKUP(A758-1,SP500相关数据!$B$11:$C$24727,2,TRUE),VLOOKUP(A758-2,SP500相关数据!$B$11:$C$24727,2,TRUE)))</f>
        <v/>
      </c>
      <c r="C758" s="13">
        <f>IFERROR(IF(VLOOKUP(A758,SP500相关数据!$B$11:$E$24727,4,TRUE)&lt;&gt;"",VLOOKUP(A758,SP500相关数据!$B$11:$E$24727,4,TRUE),IF(VLOOKUP(A758-1,SP500相关数据!$B$11:$E$24727,4,TRUE)&lt;&gt;"",VLOOKUP(A758-1,SP500相关数据!$B$11:$E$24727,4,TRUE),VLOOKUP(A758-2,SP500相关数据!$B$11:$E$24727,4,TRUE))),"")</f>
        <v/>
      </c>
      <c r="D758" s="13">
        <f>IF(VLOOKUP(A758,高收益利差!$A:$B,2,TRUE)&lt;&gt;"",VLOOKUP(A758,高收益利差!$A:$B,2,TRUE),IF(VLOOKUP(A758-1,高收益利差!$A:$B,2,TRUE)&lt;&gt;"",VLOOKUP(A758-1,高收益利差!$A:$B,2,TRUE),VLOOKUP(A758-2,高收益利差!$A:$B,2,TRUE)))</f>
        <v/>
      </c>
      <c r="E758" s="13">
        <f>IFERROR(VLOOKUP(A758,'10Y2Y'!$A:$B,2,TRUE),"")</f>
        <v/>
      </c>
      <c r="F758">
        <f>IFERROR(D758-D745,"")</f>
        <v/>
      </c>
      <c r="G758">
        <f>IFERROR(B758/AVERAGE(B719:B758)-1,"")</f>
        <v/>
      </c>
      <c r="H758">
        <f>IF(B758="","",IFERROR(AVERAGE(B719:B758)/AVERAGE(B706:B745)-1,""))</f>
        <v/>
      </c>
      <c r="I758">
        <f>IFERROR(VLOOKUP(A758,'Sahm Rule'!$A:$B,2,TRUE),"")</f>
        <v/>
      </c>
      <c r="J758" s="159">
        <f>IFERROR((B758/B745)^4-1-D758/100,"")</f>
        <v/>
      </c>
    </row>
    <row r="759">
      <c r="A759" s="10" t="n">
        <v>40732</v>
      </c>
      <c r="B759" s="13">
        <f>IF(VLOOKUP(A759,SP500相关数据!$B$11:$C$24727,2,TRUE)&lt;&gt;"",VLOOKUP(A759,SP500相关数据!$B$11:$C$24727,2,TRUE),IF(VLOOKUP(A759-1,SP500相关数据!$B$11:$C$24727,2,TRUE)&lt;&gt;"",VLOOKUP(A759-1,SP500相关数据!$B$11:$C$24727,2,TRUE),VLOOKUP(A759-2,SP500相关数据!$B$11:$C$24727,2,TRUE)))</f>
        <v/>
      </c>
      <c r="C759" s="13">
        <f>IFERROR(IF(VLOOKUP(A759,SP500相关数据!$B$11:$E$24727,4,TRUE)&lt;&gt;"",VLOOKUP(A759,SP500相关数据!$B$11:$E$24727,4,TRUE),IF(VLOOKUP(A759-1,SP500相关数据!$B$11:$E$24727,4,TRUE)&lt;&gt;"",VLOOKUP(A759-1,SP500相关数据!$B$11:$E$24727,4,TRUE),VLOOKUP(A759-2,SP500相关数据!$B$11:$E$24727,4,TRUE))),"")</f>
        <v/>
      </c>
      <c r="D759" s="13">
        <f>IF(VLOOKUP(A759,高收益利差!$A:$B,2,TRUE)&lt;&gt;"",VLOOKUP(A759,高收益利差!$A:$B,2,TRUE),IF(VLOOKUP(A759-1,高收益利差!$A:$B,2,TRUE)&lt;&gt;"",VLOOKUP(A759-1,高收益利差!$A:$B,2,TRUE),VLOOKUP(A759-2,高收益利差!$A:$B,2,TRUE)))</f>
        <v/>
      </c>
      <c r="E759" s="13">
        <f>IFERROR(VLOOKUP(A759,'10Y2Y'!$A:$B,2,TRUE),"")</f>
        <v/>
      </c>
      <c r="F759">
        <f>IFERROR(D759-D746,"")</f>
        <v/>
      </c>
      <c r="G759">
        <f>IFERROR(B759/AVERAGE(B720:B759)-1,"")</f>
        <v/>
      </c>
      <c r="H759">
        <f>IF(B759="","",IFERROR(AVERAGE(B720:B759)/AVERAGE(B707:B746)-1,""))</f>
        <v/>
      </c>
      <c r="I759">
        <f>IFERROR(VLOOKUP(A759,'Sahm Rule'!$A:$B,2,TRUE),"")</f>
        <v/>
      </c>
      <c r="J759" s="159">
        <f>IFERROR((B759/B746)^4-1-D759/100,"")</f>
        <v/>
      </c>
    </row>
    <row r="760">
      <c r="A760" s="10" t="n">
        <v>40739</v>
      </c>
      <c r="B760" s="13">
        <f>IF(VLOOKUP(A760,SP500相关数据!$B$11:$C$24727,2,TRUE)&lt;&gt;"",VLOOKUP(A760,SP500相关数据!$B$11:$C$24727,2,TRUE),IF(VLOOKUP(A760-1,SP500相关数据!$B$11:$C$24727,2,TRUE)&lt;&gt;"",VLOOKUP(A760-1,SP500相关数据!$B$11:$C$24727,2,TRUE),VLOOKUP(A760-2,SP500相关数据!$B$11:$C$24727,2,TRUE)))</f>
        <v/>
      </c>
      <c r="C760" s="13">
        <f>IFERROR(IF(VLOOKUP(A760,SP500相关数据!$B$11:$E$24727,4,TRUE)&lt;&gt;"",VLOOKUP(A760,SP500相关数据!$B$11:$E$24727,4,TRUE),IF(VLOOKUP(A760-1,SP500相关数据!$B$11:$E$24727,4,TRUE)&lt;&gt;"",VLOOKUP(A760-1,SP500相关数据!$B$11:$E$24727,4,TRUE),VLOOKUP(A760-2,SP500相关数据!$B$11:$E$24727,4,TRUE))),"")</f>
        <v/>
      </c>
      <c r="D760" s="13">
        <f>IF(VLOOKUP(A760,高收益利差!$A:$B,2,TRUE)&lt;&gt;"",VLOOKUP(A760,高收益利差!$A:$B,2,TRUE),IF(VLOOKUP(A760-1,高收益利差!$A:$B,2,TRUE)&lt;&gt;"",VLOOKUP(A760-1,高收益利差!$A:$B,2,TRUE),VLOOKUP(A760-2,高收益利差!$A:$B,2,TRUE)))</f>
        <v/>
      </c>
      <c r="E760" s="13">
        <f>IFERROR(VLOOKUP(A760,'10Y2Y'!$A:$B,2,TRUE),"")</f>
        <v/>
      </c>
      <c r="F760">
        <f>IFERROR(D760-D747,"")</f>
        <v/>
      </c>
      <c r="G760">
        <f>IFERROR(B760/AVERAGE(B721:B760)-1,"")</f>
        <v/>
      </c>
      <c r="H760">
        <f>IF(B760="","",IFERROR(AVERAGE(B721:B760)/AVERAGE(B708:B747)-1,""))</f>
        <v/>
      </c>
      <c r="I760">
        <f>IFERROR(VLOOKUP(A760,'Sahm Rule'!$A:$B,2,TRUE),"")</f>
        <v/>
      </c>
      <c r="J760" s="159">
        <f>IFERROR((B760/B747)^4-1-D760/100,"")</f>
        <v/>
      </c>
    </row>
    <row r="761">
      <c r="A761" s="10" t="n">
        <v>40746</v>
      </c>
      <c r="B761" s="13">
        <f>IF(VLOOKUP(A761,SP500相关数据!$B$11:$C$24727,2,TRUE)&lt;&gt;"",VLOOKUP(A761,SP500相关数据!$B$11:$C$24727,2,TRUE),IF(VLOOKUP(A761-1,SP500相关数据!$B$11:$C$24727,2,TRUE)&lt;&gt;"",VLOOKUP(A761-1,SP500相关数据!$B$11:$C$24727,2,TRUE),VLOOKUP(A761-2,SP500相关数据!$B$11:$C$24727,2,TRUE)))</f>
        <v/>
      </c>
      <c r="C761" s="13">
        <f>IFERROR(IF(VLOOKUP(A761,SP500相关数据!$B$11:$E$24727,4,TRUE)&lt;&gt;"",VLOOKUP(A761,SP500相关数据!$B$11:$E$24727,4,TRUE),IF(VLOOKUP(A761-1,SP500相关数据!$B$11:$E$24727,4,TRUE)&lt;&gt;"",VLOOKUP(A761-1,SP500相关数据!$B$11:$E$24727,4,TRUE),VLOOKUP(A761-2,SP500相关数据!$B$11:$E$24727,4,TRUE))),"")</f>
        <v/>
      </c>
      <c r="D761" s="13">
        <f>IF(VLOOKUP(A761,高收益利差!$A:$B,2,TRUE)&lt;&gt;"",VLOOKUP(A761,高收益利差!$A:$B,2,TRUE),IF(VLOOKUP(A761-1,高收益利差!$A:$B,2,TRUE)&lt;&gt;"",VLOOKUP(A761-1,高收益利差!$A:$B,2,TRUE),VLOOKUP(A761-2,高收益利差!$A:$B,2,TRUE)))</f>
        <v/>
      </c>
      <c r="E761" s="13">
        <f>IFERROR(VLOOKUP(A761,'10Y2Y'!$A:$B,2,TRUE),"")</f>
        <v/>
      </c>
      <c r="F761">
        <f>IFERROR(D761-D748,"")</f>
        <v/>
      </c>
      <c r="G761">
        <f>IFERROR(B761/AVERAGE(B722:B761)-1,"")</f>
        <v/>
      </c>
      <c r="H761">
        <f>IF(B761="","",IFERROR(AVERAGE(B722:B761)/AVERAGE(B709:B748)-1,""))</f>
        <v/>
      </c>
      <c r="I761">
        <f>IFERROR(VLOOKUP(A761,'Sahm Rule'!$A:$B,2,TRUE),"")</f>
        <v/>
      </c>
      <c r="J761" s="159">
        <f>IFERROR((B761/B748)^4-1-D761/100,"")</f>
        <v/>
      </c>
    </row>
    <row r="762">
      <c r="A762" s="10" t="n">
        <v>40753</v>
      </c>
      <c r="B762" s="13">
        <f>IF(VLOOKUP(A762,SP500相关数据!$B$11:$C$24727,2,TRUE)&lt;&gt;"",VLOOKUP(A762,SP500相关数据!$B$11:$C$24727,2,TRUE),IF(VLOOKUP(A762-1,SP500相关数据!$B$11:$C$24727,2,TRUE)&lt;&gt;"",VLOOKUP(A762-1,SP500相关数据!$B$11:$C$24727,2,TRUE),VLOOKUP(A762-2,SP500相关数据!$B$11:$C$24727,2,TRUE)))</f>
        <v/>
      </c>
      <c r="C762" s="13">
        <f>IFERROR(IF(VLOOKUP(A762,SP500相关数据!$B$11:$E$24727,4,TRUE)&lt;&gt;"",VLOOKUP(A762,SP500相关数据!$B$11:$E$24727,4,TRUE),IF(VLOOKUP(A762-1,SP500相关数据!$B$11:$E$24727,4,TRUE)&lt;&gt;"",VLOOKUP(A762-1,SP500相关数据!$B$11:$E$24727,4,TRUE),VLOOKUP(A762-2,SP500相关数据!$B$11:$E$24727,4,TRUE))),"")</f>
        <v/>
      </c>
      <c r="D762" s="13">
        <f>IF(VLOOKUP(A762,高收益利差!$A:$B,2,TRUE)&lt;&gt;"",VLOOKUP(A762,高收益利差!$A:$B,2,TRUE),IF(VLOOKUP(A762-1,高收益利差!$A:$B,2,TRUE)&lt;&gt;"",VLOOKUP(A762-1,高收益利差!$A:$B,2,TRUE),VLOOKUP(A762-2,高收益利差!$A:$B,2,TRUE)))</f>
        <v/>
      </c>
      <c r="E762" s="13">
        <f>IFERROR(VLOOKUP(A762,'10Y2Y'!$A:$B,2,TRUE),"")</f>
        <v/>
      </c>
      <c r="F762">
        <f>IFERROR(D762-D749,"")</f>
        <v/>
      </c>
      <c r="G762">
        <f>IFERROR(B762/AVERAGE(B723:B762)-1,"")</f>
        <v/>
      </c>
      <c r="H762">
        <f>IF(B762="","",IFERROR(AVERAGE(B723:B762)/AVERAGE(B710:B749)-1,""))</f>
        <v/>
      </c>
      <c r="I762">
        <f>IFERROR(VLOOKUP(A762,'Sahm Rule'!$A:$B,2,TRUE),"")</f>
        <v/>
      </c>
      <c r="J762" s="159">
        <f>IFERROR((B762/B749)^4-1-D762/100,"")</f>
        <v/>
      </c>
    </row>
    <row r="763">
      <c r="A763" s="10" t="n">
        <v>40760</v>
      </c>
      <c r="B763" s="13">
        <f>IF(VLOOKUP(A763,SP500相关数据!$B$11:$C$24727,2,TRUE)&lt;&gt;"",VLOOKUP(A763,SP500相关数据!$B$11:$C$24727,2,TRUE),IF(VLOOKUP(A763-1,SP500相关数据!$B$11:$C$24727,2,TRUE)&lt;&gt;"",VLOOKUP(A763-1,SP500相关数据!$B$11:$C$24727,2,TRUE),VLOOKUP(A763-2,SP500相关数据!$B$11:$C$24727,2,TRUE)))</f>
        <v/>
      </c>
      <c r="C763" s="13">
        <f>IFERROR(IF(VLOOKUP(A763,SP500相关数据!$B$11:$E$24727,4,TRUE)&lt;&gt;"",VLOOKUP(A763,SP500相关数据!$B$11:$E$24727,4,TRUE),IF(VLOOKUP(A763-1,SP500相关数据!$B$11:$E$24727,4,TRUE)&lt;&gt;"",VLOOKUP(A763-1,SP500相关数据!$B$11:$E$24727,4,TRUE),VLOOKUP(A763-2,SP500相关数据!$B$11:$E$24727,4,TRUE))),"")</f>
        <v/>
      </c>
      <c r="D763" s="13">
        <f>IF(VLOOKUP(A763,高收益利差!$A:$B,2,TRUE)&lt;&gt;"",VLOOKUP(A763,高收益利差!$A:$B,2,TRUE),IF(VLOOKUP(A763-1,高收益利差!$A:$B,2,TRUE)&lt;&gt;"",VLOOKUP(A763-1,高收益利差!$A:$B,2,TRUE),VLOOKUP(A763-2,高收益利差!$A:$B,2,TRUE)))</f>
        <v/>
      </c>
      <c r="E763" s="13">
        <f>IFERROR(VLOOKUP(A763,'10Y2Y'!$A:$B,2,TRUE),"")</f>
        <v/>
      </c>
      <c r="F763">
        <f>IFERROR(D763-D750,"")</f>
        <v/>
      </c>
      <c r="G763">
        <f>IFERROR(B763/AVERAGE(B724:B763)-1,"")</f>
        <v/>
      </c>
      <c r="H763">
        <f>IF(B763="","",IFERROR(AVERAGE(B724:B763)/AVERAGE(B711:B750)-1,""))</f>
        <v/>
      </c>
      <c r="I763">
        <f>IFERROR(VLOOKUP(A763,'Sahm Rule'!$A:$B,2,TRUE),"")</f>
        <v/>
      </c>
      <c r="J763" s="159">
        <f>IFERROR((B763/B750)^4-1-D763/100,"")</f>
        <v/>
      </c>
    </row>
    <row r="764">
      <c r="A764" s="10" t="n">
        <v>40767</v>
      </c>
      <c r="B764" s="13">
        <f>IF(VLOOKUP(A764,SP500相关数据!$B$11:$C$24727,2,TRUE)&lt;&gt;"",VLOOKUP(A764,SP500相关数据!$B$11:$C$24727,2,TRUE),IF(VLOOKUP(A764-1,SP500相关数据!$B$11:$C$24727,2,TRUE)&lt;&gt;"",VLOOKUP(A764-1,SP500相关数据!$B$11:$C$24727,2,TRUE),VLOOKUP(A764-2,SP500相关数据!$B$11:$C$24727,2,TRUE)))</f>
        <v/>
      </c>
      <c r="C764" s="13">
        <f>IFERROR(IF(VLOOKUP(A764,SP500相关数据!$B$11:$E$24727,4,TRUE)&lt;&gt;"",VLOOKUP(A764,SP500相关数据!$B$11:$E$24727,4,TRUE),IF(VLOOKUP(A764-1,SP500相关数据!$B$11:$E$24727,4,TRUE)&lt;&gt;"",VLOOKUP(A764-1,SP500相关数据!$B$11:$E$24727,4,TRUE),VLOOKUP(A764-2,SP500相关数据!$B$11:$E$24727,4,TRUE))),"")</f>
        <v/>
      </c>
      <c r="D764" s="13">
        <f>IF(VLOOKUP(A764,高收益利差!$A:$B,2,TRUE)&lt;&gt;"",VLOOKUP(A764,高收益利差!$A:$B,2,TRUE),IF(VLOOKUP(A764-1,高收益利差!$A:$B,2,TRUE)&lt;&gt;"",VLOOKUP(A764-1,高收益利差!$A:$B,2,TRUE),VLOOKUP(A764-2,高收益利差!$A:$B,2,TRUE)))</f>
        <v/>
      </c>
      <c r="E764" s="13">
        <f>IFERROR(VLOOKUP(A764,'10Y2Y'!$A:$B,2,TRUE),"")</f>
        <v/>
      </c>
      <c r="F764">
        <f>IFERROR(D764-D751,"")</f>
        <v/>
      </c>
      <c r="G764">
        <f>IFERROR(B764/AVERAGE(B725:B764)-1,"")</f>
        <v/>
      </c>
      <c r="H764">
        <f>IF(B764="","",IFERROR(AVERAGE(B725:B764)/AVERAGE(B712:B751)-1,""))</f>
        <v/>
      </c>
      <c r="I764">
        <f>IFERROR(VLOOKUP(A764,'Sahm Rule'!$A:$B,2,TRUE),"")</f>
        <v/>
      </c>
      <c r="J764" s="159">
        <f>IFERROR((B764/B751)^4-1-D764/100,"")</f>
        <v/>
      </c>
    </row>
    <row r="765">
      <c r="A765" s="10" t="n">
        <v>40774</v>
      </c>
      <c r="B765" s="13">
        <f>IF(VLOOKUP(A765,SP500相关数据!$B$11:$C$24727,2,TRUE)&lt;&gt;"",VLOOKUP(A765,SP500相关数据!$B$11:$C$24727,2,TRUE),IF(VLOOKUP(A765-1,SP500相关数据!$B$11:$C$24727,2,TRUE)&lt;&gt;"",VLOOKUP(A765-1,SP500相关数据!$B$11:$C$24727,2,TRUE),VLOOKUP(A765-2,SP500相关数据!$B$11:$C$24727,2,TRUE)))</f>
        <v/>
      </c>
      <c r="C765" s="13">
        <f>IFERROR(IF(VLOOKUP(A765,SP500相关数据!$B$11:$E$24727,4,TRUE)&lt;&gt;"",VLOOKUP(A765,SP500相关数据!$B$11:$E$24727,4,TRUE),IF(VLOOKUP(A765-1,SP500相关数据!$B$11:$E$24727,4,TRUE)&lt;&gt;"",VLOOKUP(A765-1,SP500相关数据!$B$11:$E$24727,4,TRUE),VLOOKUP(A765-2,SP500相关数据!$B$11:$E$24727,4,TRUE))),"")</f>
        <v/>
      </c>
      <c r="D765" s="13">
        <f>IF(VLOOKUP(A765,高收益利差!$A:$B,2,TRUE)&lt;&gt;"",VLOOKUP(A765,高收益利差!$A:$B,2,TRUE),IF(VLOOKUP(A765-1,高收益利差!$A:$B,2,TRUE)&lt;&gt;"",VLOOKUP(A765-1,高收益利差!$A:$B,2,TRUE),VLOOKUP(A765-2,高收益利差!$A:$B,2,TRUE)))</f>
        <v/>
      </c>
      <c r="E765" s="13">
        <f>IFERROR(VLOOKUP(A765,'10Y2Y'!$A:$B,2,TRUE),"")</f>
        <v/>
      </c>
      <c r="F765">
        <f>IFERROR(D765-D752,"")</f>
        <v/>
      </c>
      <c r="G765">
        <f>IFERROR(B765/AVERAGE(B726:B765)-1,"")</f>
        <v/>
      </c>
      <c r="H765">
        <f>IF(B765="","",IFERROR(AVERAGE(B726:B765)/AVERAGE(B713:B752)-1,""))</f>
        <v/>
      </c>
      <c r="I765">
        <f>IFERROR(VLOOKUP(A765,'Sahm Rule'!$A:$B,2,TRUE),"")</f>
        <v/>
      </c>
      <c r="J765" s="159">
        <f>IFERROR((B765/B752)^4-1-D765/100,"")</f>
        <v/>
      </c>
    </row>
    <row r="766">
      <c r="A766" s="10" t="n">
        <v>40781</v>
      </c>
      <c r="B766" s="13">
        <f>IF(VLOOKUP(A766,SP500相关数据!$B$11:$C$24727,2,TRUE)&lt;&gt;"",VLOOKUP(A766,SP500相关数据!$B$11:$C$24727,2,TRUE),IF(VLOOKUP(A766-1,SP500相关数据!$B$11:$C$24727,2,TRUE)&lt;&gt;"",VLOOKUP(A766-1,SP500相关数据!$B$11:$C$24727,2,TRUE),VLOOKUP(A766-2,SP500相关数据!$B$11:$C$24727,2,TRUE)))</f>
        <v/>
      </c>
      <c r="C766" s="13">
        <f>IFERROR(IF(VLOOKUP(A766,SP500相关数据!$B$11:$E$24727,4,TRUE)&lt;&gt;"",VLOOKUP(A766,SP500相关数据!$B$11:$E$24727,4,TRUE),IF(VLOOKUP(A766-1,SP500相关数据!$B$11:$E$24727,4,TRUE)&lt;&gt;"",VLOOKUP(A766-1,SP500相关数据!$B$11:$E$24727,4,TRUE),VLOOKUP(A766-2,SP500相关数据!$B$11:$E$24727,4,TRUE))),"")</f>
        <v/>
      </c>
      <c r="D766" s="13">
        <f>IF(VLOOKUP(A766,高收益利差!$A:$B,2,TRUE)&lt;&gt;"",VLOOKUP(A766,高收益利差!$A:$B,2,TRUE),IF(VLOOKUP(A766-1,高收益利差!$A:$B,2,TRUE)&lt;&gt;"",VLOOKUP(A766-1,高收益利差!$A:$B,2,TRUE),VLOOKUP(A766-2,高收益利差!$A:$B,2,TRUE)))</f>
        <v/>
      </c>
      <c r="E766" s="13">
        <f>IFERROR(VLOOKUP(A766,'10Y2Y'!$A:$B,2,TRUE),"")</f>
        <v/>
      </c>
      <c r="F766">
        <f>IFERROR(D766-D753,"")</f>
        <v/>
      </c>
      <c r="G766">
        <f>IFERROR(B766/AVERAGE(B727:B766)-1,"")</f>
        <v/>
      </c>
      <c r="H766">
        <f>IF(B766="","",IFERROR(AVERAGE(B727:B766)/AVERAGE(B714:B753)-1,""))</f>
        <v/>
      </c>
      <c r="I766">
        <f>IFERROR(VLOOKUP(A766,'Sahm Rule'!$A:$B,2,TRUE),"")</f>
        <v/>
      </c>
      <c r="J766" s="159">
        <f>IFERROR((B766/B753)^4-1-D766/100,"")</f>
        <v/>
      </c>
    </row>
    <row r="767">
      <c r="A767" s="10" t="n">
        <v>40788</v>
      </c>
      <c r="B767" s="13">
        <f>IF(VLOOKUP(A767,SP500相关数据!$B$11:$C$24727,2,TRUE)&lt;&gt;"",VLOOKUP(A767,SP500相关数据!$B$11:$C$24727,2,TRUE),IF(VLOOKUP(A767-1,SP500相关数据!$B$11:$C$24727,2,TRUE)&lt;&gt;"",VLOOKUP(A767-1,SP500相关数据!$B$11:$C$24727,2,TRUE),VLOOKUP(A767-2,SP500相关数据!$B$11:$C$24727,2,TRUE)))</f>
        <v/>
      </c>
      <c r="C767" s="13">
        <f>IFERROR(IF(VLOOKUP(A767,SP500相关数据!$B$11:$E$24727,4,TRUE)&lt;&gt;"",VLOOKUP(A767,SP500相关数据!$B$11:$E$24727,4,TRUE),IF(VLOOKUP(A767-1,SP500相关数据!$B$11:$E$24727,4,TRUE)&lt;&gt;"",VLOOKUP(A767-1,SP500相关数据!$B$11:$E$24727,4,TRUE),VLOOKUP(A767-2,SP500相关数据!$B$11:$E$24727,4,TRUE))),"")</f>
        <v/>
      </c>
      <c r="D767" s="13">
        <f>IF(VLOOKUP(A767,高收益利差!$A:$B,2,TRUE)&lt;&gt;"",VLOOKUP(A767,高收益利差!$A:$B,2,TRUE),IF(VLOOKUP(A767-1,高收益利差!$A:$B,2,TRUE)&lt;&gt;"",VLOOKUP(A767-1,高收益利差!$A:$B,2,TRUE),VLOOKUP(A767-2,高收益利差!$A:$B,2,TRUE)))</f>
        <v/>
      </c>
      <c r="E767" s="13">
        <f>IFERROR(VLOOKUP(A767,'10Y2Y'!$A:$B,2,TRUE),"")</f>
        <v/>
      </c>
      <c r="F767">
        <f>IFERROR(D767-D754,"")</f>
        <v/>
      </c>
      <c r="G767">
        <f>IFERROR(B767/AVERAGE(B728:B767)-1,"")</f>
        <v/>
      </c>
      <c r="H767">
        <f>IF(B767="","",IFERROR(AVERAGE(B728:B767)/AVERAGE(B715:B754)-1,""))</f>
        <v/>
      </c>
      <c r="I767">
        <f>IFERROR(VLOOKUP(A767,'Sahm Rule'!$A:$B,2,TRUE),"")</f>
        <v/>
      </c>
      <c r="J767" s="159">
        <f>IFERROR((B767/B754)^4-1-D767/100,"")</f>
        <v/>
      </c>
    </row>
    <row r="768">
      <c r="A768" s="10" t="n">
        <v>40795</v>
      </c>
      <c r="B768" s="13">
        <f>IF(VLOOKUP(A768,SP500相关数据!$B$11:$C$24727,2,TRUE)&lt;&gt;"",VLOOKUP(A768,SP500相关数据!$B$11:$C$24727,2,TRUE),IF(VLOOKUP(A768-1,SP500相关数据!$B$11:$C$24727,2,TRUE)&lt;&gt;"",VLOOKUP(A768-1,SP500相关数据!$B$11:$C$24727,2,TRUE),VLOOKUP(A768-2,SP500相关数据!$B$11:$C$24727,2,TRUE)))</f>
        <v/>
      </c>
      <c r="C768" s="13">
        <f>IFERROR(IF(VLOOKUP(A768,SP500相关数据!$B$11:$E$24727,4,TRUE)&lt;&gt;"",VLOOKUP(A768,SP500相关数据!$B$11:$E$24727,4,TRUE),IF(VLOOKUP(A768-1,SP500相关数据!$B$11:$E$24727,4,TRUE)&lt;&gt;"",VLOOKUP(A768-1,SP500相关数据!$B$11:$E$24727,4,TRUE),VLOOKUP(A768-2,SP500相关数据!$B$11:$E$24727,4,TRUE))),"")</f>
        <v/>
      </c>
      <c r="D768" s="13">
        <f>IF(VLOOKUP(A768,高收益利差!$A:$B,2,TRUE)&lt;&gt;"",VLOOKUP(A768,高收益利差!$A:$B,2,TRUE),IF(VLOOKUP(A768-1,高收益利差!$A:$B,2,TRUE)&lt;&gt;"",VLOOKUP(A768-1,高收益利差!$A:$B,2,TRUE),VLOOKUP(A768-2,高收益利差!$A:$B,2,TRUE)))</f>
        <v/>
      </c>
      <c r="E768" s="13">
        <f>IFERROR(VLOOKUP(A768,'10Y2Y'!$A:$B,2,TRUE),"")</f>
        <v/>
      </c>
      <c r="F768">
        <f>IFERROR(D768-D755,"")</f>
        <v/>
      </c>
      <c r="G768">
        <f>IFERROR(B768/AVERAGE(B729:B768)-1,"")</f>
        <v/>
      </c>
      <c r="H768">
        <f>IF(B768="","",IFERROR(AVERAGE(B729:B768)/AVERAGE(B716:B755)-1,""))</f>
        <v/>
      </c>
      <c r="I768">
        <f>IFERROR(VLOOKUP(A768,'Sahm Rule'!$A:$B,2,TRUE),"")</f>
        <v/>
      </c>
      <c r="J768" s="159">
        <f>IFERROR((B768/B755)^4-1-D768/100,"")</f>
        <v/>
      </c>
    </row>
    <row r="769">
      <c r="A769" s="10" t="n">
        <v>40802</v>
      </c>
      <c r="B769" s="13">
        <f>IF(VLOOKUP(A769,SP500相关数据!$B$11:$C$24727,2,TRUE)&lt;&gt;"",VLOOKUP(A769,SP500相关数据!$B$11:$C$24727,2,TRUE),IF(VLOOKUP(A769-1,SP500相关数据!$B$11:$C$24727,2,TRUE)&lt;&gt;"",VLOOKUP(A769-1,SP500相关数据!$B$11:$C$24727,2,TRUE),VLOOKUP(A769-2,SP500相关数据!$B$11:$C$24727,2,TRUE)))</f>
        <v/>
      </c>
      <c r="C769" s="13">
        <f>IFERROR(IF(VLOOKUP(A769,SP500相关数据!$B$11:$E$24727,4,TRUE)&lt;&gt;"",VLOOKUP(A769,SP500相关数据!$B$11:$E$24727,4,TRUE),IF(VLOOKUP(A769-1,SP500相关数据!$B$11:$E$24727,4,TRUE)&lt;&gt;"",VLOOKUP(A769-1,SP500相关数据!$B$11:$E$24727,4,TRUE),VLOOKUP(A769-2,SP500相关数据!$B$11:$E$24727,4,TRUE))),"")</f>
        <v/>
      </c>
      <c r="D769" s="13">
        <f>IF(VLOOKUP(A769,高收益利差!$A:$B,2,TRUE)&lt;&gt;"",VLOOKUP(A769,高收益利差!$A:$B,2,TRUE),IF(VLOOKUP(A769-1,高收益利差!$A:$B,2,TRUE)&lt;&gt;"",VLOOKUP(A769-1,高收益利差!$A:$B,2,TRUE),VLOOKUP(A769-2,高收益利差!$A:$B,2,TRUE)))</f>
        <v/>
      </c>
      <c r="E769" s="13">
        <f>IFERROR(VLOOKUP(A769,'10Y2Y'!$A:$B,2,TRUE),"")</f>
        <v/>
      </c>
      <c r="F769">
        <f>IFERROR(D769-D756,"")</f>
        <v/>
      </c>
      <c r="G769">
        <f>IFERROR(B769/AVERAGE(B730:B769)-1,"")</f>
        <v/>
      </c>
      <c r="H769">
        <f>IF(B769="","",IFERROR(AVERAGE(B730:B769)/AVERAGE(B717:B756)-1,""))</f>
        <v/>
      </c>
      <c r="I769">
        <f>IFERROR(VLOOKUP(A769,'Sahm Rule'!$A:$B,2,TRUE),"")</f>
        <v/>
      </c>
      <c r="J769" s="159">
        <f>IFERROR((B769/B756)^4-1-D769/100,"")</f>
        <v/>
      </c>
    </row>
    <row r="770">
      <c r="A770" s="10" t="n">
        <v>40809</v>
      </c>
      <c r="B770" s="13">
        <f>IF(VLOOKUP(A770,SP500相关数据!$B$11:$C$24727,2,TRUE)&lt;&gt;"",VLOOKUP(A770,SP500相关数据!$B$11:$C$24727,2,TRUE),IF(VLOOKUP(A770-1,SP500相关数据!$B$11:$C$24727,2,TRUE)&lt;&gt;"",VLOOKUP(A770-1,SP500相关数据!$B$11:$C$24727,2,TRUE),VLOOKUP(A770-2,SP500相关数据!$B$11:$C$24727,2,TRUE)))</f>
        <v/>
      </c>
      <c r="C770" s="13">
        <f>IFERROR(IF(VLOOKUP(A770,SP500相关数据!$B$11:$E$24727,4,TRUE)&lt;&gt;"",VLOOKUP(A770,SP500相关数据!$B$11:$E$24727,4,TRUE),IF(VLOOKUP(A770-1,SP500相关数据!$B$11:$E$24727,4,TRUE)&lt;&gt;"",VLOOKUP(A770-1,SP500相关数据!$B$11:$E$24727,4,TRUE),VLOOKUP(A770-2,SP500相关数据!$B$11:$E$24727,4,TRUE))),"")</f>
        <v/>
      </c>
      <c r="D770" s="13">
        <f>IF(VLOOKUP(A770,高收益利差!$A:$B,2,TRUE)&lt;&gt;"",VLOOKUP(A770,高收益利差!$A:$B,2,TRUE),IF(VLOOKUP(A770-1,高收益利差!$A:$B,2,TRUE)&lt;&gt;"",VLOOKUP(A770-1,高收益利差!$A:$B,2,TRUE),VLOOKUP(A770-2,高收益利差!$A:$B,2,TRUE)))</f>
        <v/>
      </c>
      <c r="E770" s="13">
        <f>IFERROR(VLOOKUP(A770,'10Y2Y'!$A:$B,2,TRUE),"")</f>
        <v/>
      </c>
      <c r="F770">
        <f>IFERROR(D770-D757,"")</f>
        <v/>
      </c>
      <c r="G770">
        <f>IFERROR(B770/AVERAGE(B731:B770)-1,"")</f>
        <v/>
      </c>
      <c r="H770">
        <f>IF(B770="","",IFERROR(AVERAGE(B731:B770)/AVERAGE(B718:B757)-1,""))</f>
        <v/>
      </c>
      <c r="I770">
        <f>IFERROR(VLOOKUP(A770,'Sahm Rule'!$A:$B,2,TRUE),"")</f>
        <v/>
      </c>
      <c r="J770" s="159">
        <f>IFERROR((B770/B757)^4-1-D770/100,"")</f>
        <v/>
      </c>
    </row>
    <row r="771">
      <c r="A771" s="10" t="n">
        <v>40816</v>
      </c>
      <c r="B771" s="13">
        <f>IF(VLOOKUP(A771,SP500相关数据!$B$11:$C$24727,2,TRUE)&lt;&gt;"",VLOOKUP(A771,SP500相关数据!$B$11:$C$24727,2,TRUE),IF(VLOOKUP(A771-1,SP500相关数据!$B$11:$C$24727,2,TRUE)&lt;&gt;"",VLOOKUP(A771-1,SP500相关数据!$B$11:$C$24727,2,TRUE),VLOOKUP(A771-2,SP500相关数据!$B$11:$C$24727,2,TRUE)))</f>
        <v/>
      </c>
      <c r="C771" s="13">
        <f>IFERROR(IF(VLOOKUP(A771,SP500相关数据!$B$11:$E$24727,4,TRUE)&lt;&gt;"",VLOOKUP(A771,SP500相关数据!$B$11:$E$24727,4,TRUE),IF(VLOOKUP(A771-1,SP500相关数据!$B$11:$E$24727,4,TRUE)&lt;&gt;"",VLOOKUP(A771-1,SP500相关数据!$B$11:$E$24727,4,TRUE),VLOOKUP(A771-2,SP500相关数据!$B$11:$E$24727,4,TRUE))),"")</f>
        <v/>
      </c>
      <c r="D771" s="13">
        <f>IF(VLOOKUP(A771,高收益利差!$A:$B,2,TRUE)&lt;&gt;"",VLOOKUP(A771,高收益利差!$A:$B,2,TRUE),IF(VLOOKUP(A771-1,高收益利差!$A:$B,2,TRUE)&lt;&gt;"",VLOOKUP(A771-1,高收益利差!$A:$B,2,TRUE),VLOOKUP(A771-2,高收益利差!$A:$B,2,TRUE)))</f>
        <v/>
      </c>
      <c r="E771" s="13">
        <f>IFERROR(VLOOKUP(A771,'10Y2Y'!$A:$B,2,TRUE),"")</f>
        <v/>
      </c>
      <c r="F771">
        <f>IFERROR(D771-D758,"")</f>
        <v/>
      </c>
      <c r="G771">
        <f>IFERROR(B771/AVERAGE(B732:B771)-1,"")</f>
        <v/>
      </c>
      <c r="H771">
        <f>IF(B771="","",IFERROR(AVERAGE(B732:B771)/AVERAGE(B719:B758)-1,""))</f>
        <v/>
      </c>
      <c r="I771">
        <f>IFERROR(VLOOKUP(A771,'Sahm Rule'!$A:$B,2,TRUE),"")</f>
        <v/>
      </c>
      <c r="J771" s="159">
        <f>IFERROR((B771/B758)^4-1-D771/100,"")</f>
        <v/>
      </c>
    </row>
    <row r="772">
      <c r="A772" s="10" t="n">
        <v>40823</v>
      </c>
      <c r="B772" s="13">
        <f>IF(VLOOKUP(A772,SP500相关数据!$B$11:$C$24727,2,TRUE)&lt;&gt;"",VLOOKUP(A772,SP500相关数据!$B$11:$C$24727,2,TRUE),IF(VLOOKUP(A772-1,SP500相关数据!$B$11:$C$24727,2,TRUE)&lt;&gt;"",VLOOKUP(A772-1,SP500相关数据!$B$11:$C$24727,2,TRUE),VLOOKUP(A772-2,SP500相关数据!$B$11:$C$24727,2,TRUE)))</f>
        <v/>
      </c>
      <c r="C772" s="13">
        <f>IFERROR(IF(VLOOKUP(A772,SP500相关数据!$B$11:$E$24727,4,TRUE)&lt;&gt;"",VLOOKUP(A772,SP500相关数据!$B$11:$E$24727,4,TRUE),IF(VLOOKUP(A772-1,SP500相关数据!$B$11:$E$24727,4,TRUE)&lt;&gt;"",VLOOKUP(A772-1,SP500相关数据!$B$11:$E$24727,4,TRUE),VLOOKUP(A772-2,SP500相关数据!$B$11:$E$24727,4,TRUE))),"")</f>
        <v/>
      </c>
      <c r="D772" s="13">
        <f>IF(VLOOKUP(A772,高收益利差!$A:$B,2,TRUE)&lt;&gt;"",VLOOKUP(A772,高收益利差!$A:$B,2,TRUE),IF(VLOOKUP(A772-1,高收益利差!$A:$B,2,TRUE)&lt;&gt;"",VLOOKUP(A772-1,高收益利差!$A:$B,2,TRUE),VLOOKUP(A772-2,高收益利差!$A:$B,2,TRUE)))</f>
        <v/>
      </c>
      <c r="E772" s="13">
        <f>IFERROR(VLOOKUP(A772,'10Y2Y'!$A:$B,2,TRUE),"")</f>
        <v/>
      </c>
      <c r="F772">
        <f>IFERROR(D772-D759,"")</f>
        <v/>
      </c>
      <c r="G772">
        <f>IFERROR(B772/AVERAGE(B733:B772)-1,"")</f>
        <v/>
      </c>
      <c r="H772">
        <f>IF(B772="","",IFERROR(AVERAGE(B733:B772)/AVERAGE(B720:B759)-1,""))</f>
        <v/>
      </c>
      <c r="I772">
        <f>IFERROR(VLOOKUP(A772,'Sahm Rule'!$A:$B,2,TRUE),"")</f>
        <v/>
      </c>
      <c r="J772" s="159">
        <f>IFERROR((B772/B759)^4-1-D772/100,"")</f>
        <v/>
      </c>
    </row>
    <row r="773">
      <c r="A773" s="10" t="n">
        <v>40830</v>
      </c>
      <c r="B773" s="13">
        <f>IF(VLOOKUP(A773,SP500相关数据!$B$11:$C$24727,2,TRUE)&lt;&gt;"",VLOOKUP(A773,SP500相关数据!$B$11:$C$24727,2,TRUE),IF(VLOOKUP(A773-1,SP500相关数据!$B$11:$C$24727,2,TRUE)&lt;&gt;"",VLOOKUP(A773-1,SP500相关数据!$B$11:$C$24727,2,TRUE),VLOOKUP(A773-2,SP500相关数据!$B$11:$C$24727,2,TRUE)))</f>
        <v/>
      </c>
      <c r="C773" s="13">
        <f>IFERROR(IF(VLOOKUP(A773,SP500相关数据!$B$11:$E$24727,4,TRUE)&lt;&gt;"",VLOOKUP(A773,SP500相关数据!$B$11:$E$24727,4,TRUE),IF(VLOOKUP(A773-1,SP500相关数据!$B$11:$E$24727,4,TRUE)&lt;&gt;"",VLOOKUP(A773-1,SP500相关数据!$B$11:$E$24727,4,TRUE),VLOOKUP(A773-2,SP500相关数据!$B$11:$E$24727,4,TRUE))),"")</f>
        <v/>
      </c>
      <c r="D773" s="13">
        <f>IF(VLOOKUP(A773,高收益利差!$A:$B,2,TRUE)&lt;&gt;"",VLOOKUP(A773,高收益利差!$A:$B,2,TRUE),IF(VLOOKUP(A773-1,高收益利差!$A:$B,2,TRUE)&lt;&gt;"",VLOOKUP(A773-1,高收益利差!$A:$B,2,TRUE),VLOOKUP(A773-2,高收益利差!$A:$B,2,TRUE)))</f>
        <v/>
      </c>
      <c r="E773" s="13">
        <f>IFERROR(VLOOKUP(A773,'10Y2Y'!$A:$B,2,TRUE),"")</f>
        <v/>
      </c>
      <c r="F773">
        <f>IFERROR(D773-D760,"")</f>
        <v/>
      </c>
      <c r="G773">
        <f>IFERROR(B773/AVERAGE(B734:B773)-1,"")</f>
        <v/>
      </c>
      <c r="H773">
        <f>IF(B773="","",IFERROR(AVERAGE(B734:B773)/AVERAGE(B721:B760)-1,""))</f>
        <v/>
      </c>
      <c r="I773">
        <f>IFERROR(VLOOKUP(A773,'Sahm Rule'!$A:$B,2,TRUE),"")</f>
        <v/>
      </c>
      <c r="J773" s="159">
        <f>IFERROR((B773/B760)^4-1-D773/100,"")</f>
        <v/>
      </c>
    </row>
    <row r="774">
      <c r="A774" s="10" t="n">
        <v>40837</v>
      </c>
      <c r="B774" s="13">
        <f>IF(VLOOKUP(A774,SP500相关数据!$B$11:$C$24727,2,TRUE)&lt;&gt;"",VLOOKUP(A774,SP500相关数据!$B$11:$C$24727,2,TRUE),IF(VLOOKUP(A774-1,SP500相关数据!$B$11:$C$24727,2,TRUE)&lt;&gt;"",VLOOKUP(A774-1,SP500相关数据!$B$11:$C$24727,2,TRUE),VLOOKUP(A774-2,SP500相关数据!$B$11:$C$24727,2,TRUE)))</f>
        <v/>
      </c>
      <c r="C774" s="13">
        <f>IFERROR(IF(VLOOKUP(A774,SP500相关数据!$B$11:$E$24727,4,TRUE)&lt;&gt;"",VLOOKUP(A774,SP500相关数据!$B$11:$E$24727,4,TRUE),IF(VLOOKUP(A774-1,SP500相关数据!$B$11:$E$24727,4,TRUE)&lt;&gt;"",VLOOKUP(A774-1,SP500相关数据!$B$11:$E$24727,4,TRUE),VLOOKUP(A774-2,SP500相关数据!$B$11:$E$24727,4,TRUE))),"")</f>
        <v/>
      </c>
      <c r="D774" s="13">
        <f>IF(VLOOKUP(A774,高收益利差!$A:$B,2,TRUE)&lt;&gt;"",VLOOKUP(A774,高收益利差!$A:$B,2,TRUE),IF(VLOOKUP(A774-1,高收益利差!$A:$B,2,TRUE)&lt;&gt;"",VLOOKUP(A774-1,高收益利差!$A:$B,2,TRUE),VLOOKUP(A774-2,高收益利差!$A:$B,2,TRUE)))</f>
        <v/>
      </c>
      <c r="E774" s="13">
        <f>IFERROR(VLOOKUP(A774,'10Y2Y'!$A:$B,2,TRUE),"")</f>
        <v/>
      </c>
      <c r="F774">
        <f>IFERROR(D774-D761,"")</f>
        <v/>
      </c>
      <c r="G774">
        <f>IFERROR(B774/AVERAGE(B735:B774)-1,"")</f>
        <v/>
      </c>
      <c r="H774">
        <f>IF(B774="","",IFERROR(AVERAGE(B735:B774)/AVERAGE(B722:B761)-1,""))</f>
        <v/>
      </c>
      <c r="I774">
        <f>IFERROR(VLOOKUP(A774,'Sahm Rule'!$A:$B,2,TRUE),"")</f>
        <v/>
      </c>
      <c r="J774" s="159">
        <f>IFERROR((B774/B761)^4-1-D774/100,"")</f>
        <v/>
      </c>
    </row>
    <row r="775">
      <c r="A775" s="10" t="n">
        <v>40844</v>
      </c>
      <c r="B775" s="13">
        <f>IF(VLOOKUP(A775,SP500相关数据!$B$11:$C$24727,2,TRUE)&lt;&gt;"",VLOOKUP(A775,SP500相关数据!$B$11:$C$24727,2,TRUE),IF(VLOOKUP(A775-1,SP500相关数据!$B$11:$C$24727,2,TRUE)&lt;&gt;"",VLOOKUP(A775-1,SP500相关数据!$B$11:$C$24727,2,TRUE),VLOOKUP(A775-2,SP500相关数据!$B$11:$C$24727,2,TRUE)))</f>
        <v/>
      </c>
      <c r="C775" s="13">
        <f>IFERROR(IF(VLOOKUP(A775,SP500相关数据!$B$11:$E$24727,4,TRUE)&lt;&gt;"",VLOOKUP(A775,SP500相关数据!$B$11:$E$24727,4,TRUE),IF(VLOOKUP(A775-1,SP500相关数据!$B$11:$E$24727,4,TRUE)&lt;&gt;"",VLOOKUP(A775-1,SP500相关数据!$B$11:$E$24727,4,TRUE),VLOOKUP(A775-2,SP500相关数据!$B$11:$E$24727,4,TRUE))),"")</f>
        <v/>
      </c>
      <c r="D775" s="13">
        <f>IF(VLOOKUP(A775,高收益利差!$A:$B,2,TRUE)&lt;&gt;"",VLOOKUP(A775,高收益利差!$A:$B,2,TRUE),IF(VLOOKUP(A775-1,高收益利差!$A:$B,2,TRUE)&lt;&gt;"",VLOOKUP(A775-1,高收益利差!$A:$B,2,TRUE),VLOOKUP(A775-2,高收益利差!$A:$B,2,TRUE)))</f>
        <v/>
      </c>
      <c r="E775" s="13">
        <f>IFERROR(VLOOKUP(A775,'10Y2Y'!$A:$B,2,TRUE),"")</f>
        <v/>
      </c>
      <c r="F775">
        <f>IFERROR(D775-D762,"")</f>
        <v/>
      </c>
      <c r="G775">
        <f>IFERROR(B775/AVERAGE(B736:B775)-1,"")</f>
        <v/>
      </c>
      <c r="H775">
        <f>IF(B775="","",IFERROR(AVERAGE(B736:B775)/AVERAGE(B723:B762)-1,""))</f>
        <v/>
      </c>
      <c r="I775">
        <f>IFERROR(VLOOKUP(A775,'Sahm Rule'!$A:$B,2,TRUE),"")</f>
        <v/>
      </c>
      <c r="J775" s="159">
        <f>IFERROR((B775/B762)^4-1-D775/100,"")</f>
        <v/>
      </c>
    </row>
    <row r="776">
      <c r="A776" s="10" t="n">
        <v>40851</v>
      </c>
      <c r="B776" s="13">
        <f>IF(VLOOKUP(A776,SP500相关数据!$B$11:$C$24727,2,TRUE)&lt;&gt;"",VLOOKUP(A776,SP500相关数据!$B$11:$C$24727,2,TRUE),IF(VLOOKUP(A776-1,SP500相关数据!$B$11:$C$24727,2,TRUE)&lt;&gt;"",VLOOKUP(A776-1,SP500相关数据!$B$11:$C$24727,2,TRUE),VLOOKUP(A776-2,SP500相关数据!$B$11:$C$24727,2,TRUE)))</f>
        <v/>
      </c>
      <c r="C776" s="13">
        <f>IFERROR(IF(VLOOKUP(A776,SP500相关数据!$B$11:$E$24727,4,TRUE)&lt;&gt;"",VLOOKUP(A776,SP500相关数据!$B$11:$E$24727,4,TRUE),IF(VLOOKUP(A776-1,SP500相关数据!$B$11:$E$24727,4,TRUE)&lt;&gt;"",VLOOKUP(A776-1,SP500相关数据!$B$11:$E$24727,4,TRUE),VLOOKUP(A776-2,SP500相关数据!$B$11:$E$24727,4,TRUE))),"")</f>
        <v/>
      </c>
      <c r="D776" s="13">
        <f>IF(VLOOKUP(A776,高收益利差!$A:$B,2,TRUE)&lt;&gt;"",VLOOKUP(A776,高收益利差!$A:$B,2,TRUE),IF(VLOOKUP(A776-1,高收益利差!$A:$B,2,TRUE)&lt;&gt;"",VLOOKUP(A776-1,高收益利差!$A:$B,2,TRUE),VLOOKUP(A776-2,高收益利差!$A:$B,2,TRUE)))</f>
        <v/>
      </c>
      <c r="E776" s="13">
        <f>IFERROR(VLOOKUP(A776,'10Y2Y'!$A:$B,2,TRUE),"")</f>
        <v/>
      </c>
      <c r="F776">
        <f>IFERROR(D776-D763,"")</f>
        <v/>
      </c>
      <c r="G776">
        <f>IFERROR(B776/AVERAGE(B737:B776)-1,"")</f>
        <v/>
      </c>
      <c r="H776">
        <f>IF(B776="","",IFERROR(AVERAGE(B737:B776)/AVERAGE(B724:B763)-1,""))</f>
        <v/>
      </c>
      <c r="I776">
        <f>IFERROR(VLOOKUP(A776,'Sahm Rule'!$A:$B,2,TRUE),"")</f>
        <v/>
      </c>
      <c r="J776" s="159">
        <f>IFERROR((B776/B763)^4-1-D776/100,"")</f>
        <v/>
      </c>
    </row>
    <row r="777">
      <c r="A777" s="10" t="n">
        <v>40858</v>
      </c>
      <c r="B777" s="13">
        <f>IF(VLOOKUP(A777,SP500相关数据!$B$11:$C$24727,2,TRUE)&lt;&gt;"",VLOOKUP(A777,SP500相关数据!$B$11:$C$24727,2,TRUE),IF(VLOOKUP(A777-1,SP500相关数据!$B$11:$C$24727,2,TRUE)&lt;&gt;"",VLOOKUP(A777-1,SP500相关数据!$B$11:$C$24727,2,TRUE),VLOOKUP(A777-2,SP500相关数据!$B$11:$C$24727,2,TRUE)))</f>
        <v/>
      </c>
      <c r="C777" s="13">
        <f>IFERROR(IF(VLOOKUP(A777,SP500相关数据!$B$11:$E$24727,4,TRUE)&lt;&gt;"",VLOOKUP(A777,SP500相关数据!$B$11:$E$24727,4,TRUE),IF(VLOOKUP(A777-1,SP500相关数据!$B$11:$E$24727,4,TRUE)&lt;&gt;"",VLOOKUP(A777-1,SP500相关数据!$B$11:$E$24727,4,TRUE),VLOOKUP(A777-2,SP500相关数据!$B$11:$E$24727,4,TRUE))),"")</f>
        <v/>
      </c>
      <c r="D777" s="13">
        <f>IF(VLOOKUP(A777,高收益利差!$A:$B,2,TRUE)&lt;&gt;"",VLOOKUP(A777,高收益利差!$A:$B,2,TRUE),IF(VLOOKUP(A777-1,高收益利差!$A:$B,2,TRUE)&lt;&gt;"",VLOOKUP(A777-1,高收益利差!$A:$B,2,TRUE),VLOOKUP(A777-2,高收益利差!$A:$B,2,TRUE)))</f>
        <v/>
      </c>
      <c r="E777" s="13">
        <f>IFERROR(VLOOKUP(A777,'10Y2Y'!$A:$B,2,TRUE),"")</f>
        <v/>
      </c>
      <c r="F777">
        <f>IFERROR(D777-D764,"")</f>
        <v/>
      </c>
      <c r="G777">
        <f>IFERROR(B777/AVERAGE(B738:B777)-1,"")</f>
        <v/>
      </c>
      <c r="H777">
        <f>IF(B777="","",IFERROR(AVERAGE(B738:B777)/AVERAGE(B725:B764)-1,""))</f>
        <v/>
      </c>
      <c r="I777">
        <f>IFERROR(VLOOKUP(A777,'Sahm Rule'!$A:$B,2,TRUE),"")</f>
        <v/>
      </c>
      <c r="J777" s="159">
        <f>IFERROR((B777/B764)^4-1-D777/100,"")</f>
        <v/>
      </c>
    </row>
    <row r="778">
      <c r="A778" s="10" t="n">
        <v>40865</v>
      </c>
      <c r="B778" s="13">
        <f>IF(VLOOKUP(A778,SP500相关数据!$B$11:$C$24727,2,TRUE)&lt;&gt;"",VLOOKUP(A778,SP500相关数据!$B$11:$C$24727,2,TRUE),IF(VLOOKUP(A778-1,SP500相关数据!$B$11:$C$24727,2,TRUE)&lt;&gt;"",VLOOKUP(A778-1,SP500相关数据!$B$11:$C$24727,2,TRUE),VLOOKUP(A778-2,SP500相关数据!$B$11:$C$24727,2,TRUE)))</f>
        <v/>
      </c>
      <c r="C778" s="13">
        <f>IFERROR(IF(VLOOKUP(A778,SP500相关数据!$B$11:$E$24727,4,TRUE)&lt;&gt;"",VLOOKUP(A778,SP500相关数据!$B$11:$E$24727,4,TRUE),IF(VLOOKUP(A778-1,SP500相关数据!$B$11:$E$24727,4,TRUE)&lt;&gt;"",VLOOKUP(A778-1,SP500相关数据!$B$11:$E$24727,4,TRUE),VLOOKUP(A778-2,SP500相关数据!$B$11:$E$24727,4,TRUE))),"")</f>
        <v/>
      </c>
      <c r="D778" s="13">
        <f>IF(VLOOKUP(A778,高收益利差!$A:$B,2,TRUE)&lt;&gt;"",VLOOKUP(A778,高收益利差!$A:$B,2,TRUE),IF(VLOOKUP(A778-1,高收益利差!$A:$B,2,TRUE)&lt;&gt;"",VLOOKUP(A778-1,高收益利差!$A:$B,2,TRUE),VLOOKUP(A778-2,高收益利差!$A:$B,2,TRUE)))</f>
        <v/>
      </c>
      <c r="E778" s="13">
        <f>IFERROR(VLOOKUP(A778,'10Y2Y'!$A:$B,2,TRUE),"")</f>
        <v/>
      </c>
      <c r="F778">
        <f>IFERROR(D778-D765,"")</f>
        <v/>
      </c>
      <c r="G778">
        <f>IFERROR(B778/AVERAGE(B739:B778)-1,"")</f>
        <v/>
      </c>
      <c r="H778">
        <f>IF(B778="","",IFERROR(AVERAGE(B739:B778)/AVERAGE(B726:B765)-1,""))</f>
        <v/>
      </c>
      <c r="I778">
        <f>IFERROR(VLOOKUP(A778,'Sahm Rule'!$A:$B,2,TRUE),"")</f>
        <v/>
      </c>
      <c r="J778" s="159">
        <f>IFERROR((B778/B765)^4-1-D778/100,"")</f>
        <v/>
      </c>
    </row>
    <row r="779">
      <c r="A779" s="10" t="n">
        <v>40872</v>
      </c>
      <c r="B779" s="13">
        <f>IF(VLOOKUP(A779,SP500相关数据!$B$11:$C$24727,2,TRUE)&lt;&gt;"",VLOOKUP(A779,SP500相关数据!$B$11:$C$24727,2,TRUE),IF(VLOOKUP(A779-1,SP500相关数据!$B$11:$C$24727,2,TRUE)&lt;&gt;"",VLOOKUP(A779-1,SP500相关数据!$B$11:$C$24727,2,TRUE),VLOOKUP(A779-2,SP500相关数据!$B$11:$C$24727,2,TRUE)))</f>
        <v/>
      </c>
      <c r="C779" s="13">
        <f>IFERROR(IF(VLOOKUP(A779,SP500相关数据!$B$11:$E$24727,4,TRUE)&lt;&gt;"",VLOOKUP(A779,SP500相关数据!$B$11:$E$24727,4,TRUE),IF(VLOOKUP(A779-1,SP500相关数据!$B$11:$E$24727,4,TRUE)&lt;&gt;"",VLOOKUP(A779-1,SP500相关数据!$B$11:$E$24727,4,TRUE),VLOOKUP(A779-2,SP500相关数据!$B$11:$E$24727,4,TRUE))),"")</f>
        <v/>
      </c>
      <c r="D779" s="13">
        <f>IF(VLOOKUP(A779,高收益利差!$A:$B,2,TRUE)&lt;&gt;"",VLOOKUP(A779,高收益利差!$A:$B,2,TRUE),IF(VLOOKUP(A779-1,高收益利差!$A:$B,2,TRUE)&lt;&gt;"",VLOOKUP(A779-1,高收益利差!$A:$B,2,TRUE),VLOOKUP(A779-2,高收益利差!$A:$B,2,TRUE)))</f>
        <v/>
      </c>
      <c r="E779" s="13">
        <f>IFERROR(VLOOKUP(A779,'10Y2Y'!$A:$B,2,TRUE),"")</f>
        <v/>
      </c>
      <c r="F779">
        <f>IFERROR(D779-D766,"")</f>
        <v/>
      </c>
      <c r="G779">
        <f>IFERROR(B779/AVERAGE(B740:B779)-1,"")</f>
        <v/>
      </c>
      <c r="H779">
        <f>IF(B779="","",IFERROR(AVERAGE(B740:B779)/AVERAGE(B727:B766)-1,""))</f>
        <v/>
      </c>
      <c r="I779">
        <f>IFERROR(VLOOKUP(A779,'Sahm Rule'!$A:$B,2,TRUE),"")</f>
        <v/>
      </c>
      <c r="J779" s="159">
        <f>IFERROR((B779/B766)^4-1-D779/100,"")</f>
        <v/>
      </c>
    </row>
    <row r="780">
      <c r="A780" s="10" t="n">
        <v>40879</v>
      </c>
      <c r="B780" s="13">
        <f>IF(VLOOKUP(A780,SP500相关数据!$B$11:$C$24727,2,TRUE)&lt;&gt;"",VLOOKUP(A780,SP500相关数据!$B$11:$C$24727,2,TRUE),IF(VLOOKUP(A780-1,SP500相关数据!$B$11:$C$24727,2,TRUE)&lt;&gt;"",VLOOKUP(A780-1,SP500相关数据!$B$11:$C$24727,2,TRUE),VLOOKUP(A780-2,SP500相关数据!$B$11:$C$24727,2,TRUE)))</f>
        <v/>
      </c>
      <c r="C780" s="13">
        <f>IFERROR(IF(VLOOKUP(A780,SP500相关数据!$B$11:$E$24727,4,TRUE)&lt;&gt;"",VLOOKUP(A780,SP500相关数据!$B$11:$E$24727,4,TRUE),IF(VLOOKUP(A780-1,SP500相关数据!$B$11:$E$24727,4,TRUE)&lt;&gt;"",VLOOKUP(A780-1,SP500相关数据!$B$11:$E$24727,4,TRUE),VLOOKUP(A780-2,SP500相关数据!$B$11:$E$24727,4,TRUE))),"")</f>
        <v/>
      </c>
      <c r="D780" s="13">
        <f>IF(VLOOKUP(A780,高收益利差!$A:$B,2,TRUE)&lt;&gt;"",VLOOKUP(A780,高收益利差!$A:$B,2,TRUE),IF(VLOOKUP(A780-1,高收益利差!$A:$B,2,TRUE)&lt;&gt;"",VLOOKUP(A780-1,高收益利差!$A:$B,2,TRUE),VLOOKUP(A780-2,高收益利差!$A:$B,2,TRUE)))</f>
        <v/>
      </c>
      <c r="E780" s="13">
        <f>IFERROR(VLOOKUP(A780,'10Y2Y'!$A:$B,2,TRUE),"")</f>
        <v/>
      </c>
      <c r="F780">
        <f>IFERROR(D780-D767,"")</f>
        <v/>
      </c>
      <c r="G780">
        <f>IFERROR(B780/AVERAGE(B741:B780)-1,"")</f>
        <v/>
      </c>
      <c r="H780">
        <f>IF(B780="","",IFERROR(AVERAGE(B741:B780)/AVERAGE(B728:B767)-1,""))</f>
        <v/>
      </c>
      <c r="I780">
        <f>IFERROR(VLOOKUP(A780,'Sahm Rule'!$A:$B,2,TRUE),"")</f>
        <v/>
      </c>
      <c r="J780" s="159">
        <f>IFERROR((B780/B767)^4-1-D780/100,"")</f>
        <v/>
      </c>
    </row>
    <row r="781">
      <c r="A781" s="10" t="n">
        <v>40886</v>
      </c>
      <c r="B781" s="13">
        <f>IF(VLOOKUP(A781,SP500相关数据!$B$11:$C$24727,2,TRUE)&lt;&gt;"",VLOOKUP(A781,SP500相关数据!$B$11:$C$24727,2,TRUE),IF(VLOOKUP(A781-1,SP500相关数据!$B$11:$C$24727,2,TRUE)&lt;&gt;"",VLOOKUP(A781-1,SP500相关数据!$B$11:$C$24727,2,TRUE),VLOOKUP(A781-2,SP500相关数据!$B$11:$C$24727,2,TRUE)))</f>
        <v/>
      </c>
      <c r="C781" s="13">
        <f>IFERROR(IF(VLOOKUP(A781,SP500相关数据!$B$11:$E$24727,4,TRUE)&lt;&gt;"",VLOOKUP(A781,SP500相关数据!$B$11:$E$24727,4,TRUE),IF(VLOOKUP(A781-1,SP500相关数据!$B$11:$E$24727,4,TRUE)&lt;&gt;"",VLOOKUP(A781-1,SP500相关数据!$B$11:$E$24727,4,TRUE),VLOOKUP(A781-2,SP500相关数据!$B$11:$E$24727,4,TRUE))),"")</f>
        <v/>
      </c>
      <c r="D781" s="13">
        <f>IF(VLOOKUP(A781,高收益利差!$A:$B,2,TRUE)&lt;&gt;"",VLOOKUP(A781,高收益利差!$A:$B,2,TRUE),IF(VLOOKUP(A781-1,高收益利差!$A:$B,2,TRUE)&lt;&gt;"",VLOOKUP(A781-1,高收益利差!$A:$B,2,TRUE),VLOOKUP(A781-2,高收益利差!$A:$B,2,TRUE)))</f>
        <v/>
      </c>
      <c r="E781" s="13">
        <f>IFERROR(VLOOKUP(A781,'10Y2Y'!$A:$B,2,TRUE),"")</f>
        <v/>
      </c>
      <c r="F781">
        <f>IFERROR(D781-D768,"")</f>
        <v/>
      </c>
      <c r="G781">
        <f>IFERROR(B781/AVERAGE(B742:B781)-1,"")</f>
        <v/>
      </c>
      <c r="H781">
        <f>IF(B781="","",IFERROR(AVERAGE(B742:B781)/AVERAGE(B729:B768)-1,""))</f>
        <v/>
      </c>
      <c r="I781">
        <f>IFERROR(VLOOKUP(A781,'Sahm Rule'!$A:$B,2,TRUE),"")</f>
        <v/>
      </c>
      <c r="J781" s="159">
        <f>IFERROR((B781/B768)^4-1-D781/100,"")</f>
        <v/>
      </c>
    </row>
    <row r="782">
      <c r="A782" s="10" t="n">
        <v>40893</v>
      </c>
      <c r="B782" s="13">
        <f>IF(VLOOKUP(A782,SP500相关数据!$B$11:$C$24727,2,TRUE)&lt;&gt;"",VLOOKUP(A782,SP500相关数据!$B$11:$C$24727,2,TRUE),IF(VLOOKUP(A782-1,SP500相关数据!$B$11:$C$24727,2,TRUE)&lt;&gt;"",VLOOKUP(A782-1,SP500相关数据!$B$11:$C$24727,2,TRUE),VLOOKUP(A782-2,SP500相关数据!$B$11:$C$24727,2,TRUE)))</f>
        <v/>
      </c>
      <c r="C782" s="13">
        <f>IFERROR(IF(VLOOKUP(A782,SP500相关数据!$B$11:$E$24727,4,TRUE)&lt;&gt;"",VLOOKUP(A782,SP500相关数据!$B$11:$E$24727,4,TRUE),IF(VLOOKUP(A782-1,SP500相关数据!$B$11:$E$24727,4,TRUE)&lt;&gt;"",VLOOKUP(A782-1,SP500相关数据!$B$11:$E$24727,4,TRUE),VLOOKUP(A782-2,SP500相关数据!$B$11:$E$24727,4,TRUE))),"")</f>
        <v/>
      </c>
      <c r="D782" s="13">
        <f>IF(VLOOKUP(A782,高收益利差!$A:$B,2,TRUE)&lt;&gt;"",VLOOKUP(A782,高收益利差!$A:$B,2,TRUE),IF(VLOOKUP(A782-1,高收益利差!$A:$B,2,TRUE)&lt;&gt;"",VLOOKUP(A782-1,高收益利差!$A:$B,2,TRUE),VLOOKUP(A782-2,高收益利差!$A:$B,2,TRUE)))</f>
        <v/>
      </c>
      <c r="E782" s="13">
        <f>IFERROR(VLOOKUP(A782,'10Y2Y'!$A:$B,2,TRUE),"")</f>
        <v/>
      </c>
      <c r="F782">
        <f>IFERROR(D782-D769,"")</f>
        <v/>
      </c>
      <c r="G782">
        <f>IFERROR(B782/AVERAGE(B743:B782)-1,"")</f>
        <v/>
      </c>
      <c r="H782">
        <f>IF(B782="","",IFERROR(AVERAGE(B743:B782)/AVERAGE(B730:B769)-1,""))</f>
        <v/>
      </c>
      <c r="I782">
        <f>IFERROR(VLOOKUP(A782,'Sahm Rule'!$A:$B,2,TRUE),"")</f>
        <v/>
      </c>
      <c r="J782" s="159">
        <f>IFERROR((B782/B769)^4-1-D782/100,"")</f>
        <v/>
      </c>
    </row>
    <row r="783">
      <c r="A783" s="10" t="n">
        <v>40900</v>
      </c>
      <c r="B783" s="13">
        <f>IF(VLOOKUP(A783,SP500相关数据!$B$11:$C$24727,2,TRUE)&lt;&gt;"",VLOOKUP(A783,SP500相关数据!$B$11:$C$24727,2,TRUE),IF(VLOOKUP(A783-1,SP500相关数据!$B$11:$C$24727,2,TRUE)&lt;&gt;"",VLOOKUP(A783-1,SP500相关数据!$B$11:$C$24727,2,TRUE),VLOOKUP(A783-2,SP500相关数据!$B$11:$C$24727,2,TRUE)))</f>
        <v/>
      </c>
      <c r="C783" s="13">
        <f>IFERROR(IF(VLOOKUP(A783,SP500相关数据!$B$11:$E$24727,4,TRUE)&lt;&gt;"",VLOOKUP(A783,SP500相关数据!$B$11:$E$24727,4,TRUE),IF(VLOOKUP(A783-1,SP500相关数据!$B$11:$E$24727,4,TRUE)&lt;&gt;"",VLOOKUP(A783-1,SP500相关数据!$B$11:$E$24727,4,TRUE),VLOOKUP(A783-2,SP500相关数据!$B$11:$E$24727,4,TRUE))),"")</f>
        <v/>
      </c>
      <c r="D783" s="13">
        <f>IF(VLOOKUP(A783,高收益利差!$A:$B,2,TRUE)&lt;&gt;"",VLOOKUP(A783,高收益利差!$A:$B,2,TRUE),IF(VLOOKUP(A783-1,高收益利差!$A:$B,2,TRUE)&lt;&gt;"",VLOOKUP(A783-1,高收益利差!$A:$B,2,TRUE),VLOOKUP(A783-2,高收益利差!$A:$B,2,TRUE)))</f>
        <v/>
      </c>
      <c r="E783" s="13">
        <f>IFERROR(VLOOKUP(A783,'10Y2Y'!$A:$B,2,TRUE),"")</f>
        <v/>
      </c>
      <c r="F783">
        <f>IFERROR(D783-D770,"")</f>
        <v/>
      </c>
      <c r="G783">
        <f>IFERROR(B783/AVERAGE(B744:B783)-1,"")</f>
        <v/>
      </c>
      <c r="H783">
        <f>IF(B783="","",IFERROR(AVERAGE(B744:B783)/AVERAGE(B731:B770)-1,""))</f>
        <v/>
      </c>
      <c r="I783">
        <f>IFERROR(VLOOKUP(A783,'Sahm Rule'!$A:$B,2,TRUE),"")</f>
        <v/>
      </c>
      <c r="J783" s="159">
        <f>IFERROR((B783/B770)^4-1-D783/100,"")</f>
        <v/>
      </c>
    </row>
    <row r="784">
      <c r="A784" s="10" t="n">
        <v>40907</v>
      </c>
      <c r="B784" s="13">
        <f>IF(VLOOKUP(A784,SP500相关数据!$B$11:$C$24727,2,TRUE)&lt;&gt;"",VLOOKUP(A784,SP500相关数据!$B$11:$C$24727,2,TRUE),IF(VLOOKUP(A784-1,SP500相关数据!$B$11:$C$24727,2,TRUE)&lt;&gt;"",VLOOKUP(A784-1,SP500相关数据!$B$11:$C$24727,2,TRUE),VLOOKUP(A784-2,SP500相关数据!$B$11:$C$24727,2,TRUE)))</f>
        <v/>
      </c>
      <c r="C784" s="13">
        <f>IFERROR(IF(VLOOKUP(A784,SP500相关数据!$B$11:$E$24727,4,TRUE)&lt;&gt;"",VLOOKUP(A784,SP500相关数据!$B$11:$E$24727,4,TRUE),IF(VLOOKUP(A784-1,SP500相关数据!$B$11:$E$24727,4,TRUE)&lt;&gt;"",VLOOKUP(A784-1,SP500相关数据!$B$11:$E$24727,4,TRUE),VLOOKUP(A784-2,SP500相关数据!$B$11:$E$24727,4,TRUE))),"")</f>
        <v/>
      </c>
      <c r="D784" s="13">
        <f>IF(VLOOKUP(A784,高收益利差!$A:$B,2,TRUE)&lt;&gt;"",VLOOKUP(A784,高收益利差!$A:$B,2,TRUE),IF(VLOOKUP(A784-1,高收益利差!$A:$B,2,TRUE)&lt;&gt;"",VLOOKUP(A784-1,高收益利差!$A:$B,2,TRUE),VLOOKUP(A784-2,高收益利差!$A:$B,2,TRUE)))</f>
        <v/>
      </c>
      <c r="E784" s="13">
        <f>IFERROR(VLOOKUP(A784,'10Y2Y'!$A:$B,2,TRUE),"")</f>
        <v/>
      </c>
      <c r="F784">
        <f>IFERROR(D784-D771,"")</f>
        <v/>
      </c>
      <c r="G784">
        <f>IFERROR(B784/AVERAGE(B745:B784)-1,"")</f>
        <v/>
      </c>
      <c r="H784">
        <f>IF(B784="","",IFERROR(AVERAGE(B745:B784)/AVERAGE(B732:B771)-1,""))</f>
        <v/>
      </c>
      <c r="I784">
        <f>IFERROR(VLOOKUP(A784,'Sahm Rule'!$A:$B,2,TRUE),"")</f>
        <v/>
      </c>
      <c r="J784" s="159">
        <f>IFERROR((B784/B771)^4-1-D784/100,"")</f>
        <v/>
      </c>
    </row>
    <row r="785">
      <c r="A785" s="10" t="n">
        <v>40914</v>
      </c>
      <c r="B785" s="13">
        <f>IF(VLOOKUP(A785,SP500相关数据!$B$11:$C$24727,2,TRUE)&lt;&gt;"",VLOOKUP(A785,SP500相关数据!$B$11:$C$24727,2,TRUE),IF(VLOOKUP(A785-1,SP500相关数据!$B$11:$C$24727,2,TRUE)&lt;&gt;"",VLOOKUP(A785-1,SP500相关数据!$B$11:$C$24727,2,TRUE),VLOOKUP(A785-2,SP500相关数据!$B$11:$C$24727,2,TRUE)))</f>
        <v/>
      </c>
      <c r="C785" s="13">
        <f>IFERROR(IF(VLOOKUP(A785,SP500相关数据!$B$11:$E$24727,4,TRUE)&lt;&gt;"",VLOOKUP(A785,SP500相关数据!$B$11:$E$24727,4,TRUE),IF(VLOOKUP(A785-1,SP500相关数据!$B$11:$E$24727,4,TRUE)&lt;&gt;"",VLOOKUP(A785-1,SP500相关数据!$B$11:$E$24727,4,TRUE),VLOOKUP(A785-2,SP500相关数据!$B$11:$E$24727,4,TRUE))),"")</f>
        <v/>
      </c>
      <c r="D785" s="13">
        <f>IF(VLOOKUP(A785,高收益利差!$A:$B,2,TRUE)&lt;&gt;"",VLOOKUP(A785,高收益利差!$A:$B,2,TRUE),IF(VLOOKUP(A785-1,高收益利差!$A:$B,2,TRUE)&lt;&gt;"",VLOOKUP(A785-1,高收益利差!$A:$B,2,TRUE),VLOOKUP(A785-2,高收益利差!$A:$B,2,TRUE)))</f>
        <v/>
      </c>
      <c r="E785" s="13">
        <f>IFERROR(VLOOKUP(A785,'10Y2Y'!$A:$B,2,TRUE),"")</f>
        <v/>
      </c>
      <c r="F785">
        <f>IFERROR(D785-D772,"")</f>
        <v/>
      </c>
      <c r="G785">
        <f>IFERROR(B785/AVERAGE(B746:B785)-1,"")</f>
        <v/>
      </c>
      <c r="H785">
        <f>IF(B785="","",IFERROR(AVERAGE(B746:B785)/AVERAGE(B733:B772)-1,""))</f>
        <v/>
      </c>
      <c r="I785">
        <f>IFERROR(VLOOKUP(A785,'Sahm Rule'!$A:$B,2,TRUE),"")</f>
        <v/>
      </c>
      <c r="J785" s="159">
        <f>IFERROR((B785/B772)^4-1-D785/100,"")</f>
        <v/>
      </c>
    </row>
    <row r="786">
      <c r="A786" s="10" t="n">
        <v>40921</v>
      </c>
      <c r="B786" s="13">
        <f>IF(VLOOKUP(A786,SP500相关数据!$B$11:$C$24727,2,TRUE)&lt;&gt;"",VLOOKUP(A786,SP500相关数据!$B$11:$C$24727,2,TRUE),IF(VLOOKUP(A786-1,SP500相关数据!$B$11:$C$24727,2,TRUE)&lt;&gt;"",VLOOKUP(A786-1,SP500相关数据!$B$11:$C$24727,2,TRUE),VLOOKUP(A786-2,SP500相关数据!$B$11:$C$24727,2,TRUE)))</f>
        <v/>
      </c>
      <c r="C786" s="13">
        <f>IFERROR(IF(VLOOKUP(A786,SP500相关数据!$B$11:$E$24727,4,TRUE)&lt;&gt;"",VLOOKUP(A786,SP500相关数据!$B$11:$E$24727,4,TRUE),IF(VLOOKUP(A786-1,SP500相关数据!$B$11:$E$24727,4,TRUE)&lt;&gt;"",VLOOKUP(A786-1,SP500相关数据!$B$11:$E$24727,4,TRUE),VLOOKUP(A786-2,SP500相关数据!$B$11:$E$24727,4,TRUE))),"")</f>
        <v/>
      </c>
      <c r="D786" s="13">
        <f>IF(VLOOKUP(A786,高收益利差!$A:$B,2,TRUE)&lt;&gt;"",VLOOKUP(A786,高收益利差!$A:$B,2,TRUE),IF(VLOOKUP(A786-1,高收益利差!$A:$B,2,TRUE)&lt;&gt;"",VLOOKUP(A786-1,高收益利差!$A:$B,2,TRUE),VLOOKUP(A786-2,高收益利差!$A:$B,2,TRUE)))</f>
        <v/>
      </c>
      <c r="E786" s="13">
        <f>IFERROR(VLOOKUP(A786,'10Y2Y'!$A:$B,2,TRUE),"")</f>
        <v/>
      </c>
      <c r="F786">
        <f>IFERROR(D786-D773,"")</f>
        <v/>
      </c>
      <c r="G786">
        <f>IFERROR(B786/AVERAGE(B747:B786)-1,"")</f>
        <v/>
      </c>
      <c r="H786">
        <f>IF(B786="","",IFERROR(AVERAGE(B747:B786)/AVERAGE(B734:B773)-1,""))</f>
        <v/>
      </c>
      <c r="I786">
        <f>IFERROR(VLOOKUP(A786,'Sahm Rule'!$A:$B,2,TRUE),"")</f>
        <v/>
      </c>
      <c r="J786" s="159">
        <f>IFERROR((B786/B773)^4-1-D786/100,"")</f>
        <v/>
      </c>
    </row>
    <row r="787">
      <c r="A787" s="10" t="n">
        <v>40928</v>
      </c>
      <c r="B787" s="13">
        <f>IF(VLOOKUP(A787,SP500相关数据!$B$11:$C$24727,2,TRUE)&lt;&gt;"",VLOOKUP(A787,SP500相关数据!$B$11:$C$24727,2,TRUE),IF(VLOOKUP(A787-1,SP500相关数据!$B$11:$C$24727,2,TRUE)&lt;&gt;"",VLOOKUP(A787-1,SP500相关数据!$B$11:$C$24727,2,TRUE),VLOOKUP(A787-2,SP500相关数据!$B$11:$C$24727,2,TRUE)))</f>
        <v/>
      </c>
      <c r="C787" s="13">
        <f>IFERROR(IF(VLOOKUP(A787,SP500相关数据!$B$11:$E$24727,4,TRUE)&lt;&gt;"",VLOOKUP(A787,SP500相关数据!$B$11:$E$24727,4,TRUE),IF(VLOOKUP(A787-1,SP500相关数据!$B$11:$E$24727,4,TRUE)&lt;&gt;"",VLOOKUP(A787-1,SP500相关数据!$B$11:$E$24727,4,TRUE),VLOOKUP(A787-2,SP500相关数据!$B$11:$E$24727,4,TRUE))),"")</f>
        <v/>
      </c>
      <c r="D787" s="13">
        <f>IF(VLOOKUP(A787,高收益利差!$A:$B,2,TRUE)&lt;&gt;"",VLOOKUP(A787,高收益利差!$A:$B,2,TRUE),IF(VLOOKUP(A787-1,高收益利差!$A:$B,2,TRUE)&lt;&gt;"",VLOOKUP(A787-1,高收益利差!$A:$B,2,TRUE),VLOOKUP(A787-2,高收益利差!$A:$B,2,TRUE)))</f>
        <v/>
      </c>
      <c r="E787" s="13">
        <f>IFERROR(VLOOKUP(A787,'10Y2Y'!$A:$B,2,TRUE),"")</f>
        <v/>
      </c>
      <c r="F787">
        <f>IFERROR(D787-D774,"")</f>
        <v/>
      </c>
      <c r="G787">
        <f>IFERROR(B787/AVERAGE(B748:B787)-1,"")</f>
        <v/>
      </c>
      <c r="H787">
        <f>IF(B787="","",IFERROR(AVERAGE(B748:B787)/AVERAGE(B735:B774)-1,""))</f>
        <v/>
      </c>
      <c r="I787">
        <f>IFERROR(VLOOKUP(A787,'Sahm Rule'!$A:$B,2,TRUE),"")</f>
        <v/>
      </c>
      <c r="J787" s="159">
        <f>IFERROR((B787/B774)^4-1-D787/100,"")</f>
        <v/>
      </c>
    </row>
    <row r="788">
      <c r="A788" s="10" t="n">
        <v>40935</v>
      </c>
      <c r="B788" s="13">
        <f>IF(VLOOKUP(A788,SP500相关数据!$B$11:$C$24727,2,TRUE)&lt;&gt;"",VLOOKUP(A788,SP500相关数据!$B$11:$C$24727,2,TRUE),IF(VLOOKUP(A788-1,SP500相关数据!$B$11:$C$24727,2,TRUE)&lt;&gt;"",VLOOKUP(A788-1,SP500相关数据!$B$11:$C$24727,2,TRUE),VLOOKUP(A788-2,SP500相关数据!$B$11:$C$24727,2,TRUE)))</f>
        <v/>
      </c>
      <c r="C788" s="13">
        <f>IFERROR(IF(VLOOKUP(A788,SP500相关数据!$B$11:$E$24727,4,TRUE)&lt;&gt;"",VLOOKUP(A788,SP500相关数据!$B$11:$E$24727,4,TRUE),IF(VLOOKUP(A788-1,SP500相关数据!$B$11:$E$24727,4,TRUE)&lt;&gt;"",VLOOKUP(A788-1,SP500相关数据!$B$11:$E$24727,4,TRUE),VLOOKUP(A788-2,SP500相关数据!$B$11:$E$24727,4,TRUE))),"")</f>
        <v/>
      </c>
      <c r="D788" s="13">
        <f>IF(VLOOKUP(A788,高收益利差!$A:$B,2,TRUE)&lt;&gt;"",VLOOKUP(A788,高收益利差!$A:$B,2,TRUE),IF(VLOOKUP(A788-1,高收益利差!$A:$B,2,TRUE)&lt;&gt;"",VLOOKUP(A788-1,高收益利差!$A:$B,2,TRUE),VLOOKUP(A788-2,高收益利差!$A:$B,2,TRUE)))</f>
        <v/>
      </c>
      <c r="E788" s="13">
        <f>IFERROR(VLOOKUP(A788,'10Y2Y'!$A:$B,2,TRUE),"")</f>
        <v/>
      </c>
      <c r="F788">
        <f>IFERROR(D788-D775,"")</f>
        <v/>
      </c>
      <c r="G788">
        <f>IFERROR(B788/AVERAGE(B749:B788)-1,"")</f>
        <v/>
      </c>
      <c r="H788">
        <f>IF(B788="","",IFERROR(AVERAGE(B749:B788)/AVERAGE(B736:B775)-1,""))</f>
        <v/>
      </c>
      <c r="I788">
        <f>IFERROR(VLOOKUP(A788,'Sahm Rule'!$A:$B,2,TRUE),"")</f>
        <v/>
      </c>
      <c r="J788" s="159">
        <f>IFERROR((B788/B775)^4-1-D788/100,"")</f>
        <v/>
      </c>
    </row>
    <row r="789">
      <c r="A789" s="10" t="n">
        <v>40942</v>
      </c>
      <c r="B789" s="13">
        <f>IF(VLOOKUP(A789,SP500相关数据!$B$11:$C$24727,2,TRUE)&lt;&gt;"",VLOOKUP(A789,SP500相关数据!$B$11:$C$24727,2,TRUE),IF(VLOOKUP(A789-1,SP500相关数据!$B$11:$C$24727,2,TRUE)&lt;&gt;"",VLOOKUP(A789-1,SP500相关数据!$B$11:$C$24727,2,TRUE),VLOOKUP(A789-2,SP500相关数据!$B$11:$C$24727,2,TRUE)))</f>
        <v/>
      </c>
      <c r="C789" s="13">
        <f>IFERROR(IF(VLOOKUP(A789,SP500相关数据!$B$11:$E$24727,4,TRUE)&lt;&gt;"",VLOOKUP(A789,SP500相关数据!$B$11:$E$24727,4,TRUE),IF(VLOOKUP(A789-1,SP500相关数据!$B$11:$E$24727,4,TRUE)&lt;&gt;"",VLOOKUP(A789-1,SP500相关数据!$B$11:$E$24727,4,TRUE),VLOOKUP(A789-2,SP500相关数据!$B$11:$E$24727,4,TRUE))),"")</f>
        <v/>
      </c>
      <c r="D789" s="13">
        <f>IF(VLOOKUP(A789,高收益利差!$A:$B,2,TRUE)&lt;&gt;"",VLOOKUP(A789,高收益利差!$A:$B,2,TRUE),IF(VLOOKUP(A789-1,高收益利差!$A:$B,2,TRUE)&lt;&gt;"",VLOOKUP(A789-1,高收益利差!$A:$B,2,TRUE),VLOOKUP(A789-2,高收益利差!$A:$B,2,TRUE)))</f>
        <v/>
      </c>
      <c r="E789" s="13">
        <f>IFERROR(VLOOKUP(A789,'10Y2Y'!$A:$B,2,TRUE),"")</f>
        <v/>
      </c>
      <c r="F789">
        <f>IFERROR(D789-D776,"")</f>
        <v/>
      </c>
      <c r="G789">
        <f>IFERROR(B789/AVERAGE(B750:B789)-1,"")</f>
        <v/>
      </c>
      <c r="H789">
        <f>IF(B789="","",IFERROR(AVERAGE(B750:B789)/AVERAGE(B737:B776)-1,""))</f>
        <v/>
      </c>
      <c r="I789">
        <f>IFERROR(VLOOKUP(A789,'Sahm Rule'!$A:$B,2,TRUE),"")</f>
        <v/>
      </c>
      <c r="J789" s="159">
        <f>IFERROR((B789/B776)^4-1-D789/100,"")</f>
        <v/>
      </c>
    </row>
    <row r="790">
      <c r="A790" s="10" t="n">
        <v>40949</v>
      </c>
      <c r="B790" s="13">
        <f>IF(VLOOKUP(A790,SP500相关数据!$B$11:$C$24727,2,TRUE)&lt;&gt;"",VLOOKUP(A790,SP500相关数据!$B$11:$C$24727,2,TRUE),IF(VLOOKUP(A790-1,SP500相关数据!$B$11:$C$24727,2,TRUE)&lt;&gt;"",VLOOKUP(A790-1,SP500相关数据!$B$11:$C$24727,2,TRUE),VLOOKUP(A790-2,SP500相关数据!$B$11:$C$24727,2,TRUE)))</f>
        <v/>
      </c>
      <c r="C790" s="13">
        <f>IFERROR(IF(VLOOKUP(A790,SP500相关数据!$B$11:$E$24727,4,TRUE)&lt;&gt;"",VLOOKUP(A790,SP500相关数据!$B$11:$E$24727,4,TRUE),IF(VLOOKUP(A790-1,SP500相关数据!$B$11:$E$24727,4,TRUE)&lt;&gt;"",VLOOKUP(A790-1,SP500相关数据!$B$11:$E$24727,4,TRUE),VLOOKUP(A790-2,SP500相关数据!$B$11:$E$24727,4,TRUE))),"")</f>
        <v/>
      </c>
      <c r="D790" s="13">
        <f>IF(VLOOKUP(A790,高收益利差!$A:$B,2,TRUE)&lt;&gt;"",VLOOKUP(A790,高收益利差!$A:$B,2,TRUE),IF(VLOOKUP(A790-1,高收益利差!$A:$B,2,TRUE)&lt;&gt;"",VLOOKUP(A790-1,高收益利差!$A:$B,2,TRUE),VLOOKUP(A790-2,高收益利差!$A:$B,2,TRUE)))</f>
        <v/>
      </c>
      <c r="E790" s="13">
        <f>IFERROR(VLOOKUP(A790,'10Y2Y'!$A:$B,2,TRUE),"")</f>
        <v/>
      </c>
      <c r="F790">
        <f>IFERROR(D790-D777,"")</f>
        <v/>
      </c>
      <c r="G790">
        <f>IFERROR(B790/AVERAGE(B751:B790)-1,"")</f>
        <v/>
      </c>
      <c r="H790">
        <f>IF(B790="","",IFERROR(AVERAGE(B751:B790)/AVERAGE(B738:B777)-1,""))</f>
        <v/>
      </c>
      <c r="I790">
        <f>IFERROR(VLOOKUP(A790,'Sahm Rule'!$A:$B,2,TRUE),"")</f>
        <v/>
      </c>
      <c r="J790" s="159">
        <f>IFERROR((B790/B777)^4-1-D790/100,"")</f>
        <v/>
      </c>
    </row>
    <row r="791">
      <c r="A791" s="10" t="n">
        <v>40956</v>
      </c>
      <c r="B791" s="13">
        <f>IF(VLOOKUP(A791,SP500相关数据!$B$11:$C$24727,2,TRUE)&lt;&gt;"",VLOOKUP(A791,SP500相关数据!$B$11:$C$24727,2,TRUE),IF(VLOOKUP(A791-1,SP500相关数据!$B$11:$C$24727,2,TRUE)&lt;&gt;"",VLOOKUP(A791-1,SP500相关数据!$B$11:$C$24727,2,TRUE),VLOOKUP(A791-2,SP500相关数据!$B$11:$C$24727,2,TRUE)))</f>
        <v/>
      </c>
      <c r="C791" s="13">
        <f>IFERROR(IF(VLOOKUP(A791,SP500相关数据!$B$11:$E$24727,4,TRUE)&lt;&gt;"",VLOOKUP(A791,SP500相关数据!$B$11:$E$24727,4,TRUE),IF(VLOOKUP(A791-1,SP500相关数据!$B$11:$E$24727,4,TRUE)&lt;&gt;"",VLOOKUP(A791-1,SP500相关数据!$B$11:$E$24727,4,TRUE),VLOOKUP(A791-2,SP500相关数据!$B$11:$E$24727,4,TRUE))),"")</f>
        <v/>
      </c>
      <c r="D791" s="13">
        <f>IF(VLOOKUP(A791,高收益利差!$A:$B,2,TRUE)&lt;&gt;"",VLOOKUP(A791,高收益利差!$A:$B,2,TRUE),IF(VLOOKUP(A791-1,高收益利差!$A:$B,2,TRUE)&lt;&gt;"",VLOOKUP(A791-1,高收益利差!$A:$B,2,TRUE),VLOOKUP(A791-2,高收益利差!$A:$B,2,TRUE)))</f>
        <v/>
      </c>
      <c r="E791" s="13">
        <f>IFERROR(VLOOKUP(A791,'10Y2Y'!$A:$B,2,TRUE),"")</f>
        <v/>
      </c>
      <c r="F791">
        <f>IFERROR(D791-D778,"")</f>
        <v/>
      </c>
      <c r="G791">
        <f>IFERROR(B791/AVERAGE(B752:B791)-1,"")</f>
        <v/>
      </c>
      <c r="H791">
        <f>IF(B791="","",IFERROR(AVERAGE(B752:B791)/AVERAGE(B739:B778)-1,""))</f>
        <v/>
      </c>
      <c r="I791">
        <f>IFERROR(VLOOKUP(A791,'Sahm Rule'!$A:$B,2,TRUE),"")</f>
        <v/>
      </c>
      <c r="J791" s="159">
        <f>IFERROR((B791/B778)^4-1-D791/100,"")</f>
        <v/>
      </c>
    </row>
    <row r="792">
      <c r="A792" s="10" t="n">
        <v>40963</v>
      </c>
      <c r="B792" s="13">
        <f>IF(VLOOKUP(A792,SP500相关数据!$B$11:$C$24727,2,TRUE)&lt;&gt;"",VLOOKUP(A792,SP500相关数据!$B$11:$C$24727,2,TRUE),IF(VLOOKUP(A792-1,SP500相关数据!$B$11:$C$24727,2,TRUE)&lt;&gt;"",VLOOKUP(A792-1,SP500相关数据!$B$11:$C$24727,2,TRUE),VLOOKUP(A792-2,SP500相关数据!$B$11:$C$24727,2,TRUE)))</f>
        <v/>
      </c>
      <c r="C792" s="13">
        <f>IFERROR(IF(VLOOKUP(A792,SP500相关数据!$B$11:$E$24727,4,TRUE)&lt;&gt;"",VLOOKUP(A792,SP500相关数据!$B$11:$E$24727,4,TRUE),IF(VLOOKUP(A792-1,SP500相关数据!$B$11:$E$24727,4,TRUE)&lt;&gt;"",VLOOKUP(A792-1,SP500相关数据!$B$11:$E$24727,4,TRUE),VLOOKUP(A792-2,SP500相关数据!$B$11:$E$24727,4,TRUE))),"")</f>
        <v/>
      </c>
      <c r="D792" s="13">
        <f>IF(VLOOKUP(A792,高收益利差!$A:$B,2,TRUE)&lt;&gt;"",VLOOKUP(A792,高收益利差!$A:$B,2,TRUE),IF(VLOOKUP(A792-1,高收益利差!$A:$B,2,TRUE)&lt;&gt;"",VLOOKUP(A792-1,高收益利差!$A:$B,2,TRUE),VLOOKUP(A792-2,高收益利差!$A:$B,2,TRUE)))</f>
        <v/>
      </c>
      <c r="E792" s="13">
        <f>IFERROR(VLOOKUP(A792,'10Y2Y'!$A:$B,2,TRUE),"")</f>
        <v/>
      </c>
      <c r="F792">
        <f>IFERROR(D792-D779,"")</f>
        <v/>
      </c>
      <c r="G792">
        <f>IFERROR(B792/AVERAGE(B753:B792)-1,"")</f>
        <v/>
      </c>
      <c r="H792">
        <f>IF(B792="","",IFERROR(AVERAGE(B753:B792)/AVERAGE(B740:B779)-1,""))</f>
        <v/>
      </c>
      <c r="I792">
        <f>IFERROR(VLOOKUP(A792,'Sahm Rule'!$A:$B,2,TRUE),"")</f>
        <v/>
      </c>
      <c r="J792" s="159">
        <f>IFERROR((B792/B779)^4-1-D792/100,"")</f>
        <v/>
      </c>
    </row>
    <row r="793">
      <c r="A793" s="10" t="n">
        <v>40970</v>
      </c>
      <c r="B793" s="13">
        <f>IF(VLOOKUP(A793,SP500相关数据!$B$11:$C$24727,2,TRUE)&lt;&gt;"",VLOOKUP(A793,SP500相关数据!$B$11:$C$24727,2,TRUE),IF(VLOOKUP(A793-1,SP500相关数据!$B$11:$C$24727,2,TRUE)&lt;&gt;"",VLOOKUP(A793-1,SP500相关数据!$B$11:$C$24727,2,TRUE),VLOOKUP(A793-2,SP500相关数据!$B$11:$C$24727,2,TRUE)))</f>
        <v/>
      </c>
      <c r="C793" s="13">
        <f>IFERROR(IF(VLOOKUP(A793,SP500相关数据!$B$11:$E$24727,4,TRUE)&lt;&gt;"",VLOOKUP(A793,SP500相关数据!$B$11:$E$24727,4,TRUE),IF(VLOOKUP(A793-1,SP500相关数据!$B$11:$E$24727,4,TRUE)&lt;&gt;"",VLOOKUP(A793-1,SP500相关数据!$B$11:$E$24727,4,TRUE),VLOOKUP(A793-2,SP500相关数据!$B$11:$E$24727,4,TRUE))),"")</f>
        <v/>
      </c>
      <c r="D793" s="13">
        <f>IF(VLOOKUP(A793,高收益利差!$A:$B,2,TRUE)&lt;&gt;"",VLOOKUP(A793,高收益利差!$A:$B,2,TRUE),IF(VLOOKUP(A793-1,高收益利差!$A:$B,2,TRUE)&lt;&gt;"",VLOOKUP(A793-1,高收益利差!$A:$B,2,TRUE),VLOOKUP(A793-2,高收益利差!$A:$B,2,TRUE)))</f>
        <v/>
      </c>
      <c r="E793" s="13">
        <f>IFERROR(VLOOKUP(A793,'10Y2Y'!$A:$B,2,TRUE),"")</f>
        <v/>
      </c>
      <c r="F793">
        <f>IFERROR(D793-D780,"")</f>
        <v/>
      </c>
      <c r="G793">
        <f>IFERROR(B793/AVERAGE(B754:B793)-1,"")</f>
        <v/>
      </c>
      <c r="H793">
        <f>IF(B793="","",IFERROR(AVERAGE(B754:B793)/AVERAGE(B741:B780)-1,""))</f>
        <v/>
      </c>
      <c r="I793">
        <f>IFERROR(VLOOKUP(A793,'Sahm Rule'!$A:$B,2,TRUE),"")</f>
        <v/>
      </c>
      <c r="J793" s="159">
        <f>IFERROR((B793/B780)^4-1-D793/100,"")</f>
        <v/>
      </c>
    </row>
    <row r="794">
      <c r="A794" s="10" t="n">
        <v>40977</v>
      </c>
      <c r="B794" s="13">
        <f>IF(VLOOKUP(A794,SP500相关数据!$B$11:$C$24727,2,TRUE)&lt;&gt;"",VLOOKUP(A794,SP500相关数据!$B$11:$C$24727,2,TRUE),IF(VLOOKUP(A794-1,SP500相关数据!$B$11:$C$24727,2,TRUE)&lt;&gt;"",VLOOKUP(A794-1,SP500相关数据!$B$11:$C$24727,2,TRUE),VLOOKUP(A794-2,SP500相关数据!$B$11:$C$24727,2,TRUE)))</f>
        <v/>
      </c>
      <c r="C794" s="13">
        <f>IFERROR(IF(VLOOKUP(A794,SP500相关数据!$B$11:$E$24727,4,TRUE)&lt;&gt;"",VLOOKUP(A794,SP500相关数据!$B$11:$E$24727,4,TRUE),IF(VLOOKUP(A794-1,SP500相关数据!$B$11:$E$24727,4,TRUE)&lt;&gt;"",VLOOKUP(A794-1,SP500相关数据!$B$11:$E$24727,4,TRUE),VLOOKUP(A794-2,SP500相关数据!$B$11:$E$24727,4,TRUE))),"")</f>
        <v/>
      </c>
      <c r="D794" s="13">
        <f>IF(VLOOKUP(A794,高收益利差!$A:$B,2,TRUE)&lt;&gt;"",VLOOKUP(A794,高收益利差!$A:$B,2,TRUE),IF(VLOOKUP(A794-1,高收益利差!$A:$B,2,TRUE)&lt;&gt;"",VLOOKUP(A794-1,高收益利差!$A:$B,2,TRUE),VLOOKUP(A794-2,高收益利差!$A:$B,2,TRUE)))</f>
        <v/>
      </c>
      <c r="E794" s="13">
        <f>IFERROR(VLOOKUP(A794,'10Y2Y'!$A:$B,2,TRUE),"")</f>
        <v/>
      </c>
      <c r="F794">
        <f>IFERROR(D794-D781,"")</f>
        <v/>
      </c>
      <c r="G794">
        <f>IFERROR(B794/AVERAGE(B755:B794)-1,"")</f>
        <v/>
      </c>
      <c r="H794">
        <f>IF(B794="","",IFERROR(AVERAGE(B755:B794)/AVERAGE(B742:B781)-1,""))</f>
        <v/>
      </c>
      <c r="I794">
        <f>IFERROR(VLOOKUP(A794,'Sahm Rule'!$A:$B,2,TRUE),"")</f>
        <v/>
      </c>
      <c r="J794" s="159">
        <f>IFERROR((B794/B781)^4-1-D794/100,"")</f>
        <v/>
      </c>
    </row>
    <row r="795">
      <c r="A795" s="10" t="n">
        <v>40984</v>
      </c>
      <c r="B795" s="13">
        <f>IF(VLOOKUP(A795,SP500相关数据!$B$11:$C$24727,2,TRUE)&lt;&gt;"",VLOOKUP(A795,SP500相关数据!$B$11:$C$24727,2,TRUE),IF(VLOOKUP(A795-1,SP500相关数据!$B$11:$C$24727,2,TRUE)&lt;&gt;"",VLOOKUP(A795-1,SP500相关数据!$B$11:$C$24727,2,TRUE),VLOOKUP(A795-2,SP500相关数据!$B$11:$C$24727,2,TRUE)))</f>
        <v/>
      </c>
      <c r="C795" s="13">
        <f>IFERROR(IF(VLOOKUP(A795,SP500相关数据!$B$11:$E$24727,4,TRUE)&lt;&gt;"",VLOOKUP(A795,SP500相关数据!$B$11:$E$24727,4,TRUE),IF(VLOOKUP(A795-1,SP500相关数据!$B$11:$E$24727,4,TRUE)&lt;&gt;"",VLOOKUP(A795-1,SP500相关数据!$B$11:$E$24727,4,TRUE),VLOOKUP(A795-2,SP500相关数据!$B$11:$E$24727,4,TRUE))),"")</f>
        <v/>
      </c>
      <c r="D795" s="13">
        <f>IF(VLOOKUP(A795,高收益利差!$A:$B,2,TRUE)&lt;&gt;"",VLOOKUP(A795,高收益利差!$A:$B,2,TRUE),IF(VLOOKUP(A795-1,高收益利差!$A:$B,2,TRUE)&lt;&gt;"",VLOOKUP(A795-1,高收益利差!$A:$B,2,TRUE),VLOOKUP(A795-2,高收益利差!$A:$B,2,TRUE)))</f>
        <v/>
      </c>
      <c r="E795" s="13">
        <f>IFERROR(VLOOKUP(A795,'10Y2Y'!$A:$B,2,TRUE),"")</f>
        <v/>
      </c>
      <c r="F795">
        <f>IFERROR(D795-D782,"")</f>
        <v/>
      </c>
      <c r="G795">
        <f>IFERROR(B795/AVERAGE(B756:B795)-1,"")</f>
        <v/>
      </c>
      <c r="H795">
        <f>IF(B795="","",IFERROR(AVERAGE(B756:B795)/AVERAGE(B743:B782)-1,""))</f>
        <v/>
      </c>
      <c r="I795">
        <f>IFERROR(VLOOKUP(A795,'Sahm Rule'!$A:$B,2,TRUE),"")</f>
        <v/>
      </c>
      <c r="J795" s="159">
        <f>IFERROR((B795/B782)^4-1-D795/100,"")</f>
        <v/>
      </c>
    </row>
    <row r="796">
      <c r="A796" s="10" t="n">
        <v>40991</v>
      </c>
      <c r="B796" s="13">
        <f>IF(VLOOKUP(A796,SP500相关数据!$B$11:$C$24727,2,TRUE)&lt;&gt;"",VLOOKUP(A796,SP500相关数据!$B$11:$C$24727,2,TRUE),IF(VLOOKUP(A796-1,SP500相关数据!$B$11:$C$24727,2,TRUE)&lt;&gt;"",VLOOKUP(A796-1,SP500相关数据!$B$11:$C$24727,2,TRUE),VLOOKUP(A796-2,SP500相关数据!$B$11:$C$24727,2,TRUE)))</f>
        <v/>
      </c>
      <c r="C796" s="13">
        <f>IFERROR(IF(VLOOKUP(A796,SP500相关数据!$B$11:$E$24727,4,TRUE)&lt;&gt;"",VLOOKUP(A796,SP500相关数据!$B$11:$E$24727,4,TRUE),IF(VLOOKUP(A796-1,SP500相关数据!$B$11:$E$24727,4,TRUE)&lt;&gt;"",VLOOKUP(A796-1,SP500相关数据!$B$11:$E$24727,4,TRUE),VLOOKUP(A796-2,SP500相关数据!$B$11:$E$24727,4,TRUE))),"")</f>
        <v/>
      </c>
      <c r="D796" s="13">
        <f>IF(VLOOKUP(A796,高收益利差!$A:$B,2,TRUE)&lt;&gt;"",VLOOKUP(A796,高收益利差!$A:$B,2,TRUE),IF(VLOOKUP(A796-1,高收益利差!$A:$B,2,TRUE)&lt;&gt;"",VLOOKUP(A796-1,高收益利差!$A:$B,2,TRUE),VLOOKUP(A796-2,高收益利差!$A:$B,2,TRUE)))</f>
        <v/>
      </c>
      <c r="E796" s="13">
        <f>IFERROR(VLOOKUP(A796,'10Y2Y'!$A:$B,2,TRUE),"")</f>
        <v/>
      </c>
      <c r="F796">
        <f>IFERROR(D796-D783,"")</f>
        <v/>
      </c>
      <c r="G796">
        <f>IFERROR(B796/AVERAGE(B757:B796)-1,"")</f>
        <v/>
      </c>
      <c r="H796">
        <f>IF(B796="","",IFERROR(AVERAGE(B757:B796)/AVERAGE(B744:B783)-1,""))</f>
        <v/>
      </c>
      <c r="I796">
        <f>IFERROR(VLOOKUP(A796,'Sahm Rule'!$A:$B,2,TRUE),"")</f>
        <v/>
      </c>
      <c r="J796" s="159">
        <f>IFERROR((B796/B783)^4-1-D796/100,"")</f>
        <v/>
      </c>
    </row>
    <row r="797">
      <c r="A797" s="10" t="n">
        <v>40998</v>
      </c>
      <c r="B797" s="13">
        <f>IF(VLOOKUP(A797,SP500相关数据!$B$11:$C$24727,2,TRUE)&lt;&gt;"",VLOOKUP(A797,SP500相关数据!$B$11:$C$24727,2,TRUE),IF(VLOOKUP(A797-1,SP500相关数据!$B$11:$C$24727,2,TRUE)&lt;&gt;"",VLOOKUP(A797-1,SP500相关数据!$B$11:$C$24727,2,TRUE),VLOOKUP(A797-2,SP500相关数据!$B$11:$C$24727,2,TRUE)))</f>
        <v/>
      </c>
      <c r="C797" s="13">
        <f>IFERROR(IF(VLOOKUP(A797,SP500相关数据!$B$11:$E$24727,4,TRUE)&lt;&gt;"",VLOOKUP(A797,SP500相关数据!$B$11:$E$24727,4,TRUE),IF(VLOOKUP(A797-1,SP500相关数据!$B$11:$E$24727,4,TRUE)&lt;&gt;"",VLOOKUP(A797-1,SP500相关数据!$B$11:$E$24727,4,TRUE),VLOOKUP(A797-2,SP500相关数据!$B$11:$E$24727,4,TRUE))),"")</f>
        <v/>
      </c>
      <c r="D797" s="13">
        <f>IF(VLOOKUP(A797,高收益利差!$A:$B,2,TRUE)&lt;&gt;"",VLOOKUP(A797,高收益利差!$A:$B,2,TRUE),IF(VLOOKUP(A797-1,高收益利差!$A:$B,2,TRUE)&lt;&gt;"",VLOOKUP(A797-1,高收益利差!$A:$B,2,TRUE),VLOOKUP(A797-2,高收益利差!$A:$B,2,TRUE)))</f>
        <v/>
      </c>
      <c r="E797" s="13">
        <f>IFERROR(VLOOKUP(A797,'10Y2Y'!$A:$B,2,TRUE),"")</f>
        <v/>
      </c>
      <c r="F797">
        <f>IFERROR(D797-D784,"")</f>
        <v/>
      </c>
      <c r="G797">
        <f>IFERROR(B797/AVERAGE(B758:B797)-1,"")</f>
        <v/>
      </c>
      <c r="H797">
        <f>IF(B797="","",IFERROR(AVERAGE(B758:B797)/AVERAGE(B745:B784)-1,""))</f>
        <v/>
      </c>
      <c r="I797">
        <f>IFERROR(VLOOKUP(A797,'Sahm Rule'!$A:$B,2,TRUE),"")</f>
        <v/>
      </c>
      <c r="J797" s="159">
        <f>IFERROR((B797/B784)^4-1-D797/100,"")</f>
        <v/>
      </c>
    </row>
    <row r="798">
      <c r="A798" s="10" t="n">
        <v>41005</v>
      </c>
      <c r="B798" s="13">
        <f>IF(VLOOKUP(A798,SP500相关数据!$B$11:$C$24727,2,TRUE)&lt;&gt;"",VLOOKUP(A798,SP500相关数据!$B$11:$C$24727,2,TRUE),IF(VLOOKUP(A798-1,SP500相关数据!$B$11:$C$24727,2,TRUE)&lt;&gt;"",VLOOKUP(A798-1,SP500相关数据!$B$11:$C$24727,2,TRUE),VLOOKUP(A798-2,SP500相关数据!$B$11:$C$24727,2,TRUE)))</f>
        <v/>
      </c>
      <c r="C798" s="13">
        <f>IFERROR(IF(VLOOKUP(A798,SP500相关数据!$B$11:$E$24727,4,TRUE)&lt;&gt;"",VLOOKUP(A798,SP500相关数据!$B$11:$E$24727,4,TRUE),IF(VLOOKUP(A798-1,SP500相关数据!$B$11:$E$24727,4,TRUE)&lt;&gt;"",VLOOKUP(A798-1,SP500相关数据!$B$11:$E$24727,4,TRUE),VLOOKUP(A798-2,SP500相关数据!$B$11:$E$24727,4,TRUE))),"")</f>
        <v/>
      </c>
      <c r="D798" s="13">
        <f>IF(VLOOKUP(A798,高收益利差!$A:$B,2,TRUE)&lt;&gt;"",VLOOKUP(A798,高收益利差!$A:$B,2,TRUE),IF(VLOOKUP(A798-1,高收益利差!$A:$B,2,TRUE)&lt;&gt;"",VLOOKUP(A798-1,高收益利差!$A:$B,2,TRUE),VLOOKUP(A798-2,高收益利差!$A:$B,2,TRUE)))</f>
        <v/>
      </c>
      <c r="E798" s="13">
        <f>IFERROR(VLOOKUP(A798,'10Y2Y'!$A:$B,2,TRUE),"")</f>
        <v/>
      </c>
      <c r="F798">
        <f>IFERROR(D798-D785,"")</f>
        <v/>
      </c>
      <c r="G798">
        <f>IFERROR(B798/AVERAGE(B759:B798)-1,"")</f>
        <v/>
      </c>
      <c r="H798">
        <f>IF(B798="","",IFERROR(AVERAGE(B759:B798)/AVERAGE(B746:B785)-1,""))</f>
        <v/>
      </c>
      <c r="I798">
        <f>IFERROR(VLOOKUP(A798,'Sahm Rule'!$A:$B,2,TRUE),"")</f>
        <v/>
      </c>
      <c r="J798" s="159">
        <f>IFERROR((B798/B785)^4-1-D798/100,"")</f>
        <v/>
      </c>
    </row>
    <row r="799">
      <c r="A799" s="10" t="n">
        <v>41012</v>
      </c>
      <c r="B799" s="13">
        <f>IF(VLOOKUP(A799,SP500相关数据!$B$11:$C$24727,2,TRUE)&lt;&gt;"",VLOOKUP(A799,SP500相关数据!$B$11:$C$24727,2,TRUE),IF(VLOOKUP(A799-1,SP500相关数据!$B$11:$C$24727,2,TRUE)&lt;&gt;"",VLOOKUP(A799-1,SP500相关数据!$B$11:$C$24727,2,TRUE),VLOOKUP(A799-2,SP500相关数据!$B$11:$C$24727,2,TRUE)))</f>
        <v/>
      </c>
      <c r="C799" s="13">
        <f>IFERROR(IF(VLOOKUP(A799,SP500相关数据!$B$11:$E$24727,4,TRUE)&lt;&gt;"",VLOOKUP(A799,SP500相关数据!$B$11:$E$24727,4,TRUE),IF(VLOOKUP(A799-1,SP500相关数据!$B$11:$E$24727,4,TRUE)&lt;&gt;"",VLOOKUP(A799-1,SP500相关数据!$B$11:$E$24727,4,TRUE),VLOOKUP(A799-2,SP500相关数据!$B$11:$E$24727,4,TRUE))),"")</f>
        <v/>
      </c>
      <c r="D799" s="13">
        <f>IF(VLOOKUP(A799,高收益利差!$A:$B,2,TRUE)&lt;&gt;"",VLOOKUP(A799,高收益利差!$A:$B,2,TRUE),IF(VLOOKUP(A799-1,高收益利差!$A:$B,2,TRUE)&lt;&gt;"",VLOOKUP(A799-1,高收益利差!$A:$B,2,TRUE),VLOOKUP(A799-2,高收益利差!$A:$B,2,TRUE)))</f>
        <v/>
      </c>
      <c r="E799" s="13">
        <f>IFERROR(VLOOKUP(A799,'10Y2Y'!$A:$B,2,TRUE),"")</f>
        <v/>
      </c>
      <c r="F799">
        <f>IFERROR(D799-D786,"")</f>
        <v/>
      </c>
      <c r="G799">
        <f>IFERROR(B799/AVERAGE(B760:B799)-1,"")</f>
        <v/>
      </c>
      <c r="H799">
        <f>IF(B799="","",IFERROR(AVERAGE(B760:B799)/AVERAGE(B747:B786)-1,""))</f>
        <v/>
      </c>
      <c r="I799">
        <f>IFERROR(VLOOKUP(A799,'Sahm Rule'!$A:$B,2,TRUE),"")</f>
        <v/>
      </c>
      <c r="J799" s="159">
        <f>IFERROR((B799/B786)^4-1-D799/100,"")</f>
        <v/>
      </c>
    </row>
    <row r="800">
      <c r="A800" s="10" t="n">
        <v>41019</v>
      </c>
      <c r="B800" s="13">
        <f>IF(VLOOKUP(A800,SP500相关数据!$B$11:$C$24727,2,TRUE)&lt;&gt;"",VLOOKUP(A800,SP500相关数据!$B$11:$C$24727,2,TRUE),IF(VLOOKUP(A800-1,SP500相关数据!$B$11:$C$24727,2,TRUE)&lt;&gt;"",VLOOKUP(A800-1,SP500相关数据!$B$11:$C$24727,2,TRUE),VLOOKUP(A800-2,SP500相关数据!$B$11:$C$24727,2,TRUE)))</f>
        <v/>
      </c>
      <c r="C800" s="13">
        <f>IFERROR(IF(VLOOKUP(A800,SP500相关数据!$B$11:$E$24727,4,TRUE)&lt;&gt;"",VLOOKUP(A800,SP500相关数据!$B$11:$E$24727,4,TRUE),IF(VLOOKUP(A800-1,SP500相关数据!$B$11:$E$24727,4,TRUE)&lt;&gt;"",VLOOKUP(A800-1,SP500相关数据!$B$11:$E$24727,4,TRUE),VLOOKUP(A800-2,SP500相关数据!$B$11:$E$24727,4,TRUE))),"")</f>
        <v/>
      </c>
      <c r="D800" s="13">
        <f>IF(VLOOKUP(A800,高收益利差!$A:$B,2,TRUE)&lt;&gt;"",VLOOKUP(A800,高收益利差!$A:$B,2,TRUE),IF(VLOOKUP(A800-1,高收益利差!$A:$B,2,TRUE)&lt;&gt;"",VLOOKUP(A800-1,高收益利差!$A:$B,2,TRUE),VLOOKUP(A800-2,高收益利差!$A:$B,2,TRUE)))</f>
        <v/>
      </c>
      <c r="E800" s="13">
        <f>IFERROR(VLOOKUP(A800,'10Y2Y'!$A:$B,2,TRUE),"")</f>
        <v/>
      </c>
      <c r="F800">
        <f>IFERROR(D800-D787,"")</f>
        <v/>
      </c>
      <c r="G800">
        <f>IFERROR(B800/AVERAGE(B761:B800)-1,"")</f>
        <v/>
      </c>
      <c r="H800">
        <f>IF(B800="","",IFERROR(AVERAGE(B761:B800)/AVERAGE(B748:B787)-1,""))</f>
        <v/>
      </c>
      <c r="I800">
        <f>IFERROR(VLOOKUP(A800,'Sahm Rule'!$A:$B,2,TRUE),"")</f>
        <v/>
      </c>
      <c r="J800" s="159">
        <f>IFERROR((B800/B787)^4-1-D800/100,"")</f>
        <v/>
      </c>
    </row>
    <row r="801">
      <c r="A801" s="10" t="n">
        <v>41026</v>
      </c>
      <c r="B801" s="13">
        <f>IF(VLOOKUP(A801,SP500相关数据!$B$11:$C$24727,2,TRUE)&lt;&gt;"",VLOOKUP(A801,SP500相关数据!$B$11:$C$24727,2,TRUE),IF(VLOOKUP(A801-1,SP500相关数据!$B$11:$C$24727,2,TRUE)&lt;&gt;"",VLOOKUP(A801-1,SP500相关数据!$B$11:$C$24727,2,TRUE),VLOOKUP(A801-2,SP500相关数据!$B$11:$C$24727,2,TRUE)))</f>
        <v/>
      </c>
      <c r="C801" s="13">
        <f>IFERROR(IF(VLOOKUP(A801,SP500相关数据!$B$11:$E$24727,4,TRUE)&lt;&gt;"",VLOOKUP(A801,SP500相关数据!$B$11:$E$24727,4,TRUE),IF(VLOOKUP(A801-1,SP500相关数据!$B$11:$E$24727,4,TRUE)&lt;&gt;"",VLOOKUP(A801-1,SP500相关数据!$B$11:$E$24727,4,TRUE),VLOOKUP(A801-2,SP500相关数据!$B$11:$E$24727,4,TRUE))),"")</f>
        <v/>
      </c>
      <c r="D801" s="13">
        <f>IF(VLOOKUP(A801,高收益利差!$A:$B,2,TRUE)&lt;&gt;"",VLOOKUP(A801,高收益利差!$A:$B,2,TRUE),IF(VLOOKUP(A801-1,高收益利差!$A:$B,2,TRUE)&lt;&gt;"",VLOOKUP(A801-1,高收益利差!$A:$B,2,TRUE),VLOOKUP(A801-2,高收益利差!$A:$B,2,TRUE)))</f>
        <v/>
      </c>
      <c r="E801" s="13">
        <f>IFERROR(VLOOKUP(A801,'10Y2Y'!$A:$B,2,TRUE),"")</f>
        <v/>
      </c>
      <c r="F801">
        <f>IFERROR(D801-D788,"")</f>
        <v/>
      </c>
      <c r="G801">
        <f>IFERROR(B801/AVERAGE(B762:B801)-1,"")</f>
        <v/>
      </c>
      <c r="H801">
        <f>IF(B801="","",IFERROR(AVERAGE(B762:B801)/AVERAGE(B749:B788)-1,""))</f>
        <v/>
      </c>
      <c r="I801">
        <f>IFERROR(VLOOKUP(A801,'Sahm Rule'!$A:$B,2,TRUE),"")</f>
        <v/>
      </c>
      <c r="J801" s="159">
        <f>IFERROR((B801/B788)^4-1-D801/100,"")</f>
        <v/>
      </c>
    </row>
    <row r="802">
      <c r="A802" s="10" t="n">
        <v>41033</v>
      </c>
      <c r="B802" s="13">
        <f>IF(VLOOKUP(A802,SP500相关数据!$B$11:$C$24727,2,TRUE)&lt;&gt;"",VLOOKUP(A802,SP500相关数据!$B$11:$C$24727,2,TRUE),IF(VLOOKUP(A802-1,SP500相关数据!$B$11:$C$24727,2,TRUE)&lt;&gt;"",VLOOKUP(A802-1,SP500相关数据!$B$11:$C$24727,2,TRUE),VLOOKUP(A802-2,SP500相关数据!$B$11:$C$24727,2,TRUE)))</f>
        <v/>
      </c>
      <c r="C802" s="13">
        <f>IFERROR(IF(VLOOKUP(A802,SP500相关数据!$B$11:$E$24727,4,TRUE)&lt;&gt;"",VLOOKUP(A802,SP500相关数据!$B$11:$E$24727,4,TRUE),IF(VLOOKUP(A802-1,SP500相关数据!$B$11:$E$24727,4,TRUE)&lt;&gt;"",VLOOKUP(A802-1,SP500相关数据!$B$11:$E$24727,4,TRUE),VLOOKUP(A802-2,SP500相关数据!$B$11:$E$24727,4,TRUE))),"")</f>
        <v/>
      </c>
      <c r="D802" s="13">
        <f>IF(VLOOKUP(A802,高收益利差!$A:$B,2,TRUE)&lt;&gt;"",VLOOKUP(A802,高收益利差!$A:$B,2,TRUE),IF(VLOOKUP(A802-1,高收益利差!$A:$B,2,TRUE)&lt;&gt;"",VLOOKUP(A802-1,高收益利差!$A:$B,2,TRUE),VLOOKUP(A802-2,高收益利差!$A:$B,2,TRUE)))</f>
        <v/>
      </c>
      <c r="E802" s="13">
        <f>IFERROR(VLOOKUP(A802,'10Y2Y'!$A:$B,2,TRUE),"")</f>
        <v/>
      </c>
      <c r="F802">
        <f>IFERROR(D802-D789,"")</f>
        <v/>
      </c>
      <c r="G802">
        <f>IFERROR(B802/AVERAGE(B763:B802)-1,"")</f>
        <v/>
      </c>
      <c r="H802">
        <f>IF(B802="","",IFERROR(AVERAGE(B763:B802)/AVERAGE(B750:B789)-1,""))</f>
        <v/>
      </c>
      <c r="I802">
        <f>IFERROR(VLOOKUP(A802,'Sahm Rule'!$A:$B,2,TRUE),"")</f>
        <v/>
      </c>
      <c r="J802" s="159">
        <f>IFERROR((B802/B789)^4-1-D802/100,"")</f>
        <v/>
      </c>
    </row>
    <row r="803">
      <c r="A803" s="10" t="n">
        <v>41040</v>
      </c>
      <c r="B803" s="13">
        <f>IF(VLOOKUP(A803,SP500相关数据!$B$11:$C$24727,2,TRUE)&lt;&gt;"",VLOOKUP(A803,SP500相关数据!$B$11:$C$24727,2,TRUE),IF(VLOOKUP(A803-1,SP500相关数据!$B$11:$C$24727,2,TRUE)&lt;&gt;"",VLOOKUP(A803-1,SP500相关数据!$B$11:$C$24727,2,TRUE),VLOOKUP(A803-2,SP500相关数据!$B$11:$C$24727,2,TRUE)))</f>
        <v/>
      </c>
      <c r="C803" s="13">
        <f>IFERROR(IF(VLOOKUP(A803,SP500相关数据!$B$11:$E$24727,4,TRUE)&lt;&gt;"",VLOOKUP(A803,SP500相关数据!$B$11:$E$24727,4,TRUE),IF(VLOOKUP(A803-1,SP500相关数据!$B$11:$E$24727,4,TRUE)&lt;&gt;"",VLOOKUP(A803-1,SP500相关数据!$B$11:$E$24727,4,TRUE),VLOOKUP(A803-2,SP500相关数据!$B$11:$E$24727,4,TRUE))),"")</f>
        <v/>
      </c>
      <c r="D803" s="13">
        <f>IF(VLOOKUP(A803,高收益利差!$A:$B,2,TRUE)&lt;&gt;"",VLOOKUP(A803,高收益利差!$A:$B,2,TRUE),IF(VLOOKUP(A803-1,高收益利差!$A:$B,2,TRUE)&lt;&gt;"",VLOOKUP(A803-1,高收益利差!$A:$B,2,TRUE),VLOOKUP(A803-2,高收益利差!$A:$B,2,TRUE)))</f>
        <v/>
      </c>
      <c r="E803" s="13">
        <f>IFERROR(VLOOKUP(A803,'10Y2Y'!$A:$B,2,TRUE),"")</f>
        <v/>
      </c>
      <c r="F803">
        <f>IFERROR(D803-D790,"")</f>
        <v/>
      </c>
      <c r="G803">
        <f>IFERROR(B803/AVERAGE(B764:B803)-1,"")</f>
        <v/>
      </c>
      <c r="H803">
        <f>IF(B803="","",IFERROR(AVERAGE(B764:B803)/AVERAGE(B751:B790)-1,""))</f>
        <v/>
      </c>
      <c r="I803">
        <f>IFERROR(VLOOKUP(A803,'Sahm Rule'!$A:$B,2,TRUE),"")</f>
        <v/>
      </c>
      <c r="J803" s="159">
        <f>IFERROR((B803/B790)^4-1-D803/100,"")</f>
        <v/>
      </c>
    </row>
    <row r="804">
      <c r="A804" s="10" t="n">
        <v>41047</v>
      </c>
      <c r="B804" s="13">
        <f>IF(VLOOKUP(A804,SP500相关数据!$B$11:$C$24727,2,TRUE)&lt;&gt;"",VLOOKUP(A804,SP500相关数据!$B$11:$C$24727,2,TRUE),IF(VLOOKUP(A804-1,SP500相关数据!$B$11:$C$24727,2,TRUE)&lt;&gt;"",VLOOKUP(A804-1,SP500相关数据!$B$11:$C$24727,2,TRUE),VLOOKUP(A804-2,SP500相关数据!$B$11:$C$24727,2,TRUE)))</f>
        <v/>
      </c>
      <c r="C804" s="13">
        <f>IFERROR(IF(VLOOKUP(A804,SP500相关数据!$B$11:$E$24727,4,TRUE)&lt;&gt;"",VLOOKUP(A804,SP500相关数据!$B$11:$E$24727,4,TRUE),IF(VLOOKUP(A804-1,SP500相关数据!$B$11:$E$24727,4,TRUE)&lt;&gt;"",VLOOKUP(A804-1,SP500相关数据!$B$11:$E$24727,4,TRUE),VLOOKUP(A804-2,SP500相关数据!$B$11:$E$24727,4,TRUE))),"")</f>
        <v/>
      </c>
      <c r="D804" s="13">
        <f>IF(VLOOKUP(A804,高收益利差!$A:$B,2,TRUE)&lt;&gt;"",VLOOKUP(A804,高收益利差!$A:$B,2,TRUE),IF(VLOOKUP(A804-1,高收益利差!$A:$B,2,TRUE)&lt;&gt;"",VLOOKUP(A804-1,高收益利差!$A:$B,2,TRUE),VLOOKUP(A804-2,高收益利差!$A:$B,2,TRUE)))</f>
        <v/>
      </c>
      <c r="E804" s="13">
        <f>IFERROR(VLOOKUP(A804,'10Y2Y'!$A:$B,2,TRUE),"")</f>
        <v/>
      </c>
      <c r="F804">
        <f>IFERROR(D804-D791,"")</f>
        <v/>
      </c>
      <c r="G804">
        <f>IFERROR(B804/AVERAGE(B765:B804)-1,"")</f>
        <v/>
      </c>
      <c r="H804">
        <f>IF(B804="","",IFERROR(AVERAGE(B765:B804)/AVERAGE(B752:B791)-1,""))</f>
        <v/>
      </c>
      <c r="I804">
        <f>IFERROR(VLOOKUP(A804,'Sahm Rule'!$A:$B,2,TRUE),"")</f>
        <v/>
      </c>
      <c r="J804" s="159">
        <f>IFERROR((B804/B791)^4-1-D804/100,"")</f>
        <v/>
      </c>
    </row>
    <row r="805">
      <c r="A805" s="10" t="n">
        <v>41054</v>
      </c>
      <c r="B805" s="13">
        <f>IF(VLOOKUP(A805,SP500相关数据!$B$11:$C$24727,2,TRUE)&lt;&gt;"",VLOOKUP(A805,SP500相关数据!$B$11:$C$24727,2,TRUE),IF(VLOOKUP(A805-1,SP500相关数据!$B$11:$C$24727,2,TRUE)&lt;&gt;"",VLOOKUP(A805-1,SP500相关数据!$B$11:$C$24727,2,TRUE),VLOOKUP(A805-2,SP500相关数据!$B$11:$C$24727,2,TRUE)))</f>
        <v/>
      </c>
      <c r="C805" s="13">
        <f>IFERROR(IF(VLOOKUP(A805,SP500相关数据!$B$11:$E$24727,4,TRUE)&lt;&gt;"",VLOOKUP(A805,SP500相关数据!$B$11:$E$24727,4,TRUE),IF(VLOOKUP(A805-1,SP500相关数据!$B$11:$E$24727,4,TRUE)&lt;&gt;"",VLOOKUP(A805-1,SP500相关数据!$B$11:$E$24727,4,TRUE),VLOOKUP(A805-2,SP500相关数据!$B$11:$E$24727,4,TRUE))),"")</f>
        <v/>
      </c>
      <c r="D805" s="13">
        <f>IF(VLOOKUP(A805,高收益利差!$A:$B,2,TRUE)&lt;&gt;"",VLOOKUP(A805,高收益利差!$A:$B,2,TRUE),IF(VLOOKUP(A805-1,高收益利差!$A:$B,2,TRUE)&lt;&gt;"",VLOOKUP(A805-1,高收益利差!$A:$B,2,TRUE),VLOOKUP(A805-2,高收益利差!$A:$B,2,TRUE)))</f>
        <v/>
      </c>
      <c r="E805" s="13">
        <f>IFERROR(VLOOKUP(A805,'10Y2Y'!$A:$B,2,TRUE),"")</f>
        <v/>
      </c>
      <c r="F805">
        <f>IFERROR(D805-D792,"")</f>
        <v/>
      </c>
      <c r="G805">
        <f>IFERROR(B805/AVERAGE(B766:B805)-1,"")</f>
        <v/>
      </c>
      <c r="H805">
        <f>IF(B805="","",IFERROR(AVERAGE(B766:B805)/AVERAGE(B753:B792)-1,""))</f>
        <v/>
      </c>
      <c r="I805">
        <f>IFERROR(VLOOKUP(A805,'Sahm Rule'!$A:$B,2,TRUE),"")</f>
        <v/>
      </c>
      <c r="J805" s="159">
        <f>IFERROR((B805/B792)^4-1-D805/100,"")</f>
        <v/>
      </c>
    </row>
    <row r="806">
      <c r="A806" s="10" t="n">
        <v>41061</v>
      </c>
      <c r="B806" s="13">
        <f>IF(VLOOKUP(A806,SP500相关数据!$B$11:$C$24727,2,TRUE)&lt;&gt;"",VLOOKUP(A806,SP500相关数据!$B$11:$C$24727,2,TRUE),IF(VLOOKUP(A806-1,SP500相关数据!$B$11:$C$24727,2,TRUE)&lt;&gt;"",VLOOKUP(A806-1,SP500相关数据!$B$11:$C$24727,2,TRUE),VLOOKUP(A806-2,SP500相关数据!$B$11:$C$24727,2,TRUE)))</f>
        <v/>
      </c>
      <c r="C806" s="13">
        <f>IFERROR(IF(VLOOKUP(A806,SP500相关数据!$B$11:$E$24727,4,TRUE)&lt;&gt;"",VLOOKUP(A806,SP500相关数据!$B$11:$E$24727,4,TRUE),IF(VLOOKUP(A806-1,SP500相关数据!$B$11:$E$24727,4,TRUE)&lt;&gt;"",VLOOKUP(A806-1,SP500相关数据!$B$11:$E$24727,4,TRUE),VLOOKUP(A806-2,SP500相关数据!$B$11:$E$24727,4,TRUE))),"")</f>
        <v/>
      </c>
      <c r="D806" s="13">
        <f>IF(VLOOKUP(A806,高收益利差!$A:$B,2,TRUE)&lt;&gt;"",VLOOKUP(A806,高收益利差!$A:$B,2,TRUE),IF(VLOOKUP(A806-1,高收益利差!$A:$B,2,TRUE)&lt;&gt;"",VLOOKUP(A806-1,高收益利差!$A:$B,2,TRUE),VLOOKUP(A806-2,高收益利差!$A:$B,2,TRUE)))</f>
        <v/>
      </c>
      <c r="E806" s="13">
        <f>IFERROR(VLOOKUP(A806,'10Y2Y'!$A:$B,2,TRUE),"")</f>
        <v/>
      </c>
      <c r="F806">
        <f>IFERROR(D806-D793,"")</f>
        <v/>
      </c>
      <c r="G806">
        <f>IFERROR(B806/AVERAGE(B767:B806)-1,"")</f>
        <v/>
      </c>
      <c r="H806">
        <f>IF(B806="","",IFERROR(AVERAGE(B767:B806)/AVERAGE(B754:B793)-1,""))</f>
        <v/>
      </c>
      <c r="I806">
        <f>IFERROR(VLOOKUP(A806,'Sahm Rule'!$A:$B,2,TRUE),"")</f>
        <v/>
      </c>
      <c r="J806" s="159">
        <f>IFERROR((B806/B793)^4-1-D806/100,"")</f>
        <v/>
      </c>
    </row>
    <row r="807">
      <c r="A807" s="10" t="n">
        <v>41068</v>
      </c>
      <c r="B807" s="13">
        <f>IF(VLOOKUP(A807,SP500相关数据!$B$11:$C$24727,2,TRUE)&lt;&gt;"",VLOOKUP(A807,SP500相关数据!$B$11:$C$24727,2,TRUE),IF(VLOOKUP(A807-1,SP500相关数据!$B$11:$C$24727,2,TRUE)&lt;&gt;"",VLOOKUP(A807-1,SP500相关数据!$B$11:$C$24727,2,TRUE),VLOOKUP(A807-2,SP500相关数据!$B$11:$C$24727,2,TRUE)))</f>
        <v/>
      </c>
      <c r="C807" s="13">
        <f>IFERROR(IF(VLOOKUP(A807,SP500相关数据!$B$11:$E$24727,4,TRUE)&lt;&gt;"",VLOOKUP(A807,SP500相关数据!$B$11:$E$24727,4,TRUE),IF(VLOOKUP(A807-1,SP500相关数据!$B$11:$E$24727,4,TRUE)&lt;&gt;"",VLOOKUP(A807-1,SP500相关数据!$B$11:$E$24727,4,TRUE),VLOOKUP(A807-2,SP500相关数据!$B$11:$E$24727,4,TRUE))),"")</f>
        <v/>
      </c>
      <c r="D807" s="13">
        <f>IF(VLOOKUP(A807,高收益利差!$A:$B,2,TRUE)&lt;&gt;"",VLOOKUP(A807,高收益利差!$A:$B,2,TRUE),IF(VLOOKUP(A807-1,高收益利差!$A:$B,2,TRUE)&lt;&gt;"",VLOOKUP(A807-1,高收益利差!$A:$B,2,TRUE),VLOOKUP(A807-2,高收益利差!$A:$B,2,TRUE)))</f>
        <v/>
      </c>
      <c r="E807" s="13">
        <f>IFERROR(VLOOKUP(A807,'10Y2Y'!$A:$B,2,TRUE),"")</f>
        <v/>
      </c>
      <c r="F807">
        <f>IFERROR(D807-D794,"")</f>
        <v/>
      </c>
      <c r="G807">
        <f>IFERROR(B807/AVERAGE(B768:B807)-1,"")</f>
        <v/>
      </c>
      <c r="H807">
        <f>IF(B807="","",IFERROR(AVERAGE(B768:B807)/AVERAGE(B755:B794)-1,""))</f>
        <v/>
      </c>
      <c r="I807">
        <f>IFERROR(VLOOKUP(A807,'Sahm Rule'!$A:$B,2,TRUE),"")</f>
        <v/>
      </c>
      <c r="J807" s="159">
        <f>IFERROR((B807/B794)^4-1-D807/100,"")</f>
        <v/>
      </c>
    </row>
    <row r="808">
      <c r="A808" s="10" t="n">
        <v>41075</v>
      </c>
      <c r="B808" s="13">
        <f>IF(VLOOKUP(A808,SP500相关数据!$B$11:$C$24727,2,TRUE)&lt;&gt;"",VLOOKUP(A808,SP500相关数据!$B$11:$C$24727,2,TRUE),IF(VLOOKUP(A808-1,SP500相关数据!$B$11:$C$24727,2,TRUE)&lt;&gt;"",VLOOKUP(A808-1,SP500相关数据!$B$11:$C$24727,2,TRUE),VLOOKUP(A808-2,SP500相关数据!$B$11:$C$24727,2,TRUE)))</f>
        <v/>
      </c>
      <c r="C808" s="13">
        <f>IFERROR(IF(VLOOKUP(A808,SP500相关数据!$B$11:$E$24727,4,TRUE)&lt;&gt;"",VLOOKUP(A808,SP500相关数据!$B$11:$E$24727,4,TRUE),IF(VLOOKUP(A808-1,SP500相关数据!$B$11:$E$24727,4,TRUE)&lt;&gt;"",VLOOKUP(A808-1,SP500相关数据!$B$11:$E$24727,4,TRUE),VLOOKUP(A808-2,SP500相关数据!$B$11:$E$24727,4,TRUE))),"")</f>
        <v/>
      </c>
      <c r="D808" s="13">
        <f>IF(VLOOKUP(A808,高收益利差!$A:$B,2,TRUE)&lt;&gt;"",VLOOKUP(A808,高收益利差!$A:$B,2,TRUE),IF(VLOOKUP(A808-1,高收益利差!$A:$B,2,TRUE)&lt;&gt;"",VLOOKUP(A808-1,高收益利差!$A:$B,2,TRUE),VLOOKUP(A808-2,高收益利差!$A:$B,2,TRUE)))</f>
        <v/>
      </c>
      <c r="E808" s="13">
        <f>IFERROR(VLOOKUP(A808,'10Y2Y'!$A:$B,2,TRUE),"")</f>
        <v/>
      </c>
      <c r="F808">
        <f>IFERROR(D808-D795,"")</f>
        <v/>
      </c>
      <c r="G808">
        <f>IFERROR(B808/AVERAGE(B769:B808)-1,"")</f>
        <v/>
      </c>
      <c r="H808">
        <f>IF(B808="","",IFERROR(AVERAGE(B769:B808)/AVERAGE(B756:B795)-1,""))</f>
        <v/>
      </c>
      <c r="I808">
        <f>IFERROR(VLOOKUP(A808,'Sahm Rule'!$A:$B,2,TRUE),"")</f>
        <v/>
      </c>
      <c r="J808" s="159">
        <f>IFERROR((B808/B795)^4-1-D808/100,"")</f>
        <v/>
      </c>
    </row>
    <row r="809">
      <c r="A809" s="10" t="n">
        <v>41082</v>
      </c>
      <c r="B809" s="13">
        <f>IF(VLOOKUP(A809,SP500相关数据!$B$11:$C$24727,2,TRUE)&lt;&gt;"",VLOOKUP(A809,SP500相关数据!$B$11:$C$24727,2,TRUE),IF(VLOOKUP(A809-1,SP500相关数据!$B$11:$C$24727,2,TRUE)&lt;&gt;"",VLOOKUP(A809-1,SP500相关数据!$B$11:$C$24727,2,TRUE),VLOOKUP(A809-2,SP500相关数据!$B$11:$C$24727,2,TRUE)))</f>
        <v/>
      </c>
      <c r="C809" s="13">
        <f>IFERROR(IF(VLOOKUP(A809,SP500相关数据!$B$11:$E$24727,4,TRUE)&lt;&gt;"",VLOOKUP(A809,SP500相关数据!$B$11:$E$24727,4,TRUE),IF(VLOOKUP(A809-1,SP500相关数据!$B$11:$E$24727,4,TRUE)&lt;&gt;"",VLOOKUP(A809-1,SP500相关数据!$B$11:$E$24727,4,TRUE),VLOOKUP(A809-2,SP500相关数据!$B$11:$E$24727,4,TRUE))),"")</f>
        <v/>
      </c>
      <c r="D809" s="13">
        <f>IF(VLOOKUP(A809,高收益利差!$A:$B,2,TRUE)&lt;&gt;"",VLOOKUP(A809,高收益利差!$A:$B,2,TRUE),IF(VLOOKUP(A809-1,高收益利差!$A:$B,2,TRUE)&lt;&gt;"",VLOOKUP(A809-1,高收益利差!$A:$B,2,TRUE),VLOOKUP(A809-2,高收益利差!$A:$B,2,TRUE)))</f>
        <v/>
      </c>
      <c r="E809" s="13">
        <f>IFERROR(VLOOKUP(A809,'10Y2Y'!$A:$B,2,TRUE),"")</f>
        <v/>
      </c>
      <c r="F809">
        <f>IFERROR(D809-D796,"")</f>
        <v/>
      </c>
      <c r="G809">
        <f>IFERROR(B809/AVERAGE(B770:B809)-1,"")</f>
        <v/>
      </c>
      <c r="H809">
        <f>IF(B809="","",IFERROR(AVERAGE(B770:B809)/AVERAGE(B757:B796)-1,""))</f>
        <v/>
      </c>
      <c r="I809">
        <f>IFERROR(VLOOKUP(A809,'Sahm Rule'!$A:$B,2,TRUE),"")</f>
        <v/>
      </c>
      <c r="J809" s="159">
        <f>IFERROR((B809/B796)^4-1-D809/100,"")</f>
        <v/>
      </c>
    </row>
    <row r="810">
      <c r="A810" s="10" t="n">
        <v>41089</v>
      </c>
      <c r="B810" s="13">
        <f>IF(VLOOKUP(A810,SP500相关数据!$B$11:$C$24727,2,TRUE)&lt;&gt;"",VLOOKUP(A810,SP500相关数据!$B$11:$C$24727,2,TRUE),IF(VLOOKUP(A810-1,SP500相关数据!$B$11:$C$24727,2,TRUE)&lt;&gt;"",VLOOKUP(A810-1,SP500相关数据!$B$11:$C$24727,2,TRUE),VLOOKUP(A810-2,SP500相关数据!$B$11:$C$24727,2,TRUE)))</f>
        <v/>
      </c>
      <c r="C810" s="13">
        <f>IFERROR(IF(VLOOKUP(A810,SP500相关数据!$B$11:$E$24727,4,TRUE)&lt;&gt;"",VLOOKUP(A810,SP500相关数据!$B$11:$E$24727,4,TRUE),IF(VLOOKUP(A810-1,SP500相关数据!$B$11:$E$24727,4,TRUE)&lt;&gt;"",VLOOKUP(A810-1,SP500相关数据!$B$11:$E$24727,4,TRUE),VLOOKUP(A810-2,SP500相关数据!$B$11:$E$24727,4,TRUE))),"")</f>
        <v/>
      </c>
      <c r="D810" s="13">
        <f>IF(VLOOKUP(A810,高收益利差!$A:$B,2,TRUE)&lt;&gt;"",VLOOKUP(A810,高收益利差!$A:$B,2,TRUE),IF(VLOOKUP(A810-1,高收益利差!$A:$B,2,TRUE)&lt;&gt;"",VLOOKUP(A810-1,高收益利差!$A:$B,2,TRUE),VLOOKUP(A810-2,高收益利差!$A:$B,2,TRUE)))</f>
        <v/>
      </c>
      <c r="E810" s="13">
        <f>IFERROR(VLOOKUP(A810,'10Y2Y'!$A:$B,2,TRUE),"")</f>
        <v/>
      </c>
      <c r="F810">
        <f>IFERROR(D810-D797,"")</f>
        <v/>
      </c>
      <c r="G810">
        <f>IFERROR(B810/AVERAGE(B771:B810)-1,"")</f>
        <v/>
      </c>
      <c r="H810">
        <f>IF(B810="","",IFERROR(AVERAGE(B771:B810)/AVERAGE(B758:B797)-1,""))</f>
        <v/>
      </c>
      <c r="I810">
        <f>IFERROR(VLOOKUP(A810,'Sahm Rule'!$A:$B,2,TRUE),"")</f>
        <v/>
      </c>
      <c r="J810" s="159">
        <f>IFERROR((B810/B797)^4-1-D810/100,"")</f>
        <v/>
      </c>
    </row>
    <row r="811">
      <c r="A811" s="10" t="n">
        <v>41096</v>
      </c>
      <c r="B811" s="13">
        <f>IF(VLOOKUP(A811,SP500相关数据!$B$11:$C$24727,2,TRUE)&lt;&gt;"",VLOOKUP(A811,SP500相关数据!$B$11:$C$24727,2,TRUE),IF(VLOOKUP(A811-1,SP500相关数据!$B$11:$C$24727,2,TRUE)&lt;&gt;"",VLOOKUP(A811-1,SP500相关数据!$B$11:$C$24727,2,TRUE),VLOOKUP(A811-2,SP500相关数据!$B$11:$C$24727,2,TRUE)))</f>
        <v/>
      </c>
      <c r="C811" s="13">
        <f>IFERROR(IF(VLOOKUP(A811,SP500相关数据!$B$11:$E$24727,4,TRUE)&lt;&gt;"",VLOOKUP(A811,SP500相关数据!$B$11:$E$24727,4,TRUE),IF(VLOOKUP(A811-1,SP500相关数据!$B$11:$E$24727,4,TRUE)&lt;&gt;"",VLOOKUP(A811-1,SP500相关数据!$B$11:$E$24727,4,TRUE),VLOOKUP(A811-2,SP500相关数据!$B$11:$E$24727,4,TRUE))),"")</f>
        <v/>
      </c>
      <c r="D811" s="13">
        <f>IF(VLOOKUP(A811,高收益利差!$A:$B,2,TRUE)&lt;&gt;"",VLOOKUP(A811,高收益利差!$A:$B,2,TRUE),IF(VLOOKUP(A811-1,高收益利差!$A:$B,2,TRUE)&lt;&gt;"",VLOOKUP(A811-1,高收益利差!$A:$B,2,TRUE),VLOOKUP(A811-2,高收益利差!$A:$B,2,TRUE)))</f>
        <v/>
      </c>
      <c r="E811" s="13">
        <f>IFERROR(VLOOKUP(A811,'10Y2Y'!$A:$B,2,TRUE),"")</f>
        <v/>
      </c>
      <c r="F811">
        <f>IFERROR(D811-D798,"")</f>
        <v/>
      </c>
      <c r="G811">
        <f>IFERROR(B811/AVERAGE(B772:B811)-1,"")</f>
        <v/>
      </c>
      <c r="H811">
        <f>IF(B811="","",IFERROR(AVERAGE(B772:B811)/AVERAGE(B759:B798)-1,""))</f>
        <v/>
      </c>
      <c r="I811">
        <f>IFERROR(VLOOKUP(A811,'Sahm Rule'!$A:$B,2,TRUE),"")</f>
        <v/>
      </c>
      <c r="J811" s="159">
        <f>IFERROR((B811/B798)^4-1-D811/100,"")</f>
        <v/>
      </c>
    </row>
    <row r="812">
      <c r="A812" s="10" t="n">
        <v>41103</v>
      </c>
      <c r="B812" s="13">
        <f>IF(VLOOKUP(A812,SP500相关数据!$B$11:$C$24727,2,TRUE)&lt;&gt;"",VLOOKUP(A812,SP500相关数据!$B$11:$C$24727,2,TRUE),IF(VLOOKUP(A812-1,SP500相关数据!$B$11:$C$24727,2,TRUE)&lt;&gt;"",VLOOKUP(A812-1,SP500相关数据!$B$11:$C$24727,2,TRUE),VLOOKUP(A812-2,SP500相关数据!$B$11:$C$24727,2,TRUE)))</f>
        <v/>
      </c>
      <c r="C812" s="13">
        <f>IFERROR(IF(VLOOKUP(A812,SP500相关数据!$B$11:$E$24727,4,TRUE)&lt;&gt;"",VLOOKUP(A812,SP500相关数据!$B$11:$E$24727,4,TRUE),IF(VLOOKUP(A812-1,SP500相关数据!$B$11:$E$24727,4,TRUE)&lt;&gt;"",VLOOKUP(A812-1,SP500相关数据!$B$11:$E$24727,4,TRUE),VLOOKUP(A812-2,SP500相关数据!$B$11:$E$24727,4,TRUE))),"")</f>
        <v/>
      </c>
      <c r="D812" s="13">
        <f>IF(VLOOKUP(A812,高收益利差!$A:$B,2,TRUE)&lt;&gt;"",VLOOKUP(A812,高收益利差!$A:$B,2,TRUE),IF(VLOOKUP(A812-1,高收益利差!$A:$B,2,TRUE)&lt;&gt;"",VLOOKUP(A812-1,高收益利差!$A:$B,2,TRUE),VLOOKUP(A812-2,高收益利差!$A:$B,2,TRUE)))</f>
        <v/>
      </c>
      <c r="E812" s="13">
        <f>IFERROR(VLOOKUP(A812,'10Y2Y'!$A:$B,2,TRUE),"")</f>
        <v/>
      </c>
      <c r="F812">
        <f>IFERROR(D812-D799,"")</f>
        <v/>
      </c>
      <c r="G812">
        <f>IFERROR(B812/AVERAGE(B773:B812)-1,"")</f>
        <v/>
      </c>
      <c r="H812">
        <f>IF(B812="","",IFERROR(AVERAGE(B773:B812)/AVERAGE(B760:B799)-1,""))</f>
        <v/>
      </c>
      <c r="I812">
        <f>IFERROR(VLOOKUP(A812,'Sahm Rule'!$A:$B,2,TRUE),"")</f>
        <v/>
      </c>
      <c r="J812" s="159">
        <f>IFERROR((B812/B799)^4-1-D812/100,"")</f>
        <v/>
      </c>
    </row>
    <row r="813">
      <c r="A813" s="10" t="n">
        <v>41110</v>
      </c>
      <c r="B813" s="13">
        <f>IF(VLOOKUP(A813,SP500相关数据!$B$11:$C$24727,2,TRUE)&lt;&gt;"",VLOOKUP(A813,SP500相关数据!$B$11:$C$24727,2,TRUE),IF(VLOOKUP(A813-1,SP500相关数据!$B$11:$C$24727,2,TRUE)&lt;&gt;"",VLOOKUP(A813-1,SP500相关数据!$B$11:$C$24727,2,TRUE),VLOOKUP(A813-2,SP500相关数据!$B$11:$C$24727,2,TRUE)))</f>
        <v/>
      </c>
      <c r="C813" s="13">
        <f>IFERROR(IF(VLOOKUP(A813,SP500相关数据!$B$11:$E$24727,4,TRUE)&lt;&gt;"",VLOOKUP(A813,SP500相关数据!$B$11:$E$24727,4,TRUE),IF(VLOOKUP(A813-1,SP500相关数据!$B$11:$E$24727,4,TRUE)&lt;&gt;"",VLOOKUP(A813-1,SP500相关数据!$B$11:$E$24727,4,TRUE),VLOOKUP(A813-2,SP500相关数据!$B$11:$E$24727,4,TRUE))),"")</f>
        <v/>
      </c>
      <c r="D813" s="13">
        <f>IF(VLOOKUP(A813,高收益利差!$A:$B,2,TRUE)&lt;&gt;"",VLOOKUP(A813,高收益利差!$A:$B,2,TRUE),IF(VLOOKUP(A813-1,高收益利差!$A:$B,2,TRUE)&lt;&gt;"",VLOOKUP(A813-1,高收益利差!$A:$B,2,TRUE),VLOOKUP(A813-2,高收益利差!$A:$B,2,TRUE)))</f>
        <v/>
      </c>
      <c r="E813" s="13">
        <f>IFERROR(VLOOKUP(A813,'10Y2Y'!$A:$B,2,TRUE),"")</f>
        <v/>
      </c>
      <c r="F813">
        <f>IFERROR(D813-D800,"")</f>
        <v/>
      </c>
      <c r="G813">
        <f>IFERROR(B813/AVERAGE(B774:B813)-1,"")</f>
        <v/>
      </c>
      <c r="H813">
        <f>IF(B813="","",IFERROR(AVERAGE(B774:B813)/AVERAGE(B761:B800)-1,""))</f>
        <v/>
      </c>
      <c r="I813">
        <f>IFERROR(VLOOKUP(A813,'Sahm Rule'!$A:$B,2,TRUE),"")</f>
        <v/>
      </c>
      <c r="J813" s="159">
        <f>IFERROR((B813/B800)^4-1-D813/100,"")</f>
        <v/>
      </c>
    </row>
    <row r="814">
      <c r="A814" s="10" t="n">
        <v>41117</v>
      </c>
      <c r="B814" s="13">
        <f>IF(VLOOKUP(A814,SP500相关数据!$B$11:$C$24727,2,TRUE)&lt;&gt;"",VLOOKUP(A814,SP500相关数据!$B$11:$C$24727,2,TRUE),IF(VLOOKUP(A814-1,SP500相关数据!$B$11:$C$24727,2,TRUE)&lt;&gt;"",VLOOKUP(A814-1,SP500相关数据!$B$11:$C$24727,2,TRUE),VLOOKUP(A814-2,SP500相关数据!$B$11:$C$24727,2,TRUE)))</f>
        <v/>
      </c>
      <c r="C814" s="13">
        <f>IFERROR(IF(VLOOKUP(A814,SP500相关数据!$B$11:$E$24727,4,TRUE)&lt;&gt;"",VLOOKUP(A814,SP500相关数据!$B$11:$E$24727,4,TRUE),IF(VLOOKUP(A814-1,SP500相关数据!$B$11:$E$24727,4,TRUE)&lt;&gt;"",VLOOKUP(A814-1,SP500相关数据!$B$11:$E$24727,4,TRUE),VLOOKUP(A814-2,SP500相关数据!$B$11:$E$24727,4,TRUE))),"")</f>
        <v/>
      </c>
      <c r="D814" s="13">
        <f>IF(VLOOKUP(A814,高收益利差!$A:$B,2,TRUE)&lt;&gt;"",VLOOKUP(A814,高收益利差!$A:$B,2,TRUE),IF(VLOOKUP(A814-1,高收益利差!$A:$B,2,TRUE)&lt;&gt;"",VLOOKUP(A814-1,高收益利差!$A:$B,2,TRUE),VLOOKUP(A814-2,高收益利差!$A:$B,2,TRUE)))</f>
        <v/>
      </c>
      <c r="E814" s="13">
        <f>IFERROR(VLOOKUP(A814,'10Y2Y'!$A:$B,2,TRUE),"")</f>
        <v/>
      </c>
      <c r="F814">
        <f>IFERROR(D814-D801,"")</f>
        <v/>
      </c>
      <c r="G814">
        <f>IFERROR(B814/AVERAGE(B775:B814)-1,"")</f>
        <v/>
      </c>
      <c r="H814">
        <f>IF(B814="","",IFERROR(AVERAGE(B775:B814)/AVERAGE(B762:B801)-1,""))</f>
        <v/>
      </c>
      <c r="I814">
        <f>IFERROR(VLOOKUP(A814,'Sahm Rule'!$A:$B,2,TRUE),"")</f>
        <v/>
      </c>
      <c r="J814" s="159">
        <f>IFERROR((B814/B801)^4-1-D814/100,"")</f>
        <v/>
      </c>
    </row>
    <row r="815">
      <c r="A815" s="10" t="n">
        <v>41124</v>
      </c>
      <c r="B815" s="13">
        <f>IF(VLOOKUP(A815,SP500相关数据!$B$11:$C$24727,2,TRUE)&lt;&gt;"",VLOOKUP(A815,SP500相关数据!$B$11:$C$24727,2,TRUE),IF(VLOOKUP(A815-1,SP500相关数据!$B$11:$C$24727,2,TRUE)&lt;&gt;"",VLOOKUP(A815-1,SP500相关数据!$B$11:$C$24727,2,TRUE),VLOOKUP(A815-2,SP500相关数据!$B$11:$C$24727,2,TRUE)))</f>
        <v/>
      </c>
      <c r="C815" s="13">
        <f>IFERROR(IF(VLOOKUP(A815,SP500相关数据!$B$11:$E$24727,4,TRUE)&lt;&gt;"",VLOOKUP(A815,SP500相关数据!$B$11:$E$24727,4,TRUE),IF(VLOOKUP(A815-1,SP500相关数据!$B$11:$E$24727,4,TRUE)&lt;&gt;"",VLOOKUP(A815-1,SP500相关数据!$B$11:$E$24727,4,TRUE),VLOOKUP(A815-2,SP500相关数据!$B$11:$E$24727,4,TRUE))),"")</f>
        <v/>
      </c>
      <c r="D815" s="13">
        <f>IF(VLOOKUP(A815,高收益利差!$A:$B,2,TRUE)&lt;&gt;"",VLOOKUP(A815,高收益利差!$A:$B,2,TRUE),IF(VLOOKUP(A815-1,高收益利差!$A:$B,2,TRUE)&lt;&gt;"",VLOOKUP(A815-1,高收益利差!$A:$B,2,TRUE),VLOOKUP(A815-2,高收益利差!$A:$B,2,TRUE)))</f>
        <v/>
      </c>
      <c r="E815" s="13">
        <f>IFERROR(VLOOKUP(A815,'10Y2Y'!$A:$B,2,TRUE),"")</f>
        <v/>
      </c>
      <c r="F815">
        <f>IFERROR(D815-D802,"")</f>
        <v/>
      </c>
      <c r="G815">
        <f>IFERROR(B815/AVERAGE(B776:B815)-1,"")</f>
        <v/>
      </c>
      <c r="H815">
        <f>IF(B815="","",IFERROR(AVERAGE(B776:B815)/AVERAGE(B763:B802)-1,""))</f>
        <v/>
      </c>
      <c r="I815">
        <f>IFERROR(VLOOKUP(A815,'Sahm Rule'!$A:$B,2,TRUE),"")</f>
        <v/>
      </c>
      <c r="J815" s="159">
        <f>IFERROR((B815/B802)^4-1-D815/100,"")</f>
        <v/>
      </c>
    </row>
    <row r="816">
      <c r="A816" s="10" t="n">
        <v>41131</v>
      </c>
      <c r="B816" s="13">
        <f>IF(VLOOKUP(A816,SP500相关数据!$B$11:$C$24727,2,TRUE)&lt;&gt;"",VLOOKUP(A816,SP500相关数据!$B$11:$C$24727,2,TRUE),IF(VLOOKUP(A816-1,SP500相关数据!$B$11:$C$24727,2,TRUE)&lt;&gt;"",VLOOKUP(A816-1,SP500相关数据!$B$11:$C$24727,2,TRUE),VLOOKUP(A816-2,SP500相关数据!$B$11:$C$24727,2,TRUE)))</f>
        <v/>
      </c>
      <c r="C816" s="13">
        <f>IFERROR(IF(VLOOKUP(A816,SP500相关数据!$B$11:$E$24727,4,TRUE)&lt;&gt;"",VLOOKUP(A816,SP500相关数据!$B$11:$E$24727,4,TRUE),IF(VLOOKUP(A816-1,SP500相关数据!$B$11:$E$24727,4,TRUE)&lt;&gt;"",VLOOKUP(A816-1,SP500相关数据!$B$11:$E$24727,4,TRUE),VLOOKUP(A816-2,SP500相关数据!$B$11:$E$24727,4,TRUE))),"")</f>
        <v/>
      </c>
      <c r="D816" s="13">
        <f>IF(VLOOKUP(A816,高收益利差!$A:$B,2,TRUE)&lt;&gt;"",VLOOKUP(A816,高收益利差!$A:$B,2,TRUE),IF(VLOOKUP(A816-1,高收益利差!$A:$B,2,TRUE)&lt;&gt;"",VLOOKUP(A816-1,高收益利差!$A:$B,2,TRUE),VLOOKUP(A816-2,高收益利差!$A:$B,2,TRUE)))</f>
        <v/>
      </c>
      <c r="E816" s="13">
        <f>IFERROR(VLOOKUP(A816,'10Y2Y'!$A:$B,2,TRUE),"")</f>
        <v/>
      </c>
      <c r="F816">
        <f>IFERROR(D816-D803,"")</f>
        <v/>
      </c>
      <c r="G816">
        <f>IFERROR(B816/AVERAGE(B777:B816)-1,"")</f>
        <v/>
      </c>
      <c r="H816">
        <f>IF(B816="","",IFERROR(AVERAGE(B777:B816)/AVERAGE(B764:B803)-1,""))</f>
        <v/>
      </c>
      <c r="I816">
        <f>IFERROR(VLOOKUP(A816,'Sahm Rule'!$A:$B,2,TRUE),"")</f>
        <v/>
      </c>
      <c r="J816" s="159">
        <f>IFERROR((B816/B803)^4-1-D816/100,"")</f>
        <v/>
      </c>
    </row>
    <row r="817">
      <c r="A817" s="10" t="n">
        <v>41138</v>
      </c>
      <c r="B817" s="13">
        <f>IF(VLOOKUP(A817,SP500相关数据!$B$11:$C$24727,2,TRUE)&lt;&gt;"",VLOOKUP(A817,SP500相关数据!$B$11:$C$24727,2,TRUE),IF(VLOOKUP(A817-1,SP500相关数据!$B$11:$C$24727,2,TRUE)&lt;&gt;"",VLOOKUP(A817-1,SP500相关数据!$B$11:$C$24727,2,TRUE),VLOOKUP(A817-2,SP500相关数据!$B$11:$C$24727,2,TRUE)))</f>
        <v/>
      </c>
      <c r="C817" s="13">
        <f>IFERROR(IF(VLOOKUP(A817,SP500相关数据!$B$11:$E$24727,4,TRUE)&lt;&gt;"",VLOOKUP(A817,SP500相关数据!$B$11:$E$24727,4,TRUE),IF(VLOOKUP(A817-1,SP500相关数据!$B$11:$E$24727,4,TRUE)&lt;&gt;"",VLOOKUP(A817-1,SP500相关数据!$B$11:$E$24727,4,TRUE),VLOOKUP(A817-2,SP500相关数据!$B$11:$E$24727,4,TRUE))),"")</f>
        <v/>
      </c>
      <c r="D817" s="13">
        <f>IF(VLOOKUP(A817,高收益利差!$A:$B,2,TRUE)&lt;&gt;"",VLOOKUP(A817,高收益利差!$A:$B,2,TRUE),IF(VLOOKUP(A817-1,高收益利差!$A:$B,2,TRUE)&lt;&gt;"",VLOOKUP(A817-1,高收益利差!$A:$B,2,TRUE),VLOOKUP(A817-2,高收益利差!$A:$B,2,TRUE)))</f>
        <v/>
      </c>
      <c r="E817" s="13">
        <f>IFERROR(VLOOKUP(A817,'10Y2Y'!$A:$B,2,TRUE),"")</f>
        <v/>
      </c>
      <c r="F817">
        <f>IFERROR(D817-D804,"")</f>
        <v/>
      </c>
      <c r="G817">
        <f>IFERROR(B817/AVERAGE(B778:B817)-1,"")</f>
        <v/>
      </c>
      <c r="H817">
        <f>IF(B817="","",IFERROR(AVERAGE(B778:B817)/AVERAGE(B765:B804)-1,""))</f>
        <v/>
      </c>
      <c r="I817">
        <f>IFERROR(VLOOKUP(A817,'Sahm Rule'!$A:$B,2,TRUE),"")</f>
        <v/>
      </c>
      <c r="J817" s="159">
        <f>IFERROR((B817/B804)^4-1-D817/100,"")</f>
        <v/>
      </c>
    </row>
    <row r="818">
      <c r="A818" s="10" t="n">
        <v>41145</v>
      </c>
      <c r="B818" s="13">
        <f>IF(VLOOKUP(A818,SP500相关数据!$B$11:$C$24727,2,TRUE)&lt;&gt;"",VLOOKUP(A818,SP500相关数据!$B$11:$C$24727,2,TRUE),IF(VLOOKUP(A818-1,SP500相关数据!$B$11:$C$24727,2,TRUE)&lt;&gt;"",VLOOKUP(A818-1,SP500相关数据!$B$11:$C$24727,2,TRUE),VLOOKUP(A818-2,SP500相关数据!$B$11:$C$24727,2,TRUE)))</f>
        <v/>
      </c>
      <c r="C818" s="13">
        <f>IFERROR(IF(VLOOKUP(A818,SP500相关数据!$B$11:$E$24727,4,TRUE)&lt;&gt;"",VLOOKUP(A818,SP500相关数据!$B$11:$E$24727,4,TRUE),IF(VLOOKUP(A818-1,SP500相关数据!$B$11:$E$24727,4,TRUE)&lt;&gt;"",VLOOKUP(A818-1,SP500相关数据!$B$11:$E$24727,4,TRUE),VLOOKUP(A818-2,SP500相关数据!$B$11:$E$24727,4,TRUE))),"")</f>
        <v/>
      </c>
      <c r="D818" s="13">
        <f>IF(VLOOKUP(A818,高收益利差!$A:$B,2,TRUE)&lt;&gt;"",VLOOKUP(A818,高收益利差!$A:$B,2,TRUE),IF(VLOOKUP(A818-1,高收益利差!$A:$B,2,TRUE)&lt;&gt;"",VLOOKUP(A818-1,高收益利差!$A:$B,2,TRUE),VLOOKUP(A818-2,高收益利差!$A:$B,2,TRUE)))</f>
        <v/>
      </c>
      <c r="E818" s="13">
        <f>IFERROR(VLOOKUP(A818,'10Y2Y'!$A:$B,2,TRUE),"")</f>
        <v/>
      </c>
      <c r="F818">
        <f>IFERROR(D818-D805,"")</f>
        <v/>
      </c>
      <c r="G818">
        <f>IFERROR(B818/AVERAGE(B779:B818)-1,"")</f>
        <v/>
      </c>
      <c r="H818">
        <f>IF(B818="","",IFERROR(AVERAGE(B779:B818)/AVERAGE(B766:B805)-1,""))</f>
        <v/>
      </c>
      <c r="I818">
        <f>IFERROR(VLOOKUP(A818,'Sahm Rule'!$A:$B,2,TRUE),"")</f>
        <v/>
      </c>
      <c r="J818" s="159">
        <f>IFERROR((B818/B805)^4-1-D818/100,"")</f>
        <v/>
      </c>
    </row>
    <row r="819">
      <c r="A819" s="10" t="n">
        <v>41152</v>
      </c>
      <c r="B819" s="13">
        <f>IF(VLOOKUP(A819,SP500相关数据!$B$11:$C$24727,2,TRUE)&lt;&gt;"",VLOOKUP(A819,SP500相关数据!$B$11:$C$24727,2,TRUE),IF(VLOOKUP(A819-1,SP500相关数据!$B$11:$C$24727,2,TRUE)&lt;&gt;"",VLOOKUP(A819-1,SP500相关数据!$B$11:$C$24727,2,TRUE),VLOOKUP(A819-2,SP500相关数据!$B$11:$C$24727,2,TRUE)))</f>
        <v/>
      </c>
      <c r="C819" s="13">
        <f>IFERROR(IF(VLOOKUP(A819,SP500相关数据!$B$11:$E$24727,4,TRUE)&lt;&gt;"",VLOOKUP(A819,SP500相关数据!$B$11:$E$24727,4,TRUE),IF(VLOOKUP(A819-1,SP500相关数据!$B$11:$E$24727,4,TRUE)&lt;&gt;"",VLOOKUP(A819-1,SP500相关数据!$B$11:$E$24727,4,TRUE),VLOOKUP(A819-2,SP500相关数据!$B$11:$E$24727,4,TRUE))),"")</f>
        <v/>
      </c>
      <c r="D819" s="13">
        <f>IF(VLOOKUP(A819,高收益利差!$A:$B,2,TRUE)&lt;&gt;"",VLOOKUP(A819,高收益利差!$A:$B,2,TRUE),IF(VLOOKUP(A819-1,高收益利差!$A:$B,2,TRUE)&lt;&gt;"",VLOOKUP(A819-1,高收益利差!$A:$B,2,TRUE),VLOOKUP(A819-2,高收益利差!$A:$B,2,TRUE)))</f>
        <v/>
      </c>
      <c r="E819" s="13">
        <f>IFERROR(VLOOKUP(A819,'10Y2Y'!$A:$B,2,TRUE),"")</f>
        <v/>
      </c>
      <c r="F819">
        <f>IFERROR(D819-D806,"")</f>
        <v/>
      </c>
      <c r="G819">
        <f>IFERROR(B819/AVERAGE(B780:B819)-1,"")</f>
        <v/>
      </c>
      <c r="H819">
        <f>IF(B819="","",IFERROR(AVERAGE(B780:B819)/AVERAGE(B767:B806)-1,""))</f>
        <v/>
      </c>
      <c r="I819">
        <f>IFERROR(VLOOKUP(A819,'Sahm Rule'!$A:$B,2,TRUE),"")</f>
        <v/>
      </c>
      <c r="J819" s="159">
        <f>IFERROR((B819/B806)^4-1-D819/100,"")</f>
        <v/>
      </c>
    </row>
    <row r="820">
      <c r="A820" s="10" t="n">
        <v>41159</v>
      </c>
      <c r="B820" s="13">
        <f>IF(VLOOKUP(A820,SP500相关数据!$B$11:$C$24727,2,TRUE)&lt;&gt;"",VLOOKUP(A820,SP500相关数据!$B$11:$C$24727,2,TRUE),IF(VLOOKUP(A820-1,SP500相关数据!$B$11:$C$24727,2,TRUE)&lt;&gt;"",VLOOKUP(A820-1,SP500相关数据!$B$11:$C$24727,2,TRUE),VLOOKUP(A820-2,SP500相关数据!$B$11:$C$24727,2,TRUE)))</f>
        <v/>
      </c>
      <c r="C820" s="13">
        <f>IFERROR(IF(VLOOKUP(A820,SP500相关数据!$B$11:$E$24727,4,TRUE)&lt;&gt;"",VLOOKUP(A820,SP500相关数据!$B$11:$E$24727,4,TRUE),IF(VLOOKUP(A820-1,SP500相关数据!$B$11:$E$24727,4,TRUE)&lt;&gt;"",VLOOKUP(A820-1,SP500相关数据!$B$11:$E$24727,4,TRUE),VLOOKUP(A820-2,SP500相关数据!$B$11:$E$24727,4,TRUE))),"")</f>
        <v/>
      </c>
      <c r="D820" s="13">
        <f>IF(VLOOKUP(A820,高收益利差!$A:$B,2,TRUE)&lt;&gt;"",VLOOKUP(A820,高收益利差!$A:$B,2,TRUE),IF(VLOOKUP(A820-1,高收益利差!$A:$B,2,TRUE)&lt;&gt;"",VLOOKUP(A820-1,高收益利差!$A:$B,2,TRUE),VLOOKUP(A820-2,高收益利差!$A:$B,2,TRUE)))</f>
        <v/>
      </c>
      <c r="E820" s="13">
        <f>IFERROR(VLOOKUP(A820,'10Y2Y'!$A:$B,2,TRUE),"")</f>
        <v/>
      </c>
      <c r="F820">
        <f>IFERROR(D820-D807,"")</f>
        <v/>
      </c>
      <c r="G820">
        <f>IFERROR(B820/AVERAGE(B781:B820)-1,"")</f>
        <v/>
      </c>
      <c r="H820">
        <f>IF(B820="","",IFERROR(AVERAGE(B781:B820)/AVERAGE(B768:B807)-1,""))</f>
        <v/>
      </c>
      <c r="I820">
        <f>IFERROR(VLOOKUP(A820,'Sahm Rule'!$A:$B,2,TRUE),"")</f>
        <v/>
      </c>
      <c r="J820" s="159">
        <f>IFERROR((B820/B807)^4-1-D820/100,"")</f>
        <v/>
      </c>
    </row>
    <row r="821">
      <c r="A821" s="10" t="n">
        <v>41166</v>
      </c>
      <c r="B821" s="13">
        <f>IF(VLOOKUP(A821,SP500相关数据!$B$11:$C$24727,2,TRUE)&lt;&gt;"",VLOOKUP(A821,SP500相关数据!$B$11:$C$24727,2,TRUE),IF(VLOOKUP(A821-1,SP500相关数据!$B$11:$C$24727,2,TRUE)&lt;&gt;"",VLOOKUP(A821-1,SP500相关数据!$B$11:$C$24727,2,TRUE),VLOOKUP(A821-2,SP500相关数据!$B$11:$C$24727,2,TRUE)))</f>
        <v/>
      </c>
      <c r="C821" s="13">
        <f>IFERROR(IF(VLOOKUP(A821,SP500相关数据!$B$11:$E$24727,4,TRUE)&lt;&gt;"",VLOOKUP(A821,SP500相关数据!$B$11:$E$24727,4,TRUE),IF(VLOOKUP(A821-1,SP500相关数据!$B$11:$E$24727,4,TRUE)&lt;&gt;"",VLOOKUP(A821-1,SP500相关数据!$B$11:$E$24727,4,TRUE),VLOOKUP(A821-2,SP500相关数据!$B$11:$E$24727,4,TRUE))),"")</f>
        <v/>
      </c>
      <c r="D821" s="13">
        <f>IF(VLOOKUP(A821,高收益利差!$A:$B,2,TRUE)&lt;&gt;"",VLOOKUP(A821,高收益利差!$A:$B,2,TRUE),IF(VLOOKUP(A821-1,高收益利差!$A:$B,2,TRUE)&lt;&gt;"",VLOOKUP(A821-1,高收益利差!$A:$B,2,TRUE),VLOOKUP(A821-2,高收益利差!$A:$B,2,TRUE)))</f>
        <v/>
      </c>
      <c r="E821" s="13">
        <f>IFERROR(VLOOKUP(A821,'10Y2Y'!$A:$B,2,TRUE),"")</f>
        <v/>
      </c>
      <c r="F821">
        <f>IFERROR(D821-D808,"")</f>
        <v/>
      </c>
      <c r="G821">
        <f>IFERROR(B821/AVERAGE(B782:B821)-1,"")</f>
        <v/>
      </c>
      <c r="H821">
        <f>IF(B821="","",IFERROR(AVERAGE(B782:B821)/AVERAGE(B769:B808)-1,""))</f>
        <v/>
      </c>
      <c r="I821">
        <f>IFERROR(VLOOKUP(A821,'Sahm Rule'!$A:$B,2,TRUE),"")</f>
        <v/>
      </c>
      <c r="J821" s="159">
        <f>IFERROR((B821/B808)^4-1-D821/100,"")</f>
        <v/>
      </c>
    </row>
    <row r="822">
      <c r="A822" s="10" t="n">
        <v>41173</v>
      </c>
      <c r="B822" s="13">
        <f>IF(VLOOKUP(A822,SP500相关数据!$B$11:$C$24727,2,TRUE)&lt;&gt;"",VLOOKUP(A822,SP500相关数据!$B$11:$C$24727,2,TRUE),IF(VLOOKUP(A822-1,SP500相关数据!$B$11:$C$24727,2,TRUE)&lt;&gt;"",VLOOKUP(A822-1,SP500相关数据!$B$11:$C$24727,2,TRUE),VLOOKUP(A822-2,SP500相关数据!$B$11:$C$24727,2,TRUE)))</f>
        <v/>
      </c>
      <c r="C822" s="13">
        <f>IFERROR(IF(VLOOKUP(A822,SP500相关数据!$B$11:$E$24727,4,TRUE)&lt;&gt;"",VLOOKUP(A822,SP500相关数据!$B$11:$E$24727,4,TRUE),IF(VLOOKUP(A822-1,SP500相关数据!$B$11:$E$24727,4,TRUE)&lt;&gt;"",VLOOKUP(A822-1,SP500相关数据!$B$11:$E$24727,4,TRUE),VLOOKUP(A822-2,SP500相关数据!$B$11:$E$24727,4,TRUE))),"")</f>
        <v/>
      </c>
      <c r="D822" s="13">
        <f>IF(VLOOKUP(A822,高收益利差!$A:$B,2,TRUE)&lt;&gt;"",VLOOKUP(A822,高收益利差!$A:$B,2,TRUE),IF(VLOOKUP(A822-1,高收益利差!$A:$B,2,TRUE)&lt;&gt;"",VLOOKUP(A822-1,高收益利差!$A:$B,2,TRUE),VLOOKUP(A822-2,高收益利差!$A:$B,2,TRUE)))</f>
        <v/>
      </c>
      <c r="E822" s="13">
        <f>IFERROR(VLOOKUP(A822,'10Y2Y'!$A:$B,2,TRUE),"")</f>
        <v/>
      </c>
      <c r="F822">
        <f>IFERROR(D822-D809,"")</f>
        <v/>
      </c>
      <c r="G822">
        <f>IFERROR(B822/AVERAGE(B783:B822)-1,"")</f>
        <v/>
      </c>
      <c r="H822">
        <f>IF(B822="","",IFERROR(AVERAGE(B783:B822)/AVERAGE(B770:B809)-1,""))</f>
        <v/>
      </c>
      <c r="I822">
        <f>IFERROR(VLOOKUP(A822,'Sahm Rule'!$A:$B,2,TRUE),"")</f>
        <v/>
      </c>
      <c r="J822" s="159">
        <f>IFERROR((B822/B809)^4-1-D822/100,"")</f>
        <v/>
      </c>
    </row>
    <row r="823">
      <c r="A823" s="10" t="n">
        <v>41180</v>
      </c>
      <c r="B823" s="13">
        <f>IF(VLOOKUP(A823,SP500相关数据!$B$11:$C$24727,2,TRUE)&lt;&gt;"",VLOOKUP(A823,SP500相关数据!$B$11:$C$24727,2,TRUE),IF(VLOOKUP(A823-1,SP500相关数据!$B$11:$C$24727,2,TRUE)&lt;&gt;"",VLOOKUP(A823-1,SP500相关数据!$B$11:$C$24727,2,TRUE),VLOOKUP(A823-2,SP500相关数据!$B$11:$C$24727,2,TRUE)))</f>
        <v/>
      </c>
      <c r="C823" s="13">
        <f>IFERROR(IF(VLOOKUP(A823,SP500相关数据!$B$11:$E$24727,4,TRUE)&lt;&gt;"",VLOOKUP(A823,SP500相关数据!$B$11:$E$24727,4,TRUE),IF(VLOOKUP(A823-1,SP500相关数据!$B$11:$E$24727,4,TRUE)&lt;&gt;"",VLOOKUP(A823-1,SP500相关数据!$B$11:$E$24727,4,TRUE),VLOOKUP(A823-2,SP500相关数据!$B$11:$E$24727,4,TRUE))),"")</f>
        <v/>
      </c>
      <c r="D823" s="13">
        <f>IF(VLOOKUP(A823,高收益利差!$A:$B,2,TRUE)&lt;&gt;"",VLOOKUP(A823,高收益利差!$A:$B,2,TRUE),IF(VLOOKUP(A823-1,高收益利差!$A:$B,2,TRUE)&lt;&gt;"",VLOOKUP(A823-1,高收益利差!$A:$B,2,TRUE),VLOOKUP(A823-2,高收益利差!$A:$B,2,TRUE)))</f>
        <v/>
      </c>
      <c r="E823" s="13">
        <f>IFERROR(VLOOKUP(A823,'10Y2Y'!$A:$B,2,TRUE),"")</f>
        <v/>
      </c>
      <c r="F823">
        <f>IFERROR(D823-D810,"")</f>
        <v/>
      </c>
      <c r="G823">
        <f>IFERROR(B823/AVERAGE(B784:B823)-1,"")</f>
        <v/>
      </c>
      <c r="H823">
        <f>IF(B823="","",IFERROR(AVERAGE(B784:B823)/AVERAGE(B771:B810)-1,""))</f>
        <v/>
      </c>
      <c r="I823">
        <f>IFERROR(VLOOKUP(A823,'Sahm Rule'!$A:$B,2,TRUE),"")</f>
        <v/>
      </c>
      <c r="J823" s="159">
        <f>IFERROR((B823/B810)^4-1-D823/100,"")</f>
        <v/>
      </c>
    </row>
    <row r="824">
      <c r="A824" s="10" t="n">
        <v>41187</v>
      </c>
      <c r="B824" s="13">
        <f>IF(VLOOKUP(A824,SP500相关数据!$B$11:$C$24727,2,TRUE)&lt;&gt;"",VLOOKUP(A824,SP500相关数据!$B$11:$C$24727,2,TRUE),IF(VLOOKUP(A824-1,SP500相关数据!$B$11:$C$24727,2,TRUE)&lt;&gt;"",VLOOKUP(A824-1,SP500相关数据!$B$11:$C$24727,2,TRUE),VLOOKUP(A824-2,SP500相关数据!$B$11:$C$24727,2,TRUE)))</f>
        <v/>
      </c>
      <c r="C824" s="13">
        <f>IFERROR(IF(VLOOKUP(A824,SP500相关数据!$B$11:$E$24727,4,TRUE)&lt;&gt;"",VLOOKUP(A824,SP500相关数据!$B$11:$E$24727,4,TRUE),IF(VLOOKUP(A824-1,SP500相关数据!$B$11:$E$24727,4,TRUE)&lt;&gt;"",VLOOKUP(A824-1,SP500相关数据!$B$11:$E$24727,4,TRUE),VLOOKUP(A824-2,SP500相关数据!$B$11:$E$24727,4,TRUE))),"")</f>
        <v/>
      </c>
      <c r="D824" s="13">
        <f>IF(VLOOKUP(A824,高收益利差!$A:$B,2,TRUE)&lt;&gt;"",VLOOKUP(A824,高收益利差!$A:$B,2,TRUE),IF(VLOOKUP(A824-1,高收益利差!$A:$B,2,TRUE)&lt;&gt;"",VLOOKUP(A824-1,高收益利差!$A:$B,2,TRUE),VLOOKUP(A824-2,高收益利差!$A:$B,2,TRUE)))</f>
        <v/>
      </c>
      <c r="E824" s="13">
        <f>IFERROR(VLOOKUP(A824,'10Y2Y'!$A:$B,2,TRUE),"")</f>
        <v/>
      </c>
      <c r="F824">
        <f>IFERROR(D824-D811,"")</f>
        <v/>
      </c>
      <c r="G824">
        <f>IFERROR(B824/AVERAGE(B785:B824)-1,"")</f>
        <v/>
      </c>
      <c r="H824">
        <f>IF(B824="","",IFERROR(AVERAGE(B785:B824)/AVERAGE(B772:B811)-1,""))</f>
        <v/>
      </c>
      <c r="I824">
        <f>IFERROR(VLOOKUP(A824,'Sahm Rule'!$A:$B,2,TRUE),"")</f>
        <v/>
      </c>
      <c r="J824" s="159">
        <f>IFERROR((B824/B811)^4-1-D824/100,"")</f>
        <v/>
      </c>
    </row>
    <row r="825">
      <c r="A825" s="10" t="n">
        <v>41194</v>
      </c>
      <c r="B825" s="13">
        <f>IF(VLOOKUP(A825,SP500相关数据!$B$11:$C$24727,2,TRUE)&lt;&gt;"",VLOOKUP(A825,SP500相关数据!$B$11:$C$24727,2,TRUE),IF(VLOOKUP(A825-1,SP500相关数据!$B$11:$C$24727,2,TRUE)&lt;&gt;"",VLOOKUP(A825-1,SP500相关数据!$B$11:$C$24727,2,TRUE),VLOOKUP(A825-2,SP500相关数据!$B$11:$C$24727,2,TRUE)))</f>
        <v/>
      </c>
      <c r="C825" s="13">
        <f>IFERROR(IF(VLOOKUP(A825,SP500相关数据!$B$11:$E$24727,4,TRUE)&lt;&gt;"",VLOOKUP(A825,SP500相关数据!$B$11:$E$24727,4,TRUE),IF(VLOOKUP(A825-1,SP500相关数据!$B$11:$E$24727,4,TRUE)&lt;&gt;"",VLOOKUP(A825-1,SP500相关数据!$B$11:$E$24727,4,TRUE),VLOOKUP(A825-2,SP500相关数据!$B$11:$E$24727,4,TRUE))),"")</f>
        <v/>
      </c>
      <c r="D825" s="13">
        <f>IF(VLOOKUP(A825,高收益利差!$A:$B,2,TRUE)&lt;&gt;"",VLOOKUP(A825,高收益利差!$A:$B,2,TRUE),IF(VLOOKUP(A825-1,高收益利差!$A:$B,2,TRUE)&lt;&gt;"",VLOOKUP(A825-1,高收益利差!$A:$B,2,TRUE),VLOOKUP(A825-2,高收益利差!$A:$B,2,TRUE)))</f>
        <v/>
      </c>
      <c r="E825" s="13">
        <f>IFERROR(VLOOKUP(A825,'10Y2Y'!$A:$B,2,TRUE),"")</f>
        <v/>
      </c>
      <c r="F825">
        <f>IFERROR(D825-D812,"")</f>
        <v/>
      </c>
      <c r="G825">
        <f>IFERROR(B825/AVERAGE(B786:B825)-1,"")</f>
        <v/>
      </c>
      <c r="H825">
        <f>IF(B825="","",IFERROR(AVERAGE(B786:B825)/AVERAGE(B773:B812)-1,""))</f>
        <v/>
      </c>
      <c r="I825">
        <f>IFERROR(VLOOKUP(A825,'Sahm Rule'!$A:$B,2,TRUE),"")</f>
        <v/>
      </c>
      <c r="J825" s="159">
        <f>IFERROR((B825/B812)^4-1-D825/100,"")</f>
        <v/>
      </c>
    </row>
    <row r="826">
      <c r="A826" s="10" t="n">
        <v>41201</v>
      </c>
      <c r="B826" s="13">
        <f>IF(VLOOKUP(A826,SP500相关数据!$B$11:$C$24727,2,TRUE)&lt;&gt;"",VLOOKUP(A826,SP500相关数据!$B$11:$C$24727,2,TRUE),IF(VLOOKUP(A826-1,SP500相关数据!$B$11:$C$24727,2,TRUE)&lt;&gt;"",VLOOKUP(A826-1,SP500相关数据!$B$11:$C$24727,2,TRUE),VLOOKUP(A826-2,SP500相关数据!$B$11:$C$24727,2,TRUE)))</f>
        <v/>
      </c>
      <c r="C826" s="13">
        <f>IFERROR(IF(VLOOKUP(A826,SP500相关数据!$B$11:$E$24727,4,TRUE)&lt;&gt;"",VLOOKUP(A826,SP500相关数据!$B$11:$E$24727,4,TRUE),IF(VLOOKUP(A826-1,SP500相关数据!$B$11:$E$24727,4,TRUE)&lt;&gt;"",VLOOKUP(A826-1,SP500相关数据!$B$11:$E$24727,4,TRUE),VLOOKUP(A826-2,SP500相关数据!$B$11:$E$24727,4,TRUE))),"")</f>
        <v/>
      </c>
      <c r="D826" s="13">
        <f>IF(VLOOKUP(A826,高收益利差!$A:$B,2,TRUE)&lt;&gt;"",VLOOKUP(A826,高收益利差!$A:$B,2,TRUE),IF(VLOOKUP(A826-1,高收益利差!$A:$B,2,TRUE)&lt;&gt;"",VLOOKUP(A826-1,高收益利差!$A:$B,2,TRUE),VLOOKUP(A826-2,高收益利差!$A:$B,2,TRUE)))</f>
        <v/>
      </c>
      <c r="E826" s="13">
        <f>IFERROR(VLOOKUP(A826,'10Y2Y'!$A:$B,2,TRUE),"")</f>
        <v/>
      </c>
      <c r="F826">
        <f>IFERROR(D826-D813,"")</f>
        <v/>
      </c>
      <c r="G826">
        <f>IFERROR(B826/AVERAGE(B787:B826)-1,"")</f>
        <v/>
      </c>
      <c r="H826">
        <f>IF(B826="","",IFERROR(AVERAGE(B787:B826)/AVERAGE(B774:B813)-1,""))</f>
        <v/>
      </c>
      <c r="I826">
        <f>IFERROR(VLOOKUP(A826,'Sahm Rule'!$A:$B,2,TRUE),"")</f>
        <v/>
      </c>
      <c r="J826" s="159">
        <f>IFERROR((B826/B813)^4-1-D826/100,"")</f>
        <v/>
      </c>
    </row>
    <row r="827">
      <c r="A827" s="10" t="n">
        <v>41208</v>
      </c>
      <c r="B827" s="13">
        <f>IF(VLOOKUP(A827,SP500相关数据!$B$11:$C$24727,2,TRUE)&lt;&gt;"",VLOOKUP(A827,SP500相关数据!$B$11:$C$24727,2,TRUE),IF(VLOOKUP(A827-1,SP500相关数据!$B$11:$C$24727,2,TRUE)&lt;&gt;"",VLOOKUP(A827-1,SP500相关数据!$B$11:$C$24727,2,TRUE),VLOOKUP(A827-2,SP500相关数据!$B$11:$C$24727,2,TRUE)))</f>
        <v/>
      </c>
      <c r="C827" s="13">
        <f>IFERROR(IF(VLOOKUP(A827,SP500相关数据!$B$11:$E$24727,4,TRUE)&lt;&gt;"",VLOOKUP(A827,SP500相关数据!$B$11:$E$24727,4,TRUE),IF(VLOOKUP(A827-1,SP500相关数据!$B$11:$E$24727,4,TRUE)&lt;&gt;"",VLOOKUP(A827-1,SP500相关数据!$B$11:$E$24727,4,TRUE),VLOOKUP(A827-2,SP500相关数据!$B$11:$E$24727,4,TRUE))),"")</f>
        <v/>
      </c>
      <c r="D827" s="13">
        <f>IF(VLOOKUP(A827,高收益利差!$A:$B,2,TRUE)&lt;&gt;"",VLOOKUP(A827,高收益利差!$A:$B,2,TRUE),IF(VLOOKUP(A827-1,高收益利差!$A:$B,2,TRUE)&lt;&gt;"",VLOOKUP(A827-1,高收益利差!$A:$B,2,TRUE),VLOOKUP(A827-2,高收益利差!$A:$B,2,TRUE)))</f>
        <v/>
      </c>
      <c r="E827" s="13">
        <f>IFERROR(VLOOKUP(A827,'10Y2Y'!$A:$B,2,TRUE),"")</f>
        <v/>
      </c>
      <c r="F827">
        <f>IFERROR(D827-D814,"")</f>
        <v/>
      </c>
      <c r="G827">
        <f>IFERROR(B827/AVERAGE(B788:B827)-1,"")</f>
        <v/>
      </c>
      <c r="H827">
        <f>IF(B827="","",IFERROR(AVERAGE(B788:B827)/AVERAGE(B775:B814)-1,""))</f>
        <v/>
      </c>
      <c r="I827">
        <f>IFERROR(VLOOKUP(A827,'Sahm Rule'!$A:$B,2,TRUE),"")</f>
        <v/>
      </c>
      <c r="J827" s="159">
        <f>IFERROR((B827/B814)^4-1-D827/100,"")</f>
        <v/>
      </c>
    </row>
    <row r="828">
      <c r="A828" s="10" t="n">
        <v>41215</v>
      </c>
      <c r="B828" s="13">
        <f>IF(VLOOKUP(A828,SP500相关数据!$B$11:$C$24727,2,TRUE)&lt;&gt;"",VLOOKUP(A828,SP500相关数据!$B$11:$C$24727,2,TRUE),IF(VLOOKUP(A828-1,SP500相关数据!$B$11:$C$24727,2,TRUE)&lt;&gt;"",VLOOKUP(A828-1,SP500相关数据!$B$11:$C$24727,2,TRUE),VLOOKUP(A828-2,SP500相关数据!$B$11:$C$24727,2,TRUE)))</f>
        <v/>
      </c>
      <c r="C828" s="13">
        <f>IFERROR(IF(VLOOKUP(A828,SP500相关数据!$B$11:$E$24727,4,TRUE)&lt;&gt;"",VLOOKUP(A828,SP500相关数据!$B$11:$E$24727,4,TRUE),IF(VLOOKUP(A828-1,SP500相关数据!$B$11:$E$24727,4,TRUE)&lt;&gt;"",VLOOKUP(A828-1,SP500相关数据!$B$11:$E$24727,4,TRUE),VLOOKUP(A828-2,SP500相关数据!$B$11:$E$24727,4,TRUE))),"")</f>
        <v/>
      </c>
      <c r="D828" s="13">
        <f>IF(VLOOKUP(A828,高收益利差!$A:$B,2,TRUE)&lt;&gt;"",VLOOKUP(A828,高收益利差!$A:$B,2,TRUE),IF(VLOOKUP(A828-1,高收益利差!$A:$B,2,TRUE)&lt;&gt;"",VLOOKUP(A828-1,高收益利差!$A:$B,2,TRUE),VLOOKUP(A828-2,高收益利差!$A:$B,2,TRUE)))</f>
        <v/>
      </c>
      <c r="E828" s="13">
        <f>IFERROR(VLOOKUP(A828,'10Y2Y'!$A:$B,2,TRUE),"")</f>
        <v/>
      </c>
      <c r="F828">
        <f>IFERROR(D828-D815,"")</f>
        <v/>
      </c>
      <c r="G828">
        <f>IFERROR(B828/AVERAGE(B789:B828)-1,"")</f>
        <v/>
      </c>
      <c r="H828">
        <f>IF(B828="","",IFERROR(AVERAGE(B789:B828)/AVERAGE(B776:B815)-1,""))</f>
        <v/>
      </c>
      <c r="I828">
        <f>IFERROR(VLOOKUP(A828,'Sahm Rule'!$A:$B,2,TRUE),"")</f>
        <v/>
      </c>
      <c r="J828" s="159">
        <f>IFERROR((B828/B815)^4-1-D828/100,"")</f>
        <v/>
      </c>
    </row>
    <row r="829">
      <c r="A829" s="10" t="n">
        <v>41222</v>
      </c>
      <c r="B829" s="13">
        <f>IF(VLOOKUP(A829,SP500相关数据!$B$11:$C$24727,2,TRUE)&lt;&gt;"",VLOOKUP(A829,SP500相关数据!$B$11:$C$24727,2,TRUE),IF(VLOOKUP(A829-1,SP500相关数据!$B$11:$C$24727,2,TRUE)&lt;&gt;"",VLOOKUP(A829-1,SP500相关数据!$B$11:$C$24727,2,TRUE),VLOOKUP(A829-2,SP500相关数据!$B$11:$C$24727,2,TRUE)))</f>
        <v/>
      </c>
      <c r="C829" s="13">
        <f>IFERROR(IF(VLOOKUP(A829,SP500相关数据!$B$11:$E$24727,4,TRUE)&lt;&gt;"",VLOOKUP(A829,SP500相关数据!$B$11:$E$24727,4,TRUE),IF(VLOOKUP(A829-1,SP500相关数据!$B$11:$E$24727,4,TRUE)&lt;&gt;"",VLOOKUP(A829-1,SP500相关数据!$B$11:$E$24727,4,TRUE),VLOOKUP(A829-2,SP500相关数据!$B$11:$E$24727,4,TRUE))),"")</f>
        <v/>
      </c>
      <c r="D829" s="13">
        <f>IF(VLOOKUP(A829,高收益利差!$A:$B,2,TRUE)&lt;&gt;"",VLOOKUP(A829,高收益利差!$A:$B,2,TRUE),IF(VLOOKUP(A829-1,高收益利差!$A:$B,2,TRUE)&lt;&gt;"",VLOOKUP(A829-1,高收益利差!$A:$B,2,TRUE),VLOOKUP(A829-2,高收益利差!$A:$B,2,TRUE)))</f>
        <v/>
      </c>
      <c r="E829" s="13">
        <f>IFERROR(VLOOKUP(A829,'10Y2Y'!$A:$B,2,TRUE),"")</f>
        <v/>
      </c>
      <c r="F829">
        <f>IFERROR(D829-D816,"")</f>
        <v/>
      </c>
      <c r="G829">
        <f>IFERROR(B829/AVERAGE(B790:B829)-1,"")</f>
        <v/>
      </c>
      <c r="H829">
        <f>IF(B829="","",IFERROR(AVERAGE(B790:B829)/AVERAGE(B777:B816)-1,""))</f>
        <v/>
      </c>
      <c r="I829">
        <f>IFERROR(VLOOKUP(A829,'Sahm Rule'!$A:$B,2,TRUE),"")</f>
        <v/>
      </c>
      <c r="J829" s="159">
        <f>IFERROR((B829/B816)^4-1-D829/100,"")</f>
        <v/>
      </c>
    </row>
    <row r="830">
      <c r="A830" s="10" t="n">
        <v>41229</v>
      </c>
      <c r="B830" s="13">
        <f>IF(VLOOKUP(A830,SP500相关数据!$B$11:$C$24727,2,TRUE)&lt;&gt;"",VLOOKUP(A830,SP500相关数据!$B$11:$C$24727,2,TRUE),IF(VLOOKUP(A830-1,SP500相关数据!$B$11:$C$24727,2,TRUE)&lt;&gt;"",VLOOKUP(A830-1,SP500相关数据!$B$11:$C$24727,2,TRUE),VLOOKUP(A830-2,SP500相关数据!$B$11:$C$24727,2,TRUE)))</f>
        <v/>
      </c>
      <c r="C830" s="13">
        <f>IFERROR(IF(VLOOKUP(A830,SP500相关数据!$B$11:$E$24727,4,TRUE)&lt;&gt;"",VLOOKUP(A830,SP500相关数据!$B$11:$E$24727,4,TRUE),IF(VLOOKUP(A830-1,SP500相关数据!$B$11:$E$24727,4,TRUE)&lt;&gt;"",VLOOKUP(A830-1,SP500相关数据!$B$11:$E$24727,4,TRUE),VLOOKUP(A830-2,SP500相关数据!$B$11:$E$24727,4,TRUE))),"")</f>
        <v/>
      </c>
      <c r="D830" s="13">
        <f>IF(VLOOKUP(A830,高收益利差!$A:$B,2,TRUE)&lt;&gt;"",VLOOKUP(A830,高收益利差!$A:$B,2,TRUE),IF(VLOOKUP(A830-1,高收益利差!$A:$B,2,TRUE)&lt;&gt;"",VLOOKUP(A830-1,高收益利差!$A:$B,2,TRUE),VLOOKUP(A830-2,高收益利差!$A:$B,2,TRUE)))</f>
        <v/>
      </c>
      <c r="E830" s="13">
        <f>IFERROR(VLOOKUP(A830,'10Y2Y'!$A:$B,2,TRUE),"")</f>
        <v/>
      </c>
      <c r="F830">
        <f>IFERROR(D830-D817,"")</f>
        <v/>
      </c>
      <c r="G830">
        <f>IFERROR(B830/AVERAGE(B791:B830)-1,"")</f>
        <v/>
      </c>
      <c r="H830">
        <f>IF(B830="","",IFERROR(AVERAGE(B791:B830)/AVERAGE(B778:B817)-1,""))</f>
        <v/>
      </c>
      <c r="I830">
        <f>IFERROR(VLOOKUP(A830,'Sahm Rule'!$A:$B,2,TRUE),"")</f>
        <v/>
      </c>
      <c r="J830" s="159">
        <f>IFERROR((B830/B817)^4-1-D830/100,"")</f>
        <v/>
      </c>
    </row>
    <row r="831">
      <c r="A831" s="10" t="n">
        <v>41236</v>
      </c>
      <c r="B831" s="13">
        <f>IF(VLOOKUP(A831,SP500相关数据!$B$11:$C$24727,2,TRUE)&lt;&gt;"",VLOOKUP(A831,SP500相关数据!$B$11:$C$24727,2,TRUE),IF(VLOOKUP(A831-1,SP500相关数据!$B$11:$C$24727,2,TRUE)&lt;&gt;"",VLOOKUP(A831-1,SP500相关数据!$B$11:$C$24727,2,TRUE),VLOOKUP(A831-2,SP500相关数据!$B$11:$C$24727,2,TRUE)))</f>
        <v/>
      </c>
      <c r="C831" s="13">
        <f>IFERROR(IF(VLOOKUP(A831,SP500相关数据!$B$11:$E$24727,4,TRUE)&lt;&gt;"",VLOOKUP(A831,SP500相关数据!$B$11:$E$24727,4,TRUE),IF(VLOOKUP(A831-1,SP500相关数据!$B$11:$E$24727,4,TRUE)&lt;&gt;"",VLOOKUP(A831-1,SP500相关数据!$B$11:$E$24727,4,TRUE),VLOOKUP(A831-2,SP500相关数据!$B$11:$E$24727,4,TRUE))),"")</f>
        <v/>
      </c>
      <c r="D831" s="13">
        <f>IF(VLOOKUP(A831,高收益利差!$A:$B,2,TRUE)&lt;&gt;"",VLOOKUP(A831,高收益利差!$A:$B,2,TRUE),IF(VLOOKUP(A831-1,高收益利差!$A:$B,2,TRUE)&lt;&gt;"",VLOOKUP(A831-1,高收益利差!$A:$B,2,TRUE),VLOOKUP(A831-2,高收益利差!$A:$B,2,TRUE)))</f>
        <v/>
      </c>
      <c r="E831" s="13">
        <f>IFERROR(VLOOKUP(A831,'10Y2Y'!$A:$B,2,TRUE),"")</f>
        <v/>
      </c>
      <c r="F831">
        <f>IFERROR(D831-D818,"")</f>
        <v/>
      </c>
      <c r="G831">
        <f>IFERROR(B831/AVERAGE(B792:B831)-1,"")</f>
        <v/>
      </c>
      <c r="H831">
        <f>IF(B831="","",IFERROR(AVERAGE(B792:B831)/AVERAGE(B779:B818)-1,""))</f>
        <v/>
      </c>
      <c r="I831">
        <f>IFERROR(VLOOKUP(A831,'Sahm Rule'!$A:$B,2,TRUE),"")</f>
        <v/>
      </c>
      <c r="J831" s="159">
        <f>IFERROR((B831/B818)^4-1-D831/100,"")</f>
        <v/>
      </c>
    </row>
    <row r="832">
      <c r="A832" s="10" t="n">
        <v>41243</v>
      </c>
      <c r="B832" s="13">
        <f>IF(VLOOKUP(A832,SP500相关数据!$B$11:$C$24727,2,TRUE)&lt;&gt;"",VLOOKUP(A832,SP500相关数据!$B$11:$C$24727,2,TRUE),IF(VLOOKUP(A832-1,SP500相关数据!$B$11:$C$24727,2,TRUE)&lt;&gt;"",VLOOKUP(A832-1,SP500相关数据!$B$11:$C$24727,2,TRUE),VLOOKUP(A832-2,SP500相关数据!$B$11:$C$24727,2,TRUE)))</f>
        <v/>
      </c>
      <c r="C832" s="13">
        <f>IFERROR(IF(VLOOKUP(A832,SP500相关数据!$B$11:$E$24727,4,TRUE)&lt;&gt;"",VLOOKUP(A832,SP500相关数据!$B$11:$E$24727,4,TRUE),IF(VLOOKUP(A832-1,SP500相关数据!$B$11:$E$24727,4,TRUE)&lt;&gt;"",VLOOKUP(A832-1,SP500相关数据!$B$11:$E$24727,4,TRUE),VLOOKUP(A832-2,SP500相关数据!$B$11:$E$24727,4,TRUE))),"")</f>
        <v/>
      </c>
      <c r="D832" s="13">
        <f>IF(VLOOKUP(A832,高收益利差!$A:$B,2,TRUE)&lt;&gt;"",VLOOKUP(A832,高收益利差!$A:$B,2,TRUE),IF(VLOOKUP(A832-1,高收益利差!$A:$B,2,TRUE)&lt;&gt;"",VLOOKUP(A832-1,高收益利差!$A:$B,2,TRUE),VLOOKUP(A832-2,高收益利差!$A:$B,2,TRUE)))</f>
        <v/>
      </c>
      <c r="E832" s="13">
        <f>IFERROR(VLOOKUP(A832,'10Y2Y'!$A:$B,2,TRUE),"")</f>
        <v/>
      </c>
      <c r="F832">
        <f>IFERROR(D832-D819,"")</f>
        <v/>
      </c>
      <c r="G832">
        <f>IFERROR(B832/AVERAGE(B793:B832)-1,"")</f>
        <v/>
      </c>
      <c r="H832">
        <f>IF(B832="","",IFERROR(AVERAGE(B793:B832)/AVERAGE(B780:B819)-1,""))</f>
        <v/>
      </c>
      <c r="I832">
        <f>IFERROR(VLOOKUP(A832,'Sahm Rule'!$A:$B,2,TRUE),"")</f>
        <v/>
      </c>
      <c r="J832" s="159">
        <f>IFERROR((B832/B819)^4-1-D832/100,"")</f>
        <v/>
      </c>
    </row>
    <row r="833">
      <c r="A833" s="10" t="n">
        <v>41250</v>
      </c>
      <c r="B833" s="13">
        <f>IF(VLOOKUP(A833,SP500相关数据!$B$11:$C$24727,2,TRUE)&lt;&gt;"",VLOOKUP(A833,SP500相关数据!$B$11:$C$24727,2,TRUE),IF(VLOOKUP(A833-1,SP500相关数据!$B$11:$C$24727,2,TRUE)&lt;&gt;"",VLOOKUP(A833-1,SP500相关数据!$B$11:$C$24727,2,TRUE),VLOOKUP(A833-2,SP500相关数据!$B$11:$C$24727,2,TRUE)))</f>
        <v/>
      </c>
      <c r="C833" s="13">
        <f>IFERROR(IF(VLOOKUP(A833,SP500相关数据!$B$11:$E$24727,4,TRUE)&lt;&gt;"",VLOOKUP(A833,SP500相关数据!$B$11:$E$24727,4,TRUE),IF(VLOOKUP(A833-1,SP500相关数据!$B$11:$E$24727,4,TRUE)&lt;&gt;"",VLOOKUP(A833-1,SP500相关数据!$B$11:$E$24727,4,TRUE),VLOOKUP(A833-2,SP500相关数据!$B$11:$E$24727,4,TRUE))),"")</f>
        <v/>
      </c>
      <c r="D833" s="13">
        <f>IF(VLOOKUP(A833,高收益利差!$A:$B,2,TRUE)&lt;&gt;"",VLOOKUP(A833,高收益利差!$A:$B,2,TRUE),IF(VLOOKUP(A833-1,高收益利差!$A:$B,2,TRUE)&lt;&gt;"",VLOOKUP(A833-1,高收益利差!$A:$B,2,TRUE),VLOOKUP(A833-2,高收益利差!$A:$B,2,TRUE)))</f>
        <v/>
      </c>
      <c r="E833" s="13">
        <f>IFERROR(VLOOKUP(A833,'10Y2Y'!$A:$B,2,TRUE),"")</f>
        <v/>
      </c>
      <c r="F833">
        <f>IFERROR(D833-D820,"")</f>
        <v/>
      </c>
      <c r="G833">
        <f>IFERROR(B833/AVERAGE(B794:B833)-1,"")</f>
        <v/>
      </c>
      <c r="H833">
        <f>IF(B833="","",IFERROR(AVERAGE(B794:B833)/AVERAGE(B781:B820)-1,""))</f>
        <v/>
      </c>
      <c r="I833">
        <f>IFERROR(VLOOKUP(A833,'Sahm Rule'!$A:$B,2,TRUE),"")</f>
        <v/>
      </c>
      <c r="J833" s="159">
        <f>IFERROR((B833/B820)^4-1-D833/100,"")</f>
        <v/>
      </c>
    </row>
    <row r="834">
      <c r="A834" s="10" t="n">
        <v>41257</v>
      </c>
      <c r="B834" s="13">
        <f>IF(VLOOKUP(A834,SP500相关数据!$B$11:$C$24727,2,TRUE)&lt;&gt;"",VLOOKUP(A834,SP500相关数据!$B$11:$C$24727,2,TRUE),IF(VLOOKUP(A834-1,SP500相关数据!$B$11:$C$24727,2,TRUE)&lt;&gt;"",VLOOKUP(A834-1,SP500相关数据!$B$11:$C$24727,2,TRUE),VLOOKUP(A834-2,SP500相关数据!$B$11:$C$24727,2,TRUE)))</f>
        <v/>
      </c>
      <c r="C834" s="13">
        <f>IFERROR(IF(VLOOKUP(A834,SP500相关数据!$B$11:$E$24727,4,TRUE)&lt;&gt;"",VLOOKUP(A834,SP500相关数据!$B$11:$E$24727,4,TRUE),IF(VLOOKUP(A834-1,SP500相关数据!$B$11:$E$24727,4,TRUE)&lt;&gt;"",VLOOKUP(A834-1,SP500相关数据!$B$11:$E$24727,4,TRUE),VLOOKUP(A834-2,SP500相关数据!$B$11:$E$24727,4,TRUE))),"")</f>
        <v/>
      </c>
      <c r="D834" s="13">
        <f>IF(VLOOKUP(A834,高收益利差!$A:$B,2,TRUE)&lt;&gt;"",VLOOKUP(A834,高收益利差!$A:$B,2,TRUE),IF(VLOOKUP(A834-1,高收益利差!$A:$B,2,TRUE)&lt;&gt;"",VLOOKUP(A834-1,高收益利差!$A:$B,2,TRUE),VLOOKUP(A834-2,高收益利差!$A:$B,2,TRUE)))</f>
        <v/>
      </c>
      <c r="E834" s="13">
        <f>IFERROR(VLOOKUP(A834,'10Y2Y'!$A:$B,2,TRUE),"")</f>
        <v/>
      </c>
      <c r="F834">
        <f>IFERROR(D834-D821,"")</f>
        <v/>
      </c>
      <c r="G834">
        <f>IFERROR(B834/AVERAGE(B795:B834)-1,"")</f>
        <v/>
      </c>
      <c r="H834">
        <f>IF(B834="","",IFERROR(AVERAGE(B795:B834)/AVERAGE(B782:B821)-1,""))</f>
        <v/>
      </c>
      <c r="I834">
        <f>IFERROR(VLOOKUP(A834,'Sahm Rule'!$A:$B,2,TRUE),"")</f>
        <v/>
      </c>
      <c r="J834" s="159">
        <f>IFERROR((B834/B821)^4-1-D834/100,"")</f>
        <v/>
      </c>
    </row>
    <row r="835">
      <c r="A835" s="10" t="n">
        <v>41264</v>
      </c>
      <c r="B835" s="13">
        <f>IF(VLOOKUP(A835,SP500相关数据!$B$11:$C$24727,2,TRUE)&lt;&gt;"",VLOOKUP(A835,SP500相关数据!$B$11:$C$24727,2,TRUE),IF(VLOOKUP(A835-1,SP500相关数据!$B$11:$C$24727,2,TRUE)&lt;&gt;"",VLOOKUP(A835-1,SP500相关数据!$B$11:$C$24727,2,TRUE),VLOOKUP(A835-2,SP500相关数据!$B$11:$C$24727,2,TRUE)))</f>
        <v/>
      </c>
      <c r="C835" s="13">
        <f>IFERROR(IF(VLOOKUP(A835,SP500相关数据!$B$11:$E$24727,4,TRUE)&lt;&gt;"",VLOOKUP(A835,SP500相关数据!$B$11:$E$24727,4,TRUE),IF(VLOOKUP(A835-1,SP500相关数据!$B$11:$E$24727,4,TRUE)&lt;&gt;"",VLOOKUP(A835-1,SP500相关数据!$B$11:$E$24727,4,TRUE),VLOOKUP(A835-2,SP500相关数据!$B$11:$E$24727,4,TRUE))),"")</f>
        <v/>
      </c>
      <c r="D835" s="13">
        <f>IF(VLOOKUP(A835,高收益利差!$A:$B,2,TRUE)&lt;&gt;"",VLOOKUP(A835,高收益利差!$A:$B,2,TRUE),IF(VLOOKUP(A835-1,高收益利差!$A:$B,2,TRUE)&lt;&gt;"",VLOOKUP(A835-1,高收益利差!$A:$B,2,TRUE),VLOOKUP(A835-2,高收益利差!$A:$B,2,TRUE)))</f>
        <v/>
      </c>
      <c r="E835" s="13">
        <f>IFERROR(VLOOKUP(A835,'10Y2Y'!$A:$B,2,TRUE),"")</f>
        <v/>
      </c>
      <c r="F835">
        <f>IFERROR(D835-D822,"")</f>
        <v/>
      </c>
      <c r="G835">
        <f>IFERROR(B835/AVERAGE(B796:B835)-1,"")</f>
        <v/>
      </c>
      <c r="H835">
        <f>IF(B835="","",IFERROR(AVERAGE(B796:B835)/AVERAGE(B783:B822)-1,""))</f>
        <v/>
      </c>
      <c r="I835">
        <f>IFERROR(VLOOKUP(A835,'Sahm Rule'!$A:$B,2,TRUE),"")</f>
        <v/>
      </c>
      <c r="J835" s="159">
        <f>IFERROR((B835/B822)^4-1-D835/100,"")</f>
        <v/>
      </c>
    </row>
    <row r="836">
      <c r="A836" s="10" t="n">
        <v>41271</v>
      </c>
      <c r="B836" s="13">
        <f>IF(VLOOKUP(A836,SP500相关数据!$B$11:$C$24727,2,TRUE)&lt;&gt;"",VLOOKUP(A836,SP500相关数据!$B$11:$C$24727,2,TRUE),IF(VLOOKUP(A836-1,SP500相关数据!$B$11:$C$24727,2,TRUE)&lt;&gt;"",VLOOKUP(A836-1,SP500相关数据!$B$11:$C$24727,2,TRUE),VLOOKUP(A836-2,SP500相关数据!$B$11:$C$24727,2,TRUE)))</f>
        <v/>
      </c>
      <c r="C836" s="13">
        <f>IFERROR(IF(VLOOKUP(A836,SP500相关数据!$B$11:$E$24727,4,TRUE)&lt;&gt;"",VLOOKUP(A836,SP500相关数据!$B$11:$E$24727,4,TRUE),IF(VLOOKUP(A836-1,SP500相关数据!$B$11:$E$24727,4,TRUE)&lt;&gt;"",VLOOKUP(A836-1,SP500相关数据!$B$11:$E$24727,4,TRUE),VLOOKUP(A836-2,SP500相关数据!$B$11:$E$24727,4,TRUE))),"")</f>
        <v/>
      </c>
      <c r="D836" s="13">
        <f>IF(VLOOKUP(A836,高收益利差!$A:$B,2,TRUE)&lt;&gt;"",VLOOKUP(A836,高收益利差!$A:$B,2,TRUE),IF(VLOOKUP(A836-1,高收益利差!$A:$B,2,TRUE)&lt;&gt;"",VLOOKUP(A836-1,高收益利差!$A:$B,2,TRUE),VLOOKUP(A836-2,高收益利差!$A:$B,2,TRUE)))</f>
        <v/>
      </c>
      <c r="E836" s="13">
        <f>IFERROR(VLOOKUP(A836,'10Y2Y'!$A:$B,2,TRUE),"")</f>
        <v/>
      </c>
      <c r="F836">
        <f>IFERROR(D836-D823,"")</f>
        <v/>
      </c>
      <c r="G836">
        <f>IFERROR(B836/AVERAGE(B797:B836)-1,"")</f>
        <v/>
      </c>
      <c r="H836">
        <f>IF(B836="","",IFERROR(AVERAGE(B797:B836)/AVERAGE(B784:B823)-1,""))</f>
        <v/>
      </c>
      <c r="I836">
        <f>IFERROR(VLOOKUP(A836,'Sahm Rule'!$A:$B,2,TRUE),"")</f>
        <v/>
      </c>
      <c r="J836" s="159">
        <f>IFERROR((B836/B823)^4-1-D836/100,"")</f>
        <v/>
      </c>
    </row>
    <row r="837">
      <c r="A837" s="10" t="n">
        <v>41278</v>
      </c>
      <c r="B837" s="13">
        <f>IF(VLOOKUP(A837,SP500相关数据!$B$11:$C$24727,2,TRUE)&lt;&gt;"",VLOOKUP(A837,SP500相关数据!$B$11:$C$24727,2,TRUE),IF(VLOOKUP(A837-1,SP500相关数据!$B$11:$C$24727,2,TRUE)&lt;&gt;"",VLOOKUP(A837-1,SP500相关数据!$B$11:$C$24727,2,TRUE),VLOOKUP(A837-2,SP500相关数据!$B$11:$C$24727,2,TRUE)))</f>
        <v/>
      </c>
      <c r="C837" s="13">
        <f>IFERROR(IF(VLOOKUP(A837,SP500相关数据!$B$11:$E$24727,4,TRUE)&lt;&gt;"",VLOOKUP(A837,SP500相关数据!$B$11:$E$24727,4,TRUE),IF(VLOOKUP(A837-1,SP500相关数据!$B$11:$E$24727,4,TRUE)&lt;&gt;"",VLOOKUP(A837-1,SP500相关数据!$B$11:$E$24727,4,TRUE),VLOOKUP(A837-2,SP500相关数据!$B$11:$E$24727,4,TRUE))),"")</f>
        <v/>
      </c>
      <c r="D837" s="13">
        <f>IF(VLOOKUP(A837,高收益利差!$A:$B,2,TRUE)&lt;&gt;"",VLOOKUP(A837,高收益利差!$A:$B,2,TRUE),IF(VLOOKUP(A837-1,高收益利差!$A:$B,2,TRUE)&lt;&gt;"",VLOOKUP(A837-1,高收益利差!$A:$B,2,TRUE),VLOOKUP(A837-2,高收益利差!$A:$B,2,TRUE)))</f>
        <v/>
      </c>
      <c r="E837" s="13">
        <f>IFERROR(VLOOKUP(A837,'10Y2Y'!$A:$B,2,TRUE),"")</f>
        <v/>
      </c>
      <c r="F837">
        <f>IFERROR(D837-D824,"")</f>
        <v/>
      </c>
      <c r="G837">
        <f>IFERROR(B837/AVERAGE(B798:B837)-1,"")</f>
        <v/>
      </c>
      <c r="H837">
        <f>IF(B837="","",IFERROR(AVERAGE(B798:B837)/AVERAGE(B785:B824)-1,""))</f>
        <v/>
      </c>
      <c r="I837">
        <f>IFERROR(VLOOKUP(A837,'Sahm Rule'!$A:$B,2,TRUE),"")</f>
        <v/>
      </c>
      <c r="J837" s="159">
        <f>IFERROR((B837/B824)^4-1-D837/100,"")</f>
        <v/>
      </c>
    </row>
    <row r="838">
      <c r="A838" s="10" t="n">
        <v>41285</v>
      </c>
      <c r="B838" s="13">
        <f>IF(VLOOKUP(A838,SP500相关数据!$B$11:$C$24727,2,TRUE)&lt;&gt;"",VLOOKUP(A838,SP500相关数据!$B$11:$C$24727,2,TRUE),IF(VLOOKUP(A838-1,SP500相关数据!$B$11:$C$24727,2,TRUE)&lt;&gt;"",VLOOKUP(A838-1,SP500相关数据!$B$11:$C$24727,2,TRUE),VLOOKUP(A838-2,SP500相关数据!$B$11:$C$24727,2,TRUE)))</f>
        <v/>
      </c>
      <c r="C838" s="13">
        <f>IFERROR(IF(VLOOKUP(A838,SP500相关数据!$B$11:$E$24727,4,TRUE)&lt;&gt;"",VLOOKUP(A838,SP500相关数据!$B$11:$E$24727,4,TRUE),IF(VLOOKUP(A838-1,SP500相关数据!$B$11:$E$24727,4,TRUE)&lt;&gt;"",VLOOKUP(A838-1,SP500相关数据!$B$11:$E$24727,4,TRUE),VLOOKUP(A838-2,SP500相关数据!$B$11:$E$24727,4,TRUE))),"")</f>
        <v/>
      </c>
      <c r="D838" s="13">
        <f>IF(VLOOKUP(A838,高收益利差!$A:$B,2,TRUE)&lt;&gt;"",VLOOKUP(A838,高收益利差!$A:$B,2,TRUE),IF(VLOOKUP(A838-1,高收益利差!$A:$B,2,TRUE)&lt;&gt;"",VLOOKUP(A838-1,高收益利差!$A:$B,2,TRUE),VLOOKUP(A838-2,高收益利差!$A:$B,2,TRUE)))</f>
        <v/>
      </c>
      <c r="E838" s="13">
        <f>IFERROR(VLOOKUP(A838,'10Y2Y'!$A:$B,2,TRUE),"")</f>
        <v/>
      </c>
      <c r="F838">
        <f>IFERROR(D838-D825,"")</f>
        <v/>
      </c>
      <c r="G838">
        <f>IFERROR(B838/AVERAGE(B799:B838)-1,"")</f>
        <v/>
      </c>
      <c r="H838">
        <f>IF(B838="","",IFERROR(AVERAGE(B799:B838)/AVERAGE(B786:B825)-1,""))</f>
        <v/>
      </c>
      <c r="I838">
        <f>IFERROR(VLOOKUP(A838,'Sahm Rule'!$A:$B,2,TRUE),"")</f>
        <v/>
      </c>
      <c r="J838" s="159">
        <f>IFERROR((B838/B825)^4-1-D838/100,"")</f>
        <v/>
      </c>
    </row>
    <row r="839">
      <c r="A839" s="10" t="n">
        <v>41292</v>
      </c>
      <c r="B839" s="13">
        <f>IF(VLOOKUP(A839,SP500相关数据!$B$11:$C$24727,2,TRUE)&lt;&gt;"",VLOOKUP(A839,SP500相关数据!$B$11:$C$24727,2,TRUE),IF(VLOOKUP(A839-1,SP500相关数据!$B$11:$C$24727,2,TRUE)&lt;&gt;"",VLOOKUP(A839-1,SP500相关数据!$B$11:$C$24727,2,TRUE),VLOOKUP(A839-2,SP500相关数据!$B$11:$C$24727,2,TRUE)))</f>
        <v/>
      </c>
      <c r="C839" s="13">
        <f>IFERROR(IF(VLOOKUP(A839,SP500相关数据!$B$11:$E$24727,4,TRUE)&lt;&gt;"",VLOOKUP(A839,SP500相关数据!$B$11:$E$24727,4,TRUE),IF(VLOOKUP(A839-1,SP500相关数据!$B$11:$E$24727,4,TRUE)&lt;&gt;"",VLOOKUP(A839-1,SP500相关数据!$B$11:$E$24727,4,TRUE),VLOOKUP(A839-2,SP500相关数据!$B$11:$E$24727,4,TRUE))),"")</f>
        <v/>
      </c>
      <c r="D839" s="13">
        <f>IF(VLOOKUP(A839,高收益利差!$A:$B,2,TRUE)&lt;&gt;"",VLOOKUP(A839,高收益利差!$A:$B,2,TRUE),IF(VLOOKUP(A839-1,高收益利差!$A:$B,2,TRUE)&lt;&gt;"",VLOOKUP(A839-1,高收益利差!$A:$B,2,TRUE),VLOOKUP(A839-2,高收益利差!$A:$B,2,TRUE)))</f>
        <v/>
      </c>
      <c r="E839" s="13">
        <f>IFERROR(VLOOKUP(A839,'10Y2Y'!$A:$B,2,TRUE),"")</f>
        <v/>
      </c>
      <c r="F839">
        <f>IFERROR(D839-D826,"")</f>
        <v/>
      </c>
      <c r="G839">
        <f>IFERROR(B839/AVERAGE(B800:B839)-1,"")</f>
        <v/>
      </c>
      <c r="H839">
        <f>IF(B839="","",IFERROR(AVERAGE(B800:B839)/AVERAGE(B787:B826)-1,""))</f>
        <v/>
      </c>
      <c r="I839">
        <f>IFERROR(VLOOKUP(A839,'Sahm Rule'!$A:$B,2,TRUE),"")</f>
        <v/>
      </c>
      <c r="J839" s="159">
        <f>IFERROR((B839/B826)^4-1-D839/100,"")</f>
        <v/>
      </c>
    </row>
    <row r="840">
      <c r="A840" s="10" t="n">
        <v>41299</v>
      </c>
      <c r="B840" s="13">
        <f>IF(VLOOKUP(A840,SP500相关数据!$B$11:$C$24727,2,TRUE)&lt;&gt;"",VLOOKUP(A840,SP500相关数据!$B$11:$C$24727,2,TRUE),IF(VLOOKUP(A840-1,SP500相关数据!$B$11:$C$24727,2,TRUE)&lt;&gt;"",VLOOKUP(A840-1,SP500相关数据!$B$11:$C$24727,2,TRUE),VLOOKUP(A840-2,SP500相关数据!$B$11:$C$24727,2,TRUE)))</f>
        <v/>
      </c>
      <c r="C840" s="13">
        <f>IFERROR(IF(VLOOKUP(A840,SP500相关数据!$B$11:$E$24727,4,TRUE)&lt;&gt;"",VLOOKUP(A840,SP500相关数据!$B$11:$E$24727,4,TRUE),IF(VLOOKUP(A840-1,SP500相关数据!$B$11:$E$24727,4,TRUE)&lt;&gt;"",VLOOKUP(A840-1,SP500相关数据!$B$11:$E$24727,4,TRUE),VLOOKUP(A840-2,SP500相关数据!$B$11:$E$24727,4,TRUE))),"")</f>
        <v/>
      </c>
      <c r="D840" s="13">
        <f>IF(VLOOKUP(A840,高收益利差!$A:$B,2,TRUE)&lt;&gt;"",VLOOKUP(A840,高收益利差!$A:$B,2,TRUE),IF(VLOOKUP(A840-1,高收益利差!$A:$B,2,TRUE)&lt;&gt;"",VLOOKUP(A840-1,高收益利差!$A:$B,2,TRUE),VLOOKUP(A840-2,高收益利差!$A:$B,2,TRUE)))</f>
        <v/>
      </c>
      <c r="E840" s="13">
        <f>IFERROR(VLOOKUP(A840,'10Y2Y'!$A:$B,2,TRUE),"")</f>
        <v/>
      </c>
      <c r="F840">
        <f>IFERROR(D840-D827,"")</f>
        <v/>
      </c>
      <c r="G840">
        <f>IFERROR(B840/AVERAGE(B801:B840)-1,"")</f>
        <v/>
      </c>
      <c r="H840">
        <f>IF(B840="","",IFERROR(AVERAGE(B801:B840)/AVERAGE(B788:B827)-1,""))</f>
        <v/>
      </c>
      <c r="I840">
        <f>IFERROR(VLOOKUP(A840,'Sahm Rule'!$A:$B,2,TRUE),"")</f>
        <v/>
      </c>
      <c r="J840" s="159">
        <f>IFERROR((B840/B827)^4-1-D840/100,"")</f>
        <v/>
      </c>
    </row>
    <row r="841">
      <c r="A841" s="10" t="n">
        <v>41306</v>
      </c>
      <c r="B841" s="13">
        <f>IF(VLOOKUP(A841,SP500相关数据!$B$11:$C$24727,2,TRUE)&lt;&gt;"",VLOOKUP(A841,SP500相关数据!$B$11:$C$24727,2,TRUE),IF(VLOOKUP(A841-1,SP500相关数据!$B$11:$C$24727,2,TRUE)&lt;&gt;"",VLOOKUP(A841-1,SP500相关数据!$B$11:$C$24727,2,TRUE),VLOOKUP(A841-2,SP500相关数据!$B$11:$C$24727,2,TRUE)))</f>
        <v/>
      </c>
      <c r="C841" s="13">
        <f>IFERROR(IF(VLOOKUP(A841,SP500相关数据!$B$11:$E$24727,4,TRUE)&lt;&gt;"",VLOOKUP(A841,SP500相关数据!$B$11:$E$24727,4,TRUE),IF(VLOOKUP(A841-1,SP500相关数据!$B$11:$E$24727,4,TRUE)&lt;&gt;"",VLOOKUP(A841-1,SP500相关数据!$B$11:$E$24727,4,TRUE),VLOOKUP(A841-2,SP500相关数据!$B$11:$E$24727,4,TRUE))),"")</f>
        <v/>
      </c>
      <c r="D841" s="13">
        <f>IF(VLOOKUP(A841,高收益利差!$A:$B,2,TRUE)&lt;&gt;"",VLOOKUP(A841,高收益利差!$A:$B,2,TRUE),IF(VLOOKUP(A841-1,高收益利差!$A:$B,2,TRUE)&lt;&gt;"",VLOOKUP(A841-1,高收益利差!$A:$B,2,TRUE),VLOOKUP(A841-2,高收益利差!$A:$B,2,TRUE)))</f>
        <v/>
      </c>
      <c r="E841" s="13">
        <f>IFERROR(VLOOKUP(A841,'10Y2Y'!$A:$B,2,TRUE),"")</f>
        <v/>
      </c>
      <c r="F841">
        <f>IFERROR(D841-D828,"")</f>
        <v/>
      </c>
      <c r="G841">
        <f>IFERROR(B841/AVERAGE(B802:B841)-1,"")</f>
        <v/>
      </c>
      <c r="H841">
        <f>IF(B841="","",IFERROR(AVERAGE(B802:B841)/AVERAGE(B789:B828)-1,""))</f>
        <v/>
      </c>
      <c r="I841">
        <f>IFERROR(VLOOKUP(A841,'Sahm Rule'!$A:$B,2,TRUE),"")</f>
        <v/>
      </c>
      <c r="J841" s="159">
        <f>IFERROR((B841/B828)^4-1-D841/100,"")</f>
        <v/>
      </c>
    </row>
    <row r="842">
      <c r="A842" s="10" t="n">
        <v>41313</v>
      </c>
      <c r="B842" s="13">
        <f>IF(VLOOKUP(A842,SP500相关数据!$B$11:$C$24727,2,TRUE)&lt;&gt;"",VLOOKUP(A842,SP500相关数据!$B$11:$C$24727,2,TRUE),IF(VLOOKUP(A842-1,SP500相关数据!$B$11:$C$24727,2,TRUE)&lt;&gt;"",VLOOKUP(A842-1,SP500相关数据!$B$11:$C$24727,2,TRUE),VLOOKUP(A842-2,SP500相关数据!$B$11:$C$24727,2,TRUE)))</f>
        <v/>
      </c>
      <c r="C842" s="13">
        <f>IFERROR(IF(VLOOKUP(A842,SP500相关数据!$B$11:$E$24727,4,TRUE)&lt;&gt;"",VLOOKUP(A842,SP500相关数据!$B$11:$E$24727,4,TRUE),IF(VLOOKUP(A842-1,SP500相关数据!$B$11:$E$24727,4,TRUE)&lt;&gt;"",VLOOKUP(A842-1,SP500相关数据!$B$11:$E$24727,4,TRUE),VLOOKUP(A842-2,SP500相关数据!$B$11:$E$24727,4,TRUE))),"")</f>
        <v/>
      </c>
      <c r="D842" s="13">
        <f>IF(VLOOKUP(A842,高收益利差!$A:$B,2,TRUE)&lt;&gt;"",VLOOKUP(A842,高收益利差!$A:$B,2,TRUE),IF(VLOOKUP(A842-1,高收益利差!$A:$B,2,TRUE)&lt;&gt;"",VLOOKUP(A842-1,高收益利差!$A:$B,2,TRUE),VLOOKUP(A842-2,高收益利差!$A:$B,2,TRUE)))</f>
        <v/>
      </c>
      <c r="E842" s="13">
        <f>IFERROR(VLOOKUP(A842,'10Y2Y'!$A:$B,2,TRUE),"")</f>
        <v/>
      </c>
      <c r="F842">
        <f>IFERROR(D842-D829,"")</f>
        <v/>
      </c>
      <c r="G842">
        <f>IFERROR(B842/AVERAGE(B803:B842)-1,"")</f>
        <v/>
      </c>
      <c r="H842">
        <f>IF(B842="","",IFERROR(AVERAGE(B803:B842)/AVERAGE(B790:B829)-1,""))</f>
        <v/>
      </c>
      <c r="I842">
        <f>IFERROR(VLOOKUP(A842,'Sahm Rule'!$A:$B,2,TRUE),"")</f>
        <v/>
      </c>
      <c r="J842" s="159">
        <f>IFERROR((B842/B829)^4-1-D842/100,"")</f>
        <v/>
      </c>
    </row>
    <row r="843">
      <c r="A843" s="10" t="n">
        <v>41320</v>
      </c>
      <c r="B843" s="13">
        <f>IF(VLOOKUP(A843,SP500相关数据!$B$11:$C$24727,2,TRUE)&lt;&gt;"",VLOOKUP(A843,SP500相关数据!$B$11:$C$24727,2,TRUE),IF(VLOOKUP(A843-1,SP500相关数据!$B$11:$C$24727,2,TRUE)&lt;&gt;"",VLOOKUP(A843-1,SP500相关数据!$B$11:$C$24727,2,TRUE),VLOOKUP(A843-2,SP500相关数据!$B$11:$C$24727,2,TRUE)))</f>
        <v/>
      </c>
      <c r="C843" s="13">
        <f>IFERROR(IF(VLOOKUP(A843,SP500相关数据!$B$11:$E$24727,4,TRUE)&lt;&gt;"",VLOOKUP(A843,SP500相关数据!$B$11:$E$24727,4,TRUE),IF(VLOOKUP(A843-1,SP500相关数据!$B$11:$E$24727,4,TRUE)&lt;&gt;"",VLOOKUP(A843-1,SP500相关数据!$B$11:$E$24727,4,TRUE),VLOOKUP(A843-2,SP500相关数据!$B$11:$E$24727,4,TRUE))),"")</f>
        <v/>
      </c>
      <c r="D843" s="13">
        <f>IF(VLOOKUP(A843,高收益利差!$A:$B,2,TRUE)&lt;&gt;"",VLOOKUP(A843,高收益利差!$A:$B,2,TRUE),IF(VLOOKUP(A843-1,高收益利差!$A:$B,2,TRUE)&lt;&gt;"",VLOOKUP(A843-1,高收益利差!$A:$B,2,TRUE),VLOOKUP(A843-2,高收益利差!$A:$B,2,TRUE)))</f>
        <v/>
      </c>
      <c r="E843" s="13">
        <f>IFERROR(VLOOKUP(A843,'10Y2Y'!$A:$B,2,TRUE),"")</f>
        <v/>
      </c>
      <c r="F843">
        <f>IFERROR(D843-D830,"")</f>
        <v/>
      </c>
      <c r="G843">
        <f>IFERROR(B843/AVERAGE(B804:B843)-1,"")</f>
        <v/>
      </c>
      <c r="H843">
        <f>IF(B843="","",IFERROR(AVERAGE(B804:B843)/AVERAGE(B791:B830)-1,""))</f>
        <v/>
      </c>
      <c r="I843">
        <f>IFERROR(VLOOKUP(A843,'Sahm Rule'!$A:$B,2,TRUE),"")</f>
        <v/>
      </c>
      <c r="J843" s="159">
        <f>IFERROR((B843/B830)^4-1-D843/100,"")</f>
        <v/>
      </c>
    </row>
    <row r="844">
      <c r="A844" s="10" t="n">
        <v>41327</v>
      </c>
      <c r="B844" s="13">
        <f>IF(VLOOKUP(A844,SP500相关数据!$B$11:$C$24727,2,TRUE)&lt;&gt;"",VLOOKUP(A844,SP500相关数据!$B$11:$C$24727,2,TRUE),IF(VLOOKUP(A844-1,SP500相关数据!$B$11:$C$24727,2,TRUE)&lt;&gt;"",VLOOKUP(A844-1,SP500相关数据!$B$11:$C$24727,2,TRUE),VLOOKUP(A844-2,SP500相关数据!$B$11:$C$24727,2,TRUE)))</f>
        <v/>
      </c>
      <c r="C844" s="13">
        <f>IFERROR(IF(VLOOKUP(A844,SP500相关数据!$B$11:$E$24727,4,TRUE)&lt;&gt;"",VLOOKUP(A844,SP500相关数据!$B$11:$E$24727,4,TRUE),IF(VLOOKUP(A844-1,SP500相关数据!$B$11:$E$24727,4,TRUE)&lt;&gt;"",VLOOKUP(A844-1,SP500相关数据!$B$11:$E$24727,4,TRUE),VLOOKUP(A844-2,SP500相关数据!$B$11:$E$24727,4,TRUE))),"")</f>
        <v/>
      </c>
      <c r="D844" s="13">
        <f>IF(VLOOKUP(A844,高收益利差!$A:$B,2,TRUE)&lt;&gt;"",VLOOKUP(A844,高收益利差!$A:$B,2,TRUE),IF(VLOOKUP(A844-1,高收益利差!$A:$B,2,TRUE)&lt;&gt;"",VLOOKUP(A844-1,高收益利差!$A:$B,2,TRUE),VLOOKUP(A844-2,高收益利差!$A:$B,2,TRUE)))</f>
        <v/>
      </c>
      <c r="E844" s="13">
        <f>IFERROR(VLOOKUP(A844,'10Y2Y'!$A:$B,2,TRUE),"")</f>
        <v/>
      </c>
      <c r="F844">
        <f>IFERROR(D844-D831,"")</f>
        <v/>
      </c>
      <c r="G844">
        <f>IFERROR(B844/AVERAGE(B805:B844)-1,"")</f>
        <v/>
      </c>
      <c r="H844">
        <f>IF(B844="","",IFERROR(AVERAGE(B805:B844)/AVERAGE(B792:B831)-1,""))</f>
        <v/>
      </c>
      <c r="I844">
        <f>IFERROR(VLOOKUP(A844,'Sahm Rule'!$A:$B,2,TRUE),"")</f>
        <v/>
      </c>
      <c r="J844" s="159">
        <f>IFERROR((B844/B831)^4-1-D844/100,"")</f>
        <v/>
      </c>
    </row>
    <row r="845">
      <c r="A845" s="10" t="n">
        <v>41334</v>
      </c>
      <c r="B845" s="13">
        <f>IF(VLOOKUP(A845,SP500相关数据!$B$11:$C$24727,2,TRUE)&lt;&gt;"",VLOOKUP(A845,SP500相关数据!$B$11:$C$24727,2,TRUE),IF(VLOOKUP(A845-1,SP500相关数据!$B$11:$C$24727,2,TRUE)&lt;&gt;"",VLOOKUP(A845-1,SP500相关数据!$B$11:$C$24727,2,TRUE),VLOOKUP(A845-2,SP500相关数据!$B$11:$C$24727,2,TRUE)))</f>
        <v/>
      </c>
      <c r="C845" s="13">
        <f>IFERROR(IF(VLOOKUP(A845,SP500相关数据!$B$11:$E$24727,4,TRUE)&lt;&gt;"",VLOOKUP(A845,SP500相关数据!$B$11:$E$24727,4,TRUE),IF(VLOOKUP(A845-1,SP500相关数据!$B$11:$E$24727,4,TRUE)&lt;&gt;"",VLOOKUP(A845-1,SP500相关数据!$B$11:$E$24727,4,TRUE),VLOOKUP(A845-2,SP500相关数据!$B$11:$E$24727,4,TRUE))),"")</f>
        <v/>
      </c>
      <c r="D845" s="13">
        <f>IF(VLOOKUP(A845,高收益利差!$A:$B,2,TRUE)&lt;&gt;"",VLOOKUP(A845,高收益利差!$A:$B,2,TRUE),IF(VLOOKUP(A845-1,高收益利差!$A:$B,2,TRUE)&lt;&gt;"",VLOOKUP(A845-1,高收益利差!$A:$B,2,TRUE),VLOOKUP(A845-2,高收益利差!$A:$B,2,TRUE)))</f>
        <v/>
      </c>
      <c r="E845" s="13">
        <f>IFERROR(VLOOKUP(A845,'10Y2Y'!$A:$B,2,TRUE),"")</f>
        <v/>
      </c>
      <c r="F845">
        <f>IFERROR(D845-D832,"")</f>
        <v/>
      </c>
      <c r="G845">
        <f>IFERROR(B845/AVERAGE(B806:B845)-1,"")</f>
        <v/>
      </c>
      <c r="H845">
        <f>IF(B845="","",IFERROR(AVERAGE(B806:B845)/AVERAGE(B793:B832)-1,""))</f>
        <v/>
      </c>
      <c r="I845">
        <f>IFERROR(VLOOKUP(A845,'Sahm Rule'!$A:$B,2,TRUE),"")</f>
        <v/>
      </c>
      <c r="J845" s="159">
        <f>IFERROR((B845/B832)^4-1-D845/100,"")</f>
        <v/>
      </c>
    </row>
    <row r="846">
      <c r="A846" s="10" t="n">
        <v>41341</v>
      </c>
      <c r="B846" s="13">
        <f>IF(VLOOKUP(A846,SP500相关数据!$B$11:$C$24727,2,TRUE)&lt;&gt;"",VLOOKUP(A846,SP500相关数据!$B$11:$C$24727,2,TRUE),IF(VLOOKUP(A846-1,SP500相关数据!$B$11:$C$24727,2,TRUE)&lt;&gt;"",VLOOKUP(A846-1,SP500相关数据!$B$11:$C$24727,2,TRUE),VLOOKUP(A846-2,SP500相关数据!$B$11:$C$24727,2,TRUE)))</f>
        <v/>
      </c>
      <c r="C846" s="13">
        <f>IFERROR(IF(VLOOKUP(A846,SP500相关数据!$B$11:$E$24727,4,TRUE)&lt;&gt;"",VLOOKUP(A846,SP500相关数据!$B$11:$E$24727,4,TRUE),IF(VLOOKUP(A846-1,SP500相关数据!$B$11:$E$24727,4,TRUE)&lt;&gt;"",VLOOKUP(A846-1,SP500相关数据!$B$11:$E$24727,4,TRUE),VLOOKUP(A846-2,SP500相关数据!$B$11:$E$24727,4,TRUE))),"")</f>
        <v/>
      </c>
      <c r="D846" s="13">
        <f>IF(VLOOKUP(A846,高收益利差!$A:$B,2,TRUE)&lt;&gt;"",VLOOKUP(A846,高收益利差!$A:$B,2,TRUE),IF(VLOOKUP(A846-1,高收益利差!$A:$B,2,TRUE)&lt;&gt;"",VLOOKUP(A846-1,高收益利差!$A:$B,2,TRUE),VLOOKUP(A846-2,高收益利差!$A:$B,2,TRUE)))</f>
        <v/>
      </c>
      <c r="E846" s="13">
        <f>IFERROR(VLOOKUP(A846,'10Y2Y'!$A:$B,2,TRUE),"")</f>
        <v/>
      </c>
      <c r="F846">
        <f>IFERROR(D846-D833,"")</f>
        <v/>
      </c>
      <c r="G846">
        <f>IFERROR(B846/AVERAGE(B807:B846)-1,"")</f>
        <v/>
      </c>
      <c r="H846">
        <f>IF(B846="","",IFERROR(AVERAGE(B807:B846)/AVERAGE(B794:B833)-1,""))</f>
        <v/>
      </c>
      <c r="I846">
        <f>IFERROR(VLOOKUP(A846,'Sahm Rule'!$A:$B,2,TRUE),"")</f>
        <v/>
      </c>
      <c r="J846" s="159">
        <f>IFERROR((B846/B833)^4-1-D846/100,"")</f>
        <v/>
      </c>
    </row>
    <row r="847">
      <c r="A847" s="10" t="n">
        <v>41348</v>
      </c>
      <c r="B847" s="13">
        <f>IF(VLOOKUP(A847,SP500相关数据!$B$11:$C$24727,2,TRUE)&lt;&gt;"",VLOOKUP(A847,SP500相关数据!$B$11:$C$24727,2,TRUE),IF(VLOOKUP(A847-1,SP500相关数据!$B$11:$C$24727,2,TRUE)&lt;&gt;"",VLOOKUP(A847-1,SP500相关数据!$B$11:$C$24727,2,TRUE),VLOOKUP(A847-2,SP500相关数据!$B$11:$C$24727,2,TRUE)))</f>
        <v/>
      </c>
      <c r="C847" s="13">
        <f>IFERROR(IF(VLOOKUP(A847,SP500相关数据!$B$11:$E$24727,4,TRUE)&lt;&gt;"",VLOOKUP(A847,SP500相关数据!$B$11:$E$24727,4,TRUE),IF(VLOOKUP(A847-1,SP500相关数据!$B$11:$E$24727,4,TRUE)&lt;&gt;"",VLOOKUP(A847-1,SP500相关数据!$B$11:$E$24727,4,TRUE),VLOOKUP(A847-2,SP500相关数据!$B$11:$E$24727,4,TRUE))),"")</f>
        <v/>
      </c>
      <c r="D847" s="13">
        <f>IF(VLOOKUP(A847,高收益利差!$A:$B,2,TRUE)&lt;&gt;"",VLOOKUP(A847,高收益利差!$A:$B,2,TRUE),IF(VLOOKUP(A847-1,高收益利差!$A:$B,2,TRUE)&lt;&gt;"",VLOOKUP(A847-1,高收益利差!$A:$B,2,TRUE),VLOOKUP(A847-2,高收益利差!$A:$B,2,TRUE)))</f>
        <v/>
      </c>
      <c r="E847" s="13">
        <f>IFERROR(VLOOKUP(A847,'10Y2Y'!$A:$B,2,TRUE),"")</f>
        <v/>
      </c>
      <c r="F847">
        <f>IFERROR(D847-D834,"")</f>
        <v/>
      </c>
      <c r="G847">
        <f>IFERROR(B847/AVERAGE(B808:B847)-1,"")</f>
        <v/>
      </c>
      <c r="H847">
        <f>IF(B847="","",IFERROR(AVERAGE(B808:B847)/AVERAGE(B795:B834)-1,""))</f>
        <v/>
      </c>
      <c r="I847">
        <f>IFERROR(VLOOKUP(A847,'Sahm Rule'!$A:$B,2,TRUE),"")</f>
        <v/>
      </c>
      <c r="J847" s="159">
        <f>IFERROR((B847/B834)^4-1-D847/100,"")</f>
        <v/>
      </c>
    </row>
    <row r="848">
      <c r="A848" s="10" t="n">
        <v>41355</v>
      </c>
      <c r="B848" s="13">
        <f>IF(VLOOKUP(A848,SP500相关数据!$B$11:$C$24727,2,TRUE)&lt;&gt;"",VLOOKUP(A848,SP500相关数据!$B$11:$C$24727,2,TRUE),IF(VLOOKUP(A848-1,SP500相关数据!$B$11:$C$24727,2,TRUE)&lt;&gt;"",VLOOKUP(A848-1,SP500相关数据!$B$11:$C$24727,2,TRUE),VLOOKUP(A848-2,SP500相关数据!$B$11:$C$24727,2,TRUE)))</f>
        <v/>
      </c>
      <c r="C848" s="13">
        <f>IFERROR(IF(VLOOKUP(A848,SP500相关数据!$B$11:$E$24727,4,TRUE)&lt;&gt;"",VLOOKUP(A848,SP500相关数据!$B$11:$E$24727,4,TRUE),IF(VLOOKUP(A848-1,SP500相关数据!$B$11:$E$24727,4,TRUE)&lt;&gt;"",VLOOKUP(A848-1,SP500相关数据!$B$11:$E$24727,4,TRUE),VLOOKUP(A848-2,SP500相关数据!$B$11:$E$24727,4,TRUE))),"")</f>
        <v/>
      </c>
      <c r="D848" s="13">
        <f>IF(VLOOKUP(A848,高收益利差!$A:$B,2,TRUE)&lt;&gt;"",VLOOKUP(A848,高收益利差!$A:$B,2,TRUE),IF(VLOOKUP(A848-1,高收益利差!$A:$B,2,TRUE)&lt;&gt;"",VLOOKUP(A848-1,高收益利差!$A:$B,2,TRUE),VLOOKUP(A848-2,高收益利差!$A:$B,2,TRUE)))</f>
        <v/>
      </c>
      <c r="E848" s="13">
        <f>IFERROR(VLOOKUP(A848,'10Y2Y'!$A:$B,2,TRUE),"")</f>
        <v/>
      </c>
      <c r="F848">
        <f>IFERROR(D848-D835,"")</f>
        <v/>
      </c>
      <c r="G848">
        <f>IFERROR(B848/AVERAGE(B809:B848)-1,"")</f>
        <v/>
      </c>
      <c r="H848">
        <f>IF(B848="","",IFERROR(AVERAGE(B809:B848)/AVERAGE(B796:B835)-1,""))</f>
        <v/>
      </c>
      <c r="I848">
        <f>IFERROR(VLOOKUP(A848,'Sahm Rule'!$A:$B,2,TRUE),"")</f>
        <v/>
      </c>
      <c r="J848" s="159">
        <f>IFERROR((B848/B835)^4-1-D848/100,"")</f>
        <v/>
      </c>
    </row>
    <row r="849">
      <c r="A849" s="10" t="n">
        <v>41362</v>
      </c>
      <c r="B849" s="13">
        <f>IF(VLOOKUP(A849,SP500相关数据!$B$11:$C$24727,2,TRUE)&lt;&gt;"",VLOOKUP(A849,SP500相关数据!$B$11:$C$24727,2,TRUE),IF(VLOOKUP(A849-1,SP500相关数据!$B$11:$C$24727,2,TRUE)&lt;&gt;"",VLOOKUP(A849-1,SP500相关数据!$B$11:$C$24727,2,TRUE),VLOOKUP(A849-2,SP500相关数据!$B$11:$C$24727,2,TRUE)))</f>
        <v/>
      </c>
      <c r="C849" s="13">
        <f>IFERROR(IF(VLOOKUP(A849,SP500相关数据!$B$11:$E$24727,4,TRUE)&lt;&gt;"",VLOOKUP(A849,SP500相关数据!$B$11:$E$24727,4,TRUE),IF(VLOOKUP(A849-1,SP500相关数据!$B$11:$E$24727,4,TRUE)&lt;&gt;"",VLOOKUP(A849-1,SP500相关数据!$B$11:$E$24727,4,TRUE),VLOOKUP(A849-2,SP500相关数据!$B$11:$E$24727,4,TRUE))),"")</f>
        <v/>
      </c>
      <c r="D849" s="13">
        <f>IF(VLOOKUP(A849,高收益利差!$A:$B,2,TRUE)&lt;&gt;"",VLOOKUP(A849,高收益利差!$A:$B,2,TRUE),IF(VLOOKUP(A849-1,高收益利差!$A:$B,2,TRUE)&lt;&gt;"",VLOOKUP(A849-1,高收益利差!$A:$B,2,TRUE),VLOOKUP(A849-2,高收益利差!$A:$B,2,TRUE)))</f>
        <v/>
      </c>
      <c r="E849" s="13">
        <f>IFERROR(VLOOKUP(A849,'10Y2Y'!$A:$B,2,TRUE),"")</f>
        <v/>
      </c>
      <c r="F849">
        <f>IFERROR(D849-D836,"")</f>
        <v/>
      </c>
      <c r="G849">
        <f>IFERROR(B849/AVERAGE(B810:B849)-1,"")</f>
        <v/>
      </c>
      <c r="H849">
        <f>IF(B849="","",IFERROR(AVERAGE(B810:B849)/AVERAGE(B797:B836)-1,""))</f>
        <v/>
      </c>
      <c r="I849">
        <f>IFERROR(VLOOKUP(A849,'Sahm Rule'!$A:$B,2,TRUE),"")</f>
        <v/>
      </c>
      <c r="J849" s="159">
        <f>IFERROR((B849/B836)^4-1-D849/100,"")</f>
        <v/>
      </c>
    </row>
    <row r="850">
      <c r="A850" s="10" t="n">
        <v>41369</v>
      </c>
      <c r="B850" s="13">
        <f>IF(VLOOKUP(A850,SP500相关数据!$B$11:$C$24727,2,TRUE)&lt;&gt;"",VLOOKUP(A850,SP500相关数据!$B$11:$C$24727,2,TRUE),IF(VLOOKUP(A850-1,SP500相关数据!$B$11:$C$24727,2,TRUE)&lt;&gt;"",VLOOKUP(A850-1,SP500相关数据!$B$11:$C$24727,2,TRUE),VLOOKUP(A850-2,SP500相关数据!$B$11:$C$24727,2,TRUE)))</f>
        <v/>
      </c>
      <c r="C850" s="13">
        <f>IFERROR(IF(VLOOKUP(A850,SP500相关数据!$B$11:$E$24727,4,TRUE)&lt;&gt;"",VLOOKUP(A850,SP500相关数据!$B$11:$E$24727,4,TRUE),IF(VLOOKUP(A850-1,SP500相关数据!$B$11:$E$24727,4,TRUE)&lt;&gt;"",VLOOKUP(A850-1,SP500相关数据!$B$11:$E$24727,4,TRUE),VLOOKUP(A850-2,SP500相关数据!$B$11:$E$24727,4,TRUE))),"")</f>
        <v/>
      </c>
      <c r="D850" s="13">
        <f>IF(VLOOKUP(A850,高收益利差!$A:$B,2,TRUE)&lt;&gt;"",VLOOKUP(A850,高收益利差!$A:$B,2,TRUE),IF(VLOOKUP(A850-1,高收益利差!$A:$B,2,TRUE)&lt;&gt;"",VLOOKUP(A850-1,高收益利差!$A:$B,2,TRUE),VLOOKUP(A850-2,高收益利差!$A:$B,2,TRUE)))</f>
        <v/>
      </c>
      <c r="E850" s="13">
        <f>IFERROR(VLOOKUP(A850,'10Y2Y'!$A:$B,2,TRUE),"")</f>
        <v/>
      </c>
      <c r="F850">
        <f>IFERROR(D850-D837,"")</f>
        <v/>
      </c>
      <c r="G850">
        <f>IFERROR(B850/AVERAGE(B811:B850)-1,"")</f>
        <v/>
      </c>
      <c r="H850">
        <f>IF(B850="","",IFERROR(AVERAGE(B811:B850)/AVERAGE(B798:B837)-1,""))</f>
        <v/>
      </c>
      <c r="I850">
        <f>IFERROR(VLOOKUP(A850,'Sahm Rule'!$A:$B,2,TRUE),"")</f>
        <v/>
      </c>
      <c r="J850" s="159">
        <f>IFERROR((B850/B837)^4-1-D850/100,"")</f>
        <v/>
      </c>
    </row>
    <row r="851">
      <c r="A851" s="10" t="n">
        <v>41376</v>
      </c>
      <c r="B851" s="13">
        <f>IF(VLOOKUP(A851,SP500相关数据!$B$11:$C$24727,2,TRUE)&lt;&gt;"",VLOOKUP(A851,SP500相关数据!$B$11:$C$24727,2,TRUE),IF(VLOOKUP(A851-1,SP500相关数据!$B$11:$C$24727,2,TRUE)&lt;&gt;"",VLOOKUP(A851-1,SP500相关数据!$B$11:$C$24727,2,TRUE),VLOOKUP(A851-2,SP500相关数据!$B$11:$C$24727,2,TRUE)))</f>
        <v/>
      </c>
      <c r="C851" s="13">
        <f>IFERROR(IF(VLOOKUP(A851,SP500相关数据!$B$11:$E$24727,4,TRUE)&lt;&gt;"",VLOOKUP(A851,SP500相关数据!$B$11:$E$24727,4,TRUE),IF(VLOOKUP(A851-1,SP500相关数据!$B$11:$E$24727,4,TRUE)&lt;&gt;"",VLOOKUP(A851-1,SP500相关数据!$B$11:$E$24727,4,TRUE),VLOOKUP(A851-2,SP500相关数据!$B$11:$E$24727,4,TRUE))),"")</f>
        <v/>
      </c>
      <c r="D851" s="13">
        <f>IF(VLOOKUP(A851,高收益利差!$A:$B,2,TRUE)&lt;&gt;"",VLOOKUP(A851,高收益利差!$A:$B,2,TRUE),IF(VLOOKUP(A851-1,高收益利差!$A:$B,2,TRUE)&lt;&gt;"",VLOOKUP(A851-1,高收益利差!$A:$B,2,TRUE),VLOOKUP(A851-2,高收益利差!$A:$B,2,TRUE)))</f>
        <v/>
      </c>
      <c r="E851" s="13">
        <f>IFERROR(VLOOKUP(A851,'10Y2Y'!$A:$B,2,TRUE),"")</f>
        <v/>
      </c>
      <c r="F851">
        <f>IFERROR(D851-D838,"")</f>
        <v/>
      </c>
      <c r="G851">
        <f>IFERROR(B851/AVERAGE(B812:B851)-1,"")</f>
        <v/>
      </c>
      <c r="H851">
        <f>IF(B851="","",IFERROR(AVERAGE(B812:B851)/AVERAGE(B799:B838)-1,""))</f>
        <v/>
      </c>
      <c r="I851">
        <f>IFERROR(VLOOKUP(A851,'Sahm Rule'!$A:$B,2,TRUE),"")</f>
        <v/>
      </c>
      <c r="J851" s="159">
        <f>IFERROR((B851/B838)^4-1-D851/100,"")</f>
        <v/>
      </c>
    </row>
    <row r="852">
      <c r="A852" s="10" t="n">
        <v>41383</v>
      </c>
      <c r="B852" s="13">
        <f>IF(VLOOKUP(A852,SP500相关数据!$B$11:$C$24727,2,TRUE)&lt;&gt;"",VLOOKUP(A852,SP500相关数据!$B$11:$C$24727,2,TRUE),IF(VLOOKUP(A852-1,SP500相关数据!$B$11:$C$24727,2,TRUE)&lt;&gt;"",VLOOKUP(A852-1,SP500相关数据!$B$11:$C$24727,2,TRUE),VLOOKUP(A852-2,SP500相关数据!$B$11:$C$24727,2,TRUE)))</f>
        <v/>
      </c>
      <c r="C852" s="13">
        <f>IFERROR(IF(VLOOKUP(A852,SP500相关数据!$B$11:$E$24727,4,TRUE)&lt;&gt;"",VLOOKUP(A852,SP500相关数据!$B$11:$E$24727,4,TRUE),IF(VLOOKUP(A852-1,SP500相关数据!$B$11:$E$24727,4,TRUE)&lt;&gt;"",VLOOKUP(A852-1,SP500相关数据!$B$11:$E$24727,4,TRUE),VLOOKUP(A852-2,SP500相关数据!$B$11:$E$24727,4,TRUE))),"")</f>
        <v/>
      </c>
      <c r="D852" s="13">
        <f>IF(VLOOKUP(A852,高收益利差!$A:$B,2,TRUE)&lt;&gt;"",VLOOKUP(A852,高收益利差!$A:$B,2,TRUE),IF(VLOOKUP(A852-1,高收益利差!$A:$B,2,TRUE)&lt;&gt;"",VLOOKUP(A852-1,高收益利差!$A:$B,2,TRUE),VLOOKUP(A852-2,高收益利差!$A:$B,2,TRUE)))</f>
        <v/>
      </c>
      <c r="E852" s="13">
        <f>IFERROR(VLOOKUP(A852,'10Y2Y'!$A:$B,2,TRUE),"")</f>
        <v/>
      </c>
      <c r="F852">
        <f>IFERROR(D852-D839,"")</f>
        <v/>
      </c>
      <c r="G852">
        <f>IFERROR(B852/AVERAGE(B813:B852)-1,"")</f>
        <v/>
      </c>
      <c r="H852">
        <f>IF(B852="","",IFERROR(AVERAGE(B813:B852)/AVERAGE(B800:B839)-1,""))</f>
        <v/>
      </c>
      <c r="I852">
        <f>IFERROR(VLOOKUP(A852,'Sahm Rule'!$A:$B,2,TRUE),"")</f>
        <v/>
      </c>
      <c r="J852" s="159">
        <f>IFERROR((B852/B839)^4-1-D852/100,"")</f>
        <v/>
      </c>
    </row>
    <row r="853">
      <c r="A853" s="10" t="n">
        <v>41390</v>
      </c>
      <c r="B853" s="13">
        <f>IF(VLOOKUP(A853,SP500相关数据!$B$11:$C$24727,2,TRUE)&lt;&gt;"",VLOOKUP(A853,SP500相关数据!$B$11:$C$24727,2,TRUE),IF(VLOOKUP(A853-1,SP500相关数据!$B$11:$C$24727,2,TRUE)&lt;&gt;"",VLOOKUP(A853-1,SP500相关数据!$B$11:$C$24727,2,TRUE),VLOOKUP(A853-2,SP500相关数据!$B$11:$C$24727,2,TRUE)))</f>
        <v/>
      </c>
      <c r="C853" s="13">
        <f>IFERROR(IF(VLOOKUP(A853,SP500相关数据!$B$11:$E$24727,4,TRUE)&lt;&gt;"",VLOOKUP(A853,SP500相关数据!$B$11:$E$24727,4,TRUE),IF(VLOOKUP(A853-1,SP500相关数据!$B$11:$E$24727,4,TRUE)&lt;&gt;"",VLOOKUP(A853-1,SP500相关数据!$B$11:$E$24727,4,TRUE),VLOOKUP(A853-2,SP500相关数据!$B$11:$E$24727,4,TRUE))),"")</f>
        <v/>
      </c>
      <c r="D853" s="13">
        <f>IF(VLOOKUP(A853,高收益利差!$A:$B,2,TRUE)&lt;&gt;"",VLOOKUP(A853,高收益利差!$A:$B,2,TRUE),IF(VLOOKUP(A853-1,高收益利差!$A:$B,2,TRUE)&lt;&gt;"",VLOOKUP(A853-1,高收益利差!$A:$B,2,TRUE),VLOOKUP(A853-2,高收益利差!$A:$B,2,TRUE)))</f>
        <v/>
      </c>
      <c r="E853" s="13">
        <f>IFERROR(VLOOKUP(A853,'10Y2Y'!$A:$B,2,TRUE),"")</f>
        <v/>
      </c>
      <c r="F853">
        <f>IFERROR(D853-D840,"")</f>
        <v/>
      </c>
      <c r="G853">
        <f>IFERROR(B853/AVERAGE(B814:B853)-1,"")</f>
        <v/>
      </c>
      <c r="H853">
        <f>IF(B853="","",IFERROR(AVERAGE(B814:B853)/AVERAGE(B801:B840)-1,""))</f>
        <v/>
      </c>
      <c r="I853">
        <f>IFERROR(VLOOKUP(A853,'Sahm Rule'!$A:$B,2,TRUE),"")</f>
        <v/>
      </c>
      <c r="J853" s="159">
        <f>IFERROR((B853/B840)^4-1-D853/100,"")</f>
        <v/>
      </c>
    </row>
    <row r="854">
      <c r="A854" s="10" t="n">
        <v>41397</v>
      </c>
      <c r="B854" s="13">
        <f>IF(VLOOKUP(A854,SP500相关数据!$B$11:$C$24727,2,TRUE)&lt;&gt;"",VLOOKUP(A854,SP500相关数据!$B$11:$C$24727,2,TRUE),IF(VLOOKUP(A854-1,SP500相关数据!$B$11:$C$24727,2,TRUE)&lt;&gt;"",VLOOKUP(A854-1,SP500相关数据!$B$11:$C$24727,2,TRUE),VLOOKUP(A854-2,SP500相关数据!$B$11:$C$24727,2,TRUE)))</f>
        <v/>
      </c>
      <c r="C854" s="13">
        <f>IFERROR(IF(VLOOKUP(A854,SP500相关数据!$B$11:$E$24727,4,TRUE)&lt;&gt;"",VLOOKUP(A854,SP500相关数据!$B$11:$E$24727,4,TRUE),IF(VLOOKUP(A854-1,SP500相关数据!$B$11:$E$24727,4,TRUE)&lt;&gt;"",VLOOKUP(A854-1,SP500相关数据!$B$11:$E$24727,4,TRUE),VLOOKUP(A854-2,SP500相关数据!$B$11:$E$24727,4,TRUE))),"")</f>
        <v/>
      </c>
      <c r="D854" s="13">
        <f>IF(VLOOKUP(A854,高收益利差!$A:$B,2,TRUE)&lt;&gt;"",VLOOKUP(A854,高收益利差!$A:$B,2,TRUE),IF(VLOOKUP(A854-1,高收益利差!$A:$B,2,TRUE)&lt;&gt;"",VLOOKUP(A854-1,高收益利差!$A:$B,2,TRUE),VLOOKUP(A854-2,高收益利差!$A:$B,2,TRUE)))</f>
        <v/>
      </c>
      <c r="E854" s="13">
        <f>IFERROR(VLOOKUP(A854,'10Y2Y'!$A:$B,2,TRUE),"")</f>
        <v/>
      </c>
      <c r="F854">
        <f>IFERROR(D854-D841,"")</f>
        <v/>
      </c>
      <c r="G854">
        <f>IFERROR(B854/AVERAGE(B815:B854)-1,"")</f>
        <v/>
      </c>
      <c r="H854">
        <f>IF(B854="","",IFERROR(AVERAGE(B815:B854)/AVERAGE(B802:B841)-1,""))</f>
        <v/>
      </c>
      <c r="I854">
        <f>IFERROR(VLOOKUP(A854,'Sahm Rule'!$A:$B,2,TRUE),"")</f>
        <v/>
      </c>
      <c r="J854" s="159">
        <f>IFERROR((B854/B841)^4-1-D854/100,"")</f>
        <v/>
      </c>
    </row>
    <row r="855">
      <c r="A855" s="10" t="n">
        <v>41404</v>
      </c>
      <c r="B855" s="13">
        <f>IF(VLOOKUP(A855,SP500相关数据!$B$11:$C$24727,2,TRUE)&lt;&gt;"",VLOOKUP(A855,SP500相关数据!$B$11:$C$24727,2,TRUE),IF(VLOOKUP(A855-1,SP500相关数据!$B$11:$C$24727,2,TRUE)&lt;&gt;"",VLOOKUP(A855-1,SP500相关数据!$B$11:$C$24727,2,TRUE),VLOOKUP(A855-2,SP500相关数据!$B$11:$C$24727,2,TRUE)))</f>
        <v/>
      </c>
      <c r="C855" s="13">
        <f>IFERROR(IF(VLOOKUP(A855,SP500相关数据!$B$11:$E$24727,4,TRUE)&lt;&gt;"",VLOOKUP(A855,SP500相关数据!$B$11:$E$24727,4,TRUE),IF(VLOOKUP(A855-1,SP500相关数据!$B$11:$E$24727,4,TRUE)&lt;&gt;"",VLOOKUP(A855-1,SP500相关数据!$B$11:$E$24727,4,TRUE),VLOOKUP(A855-2,SP500相关数据!$B$11:$E$24727,4,TRUE))),"")</f>
        <v/>
      </c>
      <c r="D855" s="13">
        <f>IF(VLOOKUP(A855,高收益利差!$A:$B,2,TRUE)&lt;&gt;"",VLOOKUP(A855,高收益利差!$A:$B,2,TRUE),IF(VLOOKUP(A855-1,高收益利差!$A:$B,2,TRUE)&lt;&gt;"",VLOOKUP(A855-1,高收益利差!$A:$B,2,TRUE),VLOOKUP(A855-2,高收益利差!$A:$B,2,TRUE)))</f>
        <v/>
      </c>
      <c r="E855" s="13">
        <f>IFERROR(VLOOKUP(A855,'10Y2Y'!$A:$B,2,TRUE),"")</f>
        <v/>
      </c>
      <c r="F855">
        <f>IFERROR(D855-D842,"")</f>
        <v/>
      </c>
      <c r="G855">
        <f>IFERROR(B855/AVERAGE(B816:B855)-1,"")</f>
        <v/>
      </c>
      <c r="H855">
        <f>IF(B855="","",IFERROR(AVERAGE(B816:B855)/AVERAGE(B803:B842)-1,""))</f>
        <v/>
      </c>
      <c r="I855">
        <f>IFERROR(VLOOKUP(A855,'Sahm Rule'!$A:$B,2,TRUE),"")</f>
        <v/>
      </c>
      <c r="J855" s="159">
        <f>IFERROR((B855/B842)^4-1-D855/100,"")</f>
        <v/>
      </c>
    </row>
    <row r="856">
      <c r="A856" s="10" t="n">
        <v>41411</v>
      </c>
      <c r="B856" s="13">
        <f>IF(VLOOKUP(A856,SP500相关数据!$B$11:$C$24727,2,TRUE)&lt;&gt;"",VLOOKUP(A856,SP500相关数据!$B$11:$C$24727,2,TRUE),IF(VLOOKUP(A856-1,SP500相关数据!$B$11:$C$24727,2,TRUE)&lt;&gt;"",VLOOKUP(A856-1,SP500相关数据!$B$11:$C$24727,2,TRUE),VLOOKUP(A856-2,SP500相关数据!$B$11:$C$24727,2,TRUE)))</f>
        <v/>
      </c>
      <c r="C856" s="13">
        <f>IFERROR(IF(VLOOKUP(A856,SP500相关数据!$B$11:$E$24727,4,TRUE)&lt;&gt;"",VLOOKUP(A856,SP500相关数据!$B$11:$E$24727,4,TRUE),IF(VLOOKUP(A856-1,SP500相关数据!$B$11:$E$24727,4,TRUE)&lt;&gt;"",VLOOKUP(A856-1,SP500相关数据!$B$11:$E$24727,4,TRUE),VLOOKUP(A856-2,SP500相关数据!$B$11:$E$24727,4,TRUE))),"")</f>
        <v/>
      </c>
      <c r="D856" s="13">
        <f>IF(VLOOKUP(A856,高收益利差!$A:$B,2,TRUE)&lt;&gt;"",VLOOKUP(A856,高收益利差!$A:$B,2,TRUE),IF(VLOOKUP(A856-1,高收益利差!$A:$B,2,TRUE)&lt;&gt;"",VLOOKUP(A856-1,高收益利差!$A:$B,2,TRUE),VLOOKUP(A856-2,高收益利差!$A:$B,2,TRUE)))</f>
        <v/>
      </c>
      <c r="E856" s="13">
        <f>IFERROR(VLOOKUP(A856,'10Y2Y'!$A:$B,2,TRUE),"")</f>
        <v/>
      </c>
      <c r="F856">
        <f>IFERROR(D856-D843,"")</f>
        <v/>
      </c>
      <c r="G856">
        <f>IFERROR(B856/AVERAGE(B817:B856)-1,"")</f>
        <v/>
      </c>
      <c r="H856">
        <f>IF(B856="","",IFERROR(AVERAGE(B817:B856)/AVERAGE(B804:B843)-1,""))</f>
        <v/>
      </c>
      <c r="I856">
        <f>IFERROR(VLOOKUP(A856,'Sahm Rule'!$A:$B,2,TRUE),"")</f>
        <v/>
      </c>
      <c r="J856" s="159">
        <f>IFERROR((B856/B843)^4-1-D856/100,"")</f>
        <v/>
      </c>
    </row>
    <row r="857">
      <c r="A857" s="10" t="n">
        <v>41418</v>
      </c>
      <c r="B857" s="13">
        <f>IF(VLOOKUP(A857,SP500相关数据!$B$11:$C$24727,2,TRUE)&lt;&gt;"",VLOOKUP(A857,SP500相关数据!$B$11:$C$24727,2,TRUE),IF(VLOOKUP(A857-1,SP500相关数据!$B$11:$C$24727,2,TRUE)&lt;&gt;"",VLOOKUP(A857-1,SP500相关数据!$B$11:$C$24727,2,TRUE),VLOOKUP(A857-2,SP500相关数据!$B$11:$C$24727,2,TRUE)))</f>
        <v/>
      </c>
      <c r="C857" s="13">
        <f>IFERROR(IF(VLOOKUP(A857,SP500相关数据!$B$11:$E$24727,4,TRUE)&lt;&gt;"",VLOOKUP(A857,SP500相关数据!$B$11:$E$24727,4,TRUE),IF(VLOOKUP(A857-1,SP500相关数据!$B$11:$E$24727,4,TRUE)&lt;&gt;"",VLOOKUP(A857-1,SP500相关数据!$B$11:$E$24727,4,TRUE),VLOOKUP(A857-2,SP500相关数据!$B$11:$E$24727,4,TRUE))),"")</f>
        <v/>
      </c>
      <c r="D857" s="13">
        <f>IF(VLOOKUP(A857,高收益利差!$A:$B,2,TRUE)&lt;&gt;"",VLOOKUP(A857,高收益利差!$A:$B,2,TRUE),IF(VLOOKUP(A857-1,高收益利差!$A:$B,2,TRUE)&lt;&gt;"",VLOOKUP(A857-1,高收益利差!$A:$B,2,TRUE),VLOOKUP(A857-2,高收益利差!$A:$B,2,TRUE)))</f>
        <v/>
      </c>
      <c r="E857" s="13">
        <f>IFERROR(VLOOKUP(A857,'10Y2Y'!$A:$B,2,TRUE),"")</f>
        <v/>
      </c>
      <c r="F857">
        <f>IFERROR(D857-D844,"")</f>
        <v/>
      </c>
      <c r="G857">
        <f>IFERROR(B857/AVERAGE(B818:B857)-1,"")</f>
        <v/>
      </c>
      <c r="H857">
        <f>IF(B857="","",IFERROR(AVERAGE(B818:B857)/AVERAGE(B805:B844)-1,""))</f>
        <v/>
      </c>
      <c r="I857">
        <f>IFERROR(VLOOKUP(A857,'Sahm Rule'!$A:$B,2,TRUE),"")</f>
        <v/>
      </c>
      <c r="J857" s="159">
        <f>IFERROR((B857/B844)^4-1-D857/100,"")</f>
        <v/>
      </c>
    </row>
    <row r="858">
      <c r="A858" s="10" t="n">
        <v>41425</v>
      </c>
      <c r="B858" s="13">
        <f>IF(VLOOKUP(A858,SP500相关数据!$B$11:$C$24727,2,TRUE)&lt;&gt;"",VLOOKUP(A858,SP500相关数据!$B$11:$C$24727,2,TRUE),IF(VLOOKUP(A858-1,SP500相关数据!$B$11:$C$24727,2,TRUE)&lt;&gt;"",VLOOKUP(A858-1,SP500相关数据!$B$11:$C$24727,2,TRUE),VLOOKUP(A858-2,SP500相关数据!$B$11:$C$24727,2,TRUE)))</f>
        <v/>
      </c>
      <c r="C858" s="13">
        <f>IFERROR(IF(VLOOKUP(A858,SP500相关数据!$B$11:$E$24727,4,TRUE)&lt;&gt;"",VLOOKUP(A858,SP500相关数据!$B$11:$E$24727,4,TRUE),IF(VLOOKUP(A858-1,SP500相关数据!$B$11:$E$24727,4,TRUE)&lt;&gt;"",VLOOKUP(A858-1,SP500相关数据!$B$11:$E$24727,4,TRUE),VLOOKUP(A858-2,SP500相关数据!$B$11:$E$24727,4,TRUE))),"")</f>
        <v/>
      </c>
      <c r="D858" s="13">
        <f>IF(VLOOKUP(A858,高收益利差!$A:$B,2,TRUE)&lt;&gt;"",VLOOKUP(A858,高收益利差!$A:$B,2,TRUE),IF(VLOOKUP(A858-1,高收益利差!$A:$B,2,TRUE)&lt;&gt;"",VLOOKUP(A858-1,高收益利差!$A:$B,2,TRUE),VLOOKUP(A858-2,高收益利差!$A:$B,2,TRUE)))</f>
        <v/>
      </c>
      <c r="E858" s="13">
        <f>IFERROR(VLOOKUP(A858,'10Y2Y'!$A:$B,2,TRUE),"")</f>
        <v/>
      </c>
      <c r="F858">
        <f>IFERROR(D858-D845,"")</f>
        <v/>
      </c>
      <c r="G858">
        <f>IFERROR(B858/AVERAGE(B819:B858)-1,"")</f>
        <v/>
      </c>
      <c r="H858">
        <f>IF(B858="","",IFERROR(AVERAGE(B819:B858)/AVERAGE(B806:B845)-1,""))</f>
        <v/>
      </c>
      <c r="I858">
        <f>IFERROR(VLOOKUP(A858,'Sahm Rule'!$A:$B,2,TRUE),"")</f>
        <v/>
      </c>
      <c r="J858" s="159">
        <f>IFERROR((B858/B845)^4-1-D858/100,"")</f>
        <v/>
      </c>
    </row>
    <row r="859">
      <c r="A859" s="10" t="n">
        <v>41432</v>
      </c>
      <c r="B859" s="13">
        <f>IF(VLOOKUP(A859,SP500相关数据!$B$11:$C$24727,2,TRUE)&lt;&gt;"",VLOOKUP(A859,SP500相关数据!$B$11:$C$24727,2,TRUE),IF(VLOOKUP(A859-1,SP500相关数据!$B$11:$C$24727,2,TRUE)&lt;&gt;"",VLOOKUP(A859-1,SP500相关数据!$B$11:$C$24727,2,TRUE),VLOOKUP(A859-2,SP500相关数据!$B$11:$C$24727,2,TRUE)))</f>
        <v/>
      </c>
      <c r="C859" s="13">
        <f>IFERROR(IF(VLOOKUP(A859,SP500相关数据!$B$11:$E$24727,4,TRUE)&lt;&gt;"",VLOOKUP(A859,SP500相关数据!$B$11:$E$24727,4,TRUE),IF(VLOOKUP(A859-1,SP500相关数据!$B$11:$E$24727,4,TRUE)&lt;&gt;"",VLOOKUP(A859-1,SP500相关数据!$B$11:$E$24727,4,TRUE),VLOOKUP(A859-2,SP500相关数据!$B$11:$E$24727,4,TRUE))),"")</f>
        <v/>
      </c>
      <c r="D859" s="13">
        <f>IF(VLOOKUP(A859,高收益利差!$A:$B,2,TRUE)&lt;&gt;"",VLOOKUP(A859,高收益利差!$A:$B,2,TRUE),IF(VLOOKUP(A859-1,高收益利差!$A:$B,2,TRUE)&lt;&gt;"",VLOOKUP(A859-1,高收益利差!$A:$B,2,TRUE),VLOOKUP(A859-2,高收益利差!$A:$B,2,TRUE)))</f>
        <v/>
      </c>
      <c r="E859" s="13">
        <f>IFERROR(VLOOKUP(A859,'10Y2Y'!$A:$B,2,TRUE),"")</f>
        <v/>
      </c>
      <c r="F859">
        <f>IFERROR(D859-D846,"")</f>
        <v/>
      </c>
      <c r="G859">
        <f>IFERROR(B859/AVERAGE(B820:B859)-1,"")</f>
        <v/>
      </c>
      <c r="H859">
        <f>IF(B859="","",IFERROR(AVERAGE(B820:B859)/AVERAGE(B807:B846)-1,""))</f>
        <v/>
      </c>
      <c r="I859">
        <f>IFERROR(VLOOKUP(A859,'Sahm Rule'!$A:$B,2,TRUE),"")</f>
        <v/>
      </c>
      <c r="J859" s="159">
        <f>IFERROR((B859/B846)^4-1-D859/100,"")</f>
        <v/>
      </c>
    </row>
    <row r="860">
      <c r="A860" s="10" t="n">
        <v>41439</v>
      </c>
      <c r="B860" s="13">
        <f>IF(VLOOKUP(A860,SP500相关数据!$B$11:$C$24727,2,TRUE)&lt;&gt;"",VLOOKUP(A860,SP500相关数据!$B$11:$C$24727,2,TRUE),IF(VLOOKUP(A860-1,SP500相关数据!$B$11:$C$24727,2,TRUE)&lt;&gt;"",VLOOKUP(A860-1,SP500相关数据!$B$11:$C$24727,2,TRUE),VLOOKUP(A860-2,SP500相关数据!$B$11:$C$24727,2,TRUE)))</f>
        <v/>
      </c>
      <c r="C860" s="13">
        <f>IFERROR(IF(VLOOKUP(A860,SP500相关数据!$B$11:$E$24727,4,TRUE)&lt;&gt;"",VLOOKUP(A860,SP500相关数据!$B$11:$E$24727,4,TRUE),IF(VLOOKUP(A860-1,SP500相关数据!$B$11:$E$24727,4,TRUE)&lt;&gt;"",VLOOKUP(A860-1,SP500相关数据!$B$11:$E$24727,4,TRUE),VLOOKUP(A860-2,SP500相关数据!$B$11:$E$24727,4,TRUE))),"")</f>
        <v/>
      </c>
      <c r="D860" s="13">
        <f>IF(VLOOKUP(A860,高收益利差!$A:$B,2,TRUE)&lt;&gt;"",VLOOKUP(A860,高收益利差!$A:$B,2,TRUE),IF(VLOOKUP(A860-1,高收益利差!$A:$B,2,TRUE)&lt;&gt;"",VLOOKUP(A860-1,高收益利差!$A:$B,2,TRUE),VLOOKUP(A860-2,高收益利差!$A:$B,2,TRUE)))</f>
        <v/>
      </c>
      <c r="E860" s="13">
        <f>IFERROR(VLOOKUP(A860,'10Y2Y'!$A:$B,2,TRUE),"")</f>
        <v/>
      </c>
      <c r="F860">
        <f>IFERROR(D860-D847,"")</f>
        <v/>
      </c>
      <c r="G860">
        <f>IFERROR(B860/AVERAGE(B821:B860)-1,"")</f>
        <v/>
      </c>
      <c r="H860">
        <f>IF(B860="","",IFERROR(AVERAGE(B821:B860)/AVERAGE(B808:B847)-1,""))</f>
        <v/>
      </c>
      <c r="I860">
        <f>IFERROR(VLOOKUP(A860,'Sahm Rule'!$A:$B,2,TRUE),"")</f>
        <v/>
      </c>
      <c r="J860" s="159">
        <f>IFERROR((B860/B847)^4-1-D860/100,"")</f>
        <v/>
      </c>
    </row>
    <row r="861">
      <c r="A861" s="10" t="n">
        <v>41446</v>
      </c>
      <c r="B861" s="13">
        <f>IF(VLOOKUP(A861,SP500相关数据!$B$11:$C$24727,2,TRUE)&lt;&gt;"",VLOOKUP(A861,SP500相关数据!$B$11:$C$24727,2,TRUE),IF(VLOOKUP(A861-1,SP500相关数据!$B$11:$C$24727,2,TRUE)&lt;&gt;"",VLOOKUP(A861-1,SP500相关数据!$B$11:$C$24727,2,TRUE),VLOOKUP(A861-2,SP500相关数据!$B$11:$C$24727,2,TRUE)))</f>
        <v/>
      </c>
      <c r="C861" s="13">
        <f>IFERROR(IF(VLOOKUP(A861,SP500相关数据!$B$11:$E$24727,4,TRUE)&lt;&gt;"",VLOOKUP(A861,SP500相关数据!$B$11:$E$24727,4,TRUE),IF(VLOOKUP(A861-1,SP500相关数据!$B$11:$E$24727,4,TRUE)&lt;&gt;"",VLOOKUP(A861-1,SP500相关数据!$B$11:$E$24727,4,TRUE),VLOOKUP(A861-2,SP500相关数据!$B$11:$E$24727,4,TRUE))),"")</f>
        <v/>
      </c>
      <c r="D861" s="13">
        <f>IF(VLOOKUP(A861,高收益利差!$A:$B,2,TRUE)&lt;&gt;"",VLOOKUP(A861,高收益利差!$A:$B,2,TRUE),IF(VLOOKUP(A861-1,高收益利差!$A:$B,2,TRUE)&lt;&gt;"",VLOOKUP(A861-1,高收益利差!$A:$B,2,TRUE),VLOOKUP(A861-2,高收益利差!$A:$B,2,TRUE)))</f>
        <v/>
      </c>
      <c r="E861" s="13">
        <f>IFERROR(VLOOKUP(A861,'10Y2Y'!$A:$B,2,TRUE),"")</f>
        <v/>
      </c>
      <c r="F861">
        <f>IFERROR(D861-D848,"")</f>
        <v/>
      </c>
      <c r="G861">
        <f>IFERROR(B861/AVERAGE(B822:B861)-1,"")</f>
        <v/>
      </c>
      <c r="H861">
        <f>IF(B861="","",IFERROR(AVERAGE(B822:B861)/AVERAGE(B809:B848)-1,""))</f>
        <v/>
      </c>
      <c r="I861">
        <f>IFERROR(VLOOKUP(A861,'Sahm Rule'!$A:$B,2,TRUE),"")</f>
        <v/>
      </c>
      <c r="J861" s="159">
        <f>IFERROR((B861/B848)^4-1-D861/100,"")</f>
        <v/>
      </c>
    </row>
    <row r="862">
      <c r="A862" s="10" t="n">
        <v>41453</v>
      </c>
      <c r="B862" s="13">
        <f>IF(VLOOKUP(A862,SP500相关数据!$B$11:$C$24727,2,TRUE)&lt;&gt;"",VLOOKUP(A862,SP500相关数据!$B$11:$C$24727,2,TRUE),IF(VLOOKUP(A862-1,SP500相关数据!$B$11:$C$24727,2,TRUE)&lt;&gt;"",VLOOKUP(A862-1,SP500相关数据!$B$11:$C$24727,2,TRUE),VLOOKUP(A862-2,SP500相关数据!$B$11:$C$24727,2,TRUE)))</f>
        <v/>
      </c>
      <c r="C862" s="13">
        <f>IFERROR(IF(VLOOKUP(A862,SP500相关数据!$B$11:$E$24727,4,TRUE)&lt;&gt;"",VLOOKUP(A862,SP500相关数据!$B$11:$E$24727,4,TRUE),IF(VLOOKUP(A862-1,SP500相关数据!$B$11:$E$24727,4,TRUE)&lt;&gt;"",VLOOKUP(A862-1,SP500相关数据!$B$11:$E$24727,4,TRUE),VLOOKUP(A862-2,SP500相关数据!$B$11:$E$24727,4,TRUE))),"")</f>
        <v/>
      </c>
      <c r="D862" s="13">
        <f>IF(VLOOKUP(A862,高收益利差!$A:$B,2,TRUE)&lt;&gt;"",VLOOKUP(A862,高收益利差!$A:$B,2,TRUE),IF(VLOOKUP(A862-1,高收益利差!$A:$B,2,TRUE)&lt;&gt;"",VLOOKUP(A862-1,高收益利差!$A:$B,2,TRUE),VLOOKUP(A862-2,高收益利差!$A:$B,2,TRUE)))</f>
        <v/>
      </c>
      <c r="E862" s="13">
        <f>IFERROR(VLOOKUP(A862,'10Y2Y'!$A:$B,2,TRUE),"")</f>
        <v/>
      </c>
      <c r="F862">
        <f>IFERROR(D862-D849,"")</f>
        <v/>
      </c>
      <c r="G862">
        <f>IFERROR(B862/AVERAGE(B823:B862)-1,"")</f>
        <v/>
      </c>
      <c r="H862">
        <f>IF(B862="","",IFERROR(AVERAGE(B823:B862)/AVERAGE(B810:B849)-1,""))</f>
        <v/>
      </c>
      <c r="I862">
        <f>IFERROR(VLOOKUP(A862,'Sahm Rule'!$A:$B,2,TRUE),"")</f>
        <v/>
      </c>
      <c r="J862" s="159">
        <f>IFERROR((B862/B849)^4-1-D862/100,"")</f>
        <v/>
      </c>
    </row>
    <row r="863">
      <c r="A863" s="10" t="n">
        <v>41460</v>
      </c>
      <c r="B863" s="13">
        <f>IF(VLOOKUP(A863,SP500相关数据!$B$11:$C$24727,2,TRUE)&lt;&gt;"",VLOOKUP(A863,SP500相关数据!$B$11:$C$24727,2,TRUE),IF(VLOOKUP(A863-1,SP500相关数据!$B$11:$C$24727,2,TRUE)&lt;&gt;"",VLOOKUP(A863-1,SP500相关数据!$B$11:$C$24727,2,TRUE),VLOOKUP(A863-2,SP500相关数据!$B$11:$C$24727,2,TRUE)))</f>
        <v/>
      </c>
      <c r="C863" s="13">
        <f>IFERROR(IF(VLOOKUP(A863,SP500相关数据!$B$11:$E$24727,4,TRUE)&lt;&gt;"",VLOOKUP(A863,SP500相关数据!$B$11:$E$24727,4,TRUE),IF(VLOOKUP(A863-1,SP500相关数据!$B$11:$E$24727,4,TRUE)&lt;&gt;"",VLOOKUP(A863-1,SP500相关数据!$B$11:$E$24727,4,TRUE),VLOOKUP(A863-2,SP500相关数据!$B$11:$E$24727,4,TRUE))),"")</f>
        <v/>
      </c>
      <c r="D863" s="13">
        <f>IF(VLOOKUP(A863,高收益利差!$A:$B,2,TRUE)&lt;&gt;"",VLOOKUP(A863,高收益利差!$A:$B,2,TRUE),IF(VLOOKUP(A863-1,高收益利差!$A:$B,2,TRUE)&lt;&gt;"",VLOOKUP(A863-1,高收益利差!$A:$B,2,TRUE),VLOOKUP(A863-2,高收益利差!$A:$B,2,TRUE)))</f>
        <v/>
      </c>
      <c r="E863" s="13">
        <f>IFERROR(VLOOKUP(A863,'10Y2Y'!$A:$B,2,TRUE),"")</f>
        <v/>
      </c>
      <c r="F863">
        <f>IFERROR(D863-D850,"")</f>
        <v/>
      </c>
      <c r="G863">
        <f>IFERROR(B863/AVERAGE(B824:B863)-1,"")</f>
        <v/>
      </c>
      <c r="H863">
        <f>IF(B863="","",IFERROR(AVERAGE(B824:B863)/AVERAGE(B811:B850)-1,""))</f>
        <v/>
      </c>
      <c r="I863">
        <f>IFERROR(VLOOKUP(A863,'Sahm Rule'!$A:$B,2,TRUE),"")</f>
        <v/>
      </c>
      <c r="J863" s="159">
        <f>IFERROR((B863/B850)^4-1-D863/100,"")</f>
        <v/>
      </c>
    </row>
    <row r="864">
      <c r="A864" s="10" t="n">
        <v>41467</v>
      </c>
      <c r="B864" s="13">
        <f>IF(VLOOKUP(A864,SP500相关数据!$B$11:$C$24727,2,TRUE)&lt;&gt;"",VLOOKUP(A864,SP500相关数据!$B$11:$C$24727,2,TRUE),IF(VLOOKUP(A864-1,SP500相关数据!$B$11:$C$24727,2,TRUE)&lt;&gt;"",VLOOKUP(A864-1,SP500相关数据!$B$11:$C$24727,2,TRUE),VLOOKUP(A864-2,SP500相关数据!$B$11:$C$24727,2,TRUE)))</f>
        <v/>
      </c>
      <c r="C864" s="13">
        <f>IFERROR(IF(VLOOKUP(A864,SP500相关数据!$B$11:$E$24727,4,TRUE)&lt;&gt;"",VLOOKUP(A864,SP500相关数据!$B$11:$E$24727,4,TRUE),IF(VLOOKUP(A864-1,SP500相关数据!$B$11:$E$24727,4,TRUE)&lt;&gt;"",VLOOKUP(A864-1,SP500相关数据!$B$11:$E$24727,4,TRUE),VLOOKUP(A864-2,SP500相关数据!$B$11:$E$24727,4,TRUE))),"")</f>
        <v/>
      </c>
      <c r="D864" s="13">
        <f>IF(VLOOKUP(A864,高收益利差!$A:$B,2,TRUE)&lt;&gt;"",VLOOKUP(A864,高收益利差!$A:$B,2,TRUE),IF(VLOOKUP(A864-1,高收益利差!$A:$B,2,TRUE)&lt;&gt;"",VLOOKUP(A864-1,高收益利差!$A:$B,2,TRUE),VLOOKUP(A864-2,高收益利差!$A:$B,2,TRUE)))</f>
        <v/>
      </c>
      <c r="E864" s="13">
        <f>IFERROR(VLOOKUP(A864,'10Y2Y'!$A:$B,2,TRUE),"")</f>
        <v/>
      </c>
      <c r="F864">
        <f>IFERROR(D864-D851,"")</f>
        <v/>
      </c>
      <c r="G864">
        <f>IFERROR(B864/AVERAGE(B825:B864)-1,"")</f>
        <v/>
      </c>
      <c r="H864">
        <f>IF(B864="","",IFERROR(AVERAGE(B825:B864)/AVERAGE(B812:B851)-1,""))</f>
        <v/>
      </c>
      <c r="I864">
        <f>IFERROR(VLOOKUP(A864,'Sahm Rule'!$A:$B,2,TRUE),"")</f>
        <v/>
      </c>
      <c r="J864" s="159">
        <f>IFERROR((B864/B851)^4-1-D864/100,"")</f>
        <v/>
      </c>
    </row>
    <row r="865">
      <c r="A865" s="10" t="n">
        <v>41474</v>
      </c>
      <c r="B865" s="13">
        <f>IF(VLOOKUP(A865,SP500相关数据!$B$11:$C$24727,2,TRUE)&lt;&gt;"",VLOOKUP(A865,SP500相关数据!$B$11:$C$24727,2,TRUE),IF(VLOOKUP(A865-1,SP500相关数据!$B$11:$C$24727,2,TRUE)&lt;&gt;"",VLOOKUP(A865-1,SP500相关数据!$B$11:$C$24727,2,TRUE),VLOOKUP(A865-2,SP500相关数据!$B$11:$C$24727,2,TRUE)))</f>
        <v/>
      </c>
      <c r="C865" s="13">
        <f>IFERROR(IF(VLOOKUP(A865,SP500相关数据!$B$11:$E$24727,4,TRUE)&lt;&gt;"",VLOOKUP(A865,SP500相关数据!$B$11:$E$24727,4,TRUE),IF(VLOOKUP(A865-1,SP500相关数据!$B$11:$E$24727,4,TRUE)&lt;&gt;"",VLOOKUP(A865-1,SP500相关数据!$B$11:$E$24727,4,TRUE),VLOOKUP(A865-2,SP500相关数据!$B$11:$E$24727,4,TRUE))),"")</f>
        <v/>
      </c>
      <c r="D865" s="13">
        <f>IF(VLOOKUP(A865,高收益利差!$A:$B,2,TRUE)&lt;&gt;"",VLOOKUP(A865,高收益利差!$A:$B,2,TRUE),IF(VLOOKUP(A865-1,高收益利差!$A:$B,2,TRUE)&lt;&gt;"",VLOOKUP(A865-1,高收益利差!$A:$B,2,TRUE),VLOOKUP(A865-2,高收益利差!$A:$B,2,TRUE)))</f>
        <v/>
      </c>
      <c r="E865" s="13">
        <f>IFERROR(VLOOKUP(A865,'10Y2Y'!$A:$B,2,TRUE),"")</f>
        <v/>
      </c>
      <c r="F865">
        <f>IFERROR(D865-D852,"")</f>
        <v/>
      </c>
      <c r="G865">
        <f>IFERROR(B865/AVERAGE(B826:B865)-1,"")</f>
        <v/>
      </c>
      <c r="H865">
        <f>IF(B865="","",IFERROR(AVERAGE(B826:B865)/AVERAGE(B813:B852)-1,""))</f>
        <v/>
      </c>
      <c r="I865">
        <f>IFERROR(VLOOKUP(A865,'Sahm Rule'!$A:$B,2,TRUE),"")</f>
        <v/>
      </c>
      <c r="J865" s="159">
        <f>IFERROR((B865/B852)^4-1-D865/100,"")</f>
        <v/>
      </c>
    </row>
    <row r="866">
      <c r="A866" s="10" t="n">
        <v>41481</v>
      </c>
      <c r="B866" s="13">
        <f>IF(VLOOKUP(A866,SP500相关数据!$B$11:$C$24727,2,TRUE)&lt;&gt;"",VLOOKUP(A866,SP500相关数据!$B$11:$C$24727,2,TRUE),IF(VLOOKUP(A866-1,SP500相关数据!$B$11:$C$24727,2,TRUE)&lt;&gt;"",VLOOKUP(A866-1,SP500相关数据!$B$11:$C$24727,2,TRUE),VLOOKUP(A866-2,SP500相关数据!$B$11:$C$24727,2,TRUE)))</f>
        <v/>
      </c>
      <c r="C866" s="13">
        <f>IFERROR(IF(VLOOKUP(A866,SP500相关数据!$B$11:$E$24727,4,TRUE)&lt;&gt;"",VLOOKUP(A866,SP500相关数据!$B$11:$E$24727,4,TRUE),IF(VLOOKUP(A866-1,SP500相关数据!$B$11:$E$24727,4,TRUE)&lt;&gt;"",VLOOKUP(A866-1,SP500相关数据!$B$11:$E$24727,4,TRUE),VLOOKUP(A866-2,SP500相关数据!$B$11:$E$24727,4,TRUE))),"")</f>
        <v/>
      </c>
      <c r="D866" s="13">
        <f>IF(VLOOKUP(A866,高收益利差!$A:$B,2,TRUE)&lt;&gt;"",VLOOKUP(A866,高收益利差!$A:$B,2,TRUE),IF(VLOOKUP(A866-1,高收益利差!$A:$B,2,TRUE)&lt;&gt;"",VLOOKUP(A866-1,高收益利差!$A:$B,2,TRUE),VLOOKUP(A866-2,高收益利差!$A:$B,2,TRUE)))</f>
        <v/>
      </c>
      <c r="E866" s="13">
        <f>IFERROR(VLOOKUP(A866,'10Y2Y'!$A:$B,2,TRUE),"")</f>
        <v/>
      </c>
      <c r="F866">
        <f>IFERROR(D866-D853,"")</f>
        <v/>
      </c>
      <c r="G866">
        <f>IFERROR(B866/AVERAGE(B827:B866)-1,"")</f>
        <v/>
      </c>
      <c r="H866">
        <f>IF(B866="","",IFERROR(AVERAGE(B827:B866)/AVERAGE(B814:B853)-1,""))</f>
        <v/>
      </c>
      <c r="I866">
        <f>IFERROR(VLOOKUP(A866,'Sahm Rule'!$A:$B,2,TRUE),"")</f>
        <v/>
      </c>
      <c r="J866" s="159">
        <f>IFERROR((B866/B853)^4-1-D866/100,"")</f>
        <v/>
      </c>
    </row>
    <row r="867">
      <c r="A867" s="10" t="n">
        <v>41488</v>
      </c>
      <c r="B867" s="13">
        <f>IF(VLOOKUP(A867,SP500相关数据!$B$11:$C$24727,2,TRUE)&lt;&gt;"",VLOOKUP(A867,SP500相关数据!$B$11:$C$24727,2,TRUE),IF(VLOOKUP(A867-1,SP500相关数据!$B$11:$C$24727,2,TRUE)&lt;&gt;"",VLOOKUP(A867-1,SP500相关数据!$B$11:$C$24727,2,TRUE),VLOOKUP(A867-2,SP500相关数据!$B$11:$C$24727,2,TRUE)))</f>
        <v/>
      </c>
      <c r="C867" s="13">
        <f>IFERROR(IF(VLOOKUP(A867,SP500相关数据!$B$11:$E$24727,4,TRUE)&lt;&gt;"",VLOOKUP(A867,SP500相关数据!$B$11:$E$24727,4,TRUE),IF(VLOOKUP(A867-1,SP500相关数据!$B$11:$E$24727,4,TRUE)&lt;&gt;"",VLOOKUP(A867-1,SP500相关数据!$B$11:$E$24727,4,TRUE),VLOOKUP(A867-2,SP500相关数据!$B$11:$E$24727,4,TRUE))),"")</f>
        <v/>
      </c>
      <c r="D867" s="13">
        <f>IF(VLOOKUP(A867,高收益利差!$A:$B,2,TRUE)&lt;&gt;"",VLOOKUP(A867,高收益利差!$A:$B,2,TRUE),IF(VLOOKUP(A867-1,高收益利差!$A:$B,2,TRUE)&lt;&gt;"",VLOOKUP(A867-1,高收益利差!$A:$B,2,TRUE),VLOOKUP(A867-2,高收益利差!$A:$B,2,TRUE)))</f>
        <v/>
      </c>
      <c r="E867" s="13">
        <f>IFERROR(VLOOKUP(A867,'10Y2Y'!$A:$B,2,TRUE),"")</f>
        <v/>
      </c>
      <c r="F867">
        <f>IFERROR(D867-D854,"")</f>
        <v/>
      </c>
      <c r="G867">
        <f>IFERROR(B867/AVERAGE(B828:B867)-1,"")</f>
        <v/>
      </c>
      <c r="H867">
        <f>IF(B867="","",IFERROR(AVERAGE(B828:B867)/AVERAGE(B815:B854)-1,""))</f>
        <v/>
      </c>
      <c r="I867">
        <f>IFERROR(VLOOKUP(A867,'Sahm Rule'!$A:$B,2,TRUE),"")</f>
        <v/>
      </c>
      <c r="J867" s="159">
        <f>IFERROR((B867/B854)^4-1-D867/100,"")</f>
        <v/>
      </c>
    </row>
    <row r="868">
      <c r="A868" s="10" t="n">
        <v>41495</v>
      </c>
      <c r="B868" s="13">
        <f>IF(VLOOKUP(A868,SP500相关数据!$B$11:$C$24727,2,TRUE)&lt;&gt;"",VLOOKUP(A868,SP500相关数据!$B$11:$C$24727,2,TRUE),IF(VLOOKUP(A868-1,SP500相关数据!$B$11:$C$24727,2,TRUE)&lt;&gt;"",VLOOKUP(A868-1,SP500相关数据!$B$11:$C$24727,2,TRUE),VLOOKUP(A868-2,SP500相关数据!$B$11:$C$24727,2,TRUE)))</f>
        <v/>
      </c>
      <c r="C868" s="13">
        <f>IFERROR(IF(VLOOKUP(A868,SP500相关数据!$B$11:$E$24727,4,TRUE)&lt;&gt;"",VLOOKUP(A868,SP500相关数据!$B$11:$E$24727,4,TRUE),IF(VLOOKUP(A868-1,SP500相关数据!$B$11:$E$24727,4,TRUE)&lt;&gt;"",VLOOKUP(A868-1,SP500相关数据!$B$11:$E$24727,4,TRUE),VLOOKUP(A868-2,SP500相关数据!$B$11:$E$24727,4,TRUE))),"")</f>
        <v/>
      </c>
      <c r="D868" s="13">
        <f>IF(VLOOKUP(A868,高收益利差!$A:$B,2,TRUE)&lt;&gt;"",VLOOKUP(A868,高收益利差!$A:$B,2,TRUE),IF(VLOOKUP(A868-1,高收益利差!$A:$B,2,TRUE)&lt;&gt;"",VLOOKUP(A868-1,高收益利差!$A:$B,2,TRUE),VLOOKUP(A868-2,高收益利差!$A:$B,2,TRUE)))</f>
        <v/>
      </c>
      <c r="E868" s="13">
        <f>IFERROR(VLOOKUP(A868,'10Y2Y'!$A:$B,2,TRUE),"")</f>
        <v/>
      </c>
      <c r="F868">
        <f>IFERROR(D868-D855,"")</f>
        <v/>
      </c>
      <c r="G868">
        <f>IFERROR(B868/AVERAGE(B829:B868)-1,"")</f>
        <v/>
      </c>
      <c r="H868">
        <f>IF(B868="","",IFERROR(AVERAGE(B829:B868)/AVERAGE(B816:B855)-1,""))</f>
        <v/>
      </c>
      <c r="I868">
        <f>IFERROR(VLOOKUP(A868,'Sahm Rule'!$A:$B,2,TRUE),"")</f>
        <v/>
      </c>
      <c r="J868" s="159">
        <f>IFERROR((B868/B855)^4-1-D868/100,"")</f>
        <v/>
      </c>
    </row>
    <row r="869">
      <c r="A869" s="10" t="n">
        <v>41502</v>
      </c>
      <c r="B869" s="13">
        <f>IF(VLOOKUP(A869,SP500相关数据!$B$11:$C$24727,2,TRUE)&lt;&gt;"",VLOOKUP(A869,SP500相关数据!$B$11:$C$24727,2,TRUE),IF(VLOOKUP(A869-1,SP500相关数据!$B$11:$C$24727,2,TRUE)&lt;&gt;"",VLOOKUP(A869-1,SP500相关数据!$B$11:$C$24727,2,TRUE),VLOOKUP(A869-2,SP500相关数据!$B$11:$C$24727,2,TRUE)))</f>
        <v/>
      </c>
      <c r="C869" s="13">
        <f>IFERROR(IF(VLOOKUP(A869,SP500相关数据!$B$11:$E$24727,4,TRUE)&lt;&gt;"",VLOOKUP(A869,SP500相关数据!$B$11:$E$24727,4,TRUE),IF(VLOOKUP(A869-1,SP500相关数据!$B$11:$E$24727,4,TRUE)&lt;&gt;"",VLOOKUP(A869-1,SP500相关数据!$B$11:$E$24727,4,TRUE),VLOOKUP(A869-2,SP500相关数据!$B$11:$E$24727,4,TRUE))),"")</f>
        <v/>
      </c>
      <c r="D869" s="13">
        <f>IF(VLOOKUP(A869,高收益利差!$A:$B,2,TRUE)&lt;&gt;"",VLOOKUP(A869,高收益利差!$A:$B,2,TRUE),IF(VLOOKUP(A869-1,高收益利差!$A:$B,2,TRUE)&lt;&gt;"",VLOOKUP(A869-1,高收益利差!$A:$B,2,TRUE),VLOOKUP(A869-2,高收益利差!$A:$B,2,TRUE)))</f>
        <v/>
      </c>
      <c r="E869" s="13">
        <f>IFERROR(VLOOKUP(A869,'10Y2Y'!$A:$B,2,TRUE),"")</f>
        <v/>
      </c>
      <c r="F869">
        <f>IFERROR(D869-D856,"")</f>
        <v/>
      </c>
      <c r="G869">
        <f>IFERROR(B869/AVERAGE(B830:B869)-1,"")</f>
        <v/>
      </c>
      <c r="H869">
        <f>IF(B869="","",IFERROR(AVERAGE(B830:B869)/AVERAGE(B817:B856)-1,""))</f>
        <v/>
      </c>
      <c r="I869">
        <f>IFERROR(VLOOKUP(A869,'Sahm Rule'!$A:$B,2,TRUE),"")</f>
        <v/>
      </c>
      <c r="J869" s="159">
        <f>IFERROR((B869/B856)^4-1-D869/100,"")</f>
        <v/>
      </c>
    </row>
    <row r="870">
      <c r="A870" s="10" t="n">
        <v>41509</v>
      </c>
      <c r="B870" s="13">
        <f>IF(VLOOKUP(A870,SP500相关数据!$B$11:$C$24727,2,TRUE)&lt;&gt;"",VLOOKUP(A870,SP500相关数据!$B$11:$C$24727,2,TRUE),IF(VLOOKUP(A870-1,SP500相关数据!$B$11:$C$24727,2,TRUE)&lt;&gt;"",VLOOKUP(A870-1,SP500相关数据!$B$11:$C$24727,2,TRUE),VLOOKUP(A870-2,SP500相关数据!$B$11:$C$24727,2,TRUE)))</f>
        <v/>
      </c>
      <c r="C870" s="13">
        <f>IFERROR(IF(VLOOKUP(A870,SP500相关数据!$B$11:$E$24727,4,TRUE)&lt;&gt;"",VLOOKUP(A870,SP500相关数据!$B$11:$E$24727,4,TRUE),IF(VLOOKUP(A870-1,SP500相关数据!$B$11:$E$24727,4,TRUE)&lt;&gt;"",VLOOKUP(A870-1,SP500相关数据!$B$11:$E$24727,4,TRUE),VLOOKUP(A870-2,SP500相关数据!$B$11:$E$24727,4,TRUE))),"")</f>
        <v/>
      </c>
      <c r="D870" s="13">
        <f>IF(VLOOKUP(A870,高收益利差!$A:$B,2,TRUE)&lt;&gt;"",VLOOKUP(A870,高收益利差!$A:$B,2,TRUE),IF(VLOOKUP(A870-1,高收益利差!$A:$B,2,TRUE)&lt;&gt;"",VLOOKUP(A870-1,高收益利差!$A:$B,2,TRUE),VLOOKUP(A870-2,高收益利差!$A:$B,2,TRUE)))</f>
        <v/>
      </c>
      <c r="E870" s="13">
        <f>IFERROR(VLOOKUP(A870,'10Y2Y'!$A:$B,2,TRUE),"")</f>
        <v/>
      </c>
      <c r="F870">
        <f>IFERROR(D870-D857,"")</f>
        <v/>
      </c>
      <c r="G870">
        <f>IFERROR(B870/AVERAGE(B831:B870)-1,"")</f>
        <v/>
      </c>
      <c r="H870">
        <f>IF(B870="","",IFERROR(AVERAGE(B831:B870)/AVERAGE(B818:B857)-1,""))</f>
        <v/>
      </c>
      <c r="I870">
        <f>IFERROR(VLOOKUP(A870,'Sahm Rule'!$A:$B,2,TRUE),"")</f>
        <v/>
      </c>
      <c r="J870" s="159">
        <f>IFERROR((B870/B857)^4-1-D870/100,"")</f>
        <v/>
      </c>
    </row>
    <row r="871">
      <c r="A871" s="10" t="n">
        <v>41516</v>
      </c>
      <c r="B871" s="13">
        <f>IF(VLOOKUP(A871,SP500相关数据!$B$11:$C$24727,2,TRUE)&lt;&gt;"",VLOOKUP(A871,SP500相关数据!$B$11:$C$24727,2,TRUE),IF(VLOOKUP(A871-1,SP500相关数据!$B$11:$C$24727,2,TRUE)&lt;&gt;"",VLOOKUP(A871-1,SP500相关数据!$B$11:$C$24727,2,TRUE),VLOOKUP(A871-2,SP500相关数据!$B$11:$C$24727,2,TRUE)))</f>
        <v/>
      </c>
      <c r="C871" s="13">
        <f>IFERROR(IF(VLOOKUP(A871,SP500相关数据!$B$11:$E$24727,4,TRUE)&lt;&gt;"",VLOOKUP(A871,SP500相关数据!$B$11:$E$24727,4,TRUE),IF(VLOOKUP(A871-1,SP500相关数据!$B$11:$E$24727,4,TRUE)&lt;&gt;"",VLOOKUP(A871-1,SP500相关数据!$B$11:$E$24727,4,TRUE),VLOOKUP(A871-2,SP500相关数据!$B$11:$E$24727,4,TRUE))),"")</f>
        <v/>
      </c>
      <c r="D871" s="13">
        <f>IF(VLOOKUP(A871,高收益利差!$A:$B,2,TRUE)&lt;&gt;"",VLOOKUP(A871,高收益利差!$A:$B,2,TRUE),IF(VLOOKUP(A871-1,高收益利差!$A:$B,2,TRUE)&lt;&gt;"",VLOOKUP(A871-1,高收益利差!$A:$B,2,TRUE),VLOOKUP(A871-2,高收益利差!$A:$B,2,TRUE)))</f>
        <v/>
      </c>
      <c r="E871" s="13">
        <f>IFERROR(VLOOKUP(A871,'10Y2Y'!$A:$B,2,TRUE),"")</f>
        <v/>
      </c>
      <c r="F871">
        <f>IFERROR(D871-D858,"")</f>
        <v/>
      </c>
      <c r="G871">
        <f>IFERROR(B871/AVERAGE(B832:B871)-1,"")</f>
        <v/>
      </c>
      <c r="H871">
        <f>IF(B871="","",IFERROR(AVERAGE(B832:B871)/AVERAGE(B819:B858)-1,""))</f>
        <v/>
      </c>
      <c r="I871">
        <f>IFERROR(VLOOKUP(A871,'Sahm Rule'!$A:$B,2,TRUE),"")</f>
        <v/>
      </c>
      <c r="J871" s="159">
        <f>IFERROR((B871/B858)^4-1-D871/100,"")</f>
        <v/>
      </c>
    </row>
    <row r="872">
      <c r="A872" s="10" t="n">
        <v>41523</v>
      </c>
      <c r="B872" s="13">
        <f>IF(VLOOKUP(A872,SP500相关数据!$B$11:$C$24727,2,TRUE)&lt;&gt;"",VLOOKUP(A872,SP500相关数据!$B$11:$C$24727,2,TRUE),IF(VLOOKUP(A872-1,SP500相关数据!$B$11:$C$24727,2,TRUE)&lt;&gt;"",VLOOKUP(A872-1,SP500相关数据!$B$11:$C$24727,2,TRUE),VLOOKUP(A872-2,SP500相关数据!$B$11:$C$24727,2,TRUE)))</f>
        <v/>
      </c>
      <c r="C872" s="13">
        <f>IFERROR(IF(VLOOKUP(A872,SP500相关数据!$B$11:$E$24727,4,TRUE)&lt;&gt;"",VLOOKUP(A872,SP500相关数据!$B$11:$E$24727,4,TRUE),IF(VLOOKUP(A872-1,SP500相关数据!$B$11:$E$24727,4,TRUE)&lt;&gt;"",VLOOKUP(A872-1,SP500相关数据!$B$11:$E$24727,4,TRUE),VLOOKUP(A872-2,SP500相关数据!$B$11:$E$24727,4,TRUE))),"")</f>
        <v/>
      </c>
      <c r="D872" s="13">
        <f>IF(VLOOKUP(A872,高收益利差!$A:$B,2,TRUE)&lt;&gt;"",VLOOKUP(A872,高收益利差!$A:$B,2,TRUE),IF(VLOOKUP(A872-1,高收益利差!$A:$B,2,TRUE)&lt;&gt;"",VLOOKUP(A872-1,高收益利差!$A:$B,2,TRUE),VLOOKUP(A872-2,高收益利差!$A:$B,2,TRUE)))</f>
        <v/>
      </c>
      <c r="E872" s="13">
        <f>IFERROR(VLOOKUP(A872,'10Y2Y'!$A:$B,2,TRUE),"")</f>
        <v/>
      </c>
      <c r="F872">
        <f>IFERROR(D872-D859,"")</f>
        <v/>
      </c>
      <c r="G872">
        <f>IFERROR(B872/AVERAGE(B833:B872)-1,"")</f>
        <v/>
      </c>
      <c r="H872">
        <f>IF(B872="","",IFERROR(AVERAGE(B833:B872)/AVERAGE(B820:B859)-1,""))</f>
        <v/>
      </c>
      <c r="I872">
        <f>IFERROR(VLOOKUP(A872,'Sahm Rule'!$A:$B,2,TRUE),"")</f>
        <v/>
      </c>
      <c r="J872" s="159">
        <f>IFERROR((B872/B859)^4-1-D872/100,"")</f>
        <v/>
      </c>
    </row>
    <row r="873">
      <c r="A873" s="10" t="n">
        <v>41530</v>
      </c>
      <c r="B873" s="13">
        <f>IF(VLOOKUP(A873,SP500相关数据!$B$11:$C$24727,2,TRUE)&lt;&gt;"",VLOOKUP(A873,SP500相关数据!$B$11:$C$24727,2,TRUE),IF(VLOOKUP(A873-1,SP500相关数据!$B$11:$C$24727,2,TRUE)&lt;&gt;"",VLOOKUP(A873-1,SP500相关数据!$B$11:$C$24727,2,TRUE),VLOOKUP(A873-2,SP500相关数据!$B$11:$C$24727,2,TRUE)))</f>
        <v/>
      </c>
      <c r="C873" s="13">
        <f>IFERROR(IF(VLOOKUP(A873,SP500相关数据!$B$11:$E$24727,4,TRUE)&lt;&gt;"",VLOOKUP(A873,SP500相关数据!$B$11:$E$24727,4,TRUE),IF(VLOOKUP(A873-1,SP500相关数据!$B$11:$E$24727,4,TRUE)&lt;&gt;"",VLOOKUP(A873-1,SP500相关数据!$B$11:$E$24727,4,TRUE),VLOOKUP(A873-2,SP500相关数据!$B$11:$E$24727,4,TRUE))),"")</f>
        <v/>
      </c>
      <c r="D873" s="13">
        <f>IF(VLOOKUP(A873,高收益利差!$A:$B,2,TRUE)&lt;&gt;"",VLOOKUP(A873,高收益利差!$A:$B,2,TRUE),IF(VLOOKUP(A873-1,高收益利差!$A:$B,2,TRUE)&lt;&gt;"",VLOOKUP(A873-1,高收益利差!$A:$B,2,TRUE),VLOOKUP(A873-2,高收益利差!$A:$B,2,TRUE)))</f>
        <v/>
      </c>
      <c r="E873" s="13">
        <f>IFERROR(VLOOKUP(A873,'10Y2Y'!$A:$B,2,TRUE),"")</f>
        <v/>
      </c>
      <c r="F873">
        <f>IFERROR(D873-D860,"")</f>
        <v/>
      </c>
      <c r="G873">
        <f>IFERROR(B873/AVERAGE(B834:B873)-1,"")</f>
        <v/>
      </c>
      <c r="H873">
        <f>IF(B873="","",IFERROR(AVERAGE(B834:B873)/AVERAGE(B821:B860)-1,""))</f>
        <v/>
      </c>
      <c r="I873">
        <f>IFERROR(VLOOKUP(A873,'Sahm Rule'!$A:$B,2,TRUE),"")</f>
        <v/>
      </c>
      <c r="J873" s="159">
        <f>IFERROR((B873/B860)^4-1-D873/100,"")</f>
        <v/>
      </c>
    </row>
    <row r="874">
      <c r="A874" s="10" t="n">
        <v>41537</v>
      </c>
      <c r="B874" s="13">
        <f>IF(VLOOKUP(A874,SP500相关数据!$B$11:$C$24727,2,TRUE)&lt;&gt;"",VLOOKUP(A874,SP500相关数据!$B$11:$C$24727,2,TRUE),IF(VLOOKUP(A874-1,SP500相关数据!$B$11:$C$24727,2,TRUE)&lt;&gt;"",VLOOKUP(A874-1,SP500相关数据!$B$11:$C$24727,2,TRUE),VLOOKUP(A874-2,SP500相关数据!$B$11:$C$24727,2,TRUE)))</f>
        <v/>
      </c>
      <c r="C874" s="13">
        <f>IFERROR(IF(VLOOKUP(A874,SP500相关数据!$B$11:$E$24727,4,TRUE)&lt;&gt;"",VLOOKUP(A874,SP500相关数据!$B$11:$E$24727,4,TRUE),IF(VLOOKUP(A874-1,SP500相关数据!$B$11:$E$24727,4,TRUE)&lt;&gt;"",VLOOKUP(A874-1,SP500相关数据!$B$11:$E$24727,4,TRUE),VLOOKUP(A874-2,SP500相关数据!$B$11:$E$24727,4,TRUE))),"")</f>
        <v/>
      </c>
      <c r="D874" s="13">
        <f>IF(VLOOKUP(A874,高收益利差!$A:$B,2,TRUE)&lt;&gt;"",VLOOKUP(A874,高收益利差!$A:$B,2,TRUE),IF(VLOOKUP(A874-1,高收益利差!$A:$B,2,TRUE)&lt;&gt;"",VLOOKUP(A874-1,高收益利差!$A:$B,2,TRUE),VLOOKUP(A874-2,高收益利差!$A:$B,2,TRUE)))</f>
        <v/>
      </c>
      <c r="E874" s="13">
        <f>IFERROR(VLOOKUP(A874,'10Y2Y'!$A:$B,2,TRUE),"")</f>
        <v/>
      </c>
      <c r="F874">
        <f>IFERROR(D874-D861,"")</f>
        <v/>
      </c>
      <c r="G874">
        <f>IFERROR(B874/AVERAGE(B835:B874)-1,"")</f>
        <v/>
      </c>
      <c r="H874">
        <f>IF(B874="","",IFERROR(AVERAGE(B835:B874)/AVERAGE(B822:B861)-1,""))</f>
        <v/>
      </c>
      <c r="I874">
        <f>IFERROR(VLOOKUP(A874,'Sahm Rule'!$A:$B,2,TRUE),"")</f>
        <v/>
      </c>
      <c r="J874" s="159">
        <f>IFERROR((B874/B861)^4-1-D874/100,"")</f>
        <v/>
      </c>
    </row>
    <row r="875">
      <c r="A875" s="10" t="n">
        <v>41544</v>
      </c>
      <c r="B875" s="13">
        <f>IF(VLOOKUP(A875,SP500相关数据!$B$11:$C$24727,2,TRUE)&lt;&gt;"",VLOOKUP(A875,SP500相关数据!$B$11:$C$24727,2,TRUE),IF(VLOOKUP(A875-1,SP500相关数据!$B$11:$C$24727,2,TRUE)&lt;&gt;"",VLOOKUP(A875-1,SP500相关数据!$B$11:$C$24727,2,TRUE),VLOOKUP(A875-2,SP500相关数据!$B$11:$C$24727,2,TRUE)))</f>
        <v/>
      </c>
      <c r="C875" s="13">
        <f>IFERROR(IF(VLOOKUP(A875,SP500相关数据!$B$11:$E$24727,4,TRUE)&lt;&gt;"",VLOOKUP(A875,SP500相关数据!$B$11:$E$24727,4,TRUE),IF(VLOOKUP(A875-1,SP500相关数据!$B$11:$E$24727,4,TRUE)&lt;&gt;"",VLOOKUP(A875-1,SP500相关数据!$B$11:$E$24727,4,TRUE),VLOOKUP(A875-2,SP500相关数据!$B$11:$E$24727,4,TRUE))),"")</f>
        <v/>
      </c>
      <c r="D875" s="13">
        <f>IF(VLOOKUP(A875,高收益利差!$A:$B,2,TRUE)&lt;&gt;"",VLOOKUP(A875,高收益利差!$A:$B,2,TRUE),IF(VLOOKUP(A875-1,高收益利差!$A:$B,2,TRUE)&lt;&gt;"",VLOOKUP(A875-1,高收益利差!$A:$B,2,TRUE),VLOOKUP(A875-2,高收益利差!$A:$B,2,TRUE)))</f>
        <v/>
      </c>
      <c r="E875" s="13">
        <f>IFERROR(VLOOKUP(A875,'10Y2Y'!$A:$B,2,TRUE),"")</f>
        <v/>
      </c>
      <c r="F875">
        <f>IFERROR(D875-D862,"")</f>
        <v/>
      </c>
      <c r="G875">
        <f>IFERROR(B875/AVERAGE(B836:B875)-1,"")</f>
        <v/>
      </c>
      <c r="H875">
        <f>IF(B875="","",IFERROR(AVERAGE(B836:B875)/AVERAGE(B823:B862)-1,""))</f>
        <v/>
      </c>
      <c r="I875">
        <f>IFERROR(VLOOKUP(A875,'Sahm Rule'!$A:$B,2,TRUE),"")</f>
        <v/>
      </c>
      <c r="J875" s="159">
        <f>IFERROR((B875/B862)^4-1-D875/100,"")</f>
        <v/>
      </c>
    </row>
    <row r="876">
      <c r="A876" s="10" t="n">
        <v>41551</v>
      </c>
      <c r="B876" s="13">
        <f>IF(VLOOKUP(A876,SP500相关数据!$B$11:$C$24727,2,TRUE)&lt;&gt;"",VLOOKUP(A876,SP500相关数据!$B$11:$C$24727,2,TRUE),IF(VLOOKUP(A876-1,SP500相关数据!$B$11:$C$24727,2,TRUE)&lt;&gt;"",VLOOKUP(A876-1,SP500相关数据!$B$11:$C$24727,2,TRUE),VLOOKUP(A876-2,SP500相关数据!$B$11:$C$24727,2,TRUE)))</f>
        <v/>
      </c>
      <c r="C876" s="13">
        <f>IFERROR(IF(VLOOKUP(A876,SP500相关数据!$B$11:$E$24727,4,TRUE)&lt;&gt;"",VLOOKUP(A876,SP500相关数据!$B$11:$E$24727,4,TRUE),IF(VLOOKUP(A876-1,SP500相关数据!$B$11:$E$24727,4,TRUE)&lt;&gt;"",VLOOKUP(A876-1,SP500相关数据!$B$11:$E$24727,4,TRUE),VLOOKUP(A876-2,SP500相关数据!$B$11:$E$24727,4,TRUE))),"")</f>
        <v/>
      </c>
      <c r="D876" s="13">
        <f>IF(VLOOKUP(A876,高收益利差!$A:$B,2,TRUE)&lt;&gt;"",VLOOKUP(A876,高收益利差!$A:$B,2,TRUE),IF(VLOOKUP(A876-1,高收益利差!$A:$B,2,TRUE)&lt;&gt;"",VLOOKUP(A876-1,高收益利差!$A:$B,2,TRUE),VLOOKUP(A876-2,高收益利差!$A:$B,2,TRUE)))</f>
        <v/>
      </c>
      <c r="E876" s="13">
        <f>IFERROR(VLOOKUP(A876,'10Y2Y'!$A:$B,2,TRUE),"")</f>
        <v/>
      </c>
      <c r="F876">
        <f>IFERROR(D876-D863,"")</f>
        <v/>
      </c>
      <c r="G876">
        <f>IFERROR(B876/AVERAGE(B837:B876)-1,"")</f>
        <v/>
      </c>
      <c r="H876">
        <f>IF(B876="","",IFERROR(AVERAGE(B837:B876)/AVERAGE(B824:B863)-1,""))</f>
        <v/>
      </c>
      <c r="I876">
        <f>IFERROR(VLOOKUP(A876,'Sahm Rule'!$A:$B,2,TRUE),"")</f>
        <v/>
      </c>
      <c r="J876" s="159">
        <f>IFERROR((B876/B863)^4-1-D876/100,"")</f>
        <v/>
      </c>
    </row>
    <row r="877">
      <c r="A877" s="10" t="n">
        <v>41558</v>
      </c>
      <c r="B877" s="13">
        <f>IF(VLOOKUP(A877,SP500相关数据!$B$11:$C$24727,2,TRUE)&lt;&gt;"",VLOOKUP(A877,SP500相关数据!$B$11:$C$24727,2,TRUE),IF(VLOOKUP(A877-1,SP500相关数据!$B$11:$C$24727,2,TRUE)&lt;&gt;"",VLOOKUP(A877-1,SP500相关数据!$B$11:$C$24727,2,TRUE),VLOOKUP(A877-2,SP500相关数据!$B$11:$C$24727,2,TRUE)))</f>
        <v/>
      </c>
      <c r="C877" s="13">
        <f>IFERROR(IF(VLOOKUP(A877,SP500相关数据!$B$11:$E$24727,4,TRUE)&lt;&gt;"",VLOOKUP(A877,SP500相关数据!$B$11:$E$24727,4,TRUE),IF(VLOOKUP(A877-1,SP500相关数据!$B$11:$E$24727,4,TRUE)&lt;&gt;"",VLOOKUP(A877-1,SP500相关数据!$B$11:$E$24727,4,TRUE),VLOOKUP(A877-2,SP500相关数据!$B$11:$E$24727,4,TRUE))),"")</f>
        <v/>
      </c>
      <c r="D877" s="13">
        <f>IF(VLOOKUP(A877,高收益利差!$A:$B,2,TRUE)&lt;&gt;"",VLOOKUP(A877,高收益利差!$A:$B,2,TRUE),IF(VLOOKUP(A877-1,高收益利差!$A:$B,2,TRUE)&lt;&gt;"",VLOOKUP(A877-1,高收益利差!$A:$B,2,TRUE),VLOOKUP(A877-2,高收益利差!$A:$B,2,TRUE)))</f>
        <v/>
      </c>
      <c r="E877" s="13">
        <f>IFERROR(VLOOKUP(A877,'10Y2Y'!$A:$B,2,TRUE),"")</f>
        <v/>
      </c>
      <c r="F877">
        <f>IFERROR(D877-D864,"")</f>
        <v/>
      </c>
      <c r="G877">
        <f>IFERROR(B877/AVERAGE(B838:B877)-1,"")</f>
        <v/>
      </c>
      <c r="H877">
        <f>IF(B877="","",IFERROR(AVERAGE(B838:B877)/AVERAGE(B825:B864)-1,""))</f>
        <v/>
      </c>
      <c r="I877">
        <f>IFERROR(VLOOKUP(A877,'Sahm Rule'!$A:$B,2,TRUE),"")</f>
        <v/>
      </c>
      <c r="J877" s="159">
        <f>IFERROR((B877/B864)^4-1-D877/100,"")</f>
        <v/>
      </c>
    </row>
    <row r="878">
      <c r="A878" s="10" t="n">
        <v>41565</v>
      </c>
      <c r="B878" s="13">
        <f>IF(VLOOKUP(A878,SP500相关数据!$B$11:$C$24727,2,TRUE)&lt;&gt;"",VLOOKUP(A878,SP500相关数据!$B$11:$C$24727,2,TRUE),IF(VLOOKUP(A878-1,SP500相关数据!$B$11:$C$24727,2,TRUE)&lt;&gt;"",VLOOKUP(A878-1,SP500相关数据!$B$11:$C$24727,2,TRUE),VLOOKUP(A878-2,SP500相关数据!$B$11:$C$24727,2,TRUE)))</f>
        <v/>
      </c>
      <c r="C878" s="13">
        <f>IFERROR(IF(VLOOKUP(A878,SP500相关数据!$B$11:$E$24727,4,TRUE)&lt;&gt;"",VLOOKUP(A878,SP500相关数据!$B$11:$E$24727,4,TRUE),IF(VLOOKUP(A878-1,SP500相关数据!$B$11:$E$24727,4,TRUE)&lt;&gt;"",VLOOKUP(A878-1,SP500相关数据!$B$11:$E$24727,4,TRUE),VLOOKUP(A878-2,SP500相关数据!$B$11:$E$24727,4,TRUE))),"")</f>
        <v/>
      </c>
      <c r="D878" s="13">
        <f>IF(VLOOKUP(A878,高收益利差!$A:$B,2,TRUE)&lt;&gt;"",VLOOKUP(A878,高收益利差!$A:$B,2,TRUE),IF(VLOOKUP(A878-1,高收益利差!$A:$B,2,TRUE)&lt;&gt;"",VLOOKUP(A878-1,高收益利差!$A:$B,2,TRUE),VLOOKUP(A878-2,高收益利差!$A:$B,2,TRUE)))</f>
        <v/>
      </c>
      <c r="E878" s="13">
        <f>IFERROR(VLOOKUP(A878,'10Y2Y'!$A:$B,2,TRUE),"")</f>
        <v/>
      </c>
      <c r="F878">
        <f>IFERROR(D878-D865,"")</f>
        <v/>
      </c>
      <c r="G878">
        <f>IFERROR(B878/AVERAGE(B839:B878)-1,"")</f>
        <v/>
      </c>
      <c r="H878">
        <f>IF(B878="","",IFERROR(AVERAGE(B839:B878)/AVERAGE(B826:B865)-1,""))</f>
        <v/>
      </c>
      <c r="I878">
        <f>IFERROR(VLOOKUP(A878,'Sahm Rule'!$A:$B,2,TRUE),"")</f>
        <v/>
      </c>
      <c r="J878" s="159">
        <f>IFERROR((B878/B865)^4-1-D878/100,"")</f>
        <v/>
      </c>
    </row>
    <row r="879">
      <c r="A879" s="10" t="n">
        <v>41572</v>
      </c>
      <c r="B879" s="13">
        <f>IF(VLOOKUP(A879,SP500相关数据!$B$11:$C$24727,2,TRUE)&lt;&gt;"",VLOOKUP(A879,SP500相关数据!$B$11:$C$24727,2,TRUE),IF(VLOOKUP(A879-1,SP500相关数据!$B$11:$C$24727,2,TRUE)&lt;&gt;"",VLOOKUP(A879-1,SP500相关数据!$B$11:$C$24727,2,TRUE),VLOOKUP(A879-2,SP500相关数据!$B$11:$C$24727,2,TRUE)))</f>
        <v/>
      </c>
      <c r="C879" s="13">
        <f>IFERROR(IF(VLOOKUP(A879,SP500相关数据!$B$11:$E$24727,4,TRUE)&lt;&gt;"",VLOOKUP(A879,SP500相关数据!$B$11:$E$24727,4,TRUE),IF(VLOOKUP(A879-1,SP500相关数据!$B$11:$E$24727,4,TRUE)&lt;&gt;"",VLOOKUP(A879-1,SP500相关数据!$B$11:$E$24727,4,TRUE),VLOOKUP(A879-2,SP500相关数据!$B$11:$E$24727,4,TRUE))),"")</f>
        <v/>
      </c>
      <c r="D879" s="13">
        <f>IF(VLOOKUP(A879,高收益利差!$A:$B,2,TRUE)&lt;&gt;"",VLOOKUP(A879,高收益利差!$A:$B,2,TRUE),IF(VLOOKUP(A879-1,高收益利差!$A:$B,2,TRUE)&lt;&gt;"",VLOOKUP(A879-1,高收益利差!$A:$B,2,TRUE),VLOOKUP(A879-2,高收益利差!$A:$B,2,TRUE)))</f>
        <v/>
      </c>
      <c r="E879" s="13">
        <f>IFERROR(VLOOKUP(A879,'10Y2Y'!$A:$B,2,TRUE),"")</f>
        <v/>
      </c>
      <c r="F879">
        <f>IFERROR(D879-D866,"")</f>
        <v/>
      </c>
      <c r="G879">
        <f>IFERROR(B879/AVERAGE(B840:B879)-1,"")</f>
        <v/>
      </c>
      <c r="H879">
        <f>IF(B879="","",IFERROR(AVERAGE(B840:B879)/AVERAGE(B827:B866)-1,""))</f>
        <v/>
      </c>
      <c r="I879">
        <f>IFERROR(VLOOKUP(A879,'Sahm Rule'!$A:$B,2,TRUE),"")</f>
        <v/>
      </c>
      <c r="J879" s="159">
        <f>IFERROR((B879/B866)^4-1-D879/100,"")</f>
        <v/>
      </c>
    </row>
    <row r="880">
      <c r="A880" s="10" t="n">
        <v>41579</v>
      </c>
      <c r="B880" s="13">
        <f>IF(VLOOKUP(A880,SP500相关数据!$B$11:$C$24727,2,TRUE)&lt;&gt;"",VLOOKUP(A880,SP500相关数据!$B$11:$C$24727,2,TRUE),IF(VLOOKUP(A880-1,SP500相关数据!$B$11:$C$24727,2,TRUE)&lt;&gt;"",VLOOKUP(A880-1,SP500相关数据!$B$11:$C$24727,2,TRUE),VLOOKUP(A880-2,SP500相关数据!$B$11:$C$24727,2,TRUE)))</f>
        <v/>
      </c>
      <c r="C880" s="13">
        <f>IFERROR(IF(VLOOKUP(A880,SP500相关数据!$B$11:$E$24727,4,TRUE)&lt;&gt;"",VLOOKUP(A880,SP500相关数据!$B$11:$E$24727,4,TRUE),IF(VLOOKUP(A880-1,SP500相关数据!$B$11:$E$24727,4,TRUE)&lt;&gt;"",VLOOKUP(A880-1,SP500相关数据!$B$11:$E$24727,4,TRUE),VLOOKUP(A880-2,SP500相关数据!$B$11:$E$24727,4,TRUE))),"")</f>
        <v/>
      </c>
      <c r="D880" s="13">
        <f>IF(VLOOKUP(A880,高收益利差!$A:$B,2,TRUE)&lt;&gt;"",VLOOKUP(A880,高收益利差!$A:$B,2,TRUE),IF(VLOOKUP(A880-1,高收益利差!$A:$B,2,TRUE)&lt;&gt;"",VLOOKUP(A880-1,高收益利差!$A:$B,2,TRUE),VLOOKUP(A880-2,高收益利差!$A:$B,2,TRUE)))</f>
        <v/>
      </c>
      <c r="E880" s="13">
        <f>IFERROR(VLOOKUP(A880,'10Y2Y'!$A:$B,2,TRUE),"")</f>
        <v/>
      </c>
      <c r="F880">
        <f>IFERROR(D880-D867,"")</f>
        <v/>
      </c>
      <c r="G880">
        <f>IFERROR(B880/AVERAGE(B841:B880)-1,"")</f>
        <v/>
      </c>
      <c r="H880">
        <f>IF(B880="","",IFERROR(AVERAGE(B841:B880)/AVERAGE(B828:B867)-1,""))</f>
        <v/>
      </c>
      <c r="I880">
        <f>IFERROR(VLOOKUP(A880,'Sahm Rule'!$A:$B,2,TRUE),"")</f>
        <v/>
      </c>
      <c r="J880" s="159">
        <f>IFERROR((B880/B867)^4-1-D880/100,"")</f>
        <v/>
      </c>
    </row>
    <row r="881">
      <c r="A881" s="10" t="n">
        <v>41586</v>
      </c>
      <c r="B881" s="13">
        <f>IF(VLOOKUP(A881,SP500相关数据!$B$11:$C$24727,2,TRUE)&lt;&gt;"",VLOOKUP(A881,SP500相关数据!$B$11:$C$24727,2,TRUE),IF(VLOOKUP(A881-1,SP500相关数据!$B$11:$C$24727,2,TRUE)&lt;&gt;"",VLOOKUP(A881-1,SP500相关数据!$B$11:$C$24727,2,TRUE),VLOOKUP(A881-2,SP500相关数据!$B$11:$C$24727,2,TRUE)))</f>
        <v/>
      </c>
      <c r="C881" s="13">
        <f>IFERROR(IF(VLOOKUP(A881,SP500相关数据!$B$11:$E$24727,4,TRUE)&lt;&gt;"",VLOOKUP(A881,SP500相关数据!$B$11:$E$24727,4,TRUE),IF(VLOOKUP(A881-1,SP500相关数据!$B$11:$E$24727,4,TRUE)&lt;&gt;"",VLOOKUP(A881-1,SP500相关数据!$B$11:$E$24727,4,TRUE),VLOOKUP(A881-2,SP500相关数据!$B$11:$E$24727,4,TRUE))),"")</f>
        <v/>
      </c>
      <c r="D881" s="13">
        <f>IF(VLOOKUP(A881,高收益利差!$A:$B,2,TRUE)&lt;&gt;"",VLOOKUP(A881,高收益利差!$A:$B,2,TRUE),IF(VLOOKUP(A881-1,高收益利差!$A:$B,2,TRUE)&lt;&gt;"",VLOOKUP(A881-1,高收益利差!$A:$B,2,TRUE),VLOOKUP(A881-2,高收益利差!$A:$B,2,TRUE)))</f>
        <v/>
      </c>
      <c r="E881" s="13">
        <f>IFERROR(VLOOKUP(A881,'10Y2Y'!$A:$B,2,TRUE),"")</f>
        <v/>
      </c>
      <c r="F881">
        <f>IFERROR(D881-D868,"")</f>
        <v/>
      </c>
      <c r="G881">
        <f>IFERROR(B881/AVERAGE(B842:B881)-1,"")</f>
        <v/>
      </c>
      <c r="H881">
        <f>IF(B881="","",IFERROR(AVERAGE(B842:B881)/AVERAGE(B829:B868)-1,""))</f>
        <v/>
      </c>
      <c r="I881">
        <f>IFERROR(VLOOKUP(A881,'Sahm Rule'!$A:$B,2,TRUE),"")</f>
        <v/>
      </c>
      <c r="J881" s="159">
        <f>IFERROR((B881/B868)^4-1-D881/100,"")</f>
        <v/>
      </c>
    </row>
    <row r="882">
      <c r="A882" s="10" t="n">
        <v>41593</v>
      </c>
      <c r="B882" s="13">
        <f>IF(VLOOKUP(A882,SP500相关数据!$B$11:$C$24727,2,TRUE)&lt;&gt;"",VLOOKUP(A882,SP500相关数据!$B$11:$C$24727,2,TRUE),IF(VLOOKUP(A882-1,SP500相关数据!$B$11:$C$24727,2,TRUE)&lt;&gt;"",VLOOKUP(A882-1,SP500相关数据!$B$11:$C$24727,2,TRUE),VLOOKUP(A882-2,SP500相关数据!$B$11:$C$24727,2,TRUE)))</f>
        <v/>
      </c>
      <c r="C882" s="13">
        <f>IFERROR(IF(VLOOKUP(A882,SP500相关数据!$B$11:$E$24727,4,TRUE)&lt;&gt;"",VLOOKUP(A882,SP500相关数据!$B$11:$E$24727,4,TRUE),IF(VLOOKUP(A882-1,SP500相关数据!$B$11:$E$24727,4,TRUE)&lt;&gt;"",VLOOKUP(A882-1,SP500相关数据!$B$11:$E$24727,4,TRUE),VLOOKUP(A882-2,SP500相关数据!$B$11:$E$24727,4,TRUE))),"")</f>
        <v/>
      </c>
      <c r="D882" s="13">
        <f>IF(VLOOKUP(A882,高收益利差!$A:$B,2,TRUE)&lt;&gt;"",VLOOKUP(A882,高收益利差!$A:$B,2,TRUE),IF(VLOOKUP(A882-1,高收益利差!$A:$B,2,TRUE)&lt;&gt;"",VLOOKUP(A882-1,高收益利差!$A:$B,2,TRUE),VLOOKUP(A882-2,高收益利差!$A:$B,2,TRUE)))</f>
        <v/>
      </c>
      <c r="E882" s="13">
        <f>IFERROR(VLOOKUP(A882,'10Y2Y'!$A:$B,2,TRUE),"")</f>
        <v/>
      </c>
      <c r="F882">
        <f>IFERROR(D882-D869,"")</f>
        <v/>
      </c>
      <c r="G882">
        <f>IFERROR(B882/AVERAGE(B843:B882)-1,"")</f>
        <v/>
      </c>
      <c r="H882">
        <f>IF(B882="","",IFERROR(AVERAGE(B843:B882)/AVERAGE(B830:B869)-1,""))</f>
        <v/>
      </c>
      <c r="I882">
        <f>IFERROR(VLOOKUP(A882,'Sahm Rule'!$A:$B,2,TRUE),"")</f>
        <v/>
      </c>
      <c r="J882" s="159">
        <f>IFERROR((B882/B869)^4-1-D882/100,"")</f>
        <v/>
      </c>
    </row>
    <row r="883">
      <c r="A883" s="10" t="n">
        <v>41600</v>
      </c>
      <c r="B883" s="13">
        <f>IF(VLOOKUP(A883,SP500相关数据!$B$11:$C$24727,2,TRUE)&lt;&gt;"",VLOOKUP(A883,SP500相关数据!$B$11:$C$24727,2,TRUE),IF(VLOOKUP(A883-1,SP500相关数据!$B$11:$C$24727,2,TRUE)&lt;&gt;"",VLOOKUP(A883-1,SP500相关数据!$B$11:$C$24727,2,TRUE),VLOOKUP(A883-2,SP500相关数据!$B$11:$C$24727,2,TRUE)))</f>
        <v/>
      </c>
      <c r="C883" s="13">
        <f>IFERROR(IF(VLOOKUP(A883,SP500相关数据!$B$11:$E$24727,4,TRUE)&lt;&gt;"",VLOOKUP(A883,SP500相关数据!$B$11:$E$24727,4,TRUE),IF(VLOOKUP(A883-1,SP500相关数据!$B$11:$E$24727,4,TRUE)&lt;&gt;"",VLOOKUP(A883-1,SP500相关数据!$B$11:$E$24727,4,TRUE),VLOOKUP(A883-2,SP500相关数据!$B$11:$E$24727,4,TRUE))),"")</f>
        <v/>
      </c>
      <c r="D883" s="13">
        <f>IF(VLOOKUP(A883,高收益利差!$A:$B,2,TRUE)&lt;&gt;"",VLOOKUP(A883,高收益利差!$A:$B,2,TRUE),IF(VLOOKUP(A883-1,高收益利差!$A:$B,2,TRUE)&lt;&gt;"",VLOOKUP(A883-1,高收益利差!$A:$B,2,TRUE),VLOOKUP(A883-2,高收益利差!$A:$B,2,TRUE)))</f>
        <v/>
      </c>
      <c r="E883" s="13">
        <f>IFERROR(VLOOKUP(A883,'10Y2Y'!$A:$B,2,TRUE),"")</f>
        <v/>
      </c>
      <c r="F883">
        <f>IFERROR(D883-D870,"")</f>
        <v/>
      </c>
      <c r="G883">
        <f>IFERROR(B883/AVERAGE(B844:B883)-1,"")</f>
        <v/>
      </c>
      <c r="H883">
        <f>IF(B883="","",IFERROR(AVERAGE(B844:B883)/AVERAGE(B831:B870)-1,""))</f>
        <v/>
      </c>
      <c r="I883">
        <f>IFERROR(VLOOKUP(A883,'Sahm Rule'!$A:$B,2,TRUE),"")</f>
        <v/>
      </c>
      <c r="J883" s="159">
        <f>IFERROR((B883/B870)^4-1-D883/100,"")</f>
        <v/>
      </c>
    </row>
    <row r="884">
      <c r="A884" s="10" t="n">
        <v>41607</v>
      </c>
      <c r="B884" s="13">
        <f>IF(VLOOKUP(A884,SP500相关数据!$B$11:$C$24727,2,TRUE)&lt;&gt;"",VLOOKUP(A884,SP500相关数据!$B$11:$C$24727,2,TRUE),IF(VLOOKUP(A884-1,SP500相关数据!$B$11:$C$24727,2,TRUE)&lt;&gt;"",VLOOKUP(A884-1,SP500相关数据!$B$11:$C$24727,2,TRUE),VLOOKUP(A884-2,SP500相关数据!$B$11:$C$24727,2,TRUE)))</f>
        <v/>
      </c>
      <c r="C884" s="13">
        <f>IFERROR(IF(VLOOKUP(A884,SP500相关数据!$B$11:$E$24727,4,TRUE)&lt;&gt;"",VLOOKUP(A884,SP500相关数据!$B$11:$E$24727,4,TRUE),IF(VLOOKUP(A884-1,SP500相关数据!$B$11:$E$24727,4,TRUE)&lt;&gt;"",VLOOKUP(A884-1,SP500相关数据!$B$11:$E$24727,4,TRUE),VLOOKUP(A884-2,SP500相关数据!$B$11:$E$24727,4,TRUE))),"")</f>
        <v/>
      </c>
      <c r="D884" s="13">
        <f>IF(VLOOKUP(A884,高收益利差!$A:$B,2,TRUE)&lt;&gt;"",VLOOKUP(A884,高收益利差!$A:$B,2,TRUE),IF(VLOOKUP(A884-1,高收益利差!$A:$B,2,TRUE)&lt;&gt;"",VLOOKUP(A884-1,高收益利差!$A:$B,2,TRUE),VLOOKUP(A884-2,高收益利差!$A:$B,2,TRUE)))</f>
        <v/>
      </c>
      <c r="E884" s="13">
        <f>IFERROR(VLOOKUP(A884,'10Y2Y'!$A:$B,2,TRUE),"")</f>
        <v/>
      </c>
      <c r="F884">
        <f>IFERROR(D884-D871,"")</f>
        <v/>
      </c>
      <c r="G884">
        <f>IFERROR(B884/AVERAGE(B845:B884)-1,"")</f>
        <v/>
      </c>
      <c r="H884">
        <f>IF(B884="","",IFERROR(AVERAGE(B845:B884)/AVERAGE(B832:B871)-1,""))</f>
        <v/>
      </c>
      <c r="I884">
        <f>IFERROR(VLOOKUP(A884,'Sahm Rule'!$A:$B,2,TRUE),"")</f>
        <v/>
      </c>
      <c r="J884" s="159">
        <f>IFERROR((B884/B871)^4-1-D884/100,"")</f>
        <v/>
      </c>
    </row>
    <row r="885">
      <c r="A885" s="10" t="n">
        <v>41614</v>
      </c>
      <c r="B885" s="13">
        <f>IF(VLOOKUP(A885,SP500相关数据!$B$11:$C$24727,2,TRUE)&lt;&gt;"",VLOOKUP(A885,SP500相关数据!$B$11:$C$24727,2,TRUE),IF(VLOOKUP(A885-1,SP500相关数据!$B$11:$C$24727,2,TRUE)&lt;&gt;"",VLOOKUP(A885-1,SP500相关数据!$B$11:$C$24727,2,TRUE),VLOOKUP(A885-2,SP500相关数据!$B$11:$C$24727,2,TRUE)))</f>
        <v/>
      </c>
      <c r="C885" s="13">
        <f>IFERROR(IF(VLOOKUP(A885,SP500相关数据!$B$11:$E$24727,4,TRUE)&lt;&gt;"",VLOOKUP(A885,SP500相关数据!$B$11:$E$24727,4,TRUE),IF(VLOOKUP(A885-1,SP500相关数据!$B$11:$E$24727,4,TRUE)&lt;&gt;"",VLOOKUP(A885-1,SP500相关数据!$B$11:$E$24727,4,TRUE),VLOOKUP(A885-2,SP500相关数据!$B$11:$E$24727,4,TRUE))),"")</f>
        <v/>
      </c>
      <c r="D885" s="13">
        <f>IF(VLOOKUP(A885,高收益利差!$A:$B,2,TRUE)&lt;&gt;"",VLOOKUP(A885,高收益利差!$A:$B,2,TRUE),IF(VLOOKUP(A885-1,高收益利差!$A:$B,2,TRUE)&lt;&gt;"",VLOOKUP(A885-1,高收益利差!$A:$B,2,TRUE),VLOOKUP(A885-2,高收益利差!$A:$B,2,TRUE)))</f>
        <v/>
      </c>
      <c r="E885" s="13">
        <f>IFERROR(VLOOKUP(A885,'10Y2Y'!$A:$B,2,TRUE),"")</f>
        <v/>
      </c>
      <c r="F885">
        <f>IFERROR(D885-D872,"")</f>
        <v/>
      </c>
      <c r="G885">
        <f>IFERROR(B885/AVERAGE(B846:B885)-1,"")</f>
        <v/>
      </c>
      <c r="H885">
        <f>IF(B885="","",IFERROR(AVERAGE(B846:B885)/AVERAGE(B833:B872)-1,""))</f>
        <v/>
      </c>
      <c r="I885">
        <f>IFERROR(VLOOKUP(A885,'Sahm Rule'!$A:$B,2,TRUE),"")</f>
        <v/>
      </c>
      <c r="J885" s="159">
        <f>IFERROR((B885/B872)^4-1-D885/100,"")</f>
        <v/>
      </c>
    </row>
    <row r="886">
      <c r="A886" s="10" t="n">
        <v>41621</v>
      </c>
      <c r="B886" s="13">
        <f>IF(VLOOKUP(A886,SP500相关数据!$B$11:$C$24727,2,TRUE)&lt;&gt;"",VLOOKUP(A886,SP500相关数据!$B$11:$C$24727,2,TRUE),IF(VLOOKUP(A886-1,SP500相关数据!$B$11:$C$24727,2,TRUE)&lt;&gt;"",VLOOKUP(A886-1,SP500相关数据!$B$11:$C$24727,2,TRUE),VLOOKUP(A886-2,SP500相关数据!$B$11:$C$24727,2,TRUE)))</f>
        <v/>
      </c>
      <c r="C886" s="13">
        <f>IFERROR(IF(VLOOKUP(A886,SP500相关数据!$B$11:$E$24727,4,TRUE)&lt;&gt;"",VLOOKUP(A886,SP500相关数据!$B$11:$E$24727,4,TRUE),IF(VLOOKUP(A886-1,SP500相关数据!$B$11:$E$24727,4,TRUE)&lt;&gt;"",VLOOKUP(A886-1,SP500相关数据!$B$11:$E$24727,4,TRUE),VLOOKUP(A886-2,SP500相关数据!$B$11:$E$24727,4,TRUE))),"")</f>
        <v/>
      </c>
      <c r="D886" s="13">
        <f>IF(VLOOKUP(A886,高收益利差!$A:$B,2,TRUE)&lt;&gt;"",VLOOKUP(A886,高收益利差!$A:$B,2,TRUE),IF(VLOOKUP(A886-1,高收益利差!$A:$B,2,TRUE)&lt;&gt;"",VLOOKUP(A886-1,高收益利差!$A:$B,2,TRUE),VLOOKUP(A886-2,高收益利差!$A:$B,2,TRUE)))</f>
        <v/>
      </c>
      <c r="E886" s="13">
        <f>IFERROR(VLOOKUP(A886,'10Y2Y'!$A:$B,2,TRUE),"")</f>
        <v/>
      </c>
      <c r="F886">
        <f>IFERROR(D886-D873,"")</f>
        <v/>
      </c>
      <c r="G886">
        <f>IFERROR(B886/AVERAGE(B847:B886)-1,"")</f>
        <v/>
      </c>
      <c r="H886">
        <f>IF(B886="","",IFERROR(AVERAGE(B847:B886)/AVERAGE(B834:B873)-1,""))</f>
        <v/>
      </c>
      <c r="I886">
        <f>IFERROR(VLOOKUP(A886,'Sahm Rule'!$A:$B,2,TRUE),"")</f>
        <v/>
      </c>
      <c r="J886" s="159">
        <f>IFERROR((B886/B873)^4-1-D886/100,"")</f>
        <v/>
      </c>
    </row>
    <row r="887">
      <c r="A887" s="10" t="n">
        <v>41628</v>
      </c>
      <c r="B887" s="13">
        <f>IF(VLOOKUP(A887,SP500相关数据!$B$11:$C$24727,2,TRUE)&lt;&gt;"",VLOOKUP(A887,SP500相关数据!$B$11:$C$24727,2,TRUE),IF(VLOOKUP(A887-1,SP500相关数据!$B$11:$C$24727,2,TRUE)&lt;&gt;"",VLOOKUP(A887-1,SP500相关数据!$B$11:$C$24727,2,TRUE),VLOOKUP(A887-2,SP500相关数据!$B$11:$C$24727,2,TRUE)))</f>
        <v/>
      </c>
      <c r="C887" s="13">
        <f>IFERROR(IF(VLOOKUP(A887,SP500相关数据!$B$11:$E$24727,4,TRUE)&lt;&gt;"",VLOOKUP(A887,SP500相关数据!$B$11:$E$24727,4,TRUE),IF(VLOOKUP(A887-1,SP500相关数据!$B$11:$E$24727,4,TRUE)&lt;&gt;"",VLOOKUP(A887-1,SP500相关数据!$B$11:$E$24727,4,TRUE),VLOOKUP(A887-2,SP500相关数据!$B$11:$E$24727,4,TRUE))),"")</f>
        <v/>
      </c>
      <c r="D887" s="13">
        <f>IF(VLOOKUP(A887,高收益利差!$A:$B,2,TRUE)&lt;&gt;"",VLOOKUP(A887,高收益利差!$A:$B,2,TRUE),IF(VLOOKUP(A887-1,高收益利差!$A:$B,2,TRUE)&lt;&gt;"",VLOOKUP(A887-1,高收益利差!$A:$B,2,TRUE),VLOOKUP(A887-2,高收益利差!$A:$B,2,TRUE)))</f>
        <v/>
      </c>
      <c r="E887" s="13">
        <f>IFERROR(VLOOKUP(A887,'10Y2Y'!$A:$B,2,TRUE),"")</f>
        <v/>
      </c>
      <c r="F887">
        <f>IFERROR(D887-D874,"")</f>
        <v/>
      </c>
      <c r="G887">
        <f>IFERROR(B887/AVERAGE(B848:B887)-1,"")</f>
        <v/>
      </c>
      <c r="H887">
        <f>IF(B887="","",IFERROR(AVERAGE(B848:B887)/AVERAGE(B835:B874)-1,""))</f>
        <v/>
      </c>
      <c r="I887">
        <f>IFERROR(VLOOKUP(A887,'Sahm Rule'!$A:$B,2,TRUE),"")</f>
        <v/>
      </c>
      <c r="J887" s="159">
        <f>IFERROR((B887/B874)^4-1-D887/100,"")</f>
        <v/>
      </c>
    </row>
    <row r="888">
      <c r="A888" s="10" t="n">
        <v>41635</v>
      </c>
      <c r="B888" s="13">
        <f>IF(VLOOKUP(A888,SP500相关数据!$B$11:$C$24727,2,TRUE)&lt;&gt;"",VLOOKUP(A888,SP500相关数据!$B$11:$C$24727,2,TRUE),IF(VLOOKUP(A888-1,SP500相关数据!$B$11:$C$24727,2,TRUE)&lt;&gt;"",VLOOKUP(A888-1,SP500相关数据!$B$11:$C$24727,2,TRUE),VLOOKUP(A888-2,SP500相关数据!$B$11:$C$24727,2,TRUE)))</f>
        <v/>
      </c>
      <c r="C888" s="13">
        <f>IFERROR(IF(VLOOKUP(A888,SP500相关数据!$B$11:$E$24727,4,TRUE)&lt;&gt;"",VLOOKUP(A888,SP500相关数据!$B$11:$E$24727,4,TRUE),IF(VLOOKUP(A888-1,SP500相关数据!$B$11:$E$24727,4,TRUE)&lt;&gt;"",VLOOKUP(A888-1,SP500相关数据!$B$11:$E$24727,4,TRUE),VLOOKUP(A888-2,SP500相关数据!$B$11:$E$24727,4,TRUE))),"")</f>
        <v/>
      </c>
      <c r="D888" s="13">
        <f>IF(VLOOKUP(A888,高收益利差!$A:$B,2,TRUE)&lt;&gt;"",VLOOKUP(A888,高收益利差!$A:$B,2,TRUE),IF(VLOOKUP(A888-1,高收益利差!$A:$B,2,TRUE)&lt;&gt;"",VLOOKUP(A888-1,高收益利差!$A:$B,2,TRUE),VLOOKUP(A888-2,高收益利差!$A:$B,2,TRUE)))</f>
        <v/>
      </c>
      <c r="E888" s="13">
        <f>IFERROR(VLOOKUP(A888,'10Y2Y'!$A:$B,2,TRUE),"")</f>
        <v/>
      </c>
      <c r="F888">
        <f>IFERROR(D888-D875,"")</f>
        <v/>
      </c>
      <c r="G888">
        <f>IFERROR(B888/AVERAGE(B849:B888)-1,"")</f>
        <v/>
      </c>
      <c r="H888">
        <f>IF(B888="","",IFERROR(AVERAGE(B849:B888)/AVERAGE(B836:B875)-1,""))</f>
        <v/>
      </c>
      <c r="I888">
        <f>IFERROR(VLOOKUP(A888,'Sahm Rule'!$A:$B,2,TRUE),"")</f>
        <v/>
      </c>
      <c r="J888" s="159">
        <f>IFERROR((B888/B875)^4-1-D888/100,"")</f>
        <v/>
      </c>
    </row>
    <row r="889">
      <c r="A889" s="10" t="n">
        <v>41642</v>
      </c>
      <c r="B889" s="13">
        <f>IF(VLOOKUP(A889,SP500相关数据!$B$11:$C$24727,2,TRUE)&lt;&gt;"",VLOOKUP(A889,SP500相关数据!$B$11:$C$24727,2,TRUE),IF(VLOOKUP(A889-1,SP500相关数据!$B$11:$C$24727,2,TRUE)&lt;&gt;"",VLOOKUP(A889-1,SP500相关数据!$B$11:$C$24727,2,TRUE),VLOOKUP(A889-2,SP500相关数据!$B$11:$C$24727,2,TRUE)))</f>
        <v/>
      </c>
      <c r="C889" s="13">
        <f>IFERROR(IF(VLOOKUP(A889,SP500相关数据!$B$11:$E$24727,4,TRUE)&lt;&gt;"",VLOOKUP(A889,SP500相关数据!$B$11:$E$24727,4,TRUE),IF(VLOOKUP(A889-1,SP500相关数据!$B$11:$E$24727,4,TRUE)&lt;&gt;"",VLOOKUP(A889-1,SP500相关数据!$B$11:$E$24727,4,TRUE),VLOOKUP(A889-2,SP500相关数据!$B$11:$E$24727,4,TRUE))),"")</f>
        <v/>
      </c>
      <c r="D889" s="13">
        <f>IF(VLOOKUP(A889,高收益利差!$A:$B,2,TRUE)&lt;&gt;"",VLOOKUP(A889,高收益利差!$A:$B,2,TRUE),IF(VLOOKUP(A889-1,高收益利差!$A:$B,2,TRUE)&lt;&gt;"",VLOOKUP(A889-1,高收益利差!$A:$B,2,TRUE),VLOOKUP(A889-2,高收益利差!$A:$B,2,TRUE)))</f>
        <v/>
      </c>
      <c r="E889" s="13">
        <f>IFERROR(VLOOKUP(A889,'10Y2Y'!$A:$B,2,TRUE),"")</f>
        <v/>
      </c>
      <c r="F889">
        <f>IFERROR(D889-D876,"")</f>
        <v/>
      </c>
      <c r="G889">
        <f>IFERROR(B889/AVERAGE(B850:B889)-1,"")</f>
        <v/>
      </c>
      <c r="H889">
        <f>IF(B889="","",IFERROR(AVERAGE(B850:B889)/AVERAGE(B837:B876)-1,""))</f>
        <v/>
      </c>
      <c r="I889">
        <f>IFERROR(VLOOKUP(A889,'Sahm Rule'!$A:$B,2,TRUE),"")</f>
        <v/>
      </c>
      <c r="J889" s="159">
        <f>IFERROR((B889/B876)^4-1-D889/100,"")</f>
        <v/>
      </c>
    </row>
    <row r="890">
      <c r="A890" s="10" t="n">
        <v>41649</v>
      </c>
      <c r="B890" s="13">
        <f>IF(VLOOKUP(A890,SP500相关数据!$B$11:$C$24727,2,TRUE)&lt;&gt;"",VLOOKUP(A890,SP500相关数据!$B$11:$C$24727,2,TRUE),IF(VLOOKUP(A890-1,SP500相关数据!$B$11:$C$24727,2,TRUE)&lt;&gt;"",VLOOKUP(A890-1,SP500相关数据!$B$11:$C$24727,2,TRUE),VLOOKUP(A890-2,SP500相关数据!$B$11:$C$24727,2,TRUE)))</f>
        <v/>
      </c>
      <c r="C890" s="13">
        <f>IFERROR(IF(VLOOKUP(A890,SP500相关数据!$B$11:$E$24727,4,TRUE)&lt;&gt;"",VLOOKUP(A890,SP500相关数据!$B$11:$E$24727,4,TRUE),IF(VLOOKUP(A890-1,SP500相关数据!$B$11:$E$24727,4,TRUE)&lt;&gt;"",VLOOKUP(A890-1,SP500相关数据!$B$11:$E$24727,4,TRUE),VLOOKUP(A890-2,SP500相关数据!$B$11:$E$24727,4,TRUE))),"")</f>
        <v/>
      </c>
      <c r="D890" s="13">
        <f>IF(VLOOKUP(A890,高收益利差!$A:$B,2,TRUE)&lt;&gt;"",VLOOKUP(A890,高收益利差!$A:$B,2,TRUE),IF(VLOOKUP(A890-1,高收益利差!$A:$B,2,TRUE)&lt;&gt;"",VLOOKUP(A890-1,高收益利差!$A:$B,2,TRUE),VLOOKUP(A890-2,高收益利差!$A:$B,2,TRUE)))</f>
        <v/>
      </c>
      <c r="E890" s="13">
        <f>IFERROR(VLOOKUP(A890,'10Y2Y'!$A:$B,2,TRUE),"")</f>
        <v/>
      </c>
      <c r="F890">
        <f>IFERROR(D890-D877,"")</f>
        <v/>
      </c>
      <c r="G890">
        <f>IFERROR(B890/AVERAGE(B851:B890)-1,"")</f>
        <v/>
      </c>
      <c r="H890">
        <f>IF(B890="","",IFERROR(AVERAGE(B851:B890)/AVERAGE(B838:B877)-1,""))</f>
        <v/>
      </c>
      <c r="I890">
        <f>IFERROR(VLOOKUP(A890,'Sahm Rule'!$A:$B,2,TRUE),"")</f>
        <v/>
      </c>
      <c r="J890" s="159">
        <f>IFERROR((B890/B877)^4-1-D890/100,"")</f>
        <v/>
      </c>
    </row>
    <row r="891">
      <c r="A891" s="10" t="n">
        <v>41656</v>
      </c>
      <c r="B891" s="13">
        <f>IF(VLOOKUP(A891,SP500相关数据!$B$11:$C$24727,2,TRUE)&lt;&gt;"",VLOOKUP(A891,SP500相关数据!$B$11:$C$24727,2,TRUE),IF(VLOOKUP(A891-1,SP500相关数据!$B$11:$C$24727,2,TRUE)&lt;&gt;"",VLOOKUP(A891-1,SP500相关数据!$B$11:$C$24727,2,TRUE),VLOOKUP(A891-2,SP500相关数据!$B$11:$C$24727,2,TRUE)))</f>
        <v/>
      </c>
      <c r="C891" s="13">
        <f>IFERROR(IF(VLOOKUP(A891,SP500相关数据!$B$11:$E$24727,4,TRUE)&lt;&gt;"",VLOOKUP(A891,SP500相关数据!$B$11:$E$24727,4,TRUE),IF(VLOOKUP(A891-1,SP500相关数据!$B$11:$E$24727,4,TRUE)&lt;&gt;"",VLOOKUP(A891-1,SP500相关数据!$B$11:$E$24727,4,TRUE),VLOOKUP(A891-2,SP500相关数据!$B$11:$E$24727,4,TRUE))),"")</f>
        <v/>
      </c>
      <c r="D891" s="13">
        <f>IF(VLOOKUP(A891,高收益利差!$A:$B,2,TRUE)&lt;&gt;"",VLOOKUP(A891,高收益利差!$A:$B,2,TRUE),IF(VLOOKUP(A891-1,高收益利差!$A:$B,2,TRUE)&lt;&gt;"",VLOOKUP(A891-1,高收益利差!$A:$B,2,TRUE),VLOOKUP(A891-2,高收益利差!$A:$B,2,TRUE)))</f>
        <v/>
      </c>
      <c r="E891" s="13">
        <f>IFERROR(VLOOKUP(A891,'10Y2Y'!$A:$B,2,TRUE),"")</f>
        <v/>
      </c>
      <c r="F891">
        <f>IFERROR(D891-D878,"")</f>
        <v/>
      </c>
      <c r="G891">
        <f>IFERROR(B891/AVERAGE(B852:B891)-1,"")</f>
        <v/>
      </c>
      <c r="H891">
        <f>IF(B891="","",IFERROR(AVERAGE(B852:B891)/AVERAGE(B839:B878)-1,""))</f>
        <v/>
      </c>
      <c r="I891">
        <f>IFERROR(VLOOKUP(A891,'Sahm Rule'!$A:$B,2,TRUE),"")</f>
        <v/>
      </c>
      <c r="J891" s="159">
        <f>IFERROR((B891/B878)^4-1-D891/100,"")</f>
        <v/>
      </c>
    </row>
    <row r="892">
      <c r="A892" s="10" t="n">
        <v>41663</v>
      </c>
      <c r="B892" s="13">
        <f>IF(VLOOKUP(A892,SP500相关数据!$B$11:$C$24727,2,TRUE)&lt;&gt;"",VLOOKUP(A892,SP500相关数据!$B$11:$C$24727,2,TRUE),IF(VLOOKUP(A892-1,SP500相关数据!$B$11:$C$24727,2,TRUE)&lt;&gt;"",VLOOKUP(A892-1,SP500相关数据!$B$11:$C$24727,2,TRUE),VLOOKUP(A892-2,SP500相关数据!$B$11:$C$24727,2,TRUE)))</f>
        <v/>
      </c>
      <c r="C892" s="13">
        <f>IFERROR(IF(VLOOKUP(A892,SP500相关数据!$B$11:$E$24727,4,TRUE)&lt;&gt;"",VLOOKUP(A892,SP500相关数据!$B$11:$E$24727,4,TRUE),IF(VLOOKUP(A892-1,SP500相关数据!$B$11:$E$24727,4,TRUE)&lt;&gt;"",VLOOKUP(A892-1,SP500相关数据!$B$11:$E$24727,4,TRUE),VLOOKUP(A892-2,SP500相关数据!$B$11:$E$24727,4,TRUE))),"")</f>
        <v/>
      </c>
      <c r="D892" s="13">
        <f>IF(VLOOKUP(A892,高收益利差!$A:$B,2,TRUE)&lt;&gt;"",VLOOKUP(A892,高收益利差!$A:$B,2,TRUE),IF(VLOOKUP(A892-1,高收益利差!$A:$B,2,TRUE)&lt;&gt;"",VLOOKUP(A892-1,高收益利差!$A:$B,2,TRUE),VLOOKUP(A892-2,高收益利差!$A:$B,2,TRUE)))</f>
        <v/>
      </c>
      <c r="E892" s="13">
        <f>IFERROR(VLOOKUP(A892,'10Y2Y'!$A:$B,2,TRUE),"")</f>
        <v/>
      </c>
      <c r="F892">
        <f>IFERROR(D892-D879,"")</f>
        <v/>
      </c>
      <c r="G892">
        <f>IFERROR(B892/AVERAGE(B853:B892)-1,"")</f>
        <v/>
      </c>
      <c r="H892">
        <f>IF(B892="","",IFERROR(AVERAGE(B853:B892)/AVERAGE(B840:B879)-1,""))</f>
        <v/>
      </c>
      <c r="I892">
        <f>IFERROR(VLOOKUP(A892,'Sahm Rule'!$A:$B,2,TRUE),"")</f>
        <v/>
      </c>
      <c r="J892" s="159">
        <f>IFERROR((B892/B879)^4-1-D892/100,"")</f>
        <v/>
      </c>
    </row>
    <row r="893">
      <c r="A893" s="10" t="n">
        <v>41670</v>
      </c>
      <c r="B893" s="13">
        <f>IF(VLOOKUP(A893,SP500相关数据!$B$11:$C$24727,2,TRUE)&lt;&gt;"",VLOOKUP(A893,SP500相关数据!$B$11:$C$24727,2,TRUE),IF(VLOOKUP(A893-1,SP500相关数据!$B$11:$C$24727,2,TRUE)&lt;&gt;"",VLOOKUP(A893-1,SP500相关数据!$B$11:$C$24727,2,TRUE),VLOOKUP(A893-2,SP500相关数据!$B$11:$C$24727,2,TRUE)))</f>
        <v/>
      </c>
      <c r="C893" s="13">
        <f>IFERROR(IF(VLOOKUP(A893,SP500相关数据!$B$11:$E$24727,4,TRUE)&lt;&gt;"",VLOOKUP(A893,SP500相关数据!$B$11:$E$24727,4,TRUE),IF(VLOOKUP(A893-1,SP500相关数据!$B$11:$E$24727,4,TRUE)&lt;&gt;"",VLOOKUP(A893-1,SP500相关数据!$B$11:$E$24727,4,TRUE),VLOOKUP(A893-2,SP500相关数据!$B$11:$E$24727,4,TRUE))),"")</f>
        <v/>
      </c>
      <c r="D893" s="13">
        <f>IF(VLOOKUP(A893,高收益利差!$A:$B,2,TRUE)&lt;&gt;"",VLOOKUP(A893,高收益利差!$A:$B,2,TRUE),IF(VLOOKUP(A893-1,高收益利差!$A:$B,2,TRUE)&lt;&gt;"",VLOOKUP(A893-1,高收益利差!$A:$B,2,TRUE),VLOOKUP(A893-2,高收益利差!$A:$B,2,TRUE)))</f>
        <v/>
      </c>
      <c r="E893" s="13">
        <f>IFERROR(VLOOKUP(A893,'10Y2Y'!$A:$B,2,TRUE),"")</f>
        <v/>
      </c>
      <c r="F893">
        <f>IFERROR(D893-D880,"")</f>
        <v/>
      </c>
      <c r="G893">
        <f>IFERROR(B893/AVERAGE(B854:B893)-1,"")</f>
        <v/>
      </c>
      <c r="H893">
        <f>IF(B893="","",IFERROR(AVERAGE(B854:B893)/AVERAGE(B841:B880)-1,""))</f>
        <v/>
      </c>
      <c r="I893">
        <f>IFERROR(VLOOKUP(A893,'Sahm Rule'!$A:$B,2,TRUE),"")</f>
        <v/>
      </c>
      <c r="J893" s="159">
        <f>IFERROR((B893/B880)^4-1-D893/100,"")</f>
        <v/>
      </c>
    </row>
    <row r="894">
      <c r="A894" s="10" t="n">
        <v>41677</v>
      </c>
      <c r="B894" s="13">
        <f>IF(VLOOKUP(A894,SP500相关数据!$B$11:$C$24727,2,TRUE)&lt;&gt;"",VLOOKUP(A894,SP500相关数据!$B$11:$C$24727,2,TRUE),IF(VLOOKUP(A894-1,SP500相关数据!$B$11:$C$24727,2,TRUE)&lt;&gt;"",VLOOKUP(A894-1,SP500相关数据!$B$11:$C$24727,2,TRUE),VLOOKUP(A894-2,SP500相关数据!$B$11:$C$24727,2,TRUE)))</f>
        <v/>
      </c>
      <c r="C894" s="13">
        <f>IFERROR(IF(VLOOKUP(A894,SP500相关数据!$B$11:$E$24727,4,TRUE)&lt;&gt;"",VLOOKUP(A894,SP500相关数据!$B$11:$E$24727,4,TRUE),IF(VLOOKUP(A894-1,SP500相关数据!$B$11:$E$24727,4,TRUE)&lt;&gt;"",VLOOKUP(A894-1,SP500相关数据!$B$11:$E$24727,4,TRUE),VLOOKUP(A894-2,SP500相关数据!$B$11:$E$24727,4,TRUE))),"")</f>
        <v/>
      </c>
      <c r="D894" s="13">
        <f>IF(VLOOKUP(A894,高收益利差!$A:$B,2,TRUE)&lt;&gt;"",VLOOKUP(A894,高收益利差!$A:$B,2,TRUE),IF(VLOOKUP(A894-1,高收益利差!$A:$B,2,TRUE)&lt;&gt;"",VLOOKUP(A894-1,高收益利差!$A:$B,2,TRUE),VLOOKUP(A894-2,高收益利差!$A:$B,2,TRUE)))</f>
        <v/>
      </c>
      <c r="E894" s="13">
        <f>IFERROR(VLOOKUP(A894,'10Y2Y'!$A:$B,2,TRUE),"")</f>
        <v/>
      </c>
      <c r="F894">
        <f>IFERROR(D894-D881,"")</f>
        <v/>
      </c>
      <c r="G894">
        <f>IFERROR(B894/AVERAGE(B855:B894)-1,"")</f>
        <v/>
      </c>
      <c r="H894">
        <f>IF(B894="","",IFERROR(AVERAGE(B855:B894)/AVERAGE(B842:B881)-1,""))</f>
        <v/>
      </c>
      <c r="I894">
        <f>IFERROR(VLOOKUP(A894,'Sahm Rule'!$A:$B,2,TRUE),"")</f>
        <v/>
      </c>
      <c r="J894" s="159">
        <f>IFERROR((B894/B881)^4-1-D894/100,"")</f>
        <v/>
      </c>
    </row>
    <row r="895">
      <c r="A895" s="10" t="n">
        <v>41684</v>
      </c>
      <c r="B895" s="13">
        <f>IF(VLOOKUP(A895,SP500相关数据!$B$11:$C$24727,2,TRUE)&lt;&gt;"",VLOOKUP(A895,SP500相关数据!$B$11:$C$24727,2,TRUE),IF(VLOOKUP(A895-1,SP500相关数据!$B$11:$C$24727,2,TRUE)&lt;&gt;"",VLOOKUP(A895-1,SP500相关数据!$B$11:$C$24727,2,TRUE),VLOOKUP(A895-2,SP500相关数据!$B$11:$C$24727,2,TRUE)))</f>
        <v/>
      </c>
      <c r="C895" s="13">
        <f>IFERROR(IF(VLOOKUP(A895,SP500相关数据!$B$11:$E$24727,4,TRUE)&lt;&gt;"",VLOOKUP(A895,SP500相关数据!$B$11:$E$24727,4,TRUE),IF(VLOOKUP(A895-1,SP500相关数据!$B$11:$E$24727,4,TRUE)&lt;&gt;"",VLOOKUP(A895-1,SP500相关数据!$B$11:$E$24727,4,TRUE),VLOOKUP(A895-2,SP500相关数据!$B$11:$E$24727,4,TRUE))),"")</f>
        <v/>
      </c>
      <c r="D895" s="13">
        <f>IF(VLOOKUP(A895,高收益利差!$A:$B,2,TRUE)&lt;&gt;"",VLOOKUP(A895,高收益利差!$A:$B,2,TRUE),IF(VLOOKUP(A895-1,高收益利差!$A:$B,2,TRUE)&lt;&gt;"",VLOOKUP(A895-1,高收益利差!$A:$B,2,TRUE),VLOOKUP(A895-2,高收益利差!$A:$B,2,TRUE)))</f>
        <v/>
      </c>
      <c r="E895" s="13">
        <f>IFERROR(VLOOKUP(A895,'10Y2Y'!$A:$B,2,TRUE),"")</f>
        <v/>
      </c>
      <c r="F895">
        <f>IFERROR(D895-D882,"")</f>
        <v/>
      </c>
      <c r="G895">
        <f>IFERROR(B895/AVERAGE(B856:B895)-1,"")</f>
        <v/>
      </c>
      <c r="H895">
        <f>IF(B895="","",IFERROR(AVERAGE(B856:B895)/AVERAGE(B843:B882)-1,""))</f>
        <v/>
      </c>
      <c r="I895">
        <f>IFERROR(VLOOKUP(A895,'Sahm Rule'!$A:$B,2,TRUE),"")</f>
        <v/>
      </c>
      <c r="J895" s="159">
        <f>IFERROR((B895/B882)^4-1-D895/100,"")</f>
        <v/>
      </c>
    </row>
    <row r="896">
      <c r="A896" s="10" t="n">
        <v>41691</v>
      </c>
      <c r="B896" s="13">
        <f>IF(VLOOKUP(A896,SP500相关数据!$B$11:$C$24727,2,TRUE)&lt;&gt;"",VLOOKUP(A896,SP500相关数据!$B$11:$C$24727,2,TRUE),IF(VLOOKUP(A896-1,SP500相关数据!$B$11:$C$24727,2,TRUE)&lt;&gt;"",VLOOKUP(A896-1,SP500相关数据!$B$11:$C$24727,2,TRUE),VLOOKUP(A896-2,SP500相关数据!$B$11:$C$24727,2,TRUE)))</f>
        <v/>
      </c>
      <c r="C896" s="13">
        <f>IFERROR(IF(VLOOKUP(A896,SP500相关数据!$B$11:$E$24727,4,TRUE)&lt;&gt;"",VLOOKUP(A896,SP500相关数据!$B$11:$E$24727,4,TRUE),IF(VLOOKUP(A896-1,SP500相关数据!$B$11:$E$24727,4,TRUE)&lt;&gt;"",VLOOKUP(A896-1,SP500相关数据!$B$11:$E$24727,4,TRUE),VLOOKUP(A896-2,SP500相关数据!$B$11:$E$24727,4,TRUE))),"")</f>
        <v/>
      </c>
      <c r="D896" s="13">
        <f>IF(VLOOKUP(A896,高收益利差!$A:$B,2,TRUE)&lt;&gt;"",VLOOKUP(A896,高收益利差!$A:$B,2,TRUE),IF(VLOOKUP(A896-1,高收益利差!$A:$B,2,TRUE)&lt;&gt;"",VLOOKUP(A896-1,高收益利差!$A:$B,2,TRUE),VLOOKUP(A896-2,高收益利差!$A:$B,2,TRUE)))</f>
        <v/>
      </c>
      <c r="E896" s="13">
        <f>IFERROR(VLOOKUP(A896,'10Y2Y'!$A:$B,2,TRUE),"")</f>
        <v/>
      </c>
      <c r="F896">
        <f>IFERROR(D896-D883,"")</f>
        <v/>
      </c>
      <c r="G896">
        <f>IFERROR(B896/AVERAGE(B857:B896)-1,"")</f>
        <v/>
      </c>
      <c r="H896">
        <f>IF(B896="","",IFERROR(AVERAGE(B857:B896)/AVERAGE(B844:B883)-1,""))</f>
        <v/>
      </c>
      <c r="I896">
        <f>IFERROR(VLOOKUP(A896,'Sahm Rule'!$A:$B,2,TRUE),"")</f>
        <v/>
      </c>
      <c r="J896" s="159">
        <f>IFERROR((B896/B883)^4-1-D896/100,"")</f>
        <v/>
      </c>
    </row>
    <row r="897">
      <c r="A897" s="10" t="n">
        <v>41698</v>
      </c>
      <c r="B897" s="13">
        <f>IF(VLOOKUP(A897,SP500相关数据!$B$11:$C$24727,2,TRUE)&lt;&gt;"",VLOOKUP(A897,SP500相关数据!$B$11:$C$24727,2,TRUE),IF(VLOOKUP(A897-1,SP500相关数据!$B$11:$C$24727,2,TRUE)&lt;&gt;"",VLOOKUP(A897-1,SP500相关数据!$B$11:$C$24727,2,TRUE),VLOOKUP(A897-2,SP500相关数据!$B$11:$C$24727,2,TRUE)))</f>
        <v/>
      </c>
      <c r="C897" s="13">
        <f>IFERROR(IF(VLOOKUP(A897,SP500相关数据!$B$11:$E$24727,4,TRUE)&lt;&gt;"",VLOOKUP(A897,SP500相关数据!$B$11:$E$24727,4,TRUE),IF(VLOOKUP(A897-1,SP500相关数据!$B$11:$E$24727,4,TRUE)&lt;&gt;"",VLOOKUP(A897-1,SP500相关数据!$B$11:$E$24727,4,TRUE),VLOOKUP(A897-2,SP500相关数据!$B$11:$E$24727,4,TRUE))),"")</f>
        <v/>
      </c>
      <c r="D897" s="13">
        <f>IF(VLOOKUP(A897,高收益利差!$A:$B,2,TRUE)&lt;&gt;"",VLOOKUP(A897,高收益利差!$A:$B,2,TRUE),IF(VLOOKUP(A897-1,高收益利差!$A:$B,2,TRUE)&lt;&gt;"",VLOOKUP(A897-1,高收益利差!$A:$B,2,TRUE),VLOOKUP(A897-2,高收益利差!$A:$B,2,TRUE)))</f>
        <v/>
      </c>
      <c r="E897" s="13">
        <f>IFERROR(VLOOKUP(A897,'10Y2Y'!$A:$B,2,TRUE),"")</f>
        <v/>
      </c>
      <c r="F897">
        <f>IFERROR(D897-D884,"")</f>
        <v/>
      </c>
      <c r="G897">
        <f>IFERROR(B897/AVERAGE(B858:B897)-1,"")</f>
        <v/>
      </c>
      <c r="H897">
        <f>IF(B897="","",IFERROR(AVERAGE(B858:B897)/AVERAGE(B845:B884)-1,""))</f>
        <v/>
      </c>
      <c r="I897">
        <f>IFERROR(VLOOKUP(A897,'Sahm Rule'!$A:$B,2,TRUE),"")</f>
        <v/>
      </c>
      <c r="J897" s="159">
        <f>IFERROR((B897/B884)^4-1-D897/100,"")</f>
        <v/>
      </c>
    </row>
    <row r="898">
      <c r="A898" s="10" t="n">
        <v>41705</v>
      </c>
      <c r="B898" s="13">
        <f>IF(VLOOKUP(A898,SP500相关数据!$B$11:$C$24727,2,TRUE)&lt;&gt;"",VLOOKUP(A898,SP500相关数据!$B$11:$C$24727,2,TRUE),IF(VLOOKUP(A898-1,SP500相关数据!$B$11:$C$24727,2,TRUE)&lt;&gt;"",VLOOKUP(A898-1,SP500相关数据!$B$11:$C$24727,2,TRUE),VLOOKUP(A898-2,SP500相关数据!$B$11:$C$24727,2,TRUE)))</f>
        <v/>
      </c>
      <c r="C898" s="13">
        <f>IFERROR(IF(VLOOKUP(A898,SP500相关数据!$B$11:$E$24727,4,TRUE)&lt;&gt;"",VLOOKUP(A898,SP500相关数据!$B$11:$E$24727,4,TRUE),IF(VLOOKUP(A898-1,SP500相关数据!$B$11:$E$24727,4,TRUE)&lt;&gt;"",VLOOKUP(A898-1,SP500相关数据!$B$11:$E$24727,4,TRUE),VLOOKUP(A898-2,SP500相关数据!$B$11:$E$24727,4,TRUE))),"")</f>
        <v/>
      </c>
      <c r="D898" s="13">
        <f>IF(VLOOKUP(A898,高收益利差!$A:$B,2,TRUE)&lt;&gt;"",VLOOKUP(A898,高收益利差!$A:$B,2,TRUE),IF(VLOOKUP(A898-1,高收益利差!$A:$B,2,TRUE)&lt;&gt;"",VLOOKUP(A898-1,高收益利差!$A:$B,2,TRUE),VLOOKUP(A898-2,高收益利差!$A:$B,2,TRUE)))</f>
        <v/>
      </c>
      <c r="E898" s="13">
        <f>IFERROR(VLOOKUP(A898,'10Y2Y'!$A:$B,2,TRUE),"")</f>
        <v/>
      </c>
      <c r="F898">
        <f>IFERROR(D898-D885,"")</f>
        <v/>
      </c>
      <c r="G898">
        <f>IFERROR(B898/AVERAGE(B859:B898)-1,"")</f>
        <v/>
      </c>
      <c r="H898">
        <f>IF(B898="","",IFERROR(AVERAGE(B859:B898)/AVERAGE(B846:B885)-1,""))</f>
        <v/>
      </c>
      <c r="I898">
        <f>IFERROR(VLOOKUP(A898,'Sahm Rule'!$A:$B,2,TRUE),"")</f>
        <v/>
      </c>
      <c r="J898" s="159">
        <f>IFERROR((B898/B885)^4-1-D898/100,"")</f>
        <v/>
      </c>
    </row>
    <row r="899">
      <c r="A899" s="10" t="n">
        <v>41712</v>
      </c>
      <c r="B899" s="13">
        <f>IF(VLOOKUP(A899,SP500相关数据!$B$11:$C$24727,2,TRUE)&lt;&gt;"",VLOOKUP(A899,SP500相关数据!$B$11:$C$24727,2,TRUE),IF(VLOOKUP(A899-1,SP500相关数据!$B$11:$C$24727,2,TRUE)&lt;&gt;"",VLOOKUP(A899-1,SP500相关数据!$B$11:$C$24727,2,TRUE),VLOOKUP(A899-2,SP500相关数据!$B$11:$C$24727,2,TRUE)))</f>
        <v/>
      </c>
      <c r="C899" s="13">
        <f>IFERROR(IF(VLOOKUP(A899,SP500相关数据!$B$11:$E$24727,4,TRUE)&lt;&gt;"",VLOOKUP(A899,SP500相关数据!$B$11:$E$24727,4,TRUE),IF(VLOOKUP(A899-1,SP500相关数据!$B$11:$E$24727,4,TRUE)&lt;&gt;"",VLOOKUP(A899-1,SP500相关数据!$B$11:$E$24727,4,TRUE),VLOOKUP(A899-2,SP500相关数据!$B$11:$E$24727,4,TRUE))),"")</f>
        <v/>
      </c>
      <c r="D899" s="13">
        <f>IF(VLOOKUP(A899,高收益利差!$A:$B,2,TRUE)&lt;&gt;"",VLOOKUP(A899,高收益利差!$A:$B,2,TRUE),IF(VLOOKUP(A899-1,高收益利差!$A:$B,2,TRUE)&lt;&gt;"",VLOOKUP(A899-1,高收益利差!$A:$B,2,TRUE),VLOOKUP(A899-2,高收益利差!$A:$B,2,TRUE)))</f>
        <v/>
      </c>
      <c r="E899" s="13">
        <f>IFERROR(VLOOKUP(A899,'10Y2Y'!$A:$B,2,TRUE),"")</f>
        <v/>
      </c>
      <c r="F899">
        <f>IFERROR(D899-D886,"")</f>
        <v/>
      </c>
      <c r="G899">
        <f>IFERROR(B899/AVERAGE(B860:B899)-1,"")</f>
        <v/>
      </c>
      <c r="H899">
        <f>IF(B899="","",IFERROR(AVERAGE(B860:B899)/AVERAGE(B847:B886)-1,""))</f>
        <v/>
      </c>
      <c r="I899">
        <f>IFERROR(VLOOKUP(A899,'Sahm Rule'!$A:$B,2,TRUE),"")</f>
        <v/>
      </c>
      <c r="J899" s="159">
        <f>IFERROR((B899/B886)^4-1-D899/100,"")</f>
        <v/>
      </c>
    </row>
    <row r="900">
      <c r="A900" s="10" t="n">
        <v>41719</v>
      </c>
      <c r="B900" s="13">
        <f>IF(VLOOKUP(A900,SP500相关数据!$B$11:$C$24727,2,TRUE)&lt;&gt;"",VLOOKUP(A900,SP500相关数据!$B$11:$C$24727,2,TRUE),IF(VLOOKUP(A900-1,SP500相关数据!$B$11:$C$24727,2,TRUE)&lt;&gt;"",VLOOKUP(A900-1,SP500相关数据!$B$11:$C$24727,2,TRUE),VLOOKUP(A900-2,SP500相关数据!$B$11:$C$24727,2,TRUE)))</f>
        <v/>
      </c>
      <c r="C900" s="13">
        <f>IFERROR(IF(VLOOKUP(A900,SP500相关数据!$B$11:$E$24727,4,TRUE)&lt;&gt;"",VLOOKUP(A900,SP500相关数据!$B$11:$E$24727,4,TRUE),IF(VLOOKUP(A900-1,SP500相关数据!$B$11:$E$24727,4,TRUE)&lt;&gt;"",VLOOKUP(A900-1,SP500相关数据!$B$11:$E$24727,4,TRUE),VLOOKUP(A900-2,SP500相关数据!$B$11:$E$24727,4,TRUE))),"")</f>
        <v/>
      </c>
      <c r="D900" s="13">
        <f>IF(VLOOKUP(A900,高收益利差!$A:$B,2,TRUE)&lt;&gt;"",VLOOKUP(A900,高收益利差!$A:$B,2,TRUE),IF(VLOOKUP(A900-1,高收益利差!$A:$B,2,TRUE)&lt;&gt;"",VLOOKUP(A900-1,高收益利差!$A:$B,2,TRUE),VLOOKUP(A900-2,高收益利差!$A:$B,2,TRUE)))</f>
        <v/>
      </c>
      <c r="E900" s="13">
        <f>IFERROR(VLOOKUP(A900,'10Y2Y'!$A:$B,2,TRUE),"")</f>
        <v/>
      </c>
      <c r="F900">
        <f>IFERROR(D900-D887,"")</f>
        <v/>
      </c>
      <c r="G900">
        <f>IFERROR(B900/AVERAGE(B861:B900)-1,"")</f>
        <v/>
      </c>
      <c r="H900">
        <f>IF(B900="","",IFERROR(AVERAGE(B861:B900)/AVERAGE(B848:B887)-1,""))</f>
        <v/>
      </c>
      <c r="I900">
        <f>IFERROR(VLOOKUP(A900,'Sahm Rule'!$A:$B,2,TRUE),"")</f>
        <v/>
      </c>
      <c r="J900" s="159">
        <f>IFERROR((B900/B887)^4-1-D900/100,"")</f>
        <v/>
      </c>
    </row>
    <row r="901">
      <c r="A901" s="10" t="n">
        <v>41726</v>
      </c>
      <c r="B901" s="13">
        <f>IF(VLOOKUP(A901,SP500相关数据!$B$11:$C$24727,2,TRUE)&lt;&gt;"",VLOOKUP(A901,SP500相关数据!$B$11:$C$24727,2,TRUE),IF(VLOOKUP(A901-1,SP500相关数据!$B$11:$C$24727,2,TRUE)&lt;&gt;"",VLOOKUP(A901-1,SP500相关数据!$B$11:$C$24727,2,TRUE),VLOOKUP(A901-2,SP500相关数据!$B$11:$C$24727,2,TRUE)))</f>
        <v/>
      </c>
      <c r="C901" s="13">
        <f>IFERROR(IF(VLOOKUP(A901,SP500相关数据!$B$11:$E$24727,4,TRUE)&lt;&gt;"",VLOOKUP(A901,SP500相关数据!$B$11:$E$24727,4,TRUE),IF(VLOOKUP(A901-1,SP500相关数据!$B$11:$E$24727,4,TRUE)&lt;&gt;"",VLOOKUP(A901-1,SP500相关数据!$B$11:$E$24727,4,TRUE),VLOOKUP(A901-2,SP500相关数据!$B$11:$E$24727,4,TRUE))),"")</f>
        <v/>
      </c>
      <c r="D901" s="13">
        <f>IF(VLOOKUP(A901,高收益利差!$A:$B,2,TRUE)&lt;&gt;"",VLOOKUP(A901,高收益利差!$A:$B,2,TRUE),IF(VLOOKUP(A901-1,高收益利差!$A:$B,2,TRUE)&lt;&gt;"",VLOOKUP(A901-1,高收益利差!$A:$B,2,TRUE),VLOOKUP(A901-2,高收益利差!$A:$B,2,TRUE)))</f>
        <v/>
      </c>
      <c r="E901" s="13">
        <f>IFERROR(VLOOKUP(A901,'10Y2Y'!$A:$B,2,TRUE),"")</f>
        <v/>
      </c>
      <c r="F901">
        <f>IFERROR(D901-D888,"")</f>
        <v/>
      </c>
      <c r="G901">
        <f>IFERROR(B901/AVERAGE(B862:B901)-1,"")</f>
        <v/>
      </c>
      <c r="H901">
        <f>IF(B901="","",IFERROR(AVERAGE(B862:B901)/AVERAGE(B849:B888)-1,""))</f>
        <v/>
      </c>
      <c r="I901">
        <f>IFERROR(VLOOKUP(A901,'Sahm Rule'!$A:$B,2,TRUE),"")</f>
        <v/>
      </c>
      <c r="J901" s="159">
        <f>IFERROR((B901/B888)^4-1-D901/100,"")</f>
        <v/>
      </c>
    </row>
    <row r="902">
      <c r="A902" s="10" t="n">
        <v>41733</v>
      </c>
      <c r="B902" s="13">
        <f>IF(VLOOKUP(A902,SP500相关数据!$B$11:$C$24727,2,TRUE)&lt;&gt;"",VLOOKUP(A902,SP500相关数据!$B$11:$C$24727,2,TRUE),IF(VLOOKUP(A902-1,SP500相关数据!$B$11:$C$24727,2,TRUE)&lt;&gt;"",VLOOKUP(A902-1,SP500相关数据!$B$11:$C$24727,2,TRUE),VLOOKUP(A902-2,SP500相关数据!$B$11:$C$24727,2,TRUE)))</f>
        <v/>
      </c>
      <c r="C902" s="13">
        <f>IFERROR(IF(VLOOKUP(A902,SP500相关数据!$B$11:$E$24727,4,TRUE)&lt;&gt;"",VLOOKUP(A902,SP500相关数据!$B$11:$E$24727,4,TRUE),IF(VLOOKUP(A902-1,SP500相关数据!$B$11:$E$24727,4,TRUE)&lt;&gt;"",VLOOKUP(A902-1,SP500相关数据!$B$11:$E$24727,4,TRUE),VLOOKUP(A902-2,SP500相关数据!$B$11:$E$24727,4,TRUE))),"")</f>
        <v/>
      </c>
      <c r="D902" s="13">
        <f>IF(VLOOKUP(A902,高收益利差!$A:$B,2,TRUE)&lt;&gt;"",VLOOKUP(A902,高收益利差!$A:$B,2,TRUE),IF(VLOOKUP(A902-1,高收益利差!$A:$B,2,TRUE)&lt;&gt;"",VLOOKUP(A902-1,高收益利差!$A:$B,2,TRUE),VLOOKUP(A902-2,高收益利差!$A:$B,2,TRUE)))</f>
        <v/>
      </c>
      <c r="E902" s="13">
        <f>IFERROR(VLOOKUP(A902,'10Y2Y'!$A:$B,2,TRUE),"")</f>
        <v/>
      </c>
      <c r="F902">
        <f>IFERROR(D902-D889,"")</f>
        <v/>
      </c>
      <c r="G902">
        <f>IFERROR(B902/AVERAGE(B863:B902)-1,"")</f>
        <v/>
      </c>
      <c r="H902">
        <f>IF(B902="","",IFERROR(AVERAGE(B863:B902)/AVERAGE(B850:B889)-1,""))</f>
        <v/>
      </c>
      <c r="I902">
        <f>IFERROR(VLOOKUP(A902,'Sahm Rule'!$A:$B,2,TRUE),"")</f>
        <v/>
      </c>
      <c r="J902" s="159">
        <f>IFERROR((B902/B889)^4-1-D902/100,"")</f>
        <v/>
      </c>
    </row>
    <row r="903">
      <c r="A903" s="10" t="n">
        <v>41740</v>
      </c>
      <c r="B903" s="13">
        <f>IF(VLOOKUP(A903,SP500相关数据!$B$11:$C$24727,2,TRUE)&lt;&gt;"",VLOOKUP(A903,SP500相关数据!$B$11:$C$24727,2,TRUE),IF(VLOOKUP(A903-1,SP500相关数据!$B$11:$C$24727,2,TRUE)&lt;&gt;"",VLOOKUP(A903-1,SP500相关数据!$B$11:$C$24727,2,TRUE),VLOOKUP(A903-2,SP500相关数据!$B$11:$C$24727,2,TRUE)))</f>
        <v/>
      </c>
      <c r="C903" s="13">
        <f>IFERROR(IF(VLOOKUP(A903,SP500相关数据!$B$11:$E$24727,4,TRUE)&lt;&gt;"",VLOOKUP(A903,SP500相关数据!$B$11:$E$24727,4,TRUE),IF(VLOOKUP(A903-1,SP500相关数据!$B$11:$E$24727,4,TRUE)&lt;&gt;"",VLOOKUP(A903-1,SP500相关数据!$B$11:$E$24727,4,TRUE),VLOOKUP(A903-2,SP500相关数据!$B$11:$E$24727,4,TRUE))),"")</f>
        <v/>
      </c>
      <c r="D903" s="13">
        <f>IF(VLOOKUP(A903,高收益利差!$A:$B,2,TRUE)&lt;&gt;"",VLOOKUP(A903,高收益利差!$A:$B,2,TRUE),IF(VLOOKUP(A903-1,高收益利差!$A:$B,2,TRUE)&lt;&gt;"",VLOOKUP(A903-1,高收益利差!$A:$B,2,TRUE),VLOOKUP(A903-2,高收益利差!$A:$B,2,TRUE)))</f>
        <v/>
      </c>
      <c r="E903" s="13">
        <f>IFERROR(VLOOKUP(A903,'10Y2Y'!$A:$B,2,TRUE),"")</f>
        <v/>
      </c>
      <c r="F903">
        <f>IFERROR(D903-D890,"")</f>
        <v/>
      </c>
      <c r="G903">
        <f>IFERROR(B903/AVERAGE(B864:B903)-1,"")</f>
        <v/>
      </c>
      <c r="H903">
        <f>IF(B903="","",IFERROR(AVERAGE(B864:B903)/AVERAGE(B851:B890)-1,""))</f>
        <v/>
      </c>
      <c r="I903">
        <f>IFERROR(VLOOKUP(A903,'Sahm Rule'!$A:$B,2,TRUE),"")</f>
        <v/>
      </c>
      <c r="J903" s="159">
        <f>IFERROR((B903/B890)^4-1-D903/100,"")</f>
        <v/>
      </c>
    </row>
    <row r="904">
      <c r="A904" s="10" t="n">
        <v>41747</v>
      </c>
      <c r="B904" s="13">
        <f>IF(VLOOKUP(A904,SP500相关数据!$B$11:$C$24727,2,TRUE)&lt;&gt;"",VLOOKUP(A904,SP500相关数据!$B$11:$C$24727,2,TRUE),IF(VLOOKUP(A904-1,SP500相关数据!$B$11:$C$24727,2,TRUE)&lt;&gt;"",VLOOKUP(A904-1,SP500相关数据!$B$11:$C$24727,2,TRUE),VLOOKUP(A904-2,SP500相关数据!$B$11:$C$24727,2,TRUE)))</f>
        <v/>
      </c>
      <c r="C904" s="13">
        <f>IFERROR(IF(VLOOKUP(A904,SP500相关数据!$B$11:$E$24727,4,TRUE)&lt;&gt;"",VLOOKUP(A904,SP500相关数据!$B$11:$E$24727,4,TRUE),IF(VLOOKUP(A904-1,SP500相关数据!$B$11:$E$24727,4,TRUE)&lt;&gt;"",VLOOKUP(A904-1,SP500相关数据!$B$11:$E$24727,4,TRUE),VLOOKUP(A904-2,SP500相关数据!$B$11:$E$24727,4,TRUE))),"")</f>
        <v/>
      </c>
      <c r="D904" s="13">
        <f>IF(VLOOKUP(A904,高收益利差!$A:$B,2,TRUE)&lt;&gt;"",VLOOKUP(A904,高收益利差!$A:$B,2,TRUE),IF(VLOOKUP(A904-1,高收益利差!$A:$B,2,TRUE)&lt;&gt;"",VLOOKUP(A904-1,高收益利差!$A:$B,2,TRUE),VLOOKUP(A904-2,高收益利差!$A:$B,2,TRUE)))</f>
        <v/>
      </c>
      <c r="E904" s="13">
        <f>IFERROR(VLOOKUP(A904,'10Y2Y'!$A:$B,2,TRUE),"")</f>
        <v/>
      </c>
      <c r="F904">
        <f>IFERROR(D904-D891,"")</f>
        <v/>
      </c>
      <c r="G904">
        <f>IFERROR(B904/AVERAGE(B865:B904)-1,"")</f>
        <v/>
      </c>
      <c r="H904">
        <f>IF(B904="","",IFERROR(AVERAGE(B865:B904)/AVERAGE(B852:B891)-1,""))</f>
        <v/>
      </c>
      <c r="I904">
        <f>IFERROR(VLOOKUP(A904,'Sahm Rule'!$A:$B,2,TRUE),"")</f>
        <v/>
      </c>
      <c r="J904" s="159">
        <f>IFERROR((B904/B891)^4-1-D904/100,"")</f>
        <v/>
      </c>
    </row>
    <row r="905">
      <c r="A905" s="10" t="n">
        <v>41754</v>
      </c>
      <c r="B905" s="13">
        <f>IF(VLOOKUP(A905,SP500相关数据!$B$11:$C$24727,2,TRUE)&lt;&gt;"",VLOOKUP(A905,SP500相关数据!$B$11:$C$24727,2,TRUE),IF(VLOOKUP(A905-1,SP500相关数据!$B$11:$C$24727,2,TRUE)&lt;&gt;"",VLOOKUP(A905-1,SP500相关数据!$B$11:$C$24727,2,TRUE),VLOOKUP(A905-2,SP500相关数据!$B$11:$C$24727,2,TRUE)))</f>
        <v/>
      </c>
      <c r="C905" s="13">
        <f>IFERROR(IF(VLOOKUP(A905,SP500相关数据!$B$11:$E$24727,4,TRUE)&lt;&gt;"",VLOOKUP(A905,SP500相关数据!$B$11:$E$24727,4,TRUE),IF(VLOOKUP(A905-1,SP500相关数据!$B$11:$E$24727,4,TRUE)&lt;&gt;"",VLOOKUP(A905-1,SP500相关数据!$B$11:$E$24727,4,TRUE),VLOOKUP(A905-2,SP500相关数据!$B$11:$E$24727,4,TRUE))),"")</f>
        <v/>
      </c>
      <c r="D905" s="13">
        <f>IF(VLOOKUP(A905,高收益利差!$A:$B,2,TRUE)&lt;&gt;"",VLOOKUP(A905,高收益利差!$A:$B,2,TRUE),IF(VLOOKUP(A905-1,高收益利差!$A:$B,2,TRUE)&lt;&gt;"",VLOOKUP(A905-1,高收益利差!$A:$B,2,TRUE),VLOOKUP(A905-2,高收益利差!$A:$B,2,TRUE)))</f>
        <v/>
      </c>
      <c r="E905" s="13">
        <f>IFERROR(VLOOKUP(A905,'10Y2Y'!$A:$B,2,TRUE),"")</f>
        <v/>
      </c>
      <c r="F905">
        <f>IFERROR(D905-D892,"")</f>
        <v/>
      </c>
      <c r="G905">
        <f>IFERROR(B905/AVERAGE(B866:B905)-1,"")</f>
        <v/>
      </c>
      <c r="H905">
        <f>IF(B905="","",IFERROR(AVERAGE(B866:B905)/AVERAGE(B853:B892)-1,""))</f>
        <v/>
      </c>
      <c r="I905">
        <f>IFERROR(VLOOKUP(A905,'Sahm Rule'!$A:$B,2,TRUE),"")</f>
        <v/>
      </c>
      <c r="J905" s="159">
        <f>IFERROR((B905/B892)^4-1-D905/100,"")</f>
        <v/>
      </c>
    </row>
    <row r="906">
      <c r="A906" s="10" t="n">
        <v>41761</v>
      </c>
      <c r="B906" s="13">
        <f>IF(VLOOKUP(A906,SP500相关数据!$B$11:$C$24727,2,TRUE)&lt;&gt;"",VLOOKUP(A906,SP500相关数据!$B$11:$C$24727,2,TRUE),IF(VLOOKUP(A906-1,SP500相关数据!$B$11:$C$24727,2,TRUE)&lt;&gt;"",VLOOKUP(A906-1,SP500相关数据!$B$11:$C$24727,2,TRUE),VLOOKUP(A906-2,SP500相关数据!$B$11:$C$24727,2,TRUE)))</f>
        <v/>
      </c>
      <c r="C906" s="13">
        <f>IFERROR(IF(VLOOKUP(A906,SP500相关数据!$B$11:$E$24727,4,TRUE)&lt;&gt;"",VLOOKUP(A906,SP500相关数据!$B$11:$E$24727,4,TRUE),IF(VLOOKUP(A906-1,SP500相关数据!$B$11:$E$24727,4,TRUE)&lt;&gt;"",VLOOKUP(A906-1,SP500相关数据!$B$11:$E$24727,4,TRUE),VLOOKUP(A906-2,SP500相关数据!$B$11:$E$24727,4,TRUE))),"")</f>
        <v/>
      </c>
      <c r="D906" s="13">
        <f>IF(VLOOKUP(A906,高收益利差!$A:$B,2,TRUE)&lt;&gt;"",VLOOKUP(A906,高收益利差!$A:$B,2,TRUE),IF(VLOOKUP(A906-1,高收益利差!$A:$B,2,TRUE)&lt;&gt;"",VLOOKUP(A906-1,高收益利差!$A:$B,2,TRUE),VLOOKUP(A906-2,高收益利差!$A:$B,2,TRUE)))</f>
        <v/>
      </c>
      <c r="E906" s="13">
        <f>IFERROR(VLOOKUP(A906,'10Y2Y'!$A:$B,2,TRUE),"")</f>
        <v/>
      </c>
      <c r="F906">
        <f>IFERROR(D906-D893,"")</f>
        <v/>
      </c>
      <c r="G906">
        <f>IFERROR(B906/AVERAGE(B867:B906)-1,"")</f>
        <v/>
      </c>
      <c r="H906">
        <f>IF(B906="","",IFERROR(AVERAGE(B867:B906)/AVERAGE(B854:B893)-1,""))</f>
        <v/>
      </c>
      <c r="I906">
        <f>IFERROR(VLOOKUP(A906,'Sahm Rule'!$A:$B,2,TRUE),"")</f>
        <v/>
      </c>
      <c r="J906" s="159">
        <f>IFERROR((B906/B893)^4-1-D906/100,"")</f>
        <v/>
      </c>
    </row>
    <row r="907">
      <c r="A907" s="10" t="n">
        <v>41768</v>
      </c>
      <c r="B907" s="13">
        <f>IF(VLOOKUP(A907,SP500相关数据!$B$11:$C$24727,2,TRUE)&lt;&gt;"",VLOOKUP(A907,SP500相关数据!$B$11:$C$24727,2,TRUE),IF(VLOOKUP(A907-1,SP500相关数据!$B$11:$C$24727,2,TRUE)&lt;&gt;"",VLOOKUP(A907-1,SP500相关数据!$B$11:$C$24727,2,TRUE),VLOOKUP(A907-2,SP500相关数据!$B$11:$C$24727,2,TRUE)))</f>
        <v/>
      </c>
      <c r="C907" s="13">
        <f>IFERROR(IF(VLOOKUP(A907,SP500相关数据!$B$11:$E$24727,4,TRUE)&lt;&gt;"",VLOOKUP(A907,SP500相关数据!$B$11:$E$24727,4,TRUE),IF(VLOOKUP(A907-1,SP500相关数据!$B$11:$E$24727,4,TRUE)&lt;&gt;"",VLOOKUP(A907-1,SP500相关数据!$B$11:$E$24727,4,TRUE),VLOOKUP(A907-2,SP500相关数据!$B$11:$E$24727,4,TRUE))),"")</f>
        <v/>
      </c>
      <c r="D907" s="13">
        <f>IF(VLOOKUP(A907,高收益利差!$A:$B,2,TRUE)&lt;&gt;"",VLOOKUP(A907,高收益利差!$A:$B,2,TRUE),IF(VLOOKUP(A907-1,高收益利差!$A:$B,2,TRUE)&lt;&gt;"",VLOOKUP(A907-1,高收益利差!$A:$B,2,TRUE),VLOOKUP(A907-2,高收益利差!$A:$B,2,TRUE)))</f>
        <v/>
      </c>
      <c r="E907" s="13">
        <f>IFERROR(VLOOKUP(A907,'10Y2Y'!$A:$B,2,TRUE),"")</f>
        <v/>
      </c>
      <c r="F907">
        <f>IFERROR(D907-D894,"")</f>
        <v/>
      </c>
      <c r="G907">
        <f>IFERROR(B907/AVERAGE(B868:B907)-1,"")</f>
        <v/>
      </c>
      <c r="H907">
        <f>IF(B907="","",IFERROR(AVERAGE(B868:B907)/AVERAGE(B855:B894)-1,""))</f>
        <v/>
      </c>
      <c r="I907">
        <f>IFERROR(VLOOKUP(A907,'Sahm Rule'!$A:$B,2,TRUE),"")</f>
        <v/>
      </c>
      <c r="J907" s="159">
        <f>IFERROR((B907/B894)^4-1-D907/100,"")</f>
        <v/>
      </c>
    </row>
    <row r="908">
      <c r="A908" s="10" t="n">
        <v>41775</v>
      </c>
      <c r="B908" s="13">
        <f>IF(VLOOKUP(A908,SP500相关数据!$B$11:$C$24727,2,TRUE)&lt;&gt;"",VLOOKUP(A908,SP500相关数据!$B$11:$C$24727,2,TRUE),IF(VLOOKUP(A908-1,SP500相关数据!$B$11:$C$24727,2,TRUE)&lt;&gt;"",VLOOKUP(A908-1,SP500相关数据!$B$11:$C$24727,2,TRUE),VLOOKUP(A908-2,SP500相关数据!$B$11:$C$24727,2,TRUE)))</f>
        <v/>
      </c>
      <c r="C908" s="13">
        <f>IFERROR(IF(VLOOKUP(A908,SP500相关数据!$B$11:$E$24727,4,TRUE)&lt;&gt;"",VLOOKUP(A908,SP500相关数据!$B$11:$E$24727,4,TRUE),IF(VLOOKUP(A908-1,SP500相关数据!$B$11:$E$24727,4,TRUE)&lt;&gt;"",VLOOKUP(A908-1,SP500相关数据!$B$11:$E$24727,4,TRUE),VLOOKUP(A908-2,SP500相关数据!$B$11:$E$24727,4,TRUE))),"")</f>
        <v/>
      </c>
      <c r="D908" s="13">
        <f>IF(VLOOKUP(A908,高收益利差!$A:$B,2,TRUE)&lt;&gt;"",VLOOKUP(A908,高收益利差!$A:$B,2,TRUE),IF(VLOOKUP(A908-1,高收益利差!$A:$B,2,TRUE)&lt;&gt;"",VLOOKUP(A908-1,高收益利差!$A:$B,2,TRUE),VLOOKUP(A908-2,高收益利差!$A:$B,2,TRUE)))</f>
        <v/>
      </c>
      <c r="E908" s="13">
        <f>IFERROR(VLOOKUP(A908,'10Y2Y'!$A:$B,2,TRUE),"")</f>
        <v/>
      </c>
      <c r="F908">
        <f>IFERROR(D908-D895,"")</f>
        <v/>
      </c>
      <c r="G908">
        <f>IFERROR(B908/AVERAGE(B869:B908)-1,"")</f>
        <v/>
      </c>
      <c r="H908">
        <f>IF(B908="","",IFERROR(AVERAGE(B869:B908)/AVERAGE(B856:B895)-1,""))</f>
        <v/>
      </c>
      <c r="I908">
        <f>IFERROR(VLOOKUP(A908,'Sahm Rule'!$A:$B,2,TRUE),"")</f>
        <v/>
      </c>
      <c r="J908" s="159">
        <f>IFERROR((B908/B895)^4-1-D908/100,"")</f>
        <v/>
      </c>
    </row>
    <row r="909">
      <c r="A909" s="10" t="n">
        <v>41782</v>
      </c>
      <c r="B909" s="13">
        <f>IF(VLOOKUP(A909,SP500相关数据!$B$11:$C$24727,2,TRUE)&lt;&gt;"",VLOOKUP(A909,SP500相关数据!$B$11:$C$24727,2,TRUE),IF(VLOOKUP(A909-1,SP500相关数据!$B$11:$C$24727,2,TRUE)&lt;&gt;"",VLOOKUP(A909-1,SP500相关数据!$B$11:$C$24727,2,TRUE),VLOOKUP(A909-2,SP500相关数据!$B$11:$C$24727,2,TRUE)))</f>
        <v/>
      </c>
      <c r="C909" s="13">
        <f>IFERROR(IF(VLOOKUP(A909,SP500相关数据!$B$11:$E$24727,4,TRUE)&lt;&gt;"",VLOOKUP(A909,SP500相关数据!$B$11:$E$24727,4,TRUE),IF(VLOOKUP(A909-1,SP500相关数据!$B$11:$E$24727,4,TRUE)&lt;&gt;"",VLOOKUP(A909-1,SP500相关数据!$B$11:$E$24727,4,TRUE),VLOOKUP(A909-2,SP500相关数据!$B$11:$E$24727,4,TRUE))),"")</f>
        <v/>
      </c>
      <c r="D909" s="13">
        <f>IF(VLOOKUP(A909,高收益利差!$A:$B,2,TRUE)&lt;&gt;"",VLOOKUP(A909,高收益利差!$A:$B,2,TRUE),IF(VLOOKUP(A909-1,高收益利差!$A:$B,2,TRUE)&lt;&gt;"",VLOOKUP(A909-1,高收益利差!$A:$B,2,TRUE),VLOOKUP(A909-2,高收益利差!$A:$B,2,TRUE)))</f>
        <v/>
      </c>
      <c r="E909" s="13">
        <f>IFERROR(VLOOKUP(A909,'10Y2Y'!$A:$B,2,TRUE),"")</f>
        <v/>
      </c>
      <c r="F909">
        <f>IFERROR(D909-D896,"")</f>
        <v/>
      </c>
      <c r="G909">
        <f>IFERROR(B909/AVERAGE(B870:B909)-1,"")</f>
        <v/>
      </c>
      <c r="H909">
        <f>IF(B909="","",IFERROR(AVERAGE(B870:B909)/AVERAGE(B857:B896)-1,""))</f>
        <v/>
      </c>
      <c r="I909">
        <f>IFERROR(VLOOKUP(A909,'Sahm Rule'!$A:$B,2,TRUE),"")</f>
        <v/>
      </c>
      <c r="J909" s="159">
        <f>IFERROR((B909/B896)^4-1-D909/100,"")</f>
        <v/>
      </c>
    </row>
    <row r="910">
      <c r="A910" s="10" t="n">
        <v>41789</v>
      </c>
      <c r="B910" s="13">
        <f>IF(VLOOKUP(A910,SP500相关数据!$B$11:$C$24727,2,TRUE)&lt;&gt;"",VLOOKUP(A910,SP500相关数据!$B$11:$C$24727,2,TRUE),IF(VLOOKUP(A910-1,SP500相关数据!$B$11:$C$24727,2,TRUE)&lt;&gt;"",VLOOKUP(A910-1,SP500相关数据!$B$11:$C$24727,2,TRUE),VLOOKUP(A910-2,SP500相关数据!$B$11:$C$24727,2,TRUE)))</f>
        <v/>
      </c>
      <c r="C910" s="13">
        <f>IFERROR(IF(VLOOKUP(A910,SP500相关数据!$B$11:$E$24727,4,TRUE)&lt;&gt;"",VLOOKUP(A910,SP500相关数据!$B$11:$E$24727,4,TRUE),IF(VLOOKUP(A910-1,SP500相关数据!$B$11:$E$24727,4,TRUE)&lt;&gt;"",VLOOKUP(A910-1,SP500相关数据!$B$11:$E$24727,4,TRUE),VLOOKUP(A910-2,SP500相关数据!$B$11:$E$24727,4,TRUE))),"")</f>
        <v/>
      </c>
      <c r="D910" s="13">
        <f>IF(VLOOKUP(A910,高收益利差!$A:$B,2,TRUE)&lt;&gt;"",VLOOKUP(A910,高收益利差!$A:$B,2,TRUE),IF(VLOOKUP(A910-1,高收益利差!$A:$B,2,TRUE)&lt;&gt;"",VLOOKUP(A910-1,高收益利差!$A:$B,2,TRUE),VLOOKUP(A910-2,高收益利差!$A:$B,2,TRUE)))</f>
        <v/>
      </c>
      <c r="E910" s="13">
        <f>IFERROR(VLOOKUP(A910,'10Y2Y'!$A:$B,2,TRUE),"")</f>
        <v/>
      </c>
      <c r="F910">
        <f>IFERROR(D910-D897,"")</f>
        <v/>
      </c>
      <c r="G910">
        <f>IFERROR(B910/AVERAGE(B871:B910)-1,"")</f>
        <v/>
      </c>
      <c r="H910">
        <f>IF(B910="","",IFERROR(AVERAGE(B871:B910)/AVERAGE(B858:B897)-1,""))</f>
        <v/>
      </c>
      <c r="I910">
        <f>IFERROR(VLOOKUP(A910,'Sahm Rule'!$A:$B,2,TRUE),"")</f>
        <v/>
      </c>
      <c r="J910" s="159">
        <f>IFERROR((B910/B897)^4-1-D910/100,"")</f>
        <v/>
      </c>
    </row>
    <row r="911">
      <c r="A911" s="10" t="n">
        <v>41796</v>
      </c>
      <c r="B911" s="13">
        <f>IF(VLOOKUP(A911,SP500相关数据!$B$11:$C$24727,2,TRUE)&lt;&gt;"",VLOOKUP(A911,SP500相关数据!$B$11:$C$24727,2,TRUE),IF(VLOOKUP(A911-1,SP500相关数据!$B$11:$C$24727,2,TRUE)&lt;&gt;"",VLOOKUP(A911-1,SP500相关数据!$B$11:$C$24727,2,TRUE),VLOOKUP(A911-2,SP500相关数据!$B$11:$C$24727,2,TRUE)))</f>
        <v/>
      </c>
      <c r="C911" s="13">
        <f>IFERROR(IF(VLOOKUP(A911,SP500相关数据!$B$11:$E$24727,4,TRUE)&lt;&gt;"",VLOOKUP(A911,SP500相关数据!$B$11:$E$24727,4,TRUE),IF(VLOOKUP(A911-1,SP500相关数据!$B$11:$E$24727,4,TRUE)&lt;&gt;"",VLOOKUP(A911-1,SP500相关数据!$B$11:$E$24727,4,TRUE),VLOOKUP(A911-2,SP500相关数据!$B$11:$E$24727,4,TRUE))),"")</f>
        <v/>
      </c>
      <c r="D911" s="13">
        <f>IF(VLOOKUP(A911,高收益利差!$A:$B,2,TRUE)&lt;&gt;"",VLOOKUP(A911,高收益利差!$A:$B,2,TRUE),IF(VLOOKUP(A911-1,高收益利差!$A:$B,2,TRUE)&lt;&gt;"",VLOOKUP(A911-1,高收益利差!$A:$B,2,TRUE),VLOOKUP(A911-2,高收益利差!$A:$B,2,TRUE)))</f>
        <v/>
      </c>
      <c r="E911" s="13">
        <f>IFERROR(VLOOKUP(A911,'10Y2Y'!$A:$B,2,TRUE),"")</f>
        <v/>
      </c>
      <c r="F911">
        <f>IFERROR(D911-D898,"")</f>
        <v/>
      </c>
      <c r="G911">
        <f>IFERROR(B911/AVERAGE(B872:B911)-1,"")</f>
        <v/>
      </c>
      <c r="H911">
        <f>IF(B911="","",IFERROR(AVERAGE(B872:B911)/AVERAGE(B859:B898)-1,""))</f>
        <v/>
      </c>
      <c r="I911">
        <f>IFERROR(VLOOKUP(A911,'Sahm Rule'!$A:$B,2,TRUE),"")</f>
        <v/>
      </c>
      <c r="J911" s="159">
        <f>IFERROR((B911/B898)^4-1-D911/100,"")</f>
        <v/>
      </c>
    </row>
    <row r="912">
      <c r="A912" s="10" t="n">
        <v>41803</v>
      </c>
      <c r="B912" s="13">
        <f>IF(VLOOKUP(A912,SP500相关数据!$B$11:$C$24727,2,TRUE)&lt;&gt;"",VLOOKUP(A912,SP500相关数据!$B$11:$C$24727,2,TRUE),IF(VLOOKUP(A912-1,SP500相关数据!$B$11:$C$24727,2,TRUE)&lt;&gt;"",VLOOKUP(A912-1,SP500相关数据!$B$11:$C$24727,2,TRUE),VLOOKUP(A912-2,SP500相关数据!$B$11:$C$24727,2,TRUE)))</f>
        <v/>
      </c>
      <c r="C912" s="13">
        <f>IFERROR(IF(VLOOKUP(A912,SP500相关数据!$B$11:$E$24727,4,TRUE)&lt;&gt;"",VLOOKUP(A912,SP500相关数据!$B$11:$E$24727,4,TRUE),IF(VLOOKUP(A912-1,SP500相关数据!$B$11:$E$24727,4,TRUE)&lt;&gt;"",VLOOKUP(A912-1,SP500相关数据!$B$11:$E$24727,4,TRUE),VLOOKUP(A912-2,SP500相关数据!$B$11:$E$24727,4,TRUE))),"")</f>
        <v/>
      </c>
      <c r="D912" s="13">
        <f>IF(VLOOKUP(A912,高收益利差!$A:$B,2,TRUE)&lt;&gt;"",VLOOKUP(A912,高收益利差!$A:$B,2,TRUE),IF(VLOOKUP(A912-1,高收益利差!$A:$B,2,TRUE)&lt;&gt;"",VLOOKUP(A912-1,高收益利差!$A:$B,2,TRUE),VLOOKUP(A912-2,高收益利差!$A:$B,2,TRUE)))</f>
        <v/>
      </c>
      <c r="E912" s="13">
        <f>IFERROR(VLOOKUP(A912,'10Y2Y'!$A:$B,2,TRUE),"")</f>
        <v/>
      </c>
      <c r="F912">
        <f>IFERROR(D912-D899,"")</f>
        <v/>
      </c>
      <c r="G912">
        <f>IFERROR(B912/AVERAGE(B873:B912)-1,"")</f>
        <v/>
      </c>
      <c r="H912">
        <f>IF(B912="","",IFERROR(AVERAGE(B873:B912)/AVERAGE(B860:B899)-1,""))</f>
        <v/>
      </c>
      <c r="I912">
        <f>IFERROR(VLOOKUP(A912,'Sahm Rule'!$A:$B,2,TRUE),"")</f>
        <v/>
      </c>
      <c r="J912" s="159">
        <f>IFERROR((B912/B899)^4-1-D912/100,"")</f>
        <v/>
      </c>
    </row>
    <row r="913">
      <c r="A913" s="10" t="n">
        <v>41810</v>
      </c>
      <c r="B913" s="13">
        <f>IF(VLOOKUP(A913,SP500相关数据!$B$11:$C$24727,2,TRUE)&lt;&gt;"",VLOOKUP(A913,SP500相关数据!$B$11:$C$24727,2,TRUE),IF(VLOOKUP(A913-1,SP500相关数据!$B$11:$C$24727,2,TRUE)&lt;&gt;"",VLOOKUP(A913-1,SP500相关数据!$B$11:$C$24727,2,TRUE),VLOOKUP(A913-2,SP500相关数据!$B$11:$C$24727,2,TRUE)))</f>
        <v/>
      </c>
      <c r="C913" s="13">
        <f>IFERROR(IF(VLOOKUP(A913,SP500相关数据!$B$11:$E$24727,4,TRUE)&lt;&gt;"",VLOOKUP(A913,SP500相关数据!$B$11:$E$24727,4,TRUE),IF(VLOOKUP(A913-1,SP500相关数据!$B$11:$E$24727,4,TRUE)&lt;&gt;"",VLOOKUP(A913-1,SP500相关数据!$B$11:$E$24727,4,TRUE),VLOOKUP(A913-2,SP500相关数据!$B$11:$E$24727,4,TRUE))),"")</f>
        <v/>
      </c>
      <c r="D913" s="13">
        <f>IF(VLOOKUP(A913,高收益利差!$A:$B,2,TRUE)&lt;&gt;"",VLOOKUP(A913,高收益利差!$A:$B,2,TRUE),IF(VLOOKUP(A913-1,高收益利差!$A:$B,2,TRUE)&lt;&gt;"",VLOOKUP(A913-1,高收益利差!$A:$B,2,TRUE),VLOOKUP(A913-2,高收益利差!$A:$B,2,TRUE)))</f>
        <v/>
      </c>
      <c r="E913" s="13">
        <f>IFERROR(VLOOKUP(A913,'10Y2Y'!$A:$B,2,TRUE),"")</f>
        <v/>
      </c>
      <c r="F913">
        <f>IFERROR(D913-D900,"")</f>
        <v/>
      </c>
      <c r="G913">
        <f>IFERROR(B913/AVERAGE(B874:B913)-1,"")</f>
        <v/>
      </c>
      <c r="H913">
        <f>IF(B913="","",IFERROR(AVERAGE(B874:B913)/AVERAGE(B861:B900)-1,""))</f>
        <v/>
      </c>
      <c r="I913">
        <f>IFERROR(VLOOKUP(A913,'Sahm Rule'!$A:$B,2,TRUE),"")</f>
        <v/>
      </c>
      <c r="J913" s="159">
        <f>IFERROR((B913/B900)^4-1-D913/100,"")</f>
        <v/>
      </c>
    </row>
    <row r="914">
      <c r="A914" s="10" t="n">
        <v>41817</v>
      </c>
      <c r="B914" s="13">
        <f>IF(VLOOKUP(A914,SP500相关数据!$B$11:$C$24727,2,TRUE)&lt;&gt;"",VLOOKUP(A914,SP500相关数据!$B$11:$C$24727,2,TRUE),IF(VLOOKUP(A914-1,SP500相关数据!$B$11:$C$24727,2,TRUE)&lt;&gt;"",VLOOKUP(A914-1,SP500相关数据!$B$11:$C$24727,2,TRUE),VLOOKUP(A914-2,SP500相关数据!$B$11:$C$24727,2,TRUE)))</f>
        <v/>
      </c>
      <c r="C914" s="13">
        <f>IFERROR(IF(VLOOKUP(A914,SP500相关数据!$B$11:$E$24727,4,TRUE)&lt;&gt;"",VLOOKUP(A914,SP500相关数据!$B$11:$E$24727,4,TRUE),IF(VLOOKUP(A914-1,SP500相关数据!$B$11:$E$24727,4,TRUE)&lt;&gt;"",VLOOKUP(A914-1,SP500相关数据!$B$11:$E$24727,4,TRUE),VLOOKUP(A914-2,SP500相关数据!$B$11:$E$24727,4,TRUE))),"")</f>
        <v/>
      </c>
      <c r="D914" s="13">
        <f>IF(VLOOKUP(A914,高收益利差!$A:$B,2,TRUE)&lt;&gt;"",VLOOKUP(A914,高收益利差!$A:$B,2,TRUE),IF(VLOOKUP(A914-1,高收益利差!$A:$B,2,TRUE)&lt;&gt;"",VLOOKUP(A914-1,高收益利差!$A:$B,2,TRUE),VLOOKUP(A914-2,高收益利差!$A:$B,2,TRUE)))</f>
        <v/>
      </c>
      <c r="E914" s="13">
        <f>IFERROR(VLOOKUP(A914,'10Y2Y'!$A:$B,2,TRUE),"")</f>
        <v/>
      </c>
      <c r="F914">
        <f>IFERROR(D914-D901,"")</f>
        <v/>
      </c>
      <c r="G914">
        <f>IFERROR(B914/AVERAGE(B875:B914)-1,"")</f>
        <v/>
      </c>
      <c r="H914">
        <f>IF(B914="","",IFERROR(AVERAGE(B875:B914)/AVERAGE(B862:B901)-1,""))</f>
        <v/>
      </c>
      <c r="I914">
        <f>IFERROR(VLOOKUP(A914,'Sahm Rule'!$A:$B,2,TRUE),"")</f>
        <v/>
      </c>
      <c r="J914" s="159">
        <f>IFERROR((B914/B901)^4-1-D914/100,"")</f>
        <v/>
      </c>
    </row>
    <row r="915">
      <c r="A915" s="10" t="n">
        <v>41824</v>
      </c>
      <c r="B915" s="13">
        <f>IF(VLOOKUP(A915,SP500相关数据!$B$11:$C$24727,2,TRUE)&lt;&gt;"",VLOOKUP(A915,SP500相关数据!$B$11:$C$24727,2,TRUE),IF(VLOOKUP(A915-1,SP500相关数据!$B$11:$C$24727,2,TRUE)&lt;&gt;"",VLOOKUP(A915-1,SP500相关数据!$B$11:$C$24727,2,TRUE),VLOOKUP(A915-2,SP500相关数据!$B$11:$C$24727,2,TRUE)))</f>
        <v/>
      </c>
      <c r="C915" s="13">
        <f>IFERROR(IF(VLOOKUP(A915,SP500相关数据!$B$11:$E$24727,4,TRUE)&lt;&gt;"",VLOOKUP(A915,SP500相关数据!$B$11:$E$24727,4,TRUE),IF(VLOOKUP(A915-1,SP500相关数据!$B$11:$E$24727,4,TRUE)&lt;&gt;"",VLOOKUP(A915-1,SP500相关数据!$B$11:$E$24727,4,TRUE),VLOOKUP(A915-2,SP500相关数据!$B$11:$E$24727,4,TRUE))),"")</f>
        <v/>
      </c>
      <c r="D915" s="13">
        <f>IF(VLOOKUP(A915,高收益利差!$A:$B,2,TRUE)&lt;&gt;"",VLOOKUP(A915,高收益利差!$A:$B,2,TRUE),IF(VLOOKUP(A915-1,高收益利差!$A:$B,2,TRUE)&lt;&gt;"",VLOOKUP(A915-1,高收益利差!$A:$B,2,TRUE),VLOOKUP(A915-2,高收益利差!$A:$B,2,TRUE)))</f>
        <v/>
      </c>
      <c r="E915" s="13">
        <f>IFERROR(VLOOKUP(A915,'10Y2Y'!$A:$B,2,TRUE),"")</f>
        <v/>
      </c>
      <c r="F915">
        <f>IFERROR(D915-D902,"")</f>
        <v/>
      </c>
      <c r="G915">
        <f>IFERROR(B915/AVERAGE(B876:B915)-1,"")</f>
        <v/>
      </c>
      <c r="H915">
        <f>IF(B915="","",IFERROR(AVERAGE(B876:B915)/AVERAGE(B863:B902)-1,""))</f>
        <v/>
      </c>
      <c r="I915">
        <f>IFERROR(VLOOKUP(A915,'Sahm Rule'!$A:$B,2,TRUE),"")</f>
        <v/>
      </c>
      <c r="J915" s="159">
        <f>IFERROR((B915/B902)^4-1-D915/100,"")</f>
        <v/>
      </c>
    </row>
    <row r="916">
      <c r="A916" s="10" t="n">
        <v>41831</v>
      </c>
      <c r="B916" s="13">
        <f>IF(VLOOKUP(A916,SP500相关数据!$B$11:$C$24727,2,TRUE)&lt;&gt;"",VLOOKUP(A916,SP500相关数据!$B$11:$C$24727,2,TRUE),IF(VLOOKUP(A916-1,SP500相关数据!$B$11:$C$24727,2,TRUE)&lt;&gt;"",VLOOKUP(A916-1,SP500相关数据!$B$11:$C$24727,2,TRUE),VLOOKUP(A916-2,SP500相关数据!$B$11:$C$24727,2,TRUE)))</f>
        <v/>
      </c>
      <c r="C916" s="13">
        <f>IFERROR(IF(VLOOKUP(A916,SP500相关数据!$B$11:$E$24727,4,TRUE)&lt;&gt;"",VLOOKUP(A916,SP500相关数据!$B$11:$E$24727,4,TRUE),IF(VLOOKUP(A916-1,SP500相关数据!$B$11:$E$24727,4,TRUE)&lt;&gt;"",VLOOKUP(A916-1,SP500相关数据!$B$11:$E$24727,4,TRUE),VLOOKUP(A916-2,SP500相关数据!$B$11:$E$24727,4,TRUE))),"")</f>
        <v/>
      </c>
      <c r="D916" s="13">
        <f>IF(VLOOKUP(A916,高收益利差!$A:$B,2,TRUE)&lt;&gt;"",VLOOKUP(A916,高收益利差!$A:$B,2,TRUE),IF(VLOOKUP(A916-1,高收益利差!$A:$B,2,TRUE)&lt;&gt;"",VLOOKUP(A916-1,高收益利差!$A:$B,2,TRUE),VLOOKUP(A916-2,高收益利差!$A:$B,2,TRUE)))</f>
        <v/>
      </c>
      <c r="E916" s="13">
        <f>IFERROR(VLOOKUP(A916,'10Y2Y'!$A:$B,2,TRUE),"")</f>
        <v/>
      </c>
      <c r="F916">
        <f>IFERROR(D916-D903,"")</f>
        <v/>
      </c>
      <c r="G916">
        <f>IFERROR(B916/AVERAGE(B877:B916)-1,"")</f>
        <v/>
      </c>
      <c r="H916">
        <f>IF(B916="","",IFERROR(AVERAGE(B877:B916)/AVERAGE(B864:B903)-1,""))</f>
        <v/>
      </c>
      <c r="I916">
        <f>IFERROR(VLOOKUP(A916,'Sahm Rule'!$A:$B,2,TRUE),"")</f>
        <v/>
      </c>
      <c r="J916" s="159">
        <f>IFERROR((B916/B903)^4-1-D916/100,"")</f>
        <v/>
      </c>
    </row>
    <row r="917">
      <c r="A917" s="10" t="n">
        <v>41838</v>
      </c>
      <c r="B917" s="13">
        <f>IF(VLOOKUP(A917,SP500相关数据!$B$11:$C$24727,2,TRUE)&lt;&gt;"",VLOOKUP(A917,SP500相关数据!$B$11:$C$24727,2,TRUE),IF(VLOOKUP(A917-1,SP500相关数据!$B$11:$C$24727,2,TRUE)&lt;&gt;"",VLOOKUP(A917-1,SP500相关数据!$B$11:$C$24727,2,TRUE),VLOOKUP(A917-2,SP500相关数据!$B$11:$C$24727,2,TRUE)))</f>
        <v/>
      </c>
      <c r="C917" s="13">
        <f>IFERROR(IF(VLOOKUP(A917,SP500相关数据!$B$11:$E$24727,4,TRUE)&lt;&gt;"",VLOOKUP(A917,SP500相关数据!$B$11:$E$24727,4,TRUE),IF(VLOOKUP(A917-1,SP500相关数据!$B$11:$E$24727,4,TRUE)&lt;&gt;"",VLOOKUP(A917-1,SP500相关数据!$B$11:$E$24727,4,TRUE),VLOOKUP(A917-2,SP500相关数据!$B$11:$E$24727,4,TRUE))),"")</f>
        <v/>
      </c>
      <c r="D917" s="13">
        <f>IF(VLOOKUP(A917,高收益利差!$A:$B,2,TRUE)&lt;&gt;"",VLOOKUP(A917,高收益利差!$A:$B,2,TRUE),IF(VLOOKUP(A917-1,高收益利差!$A:$B,2,TRUE)&lt;&gt;"",VLOOKUP(A917-1,高收益利差!$A:$B,2,TRUE),VLOOKUP(A917-2,高收益利差!$A:$B,2,TRUE)))</f>
        <v/>
      </c>
      <c r="E917" s="13">
        <f>IFERROR(VLOOKUP(A917,'10Y2Y'!$A:$B,2,TRUE),"")</f>
        <v/>
      </c>
      <c r="F917">
        <f>IFERROR(D917-D904,"")</f>
        <v/>
      </c>
      <c r="G917">
        <f>IFERROR(B917/AVERAGE(B878:B917)-1,"")</f>
        <v/>
      </c>
      <c r="H917">
        <f>IF(B917="","",IFERROR(AVERAGE(B878:B917)/AVERAGE(B865:B904)-1,""))</f>
        <v/>
      </c>
      <c r="I917">
        <f>IFERROR(VLOOKUP(A917,'Sahm Rule'!$A:$B,2,TRUE),"")</f>
        <v/>
      </c>
      <c r="J917" s="159">
        <f>IFERROR((B917/B904)^4-1-D917/100,"")</f>
        <v/>
      </c>
    </row>
    <row r="918">
      <c r="A918" s="10" t="n">
        <v>41845</v>
      </c>
      <c r="B918" s="13">
        <f>IF(VLOOKUP(A918,SP500相关数据!$B$11:$C$24727,2,TRUE)&lt;&gt;"",VLOOKUP(A918,SP500相关数据!$B$11:$C$24727,2,TRUE),IF(VLOOKUP(A918-1,SP500相关数据!$B$11:$C$24727,2,TRUE)&lt;&gt;"",VLOOKUP(A918-1,SP500相关数据!$B$11:$C$24727,2,TRUE),VLOOKUP(A918-2,SP500相关数据!$B$11:$C$24727,2,TRUE)))</f>
        <v/>
      </c>
      <c r="C918" s="13">
        <f>IFERROR(IF(VLOOKUP(A918,SP500相关数据!$B$11:$E$24727,4,TRUE)&lt;&gt;"",VLOOKUP(A918,SP500相关数据!$B$11:$E$24727,4,TRUE),IF(VLOOKUP(A918-1,SP500相关数据!$B$11:$E$24727,4,TRUE)&lt;&gt;"",VLOOKUP(A918-1,SP500相关数据!$B$11:$E$24727,4,TRUE),VLOOKUP(A918-2,SP500相关数据!$B$11:$E$24727,4,TRUE))),"")</f>
        <v/>
      </c>
      <c r="D918" s="13">
        <f>IF(VLOOKUP(A918,高收益利差!$A:$B,2,TRUE)&lt;&gt;"",VLOOKUP(A918,高收益利差!$A:$B,2,TRUE),IF(VLOOKUP(A918-1,高收益利差!$A:$B,2,TRUE)&lt;&gt;"",VLOOKUP(A918-1,高收益利差!$A:$B,2,TRUE),VLOOKUP(A918-2,高收益利差!$A:$B,2,TRUE)))</f>
        <v/>
      </c>
      <c r="E918" s="13">
        <f>IFERROR(VLOOKUP(A918,'10Y2Y'!$A:$B,2,TRUE),"")</f>
        <v/>
      </c>
      <c r="F918">
        <f>IFERROR(D918-D905,"")</f>
        <v/>
      </c>
      <c r="G918">
        <f>IFERROR(B918/AVERAGE(B879:B918)-1,"")</f>
        <v/>
      </c>
      <c r="H918">
        <f>IF(B918="","",IFERROR(AVERAGE(B879:B918)/AVERAGE(B866:B905)-1,""))</f>
        <v/>
      </c>
      <c r="I918">
        <f>IFERROR(VLOOKUP(A918,'Sahm Rule'!$A:$B,2,TRUE),"")</f>
        <v/>
      </c>
      <c r="J918" s="159">
        <f>IFERROR((B918/B905)^4-1-D918/100,"")</f>
        <v/>
      </c>
    </row>
    <row r="919">
      <c r="A919" s="10" t="n">
        <v>41852</v>
      </c>
      <c r="B919" s="13">
        <f>IF(VLOOKUP(A919,SP500相关数据!$B$11:$C$24727,2,TRUE)&lt;&gt;"",VLOOKUP(A919,SP500相关数据!$B$11:$C$24727,2,TRUE),IF(VLOOKUP(A919-1,SP500相关数据!$B$11:$C$24727,2,TRUE)&lt;&gt;"",VLOOKUP(A919-1,SP500相关数据!$B$11:$C$24727,2,TRUE),VLOOKUP(A919-2,SP500相关数据!$B$11:$C$24727,2,TRUE)))</f>
        <v/>
      </c>
      <c r="C919" s="13">
        <f>IFERROR(IF(VLOOKUP(A919,SP500相关数据!$B$11:$E$24727,4,TRUE)&lt;&gt;"",VLOOKUP(A919,SP500相关数据!$B$11:$E$24727,4,TRUE),IF(VLOOKUP(A919-1,SP500相关数据!$B$11:$E$24727,4,TRUE)&lt;&gt;"",VLOOKUP(A919-1,SP500相关数据!$B$11:$E$24727,4,TRUE),VLOOKUP(A919-2,SP500相关数据!$B$11:$E$24727,4,TRUE))),"")</f>
        <v/>
      </c>
      <c r="D919" s="13">
        <f>IF(VLOOKUP(A919,高收益利差!$A:$B,2,TRUE)&lt;&gt;"",VLOOKUP(A919,高收益利差!$A:$B,2,TRUE),IF(VLOOKUP(A919-1,高收益利差!$A:$B,2,TRUE)&lt;&gt;"",VLOOKUP(A919-1,高收益利差!$A:$B,2,TRUE),VLOOKUP(A919-2,高收益利差!$A:$B,2,TRUE)))</f>
        <v/>
      </c>
      <c r="E919" s="13">
        <f>IFERROR(VLOOKUP(A919,'10Y2Y'!$A:$B,2,TRUE),"")</f>
        <v/>
      </c>
      <c r="F919">
        <f>IFERROR(D919-D906,"")</f>
        <v/>
      </c>
      <c r="G919">
        <f>IFERROR(B919/AVERAGE(B880:B919)-1,"")</f>
        <v/>
      </c>
      <c r="H919">
        <f>IF(B919="","",IFERROR(AVERAGE(B880:B919)/AVERAGE(B867:B906)-1,""))</f>
        <v/>
      </c>
      <c r="I919">
        <f>IFERROR(VLOOKUP(A919,'Sahm Rule'!$A:$B,2,TRUE),"")</f>
        <v/>
      </c>
      <c r="J919" s="159">
        <f>IFERROR((B919/B906)^4-1-D919/100,"")</f>
        <v/>
      </c>
    </row>
    <row r="920">
      <c r="A920" s="10" t="n">
        <v>41859</v>
      </c>
      <c r="B920" s="13">
        <f>IF(VLOOKUP(A920,SP500相关数据!$B$11:$C$24727,2,TRUE)&lt;&gt;"",VLOOKUP(A920,SP500相关数据!$B$11:$C$24727,2,TRUE),IF(VLOOKUP(A920-1,SP500相关数据!$B$11:$C$24727,2,TRUE)&lt;&gt;"",VLOOKUP(A920-1,SP500相关数据!$B$11:$C$24727,2,TRUE),VLOOKUP(A920-2,SP500相关数据!$B$11:$C$24727,2,TRUE)))</f>
        <v/>
      </c>
      <c r="C920" s="13">
        <f>IFERROR(IF(VLOOKUP(A920,SP500相关数据!$B$11:$E$24727,4,TRUE)&lt;&gt;"",VLOOKUP(A920,SP500相关数据!$B$11:$E$24727,4,TRUE),IF(VLOOKUP(A920-1,SP500相关数据!$B$11:$E$24727,4,TRUE)&lt;&gt;"",VLOOKUP(A920-1,SP500相关数据!$B$11:$E$24727,4,TRUE),VLOOKUP(A920-2,SP500相关数据!$B$11:$E$24727,4,TRUE))),"")</f>
        <v/>
      </c>
      <c r="D920" s="13">
        <f>IF(VLOOKUP(A920,高收益利差!$A:$B,2,TRUE)&lt;&gt;"",VLOOKUP(A920,高收益利差!$A:$B,2,TRUE),IF(VLOOKUP(A920-1,高收益利差!$A:$B,2,TRUE)&lt;&gt;"",VLOOKUP(A920-1,高收益利差!$A:$B,2,TRUE),VLOOKUP(A920-2,高收益利差!$A:$B,2,TRUE)))</f>
        <v/>
      </c>
      <c r="E920" s="13">
        <f>IFERROR(VLOOKUP(A920,'10Y2Y'!$A:$B,2,TRUE),"")</f>
        <v/>
      </c>
      <c r="F920">
        <f>IFERROR(D920-D907,"")</f>
        <v/>
      </c>
      <c r="G920">
        <f>IFERROR(B920/AVERAGE(B881:B920)-1,"")</f>
        <v/>
      </c>
      <c r="H920">
        <f>IF(B920="","",IFERROR(AVERAGE(B881:B920)/AVERAGE(B868:B907)-1,""))</f>
        <v/>
      </c>
      <c r="I920">
        <f>IFERROR(VLOOKUP(A920,'Sahm Rule'!$A:$B,2,TRUE),"")</f>
        <v/>
      </c>
      <c r="J920" s="159">
        <f>IFERROR((B920/B907)^4-1-D920/100,"")</f>
        <v/>
      </c>
    </row>
    <row r="921">
      <c r="A921" s="10" t="n">
        <v>41866</v>
      </c>
      <c r="B921" s="13">
        <f>IF(VLOOKUP(A921,SP500相关数据!$B$11:$C$24727,2,TRUE)&lt;&gt;"",VLOOKUP(A921,SP500相关数据!$B$11:$C$24727,2,TRUE),IF(VLOOKUP(A921-1,SP500相关数据!$B$11:$C$24727,2,TRUE)&lt;&gt;"",VLOOKUP(A921-1,SP500相关数据!$B$11:$C$24727,2,TRUE),VLOOKUP(A921-2,SP500相关数据!$B$11:$C$24727,2,TRUE)))</f>
        <v/>
      </c>
      <c r="C921" s="13">
        <f>IFERROR(IF(VLOOKUP(A921,SP500相关数据!$B$11:$E$24727,4,TRUE)&lt;&gt;"",VLOOKUP(A921,SP500相关数据!$B$11:$E$24727,4,TRUE),IF(VLOOKUP(A921-1,SP500相关数据!$B$11:$E$24727,4,TRUE)&lt;&gt;"",VLOOKUP(A921-1,SP500相关数据!$B$11:$E$24727,4,TRUE),VLOOKUP(A921-2,SP500相关数据!$B$11:$E$24727,4,TRUE))),"")</f>
        <v/>
      </c>
      <c r="D921" s="13">
        <f>IF(VLOOKUP(A921,高收益利差!$A:$B,2,TRUE)&lt;&gt;"",VLOOKUP(A921,高收益利差!$A:$B,2,TRUE),IF(VLOOKUP(A921-1,高收益利差!$A:$B,2,TRUE)&lt;&gt;"",VLOOKUP(A921-1,高收益利差!$A:$B,2,TRUE),VLOOKUP(A921-2,高收益利差!$A:$B,2,TRUE)))</f>
        <v/>
      </c>
      <c r="E921" s="13">
        <f>IFERROR(VLOOKUP(A921,'10Y2Y'!$A:$B,2,TRUE),"")</f>
        <v/>
      </c>
      <c r="F921">
        <f>IFERROR(D921-D908,"")</f>
        <v/>
      </c>
      <c r="G921">
        <f>IFERROR(B921/AVERAGE(B882:B921)-1,"")</f>
        <v/>
      </c>
      <c r="H921">
        <f>IF(B921="","",IFERROR(AVERAGE(B882:B921)/AVERAGE(B869:B908)-1,""))</f>
        <v/>
      </c>
      <c r="I921">
        <f>IFERROR(VLOOKUP(A921,'Sahm Rule'!$A:$B,2,TRUE),"")</f>
        <v/>
      </c>
      <c r="J921" s="159">
        <f>IFERROR((B921/B908)^4-1-D921/100,"")</f>
        <v/>
      </c>
    </row>
    <row r="922">
      <c r="A922" s="10" t="n">
        <v>41873</v>
      </c>
      <c r="B922" s="13">
        <f>IF(VLOOKUP(A922,SP500相关数据!$B$11:$C$24727,2,TRUE)&lt;&gt;"",VLOOKUP(A922,SP500相关数据!$B$11:$C$24727,2,TRUE),IF(VLOOKUP(A922-1,SP500相关数据!$B$11:$C$24727,2,TRUE)&lt;&gt;"",VLOOKUP(A922-1,SP500相关数据!$B$11:$C$24727,2,TRUE),VLOOKUP(A922-2,SP500相关数据!$B$11:$C$24727,2,TRUE)))</f>
        <v/>
      </c>
      <c r="C922" s="13">
        <f>IFERROR(IF(VLOOKUP(A922,SP500相关数据!$B$11:$E$24727,4,TRUE)&lt;&gt;"",VLOOKUP(A922,SP500相关数据!$B$11:$E$24727,4,TRUE),IF(VLOOKUP(A922-1,SP500相关数据!$B$11:$E$24727,4,TRUE)&lt;&gt;"",VLOOKUP(A922-1,SP500相关数据!$B$11:$E$24727,4,TRUE),VLOOKUP(A922-2,SP500相关数据!$B$11:$E$24727,4,TRUE))),"")</f>
        <v/>
      </c>
      <c r="D922" s="13">
        <f>IF(VLOOKUP(A922,高收益利差!$A:$B,2,TRUE)&lt;&gt;"",VLOOKUP(A922,高收益利差!$A:$B,2,TRUE),IF(VLOOKUP(A922-1,高收益利差!$A:$B,2,TRUE)&lt;&gt;"",VLOOKUP(A922-1,高收益利差!$A:$B,2,TRUE),VLOOKUP(A922-2,高收益利差!$A:$B,2,TRUE)))</f>
        <v/>
      </c>
      <c r="E922" s="13">
        <f>IFERROR(VLOOKUP(A922,'10Y2Y'!$A:$B,2,TRUE),"")</f>
        <v/>
      </c>
      <c r="F922">
        <f>IFERROR(D922-D909,"")</f>
        <v/>
      </c>
      <c r="G922">
        <f>IFERROR(B922/AVERAGE(B883:B922)-1,"")</f>
        <v/>
      </c>
      <c r="H922">
        <f>IF(B922="","",IFERROR(AVERAGE(B883:B922)/AVERAGE(B870:B909)-1,""))</f>
        <v/>
      </c>
      <c r="I922">
        <f>IFERROR(VLOOKUP(A922,'Sahm Rule'!$A:$B,2,TRUE),"")</f>
        <v/>
      </c>
      <c r="J922" s="159">
        <f>IFERROR((B922/B909)^4-1-D922/100,"")</f>
        <v/>
      </c>
    </row>
    <row r="923">
      <c r="A923" s="10" t="n">
        <v>41880</v>
      </c>
      <c r="B923" s="13">
        <f>IF(VLOOKUP(A923,SP500相关数据!$B$11:$C$24727,2,TRUE)&lt;&gt;"",VLOOKUP(A923,SP500相关数据!$B$11:$C$24727,2,TRUE),IF(VLOOKUP(A923-1,SP500相关数据!$B$11:$C$24727,2,TRUE)&lt;&gt;"",VLOOKUP(A923-1,SP500相关数据!$B$11:$C$24727,2,TRUE),VLOOKUP(A923-2,SP500相关数据!$B$11:$C$24727,2,TRUE)))</f>
        <v/>
      </c>
      <c r="C923" s="13">
        <f>IFERROR(IF(VLOOKUP(A923,SP500相关数据!$B$11:$E$24727,4,TRUE)&lt;&gt;"",VLOOKUP(A923,SP500相关数据!$B$11:$E$24727,4,TRUE),IF(VLOOKUP(A923-1,SP500相关数据!$B$11:$E$24727,4,TRUE)&lt;&gt;"",VLOOKUP(A923-1,SP500相关数据!$B$11:$E$24727,4,TRUE),VLOOKUP(A923-2,SP500相关数据!$B$11:$E$24727,4,TRUE))),"")</f>
        <v/>
      </c>
      <c r="D923" s="13">
        <f>IF(VLOOKUP(A923,高收益利差!$A:$B,2,TRUE)&lt;&gt;"",VLOOKUP(A923,高收益利差!$A:$B,2,TRUE),IF(VLOOKUP(A923-1,高收益利差!$A:$B,2,TRUE)&lt;&gt;"",VLOOKUP(A923-1,高收益利差!$A:$B,2,TRUE),VLOOKUP(A923-2,高收益利差!$A:$B,2,TRUE)))</f>
        <v/>
      </c>
      <c r="E923" s="13">
        <f>IFERROR(VLOOKUP(A923,'10Y2Y'!$A:$B,2,TRUE),"")</f>
        <v/>
      </c>
      <c r="F923">
        <f>IFERROR(D923-D910,"")</f>
        <v/>
      </c>
      <c r="G923">
        <f>IFERROR(B923/AVERAGE(B884:B923)-1,"")</f>
        <v/>
      </c>
      <c r="H923">
        <f>IF(B923="","",IFERROR(AVERAGE(B884:B923)/AVERAGE(B871:B910)-1,""))</f>
        <v/>
      </c>
      <c r="I923">
        <f>IFERROR(VLOOKUP(A923,'Sahm Rule'!$A:$B,2,TRUE),"")</f>
        <v/>
      </c>
      <c r="J923" s="159">
        <f>IFERROR((B923/B910)^4-1-D923/100,"")</f>
        <v/>
      </c>
    </row>
    <row r="924">
      <c r="A924" s="10" t="n">
        <v>41887</v>
      </c>
      <c r="B924" s="13">
        <f>IF(VLOOKUP(A924,SP500相关数据!$B$11:$C$24727,2,TRUE)&lt;&gt;"",VLOOKUP(A924,SP500相关数据!$B$11:$C$24727,2,TRUE),IF(VLOOKUP(A924-1,SP500相关数据!$B$11:$C$24727,2,TRUE)&lt;&gt;"",VLOOKUP(A924-1,SP500相关数据!$B$11:$C$24727,2,TRUE),VLOOKUP(A924-2,SP500相关数据!$B$11:$C$24727,2,TRUE)))</f>
        <v/>
      </c>
      <c r="C924" s="13">
        <f>IFERROR(IF(VLOOKUP(A924,SP500相关数据!$B$11:$E$24727,4,TRUE)&lt;&gt;"",VLOOKUP(A924,SP500相关数据!$B$11:$E$24727,4,TRUE),IF(VLOOKUP(A924-1,SP500相关数据!$B$11:$E$24727,4,TRUE)&lt;&gt;"",VLOOKUP(A924-1,SP500相关数据!$B$11:$E$24727,4,TRUE),VLOOKUP(A924-2,SP500相关数据!$B$11:$E$24727,4,TRUE))),"")</f>
        <v/>
      </c>
      <c r="D924" s="13">
        <f>IF(VLOOKUP(A924,高收益利差!$A:$B,2,TRUE)&lt;&gt;"",VLOOKUP(A924,高收益利差!$A:$B,2,TRUE),IF(VLOOKUP(A924-1,高收益利差!$A:$B,2,TRUE)&lt;&gt;"",VLOOKUP(A924-1,高收益利差!$A:$B,2,TRUE),VLOOKUP(A924-2,高收益利差!$A:$B,2,TRUE)))</f>
        <v/>
      </c>
      <c r="E924" s="13">
        <f>IFERROR(VLOOKUP(A924,'10Y2Y'!$A:$B,2,TRUE),"")</f>
        <v/>
      </c>
      <c r="F924">
        <f>IFERROR(D924-D911,"")</f>
        <v/>
      </c>
      <c r="G924">
        <f>IFERROR(B924/AVERAGE(B885:B924)-1,"")</f>
        <v/>
      </c>
      <c r="H924">
        <f>IF(B924="","",IFERROR(AVERAGE(B885:B924)/AVERAGE(B872:B911)-1,""))</f>
        <v/>
      </c>
      <c r="I924">
        <f>IFERROR(VLOOKUP(A924,'Sahm Rule'!$A:$B,2,TRUE),"")</f>
        <v/>
      </c>
      <c r="J924" s="159">
        <f>IFERROR((B924/B911)^4-1-D924/100,"")</f>
        <v/>
      </c>
    </row>
    <row r="925">
      <c r="A925" s="10" t="n">
        <v>41894</v>
      </c>
      <c r="B925" s="13">
        <f>IF(VLOOKUP(A925,SP500相关数据!$B$11:$C$24727,2,TRUE)&lt;&gt;"",VLOOKUP(A925,SP500相关数据!$B$11:$C$24727,2,TRUE),IF(VLOOKUP(A925-1,SP500相关数据!$B$11:$C$24727,2,TRUE)&lt;&gt;"",VLOOKUP(A925-1,SP500相关数据!$B$11:$C$24727,2,TRUE),VLOOKUP(A925-2,SP500相关数据!$B$11:$C$24727,2,TRUE)))</f>
        <v/>
      </c>
      <c r="C925" s="13">
        <f>IFERROR(IF(VLOOKUP(A925,SP500相关数据!$B$11:$E$24727,4,TRUE)&lt;&gt;"",VLOOKUP(A925,SP500相关数据!$B$11:$E$24727,4,TRUE),IF(VLOOKUP(A925-1,SP500相关数据!$B$11:$E$24727,4,TRUE)&lt;&gt;"",VLOOKUP(A925-1,SP500相关数据!$B$11:$E$24727,4,TRUE),VLOOKUP(A925-2,SP500相关数据!$B$11:$E$24727,4,TRUE))),"")</f>
        <v/>
      </c>
      <c r="D925" s="13">
        <f>IF(VLOOKUP(A925,高收益利差!$A:$B,2,TRUE)&lt;&gt;"",VLOOKUP(A925,高收益利差!$A:$B,2,TRUE),IF(VLOOKUP(A925-1,高收益利差!$A:$B,2,TRUE)&lt;&gt;"",VLOOKUP(A925-1,高收益利差!$A:$B,2,TRUE),VLOOKUP(A925-2,高收益利差!$A:$B,2,TRUE)))</f>
        <v/>
      </c>
      <c r="E925" s="13">
        <f>IFERROR(VLOOKUP(A925,'10Y2Y'!$A:$B,2,TRUE),"")</f>
        <v/>
      </c>
      <c r="F925">
        <f>IFERROR(D925-D912,"")</f>
        <v/>
      </c>
      <c r="G925">
        <f>IFERROR(B925/AVERAGE(B886:B925)-1,"")</f>
        <v/>
      </c>
      <c r="H925">
        <f>IF(B925="","",IFERROR(AVERAGE(B886:B925)/AVERAGE(B873:B912)-1,""))</f>
        <v/>
      </c>
      <c r="I925">
        <f>IFERROR(VLOOKUP(A925,'Sahm Rule'!$A:$B,2,TRUE),"")</f>
        <v/>
      </c>
      <c r="J925" s="159">
        <f>IFERROR((B925/B912)^4-1-D925/100,"")</f>
        <v/>
      </c>
    </row>
    <row r="926">
      <c r="A926" s="10" t="n">
        <v>41901</v>
      </c>
      <c r="B926" s="13">
        <f>IF(VLOOKUP(A926,SP500相关数据!$B$11:$C$24727,2,TRUE)&lt;&gt;"",VLOOKUP(A926,SP500相关数据!$B$11:$C$24727,2,TRUE),IF(VLOOKUP(A926-1,SP500相关数据!$B$11:$C$24727,2,TRUE)&lt;&gt;"",VLOOKUP(A926-1,SP500相关数据!$B$11:$C$24727,2,TRUE),VLOOKUP(A926-2,SP500相关数据!$B$11:$C$24727,2,TRUE)))</f>
        <v/>
      </c>
      <c r="C926" s="13">
        <f>IFERROR(IF(VLOOKUP(A926,SP500相关数据!$B$11:$E$24727,4,TRUE)&lt;&gt;"",VLOOKUP(A926,SP500相关数据!$B$11:$E$24727,4,TRUE),IF(VLOOKUP(A926-1,SP500相关数据!$B$11:$E$24727,4,TRUE)&lt;&gt;"",VLOOKUP(A926-1,SP500相关数据!$B$11:$E$24727,4,TRUE),VLOOKUP(A926-2,SP500相关数据!$B$11:$E$24727,4,TRUE))),"")</f>
        <v/>
      </c>
      <c r="D926" s="13">
        <f>IF(VLOOKUP(A926,高收益利差!$A:$B,2,TRUE)&lt;&gt;"",VLOOKUP(A926,高收益利差!$A:$B,2,TRUE),IF(VLOOKUP(A926-1,高收益利差!$A:$B,2,TRUE)&lt;&gt;"",VLOOKUP(A926-1,高收益利差!$A:$B,2,TRUE),VLOOKUP(A926-2,高收益利差!$A:$B,2,TRUE)))</f>
        <v/>
      </c>
      <c r="E926" s="13">
        <f>IFERROR(VLOOKUP(A926,'10Y2Y'!$A:$B,2,TRUE),"")</f>
        <v/>
      </c>
      <c r="F926">
        <f>IFERROR(D926-D913,"")</f>
        <v/>
      </c>
      <c r="G926">
        <f>IFERROR(B926/AVERAGE(B887:B926)-1,"")</f>
        <v/>
      </c>
      <c r="H926">
        <f>IF(B926="","",IFERROR(AVERAGE(B887:B926)/AVERAGE(B874:B913)-1,""))</f>
        <v/>
      </c>
      <c r="I926">
        <f>IFERROR(VLOOKUP(A926,'Sahm Rule'!$A:$B,2,TRUE),"")</f>
        <v/>
      </c>
      <c r="J926" s="159">
        <f>IFERROR((B926/B913)^4-1-D926/100,"")</f>
        <v/>
      </c>
    </row>
    <row r="927">
      <c r="A927" s="10" t="n">
        <v>41908</v>
      </c>
      <c r="B927" s="13">
        <f>IF(VLOOKUP(A927,SP500相关数据!$B$11:$C$24727,2,TRUE)&lt;&gt;"",VLOOKUP(A927,SP500相关数据!$B$11:$C$24727,2,TRUE),IF(VLOOKUP(A927-1,SP500相关数据!$B$11:$C$24727,2,TRUE)&lt;&gt;"",VLOOKUP(A927-1,SP500相关数据!$B$11:$C$24727,2,TRUE),VLOOKUP(A927-2,SP500相关数据!$B$11:$C$24727,2,TRUE)))</f>
        <v/>
      </c>
      <c r="C927" s="13">
        <f>IFERROR(IF(VLOOKUP(A927,SP500相关数据!$B$11:$E$24727,4,TRUE)&lt;&gt;"",VLOOKUP(A927,SP500相关数据!$B$11:$E$24727,4,TRUE),IF(VLOOKUP(A927-1,SP500相关数据!$B$11:$E$24727,4,TRUE)&lt;&gt;"",VLOOKUP(A927-1,SP500相关数据!$B$11:$E$24727,4,TRUE),VLOOKUP(A927-2,SP500相关数据!$B$11:$E$24727,4,TRUE))),"")</f>
        <v/>
      </c>
      <c r="D927" s="13">
        <f>IF(VLOOKUP(A927,高收益利差!$A:$B,2,TRUE)&lt;&gt;"",VLOOKUP(A927,高收益利差!$A:$B,2,TRUE),IF(VLOOKUP(A927-1,高收益利差!$A:$B,2,TRUE)&lt;&gt;"",VLOOKUP(A927-1,高收益利差!$A:$B,2,TRUE),VLOOKUP(A927-2,高收益利差!$A:$B,2,TRUE)))</f>
        <v/>
      </c>
      <c r="E927" s="13">
        <f>IFERROR(VLOOKUP(A927,'10Y2Y'!$A:$B,2,TRUE),"")</f>
        <v/>
      </c>
      <c r="F927">
        <f>IFERROR(D927-D914,"")</f>
        <v/>
      </c>
      <c r="G927">
        <f>IFERROR(B927/AVERAGE(B888:B927)-1,"")</f>
        <v/>
      </c>
      <c r="H927">
        <f>IF(B927="","",IFERROR(AVERAGE(B888:B927)/AVERAGE(B875:B914)-1,""))</f>
        <v/>
      </c>
      <c r="I927">
        <f>IFERROR(VLOOKUP(A927,'Sahm Rule'!$A:$B,2,TRUE),"")</f>
        <v/>
      </c>
      <c r="J927" s="159">
        <f>IFERROR((B927/B914)^4-1-D927/100,"")</f>
        <v/>
      </c>
    </row>
    <row r="928">
      <c r="A928" s="10" t="n">
        <v>41915</v>
      </c>
      <c r="B928" s="13">
        <f>IF(VLOOKUP(A928,SP500相关数据!$B$11:$C$24727,2,TRUE)&lt;&gt;"",VLOOKUP(A928,SP500相关数据!$B$11:$C$24727,2,TRUE),IF(VLOOKUP(A928-1,SP500相关数据!$B$11:$C$24727,2,TRUE)&lt;&gt;"",VLOOKUP(A928-1,SP500相关数据!$B$11:$C$24727,2,TRUE),VLOOKUP(A928-2,SP500相关数据!$B$11:$C$24727,2,TRUE)))</f>
        <v/>
      </c>
      <c r="C928" s="13">
        <f>IFERROR(IF(VLOOKUP(A928,SP500相关数据!$B$11:$E$24727,4,TRUE)&lt;&gt;"",VLOOKUP(A928,SP500相关数据!$B$11:$E$24727,4,TRUE),IF(VLOOKUP(A928-1,SP500相关数据!$B$11:$E$24727,4,TRUE)&lt;&gt;"",VLOOKUP(A928-1,SP500相关数据!$B$11:$E$24727,4,TRUE),VLOOKUP(A928-2,SP500相关数据!$B$11:$E$24727,4,TRUE))),"")</f>
        <v/>
      </c>
      <c r="D928" s="13">
        <f>IF(VLOOKUP(A928,高收益利差!$A:$B,2,TRUE)&lt;&gt;"",VLOOKUP(A928,高收益利差!$A:$B,2,TRUE),IF(VLOOKUP(A928-1,高收益利差!$A:$B,2,TRUE)&lt;&gt;"",VLOOKUP(A928-1,高收益利差!$A:$B,2,TRUE),VLOOKUP(A928-2,高收益利差!$A:$B,2,TRUE)))</f>
        <v/>
      </c>
      <c r="E928" s="13">
        <f>IFERROR(VLOOKUP(A928,'10Y2Y'!$A:$B,2,TRUE),"")</f>
        <v/>
      </c>
      <c r="F928">
        <f>IFERROR(D928-D915,"")</f>
        <v/>
      </c>
      <c r="G928">
        <f>IFERROR(B928/AVERAGE(B889:B928)-1,"")</f>
        <v/>
      </c>
      <c r="H928">
        <f>IF(B928="","",IFERROR(AVERAGE(B889:B928)/AVERAGE(B876:B915)-1,""))</f>
        <v/>
      </c>
      <c r="I928">
        <f>IFERROR(VLOOKUP(A928,'Sahm Rule'!$A:$B,2,TRUE),"")</f>
        <v/>
      </c>
      <c r="J928" s="159">
        <f>IFERROR((B928/B915)^4-1-D928/100,"")</f>
        <v/>
      </c>
    </row>
    <row r="929">
      <c r="A929" s="10" t="n">
        <v>41922</v>
      </c>
      <c r="B929" s="13">
        <f>IF(VLOOKUP(A929,SP500相关数据!$B$11:$C$24727,2,TRUE)&lt;&gt;"",VLOOKUP(A929,SP500相关数据!$B$11:$C$24727,2,TRUE),IF(VLOOKUP(A929-1,SP500相关数据!$B$11:$C$24727,2,TRUE)&lt;&gt;"",VLOOKUP(A929-1,SP500相关数据!$B$11:$C$24727,2,TRUE),VLOOKUP(A929-2,SP500相关数据!$B$11:$C$24727,2,TRUE)))</f>
        <v/>
      </c>
      <c r="C929" s="13">
        <f>IFERROR(IF(VLOOKUP(A929,SP500相关数据!$B$11:$E$24727,4,TRUE)&lt;&gt;"",VLOOKUP(A929,SP500相关数据!$B$11:$E$24727,4,TRUE),IF(VLOOKUP(A929-1,SP500相关数据!$B$11:$E$24727,4,TRUE)&lt;&gt;"",VLOOKUP(A929-1,SP500相关数据!$B$11:$E$24727,4,TRUE),VLOOKUP(A929-2,SP500相关数据!$B$11:$E$24727,4,TRUE))),"")</f>
        <v/>
      </c>
      <c r="D929" s="13">
        <f>IF(VLOOKUP(A929,高收益利差!$A:$B,2,TRUE)&lt;&gt;"",VLOOKUP(A929,高收益利差!$A:$B,2,TRUE),IF(VLOOKUP(A929-1,高收益利差!$A:$B,2,TRUE)&lt;&gt;"",VLOOKUP(A929-1,高收益利差!$A:$B,2,TRUE),VLOOKUP(A929-2,高收益利差!$A:$B,2,TRUE)))</f>
        <v/>
      </c>
      <c r="E929" s="13">
        <f>IFERROR(VLOOKUP(A929,'10Y2Y'!$A:$B,2,TRUE),"")</f>
        <v/>
      </c>
      <c r="F929">
        <f>IFERROR(D929-D916,"")</f>
        <v/>
      </c>
      <c r="G929">
        <f>IFERROR(B929/AVERAGE(B890:B929)-1,"")</f>
        <v/>
      </c>
      <c r="H929">
        <f>IF(B929="","",IFERROR(AVERAGE(B890:B929)/AVERAGE(B877:B916)-1,""))</f>
        <v/>
      </c>
      <c r="I929">
        <f>IFERROR(VLOOKUP(A929,'Sahm Rule'!$A:$B,2,TRUE),"")</f>
        <v/>
      </c>
      <c r="J929" s="159">
        <f>IFERROR((B929/B916)^4-1-D929/100,"")</f>
        <v/>
      </c>
    </row>
    <row r="930">
      <c r="A930" s="10" t="n">
        <v>41929</v>
      </c>
      <c r="B930" s="13">
        <f>IF(VLOOKUP(A930,SP500相关数据!$B$11:$C$24727,2,TRUE)&lt;&gt;"",VLOOKUP(A930,SP500相关数据!$B$11:$C$24727,2,TRUE),IF(VLOOKUP(A930-1,SP500相关数据!$B$11:$C$24727,2,TRUE)&lt;&gt;"",VLOOKUP(A930-1,SP500相关数据!$B$11:$C$24727,2,TRUE),VLOOKUP(A930-2,SP500相关数据!$B$11:$C$24727,2,TRUE)))</f>
        <v/>
      </c>
      <c r="C930" s="13">
        <f>IFERROR(IF(VLOOKUP(A930,SP500相关数据!$B$11:$E$24727,4,TRUE)&lt;&gt;"",VLOOKUP(A930,SP500相关数据!$B$11:$E$24727,4,TRUE),IF(VLOOKUP(A930-1,SP500相关数据!$B$11:$E$24727,4,TRUE)&lt;&gt;"",VLOOKUP(A930-1,SP500相关数据!$B$11:$E$24727,4,TRUE),VLOOKUP(A930-2,SP500相关数据!$B$11:$E$24727,4,TRUE))),"")</f>
        <v/>
      </c>
      <c r="D930" s="13">
        <f>IF(VLOOKUP(A930,高收益利差!$A:$B,2,TRUE)&lt;&gt;"",VLOOKUP(A930,高收益利差!$A:$B,2,TRUE),IF(VLOOKUP(A930-1,高收益利差!$A:$B,2,TRUE)&lt;&gt;"",VLOOKUP(A930-1,高收益利差!$A:$B,2,TRUE),VLOOKUP(A930-2,高收益利差!$A:$B,2,TRUE)))</f>
        <v/>
      </c>
      <c r="E930" s="13">
        <f>IFERROR(VLOOKUP(A930,'10Y2Y'!$A:$B,2,TRUE),"")</f>
        <v/>
      </c>
      <c r="F930">
        <f>IFERROR(D930-D917,"")</f>
        <v/>
      </c>
      <c r="G930">
        <f>IFERROR(B930/AVERAGE(B891:B930)-1,"")</f>
        <v/>
      </c>
      <c r="H930">
        <f>IF(B930="","",IFERROR(AVERAGE(B891:B930)/AVERAGE(B878:B917)-1,""))</f>
        <v/>
      </c>
      <c r="I930">
        <f>IFERROR(VLOOKUP(A930,'Sahm Rule'!$A:$B,2,TRUE),"")</f>
        <v/>
      </c>
      <c r="J930" s="159">
        <f>IFERROR((B930/B917)^4-1-D930/100,"")</f>
        <v/>
      </c>
    </row>
    <row r="931">
      <c r="A931" s="10" t="n">
        <v>41936</v>
      </c>
      <c r="B931" s="13">
        <f>IF(VLOOKUP(A931,SP500相关数据!$B$11:$C$24727,2,TRUE)&lt;&gt;"",VLOOKUP(A931,SP500相关数据!$B$11:$C$24727,2,TRUE),IF(VLOOKUP(A931-1,SP500相关数据!$B$11:$C$24727,2,TRUE)&lt;&gt;"",VLOOKUP(A931-1,SP500相关数据!$B$11:$C$24727,2,TRUE),VLOOKUP(A931-2,SP500相关数据!$B$11:$C$24727,2,TRUE)))</f>
        <v/>
      </c>
      <c r="C931" s="13">
        <f>IFERROR(IF(VLOOKUP(A931,SP500相关数据!$B$11:$E$24727,4,TRUE)&lt;&gt;"",VLOOKUP(A931,SP500相关数据!$B$11:$E$24727,4,TRUE),IF(VLOOKUP(A931-1,SP500相关数据!$B$11:$E$24727,4,TRUE)&lt;&gt;"",VLOOKUP(A931-1,SP500相关数据!$B$11:$E$24727,4,TRUE),VLOOKUP(A931-2,SP500相关数据!$B$11:$E$24727,4,TRUE))),"")</f>
        <v/>
      </c>
      <c r="D931" s="13">
        <f>IF(VLOOKUP(A931,高收益利差!$A:$B,2,TRUE)&lt;&gt;"",VLOOKUP(A931,高收益利差!$A:$B,2,TRUE),IF(VLOOKUP(A931-1,高收益利差!$A:$B,2,TRUE)&lt;&gt;"",VLOOKUP(A931-1,高收益利差!$A:$B,2,TRUE),VLOOKUP(A931-2,高收益利差!$A:$B,2,TRUE)))</f>
        <v/>
      </c>
      <c r="E931" s="13">
        <f>IFERROR(VLOOKUP(A931,'10Y2Y'!$A:$B,2,TRUE),"")</f>
        <v/>
      </c>
      <c r="F931">
        <f>IFERROR(D931-D918,"")</f>
        <v/>
      </c>
      <c r="G931">
        <f>IFERROR(B931/AVERAGE(B892:B931)-1,"")</f>
        <v/>
      </c>
      <c r="H931">
        <f>IF(B931="","",IFERROR(AVERAGE(B892:B931)/AVERAGE(B879:B918)-1,""))</f>
        <v/>
      </c>
      <c r="I931">
        <f>IFERROR(VLOOKUP(A931,'Sahm Rule'!$A:$B,2,TRUE),"")</f>
        <v/>
      </c>
      <c r="J931" s="159">
        <f>IFERROR((B931/B918)^4-1-D931/100,"")</f>
        <v/>
      </c>
    </row>
    <row r="932">
      <c r="A932" s="10" t="n">
        <v>41943</v>
      </c>
      <c r="B932" s="13">
        <f>IF(VLOOKUP(A932,SP500相关数据!$B$11:$C$24727,2,TRUE)&lt;&gt;"",VLOOKUP(A932,SP500相关数据!$B$11:$C$24727,2,TRUE),IF(VLOOKUP(A932-1,SP500相关数据!$B$11:$C$24727,2,TRUE)&lt;&gt;"",VLOOKUP(A932-1,SP500相关数据!$B$11:$C$24727,2,TRUE),VLOOKUP(A932-2,SP500相关数据!$B$11:$C$24727,2,TRUE)))</f>
        <v/>
      </c>
      <c r="C932" s="13">
        <f>IFERROR(IF(VLOOKUP(A932,SP500相关数据!$B$11:$E$24727,4,TRUE)&lt;&gt;"",VLOOKUP(A932,SP500相关数据!$B$11:$E$24727,4,TRUE),IF(VLOOKUP(A932-1,SP500相关数据!$B$11:$E$24727,4,TRUE)&lt;&gt;"",VLOOKUP(A932-1,SP500相关数据!$B$11:$E$24727,4,TRUE),VLOOKUP(A932-2,SP500相关数据!$B$11:$E$24727,4,TRUE))),"")</f>
        <v/>
      </c>
      <c r="D932" s="13">
        <f>IF(VLOOKUP(A932,高收益利差!$A:$B,2,TRUE)&lt;&gt;"",VLOOKUP(A932,高收益利差!$A:$B,2,TRUE),IF(VLOOKUP(A932-1,高收益利差!$A:$B,2,TRUE)&lt;&gt;"",VLOOKUP(A932-1,高收益利差!$A:$B,2,TRUE),VLOOKUP(A932-2,高收益利差!$A:$B,2,TRUE)))</f>
        <v/>
      </c>
      <c r="E932" s="13">
        <f>IFERROR(VLOOKUP(A932,'10Y2Y'!$A:$B,2,TRUE),"")</f>
        <v/>
      </c>
      <c r="F932">
        <f>IFERROR(D932-D919,"")</f>
        <v/>
      </c>
      <c r="G932">
        <f>IFERROR(B932/AVERAGE(B893:B932)-1,"")</f>
        <v/>
      </c>
      <c r="H932">
        <f>IF(B932="","",IFERROR(AVERAGE(B893:B932)/AVERAGE(B880:B919)-1,""))</f>
        <v/>
      </c>
      <c r="I932">
        <f>IFERROR(VLOOKUP(A932,'Sahm Rule'!$A:$B,2,TRUE),"")</f>
        <v/>
      </c>
      <c r="J932" s="159">
        <f>IFERROR((B932/B919)^4-1-D932/100,"")</f>
        <v/>
      </c>
    </row>
    <row r="933">
      <c r="A933" s="10" t="n">
        <v>41950</v>
      </c>
      <c r="B933" s="13">
        <f>IF(VLOOKUP(A933,SP500相关数据!$B$11:$C$24727,2,TRUE)&lt;&gt;"",VLOOKUP(A933,SP500相关数据!$B$11:$C$24727,2,TRUE),IF(VLOOKUP(A933-1,SP500相关数据!$B$11:$C$24727,2,TRUE)&lt;&gt;"",VLOOKUP(A933-1,SP500相关数据!$B$11:$C$24727,2,TRUE),VLOOKUP(A933-2,SP500相关数据!$B$11:$C$24727,2,TRUE)))</f>
        <v/>
      </c>
      <c r="C933" s="13">
        <f>IFERROR(IF(VLOOKUP(A933,SP500相关数据!$B$11:$E$24727,4,TRUE)&lt;&gt;"",VLOOKUP(A933,SP500相关数据!$B$11:$E$24727,4,TRUE),IF(VLOOKUP(A933-1,SP500相关数据!$B$11:$E$24727,4,TRUE)&lt;&gt;"",VLOOKUP(A933-1,SP500相关数据!$B$11:$E$24727,4,TRUE),VLOOKUP(A933-2,SP500相关数据!$B$11:$E$24727,4,TRUE))),"")</f>
        <v/>
      </c>
      <c r="D933" s="13">
        <f>IF(VLOOKUP(A933,高收益利差!$A:$B,2,TRUE)&lt;&gt;"",VLOOKUP(A933,高收益利差!$A:$B,2,TRUE),IF(VLOOKUP(A933-1,高收益利差!$A:$B,2,TRUE)&lt;&gt;"",VLOOKUP(A933-1,高收益利差!$A:$B,2,TRUE),VLOOKUP(A933-2,高收益利差!$A:$B,2,TRUE)))</f>
        <v/>
      </c>
      <c r="E933" s="13">
        <f>IFERROR(VLOOKUP(A933,'10Y2Y'!$A:$B,2,TRUE),"")</f>
        <v/>
      </c>
      <c r="F933">
        <f>IFERROR(D933-D920,"")</f>
        <v/>
      </c>
      <c r="G933">
        <f>IFERROR(B933/AVERAGE(B894:B933)-1,"")</f>
        <v/>
      </c>
      <c r="H933">
        <f>IF(B933="","",IFERROR(AVERAGE(B894:B933)/AVERAGE(B881:B920)-1,""))</f>
        <v/>
      </c>
      <c r="I933">
        <f>IFERROR(VLOOKUP(A933,'Sahm Rule'!$A:$B,2,TRUE),"")</f>
        <v/>
      </c>
      <c r="J933" s="159">
        <f>IFERROR((B933/B920)^4-1-D933/100,"")</f>
        <v/>
      </c>
    </row>
    <row r="934">
      <c r="A934" s="10" t="n">
        <v>41957</v>
      </c>
      <c r="B934" s="13">
        <f>IF(VLOOKUP(A934,SP500相关数据!$B$11:$C$24727,2,TRUE)&lt;&gt;"",VLOOKUP(A934,SP500相关数据!$B$11:$C$24727,2,TRUE),IF(VLOOKUP(A934-1,SP500相关数据!$B$11:$C$24727,2,TRUE)&lt;&gt;"",VLOOKUP(A934-1,SP500相关数据!$B$11:$C$24727,2,TRUE),VLOOKUP(A934-2,SP500相关数据!$B$11:$C$24727,2,TRUE)))</f>
        <v/>
      </c>
      <c r="C934" s="13">
        <f>IFERROR(IF(VLOOKUP(A934,SP500相关数据!$B$11:$E$24727,4,TRUE)&lt;&gt;"",VLOOKUP(A934,SP500相关数据!$B$11:$E$24727,4,TRUE),IF(VLOOKUP(A934-1,SP500相关数据!$B$11:$E$24727,4,TRUE)&lt;&gt;"",VLOOKUP(A934-1,SP500相关数据!$B$11:$E$24727,4,TRUE),VLOOKUP(A934-2,SP500相关数据!$B$11:$E$24727,4,TRUE))),"")</f>
        <v/>
      </c>
      <c r="D934" s="13">
        <f>IF(VLOOKUP(A934,高收益利差!$A:$B,2,TRUE)&lt;&gt;"",VLOOKUP(A934,高收益利差!$A:$B,2,TRUE),IF(VLOOKUP(A934-1,高收益利差!$A:$B,2,TRUE)&lt;&gt;"",VLOOKUP(A934-1,高收益利差!$A:$B,2,TRUE),VLOOKUP(A934-2,高收益利差!$A:$B,2,TRUE)))</f>
        <v/>
      </c>
      <c r="E934" s="13">
        <f>IFERROR(VLOOKUP(A934,'10Y2Y'!$A:$B,2,TRUE),"")</f>
        <v/>
      </c>
      <c r="F934">
        <f>IFERROR(D934-D921,"")</f>
        <v/>
      </c>
      <c r="G934">
        <f>IFERROR(B934/AVERAGE(B895:B934)-1,"")</f>
        <v/>
      </c>
      <c r="H934">
        <f>IF(B934="","",IFERROR(AVERAGE(B895:B934)/AVERAGE(B882:B921)-1,""))</f>
        <v/>
      </c>
      <c r="I934">
        <f>IFERROR(VLOOKUP(A934,'Sahm Rule'!$A:$B,2,TRUE),"")</f>
        <v/>
      </c>
      <c r="J934" s="159">
        <f>IFERROR((B934/B921)^4-1-D934/100,"")</f>
        <v/>
      </c>
    </row>
    <row r="935">
      <c r="A935" s="10" t="n">
        <v>41964</v>
      </c>
      <c r="B935" s="13">
        <f>IF(VLOOKUP(A935,SP500相关数据!$B$11:$C$24727,2,TRUE)&lt;&gt;"",VLOOKUP(A935,SP500相关数据!$B$11:$C$24727,2,TRUE),IF(VLOOKUP(A935-1,SP500相关数据!$B$11:$C$24727,2,TRUE)&lt;&gt;"",VLOOKUP(A935-1,SP500相关数据!$B$11:$C$24727,2,TRUE),VLOOKUP(A935-2,SP500相关数据!$B$11:$C$24727,2,TRUE)))</f>
        <v/>
      </c>
      <c r="C935" s="13">
        <f>IFERROR(IF(VLOOKUP(A935,SP500相关数据!$B$11:$E$24727,4,TRUE)&lt;&gt;"",VLOOKUP(A935,SP500相关数据!$B$11:$E$24727,4,TRUE),IF(VLOOKUP(A935-1,SP500相关数据!$B$11:$E$24727,4,TRUE)&lt;&gt;"",VLOOKUP(A935-1,SP500相关数据!$B$11:$E$24727,4,TRUE),VLOOKUP(A935-2,SP500相关数据!$B$11:$E$24727,4,TRUE))),"")</f>
        <v/>
      </c>
      <c r="D935" s="13">
        <f>IF(VLOOKUP(A935,高收益利差!$A:$B,2,TRUE)&lt;&gt;"",VLOOKUP(A935,高收益利差!$A:$B,2,TRUE),IF(VLOOKUP(A935-1,高收益利差!$A:$B,2,TRUE)&lt;&gt;"",VLOOKUP(A935-1,高收益利差!$A:$B,2,TRUE),VLOOKUP(A935-2,高收益利差!$A:$B,2,TRUE)))</f>
        <v/>
      </c>
      <c r="E935" s="13">
        <f>IFERROR(VLOOKUP(A935,'10Y2Y'!$A:$B,2,TRUE),"")</f>
        <v/>
      </c>
      <c r="F935">
        <f>IFERROR(D935-D922,"")</f>
        <v/>
      </c>
      <c r="G935">
        <f>IFERROR(B935/AVERAGE(B896:B935)-1,"")</f>
        <v/>
      </c>
      <c r="H935">
        <f>IF(B935="","",IFERROR(AVERAGE(B896:B935)/AVERAGE(B883:B922)-1,""))</f>
        <v/>
      </c>
      <c r="I935">
        <f>IFERROR(VLOOKUP(A935,'Sahm Rule'!$A:$B,2,TRUE),"")</f>
        <v/>
      </c>
      <c r="J935" s="159">
        <f>IFERROR((B935/B922)^4-1-D935/100,"")</f>
        <v/>
      </c>
    </row>
    <row r="936">
      <c r="A936" s="10" t="n">
        <v>41971</v>
      </c>
      <c r="B936" s="13">
        <f>IF(VLOOKUP(A936,SP500相关数据!$B$11:$C$24727,2,TRUE)&lt;&gt;"",VLOOKUP(A936,SP500相关数据!$B$11:$C$24727,2,TRUE),IF(VLOOKUP(A936-1,SP500相关数据!$B$11:$C$24727,2,TRUE)&lt;&gt;"",VLOOKUP(A936-1,SP500相关数据!$B$11:$C$24727,2,TRUE),VLOOKUP(A936-2,SP500相关数据!$B$11:$C$24727,2,TRUE)))</f>
        <v/>
      </c>
      <c r="C936" s="13">
        <f>IFERROR(IF(VLOOKUP(A936,SP500相关数据!$B$11:$E$24727,4,TRUE)&lt;&gt;"",VLOOKUP(A936,SP500相关数据!$B$11:$E$24727,4,TRUE),IF(VLOOKUP(A936-1,SP500相关数据!$B$11:$E$24727,4,TRUE)&lt;&gt;"",VLOOKUP(A936-1,SP500相关数据!$B$11:$E$24727,4,TRUE),VLOOKUP(A936-2,SP500相关数据!$B$11:$E$24727,4,TRUE))),"")</f>
        <v/>
      </c>
      <c r="D936" s="13">
        <f>IF(VLOOKUP(A936,高收益利差!$A:$B,2,TRUE)&lt;&gt;"",VLOOKUP(A936,高收益利差!$A:$B,2,TRUE),IF(VLOOKUP(A936-1,高收益利差!$A:$B,2,TRUE)&lt;&gt;"",VLOOKUP(A936-1,高收益利差!$A:$B,2,TRUE),VLOOKUP(A936-2,高收益利差!$A:$B,2,TRUE)))</f>
        <v/>
      </c>
      <c r="E936" s="13">
        <f>IFERROR(VLOOKUP(A936,'10Y2Y'!$A:$B,2,TRUE),"")</f>
        <v/>
      </c>
      <c r="F936">
        <f>IFERROR(D936-D923,"")</f>
        <v/>
      </c>
      <c r="G936">
        <f>IFERROR(B936/AVERAGE(B897:B936)-1,"")</f>
        <v/>
      </c>
      <c r="H936">
        <f>IF(B936="","",IFERROR(AVERAGE(B897:B936)/AVERAGE(B884:B923)-1,""))</f>
        <v/>
      </c>
      <c r="I936">
        <f>IFERROR(VLOOKUP(A936,'Sahm Rule'!$A:$B,2,TRUE),"")</f>
        <v/>
      </c>
      <c r="J936" s="159">
        <f>IFERROR((B936/B923)^4-1-D936/100,"")</f>
        <v/>
      </c>
    </row>
    <row r="937">
      <c r="A937" s="10" t="n">
        <v>41978</v>
      </c>
      <c r="B937" s="13">
        <f>IF(VLOOKUP(A937,SP500相关数据!$B$11:$C$24727,2,TRUE)&lt;&gt;"",VLOOKUP(A937,SP500相关数据!$B$11:$C$24727,2,TRUE),IF(VLOOKUP(A937-1,SP500相关数据!$B$11:$C$24727,2,TRUE)&lt;&gt;"",VLOOKUP(A937-1,SP500相关数据!$B$11:$C$24727,2,TRUE),VLOOKUP(A937-2,SP500相关数据!$B$11:$C$24727,2,TRUE)))</f>
        <v/>
      </c>
      <c r="C937" s="13">
        <f>IFERROR(IF(VLOOKUP(A937,SP500相关数据!$B$11:$E$24727,4,TRUE)&lt;&gt;"",VLOOKUP(A937,SP500相关数据!$B$11:$E$24727,4,TRUE),IF(VLOOKUP(A937-1,SP500相关数据!$B$11:$E$24727,4,TRUE)&lt;&gt;"",VLOOKUP(A937-1,SP500相关数据!$B$11:$E$24727,4,TRUE),VLOOKUP(A937-2,SP500相关数据!$B$11:$E$24727,4,TRUE))),"")</f>
        <v/>
      </c>
      <c r="D937" s="13">
        <f>IF(VLOOKUP(A937,高收益利差!$A:$B,2,TRUE)&lt;&gt;"",VLOOKUP(A937,高收益利差!$A:$B,2,TRUE),IF(VLOOKUP(A937-1,高收益利差!$A:$B,2,TRUE)&lt;&gt;"",VLOOKUP(A937-1,高收益利差!$A:$B,2,TRUE),VLOOKUP(A937-2,高收益利差!$A:$B,2,TRUE)))</f>
        <v/>
      </c>
      <c r="E937" s="13">
        <f>IFERROR(VLOOKUP(A937,'10Y2Y'!$A:$B,2,TRUE),"")</f>
        <v/>
      </c>
      <c r="F937">
        <f>IFERROR(D937-D924,"")</f>
        <v/>
      </c>
      <c r="G937">
        <f>IFERROR(B937/AVERAGE(B898:B937)-1,"")</f>
        <v/>
      </c>
      <c r="H937">
        <f>IF(B937="","",IFERROR(AVERAGE(B898:B937)/AVERAGE(B885:B924)-1,""))</f>
        <v/>
      </c>
      <c r="I937">
        <f>IFERROR(VLOOKUP(A937,'Sahm Rule'!$A:$B,2,TRUE),"")</f>
        <v/>
      </c>
      <c r="J937" s="159">
        <f>IFERROR((B937/B924)^4-1-D937/100,"")</f>
        <v/>
      </c>
    </row>
    <row r="938">
      <c r="A938" s="10" t="n">
        <v>41985</v>
      </c>
      <c r="B938" s="13">
        <f>IF(VLOOKUP(A938,SP500相关数据!$B$11:$C$24727,2,TRUE)&lt;&gt;"",VLOOKUP(A938,SP500相关数据!$B$11:$C$24727,2,TRUE),IF(VLOOKUP(A938-1,SP500相关数据!$B$11:$C$24727,2,TRUE)&lt;&gt;"",VLOOKUP(A938-1,SP500相关数据!$B$11:$C$24727,2,TRUE),VLOOKUP(A938-2,SP500相关数据!$B$11:$C$24727,2,TRUE)))</f>
        <v/>
      </c>
      <c r="C938" s="13">
        <f>IFERROR(IF(VLOOKUP(A938,SP500相关数据!$B$11:$E$24727,4,TRUE)&lt;&gt;"",VLOOKUP(A938,SP500相关数据!$B$11:$E$24727,4,TRUE),IF(VLOOKUP(A938-1,SP500相关数据!$B$11:$E$24727,4,TRUE)&lt;&gt;"",VLOOKUP(A938-1,SP500相关数据!$B$11:$E$24727,4,TRUE),VLOOKUP(A938-2,SP500相关数据!$B$11:$E$24727,4,TRUE))),"")</f>
        <v/>
      </c>
      <c r="D938" s="13">
        <f>IF(VLOOKUP(A938,高收益利差!$A:$B,2,TRUE)&lt;&gt;"",VLOOKUP(A938,高收益利差!$A:$B,2,TRUE),IF(VLOOKUP(A938-1,高收益利差!$A:$B,2,TRUE)&lt;&gt;"",VLOOKUP(A938-1,高收益利差!$A:$B,2,TRUE),VLOOKUP(A938-2,高收益利差!$A:$B,2,TRUE)))</f>
        <v/>
      </c>
      <c r="E938" s="13">
        <f>IFERROR(VLOOKUP(A938,'10Y2Y'!$A:$B,2,TRUE),"")</f>
        <v/>
      </c>
      <c r="F938">
        <f>IFERROR(D938-D925,"")</f>
        <v/>
      </c>
      <c r="G938">
        <f>IFERROR(B938/AVERAGE(B899:B938)-1,"")</f>
        <v/>
      </c>
      <c r="H938">
        <f>IF(B938="","",IFERROR(AVERAGE(B899:B938)/AVERAGE(B886:B925)-1,""))</f>
        <v/>
      </c>
      <c r="I938">
        <f>IFERROR(VLOOKUP(A938,'Sahm Rule'!$A:$B,2,TRUE),"")</f>
        <v/>
      </c>
      <c r="J938" s="159">
        <f>IFERROR((B938/B925)^4-1-D938/100,"")</f>
        <v/>
      </c>
    </row>
    <row r="939">
      <c r="A939" s="10" t="n">
        <v>41992</v>
      </c>
      <c r="B939" s="13">
        <f>IF(VLOOKUP(A939,SP500相关数据!$B$11:$C$24727,2,TRUE)&lt;&gt;"",VLOOKUP(A939,SP500相关数据!$B$11:$C$24727,2,TRUE),IF(VLOOKUP(A939-1,SP500相关数据!$B$11:$C$24727,2,TRUE)&lt;&gt;"",VLOOKUP(A939-1,SP500相关数据!$B$11:$C$24727,2,TRUE),VLOOKUP(A939-2,SP500相关数据!$B$11:$C$24727,2,TRUE)))</f>
        <v/>
      </c>
      <c r="C939" s="13">
        <f>IFERROR(IF(VLOOKUP(A939,SP500相关数据!$B$11:$E$24727,4,TRUE)&lt;&gt;"",VLOOKUP(A939,SP500相关数据!$B$11:$E$24727,4,TRUE),IF(VLOOKUP(A939-1,SP500相关数据!$B$11:$E$24727,4,TRUE)&lt;&gt;"",VLOOKUP(A939-1,SP500相关数据!$B$11:$E$24727,4,TRUE),VLOOKUP(A939-2,SP500相关数据!$B$11:$E$24727,4,TRUE))),"")</f>
        <v/>
      </c>
      <c r="D939" s="13">
        <f>IF(VLOOKUP(A939,高收益利差!$A:$B,2,TRUE)&lt;&gt;"",VLOOKUP(A939,高收益利差!$A:$B,2,TRUE),IF(VLOOKUP(A939-1,高收益利差!$A:$B,2,TRUE)&lt;&gt;"",VLOOKUP(A939-1,高收益利差!$A:$B,2,TRUE),VLOOKUP(A939-2,高收益利差!$A:$B,2,TRUE)))</f>
        <v/>
      </c>
      <c r="E939" s="13">
        <f>IFERROR(VLOOKUP(A939,'10Y2Y'!$A:$B,2,TRUE),"")</f>
        <v/>
      </c>
      <c r="F939">
        <f>IFERROR(D939-D926,"")</f>
        <v/>
      </c>
      <c r="G939">
        <f>IFERROR(B939/AVERAGE(B900:B939)-1,"")</f>
        <v/>
      </c>
      <c r="H939">
        <f>IF(B939="","",IFERROR(AVERAGE(B900:B939)/AVERAGE(B887:B926)-1,""))</f>
        <v/>
      </c>
      <c r="I939">
        <f>IFERROR(VLOOKUP(A939,'Sahm Rule'!$A:$B,2,TRUE),"")</f>
        <v/>
      </c>
      <c r="J939" s="159">
        <f>IFERROR((B939/B926)^4-1-D939/100,"")</f>
        <v/>
      </c>
    </row>
    <row r="940">
      <c r="A940" s="10" t="n">
        <v>41999</v>
      </c>
      <c r="B940" s="13">
        <f>IF(VLOOKUP(A940,SP500相关数据!$B$11:$C$24727,2,TRUE)&lt;&gt;"",VLOOKUP(A940,SP500相关数据!$B$11:$C$24727,2,TRUE),IF(VLOOKUP(A940-1,SP500相关数据!$B$11:$C$24727,2,TRUE)&lt;&gt;"",VLOOKUP(A940-1,SP500相关数据!$B$11:$C$24727,2,TRUE),VLOOKUP(A940-2,SP500相关数据!$B$11:$C$24727,2,TRUE)))</f>
        <v/>
      </c>
      <c r="C940" s="13">
        <f>IFERROR(IF(VLOOKUP(A940,SP500相关数据!$B$11:$E$24727,4,TRUE)&lt;&gt;"",VLOOKUP(A940,SP500相关数据!$B$11:$E$24727,4,TRUE),IF(VLOOKUP(A940-1,SP500相关数据!$B$11:$E$24727,4,TRUE)&lt;&gt;"",VLOOKUP(A940-1,SP500相关数据!$B$11:$E$24727,4,TRUE),VLOOKUP(A940-2,SP500相关数据!$B$11:$E$24727,4,TRUE))),"")</f>
        <v/>
      </c>
      <c r="D940" s="13">
        <f>IF(VLOOKUP(A940,高收益利差!$A:$B,2,TRUE)&lt;&gt;"",VLOOKUP(A940,高收益利差!$A:$B,2,TRUE),IF(VLOOKUP(A940-1,高收益利差!$A:$B,2,TRUE)&lt;&gt;"",VLOOKUP(A940-1,高收益利差!$A:$B,2,TRUE),VLOOKUP(A940-2,高收益利差!$A:$B,2,TRUE)))</f>
        <v/>
      </c>
      <c r="E940" s="13">
        <f>IFERROR(VLOOKUP(A940,'10Y2Y'!$A:$B,2,TRUE),"")</f>
        <v/>
      </c>
      <c r="F940">
        <f>IFERROR(D940-D927,"")</f>
        <v/>
      </c>
      <c r="G940">
        <f>IFERROR(B940/AVERAGE(B901:B940)-1,"")</f>
        <v/>
      </c>
      <c r="H940">
        <f>IF(B940="","",IFERROR(AVERAGE(B901:B940)/AVERAGE(B888:B927)-1,""))</f>
        <v/>
      </c>
      <c r="I940">
        <f>IFERROR(VLOOKUP(A940,'Sahm Rule'!$A:$B,2,TRUE),"")</f>
        <v/>
      </c>
      <c r="J940" s="159">
        <f>IFERROR((B940/B927)^4-1-D940/100,"")</f>
        <v/>
      </c>
    </row>
    <row r="941">
      <c r="A941" s="10" t="n">
        <v>42006</v>
      </c>
      <c r="B941" s="13">
        <f>IF(VLOOKUP(A941,SP500相关数据!$B$11:$C$24727,2,TRUE)&lt;&gt;"",VLOOKUP(A941,SP500相关数据!$B$11:$C$24727,2,TRUE),IF(VLOOKUP(A941-1,SP500相关数据!$B$11:$C$24727,2,TRUE)&lt;&gt;"",VLOOKUP(A941-1,SP500相关数据!$B$11:$C$24727,2,TRUE),VLOOKUP(A941-2,SP500相关数据!$B$11:$C$24727,2,TRUE)))</f>
        <v/>
      </c>
      <c r="C941" s="13">
        <f>IFERROR(IF(VLOOKUP(A941,SP500相关数据!$B$11:$E$24727,4,TRUE)&lt;&gt;"",VLOOKUP(A941,SP500相关数据!$B$11:$E$24727,4,TRUE),IF(VLOOKUP(A941-1,SP500相关数据!$B$11:$E$24727,4,TRUE)&lt;&gt;"",VLOOKUP(A941-1,SP500相关数据!$B$11:$E$24727,4,TRUE),VLOOKUP(A941-2,SP500相关数据!$B$11:$E$24727,4,TRUE))),"")</f>
        <v/>
      </c>
      <c r="D941" s="13">
        <f>IF(VLOOKUP(A941,高收益利差!$A:$B,2,TRUE)&lt;&gt;"",VLOOKUP(A941,高收益利差!$A:$B,2,TRUE),IF(VLOOKUP(A941-1,高收益利差!$A:$B,2,TRUE)&lt;&gt;"",VLOOKUP(A941-1,高收益利差!$A:$B,2,TRUE),VLOOKUP(A941-2,高收益利差!$A:$B,2,TRUE)))</f>
        <v/>
      </c>
      <c r="E941" s="13">
        <f>IFERROR(VLOOKUP(A941,'10Y2Y'!$A:$B,2,TRUE),"")</f>
        <v/>
      </c>
      <c r="F941">
        <f>IFERROR(D941-D928,"")</f>
        <v/>
      </c>
      <c r="G941">
        <f>IFERROR(B941/AVERAGE(B902:B941)-1,"")</f>
        <v/>
      </c>
      <c r="H941">
        <f>IF(B941="","",IFERROR(AVERAGE(B902:B941)/AVERAGE(B889:B928)-1,""))</f>
        <v/>
      </c>
      <c r="I941">
        <f>IFERROR(VLOOKUP(A941,'Sahm Rule'!$A:$B,2,TRUE),"")</f>
        <v/>
      </c>
      <c r="J941" s="159">
        <f>IFERROR((B941/B928)^4-1-D941/100,"")</f>
        <v/>
      </c>
    </row>
    <row r="942">
      <c r="A942" s="10" t="n">
        <v>42013</v>
      </c>
      <c r="B942" s="13">
        <f>IF(VLOOKUP(A942,SP500相关数据!$B$11:$C$24727,2,TRUE)&lt;&gt;"",VLOOKUP(A942,SP500相关数据!$B$11:$C$24727,2,TRUE),IF(VLOOKUP(A942-1,SP500相关数据!$B$11:$C$24727,2,TRUE)&lt;&gt;"",VLOOKUP(A942-1,SP500相关数据!$B$11:$C$24727,2,TRUE),VLOOKUP(A942-2,SP500相关数据!$B$11:$C$24727,2,TRUE)))</f>
        <v/>
      </c>
      <c r="C942" s="13">
        <f>IFERROR(IF(VLOOKUP(A942,SP500相关数据!$B$11:$E$24727,4,TRUE)&lt;&gt;"",VLOOKUP(A942,SP500相关数据!$B$11:$E$24727,4,TRUE),IF(VLOOKUP(A942-1,SP500相关数据!$B$11:$E$24727,4,TRUE)&lt;&gt;"",VLOOKUP(A942-1,SP500相关数据!$B$11:$E$24727,4,TRUE),VLOOKUP(A942-2,SP500相关数据!$B$11:$E$24727,4,TRUE))),"")</f>
        <v/>
      </c>
      <c r="D942" s="13">
        <f>IF(VLOOKUP(A942,高收益利差!$A:$B,2,TRUE)&lt;&gt;"",VLOOKUP(A942,高收益利差!$A:$B,2,TRUE),IF(VLOOKUP(A942-1,高收益利差!$A:$B,2,TRUE)&lt;&gt;"",VLOOKUP(A942-1,高收益利差!$A:$B,2,TRUE),VLOOKUP(A942-2,高收益利差!$A:$B,2,TRUE)))</f>
        <v/>
      </c>
      <c r="E942" s="13">
        <f>IFERROR(VLOOKUP(A942,'10Y2Y'!$A:$B,2,TRUE),"")</f>
        <v/>
      </c>
      <c r="F942">
        <f>IFERROR(D942-D929,"")</f>
        <v/>
      </c>
      <c r="G942">
        <f>IFERROR(B942/AVERAGE(B903:B942)-1,"")</f>
        <v/>
      </c>
      <c r="H942">
        <f>IF(B942="","",IFERROR(AVERAGE(B903:B942)/AVERAGE(B890:B929)-1,""))</f>
        <v/>
      </c>
      <c r="I942">
        <f>IFERROR(VLOOKUP(A942,'Sahm Rule'!$A:$B,2,TRUE),"")</f>
        <v/>
      </c>
      <c r="J942" s="159">
        <f>IFERROR((B942/B929)^4-1-D942/100,"")</f>
        <v/>
      </c>
    </row>
    <row r="943">
      <c r="A943" s="10" t="n">
        <v>42020</v>
      </c>
      <c r="B943" s="13">
        <f>IF(VLOOKUP(A943,SP500相关数据!$B$11:$C$24727,2,TRUE)&lt;&gt;"",VLOOKUP(A943,SP500相关数据!$B$11:$C$24727,2,TRUE),IF(VLOOKUP(A943-1,SP500相关数据!$B$11:$C$24727,2,TRUE)&lt;&gt;"",VLOOKUP(A943-1,SP500相关数据!$B$11:$C$24727,2,TRUE),VLOOKUP(A943-2,SP500相关数据!$B$11:$C$24727,2,TRUE)))</f>
        <v/>
      </c>
      <c r="C943" s="13">
        <f>IFERROR(IF(VLOOKUP(A943,SP500相关数据!$B$11:$E$24727,4,TRUE)&lt;&gt;"",VLOOKUP(A943,SP500相关数据!$B$11:$E$24727,4,TRUE),IF(VLOOKUP(A943-1,SP500相关数据!$B$11:$E$24727,4,TRUE)&lt;&gt;"",VLOOKUP(A943-1,SP500相关数据!$B$11:$E$24727,4,TRUE),VLOOKUP(A943-2,SP500相关数据!$B$11:$E$24727,4,TRUE))),"")</f>
        <v/>
      </c>
      <c r="D943" s="13">
        <f>IF(VLOOKUP(A943,高收益利差!$A:$B,2,TRUE)&lt;&gt;"",VLOOKUP(A943,高收益利差!$A:$B,2,TRUE),IF(VLOOKUP(A943-1,高收益利差!$A:$B,2,TRUE)&lt;&gt;"",VLOOKUP(A943-1,高收益利差!$A:$B,2,TRUE),VLOOKUP(A943-2,高收益利差!$A:$B,2,TRUE)))</f>
        <v/>
      </c>
      <c r="E943" s="13">
        <f>IFERROR(VLOOKUP(A943,'10Y2Y'!$A:$B,2,TRUE),"")</f>
        <v/>
      </c>
      <c r="F943">
        <f>IFERROR(D943-D930,"")</f>
        <v/>
      </c>
      <c r="G943">
        <f>IFERROR(B943/AVERAGE(B904:B943)-1,"")</f>
        <v/>
      </c>
      <c r="H943">
        <f>IF(B943="","",IFERROR(AVERAGE(B904:B943)/AVERAGE(B891:B930)-1,""))</f>
        <v/>
      </c>
      <c r="I943">
        <f>IFERROR(VLOOKUP(A943,'Sahm Rule'!$A:$B,2,TRUE),"")</f>
        <v/>
      </c>
      <c r="J943" s="159">
        <f>IFERROR((B943/B930)^4-1-D943/100,"")</f>
        <v/>
      </c>
    </row>
    <row r="944">
      <c r="A944" s="10" t="n">
        <v>42027</v>
      </c>
      <c r="B944" s="13">
        <f>IF(VLOOKUP(A944,SP500相关数据!$B$11:$C$24727,2,TRUE)&lt;&gt;"",VLOOKUP(A944,SP500相关数据!$B$11:$C$24727,2,TRUE),IF(VLOOKUP(A944-1,SP500相关数据!$B$11:$C$24727,2,TRUE)&lt;&gt;"",VLOOKUP(A944-1,SP500相关数据!$B$11:$C$24727,2,TRUE),VLOOKUP(A944-2,SP500相关数据!$B$11:$C$24727,2,TRUE)))</f>
        <v/>
      </c>
      <c r="C944" s="13">
        <f>IFERROR(IF(VLOOKUP(A944,SP500相关数据!$B$11:$E$24727,4,TRUE)&lt;&gt;"",VLOOKUP(A944,SP500相关数据!$B$11:$E$24727,4,TRUE),IF(VLOOKUP(A944-1,SP500相关数据!$B$11:$E$24727,4,TRUE)&lt;&gt;"",VLOOKUP(A944-1,SP500相关数据!$B$11:$E$24727,4,TRUE),VLOOKUP(A944-2,SP500相关数据!$B$11:$E$24727,4,TRUE))),"")</f>
        <v/>
      </c>
      <c r="D944" s="13">
        <f>IF(VLOOKUP(A944,高收益利差!$A:$B,2,TRUE)&lt;&gt;"",VLOOKUP(A944,高收益利差!$A:$B,2,TRUE),IF(VLOOKUP(A944-1,高收益利差!$A:$B,2,TRUE)&lt;&gt;"",VLOOKUP(A944-1,高收益利差!$A:$B,2,TRUE),VLOOKUP(A944-2,高收益利差!$A:$B,2,TRUE)))</f>
        <v/>
      </c>
      <c r="E944" s="13">
        <f>IFERROR(VLOOKUP(A944,'10Y2Y'!$A:$B,2,TRUE),"")</f>
        <v/>
      </c>
      <c r="F944">
        <f>IFERROR(D944-D931,"")</f>
        <v/>
      </c>
      <c r="G944">
        <f>IFERROR(B944/AVERAGE(B905:B944)-1,"")</f>
        <v/>
      </c>
      <c r="H944">
        <f>IF(B944="","",IFERROR(AVERAGE(B905:B944)/AVERAGE(B892:B931)-1,""))</f>
        <v/>
      </c>
      <c r="I944">
        <f>IFERROR(VLOOKUP(A944,'Sahm Rule'!$A:$B,2,TRUE),"")</f>
        <v/>
      </c>
      <c r="J944" s="159">
        <f>IFERROR((B944/B931)^4-1-D944/100,"")</f>
        <v/>
      </c>
    </row>
    <row r="945">
      <c r="A945" s="10" t="n">
        <v>42034</v>
      </c>
      <c r="B945" s="13">
        <f>IF(VLOOKUP(A945,SP500相关数据!$B$11:$C$24727,2,TRUE)&lt;&gt;"",VLOOKUP(A945,SP500相关数据!$B$11:$C$24727,2,TRUE),IF(VLOOKUP(A945-1,SP500相关数据!$B$11:$C$24727,2,TRUE)&lt;&gt;"",VLOOKUP(A945-1,SP500相关数据!$B$11:$C$24727,2,TRUE),VLOOKUP(A945-2,SP500相关数据!$B$11:$C$24727,2,TRUE)))</f>
        <v/>
      </c>
      <c r="C945" s="13">
        <f>IFERROR(IF(VLOOKUP(A945,SP500相关数据!$B$11:$E$24727,4,TRUE)&lt;&gt;"",VLOOKUP(A945,SP500相关数据!$B$11:$E$24727,4,TRUE),IF(VLOOKUP(A945-1,SP500相关数据!$B$11:$E$24727,4,TRUE)&lt;&gt;"",VLOOKUP(A945-1,SP500相关数据!$B$11:$E$24727,4,TRUE),VLOOKUP(A945-2,SP500相关数据!$B$11:$E$24727,4,TRUE))),"")</f>
        <v/>
      </c>
      <c r="D945" s="13">
        <f>IF(VLOOKUP(A945,高收益利差!$A:$B,2,TRUE)&lt;&gt;"",VLOOKUP(A945,高收益利差!$A:$B,2,TRUE),IF(VLOOKUP(A945-1,高收益利差!$A:$B,2,TRUE)&lt;&gt;"",VLOOKUP(A945-1,高收益利差!$A:$B,2,TRUE),VLOOKUP(A945-2,高收益利差!$A:$B,2,TRUE)))</f>
        <v/>
      </c>
      <c r="E945" s="13">
        <f>IFERROR(VLOOKUP(A945,'10Y2Y'!$A:$B,2,TRUE),"")</f>
        <v/>
      </c>
      <c r="F945">
        <f>IFERROR(D945-D932,"")</f>
        <v/>
      </c>
      <c r="G945">
        <f>IFERROR(B945/AVERAGE(B906:B945)-1,"")</f>
        <v/>
      </c>
      <c r="H945">
        <f>IF(B945="","",IFERROR(AVERAGE(B906:B945)/AVERAGE(B893:B932)-1,""))</f>
        <v/>
      </c>
      <c r="I945">
        <f>IFERROR(VLOOKUP(A945,'Sahm Rule'!$A:$B,2,TRUE),"")</f>
        <v/>
      </c>
      <c r="J945" s="159">
        <f>IFERROR((B945/B932)^4-1-D945/100,"")</f>
        <v/>
      </c>
    </row>
    <row r="946">
      <c r="A946" s="10" t="n">
        <v>42041</v>
      </c>
      <c r="B946" s="13">
        <f>IF(VLOOKUP(A946,SP500相关数据!$B$11:$C$24727,2,TRUE)&lt;&gt;"",VLOOKUP(A946,SP500相关数据!$B$11:$C$24727,2,TRUE),IF(VLOOKUP(A946-1,SP500相关数据!$B$11:$C$24727,2,TRUE)&lt;&gt;"",VLOOKUP(A946-1,SP500相关数据!$B$11:$C$24727,2,TRUE),VLOOKUP(A946-2,SP500相关数据!$B$11:$C$24727,2,TRUE)))</f>
        <v/>
      </c>
      <c r="C946" s="13">
        <f>IFERROR(IF(VLOOKUP(A946,SP500相关数据!$B$11:$E$24727,4,TRUE)&lt;&gt;"",VLOOKUP(A946,SP500相关数据!$B$11:$E$24727,4,TRUE),IF(VLOOKUP(A946-1,SP500相关数据!$B$11:$E$24727,4,TRUE)&lt;&gt;"",VLOOKUP(A946-1,SP500相关数据!$B$11:$E$24727,4,TRUE),VLOOKUP(A946-2,SP500相关数据!$B$11:$E$24727,4,TRUE))),"")</f>
        <v/>
      </c>
      <c r="D946" s="13">
        <f>IF(VLOOKUP(A946,高收益利差!$A:$B,2,TRUE)&lt;&gt;"",VLOOKUP(A946,高收益利差!$A:$B,2,TRUE),IF(VLOOKUP(A946-1,高收益利差!$A:$B,2,TRUE)&lt;&gt;"",VLOOKUP(A946-1,高收益利差!$A:$B,2,TRUE),VLOOKUP(A946-2,高收益利差!$A:$B,2,TRUE)))</f>
        <v/>
      </c>
      <c r="E946" s="13">
        <f>IFERROR(VLOOKUP(A946,'10Y2Y'!$A:$B,2,TRUE),"")</f>
        <v/>
      </c>
      <c r="F946">
        <f>IFERROR(D946-D933,"")</f>
        <v/>
      </c>
      <c r="G946">
        <f>IFERROR(B946/AVERAGE(B907:B946)-1,"")</f>
        <v/>
      </c>
      <c r="H946">
        <f>IF(B946="","",IFERROR(AVERAGE(B907:B946)/AVERAGE(B894:B933)-1,""))</f>
        <v/>
      </c>
      <c r="I946">
        <f>IFERROR(VLOOKUP(A946,'Sahm Rule'!$A:$B,2,TRUE),"")</f>
        <v/>
      </c>
      <c r="J946" s="159">
        <f>IFERROR((B946/B933)^4-1-D946/100,"")</f>
        <v/>
      </c>
    </row>
    <row r="947">
      <c r="A947" s="10" t="n">
        <v>42048</v>
      </c>
      <c r="B947" s="13">
        <f>IF(VLOOKUP(A947,SP500相关数据!$B$11:$C$24727,2,TRUE)&lt;&gt;"",VLOOKUP(A947,SP500相关数据!$B$11:$C$24727,2,TRUE),IF(VLOOKUP(A947-1,SP500相关数据!$B$11:$C$24727,2,TRUE)&lt;&gt;"",VLOOKUP(A947-1,SP500相关数据!$B$11:$C$24727,2,TRUE),VLOOKUP(A947-2,SP500相关数据!$B$11:$C$24727,2,TRUE)))</f>
        <v/>
      </c>
      <c r="C947" s="13">
        <f>IFERROR(IF(VLOOKUP(A947,SP500相关数据!$B$11:$E$24727,4,TRUE)&lt;&gt;"",VLOOKUP(A947,SP500相关数据!$B$11:$E$24727,4,TRUE),IF(VLOOKUP(A947-1,SP500相关数据!$B$11:$E$24727,4,TRUE)&lt;&gt;"",VLOOKUP(A947-1,SP500相关数据!$B$11:$E$24727,4,TRUE),VLOOKUP(A947-2,SP500相关数据!$B$11:$E$24727,4,TRUE))),"")</f>
        <v/>
      </c>
      <c r="D947" s="13">
        <f>IF(VLOOKUP(A947,高收益利差!$A:$B,2,TRUE)&lt;&gt;"",VLOOKUP(A947,高收益利差!$A:$B,2,TRUE),IF(VLOOKUP(A947-1,高收益利差!$A:$B,2,TRUE)&lt;&gt;"",VLOOKUP(A947-1,高收益利差!$A:$B,2,TRUE),VLOOKUP(A947-2,高收益利差!$A:$B,2,TRUE)))</f>
        <v/>
      </c>
      <c r="E947" s="13">
        <f>IFERROR(VLOOKUP(A947,'10Y2Y'!$A:$B,2,TRUE),"")</f>
        <v/>
      </c>
      <c r="F947">
        <f>IFERROR(D947-D934,"")</f>
        <v/>
      </c>
      <c r="G947">
        <f>IFERROR(B947/AVERAGE(B908:B947)-1,"")</f>
        <v/>
      </c>
      <c r="H947">
        <f>IF(B947="","",IFERROR(AVERAGE(B908:B947)/AVERAGE(B895:B934)-1,""))</f>
        <v/>
      </c>
      <c r="I947">
        <f>IFERROR(VLOOKUP(A947,'Sahm Rule'!$A:$B,2,TRUE),"")</f>
        <v/>
      </c>
      <c r="J947" s="159">
        <f>IFERROR((B947/B934)^4-1-D947/100,"")</f>
        <v/>
      </c>
    </row>
    <row r="948">
      <c r="A948" s="10" t="n">
        <v>42055</v>
      </c>
      <c r="B948" s="13">
        <f>IF(VLOOKUP(A948,SP500相关数据!$B$11:$C$24727,2,TRUE)&lt;&gt;"",VLOOKUP(A948,SP500相关数据!$B$11:$C$24727,2,TRUE),IF(VLOOKUP(A948-1,SP500相关数据!$B$11:$C$24727,2,TRUE)&lt;&gt;"",VLOOKUP(A948-1,SP500相关数据!$B$11:$C$24727,2,TRUE),VLOOKUP(A948-2,SP500相关数据!$B$11:$C$24727,2,TRUE)))</f>
        <v/>
      </c>
      <c r="C948" s="13">
        <f>IFERROR(IF(VLOOKUP(A948,SP500相关数据!$B$11:$E$24727,4,TRUE)&lt;&gt;"",VLOOKUP(A948,SP500相关数据!$B$11:$E$24727,4,TRUE),IF(VLOOKUP(A948-1,SP500相关数据!$B$11:$E$24727,4,TRUE)&lt;&gt;"",VLOOKUP(A948-1,SP500相关数据!$B$11:$E$24727,4,TRUE),VLOOKUP(A948-2,SP500相关数据!$B$11:$E$24727,4,TRUE))),"")</f>
        <v/>
      </c>
      <c r="D948" s="13">
        <f>IF(VLOOKUP(A948,高收益利差!$A:$B,2,TRUE)&lt;&gt;"",VLOOKUP(A948,高收益利差!$A:$B,2,TRUE),IF(VLOOKUP(A948-1,高收益利差!$A:$B,2,TRUE)&lt;&gt;"",VLOOKUP(A948-1,高收益利差!$A:$B,2,TRUE),VLOOKUP(A948-2,高收益利差!$A:$B,2,TRUE)))</f>
        <v/>
      </c>
      <c r="E948" s="13">
        <f>IFERROR(VLOOKUP(A948,'10Y2Y'!$A:$B,2,TRUE),"")</f>
        <v/>
      </c>
      <c r="F948">
        <f>IFERROR(D948-D935,"")</f>
        <v/>
      </c>
      <c r="G948">
        <f>IFERROR(B948/AVERAGE(B909:B948)-1,"")</f>
        <v/>
      </c>
      <c r="H948">
        <f>IF(B948="","",IFERROR(AVERAGE(B909:B948)/AVERAGE(B896:B935)-1,""))</f>
        <v/>
      </c>
      <c r="I948">
        <f>IFERROR(VLOOKUP(A948,'Sahm Rule'!$A:$B,2,TRUE),"")</f>
        <v/>
      </c>
      <c r="J948" s="159">
        <f>IFERROR((B948/B935)^4-1-D948/100,"")</f>
        <v/>
      </c>
    </row>
    <row r="949">
      <c r="A949" s="10" t="n">
        <v>42062</v>
      </c>
      <c r="B949" s="13">
        <f>IF(VLOOKUP(A949,SP500相关数据!$B$11:$C$24727,2,TRUE)&lt;&gt;"",VLOOKUP(A949,SP500相关数据!$B$11:$C$24727,2,TRUE),IF(VLOOKUP(A949-1,SP500相关数据!$B$11:$C$24727,2,TRUE)&lt;&gt;"",VLOOKUP(A949-1,SP500相关数据!$B$11:$C$24727,2,TRUE),VLOOKUP(A949-2,SP500相关数据!$B$11:$C$24727,2,TRUE)))</f>
        <v/>
      </c>
      <c r="C949" s="13">
        <f>IFERROR(IF(VLOOKUP(A949,SP500相关数据!$B$11:$E$24727,4,TRUE)&lt;&gt;"",VLOOKUP(A949,SP500相关数据!$B$11:$E$24727,4,TRUE),IF(VLOOKUP(A949-1,SP500相关数据!$B$11:$E$24727,4,TRUE)&lt;&gt;"",VLOOKUP(A949-1,SP500相关数据!$B$11:$E$24727,4,TRUE),VLOOKUP(A949-2,SP500相关数据!$B$11:$E$24727,4,TRUE))),"")</f>
        <v/>
      </c>
      <c r="D949" s="13">
        <f>IF(VLOOKUP(A949,高收益利差!$A:$B,2,TRUE)&lt;&gt;"",VLOOKUP(A949,高收益利差!$A:$B,2,TRUE),IF(VLOOKUP(A949-1,高收益利差!$A:$B,2,TRUE)&lt;&gt;"",VLOOKUP(A949-1,高收益利差!$A:$B,2,TRUE),VLOOKUP(A949-2,高收益利差!$A:$B,2,TRUE)))</f>
        <v/>
      </c>
      <c r="E949" s="13">
        <f>IFERROR(VLOOKUP(A949,'10Y2Y'!$A:$B,2,TRUE),"")</f>
        <v/>
      </c>
      <c r="F949">
        <f>IFERROR(D949-D936,"")</f>
        <v/>
      </c>
      <c r="G949">
        <f>IFERROR(B949/AVERAGE(B910:B949)-1,"")</f>
        <v/>
      </c>
      <c r="H949">
        <f>IF(B949="","",IFERROR(AVERAGE(B910:B949)/AVERAGE(B897:B936)-1,""))</f>
        <v/>
      </c>
      <c r="I949">
        <f>IFERROR(VLOOKUP(A949,'Sahm Rule'!$A:$B,2,TRUE),"")</f>
        <v/>
      </c>
      <c r="J949" s="159">
        <f>IFERROR((B949/B936)^4-1-D949/100,"")</f>
        <v/>
      </c>
    </row>
    <row r="950">
      <c r="A950" s="10" t="n">
        <v>42069</v>
      </c>
      <c r="B950" s="13">
        <f>IF(VLOOKUP(A950,SP500相关数据!$B$11:$C$24727,2,TRUE)&lt;&gt;"",VLOOKUP(A950,SP500相关数据!$B$11:$C$24727,2,TRUE),IF(VLOOKUP(A950-1,SP500相关数据!$B$11:$C$24727,2,TRUE)&lt;&gt;"",VLOOKUP(A950-1,SP500相关数据!$B$11:$C$24727,2,TRUE),VLOOKUP(A950-2,SP500相关数据!$B$11:$C$24727,2,TRUE)))</f>
        <v/>
      </c>
      <c r="C950" s="13">
        <f>IFERROR(IF(VLOOKUP(A950,SP500相关数据!$B$11:$E$24727,4,TRUE)&lt;&gt;"",VLOOKUP(A950,SP500相关数据!$B$11:$E$24727,4,TRUE),IF(VLOOKUP(A950-1,SP500相关数据!$B$11:$E$24727,4,TRUE)&lt;&gt;"",VLOOKUP(A950-1,SP500相关数据!$B$11:$E$24727,4,TRUE),VLOOKUP(A950-2,SP500相关数据!$B$11:$E$24727,4,TRUE))),"")</f>
        <v/>
      </c>
      <c r="D950" s="13">
        <f>IF(VLOOKUP(A950,高收益利差!$A:$B,2,TRUE)&lt;&gt;"",VLOOKUP(A950,高收益利差!$A:$B,2,TRUE),IF(VLOOKUP(A950-1,高收益利差!$A:$B,2,TRUE)&lt;&gt;"",VLOOKUP(A950-1,高收益利差!$A:$B,2,TRUE),VLOOKUP(A950-2,高收益利差!$A:$B,2,TRUE)))</f>
        <v/>
      </c>
      <c r="E950" s="13">
        <f>IFERROR(VLOOKUP(A950,'10Y2Y'!$A:$B,2,TRUE),"")</f>
        <v/>
      </c>
      <c r="F950">
        <f>IFERROR(D950-D937,"")</f>
        <v/>
      </c>
      <c r="G950">
        <f>IFERROR(B950/AVERAGE(B911:B950)-1,"")</f>
        <v/>
      </c>
      <c r="H950">
        <f>IF(B950="","",IFERROR(AVERAGE(B911:B950)/AVERAGE(B898:B937)-1,""))</f>
        <v/>
      </c>
      <c r="I950">
        <f>IFERROR(VLOOKUP(A950,'Sahm Rule'!$A:$B,2,TRUE),"")</f>
        <v/>
      </c>
      <c r="J950" s="159">
        <f>IFERROR((B950/B937)^4-1-D950/100,"")</f>
        <v/>
      </c>
    </row>
    <row r="951">
      <c r="A951" s="10" t="n">
        <v>42076</v>
      </c>
      <c r="B951" s="13">
        <f>IF(VLOOKUP(A951,SP500相关数据!$B$11:$C$24727,2,TRUE)&lt;&gt;"",VLOOKUP(A951,SP500相关数据!$B$11:$C$24727,2,TRUE),IF(VLOOKUP(A951-1,SP500相关数据!$B$11:$C$24727,2,TRUE)&lt;&gt;"",VLOOKUP(A951-1,SP500相关数据!$B$11:$C$24727,2,TRUE),VLOOKUP(A951-2,SP500相关数据!$B$11:$C$24727,2,TRUE)))</f>
        <v/>
      </c>
      <c r="C951" s="13">
        <f>IFERROR(IF(VLOOKUP(A951,SP500相关数据!$B$11:$E$24727,4,TRUE)&lt;&gt;"",VLOOKUP(A951,SP500相关数据!$B$11:$E$24727,4,TRUE),IF(VLOOKUP(A951-1,SP500相关数据!$B$11:$E$24727,4,TRUE)&lt;&gt;"",VLOOKUP(A951-1,SP500相关数据!$B$11:$E$24727,4,TRUE),VLOOKUP(A951-2,SP500相关数据!$B$11:$E$24727,4,TRUE))),"")</f>
        <v/>
      </c>
      <c r="D951" s="13">
        <f>IF(VLOOKUP(A951,高收益利差!$A:$B,2,TRUE)&lt;&gt;"",VLOOKUP(A951,高收益利差!$A:$B,2,TRUE),IF(VLOOKUP(A951-1,高收益利差!$A:$B,2,TRUE)&lt;&gt;"",VLOOKUP(A951-1,高收益利差!$A:$B,2,TRUE),VLOOKUP(A951-2,高收益利差!$A:$B,2,TRUE)))</f>
        <v/>
      </c>
      <c r="E951" s="13">
        <f>IFERROR(VLOOKUP(A951,'10Y2Y'!$A:$B,2,TRUE),"")</f>
        <v/>
      </c>
      <c r="F951">
        <f>IFERROR(D951-D938,"")</f>
        <v/>
      </c>
      <c r="G951">
        <f>IFERROR(B951/AVERAGE(B912:B951)-1,"")</f>
        <v/>
      </c>
      <c r="H951">
        <f>IF(B951="","",IFERROR(AVERAGE(B912:B951)/AVERAGE(B899:B938)-1,""))</f>
        <v/>
      </c>
      <c r="I951">
        <f>IFERROR(VLOOKUP(A951,'Sahm Rule'!$A:$B,2,TRUE),"")</f>
        <v/>
      </c>
      <c r="J951" s="159">
        <f>IFERROR((B951/B938)^4-1-D951/100,"")</f>
        <v/>
      </c>
    </row>
    <row r="952">
      <c r="A952" s="10" t="n">
        <v>42083</v>
      </c>
      <c r="B952" s="13">
        <f>IF(VLOOKUP(A952,SP500相关数据!$B$11:$C$24727,2,TRUE)&lt;&gt;"",VLOOKUP(A952,SP500相关数据!$B$11:$C$24727,2,TRUE),IF(VLOOKUP(A952-1,SP500相关数据!$B$11:$C$24727,2,TRUE)&lt;&gt;"",VLOOKUP(A952-1,SP500相关数据!$B$11:$C$24727,2,TRUE),VLOOKUP(A952-2,SP500相关数据!$B$11:$C$24727,2,TRUE)))</f>
        <v/>
      </c>
      <c r="C952" s="13">
        <f>IFERROR(IF(VLOOKUP(A952,SP500相关数据!$B$11:$E$24727,4,TRUE)&lt;&gt;"",VLOOKUP(A952,SP500相关数据!$B$11:$E$24727,4,TRUE),IF(VLOOKUP(A952-1,SP500相关数据!$B$11:$E$24727,4,TRUE)&lt;&gt;"",VLOOKUP(A952-1,SP500相关数据!$B$11:$E$24727,4,TRUE),VLOOKUP(A952-2,SP500相关数据!$B$11:$E$24727,4,TRUE))),"")</f>
        <v/>
      </c>
      <c r="D952" s="13">
        <f>IF(VLOOKUP(A952,高收益利差!$A:$B,2,TRUE)&lt;&gt;"",VLOOKUP(A952,高收益利差!$A:$B,2,TRUE),IF(VLOOKUP(A952-1,高收益利差!$A:$B,2,TRUE)&lt;&gt;"",VLOOKUP(A952-1,高收益利差!$A:$B,2,TRUE),VLOOKUP(A952-2,高收益利差!$A:$B,2,TRUE)))</f>
        <v/>
      </c>
      <c r="E952" s="13">
        <f>IFERROR(VLOOKUP(A952,'10Y2Y'!$A:$B,2,TRUE),"")</f>
        <v/>
      </c>
      <c r="F952">
        <f>IFERROR(D952-D939,"")</f>
        <v/>
      </c>
      <c r="G952">
        <f>IFERROR(B952/AVERAGE(B913:B952)-1,"")</f>
        <v/>
      </c>
      <c r="H952">
        <f>IF(B952="","",IFERROR(AVERAGE(B913:B952)/AVERAGE(B900:B939)-1,""))</f>
        <v/>
      </c>
      <c r="I952">
        <f>IFERROR(VLOOKUP(A952,'Sahm Rule'!$A:$B,2,TRUE),"")</f>
        <v/>
      </c>
      <c r="J952" s="159">
        <f>IFERROR((B952/B939)^4-1-D952/100,"")</f>
        <v/>
      </c>
    </row>
    <row r="953">
      <c r="A953" s="10" t="n">
        <v>42090</v>
      </c>
      <c r="B953" s="13">
        <f>IF(VLOOKUP(A953,SP500相关数据!$B$11:$C$24727,2,TRUE)&lt;&gt;"",VLOOKUP(A953,SP500相关数据!$B$11:$C$24727,2,TRUE),IF(VLOOKUP(A953-1,SP500相关数据!$B$11:$C$24727,2,TRUE)&lt;&gt;"",VLOOKUP(A953-1,SP500相关数据!$B$11:$C$24727,2,TRUE),VLOOKUP(A953-2,SP500相关数据!$B$11:$C$24727,2,TRUE)))</f>
        <v/>
      </c>
      <c r="C953" s="13">
        <f>IFERROR(IF(VLOOKUP(A953,SP500相关数据!$B$11:$E$24727,4,TRUE)&lt;&gt;"",VLOOKUP(A953,SP500相关数据!$B$11:$E$24727,4,TRUE),IF(VLOOKUP(A953-1,SP500相关数据!$B$11:$E$24727,4,TRUE)&lt;&gt;"",VLOOKUP(A953-1,SP500相关数据!$B$11:$E$24727,4,TRUE),VLOOKUP(A953-2,SP500相关数据!$B$11:$E$24727,4,TRUE))),"")</f>
        <v/>
      </c>
      <c r="D953" s="13">
        <f>IF(VLOOKUP(A953,高收益利差!$A:$B,2,TRUE)&lt;&gt;"",VLOOKUP(A953,高收益利差!$A:$B,2,TRUE),IF(VLOOKUP(A953-1,高收益利差!$A:$B,2,TRUE)&lt;&gt;"",VLOOKUP(A953-1,高收益利差!$A:$B,2,TRUE),VLOOKUP(A953-2,高收益利差!$A:$B,2,TRUE)))</f>
        <v/>
      </c>
      <c r="E953" s="13">
        <f>IFERROR(VLOOKUP(A953,'10Y2Y'!$A:$B,2,TRUE),"")</f>
        <v/>
      </c>
      <c r="F953">
        <f>IFERROR(D953-D940,"")</f>
        <v/>
      </c>
      <c r="G953">
        <f>IFERROR(B953/AVERAGE(B914:B953)-1,"")</f>
        <v/>
      </c>
      <c r="H953">
        <f>IF(B953="","",IFERROR(AVERAGE(B914:B953)/AVERAGE(B901:B940)-1,""))</f>
        <v/>
      </c>
      <c r="I953">
        <f>IFERROR(VLOOKUP(A953,'Sahm Rule'!$A:$B,2,TRUE),"")</f>
        <v/>
      </c>
      <c r="J953" s="159">
        <f>IFERROR((B953/B940)^4-1-D953/100,"")</f>
        <v/>
      </c>
    </row>
    <row r="954">
      <c r="A954" s="10" t="n">
        <v>42097</v>
      </c>
      <c r="B954" s="13">
        <f>IF(VLOOKUP(A954,SP500相关数据!$B$11:$C$24727,2,TRUE)&lt;&gt;"",VLOOKUP(A954,SP500相关数据!$B$11:$C$24727,2,TRUE),IF(VLOOKUP(A954-1,SP500相关数据!$B$11:$C$24727,2,TRUE)&lt;&gt;"",VLOOKUP(A954-1,SP500相关数据!$B$11:$C$24727,2,TRUE),VLOOKUP(A954-2,SP500相关数据!$B$11:$C$24727,2,TRUE)))</f>
        <v/>
      </c>
      <c r="C954" s="13">
        <f>IFERROR(IF(VLOOKUP(A954,SP500相关数据!$B$11:$E$24727,4,TRUE)&lt;&gt;"",VLOOKUP(A954,SP500相关数据!$B$11:$E$24727,4,TRUE),IF(VLOOKUP(A954-1,SP500相关数据!$B$11:$E$24727,4,TRUE)&lt;&gt;"",VLOOKUP(A954-1,SP500相关数据!$B$11:$E$24727,4,TRUE),VLOOKUP(A954-2,SP500相关数据!$B$11:$E$24727,4,TRUE))),"")</f>
        <v/>
      </c>
      <c r="D954" s="13">
        <f>IF(VLOOKUP(A954,高收益利差!$A:$B,2,TRUE)&lt;&gt;"",VLOOKUP(A954,高收益利差!$A:$B,2,TRUE),IF(VLOOKUP(A954-1,高收益利差!$A:$B,2,TRUE)&lt;&gt;"",VLOOKUP(A954-1,高收益利差!$A:$B,2,TRUE),VLOOKUP(A954-2,高收益利差!$A:$B,2,TRUE)))</f>
        <v/>
      </c>
      <c r="E954" s="13">
        <f>IFERROR(VLOOKUP(A954,'10Y2Y'!$A:$B,2,TRUE),"")</f>
        <v/>
      </c>
      <c r="F954">
        <f>IFERROR(D954-D941,"")</f>
        <v/>
      </c>
      <c r="G954">
        <f>IFERROR(B954/AVERAGE(B915:B954)-1,"")</f>
        <v/>
      </c>
      <c r="H954">
        <f>IF(B954="","",IFERROR(AVERAGE(B915:B954)/AVERAGE(B902:B941)-1,""))</f>
        <v/>
      </c>
      <c r="I954">
        <f>IFERROR(VLOOKUP(A954,'Sahm Rule'!$A:$B,2,TRUE),"")</f>
        <v/>
      </c>
      <c r="J954" s="159">
        <f>IFERROR((B954/B941)^4-1-D954/100,"")</f>
        <v/>
      </c>
    </row>
    <row r="955">
      <c r="A955" s="10" t="n">
        <v>42104</v>
      </c>
      <c r="B955" s="13">
        <f>IF(VLOOKUP(A955,SP500相关数据!$B$11:$C$24727,2,TRUE)&lt;&gt;"",VLOOKUP(A955,SP500相关数据!$B$11:$C$24727,2,TRUE),IF(VLOOKUP(A955-1,SP500相关数据!$B$11:$C$24727,2,TRUE)&lt;&gt;"",VLOOKUP(A955-1,SP500相关数据!$B$11:$C$24727,2,TRUE),VLOOKUP(A955-2,SP500相关数据!$B$11:$C$24727,2,TRUE)))</f>
        <v/>
      </c>
      <c r="C955" s="13">
        <f>IFERROR(IF(VLOOKUP(A955,SP500相关数据!$B$11:$E$24727,4,TRUE)&lt;&gt;"",VLOOKUP(A955,SP500相关数据!$B$11:$E$24727,4,TRUE),IF(VLOOKUP(A955-1,SP500相关数据!$B$11:$E$24727,4,TRUE)&lt;&gt;"",VLOOKUP(A955-1,SP500相关数据!$B$11:$E$24727,4,TRUE),VLOOKUP(A955-2,SP500相关数据!$B$11:$E$24727,4,TRUE))),"")</f>
        <v/>
      </c>
      <c r="D955" s="13">
        <f>IF(VLOOKUP(A955,高收益利差!$A:$B,2,TRUE)&lt;&gt;"",VLOOKUP(A955,高收益利差!$A:$B,2,TRUE),IF(VLOOKUP(A955-1,高收益利差!$A:$B,2,TRUE)&lt;&gt;"",VLOOKUP(A955-1,高收益利差!$A:$B,2,TRUE),VLOOKUP(A955-2,高收益利差!$A:$B,2,TRUE)))</f>
        <v/>
      </c>
      <c r="E955" s="13">
        <f>IFERROR(VLOOKUP(A955,'10Y2Y'!$A:$B,2,TRUE),"")</f>
        <v/>
      </c>
      <c r="F955">
        <f>IFERROR(D955-D942,"")</f>
        <v/>
      </c>
      <c r="G955">
        <f>IFERROR(B955/AVERAGE(B916:B955)-1,"")</f>
        <v/>
      </c>
      <c r="H955">
        <f>IF(B955="","",IFERROR(AVERAGE(B916:B955)/AVERAGE(B903:B942)-1,""))</f>
        <v/>
      </c>
      <c r="I955">
        <f>IFERROR(VLOOKUP(A955,'Sahm Rule'!$A:$B,2,TRUE),"")</f>
        <v/>
      </c>
      <c r="J955" s="159">
        <f>IFERROR((B955/B942)^4-1-D955/100,"")</f>
        <v/>
      </c>
    </row>
    <row r="956">
      <c r="A956" s="10" t="n">
        <v>42111</v>
      </c>
      <c r="B956" s="13">
        <f>IF(VLOOKUP(A956,SP500相关数据!$B$11:$C$24727,2,TRUE)&lt;&gt;"",VLOOKUP(A956,SP500相关数据!$B$11:$C$24727,2,TRUE),IF(VLOOKUP(A956-1,SP500相关数据!$B$11:$C$24727,2,TRUE)&lt;&gt;"",VLOOKUP(A956-1,SP500相关数据!$B$11:$C$24727,2,TRUE),VLOOKUP(A956-2,SP500相关数据!$B$11:$C$24727,2,TRUE)))</f>
        <v/>
      </c>
      <c r="C956" s="13">
        <f>IFERROR(IF(VLOOKUP(A956,SP500相关数据!$B$11:$E$24727,4,TRUE)&lt;&gt;"",VLOOKUP(A956,SP500相关数据!$B$11:$E$24727,4,TRUE),IF(VLOOKUP(A956-1,SP500相关数据!$B$11:$E$24727,4,TRUE)&lt;&gt;"",VLOOKUP(A956-1,SP500相关数据!$B$11:$E$24727,4,TRUE),VLOOKUP(A956-2,SP500相关数据!$B$11:$E$24727,4,TRUE))),"")</f>
        <v/>
      </c>
      <c r="D956" s="13">
        <f>IF(VLOOKUP(A956,高收益利差!$A:$B,2,TRUE)&lt;&gt;"",VLOOKUP(A956,高收益利差!$A:$B,2,TRUE),IF(VLOOKUP(A956-1,高收益利差!$A:$B,2,TRUE)&lt;&gt;"",VLOOKUP(A956-1,高收益利差!$A:$B,2,TRUE),VLOOKUP(A956-2,高收益利差!$A:$B,2,TRUE)))</f>
        <v/>
      </c>
      <c r="E956" s="13">
        <f>IFERROR(VLOOKUP(A956,'10Y2Y'!$A:$B,2,TRUE),"")</f>
        <v/>
      </c>
      <c r="F956">
        <f>IFERROR(D956-D943,"")</f>
        <v/>
      </c>
      <c r="G956">
        <f>IFERROR(B956/AVERAGE(B917:B956)-1,"")</f>
        <v/>
      </c>
      <c r="H956">
        <f>IF(B956="","",IFERROR(AVERAGE(B917:B956)/AVERAGE(B904:B943)-1,""))</f>
        <v/>
      </c>
      <c r="I956">
        <f>IFERROR(VLOOKUP(A956,'Sahm Rule'!$A:$B,2,TRUE),"")</f>
        <v/>
      </c>
      <c r="J956" s="159">
        <f>IFERROR((B956/B943)^4-1-D956/100,"")</f>
        <v/>
      </c>
    </row>
    <row r="957">
      <c r="A957" s="10" t="n">
        <v>42118</v>
      </c>
      <c r="B957" s="13">
        <f>IF(VLOOKUP(A957,SP500相关数据!$B$11:$C$24727,2,TRUE)&lt;&gt;"",VLOOKUP(A957,SP500相关数据!$B$11:$C$24727,2,TRUE),IF(VLOOKUP(A957-1,SP500相关数据!$B$11:$C$24727,2,TRUE)&lt;&gt;"",VLOOKUP(A957-1,SP500相关数据!$B$11:$C$24727,2,TRUE),VLOOKUP(A957-2,SP500相关数据!$B$11:$C$24727,2,TRUE)))</f>
        <v/>
      </c>
      <c r="C957" s="13">
        <f>IFERROR(IF(VLOOKUP(A957,SP500相关数据!$B$11:$E$24727,4,TRUE)&lt;&gt;"",VLOOKUP(A957,SP500相关数据!$B$11:$E$24727,4,TRUE),IF(VLOOKUP(A957-1,SP500相关数据!$B$11:$E$24727,4,TRUE)&lt;&gt;"",VLOOKUP(A957-1,SP500相关数据!$B$11:$E$24727,4,TRUE),VLOOKUP(A957-2,SP500相关数据!$B$11:$E$24727,4,TRUE))),"")</f>
        <v/>
      </c>
      <c r="D957" s="13">
        <f>IF(VLOOKUP(A957,高收益利差!$A:$B,2,TRUE)&lt;&gt;"",VLOOKUP(A957,高收益利差!$A:$B,2,TRUE),IF(VLOOKUP(A957-1,高收益利差!$A:$B,2,TRUE)&lt;&gt;"",VLOOKUP(A957-1,高收益利差!$A:$B,2,TRUE),VLOOKUP(A957-2,高收益利差!$A:$B,2,TRUE)))</f>
        <v/>
      </c>
      <c r="E957" s="13">
        <f>IFERROR(VLOOKUP(A957,'10Y2Y'!$A:$B,2,TRUE),"")</f>
        <v/>
      </c>
      <c r="F957">
        <f>IFERROR(D957-D944,"")</f>
        <v/>
      </c>
      <c r="G957">
        <f>IFERROR(B957/AVERAGE(B918:B957)-1,"")</f>
        <v/>
      </c>
      <c r="H957">
        <f>IF(B957="","",IFERROR(AVERAGE(B918:B957)/AVERAGE(B905:B944)-1,""))</f>
        <v/>
      </c>
      <c r="I957">
        <f>IFERROR(VLOOKUP(A957,'Sahm Rule'!$A:$B,2,TRUE),"")</f>
        <v/>
      </c>
      <c r="J957" s="159">
        <f>IFERROR((B957/B944)^4-1-D957/100,"")</f>
        <v/>
      </c>
    </row>
    <row r="958">
      <c r="A958" s="10" t="n">
        <v>42125</v>
      </c>
      <c r="B958" s="13">
        <f>IF(VLOOKUP(A958,SP500相关数据!$B$11:$C$24727,2,TRUE)&lt;&gt;"",VLOOKUP(A958,SP500相关数据!$B$11:$C$24727,2,TRUE),IF(VLOOKUP(A958-1,SP500相关数据!$B$11:$C$24727,2,TRUE)&lt;&gt;"",VLOOKUP(A958-1,SP500相关数据!$B$11:$C$24727,2,TRUE),VLOOKUP(A958-2,SP500相关数据!$B$11:$C$24727,2,TRUE)))</f>
        <v/>
      </c>
      <c r="C958" s="13">
        <f>IFERROR(IF(VLOOKUP(A958,SP500相关数据!$B$11:$E$24727,4,TRUE)&lt;&gt;"",VLOOKUP(A958,SP500相关数据!$B$11:$E$24727,4,TRUE),IF(VLOOKUP(A958-1,SP500相关数据!$B$11:$E$24727,4,TRUE)&lt;&gt;"",VLOOKUP(A958-1,SP500相关数据!$B$11:$E$24727,4,TRUE),VLOOKUP(A958-2,SP500相关数据!$B$11:$E$24727,4,TRUE))),"")</f>
        <v/>
      </c>
      <c r="D958" s="13">
        <f>IF(VLOOKUP(A958,高收益利差!$A:$B,2,TRUE)&lt;&gt;"",VLOOKUP(A958,高收益利差!$A:$B,2,TRUE),IF(VLOOKUP(A958-1,高收益利差!$A:$B,2,TRUE)&lt;&gt;"",VLOOKUP(A958-1,高收益利差!$A:$B,2,TRUE),VLOOKUP(A958-2,高收益利差!$A:$B,2,TRUE)))</f>
        <v/>
      </c>
      <c r="E958" s="13">
        <f>IFERROR(VLOOKUP(A958,'10Y2Y'!$A:$B,2,TRUE),"")</f>
        <v/>
      </c>
      <c r="F958">
        <f>IFERROR(D958-D945,"")</f>
        <v/>
      </c>
      <c r="G958">
        <f>IFERROR(B958/AVERAGE(B919:B958)-1,"")</f>
        <v/>
      </c>
      <c r="H958">
        <f>IF(B958="","",IFERROR(AVERAGE(B919:B958)/AVERAGE(B906:B945)-1,""))</f>
        <v/>
      </c>
      <c r="I958">
        <f>IFERROR(VLOOKUP(A958,'Sahm Rule'!$A:$B,2,TRUE),"")</f>
        <v/>
      </c>
      <c r="J958" s="159">
        <f>IFERROR((B958/B945)^4-1-D958/100,"")</f>
        <v/>
      </c>
    </row>
    <row r="959">
      <c r="A959" s="10" t="n">
        <v>42132</v>
      </c>
      <c r="B959" s="13">
        <f>IF(VLOOKUP(A959,SP500相关数据!$B$11:$C$24727,2,TRUE)&lt;&gt;"",VLOOKUP(A959,SP500相关数据!$B$11:$C$24727,2,TRUE),IF(VLOOKUP(A959-1,SP500相关数据!$B$11:$C$24727,2,TRUE)&lt;&gt;"",VLOOKUP(A959-1,SP500相关数据!$B$11:$C$24727,2,TRUE),VLOOKUP(A959-2,SP500相关数据!$B$11:$C$24727,2,TRUE)))</f>
        <v/>
      </c>
      <c r="C959" s="13">
        <f>IFERROR(IF(VLOOKUP(A959,SP500相关数据!$B$11:$E$24727,4,TRUE)&lt;&gt;"",VLOOKUP(A959,SP500相关数据!$B$11:$E$24727,4,TRUE),IF(VLOOKUP(A959-1,SP500相关数据!$B$11:$E$24727,4,TRUE)&lt;&gt;"",VLOOKUP(A959-1,SP500相关数据!$B$11:$E$24727,4,TRUE),VLOOKUP(A959-2,SP500相关数据!$B$11:$E$24727,4,TRUE))),"")</f>
        <v/>
      </c>
      <c r="D959" s="13">
        <f>IF(VLOOKUP(A959,高收益利差!$A:$B,2,TRUE)&lt;&gt;"",VLOOKUP(A959,高收益利差!$A:$B,2,TRUE),IF(VLOOKUP(A959-1,高收益利差!$A:$B,2,TRUE)&lt;&gt;"",VLOOKUP(A959-1,高收益利差!$A:$B,2,TRUE),VLOOKUP(A959-2,高收益利差!$A:$B,2,TRUE)))</f>
        <v/>
      </c>
      <c r="E959" s="13">
        <f>IFERROR(VLOOKUP(A959,'10Y2Y'!$A:$B,2,TRUE),"")</f>
        <v/>
      </c>
      <c r="F959">
        <f>IFERROR(D959-D946,"")</f>
        <v/>
      </c>
      <c r="G959">
        <f>IFERROR(B959/AVERAGE(B920:B959)-1,"")</f>
        <v/>
      </c>
      <c r="H959">
        <f>IF(B959="","",IFERROR(AVERAGE(B920:B959)/AVERAGE(B907:B946)-1,""))</f>
        <v/>
      </c>
      <c r="I959">
        <f>IFERROR(VLOOKUP(A959,'Sahm Rule'!$A:$B,2,TRUE),"")</f>
        <v/>
      </c>
      <c r="J959" s="159">
        <f>IFERROR((B959/B946)^4-1-D959/100,"")</f>
        <v/>
      </c>
    </row>
    <row r="960">
      <c r="A960" s="10" t="n">
        <v>42139</v>
      </c>
      <c r="B960" s="13">
        <f>IF(VLOOKUP(A960,SP500相关数据!$B$11:$C$24727,2,TRUE)&lt;&gt;"",VLOOKUP(A960,SP500相关数据!$B$11:$C$24727,2,TRUE),IF(VLOOKUP(A960-1,SP500相关数据!$B$11:$C$24727,2,TRUE)&lt;&gt;"",VLOOKUP(A960-1,SP500相关数据!$B$11:$C$24727,2,TRUE),VLOOKUP(A960-2,SP500相关数据!$B$11:$C$24727,2,TRUE)))</f>
        <v/>
      </c>
      <c r="C960" s="13">
        <f>IFERROR(IF(VLOOKUP(A960,SP500相关数据!$B$11:$E$24727,4,TRUE)&lt;&gt;"",VLOOKUP(A960,SP500相关数据!$B$11:$E$24727,4,TRUE),IF(VLOOKUP(A960-1,SP500相关数据!$B$11:$E$24727,4,TRUE)&lt;&gt;"",VLOOKUP(A960-1,SP500相关数据!$B$11:$E$24727,4,TRUE),VLOOKUP(A960-2,SP500相关数据!$B$11:$E$24727,4,TRUE))),"")</f>
        <v/>
      </c>
      <c r="D960" s="13">
        <f>IF(VLOOKUP(A960,高收益利差!$A:$B,2,TRUE)&lt;&gt;"",VLOOKUP(A960,高收益利差!$A:$B,2,TRUE),IF(VLOOKUP(A960-1,高收益利差!$A:$B,2,TRUE)&lt;&gt;"",VLOOKUP(A960-1,高收益利差!$A:$B,2,TRUE),VLOOKUP(A960-2,高收益利差!$A:$B,2,TRUE)))</f>
        <v/>
      </c>
      <c r="E960" s="13">
        <f>IFERROR(VLOOKUP(A960,'10Y2Y'!$A:$B,2,TRUE),"")</f>
        <v/>
      </c>
      <c r="F960">
        <f>IFERROR(D960-D947,"")</f>
        <v/>
      </c>
      <c r="G960">
        <f>IFERROR(B960/AVERAGE(B921:B960)-1,"")</f>
        <v/>
      </c>
      <c r="H960">
        <f>IF(B960="","",IFERROR(AVERAGE(B921:B960)/AVERAGE(B908:B947)-1,""))</f>
        <v/>
      </c>
      <c r="I960">
        <f>IFERROR(VLOOKUP(A960,'Sahm Rule'!$A:$B,2,TRUE),"")</f>
        <v/>
      </c>
      <c r="J960" s="159">
        <f>IFERROR((B960/B947)^4-1-D960/100,"")</f>
        <v/>
      </c>
    </row>
    <row r="961">
      <c r="A961" s="10" t="n">
        <v>42146</v>
      </c>
      <c r="B961" s="13">
        <f>IF(VLOOKUP(A961,SP500相关数据!$B$11:$C$24727,2,TRUE)&lt;&gt;"",VLOOKUP(A961,SP500相关数据!$B$11:$C$24727,2,TRUE),IF(VLOOKUP(A961-1,SP500相关数据!$B$11:$C$24727,2,TRUE)&lt;&gt;"",VLOOKUP(A961-1,SP500相关数据!$B$11:$C$24727,2,TRUE),VLOOKUP(A961-2,SP500相关数据!$B$11:$C$24727,2,TRUE)))</f>
        <v/>
      </c>
      <c r="C961" s="13">
        <f>IFERROR(IF(VLOOKUP(A961,SP500相关数据!$B$11:$E$24727,4,TRUE)&lt;&gt;"",VLOOKUP(A961,SP500相关数据!$B$11:$E$24727,4,TRUE),IF(VLOOKUP(A961-1,SP500相关数据!$B$11:$E$24727,4,TRUE)&lt;&gt;"",VLOOKUP(A961-1,SP500相关数据!$B$11:$E$24727,4,TRUE),VLOOKUP(A961-2,SP500相关数据!$B$11:$E$24727,4,TRUE))),"")</f>
        <v/>
      </c>
      <c r="D961" s="13">
        <f>IF(VLOOKUP(A961,高收益利差!$A:$B,2,TRUE)&lt;&gt;"",VLOOKUP(A961,高收益利差!$A:$B,2,TRUE),IF(VLOOKUP(A961-1,高收益利差!$A:$B,2,TRUE)&lt;&gt;"",VLOOKUP(A961-1,高收益利差!$A:$B,2,TRUE),VLOOKUP(A961-2,高收益利差!$A:$B,2,TRUE)))</f>
        <v/>
      </c>
      <c r="E961" s="13">
        <f>IFERROR(VLOOKUP(A961,'10Y2Y'!$A:$B,2,TRUE),"")</f>
        <v/>
      </c>
      <c r="F961">
        <f>IFERROR(D961-D948,"")</f>
        <v/>
      </c>
      <c r="G961">
        <f>IFERROR(B961/AVERAGE(B922:B961)-1,"")</f>
        <v/>
      </c>
      <c r="H961">
        <f>IF(B961="","",IFERROR(AVERAGE(B922:B961)/AVERAGE(B909:B948)-1,""))</f>
        <v/>
      </c>
      <c r="I961">
        <f>IFERROR(VLOOKUP(A961,'Sahm Rule'!$A:$B,2,TRUE),"")</f>
        <v/>
      </c>
      <c r="J961" s="159">
        <f>IFERROR((B961/B948)^4-1-D961/100,"")</f>
        <v/>
      </c>
    </row>
    <row r="962">
      <c r="A962" s="10" t="n">
        <v>42153</v>
      </c>
      <c r="B962" s="13">
        <f>IF(VLOOKUP(A962,SP500相关数据!$B$11:$C$24727,2,TRUE)&lt;&gt;"",VLOOKUP(A962,SP500相关数据!$B$11:$C$24727,2,TRUE),IF(VLOOKUP(A962-1,SP500相关数据!$B$11:$C$24727,2,TRUE)&lt;&gt;"",VLOOKUP(A962-1,SP500相关数据!$B$11:$C$24727,2,TRUE),VLOOKUP(A962-2,SP500相关数据!$B$11:$C$24727,2,TRUE)))</f>
        <v/>
      </c>
      <c r="C962" s="13">
        <f>IFERROR(IF(VLOOKUP(A962,SP500相关数据!$B$11:$E$24727,4,TRUE)&lt;&gt;"",VLOOKUP(A962,SP500相关数据!$B$11:$E$24727,4,TRUE),IF(VLOOKUP(A962-1,SP500相关数据!$B$11:$E$24727,4,TRUE)&lt;&gt;"",VLOOKUP(A962-1,SP500相关数据!$B$11:$E$24727,4,TRUE),VLOOKUP(A962-2,SP500相关数据!$B$11:$E$24727,4,TRUE))),"")</f>
        <v/>
      </c>
      <c r="D962" s="13">
        <f>IF(VLOOKUP(A962,高收益利差!$A:$B,2,TRUE)&lt;&gt;"",VLOOKUP(A962,高收益利差!$A:$B,2,TRUE),IF(VLOOKUP(A962-1,高收益利差!$A:$B,2,TRUE)&lt;&gt;"",VLOOKUP(A962-1,高收益利差!$A:$B,2,TRUE),VLOOKUP(A962-2,高收益利差!$A:$B,2,TRUE)))</f>
        <v/>
      </c>
      <c r="E962" s="13">
        <f>IFERROR(VLOOKUP(A962,'10Y2Y'!$A:$B,2,TRUE),"")</f>
        <v/>
      </c>
      <c r="F962">
        <f>IFERROR(D962-D949,"")</f>
        <v/>
      </c>
      <c r="G962">
        <f>IFERROR(B962/AVERAGE(B923:B962)-1,"")</f>
        <v/>
      </c>
      <c r="H962">
        <f>IF(B962="","",IFERROR(AVERAGE(B923:B962)/AVERAGE(B910:B949)-1,""))</f>
        <v/>
      </c>
      <c r="I962">
        <f>IFERROR(VLOOKUP(A962,'Sahm Rule'!$A:$B,2,TRUE),"")</f>
        <v/>
      </c>
      <c r="J962" s="159">
        <f>IFERROR((B962/B949)^4-1-D962/100,"")</f>
        <v/>
      </c>
    </row>
    <row r="963">
      <c r="A963" s="10" t="n">
        <v>42160</v>
      </c>
      <c r="B963" s="13">
        <f>IF(VLOOKUP(A963,SP500相关数据!$B$11:$C$24727,2,TRUE)&lt;&gt;"",VLOOKUP(A963,SP500相关数据!$B$11:$C$24727,2,TRUE),IF(VLOOKUP(A963-1,SP500相关数据!$B$11:$C$24727,2,TRUE)&lt;&gt;"",VLOOKUP(A963-1,SP500相关数据!$B$11:$C$24727,2,TRUE),VLOOKUP(A963-2,SP500相关数据!$B$11:$C$24727,2,TRUE)))</f>
        <v/>
      </c>
      <c r="C963" s="13">
        <f>IFERROR(IF(VLOOKUP(A963,SP500相关数据!$B$11:$E$24727,4,TRUE)&lt;&gt;"",VLOOKUP(A963,SP500相关数据!$B$11:$E$24727,4,TRUE),IF(VLOOKUP(A963-1,SP500相关数据!$B$11:$E$24727,4,TRUE)&lt;&gt;"",VLOOKUP(A963-1,SP500相关数据!$B$11:$E$24727,4,TRUE),VLOOKUP(A963-2,SP500相关数据!$B$11:$E$24727,4,TRUE))),"")</f>
        <v/>
      </c>
      <c r="D963" s="13">
        <f>IF(VLOOKUP(A963,高收益利差!$A:$B,2,TRUE)&lt;&gt;"",VLOOKUP(A963,高收益利差!$A:$B,2,TRUE),IF(VLOOKUP(A963-1,高收益利差!$A:$B,2,TRUE)&lt;&gt;"",VLOOKUP(A963-1,高收益利差!$A:$B,2,TRUE),VLOOKUP(A963-2,高收益利差!$A:$B,2,TRUE)))</f>
        <v/>
      </c>
      <c r="E963" s="13">
        <f>IFERROR(VLOOKUP(A963,'10Y2Y'!$A:$B,2,TRUE),"")</f>
        <v/>
      </c>
      <c r="F963">
        <f>IFERROR(D963-D950,"")</f>
        <v/>
      </c>
      <c r="G963">
        <f>IFERROR(B963/AVERAGE(B924:B963)-1,"")</f>
        <v/>
      </c>
      <c r="H963">
        <f>IF(B963="","",IFERROR(AVERAGE(B924:B963)/AVERAGE(B911:B950)-1,""))</f>
        <v/>
      </c>
      <c r="I963">
        <f>IFERROR(VLOOKUP(A963,'Sahm Rule'!$A:$B,2,TRUE),"")</f>
        <v/>
      </c>
      <c r="J963" s="159">
        <f>IFERROR((B963/B950)^4-1-D963/100,"")</f>
        <v/>
      </c>
    </row>
    <row r="964">
      <c r="A964" s="10" t="n">
        <v>42167</v>
      </c>
      <c r="B964" s="13">
        <f>IF(VLOOKUP(A964,SP500相关数据!$B$11:$C$24727,2,TRUE)&lt;&gt;"",VLOOKUP(A964,SP500相关数据!$B$11:$C$24727,2,TRUE),IF(VLOOKUP(A964-1,SP500相关数据!$B$11:$C$24727,2,TRUE)&lt;&gt;"",VLOOKUP(A964-1,SP500相关数据!$B$11:$C$24727,2,TRUE),VLOOKUP(A964-2,SP500相关数据!$B$11:$C$24727,2,TRUE)))</f>
        <v/>
      </c>
      <c r="C964" s="13">
        <f>IFERROR(IF(VLOOKUP(A964,SP500相关数据!$B$11:$E$24727,4,TRUE)&lt;&gt;"",VLOOKUP(A964,SP500相关数据!$B$11:$E$24727,4,TRUE),IF(VLOOKUP(A964-1,SP500相关数据!$B$11:$E$24727,4,TRUE)&lt;&gt;"",VLOOKUP(A964-1,SP500相关数据!$B$11:$E$24727,4,TRUE),VLOOKUP(A964-2,SP500相关数据!$B$11:$E$24727,4,TRUE))),"")</f>
        <v/>
      </c>
      <c r="D964" s="13">
        <f>IF(VLOOKUP(A964,高收益利差!$A:$B,2,TRUE)&lt;&gt;"",VLOOKUP(A964,高收益利差!$A:$B,2,TRUE),IF(VLOOKUP(A964-1,高收益利差!$A:$B,2,TRUE)&lt;&gt;"",VLOOKUP(A964-1,高收益利差!$A:$B,2,TRUE),VLOOKUP(A964-2,高收益利差!$A:$B,2,TRUE)))</f>
        <v/>
      </c>
      <c r="E964" s="13">
        <f>IFERROR(VLOOKUP(A964,'10Y2Y'!$A:$B,2,TRUE),"")</f>
        <v/>
      </c>
      <c r="F964">
        <f>IFERROR(D964-D951,"")</f>
        <v/>
      </c>
      <c r="G964">
        <f>IFERROR(B964/AVERAGE(B925:B964)-1,"")</f>
        <v/>
      </c>
      <c r="H964">
        <f>IF(B964="","",IFERROR(AVERAGE(B925:B964)/AVERAGE(B912:B951)-1,""))</f>
        <v/>
      </c>
      <c r="I964">
        <f>IFERROR(VLOOKUP(A964,'Sahm Rule'!$A:$B,2,TRUE),"")</f>
        <v/>
      </c>
      <c r="J964" s="159">
        <f>IFERROR((B964/B951)^4-1-D964/100,"")</f>
        <v/>
      </c>
    </row>
    <row r="965">
      <c r="A965" s="10" t="n">
        <v>42174</v>
      </c>
      <c r="B965" s="13">
        <f>IF(VLOOKUP(A965,SP500相关数据!$B$11:$C$24727,2,TRUE)&lt;&gt;"",VLOOKUP(A965,SP500相关数据!$B$11:$C$24727,2,TRUE),IF(VLOOKUP(A965-1,SP500相关数据!$B$11:$C$24727,2,TRUE)&lt;&gt;"",VLOOKUP(A965-1,SP500相关数据!$B$11:$C$24727,2,TRUE),VLOOKUP(A965-2,SP500相关数据!$B$11:$C$24727,2,TRUE)))</f>
        <v/>
      </c>
      <c r="C965" s="13">
        <f>IFERROR(IF(VLOOKUP(A965,SP500相关数据!$B$11:$E$24727,4,TRUE)&lt;&gt;"",VLOOKUP(A965,SP500相关数据!$B$11:$E$24727,4,TRUE),IF(VLOOKUP(A965-1,SP500相关数据!$B$11:$E$24727,4,TRUE)&lt;&gt;"",VLOOKUP(A965-1,SP500相关数据!$B$11:$E$24727,4,TRUE),VLOOKUP(A965-2,SP500相关数据!$B$11:$E$24727,4,TRUE))),"")</f>
        <v/>
      </c>
      <c r="D965" s="13">
        <f>IF(VLOOKUP(A965,高收益利差!$A:$B,2,TRUE)&lt;&gt;"",VLOOKUP(A965,高收益利差!$A:$B,2,TRUE),IF(VLOOKUP(A965-1,高收益利差!$A:$B,2,TRUE)&lt;&gt;"",VLOOKUP(A965-1,高收益利差!$A:$B,2,TRUE),VLOOKUP(A965-2,高收益利差!$A:$B,2,TRUE)))</f>
        <v/>
      </c>
      <c r="E965" s="13">
        <f>IFERROR(VLOOKUP(A965,'10Y2Y'!$A:$B,2,TRUE),"")</f>
        <v/>
      </c>
      <c r="F965">
        <f>IFERROR(D965-D952,"")</f>
        <v/>
      </c>
      <c r="G965">
        <f>IFERROR(B965/AVERAGE(B926:B965)-1,"")</f>
        <v/>
      </c>
      <c r="H965">
        <f>IF(B965="","",IFERROR(AVERAGE(B926:B965)/AVERAGE(B913:B952)-1,""))</f>
        <v/>
      </c>
      <c r="I965">
        <f>IFERROR(VLOOKUP(A965,'Sahm Rule'!$A:$B,2,TRUE),"")</f>
        <v/>
      </c>
      <c r="J965" s="159">
        <f>IFERROR((B965/B952)^4-1-D965/100,"")</f>
        <v/>
      </c>
    </row>
    <row r="966">
      <c r="A966" s="10" t="n">
        <v>42181</v>
      </c>
      <c r="B966" s="13">
        <f>IF(VLOOKUP(A966,SP500相关数据!$B$11:$C$24727,2,TRUE)&lt;&gt;"",VLOOKUP(A966,SP500相关数据!$B$11:$C$24727,2,TRUE),IF(VLOOKUP(A966-1,SP500相关数据!$B$11:$C$24727,2,TRUE)&lt;&gt;"",VLOOKUP(A966-1,SP500相关数据!$B$11:$C$24727,2,TRUE),VLOOKUP(A966-2,SP500相关数据!$B$11:$C$24727,2,TRUE)))</f>
        <v/>
      </c>
      <c r="C966" s="13">
        <f>IFERROR(IF(VLOOKUP(A966,SP500相关数据!$B$11:$E$24727,4,TRUE)&lt;&gt;"",VLOOKUP(A966,SP500相关数据!$B$11:$E$24727,4,TRUE),IF(VLOOKUP(A966-1,SP500相关数据!$B$11:$E$24727,4,TRUE)&lt;&gt;"",VLOOKUP(A966-1,SP500相关数据!$B$11:$E$24727,4,TRUE),VLOOKUP(A966-2,SP500相关数据!$B$11:$E$24727,4,TRUE))),"")</f>
        <v/>
      </c>
      <c r="D966" s="13">
        <f>IF(VLOOKUP(A966,高收益利差!$A:$B,2,TRUE)&lt;&gt;"",VLOOKUP(A966,高收益利差!$A:$B,2,TRUE),IF(VLOOKUP(A966-1,高收益利差!$A:$B,2,TRUE)&lt;&gt;"",VLOOKUP(A966-1,高收益利差!$A:$B,2,TRUE),VLOOKUP(A966-2,高收益利差!$A:$B,2,TRUE)))</f>
        <v/>
      </c>
      <c r="E966" s="13">
        <f>IFERROR(VLOOKUP(A966,'10Y2Y'!$A:$B,2,TRUE),"")</f>
        <v/>
      </c>
      <c r="F966">
        <f>IFERROR(D966-D953,"")</f>
        <v/>
      </c>
      <c r="G966">
        <f>IFERROR(B966/AVERAGE(B927:B966)-1,"")</f>
        <v/>
      </c>
      <c r="H966">
        <f>IF(B966="","",IFERROR(AVERAGE(B927:B966)/AVERAGE(B914:B953)-1,""))</f>
        <v/>
      </c>
      <c r="I966">
        <f>IFERROR(VLOOKUP(A966,'Sahm Rule'!$A:$B,2,TRUE),"")</f>
        <v/>
      </c>
      <c r="J966" s="159">
        <f>IFERROR((B966/B953)^4-1-D966/100,"")</f>
        <v/>
      </c>
    </row>
    <row r="967">
      <c r="A967" s="10" t="n">
        <v>42188</v>
      </c>
      <c r="B967" s="13">
        <f>IF(VLOOKUP(A967,SP500相关数据!$B$11:$C$24727,2,TRUE)&lt;&gt;"",VLOOKUP(A967,SP500相关数据!$B$11:$C$24727,2,TRUE),IF(VLOOKUP(A967-1,SP500相关数据!$B$11:$C$24727,2,TRUE)&lt;&gt;"",VLOOKUP(A967-1,SP500相关数据!$B$11:$C$24727,2,TRUE),VLOOKUP(A967-2,SP500相关数据!$B$11:$C$24727,2,TRUE)))</f>
        <v/>
      </c>
      <c r="C967" s="13">
        <f>IFERROR(IF(VLOOKUP(A967,SP500相关数据!$B$11:$E$24727,4,TRUE)&lt;&gt;"",VLOOKUP(A967,SP500相关数据!$B$11:$E$24727,4,TRUE),IF(VLOOKUP(A967-1,SP500相关数据!$B$11:$E$24727,4,TRUE)&lt;&gt;"",VLOOKUP(A967-1,SP500相关数据!$B$11:$E$24727,4,TRUE),VLOOKUP(A967-2,SP500相关数据!$B$11:$E$24727,4,TRUE))),"")</f>
        <v/>
      </c>
      <c r="D967" s="13">
        <f>IF(VLOOKUP(A967,高收益利差!$A:$B,2,TRUE)&lt;&gt;"",VLOOKUP(A967,高收益利差!$A:$B,2,TRUE),IF(VLOOKUP(A967-1,高收益利差!$A:$B,2,TRUE)&lt;&gt;"",VLOOKUP(A967-1,高收益利差!$A:$B,2,TRUE),VLOOKUP(A967-2,高收益利差!$A:$B,2,TRUE)))</f>
        <v/>
      </c>
      <c r="E967" s="13">
        <f>IFERROR(VLOOKUP(A967,'10Y2Y'!$A:$B,2,TRUE),"")</f>
        <v/>
      </c>
      <c r="F967">
        <f>IFERROR(D967-D954,"")</f>
        <v/>
      </c>
      <c r="G967">
        <f>IFERROR(B967/AVERAGE(B928:B967)-1,"")</f>
        <v/>
      </c>
      <c r="H967">
        <f>IF(B967="","",IFERROR(AVERAGE(B928:B967)/AVERAGE(B915:B954)-1,""))</f>
        <v/>
      </c>
      <c r="I967">
        <f>IFERROR(VLOOKUP(A967,'Sahm Rule'!$A:$B,2,TRUE),"")</f>
        <v/>
      </c>
      <c r="J967" s="159">
        <f>IFERROR((B967/B954)^4-1-D967/100,"")</f>
        <v/>
      </c>
    </row>
    <row r="968">
      <c r="A968" s="10" t="n">
        <v>42195</v>
      </c>
      <c r="B968" s="13">
        <f>IF(VLOOKUP(A968,SP500相关数据!$B$11:$C$24727,2,TRUE)&lt;&gt;"",VLOOKUP(A968,SP500相关数据!$B$11:$C$24727,2,TRUE),IF(VLOOKUP(A968-1,SP500相关数据!$B$11:$C$24727,2,TRUE)&lt;&gt;"",VLOOKUP(A968-1,SP500相关数据!$B$11:$C$24727,2,TRUE),VLOOKUP(A968-2,SP500相关数据!$B$11:$C$24727,2,TRUE)))</f>
        <v/>
      </c>
      <c r="C968" s="13">
        <f>IFERROR(IF(VLOOKUP(A968,SP500相关数据!$B$11:$E$24727,4,TRUE)&lt;&gt;"",VLOOKUP(A968,SP500相关数据!$B$11:$E$24727,4,TRUE),IF(VLOOKUP(A968-1,SP500相关数据!$B$11:$E$24727,4,TRUE)&lt;&gt;"",VLOOKUP(A968-1,SP500相关数据!$B$11:$E$24727,4,TRUE),VLOOKUP(A968-2,SP500相关数据!$B$11:$E$24727,4,TRUE))),"")</f>
        <v/>
      </c>
      <c r="D968" s="13">
        <f>IF(VLOOKUP(A968,高收益利差!$A:$B,2,TRUE)&lt;&gt;"",VLOOKUP(A968,高收益利差!$A:$B,2,TRUE),IF(VLOOKUP(A968-1,高收益利差!$A:$B,2,TRUE)&lt;&gt;"",VLOOKUP(A968-1,高收益利差!$A:$B,2,TRUE),VLOOKUP(A968-2,高收益利差!$A:$B,2,TRUE)))</f>
        <v/>
      </c>
      <c r="E968" s="13">
        <f>IFERROR(VLOOKUP(A968,'10Y2Y'!$A:$B,2,TRUE),"")</f>
        <v/>
      </c>
      <c r="F968">
        <f>IFERROR(D968-D955,"")</f>
        <v/>
      </c>
      <c r="G968">
        <f>IFERROR(B968/AVERAGE(B929:B968)-1,"")</f>
        <v/>
      </c>
      <c r="H968">
        <f>IF(B968="","",IFERROR(AVERAGE(B929:B968)/AVERAGE(B916:B955)-1,""))</f>
        <v/>
      </c>
      <c r="I968">
        <f>IFERROR(VLOOKUP(A968,'Sahm Rule'!$A:$B,2,TRUE),"")</f>
        <v/>
      </c>
      <c r="J968" s="159">
        <f>IFERROR((B968/B955)^4-1-D968/100,"")</f>
        <v/>
      </c>
    </row>
    <row r="969">
      <c r="A969" s="10" t="n">
        <v>42202</v>
      </c>
      <c r="B969" s="13">
        <f>IF(VLOOKUP(A969,SP500相关数据!$B$11:$C$24727,2,TRUE)&lt;&gt;"",VLOOKUP(A969,SP500相关数据!$B$11:$C$24727,2,TRUE),IF(VLOOKUP(A969-1,SP500相关数据!$B$11:$C$24727,2,TRUE)&lt;&gt;"",VLOOKUP(A969-1,SP500相关数据!$B$11:$C$24727,2,TRUE),VLOOKUP(A969-2,SP500相关数据!$B$11:$C$24727,2,TRUE)))</f>
        <v/>
      </c>
      <c r="C969" s="13">
        <f>IFERROR(IF(VLOOKUP(A969,SP500相关数据!$B$11:$E$24727,4,TRUE)&lt;&gt;"",VLOOKUP(A969,SP500相关数据!$B$11:$E$24727,4,TRUE),IF(VLOOKUP(A969-1,SP500相关数据!$B$11:$E$24727,4,TRUE)&lt;&gt;"",VLOOKUP(A969-1,SP500相关数据!$B$11:$E$24727,4,TRUE),VLOOKUP(A969-2,SP500相关数据!$B$11:$E$24727,4,TRUE))),"")</f>
        <v/>
      </c>
      <c r="D969" s="13">
        <f>IF(VLOOKUP(A969,高收益利差!$A:$B,2,TRUE)&lt;&gt;"",VLOOKUP(A969,高收益利差!$A:$B,2,TRUE),IF(VLOOKUP(A969-1,高收益利差!$A:$B,2,TRUE)&lt;&gt;"",VLOOKUP(A969-1,高收益利差!$A:$B,2,TRUE),VLOOKUP(A969-2,高收益利差!$A:$B,2,TRUE)))</f>
        <v/>
      </c>
      <c r="E969" s="13">
        <f>IFERROR(VLOOKUP(A969,'10Y2Y'!$A:$B,2,TRUE),"")</f>
        <v/>
      </c>
      <c r="F969">
        <f>IFERROR(D969-D956,"")</f>
        <v/>
      </c>
      <c r="G969">
        <f>IFERROR(B969/AVERAGE(B930:B969)-1,"")</f>
        <v/>
      </c>
      <c r="H969">
        <f>IF(B969="","",IFERROR(AVERAGE(B930:B969)/AVERAGE(B917:B956)-1,""))</f>
        <v/>
      </c>
      <c r="I969">
        <f>IFERROR(VLOOKUP(A969,'Sahm Rule'!$A:$B,2,TRUE),"")</f>
        <v/>
      </c>
      <c r="J969" s="159">
        <f>IFERROR((B969/B956)^4-1-D969/100,"")</f>
        <v/>
      </c>
    </row>
    <row r="970">
      <c r="A970" s="10" t="n">
        <v>42209</v>
      </c>
      <c r="B970" s="13">
        <f>IF(VLOOKUP(A970,SP500相关数据!$B$11:$C$24727,2,TRUE)&lt;&gt;"",VLOOKUP(A970,SP500相关数据!$B$11:$C$24727,2,TRUE),IF(VLOOKUP(A970-1,SP500相关数据!$B$11:$C$24727,2,TRUE)&lt;&gt;"",VLOOKUP(A970-1,SP500相关数据!$B$11:$C$24727,2,TRUE),VLOOKUP(A970-2,SP500相关数据!$B$11:$C$24727,2,TRUE)))</f>
        <v/>
      </c>
      <c r="C970" s="13">
        <f>IFERROR(IF(VLOOKUP(A970,SP500相关数据!$B$11:$E$24727,4,TRUE)&lt;&gt;"",VLOOKUP(A970,SP500相关数据!$B$11:$E$24727,4,TRUE),IF(VLOOKUP(A970-1,SP500相关数据!$B$11:$E$24727,4,TRUE)&lt;&gt;"",VLOOKUP(A970-1,SP500相关数据!$B$11:$E$24727,4,TRUE),VLOOKUP(A970-2,SP500相关数据!$B$11:$E$24727,4,TRUE))),"")</f>
        <v/>
      </c>
      <c r="D970" s="13">
        <f>IF(VLOOKUP(A970,高收益利差!$A:$B,2,TRUE)&lt;&gt;"",VLOOKUP(A970,高收益利差!$A:$B,2,TRUE),IF(VLOOKUP(A970-1,高收益利差!$A:$B,2,TRUE)&lt;&gt;"",VLOOKUP(A970-1,高收益利差!$A:$B,2,TRUE),VLOOKUP(A970-2,高收益利差!$A:$B,2,TRUE)))</f>
        <v/>
      </c>
      <c r="E970" s="13">
        <f>IFERROR(VLOOKUP(A970,'10Y2Y'!$A:$B,2,TRUE),"")</f>
        <v/>
      </c>
      <c r="F970">
        <f>IFERROR(D970-D957,"")</f>
        <v/>
      </c>
      <c r="G970">
        <f>IFERROR(B970/AVERAGE(B931:B970)-1,"")</f>
        <v/>
      </c>
      <c r="H970">
        <f>IF(B970="","",IFERROR(AVERAGE(B931:B970)/AVERAGE(B918:B957)-1,""))</f>
        <v/>
      </c>
      <c r="I970">
        <f>IFERROR(VLOOKUP(A970,'Sahm Rule'!$A:$B,2,TRUE),"")</f>
        <v/>
      </c>
      <c r="J970" s="159">
        <f>IFERROR((B970/B957)^4-1-D970/100,"")</f>
        <v/>
      </c>
    </row>
    <row r="971">
      <c r="A971" s="10" t="n">
        <v>42216</v>
      </c>
      <c r="B971" s="13">
        <f>IF(VLOOKUP(A971,SP500相关数据!$B$11:$C$24727,2,TRUE)&lt;&gt;"",VLOOKUP(A971,SP500相关数据!$B$11:$C$24727,2,TRUE),IF(VLOOKUP(A971-1,SP500相关数据!$B$11:$C$24727,2,TRUE)&lt;&gt;"",VLOOKUP(A971-1,SP500相关数据!$B$11:$C$24727,2,TRUE),VLOOKUP(A971-2,SP500相关数据!$B$11:$C$24727,2,TRUE)))</f>
        <v/>
      </c>
      <c r="C971" s="13">
        <f>IFERROR(IF(VLOOKUP(A971,SP500相关数据!$B$11:$E$24727,4,TRUE)&lt;&gt;"",VLOOKUP(A971,SP500相关数据!$B$11:$E$24727,4,TRUE),IF(VLOOKUP(A971-1,SP500相关数据!$B$11:$E$24727,4,TRUE)&lt;&gt;"",VLOOKUP(A971-1,SP500相关数据!$B$11:$E$24727,4,TRUE),VLOOKUP(A971-2,SP500相关数据!$B$11:$E$24727,4,TRUE))),"")</f>
        <v/>
      </c>
      <c r="D971" s="13">
        <f>IF(VLOOKUP(A971,高收益利差!$A:$B,2,TRUE)&lt;&gt;"",VLOOKUP(A971,高收益利差!$A:$B,2,TRUE),IF(VLOOKUP(A971-1,高收益利差!$A:$B,2,TRUE)&lt;&gt;"",VLOOKUP(A971-1,高收益利差!$A:$B,2,TRUE),VLOOKUP(A971-2,高收益利差!$A:$B,2,TRUE)))</f>
        <v/>
      </c>
      <c r="E971" s="13">
        <f>IFERROR(VLOOKUP(A971,'10Y2Y'!$A:$B,2,TRUE),"")</f>
        <v/>
      </c>
      <c r="F971">
        <f>IFERROR(D971-D958,"")</f>
        <v/>
      </c>
      <c r="G971">
        <f>IFERROR(B971/AVERAGE(B932:B971)-1,"")</f>
        <v/>
      </c>
      <c r="H971">
        <f>IF(B971="","",IFERROR(AVERAGE(B932:B971)/AVERAGE(B919:B958)-1,""))</f>
        <v/>
      </c>
      <c r="I971">
        <f>IFERROR(VLOOKUP(A971,'Sahm Rule'!$A:$B,2,TRUE),"")</f>
        <v/>
      </c>
      <c r="J971" s="159">
        <f>IFERROR((B971/B958)^4-1-D971/100,"")</f>
        <v/>
      </c>
    </row>
    <row r="972">
      <c r="A972" s="10" t="n">
        <v>42223</v>
      </c>
      <c r="B972" s="13">
        <f>IF(VLOOKUP(A972,SP500相关数据!$B$11:$C$24727,2,TRUE)&lt;&gt;"",VLOOKUP(A972,SP500相关数据!$B$11:$C$24727,2,TRUE),IF(VLOOKUP(A972-1,SP500相关数据!$B$11:$C$24727,2,TRUE)&lt;&gt;"",VLOOKUP(A972-1,SP500相关数据!$B$11:$C$24727,2,TRUE),VLOOKUP(A972-2,SP500相关数据!$B$11:$C$24727,2,TRUE)))</f>
        <v/>
      </c>
      <c r="C972" s="13">
        <f>IFERROR(IF(VLOOKUP(A972,SP500相关数据!$B$11:$E$24727,4,TRUE)&lt;&gt;"",VLOOKUP(A972,SP500相关数据!$B$11:$E$24727,4,TRUE),IF(VLOOKUP(A972-1,SP500相关数据!$B$11:$E$24727,4,TRUE)&lt;&gt;"",VLOOKUP(A972-1,SP500相关数据!$B$11:$E$24727,4,TRUE),VLOOKUP(A972-2,SP500相关数据!$B$11:$E$24727,4,TRUE))),"")</f>
        <v/>
      </c>
      <c r="D972" s="13">
        <f>IF(VLOOKUP(A972,高收益利差!$A:$B,2,TRUE)&lt;&gt;"",VLOOKUP(A972,高收益利差!$A:$B,2,TRUE),IF(VLOOKUP(A972-1,高收益利差!$A:$B,2,TRUE)&lt;&gt;"",VLOOKUP(A972-1,高收益利差!$A:$B,2,TRUE),VLOOKUP(A972-2,高收益利差!$A:$B,2,TRUE)))</f>
        <v/>
      </c>
      <c r="E972" s="13">
        <f>IFERROR(VLOOKUP(A972,'10Y2Y'!$A:$B,2,TRUE),"")</f>
        <v/>
      </c>
      <c r="F972">
        <f>IFERROR(D972-D959,"")</f>
        <v/>
      </c>
      <c r="G972">
        <f>IFERROR(B972/AVERAGE(B933:B972)-1,"")</f>
        <v/>
      </c>
      <c r="H972">
        <f>IF(B972="","",IFERROR(AVERAGE(B933:B972)/AVERAGE(B920:B959)-1,""))</f>
        <v/>
      </c>
      <c r="I972">
        <f>IFERROR(VLOOKUP(A972,'Sahm Rule'!$A:$B,2,TRUE),"")</f>
        <v/>
      </c>
      <c r="J972" s="159">
        <f>IFERROR((B972/B959)^4-1-D972/100,"")</f>
        <v/>
      </c>
    </row>
    <row r="973">
      <c r="A973" s="10" t="n">
        <v>42230</v>
      </c>
      <c r="B973" s="13">
        <f>IF(VLOOKUP(A973,SP500相关数据!$B$11:$C$24727,2,TRUE)&lt;&gt;"",VLOOKUP(A973,SP500相关数据!$B$11:$C$24727,2,TRUE),IF(VLOOKUP(A973-1,SP500相关数据!$B$11:$C$24727,2,TRUE)&lt;&gt;"",VLOOKUP(A973-1,SP500相关数据!$B$11:$C$24727,2,TRUE),VLOOKUP(A973-2,SP500相关数据!$B$11:$C$24727,2,TRUE)))</f>
        <v/>
      </c>
      <c r="C973" s="13">
        <f>IFERROR(IF(VLOOKUP(A973,SP500相关数据!$B$11:$E$24727,4,TRUE)&lt;&gt;"",VLOOKUP(A973,SP500相关数据!$B$11:$E$24727,4,TRUE),IF(VLOOKUP(A973-1,SP500相关数据!$B$11:$E$24727,4,TRUE)&lt;&gt;"",VLOOKUP(A973-1,SP500相关数据!$B$11:$E$24727,4,TRUE),VLOOKUP(A973-2,SP500相关数据!$B$11:$E$24727,4,TRUE))),"")</f>
        <v/>
      </c>
      <c r="D973" s="13">
        <f>IF(VLOOKUP(A973,高收益利差!$A:$B,2,TRUE)&lt;&gt;"",VLOOKUP(A973,高收益利差!$A:$B,2,TRUE),IF(VLOOKUP(A973-1,高收益利差!$A:$B,2,TRUE)&lt;&gt;"",VLOOKUP(A973-1,高收益利差!$A:$B,2,TRUE),VLOOKUP(A973-2,高收益利差!$A:$B,2,TRUE)))</f>
        <v/>
      </c>
      <c r="E973" s="13">
        <f>IFERROR(VLOOKUP(A973,'10Y2Y'!$A:$B,2,TRUE),"")</f>
        <v/>
      </c>
      <c r="F973">
        <f>IFERROR(D973-D960,"")</f>
        <v/>
      </c>
      <c r="G973">
        <f>IFERROR(B973/AVERAGE(B934:B973)-1,"")</f>
        <v/>
      </c>
      <c r="H973">
        <f>IF(B973="","",IFERROR(AVERAGE(B934:B973)/AVERAGE(B921:B960)-1,""))</f>
        <v/>
      </c>
      <c r="I973">
        <f>IFERROR(VLOOKUP(A973,'Sahm Rule'!$A:$B,2,TRUE),"")</f>
        <v/>
      </c>
      <c r="J973" s="159">
        <f>IFERROR((B973/B960)^4-1-D973/100,"")</f>
        <v/>
      </c>
    </row>
    <row r="974">
      <c r="A974" s="10" t="n">
        <v>42237</v>
      </c>
      <c r="B974" s="13">
        <f>IF(VLOOKUP(A974,SP500相关数据!$B$11:$C$24727,2,TRUE)&lt;&gt;"",VLOOKUP(A974,SP500相关数据!$B$11:$C$24727,2,TRUE),IF(VLOOKUP(A974-1,SP500相关数据!$B$11:$C$24727,2,TRUE)&lt;&gt;"",VLOOKUP(A974-1,SP500相关数据!$B$11:$C$24727,2,TRUE),VLOOKUP(A974-2,SP500相关数据!$B$11:$C$24727,2,TRUE)))</f>
        <v/>
      </c>
      <c r="C974" s="13">
        <f>IFERROR(IF(VLOOKUP(A974,SP500相关数据!$B$11:$E$24727,4,TRUE)&lt;&gt;"",VLOOKUP(A974,SP500相关数据!$B$11:$E$24727,4,TRUE),IF(VLOOKUP(A974-1,SP500相关数据!$B$11:$E$24727,4,TRUE)&lt;&gt;"",VLOOKUP(A974-1,SP500相关数据!$B$11:$E$24727,4,TRUE),VLOOKUP(A974-2,SP500相关数据!$B$11:$E$24727,4,TRUE))),"")</f>
        <v/>
      </c>
      <c r="D974" s="13">
        <f>IF(VLOOKUP(A974,高收益利差!$A:$B,2,TRUE)&lt;&gt;"",VLOOKUP(A974,高收益利差!$A:$B,2,TRUE),IF(VLOOKUP(A974-1,高收益利差!$A:$B,2,TRUE)&lt;&gt;"",VLOOKUP(A974-1,高收益利差!$A:$B,2,TRUE),VLOOKUP(A974-2,高收益利差!$A:$B,2,TRUE)))</f>
        <v/>
      </c>
      <c r="E974" s="13">
        <f>IFERROR(VLOOKUP(A974,'10Y2Y'!$A:$B,2,TRUE),"")</f>
        <v/>
      </c>
      <c r="F974">
        <f>IFERROR(D974-D961,"")</f>
        <v/>
      </c>
      <c r="G974">
        <f>IFERROR(B974/AVERAGE(B935:B974)-1,"")</f>
        <v/>
      </c>
      <c r="H974">
        <f>IF(B974="","",IFERROR(AVERAGE(B935:B974)/AVERAGE(B922:B961)-1,""))</f>
        <v/>
      </c>
      <c r="I974">
        <f>IFERROR(VLOOKUP(A974,'Sahm Rule'!$A:$B,2,TRUE),"")</f>
        <v/>
      </c>
      <c r="J974" s="159">
        <f>IFERROR((B974/B961)^4-1-D974/100,"")</f>
        <v/>
      </c>
    </row>
    <row r="975">
      <c r="A975" s="10" t="n">
        <v>42244</v>
      </c>
      <c r="B975" s="13">
        <f>IF(VLOOKUP(A975,SP500相关数据!$B$11:$C$24727,2,TRUE)&lt;&gt;"",VLOOKUP(A975,SP500相关数据!$B$11:$C$24727,2,TRUE),IF(VLOOKUP(A975-1,SP500相关数据!$B$11:$C$24727,2,TRUE)&lt;&gt;"",VLOOKUP(A975-1,SP500相关数据!$B$11:$C$24727,2,TRUE),VLOOKUP(A975-2,SP500相关数据!$B$11:$C$24727,2,TRUE)))</f>
        <v/>
      </c>
      <c r="C975" s="13">
        <f>IFERROR(IF(VLOOKUP(A975,SP500相关数据!$B$11:$E$24727,4,TRUE)&lt;&gt;"",VLOOKUP(A975,SP500相关数据!$B$11:$E$24727,4,TRUE),IF(VLOOKUP(A975-1,SP500相关数据!$B$11:$E$24727,4,TRUE)&lt;&gt;"",VLOOKUP(A975-1,SP500相关数据!$B$11:$E$24727,4,TRUE),VLOOKUP(A975-2,SP500相关数据!$B$11:$E$24727,4,TRUE))),"")</f>
        <v/>
      </c>
      <c r="D975" s="13">
        <f>IF(VLOOKUP(A975,高收益利差!$A:$B,2,TRUE)&lt;&gt;"",VLOOKUP(A975,高收益利差!$A:$B,2,TRUE),IF(VLOOKUP(A975-1,高收益利差!$A:$B,2,TRUE)&lt;&gt;"",VLOOKUP(A975-1,高收益利差!$A:$B,2,TRUE),VLOOKUP(A975-2,高收益利差!$A:$B,2,TRUE)))</f>
        <v/>
      </c>
      <c r="E975" s="13">
        <f>IFERROR(VLOOKUP(A975,'10Y2Y'!$A:$B,2,TRUE),"")</f>
        <v/>
      </c>
      <c r="F975">
        <f>IFERROR(D975-D962,"")</f>
        <v/>
      </c>
      <c r="G975">
        <f>IFERROR(B975/AVERAGE(B936:B975)-1,"")</f>
        <v/>
      </c>
      <c r="H975">
        <f>IF(B975="","",IFERROR(AVERAGE(B936:B975)/AVERAGE(B923:B962)-1,""))</f>
        <v/>
      </c>
      <c r="I975">
        <f>IFERROR(VLOOKUP(A975,'Sahm Rule'!$A:$B,2,TRUE),"")</f>
        <v/>
      </c>
      <c r="J975" s="159">
        <f>IFERROR((B975/B962)^4-1-D975/100,"")</f>
        <v/>
      </c>
    </row>
    <row r="976">
      <c r="A976" s="10" t="n">
        <v>42251</v>
      </c>
      <c r="B976" s="13">
        <f>IF(VLOOKUP(A976,SP500相关数据!$B$11:$C$24727,2,TRUE)&lt;&gt;"",VLOOKUP(A976,SP500相关数据!$B$11:$C$24727,2,TRUE),IF(VLOOKUP(A976-1,SP500相关数据!$B$11:$C$24727,2,TRUE)&lt;&gt;"",VLOOKUP(A976-1,SP500相关数据!$B$11:$C$24727,2,TRUE),VLOOKUP(A976-2,SP500相关数据!$B$11:$C$24727,2,TRUE)))</f>
        <v/>
      </c>
      <c r="C976" s="13">
        <f>IFERROR(IF(VLOOKUP(A976,SP500相关数据!$B$11:$E$24727,4,TRUE)&lt;&gt;"",VLOOKUP(A976,SP500相关数据!$B$11:$E$24727,4,TRUE),IF(VLOOKUP(A976-1,SP500相关数据!$B$11:$E$24727,4,TRUE)&lt;&gt;"",VLOOKUP(A976-1,SP500相关数据!$B$11:$E$24727,4,TRUE),VLOOKUP(A976-2,SP500相关数据!$B$11:$E$24727,4,TRUE))),"")</f>
        <v/>
      </c>
      <c r="D976" s="13">
        <f>IF(VLOOKUP(A976,高收益利差!$A:$B,2,TRUE)&lt;&gt;"",VLOOKUP(A976,高收益利差!$A:$B,2,TRUE),IF(VLOOKUP(A976-1,高收益利差!$A:$B,2,TRUE)&lt;&gt;"",VLOOKUP(A976-1,高收益利差!$A:$B,2,TRUE),VLOOKUP(A976-2,高收益利差!$A:$B,2,TRUE)))</f>
        <v/>
      </c>
      <c r="E976" s="13">
        <f>IFERROR(VLOOKUP(A976,'10Y2Y'!$A:$B,2,TRUE),"")</f>
        <v/>
      </c>
      <c r="F976">
        <f>IFERROR(D976-D963,"")</f>
        <v/>
      </c>
      <c r="G976">
        <f>IFERROR(B976/AVERAGE(B937:B976)-1,"")</f>
        <v/>
      </c>
      <c r="H976">
        <f>IF(B976="","",IFERROR(AVERAGE(B937:B976)/AVERAGE(B924:B963)-1,""))</f>
        <v/>
      </c>
      <c r="I976">
        <f>IFERROR(VLOOKUP(A976,'Sahm Rule'!$A:$B,2,TRUE),"")</f>
        <v/>
      </c>
      <c r="J976" s="159">
        <f>IFERROR((B976/B963)^4-1-D976/100,"")</f>
        <v/>
      </c>
    </row>
    <row r="977">
      <c r="A977" s="10" t="n">
        <v>42258</v>
      </c>
      <c r="B977" s="13">
        <f>IF(VLOOKUP(A977,SP500相关数据!$B$11:$C$24727,2,TRUE)&lt;&gt;"",VLOOKUP(A977,SP500相关数据!$B$11:$C$24727,2,TRUE),IF(VLOOKUP(A977-1,SP500相关数据!$B$11:$C$24727,2,TRUE)&lt;&gt;"",VLOOKUP(A977-1,SP500相关数据!$B$11:$C$24727,2,TRUE),VLOOKUP(A977-2,SP500相关数据!$B$11:$C$24727,2,TRUE)))</f>
        <v/>
      </c>
      <c r="C977" s="13">
        <f>IFERROR(IF(VLOOKUP(A977,SP500相关数据!$B$11:$E$24727,4,TRUE)&lt;&gt;"",VLOOKUP(A977,SP500相关数据!$B$11:$E$24727,4,TRUE),IF(VLOOKUP(A977-1,SP500相关数据!$B$11:$E$24727,4,TRUE)&lt;&gt;"",VLOOKUP(A977-1,SP500相关数据!$B$11:$E$24727,4,TRUE),VLOOKUP(A977-2,SP500相关数据!$B$11:$E$24727,4,TRUE))),"")</f>
        <v/>
      </c>
      <c r="D977" s="13">
        <f>IF(VLOOKUP(A977,高收益利差!$A:$B,2,TRUE)&lt;&gt;"",VLOOKUP(A977,高收益利差!$A:$B,2,TRUE),IF(VLOOKUP(A977-1,高收益利差!$A:$B,2,TRUE)&lt;&gt;"",VLOOKUP(A977-1,高收益利差!$A:$B,2,TRUE),VLOOKUP(A977-2,高收益利差!$A:$B,2,TRUE)))</f>
        <v/>
      </c>
      <c r="E977" s="13">
        <f>IFERROR(VLOOKUP(A977,'10Y2Y'!$A:$B,2,TRUE),"")</f>
        <v/>
      </c>
      <c r="F977">
        <f>IFERROR(D977-D964,"")</f>
        <v/>
      </c>
      <c r="G977">
        <f>IFERROR(B977/AVERAGE(B938:B977)-1,"")</f>
        <v/>
      </c>
      <c r="H977">
        <f>IF(B977="","",IFERROR(AVERAGE(B938:B977)/AVERAGE(B925:B964)-1,""))</f>
        <v/>
      </c>
      <c r="I977">
        <f>IFERROR(VLOOKUP(A977,'Sahm Rule'!$A:$B,2,TRUE),"")</f>
        <v/>
      </c>
      <c r="J977" s="159">
        <f>IFERROR((B977/B964)^4-1-D977/100,"")</f>
        <v/>
      </c>
    </row>
    <row r="978">
      <c r="A978" s="10" t="n">
        <v>42265</v>
      </c>
      <c r="B978" s="13">
        <f>IF(VLOOKUP(A978,SP500相关数据!$B$11:$C$24727,2,TRUE)&lt;&gt;"",VLOOKUP(A978,SP500相关数据!$B$11:$C$24727,2,TRUE),IF(VLOOKUP(A978-1,SP500相关数据!$B$11:$C$24727,2,TRUE)&lt;&gt;"",VLOOKUP(A978-1,SP500相关数据!$B$11:$C$24727,2,TRUE),VLOOKUP(A978-2,SP500相关数据!$B$11:$C$24727,2,TRUE)))</f>
        <v/>
      </c>
      <c r="C978" s="13">
        <f>IFERROR(IF(VLOOKUP(A978,SP500相关数据!$B$11:$E$24727,4,TRUE)&lt;&gt;"",VLOOKUP(A978,SP500相关数据!$B$11:$E$24727,4,TRUE),IF(VLOOKUP(A978-1,SP500相关数据!$B$11:$E$24727,4,TRUE)&lt;&gt;"",VLOOKUP(A978-1,SP500相关数据!$B$11:$E$24727,4,TRUE),VLOOKUP(A978-2,SP500相关数据!$B$11:$E$24727,4,TRUE))),"")</f>
        <v/>
      </c>
      <c r="D978" s="13">
        <f>IF(VLOOKUP(A978,高收益利差!$A:$B,2,TRUE)&lt;&gt;"",VLOOKUP(A978,高收益利差!$A:$B,2,TRUE),IF(VLOOKUP(A978-1,高收益利差!$A:$B,2,TRUE)&lt;&gt;"",VLOOKUP(A978-1,高收益利差!$A:$B,2,TRUE),VLOOKUP(A978-2,高收益利差!$A:$B,2,TRUE)))</f>
        <v/>
      </c>
      <c r="E978" s="13">
        <f>IFERROR(VLOOKUP(A978,'10Y2Y'!$A:$B,2,TRUE),"")</f>
        <v/>
      </c>
      <c r="F978">
        <f>IFERROR(D978-D965,"")</f>
        <v/>
      </c>
      <c r="G978">
        <f>IFERROR(B978/AVERAGE(B939:B978)-1,"")</f>
        <v/>
      </c>
      <c r="H978">
        <f>IF(B978="","",IFERROR(AVERAGE(B939:B978)/AVERAGE(B926:B965)-1,""))</f>
        <v/>
      </c>
      <c r="I978">
        <f>IFERROR(VLOOKUP(A978,'Sahm Rule'!$A:$B,2,TRUE),"")</f>
        <v/>
      </c>
      <c r="J978" s="159">
        <f>IFERROR((B978/B965)^4-1-D978/100,"")</f>
        <v/>
      </c>
    </row>
    <row r="979">
      <c r="A979" s="10" t="n">
        <v>42272</v>
      </c>
      <c r="B979" s="13">
        <f>IF(VLOOKUP(A979,SP500相关数据!$B$11:$C$24727,2,TRUE)&lt;&gt;"",VLOOKUP(A979,SP500相关数据!$B$11:$C$24727,2,TRUE),IF(VLOOKUP(A979-1,SP500相关数据!$B$11:$C$24727,2,TRUE)&lt;&gt;"",VLOOKUP(A979-1,SP500相关数据!$B$11:$C$24727,2,TRUE),VLOOKUP(A979-2,SP500相关数据!$B$11:$C$24727,2,TRUE)))</f>
        <v/>
      </c>
      <c r="C979" s="13">
        <f>IFERROR(IF(VLOOKUP(A979,SP500相关数据!$B$11:$E$24727,4,TRUE)&lt;&gt;"",VLOOKUP(A979,SP500相关数据!$B$11:$E$24727,4,TRUE),IF(VLOOKUP(A979-1,SP500相关数据!$B$11:$E$24727,4,TRUE)&lt;&gt;"",VLOOKUP(A979-1,SP500相关数据!$B$11:$E$24727,4,TRUE),VLOOKUP(A979-2,SP500相关数据!$B$11:$E$24727,4,TRUE))),"")</f>
        <v/>
      </c>
      <c r="D979" s="13">
        <f>IF(VLOOKUP(A979,高收益利差!$A:$B,2,TRUE)&lt;&gt;"",VLOOKUP(A979,高收益利差!$A:$B,2,TRUE),IF(VLOOKUP(A979-1,高收益利差!$A:$B,2,TRUE)&lt;&gt;"",VLOOKUP(A979-1,高收益利差!$A:$B,2,TRUE),VLOOKUP(A979-2,高收益利差!$A:$B,2,TRUE)))</f>
        <v/>
      </c>
      <c r="E979" s="13">
        <f>IFERROR(VLOOKUP(A979,'10Y2Y'!$A:$B,2,TRUE),"")</f>
        <v/>
      </c>
      <c r="F979">
        <f>IFERROR(D979-D966,"")</f>
        <v/>
      </c>
      <c r="G979">
        <f>IFERROR(B979/AVERAGE(B940:B979)-1,"")</f>
        <v/>
      </c>
      <c r="H979">
        <f>IF(B979="","",IFERROR(AVERAGE(B940:B979)/AVERAGE(B927:B966)-1,""))</f>
        <v/>
      </c>
      <c r="I979">
        <f>IFERROR(VLOOKUP(A979,'Sahm Rule'!$A:$B,2,TRUE),"")</f>
        <v/>
      </c>
      <c r="J979" s="159">
        <f>IFERROR((B979/B966)^4-1-D979/100,"")</f>
        <v/>
      </c>
    </row>
    <row r="980">
      <c r="A980" s="10" t="n">
        <v>42279</v>
      </c>
      <c r="B980" s="13">
        <f>IF(VLOOKUP(A980,SP500相关数据!$B$11:$C$24727,2,TRUE)&lt;&gt;"",VLOOKUP(A980,SP500相关数据!$B$11:$C$24727,2,TRUE),IF(VLOOKUP(A980-1,SP500相关数据!$B$11:$C$24727,2,TRUE)&lt;&gt;"",VLOOKUP(A980-1,SP500相关数据!$B$11:$C$24727,2,TRUE),VLOOKUP(A980-2,SP500相关数据!$B$11:$C$24727,2,TRUE)))</f>
        <v/>
      </c>
      <c r="C980" s="13">
        <f>IFERROR(IF(VLOOKUP(A980,SP500相关数据!$B$11:$E$24727,4,TRUE)&lt;&gt;"",VLOOKUP(A980,SP500相关数据!$B$11:$E$24727,4,TRUE),IF(VLOOKUP(A980-1,SP500相关数据!$B$11:$E$24727,4,TRUE)&lt;&gt;"",VLOOKUP(A980-1,SP500相关数据!$B$11:$E$24727,4,TRUE),VLOOKUP(A980-2,SP500相关数据!$B$11:$E$24727,4,TRUE))),"")</f>
        <v/>
      </c>
      <c r="D980" s="13">
        <f>IF(VLOOKUP(A980,高收益利差!$A:$B,2,TRUE)&lt;&gt;"",VLOOKUP(A980,高收益利差!$A:$B,2,TRUE),IF(VLOOKUP(A980-1,高收益利差!$A:$B,2,TRUE)&lt;&gt;"",VLOOKUP(A980-1,高收益利差!$A:$B,2,TRUE),VLOOKUP(A980-2,高收益利差!$A:$B,2,TRUE)))</f>
        <v/>
      </c>
      <c r="E980" s="13">
        <f>IFERROR(VLOOKUP(A980,'10Y2Y'!$A:$B,2,TRUE),"")</f>
        <v/>
      </c>
      <c r="F980">
        <f>IFERROR(D980-D967,"")</f>
        <v/>
      </c>
      <c r="G980">
        <f>IFERROR(B980/AVERAGE(B941:B980)-1,"")</f>
        <v/>
      </c>
      <c r="H980">
        <f>IF(B980="","",IFERROR(AVERAGE(B941:B980)/AVERAGE(B928:B967)-1,""))</f>
        <v/>
      </c>
      <c r="I980">
        <f>IFERROR(VLOOKUP(A980,'Sahm Rule'!$A:$B,2,TRUE),"")</f>
        <v/>
      </c>
      <c r="J980" s="159">
        <f>IFERROR((B980/B967)^4-1-D980/100,"")</f>
        <v/>
      </c>
    </row>
    <row r="981">
      <c r="A981" s="10" t="n">
        <v>42286</v>
      </c>
      <c r="B981" s="13">
        <f>IF(VLOOKUP(A981,SP500相关数据!$B$11:$C$24727,2,TRUE)&lt;&gt;"",VLOOKUP(A981,SP500相关数据!$B$11:$C$24727,2,TRUE),IF(VLOOKUP(A981-1,SP500相关数据!$B$11:$C$24727,2,TRUE)&lt;&gt;"",VLOOKUP(A981-1,SP500相关数据!$B$11:$C$24727,2,TRUE),VLOOKUP(A981-2,SP500相关数据!$B$11:$C$24727,2,TRUE)))</f>
        <v/>
      </c>
      <c r="C981" s="13">
        <f>IFERROR(IF(VLOOKUP(A981,SP500相关数据!$B$11:$E$24727,4,TRUE)&lt;&gt;"",VLOOKUP(A981,SP500相关数据!$B$11:$E$24727,4,TRUE),IF(VLOOKUP(A981-1,SP500相关数据!$B$11:$E$24727,4,TRUE)&lt;&gt;"",VLOOKUP(A981-1,SP500相关数据!$B$11:$E$24727,4,TRUE),VLOOKUP(A981-2,SP500相关数据!$B$11:$E$24727,4,TRUE))),"")</f>
        <v/>
      </c>
      <c r="D981" s="13">
        <f>IF(VLOOKUP(A981,高收益利差!$A:$B,2,TRUE)&lt;&gt;"",VLOOKUP(A981,高收益利差!$A:$B,2,TRUE),IF(VLOOKUP(A981-1,高收益利差!$A:$B,2,TRUE)&lt;&gt;"",VLOOKUP(A981-1,高收益利差!$A:$B,2,TRUE),VLOOKUP(A981-2,高收益利差!$A:$B,2,TRUE)))</f>
        <v/>
      </c>
      <c r="E981" s="13">
        <f>IFERROR(VLOOKUP(A981,'10Y2Y'!$A:$B,2,TRUE),"")</f>
        <v/>
      </c>
      <c r="F981">
        <f>IFERROR(D981-D968,"")</f>
        <v/>
      </c>
      <c r="G981">
        <f>IFERROR(B981/AVERAGE(B942:B981)-1,"")</f>
        <v/>
      </c>
      <c r="H981">
        <f>IF(B981="","",IFERROR(AVERAGE(B942:B981)/AVERAGE(B929:B968)-1,""))</f>
        <v/>
      </c>
      <c r="I981">
        <f>IFERROR(VLOOKUP(A981,'Sahm Rule'!$A:$B,2,TRUE),"")</f>
        <v/>
      </c>
      <c r="J981" s="159">
        <f>IFERROR((B981/B968)^4-1-D981/100,"")</f>
        <v/>
      </c>
    </row>
    <row r="982">
      <c r="A982" s="10" t="n">
        <v>42293</v>
      </c>
      <c r="B982" s="13">
        <f>IF(VLOOKUP(A982,SP500相关数据!$B$11:$C$24727,2,TRUE)&lt;&gt;"",VLOOKUP(A982,SP500相关数据!$B$11:$C$24727,2,TRUE),IF(VLOOKUP(A982-1,SP500相关数据!$B$11:$C$24727,2,TRUE)&lt;&gt;"",VLOOKUP(A982-1,SP500相关数据!$B$11:$C$24727,2,TRUE),VLOOKUP(A982-2,SP500相关数据!$B$11:$C$24727,2,TRUE)))</f>
        <v/>
      </c>
      <c r="C982" s="13">
        <f>IFERROR(IF(VLOOKUP(A982,SP500相关数据!$B$11:$E$24727,4,TRUE)&lt;&gt;"",VLOOKUP(A982,SP500相关数据!$B$11:$E$24727,4,TRUE),IF(VLOOKUP(A982-1,SP500相关数据!$B$11:$E$24727,4,TRUE)&lt;&gt;"",VLOOKUP(A982-1,SP500相关数据!$B$11:$E$24727,4,TRUE),VLOOKUP(A982-2,SP500相关数据!$B$11:$E$24727,4,TRUE))),"")</f>
        <v/>
      </c>
      <c r="D982" s="13">
        <f>IF(VLOOKUP(A982,高收益利差!$A:$B,2,TRUE)&lt;&gt;"",VLOOKUP(A982,高收益利差!$A:$B,2,TRUE),IF(VLOOKUP(A982-1,高收益利差!$A:$B,2,TRUE)&lt;&gt;"",VLOOKUP(A982-1,高收益利差!$A:$B,2,TRUE),VLOOKUP(A982-2,高收益利差!$A:$B,2,TRUE)))</f>
        <v/>
      </c>
      <c r="E982" s="13">
        <f>IFERROR(VLOOKUP(A982,'10Y2Y'!$A:$B,2,TRUE),"")</f>
        <v/>
      </c>
      <c r="F982">
        <f>IFERROR(D982-D969,"")</f>
        <v/>
      </c>
      <c r="G982">
        <f>IFERROR(B982/AVERAGE(B943:B982)-1,"")</f>
        <v/>
      </c>
      <c r="H982">
        <f>IF(B982="","",IFERROR(AVERAGE(B943:B982)/AVERAGE(B930:B969)-1,""))</f>
        <v/>
      </c>
      <c r="I982">
        <f>IFERROR(VLOOKUP(A982,'Sahm Rule'!$A:$B,2,TRUE),"")</f>
        <v/>
      </c>
      <c r="J982" s="159">
        <f>IFERROR((B982/B969)^4-1-D982/100,"")</f>
        <v/>
      </c>
    </row>
    <row r="983">
      <c r="A983" s="10" t="n">
        <v>42300</v>
      </c>
      <c r="B983" s="13">
        <f>IF(VLOOKUP(A983,SP500相关数据!$B$11:$C$24727,2,TRUE)&lt;&gt;"",VLOOKUP(A983,SP500相关数据!$B$11:$C$24727,2,TRUE),IF(VLOOKUP(A983-1,SP500相关数据!$B$11:$C$24727,2,TRUE)&lt;&gt;"",VLOOKUP(A983-1,SP500相关数据!$B$11:$C$24727,2,TRUE),VLOOKUP(A983-2,SP500相关数据!$B$11:$C$24727,2,TRUE)))</f>
        <v/>
      </c>
      <c r="C983" s="13">
        <f>IFERROR(IF(VLOOKUP(A983,SP500相关数据!$B$11:$E$24727,4,TRUE)&lt;&gt;"",VLOOKUP(A983,SP500相关数据!$B$11:$E$24727,4,TRUE),IF(VLOOKUP(A983-1,SP500相关数据!$B$11:$E$24727,4,TRUE)&lt;&gt;"",VLOOKUP(A983-1,SP500相关数据!$B$11:$E$24727,4,TRUE),VLOOKUP(A983-2,SP500相关数据!$B$11:$E$24727,4,TRUE))),"")</f>
        <v/>
      </c>
      <c r="D983" s="13">
        <f>IF(VLOOKUP(A983,高收益利差!$A:$B,2,TRUE)&lt;&gt;"",VLOOKUP(A983,高收益利差!$A:$B,2,TRUE),IF(VLOOKUP(A983-1,高收益利差!$A:$B,2,TRUE)&lt;&gt;"",VLOOKUP(A983-1,高收益利差!$A:$B,2,TRUE),VLOOKUP(A983-2,高收益利差!$A:$B,2,TRUE)))</f>
        <v/>
      </c>
      <c r="E983" s="13">
        <f>IFERROR(VLOOKUP(A983,'10Y2Y'!$A:$B,2,TRUE),"")</f>
        <v/>
      </c>
      <c r="F983">
        <f>IFERROR(D983-D970,"")</f>
        <v/>
      </c>
      <c r="G983">
        <f>IFERROR(B983/AVERAGE(B944:B983)-1,"")</f>
        <v/>
      </c>
      <c r="H983">
        <f>IF(B983="","",IFERROR(AVERAGE(B944:B983)/AVERAGE(B931:B970)-1,""))</f>
        <v/>
      </c>
      <c r="I983">
        <f>IFERROR(VLOOKUP(A983,'Sahm Rule'!$A:$B,2,TRUE),"")</f>
        <v/>
      </c>
      <c r="J983" s="159">
        <f>IFERROR((B983/B970)^4-1-D983/100,"")</f>
        <v/>
      </c>
    </row>
    <row r="984">
      <c r="A984" s="10" t="n">
        <v>42307</v>
      </c>
      <c r="B984" s="13">
        <f>IF(VLOOKUP(A984,SP500相关数据!$B$11:$C$24727,2,TRUE)&lt;&gt;"",VLOOKUP(A984,SP500相关数据!$B$11:$C$24727,2,TRUE),IF(VLOOKUP(A984-1,SP500相关数据!$B$11:$C$24727,2,TRUE)&lt;&gt;"",VLOOKUP(A984-1,SP500相关数据!$B$11:$C$24727,2,TRUE),VLOOKUP(A984-2,SP500相关数据!$B$11:$C$24727,2,TRUE)))</f>
        <v/>
      </c>
      <c r="C984" s="13">
        <f>IFERROR(IF(VLOOKUP(A984,SP500相关数据!$B$11:$E$24727,4,TRUE)&lt;&gt;"",VLOOKUP(A984,SP500相关数据!$B$11:$E$24727,4,TRUE),IF(VLOOKUP(A984-1,SP500相关数据!$B$11:$E$24727,4,TRUE)&lt;&gt;"",VLOOKUP(A984-1,SP500相关数据!$B$11:$E$24727,4,TRUE),VLOOKUP(A984-2,SP500相关数据!$B$11:$E$24727,4,TRUE))),"")</f>
        <v/>
      </c>
      <c r="D984" s="13">
        <f>IF(VLOOKUP(A984,高收益利差!$A:$B,2,TRUE)&lt;&gt;"",VLOOKUP(A984,高收益利差!$A:$B,2,TRUE),IF(VLOOKUP(A984-1,高收益利差!$A:$B,2,TRUE)&lt;&gt;"",VLOOKUP(A984-1,高收益利差!$A:$B,2,TRUE),VLOOKUP(A984-2,高收益利差!$A:$B,2,TRUE)))</f>
        <v/>
      </c>
      <c r="E984" s="13">
        <f>IFERROR(VLOOKUP(A984,'10Y2Y'!$A:$B,2,TRUE),"")</f>
        <v/>
      </c>
      <c r="F984">
        <f>IFERROR(D984-D971,"")</f>
        <v/>
      </c>
      <c r="G984">
        <f>IFERROR(B984/AVERAGE(B945:B984)-1,"")</f>
        <v/>
      </c>
      <c r="H984">
        <f>IF(B984="","",IFERROR(AVERAGE(B945:B984)/AVERAGE(B932:B971)-1,""))</f>
        <v/>
      </c>
      <c r="I984">
        <f>IFERROR(VLOOKUP(A984,'Sahm Rule'!$A:$B,2,TRUE),"")</f>
        <v/>
      </c>
      <c r="J984" s="159">
        <f>IFERROR((B984/B971)^4-1-D984/100,"")</f>
        <v/>
      </c>
    </row>
    <row r="985">
      <c r="A985" s="10" t="n">
        <v>42314</v>
      </c>
      <c r="B985" s="13">
        <f>IF(VLOOKUP(A985,SP500相关数据!$B$11:$C$24727,2,TRUE)&lt;&gt;"",VLOOKUP(A985,SP500相关数据!$B$11:$C$24727,2,TRUE),IF(VLOOKUP(A985-1,SP500相关数据!$B$11:$C$24727,2,TRUE)&lt;&gt;"",VLOOKUP(A985-1,SP500相关数据!$B$11:$C$24727,2,TRUE),VLOOKUP(A985-2,SP500相关数据!$B$11:$C$24727,2,TRUE)))</f>
        <v/>
      </c>
      <c r="C985" s="13">
        <f>IFERROR(IF(VLOOKUP(A985,SP500相关数据!$B$11:$E$24727,4,TRUE)&lt;&gt;"",VLOOKUP(A985,SP500相关数据!$B$11:$E$24727,4,TRUE),IF(VLOOKUP(A985-1,SP500相关数据!$B$11:$E$24727,4,TRUE)&lt;&gt;"",VLOOKUP(A985-1,SP500相关数据!$B$11:$E$24727,4,TRUE),VLOOKUP(A985-2,SP500相关数据!$B$11:$E$24727,4,TRUE))),"")</f>
        <v/>
      </c>
      <c r="D985" s="13">
        <f>IF(VLOOKUP(A985,高收益利差!$A:$B,2,TRUE)&lt;&gt;"",VLOOKUP(A985,高收益利差!$A:$B,2,TRUE),IF(VLOOKUP(A985-1,高收益利差!$A:$B,2,TRUE)&lt;&gt;"",VLOOKUP(A985-1,高收益利差!$A:$B,2,TRUE),VLOOKUP(A985-2,高收益利差!$A:$B,2,TRUE)))</f>
        <v/>
      </c>
      <c r="E985" s="13">
        <f>IFERROR(VLOOKUP(A985,'10Y2Y'!$A:$B,2,TRUE),"")</f>
        <v/>
      </c>
      <c r="F985">
        <f>IFERROR(D985-D972,"")</f>
        <v/>
      </c>
      <c r="G985">
        <f>IFERROR(B985/AVERAGE(B946:B985)-1,"")</f>
        <v/>
      </c>
      <c r="H985">
        <f>IF(B985="","",IFERROR(AVERAGE(B946:B985)/AVERAGE(B933:B972)-1,""))</f>
        <v/>
      </c>
      <c r="I985">
        <f>IFERROR(VLOOKUP(A985,'Sahm Rule'!$A:$B,2,TRUE),"")</f>
        <v/>
      </c>
      <c r="J985" s="159">
        <f>IFERROR((B985/B972)^4-1-D985/100,"")</f>
        <v/>
      </c>
    </row>
    <row r="986">
      <c r="A986" s="10" t="n">
        <v>42321</v>
      </c>
      <c r="B986" s="13">
        <f>IF(VLOOKUP(A986,SP500相关数据!$B$11:$C$24727,2,TRUE)&lt;&gt;"",VLOOKUP(A986,SP500相关数据!$B$11:$C$24727,2,TRUE),IF(VLOOKUP(A986-1,SP500相关数据!$B$11:$C$24727,2,TRUE)&lt;&gt;"",VLOOKUP(A986-1,SP500相关数据!$B$11:$C$24727,2,TRUE),VLOOKUP(A986-2,SP500相关数据!$B$11:$C$24727,2,TRUE)))</f>
        <v/>
      </c>
      <c r="C986" s="13">
        <f>IFERROR(IF(VLOOKUP(A986,SP500相关数据!$B$11:$E$24727,4,TRUE)&lt;&gt;"",VLOOKUP(A986,SP500相关数据!$B$11:$E$24727,4,TRUE),IF(VLOOKUP(A986-1,SP500相关数据!$B$11:$E$24727,4,TRUE)&lt;&gt;"",VLOOKUP(A986-1,SP500相关数据!$B$11:$E$24727,4,TRUE),VLOOKUP(A986-2,SP500相关数据!$B$11:$E$24727,4,TRUE))),"")</f>
        <v/>
      </c>
      <c r="D986" s="13">
        <f>IF(VLOOKUP(A986,高收益利差!$A:$B,2,TRUE)&lt;&gt;"",VLOOKUP(A986,高收益利差!$A:$B,2,TRUE),IF(VLOOKUP(A986-1,高收益利差!$A:$B,2,TRUE)&lt;&gt;"",VLOOKUP(A986-1,高收益利差!$A:$B,2,TRUE),VLOOKUP(A986-2,高收益利差!$A:$B,2,TRUE)))</f>
        <v/>
      </c>
      <c r="E986" s="13">
        <f>IFERROR(VLOOKUP(A986,'10Y2Y'!$A:$B,2,TRUE),"")</f>
        <v/>
      </c>
      <c r="F986">
        <f>IFERROR(D986-D973,"")</f>
        <v/>
      </c>
      <c r="G986">
        <f>IFERROR(B986/AVERAGE(B947:B986)-1,"")</f>
        <v/>
      </c>
      <c r="H986">
        <f>IF(B986="","",IFERROR(AVERAGE(B947:B986)/AVERAGE(B934:B973)-1,""))</f>
        <v/>
      </c>
      <c r="I986">
        <f>IFERROR(VLOOKUP(A986,'Sahm Rule'!$A:$B,2,TRUE),"")</f>
        <v/>
      </c>
      <c r="J986" s="159">
        <f>IFERROR((B986/B973)^4-1-D986/100,"")</f>
        <v/>
      </c>
    </row>
    <row r="987">
      <c r="A987" s="10" t="n">
        <v>42328</v>
      </c>
      <c r="B987" s="13">
        <f>IF(VLOOKUP(A987,SP500相关数据!$B$11:$C$24727,2,TRUE)&lt;&gt;"",VLOOKUP(A987,SP500相关数据!$B$11:$C$24727,2,TRUE),IF(VLOOKUP(A987-1,SP500相关数据!$B$11:$C$24727,2,TRUE)&lt;&gt;"",VLOOKUP(A987-1,SP500相关数据!$B$11:$C$24727,2,TRUE),VLOOKUP(A987-2,SP500相关数据!$B$11:$C$24727,2,TRUE)))</f>
        <v/>
      </c>
      <c r="C987" s="13">
        <f>IFERROR(IF(VLOOKUP(A987,SP500相关数据!$B$11:$E$24727,4,TRUE)&lt;&gt;"",VLOOKUP(A987,SP500相关数据!$B$11:$E$24727,4,TRUE),IF(VLOOKUP(A987-1,SP500相关数据!$B$11:$E$24727,4,TRUE)&lt;&gt;"",VLOOKUP(A987-1,SP500相关数据!$B$11:$E$24727,4,TRUE),VLOOKUP(A987-2,SP500相关数据!$B$11:$E$24727,4,TRUE))),"")</f>
        <v/>
      </c>
      <c r="D987" s="13">
        <f>IF(VLOOKUP(A987,高收益利差!$A:$B,2,TRUE)&lt;&gt;"",VLOOKUP(A987,高收益利差!$A:$B,2,TRUE),IF(VLOOKUP(A987-1,高收益利差!$A:$B,2,TRUE)&lt;&gt;"",VLOOKUP(A987-1,高收益利差!$A:$B,2,TRUE),VLOOKUP(A987-2,高收益利差!$A:$B,2,TRUE)))</f>
        <v/>
      </c>
      <c r="E987" s="13">
        <f>IFERROR(VLOOKUP(A987,'10Y2Y'!$A:$B,2,TRUE),"")</f>
        <v/>
      </c>
      <c r="F987">
        <f>IFERROR(D987-D974,"")</f>
        <v/>
      </c>
      <c r="G987">
        <f>IFERROR(B987/AVERAGE(B948:B987)-1,"")</f>
        <v/>
      </c>
      <c r="H987">
        <f>IF(B987="","",IFERROR(AVERAGE(B948:B987)/AVERAGE(B935:B974)-1,""))</f>
        <v/>
      </c>
      <c r="I987">
        <f>IFERROR(VLOOKUP(A987,'Sahm Rule'!$A:$B,2,TRUE),"")</f>
        <v/>
      </c>
      <c r="J987" s="159">
        <f>IFERROR((B987/B974)^4-1-D987/100,"")</f>
        <v/>
      </c>
    </row>
    <row r="988">
      <c r="A988" s="10" t="n">
        <v>42335</v>
      </c>
      <c r="B988" s="13">
        <f>IF(VLOOKUP(A988,SP500相关数据!$B$11:$C$24727,2,TRUE)&lt;&gt;"",VLOOKUP(A988,SP500相关数据!$B$11:$C$24727,2,TRUE),IF(VLOOKUP(A988-1,SP500相关数据!$B$11:$C$24727,2,TRUE)&lt;&gt;"",VLOOKUP(A988-1,SP500相关数据!$B$11:$C$24727,2,TRUE),VLOOKUP(A988-2,SP500相关数据!$B$11:$C$24727,2,TRUE)))</f>
        <v/>
      </c>
      <c r="C988" s="13">
        <f>IFERROR(IF(VLOOKUP(A988,SP500相关数据!$B$11:$E$24727,4,TRUE)&lt;&gt;"",VLOOKUP(A988,SP500相关数据!$B$11:$E$24727,4,TRUE),IF(VLOOKUP(A988-1,SP500相关数据!$B$11:$E$24727,4,TRUE)&lt;&gt;"",VLOOKUP(A988-1,SP500相关数据!$B$11:$E$24727,4,TRUE),VLOOKUP(A988-2,SP500相关数据!$B$11:$E$24727,4,TRUE))),"")</f>
        <v/>
      </c>
      <c r="D988" s="13">
        <f>IF(VLOOKUP(A988,高收益利差!$A:$B,2,TRUE)&lt;&gt;"",VLOOKUP(A988,高收益利差!$A:$B,2,TRUE),IF(VLOOKUP(A988-1,高收益利差!$A:$B,2,TRUE)&lt;&gt;"",VLOOKUP(A988-1,高收益利差!$A:$B,2,TRUE),VLOOKUP(A988-2,高收益利差!$A:$B,2,TRUE)))</f>
        <v/>
      </c>
      <c r="E988" s="13">
        <f>IFERROR(VLOOKUP(A988,'10Y2Y'!$A:$B,2,TRUE),"")</f>
        <v/>
      </c>
      <c r="F988">
        <f>IFERROR(D988-D975,"")</f>
        <v/>
      </c>
      <c r="G988">
        <f>IFERROR(B988/AVERAGE(B949:B988)-1,"")</f>
        <v/>
      </c>
      <c r="H988">
        <f>IF(B988="","",IFERROR(AVERAGE(B949:B988)/AVERAGE(B936:B975)-1,""))</f>
        <v/>
      </c>
      <c r="I988">
        <f>IFERROR(VLOOKUP(A988,'Sahm Rule'!$A:$B,2,TRUE),"")</f>
        <v/>
      </c>
      <c r="J988" s="159">
        <f>IFERROR((B988/B975)^4-1-D988/100,"")</f>
        <v/>
      </c>
    </row>
    <row r="989">
      <c r="A989" s="10" t="n">
        <v>42342</v>
      </c>
      <c r="B989" s="13">
        <f>IF(VLOOKUP(A989,SP500相关数据!$B$11:$C$24727,2,TRUE)&lt;&gt;"",VLOOKUP(A989,SP500相关数据!$B$11:$C$24727,2,TRUE),IF(VLOOKUP(A989-1,SP500相关数据!$B$11:$C$24727,2,TRUE)&lt;&gt;"",VLOOKUP(A989-1,SP500相关数据!$B$11:$C$24727,2,TRUE),VLOOKUP(A989-2,SP500相关数据!$B$11:$C$24727,2,TRUE)))</f>
        <v/>
      </c>
      <c r="C989" s="13">
        <f>IFERROR(IF(VLOOKUP(A989,SP500相关数据!$B$11:$E$24727,4,TRUE)&lt;&gt;"",VLOOKUP(A989,SP500相关数据!$B$11:$E$24727,4,TRUE),IF(VLOOKUP(A989-1,SP500相关数据!$B$11:$E$24727,4,TRUE)&lt;&gt;"",VLOOKUP(A989-1,SP500相关数据!$B$11:$E$24727,4,TRUE),VLOOKUP(A989-2,SP500相关数据!$B$11:$E$24727,4,TRUE))),"")</f>
        <v/>
      </c>
      <c r="D989" s="13">
        <f>IF(VLOOKUP(A989,高收益利差!$A:$B,2,TRUE)&lt;&gt;"",VLOOKUP(A989,高收益利差!$A:$B,2,TRUE),IF(VLOOKUP(A989-1,高收益利差!$A:$B,2,TRUE)&lt;&gt;"",VLOOKUP(A989-1,高收益利差!$A:$B,2,TRUE),VLOOKUP(A989-2,高收益利差!$A:$B,2,TRUE)))</f>
        <v/>
      </c>
      <c r="E989" s="13">
        <f>IFERROR(VLOOKUP(A989,'10Y2Y'!$A:$B,2,TRUE),"")</f>
        <v/>
      </c>
      <c r="F989">
        <f>IFERROR(D989-D976,"")</f>
        <v/>
      </c>
      <c r="G989">
        <f>IFERROR(B989/AVERAGE(B950:B989)-1,"")</f>
        <v/>
      </c>
      <c r="H989">
        <f>IF(B989="","",IFERROR(AVERAGE(B950:B989)/AVERAGE(B937:B976)-1,""))</f>
        <v/>
      </c>
      <c r="I989">
        <f>IFERROR(VLOOKUP(A989,'Sahm Rule'!$A:$B,2,TRUE),"")</f>
        <v/>
      </c>
      <c r="J989" s="159">
        <f>IFERROR((B989/B976)^4-1-D989/100,"")</f>
        <v/>
      </c>
    </row>
    <row r="990">
      <c r="A990" s="10" t="n">
        <v>42349</v>
      </c>
      <c r="B990" s="13">
        <f>IF(VLOOKUP(A990,SP500相关数据!$B$11:$C$24727,2,TRUE)&lt;&gt;"",VLOOKUP(A990,SP500相关数据!$B$11:$C$24727,2,TRUE),IF(VLOOKUP(A990-1,SP500相关数据!$B$11:$C$24727,2,TRUE)&lt;&gt;"",VLOOKUP(A990-1,SP500相关数据!$B$11:$C$24727,2,TRUE),VLOOKUP(A990-2,SP500相关数据!$B$11:$C$24727,2,TRUE)))</f>
        <v/>
      </c>
      <c r="C990" s="13">
        <f>IFERROR(IF(VLOOKUP(A990,SP500相关数据!$B$11:$E$24727,4,TRUE)&lt;&gt;"",VLOOKUP(A990,SP500相关数据!$B$11:$E$24727,4,TRUE),IF(VLOOKUP(A990-1,SP500相关数据!$B$11:$E$24727,4,TRUE)&lt;&gt;"",VLOOKUP(A990-1,SP500相关数据!$B$11:$E$24727,4,TRUE),VLOOKUP(A990-2,SP500相关数据!$B$11:$E$24727,4,TRUE))),"")</f>
        <v/>
      </c>
      <c r="D990" s="13">
        <f>IF(VLOOKUP(A990,高收益利差!$A:$B,2,TRUE)&lt;&gt;"",VLOOKUP(A990,高收益利差!$A:$B,2,TRUE),IF(VLOOKUP(A990-1,高收益利差!$A:$B,2,TRUE)&lt;&gt;"",VLOOKUP(A990-1,高收益利差!$A:$B,2,TRUE),VLOOKUP(A990-2,高收益利差!$A:$B,2,TRUE)))</f>
        <v/>
      </c>
      <c r="E990" s="13">
        <f>IFERROR(VLOOKUP(A990,'10Y2Y'!$A:$B,2,TRUE),"")</f>
        <v/>
      </c>
      <c r="F990">
        <f>IFERROR(D990-D977,"")</f>
        <v/>
      </c>
      <c r="G990">
        <f>IFERROR(B990/AVERAGE(B951:B990)-1,"")</f>
        <v/>
      </c>
      <c r="H990">
        <f>IF(B990="","",IFERROR(AVERAGE(B951:B990)/AVERAGE(B938:B977)-1,""))</f>
        <v/>
      </c>
      <c r="I990">
        <f>IFERROR(VLOOKUP(A990,'Sahm Rule'!$A:$B,2,TRUE),"")</f>
        <v/>
      </c>
      <c r="J990" s="159">
        <f>IFERROR((B990/B977)^4-1-D990/100,"")</f>
        <v/>
      </c>
    </row>
    <row r="991">
      <c r="A991" s="10" t="n">
        <v>42356</v>
      </c>
      <c r="B991" s="13">
        <f>IF(VLOOKUP(A991,SP500相关数据!$B$11:$C$24727,2,TRUE)&lt;&gt;"",VLOOKUP(A991,SP500相关数据!$B$11:$C$24727,2,TRUE),IF(VLOOKUP(A991-1,SP500相关数据!$B$11:$C$24727,2,TRUE)&lt;&gt;"",VLOOKUP(A991-1,SP500相关数据!$B$11:$C$24727,2,TRUE),VLOOKUP(A991-2,SP500相关数据!$B$11:$C$24727,2,TRUE)))</f>
        <v/>
      </c>
      <c r="C991" s="13">
        <f>IFERROR(IF(VLOOKUP(A991,SP500相关数据!$B$11:$E$24727,4,TRUE)&lt;&gt;"",VLOOKUP(A991,SP500相关数据!$B$11:$E$24727,4,TRUE),IF(VLOOKUP(A991-1,SP500相关数据!$B$11:$E$24727,4,TRUE)&lt;&gt;"",VLOOKUP(A991-1,SP500相关数据!$B$11:$E$24727,4,TRUE),VLOOKUP(A991-2,SP500相关数据!$B$11:$E$24727,4,TRUE))),"")</f>
        <v/>
      </c>
      <c r="D991" s="13">
        <f>IF(VLOOKUP(A991,高收益利差!$A:$B,2,TRUE)&lt;&gt;"",VLOOKUP(A991,高收益利差!$A:$B,2,TRUE),IF(VLOOKUP(A991-1,高收益利差!$A:$B,2,TRUE)&lt;&gt;"",VLOOKUP(A991-1,高收益利差!$A:$B,2,TRUE),VLOOKUP(A991-2,高收益利差!$A:$B,2,TRUE)))</f>
        <v/>
      </c>
      <c r="E991" s="13">
        <f>IFERROR(VLOOKUP(A991,'10Y2Y'!$A:$B,2,TRUE),"")</f>
        <v/>
      </c>
      <c r="F991">
        <f>IFERROR(D991-D978,"")</f>
        <v/>
      </c>
      <c r="G991">
        <f>IFERROR(B991/AVERAGE(B952:B991)-1,"")</f>
        <v/>
      </c>
      <c r="H991">
        <f>IF(B991="","",IFERROR(AVERAGE(B952:B991)/AVERAGE(B939:B978)-1,""))</f>
        <v/>
      </c>
      <c r="I991">
        <f>IFERROR(VLOOKUP(A991,'Sahm Rule'!$A:$B,2,TRUE),"")</f>
        <v/>
      </c>
      <c r="J991" s="159">
        <f>IFERROR((B991/B978)^4-1-D991/100,"")</f>
        <v/>
      </c>
    </row>
    <row r="992">
      <c r="A992" s="10" t="n">
        <v>42363</v>
      </c>
      <c r="B992" s="13">
        <f>IF(VLOOKUP(A992,SP500相关数据!$B$11:$C$24727,2,TRUE)&lt;&gt;"",VLOOKUP(A992,SP500相关数据!$B$11:$C$24727,2,TRUE),IF(VLOOKUP(A992-1,SP500相关数据!$B$11:$C$24727,2,TRUE)&lt;&gt;"",VLOOKUP(A992-1,SP500相关数据!$B$11:$C$24727,2,TRUE),VLOOKUP(A992-2,SP500相关数据!$B$11:$C$24727,2,TRUE)))</f>
        <v/>
      </c>
      <c r="C992" s="13">
        <f>IFERROR(IF(VLOOKUP(A992,SP500相关数据!$B$11:$E$24727,4,TRUE)&lt;&gt;"",VLOOKUP(A992,SP500相关数据!$B$11:$E$24727,4,TRUE),IF(VLOOKUP(A992-1,SP500相关数据!$B$11:$E$24727,4,TRUE)&lt;&gt;"",VLOOKUP(A992-1,SP500相关数据!$B$11:$E$24727,4,TRUE),VLOOKUP(A992-2,SP500相关数据!$B$11:$E$24727,4,TRUE))),"")</f>
        <v/>
      </c>
      <c r="D992" s="13">
        <f>IF(VLOOKUP(A992,高收益利差!$A:$B,2,TRUE)&lt;&gt;"",VLOOKUP(A992,高收益利差!$A:$B,2,TRUE),IF(VLOOKUP(A992-1,高收益利差!$A:$B,2,TRUE)&lt;&gt;"",VLOOKUP(A992-1,高收益利差!$A:$B,2,TRUE),VLOOKUP(A992-2,高收益利差!$A:$B,2,TRUE)))</f>
        <v/>
      </c>
      <c r="E992" s="13">
        <f>IFERROR(VLOOKUP(A992,'10Y2Y'!$A:$B,2,TRUE),"")</f>
        <v/>
      </c>
      <c r="F992">
        <f>IFERROR(D992-D979,"")</f>
        <v/>
      </c>
      <c r="G992">
        <f>IFERROR(B992/AVERAGE(B953:B992)-1,"")</f>
        <v/>
      </c>
      <c r="H992">
        <f>IF(B992="","",IFERROR(AVERAGE(B953:B992)/AVERAGE(B940:B979)-1,""))</f>
        <v/>
      </c>
      <c r="I992">
        <f>IFERROR(VLOOKUP(A992,'Sahm Rule'!$A:$B,2,TRUE),"")</f>
        <v/>
      </c>
      <c r="J992" s="159">
        <f>IFERROR((B992/B979)^4-1-D992/100,"")</f>
        <v/>
      </c>
    </row>
    <row r="993">
      <c r="A993" s="10" t="n">
        <v>42370</v>
      </c>
      <c r="B993" s="13">
        <f>IF(VLOOKUP(A993,SP500相关数据!$B$11:$C$24727,2,TRUE)&lt;&gt;"",VLOOKUP(A993,SP500相关数据!$B$11:$C$24727,2,TRUE),IF(VLOOKUP(A993-1,SP500相关数据!$B$11:$C$24727,2,TRUE)&lt;&gt;"",VLOOKUP(A993-1,SP500相关数据!$B$11:$C$24727,2,TRUE),VLOOKUP(A993-2,SP500相关数据!$B$11:$C$24727,2,TRUE)))</f>
        <v/>
      </c>
      <c r="C993" s="13">
        <f>IFERROR(IF(VLOOKUP(A993,SP500相关数据!$B$11:$E$24727,4,TRUE)&lt;&gt;"",VLOOKUP(A993,SP500相关数据!$B$11:$E$24727,4,TRUE),IF(VLOOKUP(A993-1,SP500相关数据!$B$11:$E$24727,4,TRUE)&lt;&gt;"",VLOOKUP(A993-1,SP500相关数据!$B$11:$E$24727,4,TRUE),VLOOKUP(A993-2,SP500相关数据!$B$11:$E$24727,4,TRUE))),"")</f>
        <v/>
      </c>
      <c r="D993" s="13">
        <f>IF(VLOOKUP(A993,高收益利差!$A:$B,2,TRUE)&lt;&gt;"",VLOOKUP(A993,高收益利差!$A:$B,2,TRUE),IF(VLOOKUP(A993-1,高收益利差!$A:$B,2,TRUE)&lt;&gt;"",VLOOKUP(A993-1,高收益利差!$A:$B,2,TRUE),VLOOKUP(A993-2,高收益利差!$A:$B,2,TRUE)))</f>
        <v/>
      </c>
      <c r="E993" s="13">
        <f>IFERROR(VLOOKUP(A993,'10Y2Y'!$A:$B,2,TRUE),"")</f>
        <v/>
      </c>
      <c r="F993">
        <f>IFERROR(D993-D980,"")</f>
        <v/>
      </c>
      <c r="G993">
        <f>IFERROR(B993/AVERAGE(B954:B993)-1,"")</f>
        <v/>
      </c>
      <c r="H993">
        <f>IF(B993="","",IFERROR(AVERAGE(B954:B993)/AVERAGE(B941:B980)-1,""))</f>
        <v/>
      </c>
      <c r="I993">
        <f>IFERROR(VLOOKUP(A993,'Sahm Rule'!$A:$B,2,TRUE),"")</f>
        <v/>
      </c>
      <c r="J993" s="159">
        <f>IFERROR((B993/B980)^4-1-D993/100,"")</f>
        <v/>
      </c>
    </row>
    <row r="994">
      <c r="A994" s="10" t="n">
        <v>42377</v>
      </c>
      <c r="B994" s="13">
        <f>IF(VLOOKUP(A994,SP500相关数据!$B$11:$C$24727,2,TRUE)&lt;&gt;"",VLOOKUP(A994,SP500相关数据!$B$11:$C$24727,2,TRUE),IF(VLOOKUP(A994-1,SP500相关数据!$B$11:$C$24727,2,TRUE)&lt;&gt;"",VLOOKUP(A994-1,SP500相关数据!$B$11:$C$24727,2,TRUE),VLOOKUP(A994-2,SP500相关数据!$B$11:$C$24727,2,TRUE)))</f>
        <v/>
      </c>
      <c r="C994" s="13">
        <f>IFERROR(IF(VLOOKUP(A994,SP500相关数据!$B$11:$E$24727,4,TRUE)&lt;&gt;"",VLOOKUP(A994,SP500相关数据!$B$11:$E$24727,4,TRUE),IF(VLOOKUP(A994-1,SP500相关数据!$B$11:$E$24727,4,TRUE)&lt;&gt;"",VLOOKUP(A994-1,SP500相关数据!$B$11:$E$24727,4,TRUE),VLOOKUP(A994-2,SP500相关数据!$B$11:$E$24727,4,TRUE))),"")</f>
        <v/>
      </c>
      <c r="D994" s="13">
        <f>IF(VLOOKUP(A994,高收益利差!$A:$B,2,TRUE)&lt;&gt;"",VLOOKUP(A994,高收益利差!$A:$B,2,TRUE),IF(VLOOKUP(A994-1,高收益利差!$A:$B,2,TRUE)&lt;&gt;"",VLOOKUP(A994-1,高收益利差!$A:$B,2,TRUE),VLOOKUP(A994-2,高收益利差!$A:$B,2,TRUE)))</f>
        <v/>
      </c>
      <c r="E994" s="13">
        <f>IFERROR(VLOOKUP(A994,'10Y2Y'!$A:$B,2,TRUE),"")</f>
        <v/>
      </c>
      <c r="F994">
        <f>IFERROR(D994-D981,"")</f>
        <v/>
      </c>
      <c r="G994">
        <f>IFERROR(B994/AVERAGE(B955:B994)-1,"")</f>
        <v/>
      </c>
      <c r="H994">
        <f>IF(B994="","",IFERROR(AVERAGE(B955:B994)/AVERAGE(B942:B981)-1,""))</f>
        <v/>
      </c>
      <c r="I994">
        <f>IFERROR(VLOOKUP(A994,'Sahm Rule'!$A:$B,2,TRUE),"")</f>
        <v/>
      </c>
      <c r="J994" s="159">
        <f>IFERROR((B994/B981)^4-1-D994/100,"")</f>
        <v/>
      </c>
    </row>
    <row r="995">
      <c r="A995" s="10" t="n">
        <v>42384</v>
      </c>
      <c r="B995" s="13">
        <f>IF(VLOOKUP(A995,SP500相关数据!$B$11:$C$24727,2,TRUE)&lt;&gt;"",VLOOKUP(A995,SP500相关数据!$B$11:$C$24727,2,TRUE),IF(VLOOKUP(A995-1,SP500相关数据!$B$11:$C$24727,2,TRUE)&lt;&gt;"",VLOOKUP(A995-1,SP500相关数据!$B$11:$C$24727,2,TRUE),VLOOKUP(A995-2,SP500相关数据!$B$11:$C$24727,2,TRUE)))</f>
        <v/>
      </c>
      <c r="C995" s="13">
        <f>IFERROR(IF(VLOOKUP(A995,SP500相关数据!$B$11:$E$24727,4,TRUE)&lt;&gt;"",VLOOKUP(A995,SP500相关数据!$B$11:$E$24727,4,TRUE),IF(VLOOKUP(A995-1,SP500相关数据!$B$11:$E$24727,4,TRUE)&lt;&gt;"",VLOOKUP(A995-1,SP500相关数据!$B$11:$E$24727,4,TRUE),VLOOKUP(A995-2,SP500相关数据!$B$11:$E$24727,4,TRUE))),"")</f>
        <v/>
      </c>
      <c r="D995" s="13">
        <f>IF(VLOOKUP(A995,高收益利差!$A:$B,2,TRUE)&lt;&gt;"",VLOOKUP(A995,高收益利差!$A:$B,2,TRUE),IF(VLOOKUP(A995-1,高收益利差!$A:$B,2,TRUE)&lt;&gt;"",VLOOKUP(A995-1,高收益利差!$A:$B,2,TRUE),VLOOKUP(A995-2,高收益利差!$A:$B,2,TRUE)))</f>
        <v/>
      </c>
      <c r="E995" s="13">
        <f>IFERROR(VLOOKUP(A995,'10Y2Y'!$A:$B,2,TRUE),"")</f>
        <v/>
      </c>
      <c r="F995">
        <f>IFERROR(D995-D982,"")</f>
        <v/>
      </c>
      <c r="G995">
        <f>IFERROR(B995/AVERAGE(B956:B995)-1,"")</f>
        <v/>
      </c>
      <c r="H995">
        <f>IF(B995="","",IFERROR(AVERAGE(B956:B995)/AVERAGE(B943:B982)-1,""))</f>
        <v/>
      </c>
      <c r="I995">
        <f>IFERROR(VLOOKUP(A995,'Sahm Rule'!$A:$B,2,TRUE),"")</f>
        <v/>
      </c>
      <c r="J995" s="159">
        <f>IFERROR((B995/B982)^4-1-D995/100,"")</f>
        <v/>
      </c>
    </row>
    <row r="996">
      <c r="A996" s="10" t="n">
        <v>42391</v>
      </c>
      <c r="B996" s="13">
        <f>IF(VLOOKUP(A996,SP500相关数据!$B$11:$C$24727,2,TRUE)&lt;&gt;"",VLOOKUP(A996,SP500相关数据!$B$11:$C$24727,2,TRUE),IF(VLOOKUP(A996-1,SP500相关数据!$B$11:$C$24727,2,TRUE)&lt;&gt;"",VLOOKUP(A996-1,SP500相关数据!$B$11:$C$24727,2,TRUE),VLOOKUP(A996-2,SP500相关数据!$B$11:$C$24727,2,TRUE)))</f>
        <v/>
      </c>
      <c r="C996" s="13">
        <f>IFERROR(IF(VLOOKUP(A996,SP500相关数据!$B$11:$E$24727,4,TRUE)&lt;&gt;"",VLOOKUP(A996,SP500相关数据!$B$11:$E$24727,4,TRUE),IF(VLOOKUP(A996-1,SP500相关数据!$B$11:$E$24727,4,TRUE)&lt;&gt;"",VLOOKUP(A996-1,SP500相关数据!$B$11:$E$24727,4,TRUE),VLOOKUP(A996-2,SP500相关数据!$B$11:$E$24727,4,TRUE))),"")</f>
        <v/>
      </c>
      <c r="D996" s="13">
        <f>IF(VLOOKUP(A996,高收益利差!$A:$B,2,TRUE)&lt;&gt;"",VLOOKUP(A996,高收益利差!$A:$B,2,TRUE),IF(VLOOKUP(A996-1,高收益利差!$A:$B,2,TRUE)&lt;&gt;"",VLOOKUP(A996-1,高收益利差!$A:$B,2,TRUE),VLOOKUP(A996-2,高收益利差!$A:$B,2,TRUE)))</f>
        <v/>
      </c>
      <c r="E996" s="13">
        <f>IFERROR(VLOOKUP(A996,'10Y2Y'!$A:$B,2,TRUE),"")</f>
        <v/>
      </c>
      <c r="F996">
        <f>IFERROR(D996-D983,"")</f>
        <v/>
      </c>
      <c r="G996">
        <f>IFERROR(B996/AVERAGE(B957:B996)-1,"")</f>
        <v/>
      </c>
      <c r="H996">
        <f>IF(B996="","",IFERROR(AVERAGE(B957:B996)/AVERAGE(B944:B983)-1,""))</f>
        <v/>
      </c>
      <c r="I996">
        <f>IFERROR(VLOOKUP(A996,'Sahm Rule'!$A:$B,2,TRUE),"")</f>
        <v/>
      </c>
      <c r="J996" s="159">
        <f>IFERROR((B996/B983)^4-1-D996/100,"")</f>
        <v/>
      </c>
    </row>
    <row r="997">
      <c r="A997" s="10" t="n">
        <v>42398</v>
      </c>
      <c r="B997" s="13">
        <f>IF(VLOOKUP(A997,SP500相关数据!$B$11:$C$24727,2,TRUE)&lt;&gt;"",VLOOKUP(A997,SP500相关数据!$B$11:$C$24727,2,TRUE),IF(VLOOKUP(A997-1,SP500相关数据!$B$11:$C$24727,2,TRUE)&lt;&gt;"",VLOOKUP(A997-1,SP500相关数据!$B$11:$C$24727,2,TRUE),VLOOKUP(A997-2,SP500相关数据!$B$11:$C$24727,2,TRUE)))</f>
        <v/>
      </c>
      <c r="C997" s="13">
        <f>IFERROR(IF(VLOOKUP(A997,SP500相关数据!$B$11:$E$24727,4,TRUE)&lt;&gt;"",VLOOKUP(A997,SP500相关数据!$B$11:$E$24727,4,TRUE),IF(VLOOKUP(A997-1,SP500相关数据!$B$11:$E$24727,4,TRUE)&lt;&gt;"",VLOOKUP(A997-1,SP500相关数据!$B$11:$E$24727,4,TRUE),VLOOKUP(A997-2,SP500相关数据!$B$11:$E$24727,4,TRUE))),"")</f>
        <v/>
      </c>
      <c r="D997" s="13">
        <f>IF(VLOOKUP(A997,高收益利差!$A:$B,2,TRUE)&lt;&gt;"",VLOOKUP(A997,高收益利差!$A:$B,2,TRUE),IF(VLOOKUP(A997-1,高收益利差!$A:$B,2,TRUE)&lt;&gt;"",VLOOKUP(A997-1,高收益利差!$A:$B,2,TRUE),VLOOKUP(A997-2,高收益利差!$A:$B,2,TRUE)))</f>
        <v/>
      </c>
      <c r="E997" s="13">
        <f>IFERROR(VLOOKUP(A997,'10Y2Y'!$A:$B,2,TRUE),"")</f>
        <v/>
      </c>
      <c r="F997">
        <f>IFERROR(D997-D984,"")</f>
        <v/>
      </c>
      <c r="G997">
        <f>IFERROR(B997/AVERAGE(B958:B997)-1,"")</f>
        <v/>
      </c>
      <c r="H997">
        <f>IF(B997="","",IFERROR(AVERAGE(B958:B997)/AVERAGE(B945:B984)-1,""))</f>
        <v/>
      </c>
      <c r="I997">
        <f>IFERROR(VLOOKUP(A997,'Sahm Rule'!$A:$B,2,TRUE),"")</f>
        <v/>
      </c>
      <c r="J997" s="159">
        <f>IFERROR((B997/B984)^4-1-D997/100,"")</f>
        <v/>
      </c>
    </row>
    <row r="998">
      <c r="A998" s="10" t="n">
        <v>42405</v>
      </c>
      <c r="B998" s="13">
        <f>IF(VLOOKUP(A998,SP500相关数据!$B$11:$C$24727,2,TRUE)&lt;&gt;"",VLOOKUP(A998,SP500相关数据!$B$11:$C$24727,2,TRUE),IF(VLOOKUP(A998-1,SP500相关数据!$B$11:$C$24727,2,TRUE)&lt;&gt;"",VLOOKUP(A998-1,SP500相关数据!$B$11:$C$24727,2,TRUE),VLOOKUP(A998-2,SP500相关数据!$B$11:$C$24727,2,TRUE)))</f>
        <v/>
      </c>
      <c r="C998" s="13">
        <f>IFERROR(IF(VLOOKUP(A998,SP500相关数据!$B$11:$E$24727,4,TRUE)&lt;&gt;"",VLOOKUP(A998,SP500相关数据!$B$11:$E$24727,4,TRUE),IF(VLOOKUP(A998-1,SP500相关数据!$B$11:$E$24727,4,TRUE)&lt;&gt;"",VLOOKUP(A998-1,SP500相关数据!$B$11:$E$24727,4,TRUE),VLOOKUP(A998-2,SP500相关数据!$B$11:$E$24727,4,TRUE))),"")</f>
        <v/>
      </c>
      <c r="D998" s="13">
        <f>IF(VLOOKUP(A998,高收益利差!$A:$B,2,TRUE)&lt;&gt;"",VLOOKUP(A998,高收益利差!$A:$B,2,TRUE),IF(VLOOKUP(A998-1,高收益利差!$A:$B,2,TRUE)&lt;&gt;"",VLOOKUP(A998-1,高收益利差!$A:$B,2,TRUE),VLOOKUP(A998-2,高收益利差!$A:$B,2,TRUE)))</f>
        <v/>
      </c>
      <c r="E998" s="13">
        <f>IFERROR(VLOOKUP(A998,'10Y2Y'!$A:$B,2,TRUE),"")</f>
        <v/>
      </c>
      <c r="F998">
        <f>IFERROR(D998-D985,"")</f>
        <v/>
      </c>
      <c r="G998">
        <f>IFERROR(B998/AVERAGE(B959:B998)-1,"")</f>
        <v/>
      </c>
      <c r="H998">
        <f>IF(B998="","",IFERROR(AVERAGE(B959:B998)/AVERAGE(B946:B985)-1,""))</f>
        <v/>
      </c>
      <c r="I998">
        <f>IFERROR(VLOOKUP(A998,'Sahm Rule'!$A:$B,2,TRUE),"")</f>
        <v/>
      </c>
      <c r="J998" s="159">
        <f>IFERROR((B998/B985)^4-1-D998/100,"")</f>
        <v/>
      </c>
    </row>
    <row r="999">
      <c r="A999" s="10" t="n">
        <v>42412</v>
      </c>
      <c r="B999" s="13">
        <f>IF(VLOOKUP(A999,SP500相关数据!$B$11:$C$24727,2,TRUE)&lt;&gt;"",VLOOKUP(A999,SP500相关数据!$B$11:$C$24727,2,TRUE),IF(VLOOKUP(A999-1,SP500相关数据!$B$11:$C$24727,2,TRUE)&lt;&gt;"",VLOOKUP(A999-1,SP500相关数据!$B$11:$C$24727,2,TRUE),VLOOKUP(A999-2,SP500相关数据!$B$11:$C$24727,2,TRUE)))</f>
        <v/>
      </c>
      <c r="C999" s="13">
        <f>IFERROR(IF(VLOOKUP(A999,SP500相关数据!$B$11:$E$24727,4,TRUE)&lt;&gt;"",VLOOKUP(A999,SP500相关数据!$B$11:$E$24727,4,TRUE),IF(VLOOKUP(A999-1,SP500相关数据!$B$11:$E$24727,4,TRUE)&lt;&gt;"",VLOOKUP(A999-1,SP500相关数据!$B$11:$E$24727,4,TRUE),VLOOKUP(A999-2,SP500相关数据!$B$11:$E$24727,4,TRUE))),"")</f>
        <v/>
      </c>
      <c r="D999" s="13">
        <f>IF(VLOOKUP(A999,高收益利差!$A:$B,2,TRUE)&lt;&gt;"",VLOOKUP(A999,高收益利差!$A:$B,2,TRUE),IF(VLOOKUP(A999-1,高收益利差!$A:$B,2,TRUE)&lt;&gt;"",VLOOKUP(A999-1,高收益利差!$A:$B,2,TRUE),VLOOKUP(A999-2,高收益利差!$A:$B,2,TRUE)))</f>
        <v/>
      </c>
      <c r="E999" s="13">
        <f>IFERROR(VLOOKUP(A999,'10Y2Y'!$A:$B,2,TRUE),"")</f>
        <v/>
      </c>
      <c r="F999">
        <f>IFERROR(D999-D986,"")</f>
        <v/>
      </c>
      <c r="G999">
        <f>IFERROR(B999/AVERAGE(B960:B999)-1,"")</f>
        <v/>
      </c>
      <c r="H999">
        <f>IF(B999="","",IFERROR(AVERAGE(B960:B999)/AVERAGE(B947:B986)-1,""))</f>
        <v/>
      </c>
      <c r="I999">
        <f>IFERROR(VLOOKUP(A999,'Sahm Rule'!$A:$B,2,TRUE),"")</f>
        <v/>
      </c>
      <c r="J999" s="159">
        <f>IFERROR((B999/B986)^4-1-D999/100,"")</f>
        <v/>
      </c>
    </row>
    <row r="1000">
      <c r="A1000" s="10" t="n">
        <v>42419</v>
      </c>
      <c r="B1000" s="13">
        <f>IF(VLOOKUP(A1000,SP500相关数据!$B$11:$C$24727,2,TRUE)&lt;&gt;"",VLOOKUP(A1000,SP500相关数据!$B$11:$C$24727,2,TRUE),IF(VLOOKUP(A1000-1,SP500相关数据!$B$11:$C$24727,2,TRUE)&lt;&gt;"",VLOOKUP(A1000-1,SP500相关数据!$B$11:$C$24727,2,TRUE),VLOOKUP(A1000-2,SP500相关数据!$B$11:$C$24727,2,TRUE)))</f>
        <v/>
      </c>
      <c r="C1000" s="13">
        <f>IFERROR(IF(VLOOKUP(A1000,SP500相关数据!$B$11:$E$24727,4,TRUE)&lt;&gt;"",VLOOKUP(A1000,SP500相关数据!$B$11:$E$24727,4,TRUE),IF(VLOOKUP(A1000-1,SP500相关数据!$B$11:$E$24727,4,TRUE)&lt;&gt;"",VLOOKUP(A1000-1,SP500相关数据!$B$11:$E$24727,4,TRUE),VLOOKUP(A1000-2,SP500相关数据!$B$11:$E$24727,4,TRUE))),"")</f>
        <v/>
      </c>
      <c r="D1000" s="13">
        <f>IF(VLOOKUP(A1000,高收益利差!$A:$B,2,TRUE)&lt;&gt;"",VLOOKUP(A1000,高收益利差!$A:$B,2,TRUE),IF(VLOOKUP(A1000-1,高收益利差!$A:$B,2,TRUE)&lt;&gt;"",VLOOKUP(A1000-1,高收益利差!$A:$B,2,TRUE),VLOOKUP(A1000-2,高收益利差!$A:$B,2,TRUE)))</f>
        <v/>
      </c>
      <c r="E1000" s="13">
        <f>IFERROR(VLOOKUP(A1000,'10Y2Y'!$A:$B,2,TRUE),"")</f>
        <v/>
      </c>
      <c r="F1000">
        <f>IFERROR(D1000-D987,"")</f>
        <v/>
      </c>
      <c r="G1000">
        <f>IFERROR(B1000/AVERAGE(B961:B1000)-1,"")</f>
        <v/>
      </c>
      <c r="H1000">
        <f>IF(B1000="","",IFERROR(AVERAGE(B961:B1000)/AVERAGE(B948:B987)-1,""))</f>
        <v/>
      </c>
      <c r="I1000">
        <f>IFERROR(VLOOKUP(A1000,'Sahm Rule'!$A:$B,2,TRUE),"")</f>
        <v/>
      </c>
      <c r="J1000" s="159">
        <f>IFERROR((B1000/B987)^4-1-D1000/100,"")</f>
        <v/>
      </c>
    </row>
    <row r="1001">
      <c r="A1001" s="10" t="n">
        <v>42426</v>
      </c>
      <c r="B1001" s="13">
        <f>IF(VLOOKUP(A1001,SP500相关数据!$B$11:$C$24727,2,TRUE)&lt;&gt;"",VLOOKUP(A1001,SP500相关数据!$B$11:$C$24727,2,TRUE),IF(VLOOKUP(A1001-1,SP500相关数据!$B$11:$C$24727,2,TRUE)&lt;&gt;"",VLOOKUP(A1001-1,SP500相关数据!$B$11:$C$24727,2,TRUE),VLOOKUP(A1001-2,SP500相关数据!$B$11:$C$24727,2,TRUE)))</f>
        <v/>
      </c>
      <c r="C1001" s="13">
        <f>IFERROR(IF(VLOOKUP(A1001,SP500相关数据!$B$11:$E$24727,4,TRUE)&lt;&gt;"",VLOOKUP(A1001,SP500相关数据!$B$11:$E$24727,4,TRUE),IF(VLOOKUP(A1001-1,SP500相关数据!$B$11:$E$24727,4,TRUE)&lt;&gt;"",VLOOKUP(A1001-1,SP500相关数据!$B$11:$E$24727,4,TRUE),VLOOKUP(A1001-2,SP500相关数据!$B$11:$E$24727,4,TRUE))),"")</f>
        <v/>
      </c>
      <c r="D1001" s="13">
        <f>IF(VLOOKUP(A1001,高收益利差!$A:$B,2,TRUE)&lt;&gt;"",VLOOKUP(A1001,高收益利差!$A:$B,2,TRUE),IF(VLOOKUP(A1001-1,高收益利差!$A:$B,2,TRUE)&lt;&gt;"",VLOOKUP(A1001-1,高收益利差!$A:$B,2,TRUE),VLOOKUP(A1001-2,高收益利差!$A:$B,2,TRUE)))</f>
        <v/>
      </c>
      <c r="E1001" s="13">
        <f>IFERROR(VLOOKUP(A1001,'10Y2Y'!$A:$B,2,TRUE),"")</f>
        <v/>
      </c>
      <c r="F1001">
        <f>IFERROR(D1001-D988,"")</f>
        <v/>
      </c>
      <c r="G1001">
        <f>IFERROR(B1001/AVERAGE(B962:B1001)-1,"")</f>
        <v/>
      </c>
      <c r="H1001">
        <f>IF(B1001="","",IFERROR(AVERAGE(B962:B1001)/AVERAGE(B949:B988)-1,""))</f>
        <v/>
      </c>
      <c r="I1001">
        <f>IFERROR(VLOOKUP(A1001,'Sahm Rule'!$A:$B,2,TRUE),"")</f>
        <v/>
      </c>
      <c r="J1001" s="159">
        <f>IFERROR((B1001/B988)^4-1-D1001/100,"")</f>
        <v/>
      </c>
    </row>
    <row r="1002">
      <c r="A1002" s="10" t="n">
        <v>42433</v>
      </c>
      <c r="B1002" s="13">
        <f>IF(VLOOKUP(A1002,SP500相关数据!$B$11:$C$24727,2,TRUE)&lt;&gt;"",VLOOKUP(A1002,SP500相关数据!$B$11:$C$24727,2,TRUE),IF(VLOOKUP(A1002-1,SP500相关数据!$B$11:$C$24727,2,TRUE)&lt;&gt;"",VLOOKUP(A1002-1,SP500相关数据!$B$11:$C$24727,2,TRUE),VLOOKUP(A1002-2,SP500相关数据!$B$11:$C$24727,2,TRUE)))</f>
        <v/>
      </c>
      <c r="C1002" s="13">
        <f>IFERROR(IF(VLOOKUP(A1002,SP500相关数据!$B$11:$E$24727,4,TRUE)&lt;&gt;"",VLOOKUP(A1002,SP500相关数据!$B$11:$E$24727,4,TRUE),IF(VLOOKUP(A1002-1,SP500相关数据!$B$11:$E$24727,4,TRUE)&lt;&gt;"",VLOOKUP(A1002-1,SP500相关数据!$B$11:$E$24727,4,TRUE),VLOOKUP(A1002-2,SP500相关数据!$B$11:$E$24727,4,TRUE))),"")</f>
        <v/>
      </c>
      <c r="D1002" s="13">
        <f>IF(VLOOKUP(A1002,高收益利差!$A:$B,2,TRUE)&lt;&gt;"",VLOOKUP(A1002,高收益利差!$A:$B,2,TRUE),IF(VLOOKUP(A1002-1,高收益利差!$A:$B,2,TRUE)&lt;&gt;"",VLOOKUP(A1002-1,高收益利差!$A:$B,2,TRUE),VLOOKUP(A1002-2,高收益利差!$A:$B,2,TRUE)))</f>
        <v/>
      </c>
      <c r="E1002" s="13">
        <f>IFERROR(VLOOKUP(A1002,'10Y2Y'!$A:$B,2,TRUE),"")</f>
        <v/>
      </c>
      <c r="F1002">
        <f>IFERROR(D1002-D989,"")</f>
        <v/>
      </c>
      <c r="G1002">
        <f>IFERROR(B1002/AVERAGE(B963:B1002)-1,"")</f>
        <v/>
      </c>
      <c r="H1002">
        <f>IF(B1002="","",IFERROR(AVERAGE(B963:B1002)/AVERAGE(B950:B989)-1,""))</f>
        <v/>
      </c>
      <c r="I1002">
        <f>IFERROR(VLOOKUP(A1002,'Sahm Rule'!$A:$B,2,TRUE),"")</f>
        <v/>
      </c>
      <c r="J1002" s="159">
        <f>IFERROR((B1002/B989)^4-1-D1002/100,"")</f>
        <v/>
      </c>
    </row>
    <row r="1003">
      <c r="A1003" s="10" t="n">
        <v>42440</v>
      </c>
      <c r="B1003" s="13">
        <f>IF(VLOOKUP(A1003,SP500相关数据!$B$11:$C$24727,2,TRUE)&lt;&gt;"",VLOOKUP(A1003,SP500相关数据!$B$11:$C$24727,2,TRUE),IF(VLOOKUP(A1003-1,SP500相关数据!$B$11:$C$24727,2,TRUE)&lt;&gt;"",VLOOKUP(A1003-1,SP500相关数据!$B$11:$C$24727,2,TRUE),VLOOKUP(A1003-2,SP500相关数据!$B$11:$C$24727,2,TRUE)))</f>
        <v/>
      </c>
      <c r="C1003" s="13">
        <f>IFERROR(IF(VLOOKUP(A1003,SP500相关数据!$B$11:$E$24727,4,TRUE)&lt;&gt;"",VLOOKUP(A1003,SP500相关数据!$B$11:$E$24727,4,TRUE),IF(VLOOKUP(A1003-1,SP500相关数据!$B$11:$E$24727,4,TRUE)&lt;&gt;"",VLOOKUP(A1003-1,SP500相关数据!$B$11:$E$24727,4,TRUE),VLOOKUP(A1003-2,SP500相关数据!$B$11:$E$24727,4,TRUE))),"")</f>
        <v/>
      </c>
      <c r="D1003" s="13">
        <f>IF(VLOOKUP(A1003,高收益利差!$A:$B,2,TRUE)&lt;&gt;"",VLOOKUP(A1003,高收益利差!$A:$B,2,TRUE),IF(VLOOKUP(A1003-1,高收益利差!$A:$B,2,TRUE)&lt;&gt;"",VLOOKUP(A1003-1,高收益利差!$A:$B,2,TRUE),VLOOKUP(A1003-2,高收益利差!$A:$B,2,TRUE)))</f>
        <v/>
      </c>
      <c r="E1003" s="13">
        <f>IFERROR(VLOOKUP(A1003,'10Y2Y'!$A:$B,2,TRUE),"")</f>
        <v/>
      </c>
      <c r="F1003">
        <f>IFERROR(D1003-D990,"")</f>
        <v/>
      </c>
      <c r="G1003">
        <f>IFERROR(B1003/AVERAGE(B964:B1003)-1,"")</f>
        <v/>
      </c>
      <c r="H1003">
        <f>IF(B1003="","",IFERROR(AVERAGE(B964:B1003)/AVERAGE(B951:B990)-1,""))</f>
        <v/>
      </c>
      <c r="I1003">
        <f>IFERROR(VLOOKUP(A1003,'Sahm Rule'!$A:$B,2,TRUE),"")</f>
        <v/>
      </c>
      <c r="J1003" s="159">
        <f>IFERROR((B1003/B990)^4-1-D1003/100,"")</f>
        <v/>
      </c>
    </row>
    <row r="1004">
      <c r="A1004" s="10" t="n">
        <v>42447</v>
      </c>
      <c r="B1004" s="13">
        <f>IF(VLOOKUP(A1004,SP500相关数据!$B$11:$C$24727,2,TRUE)&lt;&gt;"",VLOOKUP(A1004,SP500相关数据!$B$11:$C$24727,2,TRUE),IF(VLOOKUP(A1004-1,SP500相关数据!$B$11:$C$24727,2,TRUE)&lt;&gt;"",VLOOKUP(A1004-1,SP500相关数据!$B$11:$C$24727,2,TRUE),VLOOKUP(A1004-2,SP500相关数据!$B$11:$C$24727,2,TRUE)))</f>
        <v/>
      </c>
      <c r="C1004" s="13">
        <f>IFERROR(IF(VLOOKUP(A1004,SP500相关数据!$B$11:$E$24727,4,TRUE)&lt;&gt;"",VLOOKUP(A1004,SP500相关数据!$B$11:$E$24727,4,TRUE),IF(VLOOKUP(A1004-1,SP500相关数据!$B$11:$E$24727,4,TRUE)&lt;&gt;"",VLOOKUP(A1004-1,SP500相关数据!$B$11:$E$24727,4,TRUE),VLOOKUP(A1004-2,SP500相关数据!$B$11:$E$24727,4,TRUE))),"")</f>
        <v/>
      </c>
      <c r="D1004" s="13">
        <f>IF(VLOOKUP(A1004,高收益利差!$A:$B,2,TRUE)&lt;&gt;"",VLOOKUP(A1004,高收益利差!$A:$B,2,TRUE),IF(VLOOKUP(A1004-1,高收益利差!$A:$B,2,TRUE)&lt;&gt;"",VLOOKUP(A1004-1,高收益利差!$A:$B,2,TRUE),VLOOKUP(A1004-2,高收益利差!$A:$B,2,TRUE)))</f>
        <v/>
      </c>
      <c r="E1004" s="13">
        <f>IFERROR(VLOOKUP(A1004,'10Y2Y'!$A:$B,2,TRUE),"")</f>
        <v/>
      </c>
      <c r="F1004">
        <f>IFERROR(D1004-D991,"")</f>
        <v/>
      </c>
      <c r="G1004">
        <f>IFERROR(B1004/AVERAGE(B965:B1004)-1,"")</f>
        <v/>
      </c>
      <c r="H1004">
        <f>IF(B1004="","",IFERROR(AVERAGE(B965:B1004)/AVERAGE(B952:B991)-1,""))</f>
        <v/>
      </c>
      <c r="I1004">
        <f>IFERROR(VLOOKUP(A1004,'Sahm Rule'!$A:$B,2,TRUE),"")</f>
        <v/>
      </c>
      <c r="J1004" s="159">
        <f>IFERROR((B1004/B991)^4-1-D1004/100,"")</f>
        <v/>
      </c>
    </row>
    <row r="1005">
      <c r="A1005" s="10" t="n">
        <v>42454</v>
      </c>
      <c r="B1005" s="13">
        <f>IF(VLOOKUP(A1005,SP500相关数据!$B$11:$C$24727,2,TRUE)&lt;&gt;"",VLOOKUP(A1005,SP500相关数据!$B$11:$C$24727,2,TRUE),IF(VLOOKUP(A1005-1,SP500相关数据!$B$11:$C$24727,2,TRUE)&lt;&gt;"",VLOOKUP(A1005-1,SP500相关数据!$B$11:$C$24727,2,TRUE),VLOOKUP(A1005-2,SP500相关数据!$B$11:$C$24727,2,TRUE)))</f>
        <v/>
      </c>
      <c r="C1005" s="13">
        <f>IFERROR(IF(VLOOKUP(A1005,SP500相关数据!$B$11:$E$24727,4,TRUE)&lt;&gt;"",VLOOKUP(A1005,SP500相关数据!$B$11:$E$24727,4,TRUE),IF(VLOOKUP(A1005-1,SP500相关数据!$B$11:$E$24727,4,TRUE)&lt;&gt;"",VLOOKUP(A1005-1,SP500相关数据!$B$11:$E$24727,4,TRUE),VLOOKUP(A1005-2,SP500相关数据!$B$11:$E$24727,4,TRUE))),"")</f>
        <v/>
      </c>
      <c r="D1005" s="13">
        <f>IF(VLOOKUP(A1005,高收益利差!$A:$B,2,TRUE)&lt;&gt;"",VLOOKUP(A1005,高收益利差!$A:$B,2,TRUE),IF(VLOOKUP(A1005-1,高收益利差!$A:$B,2,TRUE)&lt;&gt;"",VLOOKUP(A1005-1,高收益利差!$A:$B,2,TRUE),VLOOKUP(A1005-2,高收益利差!$A:$B,2,TRUE)))</f>
        <v/>
      </c>
      <c r="E1005" s="13">
        <f>IFERROR(VLOOKUP(A1005,'10Y2Y'!$A:$B,2,TRUE),"")</f>
        <v/>
      </c>
      <c r="F1005">
        <f>IFERROR(D1005-D992,"")</f>
        <v/>
      </c>
      <c r="G1005">
        <f>IFERROR(B1005/AVERAGE(B966:B1005)-1,"")</f>
        <v/>
      </c>
      <c r="H1005">
        <f>IF(B1005="","",IFERROR(AVERAGE(B966:B1005)/AVERAGE(B953:B992)-1,""))</f>
        <v/>
      </c>
      <c r="I1005">
        <f>IFERROR(VLOOKUP(A1005,'Sahm Rule'!$A:$B,2,TRUE),"")</f>
        <v/>
      </c>
      <c r="J1005" s="159">
        <f>IFERROR((B1005/B992)^4-1-D1005/100,"")</f>
        <v/>
      </c>
    </row>
    <row r="1006">
      <c r="A1006" s="10" t="n">
        <v>42461</v>
      </c>
      <c r="B1006" s="13">
        <f>IF(VLOOKUP(A1006,SP500相关数据!$B$11:$C$24727,2,TRUE)&lt;&gt;"",VLOOKUP(A1006,SP500相关数据!$B$11:$C$24727,2,TRUE),IF(VLOOKUP(A1006-1,SP500相关数据!$B$11:$C$24727,2,TRUE)&lt;&gt;"",VLOOKUP(A1006-1,SP500相关数据!$B$11:$C$24727,2,TRUE),VLOOKUP(A1006-2,SP500相关数据!$B$11:$C$24727,2,TRUE)))</f>
        <v/>
      </c>
      <c r="C1006" s="13">
        <f>IFERROR(IF(VLOOKUP(A1006,SP500相关数据!$B$11:$E$24727,4,TRUE)&lt;&gt;"",VLOOKUP(A1006,SP500相关数据!$B$11:$E$24727,4,TRUE),IF(VLOOKUP(A1006-1,SP500相关数据!$B$11:$E$24727,4,TRUE)&lt;&gt;"",VLOOKUP(A1006-1,SP500相关数据!$B$11:$E$24727,4,TRUE),VLOOKUP(A1006-2,SP500相关数据!$B$11:$E$24727,4,TRUE))),"")</f>
        <v/>
      </c>
      <c r="D1006" s="13">
        <f>IF(VLOOKUP(A1006,高收益利差!$A:$B,2,TRUE)&lt;&gt;"",VLOOKUP(A1006,高收益利差!$A:$B,2,TRUE),IF(VLOOKUP(A1006-1,高收益利差!$A:$B,2,TRUE)&lt;&gt;"",VLOOKUP(A1006-1,高收益利差!$A:$B,2,TRUE),VLOOKUP(A1006-2,高收益利差!$A:$B,2,TRUE)))</f>
        <v/>
      </c>
      <c r="E1006" s="13">
        <f>IFERROR(VLOOKUP(A1006,'10Y2Y'!$A:$B,2,TRUE),"")</f>
        <v/>
      </c>
      <c r="F1006">
        <f>IFERROR(D1006-D993,"")</f>
        <v/>
      </c>
      <c r="G1006">
        <f>IFERROR(B1006/AVERAGE(B967:B1006)-1,"")</f>
        <v/>
      </c>
      <c r="H1006">
        <f>IF(B1006="","",IFERROR(AVERAGE(B967:B1006)/AVERAGE(B954:B993)-1,""))</f>
        <v/>
      </c>
      <c r="I1006">
        <f>IFERROR(VLOOKUP(A1006,'Sahm Rule'!$A:$B,2,TRUE),"")</f>
        <v/>
      </c>
      <c r="J1006" s="159">
        <f>IFERROR((B1006/B993)^4-1-D1006/100,"")</f>
        <v/>
      </c>
    </row>
    <row r="1007">
      <c r="A1007" s="10" t="n">
        <v>42468</v>
      </c>
      <c r="B1007" s="13">
        <f>IF(VLOOKUP(A1007,SP500相关数据!$B$11:$C$24727,2,TRUE)&lt;&gt;"",VLOOKUP(A1007,SP500相关数据!$B$11:$C$24727,2,TRUE),IF(VLOOKUP(A1007-1,SP500相关数据!$B$11:$C$24727,2,TRUE)&lt;&gt;"",VLOOKUP(A1007-1,SP500相关数据!$B$11:$C$24727,2,TRUE),VLOOKUP(A1007-2,SP500相关数据!$B$11:$C$24727,2,TRUE)))</f>
        <v/>
      </c>
      <c r="C1007" s="13">
        <f>IFERROR(IF(VLOOKUP(A1007,SP500相关数据!$B$11:$E$24727,4,TRUE)&lt;&gt;"",VLOOKUP(A1007,SP500相关数据!$B$11:$E$24727,4,TRUE),IF(VLOOKUP(A1007-1,SP500相关数据!$B$11:$E$24727,4,TRUE)&lt;&gt;"",VLOOKUP(A1007-1,SP500相关数据!$B$11:$E$24727,4,TRUE),VLOOKUP(A1007-2,SP500相关数据!$B$11:$E$24727,4,TRUE))),"")</f>
        <v/>
      </c>
      <c r="D1007" s="13">
        <f>IF(VLOOKUP(A1007,高收益利差!$A:$B,2,TRUE)&lt;&gt;"",VLOOKUP(A1007,高收益利差!$A:$B,2,TRUE),IF(VLOOKUP(A1007-1,高收益利差!$A:$B,2,TRUE)&lt;&gt;"",VLOOKUP(A1007-1,高收益利差!$A:$B,2,TRUE),VLOOKUP(A1007-2,高收益利差!$A:$B,2,TRUE)))</f>
        <v/>
      </c>
      <c r="E1007" s="13">
        <f>IFERROR(VLOOKUP(A1007,'10Y2Y'!$A:$B,2,TRUE),"")</f>
        <v/>
      </c>
      <c r="F1007">
        <f>IFERROR(D1007-D994,"")</f>
        <v/>
      </c>
      <c r="G1007">
        <f>IFERROR(B1007/AVERAGE(B968:B1007)-1,"")</f>
        <v/>
      </c>
      <c r="H1007">
        <f>IF(B1007="","",IFERROR(AVERAGE(B968:B1007)/AVERAGE(B955:B994)-1,""))</f>
        <v/>
      </c>
      <c r="I1007">
        <f>IFERROR(VLOOKUP(A1007,'Sahm Rule'!$A:$B,2,TRUE),"")</f>
        <v/>
      </c>
      <c r="J1007" s="159">
        <f>IFERROR((B1007/B994)^4-1-D1007/100,"")</f>
        <v/>
      </c>
    </row>
    <row r="1008">
      <c r="A1008" s="10" t="n">
        <v>42475</v>
      </c>
      <c r="B1008" s="13">
        <f>IF(VLOOKUP(A1008,SP500相关数据!$B$11:$C$24727,2,TRUE)&lt;&gt;"",VLOOKUP(A1008,SP500相关数据!$B$11:$C$24727,2,TRUE),IF(VLOOKUP(A1008-1,SP500相关数据!$B$11:$C$24727,2,TRUE)&lt;&gt;"",VLOOKUP(A1008-1,SP500相关数据!$B$11:$C$24727,2,TRUE),VLOOKUP(A1008-2,SP500相关数据!$B$11:$C$24727,2,TRUE)))</f>
        <v/>
      </c>
      <c r="C1008" s="13">
        <f>IFERROR(IF(VLOOKUP(A1008,SP500相关数据!$B$11:$E$24727,4,TRUE)&lt;&gt;"",VLOOKUP(A1008,SP500相关数据!$B$11:$E$24727,4,TRUE),IF(VLOOKUP(A1008-1,SP500相关数据!$B$11:$E$24727,4,TRUE)&lt;&gt;"",VLOOKUP(A1008-1,SP500相关数据!$B$11:$E$24727,4,TRUE),VLOOKUP(A1008-2,SP500相关数据!$B$11:$E$24727,4,TRUE))),"")</f>
        <v/>
      </c>
      <c r="D1008" s="13">
        <f>IF(VLOOKUP(A1008,高收益利差!$A:$B,2,TRUE)&lt;&gt;"",VLOOKUP(A1008,高收益利差!$A:$B,2,TRUE),IF(VLOOKUP(A1008-1,高收益利差!$A:$B,2,TRUE)&lt;&gt;"",VLOOKUP(A1008-1,高收益利差!$A:$B,2,TRUE),VLOOKUP(A1008-2,高收益利差!$A:$B,2,TRUE)))</f>
        <v/>
      </c>
      <c r="E1008" s="13">
        <f>IFERROR(VLOOKUP(A1008,'10Y2Y'!$A:$B,2,TRUE),"")</f>
        <v/>
      </c>
      <c r="F1008">
        <f>IFERROR(D1008-D995,"")</f>
        <v/>
      </c>
      <c r="G1008">
        <f>IFERROR(B1008/AVERAGE(B969:B1008)-1,"")</f>
        <v/>
      </c>
      <c r="H1008">
        <f>IF(B1008="","",IFERROR(AVERAGE(B969:B1008)/AVERAGE(B956:B995)-1,""))</f>
        <v/>
      </c>
      <c r="I1008">
        <f>IFERROR(VLOOKUP(A1008,'Sahm Rule'!$A:$B,2,TRUE),"")</f>
        <v/>
      </c>
      <c r="J1008" s="159">
        <f>IFERROR((B1008/B995)^4-1-D1008/100,"")</f>
        <v/>
      </c>
    </row>
    <row r="1009">
      <c r="A1009" s="10" t="n">
        <v>42482</v>
      </c>
      <c r="B1009" s="13">
        <f>IF(VLOOKUP(A1009,SP500相关数据!$B$11:$C$24727,2,TRUE)&lt;&gt;"",VLOOKUP(A1009,SP500相关数据!$B$11:$C$24727,2,TRUE),IF(VLOOKUP(A1009-1,SP500相关数据!$B$11:$C$24727,2,TRUE)&lt;&gt;"",VLOOKUP(A1009-1,SP500相关数据!$B$11:$C$24727,2,TRUE),VLOOKUP(A1009-2,SP500相关数据!$B$11:$C$24727,2,TRUE)))</f>
        <v/>
      </c>
      <c r="C1009" s="13">
        <f>IFERROR(IF(VLOOKUP(A1009,SP500相关数据!$B$11:$E$24727,4,TRUE)&lt;&gt;"",VLOOKUP(A1009,SP500相关数据!$B$11:$E$24727,4,TRUE),IF(VLOOKUP(A1009-1,SP500相关数据!$B$11:$E$24727,4,TRUE)&lt;&gt;"",VLOOKUP(A1009-1,SP500相关数据!$B$11:$E$24727,4,TRUE),VLOOKUP(A1009-2,SP500相关数据!$B$11:$E$24727,4,TRUE))),"")</f>
        <v/>
      </c>
      <c r="D1009" s="13">
        <f>IF(VLOOKUP(A1009,高收益利差!$A:$B,2,TRUE)&lt;&gt;"",VLOOKUP(A1009,高收益利差!$A:$B,2,TRUE),IF(VLOOKUP(A1009-1,高收益利差!$A:$B,2,TRUE)&lt;&gt;"",VLOOKUP(A1009-1,高收益利差!$A:$B,2,TRUE),VLOOKUP(A1009-2,高收益利差!$A:$B,2,TRUE)))</f>
        <v/>
      </c>
      <c r="E1009" s="13">
        <f>IFERROR(VLOOKUP(A1009,'10Y2Y'!$A:$B,2,TRUE),"")</f>
        <v/>
      </c>
      <c r="F1009">
        <f>IFERROR(D1009-D996,"")</f>
        <v/>
      </c>
      <c r="G1009">
        <f>IFERROR(B1009/AVERAGE(B970:B1009)-1,"")</f>
        <v/>
      </c>
      <c r="H1009">
        <f>IF(B1009="","",IFERROR(AVERAGE(B970:B1009)/AVERAGE(B957:B996)-1,""))</f>
        <v/>
      </c>
      <c r="I1009">
        <f>IFERROR(VLOOKUP(A1009,'Sahm Rule'!$A:$B,2,TRUE),"")</f>
        <v/>
      </c>
      <c r="J1009" s="159">
        <f>IFERROR((B1009/B996)^4-1-D1009/100,"")</f>
        <v/>
      </c>
    </row>
    <row r="1010">
      <c r="A1010" s="10" t="n">
        <v>42489</v>
      </c>
      <c r="B1010" s="13">
        <f>IF(VLOOKUP(A1010,SP500相关数据!$B$11:$C$24727,2,TRUE)&lt;&gt;"",VLOOKUP(A1010,SP500相关数据!$B$11:$C$24727,2,TRUE),IF(VLOOKUP(A1010-1,SP500相关数据!$B$11:$C$24727,2,TRUE)&lt;&gt;"",VLOOKUP(A1010-1,SP500相关数据!$B$11:$C$24727,2,TRUE),VLOOKUP(A1010-2,SP500相关数据!$B$11:$C$24727,2,TRUE)))</f>
        <v/>
      </c>
      <c r="C1010" s="13">
        <f>IFERROR(IF(VLOOKUP(A1010,SP500相关数据!$B$11:$E$24727,4,TRUE)&lt;&gt;"",VLOOKUP(A1010,SP500相关数据!$B$11:$E$24727,4,TRUE),IF(VLOOKUP(A1010-1,SP500相关数据!$B$11:$E$24727,4,TRUE)&lt;&gt;"",VLOOKUP(A1010-1,SP500相关数据!$B$11:$E$24727,4,TRUE),VLOOKUP(A1010-2,SP500相关数据!$B$11:$E$24727,4,TRUE))),"")</f>
        <v/>
      </c>
      <c r="D1010" s="13">
        <f>IF(VLOOKUP(A1010,高收益利差!$A:$B,2,TRUE)&lt;&gt;"",VLOOKUP(A1010,高收益利差!$A:$B,2,TRUE),IF(VLOOKUP(A1010-1,高收益利差!$A:$B,2,TRUE)&lt;&gt;"",VLOOKUP(A1010-1,高收益利差!$A:$B,2,TRUE),VLOOKUP(A1010-2,高收益利差!$A:$B,2,TRUE)))</f>
        <v/>
      </c>
      <c r="E1010" s="13">
        <f>IFERROR(VLOOKUP(A1010,'10Y2Y'!$A:$B,2,TRUE),"")</f>
        <v/>
      </c>
      <c r="F1010">
        <f>IFERROR(D1010-D997,"")</f>
        <v/>
      </c>
      <c r="G1010">
        <f>IFERROR(B1010/AVERAGE(B971:B1010)-1,"")</f>
        <v/>
      </c>
      <c r="H1010">
        <f>IF(B1010="","",IFERROR(AVERAGE(B971:B1010)/AVERAGE(B958:B997)-1,""))</f>
        <v/>
      </c>
      <c r="I1010">
        <f>IFERROR(VLOOKUP(A1010,'Sahm Rule'!$A:$B,2,TRUE),"")</f>
        <v/>
      </c>
      <c r="J1010" s="159">
        <f>IFERROR((B1010/B997)^4-1-D1010/100,"")</f>
        <v/>
      </c>
    </row>
    <row r="1011">
      <c r="A1011" s="10" t="n">
        <v>42496</v>
      </c>
      <c r="B1011" s="13">
        <f>IF(VLOOKUP(A1011,SP500相关数据!$B$11:$C$24727,2,TRUE)&lt;&gt;"",VLOOKUP(A1011,SP500相关数据!$B$11:$C$24727,2,TRUE),IF(VLOOKUP(A1011-1,SP500相关数据!$B$11:$C$24727,2,TRUE)&lt;&gt;"",VLOOKUP(A1011-1,SP500相关数据!$B$11:$C$24727,2,TRUE),VLOOKUP(A1011-2,SP500相关数据!$B$11:$C$24727,2,TRUE)))</f>
        <v/>
      </c>
      <c r="C1011" s="13">
        <f>IFERROR(IF(VLOOKUP(A1011,SP500相关数据!$B$11:$E$24727,4,TRUE)&lt;&gt;"",VLOOKUP(A1011,SP500相关数据!$B$11:$E$24727,4,TRUE),IF(VLOOKUP(A1011-1,SP500相关数据!$B$11:$E$24727,4,TRUE)&lt;&gt;"",VLOOKUP(A1011-1,SP500相关数据!$B$11:$E$24727,4,TRUE),VLOOKUP(A1011-2,SP500相关数据!$B$11:$E$24727,4,TRUE))),"")</f>
        <v/>
      </c>
      <c r="D1011" s="13">
        <f>IF(VLOOKUP(A1011,高收益利差!$A:$B,2,TRUE)&lt;&gt;"",VLOOKUP(A1011,高收益利差!$A:$B,2,TRUE),IF(VLOOKUP(A1011-1,高收益利差!$A:$B,2,TRUE)&lt;&gt;"",VLOOKUP(A1011-1,高收益利差!$A:$B,2,TRUE),VLOOKUP(A1011-2,高收益利差!$A:$B,2,TRUE)))</f>
        <v/>
      </c>
      <c r="E1011" s="13">
        <f>IFERROR(VLOOKUP(A1011,'10Y2Y'!$A:$B,2,TRUE),"")</f>
        <v/>
      </c>
      <c r="F1011">
        <f>IFERROR(D1011-D998,"")</f>
        <v/>
      </c>
      <c r="G1011">
        <f>IFERROR(B1011/AVERAGE(B972:B1011)-1,"")</f>
        <v/>
      </c>
      <c r="H1011">
        <f>IF(B1011="","",IFERROR(AVERAGE(B972:B1011)/AVERAGE(B959:B998)-1,""))</f>
        <v/>
      </c>
      <c r="I1011">
        <f>IFERROR(VLOOKUP(A1011,'Sahm Rule'!$A:$B,2,TRUE),"")</f>
        <v/>
      </c>
      <c r="J1011" s="159">
        <f>IFERROR((B1011/B998)^4-1-D1011/100,"")</f>
        <v/>
      </c>
    </row>
    <row r="1012">
      <c r="A1012" s="10" t="n">
        <v>42503</v>
      </c>
      <c r="B1012" s="13">
        <f>IF(VLOOKUP(A1012,SP500相关数据!$B$11:$C$24727,2,TRUE)&lt;&gt;"",VLOOKUP(A1012,SP500相关数据!$B$11:$C$24727,2,TRUE),IF(VLOOKUP(A1012-1,SP500相关数据!$B$11:$C$24727,2,TRUE)&lt;&gt;"",VLOOKUP(A1012-1,SP500相关数据!$B$11:$C$24727,2,TRUE),VLOOKUP(A1012-2,SP500相关数据!$B$11:$C$24727,2,TRUE)))</f>
        <v/>
      </c>
      <c r="C1012" s="13">
        <f>IFERROR(IF(VLOOKUP(A1012,SP500相关数据!$B$11:$E$24727,4,TRUE)&lt;&gt;"",VLOOKUP(A1012,SP500相关数据!$B$11:$E$24727,4,TRUE),IF(VLOOKUP(A1012-1,SP500相关数据!$B$11:$E$24727,4,TRUE)&lt;&gt;"",VLOOKUP(A1012-1,SP500相关数据!$B$11:$E$24727,4,TRUE),VLOOKUP(A1012-2,SP500相关数据!$B$11:$E$24727,4,TRUE))),"")</f>
        <v/>
      </c>
      <c r="D1012" s="13">
        <f>IF(VLOOKUP(A1012,高收益利差!$A:$B,2,TRUE)&lt;&gt;"",VLOOKUP(A1012,高收益利差!$A:$B,2,TRUE),IF(VLOOKUP(A1012-1,高收益利差!$A:$B,2,TRUE)&lt;&gt;"",VLOOKUP(A1012-1,高收益利差!$A:$B,2,TRUE),VLOOKUP(A1012-2,高收益利差!$A:$B,2,TRUE)))</f>
        <v/>
      </c>
      <c r="E1012" s="13">
        <f>IFERROR(VLOOKUP(A1012,'10Y2Y'!$A:$B,2,TRUE),"")</f>
        <v/>
      </c>
      <c r="F1012">
        <f>IFERROR(D1012-D999,"")</f>
        <v/>
      </c>
      <c r="G1012">
        <f>IFERROR(B1012/AVERAGE(B973:B1012)-1,"")</f>
        <v/>
      </c>
      <c r="H1012">
        <f>IF(B1012="","",IFERROR(AVERAGE(B973:B1012)/AVERAGE(B960:B999)-1,""))</f>
        <v/>
      </c>
      <c r="I1012">
        <f>IFERROR(VLOOKUP(A1012,'Sahm Rule'!$A:$B,2,TRUE),"")</f>
        <v/>
      </c>
      <c r="J1012" s="159">
        <f>IFERROR((B1012/B999)^4-1-D1012/100,"")</f>
        <v/>
      </c>
    </row>
    <row r="1013">
      <c r="A1013" s="10" t="n">
        <v>42510</v>
      </c>
      <c r="B1013" s="13">
        <f>IF(VLOOKUP(A1013,SP500相关数据!$B$11:$C$24727,2,TRUE)&lt;&gt;"",VLOOKUP(A1013,SP500相关数据!$B$11:$C$24727,2,TRUE),IF(VLOOKUP(A1013-1,SP500相关数据!$B$11:$C$24727,2,TRUE)&lt;&gt;"",VLOOKUP(A1013-1,SP500相关数据!$B$11:$C$24727,2,TRUE),VLOOKUP(A1013-2,SP500相关数据!$B$11:$C$24727,2,TRUE)))</f>
        <v/>
      </c>
      <c r="C1013" s="13">
        <f>IFERROR(IF(VLOOKUP(A1013,SP500相关数据!$B$11:$E$24727,4,TRUE)&lt;&gt;"",VLOOKUP(A1013,SP500相关数据!$B$11:$E$24727,4,TRUE),IF(VLOOKUP(A1013-1,SP500相关数据!$B$11:$E$24727,4,TRUE)&lt;&gt;"",VLOOKUP(A1013-1,SP500相关数据!$B$11:$E$24727,4,TRUE),VLOOKUP(A1013-2,SP500相关数据!$B$11:$E$24727,4,TRUE))),"")</f>
        <v/>
      </c>
      <c r="D1013" s="13">
        <f>IF(VLOOKUP(A1013,高收益利差!$A:$B,2,TRUE)&lt;&gt;"",VLOOKUP(A1013,高收益利差!$A:$B,2,TRUE),IF(VLOOKUP(A1013-1,高收益利差!$A:$B,2,TRUE)&lt;&gt;"",VLOOKUP(A1013-1,高收益利差!$A:$B,2,TRUE),VLOOKUP(A1013-2,高收益利差!$A:$B,2,TRUE)))</f>
        <v/>
      </c>
      <c r="E1013" s="13">
        <f>IFERROR(VLOOKUP(A1013,'10Y2Y'!$A:$B,2,TRUE),"")</f>
        <v/>
      </c>
      <c r="F1013">
        <f>IFERROR(D1013-D1000,"")</f>
        <v/>
      </c>
      <c r="G1013">
        <f>IFERROR(B1013/AVERAGE(B974:B1013)-1,"")</f>
        <v/>
      </c>
      <c r="H1013">
        <f>IF(B1013="","",IFERROR(AVERAGE(B974:B1013)/AVERAGE(B961:B1000)-1,""))</f>
        <v/>
      </c>
      <c r="I1013">
        <f>IFERROR(VLOOKUP(A1013,'Sahm Rule'!$A:$B,2,TRUE),"")</f>
        <v/>
      </c>
      <c r="J1013" s="159">
        <f>IFERROR((B1013/B1000)^4-1-D1013/100,"")</f>
        <v/>
      </c>
    </row>
    <row r="1014">
      <c r="A1014" s="10" t="n">
        <v>42517</v>
      </c>
      <c r="B1014" s="13">
        <f>IF(VLOOKUP(A1014,SP500相关数据!$B$11:$C$24727,2,TRUE)&lt;&gt;"",VLOOKUP(A1014,SP500相关数据!$B$11:$C$24727,2,TRUE),IF(VLOOKUP(A1014-1,SP500相关数据!$B$11:$C$24727,2,TRUE)&lt;&gt;"",VLOOKUP(A1014-1,SP500相关数据!$B$11:$C$24727,2,TRUE),VLOOKUP(A1014-2,SP500相关数据!$B$11:$C$24727,2,TRUE)))</f>
        <v/>
      </c>
      <c r="C1014" s="13">
        <f>IFERROR(IF(VLOOKUP(A1014,SP500相关数据!$B$11:$E$24727,4,TRUE)&lt;&gt;"",VLOOKUP(A1014,SP500相关数据!$B$11:$E$24727,4,TRUE),IF(VLOOKUP(A1014-1,SP500相关数据!$B$11:$E$24727,4,TRUE)&lt;&gt;"",VLOOKUP(A1014-1,SP500相关数据!$B$11:$E$24727,4,TRUE),VLOOKUP(A1014-2,SP500相关数据!$B$11:$E$24727,4,TRUE))),"")</f>
        <v/>
      </c>
      <c r="D1014" s="13">
        <f>IF(VLOOKUP(A1014,高收益利差!$A:$B,2,TRUE)&lt;&gt;"",VLOOKUP(A1014,高收益利差!$A:$B,2,TRUE),IF(VLOOKUP(A1014-1,高收益利差!$A:$B,2,TRUE)&lt;&gt;"",VLOOKUP(A1014-1,高收益利差!$A:$B,2,TRUE),VLOOKUP(A1014-2,高收益利差!$A:$B,2,TRUE)))</f>
        <v/>
      </c>
      <c r="E1014" s="13">
        <f>IFERROR(VLOOKUP(A1014,'10Y2Y'!$A:$B,2,TRUE),"")</f>
        <v/>
      </c>
      <c r="F1014">
        <f>IFERROR(D1014-D1001,"")</f>
        <v/>
      </c>
      <c r="G1014">
        <f>IFERROR(B1014/AVERAGE(B975:B1014)-1,"")</f>
        <v/>
      </c>
      <c r="H1014">
        <f>IF(B1014="","",IFERROR(AVERAGE(B975:B1014)/AVERAGE(B962:B1001)-1,""))</f>
        <v/>
      </c>
      <c r="I1014">
        <f>IFERROR(VLOOKUP(A1014,'Sahm Rule'!$A:$B,2,TRUE),"")</f>
        <v/>
      </c>
      <c r="J1014" s="159">
        <f>IFERROR((B1014/B1001)^4-1-D1014/100,"")</f>
        <v/>
      </c>
    </row>
    <row r="1015">
      <c r="A1015" s="10" t="n">
        <v>42524</v>
      </c>
      <c r="B1015" s="13">
        <f>IF(VLOOKUP(A1015,SP500相关数据!$B$11:$C$24727,2,TRUE)&lt;&gt;"",VLOOKUP(A1015,SP500相关数据!$B$11:$C$24727,2,TRUE),IF(VLOOKUP(A1015-1,SP500相关数据!$B$11:$C$24727,2,TRUE)&lt;&gt;"",VLOOKUP(A1015-1,SP500相关数据!$B$11:$C$24727,2,TRUE),VLOOKUP(A1015-2,SP500相关数据!$B$11:$C$24727,2,TRUE)))</f>
        <v/>
      </c>
      <c r="C1015" s="13">
        <f>IFERROR(IF(VLOOKUP(A1015,SP500相关数据!$B$11:$E$24727,4,TRUE)&lt;&gt;"",VLOOKUP(A1015,SP500相关数据!$B$11:$E$24727,4,TRUE),IF(VLOOKUP(A1015-1,SP500相关数据!$B$11:$E$24727,4,TRUE)&lt;&gt;"",VLOOKUP(A1015-1,SP500相关数据!$B$11:$E$24727,4,TRUE),VLOOKUP(A1015-2,SP500相关数据!$B$11:$E$24727,4,TRUE))),"")</f>
        <v/>
      </c>
      <c r="D1015" s="13">
        <f>IF(VLOOKUP(A1015,高收益利差!$A:$B,2,TRUE)&lt;&gt;"",VLOOKUP(A1015,高收益利差!$A:$B,2,TRUE),IF(VLOOKUP(A1015-1,高收益利差!$A:$B,2,TRUE)&lt;&gt;"",VLOOKUP(A1015-1,高收益利差!$A:$B,2,TRUE),VLOOKUP(A1015-2,高收益利差!$A:$B,2,TRUE)))</f>
        <v/>
      </c>
      <c r="E1015" s="13">
        <f>IFERROR(VLOOKUP(A1015,'10Y2Y'!$A:$B,2,TRUE),"")</f>
        <v/>
      </c>
      <c r="F1015">
        <f>IFERROR(D1015-D1002,"")</f>
        <v/>
      </c>
      <c r="G1015">
        <f>IFERROR(B1015/AVERAGE(B976:B1015)-1,"")</f>
        <v/>
      </c>
      <c r="H1015">
        <f>IF(B1015="","",IFERROR(AVERAGE(B976:B1015)/AVERAGE(B963:B1002)-1,""))</f>
        <v/>
      </c>
      <c r="I1015">
        <f>IFERROR(VLOOKUP(A1015,'Sahm Rule'!$A:$B,2,TRUE),"")</f>
        <v/>
      </c>
      <c r="J1015" s="159">
        <f>IFERROR((B1015/B1002)^4-1-D1015/100,"")</f>
        <v/>
      </c>
    </row>
    <row r="1016">
      <c r="A1016" s="10" t="n">
        <v>42531</v>
      </c>
      <c r="B1016" s="13">
        <f>IF(VLOOKUP(A1016,SP500相关数据!$B$11:$C$24727,2,TRUE)&lt;&gt;"",VLOOKUP(A1016,SP500相关数据!$B$11:$C$24727,2,TRUE),IF(VLOOKUP(A1016-1,SP500相关数据!$B$11:$C$24727,2,TRUE)&lt;&gt;"",VLOOKUP(A1016-1,SP500相关数据!$B$11:$C$24727,2,TRUE),VLOOKUP(A1016-2,SP500相关数据!$B$11:$C$24727,2,TRUE)))</f>
        <v/>
      </c>
      <c r="C1016" s="13">
        <f>IFERROR(IF(VLOOKUP(A1016,SP500相关数据!$B$11:$E$24727,4,TRUE)&lt;&gt;"",VLOOKUP(A1016,SP500相关数据!$B$11:$E$24727,4,TRUE),IF(VLOOKUP(A1016-1,SP500相关数据!$B$11:$E$24727,4,TRUE)&lt;&gt;"",VLOOKUP(A1016-1,SP500相关数据!$B$11:$E$24727,4,TRUE),VLOOKUP(A1016-2,SP500相关数据!$B$11:$E$24727,4,TRUE))),"")</f>
        <v/>
      </c>
      <c r="D1016" s="13">
        <f>IF(VLOOKUP(A1016,高收益利差!$A:$B,2,TRUE)&lt;&gt;"",VLOOKUP(A1016,高收益利差!$A:$B,2,TRUE),IF(VLOOKUP(A1016-1,高收益利差!$A:$B,2,TRUE)&lt;&gt;"",VLOOKUP(A1016-1,高收益利差!$A:$B,2,TRUE),VLOOKUP(A1016-2,高收益利差!$A:$B,2,TRUE)))</f>
        <v/>
      </c>
      <c r="E1016" s="13">
        <f>IFERROR(VLOOKUP(A1016,'10Y2Y'!$A:$B,2,TRUE),"")</f>
        <v/>
      </c>
      <c r="F1016">
        <f>IFERROR(D1016-D1003,"")</f>
        <v/>
      </c>
      <c r="G1016">
        <f>IFERROR(B1016/AVERAGE(B977:B1016)-1,"")</f>
        <v/>
      </c>
      <c r="H1016">
        <f>IF(B1016="","",IFERROR(AVERAGE(B977:B1016)/AVERAGE(B964:B1003)-1,""))</f>
        <v/>
      </c>
      <c r="I1016">
        <f>IFERROR(VLOOKUP(A1016,'Sahm Rule'!$A:$B,2,TRUE),"")</f>
        <v/>
      </c>
      <c r="J1016" s="159">
        <f>IFERROR((B1016/B1003)^4-1-D1016/100,"")</f>
        <v/>
      </c>
    </row>
    <row r="1017">
      <c r="A1017" s="10" t="n">
        <v>42538</v>
      </c>
      <c r="B1017" s="13">
        <f>IF(VLOOKUP(A1017,SP500相关数据!$B$11:$C$24727,2,TRUE)&lt;&gt;"",VLOOKUP(A1017,SP500相关数据!$B$11:$C$24727,2,TRUE),IF(VLOOKUP(A1017-1,SP500相关数据!$B$11:$C$24727,2,TRUE)&lt;&gt;"",VLOOKUP(A1017-1,SP500相关数据!$B$11:$C$24727,2,TRUE),VLOOKUP(A1017-2,SP500相关数据!$B$11:$C$24727,2,TRUE)))</f>
        <v/>
      </c>
      <c r="C1017" s="13">
        <f>IFERROR(IF(VLOOKUP(A1017,SP500相关数据!$B$11:$E$24727,4,TRUE)&lt;&gt;"",VLOOKUP(A1017,SP500相关数据!$B$11:$E$24727,4,TRUE),IF(VLOOKUP(A1017-1,SP500相关数据!$B$11:$E$24727,4,TRUE)&lt;&gt;"",VLOOKUP(A1017-1,SP500相关数据!$B$11:$E$24727,4,TRUE),VLOOKUP(A1017-2,SP500相关数据!$B$11:$E$24727,4,TRUE))),"")</f>
        <v/>
      </c>
      <c r="D1017" s="13">
        <f>IF(VLOOKUP(A1017,高收益利差!$A:$B,2,TRUE)&lt;&gt;"",VLOOKUP(A1017,高收益利差!$A:$B,2,TRUE),IF(VLOOKUP(A1017-1,高收益利差!$A:$B,2,TRUE)&lt;&gt;"",VLOOKUP(A1017-1,高收益利差!$A:$B,2,TRUE),VLOOKUP(A1017-2,高收益利差!$A:$B,2,TRUE)))</f>
        <v/>
      </c>
      <c r="E1017" s="13">
        <f>IFERROR(VLOOKUP(A1017,'10Y2Y'!$A:$B,2,TRUE),"")</f>
        <v/>
      </c>
      <c r="F1017">
        <f>IFERROR(D1017-D1004,"")</f>
        <v/>
      </c>
      <c r="G1017">
        <f>IFERROR(B1017/AVERAGE(B978:B1017)-1,"")</f>
        <v/>
      </c>
      <c r="H1017">
        <f>IF(B1017="","",IFERROR(AVERAGE(B978:B1017)/AVERAGE(B965:B1004)-1,""))</f>
        <v/>
      </c>
      <c r="I1017">
        <f>IFERROR(VLOOKUP(A1017,'Sahm Rule'!$A:$B,2,TRUE),"")</f>
        <v/>
      </c>
      <c r="J1017" s="159">
        <f>IFERROR((B1017/B1004)^4-1-D1017/100,"")</f>
        <v/>
      </c>
    </row>
    <row r="1018">
      <c r="A1018" s="10" t="n">
        <v>42545</v>
      </c>
      <c r="B1018" s="13">
        <f>IF(VLOOKUP(A1018,SP500相关数据!$B$11:$C$24727,2,TRUE)&lt;&gt;"",VLOOKUP(A1018,SP500相关数据!$B$11:$C$24727,2,TRUE),IF(VLOOKUP(A1018-1,SP500相关数据!$B$11:$C$24727,2,TRUE)&lt;&gt;"",VLOOKUP(A1018-1,SP500相关数据!$B$11:$C$24727,2,TRUE),VLOOKUP(A1018-2,SP500相关数据!$B$11:$C$24727,2,TRUE)))</f>
        <v/>
      </c>
      <c r="C1018" s="13">
        <f>IFERROR(IF(VLOOKUP(A1018,SP500相关数据!$B$11:$E$24727,4,TRUE)&lt;&gt;"",VLOOKUP(A1018,SP500相关数据!$B$11:$E$24727,4,TRUE),IF(VLOOKUP(A1018-1,SP500相关数据!$B$11:$E$24727,4,TRUE)&lt;&gt;"",VLOOKUP(A1018-1,SP500相关数据!$B$11:$E$24727,4,TRUE),VLOOKUP(A1018-2,SP500相关数据!$B$11:$E$24727,4,TRUE))),"")</f>
        <v/>
      </c>
      <c r="D1018" s="13">
        <f>IF(VLOOKUP(A1018,高收益利差!$A:$B,2,TRUE)&lt;&gt;"",VLOOKUP(A1018,高收益利差!$A:$B,2,TRUE),IF(VLOOKUP(A1018-1,高收益利差!$A:$B,2,TRUE)&lt;&gt;"",VLOOKUP(A1018-1,高收益利差!$A:$B,2,TRUE),VLOOKUP(A1018-2,高收益利差!$A:$B,2,TRUE)))</f>
        <v/>
      </c>
      <c r="E1018" s="13">
        <f>IFERROR(VLOOKUP(A1018,'10Y2Y'!$A:$B,2,TRUE),"")</f>
        <v/>
      </c>
      <c r="F1018">
        <f>IFERROR(D1018-D1005,"")</f>
        <v/>
      </c>
      <c r="G1018">
        <f>IFERROR(B1018/AVERAGE(B979:B1018)-1,"")</f>
        <v/>
      </c>
      <c r="H1018">
        <f>IF(B1018="","",IFERROR(AVERAGE(B979:B1018)/AVERAGE(B966:B1005)-1,""))</f>
        <v/>
      </c>
      <c r="I1018">
        <f>IFERROR(VLOOKUP(A1018,'Sahm Rule'!$A:$B,2,TRUE),"")</f>
        <v/>
      </c>
      <c r="J1018" s="159">
        <f>IFERROR((B1018/B1005)^4-1-D1018/100,"")</f>
        <v/>
      </c>
    </row>
    <row r="1019">
      <c r="A1019" s="10" t="n">
        <v>42552</v>
      </c>
      <c r="B1019" s="13">
        <f>IF(VLOOKUP(A1019,SP500相关数据!$B$11:$C$24727,2,TRUE)&lt;&gt;"",VLOOKUP(A1019,SP500相关数据!$B$11:$C$24727,2,TRUE),IF(VLOOKUP(A1019-1,SP500相关数据!$B$11:$C$24727,2,TRUE)&lt;&gt;"",VLOOKUP(A1019-1,SP500相关数据!$B$11:$C$24727,2,TRUE),VLOOKUP(A1019-2,SP500相关数据!$B$11:$C$24727,2,TRUE)))</f>
        <v/>
      </c>
      <c r="C1019" s="13">
        <f>IFERROR(IF(VLOOKUP(A1019,SP500相关数据!$B$11:$E$24727,4,TRUE)&lt;&gt;"",VLOOKUP(A1019,SP500相关数据!$B$11:$E$24727,4,TRUE),IF(VLOOKUP(A1019-1,SP500相关数据!$B$11:$E$24727,4,TRUE)&lt;&gt;"",VLOOKUP(A1019-1,SP500相关数据!$B$11:$E$24727,4,TRUE),VLOOKUP(A1019-2,SP500相关数据!$B$11:$E$24727,4,TRUE))),"")</f>
        <v/>
      </c>
      <c r="D1019" s="13">
        <f>IF(VLOOKUP(A1019,高收益利差!$A:$B,2,TRUE)&lt;&gt;"",VLOOKUP(A1019,高收益利差!$A:$B,2,TRUE),IF(VLOOKUP(A1019-1,高收益利差!$A:$B,2,TRUE)&lt;&gt;"",VLOOKUP(A1019-1,高收益利差!$A:$B,2,TRUE),VLOOKUP(A1019-2,高收益利差!$A:$B,2,TRUE)))</f>
        <v/>
      </c>
      <c r="E1019" s="13">
        <f>IFERROR(VLOOKUP(A1019,'10Y2Y'!$A:$B,2,TRUE),"")</f>
        <v/>
      </c>
      <c r="F1019">
        <f>IFERROR(D1019-D1006,"")</f>
        <v/>
      </c>
      <c r="G1019">
        <f>IFERROR(B1019/AVERAGE(B980:B1019)-1,"")</f>
        <v/>
      </c>
      <c r="H1019">
        <f>IF(B1019="","",IFERROR(AVERAGE(B980:B1019)/AVERAGE(B967:B1006)-1,""))</f>
        <v/>
      </c>
      <c r="I1019">
        <f>IFERROR(VLOOKUP(A1019,'Sahm Rule'!$A:$B,2,TRUE),"")</f>
        <v/>
      </c>
      <c r="J1019" s="159">
        <f>IFERROR((B1019/B1006)^4-1-D1019/100,"")</f>
        <v/>
      </c>
    </row>
    <row r="1020">
      <c r="A1020" s="10" t="n">
        <v>42559</v>
      </c>
      <c r="B1020" s="13">
        <f>IF(VLOOKUP(A1020,SP500相关数据!$B$11:$C$24727,2,TRUE)&lt;&gt;"",VLOOKUP(A1020,SP500相关数据!$B$11:$C$24727,2,TRUE),IF(VLOOKUP(A1020-1,SP500相关数据!$B$11:$C$24727,2,TRUE)&lt;&gt;"",VLOOKUP(A1020-1,SP500相关数据!$B$11:$C$24727,2,TRUE),VLOOKUP(A1020-2,SP500相关数据!$B$11:$C$24727,2,TRUE)))</f>
        <v/>
      </c>
      <c r="C1020" s="13">
        <f>IFERROR(IF(VLOOKUP(A1020,SP500相关数据!$B$11:$E$24727,4,TRUE)&lt;&gt;"",VLOOKUP(A1020,SP500相关数据!$B$11:$E$24727,4,TRUE),IF(VLOOKUP(A1020-1,SP500相关数据!$B$11:$E$24727,4,TRUE)&lt;&gt;"",VLOOKUP(A1020-1,SP500相关数据!$B$11:$E$24727,4,TRUE),VLOOKUP(A1020-2,SP500相关数据!$B$11:$E$24727,4,TRUE))),"")</f>
        <v/>
      </c>
      <c r="D1020" s="13">
        <f>IF(VLOOKUP(A1020,高收益利差!$A:$B,2,TRUE)&lt;&gt;"",VLOOKUP(A1020,高收益利差!$A:$B,2,TRUE),IF(VLOOKUP(A1020-1,高收益利差!$A:$B,2,TRUE)&lt;&gt;"",VLOOKUP(A1020-1,高收益利差!$A:$B,2,TRUE),VLOOKUP(A1020-2,高收益利差!$A:$B,2,TRUE)))</f>
        <v/>
      </c>
      <c r="E1020" s="13">
        <f>IFERROR(VLOOKUP(A1020,'10Y2Y'!$A:$B,2,TRUE),"")</f>
        <v/>
      </c>
      <c r="F1020">
        <f>IFERROR(D1020-D1007,"")</f>
        <v/>
      </c>
      <c r="G1020">
        <f>IFERROR(B1020/AVERAGE(B981:B1020)-1,"")</f>
        <v/>
      </c>
      <c r="H1020">
        <f>IF(B1020="","",IFERROR(AVERAGE(B981:B1020)/AVERAGE(B968:B1007)-1,""))</f>
        <v/>
      </c>
      <c r="I1020">
        <f>IFERROR(VLOOKUP(A1020,'Sahm Rule'!$A:$B,2,TRUE),"")</f>
        <v/>
      </c>
      <c r="J1020" s="159">
        <f>IFERROR((B1020/B1007)^4-1-D1020/100,"")</f>
        <v/>
      </c>
    </row>
    <row r="1021">
      <c r="A1021" s="10" t="n">
        <v>42566</v>
      </c>
      <c r="B1021" s="13">
        <f>IF(VLOOKUP(A1021,SP500相关数据!$B$11:$C$24727,2,TRUE)&lt;&gt;"",VLOOKUP(A1021,SP500相关数据!$B$11:$C$24727,2,TRUE),IF(VLOOKUP(A1021-1,SP500相关数据!$B$11:$C$24727,2,TRUE)&lt;&gt;"",VLOOKUP(A1021-1,SP500相关数据!$B$11:$C$24727,2,TRUE),VLOOKUP(A1021-2,SP500相关数据!$B$11:$C$24727,2,TRUE)))</f>
        <v/>
      </c>
      <c r="C1021" s="13">
        <f>IFERROR(IF(VLOOKUP(A1021,SP500相关数据!$B$11:$E$24727,4,TRUE)&lt;&gt;"",VLOOKUP(A1021,SP500相关数据!$B$11:$E$24727,4,TRUE),IF(VLOOKUP(A1021-1,SP500相关数据!$B$11:$E$24727,4,TRUE)&lt;&gt;"",VLOOKUP(A1021-1,SP500相关数据!$B$11:$E$24727,4,TRUE),VLOOKUP(A1021-2,SP500相关数据!$B$11:$E$24727,4,TRUE))),"")</f>
        <v/>
      </c>
      <c r="D1021" s="13">
        <f>IF(VLOOKUP(A1021,高收益利差!$A:$B,2,TRUE)&lt;&gt;"",VLOOKUP(A1021,高收益利差!$A:$B,2,TRUE),IF(VLOOKUP(A1021-1,高收益利差!$A:$B,2,TRUE)&lt;&gt;"",VLOOKUP(A1021-1,高收益利差!$A:$B,2,TRUE),VLOOKUP(A1021-2,高收益利差!$A:$B,2,TRUE)))</f>
        <v/>
      </c>
      <c r="E1021" s="13">
        <f>IFERROR(VLOOKUP(A1021,'10Y2Y'!$A:$B,2,TRUE),"")</f>
        <v/>
      </c>
      <c r="F1021">
        <f>IFERROR(D1021-D1008,"")</f>
        <v/>
      </c>
      <c r="G1021">
        <f>IFERROR(B1021/AVERAGE(B982:B1021)-1,"")</f>
        <v/>
      </c>
      <c r="H1021">
        <f>IF(B1021="","",IFERROR(AVERAGE(B982:B1021)/AVERAGE(B969:B1008)-1,""))</f>
        <v/>
      </c>
      <c r="I1021">
        <f>IFERROR(VLOOKUP(A1021,'Sahm Rule'!$A:$B,2,TRUE),"")</f>
        <v/>
      </c>
      <c r="J1021" s="159">
        <f>IFERROR((B1021/B1008)^4-1-D1021/100,"")</f>
        <v/>
      </c>
    </row>
    <row r="1022">
      <c r="A1022" s="10" t="n">
        <v>42573</v>
      </c>
      <c r="B1022" s="13">
        <f>IF(VLOOKUP(A1022,SP500相关数据!$B$11:$C$24727,2,TRUE)&lt;&gt;"",VLOOKUP(A1022,SP500相关数据!$B$11:$C$24727,2,TRUE),IF(VLOOKUP(A1022-1,SP500相关数据!$B$11:$C$24727,2,TRUE)&lt;&gt;"",VLOOKUP(A1022-1,SP500相关数据!$B$11:$C$24727,2,TRUE),VLOOKUP(A1022-2,SP500相关数据!$B$11:$C$24727,2,TRUE)))</f>
        <v/>
      </c>
      <c r="C1022" s="13">
        <f>IFERROR(IF(VLOOKUP(A1022,SP500相关数据!$B$11:$E$24727,4,TRUE)&lt;&gt;"",VLOOKUP(A1022,SP500相关数据!$B$11:$E$24727,4,TRUE),IF(VLOOKUP(A1022-1,SP500相关数据!$B$11:$E$24727,4,TRUE)&lt;&gt;"",VLOOKUP(A1022-1,SP500相关数据!$B$11:$E$24727,4,TRUE),VLOOKUP(A1022-2,SP500相关数据!$B$11:$E$24727,4,TRUE))),"")</f>
        <v/>
      </c>
      <c r="D1022" s="13">
        <f>IF(VLOOKUP(A1022,高收益利差!$A:$B,2,TRUE)&lt;&gt;"",VLOOKUP(A1022,高收益利差!$A:$B,2,TRUE),IF(VLOOKUP(A1022-1,高收益利差!$A:$B,2,TRUE)&lt;&gt;"",VLOOKUP(A1022-1,高收益利差!$A:$B,2,TRUE),VLOOKUP(A1022-2,高收益利差!$A:$B,2,TRUE)))</f>
        <v/>
      </c>
      <c r="E1022" s="13">
        <f>IFERROR(VLOOKUP(A1022,'10Y2Y'!$A:$B,2,TRUE),"")</f>
        <v/>
      </c>
      <c r="F1022">
        <f>IFERROR(D1022-D1009,"")</f>
        <v/>
      </c>
      <c r="G1022">
        <f>IFERROR(B1022/AVERAGE(B983:B1022)-1,"")</f>
        <v/>
      </c>
      <c r="H1022">
        <f>IF(B1022="","",IFERROR(AVERAGE(B983:B1022)/AVERAGE(B970:B1009)-1,""))</f>
        <v/>
      </c>
      <c r="I1022">
        <f>IFERROR(VLOOKUP(A1022,'Sahm Rule'!$A:$B,2,TRUE),"")</f>
        <v/>
      </c>
      <c r="J1022" s="159">
        <f>IFERROR((B1022/B1009)^4-1-D1022/100,"")</f>
        <v/>
      </c>
    </row>
    <row r="1023">
      <c r="A1023" s="10" t="n">
        <v>42580</v>
      </c>
      <c r="B1023" s="13">
        <f>IF(VLOOKUP(A1023,SP500相关数据!$B$11:$C$24727,2,TRUE)&lt;&gt;"",VLOOKUP(A1023,SP500相关数据!$B$11:$C$24727,2,TRUE),IF(VLOOKUP(A1023-1,SP500相关数据!$B$11:$C$24727,2,TRUE)&lt;&gt;"",VLOOKUP(A1023-1,SP500相关数据!$B$11:$C$24727,2,TRUE),VLOOKUP(A1023-2,SP500相关数据!$B$11:$C$24727,2,TRUE)))</f>
        <v/>
      </c>
      <c r="C1023" s="13">
        <f>IFERROR(IF(VLOOKUP(A1023,SP500相关数据!$B$11:$E$24727,4,TRUE)&lt;&gt;"",VLOOKUP(A1023,SP500相关数据!$B$11:$E$24727,4,TRUE),IF(VLOOKUP(A1023-1,SP500相关数据!$B$11:$E$24727,4,TRUE)&lt;&gt;"",VLOOKUP(A1023-1,SP500相关数据!$B$11:$E$24727,4,TRUE),VLOOKUP(A1023-2,SP500相关数据!$B$11:$E$24727,4,TRUE))),"")</f>
        <v/>
      </c>
      <c r="D1023" s="13">
        <f>IF(VLOOKUP(A1023,高收益利差!$A:$B,2,TRUE)&lt;&gt;"",VLOOKUP(A1023,高收益利差!$A:$B,2,TRUE),IF(VLOOKUP(A1023-1,高收益利差!$A:$B,2,TRUE)&lt;&gt;"",VLOOKUP(A1023-1,高收益利差!$A:$B,2,TRUE),VLOOKUP(A1023-2,高收益利差!$A:$B,2,TRUE)))</f>
        <v/>
      </c>
      <c r="E1023" s="13">
        <f>IFERROR(VLOOKUP(A1023,'10Y2Y'!$A:$B,2,TRUE),"")</f>
        <v/>
      </c>
      <c r="F1023">
        <f>IFERROR(D1023-D1010,"")</f>
        <v/>
      </c>
      <c r="G1023">
        <f>IFERROR(B1023/AVERAGE(B984:B1023)-1,"")</f>
        <v/>
      </c>
      <c r="H1023">
        <f>IF(B1023="","",IFERROR(AVERAGE(B984:B1023)/AVERAGE(B971:B1010)-1,""))</f>
        <v/>
      </c>
      <c r="I1023">
        <f>IFERROR(VLOOKUP(A1023,'Sahm Rule'!$A:$B,2,TRUE),"")</f>
        <v/>
      </c>
      <c r="J1023" s="159">
        <f>IFERROR((B1023/B1010)^4-1-D1023/100,"")</f>
        <v/>
      </c>
    </row>
    <row r="1024">
      <c r="A1024" s="10" t="n">
        <v>42587</v>
      </c>
      <c r="B1024" s="13">
        <f>IF(VLOOKUP(A1024,SP500相关数据!$B$11:$C$24727,2,TRUE)&lt;&gt;"",VLOOKUP(A1024,SP500相关数据!$B$11:$C$24727,2,TRUE),IF(VLOOKUP(A1024-1,SP500相关数据!$B$11:$C$24727,2,TRUE)&lt;&gt;"",VLOOKUP(A1024-1,SP500相关数据!$B$11:$C$24727,2,TRUE),VLOOKUP(A1024-2,SP500相关数据!$B$11:$C$24727,2,TRUE)))</f>
        <v/>
      </c>
      <c r="C1024" s="13">
        <f>IFERROR(IF(VLOOKUP(A1024,SP500相关数据!$B$11:$E$24727,4,TRUE)&lt;&gt;"",VLOOKUP(A1024,SP500相关数据!$B$11:$E$24727,4,TRUE),IF(VLOOKUP(A1024-1,SP500相关数据!$B$11:$E$24727,4,TRUE)&lt;&gt;"",VLOOKUP(A1024-1,SP500相关数据!$B$11:$E$24727,4,TRUE),VLOOKUP(A1024-2,SP500相关数据!$B$11:$E$24727,4,TRUE))),"")</f>
        <v/>
      </c>
      <c r="D1024" s="13">
        <f>IF(VLOOKUP(A1024,高收益利差!$A:$B,2,TRUE)&lt;&gt;"",VLOOKUP(A1024,高收益利差!$A:$B,2,TRUE),IF(VLOOKUP(A1024-1,高收益利差!$A:$B,2,TRUE)&lt;&gt;"",VLOOKUP(A1024-1,高收益利差!$A:$B,2,TRUE),VLOOKUP(A1024-2,高收益利差!$A:$B,2,TRUE)))</f>
        <v/>
      </c>
      <c r="E1024" s="13">
        <f>IFERROR(VLOOKUP(A1024,'10Y2Y'!$A:$B,2,TRUE),"")</f>
        <v/>
      </c>
      <c r="F1024">
        <f>IFERROR(D1024-D1011,"")</f>
        <v/>
      </c>
      <c r="G1024">
        <f>IFERROR(B1024/AVERAGE(B985:B1024)-1,"")</f>
        <v/>
      </c>
      <c r="H1024">
        <f>IF(B1024="","",IFERROR(AVERAGE(B985:B1024)/AVERAGE(B972:B1011)-1,""))</f>
        <v/>
      </c>
      <c r="I1024">
        <f>IFERROR(VLOOKUP(A1024,'Sahm Rule'!$A:$B,2,TRUE),"")</f>
        <v/>
      </c>
      <c r="J1024" s="159">
        <f>IFERROR((B1024/B1011)^4-1-D1024/100,"")</f>
        <v/>
      </c>
    </row>
    <row r="1025">
      <c r="A1025" s="10" t="n">
        <v>42594</v>
      </c>
      <c r="B1025" s="13">
        <f>IF(VLOOKUP(A1025,SP500相关数据!$B$11:$C$24727,2,TRUE)&lt;&gt;"",VLOOKUP(A1025,SP500相关数据!$B$11:$C$24727,2,TRUE),IF(VLOOKUP(A1025-1,SP500相关数据!$B$11:$C$24727,2,TRUE)&lt;&gt;"",VLOOKUP(A1025-1,SP500相关数据!$B$11:$C$24727,2,TRUE),VLOOKUP(A1025-2,SP500相关数据!$B$11:$C$24727,2,TRUE)))</f>
        <v/>
      </c>
      <c r="C1025" s="13">
        <f>IFERROR(IF(VLOOKUP(A1025,SP500相关数据!$B$11:$E$24727,4,TRUE)&lt;&gt;"",VLOOKUP(A1025,SP500相关数据!$B$11:$E$24727,4,TRUE),IF(VLOOKUP(A1025-1,SP500相关数据!$B$11:$E$24727,4,TRUE)&lt;&gt;"",VLOOKUP(A1025-1,SP500相关数据!$B$11:$E$24727,4,TRUE),VLOOKUP(A1025-2,SP500相关数据!$B$11:$E$24727,4,TRUE))),"")</f>
        <v/>
      </c>
      <c r="D1025" s="13">
        <f>IF(VLOOKUP(A1025,高收益利差!$A:$B,2,TRUE)&lt;&gt;"",VLOOKUP(A1025,高收益利差!$A:$B,2,TRUE),IF(VLOOKUP(A1025-1,高收益利差!$A:$B,2,TRUE)&lt;&gt;"",VLOOKUP(A1025-1,高收益利差!$A:$B,2,TRUE),VLOOKUP(A1025-2,高收益利差!$A:$B,2,TRUE)))</f>
        <v/>
      </c>
      <c r="E1025" s="13">
        <f>IFERROR(VLOOKUP(A1025,'10Y2Y'!$A:$B,2,TRUE),"")</f>
        <v/>
      </c>
      <c r="F1025">
        <f>IFERROR(D1025-D1012,"")</f>
        <v/>
      </c>
      <c r="G1025">
        <f>IFERROR(B1025/AVERAGE(B986:B1025)-1,"")</f>
        <v/>
      </c>
      <c r="H1025">
        <f>IF(B1025="","",IFERROR(AVERAGE(B986:B1025)/AVERAGE(B973:B1012)-1,""))</f>
        <v/>
      </c>
      <c r="I1025">
        <f>IFERROR(VLOOKUP(A1025,'Sahm Rule'!$A:$B,2,TRUE),"")</f>
        <v/>
      </c>
      <c r="J1025" s="159">
        <f>IFERROR((B1025/B1012)^4-1-D1025/100,"")</f>
        <v/>
      </c>
    </row>
    <row r="1026">
      <c r="A1026" s="10" t="n">
        <v>42601</v>
      </c>
      <c r="B1026" s="13">
        <f>IF(VLOOKUP(A1026,SP500相关数据!$B$11:$C$24727,2,TRUE)&lt;&gt;"",VLOOKUP(A1026,SP500相关数据!$B$11:$C$24727,2,TRUE),IF(VLOOKUP(A1026-1,SP500相关数据!$B$11:$C$24727,2,TRUE)&lt;&gt;"",VLOOKUP(A1026-1,SP500相关数据!$B$11:$C$24727,2,TRUE),VLOOKUP(A1026-2,SP500相关数据!$B$11:$C$24727,2,TRUE)))</f>
        <v/>
      </c>
      <c r="C1026" s="13">
        <f>IFERROR(IF(VLOOKUP(A1026,SP500相关数据!$B$11:$E$24727,4,TRUE)&lt;&gt;"",VLOOKUP(A1026,SP500相关数据!$B$11:$E$24727,4,TRUE),IF(VLOOKUP(A1026-1,SP500相关数据!$B$11:$E$24727,4,TRUE)&lt;&gt;"",VLOOKUP(A1026-1,SP500相关数据!$B$11:$E$24727,4,TRUE),VLOOKUP(A1026-2,SP500相关数据!$B$11:$E$24727,4,TRUE))),"")</f>
        <v/>
      </c>
      <c r="D1026" s="13">
        <f>IF(VLOOKUP(A1026,高收益利差!$A:$B,2,TRUE)&lt;&gt;"",VLOOKUP(A1026,高收益利差!$A:$B,2,TRUE),IF(VLOOKUP(A1026-1,高收益利差!$A:$B,2,TRUE)&lt;&gt;"",VLOOKUP(A1026-1,高收益利差!$A:$B,2,TRUE),VLOOKUP(A1026-2,高收益利差!$A:$B,2,TRUE)))</f>
        <v/>
      </c>
      <c r="E1026" s="13">
        <f>IFERROR(VLOOKUP(A1026,'10Y2Y'!$A:$B,2,TRUE),"")</f>
        <v/>
      </c>
      <c r="F1026">
        <f>IFERROR(D1026-D1013,"")</f>
        <v/>
      </c>
      <c r="G1026">
        <f>IFERROR(B1026/AVERAGE(B987:B1026)-1,"")</f>
        <v/>
      </c>
      <c r="H1026">
        <f>IF(B1026="","",IFERROR(AVERAGE(B987:B1026)/AVERAGE(B974:B1013)-1,""))</f>
        <v/>
      </c>
      <c r="I1026">
        <f>IFERROR(VLOOKUP(A1026,'Sahm Rule'!$A:$B,2,TRUE),"")</f>
        <v/>
      </c>
      <c r="J1026" s="159">
        <f>IFERROR((B1026/B1013)^4-1-D1026/100,"")</f>
        <v/>
      </c>
    </row>
    <row r="1027">
      <c r="A1027" s="10" t="n">
        <v>42608</v>
      </c>
      <c r="B1027" s="13">
        <f>IF(VLOOKUP(A1027,SP500相关数据!$B$11:$C$24727,2,TRUE)&lt;&gt;"",VLOOKUP(A1027,SP500相关数据!$B$11:$C$24727,2,TRUE),IF(VLOOKUP(A1027-1,SP500相关数据!$B$11:$C$24727,2,TRUE)&lt;&gt;"",VLOOKUP(A1027-1,SP500相关数据!$B$11:$C$24727,2,TRUE),VLOOKUP(A1027-2,SP500相关数据!$B$11:$C$24727,2,TRUE)))</f>
        <v/>
      </c>
      <c r="C1027" s="13">
        <f>IFERROR(IF(VLOOKUP(A1027,SP500相关数据!$B$11:$E$24727,4,TRUE)&lt;&gt;"",VLOOKUP(A1027,SP500相关数据!$B$11:$E$24727,4,TRUE),IF(VLOOKUP(A1027-1,SP500相关数据!$B$11:$E$24727,4,TRUE)&lt;&gt;"",VLOOKUP(A1027-1,SP500相关数据!$B$11:$E$24727,4,TRUE),VLOOKUP(A1027-2,SP500相关数据!$B$11:$E$24727,4,TRUE))),"")</f>
        <v/>
      </c>
      <c r="D1027" s="13">
        <f>IF(VLOOKUP(A1027,高收益利差!$A:$B,2,TRUE)&lt;&gt;"",VLOOKUP(A1027,高收益利差!$A:$B,2,TRUE),IF(VLOOKUP(A1027-1,高收益利差!$A:$B,2,TRUE)&lt;&gt;"",VLOOKUP(A1027-1,高收益利差!$A:$B,2,TRUE),VLOOKUP(A1027-2,高收益利差!$A:$B,2,TRUE)))</f>
        <v/>
      </c>
      <c r="E1027" s="13">
        <f>IFERROR(VLOOKUP(A1027,'10Y2Y'!$A:$B,2,TRUE),"")</f>
        <v/>
      </c>
      <c r="F1027">
        <f>IFERROR(D1027-D1014,"")</f>
        <v/>
      </c>
      <c r="G1027">
        <f>IFERROR(B1027/AVERAGE(B988:B1027)-1,"")</f>
        <v/>
      </c>
      <c r="H1027">
        <f>IF(B1027="","",IFERROR(AVERAGE(B988:B1027)/AVERAGE(B975:B1014)-1,""))</f>
        <v/>
      </c>
      <c r="I1027">
        <f>IFERROR(VLOOKUP(A1027,'Sahm Rule'!$A:$B,2,TRUE),"")</f>
        <v/>
      </c>
      <c r="J1027" s="159">
        <f>IFERROR((B1027/B1014)^4-1-D1027/100,"")</f>
        <v/>
      </c>
    </row>
    <row r="1028">
      <c r="A1028" s="10" t="n">
        <v>42615</v>
      </c>
      <c r="B1028" s="13">
        <f>IF(VLOOKUP(A1028,SP500相关数据!$B$11:$C$24727,2,TRUE)&lt;&gt;"",VLOOKUP(A1028,SP500相关数据!$B$11:$C$24727,2,TRUE),IF(VLOOKUP(A1028-1,SP500相关数据!$B$11:$C$24727,2,TRUE)&lt;&gt;"",VLOOKUP(A1028-1,SP500相关数据!$B$11:$C$24727,2,TRUE),VLOOKUP(A1028-2,SP500相关数据!$B$11:$C$24727,2,TRUE)))</f>
        <v/>
      </c>
      <c r="C1028" s="13">
        <f>IFERROR(IF(VLOOKUP(A1028,SP500相关数据!$B$11:$E$24727,4,TRUE)&lt;&gt;"",VLOOKUP(A1028,SP500相关数据!$B$11:$E$24727,4,TRUE),IF(VLOOKUP(A1028-1,SP500相关数据!$B$11:$E$24727,4,TRUE)&lt;&gt;"",VLOOKUP(A1028-1,SP500相关数据!$B$11:$E$24727,4,TRUE),VLOOKUP(A1028-2,SP500相关数据!$B$11:$E$24727,4,TRUE))),"")</f>
        <v/>
      </c>
      <c r="D1028" s="13">
        <f>IF(VLOOKUP(A1028,高收益利差!$A:$B,2,TRUE)&lt;&gt;"",VLOOKUP(A1028,高收益利差!$A:$B,2,TRUE),IF(VLOOKUP(A1028-1,高收益利差!$A:$B,2,TRUE)&lt;&gt;"",VLOOKUP(A1028-1,高收益利差!$A:$B,2,TRUE),VLOOKUP(A1028-2,高收益利差!$A:$B,2,TRUE)))</f>
        <v/>
      </c>
      <c r="E1028" s="13">
        <f>IFERROR(VLOOKUP(A1028,'10Y2Y'!$A:$B,2,TRUE),"")</f>
        <v/>
      </c>
      <c r="F1028">
        <f>IFERROR(D1028-D1015,"")</f>
        <v/>
      </c>
      <c r="G1028">
        <f>IFERROR(B1028/AVERAGE(B989:B1028)-1,"")</f>
        <v/>
      </c>
      <c r="H1028">
        <f>IF(B1028="","",IFERROR(AVERAGE(B989:B1028)/AVERAGE(B976:B1015)-1,""))</f>
        <v/>
      </c>
      <c r="I1028">
        <f>IFERROR(VLOOKUP(A1028,'Sahm Rule'!$A:$B,2,TRUE),"")</f>
        <v/>
      </c>
      <c r="J1028" s="159">
        <f>IFERROR((B1028/B1015)^4-1-D1028/100,"")</f>
        <v/>
      </c>
    </row>
    <row r="1029">
      <c r="A1029" s="10" t="n">
        <v>42622</v>
      </c>
      <c r="B1029" s="13">
        <f>IF(VLOOKUP(A1029,SP500相关数据!$B$11:$C$24727,2,TRUE)&lt;&gt;"",VLOOKUP(A1029,SP500相关数据!$B$11:$C$24727,2,TRUE),IF(VLOOKUP(A1029-1,SP500相关数据!$B$11:$C$24727,2,TRUE)&lt;&gt;"",VLOOKUP(A1029-1,SP500相关数据!$B$11:$C$24727,2,TRUE),VLOOKUP(A1029-2,SP500相关数据!$B$11:$C$24727,2,TRUE)))</f>
        <v/>
      </c>
      <c r="C1029" s="13">
        <f>IFERROR(IF(VLOOKUP(A1029,SP500相关数据!$B$11:$E$24727,4,TRUE)&lt;&gt;"",VLOOKUP(A1029,SP500相关数据!$B$11:$E$24727,4,TRUE),IF(VLOOKUP(A1029-1,SP500相关数据!$B$11:$E$24727,4,TRUE)&lt;&gt;"",VLOOKUP(A1029-1,SP500相关数据!$B$11:$E$24727,4,TRUE),VLOOKUP(A1029-2,SP500相关数据!$B$11:$E$24727,4,TRUE))),"")</f>
        <v/>
      </c>
      <c r="D1029" s="13">
        <f>IF(VLOOKUP(A1029,高收益利差!$A:$B,2,TRUE)&lt;&gt;"",VLOOKUP(A1029,高收益利差!$A:$B,2,TRUE),IF(VLOOKUP(A1029-1,高收益利差!$A:$B,2,TRUE)&lt;&gt;"",VLOOKUP(A1029-1,高收益利差!$A:$B,2,TRUE),VLOOKUP(A1029-2,高收益利差!$A:$B,2,TRUE)))</f>
        <v/>
      </c>
      <c r="E1029" s="13">
        <f>IFERROR(VLOOKUP(A1029,'10Y2Y'!$A:$B,2,TRUE),"")</f>
        <v/>
      </c>
      <c r="F1029">
        <f>IFERROR(D1029-D1016,"")</f>
        <v/>
      </c>
      <c r="G1029">
        <f>IFERROR(B1029/AVERAGE(B990:B1029)-1,"")</f>
        <v/>
      </c>
      <c r="H1029">
        <f>IF(B1029="","",IFERROR(AVERAGE(B990:B1029)/AVERAGE(B977:B1016)-1,""))</f>
        <v/>
      </c>
      <c r="I1029">
        <f>IFERROR(VLOOKUP(A1029,'Sahm Rule'!$A:$B,2,TRUE),"")</f>
        <v/>
      </c>
      <c r="J1029" s="159">
        <f>IFERROR((B1029/B1016)^4-1-D1029/100,"")</f>
        <v/>
      </c>
    </row>
    <row r="1030">
      <c r="A1030" s="10" t="n">
        <v>42629</v>
      </c>
      <c r="B1030" s="13">
        <f>IF(VLOOKUP(A1030,SP500相关数据!$B$11:$C$24727,2,TRUE)&lt;&gt;"",VLOOKUP(A1030,SP500相关数据!$B$11:$C$24727,2,TRUE),IF(VLOOKUP(A1030-1,SP500相关数据!$B$11:$C$24727,2,TRUE)&lt;&gt;"",VLOOKUP(A1030-1,SP500相关数据!$B$11:$C$24727,2,TRUE),VLOOKUP(A1030-2,SP500相关数据!$B$11:$C$24727,2,TRUE)))</f>
        <v/>
      </c>
      <c r="C1030" s="13">
        <f>IFERROR(IF(VLOOKUP(A1030,SP500相关数据!$B$11:$E$24727,4,TRUE)&lt;&gt;"",VLOOKUP(A1030,SP500相关数据!$B$11:$E$24727,4,TRUE),IF(VLOOKUP(A1030-1,SP500相关数据!$B$11:$E$24727,4,TRUE)&lt;&gt;"",VLOOKUP(A1030-1,SP500相关数据!$B$11:$E$24727,4,TRUE),VLOOKUP(A1030-2,SP500相关数据!$B$11:$E$24727,4,TRUE))),"")</f>
        <v/>
      </c>
      <c r="D1030" s="13">
        <f>IF(VLOOKUP(A1030,高收益利差!$A:$B,2,TRUE)&lt;&gt;"",VLOOKUP(A1030,高收益利差!$A:$B,2,TRUE),IF(VLOOKUP(A1030-1,高收益利差!$A:$B,2,TRUE)&lt;&gt;"",VLOOKUP(A1030-1,高收益利差!$A:$B,2,TRUE),VLOOKUP(A1030-2,高收益利差!$A:$B,2,TRUE)))</f>
        <v/>
      </c>
      <c r="E1030" s="13">
        <f>IFERROR(VLOOKUP(A1030,'10Y2Y'!$A:$B,2,TRUE),"")</f>
        <v/>
      </c>
      <c r="F1030">
        <f>IFERROR(D1030-D1017,"")</f>
        <v/>
      </c>
      <c r="G1030">
        <f>IFERROR(B1030/AVERAGE(B991:B1030)-1,"")</f>
        <v/>
      </c>
      <c r="H1030">
        <f>IF(B1030="","",IFERROR(AVERAGE(B991:B1030)/AVERAGE(B978:B1017)-1,""))</f>
        <v/>
      </c>
      <c r="I1030">
        <f>IFERROR(VLOOKUP(A1030,'Sahm Rule'!$A:$B,2,TRUE),"")</f>
        <v/>
      </c>
      <c r="J1030" s="159">
        <f>IFERROR((B1030/B1017)^4-1-D1030/100,"")</f>
        <v/>
      </c>
    </row>
    <row r="1031">
      <c r="A1031" s="10" t="n">
        <v>42636</v>
      </c>
      <c r="B1031" s="13">
        <f>IF(VLOOKUP(A1031,SP500相关数据!$B$11:$C$24727,2,TRUE)&lt;&gt;"",VLOOKUP(A1031,SP500相关数据!$B$11:$C$24727,2,TRUE),IF(VLOOKUP(A1031-1,SP500相关数据!$B$11:$C$24727,2,TRUE)&lt;&gt;"",VLOOKUP(A1031-1,SP500相关数据!$B$11:$C$24727,2,TRUE),VLOOKUP(A1031-2,SP500相关数据!$B$11:$C$24727,2,TRUE)))</f>
        <v/>
      </c>
      <c r="C1031" s="13">
        <f>IFERROR(IF(VLOOKUP(A1031,SP500相关数据!$B$11:$E$24727,4,TRUE)&lt;&gt;"",VLOOKUP(A1031,SP500相关数据!$B$11:$E$24727,4,TRUE),IF(VLOOKUP(A1031-1,SP500相关数据!$B$11:$E$24727,4,TRUE)&lt;&gt;"",VLOOKUP(A1031-1,SP500相关数据!$B$11:$E$24727,4,TRUE),VLOOKUP(A1031-2,SP500相关数据!$B$11:$E$24727,4,TRUE))),"")</f>
        <v/>
      </c>
      <c r="D1031" s="13">
        <f>IF(VLOOKUP(A1031,高收益利差!$A:$B,2,TRUE)&lt;&gt;"",VLOOKUP(A1031,高收益利差!$A:$B,2,TRUE),IF(VLOOKUP(A1031-1,高收益利差!$A:$B,2,TRUE)&lt;&gt;"",VLOOKUP(A1031-1,高收益利差!$A:$B,2,TRUE),VLOOKUP(A1031-2,高收益利差!$A:$B,2,TRUE)))</f>
        <v/>
      </c>
      <c r="E1031" s="13">
        <f>IFERROR(VLOOKUP(A1031,'10Y2Y'!$A:$B,2,TRUE),"")</f>
        <v/>
      </c>
      <c r="F1031">
        <f>IFERROR(D1031-D1018,"")</f>
        <v/>
      </c>
      <c r="G1031">
        <f>IFERROR(B1031/AVERAGE(B992:B1031)-1,"")</f>
        <v/>
      </c>
      <c r="H1031">
        <f>IF(B1031="","",IFERROR(AVERAGE(B992:B1031)/AVERAGE(B979:B1018)-1,""))</f>
        <v/>
      </c>
      <c r="I1031">
        <f>IFERROR(VLOOKUP(A1031,'Sahm Rule'!$A:$B,2,TRUE),"")</f>
        <v/>
      </c>
      <c r="J1031" s="159">
        <f>IFERROR((B1031/B1018)^4-1-D1031/100,"")</f>
        <v/>
      </c>
    </row>
    <row r="1032">
      <c r="A1032" s="10" t="n">
        <v>42643</v>
      </c>
      <c r="B1032" s="13">
        <f>IF(VLOOKUP(A1032,SP500相关数据!$B$11:$C$24727,2,TRUE)&lt;&gt;"",VLOOKUP(A1032,SP500相关数据!$B$11:$C$24727,2,TRUE),IF(VLOOKUP(A1032-1,SP500相关数据!$B$11:$C$24727,2,TRUE)&lt;&gt;"",VLOOKUP(A1032-1,SP500相关数据!$B$11:$C$24727,2,TRUE),VLOOKUP(A1032-2,SP500相关数据!$B$11:$C$24727,2,TRUE)))</f>
        <v/>
      </c>
      <c r="C1032" s="13">
        <f>IFERROR(IF(VLOOKUP(A1032,SP500相关数据!$B$11:$E$24727,4,TRUE)&lt;&gt;"",VLOOKUP(A1032,SP500相关数据!$B$11:$E$24727,4,TRUE),IF(VLOOKUP(A1032-1,SP500相关数据!$B$11:$E$24727,4,TRUE)&lt;&gt;"",VLOOKUP(A1032-1,SP500相关数据!$B$11:$E$24727,4,TRUE),VLOOKUP(A1032-2,SP500相关数据!$B$11:$E$24727,4,TRUE))),"")</f>
        <v/>
      </c>
      <c r="D1032" s="13">
        <f>IF(VLOOKUP(A1032,高收益利差!$A:$B,2,TRUE)&lt;&gt;"",VLOOKUP(A1032,高收益利差!$A:$B,2,TRUE),IF(VLOOKUP(A1032-1,高收益利差!$A:$B,2,TRUE)&lt;&gt;"",VLOOKUP(A1032-1,高收益利差!$A:$B,2,TRUE),VLOOKUP(A1032-2,高收益利差!$A:$B,2,TRUE)))</f>
        <v/>
      </c>
      <c r="E1032" s="13">
        <f>IFERROR(VLOOKUP(A1032,'10Y2Y'!$A:$B,2,TRUE),"")</f>
        <v/>
      </c>
      <c r="F1032">
        <f>IFERROR(D1032-D1019,"")</f>
        <v/>
      </c>
      <c r="G1032">
        <f>IFERROR(B1032/AVERAGE(B993:B1032)-1,"")</f>
        <v/>
      </c>
      <c r="H1032">
        <f>IF(B1032="","",IFERROR(AVERAGE(B993:B1032)/AVERAGE(B980:B1019)-1,""))</f>
        <v/>
      </c>
      <c r="I1032">
        <f>IFERROR(VLOOKUP(A1032,'Sahm Rule'!$A:$B,2,TRUE),"")</f>
        <v/>
      </c>
      <c r="J1032" s="159">
        <f>IFERROR((B1032/B1019)^4-1-D1032/100,"")</f>
        <v/>
      </c>
    </row>
    <row r="1033">
      <c r="A1033" s="10" t="n">
        <v>42650</v>
      </c>
      <c r="B1033" s="13">
        <f>IF(VLOOKUP(A1033,SP500相关数据!$B$11:$C$24727,2,TRUE)&lt;&gt;"",VLOOKUP(A1033,SP500相关数据!$B$11:$C$24727,2,TRUE),IF(VLOOKUP(A1033-1,SP500相关数据!$B$11:$C$24727,2,TRUE)&lt;&gt;"",VLOOKUP(A1033-1,SP500相关数据!$B$11:$C$24727,2,TRUE),VLOOKUP(A1033-2,SP500相关数据!$B$11:$C$24727,2,TRUE)))</f>
        <v/>
      </c>
      <c r="C1033" s="13">
        <f>IFERROR(IF(VLOOKUP(A1033,SP500相关数据!$B$11:$E$24727,4,TRUE)&lt;&gt;"",VLOOKUP(A1033,SP500相关数据!$B$11:$E$24727,4,TRUE),IF(VLOOKUP(A1033-1,SP500相关数据!$B$11:$E$24727,4,TRUE)&lt;&gt;"",VLOOKUP(A1033-1,SP500相关数据!$B$11:$E$24727,4,TRUE),VLOOKUP(A1033-2,SP500相关数据!$B$11:$E$24727,4,TRUE))),"")</f>
        <v/>
      </c>
      <c r="D1033" s="13">
        <f>IF(VLOOKUP(A1033,高收益利差!$A:$B,2,TRUE)&lt;&gt;"",VLOOKUP(A1033,高收益利差!$A:$B,2,TRUE),IF(VLOOKUP(A1033-1,高收益利差!$A:$B,2,TRUE)&lt;&gt;"",VLOOKUP(A1033-1,高收益利差!$A:$B,2,TRUE),VLOOKUP(A1033-2,高收益利差!$A:$B,2,TRUE)))</f>
        <v/>
      </c>
      <c r="E1033" s="13">
        <f>IFERROR(VLOOKUP(A1033,'10Y2Y'!$A:$B,2,TRUE),"")</f>
        <v/>
      </c>
      <c r="F1033">
        <f>IFERROR(D1033-D1020,"")</f>
        <v/>
      </c>
      <c r="G1033">
        <f>IFERROR(B1033/AVERAGE(B994:B1033)-1,"")</f>
        <v/>
      </c>
      <c r="H1033">
        <f>IF(B1033="","",IFERROR(AVERAGE(B994:B1033)/AVERAGE(B981:B1020)-1,""))</f>
        <v/>
      </c>
      <c r="I1033">
        <f>IFERROR(VLOOKUP(A1033,'Sahm Rule'!$A:$B,2,TRUE),"")</f>
        <v/>
      </c>
      <c r="J1033" s="159">
        <f>IFERROR((B1033/B1020)^4-1-D1033/100,"")</f>
        <v/>
      </c>
    </row>
    <row r="1034">
      <c r="A1034" s="10" t="n">
        <v>42657</v>
      </c>
      <c r="B1034" s="13">
        <f>IF(VLOOKUP(A1034,SP500相关数据!$B$11:$C$24727,2,TRUE)&lt;&gt;"",VLOOKUP(A1034,SP500相关数据!$B$11:$C$24727,2,TRUE),IF(VLOOKUP(A1034-1,SP500相关数据!$B$11:$C$24727,2,TRUE)&lt;&gt;"",VLOOKUP(A1034-1,SP500相关数据!$B$11:$C$24727,2,TRUE),VLOOKUP(A1034-2,SP500相关数据!$B$11:$C$24727,2,TRUE)))</f>
        <v/>
      </c>
      <c r="C1034" s="13">
        <f>IFERROR(IF(VLOOKUP(A1034,SP500相关数据!$B$11:$E$24727,4,TRUE)&lt;&gt;"",VLOOKUP(A1034,SP500相关数据!$B$11:$E$24727,4,TRUE),IF(VLOOKUP(A1034-1,SP500相关数据!$B$11:$E$24727,4,TRUE)&lt;&gt;"",VLOOKUP(A1034-1,SP500相关数据!$B$11:$E$24727,4,TRUE),VLOOKUP(A1034-2,SP500相关数据!$B$11:$E$24727,4,TRUE))),"")</f>
        <v/>
      </c>
      <c r="D1034" s="13">
        <f>IF(VLOOKUP(A1034,高收益利差!$A:$B,2,TRUE)&lt;&gt;"",VLOOKUP(A1034,高收益利差!$A:$B,2,TRUE),IF(VLOOKUP(A1034-1,高收益利差!$A:$B,2,TRUE)&lt;&gt;"",VLOOKUP(A1034-1,高收益利差!$A:$B,2,TRUE),VLOOKUP(A1034-2,高收益利差!$A:$B,2,TRUE)))</f>
        <v/>
      </c>
      <c r="E1034" s="13">
        <f>IFERROR(VLOOKUP(A1034,'10Y2Y'!$A:$B,2,TRUE),"")</f>
        <v/>
      </c>
      <c r="F1034">
        <f>IFERROR(D1034-D1021,"")</f>
        <v/>
      </c>
      <c r="G1034">
        <f>IFERROR(B1034/AVERAGE(B995:B1034)-1,"")</f>
        <v/>
      </c>
      <c r="H1034">
        <f>IF(B1034="","",IFERROR(AVERAGE(B995:B1034)/AVERAGE(B982:B1021)-1,""))</f>
        <v/>
      </c>
      <c r="I1034">
        <f>IFERROR(VLOOKUP(A1034,'Sahm Rule'!$A:$B,2,TRUE),"")</f>
        <v/>
      </c>
      <c r="J1034" s="159">
        <f>IFERROR((B1034/B1021)^4-1-D1034/100,"")</f>
        <v/>
      </c>
    </row>
    <row r="1035">
      <c r="A1035" s="10" t="n">
        <v>42664</v>
      </c>
      <c r="B1035" s="13">
        <f>IF(VLOOKUP(A1035,SP500相关数据!$B$11:$C$24727,2,TRUE)&lt;&gt;"",VLOOKUP(A1035,SP500相关数据!$B$11:$C$24727,2,TRUE),IF(VLOOKUP(A1035-1,SP500相关数据!$B$11:$C$24727,2,TRUE)&lt;&gt;"",VLOOKUP(A1035-1,SP500相关数据!$B$11:$C$24727,2,TRUE),VLOOKUP(A1035-2,SP500相关数据!$B$11:$C$24727,2,TRUE)))</f>
        <v/>
      </c>
      <c r="C1035" s="13">
        <f>IFERROR(IF(VLOOKUP(A1035,SP500相关数据!$B$11:$E$24727,4,TRUE)&lt;&gt;"",VLOOKUP(A1035,SP500相关数据!$B$11:$E$24727,4,TRUE),IF(VLOOKUP(A1035-1,SP500相关数据!$B$11:$E$24727,4,TRUE)&lt;&gt;"",VLOOKUP(A1035-1,SP500相关数据!$B$11:$E$24727,4,TRUE),VLOOKUP(A1035-2,SP500相关数据!$B$11:$E$24727,4,TRUE))),"")</f>
        <v/>
      </c>
      <c r="D1035" s="13">
        <f>IF(VLOOKUP(A1035,高收益利差!$A:$B,2,TRUE)&lt;&gt;"",VLOOKUP(A1035,高收益利差!$A:$B,2,TRUE),IF(VLOOKUP(A1035-1,高收益利差!$A:$B,2,TRUE)&lt;&gt;"",VLOOKUP(A1035-1,高收益利差!$A:$B,2,TRUE),VLOOKUP(A1035-2,高收益利差!$A:$B,2,TRUE)))</f>
        <v/>
      </c>
      <c r="E1035" s="13">
        <f>IFERROR(VLOOKUP(A1035,'10Y2Y'!$A:$B,2,TRUE),"")</f>
        <v/>
      </c>
      <c r="F1035">
        <f>IFERROR(D1035-D1022,"")</f>
        <v/>
      </c>
      <c r="G1035">
        <f>IFERROR(B1035/AVERAGE(B996:B1035)-1,"")</f>
        <v/>
      </c>
      <c r="H1035">
        <f>IF(B1035="","",IFERROR(AVERAGE(B996:B1035)/AVERAGE(B983:B1022)-1,""))</f>
        <v/>
      </c>
      <c r="I1035">
        <f>IFERROR(VLOOKUP(A1035,'Sahm Rule'!$A:$B,2,TRUE),"")</f>
        <v/>
      </c>
      <c r="J1035" s="159">
        <f>IFERROR((B1035/B1022)^4-1-D1035/100,"")</f>
        <v/>
      </c>
    </row>
    <row r="1036">
      <c r="A1036" s="10" t="n">
        <v>42671</v>
      </c>
      <c r="B1036" s="13">
        <f>IF(VLOOKUP(A1036,SP500相关数据!$B$11:$C$24727,2,TRUE)&lt;&gt;"",VLOOKUP(A1036,SP500相关数据!$B$11:$C$24727,2,TRUE),IF(VLOOKUP(A1036-1,SP500相关数据!$B$11:$C$24727,2,TRUE)&lt;&gt;"",VLOOKUP(A1036-1,SP500相关数据!$B$11:$C$24727,2,TRUE),VLOOKUP(A1036-2,SP500相关数据!$B$11:$C$24727,2,TRUE)))</f>
        <v/>
      </c>
      <c r="C1036" s="13">
        <f>IFERROR(IF(VLOOKUP(A1036,SP500相关数据!$B$11:$E$24727,4,TRUE)&lt;&gt;"",VLOOKUP(A1036,SP500相关数据!$B$11:$E$24727,4,TRUE),IF(VLOOKUP(A1036-1,SP500相关数据!$B$11:$E$24727,4,TRUE)&lt;&gt;"",VLOOKUP(A1036-1,SP500相关数据!$B$11:$E$24727,4,TRUE),VLOOKUP(A1036-2,SP500相关数据!$B$11:$E$24727,4,TRUE))),"")</f>
        <v/>
      </c>
      <c r="D1036" s="13">
        <f>IF(VLOOKUP(A1036,高收益利差!$A:$B,2,TRUE)&lt;&gt;"",VLOOKUP(A1036,高收益利差!$A:$B,2,TRUE),IF(VLOOKUP(A1036-1,高收益利差!$A:$B,2,TRUE)&lt;&gt;"",VLOOKUP(A1036-1,高收益利差!$A:$B,2,TRUE),VLOOKUP(A1036-2,高收益利差!$A:$B,2,TRUE)))</f>
        <v/>
      </c>
      <c r="E1036" s="13">
        <f>IFERROR(VLOOKUP(A1036,'10Y2Y'!$A:$B,2,TRUE),"")</f>
        <v/>
      </c>
      <c r="F1036">
        <f>IFERROR(D1036-D1023,"")</f>
        <v/>
      </c>
      <c r="G1036">
        <f>IFERROR(B1036/AVERAGE(B997:B1036)-1,"")</f>
        <v/>
      </c>
      <c r="H1036">
        <f>IF(B1036="","",IFERROR(AVERAGE(B997:B1036)/AVERAGE(B984:B1023)-1,""))</f>
        <v/>
      </c>
      <c r="I1036">
        <f>IFERROR(VLOOKUP(A1036,'Sahm Rule'!$A:$B,2,TRUE),"")</f>
        <v/>
      </c>
      <c r="J1036" s="159">
        <f>IFERROR((B1036/B1023)^4-1-D1036/100,"")</f>
        <v/>
      </c>
    </row>
    <row r="1037">
      <c r="A1037" s="10" t="n">
        <v>42678</v>
      </c>
      <c r="B1037" s="13">
        <f>IF(VLOOKUP(A1037,SP500相关数据!$B$11:$C$24727,2,TRUE)&lt;&gt;"",VLOOKUP(A1037,SP500相关数据!$B$11:$C$24727,2,TRUE),IF(VLOOKUP(A1037-1,SP500相关数据!$B$11:$C$24727,2,TRUE)&lt;&gt;"",VLOOKUP(A1037-1,SP500相关数据!$B$11:$C$24727,2,TRUE),VLOOKUP(A1037-2,SP500相关数据!$B$11:$C$24727,2,TRUE)))</f>
        <v/>
      </c>
      <c r="C1037" s="13">
        <f>IFERROR(IF(VLOOKUP(A1037,SP500相关数据!$B$11:$E$24727,4,TRUE)&lt;&gt;"",VLOOKUP(A1037,SP500相关数据!$B$11:$E$24727,4,TRUE),IF(VLOOKUP(A1037-1,SP500相关数据!$B$11:$E$24727,4,TRUE)&lt;&gt;"",VLOOKUP(A1037-1,SP500相关数据!$B$11:$E$24727,4,TRUE),VLOOKUP(A1037-2,SP500相关数据!$B$11:$E$24727,4,TRUE))),"")</f>
        <v/>
      </c>
      <c r="D1037" s="13">
        <f>IF(VLOOKUP(A1037,高收益利差!$A:$B,2,TRUE)&lt;&gt;"",VLOOKUP(A1037,高收益利差!$A:$B,2,TRUE),IF(VLOOKUP(A1037-1,高收益利差!$A:$B,2,TRUE)&lt;&gt;"",VLOOKUP(A1037-1,高收益利差!$A:$B,2,TRUE),VLOOKUP(A1037-2,高收益利差!$A:$B,2,TRUE)))</f>
        <v/>
      </c>
      <c r="E1037" s="13">
        <f>IFERROR(VLOOKUP(A1037,'10Y2Y'!$A:$B,2,TRUE),"")</f>
        <v/>
      </c>
      <c r="F1037">
        <f>IFERROR(D1037-D1024,"")</f>
        <v/>
      </c>
      <c r="G1037">
        <f>IFERROR(B1037/AVERAGE(B998:B1037)-1,"")</f>
        <v/>
      </c>
      <c r="H1037">
        <f>IF(B1037="","",IFERROR(AVERAGE(B998:B1037)/AVERAGE(B985:B1024)-1,""))</f>
        <v/>
      </c>
      <c r="I1037">
        <f>IFERROR(VLOOKUP(A1037,'Sahm Rule'!$A:$B,2,TRUE),"")</f>
        <v/>
      </c>
      <c r="J1037" s="159">
        <f>IFERROR((B1037/B1024)^4-1-D1037/100,"")</f>
        <v/>
      </c>
    </row>
    <row r="1038">
      <c r="A1038" s="10" t="n">
        <v>42685</v>
      </c>
      <c r="B1038" s="13">
        <f>IF(VLOOKUP(A1038,SP500相关数据!$B$11:$C$24727,2,TRUE)&lt;&gt;"",VLOOKUP(A1038,SP500相关数据!$B$11:$C$24727,2,TRUE),IF(VLOOKUP(A1038-1,SP500相关数据!$B$11:$C$24727,2,TRUE)&lt;&gt;"",VLOOKUP(A1038-1,SP500相关数据!$B$11:$C$24727,2,TRUE),VLOOKUP(A1038-2,SP500相关数据!$B$11:$C$24727,2,TRUE)))</f>
        <v/>
      </c>
      <c r="C1038" s="13">
        <f>IFERROR(IF(VLOOKUP(A1038,SP500相关数据!$B$11:$E$24727,4,TRUE)&lt;&gt;"",VLOOKUP(A1038,SP500相关数据!$B$11:$E$24727,4,TRUE),IF(VLOOKUP(A1038-1,SP500相关数据!$B$11:$E$24727,4,TRUE)&lt;&gt;"",VLOOKUP(A1038-1,SP500相关数据!$B$11:$E$24727,4,TRUE),VLOOKUP(A1038-2,SP500相关数据!$B$11:$E$24727,4,TRUE))),"")</f>
        <v/>
      </c>
      <c r="D1038" s="13">
        <f>IF(VLOOKUP(A1038,高收益利差!$A:$B,2,TRUE)&lt;&gt;"",VLOOKUP(A1038,高收益利差!$A:$B,2,TRUE),IF(VLOOKUP(A1038-1,高收益利差!$A:$B,2,TRUE)&lt;&gt;"",VLOOKUP(A1038-1,高收益利差!$A:$B,2,TRUE),VLOOKUP(A1038-2,高收益利差!$A:$B,2,TRUE)))</f>
        <v/>
      </c>
      <c r="E1038" s="13">
        <f>IFERROR(VLOOKUP(A1038,'10Y2Y'!$A:$B,2,TRUE),"")</f>
        <v/>
      </c>
      <c r="F1038">
        <f>IFERROR(D1038-D1025,"")</f>
        <v/>
      </c>
      <c r="G1038">
        <f>IFERROR(B1038/AVERAGE(B999:B1038)-1,"")</f>
        <v/>
      </c>
      <c r="H1038">
        <f>IF(B1038="","",IFERROR(AVERAGE(B999:B1038)/AVERAGE(B986:B1025)-1,""))</f>
        <v/>
      </c>
      <c r="I1038">
        <f>IFERROR(VLOOKUP(A1038,'Sahm Rule'!$A:$B,2,TRUE),"")</f>
        <v/>
      </c>
      <c r="J1038" s="159">
        <f>IFERROR((B1038/B1025)^4-1-D1038/100,"")</f>
        <v/>
      </c>
    </row>
    <row r="1039">
      <c r="A1039" s="10" t="n">
        <v>42692</v>
      </c>
      <c r="B1039" s="13">
        <f>IF(VLOOKUP(A1039,SP500相关数据!$B$11:$C$24727,2,TRUE)&lt;&gt;"",VLOOKUP(A1039,SP500相关数据!$B$11:$C$24727,2,TRUE),IF(VLOOKUP(A1039-1,SP500相关数据!$B$11:$C$24727,2,TRUE)&lt;&gt;"",VLOOKUP(A1039-1,SP500相关数据!$B$11:$C$24727,2,TRUE),VLOOKUP(A1039-2,SP500相关数据!$B$11:$C$24727,2,TRUE)))</f>
        <v/>
      </c>
      <c r="C1039" s="13">
        <f>IFERROR(IF(VLOOKUP(A1039,SP500相关数据!$B$11:$E$24727,4,TRUE)&lt;&gt;"",VLOOKUP(A1039,SP500相关数据!$B$11:$E$24727,4,TRUE),IF(VLOOKUP(A1039-1,SP500相关数据!$B$11:$E$24727,4,TRUE)&lt;&gt;"",VLOOKUP(A1039-1,SP500相关数据!$B$11:$E$24727,4,TRUE),VLOOKUP(A1039-2,SP500相关数据!$B$11:$E$24727,4,TRUE))),"")</f>
        <v/>
      </c>
      <c r="D1039" s="13">
        <f>IF(VLOOKUP(A1039,高收益利差!$A:$B,2,TRUE)&lt;&gt;"",VLOOKUP(A1039,高收益利差!$A:$B,2,TRUE),IF(VLOOKUP(A1039-1,高收益利差!$A:$B,2,TRUE)&lt;&gt;"",VLOOKUP(A1039-1,高收益利差!$A:$B,2,TRUE),VLOOKUP(A1039-2,高收益利差!$A:$B,2,TRUE)))</f>
        <v/>
      </c>
      <c r="E1039" s="13">
        <f>IFERROR(VLOOKUP(A1039,'10Y2Y'!$A:$B,2,TRUE),"")</f>
        <v/>
      </c>
      <c r="F1039">
        <f>IFERROR(D1039-D1026,"")</f>
        <v/>
      </c>
      <c r="G1039">
        <f>IFERROR(B1039/AVERAGE(B1000:B1039)-1,"")</f>
        <v/>
      </c>
      <c r="H1039">
        <f>IF(B1039="","",IFERROR(AVERAGE(B1000:B1039)/AVERAGE(B987:B1026)-1,""))</f>
        <v/>
      </c>
      <c r="I1039">
        <f>IFERROR(VLOOKUP(A1039,'Sahm Rule'!$A:$B,2,TRUE),"")</f>
        <v/>
      </c>
      <c r="J1039" s="159">
        <f>IFERROR((B1039/B1026)^4-1-D1039/100,"")</f>
        <v/>
      </c>
    </row>
    <row r="1040">
      <c r="A1040" s="10" t="n">
        <v>42699</v>
      </c>
      <c r="B1040" s="13">
        <f>IF(VLOOKUP(A1040,SP500相关数据!$B$11:$C$24727,2,TRUE)&lt;&gt;"",VLOOKUP(A1040,SP500相关数据!$B$11:$C$24727,2,TRUE),IF(VLOOKUP(A1040-1,SP500相关数据!$B$11:$C$24727,2,TRUE)&lt;&gt;"",VLOOKUP(A1040-1,SP500相关数据!$B$11:$C$24727,2,TRUE),VLOOKUP(A1040-2,SP500相关数据!$B$11:$C$24727,2,TRUE)))</f>
        <v/>
      </c>
      <c r="C1040" s="13">
        <f>IFERROR(IF(VLOOKUP(A1040,SP500相关数据!$B$11:$E$24727,4,TRUE)&lt;&gt;"",VLOOKUP(A1040,SP500相关数据!$B$11:$E$24727,4,TRUE),IF(VLOOKUP(A1040-1,SP500相关数据!$B$11:$E$24727,4,TRUE)&lt;&gt;"",VLOOKUP(A1040-1,SP500相关数据!$B$11:$E$24727,4,TRUE),VLOOKUP(A1040-2,SP500相关数据!$B$11:$E$24727,4,TRUE))),"")</f>
        <v/>
      </c>
      <c r="D1040" s="13">
        <f>IF(VLOOKUP(A1040,高收益利差!$A:$B,2,TRUE)&lt;&gt;"",VLOOKUP(A1040,高收益利差!$A:$B,2,TRUE),IF(VLOOKUP(A1040-1,高收益利差!$A:$B,2,TRUE)&lt;&gt;"",VLOOKUP(A1040-1,高收益利差!$A:$B,2,TRUE),VLOOKUP(A1040-2,高收益利差!$A:$B,2,TRUE)))</f>
        <v/>
      </c>
      <c r="E1040" s="13">
        <f>IFERROR(VLOOKUP(A1040,'10Y2Y'!$A:$B,2,TRUE),"")</f>
        <v/>
      </c>
      <c r="F1040">
        <f>IFERROR(D1040-D1027,"")</f>
        <v/>
      </c>
      <c r="G1040">
        <f>IFERROR(B1040/AVERAGE(B1001:B1040)-1,"")</f>
        <v/>
      </c>
      <c r="H1040">
        <f>IF(B1040="","",IFERROR(AVERAGE(B1001:B1040)/AVERAGE(B988:B1027)-1,""))</f>
        <v/>
      </c>
      <c r="I1040">
        <f>IFERROR(VLOOKUP(A1040,'Sahm Rule'!$A:$B,2,TRUE),"")</f>
        <v/>
      </c>
      <c r="J1040" s="159">
        <f>IFERROR((B1040/B1027)^4-1-D1040/100,"")</f>
        <v/>
      </c>
    </row>
    <row r="1041">
      <c r="A1041" s="10" t="n">
        <v>42706</v>
      </c>
      <c r="B1041" s="13">
        <f>IF(VLOOKUP(A1041,SP500相关数据!$B$11:$C$24727,2,TRUE)&lt;&gt;"",VLOOKUP(A1041,SP500相关数据!$B$11:$C$24727,2,TRUE),IF(VLOOKUP(A1041-1,SP500相关数据!$B$11:$C$24727,2,TRUE)&lt;&gt;"",VLOOKUP(A1041-1,SP500相关数据!$B$11:$C$24727,2,TRUE),VLOOKUP(A1041-2,SP500相关数据!$B$11:$C$24727,2,TRUE)))</f>
        <v/>
      </c>
      <c r="C1041" s="13">
        <f>IFERROR(IF(VLOOKUP(A1041,SP500相关数据!$B$11:$E$24727,4,TRUE)&lt;&gt;"",VLOOKUP(A1041,SP500相关数据!$B$11:$E$24727,4,TRUE),IF(VLOOKUP(A1041-1,SP500相关数据!$B$11:$E$24727,4,TRUE)&lt;&gt;"",VLOOKUP(A1041-1,SP500相关数据!$B$11:$E$24727,4,TRUE),VLOOKUP(A1041-2,SP500相关数据!$B$11:$E$24727,4,TRUE))),"")</f>
        <v/>
      </c>
      <c r="D1041" s="13">
        <f>IF(VLOOKUP(A1041,高收益利差!$A:$B,2,TRUE)&lt;&gt;"",VLOOKUP(A1041,高收益利差!$A:$B,2,TRUE),IF(VLOOKUP(A1041-1,高收益利差!$A:$B,2,TRUE)&lt;&gt;"",VLOOKUP(A1041-1,高收益利差!$A:$B,2,TRUE),VLOOKUP(A1041-2,高收益利差!$A:$B,2,TRUE)))</f>
        <v/>
      </c>
      <c r="E1041" s="13">
        <f>IFERROR(VLOOKUP(A1041,'10Y2Y'!$A:$B,2,TRUE),"")</f>
        <v/>
      </c>
      <c r="F1041">
        <f>IFERROR(D1041-D1028,"")</f>
        <v/>
      </c>
      <c r="G1041">
        <f>IFERROR(B1041/AVERAGE(B1002:B1041)-1,"")</f>
        <v/>
      </c>
      <c r="H1041">
        <f>IF(B1041="","",IFERROR(AVERAGE(B1002:B1041)/AVERAGE(B989:B1028)-1,""))</f>
        <v/>
      </c>
      <c r="I1041">
        <f>IFERROR(VLOOKUP(A1041,'Sahm Rule'!$A:$B,2,TRUE),"")</f>
        <v/>
      </c>
      <c r="J1041" s="159">
        <f>IFERROR((B1041/B1028)^4-1-D1041/100,"")</f>
        <v/>
      </c>
    </row>
    <row r="1042">
      <c r="A1042" s="10" t="n">
        <v>42713</v>
      </c>
      <c r="B1042" s="13">
        <f>IF(VLOOKUP(A1042,SP500相关数据!$B$11:$C$24727,2,TRUE)&lt;&gt;"",VLOOKUP(A1042,SP500相关数据!$B$11:$C$24727,2,TRUE),IF(VLOOKUP(A1042-1,SP500相关数据!$B$11:$C$24727,2,TRUE)&lt;&gt;"",VLOOKUP(A1042-1,SP500相关数据!$B$11:$C$24727,2,TRUE),VLOOKUP(A1042-2,SP500相关数据!$B$11:$C$24727,2,TRUE)))</f>
        <v/>
      </c>
      <c r="C1042" s="13">
        <f>IFERROR(IF(VLOOKUP(A1042,SP500相关数据!$B$11:$E$24727,4,TRUE)&lt;&gt;"",VLOOKUP(A1042,SP500相关数据!$B$11:$E$24727,4,TRUE),IF(VLOOKUP(A1042-1,SP500相关数据!$B$11:$E$24727,4,TRUE)&lt;&gt;"",VLOOKUP(A1042-1,SP500相关数据!$B$11:$E$24727,4,TRUE),VLOOKUP(A1042-2,SP500相关数据!$B$11:$E$24727,4,TRUE))),"")</f>
        <v/>
      </c>
      <c r="D1042" s="13">
        <f>IF(VLOOKUP(A1042,高收益利差!$A:$B,2,TRUE)&lt;&gt;"",VLOOKUP(A1042,高收益利差!$A:$B,2,TRUE),IF(VLOOKUP(A1042-1,高收益利差!$A:$B,2,TRUE)&lt;&gt;"",VLOOKUP(A1042-1,高收益利差!$A:$B,2,TRUE),VLOOKUP(A1042-2,高收益利差!$A:$B,2,TRUE)))</f>
        <v/>
      </c>
      <c r="E1042" s="13">
        <f>IFERROR(VLOOKUP(A1042,'10Y2Y'!$A:$B,2,TRUE),"")</f>
        <v/>
      </c>
      <c r="F1042">
        <f>IFERROR(D1042-D1029,"")</f>
        <v/>
      </c>
      <c r="G1042">
        <f>IFERROR(B1042/AVERAGE(B1003:B1042)-1,"")</f>
        <v/>
      </c>
      <c r="H1042">
        <f>IF(B1042="","",IFERROR(AVERAGE(B1003:B1042)/AVERAGE(B990:B1029)-1,""))</f>
        <v/>
      </c>
      <c r="I1042">
        <f>IFERROR(VLOOKUP(A1042,'Sahm Rule'!$A:$B,2,TRUE),"")</f>
        <v/>
      </c>
      <c r="J1042" s="159">
        <f>IFERROR((B1042/B1029)^4-1-D1042/100,"")</f>
        <v/>
      </c>
    </row>
    <row r="1043">
      <c r="A1043" s="10" t="n">
        <v>42720</v>
      </c>
      <c r="B1043" s="13">
        <f>IF(VLOOKUP(A1043,SP500相关数据!$B$11:$C$24727,2,TRUE)&lt;&gt;"",VLOOKUP(A1043,SP500相关数据!$B$11:$C$24727,2,TRUE),IF(VLOOKUP(A1043-1,SP500相关数据!$B$11:$C$24727,2,TRUE)&lt;&gt;"",VLOOKUP(A1043-1,SP500相关数据!$B$11:$C$24727,2,TRUE),VLOOKUP(A1043-2,SP500相关数据!$B$11:$C$24727,2,TRUE)))</f>
        <v/>
      </c>
      <c r="C1043" s="13">
        <f>IFERROR(IF(VLOOKUP(A1043,SP500相关数据!$B$11:$E$24727,4,TRUE)&lt;&gt;"",VLOOKUP(A1043,SP500相关数据!$B$11:$E$24727,4,TRUE),IF(VLOOKUP(A1043-1,SP500相关数据!$B$11:$E$24727,4,TRUE)&lt;&gt;"",VLOOKUP(A1043-1,SP500相关数据!$B$11:$E$24727,4,TRUE),VLOOKUP(A1043-2,SP500相关数据!$B$11:$E$24727,4,TRUE))),"")</f>
        <v/>
      </c>
      <c r="D1043" s="13">
        <f>IF(VLOOKUP(A1043,高收益利差!$A:$B,2,TRUE)&lt;&gt;"",VLOOKUP(A1043,高收益利差!$A:$B,2,TRUE),IF(VLOOKUP(A1043-1,高收益利差!$A:$B,2,TRUE)&lt;&gt;"",VLOOKUP(A1043-1,高收益利差!$A:$B,2,TRUE),VLOOKUP(A1043-2,高收益利差!$A:$B,2,TRUE)))</f>
        <v/>
      </c>
      <c r="E1043" s="13">
        <f>IFERROR(VLOOKUP(A1043,'10Y2Y'!$A:$B,2,TRUE),"")</f>
        <v/>
      </c>
      <c r="F1043">
        <f>IFERROR(D1043-D1030,"")</f>
        <v/>
      </c>
      <c r="G1043">
        <f>IFERROR(B1043/AVERAGE(B1004:B1043)-1,"")</f>
        <v/>
      </c>
      <c r="H1043">
        <f>IF(B1043="","",IFERROR(AVERAGE(B1004:B1043)/AVERAGE(B991:B1030)-1,""))</f>
        <v/>
      </c>
      <c r="I1043">
        <f>IFERROR(VLOOKUP(A1043,'Sahm Rule'!$A:$B,2,TRUE),"")</f>
        <v/>
      </c>
      <c r="J1043" s="159">
        <f>IFERROR((B1043/B1030)^4-1-D1043/100,"")</f>
        <v/>
      </c>
    </row>
    <row r="1044">
      <c r="A1044" s="10" t="n">
        <v>42727</v>
      </c>
      <c r="B1044" s="13">
        <f>IF(VLOOKUP(A1044,SP500相关数据!$B$11:$C$24727,2,TRUE)&lt;&gt;"",VLOOKUP(A1044,SP500相关数据!$B$11:$C$24727,2,TRUE),IF(VLOOKUP(A1044-1,SP500相关数据!$B$11:$C$24727,2,TRUE)&lt;&gt;"",VLOOKUP(A1044-1,SP500相关数据!$B$11:$C$24727,2,TRUE),VLOOKUP(A1044-2,SP500相关数据!$B$11:$C$24727,2,TRUE)))</f>
        <v/>
      </c>
      <c r="C1044" s="13">
        <f>IFERROR(IF(VLOOKUP(A1044,SP500相关数据!$B$11:$E$24727,4,TRUE)&lt;&gt;"",VLOOKUP(A1044,SP500相关数据!$B$11:$E$24727,4,TRUE),IF(VLOOKUP(A1044-1,SP500相关数据!$B$11:$E$24727,4,TRUE)&lt;&gt;"",VLOOKUP(A1044-1,SP500相关数据!$B$11:$E$24727,4,TRUE),VLOOKUP(A1044-2,SP500相关数据!$B$11:$E$24727,4,TRUE))),"")</f>
        <v/>
      </c>
      <c r="D1044" s="13">
        <f>IF(VLOOKUP(A1044,高收益利差!$A:$B,2,TRUE)&lt;&gt;"",VLOOKUP(A1044,高收益利差!$A:$B,2,TRUE),IF(VLOOKUP(A1044-1,高收益利差!$A:$B,2,TRUE)&lt;&gt;"",VLOOKUP(A1044-1,高收益利差!$A:$B,2,TRUE),VLOOKUP(A1044-2,高收益利差!$A:$B,2,TRUE)))</f>
        <v/>
      </c>
      <c r="E1044" s="13">
        <f>IFERROR(VLOOKUP(A1044,'10Y2Y'!$A:$B,2,TRUE),"")</f>
        <v/>
      </c>
      <c r="F1044">
        <f>IFERROR(D1044-D1031,"")</f>
        <v/>
      </c>
      <c r="G1044">
        <f>IFERROR(B1044/AVERAGE(B1005:B1044)-1,"")</f>
        <v/>
      </c>
      <c r="H1044">
        <f>IF(B1044="","",IFERROR(AVERAGE(B1005:B1044)/AVERAGE(B992:B1031)-1,""))</f>
        <v/>
      </c>
      <c r="I1044">
        <f>IFERROR(VLOOKUP(A1044,'Sahm Rule'!$A:$B,2,TRUE),"")</f>
        <v/>
      </c>
      <c r="J1044" s="159">
        <f>IFERROR((B1044/B1031)^4-1-D1044/100,"")</f>
        <v/>
      </c>
    </row>
    <row r="1045">
      <c r="A1045" s="10" t="n">
        <v>42734</v>
      </c>
      <c r="B1045" s="13">
        <f>IF(VLOOKUP(A1045,SP500相关数据!$B$11:$C$24727,2,TRUE)&lt;&gt;"",VLOOKUP(A1045,SP500相关数据!$B$11:$C$24727,2,TRUE),IF(VLOOKUP(A1045-1,SP500相关数据!$B$11:$C$24727,2,TRUE)&lt;&gt;"",VLOOKUP(A1045-1,SP500相关数据!$B$11:$C$24727,2,TRUE),VLOOKUP(A1045-2,SP500相关数据!$B$11:$C$24727,2,TRUE)))</f>
        <v/>
      </c>
      <c r="C1045" s="13">
        <f>IFERROR(IF(VLOOKUP(A1045,SP500相关数据!$B$11:$E$24727,4,TRUE)&lt;&gt;"",VLOOKUP(A1045,SP500相关数据!$B$11:$E$24727,4,TRUE),IF(VLOOKUP(A1045-1,SP500相关数据!$B$11:$E$24727,4,TRUE)&lt;&gt;"",VLOOKUP(A1045-1,SP500相关数据!$B$11:$E$24727,4,TRUE),VLOOKUP(A1045-2,SP500相关数据!$B$11:$E$24727,4,TRUE))),"")</f>
        <v/>
      </c>
      <c r="D1045" s="13">
        <f>IF(VLOOKUP(A1045,高收益利差!$A:$B,2,TRUE)&lt;&gt;"",VLOOKUP(A1045,高收益利差!$A:$B,2,TRUE),IF(VLOOKUP(A1045-1,高收益利差!$A:$B,2,TRUE)&lt;&gt;"",VLOOKUP(A1045-1,高收益利差!$A:$B,2,TRUE),VLOOKUP(A1045-2,高收益利差!$A:$B,2,TRUE)))</f>
        <v/>
      </c>
      <c r="E1045" s="13">
        <f>IFERROR(VLOOKUP(A1045,'10Y2Y'!$A:$B,2,TRUE),"")</f>
        <v/>
      </c>
      <c r="F1045">
        <f>IFERROR(D1045-D1032,"")</f>
        <v/>
      </c>
      <c r="G1045">
        <f>IFERROR(B1045/AVERAGE(B1006:B1045)-1,"")</f>
        <v/>
      </c>
      <c r="H1045">
        <f>IF(B1045="","",IFERROR(AVERAGE(B1006:B1045)/AVERAGE(B993:B1032)-1,""))</f>
        <v/>
      </c>
      <c r="I1045">
        <f>IFERROR(VLOOKUP(A1045,'Sahm Rule'!$A:$B,2,TRUE),"")</f>
        <v/>
      </c>
      <c r="J1045" s="159">
        <f>IFERROR((B1045/B1032)^4-1-D1045/100,"")</f>
        <v/>
      </c>
    </row>
    <row r="1046">
      <c r="A1046" s="10" t="n">
        <v>42741</v>
      </c>
      <c r="B1046" s="13">
        <f>IF(VLOOKUP(A1046,SP500相关数据!$B$11:$C$24727,2,TRUE)&lt;&gt;"",VLOOKUP(A1046,SP500相关数据!$B$11:$C$24727,2,TRUE),IF(VLOOKUP(A1046-1,SP500相关数据!$B$11:$C$24727,2,TRUE)&lt;&gt;"",VLOOKUP(A1046-1,SP500相关数据!$B$11:$C$24727,2,TRUE),VLOOKUP(A1046-2,SP500相关数据!$B$11:$C$24727,2,TRUE)))</f>
        <v/>
      </c>
      <c r="C1046" s="13">
        <f>IFERROR(IF(VLOOKUP(A1046,SP500相关数据!$B$11:$E$24727,4,TRUE)&lt;&gt;"",VLOOKUP(A1046,SP500相关数据!$B$11:$E$24727,4,TRUE),IF(VLOOKUP(A1046-1,SP500相关数据!$B$11:$E$24727,4,TRUE)&lt;&gt;"",VLOOKUP(A1046-1,SP500相关数据!$B$11:$E$24727,4,TRUE),VLOOKUP(A1046-2,SP500相关数据!$B$11:$E$24727,4,TRUE))),"")</f>
        <v/>
      </c>
      <c r="D1046" s="13">
        <f>IF(VLOOKUP(A1046,高收益利差!$A:$B,2,TRUE)&lt;&gt;"",VLOOKUP(A1046,高收益利差!$A:$B,2,TRUE),IF(VLOOKUP(A1046-1,高收益利差!$A:$B,2,TRUE)&lt;&gt;"",VLOOKUP(A1046-1,高收益利差!$A:$B,2,TRUE),VLOOKUP(A1046-2,高收益利差!$A:$B,2,TRUE)))</f>
        <v/>
      </c>
      <c r="E1046" s="13">
        <f>IFERROR(VLOOKUP(A1046,'10Y2Y'!$A:$B,2,TRUE),"")</f>
        <v/>
      </c>
      <c r="F1046">
        <f>IFERROR(D1046-D1033,"")</f>
        <v/>
      </c>
      <c r="G1046">
        <f>IFERROR(B1046/AVERAGE(B1007:B1046)-1,"")</f>
        <v/>
      </c>
      <c r="H1046">
        <f>IF(B1046="","",IFERROR(AVERAGE(B1007:B1046)/AVERAGE(B994:B1033)-1,""))</f>
        <v/>
      </c>
      <c r="I1046">
        <f>IFERROR(VLOOKUP(A1046,'Sahm Rule'!$A:$B,2,TRUE),"")</f>
        <v/>
      </c>
      <c r="J1046" s="159">
        <f>IFERROR((B1046/B1033)^4-1-D1046/100,"")</f>
        <v/>
      </c>
    </row>
    <row r="1047">
      <c r="A1047" s="10" t="n">
        <v>42748</v>
      </c>
      <c r="B1047" s="13">
        <f>IF(VLOOKUP(A1047,SP500相关数据!$B$11:$C$24727,2,TRUE)&lt;&gt;"",VLOOKUP(A1047,SP500相关数据!$B$11:$C$24727,2,TRUE),IF(VLOOKUP(A1047-1,SP500相关数据!$B$11:$C$24727,2,TRUE)&lt;&gt;"",VLOOKUP(A1047-1,SP500相关数据!$B$11:$C$24727,2,TRUE),VLOOKUP(A1047-2,SP500相关数据!$B$11:$C$24727,2,TRUE)))</f>
        <v/>
      </c>
      <c r="C1047" s="13">
        <f>IFERROR(IF(VLOOKUP(A1047,SP500相关数据!$B$11:$E$24727,4,TRUE)&lt;&gt;"",VLOOKUP(A1047,SP500相关数据!$B$11:$E$24727,4,TRUE),IF(VLOOKUP(A1047-1,SP500相关数据!$B$11:$E$24727,4,TRUE)&lt;&gt;"",VLOOKUP(A1047-1,SP500相关数据!$B$11:$E$24727,4,TRUE),VLOOKUP(A1047-2,SP500相关数据!$B$11:$E$24727,4,TRUE))),"")</f>
        <v/>
      </c>
      <c r="D1047" s="13">
        <f>IF(VLOOKUP(A1047,高收益利差!$A:$B,2,TRUE)&lt;&gt;"",VLOOKUP(A1047,高收益利差!$A:$B,2,TRUE),IF(VLOOKUP(A1047-1,高收益利差!$A:$B,2,TRUE)&lt;&gt;"",VLOOKUP(A1047-1,高收益利差!$A:$B,2,TRUE),VLOOKUP(A1047-2,高收益利差!$A:$B,2,TRUE)))</f>
        <v/>
      </c>
      <c r="E1047" s="13">
        <f>IFERROR(VLOOKUP(A1047,'10Y2Y'!$A:$B,2,TRUE),"")</f>
        <v/>
      </c>
      <c r="F1047">
        <f>IFERROR(D1047-D1034,"")</f>
        <v/>
      </c>
      <c r="G1047">
        <f>IFERROR(B1047/AVERAGE(B1008:B1047)-1,"")</f>
        <v/>
      </c>
      <c r="H1047">
        <f>IF(B1047="","",IFERROR(AVERAGE(B1008:B1047)/AVERAGE(B995:B1034)-1,""))</f>
        <v/>
      </c>
      <c r="I1047">
        <f>IFERROR(VLOOKUP(A1047,'Sahm Rule'!$A:$B,2,TRUE),"")</f>
        <v/>
      </c>
      <c r="J1047" s="159">
        <f>IFERROR((B1047/B1034)^4-1-D1047/100,"")</f>
        <v/>
      </c>
    </row>
    <row r="1048">
      <c r="A1048" s="10" t="n">
        <v>42755</v>
      </c>
      <c r="B1048" s="13">
        <f>IF(VLOOKUP(A1048,SP500相关数据!$B$11:$C$24727,2,TRUE)&lt;&gt;"",VLOOKUP(A1048,SP500相关数据!$B$11:$C$24727,2,TRUE),IF(VLOOKUP(A1048-1,SP500相关数据!$B$11:$C$24727,2,TRUE)&lt;&gt;"",VLOOKUP(A1048-1,SP500相关数据!$B$11:$C$24727,2,TRUE),VLOOKUP(A1048-2,SP500相关数据!$B$11:$C$24727,2,TRUE)))</f>
        <v/>
      </c>
      <c r="C1048" s="13">
        <f>IFERROR(IF(VLOOKUP(A1048,SP500相关数据!$B$11:$E$24727,4,TRUE)&lt;&gt;"",VLOOKUP(A1048,SP500相关数据!$B$11:$E$24727,4,TRUE),IF(VLOOKUP(A1048-1,SP500相关数据!$B$11:$E$24727,4,TRUE)&lt;&gt;"",VLOOKUP(A1048-1,SP500相关数据!$B$11:$E$24727,4,TRUE),VLOOKUP(A1048-2,SP500相关数据!$B$11:$E$24727,4,TRUE))),"")</f>
        <v/>
      </c>
      <c r="D1048" s="13">
        <f>IF(VLOOKUP(A1048,高收益利差!$A:$B,2,TRUE)&lt;&gt;"",VLOOKUP(A1048,高收益利差!$A:$B,2,TRUE),IF(VLOOKUP(A1048-1,高收益利差!$A:$B,2,TRUE)&lt;&gt;"",VLOOKUP(A1048-1,高收益利差!$A:$B,2,TRUE),VLOOKUP(A1048-2,高收益利差!$A:$B,2,TRUE)))</f>
        <v/>
      </c>
      <c r="E1048" s="13">
        <f>IFERROR(VLOOKUP(A1048,'10Y2Y'!$A:$B,2,TRUE),"")</f>
        <v/>
      </c>
      <c r="F1048">
        <f>IFERROR(D1048-D1035,"")</f>
        <v/>
      </c>
      <c r="G1048">
        <f>IFERROR(B1048/AVERAGE(B1009:B1048)-1,"")</f>
        <v/>
      </c>
      <c r="H1048">
        <f>IF(B1048="","",IFERROR(AVERAGE(B1009:B1048)/AVERAGE(B996:B1035)-1,""))</f>
        <v/>
      </c>
      <c r="I1048">
        <f>IFERROR(VLOOKUP(A1048,'Sahm Rule'!$A:$B,2,TRUE),"")</f>
        <v/>
      </c>
      <c r="J1048" s="159">
        <f>IFERROR((B1048/B1035)^4-1-D1048/100,"")</f>
        <v/>
      </c>
    </row>
    <row r="1049">
      <c r="A1049" s="10" t="n">
        <v>42762</v>
      </c>
      <c r="B1049" s="13">
        <f>IF(VLOOKUP(A1049,SP500相关数据!$B$11:$C$24727,2,TRUE)&lt;&gt;"",VLOOKUP(A1049,SP500相关数据!$B$11:$C$24727,2,TRUE),IF(VLOOKUP(A1049-1,SP500相关数据!$B$11:$C$24727,2,TRUE)&lt;&gt;"",VLOOKUP(A1049-1,SP500相关数据!$B$11:$C$24727,2,TRUE),VLOOKUP(A1049-2,SP500相关数据!$B$11:$C$24727,2,TRUE)))</f>
        <v/>
      </c>
      <c r="C1049" s="13">
        <f>IFERROR(IF(VLOOKUP(A1049,SP500相关数据!$B$11:$E$24727,4,TRUE)&lt;&gt;"",VLOOKUP(A1049,SP500相关数据!$B$11:$E$24727,4,TRUE),IF(VLOOKUP(A1049-1,SP500相关数据!$B$11:$E$24727,4,TRUE)&lt;&gt;"",VLOOKUP(A1049-1,SP500相关数据!$B$11:$E$24727,4,TRUE),VLOOKUP(A1049-2,SP500相关数据!$B$11:$E$24727,4,TRUE))),"")</f>
        <v/>
      </c>
      <c r="D1049" s="13">
        <f>IF(VLOOKUP(A1049,高收益利差!$A:$B,2,TRUE)&lt;&gt;"",VLOOKUP(A1049,高收益利差!$A:$B,2,TRUE),IF(VLOOKUP(A1049-1,高收益利差!$A:$B,2,TRUE)&lt;&gt;"",VLOOKUP(A1049-1,高收益利差!$A:$B,2,TRUE),VLOOKUP(A1049-2,高收益利差!$A:$B,2,TRUE)))</f>
        <v/>
      </c>
      <c r="E1049" s="13">
        <f>IFERROR(VLOOKUP(A1049,'10Y2Y'!$A:$B,2,TRUE),"")</f>
        <v/>
      </c>
      <c r="F1049">
        <f>IFERROR(D1049-D1036,"")</f>
        <v/>
      </c>
      <c r="G1049">
        <f>IFERROR(B1049/AVERAGE(B1010:B1049)-1,"")</f>
        <v/>
      </c>
      <c r="H1049">
        <f>IF(B1049="","",IFERROR(AVERAGE(B1010:B1049)/AVERAGE(B997:B1036)-1,""))</f>
        <v/>
      </c>
      <c r="I1049">
        <f>IFERROR(VLOOKUP(A1049,'Sahm Rule'!$A:$B,2,TRUE),"")</f>
        <v/>
      </c>
      <c r="J1049" s="159">
        <f>IFERROR((B1049/B1036)^4-1-D1049/100,"")</f>
        <v/>
      </c>
    </row>
    <row r="1050">
      <c r="A1050" s="10" t="n">
        <v>42769</v>
      </c>
      <c r="B1050" s="13">
        <f>IF(VLOOKUP(A1050,SP500相关数据!$B$11:$C$24727,2,TRUE)&lt;&gt;"",VLOOKUP(A1050,SP500相关数据!$B$11:$C$24727,2,TRUE),IF(VLOOKUP(A1050-1,SP500相关数据!$B$11:$C$24727,2,TRUE)&lt;&gt;"",VLOOKUP(A1050-1,SP500相关数据!$B$11:$C$24727,2,TRUE),VLOOKUP(A1050-2,SP500相关数据!$B$11:$C$24727,2,TRUE)))</f>
        <v/>
      </c>
      <c r="C1050" s="13">
        <f>IFERROR(IF(VLOOKUP(A1050,SP500相关数据!$B$11:$E$24727,4,TRUE)&lt;&gt;"",VLOOKUP(A1050,SP500相关数据!$B$11:$E$24727,4,TRUE),IF(VLOOKUP(A1050-1,SP500相关数据!$B$11:$E$24727,4,TRUE)&lt;&gt;"",VLOOKUP(A1050-1,SP500相关数据!$B$11:$E$24727,4,TRUE),VLOOKUP(A1050-2,SP500相关数据!$B$11:$E$24727,4,TRUE))),"")</f>
        <v/>
      </c>
      <c r="D1050" s="13">
        <f>IF(VLOOKUP(A1050,高收益利差!$A:$B,2,TRUE)&lt;&gt;"",VLOOKUP(A1050,高收益利差!$A:$B,2,TRUE),IF(VLOOKUP(A1050-1,高收益利差!$A:$B,2,TRUE)&lt;&gt;"",VLOOKUP(A1050-1,高收益利差!$A:$B,2,TRUE),VLOOKUP(A1050-2,高收益利差!$A:$B,2,TRUE)))</f>
        <v/>
      </c>
      <c r="E1050" s="13">
        <f>IFERROR(VLOOKUP(A1050,'10Y2Y'!$A:$B,2,TRUE),"")</f>
        <v/>
      </c>
      <c r="F1050">
        <f>IFERROR(D1050-D1037,"")</f>
        <v/>
      </c>
      <c r="G1050">
        <f>IFERROR(B1050/AVERAGE(B1011:B1050)-1,"")</f>
        <v/>
      </c>
      <c r="H1050">
        <f>IF(B1050="","",IFERROR(AVERAGE(B1011:B1050)/AVERAGE(B998:B1037)-1,""))</f>
        <v/>
      </c>
      <c r="I1050">
        <f>IFERROR(VLOOKUP(A1050,'Sahm Rule'!$A:$B,2,TRUE),"")</f>
        <v/>
      </c>
      <c r="J1050" s="159">
        <f>IFERROR((B1050/B1037)^4-1-D1050/100,"")</f>
        <v/>
      </c>
    </row>
    <row r="1051">
      <c r="A1051" s="10" t="n">
        <v>42776</v>
      </c>
      <c r="B1051" s="13">
        <f>IF(VLOOKUP(A1051,SP500相关数据!$B$11:$C$24727,2,TRUE)&lt;&gt;"",VLOOKUP(A1051,SP500相关数据!$B$11:$C$24727,2,TRUE),IF(VLOOKUP(A1051-1,SP500相关数据!$B$11:$C$24727,2,TRUE)&lt;&gt;"",VLOOKUP(A1051-1,SP500相关数据!$B$11:$C$24727,2,TRUE),VLOOKUP(A1051-2,SP500相关数据!$B$11:$C$24727,2,TRUE)))</f>
        <v/>
      </c>
      <c r="C1051" s="13">
        <f>IFERROR(IF(VLOOKUP(A1051,SP500相关数据!$B$11:$E$24727,4,TRUE)&lt;&gt;"",VLOOKUP(A1051,SP500相关数据!$B$11:$E$24727,4,TRUE),IF(VLOOKUP(A1051-1,SP500相关数据!$B$11:$E$24727,4,TRUE)&lt;&gt;"",VLOOKUP(A1051-1,SP500相关数据!$B$11:$E$24727,4,TRUE),VLOOKUP(A1051-2,SP500相关数据!$B$11:$E$24727,4,TRUE))),"")</f>
        <v/>
      </c>
      <c r="D1051" s="13">
        <f>IF(VLOOKUP(A1051,高收益利差!$A:$B,2,TRUE)&lt;&gt;"",VLOOKUP(A1051,高收益利差!$A:$B,2,TRUE),IF(VLOOKUP(A1051-1,高收益利差!$A:$B,2,TRUE)&lt;&gt;"",VLOOKUP(A1051-1,高收益利差!$A:$B,2,TRUE),VLOOKUP(A1051-2,高收益利差!$A:$B,2,TRUE)))</f>
        <v/>
      </c>
      <c r="E1051" s="13">
        <f>IFERROR(VLOOKUP(A1051,'10Y2Y'!$A:$B,2,TRUE),"")</f>
        <v/>
      </c>
      <c r="F1051">
        <f>IFERROR(D1051-D1038,"")</f>
        <v/>
      </c>
      <c r="G1051">
        <f>IFERROR(B1051/AVERAGE(B1012:B1051)-1,"")</f>
        <v/>
      </c>
      <c r="H1051">
        <f>IF(B1051="","",IFERROR(AVERAGE(B1012:B1051)/AVERAGE(B999:B1038)-1,""))</f>
        <v/>
      </c>
      <c r="I1051">
        <f>IFERROR(VLOOKUP(A1051,'Sahm Rule'!$A:$B,2,TRUE),"")</f>
        <v/>
      </c>
      <c r="J1051" s="159">
        <f>IFERROR((B1051/B1038)^4-1-D1051/100,"")</f>
        <v/>
      </c>
    </row>
    <row r="1052">
      <c r="A1052" s="10" t="n">
        <v>42783</v>
      </c>
      <c r="B1052" s="13">
        <f>IF(VLOOKUP(A1052,SP500相关数据!$B$11:$C$24727,2,TRUE)&lt;&gt;"",VLOOKUP(A1052,SP500相关数据!$B$11:$C$24727,2,TRUE),IF(VLOOKUP(A1052-1,SP500相关数据!$B$11:$C$24727,2,TRUE)&lt;&gt;"",VLOOKUP(A1052-1,SP500相关数据!$B$11:$C$24727,2,TRUE),VLOOKUP(A1052-2,SP500相关数据!$B$11:$C$24727,2,TRUE)))</f>
        <v/>
      </c>
      <c r="C1052" s="13">
        <f>IFERROR(IF(VLOOKUP(A1052,SP500相关数据!$B$11:$E$24727,4,TRUE)&lt;&gt;"",VLOOKUP(A1052,SP500相关数据!$B$11:$E$24727,4,TRUE),IF(VLOOKUP(A1052-1,SP500相关数据!$B$11:$E$24727,4,TRUE)&lt;&gt;"",VLOOKUP(A1052-1,SP500相关数据!$B$11:$E$24727,4,TRUE),VLOOKUP(A1052-2,SP500相关数据!$B$11:$E$24727,4,TRUE))),"")</f>
        <v/>
      </c>
      <c r="D1052" s="13">
        <f>IF(VLOOKUP(A1052,高收益利差!$A:$B,2,TRUE)&lt;&gt;"",VLOOKUP(A1052,高收益利差!$A:$B,2,TRUE),IF(VLOOKUP(A1052-1,高收益利差!$A:$B,2,TRUE)&lt;&gt;"",VLOOKUP(A1052-1,高收益利差!$A:$B,2,TRUE),VLOOKUP(A1052-2,高收益利差!$A:$B,2,TRUE)))</f>
        <v/>
      </c>
      <c r="E1052" s="13">
        <f>IFERROR(VLOOKUP(A1052,'10Y2Y'!$A:$B,2,TRUE),"")</f>
        <v/>
      </c>
      <c r="F1052">
        <f>IFERROR(D1052-D1039,"")</f>
        <v/>
      </c>
      <c r="G1052">
        <f>IFERROR(B1052/AVERAGE(B1013:B1052)-1,"")</f>
        <v/>
      </c>
      <c r="H1052">
        <f>IF(B1052="","",IFERROR(AVERAGE(B1013:B1052)/AVERAGE(B1000:B1039)-1,""))</f>
        <v/>
      </c>
      <c r="I1052">
        <f>IFERROR(VLOOKUP(A1052,'Sahm Rule'!$A:$B,2,TRUE),"")</f>
        <v/>
      </c>
      <c r="J1052" s="159">
        <f>IFERROR((B1052/B1039)^4-1-D1052/100,"")</f>
        <v/>
      </c>
    </row>
    <row r="1053">
      <c r="A1053" s="10" t="n">
        <v>42790</v>
      </c>
      <c r="B1053" s="13">
        <f>IF(VLOOKUP(A1053,SP500相关数据!$B$11:$C$24727,2,TRUE)&lt;&gt;"",VLOOKUP(A1053,SP500相关数据!$B$11:$C$24727,2,TRUE),IF(VLOOKUP(A1053-1,SP500相关数据!$B$11:$C$24727,2,TRUE)&lt;&gt;"",VLOOKUP(A1053-1,SP500相关数据!$B$11:$C$24727,2,TRUE),VLOOKUP(A1053-2,SP500相关数据!$B$11:$C$24727,2,TRUE)))</f>
        <v/>
      </c>
      <c r="C1053" s="13">
        <f>IFERROR(IF(VLOOKUP(A1053,SP500相关数据!$B$11:$E$24727,4,TRUE)&lt;&gt;"",VLOOKUP(A1053,SP500相关数据!$B$11:$E$24727,4,TRUE),IF(VLOOKUP(A1053-1,SP500相关数据!$B$11:$E$24727,4,TRUE)&lt;&gt;"",VLOOKUP(A1053-1,SP500相关数据!$B$11:$E$24727,4,TRUE),VLOOKUP(A1053-2,SP500相关数据!$B$11:$E$24727,4,TRUE))),"")</f>
        <v/>
      </c>
      <c r="D1053" s="13">
        <f>IF(VLOOKUP(A1053,高收益利差!$A:$B,2,TRUE)&lt;&gt;"",VLOOKUP(A1053,高收益利差!$A:$B,2,TRUE),IF(VLOOKUP(A1053-1,高收益利差!$A:$B,2,TRUE)&lt;&gt;"",VLOOKUP(A1053-1,高收益利差!$A:$B,2,TRUE),VLOOKUP(A1053-2,高收益利差!$A:$B,2,TRUE)))</f>
        <v/>
      </c>
      <c r="E1053" s="13">
        <f>IFERROR(VLOOKUP(A1053,'10Y2Y'!$A:$B,2,TRUE),"")</f>
        <v/>
      </c>
      <c r="F1053">
        <f>IFERROR(D1053-D1040,"")</f>
        <v/>
      </c>
      <c r="G1053">
        <f>IFERROR(B1053/AVERAGE(B1014:B1053)-1,"")</f>
        <v/>
      </c>
      <c r="H1053">
        <f>IF(B1053="","",IFERROR(AVERAGE(B1014:B1053)/AVERAGE(B1001:B1040)-1,""))</f>
        <v/>
      </c>
      <c r="I1053">
        <f>IFERROR(VLOOKUP(A1053,'Sahm Rule'!$A:$B,2,TRUE),"")</f>
        <v/>
      </c>
      <c r="J1053" s="159">
        <f>IFERROR((B1053/B1040)^4-1-D1053/100,"")</f>
        <v/>
      </c>
    </row>
    <row r="1054">
      <c r="A1054" s="10" t="n">
        <v>42797</v>
      </c>
      <c r="B1054" s="13">
        <f>IF(VLOOKUP(A1054,SP500相关数据!$B$11:$C$24727,2,TRUE)&lt;&gt;"",VLOOKUP(A1054,SP500相关数据!$B$11:$C$24727,2,TRUE),IF(VLOOKUP(A1054-1,SP500相关数据!$B$11:$C$24727,2,TRUE)&lt;&gt;"",VLOOKUP(A1054-1,SP500相关数据!$B$11:$C$24727,2,TRUE),VLOOKUP(A1054-2,SP500相关数据!$B$11:$C$24727,2,TRUE)))</f>
        <v/>
      </c>
      <c r="C1054" s="13">
        <f>IFERROR(IF(VLOOKUP(A1054,SP500相关数据!$B$11:$E$24727,4,TRUE)&lt;&gt;"",VLOOKUP(A1054,SP500相关数据!$B$11:$E$24727,4,TRUE),IF(VLOOKUP(A1054-1,SP500相关数据!$B$11:$E$24727,4,TRUE)&lt;&gt;"",VLOOKUP(A1054-1,SP500相关数据!$B$11:$E$24727,4,TRUE),VLOOKUP(A1054-2,SP500相关数据!$B$11:$E$24727,4,TRUE))),"")</f>
        <v/>
      </c>
      <c r="D1054" s="13">
        <f>IF(VLOOKUP(A1054,高收益利差!$A:$B,2,TRUE)&lt;&gt;"",VLOOKUP(A1054,高收益利差!$A:$B,2,TRUE),IF(VLOOKUP(A1054-1,高收益利差!$A:$B,2,TRUE)&lt;&gt;"",VLOOKUP(A1054-1,高收益利差!$A:$B,2,TRUE),VLOOKUP(A1054-2,高收益利差!$A:$B,2,TRUE)))</f>
        <v/>
      </c>
      <c r="E1054" s="13">
        <f>IFERROR(VLOOKUP(A1054,'10Y2Y'!$A:$B,2,TRUE),"")</f>
        <v/>
      </c>
      <c r="F1054">
        <f>IFERROR(D1054-D1041,"")</f>
        <v/>
      </c>
      <c r="G1054">
        <f>IFERROR(B1054/AVERAGE(B1015:B1054)-1,"")</f>
        <v/>
      </c>
      <c r="H1054">
        <f>IF(B1054="","",IFERROR(AVERAGE(B1015:B1054)/AVERAGE(B1002:B1041)-1,""))</f>
        <v/>
      </c>
      <c r="I1054">
        <f>IFERROR(VLOOKUP(A1054,'Sahm Rule'!$A:$B,2,TRUE),"")</f>
        <v/>
      </c>
      <c r="J1054" s="159">
        <f>IFERROR((B1054/B1041)^4-1-D1054/100,"")</f>
        <v/>
      </c>
    </row>
    <row r="1055">
      <c r="A1055" s="10" t="n">
        <v>42804</v>
      </c>
      <c r="B1055" s="13">
        <f>IF(VLOOKUP(A1055,SP500相关数据!$B$11:$C$24727,2,TRUE)&lt;&gt;"",VLOOKUP(A1055,SP500相关数据!$B$11:$C$24727,2,TRUE),IF(VLOOKUP(A1055-1,SP500相关数据!$B$11:$C$24727,2,TRUE)&lt;&gt;"",VLOOKUP(A1055-1,SP500相关数据!$B$11:$C$24727,2,TRUE),VLOOKUP(A1055-2,SP500相关数据!$B$11:$C$24727,2,TRUE)))</f>
        <v/>
      </c>
      <c r="C1055" s="13">
        <f>IFERROR(IF(VLOOKUP(A1055,SP500相关数据!$B$11:$E$24727,4,TRUE)&lt;&gt;"",VLOOKUP(A1055,SP500相关数据!$B$11:$E$24727,4,TRUE),IF(VLOOKUP(A1055-1,SP500相关数据!$B$11:$E$24727,4,TRUE)&lt;&gt;"",VLOOKUP(A1055-1,SP500相关数据!$B$11:$E$24727,4,TRUE),VLOOKUP(A1055-2,SP500相关数据!$B$11:$E$24727,4,TRUE))),"")</f>
        <v/>
      </c>
      <c r="D1055" s="13">
        <f>IF(VLOOKUP(A1055,高收益利差!$A:$B,2,TRUE)&lt;&gt;"",VLOOKUP(A1055,高收益利差!$A:$B,2,TRUE),IF(VLOOKUP(A1055-1,高收益利差!$A:$B,2,TRUE)&lt;&gt;"",VLOOKUP(A1055-1,高收益利差!$A:$B,2,TRUE),VLOOKUP(A1055-2,高收益利差!$A:$B,2,TRUE)))</f>
        <v/>
      </c>
      <c r="E1055" s="13">
        <f>IFERROR(VLOOKUP(A1055,'10Y2Y'!$A:$B,2,TRUE),"")</f>
        <v/>
      </c>
      <c r="F1055">
        <f>IFERROR(D1055-D1042,"")</f>
        <v/>
      </c>
      <c r="G1055">
        <f>IFERROR(B1055/AVERAGE(B1016:B1055)-1,"")</f>
        <v/>
      </c>
      <c r="H1055">
        <f>IF(B1055="","",IFERROR(AVERAGE(B1016:B1055)/AVERAGE(B1003:B1042)-1,""))</f>
        <v/>
      </c>
      <c r="I1055">
        <f>IFERROR(VLOOKUP(A1055,'Sahm Rule'!$A:$B,2,TRUE),"")</f>
        <v/>
      </c>
      <c r="J1055" s="159">
        <f>IFERROR((B1055/B1042)^4-1-D1055/100,"")</f>
        <v/>
      </c>
    </row>
    <row r="1056">
      <c r="A1056" s="10" t="n">
        <v>42811</v>
      </c>
      <c r="B1056" s="13">
        <f>IF(VLOOKUP(A1056,SP500相关数据!$B$11:$C$24727,2,TRUE)&lt;&gt;"",VLOOKUP(A1056,SP500相关数据!$B$11:$C$24727,2,TRUE),IF(VLOOKUP(A1056-1,SP500相关数据!$B$11:$C$24727,2,TRUE)&lt;&gt;"",VLOOKUP(A1056-1,SP500相关数据!$B$11:$C$24727,2,TRUE),VLOOKUP(A1056-2,SP500相关数据!$B$11:$C$24727,2,TRUE)))</f>
        <v/>
      </c>
      <c r="C1056" s="13">
        <f>IFERROR(IF(VLOOKUP(A1056,SP500相关数据!$B$11:$E$24727,4,TRUE)&lt;&gt;"",VLOOKUP(A1056,SP500相关数据!$B$11:$E$24727,4,TRUE),IF(VLOOKUP(A1056-1,SP500相关数据!$B$11:$E$24727,4,TRUE)&lt;&gt;"",VLOOKUP(A1056-1,SP500相关数据!$B$11:$E$24727,4,TRUE),VLOOKUP(A1056-2,SP500相关数据!$B$11:$E$24727,4,TRUE))),"")</f>
        <v/>
      </c>
      <c r="D1056" s="13">
        <f>IF(VLOOKUP(A1056,高收益利差!$A:$B,2,TRUE)&lt;&gt;"",VLOOKUP(A1056,高收益利差!$A:$B,2,TRUE),IF(VLOOKUP(A1056-1,高收益利差!$A:$B,2,TRUE)&lt;&gt;"",VLOOKUP(A1056-1,高收益利差!$A:$B,2,TRUE),VLOOKUP(A1056-2,高收益利差!$A:$B,2,TRUE)))</f>
        <v/>
      </c>
      <c r="E1056" s="13">
        <f>IFERROR(VLOOKUP(A1056,'10Y2Y'!$A:$B,2,TRUE),"")</f>
        <v/>
      </c>
      <c r="F1056">
        <f>IFERROR(D1056-D1043,"")</f>
        <v/>
      </c>
      <c r="G1056">
        <f>IFERROR(B1056/AVERAGE(B1017:B1056)-1,"")</f>
        <v/>
      </c>
      <c r="H1056">
        <f>IF(B1056="","",IFERROR(AVERAGE(B1017:B1056)/AVERAGE(B1004:B1043)-1,""))</f>
        <v/>
      </c>
      <c r="I1056">
        <f>IFERROR(VLOOKUP(A1056,'Sahm Rule'!$A:$B,2,TRUE),"")</f>
        <v/>
      </c>
      <c r="J1056" s="159">
        <f>IFERROR((B1056/B1043)^4-1-D1056/100,"")</f>
        <v/>
      </c>
    </row>
    <row r="1057">
      <c r="A1057" s="10" t="n">
        <v>42818</v>
      </c>
      <c r="B1057" s="13">
        <f>IF(VLOOKUP(A1057,SP500相关数据!$B$11:$C$24727,2,TRUE)&lt;&gt;"",VLOOKUP(A1057,SP500相关数据!$B$11:$C$24727,2,TRUE),IF(VLOOKUP(A1057-1,SP500相关数据!$B$11:$C$24727,2,TRUE)&lt;&gt;"",VLOOKUP(A1057-1,SP500相关数据!$B$11:$C$24727,2,TRUE),VLOOKUP(A1057-2,SP500相关数据!$B$11:$C$24727,2,TRUE)))</f>
        <v/>
      </c>
      <c r="C1057" s="13">
        <f>IFERROR(IF(VLOOKUP(A1057,SP500相关数据!$B$11:$E$24727,4,TRUE)&lt;&gt;"",VLOOKUP(A1057,SP500相关数据!$B$11:$E$24727,4,TRUE),IF(VLOOKUP(A1057-1,SP500相关数据!$B$11:$E$24727,4,TRUE)&lt;&gt;"",VLOOKUP(A1057-1,SP500相关数据!$B$11:$E$24727,4,TRUE),VLOOKUP(A1057-2,SP500相关数据!$B$11:$E$24727,4,TRUE))),"")</f>
        <v/>
      </c>
      <c r="D1057" s="13">
        <f>IF(VLOOKUP(A1057,高收益利差!$A:$B,2,TRUE)&lt;&gt;"",VLOOKUP(A1057,高收益利差!$A:$B,2,TRUE),IF(VLOOKUP(A1057-1,高收益利差!$A:$B,2,TRUE)&lt;&gt;"",VLOOKUP(A1057-1,高收益利差!$A:$B,2,TRUE),VLOOKUP(A1057-2,高收益利差!$A:$B,2,TRUE)))</f>
        <v/>
      </c>
      <c r="E1057" s="13">
        <f>IFERROR(VLOOKUP(A1057,'10Y2Y'!$A:$B,2,TRUE),"")</f>
        <v/>
      </c>
      <c r="F1057">
        <f>IFERROR(D1057-D1044,"")</f>
        <v/>
      </c>
      <c r="G1057">
        <f>IFERROR(B1057/AVERAGE(B1018:B1057)-1,"")</f>
        <v/>
      </c>
      <c r="H1057">
        <f>IF(B1057="","",IFERROR(AVERAGE(B1018:B1057)/AVERAGE(B1005:B1044)-1,""))</f>
        <v/>
      </c>
      <c r="I1057">
        <f>IFERROR(VLOOKUP(A1057,'Sahm Rule'!$A:$B,2,TRUE),"")</f>
        <v/>
      </c>
      <c r="J1057" s="159">
        <f>IFERROR((B1057/B1044)^4-1-D1057/100,"")</f>
        <v/>
      </c>
    </row>
    <row r="1058">
      <c r="A1058" s="10" t="n">
        <v>42825</v>
      </c>
      <c r="B1058" s="13">
        <f>IF(VLOOKUP(A1058,SP500相关数据!$B$11:$C$24727,2,TRUE)&lt;&gt;"",VLOOKUP(A1058,SP500相关数据!$B$11:$C$24727,2,TRUE),IF(VLOOKUP(A1058-1,SP500相关数据!$B$11:$C$24727,2,TRUE)&lt;&gt;"",VLOOKUP(A1058-1,SP500相关数据!$B$11:$C$24727,2,TRUE),VLOOKUP(A1058-2,SP500相关数据!$B$11:$C$24727,2,TRUE)))</f>
        <v/>
      </c>
      <c r="C1058" s="13">
        <f>IFERROR(IF(VLOOKUP(A1058,SP500相关数据!$B$11:$E$24727,4,TRUE)&lt;&gt;"",VLOOKUP(A1058,SP500相关数据!$B$11:$E$24727,4,TRUE),IF(VLOOKUP(A1058-1,SP500相关数据!$B$11:$E$24727,4,TRUE)&lt;&gt;"",VLOOKUP(A1058-1,SP500相关数据!$B$11:$E$24727,4,TRUE),VLOOKUP(A1058-2,SP500相关数据!$B$11:$E$24727,4,TRUE))),"")</f>
        <v/>
      </c>
      <c r="D1058" s="13">
        <f>IF(VLOOKUP(A1058,高收益利差!$A:$B,2,TRUE)&lt;&gt;"",VLOOKUP(A1058,高收益利差!$A:$B,2,TRUE),IF(VLOOKUP(A1058-1,高收益利差!$A:$B,2,TRUE)&lt;&gt;"",VLOOKUP(A1058-1,高收益利差!$A:$B,2,TRUE),VLOOKUP(A1058-2,高收益利差!$A:$B,2,TRUE)))</f>
        <v/>
      </c>
      <c r="E1058" s="13">
        <f>IFERROR(VLOOKUP(A1058,'10Y2Y'!$A:$B,2,TRUE),"")</f>
        <v/>
      </c>
      <c r="F1058">
        <f>IFERROR(D1058-D1045,"")</f>
        <v/>
      </c>
      <c r="G1058">
        <f>IFERROR(B1058/AVERAGE(B1019:B1058)-1,"")</f>
        <v/>
      </c>
      <c r="H1058">
        <f>IF(B1058="","",IFERROR(AVERAGE(B1019:B1058)/AVERAGE(B1006:B1045)-1,""))</f>
        <v/>
      </c>
      <c r="I1058">
        <f>IFERROR(VLOOKUP(A1058,'Sahm Rule'!$A:$B,2,TRUE),"")</f>
        <v/>
      </c>
      <c r="J1058" s="159">
        <f>IFERROR((B1058/B1045)^4-1-D1058/100,"")</f>
        <v/>
      </c>
    </row>
    <row r="1059">
      <c r="A1059" s="10" t="n">
        <v>42832</v>
      </c>
      <c r="B1059" s="13">
        <f>IF(VLOOKUP(A1059,SP500相关数据!$B$11:$C$24727,2,TRUE)&lt;&gt;"",VLOOKUP(A1059,SP500相关数据!$B$11:$C$24727,2,TRUE),IF(VLOOKUP(A1059-1,SP500相关数据!$B$11:$C$24727,2,TRUE)&lt;&gt;"",VLOOKUP(A1059-1,SP500相关数据!$B$11:$C$24727,2,TRUE),VLOOKUP(A1059-2,SP500相关数据!$B$11:$C$24727,2,TRUE)))</f>
        <v/>
      </c>
      <c r="C1059" s="13">
        <f>IFERROR(IF(VLOOKUP(A1059,SP500相关数据!$B$11:$E$24727,4,TRUE)&lt;&gt;"",VLOOKUP(A1059,SP500相关数据!$B$11:$E$24727,4,TRUE),IF(VLOOKUP(A1059-1,SP500相关数据!$B$11:$E$24727,4,TRUE)&lt;&gt;"",VLOOKUP(A1059-1,SP500相关数据!$B$11:$E$24727,4,TRUE),VLOOKUP(A1059-2,SP500相关数据!$B$11:$E$24727,4,TRUE))),"")</f>
        <v/>
      </c>
      <c r="D1059" s="13">
        <f>IF(VLOOKUP(A1059,高收益利差!$A:$B,2,TRUE)&lt;&gt;"",VLOOKUP(A1059,高收益利差!$A:$B,2,TRUE),IF(VLOOKUP(A1059-1,高收益利差!$A:$B,2,TRUE)&lt;&gt;"",VLOOKUP(A1059-1,高收益利差!$A:$B,2,TRUE),VLOOKUP(A1059-2,高收益利差!$A:$B,2,TRUE)))</f>
        <v/>
      </c>
      <c r="E1059" s="13">
        <f>IFERROR(VLOOKUP(A1059,'10Y2Y'!$A:$B,2,TRUE),"")</f>
        <v/>
      </c>
      <c r="F1059">
        <f>IFERROR(D1059-D1046,"")</f>
        <v/>
      </c>
      <c r="G1059">
        <f>IFERROR(B1059/AVERAGE(B1020:B1059)-1,"")</f>
        <v/>
      </c>
      <c r="H1059">
        <f>IF(B1059="","",IFERROR(AVERAGE(B1020:B1059)/AVERAGE(B1007:B1046)-1,""))</f>
        <v/>
      </c>
      <c r="I1059">
        <f>IFERROR(VLOOKUP(A1059,'Sahm Rule'!$A:$B,2,TRUE),"")</f>
        <v/>
      </c>
      <c r="J1059" s="159">
        <f>IFERROR((B1059/B1046)^4-1-D1059/100,"")</f>
        <v/>
      </c>
    </row>
    <row r="1060">
      <c r="A1060" s="10" t="n">
        <v>42839</v>
      </c>
      <c r="B1060" s="13">
        <f>IF(VLOOKUP(A1060,SP500相关数据!$B$11:$C$24727,2,TRUE)&lt;&gt;"",VLOOKUP(A1060,SP500相关数据!$B$11:$C$24727,2,TRUE),IF(VLOOKUP(A1060-1,SP500相关数据!$B$11:$C$24727,2,TRUE)&lt;&gt;"",VLOOKUP(A1060-1,SP500相关数据!$B$11:$C$24727,2,TRUE),VLOOKUP(A1060-2,SP500相关数据!$B$11:$C$24727,2,TRUE)))</f>
        <v/>
      </c>
      <c r="C1060" s="13">
        <f>IFERROR(IF(VLOOKUP(A1060,SP500相关数据!$B$11:$E$24727,4,TRUE)&lt;&gt;"",VLOOKUP(A1060,SP500相关数据!$B$11:$E$24727,4,TRUE),IF(VLOOKUP(A1060-1,SP500相关数据!$B$11:$E$24727,4,TRUE)&lt;&gt;"",VLOOKUP(A1060-1,SP500相关数据!$B$11:$E$24727,4,TRUE),VLOOKUP(A1060-2,SP500相关数据!$B$11:$E$24727,4,TRUE))),"")</f>
        <v/>
      </c>
      <c r="D1060" s="13">
        <f>IF(VLOOKUP(A1060,高收益利差!$A:$B,2,TRUE)&lt;&gt;"",VLOOKUP(A1060,高收益利差!$A:$B,2,TRUE),IF(VLOOKUP(A1060-1,高收益利差!$A:$B,2,TRUE)&lt;&gt;"",VLOOKUP(A1060-1,高收益利差!$A:$B,2,TRUE),VLOOKUP(A1060-2,高收益利差!$A:$B,2,TRUE)))</f>
        <v/>
      </c>
      <c r="E1060" s="13">
        <f>IFERROR(VLOOKUP(A1060,'10Y2Y'!$A:$B,2,TRUE),"")</f>
        <v/>
      </c>
      <c r="F1060">
        <f>IFERROR(D1060-D1047,"")</f>
        <v/>
      </c>
      <c r="G1060">
        <f>IFERROR(B1060/AVERAGE(B1021:B1060)-1,"")</f>
        <v/>
      </c>
      <c r="H1060">
        <f>IF(B1060="","",IFERROR(AVERAGE(B1021:B1060)/AVERAGE(B1008:B1047)-1,""))</f>
        <v/>
      </c>
      <c r="I1060">
        <f>IFERROR(VLOOKUP(A1060,'Sahm Rule'!$A:$B,2,TRUE),"")</f>
        <v/>
      </c>
      <c r="J1060" s="159">
        <f>IFERROR((B1060/B1047)^4-1-D1060/100,"")</f>
        <v/>
      </c>
    </row>
    <row r="1061">
      <c r="A1061" s="10" t="n">
        <v>42846</v>
      </c>
      <c r="B1061" s="13">
        <f>IF(VLOOKUP(A1061,SP500相关数据!$B$11:$C$24727,2,TRUE)&lt;&gt;"",VLOOKUP(A1061,SP500相关数据!$B$11:$C$24727,2,TRUE),IF(VLOOKUP(A1061-1,SP500相关数据!$B$11:$C$24727,2,TRUE)&lt;&gt;"",VLOOKUP(A1061-1,SP500相关数据!$B$11:$C$24727,2,TRUE),VLOOKUP(A1061-2,SP500相关数据!$B$11:$C$24727,2,TRUE)))</f>
        <v/>
      </c>
      <c r="C1061" s="13">
        <f>IFERROR(IF(VLOOKUP(A1061,SP500相关数据!$B$11:$E$24727,4,TRUE)&lt;&gt;"",VLOOKUP(A1061,SP500相关数据!$B$11:$E$24727,4,TRUE),IF(VLOOKUP(A1061-1,SP500相关数据!$B$11:$E$24727,4,TRUE)&lt;&gt;"",VLOOKUP(A1061-1,SP500相关数据!$B$11:$E$24727,4,TRUE),VLOOKUP(A1061-2,SP500相关数据!$B$11:$E$24727,4,TRUE))),"")</f>
        <v/>
      </c>
      <c r="D1061" s="13">
        <f>IF(VLOOKUP(A1061,高收益利差!$A:$B,2,TRUE)&lt;&gt;"",VLOOKUP(A1061,高收益利差!$A:$B,2,TRUE),IF(VLOOKUP(A1061-1,高收益利差!$A:$B,2,TRUE)&lt;&gt;"",VLOOKUP(A1061-1,高收益利差!$A:$B,2,TRUE),VLOOKUP(A1061-2,高收益利差!$A:$B,2,TRUE)))</f>
        <v/>
      </c>
      <c r="E1061" s="13">
        <f>IFERROR(VLOOKUP(A1061,'10Y2Y'!$A:$B,2,TRUE),"")</f>
        <v/>
      </c>
      <c r="F1061">
        <f>IFERROR(D1061-D1048,"")</f>
        <v/>
      </c>
      <c r="G1061">
        <f>IFERROR(B1061/AVERAGE(B1022:B1061)-1,"")</f>
        <v/>
      </c>
      <c r="H1061">
        <f>IF(B1061="","",IFERROR(AVERAGE(B1022:B1061)/AVERAGE(B1009:B1048)-1,""))</f>
        <v/>
      </c>
      <c r="I1061">
        <f>IFERROR(VLOOKUP(A1061,'Sahm Rule'!$A:$B,2,TRUE),"")</f>
        <v/>
      </c>
      <c r="J1061" s="159">
        <f>IFERROR((B1061/B1048)^4-1-D1061/100,"")</f>
        <v/>
      </c>
    </row>
    <row r="1062">
      <c r="A1062" s="10" t="n">
        <v>42853</v>
      </c>
      <c r="B1062" s="13">
        <f>IF(VLOOKUP(A1062,SP500相关数据!$B$11:$C$24727,2,TRUE)&lt;&gt;"",VLOOKUP(A1062,SP500相关数据!$B$11:$C$24727,2,TRUE),IF(VLOOKUP(A1062-1,SP500相关数据!$B$11:$C$24727,2,TRUE)&lt;&gt;"",VLOOKUP(A1062-1,SP500相关数据!$B$11:$C$24727,2,TRUE),VLOOKUP(A1062-2,SP500相关数据!$B$11:$C$24727,2,TRUE)))</f>
        <v/>
      </c>
      <c r="C1062" s="13">
        <f>IFERROR(IF(VLOOKUP(A1062,SP500相关数据!$B$11:$E$24727,4,TRUE)&lt;&gt;"",VLOOKUP(A1062,SP500相关数据!$B$11:$E$24727,4,TRUE),IF(VLOOKUP(A1062-1,SP500相关数据!$B$11:$E$24727,4,TRUE)&lt;&gt;"",VLOOKUP(A1062-1,SP500相关数据!$B$11:$E$24727,4,TRUE),VLOOKUP(A1062-2,SP500相关数据!$B$11:$E$24727,4,TRUE))),"")</f>
        <v/>
      </c>
      <c r="D1062" s="13">
        <f>IF(VLOOKUP(A1062,高收益利差!$A:$B,2,TRUE)&lt;&gt;"",VLOOKUP(A1062,高收益利差!$A:$B,2,TRUE),IF(VLOOKUP(A1062-1,高收益利差!$A:$B,2,TRUE)&lt;&gt;"",VLOOKUP(A1062-1,高收益利差!$A:$B,2,TRUE),VLOOKUP(A1062-2,高收益利差!$A:$B,2,TRUE)))</f>
        <v/>
      </c>
      <c r="E1062" s="13">
        <f>IFERROR(VLOOKUP(A1062,'10Y2Y'!$A:$B,2,TRUE),"")</f>
        <v/>
      </c>
      <c r="F1062">
        <f>IFERROR(D1062-D1049,"")</f>
        <v/>
      </c>
      <c r="G1062">
        <f>IFERROR(B1062/AVERAGE(B1023:B1062)-1,"")</f>
        <v/>
      </c>
      <c r="H1062">
        <f>IF(B1062="","",IFERROR(AVERAGE(B1023:B1062)/AVERAGE(B1010:B1049)-1,""))</f>
        <v/>
      </c>
      <c r="I1062">
        <f>IFERROR(VLOOKUP(A1062,'Sahm Rule'!$A:$B,2,TRUE),"")</f>
        <v/>
      </c>
      <c r="J1062" s="159">
        <f>IFERROR((B1062/B1049)^4-1-D1062/100,"")</f>
        <v/>
      </c>
    </row>
    <row r="1063">
      <c r="A1063" s="10" t="n">
        <v>42860</v>
      </c>
      <c r="B1063" s="13">
        <f>IF(VLOOKUP(A1063,SP500相关数据!$B$11:$C$24727,2,TRUE)&lt;&gt;"",VLOOKUP(A1063,SP500相关数据!$B$11:$C$24727,2,TRUE),IF(VLOOKUP(A1063-1,SP500相关数据!$B$11:$C$24727,2,TRUE)&lt;&gt;"",VLOOKUP(A1063-1,SP500相关数据!$B$11:$C$24727,2,TRUE),VLOOKUP(A1063-2,SP500相关数据!$B$11:$C$24727,2,TRUE)))</f>
        <v/>
      </c>
      <c r="C1063" s="13">
        <f>IFERROR(IF(VLOOKUP(A1063,SP500相关数据!$B$11:$E$24727,4,TRUE)&lt;&gt;"",VLOOKUP(A1063,SP500相关数据!$B$11:$E$24727,4,TRUE),IF(VLOOKUP(A1063-1,SP500相关数据!$B$11:$E$24727,4,TRUE)&lt;&gt;"",VLOOKUP(A1063-1,SP500相关数据!$B$11:$E$24727,4,TRUE),VLOOKUP(A1063-2,SP500相关数据!$B$11:$E$24727,4,TRUE))),"")</f>
        <v/>
      </c>
      <c r="D1063" s="13">
        <f>IF(VLOOKUP(A1063,高收益利差!$A:$B,2,TRUE)&lt;&gt;"",VLOOKUP(A1063,高收益利差!$A:$B,2,TRUE),IF(VLOOKUP(A1063-1,高收益利差!$A:$B,2,TRUE)&lt;&gt;"",VLOOKUP(A1063-1,高收益利差!$A:$B,2,TRUE),VLOOKUP(A1063-2,高收益利差!$A:$B,2,TRUE)))</f>
        <v/>
      </c>
      <c r="E1063" s="13">
        <f>IFERROR(VLOOKUP(A1063,'10Y2Y'!$A:$B,2,TRUE),"")</f>
        <v/>
      </c>
      <c r="F1063">
        <f>IFERROR(D1063-D1050,"")</f>
        <v/>
      </c>
      <c r="G1063">
        <f>IFERROR(B1063/AVERAGE(B1024:B1063)-1,"")</f>
        <v/>
      </c>
      <c r="H1063">
        <f>IF(B1063="","",IFERROR(AVERAGE(B1024:B1063)/AVERAGE(B1011:B1050)-1,""))</f>
        <v/>
      </c>
      <c r="I1063">
        <f>IFERROR(VLOOKUP(A1063,'Sahm Rule'!$A:$B,2,TRUE),"")</f>
        <v/>
      </c>
      <c r="J1063" s="159">
        <f>IFERROR((B1063/B1050)^4-1-D1063/100,"")</f>
        <v/>
      </c>
    </row>
    <row r="1064">
      <c r="A1064" s="10" t="n">
        <v>42867</v>
      </c>
      <c r="B1064" s="13">
        <f>IF(VLOOKUP(A1064,SP500相关数据!$B$11:$C$24727,2,TRUE)&lt;&gt;"",VLOOKUP(A1064,SP500相关数据!$B$11:$C$24727,2,TRUE),IF(VLOOKUP(A1064-1,SP500相关数据!$B$11:$C$24727,2,TRUE)&lt;&gt;"",VLOOKUP(A1064-1,SP500相关数据!$B$11:$C$24727,2,TRUE),VLOOKUP(A1064-2,SP500相关数据!$B$11:$C$24727,2,TRUE)))</f>
        <v/>
      </c>
      <c r="C1064" s="13">
        <f>IFERROR(IF(VLOOKUP(A1064,SP500相关数据!$B$11:$E$24727,4,TRUE)&lt;&gt;"",VLOOKUP(A1064,SP500相关数据!$B$11:$E$24727,4,TRUE),IF(VLOOKUP(A1064-1,SP500相关数据!$B$11:$E$24727,4,TRUE)&lt;&gt;"",VLOOKUP(A1064-1,SP500相关数据!$B$11:$E$24727,4,TRUE),VLOOKUP(A1064-2,SP500相关数据!$B$11:$E$24727,4,TRUE))),"")</f>
        <v/>
      </c>
      <c r="D1064" s="13">
        <f>IF(VLOOKUP(A1064,高收益利差!$A:$B,2,TRUE)&lt;&gt;"",VLOOKUP(A1064,高收益利差!$A:$B,2,TRUE),IF(VLOOKUP(A1064-1,高收益利差!$A:$B,2,TRUE)&lt;&gt;"",VLOOKUP(A1064-1,高收益利差!$A:$B,2,TRUE),VLOOKUP(A1064-2,高收益利差!$A:$B,2,TRUE)))</f>
        <v/>
      </c>
      <c r="E1064" s="13">
        <f>IFERROR(VLOOKUP(A1064,'10Y2Y'!$A:$B,2,TRUE),"")</f>
        <v/>
      </c>
      <c r="F1064">
        <f>IFERROR(D1064-D1051,"")</f>
        <v/>
      </c>
      <c r="G1064">
        <f>IFERROR(B1064/AVERAGE(B1025:B1064)-1,"")</f>
        <v/>
      </c>
      <c r="H1064">
        <f>IF(B1064="","",IFERROR(AVERAGE(B1025:B1064)/AVERAGE(B1012:B1051)-1,""))</f>
        <v/>
      </c>
      <c r="I1064">
        <f>IFERROR(VLOOKUP(A1064,'Sahm Rule'!$A:$B,2,TRUE),"")</f>
        <v/>
      </c>
      <c r="J1064" s="159">
        <f>IFERROR((B1064/B1051)^4-1-D1064/100,"")</f>
        <v/>
      </c>
    </row>
    <row r="1065">
      <c r="A1065" s="10" t="n">
        <v>42874</v>
      </c>
      <c r="B1065" s="13">
        <f>IF(VLOOKUP(A1065,SP500相关数据!$B$11:$C$24727,2,TRUE)&lt;&gt;"",VLOOKUP(A1065,SP500相关数据!$B$11:$C$24727,2,TRUE),IF(VLOOKUP(A1065-1,SP500相关数据!$B$11:$C$24727,2,TRUE)&lt;&gt;"",VLOOKUP(A1065-1,SP500相关数据!$B$11:$C$24727,2,TRUE),VLOOKUP(A1065-2,SP500相关数据!$B$11:$C$24727,2,TRUE)))</f>
        <v/>
      </c>
      <c r="C1065" s="13">
        <f>IFERROR(IF(VLOOKUP(A1065,SP500相关数据!$B$11:$E$24727,4,TRUE)&lt;&gt;"",VLOOKUP(A1065,SP500相关数据!$B$11:$E$24727,4,TRUE),IF(VLOOKUP(A1065-1,SP500相关数据!$B$11:$E$24727,4,TRUE)&lt;&gt;"",VLOOKUP(A1065-1,SP500相关数据!$B$11:$E$24727,4,TRUE),VLOOKUP(A1065-2,SP500相关数据!$B$11:$E$24727,4,TRUE))),"")</f>
        <v/>
      </c>
      <c r="D1065" s="13">
        <f>IF(VLOOKUP(A1065,高收益利差!$A:$B,2,TRUE)&lt;&gt;"",VLOOKUP(A1065,高收益利差!$A:$B,2,TRUE),IF(VLOOKUP(A1065-1,高收益利差!$A:$B,2,TRUE)&lt;&gt;"",VLOOKUP(A1065-1,高收益利差!$A:$B,2,TRUE),VLOOKUP(A1065-2,高收益利差!$A:$B,2,TRUE)))</f>
        <v/>
      </c>
      <c r="E1065" s="13">
        <f>IFERROR(VLOOKUP(A1065,'10Y2Y'!$A:$B,2,TRUE),"")</f>
        <v/>
      </c>
      <c r="F1065">
        <f>IFERROR(D1065-D1052,"")</f>
        <v/>
      </c>
      <c r="G1065">
        <f>IFERROR(B1065/AVERAGE(B1026:B1065)-1,"")</f>
        <v/>
      </c>
      <c r="H1065">
        <f>IF(B1065="","",IFERROR(AVERAGE(B1026:B1065)/AVERAGE(B1013:B1052)-1,""))</f>
        <v/>
      </c>
      <c r="I1065">
        <f>IFERROR(VLOOKUP(A1065,'Sahm Rule'!$A:$B,2,TRUE),"")</f>
        <v/>
      </c>
      <c r="J1065" s="159">
        <f>IFERROR((B1065/B1052)^4-1-D1065/100,"")</f>
        <v/>
      </c>
    </row>
    <row r="1066">
      <c r="A1066" s="10" t="n">
        <v>42881</v>
      </c>
      <c r="B1066" s="13">
        <f>IF(VLOOKUP(A1066,SP500相关数据!$B$11:$C$24727,2,TRUE)&lt;&gt;"",VLOOKUP(A1066,SP500相关数据!$B$11:$C$24727,2,TRUE),IF(VLOOKUP(A1066-1,SP500相关数据!$B$11:$C$24727,2,TRUE)&lt;&gt;"",VLOOKUP(A1066-1,SP500相关数据!$B$11:$C$24727,2,TRUE),VLOOKUP(A1066-2,SP500相关数据!$B$11:$C$24727,2,TRUE)))</f>
        <v/>
      </c>
      <c r="C1066" s="13">
        <f>IFERROR(IF(VLOOKUP(A1066,SP500相关数据!$B$11:$E$24727,4,TRUE)&lt;&gt;"",VLOOKUP(A1066,SP500相关数据!$B$11:$E$24727,4,TRUE),IF(VLOOKUP(A1066-1,SP500相关数据!$B$11:$E$24727,4,TRUE)&lt;&gt;"",VLOOKUP(A1066-1,SP500相关数据!$B$11:$E$24727,4,TRUE),VLOOKUP(A1066-2,SP500相关数据!$B$11:$E$24727,4,TRUE))),"")</f>
        <v/>
      </c>
      <c r="D1066" s="13">
        <f>IF(VLOOKUP(A1066,高收益利差!$A:$B,2,TRUE)&lt;&gt;"",VLOOKUP(A1066,高收益利差!$A:$B,2,TRUE),IF(VLOOKUP(A1066-1,高收益利差!$A:$B,2,TRUE)&lt;&gt;"",VLOOKUP(A1066-1,高收益利差!$A:$B,2,TRUE),VLOOKUP(A1066-2,高收益利差!$A:$B,2,TRUE)))</f>
        <v/>
      </c>
      <c r="E1066" s="13">
        <f>IFERROR(VLOOKUP(A1066,'10Y2Y'!$A:$B,2,TRUE),"")</f>
        <v/>
      </c>
      <c r="F1066">
        <f>IFERROR(D1066-D1053,"")</f>
        <v/>
      </c>
      <c r="G1066">
        <f>IFERROR(B1066/AVERAGE(B1027:B1066)-1,"")</f>
        <v/>
      </c>
      <c r="H1066">
        <f>IF(B1066="","",IFERROR(AVERAGE(B1027:B1066)/AVERAGE(B1014:B1053)-1,""))</f>
        <v/>
      </c>
      <c r="I1066">
        <f>IFERROR(VLOOKUP(A1066,'Sahm Rule'!$A:$B,2,TRUE),"")</f>
        <v/>
      </c>
      <c r="J1066" s="159">
        <f>IFERROR((B1066/B1053)^4-1-D1066/100,"")</f>
        <v/>
      </c>
    </row>
    <row r="1067">
      <c r="A1067" s="10" t="n">
        <v>42888</v>
      </c>
      <c r="B1067" s="13">
        <f>IF(VLOOKUP(A1067,SP500相关数据!$B$11:$C$24727,2,TRUE)&lt;&gt;"",VLOOKUP(A1067,SP500相关数据!$B$11:$C$24727,2,TRUE),IF(VLOOKUP(A1067-1,SP500相关数据!$B$11:$C$24727,2,TRUE)&lt;&gt;"",VLOOKUP(A1067-1,SP500相关数据!$B$11:$C$24727,2,TRUE),VLOOKUP(A1067-2,SP500相关数据!$B$11:$C$24727,2,TRUE)))</f>
        <v/>
      </c>
      <c r="C1067" s="13">
        <f>IFERROR(IF(VLOOKUP(A1067,SP500相关数据!$B$11:$E$24727,4,TRUE)&lt;&gt;"",VLOOKUP(A1067,SP500相关数据!$B$11:$E$24727,4,TRUE),IF(VLOOKUP(A1067-1,SP500相关数据!$B$11:$E$24727,4,TRUE)&lt;&gt;"",VLOOKUP(A1067-1,SP500相关数据!$B$11:$E$24727,4,TRUE),VLOOKUP(A1067-2,SP500相关数据!$B$11:$E$24727,4,TRUE))),"")</f>
        <v/>
      </c>
      <c r="D1067" s="13">
        <f>IF(VLOOKUP(A1067,高收益利差!$A:$B,2,TRUE)&lt;&gt;"",VLOOKUP(A1067,高收益利差!$A:$B,2,TRUE),IF(VLOOKUP(A1067-1,高收益利差!$A:$B,2,TRUE)&lt;&gt;"",VLOOKUP(A1067-1,高收益利差!$A:$B,2,TRUE),VLOOKUP(A1067-2,高收益利差!$A:$B,2,TRUE)))</f>
        <v/>
      </c>
      <c r="E1067" s="13">
        <f>IFERROR(VLOOKUP(A1067,'10Y2Y'!$A:$B,2,TRUE),"")</f>
        <v/>
      </c>
      <c r="F1067">
        <f>IFERROR(D1067-D1054,"")</f>
        <v/>
      </c>
      <c r="G1067">
        <f>IFERROR(B1067/AVERAGE(B1028:B1067)-1,"")</f>
        <v/>
      </c>
      <c r="H1067">
        <f>IF(B1067="","",IFERROR(AVERAGE(B1028:B1067)/AVERAGE(B1015:B1054)-1,""))</f>
        <v/>
      </c>
      <c r="I1067">
        <f>IFERROR(VLOOKUP(A1067,'Sahm Rule'!$A:$B,2,TRUE),"")</f>
        <v/>
      </c>
      <c r="J1067" s="159">
        <f>IFERROR((B1067/B1054)^4-1-D1067/100,"")</f>
        <v/>
      </c>
    </row>
    <row r="1068">
      <c r="A1068" s="10" t="n">
        <v>42895</v>
      </c>
      <c r="B1068" s="13">
        <f>IF(VLOOKUP(A1068,SP500相关数据!$B$11:$C$24727,2,TRUE)&lt;&gt;"",VLOOKUP(A1068,SP500相关数据!$B$11:$C$24727,2,TRUE),IF(VLOOKUP(A1068-1,SP500相关数据!$B$11:$C$24727,2,TRUE)&lt;&gt;"",VLOOKUP(A1068-1,SP500相关数据!$B$11:$C$24727,2,TRUE),VLOOKUP(A1068-2,SP500相关数据!$B$11:$C$24727,2,TRUE)))</f>
        <v/>
      </c>
      <c r="C1068" s="13">
        <f>IFERROR(IF(VLOOKUP(A1068,SP500相关数据!$B$11:$E$24727,4,TRUE)&lt;&gt;"",VLOOKUP(A1068,SP500相关数据!$B$11:$E$24727,4,TRUE),IF(VLOOKUP(A1068-1,SP500相关数据!$B$11:$E$24727,4,TRUE)&lt;&gt;"",VLOOKUP(A1068-1,SP500相关数据!$B$11:$E$24727,4,TRUE),VLOOKUP(A1068-2,SP500相关数据!$B$11:$E$24727,4,TRUE))),"")</f>
        <v/>
      </c>
      <c r="D1068" s="13">
        <f>IF(VLOOKUP(A1068,高收益利差!$A:$B,2,TRUE)&lt;&gt;"",VLOOKUP(A1068,高收益利差!$A:$B,2,TRUE),IF(VLOOKUP(A1068-1,高收益利差!$A:$B,2,TRUE)&lt;&gt;"",VLOOKUP(A1068-1,高收益利差!$A:$B,2,TRUE),VLOOKUP(A1068-2,高收益利差!$A:$B,2,TRUE)))</f>
        <v/>
      </c>
      <c r="E1068" s="13">
        <f>IFERROR(VLOOKUP(A1068,'10Y2Y'!$A:$B,2,TRUE),"")</f>
        <v/>
      </c>
      <c r="F1068">
        <f>IFERROR(D1068-D1055,"")</f>
        <v/>
      </c>
      <c r="G1068">
        <f>IFERROR(B1068/AVERAGE(B1029:B1068)-1,"")</f>
        <v/>
      </c>
      <c r="H1068">
        <f>IF(B1068="","",IFERROR(AVERAGE(B1029:B1068)/AVERAGE(B1016:B1055)-1,""))</f>
        <v/>
      </c>
      <c r="I1068">
        <f>IFERROR(VLOOKUP(A1068,'Sahm Rule'!$A:$B,2,TRUE),"")</f>
        <v/>
      </c>
      <c r="J1068" s="159">
        <f>IFERROR((B1068/B1055)^4-1-D1068/100,"")</f>
        <v/>
      </c>
    </row>
    <row r="1069">
      <c r="A1069" s="10" t="n">
        <v>42902</v>
      </c>
      <c r="B1069" s="13">
        <f>IF(VLOOKUP(A1069,SP500相关数据!$B$11:$C$24727,2,TRUE)&lt;&gt;"",VLOOKUP(A1069,SP500相关数据!$B$11:$C$24727,2,TRUE),IF(VLOOKUP(A1069-1,SP500相关数据!$B$11:$C$24727,2,TRUE)&lt;&gt;"",VLOOKUP(A1069-1,SP500相关数据!$B$11:$C$24727,2,TRUE),VLOOKUP(A1069-2,SP500相关数据!$B$11:$C$24727,2,TRUE)))</f>
        <v/>
      </c>
      <c r="C1069" s="13">
        <f>IFERROR(IF(VLOOKUP(A1069,SP500相关数据!$B$11:$E$24727,4,TRUE)&lt;&gt;"",VLOOKUP(A1069,SP500相关数据!$B$11:$E$24727,4,TRUE),IF(VLOOKUP(A1069-1,SP500相关数据!$B$11:$E$24727,4,TRUE)&lt;&gt;"",VLOOKUP(A1069-1,SP500相关数据!$B$11:$E$24727,4,TRUE),VLOOKUP(A1069-2,SP500相关数据!$B$11:$E$24727,4,TRUE))),"")</f>
        <v/>
      </c>
      <c r="D1069" s="13">
        <f>IF(VLOOKUP(A1069,高收益利差!$A:$B,2,TRUE)&lt;&gt;"",VLOOKUP(A1069,高收益利差!$A:$B,2,TRUE),IF(VLOOKUP(A1069-1,高收益利差!$A:$B,2,TRUE)&lt;&gt;"",VLOOKUP(A1069-1,高收益利差!$A:$B,2,TRUE),VLOOKUP(A1069-2,高收益利差!$A:$B,2,TRUE)))</f>
        <v/>
      </c>
      <c r="E1069" s="13">
        <f>IFERROR(VLOOKUP(A1069,'10Y2Y'!$A:$B,2,TRUE),"")</f>
        <v/>
      </c>
      <c r="F1069">
        <f>IFERROR(D1069-D1056,"")</f>
        <v/>
      </c>
      <c r="G1069">
        <f>IFERROR(B1069/AVERAGE(B1030:B1069)-1,"")</f>
        <v/>
      </c>
      <c r="H1069">
        <f>IF(B1069="","",IFERROR(AVERAGE(B1030:B1069)/AVERAGE(B1017:B1056)-1,""))</f>
        <v/>
      </c>
      <c r="I1069">
        <f>IFERROR(VLOOKUP(A1069,'Sahm Rule'!$A:$B,2,TRUE),"")</f>
        <v/>
      </c>
      <c r="J1069" s="159">
        <f>IFERROR((B1069/B1056)^4-1-D1069/100,"")</f>
        <v/>
      </c>
    </row>
    <row r="1070">
      <c r="A1070" s="10" t="n">
        <v>42909</v>
      </c>
      <c r="B1070" s="13">
        <f>IF(VLOOKUP(A1070,SP500相关数据!$B$11:$C$24727,2,TRUE)&lt;&gt;"",VLOOKUP(A1070,SP500相关数据!$B$11:$C$24727,2,TRUE),IF(VLOOKUP(A1070-1,SP500相关数据!$B$11:$C$24727,2,TRUE)&lt;&gt;"",VLOOKUP(A1070-1,SP500相关数据!$B$11:$C$24727,2,TRUE),VLOOKUP(A1070-2,SP500相关数据!$B$11:$C$24727,2,TRUE)))</f>
        <v/>
      </c>
      <c r="C1070" s="13">
        <f>IFERROR(IF(VLOOKUP(A1070,SP500相关数据!$B$11:$E$24727,4,TRUE)&lt;&gt;"",VLOOKUP(A1070,SP500相关数据!$B$11:$E$24727,4,TRUE),IF(VLOOKUP(A1070-1,SP500相关数据!$B$11:$E$24727,4,TRUE)&lt;&gt;"",VLOOKUP(A1070-1,SP500相关数据!$B$11:$E$24727,4,TRUE),VLOOKUP(A1070-2,SP500相关数据!$B$11:$E$24727,4,TRUE))),"")</f>
        <v/>
      </c>
      <c r="D1070" s="13">
        <f>IF(VLOOKUP(A1070,高收益利差!$A:$B,2,TRUE)&lt;&gt;"",VLOOKUP(A1070,高收益利差!$A:$B,2,TRUE),IF(VLOOKUP(A1070-1,高收益利差!$A:$B,2,TRUE)&lt;&gt;"",VLOOKUP(A1070-1,高收益利差!$A:$B,2,TRUE),VLOOKUP(A1070-2,高收益利差!$A:$B,2,TRUE)))</f>
        <v/>
      </c>
      <c r="E1070" s="13">
        <f>IFERROR(VLOOKUP(A1070,'10Y2Y'!$A:$B,2,TRUE),"")</f>
        <v/>
      </c>
      <c r="F1070">
        <f>IFERROR(D1070-D1057,"")</f>
        <v/>
      </c>
      <c r="G1070">
        <f>IFERROR(B1070/AVERAGE(B1031:B1070)-1,"")</f>
        <v/>
      </c>
      <c r="H1070">
        <f>IF(B1070="","",IFERROR(AVERAGE(B1031:B1070)/AVERAGE(B1018:B1057)-1,""))</f>
        <v/>
      </c>
      <c r="I1070">
        <f>IFERROR(VLOOKUP(A1070,'Sahm Rule'!$A:$B,2,TRUE),"")</f>
        <v/>
      </c>
      <c r="J1070" s="159">
        <f>IFERROR((B1070/B1057)^4-1-D1070/100,"")</f>
        <v/>
      </c>
    </row>
    <row r="1071">
      <c r="A1071" s="10" t="n">
        <v>42916</v>
      </c>
      <c r="B1071" s="13">
        <f>IF(VLOOKUP(A1071,SP500相关数据!$B$11:$C$24727,2,TRUE)&lt;&gt;"",VLOOKUP(A1071,SP500相关数据!$B$11:$C$24727,2,TRUE),IF(VLOOKUP(A1071-1,SP500相关数据!$B$11:$C$24727,2,TRUE)&lt;&gt;"",VLOOKUP(A1071-1,SP500相关数据!$B$11:$C$24727,2,TRUE),VLOOKUP(A1071-2,SP500相关数据!$B$11:$C$24727,2,TRUE)))</f>
        <v/>
      </c>
      <c r="C1071" s="13">
        <f>IFERROR(IF(VLOOKUP(A1071,SP500相关数据!$B$11:$E$24727,4,TRUE)&lt;&gt;"",VLOOKUP(A1071,SP500相关数据!$B$11:$E$24727,4,TRUE),IF(VLOOKUP(A1071-1,SP500相关数据!$B$11:$E$24727,4,TRUE)&lt;&gt;"",VLOOKUP(A1071-1,SP500相关数据!$B$11:$E$24727,4,TRUE),VLOOKUP(A1071-2,SP500相关数据!$B$11:$E$24727,4,TRUE))),"")</f>
        <v/>
      </c>
      <c r="D1071" s="13">
        <f>IF(VLOOKUP(A1071,高收益利差!$A:$B,2,TRUE)&lt;&gt;"",VLOOKUP(A1071,高收益利差!$A:$B,2,TRUE),IF(VLOOKUP(A1071-1,高收益利差!$A:$B,2,TRUE)&lt;&gt;"",VLOOKUP(A1071-1,高收益利差!$A:$B,2,TRUE),VLOOKUP(A1071-2,高收益利差!$A:$B,2,TRUE)))</f>
        <v/>
      </c>
      <c r="E1071" s="13">
        <f>IFERROR(VLOOKUP(A1071,'10Y2Y'!$A:$B,2,TRUE),"")</f>
        <v/>
      </c>
      <c r="F1071">
        <f>IFERROR(D1071-D1058,"")</f>
        <v/>
      </c>
      <c r="G1071">
        <f>IFERROR(B1071/AVERAGE(B1032:B1071)-1,"")</f>
        <v/>
      </c>
      <c r="H1071">
        <f>IF(B1071="","",IFERROR(AVERAGE(B1032:B1071)/AVERAGE(B1019:B1058)-1,""))</f>
        <v/>
      </c>
      <c r="I1071">
        <f>IFERROR(VLOOKUP(A1071,'Sahm Rule'!$A:$B,2,TRUE),"")</f>
        <v/>
      </c>
      <c r="J1071" s="159">
        <f>IFERROR((B1071/B1058)^4-1-D1071/100,"")</f>
        <v/>
      </c>
    </row>
    <row r="1072">
      <c r="A1072" s="10" t="n">
        <v>42923</v>
      </c>
      <c r="B1072" s="13">
        <f>IF(VLOOKUP(A1072,SP500相关数据!$B$11:$C$24727,2,TRUE)&lt;&gt;"",VLOOKUP(A1072,SP500相关数据!$B$11:$C$24727,2,TRUE),IF(VLOOKUP(A1072-1,SP500相关数据!$B$11:$C$24727,2,TRUE)&lt;&gt;"",VLOOKUP(A1072-1,SP500相关数据!$B$11:$C$24727,2,TRUE),VLOOKUP(A1072-2,SP500相关数据!$B$11:$C$24727,2,TRUE)))</f>
        <v/>
      </c>
      <c r="C1072" s="13">
        <f>IFERROR(IF(VLOOKUP(A1072,SP500相关数据!$B$11:$E$24727,4,TRUE)&lt;&gt;"",VLOOKUP(A1072,SP500相关数据!$B$11:$E$24727,4,TRUE),IF(VLOOKUP(A1072-1,SP500相关数据!$B$11:$E$24727,4,TRUE)&lt;&gt;"",VLOOKUP(A1072-1,SP500相关数据!$B$11:$E$24727,4,TRUE),VLOOKUP(A1072-2,SP500相关数据!$B$11:$E$24727,4,TRUE))),"")</f>
        <v/>
      </c>
      <c r="D1072" s="13">
        <f>IF(VLOOKUP(A1072,高收益利差!$A:$B,2,TRUE)&lt;&gt;"",VLOOKUP(A1072,高收益利差!$A:$B,2,TRUE),IF(VLOOKUP(A1072-1,高收益利差!$A:$B,2,TRUE)&lt;&gt;"",VLOOKUP(A1072-1,高收益利差!$A:$B,2,TRUE),VLOOKUP(A1072-2,高收益利差!$A:$B,2,TRUE)))</f>
        <v/>
      </c>
      <c r="E1072" s="13">
        <f>IFERROR(VLOOKUP(A1072,'10Y2Y'!$A:$B,2,TRUE),"")</f>
        <v/>
      </c>
      <c r="F1072">
        <f>IFERROR(D1072-D1059,"")</f>
        <v/>
      </c>
      <c r="G1072">
        <f>IFERROR(B1072/AVERAGE(B1033:B1072)-1,"")</f>
        <v/>
      </c>
      <c r="H1072">
        <f>IF(B1072="","",IFERROR(AVERAGE(B1033:B1072)/AVERAGE(B1020:B1059)-1,""))</f>
        <v/>
      </c>
      <c r="I1072">
        <f>IFERROR(VLOOKUP(A1072,'Sahm Rule'!$A:$B,2,TRUE),"")</f>
        <v/>
      </c>
      <c r="J1072" s="159">
        <f>IFERROR((B1072/B1059)^4-1-D1072/100,"")</f>
        <v/>
      </c>
    </row>
    <row r="1073">
      <c r="A1073" s="10" t="n">
        <v>42930</v>
      </c>
      <c r="B1073" s="13">
        <f>IF(VLOOKUP(A1073,SP500相关数据!$B$11:$C$24727,2,TRUE)&lt;&gt;"",VLOOKUP(A1073,SP500相关数据!$B$11:$C$24727,2,TRUE),IF(VLOOKUP(A1073-1,SP500相关数据!$B$11:$C$24727,2,TRUE)&lt;&gt;"",VLOOKUP(A1073-1,SP500相关数据!$B$11:$C$24727,2,TRUE),VLOOKUP(A1073-2,SP500相关数据!$B$11:$C$24727,2,TRUE)))</f>
        <v/>
      </c>
      <c r="C1073" s="13">
        <f>IFERROR(IF(VLOOKUP(A1073,SP500相关数据!$B$11:$E$24727,4,TRUE)&lt;&gt;"",VLOOKUP(A1073,SP500相关数据!$B$11:$E$24727,4,TRUE),IF(VLOOKUP(A1073-1,SP500相关数据!$B$11:$E$24727,4,TRUE)&lt;&gt;"",VLOOKUP(A1073-1,SP500相关数据!$B$11:$E$24727,4,TRUE),VLOOKUP(A1073-2,SP500相关数据!$B$11:$E$24727,4,TRUE))),"")</f>
        <v/>
      </c>
      <c r="D1073" s="13">
        <f>IF(VLOOKUP(A1073,高收益利差!$A:$B,2,TRUE)&lt;&gt;"",VLOOKUP(A1073,高收益利差!$A:$B,2,TRUE),IF(VLOOKUP(A1073-1,高收益利差!$A:$B,2,TRUE)&lt;&gt;"",VLOOKUP(A1073-1,高收益利差!$A:$B,2,TRUE),VLOOKUP(A1073-2,高收益利差!$A:$B,2,TRUE)))</f>
        <v/>
      </c>
      <c r="E1073" s="13">
        <f>IFERROR(VLOOKUP(A1073,'10Y2Y'!$A:$B,2,TRUE),"")</f>
        <v/>
      </c>
      <c r="F1073">
        <f>IFERROR(D1073-D1060,"")</f>
        <v/>
      </c>
      <c r="G1073">
        <f>IFERROR(B1073/AVERAGE(B1034:B1073)-1,"")</f>
        <v/>
      </c>
      <c r="H1073">
        <f>IF(B1073="","",IFERROR(AVERAGE(B1034:B1073)/AVERAGE(B1021:B1060)-1,""))</f>
        <v/>
      </c>
      <c r="I1073">
        <f>IFERROR(VLOOKUP(A1073,'Sahm Rule'!$A:$B,2,TRUE),"")</f>
        <v/>
      </c>
      <c r="J1073" s="159">
        <f>IFERROR((B1073/B1060)^4-1-D1073/100,"")</f>
        <v/>
      </c>
    </row>
    <row r="1074">
      <c r="A1074" s="10" t="n">
        <v>42937</v>
      </c>
      <c r="B1074" s="13">
        <f>IF(VLOOKUP(A1074,SP500相关数据!$B$11:$C$24727,2,TRUE)&lt;&gt;"",VLOOKUP(A1074,SP500相关数据!$B$11:$C$24727,2,TRUE),IF(VLOOKUP(A1074-1,SP500相关数据!$B$11:$C$24727,2,TRUE)&lt;&gt;"",VLOOKUP(A1074-1,SP500相关数据!$B$11:$C$24727,2,TRUE),VLOOKUP(A1074-2,SP500相关数据!$B$11:$C$24727,2,TRUE)))</f>
        <v/>
      </c>
      <c r="C1074" s="13">
        <f>IFERROR(IF(VLOOKUP(A1074,SP500相关数据!$B$11:$E$24727,4,TRUE)&lt;&gt;"",VLOOKUP(A1074,SP500相关数据!$B$11:$E$24727,4,TRUE),IF(VLOOKUP(A1074-1,SP500相关数据!$B$11:$E$24727,4,TRUE)&lt;&gt;"",VLOOKUP(A1074-1,SP500相关数据!$B$11:$E$24727,4,TRUE),VLOOKUP(A1074-2,SP500相关数据!$B$11:$E$24727,4,TRUE))),"")</f>
        <v/>
      </c>
      <c r="D1074" s="13">
        <f>IF(VLOOKUP(A1074,高收益利差!$A:$B,2,TRUE)&lt;&gt;"",VLOOKUP(A1074,高收益利差!$A:$B,2,TRUE),IF(VLOOKUP(A1074-1,高收益利差!$A:$B,2,TRUE)&lt;&gt;"",VLOOKUP(A1074-1,高收益利差!$A:$B,2,TRUE),VLOOKUP(A1074-2,高收益利差!$A:$B,2,TRUE)))</f>
        <v/>
      </c>
      <c r="E1074" s="13">
        <f>IFERROR(VLOOKUP(A1074,'10Y2Y'!$A:$B,2,TRUE),"")</f>
        <v/>
      </c>
      <c r="F1074">
        <f>IFERROR(D1074-D1061,"")</f>
        <v/>
      </c>
      <c r="G1074">
        <f>IFERROR(B1074/AVERAGE(B1035:B1074)-1,"")</f>
        <v/>
      </c>
      <c r="H1074">
        <f>IF(B1074="","",IFERROR(AVERAGE(B1035:B1074)/AVERAGE(B1022:B1061)-1,""))</f>
        <v/>
      </c>
      <c r="I1074">
        <f>IFERROR(VLOOKUP(A1074,'Sahm Rule'!$A:$B,2,TRUE),"")</f>
        <v/>
      </c>
      <c r="J1074" s="159">
        <f>IFERROR((B1074/B1061)^4-1-D1074/100,"")</f>
        <v/>
      </c>
    </row>
    <row r="1075">
      <c r="A1075" s="10" t="n">
        <v>42944</v>
      </c>
      <c r="B1075" s="13">
        <f>IF(VLOOKUP(A1075,SP500相关数据!$B$11:$C$24727,2,TRUE)&lt;&gt;"",VLOOKUP(A1075,SP500相关数据!$B$11:$C$24727,2,TRUE),IF(VLOOKUP(A1075-1,SP500相关数据!$B$11:$C$24727,2,TRUE)&lt;&gt;"",VLOOKUP(A1075-1,SP500相关数据!$B$11:$C$24727,2,TRUE),VLOOKUP(A1075-2,SP500相关数据!$B$11:$C$24727,2,TRUE)))</f>
        <v/>
      </c>
      <c r="C1075" s="13">
        <f>IFERROR(IF(VLOOKUP(A1075,SP500相关数据!$B$11:$E$24727,4,TRUE)&lt;&gt;"",VLOOKUP(A1075,SP500相关数据!$B$11:$E$24727,4,TRUE),IF(VLOOKUP(A1075-1,SP500相关数据!$B$11:$E$24727,4,TRUE)&lt;&gt;"",VLOOKUP(A1075-1,SP500相关数据!$B$11:$E$24727,4,TRUE),VLOOKUP(A1075-2,SP500相关数据!$B$11:$E$24727,4,TRUE))),"")</f>
        <v/>
      </c>
      <c r="D1075" s="13">
        <f>IF(VLOOKUP(A1075,高收益利差!$A:$B,2,TRUE)&lt;&gt;"",VLOOKUP(A1075,高收益利差!$A:$B,2,TRUE),IF(VLOOKUP(A1075-1,高收益利差!$A:$B,2,TRUE)&lt;&gt;"",VLOOKUP(A1075-1,高收益利差!$A:$B,2,TRUE),VLOOKUP(A1075-2,高收益利差!$A:$B,2,TRUE)))</f>
        <v/>
      </c>
      <c r="E1075" s="13">
        <f>IFERROR(VLOOKUP(A1075,'10Y2Y'!$A:$B,2,TRUE),"")</f>
        <v/>
      </c>
      <c r="F1075">
        <f>IFERROR(D1075-D1062,"")</f>
        <v/>
      </c>
      <c r="G1075">
        <f>IFERROR(B1075/AVERAGE(B1036:B1075)-1,"")</f>
        <v/>
      </c>
      <c r="H1075">
        <f>IF(B1075="","",IFERROR(AVERAGE(B1036:B1075)/AVERAGE(B1023:B1062)-1,""))</f>
        <v/>
      </c>
      <c r="I1075">
        <f>IFERROR(VLOOKUP(A1075,'Sahm Rule'!$A:$B,2,TRUE),"")</f>
        <v/>
      </c>
      <c r="J1075" s="159">
        <f>IFERROR((B1075/B1062)^4-1-D1075/100,"")</f>
        <v/>
      </c>
    </row>
    <row r="1076">
      <c r="A1076" s="10" t="n">
        <v>42951</v>
      </c>
      <c r="B1076" s="13">
        <f>IF(VLOOKUP(A1076,SP500相关数据!$B$11:$C$24727,2,TRUE)&lt;&gt;"",VLOOKUP(A1076,SP500相关数据!$B$11:$C$24727,2,TRUE),IF(VLOOKUP(A1076-1,SP500相关数据!$B$11:$C$24727,2,TRUE)&lt;&gt;"",VLOOKUP(A1076-1,SP500相关数据!$B$11:$C$24727,2,TRUE),VLOOKUP(A1076-2,SP500相关数据!$B$11:$C$24727,2,TRUE)))</f>
        <v/>
      </c>
      <c r="C1076" s="13">
        <f>IFERROR(IF(VLOOKUP(A1076,SP500相关数据!$B$11:$E$24727,4,TRUE)&lt;&gt;"",VLOOKUP(A1076,SP500相关数据!$B$11:$E$24727,4,TRUE),IF(VLOOKUP(A1076-1,SP500相关数据!$B$11:$E$24727,4,TRUE)&lt;&gt;"",VLOOKUP(A1076-1,SP500相关数据!$B$11:$E$24727,4,TRUE),VLOOKUP(A1076-2,SP500相关数据!$B$11:$E$24727,4,TRUE))),"")</f>
        <v/>
      </c>
      <c r="D1076" s="13">
        <f>IF(VLOOKUP(A1076,高收益利差!$A:$B,2,TRUE)&lt;&gt;"",VLOOKUP(A1076,高收益利差!$A:$B,2,TRUE),IF(VLOOKUP(A1076-1,高收益利差!$A:$B,2,TRUE)&lt;&gt;"",VLOOKUP(A1076-1,高收益利差!$A:$B,2,TRUE),VLOOKUP(A1076-2,高收益利差!$A:$B,2,TRUE)))</f>
        <v/>
      </c>
      <c r="E1076" s="13">
        <f>IFERROR(VLOOKUP(A1076,'10Y2Y'!$A:$B,2,TRUE),"")</f>
        <v/>
      </c>
      <c r="F1076">
        <f>IFERROR(D1076-D1063,"")</f>
        <v/>
      </c>
      <c r="G1076">
        <f>IFERROR(B1076/AVERAGE(B1037:B1076)-1,"")</f>
        <v/>
      </c>
      <c r="H1076">
        <f>IF(B1076="","",IFERROR(AVERAGE(B1037:B1076)/AVERAGE(B1024:B1063)-1,""))</f>
        <v/>
      </c>
      <c r="I1076">
        <f>IFERROR(VLOOKUP(A1076,'Sahm Rule'!$A:$B,2,TRUE),"")</f>
        <v/>
      </c>
      <c r="J1076" s="159">
        <f>IFERROR((B1076/B1063)^4-1-D1076/100,"")</f>
        <v/>
      </c>
    </row>
    <row r="1077">
      <c r="A1077" s="10" t="n">
        <v>42958</v>
      </c>
      <c r="B1077" s="13">
        <f>IF(VLOOKUP(A1077,SP500相关数据!$B$11:$C$24727,2,TRUE)&lt;&gt;"",VLOOKUP(A1077,SP500相关数据!$B$11:$C$24727,2,TRUE),IF(VLOOKUP(A1077-1,SP500相关数据!$B$11:$C$24727,2,TRUE)&lt;&gt;"",VLOOKUP(A1077-1,SP500相关数据!$B$11:$C$24727,2,TRUE),VLOOKUP(A1077-2,SP500相关数据!$B$11:$C$24727,2,TRUE)))</f>
        <v/>
      </c>
      <c r="C1077" s="13">
        <f>IFERROR(IF(VLOOKUP(A1077,SP500相关数据!$B$11:$E$24727,4,TRUE)&lt;&gt;"",VLOOKUP(A1077,SP500相关数据!$B$11:$E$24727,4,TRUE),IF(VLOOKUP(A1077-1,SP500相关数据!$B$11:$E$24727,4,TRUE)&lt;&gt;"",VLOOKUP(A1077-1,SP500相关数据!$B$11:$E$24727,4,TRUE),VLOOKUP(A1077-2,SP500相关数据!$B$11:$E$24727,4,TRUE))),"")</f>
        <v/>
      </c>
      <c r="D1077" s="13">
        <f>IF(VLOOKUP(A1077,高收益利差!$A:$B,2,TRUE)&lt;&gt;"",VLOOKUP(A1077,高收益利差!$A:$B,2,TRUE),IF(VLOOKUP(A1077-1,高收益利差!$A:$B,2,TRUE)&lt;&gt;"",VLOOKUP(A1077-1,高收益利差!$A:$B,2,TRUE),VLOOKUP(A1077-2,高收益利差!$A:$B,2,TRUE)))</f>
        <v/>
      </c>
      <c r="E1077" s="13">
        <f>IFERROR(VLOOKUP(A1077,'10Y2Y'!$A:$B,2,TRUE),"")</f>
        <v/>
      </c>
      <c r="F1077">
        <f>IFERROR(D1077-D1064,"")</f>
        <v/>
      </c>
      <c r="G1077">
        <f>IFERROR(B1077/AVERAGE(B1038:B1077)-1,"")</f>
        <v/>
      </c>
      <c r="H1077">
        <f>IF(B1077="","",IFERROR(AVERAGE(B1038:B1077)/AVERAGE(B1025:B1064)-1,""))</f>
        <v/>
      </c>
      <c r="I1077">
        <f>IFERROR(VLOOKUP(A1077,'Sahm Rule'!$A:$B,2,TRUE),"")</f>
        <v/>
      </c>
      <c r="J1077" s="159">
        <f>IFERROR((B1077/B1064)^4-1-D1077/100,"")</f>
        <v/>
      </c>
    </row>
    <row r="1078">
      <c r="A1078" s="10" t="n">
        <v>42965</v>
      </c>
      <c r="B1078" s="13">
        <f>IF(VLOOKUP(A1078,SP500相关数据!$B$11:$C$24727,2,TRUE)&lt;&gt;"",VLOOKUP(A1078,SP500相关数据!$B$11:$C$24727,2,TRUE),IF(VLOOKUP(A1078-1,SP500相关数据!$B$11:$C$24727,2,TRUE)&lt;&gt;"",VLOOKUP(A1078-1,SP500相关数据!$B$11:$C$24727,2,TRUE),VLOOKUP(A1078-2,SP500相关数据!$B$11:$C$24727,2,TRUE)))</f>
        <v/>
      </c>
      <c r="C1078" s="13">
        <f>IFERROR(IF(VLOOKUP(A1078,SP500相关数据!$B$11:$E$24727,4,TRUE)&lt;&gt;"",VLOOKUP(A1078,SP500相关数据!$B$11:$E$24727,4,TRUE),IF(VLOOKUP(A1078-1,SP500相关数据!$B$11:$E$24727,4,TRUE)&lt;&gt;"",VLOOKUP(A1078-1,SP500相关数据!$B$11:$E$24727,4,TRUE),VLOOKUP(A1078-2,SP500相关数据!$B$11:$E$24727,4,TRUE))),"")</f>
        <v/>
      </c>
      <c r="D1078" s="13">
        <f>IF(VLOOKUP(A1078,高收益利差!$A:$B,2,TRUE)&lt;&gt;"",VLOOKUP(A1078,高收益利差!$A:$B,2,TRUE),IF(VLOOKUP(A1078-1,高收益利差!$A:$B,2,TRUE)&lt;&gt;"",VLOOKUP(A1078-1,高收益利差!$A:$B,2,TRUE),VLOOKUP(A1078-2,高收益利差!$A:$B,2,TRUE)))</f>
        <v/>
      </c>
      <c r="E1078" s="13">
        <f>IFERROR(VLOOKUP(A1078,'10Y2Y'!$A:$B,2,TRUE),"")</f>
        <v/>
      </c>
      <c r="F1078">
        <f>IFERROR(D1078-D1065,"")</f>
        <v/>
      </c>
      <c r="G1078">
        <f>IFERROR(B1078/AVERAGE(B1039:B1078)-1,"")</f>
        <v/>
      </c>
      <c r="H1078">
        <f>IF(B1078="","",IFERROR(AVERAGE(B1039:B1078)/AVERAGE(B1026:B1065)-1,""))</f>
        <v/>
      </c>
      <c r="I1078">
        <f>IFERROR(VLOOKUP(A1078,'Sahm Rule'!$A:$B,2,TRUE),"")</f>
        <v/>
      </c>
      <c r="J1078" s="159">
        <f>IFERROR((B1078/B1065)^4-1-D1078/100,"")</f>
        <v/>
      </c>
    </row>
    <row r="1079">
      <c r="A1079" s="10" t="n">
        <v>42972</v>
      </c>
      <c r="B1079" s="13">
        <f>IF(VLOOKUP(A1079,SP500相关数据!$B$11:$C$24727,2,TRUE)&lt;&gt;"",VLOOKUP(A1079,SP500相关数据!$B$11:$C$24727,2,TRUE),IF(VLOOKUP(A1079-1,SP500相关数据!$B$11:$C$24727,2,TRUE)&lt;&gt;"",VLOOKUP(A1079-1,SP500相关数据!$B$11:$C$24727,2,TRUE),VLOOKUP(A1079-2,SP500相关数据!$B$11:$C$24727,2,TRUE)))</f>
        <v/>
      </c>
      <c r="C1079" s="13">
        <f>IFERROR(IF(VLOOKUP(A1079,SP500相关数据!$B$11:$E$24727,4,TRUE)&lt;&gt;"",VLOOKUP(A1079,SP500相关数据!$B$11:$E$24727,4,TRUE),IF(VLOOKUP(A1079-1,SP500相关数据!$B$11:$E$24727,4,TRUE)&lt;&gt;"",VLOOKUP(A1079-1,SP500相关数据!$B$11:$E$24727,4,TRUE),VLOOKUP(A1079-2,SP500相关数据!$B$11:$E$24727,4,TRUE))),"")</f>
        <v/>
      </c>
      <c r="D1079" s="13">
        <f>IF(VLOOKUP(A1079,高收益利差!$A:$B,2,TRUE)&lt;&gt;"",VLOOKUP(A1079,高收益利差!$A:$B,2,TRUE),IF(VLOOKUP(A1079-1,高收益利差!$A:$B,2,TRUE)&lt;&gt;"",VLOOKUP(A1079-1,高收益利差!$A:$B,2,TRUE),VLOOKUP(A1079-2,高收益利差!$A:$B,2,TRUE)))</f>
        <v/>
      </c>
      <c r="E1079" s="13">
        <f>IFERROR(VLOOKUP(A1079,'10Y2Y'!$A:$B,2,TRUE),"")</f>
        <v/>
      </c>
      <c r="F1079">
        <f>IFERROR(D1079-D1066,"")</f>
        <v/>
      </c>
      <c r="G1079">
        <f>IFERROR(B1079/AVERAGE(B1040:B1079)-1,"")</f>
        <v/>
      </c>
      <c r="H1079">
        <f>IF(B1079="","",IFERROR(AVERAGE(B1040:B1079)/AVERAGE(B1027:B1066)-1,""))</f>
        <v/>
      </c>
      <c r="I1079">
        <f>IFERROR(VLOOKUP(A1079,'Sahm Rule'!$A:$B,2,TRUE),"")</f>
        <v/>
      </c>
      <c r="J1079" s="159">
        <f>IFERROR((B1079/B1066)^4-1-D1079/100,"")</f>
        <v/>
      </c>
    </row>
    <row r="1080">
      <c r="A1080" s="10" t="n">
        <v>42979</v>
      </c>
      <c r="B1080" s="13">
        <f>IF(VLOOKUP(A1080,SP500相关数据!$B$11:$C$24727,2,TRUE)&lt;&gt;"",VLOOKUP(A1080,SP500相关数据!$B$11:$C$24727,2,TRUE),IF(VLOOKUP(A1080-1,SP500相关数据!$B$11:$C$24727,2,TRUE)&lt;&gt;"",VLOOKUP(A1080-1,SP500相关数据!$B$11:$C$24727,2,TRUE),VLOOKUP(A1080-2,SP500相关数据!$B$11:$C$24727,2,TRUE)))</f>
        <v/>
      </c>
      <c r="C1080" s="13">
        <f>IFERROR(IF(VLOOKUP(A1080,SP500相关数据!$B$11:$E$24727,4,TRUE)&lt;&gt;"",VLOOKUP(A1080,SP500相关数据!$B$11:$E$24727,4,TRUE),IF(VLOOKUP(A1080-1,SP500相关数据!$B$11:$E$24727,4,TRUE)&lt;&gt;"",VLOOKUP(A1080-1,SP500相关数据!$B$11:$E$24727,4,TRUE),VLOOKUP(A1080-2,SP500相关数据!$B$11:$E$24727,4,TRUE))),"")</f>
        <v/>
      </c>
      <c r="D1080" s="13">
        <f>IF(VLOOKUP(A1080,高收益利差!$A:$B,2,TRUE)&lt;&gt;"",VLOOKUP(A1080,高收益利差!$A:$B,2,TRUE),IF(VLOOKUP(A1080-1,高收益利差!$A:$B,2,TRUE)&lt;&gt;"",VLOOKUP(A1080-1,高收益利差!$A:$B,2,TRUE),VLOOKUP(A1080-2,高收益利差!$A:$B,2,TRUE)))</f>
        <v/>
      </c>
      <c r="E1080" s="13">
        <f>IFERROR(VLOOKUP(A1080,'10Y2Y'!$A:$B,2,TRUE),"")</f>
        <v/>
      </c>
      <c r="F1080">
        <f>IFERROR(D1080-D1067,"")</f>
        <v/>
      </c>
      <c r="G1080">
        <f>IFERROR(B1080/AVERAGE(B1041:B1080)-1,"")</f>
        <v/>
      </c>
      <c r="H1080">
        <f>IF(B1080="","",IFERROR(AVERAGE(B1041:B1080)/AVERAGE(B1028:B1067)-1,""))</f>
        <v/>
      </c>
      <c r="I1080">
        <f>IFERROR(VLOOKUP(A1080,'Sahm Rule'!$A:$B,2,TRUE),"")</f>
        <v/>
      </c>
      <c r="J1080" s="159">
        <f>IFERROR((B1080/B1067)^4-1-D1080/100,"")</f>
        <v/>
      </c>
    </row>
    <row r="1081">
      <c r="A1081" s="10" t="n">
        <v>42986</v>
      </c>
      <c r="B1081" s="13">
        <f>IF(VLOOKUP(A1081,SP500相关数据!$B$11:$C$24727,2,TRUE)&lt;&gt;"",VLOOKUP(A1081,SP500相关数据!$B$11:$C$24727,2,TRUE),IF(VLOOKUP(A1081-1,SP500相关数据!$B$11:$C$24727,2,TRUE)&lt;&gt;"",VLOOKUP(A1081-1,SP500相关数据!$B$11:$C$24727,2,TRUE),VLOOKUP(A1081-2,SP500相关数据!$B$11:$C$24727,2,TRUE)))</f>
        <v/>
      </c>
      <c r="C1081" s="13">
        <f>IFERROR(IF(VLOOKUP(A1081,SP500相关数据!$B$11:$E$24727,4,TRUE)&lt;&gt;"",VLOOKUP(A1081,SP500相关数据!$B$11:$E$24727,4,TRUE),IF(VLOOKUP(A1081-1,SP500相关数据!$B$11:$E$24727,4,TRUE)&lt;&gt;"",VLOOKUP(A1081-1,SP500相关数据!$B$11:$E$24727,4,TRUE),VLOOKUP(A1081-2,SP500相关数据!$B$11:$E$24727,4,TRUE))),"")</f>
        <v/>
      </c>
      <c r="D1081" s="13">
        <f>IF(VLOOKUP(A1081,高收益利差!$A:$B,2,TRUE)&lt;&gt;"",VLOOKUP(A1081,高收益利差!$A:$B,2,TRUE),IF(VLOOKUP(A1081-1,高收益利差!$A:$B,2,TRUE)&lt;&gt;"",VLOOKUP(A1081-1,高收益利差!$A:$B,2,TRUE),VLOOKUP(A1081-2,高收益利差!$A:$B,2,TRUE)))</f>
        <v/>
      </c>
      <c r="E1081" s="13">
        <f>IFERROR(VLOOKUP(A1081,'10Y2Y'!$A:$B,2,TRUE),"")</f>
        <v/>
      </c>
      <c r="F1081">
        <f>IFERROR(D1081-D1068,"")</f>
        <v/>
      </c>
      <c r="G1081">
        <f>IFERROR(B1081/AVERAGE(B1042:B1081)-1,"")</f>
        <v/>
      </c>
      <c r="H1081">
        <f>IF(B1081="","",IFERROR(AVERAGE(B1042:B1081)/AVERAGE(B1029:B1068)-1,""))</f>
        <v/>
      </c>
      <c r="I1081">
        <f>IFERROR(VLOOKUP(A1081,'Sahm Rule'!$A:$B,2,TRUE),"")</f>
        <v/>
      </c>
      <c r="J1081" s="159">
        <f>IFERROR((B1081/B1068)^4-1-D1081/100,"")</f>
        <v/>
      </c>
    </row>
    <row r="1082">
      <c r="A1082" s="10" t="n">
        <v>42993</v>
      </c>
      <c r="B1082" s="13">
        <f>IF(VLOOKUP(A1082,SP500相关数据!$B$11:$C$24727,2,TRUE)&lt;&gt;"",VLOOKUP(A1082,SP500相关数据!$B$11:$C$24727,2,TRUE),IF(VLOOKUP(A1082-1,SP500相关数据!$B$11:$C$24727,2,TRUE)&lt;&gt;"",VLOOKUP(A1082-1,SP500相关数据!$B$11:$C$24727,2,TRUE),VLOOKUP(A1082-2,SP500相关数据!$B$11:$C$24727,2,TRUE)))</f>
        <v/>
      </c>
      <c r="C1082" s="13">
        <f>IFERROR(IF(VLOOKUP(A1082,SP500相关数据!$B$11:$E$24727,4,TRUE)&lt;&gt;"",VLOOKUP(A1082,SP500相关数据!$B$11:$E$24727,4,TRUE),IF(VLOOKUP(A1082-1,SP500相关数据!$B$11:$E$24727,4,TRUE)&lt;&gt;"",VLOOKUP(A1082-1,SP500相关数据!$B$11:$E$24727,4,TRUE),VLOOKUP(A1082-2,SP500相关数据!$B$11:$E$24727,4,TRUE))),"")</f>
        <v/>
      </c>
      <c r="D1082" s="13">
        <f>IF(VLOOKUP(A1082,高收益利差!$A:$B,2,TRUE)&lt;&gt;"",VLOOKUP(A1082,高收益利差!$A:$B,2,TRUE),IF(VLOOKUP(A1082-1,高收益利差!$A:$B,2,TRUE)&lt;&gt;"",VLOOKUP(A1082-1,高收益利差!$A:$B,2,TRUE),VLOOKUP(A1082-2,高收益利差!$A:$B,2,TRUE)))</f>
        <v/>
      </c>
      <c r="E1082" s="13">
        <f>IFERROR(VLOOKUP(A1082,'10Y2Y'!$A:$B,2,TRUE),"")</f>
        <v/>
      </c>
      <c r="F1082">
        <f>IFERROR(D1082-D1069,"")</f>
        <v/>
      </c>
      <c r="G1082">
        <f>IFERROR(B1082/AVERAGE(B1043:B1082)-1,"")</f>
        <v/>
      </c>
      <c r="H1082">
        <f>IF(B1082="","",IFERROR(AVERAGE(B1043:B1082)/AVERAGE(B1030:B1069)-1,""))</f>
        <v/>
      </c>
      <c r="I1082">
        <f>IFERROR(VLOOKUP(A1082,'Sahm Rule'!$A:$B,2,TRUE),"")</f>
        <v/>
      </c>
      <c r="J1082" s="159">
        <f>IFERROR((B1082/B1069)^4-1-D1082/100,"")</f>
        <v/>
      </c>
    </row>
    <row r="1083">
      <c r="A1083" s="10" t="n">
        <v>43000</v>
      </c>
      <c r="B1083" s="13">
        <f>IF(VLOOKUP(A1083,SP500相关数据!$B$11:$C$24727,2,TRUE)&lt;&gt;"",VLOOKUP(A1083,SP500相关数据!$B$11:$C$24727,2,TRUE),IF(VLOOKUP(A1083-1,SP500相关数据!$B$11:$C$24727,2,TRUE)&lt;&gt;"",VLOOKUP(A1083-1,SP500相关数据!$B$11:$C$24727,2,TRUE),VLOOKUP(A1083-2,SP500相关数据!$B$11:$C$24727,2,TRUE)))</f>
        <v/>
      </c>
      <c r="C1083" s="13">
        <f>IFERROR(IF(VLOOKUP(A1083,SP500相关数据!$B$11:$E$24727,4,TRUE)&lt;&gt;"",VLOOKUP(A1083,SP500相关数据!$B$11:$E$24727,4,TRUE),IF(VLOOKUP(A1083-1,SP500相关数据!$B$11:$E$24727,4,TRUE)&lt;&gt;"",VLOOKUP(A1083-1,SP500相关数据!$B$11:$E$24727,4,TRUE),VLOOKUP(A1083-2,SP500相关数据!$B$11:$E$24727,4,TRUE))),"")</f>
        <v/>
      </c>
      <c r="D1083" s="13">
        <f>IF(VLOOKUP(A1083,高收益利差!$A:$B,2,TRUE)&lt;&gt;"",VLOOKUP(A1083,高收益利差!$A:$B,2,TRUE),IF(VLOOKUP(A1083-1,高收益利差!$A:$B,2,TRUE)&lt;&gt;"",VLOOKUP(A1083-1,高收益利差!$A:$B,2,TRUE),VLOOKUP(A1083-2,高收益利差!$A:$B,2,TRUE)))</f>
        <v/>
      </c>
      <c r="E1083" s="13">
        <f>IFERROR(VLOOKUP(A1083,'10Y2Y'!$A:$B,2,TRUE),"")</f>
        <v/>
      </c>
      <c r="F1083">
        <f>IFERROR(D1083-D1070,"")</f>
        <v/>
      </c>
      <c r="G1083">
        <f>IFERROR(B1083/AVERAGE(B1044:B1083)-1,"")</f>
        <v/>
      </c>
      <c r="H1083">
        <f>IF(B1083="","",IFERROR(AVERAGE(B1044:B1083)/AVERAGE(B1031:B1070)-1,""))</f>
        <v/>
      </c>
      <c r="I1083">
        <f>IFERROR(VLOOKUP(A1083,'Sahm Rule'!$A:$B,2,TRUE),"")</f>
        <v/>
      </c>
      <c r="J1083" s="159">
        <f>IFERROR((B1083/B1070)^4-1-D1083/100,"")</f>
        <v/>
      </c>
    </row>
    <row r="1084">
      <c r="A1084" s="10" t="n">
        <v>43007</v>
      </c>
      <c r="B1084" s="13">
        <f>IF(VLOOKUP(A1084,SP500相关数据!$B$11:$C$24727,2,TRUE)&lt;&gt;"",VLOOKUP(A1084,SP500相关数据!$B$11:$C$24727,2,TRUE),IF(VLOOKUP(A1084-1,SP500相关数据!$B$11:$C$24727,2,TRUE)&lt;&gt;"",VLOOKUP(A1084-1,SP500相关数据!$B$11:$C$24727,2,TRUE),VLOOKUP(A1084-2,SP500相关数据!$B$11:$C$24727,2,TRUE)))</f>
        <v/>
      </c>
      <c r="C1084" s="13">
        <f>IFERROR(IF(VLOOKUP(A1084,SP500相关数据!$B$11:$E$24727,4,TRUE)&lt;&gt;"",VLOOKUP(A1084,SP500相关数据!$B$11:$E$24727,4,TRUE),IF(VLOOKUP(A1084-1,SP500相关数据!$B$11:$E$24727,4,TRUE)&lt;&gt;"",VLOOKUP(A1084-1,SP500相关数据!$B$11:$E$24727,4,TRUE),VLOOKUP(A1084-2,SP500相关数据!$B$11:$E$24727,4,TRUE))),"")</f>
        <v/>
      </c>
      <c r="D1084" s="13">
        <f>IF(VLOOKUP(A1084,高收益利差!$A:$B,2,TRUE)&lt;&gt;"",VLOOKUP(A1084,高收益利差!$A:$B,2,TRUE),IF(VLOOKUP(A1084-1,高收益利差!$A:$B,2,TRUE)&lt;&gt;"",VLOOKUP(A1084-1,高收益利差!$A:$B,2,TRUE),VLOOKUP(A1084-2,高收益利差!$A:$B,2,TRUE)))</f>
        <v/>
      </c>
      <c r="E1084" s="13">
        <f>IFERROR(VLOOKUP(A1084,'10Y2Y'!$A:$B,2,TRUE),"")</f>
        <v/>
      </c>
      <c r="F1084">
        <f>IFERROR(D1084-D1071,"")</f>
        <v/>
      </c>
      <c r="G1084">
        <f>IFERROR(B1084/AVERAGE(B1045:B1084)-1,"")</f>
        <v/>
      </c>
      <c r="H1084">
        <f>IF(B1084="","",IFERROR(AVERAGE(B1045:B1084)/AVERAGE(B1032:B1071)-1,""))</f>
        <v/>
      </c>
      <c r="I1084">
        <f>IFERROR(VLOOKUP(A1084,'Sahm Rule'!$A:$B,2,TRUE),"")</f>
        <v/>
      </c>
      <c r="J1084" s="159">
        <f>IFERROR((B1084/B1071)^4-1-D1084/100,"")</f>
        <v/>
      </c>
    </row>
    <row r="1085">
      <c r="A1085" s="10" t="n">
        <v>43014</v>
      </c>
      <c r="B1085" s="13">
        <f>IF(VLOOKUP(A1085,SP500相关数据!$B$11:$C$24727,2,TRUE)&lt;&gt;"",VLOOKUP(A1085,SP500相关数据!$B$11:$C$24727,2,TRUE),IF(VLOOKUP(A1085-1,SP500相关数据!$B$11:$C$24727,2,TRUE)&lt;&gt;"",VLOOKUP(A1085-1,SP500相关数据!$B$11:$C$24727,2,TRUE),VLOOKUP(A1085-2,SP500相关数据!$B$11:$C$24727,2,TRUE)))</f>
        <v/>
      </c>
      <c r="C1085" s="13">
        <f>IFERROR(IF(VLOOKUP(A1085,SP500相关数据!$B$11:$E$24727,4,TRUE)&lt;&gt;"",VLOOKUP(A1085,SP500相关数据!$B$11:$E$24727,4,TRUE),IF(VLOOKUP(A1085-1,SP500相关数据!$B$11:$E$24727,4,TRUE)&lt;&gt;"",VLOOKUP(A1085-1,SP500相关数据!$B$11:$E$24727,4,TRUE),VLOOKUP(A1085-2,SP500相关数据!$B$11:$E$24727,4,TRUE))),"")</f>
        <v/>
      </c>
      <c r="D1085" s="13">
        <f>IF(VLOOKUP(A1085,高收益利差!$A:$B,2,TRUE)&lt;&gt;"",VLOOKUP(A1085,高收益利差!$A:$B,2,TRUE),IF(VLOOKUP(A1085-1,高收益利差!$A:$B,2,TRUE)&lt;&gt;"",VLOOKUP(A1085-1,高收益利差!$A:$B,2,TRUE),VLOOKUP(A1085-2,高收益利差!$A:$B,2,TRUE)))</f>
        <v/>
      </c>
      <c r="E1085" s="13">
        <f>IFERROR(VLOOKUP(A1085,'10Y2Y'!$A:$B,2,TRUE),"")</f>
        <v/>
      </c>
      <c r="F1085">
        <f>IFERROR(D1085-D1072,"")</f>
        <v/>
      </c>
      <c r="G1085">
        <f>IFERROR(B1085/AVERAGE(B1046:B1085)-1,"")</f>
        <v/>
      </c>
      <c r="H1085">
        <f>IF(B1085="","",IFERROR(AVERAGE(B1046:B1085)/AVERAGE(B1033:B1072)-1,""))</f>
        <v/>
      </c>
      <c r="I1085">
        <f>IFERROR(VLOOKUP(A1085,'Sahm Rule'!$A:$B,2,TRUE),"")</f>
        <v/>
      </c>
      <c r="J1085" s="159">
        <f>IFERROR((B1085/B1072)^4-1-D1085/100,"")</f>
        <v/>
      </c>
    </row>
    <row r="1086">
      <c r="A1086" s="10" t="n">
        <v>43021</v>
      </c>
      <c r="B1086" s="13">
        <f>IF(VLOOKUP(A1086,SP500相关数据!$B$11:$C$24727,2,TRUE)&lt;&gt;"",VLOOKUP(A1086,SP500相关数据!$B$11:$C$24727,2,TRUE),IF(VLOOKUP(A1086-1,SP500相关数据!$B$11:$C$24727,2,TRUE)&lt;&gt;"",VLOOKUP(A1086-1,SP500相关数据!$B$11:$C$24727,2,TRUE),VLOOKUP(A1086-2,SP500相关数据!$B$11:$C$24727,2,TRUE)))</f>
        <v/>
      </c>
      <c r="C1086" s="13">
        <f>IFERROR(IF(VLOOKUP(A1086,SP500相关数据!$B$11:$E$24727,4,TRUE)&lt;&gt;"",VLOOKUP(A1086,SP500相关数据!$B$11:$E$24727,4,TRUE),IF(VLOOKUP(A1086-1,SP500相关数据!$B$11:$E$24727,4,TRUE)&lt;&gt;"",VLOOKUP(A1086-1,SP500相关数据!$B$11:$E$24727,4,TRUE),VLOOKUP(A1086-2,SP500相关数据!$B$11:$E$24727,4,TRUE))),"")</f>
        <v/>
      </c>
      <c r="D1086" s="13">
        <f>IF(VLOOKUP(A1086,高收益利差!$A:$B,2,TRUE)&lt;&gt;"",VLOOKUP(A1086,高收益利差!$A:$B,2,TRUE),IF(VLOOKUP(A1086-1,高收益利差!$A:$B,2,TRUE)&lt;&gt;"",VLOOKUP(A1086-1,高收益利差!$A:$B,2,TRUE),VLOOKUP(A1086-2,高收益利差!$A:$B,2,TRUE)))</f>
        <v/>
      </c>
      <c r="E1086" s="13">
        <f>IFERROR(VLOOKUP(A1086,'10Y2Y'!$A:$B,2,TRUE),"")</f>
        <v/>
      </c>
      <c r="F1086">
        <f>IFERROR(D1086-D1073,"")</f>
        <v/>
      </c>
      <c r="G1086">
        <f>IFERROR(B1086/AVERAGE(B1047:B1086)-1,"")</f>
        <v/>
      </c>
      <c r="H1086">
        <f>IF(B1086="","",IFERROR(AVERAGE(B1047:B1086)/AVERAGE(B1034:B1073)-1,""))</f>
        <v/>
      </c>
      <c r="I1086">
        <f>IFERROR(VLOOKUP(A1086,'Sahm Rule'!$A:$B,2,TRUE),"")</f>
        <v/>
      </c>
      <c r="J1086" s="159">
        <f>IFERROR((B1086/B1073)^4-1-D1086/100,"")</f>
        <v/>
      </c>
    </row>
    <row r="1087">
      <c r="A1087" s="10" t="n">
        <v>43028</v>
      </c>
      <c r="B1087" s="13">
        <f>IF(VLOOKUP(A1087,SP500相关数据!$B$11:$C$24727,2,TRUE)&lt;&gt;"",VLOOKUP(A1087,SP500相关数据!$B$11:$C$24727,2,TRUE),IF(VLOOKUP(A1087-1,SP500相关数据!$B$11:$C$24727,2,TRUE)&lt;&gt;"",VLOOKUP(A1087-1,SP500相关数据!$B$11:$C$24727,2,TRUE),VLOOKUP(A1087-2,SP500相关数据!$B$11:$C$24727,2,TRUE)))</f>
        <v/>
      </c>
      <c r="C1087" s="13">
        <f>IFERROR(IF(VLOOKUP(A1087,SP500相关数据!$B$11:$E$24727,4,TRUE)&lt;&gt;"",VLOOKUP(A1087,SP500相关数据!$B$11:$E$24727,4,TRUE),IF(VLOOKUP(A1087-1,SP500相关数据!$B$11:$E$24727,4,TRUE)&lt;&gt;"",VLOOKUP(A1087-1,SP500相关数据!$B$11:$E$24727,4,TRUE),VLOOKUP(A1087-2,SP500相关数据!$B$11:$E$24727,4,TRUE))),"")</f>
        <v/>
      </c>
      <c r="D1087" s="13">
        <f>IF(VLOOKUP(A1087,高收益利差!$A:$B,2,TRUE)&lt;&gt;"",VLOOKUP(A1087,高收益利差!$A:$B,2,TRUE),IF(VLOOKUP(A1087-1,高收益利差!$A:$B,2,TRUE)&lt;&gt;"",VLOOKUP(A1087-1,高收益利差!$A:$B,2,TRUE),VLOOKUP(A1087-2,高收益利差!$A:$B,2,TRUE)))</f>
        <v/>
      </c>
      <c r="E1087" s="13">
        <f>IFERROR(VLOOKUP(A1087,'10Y2Y'!$A:$B,2,TRUE),"")</f>
        <v/>
      </c>
      <c r="F1087">
        <f>IFERROR(D1087-D1074,"")</f>
        <v/>
      </c>
      <c r="G1087">
        <f>IFERROR(B1087/AVERAGE(B1048:B1087)-1,"")</f>
        <v/>
      </c>
      <c r="H1087">
        <f>IF(B1087="","",IFERROR(AVERAGE(B1048:B1087)/AVERAGE(B1035:B1074)-1,""))</f>
        <v/>
      </c>
      <c r="I1087">
        <f>IFERROR(VLOOKUP(A1087,'Sahm Rule'!$A:$B,2,TRUE),"")</f>
        <v/>
      </c>
      <c r="J1087" s="159">
        <f>IFERROR((B1087/B1074)^4-1-D1087/100,"")</f>
        <v/>
      </c>
    </row>
    <row r="1088">
      <c r="A1088" s="10" t="n">
        <v>43035</v>
      </c>
      <c r="B1088" s="13">
        <f>IF(VLOOKUP(A1088,SP500相关数据!$B$11:$C$24727,2,TRUE)&lt;&gt;"",VLOOKUP(A1088,SP500相关数据!$B$11:$C$24727,2,TRUE),IF(VLOOKUP(A1088-1,SP500相关数据!$B$11:$C$24727,2,TRUE)&lt;&gt;"",VLOOKUP(A1088-1,SP500相关数据!$B$11:$C$24727,2,TRUE),VLOOKUP(A1088-2,SP500相关数据!$B$11:$C$24727,2,TRUE)))</f>
        <v/>
      </c>
      <c r="C1088" s="13">
        <f>IFERROR(IF(VLOOKUP(A1088,SP500相关数据!$B$11:$E$24727,4,TRUE)&lt;&gt;"",VLOOKUP(A1088,SP500相关数据!$B$11:$E$24727,4,TRUE),IF(VLOOKUP(A1088-1,SP500相关数据!$B$11:$E$24727,4,TRUE)&lt;&gt;"",VLOOKUP(A1088-1,SP500相关数据!$B$11:$E$24727,4,TRUE),VLOOKUP(A1088-2,SP500相关数据!$B$11:$E$24727,4,TRUE))),"")</f>
        <v/>
      </c>
      <c r="D1088" s="13">
        <f>IF(VLOOKUP(A1088,高收益利差!$A:$B,2,TRUE)&lt;&gt;"",VLOOKUP(A1088,高收益利差!$A:$B,2,TRUE),IF(VLOOKUP(A1088-1,高收益利差!$A:$B,2,TRUE)&lt;&gt;"",VLOOKUP(A1088-1,高收益利差!$A:$B,2,TRUE),VLOOKUP(A1088-2,高收益利差!$A:$B,2,TRUE)))</f>
        <v/>
      </c>
      <c r="E1088" s="13">
        <f>IFERROR(VLOOKUP(A1088,'10Y2Y'!$A:$B,2,TRUE),"")</f>
        <v/>
      </c>
      <c r="F1088">
        <f>IFERROR(D1088-D1075,"")</f>
        <v/>
      </c>
      <c r="G1088">
        <f>IFERROR(B1088/AVERAGE(B1049:B1088)-1,"")</f>
        <v/>
      </c>
      <c r="H1088">
        <f>IF(B1088="","",IFERROR(AVERAGE(B1049:B1088)/AVERAGE(B1036:B1075)-1,""))</f>
        <v/>
      </c>
      <c r="I1088">
        <f>IFERROR(VLOOKUP(A1088,'Sahm Rule'!$A:$B,2,TRUE),"")</f>
        <v/>
      </c>
      <c r="J1088" s="159">
        <f>IFERROR((B1088/B1075)^4-1-D1088/100,"")</f>
        <v/>
      </c>
    </row>
    <row r="1089">
      <c r="A1089" s="10" t="n">
        <v>43042</v>
      </c>
      <c r="B1089" s="13">
        <f>IF(VLOOKUP(A1089,SP500相关数据!$B$11:$C$24727,2,TRUE)&lt;&gt;"",VLOOKUP(A1089,SP500相关数据!$B$11:$C$24727,2,TRUE),IF(VLOOKUP(A1089-1,SP500相关数据!$B$11:$C$24727,2,TRUE)&lt;&gt;"",VLOOKUP(A1089-1,SP500相关数据!$B$11:$C$24727,2,TRUE),VLOOKUP(A1089-2,SP500相关数据!$B$11:$C$24727,2,TRUE)))</f>
        <v/>
      </c>
      <c r="C1089" s="13">
        <f>IFERROR(IF(VLOOKUP(A1089,SP500相关数据!$B$11:$E$24727,4,TRUE)&lt;&gt;"",VLOOKUP(A1089,SP500相关数据!$B$11:$E$24727,4,TRUE),IF(VLOOKUP(A1089-1,SP500相关数据!$B$11:$E$24727,4,TRUE)&lt;&gt;"",VLOOKUP(A1089-1,SP500相关数据!$B$11:$E$24727,4,TRUE),VLOOKUP(A1089-2,SP500相关数据!$B$11:$E$24727,4,TRUE))),"")</f>
        <v/>
      </c>
      <c r="D1089" s="13">
        <f>IF(VLOOKUP(A1089,高收益利差!$A:$B,2,TRUE)&lt;&gt;"",VLOOKUP(A1089,高收益利差!$A:$B,2,TRUE),IF(VLOOKUP(A1089-1,高收益利差!$A:$B,2,TRUE)&lt;&gt;"",VLOOKUP(A1089-1,高收益利差!$A:$B,2,TRUE),VLOOKUP(A1089-2,高收益利差!$A:$B,2,TRUE)))</f>
        <v/>
      </c>
      <c r="E1089" s="13">
        <f>IFERROR(VLOOKUP(A1089,'10Y2Y'!$A:$B,2,TRUE),"")</f>
        <v/>
      </c>
      <c r="F1089">
        <f>IFERROR(D1089-D1076,"")</f>
        <v/>
      </c>
      <c r="G1089">
        <f>IFERROR(B1089/AVERAGE(B1050:B1089)-1,"")</f>
        <v/>
      </c>
      <c r="H1089">
        <f>IF(B1089="","",IFERROR(AVERAGE(B1050:B1089)/AVERAGE(B1037:B1076)-1,""))</f>
        <v/>
      </c>
      <c r="I1089">
        <f>IFERROR(VLOOKUP(A1089,'Sahm Rule'!$A:$B,2,TRUE),"")</f>
        <v/>
      </c>
      <c r="J1089" s="159">
        <f>IFERROR((B1089/B1076)^4-1-D1089/100,"")</f>
        <v/>
      </c>
    </row>
    <row r="1090">
      <c r="A1090" s="10" t="n">
        <v>43049</v>
      </c>
      <c r="B1090" s="13">
        <f>IF(VLOOKUP(A1090,SP500相关数据!$B$11:$C$24727,2,TRUE)&lt;&gt;"",VLOOKUP(A1090,SP500相关数据!$B$11:$C$24727,2,TRUE),IF(VLOOKUP(A1090-1,SP500相关数据!$B$11:$C$24727,2,TRUE)&lt;&gt;"",VLOOKUP(A1090-1,SP500相关数据!$B$11:$C$24727,2,TRUE),VLOOKUP(A1090-2,SP500相关数据!$B$11:$C$24727,2,TRUE)))</f>
        <v/>
      </c>
      <c r="C1090" s="13">
        <f>IFERROR(IF(VLOOKUP(A1090,SP500相关数据!$B$11:$E$24727,4,TRUE)&lt;&gt;"",VLOOKUP(A1090,SP500相关数据!$B$11:$E$24727,4,TRUE),IF(VLOOKUP(A1090-1,SP500相关数据!$B$11:$E$24727,4,TRUE)&lt;&gt;"",VLOOKUP(A1090-1,SP500相关数据!$B$11:$E$24727,4,TRUE),VLOOKUP(A1090-2,SP500相关数据!$B$11:$E$24727,4,TRUE))),"")</f>
        <v/>
      </c>
      <c r="D1090" s="13">
        <f>IF(VLOOKUP(A1090,高收益利差!$A:$B,2,TRUE)&lt;&gt;"",VLOOKUP(A1090,高收益利差!$A:$B,2,TRUE),IF(VLOOKUP(A1090-1,高收益利差!$A:$B,2,TRUE)&lt;&gt;"",VLOOKUP(A1090-1,高收益利差!$A:$B,2,TRUE),VLOOKUP(A1090-2,高收益利差!$A:$B,2,TRUE)))</f>
        <v/>
      </c>
      <c r="E1090" s="13">
        <f>IFERROR(VLOOKUP(A1090,'10Y2Y'!$A:$B,2,TRUE),"")</f>
        <v/>
      </c>
      <c r="F1090">
        <f>IFERROR(D1090-D1077,"")</f>
        <v/>
      </c>
      <c r="G1090">
        <f>IFERROR(B1090/AVERAGE(B1051:B1090)-1,"")</f>
        <v/>
      </c>
      <c r="H1090">
        <f>IF(B1090="","",IFERROR(AVERAGE(B1051:B1090)/AVERAGE(B1038:B1077)-1,""))</f>
        <v/>
      </c>
      <c r="I1090">
        <f>IFERROR(VLOOKUP(A1090,'Sahm Rule'!$A:$B,2,TRUE),"")</f>
        <v/>
      </c>
      <c r="J1090" s="159">
        <f>IFERROR((B1090/B1077)^4-1-D1090/100,"")</f>
        <v/>
      </c>
    </row>
    <row r="1091">
      <c r="A1091" s="10" t="n">
        <v>43056</v>
      </c>
      <c r="B1091" s="13">
        <f>IF(VLOOKUP(A1091,SP500相关数据!$B$11:$C$24727,2,TRUE)&lt;&gt;"",VLOOKUP(A1091,SP500相关数据!$B$11:$C$24727,2,TRUE),IF(VLOOKUP(A1091-1,SP500相关数据!$B$11:$C$24727,2,TRUE)&lt;&gt;"",VLOOKUP(A1091-1,SP500相关数据!$B$11:$C$24727,2,TRUE),VLOOKUP(A1091-2,SP500相关数据!$B$11:$C$24727,2,TRUE)))</f>
        <v/>
      </c>
      <c r="C1091" s="13">
        <f>IFERROR(IF(VLOOKUP(A1091,SP500相关数据!$B$11:$E$24727,4,TRUE)&lt;&gt;"",VLOOKUP(A1091,SP500相关数据!$B$11:$E$24727,4,TRUE),IF(VLOOKUP(A1091-1,SP500相关数据!$B$11:$E$24727,4,TRUE)&lt;&gt;"",VLOOKUP(A1091-1,SP500相关数据!$B$11:$E$24727,4,TRUE),VLOOKUP(A1091-2,SP500相关数据!$B$11:$E$24727,4,TRUE))),"")</f>
        <v/>
      </c>
      <c r="D1091" s="13">
        <f>IF(VLOOKUP(A1091,高收益利差!$A:$B,2,TRUE)&lt;&gt;"",VLOOKUP(A1091,高收益利差!$A:$B,2,TRUE),IF(VLOOKUP(A1091-1,高收益利差!$A:$B,2,TRUE)&lt;&gt;"",VLOOKUP(A1091-1,高收益利差!$A:$B,2,TRUE),VLOOKUP(A1091-2,高收益利差!$A:$B,2,TRUE)))</f>
        <v/>
      </c>
      <c r="E1091" s="13">
        <f>IFERROR(VLOOKUP(A1091,'10Y2Y'!$A:$B,2,TRUE),"")</f>
        <v/>
      </c>
      <c r="F1091">
        <f>IFERROR(D1091-D1078,"")</f>
        <v/>
      </c>
      <c r="G1091">
        <f>IFERROR(B1091/AVERAGE(B1052:B1091)-1,"")</f>
        <v/>
      </c>
      <c r="H1091">
        <f>IF(B1091="","",IFERROR(AVERAGE(B1052:B1091)/AVERAGE(B1039:B1078)-1,""))</f>
        <v/>
      </c>
      <c r="I1091">
        <f>IFERROR(VLOOKUP(A1091,'Sahm Rule'!$A:$B,2,TRUE),"")</f>
        <v/>
      </c>
      <c r="J1091" s="159">
        <f>IFERROR((B1091/B1078)^4-1-D1091/100,"")</f>
        <v/>
      </c>
    </row>
    <row r="1092">
      <c r="A1092" s="10" t="n">
        <v>43063</v>
      </c>
      <c r="B1092" s="13">
        <f>IF(VLOOKUP(A1092,SP500相关数据!$B$11:$C$24727,2,TRUE)&lt;&gt;"",VLOOKUP(A1092,SP500相关数据!$B$11:$C$24727,2,TRUE),IF(VLOOKUP(A1092-1,SP500相关数据!$B$11:$C$24727,2,TRUE)&lt;&gt;"",VLOOKUP(A1092-1,SP500相关数据!$B$11:$C$24727,2,TRUE),VLOOKUP(A1092-2,SP500相关数据!$B$11:$C$24727,2,TRUE)))</f>
        <v/>
      </c>
      <c r="C1092" s="13">
        <f>IFERROR(IF(VLOOKUP(A1092,SP500相关数据!$B$11:$E$24727,4,TRUE)&lt;&gt;"",VLOOKUP(A1092,SP500相关数据!$B$11:$E$24727,4,TRUE),IF(VLOOKUP(A1092-1,SP500相关数据!$B$11:$E$24727,4,TRUE)&lt;&gt;"",VLOOKUP(A1092-1,SP500相关数据!$B$11:$E$24727,4,TRUE),VLOOKUP(A1092-2,SP500相关数据!$B$11:$E$24727,4,TRUE))),"")</f>
        <v/>
      </c>
      <c r="D1092" s="13">
        <f>IF(VLOOKUP(A1092,高收益利差!$A:$B,2,TRUE)&lt;&gt;"",VLOOKUP(A1092,高收益利差!$A:$B,2,TRUE),IF(VLOOKUP(A1092-1,高收益利差!$A:$B,2,TRUE)&lt;&gt;"",VLOOKUP(A1092-1,高收益利差!$A:$B,2,TRUE),VLOOKUP(A1092-2,高收益利差!$A:$B,2,TRUE)))</f>
        <v/>
      </c>
      <c r="E1092" s="13">
        <f>IFERROR(VLOOKUP(A1092,'10Y2Y'!$A:$B,2,TRUE),"")</f>
        <v/>
      </c>
      <c r="F1092">
        <f>IFERROR(D1092-D1079,"")</f>
        <v/>
      </c>
      <c r="G1092">
        <f>IFERROR(B1092/AVERAGE(B1053:B1092)-1,"")</f>
        <v/>
      </c>
      <c r="H1092">
        <f>IF(B1092="","",IFERROR(AVERAGE(B1053:B1092)/AVERAGE(B1040:B1079)-1,""))</f>
        <v/>
      </c>
      <c r="I1092">
        <f>IFERROR(VLOOKUP(A1092,'Sahm Rule'!$A:$B,2,TRUE),"")</f>
        <v/>
      </c>
      <c r="J1092" s="159">
        <f>IFERROR((B1092/B1079)^4-1-D1092/100,"")</f>
        <v/>
      </c>
    </row>
    <row r="1093">
      <c r="A1093" s="10" t="n">
        <v>43070</v>
      </c>
      <c r="B1093" s="13">
        <f>IF(VLOOKUP(A1093,SP500相关数据!$B$11:$C$24727,2,TRUE)&lt;&gt;"",VLOOKUP(A1093,SP500相关数据!$B$11:$C$24727,2,TRUE),IF(VLOOKUP(A1093-1,SP500相关数据!$B$11:$C$24727,2,TRUE)&lt;&gt;"",VLOOKUP(A1093-1,SP500相关数据!$B$11:$C$24727,2,TRUE),VLOOKUP(A1093-2,SP500相关数据!$B$11:$C$24727,2,TRUE)))</f>
        <v/>
      </c>
      <c r="C1093" s="13">
        <f>IFERROR(IF(VLOOKUP(A1093,SP500相关数据!$B$11:$E$24727,4,TRUE)&lt;&gt;"",VLOOKUP(A1093,SP500相关数据!$B$11:$E$24727,4,TRUE),IF(VLOOKUP(A1093-1,SP500相关数据!$B$11:$E$24727,4,TRUE)&lt;&gt;"",VLOOKUP(A1093-1,SP500相关数据!$B$11:$E$24727,4,TRUE),VLOOKUP(A1093-2,SP500相关数据!$B$11:$E$24727,4,TRUE))),"")</f>
        <v/>
      </c>
      <c r="D1093" s="13">
        <f>IF(VLOOKUP(A1093,高收益利差!$A:$B,2,TRUE)&lt;&gt;"",VLOOKUP(A1093,高收益利差!$A:$B,2,TRUE),IF(VLOOKUP(A1093-1,高收益利差!$A:$B,2,TRUE)&lt;&gt;"",VLOOKUP(A1093-1,高收益利差!$A:$B,2,TRUE),VLOOKUP(A1093-2,高收益利差!$A:$B,2,TRUE)))</f>
        <v/>
      </c>
      <c r="E1093" s="13">
        <f>IFERROR(VLOOKUP(A1093,'10Y2Y'!$A:$B,2,TRUE),"")</f>
        <v/>
      </c>
      <c r="F1093">
        <f>IFERROR(D1093-D1080,"")</f>
        <v/>
      </c>
      <c r="G1093">
        <f>IFERROR(B1093/AVERAGE(B1054:B1093)-1,"")</f>
        <v/>
      </c>
      <c r="H1093">
        <f>IF(B1093="","",IFERROR(AVERAGE(B1054:B1093)/AVERAGE(B1041:B1080)-1,""))</f>
        <v/>
      </c>
      <c r="I1093">
        <f>IFERROR(VLOOKUP(A1093,'Sahm Rule'!$A:$B,2,TRUE),"")</f>
        <v/>
      </c>
      <c r="J1093" s="159">
        <f>IFERROR((B1093/B1080)^4-1-D1093/100,"")</f>
        <v/>
      </c>
    </row>
    <row r="1094">
      <c r="A1094" s="10" t="n">
        <v>43077</v>
      </c>
      <c r="B1094" s="13">
        <f>IF(VLOOKUP(A1094,SP500相关数据!$B$11:$C$24727,2,TRUE)&lt;&gt;"",VLOOKUP(A1094,SP500相关数据!$B$11:$C$24727,2,TRUE),IF(VLOOKUP(A1094-1,SP500相关数据!$B$11:$C$24727,2,TRUE)&lt;&gt;"",VLOOKUP(A1094-1,SP500相关数据!$B$11:$C$24727,2,TRUE),VLOOKUP(A1094-2,SP500相关数据!$B$11:$C$24727,2,TRUE)))</f>
        <v/>
      </c>
      <c r="C1094" s="13">
        <f>IFERROR(IF(VLOOKUP(A1094,SP500相关数据!$B$11:$E$24727,4,TRUE)&lt;&gt;"",VLOOKUP(A1094,SP500相关数据!$B$11:$E$24727,4,TRUE),IF(VLOOKUP(A1094-1,SP500相关数据!$B$11:$E$24727,4,TRUE)&lt;&gt;"",VLOOKUP(A1094-1,SP500相关数据!$B$11:$E$24727,4,TRUE),VLOOKUP(A1094-2,SP500相关数据!$B$11:$E$24727,4,TRUE))),"")</f>
        <v/>
      </c>
      <c r="D1094" s="13">
        <f>IF(VLOOKUP(A1094,高收益利差!$A:$B,2,TRUE)&lt;&gt;"",VLOOKUP(A1094,高收益利差!$A:$B,2,TRUE),IF(VLOOKUP(A1094-1,高收益利差!$A:$B,2,TRUE)&lt;&gt;"",VLOOKUP(A1094-1,高收益利差!$A:$B,2,TRUE),VLOOKUP(A1094-2,高收益利差!$A:$B,2,TRUE)))</f>
        <v/>
      </c>
      <c r="E1094" s="13">
        <f>IFERROR(VLOOKUP(A1094,'10Y2Y'!$A:$B,2,TRUE),"")</f>
        <v/>
      </c>
      <c r="F1094">
        <f>IFERROR(D1094-D1081,"")</f>
        <v/>
      </c>
      <c r="G1094">
        <f>IFERROR(B1094/AVERAGE(B1055:B1094)-1,"")</f>
        <v/>
      </c>
      <c r="H1094">
        <f>IF(B1094="","",IFERROR(AVERAGE(B1055:B1094)/AVERAGE(B1042:B1081)-1,""))</f>
        <v/>
      </c>
      <c r="I1094">
        <f>IFERROR(VLOOKUP(A1094,'Sahm Rule'!$A:$B,2,TRUE),"")</f>
        <v/>
      </c>
      <c r="J1094" s="159">
        <f>IFERROR((B1094/B1081)^4-1-D1094/100,"")</f>
        <v/>
      </c>
    </row>
    <row r="1095">
      <c r="A1095" s="10" t="n">
        <v>43084</v>
      </c>
      <c r="B1095" s="13">
        <f>IF(VLOOKUP(A1095,SP500相关数据!$B$11:$C$24727,2,TRUE)&lt;&gt;"",VLOOKUP(A1095,SP500相关数据!$B$11:$C$24727,2,TRUE),IF(VLOOKUP(A1095-1,SP500相关数据!$B$11:$C$24727,2,TRUE)&lt;&gt;"",VLOOKUP(A1095-1,SP500相关数据!$B$11:$C$24727,2,TRUE),VLOOKUP(A1095-2,SP500相关数据!$B$11:$C$24727,2,TRUE)))</f>
        <v/>
      </c>
      <c r="C1095" s="13">
        <f>IFERROR(IF(VLOOKUP(A1095,SP500相关数据!$B$11:$E$24727,4,TRUE)&lt;&gt;"",VLOOKUP(A1095,SP500相关数据!$B$11:$E$24727,4,TRUE),IF(VLOOKUP(A1095-1,SP500相关数据!$B$11:$E$24727,4,TRUE)&lt;&gt;"",VLOOKUP(A1095-1,SP500相关数据!$B$11:$E$24727,4,TRUE),VLOOKUP(A1095-2,SP500相关数据!$B$11:$E$24727,4,TRUE))),"")</f>
        <v/>
      </c>
      <c r="D1095" s="13">
        <f>IF(VLOOKUP(A1095,高收益利差!$A:$B,2,TRUE)&lt;&gt;"",VLOOKUP(A1095,高收益利差!$A:$B,2,TRUE),IF(VLOOKUP(A1095-1,高收益利差!$A:$B,2,TRUE)&lt;&gt;"",VLOOKUP(A1095-1,高收益利差!$A:$B,2,TRUE),VLOOKUP(A1095-2,高收益利差!$A:$B,2,TRUE)))</f>
        <v/>
      </c>
      <c r="E1095" s="13">
        <f>IFERROR(VLOOKUP(A1095,'10Y2Y'!$A:$B,2,TRUE),"")</f>
        <v/>
      </c>
      <c r="F1095">
        <f>IFERROR(D1095-D1082,"")</f>
        <v/>
      </c>
      <c r="G1095">
        <f>IFERROR(B1095/AVERAGE(B1056:B1095)-1,"")</f>
        <v/>
      </c>
      <c r="H1095">
        <f>IF(B1095="","",IFERROR(AVERAGE(B1056:B1095)/AVERAGE(B1043:B1082)-1,""))</f>
        <v/>
      </c>
      <c r="I1095">
        <f>IFERROR(VLOOKUP(A1095,'Sahm Rule'!$A:$B,2,TRUE),"")</f>
        <v/>
      </c>
      <c r="J1095" s="159">
        <f>IFERROR((B1095/B1082)^4-1-D1095/100,"")</f>
        <v/>
      </c>
    </row>
    <row r="1096">
      <c r="A1096" s="10" t="n">
        <v>43091</v>
      </c>
      <c r="B1096" s="13">
        <f>IF(VLOOKUP(A1096,SP500相关数据!$B$11:$C$24727,2,TRUE)&lt;&gt;"",VLOOKUP(A1096,SP500相关数据!$B$11:$C$24727,2,TRUE),IF(VLOOKUP(A1096-1,SP500相关数据!$B$11:$C$24727,2,TRUE)&lt;&gt;"",VLOOKUP(A1096-1,SP500相关数据!$B$11:$C$24727,2,TRUE),VLOOKUP(A1096-2,SP500相关数据!$B$11:$C$24727,2,TRUE)))</f>
        <v/>
      </c>
      <c r="C1096" s="13">
        <f>IFERROR(IF(VLOOKUP(A1096,SP500相关数据!$B$11:$E$24727,4,TRUE)&lt;&gt;"",VLOOKUP(A1096,SP500相关数据!$B$11:$E$24727,4,TRUE),IF(VLOOKUP(A1096-1,SP500相关数据!$B$11:$E$24727,4,TRUE)&lt;&gt;"",VLOOKUP(A1096-1,SP500相关数据!$B$11:$E$24727,4,TRUE),VLOOKUP(A1096-2,SP500相关数据!$B$11:$E$24727,4,TRUE))),"")</f>
        <v/>
      </c>
      <c r="D1096" s="13">
        <f>IF(VLOOKUP(A1096,高收益利差!$A:$B,2,TRUE)&lt;&gt;"",VLOOKUP(A1096,高收益利差!$A:$B,2,TRUE),IF(VLOOKUP(A1096-1,高收益利差!$A:$B,2,TRUE)&lt;&gt;"",VLOOKUP(A1096-1,高收益利差!$A:$B,2,TRUE),VLOOKUP(A1096-2,高收益利差!$A:$B,2,TRUE)))</f>
        <v/>
      </c>
      <c r="E1096" s="13">
        <f>IFERROR(VLOOKUP(A1096,'10Y2Y'!$A:$B,2,TRUE),"")</f>
        <v/>
      </c>
      <c r="F1096">
        <f>IFERROR(D1096-D1083,"")</f>
        <v/>
      </c>
      <c r="G1096">
        <f>IFERROR(B1096/AVERAGE(B1057:B1096)-1,"")</f>
        <v/>
      </c>
      <c r="H1096">
        <f>IF(B1096="","",IFERROR(AVERAGE(B1057:B1096)/AVERAGE(B1044:B1083)-1,""))</f>
        <v/>
      </c>
      <c r="I1096">
        <f>IFERROR(VLOOKUP(A1096,'Sahm Rule'!$A:$B,2,TRUE),"")</f>
        <v/>
      </c>
      <c r="J1096" s="159">
        <f>IFERROR((B1096/B1083)^4-1-D1096/100,"")</f>
        <v/>
      </c>
    </row>
    <row r="1097">
      <c r="A1097" s="10" t="n">
        <v>43098</v>
      </c>
      <c r="B1097" s="13">
        <f>IF(VLOOKUP(A1097,SP500相关数据!$B$11:$C$24727,2,TRUE)&lt;&gt;"",VLOOKUP(A1097,SP500相关数据!$B$11:$C$24727,2,TRUE),IF(VLOOKUP(A1097-1,SP500相关数据!$B$11:$C$24727,2,TRUE)&lt;&gt;"",VLOOKUP(A1097-1,SP500相关数据!$B$11:$C$24727,2,TRUE),VLOOKUP(A1097-2,SP500相关数据!$B$11:$C$24727,2,TRUE)))</f>
        <v/>
      </c>
      <c r="C1097" s="13">
        <f>IFERROR(IF(VLOOKUP(A1097,SP500相关数据!$B$11:$E$24727,4,TRUE)&lt;&gt;"",VLOOKUP(A1097,SP500相关数据!$B$11:$E$24727,4,TRUE),IF(VLOOKUP(A1097-1,SP500相关数据!$B$11:$E$24727,4,TRUE)&lt;&gt;"",VLOOKUP(A1097-1,SP500相关数据!$B$11:$E$24727,4,TRUE),VLOOKUP(A1097-2,SP500相关数据!$B$11:$E$24727,4,TRUE))),"")</f>
        <v/>
      </c>
      <c r="D1097" s="13">
        <f>IF(VLOOKUP(A1097,高收益利差!$A:$B,2,TRUE)&lt;&gt;"",VLOOKUP(A1097,高收益利差!$A:$B,2,TRUE),IF(VLOOKUP(A1097-1,高收益利差!$A:$B,2,TRUE)&lt;&gt;"",VLOOKUP(A1097-1,高收益利差!$A:$B,2,TRUE),VLOOKUP(A1097-2,高收益利差!$A:$B,2,TRUE)))</f>
        <v/>
      </c>
      <c r="E1097" s="13">
        <f>IFERROR(VLOOKUP(A1097,'10Y2Y'!$A:$B,2,TRUE),"")</f>
        <v/>
      </c>
      <c r="F1097">
        <f>IFERROR(D1097-D1084,"")</f>
        <v/>
      </c>
      <c r="G1097">
        <f>IFERROR(B1097/AVERAGE(B1058:B1097)-1,"")</f>
        <v/>
      </c>
      <c r="H1097">
        <f>IF(B1097="","",IFERROR(AVERAGE(B1058:B1097)/AVERAGE(B1045:B1084)-1,""))</f>
        <v/>
      </c>
      <c r="I1097">
        <f>IFERROR(VLOOKUP(A1097,'Sahm Rule'!$A:$B,2,TRUE),"")</f>
        <v/>
      </c>
      <c r="J1097" s="159">
        <f>IFERROR((B1097/B1084)^4-1-D1097/100,"")</f>
        <v/>
      </c>
    </row>
    <row r="1098">
      <c r="A1098" s="10" t="n">
        <v>43105</v>
      </c>
      <c r="B1098" s="13">
        <f>IF(VLOOKUP(A1098,SP500相关数据!$B$11:$C$24727,2,TRUE)&lt;&gt;"",VLOOKUP(A1098,SP500相关数据!$B$11:$C$24727,2,TRUE),IF(VLOOKUP(A1098-1,SP500相关数据!$B$11:$C$24727,2,TRUE)&lt;&gt;"",VLOOKUP(A1098-1,SP500相关数据!$B$11:$C$24727,2,TRUE),VLOOKUP(A1098-2,SP500相关数据!$B$11:$C$24727,2,TRUE)))</f>
        <v/>
      </c>
      <c r="C1098" s="13">
        <f>IFERROR(IF(VLOOKUP(A1098,SP500相关数据!$B$11:$E$24727,4,TRUE)&lt;&gt;"",VLOOKUP(A1098,SP500相关数据!$B$11:$E$24727,4,TRUE),IF(VLOOKUP(A1098-1,SP500相关数据!$B$11:$E$24727,4,TRUE)&lt;&gt;"",VLOOKUP(A1098-1,SP500相关数据!$B$11:$E$24727,4,TRUE),VLOOKUP(A1098-2,SP500相关数据!$B$11:$E$24727,4,TRUE))),"")</f>
        <v/>
      </c>
      <c r="D1098" s="13">
        <f>IF(VLOOKUP(A1098,高收益利差!$A:$B,2,TRUE)&lt;&gt;"",VLOOKUP(A1098,高收益利差!$A:$B,2,TRUE),IF(VLOOKUP(A1098-1,高收益利差!$A:$B,2,TRUE)&lt;&gt;"",VLOOKUP(A1098-1,高收益利差!$A:$B,2,TRUE),VLOOKUP(A1098-2,高收益利差!$A:$B,2,TRUE)))</f>
        <v/>
      </c>
      <c r="E1098" s="13">
        <f>IFERROR(VLOOKUP(A1098,'10Y2Y'!$A:$B,2,TRUE),"")</f>
        <v/>
      </c>
      <c r="F1098">
        <f>IFERROR(D1098-D1085,"")</f>
        <v/>
      </c>
      <c r="G1098">
        <f>IFERROR(B1098/AVERAGE(B1059:B1098)-1,"")</f>
        <v/>
      </c>
      <c r="H1098">
        <f>IF(B1098="","",IFERROR(AVERAGE(B1059:B1098)/AVERAGE(B1046:B1085)-1,""))</f>
        <v/>
      </c>
      <c r="I1098">
        <f>IFERROR(VLOOKUP(A1098,'Sahm Rule'!$A:$B,2,TRUE),"")</f>
        <v/>
      </c>
      <c r="J1098" s="159">
        <f>IFERROR((B1098/B1085)^4-1-D1098/100,"")</f>
        <v/>
      </c>
    </row>
    <row r="1099">
      <c r="A1099" s="10" t="n">
        <v>43112</v>
      </c>
      <c r="B1099" s="13">
        <f>IF(VLOOKUP(A1099,SP500相关数据!$B$11:$C$24727,2,TRUE)&lt;&gt;"",VLOOKUP(A1099,SP500相关数据!$B$11:$C$24727,2,TRUE),IF(VLOOKUP(A1099-1,SP500相关数据!$B$11:$C$24727,2,TRUE)&lt;&gt;"",VLOOKUP(A1099-1,SP500相关数据!$B$11:$C$24727,2,TRUE),VLOOKUP(A1099-2,SP500相关数据!$B$11:$C$24727,2,TRUE)))</f>
        <v/>
      </c>
      <c r="C1099" s="13">
        <f>IFERROR(IF(VLOOKUP(A1099,SP500相关数据!$B$11:$E$24727,4,TRUE)&lt;&gt;"",VLOOKUP(A1099,SP500相关数据!$B$11:$E$24727,4,TRUE),IF(VLOOKUP(A1099-1,SP500相关数据!$B$11:$E$24727,4,TRUE)&lt;&gt;"",VLOOKUP(A1099-1,SP500相关数据!$B$11:$E$24727,4,TRUE),VLOOKUP(A1099-2,SP500相关数据!$B$11:$E$24727,4,TRUE))),"")</f>
        <v/>
      </c>
      <c r="D1099" s="13">
        <f>IF(VLOOKUP(A1099,高收益利差!$A:$B,2,TRUE)&lt;&gt;"",VLOOKUP(A1099,高收益利差!$A:$B,2,TRUE),IF(VLOOKUP(A1099-1,高收益利差!$A:$B,2,TRUE)&lt;&gt;"",VLOOKUP(A1099-1,高收益利差!$A:$B,2,TRUE),VLOOKUP(A1099-2,高收益利差!$A:$B,2,TRUE)))</f>
        <v/>
      </c>
      <c r="E1099" s="13">
        <f>IFERROR(VLOOKUP(A1099,'10Y2Y'!$A:$B,2,TRUE),"")</f>
        <v/>
      </c>
      <c r="F1099">
        <f>IFERROR(D1099-D1086,"")</f>
        <v/>
      </c>
      <c r="G1099">
        <f>IFERROR(B1099/AVERAGE(B1060:B1099)-1,"")</f>
        <v/>
      </c>
      <c r="H1099">
        <f>IF(B1099="","",IFERROR(AVERAGE(B1060:B1099)/AVERAGE(B1047:B1086)-1,""))</f>
        <v/>
      </c>
      <c r="I1099">
        <f>IFERROR(VLOOKUP(A1099,'Sahm Rule'!$A:$B,2,TRUE),"")</f>
        <v/>
      </c>
      <c r="J1099" s="159">
        <f>IFERROR((B1099/B1086)^4-1-D1099/100,"")</f>
        <v/>
      </c>
    </row>
    <row r="1100">
      <c r="A1100" s="10" t="n">
        <v>43119</v>
      </c>
      <c r="B1100" s="13">
        <f>IF(VLOOKUP(A1100,SP500相关数据!$B$11:$C$24727,2,TRUE)&lt;&gt;"",VLOOKUP(A1100,SP500相关数据!$B$11:$C$24727,2,TRUE),IF(VLOOKUP(A1100-1,SP500相关数据!$B$11:$C$24727,2,TRUE)&lt;&gt;"",VLOOKUP(A1100-1,SP500相关数据!$B$11:$C$24727,2,TRUE),VLOOKUP(A1100-2,SP500相关数据!$B$11:$C$24727,2,TRUE)))</f>
        <v/>
      </c>
      <c r="C1100" s="13">
        <f>IFERROR(IF(VLOOKUP(A1100,SP500相关数据!$B$11:$E$24727,4,TRUE)&lt;&gt;"",VLOOKUP(A1100,SP500相关数据!$B$11:$E$24727,4,TRUE),IF(VLOOKUP(A1100-1,SP500相关数据!$B$11:$E$24727,4,TRUE)&lt;&gt;"",VLOOKUP(A1100-1,SP500相关数据!$B$11:$E$24727,4,TRUE),VLOOKUP(A1100-2,SP500相关数据!$B$11:$E$24727,4,TRUE))),"")</f>
        <v/>
      </c>
      <c r="D1100" s="13">
        <f>IF(VLOOKUP(A1100,高收益利差!$A:$B,2,TRUE)&lt;&gt;"",VLOOKUP(A1100,高收益利差!$A:$B,2,TRUE),IF(VLOOKUP(A1100-1,高收益利差!$A:$B,2,TRUE)&lt;&gt;"",VLOOKUP(A1100-1,高收益利差!$A:$B,2,TRUE),VLOOKUP(A1100-2,高收益利差!$A:$B,2,TRUE)))</f>
        <v/>
      </c>
      <c r="E1100" s="13">
        <f>IFERROR(VLOOKUP(A1100,'10Y2Y'!$A:$B,2,TRUE),"")</f>
        <v/>
      </c>
      <c r="F1100">
        <f>IFERROR(D1100-D1087,"")</f>
        <v/>
      </c>
      <c r="G1100">
        <f>IFERROR(B1100/AVERAGE(B1061:B1100)-1,"")</f>
        <v/>
      </c>
      <c r="H1100">
        <f>IF(B1100="","",IFERROR(AVERAGE(B1061:B1100)/AVERAGE(B1048:B1087)-1,""))</f>
        <v/>
      </c>
      <c r="I1100">
        <f>IFERROR(VLOOKUP(A1100,'Sahm Rule'!$A:$B,2,TRUE),"")</f>
        <v/>
      </c>
      <c r="J1100" s="159">
        <f>IFERROR((B1100/B1087)^4-1-D1100/100,"")</f>
        <v/>
      </c>
    </row>
    <row r="1101">
      <c r="A1101" s="10" t="n">
        <v>43126</v>
      </c>
      <c r="B1101" s="13">
        <f>IF(VLOOKUP(A1101,SP500相关数据!$B$11:$C$24727,2,TRUE)&lt;&gt;"",VLOOKUP(A1101,SP500相关数据!$B$11:$C$24727,2,TRUE),IF(VLOOKUP(A1101-1,SP500相关数据!$B$11:$C$24727,2,TRUE)&lt;&gt;"",VLOOKUP(A1101-1,SP500相关数据!$B$11:$C$24727,2,TRUE),VLOOKUP(A1101-2,SP500相关数据!$B$11:$C$24727,2,TRUE)))</f>
        <v/>
      </c>
      <c r="C1101" s="13">
        <f>IFERROR(IF(VLOOKUP(A1101,SP500相关数据!$B$11:$E$24727,4,TRUE)&lt;&gt;"",VLOOKUP(A1101,SP500相关数据!$B$11:$E$24727,4,TRUE),IF(VLOOKUP(A1101-1,SP500相关数据!$B$11:$E$24727,4,TRUE)&lt;&gt;"",VLOOKUP(A1101-1,SP500相关数据!$B$11:$E$24727,4,TRUE),VLOOKUP(A1101-2,SP500相关数据!$B$11:$E$24727,4,TRUE))),"")</f>
        <v/>
      </c>
      <c r="D1101" s="13">
        <f>IF(VLOOKUP(A1101,高收益利差!$A:$B,2,TRUE)&lt;&gt;"",VLOOKUP(A1101,高收益利差!$A:$B,2,TRUE),IF(VLOOKUP(A1101-1,高收益利差!$A:$B,2,TRUE)&lt;&gt;"",VLOOKUP(A1101-1,高收益利差!$A:$B,2,TRUE),VLOOKUP(A1101-2,高收益利差!$A:$B,2,TRUE)))</f>
        <v/>
      </c>
      <c r="E1101" s="13">
        <f>IFERROR(VLOOKUP(A1101,'10Y2Y'!$A:$B,2,TRUE),"")</f>
        <v/>
      </c>
      <c r="F1101">
        <f>IFERROR(D1101-D1088,"")</f>
        <v/>
      </c>
      <c r="G1101">
        <f>IFERROR(B1101/AVERAGE(B1062:B1101)-1,"")</f>
        <v/>
      </c>
      <c r="H1101">
        <f>IF(B1101="","",IFERROR(AVERAGE(B1062:B1101)/AVERAGE(B1049:B1088)-1,""))</f>
        <v/>
      </c>
      <c r="I1101">
        <f>IFERROR(VLOOKUP(A1101,'Sahm Rule'!$A:$B,2,TRUE),"")</f>
        <v/>
      </c>
      <c r="J1101" s="159">
        <f>IFERROR((B1101/B1088)^4-1-D1101/100,"")</f>
        <v/>
      </c>
    </row>
    <row r="1102">
      <c r="A1102" s="10" t="n">
        <v>43133</v>
      </c>
      <c r="B1102" s="13">
        <f>IF(VLOOKUP(A1102,SP500相关数据!$B$11:$C$24727,2,TRUE)&lt;&gt;"",VLOOKUP(A1102,SP500相关数据!$B$11:$C$24727,2,TRUE),IF(VLOOKUP(A1102-1,SP500相关数据!$B$11:$C$24727,2,TRUE)&lt;&gt;"",VLOOKUP(A1102-1,SP500相关数据!$B$11:$C$24727,2,TRUE),VLOOKUP(A1102-2,SP500相关数据!$B$11:$C$24727,2,TRUE)))</f>
        <v/>
      </c>
      <c r="C1102" s="13">
        <f>IFERROR(IF(VLOOKUP(A1102,SP500相关数据!$B$11:$E$24727,4,TRUE)&lt;&gt;"",VLOOKUP(A1102,SP500相关数据!$B$11:$E$24727,4,TRUE),IF(VLOOKUP(A1102-1,SP500相关数据!$B$11:$E$24727,4,TRUE)&lt;&gt;"",VLOOKUP(A1102-1,SP500相关数据!$B$11:$E$24727,4,TRUE),VLOOKUP(A1102-2,SP500相关数据!$B$11:$E$24727,4,TRUE))),"")</f>
        <v/>
      </c>
      <c r="D1102" s="13">
        <f>IF(VLOOKUP(A1102,高收益利差!$A:$B,2,TRUE)&lt;&gt;"",VLOOKUP(A1102,高收益利差!$A:$B,2,TRUE),IF(VLOOKUP(A1102-1,高收益利差!$A:$B,2,TRUE)&lt;&gt;"",VLOOKUP(A1102-1,高收益利差!$A:$B,2,TRUE),VLOOKUP(A1102-2,高收益利差!$A:$B,2,TRUE)))</f>
        <v/>
      </c>
      <c r="E1102" s="13">
        <f>IFERROR(VLOOKUP(A1102,'10Y2Y'!$A:$B,2,TRUE),"")</f>
        <v/>
      </c>
      <c r="F1102">
        <f>IFERROR(D1102-D1089,"")</f>
        <v/>
      </c>
      <c r="G1102">
        <f>IFERROR(B1102/AVERAGE(B1063:B1102)-1,"")</f>
        <v/>
      </c>
      <c r="H1102">
        <f>IF(B1102="","",IFERROR(AVERAGE(B1063:B1102)/AVERAGE(B1050:B1089)-1,""))</f>
        <v/>
      </c>
      <c r="I1102">
        <f>IFERROR(VLOOKUP(A1102,'Sahm Rule'!$A:$B,2,TRUE),"")</f>
        <v/>
      </c>
      <c r="J1102" s="159">
        <f>IFERROR((B1102/B1089)^4-1-D1102/100,"")</f>
        <v/>
      </c>
    </row>
    <row r="1103">
      <c r="A1103" s="10" t="n">
        <v>43140</v>
      </c>
      <c r="B1103" s="13">
        <f>IF(VLOOKUP(A1103,SP500相关数据!$B$11:$C$24727,2,TRUE)&lt;&gt;"",VLOOKUP(A1103,SP500相关数据!$B$11:$C$24727,2,TRUE),IF(VLOOKUP(A1103-1,SP500相关数据!$B$11:$C$24727,2,TRUE)&lt;&gt;"",VLOOKUP(A1103-1,SP500相关数据!$B$11:$C$24727,2,TRUE),VLOOKUP(A1103-2,SP500相关数据!$B$11:$C$24727,2,TRUE)))</f>
        <v/>
      </c>
      <c r="C1103" s="13">
        <f>IFERROR(IF(VLOOKUP(A1103,SP500相关数据!$B$11:$E$24727,4,TRUE)&lt;&gt;"",VLOOKUP(A1103,SP500相关数据!$B$11:$E$24727,4,TRUE),IF(VLOOKUP(A1103-1,SP500相关数据!$B$11:$E$24727,4,TRUE)&lt;&gt;"",VLOOKUP(A1103-1,SP500相关数据!$B$11:$E$24727,4,TRUE),VLOOKUP(A1103-2,SP500相关数据!$B$11:$E$24727,4,TRUE))),"")</f>
        <v/>
      </c>
      <c r="D1103" s="13">
        <f>IF(VLOOKUP(A1103,高收益利差!$A:$B,2,TRUE)&lt;&gt;"",VLOOKUP(A1103,高收益利差!$A:$B,2,TRUE),IF(VLOOKUP(A1103-1,高收益利差!$A:$B,2,TRUE)&lt;&gt;"",VLOOKUP(A1103-1,高收益利差!$A:$B,2,TRUE),VLOOKUP(A1103-2,高收益利差!$A:$B,2,TRUE)))</f>
        <v/>
      </c>
      <c r="E1103" s="13">
        <f>IFERROR(VLOOKUP(A1103,'10Y2Y'!$A:$B,2,TRUE),"")</f>
        <v/>
      </c>
      <c r="F1103">
        <f>IFERROR(D1103-D1090,"")</f>
        <v/>
      </c>
      <c r="G1103">
        <f>IFERROR(B1103/AVERAGE(B1064:B1103)-1,"")</f>
        <v/>
      </c>
      <c r="H1103">
        <f>IF(B1103="","",IFERROR(AVERAGE(B1064:B1103)/AVERAGE(B1051:B1090)-1,""))</f>
        <v/>
      </c>
      <c r="I1103">
        <f>IFERROR(VLOOKUP(A1103,'Sahm Rule'!$A:$B,2,TRUE),"")</f>
        <v/>
      </c>
      <c r="J1103" s="159">
        <f>IFERROR((B1103/B1090)^4-1-D1103/100,"")</f>
        <v/>
      </c>
    </row>
    <row r="1104">
      <c r="A1104" s="10" t="n">
        <v>43147</v>
      </c>
      <c r="B1104" s="13">
        <f>IF(VLOOKUP(A1104,SP500相关数据!$B$11:$C$24727,2,TRUE)&lt;&gt;"",VLOOKUP(A1104,SP500相关数据!$B$11:$C$24727,2,TRUE),IF(VLOOKUP(A1104-1,SP500相关数据!$B$11:$C$24727,2,TRUE)&lt;&gt;"",VLOOKUP(A1104-1,SP500相关数据!$B$11:$C$24727,2,TRUE),VLOOKUP(A1104-2,SP500相关数据!$B$11:$C$24727,2,TRUE)))</f>
        <v/>
      </c>
      <c r="C1104" s="13">
        <f>IFERROR(IF(VLOOKUP(A1104,SP500相关数据!$B$11:$E$24727,4,TRUE)&lt;&gt;"",VLOOKUP(A1104,SP500相关数据!$B$11:$E$24727,4,TRUE),IF(VLOOKUP(A1104-1,SP500相关数据!$B$11:$E$24727,4,TRUE)&lt;&gt;"",VLOOKUP(A1104-1,SP500相关数据!$B$11:$E$24727,4,TRUE),VLOOKUP(A1104-2,SP500相关数据!$B$11:$E$24727,4,TRUE))),"")</f>
        <v/>
      </c>
      <c r="D1104" s="13">
        <f>IF(VLOOKUP(A1104,高收益利差!$A:$B,2,TRUE)&lt;&gt;"",VLOOKUP(A1104,高收益利差!$A:$B,2,TRUE),IF(VLOOKUP(A1104-1,高收益利差!$A:$B,2,TRUE)&lt;&gt;"",VLOOKUP(A1104-1,高收益利差!$A:$B,2,TRUE),VLOOKUP(A1104-2,高收益利差!$A:$B,2,TRUE)))</f>
        <v/>
      </c>
      <c r="E1104" s="13">
        <f>IFERROR(VLOOKUP(A1104,'10Y2Y'!$A:$B,2,TRUE),"")</f>
        <v/>
      </c>
      <c r="F1104">
        <f>IFERROR(D1104-D1091,"")</f>
        <v/>
      </c>
      <c r="G1104">
        <f>IFERROR(B1104/AVERAGE(B1065:B1104)-1,"")</f>
        <v/>
      </c>
      <c r="H1104">
        <f>IF(B1104="","",IFERROR(AVERAGE(B1065:B1104)/AVERAGE(B1052:B1091)-1,""))</f>
        <v/>
      </c>
      <c r="I1104">
        <f>IFERROR(VLOOKUP(A1104,'Sahm Rule'!$A:$B,2,TRUE),"")</f>
        <v/>
      </c>
      <c r="J1104" s="159">
        <f>IFERROR((B1104/B1091)^4-1-D1104/100,"")</f>
        <v/>
      </c>
    </row>
    <row r="1105">
      <c r="A1105" s="10" t="n">
        <v>43154</v>
      </c>
      <c r="B1105" s="13">
        <f>IF(VLOOKUP(A1105,SP500相关数据!$B$11:$C$24727,2,TRUE)&lt;&gt;"",VLOOKUP(A1105,SP500相关数据!$B$11:$C$24727,2,TRUE),IF(VLOOKUP(A1105-1,SP500相关数据!$B$11:$C$24727,2,TRUE)&lt;&gt;"",VLOOKUP(A1105-1,SP500相关数据!$B$11:$C$24727,2,TRUE),VLOOKUP(A1105-2,SP500相关数据!$B$11:$C$24727,2,TRUE)))</f>
        <v/>
      </c>
      <c r="C1105" s="13">
        <f>IFERROR(IF(VLOOKUP(A1105,SP500相关数据!$B$11:$E$24727,4,TRUE)&lt;&gt;"",VLOOKUP(A1105,SP500相关数据!$B$11:$E$24727,4,TRUE),IF(VLOOKUP(A1105-1,SP500相关数据!$B$11:$E$24727,4,TRUE)&lt;&gt;"",VLOOKUP(A1105-1,SP500相关数据!$B$11:$E$24727,4,TRUE),VLOOKUP(A1105-2,SP500相关数据!$B$11:$E$24727,4,TRUE))),"")</f>
        <v/>
      </c>
      <c r="D1105" s="13">
        <f>IF(VLOOKUP(A1105,高收益利差!$A:$B,2,TRUE)&lt;&gt;"",VLOOKUP(A1105,高收益利差!$A:$B,2,TRUE),IF(VLOOKUP(A1105-1,高收益利差!$A:$B,2,TRUE)&lt;&gt;"",VLOOKUP(A1105-1,高收益利差!$A:$B,2,TRUE),VLOOKUP(A1105-2,高收益利差!$A:$B,2,TRUE)))</f>
        <v/>
      </c>
      <c r="E1105" s="13">
        <f>IFERROR(VLOOKUP(A1105,'10Y2Y'!$A:$B,2,TRUE),"")</f>
        <v/>
      </c>
      <c r="F1105">
        <f>IFERROR(D1105-D1092,"")</f>
        <v/>
      </c>
      <c r="G1105">
        <f>IFERROR(B1105/AVERAGE(B1066:B1105)-1,"")</f>
        <v/>
      </c>
      <c r="H1105">
        <f>IF(B1105="","",IFERROR(AVERAGE(B1066:B1105)/AVERAGE(B1053:B1092)-1,""))</f>
        <v/>
      </c>
      <c r="I1105">
        <f>IFERROR(VLOOKUP(A1105,'Sahm Rule'!$A:$B,2,TRUE),"")</f>
        <v/>
      </c>
      <c r="J1105" s="159">
        <f>IFERROR((B1105/B1092)^4-1-D1105/100,"")</f>
        <v/>
      </c>
    </row>
    <row r="1106">
      <c r="A1106" s="10" t="n">
        <v>43161</v>
      </c>
      <c r="B1106" s="13">
        <f>IF(VLOOKUP(A1106,SP500相关数据!$B$11:$C$24727,2,TRUE)&lt;&gt;"",VLOOKUP(A1106,SP500相关数据!$B$11:$C$24727,2,TRUE),IF(VLOOKUP(A1106-1,SP500相关数据!$B$11:$C$24727,2,TRUE)&lt;&gt;"",VLOOKUP(A1106-1,SP500相关数据!$B$11:$C$24727,2,TRUE),VLOOKUP(A1106-2,SP500相关数据!$B$11:$C$24727,2,TRUE)))</f>
        <v/>
      </c>
      <c r="C1106" s="13">
        <f>IFERROR(IF(VLOOKUP(A1106,SP500相关数据!$B$11:$E$24727,4,TRUE)&lt;&gt;"",VLOOKUP(A1106,SP500相关数据!$B$11:$E$24727,4,TRUE),IF(VLOOKUP(A1106-1,SP500相关数据!$B$11:$E$24727,4,TRUE)&lt;&gt;"",VLOOKUP(A1106-1,SP500相关数据!$B$11:$E$24727,4,TRUE),VLOOKUP(A1106-2,SP500相关数据!$B$11:$E$24727,4,TRUE))),"")</f>
        <v/>
      </c>
      <c r="D1106" s="13">
        <f>IF(VLOOKUP(A1106,高收益利差!$A:$B,2,TRUE)&lt;&gt;"",VLOOKUP(A1106,高收益利差!$A:$B,2,TRUE),IF(VLOOKUP(A1106-1,高收益利差!$A:$B,2,TRUE)&lt;&gt;"",VLOOKUP(A1106-1,高收益利差!$A:$B,2,TRUE),VLOOKUP(A1106-2,高收益利差!$A:$B,2,TRUE)))</f>
        <v/>
      </c>
      <c r="E1106" s="13">
        <f>IFERROR(VLOOKUP(A1106,'10Y2Y'!$A:$B,2,TRUE),"")</f>
        <v/>
      </c>
      <c r="F1106">
        <f>IFERROR(D1106-D1093,"")</f>
        <v/>
      </c>
      <c r="G1106">
        <f>IFERROR(B1106/AVERAGE(B1067:B1106)-1,"")</f>
        <v/>
      </c>
      <c r="H1106">
        <f>IF(B1106="","",IFERROR(AVERAGE(B1067:B1106)/AVERAGE(B1054:B1093)-1,""))</f>
        <v/>
      </c>
      <c r="I1106">
        <f>IFERROR(VLOOKUP(A1106,'Sahm Rule'!$A:$B,2,TRUE),"")</f>
        <v/>
      </c>
      <c r="J1106" s="159">
        <f>IFERROR((B1106/B1093)^4-1-D1106/100,"")</f>
        <v/>
      </c>
    </row>
    <row r="1107">
      <c r="A1107" s="10" t="n">
        <v>43168</v>
      </c>
      <c r="B1107" s="13">
        <f>IF(VLOOKUP(A1107,SP500相关数据!$B$11:$C$24727,2,TRUE)&lt;&gt;"",VLOOKUP(A1107,SP500相关数据!$B$11:$C$24727,2,TRUE),IF(VLOOKUP(A1107-1,SP500相关数据!$B$11:$C$24727,2,TRUE)&lt;&gt;"",VLOOKUP(A1107-1,SP500相关数据!$B$11:$C$24727,2,TRUE),VLOOKUP(A1107-2,SP500相关数据!$B$11:$C$24727,2,TRUE)))</f>
        <v/>
      </c>
      <c r="C1107" s="13">
        <f>IFERROR(IF(VLOOKUP(A1107,SP500相关数据!$B$11:$E$24727,4,TRUE)&lt;&gt;"",VLOOKUP(A1107,SP500相关数据!$B$11:$E$24727,4,TRUE),IF(VLOOKUP(A1107-1,SP500相关数据!$B$11:$E$24727,4,TRUE)&lt;&gt;"",VLOOKUP(A1107-1,SP500相关数据!$B$11:$E$24727,4,TRUE),VLOOKUP(A1107-2,SP500相关数据!$B$11:$E$24727,4,TRUE))),"")</f>
        <v/>
      </c>
      <c r="D1107" s="13">
        <f>IF(VLOOKUP(A1107,高收益利差!$A:$B,2,TRUE)&lt;&gt;"",VLOOKUP(A1107,高收益利差!$A:$B,2,TRUE),IF(VLOOKUP(A1107-1,高收益利差!$A:$B,2,TRUE)&lt;&gt;"",VLOOKUP(A1107-1,高收益利差!$A:$B,2,TRUE),VLOOKUP(A1107-2,高收益利差!$A:$B,2,TRUE)))</f>
        <v/>
      </c>
      <c r="E1107" s="13">
        <f>IFERROR(VLOOKUP(A1107,'10Y2Y'!$A:$B,2,TRUE),"")</f>
        <v/>
      </c>
      <c r="F1107">
        <f>IFERROR(D1107-D1094,"")</f>
        <v/>
      </c>
      <c r="G1107">
        <f>IFERROR(B1107/AVERAGE(B1068:B1107)-1,"")</f>
        <v/>
      </c>
      <c r="H1107">
        <f>IF(B1107="","",IFERROR(AVERAGE(B1068:B1107)/AVERAGE(B1055:B1094)-1,""))</f>
        <v/>
      </c>
      <c r="I1107">
        <f>IFERROR(VLOOKUP(A1107,'Sahm Rule'!$A:$B,2,TRUE),"")</f>
        <v/>
      </c>
      <c r="J1107" s="159">
        <f>IFERROR((B1107/B1094)^4-1-D1107/100,"")</f>
        <v/>
      </c>
    </row>
    <row r="1108">
      <c r="A1108" s="10" t="n">
        <v>43175</v>
      </c>
      <c r="B1108" s="13">
        <f>IF(VLOOKUP(A1108,SP500相关数据!$B$11:$C$24727,2,TRUE)&lt;&gt;"",VLOOKUP(A1108,SP500相关数据!$B$11:$C$24727,2,TRUE),IF(VLOOKUP(A1108-1,SP500相关数据!$B$11:$C$24727,2,TRUE)&lt;&gt;"",VLOOKUP(A1108-1,SP500相关数据!$B$11:$C$24727,2,TRUE),VLOOKUP(A1108-2,SP500相关数据!$B$11:$C$24727,2,TRUE)))</f>
        <v/>
      </c>
      <c r="C1108" s="13">
        <f>IFERROR(IF(VLOOKUP(A1108,SP500相关数据!$B$11:$E$24727,4,TRUE)&lt;&gt;"",VLOOKUP(A1108,SP500相关数据!$B$11:$E$24727,4,TRUE),IF(VLOOKUP(A1108-1,SP500相关数据!$B$11:$E$24727,4,TRUE)&lt;&gt;"",VLOOKUP(A1108-1,SP500相关数据!$B$11:$E$24727,4,TRUE),VLOOKUP(A1108-2,SP500相关数据!$B$11:$E$24727,4,TRUE))),"")</f>
        <v/>
      </c>
      <c r="D1108" s="13">
        <f>IF(VLOOKUP(A1108,高收益利差!$A:$B,2,TRUE)&lt;&gt;"",VLOOKUP(A1108,高收益利差!$A:$B,2,TRUE),IF(VLOOKUP(A1108-1,高收益利差!$A:$B,2,TRUE)&lt;&gt;"",VLOOKUP(A1108-1,高收益利差!$A:$B,2,TRUE),VLOOKUP(A1108-2,高收益利差!$A:$B,2,TRUE)))</f>
        <v/>
      </c>
      <c r="E1108" s="13">
        <f>IFERROR(VLOOKUP(A1108,'10Y2Y'!$A:$B,2,TRUE),"")</f>
        <v/>
      </c>
      <c r="F1108">
        <f>IFERROR(D1108-D1095,"")</f>
        <v/>
      </c>
      <c r="G1108">
        <f>IFERROR(B1108/AVERAGE(B1069:B1108)-1,"")</f>
        <v/>
      </c>
      <c r="H1108">
        <f>IF(B1108="","",IFERROR(AVERAGE(B1069:B1108)/AVERAGE(B1056:B1095)-1,""))</f>
        <v/>
      </c>
      <c r="I1108">
        <f>IFERROR(VLOOKUP(A1108,'Sahm Rule'!$A:$B,2,TRUE),"")</f>
        <v/>
      </c>
      <c r="J1108" s="159">
        <f>IFERROR((B1108/B1095)^4-1-D1108/100,"")</f>
        <v/>
      </c>
    </row>
    <row r="1109">
      <c r="A1109" s="10" t="n">
        <v>43182</v>
      </c>
      <c r="B1109" s="13">
        <f>IF(VLOOKUP(A1109,SP500相关数据!$B$11:$C$24727,2,TRUE)&lt;&gt;"",VLOOKUP(A1109,SP500相关数据!$B$11:$C$24727,2,TRUE),IF(VLOOKUP(A1109-1,SP500相关数据!$B$11:$C$24727,2,TRUE)&lt;&gt;"",VLOOKUP(A1109-1,SP500相关数据!$B$11:$C$24727,2,TRUE),VLOOKUP(A1109-2,SP500相关数据!$B$11:$C$24727,2,TRUE)))</f>
        <v/>
      </c>
      <c r="C1109" s="13">
        <f>IFERROR(IF(VLOOKUP(A1109,SP500相关数据!$B$11:$E$24727,4,TRUE)&lt;&gt;"",VLOOKUP(A1109,SP500相关数据!$B$11:$E$24727,4,TRUE),IF(VLOOKUP(A1109-1,SP500相关数据!$B$11:$E$24727,4,TRUE)&lt;&gt;"",VLOOKUP(A1109-1,SP500相关数据!$B$11:$E$24727,4,TRUE),VLOOKUP(A1109-2,SP500相关数据!$B$11:$E$24727,4,TRUE))),"")</f>
        <v/>
      </c>
      <c r="D1109" s="13">
        <f>IF(VLOOKUP(A1109,高收益利差!$A:$B,2,TRUE)&lt;&gt;"",VLOOKUP(A1109,高收益利差!$A:$B,2,TRUE),IF(VLOOKUP(A1109-1,高收益利差!$A:$B,2,TRUE)&lt;&gt;"",VLOOKUP(A1109-1,高收益利差!$A:$B,2,TRUE),VLOOKUP(A1109-2,高收益利差!$A:$B,2,TRUE)))</f>
        <v/>
      </c>
      <c r="E1109" s="13">
        <f>IFERROR(VLOOKUP(A1109,'10Y2Y'!$A:$B,2,TRUE),"")</f>
        <v/>
      </c>
      <c r="F1109">
        <f>IFERROR(D1109-D1096,"")</f>
        <v/>
      </c>
      <c r="G1109">
        <f>IFERROR(B1109/AVERAGE(B1070:B1109)-1,"")</f>
        <v/>
      </c>
      <c r="H1109">
        <f>IF(B1109="","",IFERROR(AVERAGE(B1070:B1109)/AVERAGE(B1057:B1096)-1,""))</f>
        <v/>
      </c>
      <c r="I1109">
        <f>IFERROR(VLOOKUP(A1109,'Sahm Rule'!$A:$B,2,TRUE),"")</f>
        <v/>
      </c>
      <c r="J1109" s="159">
        <f>IFERROR((B1109/B1096)^4-1-D1109/100,"")</f>
        <v/>
      </c>
    </row>
    <row r="1110">
      <c r="A1110" s="10" t="n">
        <v>43189</v>
      </c>
      <c r="B1110" s="13">
        <f>IF(VLOOKUP(A1110,SP500相关数据!$B$11:$C$24727,2,TRUE)&lt;&gt;"",VLOOKUP(A1110,SP500相关数据!$B$11:$C$24727,2,TRUE),IF(VLOOKUP(A1110-1,SP500相关数据!$B$11:$C$24727,2,TRUE)&lt;&gt;"",VLOOKUP(A1110-1,SP500相关数据!$B$11:$C$24727,2,TRUE),VLOOKUP(A1110-2,SP500相关数据!$B$11:$C$24727,2,TRUE)))</f>
        <v/>
      </c>
      <c r="C1110" s="13">
        <f>IFERROR(IF(VLOOKUP(A1110,SP500相关数据!$B$11:$E$24727,4,TRUE)&lt;&gt;"",VLOOKUP(A1110,SP500相关数据!$B$11:$E$24727,4,TRUE),IF(VLOOKUP(A1110-1,SP500相关数据!$B$11:$E$24727,4,TRUE)&lt;&gt;"",VLOOKUP(A1110-1,SP500相关数据!$B$11:$E$24727,4,TRUE),VLOOKUP(A1110-2,SP500相关数据!$B$11:$E$24727,4,TRUE))),"")</f>
        <v/>
      </c>
      <c r="D1110" s="13">
        <f>IF(VLOOKUP(A1110,高收益利差!$A:$B,2,TRUE)&lt;&gt;"",VLOOKUP(A1110,高收益利差!$A:$B,2,TRUE),IF(VLOOKUP(A1110-1,高收益利差!$A:$B,2,TRUE)&lt;&gt;"",VLOOKUP(A1110-1,高收益利差!$A:$B,2,TRUE),VLOOKUP(A1110-2,高收益利差!$A:$B,2,TRUE)))</f>
        <v/>
      </c>
      <c r="E1110" s="13">
        <f>IFERROR(VLOOKUP(A1110,'10Y2Y'!$A:$B,2,TRUE),"")</f>
        <v/>
      </c>
      <c r="F1110">
        <f>IFERROR(D1110-D1097,"")</f>
        <v/>
      </c>
      <c r="G1110">
        <f>IFERROR(B1110/AVERAGE(B1071:B1110)-1,"")</f>
        <v/>
      </c>
      <c r="H1110">
        <f>IF(B1110="","",IFERROR(AVERAGE(B1071:B1110)/AVERAGE(B1058:B1097)-1,""))</f>
        <v/>
      </c>
      <c r="I1110">
        <f>IFERROR(VLOOKUP(A1110,'Sahm Rule'!$A:$B,2,TRUE),"")</f>
        <v/>
      </c>
      <c r="J1110" s="159">
        <f>IFERROR((B1110/B1097)^4-1-D1110/100,"")</f>
        <v/>
      </c>
    </row>
    <row r="1111">
      <c r="A1111" s="10" t="n">
        <v>43196</v>
      </c>
      <c r="B1111" s="13">
        <f>IF(VLOOKUP(A1111,SP500相关数据!$B$11:$C$24727,2,TRUE)&lt;&gt;"",VLOOKUP(A1111,SP500相关数据!$B$11:$C$24727,2,TRUE),IF(VLOOKUP(A1111-1,SP500相关数据!$B$11:$C$24727,2,TRUE)&lt;&gt;"",VLOOKUP(A1111-1,SP500相关数据!$B$11:$C$24727,2,TRUE),VLOOKUP(A1111-2,SP500相关数据!$B$11:$C$24727,2,TRUE)))</f>
        <v/>
      </c>
      <c r="C1111" s="13">
        <f>IFERROR(IF(VLOOKUP(A1111,SP500相关数据!$B$11:$E$24727,4,TRUE)&lt;&gt;"",VLOOKUP(A1111,SP500相关数据!$B$11:$E$24727,4,TRUE),IF(VLOOKUP(A1111-1,SP500相关数据!$B$11:$E$24727,4,TRUE)&lt;&gt;"",VLOOKUP(A1111-1,SP500相关数据!$B$11:$E$24727,4,TRUE),VLOOKUP(A1111-2,SP500相关数据!$B$11:$E$24727,4,TRUE))),"")</f>
        <v/>
      </c>
      <c r="D1111" s="13">
        <f>IF(VLOOKUP(A1111,高收益利差!$A:$B,2,TRUE)&lt;&gt;"",VLOOKUP(A1111,高收益利差!$A:$B,2,TRUE),IF(VLOOKUP(A1111-1,高收益利差!$A:$B,2,TRUE)&lt;&gt;"",VLOOKUP(A1111-1,高收益利差!$A:$B,2,TRUE),VLOOKUP(A1111-2,高收益利差!$A:$B,2,TRUE)))</f>
        <v/>
      </c>
      <c r="E1111" s="13">
        <f>IFERROR(VLOOKUP(A1111,'10Y2Y'!$A:$B,2,TRUE),"")</f>
        <v/>
      </c>
      <c r="F1111">
        <f>IFERROR(D1111-D1098,"")</f>
        <v/>
      </c>
      <c r="G1111">
        <f>IFERROR(B1111/AVERAGE(B1072:B1111)-1,"")</f>
        <v/>
      </c>
      <c r="H1111">
        <f>IF(B1111="","",IFERROR(AVERAGE(B1072:B1111)/AVERAGE(B1059:B1098)-1,""))</f>
        <v/>
      </c>
      <c r="I1111">
        <f>IFERROR(VLOOKUP(A1111,'Sahm Rule'!$A:$B,2,TRUE),"")</f>
        <v/>
      </c>
      <c r="J1111" s="159">
        <f>IFERROR((B1111/B1098)^4-1-D1111/100,"")</f>
        <v/>
      </c>
    </row>
    <row r="1112">
      <c r="A1112" s="10" t="n">
        <v>43203</v>
      </c>
      <c r="B1112" s="13">
        <f>IF(VLOOKUP(A1112,SP500相关数据!$B$11:$C$24727,2,TRUE)&lt;&gt;"",VLOOKUP(A1112,SP500相关数据!$B$11:$C$24727,2,TRUE),IF(VLOOKUP(A1112-1,SP500相关数据!$B$11:$C$24727,2,TRUE)&lt;&gt;"",VLOOKUP(A1112-1,SP500相关数据!$B$11:$C$24727,2,TRUE),VLOOKUP(A1112-2,SP500相关数据!$B$11:$C$24727,2,TRUE)))</f>
        <v/>
      </c>
      <c r="C1112" s="13">
        <f>IFERROR(IF(VLOOKUP(A1112,SP500相关数据!$B$11:$E$24727,4,TRUE)&lt;&gt;"",VLOOKUP(A1112,SP500相关数据!$B$11:$E$24727,4,TRUE),IF(VLOOKUP(A1112-1,SP500相关数据!$B$11:$E$24727,4,TRUE)&lt;&gt;"",VLOOKUP(A1112-1,SP500相关数据!$B$11:$E$24727,4,TRUE),VLOOKUP(A1112-2,SP500相关数据!$B$11:$E$24727,4,TRUE))),"")</f>
        <v/>
      </c>
      <c r="D1112" s="13">
        <f>IF(VLOOKUP(A1112,高收益利差!$A:$B,2,TRUE)&lt;&gt;"",VLOOKUP(A1112,高收益利差!$A:$B,2,TRUE),IF(VLOOKUP(A1112-1,高收益利差!$A:$B,2,TRUE)&lt;&gt;"",VLOOKUP(A1112-1,高收益利差!$A:$B,2,TRUE),VLOOKUP(A1112-2,高收益利差!$A:$B,2,TRUE)))</f>
        <v/>
      </c>
      <c r="E1112" s="13">
        <f>IFERROR(VLOOKUP(A1112,'10Y2Y'!$A:$B,2,TRUE),"")</f>
        <v/>
      </c>
      <c r="F1112">
        <f>IFERROR(D1112-D1099,"")</f>
        <v/>
      </c>
      <c r="G1112">
        <f>IFERROR(B1112/AVERAGE(B1073:B1112)-1,"")</f>
        <v/>
      </c>
      <c r="H1112">
        <f>IF(B1112="","",IFERROR(AVERAGE(B1073:B1112)/AVERAGE(B1060:B1099)-1,""))</f>
        <v/>
      </c>
      <c r="I1112">
        <f>IFERROR(VLOOKUP(A1112,'Sahm Rule'!$A:$B,2,TRUE),"")</f>
        <v/>
      </c>
      <c r="J1112" s="159">
        <f>IFERROR((B1112/B1099)^4-1-D1112/100,"")</f>
        <v/>
      </c>
    </row>
    <row r="1113">
      <c r="A1113" s="10" t="n">
        <v>43210</v>
      </c>
      <c r="B1113" s="13">
        <f>IF(VLOOKUP(A1113,SP500相关数据!$B$11:$C$24727,2,TRUE)&lt;&gt;"",VLOOKUP(A1113,SP500相关数据!$B$11:$C$24727,2,TRUE),IF(VLOOKUP(A1113-1,SP500相关数据!$B$11:$C$24727,2,TRUE)&lt;&gt;"",VLOOKUP(A1113-1,SP500相关数据!$B$11:$C$24727,2,TRUE),VLOOKUP(A1113-2,SP500相关数据!$B$11:$C$24727,2,TRUE)))</f>
        <v/>
      </c>
      <c r="C1113" s="13">
        <f>IFERROR(IF(VLOOKUP(A1113,SP500相关数据!$B$11:$E$24727,4,TRUE)&lt;&gt;"",VLOOKUP(A1113,SP500相关数据!$B$11:$E$24727,4,TRUE),IF(VLOOKUP(A1113-1,SP500相关数据!$B$11:$E$24727,4,TRUE)&lt;&gt;"",VLOOKUP(A1113-1,SP500相关数据!$B$11:$E$24727,4,TRUE),VLOOKUP(A1113-2,SP500相关数据!$B$11:$E$24727,4,TRUE))),"")</f>
        <v/>
      </c>
      <c r="D1113" s="13">
        <f>IF(VLOOKUP(A1113,高收益利差!$A:$B,2,TRUE)&lt;&gt;"",VLOOKUP(A1113,高收益利差!$A:$B,2,TRUE),IF(VLOOKUP(A1113-1,高收益利差!$A:$B,2,TRUE)&lt;&gt;"",VLOOKUP(A1113-1,高收益利差!$A:$B,2,TRUE),VLOOKUP(A1113-2,高收益利差!$A:$B,2,TRUE)))</f>
        <v/>
      </c>
      <c r="E1113" s="13">
        <f>IFERROR(VLOOKUP(A1113,'10Y2Y'!$A:$B,2,TRUE),"")</f>
        <v/>
      </c>
      <c r="F1113">
        <f>IFERROR(D1113-D1100,"")</f>
        <v/>
      </c>
      <c r="G1113">
        <f>IFERROR(B1113/AVERAGE(B1074:B1113)-1,"")</f>
        <v/>
      </c>
      <c r="H1113">
        <f>IF(B1113="","",IFERROR(AVERAGE(B1074:B1113)/AVERAGE(B1061:B1100)-1,""))</f>
        <v/>
      </c>
      <c r="I1113">
        <f>IFERROR(VLOOKUP(A1113,'Sahm Rule'!$A:$B,2,TRUE),"")</f>
        <v/>
      </c>
      <c r="J1113" s="159">
        <f>IFERROR((B1113/B1100)^4-1-D1113/100,"")</f>
        <v/>
      </c>
    </row>
    <row r="1114">
      <c r="A1114" s="10" t="n">
        <v>43217</v>
      </c>
      <c r="B1114" s="13">
        <f>IF(VLOOKUP(A1114,SP500相关数据!$B$11:$C$24727,2,TRUE)&lt;&gt;"",VLOOKUP(A1114,SP500相关数据!$B$11:$C$24727,2,TRUE),IF(VLOOKUP(A1114-1,SP500相关数据!$B$11:$C$24727,2,TRUE)&lt;&gt;"",VLOOKUP(A1114-1,SP500相关数据!$B$11:$C$24727,2,TRUE),VLOOKUP(A1114-2,SP500相关数据!$B$11:$C$24727,2,TRUE)))</f>
        <v/>
      </c>
      <c r="C1114" s="13">
        <f>IFERROR(IF(VLOOKUP(A1114,SP500相关数据!$B$11:$E$24727,4,TRUE)&lt;&gt;"",VLOOKUP(A1114,SP500相关数据!$B$11:$E$24727,4,TRUE),IF(VLOOKUP(A1114-1,SP500相关数据!$B$11:$E$24727,4,TRUE)&lt;&gt;"",VLOOKUP(A1114-1,SP500相关数据!$B$11:$E$24727,4,TRUE),VLOOKUP(A1114-2,SP500相关数据!$B$11:$E$24727,4,TRUE))),"")</f>
        <v/>
      </c>
      <c r="D1114" s="13">
        <f>IF(VLOOKUP(A1114,高收益利差!$A:$B,2,TRUE)&lt;&gt;"",VLOOKUP(A1114,高收益利差!$A:$B,2,TRUE),IF(VLOOKUP(A1114-1,高收益利差!$A:$B,2,TRUE)&lt;&gt;"",VLOOKUP(A1114-1,高收益利差!$A:$B,2,TRUE),VLOOKUP(A1114-2,高收益利差!$A:$B,2,TRUE)))</f>
        <v/>
      </c>
      <c r="E1114" s="13">
        <f>IFERROR(VLOOKUP(A1114,'10Y2Y'!$A:$B,2,TRUE),"")</f>
        <v/>
      </c>
      <c r="F1114">
        <f>IFERROR(D1114-D1101,"")</f>
        <v/>
      </c>
      <c r="G1114">
        <f>IFERROR(B1114/AVERAGE(B1075:B1114)-1,"")</f>
        <v/>
      </c>
      <c r="H1114">
        <f>IF(B1114="","",IFERROR(AVERAGE(B1075:B1114)/AVERAGE(B1062:B1101)-1,""))</f>
        <v/>
      </c>
      <c r="I1114">
        <f>IFERROR(VLOOKUP(A1114,'Sahm Rule'!$A:$B,2,TRUE),"")</f>
        <v/>
      </c>
      <c r="J1114" s="159">
        <f>IFERROR((B1114/B1101)^4-1-D1114/100,"")</f>
        <v/>
      </c>
    </row>
    <row r="1115">
      <c r="A1115" s="10" t="n">
        <v>43224</v>
      </c>
      <c r="B1115" s="13">
        <f>IF(VLOOKUP(A1115,SP500相关数据!$B$11:$C$24727,2,TRUE)&lt;&gt;"",VLOOKUP(A1115,SP500相关数据!$B$11:$C$24727,2,TRUE),IF(VLOOKUP(A1115-1,SP500相关数据!$B$11:$C$24727,2,TRUE)&lt;&gt;"",VLOOKUP(A1115-1,SP500相关数据!$B$11:$C$24727,2,TRUE),VLOOKUP(A1115-2,SP500相关数据!$B$11:$C$24727,2,TRUE)))</f>
        <v/>
      </c>
      <c r="C1115" s="13">
        <f>IFERROR(IF(VLOOKUP(A1115,SP500相关数据!$B$11:$E$24727,4,TRUE)&lt;&gt;"",VLOOKUP(A1115,SP500相关数据!$B$11:$E$24727,4,TRUE),IF(VLOOKUP(A1115-1,SP500相关数据!$B$11:$E$24727,4,TRUE)&lt;&gt;"",VLOOKUP(A1115-1,SP500相关数据!$B$11:$E$24727,4,TRUE),VLOOKUP(A1115-2,SP500相关数据!$B$11:$E$24727,4,TRUE))),"")</f>
        <v/>
      </c>
      <c r="D1115" s="13">
        <f>IF(VLOOKUP(A1115,高收益利差!$A:$B,2,TRUE)&lt;&gt;"",VLOOKUP(A1115,高收益利差!$A:$B,2,TRUE),IF(VLOOKUP(A1115-1,高收益利差!$A:$B,2,TRUE)&lt;&gt;"",VLOOKUP(A1115-1,高收益利差!$A:$B,2,TRUE),VLOOKUP(A1115-2,高收益利差!$A:$B,2,TRUE)))</f>
        <v/>
      </c>
      <c r="E1115" s="13">
        <f>IFERROR(VLOOKUP(A1115,'10Y2Y'!$A:$B,2,TRUE),"")</f>
        <v/>
      </c>
      <c r="F1115">
        <f>IFERROR(D1115-D1102,"")</f>
        <v/>
      </c>
      <c r="G1115">
        <f>IFERROR(B1115/AVERAGE(B1076:B1115)-1,"")</f>
        <v/>
      </c>
      <c r="H1115">
        <f>IF(B1115="","",IFERROR(AVERAGE(B1076:B1115)/AVERAGE(B1063:B1102)-1,""))</f>
        <v/>
      </c>
      <c r="I1115">
        <f>IFERROR(VLOOKUP(A1115,'Sahm Rule'!$A:$B,2,TRUE),"")</f>
        <v/>
      </c>
      <c r="J1115" s="159">
        <f>IFERROR((B1115/B1102)^4-1-D1115/100,"")</f>
        <v/>
      </c>
    </row>
    <row r="1116">
      <c r="A1116" s="10" t="n">
        <v>43231</v>
      </c>
      <c r="B1116" s="13">
        <f>IF(VLOOKUP(A1116,SP500相关数据!$B$11:$C$24727,2,TRUE)&lt;&gt;"",VLOOKUP(A1116,SP500相关数据!$B$11:$C$24727,2,TRUE),IF(VLOOKUP(A1116-1,SP500相关数据!$B$11:$C$24727,2,TRUE)&lt;&gt;"",VLOOKUP(A1116-1,SP500相关数据!$B$11:$C$24727,2,TRUE),VLOOKUP(A1116-2,SP500相关数据!$B$11:$C$24727,2,TRUE)))</f>
        <v/>
      </c>
      <c r="C1116" s="13">
        <f>IFERROR(IF(VLOOKUP(A1116,SP500相关数据!$B$11:$E$24727,4,TRUE)&lt;&gt;"",VLOOKUP(A1116,SP500相关数据!$B$11:$E$24727,4,TRUE),IF(VLOOKUP(A1116-1,SP500相关数据!$B$11:$E$24727,4,TRUE)&lt;&gt;"",VLOOKUP(A1116-1,SP500相关数据!$B$11:$E$24727,4,TRUE),VLOOKUP(A1116-2,SP500相关数据!$B$11:$E$24727,4,TRUE))),"")</f>
        <v/>
      </c>
      <c r="D1116" s="13">
        <f>IF(VLOOKUP(A1116,高收益利差!$A:$B,2,TRUE)&lt;&gt;"",VLOOKUP(A1116,高收益利差!$A:$B,2,TRUE),IF(VLOOKUP(A1116-1,高收益利差!$A:$B,2,TRUE)&lt;&gt;"",VLOOKUP(A1116-1,高收益利差!$A:$B,2,TRUE),VLOOKUP(A1116-2,高收益利差!$A:$B,2,TRUE)))</f>
        <v/>
      </c>
      <c r="E1116" s="13">
        <f>IFERROR(VLOOKUP(A1116,'10Y2Y'!$A:$B,2,TRUE),"")</f>
        <v/>
      </c>
      <c r="F1116">
        <f>IFERROR(D1116-D1103,"")</f>
        <v/>
      </c>
      <c r="G1116">
        <f>IFERROR(B1116/AVERAGE(B1077:B1116)-1,"")</f>
        <v/>
      </c>
      <c r="H1116">
        <f>IF(B1116="","",IFERROR(AVERAGE(B1077:B1116)/AVERAGE(B1064:B1103)-1,""))</f>
        <v/>
      </c>
      <c r="I1116">
        <f>IFERROR(VLOOKUP(A1116,'Sahm Rule'!$A:$B,2,TRUE),"")</f>
        <v/>
      </c>
      <c r="J1116" s="159">
        <f>IFERROR((B1116/B1103)^4-1-D1116/100,"")</f>
        <v/>
      </c>
    </row>
    <row r="1117">
      <c r="A1117" s="10" t="n">
        <v>43238</v>
      </c>
      <c r="B1117" s="13">
        <f>IF(VLOOKUP(A1117,SP500相关数据!$B$11:$C$24727,2,TRUE)&lt;&gt;"",VLOOKUP(A1117,SP500相关数据!$B$11:$C$24727,2,TRUE),IF(VLOOKUP(A1117-1,SP500相关数据!$B$11:$C$24727,2,TRUE)&lt;&gt;"",VLOOKUP(A1117-1,SP500相关数据!$B$11:$C$24727,2,TRUE),VLOOKUP(A1117-2,SP500相关数据!$B$11:$C$24727,2,TRUE)))</f>
        <v/>
      </c>
      <c r="C1117" s="13">
        <f>IFERROR(IF(VLOOKUP(A1117,SP500相关数据!$B$11:$E$24727,4,TRUE)&lt;&gt;"",VLOOKUP(A1117,SP500相关数据!$B$11:$E$24727,4,TRUE),IF(VLOOKUP(A1117-1,SP500相关数据!$B$11:$E$24727,4,TRUE)&lt;&gt;"",VLOOKUP(A1117-1,SP500相关数据!$B$11:$E$24727,4,TRUE),VLOOKUP(A1117-2,SP500相关数据!$B$11:$E$24727,4,TRUE))),"")</f>
        <v/>
      </c>
      <c r="D1117" s="13">
        <f>IF(VLOOKUP(A1117,高收益利差!$A:$B,2,TRUE)&lt;&gt;"",VLOOKUP(A1117,高收益利差!$A:$B,2,TRUE),IF(VLOOKUP(A1117-1,高收益利差!$A:$B,2,TRUE)&lt;&gt;"",VLOOKUP(A1117-1,高收益利差!$A:$B,2,TRUE),VLOOKUP(A1117-2,高收益利差!$A:$B,2,TRUE)))</f>
        <v/>
      </c>
      <c r="E1117" s="13">
        <f>IFERROR(VLOOKUP(A1117,'10Y2Y'!$A:$B,2,TRUE),"")</f>
        <v/>
      </c>
      <c r="F1117">
        <f>IFERROR(D1117-D1104,"")</f>
        <v/>
      </c>
      <c r="G1117">
        <f>IFERROR(B1117/AVERAGE(B1078:B1117)-1,"")</f>
        <v/>
      </c>
      <c r="H1117">
        <f>IF(B1117="","",IFERROR(AVERAGE(B1078:B1117)/AVERAGE(B1065:B1104)-1,""))</f>
        <v/>
      </c>
      <c r="I1117">
        <f>IFERROR(VLOOKUP(A1117,'Sahm Rule'!$A:$B,2,TRUE),"")</f>
        <v/>
      </c>
      <c r="J1117" s="159">
        <f>IFERROR((B1117/B1104)^4-1-D1117/100,"")</f>
        <v/>
      </c>
    </row>
    <row r="1118">
      <c r="A1118" s="10" t="n">
        <v>43245</v>
      </c>
      <c r="B1118" s="13">
        <f>IF(VLOOKUP(A1118,SP500相关数据!$B$11:$C$24727,2,TRUE)&lt;&gt;"",VLOOKUP(A1118,SP500相关数据!$B$11:$C$24727,2,TRUE),IF(VLOOKUP(A1118-1,SP500相关数据!$B$11:$C$24727,2,TRUE)&lt;&gt;"",VLOOKUP(A1118-1,SP500相关数据!$B$11:$C$24727,2,TRUE),VLOOKUP(A1118-2,SP500相关数据!$B$11:$C$24727,2,TRUE)))</f>
        <v/>
      </c>
      <c r="C1118" s="13">
        <f>IFERROR(IF(VLOOKUP(A1118,SP500相关数据!$B$11:$E$24727,4,TRUE)&lt;&gt;"",VLOOKUP(A1118,SP500相关数据!$B$11:$E$24727,4,TRUE),IF(VLOOKUP(A1118-1,SP500相关数据!$B$11:$E$24727,4,TRUE)&lt;&gt;"",VLOOKUP(A1118-1,SP500相关数据!$B$11:$E$24727,4,TRUE),VLOOKUP(A1118-2,SP500相关数据!$B$11:$E$24727,4,TRUE))),"")</f>
        <v/>
      </c>
      <c r="D1118" s="13">
        <f>IF(VLOOKUP(A1118,高收益利差!$A:$B,2,TRUE)&lt;&gt;"",VLOOKUP(A1118,高收益利差!$A:$B,2,TRUE),IF(VLOOKUP(A1118-1,高收益利差!$A:$B,2,TRUE)&lt;&gt;"",VLOOKUP(A1118-1,高收益利差!$A:$B,2,TRUE),VLOOKUP(A1118-2,高收益利差!$A:$B,2,TRUE)))</f>
        <v/>
      </c>
      <c r="E1118" s="13">
        <f>IFERROR(VLOOKUP(A1118,'10Y2Y'!$A:$B,2,TRUE),"")</f>
        <v/>
      </c>
      <c r="F1118">
        <f>IFERROR(D1118-D1105,"")</f>
        <v/>
      </c>
      <c r="G1118">
        <f>IFERROR(B1118/AVERAGE(B1079:B1118)-1,"")</f>
        <v/>
      </c>
      <c r="H1118">
        <f>IF(B1118="","",IFERROR(AVERAGE(B1079:B1118)/AVERAGE(B1066:B1105)-1,""))</f>
        <v/>
      </c>
      <c r="I1118">
        <f>IFERROR(VLOOKUP(A1118,'Sahm Rule'!$A:$B,2,TRUE),"")</f>
        <v/>
      </c>
      <c r="J1118" s="159">
        <f>IFERROR((B1118/B1105)^4-1-D1118/100,"")</f>
        <v/>
      </c>
    </row>
    <row r="1119">
      <c r="A1119" s="10" t="n">
        <v>43252</v>
      </c>
      <c r="B1119" s="13">
        <f>IF(VLOOKUP(A1119,SP500相关数据!$B$11:$C$24727,2,TRUE)&lt;&gt;"",VLOOKUP(A1119,SP500相关数据!$B$11:$C$24727,2,TRUE),IF(VLOOKUP(A1119-1,SP500相关数据!$B$11:$C$24727,2,TRUE)&lt;&gt;"",VLOOKUP(A1119-1,SP500相关数据!$B$11:$C$24727,2,TRUE),VLOOKUP(A1119-2,SP500相关数据!$B$11:$C$24727,2,TRUE)))</f>
        <v/>
      </c>
      <c r="C1119" s="13">
        <f>IFERROR(IF(VLOOKUP(A1119,SP500相关数据!$B$11:$E$24727,4,TRUE)&lt;&gt;"",VLOOKUP(A1119,SP500相关数据!$B$11:$E$24727,4,TRUE),IF(VLOOKUP(A1119-1,SP500相关数据!$B$11:$E$24727,4,TRUE)&lt;&gt;"",VLOOKUP(A1119-1,SP500相关数据!$B$11:$E$24727,4,TRUE),VLOOKUP(A1119-2,SP500相关数据!$B$11:$E$24727,4,TRUE))),"")</f>
        <v/>
      </c>
      <c r="D1119" s="13">
        <f>IF(VLOOKUP(A1119,高收益利差!$A:$B,2,TRUE)&lt;&gt;"",VLOOKUP(A1119,高收益利差!$A:$B,2,TRUE),IF(VLOOKUP(A1119-1,高收益利差!$A:$B,2,TRUE)&lt;&gt;"",VLOOKUP(A1119-1,高收益利差!$A:$B,2,TRUE),VLOOKUP(A1119-2,高收益利差!$A:$B,2,TRUE)))</f>
        <v/>
      </c>
      <c r="E1119" s="13">
        <f>IFERROR(VLOOKUP(A1119,'10Y2Y'!$A:$B,2,TRUE),"")</f>
        <v/>
      </c>
      <c r="F1119">
        <f>IFERROR(D1119-D1106,"")</f>
        <v/>
      </c>
      <c r="G1119">
        <f>IFERROR(B1119/AVERAGE(B1080:B1119)-1,"")</f>
        <v/>
      </c>
      <c r="H1119">
        <f>IF(B1119="","",IFERROR(AVERAGE(B1080:B1119)/AVERAGE(B1067:B1106)-1,""))</f>
        <v/>
      </c>
      <c r="I1119">
        <f>IFERROR(VLOOKUP(A1119,'Sahm Rule'!$A:$B,2,TRUE),"")</f>
        <v/>
      </c>
      <c r="J1119" s="159">
        <f>IFERROR((B1119/B1106)^4-1-D1119/100,"")</f>
        <v/>
      </c>
    </row>
    <row r="1120">
      <c r="A1120" s="10" t="n">
        <v>43259</v>
      </c>
      <c r="B1120" s="13">
        <f>IF(VLOOKUP(A1120,SP500相关数据!$B$11:$C$24727,2,TRUE)&lt;&gt;"",VLOOKUP(A1120,SP500相关数据!$B$11:$C$24727,2,TRUE),IF(VLOOKUP(A1120-1,SP500相关数据!$B$11:$C$24727,2,TRUE)&lt;&gt;"",VLOOKUP(A1120-1,SP500相关数据!$B$11:$C$24727,2,TRUE),VLOOKUP(A1120-2,SP500相关数据!$B$11:$C$24727,2,TRUE)))</f>
        <v/>
      </c>
      <c r="C1120" s="13">
        <f>IFERROR(IF(VLOOKUP(A1120,SP500相关数据!$B$11:$E$24727,4,TRUE)&lt;&gt;"",VLOOKUP(A1120,SP500相关数据!$B$11:$E$24727,4,TRUE),IF(VLOOKUP(A1120-1,SP500相关数据!$B$11:$E$24727,4,TRUE)&lt;&gt;"",VLOOKUP(A1120-1,SP500相关数据!$B$11:$E$24727,4,TRUE),VLOOKUP(A1120-2,SP500相关数据!$B$11:$E$24727,4,TRUE))),"")</f>
        <v/>
      </c>
      <c r="D1120" s="13">
        <f>IF(VLOOKUP(A1120,高收益利差!$A:$B,2,TRUE)&lt;&gt;"",VLOOKUP(A1120,高收益利差!$A:$B,2,TRUE),IF(VLOOKUP(A1120-1,高收益利差!$A:$B,2,TRUE)&lt;&gt;"",VLOOKUP(A1120-1,高收益利差!$A:$B,2,TRUE),VLOOKUP(A1120-2,高收益利差!$A:$B,2,TRUE)))</f>
        <v/>
      </c>
      <c r="E1120" s="13">
        <f>IFERROR(VLOOKUP(A1120,'10Y2Y'!$A:$B,2,TRUE),"")</f>
        <v/>
      </c>
      <c r="F1120">
        <f>IFERROR(D1120-D1107,"")</f>
        <v/>
      </c>
      <c r="G1120">
        <f>IFERROR(B1120/AVERAGE(B1081:B1120)-1,"")</f>
        <v/>
      </c>
      <c r="H1120">
        <f>IF(B1120="","",IFERROR(AVERAGE(B1081:B1120)/AVERAGE(B1068:B1107)-1,""))</f>
        <v/>
      </c>
      <c r="I1120">
        <f>IFERROR(VLOOKUP(A1120,'Sahm Rule'!$A:$B,2,TRUE),"")</f>
        <v/>
      </c>
      <c r="J1120" s="159">
        <f>IFERROR((B1120/B1107)^4-1-D1120/100,"")</f>
        <v/>
      </c>
    </row>
    <row r="1121">
      <c r="A1121" s="10" t="n">
        <v>43266</v>
      </c>
      <c r="B1121" s="13">
        <f>IF(VLOOKUP(A1121,SP500相关数据!$B$11:$C$24727,2,TRUE)&lt;&gt;"",VLOOKUP(A1121,SP500相关数据!$B$11:$C$24727,2,TRUE),IF(VLOOKUP(A1121-1,SP500相关数据!$B$11:$C$24727,2,TRUE)&lt;&gt;"",VLOOKUP(A1121-1,SP500相关数据!$B$11:$C$24727,2,TRUE),VLOOKUP(A1121-2,SP500相关数据!$B$11:$C$24727,2,TRUE)))</f>
        <v/>
      </c>
      <c r="C1121" s="13">
        <f>IFERROR(IF(VLOOKUP(A1121,SP500相关数据!$B$11:$E$24727,4,TRUE)&lt;&gt;"",VLOOKUP(A1121,SP500相关数据!$B$11:$E$24727,4,TRUE),IF(VLOOKUP(A1121-1,SP500相关数据!$B$11:$E$24727,4,TRUE)&lt;&gt;"",VLOOKUP(A1121-1,SP500相关数据!$B$11:$E$24727,4,TRUE),VLOOKUP(A1121-2,SP500相关数据!$B$11:$E$24727,4,TRUE))),"")</f>
        <v/>
      </c>
      <c r="D1121" s="13">
        <f>IF(VLOOKUP(A1121,高收益利差!$A:$B,2,TRUE)&lt;&gt;"",VLOOKUP(A1121,高收益利差!$A:$B,2,TRUE),IF(VLOOKUP(A1121-1,高收益利差!$A:$B,2,TRUE)&lt;&gt;"",VLOOKUP(A1121-1,高收益利差!$A:$B,2,TRUE),VLOOKUP(A1121-2,高收益利差!$A:$B,2,TRUE)))</f>
        <v/>
      </c>
      <c r="E1121" s="13">
        <f>IFERROR(VLOOKUP(A1121,'10Y2Y'!$A:$B,2,TRUE),"")</f>
        <v/>
      </c>
      <c r="F1121">
        <f>IFERROR(D1121-D1108,"")</f>
        <v/>
      </c>
      <c r="G1121">
        <f>IFERROR(B1121/AVERAGE(B1082:B1121)-1,"")</f>
        <v/>
      </c>
      <c r="H1121">
        <f>IF(B1121="","",IFERROR(AVERAGE(B1082:B1121)/AVERAGE(B1069:B1108)-1,""))</f>
        <v/>
      </c>
      <c r="I1121">
        <f>IFERROR(VLOOKUP(A1121,'Sahm Rule'!$A:$B,2,TRUE),"")</f>
        <v/>
      </c>
      <c r="J1121" s="159">
        <f>IFERROR((B1121/B1108)^4-1-D1121/100,"")</f>
        <v/>
      </c>
    </row>
    <row r="1122">
      <c r="A1122" s="10" t="n">
        <v>43273</v>
      </c>
      <c r="B1122" s="13">
        <f>IF(VLOOKUP(A1122,SP500相关数据!$B$11:$C$24727,2,TRUE)&lt;&gt;"",VLOOKUP(A1122,SP500相关数据!$B$11:$C$24727,2,TRUE),IF(VLOOKUP(A1122-1,SP500相关数据!$B$11:$C$24727,2,TRUE)&lt;&gt;"",VLOOKUP(A1122-1,SP500相关数据!$B$11:$C$24727,2,TRUE),VLOOKUP(A1122-2,SP500相关数据!$B$11:$C$24727,2,TRUE)))</f>
        <v/>
      </c>
      <c r="C1122" s="13">
        <f>IFERROR(IF(VLOOKUP(A1122,SP500相关数据!$B$11:$E$24727,4,TRUE)&lt;&gt;"",VLOOKUP(A1122,SP500相关数据!$B$11:$E$24727,4,TRUE),IF(VLOOKUP(A1122-1,SP500相关数据!$B$11:$E$24727,4,TRUE)&lt;&gt;"",VLOOKUP(A1122-1,SP500相关数据!$B$11:$E$24727,4,TRUE),VLOOKUP(A1122-2,SP500相关数据!$B$11:$E$24727,4,TRUE))),"")</f>
        <v/>
      </c>
      <c r="D1122" s="13">
        <f>IF(VLOOKUP(A1122,高收益利差!$A:$B,2,TRUE)&lt;&gt;"",VLOOKUP(A1122,高收益利差!$A:$B,2,TRUE),IF(VLOOKUP(A1122-1,高收益利差!$A:$B,2,TRUE)&lt;&gt;"",VLOOKUP(A1122-1,高收益利差!$A:$B,2,TRUE),VLOOKUP(A1122-2,高收益利差!$A:$B,2,TRUE)))</f>
        <v/>
      </c>
      <c r="E1122" s="13">
        <f>IFERROR(VLOOKUP(A1122,'10Y2Y'!$A:$B,2,TRUE),"")</f>
        <v/>
      </c>
      <c r="F1122">
        <f>IFERROR(D1122-D1109,"")</f>
        <v/>
      </c>
      <c r="G1122">
        <f>IFERROR(B1122/AVERAGE(B1083:B1122)-1,"")</f>
        <v/>
      </c>
      <c r="H1122">
        <f>IF(B1122="","",IFERROR(AVERAGE(B1083:B1122)/AVERAGE(B1070:B1109)-1,""))</f>
        <v/>
      </c>
      <c r="I1122">
        <f>IFERROR(VLOOKUP(A1122,'Sahm Rule'!$A:$B,2,TRUE),"")</f>
        <v/>
      </c>
      <c r="J1122" s="159">
        <f>IFERROR((B1122/B1109)^4-1-D1122/100,"")</f>
        <v/>
      </c>
    </row>
    <row r="1123">
      <c r="A1123" s="10" t="n">
        <v>43280</v>
      </c>
      <c r="B1123" s="13">
        <f>IF(VLOOKUP(A1123,SP500相关数据!$B$11:$C$24727,2,TRUE)&lt;&gt;"",VLOOKUP(A1123,SP500相关数据!$B$11:$C$24727,2,TRUE),IF(VLOOKUP(A1123-1,SP500相关数据!$B$11:$C$24727,2,TRUE)&lt;&gt;"",VLOOKUP(A1123-1,SP500相关数据!$B$11:$C$24727,2,TRUE),VLOOKUP(A1123-2,SP500相关数据!$B$11:$C$24727,2,TRUE)))</f>
        <v/>
      </c>
      <c r="C1123" s="13">
        <f>IFERROR(IF(VLOOKUP(A1123,SP500相关数据!$B$11:$E$24727,4,TRUE)&lt;&gt;"",VLOOKUP(A1123,SP500相关数据!$B$11:$E$24727,4,TRUE),IF(VLOOKUP(A1123-1,SP500相关数据!$B$11:$E$24727,4,TRUE)&lt;&gt;"",VLOOKUP(A1123-1,SP500相关数据!$B$11:$E$24727,4,TRUE),VLOOKUP(A1123-2,SP500相关数据!$B$11:$E$24727,4,TRUE))),"")</f>
        <v/>
      </c>
      <c r="D1123" s="13">
        <f>IF(VLOOKUP(A1123,高收益利差!$A:$B,2,TRUE)&lt;&gt;"",VLOOKUP(A1123,高收益利差!$A:$B,2,TRUE),IF(VLOOKUP(A1123-1,高收益利差!$A:$B,2,TRUE)&lt;&gt;"",VLOOKUP(A1123-1,高收益利差!$A:$B,2,TRUE),VLOOKUP(A1123-2,高收益利差!$A:$B,2,TRUE)))</f>
        <v/>
      </c>
      <c r="E1123" s="13">
        <f>IFERROR(VLOOKUP(A1123,'10Y2Y'!$A:$B,2,TRUE),"")</f>
        <v/>
      </c>
      <c r="F1123">
        <f>IFERROR(D1123-D1110,"")</f>
        <v/>
      </c>
      <c r="G1123">
        <f>IFERROR(B1123/AVERAGE(B1084:B1123)-1,"")</f>
        <v/>
      </c>
      <c r="H1123">
        <f>IF(B1123="","",IFERROR(AVERAGE(B1084:B1123)/AVERAGE(B1071:B1110)-1,""))</f>
        <v/>
      </c>
      <c r="I1123">
        <f>IFERROR(VLOOKUP(A1123,'Sahm Rule'!$A:$B,2,TRUE),"")</f>
        <v/>
      </c>
      <c r="J1123" s="159">
        <f>IFERROR((B1123/B1110)^4-1-D1123/100,"")</f>
        <v/>
      </c>
    </row>
    <row r="1124">
      <c r="A1124" s="10" t="n">
        <v>43287</v>
      </c>
      <c r="B1124" s="13">
        <f>IF(VLOOKUP(A1124,SP500相关数据!$B$11:$C$24727,2,TRUE)&lt;&gt;"",VLOOKUP(A1124,SP500相关数据!$B$11:$C$24727,2,TRUE),IF(VLOOKUP(A1124-1,SP500相关数据!$B$11:$C$24727,2,TRUE)&lt;&gt;"",VLOOKUP(A1124-1,SP500相关数据!$B$11:$C$24727,2,TRUE),VLOOKUP(A1124-2,SP500相关数据!$B$11:$C$24727,2,TRUE)))</f>
        <v/>
      </c>
      <c r="C1124" s="13">
        <f>IFERROR(IF(VLOOKUP(A1124,SP500相关数据!$B$11:$E$24727,4,TRUE)&lt;&gt;"",VLOOKUP(A1124,SP500相关数据!$B$11:$E$24727,4,TRUE),IF(VLOOKUP(A1124-1,SP500相关数据!$B$11:$E$24727,4,TRUE)&lt;&gt;"",VLOOKUP(A1124-1,SP500相关数据!$B$11:$E$24727,4,TRUE),VLOOKUP(A1124-2,SP500相关数据!$B$11:$E$24727,4,TRUE))),"")</f>
        <v/>
      </c>
      <c r="D1124" s="13">
        <f>IF(VLOOKUP(A1124,高收益利差!$A:$B,2,TRUE)&lt;&gt;"",VLOOKUP(A1124,高收益利差!$A:$B,2,TRUE),IF(VLOOKUP(A1124-1,高收益利差!$A:$B,2,TRUE)&lt;&gt;"",VLOOKUP(A1124-1,高收益利差!$A:$B,2,TRUE),VLOOKUP(A1124-2,高收益利差!$A:$B,2,TRUE)))</f>
        <v/>
      </c>
      <c r="E1124" s="13">
        <f>IFERROR(VLOOKUP(A1124,'10Y2Y'!$A:$B,2,TRUE),"")</f>
        <v/>
      </c>
      <c r="F1124">
        <f>IFERROR(D1124-D1111,"")</f>
        <v/>
      </c>
      <c r="G1124">
        <f>IFERROR(B1124/AVERAGE(B1085:B1124)-1,"")</f>
        <v/>
      </c>
      <c r="H1124">
        <f>IF(B1124="","",IFERROR(AVERAGE(B1085:B1124)/AVERAGE(B1072:B1111)-1,""))</f>
        <v/>
      </c>
      <c r="I1124">
        <f>IFERROR(VLOOKUP(A1124,'Sahm Rule'!$A:$B,2,TRUE),"")</f>
        <v/>
      </c>
      <c r="J1124" s="159">
        <f>IFERROR((B1124/B1111)^4-1-D1124/100,"")</f>
        <v/>
      </c>
    </row>
    <row r="1125">
      <c r="A1125" s="10" t="n">
        <v>43294</v>
      </c>
      <c r="B1125" s="13">
        <f>IF(VLOOKUP(A1125,SP500相关数据!$B$11:$C$24727,2,TRUE)&lt;&gt;"",VLOOKUP(A1125,SP500相关数据!$B$11:$C$24727,2,TRUE),IF(VLOOKUP(A1125-1,SP500相关数据!$B$11:$C$24727,2,TRUE)&lt;&gt;"",VLOOKUP(A1125-1,SP500相关数据!$B$11:$C$24727,2,TRUE),VLOOKUP(A1125-2,SP500相关数据!$B$11:$C$24727,2,TRUE)))</f>
        <v/>
      </c>
      <c r="C1125" s="13">
        <f>IFERROR(IF(VLOOKUP(A1125,SP500相关数据!$B$11:$E$24727,4,TRUE)&lt;&gt;"",VLOOKUP(A1125,SP500相关数据!$B$11:$E$24727,4,TRUE),IF(VLOOKUP(A1125-1,SP500相关数据!$B$11:$E$24727,4,TRUE)&lt;&gt;"",VLOOKUP(A1125-1,SP500相关数据!$B$11:$E$24727,4,TRUE),VLOOKUP(A1125-2,SP500相关数据!$B$11:$E$24727,4,TRUE))),"")</f>
        <v/>
      </c>
      <c r="D1125" s="13">
        <f>IF(VLOOKUP(A1125,高收益利差!$A:$B,2,TRUE)&lt;&gt;"",VLOOKUP(A1125,高收益利差!$A:$B,2,TRUE),IF(VLOOKUP(A1125-1,高收益利差!$A:$B,2,TRUE)&lt;&gt;"",VLOOKUP(A1125-1,高收益利差!$A:$B,2,TRUE),VLOOKUP(A1125-2,高收益利差!$A:$B,2,TRUE)))</f>
        <v/>
      </c>
      <c r="E1125" s="13">
        <f>IFERROR(VLOOKUP(A1125,'10Y2Y'!$A:$B,2,TRUE),"")</f>
        <v/>
      </c>
      <c r="F1125">
        <f>IFERROR(D1125-D1112,"")</f>
        <v/>
      </c>
      <c r="G1125">
        <f>IFERROR(B1125/AVERAGE(B1086:B1125)-1,"")</f>
        <v/>
      </c>
      <c r="H1125">
        <f>IF(B1125="","",IFERROR(AVERAGE(B1086:B1125)/AVERAGE(B1073:B1112)-1,""))</f>
        <v/>
      </c>
      <c r="I1125">
        <f>IFERROR(VLOOKUP(A1125,'Sahm Rule'!$A:$B,2,TRUE),"")</f>
        <v/>
      </c>
      <c r="J1125" s="159">
        <f>IFERROR((B1125/B1112)^4-1-D1125/100,"")</f>
        <v/>
      </c>
    </row>
    <row r="1126">
      <c r="A1126" s="10" t="n">
        <v>43301</v>
      </c>
      <c r="B1126" s="13">
        <f>IF(VLOOKUP(A1126,SP500相关数据!$B$11:$C$24727,2,TRUE)&lt;&gt;"",VLOOKUP(A1126,SP500相关数据!$B$11:$C$24727,2,TRUE),IF(VLOOKUP(A1126-1,SP500相关数据!$B$11:$C$24727,2,TRUE)&lt;&gt;"",VLOOKUP(A1126-1,SP500相关数据!$B$11:$C$24727,2,TRUE),VLOOKUP(A1126-2,SP500相关数据!$B$11:$C$24727,2,TRUE)))</f>
        <v/>
      </c>
      <c r="C1126" s="13">
        <f>IFERROR(IF(VLOOKUP(A1126,SP500相关数据!$B$11:$E$24727,4,TRUE)&lt;&gt;"",VLOOKUP(A1126,SP500相关数据!$B$11:$E$24727,4,TRUE),IF(VLOOKUP(A1126-1,SP500相关数据!$B$11:$E$24727,4,TRUE)&lt;&gt;"",VLOOKUP(A1126-1,SP500相关数据!$B$11:$E$24727,4,TRUE),VLOOKUP(A1126-2,SP500相关数据!$B$11:$E$24727,4,TRUE))),"")</f>
        <v/>
      </c>
      <c r="D1126" s="13">
        <f>IF(VLOOKUP(A1126,高收益利差!$A:$B,2,TRUE)&lt;&gt;"",VLOOKUP(A1126,高收益利差!$A:$B,2,TRUE),IF(VLOOKUP(A1126-1,高收益利差!$A:$B,2,TRUE)&lt;&gt;"",VLOOKUP(A1126-1,高收益利差!$A:$B,2,TRUE),VLOOKUP(A1126-2,高收益利差!$A:$B,2,TRUE)))</f>
        <v/>
      </c>
      <c r="E1126" s="13">
        <f>IFERROR(VLOOKUP(A1126,'10Y2Y'!$A:$B,2,TRUE),"")</f>
        <v/>
      </c>
      <c r="F1126">
        <f>IFERROR(D1126-D1113,"")</f>
        <v/>
      </c>
      <c r="G1126">
        <f>IFERROR(B1126/AVERAGE(B1087:B1126)-1,"")</f>
        <v/>
      </c>
      <c r="H1126">
        <f>IF(B1126="","",IFERROR(AVERAGE(B1087:B1126)/AVERAGE(B1074:B1113)-1,""))</f>
        <v/>
      </c>
      <c r="I1126">
        <f>IFERROR(VLOOKUP(A1126,'Sahm Rule'!$A:$B,2,TRUE),"")</f>
        <v/>
      </c>
      <c r="J1126" s="159">
        <f>IFERROR((B1126/B1113)^4-1-D1126/100,"")</f>
        <v/>
      </c>
    </row>
    <row r="1127">
      <c r="A1127" s="10" t="n">
        <v>43308</v>
      </c>
      <c r="B1127" s="13">
        <f>IF(VLOOKUP(A1127,SP500相关数据!$B$11:$C$24727,2,TRUE)&lt;&gt;"",VLOOKUP(A1127,SP500相关数据!$B$11:$C$24727,2,TRUE),IF(VLOOKUP(A1127-1,SP500相关数据!$B$11:$C$24727,2,TRUE)&lt;&gt;"",VLOOKUP(A1127-1,SP500相关数据!$B$11:$C$24727,2,TRUE),VLOOKUP(A1127-2,SP500相关数据!$B$11:$C$24727,2,TRUE)))</f>
        <v/>
      </c>
      <c r="C1127" s="13">
        <f>IFERROR(IF(VLOOKUP(A1127,SP500相关数据!$B$11:$E$24727,4,TRUE)&lt;&gt;"",VLOOKUP(A1127,SP500相关数据!$B$11:$E$24727,4,TRUE),IF(VLOOKUP(A1127-1,SP500相关数据!$B$11:$E$24727,4,TRUE)&lt;&gt;"",VLOOKUP(A1127-1,SP500相关数据!$B$11:$E$24727,4,TRUE),VLOOKUP(A1127-2,SP500相关数据!$B$11:$E$24727,4,TRUE))),"")</f>
        <v/>
      </c>
      <c r="D1127" s="13">
        <f>IF(VLOOKUP(A1127,高收益利差!$A:$B,2,TRUE)&lt;&gt;"",VLOOKUP(A1127,高收益利差!$A:$B,2,TRUE),IF(VLOOKUP(A1127-1,高收益利差!$A:$B,2,TRUE)&lt;&gt;"",VLOOKUP(A1127-1,高收益利差!$A:$B,2,TRUE),VLOOKUP(A1127-2,高收益利差!$A:$B,2,TRUE)))</f>
        <v/>
      </c>
      <c r="E1127" s="13">
        <f>IFERROR(VLOOKUP(A1127,'10Y2Y'!$A:$B,2,TRUE),"")</f>
        <v/>
      </c>
      <c r="F1127">
        <f>IFERROR(D1127-D1114,"")</f>
        <v/>
      </c>
      <c r="G1127">
        <f>IFERROR(B1127/AVERAGE(B1088:B1127)-1,"")</f>
        <v/>
      </c>
      <c r="H1127">
        <f>IF(B1127="","",IFERROR(AVERAGE(B1088:B1127)/AVERAGE(B1075:B1114)-1,""))</f>
        <v/>
      </c>
      <c r="I1127">
        <f>IFERROR(VLOOKUP(A1127,'Sahm Rule'!$A:$B,2,TRUE),"")</f>
        <v/>
      </c>
      <c r="J1127" s="159">
        <f>IFERROR((B1127/B1114)^4-1-D1127/100,"")</f>
        <v/>
      </c>
    </row>
    <row r="1128">
      <c r="A1128" s="10" t="n">
        <v>43315</v>
      </c>
      <c r="B1128" s="13">
        <f>IF(VLOOKUP(A1128,SP500相关数据!$B$11:$C$24727,2,TRUE)&lt;&gt;"",VLOOKUP(A1128,SP500相关数据!$B$11:$C$24727,2,TRUE),IF(VLOOKUP(A1128-1,SP500相关数据!$B$11:$C$24727,2,TRUE)&lt;&gt;"",VLOOKUP(A1128-1,SP500相关数据!$B$11:$C$24727,2,TRUE),VLOOKUP(A1128-2,SP500相关数据!$B$11:$C$24727,2,TRUE)))</f>
        <v/>
      </c>
      <c r="C1128" s="13">
        <f>IFERROR(IF(VLOOKUP(A1128,SP500相关数据!$B$11:$E$24727,4,TRUE)&lt;&gt;"",VLOOKUP(A1128,SP500相关数据!$B$11:$E$24727,4,TRUE),IF(VLOOKUP(A1128-1,SP500相关数据!$B$11:$E$24727,4,TRUE)&lt;&gt;"",VLOOKUP(A1128-1,SP500相关数据!$B$11:$E$24727,4,TRUE),VLOOKUP(A1128-2,SP500相关数据!$B$11:$E$24727,4,TRUE))),"")</f>
        <v/>
      </c>
      <c r="D1128" s="13">
        <f>IF(VLOOKUP(A1128,高收益利差!$A:$B,2,TRUE)&lt;&gt;"",VLOOKUP(A1128,高收益利差!$A:$B,2,TRUE),IF(VLOOKUP(A1128-1,高收益利差!$A:$B,2,TRUE)&lt;&gt;"",VLOOKUP(A1128-1,高收益利差!$A:$B,2,TRUE),VLOOKUP(A1128-2,高收益利差!$A:$B,2,TRUE)))</f>
        <v/>
      </c>
      <c r="E1128" s="13">
        <f>IFERROR(VLOOKUP(A1128,'10Y2Y'!$A:$B,2,TRUE),"")</f>
        <v/>
      </c>
      <c r="F1128">
        <f>IFERROR(D1128-D1115,"")</f>
        <v/>
      </c>
      <c r="G1128">
        <f>IFERROR(B1128/AVERAGE(B1089:B1128)-1,"")</f>
        <v/>
      </c>
      <c r="H1128">
        <f>IF(B1128="","",IFERROR(AVERAGE(B1089:B1128)/AVERAGE(B1076:B1115)-1,""))</f>
        <v/>
      </c>
      <c r="I1128">
        <f>IFERROR(VLOOKUP(A1128,'Sahm Rule'!$A:$B,2,TRUE),"")</f>
        <v/>
      </c>
      <c r="J1128" s="159">
        <f>IFERROR((B1128/B1115)^4-1-D1128/100,"")</f>
        <v/>
      </c>
    </row>
    <row r="1129">
      <c r="A1129" s="10" t="n">
        <v>43322</v>
      </c>
      <c r="B1129" s="13">
        <f>IF(VLOOKUP(A1129,SP500相关数据!$B$11:$C$24727,2,TRUE)&lt;&gt;"",VLOOKUP(A1129,SP500相关数据!$B$11:$C$24727,2,TRUE),IF(VLOOKUP(A1129-1,SP500相关数据!$B$11:$C$24727,2,TRUE)&lt;&gt;"",VLOOKUP(A1129-1,SP500相关数据!$B$11:$C$24727,2,TRUE),VLOOKUP(A1129-2,SP500相关数据!$B$11:$C$24727,2,TRUE)))</f>
        <v/>
      </c>
      <c r="C1129" s="13">
        <f>IFERROR(IF(VLOOKUP(A1129,SP500相关数据!$B$11:$E$24727,4,TRUE)&lt;&gt;"",VLOOKUP(A1129,SP500相关数据!$B$11:$E$24727,4,TRUE),IF(VLOOKUP(A1129-1,SP500相关数据!$B$11:$E$24727,4,TRUE)&lt;&gt;"",VLOOKUP(A1129-1,SP500相关数据!$B$11:$E$24727,4,TRUE),VLOOKUP(A1129-2,SP500相关数据!$B$11:$E$24727,4,TRUE))),"")</f>
        <v/>
      </c>
      <c r="D1129" s="13">
        <f>IF(VLOOKUP(A1129,高收益利差!$A:$B,2,TRUE)&lt;&gt;"",VLOOKUP(A1129,高收益利差!$A:$B,2,TRUE),IF(VLOOKUP(A1129-1,高收益利差!$A:$B,2,TRUE)&lt;&gt;"",VLOOKUP(A1129-1,高收益利差!$A:$B,2,TRUE),VLOOKUP(A1129-2,高收益利差!$A:$B,2,TRUE)))</f>
        <v/>
      </c>
      <c r="E1129" s="13">
        <f>IFERROR(VLOOKUP(A1129,'10Y2Y'!$A:$B,2,TRUE),"")</f>
        <v/>
      </c>
      <c r="F1129">
        <f>IFERROR(D1129-D1116,"")</f>
        <v/>
      </c>
      <c r="G1129">
        <f>IFERROR(B1129/AVERAGE(B1090:B1129)-1,"")</f>
        <v/>
      </c>
      <c r="H1129">
        <f>IF(B1129="","",IFERROR(AVERAGE(B1090:B1129)/AVERAGE(B1077:B1116)-1,""))</f>
        <v/>
      </c>
      <c r="I1129">
        <f>IFERROR(VLOOKUP(A1129,'Sahm Rule'!$A:$B,2,TRUE),"")</f>
        <v/>
      </c>
      <c r="J1129" s="159">
        <f>IFERROR((B1129/B1116)^4-1-D1129/100,"")</f>
        <v/>
      </c>
    </row>
    <row r="1130">
      <c r="A1130" s="10" t="n">
        <v>43329</v>
      </c>
      <c r="B1130" s="13">
        <f>IF(VLOOKUP(A1130,SP500相关数据!$B$11:$C$24727,2,TRUE)&lt;&gt;"",VLOOKUP(A1130,SP500相关数据!$B$11:$C$24727,2,TRUE),IF(VLOOKUP(A1130-1,SP500相关数据!$B$11:$C$24727,2,TRUE)&lt;&gt;"",VLOOKUP(A1130-1,SP500相关数据!$B$11:$C$24727,2,TRUE),VLOOKUP(A1130-2,SP500相关数据!$B$11:$C$24727,2,TRUE)))</f>
        <v/>
      </c>
      <c r="C1130" s="13">
        <f>IFERROR(IF(VLOOKUP(A1130,SP500相关数据!$B$11:$E$24727,4,TRUE)&lt;&gt;"",VLOOKUP(A1130,SP500相关数据!$B$11:$E$24727,4,TRUE),IF(VLOOKUP(A1130-1,SP500相关数据!$B$11:$E$24727,4,TRUE)&lt;&gt;"",VLOOKUP(A1130-1,SP500相关数据!$B$11:$E$24727,4,TRUE),VLOOKUP(A1130-2,SP500相关数据!$B$11:$E$24727,4,TRUE))),"")</f>
        <v/>
      </c>
      <c r="D1130" s="13">
        <f>IF(VLOOKUP(A1130,高收益利差!$A:$B,2,TRUE)&lt;&gt;"",VLOOKUP(A1130,高收益利差!$A:$B,2,TRUE),IF(VLOOKUP(A1130-1,高收益利差!$A:$B,2,TRUE)&lt;&gt;"",VLOOKUP(A1130-1,高收益利差!$A:$B,2,TRUE),VLOOKUP(A1130-2,高收益利差!$A:$B,2,TRUE)))</f>
        <v/>
      </c>
      <c r="E1130" s="13">
        <f>IFERROR(VLOOKUP(A1130,'10Y2Y'!$A:$B,2,TRUE),"")</f>
        <v/>
      </c>
      <c r="F1130">
        <f>IFERROR(D1130-D1117,"")</f>
        <v/>
      </c>
      <c r="G1130">
        <f>IFERROR(B1130/AVERAGE(B1091:B1130)-1,"")</f>
        <v/>
      </c>
      <c r="H1130">
        <f>IF(B1130="","",IFERROR(AVERAGE(B1091:B1130)/AVERAGE(B1078:B1117)-1,""))</f>
        <v/>
      </c>
      <c r="I1130">
        <f>IFERROR(VLOOKUP(A1130,'Sahm Rule'!$A:$B,2,TRUE),"")</f>
        <v/>
      </c>
      <c r="J1130" s="159">
        <f>IFERROR((B1130/B1117)^4-1-D1130/100,"")</f>
        <v/>
      </c>
    </row>
    <row r="1131">
      <c r="A1131" s="10" t="n">
        <v>43336</v>
      </c>
      <c r="B1131" s="13">
        <f>IF(VLOOKUP(A1131,SP500相关数据!$B$11:$C$24727,2,TRUE)&lt;&gt;"",VLOOKUP(A1131,SP500相关数据!$B$11:$C$24727,2,TRUE),IF(VLOOKUP(A1131-1,SP500相关数据!$B$11:$C$24727,2,TRUE)&lt;&gt;"",VLOOKUP(A1131-1,SP500相关数据!$B$11:$C$24727,2,TRUE),VLOOKUP(A1131-2,SP500相关数据!$B$11:$C$24727,2,TRUE)))</f>
        <v/>
      </c>
      <c r="C1131" s="13">
        <f>IFERROR(IF(VLOOKUP(A1131,SP500相关数据!$B$11:$E$24727,4,TRUE)&lt;&gt;"",VLOOKUP(A1131,SP500相关数据!$B$11:$E$24727,4,TRUE),IF(VLOOKUP(A1131-1,SP500相关数据!$B$11:$E$24727,4,TRUE)&lt;&gt;"",VLOOKUP(A1131-1,SP500相关数据!$B$11:$E$24727,4,TRUE),VLOOKUP(A1131-2,SP500相关数据!$B$11:$E$24727,4,TRUE))),"")</f>
        <v/>
      </c>
      <c r="D1131" s="13">
        <f>IF(VLOOKUP(A1131,高收益利差!$A:$B,2,TRUE)&lt;&gt;"",VLOOKUP(A1131,高收益利差!$A:$B,2,TRUE),IF(VLOOKUP(A1131-1,高收益利差!$A:$B,2,TRUE)&lt;&gt;"",VLOOKUP(A1131-1,高收益利差!$A:$B,2,TRUE),VLOOKUP(A1131-2,高收益利差!$A:$B,2,TRUE)))</f>
        <v/>
      </c>
      <c r="E1131" s="13">
        <f>IFERROR(VLOOKUP(A1131,'10Y2Y'!$A:$B,2,TRUE),"")</f>
        <v/>
      </c>
      <c r="F1131">
        <f>IFERROR(D1131-D1118,"")</f>
        <v/>
      </c>
      <c r="G1131">
        <f>IFERROR(B1131/AVERAGE(B1092:B1131)-1,"")</f>
        <v/>
      </c>
      <c r="H1131">
        <f>IF(B1131="","",IFERROR(AVERAGE(B1092:B1131)/AVERAGE(B1079:B1118)-1,""))</f>
        <v/>
      </c>
      <c r="I1131">
        <f>IFERROR(VLOOKUP(A1131,'Sahm Rule'!$A:$B,2,TRUE),"")</f>
        <v/>
      </c>
      <c r="J1131" s="159">
        <f>IFERROR((B1131/B1118)^4-1-D1131/100,"")</f>
        <v/>
      </c>
    </row>
    <row r="1132">
      <c r="A1132" s="10" t="n">
        <v>43343</v>
      </c>
      <c r="B1132" s="13">
        <f>IF(VLOOKUP(A1132,SP500相关数据!$B$11:$C$24727,2,TRUE)&lt;&gt;"",VLOOKUP(A1132,SP500相关数据!$B$11:$C$24727,2,TRUE),IF(VLOOKUP(A1132-1,SP500相关数据!$B$11:$C$24727,2,TRUE)&lt;&gt;"",VLOOKUP(A1132-1,SP500相关数据!$B$11:$C$24727,2,TRUE),VLOOKUP(A1132-2,SP500相关数据!$B$11:$C$24727,2,TRUE)))</f>
        <v/>
      </c>
      <c r="C1132" s="13">
        <f>IFERROR(IF(VLOOKUP(A1132,SP500相关数据!$B$11:$E$24727,4,TRUE)&lt;&gt;"",VLOOKUP(A1132,SP500相关数据!$B$11:$E$24727,4,TRUE),IF(VLOOKUP(A1132-1,SP500相关数据!$B$11:$E$24727,4,TRUE)&lt;&gt;"",VLOOKUP(A1132-1,SP500相关数据!$B$11:$E$24727,4,TRUE),VLOOKUP(A1132-2,SP500相关数据!$B$11:$E$24727,4,TRUE))),"")</f>
        <v/>
      </c>
      <c r="D1132" s="13">
        <f>IF(VLOOKUP(A1132,高收益利差!$A:$B,2,TRUE)&lt;&gt;"",VLOOKUP(A1132,高收益利差!$A:$B,2,TRUE),IF(VLOOKUP(A1132-1,高收益利差!$A:$B,2,TRUE)&lt;&gt;"",VLOOKUP(A1132-1,高收益利差!$A:$B,2,TRUE),VLOOKUP(A1132-2,高收益利差!$A:$B,2,TRUE)))</f>
        <v/>
      </c>
      <c r="E1132" s="13">
        <f>IFERROR(VLOOKUP(A1132,'10Y2Y'!$A:$B,2,TRUE),"")</f>
        <v/>
      </c>
      <c r="F1132">
        <f>IFERROR(D1132-D1119,"")</f>
        <v/>
      </c>
      <c r="G1132">
        <f>IFERROR(B1132/AVERAGE(B1093:B1132)-1,"")</f>
        <v/>
      </c>
      <c r="H1132">
        <f>IF(B1132="","",IFERROR(AVERAGE(B1093:B1132)/AVERAGE(B1080:B1119)-1,""))</f>
        <v/>
      </c>
      <c r="I1132">
        <f>IFERROR(VLOOKUP(A1132,'Sahm Rule'!$A:$B,2,TRUE),"")</f>
        <v/>
      </c>
      <c r="J1132" s="159">
        <f>IFERROR((B1132/B1119)^4-1-D1132/100,"")</f>
        <v/>
      </c>
    </row>
    <row r="1133">
      <c r="A1133" s="10" t="n">
        <v>43350</v>
      </c>
      <c r="B1133" s="13">
        <f>IF(VLOOKUP(A1133,SP500相关数据!$B$11:$C$24727,2,TRUE)&lt;&gt;"",VLOOKUP(A1133,SP500相关数据!$B$11:$C$24727,2,TRUE),IF(VLOOKUP(A1133-1,SP500相关数据!$B$11:$C$24727,2,TRUE)&lt;&gt;"",VLOOKUP(A1133-1,SP500相关数据!$B$11:$C$24727,2,TRUE),VLOOKUP(A1133-2,SP500相关数据!$B$11:$C$24727,2,TRUE)))</f>
        <v/>
      </c>
      <c r="C1133" s="13">
        <f>IFERROR(IF(VLOOKUP(A1133,SP500相关数据!$B$11:$E$24727,4,TRUE)&lt;&gt;"",VLOOKUP(A1133,SP500相关数据!$B$11:$E$24727,4,TRUE),IF(VLOOKUP(A1133-1,SP500相关数据!$B$11:$E$24727,4,TRUE)&lt;&gt;"",VLOOKUP(A1133-1,SP500相关数据!$B$11:$E$24727,4,TRUE),VLOOKUP(A1133-2,SP500相关数据!$B$11:$E$24727,4,TRUE))),"")</f>
        <v/>
      </c>
      <c r="D1133" s="13">
        <f>IF(VLOOKUP(A1133,高收益利差!$A:$B,2,TRUE)&lt;&gt;"",VLOOKUP(A1133,高收益利差!$A:$B,2,TRUE),IF(VLOOKUP(A1133-1,高收益利差!$A:$B,2,TRUE)&lt;&gt;"",VLOOKUP(A1133-1,高收益利差!$A:$B,2,TRUE),VLOOKUP(A1133-2,高收益利差!$A:$B,2,TRUE)))</f>
        <v/>
      </c>
      <c r="E1133" s="13">
        <f>IFERROR(VLOOKUP(A1133,'10Y2Y'!$A:$B,2,TRUE),"")</f>
        <v/>
      </c>
      <c r="F1133">
        <f>IFERROR(D1133-D1120,"")</f>
        <v/>
      </c>
      <c r="G1133">
        <f>IFERROR(B1133/AVERAGE(B1094:B1133)-1,"")</f>
        <v/>
      </c>
      <c r="H1133">
        <f>IF(B1133="","",IFERROR(AVERAGE(B1094:B1133)/AVERAGE(B1081:B1120)-1,""))</f>
        <v/>
      </c>
      <c r="I1133">
        <f>IFERROR(VLOOKUP(A1133,'Sahm Rule'!$A:$B,2,TRUE),"")</f>
        <v/>
      </c>
      <c r="J1133" s="159">
        <f>IFERROR((B1133/B1120)^4-1-D1133/100,"")</f>
        <v/>
      </c>
    </row>
    <row r="1134">
      <c r="A1134" s="10" t="n">
        <v>43357</v>
      </c>
      <c r="B1134" s="13">
        <f>IF(VLOOKUP(A1134,SP500相关数据!$B$11:$C$24727,2,TRUE)&lt;&gt;"",VLOOKUP(A1134,SP500相关数据!$B$11:$C$24727,2,TRUE),IF(VLOOKUP(A1134-1,SP500相关数据!$B$11:$C$24727,2,TRUE)&lt;&gt;"",VLOOKUP(A1134-1,SP500相关数据!$B$11:$C$24727,2,TRUE),VLOOKUP(A1134-2,SP500相关数据!$B$11:$C$24727,2,TRUE)))</f>
        <v/>
      </c>
      <c r="C1134" s="13">
        <f>IFERROR(IF(VLOOKUP(A1134,SP500相关数据!$B$11:$E$24727,4,TRUE)&lt;&gt;"",VLOOKUP(A1134,SP500相关数据!$B$11:$E$24727,4,TRUE),IF(VLOOKUP(A1134-1,SP500相关数据!$B$11:$E$24727,4,TRUE)&lt;&gt;"",VLOOKUP(A1134-1,SP500相关数据!$B$11:$E$24727,4,TRUE),VLOOKUP(A1134-2,SP500相关数据!$B$11:$E$24727,4,TRUE))),"")</f>
        <v/>
      </c>
      <c r="D1134" s="13">
        <f>IF(VLOOKUP(A1134,高收益利差!$A:$B,2,TRUE)&lt;&gt;"",VLOOKUP(A1134,高收益利差!$A:$B,2,TRUE),IF(VLOOKUP(A1134-1,高收益利差!$A:$B,2,TRUE)&lt;&gt;"",VLOOKUP(A1134-1,高收益利差!$A:$B,2,TRUE),VLOOKUP(A1134-2,高收益利差!$A:$B,2,TRUE)))</f>
        <v/>
      </c>
      <c r="E1134" s="13">
        <f>IFERROR(VLOOKUP(A1134,'10Y2Y'!$A:$B,2,TRUE),"")</f>
        <v/>
      </c>
      <c r="F1134">
        <f>IFERROR(D1134-D1121,"")</f>
        <v/>
      </c>
      <c r="G1134">
        <f>IFERROR(B1134/AVERAGE(B1095:B1134)-1,"")</f>
        <v/>
      </c>
      <c r="H1134">
        <f>IF(B1134="","",IFERROR(AVERAGE(B1095:B1134)/AVERAGE(B1082:B1121)-1,""))</f>
        <v/>
      </c>
      <c r="I1134">
        <f>IFERROR(VLOOKUP(A1134,'Sahm Rule'!$A:$B,2,TRUE),"")</f>
        <v/>
      </c>
      <c r="J1134" s="159">
        <f>IFERROR((B1134/B1121)^4-1-D1134/100,"")</f>
        <v/>
      </c>
    </row>
    <row r="1135">
      <c r="A1135" s="10" t="n">
        <v>43364</v>
      </c>
      <c r="B1135" s="13">
        <f>IF(VLOOKUP(A1135,SP500相关数据!$B$11:$C$24727,2,TRUE)&lt;&gt;"",VLOOKUP(A1135,SP500相关数据!$B$11:$C$24727,2,TRUE),IF(VLOOKUP(A1135-1,SP500相关数据!$B$11:$C$24727,2,TRUE)&lt;&gt;"",VLOOKUP(A1135-1,SP500相关数据!$B$11:$C$24727,2,TRUE),VLOOKUP(A1135-2,SP500相关数据!$B$11:$C$24727,2,TRUE)))</f>
        <v/>
      </c>
      <c r="C1135" s="13">
        <f>IFERROR(IF(VLOOKUP(A1135,SP500相关数据!$B$11:$E$24727,4,TRUE)&lt;&gt;"",VLOOKUP(A1135,SP500相关数据!$B$11:$E$24727,4,TRUE),IF(VLOOKUP(A1135-1,SP500相关数据!$B$11:$E$24727,4,TRUE)&lt;&gt;"",VLOOKUP(A1135-1,SP500相关数据!$B$11:$E$24727,4,TRUE),VLOOKUP(A1135-2,SP500相关数据!$B$11:$E$24727,4,TRUE))),"")</f>
        <v/>
      </c>
      <c r="D1135" s="13">
        <f>IF(VLOOKUP(A1135,高收益利差!$A:$B,2,TRUE)&lt;&gt;"",VLOOKUP(A1135,高收益利差!$A:$B,2,TRUE),IF(VLOOKUP(A1135-1,高收益利差!$A:$B,2,TRUE)&lt;&gt;"",VLOOKUP(A1135-1,高收益利差!$A:$B,2,TRUE),VLOOKUP(A1135-2,高收益利差!$A:$B,2,TRUE)))</f>
        <v/>
      </c>
      <c r="E1135" s="13">
        <f>IFERROR(VLOOKUP(A1135,'10Y2Y'!$A:$B,2,TRUE),"")</f>
        <v/>
      </c>
      <c r="F1135">
        <f>IFERROR(D1135-D1122,"")</f>
        <v/>
      </c>
      <c r="G1135">
        <f>IFERROR(B1135/AVERAGE(B1096:B1135)-1,"")</f>
        <v/>
      </c>
      <c r="H1135">
        <f>IF(B1135="","",IFERROR(AVERAGE(B1096:B1135)/AVERAGE(B1083:B1122)-1,""))</f>
        <v/>
      </c>
      <c r="I1135">
        <f>IFERROR(VLOOKUP(A1135,'Sahm Rule'!$A:$B,2,TRUE),"")</f>
        <v/>
      </c>
      <c r="J1135" s="159">
        <f>IFERROR((B1135/B1122)^4-1-D1135/100,"")</f>
        <v/>
      </c>
    </row>
    <row r="1136">
      <c r="A1136" s="10" t="n">
        <v>43371</v>
      </c>
      <c r="B1136" s="13">
        <f>IF(VLOOKUP(A1136,SP500相关数据!$B$11:$C$24727,2,TRUE)&lt;&gt;"",VLOOKUP(A1136,SP500相关数据!$B$11:$C$24727,2,TRUE),IF(VLOOKUP(A1136-1,SP500相关数据!$B$11:$C$24727,2,TRUE)&lt;&gt;"",VLOOKUP(A1136-1,SP500相关数据!$B$11:$C$24727,2,TRUE),VLOOKUP(A1136-2,SP500相关数据!$B$11:$C$24727,2,TRUE)))</f>
        <v/>
      </c>
      <c r="C1136" s="13">
        <f>IFERROR(IF(VLOOKUP(A1136,SP500相关数据!$B$11:$E$24727,4,TRUE)&lt;&gt;"",VLOOKUP(A1136,SP500相关数据!$B$11:$E$24727,4,TRUE),IF(VLOOKUP(A1136-1,SP500相关数据!$B$11:$E$24727,4,TRUE)&lt;&gt;"",VLOOKUP(A1136-1,SP500相关数据!$B$11:$E$24727,4,TRUE),VLOOKUP(A1136-2,SP500相关数据!$B$11:$E$24727,4,TRUE))),"")</f>
        <v/>
      </c>
      <c r="D1136" s="13">
        <f>IF(VLOOKUP(A1136,高收益利差!$A:$B,2,TRUE)&lt;&gt;"",VLOOKUP(A1136,高收益利差!$A:$B,2,TRUE),IF(VLOOKUP(A1136-1,高收益利差!$A:$B,2,TRUE)&lt;&gt;"",VLOOKUP(A1136-1,高收益利差!$A:$B,2,TRUE),VLOOKUP(A1136-2,高收益利差!$A:$B,2,TRUE)))</f>
        <v/>
      </c>
      <c r="E1136" s="13">
        <f>IFERROR(VLOOKUP(A1136,'10Y2Y'!$A:$B,2,TRUE),"")</f>
        <v/>
      </c>
      <c r="F1136">
        <f>IFERROR(D1136-D1123,"")</f>
        <v/>
      </c>
      <c r="G1136">
        <f>IFERROR(B1136/AVERAGE(B1097:B1136)-1,"")</f>
        <v/>
      </c>
      <c r="H1136">
        <f>IF(B1136="","",IFERROR(AVERAGE(B1097:B1136)/AVERAGE(B1084:B1123)-1,""))</f>
        <v/>
      </c>
      <c r="I1136">
        <f>IFERROR(VLOOKUP(A1136,'Sahm Rule'!$A:$B,2,TRUE),"")</f>
        <v/>
      </c>
      <c r="J1136" s="159">
        <f>IFERROR((B1136/B1123)^4-1-D1136/100,"")</f>
        <v/>
      </c>
    </row>
    <row r="1137">
      <c r="A1137" s="10" t="n">
        <v>43378</v>
      </c>
      <c r="B1137" s="13">
        <f>IF(VLOOKUP(A1137,SP500相关数据!$B$11:$C$24727,2,TRUE)&lt;&gt;"",VLOOKUP(A1137,SP500相关数据!$B$11:$C$24727,2,TRUE),IF(VLOOKUP(A1137-1,SP500相关数据!$B$11:$C$24727,2,TRUE)&lt;&gt;"",VLOOKUP(A1137-1,SP500相关数据!$B$11:$C$24727,2,TRUE),VLOOKUP(A1137-2,SP500相关数据!$B$11:$C$24727,2,TRUE)))</f>
        <v/>
      </c>
      <c r="C1137" s="13">
        <f>IFERROR(IF(VLOOKUP(A1137,SP500相关数据!$B$11:$E$24727,4,TRUE)&lt;&gt;"",VLOOKUP(A1137,SP500相关数据!$B$11:$E$24727,4,TRUE),IF(VLOOKUP(A1137-1,SP500相关数据!$B$11:$E$24727,4,TRUE)&lt;&gt;"",VLOOKUP(A1137-1,SP500相关数据!$B$11:$E$24727,4,TRUE),VLOOKUP(A1137-2,SP500相关数据!$B$11:$E$24727,4,TRUE))),"")</f>
        <v/>
      </c>
      <c r="D1137" s="13">
        <f>IF(VLOOKUP(A1137,高收益利差!$A:$B,2,TRUE)&lt;&gt;"",VLOOKUP(A1137,高收益利差!$A:$B,2,TRUE),IF(VLOOKUP(A1137-1,高收益利差!$A:$B,2,TRUE)&lt;&gt;"",VLOOKUP(A1137-1,高收益利差!$A:$B,2,TRUE),VLOOKUP(A1137-2,高收益利差!$A:$B,2,TRUE)))</f>
        <v/>
      </c>
      <c r="E1137" s="13">
        <f>IFERROR(VLOOKUP(A1137,'10Y2Y'!$A:$B,2,TRUE),"")</f>
        <v/>
      </c>
      <c r="F1137">
        <f>IFERROR(D1137-D1124,"")</f>
        <v/>
      </c>
      <c r="G1137">
        <f>IFERROR(B1137/AVERAGE(B1098:B1137)-1,"")</f>
        <v/>
      </c>
      <c r="H1137">
        <f>IF(B1137="","",IFERROR(AVERAGE(B1098:B1137)/AVERAGE(B1085:B1124)-1,""))</f>
        <v/>
      </c>
      <c r="I1137">
        <f>IFERROR(VLOOKUP(A1137,'Sahm Rule'!$A:$B,2,TRUE),"")</f>
        <v/>
      </c>
      <c r="J1137" s="159">
        <f>IFERROR((B1137/B1124)^4-1-D1137/100,"")</f>
        <v/>
      </c>
    </row>
    <row r="1138">
      <c r="A1138" s="10" t="n">
        <v>43385</v>
      </c>
      <c r="B1138" s="13">
        <f>IF(VLOOKUP(A1138,SP500相关数据!$B$11:$C$24727,2,TRUE)&lt;&gt;"",VLOOKUP(A1138,SP500相关数据!$B$11:$C$24727,2,TRUE),IF(VLOOKUP(A1138-1,SP500相关数据!$B$11:$C$24727,2,TRUE)&lt;&gt;"",VLOOKUP(A1138-1,SP500相关数据!$B$11:$C$24727,2,TRUE),VLOOKUP(A1138-2,SP500相关数据!$B$11:$C$24727,2,TRUE)))</f>
        <v/>
      </c>
      <c r="C1138" s="13">
        <f>IFERROR(IF(VLOOKUP(A1138,SP500相关数据!$B$11:$E$24727,4,TRUE)&lt;&gt;"",VLOOKUP(A1138,SP500相关数据!$B$11:$E$24727,4,TRUE),IF(VLOOKUP(A1138-1,SP500相关数据!$B$11:$E$24727,4,TRUE)&lt;&gt;"",VLOOKUP(A1138-1,SP500相关数据!$B$11:$E$24727,4,TRUE),VLOOKUP(A1138-2,SP500相关数据!$B$11:$E$24727,4,TRUE))),"")</f>
        <v/>
      </c>
      <c r="D1138" s="13">
        <f>IF(VLOOKUP(A1138,高收益利差!$A:$B,2,TRUE)&lt;&gt;"",VLOOKUP(A1138,高收益利差!$A:$B,2,TRUE),IF(VLOOKUP(A1138-1,高收益利差!$A:$B,2,TRUE)&lt;&gt;"",VLOOKUP(A1138-1,高收益利差!$A:$B,2,TRUE),VLOOKUP(A1138-2,高收益利差!$A:$B,2,TRUE)))</f>
        <v/>
      </c>
      <c r="E1138" s="13">
        <f>IFERROR(VLOOKUP(A1138,'10Y2Y'!$A:$B,2,TRUE),"")</f>
        <v/>
      </c>
      <c r="F1138">
        <f>IFERROR(D1138-D1125,"")</f>
        <v/>
      </c>
      <c r="G1138">
        <f>IFERROR(B1138/AVERAGE(B1099:B1138)-1,"")</f>
        <v/>
      </c>
      <c r="H1138">
        <f>IF(B1138="","",IFERROR(AVERAGE(B1099:B1138)/AVERAGE(B1086:B1125)-1,""))</f>
        <v/>
      </c>
      <c r="I1138">
        <f>IFERROR(VLOOKUP(A1138,'Sahm Rule'!$A:$B,2,TRUE),"")</f>
        <v/>
      </c>
      <c r="J1138" s="159">
        <f>IFERROR((B1138/B1125)^4-1-D1138/100,"")</f>
        <v/>
      </c>
    </row>
    <row r="1139">
      <c r="A1139" s="10" t="n">
        <v>43392</v>
      </c>
      <c r="B1139" s="13">
        <f>IF(VLOOKUP(A1139,SP500相关数据!$B$11:$C$24727,2,TRUE)&lt;&gt;"",VLOOKUP(A1139,SP500相关数据!$B$11:$C$24727,2,TRUE),IF(VLOOKUP(A1139-1,SP500相关数据!$B$11:$C$24727,2,TRUE)&lt;&gt;"",VLOOKUP(A1139-1,SP500相关数据!$B$11:$C$24727,2,TRUE),VLOOKUP(A1139-2,SP500相关数据!$B$11:$C$24727,2,TRUE)))</f>
        <v/>
      </c>
      <c r="C1139" s="13">
        <f>IFERROR(IF(VLOOKUP(A1139,SP500相关数据!$B$11:$E$24727,4,TRUE)&lt;&gt;"",VLOOKUP(A1139,SP500相关数据!$B$11:$E$24727,4,TRUE),IF(VLOOKUP(A1139-1,SP500相关数据!$B$11:$E$24727,4,TRUE)&lt;&gt;"",VLOOKUP(A1139-1,SP500相关数据!$B$11:$E$24727,4,TRUE),VLOOKUP(A1139-2,SP500相关数据!$B$11:$E$24727,4,TRUE))),"")</f>
        <v/>
      </c>
      <c r="D1139" s="13">
        <f>IF(VLOOKUP(A1139,高收益利差!$A:$B,2,TRUE)&lt;&gt;"",VLOOKUP(A1139,高收益利差!$A:$B,2,TRUE),IF(VLOOKUP(A1139-1,高收益利差!$A:$B,2,TRUE)&lt;&gt;"",VLOOKUP(A1139-1,高收益利差!$A:$B,2,TRUE),VLOOKUP(A1139-2,高收益利差!$A:$B,2,TRUE)))</f>
        <v/>
      </c>
      <c r="E1139" s="13">
        <f>IFERROR(VLOOKUP(A1139,'10Y2Y'!$A:$B,2,TRUE),"")</f>
        <v/>
      </c>
      <c r="F1139">
        <f>IFERROR(D1139-D1126,"")</f>
        <v/>
      </c>
      <c r="G1139">
        <f>IFERROR(B1139/AVERAGE(B1100:B1139)-1,"")</f>
        <v/>
      </c>
      <c r="H1139">
        <f>IF(B1139="","",IFERROR(AVERAGE(B1100:B1139)/AVERAGE(B1087:B1126)-1,""))</f>
        <v/>
      </c>
      <c r="I1139">
        <f>IFERROR(VLOOKUP(A1139,'Sahm Rule'!$A:$B,2,TRUE),"")</f>
        <v/>
      </c>
      <c r="J1139" s="159">
        <f>IFERROR((B1139/B1126)^4-1-D1139/100,"")</f>
        <v/>
      </c>
    </row>
    <row r="1140">
      <c r="A1140" s="10" t="n">
        <v>43399</v>
      </c>
      <c r="B1140" s="13">
        <f>IF(VLOOKUP(A1140,SP500相关数据!$B$11:$C$24727,2,TRUE)&lt;&gt;"",VLOOKUP(A1140,SP500相关数据!$B$11:$C$24727,2,TRUE),IF(VLOOKUP(A1140-1,SP500相关数据!$B$11:$C$24727,2,TRUE)&lt;&gt;"",VLOOKUP(A1140-1,SP500相关数据!$B$11:$C$24727,2,TRUE),VLOOKUP(A1140-2,SP500相关数据!$B$11:$C$24727,2,TRUE)))</f>
        <v/>
      </c>
      <c r="C1140" s="13">
        <f>IFERROR(IF(VLOOKUP(A1140,SP500相关数据!$B$11:$E$24727,4,TRUE)&lt;&gt;"",VLOOKUP(A1140,SP500相关数据!$B$11:$E$24727,4,TRUE),IF(VLOOKUP(A1140-1,SP500相关数据!$B$11:$E$24727,4,TRUE)&lt;&gt;"",VLOOKUP(A1140-1,SP500相关数据!$B$11:$E$24727,4,TRUE),VLOOKUP(A1140-2,SP500相关数据!$B$11:$E$24727,4,TRUE))),"")</f>
        <v/>
      </c>
      <c r="D1140" s="13">
        <f>IF(VLOOKUP(A1140,高收益利差!$A:$B,2,TRUE)&lt;&gt;"",VLOOKUP(A1140,高收益利差!$A:$B,2,TRUE),IF(VLOOKUP(A1140-1,高收益利差!$A:$B,2,TRUE)&lt;&gt;"",VLOOKUP(A1140-1,高收益利差!$A:$B,2,TRUE),VLOOKUP(A1140-2,高收益利差!$A:$B,2,TRUE)))</f>
        <v/>
      </c>
      <c r="E1140" s="13">
        <f>IFERROR(VLOOKUP(A1140,'10Y2Y'!$A:$B,2,TRUE),"")</f>
        <v/>
      </c>
      <c r="F1140">
        <f>IFERROR(D1140-D1127,"")</f>
        <v/>
      </c>
      <c r="G1140">
        <f>IFERROR(B1140/AVERAGE(B1101:B1140)-1,"")</f>
        <v/>
      </c>
      <c r="H1140">
        <f>IF(B1140="","",IFERROR(AVERAGE(B1101:B1140)/AVERAGE(B1088:B1127)-1,""))</f>
        <v/>
      </c>
      <c r="I1140">
        <f>IFERROR(VLOOKUP(A1140,'Sahm Rule'!$A:$B,2,TRUE),"")</f>
        <v/>
      </c>
      <c r="J1140" s="159">
        <f>IFERROR((B1140/B1127)^4-1-D1140/100,"")</f>
        <v/>
      </c>
    </row>
    <row r="1141">
      <c r="A1141" s="10" t="n">
        <v>43406</v>
      </c>
      <c r="B1141" s="13">
        <f>IF(VLOOKUP(A1141,SP500相关数据!$B$11:$C$24727,2,TRUE)&lt;&gt;"",VLOOKUP(A1141,SP500相关数据!$B$11:$C$24727,2,TRUE),IF(VLOOKUP(A1141-1,SP500相关数据!$B$11:$C$24727,2,TRUE)&lt;&gt;"",VLOOKUP(A1141-1,SP500相关数据!$B$11:$C$24727,2,TRUE),VLOOKUP(A1141-2,SP500相关数据!$B$11:$C$24727,2,TRUE)))</f>
        <v/>
      </c>
      <c r="C1141" s="13">
        <f>IFERROR(IF(VLOOKUP(A1141,SP500相关数据!$B$11:$E$24727,4,TRUE)&lt;&gt;"",VLOOKUP(A1141,SP500相关数据!$B$11:$E$24727,4,TRUE),IF(VLOOKUP(A1141-1,SP500相关数据!$B$11:$E$24727,4,TRUE)&lt;&gt;"",VLOOKUP(A1141-1,SP500相关数据!$B$11:$E$24727,4,TRUE),VLOOKUP(A1141-2,SP500相关数据!$B$11:$E$24727,4,TRUE))),"")</f>
        <v/>
      </c>
      <c r="D1141" s="13">
        <f>IF(VLOOKUP(A1141,高收益利差!$A:$B,2,TRUE)&lt;&gt;"",VLOOKUP(A1141,高收益利差!$A:$B,2,TRUE),IF(VLOOKUP(A1141-1,高收益利差!$A:$B,2,TRUE)&lt;&gt;"",VLOOKUP(A1141-1,高收益利差!$A:$B,2,TRUE),VLOOKUP(A1141-2,高收益利差!$A:$B,2,TRUE)))</f>
        <v/>
      </c>
      <c r="E1141" s="13">
        <f>IFERROR(VLOOKUP(A1141,'10Y2Y'!$A:$B,2,TRUE),"")</f>
        <v/>
      </c>
      <c r="F1141">
        <f>IFERROR(D1141-D1128,"")</f>
        <v/>
      </c>
      <c r="G1141">
        <f>IFERROR(B1141/AVERAGE(B1102:B1141)-1,"")</f>
        <v/>
      </c>
      <c r="H1141">
        <f>IF(B1141="","",IFERROR(AVERAGE(B1102:B1141)/AVERAGE(B1089:B1128)-1,""))</f>
        <v/>
      </c>
      <c r="I1141">
        <f>IFERROR(VLOOKUP(A1141,'Sahm Rule'!$A:$B,2,TRUE),"")</f>
        <v/>
      </c>
      <c r="J1141" s="159">
        <f>IFERROR((B1141/B1128)^4-1-D1141/100,"")</f>
        <v/>
      </c>
    </row>
    <row r="1142">
      <c r="A1142" s="10" t="n">
        <v>43413</v>
      </c>
      <c r="B1142" s="13">
        <f>IF(VLOOKUP(A1142,SP500相关数据!$B$11:$C$24727,2,TRUE)&lt;&gt;"",VLOOKUP(A1142,SP500相关数据!$B$11:$C$24727,2,TRUE),IF(VLOOKUP(A1142-1,SP500相关数据!$B$11:$C$24727,2,TRUE)&lt;&gt;"",VLOOKUP(A1142-1,SP500相关数据!$B$11:$C$24727,2,TRUE),VLOOKUP(A1142-2,SP500相关数据!$B$11:$C$24727,2,TRUE)))</f>
        <v/>
      </c>
      <c r="C1142" s="13">
        <f>IFERROR(IF(VLOOKUP(A1142,SP500相关数据!$B$11:$E$24727,4,TRUE)&lt;&gt;"",VLOOKUP(A1142,SP500相关数据!$B$11:$E$24727,4,TRUE),IF(VLOOKUP(A1142-1,SP500相关数据!$B$11:$E$24727,4,TRUE)&lt;&gt;"",VLOOKUP(A1142-1,SP500相关数据!$B$11:$E$24727,4,TRUE),VLOOKUP(A1142-2,SP500相关数据!$B$11:$E$24727,4,TRUE))),"")</f>
        <v/>
      </c>
      <c r="D1142" s="13">
        <f>IF(VLOOKUP(A1142,高收益利差!$A:$B,2,TRUE)&lt;&gt;"",VLOOKUP(A1142,高收益利差!$A:$B,2,TRUE),IF(VLOOKUP(A1142-1,高收益利差!$A:$B,2,TRUE)&lt;&gt;"",VLOOKUP(A1142-1,高收益利差!$A:$B,2,TRUE),VLOOKUP(A1142-2,高收益利差!$A:$B,2,TRUE)))</f>
        <v/>
      </c>
      <c r="E1142" s="13">
        <f>IFERROR(VLOOKUP(A1142,'10Y2Y'!$A:$B,2,TRUE),"")</f>
        <v/>
      </c>
      <c r="F1142">
        <f>IFERROR(D1142-D1129,"")</f>
        <v/>
      </c>
      <c r="G1142">
        <f>IFERROR(B1142/AVERAGE(B1103:B1142)-1,"")</f>
        <v/>
      </c>
      <c r="H1142">
        <f>IF(B1142="","",IFERROR(AVERAGE(B1103:B1142)/AVERAGE(B1090:B1129)-1,""))</f>
        <v/>
      </c>
      <c r="I1142">
        <f>IFERROR(VLOOKUP(A1142,'Sahm Rule'!$A:$B,2,TRUE),"")</f>
        <v/>
      </c>
      <c r="J1142" s="159">
        <f>IFERROR((B1142/B1129)^4-1-D1142/100,"")</f>
        <v/>
      </c>
    </row>
    <row r="1143">
      <c r="A1143" s="10" t="n">
        <v>43420</v>
      </c>
      <c r="B1143" s="13">
        <f>IF(VLOOKUP(A1143,SP500相关数据!$B$11:$C$24727,2,TRUE)&lt;&gt;"",VLOOKUP(A1143,SP500相关数据!$B$11:$C$24727,2,TRUE),IF(VLOOKUP(A1143-1,SP500相关数据!$B$11:$C$24727,2,TRUE)&lt;&gt;"",VLOOKUP(A1143-1,SP500相关数据!$B$11:$C$24727,2,TRUE),VLOOKUP(A1143-2,SP500相关数据!$B$11:$C$24727,2,TRUE)))</f>
        <v/>
      </c>
      <c r="C1143" s="13">
        <f>IFERROR(IF(VLOOKUP(A1143,SP500相关数据!$B$11:$E$24727,4,TRUE)&lt;&gt;"",VLOOKUP(A1143,SP500相关数据!$B$11:$E$24727,4,TRUE),IF(VLOOKUP(A1143-1,SP500相关数据!$B$11:$E$24727,4,TRUE)&lt;&gt;"",VLOOKUP(A1143-1,SP500相关数据!$B$11:$E$24727,4,TRUE),VLOOKUP(A1143-2,SP500相关数据!$B$11:$E$24727,4,TRUE))),"")</f>
        <v/>
      </c>
      <c r="D1143" s="13">
        <f>IF(VLOOKUP(A1143,高收益利差!$A:$B,2,TRUE)&lt;&gt;"",VLOOKUP(A1143,高收益利差!$A:$B,2,TRUE),IF(VLOOKUP(A1143-1,高收益利差!$A:$B,2,TRUE)&lt;&gt;"",VLOOKUP(A1143-1,高收益利差!$A:$B,2,TRUE),VLOOKUP(A1143-2,高收益利差!$A:$B,2,TRUE)))</f>
        <v/>
      </c>
      <c r="E1143" s="13">
        <f>IFERROR(VLOOKUP(A1143,'10Y2Y'!$A:$B,2,TRUE),"")</f>
        <v/>
      </c>
      <c r="F1143">
        <f>IFERROR(D1143-D1130,"")</f>
        <v/>
      </c>
      <c r="G1143">
        <f>IFERROR(B1143/AVERAGE(B1104:B1143)-1,"")</f>
        <v/>
      </c>
      <c r="H1143">
        <f>IF(B1143="","",IFERROR(AVERAGE(B1104:B1143)/AVERAGE(B1091:B1130)-1,""))</f>
        <v/>
      </c>
      <c r="I1143">
        <f>IFERROR(VLOOKUP(A1143,'Sahm Rule'!$A:$B,2,TRUE),"")</f>
        <v/>
      </c>
      <c r="J1143" s="159">
        <f>IFERROR((B1143/B1130)^4-1-D1143/100,"")</f>
        <v/>
      </c>
    </row>
    <row r="1144">
      <c r="A1144" s="10" t="n">
        <v>43427</v>
      </c>
      <c r="B1144" s="13">
        <f>IF(VLOOKUP(A1144,SP500相关数据!$B$11:$C$24727,2,TRUE)&lt;&gt;"",VLOOKUP(A1144,SP500相关数据!$B$11:$C$24727,2,TRUE),IF(VLOOKUP(A1144-1,SP500相关数据!$B$11:$C$24727,2,TRUE)&lt;&gt;"",VLOOKUP(A1144-1,SP500相关数据!$B$11:$C$24727,2,TRUE),VLOOKUP(A1144-2,SP500相关数据!$B$11:$C$24727,2,TRUE)))</f>
        <v/>
      </c>
      <c r="C1144" s="13">
        <f>IFERROR(IF(VLOOKUP(A1144,SP500相关数据!$B$11:$E$24727,4,TRUE)&lt;&gt;"",VLOOKUP(A1144,SP500相关数据!$B$11:$E$24727,4,TRUE),IF(VLOOKUP(A1144-1,SP500相关数据!$B$11:$E$24727,4,TRUE)&lt;&gt;"",VLOOKUP(A1144-1,SP500相关数据!$B$11:$E$24727,4,TRUE),VLOOKUP(A1144-2,SP500相关数据!$B$11:$E$24727,4,TRUE))),"")</f>
        <v/>
      </c>
      <c r="D1144" s="13">
        <f>IF(VLOOKUP(A1144,高收益利差!$A:$B,2,TRUE)&lt;&gt;"",VLOOKUP(A1144,高收益利差!$A:$B,2,TRUE),IF(VLOOKUP(A1144-1,高收益利差!$A:$B,2,TRUE)&lt;&gt;"",VLOOKUP(A1144-1,高收益利差!$A:$B,2,TRUE),VLOOKUP(A1144-2,高收益利差!$A:$B,2,TRUE)))</f>
        <v/>
      </c>
      <c r="E1144" s="13">
        <f>IFERROR(VLOOKUP(A1144,'10Y2Y'!$A:$B,2,TRUE),"")</f>
        <v/>
      </c>
      <c r="F1144">
        <f>IFERROR(D1144-D1131,"")</f>
        <v/>
      </c>
      <c r="G1144">
        <f>IFERROR(B1144/AVERAGE(B1105:B1144)-1,"")</f>
        <v/>
      </c>
      <c r="H1144">
        <f>IF(B1144="","",IFERROR(AVERAGE(B1105:B1144)/AVERAGE(B1092:B1131)-1,""))</f>
        <v/>
      </c>
      <c r="I1144">
        <f>IFERROR(VLOOKUP(A1144,'Sahm Rule'!$A:$B,2,TRUE),"")</f>
        <v/>
      </c>
      <c r="J1144" s="159">
        <f>IFERROR((B1144/B1131)^4-1-D1144/100,"")</f>
        <v/>
      </c>
    </row>
    <row r="1145">
      <c r="A1145" s="10" t="n">
        <v>43434</v>
      </c>
      <c r="B1145" s="13">
        <f>IF(VLOOKUP(A1145,SP500相关数据!$B$11:$C$24727,2,TRUE)&lt;&gt;"",VLOOKUP(A1145,SP500相关数据!$B$11:$C$24727,2,TRUE),IF(VLOOKUP(A1145-1,SP500相关数据!$B$11:$C$24727,2,TRUE)&lt;&gt;"",VLOOKUP(A1145-1,SP500相关数据!$B$11:$C$24727,2,TRUE),VLOOKUP(A1145-2,SP500相关数据!$B$11:$C$24727,2,TRUE)))</f>
        <v/>
      </c>
      <c r="C1145" s="13">
        <f>IFERROR(IF(VLOOKUP(A1145,SP500相关数据!$B$11:$E$24727,4,TRUE)&lt;&gt;"",VLOOKUP(A1145,SP500相关数据!$B$11:$E$24727,4,TRUE),IF(VLOOKUP(A1145-1,SP500相关数据!$B$11:$E$24727,4,TRUE)&lt;&gt;"",VLOOKUP(A1145-1,SP500相关数据!$B$11:$E$24727,4,TRUE),VLOOKUP(A1145-2,SP500相关数据!$B$11:$E$24727,4,TRUE))),"")</f>
        <v/>
      </c>
      <c r="D1145" s="13">
        <f>IF(VLOOKUP(A1145,高收益利差!$A:$B,2,TRUE)&lt;&gt;"",VLOOKUP(A1145,高收益利差!$A:$B,2,TRUE),IF(VLOOKUP(A1145-1,高收益利差!$A:$B,2,TRUE)&lt;&gt;"",VLOOKUP(A1145-1,高收益利差!$A:$B,2,TRUE),VLOOKUP(A1145-2,高收益利差!$A:$B,2,TRUE)))</f>
        <v/>
      </c>
      <c r="E1145" s="13">
        <f>IFERROR(VLOOKUP(A1145,'10Y2Y'!$A:$B,2,TRUE),"")</f>
        <v/>
      </c>
      <c r="F1145">
        <f>IFERROR(D1145-D1132,"")</f>
        <v/>
      </c>
      <c r="G1145">
        <f>IFERROR(B1145/AVERAGE(B1106:B1145)-1,"")</f>
        <v/>
      </c>
      <c r="H1145">
        <f>IF(B1145="","",IFERROR(AVERAGE(B1106:B1145)/AVERAGE(B1093:B1132)-1,""))</f>
        <v/>
      </c>
      <c r="I1145">
        <f>IFERROR(VLOOKUP(A1145,'Sahm Rule'!$A:$B,2,TRUE),"")</f>
        <v/>
      </c>
      <c r="J1145" s="159">
        <f>IFERROR((B1145/B1132)^4-1-D1145/100,"")</f>
        <v/>
      </c>
    </row>
    <row r="1146">
      <c r="A1146" s="10" t="n">
        <v>43441</v>
      </c>
      <c r="B1146" s="13">
        <f>IF(VLOOKUP(A1146,SP500相关数据!$B$11:$C$24727,2,TRUE)&lt;&gt;"",VLOOKUP(A1146,SP500相关数据!$B$11:$C$24727,2,TRUE),IF(VLOOKUP(A1146-1,SP500相关数据!$B$11:$C$24727,2,TRUE)&lt;&gt;"",VLOOKUP(A1146-1,SP500相关数据!$B$11:$C$24727,2,TRUE),VLOOKUP(A1146-2,SP500相关数据!$B$11:$C$24727,2,TRUE)))</f>
        <v/>
      </c>
      <c r="C1146" s="13">
        <f>IFERROR(IF(VLOOKUP(A1146,SP500相关数据!$B$11:$E$24727,4,TRUE)&lt;&gt;"",VLOOKUP(A1146,SP500相关数据!$B$11:$E$24727,4,TRUE),IF(VLOOKUP(A1146-1,SP500相关数据!$B$11:$E$24727,4,TRUE)&lt;&gt;"",VLOOKUP(A1146-1,SP500相关数据!$B$11:$E$24727,4,TRUE),VLOOKUP(A1146-2,SP500相关数据!$B$11:$E$24727,4,TRUE))),"")</f>
        <v/>
      </c>
      <c r="D1146" s="13">
        <f>IF(VLOOKUP(A1146,高收益利差!$A:$B,2,TRUE)&lt;&gt;"",VLOOKUP(A1146,高收益利差!$A:$B,2,TRUE),IF(VLOOKUP(A1146-1,高收益利差!$A:$B,2,TRUE)&lt;&gt;"",VLOOKUP(A1146-1,高收益利差!$A:$B,2,TRUE),VLOOKUP(A1146-2,高收益利差!$A:$B,2,TRUE)))</f>
        <v/>
      </c>
      <c r="E1146" s="13">
        <f>IFERROR(VLOOKUP(A1146,'10Y2Y'!$A:$B,2,TRUE),"")</f>
        <v/>
      </c>
      <c r="F1146">
        <f>IFERROR(D1146-D1133,"")</f>
        <v/>
      </c>
      <c r="G1146">
        <f>IFERROR(B1146/AVERAGE(B1107:B1146)-1,"")</f>
        <v/>
      </c>
      <c r="H1146">
        <f>IF(B1146="","",IFERROR(AVERAGE(B1107:B1146)/AVERAGE(B1094:B1133)-1,""))</f>
        <v/>
      </c>
      <c r="I1146">
        <f>IFERROR(VLOOKUP(A1146,'Sahm Rule'!$A:$B,2,TRUE),"")</f>
        <v/>
      </c>
      <c r="J1146" s="159">
        <f>IFERROR((B1146/B1133)^4-1-D1146/100,"")</f>
        <v/>
      </c>
    </row>
    <row r="1147">
      <c r="A1147" s="10" t="n">
        <v>43448</v>
      </c>
      <c r="B1147" s="13">
        <f>IF(VLOOKUP(A1147,SP500相关数据!$B$11:$C$24727,2,TRUE)&lt;&gt;"",VLOOKUP(A1147,SP500相关数据!$B$11:$C$24727,2,TRUE),IF(VLOOKUP(A1147-1,SP500相关数据!$B$11:$C$24727,2,TRUE)&lt;&gt;"",VLOOKUP(A1147-1,SP500相关数据!$B$11:$C$24727,2,TRUE),VLOOKUP(A1147-2,SP500相关数据!$B$11:$C$24727,2,TRUE)))</f>
        <v/>
      </c>
      <c r="C1147" s="13">
        <f>IFERROR(IF(VLOOKUP(A1147,SP500相关数据!$B$11:$E$24727,4,TRUE)&lt;&gt;"",VLOOKUP(A1147,SP500相关数据!$B$11:$E$24727,4,TRUE),IF(VLOOKUP(A1147-1,SP500相关数据!$B$11:$E$24727,4,TRUE)&lt;&gt;"",VLOOKUP(A1147-1,SP500相关数据!$B$11:$E$24727,4,TRUE),VLOOKUP(A1147-2,SP500相关数据!$B$11:$E$24727,4,TRUE))),"")</f>
        <v/>
      </c>
      <c r="D1147" s="13">
        <f>IF(VLOOKUP(A1147,高收益利差!$A:$B,2,TRUE)&lt;&gt;"",VLOOKUP(A1147,高收益利差!$A:$B,2,TRUE),IF(VLOOKUP(A1147-1,高收益利差!$A:$B,2,TRUE)&lt;&gt;"",VLOOKUP(A1147-1,高收益利差!$A:$B,2,TRUE),VLOOKUP(A1147-2,高收益利差!$A:$B,2,TRUE)))</f>
        <v/>
      </c>
      <c r="E1147" s="13">
        <f>IFERROR(VLOOKUP(A1147,'10Y2Y'!$A:$B,2,TRUE),"")</f>
        <v/>
      </c>
      <c r="F1147">
        <f>IFERROR(D1147-D1134,"")</f>
        <v/>
      </c>
      <c r="G1147">
        <f>IFERROR(B1147/AVERAGE(B1108:B1147)-1,"")</f>
        <v/>
      </c>
      <c r="H1147">
        <f>IF(B1147="","",IFERROR(AVERAGE(B1108:B1147)/AVERAGE(B1095:B1134)-1,""))</f>
        <v/>
      </c>
      <c r="I1147">
        <f>IFERROR(VLOOKUP(A1147,'Sahm Rule'!$A:$B,2,TRUE),"")</f>
        <v/>
      </c>
      <c r="J1147" s="159">
        <f>IFERROR((B1147/B1134)^4-1-D1147/100,"")</f>
        <v/>
      </c>
    </row>
    <row r="1148">
      <c r="A1148" s="10" t="n">
        <v>43455</v>
      </c>
      <c r="B1148" s="13">
        <f>IF(VLOOKUP(A1148,SP500相关数据!$B$11:$C$24727,2,TRUE)&lt;&gt;"",VLOOKUP(A1148,SP500相关数据!$B$11:$C$24727,2,TRUE),IF(VLOOKUP(A1148-1,SP500相关数据!$B$11:$C$24727,2,TRUE)&lt;&gt;"",VLOOKUP(A1148-1,SP500相关数据!$B$11:$C$24727,2,TRUE),VLOOKUP(A1148-2,SP500相关数据!$B$11:$C$24727,2,TRUE)))</f>
        <v/>
      </c>
      <c r="C1148" s="13">
        <f>IFERROR(IF(VLOOKUP(A1148,SP500相关数据!$B$11:$E$24727,4,TRUE)&lt;&gt;"",VLOOKUP(A1148,SP500相关数据!$B$11:$E$24727,4,TRUE),IF(VLOOKUP(A1148-1,SP500相关数据!$B$11:$E$24727,4,TRUE)&lt;&gt;"",VLOOKUP(A1148-1,SP500相关数据!$B$11:$E$24727,4,TRUE),VLOOKUP(A1148-2,SP500相关数据!$B$11:$E$24727,4,TRUE))),"")</f>
        <v/>
      </c>
      <c r="D1148" s="13">
        <f>IF(VLOOKUP(A1148,高收益利差!$A:$B,2,TRUE)&lt;&gt;"",VLOOKUP(A1148,高收益利差!$A:$B,2,TRUE),IF(VLOOKUP(A1148-1,高收益利差!$A:$B,2,TRUE)&lt;&gt;"",VLOOKUP(A1148-1,高收益利差!$A:$B,2,TRUE),VLOOKUP(A1148-2,高收益利差!$A:$B,2,TRUE)))</f>
        <v/>
      </c>
      <c r="E1148" s="13">
        <f>IFERROR(VLOOKUP(A1148,'10Y2Y'!$A:$B,2,TRUE),"")</f>
        <v/>
      </c>
      <c r="F1148">
        <f>IFERROR(D1148-D1135,"")</f>
        <v/>
      </c>
      <c r="G1148">
        <f>IFERROR(B1148/AVERAGE(B1109:B1148)-1,"")</f>
        <v/>
      </c>
      <c r="H1148">
        <f>IF(B1148="","",IFERROR(AVERAGE(B1109:B1148)/AVERAGE(B1096:B1135)-1,""))</f>
        <v/>
      </c>
      <c r="I1148">
        <f>IFERROR(VLOOKUP(A1148,'Sahm Rule'!$A:$B,2,TRUE),"")</f>
        <v/>
      </c>
      <c r="J1148" s="159">
        <f>IFERROR((B1148/B1135)^4-1-D1148/100,"")</f>
        <v/>
      </c>
    </row>
    <row r="1149">
      <c r="A1149" s="10" t="n">
        <v>43462</v>
      </c>
      <c r="B1149" s="13">
        <f>IF(VLOOKUP(A1149,SP500相关数据!$B$11:$C$24727,2,TRUE)&lt;&gt;"",VLOOKUP(A1149,SP500相关数据!$B$11:$C$24727,2,TRUE),IF(VLOOKUP(A1149-1,SP500相关数据!$B$11:$C$24727,2,TRUE)&lt;&gt;"",VLOOKUP(A1149-1,SP500相关数据!$B$11:$C$24727,2,TRUE),VLOOKUP(A1149-2,SP500相关数据!$B$11:$C$24727,2,TRUE)))</f>
        <v/>
      </c>
      <c r="C1149" s="13">
        <f>IFERROR(IF(VLOOKUP(A1149,SP500相关数据!$B$11:$E$24727,4,TRUE)&lt;&gt;"",VLOOKUP(A1149,SP500相关数据!$B$11:$E$24727,4,TRUE),IF(VLOOKUP(A1149-1,SP500相关数据!$B$11:$E$24727,4,TRUE)&lt;&gt;"",VLOOKUP(A1149-1,SP500相关数据!$B$11:$E$24727,4,TRUE),VLOOKUP(A1149-2,SP500相关数据!$B$11:$E$24727,4,TRUE))),"")</f>
        <v/>
      </c>
      <c r="D1149" s="13">
        <f>IF(VLOOKUP(A1149,高收益利差!$A:$B,2,TRUE)&lt;&gt;"",VLOOKUP(A1149,高收益利差!$A:$B,2,TRUE),IF(VLOOKUP(A1149-1,高收益利差!$A:$B,2,TRUE)&lt;&gt;"",VLOOKUP(A1149-1,高收益利差!$A:$B,2,TRUE),VLOOKUP(A1149-2,高收益利差!$A:$B,2,TRUE)))</f>
        <v/>
      </c>
      <c r="E1149" s="13">
        <f>IFERROR(VLOOKUP(A1149,'10Y2Y'!$A:$B,2,TRUE),"")</f>
        <v/>
      </c>
      <c r="F1149">
        <f>IFERROR(D1149-D1136,"")</f>
        <v/>
      </c>
      <c r="G1149">
        <f>IFERROR(B1149/AVERAGE(B1110:B1149)-1,"")</f>
        <v/>
      </c>
      <c r="H1149">
        <f>IF(B1149="","",IFERROR(AVERAGE(B1110:B1149)/AVERAGE(B1097:B1136)-1,""))</f>
        <v/>
      </c>
      <c r="I1149">
        <f>IFERROR(VLOOKUP(A1149,'Sahm Rule'!$A:$B,2,TRUE),"")</f>
        <v/>
      </c>
      <c r="J1149" s="159">
        <f>IFERROR((B1149/B1136)^4-1-D1149/100,"")</f>
        <v/>
      </c>
    </row>
    <row r="1150">
      <c r="A1150" s="10" t="n">
        <v>43469</v>
      </c>
      <c r="B1150" s="13">
        <f>IF(VLOOKUP(A1150,SP500相关数据!$B$11:$C$24727,2,TRUE)&lt;&gt;"",VLOOKUP(A1150,SP500相关数据!$B$11:$C$24727,2,TRUE),IF(VLOOKUP(A1150-1,SP500相关数据!$B$11:$C$24727,2,TRUE)&lt;&gt;"",VLOOKUP(A1150-1,SP500相关数据!$B$11:$C$24727,2,TRUE),VLOOKUP(A1150-2,SP500相关数据!$B$11:$C$24727,2,TRUE)))</f>
        <v/>
      </c>
      <c r="C1150" s="13">
        <f>IFERROR(IF(VLOOKUP(A1150,SP500相关数据!$B$11:$E$24727,4,TRUE)&lt;&gt;"",VLOOKUP(A1150,SP500相关数据!$B$11:$E$24727,4,TRUE),IF(VLOOKUP(A1150-1,SP500相关数据!$B$11:$E$24727,4,TRUE)&lt;&gt;"",VLOOKUP(A1150-1,SP500相关数据!$B$11:$E$24727,4,TRUE),VLOOKUP(A1150-2,SP500相关数据!$B$11:$E$24727,4,TRUE))),"")</f>
        <v/>
      </c>
      <c r="D1150" s="13">
        <f>IF(VLOOKUP(A1150,高收益利差!$A:$B,2,TRUE)&lt;&gt;"",VLOOKUP(A1150,高收益利差!$A:$B,2,TRUE),IF(VLOOKUP(A1150-1,高收益利差!$A:$B,2,TRUE)&lt;&gt;"",VLOOKUP(A1150-1,高收益利差!$A:$B,2,TRUE),VLOOKUP(A1150-2,高收益利差!$A:$B,2,TRUE)))</f>
        <v/>
      </c>
      <c r="E1150" s="13">
        <f>IFERROR(VLOOKUP(A1150,'10Y2Y'!$A:$B,2,TRUE),"")</f>
        <v/>
      </c>
      <c r="F1150">
        <f>IFERROR(D1150-D1137,"")</f>
        <v/>
      </c>
      <c r="G1150">
        <f>IFERROR(B1150/AVERAGE(B1111:B1150)-1,"")</f>
        <v/>
      </c>
      <c r="H1150">
        <f>IF(B1150="","",IFERROR(AVERAGE(B1111:B1150)/AVERAGE(B1098:B1137)-1,""))</f>
        <v/>
      </c>
      <c r="I1150">
        <f>IFERROR(VLOOKUP(A1150,'Sahm Rule'!$A:$B,2,TRUE),"")</f>
        <v/>
      </c>
      <c r="J1150" s="159">
        <f>IFERROR((B1150/B1137)^4-1-D1150/100,"")</f>
        <v/>
      </c>
    </row>
    <row r="1151">
      <c r="A1151" s="10" t="n">
        <v>43476</v>
      </c>
      <c r="B1151" s="13">
        <f>IF(VLOOKUP(A1151,SP500相关数据!$B$11:$C$24727,2,TRUE)&lt;&gt;"",VLOOKUP(A1151,SP500相关数据!$B$11:$C$24727,2,TRUE),IF(VLOOKUP(A1151-1,SP500相关数据!$B$11:$C$24727,2,TRUE)&lt;&gt;"",VLOOKUP(A1151-1,SP500相关数据!$B$11:$C$24727,2,TRUE),VLOOKUP(A1151-2,SP500相关数据!$B$11:$C$24727,2,TRUE)))</f>
        <v/>
      </c>
      <c r="C1151" s="13">
        <f>IFERROR(IF(VLOOKUP(A1151,SP500相关数据!$B$11:$E$24727,4,TRUE)&lt;&gt;"",VLOOKUP(A1151,SP500相关数据!$B$11:$E$24727,4,TRUE),IF(VLOOKUP(A1151-1,SP500相关数据!$B$11:$E$24727,4,TRUE)&lt;&gt;"",VLOOKUP(A1151-1,SP500相关数据!$B$11:$E$24727,4,TRUE),VLOOKUP(A1151-2,SP500相关数据!$B$11:$E$24727,4,TRUE))),"")</f>
        <v/>
      </c>
      <c r="D1151" s="13">
        <f>IF(VLOOKUP(A1151,高收益利差!$A:$B,2,TRUE)&lt;&gt;"",VLOOKUP(A1151,高收益利差!$A:$B,2,TRUE),IF(VLOOKUP(A1151-1,高收益利差!$A:$B,2,TRUE)&lt;&gt;"",VLOOKUP(A1151-1,高收益利差!$A:$B,2,TRUE),VLOOKUP(A1151-2,高收益利差!$A:$B,2,TRUE)))</f>
        <v/>
      </c>
      <c r="E1151" s="13">
        <f>IFERROR(VLOOKUP(A1151,'10Y2Y'!$A:$B,2,TRUE),"")</f>
        <v/>
      </c>
      <c r="F1151">
        <f>IFERROR(D1151-D1138,"")</f>
        <v/>
      </c>
      <c r="G1151">
        <f>IFERROR(B1151/AVERAGE(B1112:B1151)-1,"")</f>
        <v/>
      </c>
      <c r="H1151">
        <f>IF(B1151="","",IFERROR(AVERAGE(B1112:B1151)/AVERAGE(B1099:B1138)-1,""))</f>
        <v/>
      </c>
      <c r="I1151">
        <f>IFERROR(VLOOKUP(A1151,'Sahm Rule'!$A:$B,2,TRUE),"")</f>
        <v/>
      </c>
      <c r="J1151" s="159">
        <f>IFERROR((B1151/B1138)^4-1-D1151/100,"")</f>
        <v/>
      </c>
    </row>
    <row r="1152">
      <c r="A1152" s="10" t="n">
        <v>43483</v>
      </c>
      <c r="B1152" s="13">
        <f>IF(VLOOKUP(A1152,SP500相关数据!$B$11:$C$24727,2,TRUE)&lt;&gt;"",VLOOKUP(A1152,SP500相关数据!$B$11:$C$24727,2,TRUE),IF(VLOOKUP(A1152-1,SP500相关数据!$B$11:$C$24727,2,TRUE)&lt;&gt;"",VLOOKUP(A1152-1,SP500相关数据!$B$11:$C$24727,2,TRUE),VLOOKUP(A1152-2,SP500相关数据!$B$11:$C$24727,2,TRUE)))</f>
        <v/>
      </c>
      <c r="C1152" s="13">
        <f>IFERROR(IF(VLOOKUP(A1152,SP500相关数据!$B$11:$E$24727,4,TRUE)&lt;&gt;"",VLOOKUP(A1152,SP500相关数据!$B$11:$E$24727,4,TRUE),IF(VLOOKUP(A1152-1,SP500相关数据!$B$11:$E$24727,4,TRUE)&lt;&gt;"",VLOOKUP(A1152-1,SP500相关数据!$B$11:$E$24727,4,TRUE),VLOOKUP(A1152-2,SP500相关数据!$B$11:$E$24727,4,TRUE))),"")</f>
        <v/>
      </c>
      <c r="D1152" s="13">
        <f>IF(VLOOKUP(A1152,高收益利差!$A:$B,2,TRUE)&lt;&gt;"",VLOOKUP(A1152,高收益利差!$A:$B,2,TRUE),IF(VLOOKUP(A1152-1,高收益利差!$A:$B,2,TRUE)&lt;&gt;"",VLOOKUP(A1152-1,高收益利差!$A:$B,2,TRUE),VLOOKUP(A1152-2,高收益利差!$A:$B,2,TRUE)))</f>
        <v/>
      </c>
      <c r="E1152" s="13">
        <f>IFERROR(VLOOKUP(A1152,'10Y2Y'!$A:$B,2,TRUE),"")</f>
        <v/>
      </c>
      <c r="F1152">
        <f>IFERROR(D1152-D1139,"")</f>
        <v/>
      </c>
      <c r="G1152">
        <f>IFERROR(B1152/AVERAGE(B1113:B1152)-1,"")</f>
        <v/>
      </c>
      <c r="H1152">
        <f>IF(B1152="","",IFERROR(AVERAGE(B1113:B1152)/AVERAGE(B1100:B1139)-1,""))</f>
        <v/>
      </c>
      <c r="I1152">
        <f>IFERROR(VLOOKUP(A1152,'Sahm Rule'!$A:$B,2,TRUE),"")</f>
        <v/>
      </c>
      <c r="J1152" s="159">
        <f>IFERROR((B1152/B1139)^4-1-D1152/100,"")</f>
        <v/>
      </c>
    </row>
    <row r="1153">
      <c r="A1153" s="10" t="n">
        <v>43490</v>
      </c>
      <c r="B1153" s="13">
        <f>IF(VLOOKUP(A1153,SP500相关数据!$B$11:$C$24727,2,TRUE)&lt;&gt;"",VLOOKUP(A1153,SP500相关数据!$B$11:$C$24727,2,TRUE),IF(VLOOKUP(A1153-1,SP500相关数据!$B$11:$C$24727,2,TRUE)&lt;&gt;"",VLOOKUP(A1153-1,SP500相关数据!$B$11:$C$24727,2,TRUE),VLOOKUP(A1153-2,SP500相关数据!$B$11:$C$24727,2,TRUE)))</f>
        <v/>
      </c>
      <c r="C1153" s="13">
        <f>IFERROR(IF(VLOOKUP(A1153,SP500相关数据!$B$11:$E$24727,4,TRUE)&lt;&gt;"",VLOOKUP(A1153,SP500相关数据!$B$11:$E$24727,4,TRUE),IF(VLOOKUP(A1153-1,SP500相关数据!$B$11:$E$24727,4,TRUE)&lt;&gt;"",VLOOKUP(A1153-1,SP500相关数据!$B$11:$E$24727,4,TRUE),VLOOKUP(A1153-2,SP500相关数据!$B$11:$E$24727,4,TRUE))),"")</f>
        <v/>
      </c>
      <c r="D1153" s="13">
        <f>IF(VLOOKUP(A1153,高收益利差!$A:$B,2,TRUE)&lt;&gt;"",VLOOKUP(A1153,高收益利差!$A:$B,2,TRUE),IF(VLOOKUP(A1153-1,高收益利差!$A:$B,2,TRUE)&lt;&gt;"",VLOOKUP(A1153-1,高收益利差!$A:$B,2,TRUE),VLOOKUP(A1153-2,高收益利差!$A:$B,2,TRUE)))</f>
        <v/>
      </c>
      <c r="E1153" s="13">
        <f>IFERROR(VLOOKUP(A1153,'10Y2Y'!$A:$B,2,TRUE),"")</f>
        <v/>
      </c>
      <c r="F1153">
        <f>IFERROR(D1153-D1140,"")</f>
        <v/>
      </c>
      <c r="G1153">
        <f>IFERROR(B1153/AVERAGE(B1114:B1153)-1,"")</f>
        <v/>
      </c>
      <c r="H1153">
        <f>IF(B1153="","",IFERROR(AVERAGE(B1114:B1153)/AVERAGE(B1101:B1140)-1,""))</f>
        <v/>
      </c>
      <c r="I1153">
        <f>IFERROR(VLOOKUP(A1153,'Sahm Rule'!$A:$B,2,TRUE),"")</f>
        <v/>
      </c>
      <c r="J1153" s="159">
        <f>IFERROR((B1153/B1140)^4-1-D1153/100,"")</f>
        <v/>
      </c>
    </row>
    <row r="1154">
      <c r="A1154" s="10" t="n">
        <v>43497</v>
      </c>
      <c r="B1154" s="13">
        <f>IF(VLOOKUP(A1154,SP500相关数据!$B$11:$C$24727,2,TRUE)&lt;&gt;"",VLOOKUP(A1154,SP500相关数据!$B$11:$C$24727,2,TRUE),IF(VLOOKUP(A1154-1,SP500相关数据!$B$11:$C$24727,2,TRUE)&lt;&gt;"",VLOOKUP(A1154-1,SP500相关数据!$B$11:$C$24727,2,TRUE),VLOOKUP(A1154-2,SP500相关数据!$B$11:$C$24727,2,TRUE)))</f>
        <v/>
      </c>
      <c r="C1154" s="13">
        <f>IFERROR(IF(VLOOKUP(A1154,SP500相关数据!$B$11:$E$24727,4,TRUE)&lt;&gt;"",VLOOKUP(A1154,SP500相关数据!$B$11:$E$24727,4,TRUE),IF(VLOOKUP(A1154-1,SP500相关数据!$B$11:$E$24727,4,TRUE)&lt;&gt;"",VLOOKUP(A1154-1,SP500相关数据!$B$11:$E$24727,4,TRUE),VLOOKUP(A1154-2,SP500相关数据!$B$11:$E$24727,4,TRUE))),"")</f>
        <v/>
      </c>
      <c r="D1154" s="13">
        <f>IF(VLOOKUP(A1154,高收益利差!$A:$B,2,TRUE)&lt;&gt;"",VLOOKUP(A1154,高收益利差!$A:$B,2,TRUE),IF(VLOOKUP(A1154-1,高收益利差!$A:$B,2,TRUE)&lt;&gt;"",VLOOKUP(A1154-1,高收益利差!$A:$B,2,TRUE),VLOOKUP(A1154-2,高收益利差!$A:$B,2,TRUE)))</f>
        <v/>
      </c>
      <c r="E1154" s="13">
        <f>IFERROR(VLOOKUP(A1154,'10Y2Y'!$A:$B,2,TRUE),"")</f>
        <v/>
      </c>
      <c r="F1154">
        <f>IFERROR(D1154-D1141,"")</f>
        <v/>
      </c>
      <c r="G1154">
        <f>IFERROR(B1154/AVERAGE(B1115:B1154)-1,"")</f>
        <v/>
      </c>
      <c r="H1154">
        <f>IF(B1154="","",IFERROR(AVERAGE(B1115:B1154)/AVERAGE(B1102:B1141)-1,""))</f>
        <v/>
      </c>
      <c r="I1154">
        <f>IFERROR(VLOOKUP(A1154,'Sahm Rule'!$A:$B,2,TRUE),"")</f>
        <v/>
      </c>
      <c r="J1154" s="159">
        <f>IFERROR((B1154/B1141)^4-1-D1154/100,"")</f>
        <v/>
      </c>
    </row>
    <row r="1155">
      <c r="A1155" s="10" t="n">
        <v>43504</v>
      </c>
      <c r="B1155" s="13">
        <f>IF(VLOOKUP(A1155,SP500相关数据!$B$11:$C$24727,2,TRUE)&lt;&gt;"",VLOOKUP(A1155,SP500相关数据!$B$11:$C$24727,2,TRUE),IF(VLOOKUP(A1155-1,SP500相关数据!$B$11:$C$24727,2,TRUE)&lt;&gt;"",VLOOKUP(A1155-1,SP500相关数据!$B$11:$C$24727,2,TRUE),VLOOKUP(A1155-2,SP500相关数据!$B$11:$C$24727,2,TRUE)))</f>
        <v/>
      </c>
      <c r="C1155" s="13">
        <f>IFERROR(IF(VLOOKUP(A1155,SP500相关数据!$B$11:$E$24727,4,TRUE)&lt;&gt;"",VLOOKUP(A1155,SP500相关数据!$B$11:$E$24727,4,TRUE),IF(VLOOKUP(A1155-1,SP500相关数据!$B$11:$E$24727,4,TRUE)&lt;&gt;"",VLOOKUP(A1155-1,SP500相关数据!$B$11:$E$24727,4,TRUE),VLOOKUP(A1155-2,SP500相关数据!$B$11:$E$24727,4,TRUE))),"")</f>
        <v/>
      </c>
      <c r="D1155" s="13">
        <f>IF(VLOOKUP(A1155,高收益利差!$A:$B,2,TRUE)&lt;&gt;"",VLOOKUP(A1155,高收益利差!$A:$B,2,TRUE),IF(VLOOKUP(A1155-1,高收益利差!$A:$B,2,TRUE)&lt;&gt;"",VLOOKUP(A1155-1,高收益利差!$A:$B,2,TRUE),VLOOKUP(A1155-2,高收益利差!$A:$B,2,TRUE)))</f>
        <v/>
      </c>
      <c r="E1155" s="13">
        <f>IFERROR(VLOOKUP(A1155,'10Y2Y'!$A:$B,2,TRUE),"")</f>
        <v/>
      </c>
      <c r="F1155">
        <f>IFERROR(D1155-D1142,"")</f>
        <v/>
      </c>
      <c r="G1155">
        <f>IFERROR(B1155/AVERAGE(B1116:B1155)-1,"")</f>
        <v/>
      </c>
      <c r="H1155">
        <f>IF(B1155="","",IFERROR(AVERAGE(B1116:B1155)/AVERAGE(B1103:B1142)-1,""))</f>
        <v/>
      </c>
      <c r="I1155">
        <f>IFERROR(VLOOKUP(A1155,'Sahm Rule'!$A:$B,2,TRUE),"")</f>
        <v/>
      </c>
      <c r="J1155" s="159">
        <f>IFERROR((B1155/B1142)^4-1-D1155/100,"")</f>
        <v/>
      </c>
    </row>
    <row r="1156">
      <c r="A1156" s="10" t="n">
        <v>43511</v>
      </c>
      <c r="B1156" s="13">
        <f>IF(VLOOKUP(A1156,SP500相关数据!$B$11:$C$24727,2,TRUE)&lt;&gt;"",VLOOKUP(A1156,SP500相关数据!$B$11:$C$24727,2,TRUE),IF(VLOOKUP(A1156-1,SP500相关数据!$B$11:$C$24727,2,TRUE)&lt;&gt;"",VLOOKUP(A1156-1,SP500相关数据!$B$11:$C$24727,2,TRUE),VLOOKUP(A1156-2,SP500相关数据!$B$11:$C$24727,2,TRUE)))</f>
        <v/>
      </c>
      <c r="C1156" s="13">
        <f>IFERROR(IF(VLOOKUP(A1156,SP500相关数据!$B$11:$E$24727,4,TRUE)&lt;&gt;"",VLOOKUP(A1156,SP500相关数据!$B$11:$E$24727,4,TRUE),IF(VLOOKUP(A1156-1,SP500相关数据!$B$11:$E$24727,4,TRUE)&lt;&gt;"",VLOOKUP(A1156-1,SP500相关数据!$B$11:$E$24727,4,TRUE),VLOOKUP(A1156-2,SP500相关数据!$B$11:$E$24727,4,TRUE))),"")</f>
        <v/>
      </c>
      <c r="D1156" s="13">
        <f>IF(VLOOKUP(A1156,高收益利差!$A:$B,2,TRUE)&lt;&gt;"",VLOOKUP(A1156,高收益利差!$A:$B,2,TRUE),IF(VLOOKUP(A1156-1,高收益利差!$A:$B,2,TRUE)&lt;&gt;"",VLOOKUP(A1156-1,高收益利差!$A:$B,2,TRUE),VLOOKUP(A1156-2,高收益利差!$A:$B,2,TRUE)))</f>
        <v/>
      </c>
      <c r="E1156" s="13">
        <f>IFERROR(VLOOKUP(A1156,'10Y2Y'!$A:$B,2,TRUE),"")</f>
        <v/>
      </c>
      <c r="F1156">
        <f>IFERROR(D1156-D1143,"")</f>
        <v/>
      </c>
      <c r="G1156">
        <f>IFERROR(B1156/AVERAGE(B1117:B1156)-1,"")</f>
        <v/>
      </c>
      <c r="H1156">
        <f>IF(B1156="","",IFERROR(AVERAGE(B1117:B1156)/AVERAGE(B1104:B1143)-1,""))</f>
        <v/>
      </c>
      <c r="I1156">
        <f>IFERROR(VLOOKUP(A1156,'Sahm Rule'!$A:$B,2,TRUE),"")</f>
        <v/>
      </c>
      <c r="J1156" s="159">
        <f>IFERROR((B1156/B1143)^4-1-D1156/100,"")</f>
        <v/>
      </c>
    </row>
    <row r="1157">
      <c r="A1157" s="10" t="n">
        <v>43518</v>
      </c>
      <c r="B1157" s="13">
        <f>IF(VLOOKUP(A1157,SP500相关数据!$B$11:$C$24727,2,TRUE)&lt;&gt;"",VLOOKUP(A1157,SP500相关数据!$B$11:$C$24727,2,TRUE),IF(VLOOKUP(A1157-1,SP500相关数据!$B$11:$C$24727,2,TRUE)&lt;&gt;"",VLOOKUP(A1157-1,SP500相关数据!$B$11:$C$24727,2,TRUE),VLOOKUP(A1157-2,SP500相关数据!$B$11:$C$24727,2,TRUE)))</f>
        <v/>
      </c>
      <c r="C1157" s="13">
        <f>IFERROR(IF(VLOOKUP(A1157,SP500相关数据!$B$11:$E$24727,4,TRUE)&lt;&gt;"",VLOOKUP(A1157,SP500相关数据!$B$11:$E$24727,4,TRUE),IF(VLOOKUP(A1157-1,SP500相关数据!$B$11:$E$24727,4,TRUE)&lt;&gt;"",VLOOKUP(A1157-1,SP500相关数据!$B$11:$E$24727,4,TRUE),VLOOKUP(A1157-2,SP500相关数据!$B$11:$E$24727,4,TRUE))),"")</f>
        <v/>
      </c>
      <c r="D1157" s="13">
        <f>IF(VLOOKUP(A1157,高收益利差!$A:$B,2,TRUE)&lt;&gt;"",VLOOKUP(A1157,高收益利差!$A:$B,2,TRUE),IF(VLOOKUP(A1157-1,高收益利差!$A:$B,2,TRUE)&lt;&gt;"",VLOOKUP(A1157-1,高收益利差!$A:$B,2,TRUE),VLOOKUP(A1157-2,高收益利差!$A:$B,2,TRUE)))</f>
        <v/>
      </c>
      <c r="E1157" s="13">
        <f>IFERROR(VLOOKUP(A1157,'10Y2Y'!$A:$B,2,TRUE),"")</f>
        <v/>
      </c>
      <c r="F1157">
        <f>IFERROR(D1157-D1144,"")</f>
        <v/>
      </c>
      <c r="G1157">
        <f>IFERROR(B1157/AVERAGE(B1118:B1157)-1,"")</f>
        <v/>
      </c>
      <c r="H1157">
        <f>IF(B1157="","",IFERROR(AVERAGE(B1118:B1157)/AVERAGE(B1105:B1144)-1,""))</f>
        <v/>
      </c>
      <c r="I1157">
        <f>IFERROR(VLOOKUP(A1157,'Sahm Rule'!$A:$B,2,TRUE),"")</f>
        <v/>
      </c>
      <c r="J1157" s="159">
        <f>IFERROR((B1157/B1144)^4-1-D1157/100,"")</f>
        <v/>
      </c>
    </row>
    <row r="1158">
      <c r="A1158" s="10" t="n">
        <v>43525</v>
      </c>
      <c r="B1158" s="13">
        <f>IF(VLOOKUP(A1158,SP500相关数据!$B$11:$C$24727,2,TRUE)&lt;&gt;"",VLOOKUP(A1158,SP500相关数据!$B$11:$C$24727,2,TRUE),IF(VLOOKUP(A1158-1,SP500相关数据!$B$11:$C$24727,2,TRUE)&lt;&gt;"",VLOOKUP(A1158-1,SP500相关数据!$B$11:$C$24727,2,TRUE),VLOOKUP(A1158-2,SP500相关数据!$B$11:$C$24727,2,TRUE)))</f>
        <v/>
      </c>
      <c r="C1158" s="13">
        <f>IFERROR(IF(VLOOKUP(A1158,SP500相关数据!$B$11:$E$24727,4,TRUE)&lt;&gt;"",VLOOKUP(A1158,SP500相关数据!$B$11:$E$24727,4,TRUE),IF(VLOOKUP(A1158-1,SP500相关数据!$B$11:$E$24727,4,TRUE)&lt;&gt;"",VLOOKUP(A1158-1,SP500相关数据!$B$11:$E$24727,4,TRUE),VLOOKUP(A1158-2,SP500相关数据!$B$11:$E$24727,4,TRUE))),"")</f>
        <v/>
      </c>
      <c r="D1158" s="13">
        <f>IF(VLOOKUP(A1158,高收益利差!$A:$B,2,TRUE)&lt;&gt;"",VLOOKUP(A1158,高收益利差!$A:$B,2,TRUE),IF(VLOOKUP(A1158-1,高收益利差!$A:$B,2,TRUE)&lt;&gt;"",VLOOKUP(A1158-1,高收益利差!$A:$B,2,TRUE),VLOOKUP(A1158-2,高收益利差!$A:$B,2,TRUE)))</f>
        <v/>
      </c>
      <c r="E1158" s="13">
        <f>IFERROR(VLOOKUP(A1158,'10Y2Y'!$A:$B,2,TRUE),"")</f>
        <v/>
      </c>
      <c r="F1158">
        <f>IFERROR(D1158-D1145,"")</f>
        <v/>
      </c>
      <c r="G1158">
        <f>IFERROR(B1158/AVERAGE(B1119:B1158)-1,"")</f>
        <v/>
      </c>
      <c r="H1158">
        <f>IF(B1158="","",IFERROR(AVERAGE(B1119:B1158)/AVERAGE(B1106:B1145)-1,""))</f>
        <v/>
      </c>
      <c r="I1158">
        <f>IFERROR(VLOOKUP(A1158,'Sahm Rule'!$A:$B,2,TRUE),"")</f>
        <v/>
      </c>
      <c r="J1158" s="159">
        <f>IFERROR((B1158/B1145)^4-1-D1158/100,"")</f>
        <v/>
      </c>
    </row>
    <row r="1159">
      <c r="A1159" s="10" t="n">
        <v>43532</v>
      </c>
      <c r="B1159" s="13">
        <f>IF(VLOOKUP(A1159,SP500相关数据!$B$11:$C$24727,2,TRUE)&lt;&gt;"",VLOOKUP(A1159,SP500相关数据!$B$11:$C$24727,2,TRUE),IF(VLOOKUP(A1159-1,SP500相关数据!$B$11:$C$24727,2,TRUE)&lt;&gt;"",VLOOKUP(A1159-1,SP500相关数据!$B$11:$C$24727,2,TRUE),VLOOKUP(A1159-2,SP500相关数据!$B$11:$C$24727,2,TRUE)))</f>
        <v/>
      </c>
      <c r="C1159" s="13">
        <f>IFERROR(IF(VLOOKUP(A1159,SP500相关数据!$B$11:$E$24727,4,TRUE)&lt;&gt;"",VLOOKUP(A1159,SP500相关数据!$B$11:$E$24727,4,TRUE),IF(VLOOKUP(A1159-1,SP500相关数据!$B$11:$E$24727,4,TRUE)&lt;&gt;"",VLOOKUP(A1159-1,SP500相关数据!$B$11:$E$24727,4,TRUE),VLOOKUP(A1159-2,SP500相关数据!$B$11:$E$24727,4,TRUE))),"")</f>
        <v/>
      </c>
      <c r="D1159" s="13">
        <f>IF(VLOOKUP(A1159,高收益利差!$A:$B,2,TRUE)&lt;&gt;"",VLOOKUP(A1159,高收益利差!$A:$B,2,TRUE),IF(VLOOKUP(A1159-1,高收益利差!$A:$B,2,TRUE)&lt;&gt;"",VLOOKUP(A1159-1,高收益利差!$A:$B,2,TRUE),VLOOKUP(A1159-2,高收益利差!$A:$B,2,TRUE)))</f>
        <v/>
      </c>
      <c r="E1159" s="13">
        <f>IFERROR(VLOOKUP(A1159,'10Y2Y'!$A:$B,2,TRUE),"")</f>
        <v/>
      </c>
      <c r="F1159">
        <f>IFERROR(D1159-D1146,"")</f>
        <v/>
      </c>
      <c r="G1159">
        <f>IFERROR(B1159/AVERAGE(B1120:B1159)-1,"")</f>
        <v/>
      </c>
      <c r="H1159">
        <f>IF(B1159="","",IFERROR(AVERAGE(B1120:B1159)/AVERAGE(B1107:B1146)-1,""))</f>
        <v/>
      </c>
      <c r="I1159">
        <f>IFERROR(VLOOKUP(A1159,'Sahm Rule'!$A:$B,2,TRUE),"")</f>
        <v/>
      </c>
      <c r="J1159" s="159">
        <f>IFERROR((B1159/B1146)^4-1-D1159/100,"")</f>
        <v/>
      </c>
    </row>
    <row r="1160">
      <c r="A1160" s="10" t="n">
        <v>43539</v>
      </c>
      <c r="B1160" s="13">
        <f>IF(VLOOKUP(A1160,SP500相关数据!$B$11:$C$24727,2,TRUE)&lt;&gt;"",VLOOKUP(A1160,SP500相关数据!$B$11:$C$24727,2,TRUE),IF(VLOOKUP(A1160-1,SP500相关数据!$B$11:$C$24727,2,TRUE)&lt;&gt;"",VLOOKUP(A1160-1,SP500相关数据!$B$11:$C$24727,2,TRUE),VLOOKUP(A1160-2,SP500相关数据!$B$11:$C$24727,2,TRUE)))</f>
        <v/>
      </c>
      <c r="C1160" s="13">
        <f>IFERROR(IF(VLOOKUP(A1160,SP500相关数据!$B$11:$E$24727,4,TRUE)&lt;&gt;"",VLOOKUP(A1160,SP500相关数据!$B$11:$E$24727,4,TRUE),IF(VLOOKUP(A1160-1,SP500相关数据!$B$11:$E$24727,4,TRUE)&lt;&gt;"",VLOOKUP(A1160-1,SP500相关数据!$B$11:$E$24727,4,TRUE),VLOOKUP(A1160-2,SP500相关数据!$B$11:$E$24727,4,TRUE))),"")</f>
        <v/>
      </c>
      <c r="D1160" s="13">
        <f>IF(VLOOKUP(A1160,高收益利差!$A:$B,2,TRUE)&lt;&gt;"",VLOOKUP(A1160,高收益利差!$A:$B,2,TRUE),IF(VLOOKUP(A1160-1,高收益利差!$A:$B,2,TRUE)&lt;&gt;"",VLOOKUP(A1160-1,高收益利差!$A:$B,2,TRUE),VLOOKUP(A1160-2,高收益利差!$A:$B,2,TRUE)))</f>
        <v/>
      </c>
      <c r="E1160" s="13">
        <f>IFERROR(VLOOKUP(A1160,'10Y2Y'!$A:$B,2,TRUE),"")</f>
        <v/>
      </c>
      <c r="F1160">
        <f>IFERROR(D1160-D1147,"")</f>
        <v/>
      </c>
      <c r="G1160">
        <f>IFERROR(B1160/AVERAGE(B1121:B1160)-1,"")</f>
        <v/>
      </c>
      <c r="H1160">
        <f>IF(B1160="","",IFERROR(AVERAGE(B1121:B1160)/AVERAGE(B1108:B1147)-1,""))</f>
        <v/>
      </c>
      <c r="I1160">
        <f>IFERROR(VLOOKUP(A1160,'Sahm Rule'!$A:$B,2,TRUE),"")</f>
        <v/>
      </c>
      <c r="J1160" s="159">
        <f>IFERROR((B1160/B1147)^4-1-D1160/100,"")</f>
        <v/>
      </c>
    </row>
    <row r="1161">
      <c r="A1161" s="10" t="n">
        <v>43546</v>
      </c>
      <c r="B1161" s="13">
        <f>IF(VLOOKUP(A1161,SP500相关数据!$B$11:$C$24727,2,TRUE)&lt;&gt;"",VLOOKUP(A1161,SP500相关数据!$B$11:$C$24727,2,TRUE),IF(VLOOKUP(A1161-1,SP500相关数据!$B$11:$C$24727,2,TRUE)&lt;&gt;"",VLOOKUP(A1161-1,SP500相关数据!$B$11:$C$24727,2,TRUE),VLOOKUP(A1161-2,SP500相关数据!$B$11:$C$24727,2,TRUE)))</f>
        <v/>
      </c>
      <c r="C1161" s="13">
        <f>IFERROR(IF(VLOOKUP(A1161,SP500相关数据!$B$11:$E$24727,4,TRUE)&lt;&gt;"",VLOOKUP(A1161,SP500相关数据!$B$11:$E$24727,4,TRUE),IF(VLOOKUP(A1161-1,SP500相关数据!$B$11:$E$24727,4,TRUE)&lt;&gt;"",VLOOKUP(A1161-1,SP500相关数据!$B$11:$E$24727,4,TRUE),VLOOKUP(A1161-2,SP500相关数据!$B$11:$E$24727,4,TRUE))),"")</f>
        <v/>
      </c>
      <c r="D1161" s="13">
        <f>IF(VLOOKUP(A1161,高收益利差!$A:$B,2,TRUE)&lt;&gt;"",VLOOKUP(A1161,高收益利差!$A:$B,2,TRUE),IF(VLOOKUP(A1161-1,高收益利差!$A:$B,2,TRUE)&lt;&gt;"",VLOOKUP(A1161-1,高收益利差!$A:$B,2,TRUE),VLOOKUP(A1161-2,高收益利差!$A:$B,2,TRUE)))</f>
        <v/>
      </c>
      <c r="E1161" s="13">
        <f>IFERROR(VLOOKUP(A1161,'10Y2Y'!$A:$B,2,TRUE),"")</f>
        <v/>
      </c>
      <c r="F1161">
        <f>IFERROR(D1161-D1148,"")</f>
        <v/>
      </c>
      <c r="G1161">
        <f>IFERROR(B1161/AVERAGE(B1122:B1161)-1,"")</f>
        <v/>
      </c>
      <c r="H1161">
        <f>IF(B1161="","",IFERROR(AVERAGE(B1122:B1161)/AVERAGE(B1109:B1148)-1,""))</f>
        <v/>
      </c>
      <c r="I1161">
        <f>IFERROR(VLOOKUP(A1161,'Sahm Rule'!$A:$B,2,TRUE),"")</f>
        <v/>
      </c>
      <c r="J1161" s="159">
        <f>IFERROR((B1161/B1148)^4-1-D1161/100,"")</f>
        <v/>
      </c>
    </row>
    <row r="1162">
      <c r="A1162" s="10" t="n">
        <v>43553</v>
      </c>
      <c r="B1162" s="13">
        <f>IF(VLOOKUP(A1162,SP500相关数据!$B$11:$C$24727,2,TRUE)&lt;&gt;"",VLOOKUP(A1162,SP500相关数据!$B$11:$C$24727,2,TRUE),IF(VLOOKUP(A1162-1,SP500相关数据!$B$11:$C$24727,2,TRUE)&lt;&gt;"",VLOOKUP(A1162-1,SP500相关数据!$B$11:$C$24727,2,TRUE),VLOOKUP(A1162-2,SP500相关数据!$B$11:$C$24727,2,TRUE)))</f>
        <v/>
      </c>
      <c r="C1162" s="13">
        <f>IFERROR(IF(VLOOKUP(A1162,SP500相关数据!$B$11:$E$24727,4,TRUE)&lt;&gt;"",VLOOKUP(A1162,SP500相关数据!$B$11:$E$24727,4,TRUE),IF(VLOOKUP(A1162-1,SP500相关数据!$B$11:$E$24727,4,TRUE)&lt;&gt;"",VLOOKUP(A1162-1,SP500相关数据!$B$11:$E$24727,4,TRUE),VLOOKUP(A1162-2,SP500相关数据!$B$11:$E$24727,4,TRUE))),"")</f>
        <v/>
      </c>
      <c r="D1162" s="13">
        <f>IF(VLOOKUP(A1162,高收益利差!$A:$B,2,TRUE)&lt;&gt;"",VLOOKUP(A1162,高收益利差!$A:$B,2,TRUE),IF(VLOOKUP(A1162-1,高收益利差!$A:$B,2,TRUE)&lt;&gt;"",VLOOKUP(A1162-1,高收益利差!$A:$B,2,TRUE),VLOOKUP(A1162-2,高收益利差!$A:$B,2,TRUE)))</f>
        <v/>
      </c>
      <c r="E1162" s="13">
        <f>IFERROR(VLOOKUP(A1162,'10Y2Y'!$A:$B,2,TRUE),"")</f>
        <v/>
      </c>
      <c r="F1162">
        <f>IFERROR(D1162-D1149,"")</f>
        <v/>
      </c>
      <c r="G1162">
        <f>IFERROR(B1162/AVERAGE(B1123:B1162)-1,"")</f>
        <v/>
      </c>
      <c r="H1162">
        <f>IF(B1162="","",IFERROR(AVERAGE(B1123:B1162)/AVERAGE(B1110:B1149)-1,""))</f>
        <v/>
      </c>
      <c r="I1162">
        <f>IFERROR(VLOOKUP(A1162,'Sahm Rule'!$A:$B,2,TRUE),"")</f>
        <v/>
      </c>
      <c r="J1162" s="159">
        <f>IFERROR((B1162/B1149)^4-1-D1162/100,"")</f>
        <v/>
      </c>
    </row>
    <row r="1163">
      <c r="A1163" s="10" t="n">
        <v>43560</v>
      </c>
      <c r="B1163" s="13">
        <f>IF(VLOOKUP(A1163,SP500相关数据!$B$11:$C$24727,2,TRUE)&lt;&gt;"",VLOOKUP(A1163,SP500相关数据!$B$11:$C$24727,2,TRUE),IF(VLOOKUP(A1163-1,SP500相关数据!$B$11:$C$24727,2,TRUE)&lt;&gt;"",VLOOKUP(A1163-1,SP500相关数据!$B$11:$C$24727,2,TRUE),VLOOKUP(A1163-2,SP500相关数据!$B$11:$C$24727,2,TRUE)))</f>
        <v/>
      </c>
      <c r="C1163" s="13">
        <f>IFERROR(IF(VLOOKUP(A1163,SP500相关数据!$B$11:$E$24727,4,TRUE)&lt;&gt;"",VLOOKUP(A1163,SP500相关数据!$B$11:$E$24727,4,TRUE),IF(VLOOKUP(A1163-1,SP500相关数据!$B$11:$E$24727,4,TRUE)&lt;&gt;"",VLOOKUP(A1163-1,SP500相关数据!$B$11:$E$24727,4,TRUE),VLOOKUP(A1163-2,SP500相关数据!$B$11:$E$24727,4,TRUE))),"")</f>
        <v/>
      </c>
      <c r="D1163" s="13">
        <f>IF(VLOOKUP(A1163,高收益利差!$A:$B,2,TRUE)&lt;&gt;"",VLOOKUP(A1163,高收益利差!$A:$B,2,TRUE),IF(VLOOKUP(A1163-1,高收益利差!$A:$B,2,TRUE)&lt;&gt;"",VLOOKUP(A1163-1,高收益利差!$A:$B,2,TRUE),VLOOKUP(A1163-2,高收益利差!$A:$B,2,TRUE)))</f>
        <v/>
      </c>
      <c r="E1163" s="13">
        <f>IFERROR(VLOOKUP(A1163,'10Y2Y'!$A:$B,2,TRUE),"")</f>
        <v/>
      </c>
      <c r="F1163">
        <f>IFERROR(D1163-D1150,"")</f>
        <v/>
      </c>
      <c r="G1163">
        <f>IFERROR(B1163/AVERAGE(B1124:B1163)-1,"")</f>
        <v/>
      </c>
      <c r="H1163">
        <f>IF(B1163="","",IFERROR(AVERAGE(B1124:B1163)/AVERAGE(B1111:B1150)-1,""))</f>
        <v/>
      </c>
      <c r="I1163">
        <f>IFERROR(VLOOKUP(A1163,'Sahm Rule'!$A:$B,2,TRUE),"")</f>
        <v/>
      </c>
      <c r="J1163" s="159">
        <f>IFERROR((B1163/B1150)^4-1-D1163/100,"")</f>
        <v/>
      </c>
    </row>
    <row r="1164">
      <c r="A1164" s="10" t="n">
        <v>43567</v>
      </c>
      <c r="B1164" s="13">
        <f>IF(VLOOKUP(A1164,SP500相关数据!$B$11:$C$24727,2,TRUE)&lt;&gt;"",VLOOKUP(A1164,SP500相关数据!$B$11:$C$24727,2,TRUE),IF(VLOOKUP(A1164-1,SP500相关数据!$B$11:$C$24727,2,TRUE)&lt;&gt;"",VLOOKUP(A1164-1,SP500相关数据!$B$11:$C$24727,2,TRUE),VLOOKUP(A1164-2,SP500相关数据!$B$11:$C$24727,2,TRUE)))</f>
        <v/>
      </c>
      <c r="C1164" s="13">
        <f>IFERROR(IF(VLOOKUP(A1164,SP500相关数据!$B$11:$E$24727,4,TRUE)&lt;&gt;"",VLOOKUP(A1164,SP500相关数据!$B$11:$E$24727,4,TRUE),IF(VLOOKUP(A1164-1,SP500相关数据!$B$11:$E$24727,4,TRUE)&lt;&gt;"",VLOOKUP(A1164-1,SP500相关数据!$B$11:$E$24727,4,TRUE),VLOOKUP(A1164-2,SP500相关数据!$B$11:$E$24727,4,TRUE))),"")</f>
        <v/>
      </c>
      <c r="D1164" s="13">
        <f>IF(VLOOKUP(A1164,高收益利差!$A:$B,2,TRUE)&lt;&gt;"",VLOOKUP(A1164,高收益利差!$A:$B,2,TRUE),IF(VLOOKUP(A1164-1,高收益利差!$A:$B,2,TRUE)&lt;&gt;"",VLOOKUP(A1164-1,高收益利差!$A:$B,2,TRUE),VLOOKUP(A1164-2,高收益利差!$A:$B,2,TRUE)))</f>
        <v/>
      </c>
      <c r="E1164" s="13">
        <f>IFERROR(VLOOKUP(A1164,'10Y2Y'!$A:$B,2,TRUE),"")</f>
        <v/>
      </c>
      <c r="F1164">
        <f>IFERROR(D1164-D1151,"")</f>
        <v/>
      </c>
      <c r="G1164">
        <f>IFERROR(B1164/AVERAGE(B1125:B1164)-1,"")</f>
        <v/>
      </c>
      <c r="H1164">
        <f>IF(B1164="","",IFERROR(AVERAGE(B1125:B1164)/AVERAGE(B1112:B1151)-1,""))</f>
        <v/>
      </c>
      <c r="I1164">
        <f>IFERROR(VLOOKUP(A1164,'Sahm Rule'!$A:$B,2,TRUE),"")</f>
        <v/>
      </c>
      <c r="J1164" s="159">
        <f>IFERROR((B1164/B1151)^4-1-D1164/100,"")</f>
        <v/>
      </c>
    </row>
    <row r="1165">
      <c r="A1165" s="10" t="n">
        <v>43574</v>
      </c>
      <c r="B1165" s="13">
        <f>IF(VLOOKUP(A1165,SP500相关数据!$B$11:$C$24727,2,TRUE)&lt;&gt;"",VLOOKUP(A1165,SP500相关数据!$B$11:$C$24727,2,TRUE),IF(VLOOKUP(A1165-1,SP500相关数据!$B$11:$C$24727,2,TRUE)&lt;&gt;"",VLOOKUP(A1165-1,SP500相关数据!$B$11:$C$24727,2,TRUE),VLOOKUP(A1165-2,SP500相关数据!$B$11:$C$24727,2,TRUE)))</f>
        <v/>
      </c>
      <c r="C1165" s="13">
        <f>IFERROR(IF(VLOOKUP(A1165,SP500相关数据!$B$11:$E$24727,4,TRUE)&lt;&gt;"",VLOOKUP(A1165,SP500相关数据!$B$11:$E$24727,4,TRUE),IF(VLOOKUP(A1165-1,SP500相关数据!$B$11:$E$24727,4,TRUE)&lt;&gt;"",VLOOKUP(A1165-1,SP500相关数据!$B$11:$E$24727,4,TRUE),VLOOKUP(A1165-2,SP500相关数据!$B$11:$E$24727,4,TRUE))),"")</f>
        <v/>
      </c>
      <c r="D1165" s="13">
        <f>IF(VLOOKUP(A1165,高收益利差!$A:$B,2,TRUE)&lt;&gt;"",VLOOKUP(A1165,高收益利差!$A:$B,2,TRUE),IF(VLOOKUP(A1165-1,高收益利差!$A:$B,2,TRUE)&lt;&gt;"",VLOOKUP(A1165-1,高收益利差!$A:$B,2,TRUE),VLOOKUP(A1165-2,高收益利差!$A:$B,2,TRUE)))</f>
        <v/>
      </c>
      <c r="E1165" s="13">
        <f>IFERROR(VLOOKUP(A1165,'10Y2Y'!$A:$B,2,TRUE),"")</f>
        <v/>
      </c>
      <c r="F1165">
        <f>IFERROR(D1165-D1152,"")</f>
        <v/>
      </c>
      <c r="G1165">
        <f>IFERROR(B1165/AVERAGE(B1126:B1165)-1,"")</f>
        <v/>
      </c>
      <c r="H1165">
        <f>IF(B1165="","",IFERROR(AVERAGE(B1126:B1165)/AVERAGE(B1113:B1152)-1,""))</f>
        <v/>
      </c>
      <c r="I1165">
        <f>IFERROR(VLOOKUP(A1165,'Sahm Rule'!$A:$B,2,TRUE),"")</f>
        <v/>
      </c>
      <c r="J1165" s="159">
        <f>IFERROR((B1165/B1152)^4-1-D1165/100,"")</f>
        <v/>
      </c>
    </row>
    <row r="1166">
      <c r="A1166" s="10" t="n">
        <v>43581</v>
      </c>
      <c r="B1166" s="13">
        <f>IF(VLOOKUP(A1166,SP500相关数据!$B$11:$C$24727,2,TRUE)&lt;&gt;"",VLOOKUP(A1166,SP500相关数据!$B$11:$C$24727,2,TRUE),IF(VLOOKUP(A1166-1,SP500相关数据!$B$11:$C$24727,2,TRUE)&lt;&gt;"",VLOOKUP(A1166-1,SP500相关数据!$B$11:$C$24727,2,TRUE),VLOOKUP(A1166-2,SP500相关数据!$B$11:$C$24727,2,TRUE)))</f>
        <v/>
      </c>
      <c r="C1166" s="13">
        <f>IFERROR(IF(VLOOKUP(A1166,SP500相关数据!$B$11:$E$24727,4,TRUE)&lt;&gt;"",VLOOKUP(A1166,SP500相关数据!$B$11:$E$24727,4,TRUE),IF(VLOOKUP(A1166-1,SP500相关数据!$B$11:$E$24727,4,TRUE)&lt;&gt;"",VLOOKUP(A1166-1,SP500相关数据!$B$11:$E$24727,4,TRUE),VLOOKUP(A1166-2,SP500相关数据!$B$11:$E$24727,4,TRUE))),"")</f>
        <v/>
      </c>
      <c r="D1166" s="13">
        <f>IF(VLOOKUP(A1166,高收益利差!$A:$B,2,TRUE)&lt;&gt;"",VLOOKUP(A1166,高收益利差!$A:$B,2,TRUE),IF(VLOOKUP(A1166-1,高收益利差!$A:$B,2,TRUE)&lt;&gt;"",VLOOKUP(A1166-1,高收益利差!$A:$B,2,TRUE),VLOOKUP(A1166-2,高收益利差!$A:$B,2,TRUE)))</f>
        <v/>
      </c>
      <c r="E1166" s="13">
        <f>IFERROR(VLOOKUP(A1166,'10Y2Y'!$A:$B,2,TRUE),"")</f>
        <v/>
      </c>
      <c r="F1166">
        <f>IFERROR(D1166-D1153,"")</f>
        <v/>
      </c>
      <c r="G1166">
        <f>IFERROR(B1166/AVERAGE(B1127:B1166)-1,"")</f>
        <v/>
      </c>
      <c r="H1166">
        <f>IF(B1166="","",IFERROR(AVERAGE(B1127:B1166)/AVERAGE(B1114:B1153)-1,""))</f>
        <v/>
      </c>
      <c r="I1166">
        <f>IFERROR(VLOOKUP(A1166,'Sahm Rule'!$A:$B,2,TRUE),"")</f>
        <v/>
      </c>
      <c r="J1166" s="159">
        <f>IFERROR((B1166/B1153)^4-1-D1166/100,"")</f>
        <v/>
      </c>
    </row>
    <row r="1167">
      <c r="A1167" s="10" t="n">
        <v>43588</v>
      </c>
      <c r="B1167" s="13">
        <f>IF(VLOOKUP(A1167,SP500相关数据!$B$11:$C$24727,2,TRUE)&lt;&gt;"",VLOOKUP(A1167,SP500相关数据!$B$11:$C$24727,2,TRUE),IF(VLOOKUP(A1167-1,SP500相关数据!$B$11:$C$24727,2,TRUE)&lt;&gt;"",VLOOKUP(A1167-1,SP500相关数据!$B$11:$C$24727,2,TRUE),VLOOKUP(A1167-2,SP500相关数据!$B$11:$C$24727,2,TRUE)))</f>
        <v/>
      </c>
      <c r="C1167" s="13">
        <f>IFERROR(IF(VLOOKUP(A1167,SP500相关数据!$B$11:$E$24727,4,TRUE)&lt;&gt;"",VLOOKUP(A1167,SP500相关数据!$B$11:$E$24727,4,TRUE),IF(VLOOKUP(A1167-1,SP500相关数据!$B$11:$E$24727,4,TRUE)&lt;&gt;"",VLOOKUP(A1167-1,SP500相关数据!$B$11:$E$24727,4,TRUE),VLOOKUP(A1167-2,SP500相关数据!$B$11:$E$24727,4,TRUE))),"")</f>
        <v/>
      </c>
      <c r="D1167" s="13">
        <f>IF(VLOOKUP(A1167,高收益利差!$A:$B,2,TRUE)&lt;&gt;"",VLOOKUP(A1167,高收益利差!$A:$B,2,TRUE),IF(VLOOKUP(A1167-1,高收益利差!$A:$B,2,TRUE)&lt;&gt;"",VLOOKUP(A1167-1,高收益利差!$A:$B,2,TRUE),VLOOKUP(A1167-2,高收益利差!$A:$B,2,TRUE)))</f>
        <v/>
      </c>
      <c r="E1167" s="13">
        <f>IFERROR(VLOOKUP(A1167,'10Y2Y'!$A:$B,2,TRUE),"")</f>
        <v/>
      </c>
      <c r="F1167">
        <f>IFERROR(D1167-D1154,"")</f>
        <v/>
      </c>
      <c r="G1167">
        <f>IFERROR(B1167/AVERAGE(B1128:B1167)-1,"")</f>
        <v/>
      </c>
      <c r="H1167">
        <f>IF(B1167="","",IFERROR(AVERAGE(B1128:B1167)/AVERAGE(B1115:B1154)-1,""))</f>
        <v/>
      </c>
      <c r="I1167">
        <f>IFERROR(VLOOKUP(A1167,'Sahm Rule'!$A:$B,2,TRUE),"")</f>
        <v/>
      </c>
      <c r="J1167" s="159">
        <f>IFERROR((B1167/B1154)^4-1-D1167/100,"")</f>
        <v/>
      </c>
    </row>
    <row r="1168">
      <c r="A1168" s="10" t="n">
        <v>43595</v>
      </c>
      <c r="B1168" s="13">
        <f>IF(VLOOKUP(A1168,SP500相关数据!$B$11:$C$24727,2,TRUE)&lt;&gt;"",VLOOKUP(A1168,SP500相关数据!$B$11:$C$24727,2,TRUE),IF(VLOOKUP(A1168-1,SP500相关数据!$B$11:$C$24727,2,TRUE)&lt;&gt;"",VLOOKUP(A1168-1,SP500相关数据!$B$11:$C$24727,2,TRUE),VLOOKUP(A1168-2,SP500相关数据!$B$11:$C$24727,2,TRUE)))</f>
        <v/>
      </c>
      <c r="C1168" s="13">
        <f>IFERROR(IF(VLOOKUP(A1168,SP500相关数据!$B$11:$E$24727,4,TRUE)&lt;&gt;"",VLOOKUP(A1168,SP500相关数据!$B$11:$E$24727,4,TRUE),IF(VLOOKUP(A1168-1,SP500相关数据!$B$11:$E$24727,4,TRUE)&lt;&gt;"",VLOOKUP(A1168-1,SP500相关数据!$B$11:$E$24727,4,TRUE),VLOOKUP(A1168-2,SP500相关数据!$B$11:$E$24727,4,TRUE))),"")</f>
        <v/>
      </c>
      <c r="D1168" s="13">
        <f>IF(VLOOKUP(A1168,高收益利差!$A:$B,2,TRUE)&lt;&gt;"",VLOOKUP(A1168,高收益利差!$A:$B,2,TRUE),IF(VLOOKUP(A1168-1,高收益利差!$A:$B,2,TRUE)&lt;&gt;"",VLOOKUP(A1168-1,高收益利差!$A:$B,2,TRUE),VLOOKUP(A1168-2,高收益利差!$A:$B,2,TRUE)))</f>
        <v/>
      </c>
      <c r="E1168" s="13">
        <f>IFERROR(VLOOKUP(A1168,'10Y2Y'!$A:$B,2,TRUE),"")</f>
        <v/>
      </c>
      <c r="F1168">
        <f>IFERROR(D1168-D1155,"")</f>
        <v/>
      </c>
      <c r="G1168">
        <f>IFERROR(B1168/AVERAGE(B1129:B1168)-1,"")</f>
        <v/>
      </c>
      <c r="H1168">
        <f>IF(B1168="","",IFERROR(AVERAGE(B1129:B1168)/AVERAGE(B1116:B1155)-1,""))</f>
        <v/>
      </c>
      <c r="I1168">
        <f>IFERROR(VLOOKUP(A1168,'Sahm Rule'!$A:$B,2,TRUE),"")</f>
        <v/>
      </c>
      <c r="J1168" s="159">
        <f>IFERROR((B1168/B1155)^4-1-D1168/100,"")</f>
        <v/>
      </c>
    </row>
    <row r="1169">
      <c r="A1169" s="10" t="n">
        <v>43602</v>
      </c>
      <c r="B1169" s="13">
        <f>IF(VLOOKUP(A1169,SP500相关数据!$B$11:$C$24727,2,TRUE)&lt;&gt;"",VLOOKUP(A1169,SP500相关数据!$B$11:$C$24727,2,TRUE),IF(VLOOKUP(A1169-1,SP500相关数据!$B$11:$C$24727,2,TRUE)&lt;&gt;"",VLOOKUP(A1169-1,SP500相关数据!$B$11:$C$24727,2,TRUE),VLOOKUP(A1169-2,SP500相关数据!$B$11:$C$24727,2,TRUE)))</f>
        <v/>
      </c>
      <c r="C1169" s="13">
        <f>IFERROR(IF(VLOOKUP(A1169,SP500相关数据!$B$11:$E$24727,4,TRUE)&lt;&gt;"",VLOOKUP(A1169,SP500相关数据!$B$11:$E$24727,4,TRUE),IF(VLOOKUP(A1169-1,SP500相关数据!$B$11:$E$24727,4,TRUE)&lt;&gt;"",VLOOKUP(A1169-1,SP500相关数据!$B$11:$E$24727,4,TRUE),VLOOKUP(A1169-2,SP500相关数据!$B$11:$E$24727,4,TRUE))),"")</f>
        <v/>
      </c>
      <c r="D1169" s="13">
        <f>IF(VLOOKUP(A1169,高收益利差!$A:$B,2,TRUE)&lt;&gt;"",VLOOKUP(A1169,高收益利差!$A:$B,2,TRUE),IF(VLOOKUP(A1169-1,高收益利差!$A:$B,2,TRUE)&lt;&gt;"",VLOOKUP(A1169-1,高收益利差!$A:$B,2,TRUE),VLOOKUP(A1169-2,高收益利差!$A:$B,2,TRUE)))</f>
        <v/>
      </c>
      <c r="E1169" s="13">
        <f>IFERROR(VLOOKUP(A1169,'10Y2Y'!$A:$B,2,TRUE),"")</f>
        <v/>
      </c>
      <c r="F1169">
        <f>IFERROR(D1169-D1156,"")</f>
        <v/>
      </c>
      <c r="G1169">
        <f>IFERROR(B1169/AVERAGE(B1130:B1169)-1,"")</f>
        <v/>
      </c>
      <c r="H1169">
        <f>IF(B1169="","",IFERROR(AVERAGE(B1130:B1169)/AVERAGE(B1117:B1156)-1,""))</f>
        <v/>
      </c>
      <c r="I1169">
        <f>IFERROR(VLOOKUP(A1169,'Sahm Rule'!$A:$B,2,TRUE),"")</f>
        <v/>
      </c>
      <c r="J1169" s="159">
        <f>IFERROR((B1169/B1156)^4-1-D1169/100,"")</f>
        <v/>
      </c>
    </row>
    <row r="1170">
      <c r="A1170" s="10" t="n">
        <v>43609</v>
      </c>
      <c r="B1170" s="13">
        <f>IF(VLOOKUP(A1170,SP500相关数据!$B$11:$C$24727,2,TRUE)&lt;&gt;"",VLOOKUP(A1170,SP500相关数据!$B$11:$C$24727,2,TRUE),IF(VLOOKUP(A1170-1,SP500相关数据!$B$11:$C$24727,2,TRUE)&lt;&gt;"",VLOOKUP(A1170-1,SP500相关数据!$B$11:$C$24727,2,TRUE),VLOOKUP(A1170-2,SP500相关数据!$B$11:$C$24727,2,TRUE)))</f>
        <v/>
      </c>
      <c r="C1170" s="13">
        <f>IFERROR(IF(VLOOKUP(A1170,SP500相关数据!$B$11:$E$24727,4,TRUE)&lt;&gt;"",VLOOKUP(A1170,SP500相关数据!$B$11:$E$24727,4,TRUE),IF(VLOOKUP(A1170-1,SP500相关数据!$B$11:$E$24727,4,TRUE)&lt;&gt;"",VLOOKUP(A1170-1,SP500相关数据!$B$11:$E$24727,4,TRUE),VLOOKUP(A1170-2,SP500相关数据!$B$11:$E$24727,4,TRUE))),"")</f>
        <v/>
      </c>
      <c r="D1170" s="13">
        <f>IF(VLOOKUP(A1170,高收益利差!$A:$B,2,TRUE)&lt;&gt;"",VLOOKUP(A1170,高收益利差!$A:$B,2,TRUE),IF(VLOOKUP(A1170-1,高收益利差!$A:$B,2,TRUE)&lt;&gt;"",VLOOKUP(A1170-1,高收益利差!$A:$B,2,TRUE),VLOOKUP(A1170-2,高收益利差!$A:$B,2,TRUE)))</f>
        <v/>
      </c>
      <c r="E1170" s="13">
        <f>IFERROR(VLOOKUP(A1170,'10Y2Y'!$A:$B,2,TRUE),"")</f>
        <v/>
      </c>
      <c r="F1170">
        <f>IFERROR(D1170-D1157,"")</f>
        <v/>
      </c>
      <c r="G1170">
        <f>IFERROR(B1170/AVERAGE(B1131:B1170)-1,"")</f>
        <v/>
      </c>
      <c r="H1170">
        <f>IF(B1170="","",IFERROR(AVERAGE(B1131:B1170)/AVERAGE(B1118:B1157)-1,""))</f>
        <v/>
      </c>
      <c r="I1170">
        <f>IFERROR(VLOOKUP(A1170,'Sahm Rule'!$A:$B,2,TRUE),"")</f>
        <v/>
      </c>
      <c r="J1170" s="159">
        <f>IFERROR((B1170/B1157)^4-1-D1170/100,"")</f>
        <v/>
      </c>
    </row>
    <row r="1171">
      <c r="A1171" s="10" t="n">
        <v>43616</v>
      </c>
      <c r="B1171" s="13">
        <f>IF(VLOOKUP(A1171,SP500相关数据!$B$11:$C$24727,2,TRUE)&lt;&gt;"",VLOOKUP(A1171,SP500相关数据!$B$11:$C$24727,2,TRUE),IF(VLOOKUP(A1171-1,SP500相关数据!$B$11:$C$24727,2,TRUE)&lt;&gt;"",VLOOKUP(A1171-1,SP500相关数据!$B$11:$C$24727,2,TRUE),VLOOKUP(A1171-2,SP500相关数据!$B$11:$C$24727,2,TRUE)))</f>
        <v/>
      </c>
      <c r="C1171" s="13">
        <f>IFERROR(IF(VLOOKUP(A1171,SP500相关数据!$B$11:$E$24727,4,TRUE)&lt;&gt;"",VLOOKUP(A1171,SP500相关数据!$B$11:$E$24727,4,TRUE),IF(VLOOKUP(A1171-1,SP500相关数据!$B$11:$E$24727,4,TRUE)&lt;&gt;"",VLOOKUP(A1171-1,SP500相关数据!$B$11:$E$24727,4,TRUE),VLOOKUP(A1171-2,SP500相关数据!$B$11:$E$24727,4,TRUE))),"")</f>
        <v/>
      </c>
      <c r="D1171" s="13">
        <f>IF(VLOOKUP(A1171,高收益利差!$A:$B,2,TRUE)&lt;&gt;"",VLOOKUP(A1171,高收益利差!$A:$B,2,TRUE),IF(VLOOKUP(A1171-1,高收益利差!$A:$B,2,TRUE)&lt;&gt;"",VLOOKUP(A1171-1,高收益利差!$A:$B,2,TRUE),VLOOKUP(A1171-2,高收益利差!$A:$B,2,TRUE)))</f>
        <v/>
      </c>
      <c r="E1171" s="13">
        <f>IFERROR(VLOOKUP(A1171,'10Y2Y'!$A:$B,2,TRUE),"")</f>
        <v/>
      </c>
      <c r="F1171">
        <f>IFERROR(D1171-D1158,"")</f>
        <v/>
      </c>
      <c r="G1171">
        <f>IFERROR(B1171/AVERAGE(B1132:B1171)-1,"")</f>
        <v/>
      </c>
      <c r="H1171">
        <f>IF(B1171="","",IFERROR(AVERAGE(B1132:B1171)/AVERAGE(B1119:B1158)-1,""))</f>
        <v/>
      </c>
      <c r="I1171">
        <f>IFERROR(VLOOKUP(A1171,'Sahm Rule'!$A:$B,2,TRUE),"")</f>
        <v/>
      </c>
      <c r="J1171" s="159">
        <f>IFERROR((B1171/B1158)^4-1-D1171/100,"")</f>
        <v/>
      </c>
    </row>
    <row r="1172">
      <c r="A1172" s="10" t="n">
        <v>43623</v>
      </c>
      <c r="B1172" s="13">
        <f>IF(VLOOKUP(A1172,SP500相关数据!$B$11:$C$24727,2,TRUE)&lt;&gt;"",VLOOKUP(A1172,SP500相关数据!$B$11:$C$24727,2,TRUE),IF(VLOOKUP(A1172-1,SP500相关数据!$B$11:$C$24727,2,TRUE)&lt;&gt;"",VLOOKUP(A1172-1,SP500相关数据!$B$11:$C$24727,2,TRUE),VLOOKUP(A1172-2,SP500相关数据!$B$11:$C$24727,2,TRUE)))</f>
        <v/>
      </c>
      <c r="C1172" s="13">
        <f>IFERROR(IF(VLOOKUP(A1172,SP500相关数据!$B$11:$E$24727,4,TRUE)&lt;&gt;"",VLOOKUP(A1172,SP500相关数据!$B$11:$E$24727,4,TRUE),IF(VLOOKUP(A1172-1,SP500相关数据!$B$11:$E$24727,4,TRUE)&lt;&gt;"",VLOOKUP(A1172-1,SP500相关数据!$B$11:$E$24727,4,TRUE),VLOOKUP(A1172-2,SP500相关数据!$B$11:$E$24727,4,TRUE))),"")</f>
        <v/>
      </c>
      <c r="D1172" s="13">
        <f>IF(VLOOKUP(A1172,高收益利差!$A:$B,2,TRUE)&lt;&gt;"",VLOOKUP(A1172,高收益利差!$A:$B,2,TRUE),IF(VLOOKUP(A1172-1,高收益利差!$A:$B,2,TRUE)&lt;&gt;"",VLOOKUP(A1172-1,高收益利差!$A:$B,2,TRUE),VLOOKUP(A1172-2,高收益利差!$A:$B,2,TRUE)))</f>
        <v/>
      </c>
      <c r="E1172" s="13">
        <f>IFERROR(VLOOKUP(A1172,'10Y2Y'!$A:$B,2,TRUE),"")</f>
        <v/>
      </c>
      <c r="F1172">
        <f>IFERROR(D1172-D1159,"")</f>
        <v/>
      </c>
      <c r="G1172">
        <f>IFERROR(B1172/AVERAGE(B1133:B1172)-1,"")</f>
        <v/>
      </c>
      <c r="H1172">
        <f>IF(B1172="","",IFERROR(AVERAGE(B1133:B1172)/AVERAGE(B1120:B1159)-1,""))</f>
        <v/>
      </c>
      <c r="I1172">
        <f>IFERROR(VLOOKUP(A1172,'Sahm Rule'!$A:$B,2,TRUE),"")</f>
        <v/>
      </c>
      <c r="J1172" s="159">
        <f>IFERROR((B1172/B1159)^4-1-D1172/100,"")</f>
        <v/>
      </c>
    </row>
    <row r="1173">
      <c r="A1173" s="10" t="n">
        <v>43630</v>
      </c>
      <c r="B1173" s="13">
        <f>IF(VLOOKUP(A1173,SP500相关数据!$B$11:$C$24727,2,TRUE)&lt;&gt;"",VLOOKUP(A1173,SP500相关数据!$B$11:$C$24727,2,TRUE),IF(VLOOKUP(A1173-1,SP500相关数据!$B$11:$C$24727,2,TRUE)&lt;&gt;"",VLOOKUP(A1173-1,SP500相关数据!$B$11:$C$24727,2,TRUE),VLOOKUP(A1173-2,SP500相关数据!$B$11:$C$24727,2,TRUE)))</f>
        <v/>
      </c>
      <c r="C1173" s="13">
        <f>IFERROR(IF(VLOOKUP(A1173,SP500相关数据!$B$11:$E$24727,4,TRUE)&lt;&gt;"",VLOOKUP(A1173,SP500相关数据!$B$11:$E$24727,4,TRUE),IF(VLOOKUP(A1173-1,SP500相关数据!$B$11:$E$24727,4,TRUE)&lt;&gt;"",VLOOKUP(A1173-1,SP500相关数据!$B$11:$E$24727,4,TRUE),VLOOKUP(A1173-2,SP500相关数据!$B$11:$E$24727,4,TRUE))),"")</f>
        <v/>
      </c>
      <c r="D1173" s="13">
        <f>IF(VLOOKUP(A1173,高收益利差!$A:$B,2,TRUE)&lt;&gt;"",VLOOKUP(A1173,高收益利差!$A:$B,2,TRUE),IF(VLOOKUP(A1173-1,高收益利差!$A:$B,2,TRUE)&lt;&gt;"",VLOOKUP(A1173-1,高收益利差!$A:$B,2,TRUE),VLOOKUP(A1173-2,高收益利差!$A:$B,2,TRUE)))</f>
        <v/>
      </c>
      <c r="E1173" s="13">
        <f>IFERROR(VLOOKUP(A1173,'10Y2Y'!$A:$B,2,TRUE),"")</f>
        <v/>
      </c>
      <c r="F1173">
        <f>IFERROR(D1173-D1160,"")</f>
        <v/>
      </c>
      <c r="G1173">
        <f>IFERROR(B1173/AVERAGE(B1134:B1173)-1,"")</f>
        <v/>
      </c>
      <c r="H1173">
        <f>IF(B1173="","",IFERROR(AVERAGE(B1134:B1173)/AVERAGE(B1121:B1160)-1,""))</f>
        <v/>
      </c>
      <c r="I1173">
        <f>IFERROR(VLOOKUP(A1173,'Sahm Rule'!$A:$B,2,TRUE),"")</f>
        <v/>
      </c>
      <c r="J1173" s="159">
        <f>IFERROR((B1173/B1160)^4-1-D1173/100,"")</f>
        <v/>
      </c>
    </row>
    <row r="1174">
      <c r="A1174" s="10" t="n">
        <v>43637</v>
      </c>
      <c r="B1174" s="13">
        <f>IF(VLOOKUP(A1174,SP500相关数据!$B$11:$C$24727,2,TRUE)&lt;&gt;"",VLOOKUP(A1174,SP500相关数据!$B$11:$C$24727,2,TRUE),IF(VLOOKUP(A1174-1,SP500相关数据!$B$11:$C$24727,2,TRUE)&lt;&gt;"",VLOOKUP(A1174-1,SP500相关数据!$B$11:$C$24727,2,TRUE),VLOOKUP(A1174-2,SP500相关数据!$B$11:$C$24727,2,TRUE)))</f>
        <v/>
      </c>
      <c r="C1174" s="13">
        <f>IFERROR(IF(VLOOKUP(A1174,SP500相关数据!$B$11:$E$24727,4,TRUE)&lt;&gt;"",VLOOKUP(A1174,SP500相关数据!$B$11:$E$24727,4,TRUE),IF(VLOOKUP(A1174-1,SP500相关数据!$B$11:$E$24727,4,TRUE)&lt;&gt;"",VLOOKUP(A1174-1,SP500相关数据!$B$11:$E$24727,4,TRUE),VLOOKUP(A1174-2,SP500相关数据!$B$11:$E$24727,4,TRUE))),"")</f>
        <v/>
      </c>
      <c r="D1174" s="13">
        <f>IF(VLOOKUP(A1174,高收益利差!$A:$B,2,TRUE)&lt;&gt;"",VLOOKUP(A1174,高收益利差!$A:$B,2,TRUE),IF(VLOOKUP(A1174-1,高收益利差!$A:$B,2,TRUE)&lt;&gt;"",VLOOKUP(A1174-1,高收益利差!$A:$B,2,TRUE),VLOOKUP(A1174-2,高收益利差!$A:$B,2,TRUE)))</f>
        <v/>
      </c>
      <c r="E1174" s="13">
        <f>IFERROR(VLOOKUP(A1174,'10Y2Y'!$A:$B,2,TRUE),"")</f>
        <v/>
      </c>
      <c r="F1174">
        <f>IFERROR(D1174-D1161,"")</f>
        <v/>
      </c>
      <c r="G1174">
        <f>IFERROR(B1174/AVERAGE(B1135:B1174)-1,"")</f>
        <v/>
      </c>
      <c r="H1174">
        <f>IF(B1174="","",IFERROR(AVERAGE(B1135:B1174)/AVERAGE(B1122:B1161)-1,""))</f>
        <v/>
      </c>
      <c r="I1174">
        <f>IFERROR(VLOOKUP(A1174,'Sahm Rule'!$A:$B,2,TRUE),"")</f>
        <v/>
      </c>
      <c r="J1174" s="159">
        <f>IFERROR((B1174/B1161)^4-1-D1174/100,"")</f>
        <v/>
      </c>
    </row>
    <row r="1175">
      <c r="A1175" s="10" t="n">
        <v>43644</v>
      </c>
      <c r="B1175" s="13">
        <f>IF(VLOOKUP(A1175,SP500相关数据!$B$11:$C$24727,2,TRUE)&lt;&gt;"",VLOOKUP(A1175,SP500相关数据!$B$11:$C$24727,2,TRUE),IF(VLOOKUP(A1175-1,SP500相关数据!$B$11:$C$24727,2,TRUE)&lt;&gt;"",VLOOKUP(A1175-1,SP500相关数据!$B$11:$C$24727,2,TRUE),VLOOKUP(A1175-2,SP500相关数据!$B$11:$C$24727,2,TRUE)))</f>
        <v/>
      </c>
      <c r="C1175" s="13">
        <f>IFERROR(IF(VLOOKUP(A1175,SP500相关数据!$B$11:$E$24727,4,TRUE)&lt;&gt;"",VLOOKUP(A1175,SP500相关数据!$B$11:$E$24727,4,TRUE),IF(VLOOKUP(A1175-1,SP500相关数据!$B$11:$E$24727,4,TRUE)&lt;&gt;"",VLOOKUP(A1175-1,SP500相关数据!$B$11:$E$24727,4,TRUE),VLOOKUP(A1175-2,SP500相关数据!$B$11:$E$24727,4,TRUE))),"")</f>
        <v/>
      </c>
      <c r="D1175" s="13">
        <f>IF(VLOOKUP(A1175,高收益利差!$A:$B,2,TRUE)&lt;&gt;"",VLOOKUP(A1175,高收益利差!$A:$B,2,TRUE),IF(VLOOKUP(A1175-1,高收益利差!$A:$B,2,TRUE)&lt;&gt;"",VLOOKUP(A1175-1,高收益利差!$A:$B,2,TRUE),VLOOKUP(A1175-2,高收益利差!$A:$B,2,TRUE)))</f>
        <v/>
      </c>
      <c r="E1175" s="13">
        <f>IFERROR(VLOOKUP(A1175,'10Y2Y'!$A:$B,2,TRUE),"")</f>
        <v/>
      </c>
      <c r="F1175">
        <f>IFERROR(D1175-D1162,"")</f>
        <v/>
      </c>
      <c r="G1175">
        <f>IFERROR(B1175/AVERAGE(B1136:B1175)-1,"")</f>
        <v/>
      </c>
      <c r="H1175">
        <f>IF(B1175="","",IFERROR(AVERAGE(B1136:B1175)/AVERAGE(B1123:B1162)-1,""))</f>
        <v/>
      </c>
      <c r="I1175">
        <f>IFERROR(VLOOKUP(A1175,'Sahm Rule'!$A:$B,2,TRUE),"")</f>
        <v/>
      </c>
      <c r="J1175" s="159">
        <f>IFERROR((B1175/B1162)^4-1-D1175/100,"")</f>
        <v/>
      </c>
    </row>
    <row r="1176">
      <c r="A1176" s="10" t="n">
        <v>43651</v>
      </c>
      <c r="B1176" s="13">
        <f>IF(VLOOKUP(A1176,SP500相关数据!$B$11:$C$24727,2,TRUE)&lt;&gt;"",VLOOKUP(A1176,SP500相关数据!$B$11:$C$24727,2,TRUE),IF(VLOOKUP(A1176-1,SP500相关数据!$B$11:$C$24727,2,TRUE)&lt;&gt;"",VLOOKUP(A1176-1,SP500相关数据!$B$11:$C$24727,2,TRUE),VLOOKUP(A1176-2,SP500相关数据!$B$11:$C$24727,2,TRUE)))</f>
        <v/>
      </c>
      <c r="C1176" s="13">
        <f>IFERROR(IF(VLOOKUP(A1176,SP500相关数据!$B$11:$E$24727,4,TRUE)&lt;&gt;"",VLOOKUP(A1176,SP500相关数据!$B$11:$E$24727,4,TRUE),IF(VLOOKUP(A1176-1,SP500相关数据!$B$11:$E$24727,4,TRUE)&lt;&gt;"",VLOOKUP(A1176-1,SP500相关数据!$B$11:$E$24727,4,TRUE),VLOOKUP(A1176-2,SP500相关数据!$B$11:$E$24727,4,TRUE))),"")</f>
        <v/>
      </c>
      <c r="D1176" s="13">
        <f>IF(VLOOKUP(A1176,高收益利差!$A:$B,2,TRUE)&lt;&gt;"",VLOOKUP(A1176,高收益利差!$A:$B,2,TRUE),IF(VLOOKUP(A1176-1,高收益利差!$A:$B,2,TRUE)&lt;&gt;"",VLOOKUP(A1176-1,高收益利差!$A:$B,2,TRUE),VLOOKUP(A1176-2,高收益利差!$A:$B,2,TRUE)))</f>
        <v/>
      </c>
      <c r="E1176" s="13">
        <f>IFERROR(VLOOKUP(A1176,'10Y2Y'!$A:$B,2,TRUE),"")</f>
        <v/>
      </c>
      <c r="F1176">
        <f>IFERROR(D1176-D1163,"")</f>
        <v/>
      </c>
      <c r="G1176">
        <f>IFERROR(B1176/AVERAGE(B1137:B1176)-1,"")</f>
        <v/>
      </c>
      <c r="H1176">
        <f>IF(B1176="","",IFERROR(AVERAGE(B1137:B1176)/AVERAGE(B1124:B1163)-1,""))</f>
        <v/>
      </c>
      <c r="I1176">
        <f>IFERROR(VLOOKUP(A1176,'Sahm Rule'!$A:$B,2,TRUE),"")</f>
        <v/>
      </c>
      <c r="J1176" s="159">
        <f>IFERROR((B1176/B1163)^4-1-D1176/100,"")</f>
        <v/>
      </c>
    </row>
    <row r="1177">
      <c r="A1177" s="10" t="n">
        <v>43658</v>
      </c>
      <c r="B1177" s="13">
        <f>IF(VLOOKUP(A1177,SP500相关数据!$B$11:$C$24727,2,TRUE)&lt;&gt;"",VLOOKUP(A1177,SP500相关数据!$B$11:$C$24727,2,TRUE),IF(VLOOKUP(A1177-1,SP500相关数据!$B$11:$C$24727,2,TRUE)&lt;&gt;"",VLOOKUP(A1177-1,SP500相关数据!$B$11:$C$24727,2,TRUE),VLOOKUP(A1177-2,SP500相关数据!$B$11:$C$24727,2,TRUE)))</f>
        <v/>
      </c>
      <c r="C1177" s="13">
        <f>IFERROR(IF(VLOOKUP(A1177,SP500相关数据!$B$11:$E$24727,4,TRUE)&lt;&gt;"",VLOOKUP(A1177,SP500相关数据!$B$11:$E$24727,4,TRUE),IF(VLOOKUP(A1177-1,SP500相关数据!$B$11:$E$24727,4,TRUE)&lt;&gt;"",VLOOKUP(A1177-1,SP500相关数据!$B$11:$E$24727,4,TRUE),VLOOKUP(A1177-2,SP500相关数据!$B$11:$E$24727,4,TRUE))),"")</f>
        <v/>
      </c>
      <c r="D1177" s="13">
        <f>IF(VLOOKUP(A1177,高收益利差!$A:$B,2,TRUE)&lt;&gt;"",VLOOKUP(A1177,高收益利差!$A:$B,2,TRUE),IF(VLOOKUP(A1177-1,高收益利差!$A:$B,2,TRUE)&lt;&gt;"",VLOOKUP(A1177-1,高收益利差!$A:$B,2,TRUE),VLOOKUP(A1177-2,高收益利差!$A:$B,2,TRUE)))</f>
        <v/>
      </c>
      <c r="E1177" s="13">
        <f>IFERROR(VLOOKUP(A1177,'10Y2Y'!$A:$B,2,TRUE),"")</f>
        <v/>
      </c>
      <c r="F1177">
        <f>IFERROR(D1177-D1164,"")</f>
        <v/>
      </c>
      <c r="G1177">
        <f>IFERROR(B1177/AVERAGE(B1138:B1177)-1,"")</f>
        <v/>
      </c>
      <c r="H1177">
        <f>IF(B1177="","",IFERROR(AVERAGE(B1138:B1177)/AVERAGE(B1125:B1164)-1,""))</f>
        <v/>
      </c>
      <c r="I1177">
        <f>IFERROR(VLOOKUP(A1177,'Sahm Rule'!$A:$B,2,TRUE),"")</f>
        <v/>
      </c>
      <c r="J1177" s="159">
        <f>IFERROR((B1177/B1164)^4-1-D1177/100,"")</f>
        <v/>
      </c>
    </row>
    <row r="1178">
      <c r="A1178" s="10" t="n">
        <v>43665</v>
      </c>
      <c r="B1178" s="13">
        <f>IF(VLOOKUP(A1178,SP500相关数据!$B$11:$C$24727,2,TRUE)&lt;&gt;"",VLOOKUP(A1178,SP500相关数据!$B$11:$C$24727,2,TRUE),IF(VLOOKUP(A1178-1,SP500相关数据!$B$11:$C$24727,2,TRUE)&lt;&gt;"",VLOOKUP(A1178-1,SP500相关数据!$B$11:$C$24727,2,TRUE),VLOOKUP(A1178-2,SP500相关数据!$B$11:$C$24727,2,TRUE)))</f>
        <v/>
      </c>
      <c r="C1178" s="13">
        <f>IFERROR(IF(VLOOKUP(A1178,SP500相关数据!$B$11:$E$24727,4,TRUE)&lt;&gt;"",VLOOKUP(A1178,SP500相关数据!$B$11:$E$24727,4,TRUE),IF(VLOOKUP(A1178-1,SP500相关数据!$B$11:$E$24727,4,TRUE)&lt;&gt;"",VLOOKUP(A1178-1,SP500相关数据!$B$11:$E$24727,4,TRUE),VLOOKUP(A1178-2,SP500相关数据!$B$11:$E$24727,4,TRUE))),"")</f>
        <v/>
      </c>
      <c r="D1178" s="13">
        <f>IF(VLOOKUP(A1178,高收益利差!$A:$B,2,TRUE)&lt;&gt;"",VLOOKUP(A1178,高收益利差!$A:$B,2,TRUE),IF(VLOOKUP(A1178-1,高收益利差!$A:$B,2,TRUE)&lt;&gt;"",VLOOKUP(A1178-1,高收益利差!$A:$B,2,TRUE),VLOOKUP(A1178-2,高收益利差!$A:$B,2,TRUE)))</f>
        <v/>
      </c>
      <c r="E1178" s="13">
        <f>IFERROR(VLOOKUP(A1178,'10Y2Y'!$A:$B,2,TRUE),"")</f>
        <v/>
      </c>
      <c r="F1178">
        <f>IFERROR(D1178-D1165,"")</f>
        <v/>
      </c>
      <c r="G1178">
        <f>IFERROR(B1178/AVERAGE(B1139:B1178)-1,"")</f>
        <v/>
      </c>
      <c r="H1178">
        <f>IF(B1178="","",IFERROR(AVERAGE(B1139:B1178)/AVERAGE(B1126:B1165)-1,""))</f>
        <v/>
      </c>
      <c r="I1178">
        <f>IFERROR(VLOOKUP(A1178,'Sahm Rule'!$A:$B,2,TRUE),"")</f>
        <v/>
      </c>
      <c r="J1178" s="159">
        <f>IFERROR((B1178/B1165)^4-1-D1178/100,"")</f>
        <v/>
      </c>
    </row>
    <row r="1179">
      <c r="A1179" s="10" t="n">
        <v>43672</v>
      </c>
      <c r="B1179" s="13">
        <f>IF(VLOOKUP(A1179,SP500相关数据!$B$11:$C$24727,2,TRUE)&lt;&gt;"",VLOOKUP(A1179,SP500相关数据!$B$11:$C$24727,2,TRUE),IF(VLOOKUP(A1179-1,SP500相关数据!$B$11:$C$24727,2,TRUE)&lt;&gt;"",VLOOKUP(A1179-1,SP500相关数据!$B$11:$C$24727,2,TRUE),VLOOKUP(A1179-2,SP500相关数据!$B$11:$C$24727,2,TRUE)))</f>
        <v/>
      </c>
      <c r="C1179" s="13">
        <f>IFERROR(IF(VLOOKUP(A1179,SP500相关数据!$B$11:$E$24727,4,TRUE)&lt;&gt;"",VLOOKUP(A1179,SP500相关数据!$B$11:$E$24727,4,TRUE),IF(VLOOKUP(A1179-1,SP500相关数据!$B$11:$E$24727,4,TRUE)&lt;&gt;"",VLOOKUP(A1179-1,SP500相关数据!$B$11:$E$24727,4,TRUE),VLOOKUP(A1179-2,SP500相关数据!$B$11:$E$24727,4,TRUE))),"")</f>
        <v/>
      </c>
      <c r="D1179" s="13">
        <f>IF(VLOOKUP(A1179,高收益利差!$A:$B,2,TRUE)&lt;&gt;"",VLOOKUP(A1179,高收益利差!$A:$B,2,TRUE),IF(VLOOKUP(A1179-1,高收益利差!$A:$B,2,TRUE)&lt;&gt;"",VLOOKUP(A1179-1,高收益利差!$A:$B,2,TRUE),VLOOKUP(A1179-2,高收益利差!$A:$B,2,TRUE)))</f>
        <v/>
      </c>
      <c r="E1179" s="13">
        <f>IFERROR(VLOOKUP(A1179,'10Y2Y'!$A:$B,2,TRUE),"")</f>
        <v/>
      </c>
      <c r="F1179">
        <f>IFERROR(D1179-D1166,"")</f>
        <v/>
      </c>
      <c r="G1179">
        <f>IFERROR(B1179/AVERAGE(B1140:B1179)-1,"")</f>
        <v/>
      </c>
      <c r="H1179">
        <f>IF(B1179="","",IFERROR(AVERAGE(B1140:B1179)/AVERAGE(B1127:B1166)-1,""))</f>
        <v/>
      </c>
      <c r="I1179">
        <f>IFERROR(VLOOKUP(A1179,'Sahm Rule'!$A:$B,2,TRUE),"")</f>
        <v/>
      </c>
      <c r="J1179" s="159">
        <f>IFERROR((B1179/B1166)^4-1-D1179/100,"")</f>
        <v/>
      </c>
    </row>
    <row r="1180">
      <c r="A1180" s="10" t="n">
        <v>43679</v>
      </c>
      <c r="B1180" s="13">
        <f>IF(VLOOKUP(A1180,SP500相关数据!$B$11:$C$24727,2,TRUE)&lt;&gt;"",VLOOKUP(A1180,SP500相关数据!$B$11:$C$24727,2,TRUE),IF(VLOOKUP(A1180-1,SP500相关数据!$B$11:$C$24727,2,TRUE)&lt;&gt;"",VLOOKUP(A1180-1,SP500相关数据!$B$11:$C$24727,2,TRUE),VLOOKUP(A1180-2,SP500相关数据!$B$11:$C$24727,2,TRUE)))</f>
        <v/>
      </c>
      <c r="C1180" s="13">
        <f>IFERROR(IF(VLOOKUP(A1180,SP500相关数据!$B$11:$E$24727,4,TRUE)&lt;&gt;"",VLOOKUP(A1180,SP500相关数据!$B$11:$E$24727,4,TRUE),IF(VLOOKUP(A1180-1,SP500相关数据!$B$11:$E$24727,4,TRUE)&lt;&gt;"",VLOOKUP(A1180-1,SP500相关数据!$B$11:$E$24727,4,TRUE),VLOOKUP(A1180-2,SP500相关数据!$B$11:$E$24727,4,TRUE))),"")</f>
        <v/>
      </c>
      <c r="D1180" s="13">
        <f>IF(VLOOKUP(A1180,高收益利差!$A:$B,2,TRUE)&lt;&gt;"",VLOOKUP(A1180,高收益利差!$A:$B,2,TRUE),IF(VLOOKUP(A1180-1,高收益利差!$A:$B,2,TRUE)&lt;&gt;"",VLOOKUP(A1180-1,高收益利差!$A:$B,2,TRUE),VLOOKUP(A1180-2,高收益利差!$A:$B,2,TRUE)))</f>
        <v/>
      </c>
      <c r="E1180" s="13">
        <f>IFERROR(VLOOKUP(A1180,'10Y2Y'!$A:$B,2,TRUE),"")</f>
        <v/>
      </c>
      <c r="F1180">
        <f>IFERROR(D1180-D1167,"")</f>
        <v/>
      </c>
      <c r="G1180">
        <f>IFERROR(B1180/AVERAGE(B1141:B1180)-1,"")</f>
        <v/>
      </c>
      <c r="H1180">
        <f>IF(B1180="","",IFERROR(AVERAGE(B1141:B1180)/AVERAGE(B1128:B1167)-1,""))</f>
        <v/>
      </c>
      <c r="I1180">
        <f>IFERROR(VLOOKUP(A1180,'Sahm Rule'!$A:$B,2,TRUE),"")</f>
        <v/>
      </c>
      <c r="J1180" s="159">
        <f>IFERROR((B1180/B1167)^4-1-D1180/100,"")</f>
        <v/>
      </c>
    </row>
    <row r="1181">
      <c r="A1181" s="10" t="n">
        <v>43686</v>
      </c>
      <c r="B1181" s="13">
        <f>IF(VLOOKUP(A1181,SP500相关数据!$B$11:$C$24727,2,TRUE)&lt;&gt;"",VLOOKUP(A1181,SP500相关数据!$B$11:$C$24727,2,TRUE),IF(VLOOKUP(A1181-1,SP500相关数据!$B$11:$C$24727,2,TRUE)&lt;&gt;"",VLOOKUP(A1181-1,SP500相关数据!$B$11:$C$24727,2,TRUE),VLOOKUP(A1181-2,SP500相关数据!$B$11:$C$24727,2,TRUE)))</f>
        <v/>
      </c>
      <c r="C1181" s="13">
        <f>IFERROR(IF(VLOOKUP(A1181,SP500相关数据!$B$11:$E$24727,4,TRUE)&lt;&gt;"",VLOOKUP(A1181,SP500相关数据!$B$11:$E$24727,4,TRUE),IF(VLOOKUP(A1181-1,SP500相关数据!$B$11:$E$24727,4,TRUE)&lt;&gt;"",VLOOKUP(A1181-1,SP500相关数据!$B$11:$E$24727,4,TRUE),VLOOKUP(A1181-2,SP500相关数据!$B$11:$E$24727,4,TRUE))),"")</f>
        <v/>
      </c>
      <c r="D1181" s="13">
        <f>IF(VLOOKUP(A1181,高收益利差!$A:$B,2,TRUE)&lt;&gt;"",VLOOKUP(A1181,高收益利差!$A:$B,2,TRUE),IF(VLOOKUP(A1181-1,高收益利差!$A:$B,2,TRUE)&lt;&gt;"",VLOOKUP(A1181-1,高收益利差!$A:$B,2,TRUE),VLOOKUP(A1181-2,高收益利差!$A:$B,2,TRUE)))</f>
        <v/>
      </c>
      <c r="E1181" s="13">
        <f>IFERROR(VLOOKUP(A1181,'10Y2Y'!$A:$B,2,TRUE),"")</f>
        <v/>
      </c>
      <c r="F1181">
        <f>IFERROR(D1181-D1168,"")</f>
        <v/>
      </c>
      <c r="G1181">
        <f>IFERROR(B1181/AVERAGE(B1142:B1181)-1,"")</f>
        <v/>
      </c>
      <c r="H1181">
        <f>IF(B1181="","",IFERROR(AVERAGE(B1142:B1181)/AVERAGE(B1129:B1168)-1,""))</f>
        <v/>
      </c>
      <c r="I1181">
        <f>IFERROR(VLOOKUP(A1181,'Sahm Rule'!$A:$B,2,TRUE),"")</f>
        <v/>
      </c>
      <c r="J1181" s="159">
        <f>IFERROR((B1181/B1168)^4-1-D1181/100,"")</f>
        <v/>
      </c>
    </row>
    <row r="1182">
      <c r="A1182" s="10" t="n">
        <v>43693</v>
      </c>
      <c r="B1182" s="13">
        <f>IF(VLOOKUP(A1182,SP500相关数据!$B$11:$C$24727,2,TRUE)&lt;&gt;"",VLOOKUP(A1182,SP500相关数据!$B$11:$C$24727,2,TRUE),IF(VLOOKUP(A1182-1,SP500相关数据!$B$11:$C$24727,2,TRUE)&lt;&gt;"",VLOOKUP(A1182-1,SP500相关数据!$B$11:$C$24727,2,TRUE),VLOOKUP(A1182-2,SP500相关数据!$B$11:$C$24727,2,TRUE)))</f>
        <v/>
      </c>
      <c r="C1182" s="13">
        <f>IFERROR(IF(VLOOKUP(A1182,SP500相关数据!$B$11:$E$24727,4,TRUE)&lt;&gt;"",VLOOKUP(A1182,SP500相关数据!$B$11:$E$24727,4,TRUE),IF(VLOOKUP(A1182-1,SP500相关数据!$B$11:$E$24727,4,TRUE)&lt;&gt;"",VLOOKUP(A1182-1,SP500相关数据!$B$11:$E$24727,4,TRUE),VLOOKUP(A1182-2,SP500相关数据!$B$11:$E$24727,4,TRUE))),"")</f>
        <v/>
      </c>
      <c r="D1182" s="13">
        <f>IF(VLOOKUP(A1182,高收益利差!$A:$B,2,TRUE)&lt;&gt;"",VLOOKUP(A1182,高收益利差!$A:$B,2,TRUE),IF(VLOOKUP(A1182-1,高收益利差!$A:$B,2,TRUE)&lt;&gt;"",VLOOKUP(A1182-1,高收益利差!$A:$B,2,TRUE),VLOOKUP(A1182-2,高收益利差!$A:$B,2,TRUE)))</f>
        <v/>
      </c>
      <c r="E1182" s="13">
        <f>IFERROR(VLOOKUP(A1182,'10Y2Y'!$A:$B,2,TRUE),"")</f>
        <v/>
      </c>
      <c r="F1182">
        <f>IFERROR(D1182-D1169,"")</f>
        <v/>
      </c>
      <c r="G1182">
        <f>IFERROR(B1182/AVERAGE(B1143:B1182)-1,"")</f>
        <v/>
      </c>
      <c r="H1182">
        <f>IF(B1182="","",IFERROR(AVERAGE(B1143:B1182)/AVERAGE(B1130:B1169)-1,""))</f>
        <v/>
      </c>
      <c r="I1182">
        <f>IFERROR(VLOOKUP(A1182,'Sahm Rule'!$A:$B,2,TRUE),"")</f>
        <v/>
      </c>
      <c r="J1182" s="159">
        <f>IFERROR((B1182/B1169)^4-1-D1182/100,"")</f>
        <v/>
      </c>
    </row>
    <row r="1183">
      <c r="A1183" s="10" t="n">
        <v>43700</v>
      </c>
      <c r="B1183" s="13">
        <f>IF(VLOOKUP(A1183,SP500相关数据!$B$11:$C$24727,2,TRUE)&lt;&gt;"",VLOOKUP(A1183,SP500相关数据!$B$11:$C$24727,2,TRUE),IF(VLOOKUP(A1183-1,SP500相关数据!$B$11:$C$24727,2,TRUE)&lt;&gt;"",VLOOKUP(A1183-1,SP500相关数据!$B$11:$C$24727,2,TRUE),VLOOKUP(A1183-2,SP500相关数据!$B$11:$C$24727,2,TRUE)))</f>
        <v/>
      </c>
      <c r="C1183" s="13">
        <f>IFERROR(IF(VLOOKUP(A1183,SP500相关数据!$B$11:$E$24727,4,TRUE)&lt;&gt;"",VLOOKUP(A1183,SP500相关数据!$B$11:$E$24727,4,TRUE),IF(VLOOKUP(A1183-1,SP500相关数据!$B$11:$E$24727,4,TRUE)&lt;&gt;"",VLOOKUP(A1183-1,SP500相关数据!$B$11:$E$24727,4,TRUE),VLOOKUP(A1183-2,SP500相关数据!$B$11:$E$24727,4,TRUE))),"")</f>
        <v/>
      </c>
      <c r="D1183" s="13">
        <f>IF(VLOOKUP(A1183,高收益利差!$A:$B,2,TRUE)&lt;&gt;"",VLOOKUP(A1183,高收益利差!$A:$B,2,TRUE),IF(VLOOKUP(A1183-1,高收益利差!$A:$B,2,TRUE)&lt;&gt;"",VLOOKUP(A1183-1,高收益利差!$A:$B,2,TRUE),VLOOKUP(A1183-2,高收益利差!$A:$B,2,TRUE)))</f>
        <v/>
      </c>
      <c r="E1183" s="13">
        <f>IFERROR(VLOOKUP(A1183,'10Y2Y'!$A:$B,2,TRUE),"")</f>
        <v/>
      </c>
      <c r="F1183">
        <f>IFERROR(D1183-D1170,"")</f>
        <v/>
      </c>
      <c r="G1183">
        <f>IFERROR(B1183/AVERAGE(B1144:B1183)-1,"")</f>
        <v/>
      </c>
      <c r="H1183">
        <f>IF(B1183="","",IFERROR(AVERAGE(B1144:B1183)/AVERAGE(B1131:B1170)-1,""))</f>
        <v/>
      </c>
      <c r="I1183">
        <f>IFERROR(VLOOKUP(A1183,'Sahm Rule'!$A:$B,2,TRUE),"")</f>
        <v/>
      </c>
      <c r="J1183" s="159">
        <f>IFERROR((B1183/B1170)^4-1-D1183/100,"")</f>
        <v/>
      </c>
    </row>
    <row r="1184">
      <c r="A1184" s="10" t="n">
        <v>43707</v>
      </c>
      <c r="B1184" s="13">
        <f>IF(VLOOKUP(A1184,SP500相关数据!$B$11:$C$24727,2,TRUE)&lt;&gt;"",VLOOKUP(A1184,SP500相关数据!$B$11:$C$24727,2,TRUE),IF(VLOOKUP(A1184-1,SP500相关数据!$B$11:$C$24727,2,TRUE)&lt;&gt;"",VLOOKUP(A1184-1,SP500相关数据!$B$11:$C$24727,2,TRUE),VLOOKUP(A1184-2,SP500相关数据!$B$11:$C$24727,2,TRUE)))</f>
        <v/>
      </c>
      <c r="C1184" s="13">
        <f>IFERROR(IF(VLOOKUP(A1184,SP500相关数据!$B$11:$E$24727,4,TRUE)&lt;&gt;"",VLOOKUP(A1184,SP500相关数据!$B$11:$E$24727,4,TRUE),IF(VLOOKUP(A1184-1,SP500相关数据!$B$11:$E$24727,4,TRUE)&lt;&gt;"",VLOOKUP(A1184-1,SP500相关数据!$B$11:$E$24727,4,TRUE),VLOOKUP(A1184-2,SP500相关数据!$B$11:$E$24727,4,TRUE))),"")</f>
        <v/>
      </c>
      <c r="D1184" s="13">
        <f>IF(VLOOKUP(A1184,高收益利差!$A:$B,2,TRUE)&lt;&gt;"",VLOOKUP(A1184,高收益利差!$A:$B,2,TRUE),IF(VLOOKUP(A1184-1,高收益利差!$A:$B,2,TRUE)&lt;&gt;"",VLOOKUP(A1184-1,高收益利差!$A:$B,2,TRUE),VLOOKUP(A1184-2,高收益利差!$A:$B,2,TRUE)))</f>
        <v/>
      </c>
      <c r="E1184" s="13">
        <f>IFERROR(VLOOKUP(A1184,'10Y2Y'!$A:$B,2,TRUE),"")</f>
        <v/>
      </c>
      <c r="F1184">
        <f>IFERROR(D1184-D1171,"")</f>
        <v/>
      </c>
      <c r="G1184">
        <f>IFERROR(B1184/AVERAGE(B1145:B1184)-1,"")</f>
        <v/>
      </c>
      <c r="H1184">
        <f>IF(B1184="","",IFERROR(AVERAGE(B1145:B1184)/AVERAGE(B1132:B1171)-1,""))</f>
        <v/>
      </c>
      <c r="I1184">
        <f>IFERROR(VLOOKUP(A1184,'Sahm Rule'!$A:$B,2,TRUE),"")</f>
        <v/>
      </c>
      <c r="J1184" s="159">
        <f>IFERROR((B1184/B1171)^4-1-D1184/100,"")</f>
        <v/>
      </c>
    </row>
    <row r="1185">
      <c r="A1185" s="10" t="n">
        <v>43714</v>
      </c>
      <c r="B1185" s="13">
        <f>IF(VLOOKUP(A1185,SP500相关数据!$B$11:$C$24727,2,TRUE)&lt;&gt;"",VLOOKUP(A1185,SP500相关数据!$B$11:$C$24727,2,TRUE),IF(VLOOKUP(A1185-1,SP500相关数据!$B$11:$C$24727,2,TRUE)&lt;&gt;"",VLOOKUP(A1185-1,SP500相关数据!$B$11:$C$24727,2,TRUE),VLOOKUP(A1185-2,SP500相关数据!$B$11:$C$24727,2,TRUE)))</f>
        <v/>
      </c>
      <c r="C1185" s="13">
        <f>IFERROR(IF(VLOOKUP(A1185,SP500相关数据!$B$11:$E$24727,4,TRUE)&lt;&gt;"",VLOOKUP(A1185,SP500相关数据!$B$11:$E$24727,4,TRUE),IF(VLOOKUP(A1185-1,SP500相关数据!$B$11:$E$24727,4,TRUE)&lt;&gt;"",VLOOKUP(A1185-1,SP500相关数据!$B$11:$E$24727,4,TRUE),VLOOKUP(A1185-2,SP500相关数据!$B$11:$E$24727,4,TRUE))),"")</f>
        <v/>
      </c>
      <c r="D1185" s="13">
        <f>IF(VLOOKUP(A1185,高收益利差!$A:$B,2,TRUE)&lt;&gt;"",VLOOKUP(A1185,高收益利差!$A:$B,2,TRUE),IF(VLOOKUP(A1185-1,高收益利差!$A:$B,2,TRUE)&lt;&gt;"",VLOOKUP(A1185-1,高收益利差!$A:$B,2,TRUE),VLOOKUP(A1185-2,高收益利差!$A:$B,2,TRUE)))</f>
        <v/>
      </c>
      <c r="E1185" s="13">
        <f>IFERROR(VLOOKUP(A1185,'10Y2Y'!$A:$B,2,TRUE),"")</f>
        <v/>
      </c>
      <c r="F1185">
        <f>IFERROR(D1185-D1172,"")</f>
        <v/>
      </c>
      <c r="G1185">
        <f>IFERROR(B1185/AVERAGE(B1146:B1185)-1,"")</f>
        <v/>
      </c>
      <c r="H1185">
        <f>IF(B1185="","",IFERROR(AVERAGE(B1146:B1185)/AVERAGE(B1133:B1172)-1,""))</f>
        <v/>
      </c>
      <c r="I1185">
        <f>IFERROR(VLOOKUP(A1185,'Sahm Rule'!$A:$B,2,TRUE),"")</f>
        <v/>
      </c>
      <c r="J1185" s="159">
        <f>IFERROR((B1185/B1172)^4-1-D1185/100,"")</f>
        <v/>
      </c>
    </row>
    <row r="1186">
      <c r="A1186" s="10" t="n">
        <v>43721</v>
      </c>
      <c r="B1186" s="13">
        <f>IF(VLOOKUP(A1186,SP500相关数据!$B$11:$C$24727,2,TRUE)&lt;&gt;"",VLOOKUP(A1186,SP500相关数据!$B$11:$C$24727,2,TRUE),IF(VLOOKUP(A1186-1,SP500相关数据!$B$11:$C$24727,2,TRUE)&lt;&gt;"",VLOOKUP(A1186-1,SP500相关数据!$B$11:$C$24727,2,TRUE),VLOOKUP(A1186-2,SP500相关数据!$B$11:$C$24727,2,TRUE)))</f>
        <v/>
      </c>
      <c r="C1186" s="13">
        <f>IFERROR(IF(VLOOKUP(A1186,SP500相关数据!$B$11:$E$24727,4,TRUE)&lt;&gt;"",VLOOKUP(A1186,SP500相关数据!$B$11:$E$24727,4,TRUE),IF(VLOOKUP(A1186-1,SP500相关数据!$B$11:$E$24727,4,TRUE)&lt;&gt;"",VLOOKUP(A1186-1,SP500相关数据!$B$11:$E$24727,4,TRUE),VLOOKUP(A1186-2,SP500相关数据!$B$11:$E$24727,4,TRUE))),"")</f>
        <v/>
      </c>
      <c r="D1186" s="13">
        <f>IF(VLOOKUP(A1186,高收益利差!$A:$B,2,TRUE)&lt;&gt;"",VLOOKUP(A1186,高收益利差!$A:$B,2,TRUE),IF(VLOOKUP(A1186-1,高收益利差!$A:$B,2,TRUE)&lt;&gt;"",VLOOKUP(A1186-1,高收益利差!$A:$B,2,TRUE),VLOOKUP(A1186-2,高收益利差!$A:$B,2,TRUE)))</f>
        <v/>
      </c>
      <c r="E1186" s="13">
        <f>IFERROR(VLOOKUP(A1186,'10Y2Y'!$A:$B,2,TRUE),"")</f>
        <v/>
      </c>
      <c r="F1186">
        <f>IFERROR(D1186-D1173,"")</f>
        <v/>
      </c>
      <c r="G1186">
        <f>IFERROR(B1186/AVERAGE(B1147:B1186)-1,"")</f>
        <v/>
      </c>
      <c r="H1186">
        <f>IF(B1186="","",IFERROR(AVERAGE(B1147:B1186)/AVERAGE(B1134:B1173)-1,""))</f>
        <v/>
      </c>
      <c r="I1186">
        <f>IFERROR(VLOOKUP(A1186,'Sahm Rule'!$A:$B,2,TRUE),"")</f>
        <v/>
      </c>
      <c r="J1186" s="159">
        <f>IFERROR((B1186/B1173)^4-1-D1186/100,"")</f>
        <v/>
      </c>
    </row>
    <row r="1187">
      <c r="A1187" s="10" t="n">
        <v>43728</v>
      </c>
      <c r="B1187" s="13">
        <f>IF(VLOOKUP(A1187,SP500相关数据!$B$11:$C$24727,2,TRUE)&lt;&gt;"",VLOOKUP(A1187,SP500相关数据!$B$11:$C$24727,2,TRUE),IF(VLOOKUP(A1187-1,SP500相关数据!$B$11:$C$24727,2,TRUE)&lt;&gt;"",VLOOKUP(A1187-1,SP500相关数据!$B$11:$C$24727,2,TRUE),VLOOKUP(A1187-2,SP500相关数据!$B$11:$C$24727,2,TRUE)))</f>
        <v/>
      </c>
      <c r="C1187" s="13">
        <f>IFERROR(IF(VLOOKUP(A1187,SP500相关数据!$B$11:$E$24727,4,TRUE)&lt;&gt;"",VLOOKUP(A1187,SP500相关数据!$B$11:$E$24727,4,TRUE),IF(VLOOKUP(A1187-1,SP500相关数据!$B$11:$E$24727,4,TRUE)&lt;&gt;"",VLOOKUP(A1187-1,SP500相关数据!$B$11:$E$24727,4,TRUE),VLOOKUP(A1187-2,SP500相关数据!$B$11:$E$24727,4,TRUE))),"")</f>
        <v/>
      </c>
      <c r="D1187" s="13">
        <f>IF(VLOOKUP(A1187,高收益利差!$A:$B,2,TRUE)&lt;&gt;"",VLOOKUP(A1187,高收益利差!$A:$B,2,TRUE),IF(VLOOKUP(A1187-1,高收益利差!$A:$B,2,TRUE)&lt;&gt;"",VLOOKUP(A1187-1,高收益利差!$A:$B,2,TRUE),VLOOKUP(A1187-2,高收益利差!$A:$B,2,TRUE)))</f>
        <v/>
      </c>
      <c r="E1187" s="13">
        <f>IFERROR(VLOOKUP(A1187,'10Y2Y'!$A:$B,2,TRUE),"")</f>
        <v/>
      </c>
      <c r="F1187">
        <f>IFERROR(D1187-D1174,"")</f>
        <v/>
      </c>
      <c r="G1187">
        <f>IFERROR(B1187/AVERAGE(B1148:B1187)-1,"")</f>
        <v/>
      </c>
      <c r="H1187">
        <f>IF(B1187="","",IFERROR(AVERAGE(B1148:B1187)/AVERAGE(B1135:B1174)-1,""))</f>
        <v/>
      </c>
      <c r="I1187">
        <f>IFERROR(VLOOKUP(A1187,'Sahm Rule'!$A:$B,2,TRUE),"")</f>
        <v/>
      </c>
      <c r="J1187" s="159">
        <f>IFERROR((B1187/B1174)^4-1-D1187/100,"")</f>
        <v/>
      </c>
    </row>
    <row r="1188">
      <c r="A1188" s="10" t="n">
        <v>43735</v>
      </c>
      <c r="B1188" s="13">
        <f>IF(VLOOKUP(A1188,SP500相关数据!$B$11:$C$24727,2,TRUE)&lt;&gt;"",VLOOKUP(A1188,SP500相关数据!$B$11:$C$24727,2,TRUE),IF(VLOOKUP(A1188-1,SP500相关数据!$B$11:$C$24727,2,TRUE)&lt;&gt;"",VLOOKUP(A1188-1,SP500相关数据!$B$11:$C$24727,2,TRUE),VLOOKUP(A1188-2,SP500相关数据!$B$11:$C$24727,2,TRUE)))</f>
        <v/>
      </c>
      <c r="C1188" s="13">
        <f>IFERROR(IF(VLOOKUP(A1188,SP500相关数据!$B$11:$E$24727,4,TRUE)&lt;&gt;"",VLOOKUP(A1188,SP500相关数据!$B$11:$E$24727,4,TRUE),IF(VLOOKUP(A1188-1,SP500相关数据!$B$11:$E$24727,4,TRUE)&lt;&gt;"",VLOOKUP(A1188-1,SP500相关数据!$B$11:$E$24727,4,TRUE),VLOOKUP(A1188-2,SP500相关数据!$B$11:$E$24727,4,TRUE))),"")</f>
        <v/>
      </c>
      <c r="D1188" s="13">
        <f>IF(VLOOKUP(A1188,高收益利差!$A:$B,2,TRUE)&lt;&gt;"",VLOOKUP(A1188,高收益利差!$A:$B,2,TRUE),IF(VLOOKUP(A1188-1,高收益利差!$A:$B,2,TRUE)&lt;&gt;"",VLOOKUP(A1188-1,高收益利差!$A:$B,2,TRUE),VLOOKUP(A1188-2,高收益利差!$A:$B,2,TRUE)))</f>
        <v/>
      </c>
      <c r="E1188" s="13">
        <f>IFERROR(VLOOKUP(A1188,'10Y2Y'!$A:$B,2,TRUE),"")</f>
        <v/>
      </c>
      <c r="F1188">
        <f>IFERROR(D1188-D1175,"")</f>
        <v/>
      </c>
      <c r="G1188">
        <f>IFERROR(B1188/AVERAGE(B1149:B1188)-1,"")</f>
        <v/>
      </c>
      <c r="H1188">
        <f>IF(B1188="","",IFERROR(AVERAGE(B1149:B1188)/AVERAGE(B1136:B1175)-1,""))</f>
        <v/>
      </c>
      <c r="I1188">
        <f>IFERROR(VLOOKUP(A1188,'Sahm Rule'!$A:$B,2,TRUE),"")</f>
        <v/>
      </c>
      <c r="J1188" s="159">
        <f>IFERROR((B1188/B1175)^4-1-D1188/100,"")</f>
        <v/>
      </c>
    </row>
    <row r="1189">
      <c r="A1189" s="10" t="n">
        <v>43742</v>
      </c>
      <c r="B1189" s="13">
        <f>IF(VLOOKUP(A1189,SP500相关数据!$B$11:$C$24727,2,TRUE)&lt;&gt;"",VLOOKUP(A1189,SP500相关数据!$B$11:$C$24727,2,TRUE),IF(VLOOKUP(A1189-1,SP500相关数据!$B$11:$C$24727,2,TRUE)&lt;&gt;"",VLOOKUP(A1189-1,SP500相关数据!$B$11:$C$24727,2,TRUE),VLOOKUP(A1189-2,SP500相关数据!$B$11:$C$24727,2,TRUE)))</f>
        <v/>
      </c>
      <c r="C1189" s="13">
        <f>IFERROR(IF(VLOOKUP(A1189,SP500相关数据!$B$11:$E$24727,4,TRUE)&lt;&gt;"",VLOOKUP(A1189,SP500相关数据!$B$11:$E$24727,4,TRUE),IF(VLOOKUP(A1189-1,SP500相关数据!$B$11:$E$24727,4,TRUE)&lt;&gt;"",VLOOKUP(A1189-1,SP500相关数据!$B$11:$E$24727,4,TRUE),VLOOKUP(A1189-2,SP500相关数据!$B$11:$E$24727,4,TRUE))),"")</f>
        <v/>
      </c>
      <c r="D1189" s="13">
        <f>IF(VLOOKUP(A1189,高收益利差!$A:$B,2,TRUE)&lt;&gt;"",VLOOKUP(A1189,高收益利差!$A:$B,2,TRUE),IF(VLOOKUP(A1189-1,高收益利差!$A:$B,2,TRUE)&lt;&gt;"",VLOOKUP(A1189-1,高收益利差!$A:$B,2,TRUE),VLOOKUP(A1189-2,高收益利差!$A:$B,2,TRUE)))</f>
        <v/>
      </c>
      <c r="E1189" s="13">
        <f>IFERROR(VLOOKUP(A1189,'10Y2Y'!$A:$B,2,TRUE),"")</f>
        <v/>
      </c>
      <c r="F1189">
        <f>IFERROR(D1189-D1176,"")</f>
        <v/>
      </c>
      <c r="G1189">
        <f>IFERROR(B1189/AVERAGE(B1150:B1189)-1,"")</f>
        <v/>
      </c>
      <c r="H1189">
        <f>IF(B1189="","",IFERROR(AVERAGE(B1150:B1189)/AVERAGE(B1137:B1176)-1,""))</f>
        <v/>
      </c>
      <c r="I1189">
        <f>IFERROR(VLOOKUP(A1189,'Sahm Rule'!$A:$B,2,TRUE),"")</f>
        <v/>
      </c>
      <c r="J1189" s="159">
        <f>IFERROR((B1189/B1176)^4-1-D1189/100,"")</f>
        <v/>
      </c>
    </row>
    <row r="1190">
      <c r="A1190" s="10" t="n">
        <v>43749</v>
      </c>
      <c r="B1190" s="13">
        <f>IF(VLOOKUP(A1190,SP500相关数据!$B$11:$C$24727,2,TRUE)&lt;&gt;"",VLOOKUP(A1190,SP500相关数据!$B$11:$C$24727,2,TRUE),IF(VLOOKUP(A1190-1,SP500相关数据!$B$11:$C$24727,2,TRUE)&lt;&gt;"",VLOOKUP(A1190-1,SP500相关数据!$B$11:$C$24727,2,TRUE),VLOOKUP(A1190-2,SP500相关数据!$B$11:$C$24727,2,TRUE)))</f>
        <v/>
      </c>
      <c r="C1190" s="13">
        <f>IFERROR(IF(VLOOKUP(A1190,SP500相关数据!$B$11:$E$24727,4,TRUE)&lt;&gt;"",VLOOKUP(A1190,SP500相关数据!$B$11:$E$24727,4,TRUE),IF(VLOOKUP(A1190-1,SP500相关数据!$B$11:$E$24727,4,TRUE)&lt;&gt;"",VLOOKUP(A1190-1,SP500相关数据!$B$11:$E$24727,4,TRUE),VLOOKUP(A1190-2,SP500相关数据!$B$11:$E$24727,4,TRUE))),"")</f>
        <v/>
      </c>
      <c r="D1190" s="13">
        <f>IF(VLOOKUP(A1190,高收益利差!$A:$B,2,TRUE)&lt;&gt;"",VLOOKUP(A1190,高收益利差!$A:$B,2,TRUE),IF(VLOOKUP(A1190-1,高收益利差!$A:$B,2,TRUE)&lt;&gt;"",VLOOKUP(A1190-1,高收益利差!$A:$B,2,TRUE),VLOOKUP(A1190-2,高收益利差!$A:$B,2,TRUE)))</f>
        <v/>
      </c>
      <c r="E1190" s="13">
        <f>IFERROR(VLOOKUP(A1190,'10Y2Y'!$A:$B,2,TRUE),"")</f>
        <v/>
      </c>
      <c r="F1190">
        <f>IFERROR(D1190-D1177,"")</f>
        <v/>
      </c>
      <c r="G1190">
        <f>IFERROR(B1190/AVERAGE(B1151:B1190)-1,"")</f>
        <v/>
      </c>
      <c r="H1190">
        <f>IF(B1190="","",IFERROR(AVERAGE(B1151:B1190)/AVERAGE(B1138:B1177)-1,""))</f>
        <v/>
      </c>
      <c r="I1190">
        <f>IFERROR(VLOOKUP(A1190,'Sahm Rule'!$A:$B,2,TRUE),"")</f>
        <v/>
      </c>
      <c r="J1190" s="159">
        <f>IFERROR((B1190/B1177)^4-1-D1190/100,"")</f>
        <v/>
      </c>
    </row>
    <row r="1191">
      <c r="A1191" s="10" t="n">
        <v>43756</v>
      </c>
      <c r="B1191" s="13">
        <f>IF(VLOOKUP(A1191,SP500相关数据!$B$11:$C$24727,2,TRUE)&lt;&gt;"",VLOOKUP(A1191,SP500相关数据!$B$11:$C$24727,2,TRUE),IF(VLOOKUP(A1191-1,SP500相关数据!$B$11:$C$24727,2,TRUE)&lt;&gt;"",VLOOKUP(A1191-1,SP500相关数据!$B$11:$C$24727,2,TRUE),VLOOKUP(A1191-2,SP500相关数据!$B$11:$C$24727,2,TRUE)))</f>
        <v/>
      </c>
      <c r="C1191" s="13">
        <f>IFERROR(IF(VLOOKUP(A1191,SP500相关数据!$B$11:$E$24727,4,TRUE)&lt;&gt;"",VLOOKUP(A1191,SP500相关数据!$B$11:$E$24727,4,TRUE),IF(VLOOKUP(A1191-1,SP500相关数据!$B$11:$E$24727,4,TRUE)&lt;&gt;"",VLOOKUP(A1191-1,SP500相关数据!$B$11:$E$24727,4,TRUE),VLOOKUP(A1191-2,SP500相关数据!$B$11:$E$24727,4,TRUE))),"")</f>
        <v/>
      </c>
      <c r="D1191" s="13">
        <f>IF(VLOOKUP(A1191,高收益利差!$A:$B,2,TRUE)&lt;&gt;"",VLOOKUP(A1191,高收益利差!$A:$B,2,TRUE),IF(VLOOKUP(A1191-1,高收益利差!$A:$B,2,TRUE)&lt;&gt;"",VLOOKUP(A1191-1,高收益利差!$A:$B,2,TRUE),VLOOKUP(A1191-2,高收益利差!$A:$B,2,TRUE)))</f>
        <v/>
      </c>
      <c r="E1191" s="13">
        <f>IFERROR(VLOOKUP(A1191,'10Y2Y'!$A:$B,2,TRUE),"")</f>
        <v/>
      </c>
      <c r="F1191">
        <f>IFERROR(D1191-D1178,"")</f>
        <v/>
      </c>
      <c r="G1191">
        <f>IFERROR(B1191/AVERAGE(B1152:B1191)-1,"")</f>
        <v/>
      </c>
      <c r="H1191">
        <f>IF(B1191="","",IFERROR(AVERAGE(B1152:B1191)/AVERAGE(B1139:B1178)-1,""))</f>
        <v/>
      </c>
      <c r="I1191">
        <f>IFERROR(VLOOKUP(A1191,'Sahm Rule'!$A:$B,2,TRUE),"")</f>
        <v/>
      </c>
      <c r="J1191" s="159">
        <f>IFERROR((B1191/B1178)^4-1-D1191/100,"")</f>
        <v/>
      </c>
    </row>
    <row r="1192">
      <c r="A1192" s="10" t="n">
        <v>43763</v>
      </c>
      <c r="B1192" s="13">
        <f>IF(VLOOKUP(A1192,SP500相关数据!$B$11:$C$24727,2,TRUE)&lt;&gt;"",VLOOKUP(A1192,SP500相关数据!$B$11:$C$24727,2,TRUE),IF(VLOOKUP(A1192-1,SP500相关数据!$B$11:$C$24727,2,TRUE)&lt;&gt;"",VLOOKUP(A1192-1,SP500相关数据!$B$11:$C$24727,2,TRUE),VLOOKUP(A1192-2,SP500相关数据!$B$11:$C$24727,2,TRUE)))</f>
        <v/>
      </c>
      <c r="C1192" s="13">
        <f>IFERROR(IF(VLOOKUP(A1192,SP500相关数据!$B$11:$E$24727,4,TRUE)&lt;&gt;"",VLOOKUP(A1192,SP500相关数据!$B$11:$E$24727,4,TRUE),IF(VLOOKUP(A1192-1,SP500相关数据!$B$11:$E$24727,4,TRUE)&lt;&gt;"",VLOOKUP(A1192-1,SP500相关数据!$B$11:$E$24727,4,TRUE),VLOOKUP(A1192-2,SP500相关数据!$B$11:$E$24727,4,TRUE))),"")</f>
        <v/>
      </c>
      <c r="D1192" s="13">
        <f>IF(VLOOKUP(A1192,高收益利差!$A:$B,2,TRUE)&lt;&gt;"",VLOOKUP(A1192,高收益利差!$A:$B,2,TRUE),IF(VLOOKUP(A1192-1,高收益利差!$A:$B,2,TRUE)&lt;&gt;"",VLOOKUP(A1192-1,高收益利差!$A:$B,2,TRUE),VLOOKUP(A1192-2,高收益利差!$A:$B,2,TRUE)))</f>
        <v/>
      </c>
      <c r="E1192" s="13">
        <f>IFERROR(VLOOKUP(A1192,'10Y2Y'!$A:$B,2,TRUE),"")</f>
        <v/>
      </c>
      <c r="F1192">
        <f>IFERROR(D1192-D1179,"")</f>
        <v/>
      </c>
      <c r="G1192">
        <f>IFERROR(B1192/AVERAGE(B1153:B1192)-1,"")</f>
        <v/>
      </c>
      <c r="H1192">
        <f>IF(B1192="","",IFERROR(AVERAGE(B1153:B1192)/AVERAGE(B1140:B1179)-1,""))</f>
        <v/>
      </c>
      <c r="I1192">
        <f>IFERROR(VLOOKUP(A1192,'Sahm Rule'!$A:$B,2,TRUE),"")</f>
        <v/>
      </c>
      <c r="J1192" s="159">
        <f>IFERROR((B1192/B1179)^4-1-D1192/100,"")</f>
        <v/>
      </c>
    </row>
    <row r="1193">
      <c r="A1193" s="10" t="n">
        <v>43770</v>
      </c>
      <c r="B1193" s="13">
        <f>IF(VLOOKUP(A1193,SP500相关数据!$B$11:$C$24727,2,TRUE)&lt;&gt;"",VLOOKUP(A1193,SP500相关数据!$B$11:$C$24727,2,TRUE),IF(VLOOKUP(A1193-1,SP500相关数据!$B$11:$C$24727,2,TRUE)&lt;&gt;"",VLOOKUP(A1193-1,SP500相关数据!$B$11:$C$24727,2,TRUE),VLOOKUP(A1193-2,SP500相关数据!$B$11:$C$24727,2,TRUE)))</f>
        <v/>
      </c>
      <c r="C1193" s="13">
        <f>IFERROR(IF(VLOOKUP(A1193,SP500相关数据!$B$11:$E$24727,4,TRUE)&lt;&gt;"",VLOOKUP(A1193,SP500相关数据!$B$11:$E$24727,4,TRUE),IF(VLOOKUP(A1193-1,SP500相关数据!$B$11:$E$24727,4,TRUE)&lt;&gt;"",VLOOKUP(A1193-1,SP500相关数据!$B$11:$E$24727,4,TRUE),VLOOKUP(A1193-2,SP500相关数据!$B$11:$E$24727,4,TRUE))),"")</f>
        <v/>
      </c>
      <c r="D1193" s="13">
        <f>IF(VLOOKUP(A1193,高收益利差!$A:$B,2,TRUE)&lt;&gt;"",VLOOKUP(A1193,高收益利差!$A:$B,2,TRUE),IF(VLOOKUP(A1193-1,高收益利差!$A:$B,2,TRUE)&lt;&gt;"",VLOOKUP(A1193-1,高收益利差!$A:$B,2,TRUE),VLOOKUP(A1193-2,高收益利差!$A:$B,2,TRUE)))</f>
        <v/>
      </c>
      <c r="E1193" s="13">
        <f>IFERROR(VLOOKUP(A1193,'10Y2Y'!$A:$B,2,TRUE),"")</f>
        <v/>
      </c>
      <c r="F1193">
        <f>IFERROR(D1193-D1180,"")</f>
        <v/>
      </c>
      <c r="G1193">
        <f>IFERROR(B1193/AVERAGE(B1154:B1193)-1,"")</f>
        <v/>
      </c>
      <c r="H1193">
        <f>IF(B1193="","",IFERROR(AVERAGE(B1154:B1193)/AVERAGE(B1141:B1180)-1,""))</f>
        <v/>
      </c>
      <c r="I1193">
        <f>IFERROR(VLOOKUP(A1193,'Sahm Rule'!$A:$B,2,TRUE),"")</f>
        <v/>
      </c>
      <c r="J1193" s="159">
        <f>IFERROR((B1193/B1180)^4-1-D1193/100,"")</f>
        <v/>
      </c>
    </row>
    <row r="1194">
      <c r="A1194" s="10" t="n">
        <v>43777</v>
      </c>
      <c r="B1194" s="13">
        <f>IF(VLOOKUP(A1194,SP500相关数据!$B$11:$C$24727,2,TRUE)&lt;&gt;"",VLOOKUP(A1194,SP500相关数据!$B$11:$C$24727,2,TRUE),IF(VLOOKUP(A1194-1,SP500相关数据!$B$11:$C$24727,2,TRUE)&lt;&gt;"",VLOOKUP(A1194-1,SP500相关数据!$B$11:$C$24727,2,TRUE),VLOOKUP(A1194-2,SP500相关数据!$B$11:$C$24727,2,TRUE)))</f>
        <v/>
      </c>
      <c r="C1194" s="13">
        <f>IFERROR(IF(VLOOKUP(A1194,SP500相关数据!$B$11:$E$24727,4,TRUE)&lt;&gt;"",VLOOKUP(A1194,SP500相关数据!$B$11:$E$24727,4,TRUE),IF(VLOOKUP(A1194-1,SP500相关数据!$B$11:$E$24727,4,TRUE)&lt;&gt;"",VLOOKUP(A1194-1,SP500相关数据!$B$11:$E$24727,4,TRUE),VLOOKUP(A1194-2,SP500相关数据!$B$11:$E$24727,4,TRUE))),"")</f>
        <v/>
      </c>
      <c r="D1194" s="13">
        <f>IF(VLOOKUP(A1194,高收益利差!$A:$B,2,TRUE)&lt;&gt;"",VLOOKUP(A1194,高收益利差!$A:$B,2,TRUE),IF(VLOOKUP(A1194-1,高收益利差!$A:$B,2,TRUE)&lt;&gt;"",VLOOKUP(A1194-1,高收益利差!$A:$B,2,TRUE),VLOOKUP(A1194-2,高收益利差!$A:$B,2,TRUE)))</f>
        <v/>
      </c>
      <c r="E1194" s="13">
        <f>IFERROR(VLOOKUP(A1194,'10Y2Y'!$A:$B,2,TRUE),"")</f>
        <v/>
      </c>
      <c r="F1194">
        <f>IFERROR(D1194-D1181,"")</f>
        <v/>
      </c>
      <c r="G1194">
        <f>IFERROR(B1194/AVERAGE(B1155:B1194)-1,"")</f>
        <v/>
      </c>
      <c r="H1194">
        <f>IF(B1194="","",IFERROR(AVERAGE(B1155:B1194)/AVERAGE(B1142:B1181)-1,""))</f>
        <v/>
      </c>
      <c r="I1194">
        <f>IFERROR(VLOOKUP(A1194,'Sahm Rule'!$A:$B,2,TRUE),"")</f>
        <v/>
      </c>
      <c r="J1194" s="159">
        <f>IFERROR((B1194/B1181)^4-1-D1194/100,"")</f>
        <v/>
      </c>
    </row>
    <row r="1195">
      <c r="A1195" s="10" t="n">
        <v>43784</v>
      </c>
      <c r="B1195" s="13">
        <f>IF(VLOOKUP(A1195,SP500相关数据!$B$11:$C$24727,2,TRUE)&lt;&gt;"",VLOOKUP(A1195,SP500相关数据!$B$11:$C$24727,2,TRUE),IF(VLOOKUP(A1195-1,SP500相关数据!$B$11:$C$24727,2,TRUE)&lt;&gt;"",VLOOKUP(A1195-1,SP500相关数据!$B$11:$C$24727,2,TRUE),VLOOKUP(A1195-2,SP500相关数据!$B$11:$C$24727,2,TRUE)))</f>
        <v/>
      </c>
      <c r="C1195" s="13">
        <f>IFERROR(IF(VLOOKUP(A1195,SP500相关数据!$B$11:$E$24727,4,TRUE)&lt;&gt;"",VLOOKUP(A1195,SP500相关数据!$B$11:$E$24727,4,TRUE),IF(VLOOKUP(A1195-1,SP500相关数据!$B$11:$E$24727,4,TRUE)&lt;&gt;"",VLOOKUP(A1195-1,SP500相关数据!$B$11:$E$24727,4,TRUE),VLOOKUP(A1195-2,SP500相关数据!$B$11:$E$24727,4,TRUE))),"")</f>
        <v/>
      </c>
      <c r="D1195" s="13">
        <f>IF(VLOOKUP(A1195,高收益利差!$A:$B,2,TRUE)&lt;&gt;"",VLOOKUP(A1195,高收益利差!$A:$B,2,TRUE),IF(VLOOKUP(A1195-1,高收益利差!$A:$B,2,TRUE)&lt;&gt;"",VLOOKUP(A1195-1,高收益利差!$A:$B,2,TRUE),VLOOKUP(A1195-2,高收益利差!$A:$B,2,TRUE)))</f>
        <v/>
      </c>
      <c r="E1195" s="13">
        <f>IFERROR(VLOOKUP(A1195,'10Y2Y'!$A:$B,2,TRUE),"")</f>
        <v/>
      </c>
      <c r="F1195">
        <f>IFERROR(D1195-D1182,"")</f>
        <v/>
      </c>
      <c r="G1195">
        <f>IFERROR(B1195/AVERAGE(B1156:B1195)-1,"")</f>
        <v/>
      </c>
      <c r="H1195">
        <f>IF(B1195="","",IFERROR(AVERAGE(B1156:B1195)/AVERAGE(B1143:B1182)-1,""))</f>
        <v/>
      </c>
      <c r="I1195">
        <f>IFERROR(VLOOKUP(A1195,'Sahm Rule'!$A:$B,2,TRUE),"")</f>
        <v/>
      </c>
      <c r="J1195" s="159">
        <f>IFERROR((B1195/B1182)^4-1-D1195/100,"")</f>
        <v/>
      </c>
    </row>
    <row r="1196">
      <c r="A1196" s="10" t="n">
        <v>43791</v>
      </c>
      <c r="B1196" s="13">
        <f>IF(VLOOKUP(A1196,SP500相关数据!$B$11:$C$24727,2,TRUE)&lt;&gt;"",VLOOKUP(A1196,SP500相关数据!$B$11:$C$24727,2,TRUE),IF(VLOOKUP(A1196-1,SP500相关数据!$B$11:$C$24727,2,TRUE)&lt;&gt;"",VLOOKUP(A1196-1,SP500相关数据!$B$11:$C$24727,2,TRUE),VLOOKUP(A1196-2,SP500相关数据!$B$11:$C$24727,2,TRUE)))</f>
        <v/>
      </c>
      <c r="C1196" s="13">
        <f>IFERROR(IF(VLOOKUP(A1196,SP500相关数据!$B$11:$E$24727,4,TRUE)&lt;&gt;"",VLOOKUP(A1196,SP500相关数据!$B$11:$E$24727,4,TRUE),IF(VLOOKUP(A1196-1,SP500相关数据!$B$11:$E$24727,4,TRUE)&lt;&gt;"",VLOOKUP(A1196-1,SP500相关数据!$B$11:$E$24727,4,TRUE),VLOOKUP(A1196-2,SP500相关数据!$B$11:$E$24727,4,TRUE))),"")</f>
        <v/>
      </c>
      <c r="D1196" s="13">
        <f>IF(VLOOKUP(A1196,高收益利差!$A:$B,2,TRUE)&lt;&gt;"",VLOOKUP(A1196,高收益利差!$A:$B,2,TRUE),IF(VLOOKUP(A1196-1,高收益利差!$A:$B,2,TRUE)&lt;&gt;"",VLOOKUP(A1196-1,高收益利差!$A:$B,2,TRUE),VLOOKUP(A1196-2,高收益利差!$A:$B,2,TRUE)))</f>
        <v/>
      </c>
      <c r="E1196" s="13">
        <f>IFERROR(VLOOKUP(A1196,'10Y2Y'!$A:$B,2,TRUE),"")</f>
        <v/>
      </c>
      <c r="F1196">
        <f>IFERROR(D1196-D1183,"")</f>
        <v/>
      </c>
      <c r="G1196">
        <f>IFERROR(B1196/AVERAGE(B1157:B1196)-1,"")</f>
        <v/>
      </c>
      <c r="H1196">
        <f>IF(B1196="","",IFERROR(AVERAGE(B1157:B1196)/AVERAGE(B1144:B1183)-1,""))</f>
        <v/>
      </c>
      <c r="I1196">
        <f>IFERROR(VLOOKUP(A1196,'Sahm Rule'!$A:$B,2,TRUE),"")</f>
        <v/>
      </c>
      <c r="J1196" s="159">
        <f>IFERROR((B1196/B1183)^4-1-D1196/100,"")</f>
        <v/>
      </c>
    </row>
    <row r="1197">
      <c r="A1197" s="10" t="n">
        <v>43798</v>
      </c>
      <c r="B1197" s="13">
        <f>IF(VLOOKUP(A1197,SP500相关数据!$B$11:$C$24727,2,TRUE)&lt;&gt;"",VLOOKUP(A1197,SP500相关数据!$B$11:$C$24727,2,TRUE),IF(VLOOKUP(A1197-1,SP500相关数据!$B$11:$C$24727,2,TRUE)&lt;&gt;"",VLOOKUP(A1197-1,SP500相关数据!$B$11:$C$24727,2,TRUE),VLOOKUP(A1197-2,SP500相关数据!$B$11:$C$24727,2,TRUE)))</f>
        <v/>
      </c>
      <c r="C1197" s="13">
        <f>IFERROR(IF(VLOOKUP(A1197,SP500相关数据!$B$11:$E$24727,4,TRUE)&lt;&gt;"",VLOOKUP(A1197,SP500相关数据!$B$11:$E$24727,4,TRUE),IF(VLOOKUP(A1197-1,SP500相关数据!$B$11:$E$24727,4,TRUE)&lt;&gt;"",VLOOKUP(A1197-1,SP500相关数据!$B$11:$E$24727,4,TRUE),VLOOKUP(A1197-2,SP500相关数据!$B$11:$E$24727,4,TRUE))),"")</f>
        <v/>
      </c>
      <c r="D1197" s="13">
        <f>IF(VLOOKUP(A1197,高收益利差!$A:$B,2,TRUE)&lt;&gt;"",VLOOKUP(A1197,高收益利差!$A:$B,2,TRUE),IF(VLOOKUP(A1197-1,高收益利差!$A:$B,2,TRUE)&lt;&gt;"",VLOOKUP(A1197-1,高收益利差!$A:$B,2,TRUE),VLOOKUP(A1197-2,高收益利差!$A:$B,2,TRUE)))</f>
        <v/>
      </c>
      <c r="E1197" s="13">
        <f>IFERROR(VLOOKUP(A1197,'10Y2Y'!$A:$B,2,TRUE),"")</f>
        <v/>
      </c>
      <c r="F1197">
        <f>IFERROR(D1197-D1184,"")</f>
        <v/>
      </c>
      <c r="G1197">
        <f>IFERROR(B1197/AVERAGE(B1158:B1197)-1,"")</f>
        <v/>
      </c>
      <c r="H1197">
        <f>IF(B1197="","",IFERROR(AVERAGE(B1158:B1197)/AVERAGE(B1145:B1184)-1,""))</f>
        <v/>
      </c>
      <c r="I1197">
        <f>IFERROR(VLOOKUP(A1197,'Sahm Rule'!$A:$B,2,TRUE),"")</f>
        <v/>
      </c>
      <c r="J1197" s="159">
        <f>IFERROR((B1197/B1184)^4-1-D1197/100,"")</f>
        <v/>
      </c>
    </row>
    <row r="1198">
      <c r="A1198" s="10" t="n">
        <v>43805</v>
      </c>
      <c r="B1198" s="13">
        <f>IF(VLOOKUP(A1198,SP500相关数据!$B$11:$C$24727,2,TRUE)&lt;&gt;"",VLOOKUP(A1198,SP500相关数据!$B$11:$C$24727,2,TRUE),IF(VLOOKUP(A1198-1,SP500相关数据!$B$11:$C$24727,2,TRUE)&lt;&gt;"",VLOOKUP(A1198-1,SP500相关数据!$B$11:$C$24727,2,TRUE),VLOOKUP(A1198-2,SP500相关数据!$B$11:$C$24727,2,TRUE)))</f>
        <v/>
      </c>
      <c r="C1198" s="13">
        <f>IFERROR(IF(VLOOKUP(A1198,SP500相关数据!$B$11:$E$24727,4,TRUE)&lt;&gt;"",VLOOKUP(A1198,SP500相关数据!$B$11:$E$24727,4,TRUE),IF(VLOOKUP(A1198-1,SP500相关数据!$B$11:$E$24727,4,TRUE)&lt;&gt;"",VLOOKUP(A1198-1,SP500相关数据!$B$11:$E$24727,4,TRUE),VLOOKUP(A1198-2,SP500相关数据!$B$11:$E$24727,4,TRUE))),"")</f>
        <v/>
      </c>
      <c r="D1198" s="13">
        <f>IF(VLOOKUP(A1198,高收益利差!$A:$B,2,TRUE)&lt;&gt;"",VLOOKUP(A1198,高收益利差!$A:$B,2,TRUE),IF(VLOOKUP(A1198-1,高收益利差!$A:$B,2,TRUE)&lt;&gt;"",VLOOKUP(A1198-1,高收益利差!$A:$B,2,TRUE),VLOOKUP(A1198-2,高收益利差!$A:$B,2,TRUE)))</f>
        <v/>
      </c>
      <c r="E1198" s="13">
        <f>IFERROR(VLOOKUP(A1198,'10Y2Y'!$A:$B,2,TRUE),"")</f>
        <v/>
      </c>
      <c r="F1198">
        <f>IFERROR(D1198-D1185,"")</f>
        <v/>
      </c>
      <c r="G1198">
        <f>IFERROR(B1198/AVERAGE(B1159:B1198)-1,"")</f>
        <v/>
      </c>
      <c r="H1198">
        <f>IF(B1198="","",IFERROR(AVERAGE(B1159:B1198)/AVERAGE(B1146:B1185)-1,""))</f>
        <v/>
      </c>
      <c r="I1198">
        <f>IFERROR(VLOOKUP(A1198,'Sahm Rule'!$A:$B,2,TRUE),"")</f>
        <v/>
      </c>
      <c r="J1198" s="159">
        <f>IFERROR((B1198/B1185)^4-1-D1198/100,"")</f>
        <v/>
      </c>
    </row>
    <row r="1199">
      <c r="A1199" s="10" t="n">
        <v>43812</v>
      </c>
      <c r="B1199" s="13">
        <f>IF(VLOOKUP(A1199,SP500相关数据!$B$11:$C$24727,2,TRUE)&lt;&gt;"",VLOOKUP(A1199,SP500相关数据!$B$11:$C$24727,2,TRUE),IF(VLOOKUP(A1199-1,SP500相关数据!$B$11:$C$24727,2,TRUE)&lt;&gt;"",VLOOKUP(A1199-1,SP500相关数据!$B$11:$C$24727,2,TRUE),VLOOKUP(A1199-2,SP500相关数据!$B$11:$C$24727,2,TRUE)))</f>
        <v/>
      </c>
      <c r="C1199" s="13">
        <f>IFERROR(IF(VLOOKUP(A1199,SP500相关数据!$B$11:$E$24727,4,TRUE)&lt;&gt;"",VLOOKUP(A1199,SP500相关数据!$B$11:$E$24727,4,TRUE),IF(VLOOKUP(A1199-1,SP500相关数据!$B$11:$E$24727,4,TRUE)&lt;&gt;"",VLOOKUP(A1199-1,SP500相关数据!$B$11:$E$24727,4,TRUE),VLOOKUP(A1199-2,SP500相关数据!$B$11:$E$24727,4,TRUE))),"")</f>
        <v/>
      </c>
      <c r="D1199" s="13">
        <f>IF(VLOOKUP(A1199,高收益利差!$A:$B,2,TRUE)&lt;&gt;"",VLOOKUP(A1199,高收益利差!$A:$B,2,TRUE),IF(VLOOKUP(A1199-1,高收益利差!$A:$B,2,TRUE)&lt;&gt;"",VLOOKUP(A1199-1,高收益利差!$A:$B,2,TRUE),VLOOKUP(A1199-2,高收益利差!$A:$B,2,TRUE)))</f>
        <v/>
      </c>
      <c r="E1199" s="13">
        <f>IFERROR(VLOOKUP(A1199,'10Y2Y'!$A:$B,2,TRUE),"")</f>
        <v/>
      </c>
      <c r="F1199">
        <f>IFERROR(D1199-D1186,"")</f>
        <v/>
      </c>
      <c r="G1199">
        <f>IFERROR(B1199/AVERAGE(B1160:B1199)-1,"")</f>
        <v/>
      </c>
      <c r="H1199">
        <f>IF(B1199="","",IFERROR(AVERAGE(B1160:B1199)/AVERAGE(B1147:B1186)-1,""))</f>
        <v/>
      </c>
      <c r="I1199">
        <f>IFERROR(VLOOKUP(A1199,'Sahm Rule'!$A:$B,2,TRUE),"")</f>
        <v/>
      </c>
      <c r="J1199" s="159">
        <f>IFERROR((B1199/B1186)^4-1-D1199/100,"")</f>
        <v/>
      </c>
    </row>
    <row r="1200">
      <c r="A1200" s="10" t="n">
        <v>43819</v>
      </c>
      <c r="B1200" s="13">
        <f>IF(VLOOKUP(A1200,SP500相关数据!$B$11:$C$24727,2,TRUE)&lt;&gt;"",VLOOKUP(A1200,SP500相关数据!$B$11:$C$24727,2,TRUE),IF(VLOOKUP(A1200-1,SP500相关数据!$B$11:$C$24727,2,TRUE)&lt;&gt;"",VLOOKUP(A1200-1,SP500相关数据!$B$11:$C$24727,2,TRUE),VLOOKUP(A1200-2,SP500相关数据!$B$11:$C$24727,2,TRUE)))</f>
        <v/>
      </c>
      <c r="C1200" s="13">
        <f>IFERROR(IF(VLOOKUP(A1200,SP500相关数据!$B$11:$E$24727,4,TRUE)&lt;&gt;"",VLOOKUP(A1200,SP500相关数据!$B$11:$E$24727,4,TRUE),IF(VLOOKUP(A1200-1,SP500相关数据!$B$11:$E$24727,4,TRUE)&lt;&gt;"",VLOOKUP(A1200-1,SP500相关数据!$B$11:$E$24727,4,TRUE),VLOOKUP(A1200-2,SP500相关数据!$B$11:$E$24727,4,TRUE))),"")</f>
        <v/>
      </c>
      <c r="D1200" s="13">
        <f>IF(VLOOKUP(A1200,高收益利差!$A:$B,2,TRUE)&lt;&gt;"",VLOOKUP(A1200,高收益利差!$A:$B,2,TRUE),IF(VLOOKUP(A1200-1,高收益利差!$A:$B,2,TRUE)&lt;&gt;"",VLOOKUP(A1200-1,高收益利差!$A:$B,2,TRUE),VLOOKUP(A1200-2,高收益利差!$A:$B,2,TRUE)))</f>
        <v/>
      </c>
      <c r="E1200" s="13">
        <f>IFERROR(VLOOKUP(A1200,'10Y2Y'!$A:$B,2,TRUE),"")</f>
        <v/>
      </c>
      <c r="F1200">
        <f>IFERROR(D1200-D1187,"")</f>
        <v/>
      </c>
      <c r="G1200">
        <f>IFERROR(B1200/AVERAGE(B1161:B1200)-1,"")</f>
        <v/>
      </c>
      <c r="H1200">
        <f>IF(B1200="","",IFERROR(AVERAGE(B1161:B1200)/AVERAGE(B1148:B1187)-1,""))</f>
        <v/>
      </c>
      <c r="I1200">
        <f>IFERROR(VLOOKUP(A1200,'Sahm Rule'!$A:$B,2,TRUE),"")</f>
        <v/>
      </c>
      <c r="J1200" s="159">
        <f>IFERROR((B1200/B1187)^4-1-D1200/100,"")</f>
        <v/>
      </c>
    </row>
    <row r="1201">
      <c r="A1201" s="10" t="n">
        <v>43826</v>
      </c>
      <c r="B1201" s="13">
        <f>IF(VLOOKUP(A1201,SP500相关数据!$B$11:$C$24727,2,TRUE)&lt;&gt;"",VLOOKUP(A1201,SP500相关数据!$B$11:$C$24727,2,TRUE),IF(VLOOKUP(A1201-1,SP500相关数据!$B$11:$C$24727,2,TRUE)&lt;&gt;"",VLOOKUP(A1201-1,SP500相关数据!$B$11:$C$24727,2,TRUE),VLOOKUP(A1201-2,SP500相关数据!$B$11:$C$24727,2,TRUE)))</f>
        <v/>
      </c>
      <c r="C1201" s="13">
        <f>IFERROR(IF(VLOOKUP(A1201,SP500相关数据!$B$11:$E$24727,4,TRUE)&lt;&gt;"",VLOOKUP(A1201,SP500相关数据!$B$11:$E$24727,4,TRUE),IF(VLOOKUP(A1201-1,SP500相关数据!$B$11:$E$24727,4,TRUE)&lt;&gt;"",VLOOKUP(A1201-1,SP500相关数据!$B$11:$E$24727,4,TRUE),VLOOKUP(A1201-2,SP500相关数据!$B$11:$E$24727,4,TRUE))),"")</f>
        <v/>
      </c>
      <c r="D1201" s="13">
        <f>IF(VLOOKUP(A1201,高收益利差!$A:$B,2,TRUE)&lt;&gt;"",VLOOKUP(A1201,高收益利差!$A:$B,2,TRUE),IF(VLOOKUP(A1201-1,高收益利差!$A:$B,2,TRUE)&lt;&gt;"",VLOOKUP(A1201-1,高收益利差!$A:$B,2,TRUE),VLOOKUP(A1201-2,高收益利差!$A:$B,2,TRUE)))</f>
        <v/>
      </c>
      <c r="E1201" s="13">
        <f>IFERROR(VLOOKUP(A1201,'10Y2Y'!$A:$B,2,TRUE),"")</f>
        <v/>
      </c>
      <c r="F1201">
        <f>IFERROR(D1201-D1188,"")</f>
        <v/>
      </c>
      <c r="G1201">
        <f>IFERROR(B1201/AVERAGE(B1162:B1201)-1,"")</f>
        <v/>
      </c>
      <c r="H1201">
        <f>IF(B1201="","",IFERROR(AVERAGE(B1162:B1201)/AVERAGE(B1149:B1188)-1,""))</f>
        <v/>
      </c>
      <c r="I1201">
        <f>IFERROR(VLOOKUP(A1201,'Sahm Rule'!$A:$B,2,TRUE),"")</f>
        <v/>
      </c>
      <c r="J1201" s="159">
        <f>IFERROR((B1201/B1188)^4-1-D1201/100,"")</f>
        <v/>
      </c>
    </row>
    <row r="1202">
      <c r="A1202" s="10" t="n">
        <v>43833</v>
      </c>
      <c r="B1202" s="13">
        <f>IF(VLOOKUP(A1202,SP500相关数据!$B$11:$C$24727,2,TRUE)&lt;&gt;"",VLOOKUP(A1202,SP500相关数据!$B$11:$C$24727,2,TRUE),IF(VLOOKUP(A1202-1,SP500相关数据!$B$11:$C$24727,2,TRUE)&lt;&gt;"",VLOOKUP(A1202-1,SP500相关数据!$B$11:$C$24727,2,TRUE),VLOOKUP(A1202-2,SP500相关数据!$B$11:$C$24727,2,TRUE)))</f>
        <v/>
      </c>
      <c r="C1202" s="13">
        <f>IFERROR(IF(VLOOKUP(A1202,SP500相关数据!$B$11:$E$24727,4,TRUE)&lt;&gt;"",VLOOKUP(A1202,SP500相关数据!$B$11:$E$24727,4,TRUE),IF(VLOOKUP(A1202-1,SP500相关数据!$B$11:$E$24727,4,TRUE)&lt;&gt;"",VLOOKUP(A1202-1,SP500相关数据!$B$11:$E$24727,4,TRUE),VLOOKUP(A1202-2,SP500相关数据!$B$11:$E$24727,4,TRUE))),"")</f>
        <v/>
      </c>
      <c r="D1202" s="13">
        <f>IF(VLOOKUP(A1202,高收益利差!$A:$B,2,TRUE)&lt;&gt;"",VLOOKUP(A1202,高收益利差!$A:$B,2,TRUE),IF(VLOOKUP(A1202-1,高收益利差!$A:$B,2,TRUE)&lt;&gt;"",VLOOKUP(A1202-1,高收益利差!$A:$B,2,TRUE),VLOOKUP(A1202-2,高收益利差!$A:$B,2,TRUE)))</f>
        <v/>
      </c>
      <c r="E1202" s="13">
        <f>IFERROR(VLOOKUP(A1202,'10Y2Y'!$A:$B,2,TRUE),"")</f>
        <v/>
      </c>
      <c r="F1202">
        <f>IFERROR(D1202-D1189,"")</f>
        <v/>
      </c>
      <c r="G1202">
        <f>IFERROR(B1202/AVERAGE(B1163:B1202)-1,"")</f>
        <v/>
      </c>
      <c r="H1202">
        <f>IF(B1202="","",IFERROR(AVERAGE(B1163:B1202)/AVERAGE(B1150:B1189)-1,""))</f>
        <v/>
      </c>
      <c r="I1202">
        <f>IFERROR(VLOOKUP(A1202,'Sahm Rule'!$A:$B,2,TRUE),"")</f>
        <v/>
      </c>
      <c r="J1202" s="159">
        <f>IFERROR((B1202/B1189)^4-1-D1202/100,"")</f>
        <v/>
      </c>
    </row>
    <row r="1203">
      <c r="A1203" s="10" t="n">
        <v>43840</v>
      </c>
      <c r="B1203" s="13">
        <f>IF(VLOOKUP(A1203,SP500相关数据!$B$11:$C$24727,2,TRUE)&lt;&gt;"",VLOOKUP(A1203,SP500相关数据!$B$11:$C$24727,2,TRUE),IF(VLOOKUP(A1203-1,SP500相关数据!$B$11:$C$24727,2,TRUE)&lt;&gt;"",VLOOKUP(A1203-1,SP500相关数据!$B$11:$C$24727,2,TRUE),VLOOKUP(A1203-2,SP500相关数据!$B$11:$C$24727,2,TRUE)))</f>
        <v/>
      </c>
      <c r="C1203" s="13">
        <f>IFERROR(IF(VLOOKUP(A1203,SP500相关数据!$B$11:$E$24727,4,TRUE)&lt;&gt;"",VLOOKUP(A1203,SP500相关数据!$B$11:$E$24727,4,TRUE),IF(VLOOKUP(A1203-1,SP500相关数据!$B$11:$E$24727,4,TRUE)&lt;&gt;"",VLOOKUP(A1203-1,SP500相关数据!$B$11:$E$24727,4,TRUE),VLOOKUP(A1203-2,SP500相关数据!$B$11:$E$24727,4,TRUE))),"")</f>
        <v/>
      </c>
      <c r="D1203" s="13">
        <f>IF(VLOOKUP(A1203,高收益利差!$A:$B,2,TRUE)&lt;&gt;"",VLOOKUP(A1203,高收益利差!$A:$B,2,TRUE),IF(VLOOKUP(A1203-1,高收益利差!$A:$B,2,TRUE)&lt;&gt;"",VLOOKUP(A1203-1,高收益利差!$A:$B,2,TRUE),VLOOKUP(A1203-2,高收益利差!$A:$B,2,TRUE)))</f>
        <v/>
      </c>
      <c r="E1203" s="13">
        <f>IFERROR(VLOOKUP(A1203,'10Y2Y'!$A:$B,2,TRUE),"")</f>
        <v/>
      </c>
      <c r="F1203">
        <f>IFERROR(D1203-D1190,"")</f>
        <v/>
      </c>
      <c r="G1203">
        <f>IFERROR(B1203/AVERAGE(B1164:B1203)-1,"")</f>
        <v/>
      </c>
      <c r="H1203">
        <f>IF(B1203="","",IFERROR(AVERAGE(B1164:B1203)/AVERAGE(B1151:B1190)-1,""))</f>
        <v/>
      </c>
      <c r="I1203">
        <f>IFERROR(VLOOKUP(A1203,'Sahm Rule'!$A:$B,2,TRUE),"")</f>
        <v/>
      </c>
      <c r="J1203" s="159">
        <f>IFERROR((B1203/B1190)^4-1-D1203/100,"")</f>
        <v/>
      </c>
    </row>
    <row r="1204">
      <c r="A1204" s="10" t="n">
        <v>43847</v>
      </c>
      <c r="B1204" s="13">
        <f>IF(VLOOKUP(A1204,SP500相关数据!$B$11:$C$24727,2,TRUE)&lt;&gt;"",VLOOKUP(A1204,SP500相关数据!$B$11:$C$24727,2,TRUE),IF(VLOOKUP(A1204-1,SP500相关数据!$B$11:$C$24727,2,TRUE)&lt;&gt;"",VLOOKUP(A1204-1,SP500相关数据!$B$11:$C$24727,2,TRUE),VLOOKUP(A1204-2,SP500相关数据!$B$11:$C$24727,2,TRUE)))</f>
        <v/>
      </c>
      <c r="C1204" s="13">
        <f>IFERROR(IF(VLOOKUP(A1204,SP500相关数据!$B$11:$E$24727,4,TRUE)&lt;&gt;"",VLOOKUP(A1204,SP500相关数据!$B$11:$E$24727,4,TRUE),IF(VLOOKUP(A1204-1,SP500相关数据!$B$11:$E$24727,4,TRUE)&lt;&gt;"",VLOOKUP(A1204-1,SP500相关数据!$B$11:$E$24727,4,TRUE),VLOOKUP(A1204-2,SP500相关数据!$B$11:$E$24727,4,TRUE))),"")</f>
        <v/>
      </c>
      <c r="D1204" s="13">
        <f>IF(VLOOKUP(A1204,高收益利差!$A:$B,2,TRUE)&lt;&gt;"",VLOOKUP(A1204,高收益利差!$A:$B,2,TRUE),IF(VLOOKUP(A1204-1,高收益利差!$A:$B,2,TRUE)&lt;&gt;"",VLOOKUP(A1204-1,高收益利差!$A:$B,2,TRUE),VLOOKUP(A1204-2,高收益利差!$A:$B,2,TRUE)))</f>
        <v/>
      </c>
      <c r="E1204" s="13">
        <f>IFERROR(VLOOKUP(A1204,'10Y2Y'!$A:$B,2,TRUE),"")</f>
        <v/>
      </c>
      <c r="F1204">
        <f>IFERROR(D1204-D1191,"")</f>
        <v/>
      </c>
      <c r="G1204">
        <f>IFERROR(B1204/AVERAGE(B1165:B1204)-1,"")</f>
        <v/>
      </c>
      <c r="H1204">
        <f>IF(B1204="","",IFERROR(AVERAGE(B1165:B1204)/AVERAGE(B1152:B1191)-1,""))</f>
        <v/>
      </c>
      <c r="I1204">
        <f>IFERROR(VLOOKUP(A1204,'Sahm Rule'!$A:$B,2,TRUE),"")</f>
        <v/>
      </c>
      <c r="J1204" s="159">
        <f>IFERROR((B1204/B1191)^4-1-D1204/100,"")</f>
        <v/>
      </c>
    </row>
    <row r="1205">
      <c r="A1205" s="10" t="n">
        <v>43854</v>
      </c>
      <c r="B1205" s="13">
        <f>IF(VLOOKUP(A1205,SP500相关数据!$B$11:$C$24727,2,TRUE)&lt;&gt;"",VLOOKUP(A1205,SP500相关数据!$B$11:$C$24727,2,TRUE),IF(VLOOKUP(A1205-1,SP500相关数据!$B$11:$C$24727,2,TRUE)&lt;&gt;"",VLOOKUP(A1205-1,SP500相关数据!$B$11:$C$24727,2,TRUE),VLOOKUP(A1205-2,SP500相关数据!$B$11:$C$24727,2,TRUE)))</f>
        <v/>
      </c>
      <c r="C1205" s="13">
        <f>IFERROR(IF(VLOOKUP(A1205,SP500相关数据!$B$11:$E$24727,4,TRUE)&lt;&gt;"",VLOOKUP(A1205,SP500相关数据!$B$11:$E$24727,4,TRUE),IF(VLOOKUP(A1205-1,SP500相关数据!$B$11:$E$24727,4,TRUE)&lt;&gt;"",VLOOKUP(A1205-1,SP500相关数据!$B$11:$E$24727,4,TRUE),VLOOKUP(A1205-2,SP500相关数据!$B$11:$E$24727,4,TRUE))),"")</f>
        <v/>
      </c>
      <c r="D1205" s="13">
        <f>IF(VLOOKUP(A1205,高收益利差!$A:$B,2,TRUE)&lt;&gt;"",VLOOKUP(A1205,高收益利差!$A:$B,2,TRUE),IF(VLOOKUP(A1205-1,高收益利差!$A:$B,2,TRUE)&lt;&gt;"",VLOOKUP(A1205-1,高收益利差!$A:$B,2,TRUE),VLOOKUP(A1205-2,高收益利差!$A:$B,2,TRUE)))</f>
        <v/>
      </c>
      <c r="E1205" s="13">
        <f>IFERROR(VLOOKUP(A1205,'10Y2Y'!$A:$B,2,TRUE),"")</f>
        <v/>
      </c>
      <c r="F1205">
        <f>IFERROR(D1205-D1192,"")</f>
        <v/>
      </c>
      <c r="G1205">
        <f>IFERROR(B1205/AVERAGE(B1166:B1205)-1,"")</f>
        <v/>
      </c>
      <c r="H1205">
        <f>IF(B1205="","",IFERROR(AVERAGE(B1166:B1205)/AVERAGE(B1153:B1192)-1,""))</f>
        <v/>
      </c>
      <c r="I1205">
        <f>IFERROR(VLOOKUP(A1205,'Sahm Rule'!$A:$B,2,TRUE),"")</f>
        <v/>
      </c>
      <c r="J1205" s="159">
        <f>IFERROR((B1205/B1192)^4-1-D1205/100,"")</f>
        <v/>
      </c>
    </row>
    <row r="1206">
      <c r="A1206" s="10" t="n">
        <v>43861</v>
      </c>
      <c r="B1206" s="13">
        <f>IF(VLOOKUP(A1206,SP500相关数据!$B$11:$C$24727,2,TRUE)&lt;&gt;"",VLOOKUP(A1206,SP500相关数据!$B$11:$C$24727,2,TRUE),IF(VLOOKUP(A1206-1,SP500相关数据!$B$11:$C$24727,2,TRUE)&lt;&gt;"",VLOOKUP(A1206-1,SP500相关数据!$B$11:$C$24727,2,TRUE),VLOOKUP(A1206-2,SP500相关数据!$B$11:$C$24727,2,TRUE)))</f>
        <v/>
      </c>
      <c r="C1206" s="13">
        <f>IFERROR(IF(VLOOKUP(A1206,SP500相关数据!$B$11:$E$24727,4,TRUE)&lt;&gt;"",VLOOKUP(A1206,SP500相关数据!$B$11:$E$24727,4,TRUE),IF(VLOOKUP(A1206-1,SP500相关数据!$B$11:$E$24727,4,TRUE)&lt;&gt;"",VLOOKUP(A1206-1,SP500相关数据!$B$11:$E$24727,4,TRUE),VLOOKUP(A1206-2,SP500相关数据!$B$11:$E$24727,4,TRUE))),"")</f>
        <v/>
      </c>
      <c r="D1206" s="13">
        <f>IF(VLOOKUP(A1206,高收益利差!$A:$B,2,TRUE)&lt;&gt;"",VLOOKUP(A1206,高收益利差!$A:$B,2,TRUE),IF(VLOOKUP(A1206-1,高收益利差!$A:$B,2,TRUE)&lt;&gt;"",VLOOKUP(A1206-1,高收益利差!$A:$B,2,TRUE),VLOOKUP(A1206-2,高收益利差!$A:$B,2,TRUE)))</f>
        <v/>
      </c>
      <c r="E1206" s="13">
        <f>IFERROR(VLOOKUP(A1206,'10Y2Y'!$A:$B,2,TRUE),"")</f>
        <v/>
      </c>
      <c r="F1206">
        <f>IFERROR(D1206-D1193,"")</f>
        <v/>
      </c>
      <c r="G1206">
        <f>IFERROR(B1206/AVERAGE(B1167:B1206)-1,"")</f>
        <v/>
      </c>
      <c r="H1206">
        <f>IF(B1206="","",IFERROR(AVERAGE(B1167:B1206)/AVERAGE(B1154:B1193)-1,""))</f>
        <v/>
      </c>
      <c r="I1206">
        <f>IFERROR(VLOOKUP(A1206,'Sahm Rule'!$A:$B,2,TRUE),"")</f>
        <v/>
      </c>
      <c r="J1206" s="159">
        <f>IFERROR((B1206/B1193)^4-1-D1206/100,"")</f>
        <v/>
      </c>
    </row>
    <row r="1207">
      <c r="A1207" s="10" t="n">
        <v>43868</v>
      </c>
      <c r="B1207" s="13">
        <f>IF(VLOOKUP(A1207,SP500相关数据!$B$11:$C$24727,2,TRUE)&lt;&gt;"",VLOOKUP(A1207,SP500相关数据!$B$11:$C$24727,2,TRUE),IF(VLOOKUP(A1207-1,SP500相关数据!$B$11:$C$24727,2,TRUE)&lt;&gt;"",VLOOKUP(A1207-1,SP500相关数据!$B$11:$C$24727,2,TRUE),VLOOKUP(A1207-2,SP500相关数据!$B$11:$C$24727,2,TRUE)))</f>
        <v/>
      </c>
      <c r="C1207" s="13">
        <f>IFERROR(IF(VLOOKUP(A1207,SP500相关数据!$B$11:$E$24727,4,TRUE)&lt;&gt;"",VLOOKUP(A1207,SP500相关数据!$B$11:$E$24727,4,TRUE),IF(VLOOKUP(A1207-1,SP500相关数据!$B$11:$E$24727,4,TRUE)&lt;&gt;"",VLOOKUP(A1207-1,SP500相关数据!$B$11:$E$24727,4,TRUE),VLOOKUP(A1207-2,SP500相关数据!$B$11:$E$24727,4,TRUE))),"")</f>
        <v/>
      </c>
      <c r="D1207" s="13">
        <f>IF(VLOOKUP(A1207,高收益利差!$A:$B,2,TRUE)&lt;&gt;"",VLOOKUP(A1207,高收益利差!$A:$B,2,TRUE),IF(VLOOKUP(A1207-1,高收益利差!$A:$B,2,TRUE)&lt;&gt;"",VLOOKUP(A1207-1,高收益利差!$A:$B,2,TRUE),VLOOKUP(A1207-2,高收益利差!$A:$B,2,TRUE)))</f>
        <v/>
      </c>
      <c r="E1207" s="13">
        <f>IFERROR(VLOOKUP(A1207,'10Y2Y'!$A:$B,2,TRUE),"")</f>
        <v/>
      </c>
      <c r="F1207">
        <f>IFERROR(D1207-D1194,"")</f>
        <v/>
      </c>
      <c r="G1207">
        <f>IFERROR(B1207/AVERAGE(B1168:B1207)-1,"")</f>
        <v/>
      </c>
      <c r="H1207">
        <f>IF(B1207="","",IFERROR(AVERAGE(B1168:B1207)/AVERAGE(B1155:B1194)-1,""))</f>
        <v/>
      </c>
      <c r="I1207">
        <f>IFERROR(VLOOKUP(A1207,'Sahm Rule'!$A:$B,2,TRUE),"")</f>
        <v/>
      </c>
      <c r="J1207" s="159">
        <f>IFERROR((B1207/B1194)^4-1-D1207/100,"")</f>
        <v/>
      </c>
    </row>
    <row r="1208">
      <c r="A1208" s="10" t="n">
        <v>43875</v>
      </c>
      <c r="B1208" s="13">
        <f>IF(VLOOKUP(A1208,SP500相关数据!$B$11:$C$24727,2,TRUE)&lt;&gt;"",VLOOKUP(A1208,SP500相关数据!$B$11:$C$24727,2,TRUE),IF(VLOOKUP(A1208-1,SP500相关数据!$B$11:$C$24727,2,TRUE)&lt;&gt;"",VLOOKUP(A1208-1,SP500相关数据!$B$11:$C$24727,2,TRUE),VLOOKUP(A1208-2,SP500相关数据!$B$11:$C$24727,2,TRUE)))</f>
        <v/>
      </c>
      <c r="C1208" s="13">
        <f>IFERROR(IF(VLOOKUP(A1208,SP500相关数据!$B$11:$E$24727,4,TRUE)&lt;&gt;"",VLOOKUP(A1208,SP500相关数据!$B$11:$E$24727,4,TRUE),IF(VLOOKUP(A1208-1,SP500相关数据!$B$11:$E$24727,4,TRUE)&lt;&gt;"",VLOOKUP(A1208-1,SP500相关数据!$B$11:$E$24727,4,TRUE),VLOOKUP(A1208-2,SP500相关数据!$B$11:$E$24727,4,TRUE))),"")</f>
        <v/>
      </c>
      <c r="D1208" s="13">
        <f>IF(VLOOKUP(A1208,高收益利差!$A:$B,2,TRUE)&lt;&gt;"",VLOOKUP(A1208,高收益利差!$A:$B,2,TRUE),IF(VLOOKUP(A1208-1,高收益利差!$A:$B,2,TRUE)&lt;&gt;"",VLOOKUP(A1208-1,高收益利差!$A:$B,2,TRUE),VLOOKUP(A1208-2,高收益利差!$A:$B,2,TRUE)))</f>
        <v/>
      </c>
      <c r="E1208" s="13">
        <f>IFERROR(VLOOKUP(A1208,'10Y2Y'!$A:$B,2,TRUE),"")</f>
        <v/>
      </c>
      <c r="F1208">
        <f>IFERROR(D1208-D1195,"")</f>
        <v/>
      </c>
      <c r="G1208">
        <f>IFERROR(B1208/AVERAGE(B1169:B1208)-1,"")</f>
        <v/>
      </c>
      <c r="H1208">
        <f>IF(B1208="","",IFERROR(AVERAGE(B1169:B1208)/AVERAGE(B1156:B1195)-1,""))</f>
        <v/>
      </c>
      <c r="I1208">
        <f>IFERROR(VLOOKUP(A1208,'Sahm Rule'!$A:$B,2,TRUE),"")</f>
        <v/>
      </c>
      <c r="J1208" s="159">
        <f>IFERROR((B1208/B1195)^4-1-D1208/100,"")</f>
        <v/>
      </c>
    </row>
    <row r="1209">
      <c r="A1209" s="10" t="n">
        <v>43882</v>
      </c>
      <c r="B1209" s="13">
        <f>IF(VLOOKUP(A1209,SP500相关数据!$B$11:$C$24727,2,TRUE)&lt;&gt;"",VLOOKUP(A1209,SP500相关数据!$B$11:$C$24727,2,TRUE),IF(VLOOKUP(A1209-1,SP500相关数据!$B$11:$C$24727,2,TRUE)&lt;&gt;"",VLOOKUP(A1209-1,SP500相关数据!$B$11:$C$24727,2,TRUE),VLOOKUP(A1209-2,SP500相关数据!$B$11:$C$24727,2,TRUE)))</f>
        <v/>
      </c>
      <c r="C1209" s="13">
        <f>IFERROR(IF(VLOOKUP(A1209,SP500相关数据!$B$11:$E$24727,4,TRUE)&lt;&gt;"",VLOOKUP(A1209,SP500相关数据!$B$11:$E$24727,4,TRUE),IF(VLOOKUP(A1209-1,SP500相关数据!$B$11:$E$24727,4,TRUE)&lt;&gt;"",VLOOKUP(A1209-1,SP500相关数据!$B$11:$E$24727,4,TRUE),VLOOKUP(A1209-2,SP500相关数据!$B$11:$E$24727,4,TRUE))),"")</f>
        <v/>
      </c>
      <c r="D1209" s="13">
        <f>IF(VLOOKUP(A1209,高收益利差!$A:$B,2,TRUE)&lt;&gt;"",VLOOKUP(A1209,高收益利差!$A:$B,2,TRUE),IF(VLOOKUP(A1209-1,高收益利差!$A:$B,2,TRUE)&lt;&gt;"",VLOOKUP(A1209-1,高收益利差!$A:$B,2,TRUE),VLOOKUP(A1209-2,高收益利差!$A:$B,2,TRUE)))</f>
        <v/>
      </c>
      <c r="E1209" s="13">
        <f>IFERROR(VLOOKUP(A1209,'10Y2Y'!$A:$B,2,TRUE),"")</f>
        <v/>
      </c>
      <c r="F1209">
        <f>IFERROR(D1209-D1196,"")</f>
        <v/>
      </c>
      <c r="G1209">
        <f>IFERROR(B1209/AVERAGE(B1170:B1209)-1,"")</f>
        <v/>
      </c>
      <c r="H1209">
        <f>IF(B1209="","",IFERROR(AVERAGE(B1170:B1209)/AVERAGE(B1157:B1196)-1,""))</f>
        <v/>
      </c>
      <c r="I1209">
        <f>IFERROR(VLOOKUP(A1209,'Sahm Rule'!$A:$B,2,TRUE),"")</f>
        <v/>
      </c>
      <c r="J1209" s="159">
        <f>IFERROR((B1209/B1196)^4-1-D1209/100,"")</f>
        <v/>
      </c>
    </row>
    <row r="1210">
      <c r="A1210" s="10" t="n">
        <v>43889</v>
      </c>
      <c r="B1210" s="13">
        <f>IF(VLOOKUP(A1210,SP500相关数据!$B$11:$C$24727,2,TRUE)&lt;&gt;"",VLOOKUP(A1210,SP500相关数据!$B$11:$C$24727,2,TRUE),IF(VLOOKUP(A1210-1,SP500相关数据!$B$11:$C$24727,2,TRUE)&lt;&gt;"",VLOOKUP(A1210-1,SP500相关数据!$B$11:$C$24727,2,TRUE),VLOOKUP(A1210-2,SP500相关数据!$B$11:$C$24727,2,TRUE)))</f>
        <v/>
      </c>
      <c r="C1210" s="13">
        <f>IFERROR(IF(VLOOKUP(A1210,SP500相关数据!$B$11:$E$24727,4,TRUE)&lt;&gt;"",VLOOKUP(A1210,SP500相关数据!$B$11:$E$24727,4,TRUE),IF(VLOOKUP(A1210-1,SP500相关数据!$B$11:$E$24727,4,TRUE)&lt;&gt;"",VLOOKUP(A1210-1,SP500相关数据!$B$11:$E$24727,4,TRUE),VLOOKUP(A1210-2,SP500相关数据!$B$11:$E$24727,4,TRUE))),"")</f>
        <v/>
      </c>
      <c r="D1210" s="13">
        <f>IF(VLOOKUP(A1210,高收益利差!$A:$B,2,TRUE)&lt;&gt;"",VLOOKUP(A1210,高收益利差!$A:$B,2,TRUE),IF(VLOOKUP(A1210-1,高收益利差!$A:$B,2,TRUE)&lt;&gt;"",VLOOKUP(A1210-1,高收益利差!$A:$B,2,TRUE),VLOOKUP(A1210-2,高收益利差!$A:$B,2,TRUE)))</f>
        <v/>
      </c>
      <c r="E1210" s="13">
        <f>IFERROR(VLOOKUP(A1210,'10Y2Y'!$A:$B,2,TRUE),"")</f>
        <v/>
      </c>
      <c r="F1210">
        <f>IFERROR(D1210-D1197,"")</f>
        <v/>
      </c>
      <c r="G1210">
        <f>IFERROR(B1210/AVERAGE(B1171:B1210)-1,"")</f>
        <v/>
      </c>
      <c r="H1210">
        <f>IF(B1210="","",IFERROR(AVERAGE(B1171:B1210)/AVERAGE(B1158:B1197)-1,""))</f>
        <v/>
      </c>
      <c r="I1210">
        <f>IFERROR(VLOOKUP(A1210,'Sahm Rule'!$A:$B,2,TRUE),"")</f>
        <v/>
      </c>
      <c r="J1210" s="159">
        <f>IFERROR((B1210/B1197)^4-1-D1210/100,"")</f>
        <v/>
      </c>
    </row>
    <row r="1211">
      <c r="A1211" s="10" t="n">
        <v>43896</v>
      </c>
      <c r="B1211" s="13">
        <f>IF(VLOOKUP(A1211,SP500相关数据!$B$11:$C$24727,2,TRUE)&lt;&gt;"",VLOOKUP(A1211,SP500相关数据!$B$11:$C$24727,2,TRUE),IF(VLOOKUP(A1211-1,SP500相关数据!$B$11:$C$24727,2,TRUE)&lt;&gt;"",VLOOKUP(A1211-1,SP500相关数据!$B$11:$C$24727,2,TRUE),VLOOKUP(A1211-2,SP500相关数据!$B$11:$C$24727,2,TRUE)))</f>
        <v/>
      </c>
      <c r="C1211" s="13">
        <f>IFERROR(IF(VLOOKUP(A1211,SP500相关数据!$B$11:$E$24727,4,TRUE)&lt;&gt;"",VLOOKUP(A1211,SP500相关数据!$B$11:$E$24727,4,TRUE),IF(VLOOKUP(A1211-1,SP500相关数据!$B$11:$E$24727,4,TRUE)&lt;&gt;"",VLOOKUP(A1211-1,SP500相关数据!$B$11:$E$24727,4,TRUE),VLOOKUP(A1211-2,SP500相关数据!$B$11:$E$24727,4,TRUE))),"")</f>
        <v/>
      </c>
      <c r="D1211" s="13">
        <f>IF(VLOOKUP(A1211,高收益利差!$A:$B,2,TRUE)&lt;&gt;"",VLOOKUP(A1211,高收益利差!$A:$B,2,TRUE),IF(VLOOKUP(A1211-1,高收益利差!$A:$B,2,TRUE)&lt;&gt;"",VLOOKUP(A1211-1,高收益利差!$A:$B,2,TRUE),VLOOKUP(A1211-2,高收益利差!$A:$B,2,TRUE)))</f>
        <v/>
      </c>
      <c r="E1211" s="13">
        <f>IFERROR(VLOOKUP(A1211,'10Y2Y'!$A:$B,2,TRUE),"")</f>
        <v/>
      </c>
      <c r="F1211">
        <f>IFERROR(D1211-D1198,"")</f>
        <v/>
      </c>
      <c r="G1211">
        <f>IFERROR(B1211/AVERAGE(B1172:B1211)-1,"")</f>
        <v/>
      </c>
      <c r="H1211">
        <f>IF(B1211="","",IFERROR(AVERAGE(B1172:B1211)/AVERAGE(B1159:B1198)-1,""))</f>
        <v/>
      </c>
      <c r="I1211">
        <f>IFERROR(VLOOKUP(A1211,'Sahm Rule'!$A:$B,2,TRUE),"")</f>
        <v/>
      </c>
      <c r="J1211" s="159">
        <f>IFERROR((B1211/B1198)^4-1-D1211/100,"")</f>
        <v/>
      </c>
    </row>
    <row r="1212">
      <c r="A1212" s="10" t="n">
        <v>43903</v>
      </c>
      <c r="B1212" s="13">
        <f>IF(VLOOKUP(A1212,SP500相关数据!$B$11:$C$24727,2,TRUE)&lt;&gt;"",VLOOKUP(A1212,SP500相关数据!$B$11:$C$24727,2,TRUE),IF(VLOOKUP(A1212-1,SP500相关数据!$B$11:$C$24727,2,TRUE)&lt;&gt;"",VLOOKUP(A1212-1,SP500相关数据!$B$11:$C$24727,2,TRUE),VLOOKUP(A1212-2,SP500相关数据!$B$11:$C$24727,2,TRUE)))</f>
        <v/>
      </c>
      <c r="C1212" s="13">
        <f>IFERROR(IF(VLOOKUP(A1212,SP500相关数据!$B$11:$E$24727,4,TRUE)&lt;&gt;"",VLOOKUP(A1212,SP500相关数据!$B$11:$E$24727,4,TRUE),IF(VLOOKUP(A1212-1,SP500相关数据!$B$11:$E$24727,4,TRUE)&lt;&gt;"",VLOOKUP(A1212-1,SP500相关数据!$B$11:$E$24727,4,TRUE),VLOOKUP(A1212-2,SP500相关数据!$B$11:$E$24727,4,TRUE))),"")</f>
        <v/>
      </c>
      <c r="D1212" s="13">
        <f>IF(VLOOKUP(A1212,高收益利差!$A:$B,2,TRUE)&lt;&gt;"",VLOOKUP(A1212,高收益利差!$A:$B,2,TRUE),IF(VLOOKUP(A1212-1,高收益利差!$A:$B,2,TRUE)&lt;&gt;"",VLOOKUP(A1212-1,高收益利差!$A:$B,2,TRUE),VLOOKUP(A1212-2,高收益利差!$A:$B,2,TRUE)))</f>
        <v/>
      </c>
      <c r="E1212" s="13">
        <f>IFERROR(VLOOKUP(A1212,'10Y2Y'!$A:$B,2,TRUE),"")</f>
        <v/>
      </c>
      <c r="F1212">
        <f>IFERROR(D1212-D1199,"")</f>
        <v/>
      </c>
      <c r="G1212">
        <f>IFERROR(B1212/AVERAGE(B1173:B1212)-1,"")</f>
        <v/>
      </c>
      <c r="H1212">
        <f>IF(B1212="","",IFERROR(AVERAGE(B1173:B1212)/AVERAGE(B1160:B1199)-1,""))</f>
        <v/>
      </c>
      <c r="I1212">
        <f>IFERROR(VLOOKUP(A1212,'Sahm Rule'!$A:$B,2,TRUE),"")</f>
        <v/>
      </c>
      <c r="J1212" s="159">
        <f>IFERROR((B1212/B1199)^4-1-D1212/100,"")</f>
        <v/>
      </c>
    </row>
    <row r="1213">
      <c r="A1213" s="10" t="n">
        <v>43910</v>
      </c>
      <c r="B1213" s="13">
        <f>IF(VLOOKUP(A1213,SP500相关数据!$B$11:$C$24727,2,TRUE)&lt;&gt;"",VLOOKUP(A1213,SP500相关数据!$B$11:$C$24727,2,TRUE),IF(VLOOKUP(A1213-1,SP500相关数据!$B$11:$C$24727,2,TRUE)&lt;&gt;"",VLOOKUP(A1213-1,SP500相关数据!$B$11:$C$24727,2,TRUE),VLOOKUP(A1213-2,SP500相关数据!$B$11:$C$24727,2,TRUE)))</f>
        <v/>
      </c>
      <c r="C1213" s="13">
        <f>IFERROR(IF(VLOOKUP(A1213,SP500相关数据!$B$11:$E$24727,4,TRUE)&lt;&gt;"",VLOOKUP(A1213,SP500相关数据!$B$11:$E$24727,4,TRUE),IF(VLOOKUP(A1213-1,SP500相关数据!$B$11:$E$24727,4,TRUE)&lt;&gt;"",VLOOKUP(A1213-1,SP500相关数据!$B$11:$E$24727,4,TRUE),VLOOKUP(A1213-2,SP500相关数据!$B$11:$E$24727,4,TRUE))),"")</f>
        <v/>
      </c>
      <c r="D1213" s="13">
        <f>IF(VLOOKUP(A1213,高收益利差!$A:$B,2,TRUE)&lt;&gt;"",VLOOKUP(A1213,高收益利差!$A:$B,2,TRUE),IF(VLOOKUP(A1213-1,高收益利差!$A:$B,2,TRUE)&lt;&gt;"",VLOOKUP(A1213-1,高收益利差!$A:$B,2,TRUE),VLOOKUP(A1213-2,高收益利差!$A:$B,2,TRUE)))</f>
        <v/>
      </c>
      <c r="E1213" s="13">
        <f>IFERROR(VLOOKUP(A1213,'10Y2Y'!$A:$B,2,TRUE),"")</f>
        <v/>
      </c>
      <c r="F1213">
        <f>IFERROR(D1213-D1200,"")</f>
        <v/>
      </c>
      <c r="G1213">
        <f>IFERROR(B1213/AVERAGE(B1174:B1213)-1,"")</f>
        <v/>
      </c>
      <c r="H1213">
        <f>IF(B1213="","",IFERROR(AVERAGE(B1174:B1213)/AVERAGE(B1161:B1200)-1,""))</f>
        <v/>
      </c>
      <c r="I1213">
        <f>IFERROR(VLOOKUP(A1213,'Sahm Rule'!$A:$B,2,TRUE),"")</f>
        <v/>
      </c>
      <c r="J1213" s="159">
        <f>IFERROR((B1213/B1200)^4-1-D1213/100,"")</f>
        <v/>
      </c>
    </row>
    <row r="1214">
      <c r="A1214" s="10" t="n">
        <v>43917</v>
      </c>
      <c r="B1214" s="13">
        <f>IF(VLOOKUP(A1214,SP500相关数据!$B$11:$C$24727,2,TRUE)&lt;&gt;"",VLOOKUP(A1214,SP500相关数据!$B$11:$C$24727,2,TRUE),IF(VLOOKUP(A1214-1,SP500相关数据!$B$11:$C$24727,2,TRUE)&lt;&gt;"",VLOOKUP(A1214-1,SP500相关数据!$B$11:$C$24727,2,TRUE),VLOOKUP(A1214-2,SP500相关数据!$B$11:$C$24727,2,TRUE)))</f>
        <v/>
      </c>
      <c r="C1214" s="13">
        <f>IFERROR(IF(VLOOKUP(A1214,SP500相关数据!$B$11:$E$24727,4,TRUE)&lt;&gt;"",VLOOKUP(A1214,SP500相关数据!$B$11:$E$24727,4,TRUE),IF(VLOOKUP(A1214-1,SP500相关数据!$B$11:$E$24727,4,TRUE)&lt;&gt;"",VLOOKUP(A1214-1,SP500相关数据!$B$11:$E$24727,4,TRUE),VLOOKUP(A1214-2,SP500相关数据!$B$11:$E$24727,4,TRUE))),"")</f>
        <v/>
      </c>
      <c r="D1214" s="13">
        <f>IF(VLOOKUP(A1214,高收益利差!$A:$B,2,TRUE)&lt;&gt;"",VLOOKUP(A1214,高收益利差!$A:$B,2,TRUE),IF(VLOOKUP(A1214-1,高收益利差!$A:$B,2,TRUE)&lt;&gt;"",VLOOKUP(A1214-1,高收益利差!$A:$B,2,TRUE),VLOOKUP(A1214-2,高收益利差!$A:$B,2,TRUE)))</f>
        <v/>
      </c>
      <c r="E1214" s="13">
        <f>IFERROR(VLOOKUP(A1214,'10Y2Y'!$A:$B,2,TRUE),"")</f>
        <v/>
      </c>
      <c r="F1214">
        <f>IFERROR(D1214-D1201,"")</f>
        <v/>
      </c>
      <c r="G1214">
        <f>IFERROR(B1214/AVERAGE(B1175:B1214)-1,"")</f>
        <v/>
      </c>
      <c r="H1214">
        <f>IF(B1214="","",IFERROR(AVERAGE(B1175:B1214)/AVERAGE(B1162:B1201)-1,""))</f>
        <v/>
      </c>
      <c r="I1214">
        <f>IFERROR(VLOOKUP(A1214,'Sahm Rule'!$A:$B,2,TRUE),"")</f>
        <v/>
      </c>
      <c r="J1214" s="159">
        <f>IFERROR((B1214/B1201)^4-1-D1214/100,"")</f>
        <v/>
      </c>
    </row>
    <row r="1215">
      <c r="A1215" s="10" t="n">
        <v>43924</v>
      </c>
      <c r="B1215" s="13">
        <f>IF(VLOOKUP(A1215,SP500相关数据!$B$11:$C$24727,2,TRUE)&lt;&gt;"",VLOOKUP(A1215,SP500相关数据!$B$11:$C$24727,2,TRUE),IF(VLOOKUP(A1215-1,SP500相关数据!$B$11:$C$24727,2,TRUE)&lt;&gt;"",VLOOKUP(A1215-1,SP500相关数据!$B$11:$C$24727,2,TRUE),VLOOKUP(A1215-2,SP500相关数据!$B$11:$C$24727,2,TRUE)))</f>
        <v/>
      </c>
      <c r="C1215" s="13">
        <f>IFERROR(IF(VLOOKUP(A1215,SP500相关数据!$B$11:$E$24727,4,TRUE)&lt;&gt;"",VLOOKUP(A1215,SP500相关数据!$B$11:$E$24727,4,TRUE),IF(VLOOKUP(A1215-1,SP500相关数据!$B$11:$E$24727,4,TRUE)&lt;&gt;"",VLOOKUP(A1215-1,SP500相关数据!$B$11:$E$24727,4,TRUE),VLOOKUP(A1215-2,SP500相关数据!$B$11:$E$24727,4,TRUE))),"")</f>
        <v/>
      </c>
      <c r="D1215" s="13">
        <f>IF(VLOOKUP(A1215,高收益利差!$A:$B,2,TRUE)&lt;&gt;"",VLOOKUP(A1215,高收益利差!$A:$B,2,TRUE),IF(VLOOKUP(A1215-1,高收益利差!$A:$B,2,TRUE)&lt;&gt;"",VLOOKUP(A1215-1,高收益利差!$A:$B,2,TRUE),VLOOKUP(A1215-2,高收益利差!$A:$B,2,TRUE)))</f>
        <v/>
      </c>
      <c r="E1215" s="13">
        <f>IFERROR(VLOOKUP(A1215,'10Y2Y'!$A:$B,2,TRUE),"")</f>
        <v/>
      </c>
      <c r="F1215">
        <f>IFERROR(D1215-D1202,"")</f>
        <v/>
      </c>
      <c r="G1215">
        <f>IFERROR(B1215/AVERAGE(B1176:B1215)-1,"")</f>
        <v/>
      </c>
      <c r="H1215">
        <f>IF(B1215="","",IFERROR(AVERAGE(B1176:B1215)/AVERAGE(B1163:B1202)-1,""))</f>
        <v/>
      </c>
      <c r="I1215">
        <f>IFERROR(VLOOKUP(A1215,'Sahm Rule'!$A:$B,2,TRUE),"")</f>
        <v/>
      </c>
      <c r="J1215" s="159">
        <f>IFERROR((B1215/B1202)^4-1-D1215/100,"")</f>
        <v/>
      </c>
    </row>
    <row r="1216">
      <c r="A1216" s="10" t="n">
        <v>43931</v>
      </c>
      <c r="B1216" s="13">
        <f>IF(VLOOKUP(A1216,SP500相关数据!$B$11:$C$24727,2,TRUE)&lt;&gt;"",VLOOKUP(A1216,SP500相关数据!$B$11:$C$24727,2,TRUE),IF(VLOOKUP(A1216-1,SP500相关数据!$B$11:$C$24727,2,TRUE)&lt;&gt;"",VLOOKUP(A1216-1,SP500相关数据!$B$11:$C$24727,2,TRUE),VLOOKUP(A1216-2,SP500相关数据!$B$11:$C$24727,2,TRUE)))</f>
        <v/>
      </c>
      <c r="C1216" s="13">
        <f>IFERROR(IF(VLOOKUP(A1216,SP500相关数据!$B$11:$E$24727,4,TRUE)&lt;&gt;"",VLOOKUP(A1216,SP500相关数据!$B$11:$E$24727,4,TRUE),IF(VLOOKUP(A1216-1,SP500相关数据!$B$11:$E$24727,4,TRUE)&lt;&gt;"",VLOOKUP(A1216-1,SP500相关数据!$B$11:$E$24727,4,TRUE),VLOOKUP(A1216-2,SP500相关数据!$B$11:$E$24727,4,TRUE))),"")</f>
        <v/>
      </c>
      <c r="D1216" s="13">
        <f>IF(VLOOKUP(A1216,高收益利差!$A:$B,2,TRUE)&lt;&gt;"",VLOOKUP(A1216,高收益利差!$A:$B,2,TRUE),IF(VLOOKUP(A1216-1,高收益利差!$A:$B,2,TRUE)&lt;&gt;"",VLOOKUP(A1216-1,高收益利差!$A:$B,2,TRUE),VLOOKUP(A1216-2,高收益利差!$A:$B,2,TRUE)))</f>
        <v/>
      </c>
      <c r="E1216" s="13">
        <f>IFERROR(VLOOKUP(A1216,'10Y2Y'!$A:$B,2,TRUE),"")</f>
        <v/>
      </c>
      <c r="F1216">
        <f>IFERROR(D1216-D1203,"")</f>
        <v/>
      </c>
      <c r="G1216">
        <f>IFERROR(B1216/AVERAGE(B1177:B1216)-1,"")</f>
        <v/>
      </c>
      <c r="H1216">
        <f>IF(B1216="","",IFERROR(AVERAGE(B1177:B1216)/AVERAGE(B1164:B1203)-1,""))</f>
        <v/>
      </c>
      <c r="I1216">
        <f>IFERROR(VLOOKUP(A1216,'Sahm Rule'!$A:$B,2,TRUE),"")</f>
        <v/>
      </c>
      <c r="J1216" s="159">
        <f>IFERROR((B1216/B1203)^4-1-D1216/100,"")</f>
        <v/>
      </c>
    </row>
    <row r="1217">
      <c r="A1217" s="10" t="n">
        <v>43938</v>
      </c>
      <c r="B1217" s="13">
        <f>IF(VLOOKUP(A1217,SP500相关数据!$B$11:$C$24727,2,TRUE)&lt;&gt;"",VLOOKUP(A1217,SP500相关数据!$B$11:$C$24727,2,TRUE),IF(VLOOKUP(A1217-1,SP500相关数据!$B$11:$C$24727,2,TRUE)&lt;&gt;"",VLOOKUP(A1217-1,SP500相关数据!$B$11:$C$24727,2,TRUE),VLOOKUP(A1217-2,SP500相关数据!$B$11:$C$24727,2,TRUE)))</f>
        <v/>
      </c>
      <c r="C1217" s="13">
        <f>IFERROR(IF(VLOOKUP(A1217,SP500相关数据!$B$11:$E$24727,4,TRUE)&lt;&gt;"",VLOOKUP(A1217,SP500相关数据!$B$11:$E$24727,4,TRUE),IF(VLOOKUP(A1217-1,SP500相关数据!$B$11:$E$24727,4,TRUE)&lt;&gt;"",VLOOKUP(A1217-1,SP500相关数据!$B$11:$E$24727,4,TRUE),VLOOKUP(A1217-2,SP500相关数据!$B$11:$E$24727,4,TRUE))),"")</f>
        <v/>
      </c>
      <c r="D1217" s="13">
        <f>IF(VLOOKUP(A1217,高收益利差!$A:$B,2,TRUE)&lt;&gt;"",VLOOKUP(A1217,高收益利差!$A:$B,2,TRUE),IF(VLOOKUP(A1217-1,高收益利差!$A:$B,2,TRUE)&lt;&gt;"",VLOOKUP(A1217-1,高收益利差!$A:$B,2,TRUE),VLOOKUP(A1217-2,高收益利差!$A:$B,2,TRUE)))</f>
        <v/>
      </c>
      <c r="E1217" s="13">
        <f>IFERROR(VLOOKUP(A1217,'10Y2Y'!$A:$B,2,TRUE),"")</f>
        <v/>
      </c>
      <c r="F1217">
        <f>IFERROR(D1217-D1204,"")</f>
        <v/>
      </c>
      <c r="G1217">
        <f>IFERROR(B1217/AVERAGE(B1178:B1217)-1,"")</f>
        <v/>
      </c>
      <c r="H1217">
        <f>IF(B1217="","",IFERROR(AVERAGE(B1178:B1217)/AVERAGE(B1165:B1204)-1,""))</f>
        <v/>
      </c>
      <c r="I1217">
        <f>IFERROR(VLOOKUP(A1217,'Sahm Rule'!$A:$B,2,TRUE),"")</f>
        <v/>
      </c>
      <c r="J1217" s="159">
        <f>IFERROR((B1217/B1204)^4-1-D1217/100,"")</f>
        <v/>
      </c>
    </row>
    <row r="1218">
      <c r="A1218" s="10" t="n">
        <v>43945</v>
      </c>
      <c r="B1218" s="13">
        <f>IF(VLOOKUP(A1218,SP500相关数据!$B$11:$C$24727,2,TRUE)&lt;&gt;"",VLOOKUP(A1218,SP500相关数据!$B$11:$C$24727,2,TRUE),IF(VLOOKUP(A1218-1,SP500相关数据!$B$11:$C$24727,2,TRUE)&lt;&gt;"",VLOOKUP(A1218-1,SP500相关数据!$B$11:$C$24727,2,TRUE),VLOOKUP(A1218-2,SP500相关数据!$B$11:$C$24727,2,TRUE)))</f>
        <v/>
      </c>
      <c r="C1218" s="13">
        <f>IFERROR(IF(VLOOKUP(A1218,SP500相关数据!$B$11:$E$24727,4,TRUE)&lt;&gt;"",VLOOKUP(A1218,SP500相关数据!$B$11:$E$24727,4,TRUE),IF(VLOOKUP(A1218-1,SP500相关数据!$B$11:$E$24727,4,TRUE)&lt;&gt;"",VLOOKUP(A1218-1,SP500相关数据!$B$11:$E$24727,4,TRUE),VLOOKUP(A1218-2,SP500相关数据!$B$11:$E$24727,4,TRUE))),"")</f>
        <v/>
      </c>
      <c r="D1218" s="13">
        <f>IF(VLOOKUP(A1218,高收益利差!$A:$B,2,TRUE)&lt;&gt;"",VLOOKUP(A1218,高收益利差!$A:$B,2,TRUE),IF(VLOOKUP(A1218-1,高收益利差!$A:$B,2,TRUE)&lt;&gt;"",VLOOKUP(A1218-1,高收益利差!$A:$B,2,TRUE),VLOOKUP(A1218-2,高收益利差!$A:$B,2,TRUE)))</f>
        <v/>
      </c>
      <c r="E1218" s="13">
        <f>IFERROR(VLOOKUP(A1218,'10Y2Y'!$A:$B,2,TRUE),"")</f>
        <v/>
      </c>
      <c r="F1218">
        <f>IFERROR(D1218-D1205,"")</f>
        <v/>
      </c>
      <c r="G1218">
        <f>IFERROR(B1218/AVERAGE(B1179:B1218)-1,"")</f>
        <v/>
      </c>
      <c r="H1218">
        <f>IF(B1218="","",IFERROR(AVERAGE(B1179:B1218)/AVERAGE(B1166:B1205)-1,""))</f>
        <v/>
      </c>
      <c r="I1218">
        <f>IFERROR(VLOOKUP(A1218,'Sahm Rule'!$A:$B,2,TRUE),"")</f>
        <v/>
      </c>
      <c r="J1218" s="159">
        <f>IFERROR((B1218/B1205)^4-1-D1218/100,"")</f>
        <v/>
      </c>
    </row>
    <row r="1219">
      <c r="A1219" s="10" t="n">
        <v>43952</v>
      </c>
      <c r="B1219" s="13">
        <f>IF(VLOOKUP(A1219,SP500相关数据!$B$11:$C$24727,2,TRUE)&lt;&gt;"",VLOOKUP(A1219,SP500相关数据!$B$11:$C$24727,2,TRUE),IF(VLOOKUP(A1219-1,SP500相关数据!$B$11:$C$24727,2,TRUE)&lt;&gt;"",VLOOKUP(A1219-1,SP500相关数据!$B$11:$C$24727,2,TRUE),VLOOKUP(A1219-2,SP500相关数据!$B$11:$C$24727,2,TRUE)))</f>
        <v/>
      </c>
      <c r="C1219" s="13">
        <f>IFERROR(IF(VLOOKUP(A1219,SP500相关数据!$B$11:$E$24727,4,TRUE)&lt;&gt;"",VLOOKUP(A1219,SP500相关数据!$B$11:$E$24727,4,TRUE),IF(VLOOKUP(A1219-1,SP500相关数据!$B$11:$E$24727,4,TRUE)&lt;&gt;"",VLOOKUP(A1219-1,SP500相关数据!$B$11:$E$24727,4,TRUE),VLOOKUP(A1219-2,SP500相关数据!$B$11:$E$24727,4,TRUE))),"")</f>
        <v/>
      </c>
      <c r="D1219" s="13">
        <f>IF(VLOOKUP(A1219,高收益利差!$A:$B,2,TRUE)&lt;&gt;"",VLOOKUP(A1219,高收益利差!$A:$B,2,TRUE),IF(VLOOKUP(A1219-1,高收益利差!$A:$B,2,TRUE)&lt;&gt;"",VLOOKUP(A1219-1,高收益利差!$A:$B,2,TRUE),VLOOKUP(A1219-2,高收益利差!$A:$B,2,TRUE)))</f>
        <v/>
      </c>
      <c r="E1219" s="13">
        <f>IFERROR(VLOOKUP(A1219,'10Y2Y'!$A:$B,2,TRUE),"")</f>
        <v/>
      </c>
      <c r="F1219">
        <f>IFERROR(D1219-D1206,"")</f>
        <v/>
      </c>
      <c r="G1219">
        <f>IFERROR(B1219/AVERAGE(B1180:B1219)-1,"")</f>
        <v/>
      </c>
      <c r="H1219">
        <f>IF(B1219="","",IFERROR(AVERAGE(B1180:B1219)/AVERAGE(B1167:B1206)-1,""))</f>
        <v/>
      </c>
      <c r="I1219">
        <f>IFERROR(VLOOKUP(A1219,'Sahm Rule'!$A:$B,2,TRUE),"")</f>
        <v/>
      </c>
      <c r="J1219" s="159">
        <f>IFERROR((B1219/B1206)^4-1-D1219/100,"")</f>
        <v/>
      </c>
    </row>
    <row r="1220">
      <c r="A1220" s="10" t="n">
        <v>43959</v>
      </c>
      <c r="B1220" s="13">
        <f>IF(VLOOKUP(A1220,SP500相关数据!$B$11:$C$24727,2,TRUE)&lt;&gt;"",VLOOKUP(A1220,SP500相关数据!$B$11:$C$24727,2,TRUE),IF(VLOOKUP(A1220-1,SP500相关数据!$B$11:$C$24727,2,TRUE)&lt;&gt;"",VLOOKUP(A1220-1,SP500相关数据!$B$11:$C$24727,2,TRUE),VLOOKUP(A1220-2,SP500相关数据!$B$11:$C$24727,2,TRUE)))</f>
        <v/>
      </c>
      <c r="C1220" s="13">
        <f>IFERROR(IF(VLOOKUP(A1220,SP500相关数据!$B$11:$E$24727,4,TRUE)&lt;&gt;"",VLOOKUP(A1220,SP500相关数据!$B$11:$E$24727,4,TRUE),IF(VLOOKUP(A1220-1,SP500相关数据!$B$11:$E$24727,4,TRUE)&lt;&gt;"",VLOOKUP(A1220-1,SP500相关数据!$B$11:$E$24727,4,TRUE),VLOOKUP(A1220-2,SP500相关数据!$B$11:$E$24727,4,TRUE))),"")</f>
        <v/>
      </c>
      <c r="D1220" s="13">
        <f>IF(VLOOKUP(A1220,高收益利差!$A:$B,2,TRUE)&lt;&gt;"",VLOOKUP(A1220,高收益利差!$A:$B,2,TRUE),IF(VLOOKUP(A1220-1,高收益利差!$A:$B,2,TRUE)&lt;&gt;"",VLOOKUP(A1220-1,高收益利差!$A:$B,2,TRUE),VLOOKUP(A1220-2,高收益利差!$A:$B,2,TRUE)))</f>
        <v/>
      </c>
      <c r="E1220" s="13">
        <f>IFERROR(VLOOKUP(A1220,'10Y2Y'!$A:$B,2,TRUE),"")</f>
        <v/>
      </c>
      <c r="F1220">
        <f>IFERROR(D1220-D1207,"")</f>
        <v/>
      </c>
      <c r="G1220">
        <f>IFERROR(B1220/AVERAGE(B1181:B1220)-1,"")</f>
        <v/>
      </c>
      <c r="H1220">
        <f>IF(B1220="","",IFERROR(AVERAGE(B1181:B1220)/AVERAGE(B1168:B1207)-1,""))</f>
        <v/>
      </c>
      <c r="I1220">
        <f>IFERROR(VLOOKUP(A1220,'Sahm Rule'!$A:$B,2,TRUE),"")</f>
        <v/>
      </c>
      <c r="J1220" s="159">
        <f>IFERROR((B1220/B1207)^4-1-D1220/100,"")</f>
        <v/>
      </c>
    </row>
    <row r="1221">
      <c r="A1221" s="10" t="n">
        <v>43966</v>
      </c>
      <c r="B1221" s="13">
        <f>IF(VLOOKUP(A1221,SP500相关数据!$B$11:$C$24727,2,TRUE)&lt;&gt;"",VLOOKUP(A1221,SP500相关数据!$B$11:$C$24727,2,TRUE),IF(VLOOKUP(A1221-1,SP500相关数据!$B$11:$C$24727,2,TRUE)&lt;&gt;"",VLOOKUP(A1221-1,SP500相关数据!$B$11:$C$24727,2,TRUE),VLOOKUP(A1221-2,SP500相关数据!$B$11:$C$24727,2,TRUE)))</f>
        <v/>
      </c>
      <c r="C1221" s="13">
        <f>IFERROR(IF(VLOOKUP(A1221,SP500相关数据!$B$11:$E$24727,4,TRUE)&lt;&gt;"",VLOOKUP(A1221,SP500相关数据!$B$11:$E$24727,4,TRUE),IF(VLOOKUP(A1221-1,SP500相关数据!$B$11:$E$24727,4,TRUE)&lt;&gt;"",VLOOKUP(A1221-1,SP500相关数据!$B$11:$E$24727,4,TRUE),VLOOKUP(A1221-2,SP500相关数据!$B$11:$E$24727,4,TRUE))),"")</f>
        <v/>
      </c>
      <c r="D1221" s="13">
        <f>IF(VLOOKUP(A1221,高收益利差!$A:$B,2,TRUE)&lt;&gt;"",VLOOKUP(A1221,高收益利差!$A:$B,2,TRUE),IF(VLOOKUP(A1221-1,高收益利差!$A:$B,2,TRUE)&lt;&gt;"",VLOOKUP(A1221-1,高收益利差!$A:$B,2,TRUE),VLOOKUP(A1221-2,高收益利差!$A:$B,2,TRUE)))</f>
        <v/>
      </c>
      <c r="E1221" s="13">
        <f>IFERROR(VLOOKUP(A1221,'10Y2Y'!$A:$B,2,TRUE),"")</f>
        <v/>
      </c>
      <c r="F1221">
        <f>IFERROR(D1221-D1208,"")</f>
        <v/>
      </c>
      <c r="G1221">
        <f>IFERROR(B1221/AVERAGE(B1182:B1221)-1,"")</f>
        <v/>
      </c>
      <c r="H1221">
        <f>IF(B1221="","",IFERROR(AVERAGE(B1182:B1221)/AVERAGE(B1169:B1208)-1,""))</f>
        <v/>
      </c>
      <c r="I1221">
        <f>IFERROR(VLOOKUP(A1221,'Sahm Rule'!$A:$B,2,TRUE),"")</f>
        <v/>
      </c>
      <c r="J1221" s="159">
        <f>IFERROR((B1221/B1208)^4-1-D1221/100,"")</f>
        <v/>
      </c>
    </row>
    <row r="1222">
      <c r="A1222" s="10" t="n">
        <v>43973</v>
      </c>
      <c r="B1222" s="13">
        <f>IF(VLOOKUP(A1222,SP500相关数据!$B$11:$C$24727,2,TRUE)&lt;&gt;"",VLOOKUP(A1222,SP500相关数据!$B$11:$C$24727,2,TRUE),IF(VLOOKUP(A1222-1,SP500相关数据!$B$11:$C$24727,2,TRUE)&lt;&gt;"",VLOOKUP(A1222-1,SP500相关数据!$B$11:$C$24727,2,TRUE),VLOOKUP(A1222-2,SP500相关数据!$B$11:$C$24727,2,TRUE)))</f>
        <v/>
      </c>
      <c r="C1222" s="13">
        <f>IFERROR(IF(VLOOKUP(A1222,SP500相关数据!$B$11:$E$24727,4,TRUE)&lt;&gt;"",VLOOKUP(A1222,SP500相关数据!$B$11:$E$24727,4,TRUE),IF(VLOOKUP(A1222-1,SP500相关数据!$B$11:$E$24727,4,TRUE)&lt;&gt;"",VLOOKUP(A1222-1,SP500相关数据!$B$11:$E$24727,4,TRUE),VLOOKUP(A1222-2,SP500相关数据!$B$11:$E$24727,4,TRUE))),"")</f>
        <v/>
      </c>
      <c r="D1222" s="13">
        <f>IF(VLOOKUP(A1222,高收益利差!$A:$B,2,TRUE)&lt;&gt;"",VLOOKUP(A1222,高收益利差!$A:$B,2,TRUE),IF(VLOOKUP(A1222-1,高收益利差!$A:$B,2,TRUE)&lt;&gt;"",VLOOKUP(A1222-1,高收益利差!$A:$B,2,TRUE),VLOOKUP(A1222-2,高收益利差!$A:$B,2,TRUE)))</f>
        <v/>
      </c>
      <c r="E1222" s="13">
        <f>IFERROR(VLOOKUP(A1222,'10Y2Y'!$A:$B,2,TRUE),"")</f>
        <v/>
      </c>
      <c r="F1222">
        <f>IFERROR(D1222-D1209,"")</f>
        <v/>
      </c>
      <c r="G1222">
        <f>IFERROR(B1222/AVERAGE(B1183:B1222)-1,"")</f>
        <v/>
      </c>
      <c r="H1222">
        <f>IF(B1222="","",IFERROR(AVERAGE(B1183:B1222)/AVERAGE(B1170:B1209)-1,""))</f>
        <v/>
      </c>
      <c r="I1222">
        <f>IFERROR(VLOOKUP(A1222,'Sahm Rule'!$A:$B,2,TRUE),"")</f>
        <v/>
      </c>
      <c r="J1222" s="159">
        <f>IFERROR((B1222/B1209)^4-1-D1222/100,"")</f>
        <v/>
      </c>
    </row>
    <row r="1223">
      <c r="A1223" s="10" t="n">
        <v>43980</v>
      </c>
      <c r="B1223" s="13">
        <f>IF(VLOOKUP(A1223,SP500相关数据!$B$11:$C$24727,2,TRUE)&lt;&gt;"",VLOOKUP(A1223,SP500相关数据!$B$11:$C$24727,2,TRUE),IF(VLOOKUP(A1223-1,SP500相关数据!$B$11:$C$24727,2,TRUE)&lt;&gt;"",VLOOKUP(A1223-1,SP500相关数据!$B$11:$C$24727,2,TRUE),VLOOKUP(A1223-2,SP500相关数据!$B$11:$C$24727,2,TRUE)))</f>
        <v/>
      </c>
      <c r="C1223" s="13">
        <f>IFERROR(IF(VLOOKUP(A1223,SP500相关数据!$B$11:$E$24727,4,TRUE)&lt;&gt;"",VLOOKUP(A1223,SP500相关数据!$B$11:$E$24727,4,TRUE),IF(VLOOKUP(A1223-1,SP500相关数据!$B$11:$E$24727,4,TRUE)&lt;&gt;"",VLOOKUP(A1223-1,SP500相关数据!$B$11:$E$24727,4,TRUE),VLOOKUP(A1223-2,SP500相关数据!$B$11:$E$24727,4,TRUE))),"")</f>
        <v/>
      </c>
      <c r="D1223" s="13">
        <f>IF(VLOOKUP(A1223,高收益利差!$A:$B,2,TRUE)&lt;&gt;"",VLOOKUP(A1223,高收益利差!$A:$B,2,TRUE),IF(VLOOKUP(A1223-1,高收益利差!$A:$B,2,TRUE)&lt;&gt;"",VLOOKUP(A1223-1,高收益利差!$A:$B,2,TRUE),VLOOKUP(A1223-2,高收益利差!$A:$B,2,TRUE)))</f>
        <v/>
      </c>
      <c r="E1223" s="13">
        <f>IFERROR(VLOOKUP(A1223,'10Y2Y'!$A:$B,2,TRUE),"")</f>
        <v/>
      </c>
      <c r="F1223">
        <f>IFERROR(D1223-D1210,"")</f>
        <v/>
      </c>
      <c r="G1223">
        <f>IFERROR(B1223/AVERAGE(B1184:B1223)-1,"")</f>
        <v/>
      </c>
      <c r="H1223">
        <f>IF(B1223="","",IFERROR(AVERAGE(B1184:B1223)/AVERAGE(B1171:B1210)-1,""))</f>
        <v/>
      </c>
      <c r="I1223">
        <f>IFERROR(VLOOKUP(A1223,'Sahm Rule'!$A:$B,2,TRUE),"")</f>
        <v/>
      </c>
      <c r="J1223" s="159">
        <f>IFERROR((B1223/B1210)^4-1-D1223/100,"")</f>
        <v/>
      </c>
    </row>
    <row r="1224">
      <c r="A1224" s="10" t="n">
        <v>43987</v>
      </c>
      <c r="B1224" s="13">
        <f>IF(VLOOKUP(A1224,SP500相关数据!$B$11:$C$24727,2,TRUE)&lt;&gt;"",VLOOKUP(A1224,SP500相关数据!$B$11:$C$24727,2,TRUE),IF(VLOOKUP(A1224-1,SP500相关数据!$B$11:$C$24727,2,TRUE)&lt;&gt;"",VLOOKUP(A1224-1,SP500相关数据!$B$11:$C$24727,2,TRUE),VLOOKUP(A1224-2,SP500相关数据!$B$11:$C$24727,2,TRUE)))</f>
        <v/>
      </c>
      <c r="C1224" s="13">
        <f>IFERROR(IF(VLOOKUP(A1224,SP500相关数据!$B$11:$E$24727,4,TRUE)&lt;&gt;"",VLOOKUP(A1224,SP500相关数据!$B$11:$E$24727,4,TRUE),IF(VLOOKUP(A1224-1,SP500相关数据!$B$11:$E$24727,4,TRUE)&lt;&gt;"",VLOOKUP(A1224-1,SP500相关数据!$B$11:$E$24727,4,TRUE),VLOOKUP(A1224-2,SP500相关数据!$B$11:$E$24727,4,TRUE))),"")</f>
        <v/>
      </c>
      <c r="D1224" s="13">
        <f>IF(VLOOKUP(A1224,高收益利差!$A:$B,2,TRUE)&lt;&gt;"",VLOOKUP(A1224,高收益利差!$A:$B,2,TRUE),IF(VLOOKUP(A1224-1,高收益利差!$A:$B,2,TRUE)&lt;&gt;"",VLOOKUP(A1224-1,高收益利差!$A:$B,2,TRUE),VLOOKUP(A1224-2,高收益利差!$A:$B,2,TRUE)))</f>
        <v/>
      </c>
      <c r="E1224" s="13">
        <f>IFERROR(VLOOKUP(A1224,'10Y2Y'!$A:$B,2,TRUE),"")</f>
        <v/>
      </c>
      <c r="F1224">
        <f>IFERROR(D1224-D1211,"")</f>
        <v/>
      </c>
      <c r="G1224">
        <f>IFERROR(B1224/AVERAGE(B1185:B1224)-1,"")</f>
        <v/>
      </c>
      <c r="H1224">
        <f>IF(B1224="","",IFERROR(AVERAGE(B1185:B1224)/AVERAGE(B1172:B1211)-1,""))</f>
        <v/>
      </c>
      <c r="I1224">
        <f>IFERROR(VLOOKUP(A1224,'Sahm Rule'!$A:$B,2,TRUE),"")</f>
        <v/>
      </c>
      <c r="J1224" s="159">
        <f>IFERROR((B1224/B1211)^4-1-D1224/100,"")</f>
        <v/>
      </c>
    </row>
    <row r="1225">
      <c r="A1225" s="10" t="n">
        <v>43994</v>
      </c>
      <c r="B1225" s="13">
        <f>IF(VLOOKUP(A1225,SP500相关数据!$B$11:$C$24727,2,TRUE)&lt;&gt;"",VLOOKUP(A1225,SP500相关数据!$B$11:$C$24727,2,TRUE),IF(VLOOKUP(A1225-1,SP500相关数据!$B$11:$C$24727,2,TRUE)&lt;&gt;"",VLOOKUP(A1225-1,SP500相关数据!$B$11:$C$24727,2,TRUE),VLOOKUP(A1225-2,SP500相关数据!$B$11:$C$24727,2,TRUE)))</f>
        <v/>
      </c>
      <c r="C1225" s="13">
        <f>IFERROR(IF(VLOOKUP(A1225,SP500相关数据!$B$11:$E$24727,4,TRUE)&lt;&gt;"",VLOOKUP(A1225,SP500相关数据!$B$11:$E$24727,4,TRUE),IF(VLOOKUP(A1225-1,SP500相关数据!$B$11:$E$24727,4,TRUE)&lt;&gt;"",VLOOKUP(A1225-1,SP500相关数据!$B$11:$E$24727,4,TRUE),VLOOKUP(A1225-2,SP500相关数据!$B$11:$E$24727,4,TRUE))),"")</f>
        <v/>
      </c>
      <c r="D1225" s="13">
        <f>IF(VLOOKUP(A1225,高收益利差!$A:$B,2,TRUE)&lt;&gt;"",VLOOKUP(A1225,高收益利差!$A:$B,2,TRUE),IF(VLOOKUP(A1225-1,高收益利差!$A:$B,2,TRUE)&lt;&gt;"",VLOOKUP(A1225-1,高收益利差!$A:$B,2,TRUE),VLOOKUP(A1225-2,高收益利差!$A:$B,2,TRUE)))</f>
        <v/>
      </c>
      <c r="E1225" s="13">
        <f>IFERROR(VLOOKUP(A1225,'10Y2Y'!$A:$B,2,TRUE),"")</f>
        <v/>
      </c>
      <c r="F1225">
        <f>IFERROR(D1225-D1212,"")</f>
        <v/>
      </c>
      <c r="G1225">
        <f>IFERROR(B1225/AVERAGE(B1186:B1225)-1,"")</f>
        <v/>
      </c>
      <c r="H1225">
        <f>IF(B1225="","",IFERROR(AVERAGE(B1186:B1225)/AVERAGE(B1173:B1212)-1,""))</f>
        <v/>
      </c>
      <c r="I1225">
        <f>IFERROR(VLOOKUP(A1225,'Sahm Rule'!$A:$B,2,TRUE),"")</f>
        <v/>
      </c>
      <c r="J1225" s="159">
        <f>IFERROR((B1225/B1212)^4-1-D1225/100,"")</f>
        <v/>
      </c>
    </row>
    <row r="1226">
      <c r="A1226" s="10" t="n">
        <v>44001</v>
      </c>
      <c r="B1226" s="13">
        <f>IF(VLOOKUP(A1226,SP500相关数据!$B$11:$C$24727,2,TRUE)&lt;&gt;"",VLOOKUP(A1226,SP500相关数据!$B$11:$C$24727,2,TRUE),IF(VLOOKUP(A1226-1,SP500相关数据!$B$11:$C$24727,2,TRUE)&lt;&gt;"",VLOOKUP(A1226-1,SP500相关数据!$B$11:$C$24727,2,TRUE),VLOOKUP(A1226-2,SP500相关数据!$B$11:$C$24727,2,TRUE)))</f>
        <v/>
      </c>
      <c r="C1226" s="13">
        <f>IFERROR(IF(VLOOKUP(A1226,SP500相关数据!$B$11:$E$24727,4,TRUE)&lt;&gt;"",VLOOKUP(A1226,SP500相关数据!$B$11:$E$24727,4,TRUE),IF(VLOOKUP(A1226-1,SP500相关数据!$B$11:$E$24727,4,TRUE)&lt;&gt;"",VLOOKUP(A1226-1,SP500相关数据!$B$11:$E$24727,4,TRUE),VLOOKUP(A1226-2,SP500相关数据!$B$11:$E$24727,4,TRUE))),"")</f>
        <v/>
      </c>
      <c r="D1226" s="13">
        <f>IF(VLOOKUP(A1226,高收益利差!$A:$B,2,TRUE)&lt;&gt;"",VLOOKUP(A1226,高收益利差!$A:$B,2,TRUE),IF(VLOOKUP(A1226-1,高收益利差!$A:$B,2,TRUE)&lt;&gt;"",VLOOKUP(A1226-1,高收益利差!$A:$B,2,TRUE),VLOOKUP(A1226-2,高收益利差!$A:$B,2,TRUE)))</f>
        <v/>
      </c>
      <c r="E1226" s="13">
        <f>IFERROR(VLOOKUP(A1226,'10Y2Y'!$A:$B,2,TRUE),"")</f>
        <v/>
      </c>
      <c r="F1226">
        <f>IFERROR(D1226-D1213,"")</f>
        <v/>
      </c>
      <c r="G1226">
        <f>IFERROR(B1226/AVERAGE(B1187:B1226)-1,"")</f>
        <v/>
      </c>
      <c r="H1226">
        <f>IF(B1226="","",IFERROR(AVERAGE(B1187:B1226)/AVERAGE(B1174:B1213)-1,""))</f>
        <v/>
      </c>
      <c r="I1226">
        <f>IFERROR(VLOOKUP(A1226,'Sahm Rule'!$A:$B,2,TRUE),"")</f>
        <v/>
      </c>
      <c r="J1226" s="159">
        <f>IFERROR((B1226/B1213)^4-1-D1226/100,"")</f>
        <v/>
      </c>
    </row>
    <row r="1227">
      <c r="A1227" s="10" t="n">
        <v>44008</v>
      </c>
      <c r="B1227" s="13">
        <f>IF(VLOOKUP(A1227,SP500相关数据!$B$11:$C$24727,2,TRUE)&lt;&gt;"",VLOOKUP(A1227,SP500相关数据!$B$11:$C$24727,2,TRUE),IF(VLOOKUP(A1227-1,SP500相关数据!$B$11:$C$24727,2,TRUE)&lt;&gt;"",VLOOKUP(A1227-1,SP500相关数据!$B$11:$C$24727,2,TRUE),VLOOKUP(A1227-2,SP500相关数据!$B$11:$C$24727,2,TRUE)))</f>
        <v/>
      </c>
      <c r="C1227" s="13">
        <f>IFERROR(IF(VLOOKUP(A1227,SP500相关数据!$B$11:$E$24727,4,TRUE)&lt;&gt;"",VLOOKUP(A1227,SP500相关数据!$B$11:$E$24727,4,TRUE),IF(VLOOKUP(A1227-1,SP500相关数据!$B$11:$E$24727,4,TRUE)&lt;&gt;"",VLOOKUP(A1227-1,SP500相关数据!$B$11:$E$24727,4,TRUE),VLOOKUP(A1227-2,SP500相关数据!$B$11:$E$24727,4,TRUE))),"")</f>
        <v/>
      </c>
      <c r="D1227" s="13">
        <f>IF(VLOOKUP(A1227,高收益利差!$A:$B,2,TRUE)&lt;&gt;"",VLOOKUP(A1227,高收益利差!$A:$B,2,TRUE),IF(VLOOKUP(A1227-1,高收益利差!$A:$B,2,TRUE)&lt;&gt;"",VLOOKUP(A1227-1,高收益利差!$A:$B,2,TRUE),VLOOKUP(A1227-2,高收益利差!$A:$B,2,TRUE)))</f>
        <v/>
      </c>
      <c r="E1227" s="13">
        <f>IFERROR(VLOOKUP(A1227,'10Y2Y'!$A:$B,2,TRUE),"")</f>
        <v/>
      </c>
      <c r="F1227">
        <f>IFERROR(D1227-D1214,"")</f>
        <v/>
      </c>
      <c r="G1227">
        <f>IFERROR(B1227/AVERAGE(B1188:B1227)-1,"")</f>
        <v/>
      </c>
      <c r="H1227">
        <f>IF(B1227="","",IFERROR(AVERAGE(B1188:B1227)/AVERAGE(B1175:B1214)-1,""))</f>
        <v/>
      </c>
      <c r="I1227">
        <f>IFERROR(VLOOKUP(A1227,'Sahm Rule'!$A:$B,2,TRUE),"")</f>
        <v/>
      </c>
      <c r="J1227" s="159">
        <f>IFERROR((B1227/B1214)^4-1-D1227/100,"")</f>
        <v/>
      </c>
    </row>
    <row r="1228">
      <c r="A1228" s="10" t="n">
        <v>44015</v>
      </c>
      <c r="B1228" s="13">
        <f>IF(VLOOKUP(A1228,SP500相关数据!$B$11:$C$24727,2,TRUE)&lt;&gt;"",VLOOKUP(A1228,SP500相关数据!$B$11:$C$24727,2,TRUE),IF(VLOOKUP(A1228-1,SP500相关数据!$B$11:$C$24727,2,TRUE)&lt;&gt;"",VLOOKUP(A1228-1,SP500相关数据!$B$11:$C$24727,2,TRUE),VLOOKUP(A1228-2,SP500相关数据!$B$11:$C$24727,2,TRUE)))</f>
        <v/>
      </c>
      <c r="C1228" s="13">
        <f>IFERROR(IF(VLOOKUP(A1228,SP500相关数据!$B$11:$E$24727,4,TRUE)&lt;&gt;"",VLOOKUP(A1228,SP500相关数据!$B$11:$E$24727,4,TRUE),IF(VLOOKUP(A1228-1,SP500相关数据!$B$11:$E$24727,4,TRUE)&lt;&gt;"",VLOOKUP(A1228-1,SP500相关数据!$B$11:$E$24727,4,TRUE),VLOOKUP(A1228-2,SP500相关数据!$B$11:$E$24727,4,TRUE))),"")</f>
        <v/>
      </c>
      <c r="D1228" s="13">
        <f>IF(VLOOKUP(A1228,高收益利差!$A:$B,2,TRUE)&lt;&gt;"",VLOOKUP(A1228,高收益利差!$A:$B,2,TRUE),IF(VLOOKUP(A1228-1,高收益利差!$A:$B,2,TRUE)&lt;&gt;"",VLOOKUP(A1228-1,高收益利差!$A:$B,2,TRUE),VLOOKUP(A1228-2,高收益利差!$A:$B,2,TRUE)))</f>
        <v/>
      </c>
      <c r="E1228" s="13">
        <f>IFERROR(VLOOKUP(A1228,'10Y2Y'!$A:$B,2,TRUE),"")</f>
        <v/>
      </c>
      <c r="F1228">
        <f>IFERROR(D1228-D1215,"")</f>
        <v/>
      </c>
      <c r="G1228">
        <f>IFERROR(B1228/AVERAGE(B1189:B1228)-1,"")</f>
        <v/>
      </c>
      <c r="H1228">
        <f>IF(B1228="","",IFERROR(AVERAGE(B1189:B1228)/AVERAGE(B1176:B1215)-1,""))</f>
        <v/>
      </c>
      <c r="I1228">
        <f>IFERROR(VLOOKUP(A1228,'Sahm Rule'!$A:$B,2,TRUE),"")</f>
        <v/>
      </c>
      <c r="J1228" s="159">
        <f>IFERROR((B1228/B1215)^4-1-D1228/100,"")</f>
        <v/>
      </c>
    </row>
    <row r="1229">
      <c r="A1229" s="10" t="n">
        <v>44022</v>
      </c>
      <c r="B1229" s="13">
        <f>IF(VLOOKUP(A1229,SP500相关数据!$B$11:$C$24727,2,TRUE)&lt;&gt;"",VLOOKUP(A1229,SP500相关数据!$B$11:$C$24727,2,TRUE),IF(VLOOKUP(A1229-1,SP500相关数据!$B$11:$C$24727,2,TRUE)&lt;&gt;"",VLOOKUP(A1229-1,SP500相关数据!$B$11:$C$24727,2,TRUE),VLOOKUP(A1229-2,SP500相关数据!$B$11:$C$24727,2,TRUE)))</f>
        <v/>
      </c>
      <c r="C1229" s="13">
        <f>IFERROR(IF(VLOOKUP(A1229,SP500相关数据!$B$11:$E$24727,4,TRUE)&lt;&gt;"",VLOOKUP(A1229,SP500相关数据!$B$11:$E$24727,4,TRUE),IF(VLOOKUP(A1229-1,SP500相关数据!$B$11:$E$24727,4,TRUE)&lt;&gt;"",VLOOKUP(A1229-1,SP500相关数据!$B$11:$E$24727,4,TRUE),VLOOKUP(A1229-2,SP500相关数据!$B$11:$E$24727,4,TRUE))),"")</f>
        <v/>
      </c>
      <c r="D1229" s="13">
        <f>IF(VLOOKUP(A1229,高收益利差!$A:$B,2,TRUE)&lt;&gt;"",VLOOKUP(A1229,高收益利差!$A:$B,2,TRUE),IF(VLOOKUP(A1229-1,高收益利差!$A:$B,2,TRUE)&lt;&gt;"",VLOOKUP(A1229-1,高收益利差!$A:$B,2,TRUE),VLOOKUP(A1229-2,高收益利差!$A:$B,2,TRUE)))</f>
        <v/>
      </c>
      <c r="E1229" s="13">
        <f>IFERROR(VLOOKUP(A1229,'10Y2Y'!$A:$B,2,TRUE),"")</f>
        <v/>
      </c>
      <c r="F1229">
        <f>IFERROR(D1229-D1216,"")</f>
        <v/>
      </c>
      <c r="G1229">
        <f>IFERROR(B1229/AVERAGE(B1190:B1229)-1,"")</f>
        <v/>
      </c>
      <c r="H1229">
        <f>IF(B1229="","",IFERROR(AVERAGE(B1190:B1229)/AVERAGE(B1177:B1216)-1,""))</f>
        <v/>
      </c>
      <c r="I1229">
        <f>IFERROR(VLOOKUP(A1229,'Sahm Rule'!$A:$B,2,TRUE),"")</f>
        <v/>
      </c>
      <c r="J1229" s="159">
        <f>IFERROR((B1229/B1216)^4-1-D1229/100,"")</f>
        <v/>
      </c>
    </row>
    <row r="1230">
      <c r="A1230" s="10" t="n">
        <v>44029</v>
      </c>
      <c r="B1230" s="13">
        <f>IF(VLOOKUP(A1230,SP500相关数据!$B$11:$C$24727,2,TRUE)&lt;&gt;"",VLOOKUP(A1230,SP500相关数据!$B$11:$C$24727,2,TRUE),IF(VLOOKUP(A1230-1,SP500相关数据!$B$11:$C$24727,2,TRUE)&lt;&gt;"",VLOOKUP(A1230-1,SP500相关数据!$B$11:$C$24727,2,TRUE),VLOOKUP(A1230-2,SP500相关数据!$B$11:$C$24727,2,TRUE)))</f>
        <v/>
      </c>
      <c r="C1230" s="13">
        <f>IFERROR(IF(VLOOKUP(A1230,SP500相关数据!$B$11:$E$24727,4,TRUE)&lt;&gt;"",VLOOKUP(A1230,SP500相关数据!$B$11:$E$24727,4,TRUE),IF(VLOOKUP(A1230-1,SP500相关数据!$B$11:$E$24727,4,TRUE)&lt;&gt;"",VLOOKUP(A1230-1,SP500相关数据!$B$11:$E$24727,4,TRUE),VLOOKUP(A1230-2,SP500相关数据!$B$11:$E$24727,4,TRUE))),"")</f>
        <v/>
      </c>
      <c r="D1230" s="13">
        <f>IF(VLOOKUP(A1230,高收益利差!$A:$B,2,TRUE)&lt;&gt;"",VLOOKUP(A1230,高收益利差!$A:$B,2,TRUE),IF(VLOOKUP(A1230-1,高收益利差!$A:$B,2,TRUE)&lt;&gt;"",VLOOKUP(A1230-1,高收益利差!$A:$B,2,TRUE),VLOOKUP(A1230-2,高收益利差!$A:$B,2,TRUE)))</f>
        <v/>
      </c>
      <c r="E1230" s="13">
        <f>IFERROR(VLOOKUP(A1230,'10Y2Y'!$A:$B,2,TRUE),"")</f>
        <v/>
      </c>
      <c r="F1230">
        <f>IFERROR(D1230-D1217,"")</f>
        <v/>
      </c>
      <c r="G1230">
        <f>IFERROR(B1230/AVERAGE(B1191:B1230)-1,"")</f>
        <v/>
      </c>
      <c r="H1230">
        <f>IF(B1230="","",IFERROR(AVERAGE(B1191:B1230)/AVERAGE(B1178:B1217)-1,""))</f>
        <v/>
      </c>
      <c r="I1230">
        <f>IFERROR(VLOOKUP(A1230,'Sahm Rule'!$A:$B,2,TRUE),"")</f>
        <v/>
      </c>
      <c r="J1230" s="159">
        <f>IFERROR((B1230/B1217)^4-1-D1230/100,"")</f>
        <v/>
      </c>
    </row>
    <row r="1231">
      <c r="A1231" s="10" t="n">
        <v>44036</v>
      </c>
      <c r="B1231" s="13">
        <f>IF(VLOOKUP(A1231,SP500相关数据!$B$11:$C$24727,2,TRUE)&lt;&gt;"",VLOOKUP(A1231,SP500相关数据!$B$11:$C$24727,2,TRUE),IF(VLOOKUP(A1231-1,SP500相关数据!$B$11:$C$24727,2,TRUE)&lt;&gt;"",VLOOKUP(A1231-1,SP500相关数据!$B$11:$C$24727,2,TRUE),VLOOKUP(A1231-2,SP500相关数据!$B$11:$C$24727,2,TRUE)))</f>
        <v/>
      </c>
      <c r="C1231" s="13">
        <f>IFERROR(IF(VLOOKUP(A1231,SP500相关数据!$B$11:$E$24727,4,TRUE)&lt;&gt;"",VLOOKUP(A1231,SP500相关数据!$B$11:$E$24727,4,TRUE),IF(VLOOKUP(A1231-1,SP500相关数据!$B$11:$E$24727,4,TRUE)&lt;&gt;"",VLOOKUP(A1231-1,SP500相关数据!$B$11:$E$24727,4,TRUE),VLOOKUP(A1231-2,SP500相关数据!$B$11:$E$24727,4,TRUE))),"")</f>
        <v/>
      </c>
      <c r="D1231" s="13">
        <f>IF(VLOOKUP(A1231,高收益利差!$A:$B,2,TRUE)&lt;&gt;"",VLOOKUP(A1231,高收益利差!$A:$B,2,TRUE),IF(VLOOKUP(A1231-1,高收益利差!$A:$B,2,TRUE)&lt;&gt;"",VLOOKUP(A1231-1,高收益利差!$A:$B,2,TRUE),VLOOKUP(A1231-2,高收益利差!$A:$B,2,TRUE)))</f>
        <v/>
      </c>
      <c r="E1231" s="13">
        <f>IFERROR(VLOOKUP(A1231,'10Y2Y'!$A:$B,2,TRUE),"")</f>
        <v/>
      </c>
      <c r="F1231">
        <f>IFERROR(D1231-D1218,"")</f>
        <v/>
      </c>
      <c r="G1231">
        <f>IFERROR(B1231/AVERAGE(B1192:B1231)-1,"")</f>
        <v/>
      </c>
      <c r="H1231">
        <f>IF(B1231="","",IFERROR(AVERAGE(B1192:B1231)/AVERAGE(B1179:B1218)-1,""))</f>
        <v/>
      </c>
      <c r="I1231">
        <f>IFERROR(VLOOKUP(A1231,'Sahm Rule'!$A:$B,2,TRUE),"")</f>
        <v/>
      </c>
      <c r="J1231" s="159">
        <f>IFERROR((B1231/B1218)^4-1-D1231/100,"")</f>
        <v/>
      </c>
    </row>
    <row r="1232">
      <c r="A1232" s="10" t="n">
        <v>44043</v>
      </c>
      <c r="B1232" s="13">
        <f>IF(VLOOKUP(A1232,SP500相关数据!$B$11:$C$24727,2,TRUE)&lt;&gt;"",VLOOKUP(A1232,SP500相关数据!$B$11:$C$24727,2,TRUE),IF(VLOOKUP(A1232-1,SP500相关数据!$B$11:$C$24727,2,TRUE)&lt;&gt;"",VLOOKUP(A1232-1,SP500相关数据!$B$11:$C$24727,2,TRUE),VLOOKUP(A1232-2,SP500相关数据!$B$11:$C$24727,2,TRUE)))</f>
        <v/>
      </c>
      <c r="C1232" s="13">
        <f>IFERROR(IF(VLOOKUP(A1232,SP500相关数据!$B$11:$E$24727,4,TRUE)&lt;&gt;"",VLOOKUP(A1232,SP500相关数据!$B$11:$E$24727,4,TRUE),IF(VLOOKUP(A1232-1,SP500相关数据!$B$11:$E$24727,4,TRUE)&lt;&gt;"",VLOOKUP(A1232-1,SP500相关数据!$B$11:$E$24727,4,TRUE),VLOOKUP(A1232-2,SP500相关数据!$B$11:$E$24727,4,TRUE))),"")</f>
        <v/>
      </c>
      <c r="D1232" s="13">
        <f>IF(VLOOKUP(A1232,高收益利差!$A:$B,2,TRUE)&lt;&gt;"",VLOOKUP(A1232,高收益利差!$A:$B,2,TRUE),IF(VLOOKUP(A1232-1,高收益利差!$A:$B,2,TRUE)&lt;&gt;"",VLOOKUP(A1232-1,高收益利差!$A:$B,2,TRUE),VLOOKUP(A1232-2,高收益利差!$A:$B,2,TRUE)))</f>
        <v/>
      </c>
      <c r="E1232" s="13">
        <f>IFERROR(VLOOKUP(A1232,'10Y2Y'!$A:$B,2,TRUE),"")</f>
        <v/>
      </c>
      <c r="F1232">
        <f>IFERROR(D1232-D1219,"")</f>
        <v/>
      </c>
      <c r="G1232">
        <f>IFERROR(B1232/AVERAGE(B1193:B1232)-1,"")</f>
        <v/>
      </c>
      <c r="H1232">
        <f>IF(B1232="","",IFERROR(AVERAGE(B1193:B1232)/AVERAGE(B1180:B1219)-1,""))</f>
        <v/>
      </c>
      <c r="I1232">
        <f>IFERROR(VLOOKUP(A1232,'Sahm Rule'!$A:$B,2,TRUE),"")</f>
        <v/>
      </c>
      <c r="J1232" s="159">
        <f>IFERROR((B1232/B1219)^4-1-D1232/100,"")</f>
        <v/>
      </c>
    </row>
    <row r="1233">
      <c r="A1233" s="10" t="n">
        <v>44050</v>
      </c>
      <c r="B1233" s="13">
        <f>IF(VLOOKUP(A1233,SP500相关数据!$B$11:$C$24727,2,TRUE)&lt;&gt;"",VLOOKUP(A1233,SP500相关数据!$B$11:$C$24727,2,TRUE),IF(VLOOKUP(A1233-1,SP500相关数据!$B$11:$C$24727,2,TRUE)&lt;&gt;"",VLOOKUP(A1233-1,SP500相关数据!$B$11:$C$24727,2,TRUE),VLOOKUP(A1233-2,SP500相关数据!$B$11:$C$24727,2,TRUE)))</f>
        <v/>
      </c>
      <c r="C1233" s="13">
        <f>IFERROR(IF(VLOOKUP(A1233,SP500相关数据!$B$11:$E$24727,4,TRUE)&lt;&gt;"",VLOOKUP(A1233,SP500相关数据!$B$11:$E$24727,4,TRUE),IF(VLOOKUP(A1233-1,SP500相关数据!$B$11:$E$24727,4,TRUE)&lt;&gt;"",VLOOKUP(A1233-1,SP500相关数据!$B$11:$E$24727,4,TRUE),VLOOKUP(A1233-2,SP500相关数据!$B$11:$E$24727,4,TRUE))),"")</f>
        <v/>
      </c>
      <c r="D1233" s="13">
        <f>IF(VLOOKUP(A1233,高收益利差!$A:$B,2,TRUE)&lt;&gt;"",VLOOKUP(A1233,高收益利差!$A:$B,2,TRUE),IF(VLOOKUP(A1233-1,高收益利差!$A:$B,2,TRUE)&lt;&gt;"",VLOOKUP(A1233-1,高收益利差!$A:$B,2,TRUE),VLOOKUP(A1233-2,高收益利差!$A:$B,2,TRUE)))</f>
        <v/>
      </c>
      <c r="E1233" s="13">
        <f>IFERROR(VLOOKUP(A1233,'10Y2Y'!$A:$B,2,TRUE),"")</f>
        <v/>
      </c>
      <c r="F1233">
        <f>IFERROR(D1233-D1220,"")</f>
        <v/>
      </c>
      <c r="G1233">
        <f>IFERROR(B1233/AVERAGE(B1194:B1233)-1,"")</f>
        <v/>
      </c>
      <c r="H1233">
        <f>IF(B1233="","",IFERROR(AVERAGE(B1194:B1233)/AVERAGE(B1181:B1220)-1,""))</f>
        <v/>
      </c>
      <c r="I1233">
        <f>IFERROR(VLOOKUP(A1233,'Sahm Rule'!$A:$B,2,TRUE),"")</f>
        <v/>
      </c>
      <c r="J1233" s="159">
        <f>IFERROR((B1233/B1220)^4-1-D1233/100,"")</f>
        <v/>
      </c>
    </row>
    <row r="1234">
      <c r="A1234" s="10" t="n">
        <v>44057</v>
      </c>
      <c r="B1234" s="13">
        <f>IF(VLOOKUP(A1234,SP500相关数据!$B$11:$C$24727,2,TRUE)&lt;&gt;"",VLOOKUP(A1234,SP500相关数据!$B$11:$C$24727,2,TRUE),IF(VLOOKUP(A1234-1,SP500相关数据!$B$11:$C$24727,2,TRUE)&lt;&gt;"",VLOOKUP(A1234-1,SP500相关数据!$B$11:$C$24727,2,TRUE),VLOOKUP(A1234-2,SP500相关数据!$B$11:$C$24727,2,TRUE)))</f>
        <v/>
      </c>
      <c r="C1234" s="13">
        <f>IFERROR(IF(VLOOKUP(A1234,SP500相关数据!$B$11:$E$24727,4,TRUE)&lt;&gt;"",VLOOKUP(A1234,SP500相关数据!$B$11:$E$24727,4,TRUE),IF(VLOOKUP(A1234-1,SP500相关数据!$B$11:$E$24727,4,TRUE)&lt;&gt;"",VLOOKUP(A1234-1,SP500相关数据!$B$11:$E$24727,4,TRUE),VLOOKUP(A1234-2,SP500相关数据!$B$11:$E$24727,4,TRUE))),"")</f>
        <v/>
      </c>
      <c r="D1234" s="13">
        <f>IF(VLOOKUP(A1234,高收益利差!$A:$B,2,TRUE)&lt;&gt;"",VLOOKUP(A1234,高收益利差!$A:$B,2,TRUE),IF(VLOOKUP(A1234-1,高收益利差!$A:$B,2,TRUE)&lt;&gt;"",VLOOKUP(A1234-1,高收益利差!$A:$B,2,TRUE),VLOOKUP(A1234-2,高收益利差!$A:$B,2,TRUE)))</f>
        <v/>
      </c>
      <c r="E1234" s="13">
        <f>IFERROR(VLOOKUP(A1234,'10Y2Y'!$A:$B,2,TRUE),"")</f>
        <v/>
      </c>
      <c r="F1234">
        <f>IFERROR(D1234-D1221,"")</f>
        <v/>
      </c>
      <c r="G1234">
        <f>IFERROR(B1234/AVERAGE(B1195:B1234)-1,"")</f>
        <v/>
      </c>
      <c r="H1234">
        <f>IF(B1234="","",IFERROR(AVERAGE(B1195:B1234)/AVERAGE(B1182:B1221)-1,""))</f>
        <v/>
      </c>
      <c r="I1234">
        <f>IFERROR(VLOOKUP(A1234,'Sahm Rule'!$A:$B,2,TRUE),"")</f>
        <v/>
      </c>
      <c r="J1234" s="159">
        <f>IFERROR((B1234/B1221)^4-1-D1234/100,"")</f>
        <v/>
      </c>
    </row>
    <row r="1235">
      <c r="A1235" s="10" t="n">
        <v>44064</v>
      </c>
      <c r="B1235" s="13">
        <f>IF(VLOOKUP(A1235,SP500相关数据!$B$11:$C$24727,2,TRUE)&lt;&gt;"",VLOOKUP(A1235,SP500相关数据!$B$11:$C$24727,2,TRUE),IF(VLOOKUP(A1235-1,SP500相关数据!$B$11:$C$24727,2,TRUE)&lt;&gt;"",VLOOKUP(A1235-1,SP500相关数据!$B$11:$C$24727,2,TRUE),VLOOKUP(A1235-2,SP500相关数据!$B$11:$C$24727,2,TRUE)))</f>
        <v/>
      </c>
      <c r="C1235" s="13">
        <f>IFERROR(IF(VLOOKUP(A1235,SP500相关数据!$B$11:$E$24727,4,TRUE)&lt;&gt;"",VLOOKUP(A1235,SP500相关数据!$B$11:$E$24727,4,TRUE),IF(VLOOKUP(A1235-1,SP500相关数据!$B$11:$E$24727,4,TRUE)&lt;&gt;"",VLOOKUP(A1235-1,SP500相关数据!$B$11:$E$24727,4,TRUE),VLOOKUP(A1235-2,SP500相关数据!$B$11:$E$24727,4,TRUE))),"")</f>
        <v/>
      </c>
      <c r="D1235" s="13">
        <f>IF(VLOOKUP(A1235,高收益利差!$A:$B,2,TRUE)&lt;&gt;"",VLOOKUP(A1235,高收益利差!$A:$B,2,TRUE),IF(VLOOKUP(A1235-1,高收益利差!$A:$B,2,TRUE)&lt;&gt;"",VLOOKUP(A1235-1,高收益利差!$A:$B,2,TRUE),VLOOKUP(A1235-2,高收益利差!$A:$B,2,TRUE)))</f>
        <v/>
      </c>
      <c r="E1235" s="13">
        <f>IFERROR(VLOOKUP(A1235,'10Y2Y'!$A:$B,2,TRUE),"")</f>
        <v/>
      </c>
      <c r="F1235">
        <f>IFERROR(D1235-D1222,"")</f>
        <v/>
      </c>
      <c r="G1235">
        <f>IFERROR(B1235/AVERAGE(B1196:B1235)-1,"")</f>
        <v/>
      </c>
      <c r="H1235">
        <f>IF(B1235="","",IFERROR(AVERAGE(B1196:B1235)/AVERAGE(B1183:B1222)-1,""))</f>
        <v/>
      </c>
      <c r="I1235">
        <f>IFERROR(VLOOKUP(A1235,'Sahm Rule'!$A:$B,2,TRUE),"")</f>
        <v/>
      </c>
      <c r="J1235" s="159">
        <f>IFERROR((B1235/B1222)^4-1-D1235/100,"")</f>
        <v/>
      </c>
    </row>
    <row r="1236">
      <c r="A1236" s="10" t="n">
        <v>44071</v>
      </c>
      <c r="B1236" s="13">
        <f>IF(VLOOKUP(A1236,SP500相关数据!$B$11:$C$24727,2,TRUE)&lt;&gt;"",VLOOKUP(A1236,SP500相关数据!$B$11:$C$24727,2,TRUE),IF(VLOOKUP(A1236-1,SP500相关数据!$B$11:$C$24727,2,TRUE)&lt;&gt;"",VLOOKUP(A1236-1,SP500相关数据!$B$11:$C$24727,2,TRUE),VLOOKUP(A1236-2,SP500相关数据!$B$11:$C$24727,2,TRUE)))</f>
        <v/>
      </c>
      <c r="C1236" s="13">
        <f>IFERROR(IF(VLOOKUP(A1236,SP500相关数据!$B$11:$E$24727,4,TRUE)&lt;&gt;"",VLOOKUP(A1236,SP500相关数据!$B$11:$E$24727,4,TRUE),IF(VLOOKUP(A1236-1,SP500相关数据!$B$11:$E$24727,4,TRUE)&lt;&gt;"",VLOOKUP(A1236-1,SP500相关数据!$B$11:$E$24727,4,TRUE),VLOOKUP(A1236-2,SP500相关数据!$B$11:$E$24727,4,TRUE))),"")</f>
        <v/>
      </c>
      <c r="D1236" s="13">
        <f>IF(VLOOKUP(A1236,高收益利差!$A:$B,2,TRUE)&lt;&gt;"",VLOOKUP(A1236,高收益利差!$A:$B,2,TRUE),IF(VLOOKUP(A1236-1,高收益利差!$A:$B,2,TRUE)&lt;&gt;"",VLOOKUP(A1236-1,高收益利差!$A:$B,2,TRUE),VLOOKUP(A1236-2,高收益利差!$A:$B,2,TRUE)))</f>
        <v/>
      </c>
      <c r="E1236" s="13">
        <f>IFERROR(VLOOKUP(A1236,'10Y2Y'!$A:$B,2,TRUE),"")</f>
        <v/>
      </c>
      <c r="F1236">
        <f>IFERROR(D1236-D1223,"")</f>
        <v/>
      </c>
      <c r="G1236">
        <f>IFERROR(B1236/AVERAGE(B1197:B1236)-1,"")</f>
        <v/>
      </c>
      <c r="H1236">
        <f>IF(B1236="","",IFERROR(AVERAGE(B1197:B1236)/AVERAGE(B1184:B1223)-1,""))</f>
        <v/>
      </c>
      <c r="I1236">
        <f>IFERROR(VLOOKUP(A1236,'Sahm Rule'!$A:$B,2,TRUE),"")</f>
        <v/>
      </c>
      <c r="J1236" s="159">
        <f>IFERROR((B1236/B1223)^4-1-D1236/100,"")</f>
        <v/>
      </c>
    </row>
    <row r="1237">
      <c r="A1237" s="10" t="n">
        <v>44078</v>
      </c>
      <c r="B1237" s="13">
        <f>IF(VLOOKUP(A1237,SP500相关数据!$B$11:$C$24727,2,TRUE)&lt;&gt;"",VLOOKUP(A1237,SP500相关数据!$B$11:$C$24727,2,TRUE),IF(VLOOKUP(A1237-1,SP500相关数据!$B$11:$C$24727,2,TRUE)&lt;&gt;"",VLOOKUP(A1237-1,SP500相关数据!$B$11:$C$24727,2,TRUE),VLOOKUP(A1237-2,SP500相关数据!$B$11:$C$24727,2,TRUE)))</f>
        <v/>
      </c>
      <c r="C1237" s="13">
        <f>IFERROR(IF(VLOOKUP(A1237,SP500相关数据!$B$11:$E$24727,4,TRUE)&lt;&gt;"",VLOOKUP(A1237,SP500相关数据!$B$11:$E$24727,4,TRUE),IF(VLOOKUP(A1237-1,SP500相关数据!$B$11:$E$24727,4,TRUE)&lt;&gt;"",VLOOKUP(A1237-1,SP500相关数据!$B$11:$E$24727,4,TRUE),VLOOKUP(A1237-2,SP500相关数据!$B$11:$E$24727,4,TRUE))),"")</f>
        <v/>
      </c>
      <c r="D1237" s="13">
        <f>IF(VLOOKUP(A1237,高收益利差!$A:$B,2,TRUE)&lt;&gt;"",VLOOKUP(A1237,高收益利差!$A:$B,2,TRUE),IF(VLOOKUP(A1237-1,高收益利差!$A:$B,2,TRUE)&lt;&gt;"",VLOOKUP(A1237-1,高收益利差!$A:$B,2,TRUE),VLOOKUP(A1237-2,高收益利差!$A:$B,2,TRUE)))</f>
        <v/>
      </c>
      <c r="E1237" s="13">
        <f>IFERROR(VLOOKUP(A1237,'10Y2Y'!$A:$B,2,TRUE),"")</f>
        <v/>
      </c>
      <c r="F1237">
        <f>IFERROR(D1237-D1224,"")</f>
        <v/>
      </c>
      <c r="G1237">
        <f>IFERROR(B1237/AVERAGE(B1198:B1237)-1,"")</f>
        <v/>
      </c>
      <c r="H1237">
        <f>IF(B1237="","",IFERROR(AVERAGE(B1198:B1237)/AVERAGE(B1185:B1224)-1,""))</f>
        <v/>
      </c>
      <c r="I1237">
        <f>IFERROR(VLOOKUP(A1237,'Sahm Rule'!$A:$B,2,TRUE),"")</f>
        <v/>
      </c>
      <c r="J1237" s="159">
        <f>IFERROR((B1237/B1224)^4-1-D1237/100,"")</f>
        <v/>
      </c>
    </row>
    <row r="1238">
      <c r="A1238" s="10" t="n">
        <v>44085</v>
      </c>
      <c r="B1238" s="13">
        <f>IF(VLOOKUP(A1238,SP500相关数据!$B$11:$C$24727,2,TRUE)&lt;&gt;"",VLOOKUP(A1238,SP500相关数据!$B$11:$C$24727,2,TRUE),IF(VLOOKUP(A1238-1,SP500相关数据!$B$11:$C$24727,2,TRUE)&lt;&gt;"",VLOOKUP(A1238-1,SP500相关数据!$B$11:$C$24727,2,TRUE),VLOOKUP(A1238-2,SP500相关数据!$B$11:$C$24727,2,TRUE)))</f>
        <v/>
      </c>
      <c r="C1238" s="13">
        <f>IFERROR(IF(VLOOKUP(A1238,SP500相关数据!$B$11:$E$24727,4,TRUE)&lt;&gt;"",VLOOKUP(A1238,SP500相关数据!$B$11:$E$24727,4,TRUE),IF(VLOOKUP(A1238-1,SP500相关数据!$B$11:$E$24727,4,TRUE)&lt;&gt;"",VLOOKUP(A1238-1,SP500相关数据!$B$11:$E$24727,4,TRUE),VLOOKUP(A1238-2,SP500相关数据!$B$11:$E$24727,4,TRUE))),"")</f>
        <v/>
      </c>
      <c r="D1238" s="13">
        <f>IF(VLOOKUP(A1238,高收益利差!$A:$B,2,TRUE)&lt;&gt;"",VLOOKUP(A1238,高收益利差!$A:$B,2,TRUE),IF(VLOOKUP(A1238-1,高收益利差!$A:$B,2,TRUE)&lt;&gt;"",VLOOKUP(A1238-1,高收益利差!$A:$B,2,TRUE),VLOOKUP(A1238-2,高收益利差!$A:$B,2,TRUE)))</f>
        <v/>
      </c>
      <c r="E1238" s="13">
        <f>IFERROR(VLOOKUP(A1238,'10Y2Y'!$A:$B,2,TRUE),"")</f>
        <v/>
      </c>
      <c r="F1238">
        <f>IFERROR(D1238-D1225,"")</f>
        <v/>
      </c>
      <c r="G1238">
        <f>IFERROR(B1238/AVERAGE(B1199:B1238)-1,"")</f>
        <v/>
      </c>
      <c r="H1238">
        <f>IF(B1238="","",IFERROR(AVERAGE(B1199:B1238)/AVERAGE(B1186:B1225)-1,""))</f>
        <v/>
      </c>
      <c r="I1238">
        <f>IFERROR(VLOOKUP(A1238,'Sahm Rule'!$A:$B,2,TRUE),"")</f>
        <v/>
      </c>
      <c r="J1238" s="159">
        <f>IFERROR((B1238/B1225)^4-1-D1238/100,"")</f>
        <v/>
      </c>
    </row>
    <row r="1239">
      <c r="A1239" s="10" t="n">
        <v>44092</v>
      </c>
      <c r="B1239" s="13">
        <f>IF(VLOOKUP(A1239,SP500相关数据!$B$11:$C$24727,2,TRUE)&lt;&gt;"",VLOOKUP(A1239,SP500相关数据!$B$11:$C$24727,2,TRUE),IF(VLOOKUP(A1239-1,SP500相关数据!$B$11:$C$24727,2,TRUE)&lt;&gt;"",VLOOKUP(A1239-1,SP500相关数据!$B$11:$C$24727,2,TRUE),VLOOKUP(A1239-2,SP500相关数据!$B$11:$C$24727,2,TRUE)))</f>
        <v/>
      </c>
      <c r="C1239" s="13">
        <f>IFERROR(IF(VLOOKUP(A1239,SP500相关数据!$B$11:$E$24727,4,TRUE)&lt;&gt;"",VLOOKUP(A1239,SP500相关数据!$B$11:$E$24727,4,TRUE),IF(VLOOKUP(A1239-1,SP500相关数据!$B$11:$E$24727,4,TRUE)&lt;&gt;"",VLOOKUP(A1239-1,SP500相关数据!$B$11:$E$24727,4,TRUE),VLOOKUP(A1239-2,SP500相关数据!$B$11:$E$24727,4,TRUE))),"")</f>
        <v/>
      </c>
      <c r="D1239" s="13">
        <f>IF(VLOOKUP(A1239,高收益利差!$A:$B,2,TRUE)&lt;&gt;"",VLOOKUP(A1239,高收益利差!$A:$B,2,TRUE),IF(VLOOKUP(A1239-1,高收益利差!$A:$B,2,TRUE)&lt;&gt;"",VLOOKUP(A1239-1,高收益利差!$A:$B,2,TRUE),VLOOKUP(A1239-2,高收益利差!$A:$B,2,TRUE)))</f>
        <v/>
      </c>
      <c r="E1239" s="13">
        <f>IFERROR(VLOOKUP(A1239,'10Y2Y'!$A:$B,2,TRUE),"")</f>
        <v/>
      </c>
      <c r="F1239">
        <f>IFERROR(D1239-D1226,"")</f>
        <v/>
      </c>
      <c r="G1239">
        <f>IFERROR(B1239/AVERAGE(B1200:B1239)-1,"")</f>
        <v/>
      </c>
      <c r="H1239">
        <f>IF(B1239="","",IFERROR(AVERAGE(B1200:B1239)/AVERAGE(B1187:B1226)-1,""))</f>
        <v/>
      </c>
      <c r="I1239">
        <f>IFERROR(VLOOKUP(A1239,'Sahm Rule'!$A:$B,2,TRUE),"")</f>
        <v/>
      </c>
      <c r="J1239" s="159">
        <f>IFERROR((B1239/B1226)^4-1-D1239/100,"")</f>
        <v/>
      </c>
    </row>
    <row r="1240">
      <c r="A1240" s="10" t="n">
        <v>44099</v>
      </c>
      <c r="B1240" s="13">
        <f>IF(VLOOKUP(A1240,SP500相关数据!$B$11:$C$24727,2,TRUE)&lt;&gt;"",VLOOKUP(A1240,SP500相关数据!$B$11:$C$24727,2,TRUE),IF(VLOOKUP(A1240-1,SP500相关数据!$B$11:$C$24727,2,TRUE)&lt;&gt;"",VLOOKUP(A1240-1,SP500相关数据!$B$11:$C$24727,2,TRUE),VLOOKUP(A1240-2,SP500相关数据!$B$11:$C$24727,2,TRUE)))</f>
        <v/>
      </c>
      <c r="C1240" s="13">
        <f>IFERROR(IF(VLOOKUP(A1240,SP500相关数据!$B$11:$E$24727,4,TRUE)&lt;&gt;"",VLOOKUP(A1240,SP500相关数据!$B$11:$E$24727,4,TRUE),IF(VLOOKUP(A1240-1,SP500相关数据!$B$11:$E$24727,4,TRUE)&lt;&gt;"",VLOOKUP(A1240-1,SP500相关数据!$B$11:$E$24727,4,TRUE),VLOOKUP(A1240-2,SP500相关数据!$B$11:$E$24727,4,TRUE))),"")</f>
        <v/>
      </c>
      <c r="D1240" s="13">
        <f>IF(VLOOKUP(A1240,高收益利差!$A:$B,2,TRUE)&lt;&gt;"",VLOOKUP(A1240,高收益利差!$A:$B,2,TRUE),IF(VLOOKUP(A1240-1,高收益利差!$A:$B,2,TRUE)&lt;&gt;"",VLOOKUP(A1240-1,高收益利差!$A:$B,2,TRUE),VLOOKUP(A1240-2,高收益利差!$A:$B,2,TRUE)))</f>
        <v/>
      </c>
      <c r="E1240" s="13">
        <f>IFERROR(VLOOKUP(A1240,'10Y2Y'!$A:$B,2,TRUE),"")</f>
        <v/>
      </c>
      <c r="F1240">
        <f>IFERROR(D1240-D1227,"")</f>
        <v/>
      </c>
      <c r="G1240">
        <f>IFERROR(B1240/AVERAGE(B1201:B1240)-1,"")</f>
        <v/>
      </c>
      <c r="H1240">
        <f>IF(B1240="","",IFERROR(AVERAGE(B1201:B1240)/AVERAGE(B1188:B1227)-1,""))</f>
        <v/>
      </c>
      <c r="I1240">
        <f>IFERROR(VLOOKUP(A1240,'Sahm Rule'!$A:$B,2,TRUE),"")</f>
        <v/>
      </c>
      <c r="J1240" s="159">
        <f>IFERROR((B1240/B1227)^4-1-D1240/100,"")</f>
        <v/>
      </c>
    </row>
    <row r="1241">
      <c r="A1241" s="10" t="n">
        <v>44106</v>
      </c>
      <c r="B1241" s="13">
        <f>IF(VLOOKUP(A1241,SP500相关数据!$B$11:$C$24727,2,TRUE)&lt;&gt;"",VLOOKUP(A1241,SP500相关数据!$B$11:$C$24727,2,TRUE),IF(VLOOKUP(A1241-1,SP500相关数据!$B$11:$C$24727,2,TRUE)&lt;&gt;"",VLOOKUP(A1241-1,SP500相关数据!$B$11:$C$24727,2,TRUE),VLOOKUP(A1241-2,SP500相关数据!$B$11:$C$24727,2,TRUE)))</f>
        <v/>
      </c>
      <c r="C1241" s="13">
        <f>IFERROR(IF(VLOOKUP(A1241,SP500相关数据!$B$11:$E$24727,4,TRUE)&lt;&gt;"",VLOOKUP(A1241,SP500相关数据!$B$11:$E$24727,4,TRUE),IF(VLOOKUP(A1241-1,SP500相关数据!$B$11:$E$24727,4,TRUE)&lt;&gt;"",VLOOKUP(A1241-1,SP500相关数据!$B$11:$E$24727,4,TRUE),VLOOKUP(A1241-2,SP500相关数据!$B$11:$E$24727,4,TRUE))),"")</f>
        <v/>
      </c>
      <c r="D1241" s="13">
        <f>IF(VLOOKUP(A1241,高收益利差!$A:$B,2,TRUE)&lt;&gt;"",VLOOKUP(A1241,高收益利差!$A:$B,2,TRUE),IF(VLOOKUP(A1241-1,高收益利差!$A:$B,2,TRUE)&lt;&gt;"",VLOOKUP(A1241-1,高收益利差!$A:$B,2,TRUE),VLOOKUP(A1241-2,高收益利差!$A:$B,2,TRUE)))</f>
        <v/>
      </c>
      <c r="E1241" s="13">
        <f>IFERROR(VLOOKUP(A1241,'10Y2Y'!$A:$B,2,TRUE),"")</f>
        <v/>
      </c>
      <c r="F1241">
        <f>IFERROR(D1241-D1228,"")</f>
        <v/>
      </c>
      <c r="G1241">
        <f>IFERROR(B1241/AVERAGE(B1202:B1241)-1,"")</f>
        <v/>
      </c>
      <c r="H1241">
        <f>IF(B1241="","",IFERROR(AVERAGE(B1202:B1241)/AVERAGE(B1189:B1228)-1,""))</f>
        <v/>
      </c>
      <c r="I1241">
        <f>IFERROR(VLOOKUP(A1241,'Sahm Rule'!$A:$B,2,TRUE),"")</f>
        <v/>
      </c>
      <c r="J1241" s="159">
        <f>IFERROR((B1241/B1228)^4-1-D1241/100,"")</f>
        <v/>
      </c>
    </row>
    <row r="1242">
      <c r="A1242" s="10" t="n">
        <v>44113</v>
      </c>
      <c r="B1242" s="13">
        <f>IF(VLOOKUP(A1242,SP500相关数据!$B$11:$C$24727,2,TRUE)&lt;&gt;"",VLOOKUP(A1242,SP500相关数据!$B$11:$C$24727,2,TRUE),IF(VLOOKUP(A1242-1,SP500相关数据!$B$11:$C$24727,2,TRUE)&lt;&gt;"",VLOOKUP(A1242-1,SP500相关数据!$B$11:$C$24727,2,TRUE),VLOOKUP(A1242-2,SP500相关数据!$B$11:$C$24727,2,TRUE)))</f>
        <v/>
      </c>
      <c r="C1242" s="13">
        <f>IFERROR(IF(VLOOKUP(A1242,SP500相关数据!$B$11:$E$24727,4,TRUE)&lt;&gt;"",VLOOKUP(A1242,SP500相关数据!$B$11:$E$24727,4,TRUE),IF(VLOOKUP(A1242-1,SP500相关数据!$B$11:$E$24727,4,TRUE)&lt;&gt;"",VLOOKUP(A1242-1,SP500相关数据!$B$11:$E$24727,4,TRUE),VLOOKUP(A1242-2,SP500相关数据!$B$11:$E$24727,4,TRUE))),"")</f>
        <v/>
      </c>
      <c r="D1242" s="13">
        <f>IF(VLOOKUP(A1242,高收益利差!$A:$B,2,TRUE)&lt;&gt;"",VLOOKUP(A1242,高收益利差!$A:$B,2,TRUE),IF(VLOOKUP(A1242-1,高收益利差!$A:$B,2,TRUE)&lt;&gt;"",VLOOKUP(A1242-1,高收益利差!$A:$B,2,TRUE),VLOOKUP(A1242-2,高收益利差!$A:$B,2,TRUE)))</f>
        <v/>
      </c>
      <c r="E1242" s="13">
        <f>IFERROR(VLOOKUP(A1242,'10Y2Y'!$A:$B,2,TRUE),"")</f>
        <v/>
      </c>
      <c r="F1242">
        <f>IFERROR(D1242-D1229,"")</f>
        <v/>
      </c>
      <c r="G1242">
        <f>IFERROR(B1242/AVERAGE(B1203:B1242)-1,"")</f>
        <v/>
      </c>
      <c r="H1242">
        <f>IF(B1242="","",IFERROR(AVERAGE(B1203:B1242)/AVERAGE(B1190:B1229)-1,""))</f>
        <v/>
      </c>
      <c r="I1242">
        <f>IFERROR(VLOOKUP(A1242,'Sahm Rule'!$A:$B,2,TRUE),"")</f>
        <v/>
      </c>
      <c r="J1242" s="159">
        <f>IFERROR((B1242/B1229)^4-1-D1242/100,"")</f>
        <v/>
      </c>
    </row>
    <row r="1243">
      <c r="A1243" s="10" t="n">
        <v>44120</v>
      </c>
      <c r="B1243" s="13">
        <f>IF(VLOOKUP(A1243,SP500相关数据!$B$11:$C$24727,2,TRUE)&lt;&gt;"",VLOOKUP(A1243,SP500相关数据!$B$11:$C$24727,2,TRUE),IF(VLOOKUP(A1243-1,SP500相关数据!$B$11:$C$24727,2,TRUE)&lt;&gt;"",VLOOKUP(A1243-1,SP500相关数据!$B$11:$C$24727,2,TRUE),VLOOKUP(A1243-2,SP500相关数据!$B$11:$C$24727,2,TRUE)))</f>
        <v/>
      </c>
      <c r="C1243" s="13">
        <f>IFERROR(IF(VLOOKUP(A1243,SP500相关数据!$B$11:$E$24727,4,TRUE)&lt;&gt;"",VLOOKUP(A1243,SP500相关数据!$B$11:$E$24727,4,TRUE),IF(VLOOKUP(A1243-1,SP500相关数据!$B$11:$E$24727,4,TRUE)&lt;&gt;"",VLOOKUP(A1243-1,SP500相关数据!$B$11:$E$24727,4,TRUE),VLOOKUP(A1243-2,SP500相关数据!$B$11:$E$24727,4,TRUE))),"")</f>
        <v/>
      </c>
      <c r="D1243" s="13">
        <f>IF(VLOOKUP(A1243,高收益利差!$A:$B,2,TRUE)&lt;&gt;"",VLOOKUP(A1243,高收益利差!$A:$B,2,TRUE),IF(VLOOKUP(A1243-1,高收益利差!$A:$B,2,TRUE)&lt;&gt;"",VLOOKUP(A1243-1,高收益利差!$A:$B,2,TRUE),VLOOKUP(A1243-2,高收益利差!$A:$B,2,TRUE)))</f>
        <v/>
      </c>
      <c r="E1243" s="13">
        <f>IFERROR(VLOOKUP(A1243,'10Y2Y'!$A:$B,2,TRUE),"")</f>
        <v/>
      </c>
      <c r="F1243">
        <f>IFERROR(D1243-D1230,"")</f>
        <v/>
      </c>
      <c r="G1243">
        <f>IFERROR(B1243/AVERAGE(B1204:B1243)-1,"")</f>
        <v/>
      </c>
      <c r="H1243">
        <f>IF(B1243="","",IFERROR(AVERAGE(B1204:B1243)/AVERAGE(B1191:B1230)-1,""))</f>
        <v/>
      </c>
      <c r="I1243">
        <f>IFERROR(VLOOKUP(A1243,'Sahm Rule'!$A:$B,2,TRUE),"")</f>
        <v/>
      </c>
      <c r="J1243" s="159">
        <f>IFERROR((B1243/B1230)^4-1-D1243/100,"")</f>
        <v/>
      </c>
    </row>
    <row r="1244">
      <c r="A1244" s="10" t="n">
        <v>44127</v>
      </c>
      <c r="B1244" s="13">
        <f>IF(VLOOKUP(A1244,SP500相关数据!$B$11:$C$24727,2,TRUE)&lt;&gt;"",VLOOKUP(A1244,SP500相关数据!$B$11:$C$24727,2,TRUE),IF(VLOOKUP(A1244-1,SP500相关数据!$B$11:$C$24727,2,TRUE)&lt;&gt;"",VLOOKUP(A1244-1,SP500相关数据!$B$11:$C$24727,2,TRUE),VLOOKUP(A1244-2,SP500相关数据!$B$11:$C$24727,2,TRUE)))</f>
        <v/>
      </c>
      <c r="C1244" s="13">
        <f>IFERROR(IF(VLOOKUP(A1244,SP500相关数据!$B$11:$E$24727,4,TRUE)&lt;&gt;"",VLOOKUP(A1244,SP500相关数据!$B$11:$E$24727,4,TRUE),IF(VLOOKUP(A1244-1,SP500相关数据!$B$11:$E$24727,4,TRUE)&lt;&gt;"",VLOOKUP(A1244-1,SP500相关数据!$B$11:$E$24727,4,TRUE),VLOOKUP(A1244-2,SP500相关数据!$B$11:$E$24727,4,TRUE))),"")</f>
        <v/>
      </c>
      <c r="D1244" s="13">
        <f>IF(VLOOKUP(A1244,高收益利差!$A:$B,2,TRUE)&lt;&gt;"",VLOOKUP(A1244,高收益利差!$A:$B,2,TRUE),IF(VLOOKUP(A1244-1,高收益利差!$A:$B,2,TRUE)&lt;&gt;"",VLOOKUP(A1244-1,高收益利差!$A:$B,2,TRUE),VLOOKUP(A1244-2,高收益利差!$A:$B,2,TRUE)))</f>
        <v/>
      </c>
      <c r="E1244" s="13">
        <f>IFERROR(VLOOKUP(A1244,'10Y2Y'!$A:$B,2,TRUE),"")</f>
        <v/>
      </c>
      <c r="F1244">
        <f>IFERROR(D1244-D1231,"")</f>
        <v/>
      </c>
      <c r="G1244">
        <f>IFERROR(B1244/AVERAGE(B1205:B1244)-1,"")</f>
        <v/>
      </c>
      <c r="H1244">
        <f>IF(B1244="","",IFERROR(AVERAGE(B1205:B1244)/AVERAGE(B1192:B1231)-1,""))</f>
        <v/>
      </c>
      <c r="I1244">
        <f>IFERROR(VLOOKUP(A1244,'Sahm Rule'!$A:$B,2,TRUE),"")</f>
        <v/>
      </c>
      <c r="J1244" s="159">
        <f>IFERROR((B1244/B1231)^4-1-D1244/100,"")</f>
        <v/>
      </c>
    </row>
    <row r="1245">
      <c r="A1245" s="10" t="n">
        <v>44134</v>
      </c>
      <c r="B1245" s="13">
        <f>IF(VLOOKUP(A1245,SP500相关数据!$B$11:$C$24727,2,TRUE)&lt;&gt;"",VLOOKUP(A1245,SP500相关数据!$B$11:$C$24727,2,TRUE),IF(VLOOKUP(A1245-1,SP500相关数据!$B$11:$C$24727,2,TRUE)&lt;&gt;"",VLOOKUP(A1245-1,SP500相关数据!$B$11:$C$24727,2,TRUE),VLOOKUP(A1245-2,SP500相关数据!$B$11:$C$24727,2,TRUE)))</f>
        <v/>
      </c>
      <c r="C1245" s="13">
        <f>IFERROR(IF(VLOOKUP(A1245,SP500相关数据!$B$11:$E$24727,4,TRUE)&lt;&gt;"",VLOOKUP(A1245,SP500相关数据!$B$11:$E$24727,4,TRUE),IF(VLOOKUP(A1245-1,SP500相关数据!$B$11:$E$24727,4,TRUE)&lt;&gt;"",VLOOKUP(A1245-1,SP500相关数据!$B$11:$E$24727,4,TRUE),VLOOKUP(A1245-2,SP500相关数据!$B$11:$E$24727,4,TRUE))),"")</f>
        <v/>
      </c>
      <c r="D1245" s="13">
        <f>IF(VLOOKUP(A1245,高收益利差!$A:$B,2,TRUE)&lt;&gt;"",VLOOKUP(A1245,高收益利差!$A:$B,2,TRUE),IF(VLOOKUP(A1245-1,高收益利差!$A:$B,2,TRUE)&lt;&gt;"",VLOOKUP(A1245-1,高收益利差!$A:$B,2,TRUE),VLOOKUP(A1245-2,高收益利差!$A:$B,2,TRUE)))</f>
        <v/>
      </c>
      <c r="E1245" s="13">
        <f>IFERROR(VLOOKUP(A1245,'10Y2Y'!$A:$B,2,TRUE),"")</f>
        <v/>
      </c>
      <c r="F1245">
        <f>IFERROR(D1245-D1232,"")</f>
        <v/>
      </c>
      <c r="G1245">
        <f>IFERROR(B1245/AVERAGE(B1206:B1245)-1,"")</f>
        <v/>
      </c>
      <c r="H1245">
        <f>IF(B1245="","",IFERROR(AVERAGE(B1206:B1245)/AVERAGE(B1193:B1232)-1,""))</f>
        <v/>
      </c>
      <c r="I1245">
        <f>IFERROR(VLOOKUP(A1245,'Sahm Rule'!$A:$B,2,TRUE),"")</f>
        <v/>
      </c>
      <c r="J1245" s="159">
        <f>IFERROR((B1245/B1232)^4-1-D1245/100,"")</f>
        <v/>
      </c>
    </row>
    <row r="1246">
      <c r="A1246" s="10" t="n">
        <v>44141</v>
      </c>
      <c r="B1246" s="13">
        <f>IF(VLOOKUP(A1246,SP500相关数据!$B$11:$C$24727,2,TRUE)&lt;&gt;"",VLOOKUP(A1246,SP500相关数据!$B$11:$C$24727,2,TRUE),IF(VLOOKUP(A1246-1,SP500相关数据!$B$11:$C$24727,2,TRUE)&lt;&gt;"",VLOOKUP(A1246-1,SP500相关数据!$B$11:$C$24727,2,TRUE),VLOOKUP(A1246-2,SP500相关数据!$B$11:$C$24727,2,TRUE)))</f>
        <v/>
      </c>
      <c r="C1246" s="13">
        <f>IFERROR(IF(VLOOKUP(A1246,SP500相关数据!$B$11:$E$24727,4,TRUE)&lt;&gt;"",VLOOKUP(A1246,SP500相关数据!$B$11:$E$24727,4,TRUE),IF(VLOOKUP(A1246-1,SP500相关数据!$B$11:$E$24727,4,TRUE)&lt;&gt;"",VLOOKUP(A1246-1,SP500相关数据!$B$11:$E$24727,4,TRUE),VLOOKUP(A1246-2,SP500相关数据!$B$11:$E$24727,4,TRUE))),"")</f>
        <v/>
      </c>
      <c r="D1246" s="13">
        <f>IF(VLOOKUP(A1246,高收益利差!$A:$B,2,TRUE)&lt;&gt;"",VLOOKUP(A1246,高收益利差!$A:$B,2,TRUE),IF(VLOOKUP(A1246-1,高收益利差!$A:$B,2,TRUE)&lt;&gt;"",VLOOKUP(A1246-1,高收益利差!$A:$B,2,TRUE),VLOOKUP(A1246-2,高收益利差!$A:$B,2,TRUE)))</f>
        <v/>
      </c>
      <c r="E1246" s="13">
        <f>IFERROR(VLOOKUP(A1246,'10Y2Y'!$A:$B,2,TRUE),"")</f>
        <v/>
      </c>
      <c r="F1246">
        <f>IFERROR(D1246-D1233,"")</f>
        <v/>
      </c>
      <c r="G1246">
        <f>IFERROR(B1246/AVERAGE(B1207:B1246)-1,"")</f>
        <v/>
      </c>
      <c r="H1246">
        <f>IF(B1246="","",IFERROR(AVERAGE(B1207:B1246)/AVERAGE(B1194:B1233)-1,""))</f>
        <v/>
      </c>
      <c r="I1246">
        <f>IFERROR(VLOOKUP(A1246,'Sahm Rule'!$A:$B,2,TRUE),"")</f>
        <v/>
      </c>
      <c r="J1246" s="159">
        <f>IFERROR((B1246/B1233)^4-1-D1246/100,"")</f>
        <v/>
      </c>
    </row>
    <row r="1247">
      <c r="A1247" s="10" t="n">
        <v>44148</v>
      </c>
      <c r="B1247" s="13">
        <f>IF(VLOOKUP(A1247,SP500相关数据!$B$11:$C$24727,2,TRUE)&lt;&gt;"",VLOOKUP(A1247,SP500相关数据!$B$11:$C$24727,2,TRUE),IF(VLOOKUP(A1247-1,SP500相关数据!$B$11:$C$24727,2,TRUE)&lt;&gt;"",VLOOKUP(A1247-1,SP500相关数据!$B$11:$C$24727,2,TRUE),VLOOKUP(A1247-2,SP500相关数据!$B$11:$C$24727,2,TRUE)))</f>
        <v/>
      </c>
      <c r="C1247" s="13">
        <f>IFERROR(IF(VLOOKUP(A1247,SP500相关数据!$B$11:$E$24727,4,TRUE)&lt;&gt;"",VLOOKUP(A1247,SP500相关数据!$B$11:$E$24727,4,TRUE),IF(VLOOKUP(A1247-1,SP500相关数据!$B$11:$E$24727,4,TRUE)&lt;&gt;"",VLOOKUP(A1247-1,SP500相关数据!$B$11:$E$24727,4,TRUE),VLOOKUP(A1247-2,SP500相关数据!$B$11:$E$24727,4,TRUE))),"")</f>
        <v/>
      </c>
      <c r="D1247" s="13">
        <f>IF(VLOOKUP(A1247,高收益利差!$A:$B,2,TRUE)&lt;&gt;"",VLOOKUP(A1247,高收益利差!$A:$B,2,TRUE),IF(VLOOKUP(A1247-1,高收益利差!$A:$B,2,TRUE)&lt;&gt;"",VLOOKUP(A1247-1,高收益利差!$A:$B,2,TRUE),VLOOKUP(A1247-2,高收益利差!$A:$B,2,TRUE)))</f>
        <v/>
      </c>
      <c r="E1247" s="13">
        <f>IFERROR(VLOOKUP(A1247,'10Y2Y'!$A:$B,2,TRUE),"")</f>
        <v/>
      </c>
      <c r="F1247">
        <f>IFERROR(D1247-D1234,"")</f>
        <v/>
      </c>
      <c r="G1247">
        <f>IFERROR(B1247/AVERAGE(B1208:B1247)-1,"")</f>
        <v/>
      </c>
      <c r="H1247">
        <f>IF(B1247="","",IFERROR(AVERAGE(B1208:B1247)/AVERAGE(B1195:B1234)-1,""))</f>
        <v/>
      </c>
      <c r="I1247">
        <f>IFERROR(VLOOKUP(A1247,'Sahm Rule'!$A:$B,2,TRUE),"")</f>
        <v/>
      </c>
      <c r="J1247" s="159">
        <f>IFERROR((B1247/B1234)^4-1-D1247/100,"")</f>
        <v/>
      </c>
    </row>
    <row r="1248">
      <c r="A1248" s="10" t="n">
        <v>44155</v>
      </c>
      <c r="B1248" s="13">
        <f>IF(VLOOKUP(A1248,SP500相关数据!$B$11:$C$24727,2,TRUE)&lt;&gt;"",VLOOKUP(A1248,SP500相关数据!$B$11:$C$24727,2,TRUE),IF(VLOOKUP(A1248-1,SP500相关数据!$B$11:$C$24727,2,TRUE)&lt;&gt;"",VLOOKUP(A1248-1,SP500相关数据!$B$11:$C$24727,2,TRUE),VLOOKUP(A1248-2,SP500相关数据!$B$11:$C$24727,2,TRUE)))</f>
        <v/>
      </c>
      <c r="C1248" s="13">
        <f>IFERROR(IF(VLOOKUP(A1248,SP500相关数据!$B$11:$E$24727,4,TRUE)&lt;&gt;"",VLOOKUP(A1248,SP500相关数据!$B$11:$E$24727,4,TRUE),IF(VLOOKUP(A1248-1,SP500相关数据!$B$11:$E$24727,4,TRUE)&lt;&gt;"",VLOOKUP(A1248-1,SP500相关数据!$B$11:$E$24727,4,TRUE),VLOOKUP(A1248-2,SP500相关数据!$B$11:$E$24727,4,TRUE))),"")</f>
        <v/>
      </c>
      <c r="D1248" s="13">
        <f>IF(VLOOKUP(A1248,高收益利差!$A:$B,2,TRUE)&lt;&gt;"",VLOOKUP(A1248,高收益利差!$A:$B,2,TRUE),IF(VLOOKUP(A1248-1,高收益利差!$A:$B,2,TRUE)&lt;&gt;"",VLOOKUP(A1248-1,高收益利差!$A:$B,2,TRUE),VLOOKUP(A1248-2,高收益利差!$A:$B,2,TRUE)))</f>
        <v/>
      </c>
      <c r="E1248" s="13">
        <f>IFERROR(VLOOKUP(A1248,'10Y2Y'!$A:$B,2,TRUE),"")</f>
        <v/>
      </c>
      <c r="F1248">
        <f>IFERROR(D1248-D1235,"")</f>
        <v/>
      </c>
      <c r="G1248">
        <f>IFERROR(B1248/AVERAGE(B1209:B1248)-1,"")</f>
        <v/>
      </c>
      <c r="H1248">
        <f>IF(B1248="","",IFERROR(AVERAGE(B1209:B1248)/AVERAGE(B1196:B1235)-1,""))</f>
        <v/>
      </c>
      <c r="I1248">
        <f>IFERROR(VLOOKUP(A1248,'Sahm Rule'!$A:$B,2,TRUE),"")</f>
        <v/>
      </c>
      <c r="J1248" s="159">
        <f>IFERROR((B1248/B1235)^4-1-D1248/100,"")</f>
        <v/>
      </c>
    </row>
    <row r="1249">
      <c r="A1249" s="10" t="n">
        <v>44162</v>
      </c>
      <c r="B1249" s="13">
        <f>IF(VLOOKUP(A1249,SP500相关数据!$B$11:$C$24727,2,TRUE)&lt;&gt;"",VLOOKUP(A1249,SP500相关数据!$B$11:$C$24727,2,TRUE),IF(VLOOKUP(A1249-1,SP500相关数据!$B$11:$C$24727,2,TRUE)&lt;&gt;"",VLOOKUP(A1249-1,SP500相关数据!$B$11:$C$24727,2,TRUE),VLOOKUP(A1249-2,SP500相关数据!$B$11:$C$24727,2,TRUE)))</f>
        <v/>
      </c>
      <c r="C1249" s="13">
        <f>IFERROR(IF(VLOOKUP(A1249,SP500相关数据!$B$11:$E$24727,4,TRUE)&lt;&gt;"",VLOOKUP(A1249,SP500相关数据!$B$11:$E$24727,4,TRUE),IF(VLOOKUP(A1249-1,SP500相关数据!$B$11:$E$24727,4,TRUE)&lt;&gt;"",VLOOKUP(A1249-1,SP500相关数据!$B$11:$E$24727,4,TRUE),VLOOKUP(A1249-2,SP500相关数据!$B$11:$E$24727,4,TRUE))),"")</f>
        <v/>
      </c>
      <c r="D1249" s="13">
        <f>IF(VLOOKUP(A1249,高收益利差!$A:$B,2,TRUE)&lt;&gt;"",VLOOKUP(A1249,高收益利差!$A:$B,2,TRUE),IF(VLOOKUP(A1249-1,高收益利差!$A:$B,2,TRUE)&lt;&gt;"",VLOOKUP(A1249-1,高收益利差!$A:$B,2,TRUE),VLOOKUP(A1249-2,高收益利差!$A:$B,2,TRUE)))</f>
        <v/>
      </c>
      <c r="E1249" s="13">
        <f>IFERROR(VLOOKUP(A1249,'10Y2Y'!$A:$B,2,TRUE),"")</f>
        <v/>
      </c>
      <c r="F1249">
        <f>IFERROR(D1249-D1236,"")</f>
        <v/>
      </c>
      <c r="G1249">
        <f>IFERROR(B1249/AVERAGE(B1210:B1249)-1,"")</f>
        <v/>
      </c>
      <c r="H1249">
        <f>IF(B1249="","",IFERROR(AVERAGE(B1210:B1249)/AVERAGE(B1197:B1236)-1,""))</f>
        <v/>
      </c>
      <c r="I1249">
        <f>IFERROR(VLOOKUP(A1249,'Sahm Rule'!$A:$B,2,TRUE),"")</f>
        <v/>
      </c>
      <c r="J1249" s="159">
        <f>IFERROR((B1249/B1236)^4-1-D1249/100,"")</f>
        <v/>
      </c>
    </row>
    <row r="1250">
      <c r="A1250" s="10" t="n">
        <v>44169</v>
      </c>
      <c r="B1250" s="13">
        <f>IF(VLOOKUP(A1250,SP500相关数据!$B$11:$C$24727,2,TRUE)&lt;&gt;"",VLOOKUP(A1250,SP500相关数据!$B$11:$C$24727,2,TRUE),IF(VLOOKUP(A1250-1,SP500相关数据!$B$11:$C$24727,2,TRUE)&lt;&gt;"",VLOOKUP(A1250-1,SP500相关数据!$B$11:$C$24727,2,TRUE),VLOOKUP(A1250-2,SP500相关数据!$B$11:$C$24727,2,TRUE)))</f>
        <v/>
      </c>
      <c r="C1250" s="13">
        <f>IFERROR(IF(VLOOKUP(A1250,SP500相关数据!$B$11:$E$24727,4,TRUE)&lt;&gt;"",VLOOKUP(A1250,SP500相关数据!$B$11:$E$24727,4,TRUE),IF(VLOOKUP(A1250-1,SP500相关数据!$B$11:$E$24727,4,TRUE)&lt;&gt;"",VLOOKUP(A1250-1,SP500相关数据!$B$11:$E$24727,4,TRUE),VLOOKUP(A1250-2,SP500相关数据!$B$11:$E$24727,4,TRUE))),"")</f>
        <v/>
      </c>
      <c r="D1250" s="13">
        <f>IF(VLOOKUP(A1250,高收益利差!$A:$B,2,TRUE)&lt;&gt;"",VLOOKUP(A1250,高收益利差!$A:$B,2,TRUE),IF(VLOOKUP(A1250-1,高收益利差!$A:$B,2,TRUE)&lt;&gt;"",VLOOKUP(A1250-1,高收益利差!$A:$B,2,TRUE),VLOOKUP(A1250-2,高收益利差!$A:$B,2,TRUE)))</f>
        <v/>
      </c>
      <c r="E1250" s="13">
        <f>IFERROR(VLOOKUP(A1250,'10Y2Y'!$A:$B,2,TRUE),"")</f>
        <v/>
      </c>
      <c r="F1250">
        <f>IFERROR(D1250-D1237,"")</f>
        <v/>
      </c>
      <c r="G1250">
        <f>IFERROR(B1250/AVERAGE(B1211:B1250)-1,"")</f>
        <v/>
      </c>
      <c r="H1250">
        <f>IF(B1250="","",IFERROR(AVERAGE(B1211:B1250)/AVERAGE(B1198:B1237)-1,""))</f>
        <v/>
      </c>
      <c r="I1250">
        <f>IFERROR(VLOOKUP(A1250,'Sahm Rule'!$A:$B,2,TRUE),"")</f>
        <v/>
      </c>
      <c r="J1250" s="159">
        <f>IFERROR((B1250/B1237)^4-1-D1250/100,"")</f>
        <v/>
      </c>
    </row>
    <row r="1251">
      <c r="A1251" s="10" t="n">
        <v>44176</v>
      </c>
      <c r="B1251" s="13">
        <f>IF(VLOOKUP(A1251,SP500相关数据!$B$11:$C$24727,2,TRUE)&lt;&gt;"",VLOOKUP(A1251,SP500相关数据!$B$11:$C$24727,2,TRUE),IF(VLOOKUP(A1251-1,SP500相关数据!$B$11:$C$24727,2,TRUE)&lt;&gt;"",VLOOKUP(A1251-1,SP500相关数据!$B$11:$C$24727,2,TRUE),VLOOKUP(A1251-2,SP500相关数据!$B$11:$C$24727,2,TRUE)))</f>
        <v/>
      </c>
      <c r="C1251" s="13">
        <f>IFERROR(IF(VLOOKUP(A1251,SP500相关数据!$B$11:$E$24727,4,TRUE)&lt;&gt;"",VLOOKUP(A1251,SP500相关数据!$B$11:$E$24727,4,TRUE),IF(VLOOKUP(A1251-1,SP500相关数据!$B$11:$E$24727,4,TRUE)&lt;&gt;"",VLOOKUP(A1251-1,SP500相关数据!$B$11:$E$24727,4,TRUE),VLOOKUP(A1251-2,SP500相关数据!$B$11:$E$24727,4,TRUE))),"")</f>
        <v/>
      </c>
      <c r="D1251" s="13">
        <f>IF(VLOOKUP(A1251,高收益利差!$A:$B,2,TRUE)&lt;&gt;"",VLOOKUP(A1251,高收益利差!$A:$B,2,TRUE),IF(VLOOKUP(A1251-1,高收益利差!$A:$B,2,TRUE)&lt;&gt;"",VLOOKUP(A1251-1,高收益利差!$A:$B,2,TRUE),VLOOKUP(A1251-2,高收益利差!$A:$B,2,TRUE)))</f>
        <v/>
      </c>
      <c r="E1251" s="13">
        <f>IFERROR(VLOOKUP(A1251,'10Y2Y'!$A:$B,2,TRUE),"")</f>
        <v/>
      </c>
      <c r="F1251">
        <f>IFERROR(D1251-D1238,"")</f>
        <v/>
      </c>
      <c r="G1251">
        <f>IFERROR(B1251/AVERAGE(B1212:B1251)-1,"")</f>
        <v/>
      </c>
      <c r="H1251">
        <f>IF(B1251="","",IFERROR(AVERAGE(B1212:B1251)/AVERAGE(B1199:B1238)-1,""))</f>
        <v/>
      </c>
      <c r="I1251">
        <f>IFERROR(VLOOKUP(A1251,'Sahm Rule'!$A:$B,2,TRUE),"")</f>
        <v/>
      </c>
      <c r="J1251" s="159">
        <f>IFERROR((B1251/B1238)^4-1-D1251/100,"")</f>
        <v/>
      </c>
    </row>
    <row r="1252">
      <c r="A1252" s="10" t="n">
        <v>44183</v>
      </c>
      <c r="B1252" s="13">
        <f>IF(VLOOKUP(A1252,SP500相关数据!$B$11:$C$24727,2,TRUE)&lt;&gt;"",VLOOKUP(A1252,SP500相关数据!$B$11:$C$24727,2,TRUE),IF(VLOOKUP(A1252-1,SP500相关数据!$B$11:$C$24727,2,TRUE)&lt;&gt;"",VLOOKUP(A1252-1,SP500相关数据!$B$11:$C$24727,2,TRUE),VLOOKUP(A1252-2,SP500相关数据!$B$11:$C$24727,2,TRUE)))</f>
        <v/>
      </c>
      <c r="C1252" s="13">
        <f>IFERROR(IF(VLOOKUP(A1252,SP500相关数据!$B$11:$E$24727,4,TRUE)&lt;&gt;"",VLOOKUP(A1252,SP500相关数据!$B$11:$E$24727,4,TRUE),IF(VLOOKUP(A1252-1,SP500相关数据!$B$11:$E$24727,4,TRUE)&lt;&gt;"",VLOOKUP(A1252-1,SP500相关数据!$B$11:$E$24727,4,TRUE),VLOOKUP(A1252-2,SP500相关数据!$B$11:$E$24727,4,TRUE))),"")</f>
        <v/>
      </c>
      <c r="D1252" s="13">
        <f>IF(VLOOKUP(A1252,高收益利差!$A:$B,2,TRUE)&lt;&gt;"",VLOOKUP(A1252,高收益利差!$A:$B,2,TRUE),IF(VLOOKUP(A1252-1,高收益利差!$A:$B,2,TRUE)&lt;&gt;"",VLOOKUP(A1252-1,高收益利差!$A:$B,2,TRUE),VLOOKUP(A1252-2,高收益利差!$A:$B,2,TRUE)))</f>
        <v/>
      </c>
      <c r="E1252" s="13">
        <f>IFERROR(VLOOKUP(A1252,'10Y2Y'!$A:$B,2,TRUE),"")</f>
        <v/>
      </c>
      <c r="F1252">
        <f>IFERROR(D1252-D1239,"")</f>
        <v/>
      </c>
      <c r="G1252">
        <f>IFERROR(B1252/AVERAGE(B1213:B1252)-1,"")</f>
        <v/>
      </c>
      <c r="H1252">
        <f>IF(B1252="","",IFERROR(AVERAGE(B1213:B1252)/AVERAGE(B1200:B1239)-1,""))</f>
        <v/>
      </c>
      <c r="I1252">
        <f>IFERROR(VLOOKUP(A1252,'Sahm Rule'!$A:$B,2,TRUE),"")</f>
        <v/>
      </c>
      <c r="J1252" s="159">
        <f>IFERROR((B1252/B1239)^4-1-D1252/100,"")</f>
        <v/>
      </c>
    </row>
    <row r="1253">
      <c r="A1253" s="10" t="n">
        <v>44190</v>
      </c>
      <c r="B1253" s="13">
        <f>IF(VLOOKUP(A1253,SP500相关数据!$B$11:$C$24727,2,TRUE)&lt;&gt;"",VLOOKUP(A1253,SP500相关数据!$B$11:$C$24727,2,TRUE),IF(VLOOKUP(A1253-1,SP500相关数据!$B$11:$C$24727,2,TRUE)&lt;&gt;"",VLOOKUP(A1253-1,SP500相关数据!$B$11:$C$24727,2,TRUE),VLOOKUP(A1253-2,SP500相关数据!$B$11:$C$24727,2,TRUE)))</f>
        <v/>
      </c>
      <c r="C1253" s="13">
        <f>IFERROR(IF(VLOOKUP(A1253,SP500相关数据!$B$11:$E$24727,4,TRUE)&lt;&gt;"",VLOOKUP(A1253,SP500相关数据!$B$11:$E$24727,4,TRUE),IF(VLOOKUP(A1253-1,SP500相关数据!$B$11:$E$24727,4,TRUE)&lt;&gt;"",VLOOKUP(A1253-1,SP500相关数据!$B$11:$E$24727,4,TRUE),VLOOKUP(A1253-2,SP500相关数据!$B$11:$E$24727,4,TRUE))),"")</f>
        <v/>
      </c>
      <c r="D1253" s="13">
        <f>IF(VLOOKUP(A1253,高收益利差!$A:$B,2,TRUE)&lt;&gt;"",VLOOKUP(A1253,高收益利差!$A:$B,2,TRUE),IF(VLOOKUP(A1253-1,高收益利差!$A:$B,2,TRUE)&lt;&gt;"",VLOOKUP(A1253-1,高收益利差!$A:$B,2,TRUE),VLOOKUP(A1253-2,高收益利差!$A:$B,2,TRUE)))</f>
        <v/>
      </c>
      <c r="E1253" s="13">
        <f>IFERROR(VLOOKUP(A1253,'10Y2Y'!$A:$B,2,TRUE),"")</f>
        <v/>
      </c>
      <c r="F1253">
        <f>IFERROR(D1253-D1240,"")</f>
        <v/>
      </c>
      <c r="G1253">
        <f>IFERROR(B1253/AVERAGE(B1214:B1253)-1,"")</f>
        <v/>
      </c>
      <c r="H1253">
        <f>IF(B1253="","",IFERROR(AVERAGE(B1214:B1253)/AVERAGE(B1201:B1240)-1,""))</f>
        <v/>
      </c>
      <c r="I1253">
        <f>IFERROR(VLOOKUP(A1253,'Sahm Rule'!$A:$B,2,TRUE),"")</f>
        <v/>
      </c>
      <c r="J1253" s="159">
        <f>IFERROR((B1253/B1240)^4-1-D1253/100,"")</f>
        <v/>
      </c>
    </row>
    <row r="1254">
      <c r="A1254" s="10" t="n">
        <v>44197</v>
      </c>
      <c r="B1254" s="13">
        <f>IF(VLOOKUP(A1254,SP500相关数据!$B$11:$C$24727,2,TRUE)&lt;&gt;"",VLOOKUP(A1254,SP500相关数据!$B$11:$C$24727,2,TRUE),IF(VLOOKUP(A1254-1,SP500相关数据!$B$11:$C$24727,2,TRUE)&lt;&gt;"",VLOOKUP(A1254-1,SP500相关数据!$B$11:$C$24727,2,TRUE),VLOOKUP(A1254-2,SP500相关数据!$B$11:$C$24727,2,TRUE)))</f>
        <v/>
      </c>
      <c r="C1254" s="13">
        <f>IFERROR(IF(VLOOKUP(A1254,SP500相关数据!$B$11:$E$24727,4,TRUE)&lt;&gt;"",VLOOKUP(A1254,SP500相关数据!$B$11:$E$24727,4,TRUE),IF(VLOOKUP(A1254-1,SP500相关数据!$B$11:$E$24727,4,TRUE)&lt;&gt;"",VLOOKUP(A1254-1,SP500相关数据!$B$11:$E$24727,4,TRUE),VLOOKUP(A1254-2,SP500相关数据!$B$11:$E$24727,4,TRUE))),"")</f>
        <v/>
      </c>
      <c r="D1254" s="13">
        <f>IF(VLOOKUP(A1254,高收益利差!$A:$B,2,TRUE)&lt;&gt;"",VLOOKUP(A1254,高收益利差!$A:$B,2,TRUE),IF(VLOOKUP(A1254-1,高收益利差!$A:$B,2,TRUE)&lt;&gt;"",VLOOKUP(A1254-1,高收益利差!$A:$B,2,TRUE),VLOOKUP(A1254-2,高收益利差!$A:$B,2,TRUE)))</f>
        <v/>
      </c>
      <c r="E1254" s="13">
        <f>IFERROR(VLOOKUP(A1254,'10Y2Y'!$A:$B,2,TRUE),"")</f>
        <v/>
      </c>
      <c r="F1254">
        <f>IFERROR(D1254-D1241,"")</f>
        <v/>
      </c>
      <c r="G1254">
        <f>IFERROR(B1254/AVERAGE(B1215:B1254)-1,"")</f>
        <v/>
      </c>
      <c r="H1254">
        <f>IF(B1254="","",IFERROR(AVERAGE(B1215:B1254)/AVERAGE(B1202:B1241)-1,""))</f>
        <v/>
      </c>
      <c r="I1254">
        <f>IFERROR(VLOOKUP(A1254,'Sahm Rule'!$A:$B,2,TRUE),"")</f>
        <v/>
      </c>
      <c r="J1254" s="159">
        <f>IFERROR((B1254/B1241)^4-1-D1254/100,"")</f>
        <v/>
      </c>
    </row>
    <row r="1255">
      <c r="A1255" s="10" t="n">
        <v>44204</v>
      </c>
      <c r="B1255" s="13">
        <f>IF(VLOOKUP(A1255,SP500相关数据!$B$11:$C$24727,2,TRUE)&lt;&gt;"",VLOOKUP(A1255,SP500相关数据!$B$11:$C$24727,2,TRUE),IF(VLOOKUP(A1255-1,SP500相关数据!$B$11:$C$24727,2,TRUE)&lt;&gt;"",VLOOKUP(A1255-1,SP500相关数据!$B$11:$C$24727,2,TRUE),VLOOKUP(A1255-2,SP500相关数据!$B$11:$C$24727,2,TRUE)))</f>
        <v/>
      </c>
      <c r="C1255" s="13">
        <f>IFERROR(IF(VLOOKUP(A1255,SP500相关数据!$B$11:$E$24727,4,TRUE)&lt;&gt;"",VLOOKUP(A1255,SP500相关数据!$B$11:$E$24727,4,TRUE),IF(VLOOKUP(A1255-1,SP500相关数据!$B$11:$E$24727,4,TRUE)&lt;&gt;"",VLOOKUP(A1255-1,SP500相关数据!$B$11:$E$24727,4,TRUE),VLOOKUP(A1255-2,SP500相关数据!$B$11:$E$24727,4,TRUE))),"")</f>
        <v/>
      </c>
      <c r="D1255" s="13">
        <f>IF(VLOOKUP(A1255,高收益利差!$A:$B,2,TRUE)&lt;&gt;"",VLOOKUP(A1255,高收益利差!$A:$B,2,TRUE),IF(VLOOKUP(A1255-1,高收益利差!$A:$B,2,TRUE)&lt;&gt;"",VLOOKUP(A1255-1,高收益利差!$A:$B,2,TRUE),VLOOKUP(A1255-2,高收益利差!$A:$B,2,TRUE)))</f>
        <v/>
      </c>
      <c r="E1255" s="13">
        <f>IFERROR(VLOOKUP(A1255,'10Y2Y'!$A:$B,2,TRUE),"")</f>
        <v/>
      </c>
      <c r="F1255">
        <f>IFERROR(D1255-D1242,"")</f>
        <v/>
      </c>
      <c r="G1255">
        <f>IFERROR(B1255/AVERAGE(B1216:B1255)-1,"")</f>
        <v/>
      </c>
      <c r="H1255">
        <f>IF(B1255="","",IFERROR(AVERAGE(B1216:B1255)/AVERAGE(B1203:B1242)-1,""))</f>
        <v/>
      </c>
      <c r="I1255">
        <f>IFERROR(VLOOKUP(A1255,'Sahm Rule'!$A:$B,2,TRUE),"")</f>
        <v/>
      </c>
      <c r="J1255" s="159">
        <f>IFERROR((B1255/B1242)^4-1-D1255/100,"")</f>
        <v/>
      </c>
    </row>
    <row r="1256">
      <c r="A1256" s="10" t="n">
        <v>44211</v>
      </c>
      <c r="B1256" s="13">
        <f>IF(VLOOKUP(A1256,SP500相关数据!$B$11:$C$24727,2,TRUE)&lt;&gt;"",VLOOKUP(A1256,SP500相关数据!$B$11:$C$24727,2,TRUE),IF(VLOOKUP(A1256-1,SP500相关数据!$B$11:$C$24727,2,TRUE)&lt;&gt;"",VLOOKUP(A1256-1,SP500相关数据!$B$11:$C$24727,2,TRUE),VLOOKUP(A1256-2,SP500相关数据!$B$11:$C$24727,2,TRUE)))</f>
        <v/>
      </c>
      <c r="C1256" s="13">
        <f>IFERROR(IF(VLOOKUP(A1256,SP500相关数据!$B$11:$E$24727,4,TRUE)&lt;&gt;"",VLOOKUP(A1256,SP500相关数据!$B$11:$E$24727,4,TRUE),IF(VLOOKUP(A1256-1,SP500相关数据!$B$11:$E$24727,4,TRUE)&lt;&gt;"",VLOOKUP(A1256-1,SP500相关数据!$B$11:$E$24727,4,TRUE),VLOOKUP(A1256-2,SP500相关数据!$B$11:$E$24727,4,TRUE))),"")</f>
        <v/>
      </c>
      <c r="D1256" s="13">
        <f>IF(VLOOKUP(A1256,高收益利差!$A:$B,2,TRUE)&lt;&gt;"",VLOOKUP(A1256,高收益利差!$A:$B,2,TRUE),IF(VLOOKUP(A1256-1,高收益利差!$A:$B,2,TRUE)&lt;&gt;"",VLOOKUP(A1256-1,高收益利差!$A:$B,2,TRUE),VLOOKUP(A1256-2,高收益利差!$A:$B,2,TRUE)))</f>
        <v/>
      </c>
      <c r="E1256" s="13">
        <f>IFERROR(VLOOKUP(A1256,'10Y2Y'!$A:$B,2,TRUE),"")</f>
        <v/>
      </c>
      <c r="F1256">
        <f>IFERROR(D1256-D1243,"")</f>
        <v/>
      </c>
      <c r="G1256">
        <f>IFERROR(B1256/AVERAGE(B1217:B1256)-1,"")</f>
        <v/>
      </c>
      <c r="H1256">
        <f>IF(B1256="","",IFERROR(AVERAGE(B1217:B1256)/AVERAGE(B1204:B1243)-1,""))</f>
        <v/>
      </c>
      <c r="I1256">
        <f>IFERROR(VLOOKUP(A1256,'Sahm Rule'!$A:$B,2,TRUE),"")</f>
        <v/>
      </c>
      <c r="J1256" s="159">
        <f>IFERROR((B1256/B1243)^4-1-D1256/100,"")</f>
        <v/>
      </c>
    </row>
    <row r="1257">
      <c r="A1257" s="10" t="n">
        <v>44218</v>
      </c>
      <c r="B1257" s="13">
        <f>IF(VLOOKUP(A1257,SP500相关数据!$B$11:$C$24727,2,TRUE)&lt;&gt;"",VLOOKUP(A1257,SP500相关数据!$B$11:$C$24727,2,TRUE),IF(VLOOKUP(A1257-1,SP500相关数据!$B$11:$C$24727,2,TRUE)&lt;&gt;"",VLOOKUP(A1257-1,SP500相关数据!$B$11:$C$24727,2,TRUE),VLOOKUP(A1257-2,SP500相关数据!$B$11:$C$24727,2,TRUE)))</f>
        <v/>
      </c>
      <c r="C1257" s="13">
        <f>IFERROR(IF(VLOOKUP(A1257,SP500相关数据!$B$11:$E$24727,4,TRUE)&lt;&gt;"",VLOOKUP(A1257,SP500相关数据!$B$11:$E$24727,4,TRUE),IF(VLOOKUP(A1257-1,SP500相关数据!$B$11:$E$24727,4,TRUE)&lt;&gt;"",VLOOKUP(A1257-1,SP500相关数据!$B$11:$E$24727,4,TRUE),VLOOKUP(A1257-2,SP500相关数据!$B$11:$E$24727,4,TRUE))),"")</f>
        <v/>
      </c>
      <c r="D1257" s="13">
        <f>IF(VLOOKUP(A1257,高收益利差!$A:$B,2,TRUE)&lt;&gt;"",VLOOKUP(A1257,高收益利差!$A:$B,2,TRUE),IF(VLOOKUP(A1257-1,高收益利差!$A:$B,2,TRUE)&lt;&gt;"",VLOOKUP(A1257-1,高收益利差!$A:$B,2,TRUE),VLOOKUP(A1257-2,高收益利差!$A:$B,2,TRUE)))</f>
        <v/>
      </c>
      <c r="E1257" s="13">
        <f>IFERROR(VLOOKUP(A1257,'10Y2Y'!$A:$B,2,TRUE),"")</f>
        <v/>
      </c>
      <c r="F1257">
        <f>IFERROR(D1257-D1244,"")</f>
        <v/>
      </c>
      <c r="G1257">
        <f>IFERROR(B1257/AVERAGE(B1218:B1257)-1,"")</f>
        <v/>
      </c>
      <c r="H1257">
        <f>IF(B1257="","",IFERROR(AVERAGE(B1218:B1257)/AVERAGE(B1205:B1244)-1,""))</f>
        <v/>
      </c>
      <c r="I1257">
        <f>IFERROR(VLOOKUP(A1257,'Sahm Rule'!$A:$B,2,TRUE),"")</f>
        <v/>
      </c>
      <c r="J1257" s="159">
        <f>IFERROR((B1257/B1244)^4-1-D1257/100,"")</f>
        <v/>
      </c>
    </row>
    <row r="1258">
      <c r="A1258" s="10" t="n">
        <v>44225</v>
      </c>
      <c r="B1258" s="13">
        <f>IF(VLOOKUP(A1258,SP500相关数据!$B$11:$C$24727,2,TRUE)&lt;&gt;"",VLOOKUP(A1258,SP500相关数据!$B$11:$C$24727,2,TRUE),IF(VLOOKUP(A1258-1,SP500相关数据!$B$11:$C$24727,2,TRUE)&lt;&gt;"",VLOOKUP(A1258-1,SP500相关数据!$B$11:$C$24727,2,TRUE),VLOOKUP(A1258-2,SP500相关数据!$B$11:$C$24727,2,TRUE)))</f>
        <v/>
      </c>
      <c r="C1258" s="13">
        <f>IFERROR(IF(VLOOKUP(A1258,SP500相关数据!$B$11:$E$24727,4,TRUE)&lt;&gt;"",VLOOKUP(A1258,SP500相关数据!$B$11:$E$24727,4,TRUE),IF(VLOOKUP(A1258-1,SP500相关数据!$B$11:$E$24727,4,TRUE)&lt;&gt;"",VLOOKUP(A1258-1,SP500相关数据!$B$11:$E$24727,4,TRUE),VLOOKUP(A1258-2,SP500相关数据!$B$11:$E$24727,4,TRUE))),"")</f>
        <v/>
      </c>
      <c r="D1258" s="13">
        <f>IF(VLOOKUP(A1258,高收益利差!$A:$B,2,TRUE)&lt;&gt;"",VLOOKUP(A1258,高收益利差!$A:$B,2,TRUE),IF(VLOOKUP(A1258-1,高收益利差!$A:$B,2,TRUE)&lt;&gt;"",VLOOKUP(A1258-1,高收益利差!$A:$B,2,TRUE),VLOOKUP(A1258-2,高收益利差!$A:$B,2,TRUE)))</f>
        <v/>
      </c>
      <c r="E1258" s="13">
        <f>IFERROR(VLOOKUP(A1258,'10Y2Y'!$A:$B,2,TRUE),"")</f>
        <v/>
      </c>
      <c r="F1258">
        <f>IFERROR(D1258-D1245,"")</f>
        <v/>
      </c>
      <c r="G1258">
        <f>IFERROR(B1258/AVERAGE(B1219:B1258)-1,"")</f>
        <v/>
      </c>
      <c r="H1258">
        <f>IF(B1258="","",IFERROR(AVERAGE(B1219:B1258)/AVERAGE(B1206:B1245)-1,""))</f>
        <v/>
      </c>
      <c r="I1258">
        <f>IFERROR(VLOOKUP(A1258,'Sahm Rule'!$A:$B,2,TRUE),"")</f>
        <v/>
      </c>
      <c r="J1258" s="159">
        <f>IFERROR((B1258/B1245)^4-1-D1258/100,"")</f>
        <v/>
      </c>
    </row>
    <row r="1259">
      <c r="A1259" s="10" t="n">
        <v>44232</v>
      </c>
      <c r="B1259" s="13">
        <f>IF(VLOOKUP(A1259,SP500相关数据!$B$11:$C$24727,2,TRUE)&lt;&gt;"",VLOOKUP(A1259,SP500相关数据!$B$11:$C$24727,2,TRUE),IF(VLOOKUP(A1259-1,SP500相关数据!$B$11:$C$24727,2,TRUE)&lt;&gt;"",VLOOKUP(A1259-1,SP500相关数据!$B$11:$C$24727,2,TRUE),VLOOKUP(A1259-2,SP500相关数据!$B$11:$C$24727,2,TRUE)))</f>
        <v/>
      </c>
      <c r="C1259" s="13">
        <f>IFERROR(IF(VLOOKUP(A1259,SP500相关数据!$B$11:$E$24727,4,TRUE)&lt;&gt;"",VLOOKUP(A1259,SP500相关数据!$B$11:$E$24727,4,TRUE),IF(VLOOKUP(A1259-1,SP500相关数据!$B$11:$E$24727,4,TRUE)&lt;&gt;"",VLOOKUP(A1259-1,SP500相关数据!$B$11:$E$24727,4,TRUE),VLOOKUP(A1259-2,SP500相关数据!$B$11:$E$24727,4,TRUE))),"")</f>
        <v/>
      </c>
      <c r="D1259" s="13">
        <f>IF(VLOOKUP(A1259,高收益利差!$A:$B,2,TRUE)&lt;&gt;"",VLOOKUP(A1259,高收益利差!$A:$B,2,TRUE),IF(VLOOKUP(A1259-1,高收益利差!$A:$B,2,TRUE)&lt;&gt;"",VLOOKUP(A1259-1,高收益利差!$A:$B,2,TRUE),VLOOKUP(A1259-2,高收益利差!$A:$B,2,TRUE)))</f>
        <v/>
      </c>
      <c r="E1259" s="13">
        <f>IFERROR(VLOOKUP(A1259,'10Y2Y'!$A:$B,2,TRUE),"")</f>
        <v/>
      </c>
      <c r="F1259">
        <f>IFERROR(D1259-D1246,"")</f>
        <v/>
      </c>
      <c r="G1259">
        <f>IFERROR(B1259/AVERAGE(B1220:B1259)-1,"")</f>
        <v/>
      </c>
      <c r="H1259">
        <f>IF(B1259="","",IFERROR(AVERAGE(B1220:B1259)/AVERAGE(B1207:B1246)-1,""))</f>
        <v/>
      </c>
      <c r="I1259">
        <f>IFERROR(VLOOKUP(A1259,'Sahm Rule'!$A:$B,2,TRUE),"")</f>
        <v/>
      </c>
      <c r="J1259" s="159">
        <f>IFERROR((B1259/B1246)^4-1-D1259/100,"")</f>
        <v/>
      </c>
    </row>
    <row r="1260">
      <c r="A1260" s="10" t="n">
        <v>44239</v>
      </c>
      <c r="B1260" s="13">
        <f>IF(VLOOKUP(A1260,SP500相关数据!$B$11:$C$24727,2,TRUE)&lt;&gt;"",VLOOKUP(A1260,SP500相关数据!$B$11:$C$24727,2,TRUE),IF(VLOOKUP(A1260-1,SP500相关数据!$B$11:$C$24727,2,TRUE)&lt;&gt;"",VLOOKUP(A1260-1,SP500相关数据!$B$11:$C$24727,2,TRUE),VLOOKUP(A1260-2,SP500相关数据!$B$11:$C$24727,2,TRUE)))</f>
        <v/>
      </c>
      <c r="C1260" s="13">
        <f>IFERROR(IF(VLOOKUP(A1260,SP500相关数据!$B$11:$E$24727,4,TRUE)&lt;&gt;"",VLOOKUP(A1260,SP500相关数据!$B$11:$E$24727,4,TRUE),IF(VLOOKUP(A1260-1,SP500相关数据!$B$11:$E$24727,4,TRUE)&lt;&gt;"",VLOOKUP(A1260-1,SP500相关数据!$B$11:$E$24727,4,TRUE),VLOOKUP(A1260-2,SP500相关数据!$B$11:$E$24727,4,TRUE))),"")</f>
        <v/>
      </c>
      <c r="D1260" s="13">
        <f>IF(VLOOKUP(A1260,高收益利差!$A:$B,2,TRUE)&lt;&gt;"",VLOOKUP(A1260,高收益利差!$A:$B,2,TRUE),IF(VLOOKUP(A1260-1,高收益利差!$A:$B,2,TRUE)&lt;&gt;"",VLOOKUP(A1260-1,高收益利差!$A:$B,2,TRUE),VLOOKUP(A1260-2,高收益利差!$A:$B,2,TRUE)))</f>
        <v/>
      </c>
      <c r="E1260" s="13">
        <f>IFERROR(VLOOKUP(A1260,'10Y2Y'!$A:$B,2,TRUE),"")</f>
        <v/>
      </c>
      <c r="F1260">
        <f>IFERROR(D1260-D1247,"")</f>
        <v/>
      </c>
      <c r="G1260">
        <f>IFERROR(B1260/AVERAGE(B1221:B1260)-1,"")</f>
        <v/>
      </c>
      <c r="H1260">
        <f>IF(B1260="","",IFERROR(AVERAGE(B1221:B1260)/AVERAGE(B1208:B1247)-1,""))</f>
        <v/>
      </c>
      <c r="I1260">
        <f>IFERROR(VLOOKUP(A1260,'Sahm Rule'!$A:$B,2,TRUE),"")</f>
        <v/>
      </c>
      <c r="J1260" s="159">
        <f>IFERROR((B1260/B1247)^4-1-D1260/100,"")</f>
        <v/>
      </c>
    </row>
    <row r="1261">
      <c r="A1261" s="10" t="n">
        <v>44246</v>
      </c>
      <c r="B1261" s="13">
        <f>IF(VLOOKUP(A1261,SP500相关数据!$B$11:$C$24727,2,TRUE)&lt;&gt;"",VLOOKUP(A1261,SP500相关数据!$B$11:$C$24727,2,TRUE),IF(VLOOKUP(A1261-1,SP500相关数据!$B$11:$C$24727,2,TRUE)&lt;&gt;"",VLOOKUP(A1261-1,SP500相关数据!$B$11:$C$24727,2,TRUE),VLOOKUP(A1261-2,SP500相关数据!$B$11:$C$24727,2,TRUE)))</f>
        <v/>
      </c>
      <c r="C1261" s="13">
        <f>IFERROR(IF(VLOOKUP(A1261,SP500相关数据!$B$11:$E$24727,4,TRUE)&lt;&gt;"",VLOOKUP(A1261,SP500相关数据!$B$11:$E$24727,4,TRUE),IF(VLOOKUP(A1261-1,SP500相关数据!$B$11:$E$24727,4,TRUE)&lt;&gt;"",VLOOKUP(A1261-1,SP500相关数据!$B$11:$E$24727,4,TRUE),VLOOKUP(A1261-2,SP500相关数据!$B$11:$E$24727,4,TRUE))),"")</f>
        <v/>
      </c>
      <c r="D1261" s="13">
        <f>IF(VLOOKUP(A1261,高收益利差!$A:$B,2,TRUE)&lt;&gt;"",VLOOKUP(A1261,高收益利差!$A:$B,2,TRUE),IF(VLOOKUP(A1261-1,高收益利差!$A:$B,2,TRUE)&lt;&gt;"",VLOOKUP(A1261-1,高收益利差!$A:$B,2,TRUE),VLOOKUP(A1261-2,高收益利差!$A:$B,2,TRUE)))</f>
        <v/>
      </c>
      <c r="E1261" s="13">
        <f>IFERROR(VLOOKUP(A1261,'10Y2Y'!$A:$B,2,TRUE),"")</f>
        <v/>
      </c>
      <c r="F1261">
        <f>IFERROR(D1261-D1248,"")</f>
        <v/>
      </c>
      <c r="G1261">
        <f>IFERROR(B1261/AVERAGE(B1222:B1261)-1,"")</f>
        <v/>
      </c>
      <c r="H1261">
        <f>IF(B1261="","",IFERROR(AVERAGE(B1222:B1261)/AVERAGE(B1209:B1248)-1,""))</f>
        <v/>
      </c>
      <c r="I1261">
        <f>IFERROR(VLOOKUP(A1261,'Sahm Rule'!$A:$B,2,TRUE),"")</f>
        <v/>
      </c>
      <c r="J1261" s="159">
        <f>IFERROR((B1261/B1248)^4-1-D1261/100,"")</f>
        <v/>
      </c>
    </row>
    <row r="1262">
      <c r="A1262" s="10" t="n">
        <v>44253</v>
      </c>
      <c r="B1262" s="13">
        <f>IF(VLOOKUP(A1262,SP500相关数据!$B$11:$C$24727,2,TRUE)&lt;&gt;"",VLOOKUP(A1262,SP500相关数据!$B$11:$C$24727,2,TRUE),IF(VLOOKUP(A1262-1,SP500相关数据!$B$11:$C$24727,2,TRUE)&lt;&gt;"",VLOOKUP(A1262-1,SP500相关数据!$B$11:$C$24727,2,TRUE),VLOOKUP(A1262-2,SP500相关数据!$B$11:$C$24727,2,TRUE)))</f>
        <v/>
      </c>
      <c r="C1262" s="13">
        <f>IFERROR(IF(VLOOKUP(A1262,SP500相关数据!$B$11:$E$24727,4,TRUE)&lt;&gt;"",VLOOKUP(A1262,SP500相关数据!$B$11:$E$24727,4,TRUE),IF(VLOOKUP(A1262-1,SP500相关数据!$B$11:$E$24727,4,TRUE)&lt;&gt;"",VLOOKUP(A1262-1,SP500相关数据!$B$11:$E$24727,4,TRUE),VLOOKUP(A1262-2,SP500相关数据!$B$11:$E$24727,4,TRUE))),"")</f>
        <v/>
      </c>
      <c r="D1262" s="13">
        <f>IF(VLOOKUP(A1262,高收益利差!$A:$B,2,TRUE)&lt;&gt;"",VLOOKUP(A1262,高收益利差!$A:$B,2,TRUE),IF(VLOOKUP(A1262-1,高收益利差!$A:$B,2,TRUE)&lt;&gt;"",VLOOKUP(A1262-1,高收益利差!$A:$B,2,TRUE),VLOOKUP(A1262-2,高收益利差!$A:$B,2,TRUE)))</f>
        <v/>
      </c>
      <c r="E1262" s="13">
        <f>IFERROR(VLOOKUP(A1262,'10Y2Y'!$A:$B,2,TRUE),"")</f>
        <v/>
      </c>
      <c r="F1262">
        <f>IFERROR(D1262-D1249,"")</f>
        <v/>
      </c>
      <c r="G1262">
        <f>IFERROR(B1262/AVERAGE(B1223:B1262)-1,"")</f>
        <v/>
      </c>
      <c r="H1262">
        <f>IF(B1262="","",IFERROR(AVERAGE(B1223:B1262)/AVERAGE(B1210:B1249)-1,""))</f>
        <v/>
      </c>
      <c r="I1262">
        <f>IFERROR(VLOOKUP(A1262,'Sahm Rule'!$A:$B,2,TRUE),"")</f>
        <v/>
      </c>
      <c r="J1262" s="159">
        <f>IFERROR((B1262/B1249)^4-1-D1262/100,"")</f>
        <v/>
      </c>
    </row>
    <row r="1263">
      <c r="A1263" s="10" t="n">
        <v>44260</v>
      </c>
      <c r="B1263" s="13">
        <f>IF(VLOOKUP(A1263,SP500相关数据!$B$11:$C$24727,2,TRUE)&lt;&gt;"",VLOOKUP(A1263,SP500相关数据!$B$11:$C$24727,2,TRUE),IF(VLOOKUP(A1263-1,SP500相关数据!$B$11:$C$24727,2,TRUE)&lt;&gt;"",VLOOKUP(A1263-1,SP500相关数据!$B$11:$C$24727,2,TRUE),VLOOKUP(A1263-2,SP500相关数据!$B$11:$C$24727,2,TRUE)))</f>
        <v/>
      </c>
      <c r="C1263" s="13">
        <f>IFERROR(IF(VLOOKUP(A1263,SP500相关数据!$B$11:$E$24727,4,TRUE)&lt;&gt;"",VLOOKUP(A1263,SP500相关数据!$B$11:$E$24727,4,TRUE),IF(VLOOKUP(A1263-1,SP500相关数据!$B$11:$E$24727,4,TRUE)&lt;&gt;"",VLOOKUP(A1263-1,SP500相关数据!$B$11:$E$24727,4,TRUE),VLOOKUP(A1263-2,SP500相关数据!$B$11:$E$24727,4,TRUE))),"")</f>
        <v/>
      </c>
      <c r="D1263" s="13">
        <f>IF(VLOOKUP(A1263,高收益利差!$A:$B,2,TRUE)&lt;&gt;"",VLOOKUP(A1263,高收益利差!$A:$B,2,TRUE),IF(VLOOKUP(A1263-1,高收益利差!$A:$B,2,TRUE)&lt;&gt;"",VLOOKUP(A1263-1,高收益利差!$A:$B,2,TRUE),VLOOKUP(A1263-2,高收益利差!$A:$B,2,TRUE)))</f>
        <v/>
      </c>
      <c r="E1263" s="13">
        <f>IFERROR(VLOOKUP(A1263,'10Y2Y'!$A:$B,2,TRUE),"")</f>
        <v/>
      </c>
      <c r="F1263">
        <f>IFERROR(D1263-D1250,"")</f>
        <v/>
      </c>
      <c r="G1263">
        <f>IFERROR(B1263/AVERAGE(B1224:B1263)-1,"")</f>
        <v/>
      </c>
      <c r="H1263">
        <f>IF(B1263="","",IFERROR(AVERAGE(B1224:B1263)/AVERAGE(B1211:B1250)-1,""))</f>
        <v/>
      </c>
      <c r="I1263">
        <f>IFERROR(VLOOKUP(A1263,'Sahm Rule'!$A:$B,2,TRUE),"")</f>
        <v/>
      </c>
      <c r="J1263" s="159">
        <f>IFERROR((B1263/B1250)^4-1-D1263/100,"")</f>
        <v/>
      </c>
    </row>
    <row r="1264">
      <c r="A1264" s="10" t="n">
        <v>44267</v>
      </c>
      <c r="B1264" s="13">
        <f>IF(VLOOKUP(A1264,SP500相关数据!$B$11:$C$24727,2,TRUE)&lt;&gt;"",VLOOKUP(A1264,SP500相关数据!$B$11:$C$24727,2,TRUE),IF(VLOOKUP(A1264-1,SP500相关数据!$B$11:$C$24727,2,TRUE)&lt;&gt;"",VLOOKUP(A1264-1,SP500相关数据!$B$11:$C$24727,2,TRUE),VLOOKUP(A1264-2,SP500相关数据!$B$11:$C$24727,2,TRUE)))</f>
        <v/>
      </c>
      <c r="C1264" s="13">
        <f>IFERROR(IF(VLOOKUP(A1264,SP500相关数据!$B$11:$E$24727,4,TRUE)&lt;&gt;"",VLOOKUP(A1264,SP500相关数据!$B$11:$E$24727,4,TRUE),IF(VLOOKUP(A1264-1,SP500相关数据!$B$11:$E$24727,4,TRUE)&lt;&gt;"",VLOOKUP(A1264-1,SP500相关数据!$B$11:$E$24727,4,TRUE),VLOOKUP(A1264-2,SP500相关数据!$B$11:$E$24727,4,TRUE))),"")</f>
        <v/>
      </c>
      <c r="D1264" s="13">
        <f>IF(VLOOKUP(A1264,高收益利差!$A:$B,2,TRUE)&lt;&gt;"",VLOOKUP(A1264,高收益利差!$A:$B,2,TRUE),IF(VLOOKUP(A1264-1,高收益利差!$A:$B,2,TRUE)&lt;&gt;"",VLOOKUP(A1264-1,高收益利差!$A:$B,2,TRUE),VLOOKUP(A1264-2,高收益利差!$A:$B,2,TRUE)))</f>
        <v/>
      </c>
      <c r="E1264" s="13">
        <f>IFERROR(VLOOKUP(A1264,'10Y2Y'!$A:$B,2,TRUE),"")</f>
        <v/>
      </c>
      <c r="F1264">
        <f>IFERROR(D1264-D1251,"")</f>
        <v/>
      </c>
      <c r="G1264">
        <f>IFERROR(B1264/AVERAGE(B1225:B1264)-1,"")</f>
        <v/>
      </c>
      <c r="H1264">
        <f>IF(B1264="","",IFERROR(AVERAGE(B1225:B1264)/AVERAGE(B1212:B1251)-1,""))</f>
        <v/>
      </c>
      <c r="I1264">
        <f>IFERROR(VLOOKUP(A1264,'Sahm Rule'!$A:$B,2,TRUE),"")</f>
        <v/>
      </c>
      <c r="J1264" s="159">
        <f>IFERROR((B1264/B1251)^4-1-D1264/100,"")</f>
        <v/>
      </c>
    </row>
    <row r="1265">
      <c r="A1265" s="10" t="n">
        <v>44274</v>
      </c>
      <c r="B1265" s="13">
        <f>IF(VLOOKUP(A1265,SP500相关数据!$B$11:$C$24727,2,TRUE)&lt;&gt;"",VLOOKUP(A1265,SP500相关数据!$B$11:$C$24727,2,TRUE),IF(VLOOKUP(A1265-1,SP500相关数据!$B$11:$C$24727,2,TRUE)&lt;&gt;"",VLOOKUP(A1265-1,SP500相关数据!$B$11:$C$24727,2,TRUE),VLOOKUP(A1265-2,SP500相关数据!$B$11:$C$24727,2,TRUE)))</f>
        <v/>
      </c>
      <c r="C1265" s="13">
        <f>IFERROR(IF(VLOOKUP(A1265,SP500相关数据!$B$11:$E$24727,4,TRUE)&lt;&gt;"",VLOOKUP(A1265,SP500相关数据!$B$11:$E$24727,4,TRUE),IF(VLOOKUP(A1265-1,SP500相关数据!$B$11:$E$24727,4,TRUE)&lt;&gt;"",VLOOKUP(A1265-1,SP500相关数据!$B$11:$E$24727,4,TRUE),VLOOKUP(A1265-2,SP500相关数据!$B$11:$E$24727,4,TRUE))),"")</f>
        <v/>
      </c>
      <c r="D1265" s="13">
        <f>IF(VLOOKUP(A1265,高收益利差!$A:$B,2,TRUE)&lt;&gt;"",VLOOKUP(A1265,高收益利差!$A:$B,2,TRUE),IF(VLOOKUP(A1265-1,高收益利差!$A:$B,2,TRUE)&lt;&gt;"",VLOOKUP(A1265-1,高收益利差!$A:$B,2,TRUE),VLOOKUP(A1265-2,高收益利差!$A:$B,2,TRUE)))</f>
        <v/>
      </c>
      <c r="E1265" s="13">
        <f>IFERROR(VLOOKUP(A1265,'10Y2Y'!$A:$B,2,TRUE),"")</f>
        <v/>
      </c>
      <c r="F1265">
        <f>IFERROR(D1265-D1252,"")</f>
        <v/>
      </c>
      <c r="G1265">
        <f>IFERROR(B1265/AVERAGE(B1226:B1265)-1,"")</f>
        <v/>
      </c>
      <c r="H1265">
        <f>IF(B1265="","",IFERROR(AVERAGE(B1226:B1265)/AVERAGE(B1213:B1252)-1,""))</f>
        <v/>
      </c>
      <c r="I1265">
        <f>IFERROR(VLOOKUP(A1265,'Sahm Rule'!$A:$B,2,TRUE),"")</f>
        <v/>
      </c>
      <c r="J1265" s="159">
        <f>IFERROR((B1265/B1252)^4-1-D1265/100,"")</f>
        <v/>
      </c>
    </row>
    <row r="1266">
      <c r="A1266" s="10" t="n">
        <v>44281</v>
      </c>
      <c r="B1266" s="13">
        <f>IF(VLOOKUP(A1266,SP500相关数据!$B$11:$C$24727,2,TRUE)&lt;&gt;"",VLOOKUP(A1266,SP500相关数据!$B$11:$C$24727,2,TRUE),IF(VLOOKUP(A1266-1,SP500相关数据!$B$11:$C$24727,2,TRUE)&lt;&gt;"",VLOOKUP(A1266-1,SP500相关数据!$B$11:$C$24727,2,TRUE),VLOOKUP(A1266-2,SP500相关数据!$B$11:$C$24727,2,TRUE)))</f>
        <v/>
      </c>
      <c r="C1266" s="13">
        <f>IFERROR(IF(VLOOKUP(A1266,SP500相关数据!$B$11:$E$24727,4,TRUE)&lt;&gt;"",VLOOKUP(A1266,SP500相关数据!$B$11:$E$24727,4,TRUE),IF(VLOOKUP(A1266-1,SP500相关数据!$B$11:$E$24727,4,TRUE)&lt;&gt;"",VLOOKUP(A1266-1,SP500相关数据!$B$11:$E$24727,4,TRUE),VLOOKUP(A1266-2,SP500相关数据!$B$11:$E$24727,4,TRUE))),"")</f>
        <v/>
      </c>
      <c r="D1266" s="13">
        <f>IF(VLOOKUP(A1266,高收益利差!$A:$B,2,TRUE)&lt;&gt;"",VLOOKUP(A1266,高收益利差!$A:$B,2,TRUE),IF(VLOOKUP(A1266-1,高收益利差!$A:$B,2,TRUE)&lt;&gt;"",VLOOKUP(A1266-1,高收益利差!$A:$B,2,TRUE),VLOOKUP(A1266-2,高收益利差!$A:$B,2,TRUE)))</f>
        <v/>
      </c>
      <c r="E1266" s="13">
        <f>IFERROR(VLOOKUP(A1266,'10Y2Y'!$A:$B,2,TRUE),"")</f>
        <v/>
      </c>
      <c r="F1266">
        <f>IFERROR(D1266-D1253,"")</f>
        <v/>
      </c>
      <c r="G1266">
        <f>IFERROR(B1266/AVERAGE(B1227:B1266)-1,"")</f>
        <v/>
      </c>
      <c r="H1266">
        <f>IF(B1266="","",IFERROR(AVERAGE(B1227:B1266)/AVERAGE(B1214:B1253)-1,""))</f>
        <v/>
      </c>
      <c r="I1266">
        <f>IFERROR(VLOOKUP(A1266,'Sahm Rule'!$A:$B,2,TRUE),"")</f>
        <v/>
      </c>
      <c r="J1266" s="159">
        <f>IFERROR((B1266/B1253)^4-1-D1266/100,"")</f>
        <v/>
      </c>
    </row>
    <row r="1267">
      <c r="A1267" s="10" t="n">
        <v>44288</v>
      </c>
      <c r="B1267" s="13">
        <f>IF(VLOOKUP(A1267,SP500相关数据!$B$11:$C$24727,2,TRUE)&lt;&gt;"",VLOOKUP(A1267,SP500相关数据!$B$11:$C$24727,2,TRUE),IF(VLOOKUP(A1267-1,SP500相关数据!$B$11:$C$24727,2,TRUE)&lt;&gt;"",VLOOKUP(A1267-1,SP500相关数据!$B$11:$C$24727,2,TRUE),VLOOKUP(A1267-2,SP500相关数据!$B$11:$C$24727,2,TRUE)))</f>
        <v/>
      </c>
      <c r="C1267" s="13">
        <f>IFERROR(IF(VLOOKUP(A1267,SP500相关数据!$B$11:$E$24727,4,TRUE)&lt;&gt;"",VLOOKUP(A1267,SP500相关数据!$B$11:$E$24727,4,TRUE),IF(VLOOKUP(A1267-1,SP500相关数据!$B$11:$E$24727,4,TRUE)&lt;&gt;"",VLOOKUP(A1267-1,SP500相关数据!$B$11:$E$24727,4,TRUE),VLOOKUP(A1267-2,SP500相关数据!$B$11:$E$24727,4,TRUE))),"")</f>
        <v/>
      </c>
      <c r="D1267" s="13">
        <f>IF(VLOOKUP(A1267,高收益利差!$A:$B,2,TRUE)&lt;&gt;"",VLOOKUP(A1267,高收益利差!$A:$B,2,TRUE),IF(VLOOKUP(A1267-1,高收益利差!$A:$B,2,TRUE)&lt;&gt;"",VLOOKUP(A1267-1,高收益利差!$A:$B,2,TRUE),VLOOKUP(A1267-2,高收益利差!$A:$B,2,TRUE)))</f>
        <v/>
      </c>
      <c r="E1267" s="13">
        <f>IFERROR(VLOOKUP(A1267,'10Y2Y'!$A:$B,2,TRUE),"")</f>
        <v/>
      </c>
      <c r="F1267">
        <f>IFERROR(D1267-D1254,"")</f>
        <v/>
      </c>
      <c r="G1267">
        <f>IFERROR(B1267/AVERAGE(B1228:B1267)-1,"")</f>
        <v/>
      </c>
      <c r="H1267">
        <f>IF(B1267="","",IFERROR(AVERAGE(B1228:B1267)/AVERAGE(B1215:B1254)-1,""))</f>
        <v/>
      </c>
      <c r="I1267">
        <f>IFERROR(VLOOKUP(A1267,'Sahm Rule'!$A:$B,2,TRUE),"")</f>
        <v/>
      </c>
      <c r="J1267" s="159">
        <f>IFERROR((B1267/B1254)^4-1-D1267/100,"")</f>
        <v/>
      </c>
    </row>
    <row r="1268">
      <c r="A1268" s="10" t="n">
        <v>44295</v>
      </c>
      <c r="B1268" s="13">
        <f>IF(VLOOKUP(A1268,SP500相关数据!$B$11:$C$24727,2,TRUE)&lt;&gt;"",VLOOKUP(A1268,SP500相关数据!$B$11:$C$24727,2,TRUE),IF(VLOOKUP(A1268-1,SP500相关数据!$B$11:$C$24727,2,TRUE)&lt;&gt;"",VLOOKUP(A1268-1,SP500相关数据!$B$11:$C$24727,2,TRUE),VLOOKUP(A1268-2,SP500相关数据!$B$11:$C$24727,2,TRUE)))</f>
        <v/>
      </c>
      <c r="C1268" s="13">
        <f>IFERROR(IF(VLOOKUP(A1268,SP500相关数据!$B$11:$E$24727,4,TRUE)&lt;&gt;"",VLOOKUP(A1268,SP500相关数据!$B$11:$E$24727,4,TRUE),IF(VLOOKUP(A1268-1,SP500相关数据!$B$11:$E$24727,4,TRUE)&lt;&gt;"",VLOOKUP(A1268-1,SP500相关数据!$B$11:$E$24727,4,TRUE),VLOOKUP(A1268-2,SP500相关数据!$B$11:$E$24727,4,TRUE))),"")</f>
        <v/>
      </c>
      <c r="D1268" s="13">
        <f>IF(VLOOKUP(A1268,高收益利差!$A:$B,2,TRUE)&lt;&gt;"",VLOOKUP(A1268,高收益利差!$A:$B,2,TRUE),IF(VLOOKUP(A1268-1,高收益利差!$A:$B,2,TRUE)&lt;&gt;"",VLOOKUP(A1268-1,高收益利差!$A:$B,2,TRUE),VLOOKUP(A1268-2,高收益利差!$A:$B,2,TRUE)))</f>
        <v/>
      </c>
      <c r="E1268" s="13">
        <f>IFERROR(VLOOKUP(A1268,'10Y2Y'!$A:$B,2,TRUE),"")</f>
        <v/>
      </c>
      <c r="F1268">
        <f>IFERROR(D1268-D1255,"")</f>
        <v/>
      </c>
      <c r="G1268">
        <f>IFERROR(B1268/AVERAGE(B1229:B1268)-1,"")</f>
        <v/>
      </c>
      <c r="H1268">
        <f>IF(B1268="","",IFERROR(AVERAGE(B1229:B1268)/AVERAGE(B1216:B1255)-1,""))</f>
        <v/>
      </c>
      <c r="I1268">
        <f>IFERROR(VLOOKUP(A1268,'Sahm Rule'!$A:$B,2,TRUE),"")</f>
        <v/>
      </c>
      <c r="J1268" s="159">
        <f>IFERROR((B1268/B1255)^4-1-D1268/100,"")</f>
        <v/>
      </c>
    </row>
    <row r="1269">
      <c r="A1269" s="10" t="n">
        <v>44302</v>
      </c>
      <c r="B1269" s="13">
        <f>IF(VLOOKUP(A1269,SP500相关数据!$B$11:$C$24727,2,TRUE)&lt;&gt;"",VLOOKUP(A1269,SP500相关数据!$B$11:$C$24727,2,TRUE),IF(VLOOKUP(A1269-1,SP500相关数据!$B$11:$C$24727,2,TRUE)&lt;&gt;"",VLOOKUP(A1269-1,SP500相关数据!$B$11:$C$24727,2,TRUE),VLOOKUP(A1269-2,SP500相关数据!$B$11:$C$24727,2,TRUE)))</f>
        <v/>
      </c>
      <c r="C1269" s="13">
        <f>IFERROR(IF(VLOOKUP(A1269,SP500相关数据!$B$11:$E$24727,4,TRUE)&lt;&gt;"",VLOOKUP(A1269,SP500相关数据!$B$11:$E$24727,4,TRUE),IF(VLOOKUP(A1269-1,SP500相关数据!$B$11:$E$24727,4,TRUE)&lt;&gt;"",VLOOKUP(A1269-1,SP500相关数据!$B$11:$E$24727,4,TRUE),VLOOKUP(A1269-2,SP500相关数据!$B$11:$E$24727,4,TRUE))),"")</f>
        <v/>
      </c>
      <c r="D1269" s="13">
        <f>IF(VLOOKUP(A1269,高收益利差!$A:$B,2,TRUE)&lt;&gt;"",VLOOKUP(A1269,高收益利差!$A:$B,2,TRUE),IF(VLOOKUP(A1269-1,高收益利差!$A:$B,2,TRUE)&lt;&gt;"",VLOOKUP(A1269-1,高收益利差!$A:$B,2,TRUE),VLOOKUP(A1269-2,高收益利差!$A:$B,2,TRUE)))</f>
        <v/>
      </c>
      <c r="E1269" s="13">
        <f>IFERROR(VLOOKUP(A1269,'10Y2Y'!$A:$B,2,TRUE),"")</f>
        <v/>
      </c>
      <c r="F1269">
        <f>IFERROR(D1269-D1256,"")</f>
        <v/>
      </c>
      <c r="G1269">
        <f>IFERROR(B1269/AVERAGE(B1230:B1269)-1,"")</f>
        <v/>
      </c>
      <c r="H1269">
        <f>IF(B1269="","",IFERROR(AVERAGE(B1230:B1269)/AVERAGE(B1217:B1256)-1,""))</f>
        <v/>
      </c>
      <c r="I1269">
        <f>IFERROR(VLOOKUP(A1269,'Sahm Rule'!$A:$B,2,TRUE),"")</f>
        <v/>
      </c>
      <c r="J1269" s="159">
        <f>IFERROR((B1269/B1256)^4-1-D1269/100,"")</f>
        <v/>
      </c>
    </row>
    <row r="1270">
      <c r="A1270" s="10" t="n">
        <v>44309</v>
      </c>
      <c r="B1270" s="13">
        <f>IF(VLOOKUP(A1270,SP500相关数据!$B$11:$C$24727,2,TRUE)&lt;&gt;"",VLOOKUP(A1270,SP500相关数据!$B$11:$C$24727,2,TRUE),IF(VLOOKUP(A1270-1,SP500相关数据!$B$11:$C$24727,2,TRUE)&lt;&gt;"",VLOOKUP(A1270-1,SP500相关数据!$B$11:$C$24727,2,TRUE),VLOOKUP(A1270-2,SP500相关数据!$B$11:$C$24727,2,TRUE)))</f>
        <v/>
      </c>
      <c r="C1270" s="13">
        <f>IFERROR(IF(VLOOKUP(A1270,SP500相关数据!$B$11:$E$24727,4,TRUE)&lt;&gt;"",VLOOKUP(A1270,SP500相关数据!$B$11:$E$24727,4,TRUE),IF(VLOOKUP(A1270-1,SP500相关数据!$B$11:$E$24727,4,TRUE)&lt;&gt;"",VLOOKUP(A1270-1,SP500相关数据!$B$11:$E$24727,4,TRUE),VLOOKUP(A1270-2,SP500相关数据!$B$11:$E$24727,4,TRUE))),"")</f>
        <v/>
      </c>
      <c r="D1270" s="13">
        <f>IF(VLOOKUP(A1270,高收益利差!$A:$B,2,TRUE)&lt;&gt;"",VLOOKUP(A1270,高收益利差!$A:$B,2,TRUE),IF(VLOOKUP(A1270-1,高收益利差!$A:$B,2,TRUE)&lt;&gt;"",VLOOKUP(A1270-1,高收益利差!$A:$B,2,TRUE),VLOOKUP(A1270-2,高收益利差!$A:$B,2,TRUE)))</f>
        <v/>
      </c>
      <c r="E1270" s="13">
        <f>IFERROR(VLOOKUP(A1270,'10Y2Y'!$A:$B,2,TRUE),"")</f>
        <v/>
      </c>
      <c r="F1270">
        <f>IFERROR(D1270-D1257,"")</f>
        <v/>
      </c>
      <c r="G1270">
        <f>IFERROR(B1270/AVERAGE(B1231:B1270)-1,"")</f>
        <v/>
      </c>
      <c r="H1270">
        <f>IF(B1270="","",IFERROR(AVERAGE(B1231:B1270)/AVERAGE(B1218:B1257)-1,""))</f>
        <v/>
      </c>
      <c r="I1270">
        <f>IFERROR(VLOOKUP(A1270,'Sahm Rule'!$A:$B,2,TRUE),"")</f>
        <v/>
      </c>
      <c r="J1270" s="159">
        <f>IFERROR((B1270/B1257)^4-1-D1270/100,"")</f>
        <v/>
      </c>
    </row>
    <row r="1271">
      <c r="A1271" s="10" t="n">
        <v>44316</v>
      </c>
      <c r="B1271" s="13">
        <f>IF(VLOOKUP(A1271,SP500相关数据!$B$11:$C$24727,2,TRUE)&lt;&gt;"",VLOOKUP(A1271,SP500相关数据!$B$11:$C$24727,2,TRUE),IF(VLOOKUP(A1271-1,SP500相关数据!$B$11:$C$24727,2,TRUE)&lt;&gt;"",VLOOKUP(A1271-1,SP500相关数据!$B$11:$C$24727,2,TRUE),VLOOKUP(A1271-2,SP500相关数据!$B$11:$C$24727,2,TRUE)))</f>
        <v/>
      </c>
      <c r="C1271" s="13">
        <f>IFERROR(IF(VLOOKUP(A1271,SP500相关数据!$B$11:$E$24727,4,TRUE)&lt;&gt;"",VLOOKUP(A1271,SP500相关数据!$B$11:$E$24727,4,TRUE),IF(VLOOKUP(A1271-1,SP500相关数据!$B$11:$E$24727,4,TRUE)&lt;&gt;"",VLOOKUP(A1271-1,SP500相关数据!$B$11:$E$24727,4,TRUE),VLOOKUP(A1271-2,SP500相关数据!$B$11:$E$24727,4,TRUE))),"")</f>
        <v/>
      </c>
      <c r="D1271" s="13">
        <f>IF(VLOOKUP(A1271,高收益利差!$A:$B,2,TRUE)&lt;&gt;"",VLOOKUP(A1271,高收益利差!$A:$B,2,TRUE),IF(VLOOKUP(A1271-1,高收益利差!$A:$B,2,TRUE)&lt;&gt;"",VLOOKUP(A1271-1,高收益利差!$A:$B,2,TRUE),VLOOKUP(A1271-2,高收益利差!$A:$B,2,TRUE)))</f>
        <v/>
      </c>
      <c r="E1271" s="13">
        <f>IFERROR(VLOOKUP(A1271,'10Y2Y'!$A:$B,2,TRUE),"")</f>
        <v/>
      </c>
      <c r="F1271">
        <f>IFERROR(D1271-D1258,"")</f>
        <v/>
      </c>
      <c r="G1271">
        <f>IFERROR(B1271/AVERAGE(B1232:B1271)-1,"")</f>
        <v/>
      </c>
      <c r="H1271">
        <f>IF(B1271="","",IFERROR(AVERAGE(B1232:B1271)/AVERAGE(B1219:B1258)-1,""))</f>
        <v/>
      </c>
      <c r="I1271">
        <f>IFERROR(VLOOKUP(A1271,'Sahm Rule'!$A:$B,2,TRUE),"")</f>
        <v/>
      </c>
      <c r="J1271" s="159">
        <f>IFERROR((B1271/B1258)^4-1-D1271/100,"")</f>
        <v/>
      </c>
    </row>
    <row r="1272">
      <c r="A1272" s="10" t="n">
        <v>44323</v>
      </c>
      <c r="B1272" s="13">
        <f>IF(VLOOKUP(A1272,SP500相关数据!$B$11:$C$24727,2,TRUE)&lt;&gt;"",VLOOKUP(A1272,SP500相关数据!$B$11:$C$24727,2,TRUE),IF(VLOOKUP(A1272-1,SP500相关数据!$B$11:$C$24727,2,TRUE)&lt;&gt;"",VLOOKUP(A1272-1,SP500相关数据!$B$11:$C$24727,2,TRUE),VLOOKUP(A1272-2,SP500相关数据!$B$11:$C$24727,2,TRUE)))</f>
        <v/>
      </c>
      <c r="C1272" s="13">
        <f>IFERROR(IF(VLOOKUP(A1272,SP500相关数据!$B$11:$E$24727,4,TRUE)&lt;&gt;"",VLOOKUP(A1272,SP500相关数据!$B$11:$E$24727,4,TRUE),IF(VLOOKUP(A1272-1,SP500相关数据!$B$11:$E$24727,4,TRUE)&lt;&gt;"",VLOOKUP(A1272-1,SP500相关数据!$B$11:$E$24727,4,TRUE),VLOOKUP(A1272-2,SP500相关数据!$B$11:$E$24727,4,TRUE))),"")</f>
        <v/>
      </c>
      <c r="D1272" s="13">
        <f>IF(VLOOKUP(A1272,高收益利差!$A:$B,2,TRUE)&lt;&gt;"",VLOOKUP(A1272,高收益利差!$A:$B,2,TRUE),IF(VLOOKUP(A1272-1,高收益利差!$A:$B,2,TRUE)&lt;&gt;"",VLOOKUP(A1272-1,高收益利差!$A:$B,2,TRUE),VLOOKUP(A1272-2,高收益利差!$A:$B,2,TRUE)))</f>
        <v/>
      </c>
      <c r="E1272" s="13">
        <f>IFERROR(VLOOKUP(A1272,'10Y2Y'!$A:$B,2,TRUE),"")</f>
        <v/>
      </c>
      <c r="F1272">
        <f>IFERROR(D1272-D1259,"")</f>
        <v/>
      </c>
      <c r="G1272">
        <f>IFERROR(B1272/AVERAGE(B1233:B1272)-1,"")</f>
        <v/>
      </c>
      <c r="H1272">
        <f>IF(B1272="","",IFERROR(AVERAGE(B1233:B1272)/AVERAGE(B1220:B1259)-1,""))</f>
        <v/>
      </c>
      <c r="I1272">
        <f>IFERROR(VLOOKUP(A1272,'Sahm Rule'!$A:$B,2,TRUE),"")</f>
        <v/>
      </c>
      <c r="J1272" s="159">
        <f>IFERROR((B1272/B1259)^4-1-D1272/100,"")</f>
        <v/>
      </c>
    </row>
    <row r="1273">
      <c r="A1273" s="10" t="n">
        <v>44330</v>
      </c>
      <c r="B1273" s="13">
        <f>IF(VLOOKUP(A1273,SP500相关数据!$B$11:$C$24727,2,TRUE)&lt;&gt;"",VLOOKUP(A1273,SP500相关数据!$B$11:$C$24727,2,TRUE),IF(VLOOKUP(A1273-1,SP500相关数据!$B$11:$C$24727,2,TRUE)&lt;&gt;"",VLOOKUP(A1273-1,SP500相关数据!$B$11:$C$24727,2,TRUE),VLOOKUP(A1273-2,SP500相关数据!$B$11:$C$24727,2,TRUE)))</f>
        <v/>
      </c>
      <c r="C1273" s="13">
        <f>IFERROR(IF(VLOOKUP(A1273,SP500相关数据!$B$11:$E$24727,4,TRUE)&lt;&gt;"",VLOOKUP(A1273,SP500相关数据!$B$11:$E$24727,4,TRUE),IF(VLOOKUP(A1273-1,SP500相关数据!$B$11:$E$24727,4,TRUE)&lt;&gt;"",VLOOKUP(A1273-1,SP500相关数据!$B$11:$E$24727,4,TRUE),VLOOKUP(A1273-2,SP500相关数据!$B$11:$E$24727,4,TRUE))),"")</f>
        <v/>
      </c>
      <c r="D1273" s="13">
        <f>IF(VLOOKUP(A1273,高收益利差!$A:$B,2,TRUE)&lt;&gt;"",VLOOKUP(A1273,高收益利差!$A:$B,2,TRUE),IF(VLOOKUP(A1273-1,高收益利差!$A:$B,2,TRUE)&lt;&gt;"",VLOOKUP(A1273-1,高收益利差!$A:$B,2,TRUE),VLOOKUP(A1273-2,高收益利差!$A:$B,2,TRUE)))</f>
        <v/>
      </c>
      <c r="E1273" s="13">
        <f>IFERROR(VLOOKUP(A1273,'10Y2Y'!$A:$B,2,TRUE),"")</f>
        <v/>
      </c>
      <c r="F1273">
        <f>IFERROR(D1273-D1260,"")</f>
        <v/>
      </c>
      <c r="G1273">
        <f>IFERROR(B1273/AVERAGE(B1234:B1273)-1,"")</f>
        <v/>
      </c>
      <c r="H1273">
        <f>IF(B1273="","",IFERROR(AVERAGE(B1234:B1273)/AVERAGE(B1221:B1260)-1,""))</f>
        <v/>
      </c>
      <c r="I1273">
        <f>IFERROR(VLOOKUP(A1273,'Sahm Rule'!$A:$B,2,TRUE),"")</f>
        <v/>
      </c>
      <c r="J1273" s="159">
        <f>IFERROR((B1273/B1260)^4-1-D1273/100,"")</f>
        <v/>
      </c>
    </row>
    <row r="1274">
      <c r="A1274" s="10" t="n">
        <v>44337</v>
      </c>
      <c r="B1274" s="13">
        <f>IF(VLOOKUP(A1274,SP500相关数据!$B$11:$C$24727,2,TRUE)&lt;&gt;"",VLOOKUP(A1274,SP500相关数据!$B$11:$C$24727,2,TRUE),IF(VLOOKUP(A1274-1,SP500相关数据!$B$11:$C$24727,2,TRUE)&lt;&gt;"",VLOOKUP(A1274-1,SP500相关数据!$B$11:$C$24727,2,TRUE),VLOOKUP(A1274-2,SP500相关数据!$B$11:$C$24727,2,TRUE)))</f>
        <v/>
      </c>
      <c r="C1274" s="13">
        <f>IFERROR(IF(VLOOKUP(A1274,SP500相关数据!$B$11:$E$24727,4,TRUE)&lt;&gt;"",VLOOKUP(A1274,SP500相关数据!$B$11:$E$24727,4,TRUE),IF(VLOOKUP(A1274-1,SP500相关数据!$B$11:$E$24727,4,TRUE)&lt;&gt;"",VLOOKUP(A1274-1,SP500相关数据!$B$11:$E$24727,4,TRUE),VLOOKUP(A1274-2,SP500相关数据!$B$11:$E$24727,4,TRUE))),"")</f>
        <v/>
      </c>
      <c r="D1274" s="13">
        <f>IF(VLOOKUP(A1274,高收益利差!$A:$B,2,TRUE)&lt;&gt;"",VLOOKUP(A1274,高收益利差!$A:$B,2,TRUE),IF(VLOOKUP(A1274-1,高收益利差!$A:$B,2,TRUE)&lt;&gt;"",VLOOKUP(A1274-1,高收益利差!$A:$B,2,TRUE),VLOOKUP(A1274-2,高收益利差!$A:$B,2,TRUE)))</f>
        <v/>
      </c>
      <c r="E1274" s="13">
        <f>IFERROR(VLOOKUP(A1274,'10Y2Y'!$A:$B,2,TRUE),"")</f>
        <v/>
      </c>
      <c r="F1274">
        <f>IFERROR(D1274-D1261,"")</f>
        <v/>
      </c>
      <c r="G1274">
        <f>IFERROR(B1274/AVERAGE(B1235:B1274)-1,"")</f>
        <v/>
      </c>
      <c r="H1274">
        <f>IF(B1274="","",IFERROR(AVERAGE(B1235:B1274)/AVERAGE(B1222:B1261)-1,""))</f>
        <v/>
      </c>
      <c r="I1274">
        <f>IFERROR(VLOOKUP(A1274,'Sahm Rule'!$A:$B,2,TRUE),"")</f>
        <v/>
      </c>
      <c r="J1274" s="159">
        <f>IFERROR((B1274/B1261)^4-1-D1274/100,"")</f>
        <v/>
      </c>
    </row>
    <row r="1275">
      <c r="A1275" s="10" t="n">
        <v>44344</v>
      </c>
      <c r="B1275" s="13">
        <f>IF(VLOOKUP(A1275,SP500相关数据!$B$11:$C$24727,2,TRUE)&lt;&gt;"",VLOOKUP(A1275,SP500相关数据!$B$11:$C$24727,2,TRUE),IF(VLOOKUP(A1275-1,SP500相关数据!$B$11:$C$24727,2,TRUE)&lt;&gt;"",VLOOKUP(A1275-1,SP500相关数据!$B$11:$C$24727,2,TRUE),VLOOKUP(A1275-2,SP500相关数据!$B$11:$C$24727,2,TRUE)))</f>
        <v/>
      </c>
      <c r="C1275" s="13">
        <f>IFERROR(IF(VLOOKUP(A1275,SP500相关数据!$B$11:$E$24727,4,TRUE)&lt;&gt;"",VLOOKUP(A1275,SP500相关数据!$B$11:$E$24727,4,TRUE),IF(VLOOKUP(A1275-1,SP500相关数据!$B$11:$E$24727,4,TRUE)&lt;&gt;"",VLOOKUP(A1275-1,SP500相关数据!$B$11:$E$24727,4,TRUE),VLOOKUP(A1275-2,SP500相关数据!$B$11:$E$24727,4,TRUE))),"")</f>
        <v/>
      </c>
      <c r="D1275" s="13">
        <f>IF(VLOOKUP(A1275,高收益利差!$A:$B,2,TRUE)&lt;&gt;"",VLOOKUP(A1275,高收益利差!$A:$B,2,TRUE),IF(VLOOKUP(A1275-1,高收益利差!$A:$B,2,TRUE)&lt;&gt;"",VLOOKUP(A1275-1,高收益利差!$A:$B,2,TRUE),VLOOKUP(A1275-2,高收益利差!$A:$B,2,TRUE)))</f>
        <v/>
      </c>
      <c r="E1275" s="13">
        <f>IFERROR(VLOOKUP(A1275,'10Y2Y'!$A:$B,2,TRUE),"")</f>
        <v/>
      </c>
      <c r="F1275">
        <f>IFERROR(D1275-D1262,"")</f>
        <v/>
      </c>
      <c r="G1275">
        <f>IFERROR(B1275/AVERAGE(B1236:B1275)-1,"")</f>
        <v/>
      </c>
      <c r="H1275">
        <f>IF(B1275="","",IFERROR(AVERAGE(B1236:B1275)/AVERAGE(B1223:B1262)-1,""))</f>
        <v/>
      </c>
      <c r="I1275">
        <f>IFERROR(VLOOKUP(A1275,'Sahm Rule'!$A:$B,2,TRUE),"")</f>
        <v/>
      </c>
      <c r="J1275" s="159">
        <f>IFERROR((B1275/B1262)^4-1-D1275/100,"")</f>
        <v/>
      </c>
    </row>
    <row r="1276">
      <c r="A1276" s="10" t="n">
        <v>44351</v>
      </c>
      <c r="B1276" s="13">
        <f>IF(VLOOKUP(A1276,SP500相关数据!$B$11:$C$24727,2,TRUE)&lt;&gt;"",VLOOKUP(A1276,SP500相关数据!$B$11:$C$24727,2,TRUE),IF(VLOOKUP(A1276-1,SP500相关数据!$B$11:$C$24727,2,TRUE)&lt;&gt;"",VLOOKUP(A1276-1,SP500相关数据!$B$11:$C$24727,2,TRUE),VLOOKUP(A1276-2,SP500相关数据!$B$11:$C$24727,2,TRUE)))</f>
        <v/>
      </c>
      <c r="C1276" s="13">
        <f>IFERROR(IF(VLOOKUP(A1276,SP500相关数据!$B$11:$E$24727,4,TRUE)&lt;&gt;"",VLOOKUP(A1276,SP500相关数据!$B$11:$E$24727,4,TRUE),IF(VLOOKUP(A1276-1,SP500相关数据!$B$11:$E$24727,4,TRUE)&lt;&gt;"",VLOOKUP(A1276-1,SP500相关数据!$B$11:$E$24727,4,TRUE),VLOOKUP(A1276-2,SP500相关数据!$B$11:$E$24727,4,TRUE))),"")</f>
        <v/>
      </c>
      <c r="D1276" s="13">
        <f>IF(VLOOKUP(A1276,高收益利差!$A:$B,2,TRUE)&lt;&gt;"",VLOOKUP(A1276,高收益利差!$A:$B,2,TRUE),IF(VLOOKUP(A1276-1,高收益利差!$A:$B,2,TRUE)&lt;&gt;"",VLOOKUP(A1276-1,高收益利差!$A:$B,2,TRUE),VLOOKUP(A1276-2,高收益利差!$A:$B,2,TRUE)))</f>
        <v/>
      </c>
      <c r="E1276" s="13">
        <f>IFERROR(VLOOKUP(A1276,'10Y2Y'!$A:$B,2,TRUE),"")</f>
        <v/>
      </c>
      <c r="F1276">
        <f>IFERROR(D1276-D1263,"")</f>
        <v/>
      </c>
      <c r="G1276">
        <f>IFERROR(B1276/AVERAGE(B1237:B1276)-1,"")</f>
        <v/>
      </c>
      <c r="H1276">
        <f>IF(B1276="","",IFERROR(AVERAGE(B1237:B1276)/AVERAGE(B1224:B1263)-1,""))</f>
        <v/>
      </c>
      <c r="I1276">
        <f>IFERROR(VLOOKUP(A1276,'Sahm Rule'!$A:$B,2,TRUE),"")</f>
        <v/>
      </c>
      <c r="J1276" s="159">
        <f>IFERROR((B1276/B1263)^4-1-D1276/100,"")</f>
        <v/>
      </c>
    </row>
    <row r="1277">
      <c r="A1277" s="10" t="n">
        <v>44358</v>
      </c>
      <c r="B1277" s="13">
        <f>IF(VLOOKUP(A1277,SP500相关数据!$B$11:$C$24727,2,TRUE)&lt;&gt;"",VLOOKUP(A1277,SP500相关数据!$B$11:$C$24727,2,TRUE),IF(VLOOKUP(A1277-1,SP500相关数据!$B$11:$C$24727,2,TRUE)&lt;&gt;"",VLOOKUP(A1277-1,SP500相关数据!$B$11:$C$24727,2,TRUE),VLOOKUP(A1277-2,SP500相关数据!$B$11:$C$24727,2,TRUE)))</f>
        <v/>
      </c>
      <c r="C1277" s="13">
        <f>IFERROR(IF(VLOOKUP(A1277,SP500相关数据!$B$11:$E$24727,4,TRUE)&lt;&gt;"",VLOOKUP(A1277,SP500相关数据!$B$11:$E$24727,4,TRUE),IF(VLOOKUP(A1277-1,SP500相关数据!$B$11:$E$24727,4,TRUE)&lt;&gt;"",VLOOKUP(A1277-1,SP500相关数据!$B$11:$E$24727,4,TRUE),VLOOKUP(A1277-2,SP500相关数据!$B$11:$E$24727,4,TRUE))),"")</f>
        <v/>
      </c>
      <c r="D1277" s="13">
        <f>IF(VLOOKUP(A1277,高收益利差!$A:$B,2,TRUE)&lt;&gt;"",VLOOKUP(A1277,高收益利差!$A:$B,2,TRUE),IF(VLOOKUP(A1277-1,高收益利差!$A:$B,2,TRUE)&lt;&gt;"",VLOOKUP(A1277-1,高收益利差!$A:$B,2,TRUE),VLOOKUP(A1277-2,高收益利差!$A:$B,2,TRUE)))</f>
        <v/>
      </c>
      <c r="E1277" s="13">
        <f>IFERROR(VLOOKUP(A1277,'10Y2Y'!$A:$B,2,TRUE),"")</f>
        <v/>
      </c>
      <c r="F1277">
        <f>IFERROR(D1277-D1264,"")</f>
        <v/>
      </c>
      <c r="G1277">
        <f>IFERROR(B1277/AVERAGE(B1238:B1277)-1,"")</f>
        <v/>
      </c>
      <c r="H1277">
        <f>IF(B1277="","",IFERROR(AVERAGE(B1238:B1277)/AVERAGE(B1225:B1264)-1,""))</f>
        <v/>
      </c>
      <c r="I1277">
        <f>IFERROR(VLOOKUP(A1277,'Sahm Rule'!$A:$B,2,TRUE),"")</f>
        <v/>
      </c>
      <c r="J1277" s="159">
        <f>IFERROR((B1277/B1264)^4-1-D1277/100,"")</f>
        <v/>
      </c>
    </row>
    <row r="1278">
      <c r="A1278" s="10" t="n">
        <v>44365</v>
      </c>
      <c r="B1278" s="13">
        <f>IF(VLOOKUP(A1278,SP500相关数据!$B$11:$C$24727,2,TRUE)&lt;&gt;"",VLOOKUP(A1278,SP500相关数据!$B$11:$C$24727,2,TRUE),IF(VLOOKUP(A1278-1,SP500相关数据!$B$11:$C$24727,2,TRUE)&lt;&gt;"",VLOOKUP(A1278-1,SP500相关数据!$B$11:$C$24727,2,TRUE),VLOOKUP(A1278-2,SP500相关数据!$B$11:$C$24727,2,TRUE)))</f>
        <v/>
      </c>
      <c r="C1278" s="13">
        <f>IFERROR(IF(VLOOKUP(A1278,SP500相关数据!$B$11:$E$24727,4,TRUE)&lt;&gt;"",VLOOKUP(A1278,SP500相关数据!$B$11:$E$24727,4,TRUE),IF(VLOOKUP(A1278-1,SP500相关数据!$B$11:$E$24727,4,TRUE)&lt;&gt;"",VLOOKUP(A1278-1,SP500相关数据!$B$11:$E$24727,4,TRUE),VLOOKUP(A1278-2,SP500相关数据!$B$11:$E$24727,4,TRUE))),"")</f>
        <v/>
      </c>
      <c r="D1278" s="13">
        <f>IF(VLOOKUP(A1278,高收益利差!$A:$B,2,TRUE)&lt;&gt;"",VLOOKUP(A1278,高收益利差!$A:$B,2,TRUE),IF(VLOOKUP(A1278-1,高收益利差!$A:$B,2,TRUE)&lt;&gt;"",VLOOKUP(A1278-1,高收益利差!$A:$B,2,TRUE),VLOOKUP(A1278-2,高收益利差!$A:$B,2,TRUE)))</f>
        <v/>
      </c>
      <c r="E1278" s="13">
        <f>IFERROR(VLOOKUP(A1278,'10Y2Y'!$A:$B,2,TRUE),"")</f>
        <v/>
      </c>
      <c r="F1278">
        <f>IFERROR(D1278-D1265,"")</f>
        <v/>
      </c>
      <c r="G1278">
        <f>IFERROR(B1278/AVERAGE(B1239:B1278)-1,"")</f>
        <v/>
      </c>
      <c r="H1278">
        <f>IF(B1278="","",IFERROR(AVERAGE(B1239:B1278)/AVERAGE(B1226:B1265)-1,""))</f>
        <v/>
      </c>
      <c r="I1278">
        <f>IFERROR(VLOOKUP(A1278,'Sahm Rule'!$A:$B,2,TRUE),"")</f>
        <v/>
      </c>
      <c r="J1278" s="159">
        <f>IFERROR((B1278/B1265)^4-1-D1278/100,"")</f>
        <v/>
      </c>
    </row>
    <row r="1279">
      <c r="A1279" s="10" t="n">
        <v>44372</v>
      </c>
      <c r="B1279" s="13">
        <f>IF(VLOOKUP(A1279,SP500相关数据!$B$11:$C$24727,2,TRUE)&lt;&gt;"",VLOOKUP(A1279,SP500相关数据!$B$11:$C$24727,2,TRUE),IF(VLOOKUP(A1279-1,SP500相关数据!$B$11:$C$24727,2,TRUE)&lt;&gt;"",VLOOKUP(A1279-1,SP500相关数据!$B$11:$C$24727,2,TRUE),VLOOKUP(A1279-2,SP500相关数据!$B$11:$C$24727,2,TRUE)))</f>
        <v/>
      </c>
      <c r="C1279" s="13">
        <f>IFERROR(IF(VLOOKUP(A1279,SP500相关数据!$B$11:$E$24727,4,TRUE)&lt;&gt;"",VLOOKUP(A1279,SP500相关数据!$B$11:$E$24727,4,TRUE),IF(VLOOKUP(A1279-1,SP500相关数据!$B$11:$E$24727,4,TRUE)&lt;&gt;"",VLOOKUP(A1279-1,SP500相关数据!$B$11:$E$24727,4,TRUE),VLOOKUP(A1279-2,SP500相关数据!$B$11:$E$24727,4,TRUE))),"")</f>
        <v/>
      </c>
      <c r="D1279" s="13">
        <f>IF(VLOOKUP(A1279,高收益利差!$A:$B,2,TRUE)&lt;&gt;"",VLOOKUP(A1279,高收益利差!$A:$B,2,TRUE),IF(VLOOKUP(A1279-1,高收益利差!$A:$B,2,TRUE)&lt;&gt;"",VLOOKUP(A1279-1,高收益利差!$A:$B,2,TRUE),VLOOKUP(A1279-2,高收益利差!$A:$B,2,TRUE)))</f>
        <v/>
      </c>
      <c r="E1279" s="13">
        <f>IFERROR(VLOOKUP(A1279,'10Y2Y'!$A:$B,2,TRUE),"")</f>
        <v/>
      </c>
      <c r="F1279">
        <f>IFERROR(D1279-D1266,"")</f>
        <v/>
      </c>
      <c r="G1279">
        <f>IFERROR(B1279/AVERAGE(B1240:B1279)-1,"")</f>
        <v/>
      </c>
      <c r="H1279">
        <f>IF(B1279="","",IFERROR(AVERAGE(B1240:B1279)/AVERAGE(B1227:B1266)-1,""))</f>
        <v/>
      </c>
      <c r="I1279">
        <f>IFERROR(VLOOKUP(A1279,'Sahm Rule'!$A:$B,2,TRUE),"")</f>
        <v/>
      </c>
      <c r="J1279" s="159">
        <f>IFERROR((B1279/B1266)^4-1-D1279/100,"")</f>
        <v/>
      </c>
    </row>
    <row r="1280">
      <c r="A1280" s="10" t="n">
        <v>44379</v>
      </c>
      <c r="B1280" s="13">
        <f>IF(VLOOKUP(A1280,SP500相关数据!$B$11:$C$24727,2,TRUE)&lt;&gt;"",VLOOKUP(A1280,SP500相关数据!$B$11:$C$24727,2,TRUE),IF(VLOOKUP(A1280-1,SP500相关数据!$B$11:$C$24727,2,TRUE)&lt;&gt;"",VLOOKUP(A1280-1,SP500相关数据!$B$11:$C$24727,2,TRUE),VLOOKUP(A1280-2,SP500相关数据!$B$11:$C$24727,2,TRUE)))</f>
        <v/>
      </c>
      <c r="C1280" s="13">
        <f>IFERROR(IF(VLOOKUP(A1280,SP500相关数据!$B$11:$E$24727,4,TRUE)&lt;&gt;"",VLOOKUP(A1280,SP500相关数据!$B$11:$E$24727,4,TRUE),IF(VLOOKUP(A1280-1,SP500相关数据!$B$11:$E$24727,4,TRUE)&lt;&gt;"",VLOOKUP(A1280-1,SP500相关数据!$B$11:$E$24727,4,TRUE),VLOOKUP(A1280-2,SP500相关数据!$B$11:$E$24727,4,TRUE))),"")</f>
        <v/>
      </c>
      <c r="D1280" s="13">
        <f>IF(VLOOKUP(A1280,高收益利差!$A:$B,2,TRUE)&lt;&gt;"",VLOOKUP(A1280,高收益利差!$A:$B,2,TRUE),IF(VLOOKUP(A1280-1,高收益利差!$A:$B,2,TRUE)&lt;&gt;"",VLOOKUP(A1280-1,高收益利差!$A:$B,2,TRUE),VLOOKUP(A1280-2,高收益利差!$A:$B,2,TRUE)))</f>
        <v/>
      </c>
      <c r="E1280" s="13">
        <f>IFERROR(VLOOKUP(A1280,'10Y2Y'!$A:$B,2,TRUE),"")</f>
        <v/>
      </c>
      <c r="F1280">
        <f>IFERROR(D1280-D1267,"")</f>
        <v/>
      </c>
      <c r="G1280">
        <f>IFERROR(B1280/AVERAGE(B1241:B1280)-1,"")</f>
        <v/>
      </c>
      <c r="H1280">
        <f>IF(B1280="","",IFERROR(AVERAGE(B1241:B1280)/AVERAGE(B1228:B1267)-1,""))</f>
        <v/>
      </c>
      <c r="I1280">
        <f>IFERROR(VLOOKUP(A1280,'Sahm Rule'!$A:$B,2,TRUE),"")</f>
        <v/>
      </c>
      <c r="J1280" s="159">
        <f>IFERROR((B1280/B1267)^4-1-D1280/100,"")</f>
        <v/>
      </c>
    </row>
    <row r="1281">
      <c r="A1281" s="10" t="n">
        <v>44386</v>
      </c>
      <c r="B1281" s="13">
        <f>IF(VLOOKUP(A1281,SP500相关数据!$B$11:$C$24727,2,TRUE)&lt;&gt;"",VLOOKUP(A1281,SP500相关数据!$B$11:$C$24727,2,TRUE),IF(VLOOKUP(A1281-1,SP500相关数据!$B$11:$C$24727,2,TRUE)&lt;&gt;"",VLOOKUP(A1281-1,SP500相关数据!$B$11:$C$24727,2,TRUE),VLOOKUP(A1281-2,SP500相关数据!$B$11:$C$24727,2,TRUE)))</f>
        <v/>
      </c>
      <c r="C1281" s="13">
        <f>IFERROR(IF(VLOOKUP(A1281,SP500相关数据!$B$11:$E$24727,4,TRUE)&lt;&gt;"",VLOOKUP(A1281,SP500相关数据!$B$11:$E$24727,4,TRUE),IF(VLOOKUP(A1281-1,SP500相关数据!$B$11:$E$24727,4,TRUE)&lt;&gt;"",VLOOKUP(A1281-1,SP500相关数据!$B$11:$E$24727,4,TRUE),VLOOKUP(A1281-2,SP500相关数据!$B$11:$E$24727,4,TRUE))),"")</f>
        <v/>
      </c>
      <c r="D1281" s="13">
        <f>IF(VLOOKUP(A1281,高收益利差!$A:$B,2,TRUE)&lt;&gt;"",VLOOKUP(A1281,高收益利差!$A:$B,2,TRUE),IF(VLOOKUP(A1281-1,高收益利差!$A:$B,2,TRUE)&lt;&gt;"",VLOOKUP(A1281-1,高收益利差!$A:$B,2,TRUE),VLOOKUP(A1281-2,高收益利差!$A:$B,2,TRUE)))</f>
        <v/>
      </c>
      <c r="E1281" s="13">
        <f>IFERROR(VLOOKUP(A1281,'10Y2Y'!$A:$B,2,TRUE),"")</f>
        <v/>
      </c>
      <c r="F1281">
        <f>IFERROR(D1281-D1268,"")</f>
        <v/>
      </c>
      <c r="G1281">
        <f>IFERROR(B1281/AVERAGE(B1242:B1281)-1,"")</f>
        <v/>
      </c>
      <c r="H1281">
        <f>IF(B1281="","",IFERROR(AVERAGE(B1242:B1281)/AVERAGE(B1229:B1268)-1,""))</f>
        <v/>
      </c>
      <c r="I1281">
        <f>IFERROR(VLOOKUP(A1281,'Sahm Rule'!$A:$B,2,TRUE),"")</f>
        <v/>
      </c>
      <c r="J1281" s="159">
        <f>IFERROR((B1281/B1268)^4-1-D1281/100,"")</f>
        <v/>
      </c>
    </row>
    <row r="1282">
      <c r="A1282" s="10" t="n">
        <v>44393</v>
      </c>
      <c r="B1282" s="13">
        <f>IF(VLOOKUP(A1282,SP500相关数据!$B$11:$C$24727,2,TRUE)&lt;&gt;"",VLOOKUP(A1282,SP500相关数据!$B$11:$C$24727,2,TRUE),IF(VLOOKUP(A1282-1,SP500相关数据!$B$11:$C$24727,2,TRUE)&lt;&gt;"",VLOOKUP(A1282-1,SP500相关数据!$B$11:$C$24727,2,TRUE),VLOOKUP(A1282-2,SP500相关数据!$B$11:$C$24727,2,TRUE)))</f>
        <v/>
      </c>
      <c r="C1282" s="13">
        <f>IFERROR(IF(VLOOKUP(A1282,SP500相关数据!$B$11:$E$24727,4,TRUE)&lt;&gt;"",VLOOKUP(A1282,SP500相关数据!$B$11:$E$24727,4,TRUE),IF(VLOOKUP(A1282-1,SP500相关数据!$B$11:$E$24727,4,TRUE)&lt;&gt;"",VLOOKUP(A1282-1,SP500相关数据!$B$11:$E$24727,4,TRUE),VLOOKUP(A1282-2,SP500相关数据!$B$11:$E$24727,4,TRUE))),"")</f>
        <v/>
      </c>
      <c r="D1282" s="13">
        <f>IF(VLOOKUP(A1282,高收益利差!$A:$B,2,TRUE)&lt;&gt;"",VLOOKUP(A1282,高收益利差!$A:$B,2,TRUE),IF(VLOOKUP(A1282-1,高收益利差!$A:$B,2,TRUE)&lt;&gt;"",VLOOKUP(A1282-1,高收益利差!$A:$B,2,TRUE),VLOOKUP(A1282-2,高收益利差!$A:$B,2,TRUE)))</f>
        <v/>
      </c>
      <c r="E1282" s="13">
        <f>IFERROR(VLOOKUP(A1282,'10Y2Y'!$A:$B,2,TRUE),"")</f>
        <v/>
      </c>
      <c r="F1282">
        <f>IFERROR(D1282-D1269,"")</f>
        <v/>
      </c>
      <c r="G1282">
        <f>IFERROR(B1282/AVERAGE(B1243:B1282)-1,"")</f>
        <v/>
      </c>
      <c r="H1282">
        <f>IF(B1282="","",IFERROR(AVERAGE(B1243:B1282)/AVERAGE(B1230:B1269)-1,""))</f>
        <v/>
      </c>
      <c r="I1282">
        <f>IFERROR(VLOOKUP(A1282,'Sahm Rule'!$A:$B,2,TRUE),"")</f>
        <v/>
      </c>
      <c r="J1282" s="159">
        <f>IFERROR((B1282/B1269)^4-1-D1282/100,"")</f>
        <v/>
      </c>
    </row>
    <row r="1283">
      <c r="A1283" s="10" t="n">
        <v>44400</v>
      </c>
      <c r="B1283" s="13">
        <f>IF(VLOOKUP(A1283,SP500相关数据!$B$11:$C$24727,2,TRUE)&lt;&gt;"",VLOOKUP(A1283,SP500相关数据!$B$11:$C$24727,2,TRUE),IF(VLOOKUP(A1283-1,SP500相关数据!$B$11:$C$24727,2,TRUE)&lt;&gt;"",VLOOKUP(A1283-1,SP500相关数据!$B$11:$C$24727,2,TRUE),VLOOKUP(A1283-2,SP500相关数据!$B$11:$C$24727,2,TRUE)))</f>
        <v/>
      </c>
      <c r="C1283" s="13">
        <f>IFERROR(IF(VLOOKUP(A1283,SP500相关数据!$B$11:$E$24727,4,TRUE)&lt;&gt;"",VLOOKUP(A1283,SP500相关数据!$B$11:$E$24727,4,TRUE),IF(VLOOKUP(A1283-1,SP500相关数据!$B$11:$E$24727,4,TRUE)&lt;&gt;"",VLOOKUP(A1283-1,SP500相关数据!$B$11:$E$24727,4,TRUE),VLOOKUP(A1283-2,SP500相关数据!$B$11:$E$24727,4,TRUE))),"")</f>
        <v/>
      </c>
      <c r="D1283" s="13">
        <f>IF(VLOOKUP(A1283,高收益利差!$A:$B,2,TRUE)&lt;&gt;"",VLOOKUP(A1283,高收益利差!$A:$B,2,TRUE),IF(VLOOKUP(A1283-1,高收益利差!$A:$B,2,TRUE)&lt;&gt;"",VLOOKUP(A1283-1,高收益利差!$A:$B,2,TRUE),VLOOKUP(A1283-2,高收益利差!$A:$B,2,TRUE)))</f>
        <v/>
      </c>
      <c r="E1283" s="13">
        <f>IFERROR(VLOOKUP(A1283,'10Y2Y'!$A:$B,2,TRUE),"")</f>
        <v/>
      </c>
      <c r="F1283">
        <f>IFERROR(D1283-D1270,"")</f>
        <v/>
      </c>
      <c r="G1283">
        <f>IFERROR(B1283/AVERAGE(B1244:B1283)-1,"")</f>
        <v/>
      </c>
      <c r="H1283">
        <f>IF(B1283="","",IFERROR(AVERAGE(B1244:B1283)/AVERAGE(B1231:B1270)-1,""))</f>
        <v/>
      </c>
      <c r="I1283">
        <f>IFERROR(VLOOKUP(A1283,'Sahm Rule'!$A:$B,2,TRUE),"")</f>
        <v/>
      </c>
      <c r="J1283" s="159">
        <f>IFERROR((B1283/B1270)^4-1-D1283/100,"")</f>
        <v/>
      </c>
    </row>
    <row r="1284">
      <c r="A1284" s="10" t="n">
        <v>44407</v>
      </c>
      <c r="B1284" s="13">
        <f>IF(VLOOKUP(A1284,SP500相关数据!$B$11:$C$24727,2,TRUE)&lt;&gt;"",VLOOKUP(A1284,SP500相关数据!$B$11:$C$24727,2,TRUE),IF(VLOOKUP(A1284-1,SP500相关数据!$B$11:$C$24727,2,TRUE)&lt;&gt;"",VLOOKUP(A1284-1,SP500相关数据!$B$11:$C$24727,2,TRUE),VLOOKUP(A1284-2,SP500相关数据!$B$11:$C$24727,2,TRUE)))</f>
        <v/>
      </c>
      <c r="C1284" s="13">
        <f>IFERROR(IF(VLOOKUP(A1284,SP500相关数据!$B$11:$E$24727,4,TRUE)&lt;&gt;"",VLOOKUP(A1284,SP500相关数据!$B$11:$E$24727,4,TRUE),IF(VLOOKUP(A1284-1,SP500相关数据!$B$11:$E$24727,4,TRUE)&lt;&gt;"",VLOOKUP(A1284-1,SP500相关数据!$B$11:$E$24727,4,TRUE),VLOOKUP(A1284-2,SP500相关数据!$B$11:$E$24727,4,TRUE))),"")</f>
        <v/>
      </c>
      <c r="D1284" s="13">
        <f>IF(VLOOKUP(A1284,高收益利差!$A:$B,2,TRUE)&lt;&gt;"",VLOOKUP(A1284,高收益利差!$A:$B,2,TRUE),IF(VLOOKUP(A1284-1,高收益利差!$A:$B,2,TRUE)&lt;&gt;"",VLOOKUP(A1284-1,高收益利差!$A:$B,2,TRUE),VLOOKUP(A1284-2,高收益利差!$A:$B,2,TRUE)))</f>
        <v/>
      </c>
      <c r="E1284" s="13">
        <f>IFERROR(VLOOKUP(A1284,'10Y2Y'!$A:$B,2,TRUE),"")</f>
        <v/>
      </c>
      <c r="F1284">
        <f>IFERROR(D1284-D1271,"")</f>
        <v/>
      </c>
      <c r="G1284">
        <f>IFERROR(B1284/AVERAGE(B1245:B1284)-1,"")</f>
        <v/>
      </c>
      <c r="H1284">
        <f>IF(B1284="","",IFERROR(AVERAGE(B1245:B1284)/AVERAGE(B1232:B1271)-1,""))</f>
        <v/>
      </c>
      <c r="I1284">
        <f>IFERROR(VLOOKUP(A1284,'Sahm Rule'!$A:$B,2,TRUE),"")</f>
        <v/>
      </c>
      <c r="J1284" s="159">
        <f>IFERROR((B1284/B1271)^4-1-D1284/100,"")</f>
        <v/>
      </c>
    </row>
    <row r="1285">
      <c r="A1285" s="10" t="n">
        <v>44414</v>
      </c>
      <c r="B1285" s="13">
        <f>IF(VLOOKUP(A1285,SP500相关数据!$B$11:$C$24727,2,TRUE)&lt;&gt;"",VLOOKUP(A1285,SP500相关数据!$B$11:$C$24727,2,TRUE),IF(VLOOKUP(A1285-1,SP500相关数据!$B$11:$C$24727,2,TRUE)&lt;&gt;"",VLOOKUP(A1285-1,SP500相关数据!$B$11:$C$24727,2,TRUE),VLOOKUP(A1285-2,SP500相关数据!$B$11:$C$24727,2,TRUE)))</f>
        <v/>
      </c>
      <c r="C1285" s="13">
        <f>IFERROR(IF(VLOOKUP(A1285,SP500相关数据!$B$11:$E$24727,4,TRUE)&lt;&gt;"",VLOOKUP(A1285,SP500相关数据!$B$11:$E$24727,4,TRUE),IF(VLOOKUP(A1285-1,SP500相关数据!$B$11:$E$24727,4,TRUE)&lt;&gt;"",VLOOKUP(A1285-1,SP500相关数据!$B$11:$E$24727,4,TRUE),VLOOKUP(A1285-2,SP500相关数据!$B$11:$E$24727,4,TRUE))),"")</f>
        <v/>
      </c>
      <c r="D1285" s="13">
        <f>IF(VLOOKUP(A1285,高收益利差!$A:$B,2,TRUE)&lt;&gt;"",VLOOKUP(A1285,高收益利差!$A:$B,2,TRUE),IF(VLOOKUP(A1285-1,高收益利差!$A:$B,2,TRUE)&lt;&gt;"",VLOOKUP(A1285-1,高收益利差!$A:$B,2,TRUE),VLOOKUP(A1285-2,高收益利差!$A:$B,2,TRUE)))</f>
        <v/>
      </c>
      <c r="E1285" s="13">
        <f>IFERROR(VLOOKUP(A1285,'10Y2Y'!$A:$B,2,TRUE),"")</f>
        <v/>
      </c>
      <c r="F1285">
        <f>IFERROR(D1285-D1272,"")</f>
        <v/>
      </c>
      <c r="G1285">
        <f>IFERROR(B1285/AVERAGE(B1246:B1285)-1,"")</f>
        <v/>
      </c>
      <c r="H1285">
        <f>IF(B1285="","",IFERROR(AVERAGE(B1246:B1285)/AVERAGE(B1233:B1272)-1,""))</f>
        <v/>
      </c>
      <c r="I1285">
        <f>IFERROR(VLOOKUP(A1285,'Sahm Rule'!$A:$B,2,TRUE),"")</f>
        <v/>
      </c>
      <c r="J1285" s="159">
        <f>IFERROR((B1285/B1272)^4-1-D1285/100,"")</f>
        <v/>
      </c>
    </row>
    <row r="1286">
      <c r="A1286" s="10" t="n">
        <v>44421</v>
      </c>
      <c r="B1286" s="13">
        <f>IF(VLOOKUP(A1286,SP500相关数据!$B$11:$C$24727,2,TRUE)&lt;&gt;"",VLOOKUP(A1286,SP500相关数据!$B$11:$C$24727,2,TRUE),IF(VLOOKUP(A1286-1,SP500相关数据!$B$11:$C$24727,2,TRUE)&lt;&gt;"",VLOOKUP(A1286-1,SP500相关数据!$B$11:$C$24727,2,TRUE),VLOOKUP(A1286-2,SP500相关数据!$B$11:$C$24727,2,TRUE)))</f>
        <v/>
      </c>
      <c r="C1286" s="13">
        <f>IFERROR(IF(VLOOKUP(A1286,SP500相关数据!$B$11:$E$24727,4,TRUE)&lt;&gt;"",VLOOKUP(A1286,SP500相关数据!$B$11:$E$24727,4,TRUE),IF(VLOOKUP(A1286-1,SP500相关数据!$B$11:$E$24727,4,TRUE)&lt;&gt;"",VLOOKUP(A1286-1,SP500相关数据!$B$11:$E$24727,4,TRUE),VLOOKUP(A1286-2,SP500相关数据!$B$11:$E$24727,4,TRUE))),"")</f>
        <v/>
      </c>
      <c r="D1286" s="13">
        <f>IF(VLOOKUP(A1286,高收益利差!$A:$B,2,TRUE)&lt;&gt;"",VLOOKUP(A1286,高收益利差!$A:$B,2,TRUE),IF(VLOOKUP(A1286-1,高收益利差!$A:$B,2,TRUE)&lt;&gt;"",VLOOKUP(A1286-1,高收益利差!$A:$B,2,TRUE),VLOOKUP(A1286-2,高收益利差!$A:$B,2,TRUE)))</f>
        <v/>
      </c>
      <c r="E1286" s="13">
        <f>IFERROR(VLOOKUP(A1286,'10Y2Y'!$A:$B,2,TRUE),"")</f>
        <v/>
      </c>
      <c r="F1286">
        <f>IFERROR(D1286-D1273,"")</f>
        <v/>
      </c>
      <c r="G1286">
        <f>IFERROR(B1286/AVERAGE(B1247:B1286)-1,"")</f>
        <v/>
      </c>
      <c r="H1286">
        <f>IF(B1286="","",IFERROR(AVERAGE(B1247:B1286)/AVERAGE(B1234:B1273)-1,""))</f>
        <v/>
      </c>
      <c r="I1286">
        <f>IFERROR(VLOOKUP(A1286,'Sahm Rule'!$A:$B,2,TRUE),"")</f>
        <v/>
      </c>
      <c r="J1286" s="159">
        <f>IFERROR((B1286/B1273)^4-1-D1286/100,"")</f>
        <v/>
      </c>
    </row>
    <row r="1287">
      <c r="A1287" s="10" t="n">
        <v>44428</v>
      </c>
      <c r="B1287" s="13">
        <f>IF(VLOOKUP(A1287,SP500相关数据!$B$11:$C$24727,2,TRUE)&lt;&gt;"",VLOOKUP(A1287,SP500相关数据!$B$11:$C$24727,2,TRUE),IF(VLOOKUP(A1287-1,SP500相关数据!$B$11:$C$24727,2,TRUE)&lt;&gt;"",VLOOKUP(A1287-1,SP500相关数据!$B$11:$C$24727,2,TRUE),VLOOKUP(A1287-2,SP500相关数据!$B$11:$C$24727,2,TRUE)))</f>
        <v/>
      </c>
      <c r="C1287" s="13">
        <f>IFERROR(IF(VLOOKUP(A1287,SP500相关数据!$B$11:$E$24727,4,TRUE)&lt;&gt;"",VLOOKUP(A1287,SP500相关数据!$B$11:$E$24727,4,TRUE),IF(VLOOKUP(A1287-1,SP500相关数据!$B$11:$E$24727,4,TRUE)&lt;&gt;"",VLOOKUP(A1287-1,SP500相关数据!$B$11:$E$24727,4,TRUE),VLOOKUP(A1287-2,SP500相关数据!$B$11:$E$24727,4,TRUE))),"")</f>
        <v/>
      </c>
      <c r="D1287" s="13">
        <f>IF(VLOOKUP(A1287,高收益利差!$A:$B,2,TRUE)&lt;&gt;"",VLOOKUP(A1287,高收益利差!$A:$B,2,TRUE),IF(VLOOKUP(A1287-1,高收益利差!$A:$B,2,TRUE)&lt;&gt;"",VLOOKUP(A1287-1,高收益利差!$A:$B,2,TRUE),VLOOKUP(A1287-2,高收益利差!$A:$B,2,TRUE)))</f>
        <v/>
      </c>
      <c r="E1287" s="13">
        <f>IFERROR(VLOOKUP(A1287,'10Y2Y'!$A:$B,2,TRUE),"")</f>
        <v/>
      </c>
      <c r="F1287">
        <f>IFERROR(D1287-D1274,"")</f>
        <v/>
      </c>
      <c r="G1287">
        <f>IFERROR(B1287/AVERAGE(B1248:B1287)-1,"")</f>
        <v/>
      </c>
      <c r="H1287">
        <f>IF(B1287="","",IFERROR(AVERAGE(B1248:B1287)/AVERAGE(B1235:B1274)-1,""))</f>
        <v/>
      </c>
      <c r="I1287">
        <f>IFERROR(VLOOKUP(A1287,'Sahm Rule'!$A:$B,2,TRUE),"")</f>
        <v/>
      </c>
      <c r="J1287" s="159">
        <f>IFERROR((B1287/B1274)^4-1-D1287/100,"")</f>
        <v/>
      </c>
    </row>
    <row r="1288">
      <c r="A1288" s="10" t="n">
        <v>44435</v>
      </c>
      <c r="B1288" s="13">
        <f>IF(VLOOKUP(A1288,SP500相关数据!$B$11:$C$24727,2,TRUE)&lt;&gt;"",VLOOKUP(A1288,SP500相关数据!$B$11:$C$24727,2,TRUE),IF(VLOOKUP(A1288-1,SP500相关数据!$B$11:$C$24727,2,TRUE)&lt;&gt;"",VLOOKUP(A1288-1,SP500相关数据!$B$11:$C$24727,2,TRUE),VLOOKUP(A1288-2,SP500相关数据!$B$11:$C$24727,2,TRUE)))</f>
        <v/>
      </c>
      <c r="C1288" s="13">
        <f>IFERROR(IF(VLOOKUP(A1288,SP500相关数据!$B$11:$E$24727,4,TRUE)&lt;&gt;"",VLOOKUP(A1288,SP500相关数据!$B$11:$E$24727,4,TRUE),IF(VLOOKUP(A1288-1,SP500相关数据!$B$11:$E$24727,4,TRUE)&lt;&gt;"",VLOOKUP(A1288-1,SP500相关数据!$B$11:$E$24727,4,TRUE),VLOOKUP(A1288-2,SP500相关数据!$B$11:$E$24727,4,TRUE))),"")</f>
        <v/>
      </c>
      <c r="D1288" s="13">
        <f>IF(VLOOKUP(A1288,高收益利差!$A:$B,2,TRUE)&lt;&gt;"",VLOOKUP(A1288,高收益利差!$A:$B,2,TRUE),IF(VLOOKUP(A1288-1,高收益利差!$A:$B,2,TRUE)&lt;&gt;"",VLOOKUP(A1288-1,高收益利差!$A:$B,2,TRUE),VLOOKUP(A1288-2,高收益利差!$A:$B,2,TRUE)))</f>
        <v/>
      </c>
      <c r="E1288" s="13">
        <f>IFERROR(VLOOKUP(A1288,'10Y2Y'!$A:$B,2,TRUE),"")</f>
        <v/>
      </c>
      <c r="F1288">
        <f>IFERROR(D1288-D1275,"")</f>
        <v/>
      </c>
      <c r="G1288">
        <f>IFERROR(B1288/AVERAGE(B1249:B1288)-1,"")</f>
        <v/>
      </c>
      <c r="H1288">
        <f>IF(B1288="","",IFERROR(AVERAGE(B1249:B1288)/AVERAGE(B1236:B1275)-1,""))</f>
        <v/>
      </c>
      <c r="I1288">
        <f>IFERROR(VLOOKUP(A1288,'Sahm Rule'!$A:$B,2,TRUE),"")</f>
        <v/>
      </c>
      <c r="J1288" s="159">
        <f>IFERROR((B1288/B1275)^4-1-D1288/100,"")</f>
        <v/>
      </c>
    </row>
    <row r="1289">
      <c r="A1289" s="10" t="n">
        <v>44442</v>
      </c>
      <c r="B1289" s="13">
        <f>IF(VLOOKUP(A1289,SP500相关数据!$B$11:$C$24727,2,TRUE)&lt;&gt;"",VLOOKUP(A1289,SP500相关数据!$B$11:$C$24727,2,TRUE),IF(VLOOKUP(A1289-1,SP500相关数据!$B$11:$C$24727,2,TRUE)&lt;&gt;"",VLOOKUP(A1289-1,SP500相关数据!$B$11:$C$24727,2,TRUE),VLOOKUP(A1289-2,SP500相关数据!$B$11:$C$24727,2,TRUE)))</f>
        <v/>
      </c>
      <c r="C1289" s="13">
        <f>IFERROR(IF(VLOOKUP(A1289,SP500相关数据!$B$11:$E$24727,4,TRUE)&lt;&gt;"",VLOOKUP(A1289,SP500相关数据!$B$11:$E$24727,4,TRUE),IF(VLOOKUP(A1289-1,SP500相关数据!$B$11:$E$24727,4,TRUE)&lt;&gt;"",VLOOKUP(A1289-1,SP500相关数据!$B$11:$E$24727,4,TRUE),VLOOKUP(A1289-2,SP500相关数据!$B$11:$E$24727,4,TRUE))),"")</f>
        <v/>
      </c>
      <c r="D1289" s="13">
        <f>IF(VLOOKUP(A1289,高收益利差!$A:$B,2,TRUE)&lt;&gt;"",VLOOKUP(A1289,高收益利差!$A:$B,2,TRUE),IF(VLOOKUP(A1289-1,高收益利差!$A:$B,2,TRUE)&lt;&gt;"",VLOOKUP(A1289-1,高收益利差!$A:$B,2,TRUE),VLOOKUP(A1289-2,高收益利差!$A:$B,2,TRUE)))</f>
        <v/>
      </c>
      <c r="E1289" s="13">
        <f>IFERROR(VLOOKUP(A1289,'10Y2Y'!$A:$B,2,TRUE),"")</f>
        <v/>
      </c>
      <c r="F1289">
        <f>IFERROR(D1289-D1276,"")</f>
        <v/>
      </c>
      <c r="G1289">
        <f>IFERROR(B1289/AVERAGE(B1250:B1289)-1,"")</f>
        <v/>
      </c>
      <c r="H1289">
        <f>IF(B1289="","",IFERROR(AVERAGE(B1250:B1289)/AVERAGE(B1237:B1276)-1,""))</f>
        <v/>
      </c>
      <c r="I1289">
        <f>IFERROR(VLOOKUP(A1289,'Sahm Rule'!$A:$B,2,TRUE),"")</f>
        <v/>
      </c>
      <c r="J1289" s="159">
        <f>IFERROR((B1289/B1276)^4-1-D1289/100,"")</f>
        <v/>
      </c>
    </row>
    <row r="1290">
      <c r="A1290" s="10" t="n">
        <v>44449</v>
      </c>
      <c r="B1290" s="13">
        <f>IF(VLOOKUP(A1290,SP500相关数据!$B$11:$C$24727,2,TRUE)&lt;&gt;"",VLOOKUP(A1290,SP500相关数据!$B$11:$C$24727,2,TRUE),IF(VLOOKUP(A1290-1,SP500相关数据!$B$11:$C$24727,2,TRUE)&lt;&gt;"",VLOOKUP(A1290-1,SP500相关数据!$B$11:$C$24727,2,TRUE),VLOOKUP(A1290-2,SP500相关数据!$B$11:$C$24727,2,TRUE)))</f>
        <v/>
      </c>
      <c r="C1290" s="13">
        <f>IFERROR(IF(VLOOKUP(A1290,SP500相关数据!$B$11:$E$24727,4,TRUE)&lt;&gt;"",VLOOKUP(A1290,SP500相关数据!$B$11:$E$24727,4,TRUE),IF(VLOOKUP(A1290-1,SP500相关数据!$B$11:$E$24727,4,TRUE)&lt;&gt;"",VLOOKUP(A1290-1,SP500相关数据!$B$11:$E$24727,4,TRUE),VLOOKUP(A1290-2,SP500相关数据!$B$11:$E$24727,4,TRUE))),"")</f>
        <v/>
      </c>
      <c r="D1290" s="13">
        <f>IF(VLOOKUP(A1290,高收益利差!$A:$B,2,TRUE)&lt;&gt;"",VLOOKUP(A1290,高收益利差!$A:$B,2,TRUE),IF(VLOOKUP(A1290-1,高收益利差!$A:$B,2,TRUE)&lt;&gt;"",VLOOKUP(A1290-1,高收益利差!$A:$B,2,TRUE),VLOOKUP(A1290-2,高收益利差!$A:$B,2,TRUE)))</f>
        <v/>
      </c>
      <c r="E1290" s="13">
        <f>IFERROR(VLOOKUP(A1290,'10Y2Y'!$A:$B,2,TRUE),"")</f>
        <v/>
      </c>
      <c r="F1290">
        <f>IFERROR(D1290-D1277,"")</f>
        <v/>
      </c>
      <c r="G1290">
        <f>IFERROR(B1290/AVERAGE(B1251:B1290)-1,"")</f>
        <v/>
      </c>
      <c r="H1290">
        <f>IF(B1290="","",IFERROR(AVERAGE(B1251:B1290)/AVERAGE(B1238:B1277)-1,""))</f>
        <v/>
      </c>
      <c r="I1290">
        <f>IFERROR(VLOOKUP(A1290,'Sahm Rule'!$A:$B,2,TRUE),"")</f>
        <v/>
      </c>
      <c r="J1290" s="159">
        <f>IFERROR((B1290/B1277)^4-1-D1290/100,"")</f>
        <v/>
      </c>
    </row>
    <row r="1291">
      <c r="A1291" s="10" t="n">
        <v>44456</v>
      </c>
      <c r="B1291" s="13">
        <f>IF(VLOOKUP(A1291,SP500相关数据!$B$11:$C$24727,2,TRUE)&lt;&gt;"",VLOOKUP(A1291,SP500相关数据!$B$11:$C$24727,2,TRUE),IF(VLOOKUP(A1291-1,SP500相关数据!$B$11:$C$24727,2,TRUE)&lt;&gt;"",VLOOKUP(A1291-1,SP500相关数据!$B$11:$C$24727,2,TRUE),VLOOKUP(A1291-2,SP500相关数据!$B$11:$C$24727,2,TRUE)))</f>
        <v/>
      </c>
      <c r="C1291" s="13">
        <f>IFERROR(IF(VLOOKUP(A1291,SP500相关数据!$B$11:$E$24727,4,TRUE)&lt;&gt;"",VLOOKUP(A1291,SP500相关数据!$B$11:$E$24727,4,TRUE),IF(VLOOKUP(A1291-1,SP500相关数据!$B$11:$E$24727,4,TRUE)&lt;&gt;"",VLOOKUP(A1291-1,SP500相关数据!$B$11:$E$24727,4,TRUE),VLOOKUP(A1291-2,SP500相关数据!$B$11:$E$24727,4,TRUE))),"")</f>
        <v/>
      </c>
      <c r="D1291" s="13">
        <f>IF(VLOOKUP(A1291,高收益利差!$A:$B,2,TRUE)&lt;&gt;"",VLOOKUP(A1291,高收益利差!$A:$B,2,TRUE),IF(VLOOKUP(A1291-1,高收益利差!$A:$B,2,TRUE)&lt;&gt;"",VLOOKUP(A1291-1,高收益利差!$A:$B,2,TRUE),VLOOKUP(A1291-2,高收益利差!$A:$B,2,TRUE)))</f>
        <v/>
      </c>
      <c r="E1291" s="13">
        <f>IFERROR(VLOOKUP(A1291,'10Y2Y'!$A:$B,2,TRUE),"")</f>
        <v/>
      </c>
      <c r="F1291">
        <f>IFERROR(D1291-D1278,"")</f>
        <v/>
      </c>
      <c r="G1291">
        <f>IFERROR(B1291/AVERAGE(B1252:B1291)-1,"")</f>
        <v/>
      </c>
      <c r="H1291">
        <f>IF(B1291="","",IFERROR(AVERAGE(B1252:B1291)/AVERAGE(B1239:B1278)-1,""))</f>
        <v/>
      </c>
      <c r="I1291">
        <f>IFERROR(VLOOKUP(A1291,'Sahm Rule'!$A:$B,2,TRUE),"")</f>
        <v/>
      </c>
      <c r="J1291" s="159">
        <f>IFERROR((B1291/B1278)^4-1-D1291/100,"")</f>
        <v/>
      </c>
    </row>
    <row r="1292">
      <c r="A1292" s="10" t="n">
        <v>44463</v>
      </c>
      <c r="B1292" s="13">
        <f>IF(VLOOKUP(A1292,SP500相关数据!$B$11:$C$24727,2,TRUE)&lt;&gt;"",VLOOKUP(A1292,SP500相关数据!$B$11:$C$24727,2,TRUE),IF(VLOOKUP(A1292-1,SP500相关数据!$B$11:$C$24727,2,TRUE)&lt;&gt;"",VLOOKUP(A1292-1,SP500相关数据!$B$11:$C$24727,2,TRUE),VLOOKUP(A1292-2,SP500相关数据!$B$11:$C$24727,2,TRUE)))</f>
        <v/>
      </c>
      <c r="C1292" s="13">
        <f>IFERROR(IF(VLOOKUP(A1292,SP500相关数据!$B$11:$E$24727,4,TRUE)&lt;&gt;"",VLOOKUP(A1292,SP500相关数据!$B$11:$E$24727,4,TRUE),IF(VLOOKUP(A1292-1,SP500相关数据!$B$11:$E$24727,4,TRUE)&lt;&gt;"",VLOOKUP(A1292-1,SP500相关数据!$B$11:$E$24727,4,TRUE),VLOOKUP(A1292-2,SP500相关数据!$B$11:$E$24727,4,TRUE))),"")</f>
        <v/>
      </c>
      <c r="D1292" s="13">
        <f>IF(VLOOKUP(A1292,高收益利差!$A:$B,2,TRUE)&lt;&gt;"",VLOOKUP(A1292,高收益利差!$A:$B,2,TRUE),IF(VLOOKUP(A1292-1,高收益利差!$A:$B,2,TRUE)&lt;&gt;"",VLOOKUP(A1292-1,高收益利差!$A:$B,2,TRUE),VLOOKUP(A1292-2,高收益利差!$A:$B,2,TRUE)))</f>
        <v/>
      </c>
      <c r="E1292" s="13">
        <f>IFERROR(VLOOKUP(A1292,'10Y2Y'!$A:$B,2,TRUE),"")</f>
        <v/>
      </c>
      <c r="F1292">
        <f>IFERROR(D1292-D1279,"")</f>
        <v/>
      </c>
      <c r="G1292">
        <f>IFERROR(B1292/AVERAGE(B1253:B1292)-1,"")</f>
        <v/>
      </c>
      <c r="H1292">
        <f>IF(B1292="","",IFERROR(AVERAGE(B1253:B1292)/AVERAGE(B1240:B1279)-1,""))</f>
        <v/>
      </c>
      <c r="I1292">
        <f>IFERROR(VLOOKUP(A1292,'Sahm Rule'!$A:$B,2,TRUE),"")</f>
        <v/>
      </c>
      <c r="J1292" s="159">
        <f>IFERROR((B1292/B1279)^4-1-D1292/100,"")</f>
        <v/>
      </c>
    </row>
    <row r="1293">
      <c r="A1293" s="10" t="n">
        <v>44470</v>
      </c>
      <c r="B1293" s="13">
        <f>IF(VLOOKUP(A1293,SP500相关数据!$B$11:$C$24727,2,TRUE)&lt;&gt;"",VLOOKUP(A1293,SP500相关数据!$B$11:$C$24727,2,TRUE),IF(VLOOKUP(A1293-1,SP500相关数据!$B$11:$C$24727,2,TRUE)&lt;&gt;"",VLOOKUP(A1293-1,SP500相关数据!$B$11:$C$24727,2,TRUE),VLOOKUP(A1293-2,SP500相关数据!$B$11:$C$24727,2,TRUE)))</f>
        <v/>
      </c>
      <c r="C1293" s="13">
        <f>IFERROR(IF(VLOOKUP(A1293,SP500相关数据!$B$11:$E$24727,4,TRUE)&lt;&gt;"",VLOOKUP(A1293,SP500相关数据!$B$11:$E$24727,4,TRUE),IF(VLOOKUP(A1293-1,SP500相关数据!$B$11:$E$24727,4,TRUE)&lt;&gt;"",VLOOKUP(A1293-1,SP500相关数据!$B$11:$E$24727,4,TRUE),VLOOKUP(A1293-2,SP500相关数据!$B$11:$E$24727,4,TRUE))),"")</f>
        <v/>
      </c>
      <c r="D1293" s="13">
        <f>IF(VLOOKUP(A1293,高收益利差!$A:$B,2,TRUE)&lt;&gt;"",VLOOKUP(A1293,高收益利差!$A:$B,2,TRUE),IF(VLOOKUP(A1293-1,高收益利差!$A:$B,2,TRUE)&lt;&gt;"",VLOOKUP(A1293-1,高收益利差!$A:$B,2,TRUE),VLOOKUP(A1293-2,高收益利差!$A:$B,2,TRUE)))</f>
        <v/>
      </c>
      <c r="E1293" s="13">
        <f>IFERROR(VLOOKUP(A1293,'10Y2Y'!$A:$B,2,TRUE),"")</f>
        <v/>
      </c>
      <c r="F1293">
        <f>IFERROR(D1293-D1280,"")</f>
        <v/>
      </c>
      <c r="G1293">
        <f>IFERROR(B1293/AVERAGE(B1254:B1293)-1,"")</f>
        <v/>
      </c>
      <c r="H1293">
        <f>IF(B1293="","",IFERROR(AVERAGE(B1254:B1293)/AVERAGE(B1241:B1280)-1,""))</f>
        <v/>
      </c>
      <c r="I1293">
        <f>IFERROR(VLOOKUP(A1293,'Sahm Rule'!$A:$B,2,TRUE),"")</f>
        <v/>
      </c>
      <c r="J1293" s="159">
        <f>IFERROR((B1293/B1280)^4-1-D1293/100,"")</f>
        <v/>
      </c>
    </row>
    <row r="1294">
      <c r="A1294" s="10" t="n">
        <v>44477</v>
      </c>
      <c r="B1294" s="13">
        <f>IF(VLOOKUP(A1294,SP500相关数据!$B$11:$C$24727,2,TRUE)&lt;&gt;"",VLOOKUP(A1294,SP500相关数据!$B$11:$C$24727,2,TRUE),IF(VLOOKUP(A1294-1,SP500相关数据!$B$11:$C$24727,2,TRUE)&lt;&gt;"",VLOOKUP(A1294-1,SP500相关数据!$B$11:$C$24727,2,TRUE),VLOOKUP(A1294-2,SP500相关数据!$B$11:$C$24727,2,TRUE)))</f>
        <v/>
      </c>
      <c r="C1294" s="13">
        <f>IFERROR(IF(VLOOKUP(A1294,SP500相关数据!$B$11:$E$24727,4,TRUE)&lt;&gt;"",VLOOKUP(A1294,SP500相关数据!$B$11:$E$24727,4,TRUE),IF(VLOOKUP(A1294-1,SP500相关数据!$B$11:$E$24727,4,TRUE)&lt;&gt;"",VLOOKUP(A1294-1,SP500相关数据!$B$11:$E$24727,4,TRUE),VLOOKUP(A1294-2,SP500相关数据!$B$11:$E$24727,4,TRUE))),"")</f>
        <v/>
      </c>
      <c r="D1294" s="13">
        <f>IF(VLOOKUP(A1294,高收益利差!$A:$B,2,TRUE)&lt;&gt;"",VLOOKUP(A1294,高收益利差!$A:$B,2,TRUE),IF(VLOOKUP(A1294-1,高收益利差!$A:$B,2,TRUE)&lt;&gt;"",VLOOKUP(A1294-1,高收益利差!$A:$B,2,TRUE),VLOOKUP(A1294-2,高收益利差!$A:$B,2,TRUE)))</f>
        <v/>
      </c>
      <c r="E1294" s="13">
        <f>IFERROR(VLOOKUP(A1294,'10Y2Y'!$A:$B,2,TRUE),"")</f>
        <v/>
      </c>
      <c r="F1294">
        <f>IFERROR(D1294-D1281,"")</f>
        <v/>
      </c>
      <c r="G1294">
        <f>IFERROR(B1294/AVERAGE(B1255:B1294)-1,"")</f>
        <v/>
      </c>
      <c r="H1294">
        <f>IF(B1294="","",IFERROR(AVERAGE(B1255:B1294)/AVERAGE(B1242:B1281)-1,""))</f>
        <v/>
      </c>
      <c r="I1294">
        <f>IFERROR(VLOOKUP(A1294,'Sahm Rule'!$A:$B,2,TRUE),"")</f>
        <v/>
      </c>
      <c r="J1294" s="159">
        <f>IFERROR((B1294/B1281)^4-1-D1294/100,"")</f>
        <v/>
      </c>
    </row>
    <row r="1295">
      <c r="A1295" s="10" t="n">
        <v>44484</v>
      </c>
      <c r="B1295" s="13">
        <f>IF(VLOOKUP(A1295,SP500相关数据!$B$11:$C$24727,2,TRUE)&lt;&gt;"",VLOOKUP(A1295,SP500相关数据!$B$11:$C$24727,2,TRUE),IF(VLOOKUP(A1295-1,SP500相关数据!$B$11:$C$24727,2,TRUE)&lt;&gt;"",VLOOKUP(A1295-1,SP500相关数据!$B$11:$C$24727,2,TRUE),VLOOKUP(A1295-2,SP500相关数据!$B$11:$C$24727,2,TRUE)))</f>
        <v/>
      </c>
      <c r="C1295" s="13">
        <f>IFERROR(IF(VLOOKUP(A1295,SP500相关数据!$B$11:$E$24727,4,TRUE)&lt;&gt;"",VLOOKUP(A1295,SP500相关数据!$B$11:$E$24727,4,TRUE),IF(VLOOKUP(A1295-1,SP500相关数据!$B$11:$E$24727,4,TRUE)&lt;&gt;"",VLOOKUP(A1295-1,SP500相关数据!$B$11:$E$24727,4,TRUE),VLOOKUP(A1295-2,SP500相关数据!$B$11:$E$24727,4,TRUE))),"")</f>
        <v/>
      </c>
      <c r="D1295" s="13">
        <f>IF(VLOOKUP(A1295,高收益利差!$A:$B,2,TRUE)&lt;&gt;"",VLOOKUP(A1295,高收益利差!$A:$B,2,TRUE),IF(VLOOKUP(A1295-1,高收益利差!$A:$B,2,TRUE)&lt;&gt;"",VLOOKUP(A1295-1,高收益利差!$A:$B,2,TRUE),VLOOKUP(A1295-2,高收益利差!$A:$B,2,TRUE)))</f>
        <v/>
      </c>
      <c r="E1295" s="13">
        <f>IFERROR(VLOOKUP(A1295,'10Y2Y'!$A:$B,2,TRUE),"")</f>
        <v/>
      </c>
      <c r="F1295">
        <f>IFERROR(D1295-D1282,"")</f>
        <v/>
      </c>
      <c r="G1295">
        <f>IFERROR(B1295/AVERAGE(B1256:B1295)-1,"")</f>
        <v/>
      </c>
      <c r="H1295">
        <f>IF(B1295="","",IFERROR(AVERAGE(B1256:B1295)/AVERAGE(B1243:B1282)-1,""))</f>
        <v/>
      </c>
      <c r="I1295">
        <f>IFERROR(VLOOKUP(A1295,'Sahm Rule'!$A:$B,2,TRUE),"")</f>
        <v/>
      </c>
      <c r="J1295" s="159">
        <f>IFERROR((B1295/B1282)^4-1-D1295/100,"")</f>
        <v/>
      </c>
    </row>
    <row r="1296">
      <c r="A1296" s="10" t="n">
        <v>44491</v>
      </c>
      <c r="B1296" s="13">
        <f>IF(VLOOKUP(A1296,SP500相关数据!$B$11:$C$24727,2,TRUE)&lt;&gt;"",VLOOKUP(A1296,SP500相关数据!$B$11:$C$24727,2,TRUE),IF(VLOOKUP(A1296-1,SP500相关数据!$B$11:$C$24727,2,TRUE)&lt;&gt;"",VLOOKUP(A1296-1,SP500相关数据!$B$11:$C$24727,2,TRUE),VLOOKUP(A1296-2,SP500相关数据!$B$11:$C$24727,2,TRUE)))</f>
        <v/>
      </c>
      <c r="C1296" s="13">
        <f>IFERROR(IF(VLOOKUP(A1296,SP500相关数据!$B$11:$E$24727,4,TRUE)&lt;&gt;"",VLOOKUP(A1296,SP500相关数据!$B$11:$E$24727,4,TRUE),IF(VLOOKUP(A1296-1,SP500相关数据!$B$11:$E$24727,4,TRUE)&lt;&gt;"",VLOOKUP(A1296-1,SP500相关数据!$B$11:$E$24727,4,TRUE),VLOOKUP(A1296-2,SP500相关数据!$B$11:$E$24727,4,TRUE))),"")</f>
        <v/>
      </c>
      <c r="D1296" s="13">
        <f>IF(VLOOKUP(A1296,高收益利差!$A:$B,2,TRUE)&lt;&gt;"",VLOOKUP(A1296,高收益利差!$A:$B,2,TRUE),IF(VLOOKUP(A1296-1,高收益利差!$A:$B,2,TRUE)&lt;&gt;"",VLOOKUP(A1296-1,高收益利差!$A:$B,2,TRUE),VLOOKUP(A1296-2,高收益利差!$A:$B,2,TRUE)))</f>
        <v/>
      </c>
      <c r="E1296" s="13">
        <f>IFERROR(VLOOKUP(A1296,'10Y2Y'!$A:$B,2,TRUE),"")</f>
        <v/>
      </c>
      <c r="F1296">
        <f>IFERROR(D1296-D1283,"")</f>
        <v/>
      </c>
      <c r="G1296">
        <f>IFERROR(B1296/AVERAGE(B1257:B1296)-1,"")</f>
        <v/>
      </c>
      <c r="H1296">
        <f>IF(B1296="","",IFERROR(AVERAGE(B1257:B1296)/AVERAGE(B1244:B1283)-1,""))</f>
        <v/>
      </c>
      <c r="I1296">
        <f>IFERROR(VLOOKUP(A1296,'Sahm Rule'!$A:$B,2,TRUE),"")</f>
        <v/>
      </c>
      <c r="J1296" s="159">
        <f>IFERROR((B1296/B1283)^4-1-D1296/100,"")</f>
        <v/>
      </c>
    </row>
    <row r="1297">
      <c r="A1297" s="10" t="n">
        <v>44498</v>
      </c>
      <c r="B1297" s="13">
        <f>IF(VLOOKUP(A1297,SP500相关数据!$B$11:$C$24727,2,TRUE)&lt;&gt;"",VLOOKUP(A1297,SP500相关数据!$B$11:$C$24727,2,TRUE),IF(VLOOKUP(A1297-1,SP500相关数据!$B$11:$C$24727,2,TRUE)&lt;&gt;"",VLOOKUP(A1297-1,SP500相关数据!$B$11:$C$24727,2,TRUE),VLOOKUP(A1297-2,SP500相关数据!$B$11:$C$24727,2,TRUE)))</f>
        <v/>
      </c>
      <c r="C1297" s="13">
        <f>IFERROR(IF(VLOOKUP(A1297,SP500相关数据!$B$11:$E$24727,4,TRUE)&lt;&gt;"",VLOOKUP(A1297,SP500相关数据!$B$11:$E$24727,4,TRUE),IF(VLOOKUP(A1297-1,SP500相关数据!$B$11:$E$24727,4,TRUE)&lt;&gt;"",VLOOKUP(A1297-1,SP500相关数据!$B$11:$E$24727,4,TRUE),VLOOKUP(A1297-2,SP500相关数据!$B$11:$E$24727,4,TRUE))),"")</f>
        <v/>
      </c>
      <c r="D1297" s="13">
        <f>IF(VLOOKUP(A1297,高收益利差!$A:$B,2,TRUE)&lt;&gt;"",VLOOKUP(A1297,高收益利差!$A:$B,2,TRUE),IF(VLOOKUP(A1297-1,高收益利差!$A:$B,2,TRUE)&lt;&gt;"",VLOOKUP(A1297-1,高收益利差!$A:$B,2,TRUE),VLOOKUP(A1297-2,高收益利差!$A:$B,2,TRUE)))</f>
        <v/>
      </c>
      <c r="E1297" s="13">
        <f>IFERROR(VLOOKUP(A1297,'10Y2Y'!$A:$B,2,TRUE),"")</f>
        <v/>
      </c>
      <c r="F1297">
        <f>IFERROR(D1297-D1284,"")</f>
        <v/>
      </c>
      <c r="G1297">
        <f>IFERROR(B1297/AVERAGE(B1258:B1297)-1,"")</f>
        <v/>
      </c>
      <c r="H1297">
        <f>IF(B1297="","",IFERROR(AVERAGE(B1258:B1297)/AVERAGE(B1245:B1284)-1,""))</f>
        <v/>
      </c>
      <c r="I1297">
        <f>IFERROR(VLOOKUP(A1297,'Sahm Rule'!$A:$B,2,TRUE),"")</f>
        <v/>
      </c>
      <c r="J1297" s="159">
        <f>IFERROR((B1297/B1284)^4-1-D1297/100,"")</f>
        <v/>
      </c>
    </row>
    <row r="1298">
      <c r="A1298" s="10" t="n">
        <v>44505</v>
      </c>
      <c r="B1298" s="13">
        <f>IF(VLOOKUP(A1298,SP500相关数据!$B$11:$C$24727,2,TRUE)&lt;&gt;"",VLOOKUP(A1298,SP500相关数据!$B$11:$C$24727,2,TRUE),IF(VLOOKUP(A1298-1,SP500相关数据!$B$11:$C$24727,2,TRUE)&lt;&gt;"",VLOOKUP(A1298-1,SP500相关数据!$B$11:$C$24727,2,TRUE),VLOOKUP(A1298-2,SP500相关数据!$B$11:$C$24727,2,TRUE)))</f>
        <v/>
      </c>
      <c r="C1298" s="13">
        <f>IFERROR(IF(VLOOKUP(A1298,SP500相关数据!$B$11:$E$24727,4,TRUE)&lt;&gt;"",VLOOKUP(A1298,SP500相关数据!$B$11:$E$24727,4,TRUE),IF(VLOOKUP(A1298-1,SP500相关数据!$B$11:$E$24727,4,TRUE)&lt;&gt;"",VLOOKUP(A1298-1,SP500相关数据!$B$11:$E$24727,4,TRUE),VLOOKUP(A1298-2,SP500相关数据!$B$11:$E$24727,4,TRUE))),"")</f>
        <v/>
      </c>
      <c r="D1298" s="13">
        <f>IF(VLOOKUP(A1298,高收益利差!$A:$B,2,TRUE)&lt;&gt;"",VLOOKUP(A1298,高收益利差!$A:$B,2,TRUE),IF(VLOOKUP(A1298-1,高收益利差!$A:$B,2,TRUE)&lt;&gt;"",VLOOKUP(A1298-1,高收益利差!$A:$B,2,TRUE),VLOOKUP(A1298-2,高收益利差!$A:$B,2,TRUE)))</f>
        <v/>
      </c>
      <c r="E1298" s="13">
        <f>IFERROR(VLOOKUP(A1298,'10Y2Y'!$A:$B,2,TRUE),"")</f>
        <v/>
      </c>
      <c r="F1298">
        <f>IFERROR(D1298-D1285,"")</f>
        <v/>
      </c>
      <c r="G1298">
        <f>IFERROR(B1298/AVERAGE(B1259:B1298)-1,"")</f>
        <v/>
      </c>
      <c r="H1298">
        <f>IF(B1298="","",IFERROR(AVERAGE(B1259:B1298)/AVERAGE(B1246:B1285)-1,""))</f>
        <v/>
      </c>
      <c r="I1298">
        <f>IFERROR(VLOOKUP(A1298,'Sahm Rule'!$A:$B,2,TRUE),"")</f>
        <v/>
      </c>
      <c r="J1298" s="159">
        <f>IFERROR((B1298/B1285)^4-1-D1298/100,"")</f>
        <v/>
      </c>
    </row>
    <row r="1299">
      <c r="A1299" s="10" t="n">
        <v>44512</v>
      </c>
      <c r="B1299" s="13">
        <f>IF(VLOOKUP(A1299,SP500相关数据!$B$11:$C$24727,2,TRUE)&lt;&gt;"",VLOOKUP(A1299,SP500相关数据!$B$11:$C$24727,2,TRUE),IF(VLOOKUP(A1299-1,SP500相关数据!$B$11:$C$24727,2,TRUE)&lt;&gt;"",VLOOKUP(A1299-1,SP500相关数据!$B$11:$C$24727,2,TRUE),VLOOKUP(A1299-2,SP500相关数据!$B$11:$C$24727,2,TRUE)))</f>
        <v/>
      </c>
      <c r="C1299" s="13">
        <f>IFERROR(IF(VLOOKUP(A1299,SP500相关数据!$B$11:$E$24727,4,TRUE)&lt;&gt;"",VLOOKUP(A1299,SP500相关数据!$B$11:$E$24727,4,TRUE),IF(VLOOKUP(A1299-1,SP500相关数据!$B$11:$E$24727,4,TRUE)&lt;&gt;"",VLOOKUP(A1299-1,SP500相关数据!$B$11:$E$24727,4,TRUE),VLOOKUP(A1299-2,SP500相关数据!$B$11:$E$24727,4,TRUE))),"")</f>
        <v/>
      </c>
      <c r="D1299" s="13">
        <f>IF(VLOOKUP(A1299,高收益利差!$A:$B,2,TRUE)&lt;&gt;"",VLOOKUP(A1299,高收益利差!$A:$B,2,TRUE),IF(VLOOKUP(A1299-1,高收益利差!$A:$B,2,TRUE)&lt;&gt;"",VLOOKUP(A1299-1,高收益利差!$A:$B,2,TRUE),VLOOKUP(A1299-2,高收益利差!$A:$B,2,TRUE)))</f>
        <v/>
      </c>
      <c r="E1299" s="13">
        <f>IFERROR(VLOOKUP(A1299,'10Y2Y'!$A:$B,2,TRUE),"")</f>
        <v/>
      </c>
      <c r="F1299">
        <f>IFERROR(D1299-D1286,"")</f>
        <v/>
      </c>
      <c r="G1299">
        <f>IFERROR(B1299/AVERAGE(B1260:B1299)-1,"")</f>
        <v/>
      </c>
      <c r="H1299">
        <f>IF(B1299="","",IFERROR(AVERAGE(B1260:B1299)/AVERAGE(B1247:B1286)-1,""))</f>
        <v/>
      </c>
      <c r="I1299">
        <f>IFERROR(VLOOKUP(A1299,'Sahm Rule'!$A:$B,2,TRUE),"")</f>
        <v/>
      </c>
      <c r="J1299" s="159">
        <f>IFERROR((B1299/B1286)^4-1-D1299/100,"")</f>
        <v/>
      </c>
    </row>
    <row r="1300">
      <c r="A1300" s="10" t="n">
        <v>44519</v>
      </c>
      <c r="B1300" s="13">
        <f>IF(VLOOKUP(A1300,SP500相关数据!$B$11:$C$24727,2,TRUE)&lt;&gt;"",VLOOKUP(A1300,SP500相关数据!$B$11:$C$24727,2,TRUE),IF(VLOOKUP(A1300-1,SP500相关数据!$B$11:$C$24727,2,TRUE)&lt;&gt;"",VLOOKUP(A1300-1,SP500相关数据!$B$11:$C$24727,2,TRUE),VLOOKUP(A1300-2,SP500相关数据!$B$11:$C$24727,2,TRUE)))</f>
        <v/>
      </c>
      <c r="C1300" s="13">
        <f>IFERROR(IF(VLOOKUP(A1300,SP500相关数据!$B$11:$E$24727,4,TRUE)&lt;&gt;"",VLOOKUP(A1300,SP500相关数据!$B$11:$E$24727,4,TRUE),IF(VLOOKUP(A1300-1,SP500相关数据!$B$11:$E$24727,4,TRUE)&lt;&gt;"",VLOOKUP(A1300-1,SP500相关数据!$B$11:$E$24727,4,TRUE),VLOOKUP(A1300-2,SP500相关数据!$B$11:$E$24727,4,TRUE))),"")</f>
        <v/>
      </c>
      <c r="D1300" s="13">
        <f>IF(VLOOKUP(A1300,高收益利差!$A:$B,2,TRUE)&lt;&gt;"",VLOOKUP(A1300,高收益利差!$A:$B,2,TRUE),IF(VLOOKUP(A1300-1,高收益利差!$A:$B,2,TRUE)&lt;&gt;"",VLOOKUP(A1300-1,高收益利差!$A:$B,2,TRUE),VLOOKUP(A1300-2,高收益利差!$A:$B,2,TRUE)))</f>
        <v/>
      </c>
      <c r="E1300" s="13">
        <f>IFERROR(VLOOKUP(A1300,'10Y2Y'!$A:$B,2,TRUE),"")</f>
        <v/>
      </c>
      <c r="F1300">
        <f>IFERROR(D1300-D1287,"")</f>
        <v/>
      </c>
      <c r="G1300">
        <f>IFERROR(B1300/AVERAGE(B1261:B1300)-1,"")</f>
        <v/>
      </c>
      <c r="H1300">
        <f>IF(B1300="","",IFERROR(AVERAGE(B1261:B1300)/AVERAGE(B1248:B1287)-1,""))</f>
        <v/>
      </c>
      <c r="I1300">
        <f>IFERROR(VLOOKUP(A1300,'Sahm Rule'!$A:$B,2,TRUE),"")</f>
        <v/>
      </c>
      <c r="J1300" s="159">
        <f>IFERROR((B1300/B1287)^4-1-D1300/100,"")</f>
        <v/>
      </c>
    </row>
    <row r="1301">
      <c r="A1301" s="10" t="n">
        <v>44526</v>
      </c>
      <c r="B1301" s="13">
        <f>IF(VLOOKUP(A1301,SP500相关数据!$B$11:$C$24727,2,TRUE)&lt;&gt;"",VLOOKUP(A1301,SP500相关数据!$B$11:$C$24727,2,TRUE),IF(VLOOKUP(A1301-1,SP500相关数据!$B$11:$C$24727,2,TRUE)&lt;&gt;"",VLOOKUP(A1301-1,SP500相关数据!$B$11:$C$24727,2,TRUE),VLOOKUP(A1301-2,SP500相关数据!$B$11:$C$24727,2,TRUE)))</f>
        <v/>
      </c>
      <c r="C1301" s="13">
        <f>IFERROR(IF(VLOOKUP(A1301,SP500相关数据!$B$11:$E$24727,4,TRUE)&lt;&gt;"",VLOOKUP(A1301,SP500相关数据!$B$11:$E$24727,4,TRUE),IF(VLOOKUP(A1301-1,SP500相关数据!$B$11:$E$24727,4,TRUE)&lt;&gt;"",VLOOKUP(A1301-1,SP500相关数据!$B$11:$E$24727,4,TRUE),VLOOKUP(A1301-2,SP500相关数据!$B$11:$E$24727,4,TRUE))),"")</f>
        <v/>
      </c>
      <c r="D1301" s="13">
        <f>IF(VLOOKUP(A1301,高收益利差!$A:$B,2,TRUE)&lt;&gt;"",VLOOKUP(A1301,高收益利差!$A:$B,2,TRUE),IF(VLOOKUP(A1301-1,高收益利差!$A:$B,2,TRUE)&lt;&gt;"",VLOOKUP(A1301-1,高收益利差!$A:$B,2,TRUE),VLOOKUP(A1301-2,高收益利差!$A:$B,2,TRUE)))</f>
        <v/>
      </c>
      <c r="E1301" s="13">
        <f>IFERROR(VLOOKUP(A1301,'10Y2Y'!$A:$B,2,TRUE),"")</f>
        <v/>
      </c>
      <c r="F1301">
        <f>IFERROR(D1301-D1288,"")</f>
        <v/>
      </c>
      <c r="G1301">
        <f>IFERROR(B1301/AVERAGE(B1262:B1301)-1,"")</f>
        <v/>
      </c>
      <c r="H1301">
        <f>IF(B1301="","",IFERROR(AVERAGE(B1262:B1301)/AVERAGE(B1249:B1288)-1,""))</f>
        <v/>
      </c>
      <c r="I1301">
        <f>IFERROR(VLOOKUP(A1301,'Sahm Rule'!$A:$B,2,TRUE),"")</f>
        <v/>
      </c>
      <c r="J1301" s="159">
        <f>IFERROR((B1301/B1288)^4-1-D1301/100,"")</f>
        <v/>
      </c>
    </row>
    <row r="1302">
      <c r="A1302" s="10" t="n">
        <v>44533</v>
      </c>
      <c r="B1302" s="13">
        <f>IF(VLOOKUP(A1302,SP500相关数据!$B$11:$C$24727,2,TRUE)&lt;&gt;"",VLOOKUP(A1302,SP500相关数据!$B$11:$C$24727,2,TRUE),IF(VLOOKUP(A1302-1,SP500相关数据!$B$11:$C$24727,2,TRUE)&lt;&gt;"",VLOOKUP(A1302-1,SP500相关数据!$B$11:$C$24727,2,TRUE),VLOOKUP(A1302-2,SP500相关数据!$B$11:$C$24727,2,TRUE)))</f>
        <v/>
      </c>
      <c r="C1302" s="13">
        <f>IFERROR(IF(VLOOKUP(A1302,SP500相关数据!$B$11:$E$24727,4,TRUE)&lt;&gt;"",VLOOKUP(A1302,SP500相关数据!$B$11:$E$24727,4,TRUE),IF(VLOOKUP(A1302-1,SP500相关数据!$B$11:$E$24727,4,TRUE)&lt;&gt;"",VLOOKUP(A1302-1,SP500相关数据!$B$11:$E$24727,4,TRUE),VLOOKUP(A1302-2,SP500相关数据!$B$11:$E$24727,4,TRUE))),"")</f>
        <v/>
      </c>
      <c r="D1302" s="13">
        <f>IF(VLOOKUP(A1302,高收益利差!$A:$B,2,TRUE)&lt;&gt;"",VLOOKUP(A1302,高收益利差!$A:$B,2,TRUE),IF(VLOOKUP(A1302-1,高收益利差!$A:$B,2,TRUE)&lt;&gt;"",VLOOKUP(A1302-1,高收益利差!$A:$B,2,TRUE),VLOOKUP(A1302-2,高收益利差!$A:$B,2,TRUE)))</f>
        <v/>
      </c>
      <c r="E1302" s="13">
        <f>IFERROR(VLOOKUP(A1302,'10Y2Y'!$A:$B,2,TRUE),"")</f>
        <v/>
      </c>
      <c r="F1302">
        <f>IFERROR(D1302-D1289,"")</f>
        <v/>
      </c>
      <c r="G1302">
        <f>IFERROR(B1302/AVERAGE(B1263:B1302)-1,"")</f>
        <v/>
      </c>
      <c r="H1302">
        <f>IF(B1302="","",IFERROR(AVERAGE(B1263:B1302)/AVERAGE(B1250:B1289)-1,""))</f>
        <v/>
      </c>
      <c r="I1302">
        <f>IFERROR(VLOOKUP(A1302,'Sahm Rule'!$A:$B,2,TRUE),"")</f>
        <v/>
      </c>
      <c r="J1302" s="159">
        <f>IFERROR((B1302/B1289)^4-1-D1302/100,"")</f>
        <v/>
      </c>
    </row>
    <row r="1303">
      <c r="A1303" s="10" t="n">
        <v>44540</v>
      </c>
      <c r="B1303" s="13">
        <f>IF(VLOOKUP(A1303,SP500相关数据!$B$11:$C$24727,2,TRUE)&lt;&gt;"",VLOOKUP(A1303,SP500相关数据!$B$11:$C$24727,2,TRUE),IF(VLOOKUP(A1303-1,SP500相关数据!$B$11:$C$24727,2,TRUE)&lt;&gt;"",VLOOKUP(A1303-1,SP500相关数据!$B$11:$C$24727,2,TRUE),VLOOKUP(A1303-2,SP500相关数据!$B$11:$C$24727,2,TRUE)))</f>
        <v/>
      </c>
      <c r="C1303" s="13">
        <f>IFERROR(IF(VLOOKUP(A1303,SP500相关数据!$B$11:$E$24727,4,TRUE)&lt;&gt;"",VLOOKUP(A1303,SP500相关数据!$B$11:$E$24727,4,TRUE),IF(VLOOKUP(A1303-1,SP500相关数据!$B$11:$E$24727,4,TRUE)&lt;&gt;"",VLOOKUP(A1303-1,SP500相关数据!$B$11:$E$24727,4,TRUE),VLOOKUP(A1303-2,SP500相关数据!$B$11:$E$24727,4,TRUE))),"")</f>
        <v/>
      </c>
      <c r="D1303" s="13">
        <f>IF(VLOOKUP(A1303,高收益利差!$A:$B,2,TRUE)&lt;&gt;"",VLOOKUP(A1303,高收益利差!$A:$B,2,TRUE),IF(VLOOKUP(A1303-1,高收益利差!$A:$B,2,TRUE)&lt;&gt;"",VLOOKUP(A1303-1,高收益利差!$A:$B,2,TRUE),VLOOKUP(A1303-2,高收益利差!$A:$B,2,TRUE)))</f>
        <v/>
      </c>
      <c r="E1303" s="13">
        <f>IFERROR(VLOOKUP(A1303,'10Y2Y'!$A:$B,2,TRUE),"")</f>
        <v/>
      </c>
      <c r="F1303">
        <f>IFERROR(D1303-D1290,"")</f>
        <v/>
      </c>
      <c r="G1303">
        <f>IFERROR(B1303/AVERAGE(B1264:B1303)-1,"")</f>
        <v/>
      </c>
      <c r="H1303">
        <f>IF(B1303="","",IFERROR(AVERAGE(B1264:B1303)/AVERAGE(B1251:B1290)-1,""))</f>
        <v/>
      </c>
      <c r="I1303">
        <f>IFERROR(VLOOKUP(A1303,'Sahm Rule'!$A:$B,2,TRUE),"")</f>
        <v/>
      </c>
      <c r="J1303" s="159">
        <f>IFERROR((B1303/B1290)^4-1-D1303/100,"")</f>
        <v/>
      </c>
    </row>
    <row r="1304">
      <c r="A1304" s="10" t="n">
        <v>44547</v>
      </c>
      <c r="B1304" s="13">
        <f>IF(VLOOKUP(A1304,SP500相关数据!$B$11:$C$24727,2,TRUE)&lt;&gt;"",VLOOKUP(A1304,SP500相关数据!$B$11:$C$24727,2,TRUE),IF(VLOOKUP(A1304-1,SP500相关数据!$B$11:$C$24727,2,TRUE)&lt;&gt;"",VLOOKUP(A1304-1,SP500相关数据!$B$11:$C$24727,2,TRUE),VLOOKUP(A1304-2,SP500相关数据!$B$11:$C$24727,2,TRUE)))</f>
        <v/>
      </c>
      <c r="C1304" s="13">
        <f>IFERROR(IF(VLOOKUP(A1304,SP500相关数据!$B$11:$E$24727,4,TRUE)&lt;&gt;"",VLOOKUP(A1304,SP500相关数据!$B$11:$E$24727,4,TRUE),IF(VLOOKUP(A1304-1,SP500相关数据!$B$11:$E$24727,4,TRUE)&lt;&gt;"",VLOOKUP(A1304-1,SP500相关数据!$B$11:$E$24727,4,TRUE),VLOOKUP(A1304-2,SP500相关数据!$B$11:$E$24727,4,TRUE))),"")</f>
        <v/>
      </c>
      <c r="D1304" s="13">
        <f>IF(VLOOKUP(A1304,高收益利差!$A:$B,2,TRUE)&lt;&gt;"",VLOOKUP(A1304,高收益利差!$A:$B,2,TRUE),IF(VLOOKUP(A1304-1,高收益利差!$A:$B,2,TRUE)&lt;&gt;"",VLOOKUP(A1304-1,高收益利差!$A:$B,2,TRUE),VLOOKUP(A1304-2,高收益利差!$A:$B,2,TRUE)))</f>
        <v/>
      </c>
      <c r="E1304" s="13">
        <f>IFERROR(VLOOKUP(A1304,'10Y2Y'!$A:$B,2,TRUE),"")</f>
        <v/>
      </c>
      <c r="F1304">
        <f>IFERROR(D1304-D1291,"")</f>
        <v/>
      </c>
      <c r="G1304">
        <f>IFERROR(B1304/AVERAGE(B1265:B1304)-1,"")</f>
        <v/>
      </c>
      <c r="H1304">
        <f>IF(B1304="","",IFERROR(AVERAGE(B1265:B1304)/AVERAGE(B1252:B1291)-1,""))</f>
        <v/>
      </c>
      <c r="I1304">
        <f>IFERROR(VLOOKUP(A1304,'Sahm Rule'!$A:$B,2,TRUE),"")</f>
        <v/>
      </c>
      <c r="J1304" s="159">
        <f>IFERROR((B1304/B1291)^4-1-D1304/100,"")</f>
        <v/>
      </c>
    </row>
    <row r="1305">
      <c r="A1305" s="10" t="n">
        <v>44554</v>
      </c>
      <c r="B1305" s="13">
        <f>IF(VLOOKUP(A1305,SP500相关数据!$B$11:$C$24727,2,TRUE)&lt;&gt;"",VLOOKUP(A1305,SP500相关数据!$B$11:$C$24727,2,TRUE),IF(VLOOKUP(A1305-1,SP500相关数据!$B$11:$C$24727,2,TRUE)&lt;&gt;"",VLOOKUP(A1305-1,SP500相关数据!$B$11:$C$24727,2,TRUE),VLOOKUP(A1305-2,SP500相关数据!$B$11:$C$24727,2,TRUE)))</f>
        <v/>
      </c>
      <c r="C1305" s="13">
        <f>IFERROR(IF(VLOOKUP(A1305,SP500相关数据!$B$11:$E$24727,4,TRUE)&lt;&gt;"",VLOOKUP(A1305,SP500相关数据!$B$11:$E$24727,4,TRUE),IF(VLOOKUP(A1305-1,SP500相关数据!$B$11:$E$24727,4,TRUE)&lt;&gt;"",VLOOKUP(A1305-1,SP500相关数据!$B$11:$E$24727,4,TRUE),VLOOKUP(A1305-2,SP500相关数据!$B$11:$E$24727,4,TRUE))),"")</f>
        <v/>
      </c>
      <c r="D1305" s="13">
        <f>IF(VLOOKUP(A1305,高收益利差!$A:$B,2,TRUE)&lt;&gt;"",VLOOKUP(A1305,高收益利差!$A:$B,2,TRUE),IF(VLOOKUP(A1305-1,高收益利差!$A:$B,2,TRUE)&lt;&gt;"",VLOOKUP(A1305-1,高收益利差!$A:$B,2,TRUE),VLOOKUP(A1305-2,高收益利差!$A:$B,2,TRUE)))</f>
        <v/>
      </c>
      <c r="E1305" s="13">
        <f>IFERROR(VLOOKUP(A1305,'10Y2Y'!$A:$B,2,TRUE),"")</f>
        <v/>
      </c>
      <c r="F1305">
        <f>IFERROR(D1305-D1292,"")</f>
        <v/>
      </c>
      <c r="G1305">
        <f>IFERROR(B1305/AVERAGE(B1266:B1305)-1,"")</f>
        <v/>
      </c>
      <c r="H1305">
        <f>IF(B1305="","",IFERROR(AVERAGE(B1266:B1305)/AVERAGE(B1253:B1292)-1,""))</f>
        <v/>
      </c>
      <c r="I1305">
        <f>IFERROR(VLOOKUP(A1305,'Sahm Rule'!$A:$B,2,TRUE),"")</f>
        <v/>
      </c>
      <c r="J1305" s="159">
        <f>IFERROR((B1305/B1292)^4-1-D1305/100,"")</f>
        <v/>
      </c>
    </row>
    <row r="1306">
      <c r="A1306" s="10" t="n">
        <v>44561</v>
      </c>
      <c r="B1306" s="13">
        <f>IF(VLOOKUP(A1306,SP500相关数据!$B$11:$C$24727,2,TRUE)&lt;&gt;"",VLOOKUP(A1306,SP500相关数据!$B$11:$C$24727,2,TRUE),IF(VLOOKUP(A1306-1,SP500相关数据!$B$11:$C$24727,2,TRUE)&lt;&gt;"",VLOOKUP(A1306-1,SP500相关数据!$B$11:$C$24727,2,TRUE),VLOOKUP(A1306-2,SP500相关数据!$B$11:$C$24727,2,TRUE)))</f>
        <v/>
      </c>
      <c r="C1306" s="13">
        <f>IFERROR(IF(VLOOKUP(A1306,SP500相关数据!$B$11:$E$24727,4,TRUE)&lt;&gt;"",VLOOKUP(A1306,SP500相关数据!$B$11:$E$24727,4,TRUE),IF(VLOOKUP(A1306-1,SP500相关数据!$B$11:$E$24727,4,TRUE)&lt;&gt;"",VLOOKUP(A1306-1,SP500相关数据!$B$11:$E$24727,4,TRUE),VLOOKUP(A1306-2,SP500相关数据!$B$11:$E$24727,4,TRUE))),"")</f>
        <v/>
      </c>
      <c r="D1306" s="13">
        <f>IF(VLOOKUP(A1306,高收益利差!$A:$B,2,TRUE)&lt;&gt;"",VLOOKUP(A1306,高收益利差!$A:$B,2,TRUE),IF(VLOOKUP(A1306-1,高收益利差!$A:$B,2,TRUE)&lt;&gt;"",VLOOKUP(A1306-1,高收益利差!$A:$B,2,TRUE),VLOOKUP(A1306-2,高收益利差!$A:$B,2,TRUE)))</f>
        <v/>
      </c>
      <c r="E1306" s="13">
        <f>IFERROR(VLOOKUP(A1306,'10Y2Y'!$A:$B,2,TRUE),"")</f>
        <v/>
      </c>
      <c r="F1306">
        <f>IFERROR(D1306-D1293,"")</f>
        <v/>
      </c>
      <c r="G1306">
        <f>IFERROR(B1306/AVERAGE(B1267:B1306)-1,"")</f>
        <v/>
      </c>
      <c r="H1306">
        <f>IF(B1306="","",IFERROR(AVERAGE(B1267:B1306)/AVERAGE(B1254:B1293)-1,""))</f>
        <v/>
      </c>
      <c r="I1306">
        <f>IFERROR(VLOOKUP(A1306,'Sahm Rule'!$A:$B,2,TRUE),"")</f>
        <v/>
      </c>
      <c r="J1306" s="159">
        <f>IFERROR((B1306/B1293)^4-1-D1306/100,"")</f>
        <v/>
      </c>
    </row>
    <row r="1307">
      <c r="A1307" s="10" t="n">
        <v>44568</v>
      </c>
      <c r="B1307" s="13">
        <f>IF(VLOOKUP(A1307,SP500相关数据!$B$11:$C$24727,2,TRUE)&lt;&gt;"",VLOOKUP(A1307,SP500相关数据!$B$11:$C$24727,2,TRUE),IF(VLOOKUP(A1307-1,SP500相关数据!$B$11:$C$24727,2,TRUE)&lt;&gt;"",VLOOKUP(A1307-1,SP500相关数据!$B$11:$C$24727,2,TRUE),VLOOKUP(A1307-2,SP500相关数据!$B$11:$C$24727,2,TRUE)))</f>
        <v/>
      </c>
      <c r="C1307" s="13">
        <f>IFERROR(IF(VLOOKUP(A1307,SP500相关数据!$B$11:$E$24727,4,TRUE)&lt;&gt;"",VLOOKUP(A1307,SP500相关数据!$B$11:$E$24727,4,TRUE),IF(VLOOKUP(A1307-1,SP500相关数据!$B$11:$E$24727,4,TRUE)&lt;&gt;"",VLOOKUP(A1307-1,SP500相关数据!$B$11:$E$24727,4,TRUE),VLOOKUP(A1307-2,SP500相关数据!$B$11:$E$24727,4,TRUE))),"")</f>
        <v/>
      </c>
      <c r="D1307" s="13">
        <f>IF(VLOOKUP(A1307,高收益利差!$A:$B,2,TRUE)&lt;&gt;"",VLOOKUP(A1307,高收益利差!$A:$B,2,TRUE),IF(VLOOKUP(A1307-1,高收益利差!$A:$B,2,TRUE)&lt;&gt;"",VLOOKUP(A1307-1,高收益利差!$A:$B,2,TRUE),VLOOKUP(A1307-2,高收益利差!$A:$B,2,TRUE)))</f>
        <v/>
      </c>
      <c r="E1307" s="13">
        <f>IFERROR(VLOOKUP(A1307,'10Y2Y'!$A:$B,2,TRUE),"")</f>
        <v/>
      </c>
      <c r="F1307">
        <f>IFERROR(D1307-D1294,"")</f>
        <v/>
      </c>
      <c r="G1307">
        <f>IFERROR(B1307/AVERAGE(B1268:B1307)-1,"")</f>
        <v/>
      </c>
      <c r="H1307">
        <f>IF(B1307="","",IFERROR(AVERAGE(B1268:B1307)/AVERAGE(B1255:B1294)-1,""))</f>
        <v/>
      </c>
      <c r="I1307">
        <f>IFERROR(VLOOKUP(A1307,'Sahm Rule'!$A:$B,2,TRUE),"")</f>
        <v/>
      </c>
      <c r="J1307" s="159">
        <f>IFERROR((B1307/B1294)^4-1-D1307/100,"")</f>
        <v/>
      </c>
    </row>
    <row r="1308">
      <c r="A1308" s="10" t="n">
        <v>44575</v>
      </c>
      <c r="B1308" s="13">
        <f>IF(VLOOKUP(A1308,SP500相关数据!$B$11:$C$24727,2,TRUE)&lt;&gt;"",VLOOKUP(A1308,SP500相关数据!$B$11:$C$24727,2,TRUE),IF(VLOOKUP(A1308-1,SP500相关数据!$B$11:$C$24727,2,TRUE)&lt;&gt;"",VLOOKUP(A1308-1,SP500相关数据!$B$11:$C$24727,2,TRUE),VLOOKUP(A1308-2,SP500相关数据!$B$11:$C$24727,2,TRUE)))</f>
        <v/>
      </c>
      <c r="C1308" s="13">
        <f>IFERROR(IF(VLOOKUP(A1308,SP500相关数据!$B$11:$E$24727,4,TRUE)&lt;&gt;"",VLOOKUP(A1308,SP500相关数据!$B$11:$E$24727,4,TRUE),IF(VLOOKUP(A1308-1,SP500相关数据!$B$11:$E$24727,4,TRUE)&lt;&gt;"",VLOOKUP(A1308-1,SP500相关数据!$B$11:$E$24727,4,TRUE),VLOOKUP(A1308-2,SP500相关数据!$B$11:$E$24727,4,TRUE))),"")</f>
        <v/>
      </c>
      <c r="D1308" s="13">
        <f>IF(VLOOKUP(A1308,高收益利差!$A:$B,2,TRUE)&lt;&gt;"",VLOOKUP(A1308,高收益利差!$A:$B,2,TRUE),IF(VLOOKUP(A1308-1,高收益利差!$A:$B,2,TRUE)&lt;&gt;"",VLOOKUP(A1308-1,高收益利差!$A:$B,2,TRUE),VLOOKUP(A1308-2,高收益利差!$A:$B,2,TRUE)))</f>
        <v/>
      </c>
      <c r="E1308" s="13">
        <f>IFERROR(VLOOKUP(A1308,'10Y2Y'!$A:$B,2,TRUE),"")</f>
        <v/>
      </c>
      <c r="F1308">
        <f>IFERROR(D1308-D1295,"")</f>
        <v/>
      </c>
      <c r="G1308">
        <f>IFERROR(B1308/AVERAGE(B1269:B1308)-1,"")</f>
        <v/>
      </c>
      <c r="H1308">
        <f>IF(B1308="","",IFERROR(AVERAGE(B1269:B1308)/AVERAGE(B1256:B1295)-1,""))</f>
        <v/>
      </c>
      <c r="I1308">
        <f>IFERROR(VLOOKUP(A1308,'Sahm Rule'!$A:$B,2,TRUE),"")</f>
        <v/>
      </c>
      <c r="J1308" s="159">
        <f>IFERROR((B1308/B1295)^4-1-D1308/100,"")</f>
        <v/>
      </c>
    </row>
    <row r="1309">
      <c r="A1309" s="10" t="n">
        <v>44582</v>
      </c>
      <c r="B1309" s="13">
        <f>IF(VLOOKUP(A1309,SP500相关数据!$B$11:$C$24727,2,TRUE)&lt;&gt;"",VLOOKUP(A1309,SP500相关数据!$B$11:$C$24727,2,TRUE),IF(VLOOKUP(A1309-1,SP500相关数据!$B$11:$C$24727,2,TRUE)&lt;&gt;"",VLOOKUP(A1309-1,SP500相关数据!$B$11:$C$24727,2,TRUE),VLOOKUP(A1309-2,SP500相关数据!$B$11:$C$24727,2,TRUE)))</f>
        <v/>
      </c>
      <c r="C1309" s="13">
        <f>IFERROR(IF(VLOOKUP(A1309,SP500相关数据!$B$11:$E$24727,4,TRUE)&lt;&gt;"",VLOOKUP(A1309,SP500相关数据!$B$11:$E$24727,4,TRUE),IF(VLOOKUP(A1309-1,SP500相关数据!$B$11:$E$24727,4,TRUE)&lt;&gt;"",VLOOKUP(A1309-1,SP500相关数据!$B$11:$E$24727,4,TRUE),VLOOKUP(A1309-2,SP500相关数据!$B$11:$E$24727,4,TRUE))),"")</f>
        <v/>
      </c>
      <c r="D1309" s="13">
        <f>IF(VLOOKUP(A1309,高收益利差!$A:$B,2,TRUE)&lt;&gt;"",VLOOKUP(A1309,高收益利差!$A:$B,2,TRUE),IF(VLOOKUP(A1309-1,高收益利差!$A:$B,2,TRUE)&lt;&gt;"",VLOOKUP(A1309-1,高收益利差!$A:$B,2,TRUE),VLOOKUP(A1309-2,高收益利差!$A:$B,2,TRUE)))</f>
        <v/>
      </c>
      <c r="E1309" s="13">
        <f>IFERROR(VLOOKUP(A1309,'10Y2Y'!$A:$B,2,TRUE),"")</f>
        <v/>
      </c>
      <c r="F1309">
        <f>IFERROR(D1309-D1296,"")</f>
        <v/>
      </c>
      <c r="G1309">
        <f>IFERROR(B1309/AVERAGE(B1270:B1309)-1,"")</f>
        <v/>
      </c>
      <c r="H1309">
        <f>IF(B1309="","",IFERROR(AVERAGE(B1270:B1309)/AVERAGE(B1257:B1296)-1,""))</f>
        <v/>
      </c>
      <c r="I1309">
        <f>IFERROR(VLOOKUP(A1309,'Sahm Rule'!$A:$B,2,TRUE),"")</f>
        <v/>
      </c>
      <c r="J1309" s="159">
        <f>IFERROR((B1309/B1296)^4-1-D1309/100,"")</f>
        <v/>
      </c>
    </row>
    <row r="1310">
      <c r="A1310" s="10" t="n">
        <v>44589</v>
      </c>
      <c r="B1310" s="13">
        <f>IF(VLOOKUP(A1310,SP500相关数据!$B$11:$C$24727,2,TRUE)&lt;&gt;"",VLOOKUP(A1310,SP500相关数据!$B$11:$C$24727,2,TRUE),IF(VLOOKUP(A1310-1,SP500相关数据!$B$11:$C$24727,2,TRUE)&lt;&gt;"",VLOOKUP(A1310-1,SP500相关数据!$B$11:$C$24727,2,TRUE),VLOOKUP(A1310-2,SP500相关数据!$B$11:$C$24727,2,TRUE)))</f>
        <v/>
      </c>
      <c r="C1310" s="13">
        <f>IFERROR(IF(VLOOKUP(A1310,SP500相关数据!$B$11:$E$24727,4,TRUE)&lt;&gt;"",VLOOKUP(A1310,SP500相关数据!$B$11:$E$24727,4,TRUE),IF(VLOOKUP(A1310-1,SP500相关数据!$B$11:$E$24727,4,TRUE)&lt;&gt;"",VLOOKUP(A1310-1,SP500相关数据!$B$11:$E$24727,4,TRUE),VLOOKUP(A1310-2,SP500相关数据!$B$11:$E$24727,4,TRUE))),"")</f>
        <v/>
      </c>
      <c r="D1310" s="13">
        <f>IF(VLOOKUP(A1310,高收益利差!$A:$B,2,TRUE)&lt;&gt;"",VLOOKUP(A1310,高收益利差!$A:$B,2,TRUE),IF(VLOOKUP(A1310-1,高收益利差!$A:$B,2,TRUE)&lt;&gt;"",VLOOKUP(A1310-1,高收益利差!$A:$B,2,TRUE),VLOOKUP(A1310-2,高收益利差!$A:$B,2,TRUE)))</f>
        <v/>
      </c>
      <c r="E1310" s="13">
        <f>IFERROR(VLOOKUP(A1310,'10Y2Y'!$A:$B,2,TRUE),"")</f>
        <v/>
      </c>
      <c r="F1310">
        <f>IFERROR(D1310-D1297,"")</f>
        <v/>
      </c>
      <c r="G1310">
        <f>IFERROR(B1310/AVERAGE(B1271:B1310)-1,"")</f>
        <v/>
      </c>
      <c r="H1310">
        <f>IF(B1310="","",IFERROR(AVERAGE(B1271:B1310)/AVERAGE(B1258:B1297)-1,""))</f>
        <v/>
      </c>
      <c r="I1310">
        <f>IFERROR(VLOOKUP(A1310,'Sahm Rule'!$A:$B,2,TRUE),"")</f>
        <v/>
      </c>
      <c r="J1310" s="159">
        <f>IFERROR((B1310/B1297)^4-1-D1310/100,"")</f>
        <v/>
      </c>
    </row>
    <row r="1311">
      <c r="A1311" s="10" t="n">
        <v>44596</v>
      </c>
      <c r="B1311" s="13">
        <f>IF(VLOOKUP(A1311,SP500相关数据!$B$11:$C$24727,2,TRUE)&lt;&gt;"",VLOOKUP(A1311,SP500相关数据!$B$11:$C$24727,2,TRUE),IF(VLOOKUP(A1311-1,SP500相关数据!$B$11:$C$24727,2,TRUE)&lt;&gt;"",VLOOKUP(A1311-1,SP500相关数据!$B$11:$C$24727,2,TRUE),VLOOKUP(A1311-2,SP500相关数据!$B$11:$C$24727,2,TRUE)))</f>
        <v/>
      </c>
      <c r="C1311" s="13">
        <f>IFERROR(IF(VLOOKUP(A1311,SP500相关数据!$B$11:$E$24727,4,TRUE)&lt;&gt;"",VLOOKUP(A1311,SP500相关数据!$B$11:$E$24727,4,TRUE),IF(VLOOKUP(A1311-1,SP500相关数据!$B$11:$E$24727,4,TRUE)&lt;&gt;"",VLOOKUP(A1311-1,SP500相关数据!$B$11:$E$24727,4,TRUE),VLOOKUP(A1311-2,SP500相关数据!$B$11:$E$24727,4,TRUE))),"")</f>
        <v/>
      </c>
      <c r="D1311" s="13">
        <f>IF(VLOOKUP(A1311,高收益利差!$A:$B,2,TRUE)&lt;&gt;"",VLOOKUP(A1311,高收益利差!$A:$B,2,TRUE),IF(VLOOKUP(A1311-1,高收益利差!$A:$B,2,TRUE)&lt;&gt;"",VLOOKUP(A1311-1,高收益利差!$A:$B,2,TRUE),VLOOKUP(A1311-2,高收益利差!$A:$B,2,TRUE)))</f>
        <v/>
      </c>
      <c r="E1311" s="13">
        <f>IFERROR(VLOOKUP(A1311,'10Y2Y'!$A:$B,2,TRUE),"")</f>
        <v/>
      </c>
      <c r="F1311">
        <f>IFERROR(D1311-D1298,"")</f>
        <v/>
      </c>
      <c r="G1311">
        <f>IFERROR(B1311/AVERAGE(B1272:B1311)-1,"")</f>
        <v/>
      </c>
      <c r="H1311">
        <f>IF(B1311="","",IFERROR(AVERAGE(B1272:B1311)/AVERAGE(B1259:B1298)-1,""))</f>
        <v/>
      </c>
      <c r="I1311">
        <f>IFERROR(VLOOKUP(A1311,'Sahm Rule'!$A:$B,2,TRUE),"")</f>
        <v/>
      </c>
      <c r="J1311" s="159">
        <f>IFERROR((B1311/B1298)^4-1-D1311/100,"")</f>
        <v/>
      </c>
    </row>
    <row r="1312">
      <c r="A1312" s="10" t="n">
        <v>44603</v>
      </c>
      <c r="B1312" s="13">
        <f>IF(VLOOKUP(A1312,SP500相关数据!$B$11:$C$24727,2,TRUE)&lt;&gt;"",VLOOKUP(A1312,SP500相关数据!$B$11:$C$24727,2,TRUE),IF(VLOOKUP(A1312-1,SP500相关数据!$B$11:$C$24727,2,TRUE)&lt;&gt;"",VLOOKUP(A1312-1,SP500相关数据!$B$11:$C$24727,2,TRUE),VLOOKUP(A1312-2,SP500相关数据!$B$11:$C$24727,2,TRUE)))</f>
        <v/>
      </c>
      <c r="C1312" s="13">
        <f>IFERROR(IF(VLOOKUP(A1312,SP500相关数据!$B$11:$E$24727,4,TRUE)&lt;&gt;"",VLOOKUP(A1312,SP500相关数据!$B$11:$E$24727,4,TRUE),IF(VLOOKUP(A1312-1,SP500相关数据!$B$11:$E$24727,4,TRUE)&lt;&gt;"",VLOOKUP(A1312-1,SP500相关数据!$B$11:$E$24727,4,TRUE),VLOOKUP(A1312-2,SP500相关数据!$B$11:$E$24727,4,TRUE))),"")</f>
        <v/>
      </c>
      <c r="D1312" s="13">
        <f>IF(VLOOKUP(A1312,高收益利差!$A:$B,2,TRUE)&lt;&gt;"",VLOOKUP(A1312,高收益利差!$A:$B,2,TRUE),IF(VLOOKUP(A1312-1,高收益利差!$A:$B,2,TRUE)&lt;&gt;"",VLOOKUP(A1312-1,高收益利差!$A:$B,2,TRUE),VLOOKUP(A1312-2,高收益利差!$A:$B,2,TRUE)))</f>
        <v/>
      </c>
      <c r="E1312" s="13">
        <f>IFERROR(VLOOKUP(A1312,'10Y2Y'!$A:$B,2,TRUE),"")</f>
        <v/>
      </c>
      <c r="F1312">
        <f>IFERROR(D1312-D1299,"")</f>
        <v/>
      </c>
      <c r="G1312">
        <f>IFERROR(B1312/AVERAGE(B1273:B1312)-1,"")</f>
        <v/>
      </c>
      <c r="H1312">
        <f>IF(B1312="","",IFERROR(AVERAGE(B1273:B1312)/AVERAGE(B1260:B1299)-1,""))</f>
        <v/>
      </c>
      <c r="I1312">
        <f>IFERROR(VLOOKUP(A1312,'Sahm Rule'!$A:$B,2,TRUE),"")</f>
        <v/>
      </c>
      <c r="J1312" s="159">
        <f>IFERROR((B1312/B1299)^4-1-D1312/100,"")</f>
        <v/>
      </c>
    </row>
    <row r="1313">
      <c r="A1313" s="10" t="n">
        <v>44610</v>
      </c>
      <c r="B1313" s="13">
        <f>IF(VLOOKUP(A1313,SP500相关数据!$B$11:$C$24727,2,TRUE)&lt;&gt;"",VLOOKUP(A1313,SP500相关数据!$B$11:$C$24727,2,TRUE),IF(VLOOKUP(A1313-1,SP500相关数据!$B$11:$C$24727,2,TRUE)&lt;&gt;"",VLOOKUP(A1313-1,SP500相关数据!$B$11:$C$24727,2,TRUE),VLOOKUP(A1313-2,SP500相关数据!$B$11:$C$24727,2,TRUE)))</f>
        <v/>
      </c>
      <c r="C1313" s="13">
        <f>IFERROR(IF(VLOOKUP(A1313,SP500相关数据!$B$11:$E$24727,4,TRUE)&lt;&gt;"",VLOOKUP(A1313,SP500相关数据!$B$11:$E$24727,4,TRUE),IF(VLOOKUP(A1313-1,SP500相关数据!$B$11:$E$24727,4,TRUE)&lt;&gt;"",VLOOKUP(A1313-1,SP500相关数据!$B$11:$E$24727,4,TRUE),VLOOKUP(A1313-2,SP500相关数据!$B$11:$E$24727,4,TRUE))),"")</f>
        <v/>
      </c>
      <c r="D1313" s="13">
        <f>IF(VLOOKUP(A1313,高收益利差!$A:$B,2,TRUE)&lt;&gt;"",VLOOKUP(A1313,高收益利差!$A:$B,2,TRUE),IF(VLOOKUP(A1313-1,高收益利差!$A:$B,2,TRUE)&lt;&gt;"",VLOOKUP(A1313-1,高收益利差!$A:$B,2,TRUE),VLOOKUP(A1313-2,高收益利差!$A:$B,2,TRUE)))</f>
        <v/>
      </c>
      <c r="E1313" s="13">
        <f>IFERROR(VLOOKUP(A1313,'10Y2Y'!$A:$B,2,TRUE),"")</f>
        <v/>
      </c>
      <c r="F1313">
        <f>IFERROR(D1313-D1300,"")</f>
        <v/>
      </c>
      <c r="G1313">
        <f>IFERROR(B1313/AVERAGE(B1274:B1313)-1,"")</f>
        <v/>
      </c>
      <c r="H1313">
        <f>IF(B1313="","",IFERROR(AVERAGE(B1274:B1313)/AVERAGE(B1261:B1300)-1,""))</f>
        <v/>
      </c>
      <c r="I1313">
        <f>IFERROR(VLOOKUP(A1313,'Sahm Rule'!$A:$B,2,TRUE),"")</f>
        <v/>
      </c>
      <c r="J1313" s="159">
        <f>IFERROR((B1313/B1300)^4-1-D1313/100,"")</f>
        <v/>
      </c>
    </row>
    <row r="1314">
      <c r="A1314" s="10" t="n">
        <v>44617</v>
      </c>
      <c r="B1314" s="13">
        <f>IF(VLOOKUP(A1314,SP500相关数据!$B$11:$C$24727,2,TRUE)&lt;&gt;"",VLOOKUP(A1314,SP500相关数据!$B$11:$C$24727,2,TRUE),IF(VLOOKUP(A1314-1,SP500相关数据!$B$11:$C$24727,2,TRUE)&lt;&gt;"",VLOOKUP(A1314-1,SP500相关数据!$B$11:$C$24727,2,TRUE),VLOOKUP(A1314-2,SP500相关数据!$B$11:$C$24727,2,TRUE)))</f>
        <v/>
      </c>
      <c r="C1314" s="13">
        <f>IFERROR(IF(VLOOKUP(A1314,SP500相关数据!$B$11:$E$24727,4,TRUE)&lt;&gt;"",VLOOKUP(A1314,SP500相关数据!$B$11:$E$24727,4,TRUE),IF(VLOOKUP(A1314-1,SP500相关数据!$B$11:$E$24727,4,TRUE)&lt;&gt;"",VLOOKUP(A1314-1,SP500相关数据!$B$11:$E$24727,4,TRUE),VLOOKUP(A1314-2,SP500相关数据!$B$11:$E$24727,4,TRUE))),"")</f>
        <v/>
      </c>
      <c r="D1314" s="13">
        <f>IF(VLOOKUP(A1314,高收益利差!$A:$B,2,TRUE)&lt;&gt;"",VLOOKUP(A1314,高收益利差!$A:$B,2,TRUE),IF(VLOOKUP(A1314-1,高收益利差!$A:$B,2,TRUE)&lt;&gt;"",VLOOKUP(A1314-1,高收益利差!$A:$B,2,TRUE),VLOOKUP(A1314-2,高收益利差!$A:$B,2,TRUE)))</f>
        <v/>
      </c>
      <c r="E1314" s="13">
        <f>IFERROR(VLOOKUP(A1314,'10Y2Y'!$A:$B,2,TRUE),"")</f>
        <v/>
      </c>
      <c r="F1314">
        <f>IFERROR(D1314-D1301,"")</f>
        <v/>
      </c>
      <c r="G1314">
        <f>IFERROR(B1314/AVERAGE(B1275:B1314)-1,"")</f>
        <v/>
      </c>
      <c r="H1314">
        <f>IF(B1314="","",IFERROR(AVERAGE(B1275:B1314)/AVERAGE(B1262:B1301)-1,""))</f>
        <v/>
      </c>
      <c r="I1314">
        <f>IFERROR(VLOOKUP(A1314,'Sahm Rule'!$A:$B,2,TRUE),"")</f>
        <v/>
      </c>
      <c r="J1314" s="159">
        <f>IFERROR((B1314/B1301)^4-1-D1314/100,"")</f>
        <v/>
      </c>
    </row>
    <row r="1315">
      <c r="A1315" s="10" t="n">
        <v>44624</v>
      </c>
      <c r="B1315" s="13">
        <f>IF(VLOOKUP(A1315,SP500相关数据!$B$11:$C$24727,2,TRUE)&lt;&gt;"",VLOOKUP(A1315,SP500相关数据!$B$11:$C$24727,2,TRUE),IF(VLOOKUP(A1315-1,SP500相关数据!$B$11:$C$24727,2,TRUE)&lt;&gt;"",VLOOKUP(A1315-1,SP500相关数据!$B$11:$C$24727,2,TRUE),VLOOKUP(A1315-2,SP500相关数据!$B$11:$C$24727,2,TRUE)))</f>
        <v/>
      </c>
      <c r="C1315" s="13">
        <f>IFERROR(IF(VLOOKUP(A1315,SP500相关数据!$B$11:$E$24727,4,TRUE)&lt;&gt;"",VLOOKUP(A1315,SP500相关数据!$B$11:$E$24727,4,TRUE),IF(VLOOKUP(A1315-1,SP500相关数据!$B$11:$E$24727,4,TRUE)&lt;&gt;"",VLOOKUP(A1315-1,SP500相关数据!$B$11:$E$24727,4,TRUE),VLOOKUP(A1315-2,SP500相关数据!$B$11:$E$24727,4,TRUE))),"")</f>
        <v/>
      </c>
      <c r="D1315" s="13">
        <f>IF(VLOOKUP(A1315,高收益利差!$A:$B,2,TRUE)&lt;&gt;"",VLOOKUP(A1315,高收益利差!$A:$B,2,TRUE),IF(VLOOKUP(A1315-1,高收益利差!$A:$B,2,TRUE)&lt;&gt;"",VLOOKUP(A1315-1,高收益利差!$A:$B,2,TRUE),VLOOKUP(A1315-2,高收益利差!$A:$B,2,TRUE)))</f>
        <v/>
      </c>
      <c r="E1315" s="13">
        <f>IFERROR(VLOOKUP(A1315,'10Y2Y'!$A:$B,2,TRUE),"")</f>
        <v/>
      </c>
      <c r="F1315">
        <f>IFERROR(D1315-D1302,"")</f>
        <v/>
      </c>
      <c r="G1315">
        <f>IFERROR(B1315/AVERAGE(B1276:B1315)-1,"")</f>
        <v/>
      </c>
      <c r="H1315">
        <f>IF(B1315="","",IFERROR(AVERAGE(B1276:B1315)/AVERAGE(B1263:B1302)-1,""))</f>
        <v/>
      </c>
      <c r="I1315">
        <f>IFERROR(VLOOKUP(A1315,'Sahm Rule'!$A:$B,2,TRUE),"")</f>
        <v/>
      </c>
      <c r="J1315" s="159">
        <f>IFERROR((B1315/B1302)^4-1-D1315/100,"")</f>
        <v/>
      </c>
    </row>
    <row r="1316">
      <c r="A1316" s="10" t="n">
        <v>44631</v>
      </c>
      <c r="B1316" s="13">
        <f>IF(VLOOKUP(A1316,SP500相关数据!$B$11:$C$24727,2,TRUE)&lt;&gt;"",VLOOKUP(A1316,SP500相关数据!$B$11:$C$24727,2,TRUE),IF(VLOOKUP(A1316-1,SP500相关数据!$B$11:$C$24727,2,TRUE)&lt;&gt;"",VLOOKUP(A1316-1,SP500相关数据!$B$11:$C$24727,2,TRUE),VLOOKUP(A1316-2,SP500相关数据!$B$11:$C$24727,2,TRUE)))</f>
        <v/>
      </c>
      <c r="C1316" s="13">
        <f>IFERROR(IF(VLOOKUP(A1316,SP500相关数据!$B$11:$E$24727,4,TRUE)&lt;&gt;"",VLOOKUP(A1316,SP500相关数据!$B$11:$E$24727,4,TRUE),IF(VLOOKUP(A1316-1,SP500相关数据!$B$11:$E$24727,4,TRUE)&lt;&gt;"",VLOOKUP(A1316-1,SP500相关数据!$B$11:$E$24727,4,TRUE),VLOOKUP(A1316-2,SP500相关数据!$B$11:$E$24727,4,TRUE))),"")</f>
        <v/>
      </c>
      <c r="D1316" s="13">
        <f>IF(VLOOKUP(A1316,高收益利差!$A:$B,2,TRUE)&lt;&gt;"",VLOOKUP(A1316,高收益利差!$A:$B,2,TRUE),IF(VLOOKUP(A1316-1,高收益利差!$A:$B,2,TRUE)&lt;&gt;"",VLOOKUP(A1316-1,高收益利差!$A:$B,2,TRUE),VLOOKUP(A1316-2,高收益利差!$A:$B,2,TRUE)))</f>
        <v/>
      </c>
      <c r="E1316" s="13">
        <f>IFERROR(VLOOKUP(A1316,'10Y2Y'!$A:$B,2,TRUE),"")</f>
        <v/>
      </c>
      <c r="F1316">
        <f>IFERROR(D1316-D1303,"")</f>
        <v/>
      </c>
      <c r="G1316">
        <f>IFERROR(B1316/AVERAGE(B1277:B1316)-1,"")</f>
        <v/>
      </c>
      <c r="H1316">
        <f>IF(B1316="","",IFERROR(AVERAGE(B1277:B1316)/AVERAGE(B1264:B1303)-1,""))</f>
        <v/>
      </c>
      <c r="I1316">
        <f>IFERROR(VLOOKUP(A1316,'Sahm Rule'!$A:$B,2,TRUE),"")</f>
        <v/>
      </c>
      <c r="J1316" s="159">
        <f>IFERROR((B1316/B1303)^4-1-D1316/100,"")</f>
        <v/>
      </c>
    </row>
    <row r="1317">
      <c r="A1317" s="10" t="n">
        <v>44638</v>
      </c>
      <c r="B1317" s="13">
        <f>IF(VLOOKUP(A1317,SP500相关数据!$B$11:$C$24727,2,TRUE)&lt;&gt;"",VLOOKUP(A1317,SP500相关数据!$B$11:$C$24727,2,TRUE),IF(VLOOKUP(A1317-1,SP500相关数据!$B$11:$C$24727,2,TRUE)&lt;&gt;"",VLOOKUP(A1317-1,SP500相关数据!$B$11:$C$24727,2,TRUE),VLOOKUP(A1317-2,SP500相关数据!$B$11:$C$24727,2,TRUE)))</f>
        <v/>
      </c>
      <c r="C1317" s="13">
        <f>IFERROR(IF(VLOOKUP(A1317,SP500相关数据!$B$11:$E$24727,4,TRUE)&lt;&gt;"",VLOOKUP(A1317,SP500相关数据!$B$11:$E$24727,4,TRUE),IF(VLOOKUP(A1317-1,SP500相关数据!$B$11:$E$24727,4,TRUE)&lt;&gt;"",VLOOKUP(A1317-1,SP500相关数据!$B$11:$E$24727,4,TRUE),VLOOKUP(A1317-2,SP500相关数据!$B$11:$E$24727,4,TRUE))),"")</f>
        <v/>
      </c>
      <c r="D1317" s="13">
        <f>IF(VLOOKUP(A1317,高收益利差!$A:$B,2,TRUE)&lt;&gt;"",VLOOKUP(A1317,高收益利差!$A:$B,2,TRUE),IF(VLOOKUP(A1317-1,高收益利差!$A:$B,2,TRUE)&lt;&gt;"",VLOOKUP(A1317-1,高收益利差!$A:$B,2,TRUE),VLOOKUP(A1317-2,高收益利差!$A:$B,2,TRUE)))</f>
        <v/>
      </c>
      <c r="E1317" s="13">
        <f>IFERROR(VLOOKUP(A1317,'10Y2Y'!$A:$B,2,TRUE),"")</f>
        <v/>
      </c>
      <c r="F1317">
        <f>IFERROR(D1317-D1304,"")</f>
        <v/>
      </c>
      <c r="G1317">
        <f>IFERROR(B1317/AVERAGE(B1278:B1317)-1,"")</f>
        <v/>
      </c>
      <c r="H1317">
        <f>IF(B1317="","",IFERROR(AVERAGE(B1278:B1317)/AVERAGE(B1265:B1304)-1,""))</f>
        <v/>
      </c>
      <c r="I1317">
        <f>IFERROR(VLOOKUP(A1317,'Sahm Rule'!$A:$B,2,TRUE),"")</f>
        <v/>
      </c>
      <c r="J1317" s="159">
        <f>IFERROR((B1317/B1304)^4-1-D1317/100,"")</f>
        <v/>
      </c>
    </row>
    <row r="1318">
      <c r="A1318" s="10" t="n">
        <v>44645</v>
      </c>
      <c r="B1318" s="13">
        <f>IF(VLOOKUP(A1318,SP500相关数据!$B$11:$C$24727,2,TRUE)&lt;&gt;"",VLOOKUP(A1318,SP500相关数据!$B$11:$C$24727,2,TRUE),IF(VLOOKUP(A1318-1,SP500相关数据!$B$11:$C$24727,2,TRUE)&lt;&gt;"",VLOOKUP(A1318-1,SP500相关数据!$B$11:$C$24727,2,TRUE),VLOOKUP(A1318-2,SP500相关数据!$B$11:$C$24727,2,TRUE)))</f>
        <v/>
      </c>
      <c r="C1318" s="13">
        <f>IFERROR(IF(VLOOKUP(A1318,SP500相关数据!$B$11:$E$24727,4,TRUE)&lt;&gt;"",VLOOKUP(A1318,SP500相关数据!$B$11:$E$24727,4,TRUE),IF(VLOOKUP(A1318-1,SP500相关数据!$B$11:$E$24727,4,TRUE)&lt;&gt;"",VLOOKUP(A1318-1,SP500相关数据!$B$11:$E$24727,4,TRUE),VLOOKUP(A1318-2,SP500相关数据!$B$11:$E$24727,4,TRUE))),"")</f>
        <v/>
      </c>
      <c r="D1318" s="13">
        <f>IF(VLOOKUP(A1318,高收益利差!$A:$B,2,TRUE)&lt;&gt;"",VLOOKUP(A1318,高收益利差!$A:$B,2,TRUE),IF(VLOOKUP(A1318-1,高收益利差!$A:$B,2,TRUE)&lt;&gt;"",VLOOKUP(A1318-1,高收益利差!$A:$B,2,TRUE),VLOOKUP(A1318-2,高收益利差!$A:$B,2,TRUE)))</f>
        <v/>
      </c>
      <c r="E1318" s="13">
        <f>IFERROR(VLOOKUP(A1318,'10Y2Y'!$A:$B,2,TRUE),"")</f>
        <v/>
      </c>
      <c r="F1318">
        <f>IFERROR(D1318-D1305,"")</f>
        <v/>
      </c>
      <c r="G1318">
        <f>IFERROR(B1318/AVERAGE(B1279:B1318)-1,"")</f>
        <v/>
      </c>
      <c r="H1318">
        <f>IF(B1318="","",IFERROR(AVERAGE(B1279:B1318)/AVERAGE(B1266:B1305)-1,""))</f>
        <v/>
      </c>
      <c r="I1318">
        <f>IFERROR(VLOOKUP(A1318,'Sahm Rule'!$A:$B,2,TRUE),"")</f>
        <v/>
      </c>
      <c r="J1318" s="159">
        <f>IFERROR((B1318/B1305)^4-1-D1318/100,"")</f>
        <v/>
      </c>
    </row>
    <row r="1319">
      <c r="A1319" s="10" t="n">
        <v>44652</v>
      </c>
      <c r="B1319" s="13">
        <f>IF(VLOOKUP(A1319,SP500相关数据!$B$11:$C$24727,2,TRUE)&lt;&gt;"",VLOOKUP(A1319,SP500相关数据!$B$11:$C$24727,2,TRUE),IF(VLOOKUP(A1319-1,SP500相关数据!$B$11:$C$24727,2,TRUE)&lt;&gt;"",VLOOKUP(A1319-1,SP500相关数据!$B$11:$C$24727,2,TRUE),VLOOKUP(A1319-2,SP500相关数据!$B$11:$C$24727,2,TRUE)))</f>
        <v/>
      </c>
      <c r="C1319" s="13">
        <f>IFERROR(IF(VLOOKUP(A1319,SP500相关数据!$B$11:$E$24727,4,TRUE)&lt;&gt;"",VLOOKUP(A1319,SP500相关数据!$B$11:$E$24727,4,TRUE),IF(VLOOKUP(A1319-1,SP500相关数据!$B$11:$E$24727,4,TRUE)&lt;&gt;"",VLOOKUP(A1319-1,SP500相关数据!$B$11:$E$24727,4,TRUE),VLOOKUP(A1319-2,SP500相关数据!$B$11:$E$24727,4,TRUE))),"")</f>
        <v/>
      </c>
      <c r="D1319" s="13">
        <f>IF(VLOOKUP(A1319,高收益利差!$A:$B,2,TRUE)&lt;&gt;"",VLOOKUP(A1319,高收益利差!$A:$B,2,TRUE),IF(VLOOKUP(A1319-1,高收益利差!$A:$B,2,TRUE)&lt;&gt;"",VLOOKUP(A1319-1,高收益利差!$A:$B,2,TRUE),VLOOKUP(A1319-2,高收益利差!$A:$B,2,TRUE)))</f>
        <v/>
      </c>
      <c r="E1319" s="13">
        <f>IFERROR(VLOOKUP(A1319,'10Y2Y'!$A:$B,2,TRUE),"")</f>
        <v/>
      </c>
      <c r="F1319">
        <f>IFERROR(D1319-D1306,"")</f>
        <v/>
      </c>
      <c r="G1319">
        <f>IFERROR(B1319/AVERAGE(B1280:B1319)-1,"")</f>
        <v/>
      </c>
      <c r="H1319">
        <f>IF(B1319="","",IFERROR(AVERAGE(B1280:B1319)/AVERAGE(B1267:B1306)-1,""))</f>
        <v/>
      </c>
      <c r="I1319">
        <f>IFERROR(VLOOKUP(A1319,'Sahm Rule'!$A:$B,2,TRUE),"")</f>
        <v/>
      </c>
      <c r="J1319" s="159">
        <f>IFERROR((B1319/B1306)^4-1-D1319/100,"")</f>
        <v/>
      </c>
    </row>
    <row r="1320">
      <c r="A1320" s="10" t="n">
        <v>44659</v>
      </c>
      <c r="B1320" s="13">
        <f>IF(VLOOKUP(A1320,SP500相关数据!$B$11:$C$24727,2,TRUE)&lt;&gt;"",VLOOKUP(A1320,SP500相关数据!$B$11:$C$24727,2,TRUE),IF(VLOOKUP(A1320-1,SP500相关数据!$B$11:$C$24727,2,TRUE)&lt;&gt;"",VLOOKUP(A1320-1,SP500相关数据!$B$11:$C$24727,2,TRUE),VLOOKUP(A1320-2,SP500相关数据!$B$11:$C$24727,2,TRUE)))</f>
        <v/>
      </c>
      <c r="C1320" s="13">
        <f>IFERROR(IF(VLOOKUP(A1320,SP500相关数据!$B$11:$E$24727,4,TRUE)&lt;&gt;"",VLOOKUP(A1320,SP500相关数据!$B$11:$E$24727,4,TRUE),IF(VLOOKUP(A1320-1,SP500相关数据!$B$11:$E$24727,4,TRUE)&lt;&gt;"",VLOOKUP(A1320-1,SP500相关数据!$B$11:$E$24727,4,TRUE),VLOOKUP(A1320-2,SP500相关数据!$B$11:$E$24727,4,TRUE))),"")</f>
        <v/>
      </c>
      <c r="D1320" s="13">
        <f>IF(VLOOKUP(A1320,高收益利差!$A:$B,2,TRUE)&lt;&gt;"",VLOOKUP(A1320,高收益利差!$A:$B,2,TRUE),IF(VLOOKUP(A1320-1,高收益利差!$A:$B,2,TRUE)&lt;&gt;"",VLOOKUP(A1320-1,高收益利差!$A:$B,2,TRUE),VLOOKUP(A1320-2,高收益利差!$A:$B,2,TRUE)))</f>
        <v/>
      </c>
      <c r="E1320" s="13">
        <f>IFERROR(VLOOKUP(A1320,'10Y2Y'!$A:$B,2,TRUE),"")</f>
        <v/>
      </c>
      <c r="F1320">
        <f>IFERROR(D1320-D1307,"")</f>
        <v/>
      </c>
      <c r="G1320">
        <f>IFERROR(B1320/AVERAGE(B1281:B1320)-1,"")</f>
        <v/>
      </c>
      <c r="H1320">
        <f>IF(B1320="","",IFERROR(AVERAGE(B1281:B1320)/AVERAGE(B1268:B1307)-1,""))</f>
        <v/>
      </c>
      <c r="I1320">
        <f>IFERROR(VLOOKUP(A1320,'Sahm Rule'!$A:$B,2,TRUE),"")</f>
        <v/>
      </c>
      <c r="J1320" s="159">
        <f>IFERROR((B1320/B1307)^4-1-D1320/100,"")</f>
        <v/>
      </c>
    </row>
    <row r="1321">
      <c r="A1321" s="10" t="n">
        <v>44666</v>
      </c>
      <c r="B1321" s="13">
        <f>IF(VLOOKUP(A1321,SP500相关数据!$B$11:$C$24727,2,TRUE)&lt;&gt;"",VLOOKUP(A1321,SP500相关数据!$B$11:$C$24727,2,TRUE),IF(VLOOKUP(A1321-1,SP500相关数据!$B$11:$C$24727,2,TRUE)&lt;&gt;"",VLOOKUP(A1321-1,SP500相关数据!$B$11:$C$24727,2,TRUE),VLOOKUP(A1321-2,SP500相关数据!$B$11:$C$24727,2,TRUE)))</f>
        <v/>
      </c>
      <c r="C1321" s="13">
        <f>IFERROR(IF(VLOOKUP(A1321,SP500相关数据!$B$11:$E$24727,4,TRUE)&lt;&gt;"",VLOOKUP(A1321,SP500相关数据!$B$11:$E$24727,4,TRUE),IF(VLOOKUP(A1321-1,SP500相关数据!$B$11:$E$24727,4,TRUE)&lt;&gt;"",VLOOKUP(A1321-1,SP500相关数据!$B$11:$E$24727,4,TRUE),VLOOKUP(A1321-2,SP500相关数据!$B$11:$E$24727,4,TRUE))),"")</f>
        <v/>
      </c>
      <c r="D1321" s="13">
        <f>IF(VLOOKUP(A1321,高收益利差!$A:$B,2,TRUE)&lt;&gt;"",VLOOKUP(A1321,高收益利差!$A:$B,2,TRUE),IF(VLOOKUP(A1321-1,高收益利差!$A:$B,2,TRUE)&lt;&gt;"",VLOOKUP(A1321-1,高收益利差!$A:$B,2,TRUE),VLOOKUP(A1321-2,高收益利差!$A:$B,2,TRUE)))</f>
        <v/>
      </c>
      <c r="E1321" s="13">
        <f>IFERROR(VLOOKUP(A1321,'10Y2Y'!$A:$B,2,TRUE),"")</f>
        <v/>
      </c>
      <c r="F1321">
        <f>IFERROR(D1321-D1308,"")</f>
        <v/>
      </c>
      <c r="G1321">
        <f>IFERROR(B1321/AVERAGE(B1282:B1321)-1,"")</f>
        <v/>
      </c>
      <c r="H1321">
        <f>IF(B1321="","",IFERROR(AVERAGE(B1282:B1321)/AVERAGE(B1269:B1308)-1,""))</f>
        <v/>
      </c>
      <c r="I1321">
        <f>IFERROR(VLOOKUP(A1321,'Sahm Rule'!$A:$B,2,TRUE),"")</f>
        <v/>
      </c>
      <c r="J1321" s="159">
        <f>IFERROR((B1321/B1308)^4-1-D1321/100,"")</f>
        <v/>
      </c>
    </row>
    <row r="1322">
      <c r="A1322" s="10" t="n">
        <v>44673</v>
      </c>
      <c r="B1322" s="13">
        <f>IF(VLOOKUP(A1322,SP500相关数据!$B$11:$C$24727,2,TRUE)&lt;&gt;"",VLOOKUP(A1322,SP500相关数据!$B$11:$C$24727,2,TRUE),IF(VLOOKUP(A1322-1,SP500相关数据!$B$11:$C$24727,2,TRUE)&lt;&gt;"",VLOOKUP(A1322-1,SP500相关数据!$B$11:$C$24727,2,TRUE),VLOOKUP(A1322-2,SP500相关数据!$B$11:$C$24727,2,TRUE)))</f>
        <v/>
      </c>
      <c r="C1322" s="13">
        <f>IFERROR(IF(VLOOKUP(A1322,SP500相关数据!$B$11:$E$24727,4,TRUE)&lt;&gt;"",VLOOKUP(A1322,SP500相关数据!$B$11:$E$24727,4,TRUE),IF(VLOOKUP(A1322-1,SP500相关数据!$B$11:$E$24727,4,TRUE)&lt;&gt;"",VLOOKUP(A1322-1,SP500相关数据!$B$11:$E$24727,4,TRUE),VLOOKUP(A1322-2,SP500相关数据!$B$11:$E$24727,4,TRUE))),"")</f>
        <v/>
      </c>
      <c r="D1322" s="13">
        <f>IF(VLOOKUP(A1322,高收益利差!$A:$B,2,TRUE)&lt;&gt;"",VLOOKUP(A1322,高收益利差!$A:$B,2,TRUE),IF(VLOOKUP(A1322-1,高收益利差!$A:$B,2,TRUE)&lt;&gt;"",VLOOKUP(A1322-1,高收益利差!$A:$B,2,TRUE),VLOOKUP(A1322-2,高收益利差!$A:$B,2,TRUE)))</f>
        <v/>
      </c>
      <c r="E1322" s="13">
        <f>IFERROR(VLOOKUP(A1322,'10Y2Y'!$A:$B,2,TRUE),"")</f>
        <v/>
      </c>
      <c r="F1322">
        <f>IFERROR(D1322-D1309,"")</f>
        <v/>
      </c>
      <c r="G1322">
        <f>IFERROR(B1322/AVERAGE(B1283:B1322)-1,"")</f>
        <v/>
      </c>
      <c r="H1322">
        <f>IF(B1322="","",IFERROR(AVERAGE(B1283:B1322)/AVERAGE(B1270:B1309)-1,""))</f>
        <v/>
      </c>
      <c r="I1322">
        <f>IFERROR(VLOOKUP(A1322,'Sahm Rule'!$A:$B,2,TRUE),"")</f>
        <v/>
      </c>
      <c r="J1322" s="159">
        <f>IFERROR((B1322/B1309)^4-1-D1322/100,"")</f>
        <v/>
      </c>
    </row>
    <row r="1323">
      <c r="A1323" s="10" t="n">
        <v>44680</v>
      </c>
      <c r="B1323" s="13">
        <f>IF(VLOOKUP(A1323,SP500相关数据!$B$11:$C$24727,2,TRUE)&lt;&gt;"",VLOOKUP(A1323,SP500相关数据!$B$11:$C$24727,2,TRUE),IF(VLOOKUP(A1323-1,SP500相关数据!$B$11:$C$24727,2,TRUE)&lt;&gt;"",VLOOKUP(A1323-1,SP500相关数据!$B$11:$C$24727,2,TRUE),VLOOKUP(A1323-2,SP500相关数据!$B$11:$C$24727,2,TRUE)))</f>
        <v/>
      </c>
      <c r="C1323" s="13">
        <f>IFERROR(IF(VLOOKUP(A1323,SP500相关数据!$B$11:$E$24727,4,TRUE)&lt;&gt;"",VLOOKUP(A1323,SP500相关数据!$B$11:$E$24727,4,TRUE),IF(VLOOKUP(A1323-1,SP500相关数据!$B$11:$E$24727,4,TRUE)&lt;&gt;"",VLOOKUP(A1323-1,SP500相关数据!$B$11:$E$24727,4,TRUE),VLOOKUP(A1323-2,SP500相关数据!$B$11:$E$24727,4,TRUE))),"")</f>
        <v/>
      </c>
      <c r="D1323" s="13">
        <f>IF(VLOOKUP(A1323,高收益利差!$A:$B,2,TRUE)&lt;&gt;"",VLOOKUP(A1323,高收益利差!$A:$B,2,TRUE),IF(VLOOKUP(A1323-1,高收益利差!$A:$B,2,TRUE)&lt;&gt;"",VLOOKUP(A1323-1,高收益利差!$A:$B,2,TRUE),VLOOKUP(A1323-2,高收益利差!$A:$B,2,TRUE)))</f>
        <v/>
      </c>
      <c r="E1323" s="13">
        <f>IFERROR(VLOOKUP(A1323,'10Y2Y'!$A:$B,2,TRUE),"")</f>
        <v/>
      </c>
      <c r="F1323">
        <f>IFERROR(D1323-D1310,"")</f>
        <v/>
      </c>
      <c r="G1323">
        <f>IFERROR(B1323/AVERAGE(B1284:B1323)-1,"")</f>
        <v/>
      </c>
      <c r="H1323">
        <f>IF(B1323="","",IFERROR(AVERAGE(B1284:B1323)/AVERAGE(B1271:B1310)-1,""))</f>
        <v/>
      </c>
      <c r="I1323">
        <f>IFERROR(VLOOKUP(A1323,'Sahm Rule'!$A:$B,2,TRUE),"")</f>
        <v/>
      </c>
      <c r="J1323" s="159">
        <f>IFERROR((B1323/B1310)^4-1-D1323/100,"")</f>
        <v/>
      </c>
    </row>
    <row r="1324">
      <c r="A1324" s="10" t="n">
        <v>44687</v>
      </c>
      <c r="B1324" s="13">
        <f>IF(VLOOKUP(A1324,SP500相关数据!$B$11:$C$24727,2,TRUE)&lt;&gt;"",VLOOKUP(A1324,SP500相关数据!$B$11:$C$24727,2,TRUE),IF(VLOOKUP(A1324-1,SP500相关数据!$B$11:$C$24727,2,TRUE)&lt;&gt;"",VLOOKUP(A1324-1,SP500相关数据!$B$11:$C$24727,2,TRUE),VLOOKUP(A1324-2,SP500相关数据!$B$11:$C$24727,2,TRUE)))</f>
        <v/>
      </c>
      <c r="C1324" s="13">
        <f>IFERROR(IF(VLOOKUP(A1324,SP500相关数据!$B$11:$E$24727,4,TRUE)&lt;&gt;"",VLOOKUP(A1324,SP500相关数据!$B$11:$E$24727,4,TRUE),IF(VLOOKUP(A1324-1,SP500相关数据!$B$11:$E$24727,4,TRUE)&lt;&gt;"",VLOOKUP(A1324-1,SP500相关数据!$B$11:$E$24727,4,TRUE),VLOOKUP(A1324-2,SP500相关数据!$B$11:$E$24727,4,TRUE))),"")</f>
        <v/>
      </c>
      <c r="D1324" s="13">
        <f>IF(VLOOKUP(A1324,高收益利差!$A:$B,2,TRUE)&lt;&gt;"",VLOOKUP(A1324,高收益利差!$A:$B,2,TRUE),IF(VLOOKUP(A1324-1,高收益利差!$A:$B,2,TRUE)&lt;&gt;"",VLOOKUP(A1324-1,高收益利差!$A:$B,2,TRUE),VLOOKUP(A1324-2,高收益利差!$A:$B,2,TRUE)))</f>
        <v/>
      </c>
      <c r="E1324" s="13">
        <f>IFERROR(VLOOKUP(A1324,'10Y2Y'!$A:$B,2,TRUE),"")</f>
        <v/>
      </c>
      <c r="F1324">
        <f>IFERROR(D1324-D1311,"")</f>
        <v/>
      </c>
      <c r="G1324">
        <f>IFERROR(B1324/AVERAGE(B1285:B1324)-1,"")</f>
        <v/>
      </c>
      <c r="H1324">
        <f>IF(B1324="","",IFERROR(AVERAGE(B1285:B1324)/AVERAGE(B1272:B1311)-1,""))</f>
        <v/>
      </c>
      <c r="I1324">
        <f>IFERROR(VLOOKUP(A1324,'Sahm Rule'!$A:$B,2,TRUE),"")</f>
        <v/>
      </c>
      <c r="J1324" s="159">
        <f>IFERROR((B1324/B1311)^4-1-D1324/100,"")</f>
        <v/>
      </c>
    </row>
    <row r="1325">
      <c r="A1325" s="10" t="n">
        <v>44694</v>
      </c>
      <c r="B1325" s="13">
        <f>IF(VLOOKUP(A1325,SP500相关数据!$B$11:$C$24727,2,TRUE)&lt;&gt;"",VLOOKUP(A1325,SP500相关数据!$B$11:$C$24727,2,TRUE),IF(VLOOKUP(A1325-1,SP500相关数据!$B$11:$C$24727,2,TRUE)&lt;&gt;"",VLOOKUP(A1325-1,SP500相关数据!$B$11:$C$24727,2,TRUE),VLOOKUP(A1325-2,SP500相关数据!$B$11:$C$24727,2,TRUE)))</f>
        <v/>
      </c>
      <c r="C1325" s="13">
        <f>IFERROR(IF(VLOOKUP(A1325,SP500相关数据!$B$11:$E$24727,4,TRUE)&lt;&gt;"",VLOOKUP(A1325,SP500相关数据!$B$11:$E$24727,4,TRUE),IF(VLOOKUP(A1325-1,SP500相关数据!$B$11:$E$24727,4,TRUE)&lt;&gt;"",VLOOKUP(A1325-1,SP500相关数据!$B$11:$E$24727,4,TRUE),VLOOKUP(A1325-2,SP500相关数据!$B$11:$E$24727,4,TRUE))),"")</f>
        <v/>
      </c>
      <c r="D1325" s="13">
        <f>IF(VLOOKUP(A1325,高收益利差!$A:$B,2,TRUE)&lt;&gt;"",VLOOKUP(A1325,高收益利差!$A:$B,2,TRUE),IF(VLOOKUP(A1325-1,高收益利差!$A:$B,2,TRUE)&lt;&gt;"",VLOOKUP(A1325-1,高收益利差!$A:$B,2,TRUE),VLOOKUP(A1325-2,高收益利差!$A:$B,2,TRUE)))</f>
        <v/>
      </c>
      <c r="E1325" s="13">
        <f>IFERROR(VLOOKUP(A1325,'10Y2Y'!$A:$B,2,TRUE),"")</f>
        <v/>
      </c>
      <c r="F1325">
        <f>IFERROR(D1325-D1312,"")</f>
        <v/>
      </c>
      <c r="G1325">
        <f>IFERROR(B1325/AVERAGE(B1286:B1325)-1,"")</f>
        <v/>
      </c>
      <c r="H1325">
        <f>IF(B1325="","",IFERROR(AVERAGE(B1286:B1325)/AVERAGE(B1273:B1312)-1,""))</f>
        <v/>
      </c>
      <c r="I1325">
        <f>IFERROR(VLOOKUP(A1325,'Sahm Rule'!$A:$B,2,TRUE),"")</f>
        <v/>
      </c>
      <c r="J1325" s="159">
        <f>IFERROR((B1325/B1312)^4-1-D1325/100,"")</f>
        <v/>
      </c>
    </row>
    <row r="1326">
      <c r="A1326" s="10" t="n">
        <v>44701</v>
      </c>
      <c r="B1326" s="13">
        <f>IF(VLOOKUP(A1326,SP500相关数据!$B$11:$C$24727,2,TRUE)&lt;&gt;"",VLOOKUP(A1326,SP500相关数据!$B$11:$C$24727,2,TRUE),IF(VLOOKUP(A1326-1,SP500相关数据!$B$11:$C$24727,2,TRUE)&lt;&gt;"",VLOOKUP(A1326-1,SP500相关数据!$B$11:$C$24727,2,TRUE),VLOOKUP(A1326-2,SP500相关数据!$B$11:$C$24727,2,TRUE)))</f>
        <v/>
      </c>
      <c r="C1326" s="13">
        <f>IFERROR(IF(VLOOKUP(A1326,SP500相关数据!$B$11:$E$24727,4,TRUE)&lt;&gt;"",VLOOKUP(A1326,SP500相关数据!$B$11:$E$24727,4,TRUE),IF(VLOOKUP(A1326-1,SP500相关数据!$B$11:$E$24727,4,TRUE)&lt;&gt;"",VLOOKUP(A1326-1,SP500相关数据!$B$11:$E$24727,4,TRUE),VLOOKUP(A1326-2,SP500相关数据!$B$11:$E$24727,4,TRUE))),"")</f>
        <v/>
      </c>
      <c r="D1326" s="13">
        <f>IF(VLOOKUP(A1326,高收益利差!$A:$B,2,TRUE)&lt;&gt;"",VLOOKUP(A1326,高收益利差!$A:$B,2,TRUE),IF(VLOOKUP(A1326-1,高收益利差!$A:$B,2,TRUE)&lt;&gt;"",VLOOKUP(A1326-1,高收益利差!$A:$B,2,TRUE),VLOOKUP(A1326-2,高收益利差!$A:$B,2,TRUE)))</f>
        <v/>
      </c>
      <c r="E1326" s="13">
        <f>IFERROR(VLOOKUP(A1326,'10Y2Y'!$A:$B,2,TRUE),"")</f>
        <v/>
      </c>
      <c r="F1326">
        <f>IFERROR(D1326-D1313,"")</f>
        <v/>
      </c>
      <c r="G1326">
        <f>IFERROR(B1326/AVERAGE(B1287:B1326)-1,"")</f>
        <v/>
      </c>
      <c r="H1326">
        <f>IF(B1326="","",IFERROR(AVERAGE(B1287:B1326)/AVERAGE(B1274:B1313)-1,""))</f>
        <v/>
      </c>
      <c r="I1326">
        <f>IFERROR(VLOOKUP(A1326,'Sahm Rule'!$A:$B,2,TRUE),"")</f>
        <v/>
      </c>
      <c r="J1326" s="159">
        <f>IFERROR((B1326/B1313)^4-1-D1326/100,"")</f>
        <v/>
      </c>
    </row>
    <row r="1327">
      <c r="A1327" s="10" t="n">
        <v>44708</v>
      </c>
      <c r="B1327" s="13">
        <f>IF(VLOOKUP(A1327,SP500相关数据!$B$11:$C$24727,2,TRUE)&lt;&gt;"",VLOOKUP(A1327,SP500相关数据!$B$11:$C$24727,2,TRUE),IF(VLOOKUP(A1327-1,SP500相关数据!$B$11:$C$24727,2,TRUE)&lt;&gt;"",VLOOKUP(A1327-1,SP500相关数据!$B$11:$C$24727,2,TRUE),VLOOKUP(A1327-2,SP500相关数据!$B$11:$C$24727,2,TRUE)))</f>
        <v/>
      </c>
      <c r="C1327" s="13">
        <f>IFERROR(IF(VLOOKUP(A1327,SP500相关数据!$B$11:$E$24727,4,TRUE)&lt;&gt;"",VLOOKUP(A1327,SP500相关数据!$B$11:$E$24727,4,TRUE),IF(VLOOKUP(A1327-1,SP500相关数据!$B$11:$E$24727,4,TRUE)&lt;&gt;"",VLOOKUP(A1327-1,SP500相关数据!$B$11:$E$24727,4,TRUE),VLOOKUP(A1327-2,SP500相关数据!$B$11:$E$24727,4,TRUE))),"")</f>
        <v/>
      </c>
      <c r="D1327" s="13">
        <f>IF(VLOOKUP(A1327,高收益利差!$A:$B,2,TRUE)&lt;&gt;"",VLOOKUP(A1327,高收益利差!$A:$B,2,TRUE),IF(VLOOKUP(A1327-1,高收益利差!$A:$B,2,TRUE)&lt;&gt;"",VLOOKUP(A1327-1,高收益利差!$A:$B,2,TRUE),VLOOKUP(A1327-2,高收益利差!$A:$B,2,TRUE)))</f>
        <v/>
      </c>
      <c r="E1327" s="13">
        <f>IFERROR(VLOOKUP(A1327,'10Y2Y'!$A:$B,2,TRUE),"")</f>
        <v/>
      </c>
      <c r="F1327">
        <f>IFERROR(D1327-D1314,"")</f>
        <v/>
      </c>
      <c r="G1327">
        <f>IFERROR(B1327/AVERAGE(B1288:B1327)-1,"")</f>
        <v/>
      </c>
      <c r="H1327">
        <f>IF(B1327="","",IFERROR(AVERAGE(B1288:B1327)/AVERAGE(B1275:B1314)-1,""))</f>
        <v/>
      </c>
      <c r="I1327">
        <f>IFERROR(VLOOKUP(A1327,'Sahm Rule'!$A:$B,2,TRUE),"")</f>
        <v/>
      </c>
      <c r="J1327" s="159">
        <f>IFERROR((B1327/B1314)^4-1-D1327/100,"")</f>
        <v/>
      </c>
    </row>
    <row r="1328">
      <c r="A1328" s="10" t="n">
        <v>44715</v>
      </c>
      <c r="B1328" s="13">
        <f>IF(VLOOKUP(A1328,SP500相关数据!$B$11:$C$24727,2,TRUE)&lt;&gt;"",VLOOKUP(A1328,SP500相关数据!$B$11:$C$24727,2,TRUE),IF(VLOOKUP(A1328-1,SP500相关数据!$B$11:$C$24727,2,TRUE)&lt;&gt;"",VLOOKUP(A1328-1,SP500相关数据!$B$11:$C$24727,2,TRUE),VLOOKUP(A1328-2,SP500相关数据!$B$11:$C$24727,2,TRUE)))</f>
        <v/>
      </c>
      <c r="C1328" s="13">
        <f>IFERROR(IF(VLOOKUP(A1328,SP500相关数据!$B$11:$E$24727,4,TRUE)&lt;&gt;"",VLOOKUP(A1328,SP500相关数据!$B$11:$E$24727,4,TRUE),IF(VLOOKUP(A1328-1,SP500相关数据!$B$11:$E$24727,4,TRUE)&lt;&gt;"",VLOOKUP(A1328-1,SP500相关数据!$B$11:$E$24727,4,TRUE),VLOOKUP(A1328-2,SP500相关数据!$B$11:$E$24727,4,TRUE))),"")</f>
        <v/>
      </c>
      <c r="D1328" s="13">
        <f>IF(VLOOKUP(A1328,高收益利差!$A:$B,2,TRUE)&lt;&gt;"",VLOOKUP(A1328,高收益利差!$A:$B,2,TRUE),IF(VLOOKUP(A1328-1,高收益利差!$A:$B,2,TRUE)&lt;&gt;"",VLOOKUP(A1328-1,高收益利差!$A:$B,2,TRUE),VLOOKUP(A1328-2,高收益利差!$A:$B,2,TRUE)))</f>
        <v/>
      </c>
      <c r="E1328" s="13">
        <f>IFERROR(VLOOKUP(A1328,'10Y2Y'!$A:$B,2,TRUE),"")</f>
        <v/>
      </c>
      <c r="F1328">
        <f>IFERROR(D1328-D1315,"")</f>
        <v/>
      </c>
      <c r="G1328">
        <f>IFERROR(B1328/AVERAGE(B1289:B1328)-1,"")</f>
        <v/>
      </c>
      <c r="H1328">
        <f>IF(B1328="","",IFERROR(AVERAGE(B1289:B1328)/AVERAGE(B1276:B1315)-1,""))</f>
        <v/>
      </c>
      <c r="I1328">
        <f>IFERROR(VLOOKUP(A1328,'Sahm Rule'!$A:$B,2,TRUE),"")</f>
        <v/>
      </c>
      <c r="J1328" s="159">
        <f>IFERROR((B1328/B1315)^4-1-D1328/100,"")</f>
        <v/>
      </c>
    </row>
    <row r="1329">
      <c r="A1329" s="10" t="n">
        <v>44722</v>
      </c>
      <c r="B1329" s="13">
        <f>IF(VLOOKUP(A1329,SP500相关数据!$B$11:$C$24727,2,TRUE)&lt;&gt;"",VLOOKUP(A1329,SP500相关数据!$B$11:$C$24727,2,TRUE),IF(VLOOKUP(A1329-1,SP500相关数据!$B$11:$C$24727,2,TRUE)&lt;&gt;"",VLOOKUP(A1329-1,SP500相关数据!$B$11:$C$24727,2,TRUE),VLOOKUP(A1329-2,SP500相关数据!$B$11:$C$24727,2,TRUE)))</f>
        <v/>
      </c>
      <c r="C1329" s="13">
        <f>IFERROR(IF(VLOOKUP(A1329,SP500相关数据!$B$11:$E$24727,4,TRUE)&lt;&gt;"",VLOOKUP(A1329,SP500相关数据!$B$11:$E$24727,4,TRUE),IF(VLOOKUP(A1329-1,SP500相关数据!$B$11:$E$24727,4,TRUE)&lt;&gt;"",VLOOKUP(A1329-1,SP500相关数据!$B$11:$E$24727,4,TRUE),VLOOKUP(A1329-2,SP500相关数据!$B$11:$E$24727,4,TRUE))),"")</f>
        <v/>
      </c>
      <c r="D1329" s="13">
        <f>IF(VLOOKUP(A1329,高收益利差!$A:$B,2,TRUE)&lt;&gt;"",VLOOKUP(A1329,高收益利差!$A:$B,2,TRUE),IF(VLOOKUP(A1329-1,高收益利差!$A:$B,2,TRUE)&lt;&gt;"",VLOOKUP(A1329-1,高收益利差!$A:$B,2,TRUE),VLOOKUP(A1329-2,高收益利差!$A:$B,2,TRUE)))</f>
        <v/>
      </c>
      <c r="E1329" s="13">
        <f>IFERROR(VLOOKUP(A1329,'10Y2Y'!$A:$B,2,TRUE),"")</f>
        <v/>
      </c>
      <c r="F1329">
        <f>IFERROR(D1329-D1316,"")</f>
        <v/>
      </c>
      <c r="G1329">
        <f>IFERROR(B1329/AVERAGE(B1290:B1329)-1,"")</f>
        <v/>
      </c>
      <c r="H1329">
        <f>IF(B1329="","",IFERROR(AVERAGE(B1290:B1329)/AVERAGE(B1277:B1316)-1,""))</f>
        <v/>
      </c>
      <c r="I1329">
        <f>IFERROR(VLOOKUP(A1329,'Sahm Rule'!$A:$B,2,TRUE),"")</f>
        <v/>
      </c>
      <c r="J1329" s="159">
        <f>IFERROR((B1329/B1316)^4-1-D1329/100,"")</f>
        <v/>
      </c>
    </row>
    <row r="1330">
      <c r="A1330" s="10" t="n">
        <v>44729</v>
      </c>
      <c r="B1330" s="13">
        <f>IF(VLOOKUP(A1330,SP500相关数据!$B$11:$C$24727,2,TRUE)&lt;&gt;"",VLOOKUP(A1330,SP500相关数据!$B$11:$C$24727,2,TRUE),IF(VLOOKUP(A1330-1,SP500相关数据!$B$11:$C$24727,2,TRUE)&lt;&gt;"",VLOOKUP(A1330-1,SP500相关数据!$B$11:$C$24727,2,TRUE),VLOOKUP(A1330-2,SP500相关数据!$B$11:$C$24727,2,TRUE)))</f>
        <v/>
      </c>
      <c r="C1330" s="13">
        <f>IFERROR(IF(VLOOKUP(A1330,SP500相关数据!$B$11:$E$24727,4,TRUE)&lt;&gt;"",VLOOKUP(A1330,SP500相关数据!$B$11:$E$24727,4,TRUE),IF(VLOOKUP(A1330-1,SP500相关数据!$B$11:$E$24727,4,TRUE)&lt;&gt;"",VLOOKUP(A1330-1,SP500相关数据!$B$11:$E$24727,4,TRUE),VLOOKUP(A1330-2,SP500相关数据!$B$11:$E$24727,4,TRUE))),"")</f>
        <v/>
      </c>
      <c r="D1330" s="13">
        <f>IF(VLOOKUP(A1330,高收益利差!$A:$B,2,TRUE)&lt;&gt;"",VLOOKUP(A1330,高收益利差!$A:$B,2,TRUE),IF(VLOOKUP(A1330-1,高收益利差!$A:$B,2,TRUE)&lt;&gt;"",VLOOKUP(A1330-1,高收益利差!$A:$B,2,TRUE),VLOOKUP(A1330-2,高收益利差!$A:$B,2,TRUE)))</f>
        <v/>
      </c>
      <c r="E1330" s="13">
        <f>IFERROR(VLOOKUP(A1330,'10Y2Y'!$A:$B,2,TRUE),"")</f>
        <v/>
      </c>
      <c r="F1330">
        <f>IFERROR(D1330-D1317,"")</f>
        <v/>
      </c>
      <c r="G1330">
        <f>IFERROR(B1330/AVERAGE(B1291:B1330)-1,"")</f>
        <v/>
      </c>
      <c r="H1330">
        <f>IF(B1330="","",IFERROR(AVERAGE(B1291:B1330)/AVERAGE(B1278:B1317)-1,""))</f>
        <v/>
      </c>
      <c r="I1330">
        <f>IFERROR(VLOOKUP(A1330,'Sahm Rule'!$A:$B,2,TRUE),"")</f>
        <v/>
      </c>
      <c r="J1330" s="159">
        <f>IFERROR((B1330/B1317)^4-1-D1330/100,"")</f>
        <v/>
      </c>
    </row>
    <row r="1331">
      <c r="A1331" s="10" t="n">
        <v>44736</v>
      </c>
      <c r="B1331" s="13">
        <f>IF(VLOOKUP(A1331,SP500相关数据!$B$11:$C$24727,2,TRUE)&lt;&gt;"",VLOOKUP(A1331,SP500相关数据!$B$11:$C$24727,2,TRUE),IF(VLOOKUP(A1331-1,SP500相关数据!$B$11:$C$24727,2,TRUE)&lt;&gt;"",VLOOKUP(A1331-1,SP500相关数据!$B$11:$C$24727,2,TRUE),VLOOKUP(A1331-2,SP500相关数据!$B$11:$C$24727,2,TRUE)))</f>
        <v/>
      </c>
      <c r="C1331" s="13">
        <f>IFERROR(IF(VLOOKUP(A1331,SP500相关数据!$B$11:$E$24727,4,TRUE)&lt;&gt;"",VLOOKUP(A1331,SP500相关数据!$B$11:$E$24727,4,TRUE),IF(VLOOKUP(A1331-1,SP500相关数据!$B$11:$E$24727,4,TRUE)&lt;&gt;"",VLOOKUP(A1331-1,SP500相关数据!$B$11:$E$24727,4,TRUE),VLOOKUP(A1331-2,SP500相关数据!$B$11:$E$24727,4,TRUE))),"")</f>
        <v/>
      </c>
      <c r="D1331" s="13">
        <f>IF(VLOOKUP(A1331,高收益利差!$A:$B,2,TRUE)&lt;&gt;"",VLOOKUP(A1331,高收益利差!$A:$B,2,TRUE),IF(VLOOKUP(A1331-1,高收益利差!$A:$B,2,TRUE)&lt;&gt;"",VLOOKUP(A1331-1,高收益利差!$A:$B,2,TRUE),VLOOKUP(A1331-2,高收益利差!$A:$B,2,TRUE)))</f>
        <v/>
      </c>
      <c r="E1331" s="13">
        <f>IFERROR(VLOOKUP(A1331,'10Y2Y'!$A:$B,2,TRUE),"")</f>
        <v/>
      </c>
      <c r="F1331">
        <f>IFERROR(D1331-D1318,"")</f>
        <v/>
      </c>
      <c r="G1331">
        <f>IFERROR(B1331/AVERAGE(B1292:B1331)-1,"")</f>
        <v/>
      </c>
      <c r="H1331">
        <f>IF(B1331="","",IFERROR(AVERAGE(B1292:B1331)/AVERAGE(B1279:B1318)-1,""))</f>
        <v/>
      </c>
      <c r="I1331">
        <f>IFERROR(VLOOKUP(A1331,'Sahm Rule'!$A:$B,2,TRUE),"")</f>
        <v/>
      </c>
      <c r="J1331" s="159">
        <f>IFERROR((B1331/B1318)^4-1-D1331/100,"")</f>
        <v/>
      </c>
    </row>
    <row r="1332">
      <c r="A1332" s="10" t="n">
        <v>44743</v>
      </c>
      <c r="B1332" s="13">
        <f>IF(VLOOKUP(A1332,SP500相关数据!$B$11:$C$24727,2,TRUE)&lt;&gt;"",VLOOKUP(A1332,SP500相关数据!$B$11:$C$24727,2,TRUE),IF(VLOOKUP(A1332-1,SP500相关数据!$B$11:$C$24727,2,TRUE)&lt;&gt;"",VLOOKUP(A1332-1,SP500相关数据!$B$11:$C$24727,2,TRUE),VLOOKUP(A1332-2,SP500相关数据!$B$11:$C$24727,2,TRUE)))</f>
        <v/>
      </c>
      <c r="C1332" s="13">
        <f>IFERROR(IF(VLOOKUP(A1332,SP500相关数据!$B$11:$E$24727,4,TRUE)&lt;&gt;"",VLOOKUP(A1332,SP500相关数据!$B$11:$E$24727,4,TRUE),IF(VLOOKUP(A1332-1,SP500相关数据!$B$11:$E$24727,4,TRUE)&lt;&gt;"",VLOOKUP(A1332-1,SP500相关数据!$B$11:$E$24727,4,TRUE),VLOOKUP(A1332-2,SP500相关数据!$B$11:$E$24727,4,TRUE))),"")</f>
        <v/>
      </c>
      <c r="D1332" s="13">
        <f>IF(VLOOKUP(A1332,高收益利差!$A:$B,2,TRUE)&lt;&gt;"",VLOOKUP(A1332,高收益利差!$A:$B,2,TRUE),IF(VLOOKUP(A1332-1,高收益利差!$A:$B,2,TRUE)&lt;&gt;"",VLOOKUP(A1332-1,高收益利差!$A:$B,2,TRUE),VLOOKUP(A1332-2,高收益利差!$A:$B,2,TRUE)))</f>
        <v/>
      </c>
      <c r="E1332" s="13">
        <f>IFERROR(VLOOKUP(A1332,'10Y2Y'!$A:$B,2,TRUE),"")</f>
        <v/>
      </c>
      <c r="F1332">
        <f>IFERROR(D1332-D1319,"")</f>
        <v/>
      </c>
      <c r="G1332">
        <f>IFERROR(B1332/AVERAGE(B1293:B1332)-1,"")</f>
        <v/>
      </c>
      <c r="H1332">
        <f>IF(B1332="","",IFERROR(AVERAGE(B1293:B1332)/AVERAGE(B1280:B1319)-1,""))</f>
        <v/>
      </c>
      <c r="I1332">
        <f>IFERROR(VLOOKUP(A1332,'Sahm Rule'!$A:$B,2,TRUE),"")</f>
        <v/>
      </c>
      <c r="J1332" s="159">
        <f>IFERROR((B1332/B1319)^4-1-D1332/100,"")</f>
        <v/>
      </c>
    </row>
    <row r="1333">
      <c r="A1333" s="10" t="n">
        <v>44750</v>
      </c>
      <c r="B1333" s="13">
        <f>IF(VLOOKUP(A1333,SP500相关数据!$B$11:$C$24727,2,TRUE)&lt;&gt;"",VLOOKUP(A1333,SP500相关数据!$B$11:$C$24727,2,TRUE),IF(VLOOKUP(A1333-1,SP500相关数据!$B$11:$C$24727,2,TRUE)&lt;&gt;"",VLOOKUP(A1333-1,SP500相关数据!$B$11:$C$24727,2,TRUE),VLOOKUP(A1333-2,SP500相关数据!$B$11:$C$24727,2,TRUE)))</f>
        <v/>
      </c>
      <c r="C1333" s="13">
        <f>IFERROR(IF(VLOOKUP(A1333,SP500相关数据!$B$11:$E$24727,4,TRUE)&lt;&gt;"",VLOOKUP(A1333,SP500相关数据!$B$11:$E$24727,4,TRUE),IF(VLOOKUP(A1333-1,SP500相关数据!$B$11:$E$24727,4,TRUE)&lt;&gt;"",VLOOKUP(A1333-1,SP500相关数据!$B$11:$E$24727,4,TRUE),VLOOKUP(A1333-2,SP500相关数据!$B$11:$E$24727,4,TRUE))),"")</f>
        <v/>
      </c>
      <c r="D1333" s="13">
        <f>IF(VLOOKUP(A1333,高收益利差!$A:$B,2,TRUE)&lt;&gt;"",VLOOKUP(A1333,高收益利差!$A:$B,2,TRUE),IF(VLOOKUP(A1333-1,高收益利差!$A:$B,2,TRUE)&lt;&gt;"",VLOOKUP(A1333-1,高收益利差!$A:$B,2,TRUE),VLOOKUP(A1333-2,高收益利差!$A:$B,2,TRUE)))</f>
        <v/>
      </c>
      <c r="E1333" s="13">
        <f>IFERROR(VLOOKUP(A1333,'10Y2Y'!$A:$B,2,TRUE),"")</f>
        <v/>
      </c>
      <c r="F1333">
        <f>IFERROR(D1333-D1320,"")</f>
        <v/>
      </c>
      <c r="G1333">
        <f>IFERROR(B1333/AVERAGE(B1294:B1333)-1,"")</f>
        <v/>
      </c>
      <c r="H1333">
        <f>IF(B1333="","",IFERROR(AVERAGE(B1294:B1333)/AVERAGE(B1281:B1320)-1,""))</f>
        <v/>
      </c>
      <c r="I1333">
        <f>IFERROR(VLOOKUP(A1333,'Sahm Rule'!$A:$B,2,TRUE),"")</f>
        <v/>
      </c>
      <c r="J1333" s="159">
        <f>IFERROR((B1333/B1320)^4-1-D1333/100,"")</f>
        <v/>
      </c>
    </row>
    <row r="1334">
      <c r="A1334" s="10" t="n">
        <v>44757</v>
      </c>
      <c r="B1334" s="13">
        <f>IF(VLOOKUP(A1334,SP500相关数据!$B$11:$C$24727,2,TRUE)&lt;&gt;"",VLOOKUP(A1334,SP500相关数据!$B$11:$C$24727,2,TRUE),IF(VLOOKUP(A1334-1,SP500相关数据!$B$11:$C$24727,2,TRUE)&lt;&gt;"",VLOOKUP(A1334-1,SP500相关数据!$B$11:$C$24727,2,TRUE),VLOOKUP(A1334-2,SP500相关数据!$B$11:$C$24727,2,TRUE)))</f>
        <v/>
      </c>
      <c r="C1334" s="13">
        <f>IFERROR(IF(VLOOKUP(A1334,SP500相关数据!$B$11:$E$24727,4,TRUE)&lt;&gt;"",VLOOKUP(A1334,SP500相关数据!$B$11:$E$24727,4,TRUE),IF(VLOOKUP(A1334-1,SP500相关数据!$B$11:$E$24727,4,TRUE)&lt;&gt;"",VLOOKUP(A1334-1,SP500相关数据!$B$11:$E$24727,4,TRUE),VLOOKUP(A1334-2,SP500相关数据!$B$11:$E$24727,4,TRUE))),"")</f>
        <v/>
      </c>
      <c r="D1334" s="13">
        <f>IF(VLOOKUP(A1334,高收益利差!$A:$B,2,TRUE)&lt;&gt;"",VLOOKUP(A1334,高收益利差!$A:$B,2,TRUE),IF(VLOOKUP(A1334-1,高收益利差!$A:$B,2,TRUE)&lt;&gt;"",VLOOKUP(A1334-1,高收益利差!$A:$B,2,TRUE),VLOOKUP(A1334-2,高收益利差!$A:$B,2,TRUE)))</f>
        <v/>
      </c>
      <c r="E1334" s="13">
        <f>IFERROR(VLOOKUP(A1334,'10Y2Y'!$A:$B,2,TRUE),"")</f>
        <v/>
      </c>
      <c r="F1334">
        <f>IFERROR(D1334-D1321,"")</f>
        <v/>
      </c>
      <c r="G1334">
        <f>IFERROR(B1334/AVERAGE(B1295:B1334)-1,"")</f>
        <v/>
      </c>
      <c r="H1334">
        <f>IF(B1334="","",IFERROR(AVERAGE(B1295:B1334)/AVERAGE(B1282:B1321)-1,""))</f>
        <v/>
      </c>
      <c r="I1334">
        <f>IFERROR(VLOOKUP(A1334,'Sahm Rule'!$A:$B,2,TRUE),"")</f>
        <v/>
      </c>
      <c r="J1334" s="159">
        <f>IFERROR((B1334/B1321)^4-1-D1334/100,"")</f>
        <v/>
      </c>
    </row>
    <row r="1335">
      <c r="A1335" s="10" t="n">
        <v>44764</v>
      </c>
      <c r="B1335" s="13">
        <f>IF(VLOOKUP(A1335,SP500相关数据!$B$11:$C$24727,2,TRUE)&lt;&gt;"",VLOOKUP(A1335,SP500相关数据!$B$11:$C$24727,2,TRUE),IF(VLOOKUP(A1335-1,SP500相关数据!$B$11:$C$24727,2,TRUE)&lt;&gt;"",VLOOKUP(A1335-1,SP500相关数据!$B$11:$C$24727,2,TRUE),VLOOKUP(A1335-2,SP500相关数据!$B$11:$C$24727,2,TRUE)))</f>
        <v/>
      </c>
      <c r="C1335" s="13">
        <f>IFERROR(IF(VLOOKUP(A1335,SP500相关数据!$B$11:$E$24727,4,TRUE)&lt;&gt;"",VLOOKUP(A1335,SP500相关数据!$B$11:$E$24727,4,TRUE),IF(VLOOKUP(A1335-1,SP500相关数据!$B$11:$E$24727,4,TRUE)&lt;&gt;"",VLOOKUP(A1335-1,SP500相关数据!$B$11:$E$24727,4,TRUE),VLOOKUP(A1335-2,SP500相关数据!$B$11:$E$24727,4,TRUE))),"")</f>
        <v/>
      </c>
      <c r="D1335" s="13">
        <f>IF(VLOOKUP(A1335,高收益利差!$A:$B,2,TRUE)&lt;&gt;"",VLOOKUP(A1335,高收益利差!$A:$B,2,TRUE),IF(VLOOKUP(A1335-1,高收益利差!$A:$B,2,TRUE)&lt;&gt;"",VLOOKUP(A1335-1,高收益利差!$A:$B,2,TRUE),VLOOKUP(A1335-2,高收益利差!$A:$B,2,TRUE)))</f>
        <v/>
      </c>
      <c r="E1335" s="13">
        <f>IFERROR(VLOOKUP(A1335,'10Y2Y'!$A:$B,2,TRUE),"")</f>
        <v/>
      </c>
      <c r="F1335">
        <f>IFERROR(D1335-D1322,"")</f>
        <v/>
      </c>
      <c r="G1335">
        <f>IFERROR(B1335/AVERAGE(B1296:B1335)-1,"")</f>
        <v/>
      </c>
      <c r="H1335">
        <f>IF(B1335="","",IFERROR(AVERAGE(B1296:B1335)/AVERAGE(B1283:B1322)-1,""))</f>
        <v/>
      </c>
      <c r="I1335">
        <f>IFERROR(VLOOKUP(A1335,'Sahm Rule'!$A:$B,2,TRUE),"")</f>
        <v/>
      </c>
      <c r="J1335" s="159">
        <f>IFERROR((B1335/B1322)^4-1-D1335/100,"")</f>
        <v/>
      </c>
    </row>
    <row r="1336">
      <c r="A1336" s="10" t="n">
        <v>44771</v>
      </c>
      <c r="B1336" s="13">
        <f>IF(VLOOKUP(A1336,SP500相关数据!$B$11:$C$24727,2,TRUE)&lt;&gt;"",VLOOKUP(A1336,SP500相关数据!$B$11:$C$24727,2,TRUE),IF(VLOOKUP(A1336-1,SP500相关数据!$B$11:$C$24727,2,TRUE)&lt;&gt;"",VLOOKUP(A1336-1,SP500相关数据!$B$11:$C$24727,2,TRUE),VLOOKUP(A1336-2,SP500相关数据!$B$11:$C$24727,2,TRUE)))</f>
        <v/>
      </c>
      <c r="C1336" s="13">
        <f>IFERROR(IF(VLOOKUP(A1336,SP500相关数据!$B$11:$E$24727,4,TRUE)&lt;&gt;"",VLOOKUP(A1336,SP500相关数据!$B$11:$E$24727,4,TRUE),IF(VLOOKUP(A1336-1,SP500相关数据!$B$11:$E$24727,4,TRUE)&lt;&gt;"",VLOOKUP(A1336-1,SP500相关数据!$B$11:$E$24727,4,TRUE),VLOOKUP(A1336-2,SP500相关数据!$B$11:$E$24727,4,TRUE))),"")</f>
        <v/>
      </c>
      <c r="D1336" s="13">
        <f>IF(VLOOKUP(A1336,高收益利差!$A:$B,2,TRUE)&lt;&gt;"",VLOOKUP(A1336,高收益利差!$A:$B,2,TRUE),IF(VLOOKUP(A1336-1,高收益利差!$A:$B,2,TRUE)&lt;&gt;"",VLOOKUP(A1336-1,高收益利差!$A:$B,2,TRUE),VLOOKUP(A1336-2,高收益利差!$A:$B,2,TRUE)))</f>
        <v/>
      </c>
      <c r="E1336" s="13">
        <f>IFERROR(VLOOKUP(A1336,'10Y2Y'!$A:$B,2,TRUE),"")</f>
        <v/>
      </c>
      <c r="F1336">
        <f>IFERROR(D1336-D1323,"")</f>
        <v/>
      </c>
      <c r="G1336">
        <f>IFERROR(B1336/AVERAGE(B1297:B1336)-1,"")</f>
        <v/>
      </c>
      <c r="H1336">
        <f>IF(B1336="","",IFERROR(AVERAGE(B1297:B1336)/AVERAGE(B1284:B1323)-1,""))</f>
        <v/>
      </c>
      <c r="I1336">
        <f>IFERROR(VLOOKUP(A1336,'Sahm Rule'!$A:$B,2,TRUE),"")</f>
        <v/>
      </c>
      <c r="J1336" s="159">
        <f>IFERROR((B1336/B1323)^4-1-D1336/100,"")</f>
        <v/>
      </c>
    </row>
    <row r="1337">
      <c r="A1337" s="10" t="n">
        <v>44778</v>
      </c>
      <c r="B1337" s="13">
        <f>IF(VLOOKUP(A1337,SP500相关数据!$B$11:$C$24727,2,TRUE)&lt;&gt;"",VLOOKUP(A1337,SP500相关数据!$B$11:$C$24727,2,TRUE),IF(VLOOKUP(A1337-1,SP500相关数据!$B$11:$C$24727,2,TRUE)&lt;&gt;"",VLOOKUP(A1337-1,SP500相关数据!$B$11:$C$24727,2,TRUE),VLOOKUP(A1337-2,SP500相关数据!$B$11:$C$24727,2,TRUE)))</f>
        <v/>
      </c>
      <c r="C1337" s="13">
        <f>IFERROR(IF(VLOOKUP(A1337,SP500相关数据!$B$11:$E$24727,4,TRUE)&lt;&gt;"",VLOOKUP(A1337,SP500相关数据!$B$11:$E$24727,4,TRUE),IF(VLOOKUP(A1337-1,SP500相关数据!$B$11:$E$24727,4,TRUE)&lt;&gt;"",VLOOKUP(A1337-1,SP500相关数据!$B$11:$E$24727,4,TRUE),VLOOKUP(A1337-2,SP500相关数据!$B$11:$E$24727,4,TRUE))),"")</f>
        <v/>
      </c>
      <c r="D1337" s="13">
        <f>IF(VLOOKUP(A1337,高收益利差!$A:$B,2,TRUE)&lt;&gt;"",VLOOKUP(A1337,高收益利差!$A:$B,2,TRUE),IF(VLOOKUP(A1337-1,高收益利差!$A:$B,2,TRUE)&lt;&gt;"",VLOOKUP(A1337-1,高收益利差!$A:$B,2,TRUE),VLOOKUP(A1337-2,高收益利差!$A:$B,2,TRUE)))</f>
        <v/>
      </c>
      <c r="E1337" s="13">
        <f>IFERROR(VLOOKUP(A1337,'10Y2Y'!$A:$B,2,TRUE),"")</f>
        <v/>
      </c>
      <c r="F1337">
        <f>IFERROR(D1337-D1324,"")</f>
        <v/>
      </c>
      <c r="G1337">
        <f>IFERROR(B1337/AVERAGE(B1298:B1337)-1,"")</f>
        <v/>
      </c>
      <c r="H1337">
        <f>IF(B1337="","",IFERROR(AVERAGE(B1298:B1337)/AVERAGE(B1285:B1324)-1,""))</f>
        <v/>
      </c>
      <c r="I1337">
        <f>IFERROR(VLOOKUP(A1337,'Sahm Rule'!$A:$B,2,TRUE),"")</f>
        <v/>
      </c>
      <c r="J1337" s="159">
        <f>IFERROR((B1337/B1324)^4-1-D1337/100,"")</f>
        <v/>
      </c>
    </row>
    <row r="1338">
      <c r="A1338" s="10" t="n">
        <v>44785</v>
      </c>
      <c r="B1338" s="13">
        <f>IF(VLOOKUP(A1338,SP500相关数据!$B$11:$C$24727,2,TRUE)&lt;&gt;"",VLOOKUP(A1338,SP500相关数据!$B$11:$C$24727,2,TRUE),IF(VLOOKUP(A1338-1,SP500相关数据!$B$11:$C$24727,2,TRUE)&lt;&gt;"",VLOOKUP(A1338-1,SP500相关数据!$B$11:$C$24727,2,TRUE),VLOOKUP(A1338-2,SP500相关数据!$B$11:$C$24727,2,TRUE)))</f>
        <v/>
      </c>
      <c r="C1338" s="13">
        <f>IFERROR(IF(VLOOKUP(A1338,SP500相关数据!$B$11:$E$24727,4,TRUE)&lt;&gt;"",VLOOKUP(A1338,SP500相关数据!$B$11:$E$24727,4,TRUE),IF(VLOOKUP(A1338-1,SP500相关数据!$B$11:$E$24727,4,TRUE)&lt;&gt;"",VLOOKUP(A1338-1,SP500相关数据!$B$11:$E$24727,4,TRUE),VLOOKUP(A1338-2,SP500相关数据!$B$11:$E$24727,4,TRUE))),"")</f>
        <v/>
      </c>
      <c r="D1338" s="13">
        <f>IF(VLOOKUP(A1338,高收益利差!$A:$B,2,TRUE)&lt;&gt;"",VLOOKUP(A1338,高收益利差!$A:$B,2,TRUE),IF(VLOOKUP(A1338-1,高收益利差!$A:$B,2,TRUE)&lt;&gt;"",VLOOKUP(A1338-1,高收益利差!$A:$B,2,TRUE),VLOOKUP(A1338-2,高收益利差!$A:$B,2,TRUE)))</f>
        <v/>
      </c>
      <c r="E1338" s="13">
        <f>IFERROR(VLOOKUP(A1338,'10Y2Y'!$A:$B,2,TRUE),"")</f>
        <v/>
      </c>
      <c r="F1338">
        <f>IFERROR(D1338-D1325,"")</f>
        <v/>
      </c>
      <c r="G1338">
        <f>IFERROR(B1338/AVERAGE(B1299:B1338)-1,"")</f>
        <v/>
      </c>
      <c r="H1338">
        <f>IF(B1338="","",IFERROR(AVERAGE(B1299:B1338)/AVERAGE(B1286:B1325)-1,""))</f>
        <v/>
      </c>
      <c r="I1338">
        <f>IFERROR(VLOOKUP(A1338,'Sahm Rule'!$A:$B,2,TRUE),"")</f>
        <v/>
      </c>
      <c r="J1338" s="159">
        <f>IFERROR((B1338/B1325)^4-1-D1338/100,"")</f>
        <v/>
      </c>
    </row>
    <row r="1339">
      <c r="A1339" s="10" t="n">
        <v>44792</v>
      </c>
      <c r="B1339" s="13">
        <f>IF(VLOOKUP(A1339,SP500相关数据!$B$11:$C$24727,2,TRUE)&lt;&gt;"",VLOOKUP(A1339,SP500相关数据!$B$11:$C$24727,2,TRUE),IF(VLOOKUP(A1339-1,SP500相关数据!$B$11:$C$24727,2,TRUE)&lt;&gt;"",VLOOKUP(A1339-1,SP500相关数据!$B$11:$C$24727,2,TRUE),VLOOKUP(A1339-2,SP500相关数据!$B$11:$C$24727,2,TRUE)))</f>
        <v/>
      </c>
      <c r="C1339" s="13">
        <f>IFERROR(IF(VLOOKUP(A1339,SP500相关数据!$B$11:$E$24727,4,TRUE)&lt;&gt;"",VLOOKUP(A1339,SP500相关数据!$B$11:$E$24727,4,TRUE),IF(VLOOKUP(A1339-1,SP500相关数据!$B$11:$E$24727,4,TRUE)&lt;&gt;"",VLOOKUP(A1339-1,SP500相关数据!$B$11:$E$24727,4,TRUE),VLOOKUP(A1339-2,SP500相关数据!$B$11:$E$24727,4,TRUE))),"")</f>
        <v/>
      </c>
      <c r="D1339" s="13">
        <f>IF(VLOOKUP(A1339,高收益利差!$A:$B,2,TRUE)&lt;&gt;"",VLOOKUP(A1339,高收益利差!$A:$B,2,TRUE),IF(VLOOKUP(A1339-1,高收益利差!$A:$B,2,TRUE)&lt;&gt;"",VLOOKUP(A1339-1,高收益利差!$A:$B,2,TRUE),VLOOKUP(A1339-2,高收益利差!$A:$B,2,TRUE)))</f>
        <v/>
      </c>
      <c r="E1339" s="13">
        <f>IFERROR(VLOOKUP(A1339,'10Y2Y'!$A:$B,2,TRUE),"")</f>
        <v/>
      </c>
      <c r="F1339">
        <f>IFERROR(D1339-D1326,"")</f>
        <v/>
      </c>
      <c r="G1339">
        <f>IFERROR(B1339/AVERAGE(B1300:B1339)-1,"")</f>
        <v/>
      </c>
      <c r="H1339">
        <f>IF(B1339="","",IFERROR(AVERAGE(B1300:B1339)/AVERAGE(B1287:B1326)-1,""))</f>
        <v/>
      </c>
      <c r="I1339">
        <f>IFERROR(VLOOKUP(A1339,'Sahm Rule'!$A:$B,2,TRUE),"")</f>
        <v/>
      </c>
      <c r="J1339" s="159">
        <f>IFERROR((B1339/B1326)^4-1-D1339/100,"")</f>
        <v/>
      </c>
    </row>
    <row r="1340">
      <c r="A1340" s="10" t="n">
        <v>44799</v>
      </c>
      <c r="B1340" s="13">
        <f>IF(VLOOKUP(A1340,SP500相关数据!$B$11:$C$24727,2,TRUE)&lt;&gt;"",VLOOKUP(A1340,SP500相关数据!$B$11:$C$24727,2,TRUE),IF(VLOOKUP(A1340-1,SP500相关数据!$B$11:$C$24727,2,TRUE)&lt;&gt;"",VLOOKUP(A1340-1,SP500相关数据!$B$11:$C$24727,2,TRUE),VLOOKUP(A1340-2,SP500相关数据!$B$11:$C$24727,2,TRUE)))</f>
        <v/>
      </c>
      <c r="C1340" s="13">
        <f>IFERROR(IF(VLOOKUP(A1340,SP500相关数据!$B$11:$E$24727,4,TRUE)&lt;&gt;"",VLOOKUP(A1340,SP500相关数据!$B$11:$E$24727,4,TRUE),IF(VLOOKUP(A1340-1,SP500相关数据!$B$11:$E$24727,4,TRUE)&lt;&gt;"",VLOOKUP(A1340-1,SP500相关数据!$B$11:$E$24727,4,TRUE),VLOOKUP(A1340-2,SP500相关数据!$B$11:$E$24727,4,TRUE))),"")</f>
        <v/>
      </c>
      <c r="D1340" s="13">
        <f>IF(VLOOKUP(A1340,高收益利差!$A:$B,2,TRUE)&lt;&gt;"",VLOOKUP(A1340,高收益利差!$A:$B,2,TRUE),IF(VLOOKUP(A1340-1,高收益利差!$A:$B,2,TRUE)&lt;&gt;"",VLOOKUP(A1340-1,高收益利差!$A:$B,2,TRUE),VLOOKUP(A1340-2,高收益利差!$A:$B,2,TRUE)))</f>
        <v/>
      </c>
      <c r="E1340" s="13">
        <f>IFERROR(VLOOKUP(A1340,'10Y2Y'!$A:$B,2,TRUE),"")</f>
        <v/>
      </c>
      <c r="F1340">
        <f>IFERROR(D1340-D1327,"")</f>
        <v/>
      </c>
      <c r="G1340">
        <f>IFERROR(B1340/AVERAGE(B1301:B1340)-1,"")</f>
        <v/>
      </c>
      <c r="H1340">
        <f>IF(B1340="","",IFERROR(AVERAGE(B1301:B1340)/AVERAGE(B1288:B1327)-1,""))</f>
        <v/>
      </c>
      <c r="I1340">
        <f>IFERROR(VLOOKUP(A1340,'Sahm Rule'!$A:$B,2,TRUE),"")</f>
        <v/>
      </c>
      <c r="J1340" s="159">
        <f>IFERROR((B1340/B1327)^4-1-D1340/100,"")</f>
        <v/>
      </c>
    </row>
    <row r="1341">
      <c r="A1341" s="10" t="n">
        <v>44806</v>
      </c>
      <c r="B1341" s="13">
        <f>IF(VLOOKUP(A1341,SP500相关数据!$B$11:$C$24727,2,TRUE)&lt;&gt;"",VLOOKUP(A1341,SP500相关数据!$B$11:$C$24727,2,TRUE),IF(VLOOKUP(A1341-1,SP500相关数据!$B$11:$C$24727,2,TRUE)&lt;&gt;"",VLOOKUP(A1341-1,SP500相关数据!$B$11:$C$24727,2,TRUE),VLOOKUP(A1341-2,SP500相关数据!$B$11:$C$24727,2,TRUE)))</f>
        <v/>
      </c>
      <c r="C1341" s="13">
        <f>IFERROR(IF(VLOOKUP(A1341,SP500相关数据!$B$11:$E$24727,4,TRUE)&lt;&gt;"",VLOOKUP(A1341,SP500相关数据!$B$11:$E$24727,4,TRUE),IF(VLOOKUP(A1341-1,SP500相关数据!$B$11:$E$24727,4,TRUE)&lt;&gt;"",VLOOKUP(A1341-1,SP500相关数据!$B$11:$E$24727,4,TRUE),VLOOKUP(A1341-2,SP500相关数据!$B$11:$E$24727,4,TRUE))),"")</f>
        <v/>
      </c>
      <c r="D1341" s="13">
        <f>IF(VLOOKUP(A1341,高收益利差!$A:$B,2,TRUE)&lt;&gt;"",VLOOKUP(A1341,高收益利差!$A:$B,2,TRUE),IF(VLOOKUP(A1341-1,高收益利差!$A:$B,2,TRUE)&lt;&gt;"",VLOOKUP(A1341-1,高收益利差!$A:$B,2,TRUE),VLOOKUP(A1341-2,高收益利差!$A:$B,2,TRUE)))</f>
        <v/>
      </c>
      <c r="E1341" s="13">
        <f>IFERROR(VLOOKUP(A1341,'10Y2Y'!$A:$B,2,TRUE),"")</f>
        <v/>
      </c>
      <c r="F1341">
        <f>IFERROR(D1341-D1328,"")</f>
        <v/>
      </c>
      <c r="G1341">
        <f>IFERROR(B1341/AVERAGE(B1302:B1341)-1,"")</f>
        <v/>
      </c>
      <c r="H1341">
        <f>IF(B1341="","",IFERROR(AVERAGE(B1302:B1341)/AVERAGE(B1289:B1328)-1,""))</f>
        <v/>
      </c>
      <c r="I1341">
        <f>IFERROR(VLOOKUP(A1341,'Sahm Rule'!$A:$B,2,TRUE),"")</f>
        <v/>
      </c>
      <c r="J1341" s="159">
        <f>IFERROR((B1341/B1328)^4-1-D1341/100,"")</f>
        <v/>
      </c>
    </row>
    <row r="1342">
      <c r="A1342" s="10" t="n">
        <v>44813</v>
      </c>
      <c r="B1342" s="13">
        <f>IF(VLOOKUP(A1342,SP500相关数据!$B$11:$C$24727,2,TRUE)&lt;&gt;"",VLOOKUP(A1342,SP500相关数据!$B$11:$C$24727,2,TRUE),IF(VLOOKUP(A1342-1,SP500相关数据!$B$11:$C$24727,2,TRUE)&lt;&gt;"",VLOOKUP(A1342-1,SP500相关数据!$B$11:$C$24727,2,TRUE),VLOOKUP(A1342-2,SP500相关数据!$B$11:$C$24727,2,TRUE)))</f>
        <v/>
      </c>
      <c r="C1342" s="13">
        <f>IFERROR(IF(VLOOKUP(A1342,SP500相关数据!$B$11:$E$24727,4,TRUE)&lt;&gt;"",VLOOKUP(A1342,SP500相关数据!$B$11:$E$24727,4,TRUE),IF(VLOOKUP(A1342-1,SP500相关数据!$B$11:$E$24727,4,TRUE)&lt;&gt;"",VLOOKUP(A1342-1,SP500相关数据!$B$11:$E$24727,4,TRUE),VLOOKUP(A1342-2,SP500相关数据!$B$11:$E$24727,4,TRUE))),"")</f>
        <v/>
      </c>
      <c r="D1342" s="13">
        <f>IF(VLOOKUP(A1342,高收益利差!$A:$B,2,TRUE)&lt;&gt;"",VLOOKUP(A1342,高收益利差!$A:$B,2,TRUE),IF(VLOOKUP(A1342-1,高收益利差!$A:$B,2,TRUE)&lt;&gt;"",VLOOKUP(A1342-1,高收益利差!$A:$B,2,TRUE),VLOOKUP(A1342-2,高收益利差!$A:$B,2,TRUE)))</f>
        <v/>
      </c>
      <c r="E1342" s="13">
        <f>IFERROR(VLOOKUP(A1342,'10Y2Y'!$A:$B,2,TRUE),"")</f>
        <v/>
      </c>
      <c r="F1342">
        <f>IFERROR(D1342-D1329,"")</f>
        <v/>
      </c>
      <c r="G1342">
        <f>IFERROR(B1342/AVERAGE(B1303:B1342)-1,"")</f>
        <v/>
      </c>
      <c r="H1342">
        <f>IF(B1342="","",IFERROR(AVERAGE(B1303:B1342)/AVERAGE(B1290:B1329)-1,""))</f>
        <v/>
      </c>
      <c r="I1342">
        <f>IFERROR(VLOOKUP(A1342,'Sahm Rule'!$A:$B,2,TRUE),"")</f>
        <v/>
      </c>
      <c r="J1342" s="159">
        <f>IFERROR((B1342/B1329)^4-1-D1342/100,"")</f>
        <v/>
      </c>
    </row>
    <row r="1343">
      <c r="A1343" s="10" t="n">
        <v>44820</v>
      </c>
      <c r="B1343" s="13">
        <f>IF(VLOOKUP(A1343,SP500相关数据!$B$11:$C$24727,2,TRUE)&lt;&gt;"",VLOOKUP(A1343,SP500相关数据!$B$11:$C$24727,2,TRUE),IF(VLOOKUP(A1343-1,SP500相关数据!$B$11:$C$24727,2,TRUE)&lt;&gt;"",VLOOKUP(A1343-1,SP500相关数据!$B$11:$C$24727,2,TRUE),VLOOKUP(A1343-2,SP500相关数据!$B$11:$C$24727,2,TRUE)))</f>
        <v/>
      </c>
      <c r="C1343" s="13">
        <f>IFERROR(IF(VLOOKUP(A1343,SP500相关数据!$B$11:$E$24727,4,TRUE)&lt;&gt;"",VLOOKUP(A1343,SP500相关数据!$B$11:$E$24727,4,TRUE),IF(VLOOKUP(A1343-1,SP500相关数据!$B$11:$E$24727,4,TRUE)&lt;&gt;"",VLOOKUP(A1343-1,SP500相关数据!$B$11:$E$24727,4,TRUE),VLOOKUP(A1343-2,SP500相关数据!$B$11:$E$24727,4,TRUE))),"")</f>
        <v/>
      </c>
      <c r="D1343" s="13">
        <f>IF(VLOOKUP(A1343,高收益利差!$A:$B,2,TRUE)&lt;&gt;"",VLOOKUP(A1343,高收益利差!$A:$B,2,TRUE),IF(VLOOKUP(A1343-1,高收益利差!$A:$B,2,TRUE)&lt;&gt;"",VLOOKUP(A1343-1,高收益利差!$A:$B,2,TRUE),VLOOKUP(A1343-2,高收益利差!$A:$B,2,TRUE)))</f>
        <v/>
      </c>
      <c r="E1343" s="13">
        <f>IFERROR(VLOOKUP(A1343,'10Y2Y'!$A:$B,2,TRUE),"")</f>
        <v/>
      </c>
      <c r="F1343">
        <f>IFERROR(D1343-D1330,"")</f>
        <v/>
      </c>
      <c r="G1343">
        <f>IFERROR(B1343/AVERAGE(B1304:B1343)-1,"")</f>
        <v/>
      </c>
      <c r="H1343">
        <f>IF(B1343="","",IFERROR(AVERAGE(B1304:B1343)/AVERAGE(B1291:B1330)-1,""))</f>
        <v/>
      </c>
      <c r="I1343">
        <f>IFERROR(VLOOKUP(A1343,'Sahm Rule'!$A:$B,2,TRUE),"")</f>
        <v/>
      </c>
      <c r="J1343" s="159">
        <f>IFERROR((B1343/B1330)^4-1-D1343/100,"")</f>
        <v/>
      </c>
    </row>
    <row r="1344">
      <c r="A1344" s="10" t="n">
        <v>44827</v>
      </c>
      <c r="B1344" s="13">
        <f>IF(VLOOKUP(A1344,SP500相关数据!$B$11:$C$24727,2,TRUE)&lt;&gt;"",VLOOKUP(A1344,SP500相关数据!$B$11:$C$24727,2,TRUE),IF(VLOOKUP(A1344-1,SP500相关数据!$B$11:$C$24727,2,TRUE)&lt;&gt;"",VLOOKUP(A1344-1,SP500相关数据!$B$11:$C$24727,2,TRUE),VLOOKUP(A1344-2,SP500相关数据!$B$11:$C$24727,2,TRUE)))</f>
        <v/>
      </c>
      <c r="C1344" s="13">
        <f>IFERROR(IF(VLOOKUP(A1344,SP500相关数据!$B$11:$E$24727,4,TRUE)&lt;&gt;"",VLOOKUP(A1344,SP500相关数据!$B$11:$E$24727,4,TRUE),IF(VLOOKUP(A1344-1,SP500相关数据!$B$11:$E$24727,4,TRUE)&lt;&gt;"",VLOOKUP(A1344-1,SP500相关数据!$B$11:$E$24727,4,TRUE),VLOOKUP(A1344-2,SP500相关数据!$B$11:$E$24727,4,TRUE))),"")</f>
        <v/>
      </c>
      <c r="D1344" s="13">
        <f>IF(VLOOKUP(A1344,高收益利差!$A:$B,2,TRUE)&lt;&gt;"",VLOOKUP(A1344,高收益利差!$A:$B,2,TRUE),IF(VLOOKUP(A1344-1,高收益利差!$A:$B,2,TRUE)&lt;&gt;"",VLOOKUP(A1344-1,高收益利差!$A:$B,2,TRUE),VLOOKUP(A1344-2,高收益利差!$A:$B,2,TRUE)))</f>
        <v/>
      </c>
      <c r="E1344" s="13">
        <f>IFERROR(VLOOKUP(A1344,'10Y2Y'!$A:$B,2,TRUE),"")</f>
        <v/>
      </c>
      <c r="F1344">
        <f>IFERROR(D1344-D1331,"")</f>
        <v/>
      </c>
      <c r="G1344">
        <f>IFERROR(B1344/AVERAGE(B1305:B1344)-1,"")</f>
        <v/>
      </c>
      <c r="H1344">
        <f>IF(B1344="","",IFERROR(AVERAGE(B1305:B1344)/AVERAGE(B1292:B1331)-1,""))</f>
        <v/>
      </c>
      <c r="I1344">
        <f>IFERROR(VLOOKUP(A1344,'Sahm Rule'!$A:$B,2,TRUE),"")</f>
        <v/>
      </c>
      <c r="J1344" s="159">
        <f>IFERROR((B1344/B1331)^4-1-D1344/100,"")</f>
        <v/>
      </c>
    </row>
    <row r="1345">
      <c r="A1345" s="10" t="n">
        <v>44834</v>
      </c>
      <c r="B1345" s="13">
        <f>IF(VLOOKUP(A1345,SP500相关数据!$B$11:$C$24727,2,TRUE)&lt;&gt;"",VLOOKUP(A1345,SP500相关数据!$B$11:$C$24727,2,TRUE),IF(VLOOKUP(A1345-1,SP500相关数据!$B$11:$C$24727,2,TRUE)&lt;&gt;"",VLOOKUP(A1345-1,SP500相关数据!$B$11:$C$24727,2,TRUE),VLOOKUP(A1345-2,SP500相关数据!$B$11:$C$24727,2,TRUE)))</f>
        <v/>
      </c>
      <c r="C1345" s="13">
        <f>IFERROR(IF(VLOOKUP(A1345,SP500相关数据!$B$11:$E$24727,4,TRUE)&lt;&gt;"",VLOOKUP(A1345,SP500相关数据!$B$11:$E$24727,4,TRUE),IF(VLOOKUP(A1345-1,SP500相关数据!$B$11:$E$24727,4,TRUE)&lt;&gt;"",VLOOKUP(A1345-1,SP500相关数据!$B$11:$E$24727,4,TRUE),VLOOKUP(A1345-2,SP500相关数据!$B$11:$E$24727,4,TRUE))),"")</f>
        <v/>
      </c>
      <c r="D1345" s="13">
        <f>IF(VLOOKUP(A1345,高收益利差!$A:$B,2,TRUE)&lt;&gt;"",VLOOKUP(A1345,高收益利差!$A:$B,2,TRUE),IF(VLOOKUP(A1345-1,高收益利差!$A:$B,2,TRUE)&lt;&gt;"",VLOOKUP(A1345-1,高收益利差!$A:$B,2,TRUE),VLOOKUP(A1345-2,高收益利差!$A:$B,2,TRUE)))</f>
        <v/>
      </c>
      <c r="E1345" s="13">
        <f>IFERROR(VLOOKUP(A1345,'10Y2Y'!$A:$B,2,TRUE),"")</f>
        <v/>
      </c>
      <c r="F1345">
        <f>IFERROR(D1345-D1332,"")</f>
        <v/>
      </c>
      <c r="G1345">
        <f>IFERROR(B1345/AVERAGE(B1306:B1345)-1,"")</f>
        <v/>
      </c>
      <c r="H1345">
        <f>IF(B1345="","",IFERROR(AVERAGE(B1306:B1345)/AVERAGE(B1293:B1332)-1,""))</f>
        <v/>
      </c>
      <c r="I1345">
        <f>IFERROR(VLOOKUP(A1345,'Sahm Rule'!$A:$B,2,TRUE),"")</f>
        <v/>
      </c>
      <c r="J1345" s="159">
        <f>IFERROR((B1345/B1332)^4-1-D1345/100,"")</f>
        <v/>
      </c>
    </row>
    <row r="1346">
      <c r="A1346" s="10" t="n">
        <v>44841</v>
      </c>
      <c r="B1346" s="13">
        <f>IF(VLOOKUP(A1346,SP500相关数据!$B$11:$C$24727,2,TRUE)&lt;&gt;"",VLOOKUP(A1346,SP500相关数据!$B$11:$C$24727,2,TRUE),IF(VLOOKUP(A1346-1,SP500相关数据!$B$11:$C$24727,2,TRUE)&lt;&gt;"",VLOOKUP(A1346-1,SP500相关数据!$B$11:$C$24727,2,TRUE),VLOOKUP(A1346-2,SP500相关数据!$B$11:$C$24727,2,TRUE)))</f>
        <v/>
      </c>
      <c r="C1346" s="13">
        <f>IFERROR(IF(VLOOKUP(A1346,SP500相关数据!$B$11:$E$24727,4,TRUE)&lt;&gt;"",VLOOKUP(A1346,SP500相关数据!$B$11:$E$24727,4,TRUE),IF(VLOOKUP(A1346-1,SP500相关数据!$B$11:$E$24727,4,TRUE)&lt;&gt;"",VLOOKUP(A1346-1,SP500相关数据!$B$11:$E$24727,4,TRUE),VLOOKUP(A1346-2,SP500相关数据!$B$11:$E$24727,4,TRUE))),"")</f>
        <v/>
      </c>
      <c r="D1346" s="13">
        <f>IF(VLOOKUP(A1346,高收益利差!$A:$B,2,TRUE)&lt;&gt;"",VLOOKUP(A1346,高收益利差!$A:$B,2,TRUE),IF(VLOOKUP(A1346-1,高收益利差!$A:$B,2,TRUE)&lt;&gt;"",VLOOKUP(A1346-1,高收益利差!$A:$B,2,TRUE),VLOOKUP(A1346-2,高收益利差!$A:$B,2,TRUE)))</f>
        <v/>
      </c>
      <c r="E1346" s="13">
        <f>IFERROR(VLOOKUP(A1346,'10Y2Y'!$A:$B,2,TRUE),"")</f>
        <v/>
      </c>
      <c r="F1346">
        <f>IFERROR(D1346-D1333,"")</f>
        <v/>
      </c>
      <c r="G1346">
        <f>IFERROR(B1346/AVERAGE(B1307:B1346)-1,"")</f>
        <v/>
      </c>
      <c r="H1346">
        <f>IF(B1346="","",IFERROR(AVERAGE(B1307:B1346)/AVERAGE(B1294:B1333)-1,""))</f>
        <v/>
      </c>
      <c r="I1346">
        <f>IFERROR(VLOOKUP(A1346,'Sahm Rule'!$A:$B,2,TRUE),"")</f>
        <v/>
      </c>
      <c r="J1346" s="159">
        <f>IFERROR((B1346/B1333)^4-1-D1346/100,"")</f>
        <v/>
      </c>
    </row>
    <row r="1347">
      <c r="A1347" s="10" t="n">
        <v>44848</v>
      </c>
      <c r="B1347" s="13">
        <f>IF(VLOOKUP(A1347,SP500相关数据!$B$11:$C$24727,2,TRUE)&lt;&gt;"",VLOOKUP(A1347,SP500相关数据!$B$11:$C$24727,2,TRUE),IF(VLOOKUP(A1347-1,SP500相关数据!$B$11:$C$24727,2,TRUE)&lt;&gt;"",VLOOKUP(A1347-1,SP500相关数据!$B$11:$C$24727,2,TRUE),VLOOKUP(A1347-2,SP500相关数据!$B$11:$C$24727,2,TRUE)))</f>
        <v/>
      </c>
      <c r="C1347" s="13">
        <f>IFERROR(IF(VLOOKUP(A1347,SP500相关数据!$B$11:$E$24727,4,TRUE)&lt;&gt;"",VLOOKUP(A1347,SP500相关数据!$B$11:$E$24727,4,TRUE),IF(VLOOKUP(A1347-1,SP500相关数据!$B$11:$E$24727,4,TRUE)&lt;&gt;"",VLOOKUP(A1347-1,SP500相关数据!$B$11:$E$24727,4,TRUE),VLOOKUP(A1347-2,SP500相关数据!$B$11:$E$24727,4,TRUE))),"")</f>
        <v/>
      </c>
      <c r="D1347" s="13">
        <f>IF(VLOOKUP(A1347,高收益利差!$A:$B,2,TRUE)&lt;&gt;"",VLOOKUP(A1347,高收益利差!$A:$B,2,TRUE),IF(VLOOKUP(A1347-1,高收益利差!$A:$B,2,TRUE)&lt;&gt;"",VLOOKUP(A1347-1,高收益利差!$A:$B,2,TRUE),VLOOKUP(A1347-2,高收益利差!$A:$B,2,TRUE)))</f>
        <v/>
      </c>
      <c r="E1347" s="13">
        <f>IFERROR(VLOOKUP(A1347,'10Y2Y'!$A:$B,2,TRUE),"")</f>
        <v/>
      </c>
      <c r="F1347">
        <f>IFERROR(D1347-D1334,"")</f>
        <v/>
      </c>
      <c r="G1347">
        <f>IFERROR(B1347/AVERAGE(B1308:B1347)-1,"")</f>
        <v/>
      </c>
      <c r="H1347">
        <f>IF(B1347="","",IFERROR(AVERAGE(B1308:B1347)/AVERAGE(B1295:B1334)-1,""))</f>
        <v/>
      </c>
      <c r="I1347">
        <f>IFERROR(VLOOKUP(A1347,'Sahm Rule'!$A:$B,2,TRUE),"")</f>
        <v/>
      </c>
      <c r="J1347" s="159">
        <f>IFERROR((B1347/B1334)^4-1-D1347/100,"")</f>
        <v/>
      </c>
    </row>
    <row r="1348">
      <c r="A1348" s="10" t="n">
        <v>44855</v>
      </c>
      <c r="B1348" s="13">
        <f>IF(VLOOKUP(A1348,SP500相关数据!$B$11:$C$24727,2,TRUE)&lt;&gt;"",VLOOKUP(A1348,SP500相关数据!$B$11:$C$24727,2,TRUE),IF(VLOOKUP(A1348-1,SP500相关数据!$B$11:$C$24727,2,TRUE)&lt;&gt;"",VLOOKUP(A1348-1,SP500相关数据!$B$11:$C$24727,2,TRUE),VLOOKUP(A1348-2,SP500相关数据!$B$11:$C$24727,2,TRUE)))</f>
        <v/>
      </c>
      <c r="C1348" s="13">
        <f>IFERROR(IF(VLOOKUP(A1348,SP500相关数据!$B$11:$E$24727,4,TRUE)&lt;&gt;"",VLOOKUP(A1348,SP500相关数据!$B$11:$E$24727,4,TRUE),IF(VLOOKUP(A1348-1,SP500相关数据!$B$11:$E$24727,4,TRUE)&lt;&gt;"",VLOOKUP(A1348-1,SP500相关数据!$B$11:$E$24727,4,TRUE),VLOOKUP(A1348-2,SP500相关数据!$B$11:$E$24727,4,TRUE))),"")</f>
        <v/>
      </c>
      <c r="D1348" s="13">
        <f>IF(VLOOKUP(A1348,高收益利差!$A:$B,2,TRUE)&lt;&gt;"",VLOOKUP(A1348,高收益利差!$A:$B,2,TRUE),IF(VLOOKUP(A1348-1,高收益利差!$A:$B,2,TRUE)&lt;&gt;"",VLOOKUP(A1348-1,高收益利差!$A:$B,2,TRUE),VLOOKUP(A1348-2,高收益利差!$A:$B,2,TRUE)))</f>
        <v/>
      </c>
      <c r="E1348" s="13">
        <f>IFERROR(VLOOKUP(A1348,'10Y2Y'!$A:$B,2,TRUE),"")</f>
        <v/>
      </c>
      <c r="F1348">
        <f>IFERROR(D1348-D1335,"")</f>
        <v/>
      </c>
      <c r="G1348">
        <f>IFERROR(B1348/AVERAGE(B1309:B1348)-1,"")</f>
        <v/>
      </c>
      <c r="H1348">
        <f>IF(B1348="","",IFERROR(AVERAGE(B1309:B1348)/AVERAGE(B1296:B1335)-1,""))</f>
        <v/>
      </c>
      <c r="I1348">
        <f>IFERROR(VLOOKUP(A1348,'Sahm Rule'!$A:$B,2,TRUE),"")</f>
        <v/>
      </c>
      <c r="J1348" s="159">
        <f>IFERROR((B1348/B1335)^4-1-D1348/100,"")</f>
        <v/>
      </c>
    </row>
    <row r="1349">
      <c r="A1349" s="10" t="n">
        <v>44862</v>
      </c>
      <c r="B1349" s="13">
        <f>IF(VLOOKUP(A1349,SP500相关数据!$B$11:$C$24727,2,TRUE)&lt;&gt;"",VLOOKUP(A1349,SP500相关数据!$B$11:$C$24727,2,TRUE),IF(VLOOKUP(A1349-1,SP500相关数据!$B$11:$C$24727,2,TRUE)&lt;&gt;"",VLOOKUP(A1349-1,SP500相关数据!$B$11:$C$24727,2,TRUE),VLOOKUP(A1349-2,SP500相关数据!$B$11:$C$24727,2,TRUE)))</f>
        <v/>
      </c>
      <c r="C1349" s="13">
        <f>IFERROR(IF(VLOOKUP(A1349,SP500相关数据!$B$11:$E$24727,4,TRUE)&lt;&gt;"",VLOOKUP(A1349,SP500相关数据!$B$11:$E$24727,4,TRUE),IF(VLOOKUP(A1349-1,SP500相关数据!$B$11:$E$24727,4,TRUE)&lt;&gt;"",VLOOKUP(A1349-1,SP500相关数据!$B$11:$E$24727,4,TRUE),VLOOKUP(A1349-2,SP500相关数据!$B$11:$E$24727,4,TRUE))),"")</f>
        <v/>
      </c>
      <c r="D1349" s="13">
        <f>IF(VLOOKUP(A1349,高收益利差!$A:$B,2,TRUE)&lt;&gt;"",VLOOKUP(A1349,高收益利差!$A:$B,2,TRUE),IF(VLOOKUP(A1349-1,高收益利差!$A:$B,2,TRUE)&lt;&gt;"",VLOOKUP(A1349-1,高收益利差!$A:$B,2,TRUE),VLOOKUP(A1349-2,高收益利差!$A:$B,2,TRUE)))</f>
        <v/>
      </c>
      <c r="E1349" s="13">
        <f>IFERROR(VLOOKUP(A1349,'10Y2Y'!$A:$B,2,TRUE),"")</f>
        <v/>
      </c>
      <c r="F1349">
        <f>IFERROR(D1349-D1336,"")</f>
        <v/>
      </c>
      <c r="G1349">
        <f>IFERROR(B1349/AVERAGE(B1310:B1349)-1,"")</f>
        <v/>
      </c>
      <c r="H1349">
        <f>IF(B1349="","",IFERROR(AVERAGE(B1310:B1349)/AVERAGE(B1297:B1336)-1,""))</f>
        <v/>
      </c>
      <c r="I1349">
        <f>IFERROR(VLOOKUP(A1349,'Sahm Rule'!$A:$B,2,TRUE),"")</f>
        <v/>
      </c>
      <c r="J1349" s="159">
        <f>IFERROR((B1349/B1336)^4-1-D1349/100,"")</f>
        <v/>
      </c>
    </row>
    <row r="1350">
      <c r="A1350" s="10" t="n">
        <v>44869</v>
      </c>
      <c r="B1350" s="13">
        <f>IF(VLOOKUP(A1350,SP500相关数据!$B$11:$C$24727,2,TRUE)&lt;&gt;"",VLOOKUP(A1350,SP500相关数据!$B$11:$C$24727,2,TRUE),IF(VLOOKUP(A1350-1,SP500相关数据!$B$11:$C$24727,2,TRUE)&lt;&gt;"",VLOOKUP(A1350-1,SP500相关数据!$B$11:$C$24727,2,TRUE),VLOOKUP(A1350-2,SP500相关数据!$B$11:$C$24727,2,TRUE)))</f>
        <v/>
      </c>
      <c r="C1350" s="13">
        <f>IFERROR(IF(VLOOKUP(A1350,SP500相关数据!$B$11:$E$24727,4,TRUE)&lt;&gt;"",VLOOKUP(A1350,SP500相关数据!$B$11:$E$24727,4,TRUE),IF(VLOOKUP(A1350-1,SP500相关数据!$B$11:$E$24727,4,TRUE)&lt;&gt;"",VLOOKUP(A1350-1,SP500相关数据!$B$11:$E$24727,4,TRUE),VLOOKUP(A1350-2,SP500相关数据!$B$11:$E$24727,4,TRUE))),"")</f>
        <v/>
      </c>
      <c r="D1350" s="13">
        <f>IF(VLOOKUP(A1350,高收益利差!$A:$B,2,TRUE)&lt;&gt;"",VLOOKUP(A1350,高收益利差!$A:$B,2,TRUE),IF(VLOOKUP(A1350-1,高收益利差!$A:$B,2,TRUE)&lt;&gt;"",VLOOKUP(A1350-1,高收益利差!$A:$B,2,TRUE),VLOOKUP(A1350-2,高收益利差!$A:$B,2,TRUE)))</f>
        <v/>
      </c>
      <c r="E1350" s="13">
        <f>IFERROR(VLOOKUP(A1350,'10Y2Y'!$A:$B,2,TRUE),"")</f>
        <v/>
      </c>
      <c r="F1350">
        <f>IFERROR(D1350-D1337,"")</f>
        <v/>
      </c>
      <c r="G1350">
        <f>IFERROR(B1350/AVERAGE(B1311:B1350)-1,"")</f>
        <v/>
      </c>
      <c r="H1350">
        <f>IF(B1350="","",IFERROR(AVERAGE(B1311:B1350)/AVERAGE(B1298:B1337)-1,""))</f>
        <v/>
      </c>
      <c r="I1350">
        <f>IFERROR(VLOOKUP(A1350,'Sahm Rule'!$A:$B,2,TRUE),"")</f>
        <v/>
      </c>
      <c r="J1350" s="159">
        <f>IFERROR((B1350/B1337)^4-1-D1350/100,"")</f>
        <v/>
      </c>
    </row>
    <row r="1351">
      <c r="A1351" s="10" t="n">
        <v>44876</v>
      </c>
      <c r="B1351" s="13">
        <f>IF(VLOOKUP(A1351,SP500相关数据!$B$11:$C$24727,2,TRUE)&lt;&gt;"",VLOOKUP(A1351,SP500相关数据!$B$11:$C$24727,2,TRUE),IF(VLOOKUP(A1351-1,SP500相关数据!$B$11:$C$24727,2,TRUE)&lt;&gt;"",VLOOKUP(A1351-1,SP500相关数据!$B$11:$C$24727,2,TRUE),VLOOKUP(A1351-2,SP500相关数据!$B$11:$C$24727,2,TRUE)))</f>
        <v/>
      </c>
      <c r="C1351" s="13">
        <f>IFERROR(IF(VLOOKUP(A1351,SP500相关数据!$B$11:$E$24727,4,TRUE)&lt;&gt;"",VLOOKUP(A1351,SP500相关数据!$B$11:$E$24727,4,TRUE),IF(VLOOKUP(A1351-1,SP500相关数据!$B$11:$E$24727,4,TRUE)&lt;&gt;"",VLOOKUP(A1351-1,SP500相关数据!$B$11:$E$24727,4,TRUE),VLOOKUP(A1351-2,SP500相关数据!$B$11:$E$24727,4,TRUE))),"")</f>
        <v/>
      </c>
      <c r="D1351" s="13">
        <f>IF(VLOOKUP(A1351,高收益利差!$A:$B,2,TRUE)&lt;&gt;"",VLOOKUP(A1351,高收益利差!$A:$B,2,TRUE),IF(VLOOKUP(A1351-1,高收益利差!$A:$B,2,TRUE)&lt;&gt;"",VLOOKUP(A1351-1,高收益利差!$A:$B,2,TRUE),VLOOKUP(A1351-2,高收益利差!$A:$B,2,TRUE)))</f>
        <v/>
      </c>
      <c r="E1351" s="13">
        <f>IFERROR(VLOOKUP(A1351,'10Y2Y'!$A:$B,2,TRUE),"")</f>
        <v/>
      </c>
      <c r="F1351">
        <f>IFERROR(D1351-D1338,"")</f>
        <v/>
      </c>
      <c r="G1351">
        <f>IFERROR(B1351/AVERAGE(B1312:B1351)-1,"")</f>
        <v/>
      </c>
      <c r="H1351">
        <f>IF(B1351="","",IFERROR(AVERAGE(B1312:B1351)/AVERAGE(B1299:B1338)-1,""))</f>
        <v/>
      </c>
      <c r="I1351">
        <f>IFERROR(VLOOKUP(A1351,'Sahm Rule'!$A:$B,2,TRUE),"")</f>
        <v/>
      </c>
      <c r="J1351" s="159">
        <f>IFERROR((B1351/B1338)^4-1-D1351/100,"")</f>
        <v/>
      </c>
    </row>
    <row r="1352">
      <c r="A1352" s="10" t="n">
        <v>44883</v>
      </c>
      <c r="B1352" s="13">
        <f>IF(VLOOKUP(A1352,SP500相关数据!$B$11:$C$24727,2,TRUE)&lt;&gt;"",VLOOKUP(A1352,SP500相关数据!$B$11:$C$24727,2,TRUE),IF(VLOOKUP(A1352-1,SP500相关数据!$B$11:$C$24727,2,TRUE)&lt;&gt;"",VLOOKUP(A1352-1,SP500相关数据!$B$11:$C$24727,2,TRUE),VLOOKUP(A1352-2,SP500相关数据!$B$11:$C$24727,2,TRUE)))</f>
        <v/>
      </c>
      <c r="C1352" s="13">
        <f>IFERROR(IF(VLOOKUP(A1352,SP500相关数据!$B$11:$E$24727,4,TRUE)&lt;&gt;"",VLOOKUP(A1352,SP500相关数据!$B$11:$E$24727,4,TRUE),IF(VLOOKUP(A1352-1,SP500相关数据!$B$11:$E$24727,4,TRUE)&lt;&gt;"",VLOOKUP(A1352-1,SP500相关数据!$B$11:$E$24727,4,TRUE),VLOOKUP(A1352-2,SP500相关数据!$B$11:$E$24727,4,TRUE))),"")</f>
        <v/>
      </c>
      <c r="D1352" s="13">
        <f>IF(VLOOKUP(A1352,高收益利差!$A:$B,2,TRUE)&lt;&gt;"",VLOOKUP(A1352,高收益利差!$A:$B,2,TRUE),IF(VLOOKUP(A1352-1,高收益利差!$A:$B,2,TRUE)&lt;&gt;"",VLOOKUP(A1352-1,高收益利差!$A:$B,2,TRUE),VLOOKUP(A1352-2,高收益利差!$A:$B,2,TRUE)))</f>
        <v/>
      </c>
      <c r="E1352" s="13">
        <f>IFERROR(VLOOKUP(A1352,'10Y2Y'!$A:$B,2,TRUE),"")</f>
        <v/>
      </c>
      <c r="F1352">
        <f>IFERROR(D1352-D1339,"")</f>
        <v/>
      </c>
      <c r="G1352">
        <f>IFERROR(B1352/AVERAGE(B1313:B1352)-1,"")</f>
        <v/>
      </c>
      <c r="H1352">
        <f>IF(B1352="","",IFERROR(AVERAGE(B1313:B1352)/AVERAGE(B1300:B1339)-1,""))</f>
        <v/>
      </c>
      <c r="I1352">
        <f>IFERROR(VLOOKUP(A1352,'Sahm Rule'!$A:$B,2,TRUE),"")</f>
        <v/>
      </c>
      <c r="J1352" s="159">
        <f>IFERROR((B1352/B1339)^4-1-D1352/100,"")</f>
        <v/>
      </c>
    </row>
    <row r="1353">
      <c r="A1353" s="10" t="n">
        <v>44890</v>
      </c>
      <c r="B1353" s="13">
        <f>IF(VLOOKUP(A1353,SP500相关数据!$B$11:$C$24727,2,TRUE)&lt;&gt;"",VLOOKUP(A1353,SP500相关数据!$B$11:$C$24727,2,TRUE),IF(VLOOKUP(A1353-1,SP500相关数据!$B$11:$C$24727,2,TRUE)&lt;&gt;"",VLOOKUP(A1353-1,SP500相关数据!$B$11:$C$24727,2,TRUE),VLOOKUP(A1353-2,SP500相关数据!$B$11:$C$24727,2,TRUE)))</f>
        <v/>
      </c>
      <c r="C1353" s="13">
        <f>IFERROR(IF(VLOOKUP(A1353,SP500相关数据!$B$11:$E$24727,4,TRUE)&lt;&gt;"",VLOOKUP(A1353,SP500相关数据!$B$11:$E$24727,4,TRUE),IF(VLOOKUP(A1353-1,SP500相关数据!$B$11:$E$24727,4,TRUE)&lt;&gt;"",VLOOKUP(A1353-1,SP500相关数据!$B$11:$E$24727,4,TRUE),VLOOKUP(A1353-2,SP500相关数据!$B$11:$E$24727,4,TRUE))),"")</f>
        <v/>
      </c>
      <c r="D1353" s="13">
        <f>IF(VLOOKUP(A1353,高收益利差!$A:$B,2,TRUE)&lt;&gt;"",VLOOKUP(A1353,高收益利差!$A:$B,2,TRUE),IF(VLOOKUP(A1353-1,高收益利差!$A:$B,2,TRUE)&lt;&gt;"",VLOOKUP(A1353-1,高收益利差!$A:$B,2,TRUE),VLOOKUP(A1353-2,高收益利差!$A:$B,2,TRUE)))</f>
        <v/>
      </c>
      <c r="E1353" s="13">
        <f>IFERROR(VLOOKUP(A1353,'10Y2Y'!$A:$B,2,TRUE),"")</f>
        <v/>
      </c>
      <c r="F1353">
        <f>IFERROR(D1353-D1340,"")</f>
        <v/>
      </c>
      <c r="G1353">
        <f>IFERROR(B1353/AVERAGE(B1314:B1353)-1,"")</f>
        <v/>
      </c>
      <c r="H1353">
        <f>IF(B1353="","",IFERROR(AVERAGE(B1314:B1353)/AVERAGE(B1301:B1340)-1,""))</f>
        <v/>
      </c>
      <c r="I1353">
        <f>IFERROR(VLOOKUP(A1353,'Sahm Rule'!$A:$B,2,TRUE),"")</f>
        <v/>
      </c>
      <c r="J1353" s="159">
        <f>IFERROR((B1353/B1340)^4-1-D1353/100,"")</f>
        <v/>
      </c>
    </row>
    <row r="1354">
      <c r="A1354" s="10" t="n">
        <v>44897</v>
      </c>
      <c r="B1354" s="13">
        <f>IF(VLOOKUP(A1354,SP500相关数据!$B$11:$C$24727,2,TRUE)&lt;&gt;"",VLOOKUP(A1354,SP500相关数据!$B$11:$C$24727,2,TRUE),IF(VLOOKUP(A1354-1,SP500相关数据!$B$11:$C$24727,2,TRUE)&lt;&gt;"",VLOOKUP(A1354-1,SP500相关数据!$B$11:$C$24727,2,TRUE),VLOOKUP(A1354-2,SP500相关数据!$B$11:$C$24727,2,TRUE)))</f>
        <v/>
      </c>
      <c r="C1354" s="13">
        <f>IFERROR(IF(VLOOKUP(A1354,SP500相关数据!$B$11:$E$24727,4,TRUE)&lt;&gt;"",VLOOKUP(A1354,SP500相关数据!$B$11:$E$24727,4,TRUE),IF(VLOOKUP(A1354-1,SP500相关数据!$B$11:$E$24727,4,TRUE)&lt;&gt;"",VLOOKUP(A1354-1,SP500相关数据!$B$11:$E$24727,4,TRUE),VLOOKUP(A1354-2,SP500相关数据!$B$11:$E$24727,4,TRUE))),"")</f>
        <v/>
      </c>
      <c r="D1354" s="13">
        <f>IF(VLOOKUP(A1354,高收益利差!$A:$B,2,TRUE)&lt;&gt;"",VLOOKUP(A1354,高收益利差!$A:$B,2,TRUE),IF(VLOOKUP(A1354-1,高收益利差!$A:$B,2,TRUE)&lt;&gt;"",VLOOKUP(A1354-1,高收益利差!$A:$B,2,TRUE),VLOOKUP(A1354-2,高收益利差!$A:$B,2,TRUE)))</f>
        <v/>
      </c>
      <c r="E1354" s="13">
        <f>IFERROR(VLOOKUP(A1354,'10Y2Y'!$A:$B,2,TRUE),"")</f>
        <v/>
      </c>
      <c r="F1354">
        <f>IFERROR(D1354-D1341,"")</f>
        <v/>
      </c>
      <c r="G1354">
        <f>IFERROR(B1354/AVERAGE(B1315:B1354)-1,"")</f>
        <v/>
      </c>
      <c r="H1354">
        <f>IF(B1354="","",IFERROR(AVERAGE(B1315:B1354)/AVERAGE(B1302:B1341)-1,""))</f>
        <v/>
      </c>
      <c r="I1354">
        <f>IFERROR(VLOOKUP(A1354,'Sahm Rule'!$A:$B,2,TRUE),"")</f>
        <v/>
      </c>
      <c r="J1354" s="159">
        <f>IFERROR((B1354/B1341)^4-1-D1354/100,"")</f>
        <v/>
      </c>
    </row>
    <row r="1355">
      <c r="A1355" s="10" t="n">
        <v>44904</v>
      </c>
      <c r="B1355" s="13">
        <f>IF(VLOOKUP(A1355,SP500相关数据!$B$11:$C$24727,2,TRUE)&lt;&gt;"",VLOOKUP(A1355,SP500相关数据!$B$11:$C$24727,2,TRUE),IF(VLOOKUP(A1355-1,SP500相关数据!$B$11:$C$24727,2,TRUE)&lt;&gt;"",VLOOKUP(A1355-1,SP500相关数据!$B$11:$C$24727,2,TRUE),VLOOKUP(A1355-2,SP500相关数据!$B$11:$C$24727,2,TRUE)))</f>
        <v/>
      </c>
      <c r="C1355" s="13">
        <f>IFERROR(IF(VLOOKUP(A1355,SP500相关数据!$B$11:$E$24727,4,TRUE)&lt;&gt;"",VLOOKUP(A1355,SP500相关数据!$B$11:$E$24727,4,TRUE),IF(VLOOKUP(A1355-1,SP500相关数据!$B$11:$E$24727,4,TRUE)&lt;&gt;"",VLOOKUP(A1355-1,SP500相关数据!$B$11:$E$24727,4,TRUE),VLOOKUP(A1355-2,SP500相关数据!$B$11:$E$24727,4,TRUE))),"")</f>
        <v/>
      </c>
      <c r="D1355" s="13">
        <f>IF(VLOOKUP(A1355,高收益利差!$A:$B,2,TRUE)&lt;&gt;"",VLOOKUP(A1355,高收益利差!$A:$B,2,TRUE),IF(VLOOKUP(A1355-1,高收益利差!$A:$B,2,TRUE)&lt;&gt;"",VLOOKUP(A1355-1,高收益利差!$A:$B,2,TRUE),VLOOKUP(A1355-2,高收益利差!$A:$B,2,TRUE)))</f>
        <v/>
      </c>
      <c r="E1355" s="13">
        <f>IFERROR(VLOOKUP(A1355,'10Y2Y'!$A:$B,2,TRUE),"")</f>
        <v/>
      </c>
      <c r="F1355">
        <f>IFERROR(D1355-D1342,"")</f>
        <v/>
      </c>
      <c r="G1355">
        <f>IFERROR(B1355/AVERAGE(B1316:B1355)-1,"")</f>
        <v/>
      </c>
      <c r="H1355">
        <f>IF(B1355="","",IFERROR(AVERAGE(B1316:B1355)/AVERAGE(B1303:B1342)-1,""))</f>
        <v/>
      </c>
      <c r="I1355">
        <f>IFERROR(VLOOKUP(A1355,'Sahm Rule'!$A:$B,2,TRUE),"")</f>
        <v/>
      </c>
      <c r="J1355" s="159">
        <f>IFERROR((B1355/B1342)^4-1-D1355/100,"")</f>
        <v/>
      </c>
    </row>
    <row r="1356">
      <c r="A1356" s="10" t="n">
        <v>44911</v>
      </c>
      <c r="B1356" s="13">
        <f>IF(VLOOKUP(A1356,SP500相关数据!$B$11:$C$24727,2,TRUE)&lt;&gt;"",VLOOKUP(A1356,SP500相关数据!$B$11:$C$24727,2,TRUE),IF(VLOOKUP(A1356-1,SP500相关数据!$B$11:$C$24727,2,TRUE)&lt;&gt;"",VLOOKUP(A1356-1,SP500相关数据!$B$11:$C$24727,2,TRUE),VLOOKUP(A1356-2,SP500相关数据!$B$11:$C$24727,2,TRUE)))</f>
        <v/>
      </c>
      <c r="C1356" s="13">
        <f>IFERROR(IF(VLOOKUP(A1356,SP500相关数据!$B$11:$E$24727,4,TRUE)&lt;&gt;"",VLOOKUP(A1356,SP500相关数据!$B$11:$E$24727,4,TRUE),IF(VLOOKUP(A1356-1,SP500相关数据!$B$11:$E$24727,4,TRUE)&lt;&gt;"",VLOOKUP(A1356-1,SP500相关数据!$B$11:$E$24727,4,TRUE),VLOOKUP(A1356-2,SP500相关数据!$B$11:$E$24727,4,TRUE))),"")</f>
        <v/>
      </c>
      <c r="D1356" s="13">
        <f>IF(VLOOKUP(A1356,高收益利差!$A:$B,2,TRUE)&lt;&gt;"",VLOOKUP(A1356,高收益利差!$A:$B,2,TRUE),IF(VLOOKUP(A1356-1,高收益利差!$A:$B,2,TRUE)&lt;&gt;"",VLOOKUP(A1356-1,高收益利差!$A:$B,2,TRUE),VLOOKUP(A1356-2,高收益利差!$A:$B,2,TRUE)))</f>
        <v/>
      </c>
      <c r="E1356" s="13">
        <f>IFERROR(VLOOKUP(A1356,'10Y2Y'!$A:$B,2,TRUE),"")</f>
        <v/>
      </c>
      <c r="F1356">
        <f>IFERROR(D1356-D1343,"")</f>
        <v/>
      </c>
      <c r="G1356">
        <f>IFERROR(B1356/AVERAGE(B1317:B1356)-1,"")</f>
        <v/>
      </c>
      <c r="H1356">
        <f>IF(B1356="","",IFERROR(AVERAGE(B1317:B1356)/AVERAGE(B1304:B1343)-1,""))</f>
        <v/>
      </c>
      <c r="I1356">
        <f>IFERROR(VLOOKUP(A1356,'Sahm Rule'!$A:$B,2,TRUE),"")</f>
        <v/>
      </c>
      <c r="J1356" s="159">
        <f>IFERROR((B1356/B1343)^4-1-D1356/100,"")</f>
        <v/>
      </c>
    </row>
    <row r="1357">
      <c r="A1357" s="10" t="n">
        <v>44918</v>
      </c>
      <c r="B1357" s="13">
        <f>IF(VLOOKUP(A1357,SP500相关数据!$B$11:$C$24727,2,TRUE)&lt;&gt;"",VLOOKUP(A1357,SP500相关数据!$B$11:$C$24727,2,TRUE),IF(VLOOKUP(A1357-1,SP500相关数据!$B$11:$C$24727,2,TRUE)&lt;&gt;"",VLOOKUP(A1357-1,SP500相关数据!$B$11:$C$24727,2,TRUE),VLOOKUP(A1357-2,SP500相关数据!$B$11:$C$24727,2,TRUE)))</f>
        <v/>
      </c>
      <c r="C1357" s="13">
        <f>IFERROR(IF(VLOOKUP(A1357,SP500相关数据!$B$11:$E$24727,4,TRUE)&lt;&gt;"",VLOOKUP(A1357,SP500相关数据!$B$11:$E$24727,4,TRUE),IF(VLOOKUP(A1357-1,SP500相关数据!$B$11:$E$24727,4,TRUE)&lt;&gt;"",VLOOKUP(A1357-1,SP500相关数据!$B$11:$E$24727,4,TRUE),VLOOKUP(A1357-2,SP500相关数据!$B$11:$E$24727,4,TRUE))),"")</f>
        <v/>
      </c>
      <c r="D1357" s="13">
        <f>IF(VLOOKUP(A1357,高收益利差!$A:$B,2,TRUE)&lt;&gt;"",VLOOKUP(A1357,高收益利差!$A:$B,2,TRUE),IF(VLOOKUP(A1357-1,高收益利差!$A:$B,2,TRUE)&lt;&gt;"",VLOOKUP(A1357-1,高收益利差!$A:$B,2,TRUE),VLOOKUP(A1357-2,高收益利差!$A:$B,2,TRUE)))</f>
        <v/>
      </c>
      <c r="E1357" s="13">
        <f>IFERROR(VLOOKUP(A1357,'10Y2Y'!$A:$B,2,TRUE),"")</f>
        <v/>
      </c>
      <c r="F1357">
        <f>IFERROR(D1357-D1344,"")</f>
        <v/>
      </c>
      <c r="G1357">
        <f>IFERROR(B1357/AVERAGE(B1318:B1357)-1,"")</f>
        <v/>
      </c>
      <c r="H1357">
        <f>IF(B1357="","",IFERROR(AVERAGE(B1318:B1357)/AVERAGE(B1305:B1344)-1,""))</f>
        <v/>
      </c>
      <c r="I1357">
        <f>IFERROR(VLOOKUP(A1357,'Sahm Rule'!$A:$B,2,TRUE),"")</f>
        <v/>
      </c>
      <c r="J1357" s="159">
        <f>IFERROR((B1357/B1344)^4-1-D1357/100,"")</f>
        <v/>
      </c>
    </row>
    <row r="1358">
      <c r="A1358" s="10" t="n">
        <v>44925</v>
      </c>
      <c r="B1358" s="13">
        <f>IF(VLOOKUP(A1358,SP500相关数据!$B$11:$C$24727,2,TRUE)&lt;&gt;"",VLOOKUP(A1358,SP500相关数据!$B$11:$C$24727,2,TRUE),IF(VLOOKUP(A1358-1,SP500相关数据!$B$11:$C$24727,2,TRUE)&lt;&gt;"",VLOOKUP(A1358-1,SP500相关数据!$B$11:$C$24727,2,TRUE),VLOOKUP(A1358-2,SP500相关数据!$B$11:$C$24727,2,TRUE)))</f>
        <v/>
      </c>
      <c r="C1358" s="13">
        <f>IFERROR(IF(VLOOKUP(A1358,SP500相关数据!$B$11:$E$24727,4,TRUE)&lt;&gt;"",VLOOKUP(A1358,SP500相关数据!$B$11:$E$24727,4,TRUE),IF(VLOOKUP(A1358-1,SP500相关数据!$B$11:$E$24727,4,TRUE)&lt;&gt;"",VLOOKUP(A1358-1,SP500相关数据!$B$11:$E$24727,4,TRUE),VLOOKUP(A1358-2,SP500相关数据!$B$11:$E$24727,4,TRUE))),"")</f>
        <v/>
      </c>
      <c r="D1358" s="13">
        <f>IF(VLOOKUP(A1358,高收益利差!$A:$B,2,TRUE)&lt;&gt;"",VLOOKUP(A1358,高收益利差!$A:$B,2,TRUE),IF(VLOOKUP(A1358-1,高收益利差!$A:$B,2,TRUE)&lt;&gt;"",VLOOKUP(A1358-1,高收益利差!$A:$B,2,TRUE),VLOOKUP(A1358-2,高收益利差!$A:$B,2,TRUE)))</f>
        <v/>
      </c>
      <c r="E1358" s="13">
        <f>IFERROR(VLOOKUP(A1358,'10Y2Y'!$A:$B,2,TRUE),"")</f>
        <v/>
      </c>
      <c r="F1358">
        <f>IFERROR(D1358-D1345,"")</f>
        <v/>
      </c>
      <c r="G1358">
        <f>IFERROR(B1358/AVERAGE(B1319:B1358)-1,"")</f>
        <v/>
      </c>
      <c r="H1358">
        <f>IF(B1358="","",IFERROR(AVERAGE(B1319:B1358)/AVERAGE(B1306:B1345)-1,""))</f>
        <v/>
      </c>
      <c r="I1358">
        <f>IFERROR(VLOOKUP(A1358,'Sahm Rule'!$A:$B,2,TRUE),"")</f>
        <v/>
      </c>
      <c r="J1358" s="159">
        <f>IFERROR((B1358/B1345)^4-1-D1358/100,"")</f>
        <v/>
      </c>
    </row>
    <row r="1359">
      <c r="A1359" s="10" t="n">
        <v>44932</v>
      </c>
      <c r="B1359" s="13">
        <f>IF(VLOOKUP(A1359,SP500相关数据!$B$11:$C$24727,2,TRUE)&lt;&gt;"",VLOOKUP(A1359,SP500相关数据!$B$11:$C$24727,2,TRUE),IF(VLOOKUP(A1359-1,SP500相关数据!$B$11:$C$24727,2,TRUE)&lt;&gt;"",VLOOKUP(A1359-1,SP500相关数据!$B$11:$C$24727,2,TRUE),VLOOKUP(A1359-2,SP500相关数据!$B$11:$C$24727,2,TRUE)))</f>
        <v/>
      </c>
      <c r="C1359" s="13">
        <f>IFERROR(IF(VLOOKUP(A1359,SP500相关数据!$B$11:$E$24727,4,TRUE)&lt;&gt;"",VLOOKUP(A1359,SP500相关数据!$B$11:$E$24727,4,TRUE),IF(VLOOKUP(A1359-1,SP500相关数据!$B$11:$E$24727,4,TRUE)&lt;&gt;"",VLOOKUP(A1359-1,SP500相关数据!$B$11:$E$24727,4,TRUE),VLOOKUP(A1359-2,SP500相关数据!$B$11:$E$24727,4,TRUE))),"")</f>
        <v/>
      </c>
      <c r="D1359" s="13">
        <f>IF(VLOOKUP(A1359,高收益利差!$A:$B,2,TRUE)&lt;&gt;"",VLOOKUP(A1359,高收益利差!$A:$B,2,TRUE),IF(VLOOKUP(A1359-1,高收益利差!$A:$B,2,TRUE)&lt;&gt;"",VLOOKUP(A1359-1,高收益利差!$A:$B,2,TRUE),VLOOKUP(A1359-2,高收益利差!$A:$B,2,TRUE)))</f>
        <v/>
      </c>
      <c r="E1359" s="13">
        <f>IFERROR(VLOOKUP(A1359,'10Y2Y'!$A:$B,2,TRUE),"")</f>
        <v/>
      </c>
      <c r="F1359">
        <f>IFERROR(D1359-D1346,"")</f>
        <v/>
      </c>
      <c r="G1359">
        <f>IFERROR(B1359/AVERAGE(B1320:B1359)-1,"")</f>
        <v/>
      </c>
      <c r="H1359">
        <f>IF(B1359="","",IFERROR(AVERAGE(B1320:B1359)/AVERAGE(B1307:B1346)-1,""))</f>
        <v/>
      </c>
      <c r="I1359">
        <f>IFERROR(VLOOKUP(A1359,'Sahm Rule'!$A:$B,2,TRUE),"")</f>
        <v/>
      </c>
      <c r="J1359" s="159">
        <f>IFERROR((B1359/B1346)^4-1-D1359/100,"")</f>
        <v/>
      </c>
    </row>
    <row r="1360">
      <c r="A1360" s="10" t="n">
        <v>44939</v>
      </c>
      <c r="B1360" s="13">
        <f>IF(VLOOKUP(A1360,SP500相关数据!$B$11:$C$24727,2,TRUE)&lt;&gt;"",VLOOKUP(A1360,SP500相关数据!$B$11:$C$24727,2,TRUE),IF(VLOOKUP(A1360-1,SP500相关数据!$B$11:$C$24727,2,TRUE)&lt;&gt;"",VLOOKUP(A1360-1,SP500相关数据!$B$11:$C$24727,2,TRUE),VLOOKUP(A1360-2,SP500相关数据!$B$11:$C$24727,2,TRUE)))</f>
        <v/>
      </c>
      <c r="C1360" s="13">
        <f>IFERROR(IF(VLOOKUP(A1360,SP500相关数据!$B$11:$E$24727,4,TRUE)&lt;&gt;"",VLOOKUP(A1360,SP500相关数据!$B$11:$E$24727,4,TRUE),IF(VLOOKUP(A1360-1,SP500相关数据!$B$11:$E$24727,4,TRUE)&lt;&gt;"",VLOOKUP(A1360-1,SP500相关数据!$B$11:$E$24727,4,TRUE),VLOOKUP(A1360-2,SP500相关数据!$B$11:$E$24727,4,TRUE))),"")</f>
        <v/>
      </c>
      <c r="D1360" s="13">
        <f>IF(VLOOKUP(A1360,高收益利差!$A:$B,2,TRUE)&lt;&gt;"",VLOOKUP(A1360,高收益利差!$A:$B,2,TRUE),IF(VLOOKUP(A1360-1,高收益利差!$A:$B,2,TRUE)&lt;&gt;"",VLOOKUP(A1360-1,高收益利差!$A:$B,2,TRUE),VLOOKUP(A1360-2,高收益利差!$A:$B,2,TRUE)))</f>
        <v/>
      </c>
      <c r="E1360" s="13">
        <f>IFERROR(VLOOKUP(A1360,'10Y2Y'!$A:$B,2,TRUE),"")</f>
        <v/>
      </c>
      <c r="F1360">
        <f>IFERROR(D1360-D1347,"")</f>
        <v/>
      </c>
      <c r="G1360">
        <f>IFERROR(B1360/AVERAGE(B1321:B1360)-1,"")</f>
        <v/>
      </c>
      <c r="H1360">
        <f>IF(B1360="","",IFERROR(AVERAGE(B1321:B1360)/AVERAGE(B1308:B1347)-1,""))</f>
        <v/>
      </c>
      <c r="I1360">
        <f>IFERROR(VLOOKUP(A1360,'Sahm Rule'!$A:$B,2,TRUE),"")</f>
        <v/>
      </c>
      <c r="J1360" s="159">
        <f>IFERROR((B1360/B1347)^4-1-D1360/100,"")</f>
        <v/>
      </c>
    </row>
    <row r="1361">
      <c r="A1361" s="10" t="n">
        <v>44946</v>
      </c>
      <c r="B1361" s="13">
        <f>IF(VLOOKUP(A1361,SP500相关数据!$B$11:$C$24727,2,TRUE)&lt;&gt;"",VLOOKUP(A1361,SP500相关数据!$B$11:$C$24727,2,TRUE),IF(VLOOKUP(A1361-1,SP500相关数据!$B$11:$C$24727,2,TRUE)&lt;&gt;"",VLOOKUP(A1361-1,SP500相关数据!$B$11:$C$24727,2,TRUE),VLOOKUP(A1361-2,SP500相关数据!$B$11:$C$24727,2,TRUE)))</f>
        <v/>
      </c>
      <c r="C1361" s="13">
        <f>IFERROR(IF(VLOOKUP(A1361,SP500相关数据!$B$11:$E$24727,4,TRUE)&lt;&gt;"",VLOOKUP(A1361,SP500相关数据!$B$11:$E$24727,4,TRUE),IF(VLOOKUP(A1361-1,SP500相关数据!$B$11:$E$24727,4,TRUE)&lt;&gt;"",VLOOKUP(A1361-1,SP500相关数据!$B$11:$E$24727,4,TRUE),VLOOKUP(A1361-2,SP500相关数据!$B$11:$E$24727,4,TRUE))),"")</f>
        <v/>
      </c>
      <c r="D1361" s="13">
        <f>IF(VLOOKUP(A1361,高收益利差!$A:$B,2,TRUE)&lt;&gt;"",VLOOKUP(A1361,高收益利差!$A:$B,2,TRUE),IF(VLOOKUP(A1361-1,高收益利差!$A:$B,2,TRUE)&lt;&gt;"",VLOOKUP(A1361-1,高收益利差!$A:$B,2,TRUE),VLOOKUP(A1361-2,高收益利差!$A:$B,2,TRUE)))</f>
        <v/>
      </c>
      <c r="E1361" s="13">
        <f>IFERROR(VLOOKUP(A1361,'10Y2Y'!$A:$B,2,TRUE),"")</f>
        <v/>
      </c>
      <c r="F1361">
        <f>IFERROR(D1361-D1348,"")</f>
        <v/>
      </c>
      <c r="G1361">
        <f>IFERROR(B1361/AVERAGE(B1322:B1361)-1,"")</f>
        <v/>
      </c>
      <c r="H1361">
        <f>IF(B1361="","",IFERROR(AVERAGE(B1322:B1361)/AVERAGE(B1309:B1348)-1,""))</f>
        <v/>
      </c>
      <c r="I1361">
        <f>IFERROR(VLOOKUP(A1361,'Sahm Rule'!$A:$B,2,TRUE),"")</f>
        <v/>
      </c>
      <c r="J1361" s="159">
        <f>IFERROR((B1361/B1348)^4-1-D1361/100,"")</f>
        <v/>
      </c>
    </row>
    <row r="1362">
      <c r="A1362" s="10" t="n">
        <v>44953</v>
      </c>
      <c r="B1362" s="13">
        <f>IF(VLOOKUP(A1362,SP500相关数据!$B$11:$C$24727,2,TRUE)&lt;&gt;"",VLOOKUP(A1362,SP500相关数据!$B$11:$C$24727,2,TRUE),IF(VLOOKUP(A1362-1,SP500相关数据!$B$11:$C$24727,2,TRUE)&lt;&gt;"",VLOOKUP(A1362-1,SP500相关数据!$B$11:$C$24727,2,TRUE),VLOOKUP(A1362-2,SP500相关数据!$B$11:$C$24727,2,TRUE)))</f>
        <v/>
      </c>
      <c r="C1362" s="13">
        <f>IFERROR(IF(VLOOKUP(A1362,SP500相关数据!$B$11:$E$24727,4,TRUE)&lt;&gt;"",VLOOKUP(A1362,SP500相关数据!$B$11:$E$24727,4,TRUE),IF(VLOOKUP(A1362-1,SP500相关数据!$B$11:$E$24727,4,TRUE)&lt;&gt;"",VLOOKUP(A1362-1,SP500相关数据!$B$11:$E$24727,4,TRUE),VLOOKUP(A1362-2,SP500相关数据!$B$11:$E$24727,4,TRUE))),"")</f>
        <v/>
      </c>
      <c r="D1362" s="13">
        <f>IF(VLOOKUP(A1362,高收益利差!$A:$B,2,TRUE)&lt;&gt;"",VLOOKUP(A1362,高收益利差!$A:$B,2,TRUE),IF(VLOOKUP(A1362-1,高收益利差!$A:$B,2,TRUE)&lt;&gt;"",VLOOKUP(A1362-1,高收益利差!$A:$B,2,TRUE),VLOOKUP(A1362-2,高收益利差!$A:$B,2,TRUE)))</f>
        <v/>
      </c>
      <c r="E1362" s="13">
        <f>IFERROR(VLOOKUP(A1362,'10Y2Y'!$A:$B,2,TRUE),"")</f>
        <v/>
      </c>
      <c r="F1362">
        <f>IFERROR(D1362-D1349,"")</f>
        <v/>
      </c>
      <c r="G1362">
        <f>IFERROR(B1362/AVERAGE(B1323:B1362)-1,"")</f>
        <v/>
      </c>
      <c r="H1362">
        <f>IF(B1362="","",IFERROR(AVERAGE(B1323:B1362)/AVERAGE(B1310:B1349)-1,""))</f>
        <v/>
      </c>
      <c r="I1362">
        <f>IFERROR(VLOOKUP(A1362,'Sahm Rule'!$A:$B,2,TRUE),"")</f>
        <v/>
      </c>
      <c r="J1362" s="159">
        <f>IFERROR((B1362/B1349)^4-1-D1362/100,"")</f>
        <v/>
      </c>
    </row>
    <row r="1363">
      <c r="A1363" s="10" t="n">
        <v>44960</v>
      </c>
      <c r="B1363" s="13">
        <f>IF(VLOOKUP(A1363,SP500相关数据!$B$11:$C$24727,2,TRUE)&lt;&gt;"",VLOOKUP(A1363,SP500相关数据!$B$11:$C$24727,2,TRUE),IF(VLOOKUP(A1363-1,SP500相关数据!$B$11:$C$24727,2,TRUE)&lt;&gt;"",VLOOKUP(A1363-1,SP500相关数据!$B$11:$C$24727,2,TRUE),VLOOKUP(A1363-2,SP500相关数据!$B$11:$C$24727,2,TRUE)))</f>
        <v/>
      </c>
      <c r="C1363" s="13">
        <f>IFERROR(IF(VLOOKUP(A1363,SP500相关数据!$B$11:$E$24727,4,TRUE)&lt;&gt;"",VLOOKUP(A1363,SP500相关数据!$B$11:$E$24727,4,TRUE),IF(VLOOKUP(A1363-1,SP500相关数据!$B$11:$E$24727,4,TRUE)&lt;&gt;"",VLOOKUP(A1363-1,SP500相关数据!$B$11:$E$24727,4,TRUE),VLOOKUP(A1363-2,SP500相关数据!$B$11:$E$24727,4,TRUE))),"")</f>
        <v/>
      </c>
      <c r="D1363" s="13">
        <f>IF(VLOOKUP(A1363,高收益利差!$A:$B,2,TRUE)&lt;&gt;"",VLOOKUP(A1363,高收益利差!$A:$B,2,TRUE),IF(VLOOKUP(A1363-1,高收益利差!$A:$B,2,TRUE)&lt;&gt;"",VLOOKUP(A1363-1,高收益利差!$A:$B,2,TRUE),VLOOKUP(A1363-2,高收益利差!$A:$B,2,TRUE)))</f>
        <v/>
      </c>
      <c r="E1363" s="13">
        <f>IFERROR(VLOOKUP(A1363,'10Y2Y'!$A:$B,2,TRUE),"")</f>
        <v/>
      </c>
      <c r="F1363">
        <f>IFERROR(D1363-D1350,"")</f>
        <v/>
      </c>
      <c r="G1363">
        <f>IFERROR(B1363/AVERAGE(B1324:B1363)-1,"")</f>
        <v/>
      </c>
      <c r="H1363">
        <f>IF(B1363="","",IFERROR(AVERAGE(B1324:B1363)/AVERAGE(B1311:B1350)-1,""))</f>
        <v/>
      </c>
      <c r="I1363">
        <f>IFERROR(VLOOKUP(A1363,'Sahm Rule'!$A:$B,2,TRUE),"")</f>
        <v/>
      </c>
      <c r="J1363" s="159">
        <f>IFERROR((B1363/B1350)^4-1-D1363/100,"")</f>
        <v/>
      </c>
    </row>
    <row r="1364">
      <c r="A1364" s="10" t="n">
        <v>44967</v>
      </c>
      <c r="B1364" s="13">
        <f>IF(VLOOKUP(A1364,SP500相关数据!$B$11:$C$24727,2,TRUE)&lt;&gt;"",VLOOKUP(A1364,SP500相关数据!$B$11:$C$24727,2,TRUE),IF(VLOOKUP(A1364-1,SP500相关数据!$B$11:$C$24727,2,TRUE)&lt;&gt;"",VLOOKUP(A1364-1,SP500相关数据!$B$11:$C$24727,2,TRUE),VLOOKUP(A1364-2,SP500相关数据!$B$11:$C$24727,2,TRUE)))</f>
        <v/>
      </c>
      <c r="C1364" s="13">
        <f>IFERROR(IF(VLOOKUP(A1364,SP500相关数据!$B$11:$E$24727,4,TRUE)&lt;&gt;"",VLOOKUP(A1364,SP500相关数据!$B$11:$E$24727,4,TRUE),IF(VLOOKUP(A1364-1,SP500相关数据!$B$11:$E$24727,4,TRUE)&lt;&gt;"",VLOOKUP(A1364-1,SP500相关数据!$B$11:$E$24727,4,TRUE),VLOOKUP(A1364-2,SP500相关数据!$B$11:$E$24727,4,TRUE))),"")</f>
        <v/>
      </c>
      <c r="D1364" s="13">
        <f>IF(VLOOKUP(A1364,高收益利差!$A:$B,2,TRUE)&lt;&gt;"",VLOOKUP(A1364,高收益利差!$A:$B,2,TRUE),IF(VLOOKUP(A1364-1,高收益利差!$A:$B,2,TRUE)&lt;&gt;"",VLOOKUP(A1364-1,高收益利差!$A:$B,2,TRUE),VLOOKUP(A1364-2,高收益利差!$A:$B,2,TRUE)))</f>
        <v/>
      </c>
      <c r="E1364" s="13">
        <f>IFERROR(VLOOKUP(A1364,'10Y2Y'!$A:$B,2,TRUE),"")</f>
        <v/>
      </c>
      <c r="F1364">
        <f>IFERROR(D1364-D1351,"")</f>
        <v/>
      </c>
      <c r="G1364">
        <f>IFERROR(B1364/AVERAGE(B1325:B1364)-1,"")</f>
        <v/>
      </c>
      <c r="H1364">
        <f>IF(B1364="","",IFERROR(AVERAGE(B1325:B1364)/AVERAGE(B1312:B1351)-1,""))</f>
        <v/>
      </c>
      <c r="I1364">
        <f>IFERROR(VLOOKUP(A1364,'Sahm Rule'!$A:$B,2,TRUE),"")</f>
        <v/>
      </c>
      <c r="J1364" s="159">
        <f>IFERROR((B1364/B1351)^4-1-D1364/100,"")</f>
        <v/>
      </c>
    </row>
    <row r="1365">
      <c r="A1365" s="10" t="n">
        <v>44974</v>
      </c>
      <c r="B1365" s="13">
        <f>IF(VLOOKUP(A1365,SP500相关数据!$B$11:$C$24727,2,TRUE)&lt;&gt;"",VLOOKUP(A1365,SP500相关数据!$B$11:$C$24727,2,TRUE),IF(VLOOKUP(A1365-1,SP500相关数据!$B$11:$C$24727,2,TRUE)&lt;&gt;"",VLOOKUP(A1365-1,SP500相关数据!$B$11:$C$24727,2,TRUE),VLOOKUP(A1365-2,SP500相关数据!$B$11:$C$24727,2,TRUE)))</f>
        <v/>
      </c>
      <c r="C1365" s="13">
        <f>IFERROR(IF(VLOOKUP(A1365,SP500相关数据!$B$11:$E$24727,4,TRUE)&lt;&gt;"",VLOOKUP(A1365,SP500相关数据!$B$11:$E$24727,4,TRUE),IF(VLOOKUP(A1365-1,SP500相关数据!$B$11:$E$24727,4,TRUE)&lt;&gt;"",VLOOKUP(A1365-1,SP500相关数据!$B$11:$E$24727,4,TRUE),VLOOKUP(A1365-2,SP500相关数据!$B$11:$E$24727,4,TRUE))),"")</f>
        <v/>
      </c>
      <c r="D1365" s="13">
        <f>IF(VLOOKUP(A1365,高收益利差!$A:$B,2,TRUE)&lt;&gt;"",VLOOKUP(A1365,高收益利差!$A:$B,2,TRUE),IF(VLOOKUP(A1365-1,高收益利差!$A:$B,2,TRUE)&lt;&gt;"",VLOOKUP(A1365-1,高收益利差!$A:$B,2,TRUE),VLOOKUP(A1365-2,高收益利差!$A:$B,2,TRUE)))</f>
        <v/>
      </c>
      <c r="E1365" s="13">
        <f>IFERROR(VLOOKUP(A1365,'10Y2Y'!$A:$B,2,TRUE),"")</f>
        <v/>
      </c>
      <c r="F1365">
        <f>IFERROR(D1365-D1352,"")</f>
        <v/>
      </c>
      <c r="G1365">
        <f>IFERROR(B1365/AVERAGE(B1326:B1365)-1,"")</f>
        <v/>
      </c>
      <c r="H1365">
        <f>IF(B1365="","",IFERROR(AVERAGE(B1326:B1365)/AVERAGE(B1313:B1352)-1,""))</f>
        <v/>
      </c>
      <c r="I1365">
        <f>IFERROR(VLOOKUP(A1365,'Sahm Rule'!$A:$B,2,TRUE),"")</f>
        <v/>
      </c>
      <c r="J1365" s="159">
        <f>IFERROR((B1365/B1352)^4-1-D1365/100,"")</f>
        <v/>
      </c>
    </row>
    <row r="1366">
      <c r="A1366" s="10" t="n">
        <v>44981</v>
      </c>
      <c r="B1366" s="13">
        <f>IF(VLOOKUP(A1366,SP500相关数据!$B$11:$C$24727,2,TRUE)&lt;&gt;"",VLOOKUP(A1366,SP500相关数据!$B$11:$C$24727,2,TRUE),IF(VLOOKUP(A1366-1,SP500相关数据!$B$11:$C$24727,2,TRUE)&lt;&gt;"",VLOOKUP(A1366-1,SP500相关数据!$B$11:$C$24727,2,TRUE),VLOOKUP(A1366-2,SP500相关数据!$B$11:$C$24727,2,TRUE)))</f>
        <v/>
      </c>
      <c r="C1366" s="13">
        <f>IFERROR(IF(VLOOKUP(A1366,SP500相关数据!$B$11:$E$24727,4,TRUE)&lt;&gt;"",VLOOKUP(A1366,SP500相关数据!$B$11:$E$24727,4,TRUE),IF(VLOOKUP(A1366-1,SP500相关数据!$B$11:$E$24727,4,TRUE)&lt;&gt;"",VLOOKUP(A1366-1,SP500相关数据!$B$11:$E$24727,4,TRUE),VLOOKUP(A1366-2,SP500相关数据!$B$11:$E$24727,4,TRUE))),"")</f>
        <v/>
      </c>
      <c r="D1366" s="13">
        <f>IF(VLOOKUP(A1366,高收益利差!$A:$B,2,TRUE)&lt;&gt;"",VLOOKUP(A1366,高收益利差!$A:$B,2,TRUE),IF(VLOOKUP(A1366-1,高收益利差!$A:$B,2,TRUE)&lt;&gt;"",VLOOKUP(A1366-1,高收益利差!$A:$B,2,TRUE),VLOOKUP(A1366-2,高收益利差!$A:$B,2,TRUE)))</f>
        <v/>
      </c>
      <c r="E1366" s="13">
        <f>IFERROR(VLOOKUP(A1366,'10Y2Y'!$A:$B,2,TRUE),"")</f>
        <v/>
      </c>
      <c r="F1366">
        <f>IFERROR(D1366-D1353,"")</f>
        <v/>
      </c>
      <c r="G1366">
        <f>IFERROR(B1366/AVERAGE(B1327:B1366)-1,"")</f>
        <v/>
      </c>
      <c r="H1366">
        <f>IF(B1366="","",IFERROR(AVERAGE(B1327:B1366)/AVERAGE(B1314:B1353)-1,""))</f>
        <v/>
      </c>
      <c r="I1366">
        <f>IFERROR(VLOOKUP(A1366,'Sahm Rule'!$A:$B,2,TRUE),"")</f>
        <v/>
      </c>
      <c r="J1366" s="159">
        <f>IFERROR((B1366/B1353)^4-1-D1366/100,"")</f>
        <v/>
      </c>
    </row>
    <row r="1367">
      <c r="A1367" s="10" t="n">
        <v>44988</v>
      </c>
      <c r="B1367" s="13">
        <f>IF(VLOOKUP(A1367,SP500相关数据!$B$11:$C$24727,2,TRUE)&lt;&gt;"",VLOOKUP(A1367,SP500相关数据!$B$11:$C$24727,2,TRUE),IF(VLOOKUP(A1367-1,SP500相关数据!$B$11:$C$24727,2,TRUE)&lt;&gt;"",VLOOKUP(A1367-1,SP500相关数据!$B$11:$C$24727,2,TRUE),VLOOKUP(A1367-2,SP500相关数据!$B$11:$C$24727,2,TRUE)))</f>
        <v/>
      </c>
      <c r="C1367" s="13">
        <f>IFERROR(IF(VLOOKUP(A1367,SP500相关数据!$B$11:$E$24727,4,TRUE)&lt;&gt;"",VLOOKUP(A1367,SP500相关数据!$B$11:$E$24727,4,TRUE),IF(VLOOKUP(A1367-1,SP500相关数据!$B$11:$E$24727,4,TRUE)&lt;&gt;"",VLOOKUP(A1367-1,SP500相关数据!$B$11:$E$24727,4,TRUE),VLOOKUP(A1367-2,SP500相关数据!$B$11:$E$24727,4,TRUE))),"")</f>
        <v/>
      </c>
      <c r="D1367" s="13">
        <f>IF(VLOOKUP(A1367,高收益利差!$A:$B,2,TRUE)&lt;&gt;"",VLOOKUP(A1367,高收益利差!$A:$B,2,TRUE),IF(VLOOKUP(A1367-1,高收益利差!$A:$B,2,TRUE)&lt;&gt;"",VLOOKUP(A1367-1,高收益利差!$A:$B,2,TRUE),VLOOKUP(A1367-2,高收益利差!$A:$B,2,TRUE)))</f>
        <v/>
      </c>
      <c r="E1367" s="13">
        <f>IFERROR(VLOOKUP(A1367,'10Y2Y'!$A:$B,2,TRUE),"")</f>
        <v/>
      </c>
      <c r="F1367">
        <f>IFERROR(D1367-D1354,"")</f>
        <v/>
      </c>
      <c r="G1367">
        <f>IFERROR(B1367/AVERAGE(B1328:B1367)-1,"")</f>
        <v/>
      </c>
      <c r="H1367">
        <f>IF(B1367="","",IFERROR(AVERAGE(B1328:B1367)/AVERAGE(B1315:B1354)-1,""))</f>
        <v/>
      </c>
      <c r="I1367">
        <f>IFERROR(VLOOKUP(A1367,'Sahm Rule'!$A:$B,2,TRUE),"")</f>
        <v/>
      </c>
      <c r="J1367" s="159">
        <f>IFERROR((B1367/B1354)^4-1-D1367/100,"")</f>
        <v/>
      </c>
    </row>
    <row r="1368">
      <c r="A1368" s="10" t="n">
        <v>44995</v>
      </c>
      <c r="B1368" s="13">
        <f>IF(VLOOKUP(A1368,SP500相关数据!$B$11:$C$24727,2,TRUE)&lt;&gt;"",VLOOKUP(A1368,SP500相关数据!$B$11:$C$24727,2,TRUE),IF(VLOOKUP(A1368-1,SP500相关数据!$B$11:$C$24727,2,TRUE)&lt;&gt;"",VLOOKUP(A1368-1,SP500相关数据!$B$11:$C$24727,2,TRUE),VLOOKUP(A1368-2,SP500相关数据!$B$11:$C$24727,2,TRUE)))</f>
        <v/>
      </c>
      <c r="C1368" s="13">
        <f>IFERROR(IF(VLOOKUP(A1368,SP500相关数据!$B$11:$E$24727,4,TRUE)&lt;&gt;"",VLOOKUP(A1368,SP500相关数据!$B$11:$E$24727,4,TRUE),IF(VLOOKUP(A1368-1,SP500相关数据!$B$11:$E$24727,4,TRUE)&lt;&gt;"",VLOOKUP(A1368-1,SP500相关数据!$B$11:$E$24727,4,TRUE),VLOOKUP(A1368-2,SP500相关数据!$B$11:$E$24727,4,TRUE))),"")</f>
        <v/>
      </c>
      <c r="D1368" s="13">
        <f>IF(VLOOKUP(A1368,高收益利差!$A:$B,2,TRUE)&lt;&gt;"",VLOOKUP(A1368,高收益利差!$A:$B,2,TRUE),IF(VLOOKUP(A1368-1,高收益利差!$A:$B,2,TRUE)&lt;&gt;"",VLOOKUP(A1368-1,高收益利差!$A:$B,2,TRUE),VLOOKUP(A1368-2,高收益利差!$A:$B,2,TRUE)))</f>
        <v/>
      </c>
      <c r="E1368" s="13">
        <f>IFERROR(VLOOKUP(A1368,'10Y2Y'!$A:$B,2,TRUE),"")</f>
        <v/>
      </c>
      <c r="F1368">
        <f>IFERROR(D1368-D1355,"")</f>
        <v/>
      </c>
      <c r="G1368">
        <f>IFERROR(B1368/AVERAGE(B1329:B1368)-1,"")</f>
        <v/>
      </c>
      <c r="H1368">
        <f>IF(B1368="","",IFERROR(AVERAGE(B1329:B1368)/AVERAGE(B1316:B1355)-1,""))</f>
        <v/>
      </c>
      <c r="I1368">
        <f>IFERROR(VLOOKUP(A1368,'Sahm Rule'!$A:$B,2,TRUE),"")</f>
        <v/>
      </c>
      <c r="J1368" s="159">
        <f>IFERROR((B1368/B1355)^4-1-D1368/100,"")</f>
        <v/>
      </c>
    </row>
    <row r="1369">
      <c r="A1369" s="10" t="n">
        <v>45002</v>
      </c>
      <c r="B1369" s="13">
        <f>IF(VLOOKUP(A1369,SP500相关数据!$B$11:$C$24727,2,TRUE)&lt;&gt;"",VLOOKUP(A1369,SP500相关数据!$B$11:$C$24727,2,TRUE),IF(VLOOKUP(A1369-1,SP500相关数据!$B$11:$C$24727,2,TRUE)&lt;&gt;"",VLOOKUP(A1369-1,SP500相关数据!$B$11:$C$24727,2,TRUE),VLOOKUP(A1369-2,SP500相关数据!$B$11:$C$24727,2,TRUE)))</f>
        <v/>
      </c>
      <c r="C1369" s="13">
        <f>IFERROR(IF(VLOOKUP(A1369,SP500相关数据!$B$11:$E$24727,4,TRUE)&lt;&gt;"",VLOOKUP(A1369,SP500相关数据!$B$11:$E$24727,4,TRUE),IF(VLOOKUP(A1369-1,SP500相关数据!$B$11:$E$24727,4,TRUE)&lt;&gt;"",VLOOKUP(A1369-1,SP500相关数据!$B$11:$E$24727,4,TRUE),VLOOKUP(A1369-2,SP500相关数据!$B$11:$E$24727,4,TRUE))),"")</f>
        <v/>
      </c>
      <c r="D1369" s="13">
        <f>IF(VLOOKUP(A1369,高收益利差!$A:$B,2,TRUE)&lt;&gt;"",VLOOKUP(A1369,高收益利差!$A:$B,2,TRUE),IF(VLOOKUP(A1369-1,高收益利差!$A:$B,2,TRUE)&lt;&gt;"",VLOOKUP(A1369-1,高收益利差!$A:$B,2,TRUE),VLOOKUP(A1369-2,高收益利差!$A:$B,2,TRUE)))</f>
        <v/>
      </c>
      <c r="E1369" s="13">
        <f>IFERROR(VLOOKUP(A1369,'10Y2Y'!$A:$B,2,TRUE),"")</f>
        <v/>
      </c>
      <c r="F1369">
        <f>IFERROR(D1369-D1356,"")</f>
        <v/>
      </c>
      <c r="G1369">
        <f>IFERROR(B1369/AVERAGE(B1330:B1369)-1,"")</f>
        <v/>
      </c>
      <c r="H1369">
        <f>IF(B1369="","",IFERROR(AVERAGE(B1330:B1369)/AVERAGE(B1317:B1356)-1,""))</f>
        <v/>
      </c>
      <c r="I1369">
        <f>IFERROR(VLOOKUP(A1369,'Sahm Rule'!$A:$B,2,TRUE),"")</f>
        <v/>
      </c>
      <c r="J1369" s="159">
        <f>IFERROR((B1369/B1356)^4-1-D1369/100,"")</f>
        <v/>
      </c>
    </row>
    <row r="1370">
      <c r="A1370" s="10" t="n">
        <v>45009</v>
      </c>
      <c r="B1370" s="13">
        <f>IF(VLOOKUP(A1370,SP500相关数据!$B$11:$C$24727,2,TRUE)&lt;&gt;"",VLOOKUP(A1370,SP500相关数据!$B$11:$C$24727,2,TRUE),IF(VLOOKUP(A1370-1,SP500相关数据!$B$11:$C$24727,2,TRUE)&lt;&gt;"",VLOOKUP(A1370-1,SP500相关数据!$B$11:$C$24727,2,TRUE),VLOOKUP(A1370-2,SP500相关数据!$B$11:$C$24727,2,TRUE)))</f>
        <v/>
      </c>
      <c r="C1370" s="13">
        <f>IFERROR(IF(VLOOKUP(A1370,SP500相关数据!$B$11:$E$24727,4,TRUE)&lt;&gt;"",VLOOKUP(A1370,SP500相关数据!$B$11:$E$24727,4,TRUE),IF(VLOOKUP(A1370-1,SP500相关数据!$B$11:$E$24727,4,TRUE)&lt;&gt;"",VLOOKUP(A1370-1,SP500相关数据!$B$11:$E$24727,4,TRUE),VLOOKUP(A1370-2,SP500相关数据!$B$11:$E$24727,4,TRUE))),"")</f>
        <v/>
      </c>
      <c r="D1370" s="13">
        <f>IF(VLOOKUP(A1370,高收益利差!$A:$B,2,TRUE)&lt;&gt;"",VLOOKUP(A1370,高收益利差!$A:$B,2,TRUE),IF(VLOOKUP(A1370-1,高收益利差!$A:$B,2,TRUE)&lt;&gt;"",VLOOKUP(A1370-1,高收益利差!$A:$B,2,TRUE),VLOOKUP(A1370-2,高收益利差!$A:$B,2,TRUE)))</f>
        <v/>
      </c>
      <c r="E1370" s="13">
        <f>IFERROR(VLOOKUP(A1370,'10Y2Y'!$A:$B,2,TRUE),"")</f>
        <v/>
      </c>
      <c r="F1370">
        <f>IFERROR(D1370-D1357,"")</f>
        <v/>
      </c>
      <c r="G1370">
        <f>IFERROR(B1370/AVERAGE(B1331:B1370)-1,"")</f>
        <v/>
      </c>
      <c r="H1370">
        <f>IF(B1370="","",IFERROR(AVERAGE(B1331:B1370)/AVERAGE(B1318:B1357)-1,""))</f>
        <v/>
      </c>
      <c r="I1370">
        <f>IFERROR(VLOOKUP(A1370,'Sahm Rule'!$A:$B,2,TRUE),"")</f>
        <v/>
      </c>
      <c r="J1370" s="159">
        <f>IFERROR((B1370/B1357)^4-1-D1370/100,"")</f>
        <v/>
      </c>
    </row>
    <row r="1371">
      <c r="A1371" s="10" t="n">
        <v>45016</v>
      </c>
      <c r="B1371" s="13">
        <f>IF(VLOOKUP(A1371,SP500相关数据!$B$11:$C$24727,2,TRUE)&lt;&gt;"",VLOOKUP(A1371,SP500相关数据!$B$11:$C$24727,2,TRUE),IF(VLOOKUP(A1371-1,SP500相关数据!$B$11:$C$24727,2,TRUE)&lt;&gt;"",VLOOKUP(A1371-1,SP500相关数据!$B$11:$C$24727,2,TRUE),VLOOKUP(A1371-2,SP500相关数据!$B$11:$C$24727,2,TRUE)))</f>
        <v/>
      </c>
      <c r="C1371" s="13">
        <f>IFERROR(IF(VLOOKUP(A1371,SP500相关数据!$B$11:$E$24727,4,TRUE)&lt;&gt;"",VLOOKUP(A1371,SP500相关数据!$B$11:$E$24727,4,TRUE),IF(VLOOKUP(A1371-1,SP500相关数据!$B$11:$E$24727,4,TRUE)&lt;&gt;"",VLOOKUP(A1371-1,SP500相关数据!$B$11:$E$24727,4,TRUE),VLOOKUP(A1371-2,SP500相关数据!$B$11:$E$24727,4,TRUE))),"")</f>
        <v/>
      </c>
      <c r="D1371" s="13">
        <f>IF(VLOOKUP(A1371,高收益利差!$A:$B,2,TRUE)&lt;&gt;"",VLOOKUP(A1371,高收益利差!$A:$B,2,TRUE),IF(VLOOKUP(A1371-1,高收益利差!$A:$B,2,TRUE)&lt;&gt;"",VLOOKUP(A1371-1,高收益利差!$A:$B,2,TRUE),VLOOKUP(A1371-2,高收益利差!$A:$B,2,TRUE)))</f>
        <v/>
      </c>
      <c r="E1371" s="13">
        <f>IFERROR(VLOOKUP(A1371,'10Y2Y'!$A:$B,2,TRUE),"")</f>
        <v/>
      </c>
      <c r="F1371">
        <f>IFERROR(D1371-D1358,"")</f>
        <v/>
      </c>
      <c r="G1371">
        <f>IFERROR(B1371/AVERAGE(B1332:B1371)-1,"")</f>
        <v/>
      </c>
      <c r="H1371">
        <f>IF(B1371="","",IFERROR(AVERAGE(B1332:B1371)/AVERAGE(B1319:B1358)-1,""))</f>
        <v/>
      </c>
      <c r="I1371">
        <f>IFERROR(VLOOKUP(A1371,'Sahm Rule'!$A:$B,2,TRUE),"")</f>
        <v/>
      </c>
      <c r="J1371" s="159">
        <f>IFERROR((B1371/B1358)^4-1-D1371/100,"")</f>
        <v/>
      </c>
    </row>
    <row r="1372">
      <c r="A1372" s="10" t="n">
        <v>45023</v>
      </c>
      <c r="B1372" s="13">
        <f>IF(VLOOKUP(A1372,SP500相关数据!$B$11:$C$24727,2,TRUE)&lt;&gt;"",VLOOKUP(A1372,SP500相关数据!$B$11:$C$24727,2,TRUE),IF(VLOOKUP(A1372-1,SP500相关数据!$B$11:$C$24727,2,TRUE)&lt;&gt;"",VLOOKUP(A1372-1,SP500相关数据!$B$11:$C$24727,2,TRUE),VLOOKUP(A1372-2,SP500相关数据!$B$11:$C$24727,2,TRUE)))</f>
        <v/>
      </c>
      <c r="C1372" s="13">
        <f>IFERROR(IF(VLOOKUP(A1372,SP500相关数据!$B$11:$E$24727,4,TRUE)&lt;&gt;"",VLOOKUP(A1372,SP500相关数据!$B$11:$E$24727,4,TRUE),IF(VLOOKUP(A1372-1,SP500相关数据!$B$11:$E$24727,4,TRUE)&lt;&gt;"",VLOOKUP(A1372-1,SP500相关数据!$B$11:$E$24727,4,TRUE),VLOOKUP(A1372-2,SP500相关数据!$B$11:$E$24727,4,TRUE))),"")</f>
        <v/>
      </c>
      <c r="D1372" s="13">
        <f>IF(VLOOKUP(A1372,高收益利差!$A:$B,2,TRUE)&lt;&gt;"",VLOOKUP(A1372,高收益利差!$A:$B,2,TRUE),IF(VLOOKUP(A1372-1,高收益利差!$A:$B,2,TRUE)&lt;&gt;"",VLOOKUP(A1372-1,高收益利差!$A:$B,2,TRUE),VLOOKUP(A1372-2,高收益利差!$A:$B,2,TRUE)))</f>
        <v/>
      </c>
      <c r="E1372" s="13">
        <f>IFERROR(VLOOKUP(A1372,'10Y2Y'!$A:$B,2,TRUE),"")</f>
        <v/>
      </c>
      <c r="F1372">
        <f>IFERROR(D1372-D1359,"")</f>
        <v/>
      </c>
      <c r="G1372">
        <f>IFERROR(B1372/AVERAGE(B1333:B1372)-1,"")</f>
        <v/>
      </c>
      <c r="H1372">
        <f>IF(B1372="","",IFERROR(AVERAGE(B1333:B1372)/AVERAGE(B1320:B1359)-1,""))</f>
        <v/>
      </c>
      <c r="I1372">
        <f>IFERROR(VLOOKUP(A1372,'Sahm Rule'!$A:$B,2,TRUE),"")</f>
        <v/>
      </c>
      <c r="J1372" s="159">
        <f>IFERROR((B1372/B1359)^4-1-D1372/100,"")</f>
        <v/>
      </c>
    </row>
    <row r="1373">
      <c r="A1373" s="10" t="n">
        <v>45030</v>
      </c>
      <c r="B1373" s="13">
        <f>IF(VLOOKUP(A1373,SP500相关数据!$B$11:$C$24727,2,TRUE)&lt;&gt;"",VLOOKUP(A1373,SP500相关数据!$B$11:$C$24727,2,TRUE),IF(VLOOKUP(A1373-1,SP500相关数据!$B$11:$C$24727,2,TRUE)&lt;&gt;"",VLOOKUP(A1373-1,SP500相关数据!$B$11:$C$24727,2,TRUE),VLOOKUP(A1373-2,SP500相关数据!$B$11:$C$24727,2,TRUE)))</f>
        <v/>
      </c>
      <c r="C1373" s="13">
        <f>IFERROR(IF(VLOOKUP(A1373,SP500相关数据!$B$11:$E$24727,4,TRUE)&lt;&gt;"",VLOOKUP(A1373,SP500相关数据!$B$11:$E$24727,4,TRUE),IF(VLOOKUP(A1373-1,SP500相关数据!$B$11:$E$24727,4,TRUE)&lt;&gt;"",VLOOKUP(A1373-1,SP500相关数据!$B$11:$E$24727,4,TRUE),VLOOKUP(A1373-2,SP500相关数据!$B$11:$E$24727,4,TRUE))),"")</f>
        <v/>
      </c>
      <c r="D1373" s="13">
        <f>IF(VLOOKUP(A1373,高收益利差!$A:$B,2,TRUE)&lt;&gt;"",VLOOKUP(A1373,高收益利差!$A:$B,2,TRUE),IF(VLOOKUP(A1373-1,高收益利差!$A:$B,2,TRUE)&lt;&gt;"",VLOOKUP(A1373-1,高收益利差!$A:$B,2,TRUE),VLOOKUP(A1373-2,高收益利差!$A:$B,2,TRUE)))</f>
        <v/>
      </c>
      <c r="E1373" s="13">
        <f>IFERROR(VLOOKUP(A1373,'10Y2Y'!$A:$B,2,TRUE),"")</f>
        <v/>
      </c>
      <c r="F1373">
        <f>IFERROR(D1373-D1360,"")</f>
        <v/>
      </c>
      <c r="G1373">
        <f>IFERROR(B1373/AVERAGE(B1334:B1373)-1,"")</f>
        <v/>
      </c>
      <c r="H1373">
        <f>IF(B1373="","",IFERROR(AVERAGE(B1334:B1373)/AVERAGE(B1321:B1360)-1,""))</f>
        <v/>
      </c>
      <c r="I1373">
        <f>IFERROR(VLOOKUP(A1373,'Sahm Rule'!$A:$B,2,TRUE),"")</f>
        <v/>
      </c>
      <c r="J1373" s="159">
        <f>IFERROR((B1373/B1360)^4-1-D1373/100,"")</f>
        <v/>
      </c>
    </row>
    <row r="1374">
      <c r="A1374" s="10" t="n">
        <v>45037</v>
      </c>
      <c r="B1374" s="13">
        <f>IF(VLOOKUP(A1374,SP500相关数据!$B$11:$C$24727,2,TRUE)&lt;&gt;"",VLOOKUP(A1374,SP500相关数据!$B$11:$C$24727,2,TRUE),IF(VLOOKUP(A1374-1,SP500相关数据!$B$11:$C$24727,2,TRUE)&lt;&gt;"",VLOOKUP(A1374-1,SP500相关数据!$B$11:$C$24727,2,TRUE),VLOOKUP(A1374-2,SP500相关数据!$B$11:$C$24727,2,TRUE)))</f>
        <v/>
      </c>
      <c r="C1374" s="13">
        <f>IFERROR(IF(VLOOKUP(A1374,SP500相关数据!$B$11:$E$24727,4,TRUE)&lt;&gt;"",VLOOKUP(A1374,SP500相关数据!$B$11:$E$24727,4,TRUE),IF(VLOOKUP(A1374-1,SP500相关数据!$B$11:$E$24727,4,TRUE)&lt;&gt;"",VLOOKUP(A1374-1,SP500相关数据!$B$11:$E$24727,4,TRUE),VLOOKUP(A1374-2,SP500相关数据!$B$11:$E$24727,4,TRUE))),"")</f>
        <v/>
      </c>
      <c r="D1374" s="13">
        <f>IF(VLOOKUP(A1374,高收益利差!$A:$B,2,TRUE)&lt;&gt;"",VLOOKUP(A1374,高收益利差!$A:$B,2,TRUE),IF(VLOOKUP(A1374-1,高收益利差!$A:$B,2,TRUE)&lt;&gt;"",VLOOKUP(A1374-1,高收益利差!$A:$B,2,TRUE),VLOOKUP(A1374-2,高收益利差!$A:$B,2,TRUE)))</f>
        <v/>
      </c>
      <c r="E1374" s="13">
        <f>IFERROR(VLOOKUP(A1374,'10Y2Y'!$A:$B,2,TRUE),"")</f>
        <v/>
      </c>
      <c r="F1374">
        <f>IFERROR(D1374-D1361,"")</f>
        <v/>
      </c>
      <c r="G1374">
        <f>IFERROR(B1374/AVERAGE(B1335:B1374)-1,"")</f>
        <v/>
      </c>
      <c r="H1374">
        <f>IF(B1374="","",IFERROR(AVERAGE(B1335:B1374)/AVERAGE(B1322:B1361)-1,""))</f>
        <v/>
      </c>
      <c r="I1374">
        <f>IFERROR(VLOOKUP(A1374,'Sahm Rule'!$A:$B,2,TRUE),"")</f>
        <v/>
      </c>
      <c r="J1374" s="159">
        <f>IFERROR((B1374/B1361)^4-1-D1374/100,"")</f>
        <v/>
      </c>
    </row>
    <row r="1375">
      <c r="A1375" s="10" t="n">
        <v>45044</v>
      </c>
      <c r="B1375" s="13">
        <f>IF(VLOOKUP(A1375,SP500相关数据!$B$11:$C$24727,2,TRUE)&lt;&gt;"",VLOOKUP(A1375,SP500相关数据!$B$11:$C$24727,2,TRUE),IF(VLOOKUP(A1375-1,SP500相关数据!$B$11:$C$24727,2,TRUE)&lt;&gt;"",VLOOKUP(A1375-1,SP500相关数据!$B$11:$C$24727,2,TRUE),VLOOKUP(A1375-2,SP500相关数据!$B$11:$C$24727,2,TRUE)))</f>
        <v/>
      </c>
      <c r="C1375" s="13">
        <f>IFERROR(IF(VLOOKUP(A1375,SP500相关数据!$B$11:$E$24727,4,TRUE)&lt;&gt;"",VLOOKUP(A1375,SP500相关数据!$B$11:$E$24727,4,TRUE),IF(VLOOKUP(A1375-1,SP500相关数据!$B$11:$E$24727,4,TRUE)&lt;&gt;"",VLOOKUP(A1375-1,SP500相关数据!$B$11:$E$24727,4,TRUE),VLOOKUP(A1375-2,SP500相关数据!$B$11:$E$24727,4,TRUE))),"")</f>
        <v/>
      </c>
      <c r="D1375" s="13">
        <f>IF(VLOOKUP(A1375,高收益利差!$A:$B,2,TRUE)&lt;&gt;"",VLOOKUP(A1375,高收益利差!$A:$B,2,TRUE),IF(VLOOKUP(A1375-1,高收益利差!$A:$B,2,TRUE)&lt;&gt;"",VLOOKUP(A1375-1,高收益利差!$A:$B,2,TRUE),VLOOKUP(A1375-2,高收益利差!$A:$B,2,TRUE)))</f>
        <v/>
      </c>
      <c r="E1375" s="13">
        <f>IFERROR(VLOOKUP(A1375,'10Y2Y'!$A:$B,2,TRUE),"")</f>
        <v/>
      </c>
      <c r="F1375">
        <f>IFERROR(D1375-D1362,"")</f>
        <v/>
      </c>
      <c r="G1375">
        <f>IFERROR(B1375/AVERAGE(B1336:B1375)-1,"")</f>
        <v/>
      </c>
      <c r="H1375">
        <f>IF(B1375="","",IFERROR(AVERAGE(B1336:B1375)/AVERAGE(B1323:B1362)-1,""))</f>
        <v/>
      </c>
      <c r="I1375">
        <f>IFERROR(VLOOKUP(A1375,'Sahm Rule'!$A:$B,2,TRUE),"")</f>
        <v/>
      </c>
      <c r="J1375" s="159">
        <f>IFERROR((B1375/B1362)^4-1-D1375/100,"")</f>
        <v/>
      </c>
    </row>
    <row r="1376">
      <c r="A1376" s="10" t="n">
        <v>45051</v>
      </c>
      <c r="B1376" s="13">
        <f>IF(VLOOKUP(A1376,SP500相关数据!$B$11:$C$24727,2,TRUE)&lt;&gt;"",VLOOKUP(A1376,SP500相关数据!$B$11:$C$24727,2,TRUE),IF(VLOOKUP(A1376-1,SP500相关数据!$B$11:$C$24727,2,TRUE)&lt;&gt;"",VLOOKUP(A1376-1,SP500相关数据!$B$11:$C$24727,2,TRUE),VLOOKUP(A1376-2,SP500相关数据!$B$11:$C$24727,2,TRUE)))</f>
        <v/>
      </c>
      <c r="C1376" s="13">
        <f>IFERROR(IF(VLOOKUP(A1376,SP500相关数据!$B$11:$E$24727,4,TRUE)&lt;&gt;"",VLOOKUP(A1376,SP500相关数据!$B$11:$E$24727,4,TRUE),IF(VLOOKUP(A1376-1,SP500相关数据!$B$11:$E$24727,4,TRUE)&lt;&gt;"",VLOOKUP(A1376-1,SP500相关数据!$B$11:$E$24727,4,TRUE),VLOOKUP(A1376-2,SP500相关数据!$B$11:$E$24727,4,TRUE))),"")</f>
        <v/>
      </c>
      <c r="D1376" s="13">
        <f>IF(VLOOKUP(A1376,高收益利差!$A:$B,2,TRUE)&lt;&gt;"",VLOOKUP(A1376,高收益利差!$A:$B,2,TRUE),IF(VLOOKUP(A1376-1,高收益利差!$A:$B,2,TRUE)&lt;&gt;"",VLOOKUP(A1376-1,高收益利差!$A:$B,2,TRUE),VLOOKUP(A1376-2,高收益利差!$A:$B,2,TRUE)))</f>
        <v/>
      </c>
      <c r="E1376" s="13">
        <f>IFERROR(VLOOKUP(A1376,'10Y2Y'!$A:$B,2,TRUE),"")</f>
        <v/>
      </c>
      <c r="F1376">
        <f>IFERROR(D1376-D1363,"")</f>
        <v/>
      </c>
      <c r="G1376">
        <f>IFERROR(B1376/AVERAGE(B1337:B1376)-1,"")</f>
        <v/>
      </c>
      <c r="H1376">
        <f>IF(B1376="","",IFERROR(AVERAGE(B1337:B1376)/AVERAGE(B1324:B1363)-1,""))</f>
        <v/>
      </c>
      <c r="I1376">
        <f>IFERROR(VLOOKUP(A1376,'Sahm Rule'!$A:$B,2,TRUE),"")</f>
        <v/>
      </c>
      <c r="J1376" s="159">
        <f>IFERROR((B1376/B1363)^4-1-D1376/100,"")</f>
        <v/>
      </c>
    </row>
    <row r="1377">
      <c r="A1377" s="10" t="n">
        <v>45058</v>
      </c>
      <c r="B1377" s="13">
        <f>IF(VLOOKUP(A1377,SP500相关数据!$B$11:$C$24727,2,TRUE)&lt;&gt;"",VLOOKUP(A1377,SP500相关数据!$B$11:$C$24727,2,TRUE),IF(VLOOKUP(A1377-1,SP500相关数据!$B$11:$C$24727,2,TRUE)&lt;&gt;"",VLOOKUP(A1377-1,SP500相关数据!$B$11:$C$24727,2,TRUE),VLOOKUP(A1377-2,SP500相关数据!$B$11:$C$24727,2,TRUE)))</f>
        <v/>
      </c>
      <c r="C1377" s="13">
        <f>IFERROR(IF(VLOOKUP(A1377,SP500相关数据!$B$11:$E$24727,4,TRUE)&lt;&gt;"",VLOOKUP(A1377,SP500相关数据!$B$11:$E$24727,4,TRUE),IF(VLOOKUP(A1377-1,SP500相关数据!$B$11:$E$24727,4,TRUE)&lt;&gt;"",VLOOKUP(A1377-1,SP500相关数据!$B$11:$E$24727,4,TRUE),VLOOKUP(A1377-2,SP500相关数据!$B$11:$E$24727,4,TRUE))),"")</f>
        <v/>
      </c>
      <c r="D1377" s="13">
        <f>IF(VLOOKUP(A1377,高收益利差!$A:$B,2,TRUE)&lt;&gt;"",VLOOKUP(A1377,高收益利差!$A:$B,2,TRUE),IF(VLOOKUP(A1377-1,高收益利差!$A:$B,2,TRUE)&lt;&gt;"",VLOOKUP(A1377-1,高收益利差!$A:$B,2,TRUE),VLOOKUP(A1377-2,高收益利差!$A:$B,2,TRUE)))</f>
        <v/>
      </c>
      <c r="E1377" s="13">
        <f>IFERROR(VLOOKUP(A1377,'10Y2Y'!$A:$B,2,TRUE),"")</f>
        <v/>
      </c>
      <c r="F1377">
        <f>IFERROR(D1377-D1364,"")</f>
        <v/>
      </c>
      <c r="G1377">
        <f>IFERROR(B1377/AVERAGE(B1338:B1377)-1,"")</f>
        <v/>
      </c>
      <c r="H1377">
        <f>IF(B1377="","",IFERROR(AVERAGE(B1338:B1377)/AVERAGE(B1325:B1364)-1,""))</f>
        <v/>
      </c>
      <c r="I1377">
        <f>IFERROR(VLOOKUP(A1377,'Sahm Rule'!$A:$B,2,TRUE),"")</f>
        <v/>
      </c>
      <c r="J1377" s="159">
        <f>IFERROR((B1377/B1364)^4-1-D1377/100,"")</f>
        <v/>
      </c>
    </row>
    <row r="1378">
      <c r="A1378" s="10" t="n">
        <v>45065</v>
      </c>
      <c r="B1378" s="13">
        <f>IF(VLOOKUP(A1378,SP500相关数据!$B$11:$C$24727,2,TRUE)&lt;&gt;"",VLOOKUP(A1378,SP500相关数据!$B$11:$C$24727,2,TRUE),IF(VLOOKUP(A1378-1,SP500相关数据!$B$11:$C$24727,2,TRUE)&lt;&gt;"",VLOOKUP(A1378-1,SP500相关数据!$B$11:$C$24727,2,TRUE),VLOOKUP(A1378-2,SP500相关数据!$B$11:$C$24727,2,TRUE)))</f>
        <v/>
      </c>
      <c r="C1378" s="13">
        <f>IFERROR(IF(VLOOKUP(A1378,SP500相关数据!$B$11:$E$24727,4,TRUE)&lt;&gt;"",VLOOKUP(A1378,SP500相关数据!$B$11:$E$24727,4,TRUE),IF(VLOOKUP(A1378-1,SP500相关数据!$B$11:$E$24727,4,TRUE)&lt;&gt;"",VLOOKUP(A1378-1,SP500相关数据!$B$11:$E$24727,4,TRUE),VLOOKUP(A1378-2,SP500相关数据!$B$11:$E$24727,4,TRUE))),"")</f>
        <v/>
      </c>
      <c r="D1378" s="13">
        <f>IF(VLOOKUP(A1378,高收益利差!$A:$B,2,TRUE)&lt;&gt;"",VLOOKUP(A1378,高收益利差!$A:$B,2,TRUE),IF(VLOOKUP(A1378-1,高收益利差!$A:$B,2,TRUE)&lt;&gt;"",VLOOKUP(A1378-1,高收益利差!$A:$B,2,TRUE),VLOOKUP(A1378-2,高收益利差!$A:$B,2,TRUE)))</f>
        <v/>
      </c>
      <c r="E1378" s="13">
        <f>IFERROR(VLOOKUP(A1378,'10Y2Y'!$A:$B,2,TRUE),"")</f>
        <v/>
      </c>
      <c r="F1378">
        <f>IFERROR(D1378-D1365,"")</f>
        <v/>
      </c>
      <c r="G1378">
        <f>IFERROR(B1378/AVERAGE(B1339:B1378)-1,"")</f>
        <v/>
      </c>
      <c r="H1378">
        <f>IF(B1378="","",IFERROR(AVERAGE(B1339:B1378)/AVERAGE(B1326:B1365)-1,""))</f>
        <v/>
      </c>
      <c r="I1378">
        <f>IFERROR(VLOOKUP(A1378,'Sahm Rule'!$A:$B,2,TRUE),"")</f>
        <v/>
      </c>
      <c r="J1378" s="159">
        <f>IFERROR((B1378/B1365)^4-1-D1378/100,"")</f>
        <v/>
      </c>
    </row>
    <row r="1379">
      <c r="A1379" s="10" t="n">
        <v>45072</v>
      </c>
      <c r="B1379" s="13">
        <f>IF(VLOOKUP(A1379,SP500相关数据!$B$11:$C$24727,2,TRUE)&lt;&gt;"",VLOOKUP(A1379,SP500相关数据!$B$11:$C$24727,2,TRUE),IF(VLOOKUP(A1379-1,SP500相关数据!$B$11:$C$24727,2,TRUE)&lt;&gt;"",VLOOKUP(A1379-1,SP500相关数据!$B$11:$C$24727,2,TRUE),VLOOKUP(A1379-2,SP500相关数据!$B$11:$C$24727,2,TRUE)))</f>
        <v/>
      </c>
      <c r="C1379" s="13">
        <f>IFERROR(IF(VLOOKUP(A1379,SP500相关数据!$B$11:$E$24727,4,TRUE)&lt;&gt;"",VLOOKUP(A1379,SP500相关数据!$B$11:$E$24727,4,TRUE),IF(VLOOKUP(A1379-1,SP500相关数据!$B$11:$E$24727,4,TRUE)&lt;&gt;"",VLOOKUP(A1379-1,SP500相关数据!$B$11:$E$24727,4,TRUE),VLOOKUP(A1379-2,SP500相关数据!$B$11:$E$24727,4,TRUE))),"")</f>
        <v/>
      </c>
      <c r="D1379" s="13">
        <f>IF(VLOOKUP(A1379,高收益利差!$A:$B,2,TRUE)&lt;&gt;"",VLOOKUP(A1379,高收益利差!$A:$B,2,TRUE),IF(VLOOKUP(A1379-1,高收益利差!$A:$B,2,TRUE)&lt;&gt;"",VLOOKUP(A1379-1,高收益利差!$A:$B,2,TRUE),VLOOKUP(A1379-2,高收益利差!$A:$B,2,TRUE)))</f>
        <v/>
      </c>
      <c r="E1379" s="13">
        <f>IFERROR(VLOOKUP(A1379,'10Y2Y'!$A:$B,2,TRUE),"")</f>
        <v/>
      </c>
      <c r="F1379">
        <f>IFERROR(D1379-D1366,"")</f>
        <v/>
      </c>
      <c r="G1379">
        <f>IFERROR(B1379/AVERAGE(B1340:B1379)-1,"")</f>
        <v/>
      </c>
      <c r="H1379">
        <f>IF(B1379="","",IFERROR(AVERAGE(B1340:B1379)/AVERAGE(B1327:B1366)-1,""))</f>
        <v/>
      </c>
      <c r="I1379">
        <f>IFERROR(VLOOKUP(A1379,'Sahm Rule'!$A:$B,2,TRUE),"")</f>
        <v/>
      </c>
      <c r="J1379" s="159">
        <f>IFERROR((B1379/B1366)^4-1-D1379/100,"")</f>
        <v/>
      </c>
    </row>
    <row r="1380">
      <c r="A1380" s="10" t="n">
        <v>45079</v>
      </c>
      <c r="B1380" s="13">
        <f>IF(VLOOKUP(A1380,SP500相关数据!$B$11:$C$24727,2,TRUE)&lt;&gt;"",VLOOKUP(A1380,SP500相关数据!$B$11:$C$24727,2,TRUE),IF(VLOOKUP(A1380-1,SP500相关数据!$B$11:$C$24727,2,TRUE)&lt;&gt;"",VLOOKUP(A1380-1,SP500相关数据!$B$11:$C$24727,2,TRUE),VLOOKUP(A1380-2,SP500相关数据!$B$11:$C$24727,2,TRUE)))</f>
        <v/>
      </c>
      <c r="C1380" s="13">
        <f>IFERROR(IF(VLOOKUP(A1380,SP500相关数据!$B$11:$E$24727,4,TRUE)&lt;&gt;"",VLOOKUP(A1380,SP500相关数据!$B$11:$E$24727,4,TRUE),IF(VLOOKUP(A1380-1,SP500相关数据!$B$11:$E$24727,4,TRUE)&lt;&gt;"",VLOOKUP(A1380-1,SP500相关数据!$B$11:$E$24727,4,TRUE),VLOOKUP(A1380-2,SP500相关数据!$B$11:$E$24727,4,TRUE))),"")</f>
        <v/>
      </c>
      <c r="D1380" s="13">
        <f>IF(VLOOKUP(A1380,高收益利差!$A:$B,2,TRUE)&lt;&gt;"",VLOOKUP(A1380,高收益利差!$A:$B,2,TRUE),IF(VLOOKUP(A1380-1,高收益利差!$A:$B,2,TRUE)&lt;&gt;"",VLOOKUP(A1380-1,高收益利差!$A:$B,2,TRUE),VLOOKUP(A1380-2,高收益利差!$A:$B,2,TRUE)))</f>
        <v/>
      </c>
      <c r="E1380" s="13">
        <f>IFERROR(VLOOKUP(A1380,'10Y2Y'!$A:$B,2,TRUE),"")</f>
        <v/>
      </c>
      <c r="F1380">
        <f>IFERROR(D1380-D1367,"")</f>
        <v/>
      </c>
      <c r="G1380">
        <f>IFERROR(B1380/AVERAGE(B1341:B1380)-1,"")</f>
        <v/>
      </c>
      <c r="H1380">
        <f>IF(B1380="","",IFERROR(AVERAGE(B1341:B1380)/AVERAGE(B1328:B1367)-1,""))</f>
        <v/>
      </c>
      <c r="I1380">
        <f>IFERROR(VLOOKUP(A1380,'Sahm Rule'!$A:$B,2,TRUE),"")</f>
        <v/>
      </c>
      <c r="J1380" s="159">
        <f>IFERROR((B1380/B1367)^4-1-D1380/100,"")</f>
        <v/>
      </c>
    </row>
    <row r="1381">
      <c r="A1381" s="10" t="n">
        <v>45086</v>
      </c>
      <c r="B1381" s="13">
        <f>IF(VLOOKUP(A1381,SP500相关数据!$B$11:$C$24727,2,TRUE)&lt;&gt;"",VLOOKUP(A1381,SP500相关数据!$B$11:$C$24727,2,TRUE),IF(VLOOKUP(A1381-1,SP500相关数据!$B$11:$C$24727,2,TRUE)&lt;&gt;"",VLOOKUP(A1381-1,SP500相关数据!$B$11:$C$24727,2,TRUE),VLOOKUP(A1381-2,SP500相关数据!$B$11:$C$24727,2,TRUE)))</f>
        <v/>
      </c>
      <c r="C1381" s="13">
        <f>IFERROR(IF(VLOOKUP(A1381,SP500相关数据!$B$11:$E$24727,4,TRUE)&lt;&gt;"",VLOOKUP(A1381,SP500相关数据!$B$11:$E$24727,4,TRUE),IF(VLOOKUP(A1381-1,SP500相关数据!$B$11:$E$24727,4,TRUE)&lt;&gt;"",VLOOKUP(A1381-1,SP500相关数据!$B$11:$E$24727,4,TRUE),VLOOKUP(A1381-2,SP500相关数据!$B$11:$E$24727,4,TRUE))),"")</f>
        <v/>
      </c>
      <c r="D1381" s="13">
        <f>IF(VLOOKUP(A1381,高收益利差!$A:$B,2,TRUE)&lt;&gt;"",VLOOKUP(A1381,高收益利差!$A:$B,2,TRUE),IF(VLOOKUP(A1381-1,高收益利差!$A:$B,2,TRUE)&lt;&gt;"",VLOOKUP(A1381-1,高收益利差!$A:$B,2,TRUE),VLOOKUP(A1381-2,高收益利差!$A:$B,2,TRUE)))</f>
        <v/>
      </c>
      <c r="E1381" s="13">
        <f>IFERROR(VLOOKUP(A1381,'10Y2Y'!$A:$B,2,TRUE),"")</f>
        <v/>
      </c>
      <c r="F1381">
        <f>IFERROR(D1381-D1368,"")</f>
        <v/>
      </c>
      <c r="G1381">
        <f>IFERROR(B1381/AVERAGE(B1342:B1381)-1,"")</f>
        <v/>
      </c>
      <c r="H1381">
        <f>IF(B1381="","",IFERROR(AVERAGE(B1342:B1381)/AVERAGE(B1329:B1368)-1,""))</f>
        <v/>
      </c>
      <c r="I1381">
        <f>IFERROR(VLOOKUP(A1381,'Sahm Rule'!$A:$B,2,TRUE),"")</f>
        <v/>
      </c>
      <c r="J1381" s="159">
        <f>IFERROR((B1381/B1368)^4-1-D1381/100,"")</f>
        <v/>
      </c>
    </row>
    <row r="1382">
      <c r="A1382" s="10" t="n">
        <v>45093</v>
      </c>
      <c r="B1382" s="13">
        <f>IF(VLOOKUP(A1382,SP500相关数据!$B$11:$C$24727,2,TRUE)&lt;&gt;"",VLOOKUP(A1382,SP500相关数据!$B$11:$C$24727,2,TRUE),IF(VLOOKUP(A1382-1,SP500相关数据!$B$11:$C$24727,2,TRUE)&lt;&gt;"",VLOOKUP(A1382-1,SP500相关数据!$B$11:$C$24727,2,TRUE),VLOOKUP(A1382-2,SP500相关数据!$B$11:$C$24727,2,TRUE)))</f>
        <v/>
      </c>
      <c r="C1382" s="13">
        <f>IFERROR(IF(VLOOKUP(A1382,SP500相关数据!$B$11:$E$24727,4,TRUE)&lt;&gt;"",VLOOKUP(A1382,SP500相关数据!$B$11:$E$24727,4,TRUE),IF(VLOOKUP(A1382-1,SP500相关数据!$B$11:$E$24727,4,TRUE)&lt;&gt;"",VLOOKUP(A1382-1,SP500相关数据!$B$11:$E$24727,4,TRUE),VLOOKUP(A1382-2,SP500相关数据!$B$11:$E$24727,4,TRUE))),"")</f>
        <v/>
      </c>
      <c r="D1382" s="13">
        <f>IF(VLOOKUP(A1382,高收益利差!$A:$B,2,TRUE)&lt;&gt;"",VLOOKUP(A1382,高收益利差!$A:$B,2,TRUE),IF(VLOOKUP(A1382-1,高收益利差!$A:$B,2,TRUE)&lt;&gt;"",VLOOKUP(A1382-1,高收益利差!$A:$B,2,TRUE),VLOOKUP(A1382-2,高收益利差!$A:$B,2,TRUE)))</f>
        <v/>
      </c>
      <c r="E1382" s="13">
        <f>IFERROR(VLOOKUP(A1382,'10Y2Y'!$A:$B,2,TRUE),"")</f>
        <v/>
      </c>
      <c r="F1382">
        <f>IFERROR(D1382-D1369,"")</f>
        <v/>
      </c>
      <c r="G1382">
        <f>IFERROR(B1382/AVERAGE(B1343:B1382)-1,"")</f>
        <v/>
      </c>
      <c r="H1382">
        <f>IF(B1382="","",IFERROR(AVERAGE(B1343:B1382)/AVERAGE(B1330:B1369)-1,""))</f>
        <v/>
      </c>
      <c r="I1382">
        <f>IFERROR(VLOOKUP(A1382,'Sahm Rule'!$A:$B,2,TRUE),"")</f>
        <v/>
      </c>
      <c r="J1382" s="159">
        <f>IFERROR((B1382/B1369)^4-1-D1382/100,"")</f>
        <v/>
      </c>
    </row>
    <row r="1383">
      <c r="A1383" s="10" t="n">
        <v>45100</v>
      </c>
      <c r="B1383" s="13">
        <f>IF(VLOOKUP(A1383,SP500相关数据!$B$11:$C$24727,2,TRUE)&lt;&gt;"",VLOOKUP(A1383,SP500相关数据!$B$11:$C$24727,2,TRUE),IF(VLOOKUP(A1383-1,SP500相关数据!$B$11:$C$24727,2,TRUE)&lt;&gt;"",VLOOKUP(A1383-1,SP500相关数据!$B$11:$C$24727,2,TRUE),VLOOKUP(A1383-2,SP500相关数据!$B$11:$C$24727,2,TRUE)))</f>
        <v/>
      </c>
      <c r="C1383" s="13">
        <f>IFERROR(IF(VLOOKUP(A1383,SP500相关数据!$B$11:$E$24727,4,TRUE)&lt;&gt;"",VLOOKUP(A1383,SP500相关数据!$B$11:$E$24727,4,TRUE),IF(VLOOKUP(A1383-1,SP500相关数据!$B$11:$E$24727,4,TRUE)&lt;&gt;"",VLOOKUP(A1383-1,SP500相关数据!$B$11:$E$24727,4,TRUE),VLOOKUP(A1383-2,SP500相关数据!$B$11:$E$24727,4,TRUE))),"")</f>
        <v/>
      </c>
      <c r="D1383" s="13">
        <f>IF(VLOOKUP(A1383,高收益利差!$A:$B,2,TRUE)&lt;&gt;"",VLOOKUP(A1383,高收益利差!$A:$B,2,TRUE),IF(VLOOKUP(A1383-1,高收益利差!$A:$B,2,TRUE)&lt;&gt;"",VLOOKUP(A1383-1,高收益利差!$A:$B,2,TRUE),VLOOKUP(A1383-2,高收益利差!$A:$B,2,TRUE)))</f>
        <v/>
      </c>
      <c r="E1383" s="13">
        <f>IFERROR(VLOOKUP(A1383,'10Y2Y'!$A:$B,2,TRUE),"")</f>
        <v/>
      </c>
      <c r="F1383">
        <f>IFERROR(D1383-D1370,"")</f>
        <v/>
      </c>
      <c r="G1383">
        <f>IFERROR(B1383/AVERAGE(B1344:B1383)-1,"")</f>
        <v/>
      </c>
      <c r="H1383">
        <f>IF(B1383="","",IFERROR(AVERAGE(B1344:B1383)/AVERAGE(B1331:B1370)-1,""))</f>
        <v/>
      </c>
      <c r="I1383">
        <f>IFERROR(VLOOKUP(A1383,'Sahm Rule'!$A:$B,2,TRUE),"")</f>
        <v/>
      </c>
      <c r="J1383" s="159">
        <f>IFERROR((B1383/B1370)^4-1-D1383/100,"")</f>
        <v/>
      </c>
    </row>
    <row r="1384">
      <c r="A1384" s="10" t="n">
        <v>45107</v>
      </c>
      <c r="B1384" s="13">
        <f>IF(VLOOKUP(A1384,SP500相关数据!$B$11:$C$24727,2,TRUE)&lt;&gt;"",VLOOKUP(A1384,SP500相关数据!$B$11:$C$24727,2,TRUE),IF(VLOOKUP(A1384-1,SP500相关数据!$B$11:$C$24727,2,TRUE)&lt;&gt;"",VLOOKUP(A1384-1,SP500相关数据!$B$11:$C$24727,2,TRUE),VLOOKUP(A1384-2,SP500相关数据!$B$11:$C$24727,2,TRUE)))</f>
        <v/>
      </c>
      <c r="C1384" s="13">
        <f>IFERROR(IF(VLOOKUP(A1384,SP500相关数据!$B$11:$E$24727,4,TRUE)&lt;&gt;"",VLOOKUP(A1384,SP500相关数据!$B$11:$E$24727,4,TRUE),IF(VLOOKUP(A1384-1,SP500相关数据!$B$11:$E$24727,4,TRUE)&lt;&gt;"",VLOOKUP(A1384-1,SP500相关数据!$B$11:$E$24727,4,TRUE),VLOOKUP(A1384-2,SP500相关数据!$B$11:$E$24727,4,TRUE))),"")</f>
        <v/>
      </c>
      <c r="D1384" s="13">
        <f>IF(VLOOKUP(A1384,高收益利差!$A:$B,2,TRUE)&lt;&gt;"",VLOOKUP(A1384,高收益利差!$A:$B,2,TRUE),IF(VLOOKUP(A1384-1,高收益利差!$A:$B,2,TRUE)&lt;&gt;"",VLOOKUP(A1384-1,高收益利差!$A:$B,2,TRUE),VLOOKUP(A1384-2,高收益利差!$A:$B,2,TRUE)))</f>
        <v/>
      </c>
      <c r="E1384" s="13">
        <f>IFERROR(VLOOKUP(A1384,'10Y2Y'!$A:$B,2,TRUE),"")</f>
        <v/>
      </c>
      <c r="F1384">
        <f>IFERROR(D1384-D1371,"")</f>
        <v/>
      </c>
      <c r="G1384">
        <f>IFERROR(B1384/AVERAGE(B1345:B1384)-1,"")</f>
        <v/>
      </c>
      <c r="H1384">
        <f>IF(B1384="","",IFERROR(AVERAGE(B1345:B1384)/AVERAGE(B1332:B1371)-1,""))</f>
        <v/>
      </c>
      <c r="I1384">
        <f>IFERROR(VLOOKUP(A1384,'Sahm Rule'!$A:$B,2,TRUE),"")</f>
        <v/>
      </c>
      <c r="J1384" s="159">
        <f>IFERROR((B1384/B1371)^4-1-D1384/100,"")</f>
        <v/>
      </c>
    </row>
    <row r="1385">
      <c r="A1385" s="10" t="n">
        <v>45114</v>
      </c>
      <c r="B1385" s="13">
        <f>IF(VLOOKUP(A1385,SP500相关数据!$B$11:$C$24727,2,TRUE)&lt;&gt;"",VLOOKUP(A1385,SP500相关数据!$B$11:$C$24727,2,TRUE),IF(VLOOKUP(A1385-1,SP500相关数据!$B$11:$C$24727,2,TRUE)&lt;&gt;"",VLOOKUP(A1385-1,SP500相关数据!$B$11:$C$24727,2,TRUE),VLOOKUP(A1385-2,SP500相关数据!$B$11:$C$24727,2,TRUE)))</f>
        <v/>
      </c>
      <c r="C1385" s="13">
        <f>IFERROR(IF(VLOOKUP(A1385,SP500相关数据!$B$11:$E$24727,4,TRUE)&lt;&gt;"",VLOOKUP(A1385,SP500相关数据!$B$11:$E$24727,4,TRUE),IF(VLOOKUP(A1385-1,SP500相关数据!$B$11:$E$24727,4,TRUE)&lt;&gt;"",VLOOKUP(A1385-1,SP500相关数据!$B$11:$E$24727,4,TRUE),VLOOKUP(A1385-2,SP500相关数据!$B$11:$E$24727,4,TRUE))),"")</f>
        <v/>
      </c>
      <c r="D1385" s="13">
        <f>IF(VLOOKUP(A1385,高收益利差!$A:$B,2,TRUE)&lt;&gt;"",VLOOKUP(A1385,高收益利差!$A:$B,2,TRUE),IF(VLOOKUP(A1385-1,高收益利差!$A:$B,2,TRUE)&lt;&gt;"",VLOOKUP(A1385-1,高收益利差!$A:$B,2,TRUE),VLOOKUP(A1385-2,高收益利差!$A:$B,2,TRUE)))</f>
        <v/>
      </c>
      <c r="E1385" s="13">
        <f>IFERROR(VLOOKUP(A1385,'10Y2Y'!$A:$B,2,TRUE),"")</f>
        <v/>
      </c>
      <c r="F1385">
        <f>IFERROR(D1385-D1372,"")</f>
        <v/>
      </c>
      <c r="G1385">
        <f>IFERROR(B1385/AVERAGE(B1346:B1385)-1,"")</f>
        <v/>
      </c>
      <c r="H1385">
        <f>IF(B1385="","",IFERROR(AVERAGE(B1346:B1385)/AVERAGE(B1333:B1372)-1,""))</f>
        <v/>
      </c>
      <c r="I1385">
        <f>IFERROR(VLOOKUP(A1385,'Sahm Rule'!$A:$B,2,TRUE),"")</f>
        <v/>
      </c>
      <c r="J1385" s="159">
        <f>IFERROR((B1385/B1372)^4-1-D1385/100,"")</f>
        <v/>
      </c>
    </row>
    <row r="1386">
      <c r="A1386" s="10" t="n">
        <v>45121</v>
      </c>
      <c r="B1386" s="13">
        <f>IF(VLOOKUP(A1386,SP500相关数据!$B$11:$C$24727,2,TRUE)&lt;&gt;"",VLOOKUP(A1386,SP500相关数据!$B$11:$C$24727,2,TRUE),IF(VLOOKUP(A1386-1,SP500相关数据!$B$11:$C$24727,2,TRUE)&lt;&gt;"",VLOOKUP(A1386-1,SP500相关数据!$B$11:$C$24727,2,TRUE),VLOOKUP(A1386-2,SP500相关数据!$B$11:$C$24727,2,TRUE)))</f>
        <v/>
      </c>
      <c r="C1386" s="13">
        <f>IFERROR(IF(VLOOKUP(A1386,SP500相关数据!$B$11:$E$24727,4,TRUE)&lt;&gt;"",VLOOKUP(A1386,SP500相关数据!$B$11:$E$24727,4,TRUE),IF(VLOOKUP(A1386-1,SP500相关数据!$B$11:$E$24727,4,TRUE)&lt;&gt;"",VLOOKUP(A1386-1,SP500相关数据!$B$11:$E$24727,4,TRUE),VLOOKUP(A1386-2,SP500相关数据!$B$11:$E$24727,4,TRUE))),"")</f>
        <v/>
      </c>
      <c r="D1386" s="13">
        <f>IF(VLOOKUP(A1386,高收益利差!$A:$B,2,TRUE)&lt;&gt;"",VLOOKUP(A1386,高收益利差!$A:$B,2,TRUE),IF(VLOOKUP(A1386-1,高收益利差!$A:$B,2,TRUE)&lt;&gt;"",VLOOKUP(A1386-1,高收益利差!$A:$B,2,TRUE),VLOOKUP(A1386-2,高收益利差!$A:$B,2,TRUE)))</f>
        <v/>
      </c>
      <c r="E1386" s="13">
        <f>IFERROR(VLOOKUP(A1386,'10Y2Y'!$A:$B,2,TRUE),"")</f>
        <v/>
      </c>
      <c r="F1386">
        <f>IFERROR(D1386-D1373,"")</f>
        <v/>
      </c>
      <c r="G1386">
        <f>IFERROR(B1386/AVERAGE(B1347:B1386)-1,"")</f>
        <v/>
      </c>
      <c r="H1386">
        <f>IF(B1386="","",IFERROR(AVERAGE(B1347:B1386)/AVERAGE(B1334:B1373)-1,""))</f>
        <v/>
      </c>
      <c r="I1386">
        <f>IFERROR(VLOOKUP(A1386,'Sahm Rule'!$A:$B,2,TRUE),"")</f>
        <v/>
      </c>
      <c r="J1386" s="159">
        <f>IFERROR((B1386/B1373)^4-1-D1386/100,"")</f>
        <v/>
      </c>
    </row>
    <row r="1387">
      <c r="A1387" s="10" t="n">
        <v>45128</v>
      </c>
      <c r="B1387" s="13">
        <f>IF(VLOOKUP(A1387,SP500相关数据!$B$11:$C$24727,2,TRUE)&lt;&gt;"",VLOOKUP(A1387,SP500相关数据!$B$11:$C$24727,2,TRUE),IF(VLOOKUP(A1387-1,SP500相关数据!$B$11:$C$24727,2,TRUE)&lt;&gt;"",VLOOKUP(A1387-1,SP500相关数据!$B$11:$C$24727,2,TRUE),VLOOKUP(A1387-2,SP500相关数据!$B$11:$C$24727,2,TRUE)))</f>
        <v/>
      </c>
      <c r="C1387" s="13">
        <f>IFERROR(IF(VLOOKUP(A1387,SP500相关数据!$B$11:$E$24727,4,TRUE)&lt;&gt;"",VLOOKUP(A1387,SP500相关数据!$B$11:$E$24727,4,TRUE),IF(VLOOKUP(A1387-1,SP500相关数据!$B$11:$E$24727,4,TRUE)&lt;&gt;"",VLOOKUP(A1387-1,SP500相关数据!$B$11:$E$24727,4,TRUE),VLOOKUP(A1387-2,SP500相关数据!$B$11:$E$24727,4,TRUE))),"")</f>
        <v/>
      </c>
      <c r="D1387" s="13">
        <f>IF(VLOOKUP(A1387,高收益利差!$A:$B,2,TRUE)&lt;&gt;"",VLOOKUP(A1387,高收益利差!$A:$B,2,TRUE),IF(VLOOKUP(A1387-1,高收益利差!$A:$B,2,TRUE)&lt;&gt;"",VLOOKUP(A1387-1,高收益利差!$A:$B,2,TRUE),VLOOKUP(A1387-2,高收益利差!$A:$B,2,TRUE)))</f>
        <v/>
      </c>
      <c r="E1387" s="13">
        <f>IFERROR(VLOOKUP(A1387,'10Y2Y'!$A:$B,2,TRUE),"")</f>
        <v/>
      </c>
      <c r="F1387">
        <f>IFERROR(D1387-D1374,"")</f>
        <v/>
      </c>
      <c r="G1387">
        <f>IFERROR(B1387/AVERAGE(B1348:B1387)-1,"")</f>
        <v/>
      </c>
      <c r="H1387">
        <f>IF(B1387="","",IFERROR(AVERAGE(B1348:B1387)/AVERAGE(B1335:B1374)-1,""))</f>
        <v/>
      </c>
      <c r="I1387">
        <f>IFERROR(VLOOKUP(A1387,'Sahm Rule'!$A:$B,2,TRUE),"")</f>
        <v/>
      </c>
      <c r="J1387" s="159">
        <f>IFERROR((B1387/B1374)^4-1-D1387/100,"")</f>
        <v/>
      </c>
    </row>
    <row r="1388">
      <c r="A1388" s="10" t="n">
        <v>45135</v>
      </c>
      <c r="B1388" s="13">
        <f>IF(VLOOKUP(A1388,SP500相关数据!$B$11:$C$24727,2,TRUE)&lt;&gt;"",VLOOKUP(A1388,SP500相关数据!$B$11:$C$24727,2,TRUE),IF(VLOOKUP(A1388-1,SP500相关数据!$B$11:$C$24727,2,TRUE)&lt;&gt;"",VLOOKUP(A1388-1,SP500相关数据!$B$11:$C$24727,2,TRUE),VLOOKUP(A1388-2,SP500相关数据!$B$11:$C$24727,2,TRUE)))</f>
        <v/>
      </c>
      <c r="C1388" s="13">
        <f>IFERROR(IF(VLOOKUP(A1388,SP500相关数据!$B$11:$E$24727,4,TRUE)&lt;&gt;"",VLOOKUP(A1388,SP500相关数据!$B$11:$E$24727,4,TRUE),IF(VLOOKUP(A1388-1,SP500相关数据!$B$11:$E$24727,4,TRUE)&lt;&gt;"",VLOOKUP(A1388-1,SP500相关数据!$B$11:$E$24727,4,TRUE),VLOOKUP(A1388-2,SP500相关数据!$B$11:$E$24727,4,TRUE))),"")</f>
        <v/>
      </c>
      <c r="D1388" s="13">
        <f>IF(VLOOKUP(A1388,高收益利差!$A:$B,2,TRUE)&lt;&gt;"",VLOOKUP(A1388,高收益利差!$A:$B,2,TRUE),IF(VLOOKUP(A1388-1,高收益利差!$A:$B,2,TRUE)&lt;&gt;"",VLOOKUP(A1388-1,高收益利差!$A:$B,2,TRUE),VLOOKUP(A1388-2,高收益利差!$A:$B,2,TRUE)))</f>
        <v/>
      </c>
      <c r="E1388" s="13">
        <f>IFERROR(VLOOKUP(A1388,'10Y2Y'!$A:$B,2,TRUE),"")</f>
        <v/>
      </c>
      <c r="F1388">
        <f>IFERROR(D1388-D1375,"")</f>
        <v/>
      </c>
      <c r="G1388">
        <f>IFERROR(B1388/AVERAGE(B1349:B1388)-1,"")</f>
        <v/>
      </c>
      <c r="H1388">
        <f>IF(B1388="","",IFERROR(AVERAGE(B1349:B1388)/AVERAGE(B1336:B1375)-1,""))</f>
        <v/>
      </c>
      <c r="I1388">
        <f>IFERROR(VLOOKUP(A1388,'Sahm Rule'!$A:$B,2,TRUE),"")</f>
        <v/>
      </c>
      <c r="J1388" s="159">
        <f>IFERROR((B1388/B1375)^4-1-D1388/100,"")</f>
        <v/>
      </c>
    </row>
    <row r="1389">
      <c r="A1389" s="10" t="n">
        <v>45142</v>
      </c>
      <c r="B1389" s="13">
        <f>IF(VLOOKUP(A1389,SP500相关数据!$B$11:$C$24727,2,TRUE)&lt;&gt;"",VLOOKUP(A1389,SP500相关数据!$B$11:$C$24727,2,TRUE),IF(VLOOKUP(A1389-1,SP500相关数据!$B$11:$C$24727,2,TRUE)&lt;&gt;"",VLOOKUP(A1389-1,SP500相关数据!$B$11:$C$24727,2,TRUE),VLOOKUP(A1389-2,SP500相关数据!$B$11:$C$24727,2,TRUE)))</f>
        <v/>
      </c>
      <c r="C1389" s="13">
        <f>IFERROR(IF(VLOOKUP(A1389,SP500相关数据!$B$11:$E$24727,4,TRUE)&lt;&gt;"",VLOOKUP(A1389,SP500相关数据!$B$11:$E$24727,4,TRUE),IF(VLOOKUP(A1389-1,SP500相关数据!$B$11:$E$24727,4,TRUE)&lt;&gt;"",VLOOKUP(A1389-1,SP500相关数据!$B$11:$E$24727,4,TRUE),VLOOKUP(A1389-2,SP500相关数据!$B$11:$E$24727,4,TRUE))),"")</f>
        <v/>
      </c>
      <c r="D1389" s="13">
        <f>IF(VLOOKUP(A1389,高收益利差!$A:$B,2,TRUE)&lt;&gt;"",VLOOKUP(A1389,高收益利差!$A:$B,2,TRUE),IF(VLOOKUP(A1389-1,高收益利差!$A:$B,2,TRUE)&lt;&gt;"",VLOOKUP(A1389-1,高收益利差!$A:$B,2,TRUE),VLOOKUP(A1389-2,高收益利差!$A:$B,2,TRUE)))</f>
        <v/>
      </c>
      <c r="E1389" s="13">
        <f>IFERROR(VLOOKUP(A1389,'10Y2Y'!$A:$B,2,TRUE),"")</f>
        <v/>
      </c>
      <c r="F1389">
        <f>IFERROR(D1389-D1376,"")</f>
        <v/>
      </c>
      <c r="G1389">
        <f>IFERROR(B1389/AVERAGE(B1350:B1389)-1,"")</f>
        <v/>
      </c>
      <c r="H1389">
        <f>IF(B1389="","",IFERROR(AVERAGE(B1350:B1389)/AVERAGE(B1337:B1376)-1,""))</f>
        <v/>
      </c>
      <c r="I1389">
        <f>IFERROR(VLOOKUP(A1389,'Sahm Rule'!$A:$B,2,TRUE),"")</f>
        <v/>
      </c>
      <c r="J1389" s="159">
        <f>IFERROR((B1389/B1376)^4-1-D1389/100,"")</f>
        <v/>
      </c>
    </row>
    <row r="1390">
      <c r="A1390" s="10" t="n">
        <v>45149</v>
      </c>
      <c r="B1390" s="13">
        <f>IF(VLOOKUP(A1390,SP500相关数据!$B$11:$C$24727,2,TRUE)&lt;&gt;"",VLOOKUP(A1390,SP500相关数据!$B$11:$C$24727,2,TRUE),IF(VLOOKUP(A1390-1,SP500相关数据!$B$11:$C$24727,2,TRUE)&lt;&gt;"",VLOOKUP(A1390-1,SP500相关数据!$B$11:$C$24727,2,TRUE),VLOOKUP(A1390-2,SP500相关数据!$B$11:$C$24727,2,TRUE)))</f>
        <v/>
      </c>
      <c r="C1390" s="13">
        <f>IFERROR(IF(VLOOKUP(A1390,SP500相关数据!$B$11:$E$24727,4,TRUE)&lt;&gt;"",VLOOKUP(A1390,SP500相关数据!$B$11:$E$24727,4,TRUE),IF(VLOOKUP(A1390-1,SP500相关数据!$B$11:$E$24727,4,TRUE)&lt;&gt;"",VLOOKUP(A1390-1,SP500相关数据!$B$11:$E$24727,4,TRUE),VLOOKUP(A1390-2,SP500相关数据!$B$11:$E$24727,4,TRUE))),"")</f>
        <v/>
      </c>
      <c r="D1390" s="13">
        <f>IF(VLOOKUP(A1390,高收益利差!$A:$B,2,TRUE)&lt;&gt;"",VLOOKUP(A1390,高收益利差!$A:$B,2,TRUE),IF(VLOOKUP(A1390-1,高收益利差!$A:$B,2,TRUE)&lt;&gt;"",VLOOKUP(A1390-1,高收益利差!$A:$B,2,TRUE),VLOOKUP(A1390-2,高收益利差!$A:$B,2,TRUE)))</f>
        <v/>
      </c>
      <c r="E1390" s="13">
        <f>IFERROR(VLOOKUP(A1390,'10Y2Y'!$A:$B,2,TRUE),"")</f>
        <v/>
      </c>
      <c r="F1390">
        <f>IFERROR(D1390-D1377,"")</f>
        <v/>
      </c>
      <c r="G1390">
        <f>IFERROR(B1390/AVERAGE(B1351:B1390)-1,"")</f>
        <v/>
      </c>
      <c r="H1390">
        <f>IF(B1390="","",IFERROR(AVERAGE(B1351:B1390)/AVERAGE(B1338:B1377)-1,""))</f>
        <v/>
      </c>
      <c r="I1390">
        <f>IFERROR(VLOOKUP(A1390,'Sahm Rule'!$A:$B,2,TRUE),"")</f>
        <v/>
      </c>
      <c r="J1390" s="159">
        <f>IFERROR((B1390/B1377)^4-1-D1390/100,"")</f>
        <v/>
      </c>
    </row>
    <row r="1391">
      <c r="A1391" s="10" t="n">
        <v>45156</v>
      </c>
      <c r="B1391" s="13">
        <f>IF(VLOOKUP(A1391,SP500相关数据!$B$11:$C$24727,2,TRUE)&lt;&gt;"",VLOOKUP(A1391,SP500相关数据!$B$11:$C$24727,2,TRUE),IF(VLOOKUP(A1391-1,SP500相关数据!$B$11:$C$24727,2,TRUE)&lt;&gt;"",VLOOKUP(A1391-1,SP500相关数据!$B$11:$C$24727,2,TRUE),VLOOKUP(A1391-2,SP500相关数据!$B$11:$C$24727,2,TRUE)))</f>
        <v/>
      </c>
      <c r="C1391" s="13">
        <f>IFERROR(IF(VLOOKUP(A1391,SP500相关数据!$B$11:$E$24727,4,TRUE)&lt;&gt;"",VLOOKUP(A1391,SP500相关数据!$B$11:$E$24727,4,TRUE),IF(VLOOKUP(A1391-1,SP500相关数据!$B$11:$E$24727,4,TRUE)&lt;&gt;"",VLOOKUP(A1391-1,SP500相关数据!$B$11:$E$24727,4,TRUE),VLOOKUP(A1391-2,SP500相关数据!$B$11:$E$24727,4,TRUE))),"")</f>
        <v/>
      </c>
      <c r="D1391" s="13">
        <f>IF(VLOOKUP(A1391,高收益利差!$A:$B,2,TRUE)&lt;&gt;"",VLOOKUP(A1391,高收益利差!$A:$B,2,TRUE),IF(VLOOKUP(A1391-1,高收益利差!$A:$B,2,TRUE)&lt;&gt;"",VLOOKUP(A1391-1,高收益利差!$A:$B,2,TRUE),VLOOKUP(A1391-2,高收益利差!$A:$B,2,TRUE)))</f>
        <v/>
      </c>
      <c r="E1391" s="13">
        <f>IFERROR(VLOOKUP(A1391,'10Y2Y'!$A:$B,2,TRUE),"")</f>
        <v/>
      </c>
      <c r="F1391">
        <f>IFERROR(D1391-D1378,"")</f>
        <v/>
      </c>
      <c r="G1391">
        <f>IFERROR(B1391/AVERAGE(B1352:B1391)-1,"")</f>
        <v/>
      </c>
      <c r="H1391">
        <f>IF(B1391="","",IFERROR(AVERAGE(B1352:B1391)/AVERAGE(B1339:B1378)-1,""))</f>
        <v/>
      </c>
      <c r="I1391">
        <f>IFERROR(VLOOKUP(A1391,'Sahm Rule'!$A:$B,2,TRUE),"")</f>
        <v/>
      </c>
      <c r="J1391" s="159">
        <f>IFERROR((B1391/B1378)^4-1-D1391/100,"")</f>
        <v/>
      </c>
    </row>
    <row r="1392">
      <c r="A1392" s="10" t="n">
        <v>45163</v>
      </c>
      <c r="B1392" s="13">
        <f>IF(VLOOKUP(A1392,SP500相关数据!$B$11:$C$24727,2,TRUE)&lt;&gt;"",VLOOKUP(A1392,SP500相关数据!$B$11:$C$24727,2,TRUE),IF(VLOOKUP(A1392-1,SP500相关数据!$B$11:$C$24727,2,TRUE)&lt;&gt;"",VLOOKUP(A1392-1,SP500相关数据!$B$11:$C$24727,2,TRUE),VLOOKUP(A1392-2,SP500相关数据!$B$11:$C$24727,2,TRUE)))</f>
        <v/>
      </c>
      <c r="C1392" s="13">
        <f>IFERROR(IF(VLOOKUP(A1392,SP500相关数据!$B$11:$E$24727,4,TRUE)&lt;&gt;"",VLOOKUP(A1392,SP500相关数据!$B$11:$E$24727,4,TRUE),IF(VLOOKUP(A1392-1,SP500相关数据!$B$11:$E$24727,4,TRUE)&lt;&gt;"",VLOOKUP(A1392-1,SP500相关数据!$B$11:$E$24727,4,TRUE),VLOOKUP(A1392-2,SP500相关数据!$B$11:$E$24727,4,TRUE))),"")</f>
        <v/>
      </c>
      <c r="D1392" s="13">
        <f>IF(VLOOKUP(A1392,高收益利差!$A:$B,2,TRUE)&lt;&gt;"",VLOOKUP(A1392,高收益利差!$A:$B,2,TRUE),IF(VLOOKUP(A1392-1,高收益利差!$A:$B,2,TRUE)&lt;&gt;"",VLOOKUP(A1392-1,高收益利差!$A:$B,2,TRUE),VLOOKUP(A1392-2,高收益利差!$A:$B,2,TRUE)))</f>
        <v/>
      </c>
      <c r="E1392" s="13">
        <f>IFERROR(VLOOKUP(A1392,'10Y2Y'!$A:$B,2,TRUE),"")</f>
        <v/>
      </c>
      <c r="F1392">
        <f>IFERROR(D1392-D1379,"")</f>
        <v/>
      </c>
      <c r="G1392">
        <f>IFERROR(B1392/AVERAGE(B1353:B1392)-1,"")</f>
        <v/>
      </c>
      <c r="H1392">
        <f>IF(B1392="","",IFERROR(AVERAGE(B1353:B1392)/AVERAGE(B1340:B1379)-1,""))</f>
        <v/>
      </c>
      <c r="I1392">
        <f>IFERROR(VLOOKUP(A1392,'Sahm Rule'!$A:$B,2,TRUE),"")</f>
        <v/>
      </c>
      <c r="J1392" s="159">
        <f>IFERROR((B1392/B1379)^4-1-D1392/100,"")</f>
        <v/>
      </c>
    </row>
    <row r="1393">
      <c r="A1393" s="10" t="n">
        <v>45170</v>
      </c>
      <c r="B1393" s="13">
        <f>IF(VLOOKUP(A1393,SP500相关数据!$B$11:$C$24727,2,TRUE)&lt;&gt;"",VLOOKUP(A1393,SP500相关数据!$B$11:$C$24727,2,TRUE),IF(VLOOKUP(A1393-1,SP500相关数据!$B$11:$C$24727,2,TRUE)&lt;&gt;"",VLOOKUP(A1393-1,SP500相关数据!$B$11:$C$24727,2,TRUE),VLOOKUP(A1393-2,SP500相关数据!$B$11:$C$24727,2,TRUE)))</f>
        <v/>
      </c>
      <c r="C1393" s="13">
        <f>IFERROR(IF(VLOOKUP(A1393,SP500相关数据!$B$11:$E$24727,4,TRUE)&lt;&gt;"",VLOOKUP(A1393,SP500相关数据!$B$11:$E$24727,4,TRUE),IF(VLOOKUP(A1393-1,SP500相关数据!$B$11:$E$24727,4,TRUE)&lt;&gt;"",VLOOKUP(A1393-1,SP500相关数据!$B$11:$E$24727,4,TRUE),VLOOKUP(A1393-2,SP500相关数据!$B$11:$E$24727,4,TRUE))),"")</f>
        <v/>
      </c>
      <c r="D1393" s="13">
        <f>IF(VLOOKUP(A1393,高收益利差!$A:$B,2,TRUE)&lt;&gt;"",VLOOKUP(A1393,高收益利差!$A:$B,2,TRUE),IF(VLOOKUP(A1393-1,高收益利差!$A:$B,2,TRUE)&lt;&gt;"",VLOOKUP(A1393-1,高收益利差!$A:$B,2,TRUE),VLOOKUP(A1393-2,高收益利差!$A:$B,2,TRUE)))</f>
        <v/>
      </c>
      <c r="E1393" s="13">
        <f>IFERROR(VLOOKUP(A1393,'10Y2Y'!$A:$B,2,TRUE),"")</f>
        <v/>
      </c>
      <c r="F1393">
        <f>IFERROR(D1393-D1380,"")</f>
        <v/>
      </c>
      <c r="G1393">
        <f>IFERROR(B1393/AVERAGE(B1354:B1393)-1,"")</f>
        <v/>
      </c>
      <c r="H1393">
        <f>IF(B1393="","",IFERROR(AVERAGE(B1354:B1393)/AVERAGE(B1341:B1380)-1,""))</f>
        <v/>
      </c>
      <c r="I1393">
        <f>IFERROR(VLOOKUP(A1393,'Sahm Rule'!$A:$B,2,TRUE),"")</f>
        <v/>
      </c>
      <c r="J1393" s="159">
        <f>IFERROR((B1393/B1380)^4-1-D1393/100,"")</f>
        <v/>
      </c>
    </row>
    <row r="1394">
      <c r="A1394" s="10" t="n">
        <v>45177</v>
      </c>
      <c r="B1394" s="13">
        <f>IF(VLOOKUP(A1394,SP500相关数据!$B$11:$C$24727,2,TRUE)&lt;&gt;"",VLOOKUP(A1394,SP500相关数据!$B$11:$C$24727,2,TRUE),IF(VLOOKUP(A1394-1,SP500相关数据!$B$11:$C$24727,2,TRUE)&lt;&gt;"",VLOOKUP(A1394-1,SP500相关数据!$B$11:$C$24727,2,TRUE),VLOOKUP(A1394-2,SP500相关数据!$B$11:$C$24727,2,TRUE)))</f>
        <v/>
      </c>
      <c r="C1394" s="13">
        <f>IFERROR(IF(VLOOKUP(A1394,SP500相关数据!$B$11:$E$24727,4,TRUE)&lt;&gt;"",VLOOKUP(A1394,SP500相关数据!$B$11:$E$24727,4,TRUE),IF(VLOOKUP(A1394-1,SP500相关数据!$B$11:$E$24727,4,TRUE)&lt;&gt;"",VLOOKUP(A1394-1,SP500相关数据!$B$11:$E$24727,4,TRUE),VLOOKUP(A1394-2,SP500相关数据!$B$11:$E$24727,4,TRUE))),"")</f>
        <v/>
      </c>
      <c r="D1394" s="13">
        <f>IF(VLOOKUP(A1394,高收益利差!$A:$B,2,TRUE)&lt;&gt;"",VLOOKUP(A1394,高收益利差!$A:$B,2,TRUE),IF(VLOOKUP(A1394-1,高收益利差!$A:$B,2,TRUE)&lt;&gt;"",VLOOKUP(A1394-1,高收益利差!$A:$B,2,TRUE),VLOOKUP(A1394-2,高收益利差!$A:$B,2,TRUE)))</f>
        <v/>
      </c>
      <c r="E1394" s="13">
        <f>IFERROR(VLOOKUP(A1394,'10Y2Y'!$A:$B,2,TRUE),"")</f>
        <v/>
      </c>
      <c r="F1394">
        <f>IFERROR(D1394-D1381,"")</f>
        <v/>
      </c>
      <c r="G1394">
        <f>IFERROR(B1394/AVERAGE(B1355:B1394)-1,"")</f>
        <v/>
      </c>
      <c r="H1394">
        <f>IF(B1394="","",IFERROR(AVERAGE(B1355:B1394)/AVERAGE(B1342:B1381)-1,""))</f>
        <v/>
      </c>
      <c r="I1394">
        <f>IFERROR(VLOOKUP(A1394,'Sahm Rule'!$A:$B,2,TRUE),"")</f>
        <v/>
      </c>
      <c r="J1394" s="159">
        <f>IFERROR((B1394/B1381)^4-1-D1394/100,"")</f>
        <v/>
      </c>
    </row>
    <row r="1395">
      <c r="A1395" s="10" t="n">
        <v>45184</v>
      </c>
      <c r="B1395" s="13">
        <f>IF(VLOOKUP(A1395,SP500相关数据!$B$11:$C$24727,2,TRUE)&lt;&gt;"",VLOOKUP(A1395,SP500相关数据!$B$11:$C$24727,2,TRUE),IF(VLOOKUP(A1395-1,SP500相关数据!$B$11:$C$24727,2,TRUE)&lt;&gt;"",VLOOKUP(A1395-1,SP500相关数据!$B$11:$C$24727,2,TRUE),VLOOKUP(A1395-2,SP500相关数据!$B$11:$C$24727,2,TRUE)))</f>
        <v/>
      </c>
      <c r="C1395" s="13">
        <f>IFERROR(IF(VLOOKUP(A1395,SP500相关数据!$B$11:$E$24727,4,TRUE)&lt;&gt;"",VLOOKUP(A1395,SP500相关数据!$B$11:$E$24727,4,TRUE),IF(VLOOKUP(A1395-1,SP500相关数据!$B$11:$E$24727,4,TRUE)&lt;&gt;"",VLOOKUP(A1395-1,SP500相关数据!$B$11:$E$24727,4,TRUE),VLOOKUP(A1395-2,SP500相关数据!$B$11:$E$24727,4,TRUE))),"")</f>
        <v/>
      </c>
      <c r="D1395" s="13">
        <f>IF(VLOOKUP(A1395,高收益利差!$A:$B,2,TRUE)&lt;&gt;"",VLOOKUP(A1395,高收益利差!$A:$B,2,TRUE),IF(VLOOKUP(A1395-1,高收益利差!$A:$B,2,TRUE)&lt;&gt;"",VLOOKUP(A1395-1,高收益利差!$A:$B,2,TRUE),VLOOKUP(A1395-2,高收益利差!$A:$B,2,TRUE)))</f>
        <v/>
      </c>
      <c r="E1395" s="13">
        <f>IFERROR(VLOOKUP(A1395,'10Y2Y'!$A:$B,2,TRUE),"")</f>
        <v/>
      </c>
      <c r="F1395">
        <f>IFERROR(D1395-D1382,"")</f>
        <v/>
      </c>
      <c r="G1395">
        <f>IFERROR(B1395/AVERAGE(B1356:B1395)-1,"")</f>
        <v/>
      </c>
      <c r="H1395">
        <f>IF(B1395="","",IFERROR(AVERAGE(B1356:B1395)/AVERAGE(B1343:B1382)-1,""))</f>
        <v/>
      </c>
      <c r="I1395">
        <f>IFERROR(VLOOKUP(A1395,'Sahm Rule'!$A:$B,2,TRUE),"")</f>
        <v/>
      </c>
      <c r="J1395" s="159">
        <f>IFERROR((B1395/B1382)^4-1-D1395/100,"")</f>
        <v/>
      </c>
    </row>
    <row r="1396">
      <c r="A1396" s="10" t="n">
        <v>45191</v>
      </c>
      <c r="B1396" s="13">
        <f>IF(VLOOKUP(A1396,SP500相关数据!$B$11:$C$24727,2,TRUE)&lt;&gt;"",VLOOKUP(A1396,SP500相关数据!$B$11:$C$24727,2,TRUE),IF(VLOOKUP(A1396-1,SP500相关数据!$B$11:$C$24727,2,TRUE)&lt;&gt;"",VLOOKUP(A1396-1,SP500相关数据!$B$11:$C$24727,2,TRUE),VLOOKUP(A1396-2,SP500相关数据!$B$11:$C$24727,2,TRUE)))</f>
        <v/>
      </c>
      <c r="C1396" s="13">
        <f>IFERROR(IF(VLOOKUP(A1396,SP500相关数据!$B$11:$E$24727,4,TRUE)&lt;&gt;"",VLOOKUP(A1396,SP500相关数据!$B$11:$E$24727,4,TRUE),IF(VLOOKUP(A1396-1,SP500相关数据!$B$11:$E$24727,4,TRUE)&lt;&gt;"",VLOOKUP(A1396-1,SP500相关数据!$B$11:$E$24727,4,TRUE),VLOOKUP(A1396-2,SP500相关数据!$B$11:$E$24727,4,TRUE))),"")</f>
        <v/>
      </c>
      <c r="D1396" s="13">
        <f>IF(VLOOKUP(A1396,高收益利差!$A:$B,2,TRUE)&lt;&gt;"",VLOOKUP(A1396,高收益利差!$A:$B,2,TRUE),IF(VLOOKUP(A1396-1,高收益利差!$A:$B,2,TRUE)&lt;&gt;"",VLOOKUP(A1396-1,高收益利差!$A:$B,2,TRUE),VLOOKUP(A1396-2,高收益利差!$A:$B,2,TRUE)))</f>
        <v/>
      </c>
      <c r="E1396" s="13">
        <f>IFERROR(VLOOKUP(A1396,'10Y2Y'!$A:$B,2,TRUE),"")</f>
        <v/>
      </c>
      <c r="F1396">
        <f>IFERROR(D1396-D1383,"")</f>
        <v/>
      </c>
      <c r="G1396">
        <f>IFERROR(B1396/AVERAGE(B1357:B1396)-1,"")</f>
        <v/>
      </c>
      <c r="H1396">
        <f>IF(B1396="","",IFERROR(AVERAGE(B1357:B1396)/AVERAGE(B1344:B1383)-1,""))</f>
        <v/>
      </c>
      <c r="I1396">
        <f>IFERROR(VLOOKUP(A1396,'Sahm Rule'!$A:$B,2,TRUE),"")</f>
        <v/>
      </c>
      <c r="J1396" s="159">
        <f>IFERROR((B1396/B1383)^4-1-D1396/100,"")</f>
        <v/>
      </c>
    </row>
    <row r="1397">
      <c r="A1397" s="10" t="n">
        <v>45198</v>
      </c>
      <c r="B1397" s="13">
        <f>IF(VLOOKUP(A1397,SP500相关数据!$B$11:$C$24727,2,TRUE)&lt;&gt;"",VLOOKUP(A1397,SP500相关数据!$B$11:$C$24727,2,TRUE),IF(VLOOKUP(A1397-1,SP500相关数据!$B$11:$C$24727,2,TRUE)&lt;&gt;"",VLOOKUP(A1397-1,SP500相关数据!$B$11:$C$24727,2,TRUE),VLOOKUP(A1397-2,SP500相关数据!$B$11:$C$24727,2,TRUE)))</f>
        <v/>
      </c>
      <c r="C1397" s="13">
        <f>IFERROR(IF(VLOOKUP(A1397,SP500相关数据!$B$11:$E$24727,4,TRUE)&lt;&gt;"",VLOOKUP(A1397,SP500相关数据!$B$11:$E$24727,4,TRUE),IF(VLOOKUP(A1397-1,SP500相关数据!$B$11:$E$24727,4,TRUE)&lt;&gt;"",VLOOKUP(A1397-1,SP500相关数据!$B$11:$E$24727,4,TRUE),VLOOKUP(A1397-2,SP500相关数据!$B$11:$E$24727,4,TRUE))),"")</f>
        <v/>
      </c>
      <c r="D1397" s="13">
        <f>IF(VLOOKUP(A1397,高收益利差!$A:$B,2,TRUE)&lt;&gt;"",VLOOKUP(A1397,高收益利差!$A:$B,2,TRUE),IF(VLOOKUP(A1397-1,高收益利差!$A:$B,2,TRUE)&lt;&gt;"",VLOOKUP(A1397-1,高收益利差!$A:$B,2,TRUE),VLOOKUP(A1397-2,高收益利差!$A:$B,2,TRUE)))</f>
        <v/>
      </c>
      <c r="E1397" s="13">
        <f>IFERROR(VLOOKUP(A1397,'10Y2Y'!$A:$B,2,TRUE),"")</f>
        <v/>
      </c>
      <c r="F1397">
        <f>IFERROR(D1397-D1384,"")</f>
        <v/>
      </c>
      <c r="G1397">
        <f>IFERROR(B1397/AVERAGE(B1358:B1397)-1,"")</f>
        <v/>
      </c>
      <c r="H1397">
        <f>IF(B1397="","",IFERROR(AVERAGE(B1358:B1397)/AVERAGE(B1345:B1384)-1,""))</f>
        <v/>
      </c>
      <c r="I1397">
        <f>IFERROR(VLOOKUP(A1397,'Sahm Rule'!$A:$B,2,TRUE),"")</f>
        <v/>
      </c>
      <c r="J1397" s="159">
        <f>IFERROR((B1397/B1384)^4-1-D1397/100,"")</f>
        <v/>
      </c>
    </row>
    <row r="1398">
      <c r="A1398" s="10" t="n">
        <v>45205</v>
      </c>
      <c r="B1398" s="13">
        <f>IF(VLOOKUP(A1398,SP500相关数据!$B$11:$C$24727,2,TRUE)&lt;&gt;"",VLOOKUP(A1398,SP500相关数据!$B$11:$C$24727,2,TRUE),IF(VLOOKUP(A1398-1,SP500相关数据!$B$11:$C$24727,2,TRUE)&lt;&gt;"",VLOOKUP(A1398-1,SP500相关数据!$B$11:$C$24727,2,TRUE),VLOOKUP(A1398-2,SP500相关数据!$B$11:$C$24727,2,TRUE)))</f>
        <v/>
      </c>
      <c r="C1398" s="13">
        <f>IFERROR(IF(VLOOKUP(A1398,SP500相关数据!$B$11:$E$24727,4,TRUE)&lt;&gt;"",VLOOKUP(A1398,SP500相关数据!$B$11:$E$24727,4,TRUE),IF(VLOOKUP(A1398-1,SP500相关数据!$B$11:$E$24727,4,TRUE)&lt;&gt;"",VLOOKUP(A1398-1,SP500相关数据!$B$11:$E$24727,4,TRUE),VLOOKUP(A1398-2,SP500相关数据!$B$11:$E$24727,4,TRUE))),"")</f>
        <v/>
      </c>
      <c r="D1398" s="13">
        <f>IF(VLOOKUP(A1398,高收益利差!$A:$B,2,TRUE)&lt;&gt;"",VLOOKUP(A1398,高收益利差!$A:$B,2,TRUE),IF(VLOOKUP(A1398-1,高收益利差!$A:$B,2,TRUE)&lt;&gt;"",VLOOKUP(A1398-1,高收益利差!$A:$B,2,TRUE),VLOOKUP(A1398-2,高收益利差!$A:$B,2,TRUE)))</f>
        <v/>
      </c>
      <c r="E1398" s="13">
        <f>IFERROR(VLOOKUP(A1398,'10Y2Y'!$A:$B,2,TRUE),"")</f>
        <v/>
      </c>
      <c r="F1398">
        <f>IFERROR(D1398-D1385,"")</f>
        <v/>
      </c>
      <c r="G1398">
        <f>IFERROR(B1398/AVERAGE(B1359:B1398)-1,"")</f>
        <v/>
      </c>
      <c r="H1398">
        <f>IF(B1398="","",IFERROR(AVERAGE(B1359:B1398)/AVERAGE(B1346:B1385)-1,""))</f>
        <v/>
      </c>
      <c r="I1398">
        <f>IFERROR(VLOOKUP(A1398,'Sahm Rule'!$A:$B,2,TRUE),"")</f>
        <v/>
      </c>
      <c r="J1398" s="159">
        <f>IFERROR((B1398/B1385)^4-1-D1398/100,"")</f>
        <v/>
      </c>
    </row>
    <row r="1399">
      <c r="A1399" s="10" t="n">
        <v>45212</v>
      </c>
      <c r="B1399" s="13">
        <f>IF(VLOOKUP(A1399,SP500相关数据!$B$11:$C$24727,2,TRUE)&lt;&gt;"",VLOOKUP(A1399,SP500相关数据!$B$11:$C$24727,2,TRUE),IF(VLOOKUP(A1399-1,SP500相关数据!$B$11:$C$24727,2,TRUE)&lt;&gt;"",VLOOKUP(A1399-1,SP500相关数据!$B$11:$C$24727,2,TRUE),VLOOKUP(A1399-2,SP500相关数据!$B$11:$C$24727,2,TRUE)))</f>
        <v/>
      </c>
      <c r="C1399" s="13">
        <f>IFERROR(IF(VLOOKUP(A1399,SP500相关数据!$B$11:$E$24727,4,TRUE)&lt;&gt;"",VLOOKUP(A1399,SP500相关数据!$B$11:$E$24727,4,TRUE),IF(VLOOKUP(A1399-1,SP500相关数据!$B$11:$E$24727,4,TRUE)&lt;&gt;"",VLOOKUP(A1399-1,SP500相关数据!$B$11:$E$24727,4,TRUE),VLOOKUP(A1399-2,SP500相关数据!$B$11:$E$24727,4,TRUE))),"")</f>
        <v/>
      </c>
      <c r="D1399" s="13">
        <f>IF(VLOOKUP(A1399,高收益利差!$A:$B,2,TRUE)&lt;&gt;"",VLOOKUP(A1399,高收益利差!$A:$B,2,TRUE),IF(VLOOKUP(A1399-1,高收益利差!$A:$B,2,TRUE)&lt;&gt;"",VLOOKUP(A1399-1,高收益利差!$A:$B,2,TRUE),VLOOKUP(A1399-2,高收益利差!$A:$B,2,TRUE)))</f>
        <v/>
      </c>
      <c r="E1399" s="13">
        <f>IFERROR(VLOOKUP(A1399,'10Y2Y'!$A:$B,2,TRUE),"")</f>
        <v/>
      </c>
      <c r="F1399">
        <f>IFERROR(D1399-D1386,"")</f>
        <v/>
      </c>
      <c r="G1399">
        <f>IFERROR(B1399/AVERAGE(B1360:B1399)-1,"")</f>
        <v/>
      </c>
      <c r="H1399">
        <f>IF(B1399="","",IFERROR(AVERAGE(B1360:B1399)/AVERAGE(B1347:B1386)-1,""))</f>
        <v/>
      </c>
      <c r="I1399">
        <f>IFERROR(VLOOKUP(A1399,'Sahm Rule'!$A:$B,2,TRUE),"")</f>
        <v/>
      </c>
      <c r="J1399" s="159">
        <f>IFERROR((B1399/B1386)^4-1-D1399/100,"")</f>
        <v/>
      </c>
    </row>
    <row r="1400">
      <c r="A1400" s="10" t="n">
        <v>45219</v>
      </c>
      <c r="B1400" s="13">
        <f>IF(VLOOKUP(A1400,SP500相关数据!$B$11:$C$24727,2,TRUE)&lt;&gt;"",VLOOKUP(A1400,SP500相关数据!$B$11:$C$24727,2,TRUE),IF(VLOOKUP(A1400-1,SP500相关数据!$B$11:$C$24727,2,TRUE)&lt;&gt;"",VLOOKUP(A1400-1,SP500相关数据!$B$11:$C$24727,2,TRUE),VLOOKUP(A1400-2,SP500相关数据!$B$11:$C$24727,2,TRUE)))</f>
        <v/>
      </c>
      <c r="C1400" s="13">
        <f>IFERROR(IF(VLOOKUP(A1400,SP500相关数据!$B$11:$E$24727,4,TRUE)&lt;&gt;"",VLOOKUP(A1400,SP500相关数据!$B$11:$E$24727,4,TRUE),IF(VLOOKUP(A1400-1,SP500相关数据!$B$11:$E$24727,4,TRUE)&lt;&gt;"",VLOOKUP(A1400-1,SP500相关数据!$B$11:$E$24727,4,TRUE),VLOOKUP(A1400-2,SP500相关数据!$B$11:$E$24727,4,TRUE))),"")</f>
        <v/>
      </c>
      <c r="D1400" s="13">
        <f>IF(VLOOKUP(A1400,高收益利差!$A:$B,2,TRUE)&lt;&gt;"",VLOOKUP(A1400,高收益利差!$A:$B,2,TRUE),IF(VLOOKUP(A1400-1,高收益利差!$A:$B,2,TRUE)&lt;&gt;"",VLOOKUP(A1400-1,高收益利差!$A:$B,2,TRUE),VLOOKUP(A1400-2,高收益利差!$A:$B,2,TRUE)))</f>
        <v/>
      </c>
      <c r="E1400" s="13">
        <f>IFERROR(VLOOKUP(A1400,'10Y2Y'!$A:$B,2,TRUE),"")</f>
        <v/>
      </c>
      <c r="F1400">
        <f>IFERROR(D1400-D1387,"")</f>
        <v/>
      </c>
      <c r="G1400">
        <f>IFERROR(B1400/AVERAGE(B1361:B1400)-1,"")</f>
        <v/>
      </c>
      <c r="H1400">
        <f>IF(B1400="","",IFERROR(AVERAGE(B1361:B1400)/AVERAGE(B1348:B1387)-1,""))</f>
        <v/>
      </c>
      <c r="I1400">
        <f>IFERROR(VLOOKUP(A1400,'Sahm Rule'!$A:$B,2,TRUE),"")</f>
        <v/>
      </c>
      <c r="J1400" s="159">
        <f>IFERROR((B1400/B1387)^4-1-D1400/100,"")</f>
        <v/>
      </c>
    </row>
    <row r="1401">
      <c r="A1401" s="10" t="n">
        <v>45226</v>
      </c>
      <c r="B1401" s="13">
        <f>IF(VLOOKUP(A1401,SP500相关数据!$B$11:$C$24727,2,TRUE)&lt;&gt;"",VLOOKUP(A1401,SP500相关数据!$B$11:$C$24727,2,TRUE),IF(VLOOKUP(A1401-1,SP500相关数据!$B$11:$C$24727,2,TRUE)&lt;&gt;"",VLOOKUP(A1401-1,SP500相关数据!$B$11:$C$24727,2,TRUE),VLOOKUP(A1401-2,SP500相关数据!$B$11:$C$24727,2,TRUE)))</f>
        <v/>
      </c>
      <c r="C1401" s="13">
        <f>IFERROR(IF(VLOOKUP(A1401,SP500相关数据!$B$11:$E$24727,4,TRUE)&lt;&gt;"",VLOOKUP(A1401,SP500相关数据!$B$11:$E$24727,4,TRUE),IF(VLOOKUP(A1401-1,SP500相关数据!$B$11:$E$24727,4,TRUE)&lt;&gt;"",VLOOKUP(A1401-1,SP500相关数据!$B$11:$E$24727,4,TRUE),VLOOKUP(A1401-2,SP500相关数据!$B$11:$E$24727,4,TRUE))),"")</f>
        <v/>
      </c>
      <c r="D1401" s="13">
        <f>IF(VLOOKUP(A1401,高收益利差!$A:$B,2,TRUE)&lt;&gt;"",VLOOKUP(A1401,高收益利差!$A:$B,2,TRUE),IF(VLOOKUP(A1401-1,高收益利差!$A:$B,2,TRUE)&lt;&gt;"",VLOOKUP(A1401-1,高收益利差!$A:$B,2,TRUE),VLOOKUP(A1401-2,高收益利差!$A:$B,2,TRUE)))</f>
        <v/>
      </c>
      <c r="E1401" s="13">
        <f>IFERROR(VLOOKUP(A1401,'10Y2Y'!$A:$B,2,TRUE),"")</f>
        <v/>
      </c>
      <c r="F1401">
        <f>IFERROR(D1401-D1388,"")</f>
        <v/>
      </c>
      <c r="G1401">
        <f>IFERROR(B1401/AVERAGE(B1362:B1401)-1,"")</f>
        <v/>
      </c>
      <c r="H1401">
        <f>IF(B1401="","",IFERROR(AVERAGE(B1362:B1401)/AVERAGE(B1349:B1388)-1,""))</f>
        <v/>
      </c>
      <c r="I1401">
        <f>IFERROR(VLOOKUP(A1401,'Sahm Rule'!$A:$B,2,TRUE),"")</f>
        <v/>
      </c>
      <c r="J1401" s="159">
        <f>IFERROR((B1401/B1388)^4-1-D1401/100,"")</f>
        <v/>
      </c>
    </row>
    <row r="1402">
      <c r="A1402" s="10" t="n">
        <v>45233</v>
      </c>
      <c r="B1402" s="13">
        <f>IF(VLOOKUP(A1402,SP500相关数据!$B$11:$C$24727,2,TRUE)&lt;&gt;"",VLOOKUP(A1402,SP500相关数据!$B$11:$C$24727,2,TRUE),IF(VLOOKUP(A1402-1,SP500相关数据!$B$11:$C$24727,2,TRUE)&lt;&gt;"",VLOOKUP(A1402-1,SP500相关数据!$B$11:$C$24727,2,TRUE),VLOOKUP(A1402-2,SP500相关数据!$B$11:$C$24727,2,TRUE)))</f>
        <v/>
      </c>
      <c r="C1402" s="13">
        <f>IFERROR(IF(VLOOKUP(A1402,SP500相关数据!$B$11:$E$24727,4,TRUE)&lt;&gt;"",VLOOKUP(A1402,SP500相关数据!$B$11:$E$24727,4,TRUE),IF(VLOOKUP(A1402-1,SP500相关数据!$B$11:$E$24727,4,TRUE)&lt;&gt;"",VLOOKUP(A1402-1,SP500相关数据!$B$11:$E$24727,4,TRUE),VLOOKUP(A1402-2,SP500相关数据!$B$11:$E$24727,4,TRUE))),"")</f>
        <v/>
      </c>
      <c r="D1402" s="13">
        <f>IF(VLOOKUP(A1402,高收益利差!$A:$B,2,TRUE)&lt;&gt;"",VLOOKUP(A1402,高收益利差!$A:$B,2,TRUE),IF(VLOOKUP(A1402-1,高收益利差!$A:$B,2,TRUE)&lt;&gt;"",VLOOKUP(A1402-1,高收益利差!$A:$B,2,TRUE),VLOOKUP(A1402-2,高收益利差!$A:$B,2,TRUE)))</f>
        <v/>
      </c>
      <c r="E1402" s="13">
        <f>IFERROR(VLOOKUP(A1402,'10Y2Y'!$A:$B,2,TRUE),"")</f>
        <v/>
      </c>
      <c r="F1402">
        <f>IFERROR(D1402-D1389,"")</f>
        <v/>
      </c>
      <c r="G1402">
        <f>IFERROR(B1402/AVERAGE(B1363:B1402)-1,"")</f>
        <v/>
      </c>
      <c r="H1402">
        <f>IF(B1402="","",IFERROR(AVERAGE(B1363:B1402)/AVERAGE(B1350:B1389)-1,""))</f>
        <v/>
      </c>
      <c r="I1402">
        <f>IFERROR(VLOOKUP(A1402,'Sahm Rule'!$A:$B,2,TRUE),"")</f>
        <v/>
      </c>
      <c r="J1402" s="159">
        <f>IFERROR((B1402/B1389)^4-1-D1402/100,"")</f>
        <v/>
      </c>
    </row>
    <row r="1403">
      <c r="A1403" s="10" t="n">
        <v>45240</v>
      </c>
      <c r="B1403" s="13">
        <f>IF(VLOOKUP(A1403,SP500相关数据!$B$11:$C$24727,2,TRUE)&lt;&gt;"",VLOOKUP(A1403,SP500相关数据!$B$11:$C$24727,2,TRUE),IF(VLOOKUP(A1403-1,SP500相关数据!$B$11:$C$24727,2,TRUE)&lt;&gt;"",VLOOKUP(A1403-1,SP500相关数据!$B$11:$C$24727,2,TRUE),VLOOKUP(A1403-2,SP500相关数据!$B$11:$C$24727,2,TRUE)))</f>
        <v/>
      </c>
      <c r="C1403" s="13">
        <f>IFERROR(IF(VLOOKUP(A1403,SP500相关数据!$B$11:$E$24727,4,TRUE)&lt;&gt;"",VLOOKUP(A1403,SP500相关数据!$B$11:$E$24727,4,TRUE),IF(VLOOKUP(A1403-1,SP500相关数据!$B$11:$E$24727,4,TRUE)&lt;&gt;"",VLOOKUP(A1403-1,SP500相关数据!$B$11:$E$24727,4,TRUE),VLOOKUP(A1403-2,SP500相关数据!$B$11:$E$24727,4,TRUE))),"")</f>
        <v/>
      </c>
      <c r="D1403" s="13">
        <f>IF(VLOOKUP(A1403,高收益利差!$A:$B,2,TRUE)&lt;&gt;"",VLOOKUP(A1403,高收益利差!$A:$B,2,TRUE),IF(VLOOKUP(A1403-1,高收益利差!$A:$B,2,TRUE)&lt;&gt;"",VLOOKUP(A1403-1,高收益利差!$A:$B,2,TRUE),VLOOKUP(A1403-2,高收益利差!$A:$B,2,TRUE)))</f>
        <v/>
      </c>
      <c r="E1403" s="13">
        <f>IFERROR(VLOOKUP(A1403,'10Y2Y'!$A:$B,2,TRUE),"")</f>
        <v/>
      </c>
      <c r="F1403">
        <f>IFERROR(D1403-D1390,"")</f>
        <v/>
      </c>
      <c r="G1403">
        <f>IFERROR(B1403/AVERAGE(B1364:B1403)-1,"")</f>
        <v/>
      </c>
      <c r="H1403">
        <f>IF(B1403="","",IFERROR(AVERAGE(B1364:B1403)/AVERAGE(B1351:B1390)-1,""))</f>
        <v/>
      </c>
      <c r="I1403">
        <f>IFERROR(VLOOKUP(A1403,'Sahm Rule'!$A:$B,2,TRUE),"")</f>
        <v/>
      </c>
      <c r="J1403" s="159">
        <f>IFERROR((B1403/B1390)^4-1-D1403/100,"")</f>
        <v/>
      </c>
    </row>
    <row r="1404">
      <c r="A1404" s="10" t="n">
        <v>45247</v>
      </c>
      <c r="B1404" s="13">
        <f>IF(VLOOKUP(A1404,SP500相关数据!$B$11:$C$24727,2,TRUE)&lt;&gt;"",VLOOKUP(A1404,SP500相关数据!$B$11:$C$24727,2,TRUE),IF(VLOOKUP(A1404-1,SP500相关数据!$B$11:$C$24727,2,TRUE)&lt;&gt;"",VLOOKUP(A1404-1,SP500相关数据!$B$11:$C$24727,2,TRUE),VLOOKUP(A1404-2,SP500相关数据!$B$11:$C$24727,2,TRUE)))</f>
        <v/>
      </c>
      <c r="C1404" s="13">
        <f>IFERROR(IF(VLOOKUP(A1404,SP500相关数据!$B$11:$E$24727,4,TRUE)&lt;&gt;"",VLOOKUP(A1404,SP500相关数据!$B$11:$E$24727,4,TRUE),IF(VLOOKUP(A1404-1,SP500相关数据!$B$11:$E$24727,4,TRUE)&lt;&gt;"",VLOOKUP(A1404-1,SP500相关数据!$B$11:$E$24727,4,TRUE),VLOOKUP(A1404-2,SP500相关数据!$B$11:$E$24727,4,TRUE))),"")</f>
        <v/>
      </c>
      <c r="D1404" s="13">
        <f>IF(VLOOKUP(A1404,高收益利差!$A:$B,2,TRUE)&lt;&gt;"",VLOOKUP(A1404,高收益利差!$A:$B,2,TRUE),IF(VLOOKUP(A1404-1,高收益利差!$A:$B,2,TRUE)&lt;&gt;"",VLOOKUP(A1404-1,高收益利差!$A:$B,2,TRUE),VLOOKUP(A1404-2,高收益利差!$A:$B,2,TRUE)))</f>
        <v/>
      </c>
      <c r="E1404" s="13">
        <f>IFERROR(VLOOKUP(A1404,'10Y2Y'!$A:$B,2,TRUE),"")</f>
        <v/>
      </c>
      <c r="F1404">
        <f>IFERROR(D1404-D1391,"")</f>
        <v/>
      </c>
      <c r="G1404">
        <f>IFERROR(B1404/AVERAGE(B1365:B1404)-1,"")</f>
        <v/>
      </c>
      <c r="H1404">
        <f>IF(B1404="","",IFERROR(AVERAGE(B1365:B1404)/AVERAGE(B1352:B1391)-1,""))</f>
        <v/>
      </c>
      <c r="I1404">
        <f>IFERROR(VLOOKUP(A1404,'Sahm Rule'!$A:$B,2,TRUE),"")</f>
        <v/>
      </c>
      <c r="J1404" s="159">
        <f>IFERROR((B1404/B1391)^4-1-D1404/100,"")</f>
        <v/>
      </c>
    </row>
    <row r="1405">
      <c r="A1405" s="10" t="n">
        <v>45254</v>
      </c>
      <c r="B1405" s="13">
        <f>IF(VLOOKUP(A1405,SP500相关数据!$B$11:$C$24727,2,TRUE)&lt;&gt;"",VLOOKUP(A1405,SP500相关数据!$B$11:$C$24727,2,TRUE),IF(VLOOKUP(A1405-1,SP500相关数据!$B$11:$C$24727,2,TRUE)&lt;&gt;"",VLOOKUP(A1405-1,SP500相关数据!$B$11:$C$24727,2,TRUE),VLOOKUP(A1405-2,SP500相关数据!$B$11:$C$24727,2,TRUE)))</f>
        <v/>
      </c>
      <c r="C1405" s="13">
        <f>IFERROR(IF(VLOOKUP(A1405,SP500相关数据!$B$11:$E$24727,4,TRUE)&lt;&gt;"",VLOOKUP(A1405,SP500相关数据!$B$11:$E$24727,4,TRUE),IF(VLOOKUP(A1405-1,SP500相关数据!$B$11:$E$24727,4,TRUE)&lt;&gt;"",VLOOKUP(A1405-1,SP500相关数据!$B$11:$E$24727,4,TRUE),VLOOKUP(A1405-2,SP500相关数据!$B$11:$E$24727,4,TRUE))),"")</f>
        <v/>
      </c>
      <c r="D1405" s="13">
        <f>IF(VLOOKUP(A1405,高收益利差!$A:$B,2,TRUE)&lt;&gt;"",VLOOKUP(A1405,高收益利差!$A:$B,2,TRUE),IF(VLOOKUP(A1405-1,高收益利差!$A:$B,2,TRUE)&lt;&gt;"",VLOOKUP(A1405-1,高收益利差!$A:$B,2,TRUE),VLOOKUP(A1405-2,高收益利差!$A:$B,2,TRUE)))</f>
        <v/>
      </c>
      <c r="E1405" s="13">
        <f>IFERROR(VLOOKUP(A1405,'10Y2Y'!$A:$B,2,TRUE),"")</f>
        <v/>
      </c>
      <c r="F1405">
        <f>IFERROR(D1405-D1392,"")</f>
        <v/>
      </c>
      <c r="G1405">
        <f>IFERROR(B1405/AVERAGE(B1366:B1405)-1,"")</f>
        <v/>
      </c>
      <c r="H1405">
        <f>IF(B1405="","",IFERROR(AVERAGE(B1366:B1405)/AVERAGE(B1353:B1392)-1,""))</f>
        <v/>
      </c>
      <c r="I1405">
        <f>IFERROR(VLOOKUP(A1405,'Sahm Rule'!$A:$B,2,TRUE),"")</f>
        <v/>
      </c>
      <c r="J1405" s="159">
        <f>IFERROR((B1405/B1392)^4-1-D1405/100,"")</f>
        <v/>
      </c>
    </row>
    <row r="1406">
      <c r="A1406" s="10" t="n">
        <v>45261</v>
      </c>
      <c r="B1406" s="13">
        <f>IF(VLOOKUP(A1406,SP500相关数据!$B$11:$C$24727,2,TRUE)&lt;&gt;"",VLOOKUP(A1406,SP500相关数据!$B$11:$C$24727,2,TRUE),IF(VLOOKUP(A1406-1,SP500相关数据!$B$11:$C$24727,2,TRUE)&lt;&gt;"",VLOOKUP(A1406-1,SP500相关数据!$B$11:$C$24727,2,TRUE),VLOOKUP(A1406-2,SP500相关数据!$B$11:$C$24727,2,TRUE)))</f>
        <v/>
      </c>
      <c r="C1406" s="13">
        <f>IFERROR(IF(VLOOKUP(A1406,SP500相关数据!$B$11:$E$24727,4,TRUE)&lt;&gt;"",VLOOKUP(A1406,SP500相关数据!$B$11:$E$24727,4,TRUE),IF(VLOOKUP(A1406-1,SP500相关数据!$B$11:$E$24727,4,TRUE)&lt;&gt;"",VLOOKUP(A1406-1,SP500相关数据!$B$11:$E$24727,4,TRUE),VLOOKUP(A1406-2,SP500相关数据!$B$11:$E$24727,4,TRUE))),"")</f>
        <v/>
      </c>
      <c r="D1406" s="13">
        <f>IF(VLOOKUP(A1406,高收益利差!$A:$B,2,TRUE)&lt;&gt;"",VLOOKUP(A1406,高收益利差!$A:$B,2,TRUE),IF(VLOOKUP(A1406-1,高收益利差!$A:$B,2,TRUE)&lt;&gt;"",VLOOKUP(A1406-1,高收益利差!$A:$B,2,TRUE),VLOOKUP(A1406-2,高收益利差!$A:$B,2,TRUE)))</f>
        <v/>
      </c>
      <c r="E1406" s="13">
        <f>IFERROR(VLOOKUP(A1406,'10Y2Y'!$A:$B,2,TRUE),"")</f>
        <v/>
      </c>
      <c r="F1406">
        <f>IFERROR(D1406-D1393,"")</f>
        <v/>
      </c>
      <c r="G1406">
        <f>IFERROR(B1406/AVERAGE(B1367:B1406)-1,"")</f>
        <v/>
      </c>
      <c r="H1406">
        <f>IF(B1406="","",IFERROR(AVERAGE(B1367:B1406)/AVERAGE(B1354:B1393)-1,""))</f>
        <v/>
      </c>
      <c r="I1406">
        <f>IFERROR(VLOOKUP(A1406,'Sahm Rule'!$A:$B,2,TRUE),"")</f>
        <v/>
      </c>
      <c r="J1406" s="159">
        <f>IFERROR((B1406/B1393)^4-1-D1406/100,"")</f>
        <v/>
      </c>
    </row>
    <row r="1407">
      <c r="A1407" s="10" t="n">
        <v>45268</v>
      </c>
      <c r="B1407" s="13">
        <f>IF(VLOOKUP(A1407,SP500相关数据!$B$11:$C$24727,2,TRUE)&lt;&gt;"",VLOOKUP(A1407,SP500相关数据!$B$11:$C$24727,2,TRUE),IF(VLOOKUP(A1407-1,SP500相关数据!$B$11:$C$24727,2,TRUE)&lt;&gt;"",VLOOKUP(A1407-1,SP500相关数据!$B$11:$C$24727,2,TRUE),VLOOKUP(A1407-2,SP500相关数据!$B$11:$C$24727,2,TRUE)))</f>
        <v/>
      </c>
      <c r="C1407" s="13">
        <f>IFERROR(IF(VLOOKUP(A1407,SP500相关数据!$B$11:$E$24727,4,TRUE)&lt;&gt;"",VLOOKUP(A1407,SP500相关数据!$B$11:$E$24727,4,TRUE),IF(VLOOKUP(A1407-1,SP500相关数据!$B$11:$E$24727,4,TRUE)&lt;&gt;"",VLOOKUP(A1407-1,SP500相关数据!$B$11:$E$24727,4,TRUE),VLOOKUP(A1407-2,SP500相关数据!$B$11:$E$24727,4,TRUE))),"")</f>
        <v/>
      </c>
      <c r="D1407" s="13">
        <f>IF(VLOOKUP(A1407,高收益利差!$A:$B,2,TRUE)&lt;&gt;"",VLOOKUP(A1407,高收益利差!$A:$B,2,TRUE),IF(VLOOKUP(A1407-1,高收益利差!$A:$B,2,TRUE)&lt;&gt;"",VLOOKUP(A1407-1,高收益利差!$A:$B,2,TRUE),VLOOKUP(A1407-2,高收益利差!$A:$B,2,TRUE)))</f>
        <v/>
      </c>
      <c r="E1407" s="13">
        <f>IFERROR(VLOOKUP(A1407,'10Y2Y'!$A:$B,2,TRUE),"")</f>
        <v/>
      </c>
      <c r="F1407">
        <f>IFERROR(D1407-D1394,"")</f>
        <v/>
      </c>
      <c r="G1407">
        <f>IFERROR(B1407/AVERAGE(B1368:B1407)-1,"")</f>
        <v/>
      </c>
      <c r="H1407">
        <f>IF(B1407="","",IFERROR(AVERAGE(B1368:B1407)/AVERAGE(B1355:B1394)-1,""))</f>
        <v/>
      </c>
      <c r="I1407">
        <f>IFERROR(VLOOKUP(A1407,'Sahm Rule'!$A:$B,2,TRUE),"")</f>
        <v/>
      </c>
      <c r="J1407" s="159">
        <f>IFERROR((B1407/B1394)^4-1-D1407/100,"")</f>
        <v/>
      </c>
    </row>
    <row r="1408">
      <c r="A1408" s="10" t="n">
        <v>45275</v>
      </c>
      <c r="B1408" s="13">
        <f>IF(VLOOKUP(A1408,SP500相关数据!$B$11:$C$24727,2,TRUE)&lt;&gt;"",VLOOKUP(A1408,SP500相关数据!$B$11:$C$24727,2,TRUE),IF(VLOOKUP(A1408-1,SP500相关数据!$B$11:$C$24727,2,TRUE)&lt;&gt;"",VLOOKUP(A1408-1,SP500相关数据!$B$11:$C$24727,2,TRUE),VLOOKUP(A1408-2,SP500相关数据!$B$11:$C$24727,2,TRUE)))</f>
        <v/>
      </c>
      <c r="C1408" s="13">
        <f>IFERROR(IF(VLOOKUP(A1408,SP500相关数据!$B$11:$E$24727,4,TRUE)&lt;&gt;"",VLOOKUP(A1408,SP500相关数据!$B$11:$E$24727,4,TRUE),IF(VLOOKUP(A1408-1,SP500相关数据!$B$11:$E$24727,4,TRUE)&lt;&gt;"",VLOOKUP(A1408-1,SP500相关数据!$B$11:$E$24727,4,TRUE),VLOOKUP(A1408-2,SP500相关数据!$B$11:$E$24727,4,TRUE))),"")</f>
        <v/>
      </c>
      <c r="D1408" s="13">
        <f>IF(VLOOKUP(A1408,高收益利差!$A:$B,2,TRUE)&lt;&gt;"",VLOOKUP(A1408,高收益利差!$A:$B,2,TRUE),IF(VLOOKUP(A1408-1,高收益利差!$A:$B,2,TRUE)&lt;&gt;"",VLOOKUP(A1408-1,高收益利差!$A:$B,2,TRUE),VLOOKUP(A1408-2,高收益利差!$A:$B,2,TRUE)))</f>
        <v/>
      </c>
      <c r="E1408" s="13">
        <f>IFERROR(VLOOKUP(A1408,'10Y2Y'!$A:$B,2,TRUE),"")</f>
        <v/>
      </c>
      <c r="F1408">
        <f>IFERROR(D1408-D1395,"")</f>
        <v/>
      </c>
      <c r="G1408">
        <f>IFERROR(B1408/AVERAGE(B1369:B1408)-1,"")</f>
        <v/>
      </c>
      <c r="H1408">
        <f>IF(B1408="","",IFERROR(AVERAGE(B1369:B1408)/AVERAGE(B1356:B1395)-1,""))</f>
        <v/>
      </c>
      <c r="I1408">
        <f>IFERROR(VLOOKUP(A1408,'Sahm Rule'!$A:$B,2,TRUE),"")</f>
        <v/>
      </c>
      <c r="J1408" s="159">
        <f>IFERROR((B1408/B1395)^4-1-D1408/100,"")</f>
        <v/>
      </c>
    </row>
    <row r="1409">
      <c r="A1409" s="10" t="n">
        <v>45282</v>
      </c>
      <c r="B1409" s="13">
        <f>IF(VLOOKUP(A1409,SP500相关数据!$B$11:$C$24727,2,TRUE)&lt;&gt;"",VLOOKUP(A1409,SP500相关数据!$B$11:$C$24727,2,TRUE),IF(VLOOKUP(A1409-1,SP500相关数据!$B$11:$C$24727,2,TRUE)&lt;&gt;"",VLOOKUP(A1409-1,SP500相关数据!$B$11:$C$24727,2,TRUE),VLOOKUP(A1409-2,SP500相关数据!$B$11:$C$24727,2,TRUE)))</f>
        <v/>
      </c>
      <c r="C1409" s="13">
        <f>IFERROR(IF(VLOOKUP(A1409,SP500相关数据!$B$11:$E$24727,4,TRUE)&lt;&gt;"",VLOOKUP(A1409,SP500相关数据!$B$11:$E$24727,4,TRUE),IF(VLOOKUP(A1409-1,SP500相关数据!$B$11:$E$24727,4,TRUE)&lt;&gt;"",VLOOKUP(A1409-1,SP500相关数据!$B$11:$E$24727,4,TRUE),VLOOKUP(A1409-2,SP500相关数据!$B$11:$E$24727,4,TRUE))),"")</f>
        <v/>
      </c>
      <c r="D1409" s="13">
        <f>IF(VLOOKUP(A1409,高收益利差!$A:$B,2,TRUE)&lt;&gt;"",VLOOKUP(A1409,高收益利差!$A:$B,2,TRUE),IF(VLOOKUP(A1409-1,高收益利差!$A:$B,2,TRUE)&lt;&gt;"",VLOOKUP(A1409-1,高收益利差!$A:$B,2,TRUE),VLOOKUP(A1409-2,高收益利差!$A:$B,2,TRUE)))</f>
        <v/>
      </c>
      <c r="E1409" s="13">
        <f>IFERROR(VLOOKUP(A1409,'10Y2Y'!$A:$B,2,TRUE),"")</f>
        <v/>
      </c>
      <c r="F1409">
        <f>IFERROR(D1409-D1396,"")</f>
        <v/>
      </c>
      <c r="G1409">
        <f>IFERROR(B1409/AVERAGE(B1370:B1409)-1,"")</f>
        <v/>
      </c>
      <c r="H1409">
        <f>IF(B1409="","",IFERROR(AVERAGE(B1370:B1409)/AVERAGE(B1357:B1396)-1,""))</f>
        <v/>
      </c>
      <c r="I1409">
        <f>IFERROR(VLOOKUP(A1409,'Sahm Rule'!$A:$B,2,TRUE),"")</f>
        <v/>
      </c>
      <c r="J1409" s="159">
        <f>IFERROR((B1409/B1396)^4-1-D1409/100,"")</f>
        <v/>
      </c>
    </row>
    <row r="1410">
      <c r="A1410" s="10" t="n">
        <v>45289</v>
      </c>
      <c r="B1410" s="13">
        <f>IF(VLOOKUP(A1410,SP500相关数据!$B$11:$C$24727,2,TRUE)&lt;&gt;"",VLOOKUP(A1410,SP500相关数据!$B$11:$C$24727,2,TRUE),IF(VLOOKUP(A1410-1,SP500相关数据!$B$11:$C$24727,2,TRUE)&lt;&gt;"",VLOOKUP(A1410-1,SP500相关数据!$B$11:$C$24727,2,TRUE),VLOOKUP(A1410-2,SP500相关数据!$B$11:$C$24727,2,TRUE)))</f>
        <v/>
      </c>
      <c r="C1410" s="13">
        <f>IFERROR(IF(VLOOKUP(A1410,SP500相关数据!$B$11:$E$24727,4,TRUE)&lt;&gt;"",VLOOKUP(A1410,SP500相关数据!$B$11:$E$24727,4,TRUE),IF(VLOOKUP(A1410-1,SP500相关数据!$B$11:$E$24727,4,TRUE)&lt;&gt;"",VLOOKUP(A1410-1,SP500相关数据!$B$11:$E$24727,4,TRUE),VLOOKUP(A1410-2,SP500相关数据!$B$11:$E$24727,4,TRUE))),"")</f>
        <v/>
      </c>
      <c r="D1410" s="13">
        <f>IF(VLOOKUP(A1410,高收益利差!$A:$B,2,TRUE)&lt;&gt;"",VLOOKUP(A1410,高收益利差!$A:$B,2,TRUE),IF(VLOOKUP(A1410-1,高收益利差!$A:$B,2,TRUE)&lt;&gt;"",VLOOKUP(A1410-1,高收益利差!$A:$B,2,TRUE),VLOOKUP(A1410-2,高收益利差!$A:$B,2,TRUE)))</f>
        <v/>
      </c>
      <c r="E1410" s="13">
        <f>IFERROR(VLOOKUP(A1410,'10Y2Y'!$A:$B,2,TRUE),"")</f>
        <v/>
      </c>
      <c r="F1410">
        <f>IFERROR(D1410-D1397,"")</f>
        <v/>
      </c>
      <c r="G1410">
        <f>IFERROR(B1410/AVERAGE(B1371:B1410)-1,"")</f>
        <v/>
      </c>
      <c r="H1410">
        <f>IF(B1410="","",IFERROR(AVERAGE(B1371:B1410)/AVERAGE(B1358:B1397)-1,""))</f>
        <v/>
      </c>
      <c r="I1410">
        <f>IFERROR(VLOOKUP(A1410,'Sahm Rule'!$A:$B,2,TRUE),"")</f>
        <v/>
      </c>
      <c r="J1410" s="159">
        <f>IFERROR((B1410/B1397)^4-1-D1410/100,"")</f>
        <v/>
      </c>
    </row>
    <row r="1411">
      <c r="A1411" s="10" t="n">
        <v>45296</v>
      </c>
      <c r="B1411" s="13">
        <f>IF(VLOOKUP(A1411,SP500相关数据!$B$11:$C$24727,2,TRUE)&lt;&gt;"",VLOOKUP(A1411,SP500相关数据!$B$11:$C$24727,2,TRUE),IF(VLOOKUP(A1411-1,SP500相关数据!$B$11:$C$24727,2,TRUE)&lt;&gt;"",VLOOKUP(A1411-1,SP500相关数据!$B$11:$C$24727,2,TRUE),VLOOKUP(A1411-2,SP500相关数据!$B$11:$C$24727,2,TRUE)))</f>
        <v/>
      </c>
      <c r="C1411" s="13">
        <f>IFERROR(IF(VLOOKUP(A1411,SP500相关数据!$B$11:$E$24727,4,TRUE)&lt;&gt;"",VLOOKUP(A1411,SP500相关数据!$B$11:$E$24727,4,TRUE),IF(VLOOKUP(A1411-1,SP500相关数据!$B$11:$E$24727,4,TRUE)&lt;&gt;"",VLOOKUP(A1411-1,SP500相关数据!$B$11:$E$24727,4,TRUE),VLOOKUP(A1411-2,SP500相关数据!$B$11:$E$24727,4,TRUE))),"")</f>
        <v/>
      </c>
      <c r="D1411" s="13">
        <f>IF(VLOOKUP(A1411,高收益利差!$A:$B,2,TRUE)&lt;&gt;"",VLOOKUP(A1411,高收益利差!$A:$B,2,TRUE),IF(VLOOKUP(A1411-1,高收益利差!$A:$B,2,TRUE)&lt;&gt;"",VLOOKUP(A1411-1,高收益利差!$A:$B,2,TRUE),VLOOKUP(A1411-2,高收益利差!$A:$B,2,TRUE)))</f>
        <v/>
      </c>
      <c r="E1411" s="13">
        <f>IFERROR(VLOOKUP(A1411,'10Y2Y'!$A:$B,2,TRUE),"")</f>
        <v/>
      </c>
      <c r="F1411">
        <f>IFERROR(D1411-D1398,"")</f>
        <v/>
      </c>
      <c r="G1411">
        <f>IFERROR(B1411/AVERAGE(B1372:B1411)-1,"")</f>
        <v/>
      </c>
      <c r="H1411">
        <f>IF(B1411="","",IFERROR(AVERAGE(B1372:B1411)/AVERAGE(B1359:B1398)-1,""))</f>
        <v/>
      </c>
      <c r="I1411">
        <f>IFERROR(VLOOKUP(A1411,'Sahm Rule'!$A:$B,2,TRUE),"")</f>
        <v/>
      </c>
      <c r="J1411" s="159">
        <f>IFERROR((B1411/B1398)^4-1-D1411/100,"")</f>
        <v/>
      </c>
    </row>
    <row r="1412">
      <c r="A1412" s="10" t="n">
        <v>45303</v>
      </c>
      <c r="B1412" s="13">
        <f>IF(VLOOKUP(A1412,SP500相关数据!$B$11:$C$24727,2,TRUE)&lt;&gt;"",VLOOKUP(A1412,SP500相关数据!$B$11:$C$24727,2,TRUE),IF(VLOOKUP(A1412-1,SP500相关数据!$B$11:$C$24727,2,TRUE)&lt;&gt;"",VLOOKUP(A1412-1,SP500相关数据!$B$11:$C$24727,2,TRUE),VLOOKUP(A1412-2,SP500相关数据!$B$11:$C$24727,2,TRUE)))</f>
        <v/>
      </c>
      <c r="C1412" s="13">
        <f>IFERROR(IF(VLOOKUP(A1412,SP500相关数据!$B$11:$E$24727,4,TRUE)&lt;&gt;"",VLOOKUP(A1412,SP500相关数据!$B$11:$E$24727,4,TRUE),IF(VLOOKUP(A1412-1,SP500相关数据!$B$11:$E$24727,4,TRUE)&lt;&gt;"",VLOOKUP(A1412-1,SP500相关数据!$B$11:$E$24727,4,TRUE),VLOOKUP(A1412-2,SP500相关数据!$B$11:$E$24727,4,TRUE))),"")</f>
        <v/>
      </c>
      <c r="D1412" s="13">
        <f>IF(VLOOKUP(A1412,高收益利差!$A:$B,2,TRUE)&lt;&gt;"",VLOOKUP(A1412,高收益利差!$A:$B,2,TRUE),IF(VLOOKUP(A1412-1,高收益利差!$A:$B,2,TRUE)&lt;&gt;"",VLOOKUP(A1412-1,高收益利差!$A:$B,2,TRUE),VLOOKUP(A1412-2,高收益利差!$A:$B,2,TRUE)))</f>
        <v/>
      </c>
      <c r="E1412" s="13">
        <f>IFERROR(VLOOKUP(A1412,'10Y2Y'!$A:$B,2,TRUE),"")</f>
        <v/>
      </c>
      <c r="F1412">
        <f>IFERROR(D1412-D1399,"")</f>
        <v/>
      </c>
      <c r="G1412">
        <f>IFERROR(B1412/AVERAGE(B1373:B1412)-1,"")</f>
        <v/>
      </c>
      <c r="H1412">
        <f>IF(B1412="","",IFERROR(AVERAGE(B1373:B1412)/AVERAGE(B1360:B1399)-1,""))</f>
        <v/>
      </c>
      <c r="I1412">
        <f>IFERROR(VLOOKUP(A1412,'Sahm Rule'!$A:$B,2,TRUE),"")</f>
        <v/>
      </c>
      <c r="J1412" s="159">
        <f>IFERROR((B1412/B1399)^4-1-D1412/100,"")</f>
        <v/>
      </c>
    </row>
    <row r="1413">
      <c r="A1413" s="10" t="n">
        <v>45310</v>
      </c>
      <c r="B1413" s="13">
        <f>IF(VLOOKUP(A1413,SP500相关数据!$B$11:$C$24727,2,TRUE)&lt;&gt;"",VLOOKUP(A1413,SP500相关数据!$B$11:$C$24727,2,TRUE),IF(VLOOKUP(A1413-1,SP500相关数据!$B$11:$C$24727,2,TRUE)&lt;&gt;"",VLOOKUP(A1413-1,SP500相关数据!$B$11:$C$24727,2,TRUE),VLOOKUP(A1413-2,SP500相关数据!$B$11:$C$24727,2,TRUE)))</f>
        <v/>
      </c>
      <c r="C1413" s="13">
        <f>IFERROR(IF(VLOOKUP(A1413,SP500相关数据!$B$11:$E$24727,4,TRUE)&lt;&gt;"",VLOOKUP(A1413,SP500相关数据!$B$11:$E$24727,4,TRUE),IF(VLOOKUP(A1413-1,SP500相关数据!$B$11:$E$24727,4,TRUE)&lt;&gt;"",VLOOKUP(A1413-1,SP500相关数据!$B$11:$E$24727,4,TRUE),VLOOKUP(A1413-2,SP500相关数据!$B$11:$E$24727,4,TRUE))),"")</f>
        <v/>
      </c>
      <c r="D1413" s="13">
        <f>IF(VLOOKUP(A1413,高收益利差!$A:$B,2,TRUE)&lt;&gt;"",VLOOKUP(A1413,高收益利差!$A:$B,2,TRUE),IF(VLOOKUP(A1413-1,高收益利差!$A:$B,2,TRUE)&lt;&gt;"",VLOOKUP(A1413-1,高收益利差!$A:$B,2,TRUE),VLOOKUP(A1413-2,高收益利差!$A:$B,2,TRUE)))</f>
        <v/>
      </c>
      <c r="E1413" s="13">
        <f>IFERROR(VLOOKUP(A1413,'10Y2Y'!$A:$B,2,TRUE),"")</f>
        <v/>
      </c>
      <c r="F1413">
        <f>IFERROR(D1413-D1400,"")</f>
        <v/>
      </c>
      <c r="G1413">
        <f>IFERROR(B1413/AVERAGE(B1374:B1413)-1,"")</f>
        <v/>
      </c>
      <c r="H1413">
        <f>IF(B1413="","",IFERROR(AVERAGE(B1374:B1413)/AVERAGE(B1361:B1400)-1,""))</f>
        <v/>
      </c>
      <c r="I1413">
        <f>IFERROR(VLOOKUP(A1413,'Sahm Rule'!$A:$B,2,TRUE),"")</f>
        <v/>
      </c>
      <c r="J1413" s="159">
        <f>IFERROR((B1413/B1400)^4-1-D1413/100,"")</f>
        <v/>
      </c>
    </row>
    <row r="1414">
      <c r="A1414" s="10" t="n">
        <v>45317</v>
      </c>
      <c r="B1414" s="13">
        <f>IF(VLOOKUP(A1414,SP500相关数据!$B$11:$C$24727,2,TRUE)&lt;&gt;"",VLOOKUP(A1414,SP500相关数据!$B$11:$C$24727,2,TRUE),IF(VLOOKUP(A1414-1,SP500相关数据!$B$11:$C$24727,2,TRUE)&lt;&gt;"",VLOOKUP(A1414-1,SP500相关数据!$B$11:$C$24727,2,TRUE),VLOOKUP(A1414-2,SP500相关数据!$B$11:$C$24727,2,TRUE)))</f>
        <v/>
      </c>
      <c r="C1414" s="13">
        <f>IFERROR(IF(VLOOKUP(A1414,SP500相关数据!$B$11:$E$24727,4,TRUE)&lt;&gt;"",VLOOKUP(A1414,SP500相关数据!$B$11:$E$24727,4,TRUE),IF(VLOOKUP(A1414-1,SP500相关数据!$B$11:$E$24727,4,TRUE)&lt;&gt;"",VLOOKUP(A1414-1,SP500相关数据!$B$11:$E$24727,4,TRUE),VLOOKUP(A1414-2,SP500相关数据!$B$11:$E$24727,4,TRUE))),"")</f>
        <v/>
      </c>
      <c r="D1414" s="13">
        <f>IF(VLOOKUP(A1414,高收益利差!$A:$B,2,TRUE)&lt;&gt;"",VLOOKUP(A1414,高收益利差!$A:$B,2,TRUE),IF(VLOOKUP(A1414-1,高收益利差!$A:$B,2,TRUE)&lt;&gt;"",VLOOKUP(A1414-1,高收益利差!$A:$B,2,TRUE),VLOOKUP(A1414-2,高收益利差!$A:$B,2,TRUE)))</f>
        <v/>
      </c>
      <c r="E1414" s="13">
        <f>IFERROR(VLOOKUP(A1414,'10Y2Y'!$A:$B,2,TRUE),"")</f>
        <v/>
      </c>
      <c r="F1414">
        <f>IFERROR(D1414-D1401,"")</f>
        <v/>
      </c>
      <c r="G1414">
        <f>IFERROR(B1414/AVERAGE(B1375:B1414)-1,"")</f>
        <v/>
      </c>
      <c r="H1414">
        <f>IF(B1414="","",IFERROR(AVERAGE(B1375:B1414)/AVERAGE(B1362:B1401)-1,""))</f>
        <v/>
      </c>
      <c r="I1414">
        <f>IFERROR(VLOOKUP(A1414,'Sahm Rule'!$A:$B,2,TRUE),"")</f>
        <v/>
      </c>
      <c r="J1414" s="159">
        <f>IFERROR((B1414/B1401)^4-1-D1414/100,"")</f>
        <v/>
      </c>
    </row>
    <row r="1415">
      <c r="A1415" s="10" t="n">
        <v>45324</v>
      </c>
      <c r="B1415" s="13">
        <f>IF(VLOOKUP(A1415,SP500相关数据!$B$11:$C$24727,2,TRUE)&lt;&gt;"",VLOOKUP(A1415,SP500相关数据!$B$11:$C$24727,2,TRUE),IF(VLOOKUP(A1415-1,SP500相关数据!$B$11:$C$24727,2,TRUE)&lt;&gt;"",VLOOKUP(A1415-1,SP500相关数据!$B$11:$C$24727,2,TRUE),VLOOKUP(A1415-2,SP500相关数据!$B$11:$C$24727,2,TRUE)))</f>
        <v/>
      </c>
      <c r="C1415" s="13">
        <f>IFERROR(IF(VLOOKUP(A1415,SP500相关数据!$B$11:$E$24727,4,TRUE)&lt;&gt;"",VLOOKUP(A1415,SP500相关数据!$B$11:$E$24727,4,TRUE),IF(VLOOKUP(A1415-1,SP500相关数据!$B$11:$E$24727,4,TRUE)&lt;&gt;"",VLOOKUP(A1415-1,SP500相关数据!$B$11:$E$24727,4,TRUE),VLOOKUP(A1415-2,SP500相关数据!$B$11:$E$24727,4,TRUE))),"")</f>
        <v/>
      </c>
      <c r="D1415" s="13">
        <f>IF(VLOOKUP(A1415,高收益利差!$A:$B,2,TRUE)&lt;&gt;"",VLOOKUP(A1415,高收益利差!$A:$B,2,TRUE),IF(VLOOKUP(A1415-1,高收益利差!$A:$B,2,TRUE)&lt;&gt;"",VLOOKUP(A1415-1,高收益利差!$A:$B,2,TRUE),VLOOKUP(A1415-2,高收益利差!$A:$B,2,TRUE)))</f>
        <v/>
      </c>
      <c r="E1415" s="13">
        <f>IFERROR(VLOOKUP(A1415,'10Y2Y'!$A:$B,2,TRUE),"")</f>
        <v/>
      </c>
      <c r="F1415">
        <f>IFERROR(D1415-D1402,"")</f>
        <v/>
      </c>
      <c r="G1415">
        <f>IFERROR(B1415/AVERAGE(B1376:B1415)-1,"")</f>
        <v/>
      </c>
      <c r="H1415">
        <f>IF(B1415="","",IFERROR(AVERAGE(B1376:B1415)/AVERAGE(B1363:B1402)-1,""))</f>
        <v/>
      </c>
      <c r="I1415">
        <f>IFERROR(VLOOKUP(A1415,'Sahm Rule'!$A:$B,2,TRUE),"")</f>
        <v/>
      </c>
      <c r="J1415" s="159">
        <f>IFERROR((B1415/B1402)^4-1-D1415/100,"")</f>
        <v/>
      </c>
    </row>
    <row r="1416">
      <c r="A1416" s="10" t="n">
        <v>45331</v>
      </c>
      <c r="B1416" s="13">
        <f>IF(VLOOKUP(A1416,SP500相关数据!$B$11:$C$24727,2,TRUE)&lt;&gt;"",VLOOKUP(A1416,SP500相关数据!$B$11:$C$24727,2,TRUE),IF(VLOOKUP(A1416-1,SP500相关数据!$B$11:$C$24727,2,TRUE)&lt;&gt;"",VLOOKUP(A1416-1,SP500相关数据!$B$11:$C$24727,2,TRUE),VLOOKUP(A1416-2,SP500相关数据!$B$11:$C$24727,2,TRUE)))</f>
        <v/>
      </c>
      <c r="C1416" s="13">
        <f>IFERROR(IF(VLOOKUP(A1416,SP500相关数据!$B$11:$E$24727,4,TRUE)&lt;&gt;"",VLOOKUP(A1416,SP500相关数据!$B$11:$E$24727,4,TRUE),IF(VLOOKUP(A1416-1,SP500相关数据!$B$11:$E$24727,4,TRUE)&lt;&gt;"",VLOOKUP(A1416-1,SP500相关数据!$B$11:$E$24727,4,TRUE),VLOOKUP(A1416-2,SP500相关数据!$B$11:$E$24727,4,TRUE))),"")</f>
        <v/>
      </c>
      <c r="D1416" s="13">
        <f>IF(VLOOKUP(A1416,高收益利差!$A:$B,2,TRUE)&lt;&gt;"",VLOOKUP(A1416,高收益利差!$A:$B,2,TRUE),IF(VLOOKUP(A1416-1,高收益利差!$A:$B,2,TRUE)&lt;&gt;"",VLOOKUP(A1416-1,高收益利差!$A:$B,2,TRUE),VLOOKUP(A1416-2,高收益利差!$A:$B,2,TRUE)))</f>
        <v/>
      </c>
      <c r="E1416" s="13">
        <f>IFERROR(VLOOKUP(A1416,'10Y2Y'!$A:$B,2,TRUE),"")</f>
        <v/>
      </c>
      <c r="F1416">
        <f>IFERROR(D1416-D1403,"")</f>
        <v/>
      </c>
      <c r="G1416">
        <f>IFERROR(B1416/AVERAGE(B1377:B1416)-1,"")</f>
        <v/>
      </c>
      <c r="H1416">
        <f>IF(B1416="","",IFERROR(AVERAGE(B1377:B1416)/AVERAGE(B1364:B1403)-1,""))</f>
        <v/>
      </c>
      <c r="I1416">
        <f>IFERROR(VLOOKUP(A1416,'Sahm Rule'!$A:$B,2,TRUE),"")</f>
        <v/>
      </c>
      <c r="J1416" s="159">
        <f>IFERROR((B1416/B1403)^4-1-D1416/100,"")</f>
        <v/>
      </c>
    </row>
    <row r="1417">
      <c r="A1417" s="10" t="n">
        <v>45338</v>
      </c>
      <c r="B1417" s="13">
        <f>IF(VLOOKUP(A1417,SP500相关数据!$B$11:$C$24727,2,TRUE)&lt;&gt;"",VLOOKUP(A1417,SP500相关数据!$B$11:$C$24727,2,TRUE),IF(VLOOKUP(A1417-1,SP500相关数据!$B$11:$C$24727,2,TRUE)&lt;&gt;"",VLOOKUP(A1417-1,SP500相关数据!$B$11:$C$24727,2,TRUE),VLOOKUP(A1417-2,SP500相关数据!$B$11:$C$24727,2,TRUE)))</f>
        <v/>
      </c>
      <c r="C1417" s="13">
        <f>IFERROR(IF(VLOOKUP(A1417,SP500相关数据!$B$11:$E$24727,4,TRUE)&lt;&gt;"",VLOOKUP(A1417,SP500相关数据!$B$11:$E$24727,4,TRUE),IF(VLOOKUP(A1417-1,SP500相关数据!$B$11:$E$24727,4,TRUE)&lt;&gt;"",VLOOKUP(A1417-1,SP500相关数据!$B$11:$E$24727,4,TRUE),VLOOKUP(A1417-2,SP500相关数据!$B$11:$E$24727,4,TRUE))),"")</f>
        <v/>
      </c>
      <c r="D1417" s="13">
        <f>IF(VLOOKUP(A1417,高收益利差!$A:$B,2,TRUE)&lt;&gt;"",VLOOKUP(A1417,高收益利差!$A:$B,2,TRUE),IF(VLOOKUP(A1417-1,高收益利差!$A:$B,2,TRUE)&lt;&gt;"",VLOOKUP(A1417-1,高收益利差!$A:$B,2,TRUE),VLOOKUP(A1417-2,高收益利差!$A:$B,2,TRUE)))</f>
        <v/>
      </c>
      <c r="E1417" s="13">
        <f>IFERROR(VLOOKUP(A1417,'10Y2Y'!$A:$B,2,TRUE),"")</f>
        <v/>
      </c>
      <c r="F1417">
        <f>IFERROR(D1417-D1404,"")</f>
        <v/>
      </c>
      <c r="G1417">
        <f>IFERROR(B1417/AVERAGE(B1378:B1417)-1,"")</f>
        <v/>
      </c>
      <c r="H1417">
        <f>IF(B1417="","",IFERROR(AVERAGE(B1378:B1417)/AVERAGE(B1365:B1404)-1,""))</f>
        <v/>
      </c>
      <c r="I1417">
        <f>IFERROR(VLOOKUP(A1417,'Sahm Rule'!$A:$B,2,TRUE),"")</f>
        <v/>
      </c>
      <c r="J1417" s="159">
        <f>IFERROR((B1417/B1404)^4-1-D1417/100,"")</f>
        <v/>
      </c>
    </row>
    <row r="1418">
      <c r="A1418" s="10" t="n">
        <v>45345</v>
      </c>
      <c r="B1418" s="13">
        <f>IF(VLOOKUP(A1418,SP500相关数据!$B$11:$C$24727,2,TRUE)&lt;&gt;"",VLOOKUP(A1418,SP500相关数据!$B$11:$C$24727,2,TRUE),IF(VLOOKUP(A1418-1,SP500相关数据!$B$11:$C$24727,2,TRUE)&lt;&gt;"",VLOOKUP(A1418-1,SP500相关数据!$B$11:$C$24727,2,TRUE),VLOOKUP(A1418-2,SP500相关数据!$B$11:$C$24727,2,TRUE)))</f>
        <v/>
      </c>
      <c r="C1418" s="13">
        <f>IFERROR(IF(VLOOKUP(A1418,SP500相关数据!$B$11:$E$24727,4,TRUE)&lt;&gt;"",VLOOKUP(A1418,SP500相关数据!$B$11:$E$24727,4,TRUE),IF(VLOOKUP(A1418-1,SP500相关数据!$B$11:$E$24727,4,TRUE)&lt;&gt;"",VLOOKUP(A1418-1,SP500相关数据!$B$11:$E$24727,4,TRUE),VLOOKUP(A1418-2,SP500相关数据!$B$11:$E$24727,4,TRUE))),"")</f>
        <v/>
      </c>
      <c r="D1418" s="13">
        <f>IF(VLOOKUP(A1418,高收益利差!$A:$B,2,TRUE)&lt;&gt;"",VLOOKUP(A1418,高收益利差!$A:$B,2,TRUE),IF(VLOOKUP(A1418-1,高收益利差!$A:$B,2,TRUE)&lt;&gt;"",VLOOKUP(A1418-1,高收益利差!$A:$B,2,TRUE),VLOOKUP(A1418-2,高收益利差!$A:$B,2,TRUE)))</f>
        <v/>
      </c>
      <c r="E1418" s="13">
        <f>IFERROR(VLOOKUP(A1418,'10Y2Y'!$A:$B,2,TRUE),"")</f>
        <v/>
      </c>
      <c r="F1418">
        <f>IFERROR(D1418-D1405,"")</f>
        <v/>
      </c>
      <c r="G1418">
        <f>IFERROR(B1418/AVERAGE(B1379:B1418)-1,"")</f>
        <v/>
      </c>
      <c r="H1418">
        <f>IF(B1418="","",IFERROR(AVERAGE(B1379:B1418)/AVERAGE(B1366:B1405)-1,""))</f>
        <v/>
      </c>
      <c r="I1418">
        <f>IFERROR(VLOOKUP(A1418,'Sahm Rule'!$A:$B,2,TRUE),"")</f>
        <v/>
      </c>
      <c r="J1418" s="159">
        <f>IFERROR((B1418/B1405)^4-1-D1418/100,"")</f>
        <v/>
      </c>
    </row>
    <row r="1419">
      <c r="A1419" s="10" t="n">
        <v>45352</v>
      </c>
      <c r="B1419" s="13">
        <f>IF(VLOOKUP(A1419,SP500相关数据!$B$11:$C$24727,2,TRUE)&lt;&gt;"",VLOOKUP(A1419,SP500相关数据!$B$11:$C$24727,2,TRUE),IF(VLOOKUP(A1419-1,SP500相关数据!$B$11:$C$24727,2,TRUE)&lt;&gt;"",VLOOKUP(A1419-1,SP500相关数据!$B$11:$C$24727,2,TRUE),VLOOKUP(A1419-2,SP500相关数据!$B$11:$C$24727,2,TRUE)))</f>
        <v/>
      </c>
      <c r="C1419" s="13">
        <f>IFERROR(IF(VLOOKUP(A1419,SP500相关数据!$B$11:$E$24727,4,TRUE)&lt;&gt;"",VLOOKUP(A1419,SP500相关数据!$B$11:$E$24727,4,TRUE),IF(VLOOKUP(A1419-1,SP500相关数据!$B$11:$E$24727,4,TRUE)&lt;&gt;"",VLOOKUP(A1419-1,SP500相关数据!$B$11:$E$24727,4,TRUE),VLOOKUP(A1419-2,SP500相关数据!$B$11:$E$24727,4,TRUE))),"")</f>
        <v/>
      </c>
      <c r="D1419" s="13">
        <f>IF(VLOOKUP(A1419,高收益利差!$A:$B,2,TRUE)&lt;&gt;"",VLOOKUP(A1419,高收益利差!$A:$B,2,TRUE),IF(VLOOKUP(A1419-1,高收益利差!$A:$B,2,TRUE)&lt;&gt;"",VLOOKUP(A1419-1,高收益利差!$A:$B,2,TRUE),VLOOKUP(A1419-2,高收益利差!$A:$B,2,TRUE)))</f>
        <v/>
      </c>
      <c r="E1419" s="13">
        <f>IFERROR(VLOOKUP(A1419,'10Y2Y'!$A:$B,2,TRUE),"")</f>
        <v/>
      </c>
      <c r="F1419">
        <f>IFERROR(D1419-D1406,"")</f>
        <v/>
      </c>
      <c r="G1419">
        <f>IFERROR(B1419/AVERAGE(B1380:B1419)-1,"")</f>
        <v/>
      </c>
      <c r="H1419">
        <f>IF(B1419="","",IFERROR(AVERAGE(B1380:B1419)/AVERAGE(B1367:B1406)-1,""))</f>
        <v/>
      </c>
      <c r="I1419">
        <f>IFERROR(VLOOKUP(A1419,'Sahm Rule'!$A:$B,2,TRUE),"")</f>
        <v/>
      </c>
      <c r="J1419" s="159">
        <f>IFERROR((B1419/B1406)^4-1-D1419/100,"")</f>
        <v/>
      </c>
    </row>
    <row r="1420">
      <c r="A1420" s="10" t="n">
        <v>45359</v>
      </c>
      <c r="B1420" s="13">
        <f>IF(VLOOKUP(A1420,SP500相关数据!$B$11:$C$24727,2,TRUE)&lt;&gt;"",VLOOKUP(A1420,SP500相关数据!$B$11:$C$24727,2,TRUE),IF(VLOOKUP(A1420-1,SP500相关数据!$B$11:$C$24727,2,TRUE)&lt;&gt;"",VLOOKUP(A1420-1,SP500相关数据!$B$11:$C$24727,2,TRUE),VLOOKUP(A1420-2,SP500相关数据!$B$11:$C$24727,2,TRUE)))</f>
        <v/>
      </c>
      <c r="C1420" s="13">
        <f>IFERROR(IF(VLOOKUP(A1420,SP500相关数据!$B$11:$E$24727,4,TRUE)&lt;&gt;"",VLOOKUP(A1420,SP500相关数据!$B$11:$E$24727,4,TRUE),IF(VLOOKUP(A1420-1,SP500相关数据!$B$11:$E$24727,4,TRUE)&lt;&gt;"",VLOOKUP(A1420-1,SP500相关数据!$B$11:$E$24727,4,TRUE),VLOOKUP(A1420-2,SP500相关数据!$B$11:$E$24727,4,TRUE))),"")</f>
        <v/>
      </c>
      <c r="D1420" s="13">
        <f>IF(VLOOKUP(A1420,高收益利差!$A:$B,2,TRUE)&lt;&gt;"",VLOOKUP(A1420,高收益利差!$A:$B,2,TRUE),IF(VLOOKUP(A1420-1,高收益利差!$A:$B,2,TRUE)&lt;&gt;"",VLOOKUP(A1420-1,高收益利差!$A:$B,2,TRUE),VLOOKUP(A1420-2,高收益利差!$A:$B,2,TRUE)))</f>
        <v/>
      </c>
      <c r="E1420" s="13">
        <f>IFERROR(VLOOKUP(A1420,'10Y2Y'!$A:$B,2,TRUE),"")</f>
        <v/>
      </c>
      <c r="F1420">
        <f>IFERROR(D1420-D1407,"")</f>
        <v/>
      </c>
      <c r="G1420">
        <f>IFERROR(B1420/AVERAGE(B1381:B1420)-1,"")</f>
        <v/>
      </c>
      <c r="H1420">
        <f>IF(B1420="","",IFERROR(AVERAGE(B1381:B1420)/AVERAGE(B1368:B1407)-1,""))</f>
        <v/>
      </c>
      <c r="I1420">
        <f>IFERROR(VLOOKUP(A1420,'Sahm Rule'!$A:$B,2,TRUE),"")</f>
        <v/>
      </c>
      <c r="J1420" s="159">
        <f>IFERROR((B1420/B1407)^4-1-D1420/100,"")</f>
        <v/>
      </c>
    </row>
    <row r="1421">
      <c r="A1421" s="10" t="n">
        <v>45366</v>
      </c>
      <c r="B1421" s="13">
        <f>IF(VLOOKUP(A1421,SP500相关数据!$B$11:$C$24727,2,TRUE)&lt;&gt;"",VLOOKUP(A1421,SP500相关数据!$B$11:$C$24727,2,TRUE),IF(VLOOKUP(A1421-1,SP500相关数据!$B$11:$C$24727,2,TRUE)&lt;&gt;"",VLOOKUP(A1421-1,SP500相关数据!$B$11:$C$24727,2,TRUE),VLOOKUP(A1421-2,SP500相关数据!$B$11:$C$24727,2,TRUE)))</f>
        <v/>
      </c>
      <c r="C1421" s="13">
        <f>IFERROR(IF(VLOOKUP(A1421,SP500相关数据!$B$11:$E$24727,4,TRUE)&lt;&gt;"",VLOOKUP(A1421,SP500相关数据!$B$11:$E$24727,4,TRUE),IF(VLOOKUP(A1421-1,SP500相关数据!$B$11:$E$24727,4,TRUE)&lt;&gt;"",VLOOKUP(A1421-1,SP500相关数据!$B$11:$E$24727,4,TRUE),VLOOKUP(A1421-2,SP500相关数据!$B$11:$E$24727,4,TRUE))),"")</f>
        <v/>
      </c>
      <c r="D1421" s="13">
        <f>IF(VLOOKUP(A1421,高收益利差!$A:$B,2,TRUE)&lt;&gt;"",VLOOKUP(A1421,高收益利差!$A:$B,2,TRUE),IF(VLOOKUP(A1421-1,高收益利差!$A:$B,2,TRUE)&lt;&gt;"",VLOOKUP(A1421-1,高收益利差!$A:$B,2,TRUE),VLOOKUP(A1421-2,高收益利差!$A:$B,2,TRUE)))</f>
        <v/>
      </c>
      <c r="E1421" s="13">
        <f>IFERROR(VLOOKUP(A1421,'10Y2Y'!$A:$B,2,TRUE),"")</f>
        <v/>
      </c>
      <c r="F1421">
        <f>IFERROR(D1421-D1408,"")</f>
        <v/>
      </c>
      <c r="G1421">
        <f>IFERROR(B1421/AVERAGE(B1382:B1421)-1,"")</f>
        <v/>
      </c>
      <c r="H1421">
        <f>IF(B1421="","",IFERROR(AVERAGE(B1382:B1421)/AVERAGE(B1369:B1408)-1,""))</f>
        <v/>
      </c>
      <c r="I1421">
        <f>IFERROR(VLOOKUP(A1421,'Sahm Rule'!$A:$B,2,TRUE),"")</f>
        <v/>
      </c>
      <c r="J1421" s="159">
        <f>IFERROR((B1421/B1408)^4-1-D1421/100,"")</f>
        <v/>
      </c>
    </row>
    <row r="1422">
      <c r="A1422" s="10" t="n">
        <v>45373</v>
      </c>
      <c r="B1422" s="13">
        <f>IF(VLOOKUP(A1422,SP500相关数据!$B$11:$C$24727,2,TRUE)&lt;&gt;"",VLOOKUP(A1422,SP500相关数据!$B$11:$C$24727,2,TRUE),IF(VLOOKUP(A1422-1,SP500相关数据!$B$11:$C$24727,2,TRUE)&lt;&gt;"",VLOOKUP(A1422-1,SP500相关数据!$B$11:$C$24727,2,TRUE),VLOOKUP(A1422-2,SP500相关数据!$B$11:$C$24727,2,TRUE)))</f>
        <v/>
      </c>
      <c r="C1422" s="13">
        <f>IFERROR(IF(VLOOKUP(A1422,SP500相关数据!$B$11:$E$24727,4,TRUE)&lt;&gt;"",VLOOKUP(A1422,SP500相关数据!$B$11:$E$24727,4,TRUE),IF(VLOOKUP(A1422-1,SP500相关数据!$B$11:$E$24727,4,TRUE)&lt;&gt;"",VLOOKUP(A1422-1,SP500相关数据!$B$11:$E$24727,4,TRUE),VLOOKUP(A1422-2,SP500相关数据!$B$11:$E$24727,4,TRUE))),"")</f>
        <v/>
      </c>
      <c r="D1422" s="13">
        <f>IF(VLOOKUP(A1422,高收益利差!$A:$B,2,TRUE)&lt;&gt;"",VLOOKUP(A1422,高收益利差!$A:$B,2,TRUE),IF(VLOOKUP(A1422-1,高收益利差!$A:$B,2,TRUE)&lt;&gt;"",VLOOKUP(A1422-1,高收益利差!$A:$B,2,TRUE),VLOOKUP(A1422-2,高收益利差!$A:$B,2,TRUE)))</f>
        <v/>
      </c>
      <c r="E1422" s="13">
        <f>IFERROR(VLOOKUP(A1422,'10Y2Y'!$A:$B,2,TRUE),"")</f>
        <v/>
      </c>
      <c r="F1422">
        <f>IFERROR(D1422-D1409,"")</f>
        <v/>
      </c>
      <c r="G1422">
        <f>IFERROR(B1422/AVERAGE(B1383:B1422)-1,"")</f>
        <v/>
      </c>
      <c r="H1422">
        <f>IF(B1422="","",IFERROR(AVERAGE(B1383:B1422)/AVERAGE(B1370:B1409)-1,""))</f>
        <v/>
      </c>
      <c r="I1422">
        <f>IFERROR(VLOOKUP(A1422,'Sahm Rule'!$A:$B,2,TRUE),"")</f>
        <v/>
      </c>
      <c r="J1422" s="159">
        <f>IFERROR((B1422/B1409)^4-1-D1422/100,"")</f>
        <v/>
      </c>
    </row>
    <row r="1423">
      <c r="A1423" s="10" t="n">
        <v>45380</v>
      </c>
      <c r="B1423" s="13">
        <f>IF(VLOOKUP(A1423,SP500相关数据!$B$11:$C$24727,2,TRUE)&lt;&gt;"",VLOOKUP(A1423,SP500相关数据!$B$11:$C$24727,2,TRUE),IF(VLOOKUP(A1423-1,SP500相关数据!$B$11:$C$24727,2,TRUE)&lt;&gt;"",VLOOKUP(A1423-1,SP500相关数据!$B$11:$C$24727,2,TRUE),VLOOKUP(A1423-2,SP500相关数据!$B$11:$C$24727,2,TRUE)))</f>
        <v/>
      </c>
      <c r="C1423" s="13">
        <f>IFERROR(IF(VLOOKUP(A1423,SP500相关数据!$B$11:$E$24727,4,TRUE)&lt;&gt;"",VLOOKUP(A1423,SP500相关数据!$B$11:$E$24727,4,TRUE),IF(VLOOKUP(A1423-1,SP500相关数据!$B$11:$E$24727,4,TRUE)&lt;&gt;"",VLOOKUP(A1423-1,SP500相关数据!$B$11:$E$24727,4,TRUE),VLOOKUP(A1423-2,SP500相关数据!$B$11:$E$24727,4,TRUE))),"")</f>
        <v/>
      </c>
      <c r="D1423" s="13">
        <f>IF(VLOOKUP(A1423,高收益利差!$A:$B,2,TRUE)&lt;&gt;"",VLOOKUP(A1423,高收益利差!$A:$B,2,TRUE),IF(VLOOKUP(A1423-1,高收益利差!$A:$B,2,TRUE)&lt;&gt;"",VLOOKUP(A1423-1,高收益利差!$A:$B,2,TRUE),VLOOKUP(A1423-2,高收益利差!$A:$B,2,TRUE)))</f>
        <v/>
      </c>
      <c r="E1423" s="13">
        <f>IFERROR(VLOOKUP(A1423,'10Y2Y'!$A:$B,2,TRUE),"")</f>
        <v/>
      </c>
      <c r="F1423">
        <f>IFERROR(D1423-D1410,"")</f>
        <v/>
      </c>
      <c r="G1423">
        <f>IFERROR(B1423/AVERAGE(B1384:B1423)-1,"")</f>
        <v/>
      </c>
      <c r="H1423">
        <f>IF(B1423="","",IFERROR(AVERAGE(B1384:B1423)/AVERAGE(B1371:B1410)-1,""))</f>
        <v/>
      </c>
      <c r="I1423">
        <f>IFERROR(VLOOKUP(A1423,'Sahm Rule'!$A:$B,2,TRUE),"")</f>
        <v/>
      </c>
      <c r="J1423" s="159">
        <f>IFERROR((B1423/B1410)^4-1-D1423/100,"")</f>
        <v/>
      </c>
    </row>
    <row r="1424">
      <c r="A1424" s="10" t="n">
        <v>45387</v>
      </c>
      <c r="B1424" s="13">
        <f>IF(VLOOKUP(A1424,SP500相关数据!$B$11:$C$24727,2,TRUE)&lt;&gt;"",VLOOKUP(A1424,SP500相关数据!$B$11:$C$24727,2,TRUE),IF(VLOOKUP(A1424-1,SP500相关数据!$B$11:$C$24727,2,TRUE)&lt;&gt;"",VLOOKUP(A1424-1,SP500相关数据!$B$11:$C$24727,2,TRUE),VLOOKUP(A1424-2,SP500相关数据!$B$11:$C$24727,2,TRUE)))</f>
        <v/>
      </c>
      <c r="C1424" s="13">
        <f>IFERROR(IF(VLOOKUP(A1424,SP500相关数据!$B$11:$E$24727,4,TRUE)&lt;&gt;"",VLOOKUP(A1424,SP500相关数据!$B$11:$E$24727,4,TRUE),IF(VLOOKUP(A1424-1,SP500相关数据!$B$11:$E$24727,4,TRUE)&lt;&gt;"",VLOOKUP(A1424-1,SP500相关数据!$B$11:$E$24727,4,TRUE),VLOOKUP(A1424-2,SP500相关数据!$B$11:$E$24727,4,TRUE))),"")</f>
        <v/>
      </c>
      <c r="D1424" s="13">
        <f>IF(VLOOKUP(A1424,高收益利差!$A:$B,2,TRUE)&lt;&gt;"",VLOOKUP(A1424,高收益利差!$A:$B,2,TRUE),IF(VLOOKUP(A1424-1,高收益利差!$A:$B,2,TRUE)&lt;&gt;"",VLOOKUP(A1424-1,高收益利差!$A:$B,2,TRUE),VLOOKUP(A1424-2,高收益利差!$A:$B,2,TRUE)))</f>
        <v/>
      </c>
      <c r="E1424" s="13">
        <f>IFERROR(VLOOKUP(A1424,'10Y2Y'!$A:$B,2,TRUE),"")</f>
        <v/>
      </c>
      <c r="F1424">
        <f>IFERROR(D1424-D1411,"")</f>
        <v/>
      </c>
      <c r="G1424">
        <f>IFERROR(B1424/AVERAGE(B1385:B1424)-1,"")</f>
        <v/>
      </c>
      <c r="H1424">
        <f>IF(B1424="","",IFERROR(AVERAGE(B1385:B1424)/AVERAGE(B1372:B1411)-1,""))</f>
        <v/>
      </c>
      <c r="I1424">
        <f>IFERROR(VLOOKUP(A1424,'Sahm Rule'!$A:$B,2,TRUE),"")</f>
        <v/>
      </c>
      <c r="J1424" s="159">
        <f>IFERROR((B1424/B1411)^4-1-D1424/100,"")</f>
        <v/>
      </c>
    </row>
    <row r="1425">
      <c r="A1425" s="10" t="n">
        <v>45394</v>
      </c>
      <c r="B1425" s="13">
        <f>IF(VLOOKUP(A1425,SP500相关数据!$B$11:$C$24727,2,TRUE)&lt;&gt;"",VLOOKUP(A1425,SP500相关数据!$B$11:$C$24727,2,TRUE),IF(VLOOKUP(A1425-1,SP500相关数据!$B$11:$C$24727,2,TRUE)&lt;&gt;"",VLOOKUP(A1425-1,SP500相关数据!$B$11:$C$24727,2,TRUE),VLOOKUP(A1425-2,SP500相关数据!$B$11:$C$24727,2,TRUE)))</f>
        <v/>
      </c>
      <c r="C1425" s="13">
        <f>IFERROR(IF(VLOOKUP(A1425,SP500相关数据!$B$11:$E$24727,4,TRUE)&lt;&gt;"",VLOOKUP(A1425,SP500相关数据!$B$11:$E$24727,4,TRUE),IF(VLOOKUP(A1425-1,SP500相关数据!$B$11:$E$24727,4,TRUE)&lt;&gt;"",VLOOKUP(A1425-1,SP500相关数据!$B$11:$E$24727,4,TRUE),VLOOKUP(A1425-2,SP500相关数据!$B$11:$E$24727,4,TRUE))),"")</f>
        <v/>
      </c>
      <c r="D1425" s="13">
        <f>IF(VLOOKUP(A1425,高收益利差!$A:$B,2,TRUE)&lt;&gt;"",VLOOKUP(A1425,高收益利差!$A:$B,2,TRUE),IF(VLOOKUP(A1425-1,高收益利差!$A:$B,2,TRUE)&lt;&gt;"",VLOOKUP(A1425-1,高收益利差!$A:$B,2,TRUE),VLOOKUP(A1425-2,高收益利差!$A:$B,2,TRUE)))</f>
        <v/>
      </c>
      <c r="E1425" s="13">
        <f>IFERROR(VLOOKUP(A1425,'10Y2Y'!$A:$B,2,TRUE),"")</f>
        <v/>
      </c>
      <c r="F1425">
        <f>IFERROR(D1425-D1412,"")</f>
        <v/>
      </c>
      <c r="G1425">
        <f>IFERROR(B1425/AVERAGE(B1386:B1425)-1,"")</f>
        <v/>
      </c>
      <c r="H1425">
        <f>IF(B1425="","",IFERROR(AVERAGE(B1386:B1425)/AVERAGE(B1373:B1412)-1,""))</f>
        <v/>
      </c>
      <c r="I1425">
        <f>IFERROR(VLOOKUP(A1425,'Sahm Rule'!$A:$B,2,TRUE),"")</f>
        <v/>
      </c>
      <c r="J1425" s="159">
        <f>IFERROR((B1425/B1412)^4-1-D1425/100,"")</f>
        <v/>
      </c>
    </row>
    <row r="1426">
      <c r="A1426" s="10" t="n">
        <v>45401</v>
      </c>
      <c r="B1426" s="13">
        <f>IF(VLOOKUP(A1426,SP500相关数据!$B$11:$C$24727,2,TRUE)&lt;&gt;"",VLOOKUP(A1426,SP500相关数据!$B$11:$C$24727,2,TRUE),IF(VLOOKUP(A1426-1,SP500相关数据!$B$11:$C$24727,2,TRUE)&lt;&gt;"",VLOOKUP(A1426-1,SP500相关数据!$B$11:$C$24727,2,TRUE),VLOOKUP(A1426-2,SP500相关数据!$B$11:$C$24727,2,TRUE)))</f>
        <v/>
      </c>
      <c r="C1426" s="13">
        <f>IFERROR(IF(VLOOKUP(A1426,SP500相关数据!$B$11:$E$24727,4,TRUE)&lt;&gt;"",VLOOKUP(A1426,SP500相关数据!$B$11:$E$24727,4,TRUE),IF(VLOOKUP(A1426-1,SP500相关数据!$B$11:$E$24727,4,TRUE)&lt;&gt;"",VLOOKUP(A1426-1,SP500相关数据!$B$11:$E$24727,4,TRUE),VLOOKUP(A1426-2,SP500相关数据!$B$11:$E$24727,4,TRUE))),"")</f>
        <v/>
      </c>
      <c r="D1426" s="13">
        <f>IF(VLOOKUP(A1426,高收益利差!$A:$B,2,TRUE)&lt;&gt;"",VLOOKUP(A1426,高收益利差!$A:$B,2,TRUE),IF(VLOOKUP(A1426-1,高收益利差!$A:$B,2,TRUE)&lt;&gt;"",VLOOKUP(A1426-1,高收益利差!$A:$B,2,TRUE),VLOOKUP(A1426-2,高收益利差!$A:$B,2,TRUE)))</f>
        <v/>
      </c>
      <c r="E1426" s="13">
        <f>IFERROR(VLOOKUP(A1426,'10Y2Y'!$A:$B,2,TRUE),"")</f>
        <v/>
      </c>
      <c r="F1426">
        <f>IFERROR(D1426-D1413,"")</f>
        <v/>
      </c>
      <c r="G1426">
        <f>IFERROR(B1426/AVERAGE(B1387:B1426)-1,"")</f>
        <v/>
      </c>
      <c r="H1426">
        <f>IF(B1426="","",IFERROR(AVERAGE(B1387:B1426)/AVERAGE(B1374:B1413)-1,""))</f>
        <v/>
      </c>
      <c r="I1426">
        <f>IFERROR(VLOOKUP(A1426,'Sahm Rule'!$A:$B,2,TRUE),"")</f>
        <v/>
      </c>
      <c r="J1426" s="159">
        <f>IFERROR((B1426/B1413)^4-1-D1426/100,"")</f>
        <v/>
      </c>
    </row>
    <row r="1427">
      <c r="A1427" s="10" t="n">
        <v>45408</v>
      </c>
      <c r="B1427" s="13">
        <f>IF(VLOOKUP(A1427,SP500相关数据!$B$11:$C$24727,2,TRUE)&lt;&gt;"",VLOOKUP(A1427,SP500相关数据!$B$11:$C$24727,2,TRUE),IF(VLOOKUP(A1427-1,SP500相关数据!$B$11:$C$24727,2,TRUE)&lt;&gt;"",VLOOKUP(A1427-1,SP500相关数据!$B$11:$C$24727,2,TRUE),VLOOKUP(A1427-2,SP500相关数据!$B$11:$C$24727,2,TRUE)))</f>
        <v/>
      </c>
      <c r="C1427" s="13">
        <f>IFERROR(IF(VLOOKUP(A1427,SP500相关数据!$B$11:$E$24727,4,TRUE)&lt;&gt;"",VLOOKUP(A1427,SP500相关数据!$B$11:$E$24727,4,TRUE),IF(VLOOKUP(A1427-1,SP500相关数据!$B$11:$E$24727,4,TRUE)&lt;&gt;"",VLOOKUP(A1427-1,SP500相关数据!$B$11:$E$24727,4,TRUE),VLOOKUP(A1427-2,SP500相关数据!$B$11:$E$24727,4,TRUE))),"")</f>
        <v/>
      </c>
      <c r="D1427" s="13">
        <f>IF(VLOOKUP(A1427,高收益利差!$A:$B,2,TRUE)&lt;&gt;"",VLOOKUP(A1427,高收益利差!$A:$B,2,TRUE),IF(VLOOKUP(A1427-1,高收益利差!$A:$B,2,TRUE)&lt;&gt;"",VLOOKUP(A1427-1,高收益利差!$A:$B,2,TRUE),VLOOKUP(A1427-2,高收益利差!$A:$B,2,TRUE)))</f>
        <v/>
      </c>
      <c r="E1427" s="13">
        <f>IFERROR(VLOOKUP(A1427,'10Y2Y'!$A:$B,2,TRUE),"")</f>
        <v/>
      </c>
      <c r="F1427">
        <f>IFERROR(D1427-D1414,"")</f>
        <v/>
      </c>
      <c r="G1427">
        <f>IFERROR(B1427/AVERAGE(B1388:B1427)-1,"")</f>
        <v/>
      </c>
      <c r="H1427">
        <f>IF(B1427="","",IFERROR(AVERAGE(B1388:B1427)/AVERAGE(B1375:B1414)-1,""))</f>
        <v/>
      </c>
      <c r="I1427">
        <f>IFERROR(VLOOKUP(A1427,'Sahm Rule'!$A:$B,2,TRUE),"")</f>
        <v/>
      </c>
      <c r="J1427" s="159">
        <f>IFERROR((B1427/B1414)^4-1-D1427/100,"")</f>
        <v/>
      </c>
    </row>
    <row r="1428">
      <c r="A1428" s="10" t="n">
        <v>45415</v>
      </c>
      <c r="B1428" s="13">
        <f>IF(VLOOKUP(A1428,SP500相关数据!$B$11:$C$24727,2,TRUE)&lt;&gt;"",VLOOKUP(A1428,SP500相关数据!$B$11:$C$24727,2,TRUE),IF(VLOOKUP(A1428-1,SP500相关数据!$B$11:$C$24727,2,TRUE)&lt;&gt;"",VLOOKUP(A1428-1,SP500相关数据!$B$11:$C$24727,2,TRUE),VLOOKUP(A1428-2,SP500相关数据!$B$11:$C$24727,2,TRUE)))</f>
        <v/>
      </c>
      <c r="C1428" s="13">
        <f>IFERROR(IF(VLOOKUP(A1428,SP500相关数据!$B$11:$E$24727,4,TRUE)&lt;&gt;"",VLOOKUP(A1428,SP500相关数据!$B$11:$E$24727,4,TRUE),IF(VLOOKUP(A1428-1,SP500相关数据!$B$11:$E$24727,4,TRUE)&lt;&gt;"",VLOOKUP(A1428-1,SP500相关数据!$B$11:$E$24727,4,TRUE),VLOOKUP(A1428-2,SP500相关数据!$B$11:$E$24727,4,TRUE))),"")</f>
        <v/>
      </c>
      <c r="D1428" s="13">
        <f>IF(VLOOKUP(A1428,高收益利差!$A:$B,2,TRUE)&lt;&gt;"",VLOOKUP(A1428,高收益利差!$A:$B,2,TRUE),IF(VLOOKUP(A1428-1,高收益利差!$A:$B,2,TRUE)&lt;&gt;"",VLOOKUP(A1428-1,高收益利差!$A:$B,2,TRUE),VLOOKUP(A1428-2,高收益利差!$A:$B,2,TRUE)))</f>
        <v/>
      </c>
      <c r="E1428" s="13">
        <f>IFERROR(VLOOKUP(A1428,'10Y2Y'!$A:$B,2,TRUE),"")</f>
        <v/>
      </c>
      <c r="F1428">
        <f>IFERROR(D1428-D1415,"")</f>
        <v/>
      </c>
      <c r="G1428">
        <f>IFERROR(B1428/AVERAGE(B1389:B1428)-1,"")</f>
        <v/>
      </c>
      <c r="H1428">
        <f>IF(B1428="","",IFERROR(AVERAGE(B1389:B1428)/AVERAGE(B1376:B1415)-1,""))</f>
        <v/>
      </c>
      <c r="I1428">
        <f>IFERROR(VLOOKUP(A1428,'Sahm Rule'!$A:$B,2,TRUE),"")</f>
        <v/>
      </c>
      <c r="J1428" s="159">
        <f>IFERROR((B1428/B1415)^4-1-D1428/100,"")</f>
        <v/>
      </c>
    </row>
    <row r="1429">
      <c r="A1429" s="10" t="n">
        <v>45422</v>
      </c>
      <c r="B1429" s="13">
        <f>IF(VLOOKUP(A1429,SP500相关数据!$B$11:$C$24727,2,TRUE)&lt;&gt;"",VLOOKUP(A1429,SP500相关数据!$B$11:$C$24727,2,TRUE),IF(VLOOKUP(A1429-1,SP500相关数据!$B$11:$C$24727,2,TRUE)&lt;&gt;"",VLOOKUP(A1429-1,SP500相关数据!$B$11:$C$24727,2,TRUE),VLOOKUP(A1429-2,SP500相关数据!$B$11:$C$24727,2,TRUE)))</f>
        <v/>
      </c>
      <c r="C1429" s="13">
        <f>IFERROR(IF(VLOOKUP(A1429,SP500相关数据!$B$11:$E$24727,4,TRUE)&lt;&gt;"",VLOOKUP(A1429,SP500相关数据!$B$11:$E$24727,4,TRUE),IF(VLOOKUP(A1429-1,SP500相关数据!$B$11:$E$24727,4,TRUE)&lt;&gt;"",VLOOKUP(A1429-1,SP500相关数据!$B$11:$E$24727,4,TRUE),VLOOKUP(A1429-2,SP500相关数据!$B$11:$E$24727,4,TRUE))),"")</f>
        <v/>
      </c>
      <c r="D1429" s="13">
        <f>IF(VLOOKUP(A1429,高收益利差!$A:$B,2,TRUE)&lt;&gt;"",VLOOKUP(A1429,高收益利差!$A:$B,2,TRUE),IF(VLOOKUP(A1429-1,高收益利差!$A:$B,2,TRUE)&lt;&gt;"",VLOOKUP(A1429-1,高收益利差!$A:$B,2,TRUE),VLOOKUP(A1429-2,高收益利差!$A:$B,2,TRUE)))</f>
        <v/>
      </c>
      <c r="E1429" s="13">
        <f>IFERROR(VLOOKUP(A1429,'10Y2Y'!$A:$B,2,TRUE),"")</f>
        <v/>
      </c>
      <c r="F1429">
        <f>IFERROR(D1429-D1416,"")</f>
        <v/>
      </c>
      <c r="G1429">
        <f>IFERROR(B1429/AVERAGE(B1390:B1429)-1,"")</f>
        <v/>
      </c>
      <c r="H1429">
        <f>IF(B1429="","",IFERROR(AVERAGE(B1390:B1429)/AVERAGE(B1377:B1416)-1,""))</f>
        <v/>
      </c>
      <c r="I1429">
        <f>IFERROR(VLOOKUP(A1429,'Sahm Rule'!$A:$B,2,TRUE),"")</f>
        <v/>
      </c>
      <c r="J1429" s="159">
        <f>IFERROR((B1429/B1416)^4-1-D1429/100,"")</f>
        <v/>
      </c>
    </row>
    <row r="1430">
      <c r="A1430" s="10" t="n">
        <v>45429</v>
      </c>
      <c r="B1430" s="13">
        <f>IF(VLOOKUP(A1430,SP500相关数据!$B$11:$C$24727,2,TRUE)&lt;&gt;"",VLOOKUP(A1430,SP500相关数据!$B$11:$C$24727,2,TRUE),IF(VLOOKUP(A1430-1,SP500相关数据!$B$11:$C$24727,2,TRUE)&lt;&gt;"",VLOOKUP(A1430-1,SP500相关数据!$B$11:$C$24727,2,TRUE),VLOOKUP(A1430-2,SP500相关数据!$B$11:$C$24727,2,TRUE)))</f>
        <v/>
      </c>
      <c r="C1430" s="13">
        <f>IFERROR(IF(VLOOKUP(A1430,SP500相关数据!$B$11:$E$24727,4,TRUE)&lt;&gt;"",VLOOKUP(A1430,SP500相关数据!$B$11:$E$24727,4,TRUE),IF(VLOOKUP(A1430-1,SP500相关数据!$B$11:$E$24727,4,TRUE)&lt;&gt;"",VLOOKUP(A1430-1,SP500相关数据!$B$11:$E$24727,4,TRUE),VLOOKUP(A1430-2,SP500相关数据!$B$11:$E$24727,4,TRUE))),"")</f>
        <v/>
      </c>
      <c r="D1430" s="13">
        <f>IF(VLOOKUP(A1430,高收益利差!$A:$B,2,TRUE)&lt;&gt;"",VLOOKUP(A1430,高收益利差!$A:$B,2,TRUE),IF(VLOOKUP(A1430-1,高收益利差!$A:$B,2,TRUE)&lt;&gt;"",VLOOKUP(A1430-1,高收益利差!$A:$B,2,TRUE),VLOOKUP(A1430-2,高收益利差!$A:$B,2,TRUE)))</f>
        <v/>
      </c>
      <c r="E1430" s="13">
        <f>IFERROR(VLOOKUP(A1430,'10Y2Y'!$A:$B,2,TRUE),"")</f>
        <v/>
      </c>
      <c r="F1430">
        <f>IFERROR(D1430-D1417,"")</f>
        <v/>
      </c>
      <c r="G1430">
        <f>IFERROR(B1430/AVERAGE(B1391:B1430)-1,"")</f>
        <v/>
      </c>
      <c r="H1430">
        <f>IF(B1430="","",IFERROR(AVERAGE(B1391:B1430)/AVERAGE(B1378:B1417)-1,""))</f>
        <v/>
      </c>
      <c r="I1430">
        <f>IFERROR(VLOOKUP(A1430,'Sahm Rule'!$A:$B,2,TRUE),"")</f>
        <v/>
      </c>
      <c r="J1430" s="159">
        <f>IFERROR((B1430/B1417)^4-1-D1430/100,"")</f>
        <v/>
      </c>
    </row>
    <row r="1431">
      <c r="A1431" s="10" t="n">
        <v>45436</v>
      </c>
      <c r="B1431" s="13">
        <f>IF(VLOOKUP(A1431,SP500相关数据!$B$11:$C$24727,2,TRUE)&lt;&gt;"",VLOOKUP(A1431,SP500相关数据!$B$11:$C$24727,2,TRUE),IF(VLOOKUP(A1431-1,SP500相关数据!$B$11:$C$24727,2,TRUE)&lt;&gt;"",VLOOKUP(A1431-1,SP500相关数据!$B$11:$C$24727,2,TRUE),VLOOKUP(A1431-2,SP500相关数据!$B$11:$C$24727,2,TRUE)))</f>
        <v/>
      </c>
      <c r="C1431" s="13">
        <f>IFERROR(IF(VLOOKUP(A1431,SP500相关数据!$B$11:$E$24727,4,TRUE)&lt;&gt;"",VLOOKUP(A1431,SP500相关数据!$B$11:$E$24727,4,TRUE),IF(VLOOKUP(A1431-1,SP500相关数据!$B$11:$E$24727,4,TRUE)&lt;&gt;"",VLOOKUP(A1431-1,SP500相关数据!$B$11:$E$24727,4,TRUE),VLOOKUP(A1431-2,SP500相关数据!$B$11:$E$24727,4,TRUE))),"")</f>
        <v/>
      </c>
      <c r="D1431" s="13">
        <f>IF(VLOOKUP(A1431,高收益利差!$A:$B,2,TRUE)&lt;&gt;"",VLOOKUP(A1431,高收益利差!$A:$B,2,TRUE),IF(VLOOKUP(A1431-1,高收益利差!$A:$B,2,TRUE)&lt;&gt;"",VLOOKUP(A1431-1,高收益利差!$A:$B,2,TRUE),VLOOKUP(A1431-2,高收益利差!$A:$B,2,TRUE)))</f>
        <v/>
      </c>
      <c r="E1431" s="13">
        <f>IFERROR(VLOOKUP(A1431,'10Y2Y'!$A:$B,2,TRUE),"")</f>
        <v/>
      </c>
      <c r="F1431">
        <f>IFERROR(D1431-D1418,"")</f>
        <v/>
      </c>
      <c r="G1431">
        <f>IFERROR(B1431/AVERAGE(B1392:B1431)-1,"")</f>
        <v/>
      </c>
      <c r="H1431">
        <f>IF(B1431="","",IFERROR(AVERAGE(B1392:B1431)/AVERAGE(B1379:B1418)-1,""))</f>
        <v/>
      </c>
      <c r="I1431">
        <f>IFERROR(VLOOKUP(A1431,'Sahm Rule'!$A:$B,2,TRUE),"")</f>
        <v/>
      </c>
      <c r="J1431" s="159">
        <f>IFERROR((B1431/B1418)^4-1-D1431/100,"")</f>
        <v/>
      </c>
    </row>
    <row r="1432">
      <c r="A1432" s="10" t="n">
        <v>45443</v>
      </c>
      <c r="B1432" s="13">
        <f>IF(VLOOKUP(A1432,SP500相关数据!$B$11:$C$24727,2,TRUE)&lt;&gt;"",VLOOKUP(A1432,SP500相关数据!$B$11:$C$24727,2,TRUE),IF(VLOOKUP(A1432-1,SP500相关数据!$B$11:$C$24727,2,TRUE)&lt;&gt;"",VLOOKUP(A1432-1,SP500相关数据!$B$11:$C$24727,2,TRUE),VLOOKUP(A1432-2,SP500相关数据!$B$11:$C$24727,2,TRUE)))</f>
        <v/>
      </c>
      <c r="C1432" s="13">
        <f>IFERROR(IF(VLOOKUP(A1432,SP500相关数据!$B$11:$E$24727,4,TRUE)&lt;&gt;"",VLOOKUP(A1432,SP500相关数据!$B$11:$E$24727,4,TRUE),IF(VLOOKUP(A1432-1,SP500相关数据!$B$11:$E$24727,4,TRUE)&lt;&gt;"",VLOOKUP(A1432-1,SP500相关数据!$B$11:$E$24727,4,TRUE),VLOOKUP(A1432-2,SP500相关数据!$B$11:$E$24727,4,TRUE))),"")</f>
        <v/>
      </c>
      <c r="D1432" s="13">
        <f>IF(VLOOKUP(A1432,高收益利差!$A:$B,2,TRUE)&lt;&gt;"",VLOOKUP(A1432,高收益利差!$A:$B,2,TRUE),IF(VLOOKUP(A1432-1,高收益利差!$A:$B,2,TRUE)&lt;&gt;"",VLOOKUP(A1432-1,高收益利差!$A:$B,2,TRUE),VLOOKUP(A1432-2,高收益利差!$A:$B,2,TRUE)))</f>
        <v/>
      </c>
      <c r="E1432" s="13">
        <f>IFERROR(VLOOKUP(A1432,'10Y2Y'!$A:$B,2,TRUE),"")</f>
        <v/>
      </c>
      <c r="F1432">
        <f>IFERROR(D1432-D1419,"")</f>
        <v/>
      </c>
      <c r="G1432">
        <f>IFERROR(B1432/AVERAGE(B1393:B1432)-1,"")</f>
        <v/>
      </c>
      <c r="H1432">
        <f>IF(B1432="","",IFERROR(AVERAGE(B1393:B1432)/AVERAGE(B1380:B1419)-1,""))</f>
        <v/>
      </c>
      <c r="I1432">
        <f>IFERROR(VLOOKUP(A1432,'Sahm Rule'!$A:$B,2,TRUE),"")</f>
        <v/>
      </c>
      <c r="J1432" s="159">
        <f>IFERROR((B1432/B1419)^4-1-D1432/100,"")</f>
        <v/>
      </c>
    </row>
    <row r="1433">
      <c r="A1433" s="10" t="n">
        <v>45450</v>
      </c>
      <c r="B1433" s="13">
        <f>IF(VLOOKUP(A1433,SP500相关数据!$B$11:$C$24727,2,TRUE)&lt;&gt;"",VLOOKUP(A1433,SP500相关数据!$B$11:$C$24727,2,TRUE),IF(VLOOKUP(A1433-1,SP500相关数据!$B$11:$C$24727,2,TRUE)&lt;&gt;"",VLOOKUP(A1433-1,SP500相关数据!$B$11:$C$24727,2,TRUE),VLOOKUP(A1433-2,SP500相关数据!$B$11:$C$24727,2,TRUE)))</f>
        <v/>
      </c>
      <c r="C1433" s="13">
        <f>IFERROR(IF(VLOOKUP(A1433,SP500相关数据!$B$11:$E$24727,4,TRUE)&lt;&gt;"",VLOOKUP(A1433,SP500相关数据!$B$11:$E$24727,4,TRUE),IF(VLOOKUP(A1433-1,SP500相关数据!$B$11:$E$24727,4,TRUE)&lt;&gt;"",VLOOKUP(A1433-1,SP500相关数据!$B$11:$E$24727,4,TRUE),VLOOKUP(A1433-2,SP500相关数据!$B$11:$E$24727,4,TRUE))),"")</f>
        <v/>
      </c>
      <c r="D1433" s="13">
        <f>IF(VLOOKUP(A1433,高收益利差!$A:$B,2,TRUE)&lt;&gt;"",VLOOKUP(A1433,高收益利差!$A:$B,2,TRUE),IF(VLOOKUP(A1433-1,高收益利差!$A:$B,2,TRUE)&lt;&gt;"",VLOOKUP(A1433-1,高收益利差!$A:$B,2,TRUE),VLOOKUP(A1433-2,高收益利差!$A:$B,2,TRUE)))</f>
        <v/>
      </c>
      <c r="E1433" s="13">
        <f>IFERROR(VLOOKUP(A1433,'10Y2Y'!$A:$B,2,TRUE),"")</f>
        <v/>
      </c>
      <c r="F1433">
        <f>IFERROR(D1433-D1420,"")</f>
        <v/>
      </c>
      <c r="G1433">
        <f>IFERROR(B1433/AVERAGE(B1394:B1433)-1,"")</f>
        <v/>
      </c>
      <c r="H1433">
        <f>IF(B1433="","",IFERROR(AVERAGE(B1394:B1433)/AVERAGE(B1381:B1420)-1,""))</f>
        <v/>
      </c>
      <c r="I1433">
        <f>IFERROR(VLOOKUP(A1433,'Sahm Rule'!$A:$B,2,TRUE),"")</f>
        <v/>
      </c>
      <c r="J1433" s="159">
        <f>IFERROR((B1433/B1420)^4-1-D1433/100,"")</f>
        <v/>
      </c>
    </row>
    <row r="1434">
      <c r="A1434" s="10" t="n">
        <v>45457</v>
      </c>
      <c r="B1434" s="13">
        <f>IF(VLOOKUP(A1434,SP500相关数据!$B$11:$C$24727,2,TRUE)&lt;&gt;"",VLOOKUP(A1434,SP500相关数据!$B$11:$C$24727,2,TRUE),IF(VLOOKUP(A1434-1,SP500相关数据!$B$11:$C$24727,2,TRUE)&lt;&gt;"",VLOOKUP(A1434-1,SP500相关数据!$B$11:$C$24727,2,TRUE),VLOOKUP(A1434-2,SP500相关数据!$B$11:$C$24727,2,TRUE)))</f>
        <v/>
      </c>
      <c r="C1434" s="13">
        <f>IFERROR(IF(VLOOKUP(A1434,SP500相关数据!$B$11:$E$24727,4,TRUE)&lt;&gt;"",VLOOKUP(A1434,SP500相关数据!$B$11:$E$24727,4,TRUE),IF(VLOOKUP(A1434-1,SP500相关数据!$B$11:$E$24727,4,TRUE)&lt;&gt;"",VLOOKUP(A1434-1,SP500相关数据!$B$11:$E$24727,4,TRUE),VLOOKUP(A1434-2,SP500相关数据!$B$11:$E$24727,4,TRUE))),"")</f>
        <v/>
      </c>
      <c r="D1434" s="13">
        <f>IF(VLOOKUP(A1434,高收益利差!$A:$B,2,TRUE)&lt;&gt;"",VLOOKUP(A1434,高收益利差!$A:$B,2,TRUE),IF(VLOOKUP(A1434-1,高收益利差!$A:$B,2,TRUE)&lt;&gt;"",VLOOKUP(A1434-1,高收益利差!$A:$B,2,TRUE),VLOOKUP(A1434-2,高收益利差!$A:$B,2,TRUE)))</f>
        <v/>
      </c>
      <c r="E1434" s="13">
        <f>IFERROR(VLOOKUP(A1434,'10Y2Y'!$A:$B,2,TRUE),"")</f>
        <v/>
      </c>
      <c r="F1434">
        <f>IFERROR(D1434-D1421,"")</f>
        <v/>
      </c>
      <c r="G1434">
        <f>IFERROR(B1434/AVERAGE(B1395:B1434)-1,"")</f>
        <v/>
      </c>
      <c r="H1434">
        <f>IF(B1434="","",IFERROR(AVERAGE(B1395:B1434)/AVERAGE(B1382:B1421)-1,""))</f>
        <v/>
      </c>
      <c r="I1434">
        <f>IFERROR(VLOOKUP(A1434,'Sahm Rule'!$A:$B,2,TRUE),"")</f>
        <v/>
      </c>
      <c r="J1434" s="159">
        <f>IFERROR((B1434/B1421)^4-1-D1434/100,"")</f>
        <v/>
      </c>
    </row>
    <row r="1435">
      <c r="A1435" s="10" t="n">
        <v>45464</v>
      </c>
      <c r="B1435" s="13">
        <f>IF(VLOOKUP(A1435,SP500相关数据!$B$11:$C$24727,2,TRUE)&lt;&gt;"",VLOOKUP(A1435,SP500相关数据!$B$11:$C$24727,2,TRUE),IF(VLOOKUP(A1435-1,SP500相关数据!$B$11:$C$24727,2,TRUE)&lt;&gt;"",VLOOKUP(A1435-1,SP500相关数据!$B$11:$C$24727,2,TRUE),VLOOKUP(A1435-2,SP500相关数据!$B$11:$C$24727,2,TRUE)))</f>
        <v/>
      </c>
      <c r="C1435" s="13">
        <f>IFERROR(IF(VLOOKUP(A1435,SP500相关数据!$B$11:$E$24727,4,TRUE)&lt;&gt;"",VLOOKUP(A1435,SP500相关数据!$B$11:$E$24727,4,TRUE),IF(VLOOKUP(A1435-1,SP500相关数据!$B$11:$E$24727,4,TRUE)&lt;&gt;"",VLOOKUP(A1435-1,SP500相关数据!$B$11:$E$24727,4,TRUE),VLOOKUP(A1435-2,SP500相关数据!$B$11:$E$24727,4,TRUE))),"")</f>
        <v/>
      </c>
      <c r="D1435" s="13">
        <f>IF(VLOOKUP(A1435,高收益利差!$A:$B,2,TRUE)&lt;&gt;"",VLOOKUP(A1435,高收益利差!$A:$B,2,TRUE),IF(VLOOKUP(A1435-1,高收益利差!$A:$B,2,TRUE)&lt;&gt;"",VLOOKUP(A1435-1,高收益利差!$A:$B,2,TRUE),VLOOKUP(A1435-2,高收益利差!$A:$B,2,TRUE)))</f>
        <v/>
      </c>
      <c r="E1435" s="13">
        <f>IFERROR(VLOOKUP(A1435,'10Y2Y'!$A:$B,2,TRUE),"")</f>
        <v/>
      </c>
      <c r="F1435">
        <f>IFERROR(D1435-D1422,"")</f>
        <v/>
      </c>
      <c r="G1435">
        <f>IFERROR(B1435/AVERAGE(B1396:B1435)-1,"")</f>
        <v/>
      </c>
      <c r="H1435">
        <f>IF(B1435="","",IFERROR(AVERAGE(B1396:B1435)/AVERAGE(B1383:B1422)-1,""))</f>
        <v/>
      </c>
      <c r="I1435">
        <f>IFERROR(VLOOKUP(A1435,'Sahm Rule'!$A:$B,2,TRUE),"")</f>
        <v/>
      </c>
      <c r="J1435" s="159">
        <f>IFERROR((B1435/B1422)^4-1-D1435/100,"")</f>
        <v/>
      </c>
    </row>
    <row r="1436">
      <c r="A1436" s="10" t="n">
        <v>45471</v>
      </c>
      <c r="B1436" s="13">
        <f>IF(VLOOKUP(A1436,SP500相关数据!$B$11:$C$24727,2,TRUE)&lt;&gt;"",VLOOKUP(A1436,SP500相关数据!$B$11:$C$24727,2,TRUE),IF(VLOOKUP(A1436-1,SP500相关数据!$B$11:$C$24727,2,TRUE)&lt;&gt;"",VLOOKUP(A1436-1,SP500相关数据!$B$11:$C$24727,2,TRUE),VLOOKUP(A1436-2,SP500相关数据!$B$11:$C$24727,2,TRUE)))</f>
        <v/>
      </c>
      <c r="C1436" s="13">
        <f>IFERROR(IF(VLOOKUP(A1436,SP500相关数据!$B$11:$E$24727,4,TRUE)&lt;&gt;"",VLOOKUP(A1436,SP500相关数据!$B$11:$E$24727,4,TRUE),IF(VLOOKUP(A1436-1,SP500相关数据!$B$11:$E$24727,4,TRUE)&lt;&gt;"",VLOOKUP(A1436-1,SP500相关数据!$B$11:$E$24727,4,TRUE),VLOOKUP(A1436-2,SP500相关数据!$B$11:$E$24727,4,TRUE))),"")</f>
        <v/>
      </c>
      <c r="D1436" s="13">
        <f>IF(VLOOKUP(A1436,高收益利差!$A:$B,2,TRUE)&lt;&gt;"",VLOOKUP(A1436,高收益利差!$A:$B,2,TRUE),IF(VLOOKUP(A1436-1,高收益利差!$A:$B,2,TRUE)&lt;&gt;"",VLOOKUP(A1436-1,高收益利差!$A:$B,2,TRUE),VLOOKUP(A1436-2,高收益利差!$A:$B,2,TRUE)))</f>
        <v/>
      </c>
      <c r="E1436" s="13">
        <f>IFERROR(VLOOKUP(A1436,'10Y2Y'!$A:$B,2,TRUE),"")</f>
        <v/>
      </c>
      <c r="F1436">
        <f>IFERROR(D1436-D1423,"")</f>
        <v/>
      </c>
      <c r="G1436">
        <f>IFERROR(B1436/AVERAGE(B1397:B1436)-1,"")</f>
        <v/>
      </c>
      <c r="H1436">
        <f>IF(B1436="","",IFERROR(AVERAGE(B1397:B1436)/AVERAGE(B1384:B1423)-1,""))</f>
        <v/>
      </c>
      <c r="I1436">
        <f>IFERROR(VLOOKUP(A1436,'Sahm Rule'!$A:$B,2,TRUE),"")</f>
        <v/>
      </c>
      <c r="J1436" s="159">
        <f>IFERROR((B1436/B1423)^4-1-D1436/100,"")</f>
        <v/>
      </c>
    </row>
    <row r="1437">
      <c r="A1437" s="10" t="n">
        <v>45478</v>
      </c>
      <c r="B1437" s="13">
        <f>IF(VLOOKUP(A1437,SP500相关数据!$B$11:$C$24727,2,TRUE)&lt;&gt;"",VLOOKUP(A1437,SP500相关数据!$B$11:$C$24727,2,TRUE),IF(VLOOKUP(A1437-1,SP500相关数据!$B$11:$C$24727,2,TRUE)&lt;&gt;"",VLOOKUP(A1437-1,SP500相关数据!$B$11:$C$24727,2,TRUE),VLOOKUP(A1437-2,SP500相关数据!$B$11:$C$24727,2,TRUE)))</f>
        <v/>
      </c>
      <c r="C1437" s="13">
        <f>IFERROR(IF(VLOOKUP(A1437,SP500相关数据!$B$11:$E$24727,4,TRUE)&lt;&gt;"",VLOOKUP(A1437,SP500相关数据!$B$11:$E$24727,4,TRUE),IF(VLOOKUP(A1437-1,SP500相关数据!$B$11:$E$24727,4,TRUE)&lt;&gt;"",VLOOKUP(A1437-1,SP500相关数据!$B$11:$E$24727,4,TRUE),VLOOKUP(A1437-2,SP500相关数据!$B$11:$E$24727,4,TRUE))),"")</f>
        <v/>
      </c>
      <c r="D1437" s="13">
        <f>IF(VLOOKUP(A1437,高收益利差!$A:$B,2,TRUE)&lt;&gt;"",VLOOKUP(A1437,高收益利差!$A:$B,2,TRUE),IF(VLOOKUP(A1437-1,高收益利差!$A:$B,2,TRUE)&lt;&gt;"",VLOOKUP(A1437-1,高收益利差!$A:$B,2,TRUE),VLOOKUP(A1437-2,高收益利差!$A:$B,2,TRUE)))</f>
        <v/>
      </c>
      <c r="E1437" s="13">
        <f>IFERROR(VLOOKUP(A1437,'10Y2Y'!$A:$B,2,TRUE),"")</f>
        <v/>
      </c>
      <c r="F1437">
        <f>IFERROR(D1437-D1424,"")</f>
        <v/>
      </c>
      <c r="G1437">
        <f>IFERROR(B1437/AVERAGE(B1398:B1437)-1,"")</f>
        <v/>
      </c>
      <c r="H1437">
        <f>IF(B1437="","",IFERROR(AVERAGE(B1398:B1437)/AVERAGE(B1385:B1424)-1,""))</f>
        <v/>
      </c>
      <c r="I1437">
        <f>IFERROR(VLOOKUP(A1437,'Sahm Rule'!$A:$B,2,TRUE),"")</f>
        <v/>
      </c>
      <c r="J1437" s="159">
        <f>IFERROR((B1437/B1424)^4-1-D1437/100,"")</f>
        <v/>
      </c>
    </row>
    <row r="1438">
      <c r="A1438" s="10" t="n">
        <v>45485</v>
      </c>
      <c r="B1438" s="13">
        <f>IF(VLOOKUP(A1438,SP500相关数据!$B$11:$C$24727,2,TRUE)&lt;&gt;"",VLOOKUP(A1438,SP500相关数据!$B$11:$C$24727,2,TRUE),IF(VLOOKUP(A1438-1,SP500相关数据!$B$11:$C$24727,2,TRUE)&lt;&gt;"",VLOOKUP(A1438-1,SP500相关数据!$B$11:$C$24727,2,TRUE),VLOOKUP(A1438-2,SP500相关数据!$B$11:$C$24727,2,TRUE)))</f>
        <v/>
      </c>
      <c r="C1438" s="13">
        <f>IFERROR(IF(VLOOKUP(A1438,SP500相关数据!$B$11:$E$24727,4,TRUE)&lt;&gt;"",VLOOKUP(A1438,SP500相关数据!$B$11:$E$24727,4,TRUE),IF(VLOOKUP(A1438-1,SP500相关数据!$B$11:$E$24727,4,TRUE)&lt;&gt;"",VLOOKUP(A1438-1,SP500相关数据!$B$11:$E$24727,4,TRUE),VLOOKUP(A1438-2,SP500相关数据!$B$11:$E$24727,4,TRUE))),"")</f>
        <v/>
      </c>
      <c r="D1438" s="13">
        <f>IF(VLOOKUP(A1438,高收益利差!$A:$B,2,TRUE)&lt;&gt;"",VLOOKUP(A1438,高收益利差!$A:$B,2,TRUE),IF(VLOOKUP(A1438-1,高收益利差!$A:$B,2,TRUE)&lt;&gt;"",VLOOKUP(A1438-1,高收益利差!$A:$B,2,TRUE),VLOOKUP(A1438-2,高收益利差!$A:$B,2,TRUE)))</f>
        <v/>
      </c>
      <c r="E1438" s="13">
        <f>IFERROR(VLOOKUP(A1438,'10Y2Y'!$A:$B,2,TRUE),"")</f>
        <v/>
      </c>
      <c r="F1438">
        <f>IFERROR(D1438-D1425,"")</f>
        <v/>
      </c>
      <c r="G1438">
        <f>IFERROR(B1438/AVERAGE(B1399:B1438)-1,"")</f>
        <v/>
      </c>
      <c r="H1438">
        <f>IF(B1438="","",IFERROR(AVERAGE(B1399:B1438)/AVERAGE(B1386:B1425)-1,""))</f>
        <v/>
      </c>
      <c r="I1438">
        <f>IFERROR(VLOOKUP(A1438,'Sahm Rule'!$A:$B,2,TRUE),"")</f>
        <v/>
      </c>
      <c r="J1438" s="159">
        <f>IFERROR((B1438/B1425)^4-1-D1438/100,"")</f>
        <v/>
      </c>
    </row>
    <row r="1439">
      <c r="A1439" s="10" t="n">
        <v>45492</v>
      </c>
      <c r="B1439" s="13">
        <f>IF(VLOOKUP(A1439,SP500相关数据!$B$11:$C$24727,2,TRUE)&lt;&gt;"",VLOOKUP(A1439,SP500相关数据!$B$11:$C$24727,2,TRUE),IF(VLOOKUP(A1439-1,SP500相关数据!$B$11:$C$24727,2,TRUE)&lt;&gt;"",VLOOKUP(A1439-1,SP500相关数据!$B$11:$C$24727,2,TRUE),VLOOKUP(A1439-2,SP500相关数据!$B$11:$C$24727,2,TRUE)))</f>
        <v/>
      </c>
      <c r="C1439" s="13">
        <f>IFERROR(IF(VLOOKUP(A1439,SP500相关数据!$B$11:$E$24727,4,TRUE)&lt;&gt;"",VLOOKUP(A1439,SP500相关数据!$B$11:$E$24727,4,TRUE),IF(VLOOKUP(A1439-1,SP500相关数据!$B$11:$E$24727,4,TRUE)&lt;&gt;"",VLOOKUP(A1439-1,SP500相关数据!$B$11:$E$24727,4,TRUE),VLOOKUP(A1439-2,SP500相关数据!$B$11:$E$24727,4,TRUE))),"")</f>
        <v/>
      </c>
      <c r="D1439" s="13">
        <f>IF(VLOOKUP(A1439,高收益利差!$A:$B,2,TRUE)&lt;&gt;"",VLOOKUP(A1439,高收益利差!$A:$B,2,TRUE),IF(VLOOKUP(A1439-1,高收益利差!$A:$B,2,TRUE)&lt;&gt;"",VLOOKUP(A1439-1,高收益利差!$A:$B,2,TRUE),VLOOKUP(A1439-2,高收益利差!$A:$B,2,TRUE)))</f>
        <v/>
      </c>
      <c r="E1439" s="13">
        <f>IFERROR(VLOOKUP(A1439,'10Y2Y'!$A:$B,2,TRUE),"")</f>
        <v/>
      </c>
      <c r="F1439">
        <f>IFERROR(D1439-D1426,"")</f>
        <v/>
      </c>
      <c r="G1439">
        <f>IFERROR(B1439/AVERAGE(B1400:B1439)-1,"")</f>
        <v/>
      </c>
      <c r="H1439">
        <f>IF(B1439="","",IFERROR(AVERAGE(B1400:B1439)/AVERAGE(B1387:B1426)-1,""))</f>
        <v/>
      </c>
      <c r="I1439">
        <f>IFERROR(VLOOKUP(A1439,'Sahm Rule'!$A:$B,2,TRUE),"")</f>
        <v/>
      </c>
      <c r="J1439" s="159">
        <f>IFERROR((B1439/B1426)^4-1-D1439/100,"")</f>
        <v/>
      </c>
    </row>
    <row r="1440">
      <c r="A1440" s="10" t="n">
        <v>45499</v>
      </c>
      <c r="B1440" s="13">
        <f>IF(VLOOKUP(A1440,SP500相关数据!$B$11:$C$24727,2,TRUE)&lt;&gt;"",VLOOKUP(A1440,SP500相关数据!$B$11:$C$24727,2,TRUE),IF(VLOOKUP(A1440-1,SP500相关数据!$B$11:$C$24727,2,TRUE)&lt;&gt;"",VLOOKUP(A1440-1,SP500相关数据!$B$11:$C$24727,2,TRUE),VLOOKUP(A1440-2,SP500相关数据!$B$11:$C$24727,2,TRUE)))</f>
        <v/>
      </c>
      <c r="C1440" s="13">
        <f>IFERROR(IF(VLOOKUP(A1440,SP500相关数据!$B$11:$E$24727,4,TRUE)&lt;&gt;"",VLOOKUP(A1440,SP500相关数据!$B$11:$E$24727,4,TRUE),IF(VLOOKUP(A1440-1,SP500相关数据!$B$11:$E$24727,4,TRUE)&lt;&gt;"",VLOOKUP(A1440-1,SP500相关数据!$B$11:$E$24727,4,TRUE),VLOOKUP(A1440-2,SP500相关数据!$B$11:$E$24727,4,TRUE))),"")</f>
        <v/>
      </c>
      <c r="D1440" s="13">
        <f>IF(VLOOKUP(A1440,高收益利差!$A:$B,2,TRUE)&lt;&gt;"",VLOOKUP(A1440,高收益利差!$A:$B,2,TRUE),IF(VLOOKUP(A1440-1,高收益利差!$A:$B,2,TRUE)&lt;&gt;"",VLOOKUP(A1440-1,高收益利差!$A:$B,2,TRUE),VLOOKUP(A1440-2,高收益利差!$A:$B,2,TRUE)))</f>
        <v/>
      </c>
      <c r="E1440" s="13">
        <f>IFERROR(VLOOKUP(A1440,'10Y2Y'!$A:$B,2,TRUE),"")</f>
        <v/>
      </c>
      <c r="F1440">
        <f>IFERROR(D1440-D1427,"")</f>
        <v/>
      </c>
      <c r="G1440">
        <f>IFERROR(B1440/AVERAGE(B1401:B1440)-1,"")</f>
        <v/>
      </c>
      <c r="H1440">
        <f>IF(B1440="","",IFERROR(AVERAGE(B1401:B1440)/AVERAGE(B1388:B1427)-1,""))</f>
        <v/>
      </c>
      <c r="I1440">
        <f>IFERROR(VLOOKUP(A1440,'Sahm Rule'!$A:$B,2,TRUE),"")</f>
        <v/>
      </c>
      <c r="J1440" s="159">
        <f>IFERROR((B1440/B1427)^4-1-D1440/100,"")</f>
        <v/>
      </c>
    </row>
    <row r="1441">
      <c r="A1441" s="10" t="n">
        <v>45506</v>
      </c>
      <c r="B1441" s="13">
        <f>IF(VLOOKUP(A1441,SP500相关数据!$B$11:$C$24727,2,TRUE)&lt;&gt;"",VLOOKUP(A1441,SP500相关数据!$B$11:$C$24727,2,TRUE),IF(VLOOKUP(A1441-1,SP500相关数据!$B$11:$C$24727,2,TRUE)&lt;&gt;"",VLOOKUP(A1441-1,SP500相关数据!$B$11:$C$24727,2,TRUE),VLOOKUP(A1441-2,SP500相关数据!$B$11:$C$24727,2,TRUE)))</f>
        <v/>
      </c>
      <c r="C1441" s="13">
        <f>IFERROR(IF(VLOOKUP(A1441,SP500相关数据!$B$11:$E$24727,4,TRUE)&lt;&gt;"",VLOOKUP(A1441,SP500相关数据!$B$11:$E$24727,4,TRUE),IF(VLOOKUP(A1441-1,SP500相关数据!$B$11:$E$24727,4,TRUE)&lt;&gt;"",VLOOKUP(A1441-1,SP500相关数据!$B$11:$E$24727,4,TRUE),VLOOKUP(A1441-2,SP500相关数据!$B$11:$E$24727,4,TRUE))),"")</f>
        <v/>
      </c>
      <c r="D1441" s="13">
        <f>IF(VLOOKUP(A1441,高收益利差!$A:$B,2,TRUE)&lt;&gt;"",VLOOKUP(A1441,高收益利差!$A:$B,2,TRUE),IF(VLOOKUP(A1441-1,高收益利差!$A:$B,2,TRUE)&lt;&gt;"",VLOOKUP(A1441-1,高收益利差!$A:$B,2,TRUE),VLOOKUP(A1441-2,高收益利差!$A:$B,2,TRUE)))</f>
        <v/>
      </c>
      <c r="E1441" s="13">
        <f>IFERROR(VLOOKUP(A1441,'10Y2Y'!$A:$B,2,TRUE),"")</f>
        <v/>
      </c>
      <c r="F1441">
        <f>IFERROR(D1441-D1428,"")</f>
        <v/>
      </c>
      <c r="G1441">
        <f>IFERROR(B1441/AVERAGE(B1402:B1441)-1,"")</f>
        <v/>
      </c>
      <c r="H1441">
        <f>IF(B1441="","",IFERROR(AVERAGE(B1402:B1441)/AVERAGE(B1389:B1428)-1,""))</f>
        <v/>
      </c>
      <c r="I1441">
        <f>IFERROR(VLOOKUP(A1441,'Sahm Rule'!$A:$B,2,TRUE),"")</f>
        <v/>
      </c>
      <c r="J1441" s="159">
        <f>IFERROR((B1441/B1428)^4-1-D1441/100,"")</f>
        <v/>
      </c>
    </row>
    <row r="1442">
      <c r="A1442" s="10" t="n">
        <v>45513</v>
      </c>
      <c r="B1442" s="13">
        <f>IF(VLOOKUP(A1442,SP500相关数据!$B$11:$C$24727,2,TRUE)&lt;&gt;"",VLOOKUP(A1442,SP500相关数据!$B$11:$C$24727,2,TRUE),IF(VLOOKUP(A1442-1,SP500相关数据!$B$11:$C$24727,2,TRUE)&lt;&gt;"",VLOOKUP(A1442-1,SP500相关数据!$B$11:$C$24727,2,TRUE),VLOOKUP(A1442-2,SP500相关数据!$B$11:$C$24727,2,TRUE)))</f>
        <v/>
      </c>
      <c r="C1442" s="13">
        <f>IFERROR(IF(VLOOKUP(A1442,SP500相关数据!$B$11:$E$24727,4,TRUE)&lt;&gt;"",VLOOKUP(A1442,SP500相关数据!$B$11:$E$24727,4,TRUE),IF(VLOOKUP(A1442-1,SP500相关数据!$B$11:$E$24727,4,TRUE)&lt;&gt;"",VLOOKUP(A1442-1,SP500相关数据!$B$11:$E$24727,4,TRUE),VLOOKUP(A1442-2,SP500相关数据!$B$11:$E$24727,4,TRUE))),"")</f>
        <v/>
      </c>
      <c r="D1442" s="13">
        <f>IF(VLOOKUP(A1442,高收益利差!$A:$B,2,TRUE)&lt;&gt;"",VLOOKUP(A1442,高收益利差!$A:$B,2,TRUE),IF(VLOOKUP(A1442-1,高收益利差!$A:$B,2,TRUE)&lt;&gt;"",VLOOKUP(A1442-1,高收益利差!$A:$B,2,TRUE),VLOOKUP(A1442-2,高收益利差!$A:$B,2,TRUE)))</f>
        <v/>
      </c>
      <c r="E1442" s="13">
        <f>IFERROR(VLOOKUP(A1442,'10Y2Y'!$A:$B,2,TRUE),"")</f>
        <v/>
      </c>
      <c r="F1442">
        <f>IFERROR(D1442-D1429,"")</f>
        <v/>
      </c>
      <c r="G1442">
        <f>IFERROR(B1442/AVERAGE(B1403:B1442)-1,"")</f>
        <v/>
      </c>
      <c r="H1442">
        <f>IF(B1442="","",IFERROR(AVERAGE(B1403:B1442)/AVERAGE(B1390:B1429)-1,""))</f>
        <v/>
      </c>
      <c r="I1442">
        <f>IFERROR(VLOOKUP(A1442,'Sahm Rule'!$A:$B,2,TRUE),"")</f>
        <v/>
      </c>
      <c r="J1442" s="159">
        <f>IFERROR((B1442/B1429)^4-1-D1442/100,"")</f>
        <v/>
      </c>
    </row>
    <row r="1443">
      <c r="A1443" s="10" t="n">
        <v>45520</v>
      </c>
      <c r="B1443" s="13">
        <f>IF(VLOOKUP(A1443,SP500相关数据!$B$11:$C$24727,2,TRUE)&lt;&gt;"",VLOOKUP(A1443,SP500相关数据!$B$11:$C$24727,2,TRUE),IF(VLOOKUP(A1443-1,SP500相关数据!$B$11:$C$24727,2,TRUE)&lt;&gt;"",VLOOKUP(A1443-1,SP500相关数据!$B$11:$C$24727,2,TRUE),VLOOKUP(A1443-2,SP500相关数据!$B$11:$C$24727,2,TRUE)))</f>
        <v/>
      </c>
      <c r="C1443" s="13">
        <f>IFERROR(IF(VLOOKUP(A1443,SP500相关数据!$B$11:$E$24727,4,TRUE)&lt;&gt;"",VLOOKUP(A1443,SP500相关数据!$B$11:$E$24727,4,TRUE),IF(VLOOKUP(A1443-1,SP500相关数据!$B$11:$E$24727,4,TRUE)&lt;&gt;"",VLOOKUP(A1443-1,SP500相关数据!$B$11:$E$24727,4,TRUE),VLOOKUP(A1443-2,SP500相关数据!$B$11:$E$24727,4,TRUE))),"")</f>
        <v/>
      </c>
      <c r="D1443" s="13">
        <f>IF(VLOOKUP(A1443,高收益利差!$A:$B,2,TRUE)&lt;&gt;"",VLOOKUP(A1443,高收益利差!$A:$B,2,TRUE),IF(VLOOKUP(A1443-1,高收益利差!$A:$B,2,TRUE)&lt;&gt;"",VLOOKUP(A1443-1,高收益利差!$A:$B,2,TRUE),VLOOKUP(A1443-2,高收益利差!$A:$B,2,TRUE)))</f>
        <v/>
      </c>
      <c r="E1443" s="13">
        <f>IFERROR(VLOOKUP(A1443,'10Y2Y'!$A:$B,2,TRUE),"")</f>
        <v/>
      </c>
      <c r="F1443">
        <f>IFERROR(D1443-D1430,"")</f>
        <v/>
      </c>
      <c r="G1443">
        <f>IFERROR(B1443/AVERAGE(B1404:B1443)-1,"")</f>
        <v/>
      </c>
      <c r="H1443">
        <f>IF(B1443="","",IFERROR(AVERAGE(B1404:B1443)/AVERAGE(B1391:B1430)-1,""))</f>
        <v/>
      </c>
      <c r="I1443">
        <f>IFERROR(VLOOKUP(A1443,'Sahm Rule'!$A:$B,2,TRUE),"")</f>
        <v/>
      </c>
      <c r="J1443" s="159">
        <f>IFERROR((B1443/B1430)^4-1-D1443/100,"")</f>
        <v/>
      </c>
    </row>
    <row r="1444">
      <c r="A1444" s="10" t="n">
        <v>45527</v>
      </c>
      <c r="B1444" s="13">
        <f>IF(VLOOKUP(A1444,SP500相关数据!$B$11:$C$24727,2,TRUE)&lt;&gt;"",VLOOKUP(A1444,SP500相关数据!$B$11:$C$24727,2,TRUE),IF(VLOOKUP(A1444-1,SP500相关数据!$B$11:$C$24727,2,TRUE)&lt;&gt;"",VLOOKUP(A1444-1,SP500相关数据!$B$11:$C$24727,2,TRUE),VLOOKUP(A1444-2,SP500相关数据!$B$11:$C$24727,2,TRUE)))</f>
        <v/>
      </c>
      <c r="C1444" s="13">
        <f>IFERROR(IF(VLOOKUP(A1444,SP500相关数据!$B$11:$E$24727,4,TRUE)&lt;&gt;"",VLOOKUP(A1444,SP500相关数据!$B$11:$E$24727,4,TRUE),IF(VLOOKUP(A1444-1,SP500相关数据!$B$11:$E$24727,4,TRUE)&lt;&gt;"",VLOOKUP(A1444-1,SP500相关数据!$B$11:$E$24727,4,TRUE),VLOOKUP(A1444-2,SP500相关数据!$B$11:$E$24727,4,TRUE))),"")</f>
        <v/>
      </c>
      <c r="D1444" s="13">
        <f>IF(VLOOKUP(A1444,高收益利差!$A:$B,2,TRUE)&lt;&gt;"",VLOOKUP(A1444,高收益利差!$A:$B,2,TRUE),IF(VLOOKUP(A1444-1,高收益利差!$A:$B,2,TRUE)&lt;&gt;"",VLOOKUP(A1444-1,高收益利差!$A:$B,2,TRUE),VLOOKUP(A1444-2,高收益利差!$A:$B,2,TRUE)))</f>
        <v/>
      </c>
      <c r="E1444" s="13">
        <f>IFERROR(VLOOKUP(A1444,'10Y2Y'!$A:$B,2,TRUE),"")</f>
        <v/>
      </c>
      <c r="F1444">
        <f>IFERROR(D1444-D1431,"")</f>
        <v/>
      </c>
      <c r="G1444">
        <f>IFERROR(B1444/AVERAGE(B1405:B1444)-1,"")</f>
        <v/>
      </c>
      <c r="H1444">
        <f>IF(B1444="","",IFERROR(AVERAGE(B1405:B1444)/AVERAGE(B1392:B1431)-1,""))</f>
        <v/>
      </c>
      <c r="I1444">
        <f>IFERROR(VLOOKUP(A1444,'Sahm Rule'!$A:$B,2,TRUE),"")</f>
        <v/>
      </c>
      <c r="J1444" s="159">
        <f>IFERROR((B1444/B1431)^4-1-D1444/100,"")</f>
        <v/>
      </c>
    </row>
    <row r="1445">
      <c r="A1445" s="10" t="n">
        <v>45534</v>
      </c>
      <c r="B1445" s="13">
        <f>IF(VLOOKUP(A1445,SP500相关数据!$B$11:$C$24727,2,TRUE)&lt;&gt;"",VLOOKUP(A1445,SP500相关数据!$B$11:$C$24727,2,TRUE),IF(VLOOKUP(A1445-1,SP500相关数据!$B$11:$C$24727,2,TRUE)&lt;&gt;"",VLOOKUP(A1445-1,SP500相关数据!$B$11:$C$24727,2,TRUE),VLOOKUP(A1445-2,SP500相关数据!$B$11:$C$24727,2,TRUE)))</f>
        <v/>
      </c>
      <c r="C1445" s="13">
        <f>IFERROR(IF(VLOOKUP(A1445,SP500相关数据!$B$11:$E$24727,4,TRUE)&lt;&gt;"",VLOOKUP(A1445,SP500相关数据!$B$11:$E$24727,4,TRUE),IF(VLOOKUP(A1445-1,SP500相关数据!$B$11:$E$24727,4,TRUE)&lt;&gt;"",VLOOKUP(A1445-1,SP500相关数据!$B$11:$E$24727,4,TRUE),VLOOKUP(A1445-2,SP500相关数据!$B$11:$E$24727,4,TRUE))),"")</f>
        <v/>
      </c>
      <c r="D1445" s="13">
        <f>IF(VLOOKUP(A1445,高收益利差!$A:$B,2,TRUE)&lt;&gt;"",VLOOKUP(A1445,高收益利差!$A:$B,2,TRUE),IF(VLOOKUP(A1445-1,高收益利差!$A:$B,2,TRUE)&lt;&gt;"",VLOOKUP(A1445-1,高收益利差!$A:$B,2,TRUE),VLOOKUP(A1445-2,高收益利差!$A:$B,2,TRUE)))</f>
        <v/>
      </c>
      <c r="E1445" s="13">
        <f>IFERROR(VLOOKUP(A1445,'10Y2Y'!$A:$B,2,TRUE),"")</f>
        <v/>
      </c>
      <c r="F1445">
        <f>IFERROR(D1445-D1432,"")</f>
        <v/>
      </c>
      <c r="G1445">
        <f>IFERROR(B1445/AVERAGE(B1406:B1445)-1,"")</f>
        <v/>
      </c>
      <c r="H1445">
        <f>IF(B1445="","",IFERROR(AVERAGE(B1406:B1445)/AVERAGE(B1393:B1432)-1,""))</f>
        <v/>
      </c>
      <c r="I1445">
        <f>IFERROR(VLOOKUP(A1445,'Sahm Rule'!$A:$B,2,TRUE),"")</f>
        <v/>
      </c>
      <c r="J1445" s="159">
        <f>IFERROR((B1445/B1432)^4-1-D1445/100,"")</f>
        <v/>
      </c>
    </row>
    <row r="1446">
      <c r="A1446" s="10" t="n">
        <v>45541</v>
      </c>
      <c r="B1446" s="13">
        <f>IF(VLOOKUP(A1446,SP500相关数据!$B$11:$C$24727,2,TRUE)&lt;&gt;"",VLOOKUP(A1446,SP500相关数据!$B$11:$C$24727,2,TRUE),IF(VLOOKUP(A1446-1,SP500相关数据!$B$11:$C$24727,2,TRUE)&lt;&gt;"",VLOOKUP(A1446-1,SP500相关数据!$B$11:$C$24727,2,TRUE),VLOOKUP(A1446-2,SP500相关数据!$B$11:$C$24727,2,TRUE)))</f>
        <v/>
      </c>
      <c r="C1446" s="13">
        <f>IFERROR(IF(VLOOKUP(A1446,SP500相关数据!$B$11:$E$24727,4,TRUE)&lt;&gt;"",VLOOKUP(A1446,SP500相关数据!$B$11:$E$24727,4,TRUE),IF(VLOOKUP(A1446-1,SP500相关数据!$B$11:$E$24727,4,TRUE)&lt;&gt;"",VLOOKUP(A1446-1,SP500相关数据!$B$11:$E$24727,4,TRUE),VLOOKUP(A1446-2,SP500相关数据!$B$11:$E$24727,4,TRUE))),"")</f>
        <v/>
      </c>
      <c r="D1446" s="13">
        <f>IF(VLOOKUP(A1446,高收益利差!$A:$B,2,TRUE)&lt;&gt;"",VLOOKUP(A1446,高收益利差!$A:$B,2,TRUE),IF(VLOOKUP(A1446-1,高收益利差!$A:$B,2,TRUE)&lt;&gt;"",VLOOKUP(A1446-1,高收益利差!$A:$B,2,TRUE),VLOOKUP(A1446-2,高收益利差!$A:$B,2,TRUE)))</f>
        <v/>
      </c>
      <c r="E1446" s="13">
        <f>IFERROR(VLOOKUP(A1446,'10Y2Y'!$A:$B,2,TRUE),"")</f>
        <v/>
      </c>
      <c r="F1446">
        <f>IFERROR(D1446-D1433,"")</f>
        <v/>
      </c>
      <c r="G1446">
        <f>IFERROR(B1446/AVERAGE(B1407:B1446)-1,"")</f>
        <v/>
      </c>
      <c r="H1446">
        <f>IF(B1446="","",IFERROR(AVERAGE(B1407:B1446)/AVERAGE(B1394:B1433)-1,""))</f>
        <v/>
      </c>
      <c r="I1446">
        <f>IFERROR(VLOOKUP(A1446,'Sahm Rule'!$A:$B,2,TRUE),"")</f>
        <v/>
      </c>
      <c r="J1446" s="159">
        <f>IFERROR((B1446/B1433)^4-1-D1446/100,"")</f>
        <v/>
      </c>
    </row>
    <row r="1447">
      <c r="A1447" s="10" t="n">
        <v>45548</v>
      </c>
      <c r="B1447" s="13">
        <f>IF(VLOOKUP(A1447,SP500相关数据!$B$11:$C$24727,2,TRUE)&lt;&gt;"",VLOOKUP(A1447,SP500相关数据!$B$11:$C$24727,2,TRUE),IF(VLOOKUP(A1447-1,SP500相关数据!$B$11:$C$24727,2,TRUE)&lt;&gt;"",VLOOKUP(A1447-1,SP500相关数据!$B$11:$C$24727,2,TRUE),VLOOKUP(A1447-2,SP500相关数据!$B$11:$C$24727,2,TRUE)))</f>
        <v/>
      </c>
      <c r="C1447" s="13">
        <f>IFERROR(IF(VLOOKUP(A1447,SP500相关数据!$B$11:$E$24727,4,TRUE)&lt;&gt;"",VLOOKUP(A1447,SP500相关数据!$B$11:$E$24727,4,TRUE),IF(VLOOKUP(A1447-1,SP500相关数据!$B$11:$E$24727,4,TRUE)&lt;&gt;"",VLOOKUP(A1447-1,SP500相关数据!$B$11:$E$24727,4,TRUE),VLOOKUP(A1447-2,SP500相关数据!$B$11:$E$24727,4,TRUE))),"")</f>
        <v/>
      </c>
      <c r="D1447" s="13">
        <f>IF(VLOOKUP(A1447,高收益利差!$A:$B,2,TRUE)&lt;&gt;"",VLOOKUP(A1447,高收益利差!$A:$B,2,TRUE),IF(VLOOKUP(A1447-1,高收益利差!$A:$B,2,TRUE)&lt;&gt;"",VLOOKUP(A1447-1,高收益利差!$A:$B,2,TRUE),VLOOKUP(A1447-2,高收益利差!$A:$B,2,TRUE)))</f>
        <v/>
      </c>
      <c r="E1447" s="13">
        <f>IFERROR(VLOOKUP(A1447,'10Y2Y'!$A:$B,2,TRUE),"")</f>
        <v/>
      </c>
      <c r="F1447">
        <f>IFERROR(D1447-D1434,"")</f>
        <v/>
      </c>
      <c r="G1447">
        <f>IFERROR(B1447/AVERAGE(B1408:B1447)-1,"")</f>
        <v/>
      </c>
      <c r="H1447">
        <f>IF(B1447="","",IFERROR(AVERAGE(B1408:B1447)/AVERAGE(B1395:B1434)-1,""))</f>
        <v/>
      </c>
      <c r="I1447">
        <f>IFERROR(VLOOKUP(A1447,'Sahm Rule'!$A:$B,2,TRUE),"")</f>
        <v/>
      </c>
      <c r="J1447" s="159">
        <f>IFERROR((B1447/B1434)^4-1-D1447/100,"")</f>
        <v/>
      </c>
    </row>
    <row r="1448">
      <c r="A1448" s="10" t="n">
        <v>45555</v>
      </c>
      <c r="B1448" s="13">
        <f>IF(VLOOKUP(A1448,SP500相关数据!$B$11:$C$24727,2,TRUE)&lt;&gt;"",VLOOKUP(A1448,SP500相关数据!$B$11:$C$24727,2,TRUE),IF(VLOOKUP(A1448-1,SP500相关数据!$B$11:$C$24727,2,TRUE)&lt;&gt;"",VLOOKUP(A1448-1,SP500相关数据!$B$11:$C$24727,2,TRUE),VLOOKUP(A1448-2,SP500相关数据!$B$11:$C$24727,2,TRUE)))</f>
        <v/>
      </c>
      <c r="C1448" s="13">
        <f>IFERROR(IF(VLOOKUP(A1448,SP500相关数据!$B$11:$E$24727,4,TRUE)&lt;&gt;"",VLOOKUP(A1448,SP500相关数据!$B$11:$E$24727,4,TRUE),IF(VLOOKUP(A1448-1,SP500相关数据!$B$11:$E$24727,4,TRUE)&lt;&gt;"",VLOOKUP(A1448-1,SP500相关数据!$B$11:$E$24727,4,TRUE),VLOOKUP(A1448-2,SP500相关数据!$B$11:$E$24727,4,TRUE))),"")</f>
        <v/>
      </c>
      <c r="D1448" s="13">
        <f>IF(VLOOKUP(A1448,高收益利差!$A:$B,2,TRUE)&lt;&gt;"",VLOOKUP(A1448,高收益利差!$A:$B,2,TRUE),IF(VLOOKUP(A1448-1,高收益利差!$A:$B,2,TRUE)&lt;&gt;"",VLOOKUP(A1448-1,高收益利差!$A:$B,2,TRUE),VLOOKUP(A1448-2,高收益利差!$A:$B,2,TRUE)))</f>
        <v/>
      </c>
      <c r="E1448" s="13">
        <f>IFERROR(VLOOKUP(A1448,'10Y2Y'!$A:$B,2,TRUE),"")</f>
        <v/>
      </c>
      <c r="F1448">
        <f>IFERROR(D1448-D1435,"")</f>
        <v/>
      </c>
      <c r="G1448">
        <f>IFERROR(B1448/AVERAGE(B1409:B1448)-1,"")</f>
        <v/>
      </c>
      <c r="H1448">
        <f>IF(B1448="","",IFERROR(AVERAGE(B1409:B1448)/AVERAGE(B1396:B1435)-1,""))</f>
        <v/>
      </c>
      <c r="I1448">
        <f>IFERROR(VLOOKUP(A1448,'Sahm Rule'!$A:$B,2,TRUE),"")</f>
        <v/>
      </c>
      <c r="J1448" s="159">
        <f>IFERROR((B1448/B1435)^4-1-D1448/100,"")</f>
        <v/>
      </c>
    </row>
    <row r="1449">
      <c r="A1449" s="10" t="n">
        <v>45562</v>
      </c>
      <c r="B1449" s="13">
        <f>IF(VLOOKUP(A1449,SP500相关数据!$B$11:$C$24727,2,TRUE)&lt;&gt;"",VLOOKUP(A1449,SP500相关数据!$B$11:$C$24727,2,TRUE),IF(VLOOKUP(A1449-1,SP500相关数据!$B$11:$C$24727,2,TRUE)&lt;&gt;"",VLOOKUP(A1449-1,SP500相关数据!$B$11:$C$24727,2,TRUE),VLOOKUP(A1449-2,SP500相关数据!$B$11:$C$24727,2,TRUE)))</f>
        <v/>
      </c>
      <c r="C1449" s="13">
        <f>IFERROR(IF(VLOOKUP(A1449,SP500相关数据!$B$11:$E$24727,4,TRUE)&lt;&gt;"",VLOOKUP(A1449,SP500相关数据!$B$11:$E$24727,4,TRUE),IF(VLOOKUP(A1449-1,SP500相关数据!$B$11:$E$24727,4,TRUE)&lt;&gt;"",VLOOKUP(A1449-1,SP500相关数据!$B$11:$E$24727,4,TRUE),VLOOKUP(A1449-2,SP500相关数据!$B$11:$E$24727,4,TRUE))),"")</f>
        <v/>
      </c>
      <c r="D1449" s="13">
        <f>IF(VLOOKUP(A1449,高收益利差!$A:$B,2,TRUE)&lt;&gt;"",VLOOKUP(A1449,高收益利差!$A:$B,2,TRUE),IF(VLOOKUP(A1449-1,高收益利差!$A:$B,2,TRUE)&lt;&gt;"",VLOOKUP(A1449-1,高收益利差!$A:$B,2,TRUE),VLOOKUP(A1449-2,高收益利差!$A:$B,2,TRUE)))</f>
        <v/>
      </c>
      <c r="E1449" s="13">
        <f>IFERROR(VLOOKUP(A1449,'10Y2Y'!$A:$B,2,TRUE),"")</f>
        <v/>
      </c>
      <c r="F1449">
        <f>IFERROR(D1449-D1436,"")</f>
        <v/>
      </c>
      <c r="G1449">
        <f>IFERROR(B1449/AVERAGE(B1410:B1449)-1,"")</f>
        <v/>
      </c>
      <c r="H1449">
        <f>IF(B1449="","",IFERROR(AVERAGE(B1410:B1449)/AVERAGE(B1397:B1436)-1,""))</f>
        <v/>
      </c>
      <c r="I1449">
        <f>IFERROR(VLOOKUP(A1449,'Sahm Rule'!$A:$B,2,TRUE),"")</f>
        <v/>
      </c>
      <c r="J1449" s="159">
        <f>IFERROR((B1449/B1436)^4-1-D1449/100,"")</f>
        <v/>
      </c>
    </row>
    <row r="1450">
      <c r="A1450" s="10" t="n">
        <v>45569</v>
      </c>
      <c r="B1450" s="13">
        <f>IF(VLOOKUP(A1450,SP500相关数据!$B$11:$C$24727,2,TRUE)&lt;&gt;"",VLOOKUP(A1450,SP500相关数据!$B$11:$C$24727,2,TRUE),IF(VLOOKUP(A1450-1,SP500相关数据!$B$11:$C$24727,2,TRUE)&lt;&gt;"",VLOOKUP(A1450-1,SP500相关数据!$B$11:$C$24727,2,TRUE),VLOOKUP(A1450-2,SP500相关数据!$B$11:$C$24727,2,TRUE)))</f>
        <v/>
      </c>
      <c r="C1450" s="13">
        <f>IFERROR(IF(VLOOKUP(A1450,SP500相关数据!$B$11:$E$24727,4,TRUE)&lt;&gt;"",VLOOKUP(A1450,SP500相关数据!$B$11:$E$24727,4,TRUE),IF(VLOOKUP(A1450-1,SP500相关数据!$B$11:$E$24727,4,TRUE)&lt;&gt;"",VLOOKUP(A1450-1,SP500相关数据!$B$11:$E$24727,4,TRUE),VLOOKUP(A1450-2,SP500相关数据!$B$11:$E$24727,4,TRUE))),"")</f>
        <v/>
      </c>
      <c r="D1450" s="13">
        <f>IF(VLOOKUP(A1450,高收益利差!$A:$B,2,TRUE)&lt;&gt;"",VLOOKUP(A1450,高收益利差!$A:$B,2,TRUE),IF(VLOOKUP(A1450-1,高收益利差!$A:$B,2,TRUE)&lt;&gt;"",VLOOKUP(A1450-1,高收益利差!$A:$B,2,TRUE),VLOOKUP(A1450-2,高收益利差!$A:$B,2,TRUE)))</f>
        <v/>
      </c>
      <c r="E1450" s="13">
        <f>IFERROR(VLOOKUP(A1450,'10Y2Y'!$A:$B,2,TRUE),"")</f>
        <v/>
      </c>
      <c r="F1450">
        <f>IFERROR(D1450-D1437,"")</f>
        <v/>
      </c>
      <c r="G1450">
        <f>IFERROR(B1450/AVERAGE(B1411:B1450)-1,"")</f>
        <v/>
      </c>
      <c r="H1450">
        <f>IF(B1450="","",IFERROR(AVERAGE(B1411:B1450)/AVERAGE(B1398:B1437)-1,""))</f>
        <v/>
      </c>
      <c r="I1450">
        <f>IFERROR(VLOOKUP(A1450,'Sahm Rule'!$A:$B,2,TRUE),"")</f>
        <v/>
      </c>
      <c r="J1450" s="159">
        <f>IFERROR((B1450/B1437)^4-1-D1450/100,"")</f>
        <v/>
      </c>
    </row>
    <row r="1451">
      <c r="A1451" s="10" t="n">
        <v>45576</v>
      </c>
      <c r="B1451" s="13">
        <f>IF(VLOOKUP(A1451,SP500相关数据!$B$11:$C$24727,2,TRUE)&lt;&gt;"",VLOOKUP(A1451,SP500相关数据!$B$11:$C$24727,2,TRUE),IF(VLOOKUP(A1451-1,SP500相关数据!$B$11:$C$24727,2,TRUE)&lt;&gt;"",VLOOKUP(A1451-1,SP500相关数据!$B$11:$C$24727,2,TRUE),VLOOKUP(A1451-2,SP500相关数据!$B$11:$C$24727,2,TRUE)))</f>
        <v/>
      </c>
      <c r="C1451" s="13">
        <f>IFERROR(IF(VLOOKUP(A1451,SP500相关数据!$B$11:$E$24727,4,TRUE)&lt;&gt;"",VLOOKUP(A1451,SP500相关数据!$B$11:$E$24727,4,TRUE),IF(VLOOKUP(A1451-1,SP500相关数据!$B$11:$E$24727,4,TRUE)&lt;&gt;"",VLOOKUP(A1451-1,SP500相关数据!$B$11:$E$24727,4,TRUE),VLOOKUP(A1451-2,SP500相关数据!$B$11:$E$24727,4,TRUE))),"")</f>
        <v/>
      </c>
      <c r="D1451" s="13">
        <f>IF(VLOOKUP(A1451,高收益利差!$A:$B,2,TRUE)&lt;&gt;"",VLOOKUP(A1451,高收益利差!$A:$B,2,TRUE),IF(VLOOKUP(A1451-1,高收益利差!$A:$B,2,TRUE)&lt;&gt;"",VLOOKUP(A1451-1,高收益利差!$A:$B,2,TRUE),VLOOKUP(A1451-2,高收益利差!$A:$B,2,TRUE)))</f>
        <v/>
      </c>
      <c r="E1451" s="13">
        <f>IFERROR(VLOOKUP(A1451,'10Y2Y'!$A:$B,2,TRUE),"")</f>
        <v/>
      </c>
      <c r="F1451">
        <f>IFERROR(D1451-D1438,"")</f>
        <v/>
      </c>
      <c r="G1451">
        <f>IFERROR(B1451/AVERAGE(B1412:B1451)-1,"")</f>
        <v/>
      </c>
      <c r="H1451">
        <f>IF(B1451="","",IFERROR(AVERAGE(B1412:B1451)/AVERAGE(B1399:B1438)-1,""))</f>
        <v/>
      </c>
      <c r="I1451">
        <f>IFERROR(VLOOKUP(A1451,'Sahm Rule'!$A:$B,2,TRUE),"")</f>
        <v/>
      </c>
      <c r="J1451" s="159">
        <f>IFERROR((B1451/B1438)^4-1-D1451/100,"")</f>
        <v/>
      </c>
    </row>
    <row r="1452">
      <c r="A1452" s="10" t="n">
        <v>45583</v>
      </c>
      <c r="B1452" s="13">
        <f>IF(VLOOKUP(A1452,SP500相关数据!$B$11:$C$24727,2,TRUE)&lt;&gt;"",VLOOKUP(A1452,SP500相关数据!$B$11:$C$24727,2,TRUE),IF(VLOOKUP(A1452-1,SP500相关数据!$B$11:$C$24727,2,TRUE)&lt;&gt;"",VLOOKUP(A1452-1,SP500相关数据!$B$11:$C$24727,2,TRUE),VLOOKUP(A1452-2,SP500相关数据!$B$11:$C$24727,2,TRUE)))</f>
        <v/>
      </c>
      <c r="C1452" s="13">
        <f>IFERROR(IF(VLOOKUP(A1452,SP500相关数据!$B$11:$E$24727,4,TRUE)&lt;&gt;"",VLOOKUP(A1452,SP500相关数据!$B$11:$E$24727,4,TRUE),IF(VLOOKUP(A1452-1,SP500相关数据!$B$11:$E$24727,4,TRUE)&lt;&gt;"",VLOOKUP(A1452-1,SP500相关数据!$B$11:$E$24727,4,TRUE),VLOOKUP(A1452-2,SP500相关数据!$B$11:$E$24727,4,TRUE))),"")</f>
        <v/>
      </c>
      <c r="D1452" s="13">
        <f>IF(VLOOKUP(A1452,高收益利差!$A:$B,2,TRUE)&lt;&gt;"",VLOOKUP(A1452,高收益利差!$A:$B,2,TRUE),IF(VLOOKUP(A1452-1,高收益利差!$A:$B,2,TRUE)&lt;&gt;"",VLOOKUP(A1452-1,高收益利差!$A:$B,2,TRUE),VLOOKUP(A1452-2,高收益利差!$A:$B,2,TRUE)))</f>
        <v/>
      </c>
      <c r="E1452" s="13">
        <f>IFERROR(VLOOKUP(A1452,'10Y2Y'!$A:$B,2,TRUE),"")</f>
        <v/>
      </c>
      <c r="F1452">
        <f>IFERROR(D1452-D1439,"")</f>
        <v/>
      </c>
      <c r="G1452">
        <f>IFERROR(B1452/AVERAGE(B1413:B1452)-1,"")</f>
        <v/>
      </c>
      <c r="H1452">
        <f>IF(B1452="","",IFERROR(AVERAGE(B1413:B1452)/AVERAGE(B1400:B1439)-1,""))</f>
        <v/>
      </c>
      <c r="I1452">
        <f>IFERROR(VLOOKUP(A1452,'Sahm Rule'!$A:$B,2,TRUE),"")</f>
        <v/>
      </c>
      <c r="J1452" s="159">
        <f>IFERROR((B1452/B1439)^4-1-D1452/100,"")</f>
        <v/>
      </c>
    </row>
    <row r="1453">
      <c r="A1453" s="10" t="n">
        <v>45590</v>
      </c>
      <c r="B1453" s="13">
        <f>IF(VLOOKUP(A1453,SP500相关数据!$B$11:$C$24727,2,TRUE)&lt;&gt;"",VLOOKUP(A1453,SP500相关数据!$B$11:$C$24727,2,TRUE),IF(VLOOKUP(A1453-1,SP500相关数据!$B$11:$C$24727,2,TRUE)&lt;&gt;"",VLOOKUP(A1453-1,SP500相关数据!$B$11:$C$24727,2,TRUE),VLOOKUP(A1453-2,SP500相关数据!$B$11:$C$24727,2,TRUE)))</f>
        <v/>
      </c>
      <c r="C1453" s="13">
        <f>IFERROR(IF(VLOOKUP(A1453,SP500相关数据!$B$11:$E$24727,4,TRUE)&lt;&gt;"",VLOOKUP(A1453,SP500相关数据!$B$11:$E$24727,4,TRUE),IF(VLOOKUP(A1453-1,SP500相关数据!$B$11:$E$24727,4,TRUE)&lt;&gt;"",VLOOKUP(A1453-1,SP500相关数据!$B$11:$E$24727,4,TRUE),VLOOKUP(A1453-2,SP500相关数据!$B$11:$E$24727,4,TRUE))),"")</f>
        <v/>
      </c>
      <c r="D1453" s="13">
        <f>IF(VLOOKUP(A1453,高收益利差!$A:$B,2,TRUE)&lt;&gt;"",VLOOKUP(A1453,高收益利差!$A:$B,2,TRUE),IF(VLOOKUP(A1453-1,高收益利差!$A:$B,2,TRUE)&lt;&gt;"",VLOOKUP(A1453-1,高收益利差!$A:$B,2,TRUE),VLOOKUP(A1453-2,高收益利差!$A:$B,2,TRUE)))</f>
        <v/>
      </c>
      <c r="E1453" s="13">
        <f>IFERROR(VLOOKUP(A1453,'10Y2Y'!$A:$B,2,TRUE),"")</f>
        <v/>
      </c>
      <c r="F1453">
        <f>IFERROR(D1453-D1440,"")</f>
        <v/>
      </c>
      <c r="G1453">
        <f>IFERROR(B1453/AVERAGE(B1414:B1453)-1,"")</f>
        <v/>
      </c>
      <c r="H1453">
        <f>IF(B1453="","",IFERROR(AVERAGE(B1414:B1453)/AVERAGE(B1401:B1440)-1,""))</f>
        <v/>
      </c>
      <c r="I1453">
        <f>IFERROR(VLOOKUP(A1453,'Sahm Rule'!$A:$B,2,TRUE),"")</f>
        <v/>
      </c>
      <c r="J1453" s="159">
        <f>IFERROR((B1453/B1440)^4-1-D1453/100,"")</f>
        <v/>
      </c>
    </row>
    <row r="1454">
      <c r="A1454" s="10" t="n">
        <v>45597</v>
      </c>
      <c r="B1454" s="13">
        <f>IF(VLOOKUP(A1454,SP500相关数据!$B$11:$C$24727,2,TRUE)&lt;&gt;"",VLOOKUP(A1454,SP500相关数据!$B$11:$C$24727,2,TRUE),IF(VLOOKUP(A1454-1,SP500相关数据!$B$11:$C$24727,2,TRUE)&lt;&gt;"",VLOOKUP(A1454-1,SP500相关数据!$B$11:$C$24727,2,TRUE),VLOOKUP(A1454-2,SP500相关数据!$B$11:$C$24727,2,TRUE)))</f>
        <v/>
      </c>
      <c r="C1454" s="13">
        <f>IFERROR(IF(VLOOKUP(A1454,SP500相关数据!$B$11:$E$24727,4,TRUE)&lt;&gt;"",VLOOKUP(A1454,SP500相关数据!$B$11:$E$24727,4,TRUE),IF(VLOOKUP(A1454-1,SP500相关数据!$B$11:$E$24727,4,TRUE)&lt;&gt;"",VLOOKUP(A1454-1,SP500相关数据!$B$11:$E$24727,4,TRUE),VLOOKUP(A1454-2,SP500相关数据!$B$11:$E$24727,4,TRUE))),"")</f>
        <v/>
      </c>
      <c r="D1454" s="13">
        <f>IF(VLOOKUP(A1454,高收益利差!$A:$B,2,TRUE)&lt;&gt;"",VLOOKUP(A1454,高收益利差!$A:$B,2,TRUE),IF(VLOOKUP(A1454-1,高收益利差!$A:$B,2,TRUE)&lt;&gt;"",VLOOKUP(A1454-1,高收益利差!$A:$B,2,TRUE),VLOOKUP(A1454-2,高收益利差!$A:$B,2,TRUE)))</f>
        <v/>
      </c>
      <c r="E1454" s="13">
        <f>IFERROR(VLOOKUP(A1454,'10Y2Y'!$A:$B,2,TRUE),"")</f>
        <v/>
      </c>
      <c r="F1454">
        <f>IFERROR(D1454-D1441,"")</f>
        <v/>
      </c>
      <c r="G1454">
        <f>IFERROR(B1454/AVERAGE(B1415:B1454)-1,"")</f>
        <v/>
      </c>
      <c r="H1454">
        <f>IF(B1454="","",IFERROR(AVERAGE(B1415:B1454)/AVERAGE(B1402:B1441)-1,""))</f>
        <v/>
      </c>
      <c r="I1454">
        <f>IFERROR(VLOOKUP(A1454,'Sahm Rule'!$A:$B,2,TRUE),"")</f>
        <v/>
      </c>
      <c r="J1454" s="159">
        <f>IFERROR((B1454/B1441)^4-1-D1454/100,"")</f>
        <v/>
      </c>
    </row>
    <row r="1455">
      <c r="A1455" s="10" t="n">
        <v>45604</v>
      </c>
      <c r="B1455" s="13">
        <f>IF(VLOOKUP(A1455,SP500相关数据!$B$11:$C$24727,2,TRUE)&lt;&gt;"",VLOOKUP(A1455,SP500相关数据!$B$11:$C$24727,2,TRUE),IF(VLOOKUP(A1455-1,SP500相关数据!$B$11:$C$24727,2,TRUE)&lt;&gt;"",VLOOKUP(A1455-1,SP500相关数据!$B$11:$C$24727,2,TRUE),VLOOKUP(A1455-2,SP500相关数据!$B$11:$C$24727,2,TRUE)))</f>
        <v/>
      </c>
      <c r="C1455" s="13">
        <f>IFERROR(IF(VLOOKUP(A1455,SP500相关数据!$B$11:$E$24727,4,TRUE)&lt;&gt;"",VLOOKUP(A1455,SP500相关数据!$B$11:$E$24727,4,TRUE),IF(VLOOKUP(A1455-1,SP500相关数据!$B$11:$E$24727,4,TRUE)&lt;&gt;"",VLOOKUP(A1455-1,SP500相关数据!$B$11:$E$24727,4,TRUE),VLOOKUP(A1455-2,SP500相关数据!$B$11:$E$24727,4,TRUE))),"")</f>
        <v/>
      </c>
      <c r="D1455" s="13">
        <f>IF(VLOOKUP(A1455,高收益利差!$A:$B,2,TRUE)&lt;&gt;"",VLOOKUP(A1455,高收益利差!$A:$B,2,TRUE),IF(VLOOKUP(A1455-1,高收益利差!$A:$B,2,TRUE)&lt;&gt;"",VLOOKUP(A1455-1,高收益利差!$A:$B,2,TRUE),VLOOKUP(A1455-2,高收益利差!$A:$B,2,TRUE)))</f>
        <v/>
      </c>
      <c r="E1455" s="13">
        <f>IFERROR(VLOOKUP(A1455,'10Y2Y'!$A:$B,2,TRUE),"")</f>
        <v/>
      </c>
      <c r="F1455">
        <f>IFERROR(D1455-D1442,"")</f>
        <v/>
      </c>
      <c r="G1455">
        <f>IFERROR(B1455/AVERAGE(B1416:B1455)-1,"")</f>
        <v/>
      </c>
      <c r="H1455">
        <f>IF(B1455="","",IFERROR(AVERAGE(B1416:B1455)/AVERAGE(B1403:B1442)-1,""))</f>
        <v/>
      </c>
      <c r="I1455">
        <f>IFERROR(VLOOKUP(A1455,'Sahm Rule'!$A:$B,2,TRUE),"")</f>
        <v/>
      </c>
      <c r="J1455" s="159">
        <f>IFERROR((B1455/B1442)^4-1-D1455/100,"")</f>
        <v/>
      </c>
    </row>
    <row r="1456">
      <c r="A1456" s="10" t="n">
        <v>45611</v>
      </c>
      <c r="B1456" s="13">
        <f>IF(VLOOKUP(A1456,SP500相关数据!$B$11:$C$24727,2,TRUE)&lt;&gt;"",VLOOKUP(A1456,SP500相关数据!$B$11:$C$24727,2,TRUE),IF(VLOOKUP(A1456-1,SP500相关数据!$B$11:$C$24727,2,TRUE)&lt;&gt;"",VLOOKUP(A1456-1,SP500相关数据!$B$11:$C$24727,2,TRUE),VLOOKUP(A1456-2,SP500相关数据!$B$11:$C$24727,2,TRUE)))</f>
        <v/>
      </c>
      <c r="C1456" s="13">
        <f>IFERROR(IF(VLOOKUP(A1456,SP500相关数据!$B$11:$E$24727,4,TRUE)&lt;&gt;"",VLOOKUP(A1456,SP500相关数据!$B$11:$E$24727,4,TRUE),IF(VLOOKUP(A1456-1,SP500相关数据!$B$11:$E$24727,4,TRUE)&lt;&gt;"",VLOOKUP(A1456-1,SP500相关数据!$B$11:$E$24727,4,TRUE),VLOOKUP(A1456-2,SP500相关数据!$B$11:$E$24727,4,TRUE))),"")</f>
        <v/>
      </c>
      <c r="D1456" s="13">
        <f>IF(VLOOKUP(A1456,高收益利差!$A:$B,2,TRUE)&lt;&gt;"",VLOOKUP(A1456,高收益利差!$A:$B,2,TRUE),IF(VLOOKUP(A1456-1,高收益利差!$A:$B,2,TRUE)&lt;&gt;"",VLOOKUP(A1456-1,高收益利差!$A:$B,2,TRUE),VLOOKUP(A1456-2,高收益利差!$A:$B,2,TRUE)))</f>
        <v/>
      </c>
      <c r="E1456" s="13">
        <f>IFERROR(VLOOKUP(A1456,'10Y2Y'!$A:$B,2,TRUE),"")</f>
        <v/>
      </c>
      <c r="F1456">
        <f>IFERROR(D1456-D1443,"")</f>
        <v/>
      </c>
      <c r="G1456">
        <f>IFERROR(B1456/AVERAGE(B1417:B1456)-1,"")</f>
        <v/>
      </c>
      <c r="H1456">
        <f>IF(B1456="","",IFERROR(AVERAGE(B1417:B1456)/AVERAGE(B1404:B1443)-1,""))</f>
        <v/>
      </c>
      <c r="I1456">
        <f>IFERROR(VLOOKUP(A1456,'Sahm Rule'!$A:$B,2,TRUE),"")</f>
        <v/>
      </c>
      <c r="J1456" s="159">
        <f>IFERROR((B1456/B1443)^4-1-D1456/100,"")</f>
        <v/>
      </c>
    </row>
    <row r="1457">
      <c r="A1457" s="10" t="n">
        <v>45618</v>
      </c>
      <c r="B1457" s="13">
        <f>IF(VLOOKUP(A1457,SP500相关数据!$B$11:$C$24727,2,TRUE)&lt;&gt;"",VLOOKUP(A1457,SP500相关数据!$B$11:$C$24727,2,TRUE),IF(VLOOKUP(A1457-1,SP500相关数据!$B$11:$C$24727,2,TRUE)&lt;&gt;"",VLOOKUP(A1457-1,SP500相关数据!$B$11:$C$24727,2,TRUE),VLOOKUP(A1457-2,SP500相关数据!$B$11:$C$24727,2,TRUE)))</f>
        <v/>
      </c>
      <c r="C1457" s="13">
        <f>IFERROR(IF(VLOOKUP(A1457,SP500相关数据!$B$11:$E$24727,4,TRUE)&lt;&gt;"",VLOOKUP(A1457,SP500相关数据!$B$11:$E$24727,4,TRUE),IF(VLOOKUP(A1457-1,SP500相关数据!$B$11:$E$24727,4,TRUE)&lt;&gt;"",VLOOKUP(A1457-1,SP500相关数据!$B$11:$E$24727,4,TRUE),VLOOKUP(A1457-2,SP500相关数据!$B$11:$E$24727,4,TRUE))),"")</f>
        <v/>
      </c>
      <c r="D1457" s="13">
        <f>IF(VLOOKUP(A1457,高收益利差!$A:$B,2,TRUE)&lt;&gt;"",VLOOKUP(A1457,高收益利差!$A:$B,2,TRUE),IF(VLOOKUP(A1457-1,高收益利差!$A:$B,2,TRUE)&lt;&gt;"",VLOOKUP(A1457-1,高收益利差!$A:$B,2,TRUE),VLOOKUP(A1457-2,高收益利差!$A:$B,2,TRUE)))</f>
        <v/>
      </c>
      <c r="E1457" s="13">
        <f>IFERROR(VLOOKUP(A1457,'10Y2Y'!$A:$B,2,TRUE),"")</f>
        <v/>
      </c>
      <c r="F1457">
        <f>IFERROR(D1457-D1444,"")</f>
        <v/>
      </c>
      <c r="G1457">
        <f>IFERROR(B1457/AVERAGE(B1418:B1457)-1,"")</f>
        <v/>
      </c>
      <c r="H1457">
        <f>IF(B1457="","",IFERROR(AVERAGE(B1418:B1457)/AVERAGE(B1405:B1444)-1,""))</f>
        <v/>
      </c>
      <c r="I1457">
        <f>IFERROR(VLOOKUP(A1457,'Sahm Rule'!$A:$B,2,TRUE),"")</f>
        <v/>
      </c>
      <c r="J1457" s="159">
        <f>IFERROR((B1457/B1444)^4-1-D1457/100,"")</f>
        <v/>
      </c>
    </row>
    <row r="1458">
      <c r="A1458" s="10" t="n">
        <v>45625</v>
      </c>
      <c r="B1458" s="13">
        <f>IF(VLOOKUP(A1458,SP500相关数据!$B$11:$C$24727,2,TRUE)&lt;&gt;"",VLOOKUP(A1458,SP500相关数据!$B$11:$C$24727,2,TRUE),IF(VLOOKUP(A1458-1,SP500相关数据!$B$11:$C$24727,2,TRUE)&lt;&gt;"",VLOOKUP(A1458-1,SP500相关数据!$B$11:$C$24727,2,TRUE),VLOOKUP(A1458-2,SP500相关数据!$B$11:$C$24727,2,TRUE)))</f>
        <v/>
      </c>
      <c r="C1458" s="13">
        <f>IFERROR(IF(VLOOKUP(A1458,SP500相关数据!$B$11:$E$24727,4,TRUE)&lt;&gt;"",VLOOKUP(A1458,SP500相关数据!$B$11:$E$24727,4,TRUE),IF(VLOOKUP(A1458-1,SP500相关数据!$B$11:$E$24727,4,TRUE)&lt;&gt;"",VLOOKUP(A1458-1,SP500相关数据!$B$11:$E$24727,4,TRUE),VLOOKUP(A1458-2,SP500相关数据!$B$11:$E$24727,4,TRUE))),"")</f>
        <v/>
      </c>
      <c r="D1458" s="13">
        <f>IF(VLOOKUP(A1458,高收益利差!$A:$B,2,TRUE)&lt;&gt;"",VLOOKUP(A1458,高收益利差!$A:$B,2,TRUE),IF(VLOOKUP(A1458-1,高收益利差!$A:$B,2,TRUE)&lt;&gt;"",VLOOKUP(A1458-1,高收益利差!$A:$B,2,TRUE),VLOOKUP(A1458-2,高收益利差!$A:$B,2,TRUE)))</f>
        <v/>
      </c>
      <c r="E1458" s="13">
        <f>IFERROR(VLOOKUP(A1458,'10Y2Y'!$A:$B,2,TRUE),"")</f>
        <v/>
      </c>
      <c r="F1458">
        <f>IFERROR(D1458-D1445,"")</f>
        <v/>
      </c>
      <c r="G1458">
        <f>IFERROR(B1458/AVERAGE(B1419:B1458)-1,"")</f>
        <v/>
      </c>
      <c r="H1458">
        <f>IF(B1458="","",IFERROR(AVERAGE(B1419:B1458)/AVERAGE(B1406:B1445)-1,""))</f>
        <v/>
      </c>
      <c r="I1458">
        <f>IFERROR(VLOOKUP(A1458,'Sahm Rule'!$A:$B,2,TRUE),"")</f>
        <v/>
      </c>
      <c r="J1458" s="159">
        <f>IFERROR((B1458/B1445)^4-1-D1458/100,"")</f>
        <v/>
      </c>
    </row>
    <row r="1459">
      <c r="A1459" s="10" t="n">
        <v>45632</v>
      </c>
      <c r="B1459" s="13">
        <f>IF(VLOOKUP(A1459,SP500相关数据!$B$11:$C$24727,2,TRUE)&lt;&gt;"",VLOOKUP(A1459,SP500相关数据!$B$11:$C$24727,2,TRUE),IF(VLOOKUP(A1459-1,SP500相关数据!$B$11:$C$24727,2,TRUE)&lt;&gt;"",VLOOKUP(A1459-1,SP500相关数据!$B$11:$C$24727,2,TRUE),VLOOKUP(A1459-2,SP500相关数据!$B$11:$C$24727,2,TRUE)))</f>
        <v/>
      </c>
      <c r="C1459" s="13">
        <f>IFERROR(IF(VLOOKUP(A1459,SP500相关数据!$B$11:$E$24727,4,TRUE)&lt;&gt;"",VLOOKUP(A1459,SP500相关数据!$B$11:$E$24727,4,TRUE),IF(VLOOKUP(A1459-1,SP500相关数据!$B$11:$E$24727,4,TRUE)&lt;&gt;"",VLOOKUP(A1459-1,SP500相关数据!$B$11:$E$24727,4,TRUE),VLOOKUP(A1459-2,SP500相关数据!$B$11:$E$24727,4,TRUE))),"")</f>
        <v/>
      </c>
      <c r="D1459" s="13">
        <f>IF(VLOOKUP(A1459,高收益利差!$A:$B,2,TRUE)&lt;&gt;"",VLOOKUP(A1459,高收益利差!$A:$B,2,TRUE),IF(VLOOKUP(A1459-1,高收益利差!$A:$B,2,TRUE)&lt;&gt;"",VLOOKUP(A1459-1,高收益利差!$A:$B,2,TRUE),VLOOKUP(A1459-2,高收益利差!$A:$B,2,TRUE)))</f>
        <v/>
      </c>
      <c r="E1459" s="13">
        <f>IFERROR(VLOOKUP(A1459,'10Y2Y'!$A:$B,2,TRUE),"")</f>
        <v/>
      </c>
      <c r="F1459">
        <f>IFERROR(D1459-D1446,"")</f>
        <v/>
      </c>
      <c r="G1459">
        <f>IFERROR(B1459/AVERAGE(B1420:B1459)-1,"")</f>
        <v/>
      </c>
      <c r="H1459">
        <f>IF(B1459="","",IFERROR(AVERAGE(B1420:B1459)/AVERAGE(B1407:B1446)-1,""))</f>
        <v/>
      </c>
      <c r="I1459">
        <f>IFERROR(VLOOKUP(A1459,'Sahm Rule'!$A:$B,2,TRUE),"")</f>
        <v/>
      </c>
      <c r="J1459" s="159">
        <f>IFERROR((B1459/B1446)^4-1-D1459/100,"")</f>
        <v/>
      </c>
    </row>
    <row r="1460">
      <c r="A1460" s="10" t="n">
        <v>45639</v>
      </c>
      <c r="B1460" s="13">
        <f>IF(VLOOKUP(A1460,SP500相关数据!$B$11:$C$24727,2,TRUE)&lt;&gt;"",VLOOKUP(A1460,SP500相关数据!$B$11:$C$24727,2,TRUE),IF(VLOOKUP(A1460-1,SP500相关数据!$B$11:$C$24727,2,TRUE)&lt;&gt;"",VLOOKUP(A1460-1,SP500相关数据!$B$11:$C$24727,2,TRUE),VLOOKUP(A1460-2,SP500相关数据!$B$11:$C$24727,2,TRUE)))</f>
        <v/>
      </c>
      <c r="C1460" s="13">
        <f>IFERROR(IF(VLOOKUP(A1460,SP500相关数据!$B$11:$E$24727,4,TRUE)&lt;&gt;"",VLOOKUP(A1460,SP500相关数据!$B$11:$E$24727,4,TRUE),IF(VLOOKUP(A1460-1,SP500相关数据!$B$11:$E$24727,4,TRUE)&lt;&gt;"",VLOOKUP(A1460-1,SP500相关数据!$B$11:$E$24727,4,TRUE),VLOOKUP(A1460-2,SP500相关数据!$B$11:$E$24727,4,TRUE))),"")</f>
        <v/>
      </c>
      <c r="D1460" s="13">
        <f>IF(VLOOKUP(A1460,高收益利差!$A:$B,2,TRUE)&lt;&gt;"",VLOOKUP(A1460,高收益利差!$A:$B,2,TRUE),IF(VLOOKUP(A1460-1,高收益利差!$A:$B,2,TRUE)&lt;&gt;"",VLOOKUP(A1460-1,高收益利差!$A:$B,2,TRUE),VLOOKUP(A1460-2,高收益利差!$A:$B,2,TRUE)))</f>
        <v/>
      </c>
      <c r="E1460" s="13">
        <f>IFERROR(VLOOKUP(A1460,'10Y2Y'!$A:$B,2,TRUE),"")</f>
        <v/>
      </c>
      <c r="F1460">
        <f>IFERROR(D1460-D1447,"")</f>
        <v/>
      </c>
      <c r="G1460">
        <f>IFERROR(B1460/AVERAGE(B1421:B1460)-1,"")</f>
        <v/>
      </c>
      <c r="H1460">
        <f>IF(B1460="","",IFERROR(AVERAGE(B1421:B1460)/AVERAGE(B1408:B1447)-1,""))</f>
        <v/>
      </c>
      <c r="I1460">
        <f>IFERROR(VLOOKUP(A1460,'Sahm Rule'!$A:$B,2,TRUE),"")</f>
        <v/>
      </c>
      <c r="J1460" s="159">
        <f>IFERROR((B1460/B1447)^4-1-D1460/100,"")</f>
        <v/>
      </c>
    </row>
    <row r="1461">
      <c r="A1461" s="10" t="n">
        <v>45646</v>
      </c>
      <c r="B1461" s="13">
        <f>IF(VLOOKUP(A1461,SP500相关数据!$B$11:$C$24727,2,TRUE)&lt;&gt;"",VLOOKUP(A1461,SP500相关数据!$B$11:$C$24727,2,TRUE),IF(VLOOKUP(A1461-1,SP500相关数据!$B$11:$C$24727,2,TRUE)&lt;&gt;"",VLOOKUP(A1461-1,SP500相关数据!$B$11:$C$24727,2,TRUE),VLOOKUP(A1461-2,SP500相关数据!$B$11:$C$24727,2,TRUE)))</f>
        <v/>
      </c>
      <c r="C1461" s="13">
        <f>IFERROR(IF(VLOOKUP(A1461,SP500相关数据!$B$11:$E$24727,4,TRUE)&lt;&gt;"",VLOOKUP(A1461,SP500相关数据!$B$11:$E$24727,4,TRUE),IF(VLOOKUP(A1461-1,SP500相关数据!$B$11:$E$24727,4,TRUE)&lt;&gt;"",VLOOKUP(A1461-1,SP500相关数据!$B$11:$E$24727,4,TRUE),VLOOKUP(A1461-2,SP500相关数据!$B$11:$E$24727,4,TRUE))),"")</f>
        <v/>
      </c>
      <c r="D1461" s="13">
        <f>IF(VLOOKUP(A1461,高收益利差!$A:$B,2,TRUE)&lt;&gt;"",VLOOKUP(A1461,高收益利差!$A:$B,2,TRUE),IF(VLOOKUP(A1461-1,高收益利差!$A:$B,2,TRUE)&lt;&gt;"",VLOOKUP(A1461-1,高收益利差!$A:$B,2,TRUE),VLOOKUP(A1461-2,高收益利差!$A:$B,2,TRUE)))</f>
        <v/>
      </c>
      <c r="E1461" s="13">
        <f>IFERROR(VLOOKUP(A1461,'10Y2Y'!$A:$B,2,TRUE),"")</f>
        <v/>
      </c>
      <c r="F1461">
        <f>IFERROR(D1461-D1448,"")</f>
        <v/>
      </c>
      <c r="G1461">
        <f>IFERROR(B1461/AVERAGE(B1422:B1461)-1,"")</f>
        <v/>
      </c>
      <c r="H1461">
        <f>IF(B1461="","",IFERROR(AVERAGE(B1422:B1461)/AVERAGE(B1409:B1448)-1,""))</f>
        <v/>
      </c>
      <c r="I1461">
        <f>IFERROR(VLOOKUP(A1461,'Sahm Rule'!$A:$B,2,TRUE),"")</f>
        <v/>
      </c>
      <c r="J1461" s="159">
        <f>IFERROR((B1461/B1448)^4-1-D1461/100,"")</f>
        <v/>
      </c>
    </row>
    <row r="1462">
      <c r="A1462" s="10" t="n">
        <v>45653</v>
      </c>
      <c r="B1462" s="13">
        <f>IF(VLOOKUP(A1462,SP500相关数据!$B$11:$C$24727,2,TRUE)&lt;&gt;"",VLOOKUP(A1462,SP500相关数据!$B$11:$C$24727,2,TRUE),IF(VLOOKUP(A1462-1,SP500相关数据!$B$11:$C$24727,2,TRUE)&lt;&gt;"",VLOOKUP(A1462-1,SP500相关数据!$B$11:$C$24727,2,TRUE),VLOOKUP(A1462-2,SP500相关数据!$B$11:$C$24727,2,TRUE)))</f>
        <v/>
      </c>
      <c r="C1462" s="13">
        <f>IFERROR(IF(VLOOKUP(A1462,SP500相关数据!$B$11:$E$24727,4,TRUE)&lt;&gt;"",VLOOKUP(A1462,SP500相关数据!$B$11:$E$24727,4,TRUE),IF(VLOOKUP(A1462-1,SP500相关数据!$B$11:$E$24727,4,TRUE)&lt;&gt;"",VLOOKUP(A1462-1,SP500相关数据!$B$11:$E$24727,4,TRUE),VLOOKUP(A1462-2,SP500相关数据!$B$11:$E$24727,4,TRUE))),"")</f>
        <v/>
      </c>
      <c r="D1462" s="13">
        <f>IF(VLOOKUP(A1462,高收益利差!$A:$B,2,TRUE)&lt;&gt;"",VLOOKUP(A1462,高收益利差!$A:$B,2,TRUE),IF(VLOOKUP(A1462-1,高收益利差!$A:$B,2,TRUE)&lt;&gt;"",VLOOKUP(A1462-1,高收益利差!$A:$B,2,TRUE),VLOOKUP(A1462-2,高收益利差!$A:$B,2,TRUE)))</f>
        <v/>
      </c>
      <c r="E1462" s="13">
        <f>IFERROR(VLOOKUP(A1462,'10Y2Y'!$A:$B,2,TRUE),"")</f>
        <v/>
      </c>
      <c r="F1462">
        <f>IFERROR(D1462-D1449,"")</f>
        <v/>
      </c>
      <c r="G1462">
        <f>IFERROR(B1462/AVERAGE(B1423:B1462)-1,"")</f>
        <v/>
      </c>
      <c r="H1462">
        <f>IF(B1462="","",IFERROR(AVERAGE(B1423:B1462)/AVERAGE(B1410:B1449)-1,""))</f>
        <v/>
      </c>
      <c r="I1462">
        <f>IFERROR(VLOOKUP(A1462,'Sahm Rule'!$A:$B,2,TRUE),"")</f>
        <v/>
      </c>
      <c r="J1462" s="159">
        <f>IFERROR((B1462/B1449)^4-1-D1462/100,"")</f>
        <v/>
      </c>
    </row>
    <row r="1463">
      <c r="A1463" s="10" t="n">
        <v>45660</v>
      </c>
      <c r="B1463" s="13">
        <f>IF(VLOOKUP(A1463,SP500相关数据!$B$11:$C$24727,2,TRUE)&lt;&gt;"",VLOOKUP(A1463,SP500相关数据!$B$11:$C$24727,2,TRUE),IF(VLOOKUP(A1463-1,SP500相关数据!$B$11:$C$24727,2,TRUE)&lt;&gt;"",VLOOKUP(A1463-1,SP500相关数据!$B$11:$C$24727,2,TRUE),VLOOKUP(A1463-2,SP500相关数据!$B$11:$C$24727,2,TRUE)))</f>
        <v/>
      </c>
      <c r="C1463" s="13">
        <f>IFERROR(IF(VLOOKUP(A1463,SP500相关数据!$B$11:$E$24727,4,TRUE)&lt;&gt;"",VLOOKUP(A1463,SP500相关数据!$B$11:$E$24727,4,TRUE),IF(VLOOKUP(A1463-1,SP500相关数据!$B$11:$E$24727,4,TRUE)&lt;&gt;"",VLOOKUP(A1463-1,SP500相关数据!$B$11:$E$24727,4,TRUE),VLOOKUP(A1463-2,SP500相关数据!$B$11:$E$24727,4,TRUE))),"")</f>
        <v/>
      </c>
      <c r="D1463" s="13">
        <f>IF(VLOOKUP(A1463,高收益利差!$A:$B,2,TRUE)&lt;&gt;"",VLOOKUP(A1463,高收益利差!$A:$B,2,TRUE),IF(VLOOKUP(A1463-1,高收益利差!$A:$B,2,TRUE)&lt;&gt;"",VLOOKUP(A1463-1,高收益利差!$A:$B,2,TRUE),VLOOKUP(A1463-2,高收益利差!$A:$B,2,TRUE)))</f>
        <v/>
      </c>
      <c r="E1463" s="13">
        <f>IFERROR(VLOOKUP(A1463,'10Y2Y'!$A:$B,2,TRUE),"")</f>
        <v/>
      </c>
      <c r="F1463">
        <f>IFERROR(D1463-D1450,"")</f>
        <v/>
      </c>
      <c r="G1463">
        <f>IFERROR(B1463/AVERAGE(B1424:B1463)-1,"")</f>
        <v/>
      </c>
      <c r="H1463">
        <f>IF(B1463="","",IFERROR(AVERAGE(B1424:B1463)/AVERAGE(B1411:B1450)-1,""))</f>
        <v/>
      </c>
      <c r="I1463">
        <f>IFERROR(VLOOKUP(A1463,'Sahm Rule'!$A:$B,2,TRUE),"")</f>
        <v/>
      </c>
      <c r="J1463" s="159">
        <f>IFERROR((B1463/B1450)^4-1-D1463/100,"")</f>
        <v/>
      </c>
    </row>
    <row r="1464">
      <c r="A1464" s="10" t="n">
        <v>45667</v>
      </c>
      <c r="B1464" s="13">
        <f>IF(VLOOKUP(A1464,SP500相关数据!$B$11:$C$24727,2,TRUE)&lt;&gt;"",VLOOKUP(A1464,SP500相关数据!$B$11:$C$24727,2,TRUE),IF(VLOOKUP(A1464-1,SP500相关数据!$B$11:$C$24727,2,TRUE)&lt;&gt;"",VLOOKUP(A1464-1,SP500相关数据!$B$11:$C$24727,2,TRUE),VLOOKUP(A1464-2,SP500相关数据!$B$11:$C$24727,2,TRUE)))</f>
        <v/>
      </c>
      <c r="C1464" s="13">
        <f>IFERROR(IF(VLOOKUP(A1464,SP500相关数据!$B$11:$E$24727,4,TRUE)&lt;&gt;"",VLOOKUP(A1464,SP500相关数据!$B$11:$E$24727,4,TRUE),IF(VLOOKUP(A1464-1,SP500相关数据!$B$11:$E$24727,4,TRUE)&lt;&gt;"",VLOOKUP(A1464-1,SP500相关数据!$B$11:$E$24727,4,TRUE),VLOOKUP(A1464-2,SP500相关数据!$B$11:$E$24727,4,TRUE))),"")</f>
        <v/>
      </c>
      <c r="D1464" s="13">
        <f>IF(VLOOKUP(A1464,高收益利差!$A:$B,2,TRUE)&lt;&gt;"",VLOOKUP(A1464,高收益利差!$A:$B,2,TRUE),IF(VLOOKUP(A1464-1,高收益利差!$A:$B,2,TRUE)&lt;&gt;"",VLOOKUP(A1464-1,高收益利差!$A:$B,2,TRUE),VLOOKUP(A1464-2,高收益利差!$A:$B,2,TRUE)))</f>
        <v/>
      </c>
      <c r="E1464" s="13">
        <f>IFERROR(VLOOKUP(A1464,'10Y2Y'!$A:$B,2,TRUE),"")</f>
        <v/>
      </c>
      <c r="F1464">
        <f>IFERROR(D1464-D1451,"")</f>
        <v/>
      </c>
      <c r="G1464">
        <f>IFERROR(B1464/AVERAGE(B1425:B1464)-1,"")</f>
        <v/>
      </c>
      <c r="H1464">
        <f>IF(B1464="","",IFERROR(AVERAGE(B1425:B1464)/AVERAGE(B1412:B1451)-1,""))</f>
        <v/>
      </c>
      <c r="I1464">
        <f>IFERROR(VLOOKUP(A1464,'Sahm Rule'!$A:$B,2,TRUE),"")</f>
        <v/>
      </c>
      <c r="J1464" s="159">
        <f>IFERROR((B1464/B1451)^4-1-D1464/100,"")</f>
        <v/>
      </c>
    </row>
    <row r="1465">
      <c r="A1465" s="10" t="n">
        <v>45674</v>
      </c>
      <c r="B1465" s="13">
        <f>IF(VLOOKUP(A1465,SP500相关数据!$B$11:$C$24727,2,TRUE)&lt;&gt;"",VLOOKUP(A1465,SP500相关数据!$B$11:$C$24727,2,TRUE),IF(VLOOKUP(A1465-1,SP500相关数据!$B$11:$C$24727,2,TRUE)&lt;&gt;"",VLOOKUP(A1465-1,SP500相关数据!$B$11:$C$24727,2,TRUE),VLOOKUP(A1465-2,SP500相关数据!$B$11:$C$24727,2,TRUE)))</f>
        <v/>
      </c>
      <c r="C1465" s="13">
        <f>IFERROR(IF(VLOOKUP(A1465,SP500相关数据!$B$11:$E$24727,4,TRUE)&lt;&gt;"",VLOOKUP(A1465,SP500相关数据!$B$11:$E$24727,4,TRUE),IF(VLOOKUP(A1465-1,SP500相关数据!$B$11:$E$24727,4,TRUE)&lt;&gt;"",VLOOKUP(A1465-1,SP500相关数据!$B$11:$E$24727,4,TRUE),VLOOKUP(A1465-2,SP500相关数据!$B$11:$E$24727,4,TRUE))),"")</f>
        <v/>
      </c>
      <c r="D1465" s="13">
        <f>IF(VLOOKUP(A1465,高收益利差!$A:$B,2,TRUE)&lt;&gt;"",VLOOKUP(A1465,高收益利差!$A:$B,2,TRUE),IF(VLOOKUP(A1465-1,高收益利差!$A:$B,2,TRUE)&lt;&gt;"",VLOOKUP(A1465-1,高收益利差!$A:$B,2,TRUE),VLOOKUP(A1465-2,高收益利差!$A:$B,2,TRUE)))</f>
        <v/>
      </c>
      <c r="E1465" s="13">
        <f>IFERROR(VLOOKUP(A1465,'10Y2Y'!$A:$B,2,TRUE),"")</f>
        <v/>
      </c>
      <c r="F1465">
        <f>IFERROR(D1465-D1452,"")</f>
        <v/>
      </c>
      <c r="G1465">
        <f>IFERROR(B1465/AVERAGE(B1426:B1465)-1,"")</f>
        <v/>
      </c>
      <c r="H1465">
        <f>IF(B1465="","",IFERROR(AVERAGE(B1426:B1465)/AVERAGE(B1413:B1452)-1,""))</f>
        <v/>
      </c>
      <c r="I1465">
        <f>IFERROR(VLOOKUP(A1465,'Sahm Rule'!$A:$B,2,TRUE),"")</f>
        <v/>
      </c>
      <c r="J1465" s="159">
        <f>IFERROR((B1465/B1452)^4-1-D1465/100,"")</f>
        <v/>
      </c>
    </row>
    <row r="1466">
      <c r="A1466" s="10" t="n">
        <v>45681</v>
      </c>
      <c r="B1466" s="13">
        <f>IF(VLOOKUP(A1466,SP500相关数据!$B$11:$C$24727,2,TRUE)&lt;&gt;"",VLOOKUP(A1466,SP500相关数据!$B$11:$C$24727,2,TRUE),IF(VLOOKUP(A1466-1,SP500相关数据!$B$11:$C$24727,2,TRUE)&lt;&gt;"",VLOOKUP(A1466-1,SP500相关数据!$B$11:$C$24727,2,TRUE),VLOOKUP(A1466-2,SP500相关数据!$B$11:$C$24727,2,TRUE)))</f>
        <v/>
      </c>
      <c r="C1466" s="13">
        <f>IFERROR(IF(VLOOKUP(A1466,SP500相关数据!$B$11:$E$24727,4,TRUE)&lt;&gt;"",VLOOKUP(A1466,SP500相关数据!$B$11:$E$24727,4,TRUE),IF(VLOOKUP(A1466-1,SP500相关数据!$B$11:$E$24727,4,TRUE)&lt;&gt;"",VLOOKUP(A1466-1,SP500相关数据!$B$11:$E$24727,4,TRUE),VLOOKUP(A1466-2,SP500相关数据!$B$11:$E$24727,4,TRUE))),"")</f>
        <v/>
      </c>
      <c r="D1466" s="13">
        <f>IF(VLOOKUP(A1466,高收益利差!$A:$B,2,TRUE)&lt;&gt;"",VLOOKUP(A1466,高收益利差!$A:$B,2,TRUE),IF(VLOOKUP(A1466-1,高收益利差!$A:$B,2,TRUE)&lt;&gt;"",VLOOKUP(A1466-1,高收益利差!$A:$B,2,TRUE),VLOOKUP(A1466-2,高收益利差!$A:$B,2,TRUE)))</f>
        <v/>
      </c>
      <c r="E1466" s="13">
        <f>IFERROR(VLOOKUP(A1466,'10Y2Y'!$A:$B,2,TRUE),"")</f>
        <v/>
      </c>
      <c r="F1466">
        <f>IFERROR(D1466-D1453,"")</f>
        <v/>
      </c>
      <c r="G1466">
        <f>IFERROR(B1466/AVERAGE(B1427:B1466)-1,"")</f>
        <v/>
      </c>
      <c r="H1466">
        <f>IF(B1466="","",IFERROR(AVERAGE(B1427:B1466)/AVERAGE(B1414:B1453)-1,""))</f>
        <v/>
      </c>
      <c r="I1466">
        <f>IFERROR(VLOOKUP(A1466,'Sahm Rule'!$A:$B,2,TRUE),"")</f>
        <v/>
      </c>
      <c r="J1466" s="159">
        <f>IFERROR((B1466/B1453)^4-1-D1466/100,"")</f>
        <v/>
      </c>
    </row>
    <row r="1467">
      <c r="A1467" s="10" t="n">
        <v>45688</v>
      </c>
      <c r="B1467" s="13">
        <f>IF(VLOOKUP(A1467,SP500相关数据!$B$11:$C$24727,2,TRUE)&lt;&gt;"",VLOOKUP(A1467,SP500相关数据!$B$11:$C$24727,2,TRUE),IF(VLOOKUP(A1467-1,SP500相关数据!$B$11:$C$24727,2,TRUE)&lt;&gt;"",VLOOKUP(A1467-1,SP500相关数据!$B$11:$C$24727,2,TRUE),VLOOKUP(A1467-2,SP500相关数据!$B$11:$C$24727,2,TRUE)))</f>
        <v/>
      </c>
      <c r="C1467" s="13">
        <f>IFERROR(IF(VLOOKUP(A1467,SP500相关数据!$B$11:$E$24727,4,TRUE)&lt;&gt;"",VLOOKUP(A1467,SP500相关数据!$B$11:$E$24727,4,TRUE),IF(VLOOKUP(A1467-1,SP500相关数据!$B$11:$E$24727,4,TRUE)&lt;&gt;"",VLOOKUP(A1467-1,SP500相关数据!$B$11:$E$24727,4,TRUE),VLOOKUP(A1467-2,SP500相关数据!$B$11:$E$24727,4,TRUE))),"")</f>
        <v/>
      </c>
      <c r="D1467" s="13">
        <f>IF(VLOOKUP(A1467,高收益利差!$A:$B,2,TRUE)&lt;&gt;"",VLOOKUP(A1467,高收益利差!$A:$B,2,TRUE),IF(VLOOKUP(A1467-1,高收益利差!$A:$B,2,TRUE)&lt;&gt;"",VLOOKUP(A1467-1,高收益利差!$A:$B,2,TRUE),VLOOKUP(A1467-2,高收益利差!$A:$B,2,TRUE)))</f>
        <v/>
      </c>
      <c r="E1467" s="13">
        <f>IFERROR(VLOOKUP(A1467,'10Y2Y'!$A:$B,2,TRUE),"")</f>
        <v/>
      </c>
      <c r="F1467">
        <f>IFERROR(D1467-D1454,"")</f>
        <v/>
      </c>
      <c r="G1467">
        <f>IFERROR(B1467/AVERAGE(B1428:B1467)-1,"")</f>
        <v/>
      </c>
      <c r="H1467">
        <f>IF(B1467="","",IFERROR(AVERAGE(B1428:B1467)/AVERAGE(B1415:B1454)-1,""))</f>
        <v/>
      </c>
      <c r="I1467">
        <f>IFERROR(VLOOKUP(A1467,'Sahm Rule'!$A:$B,2,TRUE),"")</f>
        <v/>
      </c>
      <c r="J1467" s="159">
        <f>IFERROR((B1467/B1454)^4-1-D1467/100,"")</f>
        <v/>
      </c>
    </row>
    <row r="1468">
      <c r="A1468" s="10" t="n">
        <v>45695</v>
      </c>
      <c r="B1468" s="13">
        <f>IF(VLOOKUP(A1468,SP500相关数据!$B$11:$C$24727,2,TRUE)&lt;&gt;"",VLOOKUP(A1468,SP500相关数据!$B$11:$C$24727,2,TRUE),IF(VLOOKUP(A1468-1,SP500相关数据!$B$11:$C$24727,2,TRUE)&lt;&gt;"",VLOOKUP(A1468-1,SP500相关数据!$B$11:$C$24727,2,TRUE),VLOOKUP(A1468-2,SP500相关数据!$B$11:$C$24727,2,TRUE)))</f>
        <v/>
      </c>
      <c r="C1468" s="13">
        <f>IFERROR(IF(VLOOKUP(A1468,SP500相关数据!$B$11:$E$24727,4,TRUE)&lt;&gt;"",VLOOKUP(A1468,SP500相关数据!$B$11:$E$24727,4,TRUE),IF(VLOOKUP(A1468-1,SP500相关数据!$B$11:$E$24727,4,TRUE)&lt;&gt;"",VLOOKUP(A1468-1,SP500相关数据!$B$11:$E$24727,4,TRUE),VLOOKUP(A1468-2,SP500相关数据!$B$11:$E$24727,4,TRUE))),"")</f>
        <v/>
      </c>
      <c r="D1468" s="13">
        <f>IF(VLOOKUP(A1468,高收益利差!$A:$B,2,TRUE)&lt;&gt;"",VLOOKUP(A1468,高收益利差!$A:$B,2,TRUE),IF(VLOOKUP(A1468-1,高收益利差!$A:$B,2,TRUE)&lt;&gt;"",VLOOKUP(A1468-1,高收益利差!$A:$B,2,TRUE),VLOOKUP(A1468-2,高收益利差!$A:$B,2,TRUE)))</f>
        <v/>
      </c>
      <c r="E1468" s="13">
        <f>IFERROR(VLOOKUP(A1468,'10Y2Y'!$A:$B,2,TRUE),"")</f>
        <v/>
      </c>
      <c r="F1468">
        <f>IFERROR(D1468-D1455,"")</f>
        <v/>
      </c>
      <c r="G1468">
        <f>IFERROR(B1468/AVERAGE(B1429:B1468)-1,"")</f>
        <v/>
      </c>
      <c r="H1468">
        <f>IF(B1468="","",IFERROR(AVERAGE(B1429:B1468)/AVERAGE(B1416:B1455)-1,""))</f>
        <v/>
      </c>
      <c r="I1468">
        <f>IFERROR(VLOOKUP(A1468,'Sahm Rule'!$A:$B,2,TRUE),"")</f>
        <v/>
      </c>
      <c r="J1468" s="159">
        <f>IFERROR((B1468/B1455)^4-1-D1468/100,"")</f>
        <v/>
      </c>
    </row>
    <row r="1469">
      <c r="A1469" s="10" t="n">
        <v>45702</v>
      </c>
      <c r="B1469" s="13">
        <f>IF(VLOOKUP(A1469,SP500相关数据!$B$11:$C$24727,2,TRUE)&lt;&gt;"",VLOOKUP(A1469,SP500相关数据!$B$11:$C$24727,2,TRUE),IF(VLOOKUP(A1469-1,SP500相关数据!$B$11:$C$24727,2,TRUE)&lt;&gt;"",VLOOKUP(A1469-1,SP500相关数据!$B$11:$C$24727,2,TRUE),VLOOKUP(A1469-2,SP500相关数据!$B$11:$C$24727,2,TRUE)))</f>
        <v/>
      </c>
      <c r="C1469" s="13">
        <f>IFERROR(IF(VLOOKUP(A1469,SP500相关数据!$B$11:$E$24727,4,TRUE)&lt;&gt;"",VLOOKUP(A1469,SP500相关数据!$B$11:$E$24727,4,TRUE),IF(VLOOKUP(A1469-1,SP500相关数据!$B$11:$E$24727,4,TRUE)&lt;&gt;"",VLOOKUP(A1469-1,SP500相关数据!$B$11:$E$24727,4,TRUE),VLOOKUP(A1469-2,SP500相关数据!$B$11:$E$24727,4,TRUE))),"")</f>
        <v/>
      </c>
      <c r="D1469" s="13">
        <f>IF(VLOOKUP(A1469,高收益利差!$A:$B,2,TRUE)&lt;&gt;"",VLOOKUP(A1469,高收益利差!$A:$B,2,TRUE),IF(VLOOKUP(A1469-1,高收益利差!$A:$B,2,TRUE)&lt;&gt;"",VLOOKUP(A1469-1,高收益利差!$A:$B,2,TRUE),VLOOKUP(A1469-2,高收益利差!$A:$B,2,TRUE)))</f>
        <v/>
      </c>
      <c r="E1469" s="13">
        <f>IFERROR(VLOOKUP(A1469,'10Y2Y'!$A:$B,2,TRUE),"")</f>
        <v/>
      </c>
      <c r="F1469">
        <f>IFERROR(D1469-D1456,"")</f>
        <v/>
      </c>
      <c r="G1469">
        <f>IFERROR(B1469/AVERAGE(B1430:B1469)-1,"")</f>
        <v/>
      </c>
      <c r="H1469">
        <f>IF(B1469="","",IFERROR(AVERAGE(B1430:B1469)/AVERAGE(B1417:B1456)-1,""))</f>
        <v/>
      </c>
      <c r="I1469">
        <f>IFERROR(VLOOKUP(A1469,'Sahm Rule'!$A:$B,2,TRUE),"")</f>
        <v/>
      </c>
      <c r="J1469" s="159">
        <f>IFERROR((B1469/B1456)^4-1-D1469/100,"")</f>
        <v/>
      </c>
    </row>
    <row r="1470">
      <c r="A1470" s="10" t="n">
        <v>45709</v>
      </c>
      <c r="B1470" s="13">
        <f>IF(VLOOKUP(A1470,SP500相关数据!$B$11:$C$24727,2,TRUE)&lt;&gt;"",VLOOKUP(A1470,SP500相关数据!$B$11:$C$24727,2,TRUE),IF(VLOOKUP(A1470-1,SP500相关数据!$B$11:$C$24727,2,TRUE)&lt;&gt;"",VLOOKUP(A1470-1,SP500相关数据!$B$11:$C$24727,2,TRUE),VLOOKUP(A1470-2,SP500相关数据!$B$11:$C$24727,2,TRUE)))</f>
        <v/>
      </c>
      <c r="C1470" s="13">
        <f>IFERROR(IF(VLOOKUP(A1470,SP500相关数据!$B$11:$E$24727,4,TRUE)&lt;&gt;"",VLOOKUP(A1470,SP500相关数据!$B$11:$E$24727,4,TRUE),IF(VLOOKUP(A1470-1,SP500相关数据!$B$11:$E$24727,4,TRUE)&lt;&gt;"",VLOOKUP(A1470-1,SP500相关数据!$B$11:$E$24727,4,TRUE),VLOOKUP(A1470-2,SP500相关数据!$B$11:$E$24727,4,TRUE))),"")</f>
        <v/>
      </c>
      <c r="D1470" s="13">
        <f>IF(VLOOKUP(A1470,高收益利差!$A:$B,2,TRUE)&lt;&gt;"",VLOOKUP(A1470,高收益利差!$A:$B,2,TRUE),IF(VLOOKUP(A1470-1,高收益利差!$A:$B,2,TRUE)&lt;&gt;"",VLOOKUP(A1470-1,高收益利差!$A:$B,2,TRUE),VLOOKUP(A1470-2,高收益利差!$A:$B,2,TRUE)))</f>
        <v/>
      </c>
      <c r="E1470" s="13">
        <f>IFERROR(VLOOKUP(A1470,'10Y2Y'!$A:$B,2,TRUE),"")</f>
        <v/>
      </c>
      <c r="F1470">
        <f>IFERROR(D1470-D1457,"")</f>
        <v/>
      </c>
      <c r="G1470">
        <f>IFERROR(B1470/AVERAGE(B1431:B1470)-1,"")</f>
        <v/>
      </c>
      <c r="H1470">
        <f>IF(B1470="","",IFERROR(AVERAGE(B1431:B1470)/AVERAGE(B1418:B1457)-1,""))</f>
        <v/>
      </c>
      <c r="I1470">
        <f>IFERROR(VLOOKUP(A1470,'Sahm Rule'!$A:$B,2,TRUE),"")</f>
        <v/>
      </c>
      <c r="J1470" s="159">
        <f>IFERROR((B1470/B1457)^4-1-D1470/100,"")</f>
        <v/>
      </c>
    </row>
    <row r="1471">
      <c r="A1471" s="10" t="n">
        <v>45716</v>
      </c>
      <c r="B1471" s="13">
        <f>IF(VLOOKUP(A1471,SP500相关数据!$B$11:$C$24727,2,TRUE)&lt;&gt;"",VLOOKUP(A1471,SP500相关数据!$B$11:$C$24727,2,TRUE),IF(VLOOKUP(A1471-1,SP500相关数据!$B$11:$C$24727,2,TRUE)&lt;&gt;"",VLOOKUP(A1471-1,SP500相关数据!$B$11:$C$24727,2,TRUE),VLOOKUP(A1471-2,SP500相关数据!$B$11:$C$24727,2,TRUE)))</f>
        <v/>
      </c>
      <c r="C1471" s="13">
        <f>IFERROR(IF(VLOOKUP(A1471,SP500相关数据!$B$11:$E$24727,4,TRUE)&lt;&gt;"",VLOOKUP(A1471,SP500相关数据!$B$11:$E$24727,4,TRUE),IF(VLOOKUP(A1471-1,SP500相关数据!$B$11:$E$24727,4,TRUE)&lt;&gt;"",VLOOKUP(A1471-1,SP500相关数据!$B$11:$E$24727,4,TRUE),VLOOKUP(A1471-2,SP500相关数据!$B$11:$E$24727,4,TRUE))),"")</f>
        <v/>
      </c>
      <c r="D1471" s="13">
        <f>IF(VLOOKUP(A1471,高收益利差!$A:$B,2,TRUE)&lt;&gt;"",VLOOKUP(A1471,高收益利差!$A:$B,2,TRUE),IF(VLOOKUP(A1471-1,高收益利差!$A:$B,2,TRUE)&lt;&gt;"",VLOOKUP(A1471-1,高收益利差!$A:$B,2,TRUE),VLOOKUP(A1471-2,高收益利差!$A:$B,2,TRUE)))</f>
        <v/>
      </c>
      <c r="E1471" s="13">
        <f>IFERROR(VLOOKUP(A1471,'10Y2Y'!$A:$B,2,TRUE),"")</f>
        <v/>
      </c>
      <c r="F1471">
        <f>IFERROR(D1471-D1458,"")</f>
        <v/>
      </c>
      <c r="G1471">
        <f>IFERROR(B1471/AVERAGE(B1432:B1471)-1,"")</f>
        <v/>
      </c>
      <c r="H1471">
        <f>IF(B1471="","",IFERROR(AVERAGE(B1432:B1471)/AVERAGE(B1419:B1458)-1,""))</f>
        <v/>
      </c>
      <c r="I1471">
        <f>IFERROR(VLOOKUP(A1471,'Sahm Rule'!$A:$B,2,TRUE),"")</f>
        <v/>
      </c>
      <c r="J1471" s="159">
        <f>IFERROR((B1471/B1458)^4-1-D1471/100,"")</f>
        <v/>
      </c>
    </row>
    <row r="1472">
      <c r="A1472" s="10" t="n">
        <v>45723</v>
      </c>
      <c r="B1472" s="13">
        <f>IF(VLOOKUP(A1472,SP500相关数据!$B$11:$C$24727,2,TRUE)&lt;&gt;"",VLOOKUP(A1472,SP500相关数据!$B$11:$C$24727,2,TRUE),IF(VLOOKUP(A1472-1,SP500相关数据!$B$11:$C$24727,2,TRUE)&lt;&gt;"",VLOOKUP(A1472-1,SP500相关数据!$B$11:$C$24727,2,TRUE),VLOOKUP(A1472-2,SP500相关数据!$B$11:$C$24727,2,TRUE)))</f>
        <v/>
      </c>
      <c r="C1472" s="13">
        <f>IFERROR(IF(VLOOKUP(A1472,SP500相关数据!$B$11:$E$24727,4,TRUE)&lt;&gt;"",VLOOKUP(A1472,SP500相关数据!$B$11:$E$24727,4,TRUE),IF(VLOOKUP(A1472-1,SP500相关数据!$B$11:$E$24727,4,TRUE)&lt;&gt;"",VLOOKUP(A1472-1,SP500相关数据!$B$11:$E$24727,4,TRUE),VLOOKUP(A1472-2,SP500相关数据!$B$11:$E$24727,4,TRUE))),"")</f>
        <v/>
      </c>
      <c r="D1472" s="13">
        <f>IF(VLOOKUP(A1472,高收益利差!$A:$B,2,TRUE)&lt;&gt;"",VLOOKUP(A1472,高收益利差!$A:$B,2,TRUE),IF(VLOOKUP(A1472-1,高收益利差!$A:$B,2,TRUE)&lt;&gt;"",VLOOKUP(A1472-1,高收益利差!$A:$B,2,TRUE),VLOOKUP(A1472-2,高收益利差!$A:$B,2,TRUE)))</f>
        <v/>
      </c>
      <c r="E1472" s="13">
        <f>IFERROR(VLOOKUP(A1472,'10Y2Y'!$A:$B,2,TRUE),"")</f>
        <v/>
      </c>
      <c r="F1472">
        <f>IFERROR(D1472-D1459,"")</f>
        <v/>
      </c>
      <c r="G1472">
        <f>IFERROR(B1472/AVERAGE(B1433:B1472)-1,"")</f>
        <v/>
      </c>
      <c r="H1472">
        <f>IF(B1472="","",IFERROR(AVERAGE(B1433:B1472)/AVERAGE(B1420:B1459)-1,""))</f>
        <v/>
      </c>
      <c r="I1472">
        <f>IFERROR(VLOOKUP(A1472,'Sahm Rule'!$A:$B,2,TRUE),"")</f>
        <v/>
      </c>
      <c r="J1472" s="159">
        <f>IFERROR((B1472/B1459)^4-1-D1472/100,"")</f>
        <v/>
      </c>
    </row>
    <row r="1473">
      <c r="A1473" s="10" t="n">
        <v>45730</v>
      </c>
      <c r="B1473" s="13">
        <f>IF(VLOOKUP(A1473,SP500相关数据!$B$11:$C$24727,2,TRUE)&lt;&gt;"",VLOOKUP(A1473,SP500相关数据!$B$11:$C$24727,2,TRUE),IF(VLOOKUP(A1473-1,SP500相关数据!$B$11:$C$24727,2,TRUE)&lt;&gt;"",VLOOKUP(A1473-1,SP500相关数据!$B$11:$C$24727,2,TRUE),VLOOKUP(A1473-2,SP500相关数据!$B$11:$C$24727,2,TRUE)))</f>
        <v/>
      </c>
      <c r="C1473" s="13">
        <f>IFERROR(IF(VLOOKUP(A1473,SP500相关数据!$B$11:$E$24727,4,TRUE)&lt;&gt;"",VLOOKUP(A1473,SP500相关数据!$B$11:$E$24727,4,TRUE),IF(VLOOKUP(A1473-1,SP500相关数据!$B$11:$E$24727,4,TRUE)&lt;&gt;"",VLOOKUP(A1473-1,SP500相关数据!$B$11:$E$24727,4,TRUE),VLOOKUP(A1473-2,SP500相关数据!$B$11:$E$24727,4,TRUE))),"")</f>
        <v/>
      </c>
      <c r="D1473" s="13">
        <f>IF(VLOOKUP(A1473,高收益利差!$A:$B,2,TRUE)&lt;&gt;"",VLOOKUP(A1473,高收益利差!$A:$B,2,TRUE),IF(VLOOKUP(A1473-1,高收益利差!$A:$B,2,TRUE)&lt;&gt;"",VLOOKUP(A1473-1,高收益利差!$A:$B,2,TRUE),VLOOKUP(A1473-2,高收益利差!$A:$B,2,TRUE)))</f>
        <v/>
      </c>
      <c r="E1473" s="13">
        <f>IFERROR(VLOOKUP(A1473,'10Y2Y'!$A:$B,2,TRUE),"")</f>
        <v/>
      </c>
      <c r="F1473">
        <f>IFERROR(D1473-D1460,"")</f>
        <v/>
      </c>
      <c r="G1473">
        <f>IFERROR(B1473/AVERAGE(B1434:B1473)-1,"")</f>
        <v/>
      </c>
      <c r="H1473">
        <f>IF(B1473="","",IFERROR(AVERAGE(B1434:B1473)/AVERAGE(B1421:B1460)-1,""))</f>
        <v/>
      </c>
      <c r="I1473">
        <f>IFERROR(VLOOKUP(A1473,'Sahm Rule'!$A:$B,2,TRUE),"")</f>
        <v/>
      </c>
      <c r="J1473" s="159">
        <f>IFERROR((B1473/B1460)^4-1-D1473/100,"")</f>
        <v/>
      </c>
    </row>
    <row r="1474">
      <c r="A1474" s="10" t="n">
        <v>45737</v>
      </c>
      <c r="B1474" s="13">
        <f>IF(VLOOKUP(A1474,SP500相关数据!$B$11:$C$24727,2,TRUE)&lt;&gt;"",VLOOKUP(A1474,SP500相关数据!$B$11:$C$24727,2,TRUE),IF(VLOOKUP(A1474-1,SP500相关数据!$B$11:$C$24727,2,TRUE)&lt;&gt;"",VLOOKUP(A1474-1,SP500相关数据!$B$11:$C$24727,2,TRUE),VLOOKUP(A1474-2,SP500相关数据!$B$11:$C$24727,2,TRUE)))</f>
        <v/>
      </c>
      <c r="C1474" s="13">
        <f>IFERROR(IF(VLOOKUP(A1474,SP500相关数据!$B$11:$E$24727,4,TRUE)&lt;&gt;"",VLOOKUP(A1474,SP500相关数据!$B$11:$E$24727,4,TRUE),IF(VLOOKUP(A1474-1,SP500相关数据!$B$11:$E$24727,4,TRUE)&lt;&gt;"",VLOOKUP(A1474-1,SP500相关数据!$B$11:$E$24727,4,TRUE),VLOOKUP(A1474-2,SP500相关数据!$B$11:$E$24727,4,TRUE))),"")</f>
        <v/>
      </c>
      <c r="D1474" s="13">
        <f>IF(VLOOKUP(A1474,高收益利差!$A:$B,2,TRUE)&lt;&gt;"",VLOOKUP(A1474,高收益利差!$A:$B,2,TRUE),IF(VLOOKUP(A1474-1,高收益利差!$A:$B,2,TRUE)&lt;&gt;"",VLOOKUP(A1474-1,高收益利差!$A:$B,2,TRUE),VLOOKUP(A1474-2,高收益利差!$A:$B,2,TRUE)))</f>
        <v/>
      </c>
      <c r="E1474" s="13">
        <f>IFERROR(VLOOKUP(A1474,'10Y2Y'!$A:$B,2,TRUE),"")</f>
        <v/>
      </c>
      <c r="F1474">
        <f>IFERROR(D1474-D1461,"")</f>
        <v/>
      </c>
      <c r="G1474">
        <f>IFERROR(B1474/AVERAGE(B1435:B1474)-1,"")</f>
        <v/>
      </c>
      <c r="H1474">
        <f>IF(B1474="","",IFERROR(AVERAGE(B1435:B1474)/AVERAGE(B1422:B1461)-1,""))</f>
        <v/>
      </c>
      <c r="I1474">
        <f>IFERROR(VLOOKUP(A1474,'Sahm Rule'!$A:$B,2,TRUE),"")</f>
        <v/>
      </c>
      <c r="J1474" s="159">
        <f>IFERROR((B1474/B1461)^4-1-D1474/100,"")</f>
        <v/>
      </c>
    </row>
    <row r="1475">
      <c r="A1475" s="10" t="n">
        <v>45744</v>
      </c>
      <c r="B1475" s="13">
        <f>IF(VLOOKUP(A1475,SP500相关数据!$B$11:$C$24727,2,TRUE)&lt;&gt;"",VLOOKUP(A1475,SP500相关数据!$B$11:$C$24727,2,TRUE),IF(VLOOKUP(A1475-1,SP500相关数据!$B$11:$C$24727,2,TRUE)&lt;&gt;"",VLOOKUP(A1475-1,SP500相关数据!$B$11:$C$24727,2,TRUE),VLOOKUP(A1475-2,SP500相关数据!$B$11:$C$24727,2,TRUE)))</f>
        <v/>
      </c>
      <c r="C1475" s="13">
        <f>IFERROR(IF(VLOOKUP(A1475,SP500相关数据!$B$11:$E$24727,4,TRUE)&lt;&gt;"",VLOOKUP(A1475,SP500相关数据!$B$11:$E$24727,4,TRUE),IF(VLOOKUP(A1475-1,SP500相关数据!$B$11:$E$24727,4,TRUE)&lt;&gt;"",VLOOKUP(A1475-1,SP500相关数据!$B$11:$E$24727,4,TRUE),VLOOKUP(A1475-2,SP500相关数据!$B$11:$E$24727,4,TRUE))),"")</f>
        <v/>
      </c>
      <c r="D1475" s="13">
        <f>IF(VLOOKUP(A1475,高收益利差!$A:$B,2,TRUE)&lt;&gt;"",VLOOKUP(A1475,高收益利差!$A:$B,2,TRUE),IF(VLOOKUP(A1475-1,高收益利差!$A:$B,2,TRUE)&lt;&gt;"",VLOOKUP(A1475-1,高收益利差!$A:$B,2,TRUE),VLOOKUP(A1475-2,高收益利差!$A:$B,2,TRUE)))</f>
        <v/>
      </c>
      <c r="E1475" s="13">
        <f>IFERROR(VLOOKUP(A1475,'10Y2Y'!$A:$B,2,TRUE),"")</f>
        <v/>
      </c>
      <c r="F1475">
        <f>IFERROR(D1475-D1462,"")</f>
        <v/>
      </c>
      <c r="G1475">
        <f>IFERROR(B1475/AVERAGE(B1436:B1475)-1,"")</f>
        <v/>
      </c>
      <c r="H1475">
        <f>IF(B1475="","",IFERROR(AVERAGE(B1436:B1475)/AVERAGE(B1423:B1462)-1,""))</f>
        <v/>
      </c>
      <c r="I1475">
        <f>IFERROR(VLOOKUP(A1475,'Sahm Rule'!$A:$B,2,TRUE),"")</f>
        <v/>
      </c>
      <c r="J1475" s="159">
        <f>IFERROR((B1475/B1462)^4-1-D1475/100,"")</f>
        <v/>
      </c>
    </row>
    <row r="1476">
      <c r="A1476" s="10" t="n">
        <v>45751</v>
      </c>
      <c r="B1476" s="13">
        <f>IF(VLOOKUP(A1476,SP500相关数据!$B$11:$C$24727,2,TRUE)&lt;&gt;"",VLOOKUP(A1476,SP500相关数据!$B$11:$C$24727,2,TRUE),IF(VLOOKUP(A1476-1,SP500相关数据!$B$11:$C$24727,2,TRUE)&lt;&gt;"",VLOOKUP(A1476-1,SP500相关数据!$B$11:$C$24727,2,TRUE),VLOOKUP(A1476-2,SP500相关数据!$B$11:$C$24727,2,TRUE)))</f>
        <v/>
      </c>
      <c r="C1476" s="13">
        <f>IFERROR(IF(VLOOKUP(A1476,SP500相关数据!$B$11:$E$24727,4,TRUE)&lt;&gt;"",VLOOKUP(A1476,SP500相关数据!$B$11:$E$24727,4,TRUE),IF(VLOOKUP(A1476-1,SP500相关数据!$B$11:$E$24727,4,TRUE)&lt;&gt;"",VLOOKUP(A1476-1,SP500相关数据!$B$11:$E$24727,4,TRUE),VLOOKUP(A1476-2,SP500相关数据!$B$11:$E$24727,4,TRUE))),"")</f>
        <v/>
      </c>
      <c r="D1476" s="13">
        <f>IF(VLOOKUP(A1476,高收益利差!$A:$B,2,TRUE)&lt;&gt;"",VLOOKUP(A1476,高收益利差!$A:$B,2,TRUE),IF(VLOOKUP(A1476-1,高收益利差!$A:$B,2,TRUE)&lt;&gt;"",VLOOKUP(A1476-1,高收益利差!$A:$B,2,TRUE),VLOOKUP(A1476-2,高收益利差!$A:$B,2,TRUE)))</f>
        <v/>
      </c>
      <c r="E1476" s="13">
        <f>IFERROR(VLOOKUP(A1476,'10Y2Y'!$A:$B,2,TRUE),"")</f>
        <v/>
      </c>
      <c r="F1476">
        <f>IFERROR(D1476-D1463,"")</f>
        <v/>
      </c>
      <c r="G1476">
        <f>IFERROR(B1476/AVERAGE(B1437:B1476)-1,"")</f>
        <v/>
      </c>
      <c r="H1476">
        <f>IF(B1476="","",IFERROR(AVERAGE(B1437:B1476)/AVERAGE(B1424:B1463)-1,""))</f>
        <v/>
      </c>
      <c r="I1476">
        <f>IFERROR(VLOOKUP(A1476,'Sahm Rule'!$A:$B,2,TRUE),"")</f>
        <v/>
      </c>
      <c r="J1476" s="159">
        <f>IFERROR((B1476/B1463)^4-1-D1476/100,"")</f>
        <v/>
      </c>
    </row>
    <row r="1477">
      <c r="A1477" s="10" t="n">
        <v>45758</v>
      </c>
      <c r="B1477" s="13">
        <f>IF(VLOOKUP(A1477,SP500相关数据!$B$11:$C$24727,2,TRUE)&lt;&gt;"",VLOOKUP(A1477,SP500相关数据!$B$11:$C$24727,2,TRUE),IF(VLOOKUP(A1477-1,SP500相关数据!$B$11:$C$24727,2,TRUE)&lt;&gt;"",VLOOKUP(A1477-1,SP500相关数据!$B$11:$C$24727,2,TRUE),VLOOKUP(A1477-2,SP500相关数据!$B$11:$C$24727,2,TRUE)))</f>
        <v/>
      </c>
      <c r="C1477" s="13">
        <f>IFERROR(IF(VLOOKUP(A1477,SP500相关数据!$B$11:$E$24727,4,TRUE)&lt;&gt;"",VLOOKUP(A1477,SP500相关数据!$B$11:$E$24727,4,TRUE),IF(VLOOKUP(A1477-1,SP500相关数据!$B$11:$E$24727,4,TRUE)&lt;&gt;"",VLOOKUP(A1477-1,SP500相关数据!$B$11:$E$24727,4,TRUE),VLOOKUP(A1477-2,SP500相关数据!$B$11:$E$24727,4,TRUE))),"")</f>
        <v/>
      </c>
      <c r="D1477" s="13">
        <f>IF(VLOOKUP(A1477,高收益利差!$A:$B,2,TRUE)&lt;&gt;"",VLOOKUP(A1477,高收益利差!$A:$B,2,TRUE),IF(VLOOKUP(A1477-1,高收益利差!$A:$B,2,TRUE)&lt;&gt;"",VLOOKUP(A1477-1,高收益利差!$A:$B,2,TRUE),VLOOKUP(A1477-2,高收益利差!$A:$B,2,TRUE)))</f>
        <v/>
      </c>
      <c r="E1477" s="13">
        <f>IFERROR(VLOOKUP(A1477,'10Y2Y'!$A:$B,2,TRUE),"")</f>
        <v/>
      </c>
      <c r="F1477">
        <f>IFERROR(D1477-D1464,"")</f>
        <v/>
      </c>
      <c r="G1477">
        <f>IFERROR(B1477/AVERAGE(B1438:B1477)-1,"")</f>
        <v/>
      </c>
      <c r="H1477">
        <f>IF(B1477="","",IFERROR(AVERAGE(B1438:B1477)/AVERAGE(B1425:B1464)-1,""))</f>
        <v/>
      </c>
      <c r="I1477">
        <f>IFERROR(VLOOKUP(A1477,'Sahm Rule'!$A:$B,2,TRUE),"")</f>
        <v/>
      </c>
      <c r="J1477" s="159">
        <f>IFERROR((B1477/B1464)^4-1-D1477/100,"")</f>
        <v/>
      </c>
    </row>
    <row r="1478">
      <c r="A1478" s="10" t="n">
        <v>45765</v>
      </c>
      <c r="B1478" s="13">
        <f>IF(VLOOKUP(A1478,SP500相关数据!$B$11:$C$24727,2,TRUE)&lt;&gt;"",VLOOKUP(A1478,SP500相关数据!$B$11:$C$24727,2,TRUE),IF(VLOOKUP(A1478-1,SP500相关数据!$B$11:$C$24727,2,TRUE)&lt;&gt;"",VLOOKUP(A1478-1,SP500相关数据!$B$11:$C$24727,2,TRUE),VLOOKUP(A1478-2,SP500相关数据!$B$11:$C$24727,2,TRUE)))</f>
        <v/>
      </c>
      <c r="C1478" s="13">
        <f>IFERROR(IF(VLOOKUP(A1478,SP500相关数据!$B$11:$E$24727,4,TRUE)&lt;&gt;"",VLOOKUP(A1478,SP500相关数据!$B$11:$E$24727,4,TRUE),IF(VLOOKUP(A1478-1,SP500相关数据!$B$11:$E$24727,4,TRUE)&lt;&gt;"",VLOOKUP(A1478-1,SP500相关数据!$B$11:$E$24727,4,TRUE),VLOOKUP(A1478-2,SP500相关数据!$B$11:$E$24727,4,TRUE))),"")</f>
        <v/>
      </c>
      <c r="D1478" s="13">
        <f>IF(VLOOKUP(A1478,高收益利差!$A:$B,2,TRUE)&lt;&gt;"",VLOOKUP(A1478,高收益利差!$A:$B,2,TRUE),IF(VLOOKUP(A1478-1,高收益利差!$A:$B,2,TRUE)&lt;&gt;"",VLOOKUP(A1478-1,高收益利差!$A:$B,2,TRUE),VLOOKUP(A1478-2,高收益利差!$A:$B,2,TRUE)))</f>
        <v/>
      </c>
      <c r="E1478" s="13">
        <f>IFERROR(VLOOKUP(A1478,'10Y2Y'!$A:$B,2,TRUE),"")</f>
        <v/>
      </c>
      <c r="F1478">
        <f>IFERROR(D1478-D1465,"")</f>
        <v/>
      </c>
      <c r="G1478">
        <f>IFERROR(B1478/AVERAGE(B1439:B1478)-1,"")</f>
        <v/>
      </c>
      <c r="H1478">
        <f>IF(B1478="","",IFERROR(AVERAGE(B1439:B1478)/AVERAGE(B1426:B1465)-1,""))</f>
        <v/>
      </c>
      <c r="I1478">
        <f>IFERROR(VLOOKUP(A1478,'Sahm Rule'!$A:$B,2,TRUE),"")</f>
        <v/>
      </c>
      <c r="J1478" s="159">
        <f>IFERROR((B1478/B1465)^4-1-D1478/100,"")</f>
        <v/>
      </c>
    </row>
    <row r="1479">
      <c r="A1479" s="10" t="n">
        <v>45772</v>
      </c>
      <c r="B1479" s="13">
        <f>IF(VLOOKUP(A1479,SP500相关数据!$B$11:$C$24727,2,TRUE)&lt;&gt;"",VLOOKUP(A1479,SP500相关数据!$B$11:$C$24727,2,TRUE),IF(VLOOKUP(A1479-1,SP500相关数据!$B$11:$C$24727,2,TRUE)&lt;&gt;"",VLOOKUP(A1479-1,SP500相关数据!$B$11:$C$24727,2,TRUE),VLOOKUP(A1479-2,SP500相关数据!$B$11:$C$24727,2,TRUE)))</f>
        <v/>
      </c>
      <c r="C1479" s="13">
        <f>IFERROR(IF(VLOOKUP(A1479,SP500相关数据!$B$11:$E$24727,4,TRUE)&lt;&gt;"",VLOOKUP(A1479,SP500相关数据!$B$11:$E$24727,4,TRUE),IF(VLOOKUP(A1479-1,SP500相关数据!$B$11:$E$24727,4,TRUE)&lt;&gt;"",VLOOKUP(A1479-1,SP500相关数据!$B$11:$E$24727,4,TRUE),VLOOKUP(A1479-2,SP500相关数据!$B$11:$E$24727,4,TRUE))),"")</f>
        <v/>
      </c>
      <c r="D1479" s="13">
        <f>IF(VLOOKUP(A1479,高收益利差!$A:$B,2,TRUE)&lt;&gt;"",VLOOKUP(A1479,高收益利差!$A:$B,2,TRUE),IF(VLOOKUP(A1479-1,高收益利差!$A:$B,2,TRUE)&lt;&gt;"",VLOOKUP(A1479-1,高收益利差!$A:$B,2,TRUE),VLOOKUP(A1479-2,高收益利差!$A:$B,2,TRUE)))</f>
        <v/>
      </c>
      <c r="E1479" s="13">
        <f>IFERROR(VLOOKUP(A1479,'10Y2Y'!$A:$B,2,TRUE),"")</f>
        <v/>
      </c>
      <c r="F1479">
        <f>IFERROR(D1479-D1466,"")</f>
        <v/>
      </c>
      <c r="G1479">
        <f>IFERROR(B1479/AVERAGE(B1440:B1479)-1,"")</f>
        <v/>
      </c>
      <c r="H1479">
        <f>IF(B1479="","",IFERROR(AVERAGE(B1440:B1479)/AVERAGE(B1427:B1466)-1,""))</f>
        <v/>
      </c>
      <c r="I1479">
        <f>IFERROR(VLOOKUP(A1479,'Sahm Rule'!$A:$B,2,TRUE),"")</f>
        <v/>
      </c>
      <c r="J1479" s="159">
        <f>IFERROR((B1479/B1466)^4-1-D1479/100,"")</f>
        <v/>
      </c>
    </row>
    <row r="1480">
      <c r="A1480" s="10" t="n">
        <v>45779</v>
      </c>
      <c r="B1480" s="13">
        <f>IF(VLOOKUP(A1480,SP500相关数据!$B$11:$C$24727,2,TRUE)&lt;&gt;"",VLOOKUP(A1480,SP500相关数据!$B$11:$C$24727,2,TRUE),IF(VLOOKUP(A1480-1,SP500相关数据!$B$11:$C$24727,2,TRUE)&lt;&gt;"",VLOOKUP(A1480-1,SP500相关数据!$B$11:$C$24727,2,TRUE),VLOOKUP(A1480-2,SP500相关数据!$B$11:$C$24727,2,TRUE)))</f>
        <v/>
      </c>
      <c r="C1480" s="13">
        <f>IFERROR(IF(VLOOKUP(A1480,SP500相关数据!$B$11:$E$24727,4,TRUE)&lt;&gt;"",VLOOKUP(A1480,SP500相关数据!$B$11:$E$24727,4,TRUE),IF(VLOOKUP(A1480-1,SP500相关数据!$B$11:$E$24727,4,TRUE)&lt;&gt;"",VLOOKUP(A1480-1,SP500相关数据!$B$11:$E$24727,4,TRUE),VLOOKUP(A1480-2,SP500相关数据!$B$11:$E$24727,4,TRUE))),"")</f>
        <v/>
      </c>
      <c r="D1480" s="13">
        <f>IF(VLOOKUP(A1480,高收益利差!$A:$B,2,TRUE)&lt;&gt;"",VLOOKUP(A1480,高收益利差!$A:$B,2,TRUE),IF(VLOOKUP(A1480-1,高收益利差!$A:$B,2,TRUE)&lt;&gt;"",VLOOKUP(A1480-1,高收益利差!$A:$B,2,TRUE),VLOOKUP(A1480-2,高收益利差!$A:$B,2,TRUE)))</f>
        <v/>
      </c>
      <c r="E1480" s="13">
        <f>IFERROR(VLOOKUP(A1480,'10Y2Y'!$A:$B,2,TRUE),"")</f>
        <v/>
      </c>
      <c r="F1480">
        <f>IFERROR(D1480-D1467,"")</f>
        <v/>
      </c>
      <c r="G1480">
        <f>IFERROR(B1480/AVERAGE(B1441:B1480)-1,"")</f>
        <v/>
      </c>
      <c r="H1480">
        <f>IF(B1480="","",IFERROR(AVERAGE(B1441:B1480)/AVERAGE(B1428:B1467)-1,""))</f>
        <v/>
      </c>
      <c r="I1480">
        <f>IFERROR(VLOOKUP(A1480,'Sahm Rule'!$A:$B,2,TRUE),"")</f>
        <v/>
      </c>
      <c r="J1480" s="159">
        <f>IFERROR((B1480/B1467)^4-1-D1480/100,"")</f>
        <v/>
      </c>
    </row>
    <row r="1481">
      <c r="A1481" s="10" t="n">
        <v>45786</v>
      </c>
      <c r="B1481" s="13">
        <f>IF(VLOOKUP(A1481,SP500相关数据!$B$11:$C$24727,2,TRUE)&lt;&gt;"",VLOOKUP(A1481,SP500相关数据!$B$11:$C$24727,2,TRUE),IF(VLOOKUP(A1481-1,SP500相关数据!$B$11:$C$24727,2,TRUE)&lt;&gt;"",VLOOKUP(A1481-1,SP500相关数据!$B$11:$C$24727,2,TRUE),VLOOKUP(A1481-2,SP500相关数据!$B$11:$C$24727,2,TRUE)))</f>
        <v/>
      </c>
      <c r="C1481" s="13">
        <f>IFERROR(IF(VLOOKUP(A1481,SP500相关数据!$B$11:$E$24727,4,TRUE)&lt;&gt;"",VLOOKUP(A1481,SP500相关数据!$B$11:$E$24727,4,TRUE),IF(VLOOKUP(A1481-1,SP500相关数据!$B$11:$E$24727,4,TRUE)&lt;&gt;"",VLOOKUP(A1481-1,SP500相关数据!$B$11:$E$24727,4,TRUE),VLOOKUP(A1481-2,SP500相关数据!$B$11:$E$24727,4,TRUE))),"")</f>
        <v/>
      </c>
      <c r="D1481" s="13">
        <f>IF(VLOOKUP(A1481,高收益利差!$A:$B,2,TRUE)&lt;&gt;"",VLOOKUP(A1481,高收益利差!$A:$B,2,TRUE),IF(VLOOKUP(A1481-1,高收益利差!$A:$B,2,TRUE)&lt;&gt;"",VLOOKUP(A1481-1,高收益利差!$A:$B,2,TRUE),VLOOKUP(A1481-2,高收益利差!$A:$B,2,TRUE)))</f>
        <v/>
      </c>
      <c r="E1481" s="13">
        <f>IFERROR(VLOOKUP(A1481,'10Y2Y'!$A:$B,2,TRUE),"")</f>
        <v/>
      </c>
      <c r="F1481">
        <f>IFERROR(D1481-D1468,"")</f>
        <v/>
      </c>
      <c r="G1481">
        <f>IFERROR(B1481/AVERAGE(B1442:B1481)-1,"")</f>
        <v/>
      </c>
      <c r="H1481">
        <f>IF(B1481="","",IFERROR(AVERAGE(B1442:B1481)/AVERAGE(B1429:B1468)-1,""))</f>
        <v/>
      </c>
      <c r="I1481">
        <f>IFERROR(VLOOKUP(A1481,'Sahm Rule'!$A:$B,2,TRUE),"")</f>
        <v/>
      </c>
      <c r="J1481" s="159">
        <f>IFERROR((B1481/B1468)^4-1-D1481/100,"")</f>
        <v/>
      </c>
    </row>
    <row r="1482">
      <c r="A1482" s="10" t="n">
        <v>45793</v>
      </c>
      <c r="B1482" s="13">
        <f>IF(VLOOKUP(A1482,SP500相关数据!$B$11:$C$24727,2,TRUE)&lt;&gt;"",VLOOKUP(A1482,SP500相关数据!$B$11:$C$24727,2,TRUE),IF(VLOOKUP(A1482-1,SP500相关数据!$B$11:$C$24727,2,TRUE)&lt;&gt;"",VLOOKUP(A1482-1,SP500相关数据!$B$11:$C$24727,2,TRUE),VLOOKUP(A1482-2,SP500相关数据!$B$11:$C$24727,2,TRUE)))</f>
        <v/>
      </c>
      <c r="C1482" s="13">
        <f>IFERROR(IF(VLOOKUP(A1482,SP500相关数据!$B$11:$E$24727,4,TRUE)&lt;&gt;"",VLOOKUP(A1482,SP500相关数据!$B$11:$E$24727,4,TRUE),IF(VLOOKUP(A1482-1,SP500相关数据!$B$11:$E$24727,4,TRUE)&lt;&gt;"",VLOOKUP(A1482-1,SP500相关数据!$B$11:$E$24727,4,TRUE),VLOOKUP(A1482-2,SP500相关数据!$B$11:$E$24727,4,TRUE))),"")</f>
        <v/>
      </c>
      <c r="D1482" s="13">
        <f>IF(VLOOKUP(A1482,高收益利差!$A:$B,2,TRUE)&lt;&gt;"",VLOOKUP(A1482,高收益利差!$A:$B,2,TRUE),IF(VLOOKUP(A1482-1,高收益利差!$A:$B,2,TRUE)&lt;&gt;"",VLOOKUP(A1482-1,高收益利差!$A:$B,2,TRUE),VLOOKUP(A1482-2,高收益利差!$A:$B,2,TRUE)))</f>
        <v/>
      </c>
      <c r="E1482" s="13">
        <f>IFERROR(VLOOKUP(A1482,'10Y2Y'!$A:$B,2,TRUE),"")</f>
        <v/>
      </c>
      <c r="F1482">
        <f>IFERROR(D1482-D1469,"")</f>
        <v/>
      </c>
      <c r="G1482">
        <f>IFERROR(B1482/AVERAGE(B1443:B1482)-1,"")</f>
        <v/>
      </c>
      <c r="H1482">
        <f>IF(B1482="","",IFERROR(AVERAGE(B1443:B1482)/AVERAGE(B1430:B1469)-1,""))</f>
        <v/>
      </c>
      <c r="I1482">
        <f>IFERROR(VLOOKUP(A1482,'Sahm Rule'!$A:$B,2,TRUE),"")</f>
        <v/>
      </c>
      <c r="J1482" s="159">
        <f>IFERROR((B1482/B1469)^4-1-D1482/100,"")</f>
        <v/>
      </c>
    </row>
    <row r="1483">
      <c r="A1483" s="10" t="n">
        <v>45800</v>
      </c>
      <c r="B1483" s="13">
        <f>IF(VLOOKUP(A1483,SP500相关数据!$B$11:$C$24727,2,TRUE)&lt;&gt;"",VLOOKUP(A1483,SP500相关数据!$B$11:$C$24727,2,TRUE),IF(VLOOKUP(A1483-1,SP500相关数据!$B$11:$C$24727,2,TRUE)&lt;&gt;"",VLOOKUP(A1483-1,SP500相关数据!$B$11:$C$24727,2,TRUE),VLOOKUP(A1483-2,SP500相关数据!$B$11:$C$24727,2,TRUE)))</f>
        <v/>
      </c>
      <c r="C1483" s="13">
        <f>IFERROR(IF(VLOOKUP(A1483,SP500相关数据!$B$11:$E$24727,4,TRUE)&lt;&gt;"",VLOOKUP(A1483,SP500相关数据!$B$11:$E$24727,4,TRUE),IF(VLOOKUP(A1483-1,SP500相关数据!$B$11:$E$24727,4,TRUE)&lt;&gt;"",VLOOKUP(A1483-1,SP500相关数据!$B$11:$E$24727,4,TRUE),VLOOKUP(A1483-2,SP500相关数据!$B$11:$E$24727,4,TRUE))),"")</f>
        <v/>
      </c>
      <c r="D1483" s="13">
        <f>IF(VLOOKUP(A1483,高收益利差!$A:$B,2,TRUE)&lt;&gt;"",VLOOKUP(A1483,高收益利差!$A:$B,2,TRUE),IF(VLOOKUP(A1483-1,高收益利差!$A:$B,2,TRUE)&lt;&gt;"",VLOOKUP(A1483-1,高收益利差!$A:$B,2,TRUE),VLOOKUP(A1483-2,高收益利差!$A:$B,2,TRUE)))</f>
        <v/>
      </c>
      <c r="E1483" s="13">
        <f>IFERROR(VLOOKUP(A1483,'10Y2Y'!$A:$B,2,TRUE),"")</f>
        <v/>
      </c>
      <c r="F1483">
        <f>IFERROR(D1483-D1470,"")</f>
        <v/>
      </c>
      <c r="G1483">
        <f>IFERROR(B1483/AVERAGE(B1444:B1483)-1,"")</f>
        <v/>
      </c>
      <c r="H1483">
        <f>IF(B1483="","",IFERROR(AVERAGE(B1444:B1483)/AVERAGE(B1431:B1470)-1,""))</f>
        <v/>
      </c>
      <c r="I1483">
        <f>IFERROR(VLOOKUP(A1483,'Sahm Rule'!$A:$B,2,TRUE),"")</f>
        <v/>
      </c>
      <c r="J1483" s="159">
        <f>IFERROR((B1483/B1470)^4-1-D1483/100,"")</f>
        <v/>
      </c>
    </row>
    <row r="1484">
      <c r="A1484" s="10" t="n">
        <v>45807</v>
      </c>
      <c r="B1484" s="13">
        <f>IF(VLOOKUP(A1484,SP500相关数据!$B$11:$C$24727,2,TRUE)&lt;&gt;"",VLOOKUP(A1484,SP500相关数据!$B$11:$C$24727,2,TRUE),IF(VLOOKUP(A1484-1,SP500相关数据!$B$11:$C$24727,2,TRUE)&lt;&gt;"",VLOOKUP(A1484-1,SP500相关数据!$B$11:$C$24727,2,TRUE),VLOOKUP(A1484-2,SP500相关数据!$B$11:$C$24727,2,TRUE)))</f>
        <v/>
      </c>
      <c r="C1484" s="13">
        <f>IFERROR(IF(VLOOKUP(A1484,SP500相关数据!$B$11:$E$24727,4,TRUE)&lt;&gt;"",VLOOKUP(A1484,SP500相关数据!$B$11:$E$24727,4,TRUE),IF(VLOOKUP(A1484-1,SP500相关数据!$B$11:$E$24727,4,TRUE)&lt;&gt;"",VLOOKUP(A1484-1,SP500相关数据!$B$11:$E$24727,4,TRUE),VLOOKUP(A1484-2,SP500相关数据!$B$11:$E$24727,4,TRUE))),"")</f>
        <v/>
      </c>
      <c r="D1484" s="13">
        <f>IF(VLOOKUP(A1484,高收益利差!$A:$B,2,TRUE)&lt;&gt;"",VLOOKUP(A1484,高收益利差!$A:$B,2,TRUE),IF(VLOOKUP(A1484-1,高收益利差!$A:$B,2,TRUE)&lt;&gt;"",VLOOKUP(A1484-1,高收益利差!$A:$B,2,TRUE),VLOOKUP(A1484-2,高收益利差!$A:$B,2,TRUE)))</f>
        <v/>
      </c>
      <c r="E1484" s="13">
        <f>IFERROR(VLOOKUP(A1484,'10Y2Y'!$A:$B,2,TRUE),"")</f>
        <v/>
      </c>
      <c r="F1484">
        <f>IFERROR(D1484-D1471,"")</f>
        <v/>
      </c>
      <c r="G1484">
        <f>IFERROR(B1484/AVERAGE(B1445:B1484)-1,"")</f>
        <v/>
      </c>
      <c r="H1484">
        <f>IF(B1484="","",IFERROR(AVERAGE(B1445:B1484)/AVERAGE(B1432:B1471)-1,""))</f>
        <v/>
      </c>
      <c r="I1484">
        <f>IFERROR(VLOOKUP(A1484,'Sahm Rule'!$A:$B,2,TRUE),"")</f>
        <v/>
      </c>
      <c r="J1484" s="159">
        <f>IFERROR((B1484/B1471)^4-1-D1484/100,"")</f>
        <v/>
      </c>
    </row>
    <row r="1485">
      <c r="A1485" s="10" t="n">
        <v>45814</v>
      </c>
      <c r="B1485" s="13">
        <f>IF(VLOOKUP(A1485,SP500相关数据!$B$11:$C$24727,2,TRUE)&lt;&gt;"",VLOOKUP(A1485,SP500相关数据!$B$11:$C$24727,2,TRUE),IF(VLOOKUP(A1485-1,SP500相关数据!$B$11:$C$24727,2,TRUE)&lt;&gt;"",VLOOKUP(A1485-1,SP500相关数据!$B$11:$C$24727,2,TRUE),VLOOKUP(A1485-2,SP500相关数据!$B$11:$C$24727,2,TRUE)))</f>
        <v/>
      </c>
      <c r="C1485" s="13">
        <f>IFERROR(IF(VLOOKUP(A1485,SP500相关数据!$B$11:$E$24727,4,TRUE)&lt;&gt;"",VLOOKUP(A1485,SP500相关数据!$B$11:$E$24727,4,TRUE),IF(VLOOKUP(A1485-1,SP500相关数据!$B$11:$E$24727,4,TRUE)&lt;&gt;"",VLOOKUP(A1485-1,SP500相关数据!$B$11:$E$24727,4,TRUE),VLOOKUP(A1485-2,SP500相关数据!$B$11:$E$24727,4,TRUE))),"")</f>
        <v/>
      </c>
      <c r="D1485" s="13">
        <f>IF(VLOOKUP(A1485,高收益利差!$A:$B,2,TRUE)&lt;&gt;"",VLOOKUP(A1485,高收益利差!$A:$B,2,TRUE),IF(VLOOKUP(A1485-1,高收益利差!$A:$B,2,TRUE)&lt;&gt;"",VLOOKUP(A1485-1,高收益利差!$A:$B,2,TRUE),VLOOKUP(A1485-2,高收益利差!$A:$B,2,TRUE)))</f>
        <v/>
      </c>
      <c r="E1485" s="13">
        <f>IFERROR(VLOOKUP(A1485,'10Y2Y'!$A:$B,2,TRUE),"")</f>
        <v/>
      </c>
      <c r="F1485">
        <f>IFERROR(D1485-D1472,"")</f>
        <v/>
      </c>
      <c r="G1485">
        <f>IFERROR(B1485/AVERAGE(B1446:B1485)-1,"")</f>
        <v/>
      </c>
      <c r="H1485">
        <f>IF(B1485="","",IFERROR(AVERAGE(B1446:B1485)/AVERAGE(B1433:B1472)-1,""))</f>
        <v/>
      </c>
      <c r="I1485">
        <f>IFERROR(VLOOKUP(A1485,'Sahm Rule'!$A:$B,2,TRUE),"")</f>
        <v/>
      </c>
      <c r="J1485" s="159">
        <f>IFERROR((B1485/B1472)^4-1-D1485/100,"")</f>
        <v/>
      </c>
    </row>
    <row r="1486">
      <c r="A1486" s="10" t="n">
        <v>45821</v>
      </c>
      <c r="B1486" s="13">
        <f>IF(VLOOKUP(A1486,SP500相关数据!$B$11:$C$24727,2,TRUE)&lt;&gt;"",VLOOKUP(A1486,SP500相关数据!$B$11:$C$24727,2,TRUE),IF(VLOOKUP(A1486-1,SP500相关数据!$B$11:$C$24727,2,TRUE)&lt;&gt;"",VLOOKUP(A1486-1,SP500相关数据!$B$11:$C$24727,2,TRUE),VLOOKUP(A1486-2,SP500相关数据!$B$11:$C$24727,2,TRUE)))</f>
        <v/>
      </c>
      <c r="C1486" s="13">
        <f>IFERROR(IF(VLOOKUP(A1486,SP500相关数据!$B$11:$E$24727,4,TRUE)&lt;&gt;"",VLOOKUP(A1486,SP500相关数据!$B$11:$E$24727,4,TRUE),IF(VLOOKUP(A1486-1,SP500相关数据!$B$11:$E$24727,4,TRUE)&lt;&gt;"",VLOOKUP(A1486-1,SP500相关数据!$B$11:$E$24727,4,TRUE),VLOOKUP(A1486-2,SP500相关数据!$B$11:$E$24727,4,TRUE))),"")</f>
        <v/>
      </c>
      <c r="D1486" s="13">
        <f>IF(VLOOKUP(A1486,高收益利差!$A:$B,2,TRUE)&lt;&gt;"",VLOOKUP(A1486,高收益利差!$A:$B,2,TRUE),IF(VLOOKUP(A1486-1,高收益利差!$A:$B,2,TRUE)&lt;&gt;"",VLOOKUP(A1486-1,高收益利差!$A:$B,2,TRUE),VLOOKUP(A1486-2,高收益利差!$A:$B,2,TRUE)))</f>
        <v/>
      </c>
      <c r="E1486" s="13">
        <f>IFERROR(VLOOKUP(A1486,'10Y2Y'!$A:$B,2,TRUE),"")</f>
        <v/>
      </c>
      <c r="F1486">
        <f>IFERROR(D1486-D1473,"")</f>
        <v/>
      </c>
      <c r="G1486">
        <f>IFERROR(B1486/AVERAGE(B1447:B1486)-1,"")</f>
        <v/>
      </c>
      <c r="H1486">
        <f>IF(B1486="","",IFERROR(AVERAGE(B1447:B1486)/AVERAGE(B1434:B1473)-1,""))</f>
        <v/>
      </c>
      <c r="I1486">
        <f>IFERROR(VLOOKUP(A1486,'Sahm Rule'!$A:$B,2,TRUE),"")</f>
        <v/>
      </c>
      <c r="J1486" s="159">
        <f>IFERROR((B1486/B1473)^4-1-D1486/100,"")</f>
        <v/>
      </c>
    </row>
    <row r="1487">
      <c r="A1487" s="10" t="n">
        <v>45828</v>
      </c>
      <c r="B1487" s="13">
        <f>IF(VLOOKUP(A1487,SP500相关数据!$B$11:$C$24727,2,TRUE)&lt;&gt;"",VLOOKUP(A1487,SP500相关数据!$B$11:$C$24727,2,TRUE),IF(VLOOKUP(A1487-1,SP500相关数据!$B$11:$C$24727,2,TRUE)&lt;&gt;"",VLOOKUP(A1487-1,SP500相关数据!$B$11:$C$24727,2,TRUE),VLOOKUP(A1487-2,SP500相关数据!$B$11:$C$24727,2,TRUE)))</f>
        <v/>
      </c>
      <c r="C1487" s="13">
        <f>IFERROR(IF(VLOOKUP(A1487,SP500相关数据!$B$11:$E$24727,4,TRUE)&lt;&gt;"",VLOOKUP(A1487,SP500相关数据!$B$11:$E$24727,4,TRUE),IF(VLOOKUP(A1487-1,SP500相关数据!$B$11:$E$24727,4,TRUE)&lt;&gt;"",VLOOKUP(A1487-1,SP500相关数据!$B$11:$E$24727,4,TRUE),VLOOKUP(A1487-2,SP500相关数据!$B$11:$E$24727,4,TRUE))),"")</f>
        <v/>
      </c>
      <c r="D1487" s="13">
        <f>IF(VLOOKUP(A1487,高收益利差!$A:$B,2,TRUE)&lt;&gt;"",VLOOKUP(A1487,高收益利差!$A:$B,2,TRUE),IF(VLOOKUP(A1487-1,高收益利差!$A:$B,2,TRUE)&lt;&gt;"",VLOOKUP(A1487-1,高收益利差!$A:$B,2,TRUE),VLOOKUP(A1487-2,高收益利差!$A:$B,2,TRUE)))</f>
        <v/>
      </c>
      <c r="E1487" s="13">
        <f>IFERROR(VLOOKUP(A1487,'10Y2Y'!$A:$B,2,TRUE),"")</f>
        <v/>
      </c>
      <c r="F1487">
        <f>IFERROR(D1487-D1474,"")</f>
        <v/>
      </c>
      <c r="G1487">
        <f>IFERROR(B1487/AVERAGE(B1448:B1487)-1,"")</f>
        <v/>
      </c>
      <c r="H1487">
        <f>IF(B1487="","",IFERROR(AVERAGE(B1448:B1487)/AVERAGE(B1435:B1474)-1,""))</f>
        <v/>
      </c>
      <c r="I1487">
        <f>IFERROR(VLOOKUP(A1487,'Sahm Rule'!$A:$B,2,TRUE),"")</f>
        <v/>
      </c>
      <c r="J1487" s="159">
        <f>IFERROR((B1487/B1474)^4-1-D1487/100,"")</f>
        <v/>
      </c>
    </row>
    <row r="1488">
      <c r="A1488" s="10" t="n">
        <v>45835</v>
      </c>
      <c r="B1488" s="13">
        <f>IF(VLOOKUP(A1488,SP500相关数据!$B$11:$C$24727,2,TRUE)&lt;&gt;"",VLOOKUP(A1488,SP500相关数据!$B$11:$C$24727,2,TRUE),IF(VLOOKUP(A1488-1,SP500相关数据!$B$11:$C$24727,2,TRUE)&lt;&gt;"",VLOOKUP(A1488-1,SP500相关数据!$B$11:$C$24727,2,TRUE),VLOOKUP(A1488-2,SP500相关数据!$B$11:$C$24727,2,TRUE)))</f>
        <v/>
      </c>
      <c r="C1488" s="13">
        <f>IFERROR(IF(VLOOKUP(A1488,SP500相关数据!$B$11:$E$24727,4,TRUE)&lt;&gt;"",VLOOKUP(A1488,SP500相关数据!$B$11:$E$24727,4,TRUE),IF(VLOOKUP(A1488-1,SP500相关数据!$B$11:$E$24727,4,TRUE)&lt;&gt;"",VLOOKUP(A1488-1,SP500相关数据!$B$11:$E$24727,4,TRUE),VLOOKUP(A1488-2,SP500相关数据!$B$11:$E$24727,4,TRUE))),"")</f>
        <v/>
      </c>
      <c r="D1488" s="13">
        <f>IF(VLOOKUP(A1488,高收益利差!$A:$B,2,TRUE)&lt;&gt;"",VLOOKUP(A1488,高收益利差!$A:$B,2,TRUE),IF(VLOOKUP(A1488-1,高收益利差!$A:$B,2,TRUE)&lt;&gt;"",VLOOKUP(A1488-1,高收益利差!$A:$B,2,TRUE),VLOOKUP(A1488-2,高收益利差!$A:$B,2,TRUE)))</f>
        <v/>
      </c>
      <c r="E1488" s="13">
        <f>IFERROR(VLOOKUP(A1488,'10Y2Y'!$A:$B,2,TRUE),"")</f>
        <v/>
      </c>
      <c r="F1488">
        <f>IFERROR(D1488-D1475,"")</f>
        <v/>
      </c>
      <c r="G1488">
        <f>IFERROR(B1488/AVERAGE(B1449:B1488)-1,"")</f>
        <v/>
      </c>
      <c r="H1488">
        <f>IF(B1488="","",IFERROR(AVERAGE(B1449:B1488)/AVERAGE(B1436:B1475)-1,""))</f>
        <v/>
      </c>
      <c r="I1488">
        <f>IFERROR(VLOOKUP(A1488,'Sahm Rule'!$A:$B,2,TRUE),"")</f>
        <v/>
      </c>
      <c r="J1488" s="159">
        <f>IFERROR((B1488/B1475)^4-1-D1488/100,"")</f>
        <v/>
      </c>
    </row>
    <row r="1489">
      <c r="A1489" s="10" t="n">
        <v>45842</v>
      </c>
      <c r="B1489" s="13">
        <f>IF(VLOOKUP(A1489,SP500相关数据!$B$11:$C$24727,2,TRUE)&lt;&gt;"",VLOOKUP(A1489,SP500相关数据!$B$11:$C$24727,2,TRUE),IF(VLOOKUP(A1489-1,SP500相关数据!$B$11:$C$24727,2,TRUE)&lt;&gt;"",VLOOKUP(A1489-1,SP500相关数据!$B$11:$C$24727,2,TRUE),VLOOKUP(A1489-2,SP500相关数据!$B$11:$C$24727,2,TRUE)))</f>
        <v/>
      </c>
      <c r="C1489" s="13">
        <f>IFERROR(IF(VLOOKUP(A1489,SP500相关数据!$B$11:$E$24727,4,TRUE)&lt;&gt;"",VLOOKUP(A1489,SP500相关数据!$B$11:$E$24727,4,TRUE),IF(VLOOKUP(A1489-1,SP500相关数据!$B$11:$E$24727,4,TRUE)&lt;&gt;"",VLOOKUP(A1489-1,SP500相关数据!$B$11:$E$24727,4,TRUE),VLOOKUP(A1489-2,SP500相关数据!$B$11:$E$24727,4,TRUE))),"")</f>
        <v/>
      </c>
      <c r="D1489" s="13">
        <f>IF(VLOOKUP(A1489,高收益利差!$A:$B,2,TRUE)&lt;&gt;"",VLOOKUP(A1489,高收益利差!$A:$B,2,TRUE),IF(VLOOKUP(A1489-1,高收益利差!$A:$B,2,TRUE)&lt;&gt;"",VLOOKUP(A1489-1,高收益利差!$A:$B,2,TRUE),VLOOKUP(A1489-2,高收益利差!$A:$B,2,TRUE)))</f>
        <v/>
      </c>
      <c r="E1489" s="13">
        <f>IFERROR(VLOOKUP(A1489,'10Y2Y'!$A:$B,2,TRUE),"")</f>
        <v/>
      </c>
      <c r="F1489">
        <f>IFERROR(D1489-D1476,"")</f>
        <v/>
      </c>
      <c r="G1489">
        <f>IFERROR(B1489/AVERAGE(B1450:B1489)-1,"")</f>
        <v/>
      </c>
      <c r="H1489">
        <f>IF(B1489="","",IFERROR(AVERAGE(B1450:B1489)/AVERAGE(B1437:B1476)-1,""))</f>
        <v/>
      </c>
      <c r="I1489">
        <f>IFERROR(VLOOKUP(A1489,'Sahm Rule'!$A:$B,2,TRUE),"")</f>
        <v/>
      </c>
      <c r="J1489" s="159">
        <f>IFERROR((B1489/B1476)^4-1-D1489/100,"")</f>
        <v/>
      </c>
    </row>
    <row r="1490">
      <c r="A1490" s="10" t="n">
        <v>45849</v>
      </c>
      <c r="B1490" s="13">
        <f>IF(VLOOKUP(A1490,SP500相关数据!$B$11:$C$24727,2,TRUE)&lt;&gt;"",VLOOKUP(A1490,SP500相关数据!$B$11:$C$24727,2,TRUE),IF(VLOOKUP(A1490-1,SP500相关数据!$B$11:$C$24727,2,TRUE)&lt;&gt;"",VLOOKUP(A1490-1,SP500相关数据!$B$11:$C$24727,2,TRUE),VLOOKUP(A1490-2,SP500相关数据!$B$11:$C$24727,2,TRUE)))</f>
        <v/>
      </c>
      <c r="C1490" s="13">
        <f>IFERROR(IF(VLOOKUP(A1490,SP500相关数据!$B$11:$E$24727,4,TRUE)&lt;&gt;"",VLOOKUP(A1490,SP500相关数据!$B$11:$E$24727,4,TRUE),IF(VLOOKUP(A1490-1,SP500相关数据!$B$11:$E$24727,4,TRUE)&lt;&gt;"",VLOOKUP(A1490-1,SP500相关数据!$B$11:$E$24727,4,TRUE),VLOOKUP(A1490-2,SP500相关数据!$B$11:$E$24727,4,TRUE))),"")</f>
        <v/>
      </c>
      <c r="D1490" s="13">
        <f>IF(VLOOKUP(A1490,高收益利差!$A:$B,2,TRUE)&lt;&gt;"",VLOOKUP(A1490,高收益利差!$A:$B,2,TRUE),IF(VLOOKUP(A1490-1,高收益利差!$A:$B,2,TRUE)&lt;&gt;"",VLOOKUP(A1490-1,高收益利差!$A:$B,2,TRUE),VLOOKUP(A1490-2,高收益利差!$A:$B,2,TRUE)))</f>
        <v/>
      </c>
      <c r="E1490" s="13">
        <f>IFERROR(VLOOKUP(A1490,'10Y2Y'!$A:$B,2,TRUE),"")</f>
        <v/>
      </c>
      <c r="F1490">
        <f>IFERROR(D1490-D1477,"")</f>
        <v/>
      </c>
      <c r="G1490">
        <f>IFERROR(B1490/AVERAGE(B1451:B1490)-1,"")</f>
        <v/>
      </c>
      <c r="H1490">
        <f>IF(B1490="","",IFERROR(AVERAGE(B1451:B1490)/AVERAGE(B1438:B1477)-1,""))</f>
        <v/>
      </c>
      <c r="I1490">
        <f>IFERROR(VLOOKUP(A1490,'Sahm Rule'!$A:$B,2,TRUE),"")</f>
        <v/>
      </c>
      <c r="J1490" s="159">
        <f>IFERROR((B1490/B1477)^4-1-D1490/100,"")</f>
        <v/>
      </c>
    </row>
    <row r="1491">
      <c r="A1491" s="10" t="n">
        <v>45856</v>
      </c>
      <c r="B1491" s="13">
        <f>IF(VLOOKUP(A1491,SP500相关数据!$B$11:$C$24727,2,TRUE)&lt;&gt;"",VLOOKUP(A1491,SP500相关数据!$B$11:$C$24727,2,TRUE),IF(VLOOKUP(A1491-1,SP500相关数据!$B$11:$C$24727,2,TRUE)&lt;&gt;"",VLOOKUP(A1491-1,SP500相关数据!$B$11:$C$24727,2,TRUE),VLOOKUP(A1491-2,SP500相关数据!$B$11:$C$24727,2,TRUE)))</f>
        <v/>
      </c>
      <c r="C1491" s="13">
        <f>IFERROR(IF(VLOOKUP(A1491,SP500相关数据!$B$11:$E$24727,4,TRUE)&lt;&gt;"",VLOOKUP(A1491,SP500相关数据!$B$11:$E$24727,4,TRUE),IF(VLOOKUP(A1491-1,SP500相关数据!$B$11:$E$24727,4,TRUE)&lt;&gt;"",VLOOKUP(A1491-1,SP500相关数据!$B$11:$E$24727,4,TRUE),VLOOKUP(A1491-2,SP500相关数据!$B$11:$E$24727,4,TRUE))),"")</f>
        <v/>
      </c>
      <c r="D1491" s="13">
        <f>IF(VLOOKUP(A1491,高收益利差!$A:$B,2,TRUE)&lt;&gt;"",VLOOKUP(A1491,高收益利差!$A:$B,2,TRUE),IF(VLOOKUP(A1491-1,高收益利差!$A:$B,2,TRUE)&lt;&gt;"",VLOOKUP(A1491-1,高收益利差!$A:$B,2,TRUE),VLOOKUP(A1491-2,高收益利差!$A:$B,2,TRUE)))</f>
        <v/>
      </c>
      <c r="E1491" s="13">
        <f>IFERROR(VLOOKUP(A1491,'10Y2Y'!$A:$B,2,TRUE),"")</f>
        <v/>
      </c>
      <c r="F1491">
        <f>IFERROR(D1491-D1478,"")</f>
        <v/>
      </c>
      <c r="G1491">
        <f>IFERROR(B1491/AVERAGE(B1452:B1491)-1,"")</f>
        <v/>
      </c>
      <c r="H1491">
        <f>IF(B1491="","",IFERROR(AVERAGE(B1452:B1491)/AVERAGE(B1439:B1478)-1,""))</f>
        <v/>
      </c>
      <c r="I1491">
        <f>IFERROR(VLOOKUP(A1491,'Sahm Rule'!$A:$B,2,TRUE),"")</f>
        <v/>
      </c>
      <c r="J1491" s="159">
        <f>IFERROR((B1491/B1478)^4-1-D1491/100,"")</f>
        <v/>
      </c>
    </row>
    <row r="1492">
      <c r="A1492" s="10" t="n">
        <v>45863</v>
      </c>
      <c r="B1492" s="13">
        <f>IF(VLOOKUP(A1492,SP500相关数据!$B$11:$C$24727,2,TRUE)&lt;&gt;"",VLOOKUP(A1492,SP500相关数据!$B$11:$C$24727,2,TRUE),IF(VLOOKUP(A1492-1,SP500相关数据!$B$11:$C$24727,2,TRUE)&lt;&gt;"",VLOOKUP(A1492-1,SP500相关数据!$B$11:$C$24727,2,TRUE),VLOOKUP(A1492-2,SP500相关数据!$B$11:$C$24727,2,TRUE)))</f>
        <v/>
      </c>
      <c r="C1492" s="13">
        <f>IFERROR(IF(VLOOKUP(A1492,SP500相关数据!$B$11:$E$24727,4,TRUE)&lt;&gt;"",VLOOKUP(A1492,SP500相关数据!$B$11:$E$24727,4,TRUE),IF(VLOOKUP(A1492-1,SP500相关数据!$B$11:$E$24727,4,TRUE)&lt;&gt;"",VLOOKUP(A1492-1,SP500相关数据!$B$11:$E$24727,4,TRUE),VLOOKUP(A1492-2,SP500相关数据!$B$11:$E$24727,4,TRUE))),"")</f>
        <v/>
      </c>
      <c r="D1492" s="13">
        <f>IF(VLOOKUP(A1492,高收益利差!$A:$B,2,TRUE)&lt;&gt;"",VLOOKUP(A1492,高收益利差!$A:$B,2,TRUE),IF(VLOOKUP(A1492-1,高收益利差!$A:$B,2,TRUE)&lt;&gt;"",VLOOKUP(A1492-1,高收益利差!$A:$B,2,TRUE),VLOOKUP(A1492-2,高收益利差!$A:$B,2,TRUE)))</f>
        <v/>
      </c>
      <c r="E1492" s="13">
        <f>IFERROR(VLOOKUP(A1492,'10Y2Y'!$A:$B,2,TRUE),"")</f>
        <v/>
      </c>
      <c r="F1492">
        <f>IFERROR(D1492-D1479,"")</f>
        <v/>
      </c>
      <c r="G1492">
        <f>IFERROR(B1492/AVERAGE(B1453:B1492)-1,"")</f>
        <v/>
      </c>
      <c r="H1492">
        <f>IF(B1492="","",IFERROR(AVERAGE(B1453:B1492)/AVERAGE(B1440:B1479)-1,""))</f>
        <v/>
      </c>
      <c r="I1492">
        <f>IFERROR(VLOOKUP(A1492,'Sahm Rule'!$A:$B,2,TRUE),"")</f>
        <v/>
      </c>
      <c r="J1492" s="159">
        <f>IFERROR((B1492/B1479)^4-1-D1492/100,"")</f>
        <v/>
      </c>
    </row>
    <row r="1493">
      <c r="A1493" s="10" t="n">
        <v>45870</v>
      </c>
      <c r="B1493" s="13">
        <f>IF(VLOOKUP(A1493,SP500相关数据!$B$11:$C$24727,2,TRUE)&lt;&gt;"",VLOOKUP(A1493,SP500相关数据!$B$11:$C$24727,2,TRUE),IF(VLOOKUP(A1493-1,SP500相关数据!$B$11:$C$24727,2,TRUE)&lt;&gt;"",VLOOKUP(A1493-1,SP500相关数据!$B$11:$C$24727,2,TRUE),VLOOKUP(A1493-2,SP500相关数据!$B$11:$C$24727,2,TRUE)))</f>
        <v/>
      </c>
      <c r="C1493" s="13">
        <f>IFERROR(IF(VLOOKUP(A1493,SP500相关数据!$B$11:$E$24727,4,TRUE)&lt;&gt;"",VLOOKUP(A1493,SP500相关数据!$B$11:$E$24727,4,TRUE),IF(VLOOKUP(A1493-1,SP500相关数据!$B$11:$E$24727,4,TRUE)&lt;&gt;"",VLOOKUP(A1493-1,SP500相关数据!$B$11:$E$24727,4,TRUE),VLOOKUP(A1493-2,SP500相关数据!$B$11:$E$24727,4,TRUE))),"")</f>
        <v/>
      </c>
      <c r="D1493" s="13">
        <f>IF(VLOOKUP(A1493,高收益利差!$A:$B,2,TRUE)&lt;&gt;"",VLOOKUP(A1493,高收益利差!$A:$B,2,TRUE),IF(VLOOKUP(A1493-1,高收益利差!$A:$B,2,TRUE)&lt;&gt;"",VLOOKUP(A1493-1,高收益利差!$A:$B,2,TRUE),VLOOKUP(A1493-2,高收益利差!$A:$B,2,TRUE)))</f>
        <v/>
      </c>
      <c r="E1493" s="13">
        <f>IFERROR(VLOOKUP(A1493,'10Y2Y'!$A:$B,2,TRUE),"")</f>
        <v/>
      </c>
      <c r="F1493">
        <f>IFERROR(D1493-D1480,"")</f>
        <v/>
      </c>
      <c r="G1493">
        <f>IFERROR(B1493/AVERAGE(B1454:B1493)-1,"")</f>
        <v/>
      </c>
      <c r="H1493">
        <f>IF(B1493="","",IFERROR(AVERAGE(B1454:B1493)/AVERAGE(B1441:B1480)-1,""))</f>
        <v/>
      </c>
      <c r="I1493">
        <f>IFERROR(VLOOKUP(A1493,'Sahm Rule'!$A:$B,2,TRUE),"")</f>
        <v/>
      </c>
      <c r="J1493" s="159">
        <f>IFERROR((B1493/B1480)^4-1-D1493/100,"")</f>
        <v/>
      </c>
    </row>
    <row r="1494">
      <c r="A1494" s="10" t="n">
        <v>45877</v>
      </c>
      <c r="B1494" s="13">
        <f>IF(VLOOKUP(A1494,SP500相关数据!$B$11:$C$24727,2,TRUE)&lt;&gt;"",VLOOKUP(A1494,SP500相关数据!$B$11:$C$24727,2,TRUE),IF(VLOOKUP(A1494-1,SP500相关数据!$B$11:$C$24727,2,TRUE)&lt;&gt;"",VLOOKUP(A1494-1,SP500相关数据!$B$11:$C$24727,2,TRUE),VLOOKUP(A1494-2,SP500相关数据!$B$11:$C$24727,2,TRUE)))</f>
        <v/>
      </c>
      <c r="C1494" s="13">
        <f>IFERROR(IF(VLOOKUP(A1494,SP500相关数据!$B$11:$E$24727,4,TRUE)&lt;&gt;"",VLOOKUP(A1494,SP500相关数据!$B$11:$E$24727,4,TRUE),IF(VLOOKUP(A1494-1,SP500相关数据!$B$11:$E$24727,4,TRUE)&lt;&gt;"",VLOOKUP(A1494-1,SP500相关数据!$B$11:$E$24727,4,TRUE),VLOOKUP(A1494-2,SP500相关数据!$B$11:$E$24727,4,TRUE))),"")</f>
        <v/>
      </c>
      <c r="D1494" s="13">
        <f>IF(VLOOKUP(A1494,高收益利差!$A:$B,2,TRUE)&lt;&gt;"",VLOOKUP(A1494,高收益利差!$A:$B,2,TRUE),IF(VLOOKUP(A1494-1,高收益利差!$A:$B,2,TRUE)&lt;&gt;"",VLOOKUP(A1494-1,高收益利差!$A:$B,2,TRUE),VLOOKUP(A1494-2,高收益利差!$A:$B,2,TRUE)))</f>
        <v/>
      </c>
      <c r="E1494" s="13">
        <f>IFERROR(VLOOKUP(A1494,'10Y2Y'!$A:$B,2,TRUE),"")</f>
        <v/>
      </c>
      <c r="F1494">
        <f>IFERROR(D1494-D1481,"")</f>
        <v/>
      </c>
      <c r="G1494">
        <f>IFERROR(B1494/AVERAGE(B1455:B1494)-1,"")</f>
        <v/>
      </c>
      <c r="H1494">
        <f>IF(B1494="","",IFERROR(AVERAGE(B1455:B1494)/AVERAGE(B1442:B1481)-1,""))</f>
        <v/>
      </c>
      <c r="I1494">
        <f>IFERROR(VLOOKUP(A1494,'Sahm Rule'!$A:$B,2,TRUE),"")</f>
        <v/>
      </c>
      <c r="J1494" s="159">
        <f>IFERROR((B1494/B1481)^4-1-D1494/100,"")</f>
        <v/>
      </c>
    </row>
    <row r="1495">
      <c r="A1495" s="10" t="n">
        <v>45884</v>
      </c>
      <c r="B1495" s="13">
        <f>IF(VLOOKUP(A1495,SP500相关数据!$B$11:$C$24727,2,TRUE)&lt;&gt;"",VLOOKUP(A1495,SP500相关数据!$B$11:$C$24727,2,TRUE),IF(VLOOKUP(A1495-1,SP500相关数据!$B$11:$C$24727,2,TRUE)&lt;&gt;"",VLOOKUP(A1495-1,SP500相关数据!$B$11:$C$24727,2,TRUE),VLOOKUP(A1495-2,SP500相关数据!$B$11:$C$24727,2,TRUE)))</f>
        <v/>
      </c>
      <c r="C1495" s="13">
        <f>IFERROR(IF(VLOOKUP(A1495,SP500相关数据!$B$11:$E$24727,4,TRUE)&lt;&gt;"",VLOOKUP(A1495,SP500相关数据!$B$11:$E$24727,4,TRUE),IF(VLOOKUP(A1495-1,SP500相关数据!$B$11:$E$24727,4,TRUE)&lt;&gt;"",VLOOKUP(A1495-1,SP500相关数据!$B$11:$E$24727,4,TRUE),VLOOKUP(A1495-2,SP500相关数据!$B$11:$E$24727,4,TRUE))),"")</f>
        <v/>
      </c>
      <c r="D1495" s="13">
        <f>IF(VLOOKUP(A1495,高收益利差!$A:$B,2,TRUE)&lt;&gt;"",VLOOKUP(A1495,高收益利差!$A:$B,2,TRUE),IF(VLOOKUP(A1495-1,高收益利差!$A:$B,2,TRUE)&lt;&gt;"",VLOOKUP(A1495-1,高收益利差!$A:$B,2,TRUE),VLOOKUP(A1495-2,高收益利差!$A:$B,2,TRUE)))</f>
        <v/>
      </c>
      <c r="E1495" s="13">
        <f>IFERROR(VLOOKUP(A1495,'10Y2Y'!$A:$B,2,TRUE),"")</f>
        <v/>
      </c>
      <c r="F1495">
        <f>IFERROR(D1495-D1482,"")</f>
        <v/>
      </c>
      <c r="G1495">
        <f>IFERROR(B1495/AVERAGE(B1456:B1495)-1,"")</f>
        <v/>
      </c>
      <c r="H1495">
        <f>IF(B1495="","",IFERROR(AVERAGE(B1456:B1495)/AVERAGE(B1443:B1482)-1,""))</f>
        <v/>
      </c>
      <c r="I1495">
        <f>IFERROR(VLOOKUP(A1495,'Sahm Rule'!$A:$B,2,TRUE),"")</f>
        <v/>
      </c>
      <c r="J1495" s="159">
        <f>IFERROR((B1495/B1482)^4-1-D1495/100,"")</f>
        <v/>
      </c>
    </row>
    <row r="1496">
      <c r="A1496" s="10" t="n">
        <v>45891</v>
      </c>
      <c r="B1496" s="13">
        <f>IF(VLOOKUP(A1496,SP500相关数据!$B$11:$C$24727,2,TRUE)&lt;&gt;"",VLOOKUP(A1496,SP500相关数据!$B$11:$C$24727,2,TRUE),IF(VLOOKUP(A1496-1,SP500相关数据!$B$11:$C$24727,2,TRUE)&lt;&gt;"",VLOOKUP(A1496-1,SP500相关数据!$B$11:$C$24727,2,TRUE),VLOOKUP(A1496-2,SP500相关数据!$B$11:$C$24727,2,TRUE)))</f>
        <v/>
      </c>
      <c r="C1496" s="13">
        <f>IFERROR(IF(VLOOKUP(A1496,SP500相关数据!$B$11:$E$24727,4,TRUE)&lt;&gt;"",VLOOKUP(A1496,SP500相关数据!$B$11:$E$24727,4,TRUE),IF(VLOOKUP(A1496-1,SP500相关数据!$B$11:$E$24727,4,TRUE)&lt;&gt;"",VLOOKUP(A1496-1,SP500相关数据!$B$11:$E$24727,4,TRUE),VLOOKUP(A1496-2,SP500相关数据!$B$11:$E$24727,4,TRUE))),"")</f>
        <v/>
      </c>
      <c r="D1496" s="13">
        <f>IF(VLOOKUP(A1496,高收益利差!$A:$B,2,TRUE)&lt;&gt;"",VLOOKUP(A1496,高收益利差!$A:$B,2,TRUE),IF(VLOOKUP(A1496-1,高收益利差!$A:$B,2,TRUE)&lt;&gt;"",VLOOKUP(A1496-1,高收益利差!$A:$B,2,TRUE),VLOOKUP(A1496-2,高收益利差!$A:$B,2,TRUE)))</f>
        <v/>
      </c>
      <c r="E1496" s="13">
        <f>IFERROR(VLOOKUP(A1496,'10Y2Y'!$A:$B,2,TRUE),"")</f>
        <v/>
      </c>
      <c r="F1496">
        <f>IFERROR(D1496-D1483,"")</f>
        <v/>
      </c>
      <c r="G1496">
        <f>IFERROR(B1496/AVERAGE(B1457:B1496)-1,"")</f>
        <v/>
      </c>
      <c r="H1496">
        <f>IF(B1496="","",IFERROR(AVERAGE(B1457:B1496)/AVERAGE(B1444:B1483)-1,""))</f>
        <v/>
      </c>
      <c r="I1496">
        <f>IFERROR(VLOOKUP(A1496,'Sahm Rule'!$A:$B,2,TRUE),"")</f>
        <v/>
      </c>
      <c r="J1496" s="159">
        <f>IFERROR((B1496/B1483)^4-1-D1496/100,"")</f>
        <v/>
      </c>
    </row>
    <row r="1497">
      <c r="A1497" s="10" t="n">
        <v>45898</v>
      </c>
      <c r="B1497" s="13">
        <f>IF(VLOOKUP(A1497,SP500相关数据!$B$11:$C$24727,2,TRUE)&lt;&gt;"",VLOOKUP(A1497,SP500相关数据!$B$11:$C$24727,2,TRUE),IF(VLOOKUP(A1497-1,SP500相关数据!$B$11:$C$24727,2,TRUE)&lt;&gt;"",VLOOKUP(A1497-1,SP500相关数据!$B$11:$C$24727,2,TRUE),VLOOKUP(A1497-2,SP500相关数据!$B$11:$C$24727,2,TRUE)))</f>
        <v/>
      </c>
      <c r="C1497" s="13">
        <f>IFERROR(IF(VLOOKUP(A1497,SP500相关数据!$B$11:$E$24727,4,TRUE)&lt;&gt;"",VLOOKUP(A1497,SP500相关数据!$B$11:$E$24727,4,TRUE),IF(VLOOKUP(A1497-1,SP500相关数据!$B$11:$E$24727,4,TRUE)&lt;&gt;"",VLOOKUP(A1497-1,SP500相关数据!$B$11:$E$24727,4,TRUE),VLOOKUP(A1497-2,SP500相关数据!$B$11:$E$24727,4,TRUE))),"")</f>
        <v/>
      </c>
      <c r="D1497" s="13">
        <f>IF(VLOOKUP(A1497,高收益利差!$A:$B,2,TRUE)&lt;&gt;"",VLOOKUP(A1497,高收益利差!$A:$B,2,TRUE),IF(VLOOKUP(A1497-1,高收益利差!$A:$B,2,TRUE)&lt;&gt;"",VLOOKUP(A1497-1,高收益利差!$A:$B,2,TRUE),VLOOKUP(A1497-2,高收益利差!$A:$B,2,TRUE)))</f>
        <v/>
      </c>
      <c r="E1497" s="13">
        <f>IFERROR(VLOOKUP(A1497,'10Y2Y'!$A:$B,2,TRUE),"")</f>
        <v/>
      </c>
      <c r="F1497">
        <f>IFERROR(D1497-D1484,"")</f>
        <v/>
      </c>
      <c r="G1497">
        <f>IFERROR(B1497/AVERAGE(B1458:B1497)-1,"")</f>
        <v/>
      </c>
      <c r="H1497">
        <f>IF(B1497="","",IFERROR(AVERAGE(B1458:B1497)/AVERAGE(B1445:B1484)-1,""))</f>
        <v/>
      </c>
      <c r="I1497">
        <f>IFERROR(VLOOKUP(A1497,'Sahm Rule'!$A:$B,2,TRUE),"")</f>
        <v/>
      </c>
      <c r="J1497" s="159">
        <f>IFERROR((B1497/B1484)^4-1-D1497/100,"")</f>
        <v/>
      </c>
    </row>
    <row r="1498">
      <c r="A1498" s="10" t="n">
        <v>45905</v>
      </c>
      <c r="B1498" s="13">
        <f>IF(VLOOKUP(A1498,SP500相关数据!$B$11:$C$24727,2,TRUE)&lt;&gt;"",VLOOKUP(A1498,SP500相关数据!$B$11:$C$24727,2,TRUE),IF(VLOOKUP(A1498-1,SP500相关数据!$B$11:$C$24727,2,TRUE)&lt;&gt;"",VLOOKUP(A1498-1,SP500相关数据!$B$11:$C$24727,2,TRUE),VLOOKUP(A1498-2,SP500相关数据!$B$11:$C$24727,2,TRUE)))</f>
        <v/>
      </c>
      <c r="C1498" s="13">
        <f>IFERROR(IF(VLOOKUP(A1498,SP500相关数据!$B$11:$E$24727,4,TRUE)&lt;&gt;"",VLOOKUP(A1498,SP500相关数据!$B$11:$E$24727,4,TRUE),IF(VLOOKUP(A1498-1,SP500相关数据!$B$11:$E$24727,4,TRUE)&lt;&gt;"",VLOOKUP(A1498-1,SP500相关数据!$B$11:$E$24727,4,TRUE),VLOOKUP(A1498-2,SP500相关数据!$B$11:$E$24727,4,TRUE))),"")</f>
        <v/>
      </c>
      <c r="D1498" s="13">
        <f>IF(VLOOKUP(A1498,高收益利差!$A:$B,2,TRUE)&lt;&gt;"",VLOOKUP(A1498,高收益利差!$A:$B,2,TRUE),IF(VLOOKUP(A1498-1,高收益利差!$A:$B,2,TRUE)&lt;&gt;"",VLOOKUP(A1498-1,高收益利差!$A:$B,2,TRUE),VLOOKUP(A1498-2,高收益利差!$A:$B,2,TRUE)))</f>
        <v/>
      </c>
      <c r="E1498" s="13">
        <f>IFERROR(VLOOKUP(A1498,'10Y2Y'!$A:$B,2,TRUE),"")</f>
        <v/>
      </c>
      <c r="F1498">
        <f>IFERROR(D1498-D1485,"")</f>
        <v/>
      </c>
      <c r="G1498">
        <f>IFERROR(B1498/AVERAGE(B1459:B1498)-1,"")</f>
        <v/>
      </c>
      <c r="H1498">
        <f>IF(B1498="","",IFERROR(AVERAGE(B1459:B1498)/AVERAGE(B1446:B1485)-1,""))</f>
        <v/>
      </c>
      <c r="I1498">
        <f>IFERROR(VLOOKUP(A1498,'Sahm Rule'!$A:$B,2,TRUE),"")</f>
        <v/>
      </c>
      <c r="J1498" s="159">
        <f>IFERROR((B1498/B1485)^4-1-D1498/100,"")</f>
        <v/>
      </c>
    </row>
    <row r="1499">
      <c r="A1499" s="10" t="n">
        <v>45912</v>
      </c>
      <c r="B1499" s="13">
        <f>IF(VLOOKUP(A1499,SP500相关数据!$B$11:$C$24727,2,TRUE)&lt;&gt;"",VLOOKUP(A1499,SP500相关数据!$B$11:$C$24727,2,TRUE),IF(VLOOKUP(A1499-1,SP500相关数据!$B$11:$C$24727,2,TRUE)&lt;&gt;"",VLOOKUP(A1499-1,SP500相关数据!$B$11:$C$24727,2,TRUE),VLOOKUP(A1499-2,SP500相关数据!$B$11:$C$24727,2,TRUE)))</f>
        <v/>
      </c>
      <c r="C1499" s="13">
        <f>IFERROR(IF(VLOOKUP(A1499,SP500相关数据!$B$11:$E$24727,4,TRUE)&lt;&gt;"",VLOOKUP(A1499,SP500相关数据!$B$11:$E$24727,4,TRUE),IF(VLOOKUP(A1499-1,SP500相关数据!$B$11:$E$24727,4,TRUE)&lt;&gt;"",VLOOKUP(A1499-1,SP500相关数据!$B$11:$E$24727,4,TRUE),VLOOKUP(A1499-2,SP500相关数据!$B$11:$E$24727,4,TRUE))),"")</f>
        <v/>
      </c>
      <c r="D1499" s="13">
        <f>IF(VLOOKUP(A1499,高收益利差!$A:$B,2,TRUE)&lt;&gt;"",VLOOKUP(A1499,高收益利差!$A:$B,2,TRUE),IF(VLOOKUP(A1499-1,高收益利差!$A:$B,2,TRUE)&lt;&gt;"",VLOOKUP(A1499-1,高收益利差!$A:$B,2,TRUE),VLOOKUP(A1499-2,高收益利差!$A:$B,2,TRUE)))</f>
        <v/>
      </c>
      <c r="E1499" s="13">
        <f>IFERROR(VLOOKUP(A1499,'10Y2Y'!$A:$B,2,TRUE),"")</f>
        <v/>
      </c>
      <c r="F1499">
        <f>IFERROR(D1499-D1486,"")</f>
        <v/>
      </c>
      <c r="G1499">
        <f>IFERROR(B1499/AVERAGE(B1460:B1499)-1,"")</f>
        <v/>
      </c>
      <c r="H1499">
        <f>IF(B1499="","",IFERROR(AVERAGE(B1460:B1499)/AVERAGE(B1447:B1486)-1,""))</f>
        <v/>
      </c>
      <c r="I1499">
        <f>IFERROR(VLOOKUP(A1499,'Sahm Rule'!$A:$B,2,TRUE),"")</f>
        <v/>
      </c>
      <c r="J1499" s="159">
        <f>IFERROR((B1499/B1486)^4-1-D1499/100,"")</f>
        <v/>
      </c>
    </row>
    <row r="1500">
      <c r="A1500" s="10" t="n">
        <v>45919</v>
      </c>
      <c r="B1500" s="13">
        <f>IF(VLOOKUP(A1500,SP500相关数据!$B$11:$C$24727,2,TRUE)&lt;&gt;"",VLOOKUP(A1500,SP500相关数据!$B$11:$C$24727,2,TRUE),IF(VLOOKUP(A1500-1,SP500相关数据!$B$11:$C$24727,2,TRUE)&lt;&gt;"",VLOOKUP(A1500-1,SP500相关数据!$B$11:$C$24727,2,TRUE),VLOOKUP(A1500-2,SP500相关数据!$B$11:$C$24727,2,TRUE)))</f>
        <v/>
      </c>
      <c r="C1500" s="13">
        <f>IFERROR(IF(VLOOKUP(A1500,SP500相关数据!$B$11:$E$24727,4,TRUE)&lt;&gt;"",VLOOKUP(A1500,SP500相关数据!$B$11:$E$24727,4,TRUE),IF(VLOOKUP(A1500-1,SP500相关数据!$B$11:$E$24727,4,TRUE)&lt;&gt;"",VLOOKUP(A1500-1,SP500相关数据!$B$11:$E$24727,4,TRUE),VLOOKUP(A1500-2,SP500相关数据!$B$11:$E$24727,4,TRUE))),"")</f>
        <v/>
      </c>
      <c r="D1500" s="13">
        <f>IF(VLOOKUP(A1500,高收益利差!$A:$B,2,TRUE)&lt;&gt;"",VLOOKUP(A1500,高收益利差!$A:$B,2,TRUE),IF(VLOOKUP(A1500-1,高收益利差!$A:$B,2,TRUE)&lt;&gt;"",VLOOKUP(A1500-1,高收益利差!$A:$B,2,TRUE),VLOOKUP(A1500-2,高收益利差!$A:$B,2,TRUE)))</f>
        <v/>
      </c>
      <c r="E1500" s="13">
        <f>IFERROR(VLOOKUP(A1500,'10Y2Y'!$A:$B,2,TRUE),"")</f>
        <v/>
      </c>
      <c r="F1500">
        <f>IFERROR(D1500-D1487,"")</f>
        <v/>
      </c>
      <c r="G1500">
        <f>IFERROR(B1500/AVERAGE(B1461:B1500)-1,"")</f>
        <v/>
      </c>
      <c r="H1500">
        <f>IF(B1500="","",IFERROR(AVERAGE(B1461:B1500)/AVERAGE(B1448:B1487)-1,""))</f>
        <v/>
      </c>
      <c r="I1500">
        <f>IFERROR(VLOOKUP(A1500,'Sahm Rule'!$A:$B,2,TRUE),"")</f>
        <v/>
      </c>
      <c r="J1500" s="159">
        <f>IFERROR((B1500/B1487)^4-1-D1500/100,"")</f>
        <v/>
      </c>
    </row>
    <row r="1501">
      <c r="A1501" s="10" t="n">
        <v>45926</v>
      </c>
      <c r="B1501" s="13">
        <f>IF(VLOOKUP(A1501,SP500相关数据!$B$11:$C$24727,2,TRUE)&lt;&gt;"",VLOOKUP(A1501,SP500相关数据!$B$11:$C$24727,2,TRUE),IF(VLOOKUP(A1501-1,SP500相关数据!$B$11:$C$24727,2,TRUE)&lt;&gt;"",VLOOKUP(A1501-1,SP500相关数据!$B$11:$C$24727,2,TRUE),VLOOKUP(A1501-2,SP500相关数据!$B$11:$C$24727,2,TRUE)))</f>
        <v/>
      </c>
      <c r="C1501" s="13">
        <f>IFERROR(IF(VLOOKUP(A1501,SP500相关数据!$B$11:$E$24727,4,TRUE)&lt;&gt;"",VLOOKUP(A1501,SP500相关数据!$B$11:$E$24727,4,TRUE),IF(VLOOKUP(A1501-1,SP500相关数据!$B$11:$E$24727,4,TRUE)&lt;&gt;"",VLOOKUP(A1501-1,SP500相关数据!$B$11:$E$24727,4,TRUE),VLOOKUP(A1501-2,SP500相关数据!$B$11:$E$24727,4,TRUE))),"")</f>
        <v/>
      </c>
      <c r="D1501" s="13">
        <f>IF(VLOOKUP(A1501,高收益利差!$A:$B,2,TRUE)&lt;&gt;"",VLOOKUP(A1501,高收益利差!$A:$B,2,TRUE),IF(VLOOKUP(A1501-1,高收益利差!$A:$B,2,TRUE)&lt;&gt;"",VLOOKUP(A1501-1,高收益利差!$A:$B,2,TRUE),VLOOKUP(A1501-2,高收益利差!$A:$B,2,TRUE)))</f>
        <v/>
      </c>
      <c r="E1501" s="13">
        <f>IFERROR(VLOOKUP(A1501,'10Y2Y'!$A:$B,2,TRUE),"")</f>
        <v/>
      </c>
      <c r="F1501">
        <f>IFERROR(D1501-D1488,"")</f>
        <v/>
      </c>
      <c r="G1501">
        <f>IFERROR(B1501/AVERAGE(B1462:B1501)-1,"")</f>
        <v/>
      </c>
      <c r="H1501">
        <f>IF(B1501="","",IFERROR(AVERAGE(B1462:B1501)/AVERAGE(B1449:B1488)-1,""))</f>
        <v/>
      </c>
      <c r="I1501">
        <f>IFERROR(VLOOKUP(A1501,'Sahm Rule'!$A:$B,2,TRUE),"")</f>
        <v/>
      </c>
      <c r="J1501" s="159">
        <f>IFERROR((B1501/B1488)^4-1-D1501/100,"")</f>
        <v/>
      </c>
    </row>
    <row r="1502">
      <c r="A1502" s="10" t="n">
        <v>45933</v>
      </c>
      <c r="B1502" s="13">
        <f>IF(VLOOKUP(A1502,SP500相关数据!$B$11:$C$24727,2,TRUE)&lt;&gt;"",VLOOKUP(A1502,SP500相关数据!$B$11:$C$24727,2,TRUE),IF(VLOOKUP(A1502-1,SP500相关数据!$B$11:$C$24727,2,TRUE)&lt;&gt;"",VLOOKUP(A1502-1,SP500相关数据!$B$11:$C$24727,2,TRUE),VLOOKUP(A1502-2,SP500相关数据!$B$11:$C$24727,2,TRUE)))</f>
        <v/>
      </c>
      <c r="C1502" s="13">
        <f>IFERROR(IF(VLOOKUP(A1502,SP500相关数据!$B$11:$E$24727,4,TRUE)&lt;&gt;"",VLOOKUP(A1502,SP500相关数据!$B$11:$E$24727,4,TRUE),IF(VLOOKUP(A1502-1,SP500相关数据!$B$11:$E$24727,4,TRUE)&lt;&gt;"",VLOOKUP(A1502-1,SP500相关数据!$B$11:$E$24727,4,TRUE),VLOOKUP(A1502-2,SP500相关数据!$B$11:$E$24727,4,TRUE))),"")</f>
        <v/>
      </c>
      <c r="D1502" s="13">
        <f>IF(VLOOKUP(A1502,高收益利差!$A:$B,2,TRUE)&lt;&gt;"",VLOOKUP(A1502,高收益利差!$A:$B,2,TRUE),IF(VLOOKUP(A1502-1,高收益利差!$A:$B,2,TRUE)&lt;&gt;"",VLOOKUP(A1502-1,高收益利差!$A:$B,2,TRUE),VLOOKUP(A1502-2,高收益利差!$A:$B,2,TRUE)))</f>
        <v/>
      </c>
      <c r="E1502" s="13">
        <f>IFERROR(VLOOKUP(A1502,'10Y2Y'!$A:$B,2,TRUE),"")</f>
        <v/>
      </c>
      <c r="F1502">
        <f>IFERROR(D1502-D1489,"")</f>
        <v/>
      </c>
      <c r="G1502">
        <f>IFERROR(B1502/AVERAGE(B1463:B1502)-1,"")</f>
        <v/>
      </c>
      <c r="H1502">
        <f>IF(B1502="","",IFERROR(AVERAGE(B1463:B1502)/AVERAGE(B1450:B1489)-1,""))</f>
        <v/>
      </c>
      <c r="I1502">
        <f>IFERROR(VLOOKUP(A1502,'Sahm Rule'!$A:$B,2,TRUE),"")</f>
        <v/>
      </c>
      <c r="J1502" s="159">
        <f>IFERROR((B1502/B1489)^4-1-D1502/100,"")</f>
        <v/>
      </c>
    </row>
    <row r="1503">
      <c r="A1503" s="10" t="n">
        <v>45940</v>
      </c>
      <c r="B1503" s="13">
        <f>IF(VLOOKUP(A1503,SP500相关数据!$B$11:$C$24727,2,TRUE)&lt;&gt;"",VLOOKUP(A1503,SP500相关数据!$B$11:$C$24727,2,TRUE),IF(VLOOKUP(A1503-1,SP500相关数据!$B$11:$C$24727,2,TRUE)&lt;&gt;"",VLOOKUP(A1503-1,SP500相关数据!$B$11:$C$24727,2,TRUE),VLOOKUP(A1503-2,SP500相关数据!$B$11:$C$24727,2,TRUE)))</f>
        <v/>
      </c>
      <c r="C1503" s="13">
        <f>IFERROR(IF(VLOOKUP(A1503,SP500相关数据!$B$11:$E$24727,4,TRUE)&lt;&gt;"",VLOOKUP(A1503,SP500相关数据!$B$11:$E$24727,4,TRUE),IF(VLOOKUP(A1503-1,SP500相关数据!$B$11:$E$24727,4,TRUE)&lt;&gt;"",VLOOKUP(A1503-1,SP500相关数据!$B$11:$E$24727,4,TRUE),VLOOKUP(A1503-2,SP500相关数据!$B$11:$E$24727,4,TRUE))),"")</f>
        <v/>
      </c>
      <c r="D1503" s="13">
        <f>IF(VLOOKUP(A1503,高收益利差!$A:$B,2,TRUE)&lt;&gt;"",VLOOKUP(A1503,高收益利差!$A:$B,2,TRUE),IF(VLOOKUP(A1503-1,高收益利差!$A:$B,2,TRUE)&lt;&gt;"",VLOOKUP(A1503-1,高收益利差!$A:$B,2,TRUE),VLOOKUP(A1503-2,高收益利差!$A:$B,2,TRUE)))</f>
        <v/>
      </c>
      <c r="E1503" s="13">
        <f>IFERROR(VLOOKUP(A1503,'10Y2Y'!$A:$B,2,TRUE),"")</f>
        <v/>
      </c>
      <c r="F1503">
        <f>IFERROR(D1503-D1490,"")</f>
        <v/>
      </c>
      <c r="G1503">
        <f>IFERROR(B1503/AVERAGE(B1464:B1503)-1,"")</f>
        <v/>
      </c>
      <c r="H1503">
        <f>IF(B1503="","",IFERROR(AVERAGE(B1464:B1503)/AVERAGE(B1451:B1490)-1,""))</f>
        <v/>
      </c>
      <c r="I1503">
        <f>IFERROR(VLOOKUP(A1503,'Sahm Rule'!$A:$B,2,TRUE),"")</f>
        <v/>
      </c>
      <c r="J1503" s="159">
        <f>IFERROR((B1503/B1490)^4-1-D1503/100,"")</f>
        <v/>
      </c>
    </row>
    <row r="1504">
      <c r="A1504" s="10" t="n">
        <v>45947</v>
      </c>
      <c r="B1504" s="13">
        <f>IF(VLOOKUP(A1504,SP500相关数据!$B$11:$C$24727,2,TRUE)&lt;&gt;"",VLOOKUP(A1504,SP500相关数据!$B$11:$C$24727,2,TRUE),IF(VLOOKUP(A1504-1,SP500相关数据!$B$11:$C$24727,2,TRUE)&lt;&gt;"",VLOOKUP(A1504-1,SP500相关数据!$B$11:$C$24727,2,TRUE),VLOOKUP(A1504-2,SP500相关数据!$B$11:$C$24727,2,TRUE)))</f>
        <v/>
      </c>
      <c r="C1504" s="13">
        <f>IFERROR(IF(VLOOKUP(A1504,SP500相关数据!$B$11:$E$24727,4,TRUE)&lt;&gt;"",VLOOKUP(A1504,SP500相关数据!$B$11:$E$24727,4,TRUE),IF(VLOOKUP(A1504-1,SP500相关数据!$B$11:$E$24727,4,TRUE)&lt;&gt;"",VLOOKUP(A1504-1,SP500相关数据!$B$11:$E$24727,4,TRUE),VLOOKUP(A1504-2,SP500相关数据!$B$11:$E$24727,4,TRUE))),"")</f>
        <v/>
      </c>
      <c r="D1504" s="13">
        <f>IF(VLOOKUP(A1504,高收益利差!$A:$B,2,TRUE)&lt;&gt;"",VLOOKUP(A1504,高收益利差!$A:$B,2,TRUE),IF(VLOOKUP(A1504-1,高收益利差!$A:$B,2,TRUE)&lt;&gt;"",VLOOKUP(A1504-1,高收益利差!$A:$B,2,TRUE),VLOOKUP(A1504-2,高收益利差!$A:$B,2,TRUE)))</f>
        <v/>
      </c>
      <c r="E1504" s="13">
        <f>IFERROR(VLOOKUP(A1504,'10Y2Y'!$A:$B,2,TRUE),"")</f>
        <v/>
      </c>
      <c r="F1504">
        <f>IFERROR(D1504-D1491,"")</f>
        <v/>
      </c>
      <c r="G1504">
        <f>IFERROR(B1504/AVERAGE(B1465:B1504)-1,"")</f>
        <v/>
      </c>
      <c r="H1504">
        <f>IF(B1504="","",IFERROR(AVERAGE(B1465:B1504)/AVERAGE(B1452:B1491)-1,""))</f>
        <v/>
      </c>
      <c r="I1504">
        <f>IFERROR(VLOOKUP(A1504,'Sahm Rule'!$A:$B,2,TRUE),"")</f>
        <v/>
      </c>
      <c r="J1504" s="159">
        <f>IFERROR((B1504/B1491)^4-1-D1504/100,"")</f>
        <v/>
      </c>
    </row>
    <row r="1505">
      <c r="A1505" s="10" t="n">
        <v>45954</v>
      </c>
      <c r="B1505" s="13">
        <f>IF(VLOOKUP(A1505,SP500相关数据!$B$11:$C$24727,2,TRUE)&lt;&gt;"",VLOOKUP(A1505,SP500相关数据!$B$11:$C$24727,2,TRUE),IF(VLOOKUP(A1505-1,SP500相关数据!$B$11:$C$24727,2,TRUE)&lt;&gt;"",VLOOKUP(A1505-1,SP500相关数据!$B$11:$C$24727,2,TRUE),VLOOKUP(A1505-2,SP500相关数据!$B$11:$C$24727,2,TRUE)))</f>
        <v/>
      </c>
      <c r="C1505" s="13">
        <f>IFERROR(IF(VLOOKUP(A1505,SP500相关数据!$B$11:$E$24727,4,TRUE)&lt;&gt;"",VLOOKUP(A1505,SP500相关数据!$B$11:$E$24727,4,TRUE),IF(VLOOKUP(A1505-1,SP500相关数据!$B$11:$E$24727,4,TRUE)&lt;&gt;"",VLOOKUP(A1505-1,SP500相关数据!$B$11:$E$24727,4,TRUE),VLOOKUP(A1505-2,SP500相关数据!$B$11:$E$24727,4,TRUE))),"")</f>
        <v/>
      </c>
      <c r="D1505" s="13">
        <f>IF(VLOOKUP(A1505,高收益利差!$A:$B,2,TRUE)&lt;&gt;"",VLOOKUP(A1505,高收益利差!$A:$B,2,TRUE),IF(VLOOKUP(A1505-1,高收益利差!$A:$B,2,TRUE)&lt;&gt;"",VLOOKUP(A1505-1,高收益利差!$A:$B,2,TRUE),VLOOKUP(A1505-2,高收益利差!$A:$B,2,TRUE)))</f>
        <v/>
      </c>
      <c r="E1505" s="13">
        <f>IFERROR(VLOOKUP(A1505,'10Y2Y'!$A:$B,2,TRUE),"")</f>
        <v/>
      </c>
      <c r="F1505">
        <f>IFERROR(D1505-D1492,"")</f>
        <v/>
      </c>
      <c r="G1505">
        <f>IFERROR(B1505/AVERAGE(B1466:B1505)-1,"")</f>
        <v/>
      </c>
      <c r="H1505">
        <f>IF(B1505="","",IFERROR(AVERAGE(B1466:B1505)/AVERAGE(B1453:B1492)-1,""))</f>
        <v/>
      </c>
      <c r="I1505">
        <f>IFERROR(VLOOKUP(A1505,'Sahm Rule'!$A:$B,2,TRUE),"")</f>
        <v/>
      </c>
      <c r="J1505" s="159">
        <f>IFERROR((B1505/B1492)^4-1-D1505/100,"")</f>
        <v/>
      </c>
    </row>
    <row r="1506">
      <c r="A1506" s="10" t="n">
        <v>45961</v>
      </c>
      <c r="B1506" s="13">
        <f>IF(VLOOKUP(A1506,SP500相关数据!$B$11:$C$24727,2,TRUE)&lt;&gt;"",VLOOKUP(A1506,SP500相关数据!$B$11:$C$24727,2,TRUE),IF(VLOOKUP(A1506-1,SP500相关数据!$B$11:$C$24727,2,TRUE)&lt;&gt;"",VLOOKUP(A1506-1,SP500相关数据!$B$11:$C$24727,2,TRUE),VLOOKUP(A1506-2,SP500相关数据!$B$11:$C$24727,2,TRUE)))</f>
        <v/>
      </c>
      <c r="C1506" s="13">
        <f>IFERROR(IF(VLOOKUP(A1506,SP500相关数据!$B$11:$E$24727,4,TRUE)&lt;&gt;"",VLOOKUP(A1506,SP500相关数据!$B$11:$E$24727,4,TRUE),IF(VLOOKUP(A1506-1,SP500相关数据!$B$11:$E$24727,4,TRUE)&lt;&gt;"",VLOOKUP(A1506-1,SP500相关数据!$B$11:$E$24727,4,TRUE),VLOOKUP(A1506-2,SP500相关数据!$B$11:$E$24727,4,TRUE))),"")</f>
        <v/>
      </c>
      <c r="D1506" s="13">
        <f>IF(VLOOKUP(A1506,高收益利差!$A:$B,2,TRUE)&lt;&gt;"",VLOOKUP(A1506,高收益利差!$A:$B,2,TRUE),IF(VLOOKUP(A1506-1,高收益利差!$A:$B,2,TRUE)&lt;&gt;"",VLOOKUP(A1506-1,高收益利差!$A:$B,2,TRUE),VLOOKUP(A1506-2,高收益利差!$A:$B,2,TRUE)))</f>
        <v/>
      </c>
      <c r="E1506" s="13">
        <f>IFERROR(VLOOKUP(A1506,'10Y2Y'!$A:$B,2,TRUE),"")</f>
        <v/>
      </c>
      <c r="F1506">
        <f>IFERROR(D1506-D1493,"")</f>
        <v/>
      </c>
      <c r="G1506">
        <f>IFERROR(B1506/AVERAGE(B1467:B1506)-1,"")</f>
        <v/>
      </c>
      <c r="H1506">
        <f>IF(B1506="","",IFERROR(AVERAGE(B1467:B1506)/AVERAGE(B1454:B1493)-1,""))</f>
        <v/>
      </c>
      <c r="I1506">
        <f>IFERROR(VLOOKUP(A1506,'Sahm Rule'!$A:$B,2,TRUE),"")</f>
        <v/>
      </c>
      <c r="J1506" s="159">
        <f>IFERROR((B1506/B1493)^4-1-D1506/100,"")</f>
        <v/>
      </c>
    </row>
    <row r="1507">
      <c r="A1507" s="10" t="n">
        <v>45968</v>
      </c>
      <c r="B1507" s="13">
        <f>IF(VLOOKUP(A1507,SP500相关数据!$B$11:$C$24727,2,TRUE)&lt;&gt;"",VLOOKUP(A1507,SP500相关数据!$B$11:$C$24727,2,TRUE),IF(VLOOKUP(A1507-1,SP500相关数据!$B$11:$C$24727,2,TRUE)&lt;&gt;"",VLOOKUP(A1507-1,SP500相关数据!$B$11:$C$24727,2,TRUE),VLOOKUP(A1507-2,SP500相关数据!$B$11:$C$24727,2,TRUE)))</f>
        <v/>
      </c>
      <c r="C1507" s="13">
        <f>IFERROR(IF(VLOOKUP(A1507,SP500相关数据!$B$11:$E$24727,4,TRUE)&lt;&gt;"",VLOOKUP(A1507,SP500相关数据!$B$11:$E$24727,4,TRUE),IF(VLOOKUP(A1507-1,SP500相关数据!$B$11:$E$24727,4,TRUE)&lt;&gt;"",VLOOKUP(A1507-1,SP500相关数据!$B$11:$E$24727,4,TRUE),VLOOKUP(A1507-2,SP500相关数据!$B$11:$E$24727,4,TRUE))),"")</f>
        <v/>
      </c>
      <c r="D1507" s="13">
        <f>IF(VLOOKUP(A1507,高收益利差!$A:$B,2,TRUE)&lt;&gt;"",VLOOKUP(A1507,高收益利差!$A:$B,2,TRUE),IF(VLOOKUP(A1507-1,高收益利差!$A:$B,2,TRUE)&lt;&gt;"",VLOOKUP(A1507-1,高收益利差!$A:$B,2,TRUE),VLOOKUP(A1507-2,高收益利差!$A:$B,2,TRUE)))</f>
        <v/>
      </c>
      <c r="E1507" s="13">
        <f>IFERROR(VLOOKUP(A1507,'10Y2Y'!$A:$B,2,TRUE),"")</f>
        <v/>
      </c>
      <c r="F1507">
        <f>IFERROR(D1507-D1494,"")</f>
        <v/>
      </c>
      <c r="G1507">
        <f>IFERROR(B1507/AVERAGE(B1468:B1507)-1,"")</f>
        <v/>
      </c>
      <c r="H1507">
        <f>IF(B1507="","",IFERROR(AVERAGE(B1468:B1507)/AVERAGE(B1455:B1494)-1,""))</f>
        <v/>
      </c>
      <c r="I1507">
        <f>IFERROR(VLOOKUP(A1507,'Sahm Rule'!$A:$B,2,TRUE),"")</f>
        <v/>
      </c>
      <c r="J1507" s="159">
        <f>IFERROR((B1507/B1494)^4-1-D1507/100,"")</f>
        <v/>
      </c>
    </row>
    <row r="1508">
      <c r="A1508" s="10" t="n">
        <v>45975</v>
      </c>
      <c r="B1508" s="13">
        <f>IF(VLOOKUP(A1508,SP500相关数据!$B$11:$C$24727,2,TRUE)&lt;&gt;"",VLOOKUP(A1508,SP500相关数据!$B$11:$C$24727,2,TRUE),IF(VLOOKUP(A1508-1,SP500相关数据!$B$11:$C$24727,2,TRUE)&lt;&gt;"",VLOOKUP(A1508-1,SP500相关数据!$B$11:$C$24727,2,TRUE),VLOOKUP(A1508-2,SP500相关数据!$B$11:$C$24727,2,TRUE)))</f>
        <v/>
      </c>
      <c r="C1508" s="13">
        <f>IFERROR(IF(VLOOKUP(A1508,SP500相关数据!$B$11:$E$24727,4,TRUE)&lt;&gt;"",VLOOKUP(A1508,SP500相关数据!$B$11:$E$24727,4,TRUE),IF(VLOOKUP(A1508-1,SP500相关数据!$B$11:$E$24727,4,TRUE)&lt;&gt;"",VLOOKUP(A1508-1,SP500相关数据!$B$11:$E$24727,4,TRUE),VLOOKUP(A1508-2,SP500相关数据!$B$11:$E$24727,4,TRUE))),"")</f>
        <v/>
      </c>
      <c r="D1508" s="13">
        <f>IF(VLOOKUP(A1508,高收益利差!$A:$B,2,TRUE)&lt;&gt;"",VLOOKUP(A1508,高收益利差!$A:$B,2,TRUE),IF(VLOOKUP(A1508-1,高收益利差!$A:$B,2,TRUE)&lt;&gt;"",VLOOKUP(A1508-1,高收益利差!$A:$B,2,TRUE),VLOOKUP(A1508-2,高收益利差!$A:$B,2,TRUE)))</f>
        <v/>
      </c>
      <c r="E1508" s="13">
        <f>IFERROR(VLOOKUP(A1508,'10Y2Y'!$A:$B,2,TRUE),"")</f>
        <v/>
      </c>
      <c r="F1508">
        <f>IFERROR(D1508-D1495,"")</f>
        <v/>
      </c>
      <c r="G1508">
        <f>IFERROR(B1508/AVERAGE(B1469:B1508)-1,"")</f>
        <v/>
      </c>
      <c r="H1508">
        <f>IF(B1508="","",IFERROR(AVERAGE(B1469:B1508)/AVERAGE(B1456:B1495)-1,""))</f>
        <v/>
      </c>
      <c r="I1508">
        <f>IFERROR(VLOOKUP(A1508,'Sahm Rule'!$A:$B,2,TRUE),"")</f>
        <v/>
      </c>
      <c r="J1508" s="159">
        <f>IFERROR((B1508/B1495)^4-1-D1508/100,"")</f>
        <v/>
      </c>
    </row>
    <row r="1509">
      <c r="A1509" s="10" t="n">
        <v>45982</v>
      </c>
      <c r="B1509" s="13">
        <f>IF(VLOOKUP(A1509,SP500相关数据!$B$11:$C$24727,2,TRUE)&lt;&gt;"",VLOOKUP(A1509,SP500相关数据!$B$11:$C$24727,2,TRUE),IF(VLOOKUP(A1509-1,SP500相关数据!$B$11:$C$24727,2,TRUE)&lt;&gt;"",VLOOKUP(A1509-1,SP500相关数据!$B$11:$C$24727,2,TRUE),VLOOKUP(A1509-2,SP500相关数据!$B$11:$C$24727,2,TRUE)))</f>
        <v/>
      </c>
      <c r="C1509" s="13">
        <f>IFERROR(IF(VLOOKUP(A1509,SP500相关数据!$B$11:$E$24727,4,TRUE)&lt;&gt;"",VLOOKUP(A1509,SP500相关数据!$B$11:$E$24727,4,TRUE),IF(VLOOKUP(A1509-1,SP500相关数据!$B$11:$E$24727,4,TRUE)&lt;&gt;"",VLOOKUP(A1509-1,SP500相关数据!$B$11:$E$24727,4,TRUE),VLOOKUP(A1509-2,SP500相关数据!$B$11:$E$24727,4,TRUE))),"")</f>
        <v/>
      </c>
      <c r="D1509" s="13">
        <f>IF(VLOOKUP(A1509,高收益利差!$A:$B,2,TRUE)&lt;&gt;"",VLOOKUP(A1509,高收益利差!$A:$B,2,TRUE),IF(VLOOKUP(A1509-1,高收益利差!$A:$B,2,TRUE)&lt;&gt;"",VLOOKUP(A1509-1,高收益利差!$A:$B,2,TRUE),VLOOKUP(A1509-2,高收益利差!$A:$B,2,TRUE)))</f>
        <v/>
      </c>
      <c r="E1509" s="13">
        <f>IFERROR(VLOOKUP(A1509,'10Y2Y'!$A:$B,2,TRUE),"")</f>
        <v/>
      </c>
      <c r="F1509">
        <f>IFERROR(D1509-D1496,"")</f>
        <v/>
      </c>
      <c r="G1509">
        <f>IFERROR(B1509/AVERAGE(B1470:B1509)-1,"")</f>
        <v/>
      </c>
      <c r="H1509">
        <f>IF(B1509="","",IFERROR(AVERAGE(B1470:B1509)/AVERAGE(B1457:B1496)-1,""))</f>
        <v/>
      </c>
      <c r="I1509">
        <f>IFERROR(VLOOKUP(A1509,'Sahm Rule'!$A:$B,2,TRUE),"")</f>
        <v/>
      </c>
      <c r="J1509" s="159">
        <f>IFERROR((B1509/B1496)^4-1-D1509/100,"")</f>
        <v/>
      </c>
    </row>
    <row r="1510">
      <c r="A1510" s="10" t="n">
        <v>45989</v>
      </c>
      <c r="B1510" s="13">
        <f>IF(VLOOKUP(A1510,SP500相关数据!$B$11:$C$24727,2,TRUE)&lt;&gt;"",VLOOKUP(A1510,SP500相关数据!$B$11:$C$24727,2,TRUE),IF(VLOOKUP(A1510-1,SP500相关数据!$B$11:$C$24727,2,TRUE)&lt;&gt;"",VLOOKUP(A1510-1,SP500相关数据!$B$11:$C$24727,2,TRUE),VLOOKUP(A1510-2,SP500相关数据!$B$11:$C$24727,2,TRUE)))</f>
        <v/>
      </c>
      <c r="C1510" s="13">
        <f>IFERROR(IF(VLOOKUP(A1510,SP500相关数据!$B$11:$E$24727,4,TRUE)&lt;&gt;"",VLOOKUP(A1510,SP500相关数据!$B$11:$E$24727,4,TRUE),IF(VLOOKUP(A1510-1,SP500相关数据!$B$11:$E$24727,4,TRUE)&lt;&gt;"",VLOOKUP(A1510-1,SP500相关数据!$B$11:$E$24727,4,TRUE),VLOOKUP(A1510-2,SP500相关数据!$B$11:$E$24727,4,TRUE))),"")</f>
        <v/>
      </c>
      <c r="D1510" s="13">
        <f>IF(VLOOKUP(A1510,高收益利差!$A:$B,2,TRUE)&lt;&gt;"",VLOOKUP(A1510,高收益利差!$A:$B,2,TRUE),IF(VLOOKUP(A1510-1,高收益利差!$A:$B,2,TRUE)&lt;&gt;"",VLOOKUP(A1510-1,高收益利差!$A:$B,2,TRUE),VLOOKUP(A1510-2,高收益利差!$A:$B,2,TRUE)))</f>
        <v/>
      </c>
      <c r="E1510" s="13">
        <f>IFERROR(VLOOKUP(A1510,'10Y2Y'!$A:$B,2,TRUE),"")</f>
        <v/>
      </c>
      <c r="F1510">
        <f>IFERROR(D1510-D1497,"")</f>
        <v/>
      </c>
      <c r="G1510">
        <f>IFERROR(B1510/AVERAGE(B1471:B1510)-1,"")</f>
        <v/>
      </c>
      <c r="H1510">
        <f>IF(B1510="","",IFERROR(AVERAGE(B1471:B1510)/AVERAGE(B1458:B1497)-1,""))</f>
        <v/>
      </c>
      <c r="I1510">
        <f>IFERROR(VLOOKUP(A1510,'Sahm Rule'!$A:$B,2,TRUE),"")</f>
        <v/>
      </c>
      <c r="J1510" s="159">
        <f>IFERROR((B1510/B1497)^4-1-D1510/100,"")</f>
        <v/>
      </c>
    </row>
    <row r="1511">
      <c r="A1511" s="10" t="n">
        <v>45996</v>
      </c>
      <c r="B1511" s="13">
        <f>IF(VLOOKUP(A1511,SP500相关数据!$B$11:$C$24727,2,TRUE)&lt;&gt;"",VLOOKUP(A1511,SP500相关数据!$B$11:$C$24727,2,TRUE),IF(VLOOKUP(A1511-1,SP500相关数据!$B$11:$C$24727,2,TRUE)&lt;&gt;"",VLOOKUP(A1511-1,SP500相关数据!$B$11:$C$24727,2,TRUE),VLOOKUP(A1511-2,SP500相关数据!$B$11:$C$24727,2,TRUE)))</f>
        <v/>
      </c>
      <c r="C1511" s="13">
        <f>IFERROR(IF(VLOOKUP(A1511,SP500相关数据!$B$11:$E$24727,4,TRUE)&lt;&gt;"",VLOOKUP(A1511,SP500相关数据!$B$11:$E$24727,4,TRUE),IF(VLOOKUP(A1511-1,SP500相关数据!$B$11:$E$24727,4,TRUE)&lt;&gt;"",VLOOKUP(A1511-1,SP500相关数据!$B$11:$E$24727,4,TRUE),VLOOKUP(A1511-2,SP500相关数据!$B$11:$E$24727,4,TRUE))),"")</f>
        <v/>
      </c>
      <c r="D1511" s="13">
        <f>IF(VLOOKUP(A1511,高收益利差!$A:$B,2,TRUE)&lt;&gt;"",VLOOKUP(A1511,高收益利差!$A:$B,2,TRUE),IF(VLOOKUP(A1511-1,高收益利差!$A:$B,2,TRUE)&lt;&gt;"",VLOOKUP(A1511-1,高收益利差!$A:$B,2,TRUE),VLOOKUP(A1511-2,高收益利差!$A:$B,2,TRUE)))</f>
        <v/>
      </c>
      <c r="E1511" s="13">
        <f>IFERROR(VLOOKUP(A1511,'10Y2Y'!$A:$B,2,TRUE),"")</f>
        <v/>
      </c>
      <c r="F1511">
        <f>IFERROR(D1511-D1498,"")</f>
        <v/>
      </c>
      <c r="G1511">
        <f>IFERROR(B1511/AVERAGE(B1472:B1511)-1,"")</f>
        <v/>
      </c>
      <c r="H1511">
        <f>IF(B1511="","",IFERROR(AVERAGE(B1472:B1511)/AVERAGE(B1459:B1498)-1,""))</f>
        <v/>
      </c>
      <c r="I1511">
        <f>IFERROR(VLOOKUP(A1511,'Sahm Rule'!$A:$B,2,TRUE),"")</f>
        <v/>
      </c>
      <c r="J1511" s="159">
        <f>IFERROR((B1511/B1498)^4-1-D1511/100,"")</f>
        <v/>
      </c>
    </row>
    <row r="1512">
      <c r="A1512" s="10" t="n">
        <v>46003</v>
      </c>
      <c r="B1512" s="13">
        <f>IF(VLOOKUP(A1512,SP500相关数据!$B$11:$C$24727,2,TRUE)&lt;&gt;"",VLOOKUP(A1512,SP500相关数据!$B$11:$C$24727,2,TRUE),IF(VLOOKUP(A1512-1,SP500相关数据!$B$11:$C$24727,2,TRUE)&lt;&gt;"",VLOOKUP(A1512-1,SP500相关数据!$B$11:$C$24727,2,TRUE),VLOOKUP(A1512-2,SP500相关数据!$B$11:$C$24727,2,TRUE)))</f>
        <v/>
      </c>
      <c r="C1512" s="13">
        <f>IFERROR(IF(VLOOKUP(A1512,SP500相关数据!$B$11:$E$24727,4,TRUE)&lt;&gt;"",VLOOKUP(A1512,SP500相关数据!$B$11:$E$24727,4,TRUE),IF(VLOOKUP(A1512-1,SP500相关数据!$B$11:$E$24727,4,TRUE)&lt;&gt;"",VLOOKUP(A1512-1,SP500相关数据!$B$11:$E$24727,4,TRUE),VLOOKUP(A1512-2,SP500相关数据!$B$11:$E$24727,4,TRUE))),"")</f>
        <v/>
      </c>
      <c r="D1512" s="13">
        <f>IF(VLOOKUP(A1512,高收益利差!$A:$B,2,TRUE)&lt;&gt;"",VLOOKUP(A1512,高收益利差!$A:$B,2,TRUE),IF(VLOOKUP(A1512-1,高收益利差!$A:$B,2,TRUE)&lt;&gt;"",VLOOKUP(A1512-1,高收益利差!$A:$B,2,TRUE),VLOOKUP(A1512-2,高收益利差!$A:$B,2,TRUE)))</f>
        <v/>
      </c>
      <c r="E1512" s="13">
        <f>IFERROR(VLOOKUP(A1512,'10Y2Y'!$A:$B,2,TRUE),"")</f>
        <v/>
      </c>
      <c r="F1512">
        <f>IFERROR(D1512-D1499,"")</f>
        <v/>
      </c>
      <c r="G1512">
        <f>IFERROR(B1512/AVERAGE(B1473:B1512)-1,"")</f>
        <v/>
      </c>
      <c r="H1512">
        <f>IF(B1512="","",IFERROR(AVERAGE(B1473:B1512)/AVERAGE(B1460:B1499)-1,""))</f>
        <v/>
      </c>
      <c r="I1512">
        <f>IFERROR(VLOOKUP(A1512,'Sahm Rule'!$A:$B,2,TRUE),"")</f>
        <v/>
      </c>
      <c r="J1512" s="159">
        <f>IFERROR((B1512/B1499)^4-1-D1512/100,"")</f>
        <v/>
      </c>
    </row>
    <row r="1513">
      <c r="A1513" s="10" t="n">
        <v>46010</v>
      </c>
      <c r="B1513" s="13">
        <f>IF(VLOOKUP(A1513,SP500相关数据!$B$11:$C$24727,2,TRUE)&lt;&gt;"",VLOOKUP(A1513,SP500相关数据!$B$11:$C$24727,2,TRUE),IF(VLOOKUP(A1513-1,SP500相关数据!$B$11:$C$24727,2,TRUE)&lt;&gt;"",VLOOKUP(A1513-1,SP500相关数据!$B$11:$C$24727,2,TRUE),VLOOKUP(A1513-2,SP500相关数据!$B$11:$C$24727,2,TRUE)))</f>
        <v/>
      </c>
      <c r="C1513" s="13">
        <f>IFERROR(IF(VLOOKUP(A1513,SP500相关数据!$B$11:$E$24727,4,TRUE)&lt;&gt;"",VLOOKUP(A1513,SP500相关数据!$B$11:$E$24727,4,TRUE),IF(VLOOKUP(A1513-1,SP500相关数据!$B$11:$E$24727,4,TRUE)&lt;&gt;"",VLOOKUP(A1513-1,SP500相关数据!$B$11:$E$24727,4,TRUE),VLOOKUP(A1513-2,SP500相关数据!$B$11:$E$24727,4,TRUE))),"")</f>
        <v/>
      </c>
      <c r="D1513" s="13">
        <f>IF(VLOOKUP(A1513,高收益利差!$A:$B,2,TRUE)&lt;&gt;"",VLOOKUP(A1513,高收益利差!$A:$B,2,TRUE),IF(VLOOKUP(A1513-1,高收益利差!$A:$B,2,TRUE)&lt;&gt;"",VLOOKUP(A1513-1,高收益利差!$A:$B,2,TRUE),VLOOKUP(A1513-2,高收益利差!$A:$B,2,TRUE)))</f>
        <v/>
      </c>
      <c r="E1513" s="13">
        <f>IFERROR(VLOOKUP(A1513,'10Y2Y'!$A:$B,2,TRUE),"")</f>
        <v/>
      </c>
      <c r="F1513">
        <f>IFERROR(D1513-D1500,"")</f>
        <v/>
      </c>
      <c r="G1513">
        <f>IFERROR(B1513/AVERAGE(B1474:B1513)-1,"")</f>
        <v/>
      </c>
      <c r="H1513">
        <f>IF(B1513="","",IFERROR(AVERAGE(B1474:B1513)/AVERAGE(B1461:B1500)-1,""))</f>
        <v/>
      </c>
      <c r="I1513">
        <f>IFERROR(VLOOKUP(A1513,'Sahm Rule'!$A:$B,2,TRUE),"")</f>
        <v/>
      </c>
      <c r="J1513" s="159">
        <f>IFERROR((B1513/B1500)^4-1-D1513/100,"")</f>
        <v/>
      </c>
    </row>
    <row r="1514">
      <c r="A1514" s="10" t="n">
        <v>46017</v>
      </c>
      <c r="B1514" s="13">
        <f>IF(VLOOKUP(A1514,SP500相关数据!$B$11:$C$24727,2,TRUE)&lt;&gt;"",VLOOKUP(A1514,SP500相关数据!$B$11:$C$24727,2,TRUE),IF(VLOOKUP(A1514-1,SP500相关数据!$B$11:$C$24727,2,TRUE)&lt;&gt;"",VLOOKUP(A1514-1,SP500相关数据!$B$11:$C$24727,2,TRUE),VLOOKUP(A1514-2,SP500相关数据!$B$11:$C$24727,2,TRUE)))</f>
        <v/>
      </c>
      <c r="C1514" s="13">
        <f>IFERROR(IF(VLOOKUP(A1514,SP500相关数据!$B$11:$E$24727,4,TRUE)&lt;&gt;"",VLOOKUP(A1514,SP500相关数据!$B$11:$E$24727,4,TRUE),IF(VLOOKUP(A1514-1,SP500相关数据!$B$11:$E$24727,4,TRUE)&lt;&gt;"",VLOOKUP(A1514-1,SP500相关数据!$B$11:$E$24727,4,TRUE),VLOOKUP(A1514-2,SP500相关数据!$B$11:$E$24727,4,TRUE))),"")</f>
        <v/>
      </c>
      <c r="D1514" s="13">
        <f>IF(VLOOKUP(A1514,高收益利差!$A:$B,2,TRUE)&lt;&gt;"",VLOOKUP(A1514,高收益利差!$A:$B,2,TRUE),IF(VLOOKUP(A1514-1,高收益利差!$A:$B,2,TRUE)&lt;&gt;"",VLOOKUP(A1514-1,高收益利差!$A:$B,2,TRUE),VLOOKUP(A1514-2,高收益利差!$A:$B,2,TRUE)))</f>
        <v/>
      </c>
      <c r="E1514" s="13">
        <f>IFERROR(VLOOKUP(A1514,'10Y2Y'!$A:$B,2,TRUE),"")</f>
        <v/>
      </c>
      <c r="F1514">
        <f>IFERROR(D1514-D1501,"")</f>
        <v/>
      </c>
      <c r="G1514">
        <f>IFERROR(B1514/AVERAGE(B1475:B1514)-1,"")</f>
        <v/>
      </c>
      <c r="H1514">
        <f>IF(B1514="","",IFERROR(AVERAGE(B1475:B1514)/AVERAGE(B1462:B1501)-1,""))</f>
        <v/>
      </c>
      <c r="I1514">
        <f>IFERROR(VLOOKUP(A1514,'Sahm Rule'!$A:$B,2,TRUE),"")</f>
        <v/>
      </c>
      <c r="J1514" s="159">
        <f>IFERROR((B1514/B1501)^4-1-D1514/100,"")</f>
        <v/>
      </c>
    </row>
    <row r="1515">
      <c r="A1515" s="10" t="n">
        <v>46024</v>
      </c>
      <c r="B1515" s="13">
        <f>IF(VLOOKUP(A1515,SP500相关数据!$B$11:$C$24727,2,TRUE)&lt;&gt;"",VLOOKUP(A1515,SP500相关数据!$B$11:$C$24727,2,TRUE),IF(VLOOKUP(A1515-1,SP500相关数据!$B$11:$C$24727,2,TRUE)&lt;&gt;"",VLOOKUP(A1515-1,SP500相关数据!$B$11:$C$24727,2,TRUE),VLOOKUP(A1515-2,SP500相关数据!$B$11:$C$24727,2,TRUE)))</f>
        <v/>
      </c>
      <c r="C1515" s="13">
        <f>IFERROR(IF(VLOOKUP(A1515,SP500相关数据!$B$11:$E$24727,4,TRUE)&lt;&gt;"",VLOOKUP(A1515,SP500相关数据!$B$11:$E$24727,4,TRUE),IF(VLOOKUP(A1515-1,SP500相关数据!$B$11:$E$24727,4,TRUE)&lt;&gt;"",VLOOKUP(A1515-1,SP500相关数据!$B$11:$E$24727,4,TRUE),VLOOKUP(A1515-2,SP500相关数据!$B$11:$E$24727,4,TRUE))),"")</f>
        <v/>
      </c>
      <c r="D1515" s="13">
        <f>IF(VLOOKUP(A1515,高收益利差!$A:$B,2,TRUE)&lt;&gt;"",VLOOKUP(A1515,高收益利差!$A:$B,2,TRUE),IF(VLOOKUP(A1515-1,高收益利差!$A:$B,2,TRUE)&lt;&gt;"",VLOOKUP(A1515-1,高收益利差!$A:$B,2,TRUE),VLOOKUP(A1515-2,高收益利差!$A:$B,2,TRUE)))</f>
        <v/>
      </c>
      <c r="E1515" s="13">
        <f>IFERROR(VLOOKUP(A1515,'10Y2Y'!$A:$B,2,TRUE),"")</f>
        <v/>
      </c>
      <c r="F1515">
        <f>IFERROR(D1515-D1502,"")</f>
        <v/>
      </c>
      <c r="G1515">
        <f>IFERROR(B1515/AVERAGE(B1476:B1515)-1,"")</f>
        <v/>
      </c>
      <c r="H1515">
        <f>IF(B1515="","",IFERROR(AVERAGE(B1476:B1515)/AVERAGE(B1463:B1502)-1,""))</f>
        <v/>
      </c>
      <c r="I1515">
        <f>IFERROR(VLOOKUP(A1515,'Sahm Rule'!$A:$B,2,TRUE),"")</f>
        <v/>
      </c>
      <c r="J1515" s="159">
        <f>IFERROR((B1515/B1502)^4-1-D1515/100,"")</f>
        <v/>
      </c>
    </row>
    <row r="1516">
      <c r="A1516" s="10" t="n">
        <v>46031</v>
      </c>
      <c r="B1516" s="13">
        <f>IF(VLOOKUP(A1516,SP500相关数据!$B$11:$C$24727,2,TRUE)&lt;&gt;"",VLOOKUP(A1516,SP500相关数据!$B$11:$C$24727,2,TRUE),IF(VLOOKUP(A1516-1,SP500相关数据!$B$11:$C$24727,2,TRUE)&lt;&gt;"",VLOOKUP(A1516-1,SP500相关数据!$B$11:$C$24727,2,TRUE),VLOOKUP(A1516-2,SP500相关数据!$B$11:$C$24727,2,TRUE)))</f>
        <v/>
      </c>
      <c r="C1516" s="13">
        <f>IFERROR(IF(VLOOKUP(A1516,SP500相关数据!$B$11:$E$24727,4,TRUE)&lt;&gt;"",VLOOKUP(A1516,SP500相关数据!$B$11:$E$24727,4,TRUE),IF(VLOOKUP(A1516-1,SP500相关数据!$B$11:$E$24727,4,TRUE)&lt;&gt;"",VLOOKUP(A1516-1,SP500相关数据!$B$11:$E$24727,4,TRUE),VLOOKUP(A1516-2,SP500相关数据!$B$11:$E$24727,4,TRUE))),"")</f>
        <v/>
      </c>
      <c r="D1516" s="13">
        <f>IF(VLOOKUP(A1516,高收益利差!$A:$B,2,TRUE)&lt;&gt;"",VLOOKUP(A1516,高收益利差!$A:$B,2,TRUE),IF(VLOOKUP(A1516-1,高收益利差!$A:$B,2,TRUE)&lt;&gt;"",VLOOKUP(A1516-1,高收益利差!$A:$B,2,TRUE),VLOOKUP(A1516-2,高收益利差!$A:$B,2,TRUE)))</f>
        <v/>
      </c>
      <c r="E1516" s="13">
        <f>IFERROR(VLOOKUP(A1516,'10Y2Y'!$A:$B,2,TRUE),"")</f>
        <v/>
      </c>
      <c r="F1516">
        <f>IFERROR(D1516-D1503,"")</f>
        <v/>
      </c>
      <c r="G1516">
        <f>IFERROR(B1516/AVERAGE(B1477:B1516)-1,"")</f>
        <v/>
      </c>
      <c r="H1516">
        <f>IF(B1516="","",IFERROR(AVERAGE(B1477:B1516)/AVERAGE(B1464:B1503)-1,""))</f>
        <v/>
      </c>
      <c r="I1516">
        <f>IFERROR(VLOOKUP(A1516,'Sahm Rule'!$A:$B,2,TRUE),"")</f>
        <v/>
      </c>
      <c r="J1516" s="159">
        <f>IFERROR((B1516/B1503)^4-1-D1516/100,"")</f>
        <v/>
      </c>
    </row>
    <row r="1517">
      <c r="A1517" s="10" t="n">
        <v>46038</v>
      </c>
      <c r="B1517" s="13">
        <f>IF(VLOOKUP(A1517,SP500相关数据!$B$11:$C$24727,2,TRUE)&lt;&gt;"",VLOOKUP(A1517,SP500相关数据!$B$11:$C$24727,2,TRUE),IF(VLOOKUP(A1517-1,SP500相关数据!$B$11:$C$24727,2,TRUE)&lt;&gt;"",VLOOKUP(A1517-1,SP500相关数据!$B$11:$C$24727,2,TRUE),VLOOKUP(A1517-2,SP500相关数据!$B$11:$C$24727,2,TRUE)))</f>
        <v/>
      </c>
      <c r="C1517" s="13">
        <f>IFERROR(IF(VLOOKUP(A1517,SP500相关数据!$B$11:$E$24727,4,TRUE)&lt;&gt;"",VLOOKUP(A1517,SP500相关数据!$B$11:$E$24727,4,TRUE),IF(VLOOKUP(A1517-1,SP500相关数据!$B$11:$E$24727,4,TRUE)&lt;&gt;"",VLOOKUP(A1517-1,SP500相关数据!$B$11:$E$24727,4,TRUE),VLOOKUP(A1517-2,SP500相关数据!$B$11:$E$24727,4,TRUE))),"")</f>
        <v/>
      </c>
      <c r="D1517" s="13">
        <f>IF(VLOOKUP(A1517,高收益利差!$A:$B,2,TRUE)&lt;&gt;"",VLOOKUP(A1517,高收益利差!$A:$B,2,TRUE),IF(VLOOKUP(A1517-1,高收益利差!$A:$B,2,TRUE)&lt;&gt;"",VLOOKUP(A1517-1,高收益利差!$A:$B,2,TRUE),VLOOKUP(A1517-2,高收益利差!$A:$B,2,TRUE)))</f>
        <v/>
      </c>
      <c r="E1517" s="13">
        <f>IFERROR(VLOOKUP(A1517,'10Y2Y'!$A:$B,2,TRUE),"")</f>
        <v/>
      </c>
      <c r="F1517">
        <f>IFERROR(D1517-D1504,"")</f>
        <v/>
      </c>
      <c r="G1517">
        <f>IFERROR(B1517/AVERAGE(B1478:B1517)-1,"")</f>
        <v/>
      </c>
      <c r="H1517">
        <f>IF(B1517="","",IFERROR(AVERAGE(B1478:B1517)/AVERAGE(B1465:B1504)-1,""))</f>
        <v/>
      </c>
      <c r="I1517">
        <f>IFERROR(VLOOKUP(A1517,'Sahm Rule'!$A:$B,2,TRUE),"")</f>
        <v/>
      </c>
      <c r="J1517" s="159">
        <f>IFERROR((B1517/B1504)^4-1-D1517/100,"")</f>
        <v/>
      </c>
    </row>
    <row r="1518">
      <c r="A1518" s="10" t="n">
        <v>46045</v>
      </c>
      <c r="B1518" s="13">
        <f>IF(VLOOKUP(A1518,SP500相关数据!$B$11:$C$24727,2,TRUE)&lt;&gt;"",VLOOKUP(A1518,SP500相关数据!$B$11:$C$24727,2,TRUE),IF(VLOOKUP(A1518-1,SP500相关数据!$B$11:$C$24727,2,TRUE)&lt;&gt;"",VLOOKUP(A1518-1,SP500相关数据!$B$11:$C$24727,2,TRUE),VLOOKUP(A1518-2,SP500相关数据!$B$11:$C$24727,2,TRUE)))</f>
        <v/>
      </c>
      <c r="C1518" s="13">
        <f>IFERROR(IF(VLOOKUP(A1518,SP500相关数据!$B$11:$E$24727,4,TRUE)&lt;&gt;"",VLOOKUP(A1518,SP500相关数据!$B$11:$E$24727,4,TRUE),IF(VLOOKUP(A1518-1,SP500相关数据!$B$11:$E$24727,4,TRUE)&lt;&gt;"",VLOOKUP(A1518-1,SP500相关数据!$B$11:$E$24727,4,TRUE),VLOOKUP(A1518-2,SP500相关数据!$B$11:$E$24727,4,TRUE))),"")</f>
        <v/>
      </c>
      <c r="D1518" s="13">
        <f>IF(VLOOKUP(A1518,高收益利差!$A:$B,2,TRUE)&lt;&gt;"",VLOOKUP(A1518,高收益利差!$A:$B,2,TRUE),IF(VLOOKUP(A1518-1,高收益利差!$A:$B,2,TRUE)&lt;&gt;"",VLOOKUP(A1518-1,高收益利差!$A:$B,2,TRUE),VLOOKUP(A1518-2,高收益利差!$A:$B,2,TRUE)))</f>
        <v/>
      </c>
      <c r="E1518" s="13">
        <f>IFERROR(VLOOKUP(A1518,'10Y2Y'!$A:$B,2,TRUE),"")</f>
        <v/>
      </c>
      <c r="F1518">
        <f>IFERROR(D1518-D1505,"")</f>
        <v/>
      </c>
      <c r="G1518">
        <f>IFERROR(B1518/AVERAGE(B1479:B1518)-1,"")</f>
        <v/>
      </c>
      <c r="H1518">
        <f>IF(B1518="","",IFERROR(AVERAGE(B1479:B1518)/AVERAGE(B1466:B1505)-1,""))</f>
        <v/>
      </c>
      <c r="I1518">
        <f>IFERROR(VLOOKUP(A1518,'Sahm Rule'!$A:$B,2,TRUE),"")</f>
        <v/>
      </c>
      <c r="J1518" s="159">
        <f>IFERROR((B1518/B1505)^4-1-D1518/100,"")</f>
        <v/>
      </c>
    </row>
    <row r="1519">
      <c r="A1519" s="10" t="n">
        <v>46052</v>
      </c>
      <c r="B1519" s="13">
        <f>IF(VLOOKUP(A1519,SP500相关数据!$B$11:$C$24727,2,TRUE)&lt;&gt;"",VLOOKUP(A1519,SP500相关数据!$B$11:$C$24727,2,TRUE),IF(VLOOKUP(A1519-1,SP500相关数据!$B$11:$C$24727,2,TRUE)&lt;&gt;"",VLOOKUP(A1519-1,SP500相关数据!$B$11:$C$24727,2,TRUE),VLOOKUP(A1519-2,SP500相关数据!$B$11:$C$24727,2,TRUE)))</f>
        <v/>
      </c>
      <c r="C1519" s="13">
        <f>IFERROR(IF(VLOOKUP(A1519,SP500相关数据!$B$11:$E$24727,4,TRUE)&lt;&gt;"",VLOOKUP(A1519,SP500相关数据!$B$11:$E$24727,4,TRUE),IF(VLOOKUP(A1519-1,SP500相关数据!$B$11:$E$24727,4,TRUE)&lt;&gt;"",VLOOKUP(A1519-1,SP500相关数据!$B$11:$E$24727,4,TRUE),VLOOKUP(A1519-2,SP500相关数据!$B$11:$E$24727,4,TRUE))),"")</f>
        <v/>
      </c>
      <c r="D1519" s="13">
        <f>IF(VLOOKUP(A1519,高收益利差!$A:$B,2,TRUE)&lt;&gt;"",VLOOKUP(A1519,高收益利差!$A:$B,2,TRUE),IF(VLOOKUP(A1519-1,高收益利差!$A:$B,2,TRUE)&lt;&gt;"",VLOOKUP(A1519-1,高收益利差!$A:$B,2,TRUE),VLOOKUP(A1519-2,高收益利差!$A:$B,2,TRUE)))</f>
        <v/>
      </c>
      <c r="E1519" s="13">
        <f>IFERROR(VLOOKUP(A1519,'10Y2Y'!$A:$B,2,TRUE),"")</f>
        <v/>
      </c>
      <c r="F1519">
        <f>IFERROR(D1519-D1506,"")</f>
        <v/>
      </c>
      <c r="G1519">
        <f>IFERROR(B1519/AVERAGE(B1480:B1519)-1,"")</f>
        <v/>
      </c>
      <c r="H1519">
        <f>IF(B1519="","",IFERROR(AVERAGE(B1480:B1519)/AVERAGE(B1467:B1506)-1,""))</f>
        <v/>
      </c>
      <c r="I1519">
        <f>IFERROR(VLOOKUP(A1519,'Sahm Rule'!$A:$B,2,TRUE),"")</f>
        <v/>
      </c>
      <c r="J1519" s="159">
        <f>IFERROR((B1519/B1506)^4-1-D1519/100,"")</f>
        <v/>
      </c>
    </row>
    <row r="1520">
      <c r="A1520" s="10" t="n">
        <v>46059</v>
      </c>
      <c r="B1520" s="13">
        <f>IF(VLOOKUP(A1520,SP500相关数据!$B$11:$C$24727,2,TRUE)&lt;&gt;"",VLOOKUP(A1520,SP500相关数据!$B$11:$C$24727,2,TRUE),IF(VLOOKUP(A1520-1,SP500相关数据!$B$11:$C$24727,2,TRUE)&lt;&gt;"",VLOOKUP(A1520-1,SP500相关数据!$B$11:$C$24727,2,TRUE),VLOOKUP(A1520-2,SP500相关数据!$B$11:$C$24727,2,TRUE)))</f>
        <v/>
      </c>
      <c r="C1520" s="13">
        <f>IFERROR(IF(VLOOKUP(A1520,SP500相关数据!$B$11:$E$24727,4,TRUE)&lt;&gt;"",VLOOKUP(A1520,SP500相关数据!$B$11:$E$24727,4,TRUE),IF(VLOOKUP(A1520-1,SP500相关数据!$B$11:$E$24727,4,TRUE)&lt;&gt;"",VLOOKUP(A1520-1,SP500相关数据!$B$11:$E$24727,4,TRUE),VLOOKUP(A1520-2,SP500相关数据!$B$11:$E$24727,4,TRUE))),"")</f>
        <v/>
      </c>
      <c r="D1520" s="13">
        <f>IF(VLOOKUP(A1520,高收益利差!$A:$B,2,TRUE)&lt;&gt;"",VLOOKUP(A1520,高收益利差!$A:$B,2,TRUE),IF(VLOOKUP(A1520-1,高收益利差!$A:$B,2,TRUE)&lt;&gt;"",VLOOKUP(A1520-1,高收益利差!$A:$B,2,TRUE),VLOOKUP(A1520-2,高收益利差!$A:$B,2,TRUE)))</f>
        <v/>
      </c>
      <c r="E1520" s="13">
        <f>IFERROR(VLOOKUP(A1520,'10Y2Y'!$A:$B,2,TRUE),"")</f>
        <v/>
      </c>
      <c r="F1520">
        <f>IFERROR(D1520-D1507,"")</f>
        <v/>
      </c>
      <c r="G1520">
        <f>IFERROR(B1520/AVERAGE(B1481:B1520)-1,"")</f>
        <v/>
      </c>
      <c r="H1520">
        <f>IF(B1520="","",IFERROR(AVERAGE(B1481:B1520)/AVERAGE(B1468:B1507)-1,""))</f>
        <v/>
      </c>
      <c r="I1520">
        <f>IFERROR(VLOOKUP(A1520,'Sahm Rule'!$A:$B,2,TRUE),"")</f>
        <v/>
      </c>
      <c r="J1520" s="159">
        <f>IFERROR((B1520/B1507)^4-1-D1520/100,"")</f>
        <v/>
      </c>
    </row>
    <row r="1521">
      <c r="A1521" s="10" t="n">
        <v>46066</v>
      </c>
      <c r="B1521" s="13">
        <f>IF(VLOOKUP(A1521,SP500相关数据!$B$11:$C$24727,2,TRUE)&lt;&gt;"",VLOOKUP(A1521,SP500相关数据!$B$11:$C$24727,2,TRUE),IF(VLOOKUP(A1521-1,SP500相关数据!$B$11:$C$24727,2,TRUE)&lt;&gt;"",VLOOKUP(A1521-1,SP500相关数据!$B$11:$C$24727,2,TRUE),VLOOKUP(A1521-2,SP500相关数据!$B$11:$C$24727,2,TRUE)))</f>
        <v/>
      </c>
      <c r="C1521" s="13">
        <f>IFERROR(IF(VLOOKUP(A1521,SP500相关数据!$B$11:$E$24727,4,TRUE)&lt;&gt;"",VLOOKUP(A1521,SP500相关数据!$B$11:$E$24727,4,TRUE),IF(VLOOKUP(A1521-1,SP500相关数据!$B$11:$E$24727,4,TRUE)&lt;&gt;"",VLOOKUP(A1521-1,SP500相关数据!$B$11:$E$24727,4,TRUE),VLOOKUP(A1521-2,SP500相关数据!$B$11:$E$24727,4,TRUE))),"")</f>
        <v/>
      </c>
      <c r="D1521" s="13">
        <f>IF(VLOOKUP(A1521,高收益利差!$A:$B,2,TRUE)&lt;&gt;"",VLOOKUP(A1521,高收益利差!$A:$B,2,TRUE),IF(VLOOKUP(A1521-1,高收益利差!$A:$B,2,TRUE)&lt;&gt;"",VLOOKUP(A1521-1,高收益利差!$A:$B,2,TRUE),VLOOKUP(A1521-2,高收益利差!$A:$B,2,TRUE)))</f>
        <v/>
      </c>
      <c r="E1521" s="13">
        <f>IFERROR(VLOOKUP(A1521,'10Y2Y'!$A:$B,2,TRUE),"")</f>
        <v/>
      </c>
      <c r="F1521">
        <f>IFERROR(D1521-D1508,"")</f>
        <v/>
      </c>
      <c r="G1521">
        <f>IFERROR(B1521/AVERAGE(B1482:B1521)-1,"")</f>
        <v/>
      </c>
      <c r="H1521">
        <f>IF(B1521="","",IFERROR(AVERAGE(B1482:B1521)/AVERAGE(B1469:B1508)-1,""))</f>
        <v/>
      </c>
      <c r="I1521">
        <f>IFERROR(VLOOKUP(A1521,'Sahm Rule'!$A:$B,2,TRUE),"")</f>
        <v/>
      </c>
      <c r="J1521" s="159">
        <f>IFERROR((B1521/B1508)^4-1-D1521/100,"")</f>
        <v/>
      </c>
    </row>
    <row r="1522">
      <c r="A1522" s="10" t="n">
        <v>46073</v>
      </c>
      <c r="B1522" s="13">
        <f>IF(VLOOKUP(A1522,SP500相关数据!$B$11:$C$24727,2,TRUE)&lt;&gt;"",VLOOKUP(A1522,SP500相关数据!$B$11:$C$24727,2,TRUE),IF(VLOOKUP(A1522-1,SP500相关数据!$B$11:$C$24727,2,TRUE)&lt;&gt;"",VLOOKUP(A1522-1,SP500相关数据!$B$11:$C$24727,2,TRUE),VLOOKUP(A1522-2,SP500相关数据!$B$11:$C$24727,2,TRUE)))</f>
        <v/>
      </c>
      <c r="C1522" s="13">
        <f>IFERROR(IF(VLOOKUP(A1522,SP500相关数据!$B$11:$E$24727,4,TRUE)&lt;&gt;"",VLOOKUP(A1522,SP500相关数据!$B$11:$E$24727,4,TRUE),IF(VLOOKUP(A1522-1,SP500相关数据!$B$11:$E$24727,4,TRUE)&lt;&gt;"",VLOOKUP(A1522-1,SP500相关数据!$B$11:$E$24727,4,TRUE),VLOOKUP(A1522-2,SP500相关数据!$B$11:$E$24727,4,TRUE))),"")</f>
        <v/>
      </c>
      <c r="D1522" s="13">
        <f>IF(VLOOKUP(A1522,高收益利差!$A:$B,2,TRUE)&lt;&gt;"",VLOOKUP(A1522,高收益利差!$A:$B,2,TRUE),IF(VLOOKUP(A1522-1,高收益利差!$A:$B,2,TRUE)&lt;&gt;"",VLOOKUP(A1522-1,高收益利差!$A:$B,2,TRUE),VLOOKUP(A1522-2,高收益利差!$A:$B,2,TRUE)))</f>
        <v/>
      </c>
      <c r="E1522" s="13">
        <f>IFERROR(VLOOKUP(A1522,'10Y2Y'!$A:$B,2,TRUE),"")</f>
        <v/>
      </c>
      <c r="F1522">
        <f>IFERROR(D1522-D1509,"")</f>
        <v/>
      </c>
      <c r="G1522">
        <f>IFERROR(B1522/AVERAGE(B1483:B1522)-1,"")</f>
        <v/>
      </c>
      <c r="H1522">
        <f>IF(B1522="","",IFERROR(AVERAGE(B1483:B1522)/AVERAGE(B1470:B1509)-1,""))</f>
        <v/>
      </c>
      <c r="I1522">
        <f>IFERROR(VLOOKUP(A1522,'Sahm Rule'!$A:$B,2,TRUE),"")</f>
        <v/>
      </c>
      <c r="J1522" s="159">
        <f>IFERROR((B1522/B1509)^4-1-D1522/100,"")</f>
        <v/>
      </c>
    </row>
    <row r="1523">
      <c r="A1523" s="10" t="n">
        <v>46080</v>
      </c>
      <c r="B1523" s="13">
        <f>IF(VLOOKUP(A1523,SP500相关数据!$B$11:$C$24727,2,TRUE)&lt;&gt;"",VLOOKUP(A1523,SP500相关数据!$B$11:$C$24727,2,TRUE),IF(VLOOKUP(A1523-1,SP500相关数据!$B$11:$C$24727,2,TRUE)&lt;&gt;"",VLOOKUP(A1523-1,SP500相关数据!$B$11:$C$24727,2,TRUE),VLOOKUP(A1523-2,SP500相关数据!$B$11:$C$24727,2,TRUE)))</f>
        <v/>
      </c>
      <c r="C1523" s="13">
        <f>IFERROR(IF(VLOOKUP(A1523,SP500相关数据!$B$11:$E$24727,4,TRUE)&lt;&gt;"",VLOOKUP(A1523,SP500相关数据!$B$11:$E$24727,4,TRUE),IF(VLOOKUP(A1523-1,SP500相关数据!$B$11:$E$24727,4,TRUE)&lt;&gt;"",VLOOKUP(A1523-1,SP500相关数据!$B$11:$E$24727,4,TRUE),VLOOKUP(A1523-2,SP500相关数据!$B$11:$E$24727,4,TRUE))),"")</f>
        <v/>
      </c>
      <c r="D1523" s="13">
        <f>IF(VLOOKUP(A1523,高收益利差!$A:$B,2,TRUE)&lt;&gt;"",VLOOKUP(A1523,高收益利差!$A:$B,2,TRUE),IF(VLOOKUP(A1523-1,高收益利差!$A:$B,2,TRUE)&lt;&gt;"",VLOOKUP(A1523-1,高收益利差!$A:$B,2,TRUE),VLOOKUP(A1523-2,高收益利差!$A:$B,2,TRUE)))</f>
        <v/>
      </c>
      <c r="E1523" s="13">
        <f>IFERROR(VLOOKUP(A1523,'10Y2Y'!$A:$B,2,TRUE),"")</f>
        <v/>
      </c>
      <c r="F1523">
        <f>IFERROR(D1523-D1510,"")</f>
        <v/>
      </c>
      <c r="G1523">
        <f>IFERROR(B1523/AVERAGE(B1484:B1523)-1,"")</f>
        <v/>
      </c>
      <c r="H1523">
        <f>IF(B1523="","",IFERROR(AVERAGE(B1484:B1523)/AVERAGE(B1471:B1510)-1,""))</f>
        <v/>
      </c>
      <c r="I1523">
        <f>IFERROR(VLOOKUP(A1523,'Sahm Rule'!$A:$B,2,TRUE),"")</f>
        <v/>
      </c>
      <c r="J1523" s="159">
        <f>IFERROR((B1523/B1510)^4-1-D1523/100,"")</f>
        <v/>
      </c>
    </row>
    <row r="1524">
      <c r="A1524" s="10" t="n">
        <v>46087</v>
      </c>
      <c r="B1524" s="13">
        <f>IF(VLOOKUP(A1524,SP500相关数据!$B$11:$C$24727,2,TRUE)&lt;&gt;"",VLOOKUP(A1524,SP500相关数据!$B$11:$C$24727,2,TRUE),IF(VLOOKUP(A1524-1,SP500相关数据!$B$11:$C$24727,2,TRUE)&lt;&gt;"",VLOOKUP(A1524-1,SP500相关数据!$B$11:$C$24727,2,TRUE),VLOOKUP(A1524-2,SP500相关数据!$B$11:$C$24727,2,TRUE)))</f>
        <v/>
      </c>
      <c r="C1524" s="13">
        <f>IFERROR(IF(VLOOKUP(A1524,SP500相关数据!$B$11:$E$24727,4,TRUE)&lt;&gt;"",VLOOKUP(A1524,SP500相关数据!$B$11:$E$24727,4,TRUE),IF(VLOOKUP(A1524-1,SP500相关数据!$B$11:$E$24727,4,TRUE)&lt;&gt;"",VLOOKUP(A1524-1,SP500相关数据!$B$11:$E$24727,4,TRUE),VLOOKUP(A1524-2,SP500相关数据!$B$11:$E$24727,4,TRUE))),"")</f>
        <v/>
      </c>
      <c r="D1524" s="13">
        <f>IF(VLOOKUP(A1524,高收益利差!$A:$B,2,TRUE)&lt;&gt;"",VLOOKUP(A1524,高收益利差!$A:$B,2,TRUE),IF(VLOOKUP(A1524-1,高收益利差!$A:$B,2,TRUE)&lt;&gt;"",VLOOKUP(A1524-1,高收益利差!$A:$B,2,TRUE),VLOOKUP(A1524-2,高收益利差!$A:$B,2,TRUE)))</f>
        <v/>
      </c>
      <c r="E1524" s="13">
        <f>IFERROR(VLOOKUP(A1524,'10Y2Y'!$A:$B,2,TRUE),"")</f>
        <v/>
      </c>
      <c r="F1524">
        <f>IFERROR(D1524-D1511,"")</f>
        <v/>
      </c>
      <c r="G1524">
        <f>IFERROR(B1524/AVERAGE(B1485:B1524)-1,"")</f>
        <v/>
      </c>
      <c r="H1524">
        <f>IF(B1524="","",IFERROR(AVERAGE(B1485:B1524)/AVERAGE(B1472:B1511)-1,""))</f>
        <v/>
      </c>
      <c r="I1524">
        <f>IFERROR(VLOOKUP(A1524,'Sahm Rule'!$A:$B,2,TRUE),"")</f>
        <v/>
      </c>
      <c r="J1524" s="159">
        <f>IFERROR((B1524/B1511)^4-1-D1524/100,"")</f>
        <v/>
      </c>
    </row>
    <row r="1525">
      <c r="A1525" s="10" t="n">
        <v>46094</v>
      </c>
      <c r="B1525" s="13">
        <f>IF(VLOOKUP(A1525,SP500相关数据!$B$11:$C$24727,2,TRUE)&lt;&gt;"",VLOOKUP(A1525,SP500相关数据!$B$11:$C$24727,2,TRUE),IF(VLOOKUP(A1525-1,SP500相关数据!$B$11:$C$24727,2,TRUE)&lt;&gt;"",VLOOKUP(A1525-1,SP500相关数据!$B$11:$C$24727,2,TRUE),VLOOKUP(A1525-2,SP500相关数据!$B$11:$C$24727,2,TRUE)))</f>
        <v/>
      </c>
      <c r="C1525" s="13">
        <f>IFERROR(IF(VLOOKUP(A1525,SP500相关数据!$B$11:$E$24727,4,TRUE)&lt;&gt;"",VLOOKUP(A1525,SP500相关数据!$B$11:$E$24727,4,TRUE),IF(VLOOKUP(A1525-1,SP500相关数据!$B$11:$E$24727,4,TRUE)&lt;&gt;"",VLOOKUP(A1525-1,SP500相关数据!$B$11:$E$24727,4,TRUE),VLOOKUP(A1525-2,SP500相关数据!$B$11:$E$24727,4,TRUE))),"")</f>
        <v/>
      </c>
      <c r="D1525" s="13">
        <f>IF(VLOOKUP(A1525,高收益利差!$A:$B,2,TRUE)&lt;&gt;"",VLOOKUP(A1525,高收益利差!$A:$B,2,TRUE),IF(VLOOKUP(A1525-1,高收益利差!$A:$B,2,TRUE)&lt;&gt;"",VLOOKUP(A1525-1,高收益利差!$A:$B,2,TRUE),VLOOKUP(A1525-2,高收益利差!$A:$B,2,TRUE)))</f>
        <v/>
      </c>
      <c r="E1525" s="13">
        <f>IFERROR(VLOOKUP(A1525,'10Y2Y'!$A:$B,2,TRUE),"")</f>
        <v/>
      </c>
      <c r="F1525">
        <f>IFERROR(D1525-D1512,"")</f>
        <v/>
      </c>
      <c r="G1525">
        <f>IFERROR(B1525/AVERAGE(B1486:B1525)-1,"")</f>
        <v/>
      </c>
      <c r="H1525">
        <f>IF(B1525="","",IFERROR(AVERAGE(B1486:B1525)/AVERAGE(B1473:B1512)-1,""))</f>
        <v/>
      </c>
      <c r="I1525">
        <f>IFERROR(VLOOKUP(A1525,'Sahm Rule'!$A:$B,2,TRUE),"")</f>
        <v/>
      </c>
      <c r="J1525" s="159">
        <f>IFERROR((B1525/B1512)^4-1-D1525/100,"")</f>
        <v/>
      </c>
    </row>
    <row r="1526">
      <c r="A1526" s="10" t="n">
        <v>46101</v>
      </c>
      <c r="B1526" s="13">
        <f>IF(VLOOKUP(A1526,SP500相关数据!$B$11:$C$24727,2,TRUE)&lt;&gt;"",VLOOKUP(A1526,SP500相关数据!$B$11:$C$24727,2,TRUE),IF(VLOOKUP(A1526-1,SP500相关数据!$B$11:$C$24727,2,TRUE)&lt;&gt;"",VLOOKUP(A1526-1,SP500相关数据!$B$11:$C$24727,2,TRUE),VLOOKUP(A1526-2,SP500相关数据!$B$11:$C$24727,2,TRUE)))</f>
        <v/>
      </c>
      <c r="C1526" s="13">
        <f>IFERROR(IF(VLOOKUP(A1526,SP500相关数据!$B$11:$E$24727,4,TRUE)&lt;&gt;"",VLOOKUP(A1526,SP500相关数据!$B$11:$E$24727,4,TRUE),IF(VLOOKUP(A1526-1,SP500相关数据!$B$11:$E$24727,4,TRUE)&lt;&gt;"",VLOOKUP(A1526-1,SP500相关数据!$B$11:$E$24727,4,TRUE),VLOOKUP(A1526-2,SP500相关数据!$B$11:$E$24727,4,TRUE))),"")</f>
        <v/>
      </c>
      <c r="D1526" s="13">
        <f>IF(VLOOKUP(A1526,高收益利差!$A:$B,2,TRUE)&lt;&gt;"",VLOOKUP(A1526,高收益利差!$A:$B,2,TRUE),IF(VLOOKUP(A1526-1,高收益利差!$A:$B,2,TRUE)&lt;&gt;"",VLOOKUP(A1526-1,高收益利差!$A:$B,2,TRUE),VLOOKUP(A1526-2,高收益利差!$A:$B,2,TRUE)))</f>
        <v/>
      </c>
      <c r="E1526" s="13">
        <f>IFERROR(VLOOKUP(A1526,'10Y2Y'!$A:$B,2,TRUE),"")</f>
        <v/>
      </c>
      <c r="F1526">
        <f>IFERROR(D1526-D1513,"")</f>
        <v/>
      </c>
      <c r="G1526">
        <f>IFERROR(B1526/AVERAGE(B1487:B1526)-1,"")</f>
        <v/>
      </c>
      <c r="H1526">
        <f>IF(B1526="","",IFERROR(AVERAGE(B1487:B1526)/AVERAGE(B1474:B1513)-1,""))</f>
        <v/>
      </c>
      <c r="I1526">
        <f>IFERROR(VLOOKUP(A1526,'Sahm Rule'!$A:$B,2,TRUE),"")</f>
        <v/>
      </c>
      <c r="J1526" s="159">
        <f>IFERROR((B1526/B1513)^4-1-D1526/100,"")</f>
        <v/>
      </c>
    </row>
    <row r="1527">
      <c r="A1527" s="10" t="n">
        <v>46108</v>
      </c>
      <c r="B1527" s="13">
        <f>IF(VLOOKUP(A1527,SP500相关数据!$B$11:$C$24727,2,TRUE)&lt;&gt;"",VLOOKUP(A1527,SP500相关数据!$B$11:$C$24727,2,TRUE),IF(VLOOKUP(A1527-1,SP500相关数据!$B$11:$C$24727,2,TRUE)&lt;&gt;"",VLOOKUP(A1527-1,SP500相关数据!$B$11:$C$24727,2,TRUE),VLOOKUP(A1527-2,SP500相关数据!$B$11:$C$24727,2,TRUE)))</f>
        <v/>
      </c>
      <c r="C1527" s="13">
        <f>IFERROR(IF(VLOOKUP(A1527,SP500相关数据!$B$11:$E$24727,4,TRUE)&lt;&gt;"",VLOOKUP(A1527,SP500相关数据!$B$11:$E$24727,4,TRUE),IF(VLOOKUP(A1527-1,SP500相关数据!$B$11:$E$24727,4,TRUE)&lt;&gt;"",VLOOKUP(A1527-1,SP500相关数据!$B$11:$E$24727,4,TRUE),VLOOKUP(A1527-2,SP500相关数据!$B$11:$E$24727,4,TRUE))),"")</f>
        <v/>
      </c>
      <c r="D1527" s="13">
        <f>IF(VLOOKUP(A1527,高收益利差!$A:$B,2,TRUE)&lt;&gt;"",VLOOKUP(A1527,高收益利差!$A:$B,2,TRUE),IF(VLOOKUP(A1527-1,高收益利差!$A:$B,2,TRUE)&lt;&gt;"",VLOOKUP(A1527-1,高收益利差!$A:$B,2,TRUE),VLOOKUP(A1527-2,高收益利差!$A:$B,2,TRUE)))</f>
        <v/>
      </c>
      <c r="E1527" s="13">
        <f>IFERROR(VLOOKUP(A1527,'10Y2Y'!$A:$B,2,TRUE),"")</f>
        <v/>
      </c>
      <c r="F1527">
        <f>IFERROR(D1527-D1514,"")</f>
        <v/>
      </c>
      <c r="G1527">
        <f>IFERROR(B1527/AVERAGE(B1488:B1527)-1,"")</f>
        <v/>
      </c>
      <c r="H1527">
        <f>IF(B1527="","",IFERROR(AVERAGE(B1488:B1527)/AVERAGE(B1475:B1514)-1,""))</f>
        <v/>
      </c>
      <c r="I1527">
        <f>IFERROR(VLOOKUP(A1527,'Sahm Rule'!$A:$B,2,TRUE),"")</f>
        <v/>
      </c>
      <c r="J1527" s="159">
        <f>IFERROR((B1527/B1514)^4-1-D1527/100,"")</f>
        <v/>
      </c>
    </row>
    <row r="1528">
      <c r="A1528" s="10" t="n">
        <v>46115</v>
      </c>
      <c r="B1528" s="13">
        <f>IF(VLOOKUP(A1528,SP500相关数据!$B$11:$C$24727,2,TRUE)&lt;&gt;"",VLOOKUP(A1528,SP500相关数据!$B$11:$C$24727,2,TRUE),IF(VLOOKUP(A1528-1,SP500相关数据!$B$11:$C$24727,2,TRUE)&lt;&gt;"",VLOOKUP(A1528-1,SP500相关数据!$B$11:$C$24727,2,TRUE),VLOOKUP(A1528-2,SP500相关数据!$B$11:$C$24727,2,TRUE)))</f>
        <v/>
      </c>
      <c r="C1528" s="13">
        <f>IFERROR(IF(VLOOKUP(A1528,SP500相关数据!$B$11:$E$24727,4,TRUE)&lt;&gt;"",VLOOKUP(A1528,SP500相关数据!$B$11:$E$24727,4,TRUE),IF(VLOOKUP(A1528-1,SP500相关数据!$B$11:$E$24727,4,TRUE)&lt;&gt;"",VLOOKUP(A1528-1,SP500相关数据!$B$11:$E$24727,4,TRUE),VLOOKUP(A1528-2,SP500相关数据!$B$11:$E$24727,4,TRUE))),"")</f>
        <v/>
      </c>
      <c r="D1528" s="13">
        <f>IF(VLOOKUP(A1528,高收益利差!$A:$B,2,TRUE)&lt;&gt;"",VLOOKUP(A1528,高收益利差!$A:$B,2,TRUE),IF(VLOOKUP(A1528-1,高收益利差!$A:$B,2,TRUE)&lt;&gt;"",VLOOKUP(A1528-1,高收益利差!$A:$B,2,TRUE),VLOOKUP(A1528-2,高收益利差!$A:$B,2,TRUE)))</f>
        <v/>
      </c>
      <c r="E1528" s="13">
        <f>IFERROR(VLOOKUP(A1528,'10Y2Y'!$A:$B,2,TRUE),"")</f>
        <v/>
      </c>
      <c r="F1528">
        <f>IFERROR(D1528-D1515,"")</f>
        <v/>
      </c>
      <c r="G1528">
        <f>IFERROR(B1528/AVERAGE(B1489:B1528)-1,"")</f>
        <v/>
      </c>
      <c r="H1528">
        <f>IF(B1528="","",IFERROR(AVERAGE(B1489:B1528)/AVERAGE(B1476:B1515)-1,""))</f>
        <v/>
      </c>
      <c r="I1528">
        <f>IFERROR(VLOOKUP(A1528,'Sahm Rule'!$A:$B,2,TRUE),"")</f>
        <v/>
      </c>
      <c r="J1528" s="159">
        <f>IFERROR((B1528/B1515)^4-1-D1528/100,"")</f>
        <v/>
      </c>
    </row>
    <row r="1529">
      <c r="A1529" s="10" t="n">
        <v>46122</v>
      </c>
      <c r="B1529" s="13">
        <f>IF(VLOOKUP(A1529,SP500相关数据!$B$11:$C$24727,2,TRUE)&lt;&gt;"",VLOOKUP(A1529,SP500相关数据!$B$11:$C$24727,2,TRUE),IF(VLOOKUP(A1529-1,SP500相关数据!$B$11:$C$24727,2,TRUE)&lt;&gt;"",VLOOKUP(A1529-1,SP500相关数据!$B$11:$C$24727,2,TRUE),VLOOKUP(A1529-2,SP500相关数据!$B$11:$C$24727,2,TRUE)))</f>
        <v/>
      </c>
      <c r="C1529" s="13">
        <f>IFERROR(IF(VLOOKUP(A1529,SP500相关数据!$B$11:$E$24727,4,TRUE)&lt;&gt;"",VLOOKUP(A1529,SP500相关数据!$B$11:$E$24727,4,TRUE),IF(VLOOKUP(A1529-1,SP500相关数据!$B$11:$E$24727,4,TRUE)&lt;&gt;"",VLOOKUP(A1529-1,SP500相关数据!$B$11:$E$24727,4,TRUE),VLOOKUP(A1529-2,SP500相关数据!$B$11:$E$24727,4,TRUE))),"")</f>
        <v/>
      </c>
      <c r="D1529" s="13">
        <f>IF(VLOOKUP(A1529,高收益利差!$A:$B,2,TRUE)&lt;&gt;"",VLOOKUP(A1529,高收益利差!$A:$B,2,TRUE),IF(VLOOKUP(A1529-1,高收益利差!$A:$B,2,TRUE)&lt;&gt;"",VLOOKUP(A1529-1,高收益利差!$A:$B,2,TRUE),VLOOKUP(A1529-2,高收益利差!$A:$B,2,TRUE)))</f>
        <v/>
      </c>
      <c r="E1529" s="13">
        <f>IFERROR(VLOOKUP(A1529,'10Y2Y'!$A:$B,2,TRUE),"")</f>
        <v/>
      </c>
      <c r="F1529">
        <f>IFERROR(D1529-D1516,"")</f>
        <v/>
      </c>
      <c r="G1529">
        <f>IFERROR(B1529/AVERAGE(B1490:B1529)-1,"")</f>
        <v/>
      </c>
      <c r="H1529">
        <f>IF(B1529="","",IFERROR(AVERAGE(B1490:B1529)/AVERAGE(B1477:B1516)-1,""))</f>
        <v/>
      </c>
      <c r="I1529">
        <f>IFERROR(VLOOKUP(A1529,'Sahm Rule'!$A:$B,2,TRUE),"")</f>
        <v/>
      </c>
      <c r="J1529" s="159">
        <f>IFERROR((B1529/B1516)^4-1-D1529/100,"")</f>
        <v/>
      </c>
    </row>
    <row r="1530">
      <c r="B1530" s="13" t="n"/>
      <c r="C1530" s="13" t="n"/>
      <c r="D1530" s="13" t="n"/>
      <c r="E1530" s="13" t="n"/>
      <c r="J1530" s="159">
        <f>IFERROR((B1530/B1517)^4-1-D1530/100,"")</f>
        <v/>
      </c>
    </row>
    <row r="1531">
      <c r="B1531" s="13" t="n"/>
      <c r="C1531" s="13" t="n"/>
      <c r="D1531" s="13" t="n"/>
      <c r="E1531" s="13" t="n"/>
      <c r="J1531" s="159">
        <f>IFERROR((B1531/B1518)^4-1-D1531/100,"")</f>
        <v/>
      </c>
    </row>
    <row r="1532">
      <c r="B1532" s="13" t="n"/>
      <c r="C1532" s="13" t="n"/>
      <c r="D1532" s="13" t="n"/>
      <c r="E1532" s="13" t="n"/>
      <c r="J1532" s="159">
        <f>IFERROR((B1532/B1519)^4-1-D1532/100,"")</f>
        <v/>
      </c>
    </row>
    <row r="1533">
      <c r="B1533" s="13" t="n"/>
      <c r="C1533" s="13" t="n"/>
      <c r="D1533" s="13" t="n"/>
      <c r="E1533" s="13" t="n"/>
      <c r="J1533" s="159">
        <f>IFERROR((B1533/B1520)^4-1-D1533/100,"")</f>
        <v/>
      </c>
    </row>
    <row r="1534">
      <c r="B1534" s="13" t="n"/>
      <c r="C1534" s="13" t="n"/>
      <c r="D1534" s="13" t="n"/>
      <c r="E1534" s="13" t="n"/>
      <c r="J1534" s="159">
        <f>IFERROR((B1534/B1521)^4-1-D1534/100,"")</f>
        <v/>
      </c>
    </row>
    <row r="1535">
      <c r="B1535" s="13" t="n"/>
      <c r="C1535" s="13" t="n"/>
      <c r="D1535" s="13" t="n"/>
      <c r="E1535" s="13" t="n"/>
      <c r="J1535" s="159">
        <f>IFERROR((B1535/B1522)^4-1-D1535/100,"")</f>
        <v/>
      </c>
    </row>
    <row r="1536">
      <c r="B1536" s="13" t="n"/>
      <c r="C1536" s="13" t="n"/>
      <c r="D1536" s="13" t="n"/>
      <c r="E1536" s="13" t="n"/>
      <c r="J1536" s="159">
        <f>IFERROR((B1536/B1523)^4-1-D1536/100,"")</f>
        <v/>
      </c>
    </row>
    <row r="1537">
      <c r="B1537" s="13" t="n"/>
      <c r="C1537" s="13" t="n"/>
      <c r="D1537" s="13" t="n"/>
      <c r="E1537" s="13" t="n"/>
      <c r="J1537" s="159">
        <f>IFERROR((B1537/B1524)^4-1-D1537/100,"")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ED7D31"/>
    <outlinePr summaryBelow="1" summaryRight="1"/>
    <pageSetUpPr/>
  </sheetPr>
  <dimension ref="A1:F797"/>
  <sheetViews>
    <sheetView topLeftCell="A743" zoomScale="171" workbookViewId="0">
      <selection activeCell="A799" sqref="A799"/>
    </sheetView>
  </sheetViews>
  <sheetFormatPr baseColWidth="10" defaultRowHeight="15"/>
  <sheetData>
    <row r="1">
      <c r="A1" s="7" t="inlineStr">
        <is>
          <t>observation_date</t>
        </is>
      </c>
      <c r="B1" s="7" t="inlineStr">
        <is>
          <t>SAHMREALTIME</t>
        </is>
      </c>
      <c r="D1" t="inlineStr">
        <is>
          <t>FRED Graph Observations</t>
        </is>
      </c>
    </row>
    <row r="2">
      <c r="A2" s="160" t="n">
        <v>21885</v>
      </c>
      <c r="B2" s="9" t="n">
        <v>0.77</v>
      </c>
      <c r="D2" t="inlineStr">
        <is>
          <t>Federal Reserve Economic Data, Federal Reserve Bank of St. Louis</t>
        </is>
      </c>
    </row>
    <row r="3">
      <c r="A3" s="160" t="n">
        <v>21916</v>
      </c>
      <c r="B3" s="9" t="n">
        <v>0.5</v>
      </c>
      <c r="D3" t="inlineStr">
        <is>
          <t>Link: https://fred.stlouisfed.org</t>
        </is>
      </c>
    </row>
    <row r="4">
      <c r="A4" s="160" t="n">
        <v>21947</v>
      </c>
      <c r="B4" s="9" t="n">
        <v>0.13</v>
      </c>
      <c r="D4" t="inlineStr">
        <is>
          <t>Help: https://fredhelp.stlouisfed.org</t>
        </is>
      </c>
    </row>
    <row r="5">
      <c r="A5" s="160" t="n">
        <v>21976</v>
      </c>
      <c r="B5" s="9" t="n">
        <v>0.1</v>
      </c>
      <c r="D5" t="inlineStr">
        <is>
          <t>This data may be copyrighted. Please refer to the Terms of Use: https://fred.stlouisfed.org/legal#fred-terms-faq</t>
        </is>
      </c>
    </row>
    <row r="6">
      <c r="A6" s="160" t="n">
        <v>22007</v>
      </c>
      <c r="B6" s="9" t="n">
        <v>0.03</v>
      </c>
      <c r="D6" t="inlineStr">
        <is>
          <t>File Created: 2026-04-12 11:21 pm CDT</t>
        </is>
      </c>
    </row>
    <row r="7">
      <c r="A7" s="160" t="n">
        <v>22037</v>
      </c>
      <c r="B7" s="9" t="n">
        <v>0.07000000000000001</v>
      </c>
    </row>
    <row r="8">
      <c r="A8" s="160" t="n">
        <v>22068</v>
      </c>
      <c r="B8" s="9" t="n">
        <v>0.1</v>
      </c>
      <c r="D8" t="inlineStr">
        <is>
          <t>SAHMREALTIME</t>
        </is>
      </c>
      <c r="E8" t="inlineStr">
        <is>
          <t>Real-time Sahm Rule Recession Indicator, Percentage Points, Monthly, Seasonally Adjusted</t>
        </is>
      </c>
      <c r="F8" t="inlineStr">
        <is>
          <t>Data Updated: 2026-04-03</t>
        </is>
      </c>
    </row>
    <row r="9">
      <c r="A9" s="160" t="n">
        <v>22098</v>
      </c>
      <c r="B9" s="9" t="n">
        <v>0.23</v>
      </c>
    </row>
    <row r="10">
      <c r="A10" s="160" t="n">
        <v>22129</v>
      </c>
      <c r="B10" s="9" t="n">
        <v>0.53</v>
      </c>
    </row>
    <row r="11">
      <c r="A11" s="160" t="n">
        <v>22160</v>
      </c>
      <c r="B11" s="9" t="n">
        <v>0.6</v>
      </c>
    </row>
    <row r="12">
      <c r="A12" s="160" t="n">
        <v>22190</v>
      </c>
      <c r="B12" s="9" t="n">
        <v>0.93</v>
      </c>
    </row>
    <row r="13">
      <c r="A13" s="160" t="n">
        <v>22221</v>
      </c>
      <c r="B13" s="9" t="n">
        <v>1.07</v>
      </c>
    </row>
    <row r="14">
      <c r="A14" s="160" t="n">
        <v>22251</v>
      </c>
      <c r="B14" s="9" t="n">
        <v>1.3</v>
      </c>
    </row>
    <row r="15">
      <c r="A15" s="160" t="n">
        <v>22282</v>
      </c>
      <c r="B15" s="9" t="n">
        <v>1.4</v>
      </c>
    </row>
    <row r="16">
      <c r="A16" s="160" t="n">
        <v>22313</v>
      </c>
      <c r="B16" s="9" t="n">
        <v>1.6</v>
      </c>
    </row>
    <row r="17">
      <c r="A17" s="160" t="n">
        <v>22341</v>
      </c>
      <c r="B17" s="9" t="n">
        <v>1.63</v>
      </c>
    </row>
    <row r="18">
      <c r="A18" s="160" t="n">
        <v>22372</v>
      </c>
      <c r="B18" s="9" t="n">
        <v>1.7</v>
      </c>
    </row>
    <row r="19">
      <c r="A19" s="160" t="n">
        <v>22402</v>
      </c>
      <c r="B19" s="9" t="n">
        <v>1.67</v>
      </c>
    </row>
    <row r="20">
      <c r="A20" s="160" t="n">
        <v>22433</v>
      </c>
      <c r="B20" s="9" t="n">
        <v>1.63</v>
      </c>
    </row>
    <row r="21">
      <c r="A21" s="160" t="n">
        <v>22463</v>
      </c>
      <c r="B21" s="9" t="n">
        <v>1.53</v>
      </c>
    </row>
    <row r="22">
      <c r="A22" s="160" t="n">
        <v>22494</v>
      </c>
      <c r="B22" s="9" t="n">
        <v>1.3</v>
      </c>
    </row>
    <row r="23">
      <c r="A23" s="160" t="n">
        <v>22525</v>
      </c>
      <c r="B23" s="9" t="n">
        <v>1.2</v>
      </c>
    </row>
    <row r="24">
      <c r="A24" s="160" t="n">
        <v>22555</v>
      </c>
      <c r="B24" s="9" t="n">
        <v>0.9</v>
      </c>
    </row>
    <row r="25">
      <c r="A25" s="160" t="n">
        <v>22586</v>
      </c>
      <c r="B25" s="9" t="n">
        <v>0.5</v>
      </c>
    </row>
    <row r="26">
      <c r="A26" s="160" t="n">
        <v>22616</v>
      </c>
      <c r="B26" s="9" t="n">
        <v>-0.07000000000000001</v>
      </c>
    </row>
    <row r="27">
      <c r="A27" s="160" t="n">
        <v>22647</v>
      </c>
      <c r="B27" s="9" t="n">
        <v>-0.3</v>
      </c>
    </row>
    <row r="28">
      <c r="A28" s="160" t="n">
        <v>22678</v>
      </c>
      <c r="B28" s="9" t="n">
        <v>-0.17</v>
      </c>
    </row>
    <row r="29">
      <c r="A29" s="160" t="n">
        <v>22706</v>
      </c>
      <c r="B29" s="9" t="n">
        <v>-0.17</v>
      </c>
    </row>
    <row r="30">
      <c r="A30" s="160" t="n">
        <v>22737</v>
      </c>
      <c r="B30" s="9" t="n">
        <v>-0.1</v>
      </c>
    </row>
    <row r="31">
      <c r="A31" s="160" t="n">
        <v>22767</v>
      </c>
      <c r="B31" s="9" t="n">
        <v>-0.07000000000000001</v>
      </c>
    </row>
    <row r="32">
      <c r="A32" s="160" t="n">
        <v>22798</v>
      </c>
      <c r="B32" s="9" t="n">
        <v>0</v>
      </c>
    </row>
    <row r="33">
      <c r="A33" s="160" t="n">
        <v>22828</v>
      </c>
      <c r="B33" s="9" t="n">
        <v>-0.07000000000000001</v>
      </c>
    </row>
    <row r="34">
      <c r="A34" s="160" t="n">
        <v>22859</v>
      </c>
      <c r="B34" s="9" t="n">
        <v>0.13</v>
      </c>
    </row>
    <row r="35">
      <c r="A35" s="160" t="n">
        <v>22890</v>
      </c>
      <c r="B35" s="9" t="n">
        <v>0.23</v>
      </c>
    </row>
    <row r="36">
      <c r="A36" s="160" t="n">
        <v>22920</v>
      </c>
      <c r="B36" s="9" t="n">
        <v>0.3</v>
      </c>
    </row>
    <row r="37">
      <c r="A37" s="160" t="n">
        <v>22951</v>
      </c>
      <c r="B37" s="9" t="n">
        <v>0.3</v>
      </c>
    </row>
    <row r="38">
      <c r="A38" s="160" t="n">
        <v>22981</v>
      </c>
      <c r="B38" s="9" t="n">
        <v>0.07000000000000001</v>
      </c>
    </row>
    <row r="39">
      <c r="A39" s="160" t="n">
        <v>23012</v>
      </c>
      <c r="B39" s="9" t="n">
        <v>0.23</v>
      </c>
    </row>
    <row r="40">
      <c r="A40" s="160" t="n">
        <v>23043</v>
      </c>
      <c r="B40" s="9" t="n">
        <v>0.33</v>
      </c>
    </row>
    <row r="41">
      <c r="A41" s="160" t="n">
        <v>23071</v>
      </c>
      <c r="B41" s="9" t="n">
        <v>0.37</v>
      </c>
    </row>
    <row r="42">
      <c r="A42" s="160" t="n">
        <v>23102</v>
      </c>
      <c r="B42" s="9" t="n">
        <v>0.33</v>
      </c>
    </row>
    <row r="43">
      <c r="A43" s="160" t="n">
        <v>23132</v>
      </c>
      <c r="B43" s="9" t="n">
        <v>0.27</v>
      </c>
    </row>
    <row r="44">
      <c r="A44" s="160" t="n">
        <v>23163</v>
      </c>
      <c r="B44" s="9" t="n">
        <v>0.3</v>
      </c>
    </row>
    <row r="45">
      <c r="A45" s="160" t="n">
        <v>23193</v>
      </c>
      <c r="B45" s="9" t="n">
        <v>0.27</v>
      </c>
    </row>
    <row r="46">
      <c r="A46" s="160" t="n">
        <v>23224</v>
      </c>
      <c r="B46" s="9" t="n">
        <v>0.07000000000000001</v>
      </c>
    </row>
    <row r="47">
      <c r="A47" s="160" t="n">
        <v>23255</v>
      </c>
      <c r="B47" s="9" t="n">
        <v>0.03</v>
      </c>
    </row>
    <row r="48">
      <c r="A48" s="160" t="n">
        <v>23285</v>
      </c>
      <c r="B48" s="9" t="n">
        <v>0</v>
      </c>
    </row>
    <row r="49">
      <c r="A49" s="160" t="n">
        <v>23316</v>
      </c>
      <c r="B49" s="9" t="n">
        <v>0.13</v>
      </c>
    </row>
    <row r="50">
      <c r="A50" s="160" t="n">
        <v>23346</v>
      </c>
      <c r="B50" s="9" t="n">
        <v>0.13</v>
      </c>
    </row>
    <row r="51">
      <c r="A51" s="160" t="n">
        <v>23377</v>
      </c>
      <c r="B51" s="9" t="n">
        <v>0.13</v>
      </c>
    </row>
    <row r="52">
      <c r="A52" s="160" t="n">
        <v>23408</v>
      </c>
      <c r="B52" s="9" t="n">
        <v>-0.03</v>
      </c>
    </row>
    <row r="53">
      <c r="A53" s="160" t="n">
        <v>23437</v>
      </c>
      <c r="B53" s="9" t="n">
        <v>-0.03</v>
      </c>
    </row>
    <row r="54">
      <c r="A54" s="160" t="n">
        <v>23468</v>
      </c>
      <c r="B54" s="9" t="n">
        <v>-0.07000000000000001</v>
      </c>
    </row>
    <row r="55">
      <c r="A55" s="160" t="n">
        <v>23498</v>
      </c>
      <c r="B55" s="9" t="n">
        <v>-0.1</v>
      </c>
    </row>
    <row r="56">
      <c r="A56" s="160" t="n">
        <v>23529</v>
      </c>
      <c r="B56" s="9" t="n">
        <v>-0.03</v>
      </c>
    </row>
    <row r="57">
      <c r="A57" s="160" t="n">
        <v>23559</v>
      </c>
      <c r="B57" s="9" t="n">
        <v>-0.17</v>
      </c>
    </row>
    <row r="58">
      <c r="A58" s="160" t="n">
        <v>23590</v>
      </c>
      <c r="B58" s="9" t="n">
        <v>0</v>
      </c>
    </row>
    <row r="59">
      <c r="A59" s="160" t="n">
        <v>23621</v>
      </c>
      <c r="B59" s="9" t="n">
        <v>-0.03</v>
      </c>
    </row>
    <row r="60">
      <c r="A60" s="160" t="n">
        <v>23651</v>
      </c>
      <c r="B60" s="9" t="n">
        <v>0.1</v>
      </c>
    </row>
    <row r="61">
      <c r="A61" s="160" t="n">
        <v>23682</v>
      </c>
      <c r="B61" s="9" t="n">
        <v>0.07000000000000001</v>
      </c>
    </row>
    <row r="62">
      <c r="A62" s="160" t="n">
        <v>23712</v>
      </c>
      <c r="B62" s="9" t="n">
        <v>-0.03</v>
      </c>
    </row>
    <row r="63">
      <c r="A63" s="160" t="n">
        <v>23743</v>
      </c>
      <c r="B63" s="9" t="n">
        <v>-0.13</v>
      </c>
    </row>
    <row r="64">
      <c r="A64" s="160" t="n">
        <v>23774</v>
      </c>
      <c r="B64" s="9" t="n">
        <v>0.03</v>
      </c>
    </row>
    <row r="65">
      <c r="A65" s="160" t="n">
        <v>23802</v>
      </c>
      <c r="B65" s="9" t="n">
        <v>-0.07000000000000001</v>
      </c>
    </row>
    <row r="66">
      <c r="A66" s="160" t="n">
        <v>23833</v>
      </c>
      <c r="B66" s="9" t="n">
        <v>0.03</v>
      </c>
    </row>
    <row r="67">
      <c r="A67" s="160" t="n">
        <v>23863</v>
      </c>
      <c r="B67" s="9" t="n">
        <v>-0.1</v>
      </c>
    </row>
    <row r="68">
      <c r="A68" s="160" t="n">
        <v>23894</v>
      </c>
      <c r="B68" s="9" t="n">
        <v>0</v>
      </c>
    </row>
    <row r="69">
      <c r="A69" s="160" t="n">
        <v>23924</v>
      </c>
      <c r="B69" s="9" t="n">
        <v>-0.13</v>
      </c>
    </row>
    <row r="70">
      <c r="A70" s="160" t="n">
        <v>23955</v>
      </c>
      <c r="B70" s="9" t="n">
        <v>-0.03</v>
      </c>
    </row>
    <row r="71">
      <c r="A71" s="160" t="n">
        <v>23986</v>
      </c>
      <c r="B71" s="9" t="n">
        <v>-0.1</v>
      </c>
    </row>
    <row r="72">
      <c r="A72" s="160" t="n">
        <v>24016</v>
      </c>
      <c r="B72" s="9" t="n">
        <v>-0.07000000000000001</v>
      </c>
    </row>
    <row r="73">
      <c r="A73" s="160" t="n">
        <v>24047</v>
      </c>
      <c r="B73" s="9" t="n">
        <v>-0.1</v>
      </c>
    </row>
    <row r="74">
      <c r="A74" s="160" t="n">
        <v>24077</v>
      </c>
      <c r="B74" s="9" t="n">
        <v>-0.1</v>
      </c>
    </row>
    <row r="75">
      <c r="A75" s="160" t="n">
        <v>24108</v>
      </c>
      <c r="B75" s="9" t="n">
        <v>-0.1</v>
      </c>
    </row>
    <row r="76">
      <c r="A76" s="160" t="n">
        <v>24139</v>
      </c>
      <c r="B76" s="9" t="n">
        <v>-0.17</v>
      </c>
    </row>
    <row r="77">
      <c r="A77" s="160" t="n">
        <v>24167</v>
      </c>
      <c r="B77" s="9" t="n">
        <v>-0.1</v>
      </c>
    </row>
    <row r="78">
      <c r="A78" s="160" t="n">
        <v>24198</v>
      </c>
      <c r="B78" s="9" t="n">
        <v>-0.1</v>
      </c>
    </row>
    <row r="79">
      <c r="A79" s="160" t="n">
        <v>24228</v>
      </c>
      <c r="B79" s="9" t="n">
        <v>0.1</v>
      </c>
    </row>
    <row r="80">
      <c r="A80" s="160" t="n">
        <v>24259</v>
      </c>
      <c r="B80" s="9" t="n">
        <v>0.17</v>
      </c>
    </row>
    <row r="81">
      <c r="A81" s="160" t="n">
        <v>24289</v>
      </c>
      <c r="B81" s="9" t="n">
        <v>0.23</v>
      </c>
    </row>
    <row r="82">
      <c r="A82" s="160" t="n">
        <v>24320</v>
      </c>
      <c r="B82" s="9" t="n">
        <v>0.2</v>
      </c>
    </row>
    <row r="83">
      <c r="A83" s="160" t="n">
        <v>24351</v>
      </c>
      <c r="B83" s="9" t="n">
        <v>0.13</v>
      </c>
    </row>
    <row r="84">
      <c r="A84" s="160" t="n">
        <v>24381</v>
      </c>
      <c r="B84" s="9" t="n">
        <v>0.13</v>
      </c>
    </row>
    <row r="85">
      <c r="A85" s="160" t="n">
        <v>24412</v>
      </c>
      <c r="B85" s="9" t="n">
        <v>0.07000000000000001</v>
      </c>
    </row>
    <row r="86">
      <c r="A86" s="160" t="n">
        <v>24442</v>
      </c>
      <c r="B86" s="9" t="n">
        <v>0</v>
      </c>
    </row>
    <row r="87">
      <c r="A87" s="160" t="n">
        <v>24473</v>
      </c>
      <c r="B87" s="9" t="n">
        <v>-0.03</v>
      </c>
    </row>
    <row r="88">
      <c r="A88" s="160" t="n">
        <v>24504</v>
      </c>
      <c r="B88" s="9" t="n">
        <v>0.07000000000000001</v>
      </c>
    </row>
    <row r="89">
      <c r="A89" s="160" t="n">
        <v>24532</v>
      </c>
      <c r="B89" s="9" t="n">
        <v>0.03</v>
      </c>
    </row>
    <row r="90">
      <c r="A90" s="160" t="n">
        <v>24563</v>
      </c>
      <c r="B90" s="9" t="n">
        <v>0.03</v>
      </c>
    </row>
    <row r="91">
      <c r="A91" s="160" t="n">
        <v>24593</v>
      </c>
      <c r="B91" s="9" t="n">
        <v>0.07000000000000001</v>
      </c>
    </row>
    <row r="92">
      <c r="A92" s="160" t="n">
        <v>24624</v>
      </c>
      <c r="B92" s="9" t="n">
        <v>0.2</v>
      </c>
    </row>
    <row r="93">
      <c r="A93" s="160" t="n">
        <v>24654</v>
      </c>
      <c r="B93" s="9" t="n">
        <v>0.27</v>
      </c>
    </row>
    <row r="94">
      <c r="A94" s="160" t="n">
        <v>24685</v>
      </c>
      <c r="B94" s="9" t="n">
        <v>0.27</v>
      </c>
    </row>
    <row r="95">
      <c r="A95" s="160" t="n">
        <v>24716</v>
      </c>
      <c r="B95" s="9" t="n">
        <v>0.3</v>
      </c>
    </row>
    <row r="96">
      <c r="A96" s="160" t="n">
        <v>24746</v>
      </c>
      <c r="B96" s="9" t="n">
        <v>0.43</v>
      </c>
    </row>
    <row r="97">
      <c r="A97" s="160" t="n">
        <v>24777</v>
      </c>
      <c r="B97" s="9" t="n">
        <v>0.47</v>
      </c>
    </row>
    <row r="98">
      <c r="A98" s="160" t="n">
        <v>24807</v>
      </c>
      <c r="B98" s="9" t="n">
        <v>0.27</v>
      </c>
    </row>
    <row r="99">
      <c r="A99" s="160" t="n">
        <v>24838</v>
      </c>
      <c r="B99" s="9" t="n">
        <v>0</v>
      </c>
    </row>
    <row r="100">
      <c r="A100" s="160" t="n">
        <v>24869</v>
      </c>
      <c r="B100" s="9" t="n">
        <v>-0.03</v>
      </c>
    </row>
    <row r="101">
      <c r="A101" s="160" t="n">
        <v>24898</v>
      </c>
      <c r="B101" s="9" t="n">
        <v>-0.03</v>
      </c>
    </row>
    <row r="102">
      <c r="A102" s="160" t="n">
        <v>24929</v>
      </c>
      <c r="B102" s="9" t="n">
        <v>0</v>
      </c>
    </row>
    <row r="103">
      <c r="A103" s="160" t="n">
        <v>24959</v>
      </c>
      <c r="B103" s="9" t="n">
        <v>-0.07000000000000001</v>
      </c>
    </row>
    <row r="104">
      <c r="A104" s="160" t="n">
        <v>24990</v>
      </c>
      <c r="B104" s="9" t="n">
        <v>0.07000000000000001</v>
      </c>
    </row>
    <row r="105">
      <c r="A105" s="160" t="n">
        <v>25020</v>
      </c>
      <c r="B105" s="9" t="n">
        <v>0.13</v>
      </c>
    </row>
    <row r="106">
      <c r="A106" s="160" t="n">
        <v>25051</v>
      </c>
      <c r="B106" s="9" t="n">
        <v>0.13</v>
      </c>
    </row>
    <row r="107">
      <c r="A107" s="160" t="n">
        <v>25082</v>
      </c>
      <c r="B107" s="9" t="n">
        <v>0.07000000000000001</v>
      </c>
    </row>
    <row r="108">
      <c r="A108" s="160" t="n">
        <v>25112</v>
      </c>
      <c r="B108" s="9" t="n">
        <v>0.03</v>
      </c>
    </row>
    <row r="109">
      <c r="A109" s="160" t="n">
        <v>25143</v>
      </c>
      <c r="B109" s="9" t="n">
        <v>-0.03</v>
      </c>
    </row>
    <row r="110">
      <c r="A110" s="160" t="n">
        <v>25173</v>
      </c>
      <c r="B110" s="9" t="n">
        <v>-0.1</v>
      </c>
    </row>
    <row r="111">
      <c r="A111" s="160" t="n">
        <v>25204</v>
      </c>
      <c r="B111" s="9" t="n">
        <v>-0.1</v>
      </c>
    </row>
    <row r="112">
      <c r="A112" s="160" t="n">
        <v>25235</v>
      </c>
      <c r="B112" s="9" t="n">
        <v>-0.03</v>
      </c>
    </row>
    <row r="113">
      <c r="A113" s="160" t="n">
        <v>25263</v>
      </c>
      <c r="B113" s="9" t="n">
        <v>0.03</v>
      </c>
    </row>
    <row r="114">
      <c r="A114" s="160" t="n">
        <v>25294</v>
      </c>
      <c r="B114" s="9" t="n">
        <v>0.1</v>
      </c>
    </row>
    <row r="115">
      <c r="A115" s="160" t="n">
        <v>25324</v>
      </c>
      <c r="B115" s="9" t="n">
        <v>0.17</v>
      </c>
    </row>
    <row r="116">
      <c r="A116" s="160" t="n">
        <v>25355</v>
      </c>
      <c r="B116" s="9" t="n">
        <v>0.17</v>
      </c>
    </row>
    <row r="117">
      <c r="A117" s="160" t="n">
        <v>25385</v>
      </c>
      <c r="B117" s="9" t="n">
        <v>0.2</v>
      </c>
    </row>
    <row r="118">
      <c r="A118" s="160" t="n">
        <v>25416</v>
      </c>
      <c r="B118" s="9" t="n">
        <v>0.2</v>
      </c>
    </row>
    <row r="119">
      <c r="A119" s="160" t="n">
        <v>25447</v>
      </c>
      <c r="B119" s="9" t="n">
        <v>0.4</v>
      </c>
    </row>
    <row r="120">
      <c r="A120" s="160" t="n">
        <v>25477</v>
      </c>
      <c r="B120" s="9" t="n">
        <v>0.5</v>
      </c>
    </row>
    <row r="121">
      <c r="A121" s="160" t="n">
        <v>25508</v>
      </c>
      <c r="B121" s="9" t="n">
        <v>0.47</v>
      </c>
    </row>
    <row r="122">
      <c r="A122" s="160" t="n">
        <v>25538</v>
      </c>
      <c r="B122" s="9" t="n">
        <v>0.27</v>
      </c>
    </row>
    <row r="123">
      <c r="A123" s="160" t="n">
        <v>25569</v>
      </c>
      <c r="B123" s="9" t="n">
        <v>0.3</v>
      </c>
    </row>
    <row r="124">
      <c r="A124" s="160" t="n">
        <v>25600</v>
      </c>
      <c r="B124" s="9" t="n">
        <v>0.53</v>
      </c>
    </row>
    <row r="125">
      <c r="A125" s="160" t="n">
        <v>25628</v>
      </c>
      <c r="B125" s="9" t="n">
        <v>0.8</v>
      </c>
    </row>
    <row r="126">
      <c r="A126" s="160" t="n">
        <v>25659</v>
      </c>
      <c r="B126" s="9" t="n">
        <v>1.07</v>
      </c>
    </row>
    <row r="127">
      <c r="A127" s="160" t="n">
        <v>25689</v>
      </c>
      <c r="B127" s="9" t="n">
        <v>1.27</v>
      </c>
    </row>
    <row r="128">
      <c r="A128" s="160" t="n">
        <v>25720</v>
      </c>
      <c r="B128" s="9" t="n">
        <v>1.37</v>
      </c>
    </row>
    <row r="129">
      <c r="A129" s="160" t="n">
        <v>25750</v>
      </c>
      <c r="B129" s="9" t="n">
        <v>1.43</v>
      </c>
    </row>
    <row r="130">
      <c r="A130" s="160" t="n">
        <v>25781</v>
      </c>
      <c r="B130" s="9" t="n">
        <v>1.47</v>
      </c>
    </row>
    <row r="131">
      <c r="A131" s="160" t="n">
        <v>25812</v>
      </c>
      <c r="B131" s="9" t="n">
        <v>1.6</v>
      </c>
    </row>
    <row r="132">
      <c r="A132" s="160" t="n">
        <v>25842</v>
      </c>
      <c r="B132" s="9" t="n">
        <v>1.8</v>
      </c>
    </row>
    <row r="133">
      <c r="A133" s="160" t="n">
        <v>25873</v>
      </c>
      <c r="B133" s="9" t="n">
        <v>2.03</v>
      </c>
    </row>
    <row r="134">
      <c r="A134" s="160" t="n">
        <v>25903</v>
      </c>
      <c r="B134" s="9" t="n">
        <v>2.27</v>
      </c>
    </row>
    <row r="135">
      <c r="A135" s="160" t="n">
        <v>25934</v>
      </c>
      <c r="B135" s="9" t="n">
        <v>2.37</v>
      </c>
    </row>
    <row r="136">
      <c r="A136" s="160" t="n">
        <v>25965</v>
      </c>
      <c r="B136" s="9" t="n">
        <v>2.1</v>
      </c>
    </row>
    <row r="137">
      <c r="A137" s="160" t="n">
        <v>25993</v>
      </c>
      <c r="B137" s="9" t="n">
        <v>1.77</v>
      </c>
    </row>
    <row r="138">
      <c r="A138" s="160" t="n">
        <v>26024</v>
      </c>
      <c r="B138" s="9" t="n">
        <v>1.53</v>
      </c>
    </row>
    <row r="139">
      <c r="A139" s="160" t="n">
        <v>26054</v>
      </c>
      <c r="B139" s="9" t="n">
        <v>1.43</v>
      </c>
    </row>
    <row r="140">
      <c r="A140" s="160" t="n">
        <v>26085</v>
      </c>
      <c r="B140" s="9" t="n">
        <v>1.17</v>
      </c>
    </row>
    <row r="141">
      <c r="A141" s="160" t="n">
        <v>26115</v>
      </c>
      <c r="B141" s="9" t="n">
        <v>0.97</v>
      </c>
    </row>
    <row r="142">
      <c r="A142" s="160" t="n">
        <v>26146</v>
      </c>
      <c r="B142" s="9" t="n">
        <v>0.87</v>
      </c>
    </row>
    <row r="143">
      <c r="A143" s="160" t="n">
        <v>26177</v>
      </c>
      <c r="B143" s="9" t="n">
        <v>0.8</v>
      </c>
    </row>
    <row r="144">
      <c r="A144" s="160" t="n">
        <v>26207</v>
      </c>
      <c r="B144" s="9" t="n">
        <v>0.63</v>
      </c>
    </row>
    <row r="145">
      <c r="A145" s="160" t="n">
        <v>26238</v>
      </c>
      <c r="B145" s="9" t="n">
        <v>0.33</v>
      </c>
    </row>
    <row r="146">
      <c r="A146" s="160" t="n">
        <v>26268</v>
      </c>
      <c r="B146" s="9" t="n">
        <v>0.13</v>
      </c>
    </row>
    <row r="147">
      <c r="A147" s="160" t="n">
        <v>26299</v>
      </c>
      <c r="B147" s="9" t="n">
        <v>0.03</v>
      </c>
    </row>
    <row r="148">
      <c r="A148" s="160" t="n">
        <v>26330</v>
      </c>
      <c r="B148" s="9" t="n">
        <v>-0.07000000000000001</v>
      </c>
    </row>
    <row r="149">
      <c r="A149" s="160" t="n">
        <v>26359</v>
      </c>
      <c r="B149" s="9" t="n">
        <v>-0.03</v>
      </c>
    </row>
    <row r="150">
      <c r="A150" s="160" t="n">
        <v>26390</v>
      </c>
      <c r="B150" s="9" t="n">
        <v>0</v>
      </c>
    </row>
    <row r="151">
      <c r="A151" s="160" t="n">
        <v>26420</v>
      </c>
      <c r="B151" s="9" t="n">
        <v>0.07000000000000001</v>
      </c>
    </row>
    <row r="152">
      <c r="A152" s="160" t="n">
        <v>26451</v>
      </c>
      <c r="B152" s="9" t="n">
        <v>-0.07000000000000001</v>
      </c>
    </row>
    <row r="153">
      <c r="A153" s="160" t="n">
        <v>26481</v>
      </c>
      <c r="B153" s="9" t="n">
        <v>-0.13</v>
      </c>
    </row>
    <row r="154">
      <c r="A154" s="160" t="n">
        <v>26512</v>
      </c>
      <c r="B154" s="9" t="n">
        <v>-0.1</v>
      </c>
    </row>
    <row r="155">
      <c r="A155" s="160" t="n">
        <v>26543</v>
      </c>
      <c r="B155" s="9" t="n">
        <v>0</v>
      </c>
    </row>
    <row r="156">
      <c r="A156" s="160" t="n">
        <v>26573</v>
      </c>
      <c r="B156" s="9" t="n">
        <v>0</v>
      </c>
    </row>
    <row r="157">
      <c r="A157" s="160" t="n">
        <v>26604</v>
      </c>
      <c r="B157" s="9" t="n">
        <v>-0.13</v>
      </c>
    </row>
    <row r="158">
      <c r="A158" s="160" t="n">
        <v>26634</v>
      </c>
      <c r="B158" s="9" t="n">
        <v>-0.13</v>
      </c>
    </row>
    <row r="159">
      <c r="A159" s="160" t="n">
        <v>26665</v>
      </c>
      <c r="B159" s="9" t="n">
        <v>-0.17</v>
      </c>
    </row>
    <row r="160">
      <c r="A160" s="160" t="n">
        <v>26696</v>
      </c>
      <c r="B160" s="9" t="n">
        <v>-0.03</v>
      </c>
    </row>
    <row r="161">
      <c r="A161" s="160" t="n">
        <v>26724</v>
      </c>
      <c r="B161" s="9" t="n">
        <v>-0.03</v>
      </c>
    </row>
    <row r="162">
      <c r="A162" s="160" t="n">
        <v>26755</v>
      </c>
      <c r="B162" s="9" t="n">
        <v>0</v>
      </c>
    </row>
    <row r="163">
      <c r="A163" s="160" t="n">
        <v>26785</v>
      </c>
      <c r="B163" s="9" t="n">
        <v>-0.03</v>
      </c>
    </row>
    <row r="164">
      <c r="A164" s="160" t="n">
        <v>26816</v>
      </c>
      <c r="B164" s="9" t="n">
        <v>-0.07000000000000001</v>
      </c>
    </row>
    <row r="165">
      <c r="A165" s="160" t="n">
        <v>26846</v>
      </c>
      <c r="B165" s="9" t="n">
        <v>-0.1</v>
      </c>
    </row>
    <row r="166">
      <c r="A166" s="160" t="n">
        <v>26877</v>
      </c>
      <c r="B166" s="9" t="n">
        <v>-0.07000000000000001</v>
      </c>
    </row>
    <row r="167">
      <c r="A167" s="160" t="n">
        <v>26908</v>
      </c>
      <c r="B167" s="9" t="n">
        <v>0</v>
      </c>
    </row>
    <row r="168">
      <c r="A168" s="160" t="n">
        <v>26938</v>
      </c>
      <c r="B168" s="9" t="n">
        <v>-0.07000000000000001</v>
      </c>
    </row>
    <row r="169">
      <c r="A169" s="160" t="n">
        <v>26969</v>
      </c>
      <c r="B169" s="9" t="n">
        <v>-0.03</v>
      </c>
    </row>
    <row r="170">
      <c r="A170" s="160" t="n">
        <v>26999</v>
      </c>
      <c r="B170" s="9" t="n">
        <v>0.03</v>
      </c>
    </row>
    <row r="171">
      <c r="A171" s="160" t="n">
        <v>27030</v>
      </c>
      <c r="B171" s="9" t="n">
        <v>0.23</v>
      </c>
    </row>
    <row r="172">
      <c r="A172" s="160" t="n">
        <v>27061</v>
      </c>
      <c r="B172" s="9" t="n">
        <v>0.4</v>
      </c>
    </row>
    <row r="173">
      <c r="A173" s="160" t="n">
        <v>27089</v>
      </c>
      <c r="B173" s="9" t="n">
        <v>0.5</v>
      </c>
    </row>
    <row r="174">
      <c r="A174" s="160" t="n">
        <v>27120</v>
      </c>
      <c r="B174" s="9" t="n">
        <v>0.43</v>
      </c>
    </row>
    <row r="175">
      <c r="A175" s="160" t="n">
        <v>27150</v>
      </c>
      <c r="B175" s="9" t="n">
        <v>0.43</v>
      </c>
    </row>
    <row r="176">
      <c r="A176" s="160" t="n">
        <v>27181</v>
      </c>
      <c r="B176" s="9" t="n">
        <v>0.47</v>
      </c>
    </row>
    <row r="177">
      <c r="A177" s="160" t="n">
        <v>27211</v>
      </c>
      <c r="B177" s="9" t="n">
        <v>0.57</v>
      </c>
    </row>
    <row r="178">
      <c r="A178" s="160" t="n">
        <v>27242</v>
      </c>
      <c r="B178" s="9" t="n">
        <v>0.63</v>
      </c>
    </row>
    <row r="179">
      <c r="A179" s="160" t="n">
        <v>27273</v>
      </c>
      <c r="B179" s="9" t="n">
        <v>0.83</v>
      </c>
    </row>
    <row r="180">
      <c r="A180" s="160" t="n">
        <v>27303</v>
      </c>
      <c r="B180" s="9" t="n">
        <v>1.07</v>
      </c>
    </row>
    <row r="181">
      <c r="A181" s="160" t="n">
        <v>27334</v>
      </c>
      <c r="B181" s="9" t="n">
        <v>1.43</v>
      </c>
    </row>
    <row r="182">
      <c r="A182" s="160" t="n">
        <v>27364</v>
      </c>
      <c r="B182" s="9" t="n">
        <v>1.83</v>
      </c>
    </row>
    <row r="183">
      <c r="A183" s="160" t="n">
        <v>27395</v>
      </c>
      <c r="B183" s="9" t="n">
        <v>2.37</v>
      </c>
    </row>
    <row r="184">
      <c r="A184" s="160" t="n">
        <v>27426</v>
      </c>
      <c r="B184" s="9" t="n">
        <v>2.77</v>
      </c>
    </row>
    <row r="185">
      <c r="A185" s="160" t="n">
        <v>27454</v>
      </c>
      <c r="B185" s="9" t="n">
        <v>3.27</v>
      </c>
    </row>
    <row r="186">
      <c r="A186" s="160" t="n">
        <v>27485</v>
      </c>
      <c r="B186" s="9" t="n">
        <v>3.5</v>
      </c>
    </row>
    <row r="187">
      <c r="A187" s="160" t="n">
        <v>27515</v>
      </c>
      <c r="B187" s="9" t="n">
        <v>3.83</v>
      </c>
    </row>
    <row r="188">
      <c r="A188" s="160" t="n">
        <v>27546</v>
      </c>
      <c r="B188" s="9" t="n">
        <v>3.77</v>
      </c>
    </row>
    <row r="189">
      <c r="A189" s="160" t="n">
        <v>27576</v>
      </c>
      <c r="B189" s="9" t="n">
        <v>3.5</v>
      </c>
    </row>
    <row r="190">
      <c r="A190" s="160" t="n">
        <v>27607</v>
      </c>
      <c r="B190" s="9" t="n">
        <v>3.17</v>
      </c>
    </row>
    <row r="191">
      <c r="A191" s="160" t="n">
        <v>27638</v>
      </c>
      <c r="B191" s="9" t="n">
        <v>2.87</v>
      </c>
    </row>
    <row r="192">
      <c r="A192" s="160" t="n">
        <v>27668</v>
      </c>
      <c r="B192" s="9" t="n">
        <v>2.7</v>
      </c>
    </row>
    <row r="193">
      <c r="A193" s="160" t="n">
        <v>27699</v>
      </c>
      <c r="B193" s="9" t="n">
        <v>2.27</v>
      </c>
    </row>
    <row r="194">
      <c r="A194" s="160" t="n">
        <v>27729</v>
      </c>
      <c r="B194" s="9" t="n">
        <v>1.8</v>
      </c>
    </row>
    <row r="195">
      <c r="A195" s="160" t="n">
        <v>27760</v>
      </c>
      <c r="B195" s="9" t="n">
        <v>0.93</v>
      </c>
    </row>
    <row r="196">
      <c r="A196" s="160" t="n">
        <v>27791</v>
      </c>
      <c r="B196" s="9" t="n">
        <v>0.2</v>
      </c>
    </row>
    <row r="197">
      <c r="A197" s="160" t="n">
        <v>27820</v>
      </c>
      <c r="B197" s="9" t="n">
        <v>-0.27</v>
      </c>
    </row>
    <row r="198">
      <c r="A198" s="160" t="n">
        <v>27851</v>
      </c>
      <c r="B198" s="9" t="n">
        <v>-0.1</v>
      </c>
    </row>
    <row r="199">
      <c r="A199" s="160" t="n">
        <v>27881</v>
      </c>
      <c r="B199" s="9" t="n">
        <v>-0.1</v>
      </c>
    </row>
    <row r="200">
      <c r="A200" s="160" t="n">
        <v>27912</v>
      </c>
      <c r="B200" s="9" t="n">
        <v>0</v>
      </c>
    </row>
    <row r="201">
      <c r="A201" s="160" t="n">
        <v>27942</v>
      </c>
      <c r="B201" s="9" t="n">
        <v>0.1</v>
      </c>
    </row>
    <row r="202">
      <c r="A202" s="160" t="n">
        <v>27973</v>
      </c>
      <c r="B202" s="9" t="n">
        <v>0.3</v>
      </c>
    </row>
    <row r="203">
      <c r="A203" s="160" t="n">
        <v>28004</v>
      </c>
      <c r="B203" s="9" t="n">
        <v>0.4</v>
      </c>
    </row>
    <row r="204">
      <c r="A204" s="160" t="n">
        <v>28034</v>
      </c>
      <c r="B204" s="9" t="n">
        <v>0.43</v>
      </c>
    </row>
    <row r="205">
      <c r="A205" s="160" t="n">
        <v>28065</v>
      </c>
      <c r="B205" s="9" t="n">
        <v>0.5</v>
      </c>
    </row>
    <row r="206">
      <c r="A206" s="160" t="n">
        <v>28095</v>
      </c>
      <c r="B206" s="9" t="n">
        <v>0.47</v>
      </c>
    </row>
    <row r="207">
      <c r="A207" s="160" t="n">
        <v>28126</v>
      </c>
      <c r="B207" s="9" t="n">
        <v>0.27</v>
      </c>
    </row>
    <row r="208">
      <c r="A208" s="160" t="n">
        <v>28157</v>
      </c>
      <c r="B208" s="9" t="n">
        <v>0.1</v>
      </c>
    </row>
    <row r="209">
      <c r="A209" s="160" t="n">
        <v>28185</v>
      </c>
      <c r="B209" s="9" t="n">
        <v>-0.07000000000000001</v>
      </c>
    </row>
    <row r="210">
      <c r="A210" s="160" t="n">
        <v>28216</v>
      </c>
      <c r="B210" s="9" t="n">
        <v>-0.1</v>
      </c>
    </row>
    <row r="211">
      <c r="A211" s="160" t="n">
        <v>28246</v>
      </c>
      <c r="B211" s="9" t="n">
        <v>-0.2</v>
      </c>
    </row>
    <row r="212">
      <c r="A212" s="160" t="n">
        <v>28277</v>
      </c>
      <c r="B212" s="9" t="n">
        <v>-0.07000000000000001</v>
      </c>
    </row>
    <row r="213">
      <c r="A213" s="160" t="n">
        <v>28307</v>
      </c>
      <c r="B213" s="9" t="n">
        <v>-0.03</v>
      </c>
    </row>
    <row r="214">
      <c r="A214" s="160" t="n">
        <v>28338</v>
      </c>
      <c r="B214" s="9" t="n">
        <v>0.07000000000000001</v>
      </c>
    </row>
    <row r="215">
      <c r="A215" s="160" t="n">
        <v>28369</v>
      </c>
      <c r="B215" s="9" t="n">
        <v>0</v>
      </c>
    </row>
    <row r="216">
      <c r="A216" s="160" t="n">
        <v>28399</v>
      </c>
      <c r="B216" s="9" t="n">
        <v>0.03</v>
      </c>
    </row>
    <row r="217">
      <c r="A217" s="160" t="n">
        <v>28430</v>
      </c>
      <c r="B217" s="9" t="n">
        <v>-0.03</v>
      </c>
    </row>
    <row r="218">
      <c r="A218" s="160" t="n">
        <v>28460</v>
      </c>
      <c r="B218" s="9" t="n">
        <v>-0.13</v>
      </c>
    </row>
    <row r="219">
      <c r="A219" s="160" t="n">
        <v>28491</v>
      </c>
      <c r="B219" s="9" t="n">
        <v>-0.17</v>
      </c>
    </row>
    <row r="220">
      <c r="A220" s="160" t="n">
        <v>28522</v>
      </c>
      <c r="B220" s="9" t="n">
        <v>-0.2</v>
      </c>
    </row>
    <row r="221">
      <c r="A221" s="160" t="n">
        <v>28550</v>
      </c>
      <c r="B221" s="9" t="n">
        <v>-0.07000000000000001</v>
      </c>
    </row>
    <row r="222">
      <c r="A222" s="160" t="n">
        <v>28581</v>
      </c>
      <c r="B222" s="9" t="n">
        <v>-0.1</v>
      </c>
    </row>
    <row r="223">
      <c r="A223" s="160" t="n">
        <v>28611</v>
      </c>
      <c r="B223" s="9" t="n">
        <v>0</v>
      </c>
    </row>
    <row r="224">
      <c r="A224" s="160" t="n">
        <v>28642</v>
      </c>
      <c r="B224" s="9" t="n">
        <v>-0.17</v>
      </c>
    </row>
    <row r="225">
      <c r="A225" s="160" t="n">
        <v>28672</v>
      </c>
      <c r="B225" s="9" t="n">
        <v>0.07000000000000001</v>
      </c>
    </row>
    <row r="226">
      <c r="A226" s="160" t="n">
        <v>28703</v>
      </c>
      <c r="B226" s="9" t="n">
        <v>0</v>
      </c>
    </row>
    <row r="227">
      <c r="A227" s="160" t="n">
        <v>28734</v>
      </c>
      <c r="B227" s="9" t="n">
        <v>0.1</v>
      </c>
    </row>
    <row r="228">
      <c r="A228" s="160" t="n">
        <v>28764</v>
      </c>
      <c r="B228" s="9" t="n">
        <v>-0.03</v>
      </c>
    </row>
    <row r="229">
      <c r="A229" s="160" t="n">
        <v>28795</v>
      </c>
      <c r="B229" s="9" t="n">
        <v>-0.03</v>
      </c>
    </row>
    <row r="230">
      <c r="A230" s="160" t="n">
        <v>28825</v>
      </c>
      <c r="B230" s="9" t="n">
        <v>0</v>
      </c>
    </row>
    <row r="231">
      <c r="A231" s="160" t="n">
        <v>28856</v>
      </c>
      <c r="B231" s="9" t="n">
        <v>0</v>
      </c>
    </row>
    <row r="232">
      <c r="A232" s="160" t="n">
        <v>28887</v>
      </c>
      <c r="B232" s="9" t="n">
        <v>-0.03</v>
      </c>
    </row>
    <row r="233">
      <c r="A233" s="160" t="n">
        <v>28915</v>
      </c>
      <c r="B233" s="9" t="n">
        <v>-0.07000000000000001</v>
      </c>
    </row>
    <row r="234">
      <c r="A234" s="160" t="n">
        <v>28946</v>
      </c>
      <c r="B234" s="9" t="n">
        <v>0</v>
      </c>
    </row>
    <row r="235">
      <c r="A235" s="160" t="n">
        <v>28976</v>
      </c>
      <c r="B235" s="9" t="n">
        <v>0.03</v>
      </c>
    </row>
    <row r="236">
      <c r="A236" s="160" t="n">
        <v>29007</v>
      </c>
      <c r="B236" s="9" t="n">
        <v>0</v>
      </c>
    </row>
    <row r="237">
      <c r="A237" s="160" t="n">
        <v>29037</v>
      </c>
      <c r="B237" s="9" t="n">
        <v>-0.03</v>
      </c>
    </row>
    <row r="238">
      <c r="A238" s="160" t="n">
        <v>29068</v>
      </c>
      <c r="B238" s="9" t="n">
        <v>0.07000000000000001</v>
      </c>
    </row>
    <row r="239">
      <c r="A239" s="160" t="n">
        <v>29099</v>
      </c>
      <c r="B239" s="9" t="n">
        <v>0.13</v>
      </c>
    </row>
    <row r="240">
      <c r="A240" s="160" t="n">
        <v>29129</v>
      </c>
      <c r="B240" s="9" t="n">
        <v>0.23</v>
      </c>
    </row>
    <row r="241">
      <c r="A241" s="160" t="n">
        <v>29160</v>
      </c>
      <c r="B241" s="9" t="n">
        <v>0.17</v>
      </c>
    </row>
    <row r="242">
      <c r="A242" s="160" t="n">
        <v>29190</v>
      </c>
      <c r="B242" s="9" t="n">
        <v>0.13</v>
      </c>
    </row>
    <row r="243">
      <c r="A243" s="160" t="n">
        <v>29221</v>
      </c>
      <c r="B243" s="9" t="n">
        <v>0.23</v>
      </c>
    </row>
    <row r="244">
      <c r="A244" s="160" t="n">
        <v>29252</v>
      </c>
      <c r="B244" s="9" t="n">
        <v>0.3</v>
      </c>
    </row>
    <row r="245">
      <c r="A245" s="160" t="n">
        <v>29281</v>
      </c>
      <c r="B245" s="9" t="n">
        <v>0.4</v>
      </c>
    </row>
    <row r="246">
      <c r="A246" s="160" t="n">
        <v>29312</v>
      </c>
      <c r="B246" s="9" t="n">
        <v>0.67</v>
      </c>
    </row>
    <row r="247">
      <c r="A247" s="160" t="n">
        <v>29342</v>
      </c>
      <c r="B247" s="9" t="n">
        <v>1.27</v>
      </c>
    </row>
    <row r="248">
      <c r="A248" s="160" t="n">
        <v>29373</v>
      </c>
      <c r="B248" s="9" t="n">
        <v>1.77</v>
      </c>
    </row>
    <row r="249">
      <c r="A249" s="160" t="n">
        <v>29403</v>
      </c>
      <c r="B249" s="9" t="n">
        <v>2.03</v>
      </c>
    </row>
    <row r="250">
      <c r="A250" s="160" t="n">
        <v>29434</v>
      </c>
      <c r="B250" s="9" t="n">
        <v>1.93</v>
      </c>
    </row>
    <row r="251">
      <c r="A251" s="160" t="n">
        <v>29465</v>
      </c>
      <c r="B251" s="9" t="n">
        <v>1.83</v>
      </c>
    </row>
    <row r="252">
      <c r="A252" s="160" t="n">
        <v>29495</v>
      </c>
      <c r="B252" s="9" t="n">
        <v>1.73</v>
      </c>
    </row>
    <row r="253">
      <c r="A253" s="160" t="n">
        <v>29526</v>
      </c>
      <c r="B253" s="9" t="n">
        <v>1.7</v>
      </c>
    </row>
    <row r="254">
      <c r="A254" s="160" t="n">
        <v>29556</v>
      </c>
      <c r="B254" s="9" t="n">
        <v>1.57</v>
      </c>
    </row>
    <row r="255">
      <c r="A255" s="160" t="n">
        <v>29587</v>
      </c>
      <c r="B255" s="9" t="n">
        <v>1.4</v>
      </c>
    </row>
    <row r="256">
      <c r="A256" s="160" t="n">
        <v>29618</v>
      </c>
      <c r="B256" s="9" t="n">
        <v>1.23</v>
      </c>
    </row>
    <row r="257">
      <c r="A257" s="160" t="n">
        <v>29646</v>
      </c>
      <c r="B257" s="9" t="n">
        <v>1.1</v>
      </c>
    </row>
    <row r="258">
      <c r="A258" s="160" t="n">
        <v>29677</v>
      </c>
      <c r="B258" s="9" t="n">
        <v>0.83</v>
      </c>
    </row>
    <row r="259">
      <c r="A259" s="160" t="n">
        <v>29707</v>
      </c>
      <c r="B259" s="9" t="n">
        <v>0.47</v>
      </c>
    </row>
    <row r="260">
      <c r="A260" s="160" t="n">
        <v>29738</v>
      </c>
      <c r="B260" s="9" t="n">
        <v>0.1</v>
      </c>
    </row>
    <row r="261">
      <c r="A261" s="160" t="n">
        <v>29768</v>
      </c>
      <c r="B261" s="9" t="n">
        <v>0</v>
      </c>
    </row>
    <row r="262">
      <c r="A262" s="160" t="n">
        <v>29799</v>
      </c>
      <c r="B262" s="9" t="n">
        <v>-0.13</v>
      </c>
    </row>
    <row r="263">
      <c r="A263" s="160" t="n">
        <v>29830</v>
      </c>
      <c r="B263" s="9" t="n">
        <v>0.07000000000000001</v>
      </c>
    </row>
    <row r="264">
      <c r="A264" s="160" t="n">
        <v>29860</v>
      </c>
      <c r="B264" s="9" t="n">
        <v>0.4</v>
      </c>
    </row>
    <row r="265">
      <c r="A265" s="160" t="n">
        <v>29891</v>
      </c>
      <c r="B265" s="9" t="n">
        <v>0.8</v>
      </c>
    </row>
    <row r="266">
      <c r="A266" s="160" t="n">
        <v>29921</v>
      </c>
      <c r="B266" s="9" t="n">
        <v>1.07</v>
      </c>
    </row>
    <row r="267">
      <c r="A267" s="160" t="n">
        <v>29952</v>
      </c>
      <c r="B267" s="9" t="n">
        <v>1.23</v>
      </c>
    </row>
    <row r="268">
      <c r="A268" s="160" t="n">
        <v>29983</v>
      </c>
      <c r="B268" s="9" t="n">
        <v>1.4</v>
      </c>
    </row>
    <row r="269">
      <c r="A269" s="160" t="n">
        <v>30011</v>
      </c>
      <c r="B269" s="9" t="n">
        <v>1.47</v>
      </c>
    </row>
    <row r="270">
      <c r="A270" s="160" t="n">
        <v>30042</v>
      </c>
      <c r="B270" s="9" t="n">
        <v>1.77</v>
      </c>
    </row>
    <row r="271">
      <c r="A271" s="160" t="n">
        <v>30072</v>
      </c>
      <c r="B271" s="9" t="n">
        <v>2</v>
      </c>
    </row>
    <row r="272">
      <c r="A272" s="160" t="n">
        <v>30103</v>
      </c>
      <c r="B272" s="9" t="n">
        <v>2.17</v>
      </c>
    </row>
    <row r="273">
      <c r="A273" s="160" t="n">
        <v>30133</v>
      </c>
      <c r="B273" s="9" t="n">
        <v>2.3</v>
      </c>
    </row>
    <row r="274">
      <c r="A274" s="160" t="n">
        <v>30164</v>
      </c>
      <c r="B274" s="9" t="n">
        <v>2.4</v>
      </c>
    </row>
    <row r="275">
      <c r="A275" s="160" t="n">
        <v>30195</v>
      </c>
      <c r="B275" s="9" t="n">
        <v>2.53</v>
      </c>
    </row>
    <row r="276">
      <c r="A276" s="160" t="n">
        <v>30225</v>
      </c>
      <c r="B276" s="9" t="n">
        <v>2.47</v>
      </c>
    </row>
    <row r="277">
      <c r="A277" s="160" t="n">
        <v>30256</v>
      </c>
      <c r="B277" s="9" t="n">
        <v>2.47</v>
      </c>
    </row>
    <row r="278">
      <c r="A278" s="160" t="n">
        <v>30286</v>
      </c>
      <c r="B278" s="9" t="n">
        <v>2.37</v>
      </c>
    </row>
    <row r="279">
      <c r="A279" s="160" t="n">
        <v>30317</v>
      </c>
      <c r="B279" s="9" t="n">
        <v>2.13</v>
      </c>
    </row>
    <row r="280">
      <c r="A280" s="160" t="n">
        <v>30348</v>
      </c>
      <c r="B280" s="9" t="n">
        <v>1.87</v>
      </c>
    </row>
    <row r="281">
      <c r="A281" s="160" t="n">
        <v>30376</v>
      </c>
      <c r="B281" s="9" t="n">
        <v>1.57</v>
      </c>
    </row>
    <row r="282">
      <c r="A282" s="160" t="n">
        <v>30407</v>
      </c>
      <c r="B282" s="9" t="n">
        <v>1.27</v>
      </c>
    </row>
    <row r="283">
      <c r="A283" s="160" t="n">
        <v>30437</v>
      </c>
      <c r="B283" s="9" t="n">
        <v>0.97</v>
      </c>
    </row>
    <row r="284">
      <c r="A284" s="160" t="n">
        <v>30468</v>
      </c>
      <c r="B284" s="9" t="n">
        <v>0.7</v>
      </c>
    </row>
    <row r="285">
      <c r="A285" s="160" t="n">
        <v>30498</v>
      </c>
      <c r="B285" s="9" t="n">
        <v>0.3</v>
      </c>
    </row>
    <row r="286">
      <c r="A286" s="160" t="n">
        <v>30529</v>
      </c>
      <c r="B286" s="9" t="n">
        <v>-0.07000000000000001</v>
      </c>
    </row>
    <row r="287">
      <c r="A287" s="160" t="n">
        <v>30560</v>
      </c>
      <c r="B287" s="9" t="n">
        <v>-0.23</v>
      </c>
    </row>
    <row r="288">
      <c r="A288" s="160" t="n">
        <v>30590</v>
      </c>
      <c r="B288" s="9" t="n">
        <v>-0.23</v>
      </c>
    </row>
    <row r="289">
      <c r="A289" s="160" t="n">
        <v>30621</v>
      </c>
      <c r="B289" s="9" t="n">
        <v>-0.37</v>
      </c>
    </row>
    <row r="290">
      <c r="A290" s="160" t="n">
        <v>30651</v>
      </c>
      <c r="B290" s="9" t="n">
        <v>-0.33</v>
      </c>
    </row>
    <row r="291">
      <c r="A291" s="160" t="n">
        <v>30682</v>
      </c>
      <c r="B291" s="9" t="n">
        <v>-0.27</v>
      </c>
    </row>
    <row r="292">
      <c r="A292" s="160" t="n">
        <v>30713</v>
      </c>
      <c r="B292" s="9" t="n">
        <v>-0.2</v>
      </c>
    </row>
    <row r="293">
      <c r="A293" s="160" t="n">
        <v>30742</v>
      </c>
      <c r="B293" s="9" t="n">
        <v>-0.13</v>
      </c>
    </row>
    <row r="294">
      <c r="A294" s="160" t="n">
        <v>30773</v>
      </c>
      <c r="B294" s="9" t="n">
        <v>-0.07000000000000001</v>
      </c>
    </row>
    <row r="295">
      <c r="A295" s="160" t="n">
        <v>30803</v>
      </c>
      <c r="B295" s="9" t="n">
        <v>-0.1</v>
      </c>
    </row>
    <row r="296">
      <c r="A296" s="160" t="n">
        <v>30834</v>
      </c>
      <c r="B296" s="9" t="n">
        <v>-0.23</v>
      </c>
    </row>
    <row r="297">
      <c r="A297" s="160" t="n">
        <v>30864</v>
      </c>
      <c r="B297" s="9" t="n">
        <v>-0.1</v>
      </c>
    </row>
    <row r="298">
      <c r="A298" s="160" t="n">
        <v>30895</v>
      </c>
      <c r="B298" s="9" t="n">
        <v>0</v>
      </c>
    </row>
    <row r="299">
      <c r="A299" s="160" t="n">
        <v>30926</v>
      </c>
      <c r="B299" s="9" t="n">
        <v>0.1</v>
      </c>
    </row>
    <row r="300">
      <c r="A300" s="160" t="n">
        <v>30956</v>
      </c>
      <c r="B300" s="9" t="n">
        <v>0.07000000000000001</v>
      </c>
    </row>
    <row r="301">
      <c r="A301" s="160" t="n">
        <v>30987</v>
      </c>
      <c r="B301" s="9" t="n">
        <v>-0.03</v>
      </c>
    </row>
    <row r="302">
      <c r="A302" s="160" t="n">
        <v>31017</v>
      </c>
      <c r="B302" s="9" t="n">
        <v>-0.07000000000000001</v>
      </c>
    </row>
    <row r="303">
      <c r="A303" s="160" t="n">
        <v>31048</v>
      </c>
      <c r="B303" s="9" t="n">
        <v>0.03</v>
      </c>
    </row>
    <row r="304">
      <c r="A304" s="160" t="n">
        <v>31079</v>
      </c>
      <c r="B304" s="9" t="n">
        <v>0.1</v>
      </c>
    </row>
    <row r="305">
      <c r="A305" s="160" t="n">
        <v>31107</v>
      </c>
      <c r="B305" s="9" t="n">
        <v>0.13</v>
      </c>
    </row>
    <row r="306">
      <c r="A306" s="160" t="n">
        <v>31138</v>
      </c>
      <c r="B306" s="9" t="n">
        <v>0.1</v>
      </c>
    </row>
    <row r="307">
      <c r="A307" s="160" t="n">
        <v>31168</v>
      </c>
      <c r="B307" s="9" t="n">
        <v>0.1</v>
      </c>
    </row>
    <row r="308">
      <c r="A308" s="160" t="n">
        <v>31199</v>
      </c>
      <c r="B308" s="9" t="n">
        <v>0.1</v>
      </c>
    </row>
    <row r="309">
      <c r="A309" s="160" t="n">
        <v>31229</v>
      </c>
      <c r="B309" s="9" t="n">
        <v>0.1</v>
      </c>
    </row>
    <row r="310">
      <c r="A310" s="160" t="n">
        <v>31260</v>
      </c>
      <c r="B310" s="9" t="n">
        <v>0</v>
      </c>
    </row>
    <row r="311">
      <c r="A311" s="160" t="n">
        <v>31291</v>
      </c>
      <c r="B311" s="9" t="n">
        <v>-0.07000000000000001</v>
      </c>
    </row>
    <row r="312">
      <c r="A312" s="160" t="n">
        <v>31321</v>
      </c>
      <c r="B312" s="9" t="n">
        <v>-0.07000000000000001</v>
      </c>
    </row>
    <row r="313">
      <c r="A313" s="160" t="n">
        <v>31352</v>
      </c>
      <c r="B313" s="9" t="n">
        <v>0</v>
      </c>
    </row>
    <row r="314">
      <c r="A314" s="160" t="n">
        <v>31382</v>
      </c>
      <c r="B314" s="9" t="n">
        <v>-0.07000000000000001</v>
      </c>
    </row>
    <row r="315">
      <c r="A315" s="160" t="n">
        <v>31413</v>
      </c>
      <c r="B315" s="9" t="n">
        <v>-0.13</v>
      </c>
    </row>
    <row r="316">
      <c r="A316" s="160" t="n">
        <v>31444</v>
      </c>
      <c r="B316" s="9" t="n">
        <v>0.1</v>
      </c>
    </row>
    <row r="317">
      <c r="A317" s="160" t="n">
        <v>31472</v>
      </c>
      <c r="B317" s="9" t="n">
        <v>0.2</v>
      </c>
    </row>
    <row r="318">
      <c r="A318" s="160" t="n">
        <v>31503</v>
      </c>
      <c r="B318" s="9" t="n">
        <v>0.33</v>
      </c>
    </row>
    <row r="319">
      <c r="A319" s="160" t="n">
        <v>31533</v>
      </c>
      <c r="B319" s="9" t="n">
        <v>0.33</v>
      </c>
    </row>
    <row r="320">
      <c r="A320" s="160" t="n">
        <v>31564</v>
      </c>
      <c r="B320" s="9" t="n">
        <v>0.3</v>
      </c>
    </row>
    <row r="321">
      <c r="A321" s="160" t="n">
        <v>31594</v>
      </c>
      <c r="B321" s="9" t="n">
        <v>0.23</v>
      </c>
    </row>
    <row r="322">
      <c r="A322" s="160" t="n">
        <v>31625</v>
      </c>
      <c r="B322" s="9" t="n">
        <v>0.07000000000000001</v>
      </c>
    </row>
    <row r="323">
      <c r="A323" s="160" t="n">
        <v>31656</v>
      </c>
      <c r="B323" s="9" t="n">
        <v>0.03</v>
      </c>
    </row>
    <row r="324">
      <c r="A324" s="160" t="n">
        <v>31686</v>
      </c>
      <c r="B324" s="9" t="n">
        <v>0.07000000000000001</v>
      </c>
    </row>
    <row r="325">
      <c r="A325" s="160" t="n">
        <v>31717</v>
      </c>
      <c r="B325" s="9" t="n">
        <v>0.13</v>
      </c>
    </row>
    <row r="326">
      <c r="A326" s="160" t="n">
        <v>31747</v>
      </c>
      <c r="B326" s="9" t="n">
        <v>-0.07000000000000001</v>
      </c>
    </row>
    <row r="327">
      <c r="A327" s="160" t="n">
        <v>31778</v>
      </c>
      <c r="B327" s="9" t="n">
        <v>-0.07000000000000001</v>
      </c>
    </row>
    <row r="328">
      <c r="A328" s="160" t="n">
        <v>31809</v>
      </c>
      <c r="B328" s="9" t="n">
        <v>-0.07000000000000001</v>
      </c>
    </row>
    <row r="329">
      <c r="A329" s="160" t="n">
        <v>31837</v>
      </c>
      <c r="B329" s="9" t="n">
        <v>-0.03</v>
      </c>
    </row>
    <row r="330">
      <c r="A330" s="160" t="n">
        <v>31868</v>
      </c>
      <c r="B330" s="9" t="n">
        <v>-0.13</v>
      </c>
    </row>
    <row r="331">
      <c r="A331" s="160" t="n">
        <v>31898</v>
      </c>
      <c r="B331" s="9" t="n">
        <v>-0.13</v>
      </c>
    </row>
    <row r="332">
      <c r="A332" s="160" t="n">
        <v>31929</v>
      </c>
      <c r="B332" s="9" t="n">
        <v>-0.17</v>
      </c>
    </row>
    <row r="333">
      <c r="A333" s="160" t="n">
        <v>31959</v>
      </c>
      <c r="B333" s="9" t="n">
        <v>-0.1</v>
      </c>
    </row>
    <row r="334">
      <c r="A334" s="160" t="n">
        <v>31990</v>
      </c>
      <c r="B334" s="9" t="n">
        <v>-0.1</v>
      </c>
    </row>
    <row r="335">
      <c r="A335" s="160" t="n">
        <v>32021</v>
      </c>
      <c r="B335" s="9" t="n">
        <v>-0.07000000000000001</v>
      </c>
    </row>
    <row r="336">
      <c r="A336" s="160" t="n">
        <v>32051</v>
      </c>
      <c r="B336" s="9" t="n">
        <v>0</v>
      </c>
    </row>
    <row r="337">
      <c r="A337" s="160" t="n">
        <v>32082</v>
      </c>
      <c r="B337" s="9" t="n">
        <v>-0.03</v>
      </c>
    </row>
    <row r="338">
      <c r="A338" s="160" t="n">
        <v>32112</v>
      </c>
      <c r="B338" s="9" t="n">
        <v>-0.03</v>
      </c>
    </row>
    <row r="339">
      <c r="A339" s="160" t="n">
        <v>32143</v>
      </c>
      <c r="B339" s="9" t="n">
        <v>-0.07000000000000001</v>
      </c>
    </row>
    <row r="340">
      <c r="A340" s="160" t="n">
        <v>32174</v>
      </c>
      <c r="B340" s="9" t="n">
        <v>-0.07000000000000001</v>
      </c>
    </row>
    <row r="341">
      <c r="A341" s="160" t="n">
        <v>32203</v>
      </c>
      <c r="B341" s="9" t="n">
        <v>-0.07000000000000001</v>
      </c>
    </row>
    <row r="342">
      <c r="A342" s="160" t="n">
        <v>32234</v>
      </c>
      <c r="B342" s="9" t="n">
        <v>-0.13</v>
      </c>
    </row>
    <row r="343">
      <c r="A343" s="160" t="n">
        <v>32264</v>
      </c>
      <c r="B343" s="9" t="n">
        <v>-0.03</v>
      </c>
    </row>
    <row r="344">
      <c r="A344" s="160" t="n">
        <v>32295</v>
      </c>
      <c r="B344" s="9" t="n">
        <v>-0.1</v>
      </c>
    </row>
    <row r="345">
      <c r="A345" s="160" t="n">
        <v>32325</v>
      </c>
      <c r="B345" s="9" t="n">
        <v>0</v>
      </c>
    </row>
    <row r="346">
      <c r="A346" s="160" t="n">
        <v>32356</v>
      </c>
      <c r="B346" s="9" t="n">
        <v>0</v>
      </c>
    </row>
    <row r="347">
      <c r="A347" s="160" t="n">
        <v>32387</v>
      </c>
      <c r="B347" s="9" t="n">
        <v>0.03</v>
      </c>
    </row>
    <row r="348">
      <c r="A348" s="160" t="n">
        <v>32417</v>
      </c>
      <c r="B348" s="9" t="n">
        <v>0</v>
      </c>
    </row>
    <row r="349">
      <c r="A349" s="160" t="n">
        <v>32448</v>
      </c>
      <c r="B349" s="9" t="n">
        <v>-0.07000000000000001</v>
      </c>
    </row>
    <row r="350">
      <c r="A350" s="160" t="n">
        <v>32478</v>
      </c>
      <c r="B350" s="9" t="n">
        <v>-0.03</v>
      </c>
    </row>
    <row r="351">
      <c r="A351" s="160" t="n">
        <v>32509</v>
      </c>
      <c r="B351" s="9" t="n">
        <v>0.03</v>
      </c>
    </row>
    <row r="352">
      <c r="A352" s="160" t="n">
        <v>32540</v>
      </c>
      <c r="B352" s="9" t="n">
        <v>-0.07000000000000001</v>
      </c>
    </row>
    <row r="353">
      <c r="A353" s="160" t="n">
        <v>32568</v>
      </c>
      <c r="B353" s="9" t="n">
        <v>-0.1</v>
      </c>
    </row>
    <row r="354">
      <c r="A354" s="160" t="n">
        <v>32599</v>
      </c>
      <c r="B354" s="9" t="n">
        <v>-0.03</v>
      </c>
    </row>
    <row r="355">
      <c r="A355" s="160" t="n">
        <v>32629</v>
      </c>
      <c r="B355" s="9" t="n">
        <v>0.03</v>
      </c>
    </row>
    <row r="356">
      <c r="A356" s="160" t="n">
        <v>32660</v>
      </c>
      <c r="B356" s="9" t="n">
        <v>0.13</v>
      </c>
    </row>
    <row r="357">
      <c r="A357" s="160" t="n">
        <v>32690</v>
      </c>
      <c r="B357" s="9" t="n">
        <v>0.1</v>
      </c>
    </row>
    <row r="358">
      <c r="A358" s="160" t="n">
        <v>32721</v>
      </c>
      <c r="B358" s="9" t="n">
        <v>0.1</v>
      </c>
    </row>
    <row r="359">
      <c r="A359" s="160" t="n">
        <v>32752</v>
      </c>
      <c r="B359" s="9" t="n">
        <v>0.1</v>
      </c>
    </row>
    <row r="360">
      <c r="A360" s="160" t="n">
        <v>32782</v>
      </c>
      <c r="B360" s="9" t="n">
        <v>0.13</v>
      </c>
    </row>
    <row r="361">
      <c r="A361" s="160" t="n">
        <v>32813</v>
      </c>
      <c r="B361" s="9" t="n">
        <v>0.2</v>
      </c>
    </row>
    <row r="362">
      <c r="A362" s="160" t="n">
        <v>32843</v>
      </c>
      <c r="B362" s="9" t="n">
        <v>0.13</v>
      </c>
    </row>
    <row r="363">
      <c r="A363" s="160" t="n">
        <v>32874</v>
      </c>
      <c r="B363" s="9" t="n">
        <v>0.13</v>
      </c>
    </row>
    <row r="364">
      <c r="A364" s="160" t="n">
        <v>32905</v>
      </c>
      <c r="B364" s="9" t="n">
        <v>0.13</v>
      </c>
    </row>
    <row r="365">
      <c r="A365" s="160" t="n">
        <v>32933</v>
      </c>
      <c r="B365" s="9" t="n">
        <v>0.1</v>
      </c>
    </row>
    <row r="366">
      <c r="A366" s="160" t="n">
        <v>32964</v>
      </c>
      <c r="B366" s="9" t="n">
        <v>0.13</v>
      </c>
    </row>
    <row r="367">
      <c r="A367" s="160" t="n">
        <v>32994</v>
      </c>
      <c r="B367" s="9" t="n">
        <v>0.13</v>
      </c>
    </row>
    <row r="368">
      <c r="A368" s="160" t="n">
        <v>33025</v>
      </c>
      <c r="B368" s="9" t="n">
        <v>0.03</v>
      </c>
    </row>
    <row r="369">
      <c r="A369" s="160" t="n">
        <v>33055</v>
      </c>
      <c r="B369" s="9" t="n">
        <v>0.07000000000000001</v>
      </c>
    </row>
    <row r="370">
      <c r="A370" s="160" t="n">
        <v>33086</v>
      </c>
      <c r="B370" s="9" t="n">
        <v>0.17</v>
      </c>
    </row>
    <row r="371">
      <c r="A371" s="160" t="n">
        <v>33117</v>
      </c>
      <c r="B371" s="9" t="n">
        <v>0.33</v>
      </c>
    </row>
    <row r="372">
      <c r="A372" s="160" t="n">
        <v>33147</v>
      </c>
      <c r="B372" s="9" t="n">
        <v>0.4</v>
      </c>
    </row>
    <row r="373">
      <c r="A373" s="160" t="n">
        <v>33178</v>
      </c>
      <c r="B373" s="9" t="n">
        <v>0.5</v>
      </c>
    </row>
    <row r="374">
      <c r="A374" s="160" t="n">
        <v>33208</v>
      </c>
      <c r="B374" s="9" t="n">
        <v>0.6</v>
      </c>
    </row>
    <row r="375">
      <c r="A375" s="160" t="n">
        <v>33239</v>
      </c>
      <c r="B375" s="9" t="n">
        <v>0.77</v>
      </c>
    </row>
    <row r="376">
      <c r="A376" s="160" t="n">
        <v>33270</v>
      </c>
      <c r="B376" s="9" t="n">
        <v>0.97</v>
      </c>
    </row>
    <row r="377">
      <c r="A377" s="160" t="n">
        <v>33298</v>
      </c>
      <c r="B377" s="9" t="n">
        <v>1.2</v>
      </c>
    </row>
    <row r="378">
      <c r="A378" s="160" t="n">
        <v>33329</v>
      </c>
      <c r="B378" s="9" t="n">
        <v>1.3</v>
      </c>
    </row>
    <row r="379">
      <c r="A379" s="160" t="n">
        <v>33359</v>
      </c>
      <c r="B379" s="9" t="n">
        <v>1.43</v>
      </c>
    </row>
    <row r="380">
      <c r="A380" s="160" t="n">
        <v>33390</v>
      </c>
      <c r="B380" s="9" t="n">
        <v>1.5</v>
      </c>
    </row>
    <row r="381">
      <c r="A381" s="160" t="n">
        <v>33420</v>
      </c>
      <c r="B381" s="9" t="n">
        <v>1.53</v>
      </c>
    </row>
    <row r="382">
      <c r="A382" s="160" t="n">
        <v>33451</v>
      </c>
      <c r="B382" s="9" t="n">
        <v>1.4</v>
      </c>
    </row>
    <row r="383">
      <c r="A383" s="160" t="n">
        <v>33482</v>
      </c>
      <c r="B383" s="9" t="n">
        <v>1.17</v>
      </c>
    </row>
    <row r="384">
      <c r="A384" s="160" t="n">
        <v>33512</v>
      </c>
      <c r="B384" s="9" t="n">
        <v>1.1</v>
      </c>
    </row>
    <row r="385">
      <c r="A385" s="160" t="n">
        <v>33543</v>
      </c>
      <c r="B385" s="9" t="n">
        <v>1</v>
      </c>
    </row>
    <row r="386">
      <c r="A386" s="160" t="n">
        <v>33573</v>
      </c>
      <c r="B386" s="9" t="n">
        <v>1</v>
      </c>
    </row>
    <row r="387">
      <c r="A387" s="160" t="n">
        <v>33604</v>
      </c>
      <c r="B387" s="9" t="n">
        <v>0.93</v>
      </c>
    </row>
    <row r="388">
      <c r="A388" s="160" t="n">
        <v>33635</v>
      </c>
      <c r="B388" s="9" t="n">
        <v>0.9</v>
      </c>
    </row>
    <row r="389">
      <c r="A389" s="160" t="n">
        <v>33664</v>
      </c>
      <c r="B389" s="9" t="n">
        <v>0.77</v>
      </c>
    </row>
    <row r="390">
      <c r="A390" s="160" t="n">
        <v>33695</v>
      </c>
      <c r="B390" s="9" t="n">
        <v>0.67</v>
      </c>
    </row>
    <row r="391">
      <c r="A391" s="160" t="n">
        <v>33725</v>
      </c>
      <c r="B391" s="9" t="n">
        <v>0.63</v>
      </c>
    </row>
    <row r="392">
      <c r="A392" s="160" t="n">
        <v>33756</v>
      </c>
      <c r="B392" s="9" t="n">
        <v>0.73</v>
      </c>
    </row>
    <row r="393">
      <c r="A393" s="160" t="n">
        <v>33786</v>
      </c>
      <c r="B393" s="9" t="n">
        <v>0.87</v>
      </c>
    </row>
    <row r="394">
      <c r="A394" s="160" t="n">
        <v>33817</v>
      </c>
      <c r="B394" s="9" t="n">
        <v>0.9</v>
      </c>
    </row>
    <row r="395">
      <c r="A395" s="160" t="n">
        <v>33848</v>
      </c>
      <c r="B395" s="9" t="n">
        <v>0.8</v>
      </c>
    </row>
    <row r="396">
      <c r="A396" s="160" t="n">
        <v>33878</v>
      </c>
      <c r="B396" s="9" t="n">
        <v>0.67</v>
      </c>
    </row>
    <row r="397">
      <c r="A397" s="160" t="n">
        <v>33909</v>
      </c>
      <c r="B397" s="9" t="n">
        <v>0.5</v>
      </c>
    </row>
    <row r="398">
      <c r="A398" s="160" t="n">
        <v>33939</v>
      </c>
      <c r="B398" s="9" t="n">
        <v>0.37</v>
      </c>
    </row>
    <row r="399">
      <c r="A399" s="160" t="n">
        <v>33970</v>
      </c>
      <c r="B399" s="9" t="n">
        <v>0.2</v>
      </c>
    </row>
    <row r="400">
      <c r="A400" s="160" t="n">
        <v>34001</v>
      </c>
      <c r="B400" s="9" t="n">
        <v>-0.03</v>
      </c>
    </row>
    <row r="401">
      <c r="A401" s="160" t="n">
        <v>34029</v>
      </c>
      <c r="B401" s="9" t="n">
        <v>-0.1</v>
      </c>
    </row>
    <row r="402">
      <c r="A402" s="160" t="n">
        <v>34060</v>
      </c>
      <c r="B402" s="9" t="n">
        <v>-0.03</v>
      </c>
    </row>
    <row r="403">
      <c r="A403" s="160" t="n">
        <v>34090</v>
      </c>
      <c r="B403" s="9" t="n">
        <v>-0.03</v>
      </c>
    </row>
    <row r="404">
      <c r="A404" s="160" t="n">
        <v>34121</v>
      </c>
      <c r="B404" s="9" t="n">
        <v>0</v>
      </c>
    </row>
    <row r="405">
      <c r="A405" s="160" t="n">
        <v>34151</v>
      </c>
      <c r="B405" s="9" t="n">
        <v>-0.07000000000000001</v>
      </c>
    </row>
    <row r="406">
      <c r="A406" s="160" t="n">
        <v>34182</v>
      </c>
      <c r="B406" s="9" t="n">
        <v>-0.07000000000000001</v>
      </c>
    </row>
    <row r="407">
      <c r="A407" s="160" t="n">
        <v>34213</v>
      </c>
      <c r="B407" s="9" t="n">
        <v>-0.1</v>
      </c>
    </row>
    <row r="408">
      <c r="A408" s="160" t="n">
        <v>34243</v>
      </c>
      <c r="B408" s="9" t="n">
        <v>0</v>
      </c>
    </row>
    <row r="409">
      <c r="A409" s="160" t="n">
        <v>34274</v>
      </c>
      <c r="B409" s="9" t="n">
        <v>-0.1</v>
      </c>
    </row>
    <row r="410">
      <c r="A410" s="160" t="n">
        <v>34304</v>
      </c>
      <c r="B410" s="9" t="n">
        <v>-0.1</v>
      </c>
    </row>
    <row r="411">
      <c r="A411" s="160" t="n">
        <v>34335</v>
      </c>
      <c r="B411" s="9" t="n">
        <v>0</v>
      </c>
    </row>
    <row r="412">
      <c r="A412" s="160" t="n">
        <v>34366</v>
      </c>
      <c r="B412" s="9" t="n">
        <v>0</v>
      </c>
    </row>
    <row r="413">
      <c r="A413" s="160" t="n">
        <v>34394</v>
      </c>
      <c r="B413" s="9" t="n">
        <v>0.03</v>
      </c>
    </row>
    <row r="414">
      <c r="A414" s="160" t="n">
        <v>34425</v>
      </c>
      <c r="B414" s="9" t="n">
        <v>-0.07000000000000001</v>
      </c>
    </row>
    <row r="415">
      <c r="A415" s="160" t="n">
        <v>34455</v>
      </c>
      <c r="B415" s="9" t="n">
        <v>-0.17</v>
      </c>
    </row>
    <row r="416">
      <c r="A416" s="160" t="n">
        <v>34486</v>
      </c>
      <c r="B416" s="9" t="n">
        <v>-0.17</v>
      </c>
    </row>
    <row r="417">
      <c r="A417" s="160" t="n">
        <v>34516</v>
      </c>
      <c r="B417" s="9" t="n">
        <v>-0.1</v>
      </c>
    </row>
    <row r="418">
      <c r="A418" s="160" t="n">
        <v>34547</v>
      </c>
      <c r="B418" s="9" t="n">
        <v>0.03</v>
      </c>
    </row>
    <row r="419">
      <c r="A419" s="160" t="n">
        <v>34578</v>
      </c>
      <c r="B419" s="9" t="n">
        <v>0</v>
      </c>
    </row>
    <row r="420">
      <c r="A420" s="160" t="n">
        <v>34608</v>
      </c>
      <c r="B420" s="9" t="n">
        <v>-0.1</v>
      </c>
    </row>
    <row r="421">
      <c r="A421" s="160" t="n">
        <v>34639</v>
      </c>
      <c r="B421" s="9" t="n">
        <v>-0.17</v>
      </c>
    </row>
    <row r="422">
      <c r="A422" s="160" t="n">
        <v>34669</v>
      </c>
      <c r="B422" s="9" t="n">
        <v>-0.13</v>
      </c>
    </row>
    <row r="423">
      <c r="A423" s="160" t="n">
        <v>34700</v>
      </c>
      <c r="B423" s="9" t="n">
        <v>0</v>
      </c>
    </row>
    <row r="424">
      <c r="A424" s="160" t="n">
        <v>34731</v>
      </c>
      <c r="B424" s="9" t="n">
        <v>-0.07000000000000001</v>
      </c>
    </row>
    <row r="425">
      <c r="A425" s="160" t="n">
        <v>34759</v>
      </c>
      <c r="B425" s="9" t="n">
        <v>0.03</v>
      </c>
    </row>
    <row r="426">
      <c r="A426" s="160" t="n">
        <v>34790</v>
      </c>
      <c r="B426" s="9" t="n">
        <v>0.07000000000000001</v>
      </c>
    </row>
    <row r="427">
      <c r="A427" s="160" t="n">
        <v>34820</v>
      </c>
      <c r="B427" s="9" t="n">
        <v>0.17</v>
      </c>
    </row>
    <row r="428">
      <c r="A428" s="160" t="n">
        <v>34851</v>
      </c>
      <c r="B428" s="9" t="n">
        <v>0.2</v>
      </c>
    </row>
    <row r="429">
      <c r="A429" s="160" t="n">
        <v>34881</v>
      </c>
      <c r="B429" s="9" t="n">
        <v>0.17</v>
      </c>
    </row>
    <row r="430">
      <c r="A430" s="160" t="n">
        <v>34912</v>
      </c>
      <c r="B430" s="9" t="n">
        <v>0.13</v>
      </c>
    </row>
    <row r="431">
      <c r="A431" s="160" t="n">
        <v>34943</v>
      </c>
      <c r="B431" s="9" t="n">
        <v>0.13</v>
      </c>
    </row>
    <row r="432">
      <c r="A432" s="160" t="n">
        <v>34973</v>
      </c>
      <c r="B432" s="9" t="n">
        <v>0.07000000000000001</v>
      </c>
    </row>
    <row r="433">
      <c r="A433" s="160" t="n">
        <v>35004</v>
      </c>
      <c r="B433" s="9" t="n">
        <v>0.07000000000000001</v>
      </c>
    </row>
    <row r="434">
      <c r="A434" s="160" t="n">
        <v>35034</v>
      </c>
      <c r="B434" s="9" t="n">
        <v>0.07000000000000001</v>
      </c>
    </row>
    <row r="435">
      <c r="A435" s="160" t="n">
        <v>35065</v>
      </c>
      <c r="B435" s="9" t="n">
        <v>0.17</v>
      </c>
    </row>
    <row r="436">
      <c r="A436" s="160" t="n">
        <v>35096</v>
      </c>
      <c r="B436" s="9" t="n">
        <v>0.13</v>
      </c>
    </row>
    <row r="437">
      <c r="A437" s="160" t="n">
        <v>35125</v>
      </c>
      <c r="B437" s="9" t="n">
        <v>0.1</v>
      </c>
    </row>
    <row r="438">
      <c r="A438" s="160" t="n">
        <v>35156</v>
      </c>
      <c r="B438" s="9" t="n">
        <v>-0.03</v>
      </c>
    </row>
    <row r="439">
      <c r="A439" s="160" t="n">
        <v>35186</v>
      </c>
      <c r="B439" s="9" t="n">
        <v>0.03</v>
      </c>
    </row>
    <row r="440">
      <c r="A440" s="160" t="n">
        <v>35217</v>
      </c>
      <c r="B440" s="9" t="n">
        <v>-0.07000000000000001</v>
      </c>
    </row>
    <row r="441">
      <c r="A441" s="160" t="n">
        <v>35247</v>
      </c>
      <c r="B441" s="9" t="n">
        <v>0</v>
      </c>
    </row>
    <row r="442">
      <c r="A442" s="160" t="n">
        <v>35278</v>
      </c>
      <c r="B442" s="9" t="n">
        <v>-0.17</v>
      </c>
    </row>
    <row r="443">
      <c r="A443" s="160" t="n">
        <v>35309</v>
      </c>
      <c r="B443" s="9" t="n">
        <v>-0.03</v>
      </c>
    </row>
    <row r="444">
      <c r="A444" s="160" t="n">
        <v>35339</v>
      </c>
      <c r="B444" s="9" t="n">
        <v>-0.07000000000000001</v>
      </c>
    </row>
    <row r="445">
      <c r="A445" s="160" t="n">
        <v>35370</v>
      </c>
      <c r="B445" s="9" t="n">
        <v>0.1</v>
      </c>
    </row>
    <row r="446">
      <c r="A446" s="160" t="n">
        <v>35400</v>
      </c>
      <c r="B446" s="9" t="n">
        <v>0.07000000000000001</v>
      </c>
    </row>
    <row r="447">
      <c r="A447" s="160" t="n">
        <v>35431</v>
      </c>
      <c r="B447" s="9" t="n">
        <v>0.13</v>
      </c>
    </row>
    <row r="448">
      <c r="A448" s="160" t="n">
        <v>35462</v>
      </c>
      <c r="B448" s="9" t="n">
        <v>0.13</v>
      </c>
    </row>
    <row r="449">
      <c r="A449" s="160" t="n">
        <v>35490</v>
      </c>
      <c r="B449" s="9" t="n">
        <v>0.1</v>
      </c>
    </row>
    <row r="450">
      <c r="A450" s="160" t="n">
        <v>35521</v>
      </c>
      <c r="B450" s="9" t="n">
        <v>-0.07000000000000001</v>
      </c>
    </row>
    <row r="451">
      <c r="A451" s="160" t="n">
        <v>35551</v>
      </c>
      <c r="B451" s="9" t="n">
        <v>-0.17</v>
      </c>
    </row>
    <row r="452">
      <c r="A452" s="160" t="n">
        <v>35582</v>
      </c>
      <c r="B452" s="9" t="n">
        <v>-0.07000000000000001</v>
      </c>
    </row>
    <row r="453">
      <c r="A453" s="160" t="n">
        <v>35612</v>
      </c>
      <c r="B453" s="9" t="n">
        <v>-0.03</v>
      </c>
    </row>
    <row r="454">
      <c r="A454" s="160" t="n">
        <v>35643</v>
      </c>
      <c r="B454" s="9" t="n">
        <v>0.03</v>
      </c>
    </row>
    <row r="455">
      <c r="A455" s="160" t="n">
        <v>35674</v>
      </c>
      <c r="B455" s="9" t="n">
        <v>0</v>
      </c>
    </row>
    <row r="456">
      <c r="A456" s="160" t="n">
        <v>35704</v>
      </c>
      <c r="B456" s="9" t="n">
        <v>-0.03</v>
      </c>
    </row>
    <row r="457">
      <c r="A457" s="160" t="n">
        <v>35735</v>
      </c>
      <c r="B457" s="9" t="n">
        <v>-0.1</v>
      </c>
    </row>
    <row r="458">
      <c r="A458" s="160" t="n">
        <v>35765</v>
      </c>
      <c r="B458" s="9" t="n">
        <v>-0.07000000000000001</v>
      </c>
    </row>
    <row r="459">
      <c r="A459" s="160" t="n">
        <v>35796</v>
      </c>
      <c r="B459" s="9" t="n">
        <v>-0.03</v>
      </c>
    </row>
    <row r="460">
      <c r="A460" s="160" t="n">
        <v>35827</v>
      </c>
      <c r="B460" s="9" t="n">
        <v>0</v>
      </c>
    </row>
    <row r="461">
      <c r="A461" s="160" t="n">
        <v>35855</v>
      </c>
      <c r="B461" s="9" t="n">
        <v>0</v>
      </c>
    </row>
    <row r="462">
      <c r="A462" s="160" t="n">
        <v>35886</v>
      </c>
      <c r="B462" s="9" t="n">
        <v>-0.13</v>
      </c>
    </row>
    <row r="463">
      <c r="A463" s="160" t="n">
        <v>35916</v>
      </c>
      <c r="B463" s="9" t="n">
        <v>-0.1</v>
      </c>
    </row>
    <row r="464">
      <c r="A464" s="160" t="n">
        <v>35947</v>
      </c>
      <c r="B464" s="9" t="n">
        <v>-0.07000000000000001</v>
      </c>
    </row>
    <row r="465">
      <c r="A465" s="160" t="n">
        <v>35977</v>
      </c>
      <c r="B465" s="9" t="n">
        <v>0.07000000000000001</v>
      </c>
    </row>
    <row r="466">
      <c r="A466" s="160" t="n">
        <v>36008</v>
      </c>
      <c r="B466" s="9" t="n">
        <v>0.13</v>
      </c>
    </row>
    <row r="467">
      <c r="A467" s="160" t="n">
        <v>36039</v>
      </c>
      <c r="B467" s="9" t="n">
        <v>0.17</v>
      </c>
    </row>
    <row r="468">
      <c r="A468" s="160" t="n">
        <v>36069</v>
      </c>
      <c r="B468" s="9" t="n">
        <v>0.2</v>
      </c>
    </row>
    <row r="469">
      <c r="A469" s="160" t="n">
        <v>36100</v>
      </c>
      <c r="B469" s="9" t="n">
        <v>0.17</v>
      </c>
    </row>
    <row r="470">
      <c r="A470" s="160" t="n">
        <v>36130</v>
      </c>
      <c r="B470" s="9" t="n">
        <v>0</v>
      </c>
    </row>
    <row r="471">
      <c r="A471" s="160" t="n">
        <v>36161</v>
      </c>
      <c r="B471" s="9" t="n">
        <v>-0.07000000000000001</v>
      </c>
    </row>
    <row r="472">
      <c r="A472" s="160" t="n">
        <v>36192</v>
      </c>
      <c r="B472" s="9" t="n">
        <v>0</v>
      </c>
    </row>
    <row r="473">
      <c r="A473" s="160" t="n">
        <v>36220</v>
      </c>
      <c r="B473" s="9" t="n">
        <v>-0.03</v>
      </c>
    </row>
    <row r="474">
      <c r="A474" s="160" t="n">
        <v>36251</v>
      </c>
      <c r="B474" s="9" t="n">
        <v>0</v>
      </c>
    </row>
    <row r="475">
      <c r="A475" s="160" t="n">
        <v>36281</v>
      </c>
      <c r="B475" s="9" t="n">
        <v>-0.07000000000000001</v>
      </c>
    </row>
    <row r="476">
      <c r="A476" s="160" t="n">
        <v>36312</v>
      </c>
      <c r="B476" s="9" t="n">
        <v>0.03</v>
      </c>
    </row>
    <row r="477">
      <c r="A477" s="160" t="n">
        <v>36342</v>
      </c>
      <c r="B477" s="9" t="n">
        <v>0.03</v>
      </c>
    </row>
    <row r="478">
      <c r="A478" s="160" t="n">
        <v>36373</v>
      </c>
      <c r="B478" s="9" t="n">
        <v>0.03</v>
      </c>
    </row>
    <row r="479">
      <c r="A479" s="160" t="n">
        <v>36404</v>
      </c>
      <c r="B479" s="9" t="n">
        <v>0</v>
      </c>
    </row>
    <row r="480">
      <c r="A480" s="160" t="n">
        <v>36434</v>
      </c>
      <c r="B480" s="9" t="n">
        <v>-0.07000000000000001</v>
      </c>
    </row>
    <row r="481">
      <c r="A481" s="160" t="n">
        <v>36465</v>
      </c>
      <c r="B481" s="9" t="n">
        <v>-0.03</v>
      </c>
    </row>
    <row r="482">
      <c r="A482" s="160" t="n">
        <v>36495</v>
      </c>
      <c r="B482" s="9" t="n">
        <v>-0.03</v>
      </c>
    </row>
    <row r="483">
      <c r="A483" s="160" t="n">
        <v>36526</v>
      </c>
      <c r="B483" s="9" t="n">
        <v>-0.03</v>
      </c>
    </row>
    <row r="484">
      <c r="A484" s="160" t="n">
        <v>36557</v>
      </c>
      <c r="B484" s="9" t="n">
        <v>0</v>
      </c>
    </row>
    <row r="485">
      <c r="A485" s="160" t="n">
        <v>36586</v>
      </c>
      <c r="B485" s="9" t="n">
        <v>0</v>
      </c>
    </row>
    <row r="486">
      <c r="A486" s="160" t="n">
        <v>36617</v>
      </c>
      <c r="B486" s="9" t="n">
        <v>-0.03</v>
      </c>
    </row>
    <row r="487">
      <c r="A487" s="160" t="n">
        <v>36647</v>
      </c>
      <c r="B487" s="9" t="n">
        <v>0</v>
      </c>
    </row>
    <row r="488">
      <c r="A488" s="160" t="n">
        <v>36678</v>
      </c>
      <c r="B488" s="9" t="n">
        <v>-0.03</v>
      </c>
    </row>
    <row r="489">
      <c r="A489" s="160" t="n">
        <v>36708</v>
      </c>
      <c r="B489" s="9" t="n">
        <v>0.03</v>
      </c>
    </row>
    <row r="490">
      <c r="A490" s="160" t="n">
        <v>36739</v>
      </c>
      <c r="B490" s="9" t="n">
        <v>0.03</v>
      </c>
    </row>
    <row r="491">
      <c r="A491" s="160" t="n">
        <v>36770</v>
      </c>
      <c r="B491" s="9" t="n">
        <v>0</v>
      </c>
    </row>
    <row r="492">
      <c r="A492" s="160" t="n">
        <v>36800</v>
      </c>
      <c r="B492" s="9" t="n">
        <v>-0.03</v>
      </c>
    </row>
    <row r="493">
      <c r="A493" s="160" t="n">
        <v>36831</v>
      </c>
      <c r="B493" s="9" t="n">
        <v>-0.03</v>
      </c>
    </row>
    <row r="494">
      <c r="A494" s="160" t="n">
        <v>36861</v>
      </c>
      <c r="B494" s="9" t="n">
        <v>0.03</v>
      </c>
    </row>
    <row r="495">
      <c r="A495" s="160" t="n">
        <v>36892</v>
      </c>
      <c r="B495" s="9" t="n">
        <v>0.13</v>
      </c>
    </row>
    <row r="496">
      <c r="A496" s="160" t="n">
        <v>36923</v>
      </c>
      <c r="B496" s="9" t="n">
        <v>0.2</v>
      </c>
    </row>
    <row r="497">
      <c r="A497" s="160" t="n">
        <v>36951</v>
      </c>
      <c r="B497" s="9" t="n">
        <v>0.3</v>
      </c>
    </row>
    <row r="498">
      <c r="A498" s="160" t="n">
        <v>36982</v>
      </c>
      <c r="B498" s="9" t="n">
        <v>0.4</v>
      </c>
    </row>
    <row r="499">
      <c r="A499" s="160" t="n">
        <v>37012</v>
      </c>
      <c r="B499" s="9" t="n">
        <v>0.47</v>
      </c>
    </row>
    <row r="500">
      <c r="A500" s="160" t="n">
        <v>37043</v>
      </c>
      <c r="B500" s="9" t="n">
        <v>0.53</v>
      </c>
    </row>
    <row r="501">
      <c r="A501" s="160" t="n">
        <v>37073</v>
      </c>
      <c r="B501" s="9" t="n">
        <v>0.53</v>
      </c>
    </row>
    <row r="502">
      <c r="A502" s="160" t="n">
        <v>37104</v>
      </c>
      <c r="B502" s="9" t="n">
        <v>0.7</v>
      </c>
    </row>
    <row r="503">
      <c r="A503" s="160" t="n">
        <v>37135</v>
      </c>
      <c r="B503" s="9" t="n">
        <v>0.83</v>
      </c>
    </row>
    <row r="504">
      <c r="A504" s="160" t="n">
        <v>37165</v>
      </c>
      <c r="B504" s="9" t="n">
        <v>1.13</v>
      </c>
    </row>
    <row r="505">
      <c r="A505" s="160" t="n">
        <v>37196</v>
      </c>
      <c r="B505" s="9" t="n">
        <v>1.4</v>
      </c>
    </row>
    <row r="506">
      <c r="A506" s="160" t="n">
        <v>37226</v>
      </c>
      <c r="B506" s="9" t="n">
        <v>1.63</v>
      </c>
    </row>
    <row r="507">
      <c r="A507" s="160" t="n">
        <v>37257</v>
      </c>
      <c r="B507" s="9" t="n">
        <v>1.6</v>
      </c>
    </row>
    <row r="508">
      <c r="A508" s="160" t="n">
        <v>37288</v>
      </c>
      <c r="B508" s="9" t="n">
        <v>1.5</v>
      </c>
    </row>
    <row r="509">
      <c r="A509" s="160" t="n">
        <v>37316</v>
      </c>
      <c r="B509" s="9" t="n">
        <v>1.37</v>
      </c>
    </row>
    <row r="510">
      <c r="A510" s="160" t="n">
        <v>37347</v>
      </c>
      <c r="B510" s="9" t="n">
        <v>1.4</v>
      </c>
    </row>
    <row r="511">
      <c r="A511" s="160" t="n">
        <v>37377</v>
      </c>
      <c r="B511" s="9" t="n">
        <v>1.43</v>
      </c>
    </row>
    <row r="512">
      <c r="A512" s="160" t="n">
        <v>37408</v>
      </c>
      <c r="B512" s="9" t="n">
        <v>1.4</v>
      </c>
    </row>
    <row r="513">
      <c r="A513" s="160" t="n">
        <v>37438</v>
      </c>
      <c r="B513" s="9" t="n">
        <v>1.33</v>
      </c>
    </row>
    <row r="514">
      <c r="A514" s="160" t="n">
        <v>37469</v>
      </c>
      <c r="B514" s="9" t="n">
        <v>1.13</v>
      </c>
    </row>
    <row r="515">
      <c r="A515" s="160" t="n">
        <v>37500</v>
      </c>
      <c r="B515" s="9" t="n">
        <v>0.9</v>
      </c>
    </row>
    <row r="516">
      <c r="A516" s="160" t="n">
        <v>37530</v>
      </c>
      <c r="B516" s="9" t="n">
        <v>0.57</v>
      </c>
    </row>
    <row r="517">
      <c r="A517" s="160" t="n">
        <v>37561</v>
      </c>
      <c r="B517" s="9" t="n">
        <v>0.43</v>
      </c>
    </row>
    <row r="518">
      <c r="A518" s="160" t="n">
        <v>37591</v>
      </c>
      <c r="B518" s="9" t="n">
        <v>0.3</v>
      </c>
    </row>
    <row r="519">
      <c r="A519" s="160" t="n">
        <v>37622</v>
      </c>
      <c r="B519" s="9" t="n">
        <v>0.23</v>
      </c>
    </row>
    <row r="520">
      <c r="A520" s="160" t="n">
        <v>37653</v>
      </c>
      <c r="B520" s="9" t="n">
        <v>0.2</v>
      </c>
    </row>
    <row r="521">
      <c r="A521" s="160" t="n">
        <v>37681</v>
      </c>
      <c r="B521" s="9" t="n">
        <v>0.13</v>
      </c>
    </row>
    <row r="522">
      <c r="A522" s="160" t="n">
        <v>37712</v>
      </c>
      <c r="B522" s="9" t="n">
        <v>0.13</v>
      </c>
    </row>
    <row r="523">
      <c r="A523" s="160" t="n">
        <v>37742</v>
      </c>
      <c r="B523" s="9" t="n">
        <v>0.2</v>
      </c>
    </row>
    <row r="524">
      <c r="A524" s="160" t="n">
        <v>37773</v>
      </c>
      <c r="B524" s="9" t="n">
        <v>0.4</v>
      </c>
    </row>
    <row r="525">
      <c r="A525" s="160" t="n">
        <v>37803</v>
      </c>
      <c r="B525" s="9" t="n">
        <v>0.47</v>
      </c>
    </row>
    <row r="526">
      <c r="A526" s="160" t="n">
        <v>37834</v>
      </c>
      <c r="B526" s="9" t="n">
        <v>0.47</v>
      </c>
    </row>
    <row r="527">
      <c r="A527" s="160" t="n">
        <v>37865</v>
      </c>
      <c r="B527" s="9" t="n">
        <v>0.37</v>
      </c>
    </row>
    <row r="528">
      <c r="A528" s="160" t="n">
        <v>37895</v>
      </c>
      <c r="B528" s="9" t="n">
        <v>0.3</v>
      </c>
    </row>
    <row r="529">
      <c r="A529" s="160" t="n">
        <v>37926</v>
      </c>
      <c r="B529" s="9" t="n">
        <v>0.23</v>
      </c>
    </row>
    <row r="530">
      <c r="A530" s="160" t="n">
        <v>37956</v>
      </c>
      <c r="B530" s="9" t="n">
        <v>0.03</v>
      </c>
    </row>
    <row r="531">
      <c r="A531" s="160" t="n">
        <v>37987</v>
      </c>
      <c r="B531" s="9" t="n">
        <v>-0.1</v>
      </c>
    </row>
    <row r="532">
      <c r="A532" s="160" t="n">
        <v>38018</v>
      </c>
      <c r="B532" s="9" t="n">
        <v>-0.1</v>
      </c>
    </row>
    <row r="533">
      <c r="A533" s="160" t="n">
        <v>38047</v>
      </c>
      <c r="B533" s="9" t="n">
        <v>0</v>
      </c>
    </row>
    <row r="534">
      <c r="A534" s="160" t="n">
        <v>38078</v>
      </c>
      <c r="B534" s="9" t="n">
        <v>0</v>
      </c>
    </row>
    <row r="535">
      <c r="A535" s="160" t="n">
        <v>38108</v>
      </c>
      <c r="B535" s="9" t="n">
        <v>0</v>
      </c>
    </row>
    <row r="536">
      <c r="A536" s="160" t="n">
        <v>38139</v>
      </c>
      <c r="B536" s="9" t="n">
        <v>-0.03</v>
      </c>
    </row>
    <row r="537">
      <c r="A537" s="160" t="n">
        <v>38169</v>
      </c>
      <c r="B537" s="9" t="n">
        <v>-0.03</v>
      </c>
    </row>
    <row r="538">
      <c r="A538" s="160" t="n">
        <v>38200</v>
      </c>
      <c r="B538" s="9" t="n">
        <v>-0.07000000000000001</v>
      </c>
    </row>
    <row r="539">
      <c r="A539" s="160" t="n">
        <v>38231</v>
      </c>
      <c r="B539" s="9" t="n">
        <v>-0.07000000000000001</v>
      </c>
    </row>
    <row r="540">
      <c r="A540" s="160" t="n">
        <v>38261</v>
      </c>
      <c r="B540" s="9" t="n">
        <v>0</v>
      </c>
    </row>
    <row r="541">
      <c r="A541" s="160" t="n">
        <v>38292</v>
      </c>
      <c r="B541" s="9" t="n">
        <v>0</v>
      </c>
    </row>
    <row r="542">
      <c r="A542" s="160" t="n">
        <v>38322</v>
      </c>
      <c r="B542" s="9" t="n">
        <v>0</v>
      </c>
    </row>
    <row r="543">
      <c r="A543" s="160" t="n">
        <v>38353</v>
      </c>
      <c r="B543" s="9" t="n">
        <v>-0.1</v>
      </c>
    </row>
    <row r="544">
      <c r="A544" s="160" t="n">
        <v>38384</v>
      </c>
      <c r="B544" s="9" t="n">
        <v>0</v>
      </c>
    </row>
    <row r="545">
      <c r="A545" s="160" t="n">
        <v>38412</v>
      </c>
      <c r="B545" s="9" t="n">
        <v>-0.07000000000000001</v>
      </c>
    </row>
    <row r="546">
      <c r="A546" s="160" t="n">
        <v>38443</v>
      </c>
      <c r="B546" s="9" t="n">
        <v>0</v>
      </c>
    </row>
    <row r="547">
      <c r="A547" s="160" t="n">
        <v>38473</v>
      </c>
      <c r="B547" s="9" t="n">
        <v>-0.1</v>
      </c>
    </row>
    <row r="548">
      <c r="A548" s="160" t="n">
        <v>38504</v>
      </c>
      <c r="B548" s="9" t="n">
        <v>-0.07000000000000001</v>
      </c>
    </row>
    <row r="549">
      <c r="A549" s="160" t="n">
        <v>38534</v>
      </c>
      <c r="B549" s="9" t="n">
        <v>-0.07000000000000001</v>
      </c>
    </row>
    <row r="550">
      <c r="A550" s="160" t="n">
        <v>38565</v>
      </c>
      <c r="B550" s="9" t="n">
        <v>-0.07000000000000001</v>
      </c>
    </row>
    <row r="551">
      <c r="A551" s="160" t="n">
        <v>38596</v>
      </c>
      <c r="B551" s="9" t="n">
        <v>0.03</v>
      </c>
    </row>
    <row r="552">
      <c r="A552" s="160" t="n">
        <v>38626</v>
      </c>
      <c r="B552" s="9" t="n">
        <v>0.03</v>
      </c>
    </row>
    <row r="553">
      <c r="A553" s="160" t="n">
        <v>38657</v>
      </c>
      <c r="B553" s="9" t="n">
        <v>0.07000000000000001</v>
      </c>
    </row>
    <row r="554">
      <c r="A554" s="160" t="n">
        <v>38687</v>
      </c>
      <c r="B554" s="9" t="n">
        <v>-0.03</v>
      </c>
    </row>
    <row r="555">
      <c r="A555" s="160" t="n">
        <v>38718</v>
      </c>
      <c r="B555" s="9" t="n">
        <v>-0.07000000000000001</v>
      </c>
    </row>
    <row r="556">
      <c r="A556" s="160" t="n">
        <v>38749</v>
      </c>
      <c r="B556" s="9" t="n">
        <v>-0.07000000000000001</v>
      </c>
    </row>
    <row r="557">
      <c r="A557" s="160" t="n">
        <v>38777</v>
      </c>
      <c r="B557" s="9" t="n">
        <v>-0.07000000000000001</v>
      </c>
    </row>
    <row r="558">
      <c r="A558" s="160" t="n">
        <v>38808</v>
      </c>
      <c r="B558" s="9" t="n">
        <v>0</v>
      </c>
    </row>
    <row r="559">
      <c r="A559" s="160" t="n">
        <v>38838</v>
      </c>
      <c r="B559" s="9" t="n">
        <v>-0.07000000000000001</v>
      </c>
    </row>
    <row r="560">
      <c r="A560" s="160" t="n">
        <v>38869</v>
      </c>
      <c r="B560" s="9" t="n">
        <v>-0.03</v>
      </c>
    </row>
    <row r="561">
      <c r="A561" s="160" t="n">
        <v>38899</v>
      </c>
      <c r="B561" s="9" t="n">
        <v>0.03</v>
      </c>
    </row>
    <row r="562">
      <c r="A562" s="160" t="n">
        <v>38930</v>
      </c>
      <c r="B562" s="9" t="n">
        <v>0.07000000000000001</v>
      </c>
    </row>
    <row r="563">
      <c r="A563" s="160" t="n">
        <v>38961</v>
      </c>
      <c r="B563" s="9" t="n">
        <v>0.07000000000000001</v>
      </c>
    </row>
    <row r="564">
      <c r="A564" s="160" t="n">
        <v>38991</v>
      </c>
      <c r="B564" s="9" t="n">
        <v>-0.07000000000000001</v>
      </c>
    </row>
    <row r="565">
      <c r="A565" s="160" t="n">
        <v>39022</v>
      </c>
      <c r="B565" s="9" t="n">
        <v>-0.07000000000000001</v>
      </c>
    </row>
    <row r="566">
      <c r="A566" s="160" t="n">
        <v>39052</v>
      </c>
      <c r="B566" s="9" t="n">
        <v>-0.03</v>
      </c>
    </row>
    <row r="567">
      <c r="A567" s="160" t="n">
        <v>39083</v>
      </c>
      <c r="B567" s="9" t="n">
        <v>0.07000000000000001</v>
      </c>
    </row>
    <row r="568">
      <c r="A568" s="160" t="n">
        <v>39114</v>
      </c>
      <c r="B568" s="9" t="n">
        <v>0.07000000000000001</v>
      </c>
    </row>
    <row r="569">
      <c r="A569" s="160" t="n">
        <v>39142</v>
      </c>
      <c r="B569" s="9" t="n">
        <v>0.03</v>
      </c>
    </row>
    <row r="570">
      <c r="A570" s="160" t="n">
        <v>39173</v>
      </c>
      <c r="B570" s="9" t="n">
        <v>0</v>
      </c>
    </row>
    <row r="571">
      <c r="A571" s="160" t="n">
        <v>39203</v>
      </c>
      <c r="B571" s="9" t="n">
        <v>0</v>
      </c>
    </row>
    <row r="572">
      <c r="A572" s="160" t="n">
        <v>39234</v>
      </c>
      <c r="B572" s="9" t="n">
        <v>0.03</v>
      </c>
    </row>
    <row r="573">
      <c r="A573" s="160" t="n">
        <v>39264</v>
      </c>
      <c r="B573" s="9" t="n">
        <v>0.07000000000000001</v>
      </c>
    </row>
    <row r="574">
      <c r="A574" s="160" t="n">
        <v>39295</v>
      </c>
      <c r="B574" s="9" t="n">
        <v>0.1</v>
      </c>
    </row>
    <row r="575">
      <c r="A575" s="160" t="n">
        <v>39326</v>
      </c>
      <c r="B575" s="9" t="n">
        <v>0.17</v>
      </c>
    </row>
    <row r="576">
      <c r="A576" s="160" t="n">
        <v>39356</v>
      </c>
      <c r="B576" s="9" t="n">
        <v>0.2</v>
      </c>
    </row>
    <row r="577">
      <c r="A577" s="160" t="n">
        <v>39387</v>
      </c>
      <c r="B577" s="9" t="n">
        <v>0.23</v>
      </c>
    </row>
    <row r="578">
      <c r="A578" s="160" t="n">
        <v>39417</v>
      </c>
      <c r="B578" s="9" t="n">
        <v>0.4</v>
      </c>
    </row>
    <row r="579">
      <c r="A579" s="160" t="n">
        <v>39448</v>
      </c>
      <c r="B579" s="9" t="n">
        <v>0.4</v>
      </c>
    </row>
    <row r="580">
      <c r="A580" s="160" t="n">
        <v>39479</v>
      </c>
      <c r="B580" s="9" t="n">
        <v>0.43</v>
      </c>
    </row>
    <row r="581">
      <c r="A581" s="160" t="n">
        <v>39508</v>
      </c>
      <c r="B581" s="9" t="n">
        <v>0.47</v>
      </c>
    </row>
    <row r="582">
      <c r="A582" s="160" t="n">
        <v>39539</v>
      </c>
      <c r="B582" s="9" t="n">
        <v>0.5</v>
      </c>
    </row>
    <row r="583">
      <c r="A583" s="160" t="n">
        <v>39569</v>
      </c>
      <c r="B583" s="9" t="n">
        <v>0.73</v>
      </c>
    </row>
    <row r="584">
      <c r="A584" s="160" t="n">
        <v>39600</v>
      </c>
      <c r="B584" s="9" t="n">
        <v>0.8</v>
      </c>
    </row>
    <row r="585">
      <c r="A585" s="160" t="n">
        <v>39630</v>
      </c>
      <c r="B585" s="9" t="n">
        <v>0.97</v>
      </c>
    </row>
    <row r="586">
      <c r="A586" s="160" t="n">
        <v>39661</v>
      </c>
      <c r="B586" s="9" t="n">
        <v>1.1</v>
      </c>
    </row>
    <row r="587">
      <c r="A587" s="160" t="n">
        <v>39692</v>
      </c>
      <c r="B587" s="9" t="n">
        <v>1.27</v>
      </c>
    </row>
    <row r="588">
      <c r="A588" s="160" t="n">
        <v>39722</v>
      </c>
      <c r="B588" s="9" t="n">
        <v>1.5</v>
      </c>
    </row>
    <row r="589">
      <c r="A589" s="160" t="n">
        <v>39753</v>
      </c>
      <c r="B589" s="9" t="n">
        <v>1.7</v>
      </c>
    </row>
    <row r="590">
      <c r="A590" s="160" t="n">
        <v>39783</v>
      </c>
      <c r="B590" s="9" t="n">
        <v>2.07</v>
      </c>
    </row>
    <row r="591">
      <c r="A591" s="160" t="n">
        <v>39814</v>
      </c>
      <c r="B591" s="9" t="n">
        <v>2.37</v>
      </c>
    </row>
    <row r="592">
      <c r="A592" s="160" t="n">
        <v>39845</v>
      </c>
      <c r="B592" s="9" t="n">
        <v>2.77</v>
      </c>
    </row>
    <row r="593">
      <c r="A593" s="160" t="n">
        <v>39873</v>
      </c>
      <c r="B593" s="9" t="n">
        <v>3.13</v>
      </c>
    </row>
    <row r="594">
      <c r="A594" s="160" t="n">
        <v>39904</v>
      </c>
      <c r="B594" s="9" t="n">
        <v>3.53</v>
      </c>
    </row>
    <row r="595">
      <c r="A595" s="160" t="n">
        <v>39934</v>
      </c>
      <c r="B595" s="9" t="n">
        <v>3.73</v>
      </c>
    </row>
    <row r="596">
      <c r="A596" s="160" t="n">
        <v>39965</v>
      </c>
      <c r="B596" s="9" t="n">
        <v>3.9</v>
      </c>
    </row>
    <row r="597">
      <c r="A597" s="160" t="n">
        <v>39995</v>
      </c>
      <c r="B597" s="9" t="n">
        <v>3.8</v>
      </c>
    </row>
    <row r="598">
      <c r="A598" s="160" t="n">
        <v>40026</v>
      </c>
      <c r="B598" s="9" t="n">
        <v>3.67</v>
      </c>
    </row>
    <row r="599">
      <c r="A599" s="160" t="n">
        <v>40057</v>
      </c>
      <c r="B599" s="9" t="n">
        <v>3.57</v>
      </c>
    </row>
    <row r="600">
      <c r="A600" s="160" t="n">
        <v>40087</v>
      </c>
      <c r="B600" s="9" t="n">
        <v>3.57</v>
      </c>
    </row>
    <row r="601">
      <c r="A601" s="160" t="n">
        <v>40118</v>
      </c>
      <c r="B601" s="9" t="n">
        <v>3.47</v>
      </c>
    </row>
    <row r="602">
      <c r="A602" s="160" t="n">
        <v>40148</v>
      </c>
      <c r="B602" s="9" t="n">
        <v>3.07</v>
      </c>
    </row>
    <row r="603">
      <c r="A603" s="160" t="n">
        <v>40179</v>
      </c>
      <c r="B603" s="9" t="n">
        <v>2.57</v>
      </c>
    </row>
    <row r="604">
      <c r="A604" s="160" t="n">
        <v>40210</v>
      </c>
      <c r="B604" s="9" t="n">
        <v>2.03</v>
      </c>
    </row>
    <row r="605">
      <c r="A605" s="160" t="n">
        <v>40238</v>
      </c>
      <c r="B605" s="9" t="n">
        <v>1.53</v>
      </c>
    </row>
    <row r="606">
      <c r="A606" s="160" t="n">
        <v>40269</v>
      </c>
      <c r="B606" s="9" t="n">
        <v>1.2</v>
      </c>
    </row>
    <row r="607">
      <c r="A607" s="160" t="n">
        <v>40299</v>
      </c>
      <c r="B607" s="9" t="n">
        <v>0.8</v>
      </c>
    </row>
    <row r="608">
      <c r="A608" s="160" t="n">
        <v>40330</v>
      </c>
      <c r="B608" s="9" t="n">
        <v>0.43</v>
      </c>
    </row>
    <row r="609">
      <c r="A609" s="160" t="n">
        <v>40360</v>
      </c>
      <c r="B609" s="9" t="n">
        <v>0.13</v>
      </c>
    </row>
    <row r="610">
      <c r="A610" s="160" t="n">
        <v>40391</v>
      </c>
      <c r="B610" s="9" t="n">
        <v>0</v>
      </c>
    </row>
    <row r="611">
      <c r="A611" s="160" t="n">
        <v>40422</v>
      </c>
      <c r="B611" s="9" t="n">
        <v>0.03</v>
      </c>
    </row>
    <row r="612">
      <c r="A612" s="160" t="n">
        <v>40452</v>
      </c>
      <c r="B612" s="9" t="n">
        <v>0.07000000000000001</v>
      </c>
    </row>
    <row r="613">
      <c r="A613" s="160" t="n">
        <v>40483</v>
      </c>
      <c r="B613" s="9" t="n">
        <v>0.13</v>
      </c>
    </row>
    <row r="614">
      <c r="A614" s="160" t="n">
        <v>40513</v>
      </c>
      <c r="B614" s="9" t="n">
        <v>0.1</v>
      </c>
    </row>
    <row r="615">
      <c r="A615" s="160" t="n">
        <v>40544</v>
      </c>
      <c r="B615" s="9" t="n">
        <v>-0.13</v>
      </c>
    </row>
    <row r="616">
      <c r="A616" s="160" t="n">
        <v>40575</v>
      </c>
      <c r="B616" s="9" t="n">
        <v>-0.3</v>
      </c>
    </row>
    <row r="617">
      <c r="A617" s="160" t="n">
        <v>40603</v>
      </c>
      <c r="B617" s="9" t="n">
        <v>-0.2</v>
      </c>
    </row>
    <row r="618">
      <c r="A618" s="160" t="n">
        <v>40634</v>
      </c>
      <c r="B618" s="9" t="n">
        <v>0</v>
      </c>
    </row>
    <row r="619">
      <c r="A619" s="160" t="n">
        <v>40664</v>
      </c>
      <c r="B619" s="9" t="n">
        <v>0.07000000000000001</v>
      </c>
    </row>
    <row r="620">
      <c r="A620" s="160" t="n">
        <v>40695</v>
      </c>
      <c r="B620" s="9" t="n">
        <v>0.2</v>
      </c>
    </row>
    <row r="621">
      <c r="A621" s="160" t="n">
        <v>40725</v>
      </c>
      <c r="B621" s="9" t="n">
        <v>0.23</v>
      </c>
    </row>
    <row r="622">
      <c r="A622" s="160" t="n">
        <v>40756</v>
      </c>
      <c r="B622" s="9" t="n">
        <v>0.23</v>
      </c>
    </row>
    <row r="623">
      <c r="A623" s="160" t="n">
        <v>40787</v>
      </c>
      <c r="B623" s="9" t="n">
        <v>0.2</v>
      </c>
    </row>
    <row r="624">
      <c r="A624" s="160" t="n">
        <v>40817</v>
      </c>
      <c r="B624" s="9" t="n">
        <v>0.17</v>
      </c>
    </row>
    <row r="625">
      <c r="A625" s="160" t="n">
        <v>40848</v>
      </c>
      <c r="B625" s="9" t="n">
        <v>0</v>
      </c>
    </row>
    <row r="626">
      <c r="A626" s="160" t="n">
        <v>40878</v>
      </c>
      <c r="B626" s="9" t="n">
        <v>-0.17</v>
      </c>
    </row>
    <row r="627">
      <c r="A627" s="160" t="n">
        <v>40909</v>
      </c>
      <c r="B627" s="9" t="n">
        <v>-0.2</v>
      </c>
    </row>
    <row r="628">
      <c r="A628" s="160" t="n">
        <v>40940</v>
      </c>
      <c r="B628" s="9" t="n">
        <v>-0.13</v>
      </c>
    </row>
    <row r="629">
      <c r="A629" s="160" t="n">
        <v>40969</v>
      </c>
      <c r="B629" s="9" t="n">
        <v>-0.1</v>
      </c>
    </row>
    <row r="630">
      <c r="A630" s="160" t="n">
        <v>41000</v>
      </c>
      <c r="B630" s="9" t="n">
        <v>-0.07000000000000001</v>
      </c>
    </row>
    <row r="631">
      <c r="A631" s="160" t="n">
        <v>41030</v>
      </c>
      <c r="B631" s="9" t="n">
        <v>-0.03</v>
      </c>
    </row>
    <row r="632">
      <c r="A632" s="160" t="n">
        <v>41061</v>
      </c>
      <c r="B632" s="9" t="n">
        <v>0</v>
      </c>
    </row>
    <row r="633">
      <c r="A633" s="160" t="n">
        <v>41091</v>
      </c>
      <c r="B633" s="9" t="n">
        <v>0.07000000000000001</v>
      </c>
    </row>
    <row r="634">
      <c r="A634" s="160" t="n">
        <v>41122</v>
      </c>
      <c r="B634" s="9" t="n">
        <v>0.03</v>
      </c>
    </row>
    <row r="635">
      <c r="A635" s="160" t="n">
        <v>41153</v>
      </c>
      <c r="B635" s="9" t="n">
        <v>-0.1</v>
      </c>
    </row>
    <row r="636">
      <c r="A636" s="160" t="n">
        <v>41183</v>
      </c>
      <c r="B636" s="9" t="n">
        <v>-0.13</v>
      </c>
    </row>
    <row r="637">
      <c r="A637" s="160" t="n">
        <v>41214</v>
      </c>
      <c r="B637" s="9" t="n">
        <v>-0.13</v>
      </c>
    </row>
    <row r="638">
      <c r="A638" s="160" t="n">
        <v>41244</v>
      </c>
      <c r="B638" s="9" t="n">
        <v>0</v>
      </c>
    </row>
    <row r="639">
      <c r="A639" s="160" t="n">
        <v>41275</v>
      </c>
      <c r="B639" s="9" t="n">
        <v>0</v>
      </c>
    </row>
    <row r="640">
      <c r="A640" s="160" t="n">
        <v>41306</v>
      </c>
      <c r="B640" s="9" t="n">
        <v>-0.03</v>
      </c>
    </row>
    <row r="641">
      <c r="A641" s="160" t="n">
        <v>41334</v>
      </c>
      <c r="B641" s="9" t="n">
        <v>-0.07000000000000001</v>
      </c>
    </row>
    <row r="642">
      <c r="A642" s="160" t="n">
        <v>41365</v>
      </c>
      <c r="B642" s="9" t="n">
        <v>-0.13</v>
      </c>
    </row>
    <row r="643">
      <c r="A643" s="160" t="n">
        <v>41395</v>
      </c>
      <c r="B643" s="9" t="n">
        <v>-0.03</v>
      </c>
    </row>
    <row r="644">
      <c r="A644" s="160" t="n">
        <v>41426</v>
      </c>
      <c r="B644" s="9" t="n">
        <v>0</v>
      </c>
    </row>
    <row r="645">
      <c r="A645" s="160" t="n">
        <v>41456</v>
      </c>
      <c r="B645" s="9" t="n">
        <v>-0.03</v>
      </c>
    </row>
    <row r="646">
      <c r="A646" s="160" t="n">
        <v>41487</v>
      </c>
      <c r="B646" s="9" t="n">
        <v>-0.1</v>
      </c>
    </row>
    <row r="647">
      <c r="A647" s="160" t="n">
        <v>41518</v>
      </c>
      <c r="B647" s="9" t="n">
        <v>-0.13</v>
      </c>
    </row>
    <row r="648">
      <c r="A648" s="160" t="n">
        <v>41548</v>
      </c>
      <c r="B648" s="9" t="n">
        <v>-0.03</v>
      </c>
    </row>
    <row r="649">
      <c r="A649" s="160" t="n">
        <v>41579</v>
      </c>
      <c r="B649" s="9" t="n">
        <v>-0.1</v>
      </c>
    </row>
    <row r="650">
      <c r="A650" s="160" t="n">
        <v>41609</v>
      </c>
      <c r="B650" s="9" t="n">
        <v>-0.17</v>
      </c>
    </row>
    <row r="651">
      <c r="A651" s="160" t="n">
        <v>41640</v>
      </c>
      <c r="B651" s="9" t="n">
        <v>-0.2</v>
      </c>
    </row>
    <row r="652">
      <c r="A652" s="160" t="n">
        <v>41671</v>
      </c>
      <c r="B652" s="9" t="n">
        <v>-0.1</v>
      </c>
    </row>
    <row r="653">
      <c r="A653" s="160" t="n">
        <v>41699</v>
      </c>
      <c r="B653" s="9" t="n">
        <v>0</v>
      </c>
    </row>
    <row r="654">
      <c r="A654" s="160" t="n">
        <v>41730</v>
      </c>
      <c r="B654" s="9" t="n">
        <v>-0.1</v>
      </c>
    </row>
    <row r="655">
      <c r="A655" s="160" t="n">
        <v>41760</v>
      </c>
      <c r="B655" s="9" t="n">
        <v>-0.13</v>
      </c>
    </row>
    <row r="656">
      <c r="A656" s="160" t="n">
        <v>41791</v>
      </c>
      <c r="B656" s="9" t="n">
        <v>-0.2</v>
      </c>
    </row>
    <row r="657">
      <c r="A657" s="160" t="n">
        <v>41821</v>
      </c>
      <c r="B657" s="9" t="n">
        <v>-0.03</v>
      </c>
    </row>
    <row r="658">
      <c r="A658" s="160" t="n">
        <v>41852</v>
      </c>
      <c r="B658" s="9" t="n">
        <v>-0.07000000000000001</v>
      </c>
    </row>
    <row r="659">
      <c r="A659" s="160" t="n">
        <v>41883</v>
      </c>
      <c r="B659" s="9" t="n">
        <v>-0.07000000000000001</v>
      </c>
    </row>
    <row r="660">
      <c r="A660" s="160" t="n">
        <v>41913</v>
      </c>
      <c r="B660" s="9" t="n">
        <v>-0.13</v>
      </c>
    </row>
    <row r="661">
      <c r="A661" s="160" t="n">
        <v>41944</v>
      </c>
      <c r="B661" s="9" t="n">
        <v>-0.1</v>
      </c>
    </row>
    <row r="662">
      <c r="A662" s="160" t="n">
        <v>41974</v>
      </c>
      <c r="B662" s="9" t="n">
        <v>-0.1</v>
      </c>
    </row>
    <row r="663">
      <c r="A663" s="160" t="n">
        <v>42005</v>
      </c>
      <c r="B663" s="9" t="n">
        <v>0</v>
      </c>
    </row>
    <row r="664">
      <c r="A664" s="160" t="n">
        <v>42036</v>
      </c>
      <c r="B664" s="9" t="n">
        <v>-0.1</v>
      </c>
    </row>
    <row r="665">
      <c r="A665" s="160" t="n">
        <v>42064</v>
      </c>
      <c r="B665" s="9" t="n">
        <v>-0.03</v>
      </c>
    </row>
    <row r="666">
      <c r="A666" s="160" t="n">
        <v>42095</v>
      </c>
      <c r="B666" s="9" t="n">
        <v>-0.1</v>
      </c>
    </row>
    <row r="667">
      <c r="A667" s="160" t="n">
        <v>42125</v>
      </c>
      <c r="B667" s="9" t="n">
        <v>0</v>
      </c>
    </row>
    <row r="668">
      <c r="A668" s="160" t="n">
        <v>42156</v>
      </c>
      <c r="B668" s="9" t="n">
        <v>-0.07000000000000001</v>
      </c>
    </row>
    <row r="669">
      <c r="A669" s="160" t="n">
        <v>42186</v>
      </c>
      <c r="B669" s="9" t="n">
        <v>-0.03</v>
      </c>
    </row>
    <row r="670">
      <c r="A670" s="160" t="n">
        <v>42217</v>
      </c>
      <c r="B670" s="9" t="n">
        <v>-0.13</v>
      </c>
    </row>
    <row r="671">
      <c r="A671" s="160" t="n">
        <v>42248</v>
      </c>
      <c r="B671" s="9" t="n">
        <v>-0.07000000000000001</v>
      </c>
    </row>
    <row r="672">
      <c r="A672" s="160" t="n">
        <v>42278</v>
      </c>
      <c r="B672" s="9" t="n">
        <v>-0.1</v>
      </c>
    </row>
    <row r="673">
      <c r="A673" s="160" t="n">
        <v>42309</v>
      </c>
      <c r="B673" s="9" t="n">
        <v>-0.03</v>
      </c>
    </row>
    <row r="674">
      <c r="A674" s="160" t="n">
        <v>42339</v>
      </c>
      <c r="B674" s="9" t="n">
        <v>-0.03</v>
      </c>
    </row>
    <row r="675">
      <c r="A675" s="160" t="n">
        <v>42370</v>
      </c>
      <c r="B675" s="9" t="n">
        <v>-0.03</v>
      </c>
    </row>
    <row r="676">
      <c r="A676" s="160" t="n">
        <v>42401</v>
      </c>
      <c r="B676" s="9" t="n">
        <v>-0.03</v>
      </c>
    </row>
    <row r="677">
      <c r="A677" s="160" t="n">
        <v>42430</v>
      </c>
      <c r="B677" s="9" t="n">
        <v>0</v>
      </c>
    </row>
    <row r="678">
      <c r="A678" s="160" t="n">
        <v>42461</v>
      </c>
      <c r="B678" s="9" t="n">
        <v>0.03</v>
      </c>
    </row>
    <row r="679">
      <c r="A679" s="160" t="n">
        <v>42491</v>
      </c>
      <c r="B679" s="9" t="n">
        <v>-0.03</v>
      </c>
    </row>
    <row r="680">
      <c r="A680" s="160" t="n">
        <v>42522</v>
      </c>
      <c r="B680" s="9" t="n">
        <v>-0.03</v>
      </c>
    </row>
    <row r="681">
      <c r="A681" s="160" t="n">
        <v>42552</v>
      </c>
      <c r="B681" s="9" t="n">
        <v>-0.03</v>
      </c>
    </row>
    <row r="682">
      <c r="A682" s="160" t="n">
        <v>42583</v>
      </c>
      <c r="B682" s="9" t="n">
        <v>0.07000000000000001</v>
      </c>
    </row>
    <row r="683">
      <c r="A683" s="160" t="n">
        <v>42614</v>
      </c>
      <c r="B683" s="9" t="n">
        <v>0.1</v>
      </c>
    </row>
    <row r="684">
      <c r="A684" s="160" t="n">
        <v>42644</v>
      </c>
      <c r="B684" s="9" t="n">
        <v>0.1</v>
      </c>
    </row>
    <row r="685">
      <c r="A685" s="160" t="n">
        <v>42675</v>
      </c>
      <c r="B685" s="9" t="n">
        <v>0</v>
      </c>
    </row>
    <row r="686">
      <c r="A686" s="160" t="n">
        <v>42705</v>
      </c>
      <c r="B686" s="9" t="n">
        <v>-0.07000000000000001</v>
      </c>
    </row>
    <row r="687">
      <c r="A687" s="160" t="n">
        <v>42736</v>
      </c>
      <c r="B687" s="9" t="n">
        <v>0</v>
      </c>
    </row>
    <row r="688">
      <c r="A688" s="160" t="n">
        <v>42767</v>
      </c>
      <c r="B688" s="9" t="n">
        <v>0.03</v>
      </c>
    </row>
    <row r="689">
      <c r="A689" s="160" t="n">
        <v>42795</v>
      </c>
      <c r="B689" s="9" t="n">
        <v>-0.03</v>
      </c>
    </row>
    <row r="690">
      <c r="A690" s="160" t="n">
        <v>42826</v>
      </c>
      <c r="B690" s="9" t="n">
        <v>-0.13</v>
      </c>
    </row>
    <row r="691">
      <c r="A691" s="160" t="n">
        <v>42856</v>
      </c>
      <c r="B691" s="9" t="n">
        <v>-0.13</v>
      </c>
    </row>
    <row r="692">
      <c r="A692" s="160" t="n">
        <v>42887</v>
      </c>
      <c r="B692" s="9" t="n">
        <v>-0.03</v>
      </c>
    </row>
    <row r="693">
      <c r="A693" s="160" t="n">
        <v>42917</v>
      </c>
      <c r="B693" s="9" t="n">
        <v>-0.03</v>
      </c>
    </row>
    <row r="694">
      <c r="A694" s="160" t="n">
        <v>42948</v>
      </c>
      <c r="B694" s="9" t="n">
        <v>0.03</v>
      </c>
    </row>
    <row r="695">
      <c r="A695" s="160" t="n">
        <v>42979</v>
      </c>
      <c r="B695" s="9" t="n">
        <v>-0.03</v>
      </c>
    </row>
    <row r="696">
      <c r="A696" s="160" t="n">
        <v>43009</v>
      </c>
      <c r="B696" s="9" t="n">
        <v>-0.07000000000000001</v>
      </c>
    </row>
    <row r="697">
      <c r="A697" s="160" t="n">
        <v>43040</v>
      </c>
      <c r="B697" s="9" t="n">
        <v>-0.1</v>
      </c>
    </row>
    <row r="698">
      <c r="A698" s="160" t="n">
        <v>43070</v>
      </c>
      <c r="B698" s="9" t="n">
        <v>-0.03</v>
      </c>
    </row>
    <row r="699">
      <c r="A699" s="160" t="n">
        <v>43101</v>
      </c>
      <c r="B699" s="9" t="n">
        <v>0</v>
      </c>
    </row>
    <row r="700">
      <c r="A700" s="160" t="n">
        <v>43132</v>
      </c>
      <c r="B700" s="9" t="n">
        <v>0</v>
      </c>
    </row>
    <row r="701">
      <c r="A701" s="160" t="n">
        <v>43160</v>
      </c>
      <c r="B701" s="9" t="n">
        <v>0</v>
      </c>
    </row>
    <row r="702">
      <c r="A702" s="160" t="n">
        <v>43191</v>
      </c>
      <c r="B702" s="9" t="n">
        <v>-0.07000000000000001</v>
      </c>
    </row>
    <row r="703">
      <c r="A703" s="160" t="n">
        <v>43221</v>
      </c>
      <c r="B703" s="9" t="n">
        <v>-0.1</v>
      </c>
    </row>
    <row r="704">
      <c r="A704" s="160" t="n">
        <v>43252</v>
      </c>
      <c r="B704" s="9" t="n">
        <v>-0.03</v>
      </c>
    </row>
    <row r="705">
      <c r="A705" s="160" t="n">
        <v>43282</v>
      </c>
      <c r="B705" s="9" t="n">
        <v>0</v>
      </c>
    </row>
    <row r="706">
      <c r="A706" s="160" t="n">
        <v>43313</v>
      </c>
      <c r="B706" s="9" t="n">
        <v>0.03</v>
      </c>
    </row>
    <row r="707">
      <c r="A707" s="160" t="n">
        <v>43344</v>
      </c>
      <c r="B707" s="9" t="n">
        <v>-0.07000000000000001</v>
      </c>
    </row>
    <row r="708">
      <c r="A708" s="160" t="n">
        <v>43374</v>
      </c>
      <c r="B708" s="9" t="n">
        <v>-0.07000000000000001</v>
      </c>
    </row>
    <row r="709">
      <c r="A709" s="160" t="n">
        <v>43405</v>
      </c>
      <c r="B709" s="9" t="n">
        <v>-0.07000000000000001</v>
      </c>
    </row>
    <row r="710">
      <c r="A710" s="160" t="n">
        <v>43435</v>
      </c>
      <c r="B710" s="9" t="n">
        <v>0.07000000000000001</v>
      </c>
    </row>
    <row r="711">
      <c r="A711" s="160" t="n">
        <v>43466</v>
      </c>
      <c r="B711" s="9" t="n">
        <v>0.13</v>
      </c>
    </row>
    <row r="712">
      <c r="A712" s="160" t="n">
        <v>43497</v>
      </c>
      <c r="B712" s="9" t="n">
        <v>0.17</v>
      </c>
    </row>
    <row r="713">
      <c r="A713" s="160" t="n">
        <v>43525</v>
      </c>
      <c r="B713" s="9" t="n">
        <v>0.13</v>
      </c>
    </row>
    <row r="714">
      <c r="A714" s="160" t="n">
        <v>43556</v>
      </c>
      <c r="B714" s="9" t="n">
        <v>0</v>
      </c>
    </row>
    <row r="715">
      <c r="A715" s="160" t="n">
        <v>43586</v>
      </c>
      <c r="B715" s="9" t="n">
        <v>-0.07000000000000001</v>
      </c>
    </row>
    <row r="716">
      <c r="A716" s="160" t="n">
        <v>43617</v>
      </c>
      <c r="B716" s="9" t="n">
        <v>-0.03</v>
      </c>
    </row>
    <row r="717">
      <c r="A717" s="160" t="n">
        <v>43647</v>
      </c>
      <c r="B717" s="9" t="n">
        <v>0.03</v>
      </c>
    </row>
    <row r="718">
      <c r="A718" s="160" t="n">
        <v>43678</v>
      </c>
      <c r="B718" s="9" t="n">
        <v>0.07000000000000001</v>
      </c>
    </row>
    <row r="719">
      <c r="A719" s="160" t="n">
        <v>43709</v>
      </c>
      <c r="B719" s="9" t="n">
        <v>0</v>
      </c>
    </row>
    <row r="720">
      <c r="A720" s="160" t="n">
        <v>43739</v>
      </c>
      <c r="B720" s="9" t="n">
        <v>-0.03</v>
      </c>
    </row>
    <row r="721">
      <c r="A721" s="160" t="n">
        <v>43770</v>
      </c>
      <c r="B721" s="9" t="n">
        <v>-0.07000000000000001</v>
      </c>
    </row>
    <row r="722">
      <c r="A722" s="160" t="n">
        <v>43800</v>
      </c>
      <c r="B722" s="9" t="n">
        <v>0</v>
      </c>
    </row>
    <row r="723">
      <c r="A723" s="160" t="n">
        <v>43831</v>
      </c>
      <c r="B723" s="9" t="n">
        <v>0</v>
      </c>
    </row>
    <row r="724">
      <c r="A724" s="160" t="n">
        <v>43862</v>
      </c>
      <c r="B724" s="9" t="n">
        <v>0</v>
      </c>
    </row>
    <row r="725">
      <c r="A725" s="160" t="n">
        <v>43891</v>
      </c>
      <c r="B725" s="9" t="n">
        <v>0.3</v>
      </c>
    </row>
    <row r="726">
      <c r="A726" s="160" t="n">
        <v>43922</v>
      </c>
      <c r="B726" s="9" t="n">
        <v>4</v>
      </c>
    </row>
    <row r="727">
      <c r="A727" s="160" t="n">
        <v>43952</v>
      </c>
      <c r="B727" s="9" t="n">
        <v>7.27</v>
      </c>
    </row>
    <row r="728">
      <c r="A728" s="160" t="n">
        <v>43983</v>
      </c>
      <c r="B728" s="9" t="n">
        <v>9.5</v>
      </c>
    </row>
    <row r="729">
      <c r="A729" s="160" t="n">
        <v>44013</v>
      </c>
      <c r="B729" s="9" t="n">
        <v>8</v>
      </c>
    </row>
    <row r="730">
      <c r="A730" s="160" t="n">
        <v>44044</v>
      </c>
      <c r="B730" s="9" t="n">
        <v>6.37</v>
      </c>
    </row>
    <row r="731">
      <c r="A731" s="160" t="n">
        <v>44075</v>
      </c>
      <c r="B731" s="9" t="n">
        <v>5.3</v>
      </c>
    </row>
    <row r="732">
      <c r="A732" s="160" t="n">
        <v>44105</v>
      </c>
      <c r="B732" s="9" t="n">
        <v>4.2</v>
      </c>
    </row>
    <row r="733">
      <c r="A733" s="160" t="n">
        <v>44136</v>
      </c>
      <c r="B733" s="9" t="n">
        <v>3.63</v>
      </c>
    </row>
    <row r="734">
      <c r="A734" s="160" t="n">
        <v>44166</v>
      </c>
      <c r="B734" s="9" t="n">
        <v>3.23</v>
      </c>
    </row>
    <row r="735">
      <c r="A735" s="160" t="n">
        <v>44197</v>
      </c>
      <c r="B735" s="9" t="n">
        <v>3.03</v>
      </c>
    </row>
    <row r="736">
      <c r="A736" s="160" t="n">
        <v>44228</v>
      </c>
      <c r="B736" s="9" t="n">
        <v>2.87</v>
      </c>
    </row>
    <row r="737">
      <c r="A737" s="160" t="n">
        <v>44256</v>
      </c>
      <c r="B737" s="9" t="n">
        <v>2.33</v>
      </c>
    </row>
    <row r="738">
      <c r="A738" s="160" t="n">
        <v>44287</v>
      </c>
      <c r="B738" s="9" t="n">
        <v>-0.07000000000000001</v>
      </c>
    </row>
    <row r="739">
      <c r="A739" s="160" t="n">
        <v>44317</v>
      </c>
      <c r="B739" s="9" t="n">
        <v>-0.13</v>
      </c>
    </row>
    <row r="740">
      <c r="A740" s="160" t="n">
        <v>44348</v>
      </c>
      <c r="B740" s="9" t="n">
        <v>-0.03</v>
      </c>
    </row>
    <row r="741">
      <c r="A741" s="160" t="n">
        <v>44378</v>
      </c>
      <c r="B741" s="9" t="n">
        <v>-0.23</v>
      </c>
    </row>
    <row r="742">
      <c r="A742" s="160" t="n">
        <v>44409</v>
      </c>
      <c r="B742" s="9" t="n">
        <v>-0.2</v>
      </c>
    </row>
    <row r="743">
      <c r="A743" s="160" t="n">
        <v>44440</v>
      </c>
      <c r="B743" s="9" t="n">
        <v>-0.37</v>
      </c>
    </row>
    <row r="744">
      <c r="A744" s="160" t="n">
        <v>44470</v>
      </c>
      <c r="B744" s="9" t="n">
        <v>-0.27</v>
      </c>
    </row>
    <row r="745">
      <c r="A745" s="160" t="n">
        <v>44501</v>
      </c>
      <c r="B745" s="9" t="n">
        <v>-0.33</v>
      </c>
    </row>
    <row r="746">
      <c r="A746" s="160" t="n">
        <v>44531</v>
      </c>
      <c r="B746" s="9" t="n">
        <v>-0.27</v>
      </c>
    </row>
    <row r="747">
      <c r="A747" s="160" t="n">
        <v>44562</v>
      </c>
      <c r="B747" s="9" t="n">
        <v>-0.2</v>
      </c>
    </row>
    <row r="748">
      <c r="A748" s="160" t="n">
        <v>44593</v>
      </c>
      <c r="B748" s="9" t="n">
        <v>-0.13</v>
      </c>
    </row>
    <row r="749">
      <c r="A749" s="160" t="n">
        <v>44621</v>
      </c>
      <c r="B749" s="9" t="n">
        <v>-0.1</v>
      </c>
    </row>
    <row r="750">
      <c r="A750" s="160" t="n">
        <v>44652</v>
      </c>
      <c r="B750" s="9" t="n">
        <v>-0.13</v>
      </c>
    </row>
    <row r="751">
      <c r="A751" s="160" t="n">
        <v>44682</v>
      </c>
      <c r="B751" s="9" t="n">
        <v>-0.07000000000000001</v>
      </c>
    </row>
    <row r="752">
      <c r="A752" s="160" t="n">
        <v>44713</v>
      </c>
      <c r="B752" s="9" t="n">
        <v>0</v>
      </c>
    </row>
    <row r="753">
      <c r="A753" s="160" t="n">
        <v>44743</v>
      </c>
      <c r="B753" s="9" t="n">
        <v>-0.03</v>
      </c>
    </row>
    <row r="754">
      <c r="A754" s="160" t="n">
        <v>44774</v>
      </c>
      <c r="B754" s="9" t="n">
        <v>0.03</v>
      </c>
    </row>
    <row r="755">
      <c r="A755" s="160" t="n">
        <v>44805</v>
      </c>
      <c r="B755" s="9" t="n">
        <v>0</v>
      </c>
    </row>
    <row r="756">
      <c r="A756" s="160" t="n">
        <v>44835</v>
      </c>
      <c r="B756" s="9" t="n">
        <v>0.07000000000000001</v>
      </c>
    </row>
    <row r="757">
      <c r="A757" s="160" t="n">
        <v>44866</v>
      </c>
      <c r="B757" s="9" t="n">
        <v>0.07000000000000001</v>
      </c>
    </row>
    <row r="758">
      <c r="A758" s="160" t="n">
        <v>44896</v>
      </c>
      <c r="B758" s="9" t="n">
        <v>0.03</v>
      </c>
    </row>
    <row r="759">
      <c r="A759" s="160" t="n">
        <v>44927</v>
      </c>
      <c r="B759" s="9" t="n">
        <v>-0.07000000000000001</v>
      </c>
    </row>
    <row r="760">
      <c r="A760" s="160" t="n">
        <v>44958</v>
      </c>
      <c r="B760" s="9" t="n">
        <v>0</v>
      </c>
    </row>
    <row r="761">
      <c r="A761" s="160" t="n">
        <v>44986</v>
      </c>
      <c r="B761" s="9" t="n">
        <v>0</v>
      </c>
    </row>
    <row r="762">
      <c r="A762" s="160" t="n">
        <v>45017</v>
      </c>
      <c r="B762" s="9" t="n">
        <v>0</v>
      </c>
    </row>
    <row r="763">
      <c r="A763" s="160" t="n">
        <v>45047</v>
      </c>
      <c r="B763" s="9" t="n">
        <v>0.03</v>
      </c>
    </row>
    <row r="764">
      <c r="A764" s="160" t="n">
        <v>45078</v>
      </c>
      <c r="B764" s="9" t="n">
        <v>0.07000000000000001</v>
      </c>
    </row>
    <row r="765">
      <c r="A765" s="160" t="n">
        <v>45108</v>
      </c>
      <c r="B765" s="9" t="n">
        <v>0.1</v>
      </c>
    </row>
    <row r="766">
      <c r="A766" s="160" t="n">
        <v>45139</v>
      </c>
      <c r="B766" s="9" t="n">
        <v>0.13</v>
      </c>
    </row>
    <row r="767">
      <c r="A767" s="160" t="n">
        <v>45170</v>
      </c>
      <c r="B767" s="9" t="n">
        <v>0.2</v>
      </c>
    </row>
    <row r="768">
      <c r="A768" s="160" t="n">
        <v>45200</v>
      </c>
      <c r="B768" s="9" t="n">
        <v>0.33</v>
      </c>
    </row>
    <row r="769">
      <c r="A769" s="160" t="n">
        <v>45231</v>
      </c>
      <c r="B769" s="9" t="n">
        <v>0.3</v>
      </c>
    </row>
    <row r="770">
      <c r="A770" s="160" t="n">
        <v>45261</v>
      </c>
      <c r="B770" s="9" t="n">
        <v>0.23</v>
      </c>
    </row>
    <row r="771">
      <c r="A771" s="160" t="n">
        <v>45292</v>
      </c>
      <c r="B771" s="9" t="n">
        <v>0.2</v>
      </c>
    </row>
    <row r="772">
      <c r="A772" s="160" t="n">
        <v>45323</v>
      </c>
      <c r="B772" s="9" t="n">
        <v>0.27</v>
      </c>
    </row>
    <row r="773">
      <c r="A773" s="160" t="n">
        <v>45352</v>
      </c>
      <c r="B773" s="9" t="n">
        <v>0.3</v>
      </c>
    </row>
    <row r="774">
      <c r="A774" s="160" t="n">
        <v>45383</v>
      </c>
      <c r="B774" s="9" t="n">
        <v>0.37</v>
      </c>
    </row>
    <row r="775">
      <c r="A775" s="160" t="n">
        <v>45413</v>
      </c>
      <c r="B775" s="9" t="n">
        <v>0.37</v>
      </c>
    </row>
    <row r="776">
      <c r="A776" s="160" t="n">
        <v>45444</v>
      </c>
      <c r="B776" s="9" t="n">
        <v>0.43</v>
      </c>
    </row>
    <row r="777">
      <c r="A777" s="160" t="n">
        <v>45474</v>
      </c>
      <c r="B777" s="9" t="n">
        <v>0.53</v>
      </c>
    </row>
    <row r="778">
      <c r="A778" s="160" t="n">
        <v>45505</v>
      </c>
      <c r="B778" s="9" t="n">
        <v>0.57</v>
      </c>
    </row>
    <row r="779">
      <c r="A779" s="160" t="n">
        <v>45536</v>
      </c>
      <c r="B779" s="9" t="n">
        <v>0.5</v>
      </c>
    </row>
    <row r="780">
      <c r="A780" s="160" t="n">
        <v>45566</v>
      </c>
      <c r="B780" s="9" t="n">
        <v>0.43</v>
      </c>
    </row>
    <row r="781">
      <c r="A781" s="160" t="n">
        <v>45597</v>
      </c>
      <c r="B781" s="9" t="n">
        <v>0.43</v>
      </c>
    </row>
    <row r="782">
      <c r="A782" s="160" t="n">
        <v>45627</v>
      </c>
      <c r="B782" s="9" t="n">
        <v>0.4</v>
      </c>
    </row>
    <row r="783">
      <c r="A783" s="160" t="n">
        <v>45658</v>
      </c>
      <c r="B783" s="9" t="n">
        <v>0.37</v>
      </c>
    </row>
    <row r="784">
      <c r="A784" s="160" t="n">
        <v>45689</v>
      </c>
      <c r="B784" s="9" t="n">
        <v>0.27</v>
      </c>
    </row>
    <row r="785">
      <c r="A785" s="160" t="n">
        <v>45717</v>
      </c>
      <c r="B785" s="9" t="n">
        <v>0.27</v>
      </c>
    </row>
    <row r="786">
      <c r="A786" s="160" t="n">
        <v>45748</v>
      </c>
      <c r="B786" s="9" t="n">
        <v>0.27</v>
      </c>
    </row>
    <row r="787">
      <c r="A787" s="160" t="n">
        <v>45778</v>
      </c>
      <c r="B787" s="9" t="n">
        <v>0.27</v>
      </c>
    </row>
    <row r="788">
      <c r="A788" s="160" t="n">
        <v>45809</v>
      </c>
      <c r="B788" s="9" t="n">
        <v>0.17</v>
      </c>
    </row>
    <row r="789">
      <c r="A789" s="160" t="n">
        <v>45839</v>
      </c>
      <c r="B789" s="9" t="n">
        <v>0.1</v>
      </c>
    </row>
    <row r="790">
      <c r="A790" s="160" t="n">
        <v>45870</v>
      </c>
      <c r="B790" s="9" t="n">
        <v>0.13</v>
      </c>
    </row>
    <row r="791">
      <c r="A791" s="160" t="n">
        <v>45901</v>
      </c>
      <c r="B791" s="9" t="n">
        <v>0.23</v>
      </c>
    </row>
    <row r="792">
      <c r="A792" s="160" t="n">
        <v>45931</v>
      </c>
      <c r="B792" s="9" t="n"/>
    </row>
    <row r="793">
      <c r="A793" s="160" t="n">
        <v>45962</v>
      </c>
      <c r="B793" s="9" t="n">
        <v>0.43</v>
      </c>
    </row>
    <row r="794">
      <c r="A794" s="160" t="n">
        <v>45992</v>
      </c>
      <c r="B794" s="9" t="n">
        <v>0.35</v>
      </c>
    </row>
    <row r="795">
      <c r="A795" s="160" t="n">
        <v>46023</v>
      </c>
      <c r="B795" s="9" t="n">
        <v>0.3</v>
      </c>
    </row>
    <row r="796">
      <c r="A796" s="160" t="n">
        <v>46054</v>
      </c>
      <c r="B796" s="9" t="n">
        <v>0.27</v>
      </c>
    </row>
    <row r="797">
      <c r="A797" s="160" t="n">
        <v>46082</v>
      </c>
      <c r="B797" s="9" t="n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F13011"/>
  <sheetViews>
    <sheetView workbookViewId="0">
      <selection activeCell="B1" sqref="B1"/>
    </sheetView>
  </sheetViews>
  <sheetFormatPr baseColWidth="10" defaultRowHeight="15"/>
  <sheetData>
    <row r="1">
      <c r="A1" s="7" t="inlineStr">
        <is>
          <t>observation_date</t>
        </is>
      </c>
      <c r="B1" s="7" t="inlineStr">
        <is>
          <t>T10Y2Y</t>
        </is>
      </c>
      <c r="D1" t="inlineStr">
        <is>
          <t>FRED Graph Observations</t>
        </is>
      </c>
    </row>
    <row r="2">
      <c r="A2" s="160" t="n">
        <v>27912</v>
      </c>
      <c r="B2" s="9" t="n">
        <v>0.68</v>
      </c>
      <c r="D2" t="inlineStr">
        <is>
          <t>Federal Reserve Economic Data, Federal Reserve Bank of St. Louis</t>
        </is>
      </c>
    </row>
    <row r="3">
      <c r="A3" s="160" t="n">
        <v>27913</v>
      </c>
      <c r="B3" s="9" t="n">
        <v>0.71</v>
      </c>
      <c r="D3" t="inlineStr">
        <is>
          <t>Link: https://fred.stlouisfed.org</t>
        </is>
      </c>
    </row>
    <row r="4">
      <c r="A4" s="160" t="n">
        <v>27914</v>
      </c>
      <c r="B4" s="9" t="n">
        <v>0.7</v>
      </c>
      <c r="D4" t="inlineStr">
        <is>
          <t>Help: https://fredhelp.stlouisfed.org</t>
        </is>
      </c>
    </row>
    <row r="5">
      <c r="A5" s="160" t="n">
        <v>27915</v>
      </c>
      <c r="B5" s="9" t="n">
        <v>0.77</v>
      </c>
      <c r="D5" t="inlineStr">
        <is>
          <t>This data may be copyrighted. Please refer to the Terms of Use: https://fred.stlouisfed.org/legal#fred-terms-faq</t>
        </is>
      </c>
    </row>
    <row r="6">
      <c r="A6" s="160" t="n">
        <v>27918</v>
      </c>
      <c r="B6" s="9" t="n">
        <v>0.79</v>
      </c>
      <c r="D6" t="inlineStr">
        <is>
          <t>File Created: 2026-04-13 10:08 pm CDT</t>
        </is>
      </c>
    </row>
    <row r="7">
      <c r="A7" s="160" t="n">
        <v>27919</v>
      </c>
      <c r="B7" s="9" t="n">
        <v>0.79</v>
      </c>
    </row>
    <row r="8">
      <c r="A8" s="160" t="n">
        <v>27920</v>
      </c>
      <c r="B8" s="9" t="n">
        <v>0.82</v>
      </c>
      <c r="D8" t="inlineStr">
        <is>
          <t>T10Y2Y</t>
        </is>
      </c>
      <c r="E8" t="inlineStr">
        <is>
          <t>10-Year Treasury Constant Maturity Minus 2-Year Treasury Constant Maturity, Percent, Daily, Not Seasonally Adjusted</t>
        </is>
      </c>
      <c r="F8" t="inlineStr">
        <is>
          <t>Data Updated: 2026-04-13</t>
        </is>
      </c>
    </row>
    <row r="9">
      <c r="A9" s="160" t="n">
        <v>27921</v>
      </c>
      <c r="B9" s="9" t="n">
        <v>0.86</v>
      </c>
    </row>
    <row r="10">
      <c r="A10" s="160" t="n">
        <v>27922</v>
      </c>
      <c r="B10" s="9" t="n">
        <v>0.83</v>
      </c>
    </row>
    <row r="11">
      <c r="A11" s="160" t="n">
        <v>27925</v>
      </c>
      <c r="B11" s="9" t="n">
        <v>0.83</v>
      </c>
    </row>
    <row r="12">
      <c r="A12" s="160" t="n">
        <v>27926</v>
      </c>
      <c r="B12" s="9" t="n">
        <v>0.83</v>
      </c>
    </row>
    <row r="13">
      <c r="A13" s="160" t="n">
        <v>27927</v>
      </c>
      <c r="B13" s="9" t="n">
        <v>0.8100000000000001</v>
      </c>
    </row>
    <row r="14">
      <c r="A14" s="160" t="n">
        <v>27928</v>
      </c>
      <c r="B14" s="9" t="n">
        <v>0.79</v>
      </c>
    </row>
    <row r="15">
      <c r="A15" s="160" t="n">
        <v>27929</v>
      </c>
      <c r="B15" s="9" t="n">
        <v>0.82</v>
      </c>
    </row>
    <row r="16">
      <c r="A16" s="160" t="n">
        <v>27932</v>
      </c>
      <c r="B16" s="9" t="n">
        <v>0.85</v>
      </c>
    </row>
    <row r="17">
      <c r="A17" s="160" t="n">
        <v>27933</v>
      </c>
      <c r="B17" s="9" t="n">
        <v>0.8</v>
      </c>
    </row>
    <row r="18">
      <c r="A18" s="160" t="n">
        <v>27934</v>
      </c>
      <c r="B18" s="9" t="n">
        <v>0.8</v>
      </c>
    </row>
    <row r="19">
      <c r="A19" s="160" t="n">
        <v>27935</v>
      </c>
      <c r="B19" s="9" t="n">
        <v>0.82</v>
      </c>
    </row>
    <row r="20">
      <c r="A20" s="160" t="n">
        <v>27936</v>
      </c>
      <c r="B20" s="9" t="n">
        <v>0.8100000000000001</v>
      </c>
    </row>
    <row r="21">
      <c r="A21" s="160" t="n">
        <v>27939</v>
      </c>
      <c r="B21" s="9" t="n">
        <v>0.84</v>
      </c>
    </row>
    <row r="22">
      <c r="A22" s="160" t="n">
        <v>27940</v>
      </c>
      <c r="B22" s="9" t="n">
        <v>0.84</v>
      </c>
    </row>
    <row r="23">
      <c r="A23" s="160" t="n">
        <v>27941</v>
      </c>
      <c r="B23" s="9" t="n">
        <v>0.84</v>
      </c>
    </row>
    <row r="24">
      <c r="A24" s="160" t="n">
        <v>27942</v>
      </c>
      <c r="B24" s="9" t="n">
        <v>0.86</v>
      </c>
    </row>
    <row r="25">
      <c r="A25" s="160" t="n">
        <v>27943</v>
      </c>
      <c r="B25" s="9" t="n">
        <v>0.85</v>
      </c>
    </row>
    <row r="26">
      <c r="A26" s="160" t="n">
        <v>27946</v>
      </c>
      <c r="B26" s="9" t="n"/>
    </row>
    <row r="27">
      <c r="A27" s="160" t="n">
        <v>27947</v>
      </c>
      <c r="B27" s="9" t="n">
        <v>0.86</v>
      </c>
    </row>
    <row r="28">
      <c r="A28" s="160" t="n">
        <v>27948</v>
      </c>
      <c r="B28" s="9" t="n">
        <v>0.85</v>
      </c>
    </row>
    <row r="29">
      <c r="A29" s="160" t="n">
        <v>27949</v>
      </c>
      <c r="B29" s="9" t="n">
        <v>0.9</v>
      </c>
    </row>
    <row r="30">
      <c r="A30" s="160" t="n">
        <v>27950</v>
      </c>
      <c r="B30" s="9" t="n">
        <v>1.01</v>
      </c>
    </row>
    <row r="31">
      <c r="A31" s="160" t="n">
        <v>27953</v>
      </c>
      <c r="B31" s="9" t="n">
        <v>1.04</v>
      </c>
    </row>
    <row r="32">
      <c r="A32" s="160" t="n">
        <v>27954</v>
      </c>
      <c r="B32" s="9" t="n">
        <v>1.03</v>
      </c>
    </row>
    <row r="33">
      <c r="A33" s="160" t="n">
        <v>27955</v>
      </c>
      <c r="B33" s="9" t="n">
        <v>1.03</v>
      </c>
    </row>
    <row r="34">
      <c r="A34" s="160" t="n">
        <v>27956</v>
      </c>
      <c r="B34" s="9" t="n">
        <v>1.05</v>
      </c>
    </row>
    <row r="35">
      <c r="A35" s="160" t="n">
        <v>27957</v>
      </c>
      <c r="B35" s="9" t="n">
        <v>0.98</v>
      </c>
    </row>
    <row r="36">
      <c r="A36" s="160" t="n">
        <v>27960</v>
      </c>
      <c r="B36" s="9" t="n">
        <v>0.97</v>
      </c>
    </row>
    <row r="37">
      <c r="A37" s="160" t="n">
        <v>27961</v>
      </c>
      <c r="B37" s="9" t="n">
        <v>0.96</v>
      </c>
    </row>
    <row r="38">
      <c r="A38" s="160" t="n">
        <v>27962</v>
      </c>
      <c r="B38" s="9" t="n">
        <v>0.96</v>
      </c>
    </row>
    <row r="39">
      <c r="A39" s="160" t="n">
        <v>27963</v>
      </c>
      <c r="B39" s="9" t="n">
        <v>0.95</v>
      </c>
    </row>
    <row r="40">
      <c r="A40" s="160" t="n">
        <v>27964</v>
      </c>
      <c r="B40" s="9" t="n">
        <v>0.9399999999999999</v>
      </c>
    </row>
    <row r="41">
      <c r="A41" s="160" t="n">
        <v>27967</v>
      </c>
      <c r="B41" s="9" t="n">
        <v>1.01</v>
      </c>
    </row>
    <row r="42">
      <c r="A42" s="160" t="n">
        <v>27968</v>
      </c>
      <c r="B42" s="9" t="n">
        <v>1.09</v>
      </c>
    </row>
    <row r="43">
      <c r="A43" s="160" t="n">
        <v>27969</v>
      </c>
      <c r="B43" s="9" t="n">
        <v>1.06</v>
      </c>
    </row>
    <row r="44">
      <c r="A44" s="160" t="n">
        <v>27970</v>
      </c>
      <c r="B44" s="9" t="n">
        <v>1.1</v>
      </c>
    </row>
    <row r="45">
      <c r="A45" s="160" t="n">
        <v>27971</v>
      </c>
      <c r="B45" s="9" t="n">
        <v>1.12</v>
      </c>
    </row>
    <row r="46">
      <c r="A46" s="160" t="n">
        <v>27974</v>
      </c>
      <c r="B46" s="9" t="n">
        <v>1.1</v>
      </c>
    </row>
    <row r="47">
      <c r="A47" s="160" t="n">
        <v>27975</v>
      </c>
      <c r="B47" s="9" t="n">
        <v>1.1</v>
      </c>
    </row>
    <row r="48">
      <c r="A48" s="160" t="n">
        <v>27976</v>
      </c>
      <c r="B48" s="9" t="n">
        <v>1.08</v>
      </c>
    </row>
    <row r="49">
      <c r="A49" s="160" t="n">
        <v>27977</v>
      </c>
      <c r="B49" s="9" t="n">
        <v>1.08</v>
      </c>
    </row>
    <row r="50">
      <c r="A50" s="160" t="n">
        <v>27978</v>
      </c>
      <c r="B50" s="9" t="n">
        <v>1.13</v>
      </c>
    </row>
    <row r="51">
      <c r="A51" s="160" t="n">
        <v>27981</v>
      </c>
      <c r="B51" s="9" t="n">
        <v>1.16</v>
      </c>
    </row>
    <row r="52">
      <c r="A52" s="160" t="n">
        <v>27982</v>
      </c>
      <c r="B52" s="9" t="n">
        <v>1.16</v>
      </c>
    </row>
    <row r="53">
      <c r="A53" s="160" t="n">
        <v>27983</v>
      </c>
      <c r="B53" s="9" t="n">
        <v>1.16</v>
      </c>
    </row>
    <row r="54">
      <c r="A54" s="160" t="n">
        <v>27984</v>
      </c>
      <c r="B54" s="9" t="n">
        <v>1.17</v>
      </c>
    </row>
    <row r="55">
      <c r="A55" s="160" t="n">
        <v>27985</v>
      </c>
      <c r="B55" s="9" t="n">
        <v>1.18</v>
      </c>
    </row>
    <row r="56">
      <c r="A56" s="160" t="n">
        <v>27988</v>
      </c>
      <c r="B56" s="9" t="n">
        <v>1.17</v>
      </c>
    </row>
    <row r="57">
      <c r="A57" s="160" t="n">
        <v>27989</v>
      </c>
      <c r="B57" s="9" t="n">
        <v>1.18</v>
      </c>
    </row>
    <row r="58">
      <c r="A58" s="160" t="n">
        <v>27990</v>
      </c>
      <c r="B58" s="9" t="n">
        <v>1.17</v>
      </c>
    </row>
    <row r="59">
      <c r="A59" s="160" t="n">
        <v>27991</v>
      </c>
      <c r="B59" s="9" t="n">
        <v>1.15</v>
      </c>
    </row>
    <row r="60">
      <c r="A60" s="160" t="n">
        <v>27992</v>
      </c>
      <c r="B60" s="9" t="n">
        <v>1.08</v>
      </c>
    </row>
    <row r="61">
      <c r="A61" s="160" t="n">
        <v>27995</v>
      </c>
      <c r="B61" s="9" t="n">
        <v>1.11</v>
      </c>
    </row>
    <row r="62">
      <c r="A62" s="160" t="n">
        <v>27996</v>
      </c>
      <c r="B62" s="9" t="n">
        <v>1.12</v>
      </c>
    </row>
    <row r="63">
      <c r="A63" s="160" t="n">
        <v>27997</v>
      </c>
      <c r="B63" s="9" t="n">
        <v>1.16</v>
      </c>
    </row>
    <row r="64">
      <c r="A64" s="160" t="n">
        <v>27998</v>
      </c>
      <c r="B64" s="9" t="n">
        <v>1.14</v>
      </c>
    </row>
    <row r="65">
      <c r="A65" s="160" t="n">
        <v>27999</v>
      </c>
      <c r="B65" s="9" t="n">
        <v>1.12</v>
      </c>
    </row>
    <row r="66">
      <c r="A66" s="160" t="n">
        <v>28002</v>
      </c>
      <c r="B66" s="9" t="n">
        <v>1.14</v>
      </c>
    </row>
    <row r="67">
      <c r="A67" s="160" t="n">
        <v>28003</v>
      </c>
      <c r="B67" s="9" t="n">
        <v>1.16</v>
      </c>
    </row>
    <row r="68">
      <c r="A68" s="160" t="n">
        <v>28004</v>
      </c>
      <c r="B68" s="9" t="n">
        <v>1.14</v>
      </c>
    </row>
    <row r="69">
      <c r="A69" s="160" t="n">
        <v>28005</v>
      </c>
      <c r="B69" s="9" t="n">
        <v>1.13</v>
      </c>
    </row>
    <row r="70">
      <c r="A70" s="160" t="n">
        <v>28006</v>
      </c>
      <c r="B70" s="9" t="n">
        <v>1.13</v>
      </c>
    </row>
    <row r="71">
      <c r="A71" s="160" t="n">
        <v>28009</v>
      </c>
      <c r="B71" s="9" t="n"/>
    </row>
    <row r="72">
      <c r="A72" s="160" t="n">
        <v>28010</v>
      </c>
      <c r="B72" s="9" t="n">
        <v>1.18</v>
      </c>
    </row>
    <row r="73">
      <c r="A73" s="160" t="n">
        <v>28011</v>
      </c>
      <c r="B73" s="9" t="n">
        <v>1.2</v>
      </c>
    </row>
    <row r="74">
      <c r="A74" s="160" t="n">
        <v>28012</v>
      </c>
      <c r="B74" s="9" t="n">
        <v>1.17</v>
      </c>
    </row>
    <row r="75">
      <c r="A75" s="160" t="n">
        <v>28013</v>
      </c>
      <c r="B75" s="9" t="n">
        <v>1.18</v>
      </c>
    </row>
    <row r="76">
      <c r="A76" s="160" t="n">
        <v>28016</v>
      </c>
      <c r="B76" s="9" t="n">
        <v>1.17</v>
      </c>
    </row>
    <row r="77">
      <c r="A77" s="160" t="n">
        <v>28017</v>
      </c>
      <c r="B77" s="9" t="n">
        <v>1.15</v>
      </c>
    </row>
    <row r="78">
      <c r="A78" s="160" t="n">
        <v>28018</v>
      </c>
      <c r="B78" s="9" t="n">
        <v>1.17</v>
      </c>
    </row>
    <row r="79">
      <c r="A79" s="160" t="n">
        <v>28019</v>
      </c>
      <c r="B79" s="9" t="n">
        <v>1.19</v>
      </c>
    </row>
    <row r="80">
      <c r="A80" s="160" t="n">
        <v>28020</v>
      </c>
      <c r="B80" s="9" t="n">
        <v>1.23</v>
      </c>
    </row>
    <row r="81">
      <c r="A81" s="160" t="n">
        <v>28023</v>
      </c>
      <c r="B81" s="9" t="n">
        <v>1.18</v>
      </c>
    </row>
    <row r="82">
      <c r="A82" s="160" t="n">
        <v>28024</v>
      </c>
      <c r="B82" s="9" t="n">
        <v>1.21</v>
      </c>
    </row>
    <row r="83">
      <c r="A83" s="160" t="n">
        <v>28025</v>
      </c>
      <c r="B83" s="9" t="n">
        <v>1.17</v>
      </c>
    </row>
    <row r="84">
      <c r="A84" s="160" t="n">
        <v>28026</v>
      </c>
      <c r="B84" s="9" t="n">
        <v>1.19</v>
      </c>
    </row>
    <row r="85">
      <c r="A85" s="160" t="n">
        <v>28027</v>
      </c>
      <c r="B85" s="9" t="n">
        <v>1.14</v>
      </c>
    </row>
    <row r="86">
      <c r="A86" s="160" t="n">
        <v>28030</v>
      </c>
      <c r="B86" s="9" t="n">
        <v>1.19</v>
      </c>
    </row>
    <row r="87">
      <c r="A87" s="160" t="n">
        <v>28031</v>
      </c>
      <c r="B87" s="9" t="n">
        <v>1.2</v>
      </c>
    </row>
    <row r="88">
      <c r="A88" s="160" t="n">
        <v>28032</v>
      </c>
      <c r="B88" s="9" t="n">
        <v>1.2</v>
      </c>
    </row>
    <row r="89">
      <c r="A89" s="160" t="n">
        <v>28033</v>
      </c>
      <c r="B89" s="9" t="n">
        <v>1.22</v>
      </c>
    </row>
    <row r="90">
      <c r="A90" s="160" t="n">
        <v>28034</v>
      </c>
      <c r="B90" s="9" t="n">
        <v>1.25</v>
      </c>
    </row>
    <row r="91">
      <c r="A91" s="160" t="n">
        <v>28037</v>
      </c>
      <c r="B91" s="9" t="n">
        <v>1.27</v>
      </c>
    </row>
    <row r="92">
      <c r="A92" s="160" t="n">
        <v>28038</v>
      </c>
      <c r="B92" s="9" t="n">
        <v>1.28</v>
      </c>
    </row>
    <row r="93">
      <c r="A93" s="160" t="n">
        <v>28039</v>
      </c>
      <c r="B93" s="9" t="n">
        <v>1.33</v>
      </c>
    </row>
    <row r="94">
      <c r="A94" s="160" t="n">
        <v>28040</v>
      </c>
      <c r="B94" s="9" t="n">
        <v>1.34</v>
      </c>
    </row>
    <row r="95">
      <c r="A95" s="160" t="n">
        <v>28041</v>
      </c>
      <c r="B95" s="9" t="n">
        <v>1.51</v>
      </c>
    </row>
    <row r="96">
      <c r="A96" s="160" t="n">
        <v>28044</v>
      </c>
      <c r="B96" s="9" t="n"/>
    </row>
    <row r="97">
      <c r="A97" s="160" t="n">
        <v>28045</v>
      </c>
      <c r="B97" s="9" t="n">
        <v>1.55</v>
      </c>
    </row>
    <row r="98">
      <c r="A98" s="160" t="n">
        <v>28046</v>
      </c>
      <c r="B98" s="9" t="n">
        <v>1.53</v>
      </c>
    </row>
    <row r="99">
      <c r="A99" s="160" t="n">
        <v>28047</v>
      </c>
      <c r="B99" s="9" t="n">
        <v>1.53</v>
      </c>
    </row>
    <row r="100">
      <c r="A100" s="160" t="n">
        <v>28048</v>
      </c>
      <c r="B100" s="9" t="n">
        <v>1.56</v>
      </c>
    </row>
    <row r="101">
      <c r="A101" s="160" t="n">
        <v>28051</v>
      </c>
      <c r="B101" s="9" t="n">
        <v>1.54</v>
      </c>
    </row>
    <row r="102">
      <c r="A102" s="160" t="n">
        <v>28052</v>
      </c>
      <c r="B102" s="9" t="n">
        <v>1.5</v>
      </c>
    </row>
    <row r="103">
      <c r="A103" s="160" t="n">
        <v>28053</v>
      </c>
      <c r="B103" s="9" t="n">
        <v>1.43</v>
      </c>
    </row>
    <row r="104">
      <c r="A104" s="160" t="n">
        <v>28054</v>
      </c>
      <c r="B104" s="9" t="n">
        <v>1.41</v>
      </c>
    </row>
    <row r="105">
      <c r="A105" s="160" t="n">
        <v>28055</v>
      </c>
      <c r="B105" s="9" t="n">
        <v>1.41</v>
      </c>
    </row>
    <row r="106">
      <c r="A106" s="160" t="n">
        <v>28058</v>
      </c>
      <c r="B106" s="9" t="n">
        <v>1.42</v>
      </c>
    </row>
    <row r="107">
      <c r="A107" s="160" t="n">
        <v>28059</v>
      </c>
      <c r="B107" s="9" t="n">
        <v>1.43</v>
      </c>
    </row>
    <row r="108">
      <c r="A108" s="160" t="n">
        <v>28060</v>
      </c>
      <c r="B108" s="9" t="n">
        <v>1.44</v>
      </c>
    </row>
    <row r="109">
      <c r="A109" s="160" t="n">
        <v>28061</v>
      </c>
      <c r="B109" s="9" t="n">
        <v>1.42</v>
      </c>
    </row>
    <row r="110">
      <c r="A110" s="160" t="n">
        <v>28062</v>
      </c>
      <c r="B110" s="9" t="n">
        <v>1.39</v>
      </c>
    </row>
    <row r="111">
      <c r="A111" s="160" t="n">
        <v>28065</v>
      </c>
      <c r="B111" s="9" t="n">
        <v>1.35</v>
      </c>
    </row>
    <row r="112">
      <c r="A112" s="160" t="n">
        <v>28066</v>
      </c>
      <c r="B112" s="9" t="n"/>
    </row>
    <row r="113">
      <c r="A113" s="160" t="n">
        <v>28067</v>
      </c>
      <c r="B113" s="9" t="n">
        <v>1.37</v>
      </c>
    </row>
    <row r="114">
      <c r="A114" s="160" t="n">
        <v>28068</v>
      </c>
      <c r="B114" s="9" t="n">
        <v>1.43</v>
      </c>
    </row>
    <row r="115">
      <c r="A115" s="160" t="n">
        <v>28069</v>
      </c>
      <c r="B115" s="9" t="n">
        <v>1.4</v>
      </c>
    </row>
    <row r="116">
      <c r="A116" s="160" t="n">
        <v>28072</v>
      </c>
      <c r="B116" s="9" t="n">
        <v>1.42</v>
      </c>
    </row>
    <row r="117">
      <c r="A117" s="160" t="n">
        <v>28073</v>
      </c>
      <c r="B117" s="9" t="n">
        <v>1.39</v>
      </c>
    </row>
    <row r="118">
      <c r="A118" s="160" t="n">
        <v>28074</v>
      </c>
      <c r="B118" s="9" t="n">
        <v>1.42</v>
      </c>
    </row>
    <row r="119">
      <c r="A119" s="160" t="n">
        <v>28075</v>
      </c>
      <c r="B119" s="9" t="n"/>
    </row>
    <row r="120">
      <c r="A120" s="160" t="n">
        <v>28076</v>
      </c>
      <c r="B120" s="9" t="n">
        <v>1.42</v>
      </c>
    </row>
    <row r="121">
      <c r="A121" s="160" t="n">
        <v>28079</v>
      </c>
      <c r="B121" s="9" t="n">
        <v>1.41</v>
      </c>
    </row>
    <row r="122">
      <c r="A122" s="160" t="n">
        <v>28080</v>
      </c>
      <c r="B122" s="9" t="n">
        <v>1.47</v>
      </c>
    </row>
    <row r="123">
      <c r="A123" s="160" t="n">
        <v>28081</v>
      </c>
      <c r="B123" s="9" t="n">
        <v>1.5</v>
      </c>
    </row>
    <row r="124">
      <c r="A124" s="160" t="n">
        <v>28082</v>
      </c>
      <c r="B124" s="9" t="n">
        <v>1.5</v>
      </c>
    </row>
    <row r="125">
      <c r="A125" s="160" t="n">
        <v>28083</v>
      </c>
      <c r="B125" s="9" t="n">
        <v>1.57</v>
      </c>
    </row>
    <row r="126">
      <c r="A126" s="160" t="n">
        <v>28086</v>
      </c>
      <c r="B126" s="9" t="n">
        <v>1.61</v>
      </c>
    </row>
    <row r="127">
      <c r="A127" s="160" t="n">
        <v>28087</v>
      </c>
      <c r="B127" s="9" t="n">
        <v>1.57</v>
      </c>
    </row>
    <row r="128">
      <c r="A128" s="160" t="n">
        <v>28088</v>
      </c>
      <c r="B128" s="9" t="n">
        <v>1.58</v>
      </c>
    </row>
    <row r="129">
      <c r="A129" s="160" t="n">
        <v>28089</v>
      </c>
      <c r="B129" s="9" t="n"/>
    </row>
    <row r="130">
      <c r="A130" s="160" t="n">
        <v>28090</v>
      </c>
      <c r="B130" s="9" t="n">
        <v>1.58</v>
      </c>
    </row>
    <row r="131">
      <c r="A131" s="160" t="n">
        <v>28093</v>
      </c>
      <c r="B131" s="9" t="n">
        <v>1.56</v>
      </c>
    </row>
    <row r="132">
      <c r="A132" s="160" t="n">
        <v>28094</v>
      </c>
      <c r="B132" s="9" t="n">
        <v>1.59</v>
      </c>
    </row>
    <row r="133">
      <c r="A133" s="160" t="n">
        <v>28095</v>
      </c>
      <c r="B133" s="9" t="n">
        <v>1.57</v>
      </c>
    </row>
    <row r="134">
      <c r="A134" s="160" t="n">
        <v>28096</v>
      </c>
      <c r="B134" s="9" t="n">
        <v>1.58</v>
      </c>
    </row>
    <row r="135">
      <c r="A135" s="160" t="n">
        <v>28097</v>
      </c>
      <c r="B135" s="9" t="n">
        <v>1.55</v>
      </c>
    </row>
    <row r="136">
      <c r="A136" s="160" t="n">
        <v>28100</v>
      </c>
      <c r="B136" s="9" t="n">
        <v>1.5</v>
      </c>
    </row>
    <row r="137">
      <c r="A137" s="160" t="n">
        <v>28101</v>
      </c>
      <c r="B137" s="9" t="n">
        <v>1.47</v>
      </c>
    </row>
    <row r="138">
      <c r="A138" s="160" t="n">
        <v>28102</v>
      </c>
      <c r="B138" s="9" t="n">
        <v>1.48</v>
      </c>
    </row>
    <row r="139">
      <c r="A139" s="160" t="n">
        <v>28103</v>
      </c>
      <c r="B139" s="9" t="n">
        <v>1.48</v>
      </c>
    </row>
    <row r="140">
      <c r="A140" s="160" t="n">
        <v>28104</v>
      </c>
      <c r="B140" s="9" t="n">
        <v>1.51</v>
      </c>
    </row>
    <row r="141">
      <c r="A141" s="160" t="n">
        <v>28107</v>
      </c>
      <c r="B141" s="9" t="n">
        <v>1.47</v>
      </c>
    </row>
    <row r="142">
      <c r="A142" s="160" t="n">
        <v>28108</v>
      </c>
      <c r="B142" s="9" t="n">
        <v>1.5</v>
      </c>
    </row>
    <row r="143">
      <c r="A143" s="160" t="n">
        <v>28109</v>
      </c>
      <c r="B143" s="9" t="n">
        <v>1.5</v>
      </c>
    </row>
    <row r="144">
      <c r="A144" s="160" t="n">
        <v>28110</v>
      </c>
      <c r="B144" s="9" t="n">
        <v>1.48</v>
      </c>
    </row>
    <row r="145">
      <c r="A145" s="160" t="n">
        <v>28111</v>
      </c>
      <c r="B145" s="9" t="n">
        <v>1.48</v>
      </c>
    </row>
    <row r="146">
      <c r="A146" s="160" t="n">
        <v>28114</v>
      </c>
      <c r="B146" s="9" t="n">
        <v>1.5</v>
      </c>
    </row>
    <row r="147">
      <c r="A147" s="160" t="n">
        <v>28115</v>
      </c>
      <c r="B147" s="9" t="n">
        <v>1.48</v>
      </c>
    </row>
    <row r="148">
      <c r="A148" s="160" t="n">
        <v>28116</v>
      </c>
      <c r="B148" s="9" t="n">
        <v>1.52</v>
      </c>
    </row>
    <row r="149">
      <c r="A149" s="160" t="n">
        <v>28117</v>
      </c>
      <c r="B149" s="9" t="n">
        <v>1.48</v>
      </c>
    </row>
    <row r="150">
      <c r="A150" s="160" t="n">
        <v>28118</v>
      </c>
      <c r="B150" s="9" t="n"/>
    </row>
    <row r="151">
      <c r="A151" s="160" t="n">
        <v>28121</v>
      </c>
      <c r="B151" s="9" t="n">
        <v>1.47</v>
      </c>
    </row>
    <row r="152">
      <c r="A152" s="160" t="n">
        <v>28122</v>
      </c>
      <c r="B152" s="9" t="n">
        <v>1.47</v>
      </c>
    </row>
    <row r="153">
      <c r="A153" s="160" t="n">
        <v>28123</v>
      </c>
      <c r="B153" s="9" t="n">
        <v>1.45</v>
      </c>
    </row>
    <row r="154">
      <c r="A154" s="160" t="n">
        <v>28124</v>
      </c>
      <c r="B154" s="9" t="n">
        <v>1.42</v>
      </c>
    </row>
    <row r="155">
      <c r="A155" s="160" t="n">
        <v>28125</v>
      </c>
      <c r="B155" s="9" t="n">
        <v>1.47</v>
      </c>
    </row>
    <row r="156">
      <c r="A156" s="160" t="n">
        <v>28128</v>
      </c>
      <c r="B156" s="9" t="n">
        <v>1.42</v>
      </c>
    </row>
    <row r="157">
      <c r="A157" s="160" t="n">
        <v>28129</v>
      </c>
      <c r="B157" s="9" t="n">
        <v>1.4</v>
      </c>
    </row>
    <row r="158">
      <c r="A158" s="160" t="n">
        <v>28130</v>
      </c>
      <c r="B158" s="9" t="n">
        <v>1.4</v>
      </c>
    </row>
    <row r="159">
      <c r="A159" s="160" t="n">
        <v>28131</v>
      </c>
      <c r="B159" s="9" t="n">
        <v>1.36</v>
      </c>
    </row>
    <row r="160">
      <c r="A160" s="160" t="n">
        <v>28132</v>
      </c>
      <c r="B160" s="9" t="n">
        <v>1.39</v>
      </c>
    </row>
    <row r="161">
      <c r="A161" s="160" t="n">
        <v>28135</v>
      </c>
      <c r="B161" s="9" t="n">
        <v>1.41</v>
      </c>
    </row>
    <row r="162">
      <c r="A162" s="160" t="n">
        <v>28136</v>
      </c>
      <c r="B162" s="9" t="n">
        <v>1.41</v>
      </c>
    </row>
    <row r="163">
      <c r="A163" s="160" t="n">
        <v>28137</v>
      </c>
      <c r="B163" s="9" t="n">
        <v>1.42</v>
      </c>
    </row>
    <row r="164">
      <c r="A164" s="160" t="n">
        <v>28138</v>
      </c>
      <c r="B164" s="9" t="n">
        <v>1.39</v>
      </c>
    </row>
    <row r="165">
      <c r="A165" s="160" t="n">
        <v>28139</v>
      </c>
      <c r="B165" s="9" t="n">
        <v>1.32</v>
      </c>
    </row>
    <row r="166">
      <c r="A166" s="160" t="n">
        <v>28142</v>
      </c>
      <c r="B166" s="9" t="n">
        <v>1.3</v>
      </c>
    </row>
    <row r="167">
      <c r="A167" s="160" t="n">
        <v>28143</v>
      </c>
      <c r="B167" s="9" t="n">
        <v>1.3</v>
      </c>
    </row>
    <row r="168">
      <c r="A168" s="160" t="n">
        <v>28144</v>
      </c>
      <c r="B168" s="9" t="n">
        <v>1.26</v>
      </c>
    </row>
    <row r="169">
      <c r="A169" s="160" t="n">
        <v>28145</v>
      </c>
      <c r="B169" s="9" t="n">
        <v>1.25</v>
      </c>
    </row>
    <row r="170">
      <c r="A170" s="160" t="n">
        <v>28146</v>
      </c>
      <c r="B170" s="9" t="n">
        <v>1.26</v>
      </c>
    </row>
    <row r="171">
      <c r="A171" s="160" t="n">
        <v>28149</v>
      </c>
      <c r="B171" s="9" t="n">
        <v>1.25</v>
      </c>
    </row>
    <row r="172">
      <c r="A172" s="160" t="n">
        <v>28150</v>
      </c>
      <c r="B172" s="9" t="n">
        <v>1.24</v>
      </c>
    </row>
    <row r="173">
      <c r="A173" s="160" t="n">
        <v>28151</v>
      </c>
      <c r="B173" s="9" t="n">
        <v>1.24</v>
      </c>
    </row>
    <row r="174">
      <c r="A174" s="160" t="n">
        <v>28152</v>
      </c>
      <c r="B174" s="9" t="n">
        <v>1.17</v>
      </c>
    </row>
    <row r="175">
      <c r="A175" s="160" t="n">
        <v>28153</v>
      </c>
      <c r="B175" s="9" t="n">
        <v>1.18</v>
      </c>
    </row>
    <row r="176">
      <c r="A176" s="160" t="n">
        <v>28156</v>
      </c>
      <c r="B176" s="9" t="n">
        <v>1.22</v>
      </c>
    </row>
    <row r="177">
      <c r="A177" s="160" t="n">
        <v>28157</v>
      </c>
      <c r="B177" s="9" t="n">
        <v>1.21</v>
      </c>
    </row>
    <row r="178">
      <c r="A178" s="160" t="n">
        <v>28158</v>
      </c>
      <c r="B178" s="9" t="n">
        <v>1.19</v>
      </c>
    </row>
    <row r="179">
      <c r="A179" s="160" t="n">
        <v>28159</v>
      </c>
      <c r="B179" s="9" t="n">
        <v>1.26</v>
      </c>
    </row>
    <row r="180">
      <c r="A180" s="160" t="n">
        <v>28160</v>
      </c>
      <c r="B180" s="9" t="n">
        <v>1.25</v>
      </c>
    </row>
    <row r="181">
      <c r="A181" s="160" t="n">
        <v>28163</v>
      </c>
      <c r="B181" s="9" t="n">
        <v>1.3</v>
      </c>
    </row>
    <row r="182">
      <c r="A182" s="160" t="n">
        <v>28164</v>
      </c>
      <c r="B182" s="9" t="n">
        <v>1.29</v>
      </c>
    </row>
    <row r="183">
      <c r="A183" s="160" t="n">
        <v>28165</v>
      </c>
      <c r="B183" s="9" t="n">
        <v>1.33</v>
      </c>
    </row>
    <row r="184">
      <c r="A184" s="160" t="n">
        <v>28166</v>
      </c>
      <c r="B184" s="9" t="n">
        <v>1.3</v>
      </c>
    </row>
    <row r="185">
      <c r="A185" s="160" t="n">
        <v>28167</v>
      </c>
      <c r="B185" s="9" t="n">
        <v>1.34</v>
      </c>
    </row>
    <row r="186">
      <c r="A186" s="160" t="n">
        <v>28170</v>
      </c>
      <c r="B186" s="9" t="n">
        <v>1.32</v>
      </c>
    </row>
    <row r="187">
      <c r="A187" s="160" t="n">
        <v>28171</v>
      </c>
      <c r="B187" s="9" t="n">
        <v>1.32</v>
      </c>
    </row>
    <row r="188">
      <c r="A188" s="160" t="n">
        <v>28172</v>
      </c>
      <c r="B188" s="9" t="n">
        <v>1.32</v>
      </c>
    </row>
    <row r="189">
      <c r="A189" s="160" t="n">
        <v>28173</v>
      </c>
      <c r="B189" s="9" t="n">
        <v>1.27</v>
      </c>
    </row>
    <row r="190">
      <c r="A190" s="160" t="n">
        <v>28174</v>
      </c>
      <c r="B190" s="9" t="n">
        <v>1.35</v>
      </c>
    </row>
    <row r="191">
      <c r="A191" s="160" t="n">
        <v>28177</v>
      </c>
      <c r="B191" s="9" t="n"/>
    </row>
    <row r="192">
      <c r="A192" s="160" t="n">
        <v>28178</v>
      </c>
      <c r="B192" s="9" t="n">
        <v>1.33</v>
      </c>
    </row>
    <row r="193">
      <c r="A193" s="160" t="n">
        <v>28179</v>
      </c>
      <c r="B193" s="9" t="n">
        <v>1.36</v>
      </c>
    </row>
    <row r="194">
      <c r="A194" s="160" t="n">
        <v>28180</v>
      </c>
      <c r="B194" s="9" t="n">
        <v>1.3</v>
      </c>
    </row>
    <row r="195">
      <c r="A195" s="160" t="n">
        <v>28181</v>
      </c>
      <c r="B195" s="9" t="n">
        <v>1.34</v>
      </c>
    </row>
    <row r="196">
      <c r="A196" s="160" t="n">
        <v>28184</v>
      </c>
      <c r="B196" s="9" t="n">
        <v>1.37</v>
      </c>
    </row>
    <row r="197">
      <c r="A197" s="160" t="n">
        <v>28185</v>
      </c>
      <c r="B197" s="9" t="n">
        <v>1.33</v>
      </c>
    </row>
    <row r="198">
      <c r="A198" s="160" t="n">
        <v>28186</v>
      </c>
      <c r="B198" s="9" t="n">
        <v>1.33</v>
      </c>
    </row>
    <row r="199">
      <c r="A199" s="160" t="n">
        <v>28187</v>
      </c>
      <c r="B199" s="9" t="n">
        <v>1.35</v>
      </c>
    </row>
    <row r="200">
      <c r="A200" s="160" t="n">
        <v>28188</v>
      </c>
      <c r="B200" s="9" t="n">
        <v>1.38</v>
      </c>
    </row>
    <row r="201">
      <c r="A201" s="160" t="n">
        <v>28191</v>
      </c>
      <c r="B201" s="9" t="n">
        <v>1.38</v>
      </c>
    </row>
    <row r="202">
      <c r="A202" s="160" t="n">
        <v>28192</v>
      </c>
      <c r="B202" s="9" t="n">
        <v>1.38</v>
      </c>
    </row>
    <row r="203">
      <c r="A203" s="160" t="n">
        <v>28193</v>
      </c>
      <c r="B203" s="9" t="n">
        <v>1.38</v>
      </c>
    </row>
    <row r="204">
      <c r="A204" s="160" t="n">
        <v>28194</v>
      </c>
      <c r="B204" s="9" t="n">
        <v>1.38</v>
      </c>
    </row>
    <row r="205">
      <c r="A205" s="160" t="n">
        <v>28195</v>
      </c>
      <c r="B205" s="9" t="n">
        <v>1.35</v>
      </c>
    </row>
    <row r="206">
      <c r="A206" s="160" t="n">
        <v>28198</v>
      </c>
      <c r="B206" s="9" t="n">
        <v>1.39</v>
      </c>
    </row>
    <row r="207">
      <c r="A207" s="160" t="n">
        <v>28199</v>
      </c>
      <c r="B207" s="9" t="n">
        <v>1.38</v>
      </c>
    </row>
    <row r="208">
      <c r="A208" s="160" t="n">
        <v>28200</v>
      </c>
      <c r="B208" s="9" t="n">
        <v>1.36</v>
      </c>
    </row>
    <row r="209">
      <c r="A209" s="160" t="n">
        <v>28201</v>
      </c>
      <c r="B209" s="9" t="n">
        <v>1.33</v>
      </c>
    </row>
    <row r="210">
      <c r="A210" s="160" t="n">
        <v>28202</v>
      </c>
      <c r="B210" s="9" t="n">
        <v>1.36</v>
      </c>
    </row>
    <row r="211">
      <c r="A211" s="160" t="n">
        <v>28205</v>
      </c>
      <c r="B211" s="9" t="n">
        <v>1.4</v>
      </c>
    </row>
    <row r="212">
      <c r="A212" s="160" t="n">
        <v>28206</v>
      </c>
      <c r="B212" s="9" t="n">
        <v>1.39</v>
      </c>
    </row>
    <row r="213">
      <c r="A213" s="160" t="n">
        <v>28207</v>
      </c>
      <c r="B213" s="9" t="n">
        <v>1.4</v>
      </c>
    </row>
    <row r="214">
      <c r="A214" s="160" t="n">
        <v>28208</v>
      </c>
      <c r="B214" s="9" t="n">
        <v>1.39</v>
      </c>
    </row>
    <row r="215">
      <c r="A215" s="160" t="n">
        <v>28209</v>
      </c>
      <c r="B215" s="9" t="n">
        <v>1.38</v>
      </c>
    </row>
    <row r="216">
      <c r="A216" s="160" t="n">
        <v>28212</v>
      </c>
      <c r="B216" s="9" t="n">
        <v>1.36</v>
      </c>
    </row>
    <row r="217">
      <c r="A217" s="160" t="n">
        <v>28213</v>
      </c>
      <c r="B217" s="9" t="n">
        <v>1.39</v>
      </c>
    </row>
    <row r="218">
      <c r="A218" s="160" t="n">
        <v>28214</v>
      </c>
      <c r="B218" s="9" t="n">
        <v>1.39</v>
      </c>
    </row>
    <row r="219">
      <c r="A219" s="160" t="n">
        <v>28215</v>
      </c>
      <c r="B219" s="9" t="n">
        <v>1.41</v>
      </c>
    </row>
    <row r="220">
      <c r="A220" s="160" t="n">
        <v>28216</v>
      </c>
      <c r="B220" s="9" t="n">
        <v>1.41</v>
      </c>
    </row>
    <row r="221">
      <c r="A221" s="160" t="n">
        <v>28219</v>
      </c>
      <c r="B221" s="9" t="n">
        <v>1.41</v>
      </c>
    </row>
    <row r="222">
      <c r="A222" s="160" t="n">
        <v>28220</v>
      </c>
      <c r="B222" s="9" t="n">
        <v>1.46</v>
      </c>
    </row>
    <row r="223">
      <c r="A223" s="160" t="n">
        <v>28221</v>
      </c>
      <c r="B223" s="9" t="n">
        <v>1.42</v>
      </c>
    </row>
    <row r="224">
      <c r="A224" s="160" t="n">
        <v>28222</v>
      </c>
      <c r="B224" s="9" t="n">
        <v>1.41</v>
      </c>
    </row>
    <row r="225">
      <c r="A225" s="160" t="n">
        <v>28223</v>
      </c>
      <c r="B225" s="9" t="n"/>
    </row>
    <row r="226">
      <c r="A226" s="160" t="n">
        <v>28226</v>
      </c>
      <c r="B226" s="9" t="n">
        <v>1.43</v>
      </c>
    </row>
    <row r="227">
      <c r="A227" s="160" t="n">
        <v>28227</v>
      </c>
      <c r="B227" s="9" t="n">
        <v>1.41</v>
      </c>
    </row>
    <row r="228">
      <c r="A228" s="160" t="n">
        <v>28228</v>
      </c>
      <c r="B228" s="9" t="n">
        <v>1.4</v>
      </c>
    </row>
    <row r="229">
      <c r="A229" s="160" t="n">
        <v>28229</v>
      </c>
      <c r="B229" s="9" t="n">
        <v>1.49</v>
      </c>
    </row>
    <row r="230">
      <c r="A230" s="160" t="n">
        <v>28230</v>
      </c>
      <c r="B230" s="9" t="n">
        <v>1.47</v>
      </c>
    </row>
    <row r="231">
      <c r="A231" s="160" t="n">
        <v>28233</v>
      </c>
      <c r="B231" s="9" t="n">
        <v>1.45</v>
      </c>
    </row>
    <row r="232">
      <c r="A232" s="160" t="n">
        <v>28234</v>
      </c>
      <c r="B232" s="9" t="n">
        <v>1.43</v>
      </c>
    </row>
    <row r="233">
      <c r="A233" s="160" t="n">
        <v>28235</v>
      </c>
      <c r="B233" s="9" t="n">
        <v>1.37</v>
      </c>
    </row>
    <row r="234">
      <c r="A234" s="160" t="n">
        <v>28236</v>
      </c>
      <c r="B234" s="9" t="n">
        <v>1.39</v>
      </c>
    </row>
    <row r="235">
      <c r="A235" s="160" t="n">
        <v>28237</v>
      </c>
      <c r="B235" s="9" t="n">
        <v>1.37</v>
      </c>
    </row>
    <row r="236">
      <c r="A236" s="160" t="n">
        <v>28240</v>
      </c>
      <c r="B236" s="9" t="n">
        <v>1.39</v>
      </c>
    </row>
    <row r="237">
      <c r="A237" s="160" t="n">
        <v>28241</v>
      </c>
      <c r="B237" s="9" t="n">
        <v>1.38</v>
      </c>
    </row>
    <row r="238">
      <c r="A238" s="160" t="n">
        <v>28242</v>
      </c>
      <c r="B238" s="9" t="n">
        <v>1.37</v>
      </c>
    </row>
    <row r="239">
      <c r="A239" s="160" t="n">
        <v>28243</v>
      </c>
      <c r="B239" s="9" t="n">
        <v>1.37</v>
      </c>
    </row>
    <row r="240">
      <c r="A240" s="160" t="n">
        <v>28244</v>
      </c>
      <c r="B240" s="9" t="n">
        <v>1.31</v>
      </c>
    </row>
    <row r="241">
      <c r="A241" s="160" t="n">
        <v>28247</v>
      </c>
      <c r="B241" s="9" t="n">
        <v>1.3</v>
      </c>
    </row>
    <row r="242">
      <c r="A242" s="160" t="n">
        <v>28248</v>
      </c>
      <c r="B242" s="9" t="n">
        <v>1.29</v>
      </c>
    </row>
    <row r="243">
      <c r="A243" s="160" t="n">
        <v>28249</v>
      </c>
      <c r="B243" s="9" t="n">
        <v>1.34</v>
      </c>
    </row>
    <row r="244">
      <c r="A244" s="160" t="n">
        <v>28250</v>
      </c>
      <c r="B244" s="9" t="n">
        <v>1.31</v>
      </c>
    </row>
    <row r="245">
      <c r="A245" s="160" t="n">
        <v>28251</v>
      </c>
      <c r="B245" s="9" t="n">
        <v>1.26</v>
      </c>
    </row>
    <row r="246">
      <c r="A246" s="160" t="n">
        <v>28254</v>
      </c>
      <c r="B246" s="9" t="n">
        <v>1.25</v>
      </c>
    </row>
    <row r="247">
      <c r="A247" s="160" t="n">
        <v>28255</v>
      </c>
      <c r="B247" s="9" t="n">
        <v>1.25</v>
      </c>
    </row>
    <row r="248">
      <c r="A248" s="160" t="n">
        <v>28256</v>
      </c>
      <c r="B248" s="9" t="n">
        <v>1.18</v>
      </c>
    </row>
    <row r="249">
      <c r="A249" s="160" t="n">
        <v>28257</v>
      </c>
      <c r="B249" s="9" t="n">
        <v>1.18</v>
      </c>
    </row>
    <row r="250">
      <c r="A250" s="160" t="n">
        <v>28258</v>
      </c>
      <c r="B250" s="9" t="n">
        <v>1.2</v>
      </c>
    </row>
    <row r="251">
      <c r="A251" s="160" t="n">
        <v>28261</v>
      </c>
      <c r="B251" s="9" t="n">
        <v>1.2</v>
      </c>
    </row>
    <row r="252">
      <c r="A252" s="160" t="n">
        <v>28262</v>
      </c>
      <c r="B252" s="9" t="n">
        <v>1.2</v>
      </c>
    </row>
    <row r="253">
      <c r="A253" s="160" t="n">
        <v>28263</v>
      </c>
      <c r="B253" s="9" t="n">
        <v>1.19</v>
      </c>
    </row>
    <row r="254">
      <c r="A254" s="160" t="n">
        <v>28264</v>
      </c>
      <c r="B254" s="9" t="n">
        <v>1.12</v>
      </c>
    </row>
    <row r="255">
      <c r="A255" s="160" t="n">
        <v>28265</v>
      </c>
      <c r="B255" s="9" t="n">
        <v>1.06</v>
      </c>
    </row>
    <row r="256">
      <c r="A256" s="160" t="n">
        <v>28268</v>
      </c>
      <c r="B256" s="9" t="n">
        <v>1.08</v>
      </c>
    </row>
    <row r="257">
      <c r="A257" s="160" t="n">
        <v>28269</v>
      </c>
      <c r="B257" s="9" t="n">
        <v>1.11</v>
      </c>
    </row>
    <row r="258">
      <c r="A258" s="160" t="n">
        <v>28270</v>
      </c>
      <c r="B258" s="9" t="n">
        <v>1.16</v>
      </c>
    </row>
    <row r="259">
      <c r="A259" s="160" t="n">
        <v>28271</v>
      </c>
      <c r="B259" s="9" t="n">
        <v>1.18</v>
      </c>
    </row>
    <row r="260">
      <c r="A260" s="160" t="n">
        <v>28272</v>
      </c>
      <c r="B260" s="9" t="n">
        <v>1.18</v>
      </c>
    </row>
    <row r="261">
      <c r="A261" s="160" t="n">
        <v>28275</v>
      </c>
      <c r="B261" s="9" t="n"/>
    </row>
    <row r="262">
      <c r="A262" s="160" t="n">
        <v>28276</v>
      </c>
      <c r="B262" s="9" t="n">
        <v>1.2</v>
      </c>
    </row>
    <row r="263">
      <c r="A263" s="160" t="n">
        <v>28277</v>
      </c>
      <c r="B263" s="9" t="n">
        <v>1.14</v>
      </c>
    </row>
    <row r="264">
      <c r="A264" s="160" t="n">
        <v>28278</v>
      </c>
      <c r="B264" s="9" t="n">
        <v>1.19</v>
      </c>
    </row>
    <row r="265">
      <c r="A265" s="160" t="n">
        <v>28279</v>
      </c>
      <c r="B265" s="9" t="n">
        <v>1.17</v>
      </c>
    </row>
    <row r="266">
      <c r="A266" s="160" t="n">
        <v>28282</v>
      </c>
      <c r="B266" s="9" t="n">
        <v>1.19</v>
      </c>
    </row>
    <row r="267">
      <c r="A267" s="160" t="n">
        <v>28283</v>
      </c>
      <c r="B267" s="9" t="n">
        <v>1.19</v>
      </c>
    </row>
    <row r="268">
      <c r="A268" s="160" t="n">
        <v>28284</v>
      </c>
      <c r="B268" s="9" t="n">
        <v>1.21</v>
      </c>
    </row>
    <row r="269">
      <c r="A269" s="160" t="n">
        <v>28285</v>
      </c>
      <c r="B269" s="9" t="n">
        <v>1.19</v>
      </c>
    </row>
    <row r="270">
      <c r="A270" s="160" t="n">
        <v>28286</v>
      </c>
      <c r="B270" s="9" t="n">
        <v>1.15</v>
      </c>
    </row>
    <row r="271">
      <c r="A271" s="160" t="n">
        <v>28289</v>
      </c>
      <c r="B271" s="9" t="n">
        <v>1.14</v>
      </c>
    </row>
    <row r="272">
      <c r="A272" s="160" t="n">
        <v>28290</v>
      </c>
      <c r="B272" s="9" t="n">
        <v>1.14</v>
      </c>
    </row>
    <row r="273">
      <c r="A273" s="160" t="n">
        <v>28291</v>
      </c>
      <c r="B273" s="9" t="n">
        <v>1.12</v>
      </c>
    </row>
    <row r="274">
      <c r="A274" s="160" t="n">
        <v>28292</v>
      </c>
      <c r="B274" s="9" t="n">
        <v>1.12</v>
      </c>
    </row>
    <row r="275">
      <c r="A275" s="160" t="n">
        <v>28293</v>
      </c>
      <c r="B275" s="9" t="n">
        <v>1.14</v>
      </c>
    </row>
    <row r="276">
      <c r="A276" s="160" t="n">
        <v>28296</v>
      </c>
      <c r="B276" s="9" t="n">
        <v>1.16</v>
      </c>
    </row>
    <row r="277">
      <c r="A277" s="160" t="n">
        <v>28297</v>
      </c>
      <c r="B277" s="9" t="n">
        <v>1.14</v>
      </c>
    </row>
    <row r="278">
      <c r="A278" s="160" t="n">
        <v>28298</v>
      </c>
      <c r="B278" s="9" t="n">
        <v>1.13</v>
      </c>
    </row>
    <row r="279">
      <c r="A279" s="160" t="n">
        <v>28299</v>
      </c>
      <c r="B279" s="9" t="n">
        <v>1.14</v>
      </c>
    </row>
    <row r="280">
      <c r="A280" s="160" t="n">
        <v>28300</v>
      </c>
      <c r="B280" s="9" t="n">
        <v>1.1</v>
      </c>
    </row>
    <row r="281">
      <c r="A281" s="160" t="n">
        <v>28303</v>
      </c>
      <c r="B281" s="9" t="n">
        <v>1.14</v>
      </c>
    </row>
    <row r="282">
      <c r="A282" s="160" t="n">
        <v>28304</v>
      </c>
      <c r="B282" s="9" t="n">
        <v>1.1</v>
      </c>
    </row>
    <row r="283">
      <c r="A283" s="160" t="n">
        <v>28305</v>
      </c>
      <c r="B283" s="9" t="n">
        <v>1.14</v>
      </c>
    </row>
    <row r="284">
      <c r="A284" s="160" t="n">
        <v>28306</v>
      </c>
      <c r="B284" s="9" t="n">
        <v>1.12</v>
      </c>
    </row>
    <row r="285">
      <c r="A285" s="160" t="n">
        <v>28307</v>
      </c>
      <c r="B285" s="9" t="n">
        <v>1.22</v>
      </c>
    </row>
    <row r="286">
      <c r="A286" s="160" t="n">
        <v>28310</v>
      </c>
      <c r="B286" s="9" t="n"/>
    </row>
    <row r="287">
      <c r="A287" s="160" t="n">
        <v>28311</v>
      </c>
      <c r="B287" s="9" t="n">
        <v>1.23</v>
      </c>
    </row>
    <row r="288">
      <c r="A288" s="160" t="n">
        <v>28312</v>
      </c>
      <c r="B288" s="9" t="n">
        <v>1.23</v>
      </c>
    </row>
    <row r="289">
      <c r="A289" s="160" t="n">
        <v>28313</v>
      </c>
      <c r="B289" s="9" t="n">
        <v>1.14</v>
      </c>
    </row>
    <row r="290">
      <c r="A290" s="160" t="n">
        <v>28314</v>
      </c>
      <c r="B290" s="9" t="n">
        <v>1.12</v>
      </c>
    </row>
    <row r="291">
      <c r="A291" s="160" t="n">
        <v>28317</v>
      </c>
      <c r="B291" s="9" t="n">
        <v>1.11</v>
      </c>
    </row>
    <row r="292">
      <c r="A292" s="160" t="n">
        <v>28318</v>
      </c>
      <c r="B292" s="9" t="n">
        <v>1.1</v>
      </c>
    </row>
    <row r="293">
      <c r="A293" s="160" t="n">
        <v>28319</v>
      </c>
      <c r="B293" s="9" t="n">
        <v>1.09</v>
      </c>
    </row>
    <row r="294">
      <c r="A294" s="160" t="n">
        <v>28320</v>
      </c>
      <c r="B294" s="9" t="n"/>
    </row>
    <row r="295">
      <c r="A295" s="160" t="n">
        <v>28321</v>
      </c>
      <c r="B295" s="9" t="n">
        <v>1.05</v>
      </c>
    </row>
    <row r="296">
      <c r="A296" s="160" t="n">
        <v>28324</v>
      </c>
      <c r="B296" s="9" t="n">
        <v>1.04</v>
      </c>
    </row>
    <row r="297">
      <c r="A297" s="160" t="n">
        <v>28325</v>
      </c>
      <c r="B297" s="9" t="n">
        <v>1.02</v>
      </c>
    </row>
    <row r="298">
      <c r="A298" s="160" t="n">
        <v>28326</v>
      </c>
      <c r="B298" s="9" t="n">
        <v>0.97</v>
      </c>
    </row>
    <row r="299">
      <c r="A299" s="160" t="n">
        <v>28327</v>
      </c>
      <c r="B299" s="9" t="n">
        <v>0.9399999999999999</v>
      </c>
    </row>
    <row r="300">
      <c r="A300" s="160" t="n">
        <v>28328</v>
      </c>
      <c r="B300" s="9" t="n">
        <v>0.96</v>
      </c>
    </row>
    <row r="301">
      <c r="A301" s="160" t="n">
        <v>28331</v>
      </c>
      <c r="B301" s="9" t="n">
        <v>0.99</v>
      </c>
    </row>
    <row r="302">
      <c r="A302" s="160" t="n">
        <v>28332</v>
      </c>
      <c r="B302" s="9" t="n">
        <v>1</v>
      </c>
    </row>
    <row r="303">
      <c r="A303" s="160" t="n">
        <v>28333</v>
      </c>
      <c r="B303" s="9" t="n">
        <v>0.99</v>
      </c>
    </row>
    <row r="304">
      <c r="A304" s="160" t="n">
        <v>28334</v>
      </c>
      <c r="B304" s="9" t="n">
        <v>0.93</v>
      </c>
    </row>
    <row r="305">
      <c r="A305" s="160" t="n">
        <v>28335</v>
      </c>
      <c r="B305" s="9" t="n">
        <v>0.92</v>
      </c>
    </row>
    <row r="306">
      <c r="A306" s="160" t="n">
        <v>28338</v>
      </c>
      <c r="B306" s="9" t="n">
        <v>0.9399999999999999</v>
      </c>
    </row>
    <row r="307">
      <c r="A307" s="160" t="n">
        <v>28339</v>
      </c>
      <c r="B307" s="9" t="n">
        <v>0.9</v>
      </c>
    </row>
    <row r="308">
      <c r="A308" s="160" t="n">
        <v>28340</v>
      </c>
      <c r="B308" s="9" t="n">
        <v>0.89</v>
      </c>
    </row>
    <row r="309">
      <c r="A309" s="160" t="n">
        <v>28341</v>
      </c>
      <c r="B309" s="9" t="n">
        <v>0.91</v>
      </c>
    </row>
    <row r="310">
      <c r="A310" s="160" t="n">
        <v>28342</v>
      </c>
      <c r="B310" s="9" t="n">
        <v>0.89</v>
      </c>
    </row>
    <row r="311">
      <c r="A311" s="160" t="n">
        <v>28345</v>
      </c>
      <c r="B311" s="9" t="n">
        <v>0.89</v>
      </c>
    </row>
    <row r="312">
      <c r="A312" s="160" t="n">
        <v>28346</v>
      </c>
      <c r="B312" s="9" t="n">
        <v>0.87</v>
      </c>
    </row>
    <row r="313">
      <c r="A313" s="160" t="n">
        <v>28347</v>
      </c>
      <c r="B313" s="9" t="n">
        <v>0.87</v>
      </c>
    </row>
    <row r="314">
      <c r="A314" s="160" t="n">
        <v>28348</v>
      </c>
      <c r="B314" s="9" t="n">
        <v>0.83</v>
      </c>
    </row>
    <row r="315">
      <c r="A315" s="160" t="n">
        <v>28349</v>
      </c>
      <c r="B315" s="9" t="n">
        <v>0.8</v>
      </c>
    </row>
    <row r="316">
      <c r="A316" s="160" t="n">
        <v>28352</v>
      </c>
      <c r="B316" s="9" t="n">
        <v>0.77</v>
      </c>
    </row>
    <row r="317">
      <c r="A317" s="160" t="n">
        <v>28353</v>
      </c>
      <c r="B317" s="9" t="n">
        <v>0.74</v>
      </c>
    </row>
    <row r="318">
      <c r="A318" s="160" t="n">
        <v>28354</v>
      </c>
      <c r="B318" s="9" t="n">
        <v>0.72</v>
      </c>
    </row>
    <row r="319">
      <c r="A319" s="160" t="n">
        <v>28355</v>
      </c>
      <c r="B319" s="9" t="n">
        <v>0.74</v>
      </c>
    </row>
    <row r="320">
      <c r="A320" s="160" t="n">
        <v>28356</v>
      </c>
      <c r="B320" s="9" t="n">
        <v>0.73</v>
      </c>
    </row>
    <row r="321">
      <c r="A321" s="160" t="n">
        <v>28359</v>
      </c>
      <c r="B321" s="9" t="n">
        <v>0.73</v>
      </c>
    </row>
    <row r="322">
      <c r="A322" s="160" t="n">
        <v>28360</v>
      </c>
      <c r="B322" s="9" t="n">
        <v>0.72</v>
      </c>
    </row>
    <row r="323">
      <c r="A323" s="160" t="n">
        <v>28361</v>
      </c>
      <c r="B323" s="9" t="n">
        <v>0.68</v>
      </c>
    </row>
    <row r="324">
      <c r="A324" s="160" t="n">
        <v>28362</v>
      </c>
      <c r="B324" s="9" t="n">
        <v>0.7</v>
      </c>
    </row>
    <row r="325">
      <c r="A325" s="160" t="n">
        <v>28363</v>
      </c>
      <c r="B325" s="9" t="n">
        <v>0.65</v>
      </c>
    </row>
    <row r="326">
      <c r="A326" s="160" t="n">
        <v>28366</v>
      </c>
      <c r="B326" s="9" t="n">
        <v>0.6899999999999999</v>
      </c>
    </row>
    <row r="327">
      <c r="A327" s="160" t="n">
        <v>28367</v>
      </c>
      <c r="B327" s="9" t="n">
        <v>0.71</v>
      </c>
    </row>
    <row r="328">
      <c r="A328" s="160" t="n">
        <v>28368</v>
      </c>
      <c r="B328" s="9" t="n">
        <v>0.6899999999999999</v>
      </c>
    </row>
    <row r="329">
      <c r="A329" s="160" t="n">
        <v>28369</v>
      </c>
      <c r="B329" s="9" t="n">
        <v>0.73</v>
      </c>
    </row>
    <row r="330">
      <c r="A330" s="160" t="n">
        <v>28370</v>
      </c>
      <c r="B330" s="9" t="n">
        <v>0.71</v>
      </c>
    </row>
    <row r="331">
      <c r="A331" s="160" t="n">
        <v>28373</v>
      </c>
      <c r="B331" s="9" t="n"/>
    </row>
    <row r="332">
      <c r="A332" s="160" t="n">
        <v>28374</v>
      </c>
      <c r="B332" s="9" t="n">
        <v>0.72</v>
      </c>
    </row>
    <row r="333">
      <c r="A333" s="160" t="n">
        <v>28375</v>
      </c>
      <c r="B333" s="9" t="n">
        <v>0.72</v>
      </c>
    </row>
    <row r="334">
      <c r="A334" s="160" t="n">
        <v>28376</v>
      </c>
      <c r="B334" s="9" t="n">
        <v>0.74</v>
      </c>
    </row>
    <row r="335">
      <c r="A335" s="160" t="n">
        <v>28377</v>
      </c>
      <c r="B335" s="9" t="n">
        <v>0.6</v>
      </c>
    </row>
    <row r="336">
      <c r="A336" s="160" t="n">
        <v>28380</v>
      </c>
      <c r="B336" s="9" t="n">
        <v>0.6</v>
      </c>
    </row>
    <row r="337">
      <c r="A337" s="160" t="n">
        <v>28381</v>
      </c>
      <c r="B337" s="9" t="n">
        <v>0.62</v>
      </c>
    </row>
    <row r="338">
      <c r="A338" s="160" t="n">
        <v>28382</v>
      </c>
      <c r="B338" s="9" t="n">
        <v>0.6</v>
      </c>
    </row>
    <row r="339">
      <c r="A339" s="160" t="n">
        <v>28383</v>
      </c>
      <c r="B339" s="9" t="n">
        <v>0.63</v>
      </c>
    </row>
    <row r="340">
      <c r="A340" s="160" t="n">
        <v>28384</v>
      </c>
      <c r="B340" s="9" t="n">
        <v>0.64</v>
      </c>
    </row>
    <row r="341">
      <c r="A341" s="160" t="n">
        <v>28387</v>
      </c>
      <c r="B341" s="9" t="n">
        <v>0.66</v>
      </c>
    </row>
    <row r="342">
      <c r="A342" s="160" t="n">
        <v>28388</v>
      </c>
      <c r="B342" s="9" t="n">
        <v>0.66</v>
      </c>
    </row>
    <row r="343">
      <c r="A343" s="160" t="n">
        <v>28389</v>
      </c>
      <c r="B343" s="9" t="n">
        <v>0.65</v>
      </c>
    </row>
    <row r="344">
      <c r="A344" s="160" t="n">
        <v>28390</v>
      </c>
      <c r="B344" s="9" t="n">
        <v>0.54</v>
      </c>
    </row>
    <row r="345">
      <c r="A345" s="160" t="n">
        <v>28391</v>
      </c>
      <c r="B345" s="9" t="n">
        <v>0.53</v>
      </c>
    </row>
    <row r="346">
      <c r="A346" s="160" t="n">
        <v>28394</v>
      </c>
      <c r="B346" s="9" t="n">
        <v>0.53</v>
      </c>
    </row>
    <row r="347">
      <c r="A347" s="160" t="n">
        <v>28395</v>
      </c>
      <c r="B347" s="9" t="n">
        <v>0.58</v>
      </c>
    </row>
    <row r="348">
      <c r="A348" s="160" t="n">
        <v>28396</v>
      </c>
      <c r="B348" s="9" t="n">
        <v>0.57</v>
      </c>
    </row>
    <row r="349">
      <c r="A349" s="160" t="n">
        <v>28397</v>
      </c>
      <c r="B349" s="9" t="n">
        <v>0.6</v>
      </c>
    </row>
    <row r="350">
      <c r="A350" s="160" t="n">
        <v>28398</v>
      </c>
      <c r="B350" s="9" t="n">
        <v>0.59</v>
      </c>
    </row>
    <row r="351">
      <c r="A351" s="160" t="n">
        <v>28401</v>
      </c>
      <c r="B351" s="9" t="n">
        <v>0.57</v>
      </c>
    </row>
    <row r="352">
      <c r="A352" s="160" t="n">
        <v>28402</v>
      </c>
      <c r="B352" s="9" t="n">
        <v>0.5600000000000001</v>
      </c>
    </row>
    <row r="353">
      <c r="A353" s="160" t="n">
        <v>28403</v>
      </c>
      <c r="B353" s="9" t="n">
        <v>0.54</v>
      </c>
    </row>
    <row r="354">
      <c r="A354" s="160" t="n">
        <v>28404</v>
      </c>
      <c r="B354" s="9" t="n">
        <v>0.55</v>
      </c>
    </row>
    <row r="355">
      <c r="A355" s="160" t="n">
        <v>28405</v>
      </c>
      <c r="B355" s="9" t="n">
        <v>0.52</v>
      </c>
    </row>
    <row r="356">
      <c r="A356" s="160" t="n">
        <v>28408</v>
      </c>
      <c r="B356" s="9" t="n"/>
    </row>
    <row r="357">
      <c r="A357" s="160" t="n">
        <v>28409</v>
      </c>
      <c r="B357" s="9" t="n">
        <v>0.48</v>
      </c>
    </row>
    <row r="358">
      <c r="A358" s="160" t="n">
        <v>28410</v>
      </c>
      <c r="B358" s="9" t="n">
        <v>0.4</v>
      </c>
    </row>
    <row r="359">
      <c r="A359" s="160" t="n">
        <v>28411</v>
      </c>
      <c r="B359" s="9" t="n">
        <v>0.35</v>
      </c>
    </row>
    <row r="360">
      <c r="A360" s="160" t="n">
        <v>28412</v>
      </c>
      <c r="B360" s="9" t="n">
        <v>0.37</v>
      </c>
    </row>
    <row r="361">
      <c r="A361" s="160" t="n">
        <v>28415</v>
      </c>
      <c r="B361" s="9" t="n">
        <v>0.33</v>
      </c>
    </row>
    <row r="362">
      <c r="A362" s="160" t="n">
        <v>28416</v>
      </c>
      <c r="B362" s="9" t="n">
        <v>0.32</v>
      </c>
    </row>
    <row r="363">
      <c r="A363" s="160" t="n">
        <v>28417</v>
      </c>
      <c r="B363" s="9" t="n">
        <v>0.32</v>
      </c>
    </row>
    <row r="364">
      <c r="A364" s="160" t="n">
        <v>28418</v>
      </c>
      <c r="B364" s="9" t="n">
        <v>0.34</v>
      </c>
    </row>
    <row r="365">
      <c r="A365" s="160" t="n">
        <v>28419</v>
      </c>
      <c r="B365" s="9" t="n">
        <v>0.33</v>
      </c>
    </row>
    <row r="366">
      <c r="A366" s="160" t="n">
        <v>28422</v>
      </c>
      <c r="B366" s="9" t="n">
        <v>0.36</v>
      </c>
    </row>
    <row r="367">
      <c r="A367" s="160" t="n">
        <v>28423</v>
      </c>
      <c r="B367" s="9" t="n">
        <v>0.38</v>
      </c>
    </row>
    <row r="368">
      <c r="A368" s="160" t="n">
        <v>28424</v>
      </c>
      <c r="B368" s="9" t="n">
        <v>0.4</v>
      </c>
    </row>
    <row r="369">
      <c r="A369" s="160" t="n">
        <v>28425</v>
      </c>
      <c r="B369" s="9" t="n">
        <v>0.42</v>
      </c>
    </row>
    <row r="370">
      <c r="A370" s="160" t="n">
        <v>28426</v>
      </c>
      <c r="B370" s="9" t="n">
        <v>0.42</v>
      </c>
    </row>
    <row r="371">
      <c r="A371" s="160" t="n">
        <v>28429</v>
      </c>
      <c r="B371" s="9" t="n">
        <v>0.39</v>
      </c>
    </row>
    <row r="372">
      <c r="A372" s="160" t="n">
        <v>28430</v>
      </c>
      <c r="B372" s="9" t="n">
        <v>0.4</v>
      </c>
    </row>
    <row r="373">
      <c r="A373" s="160" t="n">
        <v>28431</v>
      </c>
      <c r="B373" s="9" t="n">
        <v>0.45</v>
      </c>
    </row>
    <row r="374">
      <c r="A374" s="160" t="n">
        <v>28432</v>
      </c>
      <c r="B374" s="9" t="n">
        <v>0.46</v>
      </c>
    </row>
    <row r="375">
      <c r="A375" s="160" t="n">
        <v>28433</v>
      </c>
      <c r="B375" s="9" t="n">
        <v>0.44</v>
      </c>
    </row>
    <row r="376">
      <c r="A376" s="160" t="n">
        <v>28436</v>
      </c>
      <c r="B376" s="9" t="n">
        <v>0.45</v>
      </c>
    </row>
    <row r="377">
      <c r="A377" s="160" t="n">
        <v>28437</v>
      </c>
      <c r="B377" s="9" t="n"/>
    </row>
    <row r="378">
      <c r="A378" s="160" t="n">
        <v>28438</v>
      </c>
      <c r="B378" s="9" t="n">
        <v>0.44</v>
      </c>
    </row>
    <row r="379">
      <c r="A379" s="160" t="n">
        <v>28439</v>
      </c>
      <c r="B379" s="9" t="n">
        <v>0.44</v>
      </c>
    </row>
    <row r="380">
      <c r="A380" s="160" t="n">
        <v>28440</v>
      </c>
      <c r="B380" s="9" t="n"/>
    </row>
    <row r="381">
      <c r="A381" s="160" t="n">
        <v>28443</v>
      </c>
      <c r="B381" s="9" t="n">
        <v>0.46</v>
      </c>
    </row>
    <row r="382">
      <c r="A382" s="160" t="n">
        <v>28444</v>
      </c>
      <c r="B382" s="9" t="n">
        <v>0.45</v>
      </c>
    </row>
    <row r="383">
      <c r="A383" s="160" t="n">
        <v>28445</v>
      </c>
      <c r="B383" s="9" t="n">
        <v>0.43</v>
      </c>
    </row>
    <row r="384">
      <c r="A384" s="160" t="n">
        <v>28446</v>
      </c>
      <c r="B384" s="9" t="n">
        <v>0.44</v>
      </c>
    </row>
    <row r="385">
      <c r="A385" s="160" t="n">
        <v>28447</v>
      </c>
      <c r="B385" s="9" t="n">
        <v>0.43</v>
      </c>
    </row>
    <row r="386">
      <c r="A386" s="160" t="n">
        <v>28450</v>
      </c>
      <c r="B386" s="9" t="n">
        <v>0.44</v>
      </c>
    </row>
    <row r="387">
      <c r="A387" s="160" t="n">
        <v>28451</v>
      </c>
      <c r="B387" s="9" t="n">
        <v>0.4</v>
      </c>
    </row>
    <row r="388">
      <c r="A388" s="160" t="n">
        <v>28452</v>
      </c>
      <c r="B388" s="9" t="n">
        <v>0.41</v>
      </c>
    </row>
    <row r="389">
      <c r="A389" s="160" t="n">
        <v>28453</v>
      </c>
      <c r="B389" s="9" t="n"/>
    </row>
    <row r="390">
      <c r="A390" s="160" t="n">
        <v>28454</v>
      </c>
      <c r="B390" s="9" t="n">
        <v>0.42</v>
      </c>
    </row>
    <row r="391">
      <c r="A391" s="160" t="n">
        <v>28457</v>
      </c>
      <c r="B391" s="9" t="n">
        <v>0.42</v>
      </c>
    </row>
    <row r="392">
      <c r="A392" s="160" t="n">
        <v>28458</v>
      </c>
      <c r="B392" s="9" t="n">
        <v>0.44</v>
      </c>
    </row>
    <row r="393">
      <c r="A393" s="160" t="n">
        <v>28459</v>
      </c>
      <c r="B393" s="9" t="n">
        <v>0.44</v>
      </c>
    </row>
    <row r="394">
      <c r="A394" s="160" t="n">
        <v>28460</v>
      </c>
      <c r="B394" s="9" t="n">
        <v>0.45</v>
      </c>
    </row>
    <row r="395">
      <c r="A395" s="160" t="n">
        <v>28461</v>
      </c>
      <c r="B395" s="9" t="n">
        <v>0.44</v>
      </c>
    </row>
    <row r="396">
      <c r="A396" s="160" t="n">
        <v>28464</v>
      </c>
      <c r="B396" s="9" t="n">
        <v>0.45</v>
      </c>
    </row>
    <row r="397">
      <c r="A397" s="160" t="n">
        <v>28465</v>
      </c>
      <c r="B397" s="9" t="n">
        <v>0.48</v>
      </c>
    </row>
    <row r="398">
      <c r="A398" s="160" t="n">
        <v>28466</v>
      </c>
      <c r="B398" s="9" t="n">
        <v>0.47</v>
      </c>
    </row>
    <row r="399">
      <c r="A399" s="160" t="n">
        <v>28467</v>
      </c>
      <c r="B399" s="9" t="n">
        <v>0.48</v>
      </c>
    </row>
    <row r="400">
      <c r="A400" s="160" t="n">
        <v>28468</v>
      </c>
      <c r="B400" s="9" t="n">
        <v>0.48</v>
      </c>
    </row>
    <row r="401">
      <c r="A401" s="160" t="n">
        <v>28471</v>
      </c>
      <c r="B401" s="9" t="n">
        <v>0.48</v>
      </c>
    </row>
    <row r="402">
      <c r="A402" s="160" t="n">
        <v>28472</v>
      </c>
      <c r="B402" s="9" t="n">
        <v>0.49</v>
      </c>
    </row>
    <row r="403">
      <c r="A403" s="160" t="n">
        <v>28473</v>
      </c>
      <c r="B403" s="9" t="n">
        <v>0.5</v>
      </c>
    </row>
    <row r="404">
      <c r="A404" s="160" t="n">
        <v>28474</v>
      </c>
      <c r="B404" s="9" t="n">
        <v>0.53</v>
      </c>
    </row>
    <row r="405">
      <c r="A405" s="160" t="n">
        <v>28475</v>
      </c>
      <c r="B405" s="9" t="n">
        <v>0.54</v>
      </c>
    </row>
    <row r="406">
      <c r="A406" s="160" t="n">
        <v>28478</v>
      </c>
      <c r="B406" s="9" t="n">
        <v>0.5600000000000001</v>
      </c>
    </row>
    <row r="407">
      <c r="A407" s="160" t="n">
        <v>28479</v>
      </c>
      <c r="B407" s="9" t="n">
        <v>0.6</v>
      </c>
    </row>
    <row r="408">
      <c r="A408" s="160" t="n">
        <v>28480</v>
      </c>
      <c r="B408" s="9" t="n">
        <v>0.5600000000000001</v>
      </c>
    </row>
    <row r="409">
      <c r="A409" s="160" t="n">
        <v>28481</v>
      </c>
      <c r="B409" s="9" t="n">
        <v>0.49</v>
      </c>
    </row>
    <row r="410">
      <c r="A410" s="160" t="n">
        <v>28482</v>
      </c>
      <c r="B410" s="9" t="n">
        <v>0.51</v>
      </c>
    </row>
    <row r="411">
      <c r="A411" s="160" t="n">
        <v>28485</v>
      </c>
      <c r="B411" s="9" t="n"/>
    </row>
    <row r="412">
      <c r="A412" s="160" t="n">
        <v>28486</v>
      </c>
      <c r="B412" s="9" t="n">
        <v>0.52</v>
      </c>
    </row>
    <row r="413">
      <c r="A413" s="160" t="n">
        <v>28487</v>
      </c>
      <c r="B413" s="9" t="n">
        <v>0.53</v>
      </c>
    </row>
    <row r="414">
      <c r="A414" s="160" t="n">
        <v>28488</v>
      </c>
      <c r="B414" s="9" t="n">
        <v>0.5600000000000001</v>
      </c>
    </row>
    <row r="415">
      <c r="A415" s="160" t="n">
        <v>28489</v>
      </c>
      <c r="B415" s="9" t="n">
        <v>0.5600000000000001</v>
      </c>
    </row>
    <row r="416">
      <c r="A416" s="160" t="n">
        <v>28492</v>
      </c>
      <c r="B416" s="9" t="n"/>
    </row>
    <row r="417">
      <c r="A417" s="160" t="n">
        <v>28493</v>
      </c>
      <c r="B417" s="9" t="n">
        <v>0.59</v>
      </c>
    </row>
    <row r="418">
      <c r="A418" s="160" t="n">
        <v>28494</v>
      </c>
      <c r="B418" s="9" t="n">
        <v>0.58</v>
      </c>
    </row>
    <row r="419">
      <c r="A419" s="160" t="n">
        <v>28495</v>
      </c>
      <c r="B419" s="9" t="n">
        <v>0.57</v>
      </c>
    </row>
    <row r="420">
      <c r="A420" s="160" t="n">
        <v>28496</v>
      </c>
      <c r="B420" s="9" t="n">
        <v>0.57</v>
      </c>
    </row>
    <row r="421">
      <c r="A421" s="160" t="n">
        <v>28499</v>
      </c>
      <c r="B421" s="9" t="n">
        <v>0.43</v>
      </c>
    </row>
    <row r="422">
      <c r="A422" s="160" t="n">
        <v>28500</v>
      </c>
      <c r="B422" s="9" t="n">
        <v>0.44</v>
      </c>
    </row>
    <row r="423">
      <c r="A423" s="160" t="n">
        <v>28501</v>
      </c>
      <c r="B423" s="9" t="n">
        <v>0.43</v>
      </c>
    </row>
    <row r="424">
      <c r="A424" s="160" t="n">
        <v>28502</v>
      </c>
      <c r="B424" s="9" t="n">
        <v>0.42</v>
      </c>
    </row>
    <row r="425">
      <c r="A425" s="160" t="n">
        <v>28503</v>
      </c>
      <c r="B425" s="9" t="n">
        <v>0.41</v>
      </c>
    </row>
    <row r="426">
      <c r="A426" s="160" t="n">
        <v>28506</v>
      </c>
      <c r="B426" s="9" t="n">
        <v>0.43</v>
      </c>
    </row>
    <row r="427">
      <c r="A427" s="160" t="n">
        <v>28507</v>
      </c>
      <c r="B427" s="9" t="n">
        <v>0.44</v>
      </c>
    </row>
    <row r="428">
      <c r="A428" s="160" t="n">
        <v>28508</v>
      </c>
      <c r="B428" s="9" t="n">
        <v>0.44</v>
      </c>
    </row>
    <row r="429">
      <c r="A429" s="160" t="n">
        <v>28509</v>
      </c>
      <c r="B429" s="9" t="n">
        <v>0.42</v>
      </c>
    </row>
    <row r="430">
      <c r="A430" s="160" t="n">
        <v>28510</v>
      </c>
      <c r="B430" s="9" t="n">
        <v>0.42</v>
      </c>
    </row>
    <row r="431">
      <c r="A431" s="160" t="n">
        <v>28513</v>
      </c>
      <c r="B431" s="9" t="n">
        <v>0.44</v>
      </c>
    </row>
    <row r="432">
      <c r="A432" s="160" t="n">
        <v>28514</v>
      </c>
      <c r="B432" s="9" t="n">
        <v>0.46</v>
      </c>
    </row>
    <row r="433">
      <c r="A433" s="160" t="n">
        <v>28515</v>
      </c>
      <c r="B433" s="9" t="n">
        <v>0.47</v>
      </c>
    </row>
    <row r="434">
      <c r="A434" s="160" t="n">
        <v>28516</v>
      </c>
      <c r="B434" s="9" t="n">
        <v>0.47</v>
      </c>
    </row>
    <row r="435">
      <c r="A435" s="160" t="n">
        <v>28517</v>
      </c>
      <c r="B435" s="9" t="n">
        <v>0.49</v>
      </c>
    </row>
    <row r="436">
      <c r="A436" s="160" t="n">
        <v>28520</v>
      </c>
      <c r="B436" s="9" t="n">
        <v>0.49</v>
      </c>
    </row>
    <row r="437">
      <c r="A437" s="160" t="n">
        <v>28521</v>
      </c>
      <c r="B437" s="9" t="n">
        <v>0.47</v>
      </c>
    </row>
    <row r="438">
      <c r="A438" s="160" t="n">
        <v>28522</v>
      </c>
      <c r="B438" s="9" t="n">
        <v>0.49</v>
      </c>
    </row>
    <row r="439">
      <c r="A439" s="160" t="n">
        <v>28523</v>
      </c>
      <c r="B439" s="9" t="n">
        <v>0.48</v>
      </c>
    </row>
    <row r="440">
      <c r="A440" s="160" t="n">
        <v>28524</v>
      </c>
      <c r="B440" s="9" t="n">
        <v>0.49</v>
      </c>
    </row>
    <row r="441">
      <c r="A441" s="160" t="n">
        <v>28527</v>
      </c>
      <c r="B441" s="9" t="n">
        <v>0.49</v>
      </c>
    </row>
    <row r="442">
      <c r="A442" s="160" t="n">
        <v>28528</v>
      </c>
      <c r="B442" s="9" t="n">
        <v>0.47</v>
      </c>
    </row>
    <row r="443">
      <c r="A443" s="160" t="n">
        <v>28529</v>
      </c>
      <c r="B443" s="9" t="n">
        <v>0.48</v>
      </c>
    </row>
    <row r="444">
      <c r="A444" s="160" t="n">
        <v>28530</v>
      </c>
      <c r="B444" s="9" t="n">
        <v>0.49</v>
      </c>
    </row>
    <row r="445">
      <c r="A445" s="160" t="n">
        <v>28531</v>
      </c>
      <c r="B445" s="9" t="n">
        <v>0.49</v>
      </c>
    </row>
    <row r="446">
      <c r="A446" s="160" t="n">
        <v>28534</v>
      </c>
      <c r="B446" s="9" t="n"/>
    </row>
    <row r="447">
      <c r="A447" s="160" t="n">
        <v>28535</v>
      </c>
      <c r="B447" s="9" t="n">
        <v>0.48</v>
      </c>
    </row>
    <row r="448">
      <c r="A448" s="160" t="n">
        <v>28536</v>
      </c>
      <c r="B448" s="9" t="n">
        <v>0.49</v>
      </c>
    </row>
    <row r="449">
      <c r="A449" s="160" t="n">
        <v>28537</v>
      </c>
      <c r="B449" s="9" t="n">
        <v>0.46</v>
      </c>
    </row>
    <row r="450">
      <c r="A450" s="160" t="n">
        <v>28538</v>
      </c>
      <c r="B450" s="9" t="n">
        <v>0.46</v>
      </c>
    </row>
    <row r="451">
      <c r="A451" s="160" t="n">
        <v>28541</v>
      </c>
      <c r="B451" s="9" t="n"/>
    </row>
    <row r="452">
      <c r="A452" s="160" t="n">
        <v>28542</v>
      </c>
      <c r="B452" s="9" t="n">
        <v>0.45</v>
      </c>
    </row>
    <row r="453">
      <c r="A453" s="160" t="n">
        <v>28543</v>
      </c>
      <c r="B453" s="9" t="n">
        <v>0.45</v>
      </c>
    </row>
    <row r="454">
      <c r="A454" s="160" t="n">
        <v>28544</v>
      </c>
      <c r="B454" s="9" t="n">
        <v>0.43</v>
      </c>
    </row>
    <row r="455">
      <c r="A455" s="160" t="n">
        <v>28545</v>
      </c>
      <c r="B455" s="9" t="n">
        <v>0.43</v>
      </c>
    </row>
    <row r="456">
      <c r="A456" s="160" t="n">
        <v>28548</v>
      </c>
      <c r="B456" s="9" t="n">
        <v>0.43</v>
      </c>
    </row>
    <row r="457">
      <c r="A457" s="160" t="n">
        <v>28549</v>
      </c>
      <c r="B457" s="9" t="n">
        <v>0.47</v>
      </c>
    </row>
    <row r="458">
      <c r="A458" s="160" t="n">
        <v>28550</v>
      </c>
      <c r="B458" s="9" t="n">
        <v>0.46</v>
      </c>
    </row>
    <row r="459">
      <c r="A459" s="160" t="n">
        <v>28551</v>
      </c>
      <c r="B459" s="9" t="n">
        <v>0.45</v>
      </c>
    </row>
    <row r="460">
      <c r="A460" s="160" t="n">
        <v>28552</v>
      </c>
      <c r="B460" s="9" t="n">
        <v>0.45</v>
      </c>
    </row>
    <row r="461">
      <c r="A461" s="160" t="n">
        <v>28555</v>
      </c>
      <c r="B461" s="9" t="n">
        <v>0.47</v>
      </c>
    </row>
    <row r="462">
      <c r="A462" s="160" t="n">
        <v>28556</v>
      </c>
      <c r="B462" s="9" t="n">
        <v>0.47</v>
      </c>
    </row>
    <row r="463">
      <c r="A463" s="160" t="n">
        <v>28557</v>
      </c>
      <c r="B463" s="9" t="n">
        <v>0.49</v>
      </c>
    </row>
    <row r="464">
      <c r="A464" s="160" t="n">
        <v>28558</v>
      </c>
      <c r="B464" s="9" t="n">
        <v>0.46</v>
      </c>
    </row>
    <row r="465">
      <c r="A465" s="160" t="n">
        <v>28559</v>
      </c>
      <c r="B465" s="9" t="n">
        <v>0.46</v>
      </c>
    </row>
    <row r="466">
      <c r="A466" s="160" t="n">
        <v>28562</v>
      </c>
      <c r="B466" s="9" t="n">
        <v>0.45</v>
      </c>
    </row>
    <row r="467">
      <c r="A467" s="160" t="n">
        <v>28563</v>
      </c>
      <c r="B467" s="9" t="n">
        <v>0.45</v>
      </c>
    </row>
    <row r="468">
      <c r="A468" s="160" t="n">
        <v>28564</v>
      </c>
      <c r="B468" s="9" t="n">
        <v>0.46</v>
      </c>
    </row>
    <row r="469">
      <c r="A469" s="160" t="n">
        <v>28565</v>
      </c>
      <c r="B469" s="9" t="n">
        <v>0.46</v>
      </c>
    </row>
    <row r="470">
      <c r="A470" s="160" t="n">
        <v>28566</v>
      </c>
      <c r="B470" s="9" t="n">
        <v>0.45</v>
      </c>
    </row>
    <row r="471">
      <c r="A471" s="160" t="n">
        <v>28569</v>
      </c>
      <c r="B471" s="9" t="n">
        <v>0.44</v>
      </c>
    </row>
    <row r="472">
      <c r="A472" s="160" t="n">
        <v>28570</v>
      </c>
      <c r="B472" s="9" t="n">
        <v>0.44</v>
      </c>
    </row>
    <row r="473">
      <c r="A473" s="160" t="n">
        <v>28571</v>
      </c>
      <c r="B473" s="9" t="n">
        <v>0.44</v>
      </c>
    </row>
    <row r="474">
      <c r="A474" s="160" t="n">
        <v>28572</v>
      </c>
      <c r="B474" s="9" t="n">
        <v>0.45</v>
      </c>
    </row>
    <row r="475">
      <c r="A475" s="160" t="n">
        <v>28573</v>
      </c>
      <c r="B475" s="9" t="n"/>
    </row>
    <row r="476">
      <c r="A476" s="160" t="n">
        <v>28576</v>
      </c>
      <c r="B476" s="9" t="n">
        <v>0.51</v>
      </c>
    </row>
    <row r="477">
      <c r="A477" s="160" t="n">
        <v>28577</v>
      </c>
      <c r="B477" s="9" t="n">
        <v>0.48</v>
      </c>
    </row>
    <row r="478">
      <c r="A478" s="160" t="n">
        <v>28578</v>
      </c>
      <c r="B478" s="9" t="n">
        <v>0.47</v>
      </c>
    </row>
    <row r="479">
      <c r="A479" s="160" t="n">
        <v>28579</v>
      </c>
      <c r="B479" s="9" t="n">
        <v>0.48</v>
      </c>
    </row>
    <row r="480">
      <c r="A480" s="160" t="n">
        <v>28580</v>
      </c>
      <c r="B480" s="9" t="n">
        <v>0.45</v>
      </c>
    </row>
    <row r="481">
      <c r="A481" s="160" t="n">
        <v>28583</v>
      </c>
      <c r="B481" s="9" t="n">
        <v>0.44</v>
      </c>
    </row>
    <row r="482">
      <c r="A482" s="160" t="n">
        <v>28584</v>
      </c>
      <c r="B482" s="9" t="n">
        <v>0.43</v>
      </c>
    </row>
    <row r="483">
      <c r="A483" s="160" t="n">
        <v>28585</v>
      </c>
      <c r="B483" s="9" t="n">
        <v>0.42</v>
      </c>
    </row>
    <row r="484">
      <c r="A484" s="160" t="n">
        <v>28586</v>
      </c>
      <c r="B484" s="9" t="n">
        <v>0.43</v>
      </c>
    </row>
    <row r="485">
      <c r="A485" s="160" t="n">
        <v>28587</v>
      </c>
      <c r="B485" s="9" t="n">
        <v>0.42</v>
      </c>
    </row>
    <row r="486">
      <c r="A486" s="160" t="n">
        <v>28590</v>
      </c>
      <c r="B486" s="9" t="n">
        <v>0.43</v>
      </c>
    </row>
    <row r="487">
      <c r="A487" s="160" t="n">
        <v>28591</v>
      </c>
      <c r="B487" s="9" t="n">
        <v>0.45</v>
      </c>
    </row>
    <row r="488">
      <c r="A488" s="160" t="n">
        <v>28592</v>
      </c>
      <c r="B488" s="9" t="n">
        <v>0.47</v>
      </c>
    </row>
    <row r="489">
      <c r="A489" s="160" t="n">
        <v>28593</v>
      </c>
      <c r="B489" s="9" t="n">
        <v>0.48</v>
      </c>
    </row>
    <row r="490">
      <c r="A490" s="160" t="n">
        <v>28594</v>
      </c>
      <c r="B490" s="9" t="n">
        <v>0.51</v>
      </c>
    </row>
    <row r="491">
      <c r="A491" s="160" t="n">
        <v>28597</v>
      </c>
      <c r="B491" s="9" t="n">
        <v>0.48</v>
      </c>
    </row>
    <row r="492">
      <c r="A492" s="160" t="n">
        <v>28598</v>
      </c>
      <c r="B492" s="9" t="n">
        <v>0.46</v>
      </c>
    </row>
    <row r="493">
      <c r="A493" s="160" t="n">
        <v>28599</v>
      </c>
      <c r="B493" s="9" t="n">
        <v>0.36</v>
      </c>
    </row>
    <row r="494">
      <c r="A494" s="160" t="n">
        <v>28600</v>
      </c>
      <c r="B494" s="9" t="n">
        <v>0.35</v>
      </c>
    </row>
    <row r="495">
      <c r="A495" s="160" t="n">
        <v>28601</v>
      </c>
      <c r="B495" s="9" t="n">
        <v>0.35</v>
      </c>
    </row>
    <row r="496">
      <c r="A496" s="160" t="n">
        <v>28604</v>
      </c>
      <c r="B496" s="9" t="n">
        <v>0.36</v>
      </c>
    </row>
    <row r="497">
      <c r="A497" s="160" t="n">
        <v>28605</v>
      </c>
      <c r="B497" s="9" t="n">
        <v>0.38</v>
      </c>
    </row>
    <row r="498">
      <c r="A498" s="160" t="n">
        <v>28606</v>
      </c>
      <c r="B498" s="9" t="n">
        <v>0.37</v>
      </c>
    </row>
    <row r="499">
      <c r="A499" s="160" t="n">
        <v>28607</v>
      </c>
      <c r="B499" s="9" t="n">
        <v>0.35</v>
      </c>
    </row>
    <row r="500">
      <c r="A500" s="160" t="n">
        <v>28608</v>
      </c>
      <c r="B500" s="9" t="n">
        <v>0.27</v>
      </c>
    </row>
    <row r="501">
      <c r="A501" s="160" t="n">
        <v>28611</v>
      </c>
      <c r="B501" s="9" t="n">
        <v>0.33</v>
      </c>
    </row>
    <row r="502">
      <c r="A502" s="160" t="n">
        <v>28612</v>
      </c>
      <c r="B502" s="9" t="n">
        <v>0.34</v>
      </c>
    </row>
    <row r="503">
      <c r="A503" s="160" t="n">
        <v>28613</v>
      </c>
      <c r="B503" s="9" t="n">
        <v>0.37</v>
      </c>
    </row>
    <row r="504">
      <c r="A504" s="160" t="n">
        <v>28614</v>
      </c>
      <c r="B504" s="9" t="n">
        <v>0.37</v>
      </c>
    </row>
    <row r="505">
      <c r="A505" s="160" t="n">
        <v>28615</v>
      </c>
      <c r="B505" s="9" t="n">
        <v>0.38</v>
      </c>
    </row>
    <row r="506">
      <c r="A506" s="160" t="n">
        <v>28618</v>
      </c>
      <c r="B506" s="9" t="n">
        <v>0.37</v>
      </c>
    </row>
    <row r="507">
      <c r="A507" s="160" t="n">
        <v>28619</v>
      </c>
      <c r="B507" s="9" t="n">
        <v>0.36</v>
      </c>
    </row>
    <row r="508">
      <c r="A508" s="160" t="n">
        <v>28620</v>
      </c>
      <c r="B508" s="9" t="n">
        <v>0.36</v>
      </c>
    </row>
    <row r="509">
      <c r="A509" s="160" t="n">
        <v>28621</v>
      </c>
      <c r="B509" s="9" t="n">
        <v>0.34</v>
      </c>
    </row>
    <row r="510">
      <c r="A510" s="160" t="n">
        <v>28622</v>
      </c>
      <c r="B510" s="9" t="n">
        <v>0.36</v>
      </c>
    </row>
    <row r="511">
      <c r="A511" s="160" t="n">
        <v>28625</v>
      </c>
      <c r="B511" s="9" t="n">
        <v>0.37</v>
      </c>
    </row>
    <row r="512">
      <c r="A512" s="160" t="n">
        <v>28626</v>
      </c>
      <c r="B512" s="9" t="n">
        <v>0.37</v>
      </c>
    </row>
    <row r="513">
      <c r="A513" s="160" t="n">
        <v>28627</v>
      </c>
      <c r="B513" s="9" t="n">
        <v>0.35</v>
      </c>
    </row>
    <row r="514">
      <c r="A514" s="160" t="n">
        <v>28628</v>
      </c>
      <c r="B514" s="9" t="n">
        <v>0.33</v>
      </c>
    </row>
    <row r="515">
      <c r="A515" s="160" t="n">
        <v>28629</v>
      </c>
      <c r="B515" s="9" t="n">
        <v>0.31</v>
      </c>
    </row>
    <row r="516">
      <c r="A516" s="160" t="n">
        <v>28632</v>
      </c>
      <c r="B516" s="9" t="n">
        <v>0.31</v>
      </c>
    </row>
    <row r="517">
      <c r="A517" s="160" t="n">
        <v>28633</v>
      </c>
      <c r="B517" s="9" t="n">
        <v>0.3</v>
      </c>
    </row>
    <row r="518">
      <c r="A518" s="160" t="n">
        <v>28634</v>
      </c>
      <c r="B518" s="9" t="n">
        <v>0.29</v>
      </c>
    </row>
    <row r="519">
      <c r="A519" s="160" t="n">
        <v>28635</v>
      </c>
      <c r="B519" s="9" t="n">
        <v>0.3</v>
      </c>
    </row>
    <row r="520">
      <c r="A520" s="160" t="n">
        <v>28636</v>
      </c>
      <c r="B520" s="9" t="n">
        <v>0.32</v>
      </c>
    </row>
    <row r="521">
      <c r="A521" s="160" t="n">
        <v>28639</v>
      </c>
      <c r="B521" s="9" t="n"/>
    </row>
    <row r="522">
      <c r="A522" s="160" t="n">
        <v>28640</v>
      </c>
      <c r="B522" s="9" t="n"/>
    </row>
    <row r="523">
      <c r="A523" s="160" t="n">
        <v>28641</v>
      </c>
      <c r="B523" s="9" t="n">
        <v>0.3</v>
      </c>
    </row>
    <row r="524">
      <c r="A524" s="160" t="n">
        <v>28642</v>
      </c>
      <c r="B524" s="9" t="n">
        <v>0.29</v>
      </c>
    </row>
    <row r="525">
      <c r="A525" s="160" t="n">
        <v>28643</v>
      </c>
      <c r="B525" s="9" t="n">
        <v>0.3</v>
      </c>
    </row>
    <row r="526">
      <c r="A526" s="160" t="n">
        <v>28646</v>
      </c>
      <c r="B526" s="9" t="n">
        <v>0.31</v>
      </c>
    </row>
    <row r="527">
      <c r="A527" s="160" t="n">
        <v>28647</v>
      </c>
      <c r="B527" s="9" t="n">
        <v>0.3</v>
      </c>
    </row>
    <row r="528">
      <c r="A528" s="160" t="n">
        <v>28648</v>
      </c>
      <c r="B528" s="9" t="n">
        <v>0.3</v>
      </c>
    </row>
    <row r="529">
      <c r="A529" s="160" t="n">
        <v>28649</v>
      </c>
      <c r="B529" s="9" t="n">
        <v>0.31</v>
      </c>
    </row>
    <row r="530">
      <c r="A530" s="160" t="n">
        <v>28650</v>
      </c>
      <c r="B530" s="9" t="n">
        <v>0.32</v>
      </c>
    </row>
    <row r="531">
      <c r="A531" s="160" t="n">
        <v>28653</v>
      </c>
      <c r="B531" s="9" t="n">
        <v>0.29</v>
      </c>
    </row>
    <row r="532">
      <c r="A532" s="160" t="n">
        <v>28654</v>
      </c>
      <c r="B532" s="9" t="n">
        <v>0.3</v>
      </c>
    </row>
    <row r="533">
      <c r="A533" s="160" t="n">
        <v>28655</v>
      </c>
      <c r="B533" s="9" t="n">
        <v>0.29</v>
      </c>
    </row>
    <row r="534">
      <c r="A534" s="160" t="n">
        <v>28656</v>
      </c>
      <c r="B534" s="9" t="n">
        <v>0.29</v>
      </c>
    </row>
    <row r="535">
      <c r="A535" s="160" t="n">
        <v>28657</v>
      </c>
      <c r="B535" s="9" t="n">
        <v>0.24</v>
      </c>
    </row>
    <row r="536">
      <c r="A536" s="160" t="n">
        <v>28660</v>
      </c>
      <c r="B536" s="9" t="n">
        <v>0.2</v>
      </c>
    </row>
    <row r="537">
      <c r="A537" s="160" t="n">
        <v>28661</v>
      </c>
      <c r="B537" s="9" t="n">
        <v>0.2</v>
      </c>
    </row>
    <row r="538">
      <c r="A538" s="160" t="n">
        <v>28662</v>
      </c>
      <c r="B538" s="9" t="n">
        <v>0.09</v>
      </c>
    </row>
    <row r="539">
      <c r="A539" s="160" t="n">
        <v>28663</v>
      </c>
      <c r="B539" s="9" t="n">
        <v>0.09</v>
      </c>
    </row>
    <row r="540">
      <c r="A540" s="160" t="n">
        <v>28664</v>
      </c>
      <c r="B540" s="9" t="n">
        <v>0.11</v>
      </c>
    </row>
    <row r="541">
      <c r="A541" s="160" t="n">
        <v>28667</v>
      </c>
      <c r="B541" s="9" t="n">
        <v>0.11</v>
      </c>
    </row>
    <row r="542">
      <c r="A542" s="160" t="n">
        <v>28668</v>
      </c>
      <c r="B542" s="9" t="n">
        <v>0.14</v>
      </c>
    </row>
    <row r="543">
      <c r="A543" s="160" t="n">
        <v>28669</v>
      </c>
      <c r="B543" s="9" t="n">
        <v>0.13</v>
      </c>
    </row>
    <row r="544">
      <c r="A544" s="160" t="n">
        <v>28670</v>
      </c>
      <c r="B544" s="9" t="n">
        <v>0.15</v>
      </c>
    </row>
    <row r="545">
      <c r="A545" s="160" t="n">
        <v>28671</v>
      </c>
      <c r="B545" s="9" t="n">
        <v>0.14</v>
      </c>
    </row>
    <row r="546">
      <c r="A546" s="160" t="n">
        <v>28674</v>
      </c>
      <c r="B546" s="9" t="n">
        <v>0.15</v>
      </c>
    </row>
    <row r="547">
      <c r="A547" s="160" t="n">
        <v>28675</v>
      </c>
      <c r="B547" s="9" t="n"/>
    </row>
    <row r="548">
      <c r="A548" s="160" t="n">
        <v>28676</v>
      </c>
      <c r="B548" s="9" t="n">
        <v>0.18</v>
      </c>
    </row>
    <row r="549">
      <c r="A549" s="160" t="n">
        <v>28677</v>
      </c>
      <c r="B549" s="9" t="n">
        <v>0.18</v>
      </c>
    </row>
    <row r="550">
      <c r="A550" s="160" t="n">
        <v>28678</v>
      </c>
      <c r="B550" s="9" t="n">
        <v>0.18</v>
      </c>
    </row>
    <row r="551">
      <c r="A551" s="160" t="n">
        <v>28681</v>
      </c>
      <c r="B551" s="9" t="n">
        <v>0.18</v>
      </c>
    </row>
    <row r="552">
      <c r="A552" s="160" t="n">
        <v>28682</v>
      </c>
      <c r="B552" s="9" t="n">
        <v>0.2</v>
      </c>
    </row>
    <row r="553">
      <c r="A553" s="160" t="n">
        <v>28683</v>
      </c>
      <c r="B553" s="9" t="n">
        <v>0.19</v>
      </c>
    </row>
    <row r="554">
      <c r="A554" s="160" t="n">
        <v>28684</v>
      </c>
      <c r="B554" s="9" t="n">
        <v>0.18</v>
      </c>
    </row>
    <row r="555">
      <c r="A555" s="160" t="n">
        <v>28685</v>
      </c>
      <c r="B555" s="9" t="n">
        <v>0.17</v>
      </c>
    </row>
    <row r="556">
      <c r="A556" s="160" t="n">
        <v>28688</v>
      </c>
      <c r="B556" s="9" t="n">
        <v>0.17</v>
      </c>
    </row>
    <row r="557">
      <c r="A557" s="160" t="n">
        <v>28689</v>
      </c>
      <c r="B557" s="9" t="n">
        <v>0.17</v>
      </c>
    </row>
    <row r="558">
      <c r="A558" s="160" t="n">
        <v>28690</v>
      </c>
      <c r="B558" s="9" t="n">
        <v>0.16</v>
      </c>
    </row>
    <row r="559">
      <c r="A559" s="160" t="n">
        <v>28691</v>
      </c>
      <c r="B559" s="9" t="n">
        <v>0.16</v>
      </c>
    </row>
    <row r="560">
      <c r="A560" s="160" t="n">
        <v>28692</v>
      </c>
      <c r="B560" s="9" t="n">
        <v>0.08</v>
      </c>
    </row>
    <row r="561">
      <c r="A561" s="160" t="n">
        <v>28695</v>
      </c>
      <c r="B561" s="9" t="n">
        <v>0.1</v>
      </c>
    </row>
    <row r="562">
      <c r="A562" s="160" t="n">
        <v>28696</v>
      </c>
      <c r="B562" s="9" t="n">
        <v>0.12</v>
      </c>
    </row>
    <row r="563">
      <c r="A563" s="160" t="n">
        <v>28697</v>
      </c>
      <c r="B563" s="9" t="n">
        <v>0.14</v>
      </c>
    </row>
    <row r="564">
      <c r="A564" s="160" t="n">
        <v>28698</v>
      </c>
      <c r="B564" s="9" t="n">
        <v>0.11</v>
      </c>
    </row>
    <row r="565">
      <c r="A565" s="160" t="n">
        <v>28699</v>
      </c>
      <c r="B565" s="9" t="n">
        <v>0.1</v>
      </c>
    </row>
    <row r="566">
      <c r="A566" s="160" t="n">
        <v>28702</v>
      </c>
      <c r="B566" s="9" t="n">
        <v>0.09</v>
      </c>
    </row>
    <row r="567">
      <c r="A567" s="160" t="n">
        <v>28703</v>
      </c>
      <c r="B567" s="9" t="n">
        <v>0.09</v>
      </c>
    </row>
    <row r="568">
      <c r="A568" s="160" t="n">
        <v>28704</v>
      </c>
      <c r="B568" s="9" t="n">
        <v>0.04</v>
      </c>
    </row>
    <row r="569">
      <c r="A569" s="160" t="n">
        <v>28705</v>
      </c>
      <c r="B569" s="9" t="n">
        <v>0.13</v>
      </c>
    </row>
    <row r="570">
      <c r="A570" s="160" t="n">
        <v>28706</v>
      </c>
      <c r="B570" s="9" t="n">
        <v>0.12</v>
      </c>
    </row>
    <row r="571">
      <c r="A571" s="160" t="n">
        <v>28709</v>
      </c>
      <c r="B571" s="9" t="n">
        <v>0.18</v>
      </c>
    </row>
    <row r="572">
      <c r="A572" s="160" t="n">
        <v>28710</v>
      </c>
      <c r="B572" s="9" t="n">
        <v>0.16</v>
      </c>
    </row>
    <row r="573">
      <c r="A573" s="160" t="n">
        <v>28711</v>
      </c>
      <c r="B573" s="9" t="n">
        <v>0.17</v>
      </c>
    </row>
    <row r="574">
      <c r="A574" s="160" t="n">
        <v>28712</v>
      </c>
      <c r="B574" s="9" t="n">
        <v>0.21</v>
      </c>
    </row>
    <row r="575">
      <c r="A575" s="160" t="n">
        <v>28713</v>
      </c>
      <c r="B575" s="9" t="n">
        <v>0.19</v>
      </c>
    </row>
    <row r="576">
      <c r="A576" s="160" t="n">
        <v>28716</v>
      </c>
      <c r="B576" s="9" t="n">
        <v>0.16</v>
      </c>
    </row>
    <row r="577">
      <c r="A577" s="160" t="n">
        <v>28717</v>
      </c>
      <c r="B577" s="9" t="n">
        <v>0.17</v>
      </c>
    </row>
    <row r="578">
      <c r="A578" s="160" t="n">
        <v>28718</v>
      </c>
      <c r="B578" s="9" t="n">
        <v>0.05</v>
      </c>
    </row>
    <row r="579">
      <c r="A579" s="160" t="n">
        <v>28719</v>
      </c>
      <c r="B579" s="9" t="n">
        <v>0</v>
      </c>
    </row>
    <row r="580">
      <c r="A580" s="160" t="n">
        <v>28720</v>
      </c>
      <c r="B580" s="9" t="n">
        <v>-0.04</v>
      </c>
    </row>
    <row r="581">
      <c r="A581" s="160" t="n">
        <v>28723</v>
      </c>
      <c r="B581" s="9" t="n">
        <v>-0.06</v>
      </c>
    </row>
    <row r="582">
      <c r="A582" s="160" t="n">
        <v>28724</v>
      </c>
      <c r="B582" s="9" t="n">
        <v>-0.06</v>
      </c>
    </row>
    <row r="583">
      <c r="A583" s="160" t="n">
        <v>28725</v>
      </c>
      <c r="B583" s="9" t="n">
        <v>-0.1</v>
      </c>
    </row>
    <row r="584">
      <c r="A584" s="160" t="n">
        <v>28726</v>
      </c>
      <c r="B584" s="9" t="n">
        <v>-0.06</v>
      </c>
    </row>
    <row r="585">
      <c r="A585" s="160" t="n">
        <v>28727</v>
      </c>
      <c r="B585" s="9" t="n">
        <v>-0.07000000000000001</v>
      </c>
    </row>
    <row r="586">
      <c r="A586" s="160" t="n">
        <v>28730</v>
      </c>
      <c r="B586" s="9" t="n">
        <v>-0.06</v>
      </c>
    </row>
    <row r="587">
      <c r="A587" s="160" t="n">
        <v>28731</v>
      </c>
      <c r="B587" s="9" t="n">
        <v>-0.07000000000000001</v>
      </c>
    </row>
    <row r="588">
      <c r="A588" s="160" t="n">
        <v>28732</v>
      </c>
      <c r="B588" s="9" t="n">
        <v>-0.06</v>
      </c>
    </row>
    <row r="589">
      <c r="A589" s="160" t="n">
        <v>28733</v>
      </c>
      <c r="B589" s="9" t="n">
        <v>-0.07000000000000001</v>
      </c>
    </row>
    <row r="590">
      <c r="A590" s="160" t="n">
        <v>28734</v>
      </c>
      <c r="B590" s="9" t="n">
        <v>-0.12</v>
      </c>
    </row>
    <row r="591">
      <c r="A591" s="160" t="n">
        <v>28737</v>
      </c>
      <c r="B591" s="9" t="n"/>
    </row>
    <row r="592">
      <c r="A592" s="160" t="n">
        <v>28738</v>
      </c>
      <c r="B592" s="9" t="n">
        <v>-0.12</v>
      </c>
    </row>
    <row r="593">
      <c r="A593" s="160" t="n">
        <v>28739</v>
      </c>
      <c r="B593" s="9" t="n">
        <v>-0.09</v>
      </c>
    </row>
    <row r="594">
      <c r="A594" s="160" t="n">
        <v>28740</v>
      </c>
      <c r="B594" s="9" t="n">
        <v>-0.1</v>
      </c>
    </row>
    <row r="595">
      <c r="A595" s="160" t="n">
        <v>28741</v>
      </c>
      <c r="B595" s="9" t="n">
        <v>-0.12</v>
      </c>
    </row>
    <row r="596">
      <c r="A596" s="160" t="n">
        <v>28744</v>
      </c>
      <c r="B596" s="9" t="n">
        <v>-0.12</v>
      </c>
    </row>
    <row r="597">
      <c r="A597" s="160" t="n">
        <v>28745</v>
      </c>
      <c r="B597" s="9" t="n">
        <v>-0.16</v>
      </c>
    </row>
    <row r="598">
      <c r="A598" s="160" t="n">
        <v>28746</v>
      </c>
      <c r="B598" s="9" t="n">
        <v>-0.15</v>
      </c>
    </row>
    <row r="599">
      <c r="A599" s="160" t="n">
        <v>28747</v>
      </c>
      <c r="B599" s="9" t="n">
        <v>-0.13</v>
      </c>
    </row>
    <row r="600">
      <c r="A600" s="160" t="n">
        <v>28748</v>
      </c>
      <c r="B600" s="9" t="n">
        <v>-0.14</v>
      </c>
    </row>
    <row r="601">
      <c r="A601" s="160" t="n">
        <v>28751</v>
      </c>
      <c r="B601" s="9" t="n">
        <v>-0.15</v>
      </c>
    </row>
    <row r="602">
      <c r="A602" s="160" t="n">
        <v>28752</v>
      </c>
      <c r="B602" s="9" t="n">
        <v>-0.16</v>
      </c>
    </row>
    <row r="603">
      <c r="A603" s="160" t="n">
        <v>28753</v>
      </c>
      <c r="B603" s="9" t="n">
        <v>-0.14</v>
      </c>
    </row>
    <row r="604">
      <c r="A604" s="160" t="n">
        <v>28754</v>
      </c>
      <c r="B604" s="9" t="n">
        <v>-0.18</v>
      </c>
    </row>
    <row r="605">
      <c r="A605" s="160" t="n">
        <v>28755</v>
      </c>
      <c r="B605" s="9" t="n">
        <v>-0.17</v>
      </c>
    </row>
    <row r="606">
      <c r="A606" s="160" t="n">
        <v>28758</v>
      </c>
      <c r="B606" s="9" t="n">
        <v>-0.19</v>
      </c>
    </row>
    <row r="607">
      <c r="A607" s="160" t="n">
        <v>28759</v>
      </c>
      <c r="B607" s="9" t="n">
        <v>-0.22</v>
      </c>
    </row>
    <row r="608">
      <c r="A608" s="160" t="n">
        <v>28760</v>
      </c>
      <c r="B608" s="9" t="n">
        <v>-0.2</v>
      </c>
    </row>
    <row r="609">
      <c r="A609" s="160" t="n">
        <v>28761</v>
      </c>
      <c r="B609" s="9" t="n">
        <v>-0.18</v>
      </c>
    </row>
    <row r="610">
      <c r="A610" s="160" t="n">
        <v>28762</v>
      </c>
      <c r="B610" s="9" t="n">
        <v>-0.14</v>
      </c>
    </row>
    <row r="611">
      <c r="A611" s="160" t="n">
        <v>28765</v>
      </c>
      <c r="B611" s="9" t="n">
        <v>-0.13</v>
      </c>
    </row>
    <row r="612">
      <c r="A612" s="160" t="n">
        <v>28766</v>
      </c>
      <c r="B612" s="9" t="n">
        <v>-0.12</v>
      </c>
    </row>
    <row r="613">
      <c r="A613" s="160" t="n">
        <v>28767</v>
      </c>
      <c r="B613" s="9" t="n">
        <v>-0.1</v>
      </c>
    </row>
    <row r="614">
      <c r="A614" s="160" t="n">
        <v>28768</v>
      </c>
      <c r="B614" s="9" t="n">
        <v>-0.09</v>
      </c>
    </row>
    <row r="615">
      <c r="A615" s="160" t="n">
        <v>28769</v>
      </c>
      <c r="B615" s="9" t="n">
        <v>-0.11</v>
      </c>
    </row>
    <row r="616">
      <c r="A616" s="160" t="n">
        <v>28772</v>
      </c>
      <c r="B616" s="9" t="n"/>
    </row>
    <row r="617">
      <c r="A617" s="160" t="n">
        <v>28773</v>
      </c>
      <c r="B617" s="9" t="n">
        <v>-0.12</v>
      </c>
    </row>
    <row r="618">
      <c r="A618" s="160" t="n">
        <v>28774</v>
      </c>
      <c r="B618" s="9" t="n">
        <v>-0.14</v>
      </c>
    </row>
    <row r="619">
      <c r="A619" s="160" t="n">
        <v>28775</v>
      </c>
      <c r="B619" s="9" t="n">
        <v>-0.18</v>
      </c>
    </row>
    <row r="620">
      <c r="A620" s="160" t="n">
        <v>28776</v>
      </c>
      <c r="B620" s="9" t="n">
        <v>-0.17</v>
      </c>
    </row>
    <row r="621">
      <c r="A621" s="160" t="n">
        <v>28779</v>
      </c>
      <c r="B621" s="9" t="n">
        <v>-0.14</v>
      </c>
    </row>
    <row r="622">
      <c r="A622" s="160" t="n">
        <v>28780</v>
      </c>
      <c r="B622" s="9" t="n">
        <v>-0.17</v>
      </c>
    </row>
    <row r="623">
      <c r="A623" s="160" t="n">
        <v>28781</v>
      </c>
      <c r="B623" s="9" t="n">
        <v>-0.21</v>
      </c>
    </row>
    <row r="624">
      <c r="A624" s="160" t="n">
        <v>28782</v>
      </c>
      <c r="B624" s="9" t="n">
        <v>-0.2</v>
      </c>
    </row>
    <row r="625">
      <c r="A625" s="160" t="n">
        <v>28783</v>
      </c>
      <c r="B625" s="9" t="n">
        <v>-0.19</v>
      </c>
    </row>
    <row r="626">
      <c r="A626" s="160" t="n">
        <v>28786</v>
      </c>
      <c r="B626" s="9" t="n">
        <v>-0.18</v>
      </c>
    </row>
    <row r="627">
      <c r="A627" s="160" t="n">
        <v>28787</v>
      </c>
      <c r="B627" s="9" t="n">
        <v>-0.21</v>
      </c>
    </row>
    <row r="628">
      <c r="A628" s="160" t="n">
        <v>28788</v>
      </c>
      <c r="B628" s="9" t="n">
        <v>-0.31</v>
      </c>
    </row>
    <row r="629">
      <c r="A629" s="160" t="n">
        <v>28789</v>
      </c>
      <c r="B629" s="9" t="n">
        <v>-0.33</v>
      </c>
    </row>
    <row r="630">
      <c r="A630" s="160" t="n">
        <v>28790</v>
      </c>
      <c r="B630" s="9" t="n">
        <v>-0.34</v>
      </c>
    </row>
    <row r="631">
      <c r="A631" s="160" t="n">
        <v>28793</v>
      </c>
      <c r="B631" s="9" t="n">
        <v>-0.47</v>
      </c>
    </row>
    <row r="632">
      <c r="A632" s="160" t="n">
        <v>28794</v>
      </c>
      <c r="B632" s="9" t="n">
        <v>-0.53</v>
      </c>
    </row>
    <row r="633">
      <c r="A633" s="160" t="n">
        <v>28795</v>
      </c>
      <c r="B633" s="9" t="n">
        <v>-0.78</v>
      </c>
    </row>
    <row r="634">
      <c r="A634" s="160" t="n">
        <v>28796</v>
      </c>
      <c r="B634" s="9" t="n">
        <v>-0.6899999999999999</v>
      </c>
    </row>
    <row r="635">
      <c r="A635" s="160" t="n">
        <v>28797</v>
      </c>
      <c r="B635" s="9" t="n">
        <v>-0.63</v>
      </c>
    </row>
    <row r="636">
      <c r="A636" s="160" t="n">
        <v>28800</v>
      </c>
      <c r="B636" s="9" t="n">
        <v>-0.6</v>
      </c>
    </row>
    <row r="637">
      <c r="A637" s="160" t="n">
        <v>28801</v>
      </c>
      <c r="B637" s="9" t="n"/>
    </row>
    <row r="638">
      <c r="A638" s="160" t="n">
        <v>28802</v>
      </c>
      <c r="B638" s="9" t="n">
        <v>-0.63</v>
      </c>
    </row>
    <row r="639">
      <c r="A639" s="160" t="n">
        <v>28803</v>
      </c>
      <c r="B639" s="9" t="n">
        <v>-0.63</v>
      </c>
    </row>
    <row r="640">
      <c r="A640" s="160" t="n">
        <v>28804</v>
      </c>
      <c r="B640" s="9" t="n">
        <v>-0.6</v>
      </c>
    </row>
    <row r="641">
      <c r="A641" s="160" t="n">
        <v>28807</v>
      </c>
      <c r="B641" s="9" t="n">
        <v>-0.57</v>
      </c>
    </row>
    <row r="642">
      <c r="A642" s="160" t="n">
        <v>28808</v>
      </c>
      <c r="B642" s="9" t="n">
        <v>-0.59</v>
      </c>
    </row>
    <row r="643">
      <c r="A643" s="160" t="n">
        <v>28809</v>
      </c>
      <c r="B643" s="9" t="n">
        <v>-0.58</v>
      </c>
    </row>
    <row r="644">
      <c r="A644" s="160" t="n">
        <v>28810</v>
      </c>
      <c r="B644" s="9" t="n">
        <v>-0.49</v>
      </c>
    </row>
    <row r="645">
      <c r="A645" s="160" t="n">
        <v>28811</v>
      </c>
      <c r="B645" s="9" t="n">
        <v>-0.47</v>
      </c>
    </row>
    <row r="646">
      <c r="A646" s="160" t="n">
        <v>28814</v>
      </c>
      <c r="B646" s="9" t="n">
        <v>-0.47</v>
      </c>
    </row>
    <row r="647">
      <c r="A647" s="160" t="n">
        <v>28815</v>
      </c>
      <c r="B647" s="9" t="n">
        <v>-0.46</v>
      </c>
    </row>
    <row r="648">
      <c r="A648" s="160" t="n">
        <v>28816</v>
      </c>
      <c r="B648" s="9" t="n">
        <v>-0.6</v>
      </c>
    </row>
    <row r="649">
      <c r="A649" s="160" t="n">
        <v>28817</v>
      </c>
      <c r="B649" s="9" t="n"/>
    </row>
    <row r="650">
      <c r="A650" s="160" t="n">
        <v>28818</v>
      </c>
      <c r="B650" s="9" t="n">
        <v>-0.74</v>
      </c>
    </row>
    <row r="651">
      <c r="A651" s="160" t="n">
        <v>28821</v>
      </c>
      <c r="B651" s="9" t="n">
        <v>-0.74</v>
      </c>
    </row>
    <row r="652">
      <c r="A652" s="160" t="n">
        <v>28822</v>
      </c>
      <c r="B652" s="9" t="n">
        <v>-0.74</v>
      </c>
    </row>
    <row r="653">
      <c r="A653" s="160" t="n">
        <v>28823</v>
      </c>
      <c r="B653" s="9" t="n">
        <v>-0.6899999999999999</v>
      </c>
    </row>
    <row r="654">
      <c r="A654" s="160" t="n">
        <v>28824</v>
      </c>
      <c r="B654" s="9" t="n">
        <v>-0.6899999999999999</v>
      </c>
    </row>
    <row r="655">
      <c r="A655" s="160" t="n">
        <v>28825</v>
      </c>
      <c r="B655" s="9" t="n">
        <v>-0.7</v>
      </c>
    </row>
    <row r="656">
      <c r="A656" s="160" t="n">
        <v>28828</v>
      </c>
      <c r="B656" s="9" t="n">
        <v>-0.6899999999999999</v>
      </c>
    </row>
    <row r="657">
      <c r="A657" s="160" t="n">
        <v>28829</v>
      </c>
      <c r="B657" s="9" t="n">
        <v>-0.65</v>
      </c>
    </row>
    <row r="658">
      <c r="A658" s="160" t="n">
        <v>28830</v>
      </c>
      <c r="B658" s="9" t="n">
        <v>-0.65</v>
      </c>
    </row>
    <row r="659">
      <c r="A659" s="160" t="n">
        <v>28831</v>
      </c>
      <c r="B659" s="9" t="n">
        <v>-0.61</v>
      </c>
    </row>
    <row r="660">
      <c r="A660" s="160" t="n">
        <v>28832</v>
      </c>
      <c r="B660" s="9" t="n">
        <v>-0.61</v>
      </c>
    </row>
    <row r="661">
      <c r="A661" s="160" t="n">
        <v>28835</v>
      </c>
      <c r="B661" s="9" t="n">
        <v>-0.62</v>
      </c>
    </row>
    <row r="662">
      <c r="A662" s="160" t="n">
        <v>28836</v>
      </c>
      <c r="B662" s="9" t="n">
        <v>-0.6</v>
      </c>
    </row>
    <row r="663">
      <c r="A663" s="160" t="n">
        <v>28837</v>
      </c>
      <c r="B663" s="9" t="n">
        <v>-0.5600000000000001</v>
      </c>
    </row>
    <row r="664">
      <c r="A664" s="160" t="n">
        <v>28838</v>
      </c>
      <c r="B664" s="9" t="n">
        <v>-0.58</v>
      </c>
    </row>
    <row r="665">
      <c r="A665" s="160" t="n">
        <v>28839</v>
      </c>
      <c r="B665" s="9" t="n">
        <v>-0.58</v>
      </c>
    </row>
    <row r="666">
      <c r="A666" s="160" t="n">
        <v>28842</v>
      </c>
      <c r="B666" s="9" t="n">
        <v>-0.73</v>
      </c>
    </row>
    <row r="667">
      <c r="A667" s="160" t="n">
        <v>28843</v>
      </c>
      <c r="B667" s="9" t="n">
        <v>-0.77</v>
      </c>
    </row>
    <row r="668">
      <c r="A668" s="160" t="n">
        <v>28844</v>
      </c>
      <c r="B668" s="9" t="n">
        <v>-0.8</v>
      </c>
    </row>
    <row r="669">
      <c r="A669" s="160" t="n">
        <v>28845</v>
      </c>
      <c r="B669" s="9" t="n">
        <v>-0.82</v>
      </c>
    </row>
    <row r="670">
      <c r="A670" s="160" t="n">
        <v>28846</v>
      </c>
      <c r="B670" s="9" t="n">
        <v>-0.85</v>
      </c>
    </row>
    <row r="671">
      <c r="A671" s="160" t="n">
        <v>28849</v>
      </c>
      <c r="B671" s="9" t="n"/>
    </row>
    <row r="672">
      <c r="A672" s="160" t="n">
        <v>28850</v>
      </c>
      <c r="B672" s="9" t="n">
        <v>-0.85</v>
      </c>
    </row>
    <row r="673">
      <c r="A673" s="160" t="n">
        <v>28851</v>
      </c>
      <c r="B673" s="9" t="n">
        <v>-0.86</v>
      </c>
    </row>
    <row r="674">
      <c r="A674" s="160" t="n">
        <v>28852</v>
      </c>
      <c r="B674" s="9" t="n">
        <v>-0.82</v>
      </c>
    </row>
    <row r="675">
      <c r="A675" s="160" t="n">
        <v>28853</v>
      </c>
      <c r="B675" s="9" t="n">
        <v>-0.83</v>
      </c>
    </row>
    <row r="676">
      <c r="A676" s="160" t="n">
        <v>28856</v>
      </c>
      <c r="B676" s="9" t="n"/>
    </row>
    <row r="677">
      <c r="A677" s="160" t="n">
        <v>28857</v>
      </c>
      <c r="B677" s="9" t="n">
        <v>-0.82</v>
      </c>
    </row>
    <row r="678">
      <c r="A678" s="160" t="n">
        <v>28858</v>
      </c>
      <c r="B678" s="9" t="n">
        <v>-0.82</v>
      </c>
    </row>
    <row r="679">
      <c r="A679" s="160" t="n">
        <v>28859</v>
      </c>
      <c r="B679" s="9" t="n">
        <v>-0.77</v>
      </c>
    </row>
    <row r="680">
      <c r="A680" s="160" t="n">
        <v>28860</v>
      </c>
      <c r="B680" s="9" t="n">
        <v>-0.77</v>
      </c>
    </row>
    <row r="681">
      <c r="A681" s="160" t="n">
        <v>28863</v>
      </c>
      <c r="B681" s="9" t="n">
        <v>-0.78</v>
      </c>
    </row>
    <row r="682">
      <c r="A682" s="160" t="n">
        <v>28864</v>
      </c>
      <c r="B682" s="9" t="n">
        <v>-0.76</v>
      </c>
    </row>
    <row r="683">
      <c r="A683" s="160" t="n">
        <v>28865</v>
      </c>
      <c r="B683" s="9" t="n">
        <v>-0.78</v>
      </c>
    </row>
    <row r="684">
      <c r="A684" s="160" t="n">
        <v>28866</v>
      </c>
      <c r="B684" s="9" t="n">
        <v>-0.77</v>
      </c>
    </row>
    <row r="685">
      <c r="A685" s="160" t="n">
        <v>28867</v>
      </c>
      <c r="B685" s="9" t="n">
        <v>-0.78</v>
      </c>
    </row>
    <row r="686">
      <c r="A686" s="160" t="n">
        <v>28870</v>
      </c>
      <c r="B686" s="9" t="n">
        <v>-0.76</v>
      </c>
    </row>
    <row r="687">
      <c r="A687" s="160" t="n">
        <v>28871</v>
      </c>
      <c r="B687" s="9" t="n">
        <v>-0.76</v>
      </c>
    </row>
    <row r="688">
      <c r="A688" s="160" t="n">
        <v>28872</v>
      </c>
      <c r="B688" s="9" t="n">
        <v>-0.73</v>
      </c>
    </row>
    <row r="689">
      <c r="A689" s="160" t="n">
        <v>28873</v>
      </c>
      <c r="B689" s="9" t="n">
        <v>-0.74</v>
      </c>
    </row>
    <row r="690">
      <c r="A690" s="160" t="n">
        <v>28874</v>
      </c>
      <c r="B690" s="9" t="n">
        <v>-0.76</v>
      </c>
    </row>
    <row r="691">
      <c r="A691" s="160" t="n">
        <v>28877</v>
      </c>
      <c r="B691" s="9" t="n">
        <v>-0.74</v>
      </c>
    </row>
    <row r="692">
      <c r="A692" s="160" t="n">
        <v>28878</v>
      </c>
      <c r="B692" s="9" t="n">
        <v>-0.75</v>
      </c>
    </row>
    <row r="693">
      <c r="A693" s="160" t="n">
        <v>28879</v>
      </c>
      <c r="B693" s="9" t="n">
        <v>-0.77</v>
      </c>
    </row>
    <row r="694">
      <c r="A694" s="160" t="n">
        <v>28880</v>
      </c>
      <c r="B694" s="9" t="n">
        <v>-0.8</v>
      </c>
    </row>
    <row r="695">
      <c r="A695" s="160" t="n">
        <v>28881</v>
      </c>
      <c r="B695" s="9" t="n">
        <v>-0.74</v>
      </c>
    </row>
    <row r="696">
      <c r="A696" s="160" t="n">
        <v>28884</v>
      </c>
      <c r="B696" s="9" t="n">
        <v>-0.71</v>
      </c>
    </row>
    <row r="697">
      <c r="A697" s="160" t="n">
        <v>28885</v>
      </c>
      <c r="B697" s="9" t="n">
        <v>-0.73</v>
      </c>
    </row>
    <row r="698">
      <c r="A698" s="160" t="n">
        <v>28886</v>
      </c>
      <c r="B698" s="9" t="n">
        <v>-0.6899999999999999</v>
      </c>
    </row>
    <row r="699">
      <c r="A699" s="160" t="n">
        <v>28887</v>
      </c>
      <c r="B699" s="9" t="n">
        <v>-0.67</v>
      </c>
    </row>
    <row r="700">
      <c r="A700" s="160" t="n">
        <v>28888</v>
      </c>
      <c r="B700" s="9" t="n">
        <v>-0.59</v>
      </c>
    </row>
    <row r="701">
      <c r="A701" s="160" t="n">
        <v>28891</v>
      </c>
      <c r="B701" s="9" t="n">
        <v>-0.58</v>
      </c>
    </row>
    <row r="702">
      <c r="A702" s="160" t="n">
        <v>28892</v>
      </c>
      <c r="B702" s="9" t="n">
        <v>-0.58</v>
      </c>
    </row>
    <row r="703">
      <c r="A703" s="160" t="n">
        <v>28893</v>
      </c>
      <c r="B703" s="9" t="n">
        <v>-0.58</v>
      </c>
    </row>
    <row r="704">
      <c r="A704" s="160" t="n">
        <v>28894</v>
      </c>
      <c r="B704" s="9" t="n">
        <v>-0.61</v>
      </c>
    </row>
    <row r="705">
      <c r="A705" s="160" t="n">
        <v>28895</v>
      </c>
      <c r="B705" s="9" t="n">
        <v>-0.59</v>
      </c>
    </row>
    <row r="706">
      <c r="A706" s="160" t="n">
        <v>28898</v>
      </c>
      <c r="B706" s="9" t="n"/>
    </row>
    <row r="707">
      <c r="A707" s="160" t="n">
        <v>28899</v>
      </c>
      <c r="B707" s="9" t="n">
        <v>-0.58</v>
      </c>
    </row>
    <row r="708">
      <c r="A708" s="160" t="n">
        <v>28900</v>
      </c>
      <c r="B708" s="9" t="n">
        <v>-0.55</v>
      </c>
    </row>
    <row r="709">
      <c r="A709" s="160" t="n">
        <v>28901</v>
      </c>
      <c r="B709" s="9" t="n">
        <v>-0.5600000000000001</v>
      </c>
    </row>
    <row r="710">
      <c r="A710" s="160" t="n">
        <v>28902</v>
      </c>
      <c r="B710" s="9" t="n">
        <v>-0.57</v>
      </c>
    </row>
    <row r="711">
      <c r="A711" s="160" t="n">
        <v>28905</v>
      </c>
      <c r="B711" s="9" t="n"/>
    </row>
    <row r="712">
      <c r="A712" s="160" t="n">
        <v>28906</v>
      </c>
      <c r="B712" s="9" t="n">
        <v>-0.57</v>
      </c>
    </row>
    <row r="713">
      <c r="A713" s="160" t="n">
        <v>28907</v>
      </c>
      <c r="B713" s="9" t="n">
        <v>-0.5600000000000001</v>
      </c>
    </row>
    <row r="714">
      <c r="A714" s="160" t="n">
        <v>28908</v>
      </c>
      <c r="B714" s="9" t="n">
        <v>-0.7</v>
      </c>
    </row>
    <row r="715">
      <c r="A715" s="160" t="n">
        <v>28909</v>
      </c>
      <c r="B715" s="9" t="n">
        <v>-0.71</v>
      </c>
    </row>
    <row r="716">
      <c r="A716" s="160" t="n">
        <v>28912</v>
      </c>
      <c r="B716" s="9" t="n">
        <v>-0.71</v>
      </c>
    </row>
    <row r="717">
      <c r="A717" s="160" t="n">
        <v>28913</v>
      </c>
      <c r="B717" s="9" t="n">
        <v>-0.7</v>
      </c>
    </row>
    <row r="718">
      <c r="A718" s="160" t="n">
        <v>28914</v>
      </c>
      <c r="B718" s="9" t="n">
        <v>-0.72</v>
      </c>
    </row>
    <row r="719">
      <c r="A719" s="160" t="n">
        <v>28915</v>
      </c>
      <c r="B719" s="9" t="n">
        <v>-0.7</v>
      </c>
    </row>
    <row r="720">
      <c r="A720" s="160" t="n">
        <v>28916</v>
      </c>
      <c r="B720" s="9" t="n">
        <v>-0.71</v>
      </c>
    </row>
    <row r="721">
      <c r="A721" s="160" t="n">
        <v>28919</v>
      </c>
      <c r="B721" s="9" t="n">
        <v>-0.72</v>
      </c>
    </row>
    <row r="722">
      <c r="A722" s="160" t="n">
        <v>28920</v>
      </c>
      <c r="B722" s="9" t="n">
        <v>-0.6899999999999999</v>
      </c>
    </row>
    <row r="723">
      <c r="A723" s="160" t="n">
        <v>28921</v>
      </c>
      <c r="B723" s="9" t="n">
        <v>-0.71</v>
      </c>
    </row>
    <row r="724">
      <c r="A724" s="160" t="n">
        <v>28922</v>
      </c>
      <c r="B724" s="9" t="n">
        <v>-0.66</v>
      </c>
    </row>
    <row r="725">
      <c r="A725" s="160" t="n">
        <v>28923</v>
      </c>
      <c r="B725" s="9" t="n">
        <v>-0.68</v>
      </c>
    </row>
    <row r="726">
      <c r="A726" s="160" t="n">
        <v>28926</v>
      </c>
      <c r="B726" s="9" t="n">
        <v>-0.7</v>
      </c>
    </row>
    <row r="727">
      <c r="A727" s="160" t="n">
        <v>28927</v>
      </c>
      <c r="B727" s="9" t="n">
        <v>-0.6899999999999999</v>
      </c>
    </row>
    <row r="728">
      <c r="A728" s="160" t="n">
        <v>28928</v>
      </c>
      <c r="B728" s="9" t="n">
        <v>-0.7</v>
      </c>
    </row>
    <row r="729">
      <c r="A729" s="160" t="n">
        <v>28929</v>
      </c>
      <c r="B729" s="9" t="n">
        <v>-0.68</v>
      </c>
    </row>
    <row r="730">
      <c r="A730" s="160" t="n">
        <v>28930</v>
      </c>
      <c r="B730" s="9" t="n">
        <v>-0.72</v>
      </c>
    </row>
    <row r="731">
      <c r="A731" s="160" t="n">
        <v>28933</v>
      </c>
      <c r="B731" s="9" t="n">
        <v>-0.6899999999999999</v>
      </c>
    </row>
    <row r="732">
      <c r="A732" s="160" t="n">
        <v>28934</v>
      </c>
      <c r="B732" s="9" t="n">
        <v>-0.66</v>
      </c>
    </row>
    <row r="733">
      <c r="A733" s="160" t="n">
        <v>28935</v>
      </c>
      <c r="B733" s="9" t="n">
        <v>-0.66</v>
      </c>
    </row>
    <row r="734">
      <c r="A734" s="160" t="n">
        <v>28936</v>
      </c>
      <c r="B734" s="9" t="n">
        <v>-0.65</v>
      </c>
    </row>
    <row r="735">
      <c r="A735" s="160" t="n">
        <v>28937</v>
      </c>
      <c r="B735" s="9" t="n">
        <v>-0.65</v>
      </c>
    </row>
    <row r="736">
      <c r="A736" s="160" t="n">
        <v>28940</v>
      </c>
      <c r="B736" s="9" t="n">
        <v>-0.64</v>
      </c>
    </row>
    <row r="737">
      <c r="A737" s="160" t="n">
        <v>28941</v>
      </c>
      <c r="B737" s="9" t="n">
        <v>-0.62</v>
      </c>
    </row>
    <row r="738">
      <c r="A738" s="160" t="n">
        <v>28942</v>
      </c>
      <c r="B738" s="9" t="n">
        <v>-0.64</v>
      </c>
    </row>
    <row r="739">
      <c r="A739" s="160" t="n">
        <v>28943</v>
      </c>
      <c r="B739" s="9" t="n">
        <v>-0.61</v>
      </c>
    </row>
    <row r="740">
      <c r="A740" s="160" t="n">
        <v>28944</v>
      </c>
      <c r="B740" s="9" t="n">
        <v>-0.61</v>
      </c>
    </row>
    <row r="741">
      <c r="A741" s="160" t="n">
        <v>28947</v>
      </c>
      <c r="B741" s="9" t="n">
        <v>-0.63</v>
      </c>
    </row>
    <row r="742">
      <c r="A742" s="160" t="n">
        <v>28948</v>
      </c>
      <c r="B742" s="9" t="n">
        <v>-0.63</v>
      </c>
    </row>
    <row r="743">
      <c r="A743" s="160" t="n">
        <v>28949</v>
      </c>
      <c r="B743" s="9" t="n">
        <v>-0.62</v>
      </c>
    </row>
    <row r="744">
      <c r="A744" s="160" t="n">
        <v>28950</v>
      </c>
      <c r="B744" s="9" t="n">
        <v>-0.61</v>
      </c>
    </row>
    <row r="745">
      <c r="A745" s="160" t="n">
        <v>28951</v>
      </c>
      <c r="B745" s="9" t="n">
        <v>-0.65</v>
      </c>
    </row>
    <row r="746">
      <c r="A746" s="160" t="n">
        <v>28954</v>
      </c>
      <c r="B746" s="9" t="n">
        <v>-0.67</v>
      </c>
    </row>
    <row r="747">
      <c r="A747" s="160" t="n">
        <v>28955</v>
      </c>
      <c r="B747" s="9" t="n">
        <v>-0.64</v>
      </c>
    </row>
    <row r="748">
      <c r="A748" s="160" t="n">
        <v>28956</v>
      </c>
      <c r="B748" s="9" t="n">
        <v>-0.65</v>
      </c>
    </row>
    <row r="749">
      <c r="A749" s="160" t="n">
        <v>28957</v>
      </c>
      <c r="B749" s="9" t="n">
        <v>-0.65</v>
      </c>
    </row>
    <row r="750">
      <c r="A750" s="160" t="n">
        <v>28958</v>
      </c>
      <c r="B750" s="9" t="n"/>
    </row>
    <row r="751">
      <c r="A751" s="160" t="n">
        <v>28961</v>
      </c>
      <c r="B751" s="9" t="n">
        <v>-0.67</v>
      </c>
    </row>
    <row r="752">
      <c r="A752" s="160" t="n">
        <v>28962</v>
      </c>
      <c r="B752" s="9" t="n">
        <v>-0.61</v>
      </c>
    </row>
    <row r="753">
      <c r="A753" s="160" t="n">
        <v>28963</v>
      </c>
      <c r="B753" s="9" t="n">
        <v>-0.5600000000000001</v>
      </c>
    </row>
    <row r="754">
      <c r="A754" s="160" t="n">
        <v>28964</v>
      </c>
      <c r="B754" s="9" t="n">
        <v>-0.53</v>
      </c>
    </row>
    <row r="755">
      <c r="A755" s="160" t="n">
        <v>28965</v>
      </c>
      <c r="B755" s="9" t="n">
        <v>-0.54</v>
      </c>
    </row>
    <row r="756">
      <c r="A756" s="160" t="n">
        <v>28968</v>
      </c>
      <c r="B756" s="9" t="n">
        <v>-0.52</v>
      </c>
    </row>
    <row r="757">
      <c r="A757" s="160" t="n">
        <v>28969</v>
      </c>
      <c r="B757" s="9" t="n">
        <v>-0.51</v>
      </c>
    </row>
    <row r="758">
      <c r="A758" s="160" t="n">
        <v>28970</v>
      </c>
      <c r="B758" s="9" t="n">
        <v>-0.54</v>
      </c>
    </row>
    <row r="759">
      <c r="A759" s="160" t="n">
        <v>28971</v>
      </c>
      <c r="B759" s="9" t="n">
        <v>-0.53</v>
      </c>
    </row>
    <row r="760">
      <c r="A760" s="160" t="n">
        <v>28972</v>
      </c>
      <c r="B760" s="9" t="n">
        <v>-0.61</v>
      </c>
    </row>
    <row r="761">
      <c r="A761" s="160" t="n">
        <v>28975</v>
      </c>
      <c r="B761" s="9" t="n">
        <v>-0.5600000000000001</v>
      </c>
    </row>
    <row r="762">
      <c r="A762" s="160" t="n">
        <v>28976</v>
      </c>
      <c r="B762" s="9" t="n">
        <v>-0.55</v>
      </c>
    </row>
    <row r="763">
      <c r="A763" s="160" t="n">
        <v>28977</v>
      </c>
      <c r="B763" s="9" t="n">
        <v>-0.57</v>
      </c>
    </row>
    <row r="764">
      <c r="A764" s="160" t="n">
        <v>28978</v>
      </c>
      <c r="B764" s="9" t="n">
        <v>-0.55</v>
      </c>
    </row>
    <row r="765">
      <c r="A765" s="160" t="n">
        <v>28979</v>
      </c>
      <c r="B765" s="9" t="n">
        <v>-0.54</v>
      </c>
    </row>
    <row r="766">
      <c r="A766" s="160" t="n">
        <v>28982</v>
      </c>
      <c r="B766" s="9" t="n">
        <v>-0.52</v>
      </c>
    </row>
    <row r="767">
      <c r="A767" s="160" t="n">
        <v>28983</v>
      </c>
      <c r="B767" s="9" t="n">
        <v>-0.53</v>
      </c>
    </row>
    <row r="768">
      <c r="A768" s="160" t="n">
        <v>28984</v>
      </c>
      <c r="B768" s="9" t="n">
        <v>-0.54</v>
      </c>
    </row>
    <row r="769">
      <c r="A769" s="160" t="n">
        <v>28985</v>
      </c>
      <c r="B769" s="9" t="n">
        <v>-0.5600000000000001</v>
      </c>
    </row>
    <row r="770">
      <c r="A770" s="160" t="n">
        <v>28986</v>
      </c>
      <c r="B770" s="9" t="n">
        <v>-0.5600000000000001</v>
      </c>
    </row>
    <row r="771">
      <c r="A771" s="160" t="n">
        <v>28989</v>
      </c>
      <c r="B771" s="9" t="n">
        <v>-0.57</v>
      </c>
    </row>
    <row r="772">
      <c r="A772" s="160" t="n">
        <v>28990</v>
      </c>
      <c r="B772" s="9" t="n">
        <v>-0.55</v>
      </c>
    </row>
    <row r="773">
      <c r="A773" s="160" t="n">
        <v>28991</v>
      </c>
      <c r="B773" s="9" t="n">
        <v>-0.53</v>
      </c>
    </row>
    <row r="774">
      <c r="A774" s="160" t="n">
        <v>28992</v>
      </c>
      <c r="B774" s="9" t="n">
        <v>-0.48</v>
      </c>
    </row>
    <row r="775">
      <c r="A775" s="160" t="n">
        <v>28993</v>
      </c>
      <c r="B775" s="9" t="n">
        <v>-0.48</v>
      </c>
    </row>
    <row r="776">
      <c r="A776" s="160" t="n">
        <v>28996</v>
      </c>
      <c r="B776" s="9" t="n">
        <v>-0.51</v>
      </c>
    </row>
    <row r="777">
      <c r="A777" s="160" t="n">
        <v>28997</v>
      </c>
      <c r="B777" s="9" t="n">
        <v>-0.54</v>
      </c>
    </row>
    <row r="778">
      <c r="A778" s="160" t="n">
        <v>28998</v>
      </c>
      <c r="B778" s="9" t="n">
        <v>-0.58</v>
      </c>
    </row>
    <row r="779">
      <c r="A779" s="160" t="n">
        <v>28999</v>
      </c>
      <c r="B779" s="9" t="n">
        <v>-0.52</v>
      </c>
    </row>
    <row r="780">
      <c r="A780" s="160" t="n">
        <v>29000</v>
      </c>
      <c r="B780" s="9" t="n">
        <v>-0.49</v>
      </c>
    </row>
    <row r="781">
      <c r="A781" s="160" t="n">
        <v>29003</v>
      </c>
      <c r="B781" s="9" t="n"/>
    </row>
    <row r="782">
      <c r="A782" s="160" t="n">
        <v>29004</v>
      </c>
      <c r="B782" s="9" t="n">
        <v>-0.49</v>
      </c>
    </row>
    <row r="783">
      <c r="A783" s="160" t="n">
        <v>29005</v>
      </c>
      <c r="B783" s="9" t="n"/>
    </row>
    <row r="784">
      <c r="A784" s="160" t="n">
        <v>29006</v>
      </c>
      <c r="B784" s="9" t="n">
        <v>-0.5</v>
      </c>
    </row>
    <row r="785">
      <c r="A785" s="160" t="n">
        <v>29007</v>
      </c>
      <c r="B785" s="9" t="n">
        <v>-0.51</v>
      </c>
    </row>
    <row r="786">
      <c r="A786" s="160" t="n">
        <v>29010</v>
      </c>
      <c r="B786" s="9" t="n">
        <v>-0.5</v>
      </c>
    </row>
    <row r="787">
      <c r="A787" s="160" t="n">
        <v>29011</v>
      </c>
      <c r="B787" s="9" t="n">
        <v>-0.48</v>
      </c>
    </row>
    <row r="788">
      <c r="A788" s="160" t="n">
        <v>29012</v>
      </c>
      <c r="B788" s="9" t="n">
        <v>-0.46</v>
      </c>
    </row>
    <row r="789">
      <c r="A789" s="160" t="n">
        <v>29013</v>
      </c>
      <c r="B789" s="9" t="n">
        <v>-0.4</v>
      </c>
    </row>
    <row r="790">
      <c r="A790" s="160" t="n">
        <v>29014</v>
      </c>
      <c r="B790" s="9" t="n">
        <v>-0.35</v>
      </c>
    </row>
    <row r="791">
      <c r="A791" s="160" t="n">
        <v>29017</v>
      </c>
      <c r="B791" s="9" t="n">
        <v>-0.33</v>
      </c>
    </row>
    <row r="792">
      <c r="A792" s="160" t="n">
        <v>29018</v>
      </c>
      <c r="B792" s="9" t="n">
        <v>-0.26</v>
      </c>
    </row>
    <row r="793">
      <c r="A793" s="160" t="n">
        <v>29019</v>
      </c>
      <c r="B793" s="9" t="n">
        <v>-0.25</v>
      </c>
    </row>
    <row r="794">
      <c r="A794" s="160" t="n">
        <v>29020</v>
      </c>
      <c r="B794" s="9" t="n">
        <v>-0.25</v>
      </c>
    </row>
    <row r="795">
      <c r="A795" s="160" t="n">
        <v>29021</v>
      </c>
      <c r="B795" s="9" t="n">
        <v>-0.28</v>
      </c>
    </row>
    <row r="796">
      <c r="A796" s="160" t="n">
        <v>29024</v>
      </c>
      <c r="B796" s="9" t="n">
        <v>-0.31</v>
      </c>
    </row>
    <row r="797">
      <c r="A797" s="160" t="n">
        <v>29025</v>
      </c>
      <c r="B797" s="9" t="n">
        <v>-0.29</v>
      </c>
    </row>
    <row r="798">
      <c r="A798" s="160" t="n">
        <v>29026</v>
      </c>
      <c r="B798" s="9" t="n">
        <v>-0.31</v>
      </c>
    </row>
    <row r="799">
      <c r="A799" s="160" t="n">
        <v>29027</v>
      </c>
      <c r="B799" s="9" t="n">
        <v>-0.32</v>
      </c>
    </row>
    <row r="800">
      <c r="A800" s="160" t="n">
        <v>29028</v>
      </c>
      <c r="B800" s="9" t="n">
        <v>-0.29</v>
      </c>
    </row>
    <row r="801">
      <c r="A801" s="160" t="n">
        <v>29031</v>
      </c>
      <c r="B801" s="9" t="n">
        <v>-0.27</v>
      </c>
    </row>
    <row r="802">
      <c r="A802" s="160" t="n">
        <v>29032</v>
      </c>
      <c r="B802" s="9" t="n">
        <v>-0.15</v>
      </c>
    </row>
    <row r="803">
      <c r="A803" s="160" t="n">
        <v>29033</v>
      </c>
      <c r="B803" s="9" t="n">
        <v>-0.12</v>
      </c>
    </row>
    <row r="804">
      <c r="A804" s="160" t="n">
        <v>29034</v>
      </c>
      <c r="B804" s="9" t="n">
        <v>-0.15</v>
      </c>
    </row>
    <row r="805">
      <c r="A805" s="160" t="n">
        <v>29035</v>
      </c>
      <c r="B805" s="9" t="n">
        <v>-0.16</v>
      </c>
    </row>
    <row r="806">
      <c r="A806" s="160" t="n">
        <v>29038</v>
      </c>
      <c r="B806" s="9" t="n">
        <v>-0.17</v>
      </c>
    </row>
    <row r="807">
      <c r="A807" s="160" t="n">
        <v>29039</v>
      </c>
      <c r="B807" s="9" t="n">
        <v>-0.18</v>
      </c>
    </row>
    <row r="808">
      <c r="A808" s="160" t="n">
        <v>29040</v>
      </c>
      <c r="B808" s="9" t="n"/>
    </row>
    <row r="809">
      <c r="A809" s="160" t="n">
        <v>29041</v>
      </c>
      <c r="B809" s="9" t="n">
        <v>-0.18</v>
      </c>
    </row>
    <row r="810">
      <c r="A810" s="160" t="n">
        <v>29042</v>
      </c>
      <c r="B810" s="9" t="n">
        <v>-0.18</v>
      </c>
    </row>
    <row r="811">
      <c r="A811" s="160" t="n">
        <v>29045</v>
      </c>
      <c r="B811" s="9" t="n">
        <v>-0.18</v>
      </c>
    </row>
    <row r="812">
      <c r="A812" s="160" t="n">
        <v>29046</v>
      </c>
      <c r="B812" s="9" t="n">
        <v>-0.12</v>
      </c>
    </row>
    <row r="813">
      <c r="A813" s="160" t="n">
        <v>29047</v>
      </c>
      <c r="B813" s="9" t="n">
        <v>-0.07000000000000001</v>
      </c>
    </row>
    <row r="814">
      <c r="A814" s="160" t="n">
        <v>29048</v>
      </c>
      <c r="B814" s="9" t="n">
        <v>-0.06</v>
      </c>
    </row>
    <row r="815">
      <c r="A815" s="160" t="n">
        <v>29049</v>
      </c>
      <c r="B815" s="9" t="n">
        <v>-0.07000000000000001</v>
      </c>
    </row>
    <row r="816">
      <c r="A816" s="160" t="n">
        <v>29052</v>
      </c>
      <c r="B816" s="9" t="n">
        <v>-0.09</v>
      </c>
    </row>
    <row r="817">
      <c r="A817" s="160" t="n">
        <v>29053</v>
      </c>
      <c r="B817" s="9" t="n">
        <v>-0.09</v>
      </c>
    </row>
    <row r="818">
      <c r="A818" s="160" t="n">
        <v>29054</v>
      </c>
      <c r="B818" s="9" t="n">
        <v>-0.07000000000000001</v>
      </c>
    </row>
    <row r="819">
      <c r="A819" s="160" t="n">
        <v>29055</v>
      </c>
      <c r="B819" s="9" t="n">
        <v>-0.1</v>
      </c>
    </row>
    <row r="820">
      <c r="A820" s="160" t="n">
        <v>29056</v>
      </c>
      <c r="B820" s="9" t="n">
        <v>-0.26</v>
      </c>
    </row>
    <row r="821">
      <c r="A821" s="160" t="n">
        <v>29059</v>
      </c>
      <c r="B821" s="9" t="n">
        <v>-0.25</v>
      </c>
    </row>
    <row r="822">
      <c r="A822" s="160" t="n">
        <v>29060</v>
      </c>
      <c r="B822" s="9" t="n">
        <v>-0.27</v>
      </c>
    </row>
    <row r="823">
      <c r="A823" s="160" t="n">
        <v>29061</v>
      </c>
      <c r="B823" s="9" t="n">
        <v>-0.37</v>
      </c>
    </row>
    <row r="824">
      <c r="A824" s="160" t="n">
        <v>29062</v>
      </c>
      <c r="B824" s="9" t="n">
        <v>-0.28</v>
      </c>
    </row>
    <row r="825">
      <c r="A825" s="160" t="n">
        <v>29063</v>
      </c>
      <c r="B825" s="9" t="n">
        <v>-0.36</v>
      </c>
    </row>
    <row r="826">
      <c r="A826" s="160" t="n">
        <v>29066</v>
      </c>
      <c r="B826" s="9" t="n">
        <v>-0.29</v>
      </c>
    </row>
    <row r="827">
      <c r="A827" s="160" t="n">
        <v>29067</v>
      </c>
      <c r="B827" s="9" t="n">
        <v>-0.3</v>
      </c>
    </row>
    <row r="828">
      <c r="A828" s="160" t="n">
        <v>29068</v>
      </c>
      <c r="B828" s="9" t="n">
        <v>-0.24</v>
      </c>
    </row>
    <row r="829">
      <c r="A829" s="160" t="n">
        <v>29069</v>
      </c>
      <c r="B829" s="9" t="n">
        <v>-0.29</v>
      </c>
    </row>
    <row r="830">
      <c r="A830" s="160" t="n">
        <v>29070</v>
      </c>
      <c r="B830" s="9" t="n">
        <v>-0.35</v>
      </c>
    </row>
    <row r="831">
      <c r="A831" s="160" t="n">
        <v>29073</v>
      </c>
      <c r="B831" s="9" t="n">
        <v>-0.36</v>
      </c>
    </row>
    <row r="832">
      <c r="A832" s="160" t="n">
        <v>29074</v>
      </c>
      <c r="B832" s="9" t="n">
        <v>-0.31</v>
      </c>
    </row>
    <row r="833">
      <c r="A833" s="160" t="n">
        <v>29075</v>
      </c>
      <c r="B833" s="9" t="n">
        <v>-0.32</v>
      </c>
    </row>
    <row r="834">
      <c r="A834" s="160" t="n">
        <v>29076</v>
      </c>
      <c r="B834" s="9" t="n">
        <v>-0.3</v>
      </c>
    </row>
    <row r="835">
      <c r="A835" s="160" t="n">
        <v>29077</v>
      </c>
      <c r="B835" s="9" t="n">
        <v>-0.33</v>
      </c>
    </row>
    <row r="836">
      <c r="A836" s="160" t="n">
        <v>29080</v>
      </c>
      <c r="B836" s="9" t="n">
        <v>-0.34</v>
      </c>
    </row>
    <row r="837">
      <c r="A837" s="160" t="n">
        <v>29081</v>
      </c>
      <c r="B837" s="9" t="n">
        <v>-0.34</v>
      </c>
    </row>
    <row r="838">
      <c r="A838" s="160" t="n">
        <v>29082</v>
      </c>
      <c r="B838" s="9" t="n">
        <v>-0.41</v>
      </c>
    </row>
    <row r="839">
      <c r="A839" s="160" t="n">
        <v>29083</v>
      </c>
      <c r="B839" s="9" t="n">
        <v>-0.39</v>
      </c>
    </row>
    <row r="840">
      <c r="A840" s="160" t="n">
        <v>29084</v>
      </c>
      <c r="B840" s="9" t="n">
        <v>-0.43</v>
      </c>
    </row>
    <row r="841">
      <c r="A841" s="160" t="n">
        <v>29087</v>
      </c>
      <c r="B841" s="9" t="n">
        <v>-0.43</v>
      </c>
    </row>
    <row r="842">
      <c r="A842" s="160" t="n">
        <v>29088</v>
      </c>
      <c r="B842" s="9" t="n">
        <v>-0.47</v>
      </c>
    </row>
    <row r="843">
      <c r="A843" s="160" t="n">
        <v>29089</v>
      </c>
      <c r="B843" s="9" t="n">
        <v>-0.51</v>
      </c>
    </row>
    <row r="844">
      <c r="A844" s="160" t="n">
        <v>29090</v>
      </c>
      <c r="B844" s="9" t="n">
        <v>-0.58</v>
      </c>
    </row>
    <row r="845">
      <c r="A845" s="160" t="n">
        <v>29091</v>
      </c>
      <c r="B845" s="9" t="n">
        <v>-0.58</v>
      </c>
    </row>
    <row r="846">
      <c r="A846" s="160" t="n">
        <v>29094</v>
      </c>
      <c r="B846" s="9" t="n">
        <v>-0.5600000000000001</v>
      </c>
    </row>
    <row r="847">
      <c r="A847" s="160" t="n">
        <v>29095</v>
      </c>
      <c r="B847" s="9" t="n">
        <v>-0.58</v>
      </c>
    </row>
    <row r="848">
      <c r="A848" s="160" t="n">
        <v>29096</v>
      </c>
      <c r="B848" s="9" t="n">
        <v>-0.59</v>
      </c>
    </row>
    <row r="849">
      <c r="A849" s="160" t="n">
        <v>29097</v>
      </c>
      <c r="B849" s="9" t="n">
        <v>-0.5600000000000001</v>
      </c>
    </row>
    <row r="850">
      <c r="A850" s="160" t="n">
        <v>29098</v>
      </c>
      <c r="B850" s="9" t="n">
        <v>-0.6</v>
      </c>
    </row>
    <row r="851">
      <c r="A851" s="160" t="n">
        <v>29101</v>
      </c>
      <c r="B851" s="9" t="n"/>
    </row>
    <row r="852">
      <c r="A852" s="160" t="n">
        <v>29102</v>
      </c>
      <c r="B852" s="9" t="n">
        <v>-0.68</v>
      </c>
    </row>
    <row r="853">
      <c r="A853" s="160" t="n">
        <v>29103</v>
      </c>
      <c r="B853" s="9" t="n">
        <v>-0.7</v>
      </c>
    </row>
    <row r="854">
      <c r="A854" s="160" t="n">
        <v>29104</v>
      </c>
      <c r="B854" s="9" t="n">
        <v>-0.68</v>
      </c>
    </row>
    <row r="855">
      <c r="A855" s="160" t="n">
        <v>29105</v>
      </c>
      <c r="B855" s="9" t="n">
        <v>-0.76</v>
      </c>
    </row>
    <row r="856">
      <c r="A856" s="160" t="n">
        <v>29108</v>
      </c>
      <c r="B856" s="9" t="n">
        <v>-0.77</v>
      </c>
    </row>
    <row r="857">
      <c r="A857" s="160" t="n">
        <v>29109</v>
      </c>
      <c r="B857" s="9" t="n">
        <v>-0.75</v>
      </c>
    </row>
    <row r="858">
      <c r="A858" s="160" t="n">
        <v>29110</v>
      </c>
      <c r="B858" s="9" t="n">
        <v>-0.74</v>
      </c>
    </row>
    <row r="859">
      <c r="A859" s="160" t="n">
        <v>29111</v>
      </c>
      <c r="B859" s="9" t="n">
        <v>-0.76</v>
      </c>
    </row>
    <row r="860">
      <c r="A860" s="160" t="n">
        <v>29112</v>
      </c>
      <c r="B860" s="9" t="n">
        <v>-0.73</v>
      </c>
    </row>
    <row r="861">
      <c r="A861" s="160" t="n">
        <v>29115</v>
      </c>
      <c r="B861" s="9" t="n">
        <v>-0.76</v>
      </c>
    </row>
    <row r="862">
      <c r="A862" s="160" t="n">
        <v>29116</v>
      </c>
      <c r="B862" s="9" t="n">
        <v>-0.78</v>
      </c>
    </row>
    <row r="863">
      <c r="A863" s="160" t="n">
        <v>29117</v>
      </c>
      <c r="B863" s="9" t="n">
        <v>-0.77</v>
      </c>
    </row>
    <row r="864">
      <c r="A864" s="160" t="n">
        <v>29118</v>
      </c>
      <c r="B864" s="9" t="n">
        <v>-0.74</v>
      </c>
    </row>
    <row r="865">
      <c r="A865" s="160" t="n">
        <v>29119</v>
      </c>
      <c r="B865" s="9" t="n">
        <v>-0.74</v>
      </c>
    </row>
    <row r="866">
      <c r="A866" s="160" t="n">
        <v>29122</v>
      </c>
      <c r="B866" s="9" t="n">
        <v>-0.67</v>
      </c>
    </row>
    <row r="867">
      <c r="A867" s="160" t="n">
        <v>29123</v>
      </c>
      <c r="B867" s="9" t="n">
        <v>-0.6899999999999999</v>
      </c>
    </row>
    <row r="868">
      <c r="A868" s="160" t="n">
        <v>29124</v>
      </c>
      <c r="B868" s="9" t="n">
        <v>-0.66</v>
      </c>
    </row>
    <row r="869">
      <c r="A869" s="160" t="n">
        <v>29125</v>
      </c>
      <c r="B869" s="9" t="n">
        <v>-0.67</v>
      </c>
    </row>
    <row r="870">
      <c r="A870" s="160" t="n">
        <v>29126</v>
      </c>
      <c r="B870" s="9" t="n">
        <v>-0.66</v>
      </c>
    </row>
    <row r="871">
      <c r="A871" s="160" t="n">
        <v>29129</v>
      </c>
      <c r="B871" s="9" t="n">
        <v>-0.63</v>
      </c>
    </row>
    <row r="872">
      <c r="A872" s="160" t="n">
        <v>29130</v>
      </c>
      <c r="B872" s="9" t="n">
        <v>-0.67</v>
      </c>
    </row>
    <row r="873">
      <c r="A873" s="160" t="n">
        <v>29131</v>
      </c>
      <c r="B873" s="9" t="n">
        <v>-0.64</v>
      </c>
    </row>
    <row r="874">
      <c r="A874" s="160" t="n">
        <v>29132</v>
      </c>
      <c r="B874" s="9" t="n">
        <v>-0.76</v>
      </c>
    </row>
    <row r="875">
      <c r="A875" s="160" t="n">
        <v>29133</v>
      </c>
      <c r="B875" s="9" t="n">
        <v>-0.79</v>
      </c>
    </row>
    <row r="876">
      <c r="A876" s="160" t="n">
        <v>29136</v>
      </c>
      <c r="B876" s="9" t="n"/>
    </row>
    <row r="877">
      <c r="A877" s="160" t="n">
        <v>29137</v>
      </c>
      <c r="B877" s="9" t="n">
        <v>-1.19</v>
      </c>
    </row>
    <row r="878">
      <c r="A878" s="160" t="n">
        <v>29138</v>
      </c>
      <c r="B878" s="9" t="n">
        <v>-1.31</v>
      </c>
    </row>
    <row r="879">
      <c r="A879" s="160" t="n">
        <v>29139</v>
      </c>
      <c r="B879" s="9" t="n">
        <v>-1.09</v>
      </c>
    </row>
    <row r="880">
      <c r="A880" s="160" t="n">
        <v>29140</v>
      </c>
      <c r="B880" s="9" t="n">
        <v>-1.02</v>
      </c>
    </row>
    <row r="881">
      <c r="A881" s="160" t="n">
        <v>29143</v>
      </c>
      <c r="B881" s="9" t="n">
        <v>-1.08</v>
      </c>
    </row>
    <row r="882">
      <c r="A882" s="160" t="n">
        <v>29144</v>
      </c>
      <c r="B882" s="9" t="n">
        <v>-1.12</v>
      </c>
    </row>
    <row r="883">
      <c r="A883" s="160" t="n">
        <v>29145</v>
      </c>
      <c r="B883" s="9" t="n">
        <v>-1.2</v>
      </c>
    </row>
    <row r="884">
      <c r="A884" s="160" t="n">
        <v>29146</v>
      </c>
      <c r="B884" s="9" t="n">
        <v>-1.34</v>
      </c>
    </row>
    <row r="885">
      <c r="A885" s="160" t="n">
        <v>29147</v>
      </c>
      <c r="B885" s="9" t="n">
        <v>-1.47</v>
      </c>
    </row>
    <row r="886">
      <c r="A886" s="160" t="n">
        <v>29150</v>
      </c>
      <c r="B886" s="9" t="n">
        <v>-1.47</v>
      </c>
    </row>
    <row r="887">
      <c r="A887" s="160" t="n">
        <v>29151</v>
      </c>
      <c r="B887" s="9" t="n">
        <v>-1.61</v>
      </c>
    </row>
    <row r="888">
      <c r="A888" s="160" t="n">
        <v>29152</v>
      </c>
      <c r="B888" s="9" t="n">
        <v>-1.69</v>
      </c>
    </row>
    <row r="889">
      <c r="A889" s="160" t="n">
        <v>29153</v>
      </c>
      <c r="B889" s="9" t="n">
        <v>-1.61</v>
      </c>
    </row>
    <row r="890">
      <c r="A890" s="160" t="n">
        <v>29154</v>
      </c>
      <c r="B890" s="9" t="n">
        <v>-1.38</v>
      </c>
    </row>
    <row r="891">
      <c r="A891" s="160" t="n">
        <v>29157</v>
      </c>
      <c r="B891" s="9" t="n">
        <v>-1.41</v>
      </c>
    </row>
    <row r="892">
      <c r="A892" s="160" t="n">
        <v>29158</v>
      </c>
      <c r="B892" s="9" t="n">
        <v>-1.37</v>
      </c>
    </row>
    <row r="893">
      <c r="A893" s="160" t="n">
        <v>29159</v>
      </c>
      <c r="B893" s="9" t="n">
        <v>-1.34</v>
      </c>
    </row>
    <row r="894">
      <c r="A894" s="160" t="n">
        <v>29160</v>
      </c>
      <c r="B894" s="9" t="n">
        <v>-1.29</v>
      </c>
    </row>
    <row r="895">
      <c r="A895" s="160" t="n">
        <v>29161</v>
      </c>
      <c r="B895" s="9" t="n">
        <v>-1.35</v>
      </c>
    </row>
    <row r="896">
      <c r="A896" s="160" t="n">
        <v>29164</v>
      </c>
      <c r="B896" s="9" t="n">
        <v>-1.3</v>
      </c>
    </row>
    <row r="897">
      <c r="A897" s="160" t="n">
        <v>29165</v>
      </c>
      <c r="B897" s="9" t="n"/>
    </row>
    <row r="898">
      <c r="A898" s="160" t="n">
        <v>29166</v>
      </c>
      <c r="B898" s="9" t="n">
        <v>-1.36</v>
      </c>
    </row>
    <row r="899">
      <c r="A899" s="160" t="n">
        <v>29167</v>
      </c>
      <c r="B899" s="9" t="n">
        <v>-1.33</v>
      </c>
    </row>
    <row r="900">
      <c r="A900" s="160" t="n">
        <v>29168</v>
      </c>
      <c r="B900" s="9" t="n">
        <v>-1.1</v>
      </c>
    </row>
    <row r="901">
      <c r="A901" s="160" t="n">
        <v>29171</v>
      </c>
      <c r="B901" s="9" t="n"/>
    </row>
    <row r="902">
      <c r="A902" s="160" t="n">
        <v>29172</v>
      </c>
      <c r="B902" s="9" t="n">
        <v>-1.01</v>
      </c>
    </row>
    <row r="903">
      <c r="A903" s="160" t="n">
        <v>29173</v>
      </c>
      <c r="B903" s="9" t="n">
        <v>-1.07</v>
      </c>
    </row>
    <row r="904">
      <c r="A904" s="160" t="n">
        <v>29174</v>
      </c>
      <c r="B904" s="9" t="n">
        <v>-1.06</v>
      </c>
    </row>
    <row r="905">
      <c r="A905" s="160" t="n">
        <v>29175</v>
      </c>
      <c r="B905" s="9" t="n">
        <v>-1.2</v>
      </c>
    </row>
    <row r="906">
      <c r="A906" s="160" t="n">
        <v>29178</v>
      </c>
      <c r="B906" s="9" t="n">
        <v>-1.28</v>
      </c>
    </row>
    <row r="907">
      <c r="A907" s="160" t="n">
        <v>29179</v>
      </c>
      <c r="B907" s="9" t="n">
        <v>-1.34</v>
      </c>
    </row>
    <row r="908">
      <c r="A908" s="160" t="n">
        <v>29180</v>
      </c>
      <c r="B908" s="9" t="n">
        <v>-1.44</v>
      </c>
    </row>
    <row r="909">
      <c r="A909" s="160" t="n">
        <v>29181</v>
      </c>
      <c r="B909" s="9" t="n"/>
    </row>
    <row r="910">
      <c r="A910" s="160" t="n">
        <v>29182</v>
      </c>
      <c r="B910" s="9" t="n">
        <v>-1.18</v>
      </c>
    </row>
    <row r="911">
      <c r="A911" s="160" t="n">
        <v>29185</v>
      </c>
      <c r="B911" s="9" t="n">
        <v>-1.07</v>
      </c>
    </row>
    <row r="912">
      <c r="A912" s="160" t="n">
        <v>29186</v>
      </c>
      <c r="B912" s="9" t="n">
        <v>-0.87</v>
      </c>
    </row>
    <row r="913">
      <c r="A913" s="160" t="n">
        <v>29187</v>
      </c>
      <c r="B913" s="9" t="n">
        <v>-0.86</v>
      </c>
    </row>
    <row r="914">
      <c r="A914" s="160" t="n">
        <v>29188</v>
      </c>
      <c r="B914" s="9" t="n">
        <v>-0.89</v>
      </c>
    </row>
    <row r="915">
      <c r="A915" s="160" t="n">
        <v>29189</v>
      </c>
      <c r="B915" s="9" t="n">
        <v>-0.95</v>
      </c>
    </row>
    <row r="916">
      <c r="A916" s="160" t="n">
        <v>29192</v>
      </c>
      <c r="B916" s="9" t="n">
        <v>-0.98</v>
      </c>
    </row>
    <row r="917">
      <c r="A917" s="160" t="n">
        <v>29193</v>
      </c>
      <c r="B917" s="9" t="n">
        <v>-0.98</v>
      </c>
    </row>
    <row r="918">
      <c r="A918" s="160" t="n">
        <v>29194</v>
      </c>
      <c r="B918" s="9" t="n">
        <v>-0.9399999999999999</v>
      </c>
    </row>
    <row r="919">
      <c r="A919" s="160" t="n">
        <v>29195</v>
      </c>
      <c r="B919" s="9" t="n">
        <v>-0.95</v>
      </c>
    </row>
    <row r="920">
      <c r="A920" s="160" t="n">
        <v>29196</v>
      </c>
      <c r="B920" s="9" t="n">
        <v>-0.91</v>
      </c>
    </row>
    <row r="921">
      <c r="A921" s="160" t="n">
        <v>29199</v>
      </c>
      <c r="B921" s="9" t="n">
        <v>-0.98</v>
      </c>
    </row>
    <row r="922">
      <c r="A922" s="160" t="n">
        <v>29200</v>
      </c>
      <c r="B922" s="9" t="n">
        <v>-1.14</v>
      </c>
    </row>
    <row r="923">
      <c r="A923" s="160" t="n">
        <v>29201</v>
      </c>
      <c r="B923" s="9" t="n">
        <v>-1.27</v>
      </c>
    </row>
    <row r="924">
      <c r="A924" s="160" t="n">
        <v>29202</v>
      </c>
      <c r="B924" s="9" t="n">
        <v>-1.16</v>
      </c>
    </row>
    <row r="925">
      <c r="A925" s="160" t="n">
        <v>29203</v>
      </c>
      <c r="B925" s="9" t="n">
        <v>-1.02</v>
      </c>
    </row>
    <row r="926">
      <c r="A926" s="160" t="n">
        <v>29206</v>
      </c>
      <c r="B926" s="9" t="n">
        <v>-1.03</v>
      </c>
    </row>
    <row r="927">
      <c r="A927" s="160" t="n">
        <v>29207</v>
      </c>
      <c r="B927" s="9" t="n">
        <v>-0.97</v>
      </c>
    </row>
    <row r="928">
      <c r="A928" s="160" t="n">
        <v>29208</v>
      </c>
      <c r="B928" s="9" t="n">
        <v>-1.05</v>
      </c>
    </row>
    <row r="929">
      <c r="A929" s="160" t="n">
        <v>29209</v>
      </c>
      <c r="B929" s="9" t="n">
        <v>-1.02</v>
      </c>
    </row>
    <row r="930">
      <c r="A930" s="160" t="n">
        <v>29210</v>
      </c>
      <c r="B930" s="9" t="n">
        <v>-1.03</v>
      </c>
    </row>
    <row r="931">
      <c r="A931" s="160" t="n">
        <v>29213</v>
      </c>
      <c r="B931" s="9" t="n">
        <v>-0.99</v>
      </c>
    </row>
    <row r="932">
      <c r="A932" s="160" t="n">
        <v>29214</v>
      </c>
      <c r="B932" s="9" t="n"/>
    </row>
    <row r="933">
      <c r="A933" s="160" t="n">
        <v>29215</v>
      </c>
      <c r="B933" s="9" t="n">
        <v>-0.95</v>
      </c>
    </row>
    <row r="934">
      <c r="A934" s="160" t="n">
        <v>29216</v>
      </c>
      <c r="B934" s="9" t="n">
        <v>-0.93</v>
      </c>
    </row>
    <row r="935">
      <c r="A935" s="160" t="n">
        <v>29217</v>
      </c>
      <c r="B935" s="9" t="n">
        <v>-0.89</v>
      </c>
    </row>
    <row r="936">
      <c r="A936" s="160" t="n">
        <v>29220</v>
      </c>
      <c r="B936" s="9" t="n">
        <v>-0.9</v>
      </c>
    </row>
    <row r="937">
      <c r="A937" s="160" t="n">
        <v>29221</v>
      </c>
      <c r="B937" s="9" t="n"/>
    </row>
    <row r="938">
      <c r="A938" s="160" t="n">
        <v>29222</v>
      </c>
      <c r="B938" s="9" t="n">
        <v>-0.89</v>
      </c>
    </row>
    <row r="939">
      <c r="A939" s="160" t="n">
        <v>29223</v>
      </c>
      <c r="B939" s="9" t="n">
        <v>-0.85</v>
      </c>
    </row>
    <row r="940">
      <c r="A940" s="160" t="n">
        <v>29224</v>
      </c>
      <c r="B940" s="9" t="n">
        <v>-0.8100000000000001</v>
      </c>
    </row>
    <row r="941">
      <c r="A941" s="160" t="n">
        <v>29227</v>
      </c>
      <c r="B941" s="9" t="n">
        <v>-0.72</v>
      </c>
    </row>
    <row r="942">
      <c r="A942" s="160" t="n">
        <v>29228</v>
      </c>
      <c r="B942" s="9" t="n">
        <v>-0.6899999999999999</v>
      </c>
    </row>
    <row r="943">
      <c r="A943" s="160" t="n">
        <v>29229</v>
      </c>
      <c r="B943" s="9" t="n">
        <v>-0.66</v>
      </c>
    </row>
    <row r="944">
      <c r="A944" s="160" t="n">
        <v>29230</v>
      </c>
      <c r="B944" s="9" t="n">
        <v>-0.67</v>
      </c>
    </row>
    <row r="945">
      <c r="A945" s="160" t="n">
        <v>29231</v>
      </c>
      <c r="B945" s="9" t="n">
        <v>-0.65</v>
      </c>
    </row>
    <row r="946">
      <c r="A946" s="160" t="n">
        <v>29234</v>
      </c>
      <c r="B946" s="9" t="n">
        <v>-0.65</v>
      </c>
    </row>
    <row r="947">
      <c r="A947" s="160" t="n">
        <v>29235</v>
      </c>
      <c r="B947" s="9" t="n">
        <v>-0.67</v>
      </c>
    </row>
    <row r="948">
      <c r="A948" s="160" t="n">
        <v>29236</v>
      </c>
      <c r="B948" s="9" t="n">
        <v>-0.65</v>
      </c>
    </row>
    <row r="949">
      <c r="A949" s="160" t="n">
        <v>29237</v>
      </c>
      <c r="B949" s="9" t="n">
        <v>-0.66</v>
      </c>
    </row>
    <row r="950">
      <c r="A950" s="160" t="n">
        <v>29238</v>
      </c>
      <c r="B950" s="9" t="n">
        <v>-0.7</v>
      </c>
    </row>
    <row r="951">
      <c r="A951" s="160" t="n">
        <v>29241</v>
      </c>
      <c r="B951" s="9" t="n">
        <v>-0.62</v>
      </c>
    </row>
    <row r="952">
      <c r="A952" s="160" t="n">
        <v>29242</v>
      </c>
      <c r="B952" s="9" t="n">
        <v>-0.71</v>
      </c>
    </row>
    <row r="953">
      <c r="A953" s="160" t="n">
        <v>29243</v>
      </c>
      <c r="B953" s="9" t="n">
        <v>-0.71</v>
      </c>
    </row>
    <row r="954">
      <c r="A954" s="160" t="n">
        <v>29244</v>
      </c>
      <c r="B954" s="9" t="n">
        <v>-0.67</v>
      </c>
    </row>
    <row r="955">
      <c r="A955" s="160" t="n">
        <v>29245</v>
      </c>
      <c r="B955" s="9" t="n">
        <v>-0.72</v>
      </c>
    </row>
    <row r="956">
      <c r="A956" s="160" t="n">
        <v>29248</v>
      </c>
      <c r="B956" s="9" t="n">
        <v>-0.64</v>
      </c>
    </row>
    <row r="957">
      <c r="A957" s="160" t="n">
        <v>29249</v>
      </c>
      <c r="B957" s="9" t="n">
        <v>-0.67</v>
      </c>
    </row>
    <row r="958">
      <c r="A958" s="160" t="n">
        <v>29250</v>
      </c>
      <c r="B958" s="9" t="n">
        <v>-0.68</v>
      </c>
    </row>
    <row r="959">
      <c r="A959" s="160" t="n">
        <v>29251</v>
      </c>
      <c r="B959" s="9" t="n">
        <v>-0.62</v>
      </c>
    </row>
    <row r="960">
      <c r="A960" s="160" t="n">
        <v>29252</v>
      </c>
      <c r="B960" s="9" t="n">
        <v>-0.75</v>
      </c>
    </row>
    <row r="961">
      <c r="A961" s="160" t="n">
        <v>29255</v>
      </c>
      <c r="B961" s="9" t="n">
        <v>-0.72</v>
      </c>
    </row>
    <row r="962">
      <c r="A962" s="160" t="n">
        <v>29256</v>
      </c>
      <c r="B962" s="9" t="n">
        <v>-0.76</v>
      </c>
    </row>
    <row r="963">
      <c r="A963" s="160" t="n">
        <v>29257</v>
      </c>
      <c r="B963" s="9" t="n">
        <v>-0.5</v>
      </c>
    </row>
    <row r="964">
      <c r="A964" s="160" t="n">
        <v>29258</v>
      </c>
      <c r="B964" s="9" t="n">
        <v>-0.5</v>
      </c>
    </row>
    <row r="965">
      <c r="A965" s="160" t="n">
        <v>29259</v>
      </c>
      <c r="B965" s="9" t="n">
        <v>-0.51</v>
      </c>
    </row>
    <row r="966">
      <c r="A966" s="160" t="n">
        <v>29262</v>
      </c>
      <c r="B966" s="9" t="n">
        <v>-0.59</v>
      </c>
    </row>
    <row r="967">
      <c r="A967" s="160" t="n">
        <v>29263</v>
      </c>
      <c r="B967" s="9" t="n"/>
    </row>
    <row r="968">
      <c r="A968" s="160" t="n">
        <v>29264</v>
      </c>
      <c r="B968" s="9" t="n">
        <v>-0.66</v>
      </c>
    </row>
    <row r="969">
      <c r="A969" s="160" t="n">
        <v>29265</v>
      </c>
      <c r="B969" s="9" t="n">
        <v>-0.63</v>
      </c>
    </row>
    <row r="970">
      <c r="A970" s="160" t="n">
        <v>29266</v>
      </c>
      <c r="B970" s="9" t="n">
        <v>-0.93</v>
      </c>
    </row>
    <row r="971">
      <c r="A971" s="160" t="n">
        <v>29269</v>
      </c>
      <c r="B971" s="9" t="n"/>
    </row>
    <row r="972">
      <c r="A972" s="160" t="n">
        <v>29270</v>
      </c>
      <c r="B972" s="9" t="n">
        <v>-1.11</v>
      </c>
    </row>
    <row r="973">
      <c r="A973" s="160" t="n">
        <v>29271</v>
      </c>
      <c r="B973" s="9" t="n">
        <v>-1.19</v>
      </c>
    </row>
    <row r="974">
      <c r="A974" s="160" t="n">
        <v>29272</v>
      </c>
      <c r="B974" s="9" t="n">
        <v>-1.29</v>
      </c>
    </row>
    <row r="975">
      <c r="A975" s="160" t="n">
        <v>29273</v>
      </c>
      <c r="B975" s="9" t="n">
        <v>-1.46</v>
      </c>
    </row>
    <row r="976">
      <c r="A976" s="160" t="n">
        <v>29276</v>
      </c>
      <c r="B976" s="9" t="n">
        <v>-1.35</v>
      </c>
    </row>
    <row r="977">
      <c r="A977" s="160" t="n">
        <v>29277</v>
      </c>
      <c r="B977" s="9" t="n">
        <v>-1.26</v>
      </c>
    </row>
    <row r="978">
      <c r="A978" s="160" t="n">
        <v>29278</v>
      </c>
      <c r="B978" s="9" t="n">
        <v>-1.36</v>
      </c>
    </row>
    <row r="979">
      <c r="A979" s="160" t="n">
        <v>29279</v>
      </c>
      <c r="B979" s="9" t="n">
        <v>-1.49</v>
      </c>
    </row>
    <row r="980">
      <c r="A980" s="160" t="n">
        <v>29280</v>
      </c>
      <c r="B980" s="9" t="n">
        <v>-2.01</v>
      </c>
    </row>
    <row r="981">
      <c r="A981" s="160" t="n">
        <v>29283</v>
      </c>
      <c r="B981" s="9" t="n">
        <v>-2.04</v>
      </c>
    </row>
    <row r="982">
      <c r="A982" s="160" t="n">
        <v>29284</v>
      </c>
      <c r="B982" s="9" t="n">
        <v>-1.95</v>
      </c>
    </row>
    <row r="983">
      <c r="A983" s="160" t="n">
        <v>29285</v>
      </c>
      <c r="B983" s="9" t="n">
        <v>-1.96</v>
      </c>
    </row>
    <row r="984">
      <c r="A984" s="160" t="n">
        <v>29286</v>
      </c>
      <c r="B984" s="9" t="n">
        <v>-2.14</v>
      </c>
    </row>
    <row r="985">
      <c r="A985" s="160" t="n">
        <v>29287</v>
      </c>
      <c r="B985" s="9" t="n">
        <v>-2.34</v>
      </c>
    </row>
    <row r="986">
      <c r="A986" s="160" t="n">
        <v>29290</v>
      </c>
      <c r="B986" s="9" t="n">
        <v>-2.08</v>
      </c>
    </row>
    <row r="987">
      <c r="A987" s="160" t="n">
        <v>29291</v>
      </c>
      <c r="B987" s="9" t="n">
        <v>-2.02</v>
      </c>
    </row>
    <row r="988">
      <c r="A988" s="160" t="n">
        <v>29292</v>
      </c>
      <c r="B988" s="9" t="n">
        <v>-2.12</v>
      </c>
    </row>
    <row r="989">
      <c r="A989" s="160" t="n">
        <v>29293</v>
      </c>
      <c r="B989" s="9" t="n">
        <v>-2.19</v>
      </c>
    </row>
    <row r="990">
      <c r="A990" s="160" t="n">
        <v>29294</v>
      </c>
      <c r="B990" s="9" t="n">
        <v>-2.28</v>
      </c>
    </row>
    <row r="991">
      <c r="A991" s="160" t="n">
        <v>29297</v>
      </c>
      <c r="B991" s="9" t="n">
        <v>-2.24</v>
      </c>
    </row>
    <row r="992">
      <c r="A992" s="160" t="n">
        <v>29298</v>
      </c>
      <c r="B992" s="9" t="n">
        <v>-2.02</v>
      </c>
    </row>
    <row r="993">
      <c r="A993" s="160" t="n">
        <v>29299</v>
      </c>
      <c r="B993" s="9" t="n">
        <v>-1.98</v>
      </c>
    </row>
    <row r="994">
      <c r="A994" s="160" t="n">
        <v>29300</v>
      </c>
      <c r="B994" s="9" t="n">
        <v>-2.41</v>
      </c>
    </row>
    <row r="995">
      <c r="A995" s="160" t="n">
        <v>29301</v>
      </c>
      <c r="B995" s="9" t="n">
        <v>-2.27</v>
      </c>
    </row>
    <row r="996">
      <c r="A996" s="160" t="n">
        <v>29304</v>
      </c>
      <c r="B996" s="9" t="n">
        <v>-2.19</v>
      </c>
    </row>
    <row r="997">
      <c r="A997" s="160" t="n">
        <v>29305</v>
      </c>
      <c r="B997" s="9" t="n">
        <v>-2.09</v>
      </c>
    </row>
    <row r="998">
      <c r="A998" s="160" t="n">
        <v>29306</v>
      </c>
      <c r="B998" s="9" t="n">
        <v>-2.23</v>
      </c>
    </row>
    <row r="999">
      <c r="A999" s="160" t="n">
        <v>29307</v>
      </c>
      <c r="B999" s="9" t="n">
        <v>-2.14</v>
      </c>
    </row>
    <row r="1000">
      <c r="A1000" s="160" t="n">
        <v>29308</v>
      </c>
      <c r="B1000" s="9" t="n">
        <v>-2.17</v>
      </c>
    </row>
    <row r="1001">
      <c r="A1001" s="160" t="n">
        <v>29311</v>
      </c>
      <c r="B1001" s="9" t="n">
        <v>-1.99</v>
      </c>
    </row>
    <row r="1002">
      <c r="A1002" s="160" t="n">
        <v>29312</v>
      </c>
      <c r="B1002" s="9" t="n">
        <v>-1.9</v>
      </c>
    </row>
    <row r="1003">
      <c r="A1003" s="160" t="n">
        <v>29313</v>
      </c>
      <c r="B1003" s="9" t="n">
        <v>-1.89</v>
      </c>
    </row>
    <row r="1004">
      <c r="A1004" s="160" t="n">
        <v>29314</v>
      </c>
      <c r="B1004" s="9" t="n">
        <v>-1.99</v>
      </c>
    </row>
    <row r="1005">
      <c r="A1005" s="160" t="n">
        <v>29315</v>
      </c>
      <c r="B1005" s="9" t="n"/>
    </row>
    <row r="1006">
      <c r="A1006" s="160" t="n">
        <v>29318</v>
      </c>
      <c r="B1006" s="9" t="n">
        <v>-1.72</v>
      </c>
    </row>
    <row r="1007">
      <c r="A1007" s="160" t="n">
        <v>29319</v>
      </c>
      <c r="B1007" s="9" t="n">
        <v>-1.68</v>
      </c>
    </row>
    <row r="1008">
      <c r="A1008" s="160" t="n">
        <v>29320</v>
      </c>
      <c r="B1008" s="9" t="n">
        <v>-1.48</v>
      </c>
    </row>
    <row r="1009">
      <c r="A1009" s="160" t="n">
        <v>29321</v>
      </c>
      <c r="B1009" s="9" t="n">
        <v>-1.51</v>
      </c>
    </row>
    <row r="1010">
      <c r="A1010" s="160" t="n">
        <v>29322</v>
      </c>
      <c r="B1010" s="9" t="n">
        <v>-1.43</v>
      </c>
    </row>
    <row r="1011">
      <c r="A1011" s="160" t="n">
        <v>29325</v>
      </c>
      <c r="B1011" s="9" t="n">
        <v>-1.34</v>
      </c>
    </row>
    <row r="1012">
      <c r="A1012" s="160" t="n">
        <v>29326</v>
      </c>
      <c r="B1012" s="9" t="n">
        <v>-1.15</v>
      </c>
    </row>
    <row r="1013">
      <c r="A1013" s="160" t="n">
        <v>29327</v>
      </c>
      <c r="B1013" s="9" t="n">
        <v>-1.07</v>
      </c>
    </row>
    <row r="1014">
      <c r="A1014" s="160" t="n">
        <v>29328</v>
      </c>
      <c r="B1014" s="9" t="n">
        <v>-0.84</v>
      </c>
    </row>
    <row r="1015">
      <c r="A1015" s="160" t="n">
        <v>29329</v>
      </c>
      <c r="B1015" s="9" t="n">
        <v>-0.71</v>
      </c>
    </row>
    <row r="1016">
      <c r="A1016" s="160" t="n">
        <v>29332</v>
      </c>
      <c r="B1016" s="9" t="n">
        <v>-0.66</v>
      </c>
    </row>
    <row r="1017">
      <c r="A1017" s="160" t="n">
        <v>29333</v>
      </c>
      <c r="B1017" s="9" t="n">
        <v>-0.61</v>
      </c>
    </row>
    <row r="1018">
      <c r="A1018" s="160" t="n">
        <v>29334</v>
      </c>
      <c r="B1018" s="9" t="n">
        <v>-0.49</v>
      </c>
    </row>
    <row r="1019">
      <c r="A1019" s="160" t="n">
        <v>29335</v>
      </c>
      <c r="B1019" s="9" t="n">
        <v>-0.46</v>
      </c>
    </row>
    <row r="1020">
      <c r="A1020" s="160" t="n">
        <v>29336</v>
      </c>
      <c r="B1020" s="9" t="n">
        <v>-0.44</v>
      </c>
    </row>
    <row r="1021">
      <c r="A1021" s="160" t="n">
        <v>29339</v>
      </c>
      <c r="B1021" s="9" t="n">
        <v>-0.11</v>
      </c>
    </row>
    <row r="1022">
      <c r="A1022" s="160" t="n">
        <v>29340</v>
      </c>
      <c r="B1022" s="9" t="n">
        <v>-0.07000000000000001</v>
      </c>
    </row>
    <row r="1023">
      <c r="A1023" s="160" t="n">
        <v>29341</v>
      </c>
      <c r="B1023" s="9" t="n">
        <v>-0.05</v>
      </c>
    </row>
    <row r="1024">
      <c r="A1024" s="160" t="n">
        <v>29342</v>
      </c>
      <c r="B1024" s="9" t="n">
        <v>-0.13</v>
      </c>
    </row>
    <row r="1025">
      <c r="A1025" s="160" t="n">
        <v>29343</v>
      </c>
      <c r="B1025" s="9" t="n">
        <v>0.2</v>
      </c>
    </row>
    <row r="1026">
      <c r="A1026" s="160" t="n">
        <v>29346</v>
      </c>
      <c r="B1026" s="9" t="n">
        <v>0.33</v>
      </c>
    </row>
    <row r="1027">
      <c r="A1027" s="160" t="n">
        <v>29347</v>
      </c>
      <c r="B1027" s="9" t="n">
        <v>0.4</v>
      </c>
    </row>
    <row r="1028">
      <c r="A1028" s="160" t="n">
        <v>29348</v>
      </c>
      <c r="B1028" s="9" t="n">
        <v>0.55</v>
      </c>
    </row>
    <row r="1029">
      <c r="A1029" s="160" t="n">
        <v>29349</v>
      </c>
      <c r="B1029" s="9" t="n">
        <v>0.7</v>
      </c>
    </row>
    <row r="1030">
      <c r="A1030" s="160" t="n">
        <v>29350</v>
      </c>
      <c r="B1030" s="9" t="n">
        <v>0.45</v>
      </c>
    </row>
    <row r="1031">
      <c r="A1031" s="160" t="n">
        <v>29353</v>
      </c>
      <c r="B1031" s="9" t="n">
        <v>0.78</v>
      </c>
    </row>
    <row r="1032">
      <c r="A1032" s="160" t="n">
        <v>29354</v>
      </c>
      <c r="B1032" s="9" t="n">
        <v>0.75</v>
      </c>
    </row>
    <row r="1033">
      <c r="A1033" s="160" t="n">
        <v>29355</v>
      </c>
      <c r="B1033" s="9" t="n">
        <v>0.87</v>
      </c>
    </row>
    <row r="1034">
      <c r="A1034" s="160" t="n">
        <v>29356</v>
      </c>
      <c r="B1034" s="9" t="n">
        <v>0.83</v>
      </c>
    </row>
    <row r="1035">
      <c r="A1035" s="160" t="n">
        <v>29357</v>
      </c>
      <c r="B1035" s="9" t="n">
        <v>0.61</v>
      </c>
    </row>
    <row r="1036">
      <c r="A1036" s="160" t="n">
        <v>29360</v>
      </c>
      <c r="B1036" s="9" t="n">
        <v>0.75</v>
      </c>
    </row>
    <row r="1037">
      <c r="A1037" s="160" t="n">
        <v>29361</v>
      </c>
      <c r="B1037" s="9" t="n">
        <v>0.96</v>
      </c>
    </row>
    <row r="1038">
      <c r="A1038" s="160" t="n">
        <v>29362</v>
      </c>
      <c r="B1038" s="9" t="n">
        <v>0.9399999999999999</v>
      </c>
    </row>
    <row r="1039">
      <c r="A1039" s="160" t="n">
        <v>29363</v>
      </c>
      <c r="B1039" s="9" t="n">
        <v>0.97</v>
      </c>
    </row>
    <row r="1040">
      <c r="A1040" s="160" t="n">
        <v>29364</v>
      </c>
      <c r="B1040" s="9" t="n">
        <v>1.12</v>
      </c>
    </row>
    <row r="1041">
      <c r="A1041" s="160" t="n">
        <v>29367</v>
      </c>
      <c r="B1041" s="9" t="n"/>
    </row>
    <row r="1042">
      <c r="A1042" s="160" t="n">
        <v>29368</v>
      </c>
      <c r="B1042" s="9" t="n">
        <v>1.14</v>
      </c>
    </row>
    <row r="1043">
      <c r="A1043" s="160" t="n">
        <v>29369</v>
      </c>
      <c r="B1043" s="9" t="n">
        <v>1.06</v>
      </c>
    </row>
    <row r="1044">
      <c r="A1044" s="160" t="n">
        <v>29370</v>
      </c>
      <c r="B1044" s="9" t="n">
        <v>1.08</v>
      </c>
    </row>
    <row r="1045">
      <c r="A1045" s="160" t="n">
        <v>29371</v>
      </c>
      <c r="B1045" s="9" t="n">
        <v>1</v>
      </c>
    </row>
    <row r="1046">
      <c r="A1046" s="160" t="n">
        <v>29374</v>
      </c>
      <c r="B1046" s="9" t="n">
        <v>0.97</v>
      </c>
    </row>
    <row r="1047">
      <c r="A1047" s="160" t="n">
        <v>29375</v>
      </c>
      <c r="B1047" s="9" t="n">
        <v>0.96</v>
      </c>
    </row>
    <row r="1048">
      <c r="A1048" s="160" t="n">
        <v>29376</v>
      </c>
      <c r="B1048" s="9" t="n">
        <v>1.01</v>
      </c>
    </row>
    <row r="1049">
      <c r="A1049" s="160" t="n">
        <v>29377</v>
      </c>
      <c r="B1049" s="9" t="n">
        <v>1.05</v>
      </c>
    </row>
    <row r="1050">
      <c r="A1050" s="160" t="n">
        <v>29378</v>
      </c>
      <c r="B1050" s="9" t="n">
        <v>1.09</v>
      </c>
    </row>
    <row r="1051">
      <c r="A1051" s="160" t="n">
        <v>29381</v>
      </c>
      <c r="B1051" s="9" t="n">
        <v>1.12</v>
      </c>
    </row>
    <row r="1052">
      <c r="A1052" s="160" t="n">
        <v>29382</v>
      </c>
      <c r="B1052" s="9" t="n">
        <v>1.04</v>
      </c>
    </row>
    <row r="1053">
      <c r="A1053" s="160" t="n">
        <v>29383</v>
      </c>
      <c r="B1053" s="9" t="n">
        <v>1.05</v>
      </c>
    </row>
    <row r="1054">
      <c r="A1054" s="160" t="n">
        <v>29384</v>
      </c>
      <c r="B1054" s="9" t="n">
        <v>1.07</v>
      </c>
    </row>
    <row r="1055">
      <c r="A1055" s="160" t="n">
        <v>29385</v>
      </c>
      <c r="B1055" s="9" t="n">
        <v>1.12</v>
      </c>
    </row>
    <row r="1056">
      <c r="A1056" s="160" t="n">
        <v>29388</v>
      </c>
      <c r="B1056" s="9" t="n">
        <v>1.09</v>
      </c>
    </row>
    <row r="1057">
      <c r="A1057" s="160" t="n">
        <v>29389</v>
      </c>
      <c r="B1057" s="9" t="n">
        <v>1.13</v>
      </c>
    </row>
    <row r="1058">
      <c r="A1058" s="160" t="n">
        <v>29390</v>
      </c>
      <c r="B1058" s="9" t="n">
        <v>0.98</v>
      </c>
    </row>
    <row r="1059">
      <c r="A1059" s="160" t="n">
        <v>29391</v>
      </c>
      <c r="B1059" s="9" t="n">
        <v>0.88</v>
      </c>
    </row>
    <row r="1060">
      <c r="A1060" s="160" t="n">
        <v>29392</v>
      </c>
      <c r="B1060" s="9" t="n">
        <v>1.06</v>
      </c>
    </row>
    <row r="1061">
      <c r="A1061" s="160" t="n">
        <v>29395</v>
      </c>
      <c r="B1061" s="9" t="n">
        <v>1.04</v>
      </c>
    </row>
    <row r="1062">
      <c r="A1062" s="160" t="n">
        <v>29396</v>
      </c>
      <c r="B1062" s="9" t="n">
        <v>1.04</v>
      </c>
    </row>
    <row r="1063">
      <c r="A1063" s="160" t="n">
        <v>29397</v>
      </c>
      <c r="B1063" s="9" t="n">
        <v>1.06</v>
      </c>
    </row>
    <row r="1064">
      <c r="A1064" s="160" t="n">
        <v>29398</v>
      </c>
      <c r="B1064" s="9" t="n">
        <v>1.07</v>
      </c>
    </row>
    <row r="1065">
      <c r="A1065" s="160" t="n">
        <v>29399</v>
      </c>
      <c r="B1065" s="9" t="n">
        <v>1.1</v>
      </c>
    </row>
    <row r="1066">
      <c r="A1066" s="160" t="n">
        <v>29402</v>
      </c>
      <c r="B1066" s="9" t="n">
        <v>1.12</v>
      </c>
    </row>
    <row r="1067">
      <c r="A1067" s="160" t="n">
        <v>29403</v>
      </c>
      <c r="B1067" s="9" t="n">
        <v>1.12</v>
      </c>
    </row>
    <row r="1068">
      <c r="A1068" s="160" t="n">
        <v>29404</v>
      </c>
      <c r="B1068" s="9" t="n">
        <v>1.18</v>
      </c>
    </row>
    <row r="1069">
      <c r="A1069" s="160" t="n">
        <v>29405</v>
      </c>
      <c r="B1069" s="9" t="n">
        <v>1.24</v>
      </c>
    </row>
    <row r="1070">
      <c r="A1070" s="160" t="n">
        <v>29406</v>
      </c>
      <c r="B1070" s="9" t="n"/>
    </row>
    <row r="1071">
      <c r="A1071" s="160" t="n">
        <v>29409</v>
      </c>
      <c r="B1071" s="9" t="n">
        <v>1.26</v>
      </c>
    </row>
    <row r="1072">
      <c r="A1072" s="160" t="n">
        <v>29410</v>
      </c>
      <c r="B1072" s="9" t="n">
        <v>1.29</v>
      </c>
    </row>
    <row r="1073">
      <c r="A1073" s="160" t="n">
        <v>29411</v>
      </c>
      <c r="B1073" s="9" t="n">
        <v>1.31</v>
      </c>
    </row>
    <row r="1074">
      <c r="A1074" s="160" t="n">
        <v>29412</v>
      </c>
      <c r="B1074" s="9" t="n">
        <v>1.31</v>
      </c>
    </row>
    <row r="1075">
      <c r="A1075" s="160" t="n">
        <v>29413</v>
      </c>
      <c r="B1075" s="9" t="n">
        <v>1.31</v>
      </c>
    </row>
    <row r="1076">
      <c r="A1076" s="160" t="n">
        <v>29416</v>
      </c>
      <c r="B1076" s="9" t="n">
        <v>1.17</v>
      </c>
    </row>
    <row r="1077">
      <c r="A1077" s="160" t="n">
        <v>29417</v>
      </c>
      <c r="B1077" s="9" t="n">
        <v>1.19</v>
      </c>
    </row>
    <row r="1078">
      <c r="A1078" s="160" t="n">
        <v>29418</v>
      </c>
      <c r="B1078" s="9" t="n">
        <v>1.28</v>
      </c>
    </row>
    <row r="1079">
      <c r="A1079" s="160" t="n">
        <v>29419</v>
      </c>
      <c r="B1079" s="9" t="n">
        <v>1.32</v>
      </c>
    </row>
    <row r="1080">
      <c r="A1080" s="160" t="n">
        <v>29420</v>
      </c>
      <c r="B1080" s="9" t="n">
        <v>1.27</v>
      </c>
    </row>
    <row r="1081">
      <c r="A1081" s="160" t="n">
        <v>29423</v>
      </c>
      <c r="B1081" s="9" t="n">
        <v>1.2</v>
      </c>
    </row>
    <row r="1082">
      <c r="A1082" s="160" t="n">
        <v>29424</v>
      </c>
      <c r="B1082" s="9" t="n">
        <v>1.16</v>
      </c>
    </row>
    <row r="1083">
      <c r="A1083" s="160" t="n">
        <v>29425</v>
      </c>
      <c r="B1083" s="9" t="n">
        <v>1.17</v>
      </c>
    </row>
    <row r="1084">
      <c r="A1084" s="160" t="n">
        <v>29426</v>
      </c>
      <c r="B1084" s="9" t="n">
        <v>1.19</v>
      </c>
    </row>
    <row r="1085">
      <c r="A1085" s="160" t="n">
        <v>29427</v>
      </c>
      <c r="B1085" s="9" t="n">
        <v>1.2</v>
      </c>
    </row>
    <row r="1086">
      <c r="A1086" s="160" t="n">
        <v>29430</v>
      </c>
      <c r="B1086" s="9" t="n">
        <v>1.22</v>
      </c>
    </row>
    <row r="1087">
      <c r="A1087" s="160" t="n">
        <v>29431</v>
      </c>
      <c r="B1087" s="9" t="n">
        <v>1.17</v>
      </c>
    </row>
    <row r="1088">
      <c r="A1088" s="160" t="n">
        <v>29432</v>
      </c>
      <c r="B1088" s="9" t="n">
        <v>1.2</v>
      </c>
    </row>
    <row r="1089">
      <c r="A1089" s="160" t="n">
        <v>29433</v>
      </c>
      <c r="B1089" s="9" t="n">
        <v>1.04</v>
      </c>
    </row>
    <row r="1090">
      <c r="A1090" s="160" t="n">
        <v>29434</v>
      </c>
      <c r="B1090" s="9" t="n">
        <v>0.98</v>
      </c>
    </row>
    <row r="1091">
      <c r="A1091" s="160" t="n">
        <v>29437</v>
      </c>
      <c r="B1091" s="9" t="n">
        <v>1.03</v>
      </c>
    </row>
    <row r="1092">
      <c r="A1092" s="160" t="n">
        <v>29438</v>
      </c>
      <c r="B1092" s="9" t="n">
        <v>1.03</v>
      </c>
    </row>
    <row r="1093">
      <c r="A1093" s="160" t="n">
        <v>29439</v>
      </c>
      <c r="B1093" s="9" t="n">
        <v>1.11</v>
      </c>
    </row>
    <row r="1094">
      <c r="A1094" s="160" t="n">
        <v>29440</v>
      </c>
      <c r="B1094" s="9" t="n">
        <v>1.04</v>
      </c>
    </row>
    <row r="1095">
      <c r="A1095" s="160" t="n">
        <v>29441</v>
      </c>
      <c r="B1095" s="9" t="n">
        <v>1.06</v>
      </c>
    </row>
    <row r="1096">
      <c r="A1096" s="160" t="n">
        <v>29444</v>
      </c>
      <c r="B1096" s="9" t="n">
        <v>0.96</v>
      </c>
    </row>
    <row r="1097">
      <c r="A1097" s="160" t="n">
        <v>29445</v>
      </c>
      <c r="B1097" s="9" t="n">
        <v>0.95</v>
      </c>
    </row>
    <row r="1098">
      <c r="A1098" s="160" t="n">
        <v>29446</v>
      </c>
      <c r="B1098" s="9" t="n">
        <v>0.86</v>
      </c>
    </row>
    <row r="1099">
      <c r="A1099" s="160" t="n">
        <v>29447</v>
      </c>
      <c r="B1099" s="9" t="n">
        <v>0.83</v>
      </c>
    </row>
    <row r="1100">
      <c r="A1100" s="160" t="n">
        <v>29448</v>
      </c>
      <c r="B1100" s="9" t="n">
        <v>0.74</v>
      </c>
    </row>
    <row r="1101">
      <c r="A1101" s="160" t="n">
        <v>29451</v>
      </c>
      <c r="B1101" s="9" t="n">
        <v>0.36</v>
      </c>
    </row>
    <row r="1102">
      <c r="A1102" s="160" t="n">
        <v>29452</v>
      </c>
      <c r="B1102" s="9" t="n">
        <v>0.33</v>
      </c>
    </row>
    <row r="1103">
      <c r="A1103" s="160" t="n">
        <v>29453</v>
      </c>
      <c r="B1103" s="9" t="n">
        <v>0.11</v>
      </c>
    </row>
    <row r="1104">
      <c r="A1104" s="160" t="n">
        <v>29454</v>
      </c>
      <c r="B1104" s="9" t="n">
        <v>0.03</v>
      </c>
    </row>
    <row r="1105">
      <c r="A1105" s="160" t="n">
        <v>29455</v>
      </c>
      <c r="B1105" s="9" t="n">
        <v>0.04</v>
      </c>
    </row>
    <row r="1106">
      <c r="A1106" s="160" t="n">
        <v>29458</v>
      </c>
      <c r="B1106" s="9" t="n">
        <v>0.06</v>
      </c>
    </row>
    <row r="1107">
      <c r="A1107" s="160" t="n">
        <v>29459</v>
      </c>
      <c r="B1107" s="9" t="n">
        <v>0.08</v>
      </c>
    </row>
    <row r="1108">
      <c r="A1108" s="160" t="n">
        <v>29460</v>
      </c>
      <c r="B1108" s="9" t="n">
        <v>0.15</v>
      </c>
    </row>
    <row r="1109">
      <c r="A1109" s="160" t="n">
        <v>29461</v>
      </c>
      <c r="B1109" s="9" t="n">
        <v>0.12</v>
      </c>
    </row>
    <row r="1110">
      <c r="A1110" s="160" t="n">
        <v>29462</v>
      </c>
      <c r="B1110" s="9" t="n">
        <v>0.19</v>
      </c>
    </row>
    <row r="1111">
      <c r="A1111" s="160" t="n">
        <v>29465</v>
      </c>
      <c r="B1111" s="9" t="n"/>
    </row>
    <row r="1112">
      <c r="A1112" s="160" t="n">
        <v>29466</v>
      </c>
      <c r="B1112" s="9" t="n">
        <v>0.27</v>
      </c>
    </row>
    <row r="1113">
      <c r="A1113" s="160" t="n">
        <v>29467</v>
      </c>
      <c r="B1113" s="9" t="n">
        <v>0.35</v>
      </c>
    </row>
    <row r="1114">
      <c r="A1114" s="160" t="n">
        <v>29468</v>
      </c>
      <c r="B1114" s="9" t="n">
        <v>0.39</v>
      </c>
    </row>
    <row r="1115">
      <c r="A1115" s="160" t="n">
        <v>29469</v>
      </c>
      <c r="B1115" s="9" t="n">
        <v>0.32</v>
      </c>
    </row>
    <row r="1116">
      <c r="A1116" s="160" t="n">
        <v>29472</v>
      </c>
      <c r="B1116" s="9" t="n">
        <v>0.18</v>
      </c>
    </row>
    <row r="1117">
      <c r="A1117" s="160" t="n">
        <v>29473</v>
      </c>
      <c r="B1117" s="9" t="n">
        <v>0.06</v>
      </c>
    </row>
    <row r="1118">
      <c r="A1118" s="160" t="n">
        <v>29474</v>
      </c>
      <c r="B1118" s="9" t="n">
        <v>0.11</v>
      </c>
    </row>
    <row r="1119">
      <c r="A1119" s="160" t="n">
        <v>29475</v>
      </c>
      <c r="B1119" s="9" t="n">
        <v>0.05</v>
      </c>
    </row>
    <row r="1120">
      <c r="A1120" s="160" t="n">
        <v>29476</v>
      </c>
      <c r="B1120" s="9" t="n">
        <v>-0.03</v>
      </c>
    </row>
    <row r="1121">
      <c r="A1121" s="160" t="n">
        <v>29479</v>
      </c>
      <c r="B1121" s="9" t="n">
        <v>-0.17</v>
      </c>
    </row>
    <row r="1122">
      <c r="A1122" s="160" t="n">
        <v>29480</v>
      </c>
      <c r="B1122" s="9" t="n">
        <v>-0.16</v>
      </c>
    </row>
    <row r="1123">
      <c r="A1123" s="160" t="n">
        <v>29481</v>
      </c>
      <c r="B1123" s="9" t="n">
        <v>-0.22</v>
      </c>
    </row>
    <row r="1124">
      <c r="A1124" s="160" t="n">
        <v>29482</v>
      </c>
      <c r="B1124" s="9" t="n">
        <v>-0.31</v>
      </c>
    </row>
    <row r="1125">
      <c r="A1125" s="160" t="n">
        <v>29483</v>
      </c>
      <c r="B1125" s="9" t="n">
        <v>-0.26</v>
      </c>
    </row>
    <row r="1126">
      <c r="A1126" s="160" t="n">
        <v>29486</v>
      </c>
      <c r="B1126" s="9" t="n">
        <v>-0.31</v>
      </c>
    </row>
    <row r="1127">
      <c r="A1127" s="160" t="n">
        <v>29487</v>
      </c>
      <c r="B1127" s="9" t="n">
        <v>-0.24</v>
      </c>
    </row>
    <row r="1128">
      <c r="A1128" s="160" t="n">
        <v>29488</v>
      </c>
      <c r="B1128" s="9" t="n">
        <v>-0.23</v>
      </c>
    </row>
    <row r="1129">
      <c r="A1129" s="160" t="n">
        <v>29489</v>
      </c>
      <c r="B1129" s="9" t="n">
        <v>-0.2</v>
      </c>
    </row>
    <row r="1130">
      <c r="A1130" s="160" t="n">
        <v>29490</v>
      </c>
      <c r="B1130" s="9" t="n">
        <v>-0.41</v>
      </c>
    </row>
    <row r="1131">
      <c r="A1131" s="160" t="n">
        <v>29493</v>
      </c>
      <c r="B1131" s="9" t="n">
        <v>-0.31</v>
      </c>
    </row>
    <row r="1132">
      <c r="A1132" s="160" t="n">
        <v>29494</v>
      </c>
      <c r="B1132" s="9" t="n">
        <v>-0.27</v>
      </c>
    </row>
    <row r="1133">
      <c r="A1133" s="160" t="n">
        <v>29495</v>
      </c>
      <c r="B1133" s="9" t="n">
        <v>-0.24</v>
      </c>
    </row>
    <row r="1134">
      <c r="A1134" s="160" t="n">
        <v>29496</v>
      </c>
      <c r="B1134" s="9" t="n">
        <v>-0.23</v>
      </c>
    </row>
    <row r="1135">
      <c r="A1135" s="160" t="n">
        <v>29497</v>
      </c>
      <c r="B1135" s="9" t="n">
        <v>-0.11</v>
      </c>
    </row>
    <row r="1136">
      <c r="A1136" s="160" t="n">
        <v>29500</v>
      </c>
      <c r="B1136" s="9" t="n">
        <v>-0.06</v>
      </c>
    </row>
    <row r="1137">
      <c r="A1137" s="160" t="n">
        <v>29501</v>
      </c>
      <c r="B1137" s="9" t="n">
        <v>-0.01</v>
      </c>
    </row>
    <row r="1138">
      <c r="A1138" s="160" t="n">
        <v>29502</v>
      </c>
      <c r="B1138" s="9" t="n">
        <v>-0.18</v>
      </c>
    </row>
    <row r="1139">
      <c r="A1139" s="160" t="n">
        <v>29503</v>
      </c>
      <c r="B1139" s="9" t="n">
        <v>-0.21</v>
      </c>
    </row>
    <row r="1140">
      <c r="A1140" s="160" t="n">
        <v>29504</v>
      </c>
      <c r="B1140" s="9" t="n">
        <v>-0.2</v>
      </c>
    </row>
    <row r="1141">
      <c r="A1141" s="160" t="n">
        <v>29507</v>
      </c>
      <c r="B1141" s="9" t="n"/>
    </row>
    <row r="1142">
      <c r="A1142" s="160" t="n">
        <v>29508</v>
      </c>
      <c r="B1142" s="9" t="n">
        <v>-0.3</v>
      </c>
    </row>
    <row r="1143">
      <c r="A1143" s="160" t="n">
        <v>29509</v>
      </c>
      <c r="B1143" s="9" t="n">
        <v>-0.29</v>
      </c>
    </row>
    <row r="1144">
      <c r="A1144" s="160" t="n">
        <v>29510</v>
      </c>
      <c r="B1144" s="9" t="n">
        <v>-0.22</v>
      </c>
    </row>
    <row r="1145">
      <c r="A1145" s="160" t="n">
        <v>29511</v>
      </c>
      <c r="B1145" s="9" t="n">
        <v>-0.29</v>
      </c>
    </row>
    <row r="1146">
      <c r="A1146" s="160" t="n">
        <v>29514</v>
      </c>
      <c r="B1146" s="9" t="n">
        <v>-0.36</v>
      </c>
    </row>
    <row r="1147">
      <c r="A1147" s="160" t="n">
        <v>29515</v>
      </c>
      <c r="B1147" s="9" t="n">
        <v>-0.41</v>
      </c>
    </row>
    <row r="1148">
      <c r="A1148" s="160" t="n">
        <v>29516</v>
      </c>
      <c r="B1148" s="9" t="n">
        <v>-0.43</v>
      </c>
    </row>
    <row r="1149">
      <c r="A1149" s="160" t="n">
        <v>29517</v>
      </c>
      <c r="B1149" s="9" t="n">
        <v>-0.49</v>
      </c>
    </row>
    <row r="1150">
      <c r="A1150" s="160" t="n">
        <v>29518</v>
      </c>
      <c r="B1150" s="9" t="n">
        <v>-0.51</v>
      </c>
    </row>
    <row r="1151">
      <c r="A1151" s="160" t="n">
        <v>29521</v>
      </c>
      <c r="B1151" s="9" t="n">
        <v>-0.6</v>
      </c>
    </row>
    <row r="1152">
      <c r="A1152" s="160" t="n">
        <v>29522</v>
      </c>
      <c r="B1152" s="9" t="n">
        <v>-0.59</v>
      </c>
    </row>
    <row r="1153">
      <c r="A1153" s="160" t="n">
        <v>29523</v>
      </c>
      <c r="B1153" s="9" t="n">
        <v>-0.5</v>
      </c>
    </row>
    <row r="1154">
      <c r="A1154" s="160" t="n">
        <v>29524</v>
      </c>
      <c r="B1154" s="9" t="n">
        <v>-0.5600000000000001</v>
      </c>
    </row>
    <row r="1155">
      <c r="A1155" s="160" t="n">
        <v>29525</v>
      </c>
      <c r="B1155" s="9" t="n">
        <v>-0.62</v>
      </c>
    </row>
    <row r="1156">
      <c r="A1156" s="160" t="n">
        <v>29528</v>
      </c>
      <c r="B1156" s="9" t="n">
        <v>-0.77</v>
      </c>
    </row>
    <row r="1157">
      <c r="A1157" s="160" t="n">
        <v>29529</v>
      </c>
      <c r="B1157" s="9" t="n"/>
    </row>
    <row r="1158">
      <c r="A1158" s="160" t="n">
        <v>29530</v>
      </c>
      <c r="B1158" s="9" t="n">
        <v>-0.77</v>
      </c>
    </row>
    <row r="1159">
      <c r="A1159" s="160" t="n">
        <v>29531</v>
      </c>
      <c r="B1159" s="9" t="n">
        <v>-0.53</v>
      </c>
    </row>
    <row r="1160">
      <c r="A1160" s="160" t="n">
        <v>29532</v>
      </c>
      <c r="B1160" s="9" t="n">
        <v>-0.7</v>
      </c>
    </row>
    <row r="1161">
      <c r="A1161" s="160" t="n">
        <v>29535</v>
      </c>
      <c r="B1161" s="9" t="n">
        <v>-0.51</v>
      </c>
    </row>
    <row r="1162">
      <c r="A1162" s="160" t="n">
        <v>29536</v>
      </c>
      <c r="B1162" s="9" t="n"/>
    </row>
    <row r="1163">
      <c r="A1163" s="160" t="n">
        <v>29537</v>
      </c>
      <c r="B1163" s="9" t="n">
        <v>-0.39</v>
      </c>
    </row>
    <row r="1164">
      <c r="A1164" s="160" t="n">
        <v>29538</v>
      </c>
      <c r="B1164" s="9" t="n">
        <v>-0.4</v>
      </c>
    </row>
    <row r="1165">
      <c r="A1165" s="160" t="n">
        <v>29539</v>
      </c>
      <c r="B1165" s="9" t="n">
        <v>-0.46</v>
      </c>
    </row>
    <row r="1166">
      <c r="A1166" s="160" t="n">
        <v>29542</v>
      </c>
      <c r="B1166" s="9" t="n">
        <v>-0.76</v>
      </c>
    </row>
    <row r="1167">
      <c r="A1167" s="160" t="n">
        <v>29543</v>
      </c>
      <c r="B1167" s="9" t="n">
        <v>-0.85</v>
      </c>
    </row>
    <row r="1168">
      <c r="A1168" s="160" t="n">
        <v>29544</v>
      </c>
      <c r="B1168" s="9" t="n">
        <v>-0.86</v>
      </c>
    </row>
    <row r="1169">
      <c r="A1169" s="160" t="n">
        <v>29545</v>
      </c>
      <c r="B1169" s="9" t="n">
        <v>-0.9399999999999999</v>
      </c>
    </row>
    <row r="1170">
      <c r="A1170" s="160" t="n">
        <v>29546</v>
      </c>
      <c r="B1170" s="9" t="n">
        <v>-1.03</v>
      </c>
    </row>
    <row r="1171">
      <c r="A1171" s="160" t="n">
        <v>29549</v>
      </c>
      <c r="B1171" s="9" t="n">
        <v>-1.12</v>
      </c>
    </row>
    <row r="1172">
      <c r="A1172" s="160" t="n">
        <v>29550</v>
      </c>
      <c r="B1172" s="9" t="n">
        <v>-1.25</v>
      </c>
    </row>
    <row r="1173">
      <c r="A1173" s="160" t="n">
        <v>29551</v>
      </c>
      <c r="B1173" s="9" t="n">
        <v>-1.35</v>
      </c>
    </row>
    <row r="1174">
      <c r="A1174" s="160" t="n">
        <v>29552</v>
      </c>
      <c r="B1174" s="9" t="n"/>
    </row>
    <row r="1175">
      <c r="A1175" s="160" t="n">
        <v>29553</v>
      </c>
      <c r="B1175" s="9" t="n">
        <v>-1.41</v>
      </c>
    </row>
    <row r="1176">
      <c r="A1176" s="160" t="n">
        <v>29556</v>
      </c>
      <c r="B1176" s="9" t="n">
        <v>-1.33</v>
      </c>
    </row>
    <row r="1177">
      <c r="A1177" s="160" t="n">
        <v>29557</v>
      </c>
      <c r="B1177" s="9" t="n">
        <v>-1.3</v>
      </c>
    </row>
    <row r="1178">
      <c r="A1178" s="160" t="n">
        <v>29558</v>
      </c>
      <c r="B1178" s="9" t="n">
        <v>-1.12</v>
      </c>
    </row>
    <row r="1179">
      <c r="A1179" s="160" t="n">
        <v>29559</v>
      </c>
      <c r="B1179" s="9" t="n">
        <v>-1.24</v>
      </c>
    </row>
    <row r="1180">
      <c r="A1180" s="160" t="n">
        <v>29560</v>
      </c>
      <c r="B1180" s="9" t="n">
        <v>-1.49</v>
      </c>
    </row>
    <row r="1181">
      <c r="A1181" s="160" t="n">
        <v>29563</v>
      </c>
      <c r="B1181" s="9" t="n">
        <v>-1.54</v>
      </c>
    </row>
    <row r="1182">
      <c r="A1182" s="160" t="n">
        <v>29564</v>
      </c>
      <c r="B1182" s="9" t="n">
        <v>-1.44</v>
      </c>
    </row>
    <row r="1183">
      <c r="A1183" s="160" t="n">
        <v>29565</v>
      </c>
      <c r="B1183" s="9" t="n">
        <v>-1.44</v>
      </c>
    </row>
    <row r="1184">
      <c r="A1184" s="160" t="n">
        <v>29566</v>
      </c>
      <c r="B1184" s="9" t="n">
        <v>-1.4</v>
      </c>
    </row>
    <row r="1185">
      <c r="A1185" s="160" t="n">
        <v>29567</v>
      </c>
      <c r="B1185" s="9" t="n">
        <v>-1.53</v>
      </c>
    </row>
    <row r="1186">
      <c r="A1186" s="160" t="n">
        <v>29570</v>
      </c>
      <c r="B1186" s="9" t="n">
        <v>-1.58</v>
      </c>
    </row>
    <row r="1187">
      <c r="A1187" s="160" t="n">
        <v>29571</v>
      </c>
      <c r="B1187" s="9" t="n">
        <v>-1.61</v>
      </c>
    </row>
    <row r="1188">
      <c r="A1188" s="160" t="n">
        <v>29572</v>
      </c>
      <c r="B1188" s="9" t="n">
        <v>-1.7</v>
      </c>
    </row>
    <row r="1189">
      <c r="A1189" s="160" t="n">
        <v>29573</v>
      </c>
      <c r="B1189" s="9" t="n">
        <v>-1.67</v>
      </c>
    </row>
    <row r="1190">
      <c r="A1190" s="160" t="n">
        <v>29574</v>
      </c>
      <c r="B1190" s="9" t="n">
        <v>-1.41</v>
      </c>
    </row>
    <row r="1191">
      <c r="A1191" s="160" t="n">
        <v>29577</v>
      </c>
      <c r="B1191" s="9" t="n">
        <v>-1.1</v>
      </c>
    </row>
    <row r="1192">
      <c r="A1192" s="160" t="n">
        <v>29578</v>
      </c>
      <c r="B1192" s="9" t="n">
        <v>-0.6899999999999999</v>
      </c>
    </row>
    <row r="1193">
      <c r="A1193" s="160" t="n">
        <v>29579</v>
      </c>
      <c r="B1193" s="9" t="n">
        <v>-0.95</v>
      </c>
    </row>
    <row r="1194">
      <c r="A1194" s="160" t="n">
        <v>29580</v>
      </c>
      <c r="B1194" s="9" t="n"/>
    </row>
    <row r="1195">
      <c r="A1195" s="160" t="n">
        <v>29581</v>
      </c>
      <c r="B1195" s="9" t="n">
        <v>-0.7</v>
      </c>
    </row>
    <row r="1196">
      <c r="A1196" s="160" t="n">
        <v>29584</v>
      </c>
      <c r="B1196" s="9" t="n">
        <v>-0.67</v>
      </c>
    </row>
    <row r="1197">
      <c r="A1197" s="160" t="n">
        <v>29585</v>
      </c>
      <c r="B1197" s="9" t="n">
        <v>-0.58</v>
      </c>
    </row>
    <row r="1198">
      <c r="A1198" s="160" t="n">
        <v>29586</v>
      </c>
      <c r="B1198" s="9" t="n">
        <v>-0.63</v>
      </c>
    </row>
    <row r="1199">
      <c r="A1199" s="160" t="n">
        <v>29587</v>
      </c>
      <c r="B1199" s="9" t="n"/>
    </row>
    <row r="1200">
      <c r="A1200" s="160" t="n">
        <v>29588</v>
      </c>
      <c r="B1200" s="9" t="n">
        <v>-0.68</v>
      </c>
    </row>
    <row r="1201">
      <c r="A1201" s="160" t="n">
        <v>29591</v>
      </c>
      <c r="B1201" s="9" t="n">
        <v>-0.13</v>
      </c>
    </row>
    <row r="1202">
      <c r="A1202" s="160" t="n">
        <v>29592</v>
      </c>
      <c r="B1202" s="9" t="n">
        <v>-0.31</v>
      </c>
    </row>
    <row r="1203">
      <c r="A1203" s="160" t="n">
        <v>29593</v>
      </c>
      <c r="B1203" s="9" t="n">
        <v>-0.54</v>
      </c>
    </row>
    <row r="1204">
      <c r="A1204" s="160" t="n">
        <v>29594</v>
      </c>
      <c r="B1204" s="9" t="n">
        <v>-0.74</v>
      </c>
    </row>
    <row r="1205">
      <c r="A1205" s="160" t="n">
        <v>29595</v>
      </c>
      <c r="B1205" s="9" t="n">
        <v>-0.96</v>
      </c>
    </row>
    <row r="1206">
      <c r="A1206" s="160" t="n">
        <v>29598</v>
      </c>
      <c r="B1206" s="9" t="n">
        <v>-0.72</v>
      </c>
    </row>
    <row r="1207">
      <c r="A1207" s="160" t="n">
        <v>29599</v>
      </c>
      <c r="B1207" s="9" t="n">
        <v>-0.77</v>
      </c>
    </row>
    <row r="1208">
      <c r="A1208" s="160" t="n">
        <v>29600</v>
      </c>
      <c r="B1208" s="9" t="n">
        <v>-0.42</v>
      </c>
    </row>
    <row r="1209">
      <c r="A1209" s="160" t="n">
        <v>29601</v>
      </c>
      <c r="B1209" s="9" t="n">
        <v>-0.63</v>
      </c>
    </row>
    <row r="1210">
      <c r="A1210" s="160" t="n">
        <v>29602</v>
      </c>
      <c r="B1210" s="9" t="n">
        <v>-0.55</v>
      </c>
    </row>
    <row r="1211">
      <c r="A1211" s="160" t="n">
        <v>29605</v>
      </c>
      <c r="B1211" s="9" t="n">
        <v>-0.98</v>
      </c>
    </row>
    <row r="1212">
      <c r="A1212" s="160" t="n">
        <v>29606</v>
      </c>
      <c r="B1212" s="9" t="n">
        <v>-0.98</v>
      </c>
    </row>
    <row r="1213">
      <c r="A1213" s="160" t="n">
        <v>29607</v>
      </c>
      <c r="B1213" s="9" t="n">
        <v>-1.02</v>
      </c>
    </row>
    <row r="1214">
      <c r="A1214" s="160" t="n">
        <v>29608</v>
      </c>
      <c r="B1214" s="9" t="n">
        <v>-0.96</v>
      </c>
    </row>
    <row r="1215">
      <c r="A1215" s="160" t="n">
        <v>29609</v>
      </c>
      <c r="B1215" s="9" t="n">
        <v>-0.9</v>
      </c>
    </row>
    <row r="1216">
      <c r="A1216" s="160" t="n">
        <v>29612</v>
      </c>
      <c r="B1216" s="9" t="n">
        <v>-0.7</v>
      </c>
    </row>
    <row r="1217">
      <c r="A1217" s="160" t="n">
        <v>29613</v>
      </c>
      <c r="B1217" s="9" t="n">
        <v>-0.67</v>
      </c>
    </row>
    <row r="1218">
      <c r="A1218" s="160" t="n">
        <v>29614</v>
      </c>
      <c r="B1218" s="9" t="n">
        <v>-0.71</v>
      </c>
    </row>
    <row r="1219">
      <c r="A1219" s="160" t="n">
        <v>29615</v>
      </c>
      <c r="B1219" s="9" t="n">
        <v>-0.62</v>
      </c>
    </row>
    <row r="1220">
      <c r="A1220" s="160" t="n">
        <v>29616</v>
      </c>
      <c r="B1220" s="9" t="n">
        <v>-0.58</v>
      </c>
    </row>
    <row r="1221">
      <c r="A1221" s="160" t="n">
        <v>29619</v>
      </c>
      <c r="B1221" s="9" t="n">
        <v>-0.65</v>
      </c>
    </row>
    <row r="1222">
      <c r="A1222" s="160" t="n">
        <v>29620</v>
      </c>
      <c r="B1222" s="9" t="n">
        <v>-0.72</v>
      </c>
    </row>
    <row r="1223">
      <c r="A1223" s="160" t="n">
        <v>29621</v>
      </c>
      <c r="B1223" s="9" t="n">
        <v>-0.77</v>
      </c>
    </row>
    <row r="1224">
      <c r="A1224" s="160" t="n">
        <v>29622</v>
      </c>
      <c r="B1224" s="9" t="n">
        <v>-0.68</v>
      </c>
    </row>
    <row r="1225">
      <c r="A1225" s="160" t="n">
        <v>29623</v>
      </c>
      <c r="B1225" s="9" t="n">
        <v>-0.8</v>
      </c>
    </row>
    <row r="1226">
      <c r="A1226" s="160" t="n">
        <v>29626</v>
      </c>
      <c r="B1226" s="9" t="n">
        <v>-0.76</v>
      </c>
    </row>
    <row r="1227">
      <c r="A1227" s="160" t="n">
        <v>29627</v>
      </c>
      <c r="B1227" s="9" t="n">
        <v>-0.83</v>
      </c>
    </row>
    <row r="1228">
      <c r="A1228" s="160" t="n">
        <v>29628</v>
      </c>
      <c r="B1228" s="9" t="n">
        <v>-0.92</v>
      </c>
    </row>
    <row r="1229">
      <c r="A1229" s="160" t="n">
        <v>29629</v>
      </c>
      <c r="B1229" s="9" t="n"/>
    </row>
    <row r="1230">
      <c r="A1230" s="160" t="n">
        <v>29630</v>
      </c>
      <c r="B1230" s="9" t="n">
        <v>-0.8</v>
      </c>
    </row>
    <row r="1231">
      <c r="A1231" s="160" t="n">
        <v>29633</v>
      </c>
      <c r="B1231" s="9" t="n"/>
    </row>
    <row r="1232">
      <c r="A1232" s="160" t="n">
        <v>29634</v>
      </c>
      <c r="B1232" s="9" t="n">
        <v>-0.64</v>
      </c>
    </row>
    <row r="1233">
      <c r="A1233" s="160" t="n">
        <v>29635</v>
      </c>
      <c r="B1233" s="9" t="n">
        <v>-0.68</v>
      </c>
    </row>
    <row r="1234">
      <c r="A1234" s="160" t="n">
        <v>29636</v>
      </c>
      <c r="B1234" s="9" t="n">
        <v>-0.63</v>
      </c>
    </row>
    <row r="1235">
      <c r="A1235" s="160" t="n">
        <v>29637</v>
      </c>
      <c r="B1235" s="9" t="n">
        <v>-0.65</v>
      </c>
    </row>
    <row r="1236">
      <c r="A1236" s="160" t="n">
        <v>29640</v>
      </c>
      <c r="B1236" s="9" t="n">
        <v>-0.73</v>
      </c>
    </row>
    <row r="1237">
      <c r="A1237" s="160" t="n">
        <v>29641</v>
      </c>
      <c r="B1237" s="9" t="n">
        <v>-0.79</v>
      </c>
    </row>
    <row r="1238">
      <c r="A1238" s="160" t="n">
        <v>29642</v>
      </c>
      <c r="B1238" s="9" t="n">
        <v>-0.71</v>
      </c>
    </row>
    <row r="1239">
      <c r="A1239" s="160" t="n">
        <v>29643</v>
      </c>
      <c r="B1239" s="9" t="n">
        <v>-0.63</v>
      </c>
    </row>
    <row r="1240">
      <c r="A1240" s="160" t="n">
        <v>29644</v>
      </c>
      <c r="B1240" s="9" t="n">
        <v>-0.65</v>
      </c>
    </row>
    <row r="1241">
      <c r="A1241" s="160" t="n">
        <v>29647</v>
      </c>
      <c r="B1241" s="9" t="n">
        <v>-0.78</v>
      </c>
    </row>
    <row r="1242">
      <c r="A1242" s="160" t="n">
        <v>29648</v>
      </c>
      <c r="B1242" s="9" t="n">
        <v>-0.7</v>
      </c>
    </row>
    <row r="1243">
      <c r="A1243" s="160" t="n">
        <v>29649</v>
      </c>
      <c r="B1243" s="9" t="n">
        <v>-0.76</v>
      </c>
    </row>
    <row r="1244">
      <c r="A1244" s="160" t="n">
        <v>29650</v>
      </c>
      <c r="B1244" s="9" t="n">
        <v>-0.74</v>
      </c>
    </row>
    <row r="1245">
      <c r="A1245" s="160" t="n">
        <v>29651</v>
      </c>
      <c r="B1245" s="9" t="n">
        <v>-0.71</v>
      </c>
    </row>
    <row r="1246">
      <c r="A1246" s="160" t="n">
        <v>29654</v>
      </c>
      <c r="B1246" s="9" t="n">
        <v>-0.75</v>
      </c>
    </row>
    <row r="1247">
      <c r="A1247" s="160" t="n">
        <v>29655</v>
      </c>
      <c r="B1247" s="9" t="n">
        <v>-0.66</v>
      </c>
    </row>
    <row r="1248">
      <c r="A1248" s="160" t="n">
        <v>29656</v>
      </c>
      <c r="B1248" s="9" t="n">
        <v>-0.67</v>
      </c>
    </row>
    <row r="1249">
      <c r="A1249" s="160" t="n">
        <v>29657</v>
      </c>
      <c r="B1249" s="9" t="n">
        <v>-0.67</v>
      </c>
    </row>
    <row r="1250">
      <c r="A1250" s="160" t="n">
        <v>29658</v>
      </c>
      <c r="B1250" s="9" t="n">
        <v>-0.59</v>
      </c>
    </row>
    <row r="1251">
      <c r="A1251" s="160" t="n">
        <v>29661</v>
      </c>
      <c r="B1251" s="9" t="n">
        <v>-0.45</v>
      </c>
    </row>
    <row r="1252">
      <c r="A1252" s="160" t="n">
        <v>29662</v>
      </c>
      <c r="B1252" s="9" t="n">
        <v>-0.52</v>
      </c>
    </row>
    <row r="1253">
      <c r="A1253" s="160" t="n">
        <v>29663</v>
      </c>
      <c r="B1253" s="9" t="n">
        <v>-0.17</v>
      </c>
    </row>
    <row r="1254">
      <c r="A1254" s="160" t="n">
        <v>29664</v>
      </c>
      <c r="B1254" s="9" t="n">
        <v>-0.17</v>
      </c>
    </row>
    <row r="1255">
      <c r="A1255" s="160" t="n">
        <v>29665</v>
      </c>
      <c r="B1255" s="9" t="n">
        <v>-0.11</v>
      </c>
    </row>
    <row r="1256">
      <c r="A1256" s="160" t="n">
        <v>29668</v>
      </c>
      <c r="B1256" s="9" t="n">
        <v>-0.23</v>
      </c>
    </row>
    <row r="1257">
      <c r="A1257" s="160" t="n">
        <v>29669</v>
      </c>
      <c r="B1257" s="9" t="n">
        <v>-0.25</v>
      </c>
    </row>
    <row r="1258">
      <c r="A1258" s="160" t="n">
        <v>29670</v>
      </c>
      <c r="B1258" s="9" t="n">
        <v>-0.3</v>
      </c>
    </row>
    <row r="1259">
      <c r="A1259" s="160" t="n">
        <v>29671</v>
      </c>
      <c r="B1259" s="9" t="n">
        <v>-0.28</v>
      </c>
    </row>
    <row r="1260">
      <c r="A1260" s="160" t="n">
        <v>29672</v>
      </c>
      <c r="B1260" s="9" t="n">
        <v>-0.31</v>
      </c>
    </row>
    <row r="1261">
      <c r="A1261" s="160" t="n">
        <v>29675</v>
      </c>
      <c r="B1261" s="9" t="n">
        <v>-0.1</v>
      </c>
    </row>
    <row r="1262">
      <c r="A1262" s="160" t="n">
        <v>29676</v>
      </c>
      <c r="B1262" s="9" t="n">
        <v>-0.04</v>
      </c>
    </row>
    <row r="1263">
      <c r="A1263" s="160" t="n">
        <v>29677</v>
      </c>
      <c r="B1263" s="9" t="n">
        <v>-0.05</v>
      </c>
    </row>
    <row r="1264">
      <c r="A1264" s="160" t="n">
        <v>29678</v>
      </c>
      <c r="B1264" s="9" t="n">
        <v>-0.15</v>
      </c>
    </row>
    <row r="1265">
      <c r="A1265" s="160" t="n">
        <v>29679</v>
      </c>
      <c r="B1265" s="9" t="n">
        <v>-0.17</v>
      </c>
    </row>
    <row r="1266">
      <c r="A1266" s="160" t="n">
        <v>29682</v>
      </c>
      <c r="B1266" s="9" t="n">
        <v>-0.39</v>
      </c>
    </row>
    <row r="1267">
      <c r="A1267" s="160" t="n">
        <v>29683</v>
      </c>
      <c r="B1267" s="9" t="n">
        <v>-0.29</v>
      </c>
    </row>
    <row r="1268">
      <c r="A1268" s="160" t="n">
        <v>29684</v>
      </c>
      <c r="B1268" s="9" t="n">
        <v>-0.28</v>
      </c>
    </row>
    <row r="1269">
      <c r="A1269" s="160" t="n">
        <v>29685</v>
      </c>
      <c r="B1269" s="9" t="n">
        <v>-0.42</v>
      </c>
    </row>
    <row r="1270">
      <c r="A1270" s="160" t="n">
        <v>29686</v>
      </c>
      <c r="B1270" s="9" t="n">
        <v>-0.31</v>
      </c>
    </row>
    <row r="1271">
      <c r="A1271" s="160" t="n">
        <v>29689</v>
      </c>
      <c r="B1271" s="9" t="n">
        <v>-0.37</v>
      </c>
    </row>
    <row r="1272">
      <c r="A1272" s="160" t="n">
        <v>29690</v>
      </c>
      <c r="B1272" s="9" t="n">
        <v>-0.34</v>
      </c>
    </row>
    <row r="1273">
      <c r="A1273" s="160" t="n">
        <v>29691</v>
      </c>
      <c r="B1273" s="9" t="n">
        <v>-0.45</v>
      </c>
    </row>
    <row r="1274">
      <c r="A1274" s="160" t="n">
        <v>29692</v>
      </c>
      <c r="B1274" s="9" t="n">
        <v>-0.44</v>
      </c>
    </row>
    <row r="1275">
      <c r="A1275" s="160" t="n">
        <v>29693</v>
      </c>
      <c r="B1275" s="9" t="n"/>
    </row>
    <row r="1276">
      <c r="A1276" s="160" t="n">
        <v>29696</v>
      </c>
      <c r="B1276" s="9" t="n">
        <v>-0.64</v>
      </c>
    </row>
    <row r="1277">
      <c r="A1277" s="160" t="n">
        <v>29697</v>
      </c>
      <c r="B1277" s="9" t="n">
        <v>-0.61</v>
      </c>
    </row>
    <row r="1278">
      <c r="A1278" s="160" t="n">
        <v>29698</v>
      </c>
      <c r="B1278" s="9" t="n">
        <v>-0.63</v>
      </c>
    </row>
    <row r="1279">
      <c r="A1279" s="160" t="n">
        <v>29699</v>
      </c>
      <c r="B1279" s="9" t="n">
        <v>-0.71</v>
      </c>
    </row>
    <row r="1280">
      <c r="A1280" s="160" t="n">
        <v>29700</v>
      </c>
      <c r="B1280" s="9" t="n">
        <v>-0.78</v>
      </c>
    </row>
    <row r="1281">
      <c r="A1281" s="160" t="n">
        <v>29703</v>
      </c>
      <c r="B1281" s="9" t="n">
        <v>-0.8100000000000001</v>
      </c>
    </row>
    <row r="1282">
      <c r="A1282" s="160" t="n">
        <v>29704</v>
      </c>
      <c r="B1282" s="9" t="n">
        <v>-0.72</v>
      </c>
    </row>
    <row r="1283">
      <c r="A1283" s="160" t="n">
        <v>29705</v>
      </c>
      <c r="B1283" s="9" t="n">
        <v>-0.62</v>
      </c>
    </row>
    <row r="1284">
      <c r="A1284" s="160" t="n">
        <v>29706</v>
      </c>
      <c r="B1284" s="9" t="n">
        <v>-0.73</v>
      </c>
    </row>
    <row r="1285">
      <c r="A1285" s="160" t="n">
        <v>29707</v>
      </c>
      <c r="B1285" s="9" t="n">
        <v>-0.67</v>
      </c>
    </row>
    <row r="1286">
      <c r="A1286" s="160" t="n">
        <v>29710</v>
      </c>
      <c r="B1286" s="9" t="n">
        <v>-0.9</v>
      </c>
    </row>
    <row r="1287">
      <c r="A1287" s="160" t="n">
        <v>29711</v>
      </c>
      <c r="B1287" s="9" t="n">
        <v>-1.25</v>
      </c>
    </row>
    <row r="1288">
      <c r="A1288" s="160" t="n">
        <v>29712</v>
      </c>
      <c r="B1288" s="9" t="n">
        <v>-1.27</v>
      </c>
    </row>
    <row r="1289">
      <c r="A1289" s="160" t="n">
        <v>29713</v>
      </c>
      <c r="B1289" s="9" t="n">
        <v>-1.36</v>
      </c>
    </row>
    <row r="1290">
      <c r="A1290" s="160" t="n">
        <v>29714</v>
      </c>
      <c r="B1290" s="9" t="n">
        <v>-1.46</v>
      </c>
    </row>
    <row r="1291">
      <c r="A1291" s="160" t="n">
        <v>29717</v>
      </c>
      <c r="B1291" s="9" t="n">
        <v>-1.4</v>
      </c>
    </row>
    <row r="1292">
      <c r="A1292" s="160" t="n">
        <v>29718</v>
      </c>
      <c r="B1292" s="9" t="n">
        <v>-1.47</v>
      </c>
    </row>
    <row r="1293">
      <c r="A1293" s="160" t="n">
        <v>29719</v>
      </c>
      <c r="B1293" s="9" t="n">
        <v>-1.45</v>
      </c>
    </row>
    <row r="1294">
      <c r="A1294" s="160" t="n">
        <v>29720</v>
      </c>
      <c r="B1294" s="9" t="n">
        <v>-1.56</v>
      </c>
    </row>
    <row r="1295">
      <c r="A1295" s="160" t="n">
        <v>29721</v>
      </c>
      <c r="B1295" s="9" t="n">
        <v>-1.48</v>
      </c>
    </row>
    <row r="1296">
      <c r="A1296" s="160" t="n">
        <v>29724</v>
      </c>
      <c r="B1296" s="9" t="n">
        <v>-1.39</v>
      </c>
    </row>
    <row r="1297">
      <c r="A1297" s="160" t="n">
        <v>29725</v>
      </c>
      <c r="B1297" s="9" t="n">
        <v>-1.52</v>
      </c>
    </row>
    <row r="1298">
      <c r="A1298" s="160" t="n">
        <v>29726</v>
      </c>
      <c r="B1298" s="9" t="n">
        <v>-1.63</v>
      </c>
    </row>
    <row r="1299">
      <c r="A1299" s="160" t="n">
        <v>29727</v>
      </c>
      <c r="B1299" s="9" t="n">
        <v>-1.7</v>
      </c>
    </row>
    <row r="1300">
      <c r="A1300" s="160" t="n">
        <v>29728</v>
      </c>
      <c r="B1300" s="9" t="n">
        <v>-1.66</v>
      </c>
    </row>
    <row r="1301">
      <c r="A1301" s="160" t="n">
        <v>29731</v>
      </c>
      <c r="B1301" s="9" t="n"/>
    </row>
    <row r="1302">
      <c r="A1302" s="160" t="n">
        <v>29732</v>
      </c>
      <c r="B1302" s="9" t="n">
        <v>-1.42</v>
      </c>
    </row>
    <row r="1303">
      <c r="A1303" s="160" t="n">
        <v>29733</v>
      </c>
      <c r="B1303" s="9" t="n">
        <v>-1.43</v>
      </c>
    </row>
    <row r="1304">
      <c r="A1304" s="160" t="n">
        <v>29734</v>
      </c>
      <c r="B1304" s="9" t="n">
        <v>-1.23</v>
      </c>
    </row>
    <row r="1305">
      <c r="A1305" s="160" t="n">
        <v>29735</v>
      </c>
      <c r="B1305" s="9" t="n">
        <v>-0.9</v>
      </c>
    </row>
    <row r="1306">
      <c r="A1306" s="160" t="n">
        <v>29738</v>
      </c>
      <c r="B1306" s="9" t="n">
        <v>-1.01</v>
      </c>
    </row>
    <row r="1307">
      <c r="A1307" s="160" t="n">
        <v>29739</v>
      </c>
      <c r="B1307" s="9" t="n">
        <v>-1.08</v>
      </c>
    </row>
    <row r="1308">
      <c r="A1308" s="160" t="n">
        <v>29740</v>
      </c>
      <c r="B1308" s="9" t="n">
        <v>-1.1</v>
      </c>
    </row>
    <row r="1309">
      <c r="A1309" s="160" t="n">
        <v>29741</v>
      </c>
      <c r="B1309" s="9" t="n">
        <v>-1.25</v>
      </c>
    </row>
    <row r="1310">
      <c r="A1310" s="160" t="n">
        <v>29742</v>
      </c>
      <c r="B1310" s="9" t="n">
        <v>-1.17</v>
      </c>
    </row>
    <row r="1311">
      <c r="A1311" s="160" t="n">
        <v>29745</v>
      </c>
      <c r="B1311" s="9" t="n">
        <v>-0.95</v>
      </c>
    </row>
    <row r="1312">
      <c r="A1312" s="160" t="n">
        <v>29746</v>
      </c>
      <c r="B1312" s="9" t="n">
        <v>-1.04</v>
      </c>
    </row>
    <row r="1313">
      <c r="A1313" s="160" t="n">
        <v>29747</v>
      </c>
      <c r="B1313" s="9" t="n">
        <v>-1</v>
      </c>
    </row>
    <row r="1314">
      <c r="A1314" s="160" t="n">
        <v>29748</v>
      </c>
      <c r="B1314" s="9" t="n">
        <v>-1.08</v>
      </c>
    </row>
    <row r="1315">
      <c r="A1315" s="160" t="n">
        <v>29749</v>
      </c>
      <c r="B1315" s="9" t="n">
        <v>-1.09</v>
      </c>
    </row>
    <row r="1316">
      <c r="A1316" s="160" t="n">
        <v>29752</v>
      </c>
      <c r="B1316" s="9" t="n">
        <v>-0.9399999999999999</v>
      </c>
    </row>
    <row r="1317">
      <c r="A1317" s="160" t="n">
        <v>29753</v>
      </c>
      <c r="B1317" s="9" t="n">
        <v>-1.03</v>
      </c>
    </row>
    <row r="1318">
      <c r="A1318" s="160" t="n">
        <v>29754</v>
      </c>
      <c r="B1318" s="9" t="n">
        <v>-1.14</v>
      </c>
    </row>
    <row r="1319">
      <c r="A1319" s="160" t="n">
        <v>29755</v>
      </c>
      <c r="B1319" s="9" t="n">
        <v>-1.09</v>
      </c>
    </row>
    <row r="1320">
      <c r="A1320" s="160" t="n">
        <v>29756</v>
      </c>
      <c r="B1320" s="9" t="n">
        <v>-1.19</v>
      </c>
    </row>
    <row r="1321">
      <c r="A1321" s="160" t="n">
        <v>29759</v>
      </c>
      <c r="B1321" s="9" t="n">
        <v>-1.05</v>
      </c>
    </row>
    <row r="1322">
      <c r="A1322" s="160" t="n">
        <v>29760</v>
      </c>
      <c r="B1322" s="9" t="n">
        <v>-1.03</v>
      </c>
    </row>
    <row r="1323">
      <c r="A1323" s="160" t="n">
        <v>29761</v>
      </c>
      <c r="B1323" s="9" t="n">
        <v>-1.05</v>
      </c>
    </row>
    <row r="1324">
      <c r="A1324" s="160" t="n">
        <v>29762</v>
      </c>
      <c r="B1324" s="9" t="n">
        <v>-0.95</v>
      </c>
    </row>
    <row r="1325">
      <c r="A1325" s="160" t="n">
        <v>29763</v>
      </c>
      <c r="B1325" s="9" t="n">
        <v>-0.9</v>
      </c>
    </row>
    <row r="1326">
      <c r="A1326" s="160" t="n">
        <v>29766</v>
      </c>
      <c r="B1326" s="9" t="n">
        <v>-0.8</v>
      </c>
    </row>
    <row r="1327">
      <c r="A1327" s="160" t="n">
        <v>29767</v>
      </c>
      <c r="B1327" s="9" t="n">
        <v>-0.8</v>
      </c>
    </row>
    <row r="1328">
      <c r="A1328" s="160" t="n">
        <v>29768</v>
      </c>
      <c r="B1328" s="9" t="n">
        <v>-0.9</v>
      </c>
    </row>
    <row r="1329">
      <c r="A1329" s="160" t="n">
        <v>29769</v>
      </c>
      <c r="B1329" s="9" t="n">
        <v>-0.92</v>
      </c>
    </row>
    <row r="1330">
      <c r="A1330" s="160" t="n">
        <v>29770</v>
      </c>
      <c r="B1330" s="9" t="n"/>
    </row>
    <row r="1331">
      <c r="A1331" s="160" t="n">
        <v>29773</v>
      </c>
      <c r="B1331" s="9" t="n">
        <v>-0.87</v>
      </c>
    </row>
    <row r="1332">
      <c r="A1332" s="160" t="n">
        <v>29774</v>
      </c>
      <c r="B1332" s="9" t="n">
        <v>-0.88</v>
      </c>
    </row>
    <row r="1333">
      <c r="A1333" s="160" t="n">
        <v>29775</v>
      </c>
      <c r="B1333" s="9" t="n">
        <v>-0.91</v>
      </c>
    </row>
    <row r="1334">
      <c r="A1334" s="160" t="n">
        <v>29776</v>
      </c>
      <c r="B1334" s="9" t="n">
        <v>-1.02</v>
      </c>
    </row>
    <row r="1335">
      <c r="A1335" s="160" t="n">
        <v>29777</v>
      </c>
      <c r="B1335" s="9" t="n">
        <v>-0.9399999999999999</v>
      </c>
    </row>
    <row r="1336">
      <c r="A1336" s="160" t="n">
        <v>29780</v>
      </c>
      <c r="B1336" s="9" t="n">
        <v>-0.84</v>
      </c>
    </row>
    <row r="1337">
      <c r="A1337" s="160" t="n">
        <v>29781</v>
      </c>
      <c r="B1337" s="9" t="n">
        <v>-0.92</v>
      </c>
    </row>
    <row r="1338">
      <c r="A1338" s="160" t="n">
        <v>29782</v>
      </c>
      <c r="B1338" s="9" t="n">
        <v>-0.96</v>
      </c>
    </row>
    <row r="1339">
      <c r="A1339" s="160" t="n">
        <v>29783</v>
      </c>
      <c r="B1339" s="9" t="n">
        <v>-1</v>
      </c>
    </row>
    <row r="1340">
      <c r="A1340" s="160" t="n">
        <v>29784</v>
      </c>
      <c r="B1340" s="9" t="n">
        <v>-0.98</v>
      </c>
    </row>
    <row r="1341">
      <c r="A1341" s="160" t="n">
        <v>29787</v>
      </c>
      <c r="B1341" s="9" t="n">
        <v>-1.37</v>
      </c>
    </row>
    <row r="1342">
      <c r="A1342" s="160" t="n">
        <v>29788</v>
      </c>
      <c r="B1342" s="9" t="n">
        <v>-1.39</v>
      </c>
    </row>
    <row r="1343">
      <c r="A1343" s="160" t="n">
        <v>29789</v>
      </c>
      <c r="B1343" s="9" t="n">
        <v>-1.32</v>
      </c>
    </row>
    <row r="1344">
      <c r="A1344" s="160" t="n">
        <v>29790</v>
      </c>
      <c r="B1344" s="9" t="n">
        <v>-1.28</v>
      </c>
    </row>
    <row r="1345">
      <c r="A1345" s="160" t="n">
        <v>29791</v>
      </c>
      <c r="B1345" s="9" t="n">
        <v>-1.23</v>
      </c>
    </row>
    <row r="1346">
      <c r="A1346" s="160" t="n">
        <v>29794</v>
      </c>
      <c r="B1346" s="9" t="n">
        <v>-1.14</v>
      </c>
    </row>
    <row r="1347">
      <c r="A1347" s="160" t="n">
        <v>29795</v>
      </c>
      <c r="B1347" s="9" t="n">
        <v>-1.25</v>
      </c>
    </row>
    <row r="1348">
      <c r="A1348" s="160" t="n">
        <v>29796</v>
      </c>
      <c r="B1348" s="9" t="n">
        <v>-1.15</v>
      </c>
    </row>
    <row r="1349">
      <c r="A1349" s="160" t="n">
        <v>29797</v>
      </c>
      <c r="B1349" s="9" t="n">
        <v>-1.17</v>
      </c>
    </row>
    <row r="1350">
      <c r="A1350" s="160" t="n">
        <v>29798</v>
      </c>
      <c r="B1350" s="9" t="n">
        <v>-1.17</v>
      </c>
    </row>
    <row r="1351">
      <c r="A1351" s="160" t="n">
        <v>29801</v>
      </c>
      <c r="B1351" s="9" t="n">
        <v>-1.21</v>
      </c>
    </row>
    <row r="1352">
      <c r="A1352" s="160" t="n">
        <v>29802</v>
      </c>
      <c r="B1352" s="9" t="n">
        <v>-1.21</v>
      </c>
    </row>
    <row r="1353">
      <c r="A1353" s="160" t="n">
        <v>29803</v>
      </c>
      <c r="B1353" s="9" t="n">
        <v>-1.16</v>
      </c>
    </row>
    <row r="1354">
      <c r="A1354" s="160" t="n">
        <v>29804</v>
      </c>
      <c r="B1354" s="9" t="n">
        <v>-1.17</v>
      </c>
    </row>
    <row r="1355">
      <c r="A1355" s="160" t="n">
        <v>29805</v>
      </c>
      <c r="B1355" s="9" t="n">
        <v>-1.22</v>
      </c>
    </row>
    <row r="1356">
      <c r="A1356" s="160" t="n">
        <v>29808</v>
      </c>
      <c r="B1356" s="9" t="n">
        <v>-1.18</v>
      </c>
    </row>
    <row r="1357">
      <c r="A1357" s="160" t="n">
        <v>29809</v>
      </c>
      <c r="B1357" s="9" t="n">
        <v>-1.27</v>
      </c>
    </row>
    <row r="1358">
      <c r="A1358" s="160" t="n">
        <v>29810</v>
      </c>
      <c r="B1358" s="9" t="n">
        <v>-1.41</v>
      </c>
    </row>
    <row r="1359">
      <c r="A1359" s="160" t="n">
        <v>29811</v>
      </c>
      <c r="B1359" s="9" t="n">
        <v>-1.48</v>
      </c>
    </row>
    <row r="1360">
      <c r="A1360" s="160" t="n">
        <v>29812</v>
      </c>
      <c r="B1360" s="9" t="n">
        <v>-1.45</v>
      </c>
    </row>
    <row r="1361">
      <c r="A1361" s="160" t="n">
        <v>29815</v>
      </c>
      <c r="B1361" s="9" t="n">
        <v>-1.51</v>
      </c>
    </row>
    <row r="1362">
      <c r="A1362" s="160" t="n">
        <v>29816</v>
      </c>
      <c r="B1362" s="9" t="n">
        <v>-1.51</v>
      </c>
    </row>
    <row r="1363">
      <c r="A1363" s="160" t="n">
        <v>29817</v>
      </c>
      <c r="B1363" s="9" t="n">
        <v>-1.55</v>
      </c>
    </row>
    <row r="1364">
      <c r="A1364" s="160" t="n">
        <v>29818</v>
      </c>
      <c r="B1364" s="9" t="n">
        <v>-1.36</v>
      </c>
    </row>
    <row r="1365">
      <c r="A1365" s="160" t="n">
        <v>29819</v>
      </c>
      <c r="B1365" s="9" t="n">
        <v>-1.34</v>
      </c>
    </row>
    <row r="1366">
      <c r="A1366" s="160" t="n">
        <v>29822</v>
      </c>
      <c r="B1366" s="9" t="n">
        <v>-1.54</v>
      </c>
    </row>
    <row r="1367">
      <c r="A1367" s="160" t="n">
        <v>29823</v>
      </c>
      <c r="B1367" s="9" t="n">
        <v>-1.32</v>
      </c>
    </row>
    <row r="1368">
      <c r="A1368" s="160" t="n">
        <v>29824</v>
      </c>
      <c r="B1368" s="9" t="n">
        <v>-1.38</v>
      </c>
    </row>
    <row r="1369">
      <c r="A1369" s="160" t="n">
        <v>29825</v>
      </c>
      <c r="B1369" s="9" t="n">
        <v>-1.39</v>
      </c>
    </row>
    <row r="1370">
      <c r="A1370" s="160" t="n">
        <v>29826</v>
      </c>
      <c r="B1370" s="9" t="n">
        <v>-1.32</v>
      </c>
    </row>
    <row r="1371">
      <c r="A1371" s="160" t="n">
        <v>29829</v>
      </c>
      <c r="B1371" s="9" t="n">
        <v>-1.32</v>
      </c>
    </row>
    <row r="1372">
      <c r="A1372" s="160" t="n">
        <v>29830</v>
      </c>
      <c r="B1372" s="9" t="n">
        <v>-1.37</v>
      </c>
    </row>
    <row r="1373">
      <c r="A1373" s="160" t="n">
        <v>29831</v>
      </c>
      <c r="B1373" s="9" t="n">
        <v>-1.38</v>
      </c>
    </row>
    <row r="1374">
      <c r="A1374" s="160" t="n">
        <v>29832</v>
      </c>
      <c r="B1374" s="9" t="n">
        <v>-1.42</v>
      </c>
    </row>
    <row r="1375">
      <c r="A1375" s="160" t="n">
        <v>29833</v>
      </c>
      <c r="B1375" s="9" t="n">
        <v>-1.38</v>
      </c>
    </row>
    <row r="1376">
      <c r="A1376" s="160" t="n">
        <v>29836</v>
      </c>
      <c r="B1376" s="9" t="n"/>
    </row>
    <row r="1377">
      <c r="A1377" s="160" t="n">
        <v>29837</v>
      </c>
      <c r="B1377" s="9" t="n">
        <v>-1.36</v>
      </c>
    </row>
    <row r="1378">
      <c r="A1378" s="160" t="n">
        <v>29838</v>
      </c>
      <c r="B1378" s="9" t="n">
        <v>-1.42</v>
      </c>
    </row>
    <row r="1379">
      <c r="A1379" s="160" t="n">
        <v>29839</v>
      </c>
      <c r="B1379" s="9" t="n">
        <v>-1.42</v>
      </c>
    </row>
    <row r="1380">
      <c r="A1380" s="160" t="n">
        <v>29840</v>
      </c>
      <c r="B1380" s="9" t="n">
        <v>-1.42</v>
      </c>
    </row>
    <row r="1381">
      <c r="A1381" s="160" t="n">
        <v>29843</v>
      </c>
      <c r="B1381" s="9" t="n">
        <v>-1.23</v>
      </c>
    </row>
    <row r="1382">
      <c r="A1382" s="160" t="n">
        <v>29844</v>
      </c>
      <c r="B1382" s="9" t="n">
        <v>-1.05</v>
      </c>
    </row>
    <row r="1383">
      <c r="A1383" s="160" t="n">
        <v>29845</v>
      </c>
      <c r="B1383" s="9" t="n">
        <v>-0.98</v>
      </c>
    </row>
    <row r="1384">
      <c r="A1384" s="160" t="n">
        <v>29846</v>
      </c>
      <c r="B1384" s="9" t="n">
        <v>-1.06</v>
      </c>
    </row>
    <row r="1385">
      <c r="A1385" s="160" t="n">
        <v>29847</v>
      </c>
      <c r="B1385" s="9" t="n">
        <v>-1.11</v>
      </c>
    </row>
    <row r="1386">
      <c r="A1386" s="160" t="n">
        <v>29850</v>
      </c>
      <c r="B1386" s="9" t="n">
        <v>-1.01</v>
      </c>
    </row>
    <row r="1387">
      <c r="A1387" s="160" t="n">
        <v>29851</v>
      </c>
      <c r="B1387" s="9" t="n">
        <v>-1.01</v>
      </c>
    </row>
    <row r="1388">
      <c r="A1388" s="160" t="n">
        <v>29852</v>
      </c>
      <c r="B1388" s="9" t="n">
        <v>-0.88</v>
      </c>
    </row>
    <row r="1389">
      <c r="A1389" s="160" t="n">
        <v>29853</v>
      </c>
      <c r="B1389" s="9" t="n">
        <v>-0.86</v>
      </c>
    </row>
    <row r="1390">
      <c r="A1390" s="160" t="n">
        <v>29854</v>
      </c>
      <c r="B1390" s="9" t="n">
        <v>-0.85</v>
      </c>
    </row>
    <row r="1391">
      <c r="A1391" s="160" t="n">
        <v>29857</v>
      </c>
      <c r="B1391" s="9" t="n">
        <v>-0.92</v>
      </c>
    </row>
    <row r="1392">
      <c r="A1392" s="160" t="n">
        <v>29858</v>
      </c>
      <c r="B1392" s="9" t="n">
        <v>-0.83</v>
      </c>
    </row>
    <row r="1393">
      <c r="A1393" s="160" t="n">
        <v>29859</v>
      </c>
      <c r="B1393" s="9" t="n">
        <v>-0.85</v>
      </c>
    </row>
    <row r="1394">
      <c r="A1394" s="160" t="n">
        <v>29860</v>
      </c>
      <c r="B1394" s="9" t="n">
        <v>-0.82</v>
      </c>
    </row>
    <row r="1395">
      <c r="A1395" s="160" t="n">
        <v>29861</v>
      </c>
      <c r="B1395" s="9" t="n">
        <v>-0.93</v>
      </c>
    </row>
    <row r="1396">
      <c r="A1396" s="160" t="n">
        <v>29864</v>
      </c>
      <c r="B1396" s="9" t="n">
        <v>-0.68</v>
      </c>
    </row>
    <row r="1397">
      <c r="A1397" s="160" t="n">
        <v>29865</v>
      </c>
      <c r="B1397" s="9" t="n">
        <v>-0.71</v>
      </c>
    </row>
    <row r="1398">
      <c r="A1398" s="160" t="n">
        <v>29866</v>
      </c>
      <c r="B1398" s="9" t="n">
        <v>-0.6899999999999999</v>
      </c>
    </row>
    <row r="1399">
      <c r="A1399" s="160" t="n">
        <v>29867</v>
      </c>
      <c r="B1399" s="9" t="n">
        <v>-0.79</v>
      </c>
    </row>
    <row r="1400">
      <c r="A1400" s="160" t="n">
        <v>29868</v>
      </c>
      <c r="B1400" s="9" t="n">
        <v>-0.47</v>
      </c>
    </row>
    <row r="1401">
      <c r="A1401" s="160" t="n">
        <v>29871</v>
      </c>
      <c r="B1401" s="9" t="n"/>
    </row>
    <row r="1402">
      <c r="A1402" s="160" t="n">
        <v>29872</v>
      </c>
      <c r="B1402" s="9" t="n">
        <v>-0.42</v>
      </c>
    </row>
    <row r="1403">
      <c r="A1403" s="160" t="n">
        <v>29873</v>
      </c>
      <c r="B1403" s="9" t="n">
        <v>-0.48</v>
      </c>
    </row>
    <row r="1404">
      <c r="A1404" s="160" t="n">
        <v>29874</v>
      </c>
      <c r="B1404" s="9" t="n">
        <v>-0.43</v>
      </c>
    </row>
    <row r="1405">
      <c r="A1405" s="160" t="n">
        <v>29875</v>
      </c>
      <c r="B1405" s="9" t="n">
        <v>-0.52</v>
      </c>
    </row>
    <row r="1406">
      <c r="A1406" s="160" t="n">
        <v>29878</v>
      </c>
      <c r="B1406" s="9" t="n">
        <v>-0.53</v>
      </c>
    </row>
    <row r="1407">
      <c r="A1407" s="160" t="n">
        <v>29879</v>
      </c>
      <c r="B1407" s="9" t="n">
        <v>-0.39</v>
      </c>
    </row>
    <row r="1408">
      <c r="A1408" s="160" t="n">
        <v>29880</v>
      </c>
      <c r="B1408" s="9" t="n">
        <v>-0.21</v>
      </c>
    </row>
    <row r="1409">
      <c r="A1409" s="160" t="n">
        <v>29881</v>
      </c>
      <c r="B1409" s="9" t="n">
        <v>-0.18</v>
      </c>
    </row>
    <row r="1410">
      <c r="A1410" s="160" t="n">
        <v>29882</v>
      </c>
      <c r="B1410" s="9" t="n">
        <v>-0.11</v>
      </c>
    </row>
    <row r="1411">
      <c r="A1411" s="160" t="n">
        <v>29885</v>
      </c>
      <c r="B1411" s="9" t="n">
        <v>0.04</v>
      </c>
    </row>
    <row r="1412">
      <c r="A1412" s="160" t="n">
        <v>29886</v>
      </c>
      <c r="B1412" s="9" t="n">
        <v>-0.02</v>
      </c>
    </row>
    <row r="1413">
      <c r="A1413" s="160" t="n">
        <v>29887</v>
      </c>
      <c r="B1413" s="9" t="n">
        <v>0.02</v>
      </c>
    </row>
    <row r="1414">
      <c r="A1414" s="160" t="n">
        <v>29888</v>
      </c>
      <c r="B1414" s="9" t="n">
        <v>-0.01</v>
      </c>
    </row>
    <row r="1415">
      <c r="A1415" s="160" t="n">
        <v>29889</v>
      </c>
      <c r="B1415" s="9" t="n">
        <v>0.04</v>
      </c>
    </row>
    <row r="1416">
      <c r="A1416" s="160" t="n">
        <v>29892</v>
      </c>
      <c r="B1416" s="9" t="n">
        <v>0.13</v>
      </c>
    </row>
    <row r="1417">
      <c r="A1417" s="160" t="n">
        <v>29893</v>
      </c>
      <c r="B1417" s="9" t="n"/>
    </row>
    <row r="1418">
      <c r="A1418" s="160" t="n">
        <v>29894</v>
      </c>
      <c r="B1418" s="9" t="n">
        <v>0.07000000000000001</v>
      </c>
    </row>
    <row r="1419">
      <c r="A1419" s="160" t="n">
        <v>29895</v>
      </c>
      <c r="B1419" s="9" t="n">
        <v>-0.01</v>
      </c>
    </row>
    <row r="1420">
      <c r="A1420" s="160" t="n">
        <v>29896</v>
      </c>
      <c r="B1420" s="9" t="n">
        <v>0.08</v>
      </c>
    </row>
    <row r="1421">
      <c r="A1421" s="160" t="n">
        <v>29899</v>
      </c>
      <c r="B1421" s="9" t="n">
        <v>0.22</v>
      </c>
    </row>
    <row r="1422">
      <c r="A1422" s="160" t="n">
        <v>29900</v>
      </c>
      <c r="B1422" s="9" t="n">
        <v>0.18</v>
      </c>
    </row>
    <row r="1423">
      <c r="A1423" s="160" t="n">
        <v>29901</v>
      </c>
      <c r="B1423" s="9" t="n"/>
    </row>
    <row r="1424">
      <c r="A1424" s="160" t="n">
        <v>29902</v>
      </c>
      <c r="B1424" s="9" t="n">
        <v>0.42</v>
      </c>
    </row>
    <row r="1425">
      <c r="A1425" s="160" t="n">
        <v>29903</v>
      </c>
      <c r="B1425" s="9" t="n">
        <v>0.35</v>
      </c>
    </row>
    <row r="1426">
      <c r="A1426" s="160" t="n">
        <v>29906</v>
      </c>
      <c r="B1426" s="9" t="n">
        <v>0.38</v>
      </c>
    </row>
    <row r="1427">
      <c r="A1427" s="160" t="n">
        <v>29907</v>
      </c>
      <c r="B1427" s="9" t="n">
        <v>0.47</v>
      </c>
    </row>
    <row r="1428">
      <c r="A1428" s="160" t="n">
        <v>29908</v>
      </c>
      <c r="B1428" s="9" t="n">
        <v>0.8100000000000001</v>
      </c>
    </row>
    <row r="1429">
      <c r="A1429" s="160" t="n">
        <v>29909</v>
      </c>
      <c r="B1429" s="9" t="n">
        <v>0.82</v>
      </c>
    </row>
    <row r="1430">
      <c r="A1430" s="160" t="n">
        <v>29910</v>
      </c>
      <c r="B1430" s="9" t="n">
        <v>0.93</v>
      </c>
    </row>
    <row r="1431">
      <c r="A1431" s="160" t="n">
        <v>29913</v>
      </c>
      <c r="B1431" s="9" t="n">
        <v>0.9399999999999999</v>
      </c>
    </row>
    <row r="1432">
      <c r="A1432" s="160" t="n">
        <v>29914</v>
      </c>
      <c r="B1432" s="9" t="n">
        <v>0.98</v>
      </c>
    </row>
    <row r="1433">
      <c r="A1433" s="160" t="n">
        <v>29915</v>
      </c>
      <c r="B1433" s="9" t="n">
        <v>0.85</v>
      </c>
    </row>
    <row r="1434">
      <c r="A1434" s="160" t="n">
        <v>29916</v>
      </c>
      <c r="B1434" s="9" t="n"/>
    </row>
    <row r="1435">
      <c r="A1435" s="160" t="n">
        <v>29917</v>
      </c>
      <c r="B1435" s="9" t="n">
        <v>0.8100000000000001</v>
      </c>
    </row>
    <row r="1436">
      <c r="A1436" s="160" t="n">
        <v>29920</v>
      </c>
      <c r="B1436" s="9" t="n">
        <v>0.77</v>
      </c>
    </row>
    <row r="1437">
      <c r="A1437" s="160" t="n">
        <v>29921</v>
      </c>
      <c r="B1437" s="9" t="n">
        <v>0.66</v>
      </c>
    </row>
    <row r="1438">
      <c r="A1438" s="160" t="n">
        <v>29922</v>
      </c>
      <c r="B1438" s="9" t="n">
        <v>0.6</v>
      </c>
    </row>
    <row r="1439">
      <c r="A1439" s="160" t="n">
        <v>29923</v>
      </c>
      <c r="B1439" s="9" t="n">
        <v>0.57</v>
      </c>
    </row>
    <row r="1440">
      <c r="A1440" s="160" t="n">
        <v>29924</v>
      </c>
      <c r="B1440" s="9" t="n">
        <v>0.92</v>
      </c>
    </row>
    <row r="1441">
      <c r="A1441" s="160" t="n">
        <v>29927</v>
      </c>
      <c r="B1441" s="9" t="n">
        <v>0.92</v>
      </c>
    </row>
    <row r="1442">
      <c r="A1442" s="160" t="n">
        <v>29928</v>
      </c>
      <c r="B1442" s="9" t="n">
        <v>0.85</v>
      </c>
    </row>
    <row r="1443">
      <c r="A1443" s="160" t="n">
        <v>29929</v>
      </c>
      <c r="B1443" s="9" t="n">
        <v>0.77</v>
      </c>
    </row>
    <row r="1444">
      <c r="A1444" s="160" t="n">
        <v>29930</v>
      </c>
      <c r="B1444" s="9" t="n">
        <v>0.64</v>
      </c>
    </row>
    <row r="1445">
      <c r="A1445" s="160" t="n">
        <v>29931</v>
      </c>
      <c r="B1445" s="9" t="n">
        <v>0.49</v>
      </c>
    </row>
    <row r="1446">
      <c r="A1446" s="160" t="n">
        <v>29934</v>
      </c>
      <c r="B1446" s="9" t="n">
        <v>0.23</v>
      </c>
    </row>
    <row r="1447">
      <c r="A1447" s="160" t="n">
        <v>29935</v>
      </c>
      <c r="B1447" s="9" t="n">
        <v>0.45</v>
      </c>
    </row>
    <row r="1448">
      <c r="A1448" s="160" t="n">
        <v>29936</v>
      </c>
      <c r="B1448" s="9" t="n">
        <v>0.49</v>
      </c>
    </row>
    <row r="1449">
      <c r="A1449" s="160" t="n">
        <v>29937</v>
      </c>
      <c r="B1449" s="9" t="n">
        <v>0.34</v>
      </c>
    </row>
    <row r="1450">
      <c r="A1450" s="160" t="n">
        <v>29938</v>
      </c>
      <c r="B1450" s="9" t="n">
        <v>0.32</v>
      </c>
    </row>
    <row r="1451">
      <c r="A1451" s="160" t="n">
        <v>29941</v>
      </c>
      <c r="B1451" s="9" t="n">
        <v>0.22</v>
      </c>
    </row>
    <row r="1452">
      <c r="A1452" s="160" t="n">
        <v>29942</v>
      </c>
      <c r="B1452" s="9" t="n">
        <v>0.25</v>
      </c>
    </row>
    <row r="1453">
      <c r="A1453" s="160" t="n">
        <v>29943</v>
      </c>
      <c r="B1453" s="9" t="n">
        <v>0.02</v>
      </c>
    </row>
    <row r="1454">
      <c r="A1454" s="160" t="n">
        <v>29944</v>
      </c>
      <c r="B1454" s="9" t="n">
        <v>0.06</v>
      </c>
    </row>
    <row r="1455">
      <c r="A1455" s="160" t="n">
        <v>29945</v>
      </c>
      <c r="B1455" s="9" t="n"/>
    </row>
    <row r="1456">
      <c r="A1456" s="160" t="n">
        <v>29948</v>
      </c>
      <c r="B1456" s="9" t="n">
        <v>-0.01</v>
      </c>
    </row>
    <row r="1457">
      <c r="A1457" s="160" t="n">
        <v>29949</v>
      </c>
      <c r="B1457" s="9" t="n">
        <v>0.14</v>
      </c>
    </row>
    <row r="1458">
      <c r="A1458" s="160" t="n">
        <v>29950</v>
      </c>
      <c r="B1458" s="9" t="n">
        <v>0.27</v>
      </c>
    </row>
    <row r="1459">
      <c r="A1459" s="160" t="n">
        <v>29951</v>
      </c>
      <c r="B1459" s="9" t="n">
        <v>0.35</v>
      </c>
    </row>
    <row r="1460">
      <c r="A1460" s="160" t="n">
        <v>29952</v>
      </c>
      <c r="B1460" s="9" t="n"/>
    </row>
    <row r="1461">
      <c r="A1461" s="160" t="n">
        <v>29955</v>
      </c>
      <c r="B1461" s="9" t="n">
        <v>0.32</v>
      </c>
    </row>
    <row r="1462">
      <c r="A1462" s="160" t="n">
        <v>29956</v>
      </c>
      <c r="B1462" s="9" t="n">
        <v>0.35</v>
      </c>
    </row>
    <row r="1463">
      <c r="A1463" s="160" t="n">
        <v>29957</v>
      </c>
      <c r="B1463" s="9" t="n">
        <v>0.4</v>
      </c>
    </row>
    <row r="1464">
      <c r="A1464" s="160" t="n">
        <v>29958</v>
      </c>
      <c r="B1464" s="9" t="n">
        <v>0.3</v>
      </c>
    </row>
    <row r="1465">
      <c r="A1465" s="160" t="n">
        <v>29959</v>
      </c>
      <c r="B1465" s="9" t="n">
        <v>0.37</v>
      </c>
    </row>
    <row r="1466">
      <c r="A1466" s="160" t="n">
        <v>29962</v>
      </c>
      <c r="B1466" s="9" t="n">
        <v>0.26</v>
      </c>
    </row>
    <row r="1467">
      <c r="A1467" s="160" t="n">
        <v>29963</v>
      </c>
      <c r="B1467" s="9" t="n">
        <v>0.13</v>
      </c>
    </row>
    <row r="1468">
      <c r="A1468" s="160" t="n">
        <v>29964</v>
      </c>
      <c r="B1468" s="9" t="n">
        <v>0.05</v>
      </c>
    </row>
    <row r="1469">
      <c r="A1469" s="160" t="n">
        <v>29965</v>
      </c>
      <c r="B1469" s="9" t="n">
        <v>-0.01</v>
      </c>
    </row>
    <row r="1470">
      <c r="A1470" s="160" t="n">
        <v>29966</v>
      </c>
      <c r="B1470" s="9" t="n">
        <v>0.01</v>
      </c>
    </row>
    <row r="1471">
      <c r="A1471" s="160" t="n">
        <v>29969</v>
      </c>
      <c r="B1471" s="9" t="n">
        <v>-0.08</v>
      </c>
    </row>
    <row r="1472">
      <c r="A1472" s="160" t="n">
        <v>29970</v>
      </c>
      <c r="B1472" s="9" t="n">
        <v>0.01</v>
      </c>
    </row>
    <row r="1473">
      <c r="A1473" s="160" t="n">
        <v>29971</v>
      </c>
      <c r="B1473" s="9" t="n">
        <v>-0.21</v>
      </c>
    </row>
    <row r="1474">
      <c r="A1474" s="160" t="n">
        <v>29972</v>
      </c>
      <c r="B1474" s="9" t="n">
        <v>-0.34</v>
      </c>
    </row>
    <row r="1475">
      <c r="A1475" s="160" t="n">
        <v>29973</v>
      </c>
      <c r="B1475" s="9" t="n">
        <v>-0.37</v>
      </c>
    </row>
    <row r="1476">
      <c r="A1476" s="160" t="n">
        <v>29976</v>
      </c>
      <c r="B1476" s="9" t="n">
        <v>-0.31</v>
      </c>
    </row>
    <row r="1477">
      <c r="A1477" s="160" t="n">
        <v>29977</v>
      </c>
      <c r="B1477" s="9" t="n">
        <v>-0.16</v>
      </c>
    </row>
    <row r="1478">
      <c r="A1478" s="160" t="n">
        <v>29978</v>
      </c>
      <c r="B1478" s="9" t="n">
        <v>-0.06</v>
      </c>
    </row>
    <row r="1479">
      <c r="A1479" s="160" t="n">
        <v>29979</v>
      </c>
      <c r="B1479" s="9" t="n">
        <v>-0.04</v>
      </c>
    </row>
    <row r="1480">
      <c r="A1480" s="160" t="n">
        <v>29980</v>
      </c>
      <c r="B1480" s="9" t="n">
        <v>-0.1</v>
      </c>
    </row>
    <row r="1481">
      <c r="A1481" s="160" t="n">
        <v>29983</v>
      </c>
      <c r="B1481" s="9" t="n">
        <v>-0.46</v>
      </c>
    </row>
    <row r="1482">
      <c r="A1482" s="160" t="n">
        <v>29984</v>
      </c>
      <c r="B1482" s="9" t="n">
        <v>-0.38</v>
      </c>
    </row>
    <row r="1483">
      <c r="A1483" s="160" t="n">
        <v>29985</v>
      </c>
      <c r="B1483" s="9" t="n">
        <v>-0.24</v>
      </c>
    </row>
    <row r="1484">
      <c r="A1484" s="160" t="n">
        <v>29986</v>
      </c>
      <c r="B1484" s="9" t="n">
        <v>-0.2</v>
      </c>
    </row>
    <row r="1485">
      <c r="A1485" s="160" t="n">
        <v>29987</v>
      </c>
      <c r="B1485" s="9" t="n">
        <v>-0.24</v>
      </c>
    </row>
    <row r="1486">
      <c r="A1486" s="160" t="n">
        <v>29990</v>
      </c>
      <c r="B1486" s="9" t="n">
        <v>-0.21</v>
      </c>
    </row>
    <row r="1487">
      <c r="A1487" s="160" t="n">
        <v>29991</v>
      </c>
      <c r="B1487" s="9" t="n">
        <v>-0.2</v>
      </c>
    </row>
    <row r="1488">
      <c r="A1488" s="160" t="n">
        <v>29992</v>
      </c>
      <c r="B1488" s="9" t="n">
        <v>-0.27</v>
      </c>
    </row>
    <row r="1489">
      <c r="A1489" s="160" t="n">
        <v>29993</v>
      </c>
      <c r="B1489" s="9" t="n">
        <v>-0.36</v>
      </c>
    </row>
    <row r="1490">
      <c r="A1490" s="160" t="n">
        <v>29994</v>
      </c>
      <c r="B1490" s="9" t="n"/>
    </row>
    <row r="1491">
      <c r="A1491" s="160" t="n">
        <v>29997</v>
      </c>
      <c r="B1491" s="9" t="n"/>
    </row>
    <row r="1492">
      <c r="A1492" s="160" t="n">
        <v>29998</v>
      </c>
      <c r="B1492" s="9" t="n">
        <v>-0.51</v>
      </c>
    </row>
    <row r="1493">
      <c r="A1493" s="160" t="n">
        <v>29999</v>
      </c>
      <c r="B1493" s="9" t="n">
        <v>-0.68</v>
      </c>
    </row>
    <row r="1494">
      <c r="A1494" s="160" t="n">
        <v>30000</v>
      </c>
      <c r="B1494" s="9" t="n">
        <v>-0.71</v>
      </c>
    </row>
    <row r="1495">
      <c r="A1495" s="160" t="n">
        <v>30001</v>
      </c>
      <c r="B1495" s="9" t="n">
        <v>-0.7</v>
      </c>
    </row>
    <row r="1496">
      <c r="A1496" s="160" t="n">
        <v>30004</v>
      </c>
      <c r="B1496" s="9" t="n">
        <v>-0.48</v>
      </c>
    </row>
    <row r="1497">
      <c r="A1497" s="160" t="n">
        <v>30005</v>
      </c>
      <c r="B1497" s="9" t="n">
        <v>-0.4</v>
      </c>
    </row>
    <row r="1498">
      <c r="A1498" s="160" t="n">
        <v>30006</v>
      </c>
      <c r="B1498" s="9" t="n">
        <v>-0.37</v>
      </c>
    </row>
    <row r="1499">
      <c r="A1499" s="160" t="n">
        <v>30007</v>
      </c>
      <c r="B1499" s="9" t="n">
        <v>-0.34</v>
      </c>
    </row>
    <row r="1500">
      <c r="A1500" s="160" t="n">
        <v>30008</v>
      </c>
      <c r="B1500" s="9" t="n">
        <v>-0.41</v>
      </c>
    </row>
    <row r="1501">
      <c r="A1501" s="160" t="n">
        <v>30011</v>
      </c>
      <c r="B1501" s="9" t="n">
        <v>-0.4</v>
      </c>
    </row>
    <row r="1502">
      <c r="A1502" s="160" t="n">
        <v>30012</v>
      </c>
      <c r="B1502" s="9" t="n">
        <v>-0.4</v>
      </c>
    </row>
    <row r="1503">
      <c r="A1503" s="160" t="n">
        <v>30013</v>
      </c>
      <c r="B1503" s="9" t="n">
        <v>-0.4</v>
      </c>
    </row>
    <row r="1504">
      <c r="A1504" s="160" t="n">
        <v>30014</v>
      </c>
      <c r="B1504" s="9" t="n">
        <v>-0.29</v>
      </c>
    </row>
    <row r="1505">
      <c r="A1505" s="160" t="n">
        <v>30015</v>
      </c>
      <c r="B1505" s="9" t="n">
        <v>-0.2</v>
      </c>
    </row>
    <row r="1506">
      <c r="A1506" s="160" t="n">
        <v>30018</v>
      </c>
      <c r="B1506" s="9" t="n">
        <v>-0.04</v>
      </c>
    </row>
    <row r="1507">
      <c r="A1507" s="160" t="n">
        <v>30019</v>
      </c>
      <c r="B1507" s="9" t="n">
        <v>-0.24</v>
      </c>
    </row>
    <row r="1508">
      <c r="A1508" s="160" t="n">
        <v>30020</v>
      </c>
      <c r="B1508" s="9" t="n">
        <v>-0.24</v>
      </c>
    </row>
    <row r="1509">
      <c r="A1509" s="160" t="n">
        <v>30021</v>
      </c>
      <c r="B1509" s="9" t="n">
        <v>-0.3</v>
      </c>
    </row>
    <row r="1510">
      <c r="A1510" s="160" t="n">
        <v>30022</v>
      </c>
      <c r="B1510" s="9" t="n">
        <v>-0.38</v>
      </c>
    </row>
    <row r="1511">
      <c r="A1511" s="160" t="n">
        <v>30025</v>
      </c>
      <c r="B1511" s="9" t="n">
        <v>-0.47</v>
      </c>
    </row>
    <row r="1512">
      <c r="A1512" s="160" t="n">
        <v>30026</v>
      </c>
      <c r="B1512" s="9" t="n">
        <v>-0.44</v>
      </c>
    </row>
    <row r="1513">
      <c r="A1513" s="160" t="n">
        <v>30027</v>
      </c>
      <c r="B1513" s="9" t="n">
        <v>-0.27</v>
      </c>
    </row>
    <row r="1514">
      <c r="A1514" s="160" t="n">
        <v>30028</v>
      </c>
      <c r="B1514" s="9" t="n">
        <v>-0.37</v>
      </c>
    </row>
    <row r="1515">
      <c r="A1515" s="160" t="n">
        <v>30029</v>
      </c>
      <c r="B1515" s="9" t="n">
        <v>-0.46</v>
      </c>
    </row>
    <row r="1516">
      <c r="A1516" s="160" t="n">
        <v>30032</v>
      </c>
      <c r="B1516" s="9" t="n">
        <v>-0.35</v>
      </c>
    </row>
    <row r="1517">
      <c r="A1517" s="160" t="n">
        <v>30033</v>
      </c>
      <c r="B1517" s="9" t="n">
        <v>-0.35</v>
      </c>
    </row>
    <row r="1518">
      <c r="A1518" s="160" t="n">
        <v>30034</v>
      </c>
      <c r="B1518" s="9" t="n">
        <v>-0.23</v>
      </c>
    </row>
    <row r="1519">
      <c r="A1519" s="160" t="n">
        <v>30035</v>
      </c>
      <c r="B1519" s="9" t="n">
        <v>-0.34</v>
      </c>
    </row>
    <row r="1520">
      <c r="A1520" s="160" t="n">
        <v>30036</v>
      </c>
      <c r="B1520" s="9" t="n">
        <v>-0.34</v>
      </c>
    </row>
    <row r="1521">
      <c r="A1521" s="160" t="n">
        <v>30039</v>
      </c>
      <c r="B1521" s="9" t="n">
        <v>-0.37</v>
      </c>
    </row>
    <row r="1522">
      <c r="A1522" s="160" t="n">
        <v>30040</v>
      </c>
      <c r="B1522" s="9" t="n">
        <v>-0.44</v>
      </c>
    </row>
    <row r="1523">
      <c r="A1523" s="160" t="n">
        <v>30041</v>
      </c>
      <c r="B1523" s="9" t="n">
        <v>-0.34</v>
      </c>
    </row>
    <row r="1524">
      <c r="A1524" s="160" t="n">
        <v>30042</v>
      </c>
      <c r="B1524" s="9" t="n">
        <v>-0.32</v>
      </c>
    </row>
    <row r="1525">
      <c r="A1525" s="160" t="n">
        <v>30043</v>
      </c>
      <c r="B1525" s="9" t="n">
        <v>-0.34</v>
      </c>
    </row>
    <row r="1526">
      <c r="A1526" s="160" t="n">
        <v>30046</v>
      </c>
      <c r="B1526" s="9" t="n">
        <v>-0.21</v>
      </c>
    </row>
    <row r="1527">
      <c r="A1527" s="160" t="n">
        <v>30047</v>
      </c>
      <c r="B1527" s="9" t="n">
        <v>-0.24</v>
      </c>
    </row>
    <row r="1528">
      <c r="A1528" s="160" t="n">
        <v>30048</v>
      </c>
      <c r="B1528" s="9" t="n">
        <v>-0.36</v>
      </c>
    </row>
    <row r="1529">
      <c r="A1529" s="160" t="n">
        <v>30049</v>
      </c>
      <c r="B1529" s="9" t="n">
        <v>-0.3</v>
      </c>
    </row>
    <row r="1530">
      <c r="A1530" s="160" t="n">
        <v>30050</v>
      </c>
      <c r="B1530" s="9" t="n"/>
    </row>
    <row r="1531">
      <c r="A1531" s="160" t="n">
        <v>30053</v>
      </c>
      <c r="B1531" s="9" t="n">
        <v>-0.39</v>
      </c>
    </row>
    <row r="1532">
      <c r="A1532" s="160" t="n">
        <v>30054</v>
      </c>
      <c r="B1532" s="9" t="n">
        <v>-0.34</v>
      </c>
    </row>
    <row r="1533">
      <c r="A1533" s="160" t="n">
        <v>30055</v>
      </c>
      <c r="B1533" s="9" t="n">
        <v>-0.4</v>
      </c>
    </row>
    <row r="1534">
      <c r="A1534" s="160" t="n">
        <v>30056</v>
      </c>
      <c r="B1534" s="9" t="n">
        <v>-0.48</v>
      </c>
    </row>
    <row r="1535">
      <c r="A1535" s="160" t="n">
        <v>30057</v>
      </c>
      <c r="B1535" s="9" t="n">
        <v>-0.53</v>
      </c>
    </row>
    <row r="1536">
      <c r="A1536" s="160" t="n">
        <v>30060</v>
      </c>
      <c r="B1536" s="9" t="n">
        <v>-0.52</v>
      </c>
    </row>
    <row r="1537">
      <c r="A1537" s="160" t="n">
        <v>30061</v>
      </c>
      <c r="B1537" s="9" t="n">
        <v>-0.42</v>
      </c>
    </row>
    <row r="1538">
      <c r="A1538" s="160" t="n">
        <v>30062</v>
      </c>
      <c r="B1538" s="9" t="n">
        <v>-0.35</v>
      </c>
    </row>
    <row r="1539">
      <c r="A1539" s="160" t="n">
        <v>30063</v>
      </c>
      <c r="B1539" s="9" t="n">
        <v>-0.35</v>
      </c>
    </row>
    <row r="1540">
      <c r="A1540" s="160" t="n">
        <v>30064</v>
      </c>
      <c r="B1540" s="9" t="n">
        <v>-0.33</v>
      </c>
    </row>
    <row r="1541">
      <c r="A1541" s="160" t="n">
        <v>30067</v>
      </c>
      <c r="B1541" s="9" t="n">
        <v>-0.32</v>
      </c>
    </row>
    <row r="1542">
      <c r="A1542" s="160" t="n">
        <v>30068</v>
      </c>
      <c r="B1542" s="9" t="n">
        <v>-0.25</v>
      </c>
    </row>
    <row r="1543">
      <c r="A1543" s="160" t="n">
        <v>30069</v>
      </c>
      <c r="B1543" s="9" t="n">
        <v>-0.22</v>
      </c>
    </row>
    <row r="1544">
      <c r="A1544" s="160" t="n">
        <v>30070</v>
      </c>
      <c r="B1544" s="9" t="n">
        <v>-0.15</v>
      </c>
    </row>
    <row r="1545">
      <c r="A1545" s="160" t="n">
        <v>30071</v>
      </c>
      <c r="B1545" s="9" t="n">
        <v>-0.12</v>
      </c>
    </row>
    <row r="1546">
      <c r="A1546" s="160" t="n">
        <v>30074</v>
      </c>
      <c r="B1546" s="9" t="n">
        <v>-0.18</v>
      </c>
    </row>
    <row r="1547">
      <c r="A1547" s="160" t="n">
        <v>30075</v>
      </c>
      <c r="B1547" s="9" t="n">
        <v>-0.3</v>
      </c>
    </row>
    <row r="1548">
      <c r="A1548" s="160" t="n">
        <v>30076</v>
      </c>
      <c r="B1548" s="9" t="n">
        <v>-0.24</v>
      </c>
    </row>
    <row r="1549">
      <c r="A1549" s="160" t="n">
        <v>30077</v>
      </c>
      <c r="B1549" s="9" t="n">
        <v>-0.24</v>
      </c>
    </row>
    <row r="1550">
      <c r="A1550" s="160" t="n">
        <v>30078</v>
      </c>
      <c r="B1550" s="9" t="n">
        <v>-0.19</v>
      </c>
    </row>
    <row r="1551">
      <c r="A1551" s="160" t="n">
        <v>30081</v>
      </c>
      <c r="B1551" s="9" t="n">
        <v>-0.22</v>
      </c>
    </row>
    <row r="1552">
      <c r="A1552" s="160" t="n">
        <v>30082</v>
      </c>
      <c r="B1552" s="9" t="n">
        <v>-0.27</v>
      </c>
    </row>
    <row r="1553">
      <c r="A1553" s="160" t="n">
        <v>30083</v>
      </c>
      <c r="B1553" s="9" t="n">
        <v>-0.21</v>
      </c>
    </row>
    <row r="1554">
      <c r="A1554" s="160" t="n">
        <v>30084</v>
      </c>
      <c r="B1554" s="9" t="n">
        <v>-0.33</v>
      </c>
    </row>
    <row r="1555">
      <c r="A1555" s="160" t="n">
        <v>30085</v>
      </c>
      <c r="B1555" s="9" t="n">
        <v>-0.38</v>
      </c>
    </row>
    <row r="1556">
      <c r="A1556" s="160" t="n">
        <v>30088</v>
      </c>
      <c r="B1556" s="9" t="n">
        <v>-0.28</v>
      </c>
    </row>
    <row r="1557">
      <c r="A1557" s="160" t="n">
        <v>30089</v>
      </c>
      <c r="B1557" s="9" t="n">
        <v>-0.25</v>
      </c>
    </row>
    <row r="1558">
      <c r="A1558" s="160" t="n">
        <v>30090</v>
      </c>
      <c r="B1558" s="9" t="n">
        <v>-0.14</v>
      </c>
    </row>
    <row r="1559">
      <c r="A1559" s="160" t="n">
        <v>30091</v>
      </c>
      <c r="B1559" s="9" t="n">
        <v>0.05</v>
      </c>
    </row>
    <row r="1560">
      <c r="A1560" s="160" t="n">
        <v>30092</v>
      </c>
      <c r="B1560" s="9" t="n">
        <v>-0.05</v>
      </c>
    </row>
    <row r="1561">
      <c r="A1561" s="160" t="n">
        <v>30095</v>
      </c>
      <c r="B1561" s="9" t="n">
        <v>-0.04</v>
      </c>
    </row>
    <row r="1562">
      <c r="A1562" s="160" t="n">
        <v>30096</v>
      </c>
      <c r="B1562" s="9" t="n">
        <v>-0.06</v>
      </c>
    </row>
    <row r="1563">
      <c r="A1563" s="160" t="n">
        <v>30097</v>
      </c>
      <c r="B1563" s="9" t="n">
        <v>0.06</v>
      </c>
    </row>
    <row r="1564">
      <c r="A1564" s="160" t="n">
        <v>30098</v>
      </c>
      <c r="B1564" s="9" t="n">
        <v>0.09</v>
      </c>
    </row>
    <row r="1565">
      <c r="A1565" s="160" t="n">
        <v>30099</v>
      </c>
      <c r="B1565" s="9" t="n">
        <v>0.09</v>
      </c>
    </row>
    <row r="1566">
      <c r="A1566" s="160" t="n">
        <v>30102</v>
      </c>
      <c r="B1566" s="9" t="n"/>
    </row>
    <row r="1567">
      <c r="A1567" s="160" t="n">
        <v>30103</v>
      </c>
      <c r="B1567" s="9" t="n">
        <v>0.01</v>
      </c>
    </row>
    <row r="1568">
      <c r="A1568" s="160" t="n">
        <v>30104</v>
      </c>
      <c r="B1568" s="9" t="n">
        <v>-0.09</v>
      </c>
    </row>
    <row r="1569">
      <c r="A1569" s="160" t="n">
        <v>30105</v>
      </c>
      <c r="B1569" s="9" t="n">
        <v>0</v>
      </c>
    </row>
    <row r="1570">
      <c r="A1570" s="160" t="n">
        <v>30106</v>
      </c>
      <c r="B1570" s="9" t="n">
        <v>-0.05</v>
      </c>
    </row>
    <row r="1571">
      <c r="A1571" s="160" t="n">
        <v>30109</v>
      </c>
      <c r="B1571" s="9" t="n">
        <v>-0.03</v>
      </c>
    </row>
    <row r="1572">
      <c r="A1572" s="160" t="n">
        <v>30110</v>
      </c>
      <c r="B1572" s="9" t="n">
        <v>-0.06</v>
      </c>
    </row>
    <row r="1573">
      <c r="A1573" s="160" t="n">
        <v>30111</v>
      </c>
      <c r="B1573" s="9" t="n">
        <v>-0.12</v>
      </c>
    </row>
    <row r="1574">
      <c r="A1574" s="160" t="n">
        <v>30112</v>
      </c>
      <c r="B1574" s="9" t="n">
        <v>-0.1</v>
      </c>
    </row>
    <row r="1575">
      <c r="A1575" s="160" t="n">
        <v>30113</v>
      </c>
      <c r="B1575" s="9" t="n">
        <v>-0.15</v>
      </c>
    </row>
    <row r="1576">
      <c r="A1576" s="160" t="n">
        <v>30116</v>
      </c>
      <c r="B1576" s="9" t="n">
        <v>-0.16</v>
      </c>
    </row>
    <row r="1577">
      <c r="A1577" s="160" t="n">
        <v>30117</v>
      </c>
      <c r="B1577" s="9" t="n">
        <v>-0.2</v>
      </c>
    </row>
    <row r="1578">
      <c r="A1578" s="160" t="n">
        <v>30118</v>
      </c>
      <c r="B1578" s="9" t="n">
        <v>-0.19</v>
      </c>
    </row>
    <row r="1579">
      <c r="A1579" s="160" t="n">
        <v>30119</v>
      </c>
      <c r="B1579" s="9" t="n">
        <v>-0.31</v>
      </c>
    </row>
    <row r="1580">
      <c r="A1580" s="160" t="n">
        <v>30120</v>
      </c>
      <c r="B1580" s="9" t="n">
        <v>-0.34</v>
      </c>
    </row>
    <row r="1581">
      <c r="A1581" s="160" t="n">
        <v>30123</v>
      </c>
      <c r="B1581" s="9" t="n">
        <v>-0.29</v>
      </c>
    </row>
    <row r="1582">
      <c r="A1582" s="160" t="n">
        <v>30124</v>
      </c>
      <c r="B1582" s="9" t="n">
        <v>-0.24</v>
      </c>
    </row>
    <row r="1583">
      <c r="A1583" s="160" t="n">
        <v>30125</v>
      </c>
      <c r="B1583" s="9" t="n">
        <v>-0.23</v>
      </c>
    </row>
    <row r="1584">
      <c r="A1584" s="160" t="n">
        <v>30126</v>
      </c>
      <c r="B1584" s="9" t="n">
        <v>-0.24</v>
      </c>
    </row>
    <row r="1585">
      <c r="A1585" s="160" t="n">
        <v>30127</v>
      </c>
      <c r="B1585" s="9" t="n">
        <v>-0.22</v>
      </c>
    </row>
    <row r="1586">
      <c r="A1586" s="160" t="n">
        <v>30130</v>
      </c>
      <c r="B1586" s="9" t="n">
        <v>-0.2</v>
      </c>
    </row>
    <row r="1587">
      <c r="A1587" s="160" t="n">
        <v>30131</v>
      </c>
      <c r="B1587" s="9" t="n">
        <v>-0.22</v>
      </c>
    </row>
    <row r="1588">
      <c r="A1588" s="160" t="n">
        <v>30132</v>
      </c>
      <c r="B1588" s="9" t="n">
        <v>-0.22</v>
      </c>
    </row>
    <row r="1589">
      <c r="A1589" s="160" t="n">
        <v>30133</v>
      </c>
      <c r="B1589" s="9" t="n">
        <v>-0.2</v>
      </c>
    </row>
    <row r="1590">
      <c r="A1590" s="160" t="n">
        <v>30134</v>
      </c>
      <c r="B1590" s="9" t="n">
        <v>-0.21</v>
      </c>
    </row>
    <row r="1591">
      <c r="A1591" s="160" t="n">
        <v>30137</v>
      </c>
      <c r="B1591" s="9" t="n"/>
    </row>
    <row r="1592">
      <c r="A1592" s="160" t="n">
        <v>30138</v>
      </c>
      <c r="B1592" s="9" t="n">
        <v>-0.24</v>
      </c>
    </row>
    <row r="1593">
      <c r="A1593" s="160" t="n">
        <v>30139</v>
      </c>
      <c r="B1593" s="9" t="n">
        <v>-0.19</v>
      </c>
    </row>
    <row r="1594">
      <c r="A1594" s="160" t="n">
        <v>30140</v>
      </c>
      <c r="B1594" s="9" t="n">
        <v>-0.07000000000000001</v>
      </c>
    </row>
    <row r="1595">
      <c r="A1595" s="160" t="n">
        <v>30141</v>
      </c>
      <c r="B1595" s="9" t="n">
        <v>-0.02</v>
      </c>
    </row>
    <row r="1596">
      <c r="A1596" s="160" t="n">
        <v>30144</v>
      </c>
      <c r="B1596" s="9" t="n">
        <v>0.01</v>
      </c>
    </row>
    <row r="1597">
      <c r="A1597" s="160" t="n">
        <v>30145</v>
      </c>
      <c r="B1597" s="9" t="n">
        <v>-0.11</v>
      </c>
    </row>
    <row r="1598">
      <c r="A1598" s="160" t="n">
        <v>30146</v>
      </c>
      <c r="B1598" s="9" t="n">
        <v>-0.13</v>
      </c>
    </row>
    <row r="1599">
      <c r="A1599" s="160" t="n">
        <v>30147</v>
      </c>
      <c r="B1599" s="9" t="n">
        <v>-0.11</v>
      </c>
    </row>
    <row r="1600">
      <c r="A1600" s="160" t="n">
        <v>30148</v>
      </c>
      <c r="B1600" s="9" t="n">
        <v>-0.01</v>
      </c>
    </row>
    <row r="1601">
      <c r="A1601" s="160" t="n">
        <v>30151</v>
      </c>
      <c r="B1601" s="9" t="n">
        <v>0.16</v>
      </c>
    </row>
    <row r="1602">
      <c r="A1602" s="160" t="n">
        <v>30152</v>
      </c>
      <c r="B1602" s="9" t="n">
        <v>0.26</v>
      </c>
    </row>
    <row r="1603">
      <c r="A1603" s="160" t="n">
        <v>30153</v>
      </c>
      <c r="B1603" s="9" t="n">
        <v>0.47</v>
      </c>
    </row>
    <row r="1604">
      <c r="A1604" s="160" t="n">
        <v>30154</v>
      </c>
      <c r="B1604" s="9" t="n">
        <v>0.47</v>
      </c>
    </row>
    <row r="1605">
      <c r="A1605" s="160" t="n">
        <v>30155</v>
      </c>
      <c r="B1605" s="9" t="n">
        <v>0.52</v>
      </c>
    </row>
    <row r="1606">
      <c r="A1606" s="160" t="n">
        <v>30158</v>
      </c>
      <c r="B1606" s="9" t="n">
        <v>0.58</v>
      </c>
    </row>
    <row r="1607">
      <c r="A1607" s="160" t="n">
        <v>30159</v>
      </c>
      <c r="B1607" s="9" t="n">
        <v>0.51</v>
      </c>
    </row>
    <row r="1608">
      <c r="A1608" s="160" t="n">
        <v>30160</v>
      </c>
      <c r="B1608" s="9" t="n">
        <v>0.52</v>
      </c>
    </row>
    <row r="1609">
      <c r="A1609" s="160" t="n">
        <v>30161</v>
      </c>
      <c r="B1609" s="9" t="n">
        <v>0.41</v>
      </c>
    </row>
    <row r="1610">
      <c r="A1610" s="160" t="n">
        <v>30162</v>
      </c>
      <c r="B1610" s="9" t="n">
        <v>0.51</v>
      </c>
    </row>
    <row r="1611">
      <c r="A1611" s="160" t="n">
        <v>30165</v>
      </c>
      <c r="B1611" s="9" t="n">
        <v>0.59</v>
      </c>
    </row>
    <row r="1612">
      <c r="A1612" s="160" t="n">
        <v>30166</v>
      </c>
      <c r="B1612" s="9" t="n">
        <v>0.61</v>
      </c>
    </row>
    <row r="1613">
      <c r="A1613" s="160" t="n">
        <v>30167</v>
      </c>
      <c r="B1613" s="9" t="n">
        <v>0.75</v>
      </c>
    </row>
    <row r="1614">
      <c r="A1614" s="160" t="n">
        <v>30168</v>
      </c>
      <c r="B1614" s="9" t="n">
        <v>0.62</v>
      </c>
    </row>
    <row r="1615">
      <c r="A1615" s="160" t="n">
        <v>30169</v>
      </c>
      <c r="B1615" s="9" t="n">
        <v>0.61</v>
      </c>
    </row>
    <row r="1616">
      <c r="A1616" s="160" t="n">
        <v>30172</v>
      </c>
      <c r="B1616" s="9" t="n">
        <v>0.62</v>
      </c>
    </row>
    <row r="1617">
      <c r="A1617" s="160" t="n">
        <v>30173</v>
      </c>
      <c r="B1617" s="9" t="n">
        <v>0.54</v>
      </c>
    </row>
    <row r="1618">
      <c r="A1618" s="160" t="n">
        <v>30174</v>
      </c>
      <c r="B1618" s="9" t="n">
        <v>0.5600000000000001</v>
      </c>
    </row>
    <row r="1619">
      <c r="A1619" s="160" t="n">
        <v>30175</v>
      </c>
      <c r="B1619" s="9" t="n">
        <v>0.62</v>
      </c>
    </row>
    <row r="1620">
      <c r="A1620" s="160" t="n">
        <v>30176</v>
      </c>
      <c r="B1620" s="9" t="n">
        <v>0.45</v>
      </c>
    </row>
    <row r="1621">
      <c r="A1621" s="160" t="n">
        <v>30179</v>
      </c>
      <c r="B1621" s="9" t="n">
        <v>0.73</v>
      </c>
    </row>
    <row r="1622">
      <c r="A1622" s="160" t="n">
        <v>30180</v>
      </c>
      <c r="B1622" s="9" t="n">
        <v>0.82</v>
      </c>
    </row>
    <row r="1623">
      <c r="A1623" s="160" t="n">
        <v>30181</v>
      </c>
      <c r="B1623" s="9" t="n">
        <v>0.8100000000000001</v>
      </c>
    </row>
    <row r="1624">
      <c r="A1624" s="160" t="n">
        <v>30182</v>
      </c>
      <c r="B1624" s="9" t="n">
        <v>0.86</v>
      </c>
    </row>
    <row r="1625">
      <c r="A1625" s="160" t="n">
        <v>30183</v>
      </c>
      <c r="B1625" s="9" t="n">
        <v>1.04</v>
      </c>
    </row>
    <row r="1626">
      <c r="A1626" s="160" t="n">
        <v>30186</v>
      </c>
      <c r="B1626" s="9" t="n">
        <v>0.9</v>
      </c>
    </row>
    <row r="1627">
      <c r="A1627" s="160" t="n">
        <v>30187</v>
      </c>
      <c r="B1627" s="9" t="n">
        <v>0.85</v>
      </c>
    </row>
    <row r="1628">
      <c r="A1628" s="160" t="n">
        <v>30188</v>
      </c>
      <c r="B1628" s="9" t="n">
        <v>0.77</v>
      </c>
    </row>
    <row r="1629">
      <c r="A1629" s="160" t="n">
        <v>30189</v>
      </c>
      <c r="B1629" s="9" t="n">
        <v>0.88</v>
      </c>
    </row>
    <row r="1630">
      <c r="A1630" s="160" t="n">
        <v>30190</v>
      </c>
      <c r="B1630" s="9" t="n">
        <v>0.84</v>
      </c>
    </row>
    <row r="1631">
      <c r="A1631" s="160" t="n">
        <v>30193</v>
      </c>
      <c r="B1631" s="9" t="n">
        <v>0.8</v>
      </c>
    </row>
    <row r="1632">
      <c r="A1632" s="160" t="n">
        <v>30194</v>
      </c>
      <c r="B1632" s="9" t="n">
        <v>0.82</v>
      </c>
    </row>
    <row r="1633">
      <c r="A1633" s="160" t="n">
        <v>30195</v>
      </c>
      <c r="B1633" s="9" t="n">
        <v>0.76</v>
      </c>
    </row>
    <row r="1634">
      <c r="A1634" s="160" t="n">
        <v>30196</v>
      </c>
      <c r="B1634" s="9" t="n">
        <v>0.65</v>
      </c>
    </row>
    <row r="1635">
      <c r="A1635" s="160" t="n">
        <v>30197</v>
      </c>
      <c r="B1635" s="9" t="n">
        <v>0.78</v>
      </c>
    </row>
    <row r="1636">
      <c r="A1636" s="160" t="n">
        <v>30200</v>
      </c>
      <c r="B1636" s="9" t="n"/>
    </row>
    <row r="1637">
      <c r="A1637" s="160" t="n">
        <v>30201</v>
      </c>
      <c r="B1637" s="9" t="n">
        <v>0.73</v>
      </c>
    </row>
    <row r="1638">
      <c r="A1638" s="160" t="n">
        <v>30202</v>
      </c>
      <c r="B1638" s="9" t="n">
        <v>0.64</v>
      </c>
    </row>
    <row r="1639">
      <c r="A1639" s="160" t="n">
        <v>30203</v>
      </c>
      <c r="B1639" s="9" t="n">
        <v>0.66</v>
      </c>
    </row>
    <row r="1640">
      <c r="A1640" s="160" t="n">
        <v>30204</v>
      </c>
      <c r="B1640" s="9" t="n">
        <v>0.67</v>
      </c>
    </row>
    <row r="1641">
      <c r="A1641" s="160" t="n">
        <v>30207</v>
      </c>
      <c r="B1641" s="9" t="n">
        <v>0.7</v>
      </c>
    </row>
    <row r="1642">
      <c r="A1642" s="160" t="n">
        <v>30208</v>
      </c>
      <c r="B1642" s="9" t="n">
        <v>0.68</v>
      </c>
    </row>
    <row r="1643">
      <c r="A1643" s="160" t="n">
        <v>30209</v>
      </c>
      <c r="B1643" s="9" t="n">
        <v>0.44</v>
      </c>
    </row>
    <row r="1644">
      <c r="A1644" s="160" t="n">
        <v>30210</v>
      </c>
      <c r="B1644" s="9" t="n">
        <v>0.46</v>
      </c>
    </row>
    <row r="1645">
      <c r="A1645" s="160" t="n">
        <v>30211</v>
      </c>
      <c r="B1645" s="9" t="n">
        <v>0.55</v>
      </c>
    </row>
    <row r="1646">
      <c r="A1646" s="160" t="n">
        <v>30214</v>
      </c>
      <c r="B1646" s="9" t="n">
        <v>0.49</v>
      </c>
    </row>
    <row r="1647">
      <c r="A1647" s="160" t="n">
        <v>30215</v>
      </c>
      <c r="B1647" s="9" t="n">
        <v>0.5</v>
      </c>
    </row>
    <row r="1648">
      <c r="A1648" s="160" t="n">
        <v>30216</v>
      </c>
      <c r="B1648" s="9" t="n">
        <v>0.43</v>
      </c>
    </row>
    <row r="1649">
      <c r="A1649" s="160" t="n">
        <v>30217</v>
      </c>
      <c r="B1649" s="9" t="n">
        <v>0.44</v>
      </c>
    </row>
    <row r="1650">
      <c r="A1650" s="160" t="n">
        <v>30218</v>
      </c>
      <c r="B1650" s="9" t="n">
        <v>0.44</v>
      </c>
    </row>
    <row r="1651">
      <c r="A1651" s="160" t="n">
        <v>30221</v>
      </c>
      <c r="B1651" s="9" t="n">
        <v>0.3</v>
      </c>
    </row>
    <row r="1652">
      <c r="A1652" s="160" t="n">
        <v>30222</v>
      </c>
      <c r="B1652" s="9" t="n">
        <v>0.43</v>
      </c>
    </row>
    <row r="1653">
      <c r="A1653" s="160" t="n">
        <v>30223</v>
      </c>
      <c r="B1653" s="9" t="n">
        <v>0.42</v>
      </c>
    </row>
    <row r="1654">
      <c r="A1654" s="160" t="n">
        <v>30224</v>
      </c>
      <c r="B1654" s="9" t="n">
        <v>0.5</v>
      </c>
    </row>
    <row r="1655">
      <c r="A1655" s="160" t="n">
        <v>30225</v>
      </c>
      <c r="B1655" s="9" t="n">
        <v>0.38</v>
      </c>
    </row>
    <row r="1656">
      <c r="A1656" s="160" t="n">
        <v>30228</v>
      </c>
      <c r="B1656" s="9" t="n">
        <v>0.21</v>
      </c>
    </row>
    <row r="1657">
      <c r="A1657" s="160" t="n">
        <v>30229</v>
      </c>
      <c r="B1657" s="9" t="n">
        <v>0.27</v>
      </c>
    </row>
    <row r="1658">
      <c r="A1658" s="160" t="n">
        <v>30230</v>
      </c>
      <c r="B1658" s="9" t="n">
        <v>0.29</v>
      </c>
    </row>
    <row r="1659">
      <c r="A1659" s="160" t="n">
        <v>30231</v>
      </c>
      <c r="B1659" s="9" t="n">
        <v>0.45</v>
      </c>
    </row>
    <row r="1660">
      <c r="A1660" s="160" t="n">
        <v>30232</v>
      </c>
      <c r="B1660" s="9" t="n">
        <v>0.68</v>
      </c>
    </row>
    <row r="1661">
      <c r="A1661" s="160" t="n">
        <v>30235</v>
      </c>
      <c r="B1661" s="9" t="n"/>
    </row>
    <row r="1662">
      <c r="A1662" s="160" t="n">
        <v>30236</v>
      </c>
      <c r="B1662" s="9" t="n">
        <v>0.84</v>
      </c>
    </row>
    <row r="1663">
      <c r="A1663" s="160" t="n">
        <v>30237</v>
      </c>
      <c r="B1663" s="9" t="n">
        <v>0.71</v>
      </c>
    </row>
    <row r="1664">
      <c r="A1664" s="160" t="n">
        <v>30238</v>
      </c>
      <c r="B1664" s="9" t="n">
        <v>0.77</v>
      </c>
    </row>
    <row r="1665">
      <c r="A1665" s="160" t="n">
        <v>30239</v>
      </c>
      <c r="B1665" s="9" t="n">
        <v>0.75</v>
      </c>
    </row>
    <row r="1666">
      <c r="A1666" s="160" t="n">
        <v>30242</v>
      </c>
      <c r="B1666" s="9" t="n">
        <v>0.78</v>
      </c>
    </row>
    <row r="1667">
      <c r="A1667" s="160" t="n">
        <v>30243</v>
      </c>
      <c r="B1667" s="9" t="n">
        <v>0.74</v>
      </c>
    </row>
    <row r="1668">
      <c r="A1668" s="160" t="n">
        <v>30244</v>
      </c>
      <c r="B1668" s="9" t="n">
        <v>0.97</v>
      </c>
    </row>
    <row r="1669">
      <c r="A1669" s="160" t="n">
        <v>30245</v>
      </c>
      <c r="B1669" s="9" t="n">
        <v>0.9</v>
      </c>
    </row>
    <row r="1670">
      <c r="A1670" s="160" t="n">
        <v>30246</v>
      </c>
      <c r="B1670" s="9" t="n">
        <v>0.9399999999999999</v>
      </c>
    </row>
    <row r="1671">
      <c r="A1671" s="160" t="n">
        <v>30249</v>
      </c>
      <c r="B1671" s="9" t="n">
        <v>1.02</v>
      </c>
    </row>
    <row r="1672">
      <c r="A1672" s="160" t="n">
        <v>30250</v>
      </c>
      <c r="B1672" s="9" t="n">
        <v>0.98</v>
      </c>
    </row>
    <row r="1673">
      <c r="A1673" s="160" t="n">
        <v>30251</v>
      </c>
      <c r="B1673" s="9" t="n">
        <v>0.96</v>
      </c>
    </row>
    <row r="1674">
      <c r="A1674" s="160" t="n">
        <v>30252</v>
      </c>
      <c r="B1674" s="9" t="n">
        <v>0.88</v>
      </c>
    </row>
    <row r="1675">
      <c r="A1675" s="160" t="n">
        <v>30253</v>
      </c>
      <c r="B1675" s="9" t="n">
        <v>0.86</v>
      </c>
    </row>
    <row r="1676">
      <c r="A1676" s="160" t="n">
        <v>30256</v>
      </c>
      <c r="B1676" s="9" t="n">
        <v>0.88</v>
      </c>
    </row>
    <row r="1677">
      <c r="A1677" s="160" t="n">
        <v>30257</v>
      </c>
      <c r="B1677" s="9" t="n"/>
    </row>
    <row r="1678">
      <c r="A1678" s="160" t="n">
        <v>30258</v>
      </c>
      <c r="B1678" s="9" t="n">
        <v>0.8100000000000001</v>
      </c>
    </row>
    <row r="1679">
      <c r="A1679" s="160" t="n">
        <v>30259</v>
      </c>
      <c r="B1679" s="9" t="n">
        <v>0.78</v>
      </c>
    </row>
    <row r="1680">
      <c r="A1680" s="160" t="n">
        <v>30260</v>
      </c>
      <c r="B1680" s="9" t="n">
        <v>0.75</v>
      </c>
    </row>
    <row r="1681">
      <c r="A1681" s="160" t="n">
        <v>30263</v>
      </c>
      <c r="B1681" s="9" t="n">
        <v>0.74</v>
      </c>
    </row>
    <row r="1682">
      <c r="A1682" s="160" t="n">
        <v>30264</v>
      </c>
      <c r="B1682" s="9" t="n">
        <v>0.77</v>
      </c>
    </row>
    <row r="1683">
      <c r="A1683" s="160" t="n">
        <v>30265</v>
      </c>
      <c r="B1683" s="9" t="n">
        <v>0.71</v>
      </c>
    </row>
    <row r="1684">
      <c r="A1684" s="160" t="n">
        <v>30266</v>
      </c>
      <c r="B1684" s="9" t="n"/>
    </row>
    <row r="1685">
      <c r="A1685" s="160" t="n">
        <v>30267</v>
      </c>
      <c r="B1685" s="9" t="n">
        <v>0.71</v>
      </c>
    </row>
    <row r="1686">
      <c r="A1686" s="160" t="n">
        <v>30270</v>
      </c>
      <c r="B1686" s="9" t="n">
        <v>0.74</v>
      </c>
    </row>
    <row r="1687">
      <c r="A1687" s="160" t="n">
        <v>30271</v>
      </c>
      <c r="B1687" s="9" t="n">
        <v>0.77</v>
      </c>
    </row>
    <row r="1688">
      <c r="A1688" s="160" t="n">
        <v>30272</v>
      </c>
      <c r="B1688" s="9" t="n">
        <v>0.6899999999999999</v>
      </c>
    </row>
    <row r="1689">
      <c r="A1689" s="160" t="n">
        <v>30273</v>
      </c>
      <c r="B1689" s="9" t="n">
        <v>0.65</v>
      </c>
    </row>
    <row r="1690">
      <c r="A1690" s="160" t="n">
        <v>30274</v>
      </c>
      <c r="B1690" s="9" t="n">
        <v>0.63</v>
      </c>
    </row>
    <row r="1691">
      <c r="A1691" s="160" t="n">
        <v>30277</v>
      </c>
      <c r="B1691" s="9" t="n">
        <v>0.7</v>
      </c>
    </row>
    <row r="1692">
      <c r="A1692" s="160" t="n">
        <v>30278</v>
      </c>
      <c r="B1692" s="9" t="n">
        <v>0.8</v>
      </c>
    </row>
    <row r="1693">
      <c r="A1693" s="160" t="n">
        <v>30279</v>
      </c>
      <c r="B1693" s="9" t="n">
        <v>0.79</v>
      </c>
    </row>
    <row r="1694">
      <c r="A1694" s="160" t="n">
        <v>30280</v>
      </c>
      <c r="B1694" s="9" t="n"/>
    </row>
    <row r="1695">
      <c r="A1695" s="160" t="n">
        <v>30281</v>
      </c>
      <c r="B1695" s="9" t="n">
        <v>0.75</v>
      </c>
    </row>
    <row r="1696">
      <c r="A1696" s="160" t="n">
        <v>30284</v>
      </c>
      <c r="B1696" s="9" t="n">
        <v>0.84</v>
      </c>
    </row>
    <row r="1697">
      <c r="A1697" s="160" t="n">
        <v>30285</v>
      </c>
      <c r="B1697" s="9" t="n">
        <v>0.83</v>
      </c>
    </row>
    <row r="1698">
      <c r="A1698" s="160" t="n">
        <v>30286</v>
      </c>
      <c r="B1698" s="9" t="n">
        <v>0.78</v>
      </c>
    </row>
    <row r="1699">
      <c r="A1699" s="160" t="n">
        <v>30287</v>
      </c>
      <c r="B1699" s="9" t="n">
        <v>0.79</v>
      </c>
    </row>
    <row r="1700">
      <c r="A1700" s="160" t="n">
        <v>30288</v>
      </c>
      <c r="B1700" s="9" t="n">
        <v>0.75</v>
      </c>
    </row>
    <row r="1701">
      <c r="A1701" s="160" t="n">
        <v>30291</v>
      </c>
      <c r="B1701" s="9" t="n">
        <v>0.73</v>
      </c>
    </row>
    <row r="1702">
      <c r="A1702" s="160" t="n">
        <v>30292</v>
      </c>
      <c r="B1702" s="9" t="n">
        <v>0.76</v>
      </c>
    </row>
    <row r="1703">
      <c r="A1703" s="160" t="n">
        <v>30293</v>
      </c>
      <c r="B1703" s="9" t="n">
        <v>0.77</v>
      </c>
    </row>
    <row r="1704">
      <c r="A1704" s="160" t="n">
        <v>30294</v>
      </c>
      <c r="B1704" s="9" t="n">
        <v>0.75</v>
      </c>
    </row>
    <row r="1705">
      <c r="A1705" s="160" t="n">
        <v>30295</v>
      </c>
      <c r="B1705" s="9" t="n">
        <v>0.79</v>
      </c>
    </row>
    <row r="1706">
      <c r="A1706" s="160" t="n">
        <v>30298</v>
      </c>
      <c r="B1706" s="9" t="n">
        <v>0.77</v>
      </c>
    </row>
    <row r="1707">
      <c r="A1707" s="160" t="n">
        <v>30299</v>
      </c>
      <c r="B1707" s="9" t="n">
        <v>0.92</v>
      </c>
    </row>
    <row r="1708">
      <c r="A1708" s="160" t="n">
        <v>30300</v>
      </c>
      <c r="B1708" s="9" t="n">
        <v>1.01</v>
      </c>
    </row>
    <row r="1709">
      <c r="A1709" s="160" t="n">
        <v>30301</v>
      </c>
      <c r="B1709" s="9" t="n">
        <v>1</v>
      </c>
    </row>
    <row r="1710">
      <c r="A1710" s="160" t="n">
        <v>30302</v>
      </c>
      <c r="B1710" s="9" t="n">
        <v>0.98</v>
      </c>
    </row>
    <row r="1711">
      <c r="A1711" s="160" t="n">
        <v>30305</v>
      </c>
      <c r="B1711" s="9" t="n">
        <v>1.03</v>
      </c>
    </row>
    <row r="1712">
      <c r="A1712" s="160" t="n">
        <v>30306</v>
      </c>
      <c r="B1712" s="9" t="n">
        <v>1</v>
      </c>
    </row>
    <row r="1713">
      <c r="A1713" s="160" t="n">
        <v>30307</v>
      </c>
      <c r="B1713" s="9" t="n">
        <v>0.98</v>
      </c>
    </row>
    <row r="1714">
      <c r="A1714" s="160" t="n">
        <v>30308</v>
      </c>
      <c r="B1714" s="9" t="n">
        <v>0.95</v>
      </c>
    </row>
    <row r="1715">
      <c r="A1715" s="160" t="n">
        <v>30309</v>
      </c>
      <c r="B1715" s="9" t="n"/>
    </row>
    <row r="1716">
      <c r="A1716" s="160" t="n">
        <v>30312</v>
      </c>
      <c r="B1716" s="9" t="n">
        <v>0.9</v>
      </c>
    </row>
    <row r="1717">
      <c r="A1717" s="160" t="n">
        <v>30313</v>
      </c>
      <c r="B1717" s="9" t="n">
        <v>0.92</v>
      </c>
    </row>
    <row r="1718">
      <c r="A1718" s="160" t="n">
        <v>30314</v>
      </c>
      <c r="B1718" s="9" t="n">
        <v>0.93</v>
      </c>
    </row>
    <row r="1719">
      <c r="A1719" s="160" t="n">
        <v>30315</v>
      </c>
      <c r="B1719" s="9" t="n">
        <v>0.92</v>
      </c>
    </row>
    <row r="1720">
      <c r="A1720" s="160" t="n">
        <v>30316</v>
      </c>
      <c r="B1720" s="9" t="n">
        <v>0.88</v>
      </c>
    </row>
    <row r="1721">
      <c r="A1721" s="160" t="n">
        <v>30319</v>
      </c>
      <c r="B1721" s="9" t="n">
        <v>1.03</v>
      </c>
    </row>
    <row r="1722">
      <c r="A1722" s="160" t="n">
        <v>30320</v>
      </c>
      <c r="B1722" s="9" t="n">
        <v>0.9399999999999999</v>
      </c>
    </row>
    <row r="1723">
      <c r="A1723" s="160" t="n">
        <v>30321</v>
      </c>
      <c r="B1723" s="9" t="n">
        <v>0.96</v>
      </c>
    </row>
    <row r="1724">
      <c r="A1724" s="160" t="n">
        <v>30322</v>
      </c>
      <c r="B1724" s="9" t="n">
        <v>1</v>
      </c>
    </row>
    <row r="1725">
      <c r="A1725" s="160" t="n">
        <v>30323</v>
      </c>
      <c r="B1725" s="9" t="n">
        <v>1.1</v>
      </c>
    </row>
    <row r="1726">
      <c r="A1726" s="160" t="n">
        <v>30326</v>
      </c>
      <c r="B1726" s="9" t="n">
        <v>1.14</v>
      </c>
    </row>
    <row r="1727">
      <c r="A1727" s="160" t="n">
        <v>30327</v>
      </c>
      <c r="B1727" s="9" t="n">
        <v>1.15</v>
      </c>
    </row>
    <row r="1728">
      <c r="A1728" s="160" t="n">
        <v>30328</v>
      </c>
      <c r="B1728" s="9" t="n">
        <v>1.1</v>
      </c>
    </row>
    <row r="1729">
      <c r="A1729" s="160" t="n">
        <v>30329</v>
      </c>
      <c r="B1729" s="9" t="n">
        <v>1.16</v>
      </c>
    </row>
    <row r="1730">
      <c r="A1730" s="160" t="n">
        <v>30330</v>
      </c>
      <c r="B1730" s="9" t="n">
        <v>1.19</v>
      </c>
    </row>
    <row r="1731">
      <c r="A1731" s="160" t="n">
        <v>30333</v>
      </c>
      <c r="B1731" s="9" t="n">
        <v>1.11</v>
      </c>
    </row>
    <row r="1732">
      <c r="A1732" s="160" t="n">
        <v>30334</v>
      </c>
      <c r="B1732" s="9" t="n">
        <v>1.16</v>
      </c>
    </row>
    <row r="1733">
      <c r="A1733" s="160" t="n">
        <v>30335</v>
      </c>
      <c r="B1733" s="9" t="n">
        <v>1.21</v>
      </c>
    </row>
    <row r="1734">
      <c r="A1734" s="160" t="n">
        <v>30336</v>
      </c>
      <c r="B1734" s="9" t="n">
        <v>1.17</v>
      </c>
    </row>
    <row r="1735">
      <c r="A1735" s="160" t="n">
        <v>30337</v>
      </c>
      <c r="B1735" s="9" t="n">
        <v>1.15</v>
      </c>
    </row>
    <row r="1736">
      <c r="A1736" s="160" t="n">
        <v>30340</v>
      </c>
      <c r="B1736" s="9" t="n">
        <v>1.16</v>
      </c>
    </row>
    <row r="1737">
      <c r="A1737" s="160" t="n">
        <v>30341</v>
      </c>
      <c r="B1737" s="9" t="n">
        <v>1.18</v>
      </c>
    </row>
    <row r="1738">
      <c r="A1738" s="160" t="n">
        <v>30342</v>
      </c>
      <c r="B1738" s="9" t="n">
        <v>1.17</v>
      </c>
    </row>
    <row r="1739">
      <c r="A1739" s="160" t="n">
        <v>30343</v>
      </c>
      <c r="B1739" s="9" t="n">
        <v>1.18</v>
      </c>
    </row>
    <row r="1740">
      <c r="A1740" s="160" t="n">
        <v>30344</v>
      </c>
      <c r="B1740" s="9" t="n">
        <v>1.24</v>
      </c>
    </row>
    <row r="1741">
      <c r="A1741" s="160" t="n">
        <v>30347</v>
      </c>
      <c r="B1741" s="9" t="n">
        <v>1.22</v>
      </c>
    </row>
    <row r="1742">
      <c r="A1742" s="160" t="n">
        <v>30348</v>
      </c>
      <c r="B1742" s="9" t="n">
        <v>1.18</v>
      </c>
    </row>
    <row r="1743">
      <c r="A1743" s="160" t="n">
        <v>30349</v>
      </c>
      <c r="B1743" s="9" t="n">
        <v>1.17</v>
      </c>
    </row>
    <row r="1744">
      <c r="A1744" s="160" t="n">
        <v>30350</v>
      </c>
      <c r="B1744" s="9" t="n">
        <v>1.22</v>
      </c>
    </row>
    <row r="1745">
      <c r="A1745" s="160" t="n">
        <v>30351</v>
      </c>
      <c r="B1745" s="9" t="n">
        <v>1.17</v>
      </c>
    </row>
    <row r="1746">
      <c r="A1746" s="160" t="n">
        <v>30354</v>
      </c>
      <c r="B1746" s="9" t="n">
        <v>1.16</v>
      </c>
    </row>
    <row r="1747">
      <c r="A1747" s="160" t="n">
        <v>30355</v>
      </c>
      <c r="B1747" s="9" t="n">
        <v>1.16</v>
      </c>
    </row>
    <row r="1748">
      <c r="A1748" s="160" t="n">
        <v>30356</v>
      </c>
      <c r="B1748" s="9" t="n">
        <v>1.11</v>
      </c>
    </row>
    <row r="1749">
      <c r="A1749" s="160" t="n">
        <v>30357</v>
      </c>
      <c r="B1749" s="9" t="n">
        <v>1.09</v>
      </c>
    </row>
    <row r="1750">
      <c r="A1750" s="160" t="n">
        <v>30358</v>
      </c>
      <c r="B1750" s="9" t="n">
        <v>1.1</v>
      </c>
    </row>
    <row r="1751">
      <c r="A1751" s="160" t="n">
        <v>30361</v>
      </c>
      <c r="B1751" s="9" t="n">
        <v>1.02</v>
      </c>
    </row>
    <row r="1752">
      <c r="A1752" s="160" t="n">
        <v>30362</v>
      </c>
      <c r="B1752" s="9" t="n">
        <v>1.07</v>
      </c>
    </row>
    <row r="1753">
      <c r="A1753" s="160" t="n">
        <v>30363</v>
      </c>
      <c r="B1753" s="9" t="n">
        <v>1.12</v>
      </c>
    </row>
    <row r="1754">
      <c r="A1754" s="160" t="n">
        <v>30364</v>
      </c>
      <c r="B1754" s="9" t="n">
        <v>1.06</v>
      </c>
    </row>
    <row r="1755">
      <c r="A1755" s="160" t="n">
        <v>30365</v>
      </c>
      <c r="B1755" s="9" t="n">
        <v>1.04</v>
      </c>
    </row>
    <row r="1756">
      <c r="A1756" s="160" t="n">
        <v>30368</v>
      </c>
      <c r="B1756" s="9" t="n"/>
    </row>
    <row r="1757">
      <c r="A1757" s="160" t="n">
        <v>30369</v>
      </c>
      <c r="B1757" s="9" t="n">
        <v>1.05</v>
      </c>
    </row>
    <row r="1758">
      <c r="A1758" s="160" t="n">
        <v>30370</v>
      </c>
      <c r="B1758" s="9" t="n">
        <v>1</v>
      </c>
    </row>
    <row r="1759">
      <c r="A1759" s="160" t="n">
        <v>30371</v>
      </c>
      <c r="B1759" s="9" t="n">
        <v>1.02</v>
      </c>
    </row>
    <row r="1760">
      <c r="A1760" s="160" t="n">
        <v>30372</v>
      </c>
      <c r="B1760" s="9" t="n">
        <v>0.98</v>
      </c>
    </row>
    <row r="1761">
      <c r="A1761" s="160" t="n">
        <v>30375</v>
      </c>
      <c r="B1761" s="9" t="n">
        <v>0.96</v>
      </c>
    </row>
    <row r="1762">
      <c r="A1762" s="160" t="n">
        <v>30376</v>
      </c>
      <c r="B1762" s="9" t="n">
        <v>0.96</v>
      </c>
    </row>
    <row r="1763">
      <c r="A1763" s="160" t="n">
        <v>30377</v>
      </c>
      <c r="B1763" s="9" t="n">
        <v>0.96</v>
      </c>
    </row>
    <row r="1764">
      <c r="A1764" s="160" t="n">
        <v>30378</v>
      </c>
      <c r="B1764" s="9" t="n">
        <v>0.99</v>
      </c>
    </row>
    <row r="1765">
      <c r="A1765" s="160" t="n">
        <v>30379</v>
      </c>
      <c r="B1765" s="9" t="n">
        <v>1.02</v>
      </c>
    </row>
    <row r="1766">
      <c r="A1766" s="160" t="n">
        <v>30382</v>
      </c>
      <c r="B1766" s="9" t="n">
        <v>0.97</v>
      </c>
    </row>
    <row r="1767">
      <c r="A1767" s="160" t="n">
        <v>30383</v>
      </c>
      <c r="B1767" s="9" t="n">
        <v>0.9</v>
      </c>
    </row>
    <row r="1768">
      <c r="A1768" s="160" t="n">
        <v>30384</v>
      </c>
      <c r="B1768" s="9" t="n">
        <v>0.86</v>
      </c>
    </row>
    <row r="1769">
      <c r="A1769" s="160" t="n">
        <v>30385</v>
      </c>
      <c r="B1769" s="9" t="n">
        <v>0.88</v>
      </c>
    </row>
    <row r="1770">
      <c r="A1770" s="160" t="n">
        <v>30386</v>
      </c>
      <c r="B1770" s="9" t="n">
        <v>0.93</v>
      </c>
    </row>
    <row r="1771">
      <c r="A1771" s="160" t="n">
        <v>30389</v>
      </c>
      <c r="B1771" s="9" t="n">
        <v>0.9</v>
      </c>
    </row>
    <row r="1772">
      <c r="A1772" s="160" t="n">
        <v>30390</v>
      </c>
      <c r="B1772" s="9" t="n">
        <v>0.89</v>
      </c>
    </row>
    <row r="1773">
      <c r="A1773" s="160" t="n">
        <v>30391</v>
      </c>
      <c r="B1773" s="9" t="n">
        <v>0.88</v>
      </c>
    </row>
    <row r="1774">
      <c r="A1774" s="160" t="n">
        <v>30392</v>
      </c>
      <c r="B1774" s="9" t="n">
        <v>0.85</v>
      </c>
    </row>
    <row r="1775">
      <c r="A1775" s="160" t="n">
        <v>30393</v>
      </c>
      <c r="B1775" s="9" t="n">
        <v>0.8</v>
      </c>
    </row>
    <row r="1776">
      <c r="A1776" s="160" t="n">
        <v>30396</v>
      </c>
      <c r="B1776" s="9" t="n">
        <v>0.8100000000000001</v>
      </c>
    </row>
    <row r="1777">
      <c r="A1777" s="160" t="n">
        <v>30397</v>
      </c>
      <c r="B1777" s="9" t="n">
        <v>0.78</v>
      </c>
    </row>
    <row r="1778">
      <c r="A1778" s="160" t="n">
        <v>30398</v>
      </c>
      <c r="B1778" s="9" t="n">
        <v>0.77</v>
      </c>
    </row>
    <row r="1779">
      <c r="A1779" s="160" t="n">
        <v>30399</v>
      </c>
      <c r="B1779" s="9" t="n">
        <v>0.76</v>
      </c>
    </row>
    <row r="1780">
      <c r="A1780" s="160" t="n">
        <v>30400</v>
      </c>
      <c r="B1780" s="9" t="n">
        <v>0.73</v>
      </c>
    </row>
    <row r="1781">
      <c r="A1781" s="160" t="n">
        <v>30403</v>
      </c>
      <c r="B1781" s="9" t="n">
        <v>0.74</v>
      </c>
    </row>
    <row r="1782">
      <c r="A1782" s="160" t="n">
        <v>30404</v>
      </c>
      <c r="B1782" s="9" t="n">
        <v>0.72</v>
      </c>
    </row>
    <row r="1783">
      <c r="A1783" s="160" t="n">
        <v>30405</v>
      </c>
      <c r="B1783" s="9" t="n">
        <v>0.71</v>
      </c>
    </row>
    <row r="1784">
      <c r="A1784" s="160" t="n">
        <v>30406</v>
      </c>
      <c r="B1784" s="9" t="n">
        <v>0.75</v>
      </c>
    </row>
    <row r="1785">
      <c r="A1785" s="160" t="n">
        <v>30407</v>
      </c>
      <c r="B1785" s="9" t="n"/>
    </row>
    <row r="1786">
      <c r="A1786" s="160" t="n">
        <v>30410</v>
      </c>
      <c r="B1786" s="9" t="n">
        <v>0.73</v>
      </c>
    </row>
    <row r="1787">
      <c r="A1787" s="160" t="n">
        <v>30411</v>
      </c>
      <c r="B1787" s="9" t="n">
        <v>0.77</v>
      </c>
    </row>
    <row r="1788">
      <c r="A1788" s="160" t="n">
        <v>30412</v>
      </c>
      <c r="B1788" s="9" t="n">
        <v>0.8</v>
      </c>
    </row>
    <row r="1789">
      <c r="A1789" s="160" t="n">
        <v>30413</v>
      </c>
      <c r="B1789" s="9" t="n">
        <v>0.84</v>
      </c>
    </row>
    <row r="1790">
      <c r="A1790" s="160" t="n">
        <v>30414</v>
      </c>
      <c r="B1790" s="9" t="n">
        <v>0.84</v>
      </c>
    </row>
    <row r="1791">
      <c r="A1791" s="160" t="n">
        <v>30417</v>
      </c>
      <c r="B1791" s="9" t="n">
        <v>0.88</v>
      </c>
    </row>
    <row r="1792">
      <c r="A1792" s="160" t="n">
        <v>30418</v>
      </c>
      <c r="B1792" s="9" t="n">
        <v>0.84</v>
      </c>
    </row>
    <row r="1793">
      <c r="A1793" s="160" t="n">
        <v>30419</v>
      </c>
      <c r="B1793" s="9" t="n">
        <v>0.82</v>
      </c>
    </row>
    <row r="1794">
      <c r="A1794" s="160" t="n">
        <v>30420</v>
      </c>
      <c r="B1794" s="9" t="n">
        <v>0.8</v>
      </c>
    </row>
    <row r="1795">
      <c r="A1795" s="160" t="n">
        <v>30421</v>
      </c>
      <c r="B1795" s="9" t="n">
        <v>0.8</v>
      </c>
    </row>
    <row r="1796">
      <c r="A1796" s="160" t="n">
        <v>30424</v>
      </c>
      <c r="B1796" s="9" t="n">
        <v>0.8</v>
      </c>
    </row>
    <row r="1797">
      <c r="A1797" s="160" t="n">
        <v>30425</v>
      </c>
      <c r="B1797" s="9" t="n">
        <v>0.8100000000000001</v>
      </c>
    </row>
    <row r="1798">
      <c r="A1798" s="160" t="n">
        <v>30426</v>
      </c>
      <c r="B1798" s="9" t="n">
        <v>0.8100000000000001</v>
      </c>
    </row>
    <row r="1799">
      <c r="A1799" s="160" t="n">
        <v>30427</v>
      </c>
      <c r="B1799" s="9" t="n">
        <v>0.82</v>
      </c>
    </row>
    <row r="1800">
      <c r="A1800" s="160" t="n">
        <v>30428</v>
      </c>
      <c r="B1800" s="9" t="n">
        <v>0.84</v>
      </c>
    </row>
    <row r="1801">
      <c r="A1801" s="160" t="n">
        <v>30431</v>
      </c>
      <c r="B1801" s="9" t="n">
        <v>0.88</v>
      </c>
    </row>
    <row r="1802">
      <c r="A1802" s="160" t="n">
        <v>30432</v>
      </c>
      <c r="B1802" s="9" t="n">
        <v>0.88</v>
      </c>
    </row>
    <row r="1803">
      <c r="A1803" s="160" t="n">
        <v>30433</v>
      </c>
      <c r="B1803" s="9" t="n">
        <v>0.87</v>
      </c>
    </row>
    <row r="1804">
      <c r="A1804" s="160" t="n">
        <v>30434</v>
      </c>
      <c r="B1804" s="9" t="n">
        <v>0.89</v>
      </c>
    </row>
    <row r="1805">
      <c r="A1805" s="160" t="n">
        <v>30435</v>
      </c>
      <c r="B1805" s="9" t="n">
        <v>0.92</v>
      </c>
    </row>
    <row r="1806">
      <c r="A1806" s="160" t="n">
        <v>30438</v>
      </c>
      <c r="B1806" s="9" t="n">
        <v>0.97</v>
      </c>
    </row>
    <row r="1807">
      <c r="A1807" s="160" t="n">
        <v>30439</v>
      </c>
      <c r="B1807" s="9" t="n">
        <v>0.99</v>
      </c>
    </row>
    <row r="1808">
      <c r="A1808" s="160" t="n">
        <v>30440</v>
      </c>
      <c r="B1808" s="9" t="n">
        <v>0.93</v>
      </c>
    </row>
    <row r="1809">
      <c r="A1809" s="160" t="n">
        <v>30441</v>
      </c>
      <c r="B1809" s="9" t="n">
        <v>0.91</v>
      </c>
    </row>
    <row r="1810">
      <c r="A1810" s="160" t="n">
        <v>30442</v>
      </c>
      <c r="B1810" s="9" t="n">
        <v>0.96</v>
      </c>
    </row>
    <row r="1811">
      <c r="A1811" s="160" t="n">
        <v>30445</v>
      </c>
      <c r="B1811" s="9" t="n">
        <v>0.92</v>
      </c>
    </row>
    <row r="1812">
      <c r="A1812" s="160" t="n">
        <v>30446</v>
      </c>
      <c r="B1812" s="9" t="n">
        <v>0.92</v>
      </c>
    </row>
    <row r="1813">
      <c r="A1813" s="160" t="n">
        <v>30447</v>
      </c>
      <c r="B1813" s="9" t="n">
        <v>0.96</v>
      </c>
    </row>
    <row r="1814">
      <c r="A1814" s="160" t="n">
        <v>30448</v>
      </c>
      <c r="B1814" s="9" t="n">
        <v>0.9399999999999999</v>
      </c>
    </row>
    <row r="1815">
      <c r="A1815" s="160" t="n">
        <v>30449</v>
      </c>
      <c r="B1815" s="9" t="n">
        <v>0.95</v>
      </c>
    </row>
    <row r="1816">
      <c r="A1816" s="160" t="n">
        <v>30452</v>
      </c>
      <c r="B1816" s="9" t="n">
        <v>0.9</v>
      </c>
    </row>
    <row r="1817">
      <c r="A1817" s="160" t="n">
        <v>30453</v>
      </c>
      <c r="B1817" s="9" t="n">
        <v>0.93</v>
      </c>
    </row>
    <row r="1818">
      <c r="A1818" s="160" t="n">
        <v>30454</v>
      </c>
      <c r="B1818" s="9" t="n">
        <v>0.9399999999999999</v>
      </c>
    </row>
    <row r="1819">
      <c r="A1819" s="160" t="n">
        <v>30455</v>
      </c>
      <c r="B1819" s="9" t="n">
        <v>0.88</v>
      </c>
    </row>
    <row r="1820">
      <c r="A1820" s="160" t="n">
        <v>30456</v>
      </c>
      <c r="B1820" s="9" t="n">
        <v>0.9</v>
      </c>
    </row>
    <row r="1821">
      <c r="A1821" s="160" t="n">
        <v>30459</v>
      </c>
      <c r="B1821" s="9" t="n">
        <v>0.83</v>
      </c>
    </row>
    <row r="1822">
      <c r="A1822" s="160" t="n">
        <v>30460</v>
      </c>
      <c r="B1822" s="9" t="n">
        <v>0.8100000000000001</v>
      </c>
    </row>
    <row r="1823">
      <c r="A1823" s="160" t="n">
        <v>30461</v>
      </c>
      <c r="B1823" s="9" t="n">
        <v>0.82</v>
      </c>
    </row>
    <row r="1824">
      <c r="A1824" s="160" t="n">
        <v>30462</v>
      </c>
      <c r="B1824" s="9" t="n">
        <v>0.74</v>
      </c>
    </row>
    <row r="1825">
      <c r="A1825" s="160" t="n">
        <v>30463</v>
      </c>
      <c r="B1825" s="9" t="n">
        <v>0.72</v>
      </c>
    </row>
    <row r="1826">
      <c r="A1826" s="160" t="n">
        <v>30466</v>
      </c>
      <c r="B1826" s="9" t="n"/>
    </row>
    <row r="1827">
      <c r="A1827" s="160" t="n">
        <v>30467</v>
      </c>
      <c r="B1827" s="9" t="n">
        <v>0.79</v>
      </c>
    </row>
    <row r="1828">
      <c r="A1828" s="160" t="n">
        <v>30468</v>
      </c>
      <c r="B1828" s="9" t="n">
        <v>0.8</v>
      </c>
    </row>
    <row r="1829">
      <c r="A1829" s="160" t="n">
        <v>30469</v>
      </c>
      <c r="B1829" s="9" t="n">
        <v>0.82</v>
      </c>
    </row>
    <row r="1830">
      <c r="A1830" s="160" t="n">
        <v>30470</v>
      </c>
      <c r="B1830" s="9" t="n">
        <v>0.78</v>
      </c>
    </row>
    <row r="1831">
      <c r="A1831" s="160" t="n">
        <v>30473</v>
      </c>
      <c r="B1831" s="9" t="n">
        <v>0.7</v>
      </c>
    </row>
    <row r="1832">
      <c r="A1832" s="160" t="n">
        <v>30474</v>
      </c>
      <c r="B1832" s="9" t="n">
        <v>0.67</v>
      </c>
    </row>
    <row r="1833">
      <c r="A1833" s="160" t="n">
        <v>30475</v>
      </c>
      <c r="B1833" s="9" t="n">
        <v>0.72</v>
      </c>
    </row>
    <row r="1834">
      <c r="A1834" s="160" t="n">
        <v>30476</v>
      </c>
      <c r="B1834" s="9" t="n">
        <v>0.76</v>
      </c>
    </row>
    <row r="1835">
      <c r="A1835" s="160" t="n">
        <v>30477</v>
      </c>
      <c r="B1835" s="9" t="n">
        <v>0.6899999999999999</v>
      </c>
    </row>
    <row r="1836">
      <c r="A1836" s="160" t="n">
        <v>30480</v>
      </c>
      <c r="B1836" s="9" t="n">
        <v>0.64</v>
      </c>
    </row>
    <row r="1837">
      <c r="A1837" s="160" t="n">
        <v>30481</v>
      </c>
      <c r="B1837" s="9" t="n">
        <v>0.68</v>
      </c>
    </row>
    <row r="1838">
      <c r="A1838" s="160" t="n">
        <v>30482</v>
      </c>
      <c r="B1838" s="9" t="n">
        <v>0.66</v>
      </c>
    </row>
    <row r="1839">
      <c r="A1839" s="160" t="n">
        <v>30483</v>
      </c>
      <c r="B1839" s="9" t="n">
        <v>0.59</v>
      </c>
    </row>
    <row r="1840">
      <c r="A1840" s="160" t="n">
        <v>30484</v>
      </c>
      <c r="B1840" s="9" t="n">
        <v>0.61</v>
      </c>
    </row>
    <row r="1841">
      <c r="A1841" s="160" t="n">
        <v>30487</v>
      </c>
      <c r="B1841" s="9" t="n">
        <v>0.54</v>
      </c>
    </row>
    <row r="1842">
      <c r="A1842" s="160" t="n">
        <v>30488</v>
      </c>
      <c r="B1842" s="9" t="n">
        <v>0.52</v>
      </c>
    </row>
    <row r="1843">
      <c r="A1843" s="160" t="n">
        <v>30489</v>
      </c>
      <c r="B1843" s="9" t="n">
        <v>0.52</v>
      </c>
    </row>
    <row r="1844">
      <c r="A1844" s="160" t="n">
        <v>30490</v>
      </c>
      <c r="B1844" s="9" t="n">
        <v>0.57</v>
      </c>
    </row>
    <row r="1845">
      <c r="A1845" s="160" t="n">
        <v>30491</v>
      </c>
      <c r="B1845" s="9" t="n">
        <v>0.59</v>
      </c>
    </row>
    <row r="1846">
      <c r="A1846" s="160" t="n">
        <v>30494</v>
      </c>
      <c r="B1846" s="9" t="n">
        <v>0.67</v>
      </c>
    </row>
    <row r="1847">
      <c r="A1847" s="160" t="n">
        <v>30495</v>
      </c>
      <c r="B1847" s="9" t="n">
        <v>0.6899999999999999</v>
      </c>
    </row>
    <row r="1848">
      <c r="A1848" s="160" t="n">
        <v>30496</v>
      </c>
      <c r="B1848" s="9" t="n">
        <v>0.72</v>
      </c>
    </row>
    <row r="1849">
      <c r="A1849" s="160" t="n">
        <v>30497</v>
      </c>
      <c r="B1849" s="9" t="n">
        <v>0.73</v>
      </c>
    </row>
    <row r="1850">
      <c r="A1850" s="160" t="n">
        <v>30498</v>
      </c>
      <c r="B1850" s="9" t="n">
        <v>0.76</v>
      </c>
    </row>
    <row r="1851">
      <c r="A1851" s="160" t="n">
        <v>30501</v>
      </c>
      <c r="B1851" s="9" t="n"/>
    </row>
    <row r="1852">
      <c r="A1852" s="160" t="n">
        <v>30502</v>
      </c>
      <c r="B1852" s="9" t="n">
        <v>0.6899999999999999</v>
      </c>
    </row>
    <row r="1853">
      <c r="A1853" s="160" t="n">
        <v>30503</v>
      </c>
      <c r="B1853" s="9" t="n">
        <v>0.67</v>
      </c>
    </row>
    <row r="1854">
      <c r="A1854" s="160" t="n">
        <v>30504</v>
      </c>
      <c r="B1854" s="9" t="n">
        <v>0.7</v>
      </c>
    </row>
    <row r="1855">
      <c r="A1855" s="160" t="n">
        <v>30505</v>
      </c>
      <c r="B1855" s="9" t="n">
        <v>0.64</v>
      </c>
    </row>
    <row r="1856">
      <c r="A1856" s="160" t="n">
        <v>30508</v>
      </c>
      <c r="B1856" s="9" t="n">
        <v>0.72</v>
      </c>
    </row>
    <row r="1857">
      <c r="A1857" s="160" t="n">
        <v>30509</v>
      </c>
      <c r="B1857" s="9" t="n">
        <v>0.68</v>
      </c>
    </row>
    <row r="1858">
      <c r="A1858" s="160" t="n">
        <v>30510</v>
      </c>
      <c r="B1858" s="9" t="n">
        <v>0.6899999999999999</v>
      </c>
    </row>
    <row r="1859">
      <c r="A1859" s="160" t="n">
        <v>30511</v>
      </c>
      <c r="B1859" s="9" t="n">
        <v>0.66</v>
      </c>
    </row>
    <row r="1860">
      <c r="A1860" s="160" t="n">
        <v>30512</v>
      </c>
      <c r="B1860" s="9" t="n">
        <v>0.6899999999999999</v>
      </c>
    </row>
    <row r="1861">
      <c r="A1861" s="160" t="n">
        <v>30515</v>
      </c>
      <c r="B1861" s="9" t="n">
        <v>0.65</v>
      </c>
    </row>
    <row r="1862">
      <c r="A1862" s="160" t="n">
        <v>30516</v>
      </c>
      <c r="B1862" s="9" t="n">
        <v>0.67</v>
      </c>
    </row>
    <row r="1863">
      <c r="A1863" s="160" t="n">
        <v>30517</v>
      </c>
      <c r="B1863" s="9" t="n">
        <v>0.64</v>
      </c>
    </row>
    <row r="1864">
      <c r="A1864" s="160" t="n">
        <v>30518</v>
      </c>
      <c r="B1864" s="9" t="n">
        <v>0.66</v>
      </c>
    </row>
    <row r="1865">
      <c r="A1865" s="160" t="n">
        <v>30519</v>
      </c>
      <c r="B1865" s="9" t="n">
        <v>0.66</v>
      </c>
    </row>
    <row r="1866">
      <c r="A1866" s="160" t="n">
        <v>30522</v>
      </c>
      <c r="B1866" s="9" t="n">
        <v>0.67</v>
      </c>
    </row>
    <row r="1867">
      <c r="A1867" s="160" t="n">
        <v>30523</v>
      </c>
      <c r="B1867" s="9" t="n">
        <v>0.72</v>
      </c>
    </row>
    <row r="1868">
      <c r="A1868" s="160" t="n">
        <v>30524</v>
      </c>
      <c r="B1868" s="9" t="n">
        <v>0.74</v>
      </c>
    </row>
    <row r="1869">
      <c r="A1869" s="160" t="n">
        <v>30525</v>
      </c>
      <c r="B1869" s="9" t="n">
        <v>0.8</v>
      </c>
    </row>
    <row r="1870">
      <c r="A1870" s="160" t="n">
        <v>30526</v>
      </c>
      <c r="B1870" s="9" t="n">
        <v>0.73</v>
      </c>
    </row>
    <row r="1871">
      <c r="A1871" s="160" t="n">
        <v>30529</v>
      </c>
      <c r="B1871" s="9" t="n">
        <v>0.71</v>
      </c>
    </row>
    <row r="1872">
      <c r="A1872" s="160" t="n">
        <v>30530</v>
      </c>
      <c r="B1872" s="9" t="n">
        <v>0.68</v>
      </c>
    </row>
    <row r="1873">
      <c r="A1873" s="160" t="n">
        <v>30531</v>
      </c>
      <c r="B1873" s="9" t="n">
        <v>0.79</v>
      </c>
    </row>
    <row r="1874">
      <c r="A1874" s="160" t="n">
        <v>30532</v>
      </c>
      <c r="B1874" s="9" t="n">
        <v>0.85</v>
      </c>
    </row>
    <row r="1875">
      <c r="A1875" s="160" t="n">
        <v>30533</v>
      </c>
      <c r="B1875" s="9" t="n">
        <v>0.83</v>
      </c>
    </row>
    <row r="1876">
      <c r="A1876" s="160" t="n">
        <v>30536</v>
      </c>
      <c r="B1876" s="9" t="n">
        <v>0.83</v>
      </c>
    </row>
    <row r="1877">
      <c r="A1877" s="160" t="n">
        <v>30537</v>
      </c>
      <c r="B1877" s="9" t="n">
        <v>0.8</v>
      </c>
    </row>
    <row r="1878">
      <c r="A1878" s="160" t="n">
        <v>30538</v>
      </c>
      <c r="B1878" s="9" t="n">
        <v>0.76</v>
      </c>
    </row>
    <row r="1879">
      <c r="A1879" s="160" t="n">
        <v>30539</v>
      </c>
      <c r="B1879" s="9" t="n">
        <v>0.72</v>
      </c>
    </row>
    <row r="1880">
      <c r="A1880" s="160" t="n">
        <v>30540</v>
      </c>
      <c r="B1880" s="9" t="n">
        <v>0.6899999999999999</v>
      </c>
    </row>
    <row r="1881">
      <c r="A1881" s="160" t="n">
        <v>30543</v>
      </c>
      <c r="B1881" s="9" t="n">
        <v>0.68</v>
      </c>
    </row>
    <row r="1882">
      <c r="A1882" s="160" t="n">
        <v>30544</v>
      </c>
      <c r="B1882" s="9" t="n">
        <v>0.74</v>
      </c>
    </row>
    <row r="1883">
      <c r="A1883" s="160" t="n">
        <v>30545</v>
      </c>
      <c r="B1883" s="9" t="n">
        <v>0.79</v>
      </c>
    </row>
    <row r="1884">
      <c r="A1884" s="160" t="n">
        <v>30546</v>
      </c>
      <c r="B1884" s="9" t="n">
        <v>0.85</v>
      </c>
    </row>
    <row r="1885">
      <c r="A1885" s="160" t="n">
        <v>30547</v>
      </c>
      <c r="B1885" s="9" t="n">
        <v>0.82</v>
      </c>
    </row>
    <row r="1886">
      <c r="A1886" s="160" t="n">
        <v>30550</v>
      </c>
      <c r="B1886" s="9" t="n">
        <v>0.79</v>
      </c>
    </row>
    <row r="1887">
      <c r="A1887" s="160" t="n">
        <v>30551</v>
      </c>
      <c r="B1887" s="9" t="n">
        <v>0.78</v>
      </c>
    </row>
    <row r="1888">
      <c r="A1888" s="160" t="n">
        <v>30552</v>
      </c>
      <c r="B1888" s="9" t="n">
        <v>0.78</v>
      </c>
    </row>
    <row r="1889">
      <c r="A1889" s="160" t="n">
        <v>30553</v>
      </c>
      <c r="B1889" s="9" t="n">
        <v>0.79</v>
      </c>
    </row>
    <row r="1890">
      <c r="A1890" s="160" t="n">
        <v>30554</v>
      </c>
      <c r="B1890" s="9" t="n">
        <v>0.77</v>
      </c>
    </row>
    <row r="1891">
      <c r="A1891" s="160" t="n">
        <v>30557</v>
      </c>
      <c r="B1891" s="9" t="n">
        <v>0.77</v>
      </c>
    </row>
    <row r="1892">
      <c r="A1892" s="160" t="n">
        <v>30558</v>
      </c>
      <c r="B1892" s="9" t="n">
        <v>0.82</v>
      </c>
    </row>
    <row r="1893">
      <c r="A1893" s="160" t="n">
        <v>30559</v>
      </c>
      <c r="B1893" s="9" t="n">
        <v>0.8</v>
      </c>
    </row>
    <row r="1894">
      <c r="A1894" s="160" t="n">
        <v>30560</v>
      </c>
      <c r="B1894" s="9" t="n">
        <v>0.8100000000000001</v>
      </c>
    </row>
    <row r="1895">
      <c r="A1895" s="160" t="n">
        <v>30561</v>
      </c>
      <c r="B1895" s="9" t="n">
        <v>0.83</v>
      </c>
    </row>
    <row r="1896">
      <c r="A1896" s="160" t="n">
        <v>30564</v>
      </c>
      <c r="B1896" s="9" t="n"/>
    </row>
    <row r="1897">
      <c r="A1897" s="160" t="n">
        <v>30565</v>
      </c>
      <c r="B1897" s="9" t="n">
        <v>0.82</v>
      </c>
    </row>
    <row r="1898">
      <c r="A1898" s="160" t="n">
        <v>30566</v>
      </c>
      <c r="B1898" s="9" t="n">
        <v>0.82</v>
      </c>
    </row>
    <row r="1899">
      <c r="A1899" s="160" t="n">
        <v>30567</v>
      </c>
      <c r="B1899" s="9" t="n">
        <v>0.82</v>
      </c>
    </row>
    <row r="1900">
      <c r="A1900" s="160" t="n">
        <v>30568</v>
      </c>
      <c r="B1900" s="9" t="n">
        <v>0.8</v>
      </c>
    </row>
    <row r="1901">
      <c r="A1901" s="160" t="n">
        <v>30571</v>
      </c>
      <c r="B1901" s="9" t="n">
        <v>0.85</v>
      </c>
    </row>
    <row r="1902">
      <c r="A1902" s="160" t="n">
        <v>30572</v>
      </c>
      <c r="B1902" s="9" t="n">
        <v>0.86</v>
      </c>
    </row>
    <row r="1903">
      <c r="A1903" s="160" t="n">
        <v>30573</v>
      </c>
      <c r="B1903" s="9" t="n">
        <v>0.88</v>
      </c>
    </row>
    <row r="1904">
      <c r="A1904" s="160" t="n">
        <v>30574</v>
      </c>
      <c r="B1904" s="9" t="n">
        <v>0.87</v>
      </c>
    </row>
    <row r="1905">
      <c r="A1905" s="160" t="n">
        <v>30575</v>
      </c>
      <c r="B1905" s="9" t="n">
        <v>0.85</v>
      </c>
    </row>
    <row r="1906">
      <c r="A1906" s="160" t="n">
        <v>30578</v>
      </c>
      <c r="B1906" s="9" t="n">
        <v>0.9399999999999999</v>
      </c>
    </row>
    <row r="1907">
      <c r="A1907" s="160" t="n">
        <v>30579</v>
      </c>
      <c r="B1907" s="9" t="n">
        <v>0.87</v>
      </c>
    </row>
    <row r="1908">
      <c r="A1908" s="160" t="n">
        <v>30580</v>
      </c>
      <c r="B1908" s="9" t="n">
        <v>0.91</v>
      </c>
    </row>
    <row r="1909">
      <c r="A1909" s="160" t="n">
        <v>30581</v>
      </c>
      <c r="B1909" s="9" t="n">
        <v>0.86</v>
      </c>
    </row>
    <row r="1910">
      <c r="A1910" s="160" t="n">
        <v>30582</v>
      </c>
      <c r="B1910" s="9" t="n">
        <v>0.88</v>
      </c>
    </row>
    <row r="1911">
      <c r="A1911" s="160" t="n">
        <v>30585</v>
      </c>
      <c r="B1911" s="9" t="n">
        <v>0.92</v>
      </c>
    </row>
    <row r="1912">
      <c r="A1912" s="160" t="n">
        <v>30586</v>
      </c>
      <c r="B1912" s="9" t="n">
        <v>0.88</v>
      </c>
    </row>
    <row r="1913">
      <c r="A1913" s="160" t="n">
        <v>30587</v>
      </c>
      <c r="B1913" s="9" t="n">
        <v>0.9</v>
      </c>
    </row>
    <row r="1914">
      <c r="A1914" s="160" t="n">
        <v>30588</v>
      </c>
      <c r="B1914" s="9" t="n">
        <v>0.86</v>
      </c>
    </row>
    <row r="1915">
      <c r="A1915" s="160" t="n">
        <v>30589</v>
      </c>
      <c r="B1915" s="9" t="n">
        <v>0.91</v>
      </c>
    </row>
    <row r="1916">
      <c r="A1916" s="160" t="n">
        <v>30592</v>
      </c>
      <c r="B1916" s="9" t="n">
        <v>0.92</v>
      </c>
    </row>
    <row r="1917">
      <c r="A1917" s="160" t="n">
        <v>30593</v>
      </c>
      <c r="B1917" s="9" t="n">
        <v>0.9</v>
      </c>
    </row>
    <row r="1918">
      <c r="A1918" s="160" t="n">
        <v>30594</v>
      </c>
      <c r="B1918" s="9" t="n">
        <v>0.9</v>
      </c>
    </row>
    <row r="1919">
      <c r="A1919" s="160" t="n">
        <v>30595</v>
      </c>
      <c r="B1919" s="9" t="n">
        <v>0.89</v>
      </c>
    </row>
    <row r="1920">
      <c r="A1920" s="160" t="n">
        <v>30596</v>
      </c>
      <c r="B1920" s="9" t="n">
        <v>0.88</v>
      </c>
    </row>
    <row r="1921">
      <c r="A1921" s="160" t="n">
        <v>30599</v>
      </c>
      <c r="B1921" s="9" t="n"/>
    </row>
    <row r="1922">
      <c r="A1922" s="160" t="n">
        <v>30600</v>
      </c>
      <c r="B1922" s="9" t="n">
        <v>0.89</v>
      </c>
    </row>
    <row r="1923">
      <c r="A1923" s="160" t="n">
        <v>30601</v>
      </c>
      <c r="B1923" s="9" t="n">
        <v>0.9399999999999999</v>
      </c>
    </row>
    <row r="1924">
      <c r="A1924" s="160" t="n">
        <v>30602</v>
      </c>
      <c r="B1924" s="9" t="n">
        <v>0.9399999999999999</v>
      </c>
    </row>
    <row r="1925">
      <c r="A1925" s="160" t="n">
        <v>30603</v>
      </c>
      <c r="B1925" s="9" t="n">
        <v>0.93</v>
      </c>
    </row>
    <row r="1926">
      <c r="A1926" s="160" t="n">
        <v>30606</v>
      </c>
      <c r="B1926" s="9" t="n">
        <v>0.98</v>
      </c>
    </row>
    <row r="1927">
      <c r="A1927" s="160" t="n">
        <v>30607</v>
      </c>
      <c r="B1927" s="9" t="n">
        <v>1.01</v>
      </c>
    </row>
    <row r="1928">
      <c r="A1928" s="160" t="n">
        <v>30608</v>
      </c>
      <c r="B1928" s="9" t="n">
        <v>0.9399999999999999</v>
      </c>
    </row>
    <row r="1929">
      <c r="A1929" s="160" t="n">
        <v>30609</v>
      </c>
      <c r="B1929" s="9" t="n">
        <v>0.93</v>
      </c>
    </row>
    <row r="1930">
      <c r="A1930" s="160" t="n">
        <v>30610</v>
      </c>
      <c r="B1930" s="9" t="n">
        <v>0.95</v>
      </c>
    </row>
    <row r="1931">
      <c r="A1931" s="160" t="n">
        <v>30613</v>
      </c>
      <c r="B1931" s="9" t="n">
        <v>0.98</v>
      </c>
    </row>
    <row r="1932">
      <c r="A1932" s="160" t="n">
        <v>30614</v>
      </c>
      <c r="B1932" s="9" t="n">
        <v>1.07</v>
      </c>
    </row>
    <row r="1933">
      <c r="A1933" s="160" t="n">
        <v>30615</v>
      </c>
      <c r="B1933" s="9" t="n">
        <v>1.09</v>
      </c>
    </row>
    <row r="1934">
      <c r="A1934" s="160" t="n">
        <v>30616</v>
      </c>
      <c r="B1934" s="9" t="n">
        <v>1.06</v>
      </c>
    </row>
    <row r="1935">
      <c r="A1935" s="160" t="n">
        <v>30617</v>
      </c>
      <c r="B1935" s="9" t="n">
        <v>1.07</v>
      </c>
    </row>
    <row r="1936">
      <c r="A1936" s="160" t="n">
        <v>30620</v>
      </c>
      <c r="B1936" s="9" t="n">
        <v>1.13</v>
      </c>
    </row>
    <row r="1937">
      <c r="A1937" s="160" t="n">
        <v>30621</v>
      </c>
      <c r="B1937" s="9" t="n">
        <v>1.05</v>
      </c>
    </row>
    <row r="1938">
      <c r="A1938" s="160" t="n">
        <v>30622</v>
      </c>
      <c r="B1938" s="9" t="n">
        <v>1.08</v>
      </c>
    </row>
    <row r="1939">
      <c r="A1939" s="160" t="n">
        <v>30623</v>
      </c>
      <c r="B1939" s="9" t="n">
        <v>1.12</v>
      </c>
    </row>
    <row r="1940">
      <c r="A1940" s="160" t="n">
        <v>30624</v>
      </c>
      <c r="B1940" s="9" t="n">
        <v>1.09</v>
      </c>
    </row>
    <row r="1941">
      <c r="A1941" s="160" t="n">
        <v>30627</v>
      </c>
      <c r="B1941" s="9" t="n">
        <v>1.06</v>
      </c>
    </row>
    <row r="1942">
      <c r="A1942" s="160" t="n">
        <v>30628</v>
      </c>
      <c r="B1942" s="9" t="n"/>
    </row>
    <row r="1943">
      <c r="A1943" s="160" t="n">
        <v>30629</v>
      </c>
      <c r="B1943" s="9" t="n">
        <v>1.1</v>
      </c>
    </row>
    <row r="1944">
      <c r="A1944" s="160" t="n">
        <v>30630</v>
      </c>
      <c r="B1944" s="9" t="n">
        <v>1.08</v>
      </c>
    </row>
    <row r="1945">
      <c r="A1945" s="160" t="n">
        <v>30631</v>
      </c>
      <c r="B1945" s="9" t="n"/>
    </row>
    <row r="1946">
      <c r="A1946" s="160" t="n">
        <v>30634</v>
      </c>
      <c r="B1946" s="9" t="n">
        <v>1.08</v>
      </c>
    </row>
    <row r="1947">
      <c r="A1947" s="160" t="n">
        <v>30635</v>
      </c>
      <c r="B1947" s="9" t="n">
        <v>1.04</v>
      </c>
    </row>
    <row r="1948">
      <c r="A1948" s="160" t="n">
        <v>30636</v>
      </c>
      <c r="B1948" s="9" t="n">
        <v>1.04</v>
      </c>
    </row>
    <row r="1949">
      <c r="A1949" s="160" t="n">
        <v>30637</v>
      </c>
      <c r="B1949" s="9" t="n">
        <v>1.04</v>
      </c>
    </row>
    <row r="1950">
      <c r="A1950" s="160" t="n">
        <v>30638</v>
      </c>
      <c r="B1950" s="9" t="n">
        <v>1.04</v>
      </c>
    </row>
    <row r="1951">
      <c r="A1951" s="160" t="n">
        <v>30641</v>
      </c>
      <c r="B1951" s="9" t="n">
        <v>1</v>
      </c>
    </row>
    <row r="1952">
      <c r="A1952" s="160" t="n">
        <v>30642</v>
      </c>
      <c r="B1952" s="9" t="n">
        <v>0.97</v>
      </c>
    </row>
    <row r="1953">
      <c r="A1953" s="160" t="n">
        <v>30643</v>
      </c>
      <c r="B1953" s="9" t="n">
        <v>0.95</v>
      </c>
    </row>
    <row r="1954">
      <c r="A1954" s="160" t="n">
        <v>30644</v>
      </c>
      <c r="B1954" s="9" t="n"/>
    </row>
    <row r="1955">
      <c r="A1955" s="160" t="n">
        <v>30645</v>
      </c>
      <c r="B1955" s="9" t="n">
        <v>0.92</v>
      </c>
    </row>
    <row r="1956">
      <c r="A1956" s="160" t="n">
        <v>30648</v>
      </c>
      <c r="B1956" s="9" t="n">
        <v>0.9399999999999999</v>
      </c>
    </row>
    <row r="1957">
      <c r="A1957" s="160" t="n">
        <v>30649</v>
      </c>
      <c r="B1957" s="9" t="n">
        <v>0.93</v>
      </c>
    </row>
    <row r="1958">
      <c r="A1958" s="160" t="n">
        <v>30650</v>
      </c>
      <c r="B1958" s="9" t="n">
        <v>0.96</v>
      </c>
    </row>
    <row r="1959">
      <c r="A1959" s="160" t="n">
        <v>30651</v>
      </c>
      <c r="B1959" s="9" t="n">
        <v>0.97</v>
      </c>
    </row>
    <row r="1960">
      <c r="A1960" s="160" t="n">
        <v>30652</v>
      </c>
      <c r="B1960" s="9" t="n">
        <v>0.98</v>
      </c>
    </row>
    <row r="1961">
      <c r="A1961" s="160" t="n">
        <v>30655</v>
      </c>
      <c r="B1961" s="9" t="n">
        <v>0.98</v>
      </c>
    </row>
    <row r="1962">
      <c r="A1962" s="160" t="n">
        <v>30656</v>
      </c>
      <c r="B1962" s="9" t="n">
        <v>1.02</v>
      </c>
    </row>
    <row r="1963">
      <c r="A1963" s="160" t="n">
        <v>30657</v>
      </c>
      <c r="B1963" s="9" t="n">
        <v>1.04</v>
      </c>
    </row>
    <row r="1964">
      <c r="A1964" s="160" t="n">
        <v>30658</v>
      </c>
      <c r="B1964" s="9" t="n">
        <v>1.06</v>
      </c>
    </row>
    <row r="1965">
      <c r="A1965" s="160" t="n">
        <v>30659</v>
      </c>
      <c r="B1965" s="9" t="n">
        <v>1.05</v>
      </c>
    </row>
    <row r="1966">
      <c r="A1966" s="160" t="n">
        <v>30662</v>
      </c>
      <c r="B1966" s="9" t="n">
        <v>1.05</v>
      </c>
    </row>
    <row r="1967">
      <c r="A1967" s="160" t="n">
        <v>30663</v>
      </c>
      <c r="B1967" s="9" t="n">
        <v>1.02</v>
      </c>
    </row>
    <row r="1968">
      <c r="A1968" s="160" t="n">
        <v>30664</v>
      </c>
      <c r="B1968" s="9" t="n">
        <v>1.05</v>
      </c>
    </row>
    <row r="1969">
      <c r="A1969" s="160" t="n">
        <v>30665</v>
      </c>
      <c r="B1969" s="9" t="n">
        <v>1.03</v>
      </c>
    </row>
    <row r="1970">
      <c r="A1970" s="160" t="n">
        <v>30666</v>
      </c>
      <c r="B1970" s="9" t="n">
        <v>1.01</v>
      </c>
    </row>
    <row r="1971">
      <c r="A1971" s="160" t="n">
        <v>30669</v>
      </c>
      <c r="B1971" s="9" t="n">
        <v>1</v>
      </c>
    </row>
    <row r="1972">
      <c r="A1972" s="160" t="n">
        <v>30670</v>
      </c>
      <c r="B1972" s="9" t="n">
        <v>0.99</v>
      </c>
    </row>
    <row r="1973">
      <c r="A1973" s="160" t="n">
        <v>30671</v>
      </c>
      <c r="B1973" s="9" t="n">
        <v>0.95</v>
      </c>
    </row>
    <row r="1974">
      <c r="A1974" s="160" t="n">
        <v>30672</v>
      </c>
      <c r="B1974" s="9" t="n">
        <v>0.9399999999999999</v>
      </c>
    </row>
    <row r="1975">
      <c r="A1975" s="160" t="n">
        <v>30673</v>
      </c>
      <c r="B1975" s="9" t="n">
        <v>0.93</v>
      </c>
    </row>
    <row r="1976">
      <c r="A1976" s="160" t="n">
        <v>30676</v>
      </c>
      <c r="B1976" s="9" t="n"/>
    </row>
    <row r="1977">
      <c r="A1977" s="160" t="n">
        <v>30677</v>
      </c>
      <c r="B1977" s="9" t="n">
        <v>0.9</v>
      </c>
    </row>
    <row r="1978">
      <c r="A1978" s="160" t="n">
        <v>30678</v>
      </c>
      <c r="B1978" s="9" t="n">
        <v>0.96</v>
      </c>
    </row>
    <row r="1979">
      <c r="A1979" s="160" t="n">
        <v>30679</v>
      </c>
      <c r="B1979" s="9" t="n">
        <v>0.95</v>
      </c>
    </row>
    <row r="1980">
      <c r="A1980" s="160" t="n">
        <v>30680</v>
      </c>
      <c r="B1980" s="9" t="n">
        <v>0.97</v>
      </c>
    </row>
    <row r="1981">
      <c r="A1981" s="160" t="n">
        <v>30683</v>
      </c>
      <c r="B1981" s="9" t="n"/>
    </row>
    <row r="1982">
      <c r="A1982" s="160" t="n">
        <v>30684</v>
      </c>
      <c r="B1982" s="9" t="n">
        <v>0.99</v>
      </c>
    </row>
    <row r="1983">
      <c r="A1983" s="160" t="n">
        <v>30685</v>
      </c>
      <c r="B1983" s="9" t="n">
        <v>1.01</v>
      </c>
    </row>
    <row r="1984">
      <c r="A1984" s="160" t="n">
        <v>30686</v>
      </c>
      <c r="B1984" s="9" t="n">
        <v>1.02</v>
      </c>
    </row>
    <row r="1985">
      <c r="A1985" s="160" t="n">
        <v>30687</v>
      </c>
      <c r="B1985" s="9" t="n">
        <v>1.05</v>
      </c>
    </row>
    <row r="1986">
      <c r="A1986" s="160" t="n">
        <v>30690</v>
      </c>
      <c r="B1986" s="9" t="n">
        <v>1.02</v>
      </c>
    </row>
    <row r="1987">
      <c r="A1987" s="160" t="n">
        <v>30691</v>
      </c>
      <c r="B1987" s="9" t="n">
        <v>1.05</v>
      </c>
    </row>
    <row r="1988">
      <c r="A1988" s="160" t="n">
        <v>30692</v>
      </c>
      <c r="B1988" s="9" t="n">
        <v>1.04</v>
      </c>
    </row>
    <row r="1989">
      <c r="A1989" s="160" t="n">
        <v>30693</v>
      </c>
      <c r="B1989" s="9" t="n">
        <v>1.05</v>
      </c>
    </row>
    <row r="1990">
      <c r="A1990" s="160" t="n">
        <v>30694</v>
      </c>
      <c r="B1990" s="9" t="n">
        <v>1.09</v>
      </c>
    </row>
    <row r="1991">
      <c r="A1991" s="160" t="n">
        <v>30697</v>
      </c>
      <c r="B1991" s="9" t="n">
        <v>1.02</v>
      </c>
    </row>
    <row r="1992">
      <c r="A1992" s="160" t="n">
        <v>30698</v>
      </c>
      <c r="B1992" s="9" t="n">
        <v>1.02</v>
      </c>
    </row>
    <row r="1993">
      <c r="A1993" s="160" t="n">
        <v>30699</v>
      </c>
      <c r="B1993" s="9" t="n">
        <v>1.03</v>
      </c>
    </row>
    <row r="1994">
      <c r="A1994" s="160" t="n">
        <v>30700</v>
      </c>
      <c r="B1994" s="9" t="n">
        <v>1.03</v>
      </c>
    </row>
    <row r="1995">
      <c r="A1995" s="160" t="n">
        <v>30701</v>
      </c>
      <c r="B1995" s="9" t="n">
        <v>1.04</v>
      </c>
    </row>
    <row r="1996">
      <c r="A1996" s="160" t="n">
        <v>30704</v>
      </c>
      <c r="B1996" s="9" t="n">
        <v>1.02</v>
      </c>
    </row>
    <row r="1997">
      <c r="A1997" s="160" t="n">
        <v>30705</v>
      </c>
      <c r="B1997" s="9" t="n">
        <v>1</v>
      </c>
    </row>
    <row r="1998">
      <c r="A1998" s="160" t="n">
        <v>30706</v>
      </c>
      <c r="B1998" s="9" t="n">
        <v>0.99</v>
      </c>
    </row>
    <row r="1999">
      <c r="A1999" s="160" t="n">
        <v>30707</v>
      </c>
      <c r="B1999" s="9" t="n">
        <v>1.01</v>
      </c>
    </row>
    <row r="2000">
      <c r="A2000" s="160" t="n">
        <v>30708</v>
      </c>
      <c r="B2000" s="9" t="n">
        <v>1.01</v>
      </c>
    </row>
    <row r="2001">
      <c r="A2001" s="160" t="n">
        <v>30711</v>
      </c>
      <c r="B2001" s="9" t="n">
        <v>1.09</v>
      </c>
    </row>
    <row r="2002">
      <c r="A2002" s="160" t="n">
        <v>30712</v>
      </c>
      <c r="B2002" s="9" t="n">
        <v>1.09</v>
      </c>
    </row>
    <row r="2003">
      <c r="A2003" s="160" t="n">
        <v>30713</v>
      </c>
      <c r="B2003" s="9" t="n">
        <v>1.08</v>
      </c>
    </row>
    <row r="2004">
      <c r="A2004" s="160" t="n">
        <v>30714</v>
      </c>
      <c r="B2004" s="9" t="n">
        <v>1.06</v>
      </c>
    </row>
    <row r="2005">
      <c r="A2005" s="160" t="n">
        <v>30715</v>
      </c>
      <c r="B2005" s="9" t="n">
        <v>1.07</v>
      </c>
    </row>
    <row r="2006">
      <c r="A2006" s="160" t="n">
        <v>30718</v>
      </c>
      <c r="B2006" s="9" t="n">
        <v>1.03</v>
      </c>
    </row>
    <row r="2007">
      <c r="A2007" s="160" t="n">
        <v>30719</v>
      </c>
      <c r="B2007" s="9" t="n">
        <v>1.05</v>
      </c>
    </row>
    <row r="2008">
      <c r="A2008" s="160" t="n">
        <v>30720</v>
      </c>
      <c r="B2008" s="9" t="n">
        <v>1.07</v>
      </c>
    </row>
    <row r="2009">
      <c r="A2009" s="160" t="n">
        <v>30721</v>
      </c>
      <c r="B2009" s="9" t="n">
        <v>1.07</v>
      </c>
    </row>
    <row r="2010">
      <c r="A2010" s="160" t="n">
        <v>30722</v>
      </c>
      <c r="B2010" s="9" t="n">
        <v>1.1</v>
      </c>
    </row>
    <row r="2011">
      <c r="A2011" s="160" t="n">
        <v>30725</v>
      </c>
      <c r="B2011" s="9" t="n"/>
    </row>
    <row r="2012">
      <c r="A2012" s="160" t="n">
        <v>30726</v>
      </c>
      <c r="B2012" s="9" t="n">
        <v>1.07</v>
      </c>
    </row>
    <row r="2013">
      <c r="A2013" s="160" t="n">
        <v>30727</v>
      </c>
      <c r="B2013" s="9" t="n">
        <v>1.08</v>
      </c>
    </row>
    <row r="2014">
      <c r="A2014" s="160" t="n">
        <v>30728</v>
      </c>
      <c r="B2014" s="9" t="n">
        <v>1.08</v>
      </c>
    </row>
    <row r="2015">
      <c r="A2015" s="160" t="n">
        <v>30729</v>
      </c>
      <c r="B2015" s="9" t="n">
        <v>1.05</v>
      </c>
    </row>
    <row r="2016">
      <c r="A2016" s="160" t="n">
        <v>30732</v>
      </c>
      <c r="B2016" s="9" t="n"/>
    </row>
    <row r="2017">
      <c r="A2017" s="160" t="n">
        <v>30733</v>
      </c>
      <c r="B2017" s="9" t="n">
        <v>1.06</v>
      </c>
    </row>
    <row r="2018">
      <c r="A2018" s="160" t="n">
        <v>30734</v>
      </c>
      <c r="B2018" s="9" t="n">
        <v>1.01</v>
      </c>
    </row>
    <row r="2019">
      <c r="A2019" s="160" t="n">
        <v>30735</v>
      </c>
      <c r="B2019" s="9" t="n">
        <v>1.02</v>
      </c>
    </row>
    <row r="2020">
      <c r="A2020" s="160" t="n">
        <v>30736</v>
      </c>
      <c r="B2020" s="9" t="n">
        <v>1.05</v>
      </c>
    </row>
    <row r="2021">
      <c r="A2021" s="160" t="n">
        <v>30739</v>
      </c>
      <c r="B2021" s="9" t="n">
        <v>1.03</v>
      </c>
    </row>
    <row r="2022">
      <c r="A2022" s="160" t="n">
        <v>30740</v>
      </c>
      <c r="B2022" s="9" t="n">
        <v>1.05</v>
      </c>
    </row>
    <row r="2023">
      <c r="A2023" s="160" t="n">
        <v>30741</v>
      </c>
      <c r="B2023" s="9" t="n">
        <v>1.05</v>
      </c>
    </row>
    <row r="2024">
      <c r="A2024" s="160" t="n">
        <v>30742</v>
      </c>
      <c r="B2024" s="9" t="n">
        <v>1.02</v>
      </c>
    </row>
    <row r="2025">
      <c r="A2025" s="160" t="n">
        <v>30743</v>
      </c>
      <c r="B2025" s="9" t="n">
        <v>1.07</v>
      </c>
    </row>
    <row r="2026">
      <c r="A2026" s="160" t="n">
        <v>30746</v>
      </c>
      <c r="B2026" s="9" t="n">
        <v>1.06</v>
      </c>
    </row>
    <row r="2027">
      <c r="A2027" s="160" t="n">
        <v>30747</v>
      </c>
      <c r="B2027" s="9" t="n">
        <v>1.08</v>
      </c>
    </row>
    <row r="2028">
      <c r="A2028" s="160" t="n">
        <v>30748</v>
      </c>
      <c r="B2028" s="9" t="n">
        <v>1.14</v>
      </c>
    </row>
    <row r="2029">
      <c r="A2029" s="160" t="n">
        <v>30749</v>
      </c>
      <c r="B2029" s="9" t="n">
        <v>1.09</v>
      </c>
    </row>
    <row r="2030">
      <c r="A2030" s="160" t="n">
        <v>30750</v>
      </c>
      <c r="B2030" s="9" t="n">
        <v>1.09</v>
      </c>
    </row>
    <row r="2031">
      <c r="A2031" s="160" t="n">
        <v>30753</v>
      </c>
      <c r="B2031" s="9" t="n">
        <v>1.06</v>
      </c>
    </row>
    <row r="2032">
      <c r="A2032" s="160" t="n">
        <v>30754</v>
      </c>
      <c r="B2032" s="9" t="n">
        <v>1.05</v>
      </c>
    </row>
    <row r="2033">
      <c r="A2033" s="160" t="n">
        <v>30755</v>
      </c>
      <c r="B2033" s="9" t="n">
        <v>1.05</v>
      </c>
    </row>
    <row r="2034">
      <c r="A2034" s="160" t="n">
        <v>30756</v>
      </c>
      <c r="B2034" s="9" t="n">
        <v>1.03</v>
      </c>
    </row>
    <row r="2035">
      <c r="A2035" s="160" t="n">
        <v>30757</v>
      </c>
      <c r="B2035" s="9" t="n">
        <v>1.07</v>
      </c>
    </row>
    <row r="2036">
      <c r="A2036" s="160" t="n">
        <v>30760</v>
      </c>
      <c r="B2036" s="9" t="n">
        <v>1.06</v>
      </c>
    </row>
    <row r="2037">
      <c r="A2037" s="160" t="n">
        <v>30761</v>
      </c>
      <c r="B2037" s="9" t="n">
        <v>0.99</v>
      </c>
    </row>
    <row r="2038">
      <c r="A2038" s="160" t="n">
        <v>30762</v>
      </c>
      <c r="B2038" s="9" t="n">
        <v>0.88</v>
      </c>
    </row>
    <row r="2039">
      <c r="A2039" s="160" t="n">
        <v>30763</v>
      </c>
      <c r="B2039" s="9" t="n">
        <v>0.9</v>
      </c>
    </row>
    <row r="2040">
      <c r="A2040" s="160" t="n">
        <v>30764</v>
      </c>
      <c r="B2040" s="9" t="n">
        <v>0.89</v>
      </c>
    </row>
    <row r="2041">
      <c r="A2041" s="160" t="n">
        <v>30767</v>
      </c>
      <c r="B2041" s="9" t="n">
        <v>0.9</v>
      </c>
    </row>
    <row r="2042">
      <c r="A2042" s="160" t="n">
        <v>30768</v>
      </c>
      <c r="B2042" s="9" t="n">
        <v>0.88</v>
      </c>
    </row>
    <row r="2043">
      <c r="A2043" s="160" t="n">
        <v>30769</v>
      </c>
      <c r="B2043" s="9" t="n">
        <v>0.9399999999999999</v>
      </c>
    </row>
    <row r="2044">
      <c r="A2044" s="160" t="n">
        <v>30770</v>
      </c>
      <c r="B2044" s="9" t="n">
        <v>0.92</v>
      </c>
    </row>
    <row r="2045">
      <c r="A2045" s="160" t="n">
        <v>30771</v>
      </c>
      <c r="B2045" s="9" t="n">
        <v>0.93</v>
      </c>
    </row>
    <row r="2046">
      <c r="A2046" s="160" t="n">
        <v>30774</v>
      </c>
      <c r="B2046" s="9" t="n">
        <v>0.95</v>
      </c>
    </row>
    <row r="2047">
      <c r="A2047" s="160" t="n">
        <v>30775</v>
      </c>
      <c r="B2047" s="9" t="n">
        <v>0.92</v>
      </c>
    </row>
    <row r="2048">
      <c r="A2048" s="160" t="n">
        <v>30776</v>
      </c>
      <c r="B2048" s="9" t="n">
        <v>0.91</v>
      </c>
    </row>
    <row r="2049">
      <c r="A2049" s="160" t="n">
        <v>30777</v>
      </c>
      <c r="B2049" s="9" t="n">
        <v>0.95</v>
      </c>
    </row>
    <row r="2050">
      <c r="A2050" s="160" t="n">
        <v>30778</v>
      </c>
      <c r="B2050" s="9" t="n">
        <v>0.96</v>
      </c>
    </row>
    <row r="2051">
      <c r="A2051" s="160" t="n">
        <v>30781</v>
      </c>
      <c r="B2051" s="9" t="n">
        <v>0.92</v>
      </c>
    </row>
    <row r="2052">
      <c r="A2052" s="160" t="n">
        <v>30782</v>
      </c>
      <c r="B2052" s="9" t="n">
        <v>0.98</v>
      </c>
    </row>
    <row r="2053">
      <c r="A2053" s="160" t="n">
        <v>30783</v>
      </c>
      <c r="B2053" s="9" t="n">
        <v>0.97</v>
      </c>
    </row>
    <row r="2054">
      <c r="A2054" s="160" t="n">
        <v>30784</v>
      </c>
      <c r="B2054" s="9" t="n">
        <v>0.91</v>
      </c>
    </row>
    <row r="2055">
      <c r="A2055" s="160" t="n">
        <v>30785</v>
      </c>
      <c r="B2055" s="9" t="n">
        <v>0.91</v>
      </c>
    </row>
    <row r="2056">
      <c r="A2056" s="160" t="n">
        <v>30788</v>
      </c>
      <c r="B2056" s="9" t="n">
        <v>0.91</v>
      </c>
    </row>
    <row r="2057">
      <c r="A2057" s="160" t="n">
        <v>30789</v>
      </c>
      <c r="B2057" s="9" t="n">
        <v>0.98</v>
      </c>
    </row>
    <row r="2058">
      <c r="A2058" s="160" t="n">
        <v>30790</v>
      </c>
      <c r="B2058" s="9" t="n">
        <v>1.01</v>
      </c>
    </row>
    <row r="2059">
      <c r="A2059" s="160" t="n">
        <v>30791</v>
      </c>
      <c r="B2059" s="9" t="n">
        <v>1</v>
      </c>
    </row>
    <row r="2060">
      <c r="A2060" s="160" t="n">
        <v>30792</v>
      </c>
      <c r="B2060" s="9" t="n"/>
    </row>
    <row r="2061">
      <c r="A2061" s="160" t="n">
        <v>30795</v>
      </c>
      <c r="B2061" s="9" t="n">
        <v>1.02</v>
      </c>
    </row>
    <row r="2062">
      <c r="A2062" s="160" t="n">
        <v>30796</v>
      </c>
      <c r="B2062" s="9" t="n">
        <v>1.02</v>
      </c>
    </row>
    <row r="2063">
      <c r="A2063" s="160" t="n">
        <v>30797</v>
      </c>
      <c r="B2063" s="9" t="n">
        <v>0.9</v>
      </c>
    </row>
    <row r="2064">
      <c r="A2064" s="160" t="n">
        <v>30798</v>
      </c>
      <c r="B2064" s="9" t="n">
        <v>0.9</v>
      </c>
    </row>
    <row r="2065">
      <c r="A2065" s="160" t="n">
        <v>30799</v>
      </c>
      <c r="B2065" s="9" t="n">
        <v>0.9</v>
      </c>
    </row>
    <row r="2066">
      <c r="A2066" s="160" t="n">
        <v>30802</v>
      </c>
      <c r="B2066" s="9" t="n">
        <v>0.93</v>
      </c>
    </row>
    <row r="2067">
      <c r="A2067" s="160" t="n">
        <v>30803</v>
      </c>
      <c r="B2067" s="9" t="n">
        <v>0.9399999999999999</v>
      </c>
    </row>
    <row r="2068">
      <c r="A2068" s="160" t="n">
        <v>30804</v>
      </c>
      <c r="B2068" s="9" t="n">
        <v>0.9399999999999999</v>
      </c>
    </row>
    <row r="2069">
      <c r="A2069" s="160" t="n">
        <v>30805</v>
      </c>
      <c r="B2069" s="9" t="n">
        <v>0.93</v>
      </c>
    </row>
    <row r="2070">
      <c r="A2070" s="160" t="n">
        <v>30806</v>
      </c>
      <c r="B2070" s="9" t="n">
        <v>0.92</v>
      </c>
    </row>
    <row r="2071">
      <c r="A2071" s="160" t="n">
        <v>30809</v>
      </c>
      <c r="B2071" s="9" t="n">
        <v>0.89</v>
      </c>
    </row>
    <row r="2072">
      <c r="A2072" s="160" t="n">
        <v>30810</v>
      </c>
      <c r="B2072" s="9" t="n">
        <v>0.86</v>
      </c>
    </row>
    <row r="2073">
      <c r="A2073" s="160" t="n">
        <v>30811</v>
      </c>
      <c r="B2073" s="9" t="n">
        <v>0.89</v>
      </c>
    </row>
    <row r="2074">
      <c r="A2074" s="160" t="n">
        <v>30812</v>
      </c>
      <c r="B2074" s="9" t="n">
        <v>0.93</v>
      </c>
    </row>
    <row r="2075">
      <c r="A2075" s="160" t="n">
        <v>30813</v>
      </c>
      <c r="B2075" s="9" t="n">
        <v>0.91</v>
      </c>
    </row>
    <row r="2076">
      <c r="A2076" s="160" t="n">
        <v>30816</v>
      </c>
      <c r="B2076" s="9" t="n">
        <v>1.01</v>
      </c>
    </row>
    <row r="2077">
      <c r="A2077" s="160" t="n">
        <v>30817</v>
      </c>
      <c r="B2077" s="9" t="n">
        <v>0.97</v>
      </c>
    </row>
    <row r="2078">
      <c r="A2078" s="160" t="n">
        <v>30818</v>
      </c>
      <c r="B2078" s="9" t="n">
        <v>0.99</v>
      </c>
    </row>
    <row r="2079">
      <c r="A2079" s="160" t="n">
        <v>30819</v>
      </c>
      <c r="B2079" s="9" t="n">
        <v>1.03</v>
      </c>
    </row>
    <row r="2080">
      <c r="A2080" s="160" t="n">
        <v>30820</v>
      </c>
      <c r="B2080" s="9" t="n">
        <v>0.98</v>
      </c>
    </row>
    <row r="2081">
      <c r="A2081" s="160" t="n">
        <v>30823</v>
      </c>
      <c r="B2081" s="9" t="n">
        <v>0.95</v>
      </c>
    </row>
    <row r="2082">
      <c r="A2082" s="160" t="n">
        <v>30824</v>
      </c>
      <c r="B2082" s="9" t="n">
        <v>0.9399999999999999</v>
      </c>
    </row>
    <row r="2083">
      <c r="A2083" s="160" t="n">
        <v>30825</v>
      </c>
      <c r="B2083" s="9" t="n">
        <v>0.87</v>
      </c>
    </row>
    <row r="2084">
      <c r="A2084" s="160" t="n">
        <v>30826</v>
      </c>
      <c r="B2084" s="9" t="n">
        <v>0.95</v>
      </c>
    </row>
    <row r="2085">
      <c r="A2085" s="160" t="n">
        <v>30827</v>
      </c>
      <c r="B2085" s="9" t="n">
        <v>0.98</v>
      </c>
    </row>
    <row r="2086">
      <c r="A2086" s="160" t="n">
        <v>30830</v>
      </c>
      <c r="B2086" s="9" t="n"/>
    </row>
    <row r="2087">
      <c r="A2087" s="160" t="n">
        <v>30831</v>
      </c>
      <c r="B2087" s="9" t="n">
        <v>0.91</v>
      </c>
    </row>
    <row r="2088">
      <c r="A2088" s="160" t="n">
        <v>30832</v>
      </c>
      <c r="B2088" s="9" t="n">
        <v>0.95</v>
      </c>
    </row>
    <row r="2089">
      <c r="A2089" s="160" t="n">
        <v>30833</v>
      </c>
      <c r="B2089" s="9" t="n">
        <v>0.91</v>
      </c>
    </row>
    <row r="2090">
      <c r="A2090" s="160" t="n">
        <v>30834</v>
      </c>
      <c r="B2090" s="9" t="n">
        <v>0.91</v>
      </c>
    </row>
    <row r="2091">
      <c r="A2091" s="160" t="n">
        <v>30837</v>
      </c>
      <c r="B2091" s="9" t="n">
        <v>0.79</v>
      </c>
    </row>
    <row r="2092">
      <c r="A2092" s="160" t="n">
        <v>30838</v>
      </c>
      <c r="B2092" s="9" t="n">
        <v>0.77</v>
      </c>
    </row>
    <row r="2093">
      <c r="A2093" s="160" t="n">
        <v>30839</v>
      </c>
      <c r="B2093" s="9" t="n">
        <v>0.79</v>
      </c>
    </row>
    <row r="2094">
      <c r="A2094" s="160" t="n">
        <v>30840</v>
      </c>
      <c r="B2094" s="9" t="n">
        <v>0.73</v>
      </c>
    </row>
    <row r="2095">
      <c r="A2095" s="160" t="n">
        <v>30841</v>
      </c>
      <c r="B2095" s="9" t="n">
        <v>0.72</v>
      </c>
    </row>
    <row r="2096">
      <c r="A2096" s="160" t="n">
        <v>30844</v>
      </c>
      <c r="B2096" s="9" t="n">
        <v>0.58</v>
      </c>
    </row>
    <row r="2097">
      <c r="A2097" s="160" t="n">
        <v>30845</v>
      </c>
      <c r="B2097" s="9" t="n">
        <v>0.62</v>
      </c>
    </row>
    <row r="2098">
      <c r="A2098" s="160" t="n">
        <v>30846</v>
      </c>
      <c r="B2098" s="9" t="n">
        <v>0.61</v>
      </c>
    </row>
    <row r="2099">
      <c r="A2099" s="160" t="n">
        <v>30847</v>
      </c>
      <c r="B2099" s="9" t="n">
        <v>0.64</v>
      </c>
    </row>
    <row r="2100">
      <c r="A2100" s="160" t="n">
        <v>30848</v>
      </c>
      <c r="B2100" s="9" t="n">
        <v>0.58</v>
      </c>
    </row>
    <row r="2101">
      <c r="A2101" s="160" t="n">
        <v>30851</v>
      </c>
      <c r="B2101" s="9" t="n">
        <v>0.52</v>
      </c>
    </row>
    <row r="2102">
      <c r="A2102" s="160" t="n">
        <v>30852</v>
      </c>
      <c r="B2102" s="9" t="n">
        <v>0.59</v>
      </c>
    </row>
    <row r="2103">
      <c r="A2103" s="160" t="n">
        <v>30853</v>
      </c>
      <c r="B2103" s="9" t="n">
        <v>0.57</v>
      </c>
    </row>
    <row r="2104">
      <c r="A2104" s="160" t="n">
        <v>30854</v>
      </c>
      <c r="B2104" s="9" t="n">
        <v>0.58</v>
      </c>
    </row>
    <row r="2105">
      <c r="A2105" s="160" t="n">
        <v>30855</v>
      </c>
      <c r="B2105" s="9" t="n">
        <v>0.59</v>
      </c>
    </row>
    <row r="2106">
      <c r="A2106" s="160" t="n">
        <v>30858</v>
      </c>
      <c r="B2106" s="9" t="n">
        <v>0.63</v>
      </c>
    </row>
    <row r="2107">
      <c r="A2107" s="160" t="n">
        <v>30859</v>
      </c>
      <c r="B2107" s="9" t="n">
        <v>0.62</v>
      </c>
    </row>
    <row r="2108">
      <c r="A2108" s="160" t="n">
        <v>30860</v>
      </c>
      <c r="B2108" s="9" t="n">
        <v>0.64</v>
      </c>
    </row>
    <row r="2109">
      <c r="A2109" s="160" t="n">
        <v>30861</v>
      </c>
      <c r="B2109" s="9" t="n">
        <v>0.63</v>
      </c>
    </row>
    <row r="2110">
      <c r="A2110" s="160" t="n">
        <v>30862</v>
      </c>
      <c r="B2110" s="9" t="n">
        <v>0.67</v>
      </c>
    </row>
    <row r="2111">
      <c r="A2111" s="160" t="n">
        <v>30865</v>
      </c>
      <c r="B2111" s="9" t="n">
        <v>0.7</v>
      </c>
    </row>
    <row r="2112">
      <c r="A2112" s="160" t="n">
        <v>30866</v>
      </c>
      <c r="B2112" s="9" t="n">
        <v>0.68</v>
      </c>
    </row>
    <row r="2113">
      <c r="A2113" s="160" t="n">
        <v>30867</v>
      </c>
      <c r="B2113" s="9" t="n"/>
    </row>
    <row r="2114">
      <c r="A2114" s="160" t="n">
        <v>30868</v>
      </c>
      <c r="B2114" s="9" t="n">
        <v>0.7</v>
      </c>
    </row>
    <row r="2115">
      <c r="A2115" s="160" t="n">
        <v>30869</v>
      </c>
      <c r="B2115" s="9" t="n">
        <v>0.62</v>
      </c>
    </row>
    <row r="2116">
      <c r="A2116" s="160" t="n">
        <v>30872</v>
      </c>
      <c r="B2116" s="9" t="n">
        <v>0.52</v>
      </c>
    </row>
    <row r="2117">
      <c r="A2117" s="160" t="n">
        <v>30873</v>
      </c>
      <c r="B2117" s="9" t="n">
        <v>0.53</v>
      </c>
    </row>
    <row r="2118">
      <c r="A2118" s="160" t="n">
        <v>30874</v>
      </c>
      <c r="B2118" s="9" t="n">
        <v>0.49</v>
      </c>
    </row>
    <row r="2119">
      <c r="A2119" s="160" t="n">
        <v>30875</v>
      </c>
      <c r="B2119" s="9" t="n">
        <v>0.46</v>
      </c>
    </row>
    <row r="2120">
      <c r="A2120" s="160" t="n">
        <v>30876</v>
      </c>
      <c r="B2120" s="9" t="n">
        <v>0.45</v>
      </c>
    </row>
    <row r="2121">
      <c r="A2121" s="160" t="n">
        <v>30879</v>
      </c>
      <c r="B2121" s="9" t="n">
        <v>0.43</v>
      </c>
    </row>
    <row r="2122">
      <c r="A2122" s="160" t="n">
        <v>30880</v>
      </c>
      <c r="B2122" s="9" t="n">
        <v>0.44</v>
      </c>
    </row>
    <row r="2123">
      <c r="A2123" s="160" t="n">
        <v>30881</v>
      </c>
      <c r="B2123" s="9" t="n">
        <v>0.43</v>
      </c>
    </row>
    <row r="2124">
      <c r="A2124" s="160" t="n">
        <v>30882</v>
      </c>
      <c r="B2124" s="9" t="n">
        <v>0.43</v>
      </c>
    </row>
    <row r="2125">
      <c r="A2125" s="160" t="n">
        <v>30883</v>
      </c>
      <c r="B2125" s="9" t="n">
        <v>0.51</v>
      </c>
    </row>
    <row r="2126">
      <c r="A2126" s="160" t="n">
        <v>30886</v>
      </c>
      <c r="B2126" s="9" t="n">
        <v>0.48</v>
      </c>
    </row>
    <row r="2127">
      <c r="A2127" s="160" t="n">
        <v>30887</v>
      </c>
      <c r="B2127" s="9" t="n">
        <v>0.46</v>
      </c>
    </row>
    <row r="2128">
      <c r="A2128" s="160" t="n">
        <v>30888</v>
      </c>
      <c r="B2128" s="9" t="n">
        <v>0.42</v>
      </c>
    </row>
    <row r="2129">
      <c r="A2129" s="160" t="n">
        <v>30889</v>
      </c>
      <c r="B2129" s="9" t="n">
        <v>0.34</v>
      </c>
    </row>
    <row r="2130">
      <c r="A2130" s="160" t="n">
        <v>30890</v>
      </c>
      <c r="B2130" s="9" t="n">
        <v>0.36</v>
      </c>
    </row>
    <row r="2131">
      <c r="A2131" s="160" t="n">
        <v>30893</v>
      </c>
      <c r="B2131" s="9" t="n">
        <v>0.39</v>
      </c>
    </row>
    <row r="2132">
      <c r="A2132" s="160" t="n">
        <v>30894</v>
      </c>
      <c r="B2132" s="9" t="n">
        <v>0.34</v>
      </c>
    </row>
    <row r="2133">
      <c r="A2133" s="160" t="n">
        <v>30895</v>
      </c>
      <c r="B2133" s="9" t="n">
        <v>0.33</v>
      </c>
    </row>
    <row r="2134">
      <c r="A2134" s="160" t="n">
        <v>30896</v>
      </c>
      <c r="B2134" s="9" t="n">
        <v>0.26</v>
      </c>
    </row>
    <row r="2135">
      <c r="A2135" s="160" t="n">
        <v>30897</v>
      </c>
      <c r="B2135" s="9" t="n">
        <v>0.31</v>
      </c>
    </row>
    <row r="2136">
      <c r="A2136" s="160" t="n">
        <v>30900</v>
      </c>
      <c r="B2136" s="9" t="n">
        <v>0.31</v>
      </c>
    </row>
    <row r="2137">
      <c r="A2137" s="160" t="n">
        <v>30901</v>
      </c>
      <c r="B2137" s="9" t="n">
        <v>0.28</v>
      </c>
    </row>
    <row r="2138">
      <c r="A2138" s="160" t="n">
        <v>30902</v>
      </c>
      <c r="B2138" s="9" t="n">
        <v>0.29</v>
      </c>
    </row>
    <row r="2139">
      <c r="A2139" s="160" t="n">
        <v>30903</v>
      </c>
      <c r="B2139" s="9" t="n">
        <v>0.28</v>
      </c>
    </row>
    <row r="2140">
      <c r="A2140" s="160" t="n">
        <v>30904</v>
      </c>
      <c r="B2140" s="9" t="n">
        <v>0.33</v>
      </c>
    </row>
    <row r="2141">
      <c r="A2141" s="160" t="n">
        <v>30907</v>
      </c>
      <c r="B2141" s="9" t="n">
        <v>0.29</v>
      </c>
    </row>
    <row r="2142">
      <c r="A2142" s="160" t="n">
        <v>30908</v>
      </c>
      <c r="B2142" s="9" t="n">
        <v>0.33</v>
      </c>
    </row>
    <row r="2143">
      <c r="A2143" s="160" t="n">
        <v>30909</v>
      </c>
      <c r="B2143" s="9" t="n">
        <v>0.35</v>
      </c>
    </row>
    <row r="2144">
      <c r="A2144" s="160" t="n">
        <v>30910</v>
      </c>
      <c r="B2144" s="9" t="n">
        <v>0.3</v>
      </c>
    </row>
    <row r="2145">
      <c r="A2145" s="160" t="n">
        <v>30911</v>
      </c>
      <c r="B2145" s="9" t="n">
        <v>0.3</v>
      </c>
    </row>
    <row r="2146">
      <c r="A2146" s="160" t="n">
        <v>30914</v>
      </c>
      <c r="B2146" s="9" t="n">
        <v>0.27</v>
      </c>
    </row>
    <row r="2147">
      <c r="A2147" s="160" t="n">
        <v>30915</v>
      </c>
      <c r="B2147" s="9" t="n">
        <v>0.21</v>
      </c>
    </row>
    <row r="2148">
      <c r="A2148" s="160" t="n">
        <v>30916</v>
      </c>
      <c r="B2148" s="9" t="n">
        <v>0.2</v>
      </c>
    </row>
    <row r="2149">
      <c r="A2149" s="160" t="n">
        <v>30917</v>
      </c>
      <c r="B2149" s="9" t="n">
        <v>0.25</v>
      </c>
    </row>
    <row r="2150">
      <c r="A2150" s="160" t="n">
        <v>30918</v>
      </c>
      <c r="B2150" s="9" t="n">
        <v>0.25</v>
      </c>
    </row>
    <row r="2151">
      <c r="A2151" s="160" t="n">
        <v>30921</v>
      </c>
      <c r="B2151" s="9" t="n">
        <v>0.27</v>
      </c>
    </row>
    <row r="2152">
      <c r="A2152" s="160" t="n">
        <v>30922</v>
      </c>
      <c r="B2152" s="9" t="n">
        <v>0.27</v>
      </c>
    </row>
    <row r="2153">
      <c r="A2153" s="160" t="n">
        <v>30923</v>
      </c>
      <c r="B2153" s="9" t="n">
        <v>0.27</v>
      </c>
    </row>
    <row r="2154">
      <c r="A2154" s="160" t="n">
        <v>30924</v>
      </c>
      <c r="B2154" s="9" t="n">
        <v>0.28</v>
      </c>
    </row>
    <row r="2155">
      <c r="A2155" s="160" t="n">
        <v>30925</v>
      </c>
      <c r="B2155" s="9" t="n">
        <v>0.25</v>
      </c>
    </row>
    <row r="2156">
      <c r="A2156" s="160" t="n">
        <v>30928</v>
      </c>
      <c r="B2156" s="9" t="n"/>
    </row>
    <row r="2157">
      <c r="A2157" s="160" t="n">
        <v>30929</v>
      </c>
      <c r="B2157" s="9" t="n">
        <v>0.29</v>
      </c>
    </row>
    <row r="2158">
      <c r="A2158" s="160" t="n">
        <v>30930</v>
      </c>
      <c r="B2158" s="9" t="n">
        <v>0.29</v>
      </c>
    </row>
    <row r="2159">
      <c r="A2159" s="160" t="n">
        <v>30931</v>
      </c>
      <c r="B2159" s="9" t="n">
        <v>0.27</v>
      </c>
    </row>
    <row r="2160">
      <c r="A2160" s="160" t="n">
        <v>30932</v>
      </c>
      <c r="B2160" s="9" t="n">
        <v>0.25</v>
      </c>
    </row>
    <row r="2161">
      <c r="A2161" s="160" t="n">
        <v>30935</v>
      </c>
      <c r="B2161" s="9" t="n">
        <v>0.35</v>
      </c>
    </row>
    <row r="2162">
      <c r="A2162" s="160" t="n">
        <v>30936</v>
      </c>
      <c r="B2162" s="9" t="n">
        <v>0.28</v>
      </c>
    </row>
    <row r="2163">
      <c r="A2163" s="160" t="n">
        <v>30937</v>
      </c>
      <c r="B2163" s="9" t="n">
        <v>0.25</v>
      </c>
    </row>
    <row r="2164">
      <c r="A2164" s="160" t="n">
        <v>30938</v>
      </c>
      <c r="B2164" s="9" t="n">
        <v>0.23</v>
      </c>
    </row>
    <row r="2165">
      <c r="A2165" s="160" t="n">
        <v>30939</v>
      </c>
      <c r="B2165" s="9" t="n">
        <v>0.27</v>
      </c>
    </row>
    <row r="2166">
      <c r="A2166" s="160" t="n">
        <v>30942</v>
      </c>
      <c r="B2166" s="9" t="n">
        <v>0.24</v>
      </c>
    </row>
    <row r="2167">
      <c r="A2167" s="160" t="n">
        <v>30943</v>
      </c>
      <c r="B2167" s="9" t="n">
        <v>0.25</v>
      </c>
    </row>
    <row r="2168">
      <c r="A2168" s="160" t="n">
        <v>30944</v>
      </c>
      <c r="B2168" s="9" t="n">
        <v>0.31</v>
      </c>
    </row>
    <row r="2169">
      <c r="A2169" s="160" t="n">
        <v>30945</v>
      </c>
      <c r="B2169" s="9" t="n">
        <v>0.34</v>
      </c>
    </row>
    <row r="2170">
      <c r="A2170" s="160" t="n">
        <v>30946</v>
      </c>
      <c r="B2170" s="9" t="n">
        <v>0.39</v>
      </c>
    </row>
    <row r="2171">
      <c r="A2171" s="160" t="n">
        <v>30949</v>
      </c>
      <c r="B2171" s="9" t="n">
        <v>0.42</v>
      </c>
    </row>
    <row r="2172">
      <c r="A2172" s="160" t="n">
        <v>30950</v>
      </c>
      <c r="B2172" s="9" t="n">
        <v>0.44</v>
      </c>
    </row>
    <row r="2173">
      <c r="A2173" s="160" t="n">
        <v>30951</v>
      </c>
      <c r="B2173" s="9" t="n">
        <v>0.41</v>
      </c>
    </row>
    <row r="2174">
      <c r="A2174" s="160" t="n">
        <v>30952</v>
      </c>
      <c r="B2174" s="9" t="n">
        <v>0.36</v>
      </c>
    </row>
    <row r="2175">
      <c r="A2175" s="160" t="n">
        <v>30953</v>
      </c>
      <c r="B2175" s="9" t="n">
        <v>0.4</v>
      </c>
    </row>
    <row r="2176">
      <c r="A2176" s="160" t="n">
        <v>30956</v>
      </c>
      <c r="B2176" s="9" t="n">
        <v>0.45</v>
      </c>
    </row>
    <row r="2177">
      <c r="A2177" s="160" t="n">
        <v>30957</v>
      </c>
      <c r="B2177" s="9" t="n">
        <v>0.47</v>
      </c>
    </row>
    <row r="2178">
      <c r="A2178" s="160" t="n">
        <v>30958</v>
      </c>
      <c r="B2178" s="9" t="n">
        <v>0.48</v>
      </c>
    </row>
    <row r="2179">
      <c r="A2179" s="160" t="n">
        <v>30959</v>
      </c>
      <c r="B2179" s="9" t="n">
        <v>0.5</v>
      </c>
    </row>
    <row r="2180">
      <c r="A2180" s="160" t="n">
        <v>30960</v>
      </c>
      <c r="B2180" s="9" t="n">
        <v>0.46</v>
      </c>
    </row>
    <row r="2181">
      <c r="A2181" s="160" t="n">
        <v>30963</v>
      </c>
      <c r="B2181" s="9" t="n"/>
    </row>
    <row r="2182">
      <c r="A2182" s="160" t="n">
        <v>30964</v>
      </c>
      <c r="B2182" s="9" t="n">
        <v>0.49</v>
      </c>
    </row>
    <row r="2183">
      <c r="A2183" s="160" t="n">
        <v>30965</v>
      </c>
      <c r="B2183" s="9" t="n">
        <v>0.47</v>
      </c>
    </row>
    <row r="2184">
      <c r="A2184" s="160" t="n">
        <v>30966</v>
      </c>
      <c r="B2184" s="9" t="n">
        <v>0.53</v>
      </c>
    </row>
    <row r="2185">
      <c r="A2185" s="160" t="n">
        <v>30967</v>
      </c>
      <c r="B2185" s="9" t="n">
        <v>0.5600000000000001</v>
      </c>
    </row>
    <row r="2186">
      <c r="A2186" s="160" t="n">
        <v>30970</v>
      </c>
      <c r="B2186" s="9" t="n">
        <v>0.5600000000000001</v>
      </c>
    </row>
    <row r="2187">
      <c r="A2187" s="160" t="n">
        <v>30971</v>
      </c>
      <c r="B2187" s="9" t="n">
        <v>0.55</v>
      </c>
    </row>
    <row r="2188">
      <c r="A2188" s="160" t="n">
        <v>30972</v>
      </c>
      <c r="B2188" s="9" t="n">
        <v>0.58</v>
      </c>
    </row>
    <row r="2189">
      <c r="A2189" s="160" t="n">
        <v>30973</v>
      </c>
      <c r="B2189" s="9" t="n">
        <v>0.5600000000000001</v>
      </c>
    </row>
    <row r="2190">
      <c r="A2190" s="160" t="n">
        <v>30974</v>
      </c>
      <c r="B2190" s="9" t="n">
        <v>0.54</v>
      </c>
    </row>
    <row r="2191">
      <c r="A2191" s="160" t="n">
        <v>30977</v>
      </c>
      <c r="B2191" s="9" t="n">
        <v>0.55</v>
      </c>
    </row>
    <row r="2192">
      <c r="A2192" s="160" t="n">
        <v>30978</v>
      </c>
      <c r="B2192" s="9" t="n">
        <v>0.61</v>
      </c>
    </row>
    <row r="2193">
      <c r="A2193" s="160" t="n">
        <v>30979</v>
      </c>
      <c r="B2193" s="9" t="n">
        <v>0.64</v>
      </c>
    </row>
    <row r="2194">
      <c r="A2194" s="160" t="n">
        <v>30980</v>
      </c>
      <c r="B2194" s="9" t="n">
        <v>0.7</v>
      </c>
    </row>
    <row r="2195">
      <c r="A2195" s="160" t="n">
        <v>30981</v>
      </c>
      <c r="B2195" s="9" t="n">
        <v>0.66</v>
      </c>
    </row>
    <row r="2196">
      <c r="A2196" s="160" t="n">
        <v>30984</v>
      </c>
      <c r="B2196" s="9" t="n">
        <v>0.65</v>
      </c>
    </row>
    <row r="2197">
      <c r="A2197" s="160" t="n">
        <v>30985</v>
      </c>
      <c r="B2197" s="9" t="n">
        <v>0.62</v>
      </c>
    </row>
    <row r="2198">
      <c r="A2198" s="160" t="n">
        <v>30986</v>
      </c>
      <c r="B2198" s="9" t="n">
        <v>0.7</v>
      </c>
    </row>
    <row r="2199">
      <c r="A2199" s="160" t="n">
        <v>30987</v>
      </c>
      <c r="B2199" s="9" t="n">
        <v>0.73</v>
      </c>
    </row>
    <row r="2200">
      <c r="A2200" s="160" t="n">
        <v>30988</v>
      </c>
      <c r="B2200" s="9" t="n">
        <v>0.7</v>
      </c>
    </row>
    <row r="2201">
      <c r="A2201" s="160" t="n">
        <v>30991</v>
      </c>
      <c r="B2201" s="9" t="n">
        <v>0.8100000000000001</v>
      </c>
    </row>
    <row r="2202">
      <c r="A2202" s="160" t="n">
        <v>30992</v>
      </c>
      <c r="B2202" s="9" t="n"/>
    </row>
    <row r="2203">
      <c r="A2203" s="160" t="n">
        <v>30993</v>
      </c>
      <c r="B2203" s="9" t="n">
        <v>0.92</v>
      </c>
    </row>
    <row r="2204">
      <c r="A2204" s="160" t="n">
        <v>30994</v>
      </c>
      <c r="B2204" s="9" t="n">
        <v>0.86</v>
      </c>
    </row>
    <row r="2205">
      <c r="A2205" s="160" t="n">
        <v>30995</v>
      </c>
      <c r="B2205" s="9" t="n">
        <v>0.9</v>
      </c>
    </row>
    <row r="2206">
      <c r="A2206" s="160" t="n">
        <v>30998</v>
      </c>
      <c r="B2206" s="9" t="n"/>
    </row>
    <row r="2207">
      <c r="A2207" s="160" t="n">
        <v>30999</v>
      </c>
      <c r="B2207" s="9" t="n">
        <v>0.89</v>
      </c>
    </row>
    <row r="2208">
      <c r="A2208" s="160" t="n">
        <v>31000</v>
      </c>
      <c r="B2208" s="9" t="n">
        <v>0.9</v>
      </c>
    </row>
    <row r="2209">
      <c r="A2209" s="160" t="n">
        <v>31001</v>
      </c>
      <c r="B2209" s="9" t="n">
        <v>0.95</v>
      </c>
    </row>
    <row r="2210">
      <c r="A2210" s="160" t="n">
        <v>31002</v>
      </c>
      <c r="B2210" s="9" t="n">
        <v>0.98</v>
      </c>
    </row>
    <row r="2211">
      <c r="A2211" s="160" t="n">
        <v>31005</v>
      </c>
      <c r="B2211" s="9" t="n">
        <v>0.9399999999999999</v>
      </c>
    </row>
    <row r="2212">
      <c r="A2212" s="160" t="n">
        <v>31006</v>
      </c>
      <c r="B2212" s="9" t="n">
        <v>0.9399999999999999</v>
      </c>
    </row>
    <row r="2213">
      <c r="A2213" s="160" t="n">
        <v>31007</v>
      </c>
      <c r="B2213" s="9" t="n">
        <v>1</v>
      </c>
    </row>
    <row r="2214">
      <c r="A2214" s="160" t="n">
        <v>31008</v>
      </c>
      <c r="B2214" s="9" t="n"/>
    </row>
    <row r="2215">
      <c r="A2215" s="160" t="n">
        <v>31009</v>
      </c>
      <c r="B2215" s="9" t="n">
        <v>0.95</v>
      </c>
    </row>
    <row r="2216">
      <c r="A2216" s="160" t="n">
        <v>31012</v>
      </c>
      <c r="B2216" s="9" t="n">
        <v>0.95</v>
      </c>
    </row>
    <row r="2217">
      <c r="A2217" s="160" t="n">
        <v>31013</v>
      </c>
      <c r="B2217" s="9" t="n">
        <v>0.97</v>
      </c>
    </row>
    <row r="2218">
      <c r="A2218" s="160" t="n">
        <v>31014</v>
      </c>
      <c r="B2218" s="9" t="n">
        <v>1.03</v>
      </c>
    </row>
    <row r="2219">
      <c r="A2219" s="160" t="n">
        <v>31015</v>
      </c>
      <c r="B2219" s="9" t="n">
        <v>1.05</v>
      </c>
    </row>
    <row r="2220">
      <c r="A2220" s="160" t="n">
        <v>31016</v>
      </c>
      <c r="B2220" s="9" t="n">
        <v>1.08</v>
      </c>
    </row>
    <row r="2221">
      <c r="A2221" s="160" t="n">
        <v>31019</v>
      </c>
      <c r="B2221" s="9" t="n">
        <v>1.06</v>
      </c>
    </row>
    <row r="2222">
      <c r="A2222" s="160" t="n">
        <v>31020</v>
      </c>
      <c r="B2222" s="9" t="n">
        <v>1.08</v>
      </c>
    </row>
    <row r="2223">
      <c r="A2223" s="160" t="n">
        <v>31021</v>
      </c>
      <c r="B2223" s="9" t="n">
        <v>1.12</v>
      </c>
    </row>
    <row r="2224">
      <c r="A2224" s="160" t="n">
        <v>31022</v>
      </c>
      <c r="B2224" s="9" t="n">
        <v>1.12</v>
      </c>
    </row>
    <row r="2225">
      <c r="A2225" s="160" t="n">
        <v>31023</v>
      </c>
      <c r="B2225" s="9" t="n">
        <v>1.19</v>
      </c>
    </row>
    <row r="2226">
      <c r="A2226" s="160" t="n">
        <v>31026</v>
      </c>
      <c r="B2226" s="9" t="n">
        <v>1.19</v>
      </c>
    </row>
    <row r="2227">
      <c r="A2227" s="160" t="n">
        <v>31027</v>
      </c>
      <c r="B2227" s="9" t="n">
        <v>1.17</v>
      </c>
    </row>
    <row r="2228">
      <c r="A2228" s="160" t="n">
        <v>31028</v>
      </c>
      <c r="B2228" s="9" t="n">
        <v>1.19</v>
      </c>
    </row>
    <row r="2229">
      <c r="A2229" s="160" t="n">
        <v>31029</v>
      </c>
      <c r="B2229" s="9" t="n">
        <v>1.3</v>
      </c>
    </row>
    <row r="2230">
      <c r="A2230" s="160" t="n">
        <v>31030</v>
      </c>
      <c r="B2230" s="9" t="n">
        <v>1.36</v>
      </c>
    </row>
    <row r="2231">
      <c r="A2231" s="160" t="n">
        <v>31033</v>
      </c>
      <c r="B2231" s="9" t="n">
        <v>1.42</v>
      </c>
    </row>
    <row r="2232">
      <c r="A2232" s="160" t="n">
        <v>31034</v>
      </c>
      <c r="B2232" s="9" t="n">
        <v>1.44</v>
      </c>
    </row>
    <row r="2233">
      <c r="A2233" s="160" t="n">
        <v>31035</v>
      </c>
      <c r="B2233" s="9" t="n">
        <v>1.45</v>
      </c>
    </row>
    <row r="2234">
      <c r="A2234" s="160" t="n">
        <v>31036</v>
      </c>
      <c r="B2234" s="9" t="n">
        <v>1.43</v>
      </c>
    </row>
    <row r="2235">
      <c r="A2235" s="160" t="n">
        <v>31037</v>
      </c>
      <c r="B2235" s="9" t="n">
        <v>1.4</v>
      </c>
    </row>
    <row r="2236">
      <c r="A2236" s="160" t="n">
        <v>31040</v>
      </c>
      <c r="B2236" s="9" t="n">
        <v>1.48</v>
      </c>
    </row>
    <row r="2237">
      <c r="A2237" s="160" t="n">
        <v>31041</v>
      </c>
      <c r="B2237" s="9" t="n"/>
    </row>
    <row r="2238">
      <c r="A2238" s="160" t="n">
        <v>31042</v>
      </c>
      <c r="B2238" s="9" t="n">
        <v>1.5</v>
      </c>
    </row>
    <row r="2239">
      <c r="A2239" s="160" t="n">
        <v>31043</v>
      </c>
      <c r="B2239" s="9" t="n">
        <v>1.49</v>
      </c>
    </row>
    <row r="2240">
      <c r="A2240" s="160" t="n">
        <v>31044</v>
      </c>
      <c r="B2240" s="9" t="n">
        <v>1.44</v>
      </c>
    </row>
    <row r="2241">
      <c r="A2241" s="160" t="n">
        <v>31047</v>
      </c>
      <c r="B2241" s="9" t="n">
        <v>1.53</v>
      </c>
    </row>
    <row r="2242">
      <c r="A2242" s="160" t="n">
        <v>31048</v>
      </c>
      <c r="B2242" s="9" t="n"/>
    </row>
    <row r="2243">
      <c r="A2243" s="160" t="n">
        <v>31049</v>
      </c>
      <c r="B2243" s="9" t="n">
        <v>1.67</v>
      </c>
    </row>
    <row r="2244">
      <c r="A2244" s="160" t="n">
        <v>31050</v>
      </c>
      <c r="B2244" s="9" t="n">
        <v>1.56</v>
      </c>
    </row>
    <row r="2245">
      <c r="A2245" s="160" t="n">
        <v>31051</v>
      </c>
      <c r="B2245" s="9" t="n">
        <v>1.59</v>
      </c>
    </row>
    <row r="2246">
      <c r="A2246" s="160" t="n">
        <v>31054</v>
      </c>
      <c r="B2246" s="9" t="n">
        <v>1.49</v>
      </c>
    </row>
    <row r="2247">
      <c r="A2247" s="160" t="n">
        <v>31055</v>
      </c>
      <c r="B2247" s="9" t="n">
        <v>1.46</v>
      </c>
    </row>
    <row r="2248">
      <c r="A2248" s="160" t="n">
        <v>31056</v>
      </c>
      <c r="B2248" s="9" t="n">
        <v>1.52</v>
      </c>
    </row>
    <row r="2249">
      <c r="A2249" s="160" t="n">
        <v>31057</v>
      </c>
      <c r="B2249" s="9" t="n">
        <v>1.48</v>
      </c>
    </row>
    <row r="2250">
      <c r="A2250" s="160" t="n">
        <v>31058</v>
      </c>
      <c r="B2250" s="9" t="n">
        <v>1.51</v>
      </c>
    </row>
    <row r="2251">
      <c r="A2251" s="160" t="n">
        <v>31061</v>
      </c>
      <c r="B2251" s="9" t="n">
        <v>1.53</v>
      </c>
    </row>
    <row r="2252">
      <c r="A2252" s="160" t="n">
        <v>31062</v>
      </c>
      <c r="B2252" s="9" t="n">
        <v>1.49</v>
      </c>
    </row>
    <row r="2253">
      <c r="A2253" s="160" t="n">
        <v>31063</v>
      </c>
      <c r="B2253" s="9" t="n">
        <v>1.52</v>
      </c>
    </row>
    <row r="2254">
      <c r="A2254" s="160" t="n">
        <v>31064</v>
      </c>
      <c r="B2254" s="9" t="n">
        <v>1.5</v>
      </c>
    </row>
    <row r="2255">
      <c r="A2255" s="160" t="n">
        <v>31065</v>
      </c>
      <c r="B2255" s="9" t="n">
        <v>1.48</v>
      </c>
    </row>
    <row r="2256">
      <c r="A2256" s="160" t="n">
        <v>31068</v>
      </c>
      <c r="B2256" s="9" t="n"/>
    </row>
    <row r="2257">
      <c r="A2257" s="160" t="n">
        <v>31069</v>
      </c>
      <c r="B2257" s="9" t="n">
        <v>1.44</v>
      </c>
    </row>
    <row r="2258">
      <c r="A2258" s="160" t="n">
        <v>31070</v>
      </c>
      <c r="B2258" s="9" t="n">
        <v>1.38</v>
      </c>
    </row>
    <row r="2259">
      <c r="A2259" s="160" t="n">
        <v>31071</v>
      </c>
      <c r="B2259" s="9" t="n">
        <v>1.32</v>
      </c>
    </row>
    <row r="2260">
      <c r="A2260" s="160" t="n">
        <v>31072</v>
      </c>
      <c r="B2260" s="9" t="n">
        <v>1.35</v>
      </c>
    </row>
    <row r="2261">
      <c r="A2261" s="160" t="n">
        <v>31075</v>
      </c>
      <c r="B2261" s="9" t="n">
        <v>1.32</v>
      </c>
    </row>
    <row r="2262">
      <c r="A2262" s="160" t="n">
        <v>31076</v>
      </c>
      <c r="B2262" s="9" t="n">
        <v>1.32</v>
      </c>
    </row>
    <row r="2263">
      <c r="A2263" s="160" t="n">
        <v>31077</v>
      </c>
      <c r="B2263" s="9" t="n">
        <v>1.32</v>
      </c>
    </row>
    <row r="2264">
      <c r="A2264" s="160" t="n">
        <v>31078</v>
      </c>
      <c r="B2264" s="9" t="n">
        <v>1.27</v>
      </c>
    </row>
    <row r="2265">
      <c r="A2265" s="160" t="n">
        <v>31079</v>
      </c>
      <c r="B2265" s="9" t="n">
        <v>1.25</v>
      </c>
    </row>
    <row r="2266">
      <c r="A2266" s="160" t="n">
        <v>31082</v>
      </c>
      <c r="B2266" s="9" t="n">
        <v>1.32</v>
      </c>
    </row>
    <row r="2267">
      <c r="A2267" s="160" t="n">
        <v>31083</v>
      </c>
      <c r="B2267" s="9" t="n">
        <v>1.31</v>
      </c>
    </row>
    <row r="2268">
      <c r="A2268" s="160" t="n">
        <v>31084</v>
      </c>
      <c r="B2268" s="9" t="n">
        <v>1.37</v>
      </c>
    </row>
    <row r="2269">
      <c r="A2269" s="160" t="n">
        <v>31085</v>
      </c>
      <c r="B2269" s="9" t="n">
        <v>1.35</v>
      </c>
    </row>
    <row r="2270">
      <c r="A2270" s="160" t="n">
        <v>31086</v>
      </c>
      <c r="B2270" s="9" t="n">
        <v>1.34</v>
      </c>
    </row>
    <row r="2271">
      <c r="A2271" s="160" t="n">
        <v>31089</v>
      </c>
      <c r="B2271" s="9" t="n">
        <v>1.36</v>
      </c>
    </row>
    <row r="2272">
      <c r="A2272" s="160" t="n">
        <v>31090</v>
      </c>
      <c r="B2272" s="9" t="n"/>
    </row>
    <row r="2273">
      <c r="A2273" s="160" t="n">
        <v>31091</v>
      </c>
      <c r="B2273" s="9" t="n">
        <v>1.36</v>
      </c>
    </row>
    <row r="2274">
      <c r="A2274" s="160" t="n">
        <v>31092</v>
      </c>
      <c r="B2274" s="9" t="n">
        <v>1.31</v>
      </c>
    </row>
    <row r="2275">
      <c r="A2275" s="160" t="n">
        <v>31093</v>
      </c>
      <c r="B2275" s="9" t="n">
        <v>1.36</v>
      </c>
    </row>
    <row r="2276">
      <c r="A2276" s="160" t="n">
        <v>31096</v>
      </c>
      <c r="B2276" s="9" t="n"/>
    </row>
    <row r="2277">
      <c r="A2277" s="160" t="n">
        <v>31097</v>
      </c>
      <c r="B2277" s="9" t="n">
        <v>1.36</v>
      </c>
    </row>
    <row r="2278">
      <c r="A2278" s="160" t="n">
        <v>31098</v>
      </c>
      <c r="B2278" s="9" t="n">
        <v>1.39</v>
      </c>
    </row>
    <row r="2279">
      <c r="A2279" s="160" t="n">
        <v>31099</v>
      </c>
      <c r="B2279" s="9" t="n">
        <v>1.35</v>
      </c>
    </row>
    <row r="2280">
      <c r="A2280" s="160" t="n">
        <v>31100</v>
      </c>
      <c r="B2280" s="9" t="n">
        <v>1.42</v>
      </c>
    </row>
    <row r="2281">
      <c r="A2281" s="160" t="n">
        <v>31103</v>
      </c>
      <c r="B2281" s="9" t="n">
        <v>1.39</v>
      </c>
    </row>
    <row r="2282">
      <c r="A2282" s="160" t="n">
        <v>31104</v>
      </c>
      <c r="B2282" s="9" t="n">
        <v>1.36</v>
      </c>
    </row>
    <row r="2283">
      <c r="A2283" s="160" t="n">
        <v>31105</v>
      </c>
      <c r="B2283" s="9" t="n">
        <v>1.33</v>
      </c>
    </row>
    <row r="2284">
      <c r="A2284" s="160" t="n">
        <v>31106</v>
      </c>
      <c r="B2284" s="9" t="n">
        <v>1.25</v>
      </c>
    </row>
    <row r="2285">
      <c r="A2285" s="160" t="n">
        <v>31107</v>
      </c>
      <c r="B2285" s="9" t="n">
        <v>1.13</v>
      </c>
    </row>
    <row r="2286">
      <c r="A2286" s="160" t="n">
        <v>31110</v>
      </c>
      <c r="B2286" s="9" t="n">
        <v>1.15</v>
      </c>
    </row>
    <row r="2287">
      <c r="A2287" s="160" t="n">
        <v>31111</v>
      </c>
      <c r="B2287" s="9" t="n">
        <v>1.15</v>
      </c>
    </row>
    <row r="2288">
      <c r="A2288" s="160" t="n">
        <v>31112</v>
      </c>
      <c r="B2288" s="9" t="n">
        <v>1.17</v>
      </c>
    </row>
    <row r="2289">
      <c r="A2289" s="160" t="n">
        <v>31113</v>
      </c>
      <c r="B2289" s="9" t="n">
        <v>1.11</v>
      </c>
    </row>
    <row r="2290">
      <c r="A2290" s="160" t="n">
        <v>31114</v>
      </c>
      <c r="B2290" s="9" t="n">
        <v>1.15</v>
      </c>
    </row>
    <row r="2291">
      <c r="A2291" s="160" t="n">
        <v>31117</v>
      </c>
      <c r="B2291" s="9" t="n">
        <v>1.16</v>
      </c>
    </row>
    <row r="2292">
      <c r="A2292" s="160" t="n">
        <v>31118</v>
      </c>
      <c r="B2292" s="9" t="n">
        <v>1.16</v>
      </c>
    </row>
    <row r="2293">
      <c r="A2293" s="160" t="n">
        <v>31119</v>
      </c>
      <c r="B2293" s="9" t="n">
        <v>1.11</v>
      </c>
    </row>
    <row r="2294">
      <c r="A2294" s="160" t="n">
        <v>31120</v>
      </c>
      <c r="B2294" s="9" t="n">
        <v>1.06</v>
      </c>
    </row>
    <row r="2295">
      <c r="A2295" s="160" t="n">
        <v>31121</v>
      </c>
      <c r="B2295" s="9" t="n">
        <v>1.11</v>
      </c>
    </row>
    <row r="2296">
      <c r="A2296" s="160" t="n">
        <v>31124</v>
      </c>
      <c r="B2296" s="9" t="n">
        <v>1.13</v>
      </c>
    </row>
    <row r="2297">
      <c r="A2297" s="160" t="n">
        <v>31125</v>
      </c>
      <c r="B2297" s="9" t="n">
        <v>1.14</v>
      </c>
    </row>
    <row r="2298">
      <c r="A2298" s="160" t="n">
        <v>31126</v>
      </c>
      <c r="B2298" s="9" t="n">
        <v>1.06</v>
      </c>
    </row>
    <row r="2299">
      <c r="A2299" s="160" t="n">
        <v>31127</v>
      </c>
      <c r="B2299" s="9" t="n">
        <v>1.13</v>
      </c>
    </row>
    <row r="2300">
      <c r="A2300" s="160" t="n">
        <v>31128</v>
      </c>
      <c r="B2300" s="9" t="n">
        <v>1.13</v>
      </c>
    </row>
    <row r="2301">
      <c r="A2301" s="160" t="n">
        <v>31131</v>
      </c>
      <c r="B2301" s="9" t="n">
        <v>1.15</v>
      </c>
    </row>
    <row r="2302">
      <c r="A2302" s="160" t="n">
        <v>31132</v>
      </c>
      <c r="B2302" s="9" t="n">
        <v>1.14</v>
      </c>
    </row>
    <row r="2303">
      <c r="A2303" s="160" t="n">
        <v>31133</v>
      </c>
      <c r="B2303" s="9" t="n">
        <v>1.21</v>
      </c>
    </row>
    <row r="2304">
      <c r="A2304" s="160" t="n">
        <v>31134</v>
      </c>
      <c r="B2304" s="9" t="n">
        <v>1.22</v>
      </c>
    </row>
    <row r="2305">
      <c r="A2305" s="160" t="n">
        <v>31135</v>
      </c>
      <c r="B2305" s="9" t="n">
        <v>1.22</v>
      </c>
    </row>
    <row r="2306">
      <c r="A2306" s="160" t="n">
        <v>31138</v>
      </c>
      <c r="B2306" s="9" t="n">
        <v>1.21</v>
      </c>
    </row>
    <row r="2307">
      <c r="A2307" s="160" t="n">
        <v>31139</v>
      </c>
      <c r="B2307" s="9" t="n">
        <v>1.22</v>
      </c>
    </row>
    <row r="2308">
      <c r="A2308" s="160" t="n">
        <v>31140</v>
      </c>
      <c r="B2308" s="9" t="n">
        <v>1.24</v>
      </c>
    </row>
    <row r="2309">
      <c r="A2309" s="160" t="n">
        <v>31141</v>
      </c>
      <c r="B2309" s="9" t="n">
        <v>1.22</v>
      </c>
    </row>
    <row r="2310">
      <c r="A2310" s="160" t="n">
        <v>31142</v>
      </c>
      <c r="B2310" s="9" t="n"/>
    </row>
    <row r="2311">
      <c r="A2311" s="160" t="n">
        <v>31145</v>
      </c>
      <c r="B2311" s="9" t="n">
        <v>1.28</v>
      </c>
    </row>
    <row r="2312">
      <c r="A2312" s="160" t="n">
        <v>31146</v>
      </c>
      <c r="B2312" s="9" t="n">
        <v>1.28</v>
      </c>
    </row>
    <row r="2313">
      <c r="A2313" s="160" t="n">
        <v>31147</v>
      </c>
      <c r="B2313" s="9" t="n">
        <v>1.27</v>
      </c>
    </row>
    <row r="2314">
      <c r="A2314" s="160" t="n">
        <v>31148</v>
      </c>
      <c r="B2314" s="9" t="n">
        <v>1.3</v>
      </c>
    </row>
    <row r="2315">
      <c r="A2315" s="160" t="n">
        <v>31149</v>
      </c>
      <c r="B2315" s="9" t="n">
        <v>1.3</v>
      </c>
    </row>
    <row r="2316">
      <c r="A2316" s="160" t="n">
        <v>31152</v>
      </c>
      <c r="B2316" s="9" t="n">
        <v>1.28</v>
      </c>
    </row>
    <row r="2317">
      <c r="A2317" s="160" t="n">
        <v>31153</v>
      </c>
      <c r="B2317" s="9" t="n">
        <v>1.39</v>
      </c>
    </row>
    <row r="2318">
      <c r="A2318" s="160" t="n">
        <v>31154</v>
      </c>
      <c r="B2318" s="9" t="n">
        <v>1.36</v>
      </c>
    </row>
    <row r="2319">
      <c r="A2319" s="160" t="n">
        <v>31155</v>
      </c>
      <c r="B2319" s="9" t="n">
        <v>1.4</v>
      </c>
    </row>
    <row r="2320">
      <c r="A2320" s="160" t="n">
        <v>31156</v>
      </c>
      <c r="B2320" s="9" t="n">
        <v>1.35</v>
      </c>
    </row>
    <row r="2321">
      <c r="A2321" s="160" t="n">
        <v>31159</v>
      </c>
      <c r="B2321" s="9" t="n">
        <v>1.41</v>
      </c>
    </row>
    <row r="2322">
      <c r="A2322" s="160" t="n">
        <v>31160</v>
      </c>
      <c r="B2322" s="9" t="n">
        <v>1.37</v>
      </c>
    </row>
    <row r="2323">
      <c r="A2323" s="160" t="n">
        <v>31161</v>
      </c>
      <c r="B2323" s="9" t="n">
        <v>1.44</v>
      </c>
    </row>
    <row r="2324">
      <c r="A2324" s="160" t="n">
        <v>31162</v>
      </c>
      <c r="B2324" s="9" t="n">
        <v>1.47</v>
      </c>
    </row>
    <row r="2325">
      <c r="A2325" s="160" t="n">
        <v>31163</v>
      </c>
      <c r="B2325" s="9" t="n">
        <v>1.47</v>
      </c>
    </row>
    <row r="2326">
      <c r="A2326" s="160" t="n">
        <v>31166</v>
      </c>
      <c r="B2326" s="9" t="n">
        <v>1.5</v>
      </c>
    </row>
    <row r="2327">
      <c r="A2327" s="160" t="n">
        <v>31167</v>
      </c>
      <c r="B2327" s="9" t="n">
        <v>1.5</v>
      </c>
    </row>
    <row r="2328">
      <c r="A2328" s="160" t="n">
        <v>31168</v>
      </c>
      <c r="B2328" s="9" t="n">
        <v>1.45</v>
      </c>
    </row>
    <row r="2329">
      <c r="A2329" s="160" t="n">
        <v>31169</v>
      </c>
      <c r="B2329" s="9" t="n">
        <v>1.43</v>
      </c>
    </row>
    <row r="2330">
      <c r="A2330" s="160" t="n">
        <v>31170</v>
      </c>
      <c r="B2330" s="9" t="n">
        <v>1.5</v>
      </c>
    </row>
    <row r="2331">
      <c r="A2331" s="160" t="n">
        <v>31173</v>
      </c>
      <c r="B2331" s="9" t="n">
        <v>1.49</v>
      </c>
    </row>
    <row r="2332">
      <c r="A2332" s="160" t="n">
        <v>31174</v>
      </c>
      <c r="B2332" s="9" t="n">
        <v>1.51</v>
      </c>
    </row>
    <row r="2333">
      <c r="A2333" s="160" t="n">
        <v>31175</v>
      </c>
      <c r="B2333" s="9" t="n">
        <v>1.53</v>
      </c>
    </row>
    <row r="2334">
      <c r="A2334" s="160" t="n">
        <v>31176</v>
      </c>
      <c r="B2334" s="9" t="n">
        <v>1.53</v>
      </c>
    </row>
    <row r="2335">
      <c r="A2335" s="160" t="n">
        <v>31177</v>
      </c>
      <c r="B2335" s="9" t="n">
        <v>1.42</v>
      </c>
    </row>
    <row r="2336">
      <c r="A2336" s="160" t="n">
        <v>31180</v>
      </c>
      <c r="B2336" s="9" t="n">
        <v>1.4</v>
      </c>
    </row>
    <row r="2337">
      <c r="A2337" s="160" t="n">
        <v>31181</v>
      </c>
      <c r="B2337" s="9" t="n">
        <v>1.4</v>
      </c>
    </row>
    <row r="2338">
      <c r="A2338" s="160" t="n">
        <v>31182</v>
      </c>
      <c r="B2338" s="9" t="n">
        <v>1.49</v>
      </c>
    </row>
    <row r="2339">
      <c r="A2339" s="160" t="n">
        <v>31183</v>
      </c>
      <c r="B2339" s="9" t="n">
        <v>1.5</v>
      </c>
    </row>
    <row r="2340">
      <c r="A2340" s="160" t="n">
        <v>31184</v>
      </c>
      <c r="B2340" s="9" t="n">
        <v>1.47</v>
      </c>
    </row>
    <row r="2341">
      <c r="A2341" s="160" t="n">
        <v>31187</v>
      </c>
      <c r="B2341" s="9" t="n">
        <v>1.46</v>
      </c>
    </row>
    <row r="2342">
      <c r="A2342" s="160" t="n">
        <v>31188</v>
      </c>
      <c r="B2342" s="9" t="n">
        <v>1.49</v>
      </c>
    </row>
    <row r="2343">
      <c r="A2343" s="160" t="n">
        <v>31189</v>
      </c>
      <c r="B2343" s="9" t="n">
        <v>1.51</v>
      </c>
    </row>
    <row r="2344">
      <c r="A2344" s="160" t="n">
        <v>31190</v>
      </c>
      <c r="B2344" s="9" t="n">
        <v>1.43</v>
      </c>
    </row>
    <row r="2345">
      <c r="A2345" s="160" t="n">
        <v>31191</v>
      </c>
      <c r="B2345" s="9" t="n">
        <v>1.44</v>
      </c>
    </row>
    <row r="2346">
      <c r="A2346" s="160" t="n">
        <v>31194</v>
      </c>
      <c r="B2346" s="9" t="n"/>
    </row>
    <row r="2347">
      <c r="A2347" s="160" t="n">
        <v>31195</v>
      </c>
      <c r="B2347" s="9" t="n">
        <v>1.38</v>
      </c>
    </row>
    <row r="2348">
      <c r="A2348" s="160" t="n">
        <v>31196</v>
      </c>
      <c r="B2348" s="9" t="n">
        <v>1.41</v>
      </c>
    </row>
    <row r="2349">
      <c r="A2349" s="160" t="n">
        <v>31197</v>
      </c>
      <c r="B2349" s="9" t="n">
        <v>1.36</v>
      </c>
    </row>
    <row r="2350">
      <c r="A2350" s="160" t="n">
        <v>31198</v>
      </c>
      <c r="B2350" s="9" t="n">
        <v>1.36</v>
      </c>
    </row>
    <row r="2351">
      <c r="A2351" s="160" t="n">
        <v>31201</v>
      </c>
      <c r="B2351" s="9" t="n">
        <v>1.33</v>
      </c>
    </row>
    <row r="2352">
      <c r="A2352" s="160" t="n">
        <v>31202</v>
      </c>
      <c r="B2352" s="9" t="n">
        <v>1.37</v>
      </c>
    </row>
    <row r="2353">
      <c r="A2353" s="160" t="n">
        <v>31203</v>
      </c>
      <c r="B2353" s="9" t="n">
        <v>1.41</v>
      </c>
    </row>
    <row r="2354">
      <c r="A2354" s="160" t="n">
        <v>31204</v>
      </c>
      <c r="B2354" s="9" t="n">
        <v>1.38</v>
      </c>
    </row>
    <row r="2355">
      <c r="A2355" s="160" t="n">
        <v>31205</v>
      </c>
      <c r="B2355" s="9" t="n">
        <v>1.37</v>
      </c>
    </row>
    <row r="2356">
      <c r="A2356" s="160" t="n">
        <v>31208</v>
      </c>
      <c r="B2356" s="9" t="n">
        <v>1.29</v>
      </c>
    </row>
    <row r="2357">
      <c r="A2357" s="160" t="n">
        <v>31209</v>
      </c>
      <c r="B2357" s="9" t="n">
        <v>1.3</v>
      </c>
    </row>
    <row r="2358">
      <c r="A2358" s="160" t="n">
        <v>31210</v>
      </c>
      <c r="B2358" s="9" t="n">
        <v>1.4</v>
      </c>
    </row>
    <row r="2359">
      <c r="A2359" s="160" t="n">
        <v>31211</v>
      </c>
      <c r="B2359" s="9" t="n">
        <v>1.45</v>
      </c>
    </row>
    <row r="2360">
      <c r="A2360" s="160" t="n">
        <v>31212</v>
      </c>
      <c r="B2360" s="9" t="n">
        <v>1.53</v>
      </c>
    </row>
    <row r="2361">
      <c r="A2361" s="160" t="n">
        <v>31215</v>
      </c>
      <c r="B2361" s="9" t="n">
        <v>1.49</v>
      </c>
    </row>
    <row r="2362">
      <c r="A2362" s="160" t="n">
        <v>31216</v>
      </c>
      <c r="B2362" s="9" t="n">
        <v>1.53</v>
      </c>
    </row>
    <row r="2363">
      <c r="A2363" s="160" t="n">
        <v>31217</v>
      </c>
      <c r="B2363" s="9" t="n">
        <v>1.54</v>
      </c>
    </row>
    <row r="2364">
      <c r="A2364" s="160" t="n">
        <v>31218</v>
      </c>
      <c r="B2364" s="9" t="n">
        <v>1.55</v>
      </c>
    </row>
    <row r="2365">
      <c r="A2365" s="160" t="n">
        <v>31219</v>
      </c>
      <c r="B2365" s="9" t="n">
        <v>1.54</v>
      </c>
    </row>
    <row r="2366">
      <c r="A2366" s="160" t="n">
        <v>31222</v>
      </c>
      <c r="B2366" s="9" t="n">
        <v>1.58</v>
      </c>
    </row>
    <row r="2367">
      <c r="A2367" s="160" t="n">
        <v>31223</v>
      </c>
      <c r="B2367" s="9" t="n">
        <v>1.54</v>
      </c>
    </row>
    <row r="2368">
      <c r="A2368" s="160" t="n">
        <v>31224</v>
      </c>
      <c r="B2368" s="9" t="n">
        <v>1.6</v>
      </c>
    </row>
    <row r="2369">
      <c r="A2369" s="160" t="n">
        <v>31225</v>
      </c>
      <c r="B2369" s="9" t="n">
        <v>1.58</v>
      </c>
    </row>
    <row r="2370">
      <c r="A2370" s="160" t="n">
        <v>31226</v>
      </c>
      <c r="B2370" s="9" t="n">
        <v>1.58</v>
      </c>
    </row>
    <row r="2371">
      <c r="A2371" s="160" t="n">
        <v>31229</v>
      </c>
      <c r="B2371" s="9" t="n">
        <v>1.53</v>
      </c>
    </row>
    <row r="2372">
      <c r="A2372" s="160" t="n">
        <v>31230</v>
      </c>
      <c r="B2372" s="9" t="n">
        <v>1.54</v>
      </c>
    </row>
    <row r="2373">
      <c r="A2373" s="160" t="n">
        <v>31231</v>
      </c>
      <c r="B2373" s="9" t="n">
        <v>1.57</v>
      </c>
    </row>
    <row r="2374">
      <c r="A2374" s="160" t="n">
        <v>31232</v>
      </c>
      <c r="B2374" s="9" t="n"/>
    </row>
    <row r="2375">
      <c r="A2375" s="160" t="n">
        <v>31233</v>
      </c>
      <c r="B2375" s="9" t="n">
        <v>1.57</v>
      </c>
    </row>
    <row r="2376">
      <c r="A2376" s="160" t="n">
        <v>31236</v>
      </c>
      <c r="B2376" s="9" t="n">
        <v>1.53</v>
      </c>
    </row>
    <row r="2377">
      <c r="A2377" s="160" t="n">
        <v>31237</v>
      </c>
      <c r="B2377" s="9" t="n">
        <v>1.53</v>
      </c>
    </row>
    <row r="2378">
      <c r="A2378" s="160" t="n">
        <v>31238</v>
      </c>
      <c r="B2378" s="9" t="n">
        <v>1.52</v>
      </c>
    </row>
    <row r="2379">
      <c r="A2379" s="160" t="n">
        <v>31239</v>
      </c>
      <c r="B2379" s="9" t="n">
        <v>1.49</v>
      </c>
    </row>
    <row r="2380">
      <c r="A2380" s="160" t="n">
        <v>31240</v>
      </c>
      <c r="B2380" s="9" t="n">
        <v>1.45</v>
      </c>
    </row>
    <row r="2381">
      <c r="A2381" s="160" t="n">
        <v>31243</v>
      </c>
      <c r="B2381" s="9" t="n">
        <v>1.46</v>
      </c>
    </row>
    <row r="2382">
      <c r="A2382" s="160" t="n">
        <v>31244</v>
      </c>
      <c r="B2382" s="9" t="n">
        <v>1.48</v>
      </c>
    </row>
    <row r="2383">
      <c r="A2383" s="160" t="n">
        <v>31245</v>
      </c>
      <c r="B2383" s="9" t="n">
        <v>1.49</v>
      </c>
    </row>
    <row r="2384">
      <c r="A2384" s="160" t="n">
        <v>31246</v>
      </c>
      <c r="B2384" s="9" t="n">
        <v>1.54</v>
      </c>
    </row>
    <row r="2385">
      <c r="A2385" s="160" t="n">
        <v>31247</v>
      </c>
      <c r="B2385" s="9" t="n">
        <v>1.52</v>
      </c>
    </row>
    <row r="2386">
      <c r="A2386" s="160" t="n">
        <v>31250</v>
      </c>
      <c r="B2386" s="9" t="n">
        <v>1.51</v>
      </c>
    </row>
    <row r="2387">
      <c r="A2387" s="160" t="n">
        <v>31251</v>
      </c>
      <c r="B2387" s="9" t="n">
        <v>1.5</v>
      </c>
    </row>
    <row r="2388">
      <c r="A2388" s="160" t="n">
        <v>31252</v>
      </c>
      <c r="B2388" s="9" t="n">
        <v>1.52</v>
      </c>
    </row>
    <row r="2389">
      <c r="A2389" s="160" t="n">
        <v>31253</v>
      </c>
      <c r="B2389" s="9" t="n">
        <v>1.56</v>
      </c>
    </row>
    <row r="2390">
      <c r="A2390" s="160" t="n">
        <v>31254</v>
      </c>
      <c r="B2390" s="9" t="n">
        <v>1.61</v>
      </c>
    </row>
    <row r="2391">
      <c r="A2391" s="160" t="n">
        <v>31257</v>
      </c>
      <c r="B2391" s="9" t="n">
        <v>1.64</v>
      </c>
    </row>
    <row r="2392">
      <c r="A2392" s="160" t="n">
        <v>31258</v>
      </c>
      <c r="B2392" s="9" t="n">
        <v>1.62</v>
      </c>
    </row>
    <row r="2393">
      <c r="A2393" s="160" t="n">
        <v>31259</v>
      </c>
      <c r="B2393" s="9" t="n">
        <v>1.56</v>
      </c>
    </row>
    <row r="2394">
      <c r="A2394" s="160" t="n">
        <v>31260</v>
      </c>
      <c r="B2394" s="9" t="n">
        <v>1.47</v>
      </c>
    </row>
    <row r="2395">
      <c r="A2395" s="160" t="n">
        <v>31261</v>
      </c>
      <c r="B2395" s="9" t="n">
        <v>1.51</v>
      </c>
    </row>
    <row r="2396">
      <c r="A2396" s="160" t="n">
        <v>31264</v>
      </c>
      <c r="B2396" s="9" t="n">
        <v>1.51</v>
      </c>
    </row>
    <row r="2397">
      <c r="A2397" s="160" t="n">
        <v>31265</v>
      </c>
      <c r="B2397" s="9" t="n">
        <v>1.52</v>
      </c>
    </row>
    <row r="2398">
      <c r="A2398" s="160" t="n">
        <v>31266</v>
      </c>
      <c r="B2398" s="9" t="n">
        <v>1.47</v>
      </c>
    </row>
    <row r="2399">
      <c r="A2399" s="160" t="n">
        <v>31267</v>
      </c>
      <c r="B2399" s="9" t="n">
        <v>1.44</v>
      </c>
    </row>
    <row r="2400">
      <c r="A2400" s="160" t="n">
        <v>31268</v>
      </c>
      <c r="B2400" s="9" t="n">
        <v>1.42</v>
      </c>
    </row>
    <row r="2401">
      <c r="A2401" s="160" t="n">
        <v>31271</v>
      </c>
      <c r="B2401" s="9" t="n">
        <v>1.43</v>
      </c>
    </row>
    <row r="2402">
      <c r="A2402" s="160" t="n">
        <v>31272</v>
      </c>
      <c r="B2402" s="9" t="n">
        <v>1.5</v>
      </c>
    </row>
    <row r="2403">
      <c r="A2403" s="160" t="n">
        <v>31273</v>
      </c>
      <c r="B2403" s="9" t="n">
        <v>1.42</v>
      </c>
    </row>
    <row r="2404">
      <c r="A2404" s="160" t="n">
        <v>31274</v>
      </c>
      <c r="B2404" s="9" t="n">
        <v>1.4</v>
      </c>
    </row>
    <row r="2405">
      <c r="A2405" s="160" t="n">
        <v>31275</v>
      </c>
      <c r="B2405" s="9" t="n">
        <v>1.36</v>
      </c>
    </row>
    <row r="2406">
      <c r="A2406" s="160" t="n">
        <v>31278</v>
      </c>
      <c r="B2406" s="9" t="n">
        <v>1.34</v>
      </c>
    </row>
    <row r="2407">
      <c r="A2407" s="160" t="n">
        <v>31279</v>
      </c>
      <c r="B2407" s="9" t="n">
        <v>1.34</v>
      </c>
    </row>
    <row r="2408">
      <c r="A2408" s="160" t="n">
        <v>31280</v>
      </c>
      <c r="B2408" s="9" t="n">
        <v>1.3</v>
      </c>
    </row>
    <row r="2409">
      <c r="A2409" s="160" t="n">
        <v>31281</v>
      </c>
      <c r="B2409" s="9" t="n">
        <v>1.29</v>
      </c>
    </row>
    <row r="2410">
      <c r="A2410" s="160" t="n">
        <v>31282</v>
      </c>
      <c r="B2410" s="9" t="n">
        <v>1.27</v>
      </c>
    </row>
    <row r="2411">
      <c r="A2411" s="160" t="n">
        <v>31285</v>
      </c>
      <c r="B2411" s="9" t="n">
        <v>1.3</v>
      </c>
    </row>
    <row r="2412">
      <c r="A2412" s="160" t="n">
        <v>31286</v>
      </c>
      <c r="B2412" s="9" t="n">
        <v>1.31</v>
      </c>
    </row>
    <row r="2413">
      <c r="A2413" s="160" t="n">
        <v>31287</v>
      </c>
      <c r="B2413" s="9" t="n">
        <v>1.31</v>
      </c>
    </row>
    <row r="2414">
      <c r="A2414" s="160" t="n">
        <v>31288</v>
      </c>
      <c r="B2414" s="9" t="n">
        <v>1.31</v>
      </c>
    </row>
    <row r="2415">
      <c r="A2415" s="160" t="n">
        <v>31289</v>
      </c>
      <c r="B2415" s="9" t="n">
        <v>1.32</v>
      </c>
    </row>
    <row r="2416">
      <c r="A2416" s="160" t="n">
        <v>31292</v>
      </c>
      <c r="B2416" s="9" t="n"/>
    </row>
    <row r="2417">
      <c r="A2417" s="160" t="n">
        <v>31293</v>
      </c>
      <c r="B2417" s="9" t="n">
        <v>1.29</v>
      </c>
    </row>
    <row r="2418">
      <c r="A2418" s="160" t="n">
        <v>31294</v>
      </c>
      <c r="B2418" s="9" t="n">
        <v>1.31</v>
      </c>
    </row>
    <row r="2419">
      <c r="A2419" s="160" t="n">
        <v>31295</v>
      </c>
      <c r="B2419" s="9" t="n">
        <v>1.35</v>
      </c>
    </row>
    <row r="2420">
      <c r="A2420" s="160" t="n">
        <v>31296</v>
      </c>
      <c r="B2420" s="9" t="n">
        <v>1.35</v>
      </c>
    </row>
    <row r="2421">
      <c r="A2421" s="160" t="n">
        <v>31299</v>
      </c>
      <c r="B2421" s="9" t="n">
        <v>1.36</v>
      </c>
    </row>
    <row r="2422">
      <c r="A2422" s="160" t="n">
        <v>31300</v>
      </c>
      <c r="B2422" s="9" t="n">
        <v>1.38</v>
      </c>
    </row>
    <row r="2423">
      <c r="A2423" s="160" t="n">
        <v>31301</v>
      </c>
      <c r="B2423" s="9" t="n">
        <v>1.38</v>
      </c>
    </row>
    <row r="2424">
      <c r="A2424" s="160" t="n">
        <v>31302</v>
      </c>
      <c r="B2424" s="9" t="n">
        <v>1.37</v>
      </c>
    </row>
    <row r="2425">
      <c r="A2425" s="160" t="n">
        <v>31303</v>
      </c>
      <c r="B2425" s="9" t="n">
        <v>1.37</v>
      </c>
    </row>
    <row r="2426">
      <c r="A2426" s="160" t="n">
        <v>31306</v>
      </c>
      <c r="B2426" s="9" t="n">
        <v>1.38</v>
      </c>
    </row>
    <row r="2427">
      <c r="A2427" s="160" t="n">
        <v>31307</v>
      </c>
      <c r="B2427" s="9" t="n">
        <v>1.36</v>
      </c>
    </row>
    <row r="2428">
      <c r="A2428" s="160" t="n">
        <v>31308</v>
      </c>
      <c r="B2428" s="9" t="n">
        <v>1.36</v>
      </c>
    </row>
    <row r="2429">
      <c r="A2429" s="160" t="n">
        <v>31309</v>
      </c>
      <c r="B2429" s="9" t="n">
        <v>1.3</v>
      </c>
    </row>
    <row r="2430">
      <c r="A2430" s="160" t="n">
        <v>31310</v>
      </c>
      <c r="B2430" s="9" t="n">
        <v>1.35</v>
      </c>
    </row>
    <row r="2431">
      <c r="A2431" s="160" t="n">
        <v>31313</v>
      </c>
      <c r="B2431" s="9" t="n">
        <v>1.5</v>
      </c>
    </row>
    <row r="2432">
      <c r="A2432" s="160" t="n">
        <v>31314</v>
      </c>
      <c r="B2432" s="9" t="n">
        <v>1.51</v>
      </c>
    </row>
    <row r="2433">
      <c r="A2433" s="160" t="n">
        <v>31315</v>
      </c>
      <c r="B2433" s="9" t="n">
        <v>1.56</v>
      </c>
    </row>
    <row r="2434">
      <c r="A2434" s="160" t="n">
        <v>31316</v>
      </c>
      <c r="B2434" s="9" t="n">
        <v>1.5</v>
      </c>
    </row>
    <row r="2435">
      <c r="A2435" s="160" t="n">
        <v>31317</v>
      </c>
      <c r="B2435" s="9" t="n"/>
    </row>
    <row r="2436">
      <c r="A2436" s="160" t="n">
        <v>31320</v>
      </c>
      <c r="B2436" s="9" t="n">
        <v>1.43</v>
      </c>
    </row>
    <row r="2437">
      <c r="A2437" s="160" t="n">
        <v>31321</v>
      </c>
      <c r="B2437" s="9" t="n">
        <v>1.46</v>
      </c>
    </row>
    <row r="2438">
      <c r="A2438" s="160" t="n">
        <v>31322</v>
      </c>
      <c r="B2438" s="9" t="n">
        <v>1.46</v>
      </c>
    </row>
    <row r="2439">
      <c r="A2439" s="160" t="n">
        <v>31323</v>
      </c>
      <c r="B2439" s="9" t="n">
        <v>1.48</v>
      </c>
    </row>
    <row r="2440">
      <c r="A2440" s="160" t="n">
        <v>31324</v>
      </c>
      <c r="B2440" s="9" t="n">
        <v>1.52</v>
      </c>
    </row>
    <row r="2441">
      <c r="A2441" s="160" t="n">
        <v>31327</v>
      </c>
      <c r="B2441" s="9" t="n">
        <v>1.45</v>
      </c>
    </row>
    <row r="2442">
      <c r="A2442" s="160" t="n">
        <v>31328</v>
      </c>
      <c r="B2442" s="9" t="n">
        <v>1.4</v>
      </c>
    </row>
    <row r="2443">
      <c r="A2443" s="160" t="n">
        <v>31329</v>
      </c>
      <c r="B2443" s="9" t="n">
        <v>1.4</v>
      </c>
    </row>
    <row r="2444">
      <c r="A2444" s="160" t="n">
        <v>31330</v>
      </c>
      <c r="B2444" s="9" t="n">
        <v>1.39</v>
      </c>
    </row>
    <row r="2445">
      <c r="A2445" s="160" t="n">
        <v>31331</v>
      </c>
      <c r="B2445" s="9" t="n">
        <v>1.38</v>
      </c>
    </row>
    <row r="2446">
      <c r="A2446" s="160" t="n">
        <v>31334</v>
      </c>
      <c r="B2446" s="9" t="n"/>
    </row>
    <row r="2447">
      <c r="A2447" s="160" t="n">
        <v>31335</v>
      </c>
      <c r="B2447" s="9" t="n">
        <v>1.36</v>
      </c>
    </row>
    <row r="2448">
      <c r="A2448" s="160" t="n">
        <v>31336</v>
      </c>
      <c r="B2448" s="9" t="n">
        <v>1.36</v>
      </c>
    </row>
    <row r="2449">
      <c r="A2449" s="160" t="n">
        <v>31337</v>
      </c>
      <c r="B2449" s="9" t="n">
        <v>1.36</v>
      </c>
    </row>
    <row r="2450">
      <c r="A2450" s="160" t="n">
        <v>31338</v>
      </c>
      <c r="B2450" s="9" t="n">
        <v>1.36</v>
      </c>
    </row>
    <row r="2451">
      <c r="A2451" s="160" t="n">
        <v>31341</v>
      </c>
      <c r="B2451" s="9" t="n">
        <v>1.35</v>
      </c>
    </row>
    <row r="2452">
      <c r="A2452" s="160" t="n">
        <v>31342</v>
      </c>
      <c r="B2452" s="9" t="n">
        <v>1.32</v>
      </c>
    </row>
    <row r="2453">
      <c r="A2453" s="160" t="n">
        <v>31343</v>
      </c>
      <c r="B2453" s="9" t="n">
        <v>1.3</v>
      </c>
    </row>
    <row r="2454">
      <c r="A2454" s="160" t="n">
        <v>31344</v>
      </c>
      <c r="B2454" s="9" t="n">
        <v>1.25</v>
      </c>
    </row>
    <row r="2455">
      <c r="A2455" s="160" t="n">
        <v>31345</v>
      </c>
      <c r="B2455" s="9" t="n">
        <v>1.33</v>
      </c>
    </row>
    <row r="2456">
      <c r="A2456" s="160" t="n">
        <v>31348</v>
      </c>
      <c r="B2456" s="9" t="n">
        <v>1.37</v>
      </c>
    </row>
    <row r="2457">
      <c r="A2457" s="160" t="n">
        <v>31349</v>
      </c>
      <c r="B2457" s="9" t="n">
        <v>1.29</v>
      </c>
    </row>
    <row r="2458">
      <c r="A2458" s="160" t="n">
        <v>31350</v>
      </c>
      <c r="B2458" s="9" t="n">
        <v>1.29</v>
      </c>
    </row>
    <row r="2459">
      <c r="A2459" s="160" t="n">
        <v>31351</v>
      </c>
      <c r="B2459" s="9" t="n">
        <v>1.31</v>
      </c>
    </row>
    <row r="2460">
      <c r="A2460" s="160" t="n">
        <v>31352</v>
      </c>
      <c r="B2460" s="9" t="n">
        <v>1.28</v>
      </c>
    </row>
    <row r="2461">
      <c r="A2461" s="160" t="n">
        <v>31355</v>
      </c>
      <c r="B2461" s="9" t="n">
        <v>1.27</v>
      </c>
    </row>
    <row r="2462">
      <c r="A2462" s="160" t="n">
        <v>31356</v>
      </c>
      <c r="B2462" s="9" t="n">
        <v>1.24</v>
      </c>
    </row>
    <row r="2463">
      <c r="A2463" s="160" t="n">
        <v>31357</v>
      </c>
      <c r="B2463" s="9" t="n">
        <v>1.26</v>
      </c>
    </row>
    <row r="2464">
      <c r="A2464" s="160" t="n">
        <v>31358</v>
      </c>
      <c r="B2464" s="9" t="n">
        <v>1.24</v>
      </c>
    </row>
    <row r="2465">
      <c r="A2465" s="160" t="n">
        <v>31359</v>
      </c>
      <c r="B2465" s="9" t="n">
        <v>1.27</v>
      </c>
    </row>
    <row r="2466">
      <c r="A2466" s="160" t="n">
        <v>31362</v>
      </c>
      <c r="B2466" s="9" t="n"/>
    </row>
    <row r="2467">
      <c r="A2467" s="160" t="n">
        <v>31363</v>
      </c>
      <c r="B2467" s="9" t="n">
        <v>1.21</v>
      </c>
    </row>
    <row r="2468">
      <c r="A2468" s="160" t="n">
        <v>31364</v>
      </c>
      <c r="B2468" s="9" t="n">
        <v>1.2</v>
      </c>
    </row>
    <row r="2469">
      <c r="A2469" s="160" t="n">
        <v>31365</v>
      </c>
      <c r="B2469" s="9" t="n">
        <v>1.21</v>
      </c>
    </row>
    <row r="2470">
      <c r="A2470" s="160" t="n">
        <v>31366</v>
      </c>
      <c r="B2470" s="9" t="n">
        <v>1.26</v>
      </c>
    </row>
    <row r="2471">
      <c r="A2471" s="160" t="n">
        <v>31369</v>
      </c>
      <c r="B2471" s="9" t="n">
        <v>1.21</v>
      </c>
    </row>
    <row r="2472">
      <c r="A2472" s="160" t="n">
        <v>31370</v>
      </c>
      <c r="B2472" s="9" t="n">
        <v>1.21</v>
      </c>
    </row>
    <row r="2473">
      <c r="A2473" s="160" t="n">
        <v>31371</v>
      </c>
      <c r="B2473" s="9" t="n">
        <v>1.18</v>
      </c>
    </row>
    <row r="2474">
      <c r="A2474" s="160" t="n">
        <v>31372</v>
      </c>
      <c r="B2474" s="9" t="n">
        <v>1.07</v>
      </c>
    </row>
    <row r="2475">
      <c r="A2475" s="160" t="n">
        <v>31373</v>
      </c>
      <c r="B2475" s="9" t="n">
        <v>1.14</v>
      </c>
    </row>
    <row r="2476">
      <c r="A2476" s="160" t="n">
        <v>31376</v>
      </c>
      <c r="B2476" s="9" t="n">
        <v>1.16</v>
      </c>
    </row>
    <row r="2477">
      <c r="A2477" s="160" t="n">
        <v>31377</v>
      </c>
      <c r="B2477" s="9" t="n">
        <v>1.15</v>
      </c>
    </row>
    <row r="2478">
      <c r="A2478" s="160" t="n">
        <v>31378</v>
      </c>
      <c r="B2478" s="9" t="n">
        <v>1.12</v>
      </c>
    </row>
    <row r="2479">
      <c r="A2479" s="160" t="n">
        <v>31379</v>
      </c>
      <c r="B2479" s="9" t="n"/>
    </row>
    <row r="2480">
      <c r="A2480" s="160" t="n">
        <v>31380</v>
      </c>
      <c r="B2480" s="9" t="n">
        <v>1.13</v>
      </c>
    </row>
    <row r="2481">
      <c r="A2481" s="160" t="n">
        <v>31383</v>
      </c>
      <c r="B2481" s="9" t="n">
        <v>1.15</v>
      </c>
    </row>
    <row r="2482">
      <c r="A2482" s="160" t="n">
        <v>31384</v>
      </c>
      <c r="B2482" s="9" t="n">
        <v>1.16</v>
      </c>
    </row>
    <row r="2483">
      <c r="A2483" s="160" t="n">
        <v>31385</v>
      </c>
      <c r="B2483" s="9" t="n">
        <v>1.14</v>
      </c>
    </row>
    <row r="2484">
      <c r="A2484" s="160" t="n">
        <v>31386</v>
      </c>
      <c r="B2484" s="9" t="n">
        <v>1.15</v>
      </c>
    </row>
    <row r="2485">
      <c r="A2485" s="160" t="n">
        <v>31387</v>
      </c>
      <c r="B2485" s="9" t="n">
        <v>1.18</v>
      </c>
    </row>
    <row r="2486">
      <c r="A2486" s="160" t="n">
        <v>31390</v>
      </c>
      <c r="B2486" s="9" t="n">
        <v>1.14</v>
      </c>
    </row>
    <row r="2487">
      <c r="A2487" s="160" t="n">
        <v>31391</v>
      </c>
      <c r="B2487" s="9" t="n">
        <v>1.13</v>
      </c>
    </row>
    <row r="2488">
      <c r="A2488" s="160" t="n">
        <v>31392</v>
      </c>
      <c r="B2488" s="9" t="n">
        <v>1.2</v>
      </c>
    </row>
    <row r="2489">
      <c r="A2489" s="160" t="n">
        <v>31393</v>
      </c>
      <c r="B2489" s="9" t="n">
        <v>1.2</v>
      </c>
    </row>
    <row r="2490">
      <c r="A2490" s="160" t="n">
        <v>31394</v>
      </c>
      <c r="B2490" s="9" t="n">
        <v>1.24</v>
      </c>
    </row>
    <row r="2491">
      <c r="A2491" s="160" t="n">
        <v>31397</v>
      </c>
      <c r="B2491" s="9" t="n">
        <v>1.16</v>
      </c>
    </row>
    <row r="2492">
      <c r="A2492" s="160" t="n">
        <v>31398</v>
      </c>
      <c r="B2492" s="9" t="n">
        <v>1.1</v>
      </c>
    </row>
    <row r="2493">
      <c r="A2493" s="160" t="n">
        <v>31399</v>
      </c>
      <c r="B2493" s="9" t="n">
        <v>1.07</v>
      </c>
    </row>
    <row r="2494">
      <c r="A2494" s="160" t="n">
        <v>31400</v>
      </c>
      <c r="B2494" s="9" t="n">
        <v>1.1</v>
      </c>
    </row>
    <row r="2495">
      <c r="A2495" s="160" t="n">
        <v>31401</v>
      </c>
      <c r="B2495" s="9" t="n">
        <v>1.03</v>
      </c>
    </row>
    <row r="2496">
      <c r="A2496" s="160" t="n">
        <v>31404</v>
      </c>
      <c r="B2496" s="9" t="n">
        <v>1.07</v>
      </c>
    </row>
    <row r="2497">
      <c r="A2497" s="160" t="n">
        <v>31405</v>
      </c>
      <c r="B2497" s="9" t="n">
        <v>1.05</v>
      </c>
    </row>
    <row r="2498">
      <c r="A2498" s="160" t="n">
        <v>31406</v>
      </c>
      <c r="B2498" s="9" t="n"/>
    </row>
    <row r="2499">
      <c r="A2499" s="160" t="n">
        <v>31407</v>
      </c>
      <c r="B2499" s="9" t="n">
        <v>1.05</v>
      </c>
    </row>
    <row r="2500">
      <c r="A2500" s="160" t="n">
        <v>31408</v>
      </c>
      <c r="B2500" s="9" t="n">
        <v>1</v>
      </c>
    </row>
    <row r="2501">
      <c r="A2501" s="160" t="n">
        <v>31411</v>
      </c>
      <c r="B2501" s="9" t="n">
        <v>1.02</v>
      </c>
    </row>
    <row r="2502">
      <c r="A2502" s="160" t="n">
        <v>31412</v>
      </c>
      <c r="B2502" s="9" t="n">
        <v>1.02</v>
      </c>
    </row>
    <row r="2503">
      <c r="A2503" s="160" t="n">
        <v>31413</v>
      </c>
      <c r="B2503" s="9" t="n"/>
    </row>
    <row r="2504">
      <c r="A2504" s="160" t="n">
        <v>31414</v>
      </c>
      <c r="B2504" s="9" t="n">
        <v>1.02</v>
      </c>
    </row>
    <row r="2505">
      <c r="A2505" s="160" t="n">
        <v>31415</v>
      </c>
      <c r="B2505" s="9" t="n">
        <v>1.02</v>
      </c>
    </row>
    <row r="2506">
      <c r="A2506" s="160" t="n">
        <v>31418</v>
      </c>
      <c r="B2506" s="9" t="n">
        <v>1.03</v>
      </c>
    </row>
    <row r="2507">
      <c r="A2507" s="160" t="n">
        <v>31419</v>
      </c>
      <c r="B2507" s="9" t="n">
        <v>0.97</v>
      </c>
    </row>
    <row r="2508">
      <c r="A2508" s="160" t="n">
        <v>31420</v>
      </c>
      <c r="B2508" s="9" t="n">
        <v>1.04</v>
      </c>
    </row>
    <row r="2509">
      <c r="A2509" s="160" t="n">
        <v>31421</v>
      </c>
      <c r="B2509" s="9" t="n">
        <v>1</v>
      </c>
    </row>
    <row r="2510">
      <c r="A2510" s="160" t="n">
        <v>31422</v>
      </c>
      <c r="B2510" s="9" t="n">
        <v>1.03</v>
      </c>
    </row>
    <row r="2511">
      <c r="A2511" s="160" t="n">
        <v>31425</v>
      </c>
      <c r="B2511" s="9" t="n">
        <v>1.11</v>
      </c>
    </row>
    <row r="2512">
      <c r="A2512" s="160" t="n">
        <v>31426</v>
      </c>
      <c r="B2512" s="9" t="n">
        <v>1.1</v>
      </c>
    </row>
    <row r="2513">
      <c r="A2513" s="160" t="n">
        <v>31427</v>
      </c>
      <c r="B2513" s="9" t="n">
        <v>1.07</v>
      </c>
    </row>
    <row r="2514">
      <c r="A2514" s="160" t="n">
        <v>31428</v>
      </c>
      <c r="B2514" s="9" t="n">
        <v>1.09</v>
      </c>
    </row>
    <row r="2515">
      <c r="A2515" s="160" t="n">
        <v>31429</v>
      </c>
      <c r="B2515" s="9" t="n">
        <v>1.05</v>
      </c>
    </row>
    <row r="2516">
      <c r="A2516" s="160" t="n">
        <v>31432</v>
      </c>
      <c r="B2516" s="9" t="n"/>
    </row>
    <row r="2517">
      <c r="A2517" s="160" t="n">
        <v>31433</v>
      </c>
      <c r="B2517" s="9" t="n">
        <v>1.02</v>
      </c>
    </row>
    <row r="2518">
      <c r="A2518" s="160" t="n">
        <v>31434</v>
      </c>
      <c r="B2518" s="9" t="n">
        <v>1.09</v>
      </c>
    </row>
    <row r="2519">
      <c r="A2519" s="160" t="n">
        <v>31435</v>
      </c>
      <c r="B2519" s="9" t="n">
        <v>1.06</v>
      </c>
    </row>
    <row r="2520">
      <c r="A2520" s="160" t="n">
        <v>31436</v>
      </c>
      <c r="B2520" s="9" t="n">
        <v>1.1</v>
      </c>
    </row>
    <row r="2521">
      <c r="A2521" s="160" t="n">
        <v>31439</v>
      </c>
      <c r="B2521" s="9" t="n">
        <v>1.06</v>
      </c>
    </row>
    <row r="2522">
      <c r="A2522" s="160" t="n">
        <v>31440</v>
      </c>
      <c r="B2522" s="9" t="n">
        <v>1.03</v>
      </c>
    </row>
    <row r="2523">
      <c r="A2523" s="160" t="n">
        <v>31441</v>
      </c>
      <c r="B2523" s="9" t="n">
        <v>1.04</v>
      </c>
    </row>
    <row r="2524">
      <c r="A2524" s="160" t="n">
        <v>31442</v>
      </c>
      <c r="B2524" s="9" t="n">
        <v>1.06</v>
      </c>
    </row>
    <row r="2525">
      <c r="A2525" s="160" t="n">
        <v>31443</v>
      </c>
      <c r="B2525" s="9" t="n">
        <v>1.09</v>
      </c>
    </row>
    <row r="2526">
      <c r="A2526" s="160" t="n">
        <v>31446</v>
      </c>
      <c r="B2526" s="9" t="n">
        <v>1.05</v>
      </c>
    </row>
    <row r="2527">
      <c r="A2527" s="160" t="n">
        <v>31447</v>
      </c>
      <c r="B2527" s="9" t="n">
        <v>1.02</v>
      </c>
    </row>
    <row r="2528">
      <c r="A2528" s="160" t="n">
        <v>31448</v>
      </c>
      <c r="B2528" s="9" t="n">
        <v>0.98</v>
      </c>
    </row>
    <row r="2529">
      <c r="A2529" s="160" t="n">
        <v>31449</v>
      </c>
      <c r="B2529" s="9" t="n">
        <v>1.01</v>
      </c>
    </row>
    <row r="2530">
      <c r="A2530" s="160" t="n">
        <v>31450</v>
      </c>
      <c r="B2530" s="9" t="n">
        <v>0.96</v>
      </c>
    </row>
    <row r="2531">
      <c r="A2531" s="160" t="n">
        <v>31453</v>
      </c>
      <c r="B2531" s="9" t="n">
        <v>0.92</v>
      </c>
    </row>
    <row r="2532">
      <c r="A2532" s="160" t="n">
        <v>31454</v>
      </c>
      <c r="B2532" s="9" t="n">
        <v>0.89</v>
      </c>
    </row>
    <row r="2533">
      <c r="A2533" s="160" t="n">
        <v>31455</v>
      </c>
      <c r="B2533" s="9" t="n">
        <v>0.83</v>
      </c>
    </row>
    <row r="2534">
      <c r="A2534" s="160" t="n">
        <v>31456</v>
      </c>
      <c r="B2534" s="9" t="n">
        <v>0.79</v>
      </c>
    </row>
    <row r="2535">
      <c r="A2535" s="160" t="n">
        <v>31457</v>
      </c>
      <c r="B2535" s="9" t="n">
        <v>0.6899999999999999</v>
      </c>
    </row>
    <row r="2536">
      <c r="A2536" s="160" t="n">
        <v>31460</v>
      </c>
      <c r="B2536" s="9" t="n"/>
    </row>
    <row r="2537">
      <c r="A2537" s="160" t="n">
        <v>31461</v>
      </c>
      <c r="B2537" s="9" t="n">
        <v>0.68</v>
      </c>
    </row>
    <row r="2538">
      <c r="A2538" s="160" t="n">
        <v>31462</v>
      </c>
      <c r="B2538" s="9" t="n">
        <v>0.64</v>
      </c>
    </row>
    <row r="2539">
      <c r="A2539" s="160" t="n">
        <v>31463</v>
      </c>
      <c r="B2539" s="9" t="n">
        <v>0.62</v>
      </c>
    </row>
    <row r="2540">
      <c r="A2540" s="160" t="n">
        <v>31464</v>
      </c>
      <c r="B2540" s="9" t="n">
        <v>0.55</v>
      </c>
    </row>
    <row r="2541">
      <c r="A2541" s="160" t="n">
        <v>31467</v>
      </c>
      <c r="B2541" s="9" t="n">
        <v>0.53</v>
      </c>
    </row>
    <row r="2542">
      <c r="A2542" s="160" t="n">
        <v>31468</v>
      </c>
      <c r="B2542" s="9" t="n">
        <v>0.51</v>
      </c>
    </row>
    <row r="2543">
      <c r="A2543" s="160" t="n">
        <v>31469</v>
      </c>
      <c r="B2543" s="9" t="n">
        <v>0.48</v>
      </c>
    </row>
    <row r="2544">
      <c r="A2544" s="160" t="n">
        <v>31470</v>
      </c>
      <c r="B2544" s="9" t="n">
        <v>0.43</v>
      </c>
    </row>
    <row r="2545">
      <c r="A2545" s="160" t="n">
        <v>31471</v>
      </c>
      <c r="B2545" s="9" t="n">
        <v>0.42</v>
      </c>
    </row>
    <row r="2546">
      <c r="A2546" s="160" t="n">
        <v>31474</v>
      </c>
      <c r="B2546" s="9" t="n">
        <v>0.44</v>
      </c>
    </row>
    <row r="2547">
      <c r="A2547" s="160" t="n">
        <v>31475</v>
      </c>
      <c r="B2547" s="9" t="n">
        <v>0.55</v>
      </c>
    </row>
    <row r="2548">
      <c r="A2548" s="160" t="n">
        <v>31476</v>
      </c>
      <c r="B2548" s="9" t="n">
        <v>0.58</v>
      </c>
    </row>
    <row r="2549">
      <c r="A2549" s="160" t="n">
        <v>31477</v>
      </c>
      <c r="B2549" s="9" t="n">
        <v>0.66</v>
      </c>
    </row>
    <row r="2550">
      <c r="A2550" s="160" t="n">
        <v>31478</v>
      </c>
      <c r="B2550" s="9" t="n">
        <v>0.67</v>
      </c>
    </row>
    <row r="2551">
      <c r="A2551" s="160" t="n">
        <v>31481</v>
      </c>
      <c r="B2551" s="9" t="n">
        <v>0.6</v>
      </c>
    </row>
    <row r="2552">
      <c r="A2552" s="160" t="n">
        <v>31482</v>
      </c>
      <c r="B2552" s="9" t="n">
        <v>0.55</v>
      </c>
    </row>
    <row r="2553">
      <c r="A2553" s="160" t="n">
        <v>31483</v>
      </c>
      <c r="B2553" s="9" t="n">
        <v>0.51</v>
      </c>
    </row>
    <row r="2554">
      <c r="A2554" s="160" t="n">
        <v>31484</v>
      </c>
      <c r="B2554" s="9" t="n">
        <v>0.54</v>
      </c>
    </row>
    <row r="2555">
      <c r="A2555" s="160" t="n">
        <v>31485</v>
      </c>
      <c r="B2555" s="9" t="n">
        <v>0.54</v>
      </c>
    </row>
    <row r="2556">
      <c r="A2556" s="160" t="n">
        <v>31488</v>
      </c>
      <c r="B2556" s="9" t="n">
        <v>0.55</v>
      </c>
    </row>
    <row r="2557">
      <c r="A2557" s="160" t="n">
        <v>31489</v>
      </c>
      <c r="B2557" s="9" t="n">
        <v>0.6</v>
      </c>
    </row>
    <row r="2558">
      <c r="A2558" s="160" t="n">
        <v>31490</v>
      </c>
      <c r="B2558" s="9" t="n">
        <v>0.65</v>
      </c>
    </row>
    <row r="2559">
      <c r="A2559" s="160" t="n">
        <v>31491</v>
      </c>
      <c r="B2559" s="9" t="n">
        <v>0.61</v>
      </c>
    </row>
    <row r="2560">
      <c r="A2560" s="160" t="n">
        <v>31492</v>
      </c>
      <c r="B2560" s="9" t="n">
        <v>0.61</v>
      </c>
    </row>
    <row r="2561">
      <c r="A2561" s="160" t="n">
        <v>31495</v>
      </c>
      <c r="B2561" s="9" t="n">
        <v>0.59</v>
      </c>
    </row>
    <row r="2562">
      <c r="A2562" s="160" t="n">
        <v>31496</v>
      </c>
      <c r="B2562" s="9" t="n">
        <v>0.58</v>
      </c>
    </row>
    <row r="2563">
      <c r="A2563" s="160" t="n">
        <v>31497</v>
      </c>
      <c r="B2563" s="9" t="n">
        <v>0.53</v>
      </c>
    </row>
    <row r="2564">
      <c r="A2564" s="160" t="n">
        <v>31498</v>
      </c>
      <c r="B2564" s="9" t="n">
        <v>0.45</v>
      </c>
    </row>
    <row r="2565">
      <c r="A2565" s="160" t="n">
        <v>31499</v>
      </c>
      <c r="B2565" s="9" t="n"/>
    </row>
    <row r="2566">
      <c r="A2566" s="160" t="n">
        <v>31502</v>
      </c>
      <c r="B2566" s="9" t="n">
        <v>0.47</v>
      </c>
    </row>
    <row r="2567">
      <c r="A2567" s="160" t="n">
        <v>31503</v>
      </c>
      <c r="B2567" s="9" t="n">
        <v>0.48</v>
      </c>
    </row>
    <row r="2568">
      <c r="A2568" s="160" t="n">
        <v>31504</v>
      </c>
      <c r="B2568" s="9" t="n">
        <v>0.43</v>
      </c>
    </row>
    <row r="2569">
      <c r="A2569" s="160" t="n">
        <v>31505</v>
      </c>
      <c r="B2569" s="9" t="n">
        <v>0.47</v>
      </c>
    </row>
    <row r="2570">
      <c r="A2570" s="160" t="n">
        <v>31506</v>
      </c>
      <c r="B2570" s="9" t="n">
        <v>0.6</v>
      </c>
    </row>
    <row r="2571">
      <c r="A2571" s="160" t="n">
        <v>31509</v>
      </c>
      <c r="B2571" s="9" t="n">
        <v>0.61</v>
      </c>
    </row>
    <row r="2572">
      <c r="A2572" s="160" t="n">
        <v>31510</v>
      </c>
      <c r="B2572" s="9" t="n">
        <v>0.61</v>
      </c>
    </row>
    <row r="2573">
      <c r="A2573" s="160" t="n">
        <v>31511</v>
      </c>
      <c r="B2573" s="9" t="n">
        <v>0.6899999999999999</v>
      </c>
    </row>
    <row r="2574">
      <c r="A2574" s="160" t="n">
        <v>31512</v>
      </c>
      <c r="B2574" s="9" t="n">
        <v>0.65</v>
      </c>
    </row>
    <row r="2575">
      <c r="A2575" s="160" t="n">
        <v>31513</v>
      </c>
      <c r="B2575" s="9" t="n">
        <v>0.64</v>
      </c>
    </row>
    <row r="2576">
      <c r="A2576" s="160" t="n">
        <v>31516</v>
      </c>
      <c r="B2576" s="9" t="n">
        <v>0.66</v>
      </c>
    </row>
    <row r="2577">
      <c r="A2577" s="160" t="n">
        <v>31517</v>
      </c>
      <c r="B2577" s="9" t="n">
        <v>0.6899999999999999</v>
      </c>
    </row>
    <row r="2578">
      <c r="A2578" s="160" t="n">
        <v>31518</v>
      </c>
      <c r="B2578" s="9" t="n">
        <v>0.59</v>
      </c>
    </row>
    <row r="2579">
      <c r="A2579" s="160" t="n">
        <v>31519</v>
      </c>
      <c r="B2579" s="9" t="n">
        <v>0.59</v>
      </c>
    </row>
    <row r="2580">
      <c r="A2580" s="160" t="n">
        <v>31520</v>
      </c>
      <c r="B2580" s="9" t="n">
        <v>0.65</v>
      </c>
    </row>
    <row r="2581">
      <c r="A2581" s="160" t="n">
        <v>31523</v>
      </c>
      <c r="B2581" s="9" t="n">
        <v>0.58</v>
      </c>
    </row>
    <row r="2582">
      <c r="A2582" s="160" t="n">
        <v>31524</v>
      </c>
      <c r="B2582" s="9" t="n">
        <v>0.67</v>
      </c>
    </row>
    <row r="2583">
      <c r="A2583" s="160" t="n">
        <v>31525</v>
      </c>
      <c r="B2583" s="9" t="n">
        <v>0.6899999999999999</v>
      </c>
    </row>
    <row r="2584">
      <c r="A2584" s="160" t="n">
        <v>31526</v>
      </c>
      <c r="B2584" s="9" t="n">
        <v>0.62</v>
      </c>
    </row>
    <row r="2585">
      <c r="A2585" s="160" t="n">
        <v>31527</v>
      </c>
      <c r="B2585" s="9" t="n">
        <v>0.67</v>
      </c>
    </row>
    <row r="2586">
      <c r="A2586" s="160" t="n">
        <v>31530</v>
      </c>
      <c r="B2586" s="9" t="n">
        <v>0.62</v>
      </c>
    </row>
    <row r="2587">
      <c r="A2587" s="160" t="n">
        <v>31531</v>
      </c>
      <c r="B2587" s="9" t="n">
        <v>0.53</v>
      </c>
    </row>
    <row r="2588">
      <c r="A2588" s="160" t="n">
        <v>31532</v>
      </c>
      <c r="B2588" s="9" t="n">
        <v>0.55</v>
      </c>
    </row>
    <row r="2589">
      <c r="A2589" s="160" t="n">
        <v>31533</v>
      </c>
      <c r="B2589" s="9" t="n">
        <v>0.6</v>
      </c>
    </row>
    <row r="2590">
      <c r="A2590" s="160" t="n">
        <v>31534</v>
      </c>
      <c r="B2590" s="9" t="n">
        <v>0.63</v>
      </c>
    </row>
    <row r="2591">
      <c r="A2591" s="160" t="n">
        <v>31537</v>
      </c>
      <c r="B2591" s="9" t="n">
        <v>0.63</v>
      </c>
    </row>
    <row r="2592">
      <c r="A2592" s="160" t="n">
        <v>31538</v>
      </c>
      <c r="B2592" s="9" t="n">
        <v>0.64</v>
      </c>
    </row>
    <row r="2593">
      <c r="A2593" s="160" t="n">
        <v>31539</v>
      </c>
      <c r="B2593" s="9" t="n">
        <v>0.6</v>
      </c>
    </row>
    <row r="2594">
      <c r="A2594" s="160" t="n">
        <v>31540</v>
      </c>
      <c r="B2594" s="9" t="n">
        <v>0.62</v>
      </c>
    </row>
    <row r="2595">
      <c r="A2595" s="160" t="n">
        <v>31541</v>
      </c>
      <c r="B2595" s="9" t="n">
        <v>0.63</v>
      </c>
    </row>
    <row r="2596">
      <c r="A2596" s="160" t="n">
        <v>31544</v>
      </c>
      <c r="B2596" s="9" t="n">
        <v>0.6899999999999999</v>
      </c>
    </row>
    <row r="2597">
      <c r="A2597" s="160" t="n">
        <v>31545</v>
      </c>
      <c r="B2597" s="9" t="n">
        <v>0.63</v>
      </c>
    </row>
    <row r="2598">
      <c r="A2598" s="160" t="n">
        <v>31546</v>
      </c>
      <c r="B2598" s="9" t="n">
        <v>0.66</v>
      </c>
    </row>
    <row r="2599">
      <c r="A2599" s="160" t="n">
        <v>31547</v>
      </c>
      <c r="B2599" s="9" t="n">
        <v>0.63</v>
      </c>
    </row>
    <row r="2600">
      <c r="A2600" s="160" t="n">
        <v>31548</v>
      </c>
      <c r="B2600" s="9" t="n">
        <v>0.67</v>
      </c>
    </row>
    <row r="2601">
      <c r="A2601" s="160" t="n">
        <v>31551</v>
      </c>
      <c r="B2601" s="9" t="n">
        <v>0.7</v>
      </c>
    </row>
    <row r="2602">
      <c r="A2602" s="160" t="n">
        <v>31552</v>
      </c>
      <c r="B2602" s="9" t="n">
        <v>0.65</v>
      </c>
    </row>
    <row r="2603">
      <c r="A2603" s="160" t="n">
        <v>31553</v>
      </c>
      <c r="B2603" s="9" t="n">
        <v>0.7</v>
      </c>
    </row>
    <row r="2604">
      <c r="A2604" s="160" t="n">
        <v>31554</v>
      </c>
      <c r="B2604" s="9" t="n">
        <v>0.68</v>
      </c>
    </row>
    <row r="2605">
      <c r="A2605" s="160" t="n">
        <v>31555</v>
      </c>
      <c r="B2605" s="9" t="n">
        <v>0.65</v>
      </c>
    </row>
    <row r="2606">
      <c r="A2606" s="160" t="n">
        <v>31558</v>
      </c>
      <c r="B2606" s="9" t="n"/>
    </row>
    <row r="2607">
      <c r="A2607" s="160" t="n">
        <v>31559</v>
      </c>
      <c r="B2607" s="9" t="n">
        <v>0.59</v>
      </c>
    </row>
    <row r="2608">
      <c r="A2608" s="160" t="n">
        <v>31560</v>
      </c>
      <c r="B2608" s="9" t="n">
        <v>0.5600000000000001</v>
      </c>
    </row>
    <row r="2609">
      <c r="A2609" s="160" t="n">
        <v>31561</v>
      </c>
      <c r="B2609" s="9" t="n">
        <v>0.64</v>
      </c>
    </row>
    <row r="2610">
      <c r="A2610" s="160" t="n">
        <v>31562</v>
      </c>
      <c r="B2610" s="9" t="n">
        <v>0.6899999999999999</v>
      </c>
    </row>
    <row r="2611">
      <c r="A2611" s="160" t="n">
        <v>31565</v>
      </c>
      <c r="B2611" s="9" t="n">
        <v>0.82</v>
      </c>
    </row>
    <row r="2612">
      <c r="A2612" s="160" t="n">
        <v>31566</v>
      </c>
      <c r="B2612" s="9" t="n">
        <v>0.7</v>
      </c>
    </row>
    <row r="2613">
      <c r="A2613" s="160" t="n">
        <v>31567</v>
      </c>
      <c r="B2613" s="9" t="n">
        <v>0.76</v>
      </c>
    </row>
    <row r="2614">
      <c r="A2614" s="160" t="n">
        <v>31568</v>
      </c>
      <c r="B2614" s="9" t="n">
        <v>0.77</v>
      </c>
    </row>
    <row r="2615">
      <c r="A2615" s="160" t="n">
        <v>31569</v>
      </c>
      <c r="B2615" s="9" t="n">
        <v>0.68</v>
      </c>
    </row>
    <row r="2616">
      <c r="A2616" s="160" t="n">
        <v>31572</v>
      </c>
      <c r="B2616" s="9" t="n">
        <v>0.74</v>
      </c>
    </row>
    <row r="2617">
      <c r="A2617" s="160" t="n">
        <v>31573</v>
      </c>
      <c r="B2617" s="9" t="n">
        <v>0.6899999999999999</v>
      </c>
    </row>
    <row r="2618">
      <c r="A2618" s="160" t="n">
        <v>31574</v>
      </c>
      <c r="B2618" s="9" t="n">
        <v>0.62</v>
      </c>
    </row>
    <row r="2619">
      <c r="A2619" s="160" t="n">
        <v>31575</v>
      </c>
      <c r="B2619" s="9" t="n">
        <v>0.67</v>
      </c>
    </row>
    <row r="2620">
      <c r="A2620" s="160" t="n">
        <v>31576</v>
      </c>
      <c r="B2620" s="9" t="n">
        <v>0.58</v>
      </c>
    </row>
    <row r="2621">
      <c r="A2621" s="160" t="n">
        <v>31579</v>
      </c>
      <c r="B2621" s="9" t="n">
        <v>0.53</v>
      </c>
    </row>
    <row r="2622">
      <c r="A2622" s="160" t="n">
        <v>31580</v>
      </c>
      <c r="B2622" s="9" t="n">
        <v>0.55</v>
      </c>
    </row>
    <row r="2623">
      <c r="A2623" s="160" t="n">
        <v>31581</v>
      </c>
      <c r="B2623" s="9" t="n">
        <v>0.5600000000000001</v>
      </c>
    </row>
    <row r="2624">
      <c r="A2624" s="160" t="n">
        <v>31582</v>
      </c>
      <c r="B2624" s="9" t="n">
        <v>0.59</v>
      </c>
    </row>
    <row r="2625">
      <c r="A2625" s="160" t="n">
        <v>31583</v>
      </c>
      <c r="B2625" s="9" t="n">
        <v>0.54</v>
      </c>
    </row>
    <row r="2626">
      <c r="A2626" s="160" t="n">
        <v>31586</v>
      </c>
      <c r="B2626" s="9" t="n">
        <v>0.52</v>
      </c>
    </row>
    <row r="2627">
      <c r="A2627" s="160" t="n">
        <v>31587</v>
      </c>
      <c r="B2627" s="9" t="n">
        <v>0.49</v>
      </c>
    </row>
    <row r="2628">
      <c r="A2628" s="160" t="n">
        <v>31588</v>
      </c>
      <c r="B2628" s="9" t="n">
        <v>0.51</v>
      </c>
    </row>
    <row r="2629">
      <c r="A2629" s="160" t="n">
        <v>31589</v>
      </c>
      <c r="B2629" s="9" t="n">
        <v>0.51</v>
      </c>
    </row>
    <row r="2630">
      <c r="A2630" s="160" t="n">
        <v>31590</v>
      </c>
      <c r="B2630" s="9" t="n">
        <v>0.54</v>
      </c>
    </row>
    <row r="2631">
      <c r="A2631" s="160" t="n">
        <v>31593</v>
      </c>
      <c r="B2631" s="9" t="n">
        <v>0.54</v>
      </c>
    </row>
    <row r="2632">
      <c r="A2632" s="160" t="n">
        <v>31594</v>
      </c>
      <c r="B2632" s="9" t="n">
        <v>0.57</v>
      </c>
    </row>
    <row r="2633">
      <c r="A2633" s="160" t="n">
        <v>31595</v>
      </c>
      <c r="B2633" s="9" t="n">
        <v>0.5600000000000001</v>
      </c>
    </row>
    <row r="2634">
      <c r="A2634" s="160" t="n">
        <v>31596</v>
      </c>
      <c r="B2634" s="9" t="n">
        <v>0.6</v>
      </c>
    </row>
    <row r="2635">
      <c r="A2635" s="160" t="n">
        <v>31597</v>
      </c>
      <c r="B2635" s="9" t="n"/>
    </row>
    <row r="2636">
      <c r="A2636" s="160" t="n">
        <v>31600</v>
      </c>
      <c r="B2636" s="9" t="n">
        <v>0.61</v>
      </c>
    </row>
    <row r="2637">
      <c r="A2637" s="160" t="n">
        <v>31601</v>
      </c>
      <c r="B2637" s="9" t="n">
        <v>0.6</v>
      </c>
    </row>
    <row r="2638">
      <c r="A2638" s="160" t="n">
        <v>31602</v>
      </c>
      <c r="B2638" s="9" t="n">
        <v>0.58</v>
      </c>
    </row>
    <row r="2639">
      <c r="A2639" s="160" t="n">
        <v>31603</v>
      </c>
      <c r="B2639" s="9" t="n">
        <v>0.58</v>
      </c>
    </row>
    <row r="2640">
      <c r="A2640" s="160" t="n">
        <v>31604</v>
      </c>
      <c r="B2640" s="9" t="n">
        <v>0.7</v>
      </c>
    </row>
    <row r="2641">
      <c r="A2641" s="160" t="n">
        <v>31607</v>
      </c>
      <c r="B2641" s="9" t="n">
        <v>0.67</v>
      </c>
    </row>
    <row r="2642">
      <c r="A2642" s="160" t="n">
        <v>31608</v>
      </c>
      <c r="B2642" s="9" t="n">
        <v>0.6</v>
      </c>
    </row>
    <row r="2643">
      <c r="A2643" s="160" t="n">
        <v>31609</v>
      </c>
      <c r="B2643" s="9" t="n">
        <v>0.61</v>
      </c>
    </row>
    <row r="2644">
      <c r="A2644" s="160" t="n">
        <v>31610</v>
      </c>
      <c r="B2644" s="9" t="n">
        <v>0.57</v>
      </c>
    </row>
    <row r="2645">
      <c r="A2645" s="160" t="n">
        <v>31611</v>
      </c>
      <c r="B2645" s="9" t="n">
        <v>0.6</v>
      </c>
    </row>
    <row r="2646">
      <c r="A2646" s="160" t="n">
        <v>31614</v>
      </c>
      <c r="B2646" s="9" t="n">
        <v>0.58</v>
      </c>
    </row>
    <row r="2647">
      <c r="A2647" s="160" t="n">
        <v>31615</v>
      </c>
      <c r="B2647" s="9" t="n">
        <v>0.6</v>
      </c>
    </row>
    <row r="2648">
      <c r="A2648" s="160" t="n">
        <v>31616</v>
      </c>
      <c r="B2648" s="9" t="n">
        <v>0.66</v>
      </c>
    </row>
    <row r="2649">
      <c r="A2649" s="160" t="n">
        <v>31617</v>
      </c>
      <c r="B2649" s="9" t="n">
        <v>0.68</v>
      </c>
    </row>
    <row r="2650">
      <c r="A2650" s="160" t="n">
        <v>31618</v>
      </c>
      <c r="B2650" s="9" t="n">
        <v>0.66</v>
      </c>
    </row>
    <row r="2651">
      <c r="A2651" s="160" t="n">
        <v>31621</v>
      </c>
      <c r="B2651" s="9" t="n">
        <v>0.77</v>
      </c>
    </row>
    <row r="2652">
      <c r="A2652" s="160" t="n">
        <v>31622</v>
      </c>
      <c r="B2652" s="9" t="n">
        <v>0.7</v>
      </c>
    </row>
    <row r="2653">
      <c r="A2653" s="160" t="n">
        <v>31623</v>
      </c>
      <c r="B2653" s="9" t="n">
        <v>0.74</v>
      </c>
    </row>
    <row r="2654">
      <c r="A2654" s="160" t="n">
        <v>31624</v>
      </c>
      <c r="B2654" s="9" t="n">
        <v>0.77</v>
      </c>
    </row>
    <row r="2655">
      <c r="A2655" s="160" t="n">
        <v>31625</v>
      </c>
      <c r="B2655" s="9" t="n">
        <v>0.78</v>
      </c>
    </row>
    <row r="2656">
      <c r="A2656" s="160" t="n">
        <v>31628</v>
      </c>
      <c r="B2656" s="9" t="n">
        <v>0.77</v>
      </c>
    </row>
    <row r="2657">
      <c r="A2657" s="160" t="n">
        <v>31629</v>
      </c>
      <c r="B2657" s="9" t="n">
        <v>0.8100000000000001</v>
      </c>
    </row>
    <row r="2658">
      <c r="A2658" s="160" t="n">
        <v>31630</v>
      </c>
      <c r="B2658" s="9" t="n">
        <v>0.86</v>
      </c>
    </row>
    <row r="2659">
      <c r="A2659" s="160" t="n">
        <v>31631</v>
      </c>
      <c r="B2659" s="9" t="n">
        <v>0.84</v>
      </c>
    </row>
    <row r="2660">
      <c r="A2660" s="160" t="n">
        <v>31632</v>
      </c>
      <c r="B2660" s="9" t="n">
        <v>0.76</v>
      </c>
    </row>
    <row r="2661">
      <c r="A2661" s="160" t="n">
        <v>31635</v>
      </c>
      <c r="B2661" s="9" t="n">
        <v>0.74</v>
      </c>
    </row>
    <row r="2662">
      <c r="A2662" s="160" t="n">
        <v>31636</v>
      </c>
      <c r="B2662" s="9" t="n">
        <v>0.77</v>
      </c>
    </row>
    <row r="2663">
      <c r="A2663" s="160" t="n">
        <v>31637</v>
      </c>
      <c r="B2663" s="9" t="n">
        <v>0.78</v>
      </c>
    </row>
    <row r="2664">
      <c r="A2664" s="160" t="n">
        <v>31638</v>
      </c>
      <c r="B2664" s="9" t="n">
        <v>0.77</v>
      </c>
    </row>
    <row r="2665">
      <c r="A2665" s="160" t="n">
        <v>31639</v>
      </c>
      <c r="B2665" s="9" t="n">
        <v>0.78</v>
      </c>
    </row>
    <row r="2666">
      <c r="A2666" s="160" t="n">
        <v>31642</v>
      </c>
      <c r="B2666" s="9" t="n">
        <v>0.77</v>
      </c>
    </row>
    <row r="2667">
      <c r="A2667" s="160" t="n">
        <v>31643</v>
      </c>
      <c r="B2667" s="9" t="n">
        <v>0.73</v>
      </c>
    </row>
    <row r="2668">
      <c r="A2668" s="160" t="n">
        <v>31644</v>
      </c>
      <c r="B2668" s="9" t="n">
        <v>0.83</v>
      </c>
    </row>
    <row r="2669">
      <c r="A2669" s="160" t="n">
        <v>31645</v>
      </c>
      <c r="B2669" s="9" t="n">
        <v>0.88</v>
      </c>
    </row>
    <row r="2670">
      <c r="A2670" s="160" t="n">
        <v>31646</v>
      </c>
      <c r="B2670" s="9" t="n">
        <v>0.93</v>
      </c>
    </row>
    <row r="2671">
      <c r="A2671" s="160" t="n">
        <v>31649</v>
      </c>
      <c r="B2671" s="9" t="n">
        <v>0.96</v>
      </c>
    </row>
    <row r="2672">
      <c r="A2672" s="160" t="n">
        <v>31650</v>
      </c>
      <c r="B2672" s="9" t="n">
        <v>0.95</v>
      </c>
    </row>
    <row r="2673">
      <c r="A2673" s="160" t="n">
        <v>31651</v>
      </c>
      <c r="B2673" s="9" t="n">
        <v>0.9399999999999999</v>
      </c>
    </row>
    <row r="2674">
      <c r="A2674" s="160" t="n">
        <v>31652</v>
      </c>
      <c r="B2674" s="9" t="n">
        <v>0.97</v>
      </c>
    </row>
    <row r="2675">
      <c r="A2675" s="160" t="n">
        <v>31653</v>
      </c>
      <c r="B2675" s="9" t="n">
        <v>1.01</v>
      </c>
    </row>
    <row r="2676">
      <c r="A2676" s="160" t="n">
        <v>31656</v>
      </c>
      <c r="B2676" s="9" t="n"/>
    </row>
    <row r="2677">
      <c r="A2677" s="160" t="n">
        <v>31657</v>
      </c>
      <c r="B2677" s="9" t="n">
        <v>1.04</v>
      </c>
    </row>
    <row r="2678">
      <c r="A2678" s="160" t="n">
        <v>31658</v>
      </c>
      <c r="B2678" s="9" t="n">
        <v>1.06</v>
      </c>
    </row>
    <row r="2679">
      <c r="A2679" s="160" t="n">
        <v>31659</v>
      </c>
      <c r="B2679" s="9" t="n">
        <v>1.04</v>
      </c>
    </row>
    <row r="2680">
      <c r="A2680" s="160" t="n">
        <v>31660</v>
      </c>
      <c r="B2680" s="9" t="n">
        <v>1.07</v>
      </c>
    </row>
    <row r="2681">
      <c r="A2681" s="160" t="n">
        <v>31663</v>
      </c>
      <c r="B2681" s="9" t="n">
        <v>1.08</v>
      </c>
    </row>
    <row r="2682">
      <c r="A2682" s="160" t="n">
        <v>31664</v>
      </c>
      <c r="B2682" s="9" t="n">
        <v>1.05</v>
      </c>
    </row>
    <row r="2683">
      <c r="A2683" s="160" t="n">
        <v>31665</v>
      </c>
      <c r="B2683" s="9" t="n">
        <v>1.08</v>
      </c>
    </row>
    <row r="2684">
      <c r="A2684" s="160" t="n">
        <v>31666</v>
      </c>
      <c r="B2684" s="9" t="n">
        <v>1.14</v>
      </c>
    </row>
    <row r="2685">
      <c r="A2685" s="160" t="n">
        <v>31667</v>
      </c>
      <c r="B2685" s="9" t="n">
        <v>1.2</v>
      </c>
    </row>
    <row r="2686">
      <c r="A2686" s="160" t="n">
        <v>31670</v>
      </c>
      <c r="B2686" s="9" t="n">
        <v>1.14</v>
      </c>
    </row>
    <row r="2687">
      <c r="A2687" s="160" t="n">
        <v>31671</v>
      </c>
      <c r="B2687" s="9" t="n">
        <v>1.15</v>
      </c>
    </row>
    <row r="2688">
      <c r="A2688" s="160" t="n">
        <v>31672</v>
      </c>
      <c r="B2688" s="9" t="n">
        <v>1.09</v>
      </c>
    </row>
    <row r="2689">
      <c r="A2689" s="160" t="n">
        <v>31673</v>
      </c>
      <c r="B2689" s="9" t="n">
        <v>1.15</v>
      </c>
    </row>
    <row r="2690">
      <c r="A2690" s="160" t="n">
        <v>31674</v>
      </c>
      <c r="B2690" s="9" t="n">
        <v>1.15</v>
      </c>
    </row>
    <row r="2691">
      <c r="A2691" s="160" t="n">
        <v>31677</v>
      </c>
      <c r="B2691" s="9" t="n">
        <v>1.13</v>
      </c>
    </row>
    <row r="2692">
      <c r="A2692" s="160" t="n">
        <v>31678</v>
      </c>
      <c r="B2692" s="9" t="n">
        <v>1.12</v>
      </c>
    </row>
    <row r="2693">
      <c r="A2693" s="160" t="n">
        <v>31679</v>
      </c>
      <c r="B2693" s="9" t="n">
        <v>1.11</v>
      </c>
    </row>
    <row r="2694">
      <c r="A2694" s="160" t="n">
        <v>31680</v>
      </c>
      <c r="B2694" s="9" t="n">
        <v>1.1</v>
      </c>
    </row>
    <row r="2695">
      <c r="A2695" s="160" t="n">
        <v>31681</v>
      </c>
      <c r="B2695" s="9" t="n">
        <v>1.08</v>
      </c>
    </row>
    <row r="2696">
      <c r="A2696" s="160" t="n">
        <v>31684</v>
      </c>
      <c r="B2696" s="9" t="n">
        <v>1.08</v>
      </c>
    </row>
    <row r="2697">
      <c r="A2697" s="160" t="n">
        <v>31685</v>
      </c>
      <c r="B2697" s="9" t="n">
        <v>1.07</v>
      </c>
    </row>
    <row r="2698">
      <c r="A2698" s="160" t="n">
        <v>31686</v>
      </c>
      <c r="B2698" s="9" t="n">
        <v>1.05</v>
      </c>
    </row>
    <row r="2699">
      <c r="A2699" s="160" t="n">
        <v>31687</v>
      </c>
      <c r="B2699" s="9" t="n">
        <v>1.07</v>
      </c>
    </row>
    <row r="2700">
      <c r="A2700" s="160" t="n">
        <v>31688</v>
      </c>
      <c r="B2700" s="9" t="n">
        <v>1.15</v>
      </c>
    </row>
    <row r="2701">
      <c r="A2701" s="160" t="n">
        <v>31691</v>
      </c>
      <c r="B2701" s="9" t="n">
        <v>1.14</v>
      </c>
    </row>
    <row r="2702">
      <c r="A2702" s="160" t="n">
        <v>31692</v>
      </c>
      <c r="B2702" s="9" t="n">
        <v>1.15</v>
      </c>
    </row>
    <row r="2703">
      <c r="A2703" s="160" t="n">
        <v>31693</v>
      </c>
      <c r="B2703" s="9" t="n">
        <v>1.2</v>
      </c>
    </row>
    <row r="2704">
      <c r="A2704" s="160" t="n">
        <v>31694</v>
      </c>
      <c r="B2704" s="9" t="n">
        <v>1.18</v>
      </c>
    </row>
    <row r="2705">
      <c r="A2705" s="160" t="n">
        <v>31695</v>
      </c>
      <c r="B2705" s="9" t="n">
        <v>1.2</v>
      </c>
    </row>
    <row r="2706">
      <c r="A2706" s="160" t="n">
        <v>31698</v>
      </c>
      <c r="B2706" s="9" t="n"/>
    </row>
    <row r="2707">
      <c r="A2707" s="160" t="n">
        <v>31699</v>
      </c>
      <c r="B2707" s="9" t="n">
        <v>1.23</v>
      </c>
    </row>
    <row r="2708">
      <c r="A2708" s="160" t="n">
        <v>31700</v>
      </c>
      <c r="B2708" s="9" t="n">
        <v>1.24</v>
      </c>
    </row>
    <row r="2709">
      <c r="A2709" s="160" t="n">
        <v>31701</v>
      </c>
      <c r="B2709" s="9" t="n">
        <v>1.24</v>
      </c>
    </row>
    <row r="2710">
      <c r="A2710" s="160" t="n">
        <v>31702</v>
      </c>
      <c r="B2710" s="9" t="n">
        <v>1.19</v>
      </c>
    </row>
    <row r="2711">
      <c r="A2711" s="160" t="n">
        <v>31705</v>
      </c>
      <c r="B2711" s="9" t="n">
        <v>1.19</v>
      </c>
    </row>
    <row r="2712">
      <c r="A2712" s="160" t="n">
        <v>31706</v>
      </c>
      <c r="B2712" s="9" t="n">
        <v>1.17</v>
      </c>
    </row>
    <row r="2713">
      <c r="A2713" s="160" t="n">
        <v>31707</v>
      </c>
      <c r="B2713" s="9" t="n">
        <v>1.15</v>
      </c>
    </row>
    <row r="2714">
      <c r="A2714" s="160" t="n">
        <v>31708</v>
      </c>
      <c r="B2714" s="9" t="n">
        <v>1.12</v>
      </c>
    </row>
    <row r="2715">
      <c r="A2715" s="160" t="n">
        <v>31709</v>
      </c>
      <c r="B2715" s="9" t="n">
        <v>1.12</v>
      </c>
    </row>
    <row r="2716">
      <c r="A2716" s="160" t="n">
        <v>31712</v>
      </c>
      <c r="B2716" s="9" t="n">
        <v>1.1</v>
      </c>
    </row>
    <row r="2717">
      <c r="A2717" s="160" t="n">
        <v>31713</v>
      </c>
      <c r="B2717" s="9" t="n">
        <v>1.11</v>
      </c>
    </row>
    <row r="2718">
      <c r="A2718" s="160" t="n">
        <v>31714</v>
      </c>
      <c r="B2718" s="9" t="n">
        <v>1.09</v>
      </c>
    </row>
    <row r="2719">
      <c r="A2719" s="160" t="n">
        <v>31715</v>
      </c>
      <c r="B2719" s="9" t="n">
        <v>1.07</v>
      </c>
    </row>
    <row r="2720">
      <c r="A2720" s="160" t="n">
        <v>31716</v>
      </c>
      <c r="B2720" s="9" t="n">
        <v>1.08</v>
      </c>
    </row>
    <row r="2721">
      <c r="A2721" s="160" t="n">
        <v>31719</v>
      </c>
      <c r="B2721" s="9" t="n">
        <v>1.08</v>
      </c>
    </row>
    <row r="2722">
      <c r="A2722" s="160" t="n">
        <v>31720</v>
      </c>
      <c r="B2722" s="9" t="n">
        <v>1.08</v>
      </c>
    </row>
    <row r="2723">
      <c r="A2723" s="160" t="n">
        <v>31721</v>
      </c>
      <c r="B2723" s="9" t="n">
        <v>0.98</v>
      </c>
    </row>
    <row r="2724">
      <c r="A2724" s="160" t="n">
        <v>31722</v>
      </c>
      <c r="B2724" s="9" t="n">
        <v>1.03</v>
      </c>
    </row>
    <row r="2725">
      <c r="A2725" s="160" t="n">
        <v>31723</v>
      </c>
      <c r="B2725" s="9" t="n">
        <v>1.05</v>
      </c>
    </row>
    <row r="2726">
      <c r="A2726" s="160" t="n">
        <v>31726</v>
      </c>
      <c r="B2726" s="9" t="n">
        <v>0.96</v>
      </c>
    </row>
    <row r="2727">
      <c r="A2727" s="160" t="n">
        <v>31727</v>
      </c>
      <c r="B2727" s="9" t="n"/>
    </row>
    <row r="2728">
      <c r="A2728" s="160" t="n">
        <v>31728</v>
      </c>
      <c r="B2728" s="9" t="n">
        <v>0.97</v>
      </c>
    </row>
    <row r="2729">
      <c r="A2729" s="160" t="n">
        <v>31729</v>
      </c>
      <c r="B2729" s="9" t="n">
        <v>0.98</v>
      </c>
    </row>
    <row r="2730">
      <c r="A2730" s="160" t="n">
        <v>31730</v>
      </c>
      <c r="B2730" s="9" t="n">
        <v>0.96</v>
      </c>
    </row>
    <row r="2731">
      <c r="A2731" s="160" t="n">
        <v>31733</v>
      </c>
      <c r="B2731" s="9" t="n">
        <v>0.9</v>
      </c>
    </row>
    <row r="2732">
      <c r="A2732" s="160" t="n">
        <v>31734</v>
      </c>
      <c r="B2732" s="9" t="n">
        <v>0.95</v>
      </c>
    </row>
    <row r="2733">
      <c r="A2733" s="160" t="n">
        <v>31735</v>
      </c>
      <c r="B2733" s="9" t="n">
        <v>0.98</v>
      </c>
    </row>
    <row r="2734">
      <c r="A2734" s="160" t="n">
        <v>31736</v>
      </c>
      <c r="B2734" s="9" t="n">
        <v>0.93</v>
      </c>
    </row>
    <row r="2735">
      <c r="A2735" s="160" t="n">
        <v>31737</v>
      </c>
      <c r="B2735" s="9" t="n">
        <v>0.96</v>
      </c>
    </row>
    <row r="2736">
      <c r="A2736" s="160" t="n">
        <v>31740</v>
      </c>
      <c r="B2736" s="9" t="n">
        <v>0.92</v>
      </c>
    </row>
    <row r="2737">
      <c r="A2737" s="160" t="n">
        <v>31741</v>
      </c>
      <c r="B2737" s="9" t="n">
        <v>0.92</v>
      </c>
    </row>
    <row r="2738">
      <c r="A2738" s="160" t="n">
        <v>31742</v>
      </c>
      <c r="B2738" s="9" t="n">
        <v>0.9399999999999999</v>
      </c>
    </row>
    <row r="2739">
      <c r="A2739" s="160" t="n">
        <v>31743</v>
      </c>
      <c r="B2739" s="9" t="n"/>
    </row>
    <row r="2740">
      <c r="A2740" s="160" t="n">
        <v>31744</v>
      </c>
      <c r="B2740" s="9" t="n">
        <v>0.9399999999999999</v>
      </c>
    </row>
    <row r="2741">
      <c r="A2741" s="160" t="n">
        <v>31747</v>
      </c>
      <c r="B2741" s="9" t="n">
        <v>0.93</v>
      </c>
    </row>
    <row r="2742">
      <c r="A2742" s="160" t="n">
        <v>31748</v>
      </c>
      <c r="B2742" s="9" t="n">
        <v>0.86</v>
      </c>
    </row>
    <row r="2743">
      <c r="A2743" s="160" t="n">
        <v>31749</v>
      </c>
      <c r="B2743" s="9" t="n">
        <v>0.89</v>
      </c>
    </row>
    <row r="2744">
      <c r="A2744" s="160" t="n">
        <v>31750</v>
      </c>
      <c r="B2744" s="9" t="n">
        <v>0.86</v>
      </c>
    </row>
    <row r="2745">
      <c r="A2745" s="160" t="n">
        <v>31751</v>
      </c>
      <c r="B2745" s="9" t="n">
        <v>0.88</v>
      </c>
    </row>
    <row r="2746">
      <c r="A2746" s="160" t="n">
        <v>31754</v>
      </c>
      <c r="B2746" s="9" t="n">
        <v>0.86</v>
      </c>
    </row>
    <row r="2747">
      <c r="A2747" s="160" t="n">
        <v>31755</v>
      </c>
      <c r="B2747" s="9" t="n">
        <v>0.86</v>
      </c>
    </row>
    <row r="2748">
      <c r="A2748" s="160" t="n">
        <v>31756</v>
      </c>
      <c r="B2748" s="9" t="n">
        <v>0.86</v>
      </c>
    </row>
    <row r="2749">
      <c r="A2749" s="160" t="n">
        <v>31757</v>
      </c>
      <c r="B2749" s="9" t="n">
        <v>0.88</v>
      </c>
    </row>
    <row r="2750">
      <c r="A2750" s="160" t="n">
        <v>31758</v>
      </c>
      <c r="B2750" s="9" t="n">
        <v>0.89</v>
      </c>
    </row>
    <row r="2751">
      <c r="A2751" s="160" t="n">
        <v>31761</v>
      </c>
      <c r="B2751" s="9" t="n">
        <v>0.86</v>
      </c>
    </row>
    <row r="2752">
      <c r="A2752" s="160" t="n">
        <v>31762</v>
      </c>
      <c r="B2752" s="9" t="n">
        <v>0.83</v>
      </c>
    </row>
    <row r="2753">
      <c r="A2753" s="160" t="n">
        <v>31763</v>
      </c>
      <c r="B2753" s="9" t="n">
        <v>0.8100000000000001</v>
      </c>
    </row>
    <row r="2754">
      <c r="A2754" s="160" t="n">
        <v>31764</v>
      </c>
      <c r="B2754" s="9" t="n">
        <v>0.8</v>
      </c>
    </row>
    <row r="2755">
      <c r="A2755" s="160" t="n">
        <v>31765</v>
      </c>
      <c r="B2755" s="9" t="n">
        <v>0.8100000000000001</v>
      </c>
    </row>
    <row r="2756">
      <c r="A2756" s="160" t="n">
        <v>31768</v>
      </c>
      <c r="B2756" s="9" t="n">
        <v>0.8</v>
      </c>
    </row>
    <row r="2757">
      <c r="A2757" s="160" t="n">
        <v>31769</v>
      </c>
      <c r="B2757" s="9" t="n">
        <v>0.78</v>
      </c>
    </row>
    <row r="2758">
      <c r="A2758" s="160" t="n">
        <v>31770</v>
      </c>
      <c r="B2758" s="9" t="n">
        <v>0.77</v>
      </c>
    </row>
    <row r="2759">
      <c r="A2759" s="160" t="n">
        <v>31771</v>
      </c>
      <c r="B2759" s="9" t="n"/>
    </row>
    <row r="2760">
      <c r="A2760" s="160" t="n">
        <v>31772</v>
      </c>
      <c r="B2760" s="9" t="n">
        <v>0.78</v>
      </c>
    </row>
    <row r="2761">
      <c r="A2761" s="160" t="n">
        <v>31775</v>
      </c>
      <c r="B2761" s="9" t="n">
        <v>0.8</v>
      </c>
    </row>
    <row r="2762">
      <c r="A2762" s="160" t="n">
        <v>31776</v>
      </c>
      <c r="B2762" s="9" t="n">
        <v>0.8100000000000001</v>
      </c>
    </row>
    <row r="2763">
      <c r="A2763" s="160" t="n">
        <v>31777</v>
      </c>
      <c r="B2763" s="9" t="n">
        <v>0.88</v>
      </c>
    </row>
    <row r="2764">
      <c r="A2764" s="160" t="n">
        <v>31778</v>
      </c>
      <c r="B2764" s="9" t="n"/>
    </row>
    <row r="2765">
      <c r="A2765" s="160" t="n">
        <v>31779</v>
      </c>
      <c r="B2765" s="9" t="n">
        <v>0.88</v>
      </c>
    </row>
    <row r="2766">
      <c r="A2766" s="160" t="n">
        <v>31782</v>
      </c>
      <c r="B2766" s="9" t="n">
        <v>0.84</v>
      </c>
    </row>
    <row r="2767">
      <c r="A2767" s="160" t="n">
        <v>31783</v>
      </c>
      <c r="B2767" s="9" t="n">
        <v>0.83</v>
      </c>
    </row>
    <row r="2768">
      <c r="A2768" s="160" t="n">
        <v>31784</v>
      </c>
      <c r="B2768" s="9" t="n">
        <v>0.83</v>
      </c>
    </row>
    <row r="2769">
      <c r="A2769" s="160" t="n">
        <v>31785</v>
      </c>
      <c r="B2769" s="9" t="n">
        <v>0.84</v>
      </c>
    </row>
    <row r="2770">
      <c r="A2770" s="160" t="n">
        <v>31786</v>
      </c>
      <c r="B2770" s="9" t="n">
        <v>0.82</v>
      </c>
    </row>
    <row r="2771">
      <c r="A2771" s="160" t="n">
        <v>31789</v>
      </c>
      <c r="B2771" s="9" t="n">
        <v>0.85</v>
      </c>
    </row>
    <row r="2772">
      <c r="A2772" s="160" t="n">
        <v>31790</v>
      </c>
      <c r="B2772" s="9" t="n">
        <v>0.88</v>
      </c>
    </row>
    <row r="2773">
      <c r="A2773" s="160" t="n">
        <v>31791</v>
      </c>
      <c r="B2773" s="9" t="n">
        <v>0.87</v>
      </c>
    </row>
    <row r="2774">
      <c r="A2774" s="160" t="n">
        <v>31792</v>
      </c>
      <c r="B2774" s="9" t="n">
        <v>0.86</v>
      </c>
    </row>
    <row r="2775">
      <c r="A2775" s="160" t="n">
        <v>31793</v>
      </c>
      <c r="B2775" s="9" t="n">
        <v>0.8100000000000001</v>
      </c>
    </row>
    <row r="2776">
      <c r="A2776" s="160" t="n">
        <v>31796</v>
      </c>
      <c r="B2776" s="9" t="n"/>
    </row>
    <row r="2777">
      <c r="A2777" s="160" t="n">
        <v>31797</v>
      </c>
      <c r="B2777" s="9" t="n">
        <v>0.84</v>
      </c>
    </row>
    <row r="2778">
      <c r="A2778" s="160" t="n">
        <v>31798</v>
      </c>
      <c r="B2778" s="9" t="n">
        <v>0.84</v>
      </c>
    </row>
    <row r="2779">
      <c r="A2779" s="160" t="n">
        <v>31799</v>
      </c>
      <c r="B2779" s="9" t="n">
        <v>0.86</v>
      </c>
    </row>
    <row r="2780">
      <c r="A2780" s="160" t="n">
        <v>31800</v>
      </c>
      <c r="B2780" s="9" t="n">
        <v>0.86</v>
      </c>
    </row>
    <row r="2781">
      <c r="A2781" s="160" t="n">
        <v>31803</v>
      </c>
      <c r="B2781" s="9" t="n">
        <v>0.91</v>
      </c>
    </row>
    <row r="2782">
      <c r="A2782" s="160" t="n">
        <v>31804</v>
      </c>
      <c r="B2782" s="9" t="n">
        <v>0.92</v>
      </c>
    </row>
    <row r="2783">
      <c r="A2783" s="160" t="n">
        <v>31805</v>
      </c>
      <c r="B2783" s="9" t="n">
        <v>0.89</v>
      </c>
    </row>
    <row r="2784">
      <c r="A2784" s="160" t="n">
        <v>31806</v>
      </c>
      <c r="B2784" s="9" t="n">
        <v>0.89</v>
      </c>
    </row>
    <row r="2785">
      <c r="A2785" s="160" t="n">
        <v>31807</v>
      </c>
      <c r="B2785" s="9" t="n">
        <v>0.85</v>
      </c>
    </row>
    <row r="2786">
      <c r="A2786" s="160" t="n">
        <v>31810</v>
      </c>
      <c r="B2786" s="9" t="n">
        <v>0.87</v>
      </c>
    </row>
    <row r="2787">
      <c r="A2787" s="160" t="n">
        <v>31811</v>
      </c>
      <c r="B2787" s="9" t="n">
        <v>0.87</v>
      </c>
    </row>
    <row r="2788">
      <c r="A2788" s="160" t="n">
        <v>31812</v>
      </c>
      <c r="B2788" s="9" t="n">
        <v>0.85</v>
      </c>
    </row>
    <row r="2789">
      <c r="A2789" s="160" t="n">
        <v>31813</v>
      </c>
      <c r="B2789" s="9" t="n">
        <v>0.87</v>
      </c>
    </row>
    <row r="2790">
      <c r="A2790" s="160" t="n">
        <v>31814</v>
      </c>
      <c r="B2790" s="9" t="n">
        <v>0.8100000000000001</v>
      </c>
    </row>
    <row r="2791">
      <c r="A2791" s="160" t="n">
        <v>31817</v>
      </c>
      <c r="B2791" s="9" t="n">
        <v>0.8</v>
      </c>
    </row>
    <row r="2792">
      <c r="A2792" s="160" t="n">
        <v>31818</v>
      </c>
      <c r="B2792" s="9" t="n">
        <v>0.84</v>
      </c>
    </row>
    <row r="2793">
      <c r="A2793" s="160" t="n">
        <v>31819</v>
      </c>
      <c r="B2793" s="9" t="n">
        <v>0.79</v>
      </c>
    </row>
    <row r="2794">
      <c r="A2794" s="160" t="n">
        <v>31820</v>
      </c>
      <c r="B2794" s="9" t="n">
        <v>0.84</v>
      </c>
    </row>
    <row r="2795">
      <c r="A2795" s="160" t="n">
        <v>31821</v>
      </c>
      <c r="B2795" s="9" t="n">
        <v>0.85</v>
      </c>
    </row>
    <row r="2796">
      <c r="A2796" s="160" t="n">
        <v>31824</v>
      </c>
      <c r="B2796" s="9" t="n"/>
    </row>
    <row r="2797">
      <c r="A2797" s="160" t="n">
        <v>31825</v>
      </c>
      <c r="B2797" s="9" t="n">
        <v>0.85</v>
      </c>
    </row>
    <row r="2798">
      <c r="A2798" s="160" t="n">
        <v>31826</v>
      </c>
      <c r="B2798" s="9" t="n">
        <v>0.87</v>
      </c>
    </row>
    <row r="2799">
      <c r="A2799" s="160" t="n">
        <v>31827</v>
      </c>
      <c r="B2799" s="9" t="n">
        <v>0.9</v>
      </c>
    </row>
    <row r="2800">
      <c r="A2800" s="160" t="n">
        <v>31828</v>
      </c>
      <c r="B2800" s="9" t="n">
        <v>0.91</v>
      </c>
    </row>
    <row r="2801">
      <c r="A2801" s="160" t="n">
        <v>31831</v>
      </c>
      <c r="B2801" s="9" t="n">
        <v>0.88</v>
      </c>
    </row>
    <row r="2802">
      <c r="A2802" s="160" t="n">
        <v>31832</v>
      </c>
      <c r="B2802" s="9" t="n">
        <v>0.86</v>
      </c>
    </row>
    <row r="2803">
      <c r="A2803" s="160" t="n">
        <v>31833</v>
      </c>
      <c r="B2803" s="9" t="n">
        <v>0.84</v>
      </c>
    </row>
    <row r="2804">
      <c r="A2804" s="160" t="n">
        <v>31834</v>
      </c>
      <c r="B2804" s="9" t="n">
        <v>0.86</v>
      </c>
    </row>
    <row r="2805">
      <c r="A2805" s="160" t="n">
        <v>31835</v>
      </c>
      <c r="B2805" s="9" t="n">
        <v>0.84</v>
      </c>
    </row>
    <row r="2806">
      <c r="A2806" s="160" t="n">
        <v>31838</v>
      </c>
      <c r="B2806" s="9" t="n">
        <v>0.83</v>
      </c>
    </row>
    <row r="2807">
      <c r="A2807" s="160" t="n">
        <v>31839</v>
      </c>
      <c r="B2807" s="9" t="n">
        <v>0.84</v>
      </c>
    </row>
    <row r="2808">
      <c r="A2808" s="160" t="n">
        <v>31840</v>
      </c>
      <c r="B2808" s="9" t="n">
        <v>0.82</v>
      </c>
    </row>
    <row r="2809">
      <c r="A2809" s="160" t="n">
        <v>31841</v>
      </c>
      <c r="B2809" s="9" t="n">
        <v>0.8100000000000001</v>
      </c>
    </row>
    <row r="2810">
      <c r="A2810" s="160" t="n">
        <v>31842</v>
      </c>
      <c r="B2810" s="9" t="n">
        <v>0.8100000000000001</v>
      </c>
    </row>
    <row r="2811">
      <c r="A2811" s="160" t="n">
        <v>31845</v>
      </c>
      <c r="B2811" s="9" t="n">
        <v>0.8</v>
      </c>
    </row>
    <row r="2812">
      <c r="A2812" s="160" t="n">
        <v>31846</v>
      </c>
      <c r="B2812" s="9" t="n">
        <v>0.79</v>
      </c>
    </row>
    <row r="2813">
      <c r="A2813" s="160" t="n">
        <v>31847</v>
      </c>
      <c r="B2813" s="9" t="n">
        <v>0.79</v>
      </c>
    </row>
    <row r="2814">
      <c r="A2814" s="160" t="n">
        <v>31848</v>
      </c>
      <c r="B2814" s="9" t="n">
        <v>0.79</v>
      </c>
    </row>
    <row r="2815">
      <c r="A2815" s="160" t="n">
        <v>31849</v>
      </c>
      <c r="B2815" s="9" t="n">
        <v>0.8</v>
      </c>
    </row>
    <row r="2816">
      <c r="A2816" s="160" t="n">
        <v>31852</v>
      </c>
      <c r="B2816" s="9" t="n">
        <v>0.8100000000000001</v>
      </c>
    </row>
    <row r="2817">
      <c r="A2817" s="160" t="n">
        <v>31853</v>
      </c>
      <c r="B2817" s="9" t="n">
        <v>0.78</v>
      </c>
    </row>
    <row r="2818">
      <c r="A2818" s="160" t="n">
        <v>31854</v>
      </c>
      <c r="B2818" s="9" t="n">
        <v>0.8100000000000001</v>
      </c>
    </row>
    <row r="2819">
      <c r="A2819" s="160" t="n">
        <v>31855</v>
      </c>
      <c r="B2819" s="9" t="n">
        <v>0.83</v>
      </c>
    </row>
    <row r="2820">
      <c r="A2820" s="160" t="n">
        <v>31856</v>
      </c>
      <c r="B2820" s="9" t="n">
        <v>0.82</v>
      </c>
    </row>
    <row r="2821">
      <c r="A2821" s="160" t="n">
        <v>31859</v>
      </c>
      <c r="B2821" s="9" t="n">
        <v>0.83</v>
      </c>
    </row>
    <row r="2822">
      <c r="A2822" s="160" t="n">
        <v>31860</v>
      </c>
      <c r="B2822" s="9" t="n">
        <v>0.83</v>
      </c>
    </row>
    <row r="2823">
      <c r="A2823" s="160" t="n">
        <v>31861</v>
      </c>
      <c r="B2823" s="9" t="n">
        <v>0.8</v>
      </c>
    </row>
    <row r="2824">
      <c r="A2824" s="160" t="n">
        <v>31862</v>
      </c>
      <c r="B2824" s="9" t="n">
        <v>0.82</v>
      </c>
    </row>
    <row r="2825">
      <c r="A2825" s="160" t="n">
        <v>31863</v>
      </c>
      <c r="B2825" s="9" t="n">
        <v>0.84</v>
      </c>
    </row>
    <row r="2826">
      <c r="A2826" s="160" t="n">
        <v>31866</v>
      </c>
      <c r="B2826" s="9" t="n">
        <v>0.91</v>
      </c>
    </row>
    <row r="2827">
      <c r="A2827" s="160" t="n">
        <v>31867</v>
      </c>
      <c r="B2827" s="9" t="n">
        <v>0.97</v>
      </c>
    </row>
    <row r="2828">
      <c r="A2828" s="160" t="n">
        <v>31868</v>
      </c>
      <c r="B2828" s="9" t="n">
        <v>0.9399999999999999</v>
      </c>
    </row>
    <row r="2829">
      <c r="A2829" s="160" t="n">
        <v>31869</v>
      </c>
      <c r="B2829" s="9" t="n">
        <v>0.96</v>
      </c>
    </row>
    <row r="2830">
      <c r="A2830" s="160" t="n">
        <v>31870</v>
      </c>
      <c r="B2830" s="9" t="n">
        <v>0.97</v>
      </c>
    </row>
    <row r="2831">
      <c r="A2831" s="160" t="n">
        <v>31873</v>
      </c>
      <c r="B2831" s="9" t="n">
        <v>0.97</v>
      </c>
    </row>
    <row r="2832">
      <c r="A2832" s="160" t="n">
        <v>31874</v>
      </c>
      <c r="B2832" s="9" t="n">
        <v>1.03</v>
      </c>
    </row>
    <row r="2833">
      <c r="A2833" s="160" t="n">
        <v>31875</v>
      </c>
      <c r="B2833" s="9" t="n">
        <v>1.02</v>
      </c>
    </row>
    <row r="2834">
      <c r="A2834" s="160" t="n">
        <v>31876</v>
      </c>
      <c r="B2834" s="9" t="n">
        <v>1.04</v>
      </c>
    </row>
    <row r="2835">
      <c r="A2835" s="160" t="n">
        <v>31877</v>
      </c>
      <c r="B2835" s="9" t="n">
        <v>1.01</v>
      </c>
    </row>
    <row r="2836">
      <c r="A2836" s="160" t="n">
        <v>31880</v>
      </c>
      <c r="B2836" s="9" t="n">
        <v>0.99</v>
      </c>
    </row>
    <row r="2837">
      <c r="A2837" s="160" t="n">
        <v>31881</v>
      </c>
      <c r="B2837" s="9" t="n">
        <v>1.09</v>
      </c>
    </row>
    <row r="2838">
      <c r="A2838" s="160" t="n">
        <v>31882</v>
      </c>
      <c r="B2838" s="9" t="n">
        <v>1.08</v>
      </c>
    </row>
    <row r="2839">
      <c r="A2839" s="160" t="n">
        <v>31883</v>
      </c>
      <c r="B2839" s="9" t="n">
        <v>1.13</v>
      </c>
    </row>
    <row r="2840">
      <c r="A2840" s="160" t="n">
        <v>31884</v>
      </c>
      <c r="B2840" s="9" t="n"/>
    </row>
    <row r="2841">
      <c r="A2841" s="160" t="n">
        <v>31887</v>
      </c>
      <c r="B2841" s="9" t="n">
        <v>1.14</v>
      </c>
    </row>
    <row r="2842">
      <c r="A2842" s="160" t="n">
        <v>31888</v>
      </c>
      <c r="B2842" s="9" t="n">
        <v>1.1</v>
      </c>
    </row>
    <row r="2843">
      <c r="A2843" s="160" t="n">
        <v>31889</v>
      </c>
      <c r="B2843" s="9" t="n">
        <v>1.01</v>
      </c>
    </row>
    <row r="2844">
      <c r="A2844" s="160" t="n">
        <v>31890</v>
      </c>
      <c r="B2844" s="9" t="n">
        <v>1.03</v>
      </c>
    </row>
    <row r="2845">
      <c r="A2845" s="160" t="n">
        <v>31891</v>
      </c>
      <c r="B2845" s="9" t="n">
        <v>0.99</v>
      </c>
    </row>
    <row r="2846">
      <c r="A2846" s="160" t="n">
        <v>31894</v>
      </c>
      <c r="B2846" s="9" t="n">
        <v>0.87</v>
      </c>
    </row>
    <row r="2847">
      <c r="A2847" s="160" t="n">
        <v>31895</v>
      </c>
      <c r="B2847" s="9" t="n">
        <v>0.85</v>
      </c>
    </row>
    <row r="2848">
      <c r="A2848" s="160" t="n">
        <v>31896</v>
      </c>
      <c r="B2848" s="9" t="n">
        <v>0.92</v>
      </c>
    </row>
    <row r="2849">
      <c r="A2849" s="160" t="n">
        <v>31897</v>
      </c>
      <c r="B2849" s="9" t="n">
        <v>0.83</v>
      </c>
    </row>
    <row r="2850">
      <c r="A2850" s="160" t="n">
        <v>31898</v>
      </c>
      <c r="B2850" s="9" t="n">
        <v>0.92</v>
      </c>
    </row>
    <row r="2851">
      <c r="A2851" s="160" t="n">
        <v>31901</v>
      </c>
      <c r="B2851" s="9" t="n">
        <v>0.91</v>
      </c>
    </row>
    <row r="2852">
      <c r="A2852" s="160" t="n">
        <v>31902</v>
      </c>
      <c r="B2852" s="9" t="n">
        <v>0.85</v>
      </c>
    </row>
    <row r="2853">
      <c r="A2853" s="160" t="n">
        <v>31903</v>
      </c>
      <c r="B2853" s="9" t="n">
        <v>0.92</v>
      </c>
    </row>
    <row r="2854">
      <c r="A2854" s="160" t="n">
        <v>31904</v>
      </c>
      <c r="B2854" s="9" t="n">
        <v>0.9</v>
      </c>
    </row>
    <row r="2855">
      <c r="A2855" s="160" t="n">
        <v>31905</v>
      </c>
      <c r="B2855" s="9" t="n">
        <v>0.86</v>
      </c>
    </row>
    <row r="2856">
      <c r="A2856" s="160" t="n">
        <v>31908</v>
      </c>
      <c r="B2856" s="9" t="n">
        <v>0.91</v>
      </c>
    </row>
    <row r="2857">
      <c r="A2857" s="160" t="n">
        <v>31909</v>
      </c>
      <c r="B2857" s="9" t="n">
        <v>0.87</v>
      </c>
    </row>
    <row r="2858">
      <c r="A2858" s="160" t="n">
        <v>31910</v>
      </c>
      <c r="B2858" s="9" t="n">
        <v>0.87</v>
      </c>
    </row>
    <row r="2859">
      <c r="A2859" s="160" t="n">
        <v>31911</v>
      </c>
      <c r="B2859" s="9" t="n">
        <v>0.91</v>
      </c>
    </row>
    <row r="2860">
      <c r="A2860" s="160" t="n">
        <v>31912</v>
      </c>
      <c r="B2860" s="9" t="n">
        <v>0.85</v>
      </c>
    </row>
    <row r="2861">
      <c r="A2861" s="160" t="n">
        <v>31915</v>
      </c>
      <c r="B2861" s="9" t="n">
        <v>0.8</v>
      </c>
    </row>
    <row r="2862">
      <c r="A2862" s="160" t="n">
        <v>31916</v>
      </c>
      <c r="B2862" s="9" t="n">
        <v>0.9</v>
      </c>
    </row>
    <row r="2863">
      <c r="A2863" s="160" t="n">
        <v>31917</v>
      </c>
      <c r="B2863" s="9" t="n">
        <v>0.87</v>
      </c>
    </row>
    <row r="2864">
      <c r="A2864" s="160" t="n">
        <v>31918</v>
      </c>
      <c r="B2864" s="9" t="n">
        <v>0.8100000000000001</v>
      </c>
    </row>
    <row r="2865">
      <c r="A2865" s="160" t="n">
        <v>31919</v>
      </c>
      <c r="B2865" s="9" t="n">
        <v>0.8100000000000001</v>
      </c>
    </row>
    <row r="2866">
      <c r="A2866" s="160" t="n">
        <v>31922</v>
      </c>
      <c r="B2866" s="9" t="n"/>
    </row>
    <row r="2867">
      <c r="A2867" s="160" t="n">
        <v>31923</v>
      </c>
      <c r="B2867" s="9" t="n">
        <v>0.76</v>
      </c>
    </row>
    <row r="2868">
      <c r="A2868" s="160" t="n">
        <v>31924</v>
      </c>
      <c r="B2868" s="9" t="n">
        <v>0.76</v>
      </c>
    </row>
    <row r="2869">
      <c r="A2869" s="160" t="n">
        <v>31925</v>
      </c>
      <c r="B2869" s="9" t="n">
        <v>0.75</v>
      </c>
    </row>
    <row r="2870">
      <c r="A2870" s="160" t="n">
        <v>31926</v>
      </c>
      <c r="B2870" s="9" t="n">
        <v>0.8</v>
      </c>
    </row>
    <row r="2871">
      <c r="A2871" s="160" t="n">
        <v>31929</v>
      </c>
      <c r="B2871" s="9" t="n">
        <v>0.78</v>
      </c>
    </row>
    <row r="2872">
      <c r="A2872" s="160" t="n">
        <v>31930</v>
      </c>
      <c r="B2872" s="9" t="n">
        <v>0.87</v>
      </c>
    </row>
    <row r="2873">
      <c r="A2873" s="160" t="n">
        <v>31931</v>
      </c>
      <c r="B2873" s="9" t="n">
        <v>0.86</v>
      </c>
    </row>
    <row r="2874">
      <c r="A2874" s="160" t="n">
        <v>31932</v>
      </c>
      <c r="B2874" s="9" t="n">
        <v>0.82</v>
      </c>
    </row>
    <row r="2875">
      <c r="A2875" s="160" t="n">
        <v>31933</v>
      </c>
      <c r="B2875" s="9" t="n">
        <v>0.84</v>
      </c>
    </row>
    <row r="2876">
      <c r="A2876" s="160" t="n">
        <v>31936</v>
      </c>
      <c r="B2876" s="9" t="n">
        <v>0.85</v>
      </c>
    </row>
    <row r="2877">
      <c r="A2877" s="160" t="n">
        <v>31937</v>
      </c>
      <c r="B2877" s="9" t="n">
        <v>0.85</v>
      </c>
    </row>
    <row r="2878">
      <c r="A2878" s="160" t="n">
        <v>31938</v>
      </c>
      <c r="B2878" s="9" t="n">
        <v>0.88</v>
      </c>
    </row>
    <row r="2879">
      <c r="A2879" s="160" t="n">
        <v>31939</v>
      </c>
      <c r="B2879" s="9" t="n">
        <v>0.86</v>
      </c>
    </row>
    <row r="2880">
      <c r="A2880" s="160" t="n">
        <v>31940</v>
      </c>
      <c r="B2880" s="9" t="n">
        <v>0.8100000000000001</v>
      </c>
    </row>
    <row r="2881">
      <c r="A2881" s="160" t="n">
        <v>31943</v>
      </c>
      <c r="B2881" s="9" t="n">
        <v>0.8100000000000001</v>
      </c>
    </row>
    <row r="2882">
      <c r="A2882" s="160" t="n">
        <v>31944</v>
      </c>
      <c r="B2882" s="9" t="n">
        <v>0.8100000000000001</v>
      </c>
    </row>
    <row r="2883">
      <c r="A2883" s="160" t="n">
        <v>31945</v>
      </c>
      <c r="B2883" s="9" t="n">
        <v>0.8100000000000001</v>
      </c>
    </row>
    <row r="2884">
      <c r="A2884" s="160" t="n">
        <v>31946</v>
      </c>
      <c r="B2884" s="9" t="n">
        <v>0.83</v>
      </c>
    </row>
    <row r="2885">
      <c r="A2885" s="160" t="n">
        <v>31947</v>
      </c>
      <c r="B2885" s="9" t="n">
        <v>0.85</v>
      </c>
    </row>
    <row r="2886">
      <c r="A2886" s="160" t="n">
        <v>31950</v>
      </c>
      <c r="B2886" s="9" t="n">
        <v>0.8100000000000001</v>
      </c>
    </row>
    <row r="2887">
      <c r="A2887" s="160" t="n">
        <v>31951</v>
      </c>
      <c r="B2887" s="9" t="n">
        <v>0.78</v>
      </c>
    </row>
    <row r="2888">
      <c r="A2888" s="160" t="n">
        <v>31952</v>
      </c>
      <c r="B2888" s="9" t="n">
        <v>0.77</v>
      </c>
    </row>
    <row r="2889">
      <c r="A2889" s="160" t="n">
        <v>31953</v>
      </c>
      <c r="B2889" s="9" t="n">
        <v>0.78</v>
      </c>
    </row>
    <row r="2890">
      <c r="A2890" s="160" t="n">
        <v>31954</v>
      </c>
      <c r="B2890" s="9" t="n">
        <v>0.8100000000000001</v>
      </c>
    </row>
    <row r="2891">
      <c r="A2891" s="160" t="n">
        <v>31957</v>
      </c>
      <c r="B2891" s="9" t="n">
        <v>0.86</v>
      </c>
    </row>
    <row r="2892">
      <c r="A2892" s="160" t="n">
        <v>31958</v>
      </c>
      <c r="B2892" s="9" t="n">
        <v>0.9</v>
      </c>
    </row>
    <row r="2893">
      <c r="A2893" s="160" t="n">
        <v>31959</v>
      </c>
      <c r="B2893" s="9" t="n">
        <v>0.92</v>
      </c>
    </row>
    <row r="2894">
      <c r="A2894" s="160" t="n">
        <v>31960</v>
      </c>
      <c r="B2894" s="9" t="n">
        <v>0.92</v>
      </c>
    </row>
    <row r="2895">
      <c r="A2895" s="160" t="n">
        <v>31961</v>
      </c>
      <c r="B2895" s="9" t="n"/>
    </row>
    <row r="2896">
      <c r="A2896" s="160" t="n">
        <v>31964</v>
      </c>
      <c r="B2896" s="9" t="n">
        <v>0.91</v>
      </c>
    </row>
    <row r="2897">
      <c r="A2897" s="160" t="n">
        <v>31965</v>
      </c>
      <c r="B2897" s="9" t="n">
        <v>0.92</v>
      </c>
    </row>
    <row r="2898">
      <c r="A2898" s="160" t="n">
        <v>31966</v>
      </c>
      <c r="B2898" s="9" t="n">
        <v>0.97</v>
      </c>
    </row>
    <row r="2899">
      <c r="A2899" s="160" t="n">
        <v>31967</v>
      </c>
      <c r="B2899" s="9" t="n">
        <v>0.99</v>
      </c>
    </row>
    <row r="2900">
      <c r="A2900" s="160" t="n">
        <v>31968</v>
      </c>
      <c r="B2900" s="9" t="n">
        <v>1</v>
      </c>
    </row>
    <row r="2901">
      <c r="A2901" s="160" t="n">
        <v>31971</v>
      </c>
      <c r="B2901" s="9" t="n">
        <v>1.02</v>
      </c>
    </row>
    <row r="2902">
      <c r="A2902" s="160" t="n">
        <v>31972</v>
      </c>
      <c r="B2902" s="9" t="n">
        <v>1.01</v>
      </c>
    </row>
    <row r="2903">
      <c r="A2903" s="160" t="n">
        <v>31973</v>
      </c>
      <c r="B2903" s="9" t="n">
        <v>1.06</v>
      </c>
    </row>
    <row r="2904">
      <c r="A2904" s="160" t="n">
        <v>31974</v>
      </c>
      <c r="B2904" s="9" t="n">
        <v>1.07</v>
      </c>
    </row>
    <row r="2905">
      <c r="A2905" s="160" t="n">
        <v>31975</v>
      </c>
      <c r="B2905" s="9" t="n">
        <v>1.02</v>
      </c>
    </row>
    <row r="2906">
      <c r="A2906" s="160" t="n">
        <v>31978</v>
      </c>
      <c r="B2906" s="9" t="n">
        <v>1.03</v>
      </c>
    </row>
    <row r="2907">
      <c r="A2907" s="160" t="n">
        <v>31979</v>
      </c>
      <c r="B2907" s="9" t="n">
        <v>1.04</v>
      </c>
    </row>
    <row r="2908">
      <c r="A2908" s="160" t="n">
        <v>31980</v>
      </c>
      <c r="B2908" s="9" t="n">
        <v>1.07</v>
      </c>
    </row>
    <row r="2909">
      <c r="A2909" s="160" t="n">
        <v>31981</v>
      </c>
      <c r="B2909" s="9" t="n">
        <v>1.1</v>
      </c>
    </row>
    <row r="2910">
      <c r="A2910" s="160" t="n">
        <v>31982</v>
      </c>
      <c r="B2910" s="9" t="n">
        <v>1.05</v>
      </c>
    </row>
    <row r="2911">
      <c r="A2911" s="160" t="n">
        <v>31985</v>
      </c>
      <c r="B2911" s="9" t="n">
        <v>1.01</v>
      </c>
    </row>
    <row r="2912">
      <c r="A2912" s="160" t="n">
        <v>31986</v>
      </c>
      <c r="B2912" s="9" t="n">
        <v>1.01</v>
      </c>
    </row>
    <row r="2913">
      <c r="A2913" s="160" t="n">
        <v>31987</v>
      </c>
      <c r="B2913" s="9" t="n">
        <v>0.97</v>
      </c>
    </row>
    <row r="2914">
      <c r="A2914" s="160" t="n">
        <v>31988</v>
      </c>
      <c r="B2914" s="9" t="n">
        <v>0.98</v>
      </c>
    </row>
    <row r="2915">
      <c r="A2915" s="160" t="n">
        <v>31989</v>
      </c>
      <c r="B2915" s="9" t="n">
        <v>1.03</v>
      </c>
    </row>
    <row r="2916">
      <c r="A2916" s="160" t="n">
        <v>31992</v>
      </c>
      <c r="B2916" s="9" t="n">
        <v>1.09</v>
      </c>
    </row>
    <row r="2917">
      <c r="A2917" s="160" t="n">
        <v>31993</v>
      </c>
      <c r="B2917" s="9" t="n">
        <v>1.09</v>
      </c>
    </row>
    <row r="2918">
      <c r="A2918" s="160" t="n">
        <v>31994</v>
      </c>
      <c r="B2918" s="9" t="n">
        <v>1.06</v>
      </c>
    </row>
    <row r="2919">
      <c r="A2919" s="160" t="n">
        <v>31995</v>
      </c>
      <c r="B2919" s="9" t="n">
        <v>1.08</v>
      </c>
    </row>
    <row r="2920">
      <c r="A2920" s="160" t="n">
        <v>31996</v>
      </c>
      <c r="B2920" s="9" t="n">
        <v>1.01</v>
      </c>
    </row>
    <row r="2921">
      <c r="A2921" s="160" t="n">
        <v>31999</v>
      </c>
      <c r="B2921" s="9" t="n">
        <v>1.03</v>
      </c>
    </row>
    <row r="2922">
      <c r="A2922" s="160" t="n">
        <v>32000</v>
      </c>
      <c r="B2922" s="9" t="n">
        <v>1.04</v>
      </c>
    </row>
    <row r="2923">
      <c r="A2923" s="160" t="n">
        <v>32001</v>
      </c>
      <c r="B2923" s="9" t="n">
        <v>1.05</v>
      </c>
    </row>
    <row r="2924">
      <c r="A2924" s="160" t="n">
        <v>32002</v>
      </c>
      <c r="B2924" s="9" t="n">
        <v>0.99</v>
      </c>
    </row>
    <row r="2925">
      <c r="A2925" s="160" t="n">
        <v>32003</v>
      </c>
      <c r="B2925" s="9" t="n">
        <v>0.96</v>
      </c>
    </row>
    <row r="2926">
      <c r="A2926" s="160" t="n">
        <v>32006</v>
      </c>
      <c r="B2926" s="9" t="n">
        <v>0.9399999999999999</v>
      </c>
    </row>
    <row r="2927">
      <c r="A2927" s="160" t="n">
        <v>32007</v>
      </c>
      <c r="B2927" s="9" t="n">
        <v>1.02</v>
      </c>
    </row>
    <row r="2928">
      <c r="A2928" s="160" t="n">
        <v>32008</v>
      </c>
      <c r="B2928" s="9" t="n">
        <v>1.01</v>
      </c>
    </row>
    <row r="2929">
      <c r="A2929" s="160" t="n">
        <v>32009</v>
      </c>
      <c r="B2929" s="9" t="n">
        <v>0.97</v>
      </c>
    </row>
    <row r="2930">
      <c r="A2930" s="160" t="n">
        <v>32010</v>
      </c>
      <c r="B2930" s="9" t="n">
        <v>0.98</v>
      </c>
    </row>
    <row r="2931">
      <c r="A2931" s="160" t="n">
        <v>32013</v>
      </c>
      <c r="B2931" s="9" t="n">
        <v>0.97</v>
      </c>
    </row>
    <row r="2932">
      <c r="A2932" s="160" t="n">
        <v>32014</v>
      </c>
      <c r="B2932" s="9" t="n">
        <v>0.9399999999999999</v>
      </c>
    </row>
    <row r="2933">
      <c r="A2933" s="160" t="n">
        <v>32015</v>
      </c>
      <c r="B2933" s="9" t="n">
        <v>0.92</v>
      </c>
    </row>
    <row r="2934">
      <c r="A2934" s="160" t="n">
        <v>32016</v>
      </c>
      <c r="B2934" s="9" t="n">
        <v>0.97</v>
      </c>
    </row>
    <row r="2935">
      <c r="A2935" s="160" t="n">
        <v>32017</v>
      </c>
      <c r="B2935" s="9" t="n">
        <v>1.01</v>
      </c>
    </row>
    <row r="2936">
      <c r="A2936" s="160" t="n">
        <v>32020</v>
      </c>
      <c r="B2936" s="9" t="n">
        <v>1.03</v>
      </c>
    </row>
    <row r="2937">
      <c r="A2937" s="160" t="n">
        <v>32021</v>
      </c>
      <c r="B2937" s="9" t="n">
        <v>1.07</v>
      </c>
    </row>
    <row r="2938">
      <c r="A2938" s="160" t="n">
        <v>32022</v>
      </c>
      <c r="B2938" s="9" t="n">
        <v>1.13</v>
      </c>
    </row>
    <row r="2939">
      <c r="A2939" s="160" t="n">
        <v>32023</v>
      </c>
      <c r="B2939" s="9" t="n">
        <v>1.1</v>
      </c>
    </row>
    <row r="2940">
      <c r="A2940" s="160" t="n">
        <v>32024</v>
      </c>
      <c r="B2940" s="9" t="n">
        <v>1.04</v>
      </c>
    </row>
    <row r="2941">
      <c r="A2941" s="160" t="n">
        <v>32027</v>
      </c>
      <c r="B2941" s="9" t="n"/>
    </row>
    <row r="2942">
      <c r="A2942" s="160" t="n">
        <v>32028</v>
      </c>
      <c r="B2942" s="9" t="n">
        <v>1.04</v>
      </c>
    </row>
    <row r="2943">
      <c r="A2943" s="160" t="n">
        <v>32029</v>
      </c>
      <c r="B2943" s="9" t="n">
        <v>1.05</v>
      </c>
    </row>
    <row r="2944">
      <c r="A2944" s="160" t="n">
        <v>32030</v>
      </c>
      <c r="B2944" s="9" t="n">
        <v>1.06</v>
      </c>
    </row>
    <row r="2945">
      <c r="A2945" s="160" t="n">
        <v>32031</v>
      </c>
      <c r="B2945" s="9" t="n">
        <v>1.02</v>
      </c>
    </row>
    <row r="2946">
      <c r="A2946" s="160" t="n">
        <v>32034</v>
      </c>
      <c r="B2946" s="9" t="n">
        <v>1.08</v>
      </c>
    </row>
    <row r="2947">
      <c r="A2947" s="160" t="n">
        <v>32035</v>
      </c>
      <c r="B2947" s="9" t="n">
        <v>1.14</v>
      </c>
    </row>
    <row r="2948">
      <c r="A2948" s="160" t="n">
        <v>32036</v>
      </c>
      <c r="B2948" s="9" t="n">
        <v>1.17</v>
      </c>
    </row>
    <row r="2949">
      <c r="A2949" s="160" t="n">
        <v>32037</v>
      </c>
      <c r="B2949" s="9" t="n">
        <v>1.14</v>
      </c>
    </row>
    <row r="2950">
      <c r="A2950" s="160" t="n">
        <v>32038</v>
      </c>
      <c r="B2950" s="9" t="n">
        <v>1.08</v>
      </c>
    </row>
    <row r="2951">
      <c r="A2951" s="160" t="n">
        <v>32041</v>
      </c>
      <c r="B2951" s="9" t="n">
        <v>1.12</v>
      </c>
    </row>
    <row r="2952">
      <c r="A2952" s="160" t="n">
        <v>32042</v>
      </c>
      <c r="B2952" s="9" t="n">
        <v>1.06</v>
      </c>
    </row>
    <row r="2953">
      <c r="A2953" s="160" t="n">
        <v>32043</v>
      </c>
      <c r="B2953" s="9" t="n">
        <v>1.09</v>
      </c>
    </row>
    <row r="2954">
      <c r="A2954" s="160" t="n">
        <v>32044</v>
      </c>
      <c r="B2954" s="9" t="n">
        <v>1.09</v>
      </c>
    </row>
    <row r="2955">
      <c r="A2955" s="160" t="n">
        <v>32045</v>
      </c>
      <c r="B2955" s="9" t="n">
        <v>1.05</v>
      </c>
    </row>
    <row r="2956">
      <c r="A2956" s="160" t="n">
        <v>32048</v>
      </c>
      <c r="B2956" s="9" t="n">
        <v>1.04</v>
      </c>
    </row>
    <row r="2957">
      <c r="A2957" s="160" t="n">
        <v>32049</v>
      </c>
      <c r="B2957" s="9" t="n">
        <v>1.04</v>
      </c>
    </row>
    <row r="2958">
      <c r="A2958" s="160" t="n">
        <v>32050</v>
      </c>
      <c r="B2958" s="9" t="n">
        <v>1.03</v>
      </c>
    </row>
    <row r="2959">
      <c r="A2959" s="160" t="n">
        <v>32051</v>
      </c>
      <c r="B2959" s="9" t="n">
        <v>1.04</v>
      </c>
    </row>
    <row r="2960">
      <c r="A2960" s="160" t="n">
        <v>32052</v>
      </c>
      <c r="B2960" s="9" t="n">
        <v>0.99</v>
      </c>
    </row>
    <row r="2961">
      <c r="A2961" s="160" t="n">
        <v>32055</v>
      </c>
      <c r="B2961" s="9" t="n">
        <v>1.03</v>
      </c>
    </row>
    <row r="2962">
      <c r="A2962" s="160" t="n">
        <v>32056</v>
      </c>
      <c r="B2962" s="9" t="n">
        <v>0.99</v>
      </c>
    </row>
    <row r="2963">
      <c r="A2963" s="160" t="n">
        <v>32057</v>
      </c>
      <c r="B2963" s="9" t="n">
        <v>0.98</v>
      </c>
    </row>
    <row r="2964">
      <c r="A2964" s="160" t="n">
        <v>32058</v>
      </c>
      <c r="B2964" s="9" t="n">
        <v>0.83</v>
      </c>
    </row>
    <row r="2965">
      <c r="A2965" s="160" t="n">
        <v>32059</v>
      </c>
      <c r="B2965" s="9" t="n">
        <v>0.93</v>
      </c>
    </row>
    <row r="2966">
      <c r="A2966" s="160" t="n">
        <v>32062</v>
      </c>
      <c r="B2966" s="9" t="n"/>
    </row>
    <row r="2967">
      <c r="A2967" s="160" t="n">
        <v>32063</v>
      </c>
      <c r="B2967" s="9" t="n">
        <v>0.96</v>
      </c>
    </row>
    <row r="2968">
      <c r="A2968" s="160" t="n">
        <v>32064</v>
      </c>
      <c r="B2968" s="9" t="n">
        <v>0.99</v>
      </c>
    </row>
    <row r="2969">
      <c r="A2969" s="160" t="n">
        <v>32065</v>
      </c>
      <c r="B2969" s="9" t="n">
        <v>0.95</v>
      </c>
    </row>
    <row r="2970">
      <c r="A2970" s="160" t="n">
        <v>32066</v>
      </c>
      <c r="B2970" s="9" t="n">
        <v>1.01</v>
      </c>
    </row>
    <row r="2971">
      <c r="A2971" s="160" t="n">
        <v>32069</v>
      </c>
      <c r="B2971" s="9" t="n">
        <v>1.22</v>
      </c>
    </row>
    <row r="2972">
      <c r="A2972" s="160" t="n">
        <v>32070</v>
      </c>
      <c r="B2972" s="9" t="n">
        <v>1.31</v>
      </c>
    </row>
    <row r="2973">
      <c r="A2973" s="160" t="n">
        <v>32071</v>
      </c>
      <c r="B2973" s="9" t="n">
        <v>1.4</v>
      </c>
    </row>
    <row r="2974">
      <c r="A2974" s="160" t="n">
        <v>32072</v>
      </c>
      <c r="B2974" s="9" t="n">
        <v>1.21</v>
      </c>
    </row>
    <row r="2975">
      <c r="A2975" s="160" t="n">
        <v>32073</v>
      </c>
      <c r="B2975" s="9" t="n">
        <v>1.22</v>
      </c>
    </row>
    <row r="2976">
      <c r="A2976" s="160" t="n">
        <v>32076</v>
      </c>
      <c r="B2976" s="9" t="n">
        <v>1.23</v>
      </c>
    </row>
    <row r="2977">
      <c r="A2977" s="160" t="n">
        <v>32077</v>
      </c>
      <c r="B2977" s="9" t="n">
        <v>1.26</v>
      </c>
    </row>
    <row r="2978">
      <c r="A2978" s="160" t="n">
        <v>32078</v>
      </c>
      <c r="B2978" s="9" t="n">
        <v>1.36</v>
      </c>
    </row>
    <row r="2979">
      <c r="A2979" s="160" t="n">
        <v>32079</v>
      </c>
      <c r="B2979" s="9" t="n">
        <v>1.36</v>
      </c>
    </row>
    <row r="2980">
      <c r="A2980" s="160" t="n">
        <v>32080</v>
      </c>
      <c r="B2980" s="9" t="n">
        <v>1.3</v>
      </c>
    </row>
    <row r="2981">
      <c r="A2981" s="160" t="n">
        <v>32083</v>
      </c>
      <c r="B2981" s="9" t="n">
        <v>1.26</v>
      </c>
    </row>
    <row r="2982">
      <c r="A2982" s="160" t="n">
        <v>32084</v>
      </c>
      <c r="B2982" s="9" t="n">
        <v>1.24</v>
      </c>
    </row>
    <row r="2983">
      <c r="A2983" s="160" t="n">
        <v>32085</v>
      </c>
      <c r="B2983" s="9" t="n">
        <v>1.25</v>
      </c>
    </row>
    <row r="2984">
      <c r="A2984" s="160" t="n">
        <v>32086</v>
      </c>
      <c r="B2984" s="9" t="n">
        <v>1.22</v>
      </c>
    </row>
    <row r="2985">
      <c r="A2985" s="160" t="n">
        <v>32087</v>
      </c>
      <c r="B2985" s="9" t="n">
        <v>1.14</v>
      </c>
    </row>
    <row r="2986">
      <c r="A2986" s="160" t="n">
        <v>32090</v>
      </c>
      <c r="B2986" s="9" t="n">
        <v>1.14</v>
      </c>
    </row>
    <row r="2987">
      <c r="A2987" s="160" t="n">
        <v>32091</v>
      </c>
      <c r="B2987" s="9" t="n">
        <v>1.18</v>
      </c>
    </row>
    <row r="2988">
      <c r="A2988" s="160" t="n">
        <v>32092</v>
      </c>
      <c r="B2988" s="9" t="n"/>
    </row>
    <row r="2989">
      <c r="A2989" s="160" t="n">
        <v>32093</v>
      </c>
      <c r="B2989" s="9" t="n">
        <v>1.13</v>
      </c>
    </row>
    <row r="2990">
      <c r="A2990" s="160" t="n">
        <v>32094</v>
      </c>
      <c r="B2990" s="9" t="n">
        <v>1.09</v>
      </c>
    </row>
    <row r="2991">
      <c r="A2991" s="160" t="n">
        <v>32097</v>
      </c>
      <c r="B2991" s="9" t="n">
        <v>1.04</v>
      </c>
    </row>
    <row r="2992">
      <c r="A2992" s="160" t="n">
        <v>32098</v>
      </c>
      <c r="B2992" s="9" t="n">
        <v>1.13</v>
      </c>
    </row>
    <row r="2993">
      <c r="A2993" s="160" t="n">
        <v>32099</v>
      </c>
      <c r="B2993" s="9" t="n">
        <v>1.11</v>
      </c>
    </row>
    <row r="2994">
      <c r="A2994" s="160" t="n">
        <v>32100</v>
      </c>
      <c r="B2994" s="9" t="n">
        <v>1.14</v>
      </c>
    </row>
    <row r="2995">
      <c r="A2995" s="160" t="n">
        <v>32101</v>
      </c>
      <c r="B2995" s="9" t="n">
        <v>1.13</v>
      </c>
    </row>
    <row r="2996">
      <c r="A2996" s="160" t="n">
        <v>32104</v>
      </c>
      <c r="B2996" s="9" t="n">
        <v>1.13</v>
      </c>
    </row>
    <row r="2997">
      <c r="A2997" s="160" t="n">
        <v>32105</v>
      </c>
      <c r="B2997" s="9" t="n">
        <v>1.16</v>
      </c>
    </row>
    <row r="2998">
      <c r="A2998" s="160" t="n">
        <v>32106</v>
      </c>
      <c r="B2998" s="9" t="n">
        <v>1.2</v>
      </c>
    </row>
    <row r="2999">
      <c r="A2999" s="160" t="n">
        <v>32107</v>
      </c>
      <c r="B2999" s="9" t="n"/>
    </row>
    <row r="3000">
      <c r="A3000" s="160" t="n">
        <v>32108</v>
      </c>
      <c r="B3000" s="9" t="n">
        <v>1.24</v>
      </c>
    </row>
    <row r="3001">
      <c r="A3001" s="160" t="n">
        <v>32111</v>
      </c>
      <c r="B3001" s="9" t="n">
        <v>1.26</v>
      </c>
    </row>
    <row r="3002">
      <c r="A3002" s="160" t="n">
        <v>32112</v>
      </c>
      <c r="B3002" s="9" t="n">
        <v>1.24</v>
      </c>
    </row>
    <row r="3003">
      <c r="A3003" s="160" t="n">
        <v>32113</v>
      </c>
      <c r="B3003" s="9" t="n">
        <v>1.22</v>
      </c>
    </row>
    <row r="3004">
      <c r="A3004" s="160" t="n">
        <v>32114</v>
      </c>
      <c r="B3004" s="9" t="n">
        <v>1.22</v>
      </c>
    </row>
    <row r="3005">
      <c r="A3005" s="160" t="n">
        <v>32115</v>
      </c>
      <c r="B3005" s="9" t="n">
        <v>1.22</v>
      </c>
    </row>
    <row r="3006">
      <c r="A3006" s="160" t="n">
        <v>32118</v>
      </c>
      <c r="B3006" s="9" t="n">
        <v>1.21</v>
      </c>
    </row>
    <row r="3007">
      <c r="A3007" s="160" t="n">
        <v>32119</v>
      </c>
      <c r="B3007" s="9" t="n">
        <v>1.21</v>
      </c>
    </row>
    <row r="3008">
      <c r="A3008" s="160" t="n">
        <v>32120</v>
      </c>
      <c r="B3008" s="9" t="n">
        <v>1.17</v>
      </c>
    </row>
    <row r="3009">
      <c r="A3009" s="160" t="n">
        <v>32121</v>
      </c>
      <c r="B3009" s="9" t="n">
        <v>1.23</v>
      </c>
    </row>
    <row r="3010">
      <c r="A3010" s="160" t="n">
        <v>32122</v>
      </c>
      <c r="B3010" s="9" t="n">
        <v>1.26</v>
      </c>
    </row>
    <row r="3011">
      <c r="A3011" s="160" t="n">
        <v>32125</v>
      </c>
      <c r="B3011" s="9" t="n">
        <v>1.22</v>
      </c>
    </row>
    <row r="3012">
      <c r="A3012" s="160" t="n">
        <v>32126</v>
      </c>
      <c r="B3012" s="9" t="n">
        <v>1.17</v>
      </c>
    </row>
    <row r="3013">
      <c r="A3013" s="160" t="n">
        <v>32127</v>
      </c>
      <c r="B3013" s="9" t="n">
        <v>1.11</v>
      </c>
    </row>
    <row r="3014">
      <c r="A3014" s="160" t="n">
        <v>32128</v>
      </c>
      <c r="B3014" s="9" t="n">
        <v>1.14</v>
      </c>
    </row>
    <row r="3015">
      <c r="A3015" s="160" t="n">
        <v>32129</v>
      </c>
      <c r="B3015" s="9" t="n">
        <v>1.07</v>
      </c>
    </row>
    <row r="3016">
      <c r="A3016" s="160" t="n">
        <v>32132</v>
      </c>
      <c r="B3016" s="9" t="n">
        <v>1.04</v>
      </c>
    </row>
    <row r="3017">
      <c r="A3017" s="160" t="n">
        <v>32133</v>
      </c>
      <c r="B3017" s="9" t="n">
        <v>1.04</v>
      </c>
    </row>
    <row r="3018">
      <c r="A3018" s="160" t="n">
        <v>32134</v>
      </c>
      <c r="B3018" s="9" t="n">
        <v>1</v>
      </c>
    </row>
    <row r="3019">
      <c r="A3019" s="160" t="n">
        <v>32135</v>
      </c>
      <c r="B3019" s="9" t="n">
        <v>0.99</v>
      </c>
    </row>
    <row r="3020">
      <c r="A3020" s="160" t="n">
        <v>32136</v>
      </c>
      <c r="B3020" s="9" t="n"/>
    </row>
    <row r="3021">
      <c r="A3021" s="160" t="n">
        <v>32139</v>
      </c>
      <c r="B3021" s="9" t="n">
        <v>1.02</v>
      </c>
    </row>
    <row r="3022">
      <c r="A3022" s="160" t="n">
        <v>32140</v>
      </c>
      <c r="B3022" s="9" t="n">
        <v>0.99</v>
      </c>
    </row>
    <row r="3023">
      <c r="A3023" s="160" t="n">
        <v>32141</v>
      </c>
      <c r="B3023" s="9" t="n">
        <v>1.03</v>
      </c>
    </row>
    <row r="3024">
      <c r="A3024" s="160" t="n">
        <v>32142</v>
      </c>
      <c r="B3024" s="9" t="n">
        <v>1.06</v>
      </c>
    </row>
    <row r="3025">
      <c r="A3025" s="160" t="n">
        <v>32143</v>
      </c>
      <c r="B3025" s="9" t="n"/>
    </row>
    <row r="3026">
      <c r="A3026" s="160" t="n">
        <v>32146</v>
      </c>
      <c r="B3026" s="9" t="n">
        <v>1.06</v>
      </c>
    </row>
    <row r="3027">
      <c r="A3027" s="160" t="n">
        <v>32147</v>
      </c>
      <c r="B3027" s="9" t="n">
        <v>1</v>
      </c>
    </row>
    <row r="3028">
      <c r="A3028" s="160" t="n">
        <v>32148</v>
      </c>
      <c r="B3028" s="9" t="n">
        <v>1.03</v>
      </c>
    </row>
    <row r="3029">
      <c r="A3029" s="160" t="n">
        <v>32149</v>
      </c>
      <c r="B3029" s="9" t="n">
        <v>1.04</v>
      </c>
    </row>
    <row r="3030">
      <c r="A3030" s="160" t="n">
        <v>32150</v>
      </c>
      <c r="B3030" s="9" t="n">
        <v>1.05</v>
      </c>
    </row>
    <row r="3031">
      <c r="A3031" s="160" t="n">
        <v>32153</v>
      </c>
      <c r="B3031" s="9" t="n">
        <v>1.14</v>
      </c>
    </row>
    <row r="3032">
      <c r="A3032" s="160" t="n">
        <v>32154</v>
      </c>
      <c r="B3032" s="9" t="n">
        <v>1.13</v>
      </c>
    </row>
    <row r="3033">
      <c r="A3033" s="160" t="n">
        <v>32155</v>
      </c>
      <c r="B3033" s="9" t="n">
        <v>1.11</v>
      </c>
    </row>
    <row r="3034">
      <c r="A3034" s="160" t="n">
        <v>32156</v>
      </c>
      <c r="B3034" s="9" t="n">
        <v>1.1</v>
      </c>
    </row>
    <row r="3035">
      <c r="A3035" s="160" t="n">
        <v>32157</v>
      </c>
      <c r="B3035" s="9" t="n">
        <v>0.99</v>
      </c>
    </row>
    <row r="3036">
      <c r="A3036" s="160" t="n">
        <v>32160</v>
      </c>
      <c r="B3036" s="9" t="n"/>
    </row>
    <row r="3037">
      <c r="A3037" s="160" t="n">
        <v>32161</v>
      </c>
      <c r="B3037" s="9" t="n">
        <v>0.99</v>
      </c>
    </row>
    <row r="3038">
      <c r="A3038" s="160" t="n">
        <v>32162</v>
      </c>
      <c r="B3038" s="9" t="n">
        <v>1.02</v>
      </c>
    </row>
    <row r="3039">
      <c r="A3039" s="160" t="n">
        <v>32163</v>
      </c>
      <c r="B3039" s="9" t="n">
        <v>1.01</v>
      </c>
    </row>
    <row r="3040">
      <c r="A3040" s="160" t="n">
        <v>32164</v>
      </c>
      <c r="B3040" s="9" t="n">
        <v>0.98</v>
      </c>
    </row>
    <row r="3041">
      <c r="A3041" s="160" t="n">
        <v>32167</v>
      </c>
      <c r="B3041" s="9" t="n">
        <v>0.96</v>
      </c>
    </row>
    <row r="3042">
      <c r="A3042" s="160" t="n">
        <v>32168</v>
      </c>
      <c r="B3042" s="9" t="n">
        <v>0.98</v>
      </c>
    </row>
    <row r="3043">
      <c r="A3043" s="160" t="n">
        <v>32169</v>
      </c>
      <c r="B3043" s="9" t="n">
        <v>1.01</v>
      </c>
    </row>
    <row r="3044">
      <c r="A3044" s="160" t="n">
        <v>32170</v>
      </c>
      <c r="B3044" s="9" t="n">
        <v>1.04</v>
      </c>
    </row>
    <row r="3045">
      <c r="A3045" s="160" t="n">
        <v>32171</v>
      </c>
      <c r="B3045" s="9" t="n">
        <v>1.04</v>
      </c>
    </row>
    <row r="3046">
      <c r="A3046" s="160" t="n">
        <v>32174</v>
      </c>
      <c r="B3046" s="9" t="n">
        <v>1.04</v>
      </c>
    </row>
    <row r="3047">
      <c r="A3047" s="160" t="n">
        <v>32175</v>
      </c>
      <c r="B3047" s="9" t="n">
        <v>0.97</v>
      </c>
    </row>
    <row r="3048">
      <c r="A3048" s="160" t="n">
        <v>32176</v>
      </c>
      <c r="B3048" s="9" t="n">
        <v>0.97</v>
      </c>
    </row>
    <row r="3049">
      <c r="A3049" s="160" t="n">
        <v>32177</v>
      </c>
      <c r="B3049" s="9" t="n">
        <v>1</v>
      </c>
    </row>
    <row r="3050">
      <c r="A3050" s="160" t="n">
        <v>32178</v>
      </c>
      <c r="B3050" s="9" t="n">
        <v>1.02</v>
      </c>
    </row>
    <row r="3051">
      <c r="A3051" s="160" t="n">
        <v>32181</v>
      </c>
      <c r="B3051" s="9" t="n">
        <v>1.03</v>
      </c>
    </row>
    <row r="3052">
      <c r="A3052" s="160" t="n">
        <v>32182</v>
      </c>
      <c r="B3052" s="9" t="n">
        <v>1.04</v>
      </c>
    </row>
    <row r="3053">
      <c r="A3053" s="160" t="n">
        <v>32183</v>
      </c>
      <c r="B3053" s="9" t="n">
        <v>1.04</v>
      </c>
    </row>
    <row r="3054">
      <c r="A3054" s="160" t="n">
        <v>32184</v>
      </c>
      <c r="B3054" s="9" t="n">
        <v>1.04</v>
      </c>
    </row>
    <row r="3055">
      <c r="A3055" s="160" t="n">
        <v>32185</v>
      </c>
      <c r="B3055" s="9" t="n">
        <v>1.06</v>
      </c>
    </row>
    <row r="3056">
      <c r="A3056" s="160" t="n">
        <v>32188</v>
      </c>
      <c r="B3056" s="9" t="n"/>
    </row>
    <row r="3057">
      <c r="A3057" s="160" t="n">
        <v>32189</v>
      </c>
      <c r="B3057" s="9" t="n">
        <v>1.05</v>
      </c>
    </row>
    <row r="3058">
      <c r="A3058" s="160" t="n">
        <v>32190</v>
      </c>
      <c r="B3058" s="9" t="n">
        <v>1.08</v>
      </c>
    </row>
    <row r="3059">
      <c r="A3059" s="160" t="n">
        <v>32191</v>
      </c>
      <c r="B3059" s="9" t="n">
        <v>1.05</v>
      </c>
    </row>
    <row r="3060">
      <c r="A3060" s="160" t="n">
        <v>32192</v>
      </c>
      <c r="B3060" s="9" t="n">
        <v>1.05</v>
      </c>
    </row>
    <row r="3061">
      <c r="A3061" s="160" t="n">
        <v>32195</v>
      </c>
      <c r="B3061" s="9" t="n">
        <v>1.04</v>
      </c>
    </row>
    <row r="3062">
      <c r="A3062" s="160" t="n">
        <v>32196</v>
      </c>
      <c r="B3062" s="9" t="n">
        <v>1.01</v>
      </c>
    </row>
    <row r="3063">
      <c r="A3063" s="160" t="n">
        <v>32197</v>
      </c>
      <c r="B3063" s="9" t="n">
        <v>1.03</v>
      </c>
    </row>
    <row r="3064">
      <c r="A3064" s="160" t="n">
        <v>32198</v>
      </c>
      <c r="B3064" s="9" t="n">
        <v>1.06</v>
      </c>
    </row>
    <row r="3065">
      <c r="A3065" s="160" t="n">
        <v>32199</v>
      </c>
      <c r="B3065" s="9" t="n">
        <v>1.02</v>
      </c>
    </row>
    <row r="3066">
      <c r="A3066" s="160" t="n">
        <v>32202</v>
      </c>
      <c r="B3066" s="9" t="n">
        <v>1.03</v>
      </c>
    </row>
    <row r="3067">
      <c r="A3067" s="160" t="n">
        <v>32203</v>
      </c>
      <c r="B3067" s="9" t="n">
        <v>1.04</v>
      </c>
    </row>
    <row r="3068">
      <c r="A3068" s="160" t="n">
        <v>32204</v>
      </c>
      <c r="B3068" s="9" t="n">
        <v>1.06</v>
      </c>
    </row>
    <row r="3069">
      <c r="A3069" s="160" t="n">
        <v>32205</v>
      </c>
      <c r="B3069" s="9" t="n">
        <v>1.04</v>
      </c>
    </row>
    <row r="3070">
      <c r="A3070" s="160" t="n">
        <v>32206</v>
      </c>
      <c r="B3070" s="9" t="n">
        <v>1.08</v>
      </c>
    </row>
    <row r="3071">
      <c r="A3071" s="160" t="n">
        <v>32209</v>
      </c>
      <c r="B3071" s="9" t="n">
        <v>1.08</v>
      </c>
    </row>
    <row r="3072">
      <c r="A3072" s="160" t="n">
        <v>32210</v>
      </c>
      <c r="B3072" s="9" t="n">
        <v>1.08</v>
      </c>
    </row>
    <row r="3073">
      <c r="A3073" s="160" t="n">
        <v>32211</v>
      </c>
      <c r="B3073" s="9" t="n">
        <v>1.1</v>
      </c>
    </row>
    <row r="3074">
      <c r="A3074" s="160" t="n">
        <v>32212</v>
      </c>
      <c r="B3074" s="9" t="n">
        <v>1.1</v>
      </c>
    </row>
    <row r="3075">
      <c r="A3075" s="160" t="n">
        <v>32213</v>
      </c>
      <c r="B3075" s="9" t="n">
        <v>1.09</v>
      </c>
    </row>
    <row r="3076">
      <c r="A3076" s="160" t="n">
        <v>32216</v>
      </c>
      <c r="B3076" s="9" t="n">
        <v>1.09</v>
      </c>
    </row>
    <row r="3077">
      <c r="A3077" s="160" t="n">
        <v>32217</v>
      </c>
      <c r="B3077" s="9" t="n">
        <v>1.11</v>
      </c>
    </row>
    <row r="3078">
      <c r="A3078" s="160" t="n">
        <v>32218</v>
      </c>
      <c r="B3078" s="9" t="n">
        <v>1.12</v>
      </c>
    </row>
    <row r="3079">
      <c r="A3079" s="160" t="n">
        <v>32219</v>
      </c>
      <c r="B3079" s="9" t="n">
        <v>1.13</v>
      </c>
    </row>
    <row r="3080">
      <c r="A3080" s="160" t="n">
        <v>32220</v>
      </c>
      <c r="B3080" s="9" t="n">
        <v>1.18</v>
      </c>
    </row>
    <row r="3081">
      <c r="A3081" s="160" t="n">
        <v>32223</v>
      </c>
      <c r="B3081" s="9" t="n">
        <v>1.15</v>
      </c>
    </row>
    <row r="3082">
      <c r="A3082" s="160" t="n">
        <v>32224</v>
      </c>
      <c r="B3082" s="9" t="n">
        <v>1.13</v>
      </c>
    </row>
    <row r="3083">
      <c r="A3083" s="160" t="n">
        <v>32225</v>
      </c>
      <c r="B3083" s="9" t="n">
        <v>1.08</v>
      </c>
    </row>
    <row r="3084">
      <c r="A3084" s="160" t="n">
        <v>32226</v>
      </c>
      <c r="B3084" s="9" t="n">
        <v>1.05</v>
      </c>
    </row>
    <row r="3085">
      <c r="A3085" s="160" t="n">
        <v>32227</v>
      </c>
      <c r="B3085" s="9" t="n">
        <v>1.06</v>
      </c>
    </row>
    <row r="3086">
      <c r="A3086" s="160" t="n">
        <v>32230</v>
      </c>
      <c r="B3086" s="9" t="n">
        <v>1.16</v>
      </c>
    </row>
    <row r="3087">
      <c r="A3087" s="160" t="n">
        <v>32231</v>
      </c>
      <c r="B3087" s="9" t="n">
        <v>1.14</v>
      </c>
    </row>
    <row r="3088">
      <c r="A3088" s="160" t="n">
        <v>32232</v>
      </c>
      <c r="B3088" s="9" t="n">
        <v>1.14</v>
      </c>
    </row>
    <row r="3089">
      <c r="A3089" s="160" t="n">
        <v>32233</v>
      </c>
      <c r="B3089" s="9" t="n">
        <v>1.16</v>
      </c>
    </row>
    <row r="3090">
      <c r="A3090" s="160" t="n">
        <v>32234</v>
      </c>
      <c r="B3090" s="9" t="n"/>
    </row>
    <row r="3091">
      <c r="A3091" s="160" t="n">
        <v>32237</v>
      </c>
      <c r="B3091" s="9" t="n">
        <v>1.1</v>
      </c>
    </row>
    <row r="3092">
      <c r="A3092" s="160" t="n">
        <v>32238</v>
      </c>
      <c r="B3092" s="9" t="n">
        <v>1.07</v>
      </c>
    </row>
    <row r="3093">
      <c r="A3093" s="160" t="n">
        <v>32239</v>
      </c>
      <c r="B3093" s="9" t="n">
        <v>1.04</v>
      </c>
    </row>
    <row r="3094">
      <c r="A3094" s="160" t="n">
        <v>32240</v>
      </c>
      <c r="B3094" s="9" t="n">
        <v>1.06</v>
      </c>
    </row>
    <row r="3095">
      <c r="A3095" s="160" t="n">
        <v>32241</v>
      </c>
      <c r="B3095" s="9" t="n">
        <v>1.05</v>
      </c>
    </row>
    <row r="3096">
      <c r="A3096" s="160" t="n">
        <v>32244</v>
      </c>
      <c r="B3096" s="9" t="n">
        <v>1.09</v>
      </c>
    </row>
    <row r="3097">
      <c r="A3097" s="160" t="n">
        <v>32245</v>
      </c>
      <c r="B3097" s="9" t="n">
        <v>1.08</v>
      </c>
    </row>
    <row r="3098">
      <c r="A3098" s="160" t="n">
        <v>32246</v>
      </c>
      <c r="B3098" s="9" t="n">
        <v>1.11</v>
      </c>
    </row>
    <row r="3099">
      <c r="A3099" s="160" t="n">
        <v>32247</v>
      </c>
      <c r="B3099" s="9" t="n">
        <v>1.11</v>
      </c>
    </row>
    <row r="3100">
      <c r="A3100" s="160" t="n">
        <v>32248</v>
      </c>
      <c r="B3100" s="9" t="n">
        <v>1.14</v>
      </c>
    </row>
    <row r="3101">
      <c r="A3101" s="160" t="n">
        <v>32251</v>
      </c>
      <c r="B3101" s="9" t="n">
        <v>1.21</v>
      </c>
    </row>
    <row r="3102">
      <c r="A3102" s="160" t="n">
        <v>32252</v>
      </c>
      <c r="B3102" s="9" t="n">
        <v>1.24</v>
      </c>
    </row>
    <row r="3103">
      <c r="A3103" s="160" t="n">
        <v>32253</v>
      </c>
      <c r="B3103" s="9" t="n">
        <v>1.18</v>
      </c>
    </row>
    <row r="3104">
      <c r="A3104" s="160" t="n">
        <v>32254</v>
      </c>
      <c r="B3104" s="9" t="n">
        <v>1.18</v>
      </c>
    </row>
    <row r="3105">
      <c r="A3105" s="160" t="n">
        <v>32255</v>
      </c>
      <c r="B3105" s="9" t="n">
        <v>1.14</v>
      </c>
    </row>
    <row r="3106">
      <c r="A3106" s="160" t="n">
        <v>32258</v>
      </c>
      <c r="B3106" s="9" t="n">
        <v>1.14</v>
      </c>
    </row>
    <row r="3107">
      <c r="A3107" s="160" t="n">
        <v>32259</v>
      </c>
      <c r="B3107" s="9" t="n">
        <v>1.16</v>
      </c>
    </row>
    <row r="3108">
      <c r="A3108" s="160" t="n">
        <v>32260</v>
      </c>
      <c r="B3108" s="9" t="n">
        <v>1.17</v>
      </c>
    </row>
    <row r="3109">
      <c r="A3109" s="160" t="n">
        <v>32261</v>
      </c>
      <c r="B3109" s="9" t="n">
        <v>1.17</v>
      </c>
    </row>
    <row r="3110">
      <c r="A3110" s="160" t="n">
        <v>32262</v>
      </c>
      <c r="B3110" s="9" t="n">
        <v>1.14</v>
      </c>
    </row>
    <row r="3111">
      <c r="A3111" s="160" t="n">
        <v>32265</v>
      </c>
      <c r="B3111" s="9" t="n">
        <v>1.16</v>
      </c>
    </row>
    <row r="3112">
      <c r="A3112" s="160" t="n">
        <v>32266</v>
      </c>
      <c r="B3112" s="9" t="n">
        <v>1.12</v>
      </c>
    </row>
    <row r="3113">
      <c r="A3113" s="160" t="n">
        <v>32267</v>
      </c>
      <c r="B3113" s="9" t="n">
        <v>1.13</v>
      </c>
    </row>
    <row r="3114">
      <c r="A3114" s="160" t="n">
        <v>32268</v>
      </c>
      <c r="B3114" s="9" t="n">
        <v>1.13</v>
      </c>
    </row>
    <row r="3115">
      <c r="A3115" s="160" t="n">
        <v>32269</v>
      </c>
      <c r="B3115" s="9" t="n">
        <v>1.14</v>
      </c>
    </row>
    <row r="3116">
      <c r="A3116" s="160" t="n">
        <v>32272</v>
      </c>
      <c r="B3116" s="9" t="n">
        <v>1.08</v>
      </c>
    </row>
    <row r="3117">
      <c r="A3117" s="160" t="n">
        <v>32273</v>
      </c>
      <c r="B3117" s="9" t="n">
        <v>1.07</v>
      </c>
    </row>
    <row r="3118">
      <c r="A3118" s="160" t="n">
        <v>32274</v>
      </c>
      <c r="B3118" s="9" t="n">
        <v>1.1</v>
      </c>
    </row>
    <row r="3119">
      <c r="A3119" s="160" t="n">
        <v>32275</v>
      </c>
      <c r="B3119" s="9" t="n">
        <v>1.09</v>
      </c>
    </row>
    <row r="3120">
      <c r="A3120" s="160" t="n">
        <v>32276</v>
      </c>
      <c r="B3120" s="9" t="n">
        <v>1.1</v>
      </c>
    </row>
    <row r="3121">
      <c r="A3121" s="160" t="n">
        <v>32279</v>
      </c>
      <c r="B3121" s="9" t="n">
        <v>1.08</v>
      </c>
    </row>
    <row r="3122">
      <c r="A3122" s="160" t="n">
        <v>32280</v>
      </c>
      <c r="B3122" s="9" t="n">
        <v>1.13</v>
      </c>
    </row>
    <row r="3123">
      <c r="A3123" s="160" t="n">
        <v>32281</v>
      </c>
      <c r="B3123" s="9" t="n">
        <v>1.15</v>
      </c>
    </row>
    <row r="3124">
      <c r="A3124" s="160" t="n">
        <v>32282</v>
      </c>
      <c r="B3124" s="9" t="n">
        <v>1.14</v>
      </c>
    </row>
    <row r="3125">
      <c r="A3125" s="160" t="n">
        <v>32283</v>
      </c>
      <c r="B3125" s="9" t="n">
        <v>1.14</v>
      </c>
    </row>
    <row r="3126">
      <c r="A3126" s="160" t="n">
        <v>32286</v>
      </c>
      <c r="B3126" s="9" t="n">
        <v>1.11</v>
      </c>
    </row>
    <row r="3127">
      <c r="A3127" s="160" t="n">
        <v>32287</v>
      </c>
      <c r="B3127" s="9" t="n">
        <v>1.08</v>
      </c>
    </row>
    <row r="3128">
      <c r="A3128" s="160" t="n">
        <v>32288</v>
      </c>
      <c r="B3128" s="9" t="n">
        <v>1.03</v>
      </c>
    </row>
    <row r="3129">
      <c r="A3129" s="160" t="n">
        <v>32289</v>
      </c>
      <c r="B3129" s="9" t="n">
        <v>0.98</v>
      </c>
    </row>
    <row r="3130">
      <c r="A3130" s="160" t="n">
        <v>32290</v>
      </c>
      <c r="B3130" s="9" t="n">
        <v>1.01</v>
      </c>
    </row>
    <row r="3131">
      <c r="A3131" s="160" t="n">
        <v>32293</v>
      </c>
      <c r="B3131" s="9" t="n"/>
    </row>
    <row r="3132">
      <c r="A3132" s="160" t="n">
        <v>32294</v>
      </c>
      <c r="B3132" s="9" t="n">
        <v>0.99</v>
      </c>
    </row>
    <row r="3133">
      <c r="A3133" s="160" t="n">
        <v>32295</v>
      </c>
      <c r="B3133" s="9" t="n">
        <v>0.9399999999999999</v>
      </c>
    </row>
    <row r="3134">
      <c r="A3134" s="160" t="n">
        <v>32296</v>
      </c>
      <c r="B3134" s="9" t="n">
        <v>0.9399999999999999</v>
      </c>
    </row>
    <row r="3135">
      <c r="A3135" s="160" t="n">
        <v>32297</v>
      </c>
      <c r="B3135" s="9" t="n">
        <v>0.91</v>
      </c>
    </row>
    <row r="3136">
      <c r="A3136" s="160" t="n">
        <v>32300</v>
      </c>
      <c r="B3136" s="9" t="n">
        <v>0.93</v>
      </c>
    </row>
    <row r="3137">
      <c r="A3137" s="160" t="n">
        <v>32301</v>
      </c>
      <c r="B3137" s="9" t="n">
        <v>0.98</v>
      </c>
    </row>
    <row r="3138">
      <c r="A3138" s="160" t="n">
        <v>32302</v>
      </c>
      <c r="B3138" s="9" t="n">
        <v>0.96</v>
      </c>
    </row>
    <row r="3139">
      <c r="A3139" s="160" t="n">
        <v>32303</v>
      </c>
      <c r="B3139" s="9" t="n">
        <v>0.99</v>
      </c>
    </row>
    <row r="3140">
      <c r="A3140" s="160" t="n">
        <v>32304</v>
      </c>
      <c r="B3140" s="9" t="n">
        <v>0.93</v>
      </c>
    </row>
    <row r="3141">
      <c r="A3141" s="160" t="n">
        <v>32307</v>
      </c>
      <c r="B3141" s="9" t="n">
        <v>0.93</v>
      </c>
    </row>
    <row r="3142">
      <c r="A3142" s="160" t="n">
        <v>32308</v>
      </c>
      <c r="B3142" s="9" t="n">
        <v>0.89</v>
      </c>
    </row>
    <row r="3143">
      <c r="A3143" s="160" t="n">
        <v>32309</v>
      </c>
      <c r="B3143" s="9" t="n">
        <v>0.87</v>
      </c>
    </row>
    <row r="3144">
      <c r="A3144" s="160" t="n">
        <v>32310</v>
      </c>
      <c r="B3144" s="9" t="n">
        <v>0.93</v>
      </c>
    </row>
    <row r="3145">
      <c r="A3145" s="160" t="n">
        <v>32311</v>
      </c>
      <c r="B3145" s="9" t="n">
        <v>0.92</v>
      </c>
    </row>
    <row r="3146">
      <c r="A3146" s="160" t="n">
        <v>32314</v>
      </c>
      <c r="B3146" s="9" t="n">
        <v>0.88</v>
      </c>
    </row>
    <row r="3147">
      <c r="A3147" s="160" t="n">
        <v>32315</v>
      </c>
      <c r="B3147" s="9" t="n">
        <v>0.88</v>
      </c>
    </row>
    <row r="3148">
      <c r="A3148" s="160" t="n">
        <v>32316</v>
      </c>
      <c r="B3148" s="9" t="n">
        <v>0.86</v>
      </c>
    </row>
    <row r="3149">
      <c r="A3149" s="160" t="n">
        <v>32317</v>
      </c>
      <c r="B3149" s="9" t="n">
        <v>0.83</v>
      </c>
    </row>
    <row r="3150">
      <c r="A3150" s="160" t="n">
        <v>32318</v>
      </c>
      <c r="B3150" s="9" t="n">
        <v>0.82</v>
      </c>
    </row>
    <row r="3151">
      <c r="A3151" s="160" t="n">
        <v>32321</v>
      </c>
      <c r="B3151" s="9" t="n">
        <v>0.84</v>
      </c>
    </row>
    <row r="3152">
      <c r="A3152" s="160" t="n">
        <v>32322</v>
      </c>
      <c r="B3152" s="9" t="n">
        <v>0.82</v>
      </c>
    </row>
    <row r="3153">
      <c r="A3153" s="160" t="n">
        <v>32323</v>
      </c>
      <c r="B3153" s="9" t="n">
        <v>0.85</v>
      </c>
    </row>
    <row r="3154">
      <c r="A3154" s="160" t="n">
        <v>32324</v>
      </c>
      <c r="B3154" s="9" t="n">
        <v>0.8</v>
      </c>
    </row>
    <row r="3155">
      <c r="A3155" s="160" t="n">
        <v>32325</v>
      </c>
      <c r="B3155" s="9" t="n">
        <v>0.79</v>
      </c>
    </row>
    <row r="3156">
      <c r="A3156" s="160" t="n">
        <v>32328</v>
      </c>
      <c r="B3156" s="9" t="n"/>
    </row>
    <row r="3157">
      <c r="A3157" s="160" t="n">
        <v>32329</v>
      </c>
      <c r="B3157" s="9" t="n">
        <v>0.78</v>
      </c>
    </row>
    <row r="3158">
      <c r="A3158" s="160" t="n">
        <v>32330</v>
      </c>
      <c r="B3158" s="9" t="n">
        <v>0.84</v>
      </c>
    </row>
    <row r="3159">
      <c r="A3159" s="160" t="n">
        <v>32331</v>
      </c>
      <c r="B3159" s="9" t="n">
        <v>0.82</v>
      </c>
    </row>
    <row r="3160">
      <c r="A3160" s="160" t="n">
        <v>32332</v>
      </c>
      <c r="B3160" s="9" t="n">
        <v>0.79</v>
      </c>
    </row>
    <row r="3161">
      <c r="A3161" s="160" t="n">
        <v>32335</v>
      </c>
      <c r="B3161" s="9" t="n">
        <v>0.77</v>
      </c>
    </row>
    <row r="3162">
      <c r="A3162" s="160" t="n">
        <v>32336</v>
      </c>
      <c r="B3162" s="9" t="n">
        <v>0.8100000000000001</v>
      </c>
    </row>
    <row r="3163">
      <c r="A3163" s="160" t="n">
        <v>32337</v>
      </c>
      <c r="B3163" s="9" t="n">
        <v>0.85</v>
      </c>
    </row>
    <row r="3164">
      <c r="A3164" s="160" t="n">
        <v>32338</v>
      </c>
      <c r="B3164" s="9" t="n">
        <v>0.79</v>
      </c>
    </row>
    <row r="3165">
      <c r="A3165" s="160" t="n">
        <v>32339</v>
      </c>
      <c r="B3165" s="9" t="n">
        <v>0.77</v>
      </c>
    </row>
    <row r="3166">
      <c r="A3166" s="160" t="n">
        <v>32342</v>
      </c>
      <c r="B3166" s="9" t="n">
        <v>0.8</v>
      </c>
    </row>
    <row r="3167">
      <c r="A3167" s="160" t="n">
        <v>32343</v>
      </c>
      <c r="B3167" s="9" t="n">
        <v>0.78</v>
      </c>
    </row>
    <row r="3168">
      <c r="A3168" s="160" t="n">
        <v>32344</v>
      </c>
      <c r="B3168" s="9" t="n">
        <v>0.8</v>
      </c>
    </row>
    <row r="3169">
      <c r="A3169" s="160" t="n">
        <v>32345</v>
      </c>
      <c r="B3169" s="9" t="n">
        <v>0.77</v>
      </c>
    </row>
    <row r="3170">
      <c r="A3170" s="160" t="n">
        <v>32346</v>
      </c>
      <c r="B3170" s="9" t="n">
        <v>0.76</v>
      </c>
    </row>
    <row r="3171">
      <c r="A3171" s="160" t="n">
        <v>32349</v>
      </c>
      <c r="B3171" s="9" t="n">
        <v>0.73</v>
      </c>
    </row>
    <row r="3172">
      <c r="A3172" s="160" t="n">
        <v>32350</v>
      </c>
      <c r="B3172" s="9" t="n">
        <v>0.74</v>
      </c>
    </row>
    <row r="3173">
      <c r="A3173" s="160" t="n">
        <v>32351</v>
      </c>
      <c r="B3173" s="9" t="n">
        <v>0.7</v>
      </c>
    </row>
    <row r="3174">
      <c r="A3174" s="160" t="n">
        <v>32352</v>
      </c>
      <c r="B3174" s="9" t="n">
        <v>0.72</v>
      </c>
    </row>
    <row r="3175">
      <c r="A3175" s="160" t="n">
        <v>32353</v>
      </c>
      <c r="B3175" s="9" t="n">
        <v>0.73</v>
      </c>
    </row>
    <row r="3176">
      <c r="A3176" s="160" t="n">
        <v>32356</v>
      </c>
      <c r="B3176" s="9" t="n">
        <v>0.71</v>
      </c>
    </row>
    <row r="3177">
      <c r="A3177" s="160" t="n">
        <v>32357</v>
      </c>
      <c r="B3177" s="9" t="n">
        <v>0.68</v>
      </c>
    </row>
    <row r="3178">
      <c r="A3178" s="160" t="n">
        <v>32358</v>
      </c>
      <c r="B3178" s="9" t="n">
        <v>0.7</v>
      </c>
    </row>
    <row r="3179">
      <c r="A3179" s="160" t="n">
        <v>32359</v>
      </c>
      <c r="B3179" s="9" t="n">
        <v>0.68</v>
      </c>
    </row>
    <row r="3180">
      <c r="A3180" s="160" t="n">
        <v>32360</v>
      </c>
      <c r="B3180" s="9" t="n">
        <v>0.65</v>
      </c>
    </row>
    <row r="3181">
      <c r="A3181" s="160" t="n">
        <v>32363</v>
      </c>
      <c r="B3181" s="9" t="n">
        <v>0.64</v>
      </c>
    </row>
    <row r="3182">
      <c r="A3182" s="160" t="n">
        <v>32364</v>
      </c>
      <c r="B3182" s="9" t="n">
        <v>0.61</v>
      </c>
    </row>
    <row r="3183">
      <c r="A3183" s="160" t="n">
        <v>32365</v>
      </c>
      <c r="B3183" s="9" t="n">
        <v>0.66</v>
      </c>
    </row>
    <row r="3184">
      <c r="A3184" s="160" t="n">
        <v>32366</v>
      </c>
      <c r="B3184" s="9" t="n">
        <v>0.67</v>
      </c>
    </row>
    <row r="3185">
      <c r="A3185" s="160" t="n">
        <v>32367</v>
      </c>
      <c r="B3185" s="9" t="n">
        <v>0.68</v>
      </c>
    </row>
    <row r="3186">
      <c r="A3186" s="160" t="n">
        <v>32370</v>
      </c>
      <c r="B3186" s="9" t="n">
        <v>0.67</v>
      </c>
    </row>
    <row r="3187">
      <c r="A3187" s="160" t="n">
        <v>32371</v>
      </c>
      <c r="B3187" s="9" t="n">
        <v>0.63</v>
      </c>
    </row>
    <row r="3188">
      <c r="A3188" s="160" t="n">
        <v>32372</v>
      </c>
      <c r="B3188" s="9" t="n">
        <v>0.64</v>
      </c>
    </row>
    <row r="3189">
      <c r="A3189" s="160" t="n">
        <v>32373</v>
      </c>
      <c r="B3189" s="9" t="n">
        <v>0.61</v>
      </c>
    </row>
    <row r="3190">
      <c r="A3190" s="160" t="n">
        <v>32374</v>
      </c>
      <c r="B3190" s="9" t="n">
        <v>0.61</v>
      </c>
    </row>
    <row r="3191">
      <c r="A3191" s="160" t="n">
        <v>32377</v>
      </c>
      <c r="B3191" s="9" t="n">
        <v>0.61</v>
      </c>
    </row>
    <row r="3192">
      <c r="A3192" s="160" t="n">
        <v>32378</v>
      </c>
      <c r="B3192" s="9" t="n">
        <v>0.61</v>
      </c>
    </row>
    <row r="3193">
      <c r="A3193" s="160" t="n">
        <v>32379</v>
      </c>
      <c r="B3193" s="9" t="n">
        <v>0.61</v>
      </c>
    </row>
    <row r="3194">
      <c r="A3194" s="160" t="n">
        <v>32380</v>
      </c>
      <c r="B3194" s="9" t="n">
        <v>0.63</v>
      </c>
    </row>
    <row r="3195">
      <c r="A3195" s="160" t="n">
        <v>32381</v>
      </c>
      <c r="B3195" s="9" t="n">
        <v>0.6</v>
      </c>
    </row>
    <row r="3196">
      <c r="A3196" s="160" t="n">
        <v>32384</v>
      </c>
      <c r="B3196" s="9" t="n">
        <v>0.55</v>
      </c>
    </row>
    <row r="3197">
      <c r="A3197" s="160" t="n">
        <v>32385</v>
      </c>
      <c r="B3197" s="9" t="n">
        <v>0.54</v>
      </c>
    </row>
    <row r="3198">
      <c r="A3198" s="160" t="n">
        <v>32386</v>
      </c>
      <c r="B3198" s="9" t="n">
        <v>0.54</v>
      </c>
    </row>
    <row r="3199">
      <c r="A3199" s="160" t="n">
        <v>32387</v>
      </c>
      <c r="B3199" s="9" t="n">
        <v>0.57</v>
      </c>
    </row>
    <row r="3200">
      <c r="A3200" s="160" t="n">
        <v>32388</v>
      </c>
      <c r="B3200" s="9" t="n">
        <v>0.55</v>
      </c>
    </row>
    <row r="3201">
      <c r="A3201" s="160" t="n">
        <v>32391</v>
      </c>
      <c r="B3201" s="9" t="n"/>
    </row>
    <row r="3202">
      <c r="A3202" s="160" t="n">
        <v>32392</v>
      </c>
      <c r="B3202" s="9" t="n">
        <v>0.52</v>
      </c>
    </row>
    <row r="3203">
      <c r="A3203" s="160" t="n">
        <v>32393</v>
      </c>
      <c r="B3203" s="9" t="n">
        <v>0.54</v>
      </c>
    </row>
    <row r="3204">
      <c r="A3204" s="160" t="n">
        <v>32394</v>
      </c>
      <c r="B3204" s="9" t="n">
        <v>0.54</v>
      </c>
    </row>
    <row r="3205">
      <c r="A3205" s="160" t="n">
        <v>32395</v>
      </c>
      <c r="B3205" s="9" t="n">
        <v>0.51</v>
      </c>
    </row>
    <row r="3206">
      <c r="A3206" s="160" t="n">
        <v>32398</v>
      </c>
      <c r="B3206" s="9" t="n">
        <v>0.53</v>
      </c>
    </row>
    <row r="3207">
      <c r="A3207" s="160" t="n">
        <v>32399</v>
      </c>
      <c r="B3207" s="9" t="n">
        <v>0.54</v>
      </c>
    </row>
    <row r="3208">
      <c r="A3208" s="160" t="n">
        <v>32400</v>
      </c>
      <c r="B3208" s="9" t="n">
        <v>0.52</v>
      </c>
    </row>
    <row r="3209">
      <c r="A3209" s="160" t="n">
        <v>32401</v>
      </c>
      <c r="B3209" s="9" t="n">
        <v>0.52</v>
      </c>
    </row>
    <row r="3210">
      <c r="A3210" s="160" t="n">
        <v>32402</v>
      </c>
      <c r="B3210" s="9" t="n">
        <v>0.53</v>
      </c>
    </row>
    <row r="3211">
      <c r="A3211" s="160" t="n">
        <v>32405</v>
      </c>
      <c r="B3211" s="9" t="n">
        <v>0.53</v>
      </c>
    </row>
    <row r="3212">
      <c r="A3212" s="160" t="n">
        <v>32406</v>
      </c>
      <c r="B3212" s="9" t="n">
        <v>0.52</v>
      </c>
    </row>
    <row r="3213">
      <c r="A3213" s="160" t="n">
        <v>32407</v>
      </c>
      <c r="B3213" s="9" t="n">
        <v>0.53</v>
      </c>
    </row>
    <row r="3214">
      <c r="A3214" s="160" t="n">
        <v>32408</v>
      </c>
      <c r="B3214" s="9" t="n">
        <v>0.51</v>
      </c>
    </row>
    <row r="3215">
      <c r="A3215" s="160" t="n">
        <v>32409</v>
      </c>
      <c r="B3215" s="9" t="n">
        <v>0.5</v>
      </c>
    </row>
    <row r="3216">
      <c r="A3216" s="160" t="n">
        <v>32412</v>
      </c>
      <c r="B3216" s="9" t="n">
        <v>0.48</v>
      </c>
    </row>
    <row r="3217">
      <c r="A3217" s="160" t="n">
        <v>32413</v>
      </c>
      <c r="B3217" s="9" t="n">
        <v>0.49</v>
      </c>
    </row>
    <row r="3218">
      <c r="A3218" s="160" t="n">
        <v>32414</v>
      </c>
      <c r="B3218" s="9" t="n">
        <v>0.47</v>
      </c>
    </row>
    <row r="3219">
      <c r="A3219" s="160" t="n">
        <v>32415</v>
      </c>
      <c r="B3219" s="9" t="n">
        <v>0.45</v>
      </c>
    </row>
    <row r="3220">
      <c r="A3220" s="160" t="n">
        <v>32416</v>
      </c>
      <c r="B3220" s="9" t="n">
        <v>0.44</v>
      </c>
    </row>
    <row r="3221">
      <c r="A3221" s="160" t="n">
        <v>32419</v>
      </c>
      <c r="B3221" s="9" t="n">
        <v>0.43</v>
      </c>
    </row>
    <row r="3222">
      <c r="A3222" s="160" t="n">
        <v>32420</v>
      </c>
      <c r="B3222" s="9" t="n">
        <v>0.44</v>
      </c>
    </row>
    <row r="3223">
      <c r="A3223" s="160" t="n">
        <v>32421</v>
      </c>
      <c r="B3223" s="9" t="n">
        <v>0.44</v>
      </c>
    </row>
    <row r="3224">
      <c r="A3224" s="160" t="n">
        <v>32422</v>
      </c>
      <c r="B3224" s="9" t="n">
        <v>0.44</v>
      </c>
    </row>
    <row r="3225">
      <c r="A3225" s="160" t="n">
        <v>32423</v>
      </c>
      <c r="B3225" s="9" t="n">
        <v>0.44</v>
      </c>
    </row>
    <row r="3226">
      <c r="A3226" s="160" t="n">
        <v>32426</v>
      </c>
      <c r="B3226" s="9" t="n"/>
    </row>
    <row r="3227">
      <c r="A3227" s="160" t="n">
        <v>32427</v>
      </c>
      <c r="B3227" s="9" t="n">
        <v>0.46</v>
      </c>
    </row>
    <row r="3228">
      <c r="A3228" s="160" t="n">
        <v>32428</v>
      </c>
      <c r="B3228" s="9" t="n">
        <v>0.49</v>
      </c>
    </row>
    <row r="3229">
      <c r="A3229" s="160" t="n">
        <v>32429</v>
      </c>
      <c r="B3229" s="9" t="n">
        <v>0.48</v>
      </c>
    </row>
    <row r="3230">
      <c r="A3230" s="160" t="n">
        <v>32430</v>
      </c>
      <c r="B3230" s="9" t="n">
        <v>0.48</v>
      </c>
    </row>
    <row r="3231">
      <c r="A3231" s="160" t="n">
        <v>32433</v>
      </c>
      <c r="B3231" s="9" t="n">
        <v>0.46</v>
      </c>
    </row>
    <row r="3232">
      <c r="A3232" s="160" t="n">
        <v>32434</v>
      </c>
      <c r="B3232" s="9" t="n">
        <v>0.45</v>
      </c>
    </row>
    <row r="3233">
      <c r="A3233" s="160" t="n">
        <v>32435</v>
      </c>
      <c r="B3233" s="9" t="n">
        <v>0.44</v>
      </c>
    </row>
    <row r="3234">
      <c r="A3234" s="160" t="n">
        <v>32436</v>
      </c>
      <c r="B3234" s="9" t="n">
        <v>0.41</v>
      </c>
    </row>
    <row r="3235">
      <c r="A3235" s="160" t="n">
        <v>32437</v>
      </c>
      <c r="B3235" s="9" t="n">
        <v>0.43</v>
      </c>
    </row>
    <row r="3236">
      <c r="A3236" s="160" t="n">
        <v>32440</v>
      </c>
      <c r="B3236" s="9" t="n">
        <v>0.41</v>
      </c>
    </row>
    <row r="3237">
      <c r="A3237" s="160" t="n">
        <v>32441</v>
      </c>
      <c r="B3237" s="9" t="n">
        <v>0.41</v>
      </c>
    </row>
    <row r="3238">
      <c r="A3238" s="160" t="n">
        <v>32442</v>
      </c>
      <c r="B3238" s="9" t="n">
        <v>0.45</v>
      </c>
    </row>
    <row r="3239">
      <c r="A3239" s="160" t="n">
        <v>32443</v>
      </c>
      <c r="B3239" s="9" t="n">
        <v>0.45</v>
      </c>
    </row>
    <row r="3240">
      <c r="A3240" s="160" t="n">
        <v>32444</v>
      </c>
      <c r="B3240" s="9" t="n">
        <v>0.42</v>
      </c>
    </row>
    <row r="3241">
      <c r="A3241" s="160" t="n">
        <v>32447</v>
      </c>
      <c r="B3241" s="9" t="n">
        <v>0.4</v>
      </c>
    </row>
    <row r="3242">
      <c r="A3242" s="160" t="n">
        <v>32448</v>
      </c>
      <c r="B3242" s="9" t="n">
        <v>0.43</v>
      </c>
    </row>
    <row r="3243">
      <c r="A3243" s="160" t="n">
        <v>32449</v>
      </c>
      <c r="B3243" s="9" t="n">
        <v>0.44</v>
      </c>
    </row>
    <row r="3244">
      <c r="A3244" s="160" t="n">
        <v>32450</v>
      </c>
      <c r="B3244" s="9" t="n">
        <v>0.42</v>
      </c>
    </row>
    <row r="3245">
      <c r="A3245" s="160" t="n">
        <v>32451</v>
      </c>
      <c r="B3245" s="9" t="n">
        <v>0.46</v>
      </c>
    </row>
    <row r="3246">
      <c r="A3246" s="160" t="n">
        <v>32454</v>
      </c>
      <c r="B3246" s="9" t="n">
        <v>0.41</v>
      </c>
    </row>
    <row r="3247">
      <c r="A3247" s="160" t="n">
        <v>32455</v>
      </c>
      <c r="B3247" s="9" t="n">
        <v>0.38</v>
      </c>
    </row>
    <row r="3248">
      <c r="A3248" s="160" t="n">
        <v>32456</v>
      </c>
      <c r="B3248" s="9" t="n">
        <v>0.34</v>
      </c>
    </row>
    <row r="3249">
      <c r="A3249" s="160" t="n">
        <v>32457</v>
      </c>
      <c r="B3249" s="9" t="n">
        <v>0.3</v>
      </c>
    </row>
    <row r="3250">
      <c r="A3250" s="160" t="n">
        <v>32458</v>
      </c>
      <c r="B3250" s="9" t="n"/>
    </row>
    <row r="3251">
      <c r="A3251" s="160" t="n">
        <v>32461</v>
      </c>
      <c r="B3251" s="9" t="n">
        <v>0.29</v>
      </c>
    </row>
    <row r="3252">
      <c r="A3252" s="160" t="n">
        <v>32462</v>
      </c>
      <c r="B3252" s="9" t="n">
        <v>0.23</v>
      </c>
    </row>
    <row r="3253">
      <c r="A3253" s="160" t="n">
        <v>32463</v>
      </c>
      <c r="B3253" s="9" t="n">
        <v>0.25</v>
      </c>
    </row>
    <row r="3254">
      <c r="A3254" s="160" t="n">
        <v>32464</v>
      </c>
      <c r="B3254" s="9" t="n">
        <v>0.31</v>
      </c>
    </row>
    <row r="3255">
      <c r="A3255" s="160" t="n">
        <v>32465</v>
      </c>
      <c r="B3255" s="9" t="n">
        <v>0.28</v>
      </c>
    </row>
    <row r="3256">
      <c r="A3256" s="160" t="n">
        <v>32468</v>
      </c>
      <c r="B3256" s="9" t="n">
        <v>0.23</v>
      </c>
    </row>
    <row r="3257">
      <c r="A3257" s="160" t="n">
        <v>32469</v>
      </c>
      <c r="B3257" s="9" t="n">
        <v>0.21</v>
      </c>
    </row>
    <row r="3258">
      <c r="A3258" s="160" t="n">
        <v>32470</v>
      </c>
      <c r="B3258" s="9" t="n">
        <v>0.21</v>
      </c>
    </row>
    <row r="3259">
      <c r="A3259" s="160" t="n">
        <v>32471</v>
      </c>
      <c r="B3259" s="9" t="n"/>
    </row>
    <row r="3260">
      <c r="A3260" s="160" t="n">
        <v>32472</v>
      </c>
      <c r="B3260" s="9" t="n">
        <v>0.19</v>
      </c>
    </row>
    <row r="3261">
      <c r="A3261" s="160" t="n">
        <v>32475</v>
      </c>
      <c r="B3261" s="9" t="n">
        <v>0.16</v>
      </c>
    </row>
    <row r="3262">
      <c r="A3262" s="160" t="n">
        <v>32476</v>
      </c>
      <c r="B3262" s="9" t="n">
        <v>0.17</v>
      </c>
    </row>
    <row r="3263">
      <c r="A3263" s="160" t="n">
        <v>32477</v>
      </c>
      <c r="B3263" s="9" t="n">
        <v>0.22</v>
      </c>
    </row>
    <row r="3264">
      <c r="A3264" s="160" t="n">
        <v>32478</v>
      </c>
      <c r="B3264" s="9" t="n">
        <v>0.15</v>
      </c>
    </row>
    <row r="3265">
      <c r="A3265" s="160" t="n">
        <v>32479</v>
      </c>
      <c r="B3265" s="9" t="n">
        <v>0.06</v>
      </c>
    </row>
    <row r="3266">
      <c r="A3266" s="160" t="n">
        <v>32482</v>
      </c>
      <c r="B3266" s="9" t="n">
        <v>0.04</v>
      </c>
    </row>
    <row r="3267">
      <c r="A3267" s="160" t="n">
        <v>32483</v>
      </c>
      <c r="B3267" s="9" t="n">
        <v>0.07000000000000001</v>
      </c>
    </row>
    <row r="3268">
      <c r="A3268" s="160" t="n">
        <v>32484</v>
      </c>
      <c r="B3268" s="9" t="n">
        <v>0.07000000000000001</v>
      </c>
    </row>
    <row r="3269">
      <c r="A3269" s="160" t="n">
        <v>32485</v>
      </c>
      <c r="B3269" s="9" t="n">
        <v>0.02</v>
      </c>
    </row>
    <row r="3270">
      <c r="A3270" s="160" t="n">
        <v>32486</v>
      </c>
      <c r="B3270" s="9" t="n">
        <v>0.04</v>
      </c>
    </row>
    <row r="3271">
      <c r="A3271" s="160" t="n">
        <v>32489</v>
      </c>
      <c r="B3271" s="9" t="n">
        <v>0.03</v>
      </c>
    </row>
    <row r="3272">
      <c r="A3272" s="160" t="n">
        <v>32490</v>
      </c>
      <c r="B3272" s="9" t="n">
        <v>-0.01</v>
      </c>
    </row>
    <row r="3273">
      <c r="A3273" s="160" t="n">
        <v>32491</v>
      </c>
      <c r="B3273" s="9" t="n">
        <v>-0.01</v>
      </c>
    </row>
    <row r="3274">
      <c r="A3274" s="160" t="n">
        <v>32492</v>
      </c>
      <c r="B3274" s="9" t="n">
        <v>-0.01</v>
      </c>
    </row>
    <row r="3275">
      <c r="A3275" s="160" t="n">
        <v>32493</v>
      </c>
      <c r="B3275" s="9" t="n">
        <v>-0.01</v>
      </c>
    </row>
    <row r="3276">
      <c r="A3276" s="160" t="n">
        <v>32496</v>
      </c>
      <c r="B3276" s="9" t="n">
        <v>-0.03</v>
      </c>
    </row>
    <row r="3277">
      <c r="A3277" s="160" t="n">
        <v>32497</v>
      </c>
      <c r="B3277" s="9" t="n">
        <v>-0.03</v>
      </c>
    </row>
    <row r="3278">
      <c r="A3278" s="160" t="n">
        <v>32498</v>
      </c>
      <c r="B3278" s="9" t="n">
        <v>-0.02</v>
      </c>
    </row>
    <row r="3279">
      <c r="A3279" s="160" t="n">
        <v>32499</v>
      </c>
      <c r="B3279" s="9" t="n">
        <v>0.03</v>
      </c>
    </row>
    <row r="3280">
      <c r="A3280" s="160" t="n">
        <v>32500</v>
      </c>
      <c r="B3280" s="9" t="n">
        <v>0.01</v>
      </c>
    </row>
    <row r="3281">
      <c r="A3281" s="160" t="n">
        <v>32503</v>
      </c>
      <c r="B3281" s="9" t="n"/>
    </row>
    <row r="3282">
      <c r="A3282" s="160" t="n">
        <v>32504</v>
      </c>
      <c r="B3282" s="9" t="n">
        <v>-0.02</v>
      </c>
    </row>
    <row r="3283">
      <c r="A3283" s="160" t="n">
        <v>32505</v>
      </c>
      <c r="B3283" s="9" t="n">
        <v>-0.02</v>
      </c>
    </row>
    <row r="3284">
      <c r="A3284" s="160" t="n">
        <v>32506</v>
      </c>
      <c r="B3284" s="9" t="n">
        <v>0</v>
      </c>
    </row>
    <row r="3285">
      <c r="A3285" s="160" t="n">
        <v>32507</v>
      </c>
      <c r="B3285" s="9" t="n">
        <v>0</v>
      </c>
    </row>
    <row r="3286">
      <c r="A3286" s="160" t="n">
        <v>32510</v>
      </c>
      <c r="B3286" s="9" t="n"/>
    </row>
    <row r="3287">
      <c r="A3287" s="160" t="n">
        <v>32511</v>
      </c>
      <c r="B3287" s="9" t="n">
        <v>0.02</v>
      </c>
    </row>
    <row r="3288">
      <c r="A3288" s="160" t="n">
        <v>32512</v>
      </c>
      <c r="B3288" s="9" t="n">
        <v>-0.03</v>
      </c>
    </row>
    <row r="3289">
      <c r="A3289" s="160" t="n">
        <v>32513</v>
      </c>
      <c r="B3289" s="9" t="n">
        <v>-0.05</v>
      </c>
    </row>
    <row r="3290">
      <c r="A3290" s="160" t="n">
        <v>32514</v>
      </c>
      <c r="B3290" s="9" t="n">
        <v>-0.07000000000000001</v>
      </c>
    </row>
    <row r="3291">
      <c r="A3291" s="160" t="n">
        <v>32517</v>
      </c>
      <c r="B3291" s="9" t="n">
        <v>-0.06</v>
      </c>
    </row>
    <row r="3292">
      <c r="A3292" s="160" t="n">
        <v>32518</v>
      </c>
      <c r="B3292" s="9" t="n">
        <v>-0.01</v>
      </c>
    </row>
    <row r="3293">
      <c r="A3293" s="160" t="n">
        <v>32519</v>
      </c>
      <c r="B3293" s="9" t="n">
        <v>-0.05</v>
      </c>
    </row>
    <row r="3294">
      <c r="A3294" s="160" t="n">
        <v>32520</v>
      </c>
      <c r="B3294" s="9" t="n">
        <v>-0.06</v>
      </c>
    </row>
    <row r="3295">
      <c r="A3295" s="160" t="n">
        <v>32521</v>
      </c>
      <c r="B3295" s="9" t="n">
        <v>-0.08</v>
      </c>
    </row>
    <row r="3296">
      <c r="A3296" s="160" t="n">
        <v>32524</v>
      </c>
      <c r="B3296" s="9" t="n"/>
    </row>
    <row r="3297">
      <c r="A3297" s="160" t="n">
        <v>32525</v>
      </c>
      <c r="B3297" s="9" t="n">
        <v>-0.1</v>
      </c>
    </row>
    <row r="3298">
      <c r="A3298" s="160" t="n">
        <v>32526</v>
      </c>
      <c r="B3298" s="9" t="n">
        <v>-0.14</v>
      </c>
    </row>
    <row r="3299">
      <c r="A3299" s="160" t="n">
        <v>32527</v>
      </c>
      <c r="B3299" s="9" t="n">
        <v>-0.09</v>
      </c>
    </row>
    <row r="3300">
      <c r="A3300" s="160" t="n">
        <v>32528</v>
      </c>
      <c r="B3300" s="9" t="n">
        <v>-0.1</v>
      </c>
    </row>
    <row r="3301">
      <c r="A3301" s="160" t="n">
        <v>32531</v>
      </c>
      <c r="B3301" s="9" t="n">
        <v>-0.13</v>
      </c>
    </row>
    <row r="3302">
      <c r="A3302" s="160" t="n">
        <v>32532</v>
      </c>
      <c r="B3302" s="9" t="n">
        <v>-0.14</v>
      </c>
    </row>
    <row r="3303">
      <c r="A3303" s="160" t="n">
        <v>32533</v>
      </c>
      <c r="B3303" s="9" t="n">
        <v>-0.11</v>
      </c>
    </row>
    <row r="3304">
      <c r="A3304" s="160" t="n">
        <v>32534</v>
      </c>
      <c r="B3304" s="9" t="n">
        <v>-0.15</v>
      </c>
    </row>
    <row r="3305">
      <c r="A3305" s="160" t="n">
        <v>32535</v>
      </c>
      <c r="B3305" s="9" t="n">
        <v>-0.12</v>
      </c>
    </row>
    <row r="3306">
      <c r="A3306" s="160" t="n">
        <v>32538</v>
      </c>
      <c r="B3306" s="9" t="n">
        <v>-0.1</v>
      </c>
    </row>
    <row r="3307">
      <c r="A3307" s="160" t="n">
        <v>32539</v>
      </c>
      <c r="B3307" s="9" t="n">
        <v>-0.11</v>
      </c>
    </row>
    <row r="3308">
      <c r="A3308" s="160" t="n">
        <v>32540</v>
      </c>
      <c r="B3308" s="9" t="n">
        <v>-0.13</v>
      </c>
    </row>
    <row r="3309">
      <c r="A3309" s="160" t="n">
        <v>32541</v>
      </c>
      <c r="B3309" s="9" t="n">
        <v>-0.14</v>
      </c>
    </row>
    <row r="3310">
      <c r="A3310" s="160" t="n">
        <v>32542</v>
      </c>
      <c r="B3310" s="9" t="n">
        <v>-0.22</v>
      </c>
    </row>
    <row r="3311">
      <c r="A3311" s="160" t="n">
        <v>32545</v>
      </c>
      <c r="B3311" s="9" t="n">
        <v>-0.24</v>
      </c>
    </row>
    <row r="3312">
      <c r="A3312" s="160" t="n">
        <v>32546</v>
      </c>
      <c r="B3312" s="9" t="n">
        <v>-0.23</v>
      </c>
    </row>
    <row r="3313">
      <c r="A3313" s="160" t="n">
        <v>32547</v>
      </c>
      <c r="B3313" s="9" t="n">
        <v>-0.26</v>
      </c>
    </row>
    <row r="3314">
      <c r="A3314" s="160" t="n">
        <v>32548</v>
      </c>
      <c r="B3314" s="9" t="n">
        <v>-0.15</v>
      </c>
    </row>
    <row r="3315">
      <c r="A3315" s="160" t="n">
        <v>32549</v>
      </c>
      <c r="B3315" s="9" t="n">
        <v>-0.18</v>
      </c>
    </row>
    <row r="3316">
      <c r="A3316" s="160" t="n">
        <v>32552</v>
      </c>
      <c r="B3316" s="9" t="n">
        <v>-0.19</v>
      </c>
    </row>
    <row r="3317">
      <c r="A3317" s="160" t="n">
        <v>32553</v>
      </c>
      <c r="B3317" s="9" t="n">
        <v>-0.2</v>
      </c>
    </row>
    <row r="3318">
      <c r="A3318" s="160" t="n">
        <v>32554</v>
      </c>
      <c r="B3318" s="9" t="n">
        <v>-0.19</v>
      </c>
    </row>
    <row r="3319">
      <c r="A3319" s="160" t="n">
        <v>32555</v>
      </c>
      <c r="B3319" s="9" t="n">
        <v>-0.16</v>
      </c>
    </row>
    <row r="3320">
      <c r="A3320" s="160" t="n">
        <v>32556</v>
      </c>
      <c r="B3320" s="9" t="n">
        <v>-0.17</v>
      </c>
    </row>
    <row r="3321">
      <c r="A3321" s="160" t="n">
        <v>32559</v>
      </c>
      <c r="B3321" s="9" t="n"/>
    </row>
    <row r="3322">
      <c r="A3322" s="160" t="n">
        <v>32560</v>
      </c>
      <c r="B3322" s="9" t="n">
        <v>-0.19</v>
      </c>
    </row>
    <row r="3323">
      <c r="A3323" s="160" t="n">
        <v>32561</v>
      </c>
      <c r="B3323" s="9" t="n">
        <v>-0.19</v>
      </c>
    </row>
    <row r="3324">
      <c r="A3324" s="160" t="n">
        <v>32562</v>
      </c>
      <c r="B3324" s="9" t="n">
        <v>-0.24</v>
      </c>
    </row>
    <row r="3325">
      <c r="A3325" s="160" t="n">
        <v>32563</v>
      </c>
      <c r="B3325" s="9" t="n">
        <v>-0.28</v>
      </c>
    </row>
    <row r="3326">
      <c r="A3326" s="160" t="n">
        <v>32566</v>
      </c>
      <c r="B3326" s="9" t="n">
        <v>-0.26</v>
      </c>
    </row>
    <row r="3327">
      <c r="A3327" s="160" t="n">
        <v>32567</v>
      </c>
      <c r="B3327" s="9" t="n">
        <v>-0.23</v>
      </c>
    </row>
    <row r="3328">
      <c r="A3328" s="160" t="n">
        <v>32568</v>
      </c>
      <c r="B3328" s="9" t="n">
        <v>-0.19</v>
      </c>
    </row>
    <row r="3329">
      <c r="A3329" s="160" t="n">
        <v>32569</v>
      </c>
      <c r="B3329" s="9" t="n">
        <v>-0.21</v>
      </c>
    </row>
    <row r="3330">
      <c r="A3330" s="160" t="n">
        <v>32570</v>
      </c>
      <c r="B3330" s="9" t="n">
        <v>-0.19</v>
      </c>
    </row>
    <row r="3331">
      <c r="A3331" s="160" t="n">
        <v>32573</v>
      </c>
      <c r="B3331" s="9" t="n">
        <v>-0.2</v>
      </c>
    </row>
    <row r="3332">
      <c r="A3332" s="160" t="n">
        <v>32574</v>
      </c>
      <c r="B3332" s="9" t="n">
        <v>-0.22</v>
      </c>
    </row>
    <row r="3333">
      <c r="A3333" s="160" t="n">
        <v>32575</v>
      </c>
      <c r="B3333" s="9" t="n">
        <v>-0.25</v>
      </c>
    </row>
    <row r="3334">
      <c r="A3334" s="160" t="n">
        <v>32576</v>
      </c>
      <c r="B3334" s="9" t="n">
        <v>-0.24</v>
      </c>
    </row>
    <row r="3335">
      <c r="A3335" s="160" t="n">
        <v>32577</v>
      </c>
      <c r="B3335" s="9" t="n">
        <v>-0.32</v>
      </c>
    </row>
    <row r="3336">
      <c r="A3336" s="160" t="n">
        <v>32580</v>
      </c>
      <c r="B3336" s="9" t="n">
        <v>-0.29</v>
      </c>
    </row>
    <row r="3337">
      <c r="A3337" s="160" t="n">
        <v>32581</v>
      </c>
      <c r="B3337" s="9" t="n">
        <v>-0.32</v>
      </c>
    </row>
    <row r="3338">
      <c r="A3338" s="160" t="n">
        <v>32582</v>
      </c>
      <c r="B3338" s="9" t="n">
        <v>-0.31</v>
      </c>
    </row>
    <row r="3339">
      <c r="A3339" s="160" t="n">
        <v>32583</v>
      </c>
      <c r="B3339" s="9" t="n">
        <v>-0.31</v>
      </c>
    </row>
    <row r="3340">
      <c r="A3340" s="160" t="n">
        <v>32584</v>
      </c>
      <c r="B3340" s="9" t="n">
        <v>-0.35</v>
      </c>
    </row>
    <row r="3341">
      <c r="A3341" s="160" t="n">
        <v>32587</v>
      </c>
      <c r="B3341" s="9" t="n">
        <v>-0.37</v>
      </c>
    </row>
    <row r="3342">
      <c r="A3342" s="160" t="n">
        <v>32588</v>
      </c>
      <c r="B3342" s="9" t="n">
        <v>-0.39</v>
      </c>
    </row>
    <row r="3343">
      <c r="A3343" s="160" t="n">
        <v>32589</v>
      </c>
      <c r="B3343" s="9" t="n">
        <v>-0.36</v>
      </c>
    </row>
    <row r="3344">
      <c r="A3344" s="160" t="n">
        <v>32590</v>
      </c>
      <c r="B3344" s="9" t="n">
        <v>-0.38</v>
      </c>
    </row>
    <row r="3345">
      <c r="A3345" s="160" t="n">
        <v>32591</v>
      </c>
      <c r="B3345" s="9" t="n"/>
    </row>
    <row r="3346">
      <c r="A3346" s="160" t="n">
        <v>32594</v>
      </c>
      <c r="B3346" s="9" t="n">
        <v>-0.41</v>
      </c>
    </row>
    <row r="3347">
      <c r="A3347" s="160" t="n">
        <v>32595</v>
      </c>
      <c r="B3347" s="9" t="n">
        <v>-0.45</v>
      </c>
    </row>
    <row r="3348">
      <c r="A3348" s="160" t="n">
        <v>32596</v>
      </c>
      <c r="B3348" s="9" t="n">
        <v>-0.44</v>
      </c>
    </row>
    <row r="3349">
      <c r="A3349" s="160" t="n">
        <v>32597</v>
      </c>
      <c r="B3349" s="9" t="n">
        <v>-0.45</v>
      </c>
    </row>
    <row r="3350">
      <c r="A3350" s="160" t="n">
        <v>32598</v>
      </c>
      <c r="B3350" s="9" t="n">
        <v>-0.43</v>
      </c>
    </row>
    <row r="3351">
      <c r="A3351" s="160" t="n">
        <v>32601</v>
      </c>
      <c r="B3351" s="9" t="n">
        <v>-0.35</v>
      </c>
    </row>
    <row r="3352">
      <c r="A3352" s="160" t="n">
        <v>32602</v>
      </c>
      <c r="B3352" s="9" t="n">
        <v>-0.3</v>
      </c>
    </row>
    <row r="3353">
      <c r="A3353" s="160" t="n">
        <v>32603</v>
      </c>
      <c r="B3353" s="9" t="n">
        <v>-0.28</v>
      </c>
    </row>
    <row r="3354">
      <c r="A3354" s="160" t="n">
        <v>32604</v>
      </c>
      <c r="B3354" s="9" t="n">
        <v>-0.34</v>
      </c>
    </row>
    <row r="3355">
      <c r="A3355" s="160" t="n">
        <v>32605</v>
      </c>
      <c r="B3355" s="9" t="n">
        <v>-0.3</v>
      </c>
    </row>
    <row r="3356">
      <c r="A3356" s="160" t="n">
        <v>32608</v>
      </c>
      <c r="B3356" s="9" t="n">
        <v>-0.3</v>
      </c>
    </row>
    <row r="3357">
      <c r="A3357" s="160" t="n">
        <v>32609</v>
      </c>
      <c r="B3357" s="9" t="n">
        <v>-0.3</v>
      </c>
    </row>
    <row r="3358">
      <c r="A3358" s="160" t="n">
        <v>32610</v>
      </c>
      <c r="B3358" s="9" t="n">
        <v>-0.3</v>
      </c>
    </row>
    <row r="3359">
      <c r="A3359" s="160" t="n">
        <v>32611</v>
      </c>
      <c r="B3359" s="9" t="n">
        <v>-0.32</v>
      </c>
    </row>
    <row r="3360">
      <c r="A3360" s="160" t="n">
        <v>32612</v>
      </c>
      <c r="B3360" s="9" t="n">
        <v>-0.25</v>
      </c>
    </row>
    <row r="3361">
      <c r="A3361" s="160" t="n">
        <v>32615</v>
      </c>
      <c r="B3361" s="9" t="n">
        <v>-0.28</v>
      </c>
    </row>
    <row r="3362">
      <c r="A3362" s="160" t="n">
        <v>32616</v>
      </c>
      <c r="B3362" s="9" t="n">
        <v>-0.22</v>
      </c>
    </row>
    <row r="3363">
      <c r="A3363" s="160" t="n">
        <v>32617</v>
      </c>
      <c r="B3363" s="9" t="n">
        <v>-0.22</v>
      </c>
    </row>
    <row r="3364">
      <c r="A3364" s="160" t="n">
        <v>32618</v>
      </c>
      <c r="B3364" s="9" t="n">
        <v>-0.26</v>
      </c>
    </row>
    <row r="3365">
      <c r="A3365" s="160" t="n">
        <v>32619</v>
      </c>
      <c r="B3365" s="9" t="n">
        <v>-0.29</v>
      </c>
    </row>
    <row r="3366">
      <c r="A3366" s="160" t="n">
        <v>32622</v>
      </c>
      <c r="B3366" s="9" t="n">
        <v>-0.31</v>
      </c>
    </row>
    <row r="3367">
      <c r="A3367" s="160" t="n">
        <v>32623</v>
      </c>
      <c r="B3367" s="9" t="n">
        <v>-0.29</v>
      </c>
    </row>
    <row r="3368">
      <c r="A3368" s="160" t="n">
        <v>32624</v>
      </c>
      <c r="B3368" s="9" t="n">
        <v>-0.23</v>
      </c>
    </row>
    <row r="3369">
      <c r="A3369" s="160" t="n">
        <v>32625</v>
      </c>
      <c r="B3369" s="9" t="n">
        <v>-0.18</v>
      </c>
    </row>
    <row r="3370">
      <c r="A3370" s="160" t="n">
        <v>32626</v>
      </c>
      <c r="B3370" s="9" t="n">
        <v>-0.2</v>
      </c>
    </row>
    <row r="3371">
      <c r="A3371" s="160" t="n">
        <v>32629</v>
      </c>
      <c r="B3371" s="9" t="n">
        <v>-0.22</v>
      </c>
    </row>
    <row r="3372">
      <c r="A3372" s="160" t="n">
        <v>32630</v>
      </c>
      <c r="B3372" s="9" t="n">
        <v>-0.19</v>
      </c>
    </row>
    <row r="3373">
      <c r="A3373" s="160" t="n">
        <v>32631</v>
      </c>
      <c r="B3373" s="9" t="n">
        <v>-0.15</v>
      </c>
    </row>
    <row r="3374">
      <c r="A3374" s="160" t="n">
        <v>32632</v>
      </c>
      <c r="B3374" s="9" t="n">
        <v>-0.15</v>
      </c>
    </row>
    <row r="3375">
      <c r="A3375" s="160" t="n">
        <v>32633</v>
      </c>
      <c r="B3375" s="9" t="n">
        <v>-0.05</v>
      </c>
    </row>
    <row r="3376">
      <c r="A3376" s="160" t="n">
        <v>32636</v>
      </c>
      <c r="B3376" s="9" t="n">
        <v>-0.05</v>
      </c>
    </row>
    <row r="3377">
      <c r="A3377" s="160" t="n">
        <v>32637</v>
      </c>
      <c r="B3377" s="9" t="n">
        <v>-0.08</v>
      </c>
    </row>
    <row r="3378">
      <c r="A3378" s="160" t="n">
        <v>32638</v>
      </c>
      <c r="B3378" s="9" t="n">
        <v>-0.11</v>
      </c>
    </row>
    <row r="3379">
      <c r="A3379" s="160" t="n">
        <v>32639</v>
      </c>
      <c r="B3379" s="9" t="n">
        <v>-0.04</v>
      </c>
    </row>
    <row r="3380">
      <c r="A3380" s="160" t="n">
        <v>32640</v>
      </c>
      <c r="B3380" s="9" t="n">
        <v>-0.01</v>
      </c>
    </row>
    <row r="3381">
      <c r="A3381" s="160" t="n">
        <v>32643</v>
      </c>
      <c r="B3381" s="9" t="n">
        <v>-0.09</v>
      </c>
    </row>
    <row r="3382">
      <c r="A3382" s="160" t="n">
        <v>32644</v>
      </c>
      <c r="B3382" s="9" t="n">
        <v>-0.13</v>
      </c>
    </row>
    <row r="3383">
      <c r="A3383" s="160" t="n">
        <v>32645</v>
      </c>
      <c r="B3383" s="9" t="n">
        <v>-0.16</v>
      </c>
    </row>
    <row r="3384">
      <c r="A3384" s="160" t="n">
        <v>32646</v>
      </c>
      <c r="B3384" s="9" t="n">
        <v>-0.22</v>
      </c>
    </row>
    <row r="3385">
      <c r="A3385" s="160" t="n">
        <v>32647</v>
      </c>
      <c r="B3385" s="9" t="n">
        <v>-0.23</v>
      </c>
    </row>
    <row r="3386">
      <c r="A3386" s="160" t="n">
        <v>32650</v>
      </c>
      <c r="B3386" s="9" t="n">
        <v>-0.26</v>
      </c>
    </row>
    <row r="3387">
      <c r="A3387" s="160" t="n">
        <v>32651</v>
      </c>
      <c r="B3387" s="9" t="n">
        <v>-0.23</v>
      </c>
    </row>
    <row r="3388">
      <c r="A3388" s="160" t="n">
        <v>32652</v>
      </c>
      <c r="B3388" s="9" t="n">
        <v>-0.19</v>
      </c>
    </row>
    <row r="3389">
      <c r="A3389" s="160" t="n">
        <v>32653</v>
      </c>
      <c r="B3389" s="9" t="n">
        <v>-0.25</v>
      </c>
    </row>
    <row r="3390">
      <c r="A3390" s="160" t="n">
        <v>32654</v>
      </c>
      <c r="B3390" s="9" t="n">
        <v>-0.23</v>
      </c>
    </row>
    <row r="3391">
      <c r="A3391" s="160" t="n">
        <v>32657</v>
      </c>
      <c r="B3391" s="9" t="n"/>
    </row>
    <row r="3392">
      <c r="A3392" s="160" t="n">
        <v>32658</v>
      </c>
      <c r="B3392" s="9" t="n">
        <v>-0.23</v>
      </c>
    </row>
    <row r="3393">
      <c r="A3393" s="160" t="n">
        <v>32659</v>
      </c>
      <c r="B3393" s="9" t="n">
        <v>-0.22</v>
      </c>
    </row>
    <row r="3394">
      <c r="A3394" s="160" t="n">
        <v>32660</v>
      </c>
      <c r="B3394" s="9" t="n">
        <v>-0.21</v>
      </c>
    </row>
    <row r="3395">
      <c r="A3395" s="160" t="n">
        <v>32661</v>
      </c>
      <c r="B3395" s="9" t="n">
        <v>-0.09</v>
      </c>
    </row>
    <row r="3396">
      <c r="A3396" s="160" t="n">
        <v>32664</v>
      </c>
      <c r="B3396" s="9" t="n">
        <v>-0.08</v>
      </c>
    </row>
    <row r="3397">
      <c r="A3397" s="160" t="n">
        <v>32665</v>
      </c>
      <c r="B3397" s="9" t="n">
        <v>-0.09</v>
      </c>
    </row>
    <row r="3398">
      <c r="A3398" s="160" t="n">
        <v>32666</v>
      </c>
      <c r="B3398" s="9" t="n">
        <v>-0.11</v>
      </c>
    </row>
    <row r="3399">
      <c r="A3399" s="160" t="n">
        <v>32667</v>
      </c>
      <c r="B3399" s="9" t="n">
        <v>-0.06</v>
      </c>
    </row>
    <row r="3400">
      <c r="A3400" s="160" t="n">
        <v>32668</v>
      </c>
      <c r="B3400" s="9" t="n">
        <v>-0.13</v>
      </c>
    </row>
    <row r="3401">
      <c r="A3401" s="160" t="n">
        <v>32671</v>
      </c>
      <c r="B3401" s="9" t="n">
        <v>-0.13</v>
      </c>
    </row>
    <row r="3402">
      <c r="A3402" s="160" t="n">
        <v>32672</v>
      </c>
      <c r="B3402" s="9" t="n">
        <v>-0.16</v>
      </c>
    </row>
    <row r="3403">
      <c r="A3403" s="160" t="n">
        <v>32673</v>
      </c>
      <c r="B3403" s="9" t="n">
        <v>-0.16</v>
      </c>
    </row>
    <row r="3404">
      <c r="A3404" s="160" t="n">
        <v>32674</v>
      </c>
      <c r="B3404" s="9" t="n">
        <v>-0.15</v>
      </c>
    </row>
    <row r="3405">
      <c r="A3405" s="160" t="n">
        <v>32675</v>
      </c>
      <c r="B3405" s="9" t="n">
        <v>-0.18</v>
      </c>
    </row>
    <row r="3406">
      <c r="A3406" s="160" t="n">
        <v>32678</v>
      </c>
      <c r="B3406" s="9" t="n">
        <v>-0.18</v>
      </c>
    </row>
    <row r="3407">
      <c r="A3407" s="160" t="n">
        <v>32679</v>
      </c>
      <c r="B3407" s="9" t="n">
        <v>-0.19</v>
      </c>
    </row>
    <row r="3408">
      <c r="A3408" s="160" t="n">
        <v>32680</v>
      </c>
      <c r="B3408" s="9" t="n">
        <v>-0.16</v>
      </c>
    </row>
    <row r="3409">
      <c r="A3409" s="160" t="n">
        <v>32681</v>
      </c>
      <c r="B3409" s="9" t="n">
        <v>-0.17</v>
      </c>
    </row>
    <row r="3410">
      <c r="A3410" s="160" t="n">
        <v>32682</v>
      </c>
      <c r="B3410" s="9" t="n">
        <v>-0.14</v>
      </c>
    </row>
    <row r="3411">
      <c r="A3411" s="160" t="n">
        <v>32685</v>
      </c>
      <c r="B3411" s="9" t="n">
        <v>-0.17</v>
      </c>
    </row>
    <row r="3412">
      <c r="A3412" s="160" t="n">
        <v>32686</v>
      </c>
      <c r="B3412" s="9" t="n">
        <v>-0.16</v>
      </c>
    </row>
    <row r="3413">
      <c r="A3413" s="160" t="n">
        <v>32687</v>
      </c>
      <c r="B3413" s="9" t="n">
        <v>-0.1</v>
      </c>
    </row>
    <row r="3414">
      <c r="A3414" s="160" t="n">
        <v>32688</v>
      </c>
      <c r="B3414" s="9" t="n">
        <v>-0.04</v>
      </c>
    </row>
    <row r="3415">
      <c r="A3415" s="160" t="n">
        <v>32689</v>
      </c>
      <c r="B3415" s="9" t="n">
        <v>0.02</v>
      </c>
    </row>
    <row r="3416">
      <c r="A3416" s="160" t="n">
        <v>32692</v>
      </c>
      <c r="B3416" s="9" t="n">
        <v>0.07000000000000001</v>
      </c>
    </row>
    <row r="3417">
      <c r="A3417" s="160" t="n">
        <v>32693</v>
      </c>
      <c r="B3417" s="9" t="n"/>
    </row>
    <row r="3418">
      <c r="A3418" s="160" t="n">
        <v>32694</v>
      </c>
      <c r="B3418" s="9" t="n">
        <v>0.12</v>
      </c>
    </row>
    <row r="3419">
      <c r="A3419" s="160" t="n">
        <v>32695</v>
      </c>
      <c r="B3419" s="9" t="n">
        <v>0.14</v>
      </c>
    </row>
    <row r="3420">
      <c r="A3420" s="160" t="n">
        <v>32696</v>
      </c>
      <c r="B3420" s="9" t="n">
        <v>0.19</v>
      </c>
    </row>
    <row r="3421">
      <c r="A3421" s="160" t="n">
        <v>32699</v>
      </c>
      <c r="B3421" s="9" t="n">
        <v>0.18</v>
      </c>
    </row>
    <row r="3422">
      <c r="A3422" s="160" t="n">
        <v>32700</v>
      </c>
      <c r="B3422" s="9" t="n">
        <v>0.19</v>
      </c>
    </row>
    <row r="3423">
      <c r="A3423" s="160" t="n">
        <v>32701</v>
      </c>
      <c r="B3423" s="9" t="n">
        <v>0.26</v>
      </c>
    </row>
    <row r="3424">
      <c r="A3424" s="160" t="n">
        <v>32702</v>
      </c>
      <c r="B3424" s="9" t="n">
        <v>0.26</v>
      </c>
    </row>
    <row r="3425">
      <c r="A3425" s="160" t="n">
        <v>32703</v>
      </c>
      <c r="B3425" s="9" t="n">
        <v>0.21</v>
      </c>
    </row>
    <row r="3426">
      <c r="A3426" s="160" t="n">
        <v>32706</v>
      </c>
      <c r="B3426" s="9" t="n">
        <v>0.2</v>
      </c>
    </row>
    <row r="3427">
      <c r="A3427" s="160" t="n">
        <v>32707</v>
      </c>
      <c r="B3427" s="9" t="n">
        <v>0.18</v>
      </c>
    </row>
    <row r="3428">
      <c r="A3428" s="160" t="n">
        <v>32708</v>
      </c>
      <c r="B3428" s="9" t="n">
        <v>0.19</v>
      </c>
    </row>
    <row r="3429">
      <c r="A3429" s="160" t="n">
        <v>32709</v>
      </c>
      <c r="B3429" s="9" t="n">
        <v>0.2</v>
      </c>
    </row>
    <row r="3430">
      <c r="A3430" s="160" t="n">
        <v>32710</v>
      </c>
      <c r="B3430" s="9" t="n">
        <v>0.16</v>
      </c>
    </row>
    <row r="3431">
      <c r="A3431" s="160" t="n">
        <v>32713</v>
      </c>
      <c r="B3431" s="9" t="n">
        <v>0.12</v>
      </c>
    </row>
    <row r="3432">
      <c r="A3432" s="160" t="n">
        <v>32714</v>
      </c>
      <c r="B3432" s="9" t="n">
        <v>0.17</v>
      </c>
    </row>
    <row r="3433">
      <c r="A3433" s="160" t="n">
        <v>32715</v>
      </c>
      <c r="B3433" s="9" t="n">
        <v>0.27</v>
      </c>
    </row>
    <row r="3434">
      <c r="A3434" s="160" t="n">
        <v>32716</v>
      </c>
      <c r="B3434" s="9" t="n">
        <v>0.27</v>
      </c>
    </row>
    <row r="3435">
      <c r="A3435" s="160" t="n">
        <v>32717</v>
      </c>
      <c r="B3435" s="9" t="n">
        <v>0.31</v>
      </c>
    </row>
    <row r="3436">
      <c r="A3436" s="160" t="n">
        <v>32720</v>
      </c>
      <c r="B3436" s="9" t="n">
        <v>0.29</v>
      </c>
    </row>
    <row r="3437">
      <c r="A3437" s="160" t="n">
        <v>32721</v>
      </c>
      <c r="B3437" s="9" t="n">
        <v>0.28</v>
      </c>
    </row>
    <row r="3438">
      <c r="A3438" s="160" t="n">
        <v>32722</v>
      </c>
      <c r="B3438" s="9" t="n">
        <v>0.23</v>
      </c>
    </row>
    <row r="3439">
      <c r="A3439" s="160" t="n">
        <v>32723</v>
      </c>
      <c r="B3439" s="9" t="n">
        <v>0.2</v>
      </c>
    </row>
    <row r="3440">
      <c r="A3440" s="160" t="n">
        <v>32724</v>
      </c>
      <c r="B3440" s="9" t="n">
        <v>0.08</v>
      </c>
    </row>
    <row r="3441">
      <c r="A3441" s="160" t="n">
        <v>32727</v>
      </c>
      <c r="B3441" s="9" t="n">
        <v>0.02</v>
      </c>
    </row>
    <row r="3442">
      <c r="A3442" s="160" t="n">
        <v>32728</v>
      </c>
      <c r="B3442" s="9" t="n">
        <v>0.04</v>
      </c>
    </row>
    <row r="3443">
      <c r="A3443" s="160" t="n">
        <v>32729</v>
      </c>
      <c r="B3443" s="9" t="n">
        <v>0.06</v>
      </c>
    </row>
    <row r="3444">
      <c r="A3444" s="160" t="n">
        <v>32730</v>
      </c>
      <c r="B3444" s="9" t="n">
        <v>0.03</v>
      </c>
    </row>
    <row r="3445">
      <c r="A3445" s="160" t="n">
        <v>32731</v>
      </c>
      <c r="B3445" s="9" t="n">
        <v>-0.03</v>
      </c>
    </row>
    <row r="3446">
      <c r="A3446" s="160" t="n">
        <v>32734</v>
      </c>
      <c r="B3446" s="9" t="n">
        <v>-0.07000000000000001</v>
      </c>
    </row>
    <row r="3447">
      <c r="A3447" s="160" t="n">
        <v>32735</v>
      </c>
      <c r="B3447" s="9" t="n">
        <v>-0.08</v>
      </c>
    </row>
    <row r="3448">
      <c r="A3448" s="160" t="n">
        <v>32736</v>
      </c>
      <c r="B3448" s="9" t="n">
        <v>-0.05</v>
      </c>
    </row>
    <row r="3449">
      <c r="A3449" s="160" t="n">
        <v>32737</v>
      </c>
      <c r="B3449" s="9" t="n">
        <v>-0.08</v>
      </c>
    </row>
    <row r="3450">
      <c r="A3450" s="160" t="n">
        <v>32738</v>
      </c>
      <c r="B3450" s="9" t="n">
        <v>-0.11</v>
      </c>
    </row>
    <row r="3451">
      <c r="A3451" s="160" t="n">
        <v>32741</v>
      </c>
      <c r="B3451" s="9" t="n">
        <v>-0.12</v>
      </c>
    </row>
    <row r="3452">
      <c r="A3452" s="160" t="n">
        <v>32742</v>
      </c>
      <c r="B3452" s="9" t="n">
        <v>-0.14</v>
      </c>
    </row>
    <row r="3453">
      <c r="A3453" s="160" t="n">
        <v>32743</v>
      </c>
      <c r="B3453" s="9" t="n">
        <v>-0.12</v>
      </c>
    </row>
    <row r="3454">
      <c r="A3454" s="160" t="n">
        <v>32744</v>
      </c>
      <c r="B3454" s="9" t="n">
        <v>-0.12</v>
      </c>
    </row>
    <row r="3455">
      <c r="A3455" s="160" t="n">
        <v>32745</v>
      </c>
      <c r="B3455" s="9" t="n">
        <v>-0.13</v>
      </c>
    </row>
    <row r="3456">
      <c r="A3456" s="160" t="n">
        <v>32748</v>
      </c>
      <c r="B3456" s="9" t="n">
        <v>-0.14</v>
      </c>
    </row>
    <row r="3457">
      <c r="A3457" s="160" t="n">
        <v>32749</v>
      </c>
      <c r="B3457" s="9" t="n">
        <v>-0.17</v>
      </c>
    </row>
    <row r="3458">
      <c r="A3458" s="160" t="n">
        <v>32750</v>
      </c>
      <c r="B3458" s="9" t="n">
        <v>-0.16</v>
      </c>
    </row>
    <row r="3459">
      <c r="A3459" s="160" t="n">
        <v>32751</v>
      </c>
      <c r="B3459" s="9" t="n">
        <v>-0.16</v>
      </c>
    </row>
    <row r="3460">
      <c r="A3460" s="160" t="n">
        <v>32752</v>
      </c>
      <c r="B3460" s="9" t="n">
        <v>-0.18</v>
      </c>
    </row>
    <row r="3461">
      <c r="A3461" s="160" t="n">
        <v>32755</v>
      </c>
      <c r="B3461" s="9" t="n"/>
    </row>
    <row r="3462">
      <c r="A3462" s="160" t="n">
        <v>32756</v>
      </c>
      <c r="B3462" s="9" t="n">
        <v>-0.18</v>
      </c>
    </row>
    <row r="3463">
      <c r="A3463" s="160" t="n">
        <v>32757</v>
      </c>
      <c r="B3463" s="9" t="n">
        <v>-0.18</v>
      </c>
    </row>
    <row r="3464">
      <c r="A3464" s="160" t="n">
        <v>32758</v>
      </c>
      <c r="B3464" s="9" t="n">
        <v>-0.18</v>
      </c>
    </row>
    <row r="3465">
      <c r="A3465" s="160" t="n">
        <v>32759</v>
      </c>
      <c r="B3465" s="9" t="n">
        <v>-0.13</v>
      </c>
    </row>
    <row r="3466">
      <c r="A3466" s="160" t="n">
        <v>32762</v>
      </c>
      <c r="B3466" s="9" t="n">
        <v>-0.07000000000000001</v>
      </c>
    </row>
    <row r="3467">
      <c r="A3467" s="160" t="n">
        <v>32763</v>
      </c>
      <c r="B3467" s="9" t="n">
        <v>-0.05</v>
      </c>
    </row>
    <row r="3468">
      <c r="A3468" s="160" t="n">
        <v>32764</v>
      </c>
      <c r="B3468" s="9" t="n">
        <v>-0.02</v>
      </c>
    </row>
    <row r="3469">
      <c r="A3469" s="160" t="n">
        <v>32765</v>
      </c>
      <c r="B3469" s="9" t="n">
        <v>0.04</v>
      </c>
    </row>
    <row r="3470">
      <c r="A3470" s="160" t="n">
        <v>32766</v>
      </c>
      <c r="B3470" s="9" t="n">
        <v>0.03</v>
      </c>
    </row>
    <row r="3471">
      <c r="A3471" s="160" t="n">
        <v>32769</v>
      </c>
      <c r="B3471" s="9" t="n">
        <v>-0.03</v>
      </c>
    </row>
    <row r="3472">
      <c r="A3472" s="160" t="n">
        <v>32770</v>
      </c>
      <c r="B3472" s="9" t="n">
        <v>-0.05</v>
      </c>
    </row>
    <row r="3473">
      <c r="A3473" s="160" t="n">
        <v>32771</v>
      </c>
      <c r="B3473" s="9" t="n">
        <v>-0.12</v>
      </c>
    </row>
    <row r="3474">
      <c r="A3474" s="160" t="n">
        <v>32772</v>
      </c>
      <c r="B3474" s="9" t="n">
        <v>-0.12</v>
      </c>
    </row>
    <row r="3475">
      <c r="A3475" s="160" t="n">
        <v>32773</v>
      </c>
      <c r="B3475" s="9" t="n">
        <v>-0.12</v>
      </c>
    </row>
    <row r="3476">
      <c r="A3476" s="160" t="n">
        <v>32776</v>
      </c>
      <c r="B3476" s="9" t="n">
        <v>-0.11</v>
      </c>
    </row>
    <row r="3477">
      <c r="A3477" s="160" t="n">
        <v>32777</v>
      </c>
      <c r="B3477" s="9" t="n">
        <v>-0.06</v>
      </c>
    </row>
    <row r="3478">
      <c r="A3478" s="160" t="n">
        <v>32778</v>
      </c>
      <c r="B3478" s="9" t="n">
        <v>-0.09</v>
      </c>
    </row>
    <row r="3479">
      <c r="A3479" s="160" t="n">
        <v>32779</v>
      </c>
      <c r="B3479" s="9" t="n">
        <v>-0.11</v>
      </c>
    </row>
    <row r="3480">
      <c r="A3480" s="160" t="n">
        <v>32780</v>
      </c>
      <c r="B3480" s="9" t="n">
        <v>-0.15</v>
      </c>
    </row>
    <row r="3481">
      <c r="A3481" s="160" t="n">
        <v>32783</v>
      </c>
      <c r="B3481" s="9" t="n">
        <v>-0.2</v>
      </c>
    </row>
    <row r="3482">
      <c r="A3482" s="160" t="n">
        <v>32784</v>
      </c>
      <c r="B3482" s="9" t="n">
        <v>-0.16</v>
      </c>
    </row>
    <row r="3483">
      <c r="A3483" s="160" t="n">
        <v>32785</v>
      </c>
      <c r="B3483" s="9" t="n">
        <v>-0.15</v>
      </c>
    </row>
    <row r="3484">
      <c r="A3484" s="160" t="n">
        <v>32786</v>
      </c>
      <c r="B3484" s="9" t="n">
        <v>-0.16</v>
      </c>
    </row>
    <row r="3485">
      <c r="A3485" s="160" t="n">
        <v>32787</v>
      </c>
      <c r="B3485" s="9" t="n">
        <v>-0.07000000000000001</v>
      </c>
    </row>
    <row r="3486">
      <c r="A3486" s="160" t="n">
        <v>32790</v>
      </c>
      <c r="B3486" s="9" t="n"/>
    </row>
    <row r="3487">
      <c r="A3487" s="160" t="n">
        <v>32791</v>
      </c>
      <c r="B3487" s="9" t="n">
        <v>-0.03</v>
      </c>
    </row>
    <row r="3488">
      <c r="A3488" s="160" t="n">
        <v>32792</v>
      </c>
      <c r="B3488" s="9" t="n">
        <v>-0.01</v>
      </c>
    </row>
    <row r="3489">
      <c r="A3489" s="160" t="n">
        <v>32793</v>
      </c>
      <c r="B3489" s="9" t="n">
        <v>0.03</v>
      </c>
    </row>
    <row r="3490">
      <c r="A3490" s="160" t="n">
        <v>32794</v>
      </c>
      <c r="B3490" s="9" t="n">
        <v>0.18</v>
      </c>
    </row>
    <row r="3491">
      <c r="A3491" s="160" t="n">
        <v>32797</v>
      </c>
      <c r="B3491" s="9" t="n">
        <v>0.13</v>
      </c>
    </row>
    <row r="3492">
      <c r="A3492" s="160" t="n">
        <v>32798</v>
      </c>
      <c r="B3492" s="9" t="n">
        <v>0.17</v>
      </c>
    </row>
    <row r="3493">
      <c r="A3493" s="160" t="n">
        <v>32799</v>
      </c>
      <c r="B3493" s="9" t="n">
        <v>0.18</v>
      </c>
    </row>
    <row r="3494">
      <c r="A3494" s="160" t="n">
        <v>32800</v>
      </c>
      <c r="B3494" s="9" t="n">
        <v>0.09</v>
      </c>
    </row>
    <row r="3495">
      <c r="A3495" s="160" t="n">
        <v>32801</v>
      </c>
      <c r="B3495" s="9" t="n">
        <v>0.06</v>
      </c>
    </row>
    <row r="3496">
      <c r="A3496" s="160" t="n">
        <v>32804</v>
      </c>
      <c r="B3496" s="9" t="n">
        <v>0.04</v>
      </c>
    </row>
    <row r="3497">
      <c r="A3497" s="160" t="n">
        <v>32805</v>
      </c>
      <c r="B3497" s="9" t="n">
        <v>0.09</v>
      </c>
    </row>
    <row r="3498">
      <c r="A3498" s="160" t="n">
        <v>32806</v>
      </c>
      <c r="B3498" s="9" t="n">
        <v>0.1</v>
      </c>
    </row>
    <row r="3499">
      <c r="A3499" s="160" t="n">
        <v>32807</v>
      </c>
      <c r="B3499" s="9" t="n">
        <v>0.1</v>
      </c>
    </row>
    <row r="3500">
      <c r="A3500" s="160" t="n">
        <v>32808</v>
      </c>
      <c r="B3500" s="9" t="n">
        <v>0.07000000000000001</v>
      </c>
    </row>
    <row r="3501">
      <c r="A3501" s="160" t="n">
        <v>32811</v>
      </c>
      <c r="B3501" s="9" t="n">
        <v>0.07000000000000001</v>
      </c>
    </row>
    <row r="3502">
      <c r="A3502" s="160" t="n">
        <v>32812</v>
      </c>
      <c r="B3502" s="9" t="n">
        <v>0.07000000000000001</v>
      </c>
    </row>
    <row r="3503">
      <c r="A3503" s="160" t="n">
        <v>32813</v>
      </c>
      <c r="B3503" s="9" t="n">
        <v>0.04</v>
      </c>
    </row>
    <row r="3504">
      <c r="A3504" s="160" t="n">
        <v>32814</v>
      </c>
      <c r="B3504" s="9" t="n">
        <v>0.06</v>
      </c>
    </row>
    <row r="3505">
      <c r="A3505" s="160" t="n">
        <v>32815</v>
      </c>
      <c r="B3505" s="9" t="n">
        <v>-0.05</v>
      </c>
    </row>
    <row r="3506">
      <c r="A3506" s="160" t="n">
        <v>32818</v>
      </c>
      <c r="B3506" s="9" t="n">
        <v>-0.04</v>
      </c>
    </row>
    <row r="3507">
      <c r="A3507" s="160" t="n">
        <v>32819</v>
      </c>
      <c r="B3507" s="9" t="n">
        <v>0.03</v>
      </c>
    </row>
    <row r="3508">
      <c r="A3508" s="160" t="n">
        <v>32820</v>
      </c>
      <c r="B3508" s="9" t="n">
        <v>0.09</v>
      </c>
    </row>
    <row r="3509">
      <c r="A3509" s="160" t="n">
        <v>32821</v>
      </c>
      <c r="B3509" s="9" t="n">
        <v>0.1</v>
      </c>
    </row>
    <row r="3510">
      <c r="A3510" s="160" t="n">
        <v>32822</v>
      </c>
      <c r="B3510" s="9" t="n">
        <v>0.09</v>
      </c>
    </row>
    <row r="3511">
      <c r="A3511" s="160" t="n">
        <v>32825</v>
      </c>
      <c r="B3511" s="9" t="n">
        <v>0.07000000000000001</v>
      </c>
    </row>
    <row r="3512">
      <c r="A3512" s="160" t="n">
        <v>32826</v>
      </c>
      <c r="B3512" s="9" t="n">
        <v>0.12</v>
      </c>
    </row>
    <row r="3513">
      <c r="A3513" s="160" t="n">
        <v>32827</v>
      </c>
      <c r="B3513" s="9" t="n">
        <v>0.13</v>
      </c>
    </row>
    <row r="3514">
      <c r="A3514" s="160" t="n">
        <v>32828</v>
      </c>
      <c r="B3514" s="9" t="n">
        <v>0.11</v>
      </c>
    </row>
    <row r="3515">
      <c r="A3515" s="160" t="n">
        <v>32829</v>
      </c>
      <c r="B3515" s="9" t="n">
        <v>0.11</v>
      </c>
    </row>
    <row r="3516">
      <c r="A3516" s="160" t="n">
        <v>32832</v>
      </c>
      <c r="B3516" s="9" t="n">
        <v>0.09</v>
      </c>
    </row>
    <row r="3517">
      <c r="A3517" s="160" t="n">
        <v>32833</v>
      </c>
      <c r="B3517" s="9" t="n">
        <v>0.08</v>
      </c>
    </row>
    <row r="3518">
      <c r="A3518" s="160" t="n">
        <v>32834</v>
      </c>
      <c r="B3518" s="9" t="n">
        <v>0.15</v>
      </c>
    </row>
    <row r="3519">
      <c r="A3519" s="160" t="n">
        <v>32835</v>
      </c>
      <c r="B3519" s="9" t="n"/>
    </row>
    <row r="3520">
      <c r="A3520" s="160" t="n">
        <v>32836</v>
      </c>
      <c r="B3520" s="9" t="n">
        <v>0.16</v>
      </c>
    </row>
    <row r="3521">
      <c r="A3521" s="160" t="n">
        <v>32839</v>
      </c>
      <c r="B3521" s="9" t="n">
        <v>0.06</v>
      </c>
    </row>
    <row r="3522">
      <c r="A3522" s="160" t="n">
        <v>32840</v>
      </c>
      <c r="B3522" s="9" t="n">
        <v>0.08</v>
      </c>
    </row>
    <row r="3523">
      <c r="A3523" s="160" t="n">
        <v>32841</v>
      </c>
      <c r="B3523" s="9" t="n">
        <v>0.08</v>
      </c>
    </row>
    <row r="3524">
      <c r="A3524" s="160" t="n">
        <v>32842</v>
      </c>
      <c r="B3524" s="9" t="n">
        <v>0.09</v>
      </c>
    </row>
    <row r="3525">
      <c r="A3525" s="160" t="n">
        <v>32843</v>
      </c>
      <c r="B3525" s="9" t="n">
        <v>0.11</v>
      </c>
    </row>
    <row r="3526">
      <c r="A3526" s="160" t="n">
        <v>32846</v>
      </c>
      <c r="B3526" s="9" t="n">
        <v>0.1</v>
      </c>
    </row>
    <row r="3527">
      <c r="A3527" s="160" t="n">
        <v>32847</v>
      </c>
      <c r="B3527" s="9" t="n">
        <v>0.1</v>
      </c>
    </row>
    <row r="3528">
      <c r="A3528" s="160" t="n">
        <v>32848</v>
      </c>
      <c r="B3528" s="9" t="n">
        <v>0.05</v>
      </c>
    </row>
    <row r="3529">
      <c r="A3529" s="160" t="n">
        <v>32849</v>
      </c>
      <c r="B3529" s="9" t="n">
        <v>0.03</v>
      </c>
    </row>
    <row r="3530">
      <c r="A3530" s="160" t="n">
        <v>32850</v>
      </c>
      <c r="B3530" s="9" t="n">
        <v>0.04</v>
      </c>
    </row>
    <row r="3531">
      <c r="A3531" s="160" t="n">
        <v>32853</v>
      </c>
      <c r="B3531" s="9" t="n">
        <v>0.05</v>
      </c>
    </row>
    <row r="3532">
      <c r="A3532" s="160" t="n">
        <v>32854</v>
      </c>
      <c r="B3532" s="9" t="n">
        <v>0.04</v>
      </c>
    </row>
    <row r="3533">
      <c r="A3533" s="160" t="n">
        <v>32855</v>
      </c>
      <c r="B3533" s="9" t="n">
        <v>0</v>
      </c>
    </row>
    <row r="3534">
      <c r="A3534" s="160" t="n">
        <v>32856</v>
      </c>
      <c r="B3534" s="9" t="n">
        <v>0.04</v>
      </c>
    </row>
    <row r="3535">
      <c r="A3535" s="160" t="n">
        <v>32857</v>
      </c>
      <c r="B3535" s="9" t="n">
        <v>0.05</v>
      </c>
    </row>
    <row r="3536">
      <c r="A3536" s="160" t="n">
        <v>32860</v>
      </c>
      <c r="B3536" s="9" t="n">
        <v>0.02</v>
      </c>
    </row>
    <row r="3537">
      <c r="A3537" s="160" t="n">
        <v>32861</v>
      </c>
      <c r="B3537" s="9" t="n">
        <v>0.06</v>
      </c>
    </row>
    <row r="3538">
      <c r="A3538" s="160" t="n">
        <v>32862</v>
      </c>
      <c r="B3538" s="9" t="n">
        <v>0.13</v>
      </c>
    </row>
    <row r="3539">
      <c r="A3539" s="160" t="n">
        <v>32863</v>
      </c>
      <c r="B3539" s="9" t="n">
        <v>0.09</v>
      </c>
    </row>
    <row r="3540">
      <c r="A3540" s="160" t="n">
        <v>32864</v>
      </c>
      <c r="B3540" s="9" t="n">
        <v>0.08</v>
      </c>
    </row>
    <row r="3541">
      <c r="A3541" s="160" t="n">
        <v>32867</v>
      </c>
      <c r="B3541" s="9" t="n"/>
    </row>
    <row r="3542">
      <c r="A3542" s="160" t="n">
        <v>32868</v>
      </c>
      <c r="B3542" s="9" t="n">
        <v>0.05</v>
      </c>
    </row>
    <row r="3543">
      <c r="A3543" s="160" t="n">
        <v>32869</v>
      </c>
      <c r="B3543" s="9" t="n">
        <v>0.04</v>
      </c>
    </row>
    <row r="3544">
      <c r="A3544" s="160" t="n">
        <v>32870</v>
      </c>
      <c r="B3544" s="9" t="n">
        <v>0.04</v>
      </c>
    </row>
    <row r="3545">
      <c r="A3545" s="160" t="n">
        <v>32871</v>
      </c>
      <c r="B3545" s="9" t="n">
        <v>0.06</v>
      </c>
    </row>
    <row r="3546">
      <c r="A3546" s="160" t="n">
        <v>32874</v>
      </c>
      <c r="B3546" s="9" t="n"/>
    </row>
    <row r="3547">
      <c r="A3547" s="160" t="n">
        <v>32875</v>
      </c>
      <c r="B3547" s="9" t="n">
        <v>0.07000000000000001</v>
      </c>
    </row>
    <row r="3548">
      <c r="A3548" s="160" t="n">
        <v>32876</v>
      </c>
      <c r="B3548" s="9" t="n">
        <v>0.05</v>
      </c>
    </row>
    <row r="3549">
      <c r="A3549" s="160" t="n">
        <v>32877</v>
      </c>
      <c r="B3549" s="9" t="n">
        <v>0.06</v>
      </c>
    </row>
    <row r="3550">
      <c r="A3550" s="160" t="n">
        <v>32878</v>
      </c>
      <c r="B3550" s="9" t="n">
        <v>0.09</v>
      </c>
    </row>
    <row r="3551">
      <c r="A3551" s="160" t="n">
        <v>32881</v>
      </c>
      <c r="B3551" s="9" t="n">
        <v>0.12</v>
      </c>
    </row>
    <row r="3552">
      <c r="A3552" s="160" t="n">
        <v>32882</v>
      </c>
      <c r="B3552" s="9" t="n">
        <v>0.11</v>
      </c>
    </row>
    <row r="3553">
      <c r="A3553" s="160" t="n">
        <v>32883</v>
      </c>
      <c r="B3553" s="9" t="n">
        <v>0.12</v>
      </c>
    </row>
    <row r="3554">
      <c r="A3554" s="160" t="n">
        <v>32884</v>
      </c>
      <c r="B3554" s="9" t="n">
        <v>0.13</v>
      </c>
    </row>
    <row r="3555">
      <c r="A3555" s="160" t="n">
        <v>32885</v>
      </c>
      <c r="B3555" s="9" t="n">
        <v>0.17</v>
      </c>
    </row>
    <row r="3556">
      <c r="A3556" s="160" t="n">
        <v>32888</v>
      </c>
      <c r="B3556" s="9" t="n"/>
    </row>
    <row r="3557">
      <c r="A3557" s="160" t="n">
        <v>32889</v>
      </c>
      <c r="B3557" s="9" t="n">
        <v>0.1</v>
      </c>
    </row>
    <row r="3558">
      <c r="A3558" s="160" t="n">
        <v>32890</v>
      </c>
      <c r="B3558" s="9" t="n">
        <v>0.1</v>
      </c>
    </row>
    <row r="3559">
      <c r="A3559" s="160" t="n">
        <v>32891</v>
      </c>
      <c r="B3559" s="9" t="n">
        <v>0.07000000000000001</v>
      </c>
    </row>
    <row r="3560">
      <c r="A3560" s="160" t="n">
        <v>32892</v>
      </c>
      <c r="B3560" s="9" t="n">
        <v>0.06</v>
      </c>
    </row>
    <row r="3561">
      <c r="A3561" s="160" t="n">
        <v>32895</v>
      </c>
      <c r="B3561" s="9" t="n">
        <v>0.09</v>
      </c>
    </row>
    <row r="3562">
      <c r="A3562" s="160" t="n">
        <v>32896</v>
      </c>
      <c r="B3562" s="9" t="n">
        <v>0.08</v>
      </c>
    </row>
    <row r="3563">
      <c r="A3563" s="160" t="n">
        <v>32897</v>
      </c>
      <c r="B3563" s="9" t="n">
        <v>0.18</v>
      </c>
    </row>
    <row r="3564">
      <c r="A3564" s="160" t="n">
        <v>32898</v>
      </c>
      <c r="B3564" s="9" t="n">
        <v>0.18</v>
      </c>
    </row>
    <row r="3565">
      <c r="A3565" s="160" t="n">
        <v>32899</v>
      </c>
      <c r="B3565" s="9" t="n">
        <v>0.21</v>
      </c>
    </row>
    <row r="3566">
      <c r="A3566" s="160" t="n">
        <v>32902</v>
      </c>
      <c r="B3566" s="9" t="n">
        <v>0.2</v>
      </c>
    </row>
    <row r="3567">
      <c r="A3567" s="160" t="n">
        <v>32903</v>
      </c>
      <c r="B3567" s="9" t="n">
        <v>0.21</v>
      </c>
    </row>
    <row r="3568">
      <c r="A3568" s="160" t="n">
        <v>32904</v>
      </c>
      <c r="B3568" s="9" t="n">
        <v>0.15</v>
      </c>
    </row>
    <row r="3569">
      <c r="A3569" s="160" t="n">
        <v>32905</v>
      </c>
      <c r="B3569" s="9" t="n">
        <v>0.14</v>
      </c>
    </row>
    <row r="3570">
      <c r="A3570" s="160" t="n">
        <v>32906</v>
      </c>
      <c r="B3570" s="9" t="n">
        <v>0.13</v>
      </c>
    </row>
    <row r="3571">
      <c r="A3571" s="160" t="n">
        <v>32909</v>
      </c>
      <c r="B3571" s="9" t="n">
        <v>0.16</v>
      </c>
    </row>
    <row r="3572">
      <c r="A3572" s="160" t="n">
        <v>32910</v>
      </c>
      <c r="B3572" s="9" t="n">
        <v>0.15</v>
      </c>
    </row>
    <row r="3573">
      <c r="A3573" s="160" t="n">
        <v>32911</v>
      </c>
      <c r="B3573" s="9" t="n">
        <v>0.1</v>
      </c>
    </row>
    <row r="3574">
      <c r="A3574" s="160" t="n">
        <v>32912</v>
      </c>
      <c r="B3574" s="9" t="n">
        <v>0.12</v>
      </c>
    </row>
    <row r="3575">
      <c r="A3575" s="160" t="n">
        <v>32913</v>
      </c>
      <c r="B3575" s="9" t="n">
        <v>0.06</v>
      </c>
    </row>
    <row r="3576">
      <c r="A3576" s="160" t="n">
        <v>32916</v>
      </c>
      <c r="B3576" s="9" t="n">
        <v>0.08</v>
      </c>
    </row>
    <row r="3577">
      <c r="A3577" s="160" t="n">
        <v>32917</v>
      </c>
      <c r="B3577" s="9" t="n">
        <v>0.14</v>
      </c>
    </row>
    <row r="3578">
      <c r="A3578" s="160" t="n">
        <v>32918</v>
      </c>
      <c r="B3578" s="9" t="n">
        <v>0.09</v>
      </c>
    </row>
    <row r="3579">
      <c r="A3579" s="160" t="n">
        <v>32919</v>
      </c>
      <c r="B3579" s="9" t="n">
        <v>0.08</v>
      </c>
    </row>
    <row r="3580">
      <c r="A3580" s="160" t="n">
        <v>32920</v>
      </c>
      <c r="B3580" s="9" t="n">
        <v>0.06</v>
      </c>
    </row>
    <row r="3581">
      <c r="A3581" s="160" t="n">
        <v>32923</v>
      </c>
      <c r="B3581" s="9" t="n"/>
    </row>
    <row r="3582">
      <c r="A3582" s="160" t="n">
        <v>32924</v>
      </c>
      <c r="B3582" s="9" t="n">
        <v>0.1</v>
      </c>
    </row>
    <row r="3583">
      <c r="A3583" s="160" t="n">
        <v>32925</v>
      </c>
      <c r="B3583" s="9" t="n">
        <v>0.12</v>
      </c>
    </row>
    <row r="3584">
      <c r="A3584" s="160" t="n">
        <v>32926</v>
      </c>
      <c r="B3584" s="9" t="n">
        <v>0.09</v>
      </c>
    </row>
    <row r="3585">
      <c r="A3585" s="160" t="n">
        <v>32927</v>
      </c>
      <c r="B3585" s="9" t="n">
        <v>0.1</v>
      </c>
    </row>
    <row r="3586">
      <c r="A3586" s="160" t="n">
        <v>32930</v>
      </c>
      <c r="B3586" s="9" t="n">
        <v>0.08</v>
      </c>
    </row>
    <row r="3587">
      <c r="A3587" s="160" t="n">
        <v>32931</v>
      </c>
      <c r="B3587" s="9" t="n">
        <v>0.07000000000000001</v>
      </c>
    </row>
    <row r="3588">
      <c r="A3588" s="160" t="n">
        <v>32932</v>
      </c>
      <c r="B3588" s="9" t="n">
        <v>0.08</v>
      </c>
    </row>
    <row r="3589">
      <c r="A3589" s="160" t="n">
        <v>32933</v>
      </c>
      <c r="B3589" s="9" t="n">
        <v>0.06</v>
      </c>
    </row>
    <row r="3590">
      <c r="A3590" s="160" t="n">
        <v>32934</v>
      </c>
      <c r="B3590" s="9" t="n">
        <v>0.06</v>
      </c>
    </row>
    <row r="3591">
      <c r="A3591" s="160" t="n">
        <v>32937</v>
      </c>
      <c r="B3591" s="9" t="n">
        <v>0.1</v>
      </c>
    </row>
    <row r="3592">
      <c r="A3592" s="160" t="n">
        <v>32938</v>
      </c>
      <c r="B3592" s="9" t="n">
        <v>0.05</v>
      </c>
    </row>
    <row r="3593">
      <c r="A3593" s="160" t="n">
        <v>32939</v>
      </c>
      <c r="B3593" s="9" t="n">
        <v>0.04</v>
      </c>
    </row>
    <row r="3594">
      <c r="A3594" s="160" t="n">
        <v>32940</v>
      </c>
      <c r="B3594" s="9" t="n">
        <v>-0.02</v>
      </c>
    </row>
    <row r="3595">
      <c r="A3595" s="160" t="n">
        <v>32941</v>
      </c>
      <c r="B3595" s="9" t="n">
        <v>-0.08</v>
      </c>
    </row>
    <row r="3596">
      <c r="A3596" s="160" t="n">
        <v>32944</v>
      </c>
      <c r="B3596" s="9" t="n">
        <v>-0.08</v>
      </c>
    </row>
    <row r="3597">
      <c r="A3597" s="160" t="n">
        <v>32945</v>
      </c>
      <c r="B3597" s="9" t="n">
        <v>-0.04</v>
      </c>
    </row>
    <row r="3598">
      <c r="A3598" s="160" t="n">
        <v>32946</v>
      </c>
      <c r="B3598" s="9" t="n">
        <v>-0.04</v>
      </c>
    </row>
    <row r="3599">
      <c r="A3599" s="160" t="n">
        <v>32947</v>
      </c>
      <c r="B3599" s="9" t="n">
        <v>-0.05</v>
      </c>
    </row>
    <row r="3600">
      <c r="A3600" s="160" t="n">
        <v>32948</v>
      </c>
      <c r="B3600" s="9" t="n">
        <v>-0.05</v>
      </c>
    </row>
    <row r="3601">
      <c r="A3601" s="160" t="n">
        <v>32951</v>
      </c>
      <c r="B3601" s="9" t="n">
        <v>-0.09</v>
      </c>
    </row>
    <row r="3602">
      <c r="A3602" s="160" t="n">
        <v>32952</v>
      </c>
      <c r="B3602" s="9" t="n">
        <v>-0.14</v>
      </c>
    </row>
    <row r="3603">
      <c r="A3603" s="160" t="n">
        <v>32953</v>
      </c>
      <c r="B3603" s="9" t="n">
        <v>-0.14</v>
      </c>
    </row>
    <row r="3604">
      <c r="A3604" s="160" t="n">
        <v>32954</v>
      </c>
      <c r="B3604" s="9" t="n">
        <v>-0.09</v>
      </c>
    </row>
    <row r="3605">
      <c r="A3605" s="160" t="n">
        <v>32955</v>
      </c>
      <c r="B3605" s="9" t="n">
        <v>-0.09</v>
      </c>
    </row>
    <row r="3606">
      <c r="A3606" s="160" t="n">
        <v>32958</v>
      </c>
      <c r="B3606" s="9" t="n">
        <v>-0.1</v>
      </c>
    </row>
    <row r="3607">
      <c r="A3607" s="160" t="n">
        <v>32959</v>
      </c>
      <c r="B3607" s="9" t="n">
        <v>-0.07000000000000001</v>
      </c>
    </row>
    <row r="3608">
      <c r="A3608" s="160" t="n">
        <v>32960</v>
      </c>
      <c r="B3608" s="9" t="n">
        <v>-0.06</v>
      </c>
    </row>
    <row r="3609">
      <c r="A3609" s="160" t="n">
        <v>32961</v>
      </c>
      <c r="B3609" s="9" t="n">
        <v>-0.02</v>
      </c>
    </row>
    <row r="3610">
      <c r="A3610" s="160" t="n">
        <v>32962</v>
      </c>
      <c r="B3610" s="9" t="n">
        <v>0.01</v>
      </c>
    </row>
    <row r="3611">
      <c r="A3611" s="160" t="n">
        <v>32965</v>
      </c>
      <c r="B3611" s="9" t="n">
        <v>0.03</v>
      </c>
    </row>
    <row r="3612">
      <c r="A3612" s="160" t="n">
        <v>32966</v>
      </c>
      <c r="B3612" s="9" t="n">
        <v>0.02</v>
      </c>
    </row>
    <row r="3613">
      <c r="A3613" s="160" t="n">
        <v>32967</v>
      </c>
      <c r="B3613" s="9" t="n">
        <v>0.01</v>
      </c>
    </row>
    <row r="3614">
      <c r="A3614" s="160" t="n">
        <v>32968</v>
      </c>
      <c r="B3614" s="9" t="n">
        <v>0.03</v>
      </c>
    </row>
    <row r="3615">
      <c r="A3615" s="160" t="n">
        <v>32969</v>
      </c>
      <c r="B3615" s="9" t="n">
        <v>0.04</v>
      </c>
    </row>
    <row r="3616">
      <c r="A3616" s="160" t="n">
        <v>32972</v>
      </c>
      <c r="B3616" s="9" t="n">
        <v>0.05</v>
      </c>
    </row>
    <row r="3617">
      <c r="A3617" s="160" t="n">
        <v>32973</v>
      </c>
      <c r="B3617" s="9" t="n">
        <v>0.06</v>
      </c>
    </row>
    <row r="3618">
      <c r="A3618" s="160" t="n">
        <v>32974</v>
      </c>
      <c r="B3618" s="9" t="n">
        <v>0.07000000000000001</v>
      </c>
    </row>
    <row r="3619">
      <c r="A3619" s="160" t="n">
        <v>32975</v>
      </c>
      <c r="B3619" s="9" t="n">
        <v>0.07000000000000001</v>
      </c>
    </row>
    <row r="3620">
      <c r="A3620" s="160" t="n">
        <v>32976</v>
      </c>
      <c r="B3620" s="9" t="n"/>
    </row>
    <row r="3621">
      <c r="A3621" s="160" t="n">
        <v>32979</v>
      </c>
      <c r="B3621" s="9" t="n">
        <v>0.07000000000000001</v>
      </c>
    </row>
    <row r="3622">
      <c r="A3622" s="160" t="n">
        <v>32980</v>
      </c>
      <c r="B3622" s="9" t="n">
        <v>0.07000000000000001</v>
      </c>
    </row>
    <row r="3623">
      <c r="A3623" s="160" t="n">
        <v>32981</v>
      </c>
      <c r="B3623" s="9" t="n">
        <v>0.07000000000000001</v>
      </c>
    </row>
    <row r="3624">
      <c r="A3624" s="160" t="n">
        <v>32982</v>
      </c>
      <c r="B3624" s="9" t="n">
        <v>0.06</v>
      </c>
    </row>
    <row r="3625">
      <c r="A3625" s="160" t="n">
        <v>32983</v>
      </c>
      <c r="B3625" s="9" t="n">
        <v>0.13</v>
      </c>
    </row>
    <row r="3626">
      <c r="A3626" s="160" t="n">
        <v>32986</v>
      </c>
      <c r="B3626" s="9" t="n">
        <v>0.11</v>
      </c>
    </row>
    <row r="3627">
      <c r="A3627" s="160" t="n">
        <v>32987</v>
      </c>
      <c r="B3627" s="9" t="n">
        <v>0.08</v>
      </c>
    </row>
    <row r="3628">
      <c r="A3628" s="160" t="n">
        <v>32988</v>
      </c>
      <c r="B3628" s="9" t="n">
        <v>0.06</v>
      </c>
    </row>
    <row r="3629">
      <c r="A3629" s="160" t="n">
        <v>32989</v>
      </c>
      <c r="B3629" s="9" t="n">
        <v>0.04</v>
      </c>
    </row>
    <row r="3630">
      <c r="A3630" s="160" t="n">
        <v>32990</v>
      </c>
      <c r="B3630" s="9" t="n">
        <v>0.08</v>
      </c>
    </row>
    <row r="3631">
      <c r="A3631" s="160" t="n">
        <v>32993</v>
      </c>
      <c r="B3631" s="9" t="n">
        <v>0.08</v>
      </c>
    </row>
    <row r="3632">
      <c r="A3632" s="160" t="n">
        <v>32994</v>
      </c>
      <c r="B3632" s="9" t="n">
        <v>0.06</v>
      </c>
    </row>
    <row r="3633">
      <c r="A3633" s="160" t="n">
        <v>32995</v>
      </c>
      <c r="B3633" s="9" t="n">
        <v>0.04</v>
      </c>
    </row>
    <row r="3634">
      <c r="A3634" s="160" t="n">
        <v>32996</v>
      </c>
      <c r="B3634" s="9" t="n">
        <v>0.06</v>
      </c>
    </row>
    <row r="3635">
      <c r="A3635" s="160" t="n">
        <v>32997</v>
      </c>
      <c r="B3635" s="9" t="n">
        <v>0.14</v>
      </c>
    </row>
    <row r="3636">
      <c r="A3636" s="160" t="n">
        <v>33000</v>
      </c>
      <c r="B3636" s="9" t="n">
        <v>0.13</v>
      </c>
    </row>
    <row r="3637">
      <c r="A3637" s="160" t="n">
        <v>33001</v>
      </c>
      <c r="B3637" s="9" t="n">
        <v>0.16</v>
      </c>
    </row>
    <row r="3638">
      <c r="A3638" s="160" t="n">
        <v>33002</v>
      </c>
      <c r="B3638" s="9" t="n">
        <v>0.13</v>
      </c>
    </row>
    <row r="3639">
      <c r="A3639" s="160" t="n">
        <v>33003</v>
      </c>
      <c r="B3639" s="9" t="n">
        <v>0.13</v>
      </c>
    </row>
    <row r="3640">
      <c r="A3640" s="160" t="n">
        <v>33004</v>
      </c>
      <c r="B3640" s="9" t="n">
        <v>0.09</v>
      </c>
    </row>
    <row r="3641">
      <c r="A3641" s="160" t="n">
        <v>33007</v>
      </c>
      <c r="B3641" s="9" t="n">
        <v>0.1</v>
      </c>
    </row>
    <row r="3642">
      <c r="A3642" s="160" t="n">
        <v>33008</v>
      </c>
      <c r="B3642" s="9" t="n">
        <v>0.11</v>
      </c>
    </row>
    <row r="3643">
      <c r="A3643" s="160" t="n">
        <v>33009</v>
      </c>
      <c r="B3643" s="9" t="n">
        <v>0.14</v>
      </c>
    </row>
    <row r="3644">
      <c r="A3644" s="160" t="n">
        <v>33010</v>
      </c>
      <c r="B3644" s="9" t="n">
        <v>0.13</v>
      </c>
    </row>
    <row r="3645">
      <c r="A3645" s="160" t="n">
        <v>33011</v>
      </c>
      <c r="B3645" s="9" t="n">
        <v>0.12</v>
      </c>
    </row>
    <row r="3646">
      <c r="A3646" s="160" t="n">
        <v>33014</v>
      </c>
      <c r="B3646" s="9" t="n">
        <v>0.13</v>
      </c>
    </row>
    <row r="3647">
      <c r="A3647" s="160" t="n">
        <v>33015</v>
      </c>
      <c r="B3647" s="9" t="n">
        <v>0.11</v>
      </c>
    </row>
    <row r="3648">
      <c r="A3648" s="160" t="n">
        <v>33016</v>
      </c>
      <c r="B3648" s="9" t="n">
        <v>0.1</v>
      </c>
    </row>
    <row r="3649">
      <c r="A3649" s="160" t="n">
        <v>33017</v>
      </c>
      <c r="B3649" s="9" t="n">
        <v>0.13</v>
      </c>
    </row>
    <row r="3650">
      <c r="A3650" s="160" t="n">
        <v>33018</v>
      </c>
      <c r="B3650" s="9" t="n">
        <v>0.16</v>
      </c>
    </row>
    <row r="3651">
      <c r="A3651" s="160" t="n">
        <v>33021</v>
      </c>
      <c r="B3651" s="9" t="n"/>
    </row>
    <row r="3652">
      <c r="A3652" s="160" t="n">
        <v>33022</v>
      </c>
      <c r="B3652" s="9" t="n">
        <v>0.14</v>
      </c>
    </row>
    <row r="3653">
      <c r="A3653" s="160" t="n">
        <v>33023</v>
      </c>
      <c r="B3653" s="9" t="n">
        <v>0.14</v>
      </c>
    </row>
    <row r="3654">
      <c r="A3654" s="160" t="n">
        <v>33024</v>
      </c>
      <c r="B3654" s="9" t="n">
        <v>0.1</v>
      </c>
    </row>
    <row r="3655">
      <c r="A3655" s="160" t="n">
        <v>33025</v>
      </c>
      <c r="B3655" s="9" t="n">
        <v>0.11</v>
      </c>
    </row>
    <row r="3656">
      <c r="A3656" s="160" t="n">
        <v>33028</v>
      </c>
      <c r="B3656" s="9" t="n">
        <v>0.13</v>
      </c>
    </row>
    <row r="3657">
      <c r="A3657" s="160" t="n">
        <v>33029</v>
      </c>
      <c r="B3657" s="9" t="n">
        <v>0.13</v>
      </c>
    </row>
    <row r="3658">
      <c r="A3658" s="160" t="n">
        <v>33030</v>
      </c>
      <c r="B3658" s="9" t="n">
        <v>0.12</v>
      </c>
    </row>
    <row r="3659">
      <c r="A3659" s="160" t="n">
        <v>33031</v>
      </c>
      <c r="B3659" s="9" t="n">
        <v>0.12</v>
      </c>
    </row>
    <row r="3660">
      <c r="A3660" s="160" t="n">
        <v>33032</v>
      </c>
      <c r="B3660" s="9" t="n">
        <v>0.13</v>
      </c>
    </row>
    <row r="3661">
      <c r="A3661" s="160" t="n">
        <v>33035</v>
      </c>
      <c r="B3661" s="9" t="n">
        <v>0.12</v>
      </c>
    </row>
    <row r="3662">
      <c r="A3662" s="160" t="n">
        <v>33036</v>
      </c>
      <c r="B3662" s="9" t="n">
        <v>0.12</v>
      </c>
    </row>
    <row r="3663">
      <c r="A3663" s="160" t="n">
        <v>33037</v>
      </c>
      <c r="B3663" s="9" t="n">
        <v>0.13</v>
      </c>
    </row>
    <row r="3664">
      <c r="A3664" s="160" t="n">
        <v>33038</v>
      </c>
      <c r="B3664" s="9" t="n">
        <v>0.14</v>
      </c>
    </row>
    <row r="3665">
      <c r="A3665" s="160" t="n">
        <v>33039</v>
      </c>
      <c r="B3665" s="9" t="n">
        <v>0.13</v>
      </c>
    </row>
    <row r="3666">
      <c r="A3666" s="160" t="n">
        <v>33042</v>
      </c>
      <c r="B3666" s="9" t="n">
        <v>0.11</v>
      </c>
    </row>
    <row r="3667">
      <c r="A3667" s="160" t="n">
        <v>33043</v>
      </c>
      <c r="B3667" s="9" t="n">
        <v>0.1</v>
      </c>
    </row>
    <row r="3668">
      <c r="A3668" s="160" t="n">
        <v>33044</v>
      </c>
      <c r="B3668" s="9" t="n">
        <v>0.12</v>
      </c>
    </row>
    <row r="3669">
      <c r="A3669" s="160" t="n">
        <v>33045</v>
      </c>
      <c r="B3669" s="9" t="n">
        <v>0.11</v>
      </c>
    </row>
    <row r="3670">
      <c r="A3670" s="160" t="n">
        <v>33046</v>
      </c>
      <c r="B3670" s="9" t="n">
        <v>0.11</v>
      </c>
    </row>
    <row r="3671">
      <c r="A3671" s="160" t="n">
        <v>33049</v>
      </c>
      <c r="B3671" s="9" t="n">
        <v>0.13</v>
      </c>
    </row>
    <row r="3672">
      <c r="A3672" s="160" t="n">
        <v>33050</v>
      </c>
      <c r="B3672" s="9" t="n">
        <v>0.15</v>
      </c>
    </row>
    <row r="3673">
      <c r="A3673" s="160" t="n">
        <v>33051</v>
      </c>
      <c r="B3673" s="9" t="n">
        <v>0.15</v>
      </c>
    </row>
    <row r="3674">
      <c r="A3674" s="160" t="n">
        <v>33052</v>
      </c>
      <c r="B3674" s="9" t="n">
        <v>0.16</v>
      </c>
    </row>
    <row r="3675">
      <c r="A3675" s="160" t="n">
        <v>33053</v>
      </c>
      <c r="B3675" s="9" t="n">
        <v>0.19</v>
      </c>
    </row>
    <row r="3676">
      <c r="A3676" s="160" t="n">
        <v>33056</v>
      </c>
      <c r="B3676" s="9" t="n">
        <v>0.18</v>
      </c>
    </row>
    <row r="3677">
      <c r="A3677" s="160" t="n">
        <v>33057</v>
      </c>
      <c r="B3677" s="9" t="n">
        <v>0.2</v>
      </c>
    </row>
    <row r="3678">
      <c r="A3678" s="160" t="n">
        <v>33058</v>
      </c>
      <c r="B3678" s="9" t="n"/>
    </row>
    <row r="3679">
      <c r="A3679" s="160" t="n">
        <v>33059</v>
      </c>
      <c r="B3679" s="9" t="n">
        <v>0.2</v>
      </c>
    </row>
    <row r="3680">
      <c r="A3680" s="160" t="n">
        <v>33060</v>
      </c>
      <c r="B3680" s="9" t="n">
        <v>0.19</v>
      </c>
    </row>
    <row r="3681">
      <c r="A3681" s="160" t="n">
        <v>33063</v>
      </c>
      <c r="B3681" s="9" t="n">
        <v>0.18</v>
      </c>
    </row>
    <row r="3682">
      <c r="A3682" s="160" t="n">
        <v>33064</v>
      </c>
      <c r="B3682" s="9" t="n">
        <v>0.17</v>
      </c>
    </row>
    <row r="3683">
      <c r="A3683" s="160" t="n">
        <v>33065</v>
      </c>
      <c r="B3683" s="9" t="n">
        <v>0.17</v>
      </c>
    </row>
    <row r="3684">
      <c r="A3684" s="160" t="n">
        <v>33066</v>
      </c>
      <c r="B3684" s="9" t="n">
        <v>0.3</v>
      </c>
    </row>
    <row r="3685">
      <c r="A3685" s="160" t="n">
        <v>33067</v>
      </c>
      <c r="B3685" s="9" t="n">
        <v>0.32</v>
      </c>
    </row>
    <row r="3686">
      <c r="A3686" s="160" t="n">
        <v>33070</v>
      </c>
      <c r="B3686" s="9" t="n">
        <v>0.29</v>
      </c>
    </row>
    <row r="3687">
      <c r="A3687" s="160" t="n">
        <v>33071</v>
      </c>
      <c r="B3687" s="9" t="n">
        <v>0.31</v>
      </c>
    </row>
    <row r="3688">
      <c r="A3688" s="160" t="n">
        <v>33072</v>
      </c>
      <c r="B3688" s="9" t="n">
        <v>0.37</v>
      </c>
    </row>
    <row r="3689">
      <c r="A3689" s="160" t="n">
        <v>33073</v>
      </c>
      <c r="B3689" s="9" t="n">
        <v>0.38</v>
      </c>
    </row>
    <row r="3690">
      <c r="A3690" s="160" t="n">
        <v>33074</v>
      </c>
      <c r="B3690" s="9" t="n">
        <v>0.4</v>
      </c>
    </row>
    <row r="3691">
      <c r="A3691" s="160" t="n">
        <v>33077</v>
      </c>
      <c r="B3691" s="9" t="n">
        <v>0.43</v>
      </c>
    </row>
    <row r="3692">
      <c r="A3692" s="160" t="n">
        <v>33078</v>
      </c>
      <c r="B3692" s="9" t="n">
        <v>0.41</v>
      </c>
    </row>
    <row r="3693">
      <c r="A3693" s="160" t="n">
        <v>33079</v>
      </c>
      <c r="B3693" s="9" t="n">
        <v>0.41</v>
      </c>
    </row>
    <row r="3694">
      <c r="A3694" s="160" t="n">
        <v>33080</v>
      </c>
      <c r="B3694" s="9" t="n">
        <v>0.41</v>
      </c>
    </row>
    <row r="3695">
      <c r="A3695" s="160" t="n">
        <v>33081</v>
      </c>
      <c r="B3695" s="9" t="n">
        <v>0.42</v>
      </c>
    </row>
    <row r="3696">
      <c r="A3696" s="160" t="n">
        <v>33084</v>
      </c>
      <c r="B3696" s="9" t="n">
        <v>0.41</v>
      </c>
    </row>
    <row r="3697">
      <c r="A3697" s="160" t="n">
        <v>33085</v>
      </c>
      <c r="B3697" s="9" t="n">
        <v>0.45</v>
      </c>
    </row>
    <row r="3698">
      <c r="A3698" s="160" t="n">
        <v>33086</v>
      </c>
      <c r="B3698" s="9" t="n">
        <v>0.44</v>
      </c>
    </row>
    <row r="3699">
      <c r="A3699" s="160" t="n">
        <v>33087</v>
      </c>
      <c r="B3699" s="9" t="n">
        <v>0.51</v>
      </c>
    </row>
    <row r="3700">
      <c r="A3700" s="160" t="n">
        <v>33088</v>
      </c>
      <c r="B3700" s="9" t="n">
        <v>0.64</v>
      </c>
    </row>
    <row r="3701">
      <c r="A3701" s="160" t="n">
        <v>33091</v>
      </c>
      <c r="B3701" s="9" t="n">
        <v>0.8100000000000001</v>
      </c>
    </row>
    <row r="3702">
      <c r="A3702" s="160" t="n">
        <v>33092</v>
      </c>
      <c r="B3702" s="9" t="n">
        <v>0.74</v>
      </c>
    </row>
    <row r="3703">
      <c r="A3703" s="160" t="n">
        <v>33093</v>
      </c>
      <c r="B3703" s="9" t="n">
        <v>0.75</v>
      </c>
    </row>
    <row r="3704">
      <c r="A3704" s="160" t="n">
        <v>33094</v>
      </c>
      <c r="B3704" s="9" t="n">
        <v>0.67</v>
      </c>
    </row>
    <row r="3705">
      <c r="A3705" s="160" t="n">
        <v>33095</v>
      </c>
      <c r="B3705" s="9" t="n">
        <v>0.73</v>
      </c>
    </row>
    <row r="3706">
      <c r="A3706" s="160" t="n">
        <v>33098</v>
      </c>
      <c r="B3706" s="9" t="n">
        <v>0.77</v>
      </c>
    </row>
    <row r="3707">
      <c r="A3707" s="160" t="n">
        <v>33099</v>
      </c>
      <c r="B3707" s="9" t="n">
        <v>0.72</v>
      </c>
    </row>
    <row r="3708">
      <c r="A3708" s="160" t="n">
        <v>33100</v>
      </c>
      <c r="B3708" s="9" t="n">
        <v>0.7</v>
      </c>
    </row>
    <row r="3709">
      <c r="A3709" s="160" t="n">
        <v>33101</v>
      </c>
      <c r="B3709" s="9" t="n">
        <v>0.67</v>
      </c>
    </row>
    <row r="3710">
      <c r="A3710" s="160" t="n">
        <v>33102</v>
      </c>
      <c r="B3710" s="9" t="n">
        <v>0.6899999999999999</v>
      </c>
    </row>
    <row r="3711">
      <c r="A3711" s="160" t="n">
        <v>33105</v>
      </c>
      <c r="B3711" s="9" t="n">
        <v>0.68</v>
      </c>
    </row>
    <row r="3712">
      <c r="A3712" s="160" t="n">
        <v>33106</v>
      </c>
      <c r="B3712" s="9" t="n">
        <v>0.65</v>
      </c>
    </row>
    <row r="3713">
      <c r="A3713" s="160" t="n">
        <v>33107</v>
      </c>
      <c r="B3713" s="9" t="n">
        <v>0.65</v>
      </c>
    </row>
    <row r="3714">
      <c r="A3714" s="160" t="n">
        <v>33108</v>
      </c>
      <c r="B3714" s="9" t="n">
        <v>0.74</v>
      </c>
    </row>
    <row r="3715">
      <c r="A3715" s="160" t="n">
        <v>33109</v>
      </c>
      <c r="B3715" s="9" t="n">
        <v>0.73</v>
      </c>
    </row>
    <row r="3716">
      <c r="A3716" s="160" t="n">
        <v>33112</v>
      </c>
      <c r="B3716" s="9" t="n">
        <v>0.6899999999999999</v>
      </c>
    </row>
    <row r="3717">
      <c r="A3717" s="160" t="n">
        <v>33113</v>
      </c>
      <c r="B3717" s="9" t="n">
        <v>0.71</v>
      </c>
    </row>
    <row r="3718">
      <c r="A3718" s="160" t="n">
        <v>33114</v>
      </c>
      <c r="B3718" s="9" t="n">
        <v>0.68</v>
      </c>
    </row>
    <row r="3719">
      <c r="A3719" s="160" t="n">
        <v>33115</v>
      </c>
      <c r="B3719" s="9" t="n">
        <v>0.74</v>
      </c>
    </row>
    <row r="3720">
      <c r="A3720" s="160" t="n">
        <v>33116</v>
      </c>
      <c r="B3720" s="9" t="n">
        <v>0.79</v>
      </c>
    </row>
    <row r="3721">
      <c r="A3721" s="160" t="n">
        <v>33119</v>
      </c>
      <c r="B3721" s="9" t="n"/>
    </row>
    <row r="3722">
      <c r="A3722" s="160" t="n">
        <v>33120</v>
      </c>
      <c r="B3722" s="9" t="n">
        <v>0.8100000000000001</v>
      </c>
    </row>
    <row r="3723">
      <c r="A3723" s="160" t="n">
        <v>33121</v>
      </c>
      <c r="B3723" s="9" t="n">
        <v>0.82</v>
      </c>
    </row>
    <row r="3724">
      <c r="A3724" s="160" t="n">
        <v>33122</v>
      </c>
      <c r="B3724" s="9" t="n">
        <v>0.78</v>
      </c>
    </row>
    <row r="3725">
      <c r="A3725" s="160" t="n">
        <v>33123</v>
      </c>
      <c r="B3725" s="9" t="n">
        <v>0.77</v>
      </c>
    </row>
    <row r="3726">
      <c r="A3726" s="160" t="n">
        <v>33126</v>
      </c>
      <c r="B3726" s="9" t="n">
        <v>0.76</v>
      </c>
    </row>
    <row r="3727">
      <c r="A3727" s="160" t="n">
        <v>33127</v>
      </c>
      <c r="B3727" s="9" t="n">
        <v>0.73</v>
      </c>
    </row>
    <row r="3728">
      <c r="A3728" s="160" t="n">
        <v>33128</v>
      </c>
      <c r="B3728" s="9" t="n">
        <v>0.77</v>
      </c>
    </row>
    <row r="3729">
      <c r="A3729" s="160" t="n">
        <v>33129</v>
      </c>
      <c r="B3729" s="9" t="n">
        <v>0.8100000000000001</v>
      </c>
    </row>
    <row r="3730">
      <c r="A3730" s="160" t="n">
        <v>33130</v>
      </c>
      <c r="B3730" s="9" t="n">
        <v>0.84</v>
      </c>
    </row>
    <row r="3731">
      <c r="A3731" s="160" t="n">
        <v>33133</v>
      </c>
      <c r="B3731" s="9" t="n">
        <v>0.85</v>
      </c>
    </row>
    <row r="3732">
      <c r="A3732" s="160" t="n">
        <v>33134</v>
      </c>
      <c r="B3732" s="9" t="n">
        <v>0.87</v>
      </c>
    </row>
    <row r="3733">
      <c r="A3733" s="160" t="n">
        <v>33135</v>
      </c>
      <c r="B3733" s="9" t="n">
        <v>0.8</v>
      </c>
    </row>
    <row r="3734">
      <c r="A3734" s="160" t="n">
        <v>33136</v>
      </c>
      <c r="B3734" s="9" t="n">
        <v>0.8100000000000001</v>
      </c>
    </row>
    <row r="3735">
      <c r="A3735" s="160" t="n">
        <v>33137</v>
      </c>
      <c r="B3735" s="9" t="n">
        <v>0.87</v>
      </c>
    </row>
    <row r="3736">
      <c r="A3736" s="160" t="n">
        <v>33140</v>
      </c>
      <c r="B3736" s="9" t="n">
        <v>0.83</v>
      </c>
    </row>
    <row r="3737">
      <c r="A3737" s="160" t="n">
        <v>33141</v>
      </c>
      <c r="B3737" s="9" t="n">
        <v>0.84</v>
      </c>
    </row>
    <row r="3738">
      <c r="A3738" s="160" t="n">
        <v>33142</v>
      </c>
      <c r="B3738" s="9" t="n">
        <v>0.84</v>
      </c>
    </row>
    <row r="3739">
      <c r="A3739" s="160" t="n">
        <v>33143</v>
      </c>
      <c r="B3739" s="9" t="n">
        <v>0.86</v>
      </c>
    </row>
    <row r="3740">
      <c r="A3740" s="160" t="n">
        <v>33144</v>
      </c>
      <c r="B3740" s="9" t="n">
        <v>0.8</v>
      </c>
    </row>
    <row r="3741">
      <c r="A3741" s="160" t="n">
        <v>33147</v>
      </c>
      <c r="B3741" s="9" t="n">
        <v>0.77</v>
      </c>
    </row>
    <row r="3742">
      <c r="A3742" s="160" t="n">
        <v>33148</v>
      </c>
      <c r="B3742" s="9" t="n">
        <v>0.77</v>
      </c>
    </row>
    <row r="3743">
      <c r="A3743" s="160" t="n">
        <v>33149</v>
      </c>
      <c r="B3743" s="9" t="n">
        <v>0.83</v>
      </c>
    </row>
    <row r="3744">
      <c r="A3744" s="160" t="n">
        <v>33150</v>
      </c>
      <c r="B3744" s="9" t="n">
        <v>0.8</v>
      </c>
    </row>
    <row r="3745">
      <c r="A3745" s="160" t="n">
        <v>33151</v>
      </c>
      <c r="B3745" s="9" t="n">
        <v>0.84</v>
      </c>
    </row>
    <row r="3746">
      <c r="A3746" s="160" t="n">
        <v>33154</v>
      </c>
      <c r="B3746" s="9" t="n"/>
    </row>
    <row r="3747">
      <c r="A3747" s="160" t="n">
        <v>33155</v>
      </c>
      <c r="B3747" s="9" t="n">
        <v>0.89</v>
      </c>
    </row>
    <row r="3748">
      <c r="A3748" s="160" t="n">
        <v>33156</v>
      </c>
      <c r="B3748" s="9" t="n">
        <v>0.9</v>
      </c>
    </row>
    <row r="3749">
      <c r="A3749" s="160" t="n">
        <v>33157</v>
      </c>
      <c r="B3749" s="9" t="n">
        <v>0.93</v>
      </c>
    </row>
    <row r="3750">
      <c r="A3750" s="160" t="n">
        <v>33158</v>
      </c>
      <c r="B3750" s="9" t="n">
        <v>0.9</v>
      </c>
    </row>
    <row r="3751">
      <c r="A3751" s="160" t="n">
        <v>33161</v>
      </c>
      <c r="B3751" s="9" t="n">
        <v>0.88</v>
      </c>
    </row>
    <row r="3752">
      <c r="A3752" s="160" t="n">
        <v>33162</v>
      </c>
      <c r="B3752" s="9" t="n">
        <v>0.87</v>
      </c>
    </row>
    <row r="3753">
      <c r="A3753" s="160" t="n">
        <v>33163</v>
      </c>
      <c r="B3753" s="9" t="n">
        <v>0.84</v>
      </c>
    </row>
    <row r="3754">
      <c r="A3754" s="160" t="n">
        <v>33164</v>
      </c>
      <c r="B3754" s="9" t="n">
        <v>0.8</v>
      </c>
    </row>
    <row r="3755">
      <c r="A3755" s="160" t="n">
        <v>33165</v>
      </c>
      <c r="B3755" s="9" t="n">
        <v>0.77</v>
      </c>
    </row>
    <row r="3756">
      <c r="A3756" s="160" t="n">
        <v>33168</v>
      </c>
      <c r="B3756" s="9" t="n">
        <v>0.78</v>
      </c>
    </row>
    <row r="3757">
      <c r="A3757" s="160" t="n">
        <v>33169</v>
      </c>
      <c r="B3757" s="9" t="n">
        <v>0.8100000000000001</v>
      </c>
    </row>
    <row r="3758">
      <c r="A3758" s="160" t="n">
        <v>33170</v>
      </c>
      <c r="B3758" s="9" t="n">
        <v>0.82</v>
      </c>
    </row>
    <row r="3759">
      <c r="A3759" s="160" t="n">
        <v>33171</v>
      </c>
      <c r="B3759" s="9" t="n">
        <v>0.82</v>
      </c>
    </row>
    <row r="3760">
      <c r="A3760" s="160" t="n">
        <v>33172</v>
      </c>
      <c r="B3760" s="9" t="n">
        <v>0.83</v>
      </c>
    </row>
    <row r="3761">
      <c r="A3761" s="160" t="n">
        <v>33175</v>
      </c>
      <c r="B3761" s="9" t="n">
        <v>0.88</v>
      </c>
    </row>
    <row r="3762">
      <c r="A3762" s="160" t="n">
        <v>33176</v>
      </c>
      <c r="B3762" s="9" t="n">
        <v>0.91</v>
      </c>
    </row>
    <row r="3763">
      <c r="A3763" s="160" t="n">
        <v>33177</v>
      </c>
      <c r="B3763" s="9" t="n">
        <v>0.88</v>
      </c>
    </row>
    <row r="3764">
      <c r="A3764" s="160" t="n">
        <v>33178</v>
      </c>
      <c r="B3764" s="9" t="n">
        <v>0.89</v>
      </c>
    </row>
    <row r="3765">
      <c r="A3765" s="160" t="n">
        <v>33179</v>
      </c>
      <c r="B3765" s="9" t="n">
        <v>0.89</v>
      </c>
    </row>
    <row r="3766">
      <c r="A3766" s="160" t="n">
        <v>33182</v>
      </c>
      <c r="B3766" s="9" t="n">
        <v>0.87</v>
      </c>
    </row>
    <row r="3767">
      <c r="A3767" s="160" t="n">
        <v>33183</v>
      </c>
      <c r="B3767" s="9" t="n">
        <v>0.87</v>
      </c>
    </row>
    <row r="3768">
      <c r="A3768" s="160" t="n">
        <v>33184</v>
      </c>
      <c r="B3768" s="9" t="n">
        <v>0.9</v>
      </c>
    </row>
    <row r="3769">
      <c r="A3769" s="160" t="n">
        <v>33185</v>
      </c>
      <c r="B3769" s="9" t="n">
        <v>0.91</v>
      </c>
    </row>
    <row r="3770">
      <c r="A3770" s="160" t="n">
        <v>33186</v>
      </c>
      <c r="B3770" s="9" t="n">
        <v>0.88</v>
      </c>
    </row>
    <row r="3771">
      <c r="A3771" s="160" t="n">
        <v>33189</v>
      </c>
      <c r="B3771" s="9" t="n"/>
    </row>
    <row r="3772">
      <c r="A3772" s="160" t="n">
        <v>33190</v>
      </c>
      <c r="B3772" s="9" t="n">
        <v>0.77</v>
      </c>
    </row>
    <row r="3773">
      <c r="A3773" s="160" t="n">
        <v>33191</v>
      </c>
      <c r="B3773" s="9" t="n">
        <v>0.78</v>
      </c>
    </row>
    <row r="3774">
      <c r="A3774" s="160" t="n">
        <v>33192</v>
      </c>
      <c r="B3774" s="9" t="n">
        <v>0.77</v>
      </c>
    </row>
    <row r="3775">
      <c r="A3775" s="160" t="n">
        <v>33193</v>
      </c>
      <c r="B3775" s="9" t="n">
        <v>0.72</v>
      </c>
    </row>
    <row r="3776">
      <c r="A3776" s="160" t="n">
        <v>33196</v>
      </c>
      <c r="B3776" s="9" t="n">
        <v>0.73</v>
      </c>
    </row>
    <row r="3777">
      <c r="A3777" s="160" t="n">
        <v>33197</v>
      </c>
      <c r="B3777" s="9" t="n">
        <v>0.6899999999999999</v>
      </c>
    </row>
    <row r="3778">
      <c r="A3778" s="160" t="n">
        <v>33198</v>
      </c>
      <c r="B3778" s="9" t="n">
        <v>0.74</v>
      </c>
    </row>
    <row r="3779">
      <c r="A3779" s="160" t="n">
        <v>33199</v>
      </c>
      <c r="B3779" s="9" t="n"/>
    </row>
    <row r="3780">
      <c r="A3780" s="160" t="n">
        <v>33200</v>
      </c>
      <c r="B3780" s="9" t="n">
        <v>0.75</v>
      </c>
    </row>
    <row r="3781">
      <c r="A3781" s="160" t="n">
        <v>33203</v>
      </c>
      <c r="B3781" s="9" t="n">
        <v>0.72</v>
      </c>
    </row>
    <row r="3782">
      <c r="A3782" s="160" t="n">
        <v>33204</v>
      </c>
      <c r="B3782" s="9" t="n">
        <v>0.78</v>
      </c>
    </row>
    <row r="3783">
      <c r="A3783" s="160" t="n">
        <v>33205</v>
      </c>
      <c r="B3783" s="9" t="n">
        <v>0.74</v>
      </c>
    </row>
    <row r="3784">
      <c r="A3784" s="160" t="n">
        <v>33206</v>
      </c>
      <c r="B3784" s="9" t="n">
        <v>0.74</v>
      </c>
    </row>
    <row r="3785">
      <c r="A3785" s="160" t="n">
        <v>33207</v>
      </c>
      <c r="B3785" s="9" t="n">
        <v>0.73</v>
      </c>
    </row>
    <row r="3786">
      <c r="A3786" s="160" t="n">
        <v>33210</v>
      </c>
      <c r="B3786" s="9" t="n">
        <v>0.71</v>
      </c>
    </row>
    <row r="3787">
      <c r="A3787" s="160" t="n">
        <v>33211</v>
      </c>
      <c r="B3787" s="9" t="n">
        <v>0.74</v>
      </c>
    </row>
    <row r="3788">
      <c r="A3788" s="160" t="n">
        <v>33212</v>
      </c>
      <c r="B3788" s="9" t="n">
        <v>0.7</v>
      </c>
    </row>
    <row r="3789">
      <c r="A3789" s="160" t="n">
        <v>33213</v>
      </c>
      <c r="B3789" s="9" t="n">
        <v>0.7</v>
      </c>
    </row>
    <row r="3790">
      <c r="A3790" s="160" t="n">
        <v>33214</v>
      </c>
      <c r="B3790" s="9" t="n">
        <v>0.7</v>
      </c>
    </row>
    <row r="3791">
      <c r="A3791" s="160" t="n">
        <v>33217</v>
      </c>
      <c r="B3791" s="9" t="n">
        <v>0.7</v>
      </c>
    </row>
    <row r="3792">
      <c r="A3792" s="160" t="n">
        <v>33218</v>
      </c>
      <c r="B3792" s="9" t="n">
        <v>0.68</v>
      </c>
    </row>
    <row r="3793">
      <c r="A3793" s="160" t="n">
        <v>33219</v>
      </c>
      <c r="B3793" s="9" t="n">
        <v>0.6899999999999999</v>
      </c>
    </row>
    <row r="3794">
      <c r="A3794" s="160" t="n">
        <v>33220</v>
      </c>
      <c r="B3794" s="9" t="n">
        <v>0.67</v>
      </c>
    </row>
    <row r="3795">
      <c r="A3795" s="160" t="n">
        <v>33221</v>
      </c>
      <c r="B3795" s="9" t="n">
        <v>0.7</v>
      </c>
    </row>
    <row r="3796">
      <c r="A3796" s="160" t="n">
        <v>33224</v>
      </c>
      <c r="B3796" s="9" t="n">
        <v>0.71</v>
      </c>
    </row>
    <row r="3797">
      <c r="A3797" s="160" t="n">
        <v>33225</v>
      </c>
      <c r="B3797" s="9" t="n">
        <v>0.71</v>
      </c>
    </row>
    <row r="3798">
      <c r="A3798" s="160" t="n">
        <v>33226</v>
      </c>
      <c r="B3798" s="9" t="n">
        <v>0.79</v>
      </c>
    </row>
    <row r="3799">
      <c r="A3799" s="160" t="n">
        <v>33227</v>
      </c>
      <c r="B3799" s="9" t="n">
        <v>0.8</v>
      </c>
    </row>
    <row r="3800">
      <c r="A3800" s="160" t="n">
        <v>33228</v>
      </c>
      <c r="B3800" s="9" t="n">
        <v>0.8100000000000001</v>
      </c>
    </row>
    <row r="3801">
      <c r="A3801" s="160" t="n">
        <v>33231</v>
      </c>
      <c r="B3801" s="9" t="n">
        <v>0.85</v>
      </c>
    </row>
    <row r="3802">
      <c r="A3802" s="160" t="n">
        <v>33232</v>
      </c>
      <c r="B3802" s="9" t="n"/>
    </row>
    <row r="3803">
      <c r="A3803" s="160" t="n">
        <v>33233</v>
      </c>
      <c r="B3803" s="9" t="n">
        <v>0.88</v>
      </c>
    </row>
    <row r="3804">
      <c r="A3804" s="160" t="n">
        <v>33234</v>
      </c>
      <c r="B3804" s="9" t="n">
        <v>0.86</v>
      </c>
    </row>
    <row r="3805">
      <c r="A3805" s="160" t="n">
        <v>33235</v>
      </c>
      <c r="B3805" s="9" t="n">
        <v>0.89</v>
      </c>
    </row>
    <row r="3806">
      <c r="A3806" s="160" t="n">
        <v>33238</v>
      </c>
      <c r="B3806" s="9" t="n">
        <v>0.93</v>
      </c>
    </row>
    <row r="3807">
      <c r="A3807" s="160" t="n">
        <v>33239</v>
      </c>
      <c r="B3807" s="9" t="n"/>
    </row>
    <row r="3808">
      <c r="A3808" s="160" t="n">
        <v>33240</v>
      </c>
      <c r="B3808" s="9" t="n">
        <v>0.89</v>
      </c>
    </row>
    <row r="3809">
      <c r="A3809" s="160" t="n">
        <v>33241</v>
      </c>
      <c r="B3809" s="9" t="n">
        <v>0.85</v>
      </c>
    </row>
    <row r="3810">
      <c r="A3810" s="160" t="n">
        <v>33242</v>
      </c>
      <c r="B3810" s="9" t="n">
        <v>0.85</v>
      </c>
    </row>
    <row r="3811">
      <c r="A3811" s="160" t="n">
        <v>33245</v>
      </c>
      <c r="B3811" s="9" t="n">
        <v>0.93</v>
      </c>
    </row>
    <row r="3812">
      <c r="A3812" s="160" t="n">
        <v>33246</v>
      </c>
      <c r="B3812" s="9" t="n">
        <v>1.01</v>
      </c>
    </row>
    <row r="3813">
      <c r="A3813" s="160" t="n">
        <v>33247</v>
      </c>
      <c r="B3813" s="9" t="n">
        <v>1.15</v>
      </c>
    </row>
    <row r="3814">
      <c r="A3814" s="160" t="n">
        <v>33248</v>
      </c>
      <c r="B3814" s="9" t="n">
        <v>1.02</v>
      </c>
    </row>
    <row r="3815">
      <c r="A3815" s="160" t="n">
        <v>33249</v>
      </c>
      <c r="B3815" s="9" t="n">
        <v>1.06</v>
      </c>
    </row>
    <row r="3816">
      <c r="A3816" s="160" t="n">
        <v>33252</v>
      </c>
      <c r="B3816" s="9" t="n">
        <v>1.05</v>
      </c>
    </row>
    <row r="3817">
      <c r="A3817" s="160" t="n">
        <v>33253</v>
      </c>
      <c r="B3817" s="9" t="n">
        <v>1.06</v>
      </c>
    </row>
    <row r="3818">
      <c r="A3818" s="160" t="n">
        <v>33254</v>
      </c>
      <c r="B3818" s="9" t="n">
        <v>1.03</v>
      </c>
    </row>
    <row r="3819">
      <c r="A3819" s="160" t="n">
        <v>33255</v>
      </c>
      <c r="B3819" s="9" t="n">
        <v>0.86</v>
      </c>
    </row>
    <row r="3820">
      <c r="A3820" s="160" t="n">
        <v>33256</v>
      </c>
      <c r="B3820" s="9" t="n">
        <v>0.89</v>
      </c>
    </row>
    <row r="3821">
      <c r="A3821" s="160" t="n">
        <v>33259</v>
      </c>
      <c r="B3821" s="9" t="n"/>
    </row>
    <row r="3822">
      <c r="A3822" s="160" t="n">
        <v>33260</v>
      </c>
      <c r="B3822" s="9" t="n">
        <v>0.9399999999999999</v>
      </c>
    </row>
    <row r="3823">
      <c r="A3823" s="160" t="n">
        <v>33261</v>
      </c>
      <c r="B3823" s="9" t="n">
        <v>0.96</v>
      </c>
    </row>
    <row r="3824">
      <c r="A3824" s="160" t="n">
        <v>33262</v>
      </c>
      <c r="B3824" s="9" t="n">
        <v>0.96</v>
      </c>
    </row>
    <row r="3825">
      <c r="A3825" s="160" t="n">
        <v>33263</v>
      </c>
      <c r="B3825" s="9" t="n">
        <v>0.96</v>
      </c>
    </row>
    <row r="3826">
      <c r="A3826" s="160" t="n">
        <v>33266</v>
      </c>
      <c r="B3826" s="9" t="n">
        <v>0.9399999999999999</v>
      </c>
    </row>
    <row r="3827">
      <c r="A3827" s="160" t="n">
        <v>33267</v>
      </c>
      <c r="B3827" s="9" t="n">
        <v>0.95</v>
      </c>
    </row>
    <row r="3828">
      <c r="A3828" s="160" t="n">
        <v>33268</v>
      </c>
      <c r="B3828" s="9" t="n">
        <v>0.98</v>
      </c>
    </row>
    <row r="3829">
      <c r="A3829" s="160" t="n">
        <v>33269</v>
      </c>
      <c r="B3829" s="9" t="n">
        <v>0.98</v>
      </c>
    </row>
    <row r="3830">
      <c r="A3830" s="160" t="n">
        <v>33270</v>
      </c>
      <c r="B3830" s="9" t="n">
        <v>1.08</v>
      </c>
    </row>
    <row r="3831">
      <c r="A3831" s="160" t="n">
        <v>33273</v>
      </c>
      <c r="B3831" s="9" t="n">
        <v>1.06</v>
      </c>
    </row>
    <row r="3832">
      <c r="A3832" s="160" t="n">
        <v>33274</v>
      </c>
      <c r="B3832" s="9" t="n">
        <v>1.05</v>
      </c>
    </row>
    <row r="3833">
      <c r="A3833" s="160" t="n">
        <v>33275</v>
      </c>
      <c r="B3833" s="9" t="n">
        <v>0.97</v>
      </c>
    </row>
    <row r="3834">
      <c r="A3834" s="160" t="n">
        <v>33276</v>
      </c>
      <c r="B3834" s="9" t="n">
        <v>1.02</v>
      </c>
    </row>
    <row r="3835">
      <c r="A3835" s="160" t="n">
        <v>33277</v>
      </c>
      <c r="B3835" s="9" t="n">
        <v>0.97</v>
      </c>
    </row>
    <row r="3836">
      <c r="A3836" s="160" t="n">
        <v>33280</v>
      </c>
      <c r="B3836" s="9" t="n">
        <v>1</v>
      </c>
    </row>
    <row r="3837">
      <c r="A3837" s="160" t="n">
        <v>33281</v>
      </c>
      <c r="B3837" s="9" t="n">
        <v>1</v>
      </c>
    </row>
    <row r="3838">
      <c r="A3838" s="160" t="n">
        <v>33282</v>
      </c>
      <c r="B3838" s="9" t="n">
        <v>1</v>
      </c>
    </row>
    <row r="3839">
      <c r="A3839" s="160" t="n">
        <v>33283</v>
      </c>
      <c r="B3839" s="9" t="n">
        <v>1.03</v>
      </c>
    </row>
    <row r="3840">
      <c r="A3840" s="160" t="n">
        <v>33284</v>
      </c>
      <c r="B3840" s="9" t="n">
        <v>0.96</v>
      </c>
    </row>
    <row r="3841">
      <c r="A3841" s="160" t="n">
        <v>33287</v>
      </c>
      <c r="B3841" s="9" t="n"/>
    </row>
    <row r="3842">
      <c r="A3842" s="160" t="n">
        <v>33288</v>
      </c>
      <c r="B3842" s="9" t="n">
        <v>0.93</v>
      </c>
    </row>
    <row r="3843">
      <c r="A3843" s="160" t="n">
        <v>33289</v>
      </c>
      <c r="B3843" s="9" t="n">
        <v>0.97</v>
      </c>
    </row>
    <row r="3844">
      <c r="A3844" s="160" t="n">
        <v>33290</v>
      </c>
      <c r="B3844" s="9" t="n">
        <v>0.98</v>
      </c>
    </row>
    <row r="3845">
      <c r="A3845" s="160" t="n">
        <v>33291</v>
      </c>
      <c r="B3845" s="9" t="n">
        <v>0.93</v>
      </c>
    </row>
    <row r="3846">
      <c r="A3846" s="160" t="n">
        <v>33294</v>
      </c>
      <c r="B3846" s="9" t="n">
        <v>0.92</v>
      </c>
    </row>
    <row r="3847">
      <c r="A3847" s="160" t="n">
        <v>33295</v>
      </c>
      <c r="B3847" s="9" t="n">
        <v>0.96</v>
      </c>
    </row>
    <row r="3848">
      <c r="A3848" s="160" t="n">
        <v>33296</v>
      </c>
      <c r="B3848" s="9" t="n">
        <v>0.96</v>
      </c>
    </row>
    <row r="3849">
      <c r="A3849" s="160" t="n">
        <v>33297</v>
      </c>
      <c r="B3849" s="9" t="n">
        <v>0.98</v>
      </c>
    </row>
    <row r="3850">
      <c r="A3850" s="160" t="n">
        <v>33298</v>
      </c>
      <c r="B3850" s="9" t="n">
        <v>0.9399999999999999</v>
      </c>
    </row>
    <row r="3851">
      <c r="A3851" s="160" t="n">
        <v>33301</v>
      </c>
      <c r="B3851" s="9" t="n">
        <v>0.96</v>
      </c>
    </row>
    <row r="3852">
      <c r="A3852" s="160" t="n">
        <v>33302</v>
      </c>
      <c r="B3852" s="9" t="n">
        <v>0.95</v>
      </c>
    </row>
    <row r="3853">
      <c r="A3853" s="160" t="n">
        <v>33303</v>
      </c>
      <c r="B3853" s="9" t="n">
        <v>0.96</v>
      </c>
    </row>
    <row r="3854">
      <c r="A3854" s="160" t="n">
        <v>33304</v>
      </c>
      <c r="B3854" s="9" t="n">
        <v>0.95</v>
      </c>
    </row>
    <row r="3855">
      <c r="A3855" s="160" t="n">
        <v>33305</v>
      </c>
      <c r="B3855" s="9" t="n">
        <v>1.05</v>
      </c>
    </row>
    <row r="3856">
      <c r="A3856" s="160" t="n">
        <v>33308</v>
      </c>
      <c r="B3856" s="9" t="n">
        <v>1.01</v>
      </c>
    </row>
    <row r="3857">
      <c r="A3857" s="160" t="n">
        <v>33309</v>
      </c>
      <c r="B3857" s="9" t="n">
        <v>1.02</v>
      </c>
    </row>
    <row r="3858">
      <c r="A3858" s="160" t="n">
        <v>33310</v>
      </c>
      <c r="B3858" s="9" t="n">
        <v>1.02</v>
      </c>
    </row>
    <row r="3859">
      <c r="A3859" s="160" t="n">
        <v>33311</v>
      </c>
      <c r="B3859" s="9" t="n">
        <v>1.07</v>
      </c>
    </row>
    <row r="3860">
      <c r="A3860" s="160" t="n">
        <v>33312</v>
      </c>
      <c r="B3860" s="9" t="n">
        <v>1.09</v>
      </c>
    </row>
    <row r="3861">
      <c r="A3861" s="160" t="n">
        <v>33315</v>
      </c>
      <c r="B3861" s="9" t="n">
        <v>1.06</v>
      </c>
    </row>
    <row r="3862">
      <c r="A3862" s="160" t="n">
        <v>33316</v>
      </c>
      <c r="B3862" s="9" t="n">
        <v>1.03</v>
      </c>
    </row>
    <row r="3863">
      <c r="A3863" s="160" t="n">
        <v>33317</v>
      </c>
      <c r="B3863" s="9" t="n">
        <v>1</v>
      </c>
    </row>
    <row r="3864">
      <c r="A3864" s="160" t="n">
        <v>33318</v>
      </c>
      <c r="B3864" s="9" t="n">
        <v>1.03</v>
      </c>
    </row>
    <row r="3865">
      <c r="A3865" s="160" t="n">
        <v>33319</v>
      </c>
      <c r="B3865" s="9" t="n">
        <v>1</v>
      </c>
    </row>
    <row r="3866">
      <c r="A3866" s="160" t="n">
        <v>33322</v>
      </c>
      <c r="B3866" s="9" t="n">
        <v>0.99</v>
      </c>
    </row>
    <row r="3867">
      <c r="A3867" s="160" t="n">
        <v>33323</v>
      </c>
      <c r="B3867" s="9" t="n">
        <v>0.97</v>
      </c>
    </row>
    <row r="3868">
      <c r="A3868" s="160" t="n">
        <v>33324</v>
      </c>
      <c r="B3868" s="9" t="n">
        <v>1.01</v>
      </c>
    </row>
    <row r="3869">
      <c r="A3869" s="160" t="n">
        <v>33325</v>
      </c>
      <c r="B3869" s="9" t="n">
        <v>1.03</v>
      </c>
    </row>
    <row r="3870">
      <c r="A3870" s="160" t="n">
        <v>33326</v>
      </c>
      <c r="B3870" s="9" t="n"/>
    </row>
    <row r="3871">
      <c r="A3871" s="160" t="n">
        <v>33329</v>
      </c>
      <c r="B3871" s="9" t="n">
        <v>1.06</v>
      </c>
    </row>
    <row r="3872">
      <c r="A3872" s="160" t="n">
        <v>33330</v>
      </c>
      <c r="B3872" s="9" t="n">
        <v>1.06</v>
      </c>
    </row>
    <row r="3873">
      <c r="A3873" s="160" t="n">
        <v>33331</v>
      </c>
      <c r="B3873" s="9" t="n">
        <v>1.06</v>
      </c>
    </row>
    <row r="3874">
      <c r="A3874" s="160" t="n">
        <v>33332</v>
      </c>
      <c r="B3874" s="9" t="n">
        <v>1.06</v>
      </c>
    </row>
    <row r="3875">
      <c r="A3875" s="160" t="n">
        <v>33333</v>
      </c>
      <c r="B3875" s="9" t="n">
        <v>1.07</v>
      </c>
    </row>
    <row r="3876">
      <c r="A3876" s="160" t="n">
        <v>33336</v>
      </c>
      <c r="B3876" s="9" t="n">
        <v>1.07</v>
      </c>
    </row>
    <row r="3877">
      <c r="A3877" s="160" t="n">
        <v>33337</v>
      </c>
      <c r="B3877" s="9" t="n">
        <v>1.09</v>
      </c>
    </row>
    <row r="3878">
      <c r="A3878" s="160" t="n">
        <v>33338</v>
      </c>
      <c r="B3878" s="9" t="n">
        <v>1.08</v>
      </c>
    </row>
    <row r="3879">
      <c r="A3879" s="160" t="n">
        <v>33339</v>
      </c>
      <c r="B3879" s="9" t="n">
        <v>1.14</v>
      </c>
    </row>
    <row r="3880">
      <c r="A3880" s="160" t="n">
        <v>33340</v>
      </c>
      <c r="B3880" s="9" t="n">
        <v>1.1</v>
      </c>
    </row>
    <row r="3881">
      <c r="A3881" s="160" t="n">
        <v>33343</v>
      </c>
      <c r="B3881" s="9" t="n">
        <v>1.05</v>
      </c>
    </row>
    <row r="3882">
      <c r="A3882" s="160" t="n">
        <v>33344</v>
      </c>
      <c r="B3882" s="9" t="n">
        <v>1.05</v>
      </c>
    </row>
    <row r="3883">
      <c r="A3883" s="160" t="n">
        <v>33345</v>
      </c>
      <c r="B3883" s="9" t="n">
        <v>1.05</v>
      </c>
    </row>
    <row r="3884">
      <c r="A3884" s="160" t="n">
        <v>33346</v>
      </c>
      <c r="B3884" s="9" t="n">
        <v>1.03</v>
      </c>
    </row>
    <row r="3885">
      <c r="A3885" s="160" t="n">
        <v>33347</v>
      </c>
      <c r="B3885" s="9" t="n">
        <v>1.07</v>
      </c>
    </row>
    <row r="3886">
      <c r="A3886" s="160" t="n">
        <v>33350</v>
      </c>
      <c r="B3886" s="9" t="n">
        <v>1.08</v>
      </c>
    </row>
    <row r="3887">
      <c r="A3887" s="160" t="n">
        <v>33351</v>
      </c>
      <c r="B3887" s="9" t="n">
        <v>1.07</v>
      </c>
    </row>
    <row r="3888">
      <c r="A3888" s="160" t="n">
        <v>33352</v>
      </c>
      <c r="B3888" s="9" t="n">
        <v>1.11</v>
      </c>
    </row>
    <row r="3889">
      <c r="A3889" s="160" t="n">
        <v>33353</v>
      </c>
      <c r="B3889" s="9" t="n">
        <v>1.14</v>
      </c>
    </row>
    <row r="3890">
      <c r="A3890" s="160" t="n">
        <v>33354</v>
      </c>
      <c r="B3890" s="9" t="n">
        <v>1.17</v>
      </c>
    </row>
    <row r="3891">
      <c r="A3891" s="160" t="n">
        <v>33357</v>
      </c>
      <c r="B3891" s="9" t="n">
        <v>1.17</v>
      </c>
    </row>
    <row r="3892">
      <c r="A3892" s="160" t="n">
        <v>33358</v>
      </c>
      <c r="B3892" s="9" t="n">
        <v>1.22</v>
      </c>
    </row>
    <row r="3893">
      <c r="A3893" s="160" t="n">
        <v>33359</v>
      </c>
      <c r="B3893" s="9" t="n">
        <v>1.21</v>
      </c>
    </row>
    <row r="3894">
      <c r="A3894" s="160" t="n">
        <v>33360</v>
      </c>
      <c r="B3894" s="9" t="n">
        <v>1.21</v>
      </c>
    </row>
    <row r="3895">
      <c r="A3895" s="160" t="n">
        <v>33361</v>
      </c>
      <c r="B3895" s="9" t="n">
        <v>1.24</v>
      </c>
    </row>
    <row r="3896">
      <c r="A3896" s="160" t="n">
        <v>33364</v>
      </c>
      <c r="B3896" s="9" t="n">
        <v>1.23</v>
      </c>
    </row>
    <row r="3897">
      <c r="A3897" s="160" t="n">
        <v>33365</v>
      </c>
      <c r="B3897" s="9" t="n">
        <v>1.24</v>
      </c>
    </row>
    <row r="3898">
      <c r="A3898" s="160" t="n">
        <v>33366</v>
      </c>
      <c r="B3898" s="9" t="n">
        <v>1.2</v>
      </c>
    </row>
    <row r="3899">
      <c r="A3899" s="160" t="n">
        <v>33367</v>
      </c>
      <c r="B3899" s="9" t="n">
        <v>1.18</v>
      </c>
    </row>
    <row r="3900">
      <c r="A3900" s="160" t="n">
        <v>33368</v>
      </c>
      <c r="B3900" s="9" t="n">
        <v>1.25</v>
      </c>
    </row>
    <row r="3901">
      <c r="A3901" s="160" t="n">
        <v>33371</v>
      </c>
      <c r="B3901" s="9" t="n">
        <v>1.23</v>
      </c>
    </row>
    <row r="3902">
      <c r="A3902" s="160" t="n">
        <v>33372</v>
      </c>
      <c r="B3902" s="9" t="n">
        <v>1.28</v>
      </c>
    </row>
    <row r="3903">
      <c r="A3903" s="160" t="n">
        <v>33373</v>
      </c>
      <c r="B3903" s="9" t="n">
        <v>1.29</v>
      </c>
    </row>
    <row r="3904">
      <c r="A3904" s="160" t="n">
        <v>33374</v>
      </c>
      <c r="B3904" s="9" t="n">
        <v>1.28</v>
      </c>
    </row>
    <row r="3905">
      <c r="A3905" s="160" t="n">
        <v>33375</v>
      </c>
      <c r="B3905" s="9" t="n">
        <v>1.22</v>
      </c>
    </row>
    <row r="3906">
      <c r="A3906" s="160" t="n">
        <v>33378</v>
      </c>
      <c r="B3906" s="9" t="n">
        <v>1.24</v>
      </c>
    </row>
    <row r="3907">
      <c r="A3907" s="160" t="n">
        <v>33379</v>
      </c>
      <c r="B3907" s="9" t="n">
        <v>1.22</v>
      </c>
    </row>
    <row r="3908">
      <c r="A3908" s="160" t="n">
        <v>33380</v>
      </c>
      <c r="B3908" s="9" t="n">
        <v>1.29</v>
      </c>
    </row>
    <row r="3909">
      <c r="A3909" s="160" t="n">
        <v>33381</v>
      </c>
      <c r="B3909" s="9" t="n">
        <v>1.36</v>
      </c>
    </row>
    <row r="3910">
      <c r="A3910" s="160" t="n">
        <v>33382</v>
      </c>
      <c r="B3910" s="9" t="n">
        <v>1.41</v>
      </c>
    </row>
    <row r="3911">
      <c r="A3911" s="160" t="n">
        <v>33385</v>
      </c>
      <c r="B3911" s="9" t="n"/>
    </row>
    <row r="3912">
      <c r="A3912" s="160" t="n">
        <v>33386</v>
      </c>
      <c r="B3912" s="9" t="n">
        <v>1.41</v>
      </c>
    </row>
    <row r="3913">
      <c r="A3913" s="160" t="n">
        <v>33387</v>
      </c>
      <c r="B3913" s="9" t="n">
        <v>1.46</v>
      </c>
    </row>
    <row r="3914">
      <c r="A3914" s="160" t="n">
        <v>33388</v>
      </c>
      <c r="B3914" s="9" t="n">
        <v>1.42</v>
      </c>
    </row>
    <row r="3915">
      <c r="A3915" s="160" t="n">
        <v>33389</v>
      </c>
      <c r="B3915" s="9" t="n">
        <v>1.38</v>
      </c>
    </row>
    <row r="3916">
      <c r="A3916" s="160" t="n">
        <v>33392</v>
      </c>
      <c r="B3916" s="9" t="n">
        <v>1.35</v>
      </c>
    </row>
    <row r="3917">
      <c r="A3917" s="160" t="n">
        <v>33393</v>
      </c>
      <c r="B3917" s="9" t="n">
        <v>1.35</v>
      </c>
    </row>
    <row r="3918">
      <c r="A3918" s="160" t="n">
        <v>33394</v>
      </c>
      <c r="B3918" s="9" t="n">
        <v>1.36</v>
      </c>
    </row>
    <row r="3919">
      <c r="A3919" s="160" t="n">
        <v>33395</v>
      </c>
      <c r="B3919" s="9" t="n">
        <v>1.37</v>
      </c>
    </row>
    <row r="3920">
      <c r="A3920" s="160" t="n">
        <v>33396</v>
      </c>
      <c r="B3920" s="9" t="n">
        <v>1.31</v>
      </c>
    </row>
    <row r="3921">
      <c r="A3921" s="160" t="n">
        <v>33399</v>
      </c>
      <c r="B3921" s="9" t="n">
        <v>1.28</v>
      </c>
    </row>
    <row r="3922">
      <c r="A3922" s="160" t="n">
        <v>33400</v>
      </c>
      <c r="B3922" s="9" t="n">
        <v>1.3</v>
      </c>
    </row>
    <row r="3923">
      <c r="A3923" s="160" t="n">
        <v>33401</v>
      </c>
      <c r="B3923" s="9" t="n">
        <v>1.28</v>
      </c>
    </row>
    <row r="3924">
      <c r="A3924" s="160" t="n">
        <v>33402</v>
      </c>
      <c r="B3924" s="9" t="n">
        <v>1.26</v>
      </c>
    </row>
    <row r="3925">
      <c r="A3925" s="160" t="n">
        <v>33403</v>
      </c>
      <c r="B3925" s="9" t="n">
        <v>1.27</v>
      </c>
    </row>
    <row r="3926">
      <c r="A3926" s="160" t="n">
        <v>33406</v>
      </c>
      <c r="B3926" s="9" t="n">
        <v>1.28</v>
      </c>
    </row>
    <row r="3927">
      <c r="A3927" s="160" t="n">
        <v>33407</v>
      </c>
      <c r="B3927" s="9" t="n">
        <v>1.32</v>
      </c>
    </row>
    <row r="3928">
      <c r="A3928" s="160" t="n">
        <v>33408</v>
      </c>
      <c r="B3928" s="9" t="n">
        <v>1.38</v>
      </c>
    </row>
    <row r="3929">
      <c r="A3929" s="160" t="n">
        <v>33409</v>
      </c>
      <c r="B3929" s="9" t="n">
        <v>1.43</v>
      </c>
    </row>
    <row r="3930">
      <c r="A3930" s="160" t="n">
        <v>33410</v>
      </c>
      <c r="B3930" s="9" t="n">
        <v>1.38</v>
      </c>
    </row>
    <row r="3931">
      <c r="A3931" s="160" t="n">
        <v>33413</v>
      </c>
      <c r="B3931" s="9" t="n">
        <v>1.37</v>
      </c>
    </row>
    <row r="3932">
      <c r="A3932" s="160" t="n">
        <v>33414</v>
      </c>
      <c r="B3932" s="9" t="n">
        <v>1.29</v>
      </c>
    </row>
    <row r="3933">
      <c r="A3933" s="160" t="n">
        <v>33415</v>
      </c>
      <c r="B3933" s="9" t="n">
        <v>1.32</v>
      </c>
    </row>
    <row r="3934">
      <c r="A3934" s="160" t="n">
        <v>33416</v>
      </c>
      <c r="B3934" s="9" t="n">
        <v>1.32</v>
      </c>
    </row>
    <row r="3935">
      <c r="A3935" s="160" t="n">
        <v>33417</v>
      </c>
      <c r="B3935" s="9" t="n">
        <v>1.34</v>
      </c>
    </row>
    <row r="3936">
      <c r="A3936" s="160" t="n">
        <v>33420</v>
      </c>
      <c r="B3936" s="9" t="n">
        <v>1.29</v>
      </c>
    </row>
    <row r="3937">
      <c r="A3937" s="160" t="n">
        <v>33421</v>
      </c>
      <c r="B3937" s="9" t="n">
        <v>1.27</v>
      </c>
    </row>
    <row r="3938">
      <c r="A3938" s="160" t="n">
        <v>33422</v>
      </c>
      <c r="B3938" s="9" t="n">
        <v>1.29</v>
      </c>
    </row>
    <row r="3939">
      <c r="A3939" s="160" t="n">
        <v>33423</v>
      </c>
      <c r="B3939" s="9" t="n"/>
    </row>
    <row r="3940">
      <c r="A3940" s="160" t="n">
        <v>33424</v>
      </c>
      <c r="B3940" s="9" t="n">
        <v>1.3</v>
      </c>
    </row>
    <row r="3941">
      <c r="A3941" s="160" t="n">
        <v>33427</v>
      </c>
      <c r="B3941" s="9" t="n">
        <v>1.34</v>
      </c>
    </row>
    <row r="3942">
      <c r="A3942" s="160" t="n">
        <v>33428</v>
      </c>
      <c r="B3942" s="9" t="n">
        <v>1.36</v>
      </c>
    </row>
    <row r="3943">
      <c r="A3943" s="160" t="n">
        <v>33429</v>
      </c>
      <c r="B3943" s="9" t="n">
        <v>1.38</v>
      </c>
    </row>
    <row r="3944">
      <c r="A3944" s="160" t="n">
        <v>33430</v>
      </c>
      <c r="B3944" s="9" t="n">
        <v>1.38</v>
      </c>
    </row>
    <row r="3945">
      <c r="A3945" s="160" t="n">
        <v>33431</v>
      </c>
      <c r="B3945" s="9" t="n">
        <v>1.38</v>
      </c>
    </row>
    <row r="3946">
      <c r="A3946" s="160" t="n">
        <v>33434</v>
      </c>
      <c r="B3946" s="9" t="n">
        <v>1.38</v>
      </c>
    </row>
    <row r="3947">
      <c r="A3947" s="160" t="n">
        <v>33435</v>
      </c>
      <c r="B3947" s="9" t="n">
        <v>1.37</v>
      </c>
    </row>
    <row r="3948">
      <c r="A3948" s="160" t="n">
        <v>33436</v>
      </c>
      <c r="B3948" s="9" t="n">
        <v>1.36</v>
      </c>
    </row>
    <row r="3949">
      <c r="A3949" s="160" t="n">
        <v>33437</v>
      </c>
      <c r="B3949" s="9" t="n">
        <v>1.4</v>
      </c>
    </row>
    <row r="3950">
      <c r="A3950" s="160" t="n">
        <v>33438</v>
      </c>
      <c r="B3950" s="9" t="n">
        <v>1.39</v>
      </c>
    </row>
    <row r="3951">
      <c r="A3951" s="160" t="n">
        <v>33441</v>
      </c>
      <c r="B3951" s="9" t="n">
        <v>1.37</v>
      </c>
    </row>
    <row r="3952">
      <c r="A3952" s="160" t="n">
        <v>33442</v>
      </c>
      <c r="B3952" s="9" t="n">
        <v>1.37</v>
      </c>
    </row>
    <row r="3953">
      <c r="A3953" s="160" t="n">
        <v>33443</v>
      </c>
      <c r="B3953" s="9" t="n">
        <v>1.36</v>
      </c>
    </row>
    <row r="3954">
      <c r="A3954" s="160" t="n">
        <v>33444</v>
      </c>
      <c r="B3954" s="9" t="n">
        <v>1.33</v>
      </c>
    </row>
    <row r="3955">
      <c r="A3955" s="160" t="n">
        <v>33445</v>
      </c>
      <c r="B3955" s="9" t="n">
        <v>1.35</v>
      </c>
    </row>
    <row r="3956">
      <c r="A3956" s="160" t="n">
        <v>33448</v>
      </c>
      <c r="B3956" s="9" t="n">
        <v>1.38</v>
      </c>
    </row>
    <row r="3957">
      <c r="A3957" s="160" t="n">
        <v>33449</v>
      </c>
      <c r="B3957" s="9" t="n">
        <v>1.37</v>
      </c>
    </row>
    <row r="3958">
      <c r="A3958" s="160" t="n">
        <v>33450</v>
      </c>
      <c r="B3958" s="9" t="n">
        <v>1.39</v>
      </c>
    </row>
    <row r="3959">
      <c r="A3959" s="160" t="n">
        <v>33451</v>
      </c>
      <c r="B3959" s="9" t="n">
        <v>1.36</v>
      </c>
    </row>
    <row r="3960">
      <c r="A3960" s="160" t="n">
        <v>33452</v>
      </c>
      <c r="B3960" s="9" t="n">
        <v>1.37</v>
      </c>
    </row>
    <row r="3961">
      <c r="A3961" s="160" t="n">
        <v>33455</v>
      </c>
      <c r="B3961" s="9" t="n">
        <v>1.35</v>
      </c>
    </row>
    <row r="3962">
      <c r="A3962" s="160" t="n">
        <v>33456</v>
      </c>
      <c r="B3962" s="9" t="n">
        <v>1.4</v>
      </c>
    </row>
    <row r="3963">
      <c r="A3963" s="160" t="n">
        <v>33457</v>
      </c>
      <c r="B3963" s="9" t="n">
        <v>1.39</v>
      </c>
    </row>
    <row r="3964">
      <c r="A3964" s="160" t="n">
        <v>33458</v>
      </c>
      <c r="B3964" s="9" t="n">
        <v>1.46</v>
      </c>
    </row>
    <row r="3965">
      <c r="A3965" s="160" t="n">
        <v>33459</v>
      </c>
      <c r="B3965" s="9" t="n">
        <v>1.49</v>
      </c>
    </row>
    <row r="3966">
      <c r="A3966" s="160" t="n">
        <v>33462</v>
      </c>
      <c r="B3966" s="9" t="n">
        <v>1.46</v>
      </c>
    </row>
    <row r="3967">
      <c r="A3967" s="160" t="n">
        <v>33463</v>
      </c>
      <c r="B3967" s="9" t="n">
        <v>1.43</v>
      </c>
    </row>
    <row r="3968">
      <c r="A3968" s="160" t="n">
        <v>33464</v>
      </c>
      <c r="B3968" s="9" t="n">
        <v>1.45</v>
      </c>
    </row>
    <row r="3969">
      <c r="A3969" s="160" t="n">
        <v>33465</v>
      </c>
      <c r="B3969" s="9" t="n">
        <v>1.51</v>
      </c>
    </row>
    <row r="3970">
      <c r="A3970" s="160" t="n">
        <v>33466</v>
      </c>
      <c r="B3970" s="9" t="n">
        <v>1.53</v>
      </c>
    </row>
    <row r="3971">
      <c r="A3971" s="160" t="n">
        <v>33469</v>
      </c>
      <c r="B3971" s="9" t="n">
        <v>1.59</v>
      </c>
    </row>
    <row r="3972">
      <c r="A3972" s="160" t="n">
        <v>33470</v>
      </c>
      <c r="B3972" s="9" t="n">
        <v>1.64</v>
      </c>
    </row>
    <row r="3973">
      <c r="A3973" s="160" t="n">
        <v>33471</v>
      </c>
      <c r="B3973" s="9" t="n">
        <v>1.53</v>
      </c>
    </row>
    <row r="3974">
      <c r="A3974" s="160" t="n">
        <v>33472</v>
      </c>
      <c r="B3974" s="9" t="n">
        <v>1.51</v>
      </c>
    </row>
    <row r="3975">
      <c r="A3975" s="160" t="n">
        <v>33473</v>
      </c>
      <c r="B3975" s="9" t="n">
        <v>1.42</v>
      </c>
    </row>
    <row r="3976">
      <c r="A3976" s="160" t="n">
        <v>33476</v>
      </c>
      <c r="B3976" s="9" t="n">
        <v>1.43</v>
      </c>
    </row>
    <row r="3977">
      <c r="A3977" s="160" t="n">
        <v>33477</v>
      </c>
      <c r="B3977" s="9" t="n">
        <v>1.48</v>
      </c>
    </row>
    <row r="3978">
      <c r="A3978" s="160" t="n">
        <v>33478</v>
      </c>
      <c r="B3978" s="9" t="n">
        <v>1.52</v>
      </c>
    </row>
    <row r="3979">
      <c r="A3979" s="160" t="n">
        <v>33479</v>
      </c>
      <c r="B3979" s="9" t="n">
        <v>1.49</v>
      </c>
    </row>
    <row r="3980">
      <c r="A3980" s="160" t="n">
        <v>33480</v>
      </c>
      <c r="B3980" s="9" t="n">
        <v>1.46</v>
      </c>
    </row>
    <row r="3981">
      <c r="A3981" s="160" t="n">
        <v>33483</v>
      </c>
      <c r="B3981" s="9" t="n"/>
    </row>
    <row r="3982">
      <c r="A3982" s="160" t="n">
        <v>33484</v>
      </c>
      <c r="B3982" s="9" t="n">
        <v>1.48</v>
      </c>
    </row>
    <row r="3983">
      <c r="A3983" s="160" t="n">
        <v>33485</v>
      </c>
      <c r="B3983" s="9" t="n">
        <v>1.5</v>
      </c>
    </row>
    <row r="3984">
      <c r="A3984" s="160" t="n">
        <v>33486</v>
      </c>
      <c r="B3984" s="9" t="n">
        <v>1.52</v>
      </c>
    </row>
    <row r="3985">
      <c r="A3985" s="160" t="n">
        <v>33487</v>
      </c>
      <c r="B3985" s="9" t="n">
        <v>1.5</v>
      </c>
    </row>
    <row r="3986">
      <c r="A3986" s="160" t="n">
        <v>33490</v>
      </c>
      <c r="B3986" s="9" t="n">
        <v>1.5</v>
      </c>
    </row>
    <row r="3987">
      <c r="A3987" s="160" t="n">
        <v>33491</v>
      </c>
      <c r="B3987" s="9" t="n">
        <v>1.52</v>
      </c>
    </row>
    <row r="3988">
      <c r="A3988" s="160" t="n">
        <v>33492</v>
      </c>
      <c r="B3988" s="9" t="n">
        <v>1.51</v>
      </c>
    </row>
    <row r="3989">
      <c r="A3989" s="160" t="n">
        <v>33493</v>
      </c>
      <c r="B3989" s="9" t="n">
        <v>1.47</v>
      </c>
    </row>
    <row r="3990">
      <c r="A3990" s="160" t="n">
        <v>33494</v>
      </c>
      <c r="B3990" s="9" t="n">
        <v>1.48</v>
      </c>
    </row>
    <row r="3991">
      <c r="A3991" s="160" t="n">
        <v>33497</v>
      </c>
      <c r="B3991" s="9" t="n">
        <v>1.46</v>
      </c>
    </row>
    <row r="3992">
      <c r="A3992" s="160" t="n">
        <v>33498</v>
      </c>
      <c r="B3992" s="9" t="n">
        <v>1.44</v>
      </c>
    </row>
    <row r="3993">
      <c r="A3993" s="160" t="n">
        <v>33499</v>
      </c>
      <c r="B3993" s="9" t="n">
        <v>1.44</v>
      </c>
    </row>
    <row r="3994">
      <c r="A3994" s="160" t="n">
        <v>33500</v>
      </c>
      <c r="B3994" s="9" t="n">
        <v>1.41</v>
      </c>
    </row>
    <row r="3995">
      <c r="A3995" s="160" t="n">
        <v>33501</v>
      </c>
      <c r="B3995" s="9" t="n">
        <v>1.39</v>
      </c>
    </row>
    <row r="3996">
      <c r="A3996" s="160" t="n">
        <v>33504</v>
      </c>
      <c r="B3996" s="9" t="n">
        <v>1.38</v>
      </c>
    </row>
    <row r="3997">
      <c r="A3997" s="160" t="n">
        <v>33505</v>
      </c>
      <c r="B3997" s="9" t="n">
        <v>1.45</v>
      </c>
    </row>
    <row r="3998">
      <c r="A3998" s="160" t="n">
        <v>33506</v>
      </c>
      <c r="B3998" s="9" t="n">
        <v>1.46</v>
      </c>
    </row>
    <row r="3999">
      <c r="A3999" s="160" t="n">
        <v>33507</v>
      </c>
      <c r="B3999" s="9" t="n">
        <v>1.51</v>
      </c>
    </row>
    <row r="4000">
      <c r="A4000" s="160" t="n">
        <v>33508</v>
      </c>
      <c r="B4000" s="9" t="n">
        <v>1.47</v>
      </c>
    </row>
    <row r="4001">
      <c r="A4001" s="160" t="n">
        <v>33511</v>
      </c>
      <c r="B4001" s="9" t="n">
        <v>1.48</v>
      </c>
    </row>
    <row r="4002">
      <c r="A4002" s="160" t="n">
        <v>33512</v>
      </c>
      <c r="B4002" s="9" t="n">
        <v>1.46</v>
      </c>
    </row>
    <row r="4003">
      <c r="A4003" s="160" t="n">
        <v>33513</v>
      </c>
      <c r="B4003" s="9" t="n">
        <v>1.48</v>
      </c>
    </row>
    <row r="4004">
      <c r="A4004" s="160" t="n">
        <v>33514</v>
      </c>
      <c r="B4004" s="9" t="n">
        <v>1.49</v>
      </c>
    </row>
    <row r="4005">
      <c r="A4005" s="160" t="n">
        <v>33515</v>
      </c>
      <c r="B4005" s="9" t="n">
        <v>1.48</v>
      </c>
    </row>
    <row r="4006">
      <c r="A4006" s="160" t="n">
        <v>33518</v>
      </c>
      <c r="B4006" s="9" t="n">
        <v>1.47</v>
      </c>
    </row>
    <row r="4007">
      <c r="A4007" s="160" t="n">
        <v>33519</v>
      </c>
      <c r="B4007" s="9" t="n">
        <v>1.54</v>
      </c>
    </row>
    <row r="4008">
      <c r="A4008" s="160" t="n">
        <v>33520</v>
      </c>
      <c r="B4008" s="9" t="n">
        <v>1.58</v>
      </c>
    </row>
    <row r="4009">
      <c r="A4009" s="160" t="n">
        <v>33521</v>
      </c>
      <c r="B4009" s="9" t="n">
        <v>1.6</v>
      </c>
    </row>
    <row r="4010">
      <c r="A4010" s="160" t="n">
        <v>33522</v>
      </c>
      <c r="B4010" s="9" t="n">
        <v>1.58</v>
      </c>
    </row>
    <row r="4011">
      <c r="A4011" s="160" t="n">
        <v>33525</v>
      </c>
      <c r="B4011" s="9" t="n"/>
    </row>
    <row r="4012">
      <c r="A4012" s="160" t="n">
        <v>33526</v>
      </c>
      <c r="B4012" s="9" t="n">
        <v>1.61</v>
      </c>
    </row>
    <row r="4013">
      <c r="A4013" s="160" t="n">
        <v>33527</v>
      </c>
      <c r="B4013" s="9" t="n">
        <v>1.59</v>
      </c>
    </row>
    <row r="4014">
      <c r="A4014" s="160" t="n">
        <v>33528</v>
      </c>
      <c r="B4014" s="9" t="n">
        <v>1.62</v>
      </c>
    </row>
    <row r="4015">
      <c r="A4015" s="160" t="n">
        <v>33529</v>
      </c>
      <c r="B4015" s="9" t="n">
        <v>1.58</v>
      </c>
    </row>
    <row r="4016">
      <c r="A4016" s="160" t="n">
        <v>33532</v>
      </c>
      <c r="B4016" s="9" t="n">
        <v>1.63</v>
      </c>
    </row>
    <row r="4017">
      <c r="A4017" s="160" t="n">
        <v>33533</v>
      </c>
      <c r="B4017" s="9" t="n">
        <v>1.65</v>
      </c>
    </row>
    <row r="4018">
      <c r="A4018" s="160" t="n">
        <v>33534</v>
      </c>
      <c r="B4018" s="9" t="n">
        <v>1.68</v>
      </c>
    </row>
    <row r="4019">
      <c r="A4019" s="160" t="n">
        <v>33535</v>
      </c>
      <c r="B4019" s="9" t="n">
        <v>1.72</v>
      </c>
    </row>
    <row r="4020">
      <c r="A4020" s="160" t="n">
        <v>33536</v>
      </c>
      <c r="B4020" s="9" t="n">
        <v>1.75</v>
      </c>
    </row>
    <row r="4021">
      <c r="A4021" s="160" t="n">
        <v>33539</v>
      </c>
      <c r="B4021" s="9" t="n">
        <v>1.77</v>
      </c>
    </row>
    <row r="4022">
      <c r="A4022" s="160" t="n">
        <v>33540</v>
      </c>
      <c r="B4022" s="9" t="n">
        <v>1.73</v>
      </c>
    </row>
    <row r="4023">
      <c r="A4023" s="160" t="n">
        <v>33541</v>
      </c>
      <c r="B4023" s="9" t="n">
        <v>1.75</v>
      </c>
    </row>
    <row r="4024">
      <c r="A4024" s="160" t="n">
        <v>33542</v>
      </c>
      <c r="B4024" s="9" t="n">
        <v>1.77</v>
      </c>
    </row>
    <row r="4025">
      <c r="A4025" s="160" t="n">
        <v>33543</v>
      </c>
      <c r="B4025" s="9" t="n">
        <v>1.83</v>
      </c>
    </row>
    <row r="4026">
      <c r="A4026" s="160" t="n">
        <v>33546</v>
      </c>
      <c r="B4026" s="9" t="n">
        <v>1.87</v>
      </c>
    </row>
    <row r="4027">
      <c r="A4027" s="160" t="n">
        <v>33547</v>
      </c>
      <c r="B4027" s="9" t="n">
        <v>1.86</v>
      </c>
    </row>
    <row r="4028">
      <c r="A4028" s="160" t="n">
        <v>33548</v>
      </c>
      <c r="B4028" s="9" t="n">
        <v>1.88</v>
      </c>
    </row>
    <row r="4029">
      <c r="A4029" s="160" t="n">
        <v>33549</v>
      </c>
      <c r="B4029" s="9" t="n">
        <v>1.81</v>
      </c>
    </row>
    <row r="4030">
      <c r="A4030" s="160" t="n">
        <v>33550</v>
      </c>
      <c r="B4030" s="9" t="n">
        <v>1.78</v>
      </c>
    </row>
    <row r="4031">
      <c r="A4031" s="160" t="n">
        <v>33553</v>
      </c>
      <c r="B4031" s="9" t="n"/>
    </row>
    <row r="4032">
      <c r="A4032" s="160" t="n">
        <v>33554</v>
      </c>
      <c r="B4032" s="9" t="n">
        <v>1.72</v>
      </c>
    </row>
    <row r="4033">
      <c r="A4033" s="160" t="n">
        <v>33555</v>
      </c>
      <c r="B4033" s="9" t="n">
        <v>1.76</v>
      </c>
    </row>
    <row r="4034">
      <c r="A4034" s="160" t="n">
        <v>33556</v>
      </c>
      <c r="B4034" s="9" t="n">
        <v>1.75</v>
      </c>
    </row>
    <row r="4035">
      <c r="A4035" s="160" t="n">
        <v>33557</v>
      </c>
      <c r="B4035" s="9" t="n">
        <v>1.79</v>
      </c>
    </row>
    <row r="4036">
      <c r="A4036" s="160" t="n">
        <v>33560</v>
      </c>
      <c r="B4036" s="9" t="n">
        <v>1.78</v>
      </c>
    </row>
    <row r="4037">
      <c r="A4037" s="160" t="n">
        <v>33561</v>
      </c>
      <c r="B4037" s="9" t="n">
        <v>1.87</v>
      </c>
    </row>
    <row r="4038">
      <c r="A4038" s="160" t="n">
        <v>33562</v>
      </c>
      <c r="B4038" s="9" t="n">
        <v>1.86</v>
      </c>
    </row>
    <row r="4039">
      <c r="A4039" s="160" t="n">
        <v>33563</v>
      </c>
      <c r="B4039" s="9" t="n">
        <v>1.89</v>
      </c>
    </row>
    <row r="4040">
      <c r="A4040" s="160" t="n">
        <v>33564</v>
      </c>
      <c r="B4040" s="9" t="n">
        <v>1.95</v>
      </c>
    </row>
    <row r="4041">
      <c r="A4041" s="160" t="n">
        <v>33567</v>
      </c>
      <c r="B4041" s="9" t="n">
        <v>1.95</v>
      </c>
    </row>
    <row r="4042">
      <c r="A4042" s="160" t="n">
        <v>33568</v>
      </c>
      <c r="B4042" s="9" t="n">
        <v>1.97</v>
      </c>
    </row>
    <row r="4043">
      <c r="A4043" s="160" t="n">
        <v>33569</v>
      </c>
      <c r="B4043" s="9" t="n">
        <v>1.99</v>
      </c>
    </row>
    <row r="4044">
      <c r="A4044" s="160" t="n">
        <v>33570</v>
      </c>
      <c r="B4044" s="9" t="n"/>
    </row>
    <row r="4045">
      <c r="A4045" s="160" t="n">
        <v>33571</v>
      </c>
      <c r="B4045" s="9" t="n">
        <v>2</v>
      </c>
    </row>
    <row r="4046">
      <c r="A4046" s="160" t="n">
        <v>33574</v>
      </c>
      <c r="B4046" s="9" t="n">
        <v>1.99</v>
      </c>
    </row>
    <row r="4047">
      <c r="A4047" s="160" t="n">
        <v>33575</v>
      </c>
      <c r="B4047" s="9" t="n">
        <v>1.99</v>
      </c>
    </row>
    <row r="4048">
      <c r="A4048" s="160" t="n">
        <v>33576</v>
      </c>
      <c r="B4048" s="9" t="n">
        <v>1.95</v>
      </c>
    </row>
    <row r="4049">
      <c r="A4049" s="160" t="n">
        <v>33577</v>
      </c>
      <c r="B4049" s="9" t="n">
        <v>1.99</v>
      </c>
    </row>
    <row r="4050">
      <c r="A4050" s="160" t="n">
        <v>33578</v>
      </c>
      <c r="B4050" s="9" t="n">
        <v>2.07</v>
      </c>
    </row>
    <row r="4051">
      <c r="A4051" s="160" t="n">
        <v>33581</v>
      </c>
      <c r="B4051" s="9" t="n">
        <v>2.13</v>
      </c>
    </row>
    <row r="4052">
      <c r="A4052" s="160" t="n">
        <v>33582</v>
      </c>
      <c r="B4052" s="9" t="n">
        <v>2.14</v>
      </c>
    </row>
    <row r="4053">
      <c r="A4053" s="160" t="n">
        <v>33583</v>
      </c>
      <c r="B4053" s="9" t="n">
        <v>2.18</v>
      </c>
    </row>
    <row r="4054">
      <c r="A4054" s="160" t="n">
        <v>33584</v>
      </c>
      <c r="B4054" s="9" t="n">
        <v>2.13</v>
      </c>
    </row>
    <row r="4055">
      <c r="A4055" s="160" t="n">
        <v>33585</v>
      </c>
      <c r="B4055" s="9" t="n">
        <v>2.13</v>
      </c>
    </row>
    <row r="4056">
      <c r="A4056" s="160" t="n">
        <v>33588</v>
      </c>
      <c r="B4056" s="9" t="n">
        <v>2.15</v>
      </c>
    </row>
    <row r="4057">
      <c r="A4057" s="160" t="n">
        <v>33589</v>
      </c>
      <c r="B4057" s="9" t="n">
        <v>2.16</v>
      </c>
    </row>
    <row r="4058">
      <c r="A4058" s="160" t="n">
        <v>33590</v>
      </c>
      <c r="B4058" s="9" t="n">
        <v>2.08</v>
      </c>
    </row>
    <row r="4059">
      <c r="A4059" s="160" t="n">
        <v>33591</v>
      </c>
      <c r="B4059" s="9" t="n">
        <v>2.06</v>
      </c>
    </row>
    <row r="4060">
      <c r="A4060" s="160" t="n">
        <v>33592</v>
      </c>
      <c r="B4060" s="9" t="n">
        <v>2.17</v>
      </c>
    </row>
    <row r="4061">
      <c r="A4061" s="160" t="n">
        <v>33595</v>
      </c>
      <c r="B4061" s="9" t="n">
        <v>2.09</v>
      </c>
    </row>
    <row r="4062">
      <c r="A4062" s="160" t="n">
        <v>33596</v>
      </c>
      <c r="B4062" s="9" t="n">
        <v>2.04</v>
      </c>
    </row>
    <row r="4063">
      <c r="A4063" s="160" t="n">
        <v>33597</v>
      </c>
      <c r="B4063" s="9" t="n"/>
    </row>
    <row r="4064">
      <c r="A4064" s="160" t="n">
        <v>33598</v>
      </c>
      <c r="B4064" s="9" t="n">
        <v>2</v>
      </c>
    </row>
    <row r="4065">
      <c r="A4065" s="160" t="n">
        <v>33599</v>
      </c>
      <c r="B4065" s="9" t="n">
        <v>1.97</v>
      </c>
    </row>
    <row r="4066">
      <c r="A4066" s="160" t="n">
        <v>33602</v>
      </c>
      <c r="B4066" s="9" t="n">
        <v>1.96</v>
      </c>
    </row>
    <row r="4067">
      <c r="A4067" s="160" t="n">
        <v>33603</v>
      </c>
      <c r="B4067" s="9" t="n">
        <v>1.94</v>
      </c>
    </row>
    <row r="4068">
      <c r="A4068" s="160" t="n">
        <v>33604</v>
      </c>
      <c r="B4068" s="9" t="n"/>
    </row>
    <row r="4069">
      <c r="A4069" s="160" t="n">
        <v>33605</v>
      </c>
      <c r="B4069" s="9" t="n">
        <v>2.01</v>
      </c>
    </row>
    <row r="4070">
      <c r="A4070" s="160" t="n">
        <v>33606</v>
      </c>
      <c r="B4070" s="9" t="n">
        <v>2.05</v>
      </c>
    </row>
    <row r="4071">
      <c r="A4071" s="160" t="n">
        <v>33609</v>
      </c>
      <c r="B4071" s="9" t="n">
        <v>2.06</v>
      </c>
    </row>
    <row r="4072">
      <c r="A4072" s="160" t="n">
        <v>33610</v>
      </c>
      <c r="B4072" s="9" t="n">
        <v>2.09</v>
      </c>
    </row>
    <row r="4073">
      <c r="A4073" s="160" t="n">
        <v>33611</v>
      </c>
      <c r="B4073" s="9" t="n">
        <v>2.11</v>
      </c>
    </row>
    <row r="4074">
      <c r="A4074" s="160" t="n">
        <v>33612</v>
      </c>
      <c r="B4074" s="9" t="n">
        <v>2.02</v>
      </c>
    </row>
    <row r="4075">
      <c r="A4075" s="160" t="n">
        <v>33613</v>
      </c>
      <c r="B4075" s="9" t="n">
        <v>2</v>
      </c>
    </row>
    <row r="4076">
      <c r="A4076" s="160" t="n">
        <v>33616</v>
      </c>
      <c r="B4076" s="9" t="n">
        <v>1.99</v>
      </c>
    </row>
    <row r="4077">
      <c r="A4077" s="160" t="n">
        <v>33617</v>
      </c>
      <c r="B4077" s="9" t="n">
        <v>2.03</v>
      </c>
    </row>
    <row r="4078">
      <c r="A4078" s="160" t="n">
        <v>33618</v>
      </c>
      <c r="B4078" s="9" t="n">
        <v>1.98</v>
      </c>
    </row>
    <row r="4079">
      <c r="A4079" s="160" t="n">
        <v>33619</v>
      </c>
      <c r="B4079" s="9" t="n">
        <v>2.06</v>
      </c>
    </row>
    <row r="4080">
      <c r="A4080" s="160" t="n">
        <v>33620</v>
      </c>
      <c r="B4080" s="9" t="n">
        <v>2.07</v>
      </c>
    </row>
    <row r="4081">
      <c r="A4081" s="160" t="n">
        <v>33623</v>
      </c>
      <c r="B4081" s="9" t="n"/>
    </row>
    <row r="4082">
      <c r="A4082" s="160" t="n">
        <v>33624</v>
      </c>
      <c r="B4082" s="9" t="n">
        <v>2.06</v>
      </c>
    </row>
    <row r="4083">
      <c r="A4083" s="160" t="n">
        <v>33625</v>
      </c>
      <c r="B4083" s="9" t="n">
        <v>2.14</v>
      </c>
    </row>
    <row r="4084">
      <c r="A4084" s="160" t="n">
        <v>33626</v>
      </c>
      <c r="B4084" s="9" t="n">
        <v>2.18</v>
      </c>
    </row>
    <row r="4085">
      <c r="A4085" s="160" t="n">
        <v>33627</v>
      </c>
      <c r="B4085" s="9" t="n">
        <v>2.12</v>
      </c>
    </row>
    <row r="4086">
      <c r="A4086" s="160" t="n">
        <v>33630</v>
      </c>
      <c r="B4086" s="9" t="n">
        <v>2.09</v>
      </c>
    </row>
    <row r="4087">
      <c r="A4087" s="160" t="n">
        <v>33631</v>
      </c>
      <c r="B4087" s="9" t="n">
        <v>2.06</v>
      </c>
    </row>
    <row r="4088">
      <c r="A4088" s="160" t="n">
        <v>33632</v>
      </c>
      <c r="B4088" s="9" t="n">
        <v>2.1</v>
      </c>
    </row>
    <row r="4089">
      <c r="A4089" s="160" t="n">
        <v>33633</v>
      </c>
      <c r="B4089" s="9" t="n">
        <v>2.14</v>
      </c>
    </row>
    <row r="4090">
      <c r="A4090" s="160" t="n">
        <v>33634</v>
      </c>
      <c r="B4090" s="9" t="n">
        <v>2.2</v>
      </c>
    </row>
    <row r="4091">
      <c r="A4091" s="160" t="n">
        <v>33637</v>
      </c>
      <c r="B4091" s="9" t="n">
        <v>2.21</v>
      </c>
    </row>
    <row r="4092">
      <c r="A4092" s="160" t="n">
        <v>33638</v>
      </c>
      <c r="B4092" s="9" t="n">
        <v>2.17</v>
      </c>
    </row>
    <row r="4093">
      <c r="A4093" s="160" t="n">
        <v>33639</v>
      </c>
      <c r="B4093" s="9" t="n">
        <v>2.14</v>
      </c>
    </row>
    <row r="4094">
      <c r="A4094" s="160" t="n">
        <v>33640</v>
      </c>
      <c r="B4094" s="9" t="n">
        <v>2.15</v>
      </c>
    </row>
    <row r="4095">
      <c r="A4095" s="160" t="n">
        <v>33641</v>
      </c>
      <c r="B4095" s="9" t="n">
        <v>2.23</v>
      </c>
    </row>
    <row r="4096">
      <c r="A4096" s="160" t="n">
        <v>33644</v>
      </c>
      <c r="B4096" s="9" t="n">
        <v>2.27</v>
      </c>
    </row>
    <row r="4097">
      <c r="A4097" s="160" t="n">
        <v>33645</v>
      </c>
      <c r="B4097" s="9" t="n">
        <v>2.22</v>
      </c>
    </row>
    <row r="4098">
      <c r="A4098" s="160" t="n">
        <v>33646</v>
      </c>
      <c r="B4098" s="9" t="n">
        <v>2.22</v>
      </c>
    </row>
    <row r="4099">
      <c r="A4099" s="160" t="n">
        <v>33647</v>
      </c>
      <c r="B4099" s="9" t="n">
        <v>2.18</v>
      </c>
    </row>
    <row r="4100">
      <c r="A4100" s="160" t="n">
        <v>33648</v>
      </c>
      <c r="B4100" s="9" t="n">
        <v>2.14</v>
      </c>
    </row>
    <row r="4101">
      <c r="A4101" s="160" t="n">
        <v>33651</v>
      </c>
      <c r="B4101" s="9" t="n"/>
    </row>
    <row r="4102">
      <c r="A4102" s="160" t="n">
        <v>33652</v>
      </c>
      <c r="B4102" s="9" t="n">
        <v>2.23</v>
      </c>
    </row>
    <row r="4103">
      <c r="A4103" s="160" t="n">
        <v>33653</v>
      </c>
      <c r="B4103" s="9" t="n">
        <v>2.14</v>
      </c>
    </row>
    <row r="4104">
      <c r="A4104" s="160" t="n">
        <v>33654</v>
      </c>
      <c r="B4104" s="9" t="n">
        <v>2.11</v>
      </c>
    </row>
    <row r="4105">
      <c r="A4105" s="160" t="n">
        <v>33655</v>
      </c>
      <c r="B4105" s="9" t="n">
        <v>1.99</v>
      </c>
    </row>
    <row r="4106">
      <c r="A4106" s="160" t="n">
        <v>33658</v>
      </c>
      <c r="B4106" s="9" t="n">
        <v>2.01</v>
      </c>
    </row>
    <row r="4107">
      <c r="A4107" s="160" t="n">
        <v>33659</v>
      </c>
      <c r="B4107" s="9" t="n">
        <v>2.01</v>
      </c>
    </row>
    <row r="4108">
      <c r="A4108" s="160" t="n">
        <v>33660</v>
      </c>
      <c r="B4108" s="9" t="n">
        <v>1.96</v>
      </c>
    </row>
    <row r="4109">
      <c r="A4109" s="160" t="n">
        <v>33661</v>
      </c>
      <c r="B4109" s="9" t="n">
        <v>2.01</v>
      </c>
    </row>
    <row r="4110">
      <c r="A4110" s="160" t="n">
        <v>33662</v>
      </c>
      <c r="B4110" s="9" t="n">
        <v>2</v>
      </c>
    </row>
    <row r="4111">
      <c r="A4111" s="160" t="n">
        <v>33665</v>
      </c>
      <c r="B4111" s="9" t="n">
        <v>1.93</v>
      </c>
    </row>
    <row r="4112">
      <c r="A4112" s="160" t="n">
        <v>33666</v>
      </c>
      <c r="B4112" s="9" t="n">
        <v>1.95</v>
      </c>
    </row>
    <row r="4113">
      <c r="A4113" s="160" t="n">
        <v>33667</v>
      </c>
      <c r="B4113" s="9" t="n">
        <v>1.93</v>
      </c>
    </row>
    <row r="4114">
      <c r="A4114" s="160" t="n">
        <v>33668</v>
      </c>
      <c r="B4114" s="9" t="n">
        <v>1.89</v>
      </c>
    </row>
    <row r="4115">
      <c r="A4115" s="160" t="n">
        <v>33669</v>
      </c>
      <c r="B4115" s="9" t="n">
        <v>1.88</v>
      </c>
    </row>
    <row r="4116">
      <c r="A4116" s="160" t="n">
        <v>33672</v>
      </c>
      <c r="B4116" s="9" t="n">
        <v>1.88</v>
      </c>
    </row>
    <row r="4117">
      <c r="A4117" s="160" t="n">
        <v>33673</v>
      </c>
      <c r="B4117" s="9" t="n">
        <v>1.87</v>
      </c>
    </row>
    <row r="4118">
      <c r="A4118" s="160" t="n">
        <v>33674</v>
      </c>
      <c r="B4118" s="9" t="n">
        <v>1.93</v>
      </c>
    </row>
    <row r="4119">
      <c r="A4119" s="160" t="n">
        <v>33675</v>
      </c>
      <c r="B4119" s="9" t="n">
        <v>1.88</v>
      </c>
    </row>
    <row r="4120">
      <c r="A4120" s="160" t="n">
        <v>33676</v>
      </c>
      <c r="B4120" s="9" t="n">
        <v>1.85</v>
      </c>
    </row>
    <row r="4121">
      <c r="A4121" s="160" t="n">
        <v>33679</v>
      </c>
      <c r="B4121" s="9" t="n">
        <v>1.82</v>
      </c>
    </row>
    <row r="4122">
      <c r="A4122" s="160" t="n">
        <v>33680</v>
      </c>
      <c r="B4122" s="9" t="n">
        <v>1.79</v>
      </c>
    </row>
    <row r="4123">
      <c r="A4123" s="160" t="n">
        <v>33681</v>
      </c>
      <c r="B4123" s="9" t="n">
        <v>1.78</v>
      </c>
    </row>
    <row r="4124">
      <c r="A4124" s="160" t="n">
        <v>33682</v>
      </c>
      <c r="B4124" s="9" t="n">
        <v>1.78</v>
      </c>
    </row>
    <row r="4125">
      <c r="A4125" s="160" t="n">
        <v>33683</v>
      </c>
      <c r="B4125" s="9" t="n">
        <v>1.78</v>
      </c>
    </row>
    <row r="4126">
      <c r="A4126" s="160" t="n">
        <v>33686</v>
      </c>
      <c r="B4126" s="9" t="n">
        <v>1.75</v>
      </c>
    </row>
    <row r="4127">
      <c r="A4127" s="160" t="n">
        <v>33687</v>
      </c>
      <c r="B4127" s="9" t="n">
        <v>1.75</v>
      </c>
    </row>
    <row r="4128">
      <c r="A4128" s="160" t="n">
        <v>33688</v>
      </c>
      <c r="B4128" s="9" t="n">
        <v>1.81</v>
      </c>
    </row>
    <row r="4129">
      <c r="A4129" s="160" t="n">
        <v>33689</v>
      </c>
      <c r="B4129" s="9" t="n">
        <v>1.88</v>
      </c>
    </row>
    <row r="4130">
      <c r="A4130" s="160" t="n">
        <v>33690</v>
      </c>
      <c r="B4130" s="9" t="n">
        <v>1.86</v>
      </c>
    </row>
    <row r="4131">
      <c r="A4131" s="160" t="n">
        <v>33693</v>
      </c>
      <c r="B4131" s="9" t="n">
        <v>1.93</v>
      </c>
    </row>
    <row r="4132">
      <c r="A4132" s="160" t="n">
        <v>33694</v>
      </c>
      <c r="B4132" s="9" t="n">
        <v>1.94</v>
      </c>
    </row>
    <row r="4133">
      <c r="A4133" s="160" t="n">
        <v>33695</v>
      </c>
      <c r="B4133" s="9" t="n">
        <v>1.93</v>
      </c>
    </row>
    <row r="4134">
      <c r="A4134" s="160" t="n">
        <v>33696</v>
      </c>
      <c r="B4134" s="9" t="n">
        <v>1.92</v>
      </c>
    </row>
    <row r="4135">
      <c r="A4135" s="160" t="n">
        <v>33697</v>
      </c>
      <c r="B4135" s="9" t="n">
        <v>2.05</v>
      </c>
    </row>
    <row r="4136">
      <c r="A4136" s="160" t="n">
        <v>33700</v>
      </c>
      <c r="B4136" s="9" t="n">
        <v>2.05</v>
      </c>
    </row>
    <row r="4137">
      <c r="A4137" s="160" t="n">
        <v>33701</v>
      </c>
      <c r="B4137" s="9" t="n">
        <v>2.07</v>
      </c>
    </row>
    <row r="4138">
      <c r="A4138" s="160" t="n">
        <v>33702</v>
      </c>
      <c r="B4138" s="9" t="n">
        <v>2.11</v>
      </c>
    </row>
    <row r="4139">
      <c r="A4139" s="160" t="n">
        <v>33703</v>
      </c>
      <c r="B4139" s="9" t="n">
        <v>2.26</v>
      </c>
    </row>
    <row r="4140">
      <c r="A4140" s="160" t="n">
        <v>33704</v>
      </c>
      <c r="B4140" s="9" t="n">
        <v>2.21</v>
      </c>
    </row>
    <row r="4141">
      <c r="A4141" s="160" t="n">
        <v>33707</v>
      </c>
      <c r="B4141" s="9" t="n">
        <v>2.22</v>
      </c>
    </row>
    <row r="4142">
      <c r="A4142" s="160" t="n">
        <v>33708</v>
      </c>
      <c r="B4142" s="9" t="n">
        <v>2.2</v>
      </c>
    </row>
    <row r="4143">
      <c r="A4143" s="160" t="n">
        <v>33709</v>
      </c>
      <c r="B4143" s="9" t="n">
        <v>2.15</v>
      </c>
    </row>
    <row r="4144">
      <c r="A4144" s="160" t="n">
        <v>33710</v>
      </c>
      <c r="B4144" s="9" t="n">
        <v>2.11</v>
      </c>
    </row>
    <row r="4145">
      <c r="A4145" s="160" t="n">
        <v>33711</v>
      </c>
      <c r="B4145" s="9" t="n"/>
    </row>
    <row r="4146">
      <c r="A4146" s="160" t="n">
        <v>33714</v>
      </c>
      <c r="B4146" s="9" t="n">
        <v>2.14</v>
      </c>
    </row>
    <row r="4147">
      <c r="A4147" s="160" t="n">
        <v>33715</v>
      </c>
      <c r="B4147" s="9" t="n">
        <v>2.17</v>
      </c>
    </row>
    <row r="4148">
      <c r="A4148" s="160" t="n">
        <v>33716</v>
      </c>
      <c r="B4148" s="9" t="n">
        <v>2.16</v>
      </c>
    </row>
    <row r="4149">
      <c r="A4149" s="160" t="n">
        <v>33717</v>
      </c>
      <c r="B4149" s="9" t="n">
        <v>2.18</v>
      </c>
    </row>
    <row r="4150">
      <c r="A4150" s="160" t="n">
        <v>33718</v>
      </c>
      <c r="B4150" s="9" t="n">
        <v>2.22</v>
      </c>
    </row>
    <row r="4151">
      <c r="A4151" s="160" t="n">
        <v>33721</v>
      </c>
      <c r="B4151" s="9" t="n">
        <v>2.18</v>
      </c>
    </row>
    <row r="4152">
      <c r="A4152" s="160" t="n">
        <v>33722</v>
      </c>
      <c r="B4152" s="9" t="n">
        <v>2.17</v>
      </c>
    </row>
    <row r="4153">
      <c r="A4153" s="160" t="n">
        <v>33723</v>
      </c>
      <c r="B4153" s="9" t="n">
        <v>2.21</v>
      </c>
    </row>
    <row r="4154">
      <c r="A4154" s="160" t="n">
        <v>33724</v>
      </c>
      <c r="B4154" s="9" t="n">
        <v>2.15</v>
      </c>
    </row>
    <row r="4155">
      <c r="A4155" s="160" t="n">
        <v>33725</v>
      </c>
      <c r="B4155" s="9" t="n">
        <v>2.23</v>
      </c>
    </row>
    <row r="4156">
      <c r="A4156" s="160" t="n">
        <v>33728</v>
      </c>
      <c r="B4156" s="9" t="n">
        <v>2.26</v>
      </c>
    </row>
    <row r="4157">
      <c r="A4157" s="160" t="n">
        <v>33729</v>
      </c>
      <c r="B4157" s="9" t="n">
        <v>2.26</v>
      </c>
    </row>
    <row r="4158">
      <c r="A4158" s="160" t="n">
        <v>33730</v>
      </c>
      <c r="B4158" s="9" t="n">
        <v>2.21</v>
      </c>
    </row>
    <row r="4159">
      <c r="A4159" s="160" t="n">
        <v>33731</v>
      </c>
      <c r="B4159" s="9" t="n">
        <v>2.15</v>
      </c>
    </row>
    <row r="4160">
      <c r="A4160" s="160" t="n">
        <v>33732</v>
      </c>
      <c r="B4160" s="9" t="n">
        <v>2.12</v>
      </c>
    </row>
    <row r="4161">
      <c r="A4161" s="160" t="n">
        <v>33735</v>
      </c>
      <c r="B4161" s="9" t="n">
        <v>2.16</v>
      </c>
    </row>
    <row r="4162">
      <c r="A4162" s="160" t="n">
        <v>33736</v>
      </c>
      <c r="B4162" s="9" t="n">
        <v>2.17</v>
      </c>
    </row>
    <row r="4163">
      <c r="A4163" s="160" t="n">
        <v>33737</v>
      </c>
      <c r="B4163" s="9" t="n">
        <v>2.2</v>
      </c>
    </row>
    <row r="4164">
      <c r="A4164" s="160" t="n">
        <v>33738</v>
      </c>
      <c r="B4164" s="9" t="n">
        <v>2.21</v>
      </c>
    </row>
    <row r="4165">
      <c r="A4165" s="160" t="n">
        <v>33739</v>
      </c>
      <c r="B4165" s="9" t="n">
        <v>2.17</v>
      </c>
    </row>
    <row r="4166">
      <c r="A4166" s="160" t="n">
        <v>33742</v>
      </c>
      <c r="B4166" s="9" t="n">
        <v>2.16</v>
      </c>
    </row>
    <row r="4167">
      <c r="A4167" s="160" t="n">
        <v>33743</v>
      </c>
      <c r="B4167" s="9" t="n">
        <v>2.2</v>
      </c>
    </row>
    <row r="4168">
      <c r="A4168" s="160" t="n">
        <v>33744</v>
      </c>
      <c r="B4168" s="9" t="n">
        <v>2.12</v>
      </c>
    </row>
    <row r="4169">
      <c r="A4169" s="160" t="n">
        <v>33745</v>
      </c>
      <c r="B4169" s="9" t="n">
        <v>2.05</v>
      </c>
    </row>
    <row r="4170">
      <c r="A4170" s="160" t="n">
        <v>33746</v>
      </c>
      <c r="B4170" s="9" t="n">
        <v>2.11</v>
      </c>
    </row>
    <row r="4171">
      <c r="A4171" s="160" t="n">
        <v>33749</v>
      </c>
      <c r="B4171" s="9" t="n"/>
    </row>
    <row r="4172">
      <c r="A4172" s="160" t="n">
        <v>33750</v>
      </c>
      <c r="B4172" s="9" t="n">
        <v>2.11</v>
      </c>
    </row>
    <row r="4173">
      <c r="A4173" s="160" t="n">
        <v>33751</v>
      </c>
      <c r="B4173" s="9" t="n">
        <v>2.16</v>
      </c>
    </row>
    <row r="4174">
      <c r="A4174" s="160" t="n">
        <v>33752</v>
      </c>
      <c r="B4174" s="9" t="n">
        <v>2.14</v>
      </c>
    </row>
    <row r="4175">
      <c r="A4175" s="160" t="n">
        <v>33753</v>
      </c>
      <c r="B4175" s="9" t="n">
        <v>2.14</v>
      </c>
    </row>
    <row r="4176">
      <c r="A4176" s="160" t="n">
        <v>33756</v>
      </c>
      <c r="B4176" s="9" t="n">
        <v>2.1</v>
      </c>
    </row>
    <row r="4177">
      <c r="A4177" s="160" t="n">
        <v>33757</v>
      </c>
      <c r="B4177" s="9" t="n">
        <v>2.12</v>
      </c>
    </row>
    <row r="4178">
      <c r="A4178" s="160" t="n">
        <v>33758</v>
      </c>
      <c r="B4178" s="9" t="n">
        <v>2.14</v>
      </c>
    </row>
    <row r="4179">
      <c r="A4179" s="160" t="n">
        <v>33759</v>
      </c>
      <c r="B4179" s="9" t="n">
        <v>2.12</v>
      </c>
    </row>
    <row r="4180">
      <c r="A4180" s="160" t="n">
        <v>33760</v>
      </c>
      <c r="B4180" s="9" t="n">
        <v>2.18</v>
      </c>
    </row>
    <row r="4181">
      <c r="A4181" s="160" t="n">
        <v>33763</v>
      </c>
      <c r="B4181" s="9" t="n">
        <v>2.2</v>
      </c>
    </row>
    <row r="4182">
      <c r="A4182" s="160" t="n">
        <v>33764</v>
      </c>
      <c r="B4182" s="9" t="n">
        <v>2.22</v>
      </c>
    </row>
    <row r="4183">
      <c r="A4183" s="160" t="n">
        <v>33765</v>
      </c>
      <c r="B4183" s="9" t="n">
        <v>2.22</v>
      </c>
    </row>
    <row r="4184">
      <c r="A4184" s="160" t="n">
        <v>33766</v>
      </c>
      <c r="B4184" s="9" t="n">
        <v>2.24</v>
      </c>
    </row>
    <row r="4185">
      <c r="A4185" s="160" t="n">
        <v>33767</v>
      </c>
      <c r="B4185" s="9" t="n">
        <v>2.23</v>
      </c>
    </row>
    <row r="4186">
      <c r="A4186" s="160" t="n">
        <v>33770</v>
      </c>
      <c r="B4186" s="9" t="n">
        <v>2.23</v>
      </c>
    </row>
    <row r="4187">
      <c r="A4187" s="160" t="n">
        <v>33771</v>
      </c>
      <c r="B4187" s="9" t="n">
        <v>2.22</v>
      </c>
    </row>
    <row r="4188">
      <c r="A4188" s="160" t="n">
        <v>33772</v>
      </c>
      <c r="B4188" s="9" t="n">
        <v>2.23</v>
      </c>
    </row>
    <row r="4189">
      <c r="A4189" s="160" t="n">
        <v>33773</v>
      </c>
      <c r="B4189" s="9" t="n">
        <v>2.25</v>
      </c>
    </row>
    <row r="4190">
      <c r="A4190" s="160" t="n">
        <v>33774</v>
      </c>
      <c r="B4190" s="9" t="n">
        <v>2.24</v>
      </c>
    </row>
    <row r="4191">
      <c r="A4191" s="160" t="n">
        <v>33777</v>
      </c>
      <c r="B4191" s="9" t="n">
        <v>2.25</v>
      </c>
    </row>
    <row r="4192">
      <c r="A4192" s="160" t="n">
        <v>33778</v>
      </c>
      <c r="B4192" s="9" t="n">
        <v>2.15</v>
      </c>
    </row>
    <row r="4193">
      <c r="A4193" s="160" t="n">
        <v>33779</v>
      </c>
      <c r="B4193" s="9" t="n">
        <v>2.24</v>
      </c>
    </row>
    <row r="4194">
      <c r="A4194" s="160" t="n">
        <v>33780</v>
      </c>
      <c r="B4194" s="9" t="n">
        <v>2.25</v>
      </c>
    </row>
    <row r="4195">
      <c r="A4195" s="160" t="n">
        <v>33781</v>
      </c>
      <c r="B4195" s="9" t="n">
        <v>2.27</v>
      </c>
    </row>
    <row r="4196">
      <c r="A4196" s="160" t="n">
        <v>33784</v>
      </c>
      <c r="B4196" s="9" t="n">
        <v>2.29</v>
      </c>
    </row>
    <row r="4197">
      <c r="A4197" s="160" t="n">
        <v>33785</v>
      </c>
      <c r="B4197" s="9" t="n">
        <v>2.31</v>
      </c>
    </row>
    <row r="4198">
      <c r="A4198" s="160" t="n">
        <v>33786</v>
      </c>
      <c r="B4198" s="9" t="n">
        <v>2.28</v>
      </c>
    </row>
    <row r="4199">
      <c r="A4199" s="160" t="n">
        <v>33787</v>
      </c>
      <c r="B4199" s="9" t="n">
        <v>2.38</v>
      </c>
    </row>
    <row r="4200">
      <c r="A4200" s="160" t="n">
        <v>33788</v>
      </c>
      <c r="B4200" s="9" t="n"/>
    </row>
    <row r="4201">
      <c r="A4201" s="160" t="n">
        <v>33791</v>
      </c>
      <c r="B4201" s="9" t="n">
        <v>2.44</v>
      </c>
    </row>
    <row r="4202">
      <c r="A4202" s="160" t="n">
        <v>33792</v>
      </c>
      <c r="B4202" s="9" t="n">
        <v>2.47</v>
      </c>
    </row>
    <row r="4203">
      <c r="A4203" s="160" t="n">
        <v>33793</v>
      </c>
      <c r="B4203" s="9" t="n">
        <v>2.51</v>
      </c>
    </row>
    <row r="4204">
      <c r="A4204" s="160" t="n">
        <v>33794</v>
      </c>
      <c r="B4204" s="9" t="n">
        <v>2.51</v>
      </c>
    </row>
    <row r="4205">
      <c r="A4205" s="160" t="n">
        <v>33795</v>
      </c>
      <c r="B4205" s="9" t="n">
        <v>2.55</v>
      </c>
    </row>
    <row r="4206">
      <c r="A4206" s="160" t="n">
        <v>33798</v>
      </c>
      <c r="B4206" s="9" t="n">
        <v>2.57</v>
      </c>
    </row>
    <row r="4207">
      <c r="A4207" s="160" t="n">
        <v>33799</v>
      </c>
      <c r="B4207" s="9" t="n">
        <v>2.65</v>
      </c>
    </row>
    <row r="4208">
      <c r="A4208" s="160" t="n">
        <v>33800</v>
      </c>
      <c r="B4208" s="9" t="n">
        <v>2.65</v>
      </c>
    </row>
    <row r="4209">
      <c r="A4209" s="160" t="n">
        <v>33801</v>
      </c>
      <c r="B4209" s="9" t="n">
        <v>2.62</v>
      </c>
    </row>
    <row r="4210">
      <c r="A4210" s="160" t="n">
        <v>33802</v>
      </c>
      <c r="B4210" s="9" t="n">
        <v>2.63</v>
      </c>
    </row>
    <row r="4211">
      <c r="A4211" s="160" t="n">
        <v>33805</v>
      </c>
      <c r="B4211" s="9" t="n">
        <v>2.6</v>
      </c>
    </row>
    <row r="4212">
      <c r="A4212" s="160" t="n">
        <v>33806</v>
      </c>
      <c r="B4212" s="9" t="n">
        <v>2.55</v>
      </c>
    </row>
    <row r="4213">
      <c r="A4213" s="160" t="n">
        <v>33807</v>
      </c>
      <c r="B4213" s="9" t="n">
        <v>2.56</v>
      </c>
    </row>
    <row r="4214">
      <c r="A4214" s="160" t="n">
        <v>33808</v>
      </c>
      <c r="B4214" s="9" t="n">
        <v>2.52</v>
      </c>
    </row>
    <row r="4215">
      <c r="A4215" s="160" t="n">
        <v>33809</v>
      </c>
      <c r="B4215" s="9" t="n">
        <v>2.48</v>
      </c>
    </row>
    <row r="4216">
      <c r="A4216" s="160" t="n">
        <v>33812</v>
      </c>
      <c r="B4216" s="9" t="n">
        <v>2.42</v>
      </c>
    </row>
    <row r="4217">
      <c r="A4217" s="160" t="n">
        <v>33813</v>
      </c>
      <c r="B4217" s="9" t="n">
        <v>2.36</v>
      </c>
    </row>
    <row r="4218">
      <c r="A4218" s="160" t="n">
        <v>33814</v>
      </c>
      <c r="B4218" s="9" t="n">
        <v>2.35</v>
      </c>
    </row>
    <row r="4219">
      <c r="A4219" s="160" t="n">
        <v>33815</v>
      </c>
      <c r="B4219" s="9" t="n">
        <v>2.36</v>
      </c>
    </row>
    <row r="4220">
      <c r="A4220" s="160" t="n">
        <v>33816</v>
      </c>
      <c r="B4220" s="9" t="n">
        <v>2.3</v>
      </c>
    </row>
    <row r="4221">
      <c r="A4221" s="160" t="n">
        <v>33819</v>
      </c>
      <c r="B4221" s="9" t="n">
        <v>2.32</v>
      </c>
    </row>
    <row r="4222">
      <c r="A4222" s="160" t="n">
        <v>33820</v>
      </c>
      <c r="B4222" s="9" t="n">
        <v>2.35</v>
      </c>
    </row>
    <row r="4223">
      <c r="A4223" s="160" t="n">
        <v>33821</v>
      </c>
      <c r="B4223" s="9" t="n">
        <v>2.35</v>
      </c>
    </row>
    <row r="4224">
      <c r="A4224" s="160" t="n">
        <v>33822</v>
      </c>
      <c r="B4224" s="9" t="n">
        <v>2.36</v>
      </c>
    </row>
    <row r="4225">
      <c r="A4225" s="160" t="n">
        <v>33823</v>
      </c>
      <c r="B4225" s="9" t="n">
        <v>2.39</v>
      </c>
    </row>
    <row r="4226">
      <c r="A4226" s="160" t="n">
        <v>33826</v>
      </c>
      <c r="B4226" s="9" t="n">
        <v>2.4</v>
      </c>
    </row>
    <row r="4227">
      <c r="A4227" s="160" t="n">
        <v>33827</v>
      </c>
      <c r="B4227" s="9" t="n">
        <v>2.35</v>
      </c>
    </row>
    <row r="4228">
      <c r="A4228" s="160" t="n">
        <v>33828</v>
      </c>
      <c r="B4228" s="9" t="n">
        <v>2.29</v>
      </c>
    </row>
    <row r="4229">
      <c r="A4229" s="160" t="n">
        <v>33829</v>
      </c>
      <c r="B4229" s="9" t="n">
        <v>2.36</v>
      </c>
    </row>
    <row r="4230">
      <c r="A4230" s="160" t="n">
        <v>33830</v>
      </c>
      <c r="B4230" s="9" t="n">
        <v>2.39</v>
      </c>
    </row>
    <row r="4231">
      <c r="A4231" s="160" t="n">
        <v>33833</v>
      </c>
      <c r="B4231" s="9" t="n">
        <v>2.43</v>
      </c>
    </row>
    <row r="4232">
      <c r="A4232" s="160" t="n">
        <v>33834</v>
      </c>
      <c r="B4232" s="9" t="n">
        <v>2.44</v>
      </c>
    </row>
    <row r="4233">
      <c r="A4233" s="160" t="n">
        <v>33835</v>
      </c>
      <c r="B4233" s="9" t="n">
        <v>2.41</v>
      </c>
    </row>
    <row r="4234">
      <c r="A4234" s="160" t="n">
        <v>33836</v>
      </c>
      <c r="B4234" s="9" t="n">
        <v>2.42</v>
      </c>
    </row>
    <row r="4235">
      <c r="A4235" s="160" t="n">
        <v>33837</v>
      </c>
      <c r="B4235" s="9" t="n">
        <v>2.4</v>
      </c>
    </row>
    <row r="4236">
      <c r="A4236" s="160" t="n">
        <v>33840</v>
      </c>
      <c r="B4236" s="9" t="n">
        <v>2.41</v>
      </c>
    </row>
    <row r="4237">
      <c r="A4237" s="160" t="n">
        <v>33841</v>
      </c>
      <c r="B4237" s="9" t="n">
        <v>2.41</v>
      </c>
    </row>
    <row r="4238">
      <c r="A4238" s="160" t="n">
        <v>33842</v>
      </c>
      <c r="B4238" s="9" t="n">
        <v>2.42</v>
      </c>
    </row>
    <row r="4239">
      <c r="A4239" s="160" t="n">
        <v>33843</v>
      </c>
      <c r="B4239" s="9" t="n">
        <v>2.41</v>
      </c>
    </row>
    <row r="4240">
      <c r="A4240" s="160" t="n">
        <v>33844</v>
      </c>
      <c r="B4240" s="9" t="n">
        <v>2.47</v>
      </c>
    </row>
    <row r="4241">
      <c r="A4241" s="160" t="n">
        <v>33847</v>
      </c>
      <c r="B4241" s="9" t="n">
        <v>2.47</v>
      </c>
    </row>
    <row r="4242">
      <c r="A4242" s="160" t="n">
        <v>33848</v>
      </c>
      <c r="B4242" s="9" t="n">
        <v>2.44</v>
      </c>
    </row>
    <row r="4243">
      <c r="A4243" s="160" t="n">
        <v>33849</v>
      </c>
      <c r="B4243" s="9" t="n">
        <v>2.44</v>
      </c>
    </row>
    <row r="4244">
      <c r="A4244" s="160" t="n">
        <v>33850</v>
      </c>
      <c r="B4244" s="9" t="n">
        <v>2.45</v>
      </c>
    </row>
    <row r="4245">
      <c r="A4245" s="160" t="n">
        <v>33851</v>
      </c>
      <c r="B4245" s="9" t="n">
        <v>2.51</v>
      </c>
    </row>
    <row r="4246">
      <c r="A4246" s="160" t="n">
        <v>33854</v>
      </c>
      <c r="B4246" s="9" t="n"/>
    </row>
    <row r="4247">
      <c r="A4247" s="160" t="n">
        <v>33855</v>
      </c>
      <c r="B4247" s="9" t="n">
        <v>2.46</v>
      </c>
    </row>
    <row r="4248">
      <c r="A4248" s="160" t="n">
        <v>33856</v>
      </c>
      <c r="B4248" s="9" t="n">
        <v>2.46</v>
      </c>
    </row>
    <row r="4249">
      <c r="A4249" s="160" t="n">
        <v>33857</v>
      </c>
      <c r="B4249" s="9" t="n">
        <v>2.48</v>
      </c>
    </row>
    <row r="4250">
      <c r="A4250" s="160" t="n">
        <v>33858</v>
      </c>
      <c r="B4250" s="9" t="n">
        <v>2.5</v>
      </c>
    </row>
    <row r="4251">
      <c r="A4251" s="160" t="n">
        <v>33861</v>
      </c>
      <c r="B4251" s="9" t="n">
        <v>2.52</v>
      </c>
    </row>
    <row r="4252">
      <c r="A4252" s="160" t="n">
        <v>33862</v>
      </c>
      <c r="B4252" s="9" t="n">
        <v>2.51</v>
      </c>
    </row>
    <row r="4253">
      <c r="A4253" s="160" t="n">
        <v>33863</v>
      </c>
      <c r="B4253" s="9" t="n">
        <v>2.54</v>
      </c>
    </row>
    <row r="4254">
      <c r="A4254" s="160" t="n">
        <v>33864</v>
      </c>
      <c r="B4254" s="9" t="n">
        <v>2.54</v>
      </c>
    </row>
    <row r="4255">
      <c r="A4255" s="160" t="n">
        <v>33865</v>
      </c>
      <c r="B4255" s="9" t="n">
        <v>2.55</v>
      </c>
    </row>
    <row r="4256">
      <c r="A4256" s="160" t="n">
        <v>33868</v>
      </c>
      <c r="B4256" s="9" t="n">
        <v>2.51</v>
      </c>
    </row>
    <row r="4257">
      <c r="A4257" s="160" t="n">
        <v>33869</v>
      </c>
      <c r="B4257" s="9" t="n">
        <v>2.52</v>
      </c>
    </row>
    <row r="4258">
      <c r="A4258" s="160" t="n">
        <v>33870</v>
      </c>
      <c r="B4258" s="9" t="n">
        <v>2.57</v>
      </c>
    </row>
    <row r="4259">
      <c r="A4259" s="160" t="n">
        <v>33871</v>
      </c>
      <c r="B4259" s="9" t="n">
        <v>2.57</v>
      </c>
    </row>
    <row r="4260">
      <c r="A4260" s="160" t="n">
        <v>33872</v>
      </c>
      <c r="B4260" s="9" t="n">
        <v>2.63</v>
      </c>
    </row>
    <row r="4261">
      <c r="A4261" s="160" t="n">
        <v>33875</v>
      </c>
      <c r="B4261" s="9" t="n">
        <v>2.6</v>
      </c>
    </row>
    <row r="4262">
      <c r="A4262" s="160" t="n">
        <v>33876</v>
      </c>
      <c r="B4262" s="9" t="n">
        <v>2.57</v>
      </c>
    </row>
    <row r="4263">
      <c r="A4263" s="160" t="n">
        <v>33877</v>
      </c>
      <c r="B4263" s="9" t="n">
        <v>2.57</v>
      </c>
    </row>
    <row r="4264">
      <c r="A4264" s="160" t="n">
        <v>33878</v>
      </c>
      <c r="B4264" s="9" t="n">
        <v>2.56</v>
      </c>
    </row>
    <row r="4265">
      <c r="A4265" s="160" t="n">
        <v>33879</v>
      </c>
      <c r="B4265" s="9" t="n">
        <v>2.55</v>
      </c>
    </row>
    <row r="4266">
      <c r="A4266" s="160" t="n">
        <v>33882</v>
      </c>
      <c r="B4266" s="9" t="n">
        <v>2.56</v>
      </c>
    </row>
    <row r="4267">
      <c r="A4267" s="160" t="n">
        <v>33883</v>
      </c>
      <c r="B4267" s="9" t="n">
        <v>2.56</v>
      </c>
    </row>
    <row r="4268">
      <c r="A4268" s="160" t="n">
        <v>33884</v>
      </c>
      <c r="B4268" s="9" t="n">
        <v>2.58</v>
      </c>
    </row>
    <row r="4269">
      <c r="A4269" s="160" t="n">
        <v>33885</v>
      </c>
      <c r="B4269" s="9" t="n">
        <v>2.58</v>
      </c>
    </row>
    <row r="4270">
      <c r="A4270" s="160" t="n">
        <v>33886</v>
      </c>
      <c r="B4270" s="9" t="n">
        <v>2.52</v>
      </c>
    </row>
    <row r="4271">
      <c r="A4271" s="160" t="n">
        <v>33889</v>
      </c>
      <c r="B4271" s="9" t="n"/>
    </row>
    <row r="4272">
      <c r="A4272" s="160" t="n">
        <v>33890</v>
      </c>
      <c r="B4272" s="9" t="n">
        <v>2.52</v>
      </c>
    </row>
    <row r="4273">
      <c r="A4273" s="160" t="n">
        <v>33891</v>
      </c>
      <c r="B4273" s="9" t="n">
        <v>2.49</v>
      </c>
    </row>
    <row r="4274">
      <c r="A4274" s="160" t="n">
        <v>33892</v>
      </c>
      <c r="B4274" s="9" t="n">
        <v>2.51</v>
      </c>
    </row>
    <row r="4275">
      <c r="A4275" s="160" t="n">
        <v>33893</v>
      </c>
      <c r="B4275" s="9" t="n">
        <v>2.56</v>
      </c>
    </row>
    <row r="4276">
      <c r="A4276" s="160" t="n">
        <v>33896</v>
      </c>
      <c r="B4276" s="9" t="n">
        <v>2.54</v>
      </c>
    </row>
    <row r="4277">
      <c r="A4277" s="160" t="n">
        <v>33897</v>
      </c>
      <c r="B4277" s="9" t="n">
        <v>2.52</v>
      </c>
    </row>
    <row r="4278">
      <c r="A4278" s="160" t="n">
        <v>33898</v>
      </c>
      <c r="B4278" s="9" t="n">
        <v>2.51</v>
      </c>
    </row>
    <row r="4279">
      <c r="A4279" s="160" t="n">
        <v>33899</v>
      </c>
      <c r="B4279" s="9" t="n">
        <v>2.5</v>
      </c>
    </row>
    <row r="4280">
      <c r="A4280" s="160" t="n">
        <v>33900</v>
      </c>
      <c r="B4280" s="9" t="n">
        <v>2.46</v>
      </c>
    </row>
    <row r="4281">
      <c r="A4281" s="160" t="n">
        <v>33903</v>
      </c>
      <c r="B4281" s="9" t="n">
        <v>2.44</v>
      </c>
    </row>
    <row r="4282">
      <c r="A4282" s="160" t="n">
        <v>33904</v>
      </c>
      <c r="B4282" s="9" t="n">
        <v>2.46</v>
      </c>
    </row>
    <row r="4283">
      <c r="A4283" s="160" t="n">
        <v>33905</v>
      </c>
      <c r="B4283" s="9" t="n">
        <v>2.43</v>
      </c>
    </row>
    <row r="4284">
      <c r="A4284" s="160" t="n">
        <v>33906</v>
      </c>
      <c r="B4284" s="9" t="n">
        <v>2.38</v>
      </c>
    </row>
    <row r="4285">
      <c r="A4285" s="160" t="n">
        <v>33907</v>
      </c>
      <c r="B4285" s="9" t="n">
        <v>2.4</v>
      </c>
    </row>
    <row r="4286">
      <c r="A4286" s="160" t="n">
        <v>33910</v>
      </c>
      <c r="B4286" s="9" t="n">
        <v>2.41</v>
      </c>
    </row>
    <row r="4287">
      <c r="A4287" s="160" t="n">
        <v>33911</v>
      </c>
      <c r="B4287" s="9" t="n">
        <v>2.43</v>
      </c>
    </row>
    <row r="4288">
      <c r="A4288" s="160" t="n">
        <v>33912</v>
      </c>
      <c r="B4288" s="9" t="n">
        <v>2.45</v>
      </c>
    </row>
    <row r="4289">
      <c r="A4289" s="160" t="n">
        <v>33913</v>
      </c>
      <c r="B4289" s="9" t="n">
        <v>2.48</v>
      </c>
    </row>
    <row r="4290">
      <c r="A4290" s="160" t="n">
        <v>33914</v>
      </c>
      <c r="B4290" s="9" t="n">
        <v>2.49</v>
      </c>
    </row>
    <row r="4291">
      <c r="A4291" s="160" t="n">
        <v>33917</v>
      </c>
      <c r="B4291" s="9" t="n">
        <v>2.43</v>
      </c>
    </row>
    <row r="4292">
      <c r="A4292" s="160" t="n">
        <v>33918</v>
      </c>
      <c r="B4292" s="9" t="n">
        <v>2.41</v>
      </c>
    </row>
    <row r="4293">
      <c r="A4293" s="160" t="n">
        <v>33919</v>
      </c>
      <c r="B4293" s="9" t="n"/>
    </row>
    <row r="4294">
      <c r="A4294" s="160" t="n">
        <v>33920</v>
      </c>
      <c r="B4294" s="9" t="n">
        <v>2.35</v>
      </c>
    </row>
    <row r="4295">
      <c r="A4295" s="160" t="n">
        <v>33921</v>
      </c>
      <c r="B4295" s="9" t="n">
        <v>2.28</v>
      </c>
    </row>
    <row r="4296">
      <c r="A4296" s="160" t="n">
        <v>33924</v>
      </c>
      <c r="B4296" s="9" t="n">
        <v>2.22</v>
      </c>
    </row>
    <row r="4297">
      <c r="A4297" s="160" t="n">
        <v>33925</v>
      </c>
      <c r="B4297" s="9" t="n">
        <v>2.19</v>
      </c>
    </row>
    <row r="4298">
      <c r="A4298" s="160" t="n">
        <v>33926</v>
      </c>
      <c r="B4298" s="9" t="n">
        <v>2.2</v>
      </c>
    </row>
    <row r="4299">
      <c r="A4299" s="160" t="n">
        <v>33927</v>
      </c>
      <c r="B4299" s="9" t="n">
        <v>2.22</v>
      </c>
    </row>
    <row r="4300">
      <c r="A4300" s="160" t="n">
        <v>33928</v>
      </c>
      <c r="B4300" s="9" t="n">
        <v>2.18</v>
      </c>
    </row>
    <row r="4301">
      <c r="A4301" s="160" t="n">
        <v>33931</v>
      </c>
      <c r="B4301" s="9" t="n">
        <v>2.17</v>
      </c>
    </row>
    <row r="4302">
      <c r="A4302" s="160" t="n">
        <v>33932</v>
      </c>
      <c r="B4302" s="9" t="n">
        <v>2.21</v>
      </c>
    </row>
    <row r="4303">
      <c r="A4303" s="160" t="n">
        <v>33933</v>
      </c>
      <c r="B4303" s="9" t="n">
        <v>2.14</v>
      </c>
    </row>
    <row r="4304">
      <c r="A4304" s="160" t="n">
        <v>33934</v>
      </c>
      <c r="B4304" s="9" t="n"/>
    </row>
    <row r="4305">
      <c r="A4305" s="160" t="n">
        <v>33935</v>
      </c>
      <c r="B4305" s="9" t="n">
        <v>2.16</v>
      </c>
    </row>
    <row r="4306">
      <c r="A4306" s="160" t="n">
        <v>33938</v>
      </c>
      <c r="B4306" s="9" t="n">
        <v>2.16</v>
      </c>
    </row>
    <row r="4307">
      <c r="A4307" s="160" t="n">
        <v>33939</v>
      </c>
      <c r="B4307" s="9" t="n">
        <v>2.13</v>
      </c>
    </row>
    <row r="4308">
      <c r="A4308" s="160" t="n">
        <v>33940</v>
      </c>
      <c r="B4308" s="9" t="n">
        <v>2.12</v>
      </c>
    </row>
    <row r="4309">
      <c r="A4309" s="160" t="n">
        <v>33941</v>
      </c>
      <c r="B4309" s="9" t="n">
        <v>2.13</v>
      </c>
    </row>
    <row r="4310">
      <c r="A4310" s="160" t="n">
        <v>33942</v>
      </c>
      <c r="B4310" s="9" t="n">
        <v>2.14</v>
      </c>
    </row>
    <row r="4311">
      <c r="A4311" s="160" t="n">
        <v>33945</v>
      </c>
      <c r="B4311" s="9" t="n">
        <v>2.16</v>
      </c>
    </row>
    <row r="4312">
      <c r="A4312" s="160" t="n">
        <v>33946</v>
      </c>
      <c r="B4312" s="9" t="n">
        <v>2.14</v>
      </c>
    </row>
    <row r="4313">
      <c r="A4313" s="160" t="n">
        <v>33947</v>
      </c>
      <c r="B4313" s="9" t="n">
        <v>2.15</v>
      </c>
    </row>
    <row r="4314">
      <c r="A4314" s="160" t="n">
        <v>33948</v>
      </c>
      <c r="B4314" s="9" t="n">
        <v>2.1</v>
      </c>
    </row>
    <row r="4315">
      <c r="A4315" s="160" t="n">
        <v>33949</v>
      </c>
      <c r="B4315" s="9" t="n">
        <v>2.02</v>
      </c>
    </row>
    <row r="4316">
      <c r="A4316" s="160" t="n">
        <v>33952</v>
      </c>
      <c r="B4316" s="9" t="n">
        <v>2.03</v>
      </c>
    </row>
    <row r="4317">
      <c r="A4317" s="160" t="n">
        <v>33953</v>
      </c>
      <c r="B4317" s="9" t="n">
        <v>2.06</v>
      </c>
    </row>
    <row r="4318">
      <c r="A4318" s="160" t="n">
        <v>33954</v>
      </c>
      <c r="B4318" s="9" t="n">
        <v>2.1</v>
      </c>
    </row>
    <row r="4319">
      <c r="A4319" s="160" t="n">
        <v>33955</v>
      </c>
      <c r="B4319" s="9" t="n">
        <v>2.08</v>
      </c>
    </row>
    <row r="4320">
      <c r="A4320" s="160" t="n">
        <v>33956</v>
      </c>
      <c r="B4320" s="9" t="n">
        <v>2.1</v>
      </c>
    </row>
    <row r="4321">
      <c r="A4321" s="160" t="n">
        <v>33959</v>
      </c>
      <c r="B4321" s="9" t="n">
        <v>2.07</v>
      </c>
    </row>
    <row r="4322">
      <c r="A4322" s="160" t="n">
        <v>33960</v>
      </c>
      <c r="B4322" s="9" t="n">
        <v>2.01</v>
      </c>
    </row>
    <row r="4323">
      <c r="A4323" s="160" t="n">
        <v>33961</v>
      </c>
      <c r="B4323" s="9" t="n">
        <v>2.05</v>
      </c>
    </row>
    <row r="4324">
      <c r="A4324" s="160" t="n">
        <v>33962</v>
      </c>
      <c r="B4324" s="9" t="n">
        <v>2.09</v>
      </c>
    </row>
    <row r="4325">
      <c r="A4325" s="160" t="n">
        <v>33963</v>
      </c>
      <c r="B4325" s="9" t="n"/>
    </row>
    <row r="4326">
      <c r="A4326" s="160" t="n">
        <v>33966</v>
      </c>
      <c r="B4326" s="9" t="n">
        <v>2.08</v>
      </c>
    </row>
    <row r="4327">
      <c r="A4327" s="160" t="n">
        <v>33967</v>
      </c>
      <c r="B4327" s="9" t="n">
        <v>2.08</v>
      </c>
    </row>
    <row r="4328">
      <c r="A4328" s="160" t="n">
        <v>33968</v>
      </c>
      <c r="B4328" s="9" t="n">
        <v>2.14</v>
      </c>
    </row>
    <row r="4329">
      <c r="A4329" s="160" t="n">
        <v>33969</v>
      </c>
      <c r="B4329" s="9" t="n">
        <v>2.14</v>
      </c>
    </row>
    <row r="4330">
      <c r="A4330" s="160" t="n">
        <v>33970</v>
      </c>
      <c r="B4330" s="9" t="n"/>
    </row>
    <row r="4331">
      <c r="A4331" s="160" t="n">
        <v>33973</v>
      </c>
      <c r="B4331" s="9" t="n">
        <v>2.12</v>
      </c>
    </row>
    <row r="4332">
      <c r="A4332" s="160" t="n">
        <v>33974</v>
      </c>
      <c r="B4332" s="9" t="n">
        <v>2.13</v>
      </c>
    </row>
    <row r="4333">
      <c r="A4333" s="160" t="n">
        <v>33975</v>
      </c>
      <c r="B4333" s="9" t="n">
        <v>2.11</v>
      </c>
    </row>
    <row r="4334">
      <c r="A4334" s="160" t="n">
        <v>33976</v>
      </c>
      <c r="B4334" s="9" t="n">
        <v>2.12</v>
      </c>
    </row>
    <row r="4335">
      <c r="A4335" s="160" t="n">
        <v>33977</v>
      </c>
      <c r="B4335" s="9" t="n">
        <v>2.25</v>
      </c>
    </row>
    <row r="4336">
      <c r="A4336" s="160" t="n">
        <v>33980</v>
      </c>
      <c r="B4336" s="9" t="n">
        <v>2.23</v>
      </c>
    </row>
    <row r="4337">
      <c r="A4337" s="160" t="n">
        <v>33981</v>
      </c>
      <c r="B4337" s="9" t="n">
        <v>2.24</v>
      </c>
    </row>
    <row r="4338">
      <c r="A4338" s="160" t="n">
        <v>33982</v>
      </c>
      <c r="B4338" s="9" t="n">
        <v>2.25</v>
      </c>
    </row>
    <row r="4339">
      <c r="A4339" s="160" t="n">
        <v>33983</v>
      </c>
      <c r="B4339" s="9" t="n">
        <v>2.25</v>
      </c>
    </row>
    <row r="4340">
      <c r="A4340" s="160" t="n">
        <v>33984</v>
      </c>
      <c r="B4340" s="9" t="n">
        <v>2.29</v>
      </c>
    </row>
    <row r="4341">
      <c r="A4341" s="160" t="n">
        <v>33987</v>
      </c>
      <c r="B4341" s="9" t="n"/>
    </row>
    <row r="4342">
      <c r="A4342" s="160" t="n">
        <v>33988</v>
      </c>
      <c r="B4342" s="9" t="n">
        <v>2.2</v>
      </c>
    </row>
    <row r="4343">
      <c r="A4343" s="160" t="n">
        <v>33989</v>
      </c>
      <c r="B4343" s="9" t="n">
        <v>2.2</v>
      </c>
    </row>
    <row r="4344">
      <c r="A4344" s="160" t="n">
        <v>33990</v>
      </c>
      <c r="B4344" s="9" t="n">
        <v>2.24</v>
      </c>
    </row>
    <row r="4345">
      <c r="A4345" s="160" t="n">
        <v>33991</v>
      </c>
      <c r="B4345" s="9" t="n">
        <v>2.27</v>
      </c>
    </row>
    <row r="4346">
      <c r="A4346" s="160" t="n">
        <v>33994</v>
      </c>
      <c r="B4346" s="9" t="n">
        <v>2.22</v>
      </c>
    </row>
    <row r="4347">
      <c r="A4347" s="160" t="n">
        <v>33995</v>
      </c>
      <c r="B4347" s="9" t="n">
        <v>2.2</v>
      </c>
    </row>
    <row r="4348">
      <c r="A4348" s="160" t="n">
        <v>33996</v>
      </c>
      <c r="B4348" s="9" t="n">
        <v>2.24</v>
      </c>
    </row>
    <row r="4349">
      <c r="A4349" s="160" t="n">
        <v>33997</v>
      </c>
      <c r="B4349" s="9" t="n">
        <v>2.24</v>
      </c>
    </row>
    <row r="4350">
      <c r="A4350" s="160" t="n">
        <v>33998</v>
      </c>
      <c r="B4350" s="9" t="n">
        <v>2.19</v>
      </c>
    </row>
    <row r="4351">
      <c r="A4351" s="160" t="n">
        <v>34001</v>
      </c>
      <c r="B4351" s="9" t="n">
        <v>2.19</v>
      </c>
    </row>
    <row r="4352">
      <c r="A4352" s="160" t="n">
        <v>34002</v>
      </c>
      <c r="B4352" s="9" t="n">
        <v>2.21</v>
      </c>
    </row>
    <row r="4353">
      <c r="A4353" s="160" t="n">
        <v>34003</v>
      </c>
      <c r="B4353" s="9" t="n">
        <v>2.18</v>
      </c>
    </row>
    <row r="4354">
      <c r="A4354" s="160" t="n">
        <v>34004</v>
      </c>
      <c r="B4354" s="9" t="n">
        <v>2.2</v>
      </c>
    </row>
    <row r="4355">
      <c r="A4355" s="160" t="n">
        <v>34005</v>
      </c>
      <c r="B4355" s="9" t="n">
        <v>2.25</v>
      </c>
    </row>
    <row r="4356">
      <c r="A4356" s="160" t="n">
        <v>34008</v>
      </c>
      <c r="B4356" s="9" t="n">
        <v>2.21</v>
      </c>
    </row>
    <row r="4357">
      <c r="A4357" s="160" t="n">
        <v>34009</v>
      </c>
      <c r="B4357" s="9" t="n">
        <v>2.21</v>
      </c>
    </row>
    <row r="4358">
      <c r="A4358" s="160" t="n">
        <v>34010</v>
      </c>
      <c r="B4358" s="9" t="n">
        <v>2.13</v>
      </c>
    </row>
    <row r="4359">
      <c r="A4359" s="160" t="n">
        <v>34011</v>
      </c>
      <c r="B4359" s="9" t="n">
        <v>2.17</v>
      </c>
    </row>
    <row r="4360">
      <c r="A4360" s="160" t="n">
        <v>34012</v>
      </c>
      <c r="B4360" s="9" t="n">
        <v>2.15</v>
      </c>
    </row>
    <row r="4361">
      <c r="A4361" s="160" t="n">
        <v>34015</v>
      </c>
      <c r="B4361" s="9" t="n"/>
    </row>
    <row r="4362">
      <c r="A4362" s="160" t="n">
        <v>34016</v>
      </c>
      <c r="B4362" s="9" t="n">
        <v>2.2</v>
      </c>
    </row>
    <row r="4363">
      <c r="A4363" s="160" t="n">
        <v>34017</v>
      </c>
      <c r="B4363" s="9" t="n">
        <v>2.22</v>
      </c>
    </row>
    <row r="4364">
      <c r="A4364" s="160" t="n">
        <v>34018</v>
      </c>
      <c r="B4364" s="9" t="n">
        <v>2.22</v>
      </c>
    </row>
    <row r="4365">
      <c r="A4365" s="160" t="n">
        <v>34019</v>
      </c>
      <c r="B4365" s="9" t="n">
        <v>2.16</v>
      </c>
    </row>
    <row r="4366">
      <c r="A4366" s="160" t="n">
        <v>34022</v>
      </c>
      <c r="B4366" s="9" t="n">
        <v>2.1</v>
      </c>
    </row>
    <row r="4367">
      <c r="A4367" s="160" t="n">
        <v>34023</v>
      </c>
      <c r="B4367" s="9" t="n">
        <v>2.02</v>
      </c>
    </row>
    <row r="4368">
      <c r="A4368" s="160" t="n">
        <v>34024</v>
      </c>
      <c r="B4368" s="9" t="n">
        <v>2.04</v>
      </c>
    </row>
    <row r="4369">
      <c r="A4369" s="160" t="n">
        <v>34025</v>
      </c>
      <c r="B4369" s="9" t="n">
        <v>2.08</v>
      </c>
    </row>
    <row r="4370">
      <c r="A4370" s="160" t="n">
        <v>34026</v>
      </c>
      <c r="B4370" s="9" t="n">
        <v>2.11</v>
      </c>
    </row>
    <row r="4371">
      <c r="A4371" s="160" t="n">
        <v>34029</v>
      </c>
      <c r="B4371" s="9" t="n">
        <v>2.06</v>
      </c>
    </row>
    <row r="4372">
      <c r="A4372" s="160" t="n">
        <v>34030</v>
      </c>
      <c r="B4372" s="9" t="n">
        <v>2.07</v>
      </c>
    </row>
    <row r="4373">
      <c r="A4373" s="160" t="n">
        <v>34031</v>
      </c>
      <c r="B4373" s="9" t="n">
        <v>2.07</v>
      </c>
    </row>
    <row r="4374">
      <c r="A4374" s="160" t="n">
        <v>34032</v>
      </c>
      <c r="B4374" s="9" t="n">
        <v>2.08</v>
      </c>
    </row>
    <row r="4375">
      <c r="A4375" s="160" t="n">
        <v>34033</v>
      </c>
      <c r="B4375" s="9" t="n">
        <v>1.99</v>
      </c>
    </row>
    <row r="4376">
      <c r="A4376" s="160" t="n">
        <v>34036</v>
      </c>
      <c r="B4376" s="9" t="n">
        <v>1.88</v>
      </c>
    </row>
    <row r="4377">
      <c r="A4377" s="160" t="n">
        <v>34037</v>
      </c>
      <c r="B4377" s="9" t="n">
        <v>1.89</v>
      </c>
    </row>
    <row r="4378">
      <c r="A4378" s="160" t="n">
        <v>34038</v>
      </c>
      <c r="B4378" s="9" t="n">
        <v>1.92</v>
      </c>
    </row>
    <row r="4379">
      <c r="A4379" s="160" t="n">
        <v>34039</v>
      </c>
      <c r="B4379" s="9" t="n">
        <v>1.95</v>
      </c>
    </row>
    <row r="4380">
      <c r="A4380" s="160" t="n">
        <v>34040</v>
      </c>
      <c r="B4380" s="9" t="n">
        <v>2</v>
      </c>
    </row>
    <row r="4381">
      <c r="A4381" s="160" t="n">
        <v>34043</v>
      </c>
      <c r="B4381" s="9" t="n">
        <v>2.07</v>
      </c>
    </row>
    <row r="4382">
      <c r="A4382" s="160" t="n">
        <v>34044</v>
      </c>
      <c r="B4382" s="9" t="n">
        <v>2.04</v>
      </c>
    </row>
    <row r="4383">
      <c r="A4383" s="160" t="n">
        <v>34045</v>
      </c>
      <c r="B4383" s="9" t="n">
        <v>2.04</v>
      </c>
    </row>
    <row r="4384">
      <c r="A4384" s="160" t="n">
        <v>34046</v>
      </c>
      <c r="B4384" s="9" t="n">
        <v>2.02</v>
      </c>
    </row>
    <row r="4385">
      <c r="A4385" s="160" t="n">
        <v>34047</v>
      </c>
      <c r="B4385" s="9" t="n">
        <v>2</v>
      </c>
    </row>
    <row r="4386">
      <c r="A4386" s="160" t="n">
        <v>34050</v>
      </c>
      <c r="B4386" s="9" t="n">
        <v>2.04</v>
      </c>
    </row>
    <row r="4387">
      <c r="A4387" s="160" t="n">
        <v>34051</v>
      </c>
      <c r="B4387" s="9" t="n">
        <v>2.03</v>
      </c>
    </row>
    <row r="4388">
      <c r="A4388" s="160" t="n">
        <v>34052</v>
      </c>
      <c r="B4388" s="9" t="n">
        <v>2.02</v>
      </c>
    </row>
    <row r="4389">
      <c r="A4389" s="160" t="n">
        <v>34053</v>
      </c>
      <c r="B4389" s="9" t="n">
        <v>2.06</v>
      </c>
    </row>
    <row r="4390">
      <c r="A4390" s="160" t="n">
        <v>34054</v>
      </c>
      <c r="B4390" s="9" t="n">
        <v>2.07</v>
      </c>
    </row>
    <row r="4391">
      <c r="A4391" s="160" t="n">
        <v>34057</v>
      </c>
      <c r="B4391" s="9" t="n">
        <v>2.11</v>
      </c>
    </row>
    <row r="4392">
      <c r="A4392" s="160" t="n">
        <v>34058</v>
      </c>
      <c r="B4392" s="9" t="n">
        <v>2.11</v>
      </c>
    </row>
    <row r="4393">
      <c r="A4393" s="160" t="n">
        <v>34059</v>
      </c>
      <c r="B4393" s="9" t="n">
        <v>2.07</v>
      </c>
    </row>
    <row r="4394">
      <c r="A4394" s="160" t="n">
        <v>34060</v>
      </c>
      <c r="B4394" s="9" t="n">
        <v>2.12</v>
      </c>
    </row>
    <row r="4395">
      <c r="A4395" s="160" t="n">
        <v>34061</v>
      </c>
      <c r="B4395" s="9" t="n">
        <v>2.17</v>
      </c>
    </row>
    <row r="4396">
      <c r="A4396" s="160" t="n">
        <v>34064</v>
      </c>
      <c r="B4396" s="9" t="n">
        <v>2.17</v>
      </c>
    </row>
    <row r="4397">
      <c r="A4397" s="160" t="n">
        <v>34065</v>
      </c>
      <c r="B4397" s="9" t="n">
        <v>2.15</v>
      </c>
    </row>
    <row r="4398">
      <c r="A4398" s="160" t="n">
        <v>34066</v>
      </c>
      <c r="B4398" s="9" t="n">
        <v>2.14</v>
      </c>
    </row>
    <row r="4399">
      <c r="A4399" s="160" t="n">
        <v>34067</v>
      </c>
      <c r="B4399" s="9" t="n">
        <v>2.12</v>
      </c>
    </row>
    <row r="4400">
      <c r="A4400" s="160" t="n">
        <v>34068</v>
      </c>
      <c r="B4400" s="9" t="n"/>
    </row>
    <row r="4401">
      <c r="A4401" s="160" t="n">
        <v>34071</v>
      </c>
      <c r="B4401" s="9" t="n">
        <v>2.1</v>
      </c>
    </row>
    <row r="4402">
      <c r="A4402" s="160" t="n">
        <v>34072</v>
      </c>
      <c r="B4402" s="9" t="n">
        <v>2.11</v>
      </c>
    </row>
    <row r="4403">
      <c r="A4403" s="160" t="n">
        <v>34073</v>
      </c>
      <c r="B4403" s="9" t="n">
        <v>2.12</v>
      </c>
    </row>
    <row r="4404">
      <c r="A4404" s="160" t="n">
        <v>34074</v>
      </c>
      <c r="B4404" s="9" t="n">
        <v>2.09</v>
      </c>
    </row>
    <row r="4405">
      <c r="A4405" s="160" t="n">
        <v>34075</v>
      </c>
      <c r="B4405" s="9" t="n">
        <v>2.09</v>
      </c>
    </row>
    <row r="4406">
      <c r="A4406" s="160" t="n">
        <v>34078</v>
      </c>
      <c r="B4406" s="9" t="n">
        <v>2.09</v>
      </c>
    </row>
    <row r="4407">
      <c r="A4407" s="160" t="n">
        <v>34079</v>
      </c>
      <c r="B4407" s="9" t="n">
        <v>2.09</v>
      </c>
    </row>
    <row r="4408">
      <c r="A4408" s="160" t="n">
        <v>34080</v>
      </c>
      <c r="B4408" s="9" t="n">
        <v>2.09</v>
      </c>
    </row>
    <row r="4409">
      <c r="A4409" s="160" t="n">
        <v>34081</v>
      </c>
      <c r="B4409" s="9" t="n">
        <v>2.1</v>
      </c>
    </row>
    <row r="4410">
      <c r="A4410" s="160" t="n">
        <v>34082</v>
      </c>
      <c r="B4410" s="9" t="n">
        <v>2.14</v>
      </c>
    </row>
    <row r="4411">
      <c r="A4411" s="160" t="n">
        <v>34085</v>
      </c>
      <c r="B4411" s="9" t="n">
        <v>2.15</v>
      </c>
    </row>
    <row r="4412">
      <c r="A4412" s="160" t="n">
        <v>34086</v>
      </c>
      <c r="B4412" s="9" t="n">
        <v>2.14</v>
      </c>
    </row>
    <row r="4413">
      <c r="A4413" s="160" t="n">
        <v>34087</v>
      </c>
      <c r="B4413" s="9" t="n">
        <v>2.17</v>
      </c>
    </row>
    <row r="4414">
      <c r="A4414" s="160" t="n">
        <v>34088</v>
      </c>
      <c r="B4414" s="9" t="n">
        <v>2.2</v>
      </c>
    </row>
    <row r="4415">
      <c r="A4415" s="160" t="n">
        <v>34089</v>
      </c>
      <c r="B4415" s="9" t="n">
        <v>2.22</v>
      </c>
    </row>
    <row r="4416">
      <c r="A4416" s="160" t="n">
        <v>34092</v>
      </c>
      <c r="B4416" s="9" t="n">
        <v>2.21</v>
      </c>
    </row>
    <row r="4417">
      <c r="A4417" s="160" t="n">
        <v>34093</v>
      </c>
      <c r="B4417" s="9" t="n">
        <v>2.17</v>
      </c>
    </row>
    <row r="4418">
      <c r="A4418" s="160" t="n">
        <v>34094</v>
      </c>
      <c r="B4418" s="9" t="n">
        <v>2.13</v>
      </c>
    </row>
    <row r="4419">
      <c r="A4419" s="160" t="n">
        <v>34095</v>
      </c>
      <c r="B4419" s="9" t="n">
        <v>2.09</v>
      </c>
    </row>
    <row r="4420">
      <c r="A4420" s="160" t="n">
        <v>34096</v>
      </c>
      <c r="B4420" s="9" t="n">
        <v>2.13</v>
      </c>
    </row>
    <row r="4421">
      <c r="A4421" s="160" t="n">
        <v>34099</v>
      </c>
      <c r="B4421" s="9" t="n">
        <v>2.1</v>
      </c>
    </row>
    <row r="4422">
      <c r="A4422" s="160" t="n">
        <v>34100</v>
      </c>
      <c r="B4422" s="9" t="n">
        <v>2.1</v>
      </c>
    </row>
    <row r="4423">
      <c r="A4423" s="160" t="n">
        <v>34101</v>
      </c>
      <c r="B4423" s="9" t="n">
        <v>2.14</v>
      </c>
    </row>
    <row r="4424">
      <c r="A4424" s="160" t="n">
        <v>34102</v>
      </c>
      <c r="B4424" s="9" t="n">
        <v>2.11</v>
      </c>
    </row>
    <row r="4425">
      <c r="A4425" s="160" t="n">
        <v>34103</v>
      </c>
      <c r="B4425" s="9" t="n">
        <v>2.06</v>
      </c>
    </row>
    <row r="4426">
      <c r="A4426" s="160" t="n">
        <v>34106</v>
      </c>
      <c r="B4426" s="9" t="n">
        <v>2.02</v>
      </c>
    </row>
    <row r="4427">
      <c r="A4427" s="160" t="n">
        <v>34107</v>
      </c>
      <c r="B4427" s="9" t="n">
        <v>2.07</v>
      </c>
    </row>
    <row r="4428">
      <c r="A4428" s="160" t="n">
        <v>34108</v>
      </c>
      <c r="B4428" s="9" t="n">
        <v>2.08</v>
      </c>
    </row>
    <row r="4429">
      <c r="A4429" s="160" t="n">
        <v>34109</v>
      </c>
      <c r="B4429" s="9" t="n">
        <v>2.06</v>
      </c>
    </row>
    <row r="4430">
      <c r="A4430" s="160" t="n">
        <v>34110</v>
      </c>
      <c r="B4430" s="9" t="n">
        <v>2.02</v>
      </c>
    </row>
    <row r="4431">
      <c r="A4431" s="160" t="n">
        <v>34113</v>
      </c>
      <c r="B4431" s="9" t="n">
        <v>1.97</v>
      </c>
    </row>
    <row r="4432">
      <c r="A4432" s="160" t="n">
        <v>34114</v>
      </c>
      <c r="B4432" s="9" t="n">
        <v>1.98</v>
      </c>
    </row>
    <row r="4433">
      <c r="A4433" s="160" t="n">
        <v>34115</v>
      </c>
      <c r="B4433" s="9" t="n">
        <v>1.92</v>
      </c>
    </row>
    <row r="4434">
      <c r="A4434" s="160" t="n">
        <v>34116</v>
      </c>
      <c r="B4434" s="9" t="n">
        <v>1.89</v>
      </c>
    </row>
    <row r="4435">
      <c r="A4435" s="160" t="n">
        <v>34117</v>
      </c>
      <c r="B4435" s="9" t="n">
        <v>1.92</v>
      </c>
    </row>
    <row r="4436">
      <c r="A4436" s="160" t="n">
        <v>34120</v>
      </c>
      <c r="B4436" s="9" t="n"/>
    </row>
    <row r="4437">
      <c r="A4437" s="160" t="n">
        <v>34121</v>
      </c>
      <c r="B4437" s="9" t="n">
        <v>1.91</v>
      </c>
    </row>
    <row r="4438">
      <c r="A4438" s="160" t="n">
        <v>34122</v>
      </c>
      <c r="B4438" s="9" t="n">
        <v>1.88</v>
      </c>
    </row>
    <row r="4439">
      <c r="A4439" s="160" t="n">
        <v>34123</v>
      </c>
      <c r="B4439" s="9" t="n">
        <v>1.88</v>
      </c>
    </row>
    <row r="4440">
      <c r="A4440" s="160" t="n">
        <v>34124</v>
      </c>
      <c r="B4440" s="9" t="n">
        <v>1.8</v>
      </c>
    </row>
    <row r="4441">
      <c r="A4441" s="160" t="n">
        <v>34127</v>
      </c>
      <c r="B4441" s="9" t="n">
        <v>1.78</v>
      </c>
    </row>
    <row r="4442">
      <c r="A4442" s="160" t="n">
        <v>34128</v>
      </c>
      <c r="B4442" s="9" t="n">
        <v>1.76</v>
      </c>
    </row>
    <row r="4443">
      <c r="A4443" s="160" t="n">
        <v>34129</v>
      </c>
      <c r="B4443" s="9" t="n">
        <v>1.78</v>
      </c>
    </row>
    <row r="4444">
      <c r="A4444" s="160" t="n">
        <v>34130</v>
      </c>
      <c r="B4444" s="9" t="n">
        <v>1.78</v>
      </c>
    </row>
    <row r="4445">
      <c r="A4445" s="160" t="n">
        <v>34131</v>
      </c>
      <c r="B4445" s="9" t="n">
        <v>1.82</v>
      </c>
    </row>
    <row r="4446">
      <c r="A4446" s="160" t="n">
        <v>34134</v>
      </c>
      <c r="B4446" s="9" t="n">
        <v>1.84</v>
      </c>
    </row>
    <row r="4447">
      <c r="A4447" s="160" t="n">
        <v>34135</v>
      </c>
      <c r="B4447" s="9" t="n">
        <v>1.85</v>
      </c>
    </row>
    <row r="4448">
      <c r="A4448" s="160" t="n">
        <v>34136</v>
      </c>
      <c r="B4448" s="9" t="n">
        <v>1.87</v>
      </c>
    </row>
    <row r="4449">
      <c r="A4449" s="160" t="n">
        <v>34137</v>
      </c>
      <c r="B4449" s="9" t="n">
        <v>1.85</v>
      </c>
    </row>
    <row r="4450">
      <c r="A4450" s="160" t="n">
        <v>34138</v>
      </c>
      <c r="B4450" s="9" t="n">
        <v>1.81</v>
      </c>
    </row>
    <row r="4451">
      <c r="A4451" s="160" t="n">
        <v>34141</v>
      </c>
      <c r="B4451" s="9" t="n">
        <v>1.76</v>
      </c>
    </row>
    <row r="4452">
      <c r="A4452" s="160" t="n">
        <v>34142</v>
      </c>
      <c r="B4452" s="9" t="n">
        <v>1.76</v>
      </c>
    </row>
    <row r="4453">
      <c r="A4453" s="160" t="n">
        <v>34143</v>
      </c>
      <c r="B4453" s="9" t="n">
        <v>1.71</v>
      </c>
    </row>
    <row r="4454">
      <c r="A4454" s="160" t="n">
        <v>34144</v>
      </c>
      <c r="B4454" s="9" t="n">
        <v>1.73</v>
      </c>
    </row>
    <row r="4455">
      <c r="A4455" s="160" t="n">
        <v>34145</v>
      </c>
      <c r="B4455" s="9" t="n">
        <v>1.74</v>
      </c>
    </row>
    <row r="4456">
      <c r="A4456" s="160" t="n">
        <v>34148</v>
      </c>
      <c r="B4456" s="9" t="n">
        <v>1.74</v>
      </c>
    </row>
    <row r="4457">
      <c r="A4457" s="160" t="n">
        <v>34149</v>
      </c>
      <c r="B4457" s="9" t="n">
        <v>1.76</v>
      </c>
    </row>
    <row r="4458">
      <c r="A4458" s="160" t="n">
        <v>34150</v>
      </c>
      <c r="B4458" s="9" t="n">
        <v>1.77</v>
      </c>
    </row>
    <row r="4459">
      <c r="A4459" s="160" t="n">
        <v>34151</v>
      </c>
      <c r="B4459" s="9" t="n">
        <v>1.81</v>
      </c>
    </row>
    <row r="4460">
      <c r="A4460" s="160" t="n">
        <v>34152</v>
      </c>
      <c r="B4460" s="9" t="n">
        <v>1.83</v>
      </c>
    </row>
    <row r="4461">
      <c r="A4461" s="160" t="n">
        <v>34155</v>
      </c>
      <c r="B4461" s="9" t="n"/>
    </row>
    <row r="4462">
      <c r="A4462" s="160" t="n">
        <v>34156</v>
      </c>
      <c r="B4462" s="9" t="n">
        <v>1.8</v>
      </c>
    </row>
    <row r="4463">
      <c r="A4463" s="160" t="n">
        <v>34157</v>
      </c>
      <c r="B4463" s="9" t="n">
        <v>1.8</v>
      </c>
    </row>
    <row r="4464">
      <c r="A4464" s="160" t="n">
        <v>34158</v>
      </c>
      <c r="B4464" s="9" t="n">
        <v>1.78</v>
      </c>
    </row>
    <row r="4465">
      <c r="A4465" s="160" t="n">
        <v>34159</v>
      </c>
      <c r="B4465" s="9" t="n">
        <v>1.78</v>
      </c>
    </row>
    <row r="4466">
      <c r="A4466" s="160" t="n">
        <v>34162</v>
      </c>
      <c r="B4466" s="9" t="n">
        <v>1.76</v>
      </c>
    </row>
    <row r="4467">
      <c r="A4467" s="160" t="n">
        <v>34163</v>
      </c>
      <c r="B4467" s="9" t="n">
        <v>1.74</v>
      </c>
    </row>
    <row r="4468">
      <c r="A4468" s="160" t="n">
        <v>34164</v>
      </c>
      <c r="B4468" s="9" t="n">
        <v>1.75</v>
      </c>
    </row>
    <row r="4469">
      <c r="A4469" s="160" t="n">
        <v>34165</v>
      </c>
      <c r="B4469" s="9" t="n">
        <v>1.73</v>
      </c>
    </row>
    <row r="4470">
      <c r="A4470" s="160" t="n">
        <v>34166</v>
      </c>
      <c r="B4470" s="9" t="n">
        <v>1.72</v>
      </c>
    </row>
    <row r="4471">
      <c r="A4471" s="160" t="n">
        <v>34169</v>
      </c>
      <c r="B4471" s="9" t="n">
        <v>1.72</v>
      </c>
    </row>
    <row r="4472">
      <c r="A4472" s="160" t="n">
        <v>34170</v>
      </c>
      <c r="B4472" s="9" t="n">
        <v>1.66</v>
      </c>
    </row>
    <row r="4473">
      <c r="A4473" s="160" t="n">
        <v>34171</v>
      </c>
      <c r="B4473" s="9" t="n">
        <v>1.68</v>
      </c>
    </row>
    <row r="4474">
      <c r="A4474" s="160" t="n">
        <v>34172</v>
      </c>
      <c r="B4474" s="9" t="n">
        <v>1.68</v>
      </c>
    </row>
    <row r="4475">
      <c r="A4475" s="160" t="n">
        <v>34173</v>
      </c>
      <c r="B4475" s="9" t="n">
        <v>1.7</v>
      </c>
    </row>
    <row r="4476">
      <c r="A4476" s="160" t="n">
        <v>34176</v>
      </c>
      <c r="B4476" s="9" t="n">
        <v>1.71</v>
      </c>
    </row>
    <row r="4477">
      <c r="A4477" s="160" t="n">
        <v>34177</v>
      </c>
      <c r="B4477" s="9" t="n">
        <v>1.67</v>
      </c>
    </row>
    <row r="4478">
      <c r="A4478" s="160" t="n">
        <v>34178</v>
      </c>
      <c r="B4478" s="9" t="n">
        <v>1.69</v>
      </c>
    </row>
    <row r="4479">
      <c r="A4479" s="160" t="n">
        <v>34179</v>
      </c>
      <c r="B4479" s="9" t="n">
        <v>1.69</v>
      </c>
    </row>
    <row r="4480">
      <c r="A4480" s="160" t="n">
        <v>34180</v>
      </c>
      <c r="B4480" s="9" t="n">
        <v>1.7</v>
      </c>
    </row>
    <row r="4481">
      <c r="A4481" s="160" t="n">
        <v>34183</v>
      </c>
      <c r="B4481" s="9" t="n">
        <v>1.66</v>
      </c>
    </row>
    <row r="4482">
      <c r="A4482" s="160" t="n">
        <v>34184</v>
      </c>
      <c r="B4482" s="9" t="n">
        <v>1.66</v>
      </c>
    </row>
    <row r="4483">
      <c r="A4483" s="160" t="n">
        <v>34185</v>
      </c>
      <c r="B4483" s="9" t="n">
        <v>1.71</v>
      </c>
    </row>
    <row r="4484">
      <c r="A4484" s="160" t="n">
        <v>34186</v>
      </c>
      <c r="B4484" s="9" t="n">
        <v>1.74</v>
      </c>
    </row>
    <row r="4485">
      <c r="A4485" s="160" t="n">
        <v>34187</v>
      </c>
      <c r="B4485" s="9" t="n">
        <v>1.77</v>
      </c>
    </row>
    <row r="4486">
      <c r="A4486" s="160" t="n">
        <v>34190</v>
      </c>
      <c r="B4486" s="9" t="n">
        <v>1.76</v>
      </c>
    </row>
    <row r="4487">
      <c r="A4487" s="160" t="n">
        <v>34191</v>
      </c>
      <c r="B4487" s="9" t="n">
        <v>1.72</v>
      </c>
    </row>
    <row r="4488">
      <c r="A4488" s="160" t="n">
        <v>34192</v>
      </c>
      <c r="B4488" s="9" t="n">
        <v>1.65</v>
      </c>
    </row>
    <row r="4489">
      <c r="A4489" s="160" t="n">
        <v>34193</v>
      </c>
      <c r="B4489" s="9" t="n">
        <v>1.71</v>
      </c>
    </row>
    <row r="4490">
      <c r="A4490" s="160" t="n">
        <v>34194</v>
      </c>
      <c r="B4490" s="9" t="n">
        <v>1.72</v>
      </c>
    </row>
    <row r="4491">
      <c r="A4491" s="160" t="n">
        <v>34197</v>
      </c>
      <c r="B4491" s="9" t="n">
        <v>1.7</v>
      </c>
    </row>
    <row r="4492">
      <c r="A4492" s="160" t="n">
        <v>34198</v>
      </c>
      <c r="B4492" s="9" t="n">
        <v>1.68</v>
      </c>
    </row>
    <row r="4493">
      <c r="A4493" s="160" t="n">
        <v>34199</v>
      </c>
      <c r="B4493" s="9" t="n">
        <v>1.71</v>
      </c>
    </row>
    <row r="4494">
      <c r="A4494" s="160" t="n">
        <v>34200</v>
      </c>
      <c r="B4494" s="9" t="n">
        <v>1.71</v>
      </c>
    </row>
    <row r="4495">
      <c r="A4495" s="160" t="n">
        <v>34201</v>
      </c>
      <c r="B4495" s="9" t="n">
        <v>1.68</v>
      </c>
    </row>
    <row r="4496">
      <c r="A4496" s="160" t="n">
        <v>34204</v>
      </c>
      <c r="B4496" s="9" t="n">
        <v>1.63</v>
      </c>
    </row>
    <row r="4497">
      <c r="A4497" s="160" t="n">
        <v>34205</v>
      </c>
      <c r="B4497" s="9" t="n">
        <v>1.65</v>
      </c>
    </row>
    <row r="4498">
      <c r="A4498" s="160" t="n">
        <v>34206</v>
      </c>
      <c r="B4498" s="9" t="n">
        <v>1.66</v>
      </c>
    </row>
    <row r="4499">
      <c r="A4499" s="160" t="n">
        <v>34207</v>
      </c>
      <c r="B4499" s="9" t="n">
        <v>1.6</v>
      </c>
    </row>
    <row r="4500">
      <c r="A4500" s="160" t="n">
        <v>34208</v>
      </c>
      <c r="B4500" s="9" t="n">
        <v>1.61</v>
      </c>
    </row>
    <row r="4501">
      <c r="A4501" s="160" t="n">
        <v>34211</v>
      </c>
      <c r="B4501" s="9" t="n">
        <v>1.58</v>
      </c>
    </row>
    <row r="4502">
      <c r="A4502" s="160" t="n">
        <v>34212</v>
      </c>
      <c r="B4502" s="9" t="n">
        <v>1.57</v>
      </c>
    </row>
    <row r="4503">
      <c r="A4503" s="160" t="n">
        <v>34213</v>
      </c>
      <c r="B4503" s="9" t="n">
        <v>1.58</v>
      </c>
    </row>
    <row r="4504">
      <c r="A4504" s="160" t="n">
        <v>34214</v>
      </c>
      <c r="B4504" s="9" t="n">
        <v>1.58</v>
      </c>
    </row>
    <row r="4505">
      <c r="A4505" s="160" t="n">
        <v>34215</v>
      </c>
      <c r="B4505" s="9" t="n">
        <v>1.6</v>
      </c>
    </row>
    <row r="4506">
      <c r="A4506" s="160" t="n">
        <v>34218</v>
      </c>
      <c r="B4506" s="9" t="n"/>
    </row>
    <row r="4507">
      <c r="A4507" s="160" t="n">
        <v>34219</v>
      </c>
      <c r="B4507" s="9" t="n">
        <v>1.53</v>
      </c>
    </row>
    <row r="4508">
      <c r="A4508" s="160" t="n">
        <v>34220</v>
      </c>
      <c r="B4508" s="9" t="n">
        <v>1.45</v>
      </c>
    </row>
    <row r="4509">
      <c r="A4509" s="160" t="n">
        <v>34221</v>
      </c>
      <c r="B4509" s="9" t="n">
        <v>1.47</v>
      </c>
    </row>
    <row r="4510">
      <c r="A4510" s="160" t="n">
        <v>34222</v>
      </c>
      <c r="B4510" s="9" t="n">
        <v>1.49</v>
      </c>
    </row>
    <row r="4511">
      <c r="A4511" s="160" t="n">
        <v>34225</v>
      </c>
      <c r="B4511" s="9" t="n">
        <v>1.44</v>
      </c>
    </row>
    <row r="4512">
      <c r="A4512" s="160" t="n">
        <v>34226</v>
      </c>
      <c r="B4512" s="9" t="n">
        <v>1.46</v>
      </c>
    </row>
    <row r="4513">
      <c r="A4513" s="160" t="n">
        <v>34227</v>
      </c>
      <c r="B4513" s="9" t="n">
        <v>1.5</v>
      </c>
    </row>
    <row r="4514">
      <c r="A4514" s="160" t="n">
        <v>34228</v>
      </c>
      <c r="B4514" s="9" t="n">
        <v>1.49</v>
      </c>
    </row>
    <row r="4515">
      <c r="A4515" s="160" t="n">
        <v>34229</v>
      </c>
      <c r="B4515" s="9" t="n">
        <v>1.49</v>
      </c>
    </row>
    <row r="4516">
      <c r="A4516" s="160" t="n">
        <v>34232</v>
      </c>
      <c r="B4516" s="9" t="n">
        <v>1.5</v>
      </c>
    </row>
    <row r="4517">
      <c r="A4517" s="160" t="n">
        <v>34233</v>
      </c>
      <c r="B4517" s="9" t="n">
        <v>1.57</v>
      </c>
    </row>
    <row r="4518">
      <c r="A4518" s="160" t="n">
        <v>34234</v>
      </c>
      <c r="B4518" s="9" t="n">
        <v>1.55</v>
      </c>
    </row>
    <row r="4519">
      <c r="A4519" s="160" t="n">
        <v>34235</v>
      </c>
      <c r="B4519" s="9" t="n">
        <v>1.55</v>
      </c>
    </row>
    <row r="4520">
      <c r="A4520" s="160" t="n">
        <v>34236</v>
      </c>
      <c r="B4520" s="9" t="n">
        <v>1.52</v>
      </c>
    </row>
    <row r="4521">
      <c r="A4521" s="160" t="n">
        <v>34239</v>
      </c>
      <c r="B4521" s="9" t="n">
        <v>1.49</v>
      </c>
    </row>
    <row r="4522">
      <c r="A4522" s="160" t="n">
        <v>34240</v>
      </c>
      <c r="B4522" s="9" t="n">
        <v>1.49</v>
      </c>
    </row>
    <row r="4523">
      <c r="A4523" s="160" t="n">
        <v>34241</v>
      </c>
      <c r="B4523" s="9" t="n">
        <v>1.51</v>
      </c>
    </row>
    <row r="4524">
      <c r="A4524" s="160" t="n">
        <v>34242</v>
      </c>
      <c r="B4524" s="9" t="n">
        <v>1.51</v>
      </c>
    </row>
    <row r="4525">
      <c r="A4525" s="160" t="n">
        <v>34243</v>
      </c>
      <c r="B4525" s="9" t="n">
        <v>1.5</v>
      </c>
    </row>
    <row r="4526">
      <c r="A4526" s="160" t="n">
        <v>34246</v>
      </c>
      <c r="B4526" s="9" t="n">
        <v>1.49</v>
      </c>
    </row>
    <row r="4527">
      <c r="A4527" s="160" t="n">
        <v>34247</v>
      </c>
      <c r="B4527" s="9" t="n">
        <v>1.49</v>
      </c>
    </row>
    <row r="4528">
      <c r="A4528" s="160" t="n">
        <v>34248</v>
      </c>
      <c r="B4528" s="9" t="n">
        <v>1.5</v>
      </c>
    </row>
    <row r="4529">
      <c r="A4529" s="160" t="n">
        <v>34249</v>
      </c>
      <c r="B4529" s="9" t="n">
        <v>1.5</v>
      </c>
    </row>
    <row r="4530">
      <c r="A4530" s="160" t="n">
        <v>34250</v>
      </c>
      <c r="B4530" s="9" t="n">
        <v>1.48</v>
      </c>
    </row>
    <row r="4531">
      <c r="A4531" s="160" t="n">
        <v>34253</v>
      </c>
      <c r="B4531" s="9" t="n"/>
    </row>
    <row r="4532">
      <c r="A4532" s="160" t="n">
        <v>34254</v>
      </c>
      <c r="B4532" s="9" t="n">
        <v>1.45</v>
      </c>
    </row>
    <row r="4533">
      <c r="A4533" s="160" t="n">
        <v>34255</v>
      </c>
      <c r="B4533" s="9" t="n">
        <v>1.43</v>
      </c>
    </row>
    <row r="4534">
      <c r="A4534" s="160" t="n">
        <v>34256</v>
      </c>
      <c r="B4534" s="9" t="n">
        <v>1.41</v>
      </c>
    </row>
    <row r="4535">
      <c r="A4535" s="160" t="n">
        <v>34257</v>
      </c>
      <c r="B4535" s="9" t="n">
        <v>1.38</v>
      </c>
    </row>
    <row r="4536">
      <c r="A4536" s="160" t="n">
        <v>34260</v>
      </c>
      <c r="B4536" s="9" t="n">
        <v>1.43</v>
      </c>
    </row>
    <row r="4537">
      <c r="A4537" s="160" t="n">
        <v>34261</v>
      </c>
      <c r="B4537" s="9" t="n">
        <v>1.41</v>
      </c>
    </row>
    <row r="4538">
      <c r="A4538" s="160" t="n">
        <v>34262</v>
      </c>
      <c r="B4538" s="9" t="n">
        <v>1.4</v>
      </c>
    </row>
    <row r="4539">
      <c r="A4539" s="160" t="n">
        <v>34263</v>
      </c>
      <c r="B4539" s="9" t="n">
        <v>1.46</v>
      </c>
    </row>
    <row r="4540">
      <c r="A4540" s="160" t="n">
        <v>34264</v>
      </c>
      <c r="B4540" s="9" t="n">
        <v>1.51</v>
      </c>
    </row>
    <row r="4541">
      <c r="A4541" s="160" t="n">
        <v>34267</v>
      </c>
      <c r="B4541" s="9" t="n">
        <v>1.52</v>
      </c>
    </row>
    <row r="4542">
      <c r="A4542" s="160" t="n">
        <v>34268</v>
      </c>
      <c r="B4542" s="9" t="n">
        <v>1.5</v>
      </c>
    </row>
    <row r="4543">
      <c r="A4543" s="160" t="n">
        <v>34269</v>
      </c>
      <c r="B4543" s="9" t="n">
        <v>1.45</v>
      </c>
    </row>
    <row r="4544">
      <c r="A4544" s="160" t="n">
        <v>34270</v>
      </c>
      <c r="B4544" s="9" t="n">
        <v>1.44</v>
      </c>
    </row>
    <row r="4545">
      <c r="A4545" s="160" t="n">
        <v>34271</v>
      </c>
      <c r="B4545" s="9" t="n">
        <v>1.44</v>
      </c>
    </row>
    <row r="4546">
      <c r="A4546" s="160" t="n">
        <v>34274</v>
      </c>
      <c r="B4546" s="9" t="n">
        <v>1.45</v>
      </c>
    </row>
    <row r="4547">
      <c r="A4547" s="160" t="n">
        <v>34275</v>
      </c>
      <c r="B4547" s="9" t="n">
        <v>1.47</v>
      </c>
    </row>
    <row r="4548">
      <c r="A4548" s="160" t="n">
        <v>34276</v>
      </c>
      <c r="B4548" s="9" t="n">
        <v>1.54</v>
      </c>
    </row>
    <row r="4549">
      <c r="A4549" s="160" t="n">
        <v>34277</v>
      </c>
      <c r="B4549" s="9" t="n">
        <v>1.54</v>
      </c>
    </row>
    <row r="4550">
      <c r="A4550" s="160" t="n">
        <v>34278</v>
      </c>
      <c r="B4550" s="9" t="n">
        <v>1.55</v>
      </c>
    </row>
    <row r="4551">
      <c r="A4551" s="160" t="n">
        <v>34281</v>
      </c>
      <c r="B4551" s="9" t="n">
        <v>1.57</v>
      </c>
    </row>
    <row r="4552">
      <c r="A4552" s="160" t="n">
        <v>34282</v>
      </c>
      <c r="B4552" s="9" t="n">
        <v>1.52</v>
      </c>
    </row>
    <row r="4553">
      <c r="A4553" s="160" t="n">
        <v>34283</v>
      </c>
      <c r="B4553" s="9" t="n">
        <v>1.55</v>
      </c>
    </row>
    <row r="4554">
      <c r="A4554" s="160" t="n">
        <v>34284</v>
      </c>
      <c r="B4554" s="9" t="n"/>
    </row>
    <row r="4555">
      <c r="A4555" s="160" t="n">
        <v>34285</v>
      </c>
      <c r="B4555" s="9" t="n">
        <v>1.55</v>
      </c>
    </row>
    <row r="4556">
      <c r="A4556" s="160" t="n">
        <v>34288</v>
      </c>
      <c r="B4556" s="9" t="n">
        <v>1.58</v>
      </c>
    </row>
    <row r="4557">
      <c r="A4557" s="160" t="n">
        <v>34289</v>
      </c>
      <c r="B4557" s="9" t="n">
        <v>1.56</v>
      </c>
    </row>
    <row r="4558">
      <c r="A4558" s="160" t="n">
        <v>34290</v>
      </c>
      <c r="B4558" s="9" t="n">
        <v>1.56</v>
      </c>
    </row>
    <row r="4559">
      <c r="A4559" s="160" t="n">
        <v>34291</v>
      </c>
      <c r="B4559" s="9" t="n">
        <v>1.57</v>
      </c>
    </row>
    <row r="4560">
      <c r="A4560" s="160" t="n">
        <v>34292</v>
      </c>
      <c r="B4560" s="9" t="n">
        <v>1.62</v>
      </c>
    </row>
    <row r="4561">
      <c r="A4561" s="160" t="n">
        <v>34295</v>
      </c>
      <c r="B4561" s="9" t="n">
        <v>1.63</v>
      </c>
    </row>
    <row r="4562">
      <c r="A4562" s="160" t="n">
        <v>34296</v>
      </c>
      <c r="B4562" s="9" t="n">
        <v>1.63</v>
      </c>
    </row>
    <row r="4563">
      <c r="A4563" s="160" t="n">
        <v>34297</v>
      </c>
      <c r="B4563" s="9" t="n">
        <v>1.66</v>
      </c>
    </row>
    <row r="4564">
      <c r="A4564" s="160" t="n">
        <v>34298</v>
      </c>
      <c r="B4564" s="9" t="n"/>
    </row>
    <row r="4565">
      <c r="A4565" s="160" t="n">
        <v>34299</v>
      </c>
      <c r="B4565" s="9" t="n">
        <v>1.62</v>
      </c>
    </row>
    <row r="4566">
      <c r="A4566" s="160" t="n">
        <v>34302</v>
      </c>
      <c r="B4566" s="9" t="n">
        <v>1.59</v>
      </c>
    </row>
    <row r="4567">
      <c r="A4567" s="160" t="n">
        <v>34303</v>
      </c>
      <c r="B4567" s="9" t="n">
        <v>1.61</v>
      </c>
    </row>
    <row r="4568">
      <c r="A4568" s="160" t="n">
        <v>34304</v>
      </c>
      <c r="B4568" s="9" t="n">
        <v>1.62</v>
      </c>
    </row>
    <row r="4569">
      <c r="A4569" s="160" t="n">
        <v>34305</v>
      </c>
      <c r="B4569" s="9" t="n">
        <v>1.59</v>
      </c>
    </row>
    <row r="4570">
      <c r="A4570" s="160" t="n">
        <v>34306</v>
      </c>
      <c r="B4570" s="9" t="n">
        <v>1.56</v>
      </c>
    </row>
    <row r="4571">
      <c r="A4571" s="160" t="n">
        <v>34309</v>
      </c>
      <c r="B4571" s="9" t="n">
        <v>1.53</v>
      </c>
    </row>
    <row r="4572">
      <c r="A4572" s="160" t="n">
        <v>34310</v>
      </c>
      <c r="B4572" s="9" t="n">
        <v>1.54</v>
      </c>
    </row>
    <row r="4573">
      <c r="A4573" s="160" t="n">
        <v>34311</v>
      </c>
      <c r="B4573" s="9" t="n">
        <v>1.53</v>
      </c>
    </row>
    <row r="4574">
      <c r="A4574" s="160" t="n">
        <v>34312</v>
      </c>
      <c r="B4574" s="9" t="n">
        <v>1.5</v>
      </c>
    </row>
    <row r="4575">
      <c r="A4575" s="160" t="n">
        <v>34313</v>
      </c>
      <c r="B4575" s="9" t="n">
        <v>1.52</v>
      </c>
    </row>
    <row r="4576">
      <c r="A4576" s="160" t="n">
        <v>34316</v>
      </c>
      <c r="B4576" s="9" t="n">
        <v>1.55</v>
      </c>
    </row>
    <row r="4577">
      <c r="A4577" s="160" t="n">
        <v>34317</v>
      </c>
      <c r="B4577" s="9" t="n">
        <v>1.57</v>
      </c>
    </row>
    <row r="4578">
      <c r="A4578" s="160" t="n">
        <v>34318</v>
      </c>
      <c r="B4578" s="9" t="n">
        <v>1.61</v>
      </c>
    </row>
    <row r="4579">
      <c r="A4579" s="160" t="n">
        <v>34319</v>
      </c>
      <c r="B4579" s="9" t="n">
        <v>1.61</v>
      </c>
    </row>
    <row r="4580">
      <c r="A4580" s="160" t="n">
        <v>34320</v>
      </c>
      <c r="B4580" s="9" t="n">
        <v>1.61</v>
      </c>
    </row>
    <row r="4581">
      <c r="A4581" s="160" t="n">
        <v>34323</v>
      </c>
      <c r="B4581" s="9" t="n">
        <v>1.61</v>
      </c>
    </row>
    <row r="4582">
      <c r="A4582" s="160" t="n">
        <v>34324</v>
      </c>
      <c r="B4582" s="9" t="n">
        <v>1.59</v>
      </c>
    </row>
    <row r="4583">
      <c r="A4583" s="160" t="n">
        <v>34325</v>
      </c>
      <c r="B4583" s="9" t="n">
        <v>1.55</v>
      </c>
    </row>
    <row r="4584">
      <c r="A4584" s="160" t="n">
        <v>34326</v>
      </c>
      <c r="B4584" s="9" t="n">
        <v>1.54</v>
      </c>
    </row>
    <row r="4585">
      <c r="A4585" s="160" t="n">
        <v>34327</v>
      </c>
      <c r="B4585" s="9" t="n"/>
    </row>
    <row r="4586">
      <c r="A4586" s="160" t="n">
        <v>34330</v>
      </c>
      <c r="B4586" s="9" t="n">
        <v>1.52</v>
      </c>
    </row>
    <row r="4587">
      <c r="A4587" s="160" t="n">
        <v>34331</v>
      </c>
      <c r="B4587" s="9" t="n">
        <v>1.52</v>
      </c>
    </row>
    <row r="4588">
      <c r="A4588" s="160" t="n">
        <v>34332</v>
      </c>
      <c r="B4588" s="9" t="n">
        <v>1.54</v>
      </c>
    </row>
    <row r="4589">
      <c r="A4589" s="160" t="n">
        <v>34333</v>
      </c>
      <c r="B4589" s="9" t="n">
        <v>1.57</v>
      </c>
    </row>
    <row r="4590">
      <c r="A4590" s="160" t="n">
        <v>34334</v>
      </c>
      <c r="B4590" s="9" t="n">
        <v>1.58</v>
      </c>
    </row>
    <row r="4591">
      <c r="A4591" s="160" t="n">
        <v>34337</v>
      </c>
      <c r="B4591" s="9" t="n">
        <v>1.62</v>
      </c>
    </row>
    <row r="4592">
      <c r="A4592" s="160" t="n">
        <v>34338</v>
      </c>
      <c r="B4592" s="9" t="n">
        <v>1.59</v>
      </c>
    </row>
    <row r="4593">
      <c r="A4593" s="160" t="n">
        <v>34339</v>
      </c>
      <c r="B4593" s="9" t="n">
        <v>1.59</v>
      </c>
    </row>
    <row r="4594">
      <c r="A4594" s="160" t="n">
        <v>34340</v>
      </c>
      <c r="B4594" s="9" t="n">
        <v>1.6</v>
      </c>
    </row>
    <row r="4595">
      <c r="A4595" s="160" t="n">
        <v>34341</v>
      </c>
      <c r="B4595" s="9" t="n">
        <v>1.61</v>
      </c>
    </row>
    <row r="4596">
      <c r="A4596" s="160" t="n">
        <v>34344</v>
      </c>
      <c r="B4596" s="9" t="n">
        <v>1.59</v>
      </c>
    </row>
    <row r="4597">
      <c r="A4597" s="160" t="n">
        <v>34345</v>
      </c>
      <c r="B4597" s="9" t="n">
        <v>1.59</v>
      </c>
    </row>
    <row r="4598">
      <c r="A4598" s="160" t="n">
        <v>34346</v>
      </c>
      <c r="B4598" s="9" t="n">
        <v>1.55</v>
      </c>
    </row>
    <row r="4599">
      <c r="A4599" s="160" t="n">
        <v>34347</v>
      </c>
      <c r="B4599" s="9" t="n">
        <v>1.58</v>
      </c>
    </row>
    <row r="4600">
      <c r="A4600" s="160" t="n">
        <v>34348</v>
      </c>
      <c r="B4600" s="9" t="n">
        <v>1.61</v>
      </c>
    </row>
    <row r="4601">
      <c r="A4601" s="160" t="n">
        <v>34351</v>
      </c>
      <c r="B4601" s="9" t="n"/>
    </row>
    <row r="4602">
      <c r="A4602" s="160" t="n">
        <v>34352</v>
      </c>
      <c r="B4602" s="9" t="n">
        <v>1.6</v>
      </c>
    </row>
    <row r="4603">
      <c r="A4603" s="160" t="n">
        <v>34353</v>
      </c>
      <c r="B4603" s="9" t="n">
        <v>1.64</v>
      </c>
    </row>
    <row r="4604">
      <c r="A4604" s="160" t="n">
        <v>34354</v>
      </c>
      <c r="B4604" s="9" t="n">
        <v>1.64</v>
      </c>
    </row>
    <row r="4605">
      <c r="A4605" s="160" t="n">
        <v>34355</v>
      </c>
      <c r="B4605" s="9" t="n">
        <v>1.64</v>
      </c>
    </row>
    <row r="4606">
      <c r="A4606" s="160" t="n">
        <v>34358</v>
      </c>
      <c r="B4606" s="9" t="n">
        <v>1.65</v>
      </c>
    </row>
    <row r="4607">
      <c r="A4607" s="160" t="n">
        <v>34359</v>
      </c>
      <c r="B4607" s="9" t="n">
        <v>1.67</v>
      </c>
    </row>
    <row r="4608">
      <c r="A4608" s="160" t="n">
        <v>34360</v>
      </c>
      <c r="B4608" s="9" t="n">
        <v>1.64</v>
      </c>
    </row>
    <row r="4609">
      <c r="A4609" s="160" t="n">
        <v>34361</v>
      </c>
      <c r="B4609" s="9" t="n">
        <v>1.62</v>
      </c>
    </row>
    <row r="4610">
      <c r="A4610" s="160" t="n">
        <v>34362</v>
      </c>
      <c r="B4610" s="9" t="n">
        <v>1.6</v>
      </c>
    </row>
    <row r="4611">
      <c r="A4611" s="160" t="n">
        <v>34365</v>
      </c>
      <c r="B4611" s="9" t="n">
        <v>1.58</v>
      </c>
    </row>
    <row r="4612">
      <c r="A4612" s="160" t="n">
        <v>34366</v>
      </c>
      <c r="B4612" s="9" t="n">
        <v>1.57</v>
      </c>
    </row>
    <row r="4613">
      <c r="A4613" s="160" t="n">
        <v>34367</v>
      </c>
      <c r="B4613" s="9" t="n">
        <v>1.57</v>
      </c>
    </row>
    <row r="4614">
      <c r="A4614" s="160" t="n">
        <v>34368</v>
      </c>
      <c r="B4614" s="9" t="n">
        <v>1.53</v>
      </c>
    </row>
    <row r="4615">
      <c r="A4615" s="160" t="n">
        <v>34369</v>
      </c>
      <c r="B4615" s="9" t="n">
        <v>1.52</v>
      </c>
    </row>
    <row r="4616">
      <c r="A4616" s="160" t="n">
        <v>34372</v>
      </c>
      <c r="B4616" s="9" t="n">
        <v>1.55</v>
      </c>
    </row>
    <row r="4617">
      <c r="A4617" s="160" t="n">
        <v>34373</v>
      </c>
      <c r="B4617" s="9" t="n">
        <v>1.57</v>
      </c>
    </row>
    <row r="4618">
      <c r="A4618" s="160" t="n">
        <v>34374</v>
      </c>
      <c r="B4618" s="9" t="n">
        <v>1.49</v>
      </c>
    </row>
    <row r="4619">
      <c r="A4619" s="160" t="n">
        <v>34375</v>
      </c>
      <c r="B4619" s="9" t="n">
        <v>1.46</v>
      </c>
    </row>
    <row r="4620">
      <c r="A4620" s="160" t="n">
        <v>34376</v>
      </c>
      <c r="B4620" s="9" t="n">
        <v>1.44</v>
      </c>
    </row>
    <row r="4621">
      <c r="A4621" s="160" t="n">
        <v>34379</v>
      </c>
      <c r="B4621" s="9" t="n">
        <v>1.46</v>
      </c>
    </row>
    <row r="4622">
      <c r="A4622" s="160" t="n">
        <v>34380</v>
      </c>
      <c r="B4622" s="9" t="n">
        <v>1.44</v>
      </c>
    </row>
    <row r="4623">
      <c r="A4623" s="160" t="n">
        <v>34381</v>
      </c>
      <c r="B4623" s="9" t="n">
        <v>1.45</v>
      </c>
    </row>
    <row r="4624">
      <c r="A4624" s="160" t="n">
        <v>34382</v>
      </c>
      <c r="B4624" s="9" t="n">
        <v>1.5</v>
      </c>
    </row>
    <row r="4625">
      <c r="A4625" s="160" t="n">
        <v>34383</v>
      </c>
      <c r="B4625" s="9" t="n">
        <v>1.52</v>
      </c>
    </row>
    <row r="4626">
      <c r="A4626" s="160" t="n">
        <v>34386</v>
      </c>
      <c r="B4626" s="9" t="n"/>
    </row>
    <row r="4627">
      <c r="A4627" s="160" t="n">
        <v>34387</v>
      </c>
      <c r="B4627" s="9" t="n">
        <v>1.48</v>
      </c>
    </row>
    <row r="4628">
      <c r="A4628" s="160" t="n">
        <v>34388</v>
      </c>
      <c r="B4628" s="9" t="n">
        <v>1.46</v>
      </c>
    </row>
    <row r="4629">
      <c r="A4629" s="160" t="n">
        <v>34389</v>
      </c>
      <c r="B4629" s="9" t="n">
        <v>1.5</v>
      </c>
    </row>
    <row r="4630">
      <c r="A4630" s="160" t="n">
        <v>34390</v>
      </c>
      <c r="B4630" s="9" t="n">
        <v>1.49</v>
      </c>
    </row>
    <row r="4631">
      <c r="A4631" s="160" t="n">
        <v>34393</v>
      </c>
      <c r="B4631" s="9" t="n">
        <v>1.48</v>
      </c>
    </row>
    <row r="4632">
      <c r="A4632" s="160" t="n">
        <v>34394</v>
      </c>
      <c r="B4632" s="9" t="n">
        <v>1.47</v>
      </c>
    </row>
    <row r="4633">
      <c r="A4633" s="160" t="n">
        <v>34395</v>
      </c>
      <c r="B4633" s="9" t="n">
        <v>1.51</v>
      </c>
    </row>
    <row r="4634">
      <c r="A4634" s="160" t="n">
        <v>34396</v>
      </c>
      <c r="B4634" s="9" t="n">
        <v>1.52</v>
      </c>
    </row>
    <row r="4635">
      <c r="A4635" s="160" t="n">
        <v>34397</v>
      </c>
      <c r="B4635" s="9" t="n">
        <v>1.5</v>
      </c>
    </row>
    <row r="4636">
      <c r="A4636" s="160" t="n">
        <v>34400</v>
      </c>
      <c r="B4636" s="9" t="n">
        <v>1.45</v>
      </c>
    </row>
    <row r="4637">
      <c r="A4637" s="160" t="n">
        <v>34401</v>
      </c>
      <c r="B4637" s="9" t="n">
        <v>1.46</v>
      </c>
    </row>
    <row r="4638">
      <c r="A4638" s="160" t="n">
        <v>34402</v>
      </c>
      <c r="B4638" s="9" t="n">
        <v>1.42</v>
      </c>
    </row>
    <row r="4639">
      <c r="A4639" s="160" t="n">
        <v>34403</v>
      </c>
      <c r="B4639" s="9" t="n">
        <v>1.52</v>
      </c>
    </row>
    <row r="4640">
      <c r="A4640" s="160" t="n">
        <v>34404</v>
      </c>
      <c r="B4640" s="9" t="n">
        <v>1.51</v>
      </c>
    </row>
    <row r="4641">
      <c r="A4641" s="160" t="n">
        <v>34407</v>
      </c>
      <c r="B4641" s="9" t="n">
        <v>1.51</v>
      </c>
    </row>
    <row r="4642">
      <c r="A4642" s="160" t="n">
        <v>34408</v>
      </c>
      <c r="B4642" s="9" t="n">
        <v>1.48</v>
      </c>
    </row>
    <row r="4643">
      <c r="A4643" s="160" t="n">
        <v>34409</v>
      </c>
      <c r="B4643" s="9" t="n">
        <v>1.44</v>
      </c>
    </row>
    <row r="4644">
      <c r="A4644" s="160" t="n">
        <v>34410</v>
      </c>
      <c r="B4644" s="9" t="n">
        <v>1.46</v>
      </c>
    </row>
    <row r="4645">
      <c r="A4645" s="160" t="n">
        <v>34411</v>
      </c>
      <c r="B4645" s="9" t="n">
        <v>1.46</v>
      </c>
    </row>
    <row r="4646">
      <c r="A4646" s="160" t="n">
        <v>34414</v>
      </c>
      <c r="B4646" s="9" t="n">
        <v>1.46</v>
      </c>
    </row>
    <row r="4647">
      <c r="A4647" s="160" t="n">
        <v>34415</v>
      </c>
      <c r="B4647" s="9" t="n">
        <v>1.41</v>
      </c>
    </row>
    <row r="4648">
      <c r="A4648" s="160" t="n">
        <v>34416</v>
      </c>
      <c r="B4648" s="9" t="n">
        <v>1.44</v>
      </c>
    </row>
    <row r="4649">
      <c r="A4649" s="160" t="n">
        <v>34417</v>
      </c>
      <c r="B4649" s="9" t="n">
        <v>1.5</v>
      </c>
    </row>
    <row r="4650">
      <c r="A4650" s="160" t="n">
        <v>34418</v>
      </c>
      <c r="B4650" s="9" t="n">
        <v>1.51</v>
      </c>
    </row>
    <row r="4651">
      <c r="A4651" s="160" t="n">
        <v>34421</v>
      </c>
      <c r="B4651" s="9" t="n">
        <v>1.51</v>
      </c>
    </row>
    <row r="4652">
      <c r="A4652" s="160" t="n">
        <v>34422</v>
      </c>
      <c r="B4652" s="9" t="n">
        <v>1.52</v>
      </c>
    </row>
    <row r="4653">
      <c r="A4653" s="160" t="n">
        <v>34423</v>
      </c>
      <c r="B4653" s="9" t="n">
        <v>1.59</v>
      </c>
    </row>
    <row r="4654">
      <c r="A4654" s="160" t="n">
        <v>34424</v>
      </c>
      <c r="B4654" s="9" t="n">
        <v>1.56</v>
      </c>
    </row>
    <row r="4655">
      <c r="A4655" s="160" t="n">
        <v>34425</v>
      </c>
      <c r="B4655" s="9" t="n"/>
    </row>
    <row r="4656">
      <c r="A4656" s="160" t="n">
        <v>34428</v>
      </c>
      <c r="B4656" s="9" t="n">
        <v>1.59</v>
      </c>
    </row>
    <row r="4657">
      <c r="A4657" s="160" t="n">
        <v>34429</v>
      </c>
      <c r="B4657" s="9" t="n">
        <v>1.52</v>
      </c>
    </row>
    <row r="4658">
      <c r="A4658" s="160" t="n">
        <v>34430</v>
      </c>
      <c r="B4658" s="9" t="n">
        <v>1.53</v>
      </c>
    </row>
    <row r="4659">
      <c r="A4659" s="160" t="n">
        <v>34431</v>
      </c>
      <c r="B4659" s="9" t="n">
        <v>1.49</v>
      </c>
    </row>
    <row r="4660">
      <c r="A4660" s="160" t="n">
        <v>34432</v>
      </c>
      <c r="B4660" s="9" t="n">
        <v>1.51</v>
      </c>
    </row>
    <row r="4661">
      <c r="A4661" s="160" t="n">
        <v>34435</v>
      </c>
      <c r="B4661" s="9" t="n">
        <v>1.49</v>
      </c>
    </row>
    <row r="4662">
      <c r="A4662" s="160" t="n">
        <v>34436</v>
      </c>
      <c r="B4662" s="9" t="n">
        <v>1.47</v>
      </c>
    </row>
    <row r="4663">
      <c r="A4663" s="160" t="n">
        <v>34437</v>
      </c>
      <c r="B4663" s="9" t="n">
        <v>1.5</v>
      </c>
    </row>
    <row r="4664">
      <c r="A4664" s="160" t="n">
        <v>34438</v>
      </c>
      <c r="B4664" s="9" t="n">
        <v>1.48</v>
      </c>
    </row>
    <row r="4665">
      <c r="A4665" s="160" t="n">
        <v>34439</v>
      </c>
      <c r="B4665" s="9" t="n">
        <v>1.46</v>
      </c>
    </row>
    <row r="4666">
      <c r="A4666" s="160" t="n">
        <v>34442</v>
      </c>
      <c r="B4666" s="9" t="n">
        <v>1.44</v>
      </c>
    </row>
    <row r="4667">
      <c r="A4667" s="160" t="n">
        <v>34443</v>
      </c>
      <c r="B4667" s="9" t="n">
        <v>1.4</v>
      </c>
    </row>
    <row r="4668">
      <c r="A4668" s="160" t="n">
        <v>34444</v>
      </c>
      <c r="B4668" s="9" t="n">
        <v>1.38</v>
      </c>
    </row>
    <row r="4669">
      <c r="A4669" s="160" t="n">
        <v>34445</v>
      </c>
      <c r="B4669" s="9" t="n">
        <v>1.32</v>
      </c>
    </row>
    <row r="4670">
      <c r="A4670" s="160" t="n">
        <v>34446</v>
      </c>
      <c r="B4670" s="9" t="n">
        <v>1.31</v>
      </c>
    </row>
    <row r="4671">
      <c r="A4671" s="160" t="n">
        <v>34449</v>
      </c>
      <c r="B4671" s="9" t="n">
        <v>1.25</v>
      </c>
    </row>
    <row r="4672">
      <c r="A4672" s="160" t="n">
        <v>34450</v>
      </c>
      <c r="B4672" s="9" t="n">
        <v>1.27</v>
      </c>
    </row>
    <row r="4673">
      <c r="A4673" s="160" t="n">
        <v>34451</v>
      </c>
      <c r="B4673" s="9" t="n"/>
    </row>
    <row r="4674">
      <c r="A4674" s="160" t="n">
        <v>34452</v>
      </c>
      <c r="B4674" s="9" t="n">
        <v>1.29</v>
      </c>
    </row>
    <row r="4675">
      <c r="A4675" s="160" t="n">
        <v>34453</v>
      </c>
      <c r="B4675" s="9" t="n">
        <v>1.33</v>
      </c>
    </row>
    <row r="4676">
      <c r="A4676" s="160" t="n">
        <v>34456</v>
      </c>
      <c r="B4676" s="9" t="n">
        <v>1.28</v>
      </c>
    </row>
    <row r="4677">
      <c r="A4677" s="160" t="n">
        <v>34457</v>
      </c>
      <c r="B4677" s="9" t="n">
        <v>1.27</v>
      </c>
    </row>
    <row r="4678">
      <c r="A4678" s="160" t="n">
        <v>34458</v>
      </c>
      <c r="B4678" s="9" t="n">
        <v>1.25</v>
      </c>
    </row>
    <row r="4679">
      <c r="A4679" s="160" t="n">
        <v>34459</v>
      </c>
      <c r="B4679" s="9" t="n">
        <v>1.23</v>
      </c>
    </row>
    <row r="4680">
      <c r="A4680" s="160" t="n">
        <v>34460</v>
      </c>
      <c r="B4680" s="9" t="n">
        <v>1.23</v>
      </c>
    </row>
    <row r="4681">
      <c r="A4681" s="160" t="n">
        <v>34463</v>
      </c>
      <c r="B4681" s="9" t="n">
        <v>1.23</v>
      </c>
    </row>
    <row r="4682">
      <c r="A4682" s="160" t="n">
        <v>34464</v>
      </c>
      <c r="B4682" s="9" t="n">
        <v>1.2</v>
      </c>
    </row>
    <row r="4683">
      <c r="A4683" s="160" t="n">
        <v>34465</v>
      </c>
      <c r="B4683" s="9" t="n">
        <v>1.2</v>
      </c>
    </row>
    <row r="4684">
      <c r="A4684" s="160" t="n">
        <v>34466</v>
      </c>
      <c r="B4684" s="9" t="n">
        <v>1.23</v>
      </c>
    </row>
    <row r="4685">
      <c r="A4685" s="160" t="n">
        <v>34467</v>
      </c>
      <c r="B4685" s="9" t="n">
        <v>1.24</v>
      </c>
    </row>
    <row r="4686">
      <c r="A4686" s="160" t="n">
        <v>34470</v>
      </c>
      <c r="B4686" s="9" t="n">
        <v>1.21</v>
      </c>
    </row>
    <row r="4687">
      <c r="A4687" s="160" t="n">
        <v>34471</v>
      </c>
      <c r="B4687" s="9" t="n">
        <v>1.15</v>
      </c>
    </row>
    <row r="4688">
      <c r="A4688" s="160" t="n">
        <v>34472</v>
      </c>
      <c r="B4688" s="9" t="n">
        <v>1.2</v>
      </c>
    </row>
    <row r="4689">
      <c r="A4689" s="160" t="n">
        <v>34473</v>
      </c>
      <c r="B4689" s="9" t="n">
        <v>1.23</v>
      </c>
    </row>
    <row r="4690">
      <c r="A4690" s="160" t="n">
        <v>34474</v>
      </c>
      <c r="B4690" s="9" t="n">
        <v>1.22</v>
      </c>
    </row>
    <row r="4691">
      <c r="A4691" s="160" t="n">
        <v>34477</v>
      </c>
      <c r="B4691" s="9" t="n">
        <v>1.25</v>
      </c>
    </row>
    <row r="4692">
      <c r="A4692" s="160" t="n">
        <v>34478</v>
      </c>
      <c r="B4692" s="9" t="n">
        <v>1.23</v>
      </c>
    </row>
    <row r="4693">
      <c r="A4693" s="160" t="n">
        <v>34479</v>
      </c>
      <c r="B4693" s="9" t="n">
        <v>1.19</v>
      </c>
    </row>
    <row r="4694">
      <c r="A4694" s="160" t="n">
        <v>34480</v>
      </c>
      <c r="B4694" s="9" t="n">
        <v>1.17</v>
      </c>
    </row>
    <row r="4695">
      <c r="A4695" s="160" t="n">
        <v>34481</v>
      </c>
      <c r="B4695" s="9" t="n">
        <v>1.15</v>
      </c>
    </row>
    <row r="4696">
      <c r="A4696" s="160" t="n">
        <v>34484</v>
      </c>
      <c r="B4696" s="9" t="n"/>
    </row>
    <row r="4697">
      <c r="A4697" s="160" t="n">
        <v>34485</v>
      </c>
      <c r="B4697" s="9" t="n">
        <v>1.16</v>
      </c>
    </row>
    <row r="4698">
      <c r="A4698" s="160" t="n">
        <v>34486</v>
      </c>
      <c r="B4698" s="9" t="n">
        <v>1.14</v>
      </c>
    </row>
    <row r="4699">
      <c r="A4699" s="160" t="n">
        <v>34487</v>
      </c>
      <c r="B4699" s="9" t="n">
        <v>1.14</v>
      </c>
    </row>
    <row r="4700">
      <c r="A4700" s="160" t="n">
        <v>34488</v>
      </c>
      <c r="B4700" s="9" t="n">
        <v>1.14</v>
      </c>
    </row>
    <row r="4701">
      <c r="A4701" s="160" t="n">
        <v>34491</v>
      </c>
      <c r="B4701" s="9" t="n">
        <v>1.13</v>
      </c>
    </row>
    <row r="4702">
      <c r="A4702" s="160" t="n">
        <v>34492</v>
      </c>
      <c r="B4702" s="9" t="n">
        <v>1.15</v>
      </c>
    </row>
    <row r="4703">
      <c r="A4703" s="160" t="n">
        <v>34493</v>
      </c>
      <c r="B4703" s="9" t="n">
        <v>1.18</v>
      </c>
    </row>
    <row r="4704">
      <c r="A4704" s="160" t="n">
        <v>34494</v>
      </c>
      <c r="B4704" s="9" t="n">
        <v>1.18</v>
      </c>
    </row>
    <row r="4705">
      <c r="A4705" s="160" t="n">
        <v>34495</v>
      </c>
      <c r="B4705" s="9" t="n">
        <v>1.18</v>
      </c>
    </row>
    <row r="4706">
      <c r="A4706" s="160" t="n">
        <v>34498</v>
      </c>
      <c r="B4706" s="9" t="n">
        <v>1.16</v>
      </c>
    </row>
    <row r="4707">
      <c r="A4707" s="160" t="n">
        <v>34499</v>
      </c>
      <c r="B4707" s="9" t="n">
        <v>1.19</v>
      </c>
    </row>
    <row r="4708">
      <c r="A4708" s="160" t="n">
        <v>34500</v>
      </c>
      <c r="B4708" s="9" t="n">
        <v>1.22</v>
      </c>
    </row>
    <row r="4709">
      <c r="A4709" s="160" t="n">
        <v>34501</v>
      </c>
      <c r="B4709" s="9" t="n">
        <v>1.24</v>
      </c>
    </row>
    <row r="4710">
      <c r="A4710" s="160" t="n">
        <v>34502</v>
      </c>
      <c r="B4710" s="9" t="n">
        <v>1.26</v>
      </c>
    </row>
    <row r="4711">
      <c r="A4711" s="160" t="n">
        <v>34505</v>
      </c>
      <c r="B4711" s="9" t="n">
        <v>1.24</v>
      </c>
    </row>
    <row r="4712">
      <c r="A4712" s="160" t="n">
        <v>34506</v>
      </c>
      <c r="B4712" s="9" t="n">
        <v>1.18</v>
      </c>
    </row>
    <row r="4713">
      <c r="A4713" s="160" t="n">
        <v>34507</v>
      </c>
      <c r="B4713" s="9" t="n">
        <v>1.16</v>
      </c>
    </row>
    <row r="4714">
      <c r="A4714" s="160" t="n">
        <v>34508</v>
      </c>
      <c r="B4714" s="9" t="n">
        <v>1.16</v>
      </c>
    </row>
    <row r="4715">
      <c r="A4715" s="160" t="n">
        <v>34509</v>
      </c>
      <c r="B4715" s="9" t="n">
        <v>1.16</v>
      </c>
    </row>
    <row r="4716">
      <c r="A4716" s="160" t="n">
        <v>34512</v>
      </c>
      <c r="B4716" s="9" t="n">
        <v>1.13</v>
      </c>
    </row>
    <row r="4717">
      <c r="A4717" s="160" t="n">
        <v>34513</v>
      </c>
      <c r="B4717" s="9" t="n">
        <v>1.13</v>
      </c>
    </row>
    <row r="4718">
      <c r="A4718" s="160" t="n">
        <v>34514</v>
      </c>
      <c r="B4718" s="9" t="n">
        <v>1.12</v>
      </c>
    </row>
    <row r="4719">
      <c r="A4719" s="160" t="n">
        <v>34515</v>
      </c>
      <c r="B4719" s="9" t="n">
        <v>1.15</v>
      </c>
    </row>
    <row r="4720">
      <c r="A4720" s="160" t="n">
        <v>34516</v>
      </c>
      <c r="B4720" s="9" t="n">
        <v>1.15</v>
      </c>
    </row>
    <row r="4721">
      <c r="A4721" s="160" t="n">
        <v>34519</v>
      </c>
      <c r="B4721" s="9" t="n"/>
    </row>
    <row r="4722">
      <c r="A4722" s="160" t="n">
        <v>34520</v>
      </c>
      <c r="B4722" s="9" t="n">
        <v>1.17</v>
      </c>
    </row>
    <row r="4723">
      <c r="A4723" s="160" t="n">
        <v>34521</v>
      </c>
      <c r="B4723" s="9" t="n">
        <v>1.21</v>
      </c>
    </row>
    <row r="4724">
      <c r="A4724" s="160" t="n">
        <v>34522</v>
      </c>
      <c r="B4724" s="9" t="n">
        <v>1.19</v>
      </c>
    </row>
    <row r="4725">
      <c r="A4725" s="160" t="n">
        <v>34523</v>
      </c>
      <c r="B4725" s="9" t="n">
        <v>1.17</v>
      </c>
    </row>
    <row r="4726">
      <c r="A4726" s="160" t="n">
        <v>34526</v>
      </c>
      <c r="B4726" s="9" t="n">
        <v>1.18</v>
      </c>
    </row>
    <row r="4727">
      <c r="A4727" s="160" t="n">
        <v>34527</v>
      </c>
      <c r="B4727" s="9" t="n">
        <v>1.19</v>
      </c>
    </row>
    <row r="4728">
      <c r="A4728" s="160" t="n">
        <v>34528</v>
      </c>
      <c r="B4728" s="9" t="n">
        <v>1.19</v>
      </c>
    </row>
    <row r="4729">
      <c r="A4729" s="160" t="n">
        <v>34529</v>
      </c>
      <c r="B4729" s="9" t="n">
        <v>1.2</v>
      </c>
    </row>
    <row r="4730">
      <c r="A4730" s="160" t="n">
        <v>34530</v>
      </c>
      <c r="B4730" s="9" t="n">
        <v>1.21</v>
      </c>
    </row>
    <row r="4731">
      <c r="A4731" s="160" t="n">
        <v>34533</v>
      </c>
      <c r="B4731" s="9" t="n">
        <v>1.21</v>
      </c>
    </row>
    <row r="4732">
      <c r="A4732" s="160" t="n">
        <v>34534</v>
      </c>
      <c r="B4732" s="9" t="n">
        <v>1.21</v>
      </c>
    </row>
    <row r="4733">
      <c r="A4733" s="160" t="n">
        <v>34535</v>
      </c>
      <c r="B4733" s="9" t="n">
        <v>1.19</v>
      </c>
    </row>
    <row r="4734">
      <c r="A4734" s="160" t="n">
        <v>34536</v>
      </c>
      <c r="B4734" s="9" t="n">
        <v>1.16</v>
      </c>
    </row>
    <row r="4735">
      <c r="A4735" s="160" t="n">
        <v>34537</v>
      </c>
      <c r="B4735" s="9" t="n">
        <v>1.14</v>
      </c>
    </row>
    <row r="4736">
      <c r="A4736" s="160" t="n">
        <v>34540</v>
      </c>
      <c r="B4736" s="9" t="n">
        <v>1.14</v>
      </c>
    </row>
    <row r="4737">
      <c r="A4737" s="160" t="n">
        <v>34541</v>
      </c>
      <c r="B4737" s="9" t="n">
        <v>1.12</v>
      </c>
    </row>
    <row r="4738">
      <c r="A4738" s="160" t="n">
        <v>34542</v>
      </c>
      <c r="B4738" s="9" t="n">
        <v>1.12</v>
      </c>
    </row>
    <row r="4739">
      <c r="A4739" s="160" t="n">
        <v>34543</v>
      </c>
      <c r="B4739" s="9" t="n">
        <v>1.08</v>
      </c>
    </row>
    <row r="4740">
      <c r="A4740" s="160" t="n">
        <v>34544</v>
      </c>
      <c r="B4740" s="9" t="n">
        <v>1.13</v>
      </c>
    </row>
    <row r="4741">
      <c r="A4741" s="160" t="n">
        <v>34547</v>
      </c>
      <c r="B4741" s="9" t="n">
        <v>1.1</v>
      </c>
    </row>
    <row r="4742">
      <c r="A4742" s="160" t="n">
        <v>34548</v>
      </c>
      <c r="B4742" s="9" t="n">
        <v>1.13</v>
      </c>
    </row>
    <row r="4743">
      <c r="A4743" s="160" t="n">
        <v>34549</v>
      </c>
      <c r="B4743" s="9" t="n">
        <v>1.13</v>
      </c>
    </row>
    <row r="4744">
      <c r="A4744" s="160" t="n">
        <v>34550</v>
      </c>
      <c r="B4744" s="9" t="n">
        <v>1.14</v>
      </c>
    </row>
    <row r="4745">
      <c r="A4745" s="160" t="n">
        <v>34551</v>
      </c>
      <c r="B4745" s="9" t="n">
        <v>1.1</v>
      </c>
    </row>
    <row r="4746">
      <c r="A4746" s="160" t="n">
        <v>34554</v>
      </c>
      <c r="B4746" s="9" t="n">
        <v>1.06</v>
      </c>
    </row>
    <row r="4747">
      <c r="A4747" s="160" t="n">
        <v>34555</v>
      </c>
      <c r="B4747" s="9" t="n">
        <v>1.07</v>
      </c>
    </row>
    <row r="4748">
      <c r="A4748" s="160" t="n">
        <v>34556</v>
      </c>
      <c r="B4748" s="9" t="n">
        <v>1.09</v>
      </c>
    </row>
    <row r="4749">
      <c r="A4749" s="160" t="n">
        <v>34557</v>
      </c>
      <c r="B4749" s="9" t="n">
        <v>1.1</v>
      </c>
    </row>
    <row r="4750">
      <c r="A4750" s="160" t="n">
        <v>34558</v>
      </c>
      <c r="B4750" s="9" t="n">
        <v>1.05</v>
      </c>
    </row>
    <row r="4751">
      <c r="A4751" s="160" t="n">
        <v>34561</v>
      </c>
      <c r="B4751" s="9" t="n">
        <v>1.04</v>
      </c>
    </row>
    <row r="4752">
      <c r="A4752" s="160" t="n">
        <v>34562</v>
      </c>
      <c r="B4752" s="9" t="n">
        <v>0.98</v>
      </c>
    </row>
    <row r="4753">
      <c r="A4753" s="160" t="n">
        <v>34563</v>
      </c>
      <c r="B4753" s="9" t="n">
        <v>1.01</v>
      </c>
    </row>
    <row r="4754">
      <c r="A4754" s="160" t="n">
        <v>34564</v>
      </c>
      <c r="B4754" s="9" t="n">
        <v>1.05</v>
      </c>
    </row>
    <row r="4755">
      <c r="A4755" s="160" t="n">
        <v>34565</v>
      </c>
      <c r="B4755" s="9" t="n">
        <v>1.04</v>
      </c>
    </row>
    <row r="4756">
      <c r="A4756" s="160" t="n">
        <v>34568</v>
      </c>
      <c r="B4756" s="9" t="n">
        <v>1.04</v>
      </c>
    </row>
    <row r="4757">
      <c r="A4757" s="160" t="n">
        <v>34569</v>
      </c>
      <c r="B4757" s="9" t="n">
        <v>1.02</v>
      </c>
    </row>
    <row r="4758">
      <c r="A4758" s="160" t="n">
        <v>34570</v>
      </c>
      <c r="B4758" s="9" t="n">
        <v>1.04</v>
      </c>
    </row>
    <row r="4759">
      <c r="A4759" s="160" t="n">
        <v>34571</v>
      </c>
      <c r="B4759" s="9" t="n">
        <v>1.05</v>
      </c>
    </row>
    <row r="4760">
      <c r="A4760" s="160" t="n">
        <v>34572</v>
      </c>
      <c r="B4760" s="9" t="n">
        <v>1.03</v>
      </c>
    </row>
    <row r="4761">
      <c r="A4761" s="160" t="n">
        <v>34575</v>
      </c>
      <c r="B4761" s="9" t="n">
        <v>1.04</v>
      </c>
    </row>
    <row r="4762">
      <c r="A4762" s="160" t="n">
        <v>34576</v>
      </c>
      <c r="B4762" s="9" t="n">
        <v>1.02</v>
      </c>
    </row>
    <row r="4763">
      <c r="A4763" s="160" t="n">
        <v>34577</v>
      </c>
      <c r="B4763" s="9" t="n">
        <v>1.02</v>
      </c>
    </row>
    <row r="4764">
      <c r="A4764" s="160" t="n">
        <v>34578</v>
      </c>
      <c r="B4764" s="9" t="n">
        <v>1.04</v>
      </c>
    </row>
    <row r="4765">
      <c r="A4765" s="160" t="n">
        <v>34579</v>
      </c>
      <c r="B4765" s="9" t="n">
        <v>1.04</v>
      </c>
    </row>
    <row r="4766">
      <c r="A4766" s="160" t="n">
        <v>34582</v>
      </c>
      <c r="B4766" s="9" t="n"/>
    </row>
    <row r="4767">
      <c r="A4767" s="160" t="n">
        <v>34583</v>
      </c>
      <c r="B4767" s="9" t="n">
        <v>1.05</v>
      </c>
    </row>
    <row r="4768">
      <c r="A4768" s="160" t="n">
        <v>34584</v>
      </c>
      <c r="B4768" s="9" t="n">
        <v>1.07</v>
      </c>
    </row>
    <row r="4769">
      <c r="A4769" s="160" t="n">
        <v>34585</v>
      </c>
      <c r="B4769" s="9" t="n">
        <v>1.08</v>
      </c>
    </row>
    <row r="4770">
      <c r="A4770" s="160" t="n">
        <v>34586</v>
      </c>
      <c r="B4770" s="9" t="n">
        <v>1.09</v>
      </c>
    </row>
    <row r="4771">
      <c r="A4771" s="160" t="n">
        <v>34589</v>
      </c>
      <c r="B4771" s="9" t="n">
        <v>1.09</v>
      </c>
    </row>
    <row r="4772">
      <c r="A4772" s="160" t="n">
        <v>34590</v>
      </c>
      <c r="B4772" s="9" t="n">
        <v>1.09</v>
      </c>
    </row>
    <row r="4773">
      <c r="A4773" s="160" t="n">
        <v>34591</v>
      </c>
      <c r="B4773" s="9" t="n">
        <v>1.08</v>
      </c>
    </row>
    <row r="4774">
      <c r="A4774" s="160" t="n">
        <v>34592</v>
      </c>
      <c r="B4774" s="9" t="n">
        <v>1.07</v>
      </c>
    </row>
    <row r="4775">
      <c r="A4775" s="160" t="n">
        <v>34593</v>
      </c>
      <c r="B4775" s="9" t="n">
        <v>1.1</v>
      </c>
    </row>
    <row r="4776">
      <c r="A4776" s="160" t="n">
        <v>34596</v>
      </c>
      <c r="B4776" s="9" t="n">
        <v>1.1</v>
      </c>
    </row>
    <row r="4777">
      <c r="A4777" s="160" t="n">
        <v>34597</v>
      </c>
      <c r="B4777" s="9" t="n">
        <v>1.09</v>
      </c>
    </row>
    <row r="4778">
      <c r="A4778" s="160" t="n">
        <v>34598</v>
      </c>
      <c r="B4778" s="9" t="n">
        <v>1.04</v>
      </c>
    </row>
    <row r="4779">
      <c r="A4779" s="160" t="n">
        <v>34599</v>
      </c>
      <c r="B4779" s="9" t="n">
        <v>1.06</v>
      </c>
    </row>
    <row r="4780">
      <c r="A4780" s="160" t="n">
        <v>34600</v>
      </c>
      <c r="B4780" s="9" t="n">
        <v>1.05</v>
      </c>
    </row>
    <row r="4781">
      <c r="A4781" s="160" t="n">
        <v>34603</v>
      </c>
      <c r="B4781" s="9" t="n">
        <v>1.03</v>
      </c>
    </row>
    <row r="4782">
      <c r="A4782" s="160" t="n">
        <v>34604</v>
      </c>
      <c r="B4782" s="9" t="n">
        <v>1.09</v>
      </c>
    </row>
    <row r="4783">
      <c r="A4783" s="160" t="n">
        <v>34605</v>
      </c>
      <c r="B4783" s="9" t="n">
        <v>1.06</v>
      </c>
    </row>
    <row r="4784">
      <c r="A4784" s="160" t="n">
        <v>34606</v>
      </c>
      <c r="B4784" s="9" t="n">
        <v>1.04</v>
      </c>
    </row>
    <row r="4785">
      <c r="A4785" s="160" t="n">
        <v>34607</v>
      </c>
      <c r="B4785" s="9" t="n">
        <v>1</v>
      </c>
    </row>
    <row r="4786">
      <c r="A4786" s="160" t="n">
        <v>34610</v>
      </c>
      <c r="B4786" s="9" t="n">
        <v>0.97</v>
      </c>
    </row>
    <row r="4787">
      <c r="A4787" s="160" t="n">
        <v>34611</v>
      </c>
      <c r="B4787" s="9" t="n">
        <v>1.02</v>
      </c>
    </row>
    <row r="4788">
      <c r="A4788" s="160" t="n">
        <v>34612</v>
      </c>
      <c r="B4788" s="9" t="n">
        <v>1.04</v>
      </c>
    </row>
    <row r="4789">
      <c r="A4789" s="160" t="n">
        <v>34613</v>
      </c>
      <c r="B4789" s="9" t="n">
        <v>1.07</v>
      </c>
    </row>
    <row r="4790">
      <c r="A4790" s="160" t="n">
        <v>34614</v>
      </c>
      <c r="B4790" s="9" t="n">
        <v>1.05</v>
      </c>
    </row>
    <row r="4791">
      <c r="A4791" s="160" t="n">
        <v>34617</v>
      </c>
      <c r="B4791" s="9" t="n"/>
    </row>
    <row r="4792">
      <c r="A4792" s="160" t="n">
        <v>34618</v>
      </c>
      <c r="B4792" s="9" t="n">
        <v>1.02</v>
      </c>
    </row>
    <row r="4793">
      <c r="A4793" s="160" t="n">
        <v>34619</v>
      </c>
      <c r="B4793" s="9" t="n">
        <v>1.02</v>
      </c>
    </row>
    <row r="4794">
      <c r="A4794" s="160" t="n">
        <v>34620</v>
      </c>
      <c r="B4794" s="9" t="n">
        <v>1.01</v>
      </c>
    </row>
    <row r="4795">
      <c r="A4795" s="160" t="n">
        <v>34621</v>
      </c>
      <c r="B4795" s="9" t="n">
        <v>1.04</v>
      </c>
    </row>
    <row r="4796">
      <c r="A4796" s="160" t="n">
        <v>34624</v>
      </c>
      <c r="B4796" s="9" t="n">
        <v>1.01</v>
      </c>
    </row>
    <row r="4797">
      <c r="A4797" s="160" t="n">
        <v>34625</v>
      </c>
      <c r="B4797" s="9" t="n">
        <v>1.03</v>
      </c>
    </row>
    <row r="4798">
      <c r="A4798" s="160" t="n">
        <v>34626</v>
      </c>
      <c r="B4798" s="9" t="n">
        <v>1.02</v>
      </c>
    </row>
    <row r="4799">
      <c r="A4799" s="160" t="n">
        <v>34627</v>
      </c>
      <c r="B4799" s="9" t="n">
        <v>1.03</v>
      </c>
    </row>
    <row r="4800">
      <c r="A4800" s="160" t="n">
        <v>34628</v>
      </c>
      <c r="B4800" s="9" t="n">
        <v>1.01</v>
      </c>
    </row>
    <row r="4801">
      <c r="A4801" s="160" t="n">
        <v>34631</v>
      </c>
      <c r="B4801" s="9" t="n">
        <v>1.02</v>
      </c>
    </row>
    <row r="4802">
      <c r="A4802" s="160" t="n">
        <v>34632</v>
      </c>
      <c r="B4802" s="9" t="n">
        <v>1.01</v>
      </c>
    </row>
    <row r="4803">
      <c r="A4803" s="160" t="n">
        <v>34633</v>
      </c>
      <c r="B4803" s="9" t="n">
        <v>0.98</v>
      </c>
    </row>
    <row r="4804">
      <c r="A4804" s="160" t="n">
        <v>34634</v>
      </c>
      <c r="B4804" s="9" t="n">
        <v>0.99</v>
      </c>
    </row>
    <row r="4805">
      <c r="A4805" s="160" t="n">
        <v>34635</v>
      </c>
      <c r="B4805" s="9" t="n">
        <v>1</v>
      </c>
    </row>
    <row r="4806">
      <c r="A4806" s="160" t="n">
        <v>34638</v>
      </c>
      <c r="B4806" s="9" t="n">
        <v>0.97</v>
      </c>
    </row>
    <row r="4807">
      <c r="A4807" s="160" t="n">
        <v>34639</v>
      </c>
      <c r="B4807" s="9" t="n">
        <v>0.98</v>
      </c>
    </row>
    <row r="4808">
      <c r="A4808" s="160" t="n">
        <v>34640</v>
      </c>
      <c r="B4808" s="9" t="n">
        <v>1</v>
      </c>
    </row>
    <row r="4809">
      <c r="A4809" s="160" t="n">
        <v>34641</v>
      </c>
      <c r="B4809" s="9" t="n">
        <v>0.98</v>
      </c>
    </row>
    <row r="4810">
      <c r="A4810" s="160" t="n">
        <v>34642</v>
      </c>
      <c r="B4810" s="9" t="n">
        <v>0.99</v>
      </c>
    </row>
    <row r="4811">
      <c r="A4811" s="160" t="n">
        <v>34645</v>
      </c>
      <c r="B4811" s="9" t="n">
        <v>0.99</v>
      </c>
    </row>
    <row r="4812">
      <c r="A4812" s="160" t="n">
        <v>34646</v>
      </c>
      <c r="B4812" s="9" t="n">
        <v>0.99</v>
      </c>
    </row>
    <row r="4813">
      <c r="A4813" s="160" t="n">
        <v>34647</v>
      </c>
      <c r="B4813" s="9" t="n">
        <v>0.93</v>
      </c>
    </row>
    <row r="4814">
      <c r="A4814" s="160" t="n">
        <v>34648</v>
      </c>
      <c r="B4814" s="9" t="n">
        <v>0.92</v>
      </c>
    </row>
    <row r="4815">
      <c r="A4815" s="160" t="n">
        <v>34649</v>
      </c>
      <c r="B4815" s="9" t="n"/>
    </row>
    <row r="4816">
      <c r="A4816" s="160" t="n">
        <v>34652</v>
      </c>
      <c r="B4816" s="9" t="n">
        <v>0.88</v>
      </c>
    </row>
    <row r="4817">
      <c r="A4817" s="160" t="n">
        <v>34653</v>
      </c>
      <c r="B4817" s="9" t="n">
        <v>0.82</v>
      </c>
    </row>
    <row r="4818">
      <c r="A4818" s="160" t="n">
        <v>34654</v>
      </c>
      <c r="B4818" s="9" t="n">
        <v>0.82</v>
      </c>
    </row>
    <row r="4819">
      <c r="A4819" s="160" t="n">
        <v>34655</v>
      </c>
      <c r="B4819" s="9" t="n">
        <v>0.82</v>
      </c>
    </row>
    <row r="4820">
      <c r="A4820" s="160" t="n">
        <v>34656</v>
      </c>
      <c r="B4820" s="9" t="n">
        <v>0.78</v>
      </c>
    </row>
    <row r="4821">
      <c r="A4821" s="160" t="n">
        <v>34659</v>
      </c>
      <c r="B4821" s="9" t="n">
        <v>0.73</v>
      </c>
    </row>
    <row r="4822">
      <c r="A4822" s="160" t="n">
        <v>34660</v>
      </c>
      <c r="B4822" s="9" t="n">
        <v>0.71</v>
      </c>
    </row>
    <row r="4823">
      <c r="A4823" s="160" t="n">
        <v>34661</v>
      </c>
      <c r="B4823" s="9" t="n">
        <v>0.63</v>
      </c>
    </row>
    <row r="4824">
      <c r="A4824" s="160" t="n">
        <v>34662</v>
      </c>
      <c r="B4824" s="9" t="n"/>
    </row>
    <row r="4825">
      <c r="A4825" s="160" t="n">
        <v>34663</v>
      </c>
      <c r="B4825" s="9" t="n">
        <v>0.61</v>
      </c>
    </row>
    <row r="4826">
      <c r="A4826" s="160" t="n">
        <v>34666</v>
      </c>
      <c r="B4826" s="9" t="n">
        <v>0.53</v>
      </c>
    </row>
    <row r="4827">
      <c r="A4827" s="160" t="n">
        <v>34667</v>
      </c>
      <c r="B4827" s="9" t="n">
        <v>0.51</v>
      </c>
    </row>
    <row r="4828">
      <c r="A4828" s="160" t="n">
        <v>34668</v>
      </c>
      <c r="B4828" s="9" t="n">
        <v>0.51</v>
      </c>
    </row>
    <row r="4829">
      <c r="A4829" s="160" t="n">
        <v>34669</v>
      </c>
      <c r="B4829" s="9" t="n">
        <v>0.5</v>
      </c>
    </row>
    <row r="4830">
      <c r="A4830" s="160" t="n">
        <v>34670</v>
      </c>
      <c r="B4830" s="9" t="n">
        <v>0.37</v>
      </c>
    </row>
    <row r="4831">
      <c r="A4831" s="160" t="n">
        <v>34673</v>
      </c>
      <c r="B4831" s="9" t="n">
        <v>0.25</v>
      </c>
    </row>
    <row r="4832">
      <c r="A4832" s="160" t="n">
        <v>34674</v>
      </c>
      <c r="B4832" s="9" t="n">
        <v>0.29</v>
      </c>
    </row>
    <row r="4833">
      <c r="A4833" s="160" t="n">
        <v>34675</v>
      </c>
      <c r="B4833" s="9" t="n">
        <v>0.33</v>
      </c>
    </row>
    <row r="4834">
      <c r="A4834" s="160" t="n">
        <v>34676</v>
      </c>
      <c r="B4834" s="9" t="n">
        <v>0.28</v>
      </c>
    </row>
    <row r="4835">
      <c r="A4835" s="160" t="n">
        <v>34677</v>
      </c>
      <c r="B4835" s="9" t="n">
        <v>0.26</v>
      </c>
    </row>
    <row r="4836">
      <c r="A4836" s="160" t="n">
        <v>34680</v>
      </c>
      <c r="B4836" s="9" t="n">
        <v>0.23</v>
      </c>
    </row>
    <row r="4837">
      <c r="A4837" s="160" t="n">
        <v>34681</v>
      </c>
      <c r="B4837" s="9" t="n">
        <v>0.12</v>
      </c>
    </row>
    <row r="4838">
      <c r="A4838" s="160" t="n">
        <v>34682</v>
      </c>
      <c r="B4838" s="9" t="n">
        <v>0.21</v>
      </c>
    </row>
    <row r="4839">
      <c r="A4839" s="160" t="n">
        <v>34683</v>
      </c>
      <c r="B4839" s="9" t="n">
        <v>0.25</v>
      </c>
    </row>
    <row r="4840">
      <c r="A4840" s="160" t="n">
        <v>34684</v>
      </c>
      <c r="B4840" s="9" t="n">
        <v>0.22</v>
      </c>
    </row>
    <row r="4841">
      <c r="A4841" s="160" t="n">
        <v>34687</v>
      </c>
      <c r="B4841" s="9" t="n">
        <v>0.22</v>
      </c>
    </row>
    <row r="4842">
      <c r="A4842" s="160" t="n">
        <v>34688</v>
      </c>
      <c r="B4842" s="9" t="n">
        <v>0.25</v>
      </c>
    </row>
    <row r="4843">
      <c r="A4843" s="160" t="n">
        <v>34689</v>
      </c>
      <c r="B4843" s="9" t="n">
        <v>0.22</v>
      </c>
    </row>
    <row r="4844">
      <c r="A4844" s="160" t="n">
        <v>34690</v>
      </c>
      <c r="B4844" s="9" t="n">
        <v>0.14</v>
      </c>
    </row>
    <row r="4845">
      <c r="A4845" s="160" t="n">
        <v>34691</v>
      </c>
      <c r="B4845" s="9" t="n">
        <v>0.11</v>
      </c>
    </row>
    <row r="4846">
      <c r="A4846" s="160" t="n">
        <v>34694</v>
      </c>
      <c r="B4846" s="9" t="n"/>
    </row>
    <row r="4847">
      <c r="A4847" s="160" t="n">
        <v>34695</v>
      </c>
      <c r="B4847" s="9" t="n">
        <v>0.09</v>
      </c>
    </row>
    <row r="4848">
      <c r="A4848" s="160" t="n">
        <v>34696</v>
      </c>
      <c r="B4848" s="9" t="n">
        <v>0.09</v>
      </c>
    </row>
    <row r="4849">
      <c r="A4849" s="160" t="n">
        <v>34697</v>
      </c>
      <c r="B4849" s="9" t="n">
        <v>0.13</v>
      </c>
    </row>
    <row r="4850">
      <c r="A4850" s="160" t="n">
        <v>34698</v>
      </c>
      <c r="B4850" s="9" t="n">
        <v>0.15</v>
      </c>
    </row>
    <row r="4851">
      <c r="A4851" s="160" t="n">
        <v>34701</v>
      </c>
      <c r="B4851" s="9" t="n"/>
    </row>
    <row r="4852">
      <c r="A4852" s="160" t="n">
        <v>34702</v>
      </c>
      <c r="B4852" s="9" t="n">
        <v>0.15</v>
      </c>
    </row>
    <row r="4853">
      <c r="A4853" s="160" t="n">
        <v>34703</v>
      </c>
      <c r="B4853" s="9" t="n">
        <v>0.2</v>
      </c>
    </row>
    <row r="4854">
      <c r="A4854" s="160" t="n">
        <v>34704</v>
      </c>
      <c r="B4854" s="9" t="n">
        <v>0.22</v>
      </c>
    </row>
    <row r="4855">
      <c r="A4855" s="160" t="n">
        <v>34705</v>
      </c>
      <c r="B4855" s="9" t="n">
        <v>0.23</v>
      </c>
    </row>
    <row r="4856">
      <c r="A4856" s="160" t="n">
        <v>34708</v>
      </c>
      <c r="B4856" s="9" t="n">
        <v>0.21</v>
      </c>
    </row>
    <row r="4857">
      <c r="A4857" s="160" t="n">
        <v>34709</v>
      </c>
      <c r="B4857" s="9" t="n">
        <v>0.21</v>
      </c>
    </row>
    <row r="4858">
      <c r="A4858" s="160" t="n">
        <v>34710</v>
      </c>
      <c r="B4858" s="9" t="n">
        <v>0.21</v>
      </c>
    </row>
    <row r="4859">
      <c r="A4859" s="160" t="n">
        <v>34711</v>
      </c>
      <c r="B4859" s="9" t="n">
        <v>0.24</v>
      </c>
    </row>
    <row r="4860">
      <c r="A4860" s="160" t="n">
        <v>34712</v>
      </c>
      <c r="B4860" s="9" t="n">
        <v>0.3</v>
      </c>
    </row>
    <row r="4861">
      <c r="A4861" s="160" t="n">
        <v>34715</v>
      </c>
      <c r="B4861" s="9" t="n"/>
    </row>
    <row r="4862">
      <c r="A4862" s="160" t="n">
        <v>34716</v>
      </c>
      <c r="B4862" s="9" t="n">
        <v>0.26</v>
      </c>
    </row>
    <row r="4863">
      <c r="A4863" s="160" t="n">
        <v>34717</v>
      </c>
      <c r="B4863" s="9" t="n">
        <v>0.23</v>
      </c>
    </row>
    <row r="4864">
      <c r="A4864" s="160" t="n">
        <v>34718</v>
      </c>
      <c r="B4864" s="9" t="n">
        <v>0.25</v>
      </c>
    </row>
    <row r="4865">
      <c r="A4865" s="160" t="n">
        <v>34719</v>
      </c>
      <c r="B4865" s="9" t="n">
        <v>0.32</v>
      </c>
    </row>
    <row r="4866">
      <c r="A4866" s="160" t="n">
        <v>34722</v>
      </c>
      <c r="B4866" s="9" t="n">
        <v>0.33</v>
      </c>
    </row>
    <row r="4867">
      <c r="A4867" s="160" t="n">
        <v>34723</v>
      </c>
      <c r="B4867" s="9" t="n">
        <v>0.29</v>
      </c>
    </row>
    <row r="4868">
      <c r="A4868" s="160" t="n">
        <v>34724</v>
      </c>
      <c r="B4868" s="9" t="n">
        <v>0.3</v>
      </c>
    </row>
    <row r="4869">
      <c r="A4869" s="160" t="n">
        <v>34725</v>
      </c>
      <c r="B4869" s="9" t="n">
        <v>0.37</v>
      </c>
    </row>
    <row r="4870">
      <c r="A4870" s="160" t="n">
        <v>34726</v>
      </c>
      <c r="B4870" s="9" t="n">
        <v>0.37</v>
      </c>
    </row>
    <row r="4871">
      <c r="A4871" s="160" t="n">
        <v>34729</v>
      </c>
      <c r="B4871" s="9" t="n">
        <v>0.42</v>
      </c>
    </row>
    <row r="4872">
      <c r="A4872" s="160" t="n">
        <v>34730</v>
      </c>
      <c r="B4872" s="9" t="n">
        <v>0.34</v>
      </c>
    </row>
    <row r="4873">
      <c r="A4873" s="160" t="n">
        <v>34731</v>
      </c>
      <c r="B4873" s="9" t="n">
        <v>0.33</v>
      </c>
    </row>
    <row r="4874">
      <c r="A4874" s="160" t="n">
        <v>34732</v>
      </c>
      <c r="B4874" s="9" t="n">
        <v>0.28</v>
      </c>
    </row>
    <row r="4875">
      <c r="A4875" s="160" t="n">
        <v>34733</v>
      </c>
      <c r="B4875" s="9" t="n">
        <v>0.35</v>
      </c>
    </row>
    <row r="4876">
      <c r="A4876" s="160" t="n">
        <v>34736</v>
      </c>
      <c r="B4876" s="9" t="n">
        <v>0.35</v>
      </c>
    </row>
    <row r="4877">
      <c r="A4877" s="160" t="n">
        <v>34737</v>
      </c>
      <c r="B4877" s="9" t="n">
        <v>0.33</v>
      </c>
    </row>
    <row r="4878">
      <c r="A4878" s="160" t="n">
        <v>34738</v>
      </c>
      <c r="B4878" s="9" t="n">
        <v>0.35</v>
      </c>
    </row>
    <row r="4879">
      <c r="A4879" s="160" t="n">
        <v>34739</v>
      </c>
      <c r="B4879" s="9" t="n">
        <v>0.35</v>
      </c>
    </row>
    <row r="4880">
      <c r="A4880" s="160" t="n">
        <v>34740</v>
      </c>
      <c r="B4880" s="9" t="n">
        <v>0.29</v>
      </c>
    </row>
    <row r="4881">
      <c r="A4881" s="160" t="n">
        <v>34743</v>
      </c>
      <c r="B4881" s="9" t="n">
        <v>0.29</v>
      </c>
    </row>
    <row r="4882">
      <c r="A4882" s="160" t="n">
        <v>34744</v>
      </c>
      <c r="B4882" s="9" t="n">
        <v>0.3</v>
      </c>
    </row>
    <row r="4883">
      <c r="A4883" s="160" t="n">
        <v>34745</v>
      </c>
      <c r="B4883" s="9" t="n">
        <v>0.33</v>
      </c>
    </row>
    <row r="4884">
      <c r="A4884" s="160" t="n">
        <v>34746</v>
      </c>
      <c r="B4884" s="9" t="n">
        <v>0.38</v>
      </c>
    </row>
    <row r="4885">
      <c r="A4885" s="160" t="n">
        <v>34747</v>
      </c>
      <c r="B4885" s="9" t="n">
        <v>0.36</v>
      </c>
    </row>
    <row r="4886">
      <c r="A4886" s="160" t="n">
        <v>34750</v>
      </c>
      <c r="B4886" s="9" t="n"/>
    </row>
    <row r="4887">
      <c r="A4887" s="160" t="n">
        <v>34751</v>
      </c>
      <c r="B4887" s="9" t="n">
        <v>0.35</v>
      </c>
    </row>
    <row r="4888">
      <c r="A4888" s="160" t="n">
        <v>34752</v>
      </c>
      <c r="B4888" s="9" t="n">
        <v>0.42</v>
      </c>
    </row>
    <row r="4889">
      <c r="A4889" s="160" t="n">
        <v>34753</v>
      </c>
      <c r="B4889" s="9" t="n">
        <v>0.42</v>
      </c>
    </row>
    <row r="4890">
      <c r="A4890" s="160" t="n">
        <v>34754</v>
      </c>
      <c r="B4890" s="9" t="n">
        <v>0.44</v>
      </c>
    </row>
    <row r="4891">
      <c r="A4891" s="160" t="n">
        <v>34757</v>
      </c>
      <c r="B4891" s="9" t="n">
        <v>0.45</v>
      </c>
    </row>
    <row r="4892">
      <c r="A4892" s="160" t="n">
        <v>34758</v>
      </c>
      <c r="B4892" s="9" t="n">
        <v>0.43</v>
      </c>
    </row>
    <row r="4893">
      <c r="A4893" s="160" t="n">
        <v>34759</v>
      </c>
      <c r="B4893" s="9" t="n">
        <v>0.42</v>
      </c>
    </row>
    <row r="4894">
      <c r="A4894" s="160" t="n">
        <v>34760</v>
      </c>
      <c r="B4894" s="9" t="n">
        <v>0.42</v>
      </c>
    </row>
    <row r="4895">
      <c r="A4895" s="160" t="n">
        <v>34761</v>
      </c>
      <c r="B4895" s="9" t="n">
        <v>0.47</v>
      </c>
    </row>
    <row r="4896">
      <c r="A4896" s="160" t="n">
        <v>34764</v>
      </c>
      <c r="B4896" s="9" t="n">
        <v>0.45</v>
      </c>
    </row>
    <row r="4897">
      <c r="A4897" s="160" t="n">
        <v>34765</v>
      </c>
      <c r="B4897" s="9" t="n">
        <v>0.44</v>
      </c>
    </row>
    <row r="4898">
      <c r="A4898" s="160" t="n">
        <v>34766</v>
      </c>
      <c r="B4898" s="9" t="n">
        <v>0.43</v>
      </c>
    </row>
    <row r="4899">
      <c r="A4899" s="160" t="n">
        <v>34767</v>
      </c>
      <c r="B4899" s="9" t="n">
        <v>0.47</v>
      </c>
    </row>
    <row r="4900">
      <c r="A4900" s="160" t="n">
        <v>34768</v>
      </c>
      <c r="B4900" s="9" t="n">
        <v>0.4</v>
      </c>
    </row>
    <row r="4901">
      <c r="A4901" s="160" t="n">
        <v>34771</v>
      </c>
      <c r="B4901" s="9" t="n">
        <v>0.43</v>
      </c>
    </row>
    <row r="4902">
      <c r="A4902" s="160" t="n">
        <v>34772</v>
      </c>
      <c r="B4902" s="9" t="n">
        <v>0.4</v>
      </c>
    </row>
    <row r="4903">
      <c r="A4903" s="160" t="n">
        <v>34773</v>
      </c>
      <c r="B4903" s="9" t="n">
        <v>0.38</v>
      </c>
    </row>
    <row r="4904">
      <c r="A4904" s="160" t="n">
        <v>34774</v>
      </c>
      <c r="B4904" s="9" t="n">
        <v>0.37</v>
      </c>
    </row>
    <row r="4905">
      <c r="A4905" s="160" t="n">
        <v>34775</v>
      </c>
      <c r="B4905" s="9" t="n">
        <v>0.43</v>
      </c>
    </row>
    <row r="4906">
      <c r="A4906" s="160" t="n">
        <v>34778</v>
      </c>
      <c r="B4906" s="9" t="n">
        <v>0.43</v>
      </c>
    </row>
    <row r="4907">
      <c r="A4907" s="160" t="n">
        <v>34779</v>
      </c>
      <c r="B4907" s="9" t="n">
        <v>0.45</v>
      </c>
    </row>
    <row r="4908">
      <c r="A4908" s="160" t="n">
        <v>34780</v>
      </c>
      <c r="B4908" s="9" t="n">
        <v>0.46</v>
      </c>
    </row>
    <row r="4909">
      <c r="A4909" s="160" t="n">
        <v>34781</v>
      </c>
      <c r="B4909" s="9" t="n">
        <v>0.46</v>
      </c>
    </row>
    <row r="4910">
      <c r="A4910" s="160" t="n">
        <v>34782</v>
      </c>
      <c r="B4910" s="9" t="n">
        <v>0.45</v>
      </c>
    </row>
    <row r="4911">
      <c r="A4911" s="160" t="n">
        <v>34785</v>
      </c>
      <c r="B4911" s="9" t="n">
        <v>0.43</v>
      </c>
    </row>
    <row r="4912">
      <c r="A4912" s="160" t="n">
        <v>34786</v>
      </c>
      <c r="B4912" s="9" t="n">
        <v>0.43</v>
      </c>
    </row>
    <row r="4913">
      <c r="A4913" s="160" t="n">
        <v>34787</v>
      </c>
      <c r="B4913" s="9" t="n">
        <v>0.43</v>
      </c>
    </row>
    <row r="4914">
      <c r="A4914" s="160" t="n">
        <v>34788</v>
      </c>
      <c r="B4914" s="9" t="n">
        <v>0.42</v>
      </c>
    </row>
    <row r="4915">
      <c r="A4915" s="160" t="n">
        <v>34789</v>
      </c>
      <c r="B4915" s="9" t="n">
        <v>0.4</v>
      </c>
    </row>
    <row r="4916">
      <c r="A4916" s="160" t="n">
        <v>34792</v>
      </c>
      <c r="B4916" s="9" t="n">
        <v>0.39</v>
      </c>
    </row>
    <row r="4917">
      <c r="A4917" s="160" t="n">
        <v>34793</v>
      </c>
      <c r="B4917" s="9" t="n">
        <v>0.41</v>
      </c>
    </row>
    <row r="4918">
      <c r="A4918" s="160" t="n">
        <v>34794</v>
      </c>
      <c r="B4918" s="9" t="n">
        <v>0.42</v>
      </c>
    </row>
    <row r="4919">
      <c r="A4919" s="160" t="n">
        <v>34795</v>
      </c>
      <c r="B4919" s="9" t="n">
        <v>0.43</v>
      </c>
    </row>
    <row r="4920">
      <c r="A4920" s="160" t="n">
        <v>34796</v>
      </c>
      <c r="B4920" s="9" t="n">
        <v>0.46</v>
      </c>
    </row>
    <row r="4921">
      <c r="A4921" s="160" t="n">
        <v>34799</v>
      </c>
      <c r="B4921" s="9" t="n">
        <v>0.46</v>
      </c>
    </row>
    <row r="4922">
      <c r="A4922" s="160" t="n">
        <v>34800</v>
      </c>
      <c r="B4922" s="9" t="n">
        <v>0.44</v>
      </c>
    </row>
    <row r="4923">
      <c r="A4923" s="160" t="n">
        <v>34801</v>
      </c>
      <c r="B4923" s="9" t="n">
        <v>0.45</v>
      </c>
    </row>
    <row r="4924">
      <c r="A4924" s="160" t="n">
        <v>34802</v>
      </c>
      <c r="B4924" s="9" t="n">
        <v>0.52</v>
      </c>
    </row>
    <row r="4925">
      <c r="A4925" s="160" t="n">
        <v>34803</v>
      </c>
      <c r="B4925" s="9" t="n"/>
    </row>
    <row r="4926">
      <c r="A4926" s="160" t="n">
        <v>34806</v>
      </c>
      <c r="B4926" s="9" t="n">
        <v>0.5600000000000001</v>
      </c>
    </row>
    <row r="4927">
      <c r="A4927" s="160" t="n">
        <v>34807</v>
      </c>
      <c r="B4927" s="9" t="n">
        <v>0.6</v>
      </c>
    </row>
    <row r="4928">
      <c r="A4928" s="160" t="n">
        <v>34808</v>
      </c>
      <c r="B4928" s="9" t="n">
        <v>0.55</v>
      </c>
    </row>
    <row r="4929">
      <c r="A4929" s="160" t="n">
        <v>34809</v>
      </c>
      <c r="B4929" s="9" t="n">
        <v>0.59</v>
      </c>
    </row>
    <row r="4930">
      <c r="A4930" s="160" t="n">
        <v>34810</v>
      </c>
      <c r="B4930" s="9" t="n">
        <v>0.57</v>
      </c>
    </row>
    <row r="4931">
      <c r="A4931" s="160" t="n">
        <v>34813</v>
      </c>
      <c r="B4931" s="9" t="n">
        <v>0.55</v>
      </c>
    </row>
    <row r="4932">
      <c r="A4932" s="160" t="n">
        <v>34814</v>
      </c>
      <c r="B4932" s="9" t="n">
        <v>0.53</v>
      </c>
    </row>
    <row r="4933">
      <c r="A4933" s="160" t="n">
        <v>34815</v>
      </c>
      <c r="B4933" s="9" t="n">
        <v>0.51</v>
      </c>
    </row>
    <row r="4934">
      <c r="A4934" s="160" t="n">
        <v>34816</v>
      </c>
      <c r="B4934" s="9" t="n">
        <v>0.49</v>
      </c>
    </row>
    <row r="4935">
      <c r="A4935" s="160" t="n">
        <v>34817</v>
      </c>
      <c r="B4935" s="9" t="n">
        <v>0.47</v>
      </c>
    </row>
    <row r="4936">
      <c r="A4936" s="160" t="n">
        <v>34820</v>
      </c>
      <c r="B4936" s="9" t="n">
        <v>0.47</v>
      </c>
    </row>
    <row r="4937">
      <c r="A4937" s="160" t="n">
        <v>34821</v>
      </c>
      <c r="B4937" s="9" t="n">
        <v>0.49</v>
      </c>
    </row>
    <row r="4938">
      <c r="A4938" s="160" t="n">
        <v>34822</v>
      </c>
      <c r="B4938" s="9" t="n">
        <v>0.49</v>
      </c>
    </row>
    <row r="4939">
      <c r="A4939" s="160" t="n">
        <v>34823</v>
      </c>
      <c r="B4939" s="9" t="n">
        <v>0.5</v>
      </c>
    </row>
    <row r="4940">
      <c r="A4940" s="160" t="n">
        <v>34824</v>
      </c>
      <c r="B4940" s="9" t="n">
        <v>0.53</v>
      </c>
    </row>
    <row r="4941">
      <c r="A4941" s="160" t="n">
        <v>34827</v>
      </c>
      <c r="B4941" s="9" t="n">
        <v>0.52</v>
      </c>
    </row>
    <row r="4942">
      <c r="A4942" s="160" t="n">
        <v>34828</v>
      </c>
      <c r="B4942" s="9" t="n">
        <v>0.53</v>
      </c>
    </row>
    <row r="4943">
      <c r="A4943" s="160" t="n">
        <v>34829</v>
      </c>
      <c r="B4943" s="9" t="n">
        <v>0.55</v>
      </c>
    </row>
    <row r="4944">
      <c r="A4944" s="160" t="n">
        <v>34830</v>
      </c>
      <c r="B4944" s="9" t="n">
        <v>0.48</v>
      </c>
    </row>
    <row r="4945">
      <c r="A4945" s="160" t="n">
        <v>34831</v>
      </c>
      <c r="B4945" s="9" t="n">
        <v>0.47</v>
      </c>
    </row>
    <row r="4946">
      <c r="A4946" s="160" t="n">
        <v>34834</v>
      </c>
      <c r="B4946" s="9" t="n">
        <v>0.46</v>
      </c>
    </row>
    <row r="4947">
      <c r="A4947" s="160" t="n">
        <v>34835</v>
      </c>
      <c r="B4947" s="9" t="n">
        <v>0.46</v>
      </c>
    </row>
    <row r="4948">
      <c r="A4948" s="160" t="n">
        <v>34836</v>
      </c>
      <c r="B4948" s="9" t="n">
        <v>0.42</v>
      </c>
    </row>
    <row r="4949">
      <c r="A4949" s="160" t="n">
        <v>34837</v>
      </c>
      <c r="B4949" s="9" t="n">
        <v>0.43</v>
      </c>
    </row>
    <row r="4950">
      <c r="A4950" s="160" t="n">
        <v>34838</v>
      </c>
      <c r="B4950" s="9" t="n">
        <v>0.42</v>
      </c>
    </row>
    <row r="4951">
      <c r="A4951" s="160" t="n">
        <v>34841</v>
      </c>
      <c r="B4951" s="9" t="n">
        <v>0.44</v>
      </c>
    </row>
    <row r="4952">
      <c r="A4952" s="160" t="n">
        <v>34842</v>
      </c>
      <c r="B4952" s="9" t="n">
        <v>0.42</v>
      </c>
    </row>
    <row r="4953">
      <c r="A4953" s="160" t="n">
        <v>34843</v>
      </c>
      <c r="B4953" s="9" t="n">
        <v>0.43</v>
      </c>
    </row>
    <row r="4954">
      <c r="A4954" s="160" t="n">
        <v>34844</v>
      </c>
      <c r="B4954" s="9" t="n">
        <v>0.4</v>
      </c>
    </row>
    <row r="4955">
      <c r="A4955" s="160" t="n">
        <v>34845</v>
      </c>
      <c r="B4955" s="9" t="n">
        <v>0.43</v>
      </c>
    </row>
    <row r="4956">
      <c r="A4956" s="160" t="n">
        <v>34848</v>
      </c>
      <c r="B4956" s="9" t="n"/>
    </row>
    <row r="4957">
      <c r="A4957" s="160" t="n">
        <v>34849</v>
      </c>
      <c r="B4957" s="9" t="n">
        <v>0.41</v>
      </c>
    </row>
    <row r="4958">
      <c r="A4958" s="160" t="n">
        <v>34850</v>
      </c>
      <c r="B4958" s="9" t="n">
        <v>0.41</v>
      </c>
    </row>
    <row r="4959">
      <c r="A4959" s="160" t="n">
        <v>34851</v>
      </c>
      <c r="B4959" s="9" t="n">
        <v>0.49</v>
      </c>
    </row>
    <row r="4960">
      <c r="A4960" s="160" t="n">
        <v>34852</v>
      </c>
      <c r="B4960" s="9" t="n">
        <v>0.5600000000000001</v>
      </c>
    </row>
    <row r="4961">
      <c r="A4961" s="160" t="n">
        <v>34855</v>
      </c>
      <c r="B4961" s="9" t="n">
        <v>0.54</v>
      </c>
    </row>
    <row r="4962">
      <c r="A4962" s="160" t="n">
        <v>34856</v>
      </c>
      <c r="B4962" s="9" t="n">
        <v>0.51</v>
      </c>
    </row>
    <row r="4963">
      <c r="A4963" s="160" t="n">
        <v>34857</v>
      </c>
      <c r="B4963" s="9" t="n">
        <v>0.46</v>
      </c>
    </row>
    <row r="4964">
      <c r="A4964" s="160" t="n">
        <v>34858</v>
      </c>
      <c r="B4964" s="9" t="n">
        <v>0.4</v>
      </c>
    </row>
    <row r="4965">
      <c r="A4965" s="160" t="n">
        <v>34859</v>
      </c>
      <c r="B4965" s="9" t="n">
        <v>0.39</v>
      </c>
    </row>
    <row r="4966">
      <c r="A4966" s="160" t="n">
        <v>34862</v>
      </c>
      <c r="B4966" s="9" t="n">
        <v>0.41</v>
      </c>
    </row>
    <row r="4967">
      <c r="A4967" s="160" t="n">
        <v>34863</v>
      </c>
      <c r="B4967" s="9" t="n">
        <v>0.51</v>
      </c>
    </row>
    <row r="4968">
      <c r="A4968" s="160" t="n">
        <v>34864</v>
      </c>
      <c r="B4968" s="9" t="n">
        <v>0.48</v>
      </c>
    </row>
    <row r="4969">
      <c r="A4969" s="160" t="n">
        <v>34865</v>
      </c>
      <c r="B4969" s="9" t="n">
        <v>0.45</v>
      </c>
    </row>
    <row r="4970">
      <c r="A4970" s="160" t="n">
        <v>34866</v>
      </c>
      <c r="B4970" s="9" t="n">
        <v>0.44</v>
      </c>
    </row>
    <row r="4971">
      <c r="A4971" s="160" t="n">
        <v>34869</v>
      </c>
      <c r="B4971" s="9" t="n">
        <v>0.48</v>
      </c>
    </row>
    <row r="4972">
      <c r="A4972" s="160" t="n">
        <v>34870</v>
      </c>
      <c r="B4972" s="9" t="n">
        <v>0.44</v>
      </c>
    </row>
    <row r="4973">
      <c r="A4973" s="160" t="n">
        <v>34871</v>
      </c>
      <c r="B4973" s="9" t="n">
        <v>0.45</v>
      </c>
    </row>
    <row r="4974">
      <c r="A4974" s="160" t="n">
        <v>34872</v>
      </c>
      <c r="B4974" s="9" t="n">
        <v>0.43</v>
      </c>
    </row>
    <row r="4975">
      <c r="A4975" s="160" t="n">
        <v>34873</v>
      </c>
      <c r="B4975" s="9" t="n">
        <v>0.42</v>
      </c>
    </row>
    <row r="4976">
      <c r="A4976" s="160" t="n">
        <v>34876</v>
      </c>
      <c r="B4976" s="9" t="n">
        <v>0.4</v>
      </c>
    </row>
    <row r="4977">
      <c r="A4977" s="160" t="n">
        <v>34877</v>
      </c>
      <c r="B4977" s="9" t="n">
        <v>0.45</v>
      </c>
    </row>
    <row r="4978">
      <c r="A4978" s="160" t="n">
        <v>34878</v>
      </c>
      <c r="B4978" s="9" t="n">
        <v>0.43</v>
      </c>
    </row>
    <row r="4979">
      <c r="A4979" s="160" t="n">
        <v>34879</v>
      </c>
      <c r="B4979" s="9" t="n">
        <v>0.39</v>
      </c>
    </row>
    <row r="4980">
      <c r="A4980" s="160" t="n">
        <v>34880</v>
      </c>
      <c r="B4980" s="9" t="n">
        <v>0.42</v>
      </c>
    </row>
    <row r="4981">
      <c r="A4981" s="160" t="n">
        <v>34883</v>
      </c>
      <c r="B4981" s="9" t="n">
        <v>0.42</v>
      </c>
    </row>
    <row r="4982">
      <c r="A4982" s="160" t="n">
        <v>34884</v>
      </c>
      <c r="B4982" s="9" t="n"/>
    </row>
    <row r="4983">
      <c r="A4983" s="160" t="n">
        <v>34885</v>
      </c>
      <c r="B4983" s="9" t="n">
        <v>0.41</v>
      </c>
    </row>
    <row r="4984">
      <c r="A4984" s="160" t="n">
        <v>34886</v>
      </c>
      <c r="B4984" s="9" t="n">
        <v>0.49</v>
      </c>
    </row>
    <row r="4985">
      <c r="A4985" s="160" t="n">
        <v>34887</v>
      </c>
      <c r="B4985" s="9" t="n">
        <v>0.5</v>
      </c>
    </row>
    <row r="4986">
      <c r="A4986" s="160" t="n">
        <v>34890</v>
      </c>
      <c r="B4986" s="9" t="n">
        <v>0.48</v>
      </c>
    </row>
    <row r="4987">
      <c r="A4987" s="160" t="n">
        <v>34891</v>
      </c>
      <c r="B4987" s="9" t="n">
        <v>0.5</v>
      </c>
    </row>
    <row r="4988">
      <c r="A4988" s="160" t="n">
        <v>34892</v>
      </c>
      <c r="B4988" s="9" t="n">
        <v>0.51</v>
      </c>
    </row>
    <row r="4989">
      <c r="A4989" s="160" t="n">
        <v>34893</v>
      </c>
      <c r="B4989" s="9" t="n">
        <v>0.48</v>
      </c>
    </row>
    <row r="4990">
      <c r="A4990" s="160" t="n">
        <v>34894</v>
      </c>
      <c r="B4990" s="9" t="n">
        <v>0.45</v>
      </c>
    </row>
    <row r="4991">
      <c r="A4991" s="160" t="n">
        <v>34897</v>
      </c>
      <c r="B4991" s="9" t="n">
        <v>0.45</v>
      </c>
    </row>
    <row r="4992">
      <c r="A4992" s="160" t="n">
        <v>34898</v>
      </c>
      <c r="B4992" s="9" t="n">
        <v>0.48</v>
      </c>
    </row>
    <row r="4993">
      <c r="A4993" s="160" t="n">
        <v>34899</v>
      </c>
      <c r="B4993" s="9" t="n">
        <v>0.54</v>
      </c>
    </row>
    <row r="4994">
      <c r="A4994" s="160" t="n">
        <v>34900</v>
      </c>
      <c r="B4994" s="9" t="n">
        <v>0.52</v>
      </c>
    </row>
    <row r="4995">
      <c r="A4995" s="160" t="n">
        <v>34901</v>
      </c>
      <c r="B4995" s="9" t="n">
        <v>0.58</v>
      </c>
    </row>
    <row r="4996">
      <c r="A4996" s="160" t="n">
        <v>34904</v>
      </c>
      <c r="B4996" s="9" t="n">
        <v>0.49</v>
      </c>
    </row>
    <row r="4997">
      <c r="A4997" s="160" t="n">
        <v>34905</v>
      </c>
      <c r="B4997" s="9" t="n">
        <v>0.49</v>
      </c>
    </row>
    <row r="4998">
      <c r="A4998" s="160" t="n">
        <v>34906</v>
      </c>
      <c r="B4998" s="9" t="n">
        <v>0.51</v>
      </c>
    </row>
    <row r="4999">
      <c r="A4999" s="160" t="n">
        <v>34907</v>
      </c>
      <c r="B4999" s="9" t="n">
        <v>0.52</v>
      </c>
    </row>
    <row r="5000">
      <c r="A5000" s="160" t="n">
        <v>34908</v>
      </c>
      <c r="B5000" s="9" t="n">
        <v>0.57</v>
      </c>
    </row>
    <row r="5001">
      <c r="A5001" s="160" t="n">
        <v>34911</v>
      </c>
      <c r="B5001" s="9" t="n">
        <v>0.57</v>
      </c>
    </row>
    <row r="5002">
      <c r="A5002" s="160" t="n">
        <v>34912</v>
      </c>
      <c r="B5002" s="9" t="n">
        <v>0.5600000000000001</v>
      </c>
    </row>
    <row r="5003">
      <c r="A5003" s="160" t="n">
        <v>34913</v>
      </c>
      <c r="B5003" s="9" t="n">
        <v>0.58</v>
      </c>
    </row>
    <row r="5004">
      <c r="A5004" s="160" t="n">
        <v>34914</v>
      </c>
      <c r="B5004" s="9" t="n">
        <v>0.59</v>
      </c>
    </row>
    <row r="5005">
      <c r="A5005" s="160" t="n">
        <v>34915</v>
      </c>
      <c r="B5005" s="9" t="n">
        <v>0.59</v>
      </c>
    </row>
    <row r="5006">
      <c r="A5006" s="160" t="n">
        <v>34918</v>
      </c>
      <c r="B5006" s="9" t="n">
        <v>0.58</v>
      </c>
    </row>
    <row r="5007">
      <c r="A5007" s="160" t="n">
        <v>34919</v>
      </c>
      <c r="B5007" s="9" t="n">
        <v>0.57</v>
      </c>
    </row>
    <row r="5008">
      <c r="A5008" s="160" t="n">
        <v>34920</v>
      </c>
      <c r="B5008" s="9" t="n">
        <v>0.54</v>
      </c>
    </row>
    <row r="5009">
      <c r="A5009" s="160" t="n">
        <v>34921</v>
      </c>
      <c r="B5009" s="9" t="n">
        <v>0.5600000000000001</v>
      </c>
    </row>
    <row r="5010">
      <c r="A5010" s="160" t="n">
        <v>34922</v>
      </c>
      <c r="B5010" s="9" t="n">
        <v>0.54</v>
      </c>
    </row>
    <row r="5011">
      <c r="A5011" s="160" t="n">
        <v>34925</v>
      </c>
      <c r="B5011" s="9" t="n">
        <v>0.54</v>
      </c>
    </row>
    <row r="5012">
      <c r="A5012" s="160" t="n">
        <v>34926</v>
      </c>
      <c r="B5012" s="9" t="n">
        <v>0.46</v>
      </c>
    </row>
    <row r="5013">
      <c r="A5013" s="160" t="n">
        <v>34927</v>
      </c>
      <c r="B5013" s="9" t="n">
        <v>0.47</v>
      </c>
    </row>
    <row r="5014">
      <c r="A5014" s="160" t="n">
        <v>34928</v>
      </c>
      <c r="B5014" s="9" t="n">
        <v>0.45</v>
      </c>
    </row>
    <row r="5015">
      <c r="A5015" s="160" t="n">
        <v>34929</v>
      </c>
      <c r="B5015" s="9" t="n">
        <v>0.44</v>
      </c>
    </row>
    <row r="5016">
      <c r="A5016" s="160" t="n">
        <v>34932</v>
      </c>
      <c r="B5016" s="9" t="n">
        <v>0.46</v>
      </c>
    </row>
    <row r="5017">
      <c r="A5017" s="160" t="n">
        <v>34933</v>
      </c>
      <c r="B5017" s="9" t="n">
        <v>0.47</v>
      </c>
    </row>
    <row r="5018">
      <c r="A5018" s="160" t="n">
        <v>34934</v>
      </c>
      <c r="B5018" s="9" t="n">
        <v>0.49</v>
      </c>
    </row>
    <row r="5019">
      <c r="A5019" s="160" t="n">
        <v>34935</v>
      </c>
      <c r="B5019" s="9" t="n">
        <v>0.5</v>
      </c>
    </row>
    <row r="5020">
      <c r="A5020" s="160" t="n">
        <v>34936</v>
      </c>
      <c r="B5020" s="9" t="n">
        <v>0.48</v>
      </c>
    </row>
    <row r="5021">
      <c r="A5021" s="160" t="n">
        <v>34939</v>
      </c>
      <c r="B5021" s="9" t="n">
        <v>0.49</v>
      </c>
    </row>
    <row r="5022">
      <c r="A5022" s="160" t="n">
        <v>34940</v>
      </c>
      <c r="B5022" s="9" t="n">
        <v>0.43</v>
      </c>
    </row>
    <row r="5023">
      <c r="A5023" s="160" t="n">
        <v>34941</v>
      </c>
      <c r="B5023" s="9" t="n">
        <v>0.45</v>
      </c>
    </row>
    <row r="5024">
      <c r="A5024" s="160" t="n">
        <v>34942</v>
      </c>
      <c r="B5024" s="9" t="n">
        <v>0.43</v>
      </c>
    </row>
    <row r="5025">
      <c r="A5025" s="160" t="n">
        <v>34943</v>
      </c>
      <c r="B5025" s="9" t="n">
        <v>0.44</v>
      </c>
    </row>
    <row r="5026">
      <c r="A5026" s="160" t="n">
        <v>34946</v>
      </c>
      <c r="B5026" s="9" t="n"/>
    </row>
    <row r="5027">
      <c r="A5027" s="160" t="n">
        <v>34947</v>
      </c>
      <c r="B5027" s="9" t="n">
        <v>0.41</v>
      </c>
    </row>
    <row r="5028">
      <c r="A5028" s="160" t="n">
        <v>34948</v>
      </c>
      <c r="B5028" s="9" t="n">
        <v>0.41</v>
      </c>
    </row>
    <row r="5029">
      <c r="A5029" s="160" t="n">
        <v>34949</v>
      </c>
      <c r="B5029" s="9" t="n">
        <v>0.41</v>
      </c>
    </row>
    <row r="5030">
      <c r="A5030" s="160" t="n">
        <v>34950</v>
      </c>
      <c r="B5030" s="9" t="n">
        <v>0.39</v>
      </c>
    </row>
    <row r="5031">
      <c r="A5031" s="160" t="n">
        <v>34953</v>
      </c>
      <c r="B5031" s="9" t="n">
        <v>0.41</v>
      </c>
    </row>
    <row r="5032">
      <c r="A5032" s="160" t="n">
        <v>34954</v>
      </c>
      <c r="B5032" s="9" t="n">
        <v>0.39</v>
      </c>
    </row>
    <row r="5033">
      <c r="A5033" s="160" t="n">
        <v>34955</v>
      </c>
      <c r="B5033" s="9" t="n">
        <v>0.38</v>
      </c>
    </row>
    <row r="5034">
      <c r="A5034" s="160" t="n">
        <v>34956</v>
      </c>
      <c r="B5034" s="9" t="n">
        <v>0.4</v>
      </c>
    </row>
    <row r="5035">
      <c r="A5035" s="160" t="n">
        <v>34957</v>
      </c>
      <c r="B5035" s="9" t="n">
        <v>0.4</v>
      </c>
    </row>
    <row r="5036">
      <c r="A5036" s="160" t="n">
        <v>34960</v>
      </c>
      <c r="B5036" s="9" t="n">
        <v>0.4</v>
      </c>
    </row>
    <row r="5037">
      <c r="A5037" s="160" t="n">
        <v>34961</v>
      </c>
      <c r="B5037" s="9" t="n">
        <v>0.39</v>
      </c>
    </row>
    <row r="5038">
      <c r="A5038" s="160" t="n">
        <v>34962</v>
      </c>
      <c r="B5038" s="9" t="n">
        <v>0.37</v>
      </c>
    </row>
    <row r="5039">
      <c r="A5039" s="160" t="n">
        <v>34963</v>
      </c>
      <c r="B5039" s="9" t="n">
        <v>0.38</v>
      </c>
    </row>
    <row r="5040">
      <c r="A5040" s="160" t="n">
        <v>34964</v>
      </c>
      <c r="B5040" s="9" t="n">
        <v>0.4</v>
      </c>
    </row>
    <row r="5041">
      <c r="A5041" s="160" t="n">
        <v>34967</v>
      </c>
      <c r="B5041" s="9" t="n">
        <v>0.37</v>
      </c>
    </row>
    <row r="5042">
      <c r="A5042" s="160" t="n">
        <v>34968</v>
      </c>
      <c r="B5042" s="9" t="n">
        <v>0.4</v>
      </c>
    </row>
    <row r="5043">
      <c r="A5043" s="160" t="n">
        <v>34969</v>
      </c>
      <c r="B5043" s="9" t="n">
        <v>0.38</v>
      </c>
    </row>
    <row r="5044">
      <c r="A5044" s="160" t="n">
        <v>34970</v>
      </c>
      <c r="B5044" s="9" t="n">
        <v>0.36</v>
      </c>
    </row>
    <row r="5045">
      <c r="A5045" s="160" t="n">
        <v>34971</v>
      </c>
      <c r="B5045" s="9" t="n">
        <v>0.34</v>
      </c>
    </row>
    <row r="5046">
      <c r="A5046" s="160" t="n">
        <v>34974</v>
      </c>
      <c r="B5046" s="9" t="n">
        <v>0.33</v>
      </c>
    </row>
    <row r="5047">
      <c r="A5047" s="160" t="n">
        <v>34975</v>
      </c>
      <c r="B5047" s="9" t="n">
        <v>0.33</v>
      </c>
    </row>
    <row r="5048">
      <c r="A5048" s="160" t="n">
        <v>34976</v>
      </c>
      <c r="B5048" s="9" t="n">
        <v>0.37</v>
      </c>
    </row>
    <row r="5049">
      <c r="A5049" s="160" t="n">
        <v>34977</v>
      </c>
      <c r="B5049" s="9" t="n">
        <v>0.34</v>
      </c>
    </row>
    <row r="5050">
      <c r="A5050" s="160" t="n">
        <v>34978</v>
      </c>
      <c r="B5050" s="9" t="n">
        <v>0.33</v>
      </c>
    </row>
    <row r="5051">
      <c r="A5051" s="160" t="n">
        <v>34981</v>
      </c>
      <c r="B5051" s="9" t="n"/>
    </row>
    <row r="5052">
      <c r="A5052" s="160" t="n">
        <v>34982</v>
      </c>
      <c r="B5052" s="9" t="n">
        <v>0.33</v>
      </c>
    </row>
    <row r="5053">
      <c r="A5053" s="160" t="n">
        <v>34983</v>
      </c>
      <c r="B5053" s="9" t="n">
        <v>0.34</v>
      </c>
    </row>
    <row r="5054">
      <c r="A5054" s="160" t="n">
        <v>34984</v>
      </c>
      <c r="B5054" s="9" t="n">
        <v>0.35</v>
      </c>
    </row>
    <row r="5055">
      <c r="A5055" s="160" t="n">
        <v>34985</v>
      </c>
      <c r="B5055" s="9" t="n">
        <v>0.3</v>
      </c>
    </row>
    <row r="5056">
      <c r="A5056" s="160" t="n">
        <v>34988</v>
      </c>
      <c r="B5056" s="9" t="n">
        <v>0.3</v>
      </c>
    </row>
    <row r="5057">
      <c r="A5057" s="160" t="n">
        <v>34989</v>
      </c>
      <c r="B5057" s="9" t="n">
        <v>0.32</v>
      </c>
    </row>
    <row r="5058">
      <c r="A5058" s="160" t="n">
        <v>34990</v>
      </c>
      <c r="B5058" s="9" t="n">
        <v>0.32</v>
      </c>
    </row>
    <row r="5059">
      <c r="A5059" s="160" t="n">
        <v>34991</v>
      </c>
      <c r="B5059" s="9" t="n">
        <v>0.31</v>
      </c>
    </row>
    <row r="5060">
      <c r="A5060" s="160" t="n">
        <v>34992</v>
      </c>
      <c r="B5060" s="9" t="n">
        <v>0.32</v>
      </c>
    </row>
    <row r="5061">
      <c r="A5061" s="160" t="n">
        <v>34995</v>
      </c>
      <c r="B5061" s="9" t="n">
        <v>0.31</v>
      </c>
    </row>
    <row r="5062">
      <c r="A5062" s="160" t="n">
        <v>34996</v>
      </c>
      <c r="B5062" s="9" t="n">
        <v>0.34</v>
      </c>
    </row>
    <row r="5063">
      <c r="A5063" s="160" t="n">
        <v>34997</v>
      </c>
      <c r="B5063" s="9" t="n">
        <v>0.36</v>
      </c>
    </row>
    <row r="5064">
      <c r="A5064" s="160" t="n">
        <v>34998</v>
      </c>
      <c r="B5064" s="9" t="n">
        <v>0.45</v>
      </c>
    </row>
    <row r="5065">
      <c r="A5065" s="160" t="n">
        <v>34999</v>
      </c>
      <c r="B5065" s="9" t="n">
        <v>0.41</v>
      </c>
    </row>
    <row r="5066">
      <c r="A5066" s="160" t="n">
        <v>35002</v>
      </c>
      <c r="B5066" s="9" t="n">
        <v>0.42</v>
      </c>
    </row>
    <row r="5067">
      <c r="A5067" s="160" t="n">
        <v>35003</v>
      </c>
      <c r="B5067" s="9" t="n">
        <v>0.42</v>
      </c>
    </row>
    <row r="5068">
      <c r="A5068" s="160" t="n">
        <v>35004</v>
      </c>
      <c r="B5068" s="9" t="n">
        <v>0.46</v>
      </c>
    </row>
    <row r="5069">
      <c r="A5069" s="160" t="n">
        <v>35005</v>
      </c>
      <c r="B5069" s="9" t="n">
        <v>0.46</v>
      </c>
    </row>
    <row r="5070">
      <c r="A5070" s="160" t="n">
        <v>35006</v>
      </c>
      <c r="B5070" s="9" t="n">
        <v>0.45</v>
      </c>
    </row>
    <row r="5071">
      <c r="A5071" s="160" t="n">
        <v>35009</v>
      </c>
      <c r="B5071" s="9" t="n">
        <v>0.45</v>
      </c>
    </row>
    <row r="5072">
      <c r="A5072" s="160" t="n">
        <v>35010</v>
      </c>
      <c r="B5072" s="9" t="n">
        <v>0.45</v>
      </c>
    </row>
    <row r="5073">
      <c r="A5073" s="160" t="n">
        <v>35011</v>
      </c>
      <c r="B5073" s="9" t="n">
        <v>0.45</v>
      </c>
    </row>
    <row r="5074">
      <c r="A5074" s="160" t="n">
        <v>35012</v>
      </c>
      <c r="B5074" s="9" t="n">
        <v>0.48</v>
      </c>
    </row>
    <row r="5075">
      <c r="A5075" s="160" t="n">
        <v>35013</v>
      </c>
      <c r="B5075" s="9" t="n">
        <v>0.48</v>
      </c>
    </row>
    <row r="5076">
      <c r="A5076" s="160" t="n">
        <v>35016</v>
      </c>
      <c r="B5076" s="9" t="n">
        <v>0.49</v>
      </c>
    </row>
    <row r="5077">
      <c r="A5077" s="160" t="n">
        <v>35017</v>
      </c>
      <c r="B5077" s="9" t="n">
        <v>0.5</v>
      </c>
    </row>
    <row r="5078">
      <c r="A5078" s="160" t="n">
        <v>35018</v>
      </c>
      <c r="B5078" s="9" t="n">
        <v>0.47</v>
      </c>
    </row>
    <row r="5079">
      <c r="A5079" s="160" t="n">
        <v>35019</v>
      </c>
      <c r="B5079" s="9" t="n">
        <v>0.47</v>
      </c>
    </row>
    <row r="5080">
      <c r="A5080" s="160" t="n">
        <v>35020</v>
      </c>
      <c r="B5080" s="9" t="n">
        <v>0.46</v>
      </c>
    </row>
    <row r="5081">
      <c r="A5081" s="160" t="n">
        <v>35023</v>
      </c>
      <c r="B5081" s="9" t="n">
        <v>0.47</v>
      </c>
    </row>
    <row r="5082">
      <c r="A5082" s="160" t="n">
        <v>35024</v>
      </c>
      <c r="B5082" s="9" t="n">
        <v>0.43</v>
      </c>
    </row>
    <row r="5083">
      <c r="A5083" s="160" t="n">
        <v>35025</v>
      </c>
      <c r="B5083" s="9" t="n">
        <v>0.42</v>
      </c>
    </row>
    <row r="5084">
      <c r="A5084" s="160" t="n">
        <v>35026</v>
      </c>
      <c r="B5084" s="9" t="n"/>
    </row>
    <row r="5085">
      <c r="A5085" s="160" t="n">
        <v>35027</v>
      </c>
      <c r="B5085" s="9" t="n">
        <v>0.42</v>
      </c>
    </row>
    <row r="5086">
      <c r="A5086" s="160" t="n">
        <v>35030</v>
      </c>
      <c r="B5086" s="9" t="n">
        <v>0.42</v>
      </c>
    </row>
    <row r="5087">
      <c r="A5087" s="160" t="n">
        <v>35031</v>
      </c>
      <c r="B5087" s="9" t="n">
        <v>0.43</v>
      </c>
    </row>
    <row r="5088">
      <c r="A5088" s="160" t="n">
        <v>35032</v>
      </c>
      <c r="B5088" s="9" t="n">
        <v>0.42</v>
      </c>
    </row>
    <row r="5089">
      <c r="A5089" s="160" t="n">
        <v>35033</v>
      </c>
      <c r="B5089" s="9" t="n">
        <v>0.4</v>
      </c>
    </row>
    <row r="5090">
      <c r="A5090" s="160" t="n">
        <v>35034</v>
      </c>
      <c r="B5090" s="9" t="n">
        <v>0.39</v>
      </c>
    </row>
    <row r="5091">
      <c r="A5091" s="160" t="n">
        <v>35037</v>
      </c>
      <c r="B5091" s="9" t="n">
        <v>0.36</v>
      </c>
    </row>
    <row r="5092">
      <c r="A5092" s="160" t="n">
        <v>35038</v>
      </c>
      <c r="B5092" s="9" t="n">
        <v>0.36</v>
      </c>
    </row>
    <row r="5093">
      <c r="A5093" s="160" t="n">
        <v>35039</v>
      </c>
      <c r="B5093" s="9" t="n">
        <v>0.35</v>
      </c>
    </row>
    <row r="5094">
      <c r="A5094" s="160" t="n">
        <v>35040</v>
      </c>
      <c r="B5094" s="9" t="n">
        <v>0.33</v>
      </c>
    </row>
    <row r="5095">
      <c r="A5095" s="160" t="n">
        <v>35041</v>
      </c>
      <c r="B5095" s="9" t="n">
        <v>0.34</v>
      </c>
    </row>
    <row r="5096">
      <c r="A5096" s="160" t="n">
        <v>35044</v>
      </c>
      <c r="B5096" s="9" t="n">
        <v>0.33</v>
      </c>
    </row>
    <row r="5097">
      <c r="A5097" s="160" t="n">
        <v>35045</v>
      </c>
      <c r="B5097" s="9" t="n">
        <v>0.33</v>
      </c>
    </row>
    <row r="5098">
      <c r="A5098" s="160" t="n">
        <v>35046</v>
      </c>
      <c r="B5098" s="9" t="n">
        <v>0.35</v>
      </c>
    </row>
    <row r="5099">
      <c r="A5099" s="160" t="n">
        <v>35047</v>
      </c>
      <c r="B5099" s="9" t="n">
        <v>0.36</v>
      </c>
    </row>
    <row r="5100">
      <c r="A5100" s="160" t="n">
        <v>35048</v>
      </c>
      <c r="B5100" s="9" t="n">
        <v>0.39</v>
      </c>
    </row>
    <row r="5101">
      <c r="A5101" s="160" t="n">
        <v>35051</v>
      </c>
      <c r="B5101" s="9" t="n">
        <v>0.42</v>
      </c>
    </row>
    <row r="5102">
      <c r="A5102" s="160" t="n">
        <v>35052</v>
      </c>
      <c r="B5102" s="9" t="n">
        <v>0.45</v>
      </c>
    </row>
    <row r="5103">
      <c r="A5103" s="160" t="n">
        <v>35053</v>
      </c>
      <c r="B5103" s="9" t="n">
        <v>0.43</v>
      </c>
    </row>
    <row r="5104">
      <c r="A5104" s="160" t="n">
        <v>35054</v>
      </c>
      <c r="B5104" s="9" t="n">
        <v>0.44</v>
      </c>
    </row>
    <row r="5105">
      <c r="A5105" s="160" t="n">
        <v>35055</v>
      </c>
      <c r="B5105" s="9" t="n">
        <v>0.43</v>
      </c>
    </row>
    <row r="5106">
      <c r="A5106" s="160" t="n">
        <v>35058</v>
      </c>
      <c r="B5106" s="9" t="n"/>
    </row>
    <row r="5107">
      <c r="A5107" s="160" t="n">
        <v>35059</v>
      </c>
      <c r="B5107" s="9" t="n">
        <v>0.42</v>
      </c>
    </row>
    <row r="5108">
      <c r="A5108" s="160" t="n">
        <v>35060</v>
      </c>
      <c r="B5108" s="9" t="n">
        <v>0.43</v>
      </c>
    </row>
    <row r="5109">
      <c r="A5109" s="160" t="n">
        <v>35061</v>
      </c>
      <c r="B5109" s="9" t="n">
        <v>0.43</v>
      </c>
    </row>
    <row r="5110">
      <c r="A5110" s="160" t="n">
        <v>35062</v>
      </c>
      <c r="B5110" s="9" t="n">
        <v>0.4</v>
      </c>
    </row>
    <row r="5111">
      <c r="A5111" s="160" t="n">
        <v>35065</v>
      </c>
      <c r="B5111" s="9" t="n"/>
    </row>
    <row r="5112">
      <c r="A5112" s="160" t="n">
        <v>35066</v>
      </c>
      <c r="B5112" s="9" t="n">
        <v>0.42</v>
      </c>
    </row>
    <row r="5113">
      <c r="A5113" s="160" t="n">
        <v>35067</v>
      </c>
      <c r="B5113" s="9" t="n">
        <v>0.41</v>
      </c>
    </row>
    <row r="5114">
      <c r="A5114" s="160" t="n">
        <v>35068</v>
      </c>
      <c r="B5114" s="9" t="n">
        <v>0.48</v>
      </c>
    </row>
    <row r="5115">
      <c r="A5115" s="160" t="n">
        <v>35069</v>
      </c>
      <c r="B5115" s="9" t="n">
        <v>0.49</v>
      </c>
    </row>
    <row r="5116">
      <c r="A5116" s="160" t="n">
        <v>35072</v>
      </c>
      <c r="B5116" s="9" t="n">
        <v>0.48</v>
      </c>
    </row>
    <row r="5117">
      <c r="A5117" s="160" t="n">
        <v>35073</v>
      </c>
      <c r="B5117" s="9" t="n">
        <v>0.52</v>
      </c>
    </row>
    <row r="5118">
      <c r="A5118" s="160" t="n">
        <v>35074</v>
      </c>
      <c r="B5118" s="9" t="n">
        <v>0.58</v>
      </c>
    </row>
    <row r="5119">
      <c r="A5119" s="160" t="n">
        <v>35075</v>
      </c>
      <c r="B5119" s="9" t="n">
        <v>0.5600000000000001</v>
      </c>
    </row>
    <row r="5120">
      <c r="A5120" s="160" t="n">
        <v>35076</v>
      </c>
      <c r="B5120" s="9" t="n">
        <v>0.58</v>
      </c>
    </row>
    <row r="5121">
      <c r="A5121" s="160" t="n">
        <v>35079</v>
      </c>
      <c r="B5121" s="9" t="n"/>
    </row>
    <row r="5122">
      <c r="A5122" s="160" t="n">
        <v>35080</v>
      </c>
      <c r="B5122" s="9" t="n">
        <v>0.58</v>
      </c>
    </row>
    <row r="5123">
      <c r="A5123" s="160" t="n">
        <v>35081</v>
      </c>
      <c r="B5123" s="9" t="n">
        <v>0.53</v>
      </c>
    </row>
    <row r="5124">
      <c r="A5124" s="160" t="n">
        <v>35082</v>
      </c>
      <c r="B5124" s="9" t="n">
        <v>0.52</v>
      </c>
    </row>
    <row r="5125">
      <c r="A5125" s="160" t="n">
        <v>35083</v>
      </c>
      <c r="B5125" s="9" t="n">
        <v>0.51</v>
      </c>
    </row>
    <row r="5126">
      <c r="A5126" s="160" t="n">
        <v>35086</v>
      </c>
      <c r="B5126" s="9" t="n">
        <v>0.53</v>
      </c>
    </row>
    <row r="5127">
      <c r="A5127" s="160" t="n">
        <v>35087</v>
      </c>
      <c r="B5127" s="9" t="n">
        <v>0.57</v>
      </c>
    </row>
    <row r="5128">
      <c r="A5128" s="160" t="n">
        <v>35088</v>
      </c>
      <c r="B5128" s="9" t="n">
        <v>0.55</v>
      </c>
    </row>
    <row r="5129">
      <c r="A5129" s="160" t="n">
        <v>35089</v>
      </c>
      <c r="B5129" s="9" t="n">
        <v>0.59</v>
      </c>
    </row>
    <row r="5130">
      <c r="A5130" s="160" t="n">
        <v>35090</v>
      </c>
      <c r="B5130" s="9" t="n">
        <v>0.57</v>
      </c>
    </row>
    <row r="5131">
      <c r="A5131" s="160" t="n">
        <v>35093</v>
      </c>
      <c r="B5131" s="9" t="n">
        <v>0.59</v>
      </c>
    </row>
    <row r="5132">
      <c r="A5132" s="160" t="n">
        <v>35094</v>
      </c>
      <c r="B5132" s="9" t="n">
        <v>0.61</v>
      </c>
    </row>
    <row r="5133">
      <c r="A5133" s="160" t="n">
        <v>35095</v>
      </c>
      <c r="B5133" s="9" t="n">
        <v>0.67</v>
      </c>
    </row>
    <row r="5134">
      <c r="A5134" s="160" t="n">
        <v>35096</v>
      </c>
      <c r="B5134" s="9" t="n">
        <v>0.7</v>
      </c>
    </row>
    <row r="5135">
      <c r="A5135" s="160" t="n">
        <v>35097</v>
      </c>
      <c r="B5135" s="9" t="n">
        <v>0.76</v>
      </c>
    </row>
    <row r="5136">
      <c r="A5136" s="160" t="n">
        <v>35100</v>
      </c>
      <c r="B5136" s="9" t="n">
        <v>0.75</v>
      </c>
    </row>
    <row r="5137">
      <c r="A5137" s="160" t="n">
        <v>35101</v>
      </c>
      <c r="B5137" s="9" t="n">
        <v>0.75</v>
      </c>
    </row>
    <row r="5138">
      <c r="A5138" s="160" t="n">
        <v>35102</v>
      </c>
      <c r="B5138" s="9" t="n">
        <v>0.74</v>
      </c>
    </row>
    <row r="5139">
      <c r="A5139" s="160" t="n">
        <v>35103</v>
      </c>
      <c r="B5139" s="9" t="n">
        <v>0.76</v>
      </c>
    </row>
    <row r="5140">
      <c r="A5140" s="160" t="n">
        <v>35104</v>
      </c>
      <c r="B5140" s="9" t="n">
        <v>0.8100000000000001</v>
      </c>
    </row>
    <row r="5141">
      <c r="A5141" s="160" t="n">
        <v>35107</v>
      </c>
      <c r="B5141" s="9" t="n">
        <v>0.78</v>
      </c>
    </row>
    <row r="5142">
      <c r="A5142" s="160" t="n">
        <v>35108</v>
      </c>
      <c r="B5142" s="9" t="n">
        <v>0.78</v>
      </c>
    </row>
    <row r="5143">
      <c r="A5143" s="160" t="n">
        <v>35109</v>
      </c>
      <c r="B5143" s="9" t="n">
        <v>0.8</v>
      </c>
    </row>
    <row r="5144">
      <c r="A5144" s="160" t="n">
        <v>35110</v>
      </c>
      <c r="B5144" s="9" t="n">
        <v>0.83</v>
      </c>
    </row>
    <row r="5145">
      <c r="A5145" s="160" t="n">
        <v>35111</v>
      </c>
      <c r="B5145" s="9" t="n">
        <v>0.86</v>
      </c>
    </row>
    <row r="5146">
      <c r="A5146" s="160" t="n">
        <v>35114</v>
      </c>
      <c r="B5146" s="9" t="n"/>
    </row>
    <row r="5147">
      <c r="A5147" s="160" t="n">
        <v>35115</v>
      </c>
      <c r="B5147" s="9" t="n">
        <v>0.83</v>
      </c>
    </row>
    <row r="5148">
      <c r="A5148" s="160" t="n">
        <v>35116</v>
      </c>
      <c r="B5148" s="9" t="n">
        <v>0.82</v>
      </c>
    </row>
    <row r="5149">
      <c r="A5149" s="160" t="n">
        <v>35117</v>
      </c>
      <c r="B5149" s="9" t="n">
        <v>0.8100000000000001</v>
      </c>
    </row>
    <row r="5150">
      <c r="A5150" s="160" t="n">
        <v>35118</v>
      </c>
      <c r="B5150" s="9" t="n">
        <v>0.84</v>
      </c>
    </row>
    <row r="5151">
      <c r="A5151" s="160" t="n">
        <v>35121</v>
      </c>
      <c r="B5151" s="9" t="n">
        <v>0.83</v>
      </c>
    </row>
    <row r="5152">
      <c r="A5152" s="160" t="n">
        <v>35122</v>
      </c>
      <c r="B5152" s="9" t="n">
        <v>0.78</v>
      </c>
    </row>
    <row r="5153">
      <c r="A5153" s="160" t="n">
        <v>35123</v>
      </c>
      <c r="B5153" s="9" t="n">
        <v>0.68</v>
      </c>
    </row>
    <row r="5154">
      <c r="A5154" s="160" t="n">
        <v>35124</v>
      </c>
      <c r="B5154" s="9" t="n">
        <v>0.6899999999999999</v>
      </c>
    </row>
    <row r="5155">
      <c r="A5155" s="160" t="n">
        <v>35125</v>
      </c>
      <c r="B5155" s="9" t="n">
        <v>0.73</v>
      </c>
    </row>
    <row r="5156">
      <c r="A5156" s="160" t="n">
        <v>35128</v>
      </c>
      <c r="B5156" s="9" t="n">
        <v>0.71</v>
      </c>
    </row>
    <row r="5157">
      <c r="A5157" s="160" t="n">
        <v>35129</v>
      </c>
      <c r="B5157" s="9" t="n">
        <v>0.68</v>
      </c>
    </row>
    <row r="5158">
      <c r="A5158" s="160" t="n">
        <v>35130</v>
      </c>
      <c r="B5158" s="9" t="n">
        <v>0.6899999999999999</v>
      </c>
    </row>
    <row r="5159">
      <c r="A5159" s="160" t="n">
        <v>35131</v>
      </c>
      <c r="B5159" s="9" t="n">
        <v>0.67</v>
      </c>
    </row>
    <row r="5160">
      <c r="A5160" s="160" t="n">
        <v>35132</v>
      </c>
      <c r="B5160" s="9" t="n">
        <v>0.68</v>
      </c>
    </row>
    <row r="5161">
      <c r="A5161" s="160" t="n">
        <v>35135</v>
      </c>
      <c r="B5161" s="9" t="n">
        <v>0.62</v>
      </c>
    </row>
    <row r="5162">
      <c r="A5162" s="160" t="n">
        <v>35136</v>
      </c>
      <c r="B5162" s="9" t="n">
        <v>0.58</v>
      </c>
    </row>
    <row r="5163">
      <c r="A5163" s="160" t="n">
        <v>35137</v>
      </c>
      <c r="B5163" s="9" t="n">
        <v>0.62</v>
      </c>
    </row>
    <row r="5164">
      <c r="A5164" s="160" t="n">
        <v>35138</v>
      </c>
      <c r="B5164" s="9" t="n">
        <v>0.66</v>
      </c>
    </row>
    <row r="5165">
      <c r="A5165" s="160" t="n">
        <v>35139</v>
      </c>
      <c r="B5165" s="9" t="n">
        <v>0.59</v>
      </c>
    </row>
    <row r="5166">
      <c r="A5166" s="160" t="n">
        <v>35142</v>
      </c>
      <c r="B5166" s="9" t="n">
        <v>0.54</v>
      </c>
    </row>
    <row r="5167">
      <c r="A5167" s="160" t="n">
        <v>35143</v>
      </c>
      <c r="B5167" s="9" t="n">
        <v>0.5600000000000001</v>
      </c>
    </row>
    <row r="5168">
      <c r="A5168" s="160" t="n">
        <v>35144</v>
      </c>
      <c r="B5168" s="9" t="n">
        <v>0.58</v>
      </c>
    </row>
    <row r="5169">
      <c r="A5169" s="160" t="n">
        <v>35145</v>
      </c>
      <c r="B5169" s="9" t="n">
        <v>0.5600000000000001</v>
      </c>
    </row>
    <row r="5170">
      <c r="A5170" s="160" t="n">
        <v>35146</v>
      </c>
      <c r="B5170" s="9" t="n">
        <v>0.58</v>
      </c>
    </row>
    <row r="5171">
      <c r="A5171" s="160" t="n">
        <v>35149</v>
      </c>
      <c r="B5171" s="9" t="n">
        <v>0.57</v>
      </c>
    </row>
    <row r="5172">
      <c r="A5172" s="160" t="n">
        <v>35150</v>
      </c>
      <c r="B5172" s="9" t="n">
        <v>0.53</v>
      </c>
    </row>
    <row r="5173">
      <c r="A5173" s="160" t="n">
        <v>35151</v>
      </c>
      <c r="B5173" s="9" t="n">
        <v>0.53</v>
      </c>
    </row>
    <row r="5174">
      <c r="A5174" s="160" t="n">
        <v>35152</v>
      </c>
      <c r="B5174" s="9" t="n">
        <v>0.53</v>
      </c>
    </row>
    <row r="5175">
      <c r="A5175" s="160" t="n">
        <v>35153</v>
      </c>
      <c r="B5175" s="9" t="n">
        <v>0.55</v>
      </c>
    </row>
    <row r="5176">
      <c r="A5176" s="160" t="n">
        <v>35156</v>
      </c>
      <c r="B5176" s="9" t="n">
        <v>0.52</v>
      </c>
    </row>
    <row r="5177">
      <c r="A5177" s="160" t="n">
        <v>35157</v>
      </c>
      <c r="B5177" s="9" t="n">
        <v>0.51</v>
      </c>
    </row>
    <row r="5178">
      <c r="A5178" s="160" t="n">
        <v>35158</v>
      </c>
      <c r="B5178" s="9" t="n">
        <v>0.5</v>
      </c>
    </row>
    <row r="5179">
      <c r="A5179" s="160" t="n">
        <v>35159</v>
      </c>
      <c r="B5179" s="9" t="n">
        <v>0.5</v>
      </c>
    </row>
    <row r="5180">
      <c r="A5180" s="160" t="n">
        <v>35160</v>
      </c>
      <c r="B5180" s="9" t="n">
        <v>0.48</v>
      </c>
    </row>
    <row r="5181">
      <c r="A5181" s="160" t="n">
        <v>35163</v>
      </c>
      <c r="B5181" s="9" t="n">
        <v>0.52</v>
      </c>
    </row>
    <row r="5182">
      <c r="A5182" s="160" t="n">
        <v>35164</v>
      </c>
      <c r="B5182" s="9" t="n">
        <v>0.5</v>
      </c>
    </row>
    <row r="5183">
      <c r="A5183" s="160" t="n">
        <v>35165</v>
      </c>
      <c r="B5183" s="9" t="n">
        <v>0.53</v>
      </c>
    </row>
    <row r="5184">
      <c r="A5184" s="160" t="n">
        <v>35166</v>
      </c>
      <c r="B5184" s="9" t="n">
        <v>0.5600000000000001</v>
      </c>
    </row>
    <row r="5185">
      <c r="A5185" s="160" t="n">
        <v>35167</v>
      </c>
      <c r="B5185" s="9" t="n">
        <v>0.5600000000000001</v>
      </c>
    </row>
    <row r="5186">
      <c r="A5186" s="160" t="n">
        <v>35170</v>
      </c>
      <c r="B5186" s="9" t="n">
        <v>0.54</v>
      </c>
    </row>
    <row r="5187">
      <c r="A5187" s="160" t="n">
        <v>35171</v>
      </c>
      <c r="B5187" s="9" t="n">
        <v>0.57</v>
      </c>
    </row>
    <row r="5188">
      <c r="A5188" s="160" t="n">
        <v>35172</v>
      </c>
      <c r="B5188" s="9" t="n">
        <v>0.5600000000000001</v>
      </c>
    </row>
    <row r="5189">
      <c r="A5189" s="160" t="n">
        <v>35173</v>
      </c>
      <c r="B5189" s="9" t="n">
        <v>0.5600000000000001</v>
      </c>
    </row>
    <row r="5190">
      <c r="A5190" s="160" t="n">
        <v>35174</v>
      </c>
      <c r="B5190" s="9" t="n">
        <v>0.58</v>
      </c>
    </row>
    <row r="5191">
      <c r="A5191" s="160" t="n">
        <v>35177</v>
      </c>
      <c r="B5191" s="9" t="n">
        <v>0.5600000000000001</v>
      </c>
    </row>
    <row r="5192">
      <c r="A5192" s="160" t="n">
        <v>35178</v>
      </c>
      <c r="B5192" s="9" t="n">
        <v>0.59</v>
      </c>
    </row>
    <row r="5193">
      <c r="A5193" s="160" t="n">
        <v>35179</v>
      </c>
      <c r="B5193" s="9" t="n">
        <v>0.62</v>
      </c>
    </row>
    <row r="5194">
      <c r="A5194" s="160" t="n">
        <v>35180</v>
      </c>
      <c r="B5194" s="9" t="n">
        <v>0.57</v>
      </c>
    </row>
    <row r="5195">
      <c r="A5195" s="160" t="n">
        <v>35181</v>
      </c>
      <c r="B5195" s="9" t="n">
        <v>0.62</v>
      </c>
    </row>
    <row r="5196">
      <c r="A5196" s="160" t="n">
        <v>35184</v>
      </c>
      <c r="B5196" s="9" t="n">
        <v>0.61</v>
      </c>
    </row>
    <row r="5197">
      <c r="A5197" s="160" t="n">
        <v>35185</v>
      </c>
      <c r="B5197" s="9" t="n">
        <v>0.63</v>
      </c>
    </row>
    <row r="5198">
      <c r="A5198" s="160" t="n">
        <v>35186</v>
      </c>
      <c r="B5198" s="9" t="n">
        <v>0.65</v>
      </c>
    </row>
    <row r="5199">
      <c r="A5199" s="160" t="n">
        <v>35187</v>
      </c>
      <c r="B5199" s="9" t="n">
        <v>0.6899999999999999</v>
      </c>
    </row>
    <row r="5200">
      <c r="A5200" s="160" t="n">
        <v>35188</v>
      </c>
      <c r="B5200" s="9" t="n">
        <v>0.7</v>
      </c>
    </row>
    <row r="5201">
      <c r="A5201" s="160" t="n">
        <v>35191</v>
      </c>
      <c r="B5201" s="9" t="n">
        <v>0.71</v>
      </c>
    </row>
    <row r="5202">
      <c r="A5202" s="160" t="n">
        <v>35192</v>
      </c>
      <c r="B5202" s="9" t="n">
        <v>0.67</v>
      </c>
    </row>
    <row r="5203">
      <c r="A5203" s="160" t="n">
        <v>35193</v>
      </c>
      <c r="B5203" s="9" t="n">
        <v>0.63</v>
      </c>
    </row>
    <row r="5204">
      <c r="A5204" s="160" t="n">
        <v>35194</v>
      </c>
      <c r="B5204" s="9" t="n">
        <v>0.7</v>
      </c>
    </row>
    <row r="5205">
      <c r="A5205" s="160" t="n">
        <v>35195</v>
      </c>
      <c r="B5205" s="9" t="n">
        <v>0.71</v>
      </c>
    </row>
    <row r="5206">
      <c r="A5206" s="160" t="n">
        <v>35198</v>
      </c>
      <c r="B5206" s="9" t="n">
        <v>0.66</v>
      </c>
    </row>
    <row r="5207">
      <c r="A5207" s="160" t="n">
        <v>35199</v>
      </c>
      <c r="B5207" s="9" t="n">
        <v>0.65</v>
      </c>
    </row>
    <row r="5208">
      <c r="A5208" s="160" t="n">
        <v>35200</v>
      </c>
      <c r="B5208" s="9" t="n">
        <v>0.64</v>
      </c>
    </row>
    <row r="5209">
      <c r="A5209" s="160" t="n">
        <v>35201</v>
      </c>
      <c r="B5209" s="9" t="n">
        <v>0.62</v>
      </c>
    </row>
    <row r="5210">
      <c r="A5210" s="160" t="n">
        <v>35202</v>
      </c>
      <c r="B5210" s="9" t="n">
        <v>0.61</v>
      </c>
    </row>
    <row r="5211">
      <c r="A5211" s="160" t="n">
        <v>35205</v>
      </c>
      <c r="B5211" s="9" t="n">
        <v>0.6</v>
      </c>
    </row>
    <row r="5212">
      <c r="A5212" s="160" t="n">
        <v>35206</v>
      </c>
      <c r="B5212" s="9" t="n">
        <v>0.62</v>
      </c>
    </row>
    <row r="5213">
      <c r="A5213" s="160" t="n">
        <v>35207</v>
      </c>
      <c r="B5213" s="9" t="n">
        <v>0.6</v>
      </c>
    </row>
    <row r="5214">
      <c r="A5214" s="160" t="n">
        <v>35208</v>
      </c>
      <c r="B5214" s="9" t="n">
        <v>0.63</v>
      </c>
    </row>
    <row r="5215">
      <c r="A5215" s="160" t="n">
        <v>35209</v>
      </c>
      <c r="B5215" s="9" t="n">
        <v>0.62</v>
      </c>
    </row>
    <row r="5216">
      <c r="A5216" s="160" t="n">
        <v>35212</v>
      </c>
      <c r="B5216" s="9" t="n"/>
    </row>
    <row r="5217">
      <c r="A5217" s="160" t="n">
        <v>35213</v>
      </c>
      <c r="B5217" s="9" t="n">
        <v>0.62</v>
      </c>
    </row>
    <row r="5218">
      <c r="A5218" s="160" t="n">
        <v>35214</v>
      </c>
      <c r="B5218" s="9" t="n">
        <v>0.61</v>
      </c>
    </row>
    <row r="5219">
      <c r="A5219" s="160" t="n">
        <v>35215</v>
      </c>
      <c r="B5219" s="9" t="n">
        <v>0.6</v>
      </c>
    </row>
    <row r="5220">
      <c r="A5220" s="160" t="n">
        <v>35216</v>
      </c>
      <c r="B5220" s="9" t="n">
        <v>0.58</v>
      </c>
    </row>
    <row r="5221">
      <c r="A5221" s="160" t="n">
        <v>35219</v>
      </c>
      <c r="B5221" s="9" t="n">
        <v>0.61</v>
      </c>
    </row>
    <row r="5222">
      <c r="A5222" s="160" t="n">
        <v>35220</v>
      </c>
      <c r="B5222" s="9" t="n">
        <v>0.62</v>
      </c>
    </row>
    <row r="5223">
      <c r="A5223" s="160" t="n">
        <v>35221</v>
      </c>
      <c r="B5223" s="9" t="n">
        <v>0.58</v>
      </c>
    </row>
    <row r="5224">
      <c r="A5224" s="160" t="n">
        <v>35222</v>
      </c>
      <c r="B5224" s="9" t="n">
        <v>0.6</v>
      </c>
    </row>
    <row r="5225">
      <c r="A5225" s="160" t="n">
        <v>35223</v>
      </c>
      <c r="B5225" s="9" t="n">
        <v>0.53</v>
      </c>
    </row>
    <row r="5226">
      <c r="A5226" s="160" t="n">
        <v>35226</v>
      </c>
      <c r="B5226" s="9" t="n">
        <v>0.57</v>
      </c>
    </row>
    <row r="5227">
      <c r="A5227" s="160" t="n">
        <v>35227</v>
      </c>
      <c r="B5227" s="9" t="n">
        <v>0.62</v>
      </c>
    </row>
    <row r="5228">
      <c r="A5228" s="160" t="n">
        <v>35228</v>
      </c>
      <c r="B5228" s="9" t="n">
        <v>0.64</v>
      </c>
    </row>
    <row r="5229">
      <c r="A5229" s="160" t="n">
        <v>35229</v>
      </c>
      <c r="B5229" s="9" t="n">
        <v>0.65</v>
      </c>
    </row>
    <row r="5230">
      <c r="A5230" s="160" t="n">
        <v>35230</v>
      </c>
      <c r="B5230" s="9" t="n">
        <v>0.66</v>
      </c>
    </row>
    <row r="5231">
      <c r="A5231" s="160" t="n">
        <v>35233</v>
      </c>
      <c r="B5231" s="9" t="n">
        <v>0.63</v>
      </c>
    </row>
    <row r="5232">
      <c r="A5232" s="160" t="n">
        <v>35234</v>
      </c>
      <c r="B5232" s="9" t="n">
        <v>0.65</v>
      </c>
    </row>
    <row r="5233">
      <c r="A5233" s="160" t="n">
        <v>35235</v>
      </c>
      <c r="B5233" s="9" t="n">
        <v>0.65</v>
      </c>
    </row>
    <row r="5234">
      <c r="A5234" s="160" t="n">
        <v>35236</v>
      </c>
      <c r="B5234" s="9" t="n">
        <v>0.6</v>
      </c>
    </row>
    <row r="5235">
      <c r="A5235" s="160" t="n">
        <v>35237</v>
      </c>
      <c r="B5235" s="9" t="n">
        <v>0.61</v>
      </c>
    </row>
    <row r="5236">
      <c r="A5236" s="160" t="n">
        <v>35240</v>
      </c>
      <c r="B5236" s="9" t="n">
        <v>0.62</v>
      </c>
    </row>
    <row r="5237">
      <c r="A5237" s="160" t="n">
        <v>35241</v>
      </c>
      <c r="B5237" s="9" t="n">
        <v>0.61</v>
      </c>
    </row>
    <row r="5238">
      <c r="A5238" s="160" t="n">
        <v>35242</v>
      </c>
      <c r="B5238" s="9" t="n">
        <v>0.61</v>
      </c>
    </row>
    <row r="5239">
      <c r="A5239" s="160" t="n">
        <v>35243</v>
      </c>
      <c r="B5239" s="9" t="n">
        <v>0.62</v>
      </c>
    </row>
    <row r="5240">
      <c r="A5240" s="160" t="n">
        <v>35244</v>
      </c>
      <c r="B5240" s="9" t="n">
        <v>0.62</v>
      </c>
    </row>
    <row r="5241">
      <c r="A5241" s="160" t="n">
        <v>35247</v>
      </c>
      <c r="B5241" s="9" t="n">
        <v>0.59</v>
      </c>
    </row>
    <row r="5242">
      <c r="A5242" s="160" t="n">
        <v>35248</v>
      </c>
      <c r="B5242" s="9" t="n">
        <v>0.58</v>
      </c>
    </row>
    <row r="5243">
      <c r="A5243" s="160" t="n">
        <v>35249</v>
      </c>
      <c r="B5243" s="9" t="n">
        <v>0.58</v>
      </c>
    </row>
    <row r="5244">
      <c r="A5244" s="160" t="n">
        <v>35250</v>
      </c>
      <c r="B5244" s="9" t="n"/>
    </row>
    <row r="5245">
      <c r="A5245" s="160" t="n">
        <v>35251</v>
      </c>
      <c r="B5245" s="9" t="n">
        <v>0.62</v>
      </c>
    </row>
    <row r="5246">
      <c r="A5246" s="160" t="n">
        <v>35254</v>
      </c>
      <c r="B5246" s="9" t="n">
        <v>0.62</v>
      </c>
    </row>
    <row r="5247">
      <c r="A5247" s="160" t="n">
        <v>35255</v>
      </c>
      <c r="B5247" s="9" t="n">
        <v>0.59</v>
      </c>
    </row>
    <row r="5248">
      <c r="A5248" s="160" t="n">
        <v>35256</v>
      </c>
      <c r="B5248" s="9" t="n">
        <v>0.61</v>
      </c>
    </row>
    <row r="5249">
      <c r="A5249" s="160" t="n">
        <v>35257</v>
      </c>
      <c r="B5249" s="9" t="n">
        <v>0.62</v>
      </c>
    </row>
    <row r="5250">
      <c r="A5250" s="160" t="n">
        <v>35258</v>
      </c>
      <c r="B5250" s="9" t="n">
        <v>0.59</v>
      </c>
    </row>
    <row r="5251">
      <c r="A5251" s="160" t="n">
        <v>35261</v>
      </c>
      <c r="B5251" s="9" t="n">
        <v>0.57</v>
      </c>
    </row>
    <row r="5252">
      <c r="A5252" s="160" t="n">
        <v>35262</v>
      </c>
      <c r="B5252" s="9" t="n">
        <v>0.61</v>
      </c>
    </row>
    <row r="5253">
      <c r="A5253" s="160" t="n">
        <v>35263</v>
      </c>
      <c r="B5253" s="9" t="n">
        <v>0.6</v>
      </c>
    </row>
    <row r="5254">
      <c r="A5254" s="160" t="n">
        <v>35264</v>
      </c>
      <c r="B5254" s="9" t="n">
        <v>0.5600000000000001</v>
      </c>
    </row>
    <row r="5255">
      <c r="A5255" s="160" t="n">
        <v>35265</v>
      </c>
      <c r="B5255" s="9" t="n">
        <v>0.6</v>
      </c>
    </row>
    <row r="5256">
      <c r="A5256" s="160" t="n">
        <v>35268</v>
      </c>
      <c r="B5256" s="9" t="n">
        <v>0.61</v>
      </c>
    </row>
    <row r="5257">
      <c r="A5257" s="160" t="n">
        <v>35269</v>
      </c>
      <c r="B5257" s="9" t="n">
        <v>0.57</v>
      </c>
    </row>
    <row r="5258">
      <c r="A5258" s="160" t="n">
        <v>35270</v>
      </c>
      <c r="B5258" s="9" t="n">
        <v>0.61</v>
      </c>
    </row>
    <row r="5259">
      <c r="A5259" s="160" t="n">
        <v>35271</v>
      </c>
      <c r="B5259" s="9" t="n">
        <v>0.59</v>
      </c>
    </row>
    <row r="5260">
      <c r="A5260" s="160" t="n">
        <v>35272</v>
      </c>
      <c r="B5260" s="9" t="n">
        <v>0.6</v>
      </c>
    </row>
    <row r="5261">
      <c r="A5261" s="160" t="n">
        <v>35275</v>
      </c>
      <c r="B5261" s="9" t="n">
        <v>0.61</v>
      </c>
    </row>
    <row r="5262">
      <c r="A5262" s="160" t="n">
        <v>35276</v>
      </c>
      <c r="B5262" s="9" t="n">
        <v>0.59</v>
      </c>
    </row>
    <row r="5263">
      <c r="A5263" s="160" t="n">
        <v>35277</v>
      </c>
      <c r="B5263" s="9" t="n">
        <v>0.58</v>
      </c>
    </row>
    <row r="5264">
      <c r="A5264" s="160" t="n">
        <v>35278</v>
      </c>
      <c r="B5264" s="9" t="n">
        <v>0.57</v>
      </c>
    </row>
    <row r="5265">
      <c r="A5265" s="160" t="n">
        <v>35279</v>
      </c>
      <c r="B5265" s="9" t="n">
        <v>0.6</v>
      </c>
    </row>
    <row r="5266">
      <c r="A5266" s="160" t="n">
        <v>35282</v>
      </c>
      <c r="B5266" s="9" t="n">
        <v>0.6</v>
      </c>
    </row>
    <row r="5267">
      <c r="A5267" s="160" t="n">
        <v>35283</v>
      </c>
      <c r="B5267" s="9" t="n">
        <v>0.61</v>
      </c>
    </row>
    <row r="5268">
      <c r="A5268" s="160" t="n">
        <v>35284</v>
      </c>
      <c r="B5268" s="9" t="n">
        <v>0.58</v>
      </c>
    </row>
    <row r="5269">
      <c r="A5269" s="160" t="n">
        <v>35285</v>
      </c>
      <c r="B5269" s="9" t="n">
        <v>0.59</v>
      </c>
    </row>
    <row r="5270">
      <c r="A5270" s="160" t="n">
        <v>35286</v>
      </c>
      <c r="B5270" s="9" t="n">
        <v>0.57</v>
      </c>
    </row>
    <row r="5271">
      <c r="A5271" s="160" t="n">
        <v>35289</v>
      </c>
      <c r="B5271" s="9" t="n">
        <v>0.57</v>
      </c>
    </row>
    <row r="5272">
      <c r="A5272" s="160" t="n">
        <v>35290</v>
      </c>
      <c r="B5272" s="9" t="n">
        <v>0.6</v>
      </c>
    </row>
    <row r="5273">
      <c r="A5273" s="160" t="n">
        <v>35291</v>
      </c>
      <c r="B5273" s="9" t="n">
        <v>0.61</v>
      </c>
    </row>
    <row r="5274">
      <c r="A5274" s="160" t="n">
        <v>35292</v>
      </c>
      <c r="B5274" s="9" t="n">
        <v>0.62</v>
      </c>
    </row>
    <row r="5275">
      <c r="A5275" s="160" t="n">
        <v>35293</v>
      </c>
      <c r="B5275" s="9" t="n">
        <v>0.61</v>
      </c>
    </row>
    <row r="5276">
      <c r="A5276" s="160" t="n">
        <v>35296</v>
      </c>
      <c r="B5276" s="9" t="n">
        <v>0.62</v>
      </c>
    </row>
    <row r="5277">
      <c r="A5277" s="160" t="n">
        <v>35297</v>
      </c>
      <c r="B5277" s="9" t="n">
        <v>0.62</v>
      </c>
    </row>
    <row r="5278">
      <c r="A5278" s="160" t="n">
        <v>35298</v>
      </c>
      <c r="B5278" s="9" t="n">
        <v>0.62</v>
      </c>
    </row>
    <row r="5279">
      <c r="A5279" s="160" t="n">
        <v>35299</v>
      </c>
      <c r="B5279" s="9" t="n">
        <v>0.62</v>
      </c>
    </row>
    <row r="5280">
      <c r="A5280" s="160" t="n">
        <v>35300</v>
      </c>
      <c r="B5280" s="9" t="n">
        <v>0.63</v>
      </c>
    </row>
    <row r="5281">
      <c r="A5281" s="160" t="n">
        <v>35303</v>
      </c>
      <c r="B5281" s="9" t="n">
        <v>0.62</v>
      </c>
    </row>
    <row r="5282">
      <c r="A5282" s="160" t="n">
        <v>35304</v>
      </c>
      <c r="B5282" s="9" t="n">
        <v>0.61</v>
      </c>
    </row>
    <row r="5283">
      <c r="A5283" s="160" t="n">
        <v>35305</v>
      </c>
      <c r="B5283" s="9" t="n">
        <v>0.62</v>
      </c>
    </row>
    <row r="5284">
      <c r="A5284" s="160" t="n">
        <v>35306</v>
      </c>
      <c r="B5284" s="9" t="n">
        <v>0.63</v>
      </c>
    </row>
    <row r="5285">
      <c r="A5285" s="160" t="n">
        <v>35307</v>
      </c>
      <c r="B5285" s="9" t="n">
        <v>0.62</v>
      </c>
    </row>
    <row r="5286">
      <c r="A5286" s="160" t="n">
        <v>35310</v>
      </c>
      <c r="B5286" s="9" t="n"/>
    </row>
    <row r="5287">
      <c r="A5287" s="160" t="n">
        <v>35311</v>
      </c>
      <c r="B5287" s="9" t="n">
        <v>0.57</v>
      </c>
    </row>
    <row r="5288">
      <c r="A5288" s="160" t="n">
        <v>35312</v>
      </c>
      <c r="B5288" s="9" t="n">
        <v>0.5600000000000001</v>
      </c>
    </row>
    <row r="5289">
      <c r="A5289" s="160" t="n">
        <v>35313</v>
      </c>
      <c r="B5289" s="9" t="n">
        <v>0.6</v>
      </c>
    </row>
    <row r="5290">
      <c r="A5290" s="160" t="n">
        <v>35314</v>
      </c>
      <c r="B5290" s="9" t="n">
        <v>0.61</v>
      </c>
    </row>
    <row r="5291">
      <c r="A5291" s="160" t="n">
        <v>35317</v>
      </c>
      <c r="B5291" s="9" t="n">
        <v>0.58</v>
      </c>
    </row>
    <row r="5292">
      <c r="A5292" s="160" t="n">
        <v>35318</v>
      </c>
      <c r="B5292" s="9" t="n">
        <v>0.6</v>
      </c>
    </row>
    <row r="5293">
      <c r="A5293" s="160" t="n">
        <v>35319</v>
      </c>
      <c r="B5293" s="9" t="n">
        <v>0.6</v>
      </c>
    </row>
    <row r="5294">
      <c r="A5294" s="160" t="n">
        <v>35320</v>
      </c>
      <c r="B5294" s="9" t="n">
        <v>0.61</v>
      </c>
    </row>
    <row r="5295">
      <c r="A5295" s="160" t="n">
        <v>35321</v>
      </c>
      <c r="B5295" s="9" t="n">
        <v>0.64</v>
      </c>
    </row>
    <row r="5296">
      <c r="A5296" s="160" t="n">
        <v>35324</v>
      </c>
      <c r="B5296" s="9" t="n">
        <v>0.59</v>
      </c>
    </row>
    <row r="5297">
      <c r="A5297" s="160" t="n">
        <v>35325</v>
      </c>
      <c r="B5297" s="9" t="n">
        <v>0.59</v>
      </c>
    </row>
    <row r="5298">
      <c r="A5298" s="160" t="n">
        <v>35326</v>
      </c>
      <c r="B5298" s="9" t="n">
        <v>0.57</v>
      </c>
    </row>
    <row r="5299">
      <c r="A5299" s="160" t="n">
        <v>35327</v>
      </c>
      <c r="B5299" s="9" t="n">
        <v>0.58</v>
      </c>
    </row>
    <row r="5300">
      <c r="A5300" s="160" t="n">
        <v>35328</v>
      </c>
      <c r="B5300" s="9" t="n">
        <v>0.59</v>
      </c>
    </row>
    <row r="5301">
      <c r="A5301" s="160" t="n">
        <v>35331</v>
      </c>
      <c r="B5301" s="9" t="n">
        <v>0.59</v>
      </c>
    </row>
    <row r="5302">
      <c r="A5302" s="160" t="n">
        <v>35332</v>
      </c>
      <c r="B5302" s="9" t="n">
        <v>0.61</v>
      </c>
    </row>
    <row r="5303">
      <c r="A5303" s="160" t="n">
        <v>35333</v>
      </c>
      <c r="B5303" s="9" t="n">
        <v>0.63</v>
      </c>
    </row>
    <row r="5304">
      <c r="A5304" s="160" t="n">
        <v>35334</v>
      </c>
      <c r="B5304" s="9" t="n">
        <v>0.61</v>
      </c>
    </row>
    <row r="5305">
      <c r="A5305" s="160" t="n">
        <v>35335</v>
      </c>
      <c r="B5305" s="9" t="n">
        <v>0.61</v>
      </c>
    </row>
    <row r="5306">
      <c r="A5306" s="160" t="n">
        <v>35338</v>
      </c>
      <c r="B5306" s="9" t="n">
        <v>0.62</v>
      </c>
    </row>
    <row r="5307">
      <c r="A5307" s="160" t="n">
        <v>35339</v>
      </c>
      <c r="B5307" s="9" t="n">
        <v>0.62</v>
      </c>
    </row>
    <row r="5308">
      <c r="A5308" s="160" t="n">
        <v>35340</v>
      </c>
      <c r="B5308" s="9" t="n">
        <v>0.63</v>
      </c>
    </row>
    <row r="5309">
      <c r="A5309" s="160" t="n">
        <v>35341</v>
      </c>
      <c r="B5309" s="9" t="n">
        <v>0.61</v>
      </c>
    </row>
    <row r="5310">
      <c r="A5310" s="160" t="n">
        <v>35342</v>
      </c>
      <c r="B5310" s="9" t="n">
        <v>0.63</v>
      </c>
    </row>
    <row r="5311">
      <c r="A5311" s="160" t="n">
        <v>35345</v>
      </c>
      <c r="B5311" s="9" t="n">
        <v>0.64</v>
      </c>
    </row>
    <row r="5312">
      <c r="A5312" s="160" t="n">
        <v>35346</v>
      </c>
      <c r="B5312" s="9" t="n">
        <v>0.63</v>
      </c>
    </row>
    <row r="5313">
      <c r="A5313" s="160" t="n">
        <v>35347</v>
      </c>
      <c r="B5313" s="9" t="n">
        <v>0.59</v>
      </c>
    </row>
    <row r="5314">
      <c r="A5314" s="160" t="n">
        <v>35348</v>
      </c>
      <c r="B5314" s="9" t="n">
        <v>0.6</v>
      </c>
    </row>
    <row r="5315">
      <c r="A5315" s="160" t="n">
        <v>35349</v>
      </c>
      <c r="B5315" s="9" t="n">
        <v>0.63</v>
      </c>
    </row>
    <row r="5316">
      <c r="A5316" s="160" t="n">
        <v>35352</v>
      </c>
      <c r="B5316" s="9" t="n"/>
    </row>
    <row r="5317">
      <c r="A5317" s="160" t="n">
        <v>35353</v>
      </c>
      <c r="B5317" s="9" t="n">
        <v>0.63</v>
      </c>
    </row>
    <row r="5318">
      <c r="A5318" s="160" t="n">
        <v>35354</v>
      </c>
      <c r="B5318" s="9" t="n">
        <v>0.63</v>
      </c>
    </row>
    <row r="5319">
      <c r="A5319" s="160" t="n">
        <v>35355</v>
      </c>
      <c r="B5319" s="9" t="n">
        <v>0.62</v>
      </c>
    </row>
    <row r="5320">
      <c r="A5320" s="160" t="n">
        <v>35356</v>
      </c>
      <c r="B5320" s="9" t="n">
        <v>0.61</v>
      </c>
    </row>
    <row r="5321">
      <c r="A5321" s="160" t="n">
        <v>35359</v>
      </c>
      <c r="B5321" s="9" t="n">
        <v>0.61</v>
      </c>
    </row>
    <row r="5322">
      <c r="A5322" s="160" t="n">
        <v>35360</v>
      </c>
      <c r="B5322" s="9" t="n">
        <v>0.61</v>
      </c>
    </row>
    <row r="5323">
      <c r="A5323" s="160" t="n">
        <v>35361</v>
      </c>
      <c r="B5323" s="9" t="n">
        <v>0.62</v>
      </c>
    </row>
    <row r="5324">
      <c r="A5324" s="160" t="n">
        <v>35362</v>
      </c>
      <c r="B5324" s="9" t="n">
        <v>0.63</v>
      </c>
    </row>
    <row r="5325">
      <c r="A5325" s="160" t="n">
        <v>35363</v>
      </c>
      <c r="B5325" s="9" t="n">
        <v>0.64</v>
      </c>
    </row>
    <row r="5326">
      <c r="A5326" s="160" t="n">
        <v>35366</v>
      </c>
      <c r="B5326" s="9" t="n">
        <v>0.64</v>
      </c>
    </row>
    <row r="5327">
      <c r="A5327" s="160" t="n">
        <v>35367</v>
      </c>
      <c r="B5327" s="9" t="n">
        <v>0.63</v>
      </c>
    </row>
    <row r="5328">
      <c r="A5328" s="160" t="n">
        <v>35368</v>
      </c>
      <c r="B5328" s="9" t="n">
        <v>0.61</v>
      </c>
    </row>
    <row r="5329">
      <c r="A5329" s="160" t="n">
        <v>35369</v>
      </c>
      <c r="B5329" s="9" t="n">
        <v>0.6</v>
      </c>
    </row>
    <row r="5330">
      <c r="A5330" s="160" t="n">
        <v>35370</v>
      </c>
      <c r="B5330" s="9" t="n">
        <v>0.59</v>
      </c>
    </row>
    <row r="5331">
      <c r="A5331" s="160" t="n">
        <v>35373</v>
      </c>
      <c r="B5331" s="9" t="n">
        <v>0.58</v>
      </c>
    </row>
    <row r="5332">
      <c r="A5332" s="160" t="n">
        <v>35374</v>
      </c>
      <c r="B5332" s="9" t="n">
        <v>0.54</v>
      </c>
    </row>
    <row r="5333">
      <c r="A5333" s="160" t="n">
        <v>35375</v>
      </c>
      <c r="B5333" s="9" t="n">
        <v>0.54</v>
      </c>
    </row>
    <row r="5334">
      <c r="A5334" s="160" t="n">
        <v>35376</v>
      </c>
      <c r="B5334" s="9" t="n">
        <v>0.51</v>
      </c>
    </row>
    <row r="5335">
      <c r="A5335" s="160" t="n">
        <v>35377</v>
      </c>
      <c r="B5335" s="9" t="n">
        <v>0.53</v>
      </c>
    </row>
    <row r="5336">
      <c r="A5336" s="160" t="n">
        <v>35380</v>
      </c>
      <c r="B5336" s="9" t="n"/>
    </row>
    <row r="5337">
      <c r="A5337" s="160" t="n">
        <v>35381</v>
      </c>
      <c r="B5337" s="9" t="n">
        <v>0.46</v>
      </c>
    </row>
    <row r="5338">
      <c r="A5338" s="160" t="n">
        <v>35382</v>
      </c>
      <c r="B5338" s="9" t="n">
        <v>0.49</v>
      </c>
    </row>
    <row r="5339">
      <c r="A5339" s="160" t="n">
        <v>35383</v>
      </c>
      <c r="B5339" s="9" t="n">
        <v>0.49</v>
      </c>
    </row>
    <row r="5340">
      <c r="A5340" s="160" t="n">
        <v>35384</v>
      </c>
      <c r="B5340" s="9" t="n">
        <v>0.51</v>
      </c>
    </row>
    <row r="5341">
      <c r="A5341" s="160" t="n">
        <v>35387</v>
      </c>
      <c r="B5341" s="9" t="n">
        <v>0.5</v>
      </c>
    </row>
    <row r="5342">
      <c r="A5342" s="160" t="n">
        <v>35388</v>
      </c>
      <c r="B5342" s="9" t="n">
        <v>0.49</v>
      </c>
    </row>
    <row r="5343">
      <c r="A5343" s="160" t="n">
        <v>35389</v>
      </c>
      <c r="B5343" s="9" t="n">
        <v>0.49</v>
      </c>
    </row>
    <row r="5344">
      <c r="A5344" s="160" t="n">
        <v>35390</v>
      </c>
      <c r="B5344" s="9" t="n">
        <v>0.48</v>
      </c>
    </row>
    <row r="5345">
      <c r="A5345" s="160" t="n">
        <v>35391</v>
      </c>
      <c r="B5345" s="9" t="n">
        <v>0.46</v>
      </c>
    </row>
    <row r="5346">
      <c r="A5346" s="160" t="n">
        <v>35394</v>
      </c>
      <c r="B5346" s="9" t="n">
        <v>0.46</v>
      </c>
    </row>
    <row r="5347">
      <c r="A5347" s="160" t="n">
        <v>35395</v>
      </c>
      <c r="B5347" s="9" t="n">
        <v>0.47</v>
      </c>
    </row>
    <row r="5348">
      <c r="A5348" s="160" t="n">
        <v>35396</v>
      </c>
      <c r="B5348" s="9" t="n">
        <v>0.48</v>
      </c>
    </row>
    <row r="5349">
      <c r="A5349" s="160" t="n">
        <v>35397</v>
      </c>
      <c r="B5349" s="9" t="n"/>
    </row>
    <row r="5350">
      <c r="A5350" s="160" t="n">
        <v>35398</v>
      </c>
      <c r="B5350" s="9" t="n">
        <v>0.47</v>
      </c>
    </row>
    <row r="5351">
      <c r="A5351" s="160" t="n">
        <v>35401</v>
      </c>
      <c r="B5351" s="9" t="n">
        <v>0.47</v>
      </c>
    </row>
    <row r="5352">
      <c r="A5352" s="160" t="n">
        <v>35402</v>
      </c>
      <c r="B5352" s="9" t="n">
        <v>0.45</v>
      </c>
    </row>
    <row r="5353">
      <c r="A5353" s="160" t="n">
        <v>35403</v>
      </c>
      <c r="B5353" s="9" t="n">
        <v>0.47</v>
      </c>
    </row>
    <row r="5354">
      <c r="A5354" s="160" t="n">
        <v>35404</v>
      </c>
      <c r="B5354" s="9" t="n">
        <v>0.51</v>
      </c>
    </row>
    <row r="5355">
      <c r="A5355" s="160" t="n">
        <v>35405</v>
      </c>
      <c r="B5355" s="9" t="n">
        <v>0.53</v>
      </c>
    </row>
    <row r="5356">
      <c r="A5356" s="160" t="n">
        <v>35408</v>
      </c>
      <c r="B5356" s="9" t="n">
        <v>0.51</v>
      </c>
    </row>
    <row r="5357">
      <c r="A5357" s="160" t="n">
        <v>35409</v>
      </c>
      <c r="B5357" s="9" t="n">
        <v>0.52</v>
      </c>
    </row>
    <row r="5358">
      <c r="A5358" s="160" t="n">
        <v>35410</v>
      </c>
      <c r="B5358" s="9" t="n">
        <v>0.5600000000000001</v>
      </c>
    </row>
    <row r="5359">
      <c r="A5359" s="160" t="n">
        <v>35411</v>
      </c>
      <c r="B5359" s="9" t="n">
        <v>0.5600000000000001</v>
      </c>
    </row>
    <row r="5360">
      <c r="A5360" s="160" t="n">
        <v>35412</v>
      </c>
      <c r="B5360" s="9" t="n">
        <v>0.5600000000000001</v>
      </c>
    </row>
    <row r="5361">
      <c r="A5361" s="160" t="n">
        <v>35415</v>
      </c>
      <c r="B5361" s="9" t="n">
        <v>0.57</v>
      </c>
    </row>
    <row r="5362">
      <c r="A5362" s="160" t="n">
        <v>35416</v>
      </c>
      <c r="B5362" s="9" t="n">
        <v>0.55</v>
      </c>
    </row>
    <row r="5363">
      <c r="A5363" s="160" t="n">
        <v>35417</v>
      </c>
      <c r="B5363" s="9" t="n">
        <v>0.57</v>
      </c>
    </row>
    <row r="5364">
      <c r="A5364" s="160" t="n">
        <v>35418</v>
      </c>
      <c r="B5364" s="9" t="n">
        <v>0.53</v>
      </c>
    </row>
    <row r="5365">
      <c r="A5365" s="160" t="n">
        <v>35419</v>
      </c>
      <c r="B5365" s="9" t="n">
        <v>0.52</v>
      </c>
    </row>
    <row r="5366">
      <c r="A5366" s="160" t="n">
        <v>35422</v>
      </c>
      <c r="B5366" s="9" t="n">
        <v>0.49</v>
      </c>
    </row>
    <row r="5367">
      <c r="A5367" s="160" t="n">
        <v>35423</v>
      </c>
      <c r="B5367" s="9" t="n">
        <v>0.51</v>
      </c>
    </row>
    <row r="5368">
      <c r="A5368" s="160" t="n">
        <v>35424</v>
      </c>
      <c r="B5368" s="9" t="n"/>
    </row>
    <row r="5369">
      <c r="A5369" s="160" t="n">
        <v>35425</v>
      </c>
      <c r="B5369" s="9" t="n">
        <v>0.5</v>
      </c>
    </row>
    <row r="5370">
      <c r="A5370" s="160" t="n">
        <v>35426</v>
      </c>
      <c r="B5370" s="9" t="n">
        <v>0.49</v>
      </c>
    </row>
    <row r="5371">
      <c r="A5371" s="160" t="n">
        <v>35429</v>
      </c>
      <c r="B5371" s="9" t="n">
        <v>0.51</v>
      </c>
    </row>
    <row r="5372">
      <c r="A5372" s="160" t="n">
        <v>35430</v>
      </c>
      <c r="B5372" s="9" t="n">
        <v>0.55</v>
      </c>
    </row>
    <row r="5373">
      <c r="A5373" s="160" t="n">
        <v>35431</v>
      </c>
      <c r="B5373" s="9" t="n"/>
    </row>
    <row r="5374">
      <c r="A5374" s="160" t="n">
        <v>35432</v>
      </c>
      <c r="B5374" s="9" t="n">
        <v>0.57</v>
      </c>
    </row>
    <row r="5375">
      <c r="A5375" s="160" t="n">
        <v>35433</v>
      </c>
      <c r="B5375" s="9" t="n">
        <v>0.57</v>
      </c>
    </row>
    <row r="5376">
      <c r="A5376" s="160" t="n">
        <v>35436</v>
      </c>
      <c r="B5376" s="9" t="n">
        <v>0.57</v>
      </c>
    </row>
    <row r="5377">
      <c r="A5377" s="160" t="n">
        <v>35437</v>
      </c>
      <c r="B5377" s="9" t="n">
        <v>0.59</v>
      </c>
    </row>
    <row r="5378">
      <c r="A5378" s="160" t="n">
        <v>35438</v>
      </c>
      <c r="B5378" s="9" t="n">
        <v>0.59</v>
      </c>
    </row>
    <row r="5379">
      <c r="A5379" s="160" t="n">
        <v>35439</v>
      </c>
      <c r="B5379" s="9" t="n">
        <v>0.58</v>
      </c>
    </row>
    <row r="5380">
      <c r="A5380" s="160" t="n">
        <v>35440</v>
      </c>
      <c r="B5380" s="9" t="n">
        <v>0.57</v>
      </c>
    </row>
    <row r="5381">
      <c r="A5381" s="160" t="n">
        <v>35443</v>
      </c>
      <c r="B5381" s="9" t="n">
        <v>0.5600000000000001</v>
      </c>
    </row>
    <row r="5382">
      <c r="A5382" s="160" t="n">
        <v>35444</v>
      </c>
      <c r="B5382" s="9" t="n">
        <v>0.55</v>
      </c>
    </row>
    <row r="5383">
      <c r="A5383" s="160" t="n">
        <v>35445</v>
      </c>
      <c r="B5383" s="9" t="n">
        <v>0.55</v>
      </c>
    </row>
    <row r="5384">
      <c r="A5384" s="160" t="n">
        <v>35446</v>
      </c>
      <c r="B5384" s="9" t="n">
        <v>0.57</v>
      </c>
    </row>
    <row r="5385">
      <c r="A5385" s="160" t="n">
        <v>35447</v>
      </c>
      <c r="B5385" s="9" t="n">
        <v>0.5600000000000001</v>
      </c>
    </row>
    <row r="5386">
      <c r="A5386" s="160" t="n">
        <v>35450</v>
      </c>
      <c r="B5386" s="9" t="n"/>
    </row>
    <row r="5387">
      <c r="A5387" s="160" t="n">
        <v>35451</v>
      </c>
      <c r="B5387" s="9" t="n">
        <v>0.53</v>
      </c>
    </row>
    <row r="5388">
      <c r="A5388" s="160" t="n">
        <v>35452</v>
      </c>
      <c r="B5388" s="9" t="n">
        <v>0.5600000000000001</v>
      </c>
    </row>
    <row r="5389">
      <c r="A5389" s="160" t="n">
        <v>35453</v>
      </c>
      <c r="B5389" s="9" t="n">
        <v>0.54</v>
      </c>
    </row>
    <row r="5390">
      <c r="A5390" s="160" t="n">
        <v>35454</v>
      </c>
      <c r="B5390" s="9" t="n">
        <v>0.57</v>
      </c>
    </row>
    <row r="5391">
      <c r="A5391" s="160" t="n">
        <v>35457</v>
      </c>
      <c r="B5391" s="9" t="n">
        <v>0.58</v>
      </c>
    </row>
    <row r="5392">
      <c r="A5392" s="160" t="n">
        <v>35458</v>
      </c>
      <c r="B5392" s="9" t="n">
        <v>0.6</v>
      </c>
    </row>
    <row r="5393">
      <c r="A5393" s="160" t="n">
        <v>35459</v>
      </c>
      <c r="B5393" s="9" t="n">
        <v>0.59</v>
      </c>
    </row>
    <row r="5394">
      <c r="A5394" s="160" t="n">
        <v>35460</v>
      </c>
      <c r="B5394" s="9" t="n">
        <v>0.6</v>
      </c>
    </row>
    <row r="5395">
      <c r="A5395" s="160" t="n">
        <v>35461</v>
      </c>
      <c r="B5395" s="9" t="n">
        <v>0.59</v>
      </c>
    </row>
    <row r="5396">
      <c r="A5396" s="160" t="n">
        <v>35464</v>
      </c>
      <c r="B5396" s="9" t="n">
        <v>0.58</v>
      </c>
    </row>
    <row r="5397">
      <c r="A5397" s="160" t="n">
        <v>35465</v>
      </c>
      <c r="B5397" s="9" t="n">
        <v>0.57</v>
      </c>
    </row>
    <row r="5398">
      <c r="A5398" s="160" t="n">
        <v>35466</v>
      </c>
      <c r="B5398" s="9" t="n">
        <v>0.5600000000000001</v>
      </c>
    </row>
    <row r="5399">
      <c r="A5399" s="160" t="n">
        <v>35467</v>
      </c>
      <c r="B5399" s="9" t="n">
        <v>0.58</v>
      </c>
    </row>
    <row r="5400">
      <c r="A5400" s="160" t="n">
        <v>35468</v>
      </c>
      <c r="B5400" s="9" t="n">
        <v>0.57</v>
      </c>
    </row>
    <row r="5401">
      <c r="A5401" s="160" t="n">
        <v>35471</v>
      </c>
      <c r="B5401" s="9" t="n">
        <v>0.5600000000000001</v>
      </c>
    </row>
    <row r="5402">
      <c r="A5402" s="160" t="n">
        <v>35472</v>
      </c>
      <c r="B5402" s="9" t="n">
        <v>0.55</v>
      </c>
    </row>
    <row r="5403">
      <c r="A5403" s="160" t="n">
        <v>35473</v>
      </c>
      <c r="B5403" s="9" t="n">
        <v>0.49</v>
      </c>
    </row>
    <row r="5404">
      <c r="A5404" s="160" t="n">
        <v>35474</v>
      </c>
      <c r="B5404" s="9" t="n">
        <v>0.49</v>
      </c>
    </row>
    <row r="5405">
      <c r="A5405" s="160" t="n">
        <v>35475</v>
      </c>
      <c r="B5405" s="9" t="n">
        <v>0.49</v>
      </c>
    </row>
    <row r="5406">
      <c r="A5406" s="160" t="n">
        <v>35478</v>
      </c>
      <c r="B5406" s="9" t="n"/>
    </row>
    <row r="5407">
      <c r="A5407" s="160" t="n">
        <v>35479</v>
      </c>
      <c r="B5407" s="9" t="n">
        <v>0.48</v>
      </c>
    </row>
    <row r="5408">
      <c r="A5408" s="160" t="n">
        <v>35480</v>
      </c>
      <c r="B5408" s="9" t="n">
        <v>0.48</v>
      </c>
    </row>
    <row r="5409">
      <c r="A5409" s="160" t="n">
        <v>35481</v>
      </c>
      <c r="B5409" s="9" t="n">
        <v>0.53</v>
      </c>
    </row>
    <row r="5410">
      <c r="A5410" s="160" t="n">
        <v>35482</v>
      </c>
      <c r="B5410" s="9" t="n">
        <v>0.51</v>
      </c>
    </row>
    <row r="5411">
      <c r="A5411" s="160" t="n">
        <v>35485</v>
      </c>
      <c r="B5411" s="9" t="n">
        <v>0.5</v>
      </c>
    </row>
    <row r="5412">
      <c r="A5412" s="160" t="n">
        <v>35486</v>
      </c>
      <c r="B5412" s="9" t="n">
        <v>0.5</v>
      </c>
    </row>
    <row r="5413">
      <c r="A5413" s="160" t="n">
        <v>35487</v>
      </c>
      <c r="B5413" s="9" t="n">
        <v>0.5</v>
      </c>
    </row>
    <row r="5414">
      <c r="A5414" s="160" t="n">
        <v>35488</v>
      </c>
      <c r="B5414" s="9" t="n">
        <v>0.49</v>
      </c>
    </row>
    <row r="5415">
      <c r="A5415" s="160" t="n">
        <v>35489</v>
      </c>
      <c r="B5415" s="9" t="n">
        <v>0.47</v>
      </c>
    </row>
    <row r="5416">
      <c r="A5416" s="160" t="n">
        <v>35492</v>
      </c>
      <c r="B5416" s="9" t="n">
        <v>0.47</v>
      </c>
    </row>
    <row r="5417">
      <c r="A5417" s="160" t="n">
        <v>35493</v>
      </c>
      <c r="B5417" s="9" t="n">
        <v>0.49</v>
      </c>
    </row>
    <row r="5418">
      <c r="A5418" s="160" t="n">
        <v>35494</v>
      </c>
      <c r="B5418" s="9" t="n">
        <v>0.47</v>
      </c>
    </row>
    <row r="5419">
      <c r="A5419" s="160" t="n">
        <v>35495</v>
      </c>
      <c r="B5419" s="9" t="n">
        <v>0.47</v>
      </c>
    </row>
    <row r="5420">
      <c r="A5420" s="160" t="n">
        <v>35496</v>
      </c>
      <c r="B5420" s="9" t="n">
        <v>0.47</v>
      </c>
    </row>
    <row r="5421">
      <c r="A5421" s="160" t="n">
        <v>35499</v>
      </c>
      <c r="B5421" s="9" t="n">
        <v>0.46</v>
      </c>
    </row>
    <row r="5422">
      <c r="A5422" s="160" t="n">
        <v>35500</v>
      </c>
      <c r="B5422" s="9" t="n">
        <v>0.48</v>
      </c>
    </row>
    <row r="5423">
      <c r="A5423" s="160" t="n">
        <v>35501</v>
      </c>
      <c r="B5423" s="9" t="n">
        <v>0.48</v>
      </c>
    </row>
    <row r="5424">
      <c r="A5424" s="160" t="n">
        <v>35502</v>
      </c>
      <c r="B5424" s="9" t="n">
        <v>0.51</v>
      </c>
    </row>
    <row r="5425">
      <c r="A5425" s="160" t="n">
        <v>35503</v>
      </c>
      <c r="B5425" s="9" t="n">
        <v>0.53</v>
      </c>
    </row>
    <row r="5426">
      <c r="A5426" s="160" t="n">
        <v>35506</v>
      </c>
      <c r="B5426" s="9" t="n">
        <v>0.5</v>
      </c>
    </row>
    <row r="5427">
      <c r="A5427" s="160" t="n">
        <v>35507</v>
      </c>
      <c r="B5427" s="9" t="n">
        <v>0.5</v>
      </c>
    </row>
    <row r="5428">
      <c r="A5428" s="160" t="n">
        <v>35508</v>
      </c>
      <c r="B5428" s="9" t="n">
        <v>0.5</v>
      </c>
    </row>
    <row r="5429">
      <c r="A5429" s="160" t="n">
        <v>35509</v>
      </c>
      <c r="B5429" s="9" t="n">
        <v>0.48</v>
      </c>
    </row>
    <row r="5430">
      <c r="A5430" s="160" t="n">
        <v>35510</v>
      </c>
      <c r="B5430" s="9" t="n">
        <v>0.45</v>
      </c>
    </row>
    <row r="5431">
      <c r="A5431" s="160" t="n">
        <v>35513</v>
      </c>
      <c r="B5431" s="9" t="n">
        <v>0.43</v>
      </c>
    </row>
    <row r="5432">
      <c r="A5432" s="160" t="n">
        <v>35514</v>
      </c>
      <c r="B5432" s="9" t="n">
        <v>0.42</v>
      </c>
    </row>
    <row r="5433">
      <c r="A5433" s="160" t="n">
        <v>35515</v>
      </c>
      <c r="B5433" s="9" t="n">
        <v>0.42</v>
      </c>
    </row>
    <row r="5434">
      <c r="A5434" s="160" t="n">
        <v>35516</v>
      </c>
      <c r="B5434" s="9" t="n">
        <v>0.45</v>
      </c>
    </row>
    <row r="5435">
      <c r="A5435" s="160" t="n">
        <v>35517</v>
      </c>
      <c r="B5435" s="9" t="n"/>
    </row>
    <row r="5436">
      <c r="A5436" s="160" t="n">
        <v>35520</v>
      </c>
      <c r="B5436" s="9" t="n">
        <v>0.47</v>
      </c>
    </row>
    <row r="5437">
      <c r="A5437" s="160" t="n">
        <v>35521</v>
      </c>
      <c r="B5437" s="9" t="n">
        <v>0.48</v>
      </c>
    </row>
    <row r="5438">
      <c r="A5438" s="160" t="n">
        <v>35522</v>
      </c>
      <c r="B5438" s="9" t="n">
        <v>0.46</v>
      </c>
    </row>
    <row r="5439">
      <c r="A5439" s="160" t="n">
        <v>35523</v>
      </c>
      <c r="B5439" s="9" t="n">
        <v>0.46</v>
      </c>
    </row>
    <row r="5440">
      <c r="A5440" s="160" t="n">
        <v>35524</v>
      </c>
      <c r="B5440" s="9" t="n">
        <v>0.48</v>
      </c>
    </row>
    <row r="5441">
      <c r="A5441" s="160" t="n">
        <v>35527</v>
      </c>
      <c r="B5441" s="9" t="n">
        <v>0.46</v>
      </c>
    </row>
    <row r="5442">
      <c r="A5442" s="160" t="n">
        <v>35528</v>
      </c>
      <c r="B5442" s="9" t="n">
        <v>0.47</v>
      </c>
    </row>
    <row r="5443">
      <c r="A5443" s="160" t="n">
        <v>35529</v>
      </c>
      <c r="B5443" s="9" t="n">
        <v>0.47</v>
      </c>
    </row>
    <row r="5444">
      <c r="A5444" s="160" t="n">
        <v>35530</v>
      </c>
      <c r="B5444" s="9" t="n">
        <v>0.45</v>
      </c>
    </row>
    <row r="5445">
      <c r="A5445" s="160" t="n">
        <v>35531</v>
      </c>
      <c r="B5445" s="9" t="n">
        <v>0.45</v>
      </c>
    </row>
    <row r="5446">
      <c r="A5446" s="160" t="n">
        <v>35534</v>
      </c>
      <c r="B5446" s="9" t="n">
        <v>0.44</v>
      </c>
    </row>
    <row r="5447">
      <c r="A5447" s="160" t="n">
        <v>35535</v>
      </c>
      <c r="B5447" s="9" t="n">
        <v>0.43</v>
      </c>
    </row>
    <row r="5448">
      <c r="A5448" s="160" t="n">
        <v>35536</v>
      </c>
      <c r="B5448" s="9" t="n">
        <v>0.41</v>
      </c>
    </row>
    <row r="5449">
      <c r="A5449" s="160" t="n">
        <v>35537</v>
      </c>
      <c r="B5449" s="9" t="n">
        <v>0.42</v>
      </c>
    </row>
    <row r="5450">
      <c r="A5450" s="160" t="n">
        <v>35538</v>
      </c>
      <c r="B5450" s="9" t="n">
        <v>0.42</v>
      </c>
    </row>
    <row r="5451">
      <c r="A5451" s="160" t="n">
        <v>35541</v>
      </c>
      <c r="B5451" s="9" t="n">
        <v>0.41</v>
      </c>
    </row>
    <row r="5452">
      <c r="A5452" s="160" t="n">
        <v>35542</v>
      </c>
      <c r="B5452" s="9" t="n">
        <v>0.41</v>
      </c>
    </row>
    <row r="5453">
      <c r="A5453" s="160" t="n">
        <v>35543</v>
      </c>
      <c r="B5453" s="9" t="n">
        <v>0.42</v>
      </c>
    </row>
    <row r="5454">
      <c r="A5454" s="160" t="n">
        <v>35544</v>
      </c>
      <c r="B5454" s="9" t="n">
        <v>0.41</v>
      </c>
    </row>
    <row r="5455">
      <c r="A5455" s="160" t="n">
        <v>35545</v>
      </c>
      <c r="B5455" s="9" t="n">
        <v>0.4</v>
      </c>
    </row>
    <row r="5456">
      <c r="A5456" s="160" t="n">
        <v>35548</v>
      </c>
      <c r="B5456" s="9" t="n">
        <v>0.41</v>
      </c>
    </row>
    <row r="5457">
      <c r="A5457" s="160" t="n">
        <v>35549</v>
      </c>
      <c r="B5457" s="9" t="n">
        <v>0.43</v>
      </c>
    </row>
    <row r="5458">
      <c r="A5458" s="160" t="n">
        <v>35550</v>
      </c>
      <c r="B5458" s="9" t="n">
        <v>0.43</v>
      </c>
    </row>
    <row r="5459">
      <c r="A5459" s="160" t="n">
        <v>35551</v>
      </c>
      <c r="B5459" s="9" t="n">
        <v>0.42</v>
      </c>
    </row>
    <row r="5460">
      <c r="A5460" s="160" t="n">
        <v>35552</v>
      </c>
      <c r="B5460" s="9" t="n">
        <v>0.42</v>
      </c>
    </row>
    <row r="5461">
      <c r="A5461" s="160" t="n">
        <v>35555</v>
      </c>
      <c r="B5461" s="9" t="n">
        <v>0.39</v>
      </c>
    </row>
    <row r="5462">
      <c r="A5462" s="160" t="n">
        <v>35556</v>
      </c>
      <c r="B5462" s="9" t="n">
        <v>0.38</v>
      </c>
    </row>
    <row r="5463">
      <c r="A5463" s="160" t="n">
        <v>35557</v>
      </c>
      <c r="B5463" s="9" t="n">
        <v>0.4</v>
      </c>
    </row>
    <row r="5464">
      <c r="A5464" s="160" t="n">
        <v>35558</v>
      </c>
      <c r="B5464" s="9" t="n">
        <v>0.39</v>
      </c>
    </row>
    <row r="5465">
      <c r="A5465" s="160" t="n">
        <v>35559</v>
      </c>
      <c r="B5465" s="9" t="n">
        <v>0.43</v>
      </c>
    </row>
    <row r="5466">
      <c r="A5466" s="160" t="n">
        <v>35562</v>
      </c>
      <c r="B5466" s="9" t="n">
        <v>0.42</v>
      </c>
    </row>
    <row r="5467">
      <c r="A5467" s="160" t="n">
        <v>35563</v>
      </c>
      <c r="B5467" s="9" t="n">
        <v>0.41</v>
      </c>
    </row>
    <row r="5468">
      <c r="A5468" s="160" t="n">
        <v>35564</v>
      </c>
      <c r="B5468" s="9" t="n">
        <v>0.42</v>
      </c>
    </row>
    <row r="5469">
      <c r="A5469" s="160" t="n">
        <v>35565</v>
      </c>
      <c r="B5469" s="9" t="n">
        <v>0.42</v>
      </c>
    </row>
    <row r="5470">
      <c r="A5470" s="160" t="n">
        <v>35566</v>
      </c>
      <c r="B5470" s="9" t="n">
        <v>0.42</v>
      </c>
    </row>
    <row r="5471">
      <c r="A5471" s="160" t="n">
        <v>35569</v>
      </c>
      <c r="B5471" s="9" t="n">
        <v>0.43</v>
      </c>
    </row>
    <row r="5472">
      <c r="A5472" s="160" t="n">
        <v>35570</v>
      </c>
      <c r="B5472" s="9" t="n">
        <v>0.45</v>
      </c>
    </row>
    <row r="5473">
      <c r="A5473" s="160" t="n">
        <v>35571</v>
      </c>
      <c r="B5473" s="9" t="n">
        <v>0.49</v>
      </c>
    </row>
    <row r="5474">
      <c r="A5474" s="160" t="n">
        <v>35572</v>
      </c>
      <c r="B5474" s="9" t="n">
        <v>0.49</v>
      </c>
    </row>
    <row r="5475">
      <c r="A5475" s="160" t="n">
        <v>35573</v>
      </c>
      <c r="B5475" s="9" t="n">
        <v>0.49</v>
      </c>
    </row>
    <row r="5476">
      <c r="A5476" s="160" t="n">
        <v>35576</v>
      </c>
      <c r="B5476" s="9" t="n"/>
    </row>
    <row r="5477">
      <c r="A5477" s="160" t="n">
        <v>35577</v>
      </c>
      <c r="B5477" s="9" t="n">
        <v>0.49</v>
      </c>
    </row>
    <row r="5478">
      <c r="A5478" s="160" t="n">
        <v>35578</v>
      </c>
      <c r="B5478" s="9" t="n">
        <v>0.46</v>
      </c>
    </row>
    <row r="5479">
      <c r="A5479" s="160" t="n">
        <v>35579</v>
      </c>
      <c r="B5479" s="9" t="n">
        <v>0.45</v>
      </c>
    </row>
    <row r="5480">
      <c r="A5480" s="160" t="n">
        <v>35580</v>
      </c>
      <c r="B5480" s="9" t="n">
        <v>0.45</v>
      </c>
    </row>
    <row r="5481">
      <c r="A5481" s="160" t="n">
        <v>35583</v>
      </c>
      <c r="B5481" s="9" t="n">
        <v>0.43</v>
      </c>
    </row>
    <row r="5482">
      <c r="A5482" s="160" t="n">
        <v>35584</v>
      </c>
      <c r="B5482" s="9" t="n">
        <v>0.43</v>
      </c>
    </row>
    <row r="5483">
      <c r="A5483" s="160" t="n">
        <v>35585</v>
      </c>
      <c r="B5483" s="9" t="n">
        <v>0.42</v>
      </c>
    </row>
    <row r="5484">
      <c r="A5484" s="160" t="n">
        <v>35586</v>
      </c>
      <c r="B5484" s="9" t="n">
        <v>0.42</v>
      </c>
    </row>
    <row r="5485">
      <c r="A5485" s="160" t="n">
        <v>35587</v>
      </c>
      <c r="B5485" s="9" t="n">
        <v>0.39</v>
      </c>
    </row>
    <row r="5486">
      <c r="A5486" s="160" t="n">
        <v>35590</v>
      </c>
      <c r="B5486" s="9" t="n">
        <v>0.4</v>
      </c>
    </row>
    <row r="5487">
      <c r="A5487" s="160" t="n">
        <v>35591</v>
      </c>
      <c r="B5487" s="9" t="n">
        <v>0.4</v>
      </c>
    </row>
    <row r="5488">
      <c r="A5488" s="160" t="n">
        <v>35592</v>
      </c>
      <c r="B5488" s="9" t="n">
        <v>0.37</v>
      </c>
    </row>
    <row r="5489">
      <c r="A5489" s="160" t="n">
        <v>35593</v>
      </c>
      <c r="B5489" s="9" t="n">
        <v>0.41</v>
      </c>
    </row>
    <row r="5490">
      <c r="A5490" s="160" t="n">
        <v>35594</v>
      </c>
      <c r="B5490" s="9" t="n">
        <v>0.4</v>
      </c>
    </row>
    <row r="5491">
      <c r="A5491" s="160" t="n">
        <v>35597</v>
      </c>
      <c r="B5491" s="9" t="n">
        <v>0.38</v>
      </c>
    </row>
    <row r="5492">
      <c r="A5492" s="160" t="n">
        <v>35598</v>
      </c>
      <c r="B5492" s="9" t="n">
        <v>0.38</v>
      </c>
    </row>
    <row r="5493">
      <c r="A5493" s="160" t="n">
        <v>35599</v>
      </c>
      <c r="B5493" s="9" t="n">
        <v>0.38</v>
      </c>
    </row>
    <row r="5494">
      <c r="A5494" s="160" t="n">
        <v>35600</v>
      </c>
      <c r="B5494" s="9" t="n">
        <v>0.36</v>
      </c>
    </row>
    <row r="5495">
      <c r="A5495" s="160" t="n">
        <v>35601</v>
      </c>
      <c r="B5495" s="9" t="n">
        <v>0.35</v>
      </c>
    </row>
    <row r="5496">
      <c r="A5496" s="160" t="n">
        <v>35604</v>
      </c>
      <c r="B5496" s="9" t="n">
        <v>0.36</v>
      </c>
    </row>
    <row r="5497">
      <c r="A5497" s="160" t="n">
        <v>35605</v>
      </c>
      <c r="B5497" s="9" t="n">
        <v>0.39</v>
      </c>
    </row>
    <row r="5498">
      <c r="A5498" s="160" t="n">
        <v>35606</v>
      </c>
      <c r="B5498" s="9" t="n">
        <v>0.4</v>
      </c>
    </row>
    <row r="5499">
      <c r="A5499" s="160" t="n">
        <v>35607</v>
      </c>
      <c r="B5499" s="9" t="n">
        <v>0.45</v>
      </c>
    </row>
    <row r="5500">
      <c r="A5500" s="160" t="n">
        <v>35608</v>
      </c>
      <c r="B5500" s="9" t="n">
        <v>0.43</v>
      </c>
    </row>
    <row r="5501">
      <c r="A5501" s="160" t="n">
        <v>35611</v>
      </c>
      <c r="B5501" s="9" t="n">
        <v>0.43</v>
      </c>
    </row>
    <row r="5502">
      <c r="A5502" s="160" t="n">
        <v>35612</v>
      </c>
      <c r="B5502" s="9" t="n">
        <v>0.43</v>
      </c>
    </row>
    <row r="5503">
      <c r="A5503" s="160" t="n">
        <v>35613</v>
      </c>
      <c r="B5503" s="9" t="n">
        <v>0.4</v>
      </c>
    </row>
    <row r="5504">
      <c r="A5504" s="160" t="n">
        <v>35614</v>
      </c>
      <c r="B5504" s="9" t="n">
        <v>0.38</v>
      </c>
    </row>
    <row r="5505">
      <c r="A5505" s="160" t="n">
        <v>35615</v>
      </c>
      <c r="B5505" s="9" t="n"/>
    </row>
    <row r="5506">
      <c r="A5506" s="160" t="n">
        <v>35618</v>
      </c>
      <c r="B5506" s="9" t="n">
        <v>0.35</v>
      </c>
    </row>
    <row r="5507">
      <c r="A5507" s="160" t="n">
        <v>35619</v>
      </c>
      <c r="B5507" s="9" t="n">
        <v>0.35</v>
      </c>
    </row>
    <row r="5508">
      <c r="A5508" s="160" t="n">
        <v>35620</v>
      </c>
      <c r="B5508" s="9" t="n">
        <v>0.35</v>
      </c>
    </row>
    <row r="5509">
      <c r="A5509" s="160" t="n">
        <v>35621</v>
      </c>
      <c r="B5509" s="9" t="n">
        <v>0.35</v>
      </c>
    </row>
    <row r="5510">
      <c r="A5510" s="160" t="n">
        <v>35622</v>
      </c>
      <c r="B5510" s="9" t="n">
        <v>0.34</v>
      </c>
    </row>
    <row r="5511">
      <c r="A5511" s="160" t="n">
        <v>35625</v>
      </c>
      <c r="B5511" s="9" t="n">
        <v>0.32</v>
      </c>
    </row>
    <row r="5512">
      <c r="A5512" s="160" t="n">
        <v>35626</v>
      </c>
      <c r="B5512" s="9" t="n">
        <v>0.34</v>
      </c>
    </row>
    <row r="5513">
      <c r="A5513" s="160" t="n">
        <v>35627</v>
      </c>
      <c r="B5513" s="9" t="n">
        <v>0.33</v>
      </c>
    </row>
    <row r="5514">
      <c r="A5514" s="160" t="n">
        <v>35628</v>
      </c>
      <c r="B5514" s="9" t="n">
        <v>0.32</v>
      </c>
    </row>
    <row r="5515">
      <c r="A5515" s="160" t="n">
        <v>35629</v>
      </c>
      <c r="B5515" s="9" t="n">
        <v>0.33</v>
      </c>
    </row>
    <row r="5516">
      <c r="A5516" s="160" t="n">
        <v>35632</v>
      </c>
      <c r="B5516" s="9" t="n">
        <v>0.33</v>
      </c>
    </row>
    <row r="5517">
      <c r="A5517" s="160" t="n">
        <v>35633</v>
      </c>
      <c r="B5517" s="9" t="n">
        <v>0.25</v>
      </c>
    </row>
    <row r="5518">
      <c r="A5518" s="160" t="n">
        <v>35634</v>
      </c>
      <c r="B5518" s="9" t="n">
        <v>0.29</v>
      </c>
    </row>
    <row r="5519">
      <c r="A5519" s="160" t="n">
        <v>35635</v>
      </c>
      <c r="B5519" s="9" t="n">
        <v>0.29</v>
      </c>
    </row>
    <row r="5520">
      <c r="A5520" s="160" t="n">
        <v>35636</v>
      </c>
      <c r="B5520" s="9" t="n">
        <v>0.31</v>
      </c>
    </row>
    <row r="5521">
      <c r="A5521" s="160" t="n">
        <v>35639</v>
      </c>
      <c r="B5521" s="9" t="n">
        <v>0.3</v>
      </c>
    </row>
    <row r="5522">
      <c r="A5522" s="160" t="n">
        <v>35640</v>
      </c>
      <c r="B5522" s="9" t="n">
        <v>0.32</v>
      </c>
    </row>
    <row r="5523">
      <c r="A5523" s="160" t="n">
        <v>35641</v>
      </c>
      <c r="B5523" s="9" t="n">
        <v>0.29</v>
      </c>
    </row>
    <row r="5524">
      <c r="A5524" s="160" t="n">
        <v>35642</v>
      </c>
      <c r="B5524" s="9" t="n">
        <v>0.28</v>
      </c>
    </row>
    <row r="5525">
      <c r="A5525" s="160" t="n">
        <v>35643</v>
      </c>
      <c r="B5525" s="9" t="n">
        <v>0.31</v>
      </c>
    </row>
    <row r="5526">
      <c r="A5526" s="160" t="n">
        <v>35646</v>
      </c>
      <c r="B5526" s="9" t="n">
        <v>0.32</v>
      </c>
    </row>
    <row r="5527">
      <c r="A5527" s="160" t="n">
        <v>35647</v>
      </c>
      <c r="B5527" s="9" t="n">
        <v>0.3</v>
      </c>
    </row>
    <row r="5528">
      <c r="A5528" s="160" t="n">
        <v>35648</v>
      </c>
      <c r="B5528" s="9" t="n">
        <v>0.3</v>
      </c>
    </row>
    <row r="5529">
      <c r="A5529" s="160" t="n">
        <v>35649</v>
      </c>
      <c r="B5529" s="9" t="n">
        <v>0.31</v>
      </c>
    </row>
    <row r="5530">
      <c r="A5530" s="160" t="n">
        <v>35650</v>
      </c>
      <c r="B5530" s="9" t="n">
        <v>0.36</v>
      </c>
    </row>
    <row r="5531">
      <c r="A5531" s="160" t="n">
        <v>35653</v>
      </c>
      <c r="B5531" s="9" t="n">
        <v>0.37</v>
      </c>
    </row>
    <row r="5532">
      <c r="A5532" s="160" t="n">
        <v>35654</v>
      </c>
      <c r="B5532" s="9" t="n">
        <v>0.39</v>
      </c>
    </row>
    <row r="5533">
      <c r="A5533" s="160" t="n">
        <v>35655</v>
      </c>
      <c r="B5533" s="9" t="n">
        <v>0.41</v>
      </c>
    </row>
    <row r="5534">
      <c r="A5534" s="160" t="n">
        <v>35656</v>
      </c>
      <c r="B5534" s="9" t="n">
        <v>0.35</v>
      </c>
    </row>
    <row r="5535">
      <c r="A5535" s="160" t="n">
        <v>35657</v>
      </c>
      <c r="B5535" s="9" t="n">
        <v>0.4</v>
      </c>
    </row>
    <row r="5536">
      <c r="A5536" s="160" t="n">
        <v>35660</v>
      </c>
      <c r="B5536" s="9" t="n">
        <v>0.39</v>
      </c>
    </row>
    <row r="5537">
      <c r="A5537" s="160" t="n">
        <v>35661</v>
      </c>
      <c r="B5537" s="9" t="n">
        <v>0.36</v>
      </c>
    </row>
    <row r="5538">
      <c r="A5538" s="160" t="n">
        <v>35662</v>
      </c>
      <c r="B5538" s="9" t="n">
        <v>0.36</v>
      </c>
    </row>
    <row r="5539">
      <c r="A5539" s="160" t="n">
        <v>35663</v>
      </c>
      <c r="B5539" s="9" t="n">
        <v>0.35</v>
      </c>
    </row>
    <row r="5540">
      <c r="A5540" s="160" t="n">
        <v>35664</v>
      </c>
      <c r="B5540" s="9" t="n">
        <v>0.4</v>
      </c>
    </row>
    <row r="5541">
      <c r="A5541" s="160" t="n">
        <v>35667</v>
      </c>
      <c r="B5541" s="9" t="n">
        <v>0.38</v>
      </c>
    </row>
    <row r="5542">
      <c r="A5542" s="160" t="n">
        <v>35668</v>
      </c>
      <c r="B5542" s="9" t="n">
        <v>0.39</v>
      </c>
    </row>
    <row r="5543">
      <c r="A5543" s="160" t="n">
        <v>35669</v>
      </c>
      <c r="B5543" s="9" t="n">
        <v>0.37</v>
      </c>
    </row>
    <row r="5544">
      <c r="A5544" s="160" t="n">
        <v>35670</v>
      </c>
      <c r="B5544" s="9" t="n">
        <v>0.36</v>
      </c>
    </row>
    <row r="5545">
      <c r="A5545" s="160" t="n">
        <v>35671</v>
      </c>
      <c r="B5545" s="9" t="n">
        <v>0.37</v>
      </c>
    </row>
    <row r="5546">
      <c r="A5546" s="160" t="n">
        <v>35674</v>
      </c>
      <c r="B5546" s="9" t="n"/>
    </row>
    <row r="5547">
      <c r="A5547" s="160" t="n">
        <v>35675</v>
      </c>
      <c r="B5547" s="9" t="n">
        <v>0.37</v>
      </c>
    </row>
    <row r="5548">
      <c r="A5548" s="160" t="n">
        <v>35676</v>
      </c>
      <c r="B5548" s="9" t="n">
        <v>0.37</v>
      </c>
    </row>
    <row r="5549">
      <c r="A5549" s="160" t="n">
        <v>35677</v>
      </c>
      <c r="B5549" s="9" t="n">
        <v>0.35</v>
      </c>
    </row>
    <row r="5550">
      <c r="A5550" s="160" t="n">
        <v>35678</v>
      </c>
      <c r="B5550" s="9" t="n">
        <v>0.39</v>
      </c>
    </row>
    <row r="5551">
      <c r="A5551" s="160" t="n">
        <v>35681</v>
      </c>
      <c r="B5551" s="9" t="n">
        <v>0.35</v>
      </c>
    </row>
    <row r="5552">
      <c r="A5552" s="160" t="n">
        <v>35682</v>
      </c>
      <c r="B5552" s="9" t="n">
        <v>0.36</v>
      </c>
    </row>
    <row r="5553">
      <c r="A5553" s="160" t="n">
        <v>35683</v>
      </c>
      <c r="B5553" s="9" t="n">
        <v>0.37</v>
      </c>
    </row>
    <row r="5554">
      <c r="A5554" s="160" t="n">
        <v>35684</v>
      </c>
      <c r="B5554" s="9" t="n">
        <v>0.39</v>
      </c>
    </row>
    <row r="5555">
      <c r="A5555" s="160" t="n">
        <v>35685</v>
      </c>
      <c r="B5555" s="9" t="n">
        <v>0.36</v>
      </c>
    </row>
    <row r="5556">
      <c r="A5556" s="160" t="n">
        <v>35688</v>
      </c>
      <c r="B5556" s="9" t="n">
        <v>0.35</v>
      </c>
    </row>
    <row r="5557">
      <c r="A5557" s="160" t="n">
        <v>35689</v>
      </c>
      <c r="B5557" s="9" t="n">
        <v>0.3</v>
      </c>
    </row>
    <row r="5558">
      <c r="A5558" s="160" t="n">
        <v>35690</v>
      </c>
      <c r="B5558" s="9" t="n">
        <v>0.31</v>
      </c>
    </row>
    <row r="5559">
      <c r="A5559" s="160" t="n">
        <v>35691</v>
      </c>
      <c r="B5559" s="9" t="n">
        <v>0.3</v>
      </c>
    </row>
    <row r="5560">
      <c r="A5560" s="160" t="n">
        <v>35692</v>
      </c>
      <c r="B5560" s="9" t="n">
        <v>0.28</v>
      </c>
    </row>
    <row r="5561">
      <c r="A5561" s="160" t="n">
        <v>35695</v>
      </c>
      <c r="B5561" s="9" t="n">
        <v>0.27</v>
      </c>
    </row>
    <row r="5562">
      <c r="A5562" s="160" t="n">
        <v>35696</v>
      </c>
      <c r="B5562" s="9" t="n">
        <v>0.3</v>
      </c>
    </row>
    <row r="5563">
      <c r="A5563" s="160" t="n">
        <v>35697</v>
      </c>
      <c r="B5563" s="9" t="n">
        <v>0.26</v>
      </c>
    </row>
    <row r="5564">
      <c r="A5564" s="160" t="n">
        <v>35698</v>
      </c>
      <c r="B5564" s="9" t="n">
        <v>0.28</v>
      </c>
    </row>
    <row r="5565">
      <c r="A5565" s="160" t="n">
        <v>35699</v>
      </c>
      <c r="B5565" s="9" t="n">
        <v>0.28</v>
      </c>
    </row>
    <row r="5566">
      <c r="A5566" s="160" t="n">
        <v>35702</v>
      </c>
      <c r="B5566" s="9" t="n">
        <v>0.3</v>
      </c>
    </row>
    <row r="5567">
      <c r="A5567" s="160" t="n">
        <v>35703</v>
      </c>
      <c r="B5567" s="9" t="n">
        <v>0.32</v>
      </c>
    </row>
    <row r="5568">
      <c r="A5568" s="160" t="n">
        <v>35704</v>
      </c>
      <c r="B5568" s="9" t="n">
        <v>0.29</v>
      </c>
    </row>
    <row r="5569">
      <c r="A5569" s="160" t="n">
        <v>35705</v>
      </c>
      <c r="B5569" s="9" t="n">
        <v>0.28</v>
      </c>
    </row>
    <row r="5570">
      <c r="A5570" s="160" t="n">
        <v>35706</v>
      </c>
      <c r="B5570" s="9" t="n">
        <v>0.29</v>
      </c>
    </row>
    <row r="5571">
      <c r="A5571" s="160" t="n">
        <v>35709</v>
      </c>
      <c r="B5571" s="9" t="n">
        <v>0.28</v>
      </c>
    </row>
    <row r="5572">
      <c r="A5572" s="160" t="n">
        <v>35710</v>
      </c>
      <c r="B5572" s="9" t="n">
        <v>0.27</v>
      </c>
    </row>
    <row r="5573">
      <c r="A5573" s="160" t="n">
        <v>35711</v>
      </c>
      <c r="B5573" s="9" t="n">
        <v>0.29</v>
      </c>
    </row>
    <row r="5574">
      <c r="A5574" s="160" t="n">
        <v>35712</v>
      </c>
      <c r="B5574" s="9" t="n">
        <v>0.29</v>
      </c>
    </row>
    <row r="5575">
      <c r="A5575" s="160" t="n">
        <v>35713</v>
      </c>
      <c r="B5575" s="9" t="n">
        <v>0.29</v>
      </c>
    </row>
    <row r="5576">
      <c r="A5576" s="160" t="n">
        <v>35716</v>
      </c>
      <c r="B5576" s="9" t="n"/>
    </row>
    <row r="5577">
      <c r="A5577" s="160" t="n">
        <v>35717</v>
      </c>
      <c r="B5577" s="9" t="n">
        <v>0.26</v>
      </c>
    </row>
    <row r="5578">
      <c r="A5578" s="160" t="n">
        <v>35718</v>
      </c>
      <c r="B5578" s="9" t="n">
        <v>0.26</v>
      </c>
    </row>
    <row r="5579">
      <c r="A5579" s="160" t="n">
        <v>35719</v>
      </c>
      <c r="B5579" s="9" t="n">
        <v>0.25</v>
      </c>
    </row>
    <row r="5580">
      <c r="A5580" s="160" t="n">
        <v>35720</v>
      </c>
      <c r="B5580" s="9" t="n">
        <v>0.26</v>
      </c>
    </row>
    <row r="5581">
      <c r="A5581" s="160" t="n">
        <v>35723</v>
      </c>
      <c r="B5581" s="9" t="n">
        <v>0.25</v>
      </c>
    </row>
    <row r="5582">
      <c r="A5582" s="160" t="n">
        <v>35724</v>
      </c>
      <c r="B5582" s="9" t="n">
        <v>0.22</v>
      </c>
    </row>
    <row r="5583">
      <c r="A5583" s="160" t="n">
        <v>35725</v>
      </c>
      <c r="B5583" s="9" t="n">
        <v>0.21</v>
      </c>
    </row>
    <row r="5584">
      <c r="A5584" s="160" t="n">
        <v>35726</v>
      </c>
      <c r="B5584" s="9" t="n">
        <v>0.25</v>
      </c>
    </row>
    <row r="5585">
      <c r="A5585" s="160" t="n">
        <v>35727</v>
      </c>
      <c r="B5585" s="9" t="n">
        <v>0.22</v>
      </c>
    </row>
    <row r="5586">
      <c r="A5586" s="160" t="n">
        <v>35730</v>
      </c>
      <c r="B5586" s="9" t="n">
        <v>0.29</v>
      </c>
    </row>
    <row r="5587">
      <c r="A5587" s="160" t="n">
        <v>35731</v>
      </c>
      <c r="B5587" s="9" t="n">
        <v>0.24</v>
      </c>
    </row>
    <row r="5588">
      <c r="A5588" s="160" t="n">
        <v>35732</v>
      </c>
      <c r="B5588" s="9" t="n">
        <v>0.24</v>
      </c>
    </row>
    <row r="5589">
      <c r="A5589" s="160" t="n">
        <v>35733</v>
      </c>
      <c r="B5589" s="9" t="n">
        <v>0.23</v>
      </c>
    </row>
    <row r="5590">
      <c r="A5590" s="160" t="n">
        <v>35734</v>
      </c>
      <c r="B5590" s="9" t="n">
        <v>0.21</v>
      </c>
    </row>
    <row r="5591">
      <c r="A5591" s="160" t="n">
        <v>35737</v>
      </c>
      <c r="B5591" s="9" t="n">
        <v>0.22</v>
      </c>
    </row>
    <row r="5592">
      <c r="A5592" s="160" t="n">
        <v>35738</v>
      </c>
      <c r="B5592" s="9" t="n">
        <v>0.22</v>
      </c>
    </row>
    <row r="5593">
      <c r="A5593" s="160" t="n">
        <v>35739</v>
      </c>
      <c r="B5593" s="9" t="n">
        <v>0.22</v>
      </c>
    </row>
    <row r="5594">
      <c r="A5594" s="160" t="n">
        <v>35740</v>
      </c>
      <c r="B5594" s="9" t="n">
        <v>0.2</v>
      </c>
    </row>
    <row r="5595">
      <c r="A5595" s="160" t="n">
        <v>35741</v>
      </c>
      <c r="B5595" s="9" t="n">
        <v>0.19</v>
      </c>
    </row>
    <row r="5596">
      <c r="A5596" s="160" t="n">
        <v>35744</v>
      </c>
      <c r="B5596" s="9" t="n">
        <v>0.18</v>
      </c>
    </row>
    <row r="5597">
      <c r="A5597" s="160" t="n">
        <v>35745</v>
      </c>
      <c r="B5597" s="9" t="n"/>
    </row>
    <row r="5598">
      <c r="A5598" s="160" t="n">
        <v>35746</v>
      </c>
      <c r="B5598" s="9" t="n">
        <v>0.19</v>
      </c>
    </row>
    <row r="5599">
      <c r="A5599" s="160" t="n">
        <v>35747</v>
      </c>
      <c r="B5599" s="9" t="n">
        <v>0.17</v>
      </c>
    </row>
    <row r="5600">
      <c r="A5600" s="160" t="n">
        <v>35748</v>
      </c>
      <c r="B5600" s="9" t="n">
        <v>0.16</v>
      </c>
    </row>
    <row r="5601">
      <c r="A5601" s="160" t="n">
        <v>35751</v>
      </c>
      <c r="B5601" s="9" t="n">
        <v>0.15</v>
      </c>
    </row>
    <row r="5602">
      <c r="A5602" s="160" t="n">
        <v>35752</v>
      </c>
      <c r="B5602" s="9" t="n">
        <v>0.14</v>
      </c>
    </row>
    <row r="5603">
      <c r="A5603" s="160" t="n">
        <v>35753</v>
      </c>
      <c r="B5603" s="9" t="n">
        <v>0.12</v>
      </c>
    </row>
    <row r="5604">
      <c r="A5604" s="160" t="n">
        <v>35754</v>
      </c>
      <c r="B5604" s="9" t="n">
        <v>0.11</v>
      </c>
    </row>
    <row r="5605">
      <c r="A5605" s="160" t="n">
        <v>35755</v>
      </c>
      <c r="B5605" s="9" t="n">
        <v>0.14</v>
      </c>
    </row>
    <row r="5606">
      <c r="A5606" s="160" t="n">
        <v>35758</v>
      </c>
      <c r="B5606" s="9" t="n">
        <v>0.15</v>
      </c>
    </row>
    <row r="5607">
      <c r="A5607" s="160" t="n">
        <v>35759</v>
      </c>
      <c r="B5607" s="9" t="n">
        <v>0.14</v>
      </c>
    </row>
    <row r="5608">
      <c r="A5608" s="160" t="n">
        <v>35760</v>
      </c>
      <c r="B5608" s="9" t="n">
        <v>0.12</v>
      </c>
    </row>
    <row r="5609">
      <c r="A5609" s="160" t="n">
        <v>35761</v>
      </c>
      <c r="B5609" s="9" t="n"/>
    </row>
    <row r="5610">
      <c r="A5610" s="160" t="n">
        <v>35762</v>
      </c>
      <c r="B5610" s="9" t="n">
        <v>0.1</v>
      </c>
    </row>
    <row r="5611">
      <c r="A5611" s="160" t="n">
        <v>35765</v>
      </c>
      <c r="B5611" s="9" t="n">
        <v>0.08</v>
      </c>
    </row>
    <row r="5612">
      <c r="A5612" s="160" t="n">
        <v>35766</v>
      </c>
      <c r="B5612" s="9" t="n">
        <v>0.08</v>
      </c>
    </row>
    <row r="5613">
      <c r="A5613" s="160" t="n">
        <v>35767</v>
      </c>
      <c r="B5613" s="9" t="n">
        <v>0.09</v>
      </c>
    </row>
    <row r="5614">
      <c r="A5614" s="160" t="n">
        <v>35768</v>
      </c>
      <c r="B5614" s="9" t="n">
        <v>0.13</v>
      </c>
    </row>
    <row r="5615">
      <c r="A5615" s="160" t="n">
        <v>35769</v>
      </c>
      <c r="B5615" s="9" t="n">
        <v>0.12</v>
      </c>
    </row>
    <row r="5616">
      <c r="A5616" s="160" t="n">
        <v>35772</v>
      </c>
      <c r="B5616" s="9" t="n">
        <v>0.11</v>
      </c>
    </row>
    <row r="5617">
      <c r="A5617" s="160" t="n">
        <v>35773</v>
      </c>
      <c r="B5617" s="9" t="n">
        <v>0.14</v>
      </c>
    </row>
    <row r="5618">
      <c r="A5618" s="160" t="n">
        <v>35774</v>
      </c>
      <c r="B5618" s="9" t="n">
        <v>0.15</v>
      </c>
    </row>
    <row r="5619">
      <c r="A5619" s="160" t="n">
        <v>35775</v>
      </c>
      <c r="B5619" s="9" t="n">
        <v>0.14</v>
      </c>
    </row>
    <row r="5620">
      <c r="A5620" s="160" t="n">
        <v>35776</v>
      </c>
      <c r="B5620" s="9" t="n">
        <v>0.11</v>
      </c>
    </row>
    <row r="5621">
      <c r="A5621" s="160" t="n">
        <v>35779</v>
      </c>
      <c r="B5621" s="9" t="n">
        <v>0.1</v>
      </c>
    </row>
    <row r="5622">
      <c r="A5622" s="160" t="n">
        <v>35780</v>
      </c>
      <c r="B5622" s="9" t="n">
        <v>0.09</v>
      </c>
    </row>
    <row r="5623">
      <c r="A5623" s="160" t="n">
        <v>35781</v>
      </c>
      <c r="B5623" s="9" t="n">
        <v>0.11</v>
      </c>
    </row>
    <row r="5624">
      <c r="A5624" s="160" t="n">
        <v>35782</v>
      </c>
      <c r="B5624" s="9" t="n">
        <v>0.08</v>
      </c>
    </row>
    <row r="5625">
      <c r="A5625" s="160" t="n">
        <v>35783</v>
      </c>
      <c r="B5625" s="9" t="n">
        <v>0.06</v>
      </c>
    </row>
    <row r="5626">
      <c r="A5626" s="160" t="n">
        <v>35786</v>
      </c>
      <c r="B5626" s="9" t="n">
        <v>0.03</v>
      </c>
    </row>
    <row r="5627">
      <c r="A5627" s="160" t="n">
        <v>35787</v>
      </c>
      <c r="B5627" s="9" t="n">
        <v>0.04</v>
      </c>
    </row>
    <row r="5628">
      <c r="A5628" s="160" t="n">
        <v>35788</v>
      </c>
      <c r="B5628" s="9" t="n">
        <v>0.09</v>
      </c>
    </row>
    <row r="5629">
      <c r="A5629" s="160" t="n">
        <v>35789</v>
      </c>
      <c r="B5629" s="9" t="n"/>
    </row>
    <row r="5630">
      <c r="A5630" s="160" t="n">
        <v>35790</v>
      </c>
      <c r="B5630" s="9" t="n">
        <v>0.06</v>
      </c>
    </row>
    <row r="5631">
      <c r="A5631" s="160" t="n">
        <v>35793</v>
      </c>
      <c r="B5631" s="9" t="n">
        <v>0.07000000000000001</v>
      </c>
    </row>
    <row r="5632">
      <c r="A5632" s="160" t="n">
        <v>35794</v>
      </c>
      <c r="B5632" s="9" t="n">
        <v>0.09</v>
      </c>
    </row>
    <row r="5633">
      <c r="A5633" s="160" t="n">
        <v>35795</v>
      </c>
      <c r="B5633" s="9" t="n">
        <v>0.09</v>
      </c>
    </row>
    <row r="5634">
      <c r="A5634" s="160" t="n">
        <v>35796</v>
      </c>
      <c r="B5634" s="9" t="n"/>
    </row>
    <row r="5635">
      <c r="A5635" s="160" t="n">
        <v>35797</v>
      </c>
      <c r="B5635" s="9" t="n">
        <v>0.08</v>
      </c>
    </row>
    <row r="5636">
      <c r="A5636" s="160" t="n">
        <v>35800</v>
      </c>
      <c r="B5636" s="9" t="n">
        <v>0.05</v>
      </c>
    </row>
    <row r="5637">
      <c r="A5637" s="160" t="n">
        <v>35801</v>
      </c>
      <c r="B5637" s="9" t="n">
        <v>0.1</v>
      </c>
    </row>
    <row r="5638">
      <c r="A5638" s="160" t="n">
        <v>35802</v>
      </c>
      <c r="B5638" s="9" t="n">
        <v>0.13</v>
      </c>
    </row>
    <row r="5639">
      <c r="A5639" s="160" t="n">
        <v>35803</v>
      </c>
      <c r="B5639" s="9" t="n">
        <v>0.18</v>
      </c>
    </row>
    <row r="5640">
      <c r="A5640" s="160" t="n">
        <v>35804</v>
      </c>
      <c r="B5640" s="9" t="n">
        <v>0.23</v>
      </c>
    </row>
    <row r="5641">
      <c r="A5641" s="160" t="n">
        <v>35807</v>
      </c>
      <c r="B5641" s="9" t="n">
        <v>0.19</v>
      </c>
    </row>
    <row r="5642">
      <c r="A5642" s="160" t="n">
        <v>35808</v>
      </c>
      <c r="B5642" s="9" t="n">
        <v>0.16</v>
      </c>
    </row>
    <row r="5643">
      <c r="A5643" s="160" t="n">
        <v>35809</v>
      </c>
      <c r="B5643" s="9" t="n">
        <v>0.16</v>
      </c>
    </row>
    <row r="5644">
      <c r="A5644" s="160" t="n">
        <v>35810</v>
      </c>
      <c r="B5644" s="9" t="n">
        <v>0.19</v>
      </c>
    </row>
    <row r="5645">
      <c r="A5645" s="160" t="n">
        <v>35811</v>
      </c>
      <c r="B5645" s="9" t="n">
        <v>0.19</v>
      </c>
    </row>
    <row r="5646">
      <c r="A5646" s="160" t="n">
        <v>35814</v>
      </c>
      <c r="B5646" s="9" t="n"/>
    </row>
    <row r="5647">
      <c r="A5647" s="160" t="n">
        <v>35815</v>
      </c>
      <c r="B5647" s="9" t="n">
        <v>0.2</v>
      </c>
    </row>
    <row r="5648">
      <c r="A5648" s="160" t="n">
        <v>35816</v>
      </c>
      <c r="B5648" s="9" t="n">
        <v>0.21</v>
      </c>
    </row>
    <row r="5649">
      <c r="A5649" s="160" t="n">
        <v>35817</v>
      </c>
      <c r="B5649" s="9" t="n">
        <v>0.26</v>
      </c>
    </row>
    <row r="5650">
      <c r="A5650" s="160" t="n">
        <v>35818</v>
      </c>
      <c r="B5650" s="9" t="n">
        <v>0.28</v>
      </c>
    </row>
    <row r="5651">
      <c r="A5651" s="160" t="n">
        <v>35821</v>
      </c>
      <c r="B5651" s="9" t="n">
        <v>0.24</v>
      </c>
    </row>
    <row r="5652">
      <c r="A5652" s="160" t="n">
        <v>35822</v>
      </c>
      <c r="B5652" s="9" t="n">
        <v>0.24</v>
      </c>
    </row>
    <row r="5653">
      <c r="A5653" s="160" t="n">
        <v>35823</v>
      </c>
      <c r="B5653" s="9" t="n">
        <v>0.23</v>
      </c>
    </row>
    <row r="5654">
      <c r="A5654" s="160" t="n">
        <v>35824</v>
      </c>
      <c r="B5654" s="9" t="n">
        <v>0.22</v>
      </c>
    </row>
    <row r="5655">
      <c r="A5655" s="160" t="n">
        <v>35825</v>
      </c>
      <c r="B5655" s="9" t="n">
        <v>0.21</v>
      </c>
    </row>
    <row r="5656">
      <c r="A5656" s="160" t="n">
        <v>35828</v>
      </c>
      <c r="B5656" s="9" t="n">
        <v>0.21</v>
      </c>
    </row>
    <row r="5657">
      <c r="A5657" s="160" t="n">
        <v>35829</v>
      </c>
      <c r="B5657" s="9" t="n">
        <v>0.22</v>
      </c>
    </row>
    <row r="5658">
      <c r="A5658" s="160" t="n">
        <v>35830</v>
      </c>
      <c r="B5658" s="9" t="n">
        <v>0.25</v>
      </c>
    </row>
    <row r="5659">
      <c r="A5659" s="160" t="n">
        <v>35831</v>
      </c>
      <c r="B5659" s="9" t="n">
        <v>0.26</v>
      </c>
    </row>
    <row r="5660">
      <c r="A5660" s="160" t="n">
        <v>35832</v>
      </c>
      <c r="B5660" s="9" t="n">
        <v>0.24</v>
      </c>
    </row>
    <row r="5661">
      <c r="A5661" s="160" t="n">
        <v>35835</v>
      </c>
      <c r="B5661" s="9" t="n">
        <v>0.24</v>
      </c>
    </row>
    <row r="5662">
      <c r="A5662" s="160" t="n">
        <v>35836</v>
      </c>
      <c r="B5662" s="9" t="n">
        <v>0.23</v>
      </c>
    </row>
    <row r="5663">
      <c r="A5663" s="160" t="n">
        <v>35837</v>
      </c>
      <c r="B5663" s="9" t="n">
        <v>0.14</v>
      </c>
    </row>
    <row r="5664">
      <c r="A5664" s="160" t="n">
        <v>35838</v>
      </c>
      <c r="B5664" s="9" t="n">
        <v>0.13</v>
      </c>
    </row>
    <row r="5665">
      <c r="A5665" s="160" t="n">
        <v>35839</v>
      </c>
      <c r="B5665" s="9" t="n">
        <v>0.13</v>
      </c>
    </row>
    <row r="5666">
      <c r="A5666" s="160" t="n">
        <v>35842</v>
      </c>
      <c r="B5666" s="9" t="n"/>
    </row>
    <row r="5667">
      <c r="A5667" s="160" t="n">
        <v>35843</v>
      </c>
      <c r="B5667" s="9" t="n">
        <v>0.1</v>
      </c>
    </row>
    <row r="5668">
      <c r="A5668" s="160" t="n">
        <v>35844</v>
      </c>
      <c r="B5668" s="9" t="n">
        <v>0.12</v>
      </c>
    </row>
    <row r="5669">
      <c r="A5669" s="160" t="n">
        <v>35845</v>
      </c>
      <c r="B5669" s="9" t="n">
        <v>0.12</v>
      </c>
    </row>
    <row r="5670">
      <c r="A5670" s="160" t="n">
        <v>35846</v>
      </c>
      <c r="B5670" s="9" t="n">
        <v>0.13</v>
      </c>
    </row>
    <row r="5671">
      <c r="A5671" s="160" t="n">
        <v>35849</v>
      </c>
      <c r="B5671" s="9" t="n">
        <v>0.12</v>
      </c>
    </row>
    <row r="5672">
      <c r="A5672" s="160" t="n">
        <v>35850</v>
      </c>
      <c r="B5672" s="9" t="n">
        <v>0.12</v>
      </c>
    </row>
    <row r="5673">
      <c r="A5673" s="160" t="n">
        <v>35851</v>
      </c>
      <c r="B5673" s="9" t="n">
        <v>0.08</v>
      </c>
    </row>
    <row r="5674">
      <c r="A5674" s="160" t="n">
        <v>35852</v>
      </c>
      <c r="B5674" s="9" t="n">
        <v>0.07000000000000001</v>
      </c>
    </row>
    <row r="5675">
      <c r="A5675" s="160" t="n">
        <v>35853</v>
      </c>
      <c r="B5675" s="9" t="n">
        <v>0.07000000000000001</v>
      </c>
    </row>
    <row r="5676">
      <c r="A5676" s="160" t="n">
        <v>35856</v>
      </c>
      <c r="B5676" s="9" t="n">
        <v>0.12</v>
      </c>
    </row>
    <row r="5677">
      <c r="A5677" s="160" t="n">
        <v>35857</v>
      </c>
      <c r="B5677" s="9" t="n">
        <v>0.13</v>
      </c>
    </row>
    <row r="5678">
      <c r="A5678" s="160" t="n">
        <v>35858</v>
      </c>
      <c r="B5678" s="9" t="n">
        <v>0.13</v>
      </c>
    </row>
    <row r="5679">
      <c r="A5679" s="160" t="n">
        <v>35859</v>
      </c>
      <c r="B5679" s="9" t="n">
        <v>0.16</v>
      </c>
    </row>
    <row r="5680">
      <c r="A5680" s="160" t="n">
        <v>35860</v>
      </c>
      <c r="B5680" s="9" t="n">
        <v>0.15</v>
      </c>
    </row>
    <row r="5681">
      <c r="A5681" s="160" t="n">
        <v>35863</v>
      </c>
      <c r="B5681" s="9" t="n">
        <v>0.1</v>
      </c>
    </row>
    <row r="5682">
      <c r="A5682" s="160" t="n">
        <v>35864</v>
      </c>
      <c r="B5682" s="9" t="n">
        <v>0.12</v>
      </c>
    </row>
    <row r="5683">
      <c r="A5683" s="160" t="n">
        <v>35865</v>
      </c>
      <c r="B5683" s="9" t="n">
        <v>0.1</v>
      </c>
    </row>
    <row r="5684">
      <c r="A5684" s="160" t="n">
        <v>35866</v>
      </c>
      <c r="B5684" s="9" t="n">
        <v>0.06</v>
      </c>
    </row>
    <row r="5685">
      <c r="A5685" s="160" t="n">
        <v>35867</v>
      </c>
      <c r="B5685" s="9" t="n">
        <v>0.08</v>
      </c>
    </row>
    <row r="5686">
      <c r="A5686" s="160" t="n">
        <v>35870</v>
      </c>
      <c r="B5686" s="9" t="n">
        <v>0.07000000000000001</v>
      </c>
    </row>
    <row r="5687">
      <c r="A5687" s="160" t="n">
        <v>35871</v>
      </c>
      <c r="B5687" s="9" t="n">
        <v>0.06</v>
      </c>
    </row>
    <row r="5688">
      <c r="A5688" s="160" t="n">
        <v>35872</v>
      </c>
      <c r="B5688" s="9" t="n">
        <v>0.06</v>
      </c>
    </row>
    <row r="5689">
      <c r="A5689" s="160" t="n">
        <v>35873</v>
      </c>
      <c r="B5689" s="9" t="n">
        <v>0.06</v>
      </c>
    </row>
    <row r="5690">
      <c r="A5690" s="160" t="n">
        <v>35874</v>
      </c>
      <c r="B5690" s="9" t="n">
        <v>0.05</v>
      </c>
    </row>
    <row r="5691">
      <c r="A5691" s="160" t="n">
        <v>35877</v>
      </c>
      <c r="B5691" s="9" t="n">
        <v>0.05</v>
      </c>
    </row>
    <row r="5692">
      <c r="A5692" s="160" t="n">
        <v>35878</v>
      </c>
      <c r="B5692" s="9" t="n">
        <v>0.08</v>
      </c>
    </row>
    <row r="5693">
      <c r="A5693" s="160" t="n">
        <v>35879</v>
      </c>
      <c r="B5693" s="9" t="n">
        <v>0.06</v>
      </c>
    </row>
    <row r="5694">
      <c r="A5694" s="160" t="n">
        <v>35880</v>
      </c>
      <c r="B5694" s="9" t="n">
        <v>0.06</v>
      </c>
    </row>
    <row r="5695">
      <c r="A5695" s="160" t="n">
        <v>35881</v>
      </c>
      <c r="B5695" s="9" t="n">
        <v>0.05</v>
      </c>
    </row>
    <row r="5696">
      <c r="A5696" s="160" t="n">
        <v>35884</v>
      </c>
      <c r="B5696" s="9" t="n">
        <v>0.07000000000000001</v>
      </c>
    </row>
    <row r="5697">
      <c r="A5697" s="160" t="n">
        <v>35885</v>
      </c>
      <c r="B5697" s="9" t="n">
        <v>0.07000000000000001</v>
      </c>
    </row>
    <row r="5698">
      <c r="A5698" s="160" t="n">
        <v>35886</v>
      </c>
      <c r="B5698" s="9" t="n">
        <v>0.07000000000000001</v>
      </c>
    </row>
    <row r="5699">
      <c r="A5699" s="160" t="n">
        <v>35887</v>
      </c>
      <c r="B5699" s="9" t="n">
        <v>0.04</v>
      </c>
    </row>
    <row r="5700">
      <c r="A5700" s="160" t="n">
        <v>35888</v>
      </c>
      <c r="B5700" s="9" t="n">
        <v>0.05</v>
      </c>
    </row>
    <row r="5701">
      <c r="A5701" s="160" t="n">
        <v>35891</v>
      </c>
      <c r="B5701" s="9" t="n">
        <v>0.06</v>
      </c>
    </row>
    <row r="5702">
      <c r="A5702" s="160" t="n">
        <v>35892</v>
      </c>
      <c r="B5702" s="9" t="n">
        <v>0.08</v>
      </c>
    </row>
    <row r="5703">
      <c r="A5703" s="160" t="n">
        <v>35893</v>
      </c>
      <c r="B5703" s="9" t="n">
        <v>0.09</v>
      </c>
    </row>
    <row r="5704">
      <c r="A5704" s="160" t="n">
        <v>35894</v>
      </c>
      <c r="B5704" s="9" t="n">
        <v>0.09</v>
      </c>
    </row>
    <row r="5705">
      <c r="A5705" s="160" t="n">
        <v>35895</v>
      </c>
      <c r="B5705" s="9" t="n"/>
    </row>
    <row r="5706">
      <c r="A5706" s="160" t="n">
        <v>35898</v>
      </c>
      <c r="B5706" s="9" t="n">
        <v>0.07000000000000001</v>
      </c>
    </row>
    <row r="5707">
      <c r="A5707" s="160" t="n">
        <v>35899</v>
      </c>
      <c r="B5707" s="9" t="n">
        <v>0.06</v>
      </c>
    </row>
    <row r="5708">
      <c r="A5708" s="160" t="n">
        <v>35900</v>
      </c>
      <c r="B5708" s="9" t="n">
        <v>0.05</v>
      </c>
    </row>
    <row r="5709">
      <c r="A5709" s="160" t="n">
        <v>35901</v>
      </c>
      <c r="B5709" s="9" t="n">
        <v>0.06</v>
      </c>
    </row>
    <row r="5710">
      <c r="A5710" s="160" t="n">
        <v>35902</v>
      </c>
      <c r="B5710" s="9" t="n">
        <v>0.05</v>
      </c>
    </row>
    <row r="5711">
      <c r="A5711" s="160" t="n">
        <v>35905</v>
      </c>
      <c r="B5711" s="9" t="n">
        <v>0.08</v>
      </c>
    </row>
    <row r="5712">
      <c r="A5712" s="160" t="n">
        <v>35906</v>
      </c>
      <c r="B5712" s="9" t="n">
        <v>0.08</v>
      </c>
    </row>
    <row r="5713">
      <c r="A5713" s="160" t="n">
        <v>35907</v>
      </c>
      <c r="B5713" s="9" t="n">
        <v>0.08</v>
      </c>
    </row>
    <row r="5714">
      <c r="A5714" s="160" t="n">
        <v>35908</v>
      </c>
      <c r="B5714" s="9" t="n">
        <v>0.08</v>
      </c>
    </row>
    <row r="5715">
      <c r="A5715" s="160" t="n">
        <v>35909</v>
      </c>
      <c r="B5715" s="9" t="n">
        <v>0.06</v>
      </c>
    </row>
    <row r="5716">
      <c r="A5716" s="160" t="n">
        <v>35912</v>
      </c>
      <c r="B5716" s="9" t="n">
        <v>0.09</v>
      </c>
    </row>
    <row r="5717">
      <c r="A5717" s="160" t="n">
        <v>35913</v>
      </c>
      <c r="B5717" s="9" t="n">
        <v>0.11</v>
      </c>
    </row>
    <row r="5718">
      <c r="A5718" s="160" t="n">
        <v>35914</v>
      </c>
      <c r="B5718" s="9" t="n">
        <v>0.1</v>
      </c>
    </row>
    <row r="5719">
      <c r="A5719" s="160" t="n">
        <v>35915</v>
      </c>
      <c r="B5719" s="9" t="n">
        <v>0.09</v>
      </c>
    </row>
    <row r="5720">
      <c r="A5720" s="160" t="n">
        <v>35916</v>
      </c>
      <c r="B5720" s="9" t="n">
        <v>0.08</v>
      </c>
    </row>
    <row r="5721">
      <c r="A5721" s="160" t="n">
        <v>35919</v>
      </c>
      <c r="B5721" s="9" t="n">
        <v>0.08</v>
      </c>
    </row>
    <row r="5722">
      <c r="A5722" s="160" t="n">
        <v>35920</v>
      </c>
      <c r="B5722" s="9" t="n">
        <v>0.09</v>
      </c>
    </row>
    <row r="5723">
      <c r="A5723" s="160" t="n">
        <v>35921</v>
      </c>
      <c r="B5723" s="9" t="n">
        <v>0.11</v>
      </c>
    </row>
    <row r="5724">
      <c r="A5724" s="160" t="n">
        <v>35922</v>
      </c>
      <c r="B5724" s="9" t="n">
        <v>0.11</v>
      </c>
    </row>
    <row r="5725">
      <c r="A5725" s="160" t="n">
        <v>35923</v>
      </c>
      <c r="B5725" s="9" t="n">
        <v>0.1</v>
      </c>
    </row>
    <row r="5726">
      <c r="A5726" s="160" t="n">
        <v>35926</v>
      </c>
      <c r="B5726" s="9" t="n">
        <v>0.13</v>
      </c>
    </row>
    <row r="5727">
      <c r="A5727" s="160" t="n">
        <v>35927</v>
      </c>
      <c r="B5727" s="9" t="n">
        <v>0.11</v>
      </c>
    </row>
    <row r="5728">
      <c r="A5728" s="160" t="n">
        <v>35928</v>
      </c>
      <c r="B5728" s="9" t="n">
        <v>0.05</v>
      </c>
    </row>
    <row r="5729">
      <c r="A5729" s="160" t="n">
        <v>35929</v>
      </c>
      <c r="B5729" s="9" t="n">
        <v>0.04</v>
      </c>
    </row>
    <row r="5730">
      <c r="A5730" s="160" t="n">
        <v>35930</v>
      </c>
      <c r="B5730" s="9" t="n">
        <v>0.05</v>
      </c>
    </row>
    <row r="5731">
      <c r="A5731" s="160" t="n">
        <v>35933</v>
      </c>
      <c r="B5731" s="9" t="n">
        <v>0.05</v>
      </c>
    </row>
    <row r="5732">
      <c r="A5732" s="160" t="n">
        <v>35934</v>
      </c>
      <c r="B5732" s="9" t="n">
        <v>0.06</v>
      </c>
    </row>
    <row r="5733">
      <c r="A5733" s="160" t="n">
        <v>35935</v>
      </c>
      <c r="B5733" s="9" t="n">
        <v>0.04</v>
      </c>
    </row>
    <row r="5734">
      <c r="A5734" s="160" t="n">
        <v>35936</v>
      </c>
      <c r="B5734" s="9" t="n">
        <v>0.02</v>
      </c>
    </row>
    <row r="5735">
      <c r="A5735" s="160" t="n">
        <v>35937</v>
      </c>
      <c r="B5735" s="9" t="n">
        <v>0.01</v>
      </c>
    </row>
    <row r="5736">
      <c r="A5736" s="160" t="n">
        <v>35940</v>
      </c>
      <c r="B5736" s="9" t="n"/>
    </row>
    <row r="5737">
      <c r="A5737" s="160" t="n">
        <v>35941</v>
      </c>
      <c r="B5737" s="9" t="n">
        <v>-0.02</v>
      </c>
    </row>
    <row r="5738">
      <c r="A5738" s="160" t="n">
        <v>35942</v>
      </c>
      <c r="B5738" s="9" t="n">
        <v>0.03</v>
      </c>
    </row>
    <row r="5739">
      <c r="A5739" s="160" t="n">
        <v>35943</v>
      </c>
      <c r="B5739" s="9" t="n">
        <v>0.01</v>
      </c>
    </row>
    <row r="5740">
      <c r="A5740" s="160" t="n">
        <v>35944</v>
      </c>
      <c r="B5740" s="9" t="n">
        <v>0.03</v>
      </c>
    </row>
    <row r="5741">
      <c r="A5741" s="160" t="n">
        <v>35947</v>
      </c>
      <c r="B5741" s="9" t="n">
        <v>0.01</v>
      </c>
    </row>
    <row r="5742">
      <c r="A5742" s="160" t="n">
        <v>35948</v>
      </c>
      <c r="B5742" s="9" t="n">
        <v>0.03</v>
      </c>
    </row>
    <row r="5743">
      <c r="A5743" s="160" t="n">
        <v>35949</v>
      </c>
      <c r="B5743" s="9" t="n">
        <v>0.02</v>
      </c>
    </row>
    <row r="5744">
      <c r="A5744" s="160" t="n">
        <v>35950</v>
      </c>
      <c r="B5744" s="9" t="n">
        <v>0.01</v>
      </c>
    </row>
    <row r="5745">
      <c r="A5745" s="160" t="n">
        <v>35951</v>
      </c>
      <c r="B5745" s="9" t="n">
        <v>0</v>
      </c>
    </row>
    <row r="5746">
      <c r="A5746" s="160" t="n">
        <v>35954</v>
      </c>
      <c r="B5746" s="9" t="n">
        <v>0</v>
      </c>
    </row>
    <row r="5747">
      <c r="A5747" s="160" t="n">
        <v>35955</v>
      </c>
      <c r="B5747" s="9" t="n">
        <v>-0.01</v>
      </c>
    </row>
    <row r="5748">
      <c r="A5748" s="160" t="n">
        <v>35956</v>
      </c>
      <c r="B5748" s="9" t="n">
        <v>-0.04</v>
      </c>
    </row>
    <row r="5749">
      <c r="A5749" s="160" t="n">
        <v>35957</v>
      </c>
      <c r="B5749" s="9" t="n">
        <v>-0.01</v>
      </c>
    </row>
    <row r="5750">
      <c r="A5750" s="160" t="n">
        <v>35958</v>
      </c>
      <c r="B5750" s="9" t="n">
        <v>0</v>
      </c>
    </row>
    <row r="5751">
      <c r="A5751" s="160" t="n">
        <v>35961</v>
      </c>
      <c r="B5751" s="9" t="n">
        <v>-0.05</v>
      </c>
    </row>
    <row r="5752">
      <c r="A5752" s="160" t="n">
        <v>35962</v>
      </c>
      <c r="B5752" s="9" t="n">
        <v>-0.05</v>
      </c>
    </row>
    <row r="5753">
      <c r="A5753" s="160" t="n">
        <v>35963</v>
      </c>
      <c r="B5753" s="9" t="n">
        <v>-0.01</v>
      </c>
    </row>
    <row r="5754">
      <c r="A5754" s="160" t="n">
        <v>35964</v>
      </c>
      <c r="B5754" s="9" t="n">
        <v>-0.03</v>
      </c>
    </row>
    <row r="5755">
      <c r="A5755" s="160" t="n">
        <v>35965</v>
      </c>
      <c r="B5755" s="9" t="n">
        <v>-0.05</v>
      </c>
    </row>
    <row r="5756">
      <c r="A5756" s="160" t="n">
        <v>35968</v>
      </c>
      <c r="B5756" s="9" t="n">
        <v>-0.06</v>
      </c>
    </row>
    <row r="5757">
      <c r="A5757" s="160" t="n">
        <v>35969</v>
      </c>
      <c r="B5757" s="9" t="n">
        <v>-0.04</v>
      </c>
    </row>
    <row r="5758">
      <c r="A5758" s="160" t="n">
        <v>35970</v>
      </c>
      <c r="B5758" s="9" t="n">
        <v>-0.03</v>
      </c>
    </row>
    <row r="5759">
      <c r="A5759" s="160" t="n">
        <v>35971</v>
      </c>
      <c r="B5759" s="9" t="n">
        <v>-0.07000000000000001</v>
      </c>
    </row>
    <row r="5760">
      <c r="A5760" s="160" t="n">
        <v>35972</v>
      </c>
      <c r="B5760" s="9" t="n">
        <v>-0.05</v>
      </c>
    </row>
    <row r="5761">
      <c r="A5761" s="160" t="n">
        <v>35975</v>
      </c>
      <c r="B5761" s="9" t="n">
        <v>-0.04</v>
      </c>
    </row>
    <row r="5762">
      <c r="A5762" s="160" t="n">
        <v>35976</v>
      </c>
      <c r="B5762" s="9" t="n">
        <v>-0.05</v>
      </c>
    </row>
    <row r="5763">
      <c r="A5763" s="160" t="n">
        <v>35977</v>
      </c>
      <c r="B5763" s="9" t="n">
        <v>-0.02</v>
      </c>
    </row>
    <row r="5764">
      <c r="A5764" s="160" t="n">
        <v>35978</v>
      </c>
      <c r="B5764" s="9" t="n">
        <v>-0.02</v>
      </c>
    </row>
    <row r="5765">
      <c r="A5765" s="160" t="n">
        <v>35979</v>
      </c>
      <c r="B5765" s="9" t="n"/>
    </row>
    <row r="5766">
      <c r="A5766" s="160" t="n">
        <v>35982</v>
      </c>
      <c r="B5766" s="9" t="n">
        <v>-0.04</v>
      </c>
    </row>
    <row r="5767">
      <c r="A5767" s="160" t="n">
        <v>35983</v>
      </c>
      <c r="B5767" s="9" t="n">
        <v>-0.02</v>
      </c>
    </row>
    <row r="5768">
      <c r="A5768" s="160" t="n">
        <v>35984</v>
      </c>
      <c r="B5768" s="9" t="n">
        <v>-0.01</v>
      </c>
    </row>
    <row r="5769">
      <c r="A5769" s="160" t="n">
        <v>35985</v>
      </c>
      <c r="B5769" s="9" t="n">
        <v>-0.02</v>
      </c>
    </row>
    <row r="5770">
      <c r="A5770" s="160" t="n">
        <v>35986</v>
      </c>
      <c r="B5770" s="9" t="n">
        <v>0.01</v>
      </c>
    </row>
    <row r="5771">
      <c r="A5771" s="160" t="n">
        <v>35989</v>
      </c>
      <c r="B5771" s="9" t="n">
        <v>0.02</v>
      </c>
    </row>
    <row r="5772">
      <c r="A5772" s="160" t="n">
        <v>35990</v>
      </c>
      <c r="B5772" s="9" t="n">
        <v>0.03</v>
      </c>
    </row>
    <row r="5773">
      <c r="A5773" s="160" t="n">
        <v>35991</v>
      </c>
      <c r="B5773" s="9" t="n">
        <v>0.02</v>
      </c>
    </row>
    <row r="5774">
      <c r="A5774" s="160" t="n">
        <v>35992</v>
      </c>
      <c r="B5774" s="9" t="n">
        <v>0.04</v>
      </c>
    </row>
    <row r="5775">
      <c r="A5775" s="160" t="n">
        <v>35993</v>
      </c>
      <c r="B5775" s="9" t="n">
        <v>0.05</v>
      </c>
    </row>
    <row r="5776">
      <c r="A5776" s="160" t="n">
        <v>35996</v>
      </c>
      <c r="B5776" s="9" t="n">
        <v>0.02</v>
      </c>
    </row>
    <row r="5777">
      <c r="A5777" s="160" t="n">
        <v>35997</v>
      </c>
      <c r="B5777" s="9" t="n">
        <v>-0.01</v>
      </c>
    </row>
    <row r="5778">
      <c r="A5778" s="160" t="n">
        <v>35998</v>
      </c>
      <c r="B5778" s="9" t="n">
        <v>-0.02</v>
      </c>
    </row>
    <row r="5779">
      <c r="A5779" s="160" t="n">
        <v>35999</v>
      </c>
      <c r="B5779" s="9" t="n">
        <v>-0.01</v>
      </c>
    </row>
    <row r="5780">
      <c r="A5780" s="160" t="n">
        <v>36000</v>
      </c>
      <c r="B5780" s="9" t="n">
        <v>-0.03</v>
      </c>
    </row>
    <row r="5781">
      <c r="A5781" s="160" t="n">
        <v>36003</v>
      </c>
      <c r="B5781" s="9" t="n">
        <v>-0.01</v>
      </c>
    </row>
    <row r="5782">
      <c r="A5782" s="160" t="n">
        <v>36004</v>
      </c>
      <c r="B5782" s="9" t="n">
        <v>0.04</v>
      </c>
    </row>
    <row r="5783">
      <c r="A5783" s="160" t="n">
        <v>36005</v>
      </c>
      <c r="B5783" s="9" t="n">
        <v>0.03</v>
      </c>
    </row>
    <row r="5784">
      <c r="A5784" s="160" t="n">
        <v>36006</v>
      </c>
      <c r="B5784" s="9" t="n">
        <v>0.01</v>
      </c>
    </row>
    <row r="5785">
      <c r="A5785" s="160" t="n">
        <v>36007</v>
      </c>
      <c r="B5785" s="9" t="n">
        <v>0.01</v>
      </c>
    </row>
    <row r="5786">
      <c r="A5786" s="160" t="n">
        <v>36010</v>
      </c>
      <c r="B5786" s="9" t="n">
        <v>0</v>
      </c>
    </row>
    <row r="5787">
      <c r="A5787" s="160" t="n">
        <v>36011</v>
      </c>
      <c r="B5787" s="9" t="n">
        <v>0</v>
      </c>
    </row>
    <row r="5788">
      <c r="A5788" s="160" t="n">
        <v>36012</v>
      </c>
      <c r="B5788" s="9" t="n">
        <v>0.04</v>
      </c>
    </row>
    <row r="5789">
      <c r="A5789" s="160" t="n">
        <v>36013</v>
      </c>
      <c r="B5789" s="9" t="n">
        <v>0.05</v>
      </c>
    </row>
    <row r="5790">
      <c r="A5790" s="160" t="n">
        <v>36014</v>
      </c>
      <c r="B5790" s="9" t="n">
        <v>0.06</v>
      </c>
    </row>
    <row r="5791">
      <c r="A5791" s="160" t="n">
        <v>36017</v>
      </c>
      <c r="B5791" s="9" t="n">
        <v>0.07000000000000001</v>
      </c>
    </row>
    <row r="5792">
      <c r="A5792" s="160" t="n">
        <v>36018</v>
      </c>
      <c r="B5792" s="9" t="n">
        <v>0.06</v>
      </c>
    </row>
    <row r="5793">
      <c r="A5793" s="160" t="n">
        <v>36019</v>
      </c>
      <c r="B5793" s="9" t="n">
        <v>0.08</v>
      </c>
    </row>
    <row r="5794">
      <c r="A5794" s="160" t="n">
        <v>36020</v>
      </c>
      <c r="B5794" s="9" t="n">
        <v>0.07000000000000001</v>
      </c>
    </row>
    <row r="5795">
      <c r="A5795" s="160" t="n">
        <v>36021</v>
      </c>
      <c r="B5795" s="9" t="n">
        <v>0.06</v>
      </c>
    </row>
    <row r="5796">
      <c r="A5796" s="160" t="n">
        <v>36024</v>
      </c>
      <c r="B5796" s="9" t="n">
        <v>0.06</v>
      </c>
    </row>
    <row r="5797">
      <c r="A5797" s="160" t="n">
        <v>36025</v>
      </c>
      <c r="B5797" s="9" t="n">
        <v>0.05</v>
      </c>
    </row>
    <row r="5798">
      <c r="A5798" s="160" t="n">
        <v>36026</v>
      </c>
      <c r="B5798" s="9" t="n">
        <v>0.08</v>
      </c>
    </row>
    <row r="5799">
      <c r="A5799" s="160" t="n">
        <v>36027</v>
      </c>
      <c r="B5799" s="9" t="n">
        <v>0.06</v>
      </c>
    </row>
    <row r="5800">
      <c r="A5800" s="160" t="n">
        <v>36028</v>
      </c>
      <c r="B5800" s="9" t="n">
        <v>0.07000000000000001</v>
      </c>
    </row>
    <row r="5801">
      <c r="A5801" s="160" t="n">
        <v>36031</v>
      </c>
      <c r="B5801" s="9" t="n">
        <v>0.08</v>
      </c>
    </row>
    <row r="5802">
      <c r="A5802" s="160" t="n">
        <v>36032</v>
      </c>
      <c r="B5802" s="9" t="n">
        <v>0.07000000000000001</v>
      </c>
    </row>
    <row r="5803">
      <c r="A5803" s="160" t="n">
        <v>36033</v>
      </c>
      <c r="B5803" s="9" t="n">
        <v>0.14</v>
      </c>
    </row>
    <row r="5804">
      <c r="A5804" s="160" t="n">
        <v>36034</v>
      </c>
      <c r="B5804" s="9" t="n">
        <v>0.14</v>
      </c>
    </row>
    <row r="5805">
      <c r="A5805" s="160" t="n">
        <v>36035</v>
      </c>
      <c r="B5805" s="9" t="n">
        <v>0.16</v>
      </c>
    </row>
    <row r="5806">
      <c r="A5806" s="160" t="n">
        <v>36038</v>
      </c>
      <c r="B5806" s="9" t="n">
        <v>0.14</v>
      </c>
    </row>
    <row r="5807">
      <c r="A5807" s="160" t="n">
        <v>36039</v>
      </c>
      <c r="B5807" s="9" t="n">
        <v>0.19</v>
      </c>
    </row>
    <row r="5808">
      <c r="A5808" s="160" t="n">
        <v>36040</v>
      </c>
      <c r="B5808" s="9" t="n">
        <v>0.14</v>
      </c>
    </row>
    <row r="5809">
      <c r="A5809" s="160" t="n">
        <v>36041</v>
      </c>
      <c r="B5809" s="9" t="n">
        <v>0.12</v>
      </c>
    </row>
    <row r="5810">
      <c r="A5810" s="160" t="n">
        <v>36042</v>
      </c>
      <c r="B5810" s="9" t="n">
        <v>0.11</v>
      </c>
    </row>
    <row r="5811">
      <c r="A5811" s="160" t="n">
        <v>36045</v>
      </c>
      <c r="B5811" s="9" t="n"/>
    </row>
    <row r="5812">
      <c r="A5812" s="160" t="n">
        <v>36046</v>
      </c>
      <c r="B5812" s="9" t="n">
        <v>0.13</v>
      </c>
    </row>
    <row r="5813">
      <c r="A5813" s="160" t="n">
        <v>36047</v>
      </c>
      <c r="B5813" s="9" t="n">
        <v>0.16</v>
      </c>
    </row>
    <row r="5814">
      <c r="A5814" s="160" t="n">
        <v>36048</v>
      </c>
      <c r="B5814" s="9" t="n">
        <v>0.19</v>
      </c>
    </row>
    <row r="5815">
      <c r="A5815" s="160" t="n">
        <v>36049</v>
      </c>
      <c r="B5815" s="9" t="n">
        <v>0.17</v>
      </c>
    </row>
    <row r="5816">
      <c r="A5816" s="160" t="n">
        <v>36052</v>
      </c>
      <c r="B5816" s="9" t="n">
        <v>0.15</v>
      </c>
    </row>
    <row r="5817">
      <c r="A5817" s="160" t="n">
        <v>36053</v>
      </c>
      <c r="B5817" s="9" t="n">
        <v>0.17</v>
      </c>
    </row>
    <row r="5818">
      <c r="A5818" s="160" t="n">
        <v>36054</v>
      </c>
      <c r="B5818" s="9" t="n">
        <v>0.13</v>
      </c>
    </row>
    <row r="5819">
      <c r="A5819" s="160" t="n">
        <v>36055</v>
      </c>
      <c r="B5819" s="9" t="n">
        <v>0.1</v>
      </c>
    </row>
    <row r="5820">
      <c r="A5820" s="160" t="n">
        <v>36056</v>
      </c>
      <c r="B5820" s="9" t="n">
        <v>0.09</v>
      </c>
    </row>
    <row r="5821">
      <c r="A5821" s="160" t="n">
        <v>36059</v>
      </c>
      <c r="B5821" s="9" t="n">
        <v>0.06</v>
      </c>
    </row>
    <row r="5822">
      <c r="A5822" s="160" t="n">
        <v>36060</v>
      </c>
      <c r="B5822" s="9" t="n">
        <v>0.07000000000000001</v>
      </c>
    </row>
    <row r="5823">
      <c r="A5823" s="160" t="n">
        <v>36061</v>
      </c>
      <c r="B5823" s="9" t="n">
        <v>0.17</v>
      </c>
    </row>
    <row r="5824">
      <c r="A5824" s="160" t="n">
        <v>36062</v>
      </c>
      <c r="B5824" s="9" t="n">
        <v>0.21</v>
      </c>
    </row>
    <row r="5825">
      <c r="A5825" s="160" t="n">
        <v>36063</v>
      </c>
      <c r="B5825" s="9" t="n">
        <v>0.17</v>
      </c>
    </row>
    <row r="5826">
      <c r="A5826" s="160" t="n">
        <v>36066</v>
      </c>
      <c r="B5826" s="9" t="n">
        <v>0.16</v>
      </c>
    </row>
    <row r="5827">
      <c r="A5827" s="160" t="n">
        <v>36067</v>
      </c>
      <c r="B5827" s="9" t="n">
        <v>0.12</v>
      </c>
    </row>
    <row r="5828">
      <c r="A5828" s="160" t="n">
        <v>36068</v>
      </c>
      <c r="B5828" s="9" t="n">
        <v>0.14</v>
      </c>
    </row>
    <row r="5829">
      <c r="A5829" s="160" t="n">
        <v>36069</v>
      </c>
      <c r="B5829" s="9" t="n">
        <v>0.16</v>
      </c>
    </row>
    <row r="5830">
      <c r="A5830" s="160" t="n">
        <v>36070</v>
      </c>
      <c r="B5830" s="9" t="n">
        <v>0.14</v>
      </c>
    </row>
    <row r="5831">
      <c r="A5831" s="160" t="n">
        <v>36073</v>
      </c>
      <c r="B5831" s="9" t="n">
        <v>0.12</v>
      </c>
    </row>
    <row r="5832">
      <c r="A5832" s="160" t="n">
        <v>36074</v>
      </c>
      <c r="B5832" s="9" t="n">
        <v>0.14</v>
      </c>
    </row>
    <row r="5833">
      <c r="A5833" s="160" t="n">
        <v>36075</v>
      </c>
      <c r="B5833" s="9" t="n">
        <v>0.22</v>
      </c>
    </row>
    <row r="5834">
      <c r="A5834" s="160" t="n">
        <v>36076</v>
      </c>
      <c r="B5834" s="9" t="n">
        <v>0.46</v>
      </c>
    </row>
    <row r="5835">
      <c r="A5835" s="160" t="n">
        <v>36077</v>
      </c>
      <c r="B5835" s="9" t="n">
        <v>0.58</v>
      </c>
    </row>
    <row r="5836">
      <c r="A5836" s="160" t="n">
        <v>36080</v>
      </c>
      <c r="B5836" s="9" t="n"/>
    </row>
    <row r="5837">
      <c r="A5837" s="160" t="n">
        <v>36081</v>
      </c>
      <c r="B5837" s="9" t="n">
        <v>0.6</v>
      </c>
    </row>
    <row r="5838">
      <c r="A5838" s="160" t="n">
        <v>36082</v>
      </c>
      <c r="B5838" s="9" t="n">
        <v>0.5</v>
      </c>
    </row>
    <row r="5839">
      <c r="A5839" s="160" t="n">
        <v>36083</v>
      </c>
      <c r="B5839" s="9" t="n">
        <v>0.45</v>
      </c>
    </row>
    <row r="5840">
      <c r="A5840" s="160" t="n">
        <v>36084</v>
      </c>
      <c r="B5840" s="9" t="n">
        <v>0.58</v>
      </c>
    </row>
    <row r="5841">
      <c r="A5841" s="160" t="n">
        <v>36087</v>
      </c>
      <c r="B5841" s="9" t="n">
        <v>0.57</v>
      </c>
    </row>
    <row r="5842">
      <c r="A5842" s="160" t="n">
        <v>36088</v>
      </c>
      <c r="B5842" s="9" t="n">
        <v>0.59</v>
      </c>
    </row>
    <row r="5843">
      <c r="A5843" s="160" t="n">
        <v>36089</v>
      </c>
      <c r="B5843" s="9" t="n">
        <v>0.47</v>
      </c>
    </row>
    <row r="5844">
      <c r="A5844" s="160" t="n">
        <v>36090</v>
      </c>
      <c r="B5844" s="9" t="n">
        <v>0.46</v>
      </c>
    </row>
    <row r="5845">
      <c r="A5845" s="160" t="n">
        <v>36091</v>
      </c>
      <c r="B5845" s="9" t="n">
        <v>0.5</v>
      </c>
    </row>
    <row r="5846">
      <c r="A5846" s="160" t="n">
        <v>36094</v>
      </c>
      <c r="B5846" s="9" t="n">
        <v>0.5</v>
      </c>
    </row>
    <row r="5847">
      <c r="A5847" s="160" t="n">
        <v>36095</v>
      </c>
      <c r="B5847" s="9" t="n">
        <v>0.51</v>
      </c>
    </row>
    <row r="5848">
      <c r="A5848" s="160" t="n">
        <v>36096</v>
      </c>
      <c r="B5848" s="9" t="n">
        <v>0.59</v>
      </c>
    </row>
    <row r="5849">
      <c r="A5849" s="160" t="n">
        <v>36097</v>
      </c>
      <c r="B5849" s="9" t="n">
        <v>0.54</v>
      </c>
    </row>
    <row r="5850">
      <c r="A5850" s="160" t="n">
        <v>36098</v>
      </c>
      <c r="B5850" s="9" t="n">
        <v>0.52</v>
      </c>
    </row>
    <row r="5851">
      <c r="A5851" s="160" t="n">
        <v>36101</v>
      </c>
      <c r="B5851" s="9" t="n">
        <v>0.51</v>
      </c>
    </row>
    <row r="5852">
      <c r="A5852" s="160" t="n">
        <v>36102</v>
      </c>
      <c r="B5852" s="9" t="n">
        <v>0.53</v>
      </c>
    </row>
    <row r="5853">
      <c r="A5853" s="160" t="n">
        <v>36103</v>
      </c>
      <c r="B5853" s="9" t="n">
        <v>0.4</v>
      </c>
    </row>
    <row r="5854">
      <c r="A5854" s="160" t="n">
        <v>36104</v>
      </c>
      <c r="B5854" s="9" t="n">
        <v>0.35</v>
      </c>
    </row>
    <row r="5855">
      <c r="A5855" s="160" t="n">
        <v>36105</v>
      </c>
      <c r="B5855" s="9" t="n">
        <v>0.34</v>
      </c>
    </row>
    <row r="5856">
      <c r="A5856" s="160" t="n">
        <v>36108</v>
      </c>
      <c r="B5856" s="9" t="n">
        <v>0.31</v>
      </c>
    </row>
    <row r="5857">
      <c r="A5857" s="160" t="n">
        <v>36109</v>
      </c>
      <c r="B5857" s="9" t="n">
        <v>0.31</v>
      </c>
    </row>
    <row r="5858">
      <c r="A5858" s="160" t="n">
        <v>36110</v>
      </c>
      <c r="B5858" s="9" t="n"/>
    </row>
    <row r="5859">
      <c r="A5859" s="160" t="n">
        <v>36111</v>
      </c>
      <c r="B5859" s="9" t="n">
        <v>0.3</v>
      </c>
    </row>
    <row r="5860">
      <c r="A5860" s="160" t="n">
        <v>36112</v>
      </c>
      <c r="B5860" s="9" t="n">
        <v>0.28</v>
      </c>
    </row>
    <row r="5861">
      <c r="A5861" s="160" t="n">
        <v>36115</v>
      </c>
      <c r="B5861" s="9" t="n">
        <v>0.29</v>
      </c>
    </row>
    <row r="5862">
      <c r="A5862" s="160" t="n">
        <v>36116</v>
      </c>
      <c r="B5862" s="9" t="n">
        <v>0.29</v>
      </c>
    </row>
    <row r="5863">
      <c r="A5863" s="160" t="n">
        <v>36117</v>
      </c>
      <c r="B5863" s="9" t="n">
        <v>0.22</v>
      </c>
    </row>
    <row r="5864">
      <c r="A5864" s="160" t="n">
        <v>36118</v>
      </c>
      <c r="B5864" s="9" t="n">
        <v>0.19</v>
      </c>
    </row>
    <row r="5865">
      <c r="A5865" s="160" t="n">
        <v>36119</v>
      </c>
      <c r="B5865" s="9" t="n">
        <v>0.16</v>
      </c>
    </row>
    <row r="5866">
      <c r="A5866" s="160" t="n">
        <v>36122</v>
      </c>
      <c r="B5866" s="9" t="n">
        <v>0.21</v>
      </c>
    </row>
    <row r="5867">
      <c r="A5867" s="160" t="n">
        <v>36123</v>
      </c>
      <c r="B5867" s="9" t="n">
        <v>0.21</v>
      </c>
    </row>
    <row r="5868">
      <c r="A5868" s="160" t="n">
        <v>36124</v>
      </c>
      <c r="B5868" s="9" t="n">
        <v>0.17</v>
      </c>
    </row>
    <row r="5869">
      <c r="A5869" s="160" t="n">
        <v>36125</v>
      </c>
      <c r="B5869" s="9" t="n"/>
    </row>
    <row r="5870">
      <c r="A5870" s="160" t="n">
        <v>36126</v>
      </c>
      <c r="B5870" s="9" t="n">
        <v>0.19</v>
      </c>
    </row>
    <row r="5871">
      <c r="A5871" s="160" t="n">
        <v>36129</v>
      </c>
      <c r="B5871" s="9" t="n">
        <v>0.2</v>
      </c>
    </row>
    <row r="5872">
      <c r="A5872" s="160" t="n">
        <v>36130</v>
      </c>
      <c r="B5872" s="9" t="n">
        <v>0.23</v>
      </c>
    </row>
    <row r="5873">
      <c r="A5873" s="160" t="n">
        <v>36131</v>
      </c>
      <c r="B5873" s="9" t="n">
        <v>0.23</v>
      </c>
    </row>
    <row r="5874">
      <c r="A5874" s="160" t="n">
        <v>36132</v>
      </c>
      <c r="B5874" s="9" t="n">
        <v>0.22</v>
      </c>
    </row>
    <row r="5875">
      <c r="A5875" s="160" t="n">
        <v>36133</v>
      </c>
      <c r="B5875" s="9" t="n">
        <v>0.16</v>
      </c>
    </row>
    <row r="5876">
      <c r="A5876" s="160" t="n">
        <v>36136</v>
      </c>
      <c r="B5876" s="9" t="n">
        <v>0.15</v>
      </c>
    </row>
    <row r="5877">
      <c r="A5877" s="160" t="n">
        <v>36137</v>
      </c>
      <c r="B5877" s="9" t="n">
        <v>0.14</v>
      </c>
    </row>
    <row r="5878">
      <c r="A5878" s="160" t="n">
        <v>36138</v>
      </c>
      <c r="B5878" s="9" t="n">
        <v>0.14</v>
      </c>
    </row>
    <row r="5879">
      <c r="A5879" s="160" t="n">
        <v>36139</v>
      </c>
      <c r="B5879" s="9" t="n">
        <v>0.14</v>
      </c>
    </row>
    <row r="5880">
      <c r="A5880" s="160" t="n">
        <v>36140</v>
      </c>
      <c r="B5880" s="9" t="n">
        <v>0.15</v>
      </c>
    </row>
    <row r="5881">
      <c r="A5881" s="160" t="n">
        <v>36143</v>
      </c>
      <c r="B5881" s="9" t="n">
        <v>0.16</v>
      </c>
    </row>
    <row r="5882">
      <c r="A5882" s="160" t="n">
        <v>36144</v>
      </c>
      <c r="B5882" s="9" t="n">
        <v>0.15</v>
      </c>
    </row>
    <row r="5883">
      <c r="A5883" s="160" t="n">
        <v>36145</v>
      </c>
      <c r="B5883" s="9" t="n">
        <v>0.18</v>
      </c>
    </row>
    <row r="5884">
      <c r="A5884" s="160" t="n">
        <v>36146</v>
      </c>
      <c r="B5884" s="9" t="n">
        <v>0.16</v>
      </c>
    </row>
    <row r="5885">
      <c r="A5885" s="160" t="n">
        <v>36147</v>
      </c>
      <c r="B5885" s="9" t="n">
        <v>0.13</v>
      </c>
    </row>
    <row r="5886">
      <c r="A5886" s="160" t="n">
        <v>36150</v>
      </c>
      <c r="B5886" s="9" t="n">
        <v>0.08</v>
      </c>
    </row>
    <row r="5887">
      <c r="A5887" s="160" t="n">
        <v>36151</v>
      </c>
      <c r="B5887" s="9" t="n">
        <v>0.11</v>
      </c>
    </row>
    <row r="5888">
      <c r="A5888" s="160" t="n">
        <v>36152</v>
      </c>
      <c r="B5888" s="9" t="n">
        <v>0.08</v>
      </c>
    </row>
    <row r="5889">
      <c r="A5889" s="160" t="n">
        <v>36153</v>
      </c>
      <c r="B5889" s="9" t="n">
        <v>0.08</v>
      </c>
    </row>
    <row r="5890">
      <c r="A5890" s="160" t="n">
        <v>36154</v>
      </c>
      <c r="B5890" s="9" t="n"/>
    </row>
    <row r="5891">
      <c r="A5891" s="160" t="n">
        <v>36157</v>
      </c>
      <c r="B5891" s="9" t="n">
        <v>0.05</v>
      </c>
    </row>
    <row r="5892">
      <c r="A5892" s="160" t="n">
        <v>36158</v>
      </c>
      <c r="B5892" s="9" t="n">
        <v>0.11</v>
      </c>
    </row>
    <row r="5893">
      <c r="A5893" s="160" t="n">
        <v>36159</v>
      </c>
      <c r="B5893" s="9" t="n">
        <v>0.09</v>
      </c>
    </row>
    <row r="5894">
      <c r="A5894" s="160" t="n">
        <v>36160</v>
      </c>
      <c r="B5894" s="9" t="n">
        <v>0.11</v>
      </c>
    </row>
    <row r="5895">
      <c r="A5895" s="160" t="n">
        <v>36161</v>
      </c>
      <c r="B5895" s="9" t="n"/>
    </row>
    <row r="5896">
      <c r="A5896" s="160" t="n">
        <v>36164</v>
      </c>
      <c r="B5896" s="9" t="n">
        <v>0.11</v>
      </c>
    </row>
    <row r="5897">
      <c r="A5897" s="160" t="n">
        <v>36165</v>
      </c>
      <c r="B5897" s="9" t="n">
        <v>0.1</v>
      </c>
    </row>
    <row r="5898">
      <c r="A5898" s="160" t="n">
        <v>36166</v>
      </c>
      <c r="B5898" s="9" t="n">
        <v>0.11</v>
      </c>
    </row>
    <row r="5899">
      <c r="A5899" s="160" t="n">
        <v>36167</v>
      </c>
      <c r="B5899" s="9" t="n">
        <v>0.14</v>
      </c>
    </row>
    <row r="5900">
      <c r="A5900" s="160" t="n">
        <v>36168</v>
      </c>
      <c r="B5900" s="9" t="n">
        <v>0.15</v>
      </c>
    </row>
    <row r="5901">
      <c r="A5901" s="160" t="n">
        <v>36171</v>
      </c>
      <c r="B5901" s="9" t="n">
        <v>0.16</v>
      </c>
    </row>
    <row r="5902">
      <c r="A5902" s="160" t="n">
        <v>36172</v>
      </c>
      <c r="B5902" s="9" t="n">
        <v>0.14</v>
      </c>
    </row>
    <row r="5903">
      <c r="A5903" s="160" t="n">
        <v>36173</v>
      </c>
      <c r="B5903" s="9" t="n">
        <v>0.13</v>
      </c>
    </row>
    <row r="5904">
      <c r="A5904" s="160" t="n">
        <v>36174</v>
      </c>
      <c r="B5904" s="9" t="n">
        <v>0.16</v>
      </c>
    </row>
    <row r="5905">
      <c r="A5905" s="160" t="n">
        <v>36175</v>
      </c>
      <c r="B5905" s="9" t="n">
        <v>0.1</v>
      </c>
    </row>
    <row r="5906">
      <c r="A5906" s="160" t="n">
        <v>36178</v>
      </c>
      <c r="B5906" s="9" t="n"/>
    </row>
    <row r="5907">
      <c r="A5907" s="160" t="n">
        <v>36179</v>
      </c>
      <c r="B5907" s="9" t="n">
        <v>0.09</v>
      </c>
    </row>
    <row r="5908">
      <c r="A5908" s="160" t="n">
        <v>36180</v>
      </c>
      <c r="B5908" s="9" t="n">
        <v>0.1</v>
      </c>
    </row>
    <row r="5909">
      <c r="A5909" s="160" t="n">
        <v>36181</v>
      </c>
      <c r="B5909" s="9" t="n">
        <v>0.07000000000000001</v>
      </c>
    </row>
    <row r="5910">
      <c r="A5910" s="160" t="n">
        <v>36182</v>
      </c>
      <c r="B5910" s="9" t="n">
        <v>0.05</v>
      </c>
    </row>
    <row r="5911">
      <c r="A5911" s="160" t="n">
        <v>36185</v>
      </c>
      <c r="B5911" s="9" t="n">
        <v>0.08</v>
      </c>
    </row>
    <row r="5912">
      <c r="A5912" s="160" t="n">
        <v>36186</v>
      </c>
      <c r="B5912" s="9" t="n">
        <v>0.06</v>
      </c>
    </row>
    <row r="5913">
      <c r="A5913" s="160" t="n">
        <v>36187</v>
      </c>
      <c r="B5913" s="9" t="n">
        <v>0.11</v>
      </c>
    </row>
    <row r="5914">
      <c r="A5914" s="160" t="n">
        <v>36188</v>
      </c>
      <c r="B5914" s="9" t="n">
        <v>0.09</v>
      </c>
    </row>
    <row r="5915">
      <c r="A5915" s="160" t="n">
        <v>36189</v>
      </c>
      <c r="B5915" s="9" t="n">
        <v>0.08</v>
      </c>
    </row>
    <row r="5916">
      <c r="A5916" s="160" t="n">
        <v>36192</v>
      </c>
      <c r="B5916" s="9" t="n">
        <v>0.1</v>
      </c>
    </row>
    <row r="5917">
      <c r="A5917" s="160" t="n">
        <v>36193</v>
      </c>
      <c r="B5917" s="9" t="n">
        <v>0.09</v>
      </c>
    </row>
    <row r="5918">
      <c r="A5918" s="160" t="n">
        <v>36194</v>
      </c>
      <c r="B5918" s="9" t="n">
        <v>0.11</v>
      </c>
    </row>
    <row r="5919">
      <c r="A5919" s="160" t="n">
        <v>36195</v>
      </c>
      <c r="B5919" s="9" t="n">
        <v>0.12</v>
      </c>
    </row>
    <row r="5920">
      <c r="A5920" s="160" t="n">
        <v>36196</v>
      </c>
      <c r="B5920" s="9" t="n">
        <v>0.14</v>
      </c>
    </row>
    <row r="5921">
      <c r="A5921" s="160" t="n">
        <v>36199</v>
      </c>
      <c r="B5921" s="9" t="n">
        <v>0.14</v>
      </c>
    </row>
    <row r="5922">
      <c r="A5922" s="160" t="n">
        <v>36200</v>
      </c>
      <c r="B5922" s="9" t="n">
        <v>0.12</v>
      </c>
    </row>
    <row r="5923">
      <c r="A5923" s="160" t="n">
        <v>36201</v>
      </c>
      <c r="B5923" s="9" t="n">
        <v>0.13</v>
      </c>
    </row>
    <row r="5924">
      <c r="A5924" s="160" t="n">
        <v>36202</v>
      </c>
      <c r="B5924" s="9" t="n">
        <v>0.13</v>
      </c>
    </row>
    <row r="5925">
      <c r="A5925" s="160" t="n">
        <v>36203</v>
      </c>
      <c r="B5925" s="9" t="n">
        <v>0.15</v>
      </c>
    </row>
    <row r="5926">
      <c r="A5926" s="160" t="n">
        <v>36206</v>
      </c>
      <c r="B5926" s="9" t="n"/>
    </row>
    <row r="5927">
      <c r="A5927" s="160" t="n">
        <v>36207</v>
      </c>
      <c r="B5927" s="9" t="n">
        <v>0.1</v>
      </c>
    </row>
    <row r="5928">
      <c r="A5928" s="160" t="n">
        <v>36208</v>
      </c>
      <c r="B5928" s="9" t="n">
        <v>0.09</v>
      </c>
    </row>
    <row r="5929">
      <c r="A5929" s="160" t="n">
        <v>36209</v>
      </c>
      <c r="B5929" s="9" t="n">
        <v>0.11</v>
      </c>
    </row>
    <row r="5930">
      <c r="A5930" s="160" t="n">
        <v>36210</v>
      </c>
      <c r="B5930" s="9" t="n">
        <v>0.12</v>
      </c>
    </row>
    <row r="5931">
      <c r="A5931" s="160" t="n">
        <v>36213</v>
      </c>
      <c r="B5931" s="9" t="n">
        <v>0.12</v>
      </c>
    </row>
    <row r="5932">
      <c r="A5932" s="160" t="n">
        <v>36214</v>
      </c>
      <c r="B5932" s="9" t="n">
        <v>0.1</v>
      </c>
    </row>
    <row r="5933">
      <c r="A5933" s="160" t="n">
        <v>36215</v>
      </c>
      <c r="B5933" s="9" t="n">
        <v>0.13</v>
      </c>
    </row>
    <row r="5934">
      <c r="A5934" s="160" t="n">
        <v>36216</v>
      </c>
      <c r="B5934" s="9" t="n">
        <v>0.17</v>
      </c>
    </row>
    <row r="5935">
      <c r="A5935" s="160" t="n">
        <v>36217</v>
      </c>
      <c r="B5935" s="9" t="n">
        <v>0.16</v>
      </c>
    </row>
    <row r="5936">
      <c r="A5936" s="160" t="n">
        <v>36220</v>
      </c>
      <c r="B5936" s="9" t="n">
        <v>0.2</v>
      </c>
    </row>
    <row r="5937">
      <c r="A5937" s="160" t="n">
        <v>36221</v>
      </c>
      <c r="B5937" s="9" t="n">
        <v>0.17</v>
      </c>
    </row>
    <row r="5938">
      <c r="A5938" s="160" t="n">
        <v>36222</v>
      </c>
      <c r="B5938" s="9" t="n">
        <v>0.2</v>
      </c>
    </row>
    <row r="5939">
      <c r="A5939" s="160" t="n">
        <v>36223</v>
      </c>
      <c r="B5939" s="9" t="n">
        <v>0.21</v>
      </c>
    </row>
    <row r="5940">
      <c r="A5940" s="160" t="n">
        <v>36224</v>
      </c>
      <c r="B5940" s="9" t="n">
        <v>0.2</v>
      </c>
    </row>
    <row r="5941">
      <c r="A5941" s="160" t="n">
        <v>36227</v>
      </c>
      <c r="B5941" s="9" t="n">
        <v>0.17</v>
      </c>
    </row>
    <row r="5942">
      <c r="A5942" s="160" t="n">
        <v>36228</v>
      </c>
      <c r="B5942" s="9" t="n">
        <v>0.16</v>
      </c>
    </row>
    <row r="5943">
      <c r="A5943" s="160" t="n">
        <v>36229</v>
      </c>
      <c r="B5943" s="9" t="n">
        <v>0.16</v>
      </c>
    </row>
    <row r="5944">
      <c r="A5944" s="160" t="n">
        <v>36230</v>
      </c>
      <c r="B5944" s="9" t="n">
        <v>0.16</v>
      </c>
    </row>
    <row r="5945">
      <c r="A5945" s="160" t="n">
        <v>36231</v>
      </c>
      <c r="B5945" s="9" t="n">
        <v>0.16</v>
      </c>
    </row>
    <row r="5946">
      <c r="A5946" s="160" t="n">
        <v>36234</v>
      </c>
      <c r="B5946" s="9" t="n">
        <v>0.16</v>
      </c>
    </row>
    <row r="5947">
      <c r="A5947" s="160" t="n">
        <v>36235</v>
      </c>
      <c r="B5947" s="9" t="n">
        <v>0.14</v>
      </c>
    </row>
    <row r="5948">
      <c r="A5948" s="160" t="n">
        <v>36236</v>
      </c>
      <c r="B5948" s="9" t="n">
        <v>0.13</v>
      </c>
    </row>
    <row r="5949">
      <c r="A5949" s="160" t="n">
        <v>36237</v>
      </c>
      <c r="B5949" s="9" t="n">
        <v>0.12</v>
      </c>
    </row>
    <row r="5950">
      <c r="A5950" s="160" t="n">
        <v>36238</v>
      </c>
      <c r="B5950" s="9" t="n">
        <v>0.13</v>
      </c>
    </row>
    <row r="5951">
      <c r="A5951" s="160" t="n">
        <v>36241</v>
      </c>
      <c r="B5951" s="9" t="n">
        <v>0.13</v>
      </c>
    </row>
    <row r="5952">
      <c r="A5952" s="160" t="n">
        <v>36242</v>
      </c>
      <c r="B5952" s="9" t="n">
        <v>0.17</v>
      </c>
    </row>
    <row r="5953">
      <c r="A5953" s="160" t="n">
        <v>36243</v>
      </c>
      <c r="B5953" s="9" t="n">
        <v>0.19</v>
      </c>
    </row>
    <row r="5954">
      <c r="A5954" s="160" t="n">
        <v>36244</v>
      </c>
      <c r="B5954" s="9" t="n">
        <v>0.19</v>
      </c>
    </row>
    <row r="5955">
      <c r="A5955" s="160" t="n">
        <v>36245</v>
      </c>
      <c r="B5955" s="9" t="n">
        <v>0.22</v>
      </c>
    </row>
    <row r="5956">
      <c r="A5956" s="160" t="n">
        <v>36248</v>
      </c>
      <c r="B5956" s="9" t="n">
        <v>0.26</v>
      </c>
    </row>
    <row r="5957">
      <c r="A5957" s="160" t="n">
        <v>36249</v>
      </c>
      <c r="B5957" s="9" t="n">
        <v>0.24</v>
      </c>
    </row>
    <row r="5958">
      <c r="A5958" s="160" t="n">
        <v>36250</v>
      </c>
      <c r="B5958" s="9" t="n">
        <v>0.26</v>
      </c>
    </row>
    <row r="5959">
      <c r="A5959" s="160" t="n">
        <v>36251</v>
      </c>
      <c r="B5959" s="9" t="n">
        <v>0.26</v>
      </c>
    </row>
    <row r="5960">
      <c r="A5960" s="160" t="n">
        <v>36252</v>
      </c>
      <c r="B5960" s="9" t="n">
        <v>0.24</v>
      </c>
    </row>
    <row r="5961">
      <c r="A5961" s="160" t="n">
        <v>36255</v>
      </c>
      <c r="B5961" s="9" t="n">
        <v>0.24</v>
      </c>
    </row>
    <row r="5962">
      <c r="A5962" s="160" t="n">
        <v>36256</v>
      </c>
      <c r="B5962" s="9" t="n">
        <v>0.2</v>
      </c>
    </row>
    <row r="5963">
      <c r="A5963" s="160" t="n">
        <v>36257</v>
      </c>
      <c r="B5963" s="9" t="n">
        <v>0.21</v>
      </c>
    </row>
    <row r="5964">
      <c r="A5964" s="160" t="n">
        <v>36258</v>
      </c>
      <c r="B5964" s="9" t="n">
        <v>0.17</v>
      </c>
    </row>
    <row r="5965">
      <c r="A5965" s="160" t="n">
        <v>36259</v>
      </c>
      <c r="B5965" s="9" t="n">
        <v>0.17</v>
      </c>
    </row>
    <row r="5966">
      <c r="A5966" s="160" t="n">
        <v>36262</v>
      </c>
      <c r="B5966" s="9" t="n">
        <v>0.13</v>
      </c>
    </row>
    <row r="5967">
      <c r="A5967" s="160" t="n">
        <v>36263</v>
      </c>
      <c r="B5967" s="9" t="n">
        <v>0.18</v>
      </c>
    </row>
    <row r="5968">
      <c r="A5968" s="160" t="n">
        <v>36264</v>
      </c>
      <c r="B5968" s="9" t="n">
        <v>0.18</v>
      </c>
    </row>
    <row r="5969">
      <c r="A5969" s="160" t="n">
        <v>36265</v>
      </c>
      <c r="B5969" s="9" t="n">
        <v>0.21</v>
      </c>
    </row>
    <row r="5970">
      <c r="A5970" s="160" t="n">
        <v>36266</v>
      </c>
      <c r="B5970" s="9" t="n">
        <v>0.21</v>
      </c>
    </row>
    <row r="5971">
      <c r="A5971" s="160" t="n">
        <v>36269</v>
      </c>
      <c r="B5971" s="9" t="n">
        <v>0.19</v>
      </c>
    </row>
    <row r="5972">
      <c r="A5972" s="160" t="n">
        <v>36270</v>
      </c>
      <c r="B5972" s="9" t="n">
        <v>0.21</v>
      </c>
    </row>
    <row r="5973">
      <c r="A5973" s="160" t="n">
        <v>36271</v>
      </c>
      <c r="B5973" s="9" t="n">
        <v>0.18</v>
      </c>
    </row>
    <row r="5974">
      <c r="A5974" s="160" t="n">
        <v>36272</v>
      </c>
      <c r="B5974" s="9" t="n">
        <v>0.2</v>
      </c>
    </row>
    <row r="5975">
      <c r="A5975" s="160" t="n">
        <v>36273</v>
      </c>
      <c r="B5975" s="9" t="n">
        <v>0.22</v>
      </c>
    </row>
    <row r="5976">
      <c r="A5976" s="160" t="n">
        <v>36276</v>
      </c>
      <c r="B5976" s="9" t="n">
        <v>0.19</v>
      </c>
    </row>
    <row r="5977">
      <c r="A5977" s="160" t="n">
        <v>36277</v>
      </c>
      <c r="B5977" s="9" t="n">
        <v>0.18</v>
      </c>
    </row>
    <row r="5978">
      <c r="A5978" s="160" t="n">
        <v>36278</v>
      </c>
      <c r="B5978" s="9" t="n">
        <v>0.25</v>
      </c>
    </row>
    <row r="5979">
      <c r="A5979" s="160" t="n">
        <v>36279</v>
      </c>
      <c r="B5979" s="9" t="n">
        <v>0.27</v>
      </c>
    </row>
    <row r="5980">
      <c r="A5980" s="160" t="n">
        <v>36280</v>
      </c>
      <c r="B5980" s="9" t="n">
        <v>0.28</v>
      </c>
    </row>
    <row r="5981">
      <c r="A5981" s="160" t="n">
        <v>36283</v>
      </c>
      <c r="B5981" s="9" t="n">
        <v>0.3</v>
      </c>
    </row>
    <row r="5982">
      <c r="A5982" s="160" t="n">
        <v>36284</v>
      </c>
      <c r="B5982" s="9" t="n">
        <v>0.3</v>
      </c>
    </row>
    <row r="5983">
      <c r="A5983" s="160" t="n">
        <v>36285</v>
      </c>
      <c r="B5983" s="9" t="n">
        <v>0.31</v>
      </c>
    </row>
    <row r="5984">
      <c r="A5984" s="160" t="n">
        <v>36286</v>
      </c>
      <c r="B5984" s="9" t="n">
        <v>0.33</v>
      </c>
    </row>
    <row r="5985">
      <c r="A5985" s="160" t="n">
        <v>36287</v>
      </c>
      <c r="B5985" s="9" t="n">
        <v>0.35</v>
      </c>
    </row>
    <row r="5986">
      <c r="A5986" s="160" t="n">
        <v>36290</v>
      </c>
      <c r="B5986" s="9" t="n">
        <v>0.39</v>
      </c>
    </row>
    <row r="5987">
      <c r="A5987" s="160" t="n">
        <v>36291</v>
      </c>
      <c r="B5987" s="9" t="n">
        <v>0.4</v>
      </c>
    </row>
    <row r="5988">
      <c r="A5988" s="160" t="n">
        <v>36292</v>
      </c>
      <c r="B5988" s="9" t="n">
        <v>0.32</v>
      </c>
    </row>
    <row r="5989">
      <c r="A5989" s="160" t="n">
        <v>36293</v>
      </c>
      <c r="B5989" s="9" t="n">
        <v>0.29</v>
      </c>
    </row>
    <row r="5990">
      <c r="A5990" s="160" t="n">
        <v>36294</v>
      </c>
      <c r="B5990" s="9" t="n">
        <v>0.32</v>
      </c>
    </row>
    <row r="5991">
      <c r="A5991" s="160" t="n">
        <v>36297</v>
      </c>
      <c r="B5991" s="9" t="n">
        <v>0.35</v>
      </c>
    </row>
    <row r="5992">
      <c r="A5992" s="160" t="n">
        <v>36298</v>
      </c>
      <c r="B5992" s="9" t="n">
        <v>0.3</v>
      </c>
    </row>
    <row r="5993">
      <c r="A5993" s="160" t="n">
        <v>36299</v>
      </c>
      <c r="B5993" s="9" t="n">
        <v>0.23</v>
      </c>
    </row>
    <row r="5994">
      <c r="A5994" s="160" t="n">
        <v>36300</v>
      </c>
      <c r="B5994" s="9" t="n">
        <v>0.25</v>
      </c>
    </row>
    <row r="5995">
      <c r="A5995" s="160" t="n">
        <v>36301</v>
      </c>
      <c r="B5995" s="9" t="n">
        <v>0.22</v>
      </c>
    </row>
    <row r="5996">
      <c r="A5996" s="160" t="n">
        <v>36304</v>
      </c>
      <c r="B5996" s="9" t="n">
        <v>0.22</v>
      </c>
    </row>
    <row r="5997">
      <c r="A5997" s="160" t="n">
        <v>36305</v>
      </c>
      <c r="B5997" s="9" t="n">
        <v>0.19</v>
      </c>
    </row>
    <row r="5998">
      <c r="A5998" s="160" t="n">
        <v>36306</v>
      </c>
      <c r="B5998" s="9" t="n">
        <v>0.22</v>
      </c>
    </row>
    <row r="5999">
      <c r="A5999" s="160" t="n">
        <v>36307</v>
      </c>
      <c r="B5999" s="9" t="n">
        <v>0.19</v>
      </c>
    </row>
    <row r="6000">
      <c r="A6000" s="160" t="n">
        <v>36308</v>
      </c>
      <c r="B6000" s="9" t="n">
        <v>0.22</v>
      </c>
    </row>
    <row r="6001">
      <c r="A6001" s="160" t="n">
        <v>36311</v>
      </c>
      <c r="B6001" s="9" t="n"/>
    </row>
    <row r="6002">
      <c r="A6002" s="160" t="n">
        <v>36312</v>
      </c>
      <c r="B6002" s="9" t="n">
        <v>0.24</v>
      </c>
    </row>
    <row r="6003">
      <c r="A6003" s="160" t="n">
        <v>36313</v>
      </c>
      <c r="B6003" s="9" t="n">
        <v>0.25</v>
      </c>
    </row>
    <row r="6004">
      <c r="A6004" s="160" t="n">
        <v>36314</v>
      </c>
      <c r="B6004" s="9" t="n">
        <v>0.26</v>
      </c>
    </row>
    <row r="6005">
      <c r="A6005" s="160" t="n">
        <v>36315</v>
      </c>
      <c r="B6005" s="9" t="n">
        <v>0.26</v>
      </c>
    </row>
    <row r="6006">
      <c r="A6006" s="160" t="n">
        <v>36318</v>
      </c>
      <c r="B6006" s="9" t="n">
        <v>0.25</v>
      </c>
    </row>
    <row r="6007">
      <c r="A6007" s="160" t="n">
        <v>36319</v>
      </c>
      <c r="B6007" s="9" t="n">
        <v>0.26</v>
      </c>
    </row>
    <row r="6008">
      <c r="A6008" s="160" t="n">
        <v>36320</v>
      </c>
      <c r="B6008" s="9" t="n">
        <v>0.26</v>
      </c>
    </row>
    <row r="6009">
      <c r="A6009" s="160" t="n">
        <v>36321</v>
      </c>
      <c r="B6009" s="9" t="n">
        <v>0.26</v>
      </c>
    </row>
    <row r="6010">
      <c r="A6010" s="160" t="n">
        <v>36322</v>
      </c>
      <c r="B6010" s="9" t="n">
        <v>0.32</v>
      </c>
    </row>
    <row r="6011">
      <c r="A6011" s="160" t="n">
        <v>36325</v>
      </c>
      <c r="B6011" s="9" t="n">
        <v>0.32</v>
      </c>
    </row>
    <row r="6012">
      <c r="A6012" s="160" t="n">
        <v>36326</v>
      </c>
      <c r="B6012" s="9" t="n">
        <v>0.32</v>
      </c>
    </row>
    <row r="6013">
      <c r="A6013" s="160" t="n">
        <v>36327</v>
      </c>
      <c r="B6013" s="9" t="n">
        <v>0.33</v>
      </c>
    </row>
    <row r="6014">
      <c r="A6014" s="160" t="n">
        <v>36328</v>
      </c>
      <c r="B6014" s="9" t="n">
        <v>0.3</v>
      </c>
    </row>
    <row r="6015">
      <c r="A6015" s="160" t="n">
        <v>36329</v>
      </c>
      <c r="B6015" s="9" t="n">
        <v>0.28</v>
      </c>
    </row>
    <row r="6016">
      <c r="A6016" s="160" t="n">
        <v>36332</v>
      </c>
      <c r="B6016" s="9" t="n">
        <v>0.28</v>
      </c>
    </row>
    <row r="6017">
      <c r="A6017" s="160" t="n">
        <v>36333</v>
      </c>
      <c r="B6017" s="9" t="n">
        <v>0.29</v>
      </c>
    </row>
    <row r="6018">
      <c r="A6018" s="160" t="n">
        <v>36334</v>
      </c>
      <c r="B6018" s="9" t="n">
        <v>0.3</v>
      </c>
    </row>
    <row r="6019">
      <c r="A6019" s="160" t="n">
        <v>36335</v>
      </c>
      <c r="B6019" s="9" t="n">
        <v>0.3</v>
      </c>
    </row>
    <row r="6020">
      <c r="A6020" s="160" t="n">
        <v>36336</v>
      </c>
      <c r="B6020" s="9" t="n">
        <v>0.29</v>
      </c>
    </row>
    <row r="6021">
      <c r="A6021" s="160" t="n">
        <v>36339</v>
      </c>
      <c r="B6021" s="9" t="n">
        <v>0.28</v>
      </c>
    </row>
    <row r="6022">
      <c r="A6022" s="160" t="n">
        <v>36340</v>
      </c>
      <c r="B6022" s="9" t="n">
        <v>0.25</v>
      </c>
    </row>
    <row r="6023">
      <c r="A6023" s="160" t="n">
        <v>36341</v>
      </c>
      <c r="B6023" s="9" t="n">
        <v>0.28</v>
      </c>
    </row>
    <row r="6024">
      <c r="A6024" s="160" t="n">
        <v>36342</v>
      </c>
      <c r="B6024" s="9" t="n">
        <v>0.27</v>
      </c>
    </row>
    <row r="6025">
      <c r="A6025" s="160" t="n">
        <v>36343</v>
      </c>
      <c r="B6025" s="9" t="n">
        <v>0.24</v>
      </c>
    </row>
    <row r="6026">
      <c r="A6026" s="160" t="n">
        <v>36346</v>
      </c>
      <c r="B6026" s="9" t="n"/>
    </row>
    <row r="6027">
      <c r="A6027" s="160" t="n">
        <v>36347</v>
      </c>
      <c r="B6027" s="9" t="n">
        <v>0.24</v>
      </c>
    </row>
    <row r="6028">
      <c r="A6028" s="160" t="n">
        <v>36348</v>
      </c>
      <c r="B6028" s="9" t="n">
        <v>0.28</v>
      </c>
    </row>
    <row r="6029">
      <c r="A6029" s="160" t="n">
        <v>36349</v>
      </c>
      <c r="B6029" s="9" t="n">
        <v>0.26</v>
      </c>
    </row>
    <row r="6030">
      <c r="A6030" s="160" t="n">
        <v>36350</v>
      </c>
      <c r="B6030" s="9" t="n">
        <v>0.23</v>
      </c>
    </row>
    <row r="6031">
      <c r="A6031" s="160" t="n">
        <v>36353</v>
      </c>
      <c r="B6031" s="9" t="n">
        <v>0.21</v>
      </c>
    </row>
    <row r="6032">
      <c r="A6032" s="160" t="n">
        <v>36354</v>
      </c>
      <c r="B6032" s="9" t="n">
        <v>0.21</v>
      </c>
    </row>
    <row r="6033">
      <c r="A6033" s="160" t="n">
        <v>36355</v>
      </c>
      <c r="B6033" s="9" t="n">
        <v>0.19</v>
      </c>
    </row>
    <row r="6034">
      <c r="A6034" s="160" t="n">
        <v>36356</v>
      </c>
      <c r="B6034" s="9" t="n">
        <v>0.19</v>
      </c>
    </row>
    <row r="6035">
      <c r="A6035" s="160" t="n">
        <v>36357</v>
      </c>
      <c r="B6035" s="9" t="n">
        <v>0.18</v>
      </c>
    </row>
    <row r="6036">
      <c r="A6036" s="160" t="n">
        <v>36360</v>
      </c>
      <c r="B6036" s="9" t="n">
        <v>0.2</v>
      </c>
    </row>
    <row r="6037">
      <c r="A6037" s="160" t="n">
        <v>36361</v>
      </c>
      <c r="B6037" s="9" t="n">
        <v>0.22</v>
      </c>
    </row>
    <row r="6038">
      <c r="A6038" s="160" t="n">
        <v>36362</v>
      </c>
      <c r="B6038" s="9" t="n">
        <v>0.21</v>
      </c>
    </row>
    <row r="6039">
      <c r="A6039" s="160" t="n">
        <v>36363</v>
      </c>
      <c r="B6039" s="9" t="n">
        <v>0.26</v>
      </c>
    </row>
    <row r="6040">
      <c r="A6040" s="160" t="n">
        <v>36364</v>
      </c>
      <c r="B6040" s="9" t="n">
        <v>0.26</v>
      </c>
    </row>
    <row r="6041">
      <c r="A6041" s="160" t="n">
        <v>36367</v>
      </c>
      <c r="B6041" s="9" t="n">
        <v>0.25</v>
      </c>
    </row>
    <row r="6042">
      <c r="A6042" s="160" t="n">
        <v>36368</v>
      </c>
      <c r="B6042" s="9" t="n">
        <v>0.26</v>
      </c>
    </row>
    <row r="6043">
      <c r="A6043" s="160" t="n">
        <v>36369</v>
      </c>
      <c r="B6043" s="9" t="n">
        <v>0.27</v>
      </c>
    </row>
    <row r="6044">
      <c r="A6044" s="160" t="n">
        <v>36370</v>
      </c>
      <c r="B6044" s="9" t="n">
        <v>0.26</v>
      </c>
    </row>
    <row r="6045">
      <c r="A6045" s="160" t="n">
        <v>36371</v>
      </c>
      <c r="B6045" s="9" t="n">
        <v>0.29</v>
      </c>
    </row>
    <row r="6046">
      <c r="A6046" s="160" t="n">
        <v>36374</v>
      </c>
      <c r="B6046" s="9" t="n">
        <v>0.27</v>
      </c>
    </row>
    <row r="6047">
      <c r="A6047" s="160" t="n">
        <v>36375</v>
      </c>
      <c r="B6047" s="9" t="n">
        <v>0.3</v>
      </c>
    </row>
    <row r="6048">
      <c r="A6048" s="160" t="n">
        <v>36376</v>
      </c>
      <c r="B6048" s="9" t="n">
        <v>0.32</v>
      </c>
    </row>
    <row r="6049">
      <c r="A6049" s="160" t="n">
        <v>36377</v>
      </c>
      <c r="B6049" s="9" t="n">
        <v>0.33</v>
      </c>
    </row>
    <row r="6050">
      <c r="A6050" s="160" t="n">
        <v>36378</v>
      </c>
      <c r="B6050" s="9" t="n">
        <v>0.33</v>
      </c>
    </row>
    <row r="6051">
      <c r="A6051" s="160" t="n">
        <v>36381</v>
      </c>
      <c r="B6051" s="9" t="n">
        <v>0.34</v>
      </c>
    </row>
    <row r="6052">
      <c r="A6052" s="160" t="n">
        <v>36382</v>
      </c>
      <c r="B6052" s="9" t="n">
        <v>0.37</v>
      </c>
    </row>
    <row r="6053">
      <c r="A6053" s="160" t="n">
        <v>36383</v>
      </c>
      <c r="B6053" s="9" t="n">
        <v>0.29</v>
      </c>
    </row>
    <row r="6054">
      <c r="A6054" s="160" t="n">
        <v>36384</v>
      </c>
      <c r="B6054" s="9" t="n">
        <v>0.3</v>
      </c>
    </row>
    <row r="6055">
      <c r="A6055" s="160" t="n">
        <v>36385</v>
      </c>
      <c r="B6055" s="9" t="n">
        <v>0.27</v>
      </c>
    </row>
    <row r="6056">
      <c r="A6056" s="160" t="n">
        <v>36388</v>
      </c>
      <c r="B6056" s="9" t="n">
        <v>0.23</v>
      </c>
    </row>
    <row r="6057">
      <c r="A6057" s="160" t="n">
        <v>36389</v>
      </c>
      <c r="B6057" s="9" t="n">
        <v>0.21</v>
      </c>
    </row>
    <row r="6058">
      <c r="A6058" s="160" t="n">
        <v>36390</v>
      </c>
      <c r="B6058" s="9" t="n">
        <v>0.22</v>
      </c>
    </row>
    <row r="6059">
      <c r="A6059" s="160" t="n">
        <v>36391</v>
      </c>
      <c r="B6059" s="9" t="n">
        <v>0.24</v>
      </c>
    </row>
    <row r="6060">
      <c r="A6060" s="160" t="n">
        <v>36392</v>
      </c>
      <c r="B6060" s="9" t="n">
        <v>0.23</v>
      </c>
    </row>
    <row r="6061">
      <c r="A6061" s="160" t="n">
        <v>36395</v>
      </c>
      <c r="B6061" s="9" t="n">
        <v>0.23</v>
      </c>
    </row>
    <row r="6062">
      <c r="A6062" s="160" t="n">
        <v>36396</v>
      </c>
      <c r="B6062" s="9" t="n">
        <v>0.2</v>
      </c>
    </row>
    <row r="6063">
      <c r="A6063" s="160" t="n">
        <v>36397</v>
      </c>
      <c r="B6063" s="9" t="n">
        <v>0.2</v>
      </c>
    </row>
    <row r="6064">
      <c r="A6064" s="160" t="n">
        <v>36398</v>
      </c>
      <c r="B6064" s="9" t="n">
        <v>0.19</v>
      </c>
    </row>
    <row r="6065">
      <c r="A6065" s="160" t="n">
        <v>36399</v>
      </c>
      <c r="B6065" s="9" t="n">
        <v>0.2</v>
      </c>
    </row>
    <row r="6066">
      <c r="A6066" s="160" t="n">
        <v>36402</v>
      </c>
      <c r="B6066" s="9" t="n">
        <v>0.22</v>
      </c>
    </row>
    <row r="6067">
      <c r="A6067" s="160" t="n">
        <v>36403</v>
      </c>
      <c r="B6067" s="9" t="n">
        <v>0.25</v>
      </c>
    </row>
    <row r="6068">
      <c r="A6068" s="160" t="n">
        <v>36404</v>
      </c>
      <c r="B6068" s="9" t="n">
        <v>0.25</v>
      </c>
    </row>
    <row r="6069">
      <c r="A6069" s="160" t="n">
        <v>36405</v>
      </c>
      <c r="B6069" s="9" t="n">
        <v>0.29</v>
      </c>
    </row>
    <row r="6070">
      <c r="A6070" s="160" t="n">
        <v>36406</v>
      </c>
      <c r="B6070" s="9" t="n">
        <v>0.25</v>
      </c>
    </row>
    <row r="6071">
      <c r="A6071" s="160" t="n">
        <v>36409</v>
      </c>
      <c r="B6071" s="9" t="n"/>
    </row>
    <row r="6072">
      <c r="A6072" s="160" t="n">
        <v>36410</v>
      </c>
      <c r="B6072" s="9" t="n">
        <v>0.26</v>
      </c>
    </row>
    <row r="6073">
      <c r="A6073" s="160" t="n">
        <v>36411</v>
      </c>
      <c r="B6073" s="9" t="n">
        <v>0.26</v>
      </c>
    </row>
    <row r="6074">
      <c r="A6074" s="160" t="n">
        <v>36412</v>
      </c>
      <c r="B6074" s="9" t="n">
        <v>0.26</v>
      </c>
    </row>
    <row r="6075">
      <c r="A6075" s="160" t="n">
        <v>36413</v>
      </c>
      <c r="B6075" s="9" t="n">
        <v>0.25</v>
      </c>
    </row>
    <row r="6076">
      <c r="A6076" s="160" t="n">
        <v>36416</v>
      </c>
      <c r="B6076" s="9" t="n">
        <v>0.26</v>
      </c>
    </row>
    <row r="6077">
      <c r="A6077" s="160" t="n">
        <v>36417</v>
      </c>
      <c r="B6077" s="9" t="n">
        <v>0.25</v>
      </c>
    </row>
    <row r="6078">
      <c r="A6078" s="160" t="n">
        <v>36418</v>
      </c>
      <c r="B6078" s="9" t="n">
        <v>0.27</v>
      </c>
    </row>
    <row r="6079">
      <c r="A6079" s="160" t="n">
        <v>36419</v>
      </c>
      <c r="B6079" s="9" t="n">
        <v>0.27</v>
      </c>
    </row>
    <row r="6080">
      <c r="A6080" s="160" t="n">
        <v>36420</v>
      </c>
      <c r="B6080" s="9" t="n">
        <v>0.24</v>
      </c>
    </row>
    <row r="6081">
      <c r="A6081" s="160" t="n">
        <v>36423</v>
      </c>
      <c r="B6081" s="9" t="n">
        <v>0.24</v>
      </c>
    </row>
    <row r="6082">
      <c r="A6082" s="160" t="n">
        <v>36424</v>
      </c>
      <c r="B6082" s="9" t="n">
        <v>0.27</v>
      </c>
    </row>
    <row r="6083">
      <c r="A6083" s="160" t="n">
        <v>36425</v>
      </c>
      <c r="B6083" s="9" t="n">
        <v>0.25</v>
      </c>
    </row>
    <row r="6084">
      <c r="A6084" s="160" t="n">
        <v>36426</v>
      </c>
      <c r="B6084" s="9" t="n">
        <v>0.24</v>
      </c>
    </row>
    <row r="6085">
      <c r="A6085" s="160" t="n">
        <v>36427</v>
      </c>
      <c r="B6085" s="9" t="n">
        <v>0.2</v>
      </c>
    </row>
    <row r="6086">
      <c r="A6086" s="160" t="n">
        <v>36430</v>
      </c>
      <c r="B6086" s="9" t="n">
        <v>0.21</v>
      </c>
    </row>
    <row r="6087">
      <c r="A6087" s="160" t="n">
        <v>36431</v>
      </c>
      <c r="B6087" s="9" t="n">
        <v>0.24</v>
      </c>
    </row>
    <row r="6088">
      <c r="A6088" s="160" t="n">
        <v>36432</v>
      </c>
      <c r="B6088" s="9" t="n">
        <v>0.29</v>
      </c>
    </row>
    <row r="6089">
      <c r="A6089" s="160" t="n">
        <v>36433</v>
      </c>
      <c r="B6089" s="9" t="n">
        <v>0.27</v>
      </c>
    </row>
    <row r="6090">
      <c r="A6090" s="160" t="n">
        <v>36434</v>
      </c>
      <c r="B6090" s="9" t="n">
        <v>0.27</v>
      </c>
    </row>
    <row r="6091">
      <c r="A6091" s="160" t="n">
        <v>36437</v>
      </c>
      <c r="B6091" s="9" t="n">
        <v>0.25</v>
      </c>
    </row>
    <row r="6092">
      <c r="A6092" s="160" t="n">
        <v>36438</v>
      </c>
      <c r="B6092" s="9" t="n">
        <v>0.24</v>
      </c>
    </row>
    <row r="6093">
      <c r="A6093" s="160" t="n">
        <v>36439</v>
      </c>
      <c r="B6093" s="9" t="n">
        <v>0.23</v>
      </c>
    </row>
    <row r="6094">
      <c r="A6094" s="160" t="n">
        <v>36440</v>
      </c>
      <c r="B6094" s="9" t="n">
        <v>0.23</v>
      </c>
    </row>
    <row r="6095">
      <c r="A6095" s="160" t="n">
        <v>36441</v>
      </c>
      <c r="B6095" s="9" t="n">
        <v>0.24</v>
      </c>
    </row>
    <row r="6096">
      <c r="A6096" s="160" t="n">
        <v>36444</v>
      </c>
      <c r="B6096" s="9" t="n"/>
    </row>
    <row r="6097">
      <c r="A6097" s="160" t="n">
        <v>36445</v>
      </c>
      <c r="B6097" s="9" t="n">
        <v>0.25</v>
      </c>
    </row>
    <row r="6098">
      <c r="A6098" s="160" t="n">
        <v>36446</v>
      </c>
      <c r="B6098" s="9" t="n">
        <v>0.25</v>
      </c>
    </row>
    <row r="6099">
      <c r="A6099" s="160" t="n">
        <v>36447</v>
      </c>
      <c r="B6099" s="9" t="n">
        <v>0.27</v>
      </c>
    </row>
    <row r="6100">
      <c r="A6100" s="160" t="n">
        <v>36448</v>
      </c>
      <c r="B6100" s="9" t="n">
        <v>0.27</v>
      </c>
    </row>
    <row r="6101">
      <c r="A6101" s="160" t="n">
        <v>36451</v>
      </c>
      <c r="B6101" s="9" t="n">
        <v>0.27</v>
      </c>
    </row>
    <row r="6102">
      <c r="A6102" s="160" t="n">
        <v>36452</v>
      </c>
      <c r="B6102" s="9" t="n">
        <v>0.26</v>
      </c>
    </row>
    <row r="6103">
      <c r="A6103" s="160" t="n">
        <v>36453</v>
      </c>
      <c r="B6103" s="9" t="n">
        <v>0.25</v>
      </c>
    </row>
    <row r="6104">
      <c r="A6104" s="160" t="n">
        <v>36454</v>
      </c>
      <c r="B6104" s="9" t="n">
        <v>0.27</v>
      </c>
    </row>
    <row r="6105">
      <c r="A6105" s="160" t="n">
        <v>36455</v>
      </c>
      <c r="B6105" s="9" t="n">
        <v>0.25</v>
      </c>
    </row>
    <row r="6106">
      <c r="A6106" s="160" t="n">
        <v>36458</v>
      </c>
      <c r="B6106" s="9" t="n">
        <v>0.24</v>
      </c>
    </row>
    <row r="6107">
      <c r="A6107" s="160" t="n">
        <v>36459</v>
      </c>
      <c r="B6107" s="9" t="n">
        <v>0.22</v>
      </c>
    </row>
    <row r="6108">
      <c r="A6108" s="160" t="n">
        <v>36460</v>
      </c>
      <c r="B6108" s="9" t="n">
        <v>0.25</v>
      </c>
    </row>
    <row r="6109">
      <c r="A6109" s="160" t="n">
        <v>36461</v>
      </c>
      <c r="B6109" s="9" t="n">
        <v>0.25</v>
      </c>
    </row>
    <row r="6110">
      <c r="A6110" s="160" t="n">
        <v>36462</v>
      </c>
      <c r="B6110" s="9" t="n">
        <v>0.23</v>
      </c>
    </row>
    <row r="6111">
      <c r="A6111" s="160" t="n">
        <v>36465</v>
      </c>
      <c r="B6111" s="9" t="n">
        <v>0.23</v>
      </c>
    </row>
    <row r="6112">
      <c r="A6112" s="160" t="n">
        <v>36466</v>
      </c>
      <c r="B6112" s="9" t="n">
        <v>0.23</v>
      </c>
    </row>
    <row r="6113">
      <c r="A6113" s="160" t="n">
        <v>36467</v>
      </c>
      <c r="B6113" s="9" t="n">
        <v>0.22</v>
      </c>
    </row>
    <row r="6114">
      <c r="A6114" s="160" t="n">
        <v>36468</v>
      </c>
      <c r="B6114" s="9" t="n">
        <v>0.21</v>
      </c>
    </row>
    <row r="6115">
      <c r="A6115" s="160" t="n">
        <v>36469</v>
      </c>
      <c r="B6115" s="9" t="n">
        <v>0.2</v>
      </c>
    </row>
    <row r="6116">
      <c r="A6116" s="160" t="n">
        <v>36472</v>
      </c>
      <c r="B6116" s="9" t="n">
        <v>0.21</v>
      </c>
    </row>
    <row r="6117">
      <c r="A6117" s="160" t="n">
        <v>36473</v>
      </c>
      <c r="B6117" s="9" t="n">
        <v>0.2</v>
      </c>
    </row>
    <row r="6118">
      <c r="A6118" s="160" t="n">
        <v>36474</v>
      </c>
      <c r="B6118" s="9" t="n">
        <v>0.19</v>
      </c>
    </row>
    <row r="6119">
      <c r="A6119" s="160" t="n">
        <v>36475</v>
      </c>
      <c r="B6119" s="9" t="n"/>
    </row>
    <row r="6120">
      <c r="A6120" s="160" t="n">
        <v>36476</v>
      </c>
      <c r="B6120" s="9" t="n">
        <v>0.15</v>
      </c>
    </row>
    <row r="6121">
      <c r="A6121" s="160" t="n">
        <v>36479</v>
      </c>
      <c r="B6121" s="9" t="n">
        <v>0.15</v>
      </c>
    </row>
    <row r="6122">
      <c r="A6122" s="160" t="n">
        <v>36480</v>
      </c>
      <c r="B6122" s="9" t="n">
        <v>0.12</v>
      </c>
    </row>
    <row r="6123">
      <c r="A6123" s="160" t="n">
        <v>36481</v>
      </c>
      <c r="B6123" s="9" t="n">
        <v>0.14</v>
      </c>
    </row>
    <row r="6124">
      <c r="A6124" s="160" t="n">
        <v>36482</v>
      </c>
      <c r="B6124" s="9" t="n">
        <v>0.16</v>
      </c>
    </row>
    <row r="6125">
      <c r="A6125" s="160" t="n">
        <v>36483</v>
      </c>
      <c r="B6125" s="9" t="n">
        <v>0.15</v>
      </c>
    </row>
    <row r="6126">
      <c r="A6126" s="160" t="n">
        <v>36486</v>
      </c>
      <c r="B6126" s="9" t="n">
        <v>0.14</v>
      </c>
    </row>
    <row r="6127">
      <c r="A6127" s="160" t="n">
        <v>36487</v>
      </c>
      <c r="B6127" s="9" t="n">
        <v>0.15</v>
      </c>
    </row>
    <row r="6128">
      <c r="A6128" s="160" t="n">
        <v>36488</v>
      </c>
      <c r="B6128" s="9" t="n">
        <v>0.12</v>
      </c>
    </row>
    <row r="6129">
      <c r="A6129" s="160" t="n">
        <v>36489</v>
      </c>
      <c r="B6129" s="9" t="n"/>
    </row>
    <row r="6130">
      <c r="A6130" s="160" t="n">
        <v>36490</v>
      </c>
      <c r="B6130" s="9" t="n">
        <v>0.13</v>
      </c>
    </row>
    <row r="6131">
      <c r="A6131" s="160" t="n">
        <v>36493</v>
      </c>
      <c r="B6131" s="9" t="n">
        <v>0.17</v>
      </c>
    </row>
    <row r="6132">
      <c r="A6132" s="160" t="n">
        <v>36494</v>
      </c>
      <c r="B6132" s="9" t="n">
        <v>0.17</v>
      </c>
    </row>
    <row r="6133">
      <c r="A6133" s="160" t="n">
        <v>36495</v>
      </c>
      <c r="B6133" s="9" t="n">
        <v>0.17</v>
      </c>
    </row>
    <row r="6134">
      <c r="A6134" s="160" t="n">
        <v>36496</v>
      </c>
      <c r="B6134" s="9" t="n">
        <v>0.18</v>
      </c>
    </row>
    <row r="6135">
      <c r="A6135" s="160" t="n">
        <v>36497</v>
      </c>
      <c r="B6135" s="9" t="n">
        <v>0.18</v>
      </c>
    </row>
    <row r="6136">
      <c r="A6136" s="160" t="n">
        <v>36500</v>
      </c>
      <c r="B6136" s="9" t="n">
        <v>0.18</v>
      </c>
    </row>
    <row r="6137">
      <c r="A6137" s="160" t="n">
        <v>36501</v>
      </c>
      <c r="B6137" s="9" t="n">
        <v>0.16</v>
      </c>
    </row>
    <row r="6138">
      <c r="A6138" s="160" t="n">
        <v>36502</v>
      </c>
      <c r="B6138" s="9" t="n">
        <v>0.17</v>
      </c>
    </row>
    <row r="6139">
      <c r="A6139" s="160" t="n">
        <v>36503</v>
      </c>
      <c r="B6139" s="9" t="n">
        <v>0.18</v>
      </c>
    </row>
    <row r="6140">
      <c r="A6140" s="160" t="n">
        <v>36504</v>
      </c>
      <c r="B6140" s="9" t="n">
        <v>0.15</v>
      </c>
    </row>
    <row r="6141">
      <c r="A6141" s="160" t="n">
        <v>36507</v>
      </c>
      <c r="B6141" s="9" t="n">
        <v>0.15</v>
      </c>
    </row>
    <row r="6142">
      <c r="A6142" s="160" t="n">
        <v>36508</v>
      </c>
      <c r="B6142" s="9" t="n">
        <v>0.15</v>
      </c>
    </row>
    <row r="6143">
      <c r="A6143" s="160" t="n">
        <v>36509</v>
      </c>
      <c r="B6143" s="9" t="n">
        <v>0.15</v>
      </c>
    </row>
    <row r="6144">
      <c r="A6144" s="160" t="n">
        <v>36510</v>
      </c>
      <c r="B6144" s="9" t="n">
        <v>0.16</v>
      </c>
    </row>
    <row r="6145">
      <c r="A6145" s="160" t="n">
        <v>36511</v>
      </c>
      <c r="B6145" s="9" t="n">
        <v>0.15</v>
      </c>
    </row>
    <row r="6146">
      <c r="A6146" s="160" t="n">
        <v>36514</v>
      </c>
      <c r="B6146" s="9" t="n">
        <v>0.15</v>
      </c>
    </row>
    <row r="6147">
      <c r="A6147" s="160" t="n">
        <v>36515</v>
      </c>
      <c r="B6147" s="9" t="n">
        <v>0.17</v>
      </c>
    </row>
    <row r="6148">
      <c r="A6148" s="160" t="n">
        <v>36516</v>
      </c>
      <c r="B6148" s="9" t="n">
        <v>0.15</v>
      </c>
    </row>
    <row r="6149">
      <c r="A6149" s="160" t="n">
        <v>36517</v>
      </c>
      <c r="B6149" s="9" t="n">
        <v>0.17</v>
      </c>
    </row>
    <row r="6150">
      <c r="A6150" s="160" t="n">
        <v>36518</v>
      </c>
      <c r="B6150" s="9" t="n"/>
    </row>
    <row r="6151">
      <c r="A6151" s="160" t="n">
        <v>36521</v>
      </c>
      <c r="B6151" s="9" t="n">
        <v>0.19</v>
      </c>
    </row>
    <row r="6152">
      <c r="A6152" s="160" t="n">
        <v>36522</v>
      </c>
      <c r="B6152" s="9" t="n">
        <v>0.2</v>
      </c>
    </row>
    <row r="6153">
      <c r="A6153" s="160" t="n">
        <v>36523</v>
      </c>
      <c r="B6153" s="9" t="n">
        <v>0.19</v>
      </c>
    </row>
    <row r="6154">
      <c r="A6154" s="160" t="n">
        <v>36524</v>
      </c>
      <c r="B6154" s="9" t="n">
        <v>0.2</v>
      </c>
    </row>
    <row r="6155">
      <c r="A6155" s="160" t="n">
        <v>36525</v>
      </c>
      <c r="B6155" s="9" t="n">
        <v>0.21</v>
      </c>
    </row>
    <row r="6156">
      <c r="A6156" s="160" t="n">
        <v>36528</v>
      </c>
      <c r="B6156" s="9" t="n">
        <v>0.2</v>
      </c>
    </row>
    <row r="6157">
      <c r="A6157" s="160" t="n">
        <v>36529</v>
      </c>
      <c r="B6157" s="9" t="n">
        <v>0.19</v>
      </c>
    </row>
    <row r="6158">
      <c r="A6158" s="160" t="n">
        <v>36530</v>
      </c>
      <c r="B6158" s="9" t="n">
        <v>0.24</v>
      </c>
    </row>
    <row r="6159">
      <c r="A6159" s="160" t="n">
        <v>36531</v>
      </c>
      <c r="B6159" s="9" t="n">
        <v>0.22</v>
      </c>
    </row>
    <row r="6160">
      <c r="A6160" s="160" t="n">
        <v>36532</v>
      </c>
      <c r="B6160" s="9" t="n">
        <v>0.21</v>
      </c>
    </row>
    <row r="6161">
      <c r="A6161" s="160" t="n">
        <v>36535</v>
      </c>
      <c r="B6161" s="9" t="n">
        <v>0.19</v>
      </c>
    </row>
    <row r="6162">
      <c r="A6162" s="160" t="n">
        <v>36536</v>
      </c>
      <c r="B6162" s="9" t="n">
        <v>0.22</v>
      </c>
    </row>
    <row r="6163">
      <c r="A6163" s="160" t="n">
        <v>36537</v>
      </c>
      <c r="B6163" s="9" t="n">
        <v>0.23</v>
      </c>
    </row>
    <row r="6164">
      <c r="A6164" s="160" t="n">
        <v>36538</v>
      </c>
      <c r="B6164" s="9" t="n">
        <v>0.23</v>
      </c>
    </row>
    <row r="6165">
      <c r="A6165" s="160" t="n">
        <v>36539</v>
      </c>
      <c r="B6165" s="9" t="n">
        <v>0.25</v>
      </c>
    </row>
    <row r="6166">
      <c r="A6166" s="160" t="n">
        <v>36542</v>
      </c>
      <c r="B6166" s="9" t="n"/>
    </row>
    <row r="6167">
      <c r="A6167" s="160" t="n">
        <v>36543</v>
      </c>
      <c r="B6167" s="9" t="n">
        <v>0.28</v>
      </c>
    </row>
    <row r="6168">
      <c r="A6168" s="160" t="n">
        <v>36544</v>
      </c>
      <c r="B6168" s="9" t="n">
        <v>0.27</v>
      </c>
    </row>
    <row r="6169">
      <c r="A6169" s="160" t="n">
        <v>36545</v>
      </c>
      <c r="B6169" s="9" t="n">
        <v>0.3</v>
      </c>
    </row>
    <row r="6170">
      <c r="A6170" s="160" t="n">
        <v>36546</v>
      </c>
      <c r="B6170" s="9" t="n">
        <v>0.31</v>
      </c>
    </row>
    <row r="6171">
      <c r="A6171" s="160" t="n">
        <v>36549</v>
      </c>
      <c r="B6171" s="9" t="n">
        <v>0.26</v>
      </c>
    </row>
    <row r="6172">
      <c r="A6172" s="160" t="n">
        <v>36550</v>
      </c>
      <c r="B6172" s="9" t="n">
        <v>0.26</v>
      </c>
    </row>
    <row r="6173">
      <c r="A6173" s="160" t="n">
        <v>36551</v>
      </c>
      <c r="B6173" s="9" t="n">
        <v>0.24</v>
      </c>
    </row>
    <row r="6174">
      <c r="A6174" s="160" t="n">
        <v>36552</v>
      </c>
      <c r="B6174" s="9" t="n">
        <v>0.17</v>
      </c>
    </row>
    <row r="6175">
      <c r="A6175" s="160" t="n">
        <v>36553</v>
      </c>
      <c r="B6175" s="9" t="n">
        <v>0.08</v>
      </c>
    </row>
    <row r="6176">
      <c r="A6176" s="160" t="n">
        <v>36556</v>
      </c>
      <c r="B6176" s="9" t="n">
        <v>0.07000000000000001</v>
      </c>
    </row>
    <row r="6177">
      <c r="A6177" s="160" t="n">
        <v>36557</v>
      </c>
      <c r="B6177" s="9" t="n">
        <v>0.02</v>
      </c>
    </row>
    <row r="6178">
      <c r="A6178" s="160" t="n">
        <v>36558</v>
      </c>
      <c r="B6178" s="9" t="n">
        <v>-0.03</v>
      </c>
    </row>
    <row r="6179">
      <c r="A6179" s="160" t="n">
        <v>36559</v>
      </c>
      <c r="B6179" s="9" t="n">
        <v>-0.07000000000000001</v>
      </c>
    </row>
    <row r="6180">
      <c r="A6180" s="160" t="n">
        <v>36560</v>
      </c>
      <c r="B6180" s="9" t="n">
        <v>-0.1</v>
      </c>
    </row>
    <row r="6181">
      <c r="A6181" s="160" t="n">
        <v>36563</v>
      </c>
      <c r="B6181" s="9" t="n">
        <v>-0.04</v>
      </c>
    </row>
    <row r="6182">
      <c r="A6182" s="160" t="n">
        <v>36564</v>
      </c>
      <c r="B6182" s="9" t="n">
        <v>-0.1</v>
      </c>
    </row>
    <row r="6183">
      <c r="A6183" s="160" t="n">
        <v>36565</v>
      </c>
      <c r="B6183" s="9" t="n">
        <v>-0.13</v>
      </c>
    </row>
    <row r="6184">
      <c r="A6184" s="160" t="n">
        <v>36566</v>
      </c>
      <c r="B6184" s="9" t="n">
        <v>0</v>
      </c>
    </row>
    <row r="6185">
      <c r="A6185" s="160" t="n">
        <v>36567</v>
      </c>
      <c r="B6185" s="9" t="n">
        <v>-0.02</v>
      </c>
    </row>
    <row r="6186">
      <c r="A6186" s="160" t="n">
        <v>36570</v>
      </c>
      <c r="B6186" s="9" t="n">
        <v>-0.06</v>
      </c>
    </row>
    <row r="6187">
      <c r="A6187" s="160" t="n">
        <v>36571</v>
      </c>
      <c r="B6187" s="9" t="n">
        <v>-0.1</v>
      </c>
    </row>
    <row r="6188">
      <c r="A6188" s="160" t="n">
        <v>36572</v>
      </c>
      <c r="B6188" s="9" t="n">
        <v>-0.07000000000000001</v>
      </c>
    </row>
    <row r="6189">
      <c r="A6189" s="160" t="n">
        <v>36573</v>
      </c>
      <c r="B6189" s="9" t="n">
        <v>-0.11</v>
      </c>
    </row>
    <row r="6190">
      <c r="A6190" s="160" t="n">
        <v>36574</v>
      </c>
      <c r="B6190" s="9" t="n">
        <v>-0.17</v>
      </c>
    </row>
    <row r="6191">
      <c r="A6191" s="160" t="n">
        <v>36577</v>
      </c>
      <c r="B6191" s="9" t="n"/>
    </row>
    <row r="6192">
      <c r="A6192" s="160" t="n">
        <v>36578</v>
      </c>
      <c r="B6192" s="9" t="n">
        <v>-0.21</v>
      </c>
    </row>
    <row r="6193">
      <c r="A6193" s="160" t="n">
        <v>36579</v>
      </c>
      <c r="B6193" s="9" t="n">
        <v>-0.17</v>
      </c>
    </row>
    <row r="6194">
      <c r="A6194" s="160" t="n">
        <v>36580</v>
      </c>
      <c r="B6194" s="9" t="n">
        <v>-0.16</v>
      </c>
    </row>
    <row r="6195">
      <c r="A6195" s="160" t="n">
        <v>36581</v>
      </c>
      <c r="B6195" s="9" t="n">
        <v>-0.09</v>
      </c>
    </row>
    <row r="6196">
      <c r="A6196" s="160" t="n">
        <v>36584</v>
      </c>
      <c r="B6196" s="9" t="n">
        <v>-0.1</v>
      </c>
    </row>
    <row r="6197">
      <c r="A6197" s="160" t="n">
        <v>36585</v>
      </c>
      <c r="B6197" s="9" t="n">
        <v>-0.11</v>
      </c>
    </row>
    <row r="6198">
      <c r="A6198" s="160" t="n">
        <v>36586</v>
      </c>
      <c r="B6198" s="9" t="n">
        <v>-0.13</v>
      </c>
    </row>
    <row r="6199">
      <c r="A6199" s="160" t="n">
        <v>36587</v>
      </c>
      <c r="B6199" s="9" t="n">
        <v>-0.12</v>
      </c>
    </row>
    <row r="6200">
      <c r="A6200" s="160" t="n">
        <v>36588</v>
      </c>
      <c r="B6200" s="9" t="n">
        <v>-0.11</v>
      </c>
    </row>
    <row r="6201">
      <c r="A6201" s="160" t="n">
        <v>36591</v>
      </c>
      <c r="B6201" s="9" t="n">
        <v>-0.13</v>
      </c>
    </row>
    <row r="6202">
      <c r="A6202" s="160" t="n">
        <v>36592</v>
      </c>
      <c r="B6202" s="9" t="n">
        <v>-0.09</v>
      </c>
    </row>
    <row r="6203">
      <c r="A6203" s="160" t="n">
        <v>36593</v>
      </c>
      <c r="B6203" s="9" t="n">
        <v>-0.12</v>
      </c>
    </row>
    <row r="6204">
      <c r="A6204" s="160" t="n">
        <v>36594</v>
      </c>
      <c r="B6204" s="9" t="n">
        <v>-0.13</v>
      </c>
    </row>
    <row r="6205">
      <c r="A6205" s="160" t="n">
        <v>36595</v>
      </c>
      <c r="B6205" s="9" t="n">
        <v>-0.16</v>
      </c>
    </row>
    <row r="6206">
      <c r="A6206" s="160" t="n">
        <v>36598</v>
      </c>
      <c r="B6206" s="9" t="n">
        <v>-0.16</v>
      </c>
    </row>
    <row r="6207">
      <c r="A6207" s="160" t="n">
        <v>36599</v>
      </c>
      <c r="B6207" s="9" t="n">
        <v>-0.17</v>
      </c>
    </row>
    <row r="6208">
      <c r="A6208" s="160" t="n">
        <v>36600</v>
      </c>
      <c r="B6208" s="9" t="n">
        <v>-0.21</v>
      </c>
    </row>
    <row r="6209">
      <c r="A6209" s="160" t="n">
        <v>36601</v>
      </c>
      <c r="B6209" s="9" t="n">
        <v>-0.24</v>
      </c>
    </row>
    <row r="6210">
      <c r="A6210" s="160" t="n">
        <v>36602</v>
      </c>
      <c r="B6210" s="9" t="n">
        <v>-0.3</v>
      </c>
    </row>
    <row r="6211">
      <c r="A6211" s="160" t="n">
        <v>36605</v>
      </c>
      <c r="B6211" s="9" t="n">
        <v>-0.34</v>
      </c>
    </row>
    <row r="6212">
      <c r="A6212" s="160" t="n">
        <v>36606</v>
      </c>
      <c r="B6212" s="9" t="n">
        <v>-0.37</v>
      </c>
    </row>
    <row r="6213">
      <c r="A6213" s="160" t="n">
        <v>36607</v>
      </c>
      <c r="B6213" s="9" t="n">
        <v>-0.37</v>
      </c>
    </row>
    <row r="6214">
      <c r="A6214" s="160" t="n">
        <v>36608</v>
      </c>
      <c r="B6214" s="9" t="n">
        <v>-0.44</v>
      </c>
    </row>
    <row r="6215">
      <c r="A6215" s="160" t="n">
        <v>36609</v>
      </c>
      <c r="B6215" s="9" t="n">
        <v>-0.44</v>
      </c>
    </row>
    <row r="6216">
      <c r="A6216" s="160" t="n">
        <v>36612</v>
      </c>
      <c r="B6216" s="9" t="n">
        <v>-0.45</v>
      </c>
    </row>
    <row r="6217">
      <c r="A6217" s="160" t="n">
        <v>36613</v>
      </c>
      <c r="B6217" s="9" t="n">
        <v>-0.43</v>
      </c>
    </row>
    <row r="6218">
      <c r="A6218" s="160" t="n">
        <v>36614</v>
      </c>
      <c r="B6218" s="9" t="n">
        <v>-0.41</v>
      </c>
    </row>
    <row r="6219">
      <c r="A6219" s="160" t="n">
        <v>36615</v>
      </c>
      <c r="B6219" s="9" t="n">
        <v>-0.46</v>
      </c>
    </row>
    <row r="6220">
      <c r="A6220" s="160" t="n">
        <v>36616</v>
      </c>
      <c r="B6220" s="9" t="n">
        <v>-0.47</v>
      </c>
    </row>
    <row r="6221">
      <c r="A6221" s="160" t="n">
        <v>36619</v>
      </c>
      <c r="B6221" s="9" t="n">
        <v>-0.45</v>
      </c>
    </row>
    <row r="6222">
      <c r="A6222" s="160" t="n">
        <v>36620</v>
      </c>
      <c r="B6222" s="9" t="n">
        <v>-0.45</v>
      </c>
    </row>
    <row r="6223">
      <c r="A6223" s="160" t="n">
        <v>36621</v>
      </c>
      <c r="B6223" s="9" t="n">
        <v>-0.45</v>
      </c>
    </row>
    <row r="6224">
      <c r="A6224" s="160" t="n">
        <v>36622</v>
      </c>
      <c r="B6224" s="9" t="n">
        <v>-0.45</v>
      </c>
    </row>
    <row r="6225">
      <c r="A6225" s="160" t="n">
        <v>36623</v>
      </c>
      <c r="B6225" s="9" t="n">
        <v>-0.52</v>
      </c>
    </row>
    <row r="6226">
      <c r="A6226" s="160" t="n">
        <v>36626</v>
      </c>
      <c r="B6226" s="9" t="n">
        <v>-0.51</v>
      </c>
    </row>
    <row r="6227">
      <c r="A6227" s="160" t="n">
        <v>36627</v>
      </c>
      <c r="B6227" s="9" t="n">
        <v>-0.47</v>
      </c>
    </row>
    <row r="6228">
      <c r="A6228" s="160" t="n">
        <v>36628</v>
      </c>
      <c r="B6228" s="9" t="n">
        <v>-0.43</v>
      </c>
    </row>
    <row r="6229">
      <c r="A6229" s="160" t="n">
        <v>36629</v>
      </c>
      <c r="B6229" s="9" t="n">
        <v>-0.46</v>
      </c>
    </row>
    <row r="6230">
      <c r="A6230" s="160" t="n">
        <v>36630</v>
      </c>
      <c r="B6230" s="9" t="n">
        <v>-0.42</v>
      </c>
    </row>
    <row r="6231">
      <c r="A6231" s="160" t="n">
        <v>36633</v>
      </c>
      <c r="B6231" s="9" t="n">
        <v>-0.32</v>
      </c>
    </row>
    <row r="6232">
      <c r="A6232" s="160" t="n">
        <v>36634</v>
      </c>
      <c r="B6232" s="9" t="n">
        <v>-0.28</v>
      </c>
    </row>
    <row r="6233">
      <c r="A6233" s="160" t="n">
        <v>36635</v>
      </c>
      <c r="B6233" s="9" t="n">
        <v>-0.34</v>
      </c>
    </row>
    <row r="6234">
      <c r="A6234" s="160" t="n">
        <v>36636</v>
      </c>
      <c r="B6234" s="9" t="n">
        <v>-0.39</v>
      </c>
    </row>
    <row r="6235">
      <c r="A6235" s="160" t="n">
        <v>36637</v>
      </c>
      <c r="B6235" s="9" t="n"/>
    </row>
    <row r="6236">
      <c r="A6236" s="160" t="n">
        <v>36640</v>
      </c>
      <c r="B6236" s="9" t="n">
        <v>-0.36</v>
      </c>
    </row>
    <row r="6237">
      <c r="A6237" s="160" t="n">
        <v>36641</v>
      </c>
      <c r="B6237" s="9" t="n">
        <v>-0.34</v>
      </c>
    </row>
    <row r="6238">
      <c r="A6238" s="160" t="n">
        <v>36642</v>
      </c>
      <c r="B6238" s="9" t="n">
        <v>-0.36</v>
      </c>
    </row>
    <row r="6239">
      <c r="A6239" s="160" t="n">
        <v>36643</v>
      </c>
      <c r="B6239" s="9" t="n">
        <v>-0.4</v>
      </c>
    </row>
    <row r="6240">
      <c r="A6240" s="160" t="n">
        <v>36644</v>
      </c>
      <c r="B6240" s="9" t="n">
        <v>-0.45</v>
      </c>
    </row>
    <row r="6241">
      <c r="A6241" s="160" t="n">
        <v>36647</v>
      </c>
      <c r="B6241" s="9" t="n">
        <v>-0.44</v>
      </c>
    </row>
    <row r="6242">
      <c r="A6242" s="160" t="n">
        <v>36648</v>
      </c>
      <c r="B6242" s="9" t="n">
        <v>-0.4</v>
      </c>
    </row>
    <row r="6243">
      <c r="A6243" s="160" t="n">
        <v>36649</v>
      </c>
      <c r="B6243" s="9" t="n">
        <v>-0.33</v>
      </c>
    </row>
    <row r="6244">
      <c r="A6244" s="160" t="n">
        <v>36650</v>
      </c>
      <c r="B6244" s="9" t="n">
        <v>-0.31</v>
      </c>
    </row>
    <row r="6245">
      <c r="A6245" s="160" t="n">
        <v>36651</v>
      </c>
      <c r="B6245" s="9" t="n">
        <v>-0.33</v>
      </c>
    </row>
    <row r="6246">
      <c r="A6246" s="160" t="n">
        <v>36654</v>
      </c>
      <c r="B6246" s="9" t="n">
        <v>-0.3</v>
      </c>
    </row>
    <row r="6247">
      <c r="A6247" s="160" t="n">
        <v>36655</v>
      </c>
      <c r="B6247" s="9" t="n">
        <v>-0.33</v>
      </c>
    </row>
    <row r="6248">
      <c r="A6248" s="160" t="n">
        <v>36656</v>
      </c>
      <c r="B6248" s="9" t="n">
        <v>-0.37</v>
      </c>
    </row>
    <row r="6249">
      <c r="A6249" s="160" t="n">
        <v>36657</v>
      </c>
      <c r="B6249" s="9" t="n">
        <v>-0.39</v>
      </c>
    </row>
    <row r="6250">
      <c r="A6250" s="160" t="n">
        <v>36658</v>
      </c>
      <c r="B6250" s="9" t="n">
        <v>-0.4</v>
      </c>
    </row>
    <row r="6251">
      <c r="A6251" s="160" t="n">
        <v>36661</v>
      </c>
      <c r="B6251" s="9" t="n">
        <v>-0.41</v>
      </c>
    </row>
    <row r="6252">
      <c r="A6252" s="160" t="n">
        <v>36662</v>
      </c>
      <c r="B6252" s="9" t="n">
        <v>-0.46</v>
      </c>
    </row>
    <row r="6253">
      <c r="A6253" s="160" t="n">
        <v>36663</v>
      </c>
      <c r="B6253" s="9" t="n">
        <v>-0.42</v>
      </c>
    </row>
    <row r="6254">
      <c r="A6254" s="160" t="n">
        <v>36664</v>
      </c>
      <c r="B6254" s="9" t="n">
        <v>-0.37</v>
      </c>
    </row>
    <row r="6255">
      <c r="A6255" s="160" t="n">
        <v>36665</v>
      </c>
      <c r="B6255" s="9" t="n">
        <v>-0.35</v>
      </c>
    </row>
    <row r="6256">
      <c r="A6256" s="160" t="n">
        <v>36668</v>
      </c>
      <c r="B6256" s="9" t="n">
        <v>-0.37</v>
      </c>
    </row>
    <row r="6257">
      <c r="A6257" s="160" t="n">
        <v>36669</v>
      </c>
      <c r="B6257" s="9" t="n">
        <v>-0.38</v>
      </c>
    </row>
    <row r="6258">
      <c r="A6258" s="160" t="n">
        <v>36670</v>
      </c>
      <c r="B6258" s="9" t="n">
        <v>-0.32</v>
      </c>
    </row>
    <row r="6259">
      <c r="A6259" s="160" t="n">
        <v>36671</v>
      </c>
      <c r="B6259" s="9" t="n">
        <v>-0.32</v>
      </c>
    </row>
    <row r="6260">
      <c r="A6260" s="160" t="n">
        <v>36672</v>
      </c>
      <c r="B6260" s="9" t="n">
        <v>-0.36</v>
      </c>
    </row>
    <row r="6261">
      <c r="A6261" s="160" t="n">
        <v>36675</v>
      </c>
      <c r="B6261" s="9" t="n"/>
    </row>
    <row r="6262">
      <c r="A6262" s="160" t="n">
        <v>36676</v>
      </c>
      <c r="B6262" s="9" t="n">
        <v>-0.36</v>
      </c>
    </row>
    <row r="6263">
      <c r="A6263" s="160" t="n">
        <v>36677</v>
      </c>
      <c r="B6263" s="9" t="n">
        <v>-0.4</v>
      </c>
    </row>
    <row r="6264">
      <c r="A6264" s="160" t="n">
        <v>36678</v>
      </c>
      <c r="B6264" s="9" t="n">
        <v>-0.41</v>
      </c>
    </row>
    <row r="6265">
      <c r="A6265" s="160" t="n">
        <v>36679</v>
      </c>
      <c r="B6265" s="9" t="n">
        <v>-0.37</v>
      </c>
    </row>
    <row r="6266">
      <c r="A6266" s="160" t="n">
        <v>36682</v>
      </c>
      <c r="B6266" s="9" t="n">
        <v>-0.37</v>
      </c>
    </row>
    <row r="6267">
      <c r="A6267" s="160" t="n">
        <v>36683</v>
      </c>
      <c r="B6267" s="9" t="n">
        <v>-0.37</v>
      </c>
    </row>
    <row r="6268">
      <c r="A6268" s="160" t="n">
        <v>36684</v>
      </c>
      <c r="B6268" s="9" t="n">
        <v>-0.39</v>
      </c>
    </row>
    <row r="6269">
      <c r="A6269" s="160" t="n">
        <v>36685</v>
      </c>
      <c r="B6269" s="9" t="n">
        <v>-0.43</v>
      </c>
    </row>
    <row r="6270">
      <c r="A6270" s="160" t="n">
        <v>36686</v>
      </c>
      <c r="B6270" s="9" t="n">
        <v>-0.43</v>
      </c>
    </row>
    <row r="6271">
      <c r="A6271" s="160" t="n">
        <v>36689</v>
      </c>
      <c r="B6271" s="9" t="n">
        <v>-0.43</v>
      </c>
    </row>
    <row r="6272">
      <c r="A6272" s="160" t="n">
        <v>36690</v>
      </c>
      <c r="B6272" s="9" t="n">
        <v>-0.38</v>
      </c>
    </row>
    <row r="6273">
      <c r="A6273" s="160" t="n">
        <v>36691</v>
      </c>
      <c r="B6273" s="9" t="n">
        <v>-0.38</v>
      </c>
    </row>
    <row r="6274">
      <c r="A6274" s="160" t="n">
        <v>36692</v>
      </c>
      <c r="B6274" s="9" t="n">
        <v>-0.39</v>
      </c>
    </row>
    <row r="6275">
      <c r="A6275" s="160" t="n">
        <v>36693</v>
      </c>
      <c r="B6275" s="9" t="n">
        <v>-0.39</v>
      </c>
    </row>
    <row r="6276">
      <c r="A6276" s="160" t="n">
        <v>36696</v>
      </c>
      <c r="B6276" s="9" t="n">
        <v>-0.4</v>
      </c>
    </row>
    <row r="6277">
      <c r="A6277" s="160" t="n">
        <v>36697</v>
      </c>
      <c r="B6277" s="9" t="n">
        <v>-0.4</v>
      </c>
    </row>
    <row r="6278">
      <c r="A6278" s="160" t="n">
        <v>36698</v>
      </c>
      <c r="B6278" s="9" t="n">
        <v>-0.39</v>
      </c>
    </row>
    <row r="6279">
      <c r="A6279" s="160" t="n">
        <v>36699</v>
      </c>
      <c r="B6279" s="9" t="n">
        <v>-0.38</v>
      </c>
    </row>
    <row r="6280">
      <c r="A6280" s="160" t="n">
        <v>36700</v>
      </c>
      <c r="B6280" s="9" t="n">
        <v>-0.36</v>
      </c>
    </row>
    <row r="6281">
      <c r="A6281" s="160" t="n">
        <v>36703</v>
      </c>
      <c r="B6281" s="9" t="n">
        <v>-0.39</v>
      </c>
    </row>
    <row r="6282">
      <c r="A6282" s="160" t="n">
        <v>36704</v>
      </c>
      <c r="B6282" s="9" t="n">
        <v>-0.4</v>
      </c>
    </row>
    <row r="6283">
      <c r="A6283" s="160" t="n">
        <v>36705</v>
      </c>
      <c r="B6283" s="9" t="n">
        <v>-0.32</v>
      </c>
    </row>
    <row r="6284">
      <c r="A6284" s="160" t="n">
        <v>36706</v>
      </c>
      <c r="B6284" s="9" t="n">
        <v>-0.33</v>
      </c>
    </row>
    <row r="6285">
      <c r="A6285" s="160" t="n">
        <v>36707</v>
      </c>
      <c r="B6285" s="9" t="n">
        <v>-0.35</v>
      </c>
    </row>
    <row r="6286">
      <c r="A6286" s="160" t="n">
        <v>36710</v>
      </c>
      <c r="B6286" s="9" t="n">
        <v>-0.31</v>
      </c>
    </row>
    <row r="6287">
      <c r="A6287" s="160" t="n">
        <v>36711</v>
      </c>
      <c r="B6287" s="9" t="n"/>
    </row>
    <row r="6288">
      <c r="A6288" s="160" t="n">
        <v>36712</v>
      </c>
      <c r="B6288" s="9" t="n">
        <v>-0.3</v>
      </c>
    </row>
    <row r="6289">
      <c r="A6289" s="160" t="n">
        <v>36713</v>
      </c>
      <c r="B6289" s="9" t="n">
        <v>-0.29</v>
      </c>
    </row>
    <row r="6290">
      <c r="A6290" s="160" t="n">
        <v>36714</v>
      </c>
      <c r="B6290" s="9" t="n">
        <v>-0.28</v>
      </c>
    </row>
    <row r="6291">
      <c r="A6291" s="160" t="n">
        <v>36717</v>
      </c>
      <c r="B6291" s="9" t="n">
        <v>-0.27</v>
      </c>
    </row>
    <row r="6292">
      <c r="A6292" s="160" t="n">
        <v>36718</v>
      </c>
      <c r="B6292" s="9" t="n">
        <v>-0.26</v>
      </c>
    </row>
    <row r="6293">
      <c r="A6293" s="160" t="n">
        <v>36719</v>
      </c>
      <c r="B6293" s="9" t="n">
        <v>-0.25</v>
      </c>
    </row>
    <row r="6294">
      <c r="A6294" s="160" t="n">
        <v>36720</v>
      </c>
      <c r="B6294" s="9" t="n">
        <v>-0.3</v>
      </c>
    </row>
    <row r="6295">
      <c r="A6295" s="160" t="n">
        <v>36721</v>
      </c>
      <c r="B6295" s="9" t="n">
        <v>-0.31</v>
      </c>
    </row>
    <row r="6296">
      <c r="A6296" s="160" t="n">
        <v>36724</v>
      </c>
      <c r="B6296" s="9" t="n">
        <v>-0.29</v>
      </c>
    </row>
    <row r="6297">
      <c r="A6297" s="160" t="n">
        <v>36725</v>
      </c>
      <c r="B6297" s="9" t="n">
        <v>-0.28</v>
      </c>
    </row>
    <row r="6298">
      <c r="A6298" s="160" t="n">
        <v>36726</v>
      </c>
      <c r="B6298" s="9" t="n">
        <v>-0.3</v>
      </c>
    </row>
    <row r="6299">
      <c r="A6299" s="160" t="n">
        <v>36727</v>
      </c>
      <c r="B6299" s="9" t="n">
        <v>-0.31</v>
      </c>
    </row>
    <row r="6300">
      <c r="A6300" s="160" t="n">
        <v>36728</v>
      </c>
      <c r="B6300" s="9" t="n">
        <v>-0.31</v>
      </c>
    </row>
    <row r="6301">
      <c r="A6301" s="160" t="n">
        <v>36731</v>
      </c>
      <c r="B6301" s="9" t="n">
        <v>-0.31</v>
      </c>
    </row>
    <row r="6302">
      <c r="A6302" s="160" t="n">
        <v>36732</v>
      </c>
      <c r="B6302" s="9" t="n">
        <v>-0.31</v>
      </c>
    </row>
    <row r="6303">
      <c r="A6303" s="160" t="n">
        <v>36733</v>
      </c>
      <c r="B6303" s="9" t="n">
        <v>-0.25</v>
      </c>
    </row>
    <row r="6304">
      <c r="A6304" s="160" t="n">
        <v>36734</v>
      </c>
      <c r="B6304" s="9" t="n">
        <v>-0.25</v>
      </c>
    </row>
    <row r="6305">
      <c r="A6305" s="160" t="n">
        <v>36735</v>
      </c>
      <c r="B6305" s="9" t="n">
        <v>-0.26</v>
      </c>
    </row>
    <row r="6306">
      <c r="A6306" s="160" t="n">
        <v>36738</v>
      </c>
      <c r="B6306" s="9" t="n">
        <v>-0.26</v>
      </c>
    </row>
    <row r="6307">
      <c r="A6307" s="160" t="n">
        <v>36739</v>
      </c>
      <c r="B6307" s="9" t="n">
        <v>-0.27</v>
      </c>
    </row>
    <row r="6308">
      <c r="A6308" s="160" t="n">
        <v>36740</v>
      </c>
      <c r="B6308" s="9" t="n">
        <v>-0.25</v>
      </c>
    </row>
    <row r="6309">
      <c r="A6309" s="160" t="n">
        <v>36741</v>
      </c>
      <c r="B6309" s="9" t="n">
        <v>-0.27</v>
      </c>
    </row>
    <row r="6310">
      <c r="A6310" s="160" t="n">
        <v>36742</v>
      </c>
      <c r="B6310" s="9" t="n">
        <v>-0.24</v>
      </c>
    </row>
    <row r="6311">
      <c r="A6311" s="160" t="n">
        <v>36745</v>
      </c>
      <c r="B6311" s="9" t="n">
        <v>-0.23</v>
      </c>
    </row>
    <row r="6312">
      <c r="A6312" s="160" t="n">
        <v>36746</v>
      </c>
      <c r="B6312" s="9" t="n">
        <v>-0.23</v>
      </c>
    </row>
    <row r="6313">
      <c r="A6313" s="160" t="n">
        <v>36747</v>
      </c>
      <c r="B6313" s="9" t="n">
        <v>-0.37</v>
      </c>
    </row>
    <row r="6314">
      <c r="A6314" s="160" t="n">
        <v>36748</v>
      </c>
      <c r="B6314" s="9" t="n">
        <v>-0.4</v>
      </c>
    </row>
    <row r="6315">
      <c r="A6315" s="160" t="n">
        <v>36749</v>
      </c>
      <c r="B6315" s="9" t="n">
        <v>-0.46</v>
      </c>
    </row>
    <row r="6316">
      <c r="A6316" s="160" t="n">
        <v>36752</v>
      </c>
      <c r="B6316" s="9" t="n">
        <v>-0.47</v>
      </c>
    </row>
    <row r="6317">
      <c r="A6317" s="160" t="n">
        <v>36753</v>
      </c>
      <c r="B6317" s="9" t="n">
        <v>-0.47</v>
      </c>
    </row>
    <row r="6318">
      <c r="A6318" s="160" t="n">
        <v>36754</v>
      </c>
      <c r="B6318" s="9" t="n">
        <v>-0.47</v>
      </c>
    </row>
    <row r="6319">
      <c r="A6319" s="160" t="n">
        <v>36755</v>
      </c>
      <c r="B6319" s="9" t="n">
        <v>-0.49</v>
      </c>
    </row>
    <row r="6320">
      <c r="A6320" s="160" t="n">
        <v>36756</v>
      </c>
      <c r="B6320" s="9" t="n">
        <v>-0.49</v>
      </c>
    </row>
    <row r="6321">
      <c r="A6321" s="160" t="n">
        <v>36759</v>
      </c>
      <c r="B6321" s="9" t="n">
        <v>-0.49</v>
      </c>
    </row>
    <row r="6322">
      <c r="A6322" s="160" t="n">
        <v>36760</v>
      </c>
      <c r="B6322" s="9" t="n">
        <v>-0.49</v>
      </c>
    </row>
    <row r="6323">
      <c r="A6323" s="160" t="n">
        <v>36761</v>
      </c>
      <c r="B6323" s="9" t="n">
        <v>-0.47</v>
      </c>
    </row>
    <row r="6324">
      <c r="A6324" s="160" t="n">
        <v>36762</v>
      </c>
      <c r="B6324" s="9" t="n">
        <v>-0.46</v>
      </c>
    </row>
    <row r="6325">
      <c r="A6325" s="160" t="n">
        <v>36763</v>
      </c>
      <c r="B6325" s="9" t="n">
        <v>-0.46</v>
      </c>
    </row>
    <row r="6326">
      <c r="A6326" s="160" t="n">
        <v>36766</v>
      </c>
      <c r="B6326" s="9" t="n">
        <v>-0.45</v>
      </c>
    </row>
    <row r="6327">
      <c r="A6327" s="160" t="n">
        <v>36767</v>
      </c>
      <c r="B6327" s="9" t="n">
        <v>-0.45</v>
      </c>
    </row>
    <row r="6328">
      <c r="A6328" s="160" t="n">
        <v>36768</v>
      </c>
      <c r="B6328" s="9" t="n">
        <v>-0.43</v>
      </c>
    </row>
    <row r="6329">
      <c r="A6329" s="160" t="n">
        <v>36769</v>
      </c>
      <c r="B6329" s="9" t="n">
        <v>-0.45</v>
      </c>
    </row>
    <row r="6330">
      <c r="A6330" s="160" t="n">
        <v>36770</v>
      </c>
      <c r="B6330" s="9" t="n">
        <v>-0.41</v>
      </c>
    </row>
    <row r="6331">
      <c r="A6331" s="160" t="n">
        <v>36773</v>
      </c>
      <c r="B6331" s="9" t="n"/>
    </row>
    <row r="6332">
      <c r="A6332" s="160" t="n">
        <v>36774</v>
      </c>
      <c r="B6332" s="9" t="n">
        <v>-0.4</v>
      </c>
    </row>
    <row r="6333">
      <c r="A6333" s="160" t="n">
        <v>36775</v>
      </c>
      <c r="B6333" s="9" t="n">
        <v>-0.39</v>
      </c>
    </row>
    <row r="6334">
      <c r="A6334" s="160" t="n">
        <v>36776</v>
      </c>
      <c r="B6334" s="9" t="n">
        <v>-0.38</v>
      </c>
    </row>
    <row r="6335">
      <c r="A6335" s="160" t="n">
        <v>36777</v>
      </c>
      <c r="B6335" s="9" t="n">
        <v>-0.38</v>
      </c>
    </row>
    <row r="6336">
      <c r="A6336" s="160" t="n">
        <v>36780</v>
      </c>
      <c r="B6336" s="9" t="n">
        <v>-0.35</v>
      </c>
    </row>
    <row r="6337">
      <c r="A6337" s="160" t="n">
        <v>36781</v>
      </c>
      <c r="B6337" s="9" t="n">
        <v>-0.34</v>
      </c>
    </row>
    <row r="6338">
      <c r="A6338" s="160" t="n">
        <v>36782</v>
      </c>
      <c r="B6338" s="9" t="n">
        <v>-0.35</v>
      </c>
    </row>
    <row r="6339">
      <c r="A6339" s="160" t="n">
        <v>36783</v>
      </c>
      <c r="B6339" s="9" t="n">
        <v>-0.32</v>
      </c>
    </row>
    <row r="6340">
      <c r="A6340" s="160" t="n">
        <v>36784</v>
      </c>
      <c r="B6340" s="9" t="n">
        <v>-0.23</v>
      </c>
    </row>
    <row r="6341">
      <c r="A6341" s="160" t="n">
        <v>36787</v>
      </c>
      <c r="B6341" s="9" t="n">
        <v>-0.16</v>
      </c>
    </row>
    <row r="6342">
      <c r="A6342" s="160" t="n">
        <v>36788</v>
      </c>
      <c r="B6342" s="9" t="n">
        <v>-0.19</v>
      </c>
    </row>
    <row r="6343">
      <c r="A6343" s="160" t="n">
        <v>36789</v>
      </c>
      <c r="B6343" s="9" t="n">
        <v>-0.2</v>
      </c>
    </row>
    <row r="6344">
      <c r="A6344" s="160" t="n">
        <v>36790</v>
      </c>
      <c r="B6344" s="9" t="n">
        <v>-0.23</v>
      </c>
    </row>
    <row r="6345">
      <c r="A6345" s="160" t="n">
        <v>36791</v>
      </c>
      <c r="B6345" s="9" t="n">
        <v>-0.24</v>
      </c>
    </row>
    <row r="6346">
      <c r="A6346" s="160" t="n">
        <v>36794</v>
      </c>
      <c r="B6346" s="9" t="n">
        <v>-0.27</v>
      </c>
    </row>
    <row r="6347">
      <c r="A6347" s="160" t="n">
        <v>36795</v>
      </c>
      <c r="B6347" s="9" t="n">
        <v>-0.26</v>
      </c>
    </row>
    <row r="6348">
      <c r="A6348" s="160" t="n">
        <v>36796</v>
      </c>
      <c r="B6348" s="9" t="n">
        <v>-0.17</v>
      </c>
    </row>
    <row r="6349">
      <c r="A6349" s="160" t="n">
        <v>36797</v>
      </c>
      <c r="B6349" s="9" t="n">
        <v>-0.2</v>
      </c>
    </row>
    <row r="6350">
      <c r="A6350" s="160" t="n">
        <v>36798</v>
      </c>
      <c r="B6350" s="9" t="n">
        <v>-0.18</v>
      </c>
    </row>
    <row r="6351">
      <c r="A6351" s="160" t="n">
        <v>36801</v>
      </c>
      <c r="B6351" s="9" t="n">
        <v>-0.15</v>
      </c>
    </row>
    <row r="6352">
      <c r="A6352" s="160" t="n">
        <v>36802</v>
      </c>
      <c r="B6352" s="9" t="n">
        <v>-0.13</v>
      </c>
    </row>
    <row r="6353">
      <c r="A6353" s="160" t="n">
        <v>36803</v>
      </c>
      <c r="B6353" s="9" t="n">
        <v>-0.13</v>
      </c>
    </row>
    <row r="6354">
      <c r="A6354" s="160" t="n">
        <v>36804</v>
      </c>
      <c r="B6354" s="9" t="n">
        <v>-0.15</v>
      </c>
    </row>
    <row r="6355">
      <c r="A6355" s="160" t="n">
        <v>36805</v>
      </c>
      <c r="B6355" s="9" t="n">
        <v>-0.16</v>
      </c>
    </row>
    <row r="6356">
      <c r="A6356" s="160" t="n">
        <v>36808</v>
      </c>
      <c r="B6356" s="9" t="n"/>
    </row>
    <row r="6357">
      <c r="A6357" s="160" t="n">
        <v>36809</v>
      </c>
      <c r="B6357" s="9" t="n">
        <v>-0.18</v>
      </c>
    </row>
    <row r="6358">
      <c r="A6358" s="160" t="n">
        <v>36810</v>
      </c>
      <c r="B6358" s="9" t="n">
        <v>-0.16</v>
      </c>
    </row>
    <row r="6359">
      <c r="A6359" s="160" t="n">
        <v>36811</v>
      </c>
      <c r="B6359" s="9" t="n">
        <v>-0.13</v>
      </c>
    </row>
    <row r="6360">
      <c r="A6360" s="160" t="n">
        <v>36812</v>
      </c>
      <c r="B6360" s="9" t="n">
        <v>-0.11</v>
      </c>
    </row>
    <row r="6361">
      <c r="A6361" s="160" t="n">
        <v>36815</v>
      </c>
      <c r="B6361" s="9" t="n">
        <v>-0.15</v>
      </c>
    </row>
    <row r="6362">
      <c r="A6362" s="160" t="n">
        <v>36816</v>
      </c>
      <c r="B6362" s="9" t="n">
        <v>-0.15</v>
      </c>
    </row>
    <row r="6363">
      <c r="A6363" s="160" t="n">
        <v>36817</v>
      </c>
      <c r="B6363" s="9" t="n">
        <v>-0.16</v>
      </c>
    </row>
    <row r="6364">
      <c r="A6364" s="160" t="n">
        <v>36818</v>
      </c>
      <c r="B6364" s="9" t="n">
        <v>-0.2</v>
      </c>
    </row>
    <row r="6365">
      <c r="A6365" s="160" t="n">
        <v>36819</v>
      </c>
      <c r="B6365" s="9" t="n">
        <v>-0.2</v>
      </c>
    </row>
    <row r="6366">
      <c r="A6366" s="160" t="n">
        <v>36822</v>
      </c>
      <c r="B6366" s="9" t="n">
        <v>-0.23</v>
      </c>
    </row>
    <row r="6367">
      <c r="A6367" s="160" t="n">
        <v>36823</v>
      </c>
      <c r="B6367" s="9" t="n">
        <v>-0.23</v>
      </c>
    </row>
    <row r="6368">
      <c r="A6368" s="160" t="n">
        <v>36824</v>
      </c>
      <c r="B6368" s="9" t="n">
        <v>-0.2</v>
      </c>
    </row>
    <row r="6369">
      <c r="A6369" s="160" t="n">
        <v>36825</v>
      </c>
      <c r="B6369" s="9" t="n">
        <v>-0.21</v>
      </c>
    </row>
    <row r="6370">
      <c r="A6370" s="160" t="n">
        <v>36826</v>
      </c>
      <c r="B6370" s="9" t="n">
        <v>-0.22</v>
      </c>
    </row>
    <row r="6371">
      <c r="A6371" s="160" t="n">
        <v>36829</v>
      </c>
      <c r="B6371" s="9" t="n">
        <v>-0.23</v>
      </c>
    </row>
    <row r="6372">
      <c r="A6372" s="160" t="n">
        <v>36830</v>
      </c>
      <c r="B6372" s="9" t="n">
        <v>-0.17</v>
      </c>
    </row>
    <row r="6373">
      <c r="A6373" s="160" t="n">
        <v>36831</v>
      </c>
      <c r="B6373" s="9" t="n">
        <v>-0.14</v>
      </c>
    </row>
    <row r="6374">
      <c r="A6374" s="160" t="n">
        <v>36832</v>
      </c>
      <c r="B6374" s="9" t="n">
        <v>-0.13</v>
      </c>
    </row>
    <row r="6375">
      <c r="A6375" s="160" t="n">
        <v>36833</v>
      </c>
      <c r="B6375" s="9" t="n">
        <v>-0.11</v>
      </c>
    </row>
    <row r="6376">
      <c r="A6376" s="160" t="n">
        <v>36836</v>
      </c>
      <c r="B6376" s="9" t="n">
        <v>-0.12</v>
      </c>
    </row>
    <row r="6377">
      <c r="A6377" s="160" t="n">
        <v>36837</v>
      </c>
      <c r="B6377" s="9" t="n">
        <v>-0.12</v>
      </c>
    </row>
    <row r="6378">
      <c r="A6378" s="160" t="n">
        <v>36838</v>
      </c>
      <c r="B6378" s="9" t="n">
        <v>-0.12</v>
      </c>
    </row>
    <row r="6379">
      <c r="A6379" s="160" t="n">
        <v>36839</v>
      </c>
      <c r="B6379" s="9" t="n">
        <v>-0.12</v>
      </c>
    </row>
    <row r="6380">
      <c r="A6380" s="160" t="n">
        <v>36840</v>
      </c>
      <c r="B6380" s="9" t="n">
        <v>-0.1</v>
      </c>
    </row>
    <row r="6381">
      <c r="A6381" s="160" t="n">
        <v>36843</v>
      </c>
      <c r="B6381" s="9" t="n">
        <v>-0.13</v>
      </c>
    </row>
    <row r="6382">
      <c r="A6382" s="160" t="n">
        <v>36844</v>
      </c>
      <c r="B6382" s="9" t="n">
        <v>-0.16</v>
      </c>
    </row>
    <row r="6383">
      <c r="A6383" s="160" t="n">
        <v>36845</v>
      </c>
      <c r="B6383" s="9" t="n">
        <v>-0.18</v>
      </c>
    </row>
    <row r="6384">
      <c r="A6384" s="160" t="n">
        <v>36846</v>
      </c>
      <c r="B6384" s="9" t="n">
        <v>-0.19</v>
      </c>
    </row>
    <row r="6385">
      <c r="A6385" s="160" t="n">
        <v>36847</v>
      </c>
      <c r="B6385" s="9" t="n">
        <v>-0.17</v>
      </c>
    </row>
    <row r="6386">
      <c r="A6386" s="160" t="n">
        <v>36850</v>
      </c>
      <c r="B6386" s="9" t="n">
        <v>-0.19</v>
      </c>
    </row>
    <row r="6387">
      <c r="A6387" s="160" t="n">
        <v>36851</v>
      </c>
      <c r="B6387" s="9" t="n">
        <v>-0.19</v>
      </c>
    </row>
    <row r="6388">
      <c r="A6388" s="160" t="n">
        <v>36852</v>
      </c>
      <c r="B6388" s="9" t="n">
        <v>-0.23</v>
      </c>
    </row>
    <row r="6389">
      <c r="A6389" s="160" t="n">
        <v>36853</v>
      </c>
      <c r="B6389" s="9" t="n"/>
    </row>
    <row r="6390">
      <c r="A6390" s="160" t="n">
        <v>36854</v>
      </c>
      <c r="B6390" s="9" t="n">
        <v>-0.23</v>
      </c>
    </row>
    <row r="6391">
      <c r="A6391" s="160" t="n">
        <v>36857</v>
      </c>
      <c r="B6391" s="9" t="n">
        <v>-0.22</v>
      </c>
    </row>
    <row r="6392">
      <c r="A6392" s="160" t="n">
        <v>36858</v>
      </c>
      <c r="B6392" s="9" t="n">
        <v>-0.2</v>
      </c>
    </row>
    <row r="6393">
      <c r="A6393" s="160" t="n">
        <v>36859</v>
      </c>
      <c r="B6393" s="9" t="n">
        <v>-0.14</v>
      </c>
    </row>
    <row r="6394">
      <c r="A6394" s="160" t="n">
        <v>36860</v>
      </c>
      <c r="B6394" s="9" t="n">
        <v>-0.13</v>
      </c>
    </row>
    <row r="6395">
      <c r="A6395" s="160" t="n">
        <v>36861</v>
      </c>
      <c r="B6395" s="9" t="n">
        <v>-0.1</v>
      </c>
    </row>
    <row r="6396">
      <c r="A6396" s="160" t="n">
        <v>36864</v>
      </c>
      <c r="B6396" s="9" t="n">
        <v>-0.06</v>
      </c>
    </row>
    <row r="6397">
      <c r="A6397" s="160" t="n">
        <v>36865</v>
      </c>
      <c r="B6397" s="9" t="n">
        <v>-0.06</v>
      </c>
    </row>
    <row r="6398">
      <c r="A6398" s="160" t="n">
        <v>36866</v>
      </c>
      <c r="B6398" s="9" t="n">
        <v>-0.1</v>
      </c>
    </row>
    <row r="6399">
      <c r="A6399" s="160" t="n">
        <v>36867</v>
      </c>
      <c r="B6399" s="9" t="n">
        <v>-0.13</v>
      </c>
    </row>
    <row r="6400">
      <c r="A6400" s="160" t="n">
        <v>36868</v>
      </c>
      <c r="B6400" s="9" t="n">
        <v>-0.15</v>
      </c>
    </row>
    <row r="6401">
      <c r="A6401" s="160" t="n">
        <v>36871</v>
      </c>
      <c r="B6401" s="9" t="n">
        <v>-0.15</v>
      </c>
    </row>
    <row r="6402">
      <c r="A6402" s="160" t="n">
        <v>36872</v>
      </c>
      <c r="B6402" s="9" t="n">
        <v>-0.18</v>
      </c>
    </row>
    <row r="6403">
      <c r="A6403" s="160" t="n">
        <v>36873</v>
      </c>
      <c r="B6403" s="9" t="n">
        <v>-0.16</v>
      </c>
    </row>
    <row r="6404">
      <c r="A6404" s="160" t="n">
        <v>36874</v>
      </c>
      <c r="B6404" s="9" t="n">
        <v>-0.2</v>
      </c>
    </row>
    <row r="6405">
      <c r="A6405" s="160" t="n">
        <v>36875</v>
      </c>
      <c r="B6405" s="9" t="n">
        <v>-0.18</v>
      </c>
    </row>
    <row r="6406">
      <c r="A6406" s="160" t="n">
        <v>36878</v>
      </c>
      <c r="B6406" s="9" t="n">
        <v>-0.16</v>
      </c>
    </row>
    <row r="6407">
      <c r="A6407" s="160" t="n">
        <v>36879</v>
      </c>
      <c r="B6407" s="9" t="n">
        <v>-0.16</v>
      </c>
    </row>
    <row r="6408">
      <c r="A6408" s="160" t="n">
        <v>36880</v>
      </c>
      <c r="B6408" s="9" t="n">
        <v>-0.16</v>
      </c>
    </row>
    <row r="6409">
      <c r="A6409" s="160" t="n">
        <v>36881</v>
      </c>
      <c r="B6409" s="9" t="n">
        <v>-0.11</v>
      </c>
    </row>
    <row r="6410">
      <c r="A6410" s="160" t="n">
        <v>36882</v>
      </c>
      <c r="B6410" s="9" t="n">
        <v>-0.08</v>
      </c>
    </row>
    <row r="6411">
      <c r="A6411" s="160" t="n">
        <v>36885</v>
      </c>
      <c r="B6411" s="9" t="n"/>
    </row>
    <row r="6412">
      <c r="A6412" s="160" t="n">
        <v>36886</v>
      </c>
      <c r="B6412" s="9" t="n">
        <v>-0.06</v>
      </c>
    </row>
    <row r="6413">
      <c r="A6413" s="160" t="n">
        <v>36887</v>
      </c>
      <c r="B6413" s="9" t="n">
        <v>0.01</v>
      </c>
    </row>
    <row r="6414">
      <c r="A6414" s="160" t="n">
        <v>36888</v>
      </c>
      <c r="B6414" s="9" t="n">
        <v>-0.05</v>
      </c>
    </row>
    <row r="6415">
      <c r="A6415" s="160" t="n">
        <v>36889</v>
      </c>
      <c r="B6415" s="9" t="n">
        <v>0.01</v>
      </c>
    </row>
    <row r="6416">
      <c r="A6416" s="160" t="n">
        <v>36892</v>
      </c>
      <c r="B6416" s="9" t="n"/>
    </row>
    <row r="6417">
      <c r="A6417" s="160" t="n">
        <v>36893</v>
      </c>
      <c r="B6417" s="9" t="n">
        <v>0.05</v>
      </c>
    </row>
    <row r="6418">
      <c r="A6418" s="160" t="n">
        <v>36894</v>
      </c>
      <c r="B6418" s="9" t="n">
        <v>0.22</v>
      </c>
    </row>
    <row r="6419">
      <c r="A6419" s="160" t="n">
        <v>36895</v>
      </c>
      <c r="B6419" s="9" t="n">
        <v>0.26</v>
      </c>
    </row>
    <row r="6420">
      <c r="A6420" s="160" t="n">
        <v>36896</v>
      </c>
      <c r="B6420" s="9" t="n">
        <v>0.37</v>
      </c>
    </row>
    <row r="6421">
      <c r="A6421" s="160" t="n">
        <v>36899</v>
      </c>
      <c r="B6421" s="9" t="n">
        <v>0.4</v>
      </c>
    </row>
    <row r="6422">
      <c r="A6422" s="160" t="n">
        <v>36900</v>
      </c>
      <c r="B6422" s="9" t="n">
        <v>0.34</v>
      </c>
    </row>
    <row r="6423">
      <c r="A6423" s="160" t="n">
        <v>36901</v>
      </c>
      <c r="B6423" s="9" t="n">
        <v>0.34</v>
      </c>
    </row>
    <row r="6424">
      <c r="A6424" s="160" t="n">
        <v>36902</v>
      </c>
      <c r="B6424" s="9" t="n">
        <v>0.37</v>
      </c>
    </row>
    <row r="6425">
      <c r="A6425" s="160" t="n">
        <v>36903</v>
      </c>
      <c r="B6425" s="9" t="n">
        <v>0.35</v>
      </c>
    </row>
    <row r="6426">
      <c r="A6426" s="160" t="n">
        <v>36906</v>
      </c>
      <c r="B6426" s="9" t="n"/>
    </row>
    <row r="6427">
      <c r="A6427" s="160" t="n">
        <v>36907</v>
      </c>
      <c r="B6427" s="9" t="n">
        <v>0.35</v>
      </c>
    </row>
    <row r="6428">
      <c r="A6428" s="160" t="n">
        <v>36908</v>
      </c>
      <c r="B6428" s="9" t="n">
        <v>0.35</v>
      </c>
    </row>
    <row r="6429">
      <c r="A6429" s="160" t="n">
        <v>36909</v>
      </c>
      <c r="B6429" s="9" t="n">
        <v>0.4</v>
      </c>
    </row>
    <row r="6430">
      <c r="A6430" s="160" t="n">
        <v>36910</v>
      </c>
      <c r="B6430" s="9" t="n">
        <v>0.44</v>
      </c>
    </row>
    <row r="6431">
      <c r="A6431" s="160" t="n">
        <v>36913</v>
      </c>
      <c r="B6431" s="9" t="n">
        <v>0.5</v>
      </c>
    </row>
    <row r="6432">
      <c r="A6432" s="160" t="n">
        <v>36914</v>
      </c>
      <c r="B6432" s="9" t="n">
        <v>0.48</v>
      </c>
    </row>
    <row r="6433">
      <c r="A6433" s="160" t="n">
        <v>36915</v>
      </c>
      <c r="B6433" s="9" t="n">
        <v>0.52</v>
      </c>
    </row>
    <row r="6434">
      <c r="A6434" s="160" t="n">
        <v>36916</v>
      </c>
      <c r="B6434" s="9" t="n">
        <v>0.51</v>
      </c>
    </row>
    <row r="6435">
      <c r="A6435" s="160" t="n">
        <v>36917</v>
      </c>
      <c r="B6435" s="9" t="n">
        <v>0.51</v>
      </c>
    </row>
    <row r="6436">
      <c r="A6436" s="160" t="n">
        <v>36920</v>
      </c>
      <c r="B6436" s="9" t="n">
        <v>0.55</v>
      </c>
    </row>
    <row r="6437">
      <c r="A6437" s="160" t="n">
        <v>36921</v>
      </c>
      <c r="B6437" s="9" t="n">
        <v>0.54</v>
      </c>
    </row>
    <row r="6438">
      <c r="A6438" s="160" t="n">
        <v>36922</v>
      </c>
      <c r="B6438" s="9" t="n">
        <v>0.57</v>
      </c>
    </row>
    <row r="6439">
      <c r="A6439" s="160" t="n">
        <v>36923</v>
      </c>
      <c r="B6439" s="9" t="n">
        <v>0.55</v>
      </c>
    </row>
    <row r="6440">
      <c r="A6440" s="160" t="n">
        <v>36924</v>
      </c>
      <c r="B6440" s="9" t="n">
        <v>0.52</v>
      </c>
    </row>
    <row r="6441">
      <c r="A6441" s="160" t="n">
        <v>36927</v>
      </c>
      <c r="B6441" s="9" t="n">
        <v>0.5</v>
      </c>
    </row>
    <row r="6442">
      <c r="A6442" s="160" t="n">
        <v>36928</v>
      </c>
      <c r="B6442" s="9" t="n">
        <v>0.5</v>
      </c>
    </row>
    <row r="6443">
      <c r="A6443" s="160" t="n">
        <v>36929</v>
      </c>
      <c r="B6443" s="9" t="n">
        <v>0.4</v>
      </c>
    </row>
    <row r="6444">
      <c r="A6444" s="160" t="n">
        <v>36930</v>
      </c>
      <c r="B6444" s="9" t="n">
        <v>0.37</v>
      </c>
    </row>
    <row r="6445">
      <c r="A6445" s="160" t="n">
        <v>36931</v>
      </c>
      <c r="B6445" s="9" t="n">
        <v>0.36</v>
      </c>
    </row>
    <row r="6446">
      <c r="A6446" s="160" t="n">
        <v>36934</v>
      </c>
      <c r="B6446" s="9" t="n">
        <v>0.38</v>
      </c>
    </row>
    <row r="6447">
      <c r="A6447" s="160" t="n">
        <v>36935</v>
      </c>
      <c r="B6447" s="9" t="n">
        <v>0.32</v>
      </c>
    </row>
    <row r="6448">
      <c r="A6448" s="160" t="n">
        <v>36936</v>
      </c>
      <c r="B6448" s="9" t="n">
        <v>0.29</v>
      </c>
    </row>
    <row r="6449">
      <c r="A6449" s="160" t="n">
        <v>36937</v>
      </c>
      <c r="B6449" s="9" t="n">
        <v>0.3</v>
      </c>
    </row>
    <row r="6450">
      <c r="A6450" s="160" t="n">
        <v>36938</v>
      </c>
      <c r="B6450" s="9" t="n">
        <v>0.36</v>
      </c>
    </row>
    <row r="6451">
      <c r="A6451" s="160" t="n">
        <v>36941</v>
      </c>
      <c r="B6451" s="9" t="n"/>
    </row>
    <row r="6452">
      <c r="A6452" s="160" t="n">
        <v>36942</v>
      </c>
      <c r="B6452" s="9" t="n">
        <v>0.38</v>
      </c>
    </row>
    <row r="6453">
      <c r="A6453" s="160" t="n">
        <v>36943</v>
      </c>
      <c r="B6453" s="9" t="n">
        <v>0.46</v>
      </c>
    </row>
    <row r="6454">
      <c r="A6454" s="160" t="n">
        <v>36944</v>
      </c>
      <c r="B6454" s="9" t="n">
        <v>0.52</v>
      </c>
    </row>
    <row r="6455">
      <c r="A6455" s="160" t="n">
        <v>36945</v>
      </c>
      <c r="B6455" s="9" t="n">
        <v>0.57</v>
      </c>
    </row>
    <row r="6456">
      <c r="A6456" s="160" t="n">
        <v>36948</v>
      </c>
      <c r="B6456" s="9" t="n">
        <v>0.59</v>
      </c>
    </row>
    <row r="6457">
      <c r="A6457" s="160" t="n">
        <v>36949</v>
      </c>
      <c r="B6457" s="9" t="n">
        <v>0.52</v>
      </c>
    </row>
    <row r="6458">
      <c r="A6458" s="160" t="n">
        <v>36950</v>
      </c>
      <c r="B6458" s="9" t="n">
        <v>0.51</v>
      </c>
    </row>
    <row r="6459">
      <c r="A6459" s="160" t="n">
        <v>36951</v>
      </c>
      <c r="B6459" s="9" t="n">
        <v>0.46</v>
      </c>
    </row>
    <row r="6460">
      <c r="A6460" s="160" t="n">
        <v>36952</v>
      </c>
      <c r="B6460" s="9" t="n">
        <v>0.47</v>
      </c>
    </row>
    <row r="6461">
      <c r="A6461" s="160" t="n">
        <v>36955</v>
      </c>
      <c r="B6461" s="9" t="n">
        <v>0.49</v>
      </c>
    </row>
    <row r="6462">
      <c r="A6462" s="160" t="n">
        <v>36956</v>
      </c>
      <c r="B6462" s="9" t="n">
        <v>0.5</v>
      </c>
    </row>
    <row r="6463">
      <c r="A6463" s="160" t="n">
        <v>36957</v>
      </c>
      <c r="B6463" s="9" t="n">
        <v>0.49</v>
      </c>
    </row>
    <row r="6464">
      <c r="A6464" s="160" t="n">
        <v>36958</v>
      </c>
      <c r="B6464" s="9" t="n">
        <v>0.46</v>
      </c>
    </row>
    <row r="6465">
      <c r="A6465" s="160" t="n">
        <v>36959</v>
      </c>
      <c r="B6465" s="9" t="n">
        <v>0.48</v>
      </c>
    </row>
    <row r="6466">
      <c r="A6466" s="160" t="n">
        <v>36962</v>
      </c>
      <c r="B6466" s="9" t="n">
        <v>0.46</v>
      </c>
    </row>
    <row r="6467">
      <c r="A6467" s="160" t="n">
        <v>36963</v>
      </c>
      <c r="B6467" s="9" t="n">
        <v>0.49</v>
      </c>
    </row>
    <row r="6468">
      <c r="A6468" s="160" t="n">
        <v>36964</v>
      </c>
      <c r="B6468" s="9" t="n">
        <v>0.52</v>
      </c>
    </row>
    <row r="6469">
      <c r="A6469" s="160" t="n">
        <v>36965</v>
      </c>
      <c r="B6469" s="9" t="n">
        <v>0.59</v>
      </c>
    </row>
    <row r="6470">
      <c r="A6470" s="160" t="n">
        <v>36966</v>
      </c>
      <c r="B6470" s="9" t="n">
        <v>0.52</v>
      </c>
    </row>
    <row r="6471">
      <c r="A6471" s="160" t="n">
        <v>36969</v>
      </c>
      <c r="B6471" s="9" t="n">
        <v>0.5</v>
      </c>
    </row>
    <row r="6472">
      <c r="A6472" s="160" t="n">
        <v>36970</v>
      </c>
      <c r="B6472" s="9" t="n">
        <v>0.54</v>
      </c>
    </row>
    <row r="6473">
      <c r="A6473" s="160" t="n">
        <v>36971</v>
      </c>
      <c r="B6473" s="9" t="n">
        <v>0.5600000000000001</v>
      </c>
    </row>
    <row r="6474">
      <c r="A6474" s="160" t="n">
        <v>36972</v>
      </c>
      <c r="B6474" s="9" t="n">
        <v>0.5600000000000001</v>
      </c>
    </row>
    <row r="6475">
      <c r="A6475" s="160" t="n">
        <v>36973</v>
      </c>
      <c r="B6475" s="9" t="n">
        <v>0.5600000000000001</v>
      </c>
    </row>
    <row r="6476">
      <c r="A6476" s="160" t="n">
        <v>36976</v>
      </c>
      <c r="B6476" s="9" t="n">
        <v>0.58</v>
      </c>
    </row>
    <row r="6477">
      <c r="A6477" s="160" t="n">
        <v>36977</v>
      </c>
      <c r="B6477" s="9" t="n">
        <v>0.59</v>
      </c>
    </row>
    <row r="6478">
      <c r="A6478" s="160" t="n">
        <v>36978</v>
      </c>
      <c r="B6478" s="9" t="n">
        <v>0.67</v>
      </c>
    </row>
    <row r="6479">
      <c r="A6479" s="160" t="n">
        <v>36979</v>
      </c>
      <c r="B6479" s="9" t="n">
        <v>0.71</v>
      </c>
    </row>
    <row r="6480">
      <c r="A6480" s="160" t="n">
        <v>36980</v>
      </c>
      <c r="B6480" s="9" t="n">
        <v>0.75</v>
      </c>
    </row>
    <row r="6481">
      <c r="A6481" s="160" t="n">
        <v>36983</v>
      </c>
      <c r="B6481" s="9" t="n">
        <v>0.76</v>
      </c>
    </row>
    <row r="6482">
      <c r="A6482" s="160" t="n">
        <v>36984</v>
      </c>
      <c r="B6482" s="9" t="n">
        <v>0.79</v>
      </c>
    </row>
    <row r="6483">
      <c r="A6483" s="160" t="n">
        <v>36985</v>
      </c>
      <c r="B6483" s="9" t="n">
        <v>0.82</v>
      </c>
    </row>
    <row r="6484">
      <c r="A6484" s="160" t="n">
        <v>36986</v>
      </c>
      <c r="B6484" s="9" t="n">
        <v>0.79</v>
      </c>
    </row>
    <row r="6485">
      <c r="A6485" s="160" t="n">
        <v>36987</v>
      </c>
      <c r="B6485" s="9" t="n">
        <v>0.82</v>
      </c>
    </row>
    <row r="6486">
      <c r="A6486" s="160" t="n">
        <v>36990</v>
      </c>
      <c r="B6486" s="9" t="n">
        <v>0.83</v>
      </c>
    </row>
    <row r="6487">
      <c r="A6487" s="160" t="n">
        <v>36991</v>
      </c>
      <c r="B6487" s="9" t="n">
        <v>0.85</v>
      </c>
    </row>
    <row r="6488">
      <c r="A6488" s="160" t="n">
        <v>36992</v>
      </c>
      <c r="B6488" s="9" t="n">
        <v>0.83</v>
      </c>
    </row>
    <row r="6489">
      <c r="A6489" s="160" t="n">
        <v>36993</v>
      </c>
      <c r="B6489" s="9" t="n">
        <v>0.8100000000000001</v>
      </c>
    </row>
    <row r="6490">
      <c r="A6490" s="160" t="n">
        <v>36994</v>
      </c>
      <c r="B6490" s="9" t="n"/>
    </row>
    <row r="6491">
      <c r="A6491" s="160" t="n">
        <v>36997</v>
      </c>
      <c r="B6491" s="9" t="n">
        <v>0.79</v>
      </c>
    </row>
    <row r="6492">
      <c r="A6492" s="160" t="n">
        <v>36998</v>
      </c>
      <c r="B6492" s="9" t="n">
        <v>0.8</v>
      </c>
    </row>
    <row r="6493">
      <c r="A6493" s="160" t="n">
        <v>36999</v>
      </c>
      <c r="B6493" s="9" t="n">
        <v>0.88</v>
      </c>
    </row>
    <row r="6494">
      <c r="A6494" s="160" t="n">
        <v>37000</v>
      </c>
      <c r="B6494" s="9" t="n">
        <v>0.98</v>
      </c>
    </row>
    <row r="6495">
      <c r="A6495" s="160" t="n">
        <v>37001</v>
      </c>
      <c r="B6495" s="9" t="n">
        <v>1.03</v>
      </c>
    </row>
    <row r="6496">
      <c r="A6496" s="160" t="n">
        <v>37004</v>
      </c>
      <c r="B6496" s="9" t="n">
        <v>1.05</v>
      </c>
    </row>
    <row r="6497">
      <c r="A6497" s="160" t="n">
        <v>37005</v>
      </c>
      <c r="B6497" s="9" t="n">
        <v>1.06</v>
      </c>
    </row>
    <row r="6498">
      <c r="A6498" s="160" t="n">
        <v>37006</v>
      </c>
      <c r="B6498" s="9" t="n">
        <v>1.08</v>
      </c>
    </row>
    <row r="6499">
      <c r="A6499" s="160" t="n">
        <v>37007</v>
      </c>
      <c r="B6499" s="9" t="n">
        <v>1.06</v>
      </c>
    </row>
    <row r="6500">
      <c r="A6500" s="160" t="n">
        <v>37008</v>
      </c>
      <c r="B6500" s="9" t="n">
        <v>1.06</v>
      </c>
    </row>
    <row r="6501">
      <c r="A6501" s="160" t="n">
        <v>37011</v>
      </c>
      <c r="B6501" s="9" t="n">
        <v>1.05</v>
      </c>
    </row>
    <row r="6502">
      <c r="A6502" s="160" t="n">
        <v>37012</v>
      </c>
      <c r="B6502" s="9" t="n">
        <v>1.07</v>
      </c>
    </row>
    <row r="6503">
      <c r="A6503" s="160" t="n">
        <v>37013</v>
      </c>
      <c r="B6503" s="9" t="n">
        <v>1.04</v>
      </c>
    </row>
    <row r="6504">
      <c r="A6504" s="160" t="n">
        <v>37014</v>
      </c>
      <c r="B6504" s="9" t="n">
        <v>1</v>
      </c>
    </row>
    <row r="6505">
      <c r="A6505" s="160" t="n">
        <v>37015</v>
      </c>
      <c r="B6505" s="9" t="n">
        <v>1.07</v>
      </c>
    </row>
    <row r="6506">
      <c r="A6506" s="160" t="n">
        <v>37018</v>
      </c>
      <c r="B6506" s="9" t="n">
        <v>1.09</v>
      </c>
    </row>
    <row r="6507">
      <c r="A6507" s="160" t="n">
        <v>37019</v>
      </c>
      <c r="B6507" s="9" t="n">
        <v>1.14</v>
      </c>
    </row>
    <row r="6508">
      <c r="A6508" s="160" t="n">
        <v>37020</v>
      </c>
      <c r="B6508" s="9" t="n">
        <v>1.13</v>
      </c>
    </row>
    <row r="6509">
      <c r="A6509" s="160" t="n">
        <v>37021</v>
      </c>
      <c r="B6509" s="9" t="n">
        <v>1.14</v>
      </c>
    </row>
    <row r="6510">
      <c r="A6510" s="160" t="n">
        <v>37022</v>
      </c>
      <c r="B6510" s="9" t="n">
        <v>1.15</v>
      </c>
    </row>
    <row r="6511">
      <c r="A6511" s="160" t="n">
        <v>37025</v>
      </c>
      <c r="B6511" s="9" t="n">
        <v>1.17</v>
      </c>
    </row>
    <row r="6512">
      <c r="A6512" s="160" t="n">
        <v>37026</v>
      </c>
      <c r="B6512" s="9" t="n">
        <v>1.22</v>
      </c>
    </row>
    <row r="6513">
      <c r="A6513" s="160" t="n">
        <v>37027</v>
      </c>
      <c r="B6513" s="9" t="n">
        <v>1.23</v>
      </c>
    </row>
    <row r="6514">
      <c r="A6514" s="160" t="n">
        <v>37028</v>
      </c>
      <c r="B6514" s="9" t="n">
        <v>1.13</v>
      </c>
    </row>
    <row r="6515">
      <c r="A6515" s="160" t="n">
        <v>37029</v>
      </c>
      <c r="B6515" s="9" t="n">
        <v>1.04</v>
      </c>
    </row>
    <row r="6516">
      <c r="A6516" s="160" t="n">
        <v>37032</v>
      </c>
      <c r="B6516" s="9" t="n">
        <v>1.04</v>
      </c>
    </row>
    <row r="6517">
      <c r="A6517" s="160" t="n">
        <v>37033</v>
      </c>
      <c r="B6517" s="9" t="n">
        <v>1.08</v>
      </c>
    </row>
    <row r="6518">
      <c r="A6518" s="160" t="n">
        <v>37034</v>
      </c>
      <c r="B6518" s="9" t="n">
        <v>1.12</v>
      </c>
    </row>
    <row r="6519">
      <c r="A6519" s="160" t="n">
        <v>37035</v>
      </c>
      <c r="B6519" s="9" t="n">
        <v>1.2</v>
      </c>
    </row>
    <row r="6520">
      <c r="A6520" s="160" t="n">
        <v>37036</v>
      </c>
      <c r="B6520" s="9" t="n">
        <v>1.21</v>
      </c>
    </row>
    <row r="6521">
      <c r="A6521" s="160" t="n">
        <v>37039</v>
      </c>
      <c r="B6521" s="9" t="n"/>
    </row>
    <row r="6522">
      <c r="A6522" s="160" t="n">
        <v>37040</v>
      </c>
      <c r="B6522" s="9" t="n">
        <v>1.21</v>
      </c>
    </row>
    <row r="6523">
      <c r="A6523" s="160" t="n">
        <v>37041</v>
      </c>
      <c r="B6523" s="9" t="n">
        <v>1.2</v>
      </c>
    </row>
    <row r="6524">
      <c r="A6524" s="160" t="n">
        <v>37042</v>
      </c>
      <c r="B6524" s="9" t="n">
        <v>1.21</v>
      </c>
    </row>
    <row r="6525">
      <c r="A6525" s="160" t="n">
        <v>37043</v>
      </c>
      <c r="B6525" s="9" t="n">
        <v>1.17</v>
      </c>
    </row>
    <row r="6526">
      <c r="A6526" s="160" t="n">
        <v>37046</v>
      </c>
      <c r="B6526" s="9" t="n">
        <v>1.16</v>
      </c>
    </row>
    <row r="6527">
      <c r="A6527" s="160" t="n">
        <v>37047</v>
      </c>
      <c r="B6527" s="9" t="n">
        <v>1.17</v>
      </c>
    </row>
    <row r="6528">
      <c r="A6528" s="160" t="n">
        <v>37048</v>
      </c>
      <c r="B6528" s="9" t="n">
        <v>1.15</v>
      </c>
    </row>
    <row r="6529">
      <c r="A6529" s="160" t="n">
        <v>37049</v>
      </c>
      <c r="B6529" s="9" t="n">
        <v>1.19</v>
      </c>
    </row>
    <row r="6530">
      <c r="A6530" s="160" t="n">
        <v>37050</v>
      </c>
      <c r="B6530" s="9" t="n">
        <v>1.21</v>
      </c>
    </row>
    <row r="6531">
      <c r="A6531" s="160" t="n">
        <v>37053</v>
      </c>
      <c r="B6531" s="9" t="n">
        <v>1.21</v>
      </c>
    </row>
    <row r="6532">
      <c r="A6532" s="160" t="n">
        <v>37054</v>
      </c>
      <c r="B6532" s="9" t="n">
        <v>1.18</v>
      </c>
    </row>
    <row r="6533">
      <c r="A6533" s="160" t="n">
        <v>37055</v>
      </c>
      <c r="B6533" s="9" t="n">
        <v>1.2</v>
      </c>
    </row>
    <row r="6534">
      <c r="A6534" s="160" t="n">
        <v>37056</v>
      </c>
      <c r="B6534" s="9" t="n">
        <v>1.22</v>
      </c>
    </row>
    <row r="6535">
      <c r="A6535" s="160" t="n">
        <v>37057</v>
      </c>
      <c r="B6535" s="9" t="n">
        <v>1.26</v>
      </c>
    </row>
    <row r="6536">
      <c r="A6536" s="160" t="n">
        <v>37060</v>
      </c>
      <c r="B6536" s="9" t="n">
        <v>1.29</v>
      </c>
    </row>
    <row r="6537">
      <c r="A6537" s="160" t="n">
        <v>37061</v>
      </c>
      <c r="B6537" s="9" t="n">
        <v>1.27</v>
      </c>
    </row>
    <row r="6538">
      <c r="A6538" s="160" t="n">
        <v>37062</v>
      </c>
      <c r="B6538" s="9" t="n">
        <v>1.26</v>
      </c>
    </row>
    <row r="6539">
      <c r="A6539" s="160" t="n">
        <v>37063</v>
      </c>
      <c r="B6539" s="9" t="n">
        <v>1.23</v>
      </c>
    </row>
    <row r="6540">
      <c r="A6540" s="160" t="n">
        <v>37064</v>
      </c>
      <c r="B6540" s="9" t="n">
        <v>1.21</v>
      </c>
    </row>
    <row r="6541">
      <c r="A6541" s="160" t="n">
        <v>37067</v>
      </c>
      <c r="B6541" s="9" t="n">
        <v>1.2</v>
      </c>
    </row>
    <row r="6542">
      <c r="A6542" s="160" t="n">
        <v>37068</v>
      </c>
      <c r="B6542" s="9" t="n">
        <v>1.21</v>
      </c>
    </row>
    <row r="6543">
      <c r="A6543" s="160" t="n">
        <v>37069</v>
      </c>
      <c r="B6543" s="9" t="n">
        <v>1.2</v>
      </c>
    </row>
    <row r="6544">
      <c r="A6544" s="160" t="n">
        <v>37070</v>
      </c>
      <c r="B6544" s="9" t="n">
        <v>1.13</v>
      </c>
    </row>
    <row r="6545">
      <c r="A6545" s="160" t="n">
        <v>37071</v>
      </c>
      <c r="B6545" s="9" t="n">
        <v>1.17</v>
      </c>
    </row>
    <row r="6546">
      <c r="A6546" s="160" t="n">
        <v>37074</v>
      </c>
      <c r="B6546" s="9" t="n">
        <v>1.16</v>
      </c>
    </row>
    <row r="6547">
      <c r="A6547" s="160" t="n">
        <v>37075</v>
      </c>
      <c r="B6547" s="9" t="n">
        <v>1.17</v>
      </c>
    </row>
    <row r="6548">
      <c r="A6548" s="160" t="n">
        <v>37076</v>
      </c>
      <c r="B6548" s="9" t="n"/>
    </row>
    <row r="6549">
      <c r="A6549" s="160" t="n">
        <v>37077</v>
      </c>
      <c r="B6549" s="9" t="n">
        <v>1.2</v>
      </c>
    </row>
    <row r="6550">
      <c r="A6550" s="160" t="n">
        <v>37078</v>
      </c>
      <c r="B6550" s="9" t="n">
        <v>1.25</v>
      </c>
    </row>
    <row r="6551">
      <c r="A6551" s="160" t="n">
        <v>37081</v>
      </c>
      <c r="B6551" s="9" t="n">
        <v>1.22</v>
      </c>
    </row>
    <row r="6552">
      <c r="A6552" s="160" t="n">
        <v>37082</v>
      </c>
      <c r="B6552" s="9" t="n">
        <v>1.24</v>
      </c>
    </row>
    <row r="6553">
      <c r="A6553" s="160" t="n">
        <v>37083</v>
      </c>
      <c r="B6553" s="9" t="n">
        <v>1.24</v>
      </c>
    </row>
    <row r="6554">
      <c r="A6554" s="160" t="n">
        <v>37084</v>
      </c>
      <c r="B6554" s="9" t="n">
        <v>1.2</v>
      </c>
    </row>
    <row r="6555">
      <c r="A6555" s="160" t="n">
        <v>37085</v>
      </c>
      <c r="B6555" s="9" t="n">
        <v>1.15</v>
      </c>
    </row>
    <row r="6556">
      <c r="A6556" s="160" t="n">
        <v>37088</v>
      </c>
      <c r="B6556" s="9" t="n">
        <v>1.14</v>
      </c>
    </row>
    <row r="6557">
      <c r="A6557" s="160" t="n">
        <v>37089</v>
      </c>
      <c r="B6557" s="9" t="n">
        <v>1.13</v>
      </c>
    </row>
    <row r="6558">
      <c r="A6558" s="160" t="n">
        <v>37090</v>
      </c>
      <c r="B6558" s="9" t="n">
        <v>1.16</v>
      </c>
    </row>
    <row r="6559">
      <c r="A6559" s="160" t="n">
        <v>37091</v>
      </c>
      <c r="B6559" s="9" t="n">
        <v>1.15</v>
      </c>
    </row>
    <row r="6560">
      <c r="A6560" s="160" t="n">
        <v>37092</v>
      </c>
      <c r="B6560" s="9" t="n">
        <v>1.17</v>
      </c>
    </row>
    <row r="6561">
      <c r="A6561" s="160" t="n">
        <v>37095</v>
      </c>
      <c r="B6561" s="9" t="n">
        <v>1.15</v>
      </c>
    </row>
    <row r="6562">
      <c r="A6562" s="160" t="n">
        <v>37096</v>
      </c>
      <c r="B6562" s="9" t="n">
        <v>1.16</v>
      </c>
    </row>
    <row r="6563">
      <c r="A6563" s="160" t="n">
        <v>37097</v>
      </c>
      <c r="B6563" s="9" t="n">
        <v>1.22</v>
      </c>
    </row>
    <row r="6564">
      <c r="A6564" s="160" t="n">
        <v>37098</v>
      </c>
      <c r="B6564" s="9" t="n">
        <v>1.25</v>
      </c>
    </row>
    <row r="6565">
      <c r="A6565" s="160" t="n">
        <v>37099</v>
      </c>
      <c r="B6565" s="9" t="n">
        <v>1.26</v>
      </c>
    </row>
    <row r="6566">
      <c r="A6566" s="160" t="n">
        <v>37102</v>
      </c>
      <c r="B6566" s="9" t="n">
        <v>1.25</v>
      </c>
    </row>
    <row r="6567">
      <c r="A6567" s="160" t="n">
        <v>37103</v>
      </c>
      <c r="B6567" s="9" t="n">
        <v>1.28</v>
      </c>
    </row>
    <row r="6568">
      <c r="A6568" s="160" t="n">
        <v>37104</v>
      </c>
      <c r="B6568" s="9" t="n">
        <v>1.28</v>
      </c>
    </row>
    <row r="6569">
      <c r="A6569" s="160" t="n">
        <v>37105</v>
      </c>
      <c r="B6569" s="9" t="n">
        <v>1.28</v>
      </c>
    </row>
    <row r="6570">
      <c r="A6570" s="160" t="n">
        <v>37106</v>
      </c>
      <c r="B6570" s="9" t="n">
        <v>1.29</v>
      </c>
    </row>
    <row r="6571">
      <c r="A6571" s="160" t="n">
        <v>37109</v>
      </c>
      <c r="B6571" s="9" t="n">
        <v>1.31</v>
      </c>
    </row>
    <row r="6572">
      <c r="A6572" s="160" t="n">
        <v>37110</v>
      </c>
      <c r="B6572" s="9" t="n">
        <v>1.3</v>
      </c>
    </row>
    <row r="6573">
      <c r="A6573" s="160" t="n">
        <v>37111</v>
      </c>
      <c r="B6573" s="9" t="n">
        <v>1.22</v>
      </c>
    </row>
    <row r="6574">
      <c r="A6574" s="160" t="n">
        <v>37112</v>
      </c>
      <c r="B6574" s="9" t="n">
        <v>1.27</v>
      </c>
    </row>
    <row r="6575">
      <c r="A6575" s="160" t="n">
        <v>37113</v>
      </c>
      <c r="B6575" s="9" t="n">
        <v>1.26</v>
      </c>
    </row>
    <row r="6576">
      <c r="A6576" s="160" t="n">
        <v>37116</v>
      </c>
      <c r="B6576" s="9" t="n">
        <v>1.27</v>
      </c>
    </row>
    <row r="6577">
      <c r="A6577" s="160" t="n">
        <v>37117</v>
      </c>
      <c r="B6577" s="9" t="n">
        <v>1.23</v>
      </c>
    </row>
    <row r="6578">
      <c r="A6578" s="160" t="n">
        <v>37118</v>
      </c>
      <c r="B6578" s="9" t="n">
        <v>1.2</v>
      </c>
    </row>
    <row r="6579">
      <c r="A6579" s="160" t="n">
        <v>37119</v>
      </c>
      <c r="B6579" s="9" t="n">
        <v>1.2</v>
      </c>
    </row>
    <row r="6580">
      <c r="A6580" s="160" t="n">
        <v>37120</v>
      </c>
      <c r="B6580" s="9" t="n">
        <v>1.17</v>
      </c>
    </row>
    <row r="6581">
      <c r="A6581" s="160" t="n">
        <v>37123</v>
      </c>
      <c r="B6581" s="9" t="n">
        <v>1.17</v>
      </c>
    </row>
    <row r="6582">
      <c r="A6582" s="160" t="n">
        <v>37124</v>
      </c>
      <c r="B6582" s="9" t="n">
        <v>1.18</v>
      </c>
    </row>
    <row r="6583">
      <c r="A6583" s="160" t="n">
        <v>37125</v>
      </c>
      <c r="B6583" s="9" t="n">
        <v>1.15</v>
      </c>
    </row>
    <row r="6584">
      <c r="A6584" s="160" t="n">
        <v>37126</v>
      </c>
      <c r="B6584" s="9" t="n">
        <v>1.17</v>
      </c>
    </row>
    <row r="6585">
      <c r="A6585" s="160" t="n">
        <v>37127</v>
      </c>
      <c r="B6585" s="9" t="n">
        <v>1.17</v>
      </c>
    </row>
    <row r="6586">
      <c r="A6586" s="160" t="n">
        <v>37130</v>
      </c>
      <c r="B6586" s="9" t="n">
        <v>1.16</v>
      </c>
    </row>
    <row r="6587">
      <c r="A6587" s="160" t="n">
        <v>37131</v>
      </c>
      <c r="B6587" s="9" t="n">
        <v>1.14</v>
      </c>
    </row>
    <row r="6588">
      <c r="A6588" s="160" t="n">
        <v>37132</v>
      </c>
      <c r="B6588" s="9" t="n">
        <v>1.11</v>
      </c>
    </row>
    <row r="6589">
      <c r="A6589" s="160" t="n">
        <v>37133</v>
      </c>
      <c r="B6589" s="9" t="n">
        <v>1.18</v>
      </c>
    </row>
    <row r="6590">
      <c r="A6590" s="160" t="n">
        <v>37134</v>
      </c>
      <c r="B6590" s="9" t="n">
        <v>1.21</v>
      </c>
    </row>
    <row r="6591">
      <c r="A6591" s="160" t="n">
        <v>37137</v>
      </c>
      <c r="B6591" s="9" t="n"/>
    </row>
    <row r="6592">
      <c r="A6592" s="160" t="n">
        <v>37138</v>
      </c>
      <c r="B6592" s="9" t="n">
        <v>1.16</v>
      </c>
    </row>
    <row r="6593">
      <c r="A6593" s="160" t="n">
        <v>37139</v>
      </c>
      <c r="B6593" s="9" t="n">
        <v>1.18</v>
      </c>
    </row>
    <row r="6594">
      <c r="A6594" s="160" t="n">
        <v>37140</v>
      </c>
      <c r="B6594" s="9" t="n">
        <v>1.21</v>
      </c>
    </row>
    <row r="6595">
      <c r="A6595" s="160" t="n">
        <v>37141</v>
      </c>
      <c r="B6595" s="9" t="n">
        <v>1.27</v>
      </c>
    </row>
    <row r="6596">
      <c r="A6596" s="160" t="n">
        <v>37144</v>
      </c>
      <c r="B6596" s="9" t="n">
        <v>1.31</v>
      </c>
    </row>
    <row r="6597">
      <c r="A6597" s="160" t="n">
        <v>37145</v>
      </c>
      <c r="B6597" s="9" t="n"/>
    </row>
    <row r="6598">
      <c r="A6598" s="160" t="n">
        <v>37146</v>
      </c>
      <c r="B6598" s="9" t="n"/>
    </row>
    <row r="6599">
      <c r="A6599" s="160" t="n">
        <v>37147</v>
      </c>
      <c r="B6599" s="9" t="n">
        <v>1.65</v>
      </c>
    </row>
    <row r="6600">
      <c r="A6600" s="160" t="n">
        <v>37148</v>
      </c>
      <c r="B6600" s="9" t="n">
        <v>1.7</v>
      </c>
    </row>
    <row r="6601">
      <c r="A6601" s="160" t="n">
        <v>37151</v>
      </c>
      <c r="B6601" s="9" t="n">
        <v>1.67</v>
      </c>
    </row>
    <row r="6602">
      <c r="A6602" s="160" t="n">
        <v>37152</v>
      </c>
      <c r="B6602" s="9" t="n">
        <v>1.76</v>
      </c>
    </row>
    <row r="6603">
      <c r="A6603" s="160" t="n">
        <v>37153</v>
      </c>
      <c r="B6603" s="9" t="n">
        <v>1.88</v>
      </c>
    </row>
    <row r="6604">
      <c r="A6604" s="160" t="n">
        <v>37154</v>
      </c>
      <c r="B6604" s="9" t="n">
        <v>1.84</v>
      </c>
    </row>
    <row r="6605">
      <c r="A6605" s="160" t="n">
        <v>37155</v>
      </c>
      <c r="B6605" s="9" t="n">
        <v>1.79</v>
      </c>
    </row>
    <row r="6606">
      <c r="A6606" s="160" t="n">
        <v>37158</v>
      </c>
      <c r="B6606" s="9" t="n">
        <v>1.79</v>
      </c>
    </row>
    <row r="6607">
      <c r="A6607" s="160" t="n">
        <v>37159</v>
      </c>
      <c r="B6607" s="9" t="n">
        <v>1.84</v>
      </c>
    </row>
    <row r="6608">
      <c r="A6608" s="160" t="n">
        <v>37160</v>
      </c>
      <c r="B6608" s="9" t="n">
        <v>1.83</v>
      </c>
    </row>
    <row r="6609">
      <c r="A6609" s="160" t="n">
        <v>37161</v>
      </c>
      <c r="B6609" s="9" t="n">
        <v>1.8</v>
      </c>
    </row>
    <row r="6610">
      <c r="A6610" s="160" t="n">
        <v>37162</v>
      </c>
      <c r="B6610" s="9" t="n">
        <v>1.74</v>
      </c>
    </row>
    <row r="6611">
      <c r="A6611" s="160" t="n">
        <v>37165</v>
      </c>
      <c r="B6611" s="9" t="n">
        <v>1.73</v>
      </c>
    </row>
    <row r="6612">
      <c r="A6612" s="160" t="n">
        <v>37166</v>
      </c>
      <c r="B6612" s="9" t="n">
        <v>1.76</v>
      </c>
    </row>
    <row r="6613">
      <c r="A6613" s="160" t="n">
        <v>37167</v>
      </c>
      <c r="B6613" s="9" t="n">
        <v>1.73</v>
      </c>
    </row>
    <row r="6614">
      <c r="A6614" s="160" t="n">
        <v>37168</v>
      </c>
      <c r="B6614" s="9" t="n">
        <v>1.78</v>
      </c>
    </row>
    <row r="6615">
      <c r="A6615" s="160" t="n">
        <v>37169</v>
      </c>
      <c r="B6615" s="9" t="n">
        <v>1.81</v>
      </c>
    </row>
    <row r="6616">
      <c r="A6616" s="160" t="n">
        <v>37172</v>
      </c>
      <c r="B6616" s="9" t="n"/>
    </row>
    <row r="6617">
      <c r="A6617" s="160" t="n">
        <v>37173</v>
      </c>
      <c r="B6617" s="9" t="n">
        <v>1.88</v>
      </c>
    </row>
    <row r="6618">
      <c r="A6618" s="160" t="n">
        <v>37174</v>
      </c>
      <c r="B6618" s="9" t="n">
        <v>1.83</v>
      </c>
    </row>
    <row r="6619">
      <c r="A6619" s="160" t="n">
        <v>37175</v>
      </c>
      <c r="B6619" s="9" t="n">
        <v>1.81</v>
      </c>
    </row>
    <row r="6620">
      <c r="A6620" s="160" t="n">
        <v>37176</v>
      </c>
      <c r="B6620" s="9" t="n">
        <v>1.87</v>
      </c>
    </row>
    <row r="6621">
      <c r="A6621" s="160" t="n">
        <v>37179</v>
      </c>
      <c r="B6621" s="9" t="n">
        <v>1.84</v>
      </c>
    </row>
    <row r="6622">
      <c r="A6622" s="160" t="n">
        <v>37180</v>
      </c>
      <c r="B6622" s="9" t="n">
        <v>1.82</v>
      </c>
    </row>
    <row r="6623">
      <c r="A6623" s="160" t="n">
        <v>37181</v>
      </c>
      <c r="B6623" s="9" t="n">
        <v>1.79</v>
      </c>
    </row>
    <row r="6624">
      <c r="A6624" s="160" t="n">
        <v>37182</v>
      </c>
      <c r="B6624" s="9" t="n">
        <v>1.81</v>
      </c>
    </row>
    <row r="6625">
      <c r="A6625" s="160" t="n">
        <v>37183</v>
      </c>
      <c r="B6625" s="9" t="n">
        <v>1.86</v>
      </c>
    </row>
    <row r="6626">
      <c r="A6626" s="160" t="n">
        <v>37186</v>
      </c>
      <c r="B6626" s="9" t="n">
        <v>1.84</v>
      </c>
    </row>
    <row r="6627">
      <c r="A6627" s="160" t="n">
        <v>37187</v>
      </c>
      <c r="B6627" s="9" t="n">
        <v>1.85</v>
      </c>
    </row>
    <row r="6628">
      <c r="A6628" s="160" t="n">
        <v>37188</v>
      </c>
      <c r="B6628" s="9" t="n">
        <v>1.89</v>
      </c>
    </row>
    <row r="6629">
      <c r="A6629" s="160" t="n">
        <v>37189</v>
      </c>
      <c r="B6629" s="9" t="n">
        <v>1.93</v>
      </c>
    </row>
    <row r="6630">
      <c r="A6630" s="160" t="n">
        <v>37190</v>
      </c>
      <c r="B6630" s="9" t="n">
        <v>1.9</v>
      </c>
    </row>
    <row r="6631">
      <c r="A6631" s="160" t="n">
        <v>37193</v>
      </c>
      <c r="B6631" s="9" t="n">
        <v>1.95</v>
      </c>
    </row>
    <row r="6632">
      <c r="A6632" s="160" t="n">
        <v>37194</v>
      </c>
      <c r="B6632" s="9" t="n">
        <v>1.96</v>
      </c>
    </row>
    <row r="6633">
      <c r="A6633" s="160" t="n">
        <v>37195</v>
      </c>
      <c r="B6633" s="9" t="n">
        <v>1.86</v>
      </c>
    </row>
    <row r="6634">
      <c r="A6634" s="160" t="n">
        <v>37196</v>
      </c>
      <c r="B6634" s="9" t="n">
        <v>1.75</v>
      </c>
    </row>
    <row r="6635">
      <c r="A6635" s="160" t="n">
        <v>37197</v>
      </c>
      <c r="B6635" s="9" t="n">
        <v>1.89</v>
      </c>
    </row>
    <row r="6636">
      <c r="A6636" s="160" t="n">
        <v>37200</v>
      </c>
      <c r="B6636" s="9" t="n">
        <v>1.85</v>
      </c>
    </row>
    <row r="6637">
      <c r="A6637" s="160" t="n">
        <v>37201</v>
      </c>
      <c r="B6637" s="9" t="n">
        <v>1.93</v>
      </c>
    </row>
    <row r="6638">
      <c r="A6638" s="160" t="n">
        <v>37202</v>
      </c>
      <c r="B6638" s="9" t="n">
        <v>1.9</v>
      </c>
    </row>
    <row r="6639">
      <c r="A6639" s="160" t="n">
        <v>37203</v>
      </c>
      <c r="B6639" s="9" t="n">
        <v>1.9</v>
      </c>
    </row>
    <row r="6640">
      <c r="A6640" s="160" t="n">
        <v>37204</v>
      </c>
      <c r="B6640" s="9" t="n">
        <v>1.89</v>
      </c>
    </row>
    <row r="6641">
      <c r="A6641" s="160" t="n">
        <v>37207</v>
      </c>
      <c r="B6641" s="9" t="n"/>
    </row>
    <row r="6642">
      <c r="A6642" s="160" t="n">
        <v>37208</v>
      </c>
      <c r="B6642" s="9" t="n">
        <v>1.87</v>
      </c>
    </row>
    <row r="6643">
      <c r="A6643" s="160" t="n">
        <v>37209</v>
      </c>
      <c r="B6643" s="9" t="n">
        <v>1.84</v>
      </c>
    </row>
    <row r="6644">
      <c r="A6644" s="160" t="n">
        <v>37210</v>
      </c>
      <c r="B6644" s="9" t="n">
        <v>1.81</v>
      </c>
    </row>
    <row r="6645">
      <c r="A6645" s="160" t="n">
        <v>37211</v>
      </c>
      <c r="B6645" s="9" t="n">
        <v>1.82</v>
      </c>
    </row>
    <row r="6646">
      <c r="A6646" s="160" t="n">
        <v>37214</v>
      </c>
      <c r="B6646" s="9" t="n">
        <v>1.88</v>
      </c>
    </row>
    <row r="6647">
      <c r="A6647" s="160" t="n">
        <v>37215</v>
      </c>
      <c r="B6647" s="9" t="n">
        <v>1.92</v>
      </c>
    </row>
    <row r="6648">
      <c r="A6648" s="160" t="n">
        <v>37216</v>
      </c>
      <c r="B6648" s="9" t="n">
        <v>1.87</v>
      </c>
    </row>
    <row r="6649">
      <c r="A6649" s="160" t="n">
        <v>37217</v>
      </c>
      <c r="B6649" s="9" t="n"/>
    </row>
    <row r="6650">
      <c r="A6650" s="160" t="n">
        <v>37218</v>
      </c>
      <c r="B6650" s="9" t="n">
        <v>1.84</v>
      </c>
    </row>
    <row r="6651">
      <c r="A6651" s="160" t="n">
        <v>37221</v>
      </c>
      <c r="B6651" s="9" t="n">
        <v>1.83</v>
      </c>
    </row>
    <row r="6652">
      <c r="A6652" s="160" t="n">
        <v>37222</v>
      </c>
      <c r="B6652" s="9" t="n">
        <v>1.87</v>
      </c>
    </row>
    <row r="6653">
      <c r="A6653" s="160" t="n">
        <v>37223</v>
      </c>
      <c r="B6653" s="9" t="n">
        <v>1.86</v>
      </c>
    </row>
    <row r="6654">
      <c r="A6654" s="160" t="n">
        <v>37224</v>
      </c>
      <c r="B6654" s="9" t="n">
        <v>1.92</v>
      </c>
    </row>
    <row r="6655">
      <c r="A6655" s="160" t="n">
        <v>37225</v>
      </c>
      <c r="B6655" s="9" t="n">
        <v>1.94</v>
      </c>
    </row>
    <row r="6656">
      <c r="A6656" s="160" t="n">
        <v>37228</v>
      </c>
      <c r="B6656" s="9" t="n">
        <v>1.93</v>
      </c>
    </row>
    <row r="6657">
      <c r="A6657" s="160" t="n">
        <v>37229</v>
      </c>
      <c r="B6657" s="9" t="n">
        <v>1.89</v>
      </c>
    </row>
    <row r="6658">
      <c r="A6658" s="160" t="n">
        <v>37230</v>
      </c>
      <c r="B6658" s="9" t="n">
        <v>1.85</v>
      </c>
    </row>
    <row r="6659">
      <c r="A6659" s="160" t="n">
        <v>37231</v>
      </c>
      <c r="B6659" s="9" t="n">
        <v>1.85</v>
      </c>
    </row>
    <row r="6660">
      <c r="A6660" s="160" t="n">
        <v>37232</v>
      </c>
      <c r="B6660" s="9" t="n">
        <v>2.01</v>
      </c>
    </row>
    <row r="6661">
      <c r="A6661" s="160" t="n">
        <v>37235</v>
      </c>
      <c r="B6661" s="9" t="n">
        <v>2.07</v>
      </c>
    </row>
    <row r="6662">
      <c r="A6662" s="160" t="n">
        <v>37236</v>
      </c>
      <c r="B6662" s="9" t="n">
        <v>2.1</v>
      </c>
    </row>
    <row r="6663">
      <c r="A6663" s="160" t="n">
        <v>37237</v>
      </c>
      <c r="B6663" s="9" t="n">
        <v>2.05</v>
      </c>
    </row>
    <row r="6664">
      <c r="A6664" s="160" t="n">
        <v>37238</v>
      </c>
      <c r="B6664" s="9" t="n">
        <v>2.04</v>
      </c>
    </row>
    <row r="6665">
      <c r="A6665" s="160" t="n">
        <v>37239</v>
      </c>
      <c r="B6665" s="9" t="n">
        <v>2.04</v>
      </c>
    </row>
    <row r="6666">
      <c r="A6666" s="160" t="n">
        <v>37242</v>
      </c>
      <c r="B6666" s="9" t="n">
        <v>2.05</v>
      </c>
    </row>
    <row r="6667">
      <c r="A6667" s="160" t="n">
        <v>37243</v>
      </c>
      <c r="B6667" s="9" t="n">
        <v>2.03</v>
      </c>
    </row>
    <row r="6668">
      <c r="A6668" s="160" t="n">
        <v>37244</v>
      </c>
      <c r="B6668" s="9" t="n">
        <v>1.97</v>
      </c>
    </row>
    <row r="6669">
      <c r="A6669" s="160" t="n">
        <v>37245</v>
      </c>
      <c r="B6669" s="9" t="n">
        <v>1.93</v>
      </c>
    </row>
    <row r="6670">
      <c r="A6670" s="160" t="n">
        <v>37246</v>
      </c>
      <c r="B6670" s="9" t="n">
        <v>1.95</v>
      </c>
    </row>
    <row r="6671">
      <c r="A6671" s="160" t="n">
        <v>37249</v>
      </c>
      <c r="B6671" s="9" t="n">
        <v>1.96</v>
      </c>
    </row>
    <row r="6672">
      <c r="A6672" s="160" t="n">
        <v>37250</v>
      </c>
      <c r="B6672" s="9" t="n"/>
    </row>
    <row r="6673">
      <c r="A6673" s="160" t="n">
        <v>37251</v>
      </c>
      <c r="B6673" s="9" t="n">
        <v>1.96</v>
      </c>
    </row>
    <row r="6674">
      <c r="A6674" s="160" t="n">
        <v>37252</v>
      </c>
      <c r="B6674" s="9" t="n">
        <v>1.94</v>
      </c>
    </row>
    <row r="6675">
      <c r="A6675" s="160" t="n">
        <v>37253</v>
      </c>
      <c r="B6675" s="9" t="n">
        <v>1.99</v>
      </c>
    </row>
    <row r="6676">
      <c r="A6676" s="160" t="n">
        <v>37256</v>
      </c>
      <c r="B6676" s="9" t="n">
        <v>2</v>
      </c>
    </row>
    <row r="6677">
      <c r="A6677" s="160" t="n">
        <v>37257</v>
      </c>
      <c r="B6677" s="9" t="n"/>
    </row>
    <row r="6678">
      <c r="A6678" s="160" t="n">
        <v>37258</v>
      </c>
      <c r="B6678" s="9" t="n">
        <v>1.98</v>
      </c>
    </row>
    <row r="6679">
      <c r="A6679" s="160" t="n">
        <v>37259</v>
      </c>
      <c r="B6679" s="9" t="n">
        <v>1.97</v>
      </c>
    </row>
    <row r="6680">
      <c r="A6680" s="160" t="n">
        <v>37260</v>
      </c>
      <c r="B6680" s="9" t="n">
        <v>1.99</v>
      </c>
    </row>
    <row r="6681">
      <c r="A6681" s="160" t="n">
        <v>37263</v>
      </c>
      <c r="B6681" s="9" t="n">
        <v>2.01</v>
      </c>
    </row>
    <row r="6682">
      <c r="A6682" s="160" t="n">
        <v>37264</v>
      </c>
      <c r="B6682" s="9" t="n">
        <v>2.03</v>
      </c>
    </row>
    <row r="6683">
      <c r="A6683" s="160" t="n">
        <v>37265</v>
      </c>
      <c r="B6683" s="9" t="n">
        <v>2.07</v>
      </c>
    </row>
    <row r="6684">
      <c r="A6684" s="160" t="n">
        <v>37266</v>
      </c>
      <c r="B6684" s="9" t="n">
        <v>2.06</v>
      </c>
    </row>
    <row r="6685">
      <c r="A6685" s="160" t="n">
        <v>37267</v>
      </c>
      <c r="B6685" s="9" t="n">
        <v>2.16</v>
      </c>
    </row>
    <row r="6686">
      <c r="A6686" s="160" t="n">
        <v>37270</v>
      </c>
      <c r="B6686" s="9" t="n">
        <v>2.12</v>
      </c>
    </row>
    <row r="6687">
      <c r="A6687" s="160" t="n">
        <v>37271</v>
      </c>
      <c r="B6687" s="9" t="n">
        <v>2.09</v>
      </c>
    </row>
    <row r="6688">
      <c r="A6688" s="160" t="n">
        <v>37272</v>
      </c>
      <c r="B6688" s="9" t="n">
        <v>2.04</v>
      </c>
    </row>
    <row r="6689">
      <c r="A6689" s="160" t="n">
        <v>37273</v>
      </c>
      <c r="B6689" s="9" t="n">
        <v>2.02</v>
      </c>
    </row>
    <row r="6690">
      <c r="A6690" s="160" t="n">
        <v>37274</v>
      </c>
      <c r="B6690" s="9" t="n">
        <v>2.03</v>
      </c>
    </row>
    <row r="6691">
      <c r="A6691" s="160" t="n">
        <v>37277</v>
      </c>
      <c r="B6691" s="9" t="n"/>
    </row>
    <row r="6692">
      <c r="A6692" s="160" t="n">
        <v>37278</v>
      </c>
      <c r="B6692" s="9" t="n">
        <v>1.99</v>
      </c>
    </row>
    <row r="6693">
      <c r="A6693" s="160" t="n">
        <v>37279</v>
      </c>
      <c r="B6693" s="9" t="n">
        <v>1.98</v>
      </c>
    </row>
    <row r="6694">
      <c r="A6694" s="160" t="n">
        <v>37280</v>
      </c>
      <c r="B6694" s="9" t="n">
        <v>1.92</v>
      </c>
    </row>
    <row r="6695">
      <c r="A6695" s="160" t="n">
        <v>37281</v>
      </c>
      <c r="B6695" s="9" t="n">
        <v>1.93</v>
      </c>
    </row>
    <row r="6696">
      <c r="A6696" s="160" t="n">
        <v>37284</v>
      </c>
      <c r="B6696" s="9" t="n">
        <v>1.93</v>
      </c>
    </row>
    <row r="6697">
      <c r="A6697" s="160" t="n">
        <v>37285</v>
      </c>
      <c r="B6697" s="9" t="n">
        <v>1.97</v>
      </c>
    </row>
    <row r="6698">
      <c r="A6698" s="160" t="n">
        <v>37286</v>
      </c>
      <c r="B6698" s="9" t="n">
        <v>1.96</v>
      </c>
    </row>
    <row r="6699">
      <c r="A6699" s="160" t="n">
        <v>37287</v>
      </c>
      <c r="B6699" s="9" t="n">
        <v>1.91</v>
      </c>
    </row>
    <row r="6700">
      <c r="A6700" s="160" t="n">
        <v>37288</v>
      </c>
      <c r="B6700" s="9" t="n">
        <v>1.94</v>
      </c>
    </row>
    <row r="6701">
      <c r="A6701" s="160" t="n">
        <v>37291</v>
      </c>
      <c r="B6701" s="9" t="n">
        <v>1.95</v>
      </c>
    </row>
    <row r="6702">
      <c r="A6702" s="160" t="n">
        <v>37292</v>
      </c>
      <c r="B6702" s="9" t="n">
        <v>1.93</v>
      </c>
    </row>
    <row r="6703">
      <c r="A6703" s="160" t="n">
        <v>37293</v>
      </c>
      <c r="B6703" s="9" t="n">
        <v>1.94</v>
      </c>
    </row>
    <row r="6704">
      <c r="A6704" s="160" t="n">
        <v>37294</v>
      </c>
      <c r="B6704" s="9" t="n">
        <v>1.94</v>
      </c>
    </row>
    <row r="6705">
      <c r="A6705" s="160" t="n">
        <v>37295</v>
      </c>
      <c r="B6705" s="9" t="n">
        <v>1.95</v>
      </c>
    </row>
    <row r="6706">
      <c r="A6706" s="160" t="n">
        <v>37298</v>
      </c>
      <c r="B6706" s="9" t="n">
        <v>1.96</v>
      </c>
    </row>
    <row r="6707">
      <c r="A6707" s="160" t="n">
        <v>37299</v>
      </c>
      <c r="B6707" s="9" t="n">
        <v>1.93</v>
      </c>
    </row>
    <row r="6708">
      <c r="A6708" s="160" t="n">
        <v>37300</v>
      </c>
      <c r="B6708" s="9" t="n">
        <v>1.92</v>
      </c>
    </row>
    <row r="6709">
      <c r="A6709" s="160" t="n">
        <v>37301</v>
      </c>
      <c r="B6709" s="9" t="n">
        <v>1.88</v>
      </c>
    </row>
    <row r="6710">
      <c r="A6710" s="160" t="n">
        <v>37302</v>
      </c>
      <c r="B6710" s="9" t="n">
        <v>1.89</v>
      </c>
    </row>
    <row r="6711">
      <c r="A6711" s="160" t="n">
        <v>37305</v>
      </c>
      <c r="B6711" s="9" t="n"/>
    </row>
    <row r="6712">
      <c r="A6712" s="160" t="n">
        <v>37306</v>
      </c>
      <c r="B6712" s="9" t="n">
        <v>1.9</v>
      </c>
    </row>
    <row r="6713">
      <c r="A6713" s="160" t="n">
        <v>37307</v>
      </c>
      <c r="B6713" s="9" t="n">
        <v>1.88</v>
      </c>
    </row>
    <row r="6714">
      <c r="A6714" s="160" t="n">
        <v>37308</v>
      </c>
      <c r="B6714" s="9" t="n">
        <v>1.88</v>
      </c>
    </row>
    <row r="6715">
      <c r="A6715" s="160" t="n">
        <v>37309</v>
      </c>
      <c r="B6715" s="9" t="n">
        <v>1.87</v>
      </c>
    </row>
    <row r="6716">
      <c r="A6716" s="160" t="n">
        <v>37312</v>
      </c>
      <c r="B6716" s="9" t="n">
        <v>1.85</v>
      </c>
    </row>
    <row r="6717">
      <c r="A6717" s="160" t="n">
        <v>37313</v>
      </c>
      <c r="B6717" s="9" t="n">
        <v>1.85</v>
      </c>
    </row>
    <row r="6718">
      <c r="A6718" s="160" t="n">
        <v>37314</v>
      </c>
      <c r="B6718" s="9" t="n">
        <v>1.75</v>
      </c>
    </row>
    <row r="6719">
      <c r="A6719" s="160" t="n">
        <v>37315</v>
      </c>
      <c r="B6719" s="9" t="n">
        <v>1.82</v>
      </c>
    </row>
    <row r="6720">
      <c r="A6720" s="160" t="n">
        <v>37316</v>
      </c>
      <c r="B6720" s="9" t="n">
        <v>1.8</v>
      </c>
    </row>
    <row r="6721">
      <c r="A6721" s="160" t="n">
        <v>37319</v>
      </c>
      <c r="B6721" s="9" t="n">
        <v>1.78</v>
      </c>
    </row>
    <row r="6722">
      <c r="A6722" s="160" t="n">
        <v>37320</v>
      </c>
      <c r="B6722" s="9" t="n">
        <v>1.77</v>
      </c>
    </row>
    <row r="6723">
      <c r="A6723" s="160" t="n">
        <v>37321</v>
      </c>
      <c r="B6723" s="9" t="n">
        <v>1.8</v>
      </c>
    </row>
    <row r="6724">
      <c r="A6724" s="160" t="n">
        <v>37322</v>
      </c>
      <c r="B6724" s="9" t="n">
        <v>1.86</v>
      </c>
    </row>
    <row r="6725">
      <c r="A6725" s="160" t="n">
        <v>37323</v>
      </c>
      <c r="B6725" s="9" t="n">
        <v>1.73</v>
      </c>
    </row>
    <row r="6726">
      <c r="A6726" s="160" t="n">
        <v>37326</v>
      </c>
      <c r="B6726" s="9" t="n">
        <v>1.74</v>
      </c>
    </row>
    <row r="6727">
      <c r="A6727" s="160" t="n">
        <v>37327</v>
      </c>
      <c r="B6727" s="9" t="n">
        <v>1.76</v>
      </c>
    </row>
    <row r="6728">
      <c r="A6728" s="160" t="n">
        <v>37328</v>
      </c>
      <c r="B6728" s="9" t="n">
        <v>1.79</v>
      </c>
    </row>
    <row r="6729">
      <c r="A6729" s="160" t="n">
        <v>37329</v>
      </c>
      <c r="B6729" s="9" t="n">
        <v>1.77</v>
      </c>
    </row>
    <row r="6730">
      <c r="A6730" s="160" t="n">
        <v>37330</v>
      </c>
      <c r="B6730" s="9" t="n">
        <v>1.72</v>
      </c>
    </row>
    <row r="6731">
      <c r="A6731" s="160" t="n">
        <v>37333</v>
      </c>
      <c r="B6731" s="9" t="n">
        <v>1.65</v>
      </c>
    </row>
    <row r="6732">
      <c r="A6732" s="160" t="n">
        <v>37334</v>
      </c>
      <c r="B6732" s="9" t="n">
        <v>1.69</v>
      </c>
    </row>
    <row r="6733">
      <c r="A6733" s="160" t="n">
        <v>37335</v>
      </c>
      <c r="B6733" s="9" t="n">
        <v>1.69</v>
      </c>
    </row>
    <row r="6734">
      <c r="A6734" s="160" t="n">
        <v>37336</v>
      </c>
      <c r="B6734" s="9" t="n">
        <v>1.66</v>
      </c>
    </row>
    <row r="6735">
      <c r="A6735" s="160" t="n">
        <v>37337</v>
      </c>
      <c r="B6735" s="9" t="n">
        <v>1.63</v>
      </c>
    </row>
    <row r="6736">
      <c r="A6736" s="160" t="n">
        <v>37340</v>
      </c>
      <c r="B6736" s="9" t="n">
        <v>1.63</v>
      </c>
    </row>
    <row r="6737">
      <c r="A6737" s="160" t="n">
        <v>37341</v>
      </c>
      <c r="B6737" s="9" t="n">
        <v>1.67</v>
      </c>
    </row>
    <row r="6738">
      <c r="A6738" s="160" t="n">
        <v>37342</v>
      </c>
      <c r="B6738" s="9" t="n">
        <v>1.69</v>
      </c>
    </row>
    <row r="6739">
      <c r="A6739" s="160" t="n">
        <v>37343</v>
      </c>
      <c r="B6739" s="9" t="n">
        <v>1.7</v>
      </c>
    </row>
    <row r="6740">
      <c r="A6740" s="160" t="n">
        <v>37344</v>
      </c>
      <c r="B6740" s="9" t="n"/>
    </row>
    <row r="6741">
      <c r="A6741" s="160" t="n">
        <v>37347</v>
      </c>
      <c r="B6741" s="9" t="n">
        <v>1.7</v>
      </c>
    </row>
    <row r="6742">
      <c r="A6742" s="160" t="n">
        <v>37348</v>
      </c>
      <c r="B6742" s="9" t="n">
        <v>1.73</v>
      </c>
    </row>
    <row r="6743">
      <c r="A6743" s="160" t="n">
        <v>37349</v>
      </c>
      <c r="B6743" s="9" t="n">
        <v>1.75</v>
      </c>
    </row>
    <row r="6744">
      <c r="A6744" s="160" t="n">
        <v>37350</v>
      </c>
      <c r="B6744" s="9" t="n">
        <v>1.71</v>
      </c>
    </row>
    <row r="6745">
      <c r="A6745" s="160" t="n">
        <v>37351</v>
      </c>
      <c r="B6745" s="9" t="n">
        <v>1.73</v>
      </c>
    </row>
    <row r="6746">
      <c r="A6746" s="160" t="n">
        <v>37354</v>
      </c>
      <c r="B6746" s="9" t="n">
        <v>1.74</v>
      </c>
    </row>
    <row r="6747">
      <c r="A6747" s="160" t="n">
        <v>37355</v>
      </c>
      <c r="B6747" s="9" t="n">
        <v>1.74</v>
      </c>
    </row>
    <row r="6748">
      <c r="A6748" s="160" t="n">
        <v>37356</v>
      </c>
      <c r="B6748" s="9" t="n">
        <v>1.76</v>
      </c>
    </row>
    <row r="6749">
      <c r="A6749" s="160" t="n">
        <v>37357</v>
      </c>
      <c r="B6749" s="9" t="n">
        <v>1.75</v>
      </c>
    </row>
    <row r="6750">
      <c r="A6750" s="160" t="n">
        <v>37358</v>
      </c>
      <c r="B6750" s="9" t="n">
        <v>1.77</v>
      </c>
    </row>
    <row r="6751">
      <c r="A6751" s="160" t="n">
        <v>37361</v>
      </c>
      <c r="B6751" s="9" t="n">
        <v>1.77</v>
      </c>
    </row>
    <row r="6752">
      <c r="A6752" s="160" t="n">
        <v>37362</v>
      </c>
      <c r="B6752" s="9" t="n">
        <v>1.77</v>
      </c>
    </row>
    <row r="6753">
      <c r="A6753" s="160" t="n">
        <v>37363</v>
      </c>
      <c r="B6753" s="9" t="n">
        <v>1.83</v>
      </c>
    </row>
    <row r="6754">
      <c r="A6754" s="160" t="n">
        <v>37364</v>
      </c>
      <c r="B6754" s="9" t="n">
        <v>1.85</v>
      </c>
    </row>
    <row r="6755">
      <c r="A6755" s="160" t="n">
        <v>37365</v>
      </c>
      <c r="B6755" s="9" t="n">
        <v>1.85</v>
      </c>
    </row>
    <row r="6756">
      <c r="A6756" s="160" t="n">
        <v>37368</v>
      </c>
      <c r="B6756" s="9" t="n">
        <v>1.82</v>
      </c>
    </row>
    <row r="6757">
      <c r="A6757" s="160" t="n">
        <v>37369</v>
      </c>
      <c r="B6757" s="9" t="n">
        <v>1.79</v>
      </c>
    </row>
    <row r="6758">
      <c r="A6758" s="160" t="n">
        <v>37370</v>
      </c>
      <c r="B6758" s="9" t="n">
        <v>1.83</v>
      </c>
    </row>
    <row r="6759">
      <c r="A6759" s="160" t="n">
        <v>37371</v>
      </c>
      <c r="B6759" s="9" t="n">
        <v>1.85</v>
      </c>
    </row>
    <row r="6760">
      <c r="A6760" s="160" t="n">
        <v>37372</v>
      </c>
      <c r="B6760" s="9" t="n">
        <v>1.86</v>
      </c>
    </row>
    <row r="6761">
      <c r="A6761" s="160" t="n">
        <v>37375</v>
      </c>
      <c r="B6761" s="9" t="n">
        <v>1.87</v>
      </c>
    </row>
    <row r="6762">
      <c r="A6762" s="160" t="n">
        <v>37376</v>
      </c>
      <c r="B6762" s="9" t="n">
        <v>1.87</v>
      </c>
    </row>
    <row r="6763">
      <c r="A6763" s="160" t="n">
        <v>37377</v>
      </c>
      <c r="B6763" s="9" t="n">
        <v>1.87</v>
      </c>
    </row>
    <row r="6764">
      <c r="A6764" s="160" t="n">
        <v>37378</v>
      </c>
      <c r="B6764" s="9" t="n">
        <v>1.88</v>
      </c>
    </row>
    <row r="6765">
      <c r="A6765" s="160" t="n">
        <v>37379</v>
      </c>
      <c r="B6765" s="9" t="n">
        <v>1.91</v>
      </c>
    </row>
    <row r="6766">
      <c r="A6766" s="160" t="n">
        <v>37382</v>
      </c>
      <c r="B6766" s="9" t="n">
        <v>1.91</v>
      </c>
    </row>
    <row r="6767">
      <c r="A6767" s="160" t="n">
        <v>37383</v>
      </c>
      <c r="B6767" s="9" t="n">
        <v>1.95</v>
      </c>
    </row>
    <row r="6768">
      <c r="A6768" s="160" t="n">
        <v>37384</v>
      </c>
      <c r="B6768" s="9" t="n">
        <v>1.92</v>
      </c>
    </row>
    <row r="6769">
      <c r="A6769" s="160" t="n">
        <v>37385</v>
      </c>
      <c r="B6769" s="9" t="n">
        <v>1.93</v>
      </c>
    </row>
    <row r="6770">
      <c r="A6770" s="160" t="n">
        <v>37386</v>
      </c>
      <c r="B6770" s="9" t="n">
        <v>1.96</v>
      </c>
    </row>
    <row r="6771">
      <c r="A6771" s="160" t="n">
        <v>37389</v>
      </c>
      <c r="B6771" s="9" t="n">
        <v>1.95</v>
      </c>
    </row>
    <row r="6772">
      <c r="A6772" s="160" t="n">
        <v>37390</v>
      </c>
      <c r="B6772" s="9" t="n">
        <v>1.92</v>
      </c>
    </row>
    <row r="6773">
      <c r="A6773" s="160" t="n">
        <v>37391</v>
      </c>
      <c r="B6773" s="9" t="n">
        <v>1.91</v>
      </c>
    </row>
    <row r="6774">
      <c r="A6774" s="160" t="n">
        <v>37392</v>
      </c>
      <c r="B6774" s="9" t="n">
        <v>1.92</v>
      </c>
    </row>
    <row r="6775">
      <c r="A6775" s="160" t="n">
        <v>37393</v>
      </c>
      <c r="B6775" s="9" t="n">
        <v>1.86</v>
      </c>
    </row>
    <row r="6776">
      <c r="A6776" s="160" t="n">
        <v>37396</v>
      </c>
      <c r="B6776" s="9" t="n">
        <v>1.88</v>
      </c>
    </row>
    <row r="6777">
      <c r="A6777" s="160" t="n">
        <v>37397</v>
      </c>
      <c r="B6777" s="9" t="n">
        <v>1.9</v>
      </c>
    </row>
    <row r="6778">
      <c r="A6778" s="160" t="n">
        <v>37398</v>
      </c>
      <c r="B6778" s="9" t="n">
        <v>1.9</v>
      </c>
    </row>
    <row r="6779">
      <c r="A6779" s="160" t="n">
        <v>37399</v>
      </c>
      <c r="B6779" s="9" t="n">
        <v>1.88</v>
      </c>
    </row>
    <row r="6780">
      <c r="A6780" s="160" t="n">
        <v>37400</v>
      </c>
      <c r="B6780" s="9" t="n">
        <v>1.88</v>
      </c>
    </row>
    <row r="6781">
      <c r="A6781" s="160" t="n">
        <v>37403</v>
      </c>
      <c r="B6781" s="9" t="n"/>
    </row>
    <row r="6782">
      <c r="A6782" s="160" t="n">
        <v>37404</v>
      </c>
      <c r="B6782" s="9" t="n">
        <v>1.86</v>
      </c>
    </row>
    <row r="6783">
      <c r="A6783" s="160" t="n">
        <v>37405</v>
      </c>
      <c r="B6783" s="9" t="n">
        <v>1.87</v>
      </c>
    </row>
    <row r="6784">
      <c r="A6784" s="160" t="n">
        <v>37406</v>
      </c>
      <c r="B6784" s="9" t="n">
        <v>1.89</v>
      </c>
    </row>
    <row r="6785">
      <c r="A6785" s="160" t="n">
        <v>37407</v>
      </c>
      <c r="B6785" s="9" t="n">
        <v>1.86</v>
      </c>
    </row>
    <row r="6786">
      <c r="A6786" s="160" t="n">
        <v>37410</v>
      </c>
      <c r="B6786" s="9" t="n">
        <v>1.87</v>
      </c>
    </row>
    <row r="6787">
      <c r="A6787" s="160" t="n">
        <v>37411</v>
      </c>
      <c r="B6787" s="9" t="n">
        <v>1.91</v>
      </c>
    </row>
    <row r="6788">
      <c r="A6788" s="160" t="n">
        <v>37412</v>
      </c>
      <c r="B6788" s="9" t="n">
        <v>1.92</v>
      </c>
    </row>
    <row r="6789">
      <c r="A6789" s="160" t="n">
        <v>37413</v>
      </c>
      <c r="B6789" s="9" t="n">
        <v>1.91</v>
      </c>
    </row>
    <row r="6790">
      <c r="A6790" s="160" t="n">
        <v>37414</v>
      </c>
      <c r="B6790" s="9" t="n">
        <v>1.94</v>
      </c>
    </row>
    <row r="6791">
      <c r="A6791" s="160" t="n">
        <v>37417</v>
      </c>
      <c r="B6791" s="9" t="n">
        <v>1.92</v>
      </c>
    </row>
    <row r="6792">
      <c r="A6792" s="160" t="n">
        <v>37418</v>
      </c>
      <c r="B6792" s="9" t="n">
        <v>1.93</v>
      </c>
    </row>
    <row r="6793">
      <c r="A6793" s="160" t="n">
        <v>37419</v>
      </c>
      <c r="B6793" s="9" t="n">
        <v>1.93</v>
      </c>
    </row>
    <row r="6794">
      <c r="A6794" s="160" t="n">
        <v>37420</v>
      </c>
      <c r="B6794" s="9" t="n">
        <v>1.94</v>
      </c>
    </row>
    <row r="6795">
      <c r="A6795" s="160" t="n">
        <v>37421</v>
      </c>
      <c r="B6795" s="9" t="n">
        <v>1.91</v>
      </c>
    </row>
    <row r="6796">
      <c r="A6796" s="160" t="n">
        <v>37424</v>
      </c>
      <c r="B6796" s="9" t="n">
        <v>1.93</v>
      </c>
    </row>
    <row r="6797">
      <c r="A6797" s="160" t="n">
        <v>37425</v>
      </c>
      <c r="B6797" s="9" t="n">
        <v>1.95</v>
      </c>
    </row>
    <row r="6798">
      <c r="A6798" s="160" t="n">
        <v>37426</v>
      </c>
      <c r="B6798" s="9" t="n">
        <v>1.95</v>
      </c>
    </row>
    <row r="6799">
      <c r="A6799" s="160" t="n">
        <v>37427</v>
      </c>
      <c r="B6799" s="9" t="n">
        <v>1.92</v>
      </c>
    </row>
    <row r="6800">
      <c r="A6800" s="160" t="n">
        <v>37428</v>
      </c>
      <c r="B6800" s="9" t="n">
        <v>1.91</v>
      </c>
    </row>
    <row r="6801">
      <c r="A6801" s="160" t="n">
        <v>37431</v>
      </c>
      <c r="B6801" s="9" t="n">
        <v>1.94</v>
      </c>
    </row>
    <row r="6802">
      <c r="A6802" s="160" t="n">
        <v>37432</v>
      </c>
      <c r="B6802" s="9" t="n">
        <v>1.96</v>
      </c>
    </row>
    <row r="6803">
      <c r="A6803" s="160" t="n">
        <v>37433</v>
      </c>
      <c r="B6803" s="9" t="n">
        <v>1.98</v>
      </c>
    </row>
    <row r="6804">
      <c r="A6804" s="160" t="n">
        <v>37434</v>
      </c>
      <c r="B6804" s="9" t="n">
        <v>1.99</v>
      </c>
    </row>
    <row r="6805">
      <c r="A6805" s="160" t="n">
        <v>37435</v>
      </c>
      <c r="B6805" s="9" t="n">
        <v>1.96</v>
      </c>
    </row>
    <row r="6806">
      <c r="A6806" s="160" t="n">
        <v>37438</v>
      </c>
      <c r="B6806" s="9" t="n">
        <v>1.97</v>
      </c>
    </row>
    <row r="6807">
      <c r="A6807" s="160" t="n">
        <v>37439</v>
      </c>
      <c r="B6807" s="9" t="n">
        <v>1.99</v>
      </c>
    </row>
    <row r="6808">
      <c r="A6808" s="160" t="n">
        <v>37440</v>
      </c>
      <c r="B6808" s="9" t="n">
        <v>2</v>
      </c>
    </row>
    <row r="6809">
      <c r="A6809" s="160" t="n">
        <v>37441</v>
      </c>
      <c r="B6809" s="9" t="n"/>
    </row>
    <row r="6810">
      <c r="A6810" s="160" t="n">
        <v>37442</v>
      </c>
      <c r="B6810" s="9" t="n">
        <v>2</v>
      </c>
    </row>
    <row r="6811">
      <c r="A6811" s="160" t="n">
        <v>37445</v>
      </c>
      <c r="B6811" s="9" t="n">
        <v>2</v>
      </c>
    </row>
    <row r="6812">
      <c r="A6812" s="160" t="n">
        <v>37446</v>
      </c>
      <c r="B6812" s="9" t="n">
        <v>2.04</v>
      </c>
    </row>
    <row r="6813">
      <c r="A6813" s="160" t="n">
        <v>37447</v>
      </c>
      <c r="B6813" s="9" t="n">
        <v>2.05</v>
      </c>
    </row>
    <row r="6814">
      <c r="A6814" s="160" t="n">
        <v>37448</v>
      </c>
      <c r="B6814" s="9" t="n">
        <v>2.05</v>
      </c>
    </row>
    <row r="6815">
      <c r="A6815" s="160" t="n">
        <v>37449</v>
      </c>
      <c r="B6815" s="9" t="n">
        <v>2.07</v>
      </c>
    </row>
    <row r="6816">
      <c r="A6816" s="160" t="n">
        <v>37452</v>
      </c>
      <c r="B6816" s="9" t="n">
        <v>2.11</v>
      </c>
    </row>
    <row r="6817">
      <c r="A6817" s="160" t="n">
        <v>37453</v>
      </c>
      <c r="B6817" s="9" t="n">
        <v>2.09</v>
      </c>
    </row>
    <row r="6818">
      <c r="A6818" s="160" t="n">
        <v>37454</v>
      </c>
      <c r="B6818" s="9" t="n">
        <v>2.08</v>
      </c>
    </row>
    <row r="6819">
      <c r="A6819" s="160" t="n">
        <v>37455</v>
      </c>
      <c r="B6819" s="9" t="n">
        <v>2.11</v>
      </c>
    </row>
    <row r="6820">
      <c r="A6820" s="160" t="n">
        <v>37456</v>
      </c>
      <c r="B6820" s="9" t="n">
        <v>2.13</v>
      </c>
    </row>
    <row r="6821">
      <c r="A6821" s="160" t="n">
        <v>37459</v>
      </c>
      <c r="B6821" s="9" t="n">
        <v>2.11</v>
      </c>
    </row>
    <row r="6822">
      <c r="A6822" s="160" t="n">
        <v>37460</v>
      </c>
      <c r="B6822" s="9" t="n">
        <v>2.13</v>
      </c>
    </row>
    <row r="6823">
      <c r="A6823" s="160" t="n">
        <v>37461</v>
      </c>
      <c r="B6823" s="9" t="n">
        <v>2.11</v>
      </c>
    </row>
    <row r="6824">
      <c r="A6824" s="160" t="n">
        <v>37462</v>
      </c>
      <c r="B6824" s="9" t="n">
        <v>2.15</v>
      </c>
    </row>
    <row r="6825">
      <c r="A6825" s="160" t="n">
        <v>37463</v>
      </c>
      <c r="B6825" s="9" t="n">
        <v>2.23</v>
      </c>
    </row>
    <row r="6826">
      <c r="A6826" s="160" t="n">
        <v>37466</v>
      </c>
      <c r="B6826" s="9" t="n">
        <v>2.21</v>
      </c>
    </row>
    <row r="6827">
      <c r="A6827" s="160" t="n">
        <v>37467</v>
      </c>
      <c r="B6827" s="9" t="n">
        <v>2.21</v>
      </c>
    </row>
    <row r="6828">
      <c r="A6828" s="160" t="n">
        <v>37468</v>
      </c>
      <c r="B6828" s="9" t="n">
        <v>2.28</v>
      </c>
    </row>
    <row r="6829">
      <c r="A6829" s="160" t="n">
        <v>37469</v>
      </c>
      <c r="B6829" s="9" t="n">
        <v>2.32</v>
      </c>
    </row>
    <row r="6830">
      <c r="A6830" s="160" t="n">
        <v>37470</v>
      </c>
      <c r="B6830" s="9" t="n">
        <v>2.34</v>
      </c>
    </row>
    <row r="6831">
      <c r="A6831" s="160" t="n">
        <v>37473</v>
      </c>
      <c r="B6831" s="9" t="n">
        <v>2.36</v>
      </c>
    </row>
    <row r="6832">
      <c r="A6832" s="160" t="n">
        <v>37474</v>
      </c>
      <c r="B6832" s="9" t="n">
        <v>2.31</v>
      </c>
    </row>
    <row r="6833">
      <c r="A6833" s="160" t="n">
        <v>37475</v>
      </c>
      <c r="B6833" s="9" t="n">
        <v>2.37</v>
      </c>
    </row>
    <row r="6834">
      <c r="A6834" s="160" t="n">
        <v>37476</v>
      </c>
      <c r="B6834" s="9" t="n">
        <v>2.3</v>
      </c>
    </row>
    <row r="6835">
      <c r="A6835" s="160" t="n">
        <v>37477</v>
      </c>
      <c r="B6835" s="9" t="n">
        <v>2.17</v>
      </c>
    </row>
    <row r="6836">
      <c r="A6836" s="160" t="n">
        <v>37480</v>
      </c>
      <c r="B6836" s="9" t="n">
        <v>2.12</v>
      </c>
    </row>
    <row r="6837">
      <c r="A6837" s="160" t="n">
        <v>37481</v>
      </c>
      <c r="B6837" s="9" t="n">
        <v>2.12</v>
      </c>
    </row>
    <row r="6838">
      <c r="A6838" s="160" t="n">
        <v>37482</v>
      </c>
      <c r="B6838" s="9" t="n">
        <v>1.94</v>
      </c>
    </row>
    <row r="6839">
      <c r="A6839" s="160" t="n">
        <v>37483</v>
      </c>
      <c r="B6839" s="9" t="n">
        <v>1.95</v>
      </c>
    </row>
    <row r="6840">
      <c r="A6840" s="160" t="n">
        <v>37484</v>
      </c>
      <c r="B6840" s="9" t="n">
        <v>2.04</v>
      </c>
    </row>
    <row r="6841">
      <c r="A6841" s="160" t="n">
        <v>37487</v>
      </c>
      <c r="B6841" s="9" t="n">
        <v>2.04</v>
      </c>
    </row>
    <row r="6842">
      <c r="A6842" s="160" t="n">
        <v>37488</v>
      </c>
      <c r="B6842" s="9" t="n">
        <v>2.05</v>
      </c>
    </row>
    <row r="6843">
      <c r="A6843" s="160" t="n">
        <v>37489</v>
      </c>
      <c r="B6843" s="9" t="n">
        <v>2.08</v>
      </c>
    </row>
    <row r="6844">
      <c r="A6844" s="160" t="n">
        <v>37490</v>
      </c>
      <c r="B6844" s="9" t="n">
        <v>2.08</v>
      </c>
    </row>
    <row r="6845">
      <c r="A6845" s="160" t="n">
        <v>37491</v>
      </c>
      <c r="B6845" s="9" t="n">
        <v>2.06</v>
      </c>
    </row>
    <row r="6846">
      <c r="A6846" s="160" t="n">
        <v>37494</v>
      </c>
      <c r="B6846" s="9" t="n">
        <v>2.03</v>
      </c>
    </row>
    <row r="6847">
      <c r="A6847" s="160" t="n">
        <v>37495</v>
      </c>
      <c r="B6847" s="9" t="n">
        <v>2.03</v>
      </c>
    </row>
    <row r="6848">
      <c r="A6848" s="160" t="n">
        <v>37496</v>
      </c>
      <c r="B6848" s="9" t="n">
        <v>1.99</v>
      </c>
    </row>
    <row r="6849">
      <c r="A6849" s="160" t="n">
        <v>37497</v>
      </c>
      <c r="B6849" s="9" t="n">
        <v>2.02</v>
      </c>
    </row>
    <row r="6850">
      <c r="A6850" s="160" t="n">
        <v>37498</v>
      </c>
      <c r="B6850" s="9" t="n">
        <v>2</v>
      </c>
    </row>
    <row r="6851">
      <c r="A6851" s="160" t="n">
        <v>37501</v>
      </c>
      <c r="B6851" s="9" t="n"/>
    </row>
    <row r="6852">
      <c r="A6852" s="160" t="n">
        <v>37502</v>
      </c>
      <c r="B6852" s="9" t="n">
        <v>1.97</v>
      </c>
    </row>
    <row r="6853">
      <c r="A6853" s="160" t="n">
        <v>37503</v>
      </c>
      <c r="B6853" s="9" t="n">
        <v>1.94</v>
      </c>
    </row>
    <row r="6854">
      <c r="A6854" s="160" t="n">
        <v>37504</v>
      </c>
      <c r="B6854" s="9" t="n">
        <v>1.96</v>
      </c>
    </row>
    <row r="6855">
      <c r="A6855" s="160" t="n">
        <v>37505</v>
      </c>
      <c r="B6855" s="9" t="n">
        <v>1.97</v>
      </c>
    </row>
    <row r="6856">
      <c r="A6856" s="160" t="n">
        <v>37508</v>
      </c>
      <c r="B6856" s="9" t="n">
        <v>1.92</v>
      </c>
    </row>
    <row r="6857">
      <c r="A6857" s="160" t="n">
        <v>37509</v>
      </c>
      <c r="B6857" s="9" t="n">
        <v>1.88</v>
      </c>
    </row>
    <row r="6858">
      <c r="A6858" s="160" t="n">
        <v>37510</v>
      </c>
      <c r="B6858" s="9" t="n">
        <v>1.89</v>
      </c>
    </row>
    <row r="6859">
      <c r="A6859" s="160" t="n">
        <v>37511</v>
      </c>
      <c r="B6859" s="9" t="n">
        <v>1.86</v>
      </c>
    </row>
    <row r="6860">
      <c r="A6860" s="160" t="n">
        <v>37512</v>
      </c>
      <c r="B6860" s="9" t="n">
        <v>1.85</v>
      </c>
    </row>
    <row r="6861">
      <c r="A6861" s="160" t="n">
        <v>37515</v>
      </c>
      <c r="B6861" s="9" t="n">
        <v>1.83</v>
      </c>
    </row>
    <row r="6862">
      <c r="A6862" s="160" t="n">
        <v>37516</v>
      </c>
      <c r="B6862" s="9" t="n">
        <v>1.81</v>
      </c>
    </row>
    <row r="6863">
      <c r="A6863" s="160" t="n">
        <v>37517</v>
      </c>
      <c r="B6863" s="9" t="n">
        <v>1.82</v>
      </c>
    </row>
    <row r="6864">
      <c r="A6864" s="160" t="n">
        <v>37518</v>
      </c>
      <c r="B6864" s="9" t="n">
        <v>1.86</v>
      </c>
    </row>
    <row r="6865">
      <c r="A6865" s="160" t="n">
        <v>37519</v>
      </c>
      <c r="B6865" s="9" t="n">
        <v>1.85</v>
      </c>
    </row>
    <row r="6866">
      <c r="A6866" s="160" t="n">
        <v>37522</v>
      </c>
      <c r="B6866" s="9" t="n">
        <v>1.77</v>
      </c>
    </row>
    <row r="6867">
      <c r="A6867" s="160" t="n">
        <v>37523</v>
      </c>
      <c r="B6867" s="9" t="n">
        <v>1.76</v>
      </c>
    </row>
    <row r="6868">
      <c r="A6868" s="160" t="n">
        <v>37524</v>
      </c>
      <c r="B6868" s="9" t="n">
        <v>1.77</v>
      </c>
    </row>
    <row r="6869">
      <c r="A6869" s="160" t="n">
        <v>37525</v>
      </c>
      <c r="B6869" s="9" t="n">
        <v>1.82</v>
      </c>
    </row>
    <row r="6870">
      <c r="A6870" s="160" t="n">
        <v>37526</v>
      </c>
      <c r="B6870" s="9" t="n">
        <v>1.87</v>
      </c>
    </row>
    <row r="6871">
      <c r="A6871" s="160" t="n">
        <v>37529</v>
      </c>
      <c r="B6871" s="9" t="n">
        <v>1.91</v>
      </c>
    </row>
    <row r="6872">
      <c r="A6872" s="160" t="n">
        <v>37530</v>
      </c>
      <c r="B6872" s="9" t="n">
        <v>1.92</v>
      </c>
    </row>
    <row r="6873">
      <c r="A6873" s="160" t="n">
        <v>37531</v>
      </c>
      <c r="B6873" s="9" t="n">
        <v>1.96</v>
      </c>
    </row>
    <row r="6874">
      <c r="A6874" s="160" t="n">
        <v>37532</v>
      </c>
      <c r="B6874" s="9" t="n">
        <v>1.95</v>
      </c>
    </row>
    <row r="6875">
      <c r="A6875" s="160" t="n">
        <v>37533</v>
      </c>
      <c r="B6875" s="9" t="n">
        <v>1.91</v>
      </c>
    </row>
    <row r="6876">
      <c r="A6876" s="160" t="n">
        <v>37536</v>
      </c>
      <c r="B6876" s="9" t="n">
        <v>1.87</v>
      </c>
    </row>
    <row r="6877">
      <c r="A6877" s="160" t="n">
        <v>37537</v>
      </c>
      <c r="B6877" s="9" t="n">
        <v>1.85</v>
      </c>
    </row>
    <row r="6878">
      <c r="A6878" s="160" t="n">
        <v>37538</v>
      </c>
      <c r="B6878" s="9" t="n">
        <v>1.89</v>
      </c>
    </row>
    <row r="6879">
      <c r="A6879" s="160" t="n">
        <v>37539</v>
      </c>
      <c r="B6879" s="9" t="n">
        <v>1.93</v>
      </c>
    </row>
    <row r="6880">
      <c r="A6880" s="160" t="n">
        <v>37540</v>
      </c>
      <c r="B6880" s="9" t="n">
        <v>1.98</v>
      </c>
    </row>
    <row r="6881">
      <c r="A6881" s="160" t="n">
        <v>37543</v>
      </c>
      <c r="B6881" s="9" t="n"/>
    </row>
    <row r="6882">
      <c r="A6882" s="160" t="n">
        <v>37544</v>
      </c>
      <c r="B6882" s="9" t="n">
        <v>1.99</v>
      </c>
    </row>
    <row r="6883">
      <c r="A6883" s="160" t="n">
        <v>37545</v>
      </c>
      <c r="B6883" s="9" t="n">
        <v>2.04</v>
      </c>
    </row>
    <row r="6884">
      <c r="A6884" s="160" t="n">
        <v>37546</v>
      </c>
      <c r="B6884" s="9" t="n">
        <v>2.06</v>
      </c>
    </row>
    <row r="6885">
      <c r="A6885" s="160" t="n">
        <v>37547</v>
      </c>
      <c r="B6885" s="9" t="n">
        <v>2.05</v>
      </c>
    </row>
    <row r="6886">
      <c r="A6886" s="160" t="n">
        <v>37550</v>
      </c>
      <c r="B6886" s="9" t="n">
        <v>2.01</v>
      </c>
    </row>
    <row r="6887">
      <c r="A6887" s="160" t="n">
        <v>37551</v>
      </c>
      <c r="B6887" s="9" t="n">
        <v>2.06</v>
      </c>
    </row>
    <row r="6888">
      <c r="A6888" s="160" t="n">
        <v>37552</v>
      </c>
      <c r="B6888" s="9" t="n">
        <v>2.06</v>
      </c>
    </row>
    <row r="6889">
      <c r="A6889" s="160" t="n">
        <v>37553</v>
      </c>
      <c r="B6889" s="9" t="n">
        <v>2.07</v>
      </c>
    </row>
    <row r="6890">
      <c r="A6890" s="160" t="n">
        <v>37554</v>
      </c>
      <c r="B6890" s="9" t="n">
        <v>2.14</v>
      </c>
    </row>
    <row r="6891">
      <c r="A6891" s="160" t="n">
        <v>37557</v>
      </c>
      <c r="B6891" s="9" t="n">
        <v>2.22</v>
      </c>
    </row>
    <row r="6892">
      <c r="A6892" s="160" t="n">
        <v>37558</v>
      </c>
      <c r="B6892" s="9" t="n">
        <v>2.18</v>
      </c>
    </row>
    <row r="6893">
      <c r="A6893" s="160" t="n">
        <v>37559</v>
      </c>
      <c r="B6893" s="9" t="n">
        <v>2.25</v>
      </c>
    </row>
    <row r="6894">
      <c r="A6894" s="160" t="n">
        <v>37560</v>
      </c>
      <c r="B6894" s="9" t="n">
        <v>2.25</v>
      </c>
    </row>
    <row r="6895">
      <c r="A6895" s="160" t="n">
        <v>37561</v>
      </c>
      <c r="B6895" s="9" t="n">
        <v>2.25</v>
      </c>
    </row>
    <row r="6896">
      <c r="A6896" s="160" t="n">
        <v>37564</v>
      </c>
      <c r="B6896" s="9" t="n">
        <v>2.28</v>
      </c>
    </row>
    <row r="6897">
      <c r="A6897" s="160" t="n">
        <v>37565</v>
      </c>
      <c r="B6897" s="9" t="n">
        <v>2.28</v>
      </c>
    </row>
    <row r="6898">
      <c r="A6898" s="160" t="n">
        <v>37566</v>
      </c>
      <c r="B6898" s="9" t="n">
        <v>2.22</v>
      </c>
    </row>
    <row r="6899">
      <c r="A6899" s="160" t="n">
        <v>37567</v>
      </c>
      <c r="B6899" s="9" t="n">
        <v>2.02</v>
      </c>
    </row>
    <row r="6900">
      <c r="A6900" s="160" t="n">
        <v>37568</v>
      </c>
      <c r="B6900" s="9" t="n">
        <v>1.98</v>
      </c>
    </row>
    <row r="6901">
      <c r="A6901" s="160" t="n">
        <v>37571</v>
      </c>
      <c r="B6901" s="9" t="n"/>
    </row>
    <row r="6902">
      <c r="A6902" s="160" t="n">
        <v>37572</v>
      </c>
      <c r="B6902" s="9" t="n">
        <v>2.05</v>
      </c>
    </row>
    <row r="6903">
      <c r="A6903" s="160" t="n">
        <v>37573</v>
      </c>
      <c r="B6903" s="9" t="n">
        <v>2.08</v>
      </c>
    </row>
    <row r="6904">
      <c r="A6904" s="160" t="n">
        <v>37574</v>
      </c>
      <c r="B6904" s="9" t="n">
        <v>2.14</v>
      </c>
    </row>
    <row r="6905">
      <c r="A6905" s="160" t="n">
        <v>37575</v>
      </c>
      <c r="B6905" s="9" t="n">
        <v>2.14</v>
      </c>
    </row>
    <row r="6906">
      <c r="A6906" s="160" t="n">
        <v>37578</v>
      </c>
      <c r="B6906" s="9" t="n">
        <v>2.11</v>
      </c>
    </row>
    <row r="6907">
      <c r="A6907" s="160" t="n">
        <v>37579</v>
      </c>
      <c r="B6907" s="9" t="n">
        <v>2.08</v>
      </c>
    </row>
    <row r="6908">
      <c r="A6908" s="160" t="n">
        <v>37580</v>
      </c>
      <c r="B6908" s="9" t="n">
        <v>2.1</v>
      </c>
    </row>
    <row r="6909">
      <c r="A6909" s="160" t="n">
        <v>37581</v>
      </c>
      <c r="B6909" s="9" t="n">
        <v>2.09</v>
      </c>
    </row>
    <row r="6910">
      <c r="A6910" s="160" t="n">
        <v>37582</v>
      </c>
      <c r="B6910" s="9" t="n">
        <v>2.08</v>
      </c>
    </row>
    <row r="6911">
      <c r="A6911" s="160" t="n">
        <v>37585</v>
      </c>
      <c r="B6911" s="9" t="n">
        <v>2.1</v>
      </c>
    </row>
    <row r="6912">
      <c r="A6912" s="160" t="n">
        <v>37586</v>
      </c>
      <c r="B6912" s="9" t="n">
        <v>2.11</v>
      </c>
    </row>
    <row r="6913">
      <c r="A6913" s="160" t="n">
        <v>37587</v>
      </c>
      <c r="B6913" s="9" t="n">
        <v>2.13</v>
      </c>
    </row>
    <row r="6914">
      <c r="A6914" s="160" t="n">
        <v>37588</v>
      </c>
      <c r="B6914" s="9" t="n"/>
    </row>
    <row r="6915">
      <c r="A6915" s="160" t="n">
        <v>37589</v>
      </c>
      <c r="B6915" s="9" t="n">
        <v>2.14</v>
      </c>
    </row>
    <row r="6916">
      <c r="A6916" s="160" t="n">
        <v>37592</v>
      </c>
      <c r="B6916" s="9" t="n">
        <v>2.15</v>
      </c>
    </row>
    <row r="6917">
      <c r="A6917" s="160" t="n">
        <v>37593</v>
      </c>
      <c r="B6917" s="9" t="n">
        <v>2.16</v>
      </c>
    </row>
    <row r="6918">
      <c r="A6918" s="160" t="n">
        <v>37594</v>
      </c>
      <c r="B6918" s="9" t="n">
        <v>2.16</v>
      </c>
    </row>
    <row r="6919">
      <c r="A6919" s="160" t="n">
        <v>37595</v>
      </c>
      <c r="B6919" s="9" t="n">
        <v>2.16</v>
      </c>
    </row>
    <row r="6920">
      <c r="A6920" s="160" t="n">
        <v>37596</v>
      </c>
      <c r="B6920" s="9" t="n">
        <v>2.2</v>
      </c>
    </row>
    <row r="6921">
      <c r="A6921" s="160" t="n">
        <v>37599</v>
      </c>
      <c r="B6921" s="9" t="n">
        <v>2.18</v>
      </c>
    </row>
    <row r="6922">
      <c r="A6922" s="160" t="n">
        <v>37600</v>
      </c>
      <c r="B6922" s="9" t="n">
        <v>2.16</v>
      </c>
    </row>
    <row r="6923">
      <c r="A6923" s="160" t="n">
        <v>37601</v>
      </c>
      <c r="B6923" s="9" t="n">
        <v>2.16</v>
      </c>
    </row>
    <row r="6924">
      <c r="A6924" s="160" t="n">
        <v>37602</v>
      </c>
      <c r="B6924" s="9" t="n">
        <v>2.16</v>
      </c>
    </row>
    <row r="6925">
      <c r="A6925" s="160" t="n">
        <v>37603</v>
      </c>
      <c r="B6925" s="9" t="n">
        <v>2.2</v>
      </c>
    </row>
    <row r="6926">
      <c r="A6926" s="160" t="n">
        <v>37606</v>
      </c>
      <c r="B6926" s="9" t="n">
        <v>2.21</v>
      </c>
    </row>
    <row r="6927">
      <c r="A6927" s="160" t="n">
        <v>37607</v>
      </c>
      <c r="B6927" s="9" t="n">
        <v>2.24</v>
      </c>
    </row>
    <row r="6928">
      <c r="A6928" s="160" t="n">
        <v>37608</v>
      </c>
      <c r="B6928" s="9" t="n">
        <v>2.25</v>
      </c>
    </row>
    <row r="6929">
      <c r="A6929" s="160" t="n">
        <v>37609</v>
      </c>
      <c r="B6929" s="9" t="n">
        <v>2.22</v>
      </c>
    </row>
    <row r="6930">
      <c r="A6930" s="160" t="n">
        <v>37610</v>
      </c>
      <c r="B6930" s="9" t="n">
        <v>2.21</v>
      </c>
    </row>
    <row r="6931">
      <c r="A6931" s="160" t="n">
        <v>37613</v>
      </c>
      <c r="B6931" s="9" t="n">
        <v>2.19</v>
      </c>
    </row>
    <row r="6932">
      <c r="A6932" s="160" t="n">
        <v>37614</v>
      </c>
      <c r="B6932" s="9" t="n">
        <v>2.22</v>
      </c>
    </row>
    <row r="6933">
      <c r="A6933" s="160" t="n">
        <v>37615</v>
      </c>
      <c r="B6933" s="9" t="n"/>
    </row>
    <row r="6934">
      <c r="A6934" s="160" t="n">
        <v>37616</v>
      </c>
      <c r="B6934" s="9" t="n">
        <v>2.23</v>
      </c>
    </row>
    <row r="6935">
      <c r="A6935" s="160" t="n">
        <v>37617</v>
      </c>
      <c r="B6935" s="9" t="n">
        <v>2.23</v>
      </c>
    </row>
    <row r="6936">
      <c r="A6936" s="160" t="n">
        <v>37620</v>
      </c>
      <c r="B6936" s="9" t="n">
        <v>2.21</v>
      </c>
    </row>
    <row r="6937">
      <c r="A6937" s="160" t="n">
        <v>37621</v>
      </c>
      <c r="B6937" s="9" t="n">
        <v>2.22</v>
      </c>
    </row>
    <row r="6938">
      <c r="A6938" s="160" t="n">
        <v>37622</v>
      </c>
      <c r="B6938" s="9" t="n"/>
    </row>
    <row r="6939">
      <c r="A6939" s="160" t="n">
        <v>37623</v>
      </c>
      <c r="B6939" s="9" t="n">
        <v>2.27</v>
      </c>
    </row>
    <row r="6940">
      <c r="A6940" s="160" t="n">
        <v>37624</v>
      </c>
      <c r="B6940" s="9" t="n">
        <v>2.26</v>
      </c>
    </row>
    <row r="6941">
      <c r="A6941" s="160" t="n">
        <v>37627</v>
      </c>
      <c r="B6941" s="9" t="n">
        <v>2.25</v>
      </c>
    </row>
    <row r="6942">
      <c r="A6942" s="160" t="n">
        <v>37628</v>
      </c>
      <c r="B6942" s="9" t="n">
        <v>2.27</v>
      </c>
    </row>
    <row r="6943">
      <c r="A6943" s="160" t="n">
        <v>37629</v>
      </c>
      <c r="B6943" s="9" t="n">
        <v>2.29</v>
      </c>
    </row>
    <row r="6944">
      <c r="A6944" s="160" t="n">
        <v>37630</v>
      </c>
      <c r="B6944" s="9" t="n">
        <v>2.32</v>
      </c>
    </row>
    <row r="6945">
      <c r="A6945" s="160" t="n">
        <v>37631</v>
      </c>
      <c r="B6945" s="9" t="n">
        <v>2.37</v>
      </c>
    </row>
    <row r="6946">
      <c r="A6946" s="160" t="n">
        <v>37634</v>
      </c>
      <c r="B6946" s="9" t="n">
        <v>2.34</v>
      </c>
    </row>
    <row r="6947">
      <c r="A6947" s="160" t="n">
        <v>37635</v>
      </c>
      <c r="B6947" s="9" t="n">
        <v>2.34</v>
      </c>
    </row>
    <row r="6948">
      <c r="A6948" s="160" t="n">
        <v>37636</v>
      </c>
      <c r="B6948" s="9" t="n">
        <v>2.35</v>
      </c>
    </row>
    <row r="6949">
      <c r="A6949" s="160" t="n">
        <v>37637</v>
      </c>
      <c r="B6949" s="9" t="n">
        <v>2.35</v>
      </c>
    </row>
    <row r="6950">
      <c r="A6950" s="160" t="n">
        <v>37638</v>
      </c>
      <c r="B6950" s="9" t="n">
        <v>2.35</v>
      </c>
    </row>
    <row r="6951">
      <c r="A6951" s="160" t="n">
        <v>37641</v>
      </c>
      <c r="B6951" s="9" t="n"/>
    </row>
    <row r="6952">
      <c r="A6952" s="160" t="n">
        <v>37642</v>
      </c>
      <c r="B6952" s="9" t="n">
        <v>2.34</v>
      </c>
    </row>
    <row r="6953">
      <c r="A6953" s="160" t="n">
        <v>37643</v>
      </c>
      <c r="B6953" s="9" t="n">
        <v>2.29</v>
      </c>
    </row>
    <row r="6954">
      <c r="A6954" s="160" t="n">
        <v>37644</v>
      </c>
      <c r="B6954" s="9" t="n">
        <v>2.29</v>
      </c>
    </row>
    <row r="6955">
      <c r="A6955" s="160" t="n">
        <v>37645</v>
      </c>
      <c r="B6955" s="9" t="n">
        <v>2.28</v>
      </c>
    </row>
    <row r="6956">
      <c r="A6956" s="160" t="n">
        <v>37648</v>
      </c>
      <c r="B6956" s="9" t="n">
        <v>2.28</v>
      </c>
    </row>
    <row r="6957">
      <c r="A6957" s="160" t="n">
        <v>37649</v>
      </c>
      <c r="B6957" s="9" t="n">
        <v>2.3</v>
      </c>
    </row>
    <row r="6958">
      <c r="A6958" s="160" t="n">
        <v>37650</v>
      </c>
      <c r="B6958" s="9" t="n">
        <v>2.29</v>
      </c>
    </row>
    <row r="6959">
      <c r="A6959" s="160" t="n">
        <v>37651</v>
      </c>
      <c r="B6959" s="9" t="n">
        <v>2.3</v>
      </c>
    </row>
    <row r="6960">
      <c r="A6960" s="160" t="n">
        <v>37652</v>
      </c>
      <c r="B6960" s="9" t="n">
        <v>2.28</v>
      </c>
    </row>
    <row r="6961">
      <c r="A6961" s="160" t="n">
        <v>37655</v>
      </c>
      <c r="B6961" s="9" t="n">
        <v>2.29</v>
      </c>
    </row>
    <row r="6962">
      <c r="A6962" s="160" t="n">
        <v>37656</v>
      </c>
      <c r="B6962" s="9" t="n">
        <v>2.28</v>
      </c>
    </row>
    <row r="6963">
      <c r="A6963" s="160" t="n">
        <v>37657</v>
      </c>
      <c r="B6963" s="9" t="n">
        <v>2.29</v>
      </c>
    </row>
    <row r="6964">
      <c r="A6964" s="160" t="n">
        <v>37658</v>
      </c>
      <c r="B6964" s="9" t="n">
        <v>2.29</v>
      </c>
    </row>
    <row r="6965">
      <c r="A6965" s="160" t="n">
        <v>37659</v>
      </c>
      <c r="B6965" s="9" t="n">
        <v>2.33</v>
      </c>
    </row>
    <row r="6966">
      <c r="A6966" s="160" t="n">
        <v>37662</v>
      </c>
      <c r="B6966" s="9" t="n">
        <v>2.31</v>
      </c>
    </row>
    <row r="6967">
      <c r="A6967" s="160" t="n">
        <v>37663</v>
      </c>
      <c r="B6967" s="9" t="n">
        <v>2.33</v>
      </c>
    </row>
    <row r="6968">
      <c r="A6968" s="160" t="n">
        <v>37664</v>
      </c>
      <c r="B6968" s="9" t="n">
        <v>2.31</v>
      </c>
    </row>
    <row r="6969">
      <c r="A6969" s="160" t="n">
        <v>37665</v>
      </c>
      <c r="B6969" s="9" t="n">
        <v>2.32</v>
      </c>
    </row>
    <row r="6970">
      <c r="A6970" s="160" t="n">
        <v>37666</v>
      </c>
      <c r="B6970" s="9" t="n">
        <v>2.33</v>
      </c>
    </row>
    <row r="6971">
      <c r="A6971" s="160" t="n">
        <v>37669</v>
      </c>
      <c r="B6971" s="9" t="n"/>
    </row>
    <row r="6972">
      <c r="A6972" s="160" t="n">
        <v>37670</v>
      </c>
      <c r="B6972" s="9" t="n">
        <v>2.28</v>
      </c>
    </row>
    <row r="6973">
      <c r="A6973" s="160" t="n">
        <v>37671</v>
      </c>
      <c r="B6973" s="9" t="n">
        <v>2.27</v>
      </c>
    </row>
    <row r="6974">
      <c r="A6974" s="160" t="n">
        <v>37672</v>
      </c>
      <c r="B6974" s="9" t="n">
        <v>2.26</v>
      </c>
    </row>
    <row r="6975">
      <c r="A6975" s="160" t="n">
        <v>37673</v>
      </c>
      <c r="B6975" s="9" t="n">
        <v>2.27</v>
      </c>
    </row>
    <row r="6976">
      <c r="A6976" s="160" t="n">
        <v>37676</v>
      </c>
      <c r="B6976" s="9" t="n">
        <v>2.26</v>
      </c>
    </row>
    <row r="6977">
      <c r="A6977" s="160" t="n">
        <v>37677</v>
      </c>
      <c r="B6977" s="9" t="n">
        <v>2.23</v>
      </c>
    </row>
    <row r="6978">
      <c r="A6978" s="160" t="n">
        <v>37678</v>
      </c>
      <c r="B6978" s="9" t="n">
        <v>2.21</v>
      </c>
    </row>
    <row r="6979">
      <c r="A6979" s="160" t="n">
        <v>37679</v>
      </c>
      <c r="B6979" s="9" t="n">
        <v>2.18</v>
      </c>
    </row>
    <row r="6980">
      <c r="A6980" s="160" t="n">
        <v>37680</v>
      </c>
      <c r="B6980" s="9" t="n">
        <v>2.18</v>
      </c>
    </row>
    <row r="6981">
      <c r="A6981" s="160" t="n">
        <v>37683</v>
      </c>
      <c r="B6981" s="9" t="n">
        <v>2.16</v>
      </c>
    </row>
    <row r="6982">
      <c r="A6982" s="160" t="n">
        <v>37684</v>
      </c>
      <c r="B6982" s="9" t="n">
        <v>2.16</v>
      </c>
    </row>
    <row r="6983">
      <c r="A6983" s="160" t="n">
        <v>37685</v>
      </c>
      <c r="B6983" s="9" t="n">
        <v>2.17</v>
      </c>
    </row>
    <row r="6984">
      <c r="A6984" s="160" t="n">
        <v>37686</v>
      </c>
      <c r="B6984" s="9" t="n">
        <v>2.2</v>
      </c>
    </row>
    <row r="6985">
      <c r="A6985" s="160" t="n">
        <v>37687</v>
      </c>
      <c r="B6985" s="9" t="n">
        <v>2.24</v>
      </c>
    </row>
    <row r="6986">
      <c r="A6986" s="160" t="n">
        <v>37690</v>
      </c>
      <c r="B6986" s="9" t="n">
        <v>2.24</v>
      </c>
    </row>
    <row r="6987">
      <c r="A6987" s="160" t="n">
        <v>37691</v>
      </c>
      <c r="B6987" s="9" t="n">
        <v>2.22</v>
      </c>
    </row>
    <row r="6988">
      <c r="A6988" s="160" t="n">
        <v>37692</v>
      </c>
      <c r="B6988" s="9" t="n">
        <v>2.15</v>
      </c>
    </row>
    <row r="6989">
      <c r="A6989" s="160" t="n">
        <v>37693</v>
      </c>
      <c r="B6989" s="9" t="n">
        <v>2.15</v>
      </c>
    </row>
    <row r="6990">
      <c r="A6990" s="160" t="n">
        <v>37694</v>
      </c>
      <c r="B6990" s="9" t="n">
        <v>2.16</v>
      </c>
    </row>
    <row r="6991">
      <c r="A6991" s="160" t="n">
        <v>37697</v>
      </c>
      <c r="B6991" s="9" t="n">
        <v>2.19</v>
      </c>
    </row>
    <row r="6992">
      <c r="A6992" s="160" t="n">
        <v>37698</v>
      </c>
      <c r="B6992" s="9" t="n">
        <v>2.19</v>
      </c>
    </row>
    <row r="6993">
      <c r="A6993" s="160" t="n">
        <v>37699</v>
      </c>
      <c r="B6993" s="9" t="n">
        <v>2.26</v>
      </c>
    </row>
    <row r="6994">
      <c r="A6994" s="160" t="n">
        <v>37700</v>
      </c>
      <c r="B6994" s="9" t="n">
        <v>2.26</v>
      </c>
    </row>
    <row r="6995">
      <c r="A6995" s="160" t="n">
        <v>37701</v>
      </c>
      <c r="B6995" s="9" t="n">
        <v>2.31</v>
      </c>
    </row>
    <row r="6996">
      <c r="A6996" s="160" t="n">
        <v>37704</v>
      </c>
      <c r="B6996" s="9" t="n">
        <v>2.27</v>
      </c>
    </row>
    <row r="6997">
      <c r="A6997" s="160" t="n">
        <v>37705</v>
      </c>
      <c r="B6997" s="9" t="n">
        <v>2.28</v>
      </c>
    </row>
    <row r="6998">
      <c r="A6998" s="160" t="n">
        <v>37706</v>
      </c>
      <c r="B6998" s="9" t="n">
        <v>2.28</v>
      </c>
    </row>
    <row r="6999">
      <c r="A6999" s="160" t="n">
        <v>37707</v>
      </c>
      <c r="B6999" s="9" t="n">
        <v>2.33</v>
      </c>
    </row>
    <row r="7000">
      <c r="A7000" s="160" t="n">
        <v>37708</v>
      </c>
      <c r="B7000" s="9" t="n">
        <v>2.36</v>
      </c>
    </row>
    <row r="7001">
      <c r="A7001" s="160" t="n">
        <v>37711</v>
      </c>
      <c r="B7001" s="9" t="n">
        <v>2.32</v>
      </c>
    </row>
    <row r="7002">
      <c r="A7002" s="160" t="n">
        <v>37712</v>
      </c>
      <c r="B7002" s="9" t="n">
        <v>2.34</v>
      </c>
    </row>
    <row r="7003">
      <c r="A7003" s="160" t="n">
        <v>37713</v>
      </c>
      <c r="B7003" s="9" t="n">
        <v>2.34</v>
      </c>
    </row>
    <row r="7004">
      <c r="A7004" s="160" t="n">
        <v>37714</v>
      </c>
      <c r="B7004" s="9" t="n">
        <v>2.38</v>
      </c>
    </row>
    <row r="7005">
      <c r="A7005" s="160" t="n">
        <v>37715</v>
      </c>
      <c r="B7005" s="9" t="n">
        <v>2.41</v>
      </c>
    </row>
    <row r="7006">
      <c r="A7006" s="160" t="n">
        <v>37718</v>
      </c>
      <c r="B7006" s="9" t="n">
        <v>2.38</v>
      </c>
    </row>
    <row r="7007">
      <c r="A7007" s="160" t="n">
        <v>37719</v>
      </c>
      <c r="B7007" s="9" t="n">
        <v>2.36</v>
      </c>
    </row>
    <row r="7008">
      <c r="A7008" s="160" t="n">
        <v>37720</v>
      </c>
      <c r="B7008" s="9" t="n">
        <v>2.38</v>
      </c>
    </row>
    <row r="7009">
      <c r="A7009" s="160" t="n">
        <v>37721</v>
      </c>
      <c r="B7009" s="9" t="n">
        <v>2.35</v>
      </c>
    </row>
    <row r="7010">
      <c r="A7010" s="160" t="n">
        <v>37722</v>
      </c>
      <c r="B7010" s="9" t="n">
        <v>2.35</v>
      </c>
    </row>
    <row r="7011">
      <c r="A7011" s="160" t="n">
        <v>37725</v>
      </c>
      <c r="B7011" s="9" t="n">
        <v>2.3</v>
      </c>
    </row>
    <row r="7012">
      <c r="A7012" s="160" t="n">
        <v>37726</v>
      </c>
      <c r="B7012" s="9" t="n">
        <v>2.29</v>
      </c>
    </row>
    <row r="7013">
      <c r="A7013" s="160" t="n">
        <v>37727</v>
      </c>
      <c r="B7013" s="9" t="n">
        <v>2.29</v>
      </c>
    </row>
    <row r="7014">
      <c r="A7014" s="160" t="n">
        <v>37728</v>
      </c>
      <c r="B7014" s="9" t="n">
        <v>2.27</v>
      </c>
    </row>
    <row r="7015">
      <c r="A7015" s="160" t="n">
        <v>37729</v>
      </c>
      <c r="B7015" s="9" t="n"/>
    </row>
    <row r="7016">
      <c r="A7016" s="160" t="n">
        <v>37732</v>
      </c>
      <c r="B7016" s="9" t="n">
        <v>2.29</v>
      </c>
    </row>
    <row r="7017">
      <c r="A7017" s="160" t="n">
        <v>37733</v>
      </c>
      <c r="B7017" s="9" t="n">
        <v>2.31</v>
      </c>
    </row>
    <row r="7018">
      <c r="A7018" s="160" t="n">
        <v>37734</v>
      </c>
      <c r="B7018" s="9" t="n">
        <v>2.32</v>
      </c>
    </row>
    <row r="7019">
      <c r="A7019" s="160" t="n">
        <v>37735</v>
      </c>
      <c r="B7019" s="9" t="n">
        <v>2.31</v>
      </c>
    </row>
    <row r="7020">
      <c r="A7020" s="160" t="n">
        <v>37736</v>
      </c>
      <c r="B7020" s="9" t="n">
        <v>2.34</v>
      </c>
    </row>
    <row r="7021">
      <c r="A7021" s="160" t="n">
        <v>37739</v>
      </c>
      <c r="B7021" s="9" t="n">
        <v>2.33</v>
      </c>
    </row>
    <row r="7022">
      <c r="A7022" s="160" t="n">
        <v>37740</v>
      </c>
      <c r="B7022" s="9" t="n">
        <v>2.34</v>
      </c>
    </row>
    <row r="7023">
      <c r="A7023" s="160" t="n">
        <v>37741</v>
      </c>
      <c r="B7023" s="9" t="n">
        <v>2.38</v>
      </c>
    </row>
    <row r="7024">
      <c r="A7024" s="160" t="n">
        <v>37742</v>
      </c>
      <c r="B7024" s="9" t="n">
        <v>2.38</v>
      </c>
    </row>
    <row r="7025">
      <c r="A7025" s="160" t="n">
        <v>37743</v>
      </c>
      <c r="B7025" s="9" t="n">
        <v>2.38</v>
      </c>
    </row>
    <row r="7026">
      <c r="A7026" s="160" t="n">
        <v>37746</v>
      </c>
      <c r="B7026" s="9" t="n">
        <v>2.37</v>
      </c>
    </row>
    <row r="7027">
      <c r="A7027" s="160" t="n">
        <v>37747</v>
      </c>
      <c r="B7027" s="9" t="n">
        <v>2.39</v>
      </c>
    </row>
    <row r="7028">
      <c r="A7028" s="160" t="n">
        <v>37748</v>
      </c>
      <c r="B7028" s="9" t="n">
        <v>2.27</v>
      </c>
    </row>
    <row r="7029">
      <c r="A7029" s="160" t="n">
        <v>37749</v>
      </c>
      <c r="B7029" s="9" t="n">
        <v>2.21</v>
      </c>
    </row>
    <row r="7030">
      <c r="A7030" s="160" t="n">
        <v>37750</v>
      </c>
      <c r="B7030" s="9" t="n">
        <v>2.24</v>
      </c>
    </row>
    <row r="7031">
      <c r="A7031" s="160" t="n">
        <v>37753</v>
      </c>
      <c r="B7031" s="9" t="n">
        <v>2.18</v>
      </c>
    </row>
    <row r="7032">
      <c r="A7032" s="160" t="n">
        <v>37754</v>
      </c>
      <c r="B7032" s="9" t="n">
        <v>2.16</v>
      </c>
    </row>
    <row r="7033">
      <c r="A7033" s="160" t="n">
        <v>37755</v>
      </c>
      <c r="B7033" s="9" t="n">
        <v>2.12</v>
      </c>
    </row>
    <row r="7034">
      <c r="A7034" s="160" t="n">
        <v>37756</v>
      </c>
      <c r="B7034" s="9" t="n">
        <v>2.07</v>
      </c>
    </row>
    <row r="7035">
      <c r="A7035" s="160" t="n">
        <v>37757</v>
      </c>
      <c r="B7035" s="9" t="n">
        <v>2.08</v>
      </c>
    </row>
    <row r="7036">
      <c r="A7036" s="160" t="n">
        <v>37760</v>
      </c>
      <c r="B7036" s="9" t="n">
        <v>2.11</v>
      </c>
    </row>
    <row r="7037">
      <c r="A7037" s="160" t="n">
        <v>37761</v>
      </c>
      <c r="B7037" s="9" t="n">
        <v>2.07</v>
      </c>
    </row>
    <row r="7038">
      <c r="A7038" s="160" t="n">
        <v>37762</v>
      </c>
      <c r="B7038" s="9" t="n">
        <v>2.01</v>
      </c>
    </row>
    <row r="7039">
      <c r="A7039" s="160" t="n">
        <v>37763</v>
      </c>
      <c r="B7039" s="9" t="n">
        <v>1.98</v>
      </c>
    </row>
    <row r="7040">
      <c r="A7040" s="160" t="n">
        <v>37764</v>
      </c>
      <c r="B7040" s="9" t="n">
        <v>1.96</v>
      </c>
    </row>
    <row r="7041">
      <c r="A7041" s="160" t="n">
        <v>37767</v>
      </c>
      <c r="B7041" s="9" t="n"/>
    </row>
    <row r="7042">
      <c r="A7042" s="160" t="n">
        <v>37768</v>
      </c>
      <c r="B7042" s="9" t="n">
        <v>2.08</v>
      </c>
    </row>
    <row r="7043">
      <c r="A7043" s="160" t="n">
        <v>37769</v>
      </c>
      <c r="B7043" s="9" t="n">
        <v>2.09</v>
      </c>
    </row>
    <row r="7044">
      <c r="A7044" s="160" t="n">
        <v>37770</v>
      </c>
      <c r="B7044" s="9" t="n">
        <v>2.04</v>
      </c>
    </row>
    <row r="7045">
      <c r="A7045" s="160" t="n">
        <v>37771</v>
      </c>
      <c r="B7045" s="9" t="n">
        <v>2.04</v>
      </c>
    </row>
    <row r="7046">
      <c r="A7046" s="160" t="n">
        <v>37774</v>
      </c>
      <c r="B7046" s="9" t="n">
        <v>2.1</v>
      </c>
    </row>
    <row r="7047">
      <c r="A7047" s="160" t="n">
        <v>37775</v>
      </c>
      <c r="B7047" s="9" t="n">
        <v>2.14</v>
      </c>
    </row>
    <row r="7048">
      <c r="A7048" s="160" t="n">
        <v>37776</v>
      </c>
      <c r="B7048" s="9" t="n">
        <v>2.1</v>
      </c>
    </row>
    <row r="7049">
      <c r="A7049" s="160" t="n">
        <v>37777</v>
      </c>
      <c r="B7049" s="9" t="n">
        <v>2.09</v>
      </c>
    </row>
    <row r="7050">
      <c r="A7050" s="160" t="n">
        <v>37778</v>
      </c>
      <c r="B7050" s="9" t="n">
        <v>2.1</v>
      </c>
    </row>
    <row r="7051">
      <c r="A7051" s="160" t="n">
        <v>37781</v>
      </c>
      <c r="B7051" s="9" t="n">
        <v>2.1</v>
      </c>
    </row>
    <row r="7052">
      <c r="A7052" s="160" t="n">
        <v>37782</v>
      </c>
      <c r="B7052" s="9" t="n">
        <v>2.07</v>
      </c>
    </row>
    <row r="7053">
      <c r="A7053" s="160" t="n">
        <v>37783</v>
      </c>
      <c r="B7053" s="9" t="n">
        <v>2.05</v>
      </c>
    </row>
    <row r="7054">
      <c r="A7054" s="160" t="n">
        <v>37784</v>
      </c>
      <c r="B7054" s="9" t="n">
        <v>2.05</v>
      </c>
    </row>
    <row r="7055">
      <c r="A7055" s="160" t="n">
        <v>37785</v>
      </c>
      <c r="B7055" s="9" t="n">
        <v>2.03</v>
      </c>
    </row>
    <row r="7056">
      <c r="A7056" s="160" t="n">
        <v>37788</v>
      </c>
      <c r="B7056" s="9" t="n">
        <v>2</v>
      </c>
    </row>
    <row r="7057">
      <c r="A7057" s="160" t="n">
        <v>37789</v>
      </c>
      <c r="B7057" s="9" t="n">
        <v>2.02</v>
      </c>
    </row>
    <row r="7058">
      <c r="A7058" s="160" t="n">
        <v>37790</v>
      </c>
      <c r="B7058" s="9" t="n">
        <v>2.1</v>
      </c>
    </row>
    <row r="7059">
      <c r="A7059" s="160" t="n">
        <v>37791</v>
      </c>
      <c r="B7059" s="9" t="n">
        <v>2.18</v>
      </c>
    </row>
    <row r="7060">
      <c r="A7060" s="160" t="n">
        <v>37792</v>
      </c>
      <c r="B7060" s="9" t="n">
        <v>2.18</v>
      </c>
    </row>
    <row r="7061">
      <c r="A7061" s="160" t="n">
        <v>37795</v>
      </c>
      <c r="B7061" s="9" t="n">
        <v>2.15</v>
      </c>
    </row>
    <row r="7062">
      <c r="A7062" s="160" t="n">
        <v>37796</v>
      </c>
      <c r="B7062" s="9" t="n">
        <v>2.15</v>
      </c>
    </row>
    <row r="7063">
      <c r="A7063" s="160" t="n">
        <v>37797</v>
      </c>
      <c r="B7063" s="9" t="n">
        <v>2.08</v>
      </c>
    </row>
    <row r="7064">
      <c r="A7064" s="160" t="n">
        <v>37798</v>
      </c>
      <c r="B7064" s="9" t="n">
        <v>2.14</v>
      </c>
    </row>
    <row r="7065">
      <c r="A7065" s="160" t="n">
        <v>37799</v>
      </c>
      <c r="B7065" s="9" t="n">
        <v>2.2</v>
      </c>
    </row>
    <row r="7066">
      <c r="A7066" s="160" t="n">
        <v>37802</v>
      </c>
      <c r="B7066" s="9" t="n">
        <v>2.22</v>
      </c>
    </row>
    <row r="7067">
      <c r="A7067" s="160" t="n">
        <v>37803</v>
      </c>
      <c r="B7067" s="9" t="n">
        <v>2.26</v>
      </c>
    </row>
    <row r="7068">
      <c r="A7068" s="160" t="n">
        <v>37804</v>
      </c>
      <c r="B7068" s="9" t="n">
        <v>2.26</v>
      </c>
    </row>
    <row r="7069">
      <c r="A7069" s="160" t="n">
        <v>37805</v>
      </c>
      <c r="B7069" s="9" t="n">
        <v>2.35</v>
      </c>
    </row>
    <row r="7070">
      <c r="A7070" s="160" t="n">
        <v>37806</v>
      </c>
      <c r="B7070" s="9" t="n"/>
    </row>
    <row r="7071">
      <c r="A7071" s="160" t="n">
        <v>37809</v>
      </c>
      <c r="B7071" s="9" t="n">
        <v>2.38</v>
      </c>
    </row>
    <row r="7072">
      <c r="A7072" s="160" t="n">
        <v>37810</v>
      </c>
      <c r="B7072" s="9" t="n">
        <v>2.36</v>
      </c>
    </row>
    <row r="7073">
      <c r="A7073" s="160" t="n">
        <v>37811</v>
      </c>
      <c r="B7073" s="9" t="n">
        <v>2.36</v>
      </c>
    </row>
    <row r="7074">
      <c r="A7074" s="160" t="n">
        <v>37812</v>
      </c>
      <c r="B7074" s="9" t="n">
        <v>2.37</v>
      </c>
    </row>
    <row r="7075">
      <c r="A7075" s="160" t="n">
        <v>37813</v>
      </c>
      <c r="B7075" s="9" t="n">
        <v>2.37</v>
      </c>
    </row>
    <row r="7076">
      <c r="A7076" s="160" t="n">
        <v>37816</v>
      </c>
      <c r="B7076" s="9" t="n">
        <v>2.39</v>
      </c>
    </row>
    <row r="7077">
      <c r="A7077" s="160" t="n">
        <v>37817</v>
      </c>
      <c r="B7077" s="9" t="n">
        <v>2.49</v>
      </c>
    </row>
    <row r="7078">
      <c r="A7078" s="160" t="n">
        <v>37818</v>
      </c>
      <c r="B7078" s="9" t="n">
        <v>2.48</v>
      </c>
    </row>
    <row r="7079">
      <c r="A7079" s="160" t="n">
        <v>37819</v>
      </c>
      <c r="B7079" s="9" t="n">
        <v>2.51</v>
      </c>
    </row>
    <row r="7080">
      <c r="A7080" s="160" t="n">
        <v>37820</v>
      </c>
      <c r="B7080" s="9" t="n">
        <v>2.49</v>
      </c>
    </row>
    <row r="7081">
      <c r="A7081" s="160" t="n">
        <v>37823</v>
      </c>
      <c r="B7081" s="9" t="n">
        <v>2.58</v>
      </c>
    </row>
    <row r="7082">
      <c r="A7082" s="160" t="n">
        <v>37824</v>
      </c>
      <c r="B7082" s="9" t="n">
        <v>2.6</v>
      </c>
    </row>
    <row r="7083">
      <c r="A7083" s="160" t="n">
        <v>37825</v>
      </c>
      <c r="B7083" s="9" t="n">
        <v>2.58</v>
      </c>
    </row>
    <row r="7084">
      <c r="A7084" s="160" t="n">
        <v>37826</v>
      </c>
      <c r="B7084" s="9" t="n">
        <v>2.66</v>
      </c>
    </row>
    <row r="7085">
      <c r="A7085" s="160" t="n">
        <v>37827</v>
      </c>
      <c r="B7085" s="9" t="n">
        <v>2.7</v>
      </c>
    </row>
    <row r="7086">
      <c r="A7086" s="160" t="n">
        <v>37830</v>
      </c>
      <c r="B7086" s="9" t="n">
        <v>2.7</v>
      </c>
    </row>
    <row r="7087">
      <c r="A7087" s="160" t="n">
        <v>37831</v>
      </c>
      <c r="B7087" s="9" t="n">
        <v>2.75</v>
      </c>
    </row>
    <row r="7088">
      <c r="A7088" s="160" t="n">
        <v>37832</v>
      </c>
      <c r="B7088" s="9" t="n">
        <v>2.7</v>
      </c>
    </row>
    <row r="7089">
      <c r="A7089" s="160" t="n">
        <v>37833</v>
      </c>
      <c r="B7089" s="9" t="n">
        <v>2.69</v>
      </c>
    </row>
    <row r="7090">
      <c r="A7090" s="160" t="n">
        <v>37834</v>
      </c>
      <c r="B7090" s="9" t="n">
        <v>2.59</v>
      </c>
    </row>
    <row r="7091">
      <c r="A7091" s="160" t="n">
        <v>37837</v>
      </c>
      <c r="B7091" s="9" t="n">
        <v>2.64</v>
      </c>
    </row>
    <row r="7092">
      <c r="A7092" s="160" t="n">
        <v>37838</v>
      </c>
      <c r="B7092" s="9" t="n">
        <v>2.59</v>
      </c>
    </row>
    <row r="7093">
      <c r="A7093" s="160" t="n">
        <v>37839</v>
      </c>
      <c r="B7093" s="9" t="n">
        <v>2.54</v>
      </c>
    </row>
    <row r="7094">
      <c r="A7094" s="160" t="n">
        <v>37840</v>
      </c>
      <c r="B7094" s="9" t="n">
        <v>2.56</v>
      </c>
    </row>
    <row r="7095">
      <c r="A7095" s="160" t="n">
        <v>37841</v>
      </c>
      <c r="B7095" s="9" t="n">
        <v>2.55</v>
      </c>
    </row>
    <row r="7096">
      <c r="A7096" s="160" t="n">
        <v>37844</v>
      </c>
      <c r="B7096" s="9" t="n">
        <v>2.57</v>
      </c>
    </row>
    <row r="7097">
      <c r="A7097" s="160" t="n">
        <v>37845</v>
      </c>
      <c r="B7097" s="9" t="n">
        <v>2.66</v>
      </c>
    </row>
    <row r="7098">
      <c r="A7098" s="160" t="n">
        <v>37846</v>
      </c>
      <c r="B7098" s="9" t="n">
        <v>2.72</v>
      </c>
    </row>
    <row r="7099">
      <c r="A7099" s="160" t="n">
        <v>37847</v>
      </c>
      <c r="B7099" s="9" t="n">
        <v>2.69</v>
      </c>
    </row>
    <row r="7100">
      <c r="A7100" s="160" t="n">
        <v>37848</v>
      </c>
      <c r="B7100" s="9" t="n">
        <v>2.7</v>
      </c>
    </row>
    <row r="7101">
      <c r="A7101" s="160" t="n">
        <v>37851</v>
      </c>
      <c r="B7101" s="9" t="n">
        <v>2.62</v>
      </c>
    </row>
    <row r="7102">
      <c r="A7102" s="160" t="n">
        <v>37852</v>
      </c>
      <c r="B7102" s="9" t="n">
        <v>2.57</v>
      </c>
    </row>
    <row r="7103">
      <c r="A7103" s="160" t="n">
        <v>37853</v>
      </c>
      <c r="B7103" s="9" t="n">
        <v>2.61</v>
      </c>
    </row>
    <row r="7104">
      <c r="A7104" s="160" t="n">
        <v>37854</v>
      </c>
      <c r="B7104" s="9" t="n">
        <v>2.55</v>
      </c>
    </row>
    <row r="7105">
      <c r="A7105" s="160" t="n">
        <v>37855</v>
      </c>
      <c r="B7105" s="9" t="n">
        <v>2.51</v>
      </c>
    </row>
    <row r="7106">
      <c r="A7106" s="160" t="n">
        <v>37858</v>
      </c>
      <c r="B7106" s="9" t="n">
        <v>2.51</v>
      </c>
    </row>
    <row r="7107">
      <c r="A7107" s="160" t="n">
        <v>37859</v>
      </c>
      <c r="B7107" s="9" t="n">
        <v>2.54</v>
      </c>
    </row>
    <row r="7108">
      <c r="A7108" s="160" t="n">
        <v>37860</v>
      </c>
      <c r="B7108" s="9" t="n">
        <v>2.49</v>
      </c>
    </row>
    <row r="7109">
      <c r="A7109" s="160" t="n">
        <v>37861</v>
      </c>
      <c r="B7109" s="9" t="n">
        <v>2.49</v>
      </c>
    </row>
    <row r="7110">
      <c r="A7110" s="160" t="n">
        <v>37862</v>
      </c>
      <c r="B7110" s="9" t="n">
        <v>2.5</v>
      </c>
    </row>
    <row r="7111">
      <c r="A7111" s="160" t="n">
        <v>37865</v>
      </c>
      <c r="B7111" s="9" t="n"/>
    </row>
    <row r="7112">
      <c r="A7112" s="160" t="n">
        <v>37866</v>
      </c>
      <c r="B7112" s="9" t="n">
        <v>2.57</v>
      </c>
    </row>
    <row r="7113">
      <c r="A7113" s="160" t="n">
        <v>37867</v>
      </c>
      <c r="B7113" s="9" t="n">
        <v>2.58</v>
      </c>
    </row>
    <row r="7114">
      <c r="A7114" s="160" t="n">
        <v>37868</v>
      </c>
      <c r="B7114" s="9" t="n">
        <v>2.61</v>
      </c>
    </row>
    <row r="7115">
      <c r="A7115" s="160" t="n">
        <v>37869</v>
      </c>
      <c r="B7115" s="9" t="n">
        <v>2.63</v>
      </c>
    </row>
    <row r="7116">
      <c r="A7116" s="160" t="n">
        <v>37872</v>
      </c>
      <c r="B7116" s="9" t="n">
        <v>2.66</v>
      </c>
    </row>
    <row r="7117">
      <c r="A7117" s="160" t="n">
        <v>37873</v>
      </c>
      <c r="B7117" s="9" t="n">
        <v>2.66</v>
      </c>
    </row>
    <row r="7118">
      <c r="A7118" s="160" t="n">
        <v>37874</v>
      </c>
      <c r="B7118" s="9" t="n">
        <v>2.64</v>
      </c>
    </row>
    <row r="7119">
      <c r="A7119" s="160" t="n">
        <v>37875</v>
      </c>
      <c r="B7119" s="9" t="n">
        <v>2.64</v>
      </c>
    </row>
    <row r="7120">
      <c r="A7120" s="160" t="n">
        <v>37876</v>
      </c>
      <c r="B7120" s="9" t="n">
        <v>2.61</v>
      </c>
    </row>
    <row r="7121">
      <c r="A7121" s="160" t="n">
        <v>37879</v>
      </c>
      <c r="B7121" s="9" t="n">
        <v>2.65</v>
      </c>
    </row>
    <row r="7122">
      <c r="A7122" s="160" t="n">
        <v>37880</v>
      </c>
      <c r="B7122" s="9" t="n">
        <v>2.66</v>
      </c>
    </row>
    <row r="7123">
      <c r="A7123" s="160" t="n">
        <v>37881</v>
      </c>
      <c r="B7123" s="9" t="n">
        <v>2.57</v>
      </c>
    </row>
    <row r="7124">
      <c r="A7124" s="160" t="n">
        <v>37882</v>
      </c>
      <c r="B7124" s="9" t="n">
        <v>2.51</v>
      </c>
    </row>
    <row r="7125">
      <c r="A7125" s="160" t="n">
        <v>37883</v>
      </c>
      <c r="B7125" s="9" t="n">
        <v>2.47</v>
      </c>
    </row>
    <row r="7126">
      <c r="A7126" s="160" t="n">
        <v>37886</v>
      </c>
      <c r="B7126" s="9" t="n">
        <v>2.56</v>
      </c>
    </row>
    <row r="7127">
      <c r="A7127" s="160" t="n">
        <v>37887</v>
      </c>
      <c r="B7127" s="9" t="n">
        <v>2.56</v>
      </c>
    </row>
    <row r="7128">
      <c r="A7128" s="160" t="n">
        <v>37888</v>
      </c>
      <c r="B7128" s="9" t="n">
        <v>2.5</v>
      </c>
    </row>
    <row r="7129">
      <c r="A7129" s="160" t="n">
        <v>37889</v>
      </c>
      <c r="B7129" s="9" t="n">
        <v>2.47</v>
      </c>
    </row>
    <row r="7130">
      <c r="A7130" s="160" t="n">
        <v>37890</v>
      </c>
      <c r="B7130" s="9" t="n">
        <v>2.44</v>
      </c>
    </row>
    <row r="7131">
      <c r="A7131" s="160" t="n">
        <v>37893</v>
      </c>
      <c r="B7131" s="9" t="n">
        <v>2.48</v>
      </c>
    </row>
    <row r="7132">
      <c r="A7132" s="160" t="n">
        <v>37894</v>
      </c>
      <c r="B7132" s="9" t="n">
        <v>2.46</v>
      </c>
    </row>
    <row r="7133">
      <c r="A7133" s="160" t="n">
        <v>37895</v>
      </c>
      <c r="B7133" s="9" t="n">
        <v>2.49</v>
      </c>
    </row>
    <row r="7134">
      <c r="A7134" s="160" t="n">
        <v>37896</v>
      </c>
      <c r="B7134" s="9" t="n">
        <v>2.55</v>
      </c>
    </row>
    <row r="7135">
      <c r="A7135" s="160" t="n">
        <v>37897</v>
      </c>
      <c r="B7135" s="9" t="n">
        <v>2.56</v>
      </c>
    </row>
    <row r="7136">
      <c r="A7136" s="160" t="n">
        <v>37900</v>
      </c>
      <c r="B7136" s="9" t="n">
        <v>2.57</v>
      </c>
    </row>
    <row r="7137">
      <c r="A7137" s="160" t="n">
        <v>37901</v>
      </c>
      <c r="B7137" s="9" t="n">
        <v>2.6</v>
      </c>
    </row>
    <row r="7138">
      <c r="A7138" s="160" t="n">
        <v>37902</v>
      </c>
      <c r="B7138" s="9" t="n">
        <v>2.62</v>
      </c>
    </row>
    <row r="7139">
      <c r="A7139" s="160" t="n">
        <v>37903</v>
      </c>
      <c r="B7139" s="9" t="n">
        <v>2.63</v>
      </c>
    </row>
    <row r="7140">
      <c r="A7140" s="160" t="n">
        <v>37904</v>
      </c>
      <c r="B7140" s="9" t="n">
        <v>2.64</v>
      </c>
    </row>
    <row r="7141">
      <c r="A7141" s="160" t="n">
        <v>37907</v>
      </c>
      <c r="B7141" s="9" t="n"/>
    </row>
    <row r="7142">
      <c r="A7142" s="160" t="n">
        <v>37908</v>
      </c>
      <c r="B7142" s="9" t="n">
        <v>2.64</v>
      </c>
    </row>
    <row r="7143">
      <c r="A7143" s="160" t="n">
        <v>37909</v>
      </c>
      <c r="B7143" s="9" t="n">
        <v>2.64</v>
      </c>
    </row>
    <row r="7144">
      <c r="A7144" s="160" t="n">
        <v>37910</v>
      </c>
      <c r="B7144" s="9" t="n">
        <v>2.51</v>
      </c>
    </row>
    <row r="7145">
      <c r="A7145" s="160" t="n">
        <v>37911</v>
      </c>
      <c r="B7145" s="9" t="n">
        <v>2.51</v>
      </c>
    </row>
    <row r="7146">
      <c r="A7146" s="160" t="n">
        <v>37914</v>
      </c>
      <c r="B7146" s="9" t="n">
        <v>2.53</v>
      </c>
    </row>
    <row r="7147">
      <c r="A7147" s="160" t="n">
        <v>37915</v>
      </c>
      <c r="B7147" s="9" t="n">
        <v>2.49</v>
      </c>
    </row>
    <row r="7148">
      <c r="A7148" s="160" t="n">
        <v>37916</v>
      </c>
      <c r="B7148" s="9" t="n">
        <v>2.49</v>
      </c>
    </row>
    <row r="7149">
      <c r="A7149" s="160" t="n">
        <v>37917</v>
      </c>
      <c r="B7149" s="9" t="n">
        <v>2.5</v>
      </c>
    </row>
    <row r="7150">
      <c r="A7150" s="160" t="n">
        <v>37918</v>
      </c>
      <c r="B7150" s="9" t="n">
        <v>2.48</v>
      </c>
    </row>
    <row r="7151">
      <c r="A7151" s="160" t="n">
        <v>37921</v>
      </c>
      <c r="B7151" s="9" t="n">
        <v>2.47</v>
      </c>
    </row>
    <row r="7152">
      <c r="A7152" s="160" t="n">
        <v>37922</v>
      </c>
      <c r="B7152" s="9" t="n">
        <v>2.52</v>
      </c>
    </row>
    <row r="7153">
      <c r="A7153" s="160" t="n">
        <v>37923</v>
      </c>
      <c r="B7153" s="9" t="n">
        <v>2.52</v>
      </c>
    </row>
    <row r="7154">
      <c r="A7154" s="160" t="n">
        <v>37924</v>
      </c>
      <c r="B7154" s="9" t="n">
        <v>2.5</v>
      </c>
    </row>
    <row r="7155">
      <c r="A7155" s="160" t="n">
        <v>37925</v>
      </c>
      <c r="B7155" s="9" t="n">
        <v>2.48</v>
      </c>
    </row>
    <row r="7156">
      <c r="A7156" s="160" t="n">
        <v>37928</v>
      </c>
      <c r="B7156" s="9" t="n">
        <v>2.5</v>
      </c>
    </row>
    <row r="7157">
      <c r="A7157" s="160" t="n">
        <v>37929</v>
      </c>
      <c r="B7157" s="9" t="n">
        <v>2.47</v>
      </c>
    </row>
    <row r="7158">
      <c r="A7158" s="160" t="n">
        <v>37930</v>
      </c>
      <c r="B7158" s="9" t="n">
        <v>2.44</v>
      </c>
    </row>
    <row r="7159">
      <c r="A7159" s="160" t="n">
        <v>37931</v>
      </c>
      <c r="B7159" s="9" t="n">
        <v>2.44</v>
      </c>
    </row>
    <row r="7160">
      <c r="A7160" s="160" t="n">
        <v>37932</v>
      </c>
      <c r="B7160" s="9" t="n">
        <v>2.44</v>
      </c>
    </row>
    <row r="7161">
      <c r="A7161" s="160" t="n">
        <v>37935</v>
      </c>
      <c r="B7161" s="9" t="n">
        <v>2.43</v>
      </c>
    </row>
    <row r="7162">
      <c r="A7162" s="160" t="n">
        <v>37936</v>
      </c>
      <c r="B7162" s="9" t="n"/>
    </row>
    <row r="7163">
      <c r="A7163" s="160" t="n">
        <v>37937</v>
      </c>
      <c r="B7163" s="9" t="n">
        <v>2.39</v>
      </c>
    </row>
    <row r="7164">
      <c r="A7164" s="160" t="n">
        <v>37938</v>
      </c>
      <c r="B7164" s="9" t="n">
        <v>2.38</v>
      </c>
    </row>
    <row r="7165">
      <c r="A7165" s="160" t="n">
        <v>37939</v>
      </c>
      <c r="B7165" s="9" t="n">
        <v>2.38</v>
      </c>
    </row>
    <row r="7166">
      <c r="A7166" s="160" t="n">
        <v>37942</v>
      </c>
      <c r="B7166" s="9" t="n">
        <v>2.38</v>
      </c>
    </row>
    <row r="7167">
      <c r="A7167" s="160" t="n">
        <v>37943</v>
      </c>
      <c r="B7167" s="9" t="n">
        <v>2.34</v>
      </c>
    </row>
    <row r="7168">
      <c r="A7168" s="160" t="n">
        <v>37944</v>
      </c>
      <c r="B7168" s="9" t="n">
        <v>2.34</v>
      </c>
    </row>
    <row r="7169">
      <c r="A7169" s="160" t="n">
        <v>37945</v>
      </c>
      <c r="B7169" s="9" t="n">
        <v>2.33</v>
      </c>
    </row>
    <row r="7170">
      <c r="A7170" s="160" t="n">
        <v>37946</v>
      </c>
      <c r="B7170" s="9" t="n">
        <v>2.31</v>
      </c>
    </row>
    <row r="7171">
      <c r="A7171" s="160" t="n">
        <v>37949</v>
      </c>
      <c r="B7171" s="9" t="n">
        <v>2.29</v>
      </c>
    </row>
    <row r="7172">
      <c r="A7172" s="160" t="n">
        <v>37950</v>
      </c>
      <c r="B7172" s="9" t="n">
        <v>2.3</v>
      </c>
    </row>
    <row r="7173">
      <c r="A7173" s="160" t="n">
        <v>37951</v>
      </c>
      <c r="B7173" s="9" t="n">
        <v>2.28</v>
      </c>
    </row>
    <row r="7174">
      <c r="A7174" s="160" t="n">
        <v>37952</v>
      </c>
      <c r="B7174" s="9" t="n"/>
    </row>
    <row r="7175">
      <c r="A7175" s="160" t="n">
        <v>37953</v>
      </c>
      <c r="B7175" s="9" t="n">
        <v>2.28</v>
      </c>
    </row>
    <row r="7176">
      <c r="A7176" s="160" t="n">
        <v>37956</v>
      </c>
      <c r="B7176" s="9" t="n">
        <v>2.28</v>
      </c>
    </row>
    <row r="7177">
      <c r="A7177" s="160" t="n">
        <v>37957</v>
      </c>
      <c r="B7177" s="9" t="n">
        <v>2.31</v>
      </c>
    </row>
    <row r="7178">
      <c r="A7178" s="160" t="n">
        <v>37958</v>
      </c>
      <c r="B7178" s="9" t="n">
        <v>2.32</v>
      </c>
    </row>
    <row r="7179">
      <c r="A7179" s="160" t="n">
        <v>37959</v>
      </c>
      <c r="B7179" s="9" t="n">
        <v>2.32</v>
      </c>
    </row>
    <row r="7180">
      <c r="A7180" s="160" t="n">
        <v>37960</v>
      </c>
      <c r="B7180" s="9" t="n">
        <v>2.35</v>
      </c>
    </row>
    <row r="7181">
      <c r="A7181" s="160" t="n">
        <v>37963</v>
      </c>
      <c r="B7181" s="9" t="n">
        <v>2.35</v>
      </c>
    </row>
    <row r="7182">
      <c r="A7182" s="160" t="n">
        <v>37964</v>
      </c>
      <c r="B7182" s="9" t="n">
        <v>2.35</v>
      </c>
    </row>
    <row r="7183">
      <c r="A7183" s="160" t="n">
        <v>37965</v>
      </c>
      <c r="B7183" s="9" t="n">
        <v>2.36</v>
      </c>
    </row>
    <row r="7184">
      <c r="A7184" s="160" t="n">
        <v>37966</v>
      </c>
      <c r="B7184" s="9" t="n">
        <v>2.44</v>
      </c>
    </row>
    <row r="7185">
      <c r="A7185" s="160" t="n">
        <v>37967</v>
      </c>
      <c r="B7185" s="9" t="n">
        <v>2.42</v>
      </c>
    </row>
    <row r="7186">
      <c r="A7186" s="160" t="n">
        <v>37970</v>
      </c>
      <c r="B7186" s="9" t="n">
        <v>2.4</v>
      </c>
    </row>
    <row r="7187">
      <c r="A7187" s="160" t="n">
        <v>37971</v>
      </c>
      <c r="B7187" s="9" t="n">
        <v>2.41</v>
      </c>
    </row>
    <row r="7188">
      <c r="A7188" s="160" t="n">
        <v>37972</v>
      </c>
      <c r="B7188" s="9" t="n">
        <v>2.36</v>
      </c>
    </row>
    <row r="7189">
      <c r="A7189" s="160" t="n">
        <v>37973</v>
      </c>
      <c r="B7189" s="9" t="n">
        <v>2.31</v>
      </c>
    </row>
    <row r="7190">
      <c r="A7190" s="160" t="n">
        <v>37974</v>
      </c>
      <c r="B7190" s="9" t="n">
        <v>2.33</v>
      </c>
    </row>
    <row r="7191">
      <c r="A7191" s="160" t="n">
        <v>37977</v>
      </c>
      <c r="B7191" s="9" t="n">
        <v>2.34</v>
      </c>
    </row>
    <row r="7192">
      <c r="A7192" s="160" t="n">
        <v>37978</v>
      </c>
      <c r="B7192" s="9" t="n">
        <v>2.32</v>
      </c>
    </row>
    <row r="7193">
      <c r="A7193" s="160" t="n">
        <v>37979</v>
      </c>
      <c r="B7193" s="9" t="n">
        <v>2.37</v>
      </c>
    </row>
    <row r="7194">
      <c r="A7194" s="160" t="n">
        <v>37980</v>
      </c>
      <c r="B7194" s="9" t="n"/>
    </row>
    <row r="7195">
      <c r="A7195" s="160" t="n">
        <v>37981</v>
      </c>
      <c r="B7195" s="9" t="n">
        <v>2.35</v>
      </c>
    </row>
    <row r="7196">
      <c r="A7196" s="160" t="n">
        <v>37984</v>
      </c>
      <c r="B7196" s="9" t="n">
        <v>2.38</v>
      </c>
    </row>
    <row r="7197">
      <c r="A7197" s="160" t="n">
        <v>37985</v>
      </c>
      <c r="B7197" s="9" t="n">
        <v>2.43</v>
      </c>
    </row>
    <row r="7198">
      <c r="A7198" s="160" t="n">
        <v>37986</v>
      </c>
      <c r="B7198" s="9" t="n">
        <v>2.43</v>
      </c>
    </row>
    <row r="7199">
      <c r="A7199" s="160" t="n">
        <v>37987</v>
      </c>
      <c r="B7199" s="9" t="n"/>
    </row>
    <row r="7200">
      <c r="A7200" s="160" t="n">
        <v>37988</v>
      </c>
      <c r="B7200" s="9" t="n">
        <v>2.44</v>
      </c>
    </row>
    <row r="7201">
      <c r="A7201" s="160" t="n">
        <v>37991</v>
      </c>
      <c r="B7201" s="9" t="n">
        <v>2.46</v>
      </c>
    </row>
    <row r="7202">
      <c r="A7202" s="160" t="n">
        <v>37992</v>
      </c>
      <c r="B7202" s="9" t="n">
        <v>2.45</v>
      </c>
    </row>
    <row r="7203">
      <c r="A7203" s="160" t="n">
        <v>37993</v>
      </c>
      <c r="B7203" s="9" t="n">
        <v>2.43</v>
      </c>
    </row>
    <row r="7204">
      <c r="A7204" s="160" t="n">
        <v>37994</v>
      </c>
      <c r="B7204" s="9" t="n">
        <v>2.42</v>
      </c>
    </row>
    <row r="7205">
      <c r="A7205" s="160" t="n">
        <v>37995</v>
      </c>
      <c r="B7205" s="9" t="n">
        <v>2.43</v>
      </c>
    </row>
    <row r="7206">
      <c r="A7206" s="160" t="n">
        <v>37998</v>
      </c>
      <c r="B7206" s="9" t="n">
        <v>2.43</v>
      </c>
    </row>
    <row r="7207">
      <c r="A7207" s="160" t="n">
        <v>37999</v>
      </c>
      <c r="B7207" s="9" t="n">
        <v>2.42</v>
      </c>
    </row>
    <row r="7208">
      <c r="A7208" s="160" t="n">
        <v>38000</v>
      </c>
      <c r="B7208" s="9" t="n">
        <v>2.36</v>
      </c>
    </row>
    <row r="7209">
      <c r="A7209" s="160" t="n">
        <v>38001</v>
      </c>
      <c r="B7209" s="9" t="n">
        <v>2.32</v>
      </c>
    </row>
    <row r="7210">
      <c r="A7210" s="160" t="n">
        <v>38002</v>
      </c>
      <c r="B7210" s="9" t="n">
        <v>2.34</v>
      </c>
    </row>
    <row r="7211">
      <c r="A7211" s="160" t="n">
        <v>38005</v>
      </c>
      <c r="B7211" s="9" t="n"/>
    </row>
    <row r="7212">
      <c r="A7212" s="160" t="n">
        <v>38006</v>
      </c>
      <c r="B7212" s="9" t="n">
        <v>2.39</v>
      </c>
    </row>
    <row r="7213">
      <c r="A7213" s="160" t="n">
        <v>38007</v>
      </c>
      <c r="B7213" s="9" t="n">
        <v>2.36</v>
      </c>
    </row>
    <row r="7214">
      <c r="A7214" s="160" t="n">
        <v>38008</v>
      </c>
      <c r="B7214" s="9" t="n">
        <v>2.33</v>
      </c>
    </row>
    <row r="7215">
      <c r="A7215" s="160" t="n">
        <v>38009</v>
      </c>
      <c r="B7215" s="9" t="n">
        <v>2.38</v>
      </c>
    </row>
    <row r="7216">
      <c r="A7216" s="160" t="n">
        <v>38012</v>
      </c>
      <c r="B7216" s="9" t="n">
        <v>2.41</v>
      </c>
    </row>
    <row r="7217">
      <c r="A7217" s="160" t="n">
        <v>38013</v>
      </c>
      <c r="B7217" s="9" t="n">
        <v>2.41</v>
      </c>
    </row>
    <row r="7218">
      <c r="A7218" s="160" t="n">
        <v>38014</v>
      </c>
      <c r="B7218" s="9" t="n">
        <v>2.35</v>
      </c>
    </row>
    <row r="7219">
      <c r="A7219" s="160" t="n">
        <v>38015</v>
      </c>
      <c r="B7219" s="9" t="n">
        <v>2.34</v>
      </c>
    </row>
    <row r="7220">
      <c r="A7220" s="160" t="n">
        <v>38016</v>
      </c>
      <c r="B7220" s="9" t="n">
        <v>2.32</v>
      </c>
    </row>
    <row r="7221">
      <c r="A7221" s="160" t="n">
        <v>38019</v>
      </c>
      <c r="B7221" s="9" t="n">
        <v>2.35</v>
      </c>
    </row>
    <row r="7222">
      <c r="A7222" s="160" t="n">
        <v>38020</v>
      </c>
      <c r="B7222" s="9" t="n">
        <v>2.35</v>
      </c>
    </row>
    <row r="7223">
      <c r="A7223" s="160" t="n">
        <v>38021</v>
      </c>
      <c r="B7223" s="9" t="n">
        <v>2.35</v>
      </c>
    </row>
    <row r="7224">
      <c r="A7224" s="160" t="n">
        <v>38022</v>
      </c>
      <c r="B7224" s="9" t="n">
        <v>2.35</v>
      </c>
    </row>
    <row r="7225">
      <c r="A7225" s="160" t="n">
        <v>38023</v>
      </c>
      <c r="B7225" s="9" t="n">
        <v>2.35</v>
      </c>
    </row>
    <row r="7226">
      <c r="A7226" s="160" t="n">
        <v>38026</v>
      </c>
      <c r="B7226" s="9" t="n">
        <v>2.33</v>
      </c>
    </row>
    <row r="7227">
      <c r="A7227" s="160" t="n">
        <v>38027</v>
      </c>
      <c r="B7227" s="9" t="n">
        <v>2.31</v>
      </c>
    </row>
    <row r="7228">
      <c r="A7228" s="160" t="n">
        <v>38028</v>
      </c>
      <c r="B7228" s="9" t="n">
        <v>2.32</v>
      </c>
    </row>
    <row r="7229">
      <c r="A7229" s="160" t="n">
        <v>38029</v>
      </c>
      <c r="B7229" s="9" t="n">
        <v>2.35</v>
      </c>
    </row>
    <row r="7230">
      <c r="A7230" s="160" t="n">
        <v>38030</v>
      </c>
      <c r="B7230" s="9" t="n">
        <v>2.35</v>
      </c>
    </row>
    <row r="7231">
      <c r="A7231" s="160" t="n">
        <v>38033</v>
      </c>
      <c r="B7231" s="9" t="n"/>
    </row>
    <row r="7232">
      <c r="A7232" s="160" t="n">
        <v>38034</v>
      </c>
      <c r="B7232" s="9" t="n">
        <v>2.35</v>
      </c>
    </row>
    <row r="7233">
      <c r="A7233" s="160" t="n">
        <v>38035</v>
      </c>
      <c r="B7233" s="9" t="n">
        <v>2.33</v>
      </c>
    </row>
    <row r="7234">
      <c r="A7234" s="160" t="n">
        <v>38036</v>
      </c>
      <c r="B7234" s="9" t="n">
        <v>2.35</v>
      </c>
    </row>
    <row r="7235">
      <c r="A7235" s="160" t="n">
        <v>38037</v>
      </c>
      <c r="B7235" s="9" t="n">
        <v>2.35</v>
      </c>
    </row>
    <row r="7236">
      <c r="A7236" s="160" t="n">
        <v>38040</v>
      </c>
      <c r="B7236" s="9" t="n">
        <v>2.36</v>
      </c>
    </row>
    <row r="7237">
      <c r="A7237" s="160" t="n">
        <v>38041</v>
      </c>
      <c r="B7237" s="9" t="n">
        <v>2.35</v>
      </c>
    </row>
    <row r="7238">
      <c r="A7238" s="160" t="n">
        <v>38042</v>
      </c>
      <c r="B7238" s="9" t="n">
        <v>2.35</v>
      </c>
    </row>
    <row r="7239">
      <c r="A7239" s="160" t="n">
        <v>38043</v>
      </c>
      <c r="B7239" s="9" t="n">
        <v>2.36</v>
      </c>
    </row>
    <row r="7240">
      <c r="A7240" s="160" t="n">
        <v>38044</v>
      </c>
      <c r="B7240" s="9" t="n">
        <v>2.33</v>
      </c>
    </row>
    <row r="7241">
      <c r="A7241" s="160" t="n">
        <v>38047</v>
      </c>
      <c r="B7241" s="9" t="n">
        <v>2.33</v>
      </c>
    </row>
    <row r="7242">
      <c r="A7242" s="160" t="n">
        <v>38048</v>
      </c>
      <c r="B7242" s="9" t="n">
        <v>2.31</v>
      </c>
    </row>
    <row r="7243">
      <c r="A7243" s="160" t="n">
        <v>38049</v>
      </c>
      <c r="B7243" s="9" t="n">
        <v>2.33</v>
      </c>
    </row>
    <row r="7244">
      <c r="A7244" s="160" t="n">
        <v>38050</v>
      </c>
      <c r="B7244" s="9" t="n">
        <v>2.31</v>
      </c>
    </row>
    <row r="7245">
      <c r="A7245" s="160" t="n">
        <v>38051</v>
      </c>
      <c r="B7245" s="9" t="n">
        <v>2.28</v>
      </c>
    </row>
    <row r="7246">
      <c r="A7246" s="160" t="n">
        <v>38054</v>
      </c>
      <c r="B7246" s="9" t="n">
        <v>2.26</v>
      </c>
    </row>
    <row r="7247">
      <c r="A7247" s="160" t="n">
        <v>38055</v>
      </c>
      <c r="B7247" s="9" t="n">
        <v>2.22</v>
      </c>
    </row>
    <row r="7248">
      <c r="A7248" s="160" t="n">
        <v>38056</v>
      </c>
      <c r="B7248" s="9" t="n">
        <v>2.2</v>
      </c>
    </row>
    <row r="7249">
      <c r="A7249" s="160" t="n">
        <v>38057</v>
      </c>
      <c r="B7249" s="9" t="n">
        <v>2.22</v>
      </c>
    </row>
    <row r="7250">
      <c r="A7250" s="160" t="n">
        <v>38058</v>
      </c>
      <c r="B7250" s="9" t="n">
        <v>2.24</v>
      </c>
    </row>
    <row r="7251">
      <c r="A7251" s="160" t="n">
        <v>38061</v>
      </c>
      <c r="B7251" s="9" t="n">
        <v>2.22</v>
      </c>
    </row>
    <row r="7252">
      <c r="A7252" s="160" t="n">
        <v>38062</v>
      </c>
      <c r="B7252" s="9" t="n">
        <v>2.19</v>
      </c>
    </row>
    <row r="7253">
      <c r="A7253" s="160" t="n">
        <v>38063</v>
      </c>
      <c r="B7253" s="9" t="n">
        <v>2.18</v>
      </c>
    </row>
    <row r="7254">
      <c r="A7254" s="160" t="n">
        <v>38064</v>
      </c>
      <c r="B7254" s="9" t="n">
        <v>2.21</v>
      </c>
    </row>
    <row r="7255">
      <c r="A7255" s="160" t="n">
        <v>38065</v>
      </c>
      <c r="B7255" s="9" t="n">
        <v>2.24</v>
      </c>
    </row>
    <row r="7256">
      <c r="A7256" s="160" t="n">
        <v>38068</v>
      </c>
      <c r="B7256" s="9" t="n">
        <v>2.22</v>
      </c>
    </row>
    <row r="7257">
      <c r="A7257" s="160" t="n">
        <v>38069</v>
      </c>
      <c r="B7257" s="9" t="n">
        <v>2.21</v>
      </c>
    </row>
    <row r="7258">
      <c r="A7258" s="160" t="n">
        <v>38070</v>
      </c>
      <c r="B7258" s="9" t="n">
        <v>2.23</v>
      </c>
    </row>
    <row r="7259">
      <c r="A7259" s="160" t="n">
        <v>38071</v>
      </c>
      <c r="B7259" s="9" t="n">
        <v>2.24</v>
      </c>
    </row>
    <row r="7260">
      <c r="A7260" s="160" t="n">
        <v>38072</v>
      </c>
      <c r="B7260" s="9" t="n">
        <v>2.26</v>
      </c>
    </row>
    <row r="7261">
      <c r="A7261" s="160" t="n">
        <v>38075</v>
      </c>
      <c r="B7261" s="9" t="n">
        <v>2.28</v>
      </c>
    </row>
    <row r="7262">
      <c r="A7262" s="160" t="n">
        <v>38076</v>
      </c>
      <c r="B7262" s="9" t="n">
        <v>2.28</v>
      </c>
    </row>
    <row r="7263">
      <c r="A7263" s="160" t="n">
        <v>38077</v>
      </c>
      <c r="B7263" s="9" t="n">
        <v>2.26</v>
      </c>
    </row>
    <row r="7264">
      <c r="A7264" s="160" t="n">
        <v>38078</v>
      </c>
      <c r="B7264" s="9" t="n">
        <v>2.26</v>
      </c>
    </row>
    <row r="7265">
      <c r="A7265" s="160" t="n">
        <v>38079</v>
      </c>
      <c r="B7265" s="9" t="n">
        <v>2.29</v>
      </c>
    </row>
    <row r="7266">
      <c r="A7266" s="160" t="n">
        <v>38082</v>
      </c>
      <c r="B7266" s="9" t="n">
        <v>2.33</v>
      </c>
    </row>
    <row r="7267">
      <c r="A7267" s="160" t="n">
        <v>38083</v>
      </c>
      <c r="B7267" s="9" t="n">
        <v>2.33</v>
      </c>
    </row>
    <row r="7268">
      <c r="A7268" s="160" t="n">
        <v>38084</v>
      </c>
      <c r="B7268" s="9" t="n">
        <v>2.32</v>
      </c>
    </row>
    <row r="7269">
      <c r="A7269" s="160" t="n">
        <v>38085</v>
      </c>
      <c r="B7269" s="9" t="n">
        <v>2.33</v>
      </c>
    </row>
    <row r="7270">
      <c r="A7270" s="160" t="n">
        <v>38086</v>
      </c>
      <c r="B7270" s="9" t="n"/>
    </row>
    <row r="7271">
      <c r="A7271" s="160" t="n">
        <v>38089</v>
      </c>
      <c r="B7271" s="9" t="n">
        <v>2.34</v>
      </c>
    </row>
    <row r="7272">
      <c r="A7272" s="160" t="n">
        <v>38090</v>
      </c>
      <c r="B7272" s="9" t="n">
        <v>2.34</v>
      </c>
    </row>
    <row r="7273">
      <c r="A7273" s="160" t="n">
        <v>38091</v>
      </c>
      <c r="B7273" s="9" t="n">
        <v>2.27</v>
      </c>
    </row>
    <row r="7274">
      <c r="A7274" s="160" t="n">
        <v>38092</v>
      </c>
      <c r="B7274" s="9" t="n">
        <v>2.32</v>
      </c>
    </row>
    <row r="7275">
      <c r="A7275" s="160" t="n">
        <v>38093</v>
      </c>
      <c r="B7275" s="9" t="n">
        <v>2.34</v>
      </c>
    </row>
    <row r="7276">
      <c r="A7276" s="160" t="n">
        <v>38096</v>
      </c>
      <c r="B7276" s="9" t="n">
        <v>2.32</v>
      </c>
    </row>
    <row r="7277">
      <c r="A7277" s="160" t="n">
        <v>38097</v>
      </c>
      <c r="B7277" s="9" t="n">
        <v>2.32</v>
      </c>
    </row>
    <row r="7278">
      <c r="A7278" s="160" t="n">
        <v>38098</v>
      </c>
      <c r="B7278" s="9" t="n">
        <v>2.23</v>
      </c>
    </row>
    <row r="7279">
      <c r="A7279" s="160" t="n">
        <v>38099</v>
      </c>
      <c r="B7279" s="9" t="n">
        <v>2.25</v>
      </c>
    </row>
    <row r="7280">
      <c r="A7280" s="160" t="n">
        <v>38100</v>
      </c>
      <c r="B7280" s="9" t="n">
        <v>2.19</v>
      </c>
    </row>
    <row r="7281">
      <c r="A7281" s="160" t="n">
        <v>38103</v>
      </c>
      <c r="B7281" s="9" t="n">
        <v>2.18</v>
      </c>
    </row>
    <row r="7282">
      <c r="A7282" s="160" t="n">
        <v>38104</v>
      </c>
      <c r="B7282" s="9" t="n">
        <v>2.22</v>
      </c>
    </row>
    <row r="7283">
      <c r="A7283" s="160" t="n">
        <v>38105</v>
      </c>
      <c r="B7283" s="9" t="n">
        <v>2.2</v>
      </c>
    </row>
    <row r="7284">
      <c r="A7284" s="160" t="n">
        <v>38106</v>
      </c>
      <c r="B7284" s="9" t="n">
        <v>2.21</v>
      </c>
    </row>
    <row r="7285">
      <c r="A7285" s="160" t="n">
        <v>38107</v>
      </c>
      <c r="B7285" s="9" t="n">
        <v>2.22</v>
      </c>
    </row>
    <row r="7286">
      <c r="A7286" s="160" t="n">
        <v>38110</v>
      </c>
      <c r="B7286" s="9" t="n">
        <v>2.19</v>
      </c>
    </row>
    <row r="7287">
      <c r="A7287" s="160" t="n">
        <v>38111</v>
      </c>
      <c r="B7287" s="9" t="n">
        <v>2.24</v>
      </c>
    </row>
    <row r="7288">
      <c r="A7288" s="160" t="n">
        <v>38112</v>
      </c>
      <c r="B7288" s="9" t="n">
        <v>2.27</v>
      </c>
    </row>
    <row r="7289">
      <c r="A7289" s="160" t="n">
        <v>38113</v>
      </c>
      <c r="B7289" s="9" t="n">
        <v>2.24</v>
      </c>
    </row>
    <row r="7290">
      <c r="A7290" s="160" t="n">
        <v>38114</v>
      </c>
      <c r="B7290" s="9" t="n">
        <v>2.15</v>
      </c>
    </row>
    <row r="7291">
      <c r="A7291" s="160" t="n">
        <v>38117</v>
      </c>
      <c r="B7291" s="9" t="n">
        <v>2.2</v>
      </c>
    </row>
    <row r="7292">
      <c r="A7292" s="160" t="n">
        <v>38118</v>
      </c>
      <c r="B7292" s="9" t="n">
        <v>2.18</v>
      </c>
    </row>
    <row r="7293">
      <c r="A7293" s="160" t="n">
        <v>38119</v>
      </c>
      <c r="B7293" s="9" t="n">
        <v>2.21</v>
      </c>
    </row>
    <row r="7294">
      <c r="A7294" s="160" t="n">
        <v>38120</v>
      </c>
      <c r="B7294" s="9" t="n">
        <v>2.18</v>
      </c>
    </row>
    <row r="7295">
      <c r="A7295" s="160" t="n">
        <v>38121</v>
      </c>
      <c r="B7295" s="9" t="n">
        <v>2.2</v>
      </c>
    </row>
    <row r="7296">
      <c r="A7296" s="160" t="n">
        <v>38124</v>
      </c>
      <c r="B7296" s="9" t="n">
        <v>2.19</v>
      </c>
    </row>
    <row r="7297">
      <c r="A7297" s="160" t="n">
        <v>38125</v>
      </c>
      <c r="B7297" s="9" t="n">
        <v>2.16</v>
      </c>
    </row>
    <row r="7298">
      <c r="A7298" s="160" t="n">
        <v>38126</v>
      </c>
      <c r="B7298" s="9" t="n">
        <v>2.18</v>
      </c>
    </row>
    <row r="7299">
      <c r="A7299" s="160" t="n">
        <v>38127</v>
      </c>
      <c r="B7299" s="9" t="n">
        <v>2.17</v>
      </c>
    </row>
    <row r="7300">
      <c r="A7300" s="160" t="n">
        <v>38128</v>
      </c>
      <c r="B7300" s="9" t="n">
        <v>2.16</v>
      </c>
    </row>
    <row r="7301">
      <c r="A7301" s="160" t="n">
        <v>38131</v>
      </c>
      <c r="B7301" s="9" t="n">
        <v>2.16</v>
      </c>
    </row>
    <row r="7302">
      <c r="A7302" s="160" t="n">
        <v>38132</v>
      </c>
      <c r="B7302" s="9" t="n">
        <v>2.15</v>
      </c>
    </row>
    <row r="7303">
      <c r="A7303" s="160" t="n">
        <v>38133</v>
      </c>
      <c r="B7303" s="9" t="n">
        <v>2.15</v>
      </c>
    </row>
    <row r="7304">
      <c r="A7304" s="160" t="n">
        <v>38134</v>
      </c>
      <c r="B7304" s="9" t="n">
        <v>2.14</v>
      </c>
    </row>
    <row r="7305">
      <c r="A7305" s="160" t="n">
        <v>38135</v>
      </c>
      <c r="B7305" s="9" t="n">
        <v>2.12</v>
      </c>
    </row>
    <row r="7306">
      <c r="A7306" s="160" t="n">
        <v>38138</v>
      </c>
      <c r="B7306" s="9" t="n"/>
    </row>
    <row r="7307">
      <c r="A7307" s="160" t="n">
        <v>38139</v>
      </c>
      <c r="B7307" s="9" t="n">
        <v>2.11</v>
      </c>
    </row>
    <row r="7308">
      <c r="A7308" s="160" t="n">
        <v>38140</v>
      </c>
      <c r="B7308" s="9" t="n">
        <v>2.09</v>
      </c>
    </row>
    <row r="7309">
      <c r="A7309" s="160" t="n">
        <v>38141</v>
      </c>
      <c r="B7309" s="9" t="n">
        <v>2.08</v>
      </c>
    </row>
    <row r="7310">
      <c r="A7310" s="160" t="n">
        <v>38142</v>
      </c>
      <c r="B7310" s="9" t="n">
        <v>2.08</v>
      </c>
    </row>
    <row r="7311">
      <c r="A7311" s="160" t="n">
        <v>38145</v>
      </c>
      <c r="B7311" s="9" t="n">
        <v>2.11</v>
      </c>
    </row>
    <row r="7312">
      <c r="A7312" s="160" t="n">
        <v>38146</v>
      </c>
      <c r="B7312" s="9" t="n">
        <v>2.05</v>
      </c>
    </row>
    <row r="7313">
      <c r="A7313" s="160" t="n">
        <v>38147</v>
      </c>
      <c r="B7313" s="9" t="n">
        <v>2.03</v>
      </c>
    </row>
    <row r="7314">
      <c r="A7314" s="160" t="n">
        <v>38148</v>
      </c>
      <c r="B7314" s="9" t="n">
        <v>2</v>
      </c>
    </row>
    <row r="7315">
      <c r="A7315" s="160" t="n">
        <v>38149</v>
      </c>
      <c r="B7315" s="9" t="n"/>
    </row>
    <row r="7316">
      <c r="A7316" s="160" t="n">
        <v>38152</v>
      </c>
      <c r="B7316" s="9" t="n">
        <v>1.92</v>
      </c>
    </row>
    <row r="7317">
      <c r="A7317" s="160" t="n">
        <v>38153</v>
      </c>
      <c r="B7317" s="9" t="n">
        <v>1.92</v>
      </c>
    </row>
    <row r="7318">
      <c r="A7318" s="160" t="n">
        <v>38154</v>
      </c>
      <c r="B7318" s="9" t="n">
        <v>1.9</v>
      </c>
    </row>
    <row r="7319">
      <c r="A7319" s="160" t="n">
        <v>38155</v>
      </c>
      <c r="B7319" s="9" t="n">
        <v>1.9</v>
      </c>
    </row>
    <row r="7320">
      <c r="A7320" s="160" t="n">
        <v>38156</v>
      </c>
      <c r="B7320" s="9" t="n">
        <v>1.91</v>
      </c>
    </row>
    <row r="7321">
      <c r="A7321" s="160" t="n">
        <v>38159</v>
      </c>
      <c r="B7321" s="9" t="n">
        <v>1.9</v>
      </c>
    </row>
    <row r="7322">
      <c r="A7322" s="160" t="n">
        <v>38160</v>
      </c>
      <c r="B7322" s="9" t="n">
        <v>1.92</v>
      </c>
    </row>
    <row r="7323">
      <c r="A7323" s="160" t="n">
        <v>38161</v>
      </c>
      <c r="B7323" s="9" t="n">
        <v>1.93</v>
      </c>
    </row>
    <row r="7324">
      <c r="A7324" s="160" t="n">
        <v>38162</v>
      </c>
      <c r="B7324" s="9" t="n">
        <v>1.92</v>
      </c>
    </row>
    <row r="7325">
      <c r="A7325" s="160" t="n">
        <v>38163</v>
      </c>
      <c r="B7325" s="9" t="n">
        <v>1.92</v>
      </c>
    </row>
    <row r="7326">
      <c r="A7326" s="160" t="n">
        <v>38166</v>
      </c>
      <c r="B7326" s="9" t="n">
        <v>1.9</v>
      </c>
    </row>
    <row r="7327">
      <c r="A7327" s="160" t="n">
        <v>38167</v>
      </c>
      <c r="B7327" s="9" t="n">
        <v>1.87</v>
      </c>
    </row>
    <row r="7328">
      <c r="A7328" s="160" t="n">
        <v>38168</v>
      </c>
      <c r="B7328" s="9" t="n">
        <v>1.92</v>
      </c>
    </row>
    <row r="7329">
      <c r="A7329" s="160" t="n">
        <v>38169</v>
      </c>
      <c r="B7329" s="9" t="n">
        <v>1.93</v>
      </c>
    </row>
    <row r="7330">
      <c r="A7330" s="160" t="n">
        <v>38170</v>
      </c>
      <c r="B7330" s="9" t="n">
        <v>1.94</v>
      </c>
    </row>
    <row r="7331">
      <c r="A7331" s="160" t="n">
        <v>38173</v>
      </c>
      <c r="B7331" s="9" t="n"/>
    </row>
    <row r="7332">
      <c r="A7332" s="160" t="n">
        <v>38174</v>
      </c>
      <c r="B7332" s="9" t="n">
        <v>1.93</v>
      </c>
    </row>
    <row r="7333">
      <c r="A7333" s="160" t="n">
        <v>38175</v>
      </c>
      <c r="B7333" s="9" t="n">
        <v>1.94</v>
      </c>
    </row>
    <row r="7334">
      <c r="A7334" s="160" t="n">
        <v>38176</v>
      </c>
      <c r="B7334" s="9" t="n">
        <v>1.94</v>
      </c>
    </row>
    <row r="7335">
      <c r="A7335" s="160" t="n">
        <v>38177</v>
      </c>
      <c r="B7335" s="9" t="n">
        <v>1.94</v>
      </c>
    </row>
    <row r="7336">
      <c r="A7336" s="160" t="n">
        <v>38180</v>
      </c>
      <c r="B7336" s="9" t="n">
        <v>1.93</v>
      </c>
    </row>
    <row r="7337">
      <c r="A7337" s="160" t="n">
        <v>38181</v>
      </c>
      <c r="B7337" s="9" t="n">
        <v>1.92</v>
      </c>
    </row>
    <row r="7338">
      <c r="A7338" s="160" t="n">
        <v>38182</v>
      </c>
      <c r="B7338" s="9" t="n">
        <v>1.88</v>
      </c>
    </row>
    <row r="7339">
      <c r="A7339" s="160" t="n">
        <v>38183</v>
      </c>
      <c r="B7339" s="9" t="n">
        <v>1.86</v>
      </c>
    </row>
    <row r="7340">
      <c r="A7340" s="160" t="n">
        <v>38184</v>
      </c>
      <c r="B7340" s="9" t="n">
        <v>1.84</v>
      </c>
    </row>
    <row r="7341">
      <c r="A7341" s="160" t="n">
        <v>38187</v>
      </c>
      <c r="B7341" s="9" t="n">
        <v>1.82</v>
      </c>
    </row>
    <row r="7342">
      <c r="A7342" s="160" t="n">
        <v>38188</v>
      </c>
      <c r="B7342" s="9" t="n">
        <v>1.8</v>
      </c>
    </row>
    <row r="7343">
      <c r="A7343" s="160" t="n">
        <v>38189</v>
      </c>
      <c r="B7343" s="9" t="n">
        <v>1.79</v>
      </c>
    </row>
    <row r="7344">
      <c r="A7344" s="160" t="n">
        <v>38190</v>
      </c>
      <c r="B7344" s="9" t="n">
        <v>1.79</v>
      </c>
    </row>
    <row r="7345">
      <c r="A7345" s="160" t="n">
        <v>38191</v>
      </c>
      <c r="B7345" s="9" t="n">
        <v>1.76</v>
      </c>
    </row>
    <row r="7346">
      <c r="A7346" s="160" t="n">
        <v>38194</v>
      </c>
      <c r="B7346" s="9" t="n">
        <v>1.74</v>
      </c>
    </row>
    <row r="7347">
      <c r="A7347" s="160" t="n">
        <v>38195</v>
      </c>
      <c r="B7347" s="9" t="n">
        <v>1.8</v>
      </c>
    </row>
    <row r="7348">
      <c r="A7348" s="160" t="n">
        <v>38196</v>
      </c>
      <c r="B7348" s="9" t="n">
        <v>1.83</v>
      </c>
    </row>
    <row r="7349">
      <c r="A7349" s="160" t="n">
        <v>38197</v>
      </c>
      <c r="B7349" s="9" t="n">
        <v>1.85</v>
      </c>
    </row>
    <row r="7350">
      <c r="A7350" s="160" t="n">
        <v>38198</v>
      </c>
      <c r="B7350" s="9" t="n">
        <v>1.82</v>
      </c>
    </row>
    <row r="7351">
      <c r="A7351" s="160" t="n">
        <v>38201</v>
      </c>
      <c r="B7351" s="9" t="n">
        <v>1.82</v>
      </c>
    </row>
    <row r="7352">
      <c r="A7352" s="160" t="n">
        <v>38202</v>
      </c>
      <c r="B7352" s="9" t="n">
        <v>1.79</v>
      </c>
    </row>
    <row r="7353">
      <c r="A7353" s="160" t="n">
        <v>38203</v>
      </c>
      <c r="B7353" s="9" t="n">
        <v>1.79</v>
      </c>
    </row>
    <row r="7354">
      <c r="A7354" s="160" t="n">
        <v>38204</v>
      </c>
      <c r="B7354" s="9" t="n">
        <v>1.79</v>
      </c>
    </row>
    <row r="7355">
      <c r="A7355" s="160" t="n">
        <v>38205</v>
      </c>
      <c r="B7355" s="9" t="n">
        <v>1.84</v>
      </c>
    </row>
    <row r="7356">
      <c r="A7356" s="160" t="n">
        <v>38208</v>
      </c>
      <c r="B7356" s="9" t="n">
        <v>1.83</v>
      </c>
    </row>
    <row r="7357">
      <c r="A7357" s="160" t="n">
        <v>38209</v>
      </c>
      <c r="B7357" s="9" t="n">
        <v>1.77</v>
      </c>
    </row>
    <row r="7358">
      <c r="A7358" s="160" t="n">
        <v>38210</v>
      </c>
      <c r="B7358" s="9" t="n">
        <v>1.76</v>
      </c>
    </row>
    <row r="7359">
      <c r="A7359" s="160" t="n">
        <v>38211</v>
      </c>
      <c r="B7359" s="9" t="n">
        <v>1.75</v>
      </c>
    </row>
    <row r="7360">
      <c r="A7360" s="160" t="n">
        <v>38212</v>
      </c>
      <c r="B7360" s="9" t="n">
        <v>1.75</v>
      </c>
    </row>
    <row r="7361">
      <c r="A7361" s="160" t="n">
        <v>38215</v>
      </c>
      <c r="B7361" s="9" t="n">
        <v>1.75</v>
      </c>
    </row>
    <row r="7362">
      <c r="A7362" s="160" t="n">
        <v>38216</v>
      </c>
      <c r="B7362" s="9" t="n">
        <v>1.77</v>
      </c>
    </row>
    <row r="7363">
      <c r="A7363" s="160" t="n">
        <v>38217</v>
      </c>
      <c r="B7363" s="9" t="n">
        <v>1.79</v>
      </c>
    </row>
    <row r="7364">
      <c r="A7364" s="160" t="n">
        <v>38218</v>
      </c>
      <c r="B7364" s="9" t="n">
        <v>1.79</v>
      </c>
    </row>
    <row r="7365">
      <c r="A7365" s="160" t="n">
        <v>38219</v>
      </c>
      <c r="B7365" s="9" t="n">
        <v>1.78</v>
      </c>
    </row>
    <row r="7366">
      <c r="A7366" s="160" t="n">
        <v>38222</v>
      </c>
      <c r="B7366" s="9" t="n">
        <v>1.78</v>
      </c>
    </row>
    <row r="7367">
      <c r="A7367" s="160" t="n">
        <v>38223</v>
      </c>
      <c r="B7367" s="9" t="n">
        <v>1.78</v>
      </c>
    </row>
    <row r="7368">
      <c r="A7368" s="160" t="n">
        <v>38224</v>
      </c>
      <c r="B7368" s="9" t="n">
        <v>1.75</v>
      </c>
    </row>
    <row r="7369">
      <c r="A7369" s="160" t="n">
        <v>38225</v>
      </c>
      <c r="B7369" s="9" t="n">
        <v>1.74</v>
      </c>
    </row>
    <row r="7370">
      <c r="A7370" s="160" t="n">
        <v>38226</v>
      </c>
      <c r="B7370" s="9" t="n">
        <v>1.75</v>
      </c>
    </row>
    <row r="7371">
      <c r="A7371" s="160" t="n">
        <v>38229</v>
      </c>
      <c r="B7371" s="9" t="n">
        <v>1.72</v>
      </c>
    </row>
    <row r="7372">
      <c r="A7372" s="160" t="n">
        <v>38230</v>
      </c>
      <c r="B7372" s="9" t="n">
        <v>1.72</v>
      </c>
    </row>
    <row r="7373">
      <c r="A7373" s="160" t="n">
        <v>38231</v>
      </c>
      <c r="B7373" s="9" t="n">
        <v>1.72</v>
      </c>
    </row>
    <row r="7374">
      <c r="A7374" s="160" t="n">
        <v>38232</v>
      </c>
      <c r="B7374" s="9" t="n">
        <v>1.74</v>
      </c>
    </row>
    <row r="7375">
      <c r="A7375" s="160" t="n">
        <v>38233</v>
      </c>
      <c r="B7375" s="9" t="n">
        <v>1.69</v>
      </c>
    </row>
    <row r="7376">
      <c r="A7376" s="160" t="n">
        <v>38236</v>
      </c>
      <c r="B7376" s="9" t="n"/>
    </row>
    <row r="7377">
      <c r="A7377" s="160" t="n">
        <v>38237</v>
      </c>
      <c r="B7377" s="9" t="n">
        <v>1.68</v>
      </c>
    </row>
    <row r="7378">
      <c r="A7378" s="160" t="n">
        <v>38238</v>
      </c>
      <c r="B7378" s="9" t="n">
        <v>1.68</v>
      </c>
    </row>
    <row r="7379">
      <c r="A7379" s="160" t="n">
        <v>38239</v>
      </c>
      <c r="B7379" s="9" t="n">
        <v>1.72</v>
      </c>
    </row>
    <row r="7380">
      <c r="A7380" s="160" t="n">
        <v>38240</v>
      </c>
      <c r="B7380" s="9" t="n">
        <v>1.69</v>
      </c>
    </row>
    <row r="7381">
      <c r="A7381" s="160" t="n">
        <v>38243</v>
      </c>
      <c r="B7381" s="9" t="n">
        <v>1.66</v>
      </c>
    </row>
    <row r="7382">
      <c r="A7382" s="160" t="n">
        <v>38244</v>
      </c>
      <c r="B7382" s="9" t="n">
        <v>1.68</v>
      </c>
    </row>
    <row r="7383">
      <c r="A7383" s="160" t="n">
        <v>38245</v>
      </c>
      <c r="B7383" s="9" t="n">
        <v>1.67</v>
      </c>
    </row>
    <row r="7384">
      <c r="A7384" s="160" t="n">
        <v>38246</v>
      </c>
      <c r="B7384" s="9" t="n">
        <v>1.64</v>
      </c>
    </row>
    <row r="7385">
      <c r="A7385" s="160" t="n">
        <v>38247</v>
      </c>
      <c r="B7385" s="9" t="n">
        <v>1.61</v>
      </c>
    </row>
    <row r="7386">
      <c r="A7386" s="160" t="n">
        <v>38250</v>
      </c>
      <c r="B7386" s="9" t="n">
        <v>1.61</v>
      </c>
    </row>
    <row r="7387">
      <c r="A7387" s="160" t="n">
        <v>38251</v>
      </c>
      <c r="B7387" s="9" t="n">
        <v>1.56</v>
      </c>
    </row>
    <row r="7388">
      <c r="A7388" s="160" t="n">
        <v>38252</v>
      </c>
      <c r="B7388" s="9" t="n">
        <v>1.5</v>
      </c>
    </row>
    <row r="7389">
      <c r="A7389" s="160" t="n">
        <v>38253</v>
      </c>
      <c r="B7389" s="9" t="n">
        <v>1.45</v>
      </c>
    </row>
    <row r="7390">
      <c r="A7390" s="160" t="n">
        <v>38254</v>
      </c>
      <c r="B7390" s="9" t="n">
        <v>1.42</v>
      </c>
    </row>
    <row r="7391">
      <c r="A7391" s="160" t="n">
        <v>38257</v>
      </c>
      <c r="B7391" s="9" t="n">
        <v>1.42</v>
      </c>
    </row>
    <row r="7392">
      <c r="A7392" s="160" t="n">
        <v>38258</v>
      </c>
      <c r="B7392" s="9" t="n">
        <v>1.47</v>
      </c>
    </row>
    <row r="7393">
      <c r="A7393" s="160" t="n">
        <v>38259</v>
      </c>
      <c r="B7393" s="9" t="n">
        <v>1.49</v>
      </c>
    </row>
    <row r="7394">
      <c r="A7394" s="160" t="n">
        <v>38260</v>
      </c>
      <c r="B7394" s="9" t="n">
        <v>1.51</v>
      </c>
    </row>
    <row r="7395">
      <c r="A7395" s="160" t="n">
        <v>38261</v>
      </c>
      <c r="B7395" s="9" t="n">
        <v>1.58</v>
      </c>
    </row>
    <row r="7396">
      <c r="A7396" s="160" t="n">
        <v>38264</v>
      </c>
      <c r="B7396" s="9" t="n">
        <v>1.54</v>
      </c>
    </row>
    <row r="7397">
      <c r="A7397" s="160" t="n">
        <v>38265</v>
      </c>
      <c r="B7397" s="9" t="n">
        <v>1.53</v>
      </c>
    </row>
    <row r="7398">
      <c r="A7398" s="160" t="n">
        <v>38266</v>
      </c>
      <c r="B7398" s="9" t="n">
        <v>1.53</v>
      </c>
    </row>
    <row r="7399">
      <c r="A7399" s="160" t="n">
        <v>38267</v>
      </c>
      <c r="B7399" s="9" t="n">
        <v>1.54</v>
      </c>
    </row>
    <row r="7400">
      <c r="A7400" s="160" t="n">
        <v>38268</v>
      </c>
      <c r="B7400" s="9" t="n">
        <v>1.54</v>
      </c>
    </row>
    <row r="7401">
      <c r="A7401" s="160" t="n">
        <v>38271</v>
      </c>
      <c r="B7401" s="9" t="n"/>
    </row>
    <row r="7402">
      <c r="A7402" s="160" t="n">
        <v>38272</v>
      </c>
      <c r="B7402" s="9" t="n">
        <v>1.56</v>
      </c>
    </row>
    <row r="7403">
      <c r="A7403" s="160" t="n">
        <v>38273</v>
      </c>
      <c r="B7403" s="9" t="n">
        <v>1.56</v>
      </c>
    </row>
    <row r="7404">
      <c r="A7404" s="160" t="n">
        <v>38274</v>
      </c>
      <c r="B7404" s="9" t="n">
        <v>1.55</v>
      </c>
    </row>
    <row r="7405">
      <c r="A7405" s="160" t="n">
        <v>38275</v>
      </c>
      <c r="B7405" s="9" t="n">
        <v>1.54</v>
      </c>
    </row>
    <row r="7406">
      <c r="A7406" s="160" t="n">
        <v>38278</v>
      </c>
      <c r="B7406" s="9" t="n">
        <v>1.52</v>
      </c>
    </row>
    <row r="7407">
      <c r="A7407" s="160" t="n">
        <v>38279</v>
      </c>
      <c r="B7407" s="9" t="n">
        <v>1.5</v>
      </c>
    </row>
    <row r="7408">
      <c r="A7408" s="160" t="n">
        <v>38280</v>
      </c>
      <c r="B7408" s="9" t="n">
        <v>1.48</v>
      </c>
    </row>
    <row r="7409">
      <c r="A7409" s="160" t="n">
        <v>38281</v>
      </c>
      <c r="B7409" s="9" t="n">
        <v>1.44</v>
      </c>
    </row>
    <row r="7410">
      <c r="A7410" s="160" t="n">
        <v>38282</v>
      </c>
      <c r="B7410" s="9" t="n">
        <v>1.45</v>
      </c>
    </row>
    <row r="7411">
      <c r="A7411" s="160" t="n">
        <v>38285</v>
      </c>
      <c r="B7411" s="9" t="n">
        <v>1.45</v>
      </c>
    </row>
    <row r="7412">
      <c r="A7412" s="160" t="n">
        <v>38286</v>
      </c>
      <c r="B7412" s="9" t="n">
        <v>1.47</v>
      </c>
    </row>
    <row r="7413">
      <c r="A7413" s="160" t="n">
        <v>38287</v>
      </c>
      <c r="B7413" s="9" t="n">
        <v>1.48</v>
      </c>
    </row>
    <row r="7414">
      <c r="A7414" s="160" t="n">
        <v>38288</v>
      </c>
      <c r="B7414" s="9" t="n">
        <v>1.5</v>
      </c>
    </row>
    <row r="7415">
      <c r="A7415" s="160" t="n">
        <v>38289</v>
      </c>
      <c r="B7415" s="9" t="n">
        <v>1.49</v>
      </c>
    </row>
    <row r="7416">
      <c r="A7416" s="160" t="n">
        <v>38292</v>
      </c>
      <c r="B7416" s="9" t="n">
        <v>1.5</v>
      </c>
    </row>
    <row r="7417">
      <c r="A7417" s="160" t="n">
        <v>38293</v>
      </c>
      <c r="B7417" s="9" t="n">
        <v>1.5</v>
      </c>
    </row>
    <row r="7418">
      <c r="A7418" s="160" t="n">
        <v>38294</v>
      </c>
      <c r="B7418" s="9" t="n">
        <v>1.49</v>
      </c>
    </row>
    <row r="7419">
      <c r="A7419" s="160" t="n">
        <v>38295</v>
      </c>
      <c r="B7419" s="9" t="n">
        <v>1.47</v>
      </c>
    </row>
    <row r="7420">
      <c r="A7420" s="160" t="n">
        <v>38296</v>
      </c>
      <c r="B7420" s="9" t="n">
        <v>1.41</v>
      </c>
    </row>
    <row r="7421">
      <c r="A7421" s="160" t="n">
        <v>38299</v>
      </c>
      <c r="B7421" s="9" t="n">
        <v>1.42</v>
      </c>
    </row>
    <row r="7422">
      <c r="A7422" s="160" t="n">
        <v>38300</v>
      </c>
      <c r="B7422" s="9" t="n">
        <v>1.42</v>
      </c>
    </row>
    <row r="7423">
      <c r="A7423" s="160" t="n">
        <v>38301</v>
      </c>
      <c r="B7423" s="9" t="n">
        <v>1.43</v>
      </c>
    </row>
    <row r="7424">
      <c r="A7424" s="160" t="n">
        <v>38302</v>
      </c>
      <c r="B7424" s="9" t="n"/>
    </row>
    <row r="7425">
      <c r="A7425" s="160" t="n">
        <v>38303</v>
      </c>
      <c r="B7425" s="9" t="n">
        <v>1.34</v>
      </c>
    </row>
    <row r="7426">
      <c r="A7426" s="160" t="n">
        <v>38306</v>
      </c>
      <c r="B7426" s="9" t="n">
        <v>1.31</v>
      </c>
    </row>
    <row r="7427">
      <c r="A7427" s="160" t="n">
        <v>38307</v>
      </c>
      <c r="B7427" s="9" t="n">
        <v>1.3</v>
      </c>
    </row>
    <row r="7428">
      <c r="A7428" s="160" t="n">
        <v>38308</v>
      </c>
      <c r="B7428" s="9" t="n">
        <v>1.29</v>
      </c>
    </row>
    <row r="7429">
      <c r="A7429" s="160" t="n">
        <v>38309</v>
      </c>
      <c r="B7429" s="9" t="n">
        <v>1.26</v>
      </c>
    </row>
    <row r="7430">
      <c r="A7430" s="160" t="n">
        <v>38310</v>
      </c>
      <c r="B7430" s="9" t="n">
        <v>1.25</v>
      </c>
    </row>
    <row r="7431">
      <c r="A7431" s="160" t="n">
        <v>38313</v>
      </c>
      <c r="B7431" s="9" t="n">
        <v>1.23</v>
      </c>
    </row>
    <row r="7432">
      <c r="A7432" s="160" t="n">
        <v>38314</v>
      </c>
      <c r="B7432" s="9" t="n">
        <v>1.21</v>
      </c>
    </row>
    <row r="7433">
      <c r="A7433" s="160" t="n">
        <v>38315</v>
      </c>
      <c r="B7433" s="9" t="n">
        <v>1.19</v>
      </c>
    </row>
    <row r="7434">
      <c r="A7434" s="160" t="n">
        <v>38316</v>
      </c>
      <c r="B7434" s="9" t="n"/>
    </row>
    <row r="7435">
      <c r="A7435" s="160" t="n">
        <v>38317</v>
      </c>
      <c r="B7435" s="9" t="n">
        <v>1.21</v>
      </c>
    </row>
    <row r="7436">
      <c r="A7436" s="160" t="n">
        <v>38320</v>
      </c>
      <c r="B7436" s="9" t="n">
        <v>1.27</v>
      </c>
    </row>
    <row r="7437">
      <c r="A7437" s="160" t="n">
        <v>38321</v>
      </c>
      <c r="B7437" s="9" t="n">
        <v>1.34</v>
      </c>
    </row>
    <row r="7438">
      <c r="A7438" s="160" t="n">
        <v>38322</v>
      </c>
      <c r="B7438" s="9" t="n">
        <v>1.37</v>
      </c>
    </row>
    <row r="7439">
      <c r="A7439" s="160" t="n">
        <v>38323</v>
      </c>
      <c r="B7439" s="9" t="n">
        <v>1.36</v>
      </c>
    </row>
    <row r="7440">
      <c r="A7440" s="160" t="n">
        <v>38324</v>
      </c>
      <c r="B7440" s="9" t="n">
        <v>1.33</v>
      </c>
    </row>
    <row r="7441">
      <c r="A7441" s="160" t="n">
        <v>38327</v>
      </c>
      <c r="B7441" s="9" t="n">
        <v>1.31</v>
      </c>
    </row>
    <row r="7442">
      <c r="A7442" s="160" t="n">
        <v>38328</v>
      </c>
      <c r="B7442" s="9" t="n">
        <v>1.28</v>
      </c>
    </row>
    <row r="7443">
      <c r="A7443" s="160" t="n">
        <v>38329</v>
      </c>
      <c r="B7443" s="9" t="n">
        <v>1.23</v>
      </c>
    </row>
    <row r="7444">
      <c r="A7444" s="160" t="n">
        <v>38330</v>
      </c>
      <c r="B7444" s="9" t="n">
        <v>1.26</v>
      </c>
    </row>
    <row r="7445">
      <c r="A7445" s="160" t="n">
        <v>38331</v>
      </c>
      <c r="B7445" s="9" t="n">
        <v>1.21</v>
      </c>
    </row>
    <row r="7446">
      <c r="A7446" s="160" t="n">
        <v>38334</v>
      </c>
      <c r="B7446" s="9" t="n">
        <v>1.18</v>
      </c>
    </row>
    <row r="7447">
      <c r="A7447" s="160" t="n">
        <v>38335</v>
      </c>
      <c r="B7447" s="9" t="n">
        <v>1.15</v>
      </c>
    </row>
    <row r="7448">
      <c r="A7448" s="160" t="n">
        <v>38336</v>
      </c>
      <c r="B7448" s="9" t="n">
        <v>1.12</v>
      </c>
    </row>
    <row r="7449">
      <c r="A7449" s="160" t="n">
        <v>38337</v>
      </c>
      <c r="B7449" s="9" t="n">
        <v>1.18</v>
      </c>
    </row>
    <row r="7450">
      <c r="A7450" s="160" t="n">
        <v>38338</v>
      </c>
      <c r="B7450" s="9" t="n">
        <v>1.18</v>
      </c>
    </row>
    <row r="7451">
      <c r="A7451" s="160" t="n">
        <v>38341</v>
      </c>
      <c r="B7451" s="9" t="n">
        <v>1.15</v>
      </c>
    </row>
    <row r="7452">
      <c r="A7452" s="160" t="n">
        <v>38342</v>
      </c>
      <c r="B7452" s="9" t="n">
        <v>1.13</v>
      </c>
    </row>
    <row r="7453">
      <c r="A7453" s="160" t="n">
        <v>38343</v>
      </c>
      <c r="B7453" s="9" t="n">
        <v>1.17</v>
      </c>
    </row>
    <row r="7454">
      <c r="A7454" s="160" t="n">
        <v>38344</v>
      </c>
      <c r="B7454" s="9" t="n">
        <v>1.21</v>
      </c>
    </row>
    <row r="7455">
      <c r="A7455" s="160" t="n">
        <v>38345</v>
      </c>
      <c r="B7455" s="9" t="n"/>
    </row>
    <row r="7456">
      <c r="A7456" s="160" t="n">
        <v>38348</v>
      </c>
      <c r="B7456" s="9" t="n">
        <v>1.23</v>
      </c>
    </row>
    <row r="7457">
      <c r="A7457" s="160" t="n">
        <v>38349</v>
      </c>
      <c r="B7457" s="9" t="n">
        <v>1.23</v>
      </c>
    </row>
    <row r="7458">
      <c r="A7458" s="160" t="n">
        <v>38350</v>
      </c>
      <c r="B7458" s="9" t="n">
        <v>1.21</v>
      </c>
    </row>
    <row r="7459">
      <c r="A7459" s="160" t="n">
        <v>38351</v>
      </c>
      <c r="B7459" s="9" t="n">
        <v>1.17</v>
      </c>
    </row>
    <row r="7460">
      <c r="A7460" s="160" t="n">
        <v>38352</v>
      </c>
      <c r="B7460" s="9" t="n">
        <v>1.16</v>
      </c>
    </row>
    <row r="7461">
      <c r="A7461" s="160" t="n">
        <v>38355</v>
      </c>
      <c r="B7461" s="9" t="n">
        <v>1.13</v>
      </c>
    </row>
    <row r="7462">
      <c r="A7462" s="160" t="n">
        <v>38356</v>
      </c>
      <c r="B7462" s="9" t="n">
        <v>1.09</v>
      </c>
    </row>
    <row r="7463">
      <c r="A7463" s="160" t="n">
        <v>38357</v>
      </c>
      <c r="B7463" s="9" t="n">
        <v>1.07</v>
      </c>
    </row>
    <row r="7464">
      <c r="A7464" s="160" t="n">
        <v>38358</v>
      </c>
      <c r="B7464" s="9" t="n">
        <v>1.11</v>
      </c>
    </row>
    <row r="7465">
      <c r="A7465" s="160" t="n">
        <v>38359</v>
      </c>
      <c r="B7465" s="9" t="n">
        <v>1.09</v>
      </c>
    </row>
    <row r="7466">
      <c r="A7466" s="160" t="n">
        <v>38362</v>
      </c>
      <c r="B7466" s="9" t="n">
        <v>1.06</v>
      </c>
    </row>
    <row r="7467">
      <c r="A7467" s="160" t="n">
        <v>38363</v>
      </c>
      <c r="B7467" s="9" t="n">
        <v>1.02</v>
      </c>
    </row>
    <row r="7468">
      <c r="A7468" s="160" t="n">
        <v>38364</v>
      </c>
      <c r="B7468" s="9" t="n">
        <v>1.03</v>
      </c>
    </row>
    <row r="7469">
      <c r="A7469" s="160" t="n">
        <v>38365</v>
      </c>
      <c r="B7469" s="9" t="n">
        <v>0.99</v>
      </c>
    </row>
    <row r="7470">
      <c r="A7470" s="160" t="n">
        <v>38366</v>
      </c>
      <c r="B7470" s="9" t="n">
        <v>0.99</v>
      </c>
    </row>
    <row r="7471">
      <c r="A7471" s="160" t="n">
        <v>38369</v>
      </c>
      <c r="B7471" s="9" t="n"/>
    </row>
    <row r="7472">
      <c r="A7472" s="160" t="n">
        <v>38370</v>
      </c>
      <c r="B7472" s="9" t="n">
        <v>0.95</v>
      </c>
    </row>
    <row r="7473">
      <c r="A7473" s="160" t="n">
        <v>38371</v>
      </c>
      <c r="B7473" s="9" t="n">
        <v>0.9399999999999999</v>
      </c>
    </row>
    <row r="7474">
      <c r="A7474" s="160" t="n">
        <v>38372</v>
      </c>
      <c r="B7474" s="9" t="n">
        <v>0.96</v>
      </c>
    </row>
    <row r="7475">
      <c r="A7475" s="160" t="n">
        <v>38373</v>
      </c>
      <c r="B7475" s="9" t="n">
        <v>1</v>
      </c>
    </row>
    <row r="7476">
      <c r="A7476" s="160" t="n">
        <v>38376</v>
      </c>
      <c r="B7476" s="9" t="n">
        <v>0.9399999999999999</v>
      </c>
    </row>
    <row r="7477">
      <c r="A7477" s="160" t="n">
        <v>38377</v>
      </c>
      <c r="B7477" s="9" t="n">
        <v>0.97</v>
      </c>
    </row>
    <row r="7478">
      <c r="A7478" s="160" t="n">
        <v>38378</v>
      </c>
      <c r="B7478" s="9" t="n">
        <v>0.9399999999999999</v>
      </c>
    </row>
    <row r="7479">
      <c r="A7479" s="160" t="n">
        <v>38379</v>
      </c>
      <c r="B7479" s="9" t="n">
        <v>0.9399999999999999</v>
      </c>
    </row>
    <row r="7480">
      <c r="A7480" s="160" t="n">
        <v>38380</v>
      </c>
      <c r="B7480" s="9" t="n">
        <v>0.91</v>
      </c>
    </row>
    <row r="7481">
      <c r="A7481" s="160" t="n">
        <v>38383</v>
      </c>
      <c r="B7481" s="9" t="n">
        <v>0.85</v>
      </c>
    </row>
    <row r="7482">
      <c r="A7482" s="160" t="n">
        <v>38384</v>
      </c>
      <c r="B7482" s="9" t="n">
        <v>0.86</v>
      </c>
    </row>
    <row r="7483">
      <c r="A7483" s="160" t="n">
        <v>38385</v>
      </c>
      <c r="B7483" s="9" t="n">
        <v>0.83</v>
      </c>
    </row>
    <row r="7484">
      <c r="A7484" s="160" t="n">
        <v>38386</v>
      </c>
      <c r="B7484" s="9" t="n">
        <v>0.84</v>
      </c>
    </row>
    <row r="7485">
      <c r="A7485" s="160" t="n">
        <v>38387</v>
      </c>
      <c r="B7485" s="9" t="n">
        <v>0.8</v>
      </c>
    </row>
    <row r="7486">
      <c r="A7486" s="160" t="n">
        <v>38390</v>
      </c>
      <c r="B7486" s="9" t="n">
        <v>0.76</v>
      </c>
    </row>
    <row r="7487">
      <c r="A7487" s="160" t="n">
        <v>38391</v>
      </c>
      <c r="B7487" s="9" t="n">
        <v>0.72</v>
      </c>
    </row>
    <row r="7488">
      <c r="A7488" s="160" t="n">
        <v>38392</v>
      </c>
      <c r="B7488" s="9" t="n">
        <v>0.76</v>
      </c>
    </row>
    <row r="7489">
      <c r="A7489" s="160" t="n">
        <v>38393</v>
      </c>
      <c r="B7489" s="9" t="n">
        <v>0.78</v>
      </c>
    </row>
    <row r="7490">
      <c r="A7490" s="160" t="n">
        <v>38394</v>
      </c>
      <c r="B7490" s="9" t="n">
        <v>0.76</v>
      </c>
    </row>
    <row r="7491">
      <c r="A7491" s="160" t="n">
        <v>38397</v>
      </c>
      <c r="B7491" s="9" t="n">
        <v>0.7</v>
      </c>
    </row>
    <row r="7492">
      <c r="A7492" s="160" t="n">
        <v>38398</v>
      </c>
      <c r="B7492" s="9" t="n">
        <v>0.73</v>
      </c>
    </row>
    <row r="7493">
      <c r="A7493" s="160" t="n">
        <v>38399</v>
      </c>
      <c r="B7493" s="9" t="n">
        <v>0.75</v>
      </c>
    </row>
    <row r="7494">
      <c r="A7494" s="160" t="n">
        <v>38400</v>
      </c>
      <c r="B7494" s="9" t="n">
        <v>0.8100000000000001</v>
      </c>
    </row>
    <row r="7495">
      <c r="A7495" s="160" t="n">
        <v>38401</v>
      </c>
      <c r="B7495" s="9" t="n">
        <v>0.82</v>
      </c>
    </row>
    <row r="7496">
      <c r="A7496" s="160" t="n">
        <v>38404</v>
      </c>
      <c r="B7496" s="9" t="n"/>
    </row>
    <row r="7497">
      <c r="A7497" s="160" t="n">
        <v>38405</v>
      </c>
      <c r="B7497" s="9" t="n">
        <v>0.83</v>
      </c>
    </row>
    <row r="7498">
      <c r="A7498" s="160" t="n">
        <v>38406</v>
      </c>
      <c r="B7498" s="9" t="n">
        <v>0.8100000000000001</v>
      </c>
    </row>
    <row r="7499">
      <c r="A7499" s="160" t="n">
        <v>38407</v>
      </c>
      <c r="B7499" s="9" t="n">
        <v>0.77</v>
      </c>
    </row>
    <row r="7500">
      <c r="A7500" s="160" t="n">
        <v>38408</v>
      </c>
      <c r="B7500" s="9" t="n">
        <v>0.73</v>
      </c>
    </row>
    <row r="7501">
      <c r="A7501" s="160" t="n">
        <v>38411</v>
      </c>
      <c r="B7501" s="9" t="n">
        <v>0.77</v>
      </c>
    </row>
    <row r="7502">
      <c r="A7502" s="160" t="n">
        <v>38412</v>
      </c>
      <c r="B7502" s="9" t="n">
        <v>0.79</v>
      </c>
    </row>
    <row r="7503">
      <c r="A7503" s="160" t="n">
        <v>38413</v>
      </c>
      <c r="B7503" s="9" t="n">
        <v>0.8100000000000001</v>
      </c>
    </row>
    <row r="7504">
      <c r="A7504" s="160" t="n">
        <v>38414</v>
      </c>
      <c r="B7504" s="9" t="n">
        <v>0.8</v>
      </c>
    </row>
    <row r="7505">
      <c r="A7505" s="160" t="n">
        <v>38415</v>
      </c>
      <c r="B7505" s="9" t="n">
        <v>0.75</v>
      </c>
    </row>
    <row r="7506">
      <c r="A7506" s="160" t="n">
        <v>38418</v>
      </c>
      <c r="B7506" s="9" t="n">
        <v>0.7</v>
      </c>
    </row>
    <row r="7507">
      <c r="A7507" s="160" t="n">
        <v>38419</v>
      </c>
      <c r="B7507" s="9" t="n">
        <v>0.76</v>
      </c>
    </row>
    <row r="7508">
      <c r="A7508" s="160" t="n">
        <v>38420</v>
      </c>
      <c r="B7508" s="9" t="n">
        <v>0.86</v>
      </c>
    </row>
    <row r="7509">
      <c r="A7509" s="160" t="n">
        <v>38421</v>
      </c>
      <c r="B7509" s="9" t="n">
        <v>0.8</v>
      </c>
    </row>
    <row r="7510">
      <c r="A7510" s="160" t="n">
        <v>38422</v>
      </c>
      <c r="B7510" s="9" t="n">
        <v>0.83</v>
      </c>
    </row>
    <row r="7511">
      <c r="A7511" s="160" t="n">
        <v>38425</v>
      </c>
      <c r="B7511" s="9" t="n">
        <v>0.77</v>
      </c>
    </row>
    <row r="7512">
      <c r="A7512" s="160" t="n">
        <v>38426</v>
      </c>
      <c r="B7512" s="9" t="n">
        <v>0.79</v>
      </c>
    </row>
    <row r="7513">
      <c r="A7513" s="160" t="n">
        <v>38427</v>
      </c>
      <c r="B7513" s="9" t="n">
        <v>0.8</v>
      </c>
    </row>
    <row r="7514">
      <c r="A7514" s="160" t="n">
        <v>38428</v>
      </c>
      <c r="B7514" s="9" t="n">
        <v>0.77</v>
      </c>
    </row>
    <row r="7515">
      <c r="A7515" s="160" t="n">
        <v>38429</v>
      </c>
      <c r="B7515" s="9" t="n">
        <v>0.79</v>
      </c>
    </row>
    <row r="7516">
      <c r="A7516" s="160" t="n">
        <v>38432</v>
      </c>
      <c r="B7516" s="9" t="n">
        <v>0.8100000000000001</v>
      </c>
    </row>
    <row r="7517">
      <c r="A7517" s="160" t="n">
        <v>38433</v>
      </c>
      <c r="B7517" s="9" t="n">
        <v>0.77</v>
      </c>
    </row>
    <row r="7518">
      <c r="A7518" s="160" t="n">
        <v>38434</v>
      </c>
      <c r="B7518" s="9" t="n">
        <v>0.77</v>
      </c>
    </row>
    <row r="7519">
      <c r="A7519" s="160" t="n">
        <v>38435</v>
      </c>
      <c r="B7519" s="9" t="n">
        <v>0.72</v>
      </c>
    </row>
    <row r="7520">
      <c r="A7520" s="160" t="n">
        <v>38436</v>
      </c>
      <c r="B7520" s="9" t="n"/>
    </row>
    <row r="7521">
      <c r="A7521" s="160" t="n">
        <v>38439</v>
      </c>
      <c r="B7521" s="9" t="n">
        <v>0.74</v>
      </c>
    </row>
    <row r="7522">
      <c r="A7522" s="160" t="n">
        <v>38440</v>
      </c>
      <c r="B7522" s="9" t="n">
        <v>0.73</v>
      </c>
    </row>
    <row r="7523">
      <c r="A7523" s="160" t="n">
        <v>38441</v>
      </c>
      <c r="B7523" s="9" t="n">
        <v>0.7</v>
      </c>
    </row>
    <row r="7524">
      <c r="A7524" s="160" t="n">
        <v>38442</v>
      </c>
      <c r="B7524" s="9" t="n">
        <v>0.7</v>
      </c>
    </row>
    <row r="7525">
      <c r="A7525" s="160" t="n">
        <v>38443</v>
      </c>
      <c r="B7525" s="9" t="n">
        <v>0.71</v>
      </c>
    </row>
    <row r="7526">
      <c r="A7526" s="160" t="n">
        <v>38446</v>
      </c>
      <c r="B7526" s="9" t="n">
        <v>0.73</v>
      </c>
    </row>
    <row r="7527">
      <c r="A7527" s="160" t="n">
        <v>38447</v>
      </c>
      <c r="B7527" s="9" t="n">
        <v>0.73</v>
      </c>
    </row>
    <row r="7528">
      <c r="A7528" s="160" t="n">
        <v>38448</v>
      </c>
      <c r="B7528" s="9" t="n">
        <v>0.74</v>
      </c>
    </row>
    <row r="7529">
      <c r="A7529" s="160" t="n">
        <v>38449</v>
      </c>
      <c r="B7529" s="9" t="n">
        <v>0.77</v>
      </c>
    </row>
    <row r="7530">
      <c r="A7530" s="160" t="n">
        <v>38450</v>
      </c>
      <c r="B7530" s="9" t="n">
        <v>0.73</v>
      </c>
    </row>
    <row r="7531">
      <c r="A7531" s="160" t="n">
        <v>38453</v>
      </c>
      <c r="B7531" s="9" t="n">
        <v>0.7</v>
      </c>
    </row>
    <row r="7532">
      <c r="A7532" s="160" t="n">
        <v>38454</v>
      </c>
      <c r="B7532" s="9" t="n">
        <v>0.67</v>
      </c>
    </row>
    <row r="7533">
      <c r="A7533" s="160" t="n">
        <v>38455</v>
      </c>
      <c r="B7533" s="9" t="n">
        <v>0.72</v>
      </c>
    </row>
    <row r="7534">
      <c r="A7534" s="160" t="n">
        <v>38456</v>
      </c>
      <c r="B7534" s="9" t="n">
        <v>0.77</v>
      </c>
    </row>
    <row r="7535">
      <c r="A7535" s="160" t="n">
        <v>38457</v>
      </c>
      <c r="B7535" s="9" t="n">
        <v>0.73</v>
      </c>
    </row>
    <row r="7536">
      <c r="A7536" s="160" t="n">
        <v>38460</v>
      </c>
      <c r="B7536" s="9" t="n">
        <v>0.72</v>
      </c>
    </row>
    <row r="7537">
      <c r="A7537" s="160" t="n">
        <v>38461</v>
      </c>
      <c r="B7537" s="9" t="n">
        <v>0.71</v>
      </c>
    </row>
    <row r="7538">
      <c r="A7538" s="160" t="n">
        <v>38462</v>
      </c>
      <c r="B7538" s="9" t="n">
        <v>0.7</v>
      </c>
    </row>
    <row r="7539">
      <c r="A7539" s="160" t="n">
        <v>38463</v>
      </c>
      <c r="B7539" s="9" t="n">
        <v>0.67</v>
      </c>
    </row>
    <row r="7540">
      <c r="A7540" s="160" t="n">
        <v>38464</v>
      </c>
      <c r="B7540" s="9" t="n">
        <v>0.64</v>
      </c>
    </row>
    <row r="7541">
      <c r="A7541" s="160" t="n">
        <v>38467</v>
      </c>
      <c r="B7541" s="9" t="n">
        <v>0.62</v>
      </c>
    </row>
    <row r="7542">
      <c r="A7542" s="160" t="n">
        <v>38468</v>
      </c>
      <c r="B7542" s="9" t="n">
        <v>0.61</v>
      </c>
    </row>
    <row r="7543">
      <c r="A7543" s="160" t="n">
        <v>38469</v>
      </c>
      <c r="B7543" s="9" t="n">
        <v>0.61</v>
      </c>
    </row>
    <row r="7544">
      <c r="A7544" s="160" t="n">
        <v>38470</v>
      </c>
      <c r="B7544" s="9" t="n">
        <v>0.6</v>
      </c>
    </row>
    <row r="7545">
      <c r="A7545" s="160" t="n">
        <v>38471</v>
      </c>
      <c r="B7545" s="9" t="n">
        <v>0.55</v>
      </c>
    </row>
    <row r="7546">
      <c r="A7546" s="160" t="n">
        <v>38474</v>
      </c>
      <c r="B7546" s="9" t="n">
        <v>0.57</v>
      </c>
    </row>
    <row r="7547">
      <c r="A7547" s="160" t="n">
        <v>38475</v>
      </c>
      <c r="B7547" s="9" t="n">
        <v>0.53</v>
      </c>
    </row>
    <row r="7548">
      <c r="A7548" s="160" t="n">
        <v>38476</v>
      </c>
      <c r="B7548" s="9" t="n">
        <v>0.57</v>
      </c>
    </row>
    <row r="7549">
      <c r="A7549" s="160" t="n">
        <v>38477</v>
      </c>
      <c r="B7549" s="9" t="n">
        <v>0.61</v>
      </c>
    </row>
    <row r="7550">
      <c r="A7550" s="160" t="n">
        <v>38478</v>
      </c>
      <c r="B7550" s="9" t="n">
        <v>0.55</v>
      </c>
    </row>
    <row r="7551">
      <c r="A7551" s="160" t="n">
        <v>38481</v>
      </c>
      <c r="B7551" s="9" t="n">
        <v>0.53</v>
      </c>
    </row>
    <row r="7552">
      <c r="A7552" s="160" t="n">
        <v>38482</v>
      </c>
      <c r="B7552" s="9" t="n">
        <v>0.54</v>
      </c>
    </row>
    <row r="7553">
      <c r="A7553" s="160" t="n">
        <v>38483</v>
      </c>
      <c r="B7553" s="9" t="n">
        <v>0.53</v>
      </c>
    </row>
    <row r="7554">
      <c r="A7554" s="160" t="n">
        <v>38484</v>
      </c>
      <c r="B7554" s="9" t="n">
        <v>0.52</v>
      </c>
    </row>
    <row r="7555">
      <c r="A7555" s="160" t="n">
        <v>38485</v>
      </c>
      <c r="B7555" s="9" t="n">
        <v>0.51</v>
      </c>
    </row>
    <row r="7556">
      <c r="A7556" s="160" t="n">
        <v>38488</v>
      </c>
      <c r="B7556" s="9" t="n">
        <v>0.52</v>
      </c>
    </row>
    <row r="7557">
      <c r="A7557" s="160" t="n">
        <v>38489</v>
      </c>
      <c r="B7557" s="9" t="n">
        <v>0.51</v>
      </c>
    </row>
    <row r="7558">
      <c r="A7558" s="160" t="n">
        <v>38490</v>
      </c>
      <c r="B7558" s="9" t="n">
        <v>0.51</v>
      </c>
    </row>
    <row r="7559">
      <c r="A7559" s="160" t="n">
        <v>38491</v>
      </c>
      <c r="B7559" s="9" t="n">
        <v>0.47</v>
      </c>
    </row>
    <row r="7560">
      <c r="A7560" s="160" t="n">
        <v>38492</v>
      </c>
      <c r="B7560" s="9" t="n">
        <v>0.44</v>
      </c>
    </row>
    <row r="7561">
      <c r="A7561" s="160" t="n">
        <v>38495</v>
      </c>
      <c r="B7561" s="9" t="n">
        <v>0.42</v>
      </c>
    </row>
    <row r="7562">
      <c r="A7562" s="160" t="n">
        <v>38496</v>
      </c>
      <c r="B7562" s="9" t="n">
        <v>0.43</v>
      </c>
    </row>
    <row r="7563">
      <c r="A7563" s="160" t="n">
        <v>38497</v>
      </c>
      <c r="B7563" s="9" t="n">
        <v>0.47</v>
      </c>
    </row>
    <row r="7564">
      <c r="A7564" s="160" t="n">
        <v>38498</v>
      </c>
      <c r="B7564" s="9" t="n">
        <v>0.44</v>
      </c>
    </row>
    <row r="7565">
      <c r="A7565" s="160" t="n">
        <v>38499</v>
      </c>
      <c r="B7565" s="9" t="n">
        <v>0.44</v>
      </c>
    </row>
    <row r="7566">
      <c r="A7566" s="160" t="n">
        <v>38502</v>
      </c>
      <c r="B7566" s="9" t="n"/>
    </row>
    <row r="7567">
      <c r="A7567" s="160" t="n">
        <v>38503</v>
      </c>
      <c r="B7567" s="9" t="n">
        <v>0.4</v>
      </c>
    </row>
    <row r="7568">
      <c r="A7568" s="160" t="n">
        <v>38504</v>
      </c>
      <c r="B7568" s="9" t="n">
        <v>0.41</v>
      </c>
    </row>
    <row r="7569">
      <c r="A7569" s="160" t="n">
        <v>38505</v>
      </c>
      <c r="B7569" s="9" t="n">
        <v>0.37</v>
      </c>
    </row>
    <row r="7570">
      <c r="A7570" s="160" t="n">
        <v>38506</v>
      </c>
      <c r="B7570" s="9" t="n">
        <v>0.41</v>
      </c>
    </row>
    <row r="7571">
      <c r="A7571" s="160" t="n">
        <v>38509</v>
      </c>
      <c r="B7571" s="9" t="n">
        <v>0.37</v>
      </c>
    </row>
    <row r="7572">
      <c r="A7572" s="160" t="n">
        <v>38510</v>
      </c>
      <c r="B7572" s="9" t="n">
        <v>0.35</v>
      </c>
    </row>
    <row r="7573">
      <c r="A7573" s="160" t="n">
        <v>38511</v>
      </c>
      <c r="B7573" s="9" t="n">
        <v>0.35</v>
      </c>
    </row>
    <row r="7574">
      <c r="A7574" s="160" t="n">
        <v>38512</v>
      </c>
      <c r="B7574" s="9" t="n">
        <v>0.34</v>
      </c>
    </row>
    <row r="7575">
      <c r="A7575" s="160" t="n">
        <v>38513</v>
      </c>
      <c r="B7575" s="9" t="n">
        <v>0.34</v>
      </c>
    </row>
    <row r="7576">
      <c r="A7576" s="160" t="n">
        <v>38516</v>
      </c>
      <c r="B7576" s="9" t="n">
        <v>0.38</v>
      </c>
    </row>
    <row r="7577">
      <c r="A7577" s="160" t="n">
        <v>38517</v>
      </c>
      <c r="B7577" s="9" t="n">
        <v>0.42</v>
      </c>
    </row>
    <row r="7578">
      <c r="A7578" s="160" t="n">
        <v>38518</v>
      </c>
      <c r="B7578" s="9" t="n">
        <v>0.4</v>
      </c>
    </row>
    <row r="7579">
      <c r="A7579" s="160" t="n">
        <v>38519</v>
      </c>
      <c r="B7579" s="9" t="n">
        <v>0.39</v>
      </c>
    </row>
    <row r="7580">
      <c r="A7580" s="160" t="n">
        <v>38520</v>
      </c>
      <c r="B7580" s="9" t="n">
        <v>0.37</v>
      </c>
    </row>
    <row r="7581">
      <c r="A7581" s="160" t="n">
        <v>38523</v>
      </c>
      <c r="B7581" s="9" t="n">
        <v>0.39</v>
      </c>
    </row>
    <row r="7582">
      <c r="A7582" s="160" t="n">
        <v>38524</v>
      </c>
      <c r="B7582" s="9" t="n">
        <v>0.35</v>
      </c>
    </row>
    <row r="7583">
      <c r="A7583" s="160" t="n">
        <v>38525</v>
      </c>
      <c r="B7583" s="9" t="n">
        <v>0.33</v>
      </c>
    </row>
    <row r="7584">
      <c r="A7584" s="160" t="n">
        <v>38526</v>
      </c>
      <c r="B7584" s="9" t="n">
        <v>0.33</v>
      </c>
    </row>
    <row r="7585">
      <c r="A7585" s="160" t="n">
        <v>38527</v>
      </c>
      <c r="B7585" s="9" t="n">
        <v>0.33</v>
      </c>
    </row>
    <row r="7586">
      <c r="A7586" s="160" t="n">
        <v>38530</v>
      </c>
      <c r="B7586" s="9" t="n">
        <v>0.3</v>
      </c>
    </row>
    <row r="7587">
      <c r="A7587" s="160" t="n">
        <v>38531</v>
      </c>
      <c r="B7587" s="9" t="n">
        <v>0.32</v>
      </c>
    </row>
    <row r="7588">
      <c r="A7588" s="160" t="n">
        <v>38532</v>
      </c>
      <c r="B7588" s="9" t="n">
        <v>0.34</v>
      </c>
    </row>
    <row r="7589">
      <c r="A7589" s="160" t="n">
        <v>38533</v>
      </c>
      <c r="B7589" s="9" t="n">
        <v>0.28</v>
      </c>
    </row>
    <row r="7590">
      <c r="A7590" s="160" t="n">
        <v>38534</v>
      </c>
      <c r="B7590" s="9" t="n">
        <v>0.3</v>
      </c>
    </row>
    <row r="7591">
      <c r="A7591" s="160" t="n">
        <v>38537</v>
      </c>
      <c r="B7591" s="9" t="n"/>
    </row>
    <row r="7592">
      <c r="A7592" s="160" t="n">
        <v>38538</v>
      </c>
      <c r="B7592" s="9" t="n">
        <v>0.32</v>
      </c>
    </row>
    <row r="7593">
      <c r="A7593" s="160" t="n">
        <v>38539</v>
      </c>
      <c r="B7593" s="9" t="n">
        <v>0.31</v>
      </c>
    </row>
    <row r="7594">
      <c r="A7594" s="160" t="n">
        <v>38540</v>
      </c>
      <c r="B7594" s="9" t="n">
        <v>0.34</v>
      </c>
    </row>
    <row r="7595">
      <c r="A7595" s="160" t="n">
        <v>38541</v>
      </c>
      <c r="B7595" s="9" t="n">
        <v>0.33</v>
      </c>
    </row>
    <row r="7596">
      <c r="A7596" s="160" t="n">
        <v>38544</v>
      </c>
      <c r="B7596" s="9" t="n">
        <v>0.3</v>
      </c>
    </row>
    <row r="7597">
      <c r="A7597" s="160" t="n">
        <v>38545</v>
      </c>
      <c r="B7597" s="9" t="n">
        <v>0.33</v>
      </c>
    </row>
    <row r="7598">
      <c r="A7598" s="160" t="n">
        <v>38546</v>
      </c>
      <c r="B7598" s="9" t="n">
        <v>0.33</v>
      </c>
    </row>
    <row r="7599">
      <c r="A7599" s="160" t="n">
        <v>38547</v>
      </c>
      <c r="B7599" s="9" t="n">
        <v>0.33</v>
      </c>
    </row>
    <row r="7600">
      <c r="A7600" s="160" t="n">
        <v>38548</v>
      </c>
      <c r="B7600" s="9" t="n">
        <v>0.32</v>
      </c>
    </row>
    <row r="7601">
      <c r="A7601" s="160" t="n">
        <v>38551</v>
      </c>
      <c r="B7601" s="9" t="n">
        <v>0.33</v>
      </c>
    </row>
    <row r="7602">
      <c r="A7602" s="160" t="n">
        <v>38552</v>
      </c>
      <c r="B7602" s="9" t="n">
        <v>0.32</v>
      </c>
    </row>
    <row r="7603">
      <c r="A7603" s="160" t="n">
        <v>38553</v>
      </c>
      <c r="B7603" s="9" t="n">
        <v>0.27</v>
      </c>
    </row>
    <row r="7604">
      <c r="A7604" s="160" t="n">
        <v>38554</v>
      </c>
      <c r="B7604" s="9" t="n">
        <v>0.32</v>
      </c>
    </row>
    <row r="7605">
      <c r="A7605" s="160" t="n">
        <v>38555</v>
      </c>
      <c r="B7605" s="9" t="n">
        <v>0.31</v>
      </c>
    </row>
    <row r="7606">
      <c r="A7606" s="160" t="n">
        <v>38558</v>
      </c>
      <c r="B7606" s="9" t="n">
        <v>0.3</v>
      </c>
    </row>
    <row r="7607">
      <c r="A7607" s="160" t="n">
        <v>38559</v>
      </c>
      <c r="B7607" s="9" t="n">
        <v>0.29</v>
      </c>
    </row>
    <row r="7608">
      <c r="A7608" s="160" t="n">
        <v>38560</v>
      </c>
      <c r="B7608" s="9" t="n">
        <v>0.28</v>
      </c>
    </row>
    <row r="7609">
      <c r="A7609" s="160" t="n">
        <v>38561</v>
      </c>
      <c r="B7609" s="9" t="n">
        <v>0.24</v>
      </c>
    </row>
    <row r="7610">
      <c r="A7610" s="160" t="n">
        <v>38562</v>
      </c>
      <c r="B7610" s="9" t="n">
        <v>0.26</v>
      </c>
    </row>
    <row r="7611">
      <c r="A7611" s="160" t="n">
        <v>38565</v>
      </c>
      <c r="B7611" s="9" t="n">
        <v>0.28</v>
      </c>
    </row>
    <row r="7612">
      <c r="A7612" s="160" t="n">
        <v>38566</v>
      </c>
      <c r="B7612" s="9" t="n">
        <v>0.28</v>
      </c>
    </row>
    <row r="7613">
      <c r="A7613" s="160" t="n">
        <v>38567</v>
      </c>
      <c r="B7613" s="9" t="n">
        <v>0.28</v>
      </c>
    </row>
    <row r="7614">
      <c r="A7614" s="160" t="n">
        <v>38568</v>
      </c>
      <c r="B7614" s="9" t="n">
        <v>0.28</v>
      </c>
    </row>
    <row r="7615">
      <c r="A7615" s="160" t="n">
        <v>38569</v>
      </c>
      <c r="B7615" s="9" t="n">
        <v>0.29</v>
      </c>
    </row>
    <row r="7616">
      <c r="A7616" s="160" t="n">
        <v>38572</v>
      </c>
      <c r="B7616" s="9" t="n">
        <v>0.26</v>
      </c>
    </row>
    <row r="7617">
      <c r="A7617" s="160" t="n">
        <v>38573</v>
      </c>
      <c r="B7617" s="9" t="n">
        <v>0.28</v>
      </c>
    </row>
    <row r="7618">
      <c r="A7618" s="160" t="n">
        <v>38574</v>
      </c>
      <c r="B7618" s="9" t="n">
        <v>0.27</v>
      </c>
    </row>
    <row r="7619">
      <c r="A7619" s="160" t="n">
        <v>38575</v>
      </c>
      <c r="B7619" s="9" t="n">
        <v>0.22</v>
      </c>
    </row>
    <row r="7620">
      <c r="A7620" s="160" t="n">
        <v>38576</v>
      </c>
      <c r="B7620" s="9" t="n">
        <v>0.19</v>
      </c>
    </row>
    <row r="7621">
      <c r="A7621" s="160" t="n">
        <v>38579</v>
      </c>
      <c r="B7621" s="9" t="n">
        <v>0.19</v>
      </c>
    </row>
    <row r="7622">
      <c r="A7622" s="160" t="n">
        <v>38580</v>
      </c>
      <c r="B7622" s="9" t="n">
        <v>0.2</v>
      </c>
    </row>
    <row r="7623">
      <c r="A7623" s="160" t="n">
        <v>38581</v>
      </c>
      <c r="B7623" s="9" t="n">
        <v>0.21</v>
      </c>
    </row>
    <row r="7624">
      <c r="A7624" s="160" t="n">
        <v>38582</v>
      </c>
      <c r="B7624" s="9" t="n">
        <v>0.2</v>
      </c>
    </row>
    <row r="7625">
      <c r="A7625" s="160" t="n">
        <v>38583</v>
      </c>
      <c r="B7625" s="9" t="n">
        <v>0.18</v>
      </c>
    </row>
    <row r="7626">
      <c r="A7626" s="160" t="n">
        <v>38586</v>
      </c>
      <c r="B7626" s="9" t="n">
        <v>0.19</v>
      </c>
    </row>
    <row r="7627">
      <c r="A7627" s="160" t="n">
        <v>38587</v>
      </c>
      <c r="B7627" s="9" t="n">
        <v>0.19</v>
      </c>
    </row>
    <row r="7628">
      <c r="A7628" s="160" t="n">
        <v>38588</v>
      </c>
      <c r="B7628" s="9" t="n">
        <v>0.2</v>
      </c>
    </row>
    <row r="7629">
      <c r="A7629" s="160" t="n">
        <v>38589</v>
      </c>
      <c r="B7629" s="9" t="n">
        <v>0.18</v>
      </c>
    </row>
    <row r="7630">
      <c r="A7630" s="160" t="n">
        <v>38590</v>
      </c>
      <c r="B7630" s="9" t="n">
        <v>0.14</v>
      </c>
    </row>
    <row r="7631">
      <c r="A7631" s="160" t="n">
        <v>38593</v>
      </c>
      <c r="B7631" s="9" t="n">
        <v>0.14</v>
      </c>
    </row>
    <row r="7632">
      <c r="A7632" s="160" t="n">
        <v>38594</v>
      </c>
      <c r="B7632" s="9" t="n">
        <v>0.19</v>
      </c>
    </row>
    <row r="7633">
      <c r="A7633" s="160" t="n">
        <v>38595</v>
      </c>
      <c r="B7633" s="9" t="n">
        <v>0.18</v>
      </c>
    </row>
    <row r="7634">
      <c r="A7634" s="160" t="n">
        <v>38596</v>
      </c>
      <c r="B7634" s="9" t="n">
        <v>0.3</v>
      </c>
    </row>
    <row r="7635">
      <c r="A7635" s="160" t="n">
        <v>38597</v>
      </c>
      <c r="B7635" s="9" t="n">
        <v>0.28</v>
      </c>
    </row>
    <row r="7636">
      <c r="A7636" s="160" t="n">
        <v>38600</v>
      </c>
      <c r="B7636" s="9" t="n"/>
    </row>
    <row r="7637">
      <c r="A7637" s="160" t="n">
        <v>38601</v>
      </c>
      <c r="B7637" s="9" t="n">
        <v>0.29</v>
      </c>
    </row>
    <row r="7638">
      <c r="A7638" s="160" t="n">
        <v>38602</v>
      </c>
      <c r="B7638" s="9" t="n">
        <v>0.28</v>
      </c>
    </row>
    <row r="7639">
      <c r="A7639" s="160" t="n">
        <v>38603</v>
      </c>
      <c r="B7639" s="9" t="n">
        <v>0.28</v>
      </c>
    </row>
    <row r="7640">
      <c r="A7640" s="160" t="n">
        <v>38604</v>
      </c>
      <c r="B7640" s="9" t="n">
        <v>0.26</v>
      </c>
    </row>
    <row r="7641">
      <c r="A7641" s="160" t="n">
        <v>38607</v>
      </c>
      <c r="B7641" s="9" t="n">
        <v>0.26</v>
      </c>
    </row>
    <row r="7642">
      <c r="A7642" s="160" t="n">
        <v>38608</v>
      </c>
      <c r="B7642" s="9" t="n">
        <v>0.26</v>
      </c>
    </row>
    <row r="7643">
      <c r="A7643" s="160" t="n">
        <v>38609</v>
      </c>
      <c r="B7643" s="9" t="n">
        <v>0.27</v>
      </c>
    </row>
    <row r="7644">
      <c r="A7644" s="160" t="n">
        <v>38610</v>
      </c>
      <c r="B7644" s="9" t="n">
        <v>0.32</v>
      </c>
    </row>
    <row r="7645">
      <c r="A7645" s="160" t="n">
        <v>38611</v>
      </c>
      <c r="B7645" s="9" t="n">
        <v>0.29</v>
      </c>
    </row>
    <row r="7646">
      <c r="A7646" s="160" t="n">
        <v>38614</v>
      </c>
      <c r="B7646" s="9" t="n">
        <v>0.32</v>
      </c>
    </row>
    <row r="7647">
      <c r="A7647" s="160" t="n">
        <v>38615</v>
      </c>
      <c r="B7647" s="9" t="n">
        <v>0.26</v>
      </c>
    </row>
    <row r="7648">
      <c r="A7648" s="160" t="n">
        <v>38616</v>
      </c>
      <c r="B7648" s="9" t="n">
        <v>0.23</v>
      </c>
    </row>
    <row r="7649">
      <c r="A7649" s="160" t="n">
        <v>38617</v>
      </c>
      <c r="B7649" s="9" t="n">
        <v>0.24</v>
      </c>
    </row>
    <row r="7650">
      <c r="A7650" s="160" t="n">
        <v>38618</v>
      </c>
      <c r="B7650" s="9" t="n">
        <v>0.23</v>
      </c>
    </row>
    <row r="7651">
      <c r="A7651" s="160" t="n">
        <v>38621</v>
      </c>
      <c r="B7651" s="9" t="n">
        <v>0.23</v>
      </c>
    </row>
    <row r="7652">
      <c r="A7652" s="160" t="n">
        <v>38622</v>
      </c>
      <c r="B7652" s="9" t="n">
        <v>0.22</v>
      </c>
    </row>
    <row r="7653">
      <c r="A7653" s="160" t="n">
        <v>38623</v>
      </c>
      <c r="B7653" s="9" t="n">
        <v>0.17</v>
      </c>
    </row>
    <row r="7654">
      <c r="A7654" s="160" t="n">
        <v>38624</v>
      </c>
      <c r="B7654" s="9" t="n">
        <v>0.16</v>
      </c>
    </row>
    <row r="7655">
      <c r="A7655" s="160" t="n">
        <v>38625</v>
      </c>
      <c r="B7655" s="9" t="n">
        <v>0.16</v>
      </c>
    </row>
    <row r="7656">
      <c r="A7656" s="160" t="n">
        <v>38628</v>
      </c>
      <c r="B7656" s="9" t="n">
        <v>0.18</v>
      </c>
    </row>
    <row r="7657">
      <c r="A7657" s="160" t="n">
        <v>38629</v>
      </c>
      <c r="B7657" s="9" t="n">
        <v>0.16</v>
      </c>
    </row>
    <row r="7658">
      <c r="A7658" s="160" t="n">
        <v>38630</v>
      </c>
      <c r="B7658" s="9" t="n">
        <v>0.15</v>
      </c>
    </row>
    <row r="7659">
      <c r="A7659" s="160" t="n">
        <v>38631</v>
      </c>
      <c r="B7659" s="9" t="n">
        <v>0.17</v>
      </c>
    </row>
    <row r="7660">
      <c r="A7660" s="160" t="n">
        <v>38632</v>
      </c>
      <c r="B7660" s="9" t="n">
        <v>0.17</v>
      </c>
    </row>
    <row r="7661">
      <c r="A7661" s="160" t="n">
        <v>38635</v>
      </c>
      <c r="B7661" s="9" t="n"/>
    </row>
    <row r="7662">
      <c r="A7662" s="160" t="n">
        <v>38636</v>
      </c>
      <c r="B7662" s="9" t="n">
        <v>0.17</v>
      </c>
    </row>
    <row r="7663">
      <c r="A7663" s="160" t="n">
        <v>38637</v>
      </c>
      <c r="B7663" s="9" t="n">
        <v>0.21</v>
      </c>
    </row>
    <row r="7664">
      <c r="A7664" s="160" t="n">
        <v>38638</v>
      </c>
      <c r="B7664" s="9" t="n">
        <v>0.24</v>
      </c>
    </row>
    <row r="7665">
      <c r="A7665" s="160" t="n">
        <v>38639</v>
      </c>
      <c r="B7665" s="9" t="n">
        <v>0.21</v>
      </c>
    </row>
    <row r="7666">
      <c r="A7666" s="160" t="n">
        <v>38642</v>
      </c>
      <c r="B7666" s="9" t="n">
        <v>0.21</v>
      </c>
    </row>
    <row r="7667">
      <c r="A7667" s="160" t="n">
        <v>38643</v>
      </c>
      <c r="B7667" s="9" t="n">
        <v>0.22</v>
      </c>
    </row>
    <row r="7668">
      <c r="A7668" s="160" t="n">
        <v>38644</v>
      </c>
      <c r="B7668" s="9" t="n">
        <v>0.22</v>
      </c>
    </row>
    <row r="7669">
      <c r="A7669" s="160" t="n">
        <v>38645</v>
      </c>
      <c r="B7669" s="9" t="n">
        <v>0.19</v>
      </c>
    </row>
    <row r="7670">
      <c r="A7670" s="160" t="n">
        <v>38646</v>
      </c>
      <c r="B7670" s="9" t="n">
        <v>0.17</v>
      </c>
    </row>
    <row r="7671">
      <c r="A7671" s="160" t="n">
        <v>38649</v>
      </c>
      <c r="B7671" s="9" t="n">
        <v>0.2</v>
      </c>
    </row>
    <row r="7672">
      <c r="A7672" s="160" t="n">
        <v>38650</v>
      </c>
      <c r="B7672" s="9" t="n">
        <v>0.2</v>
      </c>
    </row>
    <row r="7673">
      <c r="A7673" s="160" t="n">
        <v>38651</v>
      </c>
      <c r="B7673" s="9" t="n">
        <v>0.22</v>
      </c>
    </row>
    <row r="7674">
      <c r="A7674" s="160" t="n">
        <v>38652</v>
      </c>
      <c r="B7674" s="9" t="n">
        <v>0.21</v>
      </c>
    </row>
    <row r="7675">
      <c r="A7675" s="160" t="n">
        <v>38653</v>
      </c>
      <c r="B7675" s="9" t="n">
        <v>0.18</v>
      </c>
    </row>
    <row r="7676">
      <c r="A7676" s="160" t="n">
        <v>38656</v>
      </c>
      <c r="B7676" s="9" t="n">
        <v>0.17</v>
      </c>
    </row>
    <row r="7677">
      <c r="A7677" s="160" t="n">
        <v>38657</v>
      </c>
      <c r="B7677" s="9" t="n">
        <v>0.16</v>
      </c>
    </row>
    <row r="7678">
      <c r="A7678" s="160" t="n">
        <v>38658</v>
      </c>
      <c r="B7678" s="9" t="n">
        <v>0.18</v>
      </c>
    </row>
    <row r="7679">
      <c r="A7679" s="160" t="n">
        <v>38659</v>
      </c>
      <c r="B7679" s="9" t="n">
        <v>0.18</v>
      </c>
    </row>
    <row r="7680">
      <c r="A7680" s="160" t="n">
        <v>38660</v>
      </c>
      <c r="B7680" s="9" t="n">
        <v>0.19</v>
      </c>
    </row>
    <row r="7681">
      <c r="A7681" s="160" t="n">
        <v>38663</v>
      </c>
      <c r="B7681" s="9" t="n">
        <v>0.18</v>
      </c>
    </row>
    <row r="7682">
      <c r="A7682" s="160" t="n">
        <v>38664</v>
      </c>
      <c r="B7682" s="9" t="n">
        <v>0.14</v>
      </c>
    </row>
    <row r="7683">
      <c r="A7683" s="160" t="n">
        <v>38665</v>
      </c>
      <c r="B7683" s="9" t="n">
        <v>0.15</v>
      </c>
    </row>
    <row r="7684">
      <c r="A7684" s="160" t="n">
        <v>38666</v>
      </c>
      <c r="B7684" s="9" t="n">
        <v>0.11</v>
      </c>
    </row>
    <row r="7685">
      <c r="A7685" s="160" t="n">
        <v>38667</v>
      </c>
      <c r="B7685" s="9" t="n"/>
    </row>
    <row r="7686">
      <c r="A7686" s="160" t="n">
        <v>38670</v>
      </c>
      <c r="B7686" s="9" t="n">
        <v>0.11</v>
      </c>
    </row>
    <row r="7687">
      <c r="A7687" s="160" t="n">
        <v>38671</v>
      </c>
      <c r="B7687" s="9" t="n">
        <v>0.09</v>
      </c>
    </row>
    <row r="7688">
      <c r="A7688" s="160" t="n">
        <v>38672</v>
      </c>
      <c r="B7688" s="9" t="n">
        <v>0.07000000000000001</v>
      </c>
    </row>
    <row r="7689">
      <c r="A7689" s="160" t="n">
        <v>38673</v>
      </c>
      <c r="B7689" s="9" t="n">
        <v>0.09</v>
      </c>
    </row>
    <row r="7690">
      <c r="A7690" s="160" t="n">
        <v>38674</v>
      </c>
      <c r="B7690" s="9" t="n">
        <v>0.1</v>
      </c>
    </row>
    <row r="7691">
      <c r="A7691" s="160" t="n">
        <v>38677</v>
      </c>
      <c r="B7691" s="9" t="n">
        <v>0.07000000000000001</v>
      </c>
    </row>
    <row r="7692">
      <c r="A7692" s="160" t="n">
        <v>38678</v>
      </c>
      <c r="B7692" s="9" t="n">
        <v>0.11</v>
      </c>
    </row>
    <row r="7693">
      <c r="A7693" s="160" t="n">
        <v>38679</v>
      </c>
      <c r="B7693" s="9" t="n">
        <v>0.11</v>
      </c>
    </row>
    <row r="7694">
      <c r="A7694" s="160" t="n">
        <v>38680</v>
      </c>
      <c r="B7694" s="9" t="n"/>
    </row>
    <row r="7695">
      <c r="A7695" s="160" t="n">
        <v>38681</v>
      </c>
      <c r="B7695" s="9" t="n">
        <v>0.1</v>
      </c>
    </row>
    <row r="7696">
      <c r="A7696" s="160" t="n">
        <v>38684</v>
      </c>
      <c r="B7696" s="9" t="n">
        <v>0.08</v>
      </c>
    </row>
    <row r="7697">
      <c r="A7697" s="160" t="n">
        <v>38685</v>
      </c>
      <c r="B7697" s="9" t="n">
        <v>0.08</v>
      </c>
    </row>
    <row r="7698">
      <c r="A7698" s="160" t="n">
        <v>38686</v>
      </c>
      <c r="B7698" s="9" t="n">
        <v>0.07000000000000001</v>
      </c>
    </row>
    <row r="7699">
      <c r="A7699" s="160" t="n">
        <v>38687</v>
      </c>
      <c r="B7699" s="9" t="n">
        <v>0.07000000000000001</v>
      </c>
    </row>
    <row r="7700">
      <c r="A7700" s="160" t="n">
        <v>38688</v>
      </c>
      <c r="B7700" s="9" t="n">
        <v>0.09</v>
      </c>
    </row>
    <row r="7701">
      <c r="A7701" s="160" t="n">
        <v>38691</v>
      </c>
      <c r="B7701" s="9" t="n">
        <v>0.1</v>
      </c>
    </row>
    <row r="7702">
      <c r="A7702" s="160" t="n">
        <v>38692</v>
      </c>
      <c r="B7702" s="9" t="n">
        <v>0.07000000000000001</v>
      </c>
    </row>
    <row r="7703">
      <c r="A7703" s="160" t="n">
        <v>38693</v>
      </c>
      <c r="B7703" s="9" t="n">
        <v>0.1</v>
      </c>
    </row>
    <row r="7704">
      <c r="A7704" s="160" t="n">
        <v>38694</v>
      </c>
      <c r="B7704" s="9" t="n">
        <v>0.1</v>
      </c>
    </row>
    <row r="7705">
      <c r="A7705" s="160" t="n">
        <v>38695</v>
      </c>
      <c r="B7705" s="9" t="n">
        <v>0.11</v>
      </c>
    </row>
    <row r="7706">
      <c r="A7706" s="160" t="n">
        <v>38698</v>
      </c>
      <c r="B7706" s="9" t="n">
        <v>0.11</v>
      </c>
    </row>
    <row r="7707">
      <c r="A7707" s="160" t="n">
        <v>38699</v>
      </c>
      <c r="B7707" s="9" t="n">
        <v>0.11</v>
      </c>
    </row>
    <row r="7708">
      <c r="A7708" s="160" t="n">
        <v>38700</v>
      </c>
      <c r="B7708" s="9" t="n">
        <v>0.08</v>
      </c>
    </row>
    <row r="7709">
      <c r="A7709" s="160" t="n">
        <v>38701</v>
      </c>
      <c r="B7709" s="9" t="n">
        <v>0.1</v>
      </c>
    </row>
    <row r="7710">
      <c r="A7710" s="160" t="n">
        <v>38702</v>
      </c>
      <c r="B7710" s="9" t="n">
        <v>0.08</v>
      </c>
    </row>
    <row r="7711">
      <c r="A7711" s="160" t="n">
        <v>38705</v>
      </c>
      <c r="B7711" s="9" t="n">
        <v>0.07000000000000001</v>
      </c>
    </row>
    <row r="7712">
      <c r="A7712" s="160" t="n">
        <v>38706</v>
      </c>
      <c r="B7712" s="9" t="n">
        <v>0.05</v>
      </c>
    </row>
    <row r="7713">
      <c r="A7713" s="160" t="n">
        <v>38707</v>
      </c>
      <c r="B7713" s="9" t="n">
        <v>0.06</v>
      </c>
    </row>
    <row r="7714">
      <c r="A7714" s="160" t="n">
        <v>38708</v>
      </c>
      <c r="B7714" s="9" t="n">
        <v>0.04</v>
      </c>
    </row>
    <row r="7715">
      <c r="A7715" s="160" t="n">
        <v>38709</v>
      </c>
      <c r="B7715" s="9" t="n">
        <v>0.01</v>
      </c>
    </row>
    <row r="7716">
      <c r="A7716" s="160" t="n">
        <v>38712</v>
      </c>
      <c r="B7716" s="9" t="n"/>
    </row>
    <row r="7717">
      <c r="A7717" s="160" t="n">
        <v>38713</v>
      </c>
      <c r="B7717" s="9" t="n">
        <v>-0.01</v>
      </c>
    </row>
    <row r="7718">
      <c r="A7718" s="160" t="n">
        <v>38714</v>
      </c>
      <c r="B7718" s="9" t="n">
        <v>0.01</v>
      </c>
    </row>
    <row r="7719">
      <c r="A7719" s="160" t="n">
        <v>38715</v>
      </c>
      <c r="B7719" s="9" t="n">
        <v>-0.01</v>
      </c>
    </row>
    <row r="7720">
      <c r="A7720" s="160" t="n">
        <v>38716</v>
      </c>
      <c r="B7720" s="9" t="n">
        <v>-0.02</v>
      </c>
    </row>
    <row r="7721">
      <c r="A7721" s="160" t="n">
        <v>38719</v>
      </c>
      <c r="B7721" s="9" t="n"/>
    </row>
    <row r="7722">
      <c r="A7722" s="160" t="n">
        <v>38720</v>
      </c>
      <c r="B7722" s="9" t="n">
        <v>0.03</v>
      </c>
    </row>
    <row r="7723">
      <c r="A7723" s="160" t="n">
        <v>38721</v>
      </c>
      <c r="B7723" s="9" t="n">
        <v>0.05</v>
      </c>
    </row>
    <row r="7724">
      <c r="A7724" s="160" t="n">
        <v>38722</v>
      </c>
      <c r="B7724" s="9" t="n">
        <v>0.04</v>
      </c>
    </row>
    <row r="7725">
      <c r="A7725" s="160" t="n">
        <v>38723</v>
      </c>
      <c r="B7725" s="9" t="n">
        <v>0.02</v>
      </c>
    </row>
    <row r="7726">
      <c r="A7726" s="160" t="n">
        <v>38726</v>
      </c>
      <c r="B7726" s="9" t="n">
        <v>0.02</v>
      </c>
    </row>
    <row r="7727">
      <c r="A7727" s="160" t="n">
        <v>38727</v>
      </c>
      <c r="B7727" s="9" t="n">
        <v>0.02</v>
      </c>
    </row>
    <row r="7728">
      <c r="A7728" s="160" t="n">
        <v>38728</v>
      </c>
      <c r="B7728" s="9" t="n">
        <v>0.02</v>
      </c>
    </row>
    <row r="7729">
      <c r="A7729" s="160" t="n">
        <v>38729</v>
      </c>
      <c r="B7729" s="9" t="n">
        <v>0.03</v>
      </c>
    </row>
    <row r="7730">
      <c r="A7730" s="160" t="n">
        <v>38730</v>
      </c>
      <c r="B7730" s="9" t="n">
        <v>0.02</v>
      </c>
    </row>
    <row r="7731">
      <c r="A7731" s="160" t="n">
        <v>38733</v>
      </c>
      <c r="B7731" s="9" t="n"/>
    </row>
    <row r="7732">
      <c r="A7732" s="160" t="n">
        <v>38734</v>
      </c>
      <c r="B7732" s="9" t="n">
        <v>0.01</v>
      </c>
    </row>
    <row r="7733">
      <c r="A7733" s="160" t="n">
        <v>38735</v>
      </c>
      <c r="B7733" s="9" t="n">
        <v>0.01</v>
      </c>
    </row>
    <row r="7734">
      <c r="A7734" s="160" t="n">
        <v>38736</v>
      </c>
      <c r="B7734" s="9" t="n">
        <v>0.01</v>
      </c>
    </row>
    <row r="7735">
      <c r="A7735" s="160" t="n">
        <v>38737</v>
      </c>
      <c r="B7735" s="9" t="n">
        <v>0</v>
      </c>
    </row>
    <row r="7736">
      <c r="A7736" s="160" t="n">
        <v>38740</v>
      </c>
      <c r="B7736" s="9" t="n">
        <v>0.01</v>
      </c>
    </row>
    <row r="7737">
      <c r="A7737" s="160" t="n">
        <v>38741</v>
      </c>
      <c r="B7737" s="9" t="n">
        <v>0.03</v>
      </c>
    </row>
    <row r="7738">
      <c r="A7738" s="160" t="n">
        <v>38742</v>
      </c>
      <c r="B7738" s="9" t="n">
        <v>0.03</v>
      </c>
    </row>
    <row r="7739">
      <c r="A7739" s="160" t="n">
        <v>38743</v>
      </c>
      <c r="B7739" s="9" t="n">
        <v>0.04</v>
      </c>
    </row>
    <row r="7740">
      <c r="A7740" s="160" t="n">
        <v>38744</v>
      </c>
      <c r="B7740" s="9" t="n">
        <v>0.01</v>
      </c>
    </row>
    <row r="7741">
      <c r="A7741" s="160" t="n">
        <v>38747</v>
      </c>
      <c r="B7741" s="9" t="n">
        <v>0.02</v>
      </c>
    </row>
    <row r="7742">
      <c r="A7742" s="160" t="n">
        <v>38748</v>
      </c>
      <c r="B7742" s="9" t="n">
        <v>-0.01</v>
      </c>
    </row>
    <row r="7743">
      <c r="A7743" s="160" t="n">
        <v>38749</v>
      </c>
      <c r="B7743" s="9" t="n">
        <v>-0.02</v>
      </c>
    </row>
    <row r="7744">
      <c r="A7744" s="160" t="n">
        <v>38750</v>
      </c>
      <c r="B7744" s="9" t="n">
        <v>-0.02</v>
      </c>
    </row>
    <row r="7745">
      <c r="A7745" s="160" t="n">
        <v>38751</v>
      </c>
      <c r="B7745" s="9" t="n">
        <v>-0.05</v>
      </c>
    </row>
    <row r="7746">
      <c r="A7746" s="160" t="n">
        <v>38754</v>
      </c>
      <c r="B7746" s="9" t="n">
        <v>-0.07000000000000001</v>
      </c>
    </row>
    <row r="7747">
      <c r="A7747" s="160" t="n">
        <v>38755</v>
      </c>
      <c r="B7747" s="9" t="n">
        <v>-0.04</v>
      </c>
    </row>
    <row r="7748">
      <c r="A7748" s="160" t="n">
        <v>38756</v>
      </c>
      <c r="B7748" s="9" t="n">
        <v>-0.08</v>
      </c>
    </row>
    <row r="7749">
      <c r="A7749" s="160" t="n">
        <v>38757</v>
      </c>
      <c r="B7749" s="9" t="n">
        <v>-0.12</v>
      </c>
    </row>
    <row r="7750">
      <c r="A7750" s="160" t="n">
        <v>38758</v>
      </c>
      <c r="B7750" s="9" t="n">
        <v>-0.1</v>
      </c>
    </row>
    <row r="7751">
      <c r="A7751" s="160" t="n">
        <v>38761</v>
      </c>
      <c r="B7751" s="9" t="n">
        <v>-0.1</v>
      </c>
    </row>
    <row r="7752">
      <c r="A7752" s="160" t="n">
        <v>38762</v>
      </c>
      <c r="B7752" s="9" t="n">
        <v>-0.07000000000000001</v>
      </c>
    </row>
    <row r="7753">
      <c r="A7753" s="160" t="n">
        <v>38763</v>
      </c>
      <c r="B7753" s="9" t="n">
        <v>-0.1</v>
      </c>
    </row>
    <row r="7754">
      <c r="A7754" s="160" t="n">
        <v>38764</v>
      </c>
      <c r="B7754" s="9" t="n">
        <v>-0.1</v>
      </c>
    </row>
    <row r="7755">
      <c r="A7755" s="160" t="n">
        <v>38765</v>
      </c>
      <c r="B7755" s="9" t="n">
        <v>-0.12</v>
      </c>
    </row>
    <row r="7756">
      <c r="A7756" s="160" t="n">
        <v>38768</v>
      </c>
      <c r="B7756" s="9" t="n"/>
    </row>
    <row r="7757">
      <c r="A7757" s="160" t="n">
        <v>38769</v>
      </c>
      <c r="B7757" s="9" t="n">
        <v>-0.14</v>
      </c>
    </row>
    <row r="7758">
      <c r="A7758" s="160" t="n">
        <v>38770</v>
      </c>
      <c r="B7758" s="9" t="n">
        <v>-0.15</v>
      </c>
    </row>
    <row r="7759">
      <c r="A7759" s="160" t="n">
        <v>38771</v>
      </c>
      <c r="B7759" s="9" t="n">
        <v>-0.16</v>
      </c>
    </row>
    <row r="7760">
      <c r="A7760" s="160" t="n">
        <v>38772</v>
      </c>
      <c r="B7760" s="9" t="n">
        <v>-0.16</v>
      </c>
    </row>
    <row r="7761">
      <c r="A7761" s="160" t="n">
        <v>38775</v>
      </c>
      <c r="B7761" s="9" t="n">
        <v>-0.15</v>
      </c>
    </row>
    <row r="7762">
      <c r="A7762" s="160" t="n">
        <v>38776</v>
      </c>
      <c r="B7762" s="9" t="n">
        <v>-0.14</v>
      </c>
    </row>
    <row r="7763">
      <c r="A7763" s="160" t="n">
        <v>38777</v>
      </c>
      <c r="B7763" s="9" t="n">
        <v>-0.12</v>
      </c>
    </row>
    <row r="7764">
      <c r="A7764" s="160" t="n">
        <v>38778</v>
      </c>
      <c r="B7764" s="9" t="n">
        <v>-0.08</v>
      </c>
    </row>
    <row r="7765">
      <c r="A7765" s="160" t="n">
        <v>38779</v>
      </c>
      <c r="B7765" s="9" t="n">
        <v>-0.08</v>
      </c>
    </row>
    <row r="7766">
      <c r="A7766" s="160" t="n">
        <v>38782</v>
      </c>
      <c r="B7766" s="9" t="n">
        <v>-0.03</v>
      </c>
    </row>
    <row r="7767">
      <c r="A7767" s="160" t="n">
        <v>38783</v>
      </c>
      <c r="B7767" s="9" t="n">
        <v>-0.03</v>
      </c>
    </row>
    <row r="7768">
      <c r="A7768" s="160" t="n">
        <v>38784</v>
      </c>
      <c r="B7768" s="9" t="n">
        <v>0.01</v>
      </c>
    </row>
    <row r="7769">
      <c r="A7769" s="160" t="n">
        <v>38785</v>
      </c>
      <c r="B7769" s="9" t="n">
        <v>0.02</v>
      </c>
    </row>
    <row r="7770">
      <c r="A7770" s="160" t="n">
        <v>38786</v>
      </c>
      <c r="B7770" s="9" t="n">
        <v>0.02</v>
      </c>
    </row>
    <row r="7771">
      <c r="A7771" s="160" t="n">
        <v>38789</v>
      </c>
      <c r="B7771" s="9" t="n">
        <v>0.03</v>
      </c>
    </row>
    <row r="7772">
      <c r="A7772" s="160" t="n">
        <v>38790</v>
      </c>
      <c r="B7772" s="9" t="n">
        <v>0.05</v>
      </c>
    </row>
    <row r="7773">
      <c r="A7773" s="160" t="n">
        <v>38791</v>
      </c>
      <c r="B7773" s="9" t="n">
        <v>0.04</v>
      </c>
    </row>
    <row r="7774">
      <c r="A7774" s="160" t="n">
        <v>38792</v>
      </c>
      <c r="B7774" s="9" t="n">
        <v>0.03</v>
      </c>
    </row>
    <row r="7775">
      <c r="A7775" s="160" t="n">
        <v>38793</v>
      </c>
      <c r="B7775" s="9" t="n">
        <v>0.03</v>
      </c>
    </row>
    <row r="7776">
      <c r="A7776" s="160" t="n">
        <v>38796</v>
      </c>
      <c r="B7776" s="9" t="n">
        <v>0.01</v>
      </c>
    </row>
    <row r="7777">
      <c r="A7777" s="160" t="n">
        <v>38797</v>
      </c>
      <c r="B7777" s="9" t="n">
        <v>-0.01</v>
      </c>
    </row>
    <row r="7778">
      <c r="A7778" s="160" t="n">
        <v>38798</v>
      </c>
      <c r="B7778" s="9" t="n">
        <v>-0.04</v>
      </c>
    </row>
    <row r="7779">
      <c r="A7779" s="160" t="n">
        <v>38799</v>
      </c>
      <c r="B7779" s="9" t="n">
        <v>-0.04</v>
      </c>
    </row>
    <row r="7780">
      <c r="A7780" s="160" t="n">
        <v>38800</v>
      </c>
      <c r="B7780" s="9" t="n">
        <v>-0.05</v>
      </c>
    </row>
    <row r="7781">
      <c r="A7781" s="160" t="n">
        <v>38803</v>
      </c>
      <c r="B7781" s="9" t="n">
        <v>-0.02</v>
      </c>
    </row>
    <row r="7782">
      <c r="A7782" s="160" t="n">
        <v>38804</v>
      </c>
      <c r="B7782" s="9" t="n">
        <v>-0.02</v>
      </c>
    </row>
    <row r="7783">
      <c r="A7783" s="160" t="n">
        <v>38805</v>
      </c>
      <c r="B7783" s="9" t="n">
        <v>-0.01</v>
      </c>
    </row>
    <row r="7784">
      <c r="A7784" s="160" t="n">
        <v>38806</v>
      </c>
      <c r="B7784" s="9" t="n">
        <v>0.02</v>
      </c>
    </row>
    <row r="7785">
      <c r="A7785" s="160" t="n">
        <v>38807</v>
      </c>
      <c r="B7785" s="9" t="n">
        <v>0.04</v>
      </c>
    </row>
    <row r="7786">
      <c r="A7786" s="160" t="n">
        <v>38810</v>
      </c>
      <c r="B7786" s="9" t="n">
        <v>0.02</v>
      </c>
    </row>
    <row r="7787">
      <c r="A7787" s="160" t="n">
        <v>38811</v>
      </c>
      <c r="B7787" s="9" t="n">
        <v>0.03</v>
      </c>
    </row>
    <row r="7788">
      <c r="A7788" s="160" t="n">
        <v>38812</v>
      </c>
      <c r="B7788" s="9" t="n">
        <v>0.03</v>
      </c>
    </row>
    <row r="7789">
      <c r="A7789" s="160" t="n">
        <v>38813</v>
      </c>
      <c r="B7789" s="9" t="n">
        <v>0.06</v>
      </c>
    </row>
    <row r="7790">
      <c r="A7790" s="160" t="n">
        <v>38814</v>
      </c>
      <c r="B7790" s="9" t="n">
        <v>0.08</v>
      </c>
    </row>
    <row r="7791">
      <c r="A7791" s="160" t="n">
        <v>38817</v>
      </c>
      <c r="B7791" s="9" t="n">
        <v>0.08</v>
      </c>
    </row>
    <row r="7792">
      <c r="A7792" s="160" t="n">
        <v>38818</v>
      </c>
      <c r="B7792" s="9" t="n">
        <v>0.05</v>
      </c>
    </row>
    <row r="7793">
      <c r="A7793" s="160" t="n">
        <v>38819</v>
      </c>
      <c r="B7793" s="9" t="n">
        <v>0.07000000000000001</v>
      </c>
    </row>
    <row r="7794">
      <c r="A7794" s="160" t="n">
        <v>38820</v>
      </c>
      <c r="B7794" s="9" t="n">
        <v>0.09</v>
      </c>
    </row>
    <row r="7795">
      <c r="A7795" s="160" t="n">
        <v>38821</v>
      </c>
      <c r="B7795" s="9" t="n"/>
    </row>
    <row r="7796">
      <c r="A7796" s="160" t="n">
        <v>38824</v>
      </c>
      <c r="B7796" s="9" t="n">
        <v>0.1</v>
      </c>
    </row>
    <row r="7797">
      <c r="A7797" s="160" t="n">
        <v>38825</v>
      </c>
      <c r="B7797" s="9" t="n">
        <v>0.15</v>
      </c>
    </row>
    <row r="7798">
      <c r="A7798" s="160" t="n">
        <v>38826</v>
      </c>
      <c r="B7798" s="9" t="n">
        <v>0.18</v>
      </c>
    </row>
    <row r="7799">
      <c r="A7799" s="160" t="n">
        <v>38827</v>
      </c>
      <c r="B7799" s="9" t="n">
        <v>0.15</v>
      </c>
    </row>
    <row r="7800">
      <c r="A7800" s="160" t="n">
        <v>38828</v>
      </c>
      <c r="B7800" s="9" t="n">
        <v>0.11</v>
      </c>
    </row>
    <row r="7801">
      <c r="A7801" s="160" t="n">
        <v>38831</v>
      </c>
      <c r="B7801" s="9" t="n">
        <v>0.1</v>
      </c>
    </row>
    <row r="7802">
      <c r="A7802" s="160" t="n">
        <v>38832</v>
      </c>
      <c r="B7802" s="9" t="n">
        <v>0.12</v>
      </c>
    </row>
    <row r="7803">
      <c r="A7803" s="160" t="n">
        <v>38833</v>
      </c>
      <c r="B7803" s="9" t="n">
        <v>0.13</v>
      </c>
    </row>
    <row r="7804">
      <c r="A7804" s="160" t="n">
        <v>38834</v>
      </c>
      <c r="B7804" s="9" t="n">
        <v>0.18</v>
      </c>
    </row>
    <row r="7805">
      <c r="A7805" s="160" t="n">
        <v>38835</v>
      </c>
      <c r="B7805" s="9" t="n">
        <v>0.2</v>
      </c>
    </row>
    <row r="7806">
      <c r="A7806" s="160" t="n">
        <v>38838</v>
      </c>
      <c r="B7806" s="9" t="n">
        <v>0.2</v>
      </c>
    </row>
    <row r="7807">
      <c r="A7807" s="160" t="n">
        <v>38839</v>
      </c>
      <c r="B7807" s="9" t="n">
        <v>0.2</v>
      </c>
    </row>
    <row r="7808">
      <c r="A7808" s="160" t="n">
        <v>38840</v>
      </c>
      <c r="B7808" s="9" t="n">
        <v>0.21</v>
      </c>
    </row>
    <row r="7809">
      <c r="A7809" s="160" t="n">
        <v>38841</v>
      </c>
      <c r="B7809" s="9" t="n">
        <v>0.19</v>
      </c>
    </row>
    <row r="7810">
      <c r="A7810" s="160" t="n">
        <v>38842</v>
      </c>
      <c r="B7810" s="9" t="n">
        <v>0.18</v>
      </c>
    </row>
    <row r="7811">
      <c r="A7811" s="160" t="n">
        <v>38845</v>
      </c>
      <c r="B7811" s="9" t="n">
        <v>0.15</v>
      </c>
    </row>
    <row r="7812">
      <c r="A7812" s="160" t="n">
        <v>38846</v>
      </c>
      <c r="B7812" s="9" t="n">
        <v>0.16</v>
      </c>
    </row>
    <row r="7813">
      <c r="A7813" s="160" t="n">
        <v>38847</v>
      </c>
      <c r="B7813" s="9" t="n">
        <v>0.12</v>
      </c>
    </row>
    <row r="7814">
      <c r="A7814" s="160" t="n">
        <v>38848</v>
      </c>
      <c r="B7814" s="9" t="n">
        <v>0.15</v>
      </c>
    </row>
    <row r="7815">
      <c r="A7815" s="160" t="n">
        <v>38849</v>
      </c>
      <c r="B7815" s="9" t="n">
        <v>0.18</v>
      </c>
    </row>
    <row r="7816">
      <c r="A7816" s="160" t="n">
        <v>38852</v>
      </c>
      <c r="B7816" s="9" t="n">
        <v>0.16</v>
      </c>
    </row>
    <row r="7817">
      <c r="A7817" s="160" t="n">
        <v>38853</v>
      </c>
      <c r="B7817" s="9" t="n">
        <v>0.14</v>
      </c>
    </row>
    <row r="7818">
      <c r="A7818" s="160" t="n">
        <v>38854</v>
      </c>
      <c r="B7818" s="9" t="n">
        <v>0.19</v>
      </c>
    </row>
    <row r="7819">
      <c r="A7819" s="160" t="n">
        <v>38855</v>
      </c>
      <c r="B7819" s="9" t="n">
        <v>0.14</v>
      </c>
    </row>
    <row r="7820">
      <c r="A7820" s="160" t="n">
        <v>38856</v>
      </c>
      <c r="B7820" s="9" t="n">
        <v>0.09</v>
      </c>
    </row>
    <row r="7821">
      <c r="A7821" s="160" t="n">
        <v>38859</v>
      </c>
      <c r="B7821" s="9" t="n">
        <v>0.1</v>
      </c>
    </row>
    <row r="7822">
      <c r="A7822" s="160" t="n">
        <v>38860</v>
      </c>
      <c r="B7822" s="9" t="n">
        <v>0.1</v>
      </c>
    </row>
    <row r="7823">
      <c r="A7823" s="160" t="n">
        <v>38861</v>
      </c>
      <c r="B7823" s="9" t="n">
        <v>0.09</v>
      </c>
    </row>
    <row r="7824">
      <c r="A7824" s="160" t="n">
        <v>38862</v>
      </c>
      <c r="B7824" s="9" t="n">
        <v>0.09</v>
      </c>
    </row>
    <row r="7825">
      <c r="A7825" s="160" t="n">
        <v>38863</v>
      </c>
      <c r="B7825" s="9" t="n">
        <v>0.1</v>
      </c>
    </row>
    <row r="7826">
      <c r="A7826" s="160" t="n">
        <v>38866</v>
      </c>
      <c r="B7826" s="9" t="n"/>
    </row>
    <row r="7827">
      <c r="A7827" s="160" t="n">
        <v>38867</v>
      </c>
      <c r="B7827" s="9" t="n">
        <v>0.1</v>
      </c>
    </row>
    <row r="7828">
      <c r="A7828" s="160" t="n">
        <v>38868</v>
      </c>
      <c r="B7828" s="9" t="n">
        <v>0.08</v>
      </c>
    </row>
    <row r="7829">
      <c r="A7829" s="160" t="n">
        <v>38869</v>
      </c>
      <c r="B7829" s="9" t="n">
        <v>0.07000000000000001</v>
      </c>
    </row>
    <row r="7830">
      <c r="A7830" s="160" t="n">
        <v>38870</v>
      </c>
      <c r="B7830" s="9" t="n">
        <v>0.08</v>
      </c>
    </row>
    <row r="7831">
      <c r="A7831" s="160" t="n">
        <v>38873</v>
      </c>
      <c r="B7831" s="9" t="n">
        <v>0.03</v>
      </c>
    </row>
    <row r="7832">
      <c r="A7832" s="160" t="n">
        <v>38874</v>
      </c>
      <c r="B7832" s="9" t="n">
        <v>0.02</v>
      </c>
    </row>
    <row r="7833">
      <c r="A7833" s="160" t="n">
        <v>38875</v>
      </c>
      <c r="B7833" s="9" t="n">
        <v>0</v>
      </c>
    </row>
    <row r="7834">
      <c r="A7834" s="160" t="n">
        <v>38876</v>
      </c>
      <c r="B7834" s="9" t="n">
        <v>-0.01</v>
      </c>
    </row>
    <row r="7835">
      <c r="A7835" s="160" t="n">
        <v>38877</v>
      </c>
      <c r="B7835" s="9" t="n">
        <v>-0.03</v>
      </c>
    </row>
    <row r="7836">
      <c r="A7836" s="160" t="n">
        <v>38880</v>
      </c>
      <c r="B7836" s="9" t="n">
        <v>-0.03</v>
      </c>
    </row>
    <row r="7837">
      <c r="A7837" s="160" t="n">
        <v>38881</v>
      </c>
      <c r="B7837" s="9" t="n">
        <v>-0.05</v>
      </c>
    </row>
    <row r="7838">
      <c r="A7838" s="160" t="n">
        <v>38882</v>
      </c>
      <c r="B7838" s="9" t="n">
        <v>-0.06</v>
      </c>
    </row>
    <row r="7839">
      <c r="A7839" s="160" t="n">
        <v>38883</v>
      </c>
      <c r="B7839" s="9" t="n">
        <v>-0.04</v>
      </c>
    </row>
    <row r="7840">
      <c r="A7840" s="160" t="n">
        <v>38884</v>
      </c>
      <c r="B7840" s="9" t="n">
        <v>-0.03</v>
      </c>
    </row>
    <row r="7841">
      <c r="A7841" s="160" t="n">
        <v>38887</v>
      </c>
      <c r="B7841" s="9" t="n">
        <v>-0.05</v>
      </c>
    </row>
    <row r="7842">
      <c r="A7842" s="160" t="n">
        <v>38888</v>
      </c>
      <c r="B7842" s="9" t="n">
        <v>-0.04</v>
      </c>
    </row>
    <row r="7843">
      <c r="A7843" s="160" t="n">
        <v>38889</v>
      </c>
      <c r="B7843" s="9" t="n">
        <v>-0.04</v>
      </c>
    </row>
    <row r="7844">
      <c r="A7844" s="160" t="n">
        <v>38890</v>
      </c>
      <c r="B7844" s="9" t="n">
        <v>-0.03</v>
      </c>
    </row>
    <row r="7845">
      <c r="A7845" s="160" t="n">
        <v>38891</v>
      </c>
      <c r="B7845" s="9" t="n">
        <v>-0.04</v>
      </c>
    </row>
    <row r="7846">
      <c r="A7846" s="160" t="n">
        <v>38894</v>
      </c>
      <c r="B7846" s="9" t="n">
        <v>-0.02</v>
      </c>
    </row>
    <row r="7847">
      <c r="A7847" s="160" t="n">
        <v>38895</v>
      </c>
      <c r="B7847" s="9" t="n">
        <v>-0.03</v>
      </c>
    </row>
    <row r="7848">
      <c r="A7848" s="160" t="n">
        <v>38896</v>
      </c>
      <c r="B7848" s="9" t="n">
        <v>-0.04</v>
      </c>
    </row>
    <row r="7849">
      <c r="A7849" s="160" t="n">
        <v>38897</v>
      </c>
      <c r="B7849" s="9" t="n">
        <v>0.01</v>
      </c>
    </row>
    <row r="7850">
      <c r="A7850" s="160" t="n">
        <v>38898</v>
      </c>
      <c r="B7850" s="9" t="n">
        <v>-0.01</v>
      </c>
    </row>
    <row r="7851">
      <c r="A7851" s="160" t="n">
        <v>38901</v>
      </c>
      <c r="B7851" s="9" t="n">
        <v>-0.02</v>
      </c>
    </row>
    <row r="7852">
      <c r="A7852" s="160" t="n">
        <v>38902</v>
      </c>
      <c r="B7852" s="9" t="n"/>
    </row>
    <row r="7853">
      <c r="A7853" s="160" t="n">
        <v>38903</v>
      </c>
      <c r="B7853" s="9" t="n">
        <v>-0.01</v>
      </c>
    </row>
    <row r="7854">
      <c r="A7854" s="160" t="n">
        <v>38904</v>
      </c>
      <c r="B7854" s="9" t="n">
        <v>-0.03</v>
      </c>
    </row>
    <row r="7855">
      <c r="A7855" s="160" t="n">
        <v>38905</v>
      </c>
      <c r="B7855" s="9" t="n">
        <v>-0.03</v>
      </c>
    </row>
    <row r="7856">
      <c r="A7856" s="160" t="n">
        <v>38908</v>
      </c>
      <c r="B7856" s="9" t="n">
        <v>-0.04</v>
      </c>
    </row>
    <row r="7857">
      <c r="A7857" s="160" t="n">
        <v>38909</v>
      </c>
      <c r="B7857" s="9" t="n">
        <v>-0.07000000000000001</v>
      </c>
    </row>
    <row r="7858">
      <c r="A7858" s="160" t="n">
        <v>38910</v>
      </c>
      <c r="B7858" s="9" t="n">
        <v>-0.07000000000000001</v>
      </c>
    </row>
    <row r="7859">
      <c r="A7859" s="160" t="n">
        <v>38911</v>
      </c>
      <c r="B7859" s="9" t="n">
        <v>-0.04</v>
      </c>
    </row>
    <row r="7860">
      <c r="A7860" s="160" t="n">
        <v>38912</v>
      </c>
      <c r="B7860" s="9" t="n">
        <v>-0.01</v>
      </c>
    </row>
    <row r="7861">
      <c r="A7861" s="160" t="n">
        <v>38915</v>
      </c>
      <c r="B7861" s="9" t="n">
        <v>-0.05</v>
      </c>
    </row>
    <row r="7862">
      <c r="A7862" s="160" t="n">
        <v>38916</v>
      </c>
      <c r="B7862" s="9" t="n">
        <v>-0.06</v>
      </c>
    </row>
    <row r="7863">
      <c r="A7863" s="160" t="n">
        <v>38917</v>
      </c>
      <c r="B7863" s="9" t="n">
        <v>-0.06</v>
      </c>
    </row>
    <row r="7864">
      <c r="A7864" s="160" t="n">
        <v>38918</v>
      </c>
      <c r="B7864" s="9" t="n">
        <v>-0.03</v>
      </c>
    </row>
    <row r="7865">
      <c r="A7865" s="160" t="n">
        <v>38919</v>
      </c>
      <c r="B7865" s="9" t="n">
        <v>-0.03</v>
      </c>
    </row>
    <row r="7866">
      <c r="A7866" s="160" t="n">
        <v>38922</v>
      </c>
      <c r="B7866" s="9" t="n">
        <v>-0.05</v>
      </c>
    </row>
    <row r="7867">
      <c r="A7867" s="160" t="n">
        <v>38923</v>
      </c>
      <c r="B7867" s="9" t="n">
        <v>-0.04</v>
      </c>
    </row>
    <row r="7868">
      <c r="A7868" s="160" t="n">
        <v>38924</v>
      </c>
      <c r="B7868" s="9" t="n">
        <v>-0.02</v>
      </c>
    </row>
    <row r="7869">
      <c r="A7869" s="160" t="n">
        <v>38925</v>
      </c>
      <c r="B7869" s="9" t="n">
        <v>0</v>
      </c>
    </row>
    <row r="7870">
      <c r="A7870" s="160" t="n">
        <v>38926</v>
      </c>
      <c r="B7870" s="9" t="n">
        <v>0.02</v>
      </c>
    </row>
    <row r="7871">
      <c r="A7871" s="160" t="n">
        <v>38929</v>
      </c>
      <c r="B7871" s="9" t="n">
        <v>0.02</v>
      </c>
    </row>
    <row r="7872">
      <c r="A7872" s="160" t="n">
        <v>38930</v>
      </c>
      <c r="B7872" s="9" t="n">
        <v>0.02</v>
      </c>
    </row>
    <row r="7873">
      <c r="A7873" s="160" t="n">
        <v>38931</v>
      </c>
      <c r="B7873" s="9" t="n">
        <v>-0.01</v>
      </c>
    </row>
    <row r="7874">
      <c r="A7874" s="160" t="n">
        <v>38932</v>
      </c>
      <c r="B7874" s="9" t="n">
        <v>-0.02</v>
      </c>
    </row>
    <row r="7875">
      <c r="A7875" s="160" t="n">
        <v>38933</v>
      </c>
      <c r="B7875" s="9" t="n">
        <v>0</v>
      </c>
    </row>
    <row r="7876">
      <c r="A7876" s="160" t="n">
        <v>38936</v>
      </c>
      <c r="B7876" s="9" t="n">
        <v>-0.03</v>
      </c>
    </row>
    <row r="7877">
      <c r="A7877" s="160" t="n">
        <v>38937</v>
      </c>
      <c r="B7877" s="9" t="n">
        <v>0.02</v>
      </c>
    </row>
    <row r="7878">
      <c r="A7878" s="160" t="n">
        <v>38938</v>
      </c>
      <c r="B7878" s="9" t="n">
        <v>0.01</v>
      </c>
    </row>
    <row r="7879">
      <c r="A7879" s="160" t="n">
        <v>38939</v>
      </c>
      <c r="B7879" s="9" t="n">
        <v>0</v>
      </c>
    </row>
    <row r="7880">
      <c r="A7880" s="160" t="n">
        <v>38940</v>
      </c>
      <c r="B7880" s="9" t="n">
        <v>0.01</v>
      </c>
    </row>
    <row r="7881">
      <c r="A7881" s="160" t="n">
        <v>38943</v>
      </c>
      <c r="B7881" s="9" t="n">
        <v>-0.01</v>
      </c>
    </row>
    <row r="7882">
      <c r="A7882" s="160" t="n">
        <v>38944</v>
      </c>
      <c r="B7882" s="9" t="n">
        <v>-0.01</v>
      </c>
    </row>
    <row r="7883">
      <c r="A7883" s="160" t="n">
        <v>38945</v>
      </c>
      <c r="B7883" s="9" t="n">
        <v>0</v>
      </c>
    </row>
    <row r="7884">
      <c r="A7884" s="160" t="n">
        <v>38946</v>
      </c>
      <c r="B7884" s="9" t="n">
        <v>-0.02</v>
      </c>
    </row>
    <row r="7885">
      <c r="A7885" s="160" t="n">
        <v>38947</v>
      </c>
      <c r="B7885" s="9" t="n">
        <v>-0.03</v>
      </c>
    </row>
    <row r="7886">
      <c r="A7886" s="160" t="n">
        <v>38950</v>
      </c>
      <c r="B7886" s="9" t="n">
        <v>-0.03</v>
      </c>
    </row>
    <row r="7887">
      <c r="A7887" s="160" t="n">
        <v>38951</v>
      </c>
      <c r="B7887" s="9" t="n">
        <v>-0.05</v>
      </c>
    </row>
    <row r="7888">
      <c r="A7888" s="160" t="n">
        <v>38952</v>
      </c>
      <c r="B7888" s="9" t="n">
        <v>-0.05</v>
      </c>
    </row>
    <row r="7889">
      <c r="A7889" s="160" t="n">
        <v>38953</v>
      </c>
      <c r="B7889" s="9" t="n">
        <v>-0.07000000000000001</v>
      </c>
    </row>
    <row r="7890">
      <c r="A7890" s="160" t="n">
        <v>38954</v>
      </c>
      <c r="B7890" s="9" t="n">
        <v>-0.07000000000000001</v>
      </c>
    </row>
    <row r="7891">
      <c r="A7891" s="160" t="n">
        <v>38957</v>
      </c>
      <c r="B7891" s="9" t="n">
        <v>-0.08</v>
      </c>
    </row>
    <row r="7892">
      <c r="A7892" s="160" t="n">
        <v>38958</v>
      </c>
      <c r="B7892" s="9" t="n">
        <v>-0.08</v>
      </c>
    </row>
    <row r="7893">
      <c r="A7893" s="160" t="n">
        <v>38959</v>
      </c>
      <c r="B7893" s="9" t="n">
        <v>-0.07000000000000001</v>
      </c>
    </row>
    <row r="7894">
      <c r="A7894" s="160" t="n">
        <v>38960</v>
      </c>
      <c r="B7894" s="9" t="n">
        <v>-0.05</v>
      </c>
    </row>
    <row r="7895">
      <c r="A7895" s="160" t="n">
        <v>38961</v>
      </c>
      <c r="B7895" s="9" t="n">
        <v>-0.04</v>
      </c>
    </row>
    <row r="7896">
      <c r="A7896" s="160" t="n">
        <v>38964</v>
      </c>
      <c r="B7896" s="9" t="n"/>
    </row>
    <row r="7897">
      <c r="A7897" s="160" t="n">
        <v>38965</v>
      </c>
      <c r="B7897" s="9" t="n">
        <v>-0.02</v>
      </c>
    </row>
    <row r="7898">
      <c r="A7898" s="160" t="n">
        <v>38966</v>
      </c>
      <c r="B7898" s="9" t="n">
        <v>-0.02</v>
      </c>
    </row>
    <row r="7899">
      <c r="A7899" s="160" t="n">
        <v>38967</v>
      </c>
      <c r="B7899" s="9" t="n">
        <v>-0.02</v>
      </c>
    </row>
    <row r="7900">
      <c r="A7900" s="160" t="n">
        <v>38968</v>
      </c>
      <c r="B7900" s="9" t="n">
        <v>-0.02</v>
      </c>
    </row>
    <row r="7901">
      <c r="A7901" s="160" t="n">
        <v>38971</v>
      </c>
      <c r="B7901" s="9" t="n">
        <v>-0.03</v>
      </c>
    </row>
    <row r="7902">
      <c r="A7902" s="160" t="n">
        <v>38972</v>
      </c>
      <c r="B7902" s="9" t="n">
        <v>-0.04</v>
      </c>
    </row>
    <row r="7903">
      <c r="A7903" s="160" t="n">
        <v>38973</v>
      </c>
      <c r="B7903" s="9" t="n">
        <v>-0.03</v>
      </c>
    </row>
    <row r="7904">
      <c r="A7904" s="160" t="n">
        <v>38974</v>
      </c>
      <c r="B7904" s="9" t="n">
        <v>-0.04</v>
      </c>
    </row>
    <row r="7905">
      <c r="A7905" s="160" t="n">
        <v>38975</v>
      </c>
      <c r="B7905" s="9" t="n">
        <v>-0.07000000000000001</v>
      </c>
    </row>
    <row r="7906">
      <c r="A7906" s="160" t="n">
        <v>38978</v>
      </c>
      <c r="B7906" s="9" t="n">
        <v>-0.07000000000000001</v>
      </c>
    </row>
    <row r="7907">
      <c r="A7907" s="160" t="n">
        <v>38979</v>
      </c>
      <c r="B7907" s="9" t="n">
        <v>-0.05</v>
      </c>
    </row>
    <row r="7908">
      <c r="A7908" s="160" t="n">
        <v>38980</v>
      </c>
      <c r="B7908" s="9" t="n">
        <v>-0.08</v>
      </c>
    </row>
    <row r="7909">
      <c r="A7909" s="160" t="n">
        <v>38981</v>
      </c>
      <c r="B7909" s="9" t="n">
        <v>-0.06</v>
      </c>
    </row>
    <row r="7910">
      <c r="A7910" s="160" t="n">
        <v>38982</v>
      </c>
      <c r="B7910" s="9" t="n">
        <v>-0.07000000000000001</v>
      </c>
    </row>
    <row r="7911">
      <c r="A7911" s="160" t="n">
        <v>38985</v>
      </c>
      <c r="B7911" s="9" t="n">
        <v>-0.07000000000000001</v>
      </c>
    </row>
    <row r="7912">
      <c r="A7912" s="160" t="n">
        <v>38986</v>
      </c>
      <c r="B7912" s="9" t="n">
        <v>-0.09</v>
      </c>
    </row>
    <row r="7913">
      <c r="A7913" s="160" t="n">
        <v>38987</v>
      </c>
      <c r="B7913" s="9" t="n">
        <v>-0.06</v>
      </c>
    </row>
    <row r="7914">
      <c r="A7914" s="160" t="n">
        <v>38988</v>
      </c>
      <c r="B7914" s="9" t="n">
        <v>-0.05</v>
      </c>
    </row>
    <row r="7915">
      <c r="A7915" s="160" t="n">
        <v>38989</v>
      </c>
      <c r="B7915" s="9" t="n">
        <v>-0.07000000000000001</v>
      </c>
    </row>
    <row r="7916">
      <c r="A7916" s="160" t="n">
        <v>38992</v>
      </c>
      <c r="B7916" s="9" t="n">
        <v>-0.04</v>
      </c>
    </row>
    <row r="7917">
      <c r="A7917" s="160" t="n">
        <v>38993</v>
      </c>
      <c r="B7917" s="9" t="n">
        <v>-0.05</v>
      </c>
    </row>
    <row r="7918">
      <c r="A7918" s="160" t="n">
        <v>38994</v>
      </c>
      <c r="B7918" s="9" t="n">
        <v>-0.03</v>
      </c>
    </row>
    <row r="7919">
      <c r="A7919" s="160" t="n">
        <v>38995</v>
      </c>
      <c r="B7919" s="9" t="n">
        <v>-0.04</v>
      </c>
    </row>
    <row r="7920">
      <c r="A7920" s="160" t="n">
        <v>38996</v>
      </c>
      <c r="B7920" s="9" t="n">
        <v>-0.04</v>
      </c>
    </row>
    <row r="7921">
      <c r="A7921" s="160" t="n">
        <v>38999</v>
      </c>
      <c r="B7921" s="9" t="n"/>
    </row>
    <row r="7922">
      <c r="A7922" s="160" t="n">
        <v>39000</v>
      </c>
      <c r="B7922" s="9" t="n">
        <v>-0.07000000000000001</v>
      </c>
    </row>
    <row r="7923">
      <c r="A7923" s="160" t="n">
        <v>39001</v>
      </c>
      <c r="B7923" s="9" t="n">
        <v>-0.07000000000000001</v>
      </c>
    </row>
    <row r="7924">
      <c r="A7924" s="160" t="n">
        <v>39002</v>
      </c>
      <c r="B7924" s="9" t="n">
        <v>-0.06</v>
      </c>
    </row>
    <row r="7925">
      <c r="A7925" s="160" t="n">
        <v>39003</v>
      </c>
      <c r="B7925" s="9" t="n">
        <v>-0.06</v>
      </c>
    </row>
    <row r="7926">
      <c r="A7926" s="160" t="n">
        <v>39006</v>
      </c>
      <c r="B7926" s="9" t="n">
        <v>-0.06</v>
      </c>
    </row>
    <row r="7927">
      <c r="A7927" s="160" t="n">
        <v>39007</v>
      </c>
      <c r="B7927" s="9" t="n">
        <v>-0.05</v>
      </c>
    </row>
    <row r="7928">
      <c r="A7928" s="160" t="n">
        <v>39008</v>
      </c>
      <c r="B7928" s="9" t="n">
        <v>-0.08</v>
      </c>
    </row>
    <row r="7929">
      <c r="A7929" s="160" t="n">
        <v>39009</v>
      </c>
      <c r="B7929" s="9" t="n">
        <v>-0.06</v>
      </c>
    </row>
    <row r="7930">
      <c r="A7930" s="160" t="n">
        <v>39010</v>
      </c>
      <c r="B7930" s="9" t="n">
        <v>-0.08</v>
      </c>
    </row>
    <row r="7931">
      <c r="A7931" s="160" t="n">
        <v>39013</v>
      </c>
      <c r="B7931" s="9" t="n">
        <v>-0.07000000000000001</v>
      </c>
    </row>
    <row r="7932">
      <c r="A7932" s="160" t="n">
        <v>39014</v>
      </c>
      <c r="B7932" s="9" t="n">
        <v>-0.08</v>
      </c>
    </row>
    <row r="7933">
      <c r="A7933" s="160" t="n">
        <v>39015</v>
      </c>
      <c r="B7933" s="9" t="n">
        <v>-0.1</v>
      </c>
    </row>
    <row r="7934">
      <c r="A7934" s="160" t="n">
        <v>39016</v>
      </c>
      <c r="B7934" s="9" t="n">
        <v>-0.08</v>
      </c>
    </row>
    <row r="7935">
      <c r="A7935" s="160" t="n">
        <v>39017</v>
      </c>
      <c r="B7935" s="9" t="n">
        <v>-0.08</v>
      </c>
    </row>
    <row r="7936">
      <c r="A7936" s="160" t="n">
        <v>39020</v>
      </c>
      <c r="B7936" s="9" t="n">
        <v>-0.1</v>
      </c>
    </row>
    <row r="7937">
      <c r="A7937" s="160" t="n">
        <v>39021</v>
      </c>
      <c r="B7937" s="9" t="n">
        <v>-0.1</v>
      </c>
    </row>
    <row r="7938">
      <c r="A7938" s="160" t="n">
        <v>39022</v>
      </c>
      <c r="B7938" s="9" t="n">
        <v>-0.09</v>
      </c>
    </row>
    <row r="7939">
      <c r="A7939" s="160" t="n">
        <v>39023</v>
      </c>
      <c r="B7939" s="9" t="n">
        <v>-0.07000000000000001</v>
      </c>
    </row>
    <row r="7940">
      <c r="A7940" s="160" t="n">
        <v>39024</v>
      </c>
      <c r="B7940" s="9" t="n">
        <v>-0.1</v>
      </c>
    </row>
    <row r="7941">
      <c r="A7941" s="160" t="n">
        <v>39027</v>
      </c>
      <c r="B7941" s="9" t="n">
        <v>-0.11</v>
      </c>
    </row>
    <row r="7942">
      <c r="A7942" s="160" t="n">
        <v>39028</v>
      </c>
      <c r="B7942" s="9" t="n">
        <v>-0.11</v>
      </c>
    </row>
    <row r="7943">
      <c r="A7943" s="160" t="n">
        <v>39029</v>
      </c>
      <c r="B7943" s="9" t="n">
        <v>-0.11</v>
      </c>
    </row>
    <row r="7944">
      <c r="A7944" s="160" t="n">
        <v>39030</v>
      </c>
      <c r="B7944" s="9" t="n">
        <v>-0.13</v>
      </c>
    </row>
    <row r="7945">
      <c r="A7945" s="160" t="n">
        <v>39031</v>
      </c>
      <c r="B7945" s="9" t="n">
        <v>-0.14</v>
      </c>
    </row>
    <row r="7946">
      <c r="A7946" s="160" t="n">
        <v>39034</v>
      </c>
      <c r="B7946" s="9" t="n">
        <v>-0.15</v>
      </c>
    </row>
    <row r="7947">
      <c r="A7947" s="160" t="n">
        <v>39035</v>
      </c>
      <c r="B7947" s="9" t="n">
        <v>-0.17</v>
      </c>
    </row>
    <row r="7948">
      <c r="A7948" s="160" t="n">
        <v>39036</v>
      </c>
      <c r="B7948" s="9" t="n">
        <v>-0.19</v>
      </c>
    </row>
    <row r="7949">
      <c r="A7949" s="160" t="n">
        <v>39037</v>
      </c>
      <c r="B7949" s="9" t="n">
        <v>-0.19</v>
      </c>
    </row>
    <row r="7950">
      <c r="A7950" s="160" t="n">
        <v>39038</v>
      </c>
      <c r="B7950" s="9" t="n">
        <v>-0.15</v>
      </c>
    </row>
    <row r="7951">
      <c r="A7951" s="160" t="n">
        <v>39041</v>
      </c>
      <c r="B7951" s="9" t="n">
        <v>-0.16</v>
      </c>
    </row>
    <row r="7952">
      <c r="A7952" s="160" t="n">
        <v>39042</v>
      </c>
      <c r="B7952" s="9" t="n">
        <v>-0.17</v>
      </c>
    </row>
    <row r="7953">
      <c r="A7953" s="160" t="n">
        <v>39043</v>
      </c>
      <c r="B7953" s="9" t="n">
        <v>-0.17</v>
      </c>
    </row>
    <row r="7954">
      <c r="A7954" s="160" t="n">
        <v>39044</v>
      </c>
      <c r="B7954" s="9" t="n"/>
    </row>
    <row r="7955">
      <c r="A7955" s="160" t="n">
        <v>39045</v>
      </c>
      <c r="B7955" s="9" t="n">
        <v>-0.18</v>
      </c>
    </row>
    <row r="7956">
      <c r="A7956" s="160" t="n">
        <v>39048</v>
      </c>
      <c r="B7956" s="9" t="n">
        <v>-0.17</v>
      </c>
    </row>
    <row r="7957">
      <c r="A7957" s="160" t="n">
        <v>39049</v>
      </c>
      <c r="B7957" s="9" t="n">
        <v>-0.16</v>
      </c>
    </row>
    <row r="7958">
      <c r="A7958" s="160" t="n">
        <v>39050</v>
      </c>
      <c r="B7958" s="9" t="n">
        <v>-0.17</v>
      </c>
    </row>
    <row r="7959">
      <c r="A7959" s="160" t="n">
        <v>39051</v>
      </c>
      <c r="B7959" s="9" t="n">
        <v>-0.16</v>
      </c>
    </row>
    <row r="7960">
      <c r="A7960" s="160" t="n">
        <v>39052</v>
      </c>
      <c r="B7960" s="9" t="n">
        <v>-0.09</v>
      </c>
    </row>
    <row r="7961">
      <c r="A7961" s="160" t="n">
        <v>39055</v>
      </c>
      <c r="B7961" s="9" t="n">
        <v>-0.09</v>
      </c>
    </row>
    <row r="7962">
      <c r="A7962" s="160" t="n">
        <v>39056</v>
      </c>
      <c r="B7962" s="9" t="n">
        <v>-0.07000000000000001</v>
      </c>
    </row>
    <row r="7963">
      <c r="A7963" s="160" t="n">
        <v>39057</v>
      </c>
      <c r="B7963" s="9" t="n">
        <v>-0.11</v>
      </c>
    </row>
    <row r="7964">
      <c r="A7964" s="160" t="n">
        <v>39058</v>
      </c>
      <c r="B7964" s="9" t="n">
        <v>-0.09</v>
      </c>
    </row>
    <row r="7965">
      <c r="A7965" s="160" t="n">
        <v>39059</v>
      </c>
      <c r="B7965" s="9" t="n">
        <v>-0.12</v>
      </c>
    </row>
    <row r="7966">
      <c r="A7966" s="160" t="n">
        <v>39062</v>
      </c>
      <c r="B7966" s="9" t="n">
        <v>-0.15</v>
      </c>
    </row>
    <row r="7967">
      <c r="A7967" s="160" t="n">
        <v>39063</v>
      </c>
      <c r="B7967" s="9" t="n">
        <v>-0.12</v>
      </c>
    </row>
    <row r="7968">
      <c r="A7968" s="160" t="n">
        <v>39064</v>
      </c>
      <c r="B7968" s="9" t="n">
        <v>-0.12</v>
      </c>
    </row>
    <row r="7969">
      <c r="A7969" s="160" t="n">
        <v>39065</v>
      </c>
      <c r="B7969" s="9" t="n">
        <v>-0.13</v>
      </c>
    </row>
    <row r="7970">
      <c r="A7970" s="160" t="n">
        <v>39066</v>
      </c>
      <c r="B7970" s="9" t="n">
        <v>-0.13</v>
      </c>
    </row>
    <row r="7971">
      <c r="A7971" s="160" t="n">
        <v>39069</v>
      </c>
      <c r="B7971" s="9" t="n">
        <v>-0.11</v>
      </c>
    </row>
    <row r="7972">
      <c r="A7972" s="160" t="n">
        <v>39070</v>
      </c>
      <c r="B7972" s="9" t="n">
        <v>-0.11</v>
      </c>
    </row>
    <row r="7973">
      <c r="A7973" s="160" t="n">
        <v>39071</v>
      </c>
      <c r="B7973" s="9" t="n">
        <v>-0.11</v>
      </c>
    </row>
    <row r="7974">
      <c r="A7974" s="160" t="n">
        <v>39072</v>
      </c>
      <c r="B7974" s="9" t="n">
        <v>-0.11</v>
      </c>
    </row>
    <row r="7975">
      <c r="A7975" s="160" t="n">
        <v>39073</v>
      </c>
      <c r="B7975" s="9" t="n">
        <v>-0.08</v>
      </c>
    </row>
    <row r="7976">
      <c r="A7976" s="160" t="n">
        <v>39076</v>
      </c>
      <c r="B7976" s="9" t="n"/>
    </row>
    <row r="7977">
      <c r="A7977" s="160" t="n">
        <v>39077</v>
      </c>
      <c r="B7977" s="9" t="n">
        <v>-0.1</v>
      </c>
    </row>
    <row r="7978">
      <c r="A7978" s="160" t="n">
        <v>39078</v>
      </c>
      <c r="B7978" s="9" t="n">
        <v>-0.11</v>
      </c>
    </row>
    <row r="7979">
      <c r="A7979" s="160" t="n">
        <v>39079</v>
      </c>
      <c r="B7979" s="9" t="n">
        <v>-0.12</v>
      </c>
    </row>
    <row r="7980">
      <c r="A7980" s="160" t="n">
        <v>39080</v>
      </c>
      <c r="B7980" s="9" t="n">
        <v>-0.11</v>
      </c>
    </row>
    <row r="7981">
      <c r="A7981" s="160" t="n">
        <v>39083</v>
      </c>
      <c r="B7981" s="9" t="n"/>
    </row>
    <row r="7982">
      <c r="A7982" s="160" t="n">
        <v>39084</v>
      </c>
      <c r="B7982" s="9" t="n">
        <v>-0.12</v>
      </c>
    </row>
    <row r="7983">
      <c r="A7983" s="160" t="n">
        <v>39085</v>
      </c>
      <c r="B7983" s="9" t="n">
        <v>-0.09</v>
      </c>
    </row>
    <row r="7984">
      <c r="A7984" s="160" t="n">
        <v>39086</v>
      </c>
      <c r="B7984" s="9" t="n">
        <v>-0.09</v>
      </c>
    </row>
    <row r="7985">
      <c r="A7985" s="160" t="n">
        <v>39087</v>
      </c>
      <c r="B7985" s="9" t="n">
        <v>-0.11</v>
      </c>
    </row>
    <row r="7986">
      <c r="A7986" s="160" t="n">
        <v>39090</v>
      </c>
      <c r="B7986" s="9" t="n">
        <v>-0.12</v>
      </c>
    </row>
    <row r="7987">
      <c r="A7987" s="160" t="n">
        <v>39091</v>
      </c>
      <c r="B7987" s="9" t="n">
        <v>-0.13</v>
      </c>
    </row>
    <row r="7988">
      <c r="A7988" s="160" t="n">
        <v>39092</v>
      </c>
      <c r="B7988" s="9" t="n">
        <v>-0.12</v>
      </c>
    </row>
    <row r="7989">
      <c r="A7989" s="160" t="n">
        <v>39093</v>
      </c>
      <c r="B7989" s="9" t="n">
        <v>-0.12</v>
      </c>
    </row>
    <row r="7990">
      <c r="A7990" s="160" t="n">
        <v>39094</v>
      </c>
      <c r="B7990" s="9" t="n">
        <v>-0.11</v>
      </c>
    </row>
    <row r="7991">
      <c r="A7991" s="160" t="n">
        <v>39097</v>
      </c>
      <c r="B7991" s="9" t="n"/>
    </row>
    <row r="7992">
      <c r="A7992" s="160" t="n">
        <v>39098</v>
      </c>
      <c r="B7992" s="9" t="n">
        <v>-0.11</v>
      </c>
    </row>
    <row r="7993">
      <c r="A7993" s="160" t="n">
        <v>39099</v>
      </c>
      <c r="B7993" s="9" t="n">
        <v>-0.12</v>
      </c>
    </row>
    <row r="7994">
      <c r="A7994" s="160" t="n">
        <v>39100</v>
      </c>
      <c r="B7994" s="9" t="n">
        <v>-0.14</v>
      </c>
    </row>
    <row r="7995">
      <c r="A7995" s="160" t="n">
        <v>39101</v>
      </c>
      <c r="B7995" s="9" t="n">
        <v>-0.15</v>
      </c>
    </row>
    <row r="7996">
      <c r="A7996" s="160" t="n">
        <v>39104</v>
      </c>
      <c r="B7996" s="9" t="n">
        <v>-0.15</v>
      </c>
    </row>
    <row r="7997">
      <c r="A7997" s="160" t="n">
        <v>39105</v>
      </c>
      <c r="B7997" s="9" t="n">
        <v>-0.13</v>
      </c>
    </row>
    <row r="7998">
      <c r="A7998" s="160" t="n">
        <v>39106</v>
      </c>
      <c r="B7998" s="9" t="n">
        <v>-0.12</v>
      </c>
    </row>
    <row r="7999">
      <c r="A7999" s="160" t="n">
        <v>39107</v>
      </c>
      <c r="B7999" s="9" t="n">
        <v>-0.11</v>
      </c>
    </row>
    <row r="8000">
      <c r="A8000" s="160" t="n">
        <v>39108</v>
      </c>
      <c r="B8000" s="9" t="n">
        <v>-0.11</v>
      </c>
    </row>
    <row r="8001">
      <c r="A8001" s="160" t="n">
        <v>39111</v>
      </c>
      <c r="B8001" s="9" t="n">
        <v>-0.09</v>
      </c>
    </row>
    <row r="8002">
      <c r="A8002" s="160" t="n">
        <v>39112</v>
      </c>
      <c r="B8002" s="9" t="n">
        <v>-0.1</v>
      </c>
    </row>
    <row r="8003">
      <c r="A8003" s="160" t="n">
        <v>39113</v>
      </c>
      <c r="B8003" s="9" t="n">
        <v>-0.11</v>
      </c>
    </row>
    <row r="8004">
      <c r="A8004" s="160" t="n">
        <v>39114</v>
      </c>
      <c r="B8004" s="9" t="n">
        <v>-0.12</v>
      </c>
    </row>
    <row r="8005">
      <c r="A8005" s="160" t="n">
        <v>39115</v>
      </c>
      <c r="B8005" s="9" t="n">
        <v>-0.11</v>
      </c>
    </row>
    <row r="8006">
      <c r="A8006" s="160" t="n">
        <v>39118</v>
      </c>
      <c r="B8006" s="9" t="n">
        <v>-0.11</v>
      </c>
    </row>
    <row r="8007">
      <c r="A8007" s="160" t="n">
        <v>39119</v>
      </c>
      <c r="B8007" s="9" t="n">
        <v>-0.13</v>
      </c>
    </row>
    <row r="8008">
      <c r="A8008" s="160" t="n">
        <v>39120</v>
      </c>
      <c r="B8008" s="9" t="n">
        <v>-0.13</v>
      </c>
    </row>
    <row r="8009">
      <c r="A8009" s="160" t="n">
        <v>39121</v>
      </c>
      <c r="B8009" s="9" t="n">
        <v>-0.14</v>
      </c>
    </row>
    <row r="8010">
      <c r="A8010" s="160" t="n">
        <v>39122</v>
      </c>
      <c r="B8010" s="9" t="n">
        <v>-0.13</v>
      </c>
    </row>
    <row r="8011">
      <c r="A8011" s="160" t="n">
        <v>39125</v>
      </c>
      <c r="B8011" s="9" t="n">
        <v>-0.14</v>
      </c>
    </row>
    <row r="8012">
      <c r="A8012" s="160" t="n">
        <v>39126</v>
      </c>
      <c r="B8012" s="9" t="n">
        <v>-0.13</v>
      </c>
    </row>
    <row r="8013">
      <c r="A8013" s="160" t="n">
        <v>39127</v>
      </c>
      <c r="B8013" s="9" t="n">
        <v>-0.13</v>
      </c>
    </row>
    <row r="8014">
      <c r="A8014" s="160" t="n">
        <v>39128</v>
      </c>
      <c r="B8014" s="9" t="n">
        <v>-0.13</v>
      </c>
    </row>
    <row r="8015">
      <c r="A8015" s="160" t="n">
        <v>39129</v>
      </c>
      <c r="B8015" s="9" t="n">
        <v>-0.14</v>
      </c>
    </row>
    <row r="8016">
      <c r="A8016" s="160" t="n">
        <v>39132</v>
      </c>
      <c r="B8016" s="9" t="n"/>
    </row>
    <row r="8017">
      <c r="A8017" s="160" t="n">
        <v>39133</v>
      </c>
      <c r="B8017" s="9" t="n">
        <v>-0.13</v>
      </c>
    </row>
    <row r="8018">
      <c r="A8018" s="160" t="n">
        <v>39134</v>
      </c>
      <c r="B8018" s="9" t="n">
        <v>-0.13</v>
      </c>
    </row>
    <row r="8019">
      <c r="A8019" s="160" t="n">
        <v>39135</v>
      </c>
      <c r="B8019" s="9" t="n">
        <v>-0.14</v>
      </c>
    </row>
    <row r="8020">
      <c r="A8020" s="160" t="n">
        <v>39136</v>
      </c>
      <c r="B8020" s="9" t="n">
        <v>-0.14</v>
      </c>
    </row>
    <row r="8021">
      <c r="A8021" s="160" t="n">
        <v>39139</v>
      </c>
      <c r="B8021" s="9" t="n">
        <v>-0.14</v>
      </c>
    </row>
    <row r="8022">
      <c r="A8022" s="160" t="n">
        <v>39140</v>
      </c>
      <c r="B8022" s="9" t="n">
        <v>-0.09</v>
      </c>
    </row>
    <row r="8023">
      <c r="A8023" s="160" t="n">
        <v>39141</v>
      </c>
      <c r="B8023" s="9" t="n">
        <v>-0.09</v>
      </c>
    </row>
    <row r="8024">
      <c r="A8024" s="160" t="n">
        <v>39142</v>
      </c>
      <c r="B8024" s="9" t="n">
        <v>-0.07000000000000001</v>
      </c>
    </row>
    <row r="8025">
      <c r="A8025" s="160" t="n">
        <v>39143</v>
      </c>
      <c r="B8025" s="9" t="n">
        <v>-0.04</v>
      </c>
    </row>
    <row r="8026">
      <c r="A8026" s="160" t="n">
        <v>39146</v>
      </c>
      <c r="B8026" s="9" t="n">
        <v>-0.02</v>
      </c>
    </row>
    <row r="8027">
      <c r="A8027" s="160" t="n">
        <v>39147</v>
      </c>
      <c r="B8027" s="9" t="n">
        <v>-0.05</v>
      </c>
    </row>
    <row r="8028">
      <c r="A8028" s="160" t="n">
        <v>39148</v>
      </c>
      <c r="B8028" s="9" t="n">
        <v>-0.04</v>
      </c>
    </row>
    <row r="8029">
      <c r="A8029" s="160" t="n">
        <v>39149</v>
      </c>
      <c r="B8029" s="9" t="n">
        <v>-0.05</v>
      </c>
    </row>
    <row r="8030">
      <c r="A8030" s="160" t="n">
        <v>39150</v>
      </c>
      <c r="B8030" s="9" t="n">
        <v>-0.07000000000000001</v>
      </c>
    </row>
    <row r="8031">
      <c r="A8031" s="160" t="n">
        <v>39153</v>
      </c>
      <c r="B8031" s="9" t="n">
        <v>-0.06</v>
      </c>
    </row>
    <row r="8032">
      <c r="A8032" s="160" t="n">
        <v>39154</v>
      </c>
      <c r="B8032" s="9" t="n">
        <v>-0.02</v>
      </c>
    </row>
    <row r="8033">
      <c r="A8033" s="160" t="n">
        <v>39155</v>
      </c>
      <c r="B8033" s="9" t="n">
        <v>-0.01</v>
      </c>
    </row>
    <row r="8034">
      <c r="A8034" s="160" t="n">
        <v>39156</v>
      </c>
      <c r="B8034" s="9" t="n">
        <v>-0.03</v>
      </c>
    </row>
    <row r="8035">
      <c r="A8035" s="160" t="n">
        <v>39157</v>
      </c>
      <c r="B8035" s="9" t="n">
        <v>-0.03</v>
      </c>
    </row>
    <row r="8036">
      <c r="A8036" s="160" t="n">
        <v>39160</v>
      </c>
      <c r="B8036" s="9" t="n">
        <v>-0.03</v>
      </c>
    </row>
    <row r="8037">
      <c r="A8037" s="160" t="n">
        <v>39161</v>
      </c>
      <c r="B8037" s="9" t="n">
        <v>-0.04</v>
      </c>
    </row>
    <row r="8038">
      <c r="A8038" s="160" t="n">
        <v>39162</v>
      </c>
      <c r="B8038" s="9" t="n">
        <v>0.02</v>
      </c>
    </row>
    <row r="8039">
      <c r="A8039" s="160" t="n">
        <v>39163</v>
      </c>
      <c r="B8039" s="9" t="n">
        <v>0.02</v>
      </c>
    </row>
    <row r="8040">
      <c r="A8040" s="160" t="n">
        <v>39164</v>
      </c>
      <c r="B8040" s="9" t="n">
        <v>0.02</v>
      </c>
    </row>
    <row r="8041">
      <c r="A8041" s="160" t="n">
        <v>39167</v>
      </c>
      <c r="B8041" s="9" t="n">
        <v>0.04</v>
      </c>
    </row>
    <row r="8042">
      <c r="A8042" s="160" t="n">
        <v>39168</v>
      </c>
      <c r="B8042" s="9" t="n">
        <v>0.04</v>
      </c>
    </row>
    <row r="8043">
      <c r="A8043" s="160" t="n">
        <v>39169</v>
      </c>
      <c r="B8043" s="9" t="n">
        <v>0.09</v>
      </c>
    </row>
    <row r="8044">
      <c r="A8044" s="160" t="n">
        <v>39170</v>
      </c>
      <c r="B8044" s="9" t="n">
        <v>0.06</v>
      </c>
    </row>
    <row r="8045">
      <c r="A8045" s="160" t="n">
        <v>39171</v>
      </c>
      <c r="B8045" s="9" t="n">
        <v>0.07000000000000001</v>
      </c>
    </row>
    <row r="8046">
      <c r="A8046" s="160" t="n">
        <v>39174</v>
      </c>
      <c r="B8046" s="9" t="n">
        <v>0.05</v>
      </c>
    </row>
    <row r="8047">
      <c r="A8047" s="160" t="n">
        <v>39175</v>
      </c>
      <c r="B8047" s="9" t="n">
        <v>0.04</v>
      </c>
    </row>
    <row r="8048">
      <c r="A8048" s="160" t="n">
        <v>39176</v>
      </c>
      <c r="B8048" s="9" t="n">
        <v>0.05</v>
      </c>
    </row>
    <row r="8049">
      <c r="A8049" s="160" t="n">
        <v>39177</v>
      </c>
      <c r="B8049" s="9" t="n">
        <v>0.05</v>
      </c>
    </row>
    <row r="8050">
      <c r="A8050" s="160" t="n">
        <v>39178</v>
      </c>
      <c r="B8050" s="9" t="n">
        <v>0.01</v>
      </c>
    </row>
    <row r="8051">
      <c r="A8051" s="160" t="n">
        <v>39181</v>
      </c>
      <c r="B8051" s="9" t="n">
        <v>0.02</v>
      </c>
    </row>
    <row r="8052">
      <c r="A8052" s="160" t="n">
        <v>39182</v>
      </c>
      <c r="B8052" s="9" t="n">
        <v>0.02</v>
      </c>
    </row>
    <row r="8053">
      <c r="A8053" s="160" t="n">
        <v>39183</v>
      </c>
      <c r="B8053" s="9" t="n">
        <v>0.01</v>
      </c>
    </row>
    <row r="8054">
      <c r="A8054" s="160" t="n">
        <v>39184</v>
      </c>
      <c r="B8054" s="9" t="n">
        <v>0.01</v>
      </c>
    </row>
    <row r="8055">
      <c r="A8055" s="160" t="n">
        <v>39185</v>
      </c>
      <c r="B8055" s="9" t="n">
        <v>0</v>
      </c>
    </row>
    <row r="8056">
      <c r="A8056" s="160" t="n">
        <v>39188</v>
      </c>
      <c r="B8056" s="9" t="n">
        <v>0</v>
      </c>
    </row>
    <row r="8057">
      <c r="A8057" s="160" t="n">
        <v>39189</v>
      </c>
      <c r="B8057" s="9" t="n">
        <v>0.01</v>
      </c>
    </row>
    <row r="8058">
      <c r="A8058" s="160" t="n">
        <v>39190</v>
      </c>
      <c r="B8058" s="9" t="n">
        <v>0.02</v>
      </c>
    </row>
    <row r="8059">
      <c r="A8059" s="160" t="n">
        <v>39191</v>
      </c>
      <c r="B8059" s="9" t="n">
        <v>0.04</v>
      </c>
    </row>
    <row r="8060">
      <c r="A8060" s="160" t="n">
        <v>39192</v>
      </c>
      <c r="B8060" s="9" t="n">
        <v>0.04</v>
      </c>
    </row>
    <row r="8061">
      <c r="A8061" s="160" t="n">
        <v>39195</v>
      </c>
      <c r="B8061" s="9" t="n">
        <v>0.04</v>
      </c>
    </row>
    <row r="8062">
      <c r="A8062" s="160" t="n">
        <v>39196</v>
      </c>
      <c r="B8062" s="9" t="n">
        <v>0.05</v>
      </c>
    </row>
    <row r="8063">
      <c r="A8063" s="160" t="n">
        <v>39197</v>
      </c>
      <c r="B8063" s="9" t="n">
        <v>0.03</v>
      </c>
    </row>
    <row r="8064">
      <c r="A8064" s="160" t="n">
        <v>39198</v>
      </c>
      <c r="B8064" s="9" t="n">
        <v>0.02</v>
      </c>
    </row>
    <row r="8065">
      <c r="A8065" s="160" t="n">
        <v>39199</v>
      </c>
      <c r="B8065" s="9" t="n">
        <v>0.04</v>
      </c>
    </row>
    <row r="8066">
      <c r="A8066" s="160" t="n">
        <v>39202</v>
      </c>
      <c r="B8066" s="9" t="n">
        <v>0.03</v>
      </c>
    </row>
    <row r="8067">
      <c r="A8067" s="160" t="n">
        <v>39203</v>
      </c>
      <c r="B8067" s="9" t="n">
        <v>0.01</v>
      </c>
    </row>
    <row r="8068">
      <c r="A8068" s="160" t="n">
        <v>39204</v>
      </c>
      <c r="B8068" s="9" t="n">
        <v>0</v>
      </c>
    </row>
    <row r="8069">
      <c r="A8069" s="160" t="n">
        <v>39205</v>
      </c>
      <c r="B8069" s="9" t="n">
        <v>-0.03</v>
      </c>
    </row>
    <row r="8070">
      <c r="A8070" s="160" t="n">
        <v>39206</v>
      </c>
      <c r="B8070" s="9" t="n">
        <v>-0.03</v>
      </c>
    </row>
    <row r="8071">
      <c r="A8071" s="160" t="n">
        <v>39209</v>
      </c>
      <c r="B8071" s="9" t="n">
        <v>-0.04</v>
      </c>
    </row>
    <row r="8072">
      <c r="A8072" s="160" t="n">
        <v>39210</v>
      </c>
      <c r="B8072" s="9" t="n">
        <v>-0.05</v>
      </c>
    </row>
    <row r="8073">
      <c r="A8073" s="160" t="n">
        <v>39211</v>
      </c>
      <c r="B8073" s="9" t="n">
        <v>-0.06</v>
      </c>
    </row>
    <row r="8074">
      <c r="A8074" s="160" t="n">
        <v>39212</v>
      </c>
      <c r="B8074" s="9" t="n">
        <v>-0.05</v>
      </c>
    </row>
    <row r="8075">
      <c r="A8075" s="160" t="n">
        <v>39213</v>
      </c>
      <c r="B8075" s="9" t="n">
        <v>-0.04</v>
      </c>
    </row>
    <row r="8076">
      <c r="A8076" s="160" t="n">
        <v>39216</v>
      </c>
      <c r="B8076" s="9" t="n">
        <v>-0.04</v>
      </c>
    </row>
    <row r="8077">
      <c r="A8077" s="160" t="n">
        <v>39217</v>
      </c>
      <c r="B8077" s="9" t="n">
        <v>-0.04</v>
      </c>
    </row>
    <row r="8078">
      <c r="A8078" s="160" t="n">
        <v>39218</v>
      </c>
      <c r="B8078" s="9" t="n">
        <v>-0.02</v>
      </c>
    </row>
    <row r="8079">
      <c r="A8079" s="160" t="n">
        <v>39219</v>
      </c>
      <c r="B8079" s="9" t="n">
        <v>-0.02</v>
      </c>
    </row>
    <row r="8080">
      <c r="A8080" s="160" t="n">
        <v>39220</v>
      </c>
      <c r="B8080" s="9" t="n">
        <v>-0.01</v>
      </c>
    </row>
    <row r="8081">
      <c r="A8081" s="160" t="n">
        <v>39223</v>
      </c>
      <c r="B8081" s="9" t="n">
        <v>-0.02</v>
      </c>
    </row>
    <row r="8082">
      <c r="A8082" s="160" t="n">
        <v>39224</v>
      </c>
      <c r="B8082" s="9" t="n">
        <v>0</v>
      </c>
    </row>
    <row r="8083">
      <c r="A8083" s="160" t="n">
        <v>39225</v>
      </c>
      <c r="B8083" s="9" t="n">
        <v>0.01</v>
      </c>
    </row>
    <row r="8084">
      <c r="A8084" s="160" t="n">
        <v>39226</v>
      </c>
      <c r="B8084" s="9" t="n">
        <v>0.01</v>
      </c>
    </row>
    <row r="8085">
      <c r="A8085" s="160" t="n">
        <v>39227</v>
      </c>
      <c r="B8085" s="9" t="n">
        <v>0.01</v>
      </c>
    </row>
    <row r="8086">
      <c r="A8086" s="160" t="n">
        <v>39230</v>
      </c>
      <c r="B8086" s="9" t="n"/>
    </row>
    <row r="8087">
      <c r="A8087" s="160" t="n">
        <v>39231</v>
      </c>
      <c r="B8087" s="9" t="n">
        <v>0</v>
      </c>
    </row>
    <row r="8088">
      <c r="A8088" s="160" t="n">
        <v>39232</v>
      </c>
      <c r="B8088" s="9" t="n">
        <v>-0.01</v>
      </c>
    </row>
    <row r="8089">
      <c r="A8089" s="160" t="n">
        <v>39233</v>
      </c>
      <c r="B8089" s="9" t="n">
        <v>-0.02</v>
      </c>
    </row>
    <row r="8090">
      <c r="A8090" s="160" t="n">
        <v>39234</v>
      </c>
      <c r="B8090" s="9" t="n">
        <v>-0.02</v>
      </c>
    </row>
    <row r="8091">
      <c r="A8091" s="160" t="n">
        <v>39237</v>
      </c>
      <c r="B8091" s="9" t="n">
        <v>-0.04</v>
      </c>
    </row>
    <row r="8092">
      <c r="A8092" s="160" t="n">
        <v>39238</v>
      </c>
      <c r="B8092" s="9" t="n">
        <v>-0.01</v>
      </c>
    </row>
    <row r="8093">
      <c r="A8093" s="160" t="n">
        <v>39239</v>
      </c>
      <c r="B8093" s="9" t="n">
        <v>0</v>
      </c>
    </row>
    <row r="8094">
      <c r="A8094" s="160" t="n">
        <v>39240</v>
      </c>
      <c r="B8094" s="9" t="n">
        <v>0.08</v>
      </c>
    </row>
    <row r="8095">
      <c r="A8095" s="160" t="n">
        <v>39241</v>
      </c>
      <c r="B8095" s="9" t="n">
        <v>0.11</v>
      </c>
    </row>
    <row r="8096">
      <c r="A8096" s="160" t="n">
        <v>39244</v>
      </c>
      <c r="B8096" s="9" t="n">
        <v>0.13</v>
      </c>
    </row>
    <row r="8097">
      <c r="A8097" s="160" t="n">
        <v>39245</v>
      </c>
      <c r="B8097" s="9" t="n">
        <v>0.18</v>
      </c>
    </row>
    <row r="8098">
      <c r="A8098" s="160" t="n">
        <v>39246</v>
      </c>
      <c r="B8098" s="9" t="n">
        <v>0.12</v>
      </c>
    </row>
    <row r="8099">
      <c r="A8099" s="160" t="n">
        <v>39247</v>
      </c>
      <c r="B8099" s="9" t="n">
        <v>0.13</v>
      </c>
    </row>
    <row r="8100">
      <c r="A8100" s="160" t="n">
        <v>39248</v>
      </c>
      <c r="B8100" s="9" t="n">
        <v>0.11</v>
      </c>
    </row>
    <row r="8101">
      <c r="A8101" s="160" t="n">
        <v>39251</v>
      </c>
      <c r="B8101" s="9" t="n">
        <v>0.14</v>
      </c>
    </row>
    <row r="8102">
      <c r="A8102" s="160" t="n">
        <v>39252</v>
      </c>
      <c r="B8102" s="9" t="n">
        <v>0.15</v>
      </c>
    </row>
    <row r="8103">
      <c r="A8103" s="160" t="n">
        <v>39253</v>
      </c>
      <c r="B8103" s="9" t="n">
        <v>0.17</v>
      </c>
    </row>
    <row r="8104">
      <c r="A8104" s="160" t="n">
        <v>39254</v>
      </c>
      <c r="B8104" s="9" t="n">
        <v>0.18</v>
      </c>
    </row>
    <row r="8105">
      <c r="A8105" s="160" t="n">
        <v>39255</v>
      </c>
      <c r="B8105" s="9" t="n">
        <v>0.22</v>
      </c>
    </row>
    <row r="8106">
      <c r="A8106" s="160" t="n">
        <v>39258</v>
      </c>
      <c r="B8106" s="9" t="n">
        <v>0.22</v>
      </c>
    </row>
    <row r="8107">
      <c r="A8107" s="160" t="n">
        <v>39259</v>
      </c>
      <c r="B8107" s="9" t="n">
        <v>0.2</v>
      </c>
    </row>
    <row r="8108">
      <c r="A8108" s="160" t="n">
        <v>39260</v>
      </c>
      <c r="B8108" s="9" t="n">
        <v>0.18</v>
      </c>
    </row>
    <row r="8109">
      <c r="A8109" s="160" t="n">
        <v>39261</v>
      </c>
      <c r="B8109" s="9" t="n">
        <v>0.16</v>
      </c>
    </row>
    <row r="8110">
      <c r="A8110" s="160" t="n">
        <v>39262</v>
      </c>
      <c r="B8110" s="9" t="n">
        <v>0.16</v>
      </c>
    </row>
    <row r="8111">
      <c r="A8111" s="160" t="n">
        <v>39265</v>
      </c>
      <c r="B8111" s="9" t="n">
        <v>0.14</v>
      </c>
    </row>
    <row r="8112">
      <c r="A8112" s="160" t="n">
        <v>39266</v>
      </c>
      <c r="B8112" s="9" t="n">
        <v>0.16</v>
      </c>
    </row>
    <row r="8113">
      <c r="A8113" s="160" t="n">
        <v>39267</v>
      </c>
      <c r="B8113" s="9" t="n"/>
    </row>
    <row r="8114">
      <c r="A8114" s="160" t="n">
        <v>39268</v>
      </c>
      <c r="B8114" s="9" t="n">
        <v>0.17</v>
      </c>
    </row>
    <row r="8115">
      <c r="A8115" s="160" t="n">
        <v>39269</v>
      </c>
      <c r="B8115" s="9" t="n">
        <v>0.2</v>
      </c>
    </row>
    <row r="8116">
      <c r="A8116" s="160" t="n">
        <v>39272</v>
      </c>
      <c r="B8116" s="9" t="n">
        <v>0.19</v>
      </c>
    </row>
    <row r="8117">
      <c r="A8117" s="160" t="n">
        <v>39273</v>
      </c>
      <c r="B8117" s="9" t="n">
        <v>0.18</v>
      </c>
    </row>
    <row r="8118">
      <c r="A8118" s="160" t="n">
        <v>39274</v>
      </c>
      <c r="B8118" s="9" t="n">
        <v>0.2</v>
      </c>
    </row>
    <row r="8119">
      <c r="A8119" s="160" t="n">
        <v>39275</v>
      </c>
      <c r="B8119" s="9" t="n">
        <v>0.19</v>
      </c>
    </row>
    <row r="8120">
      <c r="A8120" s="160" t="n">
        <v>39276</v>
      </c>
      <c r="B8120" s="9" t="n">
        <v>0.17</v>
      </c>
    </row>
    <row r="8121">
      <c r="A8121" s="160" t="n">
        <v>39279</v>
      </c>
      <c r="B8121" s="9" t="n">
        <v>0.16</v>
      </c>
    </row>
    <row r="8122">
      <c r="A8122" s="160" t="n">
        <v>39280</v>
      </c>
      <c r="B8122" s="9" t="n">
        <v>0.17</v>
      </c>
    </row>
    <row r="8123">
      <c r="A8123" s="160" t="n">
        <v>39281</v>
      </c>
      <c r="B8123" s="9" t="n">
        <v>0.18</v>
      </c>
    </row>
    <row r="8124">
      <c r="A8124" s="160" t="n">
        <v>39282</v>
      </c>
      <c r="B8124" s="9" t="n">
        <v>0.17</v>
      </c>
    </row>
    <row r="8125">
      <c r="A8125" s="160" t="n">
        <v>39283</v>
      </c>
      <c r="B8125" s="9" t="n">
        <v>0.17</v>
      </c>
    </row>
    <row r="8126">
      <c r="A8126" s="160" t="n">
        <v>39286</v>
      </c>
      <c r="B8126" s="9" t="n">
        <v>0.17</v>
      </c>
    </row>
    <row r="8127">
      <c r="A8127" s="160" t="n">
        <v>39287</v>
      </c>
      <c r="B8127" s="9" t="n">
        <v>0.17</v>
      </c>
    </row>
    <row r="8128">
      <c r="A8128" s="160" t="n">
        <v>39288</v>
      </c>
      <c r="B8128" s="9" t="n">
        <v>0.18</v>
      </c>
    </row>
    <row r="8129">
      <c r="A8129" s="160" t="n">
        <v>39289</v>
      </c>
      <c r="B8129" s="9" t="n">
        <v>0.23</v>
      </c>
    </row>
    <row r="8130">
      <c r="A8130" s="160" t="n">
        <v>39290</v>
      </c>
      <c r="B8130" s="9" t="n">
        <v>0.24</v>
      </c>
    </row>
    <row r="8131">
      <c r="A8131" s="160" t="n">
        <v>39293</v>
      </c>
      <c r="B8131" s="9" t="n">
        <v>0.23</v>
      </c>
    </row>
    <row r="8132">
      <c r="A8132" s="160" t="n">
        <v>39294</v>
      </c>
      <c r="B8132" s="9" t="n">
        <v>0.22</v>
      </c>
    </row>
    <row r="8133">
      <c r="A8133" s="160" t="n">
        <v>39295</v>
      </c>
      <c r="B8133" s="9" t="n">
        <v>0.2</v>
      </c>
    </row>
    <row r="8134">
      <c r="A8134" s="160" t="n">
        <v>39296</v>
      </c>
      <c r="B8134" s="9" t="n">
        <v>0.18</v>
      </c>
    </row>
    <row r="8135">
      <c r="A8135" s="160" t="n">
        <v>39297</v>
      </c>
      <c r="B8135" s="9" t="n">
        <v>0.25</v>
      </c>
    </row>
    <row r="8136">
      <c r="A8136" s="160" t="n">
        <v>39300</v>
      </c>
      <c r="B8136" s="9" t="n">
        <v>0.26</v>
      </c>
    </row>
    <row r="8137">
      <c r="A8137" s="160" t="n">
        <v>39301</v>
      </c>
      <c r="B8137" s="9" t="n">
        <v>0.21</v>
      </c>
    </row>
    <row r="8138">
      <c r="A8138" s="160" t="n">
        <v>39302</v>
      </c>
      <c r="B8138" s="9" t="n">
        <v>0.2</v>
      </c>
    </row>
    <row r="8139">
      <c r="A8139" s="160" t="n">
        <v>39303</v>
      </c>
      <c r="B8139" s="9" t="n">
        <v>0.3</v>
      </c>
    </row>
    <row r="8140">
      <c r="A8140" s="160" t="n">
        <v>39304</v>
      </c>
      <c r="B8140" s="9" t="n">
        <v>0.34</v>
      </c>
    </row>
    <row r="8141">
      <c r="A8141" s="160" t="n">
        <v>39307</v>
      </c>
      <c r="B8141" s="9" t="n">
        <v>0.32</v>
      </c>
    </row>
    <row r="8142">
      <c r="A8142" s="160" t="n">
        <v>39308</v>
      </c>
      <c r="B8142" s="9" t="n">
        <v>0.34</v>
      </c>
    </row>
    <row r="8143">
      <c r="A8143" s="160" t="n">
        <v>39309</v>
      </c>
      <c r="B8143" s="9" t="n">
        <v>0.42</v>
      </c>
    </row>
    <row r="8144">
      <c r="A8144" s="160" t="n">
        <v>39310</v>
      </c>
      <c r="B8144" s="9" t="n">
        <v>0.52</v>
      </c>
    </row>
    <row r="8145">
      <c r="A8145" s="160" t="n">
        <v>39311</v>
      </c>
      <c r="B8145" s="9" t="n">
        <v>0.5</v>
      </c>
    </row>
    <row r="8146">
      <c r="A8146" s="160" t="n">
        <v>39314</v>
      </c>
      <c r="B8146" s="9" t="n">
        <v>0.53</v>
      </c>
    </row>
    <row r="8147">
      <c r="A8147" s="160" t="n">
        <v>39315</v>
      </c>
      <c r="B8147" s="9" t="n">
        <v>0.55</v>
      </c>
    </row>
    <row r="8148">
      <c r="A8148" s="160" t="n">
        <v>39316</v>
      </c>
      <c r="B8148" s="9" t="n">
        <v>0.48</v>
      </c>
    </row>
    <row r="8149">
      <c r="A8149" s="160" t="n">
        <v>39317</v>
      </c>
      <c r="B8149" s="9" t="n">
        <v>0.42</v>
      </c>
    </row>
    <row r="8150">
      <c r="A8150" s="160" t="n">
        <v>39318</v>
      </c>
      <c r="B8150" s="9" t="n">
        <v>0.33</v>
      </c>
    </row>
    <row r="8151">
      <c r="A8151" s="160" t="n">
        <v>39321</v>
      </c>
      <c r="B8151" s="9" t="n">
        <v>0.32</v>
      </c>
    </row>
    <row r="8152">
      <c r="A8152" s="160" t="n">
        <v>39322</v>
      </c>
      <c r="B8152" s="9" t="n">
        <v>0.4</v>
      </c>
    </row>
    <row r="8153">
      <c r="A8153" s="160" t="n">
        <v>39323</v>
      </c>
      <c r="B8153" s="9" t="n">
        <v>0.43</v>
      </c>
    </row>
    <row r="8154">
      <c r="A8154" s="160" t="n">
        <v>39324</v>
      </c>
      <c r="B8154" s="9" t="n">
        <v>0.43</v>
      </c>
    </row>
    <row r="8155">
      <c r="A8155" s="160" t="n">
        <v>39325</v>
      </c>
      <c r="B8155" s="9" t="n">
        <v>0.39</v>
      </c>
    </row>
    <row r="8156">
      <c r="A8156" s="160" t="n">
        <v>39328</v>
      </c>
      <c r="B8156" s="9" t="n"/>
    </row>
    <row r="8157">
      <c r="A8157" s="160" t="n">
        <v>39329</v>
      </c>
      <c r="B8157" s="9" t="n">
        <v>0.43</v>
      </c>
    </row>
    <row r="8158">
      <c r="A8158" s="160" t="n">
        <v>39330</v>
      </c>
      <c r="B8158" s="9" t="n">
        <v>0.45</v>
      </c>
    </row>
    <row r="8159">
      <c r="A8159" s="160" t="n">
        <v>39331</v>
      </c>
      <c r="B8159" s="9" t="n">
        <v>0.43</v>
      </c>
    </row>
    <row r="8160">
      <c r="A8160" s="160" t="n">
        <v>39332</v>
      </c>
      <c r="B8160" s="9" t="n">
        <v>0.48</v>
      </c>
    </row>
    <row r="8161">
      <c r="A8161" s="160" t="n">
        <v>39335</v>
      </c>
      <c r="B8161" s="9" t="n">
        <v>0.47</v>
      </c>
    </row>
    <row r="8162">
      <c r="A8162" s="160" t="n">
        <v>39336</v>
      </c>
      <c r="B8162" s="9" t="n">
        <v>0.42</v>
      </c>
    </row>
    <row r="8163">
      <c r="A8163" s="160" t="n">
        <v>39337</v>
      </c>
      <c r="B8163" s="9" t="n">
        <v>0.46</v>
      </c>
    </row>
    <row r="8164">
      <c r="A8164" s="160" t="n">
        <v>39338</v>
      </c>
      <c r="B8164" s="9" t="n">
        <v>0.41</v>
      </c>
    </row>
    <row r="8165">
      <c r="A8165" s="160" t="n">
        <v>39339</v>
      </c>
      <c r="B8165" s="9" t="n">
        <v>0.42</v>
      </c>
    </row>
    <row r="8166">
      <c r="A8166" s="160" t="n">
        <v>39342</v>
      </c>
      <c r="B8166" s="9" t="n">
        <v>0.4</v>
      </c>
    </row>
    <row r="8167">
      <c r="A8167" s="160" t="n">
        <v>39343</v>
      </c>
      <c r="B8167" s="9" t="n">
        <v>0.5</v>
      </c>
    </row>
    <row r="8168">
      <c r="A8168" s="160" t="n">
        <v>39344</v>
      </c>
      <c r="B8168" s="9" t="n">
        <v>0.53</v>
      </c>
    </row>
    <row r="8169">
      <c r="A8169" s="160" t="n">
        <v>39345</v>
      </c>
      <c r="B8169" s="9" t="n">
        <v>0.59</v>
      </c>
    </row>
    <row r="8170">
      <c r="A8170" s="160" t="n">
        <v>39346</v>
      </c>
      <c r="B8170" s="9" t="n">
        <v>0.58</v>
      </c>
    </row>
    <row r="8171">
      <c r="A8171" s="160" t="n">
        <v>39349</v>
      </c>
      <c r="B8171" s="9" t="n">
        <v>0.58</v>
      </c>
    </row>
    <row r="8172">
      <c r="A8172" s="160" t="n">
        <v>39350</v>
      </c>
      <c r="B8172" s="9" t="n">
        <v>0.63</v>
      </c>
    </row>
    <row r="8173">
      <c r="A8173" s="160" t="n">
        <v>39351</v>
      </c>
      <c r="B8173" s="9" t="n">
        <v>0.66</v>
      </c>
    </row>
    <row r="8174">
      <c r="A8174" s="160" t="n">
        <v>39352</v>
      </c>
      <c r="B8174" s="9" t="n">
        <v>0.63</v>
      </c>
    </row>
    <row r="8175">
      <c r="A8175" s="160" t="n">
        <v>39353</v>
      </c>
      <c r="B8175" s="9" t="n">
        <v>0.62</v>
      </c>
    </row>
    <row r="8176">
      <c r="A8176" s="160" t="n">
        <v>39356</v>
      </c>
      <c r="B8176" s="9" t="n">
        <v>0.54</v>
      </c>
    </row>
    <row r="8177">
      <c r="A8177" s="160" t="n">
        <v>39357</v>
      </c>
      <c r="B8177" s="9" t="n">
        <v>0.5600000000000001</v>
      </c>
    </row>
    <row r="8178">
      <c r="A8178" s="160" t="n">
        <v>39358</v>
      </c>
      <c r="B8178" s="9" t="n">
        <v>0.53</v>
      </c>
    </row>
    <row r="8179">
      <c r="A8179" s="160" t="n">
        <v>39359</v>
      </c>
      <c r="B8179" s="9" t="n">
        <v>0.54</v>
      </c>
    </row>
    <row r="8180">
      <c r="A8180" s="160" t="n">
        <v>39360</v>
      </c>
      <c r="B8180" s="9" t="n">
        <v>0.57</v>
      </c>
    </row>
    <row r="8181">
      <c r="A8181" s="160" t="n">
        <v>39363</v>
      </c>
      <c r="B8181" s="9" t="n"/>
    </row>
    <row r="8182">
      <c r="A8182" s="160" t="n">
        <v>39364</v>
      </c>
      <c r="B8182" s="9" t="n">
        <v>0.52</v>
      </c>
    </row>
    <row r="8183">
      <c r="A8183" s="160" t="n">
        <v>39365</v>
      </c>
      <c r="B8183" s="9" t="n">
        <v>0.5</v>
      </c>
    </row>
    <row r="8184">
      <c r="A8184" s="160" t="n">
        <v>39366</v>
      </c>
      <c r="B8184" s="9" t="n">
        <v>0.53</v>
      </c>
    </row>
    <row r="8185">
      <c r="A8185" s="160" t="n">
        <v>39367</v>
      </c>
      <c r="B8185" s="9" t="n">
        <v>0.47</v>
      </c>
    </row>
    <row r="8186">
      <c r="A8186" s="160" t="n">
        <v>39370</v>
      </c>
      <c r="B8186" s="9" t="n">
        <v>0.47</v>
      </c>
    </row>
    <row r="8187">
      <c r="A8187" s="160" t="n">
        <v>39371</v>
      </c>
      <c r="B8187" s="9" t="n">
        <v>0.54</v>
      </c>
    </row>
    <row r="8188">
      <c r="A8188" s="160" t="n">
        <v>39372</v>
      </c>
      <c r="B8188" s="9" t="n">
        <v>0.57</v>
      </c>
    </row>
    <row r="8189">
      <c r="A8189" s="160" t="n">
        <v>39373</v>
      </c>
      <c r="B8189" s="9" t="n">
        <v>0.59</v>
      </c>
    </row>
    <row r="8190">
      <c r="A8190" s="160" t="n">
        <v>39374</v>
      </c>
      <c r="B8190" s="9" t="n">
        <v>0.61</v>
      </c>
    </row>
    <row r="8191">
      <c r="A8191" s="160" t="n">
        <v>39377</v>
      </c>
      <c r="B8191" s="9" t="n">
        <v>0.57</v>
      </c>
    </row>
    <row r="8192">
      <c r="A8192" s="160" t="n">
        <v>39378</v>
      </c>
      <c r="B8192" s="9" t="n">
        <v>0.6</v>
      </c>
    </row>
    <row r="8193">
      <c r="A8193" s="160" t="n">
        <v>39379</v>
      </c>
      <c r="B8193" s="9" t="n">
        <v>0.62</v>
      </c>
    </row>
    <row r="8194">
      <c r="A8194" s="160" t="n">
        <v>39380</v>
      </c>
      <c r="B8194" s="9" t="n">
        <v>0.63</v>
      </c>
    </row>
    <row r="8195">
      <c r="A8195" s="160" t="n">
        <v>39381</v>
      </c>
      <c r="B8195" s="9" t="n">
        <v>0.64</v>
      </c>
    </row>
    <row r="8196">
      <c r="A8196" s="160" t="n">
        <v>39384</v>
      </c>
      <c r="B8196" s="9" t="n">
        <v>0.6</v>
      </c>
    </row>
    <row r="8197">
      <c r="A8197" s="160" t="n">
        <v>39385</v>
      </c>
      <c r="B8197" s="9" t="n">
        <v>0.58</v>
      </c>
    </row>
    <row r="8198">
      <c r="A8198" s="160" t="n">
        <v>39386</v>
      </c>
      <c r="B8198" s="9" t="n">
        <v>0.54</v>
      </c>
    </row>
    <row r="8199">
      <c r="A8199" s="160" t="n">
        <v>39387</v>
      </c>
      <c r="B8199" s="9" t="n">
        <v>0.59</v>
      </c>
    </row>
    <row r="8200">
      <c r="A8200" s="160" t="n">
        <v>39388</v>
      </c>
      <c r="B8200" s="9" t="n">
        <v>0.65</v>
      </c>
    </row>
    <row r="8201">
      <c r="A8201" s="160" t="n">
        <v>39391</v>
      </c>
      <c r="B8201" s="9" t="n">
        <v>0.66</v>
      </c>
    </row>
    <row r="8202">
      <c r="A8202" s="160" t="n">
        <v>39392</v>
      </c>
      <c r="B8202" s="9" t="n">
        <v>0.68</v>
      </c>
    </row>
    <row r="8203">
      <c r="A8203" s="160" t="n">
        <v>39393</v>
      </c>
      <c r="B8203" s="9" t="n">
        <v>0.73</v>
      </c>
    </row>
    <row r="8204">
      <c r="A8204" s="160" t="n">
        <v>39394</v>
      </c>
      <c r="B8204" s="9" t="n">
        <v>0.8100000000000001</v>
      </c>
    </row>
    <row r="8205">
      <c r="A8205" s="160" t="n">
        <v>39395</v>
      </c>
      <c r="B8205" s="9" t="n">
        <v>0.8100000000000001</v>
      </c>
    </row>
    <row r="8206">
      <c r="A8206" s="160" t="n">
        <v>39398</v>
      </c>
      <c r="B8206" s="9" t="n"/>
    </row>
    <row r="8207">
      <c r="A8207" s="160" t="n">
        <v>39399</v>
      </c>
      <c r="B8207" s="9" t="n">
        <v>0.72</v>
      </c>
    </row>
    <row r="8208">
      <c r="A8208" s="160" t="n">
        <v>39400</v>
      </c>
      <c r="B8208" s="9" t="n">
        <v>0.71</v>
      </c>
    </row>
    <row r="8209">
      <c r="A8209" s="160" t="n">
        <v>39401</v>
      </c>
      <c r="B8209" s="9" t="n">
        <v>0.82</v>
      </c>
    </row>
    <row r="8210">
      <c r="A8210" s="160" t="n">
        <v>39402</v>
      </c>
      <c r="B8210" s="9" t="n">
        <v>0.82</v>
      </c>
    </row>
    <row r="8211">
      <c r="A8211" s="160" t="n">
        <v>39405</v>
      </c>
      <c r="B8211" s="9" t="n">
        <v>0.89</v>
      </c>
    </row>
    <row r="8212">
      <c r="A8212" s="160" t="n">
        <v>39406</v>
      </c>
      <c r="B8212" s="9" t="n">
        <v>0.92</v>
      </c>
    </row>
    <row r="8213">
      <c r="A8213" s="160" t="n">
        <v>39407</v>
      </c>
      <c r="B8213" s="9" t="n">
        <v>1.01</v>
      </c>
    </row>
    <row r="8214">
      <c r="A8214" s="160" t="n">
        <v>39408</v>
      </c>
      <c r="B8214" s="9" t="n"/>
    </row>
    <row r="8215">
      <c r="A8215" s="160" t="n">
        <v>39409</v>
      </c>
      <c r="B8215" s="9" t="n">
        <v>0.9399999999999999</v>
      </c>
    </row>
    <row r="8216">
      <c r="A8216" s="160" t="n">
        <v>39412</v>
      </c>
      <c r="B8216" s="9" t="n">
        <v>0.91</v>
      </c>
    </row>
    <row r="8217">
      <c r="A8217" s="160" t="n">
        <v>39413</v>
      </c>
      <c r="B8217" s="9" t="n">
        <v>0.9</v>
      </c>
    </row>
    <row r="8218">
      <c r="A8218" s="160" t="n">
        <v>39414</v>
      </c>
      <c r="B8218" s="9" t="n">
        <v>0.86</v>
      </c>
    </row>
    <row r="8219">
      <c r="A8219" s="160" t="n">
        <v>39415</v>
      </c>
      <c r="B8219" s="9" t="n">
        <v>0.88</v>
      </c>
    </row>
    <row r="8220">
      <c r="A8220" s="160" t="n">
        <v>39416</v>
      </c>
      <c r="B8220" s="9" t="n">
        <v>0.93</v>
      </c>
    </row>
    <row r="8221">
      <c r="A8221" s="160" t="n">
        <v>39419</v>
      </c>
      <c r="B8221" s="9" t="n">
        <v>0.99</v>
      </c>
    </row>
    <row r="8222">
      <c r="A8222" s="160" t="n">
        <v>39420</v>
      </c>
      <c r="B8222" s="9" t="n">
        <v>0.99</v>
      </c>
    </row>
    <row r="8223">
      <c r="A8223" s="160" t="n">
        <v>39421</v>
      </c>
      <c r="B8223" s="9" t="n">
        <v>1.02</v>
      </c>
    </row>
    <row r="8224">
      <c r="A8224" s="160" t="n">
        <v>39422</v>
      </c>
      <c r="B8224" s="9" t="n">
        <v>0.99</v>
      </c>
    </row>
    <row r="8225">
      <c r="A8225" s="160" t="n">
        <v>39423</v>
      </c>
      <c r="B8225" s="9" t="n">
        <v>1</v>
      </c>
    </row>
    <row r="8226">
      <c r="A8226" s="160" t="n">
        <v>39426</v>
      </c>
      <c r="B8226" s="9" t="n">
        <v>0.98</v>
      </c>
    </row>
    <row r="8227">
      <c r="A8227" s="160" t="n">
        <v>39427</v>
      </c>
      <c r="B8227" s="9" t="n">
        <v>1.04</v>
      </c>
    </row>
    <row r="8228">
      <c r="A8228" s="160" t="n">
        <v>39428</v>
      </c>
      <c r="B8228" s="9" t="n">
        <v>0.98</v>
      </c>
    </row>
    <row r="8229">
      <c r="A8229" s="160" t="n">
        <v>39429</v>
      </c>
      <c r="B8229" s="9" t="n">
        <v>0.97</v>
      </c>
    </row>
    <row r="8230">
      <c r="A8230" s="160" t="n">
        <v>39430</v>
      </c>
      <c r="B8230" s="9" t="n">
        <v>0.93</v>
      </c>
    </row>
    <row r="8231">
      <c r="A8231" s="160" t="n">
        <v>39433</v>
      </c>
      <c r="B8231" s="9" t="n">
        <v>0.96</v>
      </c>
    </row>
    <row r="8232">
      <c r="A8232" s="160" t="n">
        <v>39434</v>
      </c>
      <c r="B8232" s="9" t="n">
        <v>0.95</v>
      </c>
    </row>
    <row r="8233">
      <c r="A8233" s="160" t="n">
        <v>39435</v>
      </c>
      <c r="B8233" s="9" t="n">
        <v>0.9399999999999999</v>
      </c>
    </row>
    <row r="8234">
      <c r="A8234" s="160" t="n">
        <v>39436</v>
      </c>
      <c r="B8234" s="9" t="n">
        <v>0.95</v>
      </c>
    </row>
    <row r="8235">
      <c r="A8235" s="160" t="n">
        <v>39437</v>
      </c>
      <c r="B8235" s="9" t="n">
        <v>0.99</v>
      </c>
    </row>
    <row r="8236">
      <c r="A8236" s="160" t="n">
        <v>39440</v>
      </c>
      <c r="B8236" s="9" t="n">
        <v>0.99</v>
      </c>
    </row>
    <row r="8237">
      <c r="A8237" s="160" t="n">
        <v>39441</v>
      </c>
      <c r="B8237" s="9" t="n"/>
    </row>
    <row r="8238">
      <c r="A8238" s="160" t="n">
        <v>39442</v>
      </c>
      <c r="B8238" s="9" t="n">
        <v>0.99</v>
      </c>
    </row>
    <row r="8239">
      <c r="A8239" s="160" t="n">
        <v>39443</v>
      </c>
      <c r="B8239" s="9" t="n">
        <v>0.97</v>
      </c>
    </row>
    <row r="8240">
      <c r="A8240" s="160" t="n">
        <v>39444</v>
      </c>
      <c r="B8240" s="9" t="n">
        <v>0.99</v>
      </c>
    </row>
    <row r="8241">
      <c r="A8241" s="160" t="n">
        <v>39447</v>
      </c>
      <c r="B8241" s="9" t="n">
        <v>0.99</v>
      </c>
    </row>
    <row r="8242">
      <c r="A8242" s="160" t="n">
        <v>39448</v>
      </c>
      <c r="B8242" s="9" t="n"/>
    </row>
    <row r="8243">
      <c r="A8243" s="160" t="n">
        <v>39449</v>
      </c>
      <c r="B8243" s="9" t="n">
        <v>1.03</v>
      </c>
    </row>
    <row r="8244">
      <c r="A8244" s="160" t="n">
        <v>39450</v>
      </c>
      <c r="B8244" s="9" t="n">
        <v>1.08</v>
      </c>
    </row>
    <row r="8245">
      <c r="A8245" s="160" t="n">
        <v>39451</v>
      </c>
      <c r="B8245" s="9" t="n">
        <v>1.14</v>
      </c>
    </row>
    <row r="8246">
      <c r="A8246" s="160" t="n">
        <v>39454</v>
      </c>
      <c r="B8246" s="9" t="n">
        <v>1.1</v>
      </c>
    </row>
    <row r="8247">
      <c r="A8247" s="160" t="n">
        <v>39455</v>
      </c>
      <c r="B8247" s="9" t="n">
        <v>1.1</v>
      </c>
    </row>
    <row r="8248">
      <c r="A8248" s="160" t="n">
        <v>39456</v>
      </c>
      <c r="B8248" s="9" t="n">
        <v>1.13</v>
      </c>
    </row>
    <row r="8249">
      <c r="A8249" s="160" t="n">
        <v>39457</v>
      </c>
      <c r="B8249" s="9" t="n">
        <v>1.2</v>
      </c>
    </row>
    <row r="8250">
      <c r="A8250" s="160" t="n">
        <v>39458</v>
      </c>
      <c r="B8250" s="9" t="n">
        <v>1.23</v>
      </c>
    </row>
    <row r="8251">
      <c r="A8251" s="160" t="n">
        <v>39461</v>
      </c>
      <c r="B8251" s="9" t="n">
        <v>1.23</v>
      </c>
    </row>
    <row r="8252">
      <c r="A8252" s="160" t="n">
        <v>39462</v>
      </c>
      <c r="B8252" s="9" t="n">
        <v>1.19</v>
      </c>
    </row>
    <row r="8253">
      <c r="A8253" s="160" t="n">
        <v>39463</v>
      </c>
      <c r="B8253" s="9" t="n">
        <v>1.23</v>
      </c>
    </row>
    <row r="8254">
      <c r="A8254" s="160" t="n">
        <v>39464</v>
      </c>
      <c r="B8254" s="9" t="n">
        <v>1.22</v>
      </c>
    </row>
    <row r="8255">
      <c r="A8255" s="160" t="n">
        <v>39465</v>
      </c>
      <c r="B8255" s="9" t="n">
        <v>1.3</v>
      </c>
    </row>
    <row r="8256">
      <c r="A8256" s="160" t="n">
        <v>39468</v>
      </c>
      <c r="B8256" s="9" t="n"/>
    </row>
    <row r="8257">
      <c r="A8257" s="160" t="n">
        <v>39469</v>
      </c>
      <c r="B8257" s="9" t="n">
        <v>1.44</v>
      </c>
    </row>
    <row r="8258">
      <c r="A8258" s="160" t="n">
        <v>39470</v>
      </c>
      <c r="B8258" s="9" t="n">
        <v>1.42</v>
      </c>
    </row>
    <row r="8259">
      <c r="A8259" s="160" t="n">
        <v>39471</v>
      </c>
      <c r="B8259" s="9" t="n">
        <v>1.43</v>
      </c>
    </row>
    <row r="8260">
      <c r="A8260" s="160" t="n">
        <v>39472</v>
      </c>
      <c r="B8260" s="9" t="n">
        <v>1.38</v>
      </c>
    </row>
    <row r="8261">
      <c r="A8261" s="160" t="n">
        <v>39475</v>
      </c>
      <c r="B8261" s="9" t="n">
        <v>1.41</v>
      </c>
    </row>
    <row r="8262">
      <c r="A8262" s="160" t="n">
        <v>39476</v>
      </c>
      <c r="B8262" s="9" t="n">
        <v>1.4</v>
      </c>
    </row>
    <row r="8263">
      <c r="A8263" s="160" t="n">
        <v>39477</v>
      </c>
      <c r="B8263" s="9" t="n">
        <v>1.48</v>
      </c>
    </row>
    <row r="8264">
      <c r="A8264" s="160" t="n">
        <v>39478</v>
      </c>
      <c r="B8264" s="9" t="n">
        <v>1.5</v>
      </c>
    </row>
    <row r="8265">
      <c r="A8265" s="160" t="n">
        <v>39479</v>
      </c>
      <c r="B8265" s="9" t="n">
        <v>1.53</v>
      </c>
    </row>
    <row r="8266">
      <c r="A8266" s="160" t="n">
        <v>39482</v>
      </c>
      <c r="B8266" s="9" t="n">
        <v>1.6</v>
      </c>
    </row>
    <row r="8267">
      <c r="A8267" s="160" t="n">
        <v>39483</v>
      </c>
      <c r="B8267" s="9" t="n">
        <v>1.68</v>
      </c>
    </row>
    <row r="8268">
      <c r="A8268" s="160" t="n">
        <v>39484</v>
      </c>
      <c r="B8268" s="9" t="n">
        <v>1.65</v>
      </c>
    </row>
    <row r="8269">
      <c r="A8269" s="160" t="n">
        <v>39485</v>
      </c>
      <c r="B8269" s="9" t="n">
        <v>1.75</v>
      </c>
    </row>
    <row r="8270">
      <c r="A8270" s="160" t="n">
        <v>39486</v>
      </c>
      <c r="B8270" s="9" t="n">
        <v>1.71</v>
      </c>
    </row>
    <row r="8271">
      <c r="A8271" s="160" t="n">
        <v>39489</v>
      </c>
      <c r="B8271" s="9" t="n">
        <v>1.69</v>
      </c>
    </row>
    <row r="8272">
      <c r="A8272" s="160" t="n">
        <v>39490</v>
      </c>
      <c r="B8272" s="9" t="n">
        <v>1.72</v>
      </c>
    </row>
    <row r="8273">
      <c r="A8273" s="160" t="n">
        <v>39491</v>
      </c>
      <c r="B8273" s="9" t="n">
        <v>1.79</v>
      </c>
    </row>
    <row r="8274">
      <c r="A8274" s="160" t="n">
        <v>39492</v>
      </c>
      <c r="B8274" s="9" t="n">
        <v>1.92</v>
      </c>
    </row>
    <row r="8275">
      <c r="A8275" s="160" t="n">
        <v>39493</v>
      </c>
      <c r="B8275" s="9" t="n">
        <v>1.85</v>
      </c>
    </row>
    <row r="8276">
      <c r="A8276" s="160" t="n">
        <v>39496</v>
      </c>
      <c r="B8276" s="9" t="n"/>
    </row>
    <row r="8277">
      <c r="A8277" s="160" t="n">
        <v>39497</v>
      </c>
      <c r="B8277" s="9" t="n">
        <v>1.83</v>
      </c>
    </row>
    <row r="8278">
      <c r="A8278" s="160" t="n">
        <v>39498</v>
      </c>
      <c r="B8278" s="9" t="n">
        <v>1.79</v>
      </c>
    </row>
    <row r="8279">
      <c r="A8279" s="160" t="n">
        <v>39499</v>
      </c>
      <c r="B8279" s="9" t="n">
        <v>1.79</v>
      </c>
    </row>
    <row r="8280">
      <c r="A8280" s="160" t="n">
        <v>39500</v>
      </c>
      <c r="B8280" s="9" t="n">
        <v>1.81</v>
      </c>
    </row>
    <row r="8281">
      <c r="A8281" s="160" t="n">
        <v>39503</v>
      </c>
      <c r="B8281" s="9" t="n">
        <v>1.78</v>
      </c>
    </row>
    <row r="8282">
      <c r="A8282" s="160" t="n">
        <v>39504</v>
      </c>
      <c r="B8282" s="9" t="n">
        <v>1.84</v>
      </c>
    </row>
    <row r="8283">
      <c r="A8283" s="160" t="n">
        <v>39505</v>
      </c>
      <c r="B8283" s="9" t="n">
        <v>1.84</v>
      </c>
    </row>
    <row r="8284">
      <c r="A8284" s="160" t="n">
        <v>39506</v>
      </c>
      <c r="B8284" s="9" t="n">
        <v>1.84</v>
      </c>
    </row>
    <row r="8285">
      <c r="A8285" s="160" t="n">
        <v>39507</v>
      </c>
      <c r="B8285" s="9" t="n">
        <v>1.88</v>
      </c>
    </row>
    <row r="8286">
      <c r="A8286" s="160" t="n">
        <v>39510</v>
      </c>
      <c r="B8286" s="9" t="n">
        <v>1.93</v>
      </c>
    </row>
    <row r="8287">
      <c r="A8287" s="160" t="n">
        <v>39511</v>
      </c>
      <c r="B8287" s="9" t="n">
        <v>1.98</v>
      </c>
    </row>
    <row r="8288">
      <c r="A8288" s="160" t="n">
        <v>39512</v>
      </c>
      <c r="B8288" s="9" t="n">
        <v>2.04</v>
      </c>
    </row>
    <row r="8289">
      <c r="A8289" s="160" t="n">
        <v>39513</v>
      </c>
      <c r="B8289" s="9" t="n">
        <v>2.09</v>
      </c>
    </row>
    <row r="8290">
      <c r="A8290" s="160" t="n">
        <v>39514</v>
      </c>
      <c r="B8290" s="9" t="n">
        <v>2.03</v>
      </c>
    </row>
    <row r="8291">
      <c r="A8291" s="160" t="n">
        <v>39517</v>
      </c>
      <c r="B8291" s="9" t="n">
        <v>1.99</v>
      </c>
    </row>
    <row r="8292">
      <c r="A8292" s="160" t="n">
        <v>39518</v>
      </c>
      <c r="B8292" s="9" t="n">
        <v>1.86</v>
      </c>
    </row>
    <row r="8293">
      <c r="A8293" s="160" t="n">
        <v>39519</v>
      </c>
      <c r="B8293" s="9" t="n">
        <v>1.86</v>
      </c>
    </row>
    <row r="8294">
      <c r="A8294" s="160" t="n">
        <v>39520</v>
      </c>
      <c r="B8294" s="9" t="n">
        <v>1.93</v>
      </c>
    </row>
    <row r="8295">
      <c r="A8295" s="160" t="n">
        <v>39521</v>
      </c>
      <c r="B8295" s="9" t="n">
        <v>1.97</v>
      </c>
    </row>
    <row r="8296">
      <c r="A8296" s="160" t="n">
        <v>39524</v>
      </c>
      <c r="B8296" s="9" t="n">
        <v>1.99</v>
      </c>
    </row>
    <row r="8297">
      <c r="A8297" s="160" t="n">
        <v>39525</v>
      </c>
      <c r="B8297" s="9" t="n">
        <v>1.9</v>
      </c>
    </row>
    <row r="8298">
      <c r="A8298" s="160" t="n">
        <v>39526</v>
      </c>
      <c r="B8298" s="9" t="n">
        <v>1.84</v>
      </c>
    </row>
    <row r="8299">
      <c r="A8299" s="160" t="n">
        <v>39527</v>
      </c>
      <c r="B8299" s="9" t="n">
        <v>1.75</v>
      </c>
    </row>
    <row r="8300">
      <c r="A8300" s="160" t="n">
        <v>39528</v>
      </c>
      <c r="B8300" s="9" t="n"/>
    </row>
    <row r="8301">
      <c r="A8301" s="160" t="n">
        <v>39531</v>
      </c>
      <c r="B8301" s="9" t="n">
        <v>1.72</v>
      </c>
    </row>
    <row r="8302">
      <c r="A8302" s="160" t="n">
        <v>39532</v>
      </c>
      <c r="B8302" s="9" t="n">
        <v>1.72</v>
      </c>
    </row>
    <row r="8303">
      <c r="A8303" s="160" t="n">
        <v>39533</v>
      </c>
      <c r="B8303" s="9" t="n">
        <v>1.8</v>
      </c>
    </row>
    <row r="8304">
      <c r="A8304" s="160" t="n">
        <v>39534</v>
      </c>
      <c r="B8304" s="9" t="n">
        <v>1.83</v>
      </c>
    </row>
    <row r="8305">
      <c r="A8305" s="160" t="n">
        <v>39535</v>
      </c>
      <c r="B8305" s="9" t="n">
        <v>1.8</v>
      </c>
    </row>
    <row r="8306">
      <c r="A8306" s="160" t="n">
        <v>39538</v>
      </c>
      <c r="B8306" s="9" t="n">
        <v>1.83</v>
      </c>
    </row>
    <row r="8307">
      <c r="A8307" s="160" t="n">
        <v>39539</v>
      </c>
      <c r="B8307" s="9" t="n">
        <v>1.77</v>
      </c>
    </row>
    <row r="8308">
      <c r="A8308" s="160" t="n">
        <v>39540</v>
      </c>
      <c r="B8308" s="9" t="n">
        <v>1.72</v>
      </c>
    </row>
    <row r="8309">
      <c r="A8309" s="160" t="n">
        <v>39541</v>
      </c>
      <c r="B8309" s="9" t="n">
        <v>1.7</v>
      </c>
    </row>
    <row r="8310">
      <c r="A8310" s="160" t="n">
        <v>39542</v>
      </c>
      <c r="B8310" s="9" t="n">
        <v>1.67</v>
      </c>
    </row>
    <row r="8311">
      <c r="A8311" s="160" t="n">
        <v>39545</v>
      </c>
      <c r="B8311" s="9" t="n">
        <v>1.62</v>
      </c>
    </row>
    <row r="8312">
      <c r="A8312" s="160" t="n">
        <v>39546</v>
      </c>
      <c r="B8312" s="9" t="n">
        <v>1.71</v>
      </c>
    </row>
    <row r="8313">
      <c r="A8313" s="160" t="n">
        <v>39547</v>
      </c>
      <c r="B8313" s="9" t="n">
        <v>1.72</v>
      </c>
    </row>
    <row r="8314">
      <c r="A8314" s="160" t="n">
        <v>39548</v>
      </c>
      <c r="B8314" s="9" t="n">
        <v>1.71</v>
      </c>
    </row>
    <row r="8315">
      <c r="A8315" s="160" t="n">
        <v>39549</v>
      </c>
      <c r="B8315" s="9" t="n">
        <v>1.73</v>
      </c>
    </row>
    <row r="8316">
      <c r="A8316" s="160" t="n">
        <v>39552</v>
      </c>
      <c r="B8316" s="9" t="n">
        <v>1.75</v>
      </c>
    </row>
    <row r="8317">
      <c r="A8317" s="160" t="n">
        <v>39553</v>
      </c>
      <c r="B8317" s="9" t="n">
        <v>1.76</v>
      </c>
    </row>
    <row r="8318">
      <c r="A8318" s="160" t="n">
        <v>39554</v>
      </c>
      <c r="B8318" s="9" t="n">
        <v>1.74</v>
      </c>
    </row>
    <row r="8319">
      <c r="A8319" s="160" t="n">
        <v>39555</v>
      </c>
      <c r="B8319" s="9" t="n">
        <v>1.62</v>
      </c>
    </row>
    <row r="8320">
      <c r="A8320" s="160" t="n">
        <v>39556</v>
      </c>
      <c r="B8320" s="9" t="n">
        <v>1.58</v>
      </c>
    </row>
    <row r="8321">
      <c r="A8321" s="160" t="n">
        <v>39559</v>
      </c>
      <c r="B8321" s="9" t="n">
        <v>1.55</v>
      </c>
    </row>
    <row r="8322">
      <c r="A8322" s="160" t="n">
        <v>39560</v>
      </c>
      <c r="B8322" s="9" t="n">
        <v>1.5</v>
      </c>
    </row>
    <row r="8323">
      <c r="A8323" s="160" t="n">
        <v>39561</v>
      </c>
      <c r="B8323" s="9" t="n">
        <v>1.55</v>
      </c>
    </row>
    <row r="8324">
      <c r="A8324" s="160" t="n">
        <v>39562</v>
      </c>
      <c r="B8324" s="9" t="n">
        <v>1.46</v>
      </c>
    </row>
    <row r="8325">
      <c r="A8325" s="160" t="n">
        <v>39563</v>
      </c>
      <c r="B8325" s="9" t="n">
        <v>1.47</v>
      </c>
    </row>
    <row r="8326">
      <c r="A8326" s="160" t="n">
        <v>39566</v>
      </c>
      <c r="B8326" s="9" t="n">
        <v>1.5</v>
      </c>
    </row>
    <row r="8327">
      <c r="A8327" s="160" t="n">
        <v>39567</v>
      </c>
      <c r="B8327" s="9" t="n">
        <v>1.5</v>
      </c>
    </row>
    <row r="8328">
      <c r="A8328" s="160" t="n">
        <v>39568</v>
      </c>
      <c r="B8328" s="9" t="n">
        <v>1.48</v>
      </c>
    </row>
    <row r="8329">
      <c r="A8329" s="160" t="n">
        <v>39569</v>
      </c>
      <c r="B8329" s="9" t="n">
        <v>1.41</v>
      </c>
    </row>
    <row r="8330">
      <c r="A8330" s="160" t="n">
        <v>39570</v>
      </c>
      <c r="B8330" s="9" t="n">
        <v>1.42</v>
      </c>
    </row>
    <row r="8331">
      <c r="A8331" s="160" t="n">
        <v>39573</v>
      </c>
      <c r="B8331" s="9" t="n">
        <v>1.46</v>
      </c>
    </row>
    <row r="8332">
      <c r="A8332" s="160" t="n">
        <v>39574</v>
      </c>
      <c r="B8332" s="9" t="n">
        <v>1.55</v>
      </c>
    </row>
    <row r="8333">
      <c r="A8333" s="160" t="n">
        <v>39575</v>
      </c>
      <c r="B8333" s="9" t="n">
        <v>1.56</v>
      </c>
    </row>
    <row r="8334">
      <c r="A8334" s="160" t="n">
        <v>39576</v>
      </c>
      <c r="B8334" s="9" t="n">
        <v>1.54</v>
      </c>
    </row>
    <row r="8335">
      <c r="A8335" s="160" t="n">
        <v>39577</v>
      </c>
      <c r="B8335" s="9" t="n">
        <v>1.52</v>
      </c>
    </row>
    <row r="8336">
      <c r="A8336" s="160" t="n">
        <v>39580</v>
      </c>
      <c r="B8336" s="9" t="n">
        <v>1.48</v>
      </c>
    </row>
    <row r="8337">
      <c r="A8337" s="160" t="n">
        <v>39581</v>
      </c>
      <c r="B8337" s="9" t="n">
        <v>1.43</v>
      </c>
    </row>
    <row r="8338">
      <c r="A8338" s="160" t="n">
        <v>39582</v>
      </c>
      <c r="B8338" s="9" t="n">
        <v>1.39</v>
      </c>
    </row>
    <row r="8339">
      <c r="A8339" s="160" t="n">
        <v>39583</v>
      </c>
      <c r="B8339" s="9" t="n">
        <v>1.38</v>
      </c>
    </row>
    <row r="8340">
      <c r="A8340" s="160" t="n">
        <v>39584</v>
      </c>
      <c r="B8340" s="9" t="n">
        <v>1.38</v>
      </c>
    </row>
    <row r="8341">
      <c r="A8341" s="160" t="n">
        <v>39587</v>
      </c>
      <c r="B8341" s="9" t="n">
        <v>1.41</v>
      </c>
    </row>
    <row r="8342">
      <c r="A8342" s="160" t="n">
        <v>39588</v>
      </c>
      <c r="B8342" s="9" t="n">
        <v>1.44</v>
      </c>
    </row>
    <row r="8343">
      <c r="A8343" s="160" t="n">
        <v>39589</v>
      </c>
      <c r="B8343" s="9" t="n">
        <v>1.4</v>
      </c>
    </row>
    <row r="8344">
      <c r="A8344" s="160" t="n">
        <v>39590</v>
      </c>
      <c r="B8344" s="9" t="n">
        <v>1.36</v>
      </c>
    </row>
    <row r="8345">
      <c r="A8345" s="160" t="n">
        <v>39591</v>
      </c>
      <c r="B8345" s="9" t="n">
        <v>1.39</v>
      </c>
    </row>
    <row r="8346">
      <c r="A8346" s="160" t="n">
        <v>39594</v>
      </c>
      <c r="B8346" s="9" t="n"/>
    </row>
    <row r="8347">
      <c r="A8347" s="160" t="n">
        <v>39595</v>
      </c>
      <c r="B8347" s="9" t="n">
        <v>1.38</v>
      </c>
    </row>
    <row r="8348">
      <c r="A8348" s="160" t="n">
        <v>39596</v>
      </c>
      <c r="B8348" s="9" t="n">
        <v>1.41</v>
      </c>
    </row>
    <row r="8349">
      <c r="A8349" s="160" t="n">
        <v>39597</v>
      </c>
      <c r="B8349" s="9" t="n">
        <v>1.41</v>
      </c>
    </row>
    <row r="8350">
      <c r="A8350" s="160" t="n">
        <v>39598</v>
      </c>
      <c r="B8350" s="9" t="n">
        <v>1.4</v>
      </c>
    </row>
    <row r="8351">
      <c r="A8351" s="160" t="n">
        <v>39601</v>
      </c>
      <c r="B8351" s="9" t="n">
        <v>1.47</v>
      </c>
    </row>
    <row r="8352">
      <c r="A8352" s="160" t="n">
        <v>39602</v>
      </c>
      <c r="B8352" s="9" t="n">
        <v>1.47</v>
      </c>
    </row>
    <row r="8353">
      <c r="A8353" s="160" t="n">
        <v>39603</v>
      </c>
      <c r="B8353" s="9" t="n">
        <v>1.51</v>
      </c>
    </row>
    <row r="8354">
      <c r="A8354" s="160" t="n">
        <v>39604</v>
      </c>
      <c r="B8354" s="9" t="n">
        <v>1.54</v>
      </c>
    </row>
    <row r="8355">
      <c r="A8355" s="160" t="n">
        <v>39605</v>
      </c>
      <c r="B8355" s="9" t="n">
        <v>1.54</v>
      </c>
    </row>
    <row r="8356">
      <c r="A8356" s="160" t="n">
        <v>39608</v>
      </c>
      <c r="B8356" s="9" t="n">
        <v>1.29</v>
      </c>
    </row>
    <row r="8357">
      <c r="A8357" s="160" t="n">
        <v>39609</v>
      </c>
      <c r="B8357" s="9" t="n">
        <v>1.2</v>
      </c>
    </row>
    <row r="8358">
      <c r="A8358" s="160" t="n">
        <v>39610</v>
      </c>
      <c r="B8358" s="9" t="n">
        <v>1.27</v>
      </c>
    </row>
    <row r="8359">
      <c r="A8359" s="160" t="n">
        <v>39611</v>
      </c>
      <c r="B8359" s="9" t="n">
        <v>1.2</v>
      </c>
    </row>
    <row r="8360">
      <c r="A8360" s="160" t="n">
        <v>39612</v>
      </c>
      <c r="B8360" s="9" t="n">
        <v>1.22</v>
      </c>
    </row>
    <row r="8361">
      <c r="A8361" s="160" t="n">
        <v>39615</v>
      </c>
      <c r="B8361" s="9" t="n">
        <v>1.23</v>
      </c>
    </row>
    <row r="8362">
      <c r="A8362" s="160" t="n">
        <v>39616</v>
      </c>
      <c r="B8362" s="9" t="n">
        <v>1.29</v>
      </c>
    </row>
    <row r="8363">
      <c r="A8363" s="160" t="n">
        <v>39617</v>
      </c>
      <c r="B8363" s="9" t="n">
        <v>1.27</v>
      </c>
    </row>
    <row r="8364">
      <c r="A8364" s="160" t="n">
        <v>39618</v>
      </c>
      <c r="B8364" s="9" t="n">
        <v>1.23</v>
      </c>
    </row>
    <row r="8365">
      <c r="A8365" s="160" t="n">
        <v>39619</v>
      </c>
      <c r="B8365" s="9" t="n">
        <v>1.28</v>
      </c>
    </row>
    <row r="8366">
      <c r="A8366" s="160" t="n">
        <v>39622</v>
      </c>
      <c r="B8366" s="9" t="n">
        <v>1.21</v>
      </c>
    </row>
    <row r="8367">
      <c r="A8367" s="160" t="n">
        <v>39623</v>
      </c>
      <c r="B8367" s="9" t="n">
        <v>1.23</v>
      </c>
    </row>
    <row r="8368">
      <c r="A8368" s="160" t="n">
        <v>39624</v>
      </c>
      <c r="B8368" s="9" t="n">
        <v>1.3</v>
      </c>
    </row>
    <row r="8369">
      <c r="A8369" s="160" t="n">
        <v>39625</v>
      </c>
      <c r="B8369" s="9" t="n">
        <v>1.39</v>
      </c>
    </row>
    <row r="8370">
      <c r="A8370" s="160" t="n">
        <v>39626</v>
      </c>
      <c r="B8370" s="9" t="n">
        <v>1.34</v>
      </c>
    </row>
    <row r="8371">
      <c r="A8371" s="160" t="n">
        <v>39629</v>
      </c>
      <c r="B8371" s="9" t="n">
        <v>1.36</v>
      </c>
    </row>
    <row r="8372">
      <c r="A8372" s="160" t="n">
        <v>39630</v>
      </c>
      <c r="B8372" s="9" t="n">
        <v>1.38</v>
      </c>
    </row>
    <row r="8373">
      <c r="A8373" s="160" t="n">
        <v>39631</v>
      </c>
      <c r="B8373" s="9" t="n">
        <v>1.39</v>
      </c>
    </row>
    <row r="8374">
      <c r="A8374" s="160" t="n">
        <v>39632</v>
      </c>
      <c r="B8374" s="9" t="n">
        <v>1.45</v>
      </c>
    </row>
    <row r="8375">
      <c r="A8375" s="160" t="n">
        <v>39633</v>
      </c>
      <c r="B8375" s="9" t="n"/>
    </row>
    <row r="8376">
      <c r="A8376" s="160" t="n">
        <v>39636</v>
      </c>
      <c r="B8376" s="9" t="n">
        <v>1.48</v>
      </c>
    </row>
    <row r="8377">
      <c r="A8377" s="160" t="n">
        <v>39637</v>
      </c>
      <c r="B8377" s="9" t="n">
        <v>1.44</v>
      </c>
    </row>
    <row r="8378">
      <c r="A8378" s="160" t="n">
        <v>39638</v>
      </c>
      <c r="B8378" s="9" t="n">
        <v>1.44</v>
      </c>
    </row>
    <row r="8379">
      <c r="A8379" s="160" t="n">
        <v>39639</v>
      </c>
      <c r="B8379" s="9" t="n">
        <v>1.39</v>
      </c>
    </row>
    <row r="8380">
      <c r="A8380" s="160" t="n">
        <v>39640</v>
      </c>
      <c r="B8380" s="9" t="n">
        <v>1.37</v>
      </c>
    </row>
    <row r="8381">
      <c r="A8381" s="160" t="n">
        <v>39643</v>
      </c>
      <c r="B8381" s="9" t="n">
        <v>1.43</v>
      </c>
    </row>
    <row r="8382">
      <c r="A8382" s="160" t="n">
        <v>39644</v>
      </c>
      <c r="B8382" s="9" t="n">
        <v>1.48</v>
      </c>
    </row>
    <row r="8383">
      <c r="A8383" s="160" t="n">
        <v>39645</v>
      </c>
      <c r="B8383" s="9" t="n">
        <v>1.53</v>
      </c>
    </row>
    <row r="8384">
      <c r="A8384" s="160" t="n">
        <v>39646</v>
      </c>
      <c r="B8384" s="9" t="n">
        <v>1.49</v>
      </c>
    </row>
    <row r="8385">
      <c r="A8385" s="160" t="n">
        <v>39647</v>
      </c>
      <c r="B8385" s="9" t="n">
        <v>1.45</v>
      </c>
    </row>
    <row r="8386">
      <c r="A8386" s="160" t="n">
        <v>39650</v>
      </c>
      <c r="B8386" s="9" t="n">
        <v>1.43</v>
      </c>
    </row>
    <row r="8387">
      <c r="A8387" s="160" t="n">
        <v>39651</v>
      </c>
      <c r="B8387" s="9" t="n">
        <v>1.4</v>
      </c>
    </row>
    <row r="8388">
      <c r="A8388" s="160" t="n">
        <v>39652</v>
      </c>
      <c r="B8388" s="9" t="n">
        <v>1.35</v>
      </c>
    </row>
    <row r="8389">
      <c r="A8389" s="160" t="n">
        <v>39653</v>
      </c>
      <c r="B8389" s="9" t="n">
        <v>1.42</v>
      </c>
    </row>
    <row r="8390">
      <c r="A8390" s="160" t="n">
        <v>39654</v>
      </c>
      <c r="B8390" s="9" t="n">
        <v>1.43</v>
      </c>
    </row>
    <row r="8391">
      <c r="A8391" s="160" t="n">
        <v>39657</v>
      </c>
      <c r="B8391" s="9" t="n">
        <v>1.47</v>
      </c>
    </row>
    <row r="8392">
      <c r="A8392" s="160" t="n">
        <v>39658</v>
      </c>
      <c r="B8392" s="9" t="n">
        <v>1.44</v>
      </c>
    </row>
    <row r="8393">
      <c r="A8393" s="160" t="n">
        <v>39659</v>
      </c>
      <c r="B8393" s="9" t="n">
        <v>1.43</v>
      </c>
    </row>
    <row r="8394">
      <c r="A8394" s="160" t="n">
        <v>39660</v>
      </c>
      <c r="B8394" s="9" t="n">
        <v>1.47</v>
      </c>
    </row>
    <row r="8395">
      <c r="A8395" s="160" t="n">
        <v>39661</v>
      </c>
      <c r="B8395" s="9" t="n">
        <v>1.46</v>
      </c>
    </row>
    <row r="8396">
      <c r="A8396" s="160" t="n">
        <v>39664</v>
      </c>
      <c r="B8396" s="9" t="n">
        <v>1.45</v>
      </c>
    </row>
    <row r="8397">
      <c r="A8397" s="160" t="n">
        <v>39665</v>
      </c>
      <c r="B8397" s="9" t="n">
        <v>1.5</v>
      </c>
    </row>
    <row r="8398">
      <c r="A8398" s="160" t="n">
        <v>39666</v>
      </c>
      <c r="B8398" s="9" t="n">
        <v>1.5</v>
      </c>
    </row>
    <row r="8399">
      <c r="A8399" s="160" t="n">
        <v>39667</v>
      </c>
      <c r="B8399" s="9" t="n">
        <v>1.49</v>
      </c>
    </row>
    <row r="8400">
      <c r="A8400" s="160" t="n">
        <v>39668</v>
      </c>
      <c r="B8400" s="9" t="n">
        <v>1.43</v>
      </c>
    </row>
    <row r="8401">
      <c r="A8401" s="160" t="n">
        <v>39671</v>
      </c>
      <c r="B8401" s="9" t="n">
        <v>1.43</v>
      </c>
    </row>
    <row r="8402">
      <c r="A8402" s="160" t="n">
        <v>39672</v>
      </c>
      <c r="B8402" s="9" t="n">
        <v>1.46</v>
      </c>
    </row>
    <row r="8403">
      <c r="A8403" s="160" t="n">
        <v>39673</v>
      </c>
      <c r="B8403" s="9" t="n">
        <v>1.44</v>
      </c>
    </row>
    <row r="8404">
      <c r="A8404" s="160" t="n">
        <v>39674</v>
      </c>
      <c r="B8404" s="9" t="n">
        <v>1.44</v>
      </c>
    </row>
    <row r="8405">
      <c r="A8405" s="160" t="n">
        <v>39675</v>
      </c>
      <c r="B8405" s="9" t="n">
        <v>1.44</v>
      </c>
    </row>
    <row r="8406">
      <c r="A8406" s="160" t="n">
        <v>39678</v>
      </c>
      <c r="B8406" s="9" t="n">
        <v>1.47</v>
      </c>
    </row>
    <row r="8407">
      <c r="A8407" s="160" t="n">
        <v>39679</v>
      </c>
      <c r="B8407" s="9" t="n">
        <v>1.51</v>
      </c>
    </row>
    <row r="8408">
      <c r="A8408" s="160" t="n">
        <v>39680</v>
      </c>
      <c r="B8408" s="9" t="n">
        <v>1.54</v>
      </c>
    </row>
    <row r="8409">
      <c r="A8409" s="160" t="n">
        <v>39681</v>
      </c>
      <c r="B8409" s="9" t="n">
        <v>1.51</v>
      </c>
    </row>
    <row r="8410">
      <c r="A8410" s="160" t="n">
        <v>39682</v>
      </c>
      <c r="B8410" s="9" t="n">
        <v>1.45</v>
      </c>
    </row>
    <row r="8411">
      <c r="A8411" s="160" t="n">
        <v>39685</v>
      </c>
      <c r="B8411" s="9" t="n">
        <v>1.46</v>
      </c>
    </row>
    <row r="8412">
      <c r="A8412" s="160" t="n">
        <v>39686</v>
      </c>
      <c r="B8412" s="9" t="n">
        <v>1.44</v>
      </c>
    </row>
    <row r="8413">
      <c r="A8413" s="160" t="n">
        <v>39687</v>
      </c>
      <c r="B8413" s="9" t="n">
        <v>1.46</v>
      </c>
    </row>
    <row r="8414">
      <c r="A8414" s="160" t="n">
        <v>39688</v>
      </c>
      <c r="B8414" s="9" t="n">
        <v>1.42</v>
      </c>
    </row>
    <row r="8415">
      <c r="A8415" s="160" t="n">
        <v>39689</v>
      </c>
      <c r="B8415" s="9" t="n">
        <v>1.47</v>
      </c>
    </row>
    <row r="8416">
      <c r="A8416" s="160" t="n">
        <v>39692</v>
      </c>
      <c r="B8416" s="9" t="n"/>
    </row>
    <row r="8417">
      <c r="A8417" s="160" t="n">
        <v>39693</v>
      </c>
      <c r="B8417" s="9" t="n">
        <v>1.48</v>
      </c>
    </row>
    <row r="8418">
      <c r="A8418" s="160" t="n">
        <v>39694</v>
      </c>
      <c r="B8418" s="9" t="n">
        <v>1.45</v>
      </c>
    </row>
    <row r="8419">
      <c r="A8419" s="160" t="n">
        <v>39695</v>
      </c>
      <c r="B8419" s="9" t="n">
        <v>1.44</v>
      </c>
    </row>
    <row r="8420">
      <c r="A8420" s="160" t="n">
        <v>39696</v>
      </c>
      <c r="B8420" s="9" t="n">
        <v>1.43</v>
      </c>
    </row>
    <row r="8421">
      <c r="A8421" s="160" t="n">
        <v>39699</v>
      </c>
      <c r="B8421" s="9" t="n">
        <v>1.36</v>
      </c>
    </row>
    <row r="8422">
      <c r="A8422" s="160" t="n">
        <v>39700</v>
      </c>
      <c r="B8422" s="9" t="n">
        <v>1.39</v>
      </c>
    </row>
    <row r="8423">
      <c r="A8423" s="160" t="n">
        <v>39701</v>
      </c>
      <c r="B8423" s="9" t="n">
        <v>1.43</v>
      </c>
    </row>
    <row r="8424">
      <c r="A8424" s="160" t="n">
        <v>39702</v>
      </c>
      <c r="B8424" s="9" t="n">
        <v>1.46</v>
      </c>
    </row>
    <row r="8425">
      <c r="A8425" s="160" t="n">
        <v>39703</v>
      </c>
      <c r="B8425" s="9" t="n">
        <v>1.51</v>
      </c>
    </row>
    <row r="8426">
      <c r="A8426" s="160" t="n">
        <v>39706</v>
      </c>
      <c r="B8426" s="9" t="n">
        <v>1.69</v>
      </c>
    </row>
    <row r="8427">
      <c r="A8427" s="160" t="n">
        <v>39707</v>
      </c>
      <c r="B8427" s="9" t="n">
        <v>1.59</v>
      </c>
    </row>
    <row r="8428">
      <c r="A8428" s="160" t="n">
        <v>39708</v>
      </c>
      <c r="B8428" s="9" t="n">
        <v>1.77</v>
      </c>
    </row>
    <row r="8429">
      <c r="A8429" s="160" t="n">
        <v>39709</v>
      </c>
      <c r="B8429" s="9" t="n">
        <v>1.76</v>
      </c>
    </row>
    <row r="8430">
      <c r="A8430" s="160" t="n">
        <v>39710</v>
      </c>
      <c r="B8430" s="9" t="n">
        <v>1.62</v>
      </c>
    </row>
    <row r="8431">
      <c r="A8431" s="160" t="n">
        <v>39713</v>
      </c>
      <c r="B8431" s="9" t="n">
        <v>1.7</v>
      </c>
    </row>
    <row r="8432">
      <c r="A8432" s="160" t="n">
        <v>39714</v>
      </c>
      <c r="B8432" s="9" t="n">
        <v>1.74</v>
      </c>
    </row>
    <row r="8433">
      <c r="A8433" s="160" t="n">
        <v>39715</v>
      </c>
      <c r="B8433" s="9" t="n">
        <v>1.77</v>
      </c>
    </row>
    <row r="8434">
      <c r="A8434" s="160" t="n">
        <v>39716</v>
      </c>
      <c r="B8434" s="9" t="n">
        <v>1.72</v>
      </c>
    </row>
    <row r="8435">
      <c r="A8435" s="160" t="n">
        <v>39717</v>
      </c>
      <c r="B8435" s="9" t="n">
        <v>1.74</v>
      </c>
    </row>
    <row r="8436">
      <c r="A8436" s="160" t="n">
        <v>39720</v>
      </c>
      <c r="B8436" s="9" t="n">
        <v>1.91</v>
      </c>
    </row>
    <row r="8437">
      <c r="A8437" s="160" t="n">
        <v>39721</v>
      </c>
      <c r="B8437" s="9" t="n">
        <v>1.85</v>
      </c>
    </row>
    <row r="8438">
      <c r="A8438" s="160" t="n">
        <v>39722</v>
      </c>
      <c r="B8438" s="9" t="n">
        <v>1.95</v>
      </c>
    </row>
    <row r="8439">
      <c r="A8439" s="160" t="n">
        <v>39723</v>
      </c>
      <c r="B8439" s="9" t="n">
        <v>2.04</v>
      </c>
    </row>
    <row r="8440">
      <c r="A8440" s="160" t="n">
        <v>39724</v>
      </c>
      <c r="B8440" s="9" t="n">
        <v>2.03</v>
      </c>
    </row>
    <row r="8441">
      <c r="A8441" s="160" t="n">
        <v>39727</v>
      </c>
      <c r="B8441" s="9" t="n">
        <v>2.05</v>
      </c>
    </row>
    <row r="8442">
      <c r="A8442" s="160" t="n">
        <v>39728</v>
      </c>
      <c r="B8442" s="9" t="n">
        <v>2.03</v>
      </c>
    </row>
    <row r="8443">
      <c r="A8443" s="160" t="n">
        <v>39729</v>
      </c>
      <c r="B8443" s="9" t="n">
        <v>2.07</v>
      </c>
    </row>
    <row r="8444">
      <c r="A8444" s="160" t="n">
        <v>39730</v>
      </c>
      <c r="B8444" s="9" t="n">
        <v>2.19</v>
      </c>
    </row>
    <row r="8445">
      <c r="A8445" s="160" t="n">
        <v>39731</v>
      </c>
      <c r="B8445" s="9" t="n">
        <v>2.27</v>
      </c>
    </row>
    <row r="8446">
      <c r="A8446" s="160" t="n">
        <v>39734</v>
      </c>
      <c r="B8446" s="9" t="n"/>
    </row>
    <row r="8447">
      <c r="A8447" s="160" t="n">
        <v>39735</v>
      </c>
      <c r="B8447" s="9" t="n">
        <v>2.26</v>
      </c>
    </row>
    <row r="8448">
      <c r="A8448" s="160" t="n">
        <v>39736</v>
      </c>
      <c r="B8448" s="9" t="n">
        <v>2.4</v>
      </c>
    </row>
    <row r="8449">
      <c r="A8449" s="160" t="n">
        <v>39737</v>
      </c>
      <c r="B8449" s="9" t="n">
        <v>2.38</v>
      </c>
    </row>
    <row r="8450">
      <c r="A8450" s="160" t="n">
        <v>39738</v>
      </c>
      <c r="B8450" s="9" t="n">
        <v>2.34</v>
      </c>
    </row>
    <row r="8451">
      <c r="A8451" s="160" t="n">
        <v>39741</v>
      </c>
      <c r="B8451" s="9" t="n">
        <v>2.2</v>
      </c>
    </row>
    <row r="8452">
      <c r="A8452" s="160" t="n">
        <v>39742</v>
      </c>
      <c r="B8452" s="9" t="n">
        <v>2.18</v>
      </c>
    </row>
    <row r="8453">
      <c r="A8453" s="160" t="n">
        <v>39743</v>
      </c>
      <c r="B8453" s="9" t="n">
        <v>2.12</v>
      </c>
    </row>
    <row r="8454">
      <c r="A8454" s="160" t="n">
        <v>39744</v>
      </c>
      <c r="B8454" s="9" t="n">
        <v>2.09</v>
      </c>
    </row>
    <row r="8455">
      <c r="A8455" s="160" t="n">
        <v>39745</v>
      </c>
      <c r="B8455" s="9" t="n">
        <v>2.19</v>
      </c>
    </row>
    <row r="8456">
      <c r="A8456" s="160" t="n">
        <v>39748</v>
      </c>
      <c r="B8456" s="9" t="n">
        <v>2.2</v>
      </c>
    </row>
    <row r="8457">
      <c r="A8457" s="160" t="n">
        <v>39749</v>
      </c>
      <c r="B8457" s="9" t="n">
        <v>2.24</v>
      </c>
    </row>
    <row r="8458">
      <c r="A8458" s="160" t="n">
        <v>39750</v>
      </c>
      <c r="B8458" s="9" t="n">
        <v>2.35</v>
      </c>
    </row>
    <row r="8459">
      <c r="A8459" s="160" t="n">
        <v>39751</v>
      </c>
      <c r="B8459" s="9" t="n">
        <v>2.41</v>
      </c>
    </row>
    <row r="8460">
      <c r="A8460" s="160" t="n">
        <v>39752</v>
      </c>
      <c r="B8460" s="9" t="n">
        <v>2.45</v>
      </c>
    </row>
    <row r="8461">
      <c r="A8461" s="160" t="n">
        <v>39755</v>
      </c>
      <c r="B8461" s="9" t="n">
        <v>2.51</v>
      </c>
    </row>
    <row r="8462">
      <c r="A8462" s="160" t="n">
        <v>39756</v>
      </c>
      <c r="B8462" s="9" t="n">
        <v>2.42</v>
      </c>
    </row>
    <row r="8463">
      <c r="A8463" s="160" t="n">
        <v>39757</v>
      </c>
      <c r="B8463" s="9" t="n">
        <v>2.37</v>
      </c>
    </row>
    <row r="8464">
      <c r="A8464" s="160" t="n">
        <v>39758</v>
      </c>
      <c r="B8464" s="9" t="n">
        <v>2.47</v>
      </c>
    </row>
    <row r="8465">
      <c r="A8465" s="160" t="n">
        <v>39759</v>
      </c>
      <c r="B8465" s="9" t="n">
        <v>2.5</v>
      </c>
    </row>
    <row r="8466">
      <c r="A8466" s="160" t="n">
        <v>39762</v>
      </c>
      <c r="B8466" s="9" t="n">
        <v>2.55</v>
      </c>
    </row>
    <row r="8467">
      <c r="A8467" s="160" t="n">
        <v>39763</v>
      </c>
      <c r="B8467" s="9" t="n"/>
    </row>
    <row r="8468">
      <c r="A8468" s="160" t="n">
        <v>39764</v>
      </c>
      <c r="B8468" s="9" t="n">
        <v>2.56</v>
      </c>
    </row>
    <row r="8469">
      <c r="A8469" s="160" t="n">
        <v>39765</v>
      </c>
      <c r="B8469" s="9" t="n">
        <v>2.6</v>
      </c>
    </row>
    <row r="8470">
      <c r="A8470" s="160" t="n">
        <v>39766</v>
      </c>
      <c r="B8470" s="9" t="n">
        <v>2.5</v>
      </c>
    </row>
    <row r="8471">
      <c r="A8471" s="160" t="n">
        <v>39769</v>
      </c>
      <c r="B8471" s="9" t="n">
        <v>2.46</v>
      </c>
    </row>
    <row r="8472">
      <c r="A8472" s="160" t="n">
        <v>39770</v>
      </c>
      <c r="B8472" s="9" t="n">
        <v>2.38</v>
      </c>
    </row>
    <row r="8473">
      <c r="A8473" s="160" t="n">
        <v>39771</v>
      </c>
      <c r="B8473" s="9" t="n">
        <v>2.29</v>
      </c>
    </row>
    <row r="8474">
      <c r="A8474" s="160" t="n">
        <v>39772</v>
      </c>
      <c r="B8474" s="9" t="n">
        <v>2.1</v>
      </c>
    </row>
    <row r="8475">
      <c r="A8475" s="160" t="n">
        <v>39773</v>
      </c>
      <c r="B8475" s="9" t="n">
        <v>2.11</v>
      </c>
    </row>
    <row r="8476">
      <c r="A8476" s="160" t="n">
        <v>39776</v>
      </c>
      <c r="B8476" s="9" t="n">
        <v>2.04</v>
      </c>
    </row>
    <row r="8477">
      <c r="A8477" s="160" t="n">
        <v>39777</v>
      </c>
      <c r="B8477" s="9" t="n">
        <v>1.96</v>
      </c>
    </row>
    <row r="8478">
      <c r="A8478" s="160" t="n">
        <v>39778</v>
      </c>
      <c r="B8478" s="9" t="n">
        <v>1.9</v>
      </c>
    </row>
    <row r="8479">
      <c r="A8479" s="160" t="n">
        <v>39779</v>
      </c>
      <c r="B8479" s="9" t="n"/>
    </row>
    <row r="8480">
      <c r="A8480" s="160" t="n">
        <v>39780</v>
      </c>
      <c r="B8480" s="9" t="n">
        <v>1.93</v>
      </c>
    </row>
    <row r="8481">
      <c r="A8481" s="160" t="n">
        <v>39783</v>
      </c>
      <c r="B8481" s="9" t="n">
        <v>1.82</v>
      </c>
    </row>
    <row r="8482">
      <c r="A8482" s="160" t="n">
        <v>39784</v>
      </c>
      <c r="B8482" s="9" t="n">
        <v>1.78</v>
      </c>
    </row>
    <row r="8483">
      <c r="A8483" s="160" t="n">
        <v>39785</v>
      </c>
      <c r="B8483" s="9" t="n">
        <v>1.8</v>
      </c>
    </row>
    <row r="8484">
      <c r="A8484" s="160" t="n">
        <v>39786</v>
      </c>
      <c r="B8484" s="9" t="n">
        <v>1.73</v>
      </c>
    </row>
    <row r="8485">
      <c r="A8485" s="160" t="n">
        <v>39787</v>
      </c>
      <c r="B8485" s="9" t="n">
        <v>1.74</v>
      </c>
    </row>
    <row r="8486">
      <c r="A8486" s="160" t="n">
        <v>39790</v>
      </c>
      <c r="B8486" s="9" t="n">
        <v>1.8</v>
      </c>
    </row>
    <row r="8487">
      <c r="A8487" s="160" t="n">
        <v>39791</v>
      </c>
      <c r="B8487" s="9" t="n">
        <v>1.83</v>
      </c>
    </row>
    <row r="8488">
      <c r="A8488" s="160" t="n">
        <v>39792</v>
      </c>
      <c r="B8488" s="9" t="n">
        <v>1.83</v>
      </c>
    </row>
    <row r="8489">
      <c r="A8489" s="160" t="n">
        <v>39793</v>
      </c>
      <c r="B8489" s="9" t="n">
        <v>1.85</v>
      </c>
    </row>
    <row r="8490">
      <c r="A8490" s="160" t="n">
        <v>39794</v>
      </c>
      <c r="B8490" s="9" t="n">
        <v>1.82</v>
      </c>
    </row>
    <row r="8491">
      <c r="A8491" s="160" t="n">
        <v>39797</v>
      </c>
      <c r="B8491" s="9" t="n">
        <v>1.78</v>
      </c>
    </row>
    <row r="8492">
      <c r="A8492" s="160" t="n">
        <v>39798</v>
      </c>
      <c r="B8492" s="9" t="n">
        <v>1.72</v>
      </c>
    </row>
    <row r="8493">
      <c r="A8493" s="160" t="n">
        <v>39799</v>
      </c>
      <c r="B8493" s="9" t="n">
        <v>1.47</v>
      </c>
    </row>
    <row r="8494">
      <c r="A8494" s="160" t="n">
        <v>39800</v>
      </c>
      <c r="B8494" s="9" t="n">
        <v>1.4</v>
      </c>
    </row>
    <row r="8495">
      <c r="A8495" s="160" t="n">
        <v>39801</v>
      </c>
      <c r="B8495" s="9" t="n">
        <v>1.39</v>
      </c>
    </row>
    <row r="8496">
      <c r="A8496" s="160" t="n">
        <v>39804</v>
      </c>
      <c r="B8496" s="9" t="n">
        <v>1.29</v>
      </c>
    </row>
    <row r="8497">
      <c r="A8497" s="160" t="n">
        <v>39805</v>
      </c>
      <c r="B8497" s="9" t="n">
        <v>1.28</v>
      </c>
    </row>
    <row r="8498">
      <c r="A8498" s="160" t="n">
        <v>39806</v>
      </c>
      <c r="B8498" s="9" t="n">
        <v>1.3</v>
      </c>
    </row>
    <row r="8499">
      <c r="A8499" s="160" t="n">
        <v>39807</v>
      </c>
      <c r="B8499" s="9" t="n"/>
    </row>
    <row r="8500">
      <c r="A8500" s="160" t="n">
        <v>39808</v>
      </c>
      <c r="B8500" s="9" t="n">
        <v>1.27</v>
      </c>
    </row>
    <row r="8501">
      <c r="A8501" s="160" t="n">
        <v>39811</v>
      </c>
      <c r="B8501" s="9" t="n">
        <v>1.35</v>
      </c>
    </row>
    <row r="8502">
      <c r="A8502" s="160" t="n">
        <v>39812</v>
      </c>
      <c r="B8502" s="9" t="n">
        <v>1.36</v>
      </c>
    </row>
    <row r="8503">
      <c r="A8503" s="160" t="n">
        <v>39813</v>
      </c>
      <c r="B8503" s="9" t="n">
        <v>1.49</v>
      </c>
    </row>
    <row r="8504">
      <c r="A8504" s="160" t="n">
        <v>39814</v>
      </c>
      <c r="B8504" s="9" t="n"/>
    </row>
    <row r="8505">
      <c r="A8505" s="160" t="n">
        <v>39815</v>
      </c>
      <c r="B8505" s="9" t="n">
        <v>1.58</v>
      </c>
    </row>
    <row r="8506">
      <c r="A8506" s="160" t="n">
        <v>39818</v>
      </c>
      <c r="B8506" s="9" t="n">
        <v>1.71</v>
      </c>
    </row>
    <row r="8507">
      <c r="A8507" s="160" t="n">
        <v>39819</v>
      </c>
      <c r="B8507" s="9" t="n">
        <v>1.71</v>
      </c>
    </row>
    <row r="8508">
      <c r="A8508" s="160" t="n">
        <v>39820</v>
      </c>
      <c r="B8508" s="9" t="n">
        <v>1.7</v>
      </c>
    </row>
    <row r="8509">
      <c r="A8509" s="160" t="n">
        <v>39821</v>
      </c>
      <c r="B8509" s="9" t="n">
        <v>1.64</v>
      </c>
    </row>
    <row r="8510">
      <c r="A8510" s="160" t="n">
        <v>39822</v>
      </c>
      <c r="B8510" s="9" t="n">
        <v>1.68</v>
      </c>
    </row>
    <row r="8511">
      <c r="A8511" s="160" t="n">
        <v>39825</v>
      </c>
      <c r="B8511" s="9" t="n">
        <v>1.6</v>
      </c>
    </row>
    <row r="8512">
      <c r="A8512" s="160" t="n">
        <v>39826</v>
      </c>
      <c r="B8512" s="9" t="n">
        <v>1.57</v>
      </c>
    </row>
    <row r="8513">
      <c r="A8513" s="160" t="n">
        <v>39827</v>
      </c>
      <c r="B8513" s="9" t="n">
        <v>1.51</v>
      </c>
    </row>
    <row r="8514">
      <c r="A8514" s="160" t="n">
        <v>39828</v>
      </c>
      <c r="B8514" s="9" t="n">
        <v>1.5</v>
      </c>
    </row>
    <row r="8515">
      <c r="A8515" s="160" t="n">
        <v>39829</v>
      </c>
      <c r="B8515" s="9" t="n">
        <v>1.63</v>
      </c>
    </row>
    <row r="8516">
      <c r="A8516" s="160" t="n">
        <v>39832</v>
      </c>
      <c r="B8516" s="9" t="n"/>
    </row>
    <row r="8517">
      <c r="A8517" s="160" t="n">
        <v>39833</v>
      </c>
      <c r="B8517" s="9" t="n">
        <v>1.67</v>
      </c>
    </row>
    <row r="8518">
      <c r="A8518" s="160" t="n">
        <v>39834</v>
      </c>
      <c r="B8518" s="9" t="n">
        <v>1.78</v>
      </c>
    </row>
    <row r="8519">
      <c r="A8519" s="160" t="n">
        <v>39835</v>
      </c>
      <c r="B8519" s="9" t="n">
        <v>1.87</v>
      </c>
    </row>
    <row r="8520">
      <c r="A8520" s="160" t="n">
        <v>39836</v>
      </c>
      <c r="B8520" s="9" t="n">
        <v>1.82</v>
      </c>
    </row>
    <row r="8521">
      <c r="A8521" s="160" t="n">
        <v>39839</v>
      </c>
      <c r="B8521" s="9" t="n">
        <v>1.85</v>
      </c>
    </row>
    <row r="8522">
      <c r="A8522" s="160" t="n">
        <v>39840</v>
      </c>
      <c r="B8522" s="9" t="n">
        <v>1.72</v>
      </c>
    </row>
    <row r="8523">
      <c r="A8523" s="160" t="n">
        <v>39841</v>
      </c>
      <c r="B8523" s="9" t="n">
        <v>1.82</v>
      </c>
    </row>
    <row r="8524">
      <c r="A8524" s="160" t="n">
        <v>39842</v>
      </c>
      <c r="B8524" s="9" t="n">
        <v>1.92</v>
      </c>
    </row>
    <row r="8525">
      <c r="A8525" s="160" t="n">
        <v>39843</v>
      </c>
      <c r="B8525" s="9" t="n">
        <v>1.93</v>
      </c>
    </row>
    <row r="8526">
      <c r="A8526" s="160" t="n">
        <v>39846</v>
      </c>
      <c r="B8526" s="9" t="n">
        <v>1.87</v>
      </c>
    </row>
    <row r="8527">
      <c r="A8527" s="160" t="n">
        <v>39847</v>
      </c>
      <c r="B8527" s="9" t="n">
        <v>1.93</v>
      </c>
    </row>
    <row r="8528">
      <c r="A8528" s="160" t="n">
        <v>39848</v>
      </c>
      <c r="B8528" s="9" t="n">
        <v>1.97</v>
      </c>
    </row>
    <row r="8529">
      <c r="A8529" s="160" t="n">
        <v>39849</v>
      </c>
      <c r="B8529" s="9" t="n">
        <v>1.97</v>
      </c>
    </row>
    <row r="8530">
      <c r="A8530" s="160" t="n">
        <v>39850</v>
      </c>
      <c r="B8530" s="9" t="n">
        <v>2.06</v>
      </c>
    </row>
    <row r="8531">
      <c r="A8531" s="160" t="n">
        <v>39853</v>
      </c>
      <c r="B8531" s="9" t="n">
        <v>2.02</v>
      </c>
    </row>
    <row r="8532">
      <c r="A8532" s="160" t="n">
        <v>39854</v>
      </c>
      <c r="B8532" s="9" t="n">
        <v>1.98</v>
      </c>
    </row>
    <row r="8533">
      <c r="A8533" s="160" t="n">
        <v>39855</v>
      </c>
      <c r="B8533" s="9" t="n">
        <v>1.85</v>
      </c>
    </row>
    <row r="8534">
      <c r="A8534" s="160" t="n">
        <v>39856</v>
      </c>
      <c r="B8534" s="9" t="n">
        <v>1.86</v>
      </c>
    </row>
    <row r="8535">
      <c r="A8535" s="160" t="n">
        <v>39857</v>
      </c>
      <c r="B8535" s="9" t="n">
        <v>1.92</v>
      </c>
    </row>
    <row r="8536">
      <c r="A8536" s="160" t="n">
        <v>39860</v>
      </c>
      <c r="B8536" s="9" t="n"/>
    </row>
    <row r="8537">
      <c r="A8537" s="160" t="n">
        <v>39861</v>
      </c>
      <c r="B8537" s="9" t="n">
        <v>1.77</v>
      </c>
    </row>
    <row r="8538">
      <c r="A8538" s="160" t="n">
        <v>39862</v>
      </c>
      <c r="B8538" s="9" t="n">
        <v>1.77</v>
      </c>
    </row>
    <row r="8539">
      <c r="A8539" s="160" t="n">
        <v>39863</v>
      </c>
      <c r="B8539" s="9" t="n">
        <v>1.84</v>
      </c>
    </row>
    <row r="8540">
      <c r="A8540" s="160" t="n">
        <v>39864</v>
      </c>
      <c r="B8540" s="9" t="n">
        <v>1.82</v>
      </c>
    </row>
    <row r="8541">
      <c r="A8541" s="160" t="n">
        <v>39867</v>
      </c>
      <c r="B8541" s="9" t="n">
        <v>1.82</v>
      </c>
    </row>
    <row r="8542">
      <c r="A8542" s="160" t="n">
        <v>39868</v>
      </c>
      <c r="B8542" s="9" t="n">
        <v>1.77</v>
      </c>
    </row>
    <row r="8543">
      <c r="A8543" s="160" t="n">
        <v>39869</v>
      </c>
      <c r="B8543" s="9" t="n">
        <v>1.86</v>
      </c>
    </row>
    <row r="8544">
      <c r="A8544" s="160" t="n">
        <v>39870</v>
      </c>
      <c r="B8544" s="9" t="n">
        <v>1.9</v>
      </c>
    </row>
    <row r="8545">
      <c r="A8545" s="160" t="n">
        <v>39871</v>
      </c>
      <c r="B8545" s="9" t="n">
        <v>2.02</v>
      </c>
    </row>
    <row r="8546">
      <c r="A8546" s="160" t="n">
        <v>39874</v>
      </c>
      <c r="B8546" s="9" t="n">
        <v>2.02</v>
      </c>
    </row>
    <row r="8547">
      <c r="A8547" s="160" t="n">
        <v>39875</v>
      </c>
      <c r="B8547" s="9" t="n">
        <v>2.02</v>
      </c>
    </row>
    <row r="8548">
      <c r="A8548" s="160" t="n">
        <v>39876</v>
      </c>
      <c r="B8548" s="9" t="n">
        <v>2.04</v>
      </c>
    </row>
    <row r="8549">
      <c r="A8549" s="160" t="n">
        <v>39877</v>
      </c>
      <c r="B8549" s="9" t="n">
        <v>1.93</v>
      </c>
    </row>
    <row r="8550">
      <c r="A8550" s="160" t="n">
        <v>39878</v>
      </c>
      <c r="B8550" s="9" t="n">
        <v>1.92</v>
      </c>
    </row>
    <row r="8551">
      <c r="A8551" s="160" t="n">
        <v>39881</v>
      </c>
      <c r="B8551" s="9" t="n">
        <v>1.93</v>
      </c>
    </row>
    <row r="8552">
      <c r="A8552" s="160" t="n">
        <v>39882</v>
      </c>
      <c r="B8552" s="9" t="n">
        <v>1.98</v>
      </c>
    </row>
    <row r="8553">
      <c r="A8553" s="160" t="n">
        <v>39883</v>
      </c>
      <c r="B8553" s="9" t="n">
        <v>1.92</v>
      </c>
    </row>
    <row r="8554">
      <c r="A8554" s="160" t="n">
        <v>39884</v>
      </c>
      <c r="B8554" s="9" t="n">
        <v>1.86</v>
      </c>
    </row>
    <row r="8555">
      <c r="A8555" s="160" t="n">
        <v>39885</v>
      </c>
      <c r="B8555" s="9" t="n">
        <v>1.91</v>
      </c>
    </row>
    <row r="8556">
      <c r="A8556" s="160" t="n">
        <v>39888</v>
      </c>
      <c r="B8556" s="9" t="n">
        <v>1.97</v>
      </c>
    </row>
    <row r="8557">
      <c r="A8557" s="160" t="n">
        <v>39889</v>
      </c>
      <c r="B8557" s="9" t="n">
        <v>1.97</v>
      </c>
    </row>
    <row r="8558">
      <c r="A8558" s="160" t="n">
        <v>39890</v>
      </c>
      <c r="B8558" s="9" t="n">
        <v>1.69</v>
      </c>
    </row>
    <row r="8559">
      <c r="A8559" s="160" t="n">
        <v>39891</v>
      </c>
      <c r="B8559" s="9" t="n">
        <v>1.74</v>
      </c>
    </row>
    <row r="8560">
      <c r="A8560" s="160" t="n">
        <v>39892</v>
      </c>
      <c r="B8560" s="9" t="n">
        <v>1.76</v>
      </c>
    </row>
    <row r="8561">
      <c r="A8561" s="160" t="n">
        <v>39895</v>
      </c>
      <c r="B8561" s="9" t="n">
        <v>1.75</v>
      </c>
    </row>
    <row r="8562">
      <c r="A8562" s="160" t="n">
        <v>39896</v>
      </c>
      <c r="B8562" s="9" t="n">
        <v>1.75</v>
      </c>
    </row>
    <row r="8563">
      <c r="A8563" s="160" t="n">
        <v>39897</v>
      </c>
      <c r="B8563" s="9" t="n">
        <v>1.85</v>
      </c>
    </row>
    <row r="8564">
      <c r="A8564" s="160" t="n">
        <v>39898</v>
      </c>
      <c r="B8564" s="9" t="n">
        <v>1.86</v>
      </c>
    </row>
    <row r="8565">
      <c r="A8565" s="160" t="n">
        <v>39899</v>
      </c>
      <c r="B8565" s="9" t="n">
        <v>1.88</v>
      </c>
    </row>
    <row r="8566">
      <c r="A8566" s="160" t="n">
        <v>39902</v>
      </c>
      <c r="B8566" s="9" t="n">
        <v>1.89</v>
      </c>
    </row>
    <row r="8567">
      <c r="A8567" s="160" t="n">
        <v>39903</v>
      </c>
      <c r="B8567" s="9" t="n">
        <v>1.9</v>
      </c>
    </row>
    <row r="8568">
      <c r="A8568" s="160" t="n">
        <v>39904</v>
      </c>
      <c r="B8568" s="9" t="n">
        <v>1.85</v>
      </c>
    </row>
    <row r="8569">
      <c r="A8569" s="160" t="n">
        <v>39905</v>
      </c>
      <c r="B8569" s="9" t="n">
        <v>1.89</v>
      </c>
    </row>
    <row r="8570">
      <c r="A8570" s="160" t="n">
        <v>39906</v>
      </c>
      <c r="B8570" s="9" t="n">
        <v>1.95</v>
      </c>
    </row>
    <row r="8571">
      <c r="A8571" s="160" t="n">
        <v>39909</v>
      </c>
      <c r="B8571" s="9" t="n">
        <v>2.01</v>
      </c>
    </row>
    <row r="8572">
      <c r="A8572" s="160" t="n">
        <v>39910</v>
      </c>
      <c r="B8572" s="9" t="n">
        <v>2.02</v>
      </c>
    </row>
    <row r="8573">
      <c r="A8573" s="160" t="n">
        <v>39911</v>
      </c>
      <c r="B8573" s="9" t="n">
        <v>1.93</v>
      </c>
    </row>
    <row r="8574">
      <c r="A8574" s="160" t="n">
        <v>39912</v>
      </c>
      <c r="B8574" s="9" t="n">
        <v>2</v>
      </c>
    </row>
    <row r="8575">
      <c r="A8575" s="160" t="n">
        <v>39913</v>
      </c>
      <c r="B8575" s="9" t="n"/>
    </row>
    <row r="8576">
      <c r="A8576" s="160" t="n">
        <v>39916</v>
      </c>
      <c r="B8576" s="9" t="n">
        <v>1.99</v>
      </c>
    </row>
    <row r="8577">
      <c r="A8577" s="160" t="n">
        <v>39917</v>
      </c>
      <c r="B8577" s="9" t="n">
        <v>1.94</v>
      </c>
    </row>
    <row r="8578">
      <c r="A8578" s="160" t="n">
        <v>39918</v>
      </c>
      <c r="B8578" s="9" t="n">
        <v>1.96</v>
      </c>
    </row>
    <row r="8579">
      <c r="A8579" s="160" t="n">
        <v>39919</v>
      </c>
      <c r="B8579" s="9" t="n">
        <v>1.95</v>
      </c>
    </row>
    <row r="8580">
      <c r="A8580" s="160" t="n">
        <v>39920</v>
      </c>
      <c r="B8580" s="9" t="n">
        <v>1.99</v>
      </c>
    </row>
    <row r="8581">
      <c r="A8581" s="160" t="n">
        <v>39923</v>
      </c>
      <c r="B8581" s="9" t="n">
        <v>1.95</v>
      </c>
    </row>
    <row r="8582">
      <c r="A8582" s="160" t="n">
        <v>39924</v>
      </c>
      <c r="B8582" s="9" t="n">
        <v>1.98</v>
      </c>
    </row>
    <row r="8583">
      <c r="A8583" s="160" t="n">
        <v>39925</v>
      </c>
      <c r="B8583" s="9" t="n">
        <v>1.98</v>
      </c>
    </row>
    <row r="8584">
      <c r="A8584" s="160" t="n">
        <v>39926</v>
      </c>
      <c r="B8584" s="9" t="n">
        <v>1.99</v>
      </c>
    </row>
    <row r="8585">
      <c r="A8585" s="160" t="n">
        <v>39927</v>
      </c>
      <c r="B8585" s="9" t="n">
        <v>2.04</v>
      </c>
    </row>
    <row r="8586">
      <c r="A8586" s="160" t="n">
        <v>39930</v>
      </c>
      <c r="B8586" s="9" t="n">
        <v>2.05</v>
      </c>
    </row>
    <row r="8587">
      <c r="A8587" s="160" t="n">
        <v>39931</v>
      </c>
      <c r="B8587" s="9" t="n">
        <v>2.1</v>
      </c>
    </row>
    <row r="8588">
      <c r="A8588" s="160" t="n">
        <v>39932</v>
      </c>
      <c r="B8588" s="9" t="n">
        <v>2.18</v>
      </c>
    </row>
    <row r="8589">
      <c r="A8589" s="160" t="n">
        <v>39933</v>
      </c>
      <c r="B8589" s="9" t="n">
        <v>2.25</v>
      </c>
    </row>
    <row r="8590">
      <c r="A8590" s="160" t="n">
        <v>39934</v>
      </c>
      <c r="B8590" s="9" t="n">
        <v>2.29</v>
      </c>
    </row>
    <row r="8591">
      <c r="A8591" s="160" t="n">
        <v>39937</v>
      </c>
      <c r="B8591" s="9" t="n">
        <v>2.25</v>
      </c>
    </row>
    <row r="8592">
      <c r="A8592" s="160" t="n">
        <v>39938</v>
      </c>
      <c r="B8592" s="9" t="n">
        <v>2.22</v>
      </c>
    </row>
    <row r="8593">
      <c r="A8593" s="160" t="n">
        <v>39939</v>
      </c>
      <c r="B8593" s="9" t="n">
        <v>2.22</v>
      </c>
    </row>
    <row r="8594">
      <c r="A8594" s="160" t="n">
        <v>39940</v>
      </c>
      <c r="B8594" s="9" t="n">
        <v>2.29</v>
      </c>
    </row>
    <row r="8595">
      <c r="A8595" s="160" t="n">
        <v>39941</v>
      </c>
      <c r="B8595" s="9" t="n">
        <v>2.29</v>
      </c>
    </row>
    <row r="8596">
      <c r="A8596" s="160" t="n">
        <v>39944</v>
      </c>
      <c r="B8596" s="9" t="n">
        <v>2.25</v>
      </c>
    </row>
    <row r="8597">
      <c r="A8597" s="160" t="n">
        <v>39945</v>
      </c>
      <c r="B8597" s="9" t="n">
        <v>2.27</v>
      </c>
    </row>
    <row r="8598">
      <c r="A8598" s="160" t="n">
        <v>39946</v>
      </c>
      <c r="B8598" s="9" t="n">
        <v>2.22</v>
      </c>
    </row>
    <row r="8599">
      <c r="A8599" s="160" t="n">
        <v>39947</v>
      </c>
      <c r="B8599" s="9" t="n">
        <v>2.23</v>
      </c>
    </row>
    <row r="8600">
      <c r="A8600" s="160" t="n">
        <v>39948</v>
      </c>
      <c r="B8600" s="9" t="n">
        <v>2.26</v>
      </c>
    </row>
    <row r="8601">
      <c r="A8601" s="160" t="n">
        <v>39951</v>
      </c>
      <c r="B8601" s="9" t="n">
        <v>2.29</v>
      </c>
    </row>
    <row r="8602">
      <c r="A8602" s="160" t="n">
        <v>39952</v>
      </c>
      <c r="B8602" s="9" t="n">
        <v>2.34</v>
      </c>
    </row>
    <row r="8603">
      <c r="A8603" s="160" t="n">
        <v>39953</v>
      </c>
      <c r="B8603" s="9" t="n">
        <v>2.32</v>
      </c>
    </row>
    <row r="8604">
      <c r="A8604" s="160" t="n">
        <v>39954</v>
      </c>
      <c r="B8604" s="9" t="n">
        <v>2.46</v>
      </c>
    </row>
    <row r="8605">
      <c r="A8605" s="160" t="n">
        <v>39955</v>
      </c>
      <c r="B8605" s="9" t="n">
        <v>2.53</v>
      </c>
    </row>
    <row r="8606">
      <c r="A8606" s="160" t="n">
        <v>39958</v>
      </c>
      <c r="B8606" s="9" t="n"/>
    </row>
    <row r="8607">
      <c r="A8607" s="160" t="n">
        <v>39959</v>
      </c>
      <c r="B8607" s="9" t="n">
        <v>2.54</v>
      </c>
    </row>
    <row r="8608">
      <c r="A8608" s="160" t="n">
        <v>39960</v>
      </c>
      <c r="B8608" s="9" t="n">
        <v>2.75</v>
      </c>
    </row>
    <row r="8609">
      <c r="A8609" s="160" t="n">
        <v>39961</v>
      </c>
      <c r="B8609" s="9" t="n">
        <v>2.7</v>
      </c>
    </row>
    <row r="8610">
      <c r="A8610" s="160" t="n">
        <v>39962</v>
      </c>
      <c r="B8610" s="9" t="n">
        <v>2.55</v>
      </c>
    </row>
    <row r="8611">
      <c r="A8611" s="160" t="n">
        <v>39965</v>
      </c>
      <c r="B8611" s="9" t="n">
        <v>2.74</v>
      </c>
    </row>
    <row r="8612">
      <c r="A8612" s="160" t="n">
        <v>39966</v>
      </c>
      <c r="B8612" s="9" t="n">
        <v>2.69</v>
      </c>
    </row>
    <row r="8613">
      <c r="A8613" s="160" t="n">
        <v>39967</v>
      </c>
      <c r="B8613" s="9" t="n">
        <v>2.65</v>
      </c>
    </row>
    <row r="8614">
      <c r="A8614" s="160" t="n">
        <v>39968</v>
      </c>
      <c r="B8614" s="9" t="n">
        <v>2.76</v>
      </c>
    </row>
    <row r="8615">
      <c r="A8615" s="160" t="n">
        <v>39969</v>
      </c>
      <c r="B8615" s="9" t="n">
        <v>2.52</v>
      </c>
    </row>
    <row r="8616">
      <c r="A8616" s="160" t="n">
        <v>39972</v>
      </c>
      <c r="B8616" s="9" t="n">
        <v>2.49</v>
      </c>
    </row>
    <row r="8617">
      <c r="A8617" s="160" t="n">
        <v>39973</v>
      </c>
      <c r="B8617" s="9" t="n">
        <v>2.53</v>
      </c>
    </row>
    <row r="8618">
      <c r="A8618" s="160" t="n">
        <v>39974</v>
      </c>
      <c r="B8618" s="9" t="n">
        <v>2.6</v>
      </c>
    </row>
    <row r="8619">
      <c r="A8619" s="160" t="n">
        <v>39975</v>
      </c>
      <c r="B8619" s="9" t="n">
        <v>2.53</v>
      </c>
    </row>
    <row r="8620">
      <c r="A8620" s="160" t="n">
        <v>39976</v>
      </c>
      <c r="B8620" s="9" t="n">
        <v>2.51</v>
      </c>
    </row>
    <row r="8621">
      <c r="A8621" s="160" t="n">
        <v>39979</v>
      </c>
      <c r="B8621" s="9" t="n">
        <v>2.5</v>
      </c>
    </row>
    <row r="8622">
      <c r="A8622" s="160" t="n">
        <v>39980</v>
      </c>
      <c r="B8622" s="9" t="n">
        <v>2.44</v>
      </c>
    </row>
    <row r="8623">
      <c r="A8623" s="160" t="n">
        <v>39981</v>
      </c>
      <c r="B8623" s="9" t="n">
        <v>2.49</v>
      </c>
    </row>
    <row r="8624">
      <c r="A8624" s="160" t="n">
        <v>39982</v>
      </c>
      <c r="B8624" s="9" t="n">
        <v>2.58</v>
      </c>
    </row>
    <row r="8625">
      <c r="A8625" s="160" t="n">
        <v>39983</v>
      </c>
      <c r="B8625" s="9" t="n">
        <v>2.54</v>
      </c>
    </row>
    <row r="8626">
      <c r="A8626" s="160" t="n">
        <v>39986</v>
      </c>
      <c r="B8626" s="9" t="n">
        <v>2.55</v>
      </c>
    </row>
    <row r="8627">
      <c r="A8627" s="160" t="n">
        <v>39987</v>
      </c>
      <c r="B8627" s="9" t="n">
        <v>2.51</v>
      </c>
    </row>
    <row r="8628">
      <c r="A8628" s="160" t="n">
        <v>39988</v>
      </c>
      <c r="B8628" s="9" t="n">
        <v>2.53</v>
      </c>
    </row>
    <row r="8629">
      <c r="A8629" s="160" t="n">
        <v>39989</v>
      </c>
      <c r="B8629" s="9" t="n">
        <v>2.43</v>
      </c>
    </row>
    <row r="8630">
      <c r="A8630" s="160" t="n">
        <v>39990</v>
      </c>
      <c r="B8630" s="9" t="n">
        <v>2.42</v>
      </c>
    </row>
    <row r="8631">
      <c r="A8631" s="160" t="n">
        <v>39993</v>
      </c>
      <c r="B8631" s="9" t="n">
        <v>2.4</v>
      </c>
    </row>
    <row r="8632">
      <c r="A8632" s="160" t="n">
        <v>39994</v>
      </c>
      <c r="B8632" s="9" t="n">
        <v>2.42</v>
      </c>
    </row>
    <row r="8633">
      <c r="A8633" s="160" t="n">
        <v>39995</v>
      </c>
      <c r="B8633" s="9" t="n">
        <v>2.5</v>
      </c>
    </row>
    <row r="8634">
      <c r="A8634" s="160" t="n">
        <v>39996</v>
      </c>
      <c r="B8634" s="9" t="n">
        <v>2.53</v>
      </c>
    </row>
    <row r="8635">
      <c r="A8635" s="160" t="n">
        <v>39997</v>
      </c>
      <c r="B8635" s="9" t="n"/>
    </row>
    <row r="8636">
      <c r="A8636" s="160" t="n">
        <v>40000</v>
      </c>
      <c r="B8636" s="9" t="n">
        <v>2.56</v>
      </c>
    </row>
    <row r="8637">
      <c r="A8637" s="160" t="n">
        <v>40001</v>
      </c>
      <c r="B8637" s="9" t="n">
        <v>2.49</v>
      </c>
    </row>
    <row r="8638">
      <c r="A8638" s="160" t="n">
        <v>40002</v>
      </c>
      <c r="B8638" s="9" t="n">
        <v>2.42</v>
      </c>
    </row>
    <row r="8639">
      <c r="A8639" s="160" t="n">
        <v>40003</v>
      </c>
      <c r="B8639" s="9" t="n">
        <v>2.5</v>
      </c>
    </row>
    <row r="8640">
      <c r="A8640" s="160" t="n">
        <v>40004</v>
      </c>
      <c r="B8640" s="9" t="n">
        <v>2.41</v>
      </c>
    </row>
    <row r="8641">
      <c r="A8641" s="160" t="n">
        <v>40007</v>
      </c>
      <c r="B8641" s="9" t="n">
        <v>2.46</v>
      </c>
    </row>
    <row r="8642">
      <c r="A8642" s="160" t="n">
        <v>40008</v>
      </c>
      <c r="B8642" s="9" t="n">
        <v>2.53</v>
      </c>
    </row>
    <row r="8643">
      <c r="A8643" s="160" t="n">
        <v>40009</v>
      </c>
      <c r="B8643" s="9" t="n">
        <v>2.6</v>
      </c>
    </row>
    <row r="8644">
      <c r="A8644" s="160" t="n">
        <v>40010</v>
      </c>
      <c r="B8644" s="9" t="n">
        <v>2.59</v>
      </c>
    </row>
    <row r="8645">
      <c r="A8645" s="160" t="n">
        <v>40011</v>
      </c>
      <c r="B8645" s="9" t="n">
        <v>2.65</v>
      </c>
    </row>
    <row r="8646">
      <c r="A8646" s="160" t="n">
        <v>40014</v>
      </c>
      <c r="B8646" s="9" t="n">
        <v>2.62</v>
      </c>
    </row>
    <row r="8647">
      <c r="A8647" s="160" t="n">
        <v>40015</v>
      </c>
      <c r="B8647" s="9" t="n">
        <v>2.54</v>
      </c>
    </row>
    <row r="8648">
      <c r="A8648" s="160" t="n">
        <v>40016</v>
      </c>
      <c r="B8648" s="9" t="n">
        <v>2.6</v>
      </c>
    </row>
    <row r="8649">
      <c r="A8649" s="160" t="n">
        <v>40017</v>
      </c>
      <c r="B8649" s="9" t="n">
        <v>2.64</v>
      </c>
    </row>
    <row r="8650">
      <c r="A8650" s="160" t="n">
        <v>40018</v>
      </c>
      <c r="B8650" s="9" t="n">
        <v>2.65</v>
      </c>
    </row>
    <row r="8651">
      <c r="A8651" s="160" t="n">
        <v>40021</v>
      </c>
      <c r="B8651" s="9" t="n">
        <v>2.67</v>
      </c>
    </row>
    <row r="8652">
      <c r="A8652" s="160" t="n">
        <v>40022</v>
      </c>
      <c r="B8652" s="9" t="n">
        <v>2.6</v>
      </c>
    </row>
    <row r="8653">
      <c r="A8653" s="160" t="n">
        <v>40023</v>
      </c>
      <c r="B8653" s="9" t="n">
        <v>2.52</v>
      </c>
    </row>
    <row r="8654">
      <c r="A8654" s="160" t="n">
        <v>40024</v>
      </c>
      <c r="B8654" s="9" t="n">
        <v>2.48</v>
      </c>
    </row>
    <row r="8655">
      <c r="A8655" s="160" t="n">
        <v>40025</v>
      </c>
      <c r="B8655" s="9" t="n">
        <v>2.39</v>
      </c>
    </row>
    <row r="8656">
      <c r="A8656" s="160" t="n">
        <v>40028</v>
      </c>
      <c r="B8656" s="9" t="n">
        <v>2.48</v>
      </c>
    </row>
    <row r="8657">
      <c r="A8657" s="160" t="n">
        <v>40029</v>
      </c>
      <c r="B8657" s="9" t="n">
        <v>2.5</v>
      </c>
    </row>
    <row r="8658">
      <c r="A8658" s="160" t="n">
        <v>40030</v>
      </c>
      <c r="B8658" s="9" t="n">
        <v>2.57</v>
      </c>
    </row>
    <row r="8659">
      <c r="A8659" s="160" t="n">
        <v>40031</v>
      </c>
      <c r="B8659" s="9" t="n">
        <v>2.57</v>
      </c>
    </row>
    <row r="8660">
      <c r="A8660" s="160" t="n">
        <v>40032</v>
      </c>
      <c r="B8660" s="9" t="n">
        <v>2.57</v>
      </c>
    </row>
    <row r="8661">
      <c r="A8661" s="160" t="n">
        <v>40035</v>
      </c>
      <c r="B8661" s="9" t="n">
        <v>2.56</v>
      </c>
    </row>
    <row r="8662">
      <c r="A8662" s="160" t="n">
        <v>40036</v>
      </c>
      <c r="B8662" s="9" t="n">
        <v>2.5</v>
      </c>
    </row>
    <row r="8663">
      <c r="A8663" s="160" t="n">
        <v>40037</v>
      </c>
      <c r="B8663" s="9" t="n">
        <v>2.54</v>
      </c>
    </row>
    <row r="8664">
      <c r="A8664" s="160" t="n">
        <v>40038</v>
      </c>
      <c r="B8664" s="9" t="n">
        <v>2.47</v>
      </c>
    </row>
    <row r="8665">
      <c r="A8665" s="160" t="n">
        <v>40039</v>
      </c>
      <c r="B8665" s="9" t="n">
        <v>2.48</v>
      </c>
    </row>
    <row r="8666">
      <c r="A8666" s="160" t="n">
        <v>40042</v>
      </c>
      <c r="B8666" s="9" t="n">
        <v>2.44</v>
      </c>
    </row>
    <row r="8667">
      <c r="A8667" s="160" t="n">
        <v>40043</v>
      </c>
      <c r="B8667" s="9" t="n">
        <v>2.45</v>
      </c>
    </row>
    <row r="8668">
      <c r="A8668" s="160" t="n">
        <v>40044</v>
      </c>
      <c r="B8668" s="9" t="n">
        <v>2.44</v>
      </c>
    </row>
    <row r="8669">
      <c r="A8669" s="160" t="n">
        <v>40045</v>
      </c>
      <c r="B8669" s="9" t="n">
        <v>2.39</v>
      </c>
    </row>
    <row r="8670">
      <c r="A8670" s="160" t="n">
        <v>40046</v>
      </c>
      <c r="B8670" s="9" t="n">
        <v>2.43</v>
      </c>
    </row>
    <row r="8671">
      <c r="A8671" s="160" t="n">
        <v>40049</v>
      </c>
      <c r="B8671" s="9" t="n">
        <v>2.43</v>
      </c>
    </row>
    <row r="8672">
      <c r="A8672" s="160" t="n">
        <v>40050</v>
      </c>
      <c r="B8672" s="9" t="n">
        <v>2.4</v>
      </c>
    </row>
    <row r="8673">
      <c r="A8673" s="160" t="n">
        <v>40051</v>
      </c>
      <c r="B8673" s="9" t="n">
        <v>2.38</v>
      </c>
    </row>
    <row r="8674">
      <c r="A8674" s="160" t="n">
        <v>40052</v>
      </c>
      <c r="B8674" s="9" t="n">
        <v>2.43</v>
      </c>
    </row>
    <row r="8675">
      <c r="A8675" s="160" t="n">
        <v>40053</v>
      </c>
      <c r="B8675" s="9" t="n">
        <v>2.45</v>
      </c>
    </row>
    <row r="8676">
      <c r="A8676" s="160" t="n">
        <v>40056</v>
      </c>
      <c r="B8676" s="9" t="n">
        <v>2.43</v>
      </c>
    </row>
    <row r="8677">
      <c r="A8677" s="160" t="n">
        <v>40057</v>
      </c>
      <c r="B8677" s="9" t="n">
        <v>2.46</v>
      </c>
    </row>
    <row r="8678">
      <c r="A8678" s="160" t="n">
        <v>40058</v>
      </c>
      <c r="B8678" s="9" t="n">
        <v>2.4</v>
      </c>
    </row>
    <row r="8679">
      <c r="A8679" s="160" t="n">
        <v>40059</v>
      </c>
      <c r="B8679" s="9" t="n">
        <v>2.42</v>
      </c>
    </row>
    <row r="8680">
      <c r="A8680" s="160" t="n">
        <v>40060</v>
      </c>
      <c r="B8680" s="9" t="n">
        <v>2.51</v>
      </c>
    </row>
    <row r="8681">
      <c r="A8681" s="160" t="n">
        <v>40063</v>
      </c>
      <c r="B8681" s="9" t="n"/>
    </row>
    <row r="8682">
      <c r="A8682" s="160" t="n">
        <v>40064</v>
      </c>
      <c r="B8682" s="9" t="n">
        <v>2.54</v>
      </c>
    </row>
    <row r="8683">
      <c r="A8683" s="160" t="n">
        <v>40065</v>
      </c>
      <c r="B8683" s="9" t="n">
        <v>2.55</v>
      </c>
    </row>
    <row r="8684">
      <c r="A8684" s="160" t="n">
        <v>40066</v>
      </c>
      <c r="B8684" s="9" t="n">
        <v>2.46</v>
      </c>
    </row>
    <row r="8685">
      <c r="A8685" s="160" t="n">
        <v>40067</v>
      </c>
      <c r="B8685" s="9" t="n">
        <v>2.44</v>
      </c>
    </row>
    <row r="8686">
      <c r="A8686" s="160" t="n">
        <v>40070</v>
      </c>
      <c r="B8686" s="9" t="n">
        <v>2.48</v>
      </c>
    </row>
    <row r="8687">
      <c r="A8687" s="160" t="n">
        <v>40071</v>
      </c>
      <c r="B8687" s="9" t="n">
        <v>2.51</v>
      </c>
    </row>
    <row r="8688">
      <c r="A8688" s="160" t="n">
        <v>40072</v>
      </c>
      <c r="B8688" s="9" t="n">
        <v>2.47</v>
      </c>
    </row>
    <row r="8689">
      <c r="A8689" s="160" t="n">
        <v>40073</v>
      </c>
      <c r="B8689" s="9" t="n">
        <v>2.44</v>
      </c>
    </row>
    <row r="8690">
      <c r="A8690" s="160" t="n">
        <v>40074</v>
      </c>
      <c r="B8690" s="9" t="n">
        <v>2.46</v>
      </c>
    </row>
    <row r="8691">
      <c r="A8691" s="160" t="n">
        <v>40077</v>
      </c>
      <c r="B8691" s="9" t="n">
        <v>2.47</v>
      </c>
    </row>
    <row r="8692">
      <c r="A8692" s="160" t="n">
        <v>40078</v>
      </c>
      <c r="B8692" s="9" t="n">
        <v>2.44</v>
      </c>
    </row>
    <row r="8693">
      <c r="A8693" s="160" t="n">
        <v>40079</v>
      </c>
      <c r="B8693" s="9" t="n">
        <v>2.48</v>
      </c>
    </row>
    <row r="8694">
      <c r="A8694" s="160" t="n">
        <v>40080</v>
      </c>
      <c r="B8694" s="9" t="n">
        <v>2.47</v>
      </c>
    </row>
    <row r="8695">
      <c r="A8695" s="160" t="n">
        <v>40081</v>
      </c>
      <c r="B8695" s="9" t="n">
        <v>2.36</v>
      </c>
    </row>
    <row r="8696">
      <c r="A8696" s="160" t="n">
        <v>40084</v>
      </c>
      <c r="B8696" s="9" t="n">
        <v>2.33</v>
      </c>
    </row>
    <row r="8697">
      <c r="A8697" s="160" t="n">
        <v>40085</v>
      </c>
      <c r="B8697" s="9" t="n">
        <v>2.31</v>
      </c>
    </row>
    <row r="8698">
      <c r="A8698" s="160" t="n">
        <v>40086</v>
      </c>
      <c r="B8698" s="9" t="n">
        <v>2.36</v>
      </c>
    </row>
    <row r="8699">
      <c r="A8699" s="160" t="n">
        <v>40087</v>
      </c>
      <c r="B8699" s="9" t="n">
        <v>2.34</v>
      </c>
    </row>
    <row r="8700">
      <c r="A8700" s="160" t="n">
        <v>40088</v>
      </c>
      <c r="B8700" s="9" t="n">
        <v>2.36</v>
      </c>
    </row>
    <row r="8701">
      <c r="A8701" s="160" t="n">
        <v>40091</v>
      </c>
      <c r="B8701" s="9" t="n">
        <v>2.36</v>
      </c>
    </row>
    <row r="8702">
      <c r="A8702" s="160" t="n">
        <v>40092</v>
      </c>
      <c r="B8702" s="9" t="n">
        <v>2.36</v>
      </c>
    </row>
    <row r="8703">
      <c r="A8703" s="160" t="n">
        <v>40093</v>
      </c>
      <c r="B8703" s="9" t="n">
        <v>2.34</v>
      </c>
    </row>
    <row r="8704">
      <c r="A8704" s="160" t="n">
        <v>40094</v>
      </c>
      <c r="B8704" s="9" t="n">
        <v>2.37</v>
      </c>
    </row>
    <row r="8705">
      <c r="A8705" s="160" t="n">
        <v>40095</v>
      </c>
      <c r="B8705" s="9" t="n">
        <v>2.42</v>
      </c>
    </row>
    <row r="8706">
      <c r="A8706" s="160" t="n">
        <v>40098</v>
      </c>
      <c r="B8706" s="9" t="n"/>
    </row>
    <row r="8707">
      <c r="A8707" s="160" t="n">
        <v>40099</v>
      </c>
      <c r="B8707" s="9" t="n">
        <v>2.43</v>
      </c>
    </row>
    <row r="8708">
      <c r="A8708" s="160" t="n">
        <v>40100</v>
      </c>
      <c r="B8708" s="9" t="n">
        <v>2.49</v>
      </c>
    </row>
    <row r="8709">
      <c r="A8709" s="160" t="n">
        <v>40101</v>
      </c>
      <c r="B8709" s="9" t="n">
        <v>2.52</v>
      </c>
    </row>
    <row r="8710">
      <c r="A8710" s="160" t="n">
        <v>40102</v>
      </c>
      <c r="B8710" s="9" t="n">
        <v>2.46</v>
      </c>
    </row>
    <row r="8711">
      <c r="A8711" s="160" t="n">
        <v>40105</v>
      </c>
      <c r="B8711" s="9" t="n">
        <v>2.42</v>
      </c>
    </row>
    <row r="8712">
      <c r="A8712" s="160" t="n">
        <v>40106</v>
      </c>
      <c r="B8712" s="9" t="n">
        <v>2.4</v>
      </c>
    </row>
    <row r="8713">
      <c r="A8713" s="160" t="n">
        <v>40107</v>
      </c>
      <c r="B8713" s="9" t="n">
        <v>2.42</v>
      </c>
    </row>
    <row r="8714">
      <c r="A8714" s="160" t="n">
        <v>40108</v>
      </c>
      <c r="B8714" s="9" t="n">
        <v>2.47</v>
      </c>
    </row>
    <row r="8715">
      <c r="A8715" s="160" t="n">
        <v>40109</v>
      </c>
      <c r="B8715" s="9" t="n">
        <v>2.47</v>
      </c>
    </row>
    <row r="8716">
      <c r="A8716" s="160" t="n">
        <v>40112</v>
      </c>
      <c r="B8716" s="9" t="n">
        <v>2.53</v>
      </c>
    </row>
    <row r="8717">
      <c r="A8717" s="160" t="n">
        <v>40113</v>
      </c>
      <c r="B8717" s="9" t="n">
        <v>2.5</v>
      </c>
    </row>
    <row r="8718">
      <c r="A8718" s="160" t="n">
        <v>40114</v>
      </c>
      <c r="B8718" s="9" t="n">
        <v>2.49</v>
      </c>
    </row>
    <row r="8719">
      <c r="A8719" s="160" t="n">
        <v>40115</v>
      </c>
      <c r="B8719" s="9" t="n">
        <v>2.55</v>
      </c>
    </row>
    <row r="8720">
      <c r="A8720" s="160" t="n">
        <v>40116</v>
      </c>
      <c r="B8720" s="9" t="n">
        <v>2.51</v>
      </c>
    </row>
    <row r="8721">
      <c r="A8721" s="160" t="n">
        <v>40119</v>
      </c>
      <c r="B8721" s="9" t="n">
        <v>2.53</v>
      </c>
    </row>
    <row r="8722">
      <c r="A8722" s="160" t="n">
        <v>40120</v>
      </c>
      <c r="B8722" s="9" t="n">
        <v>2.58</v>
      </c>
    </row>
    <row r="8723">
      <c r="A8723" s="160" t="n">
        <v>40121</v>
      </c>
      <c r="B8723" s="9" t="n">
        <v>2.66</v>
      </c>
    </row>
    <row r="8724">
      <c r="A8724" s="160" t="n">
        <v>40122</v>
      </c>
      <c r="B8724" s="9" t="n">
        <v>2.67</v>
      </c>
    </row>
    <row r="8725">
      <c r="A8725" s="160" t="n">
        <v>40123</v>
      </c>
      <c r="B8725" s="9" t="n">
        <v>2.68</v>
      </c>
    </row>
    <row r="8726">
      <c r="A8726" s="160" t="n">
        <v>40126</v>
      </c>
      <c r="B8726" s="9" t="n">
        <v>2.65</v>
      </c>
    </row>
    <row r="8727">
      <c r="A8727" s="160" t="n">
        <v>40127</v>
      </c>
      <c r="B8727" s="9" t="n">
        <v>2.65</v>
      </c>
    </row>
    <row r="8728">
      <c r="A8728" s="160" t="n">
        <v>40128</v>
      </c>
      <c r="B8728" s="9" t="n"/>
    </row>
    <row r="8729">
      <c r="A8729" s="160" t="n">
        <v>40129</v>
      </c>
      <c r="B8729" s="9" t="n">
        <v>2.63</v>
      </c>
    </row>
    <row r="8730">
      <c r="A8730" s="160" t="n">
        <v>40130</v>
      </c>
      <c r="B8730" s="9" t="n">
        <v>2.61</v>
      </c>
    </row>
    <row r="8731">
      <c r="A8731" s="160" t="n">
        <v>40133</v>
      </c>
      <c r="B8731" s="9" t="n">
        <v>2.55</v>
      </c>
    </row>
    <row r="8732">
      <c r="A8732" s="160" t="n">
        <v>40134</v>
      </c>
      <c r="B8732" s="9" t="n">
        <v>2.55</v>
      </c>
    </row>
    <row r="8733">
      <c r="A8733" s="160" t="n">
        <v>40135</v>
      </c>
      <c r="B8733" s="9" t="n">
        <v>2.59</v>
      </c>
    </row>
    <row r="8734">
      <c r="A8734" s="160" t="n">
        <v>40136</v>
      </c>
      <c r="B8734" s="9" t="n">
        <v>2.62</v>
      </c>
    </row>
    <row r="8735">
      <c r="A8735" s="160" t="n">
        <v>40137</v>
      </c>
      <c r="B8735" s="9" t="n">
        <v>2.61</v>
      </c>
    </row>
    <row r="8736">
      <c r="A8736" s="160" t="n">
        <v>40140</v>
      </c>
      <c r="B8736" s="9" t="n">
        <v>2.6</v>
      </c>
    </row>
    <row r="8737">
      <c r="A8737" s="160" t="n">
        <v>40141</v>
      </c>
      <c r="B8737" s="9" t="n">
        <v>2.59</v>
      </c>
    </row>
    <row r="8738">
      <c r="A8738" s="160" t="n">
        <v>40142</v>
      </c>
      <c r="B8738" s="9" t="n">
        <v>2.55</v>
      </c>
    </row>
    <row r="8739">
      <c r="A8739" s="160" t="n">
        <v>40143</v>
      </c>
      <c r="B8739" s="9" t="n"/>
    </row>
    <row r="8740">
      <c r="A8740" s="160" t="n">
        <v>40144</v>
      </c>
      <c r="B8740" s="9" t="n">
        <v>2.53</v>
      </c>
    </row>
    <row r="8741">
      <c r="A8741" s="160" t="n">
        <v>40147</v>
      </c>
      <c r="B8741" s="9" t="n">
        <v>2.54</v>
      </c>
    </row>
    <row r="8742">
      <c r="A8742" s="160" t="n">
        <v>40148</v>
      </c>
      <c r="B8742" s="9" t="n">
        <v>2.61</v>
      </c>
    </row>
    <row r="8743">
      <c r="A8743" s="160" t="n">
        <v>40149</v>
      </c>
      <c r="B8743" s="9" t="n">
        <v>2.6</v>
      </c>
    </row>
    <row r="8744">
      <c r="A8744" s="160" t="n">
        <v>40150</v>
      </c>
      <c r="B8744" s="9" t="n">
        <v>2.65</v>
      </c>
    </row>
    <row r="8745">
      <c r="A8745" s="160" t="n">
        <v>40151</v>
      </c>
      <c r="B8745" s="9" t="n">
        <v>2.64</v>
      </c>
    </row>
    <row r="8746">
      <c r="A8746" s="160" t="n">
        <v>40154</v>
      </c>
      <c r="B8746" s="9" t="n">
        <v>2.66</v>
      </c>
    </row>
    <row r="8747">
      <c r="A8747" s="160" t="n">
        <v>40155</v>
      </c>
      <c r="B8747" s="9" t="n">
        <v>2.67</v>
      </c>
    </row>
    <row r="8748">
      <c r="A8748" s="160" t="n">
        <v>40156</v>
      </c>
      <c r="B8748" s="9" t="n">
        <v>2.69</v>
      </c>
    </row>
    <row r="8749">
      <c r="A8749" s="160" t="n">
        <v>40157</v>
      </c>
      <c r="B8749" s="9" t="n">
        <v>2.71</v>
      </c>
    </row>
    <row r="8750">
      <c r="A8750" s="160" t="n">
        <v>40158</v>
      </c>
      <c r="B8750" s="9" t="n">
        <v>2.72</v>
      </c>
    </row>
    <row r="8751">
      <c r="A8751" s="160" t="n">
        <v>40161</v>
      </c>
      <c r="B8751" s="9" t="n">
        <v>2.69</v>
      </c>
    </row>
    <row r="8752">
      <c r="A8752" s="160" t="n">
        <v>40162</v>
      </c>
      <c r="B8752" s="9" t="n">
        <v>2.72</v>
      </c>
    </row>
    <row r="8753">
      <c r="A8753" s="160" t="n">
        <v>40163</v>
      </c>
      <c r="B8753" s="9" t="n">
        <v>2.76</v>
      </c>
    </row>
    <row r="8754">
      <c r="A8754" s="160" t="n">
        <v>40164</v>
      </c>
      <c r="B8754" s="9" t="n">
        <v>2.73</v>
      </c>
    </row>
    <row r="8755">
      <c r="A8755" s="160" t="n">
        <v>40165</v>
      </c>
      <c r="B8755" s="9" t="n">
        <v>2.73</v>
      </c>
    </row>
    <row r="8756">
      <c r="A8756" s="160" t="n">
        <v>40168</v>
      </c>
      <c r="B8756" s="9" t="n">
        <v>2.8</v>
      </c>
    </row>
    <row r="8757">
      <c r="A8757" s="160" t="n">
        <v>40169</v>
      </c>
      <c r="B8757" s="9" t="n">
        <v>2.81</v>
      </c>
    </row>
    <row r="8758">
      <c r="A8758" s="160" t="n">
        <v>40170</v>
      </c>
      <c r="B8758" s="9" t="n">
        <v>2.81</v>
      </c>
    </row>
    <row r="8759">
      <c r="A8759" s="160" t="n">
        <v>40171</v>
      </c>
      <c r="B8759" s="9" t="n">
        <v>2.82</v>
      </c>
    </row>
    <row r="8760">
      <c r="A8760" s="160" t="n">
        <v>40172</v>
      </c>
      <c r="B8760" s="9" t="n"/>
    </row>
    <row r="8761">
      <c r="A8761" s="160" t="n">
        <v>40175</v>
      </c>
      <c r="B8761" s="9" t="n">
        <v>2.76</v>
      </c>
    </row>
    <row r="8762">
      <c r="A8762" s="160" t="n">
        <v>40176</v>
      </c>
      <c r="B8762" s="9" t="n">
        <v>2.73</v>
      </c>
    </row>
    <row r="8763">
      <c r="A8763" s="160" t="n">
        <v>40177</v>
      </c>
      <c r="B8763" s="9" t="n">
        <v>2.72</v>
      </c>
    </row>
    <row r="8764">
      <c r="A8764" s="160" t="n">
        <v>40178</v>
      </c>
      <c r="B8764" s="9" t="n">
        <v>2.71</v>
      </c>
    </row>
    <row r="8765">
      <c r="A8765" s="160" t="n">
        <v>40179</v>
      </c>
      <c r="B8765" s="9" t="n"/>
    </row>
    <row r="8766">
      <c r="A8766" s="160" t="n">
        <v>40182</v>
      </c>
      <c r="B8766" s="9" t="n">
        <v>2.76</v>
      </c>
    </row>
    <row r="8767">
      <c r="A8767" s="160" t="n">
        <v>40183</v>
      </c>
      <c r="B8767" s="9" t="n">
        <v>2.76</v>
      </c>
    </row>
    <row r="8768">
      <c r="A8768" s="160" t="n">
        <v>40184</v>
      </c>
      <c r="B8768" s="9" t="n">
        <v>2.84</v>
      </c>
    </row>
    <row r="8769">
      <c r="A8769" s="160" t="n">
        <v>40185</v>
      </c>
      <c r="B8769" s="9" t="n">
        <v>2.82</v>
      </c>
    </row>
    <row r="8770">
      <c r="A8770" s="160" t="n">
        <v>40186</v>
      </c>
      <c r="B8770" s="9" t="n">
        <v>2.87</v>
      </c>
    </row>
    <row r="8771">
      <c r="A8771" s="160" t="n">
        <v>40189</v>
      </c>
      <c r="B8771" s="9" t="n">
        <v>2.9</v>
      </c>
    </row>
    <row r="8772">
      <c r="A8772" s="160" t="n">
        <v>40190</v>
      </c>
      <c r="B8772" s="9" t="n">
        <v>2.82</v>
      </c>
    </row>
    <row r="8773">
      <c r="A8773" s="160" t="n">
        <v>40191</v>
      </c>
      <c r="B8773" s="9" t="n">
        <v>2.83</v>
      </c>
    </row>
    <row r="8774">
      <c r="A8774" s="160" t="n">
        <v>40192</v>
      </c>
      <c r="B8774" s="9" t="n">
        <v>2.82</v>
      </c>
    </row>
    <row r="8775">
      <c r="A8775" s="160" t="n">
        <v>40193</v>
      </c>
      <c r="B8775" s="9" t="n">
        <v>2.81</v>
      </c>
    </row>
    <row r="8776">
      <c r="A8776" s="160" t="n">
        <v>40196</v>
      </c>
      <c r="B8776" s="9" t="n"/>
    </row>
    <row r="8777">
      <c r="A8777" s="160" t="n">
        <v>40197</v>
      </c>
      <c r="B8777" s="9" t="n">
        <v>2.8</v>
      </c>
    </row>
    <row r="8778">
      <c r="A8778" s="160" t="n">
        <v>40198</v>
      </c>
      <c r="B8778" s="9" t="n">
        <v>2.76</v>
      </c>
    </row>
    <row r="8779">
      <c r="A8779" s="160" t="n">
        <v>40199</v>
      </c>
      <c r="B8779" s="9" t="n">
        <v>2.75</v>
      </c>
    </row>
    <row r="8780">
      <c r="A8780" s="160" t="n">
        <v>40200</v>
      </c>
      <c r="B8780" s="9" t="n">
        <v>2.78</v>
      </c>
    </row>
    <row r="8781">
      <c r="A8781" s="160" t="n">
        <v>40203</v>
      </c>
      <c r="B8781" s="9" t="n">
        <v>2.8</v>
      </c>
    </row>
    <row r="8782">
      <c r="A8782" s="160" t="n">
        <v>40204</v>
      </c>
      <c r="B8782" s="9" t="n">
        <v>2.78</v>
      </c>
    </row>
    <row r="8783">
      <c r="A8783" s="160" t="n">
        <v>40205</v>
      </c>
      <c r="B8783" s="9" t="n">
        <v>2.76</v>
      </c>
    </row>
    <row r="8784">
      <c r="A8784" s="160" t="n">
        <v>40206</v>
      </c>
      <c r="B8784" s="9" t="n">
        <v>2.81</v>
      </c>
    </row>
    <row r="8785">
      <c r="A8785" s="160" t="n">
        <v>40207</v>
      </c>
      <c r="B8785" s="9" t="n">
        <v>2.81</v>
      </c>
    </row>
    <row r="8786">
      <c r="A8786" s="160" t="n">
        <v>40210</v>
      </c>
      <c r="B8786" s="9" t="n">
        <v>2.82</v>
      </c>
    </row>
    <row r="8787">
      <c r="A8787" s="160" t="n">
        <v>40211</v>
      </c>
      <c r="B8787" s="9" t="n">
        <v>2.81</v>
      </c>
    </row>
    <row r="8788">
      <c r="A8788" s="160" t="n">
        <v>40212</v>
      </c>
      <c r="B8788" s="9" t="n">
        <v>2.85</v>
      </c>
    </row>
    <row r="8789">
      <c r="A8789" s="160" t="n">
        <v>40213</v>
      </c>
      <c r="B8789" s="9" t="n">
        <v>2.82</v>
      </c>
    </row>
    <row r="8790">
      <c r="A8790" s="160" t="n">
        <v>40214</v>
      </c>
      <c r="B8790" s="9" t="n">
        <v>2.82</v>
      </c>
    </row>
    <row r="8791">
      <c r="A8791" s="160" t="n">
        <v>40217</v>
      </c>
      <c r="B8791" s="9" t="n">
        <v>2.83</v>
      </c>
    </row>
    <row r="8792">
      <c r="A8792" s="160" t="n">
        <v>40218</v>
      </c>
      <c r="B8792" s="9" t="n">
        <v>2.83</v>
      </c>
    </row>
    <row r="8793">
      <c r="A8793" s="160" t="n">
        <v>40219</v>
      </c>
      <c r="B8793" s="9" t="n">
        <v>2.81</v>
      </c>
    </row>
    <row r="8794">
      <c r="A8794" s="160" t="n">
        <v>40220</v>
      </c>
      <c r="B8794" s="9" t="n">
        <v>2.82</v>
      </c>
    </row>
    <row r="8795">
      <c r="A8795" s="160" t="n">
        <v>40221</v>
      </c>
      <c r="B8795" s="9" t="n">
        <v>2.85</v>
      </c>
    </row>
    <row r="8796">
      <c r="A8796" s="160" t="n">
        <v>40224</v>
      </c>
      <c r="B8796" s="9" t="n"/>
    </row>
    <row r="8797">
      <c r="A8797" s="160" t="n">
        <v>40225</v>
      </c>
      <c r="B8797" s="9" t="n">
        <v>2.84</v>
      </c>
    </row>
    <row r="8798">
      <c r="A8798" s="160" t="n">
        <v>40226</v>
      </c>
      <c r="B8798" s="9" t="n">
        <v>2.87</v>
      </c>
    </row>
    <row r="8799">
      <c r="A8799" s="160" t="n">
        <v>40227</v>
      </c>
      <c r="B8799" s="9" t="n">
        <v>2.89</v>
      </c>
    </row>
    <row r="8800">
      <c r="A8800" s="160" t="n">
        <v>40228</v>
      </c>
      <c r="B8800" s="9" t="n">
        <v>2.83</v>
      </c>
    </row>
    <row r="8801">
      <c r="A8801" s="160" t="n">
        <v>40231</v>
      </c>
      <c r="B8801" s="9" t="n">
        <v>2.89</v>
      </c>
    </row>
    <row r="8802">
      <c r="A8802" s="160" t="n">
        <v>40232</v>
      </c>
      <c r="B8802" s="9" t="n">
        <v>2.82</v>
      </c>
    </row>
    <row r="8803">
      <c r="A8803" s="160" t="n">
        <v>40233</v>
      </c>
      <c r="B8803" s="9" t="n">
        <v>2.83</v>
      </c>
    </row>
    <row r="8804">
      <c r="A8804" s="160" t="n">
        <v>40234</v>
      </c>
      <c r="B8804" s="9" t="n">
        <v>2.82</v>
      </c>
    </row>
    <row r="8805">
      <c r="A8805" s="160" t="n">
        <v>40235</v>
      </c>
      <c r="B8805" s="9" t="n">
        <v>2.8</v>
      </c>
    </row>
    <row r="8806">
      <c r="A8806" s="160" t="n">
        <v>40238</v>
      </c>
      <c r="B8806" s="9" t="n">
        <v>2.81</v>
      </c>
    </row>
    <row r="8807">
      <c r="A8807" s="160" t="n">
        <v>40239</v>
      </c>
      <c r="B8807" s="9" t="n">
        <v>2.82</v>
      </c>
    </row>
    <row r="8808">
      <c r="A8808" s="160" t="n">
        <v>40240</v>
      </c>
      <c r="B8808" s="9" t="n">
        <v>2.81</v>
      </c>
    </row>
    <row r="8809">
      <c r="A8809" s="160" t="n">
        <v>40241</v>
      </c>
      <c r="B8809" s="9" t="n">
        <v>2.75</v>
      </c>
    </row>
    <row r="8810">
      <c r="A8810" s="160" t="n">
        <v>40242</v>
      </c>
      <c r="B8810" s="9" t="n">
        <v>2.78</v>
      </c>
    </row>
    <row r="8811">
      <c r="A8811" s="160" t="n">
        <v>40245</v>
      </c>
      <c r="B8811" s="9" t="n">
        <v>2.82</v>
      </c>
    </row>
    <row r="8812">
      <c r="A8812" s="160" t="n">
        <v>40246</v>
      </c>
      <c r="B8812" s="9" t="n">
        <v>2.82</v>
      </c>
    </row>
    <row r="8813">
      <c r="A8813" s="160" t="n">
        <v>40247</v>
      </c>
      <c r="B8813" s="9" t="n">
        <v>2.81</v>
      </c>
    </row>
    <row r="8814">
      <c r="A8814" s="160" t="n">
        <v>40248</v>
      </c>
      <c r="B8814" s="9" t="n">
        <v>2.76</v>
      </c>
    </row>
    <row r="8815">
      <c r="A8815" s="160" t="n">
        <v>40249</v>
      </c>
      <c r="B8815" s="9" t="n">
        <v>2.74</v>
      </c>
    </row>
    <row r="8816">
      <c r="A8816" s="160" t="n">
        <v>40252</v>
      </c>
      <c r="B8816" s="9" t="n">
        <v>2.75</v>
      </c>
    </row>
    <row r="8817">
      <c r="A8817" s="160" t="n">
        <v>40253</v>
      </c>
      <c r="B8817" s="9" t="n">
        <v>2.73</v>
      </c>
    </row>
    <row r="8818">
      <c r="A8818" s="160" t="n">
        <v>40254</v>
      </c>
      <c r="B8818" s="9" t="n">
        <v>2.7</v>
      </c>
    </row>
    <row r="8819">
      <c r="A8819" s="160" t="n">
        <v>40255</v>
      </c>
      <c r="B8819" s="9" t="n">
        <v>2.7</v>
      </c>
    </row>
    <row r="8820">
      <c r="A8820" s="160" t="n">
        <v>40256</v>
      </c>
      <c r="B8820" s="9" t="n">
        <v>2.68</v>
      </c>
    </row>
    <row r="8821">
      <c r="A8821" s="160" t="n">
        <v>40259</v>
      </c>
      <c r="B8821" s="9" t="n">
        <v>2.66</v>
      </c>
    </row>
    <row r="8822">
      <c r="A8822" s="160" t="n">
        <v>40260</v>
      </c>
      <c r="B8822" s="9" t="n">
        <v>2.67</v>
      </c>
    </row>
    <row r="8823">
      <c r="A8823" s="160" t="n">
        <v>40261</v>
      </c>
      <c r="B8823" s="9" t="n">
        <v>2.76</v>
      </c>
    </row>
    <row r="8824">
      <c r="A8824" s="160" t="n">
        <v>40262</v>
      </c>
      <c r="B8824" s="9" t="n">
        <v>2.81</v>
      </c>
    </row>
    <row r="8825">
      <c r="A8825" s="160" t="n">
        <v>40263</v>
      </c>
      <c r="B8825" s="9" t="n">
        <v>2.82</v>
      </c>
    </row>
    <row r="8826">
      <c r="A8826" s="160" t="n">
        <v>40266</v>
      </c>
      <c r="B8826" s="9" t="n">
        <v>2.84</v>
      </c>
    </row>
    <row r="8827">
      <c r="A8827" s="160" t="n">
        <v>40267</v>
      </c>
      <c r="B8827" s="9" t="n">
        <v>2.82</v>
      </c>
    </row>
    <row r="8828">
      <c r="A8828" s="160" t="n">
        <v>40268</v>
      </c>
      <c r="B8828" s="9" t="n">
        <v>2.82</v>
      </c>
    </row>
    <row r="8829">
      <c r="A8829" s="160" t="n">
        <v>40269</v>
      </c>
      <c r="B8829" s="9" t="n">
        <v>2.84</v>
      </c>
    </row>
    <row r="8830">
      <c r="A8830" s="160" t="n">
        <v>40270</v>
      </c>
      <c r="B8830" s="9" t="n">
        <v>2.85</v>
      </c>
    </row>
    <row r="8831">
      <c r="A8831" s="160" t="n">
        <v>40273</v>
      </c>
      <c r="B8831" s="9" t="n">
        <v>2.83</v>
      </c>
    </row>
    <row r="8832">
      <c r="A8832" s="160" t="n">
        <v>40274</v>
      </c>
      <c r="B8832" s="9" t="n">
        <v>2.84</v>
      </c>
    </row>
    <row r="8833">
      <c r="A8833" s="160" t="n">
        <v>40275</v>
      </c>
      <c r="B8833" s="9" t="n">
        <v>2.83</v>
      </c>
    </row>
    <row r="8834">
      <c r="A8834" s="160" t="n">
        <v>40276</v>
      </c>
      <c r="B8834" s="9" t="n">
        <v>2.82</v>
      </c>
    </row>
    <row r="8835">
      <c r="A8835" s="160" t="n">
        <v>40277</v>
      </c>
      <c r="B8835" s="9" t="n">
        <v>2.82</v>
      </c>
    </row>
    <row r="8836">
      <c r="A8836" s="160" t="n">
        <v>40280</v>
      </c>
      <c r="B8836" s="9" t="n">
        <v>2.8</v>
      </c>
    </row>
    <row r="8837">
      <c r="A8837" s="160" t="n">
        <v>40281</v>
      </c>
      <c r="B8837" s="9" t="n">
        <v>2.77</v>
      </c>
    </row>
    <row r="8838">
      <c r="A8838" s="160" t="n">
        <v>40282</v>
      </c>
      <c r="B8838" s="9" t="n">
        <v>2.81</v>
      </c>
    </row>
    <row r="8839">
      <c r="A8839" s="160" t="n">
        <v>40283</v>
      </c>
      <c r="B8839" s="9" t="n">
        <v>2.82</v>
      </c>
    </row>
    <row r="8840">
      <c r="A8840" s="160" t="n">
        <v>40284</v>
      </c>
      <c r="B8840" s="9" t="n">
        <v>2.81</v>
      </c>
    </row>
    <row r="8841">
      <c r="A8841" s="160" t="n">
        <v>40287</v>
      </c>
      <c r="B8841" s="9" t="n">
        <v>2.82</v>
      </c>
    </row>
    <row r="8842">
      <c r="A8842" s="160" t="n">
        <v>40288</v>
      </c>
      <c r="B8842" s="9" t="n">
        <v>2.77</v>
      </c>
    </row>
    <row r="8843">
      <c r="A8843" s="160" t="n">
        <v>40289</v>
      </c>
      <c r="B8843" s="9" t="n">
        <v>2.74</v>
      </c>
    </row>
    <row r="8844">
      <c r="A8844" s="160" t="n">
        <v>40290</v>
      </c>
      <c r="B8844" s="9" t="n">
        <v>2.73</v>
      </c>
    </row>
    <row r="8845">
      <c r="A8845" s="160" t="n">
        <v>40291</v>
      </c>
      <c r="B8845" s="9" t="n">
        <v>2.74</v>
      </c>
    </row>
    <row r="8846">
      <c r="A8846" s="160" t="n">
        <v>40294</v>
      </c>
      <c r="B8846" s="9" t="n">
        <v>2.74</v>
      </c>
    </row>
    <row r="8847">
      <c r="A8847" s="160" t="n">
        <v>40295</v>
      </c>
      <c r="B8847" s="9" t="n">
        <v>2.68</v>
      </c>
    </row>
    <row r="8848">
      <c r="A8848" s="160" t="n">
        <v>40296</v>
      </c>
      <c r="B8848" s="9" t="n">
        <v>2.77</v>
      </c>
    </row>
    <row r="8849">
      <c r="A8849" s="160" t="n">
        <v>40297</v>
      </c>
      <c r="B8849" s="9" t="n">
        <v>2.75</v>
      </c>
    </row>
    <row r="8850">
      <c r="A8850" s="160" t="n">
        <v>40298</v>
      </c>
      <c r="B8850" s="9" t="n">
        <v>2.72</v>
      </c>
    </row>
    <row r="8851">
      <c r="A8851" s="160" t="n">
        <v>40301</v>
      </c>
      <c r="B8851" s="9" t="n">
        <v>2.72</v>
      </c>
    </row>
    <row r="8852">
      <c r="A8852" s="160" t="n">
        <v>40302</v>
      </c>
      <c r="B8852" s="9" t="n">
        <v>2.67</v>
      </c>
    </row>
    <row r="8853">
      <c r="A8853" s="160" t="n">
        <v>40303</v>
      </c>
      <c r="B8853" s="9" t="n">
        <v>2.7</v>
      </c>
    </row>
    <row r="8854">
      <c r="A8854" s="160" t="n">
        <v>40304</v>
      </c>
      <c r="B8854" s="9" t="n">
        <v>2.66</v>
      </c>
    </row>
    <row r="8855">
      <c r="A8855" s="160" t="n">
        <v>40305</v>
      </c>
      <c r="B8855" s="9" t="n">
        <v>2.62</v>
      </c>
    </row>
    <row r="8856">
      <c r="A8856" s="160" t="n">
        <v>40308</v>
      </c>
      <c r="B8856" s="9" t="n">
        <v>2.7</v>
      </c>
    </row>
    <row r="8857">
      <c r="A8857" s="160" t="n">
        <v>40309</v>
      </c>
      <c r="B8857" s="9" t="n">
        <v>2.71</v>
      </c>
    </row>
    <row r="8858">
      <c r="A8858" s="160" t="n">
        <v>40310</v>
      </c>
      <c r="B8858" s="9" t="n">
        <v>2.67</v>
      </c>
    </row>
    <row r="8859">
      <c r="A8859" s="160" t="n">
        <v>40311</v>
      </c>
      <c r="B8859" s="9" t="n">
        <v>2.68</v>
      </c>
    </row>
    <row r="8860">
      <c r="A8860" s="160" t="n">
        <v>40312</v>
      </c>
      <c r="B8860" s="9" t="n">
        <v>2.65</v>
      </c>
    </row>
    <row r="8861">
      <c r="A8861" s="160" t="n">
        <v>40315</v>
      </c>
      <c r="B8861" s="9" t="n">
        <v>2.66</v>
      </c>
    </row>
    <row r="8862">
      <c r="A8862" s="160" t="n">
        <v>40316</v>
      </c>
      <c r="B8862" s="9" t="n">
        <v>2.62</v>
      </c>
    </row>
    <row r="8863">
      <c r="A8863" s="160" t="n">
        <v>40317</v>
      </c>
      <c r="B8863" s="9" t="n">
        <v>2.56</v>
      </c>
    </row>
    <row r="8864">
      <c r="A8864" s="160" t="n">
        <v>40318</v>
      </c>
      <c r="B8864" s="9" t="n">
        <v>2.49</v>
      </c>
    </row>
    <row r="8865">
      <c r="A8865" s="160" t="n">
        <v>40319</v>
      </c>
      <c r="B8865" s="9" t="n">
        <v>2.44</v>
      </c>
    </row>
    <row r="8866">
      <c r="A8866" s="160" t="n">
        <v>40322</v>
      </c>
      <c r="B8866" s="9" t="n">
        <v>2.46</v>
      </c>
    </row>
    <row r="8867">
      <c r="A8867" s="160" t="n">
        <v>40323</v>
      </c>
      <c r="B8867" s="9" t="n">
        <v>2.37</v>
      </c>
    </row>
    <row r="8868">
      <c r="A8868" s="160" t="n">
        <v>40324</v>
      </c>
      <c r="B8868" s="9" t="n">
        <v>2.39</v>
      </c>
    </row>
    <row r="8869">
      <c r="A8869" s="160" t="n">
        <v>40325</v>
      </c>
      <c r="B8869" s="9" t="n">
        <v>2.47</v>
      </c>
    </row>
    <row r="8870">
      <c r="A8870" s="160" t="n">
        <v>40326</v>
      </c>
      <c r="B8870" s="9" t="n">
        <v>2.55</v>
      </c>
    </row>
    <row r="8871">
      <c r="A8871" s="160" t="n">
        <v>40329</v>
      </c>
      <c r="B8871" s="9" t="n"/>
    </row>
    <row r="8872">
      <c r="A8872" s="160" t="n">
        <v>40330</v>
      </c>
      <c r="B8872" s="9" t="n">
        <v>2.51</v>
      </c>
    </row>
    <row r="8873">
      <c r="A8873" s="160" t="n">
        <v>40331</v>
      </c>
      <c r="B8873" s="9" t="n">
        <v>2.53</v>
      </c>
    </row>
    <row r="8874">
      <c r="A8874" s="160" t="n">
        <v>40332</v>
      </c>
      <c r="B8874" s="9" t="n">
        <v>2.57</v>
      </c>
    </row>
    <row r="8875">
      <c r="A8875" s="160" t="n">
        <v>40333</v>
      </c>
      <c r="B8875" s="9" t="n">
        <v>2.48</v>
      </c>
    </row>
    <row r="8876">
      <c r="A8876" s="160" t="n">
        <v>40336</v>
      </c>
      <c r="B8876" s="9" t="n">
        <v>2.43</v>
      </c>
    </row>
    <row r="8877">
      <c r="A8877" s="160" t="n">
        <v>40337</v>
      </c>
      <c r="B8877" s="9" t="n">
        <v>2.44</v>
      </c>
    </row>
    <row r="8878">
      <c r="A8878" s="160" t="n">
        <v>40338</v>
      </c>
      <c r="B8878" s="9" t="n">
        <v>2.46</v>
      </c>
    </row>
    <row r="8879">
      <c r="A8879" s="160" t="n">
        <v>40339</v>
      </c>
      <c r="B8879" s="9" t="n">
        <v>2.54</v>
      </c>
    </row>
    <row r="8880">
      <c r="A8880" s="160" t="n">
        <v>40340</v>
      </c>
      <c r="B8880" s="9" t="n">
        <v>2.49</v>
      </c>
    </row>
    <row r="8881">
      <c r="A8881" s="160" t="n">
        <v>40343</v>
      </c>
      <c r="B8881" s="9" t="n">
        <v>2.51</v>
      </c>
    </row>
    <row r="8882">
      <c r="A8882" s="160" t="n">
        <v>40344</v>
      </c>
      <c r="B8882" s="9" t="n">
        <v>2.53</v>
      </c>
    </row>
    <row r="8883">
      <c r="A8883" s="160" t="n">
        <v>40345</v>
      </c>
      <c r="B8883" s="9" t="n">
        <v>2.52</v>
      </c>
    </row>
    <row r="8884">
      <c r="A8884" s="160" t="n">
        <v>40346</v>
      </c>
      <c r="B8884" s="9" t="n">
        <v>2.49</v>
      </c>
    </row>
    <row r="8885">
      <c r="A8885" s="160" t="n">
        <v>40347</v>
      </c>
      <c r="B8885" s="9" t="n">
        <v>2.5</v>
      </c>
    </row>
    <row r="8886">
      <c r="A8886" s="160" t="n">
        <v>40350</v>
      </c>
      <c r="B8886" s="9" t="n">
        <v>2.52</v>
      </c>
    </row>
    <row r="8887">
      <c r="A8887" s="160" t="n">
        <v>40351</v>
      </c>
      <c r="B8887" s="9" t="n">
        <v>2.47</v>
      </c>
    </row>
    <row r="8888">
      <c r="A8888" s="160" t="n">
        <v>40352</v>
      </c>
      <c r="B8888" s="9" t="n">
        <v>2.47</v>
      </c>
    </row>
    <row r="8889">
      <c r="A8889" s="160" t="n">
        <v>40353</v>
      </c>
      <c r="B8889" s="9" t="n">
        <v>2.47</v>
      </c>
    </row>
    <row r="8890">
      <c r="A8890" s="160" t="n">
        <v>40354</v>
      </c>
      <c r="B8890" s="9" t="n">
        <v>2.47</v>
      </c>
    </row>
    <row r="8891">
      <c r="A8891" s="160" t="n">
        <v>40357</v>
      </c>
      <c r="B8891" s="9" t="n">
        <v>2.43</v>
      </c>
    </row>
    <row r="8892">
      <c r="A8892" s="160" t="n">
        <v>40358</v>
      </c>
      <c r="B8892" s="9" t="n">
        <v>2.36</v>
      </c>
    </row>
    <row r="8893">
      <c r="A8893" s="160" t="n">
        <v>40359</v>
      </c>
      <c r="B8893" s="9" t="n">
        <v>2.36</v>
      </c>
    </row>
    <row r="8894">
      <c r="A8894" s="160" t="n">
        <v>40360</v>
      </c>
      <c r="B8894" s="9" t="n">
        <v>2.33</v>
      </c>
    </row>
    <row r="8895">
      <c r="A8895" s="160" t="n">
        <v>40361</v>
      </c>
      <c r="B8895" s="9" t="n">
        <v>2.37</v>
      </c>
    </row>
    <row r="8896">
      <c r="A8896" s="160" t="n">
        <v>40364</v>
      </c>
      <c r="B8896" s="9" t="n"/>
    </row>
    <row r="8897">
      <c r="A8897" s="160" t="n">
        <v>40365</v>
      </c>
      <c r="B8897" s="9" t="n">
        <v>2.33</v>
      </c>
    </row>
    <row r="8898">
      <c r="A8898" s="160" t="n">
        <v>40366</v>
      </c>
      <c r="B8898" s="9" t="n">
        <v>2.37</v>
      </c>
    </row>
    <row r="8899">
      <c r="A8899" s="160" t="n">
        <v>40367</v>
      </c>
      <c r="B8899" s="9" t="n">
        <v>2.41</v>
      </c>
    </row>
    <row r="8900">
      <c r="A8900" s="160" t="n">
        <v>40368</v>
      </c>
      <c r="B8900" s="9" t="n">
        <v>2.44</v>
      </c>
    </row>
    <row r="8901">
      <c r="A8901" s="160" t="n">
        <v>40371</v>
      </c>
      <c r="B8901" s="9" t="n">
        <v>2.43</v>
      </c>
    </row>
    <row r="8902">
      <c r="A8902" s="160" t="n">
        <v>40372</v>
      </c>
      <c r="B8902" s="9" t="n">
        <v>2.48</v>
      </c>
    </row>
    <row r="8903">
      <c r="A8903" s="160" t="n">
        <v>40373</v>
      </c>
      <c r="B8903" s="9" t="n">
        <v>2.45</v>
      </c>
    </row>
    <row r="8904">
      <c r="A8904" s="160" t="n">
        <v>40374</v>
      </c>
      <c r="B8904" s="9" t="n">
        <v>2.39</v>
      </c>
    </row>
    <row r="8905">
      <c r="A8905" s="160" t="n">
        <v>40375</v>
      </c>
      <c r="B8905" s="9" t="n">
        <v>2.35</v>
      </c>
    </row>
    <row r="8906">
      <c r="A8906" s="160" t="n">
        <v>40378</v>
      </c>
      <c r="B8906" s="9" t="n">
        <v>2.38</v>
      </c>
    </row>
    <row r="8907">
      <c r="A8907" s="160" t="n">
        <v>40379</v>
      </c>
      <c r="B8907" s="9" t="n">
        <v>2.37</v>
      </c>
    </row>
    <row r="8908">
      <c r="A8908" s="160" t="n">
        <v>40380</v>
      </c>
      <c r="B8908" s="9" t="n">
        <v>2.32</v>
      </c>
    </row>
    <row r="8909">
      <c r="A8909" s="160" t="n">
        <v>40381</v>
      </c>
      <c r="B8909" s="9" t="n">
        <v>2.36</v>
      </c>
    </row>
    <row r="8910">
      <c r="A8910" s="160" t="n">
        <v>40382</v>
      </c>
      <c r="B8910" s="9" t="n">
        <v>2.42</v>
      </c>
    </row>
    <row r="8911">
      <c r="A8911" s="160" t="n">
        <v>40385</v>
      </c>
      <c r="B8911" s="9" t="n">
        <v>2.41</v>
      </c>
    </row>
    <row r="8912">
      <c r="A8912" s="160" t="n">
        <v>40386</v>
      </c>
      <c r="B8912" s="9" t="n">
        <v>2.43</v>
      </c>
    </row>
    <row r="8913">
      <c r="A8913" s="160" t="n">
        <v>40387</v>
      </c>
      <c r="B8913" s="9" t="n">
        <v>2.42</v>
      </c>
    </row>
    <row r="8914">
      <c r="A8914" s="160" t="n">
        <v>40388</v>
      </c>
      <c r="B8914" s="9" t="n">
        <v>2.44</v>
      </c>
    </row>
    <row r="8915">
      <c r="A8915" s="160" t="n">
        <v>40389</v>
      </c>
      <c r="B8915" s="9" t="n">
        <v>2.39</v>
      </c>
    </row>
    <row r="8916">
      <c r="A8916" s="160" t="n">
        <v>40392</v>
      </c>
      <c r="B8916" s="9" t="n">
        <v>2.43</v>
      </c>
    </row>
    <row r="8917">
      <c r="A8917" s="160" t="n">
        <v>40393</v>
      </c>
      <c r="B8917" s="9" t="n">
        <v>2.41</v>
      </c>
    </row>
    <row r="8918">
      <c r="A8918" s="160" t="n">
        <v>40394</v>
      </c>
      <c r="B8918" s="9" t="n">
        <v>2.42</v>
      </c>
    </row>
    <row r="8919">
      <c r="A8919" s="160" t="n">
        <v>40395</v>
      </c>
      <c r="B8919" s="9" t="n">
        <v>2.41</v>
      </c>
    </row>
    <row r="8920">
      <c r="A8920" s="160" t="n">
        <v>40396</v>
      </c>
      <c r="B8920" s="9" t="n">
        <v>2.36</v>
      </c>
    </row>
    <row r="8921">
      <c r="A8921" s="160" t="n">
        <v>40399</v>
      </c>
      <c r="B8921" s="9" t="n">
        <v>2.32</v>
      </c>
    </row>
    <row r="8922">
      <c r="A8922" s="160" t="n">
        <v>40400</v>
      </c>
      <c r="B8922" s="9" t="n">
        <v>2.27</v>
      </c>
    </row>
    <row r="8923">
      <c r="A8923" s="160" t="n">
        <v>40401</v>
      </c>
      <c r="B8923" s="9" t="n">
        <v>2.18</v>
      </c>
    </row>
    <row r="8924">
      <c r="A8924" s="160" t="n">
        <v>40402</v>
      </c>
      <c r="B8924" s="9" t="n">
        <v>2.19</v>
      </c>
    </row>
    <row r="8925">
      <c r="A8925" s="160" t="n">
        <v>40403</v>
      </c>
      <c r="B8925" s="9" t="n">
        <v>2.14</v>
      </c>
    </row>
    <row r="8926">
      <c r="A8926" s="160" t="n">
        <v>40406</v>
      </c>
      <c r="B8926" s="9" t="n">
        <v>2.07</v>
      </c>
    </row>
    <row r="8927">
      <c r="A8927" s="160" t="n">
        <v>40407</v>
      </c>
      <c r="B8927" s="9" t="n">
        <v>2.12</v>
      </c>
    </row>
    <row r="8928">
      <c r="A8928" s="160" t="n">
        <v>40408</v>
      </c>
      <c r="B8928" s="9" t="n">
        <v>2.13</v>
      </c>
    </row>
    <row r="8929">
      <c r="A8929" s="160" t="n">
        <v>40409</v>
      </c>
      <c r="B8929" s="9" t="n">
        <v>2.09</v>
      </c>
    </row>
    <row r="8930">
      <c r="A8930" s="160" t="n">
        <v>40410</v>
      </c>
      <c r="B8930" s="9" t="n">
        <v>2.13</v>
      </c>
    </row>
    <row r="8931">
      <c r="A8931" s="160" t="n">
        <v>40413</v>
      </c>
      <c r="B8931" s="9" t="n">
        <v>2.11</v>
      </c>
    </row>
    <row r="8932">
      <c r="A8932" s="160" t="n">
        <v>40414</v>
      </c>
      <c r="B8932" s="9" t="n">
        <v>2</v>
      </c>
    </row>
    <row r="8933">
      <c r="A8933" s="160" t="n">
        <v>40415</v>
      </c>
      <c r="B8933" s="9" t="n">
        <v>2.01</v>
      </c>
    </row>
    <row r="8934">
      <c r="A8934" s="160" t="n">
        <v>40416</v>
      </c>
      <c r="B8934" s="9" t="n">
        <v>1.99</v>
      </c>
    </row>
    <row r="8935">
      <c r="A8935" s="160" t="n">
        <v>40417</v>
      </c>
      <c r="B8935" s="9" t="n">
        <v>2.1</v>
      </c>
    </row>
    <row r="8936">
      <c r="A8936" s="160" t="n">
        <v>40420</v>
      </c>
      <c r="B8936" s="9" t="n">
        <v>2.04</v>
      </c>
    </row>
    <row r="8937">
      <c r="A8937" s="160" t="n">
        <v>40421</v>
      </c>
      <c r="B8937" s="9" t="n">
        <v>2</v>
      </c>
    </row>
    <row r="8938">
      <c r="A8938" s="160" t="n">
        <v>40422</v>
      </c>
      <c r="B8938" s="9" t="n">
        <v>2.08</v>
      </c>
    </row>
    <row r="8939">
      <c r="A8939" s="160" t="n">
        <v>40423</v>
      </c>
      <c r="B8939" s="9" t="n">
        <v>2.13</v>
      </c>
    </row>
    <row r="8940">
      <c r="A8940" s="160" t="n">
        <v>40424</v>
      </c>
      <c r="B8940" s="9" t="n">
        <v>2.2</v>
      </c>
    </row>
    <row r="8941">
      <c r="A8941" s="160" t="n">
        <v>40427</v>
      </c>
      <c r="B8941" s="9" t="n"/>
    </row>
    <row r="8942">
      <c r="A8942" s="160" t="n">
        <v>40428</v>
      </c>
      <c r="B8942" s="9" t="n">
        <v>2.12</v>
      </c>
    </row>
    <row r="8943">
      <c r="A8943" s="160" t="n">
        <v>40429</v>
      </c>
      <c r="B8943" s="9" t="n">
        <v>2.14</v>
      </c>
    </row>
    <row r="8944">
      <c r="A8944" s="160" t="n">
        <v>40430</v>
      </c>
      <c r="B8944" s="9" t="n">
        <v>2.2</v>
      </c>
    </row>
    <row r="8945">
      <c r="A8945" s="160" t="n">
        <v>40431</v>
      </c>
      <c r="B8945" s="9" t="n">
        <v>2.23</v>
      </c>
    </row>
    <row r="8946">
      <c r="A8946" s="160" t="n">
        <v>40434</v>
      </c>
      <c r="B8946" s="9" t="n">
        <v>2.21</v>
      </c>
    </row>
    <row r="8947">
      <c r="A8947" s="160" t="n">
        <v>40435</v>
      </c>
      <c r="B8947" s="9" t="n">
        <v>2.18</v>
      </c>
    </row>
    <row r="8948">
      <c r="A8948" s="160" t="n">
        <v>40436</v>
      </c>
      <c r="B8948" s="9" t="n">
        <v>2.24</v>
      </c>
    </row>
    <row r="8949">
      <c r="A8949" s="160" t="n">
        <v>40437</v>
      </c>
      <c r="B8949" s="9" t="n">
        <v>2.29</v>
      </c>
    </row>
    <row r="8950">
      <c r="A8950" s="160" t="n">
        <v>40438</v>
      </c>
      <c r="B8950" s="9" t="n">
        <v>2.27</v>
      </c>
    </row>
    <row r="8951">
      <c r="A8951" s="160" t="n">
        <v>40441</v>
      </c>
      <c r="B8951" s="9" t="n">
        <v>2.25</v>
      </c>
    </row>
    <row r="8952">
      <c r="A8952" s="160" t="n">
        <v>40442</v>
      </c>
      <c r="B8952" s="9" t="n">
        <v>2.18</v>
      </c>
    </row>
    <row r="8953">
      <c r="A8953" s="160" t="n">
        <v>40443</v>
      </c>
      <c r="B8953" s="9" t="n">
        <v>2.12</v>
      </c>
    </row>
    <row r="8954">
      <c r="A8954" s="160" t="n">
        <v>40444</v>
      </c>
      <c r="B8954" s="9" t="n">
        <v>2.11</v>
      </c>
    </row>
    <row r="8955">
      <c r="A8955" s="160" t="n">
        <v>40445</v>
      </c>
      <c r="B8955" s="9" t="n">
        <v>2.17</v>
      </c>
    </row>
    <row r="8956">
      <c r="A8956" s="160" t="n">
        <v>40448</v>
      </c>
      <c r="B8956" s="9" t="n">
        <v>2.1</v>
      </c>
    </row>
    <row r="8957">
      <c r="A8957" s="160" t="n">
        <v>40449</v>
      </c>
      <c r="B8957" s="9" t="n">
        <v>2.11</v>
      </c>
    </row>
    <row r="8958">
      <c r="A8958" s="160" t="n">
        <v>40450</v>
      </c>
      <c r="B8958" s="9" t="n">
        <v>2.08</v>
      </c>
    </row>
    <row r="8959">
      <c r="A8959" s="160" t="n">
        <v>40451</v>
      </c>
      <c r="B8959" s="9" t="n">
        <v>2.11</v>
      </c>
    </row>
    <row r="8960">
      <c r="A8960" s="160" t="n">
        <v>40452</v>
      </c>
      <c r="B8960" s="9" t="n">
        <v>2.12</v>
      </c>
    </row>
    <row r="8961">
      <c r="A8961" s="160" t="n">
        <v>40455</v>
      </c>
      <c r="B8961" s="9" t="n">
        <v>2.09</v>
      </c>
    </row>
    <row r="8962">
      <c r="A8962" s="160" t="n">
        <v>40456</v>
      </c>
      <c r="B8962" s="9" t="n">
        <v>2.09</v>
      </c>
    </row>
    <row r="8963">
      <c r="A8963" s="160" t="n">
        <v>40457</v>
      </c>
      <c r="B8963" s="9" t="n">
        <v>2.03</v>
      </c>
    </row>
    <row r="8964">
      <c r="A8964" s="160" t="n">
        <v>40458</v>
      </c>
      <c r="B8964" s="9" t="n">
        <v>2.05</v>
      </c>
    </row>
    <row r="8965">
      <c r="A8965" s="160" t="n">
        <v>40459</v>
      </c>
      <c r="B8965" s="9" t="n">
        <v>2.06</v>
      </c>
    </row>
    <row r="8966">
      <c r="A8966" s="160" t="n">
        <v>40462</v>
      </c>
      <c r="B8966" s="9" t="n"/>
    </row>
    <row r="8967">
      <c r="A8967" s="160" t="n">
        <v>40463</v>
      </c>
      <c r="B8967" s="9" t="n">
        <v>2.07</v>
      </c>
    </row>
    <row r="8968">
      <c r="A8968" s="160" t="n">
        <v>40464</v>
      </c>
      <c r="B8968" s="9" t="n">
        <v>2.09</v>
      </c>
    </row>
    <row r="8969">
      <c r="A8969" s="160" t="n">
        <v>40465</v>
      </c>
      <c r="B8969" s="9" t="n">
        <v>2.14</v>
      </c>
    </row>
    <row r="8970">
      <c r="A8970" s="160" t="n">
        <v>40466</v>
      </c>
      <c r="B8970" s="9" t="n">
        <v>2.22</v>
      </c>
    </row>
    <row r="8971">
      <c r="A8971" s="160" t="n">
        <v>40469</v>
      </c>
      <c r="B8971" s="9" t="n">
        <v>2.14</v>
      </c>
    </row>
    <row r="8972">
      <c r="A8972" s="160" t="n">
        <v>40470</v>
      </c>
      <c r="B8972" s="9" t="n">
        <v>2.13</v>
      </c>
    </row>
    <row r="8973">
      <c r="A8973" s="160" t="n">
        <v>40471</v>
      </c>
      <c r="B8973" s="9" t="n">
        <v>2.16</v>
      </c>
    </row>
    <row r="8974">
      <c r="A8974" s="160" t="n">
        <v>40472</v>
      </c>
      <c r="B8974" s="9" t="n">
        <v>2.2</v>
      </c>
    </row>
    <row r="8975">
      <c r="A8975" s="160" t="n">
        <v>40473</v>
      </c>
      <c r="B8975" s="9" t="n">
        <v>2.24</v>
      </c>
    </row>
    <row r="8976">
      <c r="A8976" s="160" t="n">
        <v>40476</v>
      </c>
      <c r="B8976" s="9" t="n">
        <v>2.22</v>
      </c>
    </row>
    <row r="8977">
      <c r="A8977" s="160" t="n">
        <v>40477</v>
      </c>
      <c r="B8977" s="9" t="n">
        <v>2.27</v>
      </c>
    </row>
    <row r="8978">
      <c r="A8978" s="160" t="n">
        <v>40478</v>
      </c>
      <c r="B8978" s="9" t="n">
        <v>2.35</v>
      </c>
    </row>
    <row r="8979">
      <c r="A8979" s="160" t="n">
        <v>40479</v>
      </c>
      <c r="B8979" s="9" t="n">
        <v>2.32</v>
      </c>
    </row>
    <row r="8980">
      <c r="A8980" s="160" t="n">
        <v>40480</v>
      </c>
      <c r="B8980" s="9" t="n">
        <v>2.29</v>
      </c>
    </row>
    <row r="8981">
      <c r="A8981" s="160" t="n">
        <v>40483</v>
      </c>
      <c r="B8981" s="9" t="n">
        <v>2.32</v>
      </c>
    </row>
    <row r="8982">
      <c r="A8982" s="160" t="n">
        <v>40484</v>
      </c>
      <c r="B8982" s="9" t="n">
        <v>2.29</v>
      </c>
    </row>
    <row r="8983">
      <c r="A8983" s="160" t="n">
        <v>40485</v>
      </c>
      <c r="B8983" s="9" t="n">
        <v>2.33</v>
      </c>
    </row>
    <row r="8984">
      <c r="A8984" s="160" t="n">
        <v>40486</v>
      </c>
      <c r="B8984" s="9" t="n">
        <v>2.2</v>
      </c>
    </row>
    <row r="8985">
      <c r="A8985" s="160" t="n">
        <v>40487</v>
      </c>
      <c r="B8985" s="9" t="n">
        <v>2.2</v>
      </c>
    </row>
    <row r="8986">
      <c r="A8986" s="160" t="n">
        <v>40490</v>
      </c>
      <c r="B8986" s="9" t="n">
        <v>2.19</v>
      </c>
    </row>
    <row r="8987">
      <c r="A8987" s="160" t="n">
        <v>40491</v>
      </c>
      <c r="B8987" s="9" t="n">
        <v>2.26</v>
      </c>
    </row>
    <row r="8988">
      <c r="A8988" s="160" t="n">
        <v>40492</v>
      </c>
      <c r="B8988" s="9" t="n">
        <v>2.21</v>
      </c>
    </row>
    <row r="8989">
      <c r="A8989" s="160" t="n">
        <v>40493</v>
      </c>
      <c r="B8989" s="9" t="n"/>
    </row>
    <row r="8990">
      <c r="A8990" s="160" t="n">
        <v>40494</v>
      </c>
      <c r="B8990" s="9" t="n">
        <v>2.25</v>
      </c>
    </row>
    <row r="8991">
      <c r="A8991" s="160" t="n">
        <v>40497</v>
      </c>
      <c r="B8991" s="9" t="n">
        <v>2.39</v>
      </c>
    </row>
    <row r="8992">
      <c r="A8992" s="160" t="n">
        <v>40498</v>
      </c>
      <c r="B8992" s="9" t="n">
        <v>2.34</v>
      </c>
    </row>
    <row r="8993">
      <c r="A8993" s="160" t="n">
        <v>40499</v>
      </c>
      <c r="B8993" s="9" t="n">
        <v>2.39</v>
      </c>
    </row>
    <row r="8994">
      <c r="A8994" s="160" t="n">
        <v>40500</v>
      </c>
      <c r="B8994" s="9" t="n">
        <v>2.38</v>
      </c>
    </row>
    <row r="8995">
      <c r="A8995" s="160" t="n">
        <v>40501</v>
      </c>
      <c r="B8995" s="9" t="n">
        <v>2.36</v>
      </c>
    </row>
    <row r="8996">
      <c r="A8996" s="160" t="n">
        <v>40504</v>
      </c>
      <c r="B8996" s="9" t="n">
        <v>2.31</v>
      </c>
    </row>
    <row r="8997">
      <c r="A8997" s="160" t="n">
        <v>40505</v>
      </c>
      <c r="B8997" s="9" t="n">
        <v>2.32</v>
      </c>
    </row>
    <row r="8998">
      <c r="A8998" s="160" t="n">
        <v>40506</v>
      </c>
      <c r="B8998" s="9" t="n">
        <v>2.4</v>
      </c>
    </row>
    <row r="8999">
      <c r="A8999" s="160" t="n">
        <v>40507</v>
      </c>
      <c r="B8999" s="9" t="n"/>
    </row>
    <row r="9000">
      <c r="A9000" s="160" t="n">
        <v>40508</v>
      </c>
      <c r="B9000" s="9" t="n">
        <v>2.36</v>
      </c>
    </row>
    <row r="9001">
      <c r="A9001" s="160" t="n">
        <v>40511</v>
      </c>
      <c r="B9001" s="9" t="n">
        <v>2.32</v>
      </c>
    </row>
    <row r="9002">
      <c r="A9002" s="160" t="n">
        <v>40512</v>
      </c>
      <c r="B9002" s="9" t="n">
        <v>2.36</v>
      </c>
    </row>
    <row r="9003">
      <c r="A9003" s="160" t="n">
        <v>40513</v>
      </c>
      <c r="B9003" s="9" t="n">
        <v>2.44</v>
      </c>
    </row>
    <row r="9004">
      <c r="A9004" s="160" t="n">
        <v>40514</v>
      </c>
      <c r="B9004" s="9" t="n">
        <v>2.46</v>
      </c>
    </row>
    <row r="9005">
      <c r="A9005" s="160" t="n">
        <v>40515</v>
      </c>
      <c r="B9005" s="9" t="n">
        <v>2.54</v>
      </c>
    </row>
    <row r="9006">
      <c r="A9006" s="160" t="n">
        <v>40518</v>
      </c>
      <c r="B9006" s="9" t="n">
        <v>2.53</v>
      </c>
    </row>
    <row r="9007">
      <c r="A9007" s="160" t="n">
        <v>40519</v>
      </c>
      <c r="B9007" s="9" t="n">
        <v>2.61</v>
      </c>
    </row>
    <row r="9008">
      <c r="A9008" s="160" t="n">
        <v>40520</v>
      </c>
      <c r="B9008" s="9" t="n">
        <v>2.63</v>
      </c>
    </row>
    <row r="9009">
      <c r="A9009" s="160" t="n">
        <v>40521</v>
      </c>
      <c r="B9009" s="9" t="n">
        <v>2.59</v>
      </c>
    </row>
    <row r="9010">
      <c r="A9010" s="160" t="n">
        <v>40522</v>
      </c>
      <c r="B9010" s="9" t="n">
        <v>2.68</v>
      </c>
    </row>
    <row r="9011">
      <c r="A9011" s="160" t="n">
        <v>40525</v>
      </c>
      <c r="B9011" s="9" t="n">
        <v>2.68</v>
      </c>
    </row>
    <row r="9012">
      <c r="A9012" s="160" t="n">
        <v>40526</v>
      </c>
      <c r="B9012" s="9" t="n">
        <v>2.83</v>
      </c>
    </row>
    <row r="9013">
      <c r="A9013" s="160" t="n">
        <v>40527</v>
      </c>
      <c r="B9013" s="9" t="n">
        <v>2.85</v>
      </c>
    </row>
    <row r="9014">
      <c r="A9014" s="160" t="n">
        <v>40528</v>
      </c>
      <c r="B9014" s="9" t="n">
        <v>2.81</v>
      </c>
    </row>
    <row r="9015">
      <c r="A9015" s="160" t="n">
        <v>40529</v>
      </c>
      <c r="B9015" s="9" t="n">
        <v>2.72</v>
      </c>
    </row>
    <row r="9016">
      <c r="A9016" s="160" t="n">
        <v>40532</v>
      </c>
      <c r="B9016" s="9" t="n">
        <v>2.74</v>
      </c>
    </row>
    <row r="9017">
      <c r="A9017" s="160" t="n">
        <v>40533</v>
      </c>
      <c r="B9017" s="9" t="n">
        <v>2.72</v>
      </c>
    </row>
    <row r="9018">
      <c r="A9018" s="160" t="n">
        <v>40534</v>
      </c>
      <c r="B9018" s="9" t="n">
        <v>2.71</v>
      </c>
    </row>
    <row r="9019">
      <c r="A9019" s="160" t="n">
        <v>40535</v>
      </c>
      <c r="B9019" s="9" t="n">
        <v>2.74</v>
      </c>
    </row>
    <row r="9020">
      <c r="A9020" s="160" t="n">
        <v>40536</v>
      </c>
      <c r="B9020" s="9" t="n"/>
    </row>
    <row r="9021">
      <c r="A9021" s="160" t="n">
        <v>40539</v>
      </c>
      <c r="B9021" s="9" t="n">
        <v>2.65</v>
      </c>
    </row>
    <row r="9022">
      <c r="A9022" s="160" t="n">
        <v>40540</v>
      </c>
      <c r="B9022" s="9" t="n">
        <v>2.75</v>
      </c>
    </row>
    <row r="9023">
      <c r="A9023" s="160" t="n">
        <v>40541</v>
      </c>
      <c r="B9023" s="9" t="n">
        <v>2.71</v>
      </c>
    </row>
    <row r="9024">
      <c r="A9024" s="160" t="n">
        <v>40542</v>
      </c>
      <c r="B9024" s="9" t="n">
        <v>2.72</v>
      </c>
    </row>
    <row r="9025">
      <c r="A9025" s="160" t="n">
        <v>40543</v>
      </c>
      <c r="B9025" s="9" t="n">
        <v>2.69</v>
      </c>
    </row>
    <row r="9026">
      <c r="A9026" s="160" t="n">
        <v>40546</v>
      </c>
      <c r="B9026" s="9" t="n">
        <v>2.75</v>
      </c>
    </row>
    <row r="9027">
      <c r="A9027" s="160" t="n">
        <v>40547</v>
      </c>
      <c r="B9027" s="9" t="n">
        <v>2.73</v>
      </c>
    </row>
    <row r="9028">
      <c r="A9028" s="160" t="n">
        <v>40548</v>
      </c>
      <c r="B9028" s="9" t="n">
        <v>2.79</v>
      </c>
    </row>
    <row r="9029">
      <c r="A9029" s="160" t="n">
        <v>40549</v>
      </c>
      <c r="B9029" s="9" t="n">
        <v>2.76</v>
      </c>
    </row>
    <row r="9030">
      <c r="A9030" s="160" t="n">
        <v>40550</v>
      </c>
      <c r="B9030" s="9" t="n">
        <v>2.74</v>
      </c>
    </row>
    <row r="9031">
      <c r="A9031" s="160" t="n">
        <v>40553</v>
      </c>
      <c r="B9031" s="9" t="n">
        <v>2.73</v>
      </c>
    </row>
    <row r="9032">
      <c r="A9032" s="160" t="n">
        <v>40554</v>
      </c>
      <c r="B9032" s="9" t="n">
        <v>2.77</v>
      </c>
    </row>
    <row r="9033">
      <c r="A9033" s="160" t="n">
        <v>40555</v>
      </c>
      <c r="B9033" s="9" t="n">
        <v>2.79</v>
      </c>
    </row>
    <row r="9034">
      <c r="A9034" s="160" t="n">
        <v>40556</v>
      </c>
      <c r="B9034" s="9" t="n">
        <v>2.75</v>
      </c>
    </row>
    <row r="9035">
      <c r="A9035" s="160" t="n">
        <v>40557</v>
      </c>
      <c r="B9035" s="9" t="n">
        <v>2.76</v>
      </c>
    </row>
    <row r="9036">
      <c r="A9036" s="160" t="n">
        <v>40560</v>
      </c>
      <c r="B9036" s="9" t="n"/>
    </row>
    <row r="9037">
      <c r="A9037" s="160" t="n">
        <v>40561</v>
      </c>
      <c r="B9037" s="9" t="n">
        <v>2.79</v>
      </c>
    </row>
    <row r="9038">
      <c r="A9038" s="160" t="n">
        <v>40562</v>
      </c>
      <c r="B9038" s="9" t="n">
        <v>2.77</v>
      </c>
    </row>
    <row r="9039">
      <c r="A9039" s="160" t="n">
        <v>40563</v>
      </c>
      <c r="B9039" s="9" t="n">
        <v>2.82</v>
      </c>
    </row>
    <row r="9040">
      <c r="A9040" s="160" t="n">
        <v>40564</v>
      </c>
      <c r="B9040" s="9" t="n">
        <v>2.81</v>
      </c>
    </row>
    <row r="9041">
      <c r="A9041" s="160" t="n">
        <v>40567</v>
      </c>
      <c r="B9041" s="9" t="n">
        <v>2.78</v>
      </c>
    </row>
    <row r="9042">
      <c r="A9042" s="160" t="n">
        <v>40568</v>
      </c>
      <c r="B9042" s="9" t="n">
        <v>2.73</v>
      </c>
    </row>
    <row r="9043">
      <c r="A9043" s="160" t="n">
        <v>40569</v>
      </c>
      <c r="B9043" s="9" t="n">
        <v>2.83</v>
      </c>
    </row>
    <row r="9044">
      <c r="A9044" s="160" t="n">
        <v>40570</v>
      </c>
      <c r="B9044" s="9" t="n">
        <v>2.83</v>
      </c>
    </row>
    <row r="9045">
      <c r="A9045" s="160" t="n">
        <v>40571</v>
      </c>
      <c r="B9045" s="9" t="n">
        <v>2.82</v>
      </c>
    </row>
    <row r="9046">
      <c r="A9046" s="160" t="n">
        <v>40574</v>
      </c>
      <c r="B9046" s="9" t="n">
        <v>2.84</v>
      </c>
    </row>
    <row r="9047">
      <c r="A9047" s="160" t="n">
        <v>40575</v>
      </c>
      <c r="B9047" s="9" t="n">
        <v>2.87</v>
      </c>
    </row>
    <row r="9048">
      <c r="A9048" s="160" t="n">
        <v>40576</v>
      </c>
      <c r="B9048" s="9" t="n">
        <v>2.85</v>
      </c>
    </row>
    <row r="9049">
      <c r="A9049" s="160" t="n">
        <v>40577</v>
      </c>
      <c r="B9049" s="9" t="n">
        <v>2.87</v>
      </c>
    </row>
    <row r="9050">
      <c r="A9050" s="160" t="n">
        <v>40578</v>
      </c>
      <c r="B9050" s="9" t="n">
        <v>2.91</v>
      </c>
    </row>
    <row r="9051">
      <c r="A9051" s="160" t="n">
        <v>40581</v>
      </c>
      <c r="B9051" s="9" t="n">
        <v>2.9</v>
      </c>
    </row>
    <row r="9052">
      <c r="A9052" s="160" t="n">
        <v>40582</v>
      </c>
      <c r="B9052" s="9" t="n">
        <v>2.89</v>
      </c>
    </row>
    <row r="9053">
      <c r="A9053" s="160" t="n">
        <v>40583</v>
      </c>
      <c r="B9053" s="9" t="n">
        <v>2.84</v>
      </c>
    </row>
    <row r="9054">
      <c r="A9054" s="160" t="n">
        <v>40584</v>
      </c>
      <c r="B9054" s="9" t="n">
        <v>2.85</v>
      </c>
    </row>
    <row r="9055">
      <c r="A9055" s="160" t="n">
        <v>40585</v>
      </c>
      <c r="B9055" s="9" t="n">
        <v>2.79</v>
      </c>
    </row>
    <row r="9056">
      <c r="A9056" s="160" t="n">
        <v>40588</v>
      </c>
      <c r="B9056" s="9" t="n">
        <v>2.75</v>
      </c>
    </row>
    <row r="9057">
      <c r="A9057" s="160" t="n">
        <v>40589</v>
      </c>
      <c r="B9057" s="9" t="n">
        <v>2.77</v>
      </c>
    </row>
    <row r="9058">
      <c r="A9058" s="160" t="n">
        <v>40590</v>
      </c>
      <c r="B9058" s="9" t="n">
        <v>2.76</v>
      </c>
    </row>
    <row r="9059">
      <c r="A9059" s="160" t="n">
        <v>40591</v>
      </c>
      <c r="B9059" s="9" t="n">
        <v>2.78</v>
      </c>
    </row>
    <row r="9060">
      <c r="A9060" s="160" t="n">
        <v>40592</v>
      </c>
      <c r="B9060" s="9" t="n">
        <v>2.81</v>
      </c>
    </row>
    <row r="9061">
      <c r="A9061" s="160" t="n">
        <v>40595</v>
      </c>
      <c r="B9061" s="9" t="n"/>
    </row>
    <row r="9062">
      <c r="A9062" s="160" t="n">
        <v>40596</v>
      </c>
      <c r="B9062" s="9" t="n">
        <v>2.72</v>
      </c>
    </row>
    <row r="9063">
      <c r="A9063" s="160" t="n">
        <v>40597</v>
      </c>
      <c r="B9063" s="9" t="n">
        <v>2.75</v>
      </c>
    </row>
    <row r="9064">
      <c r="A9064" s="160" t="n">
        <v>40598</v>
      </c>
      <c r="B9064" s="9" t="n">
        <v>2.73</v>
      </c>
    </row>
    <row r="9065">
      <c r="A9065" s="160" t="n">
        <v>40599</v>
      </c>
      <c r="B9065" s="9" t="n">
        <v>2.7</v>
      </c>
    </row>
    <row r="9066">
      <c r="A9066" s="160" t="n">
        <v>40602</v>
      </c>
      <c r="B9066" s="9" t="n">
        <v>2.73</v>
      </c>
    </row>
    <row r="9067">
      <c r="A9067" s="160" t="n">
        <v>40603</v>
      </c>
      <c r="B9067" s="9" t="n">
        <v>2.75</v>
      </c>
    </row>
    <row r="9068">
      <c r="A9068" s="160" t="n">
        <v>40604</v>
      </c>
      <c r="B9068" s="9" t="n">
        <v>2.77</v>
      </c>
    </row>
    <row r="9069">
      <c r="A9069" s="160" t="n">
        <v>40605</v>
      </c>
      <c r="B9069" s="9" t="n">
        <v>2.79</v>
      </c>
    </row>
    <row r="9070">
      <c r="A9070" s="160" t="n">
        <v>40606</v>
      </c>
      <c r="B9070" s="9" t="n">
        <v>2.81</v>
      </c>
    </row>
    <row r="9071">
      <c r="A9071" s="160" t="n">
        <v>40609</v>
      </c>
      <c r="B9071" s="9" t="n">
        <v>2.81</v>
      </c>
    </row>
    <row r="9072">
      <c r="A9072" s="160" t="n">
        <v>40610</v>
      </c>
      <c r="B9072" s="9" t="n">
        <v>2.83</v>
      </c>
    </row>
    <row r="9073">
      <c r="A9073" s="160" t="n">
        <v>40611</v>
      </c>
      <c r="B9073" s="9" t="n">
        <v>2.78</v>
      </c>
    </row>
    <row r="9074">
      <c r="A9074" s="160" t="n">
        <v>40612</v>
      </c>
      <c r="B9074" s="9" t="n">
        <v>2.72</v>
      </c>
    </row>
    <row r="9075">
      <c r="A9075" s="160" t="n">
        <v>40613</v>
      </c>
      <c r="B9075" s="9" t="n">
        <v>2.76</v>
      </c>
    </row>
    <row r="9076">
      <c r="A9076" s="160" t="n">
        <v>40616</v>
      </c>
      <c r="B9076" s="9" t="n">
        <v>2.75</v>
      </c>
    </row>
    <row r="9077">
      <c r="A9077" s="160" t="n">
        <v>40617</v>
      </c>
      <c r="B9077" s="9" t="n">
        <v>2.7</v>
      </c>
    </row>
    <row r="9078">
      <c r="A9078" s="160" t="n">
        <v>40618</v>
      </c>
      <c r="B9078" s="9" t="n">
        <v>2.64</v>
      </c>
    </row>
    <row r="9079">
      <c r="A9079" s="160" t="n">
        <v>40619</v>
      </c>
      <c r="B9079" s="9" t="n">
        <v>2.65</v>
      </c>
    </row>
    <row r="9080">
      <c r="A9080" s="160" t="n">
        <v>40620</v>
      </c>
      <c r="B9080" s="9" t="n">
        <v>2.67</v>
      </c>
    </row>
    <row r="9081">
      <c r="A9081" s="160" t="n">
        <v>40623</v>
      </c>
      <c r="B9081" s="9" t="n">
        <v>2.67</v>
      </c>
    </row>
    <row r="9082">
      <c r="A9082" s="160" t="n">
        <v>40624</v>
      </c>
      <c r="B9082" s="9" t="n">
        <v>2.66</v>
      </c>
    </row>
    <row r="9083">
      <c r="A9083" s="160" t="n">
        <v>40625</v>
      </c>
      <c r="B9083" s="9" t="n">
        <v>2.67</v>
      </c>
    </row>
    <row r="9084">
      <c r="A9084" s="160" t="n">
        <v>40626</v>
      </c>
      <c r="B9084" s="9" t="n">
        <v>2.7</v>
      </c>
    </row>
    <row r="9085">
      <c r="A9085" s="160" t="n">
        <v>40627</v>
      </c>
      <c r="B9085" s="9" t="n">
        <v>2.67</v>
      </c>
    </row>
    <row r="9086">
      <c r="A9086" s="160" t="n">
        <v>40630</v>
      </c>
      <c r="B9086" s="9" t="n">
        <v>2.66</v>
      </c>
    </row>
    <row r="9087">
      <c r="A9087" s="160" t="n">
        <v>40631</v>
      </c>
      <c r="B9087" s="9" t="n">
        <v>2.69</v>
      </c>
    </row>
    <row r="9088">
      <c r="A9088" s="160" t="n">
        <v>40632</v>
      </c>
      <c r="B9088" s="9" t="n">
        <v>2.67</v>
      </c>
    </row>
    <row r="9089">
      <c r="A9089" s="160" t="n">
        <v>40633</v>
      </c>
      <c r="B9089" s="9" t="n">
        <v>2.67</v>
      </c>
    </row>
    <row r="9090">
      <c r="A9090" s="160" t="n">
        <v>40634</v>
      </c>
      <c r="B9090" s="9" t="n">
        <v>2.66</v>
      </c>
    </row>
    <row r="9091">
      <c r="A9091" s="160" t="n">
        <v>40637</v>
      </c>
      <c r="B9091" s="9" t="n">
        <v>2.68</v>
      </c>
    </row>
    <row r="9092">
      <c r="A9092" s="160" t="n">
        <v>40638</v>
      </c>
      <c r="B9092" s="9" t="n">
        <v>2.66</v>
      </c>
    </row>
    <row r="9093">
      <c r="A9093" s="160" t="n">
        <v>40639</v>
      </c>
      <c r="B9093" s="9" t="n">
        <v>2.71</v>
      </c>
    </row>
    <row r="9094">
      <c r="A9094" s="160" t="n">
        <v>40640</v>
      </c>
      <c r="B9094" s="9" t="n">
        <v>2.77</v>
      </c>
    </row>
    <row r="9095">
      <c r="A9095" s="160" t="n">
        <v>40641</v>
      </c>
      <c r="B9095" s="9" t="n">
        <v>2.76</v>
      </c>
    </row>
    <row r="9096">
      <c r="A9096" s="160" t="n">
        <v>40644</v>
      </c>
      <c r="B9096" s="9" t="n">
        <v>2.74</v>
      </c>
    </row>
    <row r="9097">
      <c r="A9097" s="160" t="n">
        <v>40645</v>
      </c>
      <c r="B9097" s="9" t="n">
        <v>2.75</v>
      </c>
    </row>
    <row r="9098">
      <c r="A9098" s="160" t="n">
        <v>40646</v>
      </c>
      <c r="B9098" s="9" t="n">
        <v>2.74</v>
      </c>
    </row>
    <row r="9099">
      <c r="A9099" s="160" t="n">
        <v>40647</v>
      </c>
      <c r="B9099" s="9" t="n">
        <v>2.74</v>
      </c>
    </row>
    <row r="9100">
      <c r="A9100" s="160" t="n">
        <v>40648</v>
      </c>
      <c r="B9100" s="9" t="n">
        <v>2.72</v>
      </c>
    </row>
    <row r="9101">
      <c r="A9101" s="160" t="n">
        <v>40651</v>
      </c>
      <c r="B9101" s="9" t="n">
        <v>2.71</v>
      </c>
    </row>
    <row r="9102">
      <c r="A9102" s="160" t="n">
        <v>40652</v>
      </c>
      <c r="B9102" s="9" t="n">
        <v>2.71</v>
      </c>
    </row>
    <row r="9103">
      <c r="A9103" s="160" t="n">
        <v>40653</v>
      </c>
      <c r="B9103" s="9" t="n">
        <v>2.74</v>
      </c>
    </row>
    <row r="9104">
      <c r="A9104" s="160" t="n">
        <v>40654</v>
      </c>
      <c r="B9104" s="9" t="n">
        <v>2.74</v>
      </c>
    </row>
    <row r="9105">
      <c r="A9105" s="160" t="n">
        <v>40655</v>
      </c>
      <c r="B9105" s="9" t="n"/>
    </row>
    <row r="9106">
      <c r="A9106" s="160" t="n">
        <v>40658</v>
      </c>
      <c r="B9106" s="9" t="n">
        <v>2.72</v>
      </c>
    </row>
    <row r="9107">
      <c r="A9107" s="160" t="n">
        <v>40659</v>
      </c>
      <c r="B9107" s="9" t="n">
        <v>2.69</v>
      </c>
    </row>
    <row r="9108">
      <c r="A9108" s="160" t="n">
        <v>40660</v>
      </c>
      <c r="B9108" s="9" t="n">
        <v>2.74</v>
      </c>
    </row>
    <row r="9109">
      <c r="A9109" s="160" t="n">
        <v>40661</v>
      </c>
      <c r="B9109" s="9" t="n">
        <v>2.72</v>
      </c>
    </row>
    <row r="9110">
      <c r="A9110" s="160" t="n">
        <v>40662</v>
      </c>
      <c r="B9110" s="9" t="n">
        <v>2.71</v>
      </c>
    </row>
    <row r="9111">
      <c r="A9111" s="160" t="n">
        <v>40665</v>
      </c>
      <c r="B9111" s="9" t="n">
        <v>2.7</v>
      </c>
    </row>
    <row r="9112">
      <c r="A9112" s="160" t="n">
        <v>40666</v>
      </c>
      <c r="B9112" s="9" t="n">
        <v>2.67</v>
      </c>
    </row>
    <row r="9113">
      <c r="A9113" s="160" t="n">
        <v>40667</v>
      </c>
      <c r="B9113" s="9" t="n">
        <v>2.65</v>
      </c>
    </row>
    <row r="9114">
      <c r="A9114" s="160" t="n">
        <v>40668</v>
      </c>
      <c r="B9114" s="9" t="n">
        <v>2.6</v>
      </c>
    </row>
    <row r="9115">
      <c r="A9115" s="160" t="n">
        <v>40669</v>
      </c>
      <c r="B9115" s="9" t="n">
        <v>2.62</v>
      </c>
    </row>
    <row r="9116">
      <c r="A9116" s="160" t="n">
        <v>40672</v>
      </c>
      <c r="B9116" s="9" t="n">
        <v>2.6</v>
      </c>
    </row>
    <row r="9117">
      <c r="A9117" s="160" t="n">
        <v>40673</v>
      </c>
      <c r="B9117" s="9" t="n">
        <v>2.64</v>
      </c>
    </row>
    <row r="9118">
      <c r="A9118" s="160" t="n">
        <v>40674</v>
      </c>
      <c r="B9118" s="9" t="n">
        <v>2.63</v>
      </c>
    </row>
    <row r="9119">
      <c r="A9119" s="160" t="n">
        <v>40675</v>
      </c>
      <c r="B9119" s="9" t="n">
        <v>2.65</v>
      </c>
    </row>
    <row r="9120">
      <c r="A9120" s="160" t="n">
        <v>40676</v>
      </c>
      <c r="B9120" s="9" t="n">
        <v>2.61</v>
      </c>
    </row>
    <row r="9121">
      <c r="A9121" s="160" t="n">
        <v>40679</v>
      </c>
      <c r="B9121" s="9" t="n">
        <v>2.61</v>
      </c>
    </row>
    <row r="9122">
      <c r="A9122" s="160" t="n">
        <v>40680</v>
      </c>
      <c r="B9122" s="9" t="n">
        <v>2.57</v>
      </c>
    </row>
    <row r="9123">
      <c r="A9123" s="160" t="n">
        <v>40681</v>
      </c>
      <c r="B9123" s="9" t="n">
        <v>2.6</v>
      </c>
    </row>
    <row r="9124">
      <c r="A9124" s="160" t="n">
        <v>40682</v>
      </c>
      <c r="B9124" s="9" t="n">
        <v>2.62</v>
      </c>
    </row>
    <row r="9125">
      <c r="A9125" s="160" t="n">
        <v>40683</v>
      </c>
      <c r="B9125" s="9" t="n">
        <v>2.6</v>
      </c>
    </row>
    <row r="9126">
      <c r="A9126" s="160" t="n">
        <v>40686</v>
      </c>
      <c r="B9126" s="9" t="n">
        <v>2.58</v>
      </c>
    </row>
    <row r="9127">
      <c r="A9127" s="160" t="n">
        <v>40687</v>
      </c>
      <c r="B9127" s="9" t="n">
        <v>2.56</v>
      </c>
    </row>
    <row r="9128">
      <c r="A9128" s="160" t="n">
        <v>40688</v>
      </c>
      <c r="B9128" s="9" t="n">
        <v>2.59</v>
      </c>
    </row>
    <row r="9129">
      <c r="A9129" s="160" t="n">
        <v>40689</v>
      </c>
      <c r="B9129" s="9" t="n">
        <v>2.59</v>
      </c>
    </row>
    <row r="9130">
      <c r="A9130" s="160" t="n">
        <v>40690</v>
      </c>
      <c r="B9130" s="9" t="n">
        <v>2.59</v>
      </c>
    </row>
    <row r="9131">
      <c r="A9131" s="160" t="n">
        <v>40693</v>
      </c>
      <c r="B9131" s="9" t="n"/>
    </row>
    <row r="9132">
      <c r="A9132" s="160" t="n">
        <v>40694</v>
      </c>
      <c r="B9132" s="9" t="n">
        <v>2.6</v>
      </c>
    </row>
    <row r="9133">
      <c r="A9133" s="160" t="n">
        <v>40695</v>
      </c>
      <c r="B9133" s="9" t="n">
        <v>2.52</v>
      </c>
    </row>
    <row r="9134">
      <c r="A9134" s="160" t="n">
        <v>40696</v>
      </c>
      <c r="B9134" s="9" t="n">
        <v>2.59</v>
      </c>
    </row>
    <row r="9135">
      <c r="A9135" s="160" t="n">
        <v>40697</v>
      </c>
      <c r="B9135" s="9" t="n">
        <v>2.57</v>
      </c>
    </row>
    <row r="9136">
      <c r="A9136" s="160" t="n">
        <v>40700</v>
      </c>
      <c r="B9136" s="9" t="n">
        <v>2.58</v>
      </c>
    </row>
    <row r="9137">
      <c r="A9137" s="160" t="n">
        <v>40701</v>
      </c>
      <c r="B9137" s="9" t="n">
        <v>2.62</v>
      </c>
    </row>
    <row r="9138">
      <c r="A9138" s="160" t="n">
        <v>40702</v>
      </c>
      <c r="B9138" s="9" t="n">
        <v>2.59</v>
      </c>
    </row>
    <row r="9139">
      <c r="A9139" s="160" t="n">
        <v>40703</v>
      </c>
      <c r="B9139" s="9" t="n">
        <v>2.58</v>
      </c>
    </row>
    <row r="9140">
      <c r="A9140" s="160" t="n">
        <v>40704</v>
      </c>
      <c r="B9140" s="9" t="n">
        <v>2.58</v>
      </c>
    </row>
    <row r="9141">
      <c r="A9141" s="160" t="n">
        <v>40707</v>
      </c>
      <c r="B9141" s="9" t="n">
        <v>2.6</v>
      </c>
    </row>
    <row r="9142">
      <c r="A9142" s="160" t="n">
        <v>40708</v>
      </c>
      <c r="B9142" s="9" t="n">
        <v>2.66</v>
      </c>
    </row>
    <row r="9143">
      <c r="A9143" s="160" t="n">
        <v>40709</v>
      </c>
      <c r="B9143" s="9" t="n">
        <v>2.6</v>
      </c>
    </row>
    <row r="9144">
      <c r="A9144" s="160" t="n">
        <v>40710</v>
      </c>
      <c r="B9144" s="9" t="n">
        <v>2.55</v>
      </c>
    </row>
    <row r="9145">
      <c r="A9145" s="160" t="n">
        <v>40711</v>
      </c>
      <c r="B9145" s="9" t="n">
        <v>2.56</v>
      </c>
    </row>
    <row r="9146">
      <c r="A9146" s="160" t="n">
        <v>40714</v>
      </c>
      <c r="B9146" s="9" t="n">
        <v>2.59</v>
      </c>
    </row>
    <row r="9147">
      <c r="A9147" s="160" t="n">
        <v>40715</v>
      </c>
      <c r="B9147" s="9" t="n">
        <v>2.59</v>
      </c>
    </row>
    <row r="9148">
      <c r="A9148" s="160" t="n">
        <v>40716</v>
      </c>
      <c r="B9148" s="9" t="n">
        <v>2.62</v>
      </c>
    </row>
    <row r="9149">
      <c r="A9149" s="160" t="n">
        <v>40717</v>
      </c>
      <c r="B9149" s="9" t="n">
        <v>2.58</v>
      </c>
    </row>
    <row r="9150">
      <c r="A9150" s="160" t="n">
        <v>40718</v>
      </c>
      <c r="B9150" s="9" t="n">
        <v>2.53</v>
      </c>
    </row>
    <row r="9151">
      <c r="A9151" s="160" t="n">
        <v>40721</v>
      </c>
      <c r="B9151" s="9" t="n">
        <v>2.54</v>
      </c>
    </row>
    <row r="9152">
      <c r="A9152" s="160" t="n">
        <v>40722</v>
      </c>
      <c r="B9152" s="9" t="n">
        <v>2.57</v>
      </c>
    </row>
    <row r="9153">
      <c r="A9153" s="160" t="n">
        <v>40723</v>
      </c>
      <c r="B9153" s="9" t="n">
        <v>2.67</v>
      </c>
    </row>
    <row r="9154">
      <c r="A9154" s="160" t="n">
        <v>40724</v>
      </c>
      <c r="B9154" s="9" t="n">
        <v>2.73</v>
      </c>
    </row>
    <row r="9155">
      <c r="A9155" s="160" t="n">
        <v>40725</v>
      </c>
      <c r="B9155" s="9" t="n">
        <v>2.72</v>
      </c>
    </row>
    <row r="9156">
      <c r="A9156" s="160" t="n">
        <v>40728</v>
      </c>
      <c r="B9156" s="9" t="n"/>
    </row>
    <row r="9157">
      <c r="A9157" s="160" t="n">
        <v>40729</v>
      </c>
      <c r="B9157" s="9" t="n">
        <v>2.72</v>
      </c>
    </row>
    <row r="9158">
      <c r="A9158" s="160" t="n">
        <v>40730</v>
      </c>
      <c r="B9158" s="9" t="n">
        <v>2.69</v>
      </c>
    </row>
    <row r="9159">
      <c r="A9159" s="160" t="n">
        <v>40731</v>
      </c>
      <c r="B9159" s="9" t="n">
        <v>2.68</v>
      </c>
    </row>
    <row r="9160">
      <c r="A9160" s="160" t="n">
        <v>40732</v>
      </c>
      <c r="B9160" s="9" t="n">
        <v>2.63</v>
      </c>
    </row>
    <row r="9161">
      <c r="A9161" s="160" t="n">
        <v>40735</v>
      </c>
      <c r="B9161" s="9" t="n">
        <v>2.57</v>
      </c>
    </row>
    <row r="9162">
      <c r="A9162" s="160" t="n">
        <v>40736</v>
      </c>
      <c r="B9162" s="9" t="n">
        <v>2.55</v>
      </c>
    </row>
    <row r="9163">
      <c r="A9163" s="160" t="n">
        <v>40737</v>
      </c>
      <c r="B9163" s="9" t="n">
        <v>2.55</v>
      </c>
    </row>
    <row r="9164">
      <c r="A9164" s="160" t="n">
        <v>40738</v>
      </c>
      <c r="B9164" s="9" t="n">
        <v>2.6</v>
      </c>
    </row>
    <row r="9165">
      <c r="A9165" s="160" t="n">
        <v>40739</v>
      </c>
      <c r="B9165" s="9" t="n">
        <v>2.57</v>
      </c>
    </row>
    <row r="9166">
      <c r="A9166" s="160" t="n">
        <v>40742</v>
      </c>
      <c r="B9166" s="9" t="n">
        <v>2.57</v>
      </c>
    </row>
    <row r="9167">
      <c r="A9167" s="160" t="n">
        <v>40743</v>
      </c>
      <c r="B9167" s="9" t="n">
        <v>2.52</v>
      </c>
    </row>
    <row r="9168">
      <c r="A9168" s="160" t="n">
        <v>40744</v>
      </c>
      <c r="B9168" s="9" t="n">
        <v>2.56</v>
      </c>
    </row>
    <row r="9169">
      <c r="A9169" s="160" t="n">
        <v>40745</v>
      </c>
      <c r="B9169" s="9" t="n">
        <v>2.63</v>
      </c>
    </row>
    <row r="9170">
      <c r="A9170" s="160" t="n">
        <v>40746</v>
      </c>
      <c r="B9170" s="9" t="n">
        <v>2.59</v>
      </c>
    </row>
    <row r="9171">
      <c r="A9171" s="160" t="n">
        <v>40749</v>
      </c>
      <c r="B9171" s="9" t="n">
        <v>2.61</v>
      </c>
    </row>
    <row r="9172">
      <c r="A9172" s="160" t="n">
        <v>40750</v>
      </c>
      <c r="B9172" s="9" t="n">
        <v>2.58</v>
      </c>
    </row>
    <row r="9173">
      <c r="A9173" s="160" t="n">
        <v>40751</v>
      </c>
      <c r="B9173" s="9" t="n">
        <v>2.57</v>
      </c>
    </row>
    <row r="9174">
      <c r="A9174" s="160" t="n">
        <v>40752</v>
      </c>
      <c r="B9174" s="9" t="n">
        <v>2.56</v>
      </c>
    </row>
    <row r="9175">
      <c r="A9175" s="160" t="n">
        <v>40753</v>
      </c>
      <c r="B9175" s="9" t="n">
        <v>2.46</v>
      </c>
    </row>
    <row r="9176">
      <c r="A9176" s="160" t="n">
        <v>40756</v>
      </c>
      <c r="B9176" s="9" t="n">
        <v>2.39</v>
      </c>
    </row>
    <row r="9177">
      <c r="A9177" s="160" t="n">
        <v>40757</v>
      </c>
      <c r="B9177" s="9" t="n">
        <v>2.33</v>
      </c>
    </row>
    <row r="9178">
      <c r="A9178" s="160" t="n">
        <v>40758</v>
      </c>
      <c r="B9178" s="9" t="n">
        <v>2.31</v>
      </c>
    </row>
    <row r="9179">
      <c r="A9179" s="160" t="n">
        <v>40759</v>
      </c>
      <c r="B9179" s="9" t="n">
        <v>2.2</v>
      </c>
    </row>
    <row r="9180">
      <c r="A9180" s="160" t="n">
        <v>40760</v>
      </c>
      <c r="B9180" s="9" t="n">
        <v>2.3</v>
      </c>
    </row>
    <row r="9181">
      <c r="A9181" s="160" t="n">
        <v>40763</v>
      </c>
      <c r="B9181" s="9" t="n">
        <v>2.13</v>
      </c>
    </row>
    <row r="9182">
      <c r="A9182" s="160" t="n">
        <v>40764</v>
      </c>
      <c r="B9182" s="9" t="n">
        <v>2.01</v>
      </c>
    </row>
    <row r="9183">
      <c r="A9183" s="160" t="n">
        <v>40765</v>
      </c>
      <c r="B9183" s="9" t="n">
        <v>1.98</v>
      </c>
    </row>
    <row r="9184">
      <c r="A9184" s="160" t="n">
        <v>40766</v>
      </c>
      <c r="B9184" s="9" t="n">
        <v>2.15</v>
      </c>
    </row>
    <row r="9185">
      <c r="A9185" s="160" t="n">
        <v>40767</v>
      </c>
      <c r="B9185" s="9" t="n">
        <v>2.04</v>
      </c>
    </row>
    <row r="9186">
      <c r="A9186" s="160" t="n">
        <v>40770</v>
      </c>
      <c r="B9186" s="9" t="n">
        <v>2.1</v>
      </c>
    </row>
    <row r="9187">
      <c r="A9187" s="160" t="n">
        <v>40771</v>
      </c>
      <c r="B9187" s="9" t="n">
        <v>2.03</v>
      </c>
    </row>
    <row r="9188">
      <c r="A9188" s="160" t="n">
        <v>40772</v>
      </c>
      <c r="B9188" s="9" t="n">
        <v>1.98</v>
      </c>
    </row>
    <row r="9189">
      <c r="A9189" s="160" t="n">
        <v>40773</v>
      </c>
      <c r="B9189" s="9" t="n">
        <v>1.88</v>
      </c>
    </row>
    <row r="9190">
      <c r="A9190" s="160" t="n">
        <v>40774</v>
      </c>
      <c r="B9190" s="9" t="n">
        <v>1.87</v>
      </c>
    </row>
    <row r="9191">
      <c r="A9191" s="160" t="n">
        <v>40777</v>
      </c>
      <c r="B9191" s="9" t="n">
        <v>1.88</v>
      </c>
    </row>
    <row r="9192">
      <c r="A9192" s="160" t="n">
        <v>40778</v>
      </c>
      <c r="B9192" s="9" t="n">
        <v>1.93</v>
      </c>
    </row>
    <row r="9193">
      <c r="A9193" s="160" t="n">
        <v>40779</v>
      </c>
      <c r="B9193" s="9" t="n">
        <v>2.06</v>
      </c>
    </row>
    <row r="9194">
      <c r="A9194" s="160" t="n">
        <v>40780</v>
      </c>
      <c r="B9194" s="9" t="n">
        <v>2.01</v>
      </c>
    </row>
    <row r="9195">
      <c r="A9195" s="160" t="n">
        <v>40781</v>
      </c>
      <c r="B9195" s="9" t="n">
        <v>1.99</v>
      </c>
    </row>
    <row r="9196">
      <c r="A9196" s="160" t="n">
        <v>40784</v>
      </c>
      <c r="B9196" s="9" t="n">
        <v>2.08</v>
      </c>
    </row>
    <row r="9197">
      <c r="A9197" s="160" t="n">
        <v>40785</v>
      </c>
      <c r="B9197" s="9" t="n">
        <v>1.99</v>
      </c>
    </row>
    <row r="9198">
      <c r="A9198" s="160" t="n">
        <v>40786</v>
      </c>
      <c r="B9198" s="9" t="n">
        <v>2.03</v>
      </c>
    </row>
    <row r="9199">
      <c r="A9199" s="160" t="n">
        <v>40787</v>
      </c>
      <c r="B9199" s="9" t="n">
        <v>1.96</v>
      </c>
    </row>
    <row r="9200">
      <c r="A9200" s="160" t="n">
        <v>40788</v>
      </c>
      <c r="B9200" s="9" t="n">
        <v>1.82</v>
      </c>
    </row>
    <row r="9201">
      <c r="A9201" s="160" t="n">
        <v>40791</v>
      </c>
      <c r="B9201" s="9" t="n"/>
    </row>
    <row r="9202">
      <c r="A9202" s="160" t="n">
        <v>40792</v>
      </c>
      <c r="B9202" s="9" t="n">
        <v>1.77</v>
      </c>
    </row>
    <row r="9203">
      <c r="A9203" s="160" t="n">
        <v>40793</v>
      </c>
      <c r="B9203" s="9" t="n">
        <v>1.84</v>
      </c>
    </row>
    <row r="9204">
      <c r="A9204" s="160" t="n">
        <v>40794</v>
      </c>
      <c r="B9204" s="9" t="n">
        <v>1.81</v>
      </c>
    </row>
    <row r="9205">
      <c r="A9205" s="160" t="n">
        <v>40795</v>
      </c>
      <c r="B9205" s="9" t="n">
        <v>1.76</v>
      </c>
    </row>
    <row r="9206">
      <c r="A9206" s="160" t="n">
        <v>40798</v>
      </c>
      <c r="B9206" s="9" t="n">
        <v>1.73</v>
      </c>
    </row>
    <row r="9207">
      <c r="A9207" s="160" t="n">
        <v>40799</v>
      </c>
      <c r="B9207" s="9" t="n">
        <v>1.79</v>
      </c>
    </row>
    <row r="9208">
      <c r="A9208" s="160" t="n">
        <v>40800</v>
      </c>
      <c r="B9208" s="9" t="n">
        <v>1.84</v>
      </c>
    </row>
    <row r="9209">
      <c r="A9209" s="160" t="n">
        <v>40801</v>
      </c>
      <c r="B9209" s="9" t="n">
        <v>1.88</v>
      </c>
    </row>
    <row r="9210">
      <c r="A9210" s="160" t="n">
        <v>40802</v>
      </c>
      <c r="B9210" s="9" t="n">
        <v>1.9</v>
      </c>
    </row>
    <row r="9211">
      <c r="A9211" s="160" t="n">
        <v>40805</v>
      </c>
      <c r="B9211" s="9" t="n">
        <v>1.81</v>
      </c>
    </row>
    <row r="9212">
      <c r="A9212" s="160" t="n">
        <v>40806</v>
      </c>
      <c r="B9212" s="9" t="n">
        <v>1.77</v>
      </c>
    </row>
    <row r="9213">
      <c r="A9213" s="160" t="n">
        <v>40807</v>
      </c>
      <c r="B9213" s="9" t="n">
        <v>1.67</v>
      </c>
    </row>
    <row r="9214">
      <c r="A9214" s="160" t="n">
        <v>40808</v>
      </c>
      <c r="B9214" s="9" t="n">
        <v>1.52</v>
      </c>
    </row>
    <row r="9215">
      <c r="A9215" s="160" t="n">
        <v>40809</v>
      </c>
      <c r="B9215" s="9" t="n">
        <v>1.61</v>
      </c>
    </row>
    <row r="9216">
      <c r="A9216" s="160" t="n">
        <v>40812</v>
      </c>
      <c r="B9216" s="9" t="n">
        <v>1.66</v>
      </c>
    </row>
    <row r="9217">
      <c r="A9217" s="160" t="n">
        <v>40813</v>
      </c>
      <c r="B9217" s="9" t="n">
        <v>1.75</v>
      </c>
    </row>
    <row r="9218">
      <c r="A9218" s="160" t="n">
        <v>40814</v>
      </c>
      <c r="B9218" s="9" t="n">
        <v>1.76</v>
      </c>
    </row>
    <row r="9219">
      <c r="A9219" s="160" t="n">
        <v>40815</v>
      </c>
      <c r="B9219" s="9" t="n">
        <v>1.72</v>
      </c>
    </row>
    <row r="9220">
      <c r="A9220" s="160" t="n">
        <v>40816</v>
      </c>
      <c r="B9220" s="9" t="n">
        <v>1.67</v>
      </c>
    </row>
    <row r="9221">
      <c r="A9221" s="160" t="n">
        <v>40819</v>
      </c>
      <c r="B9221" s="9" t="n">
        <v>1.56</v>
      </c>
    </row>
    <row r="9222">
      <c r="A9222" s="160" t="n">
        <v>40820</v>
      </c>
      <c r="B9222" s="9" t="n">
        <v>1.56</v>
      </c>
    </row>
    <row r="9223">
      <c r="A9223" s="160" t="n">
        <v>40821</v>
      </c>
      <c r="B9223" s="9" t="n">
        <v>1.67</v>
      </c>
    </row>
    <row r="9224">
      <c r="A9224" s="160" t="n">
        <v>40822</v>
      </c>
      <c r="B9224" s="9" t="n">
        <v>1.72</v>
      </c>
    </row>
    <row r="9225">
      <c r="A9225" s="160" t="n">
        <v>40823</v>
      </c>
      <c r="B9225" s="9" t="n">
        <v>1.8</v>
      </c>
    </row>
    <row r="9226">
      <c r="A9226" s="160" t="n">
        <v>40826</v>
      </c>
      <c r="B9226" s="9" t="n"/>
    </row>
    <row r="9227">
      <c r="A9227" s="160" t="n">
        <v>40827</v>
      </c>
      <c r="B9227" s="9" t="n">
        <v>1.86</v>
      </c>
    </row>
    <row r="9228">
      <c r="A9228" s="160" t="n">
        <v>40828</v>
      </c>
      <c r="B9228" s="9" t="n">
        <v>1.95</v>
      </c>
    </row>
    <row r="9229">
      <c r="A9229" s="160" t="n">
        <v>40829</v>
      </c>
      <c r="B9229" s="9" t="n">
        <v>1.9</v>
      </c>
    </row>
    <row r="9230">
      <c r="A9230" s="160" t="n">
        <v>40830</v>
      </c>
      <c r="B9230" s="9" t="n">
        <v>1.98</v>
      </c>
    </row>
    <row r="9231">
      <c r="A9231" s="160" t="n">
        <v>40833</v>
      </c>
      <c r="B9231" s="9" t="n">
        <v>1.9</v>
      </c>
    </row>
    <row r="9232">
      <c r="A9232" s="160" t="n">
        <v>40834</v>
      </c>
      <c r="B9232" s="9" t="n">
        <v>1.91</v>
      </c>
    </row>
    <row r="9233">
      <c r="A9233" s="160" t="n">
        <v>40835</v>
      </c>
      <c r="B9233" s="9" t="n">
        <v>1.9</v>
      </c>
    </row>
    <row r="9234">
      <c r="A9234" s="160" t="n">
        <v>40836</v>
      </c>
      <c r="B9234" s="9" t="n">
        <v>1.92</v>
      </c>
    </row>
    <row r="9235">
      <c r="A9235" s="160" t="n">
        <v>40837</v>
      </c>
      <c r="B9235" s="9" t="n">
        <v>1.93</v>
      </c>
    </row>
    <row r="9236">
      <c r="A9236" s="160" t="n">
        <v>40840</v>
      </c>
      <c r="B9236" s="9" t="n">
        <v>1.95</v>
      </c>
    </row>
    <row r="9237">
      <c r="A9237" s="160" t="n">
        <v>40841</v>
      </c>
      <c r="B9237" s="9" t="n">
        <v>1.88</v>
      </c>
    </row>
    <row r="9238">
      <c r="A9238" s="160" t="n">
        <v>40842</v>
      </c>
      <c r="B9238" s="9" t="n">
        <v>1.95</v>
      </c>
    </row>
    <row r="9239">
      <c r="A9239" s="160" t="n">
        <v>40843</v>
      </c>
      <c r="B9239" s="9" t="n">
        <v>2.11</v>
      </c>
    </row>
    <row r="9240">
      <c r="A9240" s="160" t="n">
        <v>40844</v>
      </c>
      <c r="B9240" s="9" t="n">
        <v>2.06</v>
      </c>
    </row>
    <row r="9241">
      <c r="A9241" s="160" t="n">
        <v>40847</v>
      </c>
      <c r="B9241" s="9" t="n">
        <v>1.92</v>
      </c>
    </row>
    <row r="9242">
      <c r="A9242" s="160" t="n">
        <v>40848</v>
      </c>
      <c r="B9242" s="9" t="n">
        <v>1.78</v>
      </c>
    </row>
    <row r="9243">
      <c r="A9243" s="160" t="n">
        <v>40849</v>
      </c>
      <c r="B9243" s="9" t="n">
        <v>1.8</v>
      </c>
    </row>
    <row r="9244">
      <c r="A9244" s="160" t="n">
        <v>40850</v>
      </c>
      <c r="B9244" s="9" t="n">
        <v>1.85</v>
      </c>
    </row>
    <row r="9245">
      <c r="A9245" s="160" t="n">
        <v>40851</v>
      </c>
      <c r="B9245" s="9" t="n">
        <v>1.84</v>
      </c>
    </row>
    <row r="9246">
      <c r="A9246" s="160" t="n">
        <v>40854</v>
      </c>
      <c r="B9246" s="9" t="n">
        <v>1.79</v>
      </c>
    </row>
    <row r="9247">
      <c r="A9247" s="160" t="n">
        <v>40855</v>
      </c>
      <c r="B9247" s="9" t="n">
        <v>1.85</v>
      </c>
    </row>
    <row r="9248">
      <c r="A9248" s="160" t="n">
        <v>40856</v>
      </c>
      <c r="B9248" s="9" t="n">
        <v>1.76</v>
      </c>
    </row>
    <row r="9249">
      <c r="A9249" s="160" t="n">
        <v>40857</v>
      </c>
      <c r="B9249" s="9" t="n">
        <v>1.8</v>
      </c>
    </row>
    <row r="9250">
      <c r="A9250" s="160" t="n">
        <v>40858</v>
      </c>
      <c r="B9250" s="9" t="n"/>
    </row>
    <row r="9251">
      <c r="A9251" s="160" t="n">
        <v>40861</v>
      </c>
      <c r="B9251" s="9" t="n">
        <v>1.8</v>
      </c>
    </row>
    <row r="9252">
      <c r="A9252" s="160" t="n">
        <v>40862</v>
      </c>
      <c r="B9252" s="9" t="n">
        <v>1.8</v>
      </c>
    </row>
    <row r="9253">
      <c r="A9253" s="160" t="n">
        <v>40863</v>
      </c>
      <c r="B9253" s="9" t="n">
        <v>1.75</v>
      </c>
    </row>
    <row r="9254">
      <c r="A9254" s="160" t="n">
        <v>40864</v>
      </c>
      <c r="B9254" s="9" t="n">
        <v>1.69</v>
      </c>
    </row>
    <row r="9255">
      <c r="A9255" s="160" t="n">
        <v>40865</v>
      </c>
      <c r="B9255" s="9" t="n">
        <v>1.72</v>
      </c>
    </row>
    <row r="9256">
      <c r="A9256" s="160" t="n">
        <v>40868</v>
      </c>
      <c r="B9256" s="9" t="n">
        <v>1.7</v>
      </c>
    </row>
    <row r="9257">
      <c r="A9257" s="160" t="n">
        <v>40869</v>
      </c>
      <c r="B9257" s="9" t="n">
        <v>1.68</v>
      </c>
    </row>
    <row r="9258">
      <c r="A9258" s="160" t="n">
        <v>40870</v>
      </c>
      <c r="B9258" s="9" t="n">
        <v>1.63</v>
      </c>
    </row>
    <row r="9259">
      <c r="A9259" s="160" t="n">
        <v>40871</v>
      </c>
      <c r="B9259" s="9" t="n"/>
    </row>
    <row r="9260">
      <c r="A9260" s="160" t="n">
        <v>40872</v>
      </c>
      <c r="B9260" s="9" t="n">
        <v>1.69</v>
      </c>
    </row>
    <row r="9261">
      <c r="A9261" s="160" t="n">
        <v>40875</v>
      </c>
      <c r="B9261" s="9" t="n">
        <v>1.71</v>
      </c>
    </row>
    <row r="9262">
      <c r="A9262" s="160" t="n">
        <v>40876</v>
      </c>
      <c r="B9262" s="9" t="n">
        <v>1.73</v>
      </c>
    </row>
    <row r="9263">
      <c r="A9263" s="160" t="n">
        <v>40877</v>
      </c>
      <c r="B9263" s="9" t="n">
        <v>1.83</v>
      </c>
    </row>
    <row r="9264">
      <c r="A9264" s="160" t="n">
        <v>40878</v>
      </c>
      <c r="B9264" s="9" t="n">
        <v>1.84</v>
      </c>
    </row>
    <row r="9265">
      <c r="A9265" s="160" t="n">
        <v>40879</v>
      </c>
      <c r="B9265" s="9" t="n">
        <v>1.8</v>
      </c>
    </row>
    <row r="9266">
      <c r="A9266" s="160" t="n">
        <v>40882</v>
      </c>
      <c r="B9266" s="9" t="n">
        <v>1.77</v>
      </c>
    </row>
    <row r="9267">
      <c r="A9267" s="160" t="n">
        <v>40883</v>
      </c>
      <c r="B9267" s="9" t="n">
        <v>1.83</v>
      </c>
    </row>
    <row r="9268">
      <c r="A9268" s="160" t="n">
        <v>40884</v>
      </c>
      <c r="B9268" s="9" t="n">
        <v>1.78</v>
      </c>
    </row>
    <row r="9269">
      <c r="A9269" s="160" t="n">
        <v>40885</v>
      </c>
      <c r="B9269" s="9" t="n">
        <v>1.77</v>
      </c>
    </row>
    <row r="9270">
      <c r="A9270" s="160" t="n">
        <v>40886</v>
      </c>
      <c r="B9270" s="9" t="n">
        <v>1.85</v>
      </c>
    </row>
    <row r="9271">
      <c r="A9271" s="160" t="n">
        <v>40889</v>
      </c>
      <c r="B9271" s="9" t="n">
        <v>1.79</v>
      </c>
    </row>
    <row r="9272">
      <c r="A9272" s="160" t="n">
        <v>40890</v>
      </c>
      <c r="B9272" s="9" t="n">
        <v>1.72</v>
      </c>
    </row>
    <row r="9273">
      <c r="A9273" s="160" t="n">
        <v>40891</v>
      </c>
      <c r="B9273" s="9" t="n">
        <v>1.67</v>
      </c>
    </row>
    <row r="9274">
      <c r="A9274" s="160" t="n">
        <v>40892</v>
      </c>
      <c r="B9274" s="9" t="n">
        <v>1.66</v>
      </c>
    </row>
    <row r="9275">
      <c r="A9275" s="160" t="n">
        <v>40893</v>
      </c>
      <c r="B9275" s="9" t="n">
        <v>1.62</v>
      </c>
    </row>
    <row r="9276">
      <c r="A9276" s="160" t="n">
        <v>40896</v>
      </c>
      <c r="B9276" s="9" t="n">
        <v>1.58</v>
      </c>
    </row>
    <row r="9277">
      <c r="A9277" s="160" t="n">
        <v>40897</v>
      </c>
      <c r="B9277" s="9" t="n">
        <v>1.68</v>
      </c>
    </row>
    <row r="9278">
      <c r="A9278" s="160" t="n">
        <v>40898</v>
      </c>
      <c r="B9278" s="9" t="n">
        <v>1.7</v>
      </c>
    </row>
    <row r="9279">
      <c r="A9279" s="160" t="n">
        <v>40899</v>
      </c>
      <c r="B9279" s="9" t="n">
        <v>1.69</v>
      </c>
    </row>
    <row r="9280">
      <c r="A9280" s="160" t="n">
        <v>40900</v>
      </c>
      <c r="B9280" s="9" t="n">
        <v>1.75</v>
      </c>
    </row>
    <row r="9281">
      <c r="A9281" s="160" t="n">
        <v>40903</v>
      </c>
      <c r="B9281" s="9" t="n"/>
    </row>
    <row r="9282">
      <c r="A9282" s="160" t="n">
        <v>40904</v>
      </c>
      <c r="B9282" s="9" t="n">
        <v>1.72</v>
      </c>
    </row>
    <row r="9283">
      <c r="A9283" s="160" t="n">
        <v>40905</v>
      </c>
      <c r="B9283" s="9" t="n">
        <v>1.65</v>
      </c>
    </row>
    <row r="9284">
      <c r="A9284" s="160" t="n">
        <v>40906</v>
      </c>
      <c r="B9284" s="9" t="n">
        <v>1.63</v>
      </c>
    </row>
    <row r="9285">
      <c r="A9285" s="160" t="n">
        <v>40907</v>
      </c>
      <c r="B9285" s="9" t="n">
        <v>1.64</v>
      </c>
    </row>
    <row r="9286">
      <c r="A9286" s="160" t="n">
        <v>40910</v>
      </c>
      <c r="B9286" s="9" t="n"/>
    </row>
    <row r="9287">
      <c r="A9287" s="160" t="n">
        <v>40911</v>
      </c>
      <c r="B9287" s="9" t="n">
        <v>1.7</v>
      </c>
    </row>
    <row r="9288">
      <c r="A9288" s="160" t="n">
        <v>40912</v>
      </c>
      <c r="B9288" s="9" t="n">
        <v>1.75</v>
      </c>
    </row>
    <row r="9289">
      <c r="A9289" s="160" t="n">
        <v>40913</v>
      </c>
      <c r="B9289" s="9" t="n">
        <v>1.75</v>
      </c>
    </row>
    <row r="9290">
      <c r="A9290" s="160" t="n">
        <v>40914</v>
      </c>
      <c r="B9290" s="9" t="n">
        <v>1.73</v>
      </c>
    </row>
    <row r="9291">
      <c r="A9291" s="160" t="n">
        <v>40917</v>
      </c>
      <c r="B9291" s="9" t="n">
        <v>1.72</v>
      </c>
    </row>
    <row r="9292">
      <c r="A9292" s="160" t="n">
        <v>40918</v>
      </c>
      <c r="B9292" s="9" t="n">
        <v>1.76</v>
      </c>
    </row>
    <row r="9293">
      <c r="A9293" s="160" t="n">
        <v>40919</v>
      </c>
      <c r="B9293" s="9" t="n">
        <v>1.69</v>
      </c>
    </row>
    <row r="9294">
      <c r="A9294" s="160" t="n">
        <v>40920</v>
      </c>
      <c r="B9294" s="9" t="n">
        <v>1.72</v>
      </c>
    </row>
    <row r="9295">
      <c r="A9295" s="160" t="n">
        <v>40921</v>
      </c>
      <c r="B9295" s="9" t="n">
        <v>1.65</v>
      </c>
    </row>
    <row r="9296">
      <c r="A9296" s="160" t="n">
        <v>40924</v>
      </c>
      <c r="B9296" s="9" t="n"/>
    </row>
    <row r="9297">
      <c r="A9297" s="160" t="n">
        <v>40925</v>
      </c>
      <c r="B9297" s="9" t="n">
        <v>1.66</v>
      </c>
    </row>
    <row r="9298">
      <c r="A9298" s="160" t="n">
        <v>40926</v>
      </c>
      <c r="B9298" s="9" t="n">
        <v>1.68</v>
      </c>
    </row>
    <row r="9299">
      <c r="A9299" s="160" t="n">
        <v>40927</v>
      </c>
      <c r="B9299" s="9" t="n">
        <v>1.75</v>
      </c>
    </row>
    <row r="9300">
      <c r="A9300" s="160" t="n">
        <v>40928</v>
      </c>
      <c r="B9300" s="9" t="n">
        <v>1.79</v>
      </c>
    </row>
    <row r="9301">
      <c r="A9301" s="160" t="n">
        <v>40931</v>
      </c>
      <c r="B9301" s="9" t="n">
        <v>1.83</v>
      </c>
    </row>
    <row r="9302">
      <c r="A9302" s="160" t="n">
        <v>40932</v>
      </c>
      <c r="B9302" s="9" t="n">
        <v>1.84</v>
      </c>
    </row>
    <row r="9303">
      <c r="A9303" s="160" t="n">
        <v>40933</v>
      </c>
      <c r="B9303" s="9" t="n">
        <v>1.79</v>
      </c>
    </row>
    <row r="9304">
      <c r="A9304" s="160" t="n">
        <v>40934</v>
      </c>
      <c r="B9304" s="9" t="n">
        <v>1.74</v>
      </c>
    </row>
    <row r="9305">
      <c r="A9305" s="160" t="n">
        <v>40935</v>
      </c>
      <c r="B9305" s="9" t="n">
        <v>1.71</v>
      </c>
    </row>
    <row r="9306">
      <c r="A9306" s="160" t="n">
        <v>40938</v>
      </c>
      <c r="B9306" s="9" t="n">
        <v>1.65</v>
      </c>
    </row>
    <row r="9307">
      <c r="A9307" s="160" t="n">
        <v>40939</v>
      </c>
      <c r="B9307" s="9" t="n">
        <v>1.61</v>
      </c>
    </row>
    <row r="9308">
      <c r="A9308" s="160" t="n">
        <v>40940</v>
      </c>
      <c r="B9308" s="9" t="n">
        <v>1.64</v>
      </c>
    </row>
    <row r="9309">
      <c r="A9309" s="160" t="n">
        <v>40941</v>
      </c>
      <c r="B9309" s="9" t="n">
        <v>1.63</v>
      </c>
    </row>
    <row r="9310">
      <c r="A9310" s="160" t="n">
        <v>40942</v>
      </c>
      <c r="B9310" s="9" t="n">
        <v>1.74</v>
      </c>
    </row>
    <row r="9311">
      <c r="A9311" s="160" t="n">
        <v>40945</v>
      </c>
      <c r="B9311" s="9" t="n">
        <v>1.69</v>
      </c>
    </row>
    <row r="9312">
      <c r="A9312" s="160" t="n">
        <v>40946</v>
      </c>
      <c r="B9312" s="9" t="n">
        <v>1.75</v>
      </c>
    </row>
    <row r="9313">
      <c r="A9313" s="160" t="n">
        <v>40947</v>
      </c>
      <c r="B9313" s="9" t="n">
        <v>1.74</v>
      </c>
    </row>
    <row r="9314">
      <c r="A9314" s="160" t="n">
        <v>40948</v>
      </c>
      <c r="B9314" s="9" t="n">
        <v>1.77</v>
      </c>
    </row>
    <row r="9315">
      <c r="A9315" s="160" t="n">
        <v>40949</v>
      </c>
      <c r="B9315" s="9" t="n">
        <v>1.69</v>
      </c>
    </row>
    <row r="9316">
      <c r="A9316" s="160" t="n">
        <v>40952</v>
      </c>
      <c r="B9316" s="9" t="n">
        <v>1.7</v>
      </c>
    </row>
    <row r="9317">
      <c r="A9317" s="160" t="n">
        <v>40953</v>
      </c>
      <c r="B9317" s="9" t="n">
        <v>1.63</v>
      </c>
    </row>
    <row r="9318">
      <c r="A9318" s="160" t="n">
        <v>40954</v>
      </c>
      <c r="B9318" s="9" t="n">
        <v>1.64</v>
      </c>
    </row>
    <row r="9319">
      <c r="A9319" s="160" t="n">
        <v>40955</v>
      </c>
      <c r="B9319" s="9" t="n">
        <v>1.7</v>
      </c>
    </row>
    <row r="9320">
      <c r="A9320" s="160" t="n">
        <v>40956</v>
      </c>
      <c r="B9320" s="9" t="n">
        <v>1.72</v>
      </c>
    </row>
    <row r="9321">
      <c r="A9321" s="160" t="n">
        <v>40959</v>
      </c>
      <c r="B9321" s="9" t="n"/>
    </row>
    <row r="9322">
      <c r="A9322" s="160" t="n">
        <v>40960</v>
      </c>
      <c r="B9322" s="9" t="n">
        <v>1.74</v>
      </c>
    </row>
    <row r="9323">
      <c r="A9323" s="160" t="n">
        <v>40961</v>
      </c>
      <c r="B9323" s="9" t="n">
        <v>1.72</v>
      </c>
    </row>
    <row r="9324">
      <c r="A9324" s="160" t="n">
        <v>40962</v>
      </c>
      <c r="B9324" s="9" t="n">
        <v>1.68</v>
      </c>
    </row>
    <row r="9325">
      <c r="A9325" s="160" t="n">
        <v>40963</v>
      </c>
      <c r="B9325" s="9" t="n">
        <v>1.67</v>
      </c>
    </row>
    <row r="9326">
      <c r="A9326" s="160" t="n">
        <v>40966</v>
      </c>
      <c r="B9326" s="9" t="n">
        <v>1.62</v>
      </c>
    </row>
    <row r="9327">
      <c r="A9327" s="160" t="n">
        <v>40967</v>
      </c>
      <c r="B9327" s="9" t="n">
        <v>1.64</v>
      </c>
    </row>
    <row r="9328">
      <c r="A9328" s="160" t="n">
        <v>40968</v>
      </c>
      <c r="B9328" s="9" t="n">
        <v>1.68</v>
      </c>
    </row>
    <row r="9329">
      <c r="A9329" s="160" t="n">
        <v>40969</v>
      </c>
      <c r="B9329" s="9" t="n">
        <v>1.73</v>
      </c>
    </row>
    <row r="9330">
      <c r="A9330" s="160" t="n">
        <v>40970</v>
      </c>
      <c r="B9330" s="9" t="n">
        <v>1.71</v>
      </c>
    </row>
    <row r="9331">
      <c r="A9331" s="160" t="n">
        <v>40973</v>
      </c>
      <c r="B9331" s="9" t="n">
        <v>1.69</v>
      </c>
    </row>
    <row r="9332">
      <c r="A9332" s="160" t="n">
        <v>40974</v>
      </c>
      <c r="B9332" s="9" t="n">
        <v>1.66</v>
      </c>
    </row>
    <row r="9333">
      <c r="A9333" s="160" t="n">
        <v>40975</v>
      </c>
      <c r="B9333" s="9" t="n">
        <v>1.68</v>
      </c>
    </row>
    <row r="9334">
      <c r="A9334" s="160" t="n">
        <v>40976</v>
      </c>
      <c r="B9334" s="9" t="n">
        <v>1.71</v>
      </c>
    </row>
    <row r="9335">
      <c r="A9335" s="160" t="n">
        <v>40977</v>
      </c>
      <c r="B9335" s="9" t="n">
        <v>1.71</v>
      </c>
    </row>
    <row r="9336">
      <c r="A9336" s="160" t="n">
        <v>40980</v>
      </c>
      <c r="B9336" s="9" t="n">
        <v>1.71</v>
      </c>
    </row>
    <row r="9337">
      <c r="A9337" s="160" t="n">
        <v>40981</v>
      </c>
      <c r="B9337" s="9" t="n">
        <v>1.79</v>
      </c>
    </row>
    <row r="9338">
      <c r="A9338" s="160" t="n">
        <v>40982</v>
      </c>
      <c r="B9338" s="9" t="n">
        <v>1.89</v>
      </c>
    </row>
    <row r="9339">
      <c r="A9339" s="160" t="n">
        <v>40983</v>
      </c>
      <c r="B9339" s="9" t="n">
        <v>1.92</v>
      </c>
    </row>
    <row r="9340">
      <c r="A9340" s="160" t="n">
        <v>40984</v>
      </c>
      <c r="B9340" s="9" t="n">
        <v>1.94</v>
      </c>
    </row>
    <row r="9341">
      <c r="A9341" s="160" t="n">
        <v>40987</v>
      </c>
      <c r="B9341" s="9" t="n">
        <v>2</v>
      </c>
    </row>
    <row r="9342">
      <c r="A9342" s="160" t="n">
        <v>40988</v>
      </c>
      <c r="B9342" s="9" t="n">
        <v>1.97</v>
      </c>
    </row>
    <row r="9343">
      <c r="A9343" s="160" t="n">
        <v>40989</v>
      </c>
      <c r="B9343" s="9" t="n">
        <v>1.92</v>
      </c>
    </row>
    <row r="9344">
      <c r="A9344" s="160" t="n">
        <v>40990</v>
      </c>
      <c r="B9344" s="9" t="n">
        <v>1.92</v>
      </c>
    </row>
    <row r="9345">
      <c r="A9345" s="160" t="n">
        <v>40991</v>
      </c>
      <c r="B9345" s="9" t="n">
        <v>1.88</v>
      </c>
    </row>
    <row r="9346">
      <c r="A9346" s="160" t="n">
        <v>40994</v>
      </c>
      <c r="B9346" s="9" t="n">
        <v>1.9</v>
      </c>
    </row>
    <row r="9347">
      <c r="A9347" s="160" t="n">
        <v>40995</v>
      </c>
      <c r="B9347" s="9" t="n">
        <v>1.87</v>
      </c>
    </row>
    <row r="9348">
      <c r="A9348" s="160" t="n">
        <v>40996</v>
      </c>
      <c r="B9348" s="9" t="n">
        <v>1.87</v>
      </c>
    </row>
    <row r="9349">
      <c r="A9349" s="160" t="n">
        <v>40997</v>
      </c>
      <c r="B9349" s="9" t="n">
        <v>1.85</v>
      </c>
    </row>
    <row r="9350">
      <c r="A9350" s="160" t="n">
        <v>40998</v>
      </c>
      <c r="B9350" s="9" t="n">
        <v>1.9</v>
      </c>
    </row>
    <row r="9351">
      <c r="A9351" s="160" t="n">
        <v>41001</v>
      </c>
      <c r="B9351" s="9" t="n">
        <v>1.89</v>
      </c>
    </row>
    <row r="9352">
      <c r="A9352" s="160" t="n">
        <v>41002</v>
      </c>
      <c r="B9352" s="9" t="n">
        <v>1.94</v>
      </c>
    </row>
    <row r="9353">
      <c r="A9353" s="160" t="n">
        <v>41003</v>
      </c>
      <c r="B9353" s="9" t="n">
        <v>1.9</v>
      </c>
    </row>
    <row r="9354">
      <c r="A9354" s="160" t="n">
        <v>41004</v>
      </c>
      <c r="B9354" s="9" t="n">
        <v>1.84</v>
      </c>
    </row>
    <row r="9355">
      <c r="A9355" s="160" t="n">
        <v>41005</v>
      </c>
      <c r="B9355" s="9" t="n">
        <v>1.75</v>
      </c>
    </row>
    <row r="9356">
      <c r="A9356" s="160" t="n">
        <v>41008</v>
      </c>
      <c r="B9356" s="9" t="n">
        <v>1.74</v>
      </c>
    </row>
    <row r="9357">
      <c r="A9357" s="160" t="n">
        <v>41009</v>
      </c>
      <c r="B9357" s="9" t="n">
        <v>1.73</v>
      </c>
    </row>
    <row r="9358">
      <c r="A9358" s="160" t="n">
        <v>41010</v>
      </c>
      <c r="B9358" s="9" t="n">
        <v>1.75</v>
      </c>
    </row>
    <row r="9359">
      <c r="A9359" s="160" t="n">
        <v>41011</v>
      </c>
      <c r="B9359" s="9" t="n">
        <v>1.79</v>
      </c>
    </row>
    <row r="9360">
      <c r="A9360" s="160" t="n">
        <v>41012</v>
      </c>
      <c r="B9360" s="9" t="n">
        <v>1.75</v>
      </c>
    </row>
    <row r="9361">
      <c r="A9361" s="160" t="n">
        <v>41015</v>
      </c>
      <c r="B9361" s="9" t="n">
        <v>1.73</v>
      </c>
    </row>
    <row r="9362">
      <c r="A9362" s="160" t="n">
        <v>41016</v>
      </c>
      <c r="B9362" s="9" t="n">
        <v>1.76</v>
      </c>
    </row>
    <row r="9363">
      <c r="A9363" s="160" t="n">
        <v>41017</v>
      </c>
      <c r="B9363" s="9" t="n">
        <v>1.73</v>
      </c>
    </row>
    <row r="9364">
      <c r="A9364" s="160" t="n">
        <v>41018</v>
      </c>
      <c r="B9364" s="9" t="n">
        <v>1.71</v>
      </c>
    </row>
    <row r="9365">
      <c r="A9365" s="160" t="n">
        <v>41019</v>
      </c>
      <c r="B9365" s="9" t="n">
        <v>1.7</v>
      </c>
    </row>
    <row r="9366">
      <c r="A9366" s="160" t="n">
        <v>41022</v>
      </c>
      <c r="B9366" s="9" t="n">
        <v>1.69</v>
      </c>
    </row>
    <row r="9367">
      <c r="A9367" s="160" t="n">
        <v>41023</v>
      </c>
      <c r="B9367" s="9" t="n">
        <v>1.73</v>
      </c>
    </row>
    <row r="9368">
      <c r="A9368" s="160" t="n">
        <v>41024</v>
      </c>
      <c r="B9368" s="9" t="n">
        <v>1.75</v>
      </c>
    </row>
    <row r="9369">
      <c r="A9369" s="160" t="n">
        <v>41025</v>
      </c>
      <c r="B9369" s="9" t="n">
        <v>1.72</v>
      </c>
    </row>
    <row r="9370">
      <c r="A9370" s="160" t="n">
        <v>41026</v>
      </c>
      <c r="B9370" s="9" t="n">
        <v>1.7</v>
      </c>
    </row>
    <row r="9371">
      <c r="A9371" s="160" t="n">
        <v>41029</v>
      </c>
      <c r="B9371" s="9" t="n">
        <v>1.68</v>
      </c>
    </row>
    <row r="9372">
      <c r="A9372" s="160" t="n">
        <v>41030</v>
      </c>
      <c r="B9372" s="9" t="n">
        <v>1.71</v>
      </c>
    </row>
    <row r="9373">
      <c r="A9373" s="160" t="n">
        <v>41031</v>
      </c>
      <c r="B9373" s="9" t="n">
        <v>1.69</v>
      </c>
    </row>
    <row r="9374">
      <c r="A9374" s="160" t="n">
        <v>41032</v>
      </c>
      <c r="B9374" s="9" t="n">
        <v>1.68</v>
      </c>
    </row>
    <row r="9375">
      <c r="A9375" s="160" t="n">
        <v>41033</v>
      </c>
      <c r="B9375" s="9" t="n">
        <v>1.64</v>
      </c>
    </row>
    <row r="9376">
      <c r="A9376" s="160" t="n">
        <v>41036</v>
      </c>
      <c r="B9376" s="9" t="n">
        <v>1.65</v>
      </c>
    </row>
    <row r="9377">
      <c r="A9377" s="160" t="n">
        <v>41037</v>
      </c>
      <c r="B9377" s="9" t="n">
        <v>1.61</v>
      </c>
    </row>
    <row r="9378">
      <c r="A9378" s="160" t="n">
        <v>41038</v>
      </c>
      <c r="B9378" s="9" t="n">
        <v>1.6</v>
      </c>
    </row>
    <row r="9379">
      <c r="A9379" s="160" t="n">
        <v>41039</v>
      </c>
      <c r="B9379" s="9" t="n">
        <v>1.62</v>
      </c>
    </row>
    <row r="9380">
      <c r="A9380" s="160" t="n">
        <v>41040</v>
      </c>
      <c r="B9380" s="9" t="n">
        <v>1.57</v>
      </c>
    </row>
    <row r="9381">
      <c r="A9381" s="160" t="n">
        <v>41043</v>
      </c>
      <c r="B9381" s="9" t="n">
        <v>1.49</v>
      </c>
    </row>
    <row r="9382">
      <c r="A9382" s="160" t="n">
        <v>41044</v>
      </c>
      <c r="B9382" s="9" t="n">
        <v>1.47</v>
      </c>
    </row>
    <row r="9383">
      <c r="A9383" s="160" t="n">
        <v>41045</v>
      </c>
      <c r="B9383" s="9" t="n">
        <v>1.46</v>
      </c>
    </row>
    <row r="9384">
      <c r="A9384" s="160" t="n">
        <v>41046</v>
      </c>
      <c r="B9384" s="9" t="n">
        <v>1.38</v>
      </c>
    </row>
    <row r="9385">
      <c r="A9385" s="160" t="n">
        <v>41047</v>
      </c>
      <c r="B9385" s="9" t="n">
        <v>1.39</v>
      </c>
    </row>
    <row r="9386">
      <c r="A9386" s="160" t="n">
        <v>41050</v>
      </c>
      <c r="B9386" s="9" t="n">
        <v>1.45</v>
      </c>
    </row>
    <row r="9387">
      <c r="A9387" s="160" t="n">
        <v>41051</v>
      </c>
      <c r="B9387" s="9" t="n">
        <v>1.49</v>
      </c>
    </row>
    <row r="9388">
      <c r="A9388" s="160" t="n">
        <v>41052</v>
      </c>
      <c r="B9388" s="9" t="n">
        <v>1.45</v>
      </c>
    </row>
    <row r="9389">
      <c r="A9389" s="160" t="n">
        <v>41053</v>
      </c>
      <c r="B9389" s="9" t="n">
        <v>1.48</v>
      </c>
    </row>
    <row r="9390">
      <c r="A9390" s="160" t="n">
        <v>41054</v>
      </c>
      <c r="B9390" s="9" t="n">
        <v>1.45</v>
      </c>
    </row>
    <row r="9391">
      <c r="A9391" s="160" t="n">
        <v>41057</v>
      </c>
      <c r="B9391" s="9" t="n"/>
    </row>
    <row r="9392">
      <c r="A9392" s="160" t="n">
        <v>41058</v>
      </c>
      <c r="B9392" s="9" t="n">
        <v>1.44</v>
      </c>
    </row>
    <row r="9393">
      <c r="A9393" s="160" t="n">
        <v>41059</v>
      </c>
      <c r="B9393" s="9" t="n">
        <v>1.36</v>
      </c>
    </row>
    <row r="9394">
      <c r="A9394" s="160" t="n">
        <v>41060</v>
      </c>
      <c r="B9394" s="9" t="n">
        <v>1.32</v>
      </c>
    </row>
    <row r="9395">
      <c r="A9395" s="160" t="n">
        <v>41061</v>
      </c>
      <c r="B9395" s="9" t="n">
        <v>1.22</v>
      </c>
    </row>
    <row r="9396">
      <c r="A9396" s="160" t="n">
        <v>41064</v>
      </c>
      <c r="B9396" s="9" t="n">
        <v>1.28</v>
      </c>
    </row>
    <row r="9397">
      <c r="A9397" s="160" t="n">
        <v>41065</v>
      </c>
      <c r="B9397" s="9" t="n">
        <v>1.32</v>
      </c>
    </row>
    <row r="9398">
      <c r="A9398" s="160" t="n">
        <v>41066</v>
      </c>
      <c r="B9398" s="9" t="n">
        <v>1.4</v>
      </c>
    </row>
    <row r="9399">
      <c r="A9399" s="160" t="n">
        <v>41067</v>
      </c>
      <c r="B9399" s="9" t="n">
        <v>1.39</v>
      </c>
    </row>
    <row r="9400">
      <c r="A9400" s="160" t="n">
        <v>41068</v>
      </c>
      <c r="B9400" s="9" t="n">
        <v>1.37</v>
      </c>
    </row>
    <row r="9401">
      <c r="A9401" s="160" t="n">
        <v>41071</v>
      </c>
      <c r="B9401" s="9" t="n">
        <v>1.33</v>
      </c>
    </row>
    <row r="9402">
      <c r="A9402" s="160" t="n">
        <v>41072</v>
      </c>
      <c r="B9402" s="9" t="n">
        <v>1.37</v>
      </c>
    </row>
    <row r="9403">
      <c r="A9403" s="160" t="n">
        <v>41073</v>
      </c>
      <c r="B9403" s="9" t="n">
        <v>1.31</v>
      </c>
    </row>
    <row r="9404">
      <c r="A9404" s="160" t="n">
        <v>41074</v>
      </c>
      <c r="B9404" s="9" t="n">
        <v>1.34</v>
      </c>
    </row>
    <row r="9405">
      <c r="A9405" s="160" t="n">
        <v>41075</v>
      </c>
      <c r="B9405" s="9" t="n">
        <v>1.31</v>
      </c>
    </row>
    <row r="9406">
      <c r="A9406" s="160" t="n">
        <v>41078</v>
      </c>
      <c r="B9406" s="9" t="n">
        <v>1.3</v>
      </c>
    </row>
    <row r="9407">
      <c r="A9407" s="160" t="n">
        <v>41079</v>
      </c>
      <c r="B9407" s="9" t="n">
        <v>1.34</v>
      </c>
    </row>
    <row r="9408">
      <c r="A9408" s="160" t="n">
        <v>41080</v>
      </c>
      <c r="B9408" s="9" t="n">
        <v>1.33</v>
      </c>
    </row>
    <row r="9409">
      <c r="A9409" s="160" t="n">
        <v>41081</v>
      </c>
      <c r="B9409" s="9" t="n">
        <v>1.31</v>
      </c>
    </row>
    <row r="9410">
      <c r="A9410" s="160" t="n">
        <v>41082</v>
      </c>
      <c r="B9410" s="9" t="n">
        <v>1.38</v>
      </c>
    </row>
    <row r="9411">
      <c r="A9411" s="160" t="n">
        <v>41085</v>
      </c>
      <c r="B9411" s="9" t="n">
        <v>1.32</v>
      </c>
    </row>
    <row r="9412">
      <c r="A9412" s="160" t="n">
        <v>41086</v>
      </c>
      <c r="B9412" s="9" t="n">
        <v>1.35</v>
      </c>
    </row>
    <row r="9413">
      <c r="A9413" s="160" t="n">
        <v>41087</v>
      </c>
      <c r="B9413" s="9" t="n">
        <v>1.34</v>
      </c>
    </row>
    <row r="9414">
      <c r="A9414" s="160" t="n">
        <v>41088</v>
      </c>
      <c r="B9414" s="9" t="n">
        <v>1.29</v>
      </c>
    </row>
    <row r="9415">
      <c r="A9415" s="160" t="n">
        <v>41089</v>
      </c>
      <c r="B9415" s="9" t="n">
        <v>1.34</v>
      </c>
    </row>
    <row r="9416">
      <c r="A9416" s="160" t="n">
        <v>41092</v>
      </c>
      <c r="B9416" s="9" t="n">
        <v>1.31</v>
      </c>
    </row>
    <row r="9417">
      <c r="A9417" s="160" t="n">
        <v>41093</v>
      </c>
      <c r="B9417" s="9" t="n">
        <v>1.35</v>
      </c>
    </row>
    <row r="9418">
      <c r="A9418" s="160" t="n">
        <v>41094</v>
      </c>
      <c r="B9418" s="9" t="n"/>
    </row>
    <row r="9419">
      <c r="A9419" s="160" t="n">
        <v>41095</v>
      </c>
      <c r="B9419" s="9" t="n">
        <v>1.34</v>
      </c>
    </row>
    <row r="9420">
      <c r="A9420" s="160" t="n">
        <v>41096</v>
      </c>
      <c r="B9420" s="9" t="n">
        <v>1.3</v>
      </c>
    </row>
    <row r="9421">
      <c r="A9421" s="160" t="n">
        <v>41099</v>
      </c>
      <c r="B9421" s="9" t="n">
        <v>1.26</v>
      </c>
    </row>
    <row r="9422">
      <c r="A9422" s="160" t="n">
        <v>41100</v>
      </c>
      <c r="B9422" s="9" t="n">
        <v>1.26</v>
      </c>
    </row>
    <row r="9423">
      <c r="A9423" s="160" t="n">
        <v>41101</v>
      </c>
      <c r="B9423" s="9" t="n">
        <v>1.27</v>
      </c>
    </row>
    <row r="9424">
      <c r="A9424" s="160" t="n">
        <v>41102</v>
      </c>
      <c r="B9424" s="9" t="n">
        <v>1.25</v>
      </c>
    </row>
    <row r="9425">
      <c r="A9425" s="160" t="n">
        <v>41103</v>
      </c>
      <c r="B9425" s="9" t="n">
        <v>1.27</v>
      </c>
    </row>
    <row r="9426">
      <c r="A9426" s="160" t="n">
        <v>41106</v>
      </c>
      <c r="B9426" s="9" t="n">
        <v>1.26</v>
      </c>
    </row>
    <row r="9427">
      <c r="A9427" s="160" t="n">
        <v>41107</v>
      </c>
      <c r="B9427" s="9" t="n">
        <v>1.28</v>
      </c>
    </row>
    <row r="9428">
      <c r="A9428" s="160" t="n">
        <v>41108</v>
      </c>
      <c r="B9428" s="9" t="n">
        <v>1.3</v>
      </c>
    </row>
    <row r="9429">
      <c r="A9429" s="160" t="n">
        <v>41109</v>
      </c>
      <c r="B9429" s="9" t="n">
        <v>1.32</v>
      </c>
    </row>
    <row r="9430">
      <c r="A9430" s="160" t="n">
        <v>41110</v>
      </c>
      <c r="B9430" s="9" t="n">
        <v>1.27</v>
      </c>
    </row>
    <row r="9431">
      <c r="A9431" s="160" t="n">
        <v>41113</v>
      </c>
      <c r="B9431" s="9" t="n">
        <v>1.25</v>
      </c>
    </row>
    <row r="9432">
      <c r="A9432" s="160" t="n">
        <v>41114</v>
      </c>
      <c r="B9432" s="9" t="n">
        <v>1.22</v>
      </c>
    </row>
    <row r="9433">
      <c r="A9433" s="160" t="n">
        <v>41115</v>
      </c>
      <c r="B9433" s="9" t="n">
        <v>1.21</v>
      </c>
    </row>
    <row r="9434">
      <c r="A9434" s="160" t="n">
        <v>41116</v>
      </c>
      <c r="B9434" s="9" t="n">
        <v>1.22</v>
      </c>
    </row>
    <row r="9435">
      <c r="A9435" s="160" t="n">
        <v>41117</v>
      </c>
      <c r="B9435" s="9" t="n">
        <v>1.33</v>
      </c>
    </row>
    <row r="9436">
      <c r="A9436" s="160" t="n">
        <v>41120</v>
      </c>
      <c r="B9436" s="9" t="n">
        <v>1.3</v>
      </c>
    </row>
    <row r="9437">
      <c r="A9437" s="160" t="n">
        <v>41121</v>
      </c>
      <c r="B9437" s="9" t="n">
        <v>1.28</v>
      </c>
    </row>
    <row r="9438">
      <c r="A9438" s="160" t="n">
        <v>41122</v>
      </c>
      <c r="B9438" s="9" t="n">
        <v>1.32</v>
      </c>
    </row>
    <row r="9439">
      <c r="A9439" s="160" t="n">
        <v>41123</v>
      </c>
      <c r="B9439" s="9" t="n">
        <v>1.27</v>
      </c>
    </row>
    <row r="9440">
      <c r="A9440" s="160" t="n">
        <v>41124</v>
      </c>
      <c r="B9440" s="9" t="n">
        <v>1.36</v>
      </c>
    </row>
    <row r="9441">
      <c r="A9441" s="160" t="n">
        <v>41127</v>
      </c>
      <c r="B9441" s="9" t="n">
        <v>1.35</v>
      </c>
    </row>
    <row r="9442">
      <c r="A9442" s="160" t="n">
        <v>41128</v>
      </c>
      <c r="B9442" s="9" t="n">
        <v>1.39</v>
      </c>
    </row>
    <row r="9443">
      <c r="A9443" s="160" t="n">
        <v>41129</v>
      </c>
      <c r="B9443" s="9" t="n">
        <v>1.39</v>
      </c>
    </row>
    <row r="9444">
      <c r="A9444" s="160" t="n">
        <v>41130</v>
      </c>
      <c r="B9444" s="9" t="n">
        <v>1.4</v>
      </c>
    </row>
    <row r="9445">
      <c r="A9445" s="160" t="n">
        <v>41131</v>
      </c>
      <c r="B9445" s="9" t="n">
        <v>1.38</v>
      </c>
    </row>
    <row r="9446">
      <c r="A9446" s="160" t="n">
        <v>41134</v>
      </c>
      <c r="B9446" s="9" t="n">
        <v>1.38</v>
      </c>
    </row>
    <row r="9447">
      <c r="A9447" s="160" t="n">
        <v>41135</v>
      </c>
      <c r="B9447" s="9" t="n">
        <v>1.46</v>
      </c>
    </row>
    <row r="9448">
      <c r="A9448" s="160" t="n">
        <v>41136</v>
      </c>
      <c r="B9448" s="9" t="n">
        <v>1.53</v>
      </c>
    </row>
    <row r="9449">
      <c r="A9449" s="160" t="n">
        <v>41137</v>
      </c>
      <c r="B9449" s="9" t="n">
        <v>1.54</v>
      </c>
    </row>
    <row r="9450">
      <c r="A9450" s="160" t="n">
        <v>41138</v>
      </c>
      <c r="B9450" s="9" t="n">
        <v>1.52</v>
      </c>
    </row>
    <row r="9451">
      <c r="A9451" s="160" t="n">
        <v>41141</v>
      </c>
      <c r="B9451" s="9" t="n">
        <v>1.53</v>
      </c>
    </row>
    <row r="9452">
      <c r="A9452" s="160" t="n">
        <v>41142</v>
      </c>
      <c r="B9452" s="9" t="n">
        <v>1.49</v>
      </c>
    </row>
    <row r="9453">
      <c r="A9453" s="160" t="n">
        <v>41143</v>
      </c>
      <c r="B9453" s="9" t="n">
        <v>1.45</v>
      </c>
    </row>
    <row r="9454">
      <c r="A9454" s="160" t="n">
        <v>41144</v>
      </c>
      <c r="B9454" s="9" t="n">
        <v>1.42</v>
      </c>
    </row>
    <row r="9455">
      <c r="A9455" s="160" t="n">
        <v>41145</v>
      </c>
      <c r="B9455" s="9" t="n">
        <v>1.4</v>
      </c>
    </row>
    <row r="9456">
      <c r="A9456" s="160" t="n">
        <v>41148</v>
      </c>
      <c r="B9456" s="9" t="n">
        <v>1.37</v>
      </c>
    </row>
    <row r="9457">
      <c r="A9457" s="160" t="n">
        <v>41149</v>
      </c>
      <c r="B9457" s="9" t="n">
        <v>1.37</v>
      </c>
    </row>
    <row r="9458">
      <c r="A9458" s="160" t="n">
        <v>41150</v>
      </c>
      <c r="B9458" s="9" t="n">
        <v>1.39</v>
      </c>
    </row>
    <row r="9459">
      <c r="A9459" s="160" t="n">
        <v>41151</v>
      </c>
      <c r="B9459" s="9" t="n">
        <v>1.36</v>
      </c>
    </row>
    <row r="9460">
      <c r="A9460" s="160" t="n">
        <v>41152</v>
      </c>
      <c r="B9460" s="9" t="n">
        <v>1.35</v>
      </c>
    </row>
    <row r="9461">
      <c r="A9461" s="160" t="n">
        <v>41155</v>
      </c>
      <c r="B9461" s="9" t="n"/>
    </row>
    <row r="9462">
      <c r="A9462" s="160" t="n">
        <v>41156</v>
      </c>
      <c r="B9462" s="9" t="n">
        <v>1.36</v>
      </c>
    </row>
    <row r="9463">
      <c r="A9463" s="160" t="n">
        <v>41157</v>
      </c>
      <c r="B9463" s="9" t="n">
        <v>1.35</v>
      </c>
    </row>
    <row r="9464">
      <c r="A9464" s="160" t="n">
        <v>41158</v>
      </c>
      <c r="B9464" s="9" t="n">
        <v>1.41</v>
      </c>
    </row>
    <row r="9465">
      <c r="A9465" s="160" t="n">
        <v>41159</v>
      </c>
      <c r="B9465" s="9" t="n">
        <v>1.42</v>
      </c>
    </row>
    <row r="9466">
      <c r="A9466" s="160" t="n">
        <v>41162</v>
      </c>
      <c r="B9466" s="9" t="n">
        <v>1.43</v>
      </c>
    </row>
    <row r="9467">
      <c r="A9467" s="160" t="n">
        <v>41163</v>
      </c>
      <c r="B9467" s="9" t="n">
        <v>1.45</v>
      </c>
    </row>
    <row r="9468">
      <c r="A9468" s="160" t="n">
        <v>41164</v>
      </c>
      <c r="B9468" s="9" t="n">
        <v>1.52</v>
      </c>
    </row>
    <row r="9469">
      <c r="A9469" s="160" t="n">
        <v>41165</v>
      </c>
      <c r="B9469" s="9" t="n">
        <v>1.51</v>
      </c>
    </row>
    <row r="9470">
      <c r="A9470" s="160" t="n">
        <v>41166</v>
      </c>
      <c r="B9470" s="9" t="n">
        <v>1.61</v>
      </c>
    </row>
    <row r="9471">
      <c r="A9471" s="160" t="n">
        <v>41169</v>
      </c>
      <c r="B9471" s="9" t="n">
        <v>1.6</v>
      </c>
    </row>
    <row r="9472">
      <c r="A9472" s="160" t="n">
        <v>41170</v>
      </c>
      <c r="B9472" s="9" t="n">
        <v>1.57</v>
      </c>
    </row>
    <row r="9473">
      <c r="A9473" s="160" t="n">
        <v>41171</v>
      </c>
      <c r="B9473" s="9" t="n">
        <v>1.52</v>
      </c>
    </row>
    <row r="9474">
      <c r="A9474" s="160" t="n">
        <v>41172</v>
      </c>
      <c r="B9474" s="9" t="n">
        <v>1.53</v>
      </c>
    </row>
    <row r="9475">
      <c r="A9475" s="160" t="n">
        <v>41173</v>
      </c>
      <c r="B9475" s="9" t="n">
        <v>1.5</v>
      </c>
    </row>
    <row r="9476">
      <c r="A9476" s="160" t="n">
        <v>41176</v>
      </c>
      <c r="B9476" s="9" t="n">
        <v>1.47</v>
      </c>
    </row>
    <row r="9477">
      <c r="A9477" s="160" t="n">
        <v>41177</v>
      </c>
      <c r="B9477" s="9" t="n">
        <v>1.43</v>
      </c>
    </row>
    <row r="9478">
      <c r="A9478" s="160" t="n">
        <v>41178</v>
      </c>
      <c r="B9478" s="9" t="n">
        <v>1.38</v>
      </c>
    </row>
    <row r="9479">
      <c r="A9479" s="160" t="n">
        <v>41179</v>
      </c>
      <c r="B9479" s="9" t="n">
        <v>1.41</v>
      </c>
    </row>
    <row r="9480">
      <c r="A9480" s="160" t="n">
        <v>41180</v>
      </c>
      <c r="B9480" s="9" t="n">
        <v>1.42</v>
      </c>
    </row>
    <row r="9481">
      <c r="A9481" s="160" t="n">
        <v>41183</v>
      </c>
      <c r="B9481" s="9" t="n">
        <v>1.39</v>
      </c>
    </row>
    <row r="9482">
      <c r="A9482" s="160" t="n">
        <v>41184</v>
      </c>
      <c r="B9482" s="9" t="n">
        <v>1.41</v>
      </c>
    </row>
    <row r="9483">
      <c r="A9483" s="160" t="n">
        <v>41185</v>
      </c>
      <c r="B9483" s="9" t="n">
        <v>1.41</v>
      </c>
    </row>
    <row r="9484">
      <c r="A9484" s="160" t="n">
        <v>41186</v>
      </c>
      <c r="B9484" s="9" t="n">
        <v>1.47</v>
      </c>
    </row>
    <row r="9485">
      <c r="A9485" s="160" t="n">
        <v>41187</v>
      </c>
      <c r="B9485" s="9" t="n">
        <v>1.48</v>
      </c>
    </row>
    <row r="9486">
      <c r="A9486" s="160" t="n">
        <v>41190</v>
      </c>
      <c r="B9486" s="9" t="n"/>
    </row>
    <row r="9487">
      <c r="A9487" s="160" t="n">
        <v>41191</v>
      </c>
      <c r="B9487" s="9" t="n">
        <v>1.49</v>
      </c>
    </row>
    <row r="9488">
      <c r="A9488" s="160" t="n">
        <v>41192</v>
      </c>
      <c r="B9488" s="9" t="n">
        <v>1.45</v>
      </c>
    </row>
    <row r="9489">
      <c r="A9489" s="160" t="n">
        <v>41193</v>
      </c>
      <c r="B9489" s="9" t="n">
        <v>1.42</v>
      </c>
    </row>
    <row r="9490">
      <c r="A9490" s="160" t="n">
        <v>41194</v>
      </c>
      <c r="B9490" s="9" t="n">
        <v>1.42</v>
      </c>
    </row>
    <row r="9491">
      <c r="A9491" s="160" t="n">
        <v>41197</v>
      </c>
      <c r="B9491" s="9" t="n">
        <v>1.43</v>
      </c>
    </row>
    <row r="9492">
      <c r="A9492" s="160" t="n">
        <v>41198</v>
      </c>
      <c r="B9492" s="9" t="n">
        <v>1.48</v>
      </c>
    </row>
    <row r="9493">
      <c r="A9493" s="160" t="n">
        <v>41199</v>
      </c>
      <c r="B9493" s="9" t="n">
        <v>1.53</v>
      </c>
    </row>
    <row r="9494">
      <c r="A9494" s="160" t="n">
        <v>41200</v>
      </c>
      <c r="B9494" s="9" t="n">
        <v>1.57</v>
      </c>
    </row>
    <row r="9495">
      <c r="A9495" s="160" t="n">
        <v>41201</v>
      </c>
      <c r="B9495" s="9" t="n">
        <v>1.49</v>
      </c>
    </row>
    <row r="9496">
      <c r="A9496" s="160" t="n">
        <v>41204</v>
      </c>
      <c r="B9496" s="9" t="n">
        <v>1.51</v>
      </c>
    </row>
    <row r="9497">
      <c r="A9497" s="160" t="n">
        <v>41205</v>
      </c>
      <c r="B9497" s="9" t="n">
        <v>1.5</v>
      </c>
    </row>
    <row r="9498">
      <c r="A9498" s="160" t="n">
        <v>41206</v>
      </c>
      <c r="B9498" s="9" t="n">
        <v>1.51</v>
      </c>
    </row>
    <row r="9499">
      <c r="A9499" s="160" t="n">
        <v>41207</v>
      </c>
      <c r="B9499" s="9" t="n">
        <v>1.55</v>
      </c>
    </row>
    <row r="9500">
      <c r="A9500" s="160" t="n">
        <v>41208</v>
      </c>
      <c r="B9500" s="9" t="n">
        <v>1.48</v>
      </c>
    </row>
    <row r="9501">
      <c r="A9501" s="160" t="n">
        <v>41211</v>
      </c>
      <c r="B9501" s="9" t="n">
        <v>1.44</v>
      </c>
    </row>
    <row r="9502">
      <c r="A9502" s="160" t="n">
        <v>41212</v>
      </c>
      <c r="B9502" s="9" t="n"/>
    </row>
    <row r="9503">
      <c r="A9503" s="160" t="n">
        <v>41213</v>
      </c>
      <c r="B9503" s="9" t="n">
        <v>1.42</v>
      </c>
    </row>
    <row r="9504">
      <c r="A9504" s="160" t="n">
        <v>41214</v>
      </c>
      <c r="B9504" s="9" t="n">
        <v>1.45</v>
      </c>
    </row>
    <row r="9505">
      <c r="A9505" s="160" t="n">
        <v>41215</v>
      </c>
      <c r="B9505" s="9" t="n">
        <v>1.47</v>
      </c>
    </row>
    <row r="9506">
      <c r="A9506" s="160" t="n">
        <v>41218</v>
      </c>
      <c r="B9506" s="9" t="n">
        <v>1.44</v>
      </c>
    </row>
    <row r="9507">
      <c r="A9507" s="160" t="n">
        <v>41219</v>
      </c>
      <c r="B9507" s="9" t="n">
        <v>1.48</v>
      </c>
    </row>
    <row r="9508">
      <c r="A9508" s="160" t="n">
        <v>41220</v>
      </c>
      <c r="B9508" s="9" t="n">
        <v>1.41</v>
      </c>
    </row>
    <row r="9509">
      <c r="A9509" s="160" t="n">
        <v>41221</v>
      </c>
      <c r="B9509" s="9" t="n">
        <v>1.35</v>
      </c>
    </row>
    <row r="9510">
      <c r="A9510" s="160" t="n">
        <v>41222</v>
      </c>
      <c r="B9510" s="9" t="n">
        <v>1.34</v>
      </c>
    </row>
    <row r="9511">
      <c r="A9511" s="160" t="n">
        <v>41225</v>
      </c>
      <c r="B9511" s="9" t="n"/>
    </row>
    <row r="9512">
      <c r="A9512" s="160" t="n">
        <v>41226</v>
      </c>
      <c r="B9512" s="9" t="n">
        <v>1.32</v>
      </c>
    </row>
    <row r="9513">
      <c r="A9513" s="160" t="n">
        <v>41227</v>
      </c>
      <c r="B9513" s="9" t="n">
        <v>1.34</v>
      </c>
    </row>
    <row r="9514">
      <c r="A9514" s="160" t="n">
        <v>41228</v>
      </c>
      <c r="B9514" s="9" t="n">
        <v>1.34</v>
      </c>
    </row>
    <row r="9515">
      <c r="A9515" s="160" t="n">
        <v>41229</v>
      </c>
      <c r="B9515" s="9" t="n">
        <v>1.34</v>
      </c>
    </row>
    <row r="9516">
      <c r="A9516" s="160" t="n">
        <v>41232</v>
      </c>
      <c r="B9516" s="9" t="n">
        <v>1.36</v>
      </c>
    </row>
    <row r="9517">
      <c r="A9517" s="160" t="n">
        <v>41233</v>
      </c>
      <c r="B9517" s="9" t="n">
        <v>1.39</v>
      </c>
    </row>
    <row r="9518">
      <c r="A9518" s="160" t="n">
        <v>41234</v>
      </c>
      <c r="B9518" s="9" t="n">
        <v>1.42</v>
      </c>
    </row>
    <row r="9519">
      <c r="A9519" s="160" t="n">
        <v>41235</v>
      </c>
      <c r="B9519" s="9" t="n"/>
    </row>
    <row r="9520">
      <c r="A9520" s="160" t="n">
        <v>41236</v>
      </c>
      <c r="B9520" s="9" t="n">
        <v>1.41</v>
      </c>
    </row>
    <row r="9521">
      <c r="A9521" s="160" t="n">
        <v>41239</v>
      </c>
      <c r="B9521" s="9" t="n">
        <v>1.39</v>
      </c>
    </row>
    <row r="9522">
      <c r="A9522" s="160" t="n">
        <v>41240</v>
      </c>
      <c r="B9522" s="9" t="n">
        <v>1.37</v>
      </c>
    </row>
    <row r="9523">
      <c r="A9523" s="160" t="n">
        <v>41241</v>
      </c>
      <c r="B9523" s="9" t="n">
        <v>1.36</v>
      </c>
    </row>
    <row r="9524">
      <c r="A9524" s="160" t="n">
        <v>41242</v>
      </c>
      <c r="B9524" s="9" t="n">
        <v>1.37</v>
      </c>
    </row>
    <row r="9525">
      <c r="A9525" s="160" t="n">
        <v>41243</v>
      </c>
      <c r="B9525" s="9" t="n">
        <v>1.37</v>
      </c>
    </row>
    <row r="9526">
      <c r="A9526" s="160" t="n">
        <v>41246</v>
      </c>
      <c r="B9526" s="9" t="n">
        <v>1.38</v>
      </c>
    </row>
    <row r="9527">
      <c r="A9527" s="160" t="n">
        <v>41247</v>
      </c>
      <c r="B9527" s="9" t="n">
        <v>1.37</v>
      </c>
    </row>
    <row r="9528">
      <c r="A9528" s="160" t="n">
        <v>41248</v>
      </c>
      <c r="B9528" s="9" t="n">
        <v>1.35</v>
      </c>
    </row>
    <row r="9529">
      <c r="A9529" s="160" t="n">
        <v>41249</v>
      </c>
      <c r="B9529" s="9" t="n">
        <v>1.34</v>
      </c>
    </row>
    <row r="9530">
      <c r="A9530" s="160" t="n">
        <v>41250</v>
      </c>
      <c r="B9530" s="9" t="n">
        <v>1.39</v>
      </c>
    </row>
    <row r="9531">
      <c r="A9531" s="160" t="n">
        <v>41253</v>
      </c>
      <c r="B9531" s="9" t="n">
        <v>1.39</v>
      </c>
    </row>
    <row r="9532">
      <c r="A9532" s="160" t="n">
        <v>41254</v>
      </c>
      <c r="B9532" s="9" t="n">
        <v>1.42</v>
      </c>
    </row>
    <row r="9533">
      <c r="A9533" s="160" t="n">
        <v>41255</v>
      </c>
      <c r="B9533" s="9" t="n">
        <v>1.47</v>
      </c>
    </row>
    <row r="9534">
      <c r="A9534" s="160" t="n">
        <v>41256</v>
      </c>
      <c r="B9534" s="9" t="n">
        <v>1.47</v>
      </c>
    </row>
    <row r="9535">
      <c r="A9535" s="160" t="n">
        <v>41257</v>
      </c>
      <c r="B9535" s="9" t="n">
        <v>1.48</v>
      </c>
    </row>
    <row r="9536">
      <c r="A9536" s="160" t="n">
        <v>41260</v>
      </c>
      <c r="B9536" s="9" t="n">
        <v>1.53</v>
      </c>
    </row>
    <row r="9537">
      <c r="A9537" s="160" t="n">
        <v>41261</v>
      </c>
      <c r="B9537" s="9" t="n">
        <v>1.56</v>
      </c>
    </row>
    <row r="9538">
      <c r="A9538" s="160" t="n">
        <v>41262</v>
      </c>
      <c r="B9538" s="9" t="n">
        <v>1.54</v>
      </c>
    </row>
    <row r="9539">
      <c r="A9539" s="160" t="n">
        <v>41263</v>
      </c>
      <c r="B9539" s="9" t="n">
        <v>1.53</v>
      </c>
    </row>
    <row r="9540">
      <c r="A9540" s="160" t="n">
        <v>41264</v>
      </c>
      <c r="B9540" s="9" t="n">
        <v>1.51</v>
      </c>
    </row>
    <row r="9541">
      <c r="A9541" s="160" t="n">
        <v>41267</v>
      </c>
      <c r="B9541" s="9" t="n">
        <v>1.53</v>
      </c>
    </row>
    <row r="9542">
      <c r="A9542" s="160" t="n">
        <v>41268</v>
      </c>
      <c r="B9542" s="9" t="n"/>
    </row>
    <row r="9543">
      <c r="A9543" s="160" t="n">
        <v>41269</v>
      </c>
      <c r="B9543" s="9" t="n">
        <v>1.51</v>
      </c>
    </row>
    <row r="9544">
      <c r="A9544" s="160" t="n">
        <v>41270</v>
      </c>
      <c r="B9544" s="9" t="n">
        <v>1.48</v>
      </c>
    </row>
    <row r="9545">
      <c r="A9545" s="160" t="n">
        <v>41271</v>
      </c>
      <c r="B9545" s="9" t="n">
        <v>1.46</v>
      </c>
    </row>
    <row r="9546">
      <c r="A9546" s="160" t="n">
        <v>41274</v>
      </c>
      <c r="B9546" s="9" t="n">
        <v>1.53</v>
      </c>
    </row>
    <row r="9547">
      <c r="A9547" s="160" t="n">
        <v>41275</v>
      </c>
      <c r="B9547" s="9" t="n"/>
    </row>
    <row r="9548">
      <c r="A9548" s="160" t="n">
        <v>41276</v>
      </c>
      <c r="B9548" s="9" t="n">
        <v>1.59</v>
      </c>
    </row>
    <row r="9549">
      <c r="A9549" s="160" t="n">
        <v>41277</v>
      </c>
      <c r="B9549" s="9" t="n">
        <v>1.65</v>
      </c>
    </row>
    <row r="9550">
      <c r="A9550" s="160" t="n">
        <v>41278</v>
      </c>
      <c r="B9550" s="9" t="n">
        <v>1.66</v>
      </c>
    </row>
    <row r="9551">
      <c r="A9551" s="160" t="n">
        <v>41281</v>
      </c>
      <c r="B9551" s="9" t="n">
        <v>1.65</v>
      </c>
    </row>
    <row r="9552">
      <c r="A9552" s="160" t="n">
        <v>41282</v>
      </c>
      <c r="B9552" s="9" t="n">
        <v>1.64</v>
      </c>
    </row>
    <row r="9553">
      <c r="A9553" s="160" t="n">
        <v>41283</v>
      </c>
      <c r="B9553" s="9" t="n">
        <v>1.64</v>
      </c>
    </row>
    <row r="9554">
      <c r="A9554" s="160" t="n">
        <v>41284</v>
      </c>
      <c r="B9554" s="9" t="n">
        <v>1.65</v>
      </c>
    </row>
    <row r="9555">
      <c r="A9555" s="160" t="n">
        <v>41285</v>
      </c>
      <c r="B9555" s="9" t="n">
        <v>1.63</v>
      </c>
    </row>
    <row r="9556">
      <c r="A9556" s="160" t="n">
        <v>41288</v>
      </c>
      <c r="B9556" s="9" t="n">
        <v>1.63</v>
      </c>
    </row>
    <row r="9557">
      <c r="A9557" s="160" t="n">
        <v>41289</v>
      </c>
      <c r="B9557" s="9" t="n">
        <v>1.6</v>
      </c>
    </row>
    <row r="9558">
      <c r="A9558" s="160" t="n">
        <v>41290</v>
      </c>
      <c r="B9558" s="9" t="n">
        <v>1.58</v>
      </c>
    </row>
    <row r="9559">
      <c r="A9559" s="160" t="n">
        <v>41291</v>
      </c>
      <c r="B9559" s="9" t="n">
        <v>1.61</v>
      </c>
    </row>
    <row r="9560">
      <c r="A9560" s="160" t="n">
        <v>41292</v>
      </c>
      <c r="B9560" s="9" t="n">
        <v>1.61</v>
      </c>
    </row>
    <row r="9561">
      <c r="A9561" s="160" t="n">
        <v>41295</v>
      </c>
      <c r="B9561" s="9" t="n"/>
    </row>
    <row r="9562">
      <c r="A9562" s="160" t="n">
        <v>41296</v>
      </c>
      <c r="B9562" s="9" t="n">
        <v>1.6</v>
      </c>
    </row>
    <row r="9563">
      <c r="A9563" s="160" t="n">
        <v>41297</v>
      </c>
      <c r="B9563" s="9" t="n">
        <v>1.6</v>
      </c>
    </row>
    <row r="9564">
      <c r="A9564" s="160" t="n">
        <v>41298</v>
      </c>
      <c r="B9564" s="9" t="n">
        <v>1.65</v>
      </c>
    </row>
    <row r="9565">
      <c r="A9565" s="160" t="n">
        <v>41299</v>
      </c>
      <c r="B9565" s="9" t="n">
        <v>1.7</v>
      </c>
    </row>
    <row r="9566">
      <c r="A9566" s="160" t="n">
        <v>41302</v>
      </c>
      <c r="B9566" s="9" t="n">
        <v>1.71</v>
      </c>
    </row>
    <row r="9567">
      <c r="A9567" s="160" t="n">
        <v>41303</v>
      </c>
      <c r="B9567" s="9" t="n">
        <v>1.73</v>
      </c>
    </row>
    <row r="9568">
      <c r="A9568" s="160" t="n">
        <v>41304</v>
      </c>
      <c r="B9568" s="9" t="n">
        <v>1.76</v>
      </c>
    </row>
    <row r="9569">
      <c r="A9569" s="160" t="n">
        <v>41305</v>
      </c>
      <c r="B9569" s="9" t="n">
        <v>1.75</v>
      </c>
    </row>
    <row r="9570">
      <c r="A9570" s="160" t="n">
        <v>41306</v>
      </c>
      <c r="B9570" s="9" t="n">
        <v>1.77</v>
      </c>
    </row>
    <row r="9571">
      <c r="A9571" s="160" t="n">
        <v>41309</v>
      </c>
      <c r="B9571" s="9" t="n">
        <v>1.75</v>
      </c>
    </row>
    <row r="9572">
      <c r="A9572" s="160" t="n">
        <v>41310</v>
      </c>
      <c r="B9572" s="9" t="n">
        <v>1.77</v>
      </c>
    </row>
    <row r="9573">
      <c r="A9573" s="160" t="n">
        <v>41311</v>
      </c>
      <c r="B9573" s="9" t="n">
        <v>1.73</v>
      </c>
    </row>
    <row r="9574">
      <c r="A9574" s="160" t="n">
        <v>41312</v>
      </c>
      <c r="B9574" s="9" t="n">
        <v>1.74</v>
      </c>
    </row>
    <row r="9575">
      <c r="A9575" s="160" t="n">
        <v>41313</v>
      </c>
      <c r="B9575" s="9" t="n">
        <v>1.74</v>
      </c>
    </row>
    <row r="9576">
      <c r="A9576" s="160" t="n">
        <v>41316</v>
      </c>
      <c r="B9576" s="9" t="n">
        <v>1.72</v>
      </c>
    </row>
    <row r="9577">
      <c r="A9577" s="160" t="n">
        <v>41317</v>
      </c>
      <c r="B9577" s="9" t="n">
        <v>1.73</v>
      </c>
    </row>
    <row r="9578">
      <c r="A9578" s="160" t="n">
        <v>41318</v>
      </c>
      <c r="B9578" s="9" t="n">
        <v>1.76</v>
      </c>
    </row>
    <row r="9579">
      <c r="A9579" s="160" t="n">
        <v>41319</v>
      </c>
      <c r="B9579" s="9" t="n">
        <v>1.73</v>
      </c>
    </row>
    <row r="9580">
      <c r="A9580" s="160" t="n">
        <v>41320</v>
      </c>
      <c r="B9580" s="9" t="n">
        <v>1.72</v>
      </c>
    </row>
    <row r="9581">
      <c r="A9581" s="160" t="n">
        <v>41323</v>
      </c>
      <c r="B9581" s="9" t="n"/>
    </row>
    <row r="9582">
      <c r="A9582" s="160" t="n">
        <v>41324</v>
      </c>
      <c r="B9582" s="9" t="n">
        <v>1.74</v>
      </c>
    </row>
    <row r="9583">
      <c r="A9583" s="160" t="n">
        <v>41325</v>
      </c>
      <c r="B9583" s="9" t="n">
        <v>1.75</v>
      </c>
    </row>
    <row r="9584">
      <c r="A9584" s="160" t="n">
        <v>41326</v>
      </c>
      <c r="B9584" s="9" t="n">
        <v>1.73</v>
      </c>
    </row>
    <row r="9585">
      <c r="A9585" s="160" t="n">
        <v>41327</v>
      </c>
      <c r="B9585" s="9" t="n">
        <v>1.7</v>
      </c>
    </row>
    <row r="9586">
      <c r="A9586" s="160" t="n">
        <v>41330</v>
      </c>
      <c r="B9586" s="9" t="n">
        <v>1.63</v>
      </c>
    </row>
    <row r="9587">
      <c r="A9587" s="160" t="n">
        <v>41331</v>
      </c>
      <c r="B9587" s="9" t="n">
        <v>1.63</v>
      </c>
    </row>
    <row r="9588">
      <c r="A9588" s="160" t="n">
        <v>41332</v>
      </c>
      <c r="B9588" s="9" t="n">
        <v>1.64</v>
      </c>
    </row>
    <row r="9589">
      <c r="A9589" s="160" t="n">
        <v>41333</v>
      </c>
      <c r="B9589" s="9" t="n">
        <v>1.64</v>
      </c>
    </row>
    <row r="9590">
      <c r="A9590" s="160" t="n">
        <v>41334</v>
      </c>
      <c r="B9590" s="9" t="n">
        <v>1.61</v>
      </c>
    </row>
    <row r="9591">
      <c r="A9591" s="160" t="n">
        <v>41337</v>
      </c>
      <c r="B9591" s="9" t="n">
        <v>1.64</v>
      </c>
    </row>
    <row r="9592">
      <c r="A9592" s="160" t="n">
        <v>41338</v>
      </c>
      <c r="B9592" s="9" t="n">
        <v>1.65</v>
      </c>
    </row>
    <row r="9593">
      <c r="A9593" s="160" t="n">
        <v>41339</v>
      </c>
      <c r="B9593" s="9" t="n">
        <v>1.7</v>
      </c>
    </row>
    <row r="9594">
      <c r="A9594" s="160" t="n">
        <v>41340</v>
      </c>
      <c r="B9594" s="9" t="n">
        <v>1.75</v>
      </c>
    </row>
    <row r="9595">
      <c r="A9595" s="160" t="n">
        <v>41341</v>
      </c>
      <c r="B9595" s="9" t="n">
        <v>1.79</v>
      </c>
    </row>
    <row r="9596">
      <c r="A9596" s="160" t="n">
        <v>41344</v>
      </c>
      <c r="B9596" s="9" t="n">
        <v>1.8</v>
      </c>
    </row>
    <row r="9597">
      <c r="A9597" s="160" t="n">
        <v>41345</v>
      </c>
      <c r="B9597" s="9" t="n">
        <v>1.76</v>
      </c>
    </row>
    <row r="9598">
      <c r="A9598" s="160" t="n">
        <v>41346</v>
      </c>
      <c r="B9598" s="9" t="n">
        <v>1.77</v>
      </c>
    </row>
    <row r="9599">
      <c r="A9599" s="160" t="n">
        <v>41347</v>
      </c>
      <c r="B9599" s="9" t="n">
        <v>1.77</v>
      </c>
    </row>
    <row r="9600">
      <c r="A9600" s="160" t="n">
        <v>41348</v>
      </c>
      <c r="B9600" s="9" t="n">
        <v>1.76</v>
      </c>
    </row>
    <row r="9601">
      <c r="A9601" s="160" t="n">
        <v>41351</v>
      </c>
      <c r="B9601" s="9" t="n">
        <v>1.7</v>
      </c>
    </row>
    <row r="9602">
      <c r="A9602" s="160" t="n">
        <v>41352</v>
      </c>
      <c r="B9602" s="9" t="n">
        <v>1.68</v>
      </c>
    </row>
    <row r="9603">
      <c r="A9603" s="160" t="n">
        <v>41353</v>
      </c>
      <c r="B9603" s="9" t="n">
        <v>1.7</v>
      </c>
    </row>
    <row r="9604">
      <c r="A9604" s="160" t="n">
        <v>41354</v>
      </c>
      <c r="B9604" s="9" t="n">
        <v>1.68</v>
      </c>
    </row>
    <row r="9605">
      <c r="A9605" s="160" t="n">
        <v>41355</v>
      </c>
      <c r="B9605" s="9" t="n">
        <v>1.67</v>
      </c>
    </row>
    <row r="9606">
      <c r="A9606" s="160" t="n">
        <v>41358</v>
      </c>
      <c r="B9606" s="9" t="n">
        <v>1.69</v>
      </c>
    </row>
    <row r="9607">
      <c r="A9607" s="160" t="n">
        <v>41359</v>
      </c>
      <c r="B9607" s="9" t="n">
        <v>1.67</v>
      </c>
    </row>
    <row r="9608">
      <c r="A9608" s="160" t="n">
        <v>41360</v>
      </c>
      <c r="B9608" s="9" t="n">
        <v>1.62</v>
      </c>
    </row>
    <row r="9609">
      <c r="A9609" s="160" t="n">
        <v>41361</v>
      </c>
      <c r="B9609" s="9" t="n">
        <v>1.62</v>
      </c>
    </row>
    <row r="9610">
      <c r="A9610" s="160" t="n">
        <v>41362</v>
      </c>
      <c r="B9610" s="9" t="n"/>
    </row>
    <row r="9611">
      <c r="A9611" s="160" t="n">
        <v>41365</v>
      </c>
      <c r="B9611" s="9" t="n">
        <v>1.63</v>
      </c>
    </row>
    <row r="9612">
      <c r="A9612" s="160" t="n">
        <v>41366</v>
      </c>
      <c r="B9612" s="9" t="n">
        <v>1.63</v>
      </c>
    </row>
    <row r="9613">
      <c r="A9613" s="160" t="n">
        <v>41367</v>
      </c>
      <c r="B9613" s="9" t="n">
        <v>1.59</v>
      </c>
    </row>
    <row r="9614">
      <c r="A9614" s="160" t="n">
        <v>41368</v>
      </c>
      <c r="B9614" s="9" t="n">
        <v>1.56</v>
      </c>
    </row>
    <row r="9615">
      <c r="A9615" s="160" t="n">
        <v>41369</v>
      </c>
      <c r="B9615" s="9" t="n">
        <v>1.48</v>
      </c>
    </row>
    <row r="9616">
      <c r="A9616" s="160" t="n">
        <v>41372</v>
      </c>
      <c r="B9616" s="9" t="n">
        <v>1.52</v>
      </c>
    </row>
    <row r="9617">
      <c r="A9617" s="160" t="n">
        <v>41373</v>
      </c>
      <c r="B9617" s="9" t="n">
        <v>1.54</v>
      </c>
    </row>
    <row r="9618">
      <c r="A9618" s="160" t="n">
        <v>41374</v>
      </c>
      <c r="B9618" s="9" t="n">
        <v>1.6</v>
      </c>
    </row>
    <row r="9619">
      <c r="A9619" s="160" t="n">
        <v>41375</v>
      </c>
      <c r="B9619" s="9" t="n">
        <v>1.58</v>
      </c>
    </row>
    <row r="9620">
      <c r="A9620" s="160" t="n">
        <v>41376</v>
      </c>
      <c r="B9620" s="9" t="n">
        <v>1.53</v>
      </c>
    </row>
    <row r="9621">
      <c r="A9621" s="160" t="n">
        <v>41379</v>
      </c>
      <c r="B9621" s="9" t="n">
        <v>1.5</v>
      </c>
    </row>
    <row r="9622">
      <c r="A9622" s="160" t="n">
        <v>41380</v>
      </c>
      <c r="B9622" s="9" t="n">
        <v>1.51</v>
      </c>
    </row>
    <row r="9623">
      <c r="A9623" s="160" t="n">
        <v>41381</v>
      </c>
      <c r="B9623" s="9" t="n">
        <v>1.49</v>
      </c>
    </row>
    <row r="9624">
      <c r="A9624" s="160" t="n">
        <v>41382</v>
      </c>
      <c r="B9624" s="9" t="n">
        <v>1.48</v>
      </c>
    </row>
    <row r="9625">
      <c r="A9625" s="160" t="n">
        <v>41383</v>
      </c>
      <c r="B9625" s="9" t="n">
        <v>1.49</v>
      </c>
    </row>
    <row r="9626">
      <c r="A9626" s="160" t="n">
        <v>41386</v>
      </c>
      <c r="B9626" s="9" t="n">
        <v>1.48</v>
      </c>
    </row>
    <row r="9627">
      <c r="A9627" s="160" t="n">
        <v>41387</v>
      </c>
      <c r="B9627" s="9" t="n">
        <v>1.51</v>
      </c>
    </row>
    <row r="9628">
      <c r="A9628" s="160" t="n">
        <v>41388</v>
      </c>
      <c r="B9628" s="9" t="n">
        <v>1.5</v>
      </c>
    </row>
    <row r="9629">
      <c r="A9629" s="160" t="n">
        <v>41389</v>
      </c>
      <c r="B9629" s="9" t="n">
        <v>1.51</v>
      </c>
    </row>
    <row r="9630">
      <c r="A9630" s="160" t="n">
        <v>41390</v>
      </c>
      <c r="B9630" s="9" t="n">
        <v>1.48</v>
      </c>
    </row>
    <row r="9631">
      <c r="A9631" s="160" t="n">
        <v>41393</v>
      </c>
      <c r="B9631" s="9" t="n">
        <v>1.5</v>
      </c>
    </row>
    <row r="9632">
      <c r="A9632" s="160" t="n">
        <v>41394</v>
      </c>
      <c r="B9632" s="9" t="n">
        <v>1.48</v>
      </c>
    </row>
    <row r="9633">
      <c r="A9633" s="160" t="n">
        <v>41395</v>
      </c>
      <c r="B9633" s="9" t="n">
        <v>1.46</v>
      </c>
    </row>
    <row r="9634">
      <c r="A9634" s="160" t="n">
        <v>41396</v>
      </c>
      <c r="B9634" s="9" t="n">
        <v>1.46</v>
      </c>
    </row>
    <row r="9635">
      <c r="A9635" s="160" t="n">
        <v>41397</v>
      </c>
      <c r="B9635" s="9" t="n">
        <v>1.56</v>
      </c>
    </row>
    <row r="9636">
      <c r="A9636" s="160" t="n">
        <v>41400</v>
      </c>
      <c r="B9636" s="9" t="n">
        <v>1.58</v>
      </c>
    </row>
    <row r="9637">
      <c r="A9637" s="160" t="n">
        <v>41401</v>
      </c>
      <c r="B9637" s="9" t="n">
        <v>1.6</v>
      </c>
    </row>
    <row r="9638">
      <c r="A9638" s="160" t="n">
        <v>41402</v>
      </c>
      <c r="B9638" s="9" t="n">
        <v>1.59</v>
      </c>
    </row>
    <row r="9639">
      <c r="A9639" s="160" t="n">
        <v>41403</v>
      </c>
      <c r="B9639" s="9" t="n">
        <v>1.59</v>
      </c>
    </row>
    <row r="9640">
      <c r="A9640" s="160" t="n">
        <v>41404</v>
      </c>
      <c r="B9640" s="9" t="n">
        <v>1.64</v>
      </c>
    </row>
    <row r="9641">
      <c r="A9641" s="160" t="n">
        <v>41407</v>
      </c>
      <c r="B9641" s="9" t="n">
        <v>1.68</v>
      </c>
    </row>
    <row r="9642">
      <c r="A9642" s="160" t="n">
        <v>41408</v>
      </c>
      <c r="B9642" s="9" t="n">
        <v>1.7</v>
      </c>
    </row>
    <row r="9643">
      <c r="A9643" s="160" t="n">
        <v>41409</v>
      </c>
      <c r="B9643" s="9" t="n">
        <v>1.68</v>
      </c>
    </row>
    <row r="9644">
      <c r="A9644" s="160" t="n">
        <v>41410</v>
      </c>
      <c r="B9644" s="9" t="n">
        <v>1.64</v>
      </c>
    </row>
    <row r="9645">
      <c r="A9645" s="160" t="n">
        <v>41411</v>
      </c>
      <c r="B9645" s="9" t="n">
        <v>1.69</v>
      </c>
    </row>
    <row r="9646">
      <c r="A9646" s="160" t="n">
        <v>41414</v>
      </c>
      <c r="B9646" s="9" t="n">
        <v>1.71</v>
      </c>
    </row>
    <row r="9647">
      <c r="A9647" s="160" t="n">
        <v>41415</v>
      </c>
      <c r="B9647" s="9" t="n">
        <v>1.68</v>
      </c>
    </row>
    <row r="9648">
      <c r="A9648" s="160" t="n">
        <v>41416</v>
      </c>
      <c r="B9648" s="9" t="n">
        <v>1.77</v>
      </c>
    </row>
    <row r="9649">
      <c r="A9649" s="160" t="n">
        <v>41417</v>
      </c>
      <c r="B9649" s="9" t="n">
        <v>1.76</v>
      </c>
    </row>
    <row r="9650">
      <c r="A9650" s="160" t="n">
        <v>41418</v>
      </c>
      <c r="B9650" s="9" t="n">
        <v>1.75</v>
      </c>
    </row>
    <row r="9651">
      <c r="A9651" s="160" t="n">
        <v>41421</v>
      </c>
      <c r="B9651" s="9" t="n"/>
    </row>
    <row r="9652">
      <c r="A9652" s="160" t="n">
        <v>41422</v>
      </c>
      <c r="B9652" s="9" t="n">
        <v>1.86</v>
      </c>
    </row>
    <row r="9653">
      <c r="A9653" s="160" t="n">
        <v>41423</v>
      </c>
      <c r="B9653" s="9" t="n">
        <v>1.83</v>
      </c>
    </row>
    <row r="9654">
      <c r="A9654" s="160" t="n">
        <v>41424</v>
      </c>
      <c r="B9654" s="9" t="n">
        <v>1.82</v>
      </c>
    </row>
    <row r="9655">
      <c r="A9655" s="160" t="n">
        <v>41425</v>
      </c>
      <c r="B9655" s="9" t="n">
        <v>1.86</v>
      </c>
    </row>
    <row r="9656">
      <c r="A9656" s="160" t="n">
        <v>41428</v>
      </c>
      <c r="B9656" s="9" t="n">
        <v>1.83</v>
      </c>
    </row>
    <row r="9657">
      <c r="A9657" s="160" t="n">
        <v>41429</v>
      </c>
      <c r="B9657" s="9" t="n">
        <v>1.82</v>
      </c>
    </row>
    <row r="9658">
      <c r="A9658" s="160" t="n">
        <v>41430</v>
      </c>
      <c r="B9658" s="9" t="n">
        <v>1.8</v>
      </c>
    </row>
    <row r="9659">
      <c r="A9659" s="160" t="n">
        <v>41431</v>
      </c>
      <c r="B9659" s="9" t="n">
        <v>1.78</v>
      </c>
    </row>
    <row r="9660">
      <c r="A9660" s="160" t="n">
        <v>41432</v>
      </c>
      <c r="B9660" s="9" t="n">
        <v>1.85</v>
      </c>
    </row>
    <row r="9661">
      <c r="A9661" s="160" t="n">
        <v>41435</v>
      </c>
      <c r="B9661" s="9" t="n">
        <v>1.9</v>
      </c>
    </row>
    <row r="9662">
      <c r="A9662" s="160" t="n">
        <v>41436</v>
      </c>
      <c r="B9662" s="9" t="n">
        <v>1.86</v>
      </c>
    </row>
    <row r="9663">
      <c r="A9663" s="160" t="n">
        <v>41437</v>
      </c>
      <c r="B9663" s="9" t="n">
        <v>1.91</v>
      </c>
    </row>
    <row r="9664">
      <c r="A9664" s="160" t="n">
        <v>41438</v>
      </c>
      <c r="B9664" s="9" t="n">
        <v>1.87</v>
      </c>
    </row>
    <row r="9665">
      <c r="A9665" s="160" t="n">
        <v>41439</v>
      </c>
      <c r="B9665" s="9" t="n">
        <v>1.85</v>
      </c>
    </row>
    <row r="9666">
      <c r="A9666" s="160" t="n">
        <v>41442</v>
      </c>
      <c r="B9666" s="9" t="n">
        <v>1.92</v>
      </c>
    </row>
    <row r="9667">
      <c r="A9667" s="160" t="n">
        <v>41443</v>
      </c>
      <c r="B9667" s="9" t="n">
        <v>1.93</v>
      </c>
    </row>
    <row r="9668">
      <c r="A9668" s="160" t="n">
        <v>41444</v>
      </c>
      <c r="B9668" s="9" t="n">
        <v>2.02</v>
      </c>
    </row>
    <row r="9669">
      <c r="A9669" s="160" t="n">
        <v>41445</v>
      </c>
      <c r="B9669" s="9" t="n">
        <v>2.08</v>
      </c>
    </row>
    <row r="9670">
      <c r="A9670" s="160" t="n">
        <v>41446</v>
      </c>
      <c r="B9670" s="9" t="n">
        <v>2.14</v>
      </c>
    </row>
    <row r="9671">
      <c r="A9671" s="160" t="n">
        <v>41449</v>
      </c>
      <c r="B9671" s="9" t="n">
        <v>2.15</v>
      </c>
    </row>
    <row r="9672">
      <c r="A9672" s="160" t="n">
        <v>41450</v>
      </c>
      <c r="B9672" s="9" t="n">
        <v>2.17</v>
      </c>
    </row>
    <row r="9673">
      <c r="A9673" s="160" t="n">
        <v>41451</v>
      </c>
      <c r="B9673" s="9" t="n">
        <v>2.16</v>
      </c>
    </row>
    <row r="9674">
      <c r="A9674" s="160" t="n">
        <v>41452</v>
      </c>
      <c r="B9674" s="9" t="n">
        <v>2.13</v>
      </c>
    </row>
    <row r="9675">
      <c r="A9675" s="160" t="n">
        <v>41453</v>
      </c>
      <c r="B9675" s="9" t="n">
        <v>2.16</v>
      </c>
    </row>
    <row r="9676">
      <c r="A9676" s="160" t="n">
        <v>41456</v>
      </c>
      <c r="B9676" s="9" t="n">
        <v>2.16</v>
      </c>
    </row>
    <row r="9677">
      <c r="A9677" s="160" t="n">
        <v>41457</v>
      </c>
      <c r="B9677" s="9" t="n">
        <v>2.14</v>
      </c>
    </row>
    <row r="9678">
      <c r="A9678" s="160" t="n">
        <v>41458</v>
      </c>
      <c r="B9678" s="9" t="n">
        <v>2.16</v>
      </c>
    </row>
    <row r="9679">
      <c r="A9679" s="160" t="n">
        <v>41459</v>
      </c>
      <c r="B9679" s="9" t="n"/>
    </row>
    <row r="9680">
      <c r="A9680" s="160" t="n">
        <v>41460</v>
      </c>
      <c r="B9680" s="9" t="n">
        <v>2.33</v>
      </c>
    </row>
    <row r="9681">
      <c r="A9681" s="160" t="n">
        <v>41463</v>
      </c>
      <c r="B9681" s="9" t="n">
        <v>2.28</v>
      </c>
    </row>
    <row r="9682">
      <c r="A9682" s="160" t="n">
        <v>41464</v>
      </c>
      <c r="B9682" s="9" t="n">
        <v>2.28</v>
      </c>
    </row>
    <row r="9683">
      <c r="A9683" s="160" t="n">
        <v>41465</v>
      </c>
      <c r="B9683" s="9" t="n">
        <v>2.32</v>
      </c>
    </row>
    <row r="9684">
      <c r="A9684" s="160" t="n">
        <v>41466</v>
      </c>
      <c r="B9684" s="9" t="n">
        <v>2.26</v>
      </c>
    </row>
    <row r="9685">
      <c r="A9685" s="160" t="n">
        <v>41467</v>
      </c>
      <c r="B9685" s="9" t="n">
        <v>2.24</v>
      </c>
    </row>
    <row r="9686">
      <c r="A9686" s="160" t="n">
        <v>41470</v>
      </c>
      <c r="B9686" s="9" t="n">
        <v>2.23</v>
      </c>
    </row>
    <row r="9687">
      <c r="A9687" s="160" t="n">
        <v>41471</v>
      </c>
      <c r="B9687" s="9" t="n">
        <v>2.21</v>
      </c>
    </row>
    <row r="9688">
      <c r="A9688" s="160" t="n">
        <v>41472</v>
      </c>
      <c r="B9688" s="9" t="n">
        <v>2.2</v>
      </c>
    </row>
    <row r="9689">
      <c r="A9689" s="160" t="n">
        <v>41473</v>
      </c>
      <c r="B9689" s="9" t="n">
        <v>2.24</v>
      </c>
    </row>
    <row r="9690">
      <c r="A9690" s="160" t="n">
        <v>41474</v>
      </c>
      <c r="B9690" s="9" t="n">
        <v>2.18</v>
      </c>
    </row>
    <row r="9691">
      <c r="A9691" s="160" t="n">
        <v>41477</v>
      </c>
      <c r="B9691" s="9" t="n">
        <v>2.18</v>
      </c>
    </row>
    <row r="9692">
      <c r="A9692" s="160" t="n">
        <v>41478</v>
      </c>
      <c r="B9692" s="9" t="n">
        <v>2.2</v>
      </c>
    </row>
    <row r="9693">
      <c r="A9693" s="160" t="n">
        <v>41479</v>
      </c>
      <c r="B9693" s="9" t="n">
        <v>2.27</v>
      </c>
    </row>
    <row r="9694">
      <c r="A9694" s="160" t="n">
        <v>41480</v>
      </c>
      <c r="B9694" s="9" t="n">
        <v>2.29</v>
      </c>
    </row>
    <row r="9695">
      <c r="A9695" s="160" t="n">
        <v>41481</v>
      </c>
      <c r="B9695" s="9" t="n">
        <v>2.27</v>
      </c>
    </row>
    <row r="9696">
      <c r="A9696" s="160" t="n">
        <v>41484</v>
      </c>
      <c r="B9696" s="9" t="n">
        <v>2.28</v>
      </c>
    </row>
    <row r="9697">
      <c r="A9697" s="160" t="n">
        <v>41485</v>
      </c>
      <c r="B9697" s="9" t="n">
        <v>2.3</v>
      </c>
    </row>
    <row r="9698">
      <c r="A9698" s="160" t="n">
        <v>41486</v>
      </c>
      <c r="B9698" s="9" t="n">
        <v>2.29</v>
      </c>
    </row>
    <row r="9699">
      <c r="A9699" s="160" t="n">
        <v>41487</v>
      </c>
      <c r="B9699" s="9" t="n">
        <v>2.39</v>
      </c>
    </row>
    <row r="9700">
      <c r="A9700" s="160" t="n">
        <v>41488</v>
      </c>
      <c r="B9700" s="9" t="n">
        <v>2.33</v>
      </c>
    </row>
    <row r="9701">
      <c r="A9701" s="160" t="n">
        <v>41491</v>
      </c>
      <c r="B9701" s="9" t="n">
        <v>2.35</v>
      </c>
    </row>
    <row r="9702">
      <c r="A9702" s="160" t="n">
        <v>41492</v>
      </c>
      <c r="B9702" s="9" t="n">
        <v>2.35</v>
      </c>
    </row>
    <row r="9703">
      <c r="A9703" s="160" t="n">
        <v>41493</v>
      </c>
      <c r="B9703" s="9" t="n">
        <v>2.29</v>
      </c>
    </row>
    <row r="9704">
      <c r="A9704" s="160" t="n">
        <v>41494</v>
      </c>
      <c r="B9704" s="9" t="n">
        <v>2.28</v>
      </c>
    </row>
    <row r="9705">
      <c r="A9705" s="160" t="n">
        <v>41495</v>
      </c>
      <c r="B9705" s="9" t="n">
        <v>2.25</v>
      </c>
    </row>
    <row r="9706">
      <c r="A9706" s="160" t="n">
        <v>41498</v>
      </c>
      <c r="B9706" s="9" t="n">
        <v>2.29</v>
      </c>
    </row>
    <row r="9707">
      <c r="A9707" s="160" t="n">
        <v>41499</v>
      </c>
      <c r="B9707" s="9" t="n">
        <v>2.37</v>
      </c>
    </row>
    <row r="9708">
      <c r="A9708" s="160" t="n">
        <v>41500</v>
      </c>
      <c r="B9708" s="9" t="n">
        <v>2.37</v>
      </c>
    </row>
    <row r="9709">
      <c r="A9709" s="160" t="n">
        <v>41501</v>
      </c>
      <c r="B9709" s="9" t="n">
        <v>2.41</v>
      </c>
    </row>
    <row r="9710">
      <c r="A9710" s="160" t="n">
        <v>41502</v>
      </c>
      <c r="B9710" s="9" t="n">
        <v>2.48</v>
      </c>
    </row>
    <row r="9711">
      <c r="A9711" s="160" t="n">
        <v>41505</v>
      </c>
      <c r="B9711" s="9" t="n">
        <v>2.52</v>
      </c>
    </row>
    <row r="9712">
      <c r="A9712" s="160" t="n">
        <v>41506</v>
      </c>
      <c r="B9712" s="9" t="n">
        <v>2.46</v>
      </c>
    </row>
    <row r="9713">
      <c r="A9713" s="160" t="n">
        <v>41507</v>
      </c>
      <c r="B9713" s="9" t="n">
        <v>2.49</v>
      </c>
    </row>
    <row r="9714">
      <c r="A9714" s="160" t="n">
        <v>41508</v>
      </c>
      <c r="B9714" s="9" t="n">
        <v>2.48</v>
      </c>
    </row>
    <row r="9715">
      <c r="A9715" s="160" t="n">
        <v>41509</v>
      </c>
      <c r="B9715" s="9" t="n">
        <v>2.42</v>
      </c>
    </row>
    <row r="9716">
      <c r="A9716" s="160" t="n">
        <v>41512</v>
      </c>
      <c r="B9716" s="9" t="n">
        <v>2.38</v>
      </c>
    </row>
    <row r="9717">
      <c r="A9717" s="160" t="n">
        <v>41513</v>
      </c>
      <c r="B9717" s="9" t="n">
        <v>2.34</v>
      </c>
    </row>
    <row r="9718">
      <c r="A9718" s="160" t="n">
        <v>41514</v>
      </c>
      <c r="B9718" s="9" t="n">
        <v>2.38</v>
      </c>
    </row>
    <row r="9719">
      <c r="A9719" s="160" t="n">
        <v>41515</v>
      </c>
      <c r="B9719" s="9" t="n">
        <v>2.36</v>
      </c>
    </row>
    <row r="9720">
      <c r="A9720" s="160" t="n">
        <v>41516</v>
      </c>
      <c r="B9720" s="9" t="n">
        <v>2.39</v>
      </c>
    </row>
    <row r="9721">
      <c r="A9721" s="160" t="n">
        <v>41519</v>
      </c>
      <c r="B9721" s="9" t="n"/>
    </row>
    <row r="9722">
      <c r="A9722" s="160" t="n">
        <v>41520</v>
      </c>
      <c r="B9722" s="9" t="n">
        <v>2.43</v>
      </c>
    </row>
    <row r="9723">
      <c r="A9723" s="160" t="n">
        <v>41521</v>
      </c>
      <c r="B9723" s="9" t="n">
        <v>2.44</v>
      </c>
    </row>
    <row r="9724">
      <c r="A9724" s="160" t="n">
        <v>41522</v>
      </c>
      <c r="B9724" s="9" t="n">
        <v>2.46</v>
      </c>
    </row>
    <row r="9725">
      <c r="A9725" s="160" t="n">
        <v>41523</v>
      </c>
      <c r="B9725" s="9" t="n">
        <v>2.48</v>
      </c>
    </row>
    <row r="9726">
      <c r="A9726" s="160" t="n">
        <v>41526</v>
      </c>
      <c r="B9726" s="9" t="n">
        <v>2.45</v>
      </c>
    </row>
    <row r="9727">
      <c r="A9727" s="160" t="n">
        <v>41527</v>
      </c>
      <c r="B9727" s="9" t="n">
        <v>2.46</v>
      </c>
    </row>
    <row r="9728">
      <c r="A9728" s="160" t="n">
        <v>41528</v>
      </c>
      <c r="B9728" s="9" t="n">
        <v>2.46</v>
      </c>
    </row>
    <row r="9729">
      <c r="A9729" s="160" t="n">
        <v>41529</v>
      </c>
      <c r="B9729" s="9" t="n">
        <v>2.47</v>
      </c>
    </row>
    <row r="9730">
      <c r="A9730" s="160" t="n">
        <v>41530</v>
      </c>
      <c r="B9730" s="9" t="n">
        <v>2.45</v>
      </c>
    </row>
    <row r="9731">
      <c r="A9731" s="160" t="n">
        <v>41533</v>
      </c>
      <c r="B9731" s="9" t="n">
        <v>2.47</v>
      </c>
    </row>
    <row r="9732">
      <c r="A9732" s="160" t="n">
        <v>41534</v>
      </c>
      <c r="B9732" s="9" t="n">
        <v>2.47</v>
      </c>
    </row>
    <row r="9733">
      <c r="A9733" s="160" t="n">
        <v>41535</v>
      </c>
      <c r="B9733" s="9" t="n">
        <v>2.35</v>
      </c>
    </row>
    <row r="9734">
      <c r="A9734" s="160" t="n">
        <v>41536</v>
      </c>
      <c r="B9734" s="9" t="n">
        <v>2.42</v>
      </c>
    </row>
    <row r="9735">
      <c r="A9735" s="160" t="n">
        <v>41537</v>
      </c>
      <c r="B9735" s="9" t="n">
        <v>2.41</v>
      </c>
    </row>
    <row r="9736">
      <c r="A9736" s="160" t="n">
        <v>41540</v>
      </c>
      <c r="B9736" s="9" t="n">
        <v>2.37</v>
      </c>
    </row>
    <row r="9737">
      <c r="A9737" s="160" t="n">
        <v>41541</v>
      </c>
      <c r="B9737" s="9" t="n">
        <v>2.32</v>
      </c>
    </row>
    <row r="9738">
      <c r="A9738" s="160" t="n">
        <v>41542</v>
      </c>
      <c r="B9738" s="9" t="n">
        <v>2.27</v>
      </c>
    </row>
    <row r="9739">
      <c r="A9739" s="160" t="n">
        <v>41543</v>
      </c>
      <c r="B9739" s="9" t="n">
        <v>2.32</v>
      </c>
    </row>
    <row r="9740">
      <c r="A9740" s="160" t="n">
        <v>41544</v>
      </c>
      <c r="B9740" s="9" t="n">
        <v>2.3</v>
      </c>
    </row>
    <row r="9741">
      <c r="A9741" s="160" t="n">
        <v>41547</v>
      </c>
      <c r="B9741" s="9" t="n">
        <v>2.31</v>
      </c>
    </row>
    <row r="9742">
      <c r="A9742" s="160" t="n">
        <v>41548</v>
      </c>
      <c r="B9742" s="9" t="n">
        <v>2.33</v>
      </c>
    </row>
    <row r="9743">
      <c r="A9743" s="160" t="n">
        <v>41549</v>
      </c>
      <c r="B9743" s="9" t="n">
        <v>2.32</v>
      </c>
    </row>
    <row r="9744">
      <c r="A9744" s="160" t="n">
        <v>41550</v>
      </c>
      <c r="B9744" s="9" t="n">
        <v>2.29</v>
      </c>
    </row>
    <row r="9745">
      <c r="A9745" s="160" t="n">
        <v>41551</v>
      </c>
      <c r="B9745" s="9" t="n">
        <v>2.33</v>
      </c>
    </row>
    <row r="9746">
      <c r="A9746" s="160" t="n">
        <v>41554</v>
      </c>
      <c r="B9746" s="9" t="n">
        <v>2.28</v>
      </c>
    </row>
    <row r="9747">
      <c r="A9747" s="160" t="n">
        <v>41555</v>
      </c>
      <c r="B9747" s="9" t="n">
        <v>2.26</v>
      </c>
    </row>
    <row r="9748">
      <c r="A9748" s="160" t="n">
        <v>41556</v>
      </c>
      <c r="B9748" s="9" t="n">
        <v>2.31</v>
      </c>
    </row>
    <row r="9749">
      <c r="A9749" s="160" t="n">
        <v>41557</v>
      </c>
      <c r="B9749" s="9" t="n">
        <v>2.36</v>
      </c>
    </row>
    <row r="9750">
      <c r="A9750" s="160" t="n">
        <v>41558</v>
      </c>
      <c r="B9750" s="9" t="n">
        <v>2.35</v>
      </c>
    </row>
    <row r="9751">
      <c r="A9751" s="160" t="n">
        <v>41561</v>
      </c>
      <c r="B9751" s="9" t="n"/>
    </row>
    <row r="9752">
      <c r="A9752" s="160" t="n">
        <v>41562</v>
      </c>
      <c r="B9752" s="9" t="n">
        <v>2.38</v>
      </c>
    </row>
    <row r="9753">
      <c r="A9753" s="160" t="n">
        <v>41563</v>
      </c>
      <c r="B9753" s="9" t="n">
        <v>2.35</v>
      </c>
    </row>
    <row r="9754">
      <c r="A9754" s="160" t="n">
        <v>41564</v>
      </c>
      <c r="B9754" s="9" t="n">
        <v>2.28</v>
      </c>
    </row>
    <row r="9755">
      <c r="A9755" s="160" t="n">
        <v>41565</v>
      </c>
      <c r="B9755" s="9" t="n">
        <v>2.27</v>
      </c>
    </row>
    <row r="9756">
      <c r="A9756" s="160" t="n">
        <v>41568</v>
      </c>
      <c r="B9756" s="9" t="n">
        <v>2.3</v>
      </c>
    </row>
    <row r="9757">
      <c r="A9757" s="160" t="n">
        <v>41569</v>
      </c>
      <c r="B9757" s="9" t="n">
        <v>2.23</v>
      </c>
    </row>
    <row r="9758">
      <c r="A9758" s="160" t="n">
        <v>41570</v>
      </c>
      <c r="B9758" s="9" t="n">
        <v>2.2</v>
      </c>
    </row>
    <row r="9759">
      <c r="A9759" s="160" t="n">
        <v>41571</v>
      </c>
      <c r="B9759" s="9" t="n">
        <v>2.2</v>
      </c>
    </row>
    <row r="9760">
      <c r="A9760" s="160" t="n">
        <v>41572</v>
      </c>
      <c r="B9760" s="9" t="n">
        <v>2.21</v>
      </c>
    </row>
    <row r="9761">
      <c r="A9761" s="160" t="n">
        <v>41575</v>
      </c>
      <c r="B9761" s="9" t="n">
        <v>2.22</v>
      </c>
    </row>
    <row r="9762">
      <c r="A9762" s="160" t="n">
        <v>41576</v>
      </c>
      <c r="B9762" s="9" t="n">
        <v>2.22</v>
      </c>
    </row>
    <row r="9763">
      <c r="A9763" s="160" t="n">
        <v>41577</v>
      </c>
      <c r="B9763" s="9" t="n">
        <v>2.22</v>
      </c>
    </row>
    <row r="9764">
      <c r="A9764" s="160" t="n">
        <v>41578</v>
      </c>
      <c r="B9764" s="9" t="n">
        <v>2.26</v>
      </c>
    </row>
    <row r="9765">
      <c r="A9765" s="160" t="n">
        <v>41579</v>
      </c>
      <c r="B9765" s="9" t="n">
        <v>2.32</v>
      </c>
    </row>
    <row r="9766">
      <c r="A9766" s="160" t="n">
        <v>41582</v>
      </c>
      <c r="B9766" s="9" t="n">
        <v>2.31</v>
      </c>
    </row>
    <row r="9767">
      <c r="A9767" s="160" t="n">
        <v>41583</v>
      </c>
      <c r="B9767" s="9" t="n">
        <v>2.37</v>
      </c>
    </row>
    <row r="9768">
      <c r="A9768" s="160" t="n">
        <v>41584</v>
      </c>
      <c r="B9768" s="9" t="n">
        <v>2.37</v>
      </c>
    </row>
    <row r="9769">
      <c r="A9769" s="160" t="n">
        <v>41585</v>
      </c>
      <c r="B9769" s="9" t="n">
        <v>2.34</v>
      </c>
    </row>
    <row r="9770">
      <c r="A9770" s="160" t="n">
        <v>41586</v>
      </c>
      <c r="B9770" s="9" t="n">
        <v>2.45</v>
      </c>
    </row>
    <row r="9771">
      <c r="A9771" s="160" t="n">
        <v>41589</v>
      </c>
      <c r="B9771" s="9" t="n"/>
    </row>
    <row r="9772">
      <c r="A9772" s="160" t="n">
        <v>41590</v>
      </c>
      <c r="B9772" s="9" t="n">
        <v>2.46</v>
      </c>
    </row>
    <row r="9773">
      <c r="A9773" s="160" t="n">
        <v>41591</v>
      </c>
      <c r="B9773" s="9" t="n">
        <v>2.43</v>
      </c>
    </row>
    <row r="9774">
      <c r="A9774" s="160" t="n">
        <v>41592</v>
      </c>
      <c r="B9774" s="9" t="n">
        <v>2.4</v>
      </c>
    </row>
    <row r="9775">
      <c r="A9775" s="160" t="n">
        <v>41593</v>
      </c>
      <c r="B9775" s="9" t="n">
        <v>2.4</v>
      </c>
    </row>
    <row r="9776">
      <c r="A9776" s="160" t="n">
        <v>41596</v>
      </c>
      <c r="B9776" s="9" t="n">
        <v>2.36</v>
      </c>
    </row>
    <row r="9777">
      <c r="A9777" s="160" t="n">
        <v>41597</v>
      </c>
      <c r="B9777" s="9" t="n">
        <v>2.42</v>
      </c>
    </row>
    <row r="9778">
      <c r="A9778" s="160" t="n">
        <v>41598</v>
      </c>
      <c r="B9778" s="9" t="n">
        <v>2.52</v>
      </c>
    </row>
    <row r="9779">
      <c r="A9779" s="160" t="n">
        <v>41599</v>
      </c>
      <c r="B9779" s="9" t="n">
        <v>2.5</v>
      </c>
    </row>
    <row r="9780">
      <c r="A9780" s="160" t="n">
        <v>41600</v>
      </c>
      <c r="B9780" s="9" t="n">
        <v>2.44</v>
      </c>
    </row>
    <row r="9781">
      <c r="A9781" s="160" t="n">
        <v>41603</v>
      </c>
      <c r="B9781" s="9" t="n">
        <v>2.44</v>
      </c>
    </row>
    <row r="9782">
      <c r="A9782" s="160" t="n">
        <v>41604</v>
      </c>
      <c r="B9782" s="9" t="n">
        <v>2.42</v>
      </c>
    </row>
    <row r="9783">
      <c r="A9783" s="160" t="n">
        <v>41605</v>
      </c>
      <c r="B9783" s="9" t="n">
        <v>2.46</v>
      </c>
    </row>
    <row r="9784">
      <c r="A9784" s="160" t="n">
        <v>41606</v>
      </c>
      <c r="B9784" s="9" t="n"/>
    </row>
    <row r="9785">
      <c r="A9785" s="160" t="n">
        <v>41607</v>
      </c>
      <c r="B9785" s="9" t="n">
        <v>2.47</v>
      </c>
    </row>
    <row r="9786">
      <c r="A9786" s="160" t="n">
        <v>41610</v>
      </c>
      <c r="B9786" s="9" t="n">
        <v>2.51</v>
      </c>
    </row>
    <row r="9787">
      <c r="A9787" s="160" t="n">
        <v>41611</v>
      </c>
      <c r="B9787" s="9" t="n">
        <v>2.51</v>
      </c>
    </row>
    <row r="9788">
      <c r="A9788" s="160" t="n">
        <v>41612</v>
      </c>
      <c r="B9788" s="9" t="n">
        <v>2.54</v>
      </c>
    </row>
    <row r="9789">
      <c r="A9789" s="160" t="n">
        <v>41613</v>
      </c>
      <c r="B9789" s="9" t="n">
        <v>2.58</v>
      </c>
    </row>
    <row r="9790">
      <c r="A9790" s="160" t="n">
        <v>41614</v>
      </c>
      <c r="B9790" s="9" t="n">
        <v>2.58</v>
      </c>
    </row>
    <row r="9791">
      <c r="A9791" s="160" t="n">
        <v>41617</v>
      </c>
      <c r="B9791" s="9" t="n">
        <v>2.56</v>
      </c>
    </row>
    <row r="9792">
      <c r="A9792" s="160" t="n">
        <v>41618</v>
      </c>
      <c r="B9792" s="9" t="n">
        <v>2.51</v>
      </c>
    </row>
    <row r="9793">
      <c r="A9793" s="160" t="n">
        <v>41619</v>
      </c>
      <c r="B9793" s="9" t="n">
        <v>2.55</v>
      </c>
    </row>
    <row r="9794">
      <c r="A9794" s="160" t="n">
        <v>41620</v>
      </c>
      <c r="B9794" s="9" t="n">
        <v>2.55</v>
      </c>
    </row>
    <row r="9795">
      <c r="A9795" s="160" t="n">
        <v>41621</v>
      </c>
      <c r="B9795" s="9" t="n">
        <v>2.54</v>
      </c>
    </row>
    <row r="9796">
      <c r="A9796" s="160" t="n">
        <v>41624</v>
      </c>
      <c r="B9796" s="9" t="n">
        <v>2.55</v>
      </c>
    </row>
    <row r="9797">
      <c r="A9797" s="160" t="n">
        <v>41625</v>
      </c>
      <c r="B9797" s="9" t="n">
        <v>2.51</v>
      </c>
    </row>
    <row r="9798">
      <c r="A9798" s="160" t="n">
        <v>41626</v>
      </c>
      <c r="B9798" s="9" t="n">
        <v>2.57</v>
      </c>
    </row>
    <row r="9799">
      <c r="A9799" s="160" t="n">
        <v>41627</v>
      </c>
      <c r="B9799" s="9" t="n">
        <v>2.59</v>
      </c>
    </row>
    <row r="9800">
      <c r="A9800" s="160" t="n">
        <v>41628</v>
      </c>
      <c r="B9800" s="9" t="n">
        <v>2.52</v>
      </c>
    </row>
    <row r="9801">
      <c r="A9801" s="160" t="n">
        <v>41631</v>
      </c>
      <c r="B9801" s="9" t="n">
        <v>2.56</v>
      </c>
    </row>
    <row r="9802">
      <c r="A9802" s="160" t="n">
        <v>41632</v>
      </c>
      <c r="B9802" s="9" t="n">
        <v>2.61</v>
      </c>
    </row>
    <row r="9803">
      <c r="A9803" s="160" t="n">
        <v>41633</v>
      </c>
      <c r="B9803" s="9" t="n"/>
    </row>
    <row r="9804">
      <c r="A9804" s="160" t="n">
        <v>41634</v>
      </c>
      <c r="B9804" s="9" t="n">
        <v>2.58</v>
      </c>
    </row>
    <row r="9805">
      <c r="A9805" s="160" t="n">
        <v>41635</v>
      </c>
      <c r="B9805" s="9" t="n">
        <v>2.62</v>
      </c>
    </row>
    <row r="9806">
      <c r="A9806" s="160" t="n">
        <v>41638</v>
      </c>
      <c r="B9806" s="9" t="n">
        <v>2.6</v>
      </c>
    </row>
    <row r="9807">
      <c r="A9807" s="160" t="n">
        <v>41639</v>
      </c>
      <c r="B9807" s="9" t="n">
        <v>2.66</v>
      </c>
    </row>
    <row r="9808">
      <c r="A9808" s="160" t="n">
        <v>41640</v>
      </c>
      <c r="B9808" s="9" t="n"/>
    </row>
    <row r="9809">
      <c r="A9809" s="160" t="n">
        <v>41641</v>
      </c>
      <c r="B9809" s="9" t="n">
        <v>2.61</v>
      </c>
    </row>
    <row r="9810">
      <c r="A9810" s="160" t="n">
        <v>41642</v>
      </c>
      <c r="B9810" s="9" t="n">
        <v>2.6</v>
      </c>
    </row>
    <row r="9811">
      <c r="A9811" s="160" t="n">
        <v>41645</v>
      </c>
      <c r="B9811" s="9" t="n">
        <v>2.58</v>
      </c>
    </row>
    <row r="9812">
      <c r="A9812" s="160" t="n">
        <v>41646</v>
      </c>
      <c r="B9812" s="9" t="n">
        <v>2.56</v>
      </c>
    </row>
    <row r="9813">
      <c r="A9813" s="160" t="n">
        <v>41647</v>
      </c>
      <c r="B9813" s="9" t="n">
        <v>2.58</v>
      </c>
    </row>
    <row r="9814">
      <c r="A9814" s="160" t="n">
        <v>41648</v>
      </c>
      <c r="B9814" s="9" t="n">
        <v>2.53</v>
      </c>
    </row>
    <row r="9815">
      <c r="A9815" s="160" t="n">
        <v>41649</v>
      </c>
      <c r="B9815" s="9" t="n">
        <v>2.49</v>
      </c>
    </row>
    <row r="9816">
      <c r="A9816" s="160" t="n">
        <v>41652</v>
      </c>
      <c r="B9816" s="9" t="n">
        <v>2.45</v>
      </c>
    </row>
    <row r="9817">
      <c r="A9817" s="160" t="n">
        <v>41653</v>
      </c>
      <c r="B9817" s="9" t="n">
        <v>2.49</v>
      </c>
    </row>
    <row r="9818">
      <c r="A9818" s="160" t="n">
        <v>41654</v>
      </c>
      <c r="B9818" s="9" t="n">
        <v>2.49</v>
      </c>
    </row>
    <row r="9819">
      <c r="A9819" s="160" t="n">
        <v>41655</v>
      </c>
      <c r="B9819" s="9" t="n">
        <v>2.45</v>
      </c>
    </row>
    <row r="9820">
      <c r="A9820" s="160" t="n">
        <v>41656</v>
      </c>
      <c r="B9820" s="9" t="n">
        <v>2.44</v>
      </c>
    </row>
    <row r="9821">
      <c r="A9821" s="160" t="n">
        <v>41659</v>
      </c>
      <c r="B9821" s="9" t="n"/>
    </row>
    <row r="9822">
      <c r="A9822" s="160" t="n">
        <v>41660</v>
      </c>
      <c r="B9822" s="9" t="n">
        <v>2.45</v>
      </c>
    </row>
    <row r="9823">
      <c r="A9823" s="160" t="n">
        <v>41661</v>
      </c>
      <c r="B9823" s="9" t="n">
        <v>2.43</v>
      </c>
    </row>
    <row r="9824">
      <c r="A9824" s="160" t="n">
        <v>41662</v>
      </c>
      <c r="B9824" s="9" t="n">
        <v>2.4</v>
      </c>
    </row>
    <row r="9825">
      <c r="A9825" s="160" t="n">
        <v>41663</v>
      </c>
      <c r="B9825" s="9" t="n">
        <v>2.38</v>
      </c>
    </row>
    <row r="9826">
      <c r="A9826" s="160" t="n">
        <v>41666</v>
      </c>
      <c r="B9826" s="9" t="n">
        <v>2.41</v>
      </c>
    </row>
    <row r="9827">
      <c r="A9827" s="160" t="n">
        <v>41667</v>
      </c>
      <c r="B9827" s="9" t="n">
        <v>2.39</v>
      </c>
    </row>
    <row r="9828">
      <c r="A9828" s="160" t="n">
        <v>41668</v>
      </c>
      <c r="B9828" s="9" t="n">
        <v>2.33</v>
      </c>
    </row>
    <row r="9829">
      <c r="A9829" s="160" t="n">
        <v>41669</v>
      </c>
      <c r="B9829" s="9" t="n">
        <v>2.36</v>
      </c>
    </row>
    <row r="9830">
      <c r="A9830" s="160" t="n">
        <v>41670</v>
      </c>
      <c r="B9830" s="9" t="n">
        <v>2.33</v>
      </c>
    </row>
    <row r="9831">
      <c r="A9831" s="160" t="n">
        <v>41673</v>
      </c>
      <c r="B9831" s="9" t="n">
        <v>2.31</v>
      </c>
    </row>
    <row r="9832">
      <c r="A9832" s="160" t="n">
        <v>41674</v>
      </c>
      <c r="B9832" s="9" t="n">
        <v>2.33</v>
      </c>
    </row>
    <row r="9833">
      <c r="A9833" s="160" t="n">
        <v>41675</v>
      </c>
      <c r="B9833" s="9" t="n">
        <v>2.38</v>
      </c>
    </row>
    <row r="9834">
      <c r="A9834" s="160" t="n">
        <v>41676</v>
      </c>
      <c r="B9834" s="9" t="n">
        <v>2.4</v>
      </c>
    </row>
    <row r="9835">
      <c r="A9835" s="160" t="n">
        <v>41677</v>
      </c>
      <c r="B9835" s="9" t="n">
        <v>2.41</v>
      </c>
    </row>
    <row r="9836">
      <c r="A9836" s="160" t="n">
        <v>41680</v>
      </c>
      <c r="B9836" s="9" t="n">
        <v>2.38</v>
      </c>
    </row>
    <row r="9837">
      <c r="A9837" s="160" t="n">
        <v>41681</v>
      </c>
      <c r="B9837" s="9" t="n">
        <v>2.4</v>
      </c>
    </row>
    <row r="9838">
      <c r="A9838" s="160" t="n">
        <v>41682</v>
      </c>
      <c r="B9838" s="9" t="n">
        <v>2.45</v>
      </c>
    </row>
    <row r="9839">
      <c r="A9839" s="160" t="n">
        <v>41683</v>
      </c>
      <c r="B9839" s="9" t="n">
        <v>2.41</v>
      </c>
    </row>
    <row r="9840">
      <c r="A9840" s="160" t="n">
        <v>41684</v>
      </c>
      <c r="B9840" s="9" t="n">
        <v>2.43</v>
      </c>
    </row>
    <row r="9841">
      <c r="A9841" s="160" t="n">
        <v>41687</v>
      </c>
      <c r="B9841" s="9" t="n"/>
    </row>
    <row r="9842">
      <c r="A9842" s="160" t="n">
        <v>41688</v>
      </c>
      <c r="B9842" s="9" t="n">
        <v>2.4</v>
      </c>
    </row>
    <row r="9843">
      <c r="A9843" s="160" t="n">
        <v>41689</v>
      </c>
      <c r="B9843" s="9" t="n">
        <v>2.4</v>
      </c>
    </row>
    <row r="9844">
      <c r="A9844" s="160" t="n">
        <v>41690</v>
      </c>
      <c r="B9844" s="9" t="n">
        <v>2.42</v>
      </c>
    </row>
    <row r="9845">
      <c r="A9845" s="160" t="n">
        <v>41691</v>
      </c>
      <c r="B9845" s="9" t="n">
        <v>2.4</v>
      </c>
    </row>
    <row r="9846">
      <c r="A9846" s="160" t="n">
        <v>41694</v>
      </c>
      <c r="B9846" s="9" t="n">
        <v>2.4</v>
      </c>
    </row>
    <row r="9847">
      <c r="A9847" s="160" t="n">
        <v>41695</v>
      </c>
      <c r="B9847" s="9" t="n">
        <v>2.36</v>
      </c>
    </row>
    <row r="9848">
      <c r="A9848" s="160" t="n">
        <v>41696</v>
      </c>
      <c r="B9848" s="9" t="n">
        <v>2.34</v>
      </c>
    </row>
    <row r="9849">
      <c r="A9849" s="160" t="n">
        <v>41697</v>
      </c>
      <c r="B9849" s="9" t="n">
        <v>2.32</v>
      </c>
    </row>
    <row r="9850">
      <c r="A9850" s="160" t="n">
        <v>41698</v>
      </c>
      <c r="B9850" s="9" t="n">
        <v>2.33</v>
      </c>
    </row>
    <row r="9851">
      <c r="A9851" s="160" t="n">
        <v>41701</v>
      </c>
      <c r="B9851" s="9" t="n">
        <v>2.28</v>
      </c>
    </row>
    <row r="9852">
      <c r="A9852" s="160" t="n">
        <v>41702</v>
      </c>
      <c r="B9852" s="9" t="n">
        <v>2.37</v>
      </c>
    </row>
    <row r="9853">
      <c r="A9853" s="160" t="n">
        <v>41703</v>
      </c>
      <c r="B9853" s="9" t="n">
        <v>2.37</v>
      </c>
    </row>
    <row r="9854">
      <c r="A9854" s="160" t="n">
        <v>41704</v>
      </c>
      <c r="B9854" s="9" t="n">
        <v>2.37</v>
      </c>
    </row>
    <row r="9855">
      <c r="A9855" s="160" t="n">
        <v>41705</v>
      </c>
      <c r="B9855" s="9" t="n">
        <v>2.42</v>
      </c>
    </row>
    <row r="9856">
      <c r="A9856" s="160" t="n">
        <v>41708</v>
      </c>
      <c r="B9856" s="9" t="n">
        <v>2.42</v>
      </c>
    </row>
    <row r="9857">
      <c r="A9857" s="160" t="n">
        <v>41709</v>
      </c>
      <c r="B9857" s="9" t="n">
        <v>2.4</v>
      </c>
    </row>
    <row r="9858">
      <c r="A9858" s="160" t="n">
        <v>41710</v>
      </c>
      <c r="B9858" s="9" t="n">
        <v>2.36</v>
      </c>
    </row>
    <row r="9859">
      <c r="A9859" s="160" t="n">
        <v>41711</v>
      </c>
      <c r="B9859" s="9" t="n">
        <v>2.32</v>
      </c>
    </row>
    <row r="9860">
      <c r="A9860" s="160" t="n">
        <v>41712</v>
      </c>
      <c r="B9860" s="9" t="n">
        <v>2.29</v>
      </c>
    </row>
    <row r="9861">
      <c r="A9861" s="160" t="n">
        <v>41715</v>
      </c>
      <c r="B9861" s="9" t="n">
        <v>2.32</v>
      </c>
    </row>
    <row r="9862">
      <c r="A9862" s="160" t="n">
        <v>41716</v>
      </c>
      <c r="B9862" s="9" t="n">
        <v>2.32</v>
      </c>
    </row>
    <row r="9863">
      <c r="A9863" s="160" t="n">
        <v>41717</v>
      </c>
      <c r="B9863" s="9" t="n">
        <v>2.31</v>
      </c>
    </row>
    <row r="9864">
      <c r="A9864" s="160" t="n">
        <v>41718</v>
      </c>
      <c r="B9864" s="9" t="n">
        <v>2.34</v>
      </c>
    </row>
    <row r="9865">
      <c r="A9865" s="160" t="n">
        <v>41719</v>
      </c>
      <c r="B9865" s="9" t="n">
        <v>2.3</v>
      </c>
    </row>
    <row r="9866">
      <c r="A9866" s="160" t="n">
        <v>41722</v>
      </c>
      <c r="B9866" s="9" t="n">
        <v>2.27</v>
      </c>
    </row>
    <row r="9867">
      <c r="A9867" s="160" t="n">
        <v>41723</v>
      </c>
      <c r="B9867" s="9" t="n">
        <v>2.28</v>
      </c>
    </row>
    <row r="9868">
      <c r="A9868" s="160" t="n">
        <v>41724</v>
      </c>
      <c r="B9868" s="9" t="n">
        <v>2.26</v>
      </c>
    </row>
    <row r="9869">
      <c r="A9869" s="160" t="n">
        <v>41725</v>
      </c>
      <c r="B9869" s="9" t="n">
        <v>2.24</v>
      </c>
    </row>
    <row r="9870">
      <c r="A9870" s="160" t="n">
        <v>41726</v>
      </c>
      <c r="B9870" s="9" t="n">
        <v>2.28</v>
      </c>
    </row>
    <row r="9871">
      <c r="A9871" s="160" t="n">
        <v>41729</v>
      </c>
      <c r="B9871" s="9" t="n">
        <v>2.29</v>
      </c>
    </row>
    <row r="9872">
      <c r="A9872" s="160" t="n">
        <v>41730</v>
      </c>
      <c r="B9872" s="9" t="n">
        <v>2.33</v>
      </c>
    </row>
    <row r="9873">
      <c r="A9873" s="160" t="n">
        <v>41731</v>
      </c>
      <c r="B9873" s="9" t="n">
        <v>2.35</v>
      </c>
    </row>
    <row r="9874">
      <c r="A9874" s="160" t="n">
        <v>41732</v>
      </c>
      <c r="B9874" s="9" t="n">
        <v>2.34</v>
      </c>
    </row>
    <row r="9875">
      <c r="A9875" s="160" t="n">
        <v>41733</v>
      </c>
      <c r="B9875" s="9" t="n">
        <v>2.31</v>
      </c>
    </row>
    <row r="9876">
      <c r="A9876" s="160" t="n">
        <v>41736</v>
      </c>
      <c r="B9876" s="9" t="n">
        <v>2.3</v>
      </c>
    </row>
    <row r="9877">
      <c r="A9877" s="160" t="n">
        <v>41737</v>
      </c>
      <c r="B9877" s="9" t="n">
        <v>2.29</v>
      </c>
    </row>
    <row r="9878">
      <c r="A9878" s="160" t="n">
        <v>41738</v>
      </c>
      <c r="B9878" s="9" t="n">
        <v>2.34</v>
      </c>
    </row>
    <row r="9879">
      <c r="A9879" s="160" t="n">
        <v>41739</v>
      </c>
      <c r="B9879" s="9" t="n">
        <v>2.28</v>
      </c>
    </row>
    <row r="9880">
      <c r="A9880" s="160" t="n">
        <v>41740</v>
      </c>
      <c r="B9880" s="9" t="n">
        <v>2.26</v>
      </c>
    </row>
    <row r="9881">
      <c r="A9881" s="160" t="n">
        <v>41743</v>
      </c>
      <c r="B9881" s="9" t="n">
        <v>2.28</v>
      </c>
    </row>
    <row r="9882">
      <c r="A9882" s="160" t="n">
        <v>41744</v>
      </c>
      <c r="B9882" s="9" t="n">
        <v>2.25</v>
      </c>
    </row>
    <row r="9883">
      <c r="A9883" s="160" t="n">
        <v>41745</v>
      </c>
      <c r="B9883" s="9" t="n">
        <v>2.26</v>
      </c>
    </row>
    <row r="9884">
      <c r="A9884" s="160" t="n">
        <v>41746</v>
      </c>
      <c r="B9884" s="9" t="n">
        <v>2.3</v>
      </c>
    </row>
    <row r="9885">
      <c r="A9885" s="160" t="n">
        <v>41747</v>
      </c>
      <c r="B9885" s="9" t="n"/>
    </row>
    <row r="9886">
      <c r="A9886" s="160" t="n">
        <v>41750</v>
      </c>
      <c r="B9886" s="9" t="n">
        <v>2.31</v>
      </c>
    </row>
    <row r="9887">
      <c r="A9887" s="160" t="n">
        <v>41751</v>
      </c>
      <c r="B9887" s="9" t="n">
        <v>2.28</v>
      </c>
    </row>
    <row r="9888">
      <c r="A9888" s="160" t="n">
        <v>41752</v>
      </c>
      <c r="B9888" s="9" t="n">
        <v>2.27</v>
      </c>
    </row>
    <row r="9889">
      <c r="A9889" s="160" t="n">
        <v>41753</v>
      </c>
      <c r="B9889" s="9" t="n">
        <v>2.27</v>
      </c>
    </row>
    <row r="9890">
      <c r="A9890" s="160" t="n">
        <v>41754</v>
      </c>
      <c r="B9890" s="9" t="n">
        <v>2.25</v>
      </c>
    </row>
    <row r="9891">
      <c r="A9891" s="160" t="n">
        <v>41757</v>
      </c>
      <c r="B9891" s="9" t="n">
        <v>2.26</v>
      </c>
    </row>
    <row r="9892">
      <c r="A9892" s="160" t="n">
        <v>41758</v>
      </c>
      <c r="B9892" s="9" t="n">
        <v>2.27</v>
      </c>
    </row>
    <row r="9893">
      <c r="A9893" s="160" t="n">
        <v>41759</v>
      </c>
      <c r="B9893" s="9" t="n">
        <v>2.25</v>
      </c>
    </row>
    <row r="9894">
      <c r="A9894" s="160" t="n">
        <v>41760</v>
      </c>
      <c r="B9894" s="9" t="n">
        <v>2.22</v>
      </c>
    </row>
    <row r="9895">
      <c r="A9895" s="160" t="n">
        <v>41761</v>
      </c>
      <c r="B9895" s="9" t="n">
        <v>2.18</v>
      </c>
    </row>
    <row r="9896">
      <c r="A9896" s="160" t="n">
        <v>41764</v>
      </c>
      <c r="B9896" s="9" t="n">
        <v>2.2</v>
      </c>
    </row>
    <row r="9897">
      <c r="A9897" s="160" t="n">
        <v>41765</v>
      </c>
      <c r="B9897" s="9" t="n">
        <v>2.18</v>
      </c>
    </row>
    <row r="9898">
      <c r="A9898" s="160" t="n">
        <v>41766</v>
      </c>
      <c r="B9898" s="9" t="n">
        <v>2.21</v>
      </c>
    </row>
    <row r="9899">
      <c r="A9899" s="160" t="n">
        <v>41767</v>
      </c>
      <c r="B9899" s="9" t="n">
        <v>2.21</v>
      </c>
    </row>
    <row r="9900">
      <c r="A9900" s="160" t="n">
        <v>41768</v>
      </c>
      <c r="B9900" s="9" t="n">
        <v>2.22</v>
      </c>
    </row>
    <row r="9901">
      <c r="A9901" s="160" t="n">
        <v>41771</v>
      </c>
      <c r="B9901" s="9" t="n">
        <v>2.25</v>
      </c>
    </row>
    <row r="9902">
      <c r="A9902" s="160" t="n">
        <v>41772</v>
      </c>
      <c r="B9902" s="9" t="n">
        <v>2.22</v>
      </c>
    </row>
    <row r="9903">
      <c r="A9903" s="160" t="n">
        <v>41773</v>
      </c>
      <c r="B9903" s="9" t="n">
        <v>2.15</v>
      </c>
    </row>
    <row r="9904">
      <c r="A9904" s="160" t="n">
        <v>41774</v>
      </c>
      <c r="B9904" s="9" t="n">
        <v>2.12</v>
      </c>
    </row>
    <row r="9905">
      <c r="A9905" s="160" t="n">
        <v>41775</v>
      </c>
      <c r="B9905" s="9" t="n">
        <v>2.14</v>
      </c>
    </row>
    <row r="9906">
      <c r="A9906" s="160" t="n">
        <v>41778</v>
      </c>
      <c r="B9906" s="9" t="n">
        <v>2.18</v>
      </c>
    </row>
    <row r="9907">
      <c r="A9907" s="160" t="n">
        <v>41779</v>
      </c>
      <c r="B9907" s="9" t="n">
        <v>2.17</v>
      </c>
    </row>
    <row r="9908">
      <c r="A9908" s="160" t="n">
        <v>41780</v>
      </c>
      <c r="B9908" s="9" t="n">
        <v>2.17</v>
      </c>
    </row>
    <row r="9909">
      <c r="A9909" s="160" t="n">
        <v>41781</v>
      </c>
      <c r="B9909" s="9" t="n">
        <v>2.19</v>
      </c>
    </row>
    <row r="9910">
      <c r="A9910" s="160" t="n">
        <v>41782</v>
      </c>
      <c r="B9910" s="9" t="n">
        <v>2.17</v>
      </c>
    </row>
    <row r="9911">
      <c r="A9911" s="160" t="n">
        <v>41785</v>
      </c>
      <c r="B9911" s="9" t="n"/>
    </row>
    <row r="9912">
      <c r="A9912" s="160" t="n">
        <v>41786</v>
      </c>
      <c r="B9912" s="9" t="n">
        <v>2.13</v>
      </c>
    </row>
    <row r="9913">
      <c r="A9913" s="160" t="n">
        <v>41787</v>
      </c>
      <c r="B9913" s="9" t="n">
        <v>2.07</v>
      </c>
    </row>
    <row r="9914">
      <c r="A9914" s="160" t="n">
        <v>41788</v>
      </c>
      <c r="B9914" s="9" t="n">
        <v>2.08</v>
      </c>
    </row>
    <row r="9915">
      <c r="A9915" s="160" t="n">
        <v>41789</v>
      </c>
      <c r="B9915" s="9" t="n">
        <v>2.11</v>
      </c>
    </row>
    <row r="9916">
      <c r="A9916" s="160" t="n">
        <v>41792</v>
      </c>
      <c r="B9916" s="9" t="n">
        <v>2.15</v>
      </c>
    </row>
    <row r="9917">
      <c r="A9917" s="160" t="n">
        <v>41793</v>
      </c>
      <c r="B9917" s="9" t="n">
        <v>2.19</v>
      </c>
    </row>
    <row r="9918">
      <c r="A9918" s="160" t="n">
        <v>41794</v>
      </c>
      <c r="B9918" s="9" t="n">
        <v>2.2</v>
      </c>
    </row>
    <row r="9919">
      <c r="A9919" s="160" t="n">
        <v>41795</v>
      </c>
      <c r="B9919" s="9" t="n">
        <v>2.19</v>
      </c>
    </row>
    <row r="9920">
      <c r="A9920" s="160" t="n">
        <v>41796</v>
      </c>
      <c r="B9920" s="9" t="n">
        <v>2.19</v>
      </c>
    </row>
    <row r="9921">
      <c r="A9921" s="160" t="n">
        <v>41799</v>
      </c>
      <c r="B9921" s="9" t="n">
        <v>2.19</v>
      </c>
    </row>
    <row r="9922">
      <c r="A9922" s="160" t="n">
        <v>41800</v>
      </c>
      <c r="B9922" s="9" t="n">
        <v>2.19</v>
      </c>
    </row>
    <row r="9923">
      <c r="A9923" s="160" t="n">
        <v>41801</v>
      </c>
      <c r="B9923" s="9" t="n">
        <v>2.21</v>
      </c>
    </row>
    <row r="9924">
      <c r="A9924" s="160" t="n">
        <v>41802</v>
      </c>
      <c r="B9924" s="9" t="n">
        <v>2.16</v>
      </c>
    </row>
    <row r="9925">
      <c r="A9925" s="160" t="n">
        <v>41803</v>
      </c>
      <c r="B9925" s="9" t="n">
        <v>2.15</v>
      </c>
    </row>
    <row r="9926">
      <c r="A9926" s="160" t="n">
        <v>41806</v>
      </c>
      <c r="B9926" s="9" t="n">
        <v>2.12</v>
      </c>
    </row>
    <row r="9927">
      <c r="A9927" s="160" t="n">
        <v>41807</v>
      </c>
      <c r="B9927" s="9" t="n">
        <v>2.15</v>
      </c>
    </row>
    <row r="9928">
      <c r="A9928" s="160" t="n">
        <v>41808</v>
      </c>
      <c r="B9928" s="9" t="n">
        <v>2.13</v>
      </c>
    </row>
    <row r="9929">
      <c r="A9929" s="160" t="n">
        <v>41809</v>
      </c>
      <c r="B9929" s="9" t="n">
        <v>2.16</v>
      </c>
    </row>
    <row r="9930">
      <c r="A9930" s="160" t="n">
        <v>41810</v>
      </c>
      <c r="B9930" s="9" t="n">
        <v>2.13</v>
      </c>
    </row>
    <row r="9931">
      <c r="A9931" s="160" t="n">
        <v>41813</v>
      </c>
      <c r="B9931" s="9" t="n">
        <v>2.15</v>
      </c>
    </row>
    <row r="9932">
      <c r="A9932" s="160" t="n">
        <v>41814</v>
      </c>
      <c r="B9932" s="9" t="n">
        <v>2.1</v>
      </c>
    </row>
    <row r="9933">
      <c r="A9933" s="160" t="n">
        <v>41815</v>
      </c>
      <c r="B9933" s="9" t="n">
        <v>2.09</v>
      </c>
    </row>
    <row r="9934">
      <c r="A9934" s="160" t="n">
        <v>41816</v>
      </c>
      <c r="B9934" s="9" t="n">
        <v>2.07</v>
      </c>
    </row>
    <row r="9935">
      <c r="A9935" s="160" t="n">
        <v>41817</v>
      </c>
      <c r="B9935" s="9" t="n">
        <v>2.09</v>
      </c>
    </row>
    <row r="9936">
      <c r="A9936" s="160" t="n">
        <v>41820</v>
      </c>
      <c r="B9936" s="9" t="n">
        <v>2.06</v>
      </c>
    </row>
    <row r="9937">
      <c r="A9937" s="160" t="n">
        <v>41821</v>
      </c>
      <c r="B9937" s="9" t="n">
        <v>2.11</v>
      </c>
    </row>
    <row r="9938">
      <c r="A9938" s="160" t="n">
        <v>41822</v>
      </c>
      <c r="B9938" s="9" t="n">
        <v>2.15</v>
      </c>
    </row>
    <row r="9939">
      <c r="A9939" s="160" t="n">
        <v>41823</v>
      </c>
      <c r="B9939" s="9" t="n">
        <v>2.13</v>
      </c>
    </row>
    <row r="9940">
      <c r="A9940" s="160" t="n">
        <v>41824</v>
      </c>
      <c r="B9940" s="9" t="n"/>
    </row>
    <row r="9941">
      <c r="A9941" s="160" t="n">
        <v>41827</v>
      </c>
      <c r="B9941" s="9" t="n">
        <v>2.11</v>
      </c>
    </row>
    <row r="9942">
      <c r="A9942" s="160" t="n">
        <v>41828</v>
      </c>
      <c r="B9942" s="9" t="n">
        <v>2.07</v>
      </c>
    </row>
    <row r="9943">
      <c r="A9943" s="160" t="n">
        <v>41829</v>
      </c>
      <c r="B9943" s="9" t="n">
        <v>2.06</v>
      </c>
    </row>
    <row r="9944">
      <c r="A9944" s="160" t="n">
        <v>41830</v>
      </c>
      <c r="B9944" s="9" t="n">
        <v>2.09</v>
      </c>
    </row>
    <row r="9945">
      <c r="A9945" s="160" t="n">
        <v>41831</v>
      </c>
      <c r="B9945" s="9" t="n">
        <v>2.05</v>
      </c>
    </row>
    <row r="9946">
      <c r="A9946" s="160" t="n">
        <v>41834</v>
      </c>
      <c r="B9946" s="9" t="n">
        <v>2.07</v>
      </c>
    </row>
    <row r="9947">
      <c r="A9947" s="160" t="n">
        <v>41835</v>
      </c>
      <c r="B9947" s="9" t="n">
        <v>2.07</v>
      </c>
    </row>
    <row r="9948">
      <c r="A9948" s="160" t="n">
        <v>41836</v>
      </c>
      <c r="B9948" s="9" t="n">
        <v>2.05</v>
      </c>
    </row>
    <row r="9949">
      <c r="A9949" s="160" t="n">
        <v>41837</v>
      </c>
      <c r="B9949" s="9" t="n">
        <v>2</v>
      </c>
    </row>
    <row r="9950">
      <c r="A9950" s="160" t="n">
        <v>41838</v>
      </c>
      <c r="B9950" s="9" t="n">
        <v>1.99</v>
      </c>
    </row>
    <row r="9951">
      <c r="A9951" s="160" t="n">
        <v>41841</v>
      </c>
      <c r="B9951" s="9" t="n">
        <v>1.98</v>
      </c>
    </row>
    <row r="9952">
      <c r="A9952" s="160" t="n">
        <v>41842</v>
      </c>
      <c r="B9952" s="9" t="n">
        <v>1.99</v>
      </c>
    </row>
    <row r="9953">
      <c r="A9953" s="160" t="n">
        <v>41843</v>
      </c>
      <c r="B9953" s="9" t="n">
        <v>1.98</v>
      </c>
    </row>
    <row r="9954">
      <c r="A9954" s="160" t="n">
        <v>41844</v>
      </c>
      <c r="B9954" s="9" t="n">
        <v>1.99</v>
      </c>
    </row>
    <row r="9955">
      <c r="A9955" s="160" t="n">
        <v>41845</v>
      </c>
      <c r="B9955" s="9" t="n">
        <v>1.95</v>
      </c>
    </row>
    <row r="9956">
      <c r="A9956" s="160" t="n">
        <v>41848</v>
      </c>
      <c r="B9956" s="9" t="n">
        <v>1.96</v>
      </c>
    </row>
    <row r="9957">
      <c r="A9957" s="160" t="n">
        <v>41849</v>
      </c>
      <c r="B9957" s="9" t="n">
        <v>1.93</v>
      </c>
    </row>
    <row r="9958">
      <c r="A9958" s="160" t="n">
        <v>41850</v>
      </c>
      <c r="B9958" s="9" t="n">
        <v>2.01</v>
      </c>
    </row>
    <row r="9959">
      <c r="A9959" s="160" t="n">
        <v>41851</v>
      </c>
      <c r="B9959" s="9" t="n">
        <v>2.05</v>
      </c>
    </row>
    <row r="9960">
      <c r="A9960" s="160" t="n">
        <v>41852</v>
      </c>
      <c r="B9960" s="9" t="n">
        <v>2.05</v>
      </c>
    </row>
    <row r="9961">
      <c r="A9961" s="160" t="n">
        <v>41855</v>
      </c>
      <c r="B9961" s="9" t="n">
        <v>2.04</v>
      </c>
    </row>
    <row r="9962">
      <c r="A9962" s="160" t="n">
        <v>41856</v>
      </c>
      <c r="B9962" s="9" t="n">
        <v>2.02</v>
      </c>
    </row>
    <row r="9963">
      <c r="A9963" s="160" t="n">
        <v>41857</v>
      </c>
      <c r="B9963" s="9" t="n">
        <v>2.01</v>
      </c>
    </row>
    <row r="9964">
      <c r="A9964" s="160" t="n">
        <v>41858</v>
      </c>
      <c r="B9964" s="9" t="n">
        <v>1.99</v>
      </c>
    </row>
    <row r="9965">
      <c r="A9965" s="160" t="n">
        <v>41859</v>
      </c>
      <c r="B9965" s="9" t="n">
        <v>1.99</v>
      </c>
    </row>
    <row r="9966">
      <c r="A9966" s="160" t="n">
        <v>41862</v>
      </c>
      <c r="B9966" s="9" t="n">
        <v>1.97</v>
      </c>
    </row>
    <row r="9967">
      <c r="A9967" s="160" t="n">
        <v>41863</v>
      </c>
      <c r="B9967" s="9" t="n">
        <v>2.01</v>
      </c>
    </row>
    <row r="9968">
      <c r="A9968" s="160" t="n">
        <v>41864</v>
      </c>
      <c r="B9968" s="9" t="n">
        <v>2</v>
      </c>
    </row>
    <row r="9969">
      <c r="A9969" s="160" t="n">
        <v>41865</v>
      </c>
      <c r="B9969" s="9" t="n">
        <v>1.98</v>
      </c>
    </row>
    <row r="9970">
      <c r="A9970" s="160" t="n">
        <v>41866</v>
      </c>
      <c r="B9970" s="9" t="n">
        <v>1.92</v>
      </c>
    </row>
    <row r="9971">
      <c r="A9971" s="160" t="n">
        <v>41869</v>
      </c>
      <c r="B9971" s="9" t="n">
        <v>1.95</v>
      </c>
    </row>
    <row r="9972">
      <c r="A9972" s="160" t="n">
        <v>41870</v>
      </c>
      <c r="B9972" s="9" t="n">
        <v>1.94</v>
      </c>
    </row>
    <row r="9973">
      <c r="A9973" s="160" t="n">
        <v>41871</v>
      </c>
      <c r="B9973" s="9" t="n">
        <v>1.94</v>
      </c>
    </row>
    <row r="9974">
      <c r="A9974" s="160" t="n">
        <v>41872</v>
      </c>
      <c r="B9974" s="9" t="n">
        <v>1.92</v>
      </c>
    </row>
    <row r="9975">
      <c r="A9975" s="160" t="n">
        <v>41873</v>
      </c>
      <c r="B9975" s="9" t="n">
        <v>1.87</v>
      </c>
    </row>
    <row r="9976">
      <c r="A9976" s="160" t="n">
        <v>41876</v>
      </c>
      <c r="B9976" s="9" t="n">
        <v>1.86</v>
      </c>
    </row>
    <row r="9977">
      <c r="A9977" s="160" t="n">
        <v>41877</v>
      </c>
      <c r="B9977" s="9" t="n">
        <v>1.87</v>
      </c>
    </row>
    <row r="9978">
      <c r="A9978" s="160" t="n">
        <v>41878</v>
      </c>
      <c r="B9978" s="9" t="n">
        <v>1.86</v>
      </c>
    </row>
    <row r="9979">
      <c r="A9979" s="160" t="n">
        <v>41879</v>
      </c>
      <c r="B9979" s="9" t="n">
        <v>1.84</v>
      </c>
    </row>
    <row r="9980">
      <c r="A9980" s="160" t="n">
        <v>41880</v>
      </c>
      <c r="B9980" s="9" t="n">
        <v>1.87</v>
      </c>
    </row>
    <row r="9981">
      <c r="A9981" s="160" t="n">
        <v>41883</v>
      </c>
      <c r="B9981" s="9" t="n"/>
    </row>
    <row r="9982">
      <c r="A9982" s="160" t="n">
        <v>41884</v>
      </c>
      <c r="B9982" s="9" t="n">
        <v>1.89</v>
      </c>
    </row>
    <row r="9983">
      <c r="A9983" s="160" t="n">
        <v>41885</v>
      </c>
      <c r="B9983" s="9" t="n">
        <v>1.89</v>
      </c>
    </row>
    <row r="9984">
      <c r="A9984" s="160" t="n">
        <v>41886</v>
      </c>
      <c r="B9984" s="9" t="n">
        <v>1.91</v>
      </c>
    </row>
    <row r="9985">
      <c r="A9985" s="160" t="n">
        <v>41887</v>
      </c>
      <c r="B9985" s="9" t="n">
        <v>1.94</v>
      </c>
    </row>
    <row r="9986">
      <c r="A9986" s="160" t="n">
        <v>41890</v>
      </c>
      <c r="B9986" s="9" t="n">
        <v>1.94</v>
      </c>
    </row>
    <row r="9987">
      <c r="A9987" s="160" t="n">
        <v>41891</v>
      </c>
      <c r="B9987" s="9" t="n">
        <v>1.94</v>
      </c>
    </row>
    <row r="9988">
      <c r="A9988" s="160" t="n">
        <v>41892</v>
      </c>
      <c r="B9988" s="9" t="n">
        <v>1.96</v>
      </c>
    </row>
    <row r="9989">
      <c r="A9989" s="160" t="n">
        <v>41893</v>
      </c>
      <c r="B9989" s="9" t="n">
        <v>1.96</v>
      </c>
    </row>
    <row r="9990">
      <c r="A9990" s="160" t="n">
        <v>41894</v>
      </c>
      <c r="B9990" s="9" t="n">
        <v>2.04</v>
      </c>
    </row>
    <row r="9991">
      <c r="A9991" s="160" t="n">
        <v>41897</v>
      </c>
      <c r="B9991" s="9" t="n">
        <v>2.02</v>
      </c>
    </row>
    <row r="9992">
      <c r="A9992" s="160" t="n">
        <v>41898</v>
      </c>
      <c r="B9992" s="9" t="n">
        <v>2.05</v>
      </c>
    </row>
    <row r="9993">
      <c r="A9993" s="160" t="n">
        <v>41899</v>
      </c>
      <c r="B9993" s="9" t="n">
        <v>2.03</v>
      </c>
    </row>
    <row r="9994">
      <c r="A9994" s="160" t="n">
        <v>41900</v>
      </c>
      <c r="B9994" s="9" t="n">
        <v>2.04</v>
      </c>
    </row>
    <row r="9995">
      <c r="A9995" s="160" t="n">
        <v>41901</v>
      </c>
      <c r="B9995" s="9" t="n">
        <v>2</v>
      </c>
    </row>
    <row r="9996">
      <c r="A9996" s="160" t="n">
        <v>41904</v>
      </c>
      <c r="B9996" s="9" t="n">
        <v>1.99</v>
      </c>
    </row>
    <row r="9997">
      <c r="A9997" s="160" t="n">
        <v>41905</v>
      </c>
      <c r="B9997" s="9" t="n">
        <v>1.97</v>
      </c>
    </row>
    <row r="9998">
      <c r="A9998" s="160" t="n">
        <v>41906</v>
      </c>
      <c r="B9998" s="9" t="n">
        <v>1.98</v>
      </c>
    </row>
    <row r="9999">
      <c r="A9999" s="160" t="n">
        <v>41907</v>
      </c>
      <c r="B9999" s="9" t="n">
        <v>1.96</v>
      </c>
    </row>
    <row r="10000">
      <c r="A10000" s="160" t="n">
        <v>41908</v>
      </c>
      <c r="B10000" s="9" t="n">
        <v>1.95</v>
      </c>
    </row>
    <row r="10001">
      <c r="A10001" s="160" t="n">
        <v>41911</v>
      </c>
      <c r="B10001" s="9" t="n">
        <v>1.92</v>
      </c>
    </row>
    <row r="10002">
      <c r="A10002" s="160" t="n">
        <v>41912</v>
      </c>
      <c r="B10002" s="9" t="n">
        <v>1.94</v>
      </c>
    </row>
    <row r="10003">
      <c r="A10003" s="160" t="n">
        <v>41913</v>
      </c>
      <c r="B10003" s="9" t="n">
        <v>1.89</v>
      </c>
    </row>
    <row r="10004">
      <c r="A10004" s="160" t="n">
        <v>41914</v>
      </c>
      <c r="B10004" s="9" t="n">
        <v>1.91</v>
      </c>
    </row>
    <row r="10005">
      <c r="A10005" s="160" t="n">
        <v>41915</v>
      </c>
      <c r="B10005" s="9" t="n">
        <v>1.88</v>
      </c>
    </row>
    <row r="10006">
      <c r="A10006" s="160" t="n">
        <v>41918</v>
      </c>
      <c r="B10006" s="9" t="n">
        <v>1.89</v>
      </c>
    </row>
    <row r="10007">
      <c r="A10007" s="160" t="n">
        <v>41919</v>
      </c>
      <c r="B10007" s="9" t="n">
        <v>1.84</v>
      </c>
    </row>
    <row r="10008">
      <c r="A10008" s="160" t="n">
        <v>41920</v>
      </c>
      <c r="B10008" s="9" t="n">
        <v>1.89</v>
      </c>
    </row>
    <row r="10009">
      <c r="A10009" s="160" t="n">
        <v>41921</v>
      </c>
      <c r="B10009" s="9" t="n">
        <v>1.88</v>
      </c>
    </row>
    <row r="10010">
      <c r="A10010" s="160" t="n">
        <v>41922</v>
      </c>
      <c r="B10010" s="9" t="n">
        <v>1.86</v>
      </c>
    </row>
    <row r="10011">
      <c r="A10011" s="160" t="n">
        <v>41925</v>
      </c>
      <c r="B10011" s="9" t="n"/>
    </row>
    <row r="10012">
      <c r="A10012" s="160" t="n">
        <v>41926</v>
      </c>
      <c r="B10012" s="9" t="n">
        <v>1.82</v>
      </c>
    </row>
    <row r="10013">
      <c r="A10013" s="160" t="n">
        <v>41927</v>
      </c>
      <c r="B10013" s="9" t="n">
        <v>1.81</v>
      </c>
    </row>
    <row r="10014">
      <c r="A10014" s="160" t="n">
        <v>41928</v>
      </c>
      <c r="B10014" s="9" t="n">
        <v>1.82</v>
      </c>
    </row>
    <row r="10015">
      <c r="A10015" s="160" t="n">
        <v>41929</v>
      </c>
      <c r="B10015" s="9" t="n">
        <v>1.83</v>
      </c>
    </row>
    <row r="10016">
      <c r="A10016" s="160" t="n">
        <v>41932</v>
      </c>
      <c r="B10016" s="9" t="n">
        <v>1.83</v>
      </c>
    </row>
    <row r="10017">
      <c r="A10017" s="160" t="n">
        <v>41933</v>
      </c>
      <c r="B10017" s="9" t="n">
        <v>1.85</v>
      </c>
    </row>
    <row r="10018">
      <c r="A10018" s="160" t="n">
        <v>41934</v>
      </c>
      <c r="B10018" s="9" t="n">
        <v>1.84</v>
      </c>
    </row>
    <row r="10019">
      <c r="A10019" s="160" t="n">
        <v>41935</v>
      </c>
      <c r="B10019" s="9" t="n">
        <v>1.88</v>
      </c>
    </row>
    <row r="10020">
      <c r="A10020" s="160" t="n">
        <v>41936</v>
      </c>
      <c r="B10020" s="9" t="n">
        <v>1.88</v>
      </c>
    </row>
    <row r="10021">
      <c r="A10021" s="160" t="n">
        <v>41939</v>
      </c>
      <c r="B10021" s="9" t="n">
        <v>1.86</v>
      </c>
    </row>
    <row r="10022">
      <c r="A10022" s="160" t="n">
        <v>41940</v>
      </c>
      <c r="B10022" s="9" t="n">
        <v>1.88</v>
      </c>
    </row>
    <row r="10023">
      <c r="A10023" s="160" t="n">
        <v>41941</v>
      </c>
      <c r="B10023" s="9" t="n">
        <v>1.86</v>
      </c>
    </row>
    <row r="10024">
      <c r="A10024" s="160" t="n">
        <v>41942</v>
      </c>
      <c r="B10024" s="9" t="n">
        <v>1.84</v>
      </c>
    </row>
    <row r="10025">
      <c r="A10025" s="160" t="n">
        <v>41943</v>
      </c>
      <c r="B10025" s="9" t="n">
        <v>1.85</v>
      </c>
    </row>
    <row r="10026">
      <c r="A10026" s="160" t="n">
        <v>41946</v>
      </c>
      <c r="B10026" s="9" t="n">
        <v>1.84</v>
      </c>
    </row>
    <row r="10027">
      <c r="A10027" s="160" t="n">
        <v>41947</v>
      </c>
      <c r="B10027" s="9" t="n">
        <v>1.83</v>
      </c>
    </row>
    <row r="10028">
      <c r="A10028" s="160" t="n">
        <v>41948</v>
      </c>
      <c r="B10028" s="9" t="n">
        <v>1.84</v>
      </c>
    </row>
    <row r="10029">
      <c r="A10029" s="160" t="n">
        <v>41949</v>
      </c>
      <c r="B10029" s="9" t="n">
        <v>1.85</v>
      </c>
    </row>
    <row r="10030">
      <c r="A10030" s="160" t="n">
        <v>41950</v>
      </c>
      <c r="B10030" s="9" t="n">
        <v>1.81</v>
      </c>
    </row>
    <row r="10031">
      <c r="A10031" s="160" t="n">
        <v>41953</v>
      </c>
      <c r="B10031" s="9" t="n">
        <v>1.83</v>
      </c>
    </row>
    <row r="10032">
      <c r="A10032" s="160" t="n">
        <v>41954</v>
      </c>
      <c r="B10032" s="9" t="n"/>
    </row>
    <row r="10033">
      <c r="A10033" s="160" t="n">
        <v>41955</v>
      </c>
      <c r="B10033" s="9" t="n">
        <v>1.82</v>
      </c>
    </row>
    <row r="10034">
      <c r="A10034" s="160" t="n">
        <v>41956</v>
      </c>
      <c r="B10034" s="9" t="n">
        <v>1.82</v>
      </c>
    </row>
    <row r="10035">
      <c r="A10035" s="160" t="n">
        <v>41957</v>
      </c>
      <c r="B10035" s="9" t="n">
        <v>1.78</v>
      </c>
    </row>
    <row r="10036">
      <c r="A10036" s="160" t="n">
        <v>41960</v>
      </c>
      <c r="B10036" s="9" t="n">
        <v>1.8</v>
      </c>
    </row>
    <row r="10037">
      <c r="A10037" s="160" t="n">
        <v>41961</v>
      </c>
      <c r="B10037" s="9" t="n">
        <v>1.79</v>
      </c>
    </row>
    <row r="10038">
      <c r="A10038" s="160" t="n">
        <v>41962</v>
      </c>
      <c r="B10038" s="9" t="n">
        <v>1.82</v>
      </c>
    </row>
    <row r="10039">
      <c r="A10039" s="160" t="n">
        <v>41963</v>
      </c>
      <c r="B10039" s="9" t="n">
        <v>1.81</v>
      </c>
    </row>
    <row r="10040">
      <c r="A10040" s="160" t="n">
        <v>41964</v>
      </c>
      <c r="B10040" s="9" t="n">
        <v>1.78</v>
      </c>
    </row>
    <row r="10041">
      <c r="A10041" s="160" t="n">
        <v>41967</v>
      </c>
      <c r="B10041" s="9" t="n">
        <v>1.77</v>
      </c>
    </row>
    <row r="10042">
      <c r="A10042" s="160" t="n">
        <v>41968</v>
      </c>
      <c r="B10042" s="9" t="n">
        <v>1.76</v>
      </c>
    </row>
    <row r="10043">
      <c r="A10043" s="160" t="n">
        <v>41969</v>
      </c>
      <c r="B10043" s="9" t="n">
        <v>1.71</v>
      </c>
    </row>
    <row r="10044">
      <c r="A10044" s="160" t="n">
        <v>41970</v>
      </c>
      <c r="B10044" s="9" t="n"/>
    </row>
    <row r="10045">
      <c r="A10045" s="160" t="n">
        <v>41971</v>
      </c>
      <c r="B10045" s="9" t="n">
        <v>1.71</v>
      </c>
    </row>
    <row r="10046">
      <c r="A10046" s="160" t="n">
        <v>41974</v>
      </c>
      <c r="B10046" s="9" t="n">
        <v>1.73</v>
      </c>
    </row>
    <row r="10047">
      <c r="A10047" s="160" t="n">
        <v>41975</v>
      </c>
      <c r="B10047" s="9" t="n">
        <v>1.73</v>
      </c>
    </row>
    <row r="10048">
      <c r="A10048" s="160" t="n">
        <v>41976</v>
      </c>
      <c r="B10048" s="9" t="n">
        <v>1.72</v>
      </c>
    </row>
    <row r="10049">
      <c r="A10049" s="160" t="n">
        <v>41977</v>
      </c>
      <c r="B10049" s="9" t="n">
        <v>1.7</v>
      </c>
    </row>
    <row r="10050">
      <c r="A10050" s="160" t="n">
        <v>41978</v>
      </c>
      <c r="B10050" s="9" t="n">
        <v>1.66</v>
      </c>
    </row>
    <row r="10051">
      <c r="A10051" s="160" t="n">
        <v>41981</v>
      </c>
      <c r="B10051" s="9" t="n">
        <v>1.62</v>
      </c>
    </row>
    <row r="10052">
      <c r="A10052" s="160" t="n">
        <v>41982</v>
      </c>
      <c r="B10052" s="9" t="n">
        <v>1.58</v>
      </c>
    </row>
    <row r="10053">
      <c r="A10053" s="160" t="n">
        <v>41983</v>
      </c>
      <c r="B10053" s="9" t="n">
        <v>1.59</v>
      </c>
    </row>
    <row r="10054">
      <c r="A10054" s="160" t="n">
        <v>41984</v>
      </c>
      <c r="B10054" s="9" t="n">
        <v>1.57</v>
      </c>
    </row>
    <row r="10055">
      <c r="A10055" s="160" t="n">
        <v>41985</v>
      </c>
      <c r="B10055" s="9" t="n">
        <v>1.54</v>
      </c>
    </row>
    <row r="10056">
      <c r="A10056" s="160" t="n">
        <v>41988</v>
      </c>
      <c r="B10056" s="9" t="n">
        <v>1.52</v>
      </c>
    </row>
    <row r="10057">
      <c r="A10057" s="160" t="n">
        <v>41989</v>
      </c>
      <c r="B10057" s="9" t="n">
        <v>1.49</v>
      </c>
    </row>
    <row r="10058">
      <c r="A10058" s="160" t="n">
        <v>41990</v>
      </c>
      <c r="B10058" s="9" t="n">
        <v>1.52</v>
      </c>
    </row>
    <row r="10059">
      <c r="A10059" s="160" t="n">
        <v>41991</v>
      </c>
      <c r="B10059" s="9" t="n">
        <v>1.55</v>
      </c>
    </row>
    <row r="10060">
      <c r="A10060" s="160" t="n">
        <v>41992</v>
      </c>
      <c r="B10060" s="9" t="n">
        <v>1.5</v>
      </c>
    </row>
    <row r="10061">
      <c r="A10061" s="160" t="n">
        <v>41995</v>
      </c>
      <c r="B10061" s="9" t="n">
        <v>1.46</v>
      </c>
    </row>
    <row r="10062">
      <c r="A10062" s="160" t="n">
        <v>41996</v>
      </c>
      <c r="B10062" s="9" t="n">
        <v>1.53</v>
      </c>
    </row>
    <row r="10063">
      <c r="A10063" s="160" t="n">
        <v>41997</v>
      </c>
      <c r="B10063" s="9" t="n">
        <v>1.54</v>
      </c>
    </row>
    <row r="10064">
      <c r="A10064" s="160" t="n">
        <v>41998</v>
      </c>
      <c r="B10064" s="9" t="n"/>
    </row>
    <row r="10065">
      <c r="A10065" s="160" t="n">
        <v>41999</v>
      </c>
      <c r="B10065" s="9" t="n">
        <v>1.52</v>
      </c>
    </row>
    <row r="10066">
      <c r="A10066" s="160" t="n">
        <v>42002</v>
      </c>
      <c r="B10066" s="9" t="n">
        <v>1.5</v>
      </c>
    </row>
    <row r="10067">
      <c r="A10067" s="160" t="n">
        <v>42003</v>
      </c>
      <c r="B10067" s="9" t="n">
        <v>1.51</v>
      </c>
    </row>
    <row r="10068">
      <c r="A10068" s="160" t="n">
        <v>42004</v>
      </c>
      <c r="B10068" s="9" t="n">
        <v>1.5</v>
      </c>
    </row>
    <row r="10069">
      <c r="A10069" s="160" t="n">
        <v>42005</v>
      </c>
      <c r="B10069" s="9" t="n"/>
    </row>
    <row r="10070">
      <c r="A10070" s="160" t="n">
        <v>42006</v>
      </c>
      <c r="B10070" s="9" t="n">
        <v>1.46</v>
      </c>
    </row>
    <row r="10071">
      <c r="A10071" s="160" t="n">
        <v>42009</v>
      </c>
      <c r="B10071" s="9" t="n">
        <v>1.36</v>
      </c>
    </row>
    <row r="10072">
      <c r="A10072" s="160" t="n">
        <v>42010</v>
      </c>
      <c r="B10072" s="9" t="n">
        <v>1.32</v>
      </c>
    </row>
    <row r="10073">
      <c r="A10073" s="160" t="n">
        <v>42011</v>
      </c>
      <c r="B10073" s="9" t="n">
        <v>1.34</v>
      </c>
    </row>
    <row r="10074">
      <c r="A10074" s="160" t="n">
        <v>42012</v>
      </c>
      <c r="B10074" s="9" t="n">
        <v>1.41</v>
      </c>
    </row>
    <row r="10075">
      <c r="A10075" s="160" t="n">
        <v>42013</v>
      </c>
      <c r="B10075" s="9" t="n">
        <v>1.39</v>
      </c>
    </row>
    <row r="10076">
      <c r="A10076" s="160" t="n">
        <v>42016</v>
      </c>
      <c r="B10076" s="9" t="n">
        <v>1.36</v>
      </c>
    </row>
    <row r="10077">
      <c r="A10077" s="160" t="n">
        <v>42017</v>
      </c>
      <c r="B10077" s="9" t="n">
        <v>1.37</v>
      </c>
    </row>
    <row r="10078">
      <c r="A10078" s="160" t="n">
        <v>42018</v>
      </c>
      <c r="B10078" s="9" t="n">
        <v>1.35</v>
      </c>
    </row>
    <row r="10079">
      <c r="A10079" s="160" t="n">
        <v>42019</v>
      </c>
      <c r="B10079" s="9" t="n">
        <v>1.33</v>
      </c>
    </row>
    <row r="10080">
      <c r="A10080" s="160" t="n">
        <v>42020</v>
      </c>
      <c r="B10080" s="9" t="n">
        <v>1.34</v>
      </c>
    </row>
    <row r="10081">
      <c r="A10081" s="160" t="n">
        <v>42023</v>
      </c>
      <c r="B10081" s="9" t="n"/>
    </row>
    <row r="10082">
      <c r="A10082" s="160" t="n">
        <v>42024</v>
      </c>
      <c r="B10082" s="9" t="n">
        <v>1.29</v>
      </c>
    </row>
    <row r="10083">
      <c r="A10083" s="160" t="n">
        <v>42025</v>
      </c>
      <c r="B10083" s="9" t="n">
        <v>1.34</v>
      </c>
    </row>
    <row r="10084">
      <c r="A10084" s="160" t="n">
        <v>42026</v>
      </c>
      <c r="B10084" s="9" t="n">
        <v>1.37</v>
      </c>
    </row>
    <row r="10085">
      <c r="A10085" s="160" t="n">
        <v>42027</v>
      </c>
      <c r="B10085" s="9" t="n">
        <v>1.29</v>
      </c>
    </row>
    <row r="10086">
      <c r="A10086" s="160" t="n">
        <v>42030</v>
      </c>
      <c r="B10086" s="9" t="n">
        <v>1.29</v>
      </c>
    </row>
    <row r="10087">
      <c r="A10087" s="160" t="n">
        <v>42031</v>
      </c>
      <c r="B10087" s="9" t="n">
        <v>1.29</v>
      </c>
    </row>
    <row r="10088">
      <c r="A10088" s="160" t="n">
        <v>42032</v>
      </c>
      <c r="B10088" s="9" t="n">
        <v>1.23</v>
      </c>
    </row>
    <row r="10089">
      <c r="A10089" s="160" t="n">
        <v>42033</v>
      </c>
      <c r="B10089" s="9" t="n">
        <v>1.26</v>
      </c>
    </row>
    <row r="10090">
      <c r="A10090" s="160" t="n">
        <v>42034</v>
      </c>
      <c r="B10090" s="9" t="n">
        <v>1.21</v>
      </c>
    </row>
    <row r="10091">
      <c r="A10091" s="160" t="n">
        <v>42037</v>
      </c>
      <c r="B10091" s="9" t="n">
        <v>1.19</v>
      </c>
    </row>
    <row r="10092">
      <c r="A10092" s="160" t="n">
        <v>42038</v>
      </c>
      <c r="B10092" s="9" t="n">
        <v>1.27</v>
      </c>
    </row>
    <row r="10093">
      <c r="A10093" s="160" t="n">
        <v>42039</v>
      </c>
      <c r="B10093" s="9" t="n">
        <v>1.29</v>
      </c>
    </row>
    <row r="10094">
      <c r="A10094" s="160" t="n">
        <v>42040</v>
      </c>
      <c r="B10094" s="9" t="n">
        <v>1.31</v>
      </c>
    </row>
    <row r="10095">
      <c r="A10095" s="160" t="n">
        <v>42041</v>
      </c>
      <c r="B10095" s="9" t="n">
        <v>1.3</v>
      </c>
    </row>
    <row r="10096">
      <c r="A10096" s="160" t="n">
        <v>42044</v>
      </c>
      <c r="B10096" s="9" t="n">
        <v>1.31</v>
      </c>
    </row>
    <row r="10097">
      <c r="A10097" s="160" t="n">
        <v>42045</v>
      </c>
      <c r="B10097" s="9" t="n">
        <v>1.34</v>
      </c>
    </row>
    <row r="10098">
      <c r="A10098" s="160" t="n">
        <v>42046</v>
      </c>
      <c r="B10098" s="9" t="n">
        <v>1.33</v>
      </c>
    </row>
    <row r="10099">
      <c r="A10099" s="160" t="n">
        <v>42047</v>
      </c>
      <c r="B10099" s="9" t="n">
        <v>1.38</v>
      </c>
    </row>
    <row r="10100">
      <c r="A10100" s="160" t="n">
        <v>42048</v>
      </c>
      <c r="B10100" s="9" t="n">
        <v>1.36</v>
      </c>
    </row>
    <row r="10101">
      <c r="A10101" s="160" t="n">
        <v>42051</v>
      </c>
      <c r="B10101" s="9" t="n"/>
    </row>
    <row r="10102">
      <c r="A10102" s="160" t="n">
        <v>42052</v>
      </c>
      <c r="B10102" s="9" t="n">
        <v>1.44</v>
      </c>
    </row>
    <row r="10103">
      <c r="A10103" s="160" t="n">
        <v>42053</v>
      </c>
      <c r="B10103" s="9" t="n">
        <v>1.45</v>
      </c>
    </row>
    <row r="10104">
      <c r="A10104" s="160" t="n">
        <v>42054</v>
      </c>
      <c r="B10104" s="9" t="n">
        <v>1.44</v>
      </c>
    </row>
    <row r="10105">
      <c r="A10105" s="160" t="n">
        <v>42055</v>
      </c>
      <c r="B10105" s="9" t="n">
        <v>1.46</v>
      </c>
    </row>
    <row r="10106">
      <c r="A10106" s="160" t="n">
        <v>42058</v>
      </c>
      <c r="B10106" s="9" t="n">
        <v>1.42</v>
      </c>
    </row>
    <row r="10107">
      <c r="A10107" s="160" t="n">
        <v>42059</v>
      </c>
      <c r="B10107" s="9" t="n">
        <v>1.39</v>
      </c>
    </row>
    <row r="10108">
      <c r="A10108" s="160" t="n">
        <v>42060</v>
      </c>
      <c r="B10108" s="9" t="n">
        <v>1.35</v>
      </c>
    </row>
    <row r="10109">
      <c r="A10109" s="160" t="n">
        <v>42061</v>
      </c>
      <c r="B10109" s="9" t="n">
        <v>1.37</v>
      </c>
    </row>
    <row r="10110">
      <c r="A10110" s="160" t="n">
        <v>42062</v>
      </c>
      <c r="B10110" s="9" t="n">
        <v>1.37</v>
      </c>
    </row>
    <row r="10111">
      <c r="A10111" s="160" t="n">
        <v>42065</v>
      </c>
      <c r="B10111" s="9" t="n">
        <v>1.42</v>
      </c>
    </row>
    <row r="10112">
      <c r="A10112" s="160" t="n">
        <v>42066</v>
      </c>
      <c r="B10112" s="9" t="n">
        <v>1.44</v>
      </c>
    </row>
    <row r="10113">
      <c r="A10113" s="160" t="n">
        <v>42067</v>
      </c>
      <c r="B10113" s="9" t="n">
        <v>1.46</v>
      </c>
    </row>
    <row r="10114">
      <c r="A10114" s="160" t="n">
        <v>42068</v>
      </c>
      <c r="B10114" s="9" t="n">
        <v>1.46</v>
      </c>
    </row>
    <row r="10115">
      <c r="A10115" s="160" t="n">
        <v>42069</v>
      </c>
      <c r="B10115" s="9" t="n">
        <v>1.51</v>
      </c>
    </row>
    <row r="10116">
      <c r="A10116" s="160" t="n">
        <v>42072</v>
      </c>
      <c r="B10116" s="9" t="n">
        <v>1.5</v>
      </c>
    </row>
    <row r="10117">
      <c r="A10117" s="160" t="n">
        <v>42073</v>
      </c>
      <c r="B10117" s="9" t="n">
        <v>1.44</v>
      </c>
    </row>
    <row r="10118">
      <c r="A10118" s="160" t="n">
        <v>42074</v>
      </c>
      <c r="B10118" s="9" t="n">
        <v>1.41</v>
      </c>
    </row>
    <row r="10119">
      <c r="A10119" s="160" t="n">
        <v>42075</v>
      </c>
      <c r="B10119" s="9" t="n">
        <v>1.43</v>
      </c>
    </row>
    <row r="10120">
      <c r="A10120" s="160" t="n">
        <v>42076</v>
      </c>
      <c r="B10120" s="9" t="n">
        <v>1.45</v>
      </c>
    </row>
    <row r="10121">
      <c r="A10121" s="160" t="n">
        <v>42079</v>
      </c>
      <c r="B10121" s="9" t="n">
        <v>1.44</v>
      </c>
    </row>
    <row r="10122">
      <c r="A10122" s="160" t="n">
        <v>42080</v>
      </c>
      <c r="B10122" s="9" t="n">
        <v>1.36</v>
      </c>
    </row>
    <row r="10123">
      <c r="A10123" s="160" t="n">
        <v>42081</v>
      </c>
      <c r="B10123" s="9" t="n">
        <v>1.36</v>
      </c>
    </row>
    <row r="10124">
      <c r="A10124" s="160" t="n">
        <v>42082</v>
      </c>
      <c r="B10124" s="9" t="n">
        <v>1.35</v>
      </c>
    </row>
    <row r="10125">
      <c r="A10125" s="160" t="n">
        <v>42083</v>
      </c>
      <c r="B10125" s="9" t="n">
        <v>1.33</v>
      </c>
    </row>
    <row r="10126">
      <c r="A10126" s="160" t="n">
        <v>42086</v>
      </c>
      <c r="B10126" s="9" t="n">
        <v>1.32</v>
      </c>
    </row>
    <row r="10127">
      <c r="A10127" s="160" t="n">
        <v>42087</v>
      </c>
      <c r="B10127" s="9" t="n">
        <v>1.3</v>
      </c>
    </row>
    <row r="10128">
      <c r="A10128" s="160" t="n">
        <v>42088</v>
      </c>
      <c r="B10128" s="9" t="n">
        <v>1.34</v>
      </c>
    </row>
    <row r="10129">
      <c r="A10129" s="160" t="n">
        <v>42089</v>
      </c>
      <c r="B10129" s="9" t="n">
        <v>1.4</v>
      </c>
    </row>
    <row r="10130">
      <c r="A10130" s="160" t="n">
        <v>42090</v>
      </c>
      <c r="B10130" s="9" t="n">
        <v>1.37</v>
      </c>
    </row>
    <row r="10131">
      <c r="A10131" s="160" t="n">
        <v>42093</v>
      </c>
      <c r="B10131" s="9" t="n">
        <v>1.38</v>
      </c>
    </row>
    <row r="10132">
      <c r="A10132" s="160" t="n">
        <v>42094</v>
      </c>
      <c r="B10132" s="9" t="n">
        <v>1.38</v>
      </c>
    </row>
    <row r="10133">
      <c r="A10133" s="160" t="n">
        <v>42095</v>
      </c>
      <c r="B10133" s="9" t="n">
        <v>1.32</v>
      </c>
    </row>
    <row r="10134">
      <c r="A10134" s="160" t="n">
        <v>42096</v>
      </c>
      <c r="B10134" s="9" t="n">
        <v>1.37</v>
      </c>
    </row>
    <row r="10135">
      <c r="A10135" s="160" t="n">
        <v>42097</v>
      </c>
      <c r="B10135" s="9" t="n">
        <v>1.36</v>
      </c>
    </row>
    <row r="10136">
      <c r="A10136" s="160" t="n">
        <v>42100</v>
      </c>
      <c r="B10136" s="9" t="n">
        <v>1.41</v>
      </c>
    </row>
    <row r="10137">
      <c r="A10137" s="160" t="n">
        <v>42101</v>
      </c>
      <c r="B10137" s="9" t="n">
        <v>1.37</v>
      </c>
    </row>
    <row r="10138">
      <c r="A10138" s="160" t="n">
        <v>42102</v>
      </c>
      <c r="B10138" s="9" t="n">
        <v>1.38</v>
      </c>
    </row>
    <row r="10139">
      <c r="A10139" s="160" t="n">
        <v>42103</v>
      </c>
      <c r="B10139" s="9" t="n">
        <v>1.41</v>
      </c>
    </row>
    <row r="10140">
      <c r="A10140" s="160" t="n">
        <v>42104</v>
      </c>
      <c r="B10140" s="9" t="n">
        <v>1.39</v>
      </c>
    </row>
    <row r="10141">
      <c r="A10141" s="160" t="n">
        <v>42107</v>
      </c>
      <c r="B10141" s="9" t="n">
        <v>1.4</v>
      </c>
    </row>
    <row r="10142">
      <c r="A10142" s="160" t="n">
        <v>42108</v>
      </c>
      <c r="B10142" s="9" t="n">
        <v>1.37</v>
      </c>
    </row>
    <row r="10143">
      <c r="A10143" s="160" t="n">
        <v>42109</v>
      </c>
      <c r="B10143" s="9" t="n">
        <v>1.4</v>
      </c>
    </row>
    <row r="10144">
      <c r="A10144" s="160" t="n">
        <v>42110</v>
      </c>
      <c r="B10144" s="9" t="n">
        <v>1.4</v>
      </c>
    </row>
    <row r="10145">
      <c r="A10145" s="160" t="n">
        <v>42111</v>
      </c>
      <c r="B10145" s="9" t="n">
        <v>1.36</v>
      </c>
    </row>
    <row r="10146">
      <c r="A10146" s="160" t="n">
        <v>42114</v>
      </c>
      <c r="B10146" s="9" t="n">
        <v>1.35</v>
      </c>
    </row>
    <row r="10147">
      <c r="A10147" s="160" t="n">
        <v>42115</v>
      </c>
      <c r="B10147" s="9" t="n">
        <v>1.37</v>
      </c>
    </row>
    <row r="10148">
      <c r="A10148" s="160" t="n">
        <v>42116</v>
      </c>
      <c r="B10148" s="9" t="n">
        <v>1.42</v>
      </c>
    </row>
    <row r="10149">
      <c r="A10149" s="160" t="n">
        <v>42117</v>
      </c>
      <c r="B10149" s="9" t="n">
        <v>1.41</v>
      </c>
    </row>
    <row r="10150">
      <c r="A10150" s="160" t="n">
        <v>42118</v>
      </c>
      <c r="B10150" s="9" t="n">
        <v>1.39</v>
      </c>
    </row>
    <row r="10151">
      <c r="A10151" s="160" t="n">
        <v>42121</v>
      </c>
      <c r="B10151" s="9" t="n">
        <v>1.4</v>
      </c>
    </row>
    <row r="10152">
      <c r="A10152" s="160" t="n">
        <v>42122</v>
      </c>
      <c r="B10152" s="9" t="n">
        <v>1.44</v>
      </c>
    </row>
    <row r="10153">
      <c r="A10153" s="160" t="n">
        <v>42123</v>
      </c>
      <c r="B10153" s="9" t="n">
        <v>1.5</v>
      </c>
    </row>
    <row r="10154">
      <c r="A10154" s="160" t="n">
        <v>42124</v>
      </c>
      <c r="B10154" s="9" t="n">
        <v>1.47</v>
      </c>
    </row>
    <row r="10155">
      <c r="A10155" s="160" t="n">
        <v>42125</v>
      </c>
      <c r="B10155" s="9" t="n">
        <v>1.52</v>
      </c>
    </row>
    <row r="10156">
      <c r="A10156" s="160" t="n">
        <v>42128</v>
      </c>
      <c r="B10156" s="9" t="n">
        <v>1.56</v>
      </c>
    </row>
    <row r="10157">
      <c r="A10157" s="160" t="n">
        <v>42129</v>
      </c>
      <c r="B10157" s="9" t="n">
        <v>1.57</v>
      </c>
    </row>
    <row r="10158">
      <c r="A10158" s="160" t="n">
        <v>42130</v>
      </c>
      <c r="B10158" s="9" t="n">
        <v>1.6</v>
      </c>
    </row>
    <row r="10159">
      <c r="A10159" s="160" t="n">
        <v>42131</v>
      </c>
      <c r="B10159" s="9" t="n">
        <v>1.55</v>
      </c>
    </row>
    <row r="10160">
      <c r="A10160" s="160" t="n">
        <v>42132</v>
      </c>
      <c r="B10160" s="9" t="n">
        <v>1.57</v>
      </c>
    </row>
    <row r="10161">
      <c r="A10161" s="160" t="n">
        <v>42135</v>
      </c>
      <c r="B10161" s="9" t="n">
        <v>1.66</v>
      </c>
    </row>
    <row r="10162">
      <c r="A10162" s="160" t="n">
        <v>42136</v>
      </c>
      <c r="B10162" s="9" t="n">
        <v>1.67</v>
      </c>
    </row>
    <row r="10163">
      <c r="A10163" s="160" t="n">
        <v>42137</v>
      </c>
      <c r="B10163" s="9" t="n">
        <v>1.68</v>
      </c>
    </row>
    <row r="10164">
      <c r="A10164" s="160" t="n">
        <v>42138</v>
      </c>
      <c r="B10164" s="9" t="n">
        <v>1.67</v>
      </c>
    </row>
    <row r="10165">
      <c r="A10165" s="160" t="n">
        <v>42139</v>
      </c>
      <c r="B10165" s="9" t="n">
        <v>1.59</v>
      </c>
    </row>
    <row r="10166">
      <c r="A10166" s="160" t="n">
        <v>42142</v>
      </c>
      <c r="B10166" s="9" t="n">
        <v>1.65</v>
      </c>
    </row>
    <row r="10167">
      <c r="A10167" s="160" t="n">
        <v>42143</v>
      </c>
      <c r="B10167" s="9" t="n">
        <v>1.64</v>
      </c>
    </row>
    <row r="10168">
      <c r="A10168" s="160" t="n">
        <v>42144</v>
      </c>
      <c r="B10168" s="9" t="n">
        <v>1.66</v>
      </c>
    </row>
    <row r="10169">
      <c r="A10169" s="160" t="n">
        <v>42145</v>
      </c>
      <c r="B10169" s="9" t="n">
        <v>1.59</v>
      </c>
    </row>
    <row r="10170">
      <c r="A10170" s="160" t="n">
        <v>42146</v>
      </c>
      <c r="B10170" s="9" t="n">
        <v>1.57</v>
      </c>
    </row>
    <row r="10171">
      <c r="A10171" s="160" t="n">
        <v>42149</v>
      </c>
      <c r="B10171" s="9" t="n"/>
    </row>
    <row r="10172">
      <c r="A10172" s="160" t="n">
        <v>42150</v>
      </c>
      <c r="B10172" s="9" t="n">
        <v>1.5</v>
      </c>
    </row>
    <row r="10173">
      <c r="A10173" s="160" t="n">
        <v>42151</v>
      </c>
      <c r="B10173" s="9" t="n">
        <v>1.5</v>
      </c>
    </row>
    <row r="10174">
      <c r="A10174" s="160" t="n">
        <v>42152</v>
      </c>
      <c r="B10174" s="9" t="n">
        <v>1.51</v>
      </c>
    </row>
    <row r="10175">
      <c r="A10175" s="160" t="n">
        <v>42153</v>
      </c>
      <c r="B10175" s="9" t="n">
        <v>1.51</v>
      </c>
    </row>
    <row r="10176">
      <c r="A10176" s="160" t="n">
        <v>42156</v>
      </c>
      <c r="B10176" s="9" t="n">
        <v>1.55</v>
      </c>
    </row>
    <row r="10177">
      <c r="A10177" s="160" t="n">
        <v>42157</v>
      </c>
      <c r="B10177" s="9" t="n">
        <v>1.63</v>
      </c>
    </row>
    <row r="10178">
      <c r="A10178" s="160" t="n">
        <v>42158</v>
      </c>
      <c r="B10178" s="9" t="n">
        <v>1.69</v>
      </c>
    </row>
    <row r="10179">
      <c r="A10179" s="160" t="n">
        <v>42159</v>
      </c>
      <c r="B10179" s="9" t="n">
        <v>1.65</v>
      </c>
    </row>
    <row r="10180">
      <c r="A10180" s="160" t="n">
        <v>42160</v>
      </c>
      <c r="B10180" s="9" t="n">
        <v>1.68</v>
      </c>
    </row>
    <row r="10181">
      <c r="A10181" s="160" t="n">
        <v>42163</v>
      </c>
      <c r="B10181" s="9" t="n">
        <v>1.69</v>
      </c>
    </row>
    <row r="10182">
      <c r="A10182" s="160" t="n">
        <v>42164</v>
      </c>
      <c r="B10182" s="9" t="n">
        <v>1.7</v>
      </c>
    </row>
    <row r="10183">
      <c r="A10183" s="160" t="n">
        <v>42165</v>
      </c>
      <c r="B10183" s="9" t="n">
        <v>1.75</v>
      </c>
    </row>
    <row r="10184">
      <c r="A10184" s="160" t="n">
        <v>42166</v>
      </c>
      <c r="B10184" s="9" t="n">
        <v>1.66</v>
      </c>
    </row>
    <row r="10185">
      <c r="A10185" s="160" t="n">
        <v>42167</v>
      </c>
      <c r="B10185" s="9" t="n">
        <v>1.65</v>
      </c>
    </row>
    <row r="10186">
      <c r="A10186" s="160" t="n">
        <v>42170</v>
      </c>
      <c r="B10186" s="9" t="n">
        <v>1.64</v>
      </c>
    </row>
    <row r="10187">
      <c r="A10187" s="160" t="n">
        <v>42171</v>
      </c>
      <c r="B10187" s="9" t="n">
        <v>1.61</v>
      </c>
    </row>
    <row r="10188">
      <c r="A10188" s="160" t="n">
        <v>42172</v>
      </c>
      <c r="B10188" s="9" t="n">
        <v>1.65</v>
      </c>
    </row>
    <row r="10189">
      <c r="A10189" s="160" t="n">
        <v>42173</v>
      </c>
      <c r="B10189" s="9" t="n">
        <v>1.69</v>
      </c>
    </row>
    <row r="10190">
      <c r="A10190" s="160" t="n">
        <v>42174</v>
      </c>
      <c r="B10190" s="9" t="n">
        <v>1.61</v>
      </c>
    </row>
    <row r="10191">
      <c r="A10191" s="160" t="n">
        <v>42177</v>
      </c>
      <c r="B10191" s="9" t="n">
        <v>1.69</v>
      </c>
    </row>
    <row r="10192">
      <c r="A10192" s="160" t="n">
        <v>42178</v>
      </c>
      <c r="B10192" s="9" t="n">
        <v>1.72</v>
      </c>
    </row>
    <row r="10193">
      <c r="A10193" s="160" t="n">
        <v>42179</v>
      </c>
      <c r="B10193" s="9" t="n">
        <v>1.7</v>
      </c>
    </row>
    <row r="10194">
      <c r="A10194" s="160" t="n">
        <v>42180</v>
      </c>
      <c r="B10194" s="9" t="n">
        <v>1.72</v>
      </c>
    </row>
    <row r="10195">
      <c r="A10195" s="160" t="n">
        <v>42181</v>
      </c>
      <c r="B10195" s="9" t="n">
        <v>1.77</v>
      </c>
    </row>
    <row r="10196">
      <c r="A10196" s="160" t="n">
        <v>42184</v>
      </c>
      <c r="B10196" s="9" t="n">
        <v>1.69</v>
      </c>
    </row>
    <row r="10197">
      <c r="A10197" s="160" t="n">
        <v>42185</v>
      </c>
      <c r="B10197" s="9" t="n">
        <v>1.71</v>
      </c>
    </row>
    <row r="10198">
      <c r="A10198" s="160" t="n">
        <v>42186</v>
      </c>
      <c r="B10198" s="9" t="n">
        <v>1.74</v>
      </c>
    </row>
    <row r="10199">
      <c r="A10199" s="160" t="n">
        <v>42187</v>
      </c>
      <c r="B10199" s="9" t="n">
        <v>1.76</v>
      </c>
    </row>
    <row r="10200">
      <c r="A10200" s="160" t="n">
        <v>42188</v>
      </c>
      <c r="B10200" s="9" t="n"/>
    </row>
    <row r="10201">
      <c r="A10201" s="160" t="n">
        <v>42191</v>
      </c>
      <c r="B10201" s="9" t="n">
        <v>1.7</v>
      </c>
    </row>
    <row r="10202">
      <c r="A10202" s="160" t="n">
        <v>42192</v>
      </c>
      <c r="B10202" s="9" t="n">
        <v>1.69</v>
      </c>
    </row>
    <row r="10203">
      <c r="A10203" s="160" t="n">
        <v>42193</v>
      </c>
      <c r="B10203" s="9" t="n">
        <v>1.67</v>
      </c>
    </row>
    <row r="10204">
      <c r="A10204" s="160" t="n">
        <v>42194</v>
      </c>
      <c r="B10204" s="9" t="n">
        <v>1.72</v>
      </c>
    </row>
    <row r="10205">
      <c r="A10205" s="160" t="n">
        <v>42195</v>
      </c>
      <c r="B10205" s="9" t="n">
        <v>1.77</v>
      </c>
    </row>
    <row r="10206">
      <c r="A10206" s="160" t="n">
        <v>42198</v>
      </c>
      <c r="B10206" s="9" t="n">
        <v>1.75</v>
      </c>
    </row>
    <row r="10207">
      <c r="A10207" s="160" t="n">
        <v>42199</v>
      </c>
      <c r="B10207" s="9" t="n">
        <v>1.75</v>
      </c>
    </row>
    <row r="10208">
      <c r="A10208" s="160" t="n">
        <v>42200</v>
      </c>
      <c r="B10208" s="9" t="n">
        <v>1.72</v>
      </c>
    </row>
    <row r="10209">
      <c r="A10209" s="160" t="n">
        <v>42201</v>
      </c>
      <c r="B10209" s="9" t="n">
        <v>1.69</v>
      </c>
    </row>
    <row r="10210">
      <c r="A10210" s="160" t="n">
        <v>42202</v>
      </c>
      <c r="B10210" s="9" t="n">
        <v>1.66</v>
      </c>
    </row>
    <row r="10211">
      <c r="A10211" s="160" t="n">
        <v>42205</v>
      </c>
      <c r="B10211" s="9" t="n">
        <v>1.67</v>
      </c>
    </row>
    <row r="10212">
      <c r="A10212" s="160" t="n">
        <v>42206</v>
      </c>
      <c r="B10212" s="9" t="n">
        <v>1.64</v>
      </c>
    </row>
    <row r="10213">
      <c r="A10213" s="160" t="n">
        <v>42207</v>
      </c>
      <c r="B10213" s="9" t="n">
        <v>1.58</v>
      </c>
    </row>
    <row r="10214">
      <c r="A10214" s="160" t="n">
        <v>42208</v>
      </c>
      <c r="B10214" s="9" t="n">
        <v>1.57</v>
      </c>
    </row>
    <row r="10215">
      <c r="A10215" s="160" t="n">
        <v>42209</v>
      </c>
      <c r="B10215" s="9" t="n">
        <v>1.57</v>
      </c>
    </row>
    <row r="10216">
      <c r="A10216" s="160" t="n">
        <v>42212</v>
      </c>
      <c r="B10216" s="9" t="n">
        <v>1.55</v>
      </c>
    </row>
    <row r="10217">
      <c r="A10217" s="160" t="n">
        <v>42213</v>
      </c>
      <c r="B10217" s="9" t="n">
        <v>1.57</v>
      </c>
    </row>
    <row r="10218">
      <c r="A10218" s="160" t="n">
        <v>42214</v>
      </c>
      <c r="B10218" s="9" t="n">
        <v>1.59</v>
      </c>
    </row>
    <row r="10219">
      <c r="A10219" s="160" t="n">
        <v>42215</v>
      </c>
      <c r="B10219" s="9" t="n">
        <v>1.56</v>
      </c>
    </row>
    <row r="10220">
      <c r="A10220" s="160" t="n">
        <v>42216</v>
      </c>
      <c r="B10220" s="9" t="n">
        <v>1.53</v>
      </c>
    </row>
    <row r="10221">
      <c r="A10221" s="160" t="n">
        <v>42219</v>
      </c>
      <c r="B10221" s="9" t="n">
        <v>1.48</v>
      </c>
    </row>
    <row r="10222">
      <c r="A10222" s="160" t="n">
        <v>42220</v>
      </c>
      <c r="B10222" s="9" t="n">
        <v>1.49</v>
      </c>
    </row>
    <row r="10223">
      <c r="A10223" s="160" t="n">
        <v>42221</v>
      </c>
      <c r="B10223" s="9" t="n">
        <v>1.55</v>
      </c>
    </row>
    <row r="10224">
      <c r="A10224" s="160" t="n">
        <v>42222</v>
      </c>
      <c r="B10224" s="9" t="n">
        <v>1.52</v>
      </c>
    </row>
    <row r="10225">
      <c r="A10225" s="160" t="n">
        <v>42223</v>
      </c>
      <c r="B10225" s="9" t="n">
        <v>1.45</v>
      </c>
    </row>
    <row r="10226">
      <c r="A10226" s="160" t="n">
        <v>42226</v>
      </c>
      <c r="B10226" s="9" t="n">
        <v>1.51</v>
      </c>
    </row>
    <row r="10227">
      <c r="A10227" s="160" t="n">
        <v>42227</v>
      </c>
      <c r="B10227" s="9" t="n">
        <v>1.47</v>
      </c>
    </row>
    <row r="10228">
      <c r="A10228" s="160" t="n">
        <v>42228</v>
      </c>
      <c r="B10228" s="9" t="n">
        <v>1.47</v>
      </c>
    </row>
    <row r="10229">
      <c r="A10229" s="160" t="n">
        <v>42229</v>
      </c>
      <c r="B10229" s="9" t="n">
        <v>1.47</v>
      </c>
    </row>
    <row r="10230">
      <c r="A10230" s="160" t="n">
        <v>42230</v>
      </c>
      <c r="B10230" s="9" t="n">
        <v>1.47</v>
      </c>
    </row>
    <row r="10231">
      <c r="A10231" s="160" t="n">
        <v>42233</v>
      </c>
      <c r="B10231" s="9" t="n">
        <v>1.44</v>
      </c>
    </row>
    <row r="10232">
      <c r="A10232" s="160" t="n">
        <v>42234</v>
      </c>
      <c r="B10232" s="9" t="n">
        <v>1.46</v>
      </c>
    </row>
    <row r="10233">
      <c r="A10233" s="160" t="n">
        <v>42235</v>
      </c>
      <c r="B10233" s="9" t="n">
        <v>1.45</v>
      </c>
    </row>
    <row r="10234">
      <c r="A10234" s="160" t="n">
        <v>42236</v>
      </c>
      <c r="B10234" s="9" t="n">
        <v>1.4</v>
      </c>
    </row>
    <row r="10235">
      <c r="A10235" s="160" t="n">
        <v>42237</v>
      </c>
      <c r="B10235" s="9" t="n">
        <v>1.41</v>
      </c>
    </row>
    <row r="10236">
      <c r="A10236" s="160" t="n">
        <v>42240</v>
      </c>
      <c r="B10236" s="9" t="n">
        <v>1.42</v>
      </c>
    </row>
    <row r="10237">
      <c r="A10237" s="160" t="n">
        <v>42241</v>
      </c>
      <c r="B10237" s="9" t="n">
        <v>1.45</v>
      </c>
    </row>
    <row r="10238">
      <c r="A10238" s="160" t="n">
        <v>42242</v>
      </c>
      <c r="B10238" s="9" t="n">
        <v>1.51</v>
      </c>
    </row>
    <row r="10239">
      <c r="A10239" s="160" t="n">
        <v>42243</v>
      </c>
      <c r="B10239" s="9" t="n">
        <v>1.5</v>
      </c>
    </row>
    <row r="10240">
      <c r="A10240" s="160" t="n">
        <v>42244</v>
      </c>
      <c r="B10240" s="9" t="n">
        <v>1.47</v>
      </c>
    </row>
    <row r="10241">
      <c r="A10241" s="160" t="n">
        <v>42247</v>
      </c>
      <c r="B10241" s="9" t="n">
        <v>1.47</v>
      </c>
    </row>
    <row r="10242">
      <c r="A10242" s="160" t="n">
        <v>42248</v>
      </c>
      <c r="B10242" s="9" t="n">
        <v>1.47</v>
      </c>
    </row>
    <row r="10243">
      <c r="A10243" s="160" t="n">
        <v>42249</v>
      </c>
      <c r="B10243" s="9" t="n">
        <v>1.48</v>
      </c>
    </row>
    <row r="10244">
      <c r="A10244" s="160" t="n">
        <v>42250</v>
      </c>
      <c r="B10244" s="9" t="n">
        <v>1.47</v>
      </c>
    </row>
    <row r="10245">
      <c r="A10245" s="160" t="n">
        <v>42251</v>
      </c>
      <c r="B10245" s="9" t="n">
        <v>1.42</v>
      </c>
    </row>
    <row r="10246">
      <c r="A10246" s="160" t="n">
        <v>42254</v>
      </c>
      <c r="B10246" s="9" t="n"/>
    </row>
    <row r="10247">
      <c r="A10247" s="160" t="n">
        <v>42255</v>
      </c>
      <c r="B10247" s="9" t="n">
        <v>1.46</v>
      </c>
    </row>
    <row r="10248">
      <c r="A10248" s="160" t="n">
        <v>42256</v>
      </c>
      <c r="B10248" s="9" t="n">
        <v>1.46</v>
      </c>
    </row>
    <row r="10249">
      <c r="A10249" s="160" t="n">
        <v>42257</v>
      </c>
      <c r="B10249" s="9" t="n">
        <v>1.48</v>
      </c>
    </row>
    <row r="10250">
      <c r="A10250" s="160" t="n">
        <v>42258</v>
      </c>
      <c r="B10250" s="9" t="n">
        <v>1.49</v>
      </c>
    </row>
    <row r="10251">
      <c r="A10251" s="160" t="n">
        <v>42261</v>
      </c>
      <c r="B10251" s="9" t="n">
        <v>1.45</v>
      </c>
    </row>
    <row r="10252">
      <c r="A10252" s="160" t="n">
        <v>42262</v>
      </c>
      <c r="B10252" s="9" t="n">
        <v>1.46</v>
      </c>
    </row>
    <row r="10253">
      <c r="A10253" s="160" t="n">
        <v>42263</v>
      </c>
      <c r="B10253" s="9" t="n">
        <v>1.48</v>
      </c>
    </row>
    <row r="10254">
      <c r="A10254" s="160" t="n">
        <v>42264</v>
      </c>
      <c r="B10254" s="9" t="n">
        <v>1.51</v>
      </c>
    </row>
    <row r="10255">
      <c r="A10255" s="160" t="n">
        <v>42265</v>
      </c>
      <c r="B10255" s="9" t="n">
        <v>1.44</v>
      </c>
    </row>
    <row r="10256">
      <c r="A10256" s="160" t="n">
        <v>42268</v>
      </c>
      <c r="B10256" s="9" t="n">
        <v>1.48</v>
      </c>
    </row>
    <row r="10257">
      <c r="A10257" s="160" t="n">
        <v>42269</v>
      </c>
      <c r="B10257" s="9" t="n">
        <v>1.45</v>
      </c>
    </row>
    <row r="10258">
      <c r="A10258" s="160" t="n">
        <v>42270</v>
      </c>
      <c r="B10258" s="9" t="n">
        <v>1.46</v>
      </c>
    </row>
    <row r="10259">
      <c r="A10259" s="160" t="n">
        <v>42271</v>
      </c>
      <c r="B10259" s="9" t="n">
        <v>1.46</v>
      </c>
    </row>
    <row r="10260">
      <c r="A10260" s="160" t="n">
        <v>42272</v>
      </c>
      <c r="B10260" s="9" t="n">
        <v>1.47</v>
      </c>
    </row>
    <row r="10261">
      <c r="A10261" s="160" t="n">
        <v>42275</v>
      </c>
      <c r="B10261" s="9" t="n">
        <v>1.43</v>
      </c>
    </row>
    <row r="10262">
      <c r="A10262" s="160" t="n">
        <v>42276</v>
      </c>
      <c r="B10262" s="9" t="n">
        <v>1.41</v>
      </c>
    </row>
    <row r="10263">
      <c r="A10263" s="160" t="n">
        <v>42277</v>
      </c>
      <c r="B10263" s="9" t="n">
        <v>1.42</v>
      </c>
    </row>
    <row r="10264">
      <c r="A10264" s="160" t="n">
        <v>42278</v>
      </c>
      <c r="B10264" s="9" t="n">
        <v>1.41</v>
      </c>
    </row>
    <row r="10265">
      <c r="A10265" s="160" t="n">
        <v>42279</v>
      </c>
      <c r="B10265" s="9" t="n">
        <v>1.41</v>
      </c>
    </row>
    <row r="10266">
      <c r="A10266" s="160" t="n">
        <v>42282</v>
      </c>
      <c r="B10266" s="9" t="n">
        <v>1.46</v>
      </c>
    </row>
    <row r="10267">
      <c r="A10267" s="160" t="n">
        <v>42283</v>
      </c>
      <c r="B10267" s="9" t="n">
        <v>1.44</v>
      </c>
    </row>
    <row r="10268">
      <c r="A10268" s="160" t="n">
        <v>42284</v>
      </c>
      <c r="B10268" s="9" t="n">
        <v>1.43</v>
      </c>
    </row>
    <row r="10269">
      <c r="A10269" s="160" t="n">
        <v>42285</v>
      </c>
      <c r="B10269" s="9" t="n">
        <v>1.47</v>
      </c>
    </row>
    <row r="10270">
      <c r="A10270" s="160" t="n">
        <v>42286</v>
      </c>
      <c r="B10270" s="9" t="n">
        <v>1.47</v>
      </c>
    </row>
    <row r="10271">
      <c r="A10271" s="160" t="n">
        <v>42289</v>
      </c>
      <c r="B10271" s="9" t="n"/>
    </row>
    <row r="10272">
      <c r="A10272" s="160" t="n">
        <v>42290</v>
      </c>
      <c r="B10272" s="9" t="n">
        <v>1.42</v>
      </c>
    </row>
    <row r="10273">
      <c r="A10273" s="160" t="n">
        <v>42291</v>
      </c>
      <c r="B10273" s="9" t="n">
        <v>1.42</v>
      </c>
    </row>
    <row r="10274">
      <c r="A10274" s="160" t="n">
        <v>42292</v>
      </c>
      <c r="B10274" s="9" t="n">
        <v>1.43</v>
      </c>
    </row>
    <row r="10275">
      <c r="A10275" s="160" t="n">
        <v>42293</v>
      </c>
      <c r="B10275" s="9" t="n">
        <v>1.43</v>
      </c>
    </row>
    <row r="10276">
      <c r="A10276" s="160" t="n">
        <v>42296</v>
      </c>
      <c r="B10276" s="9" t="n">
        <v>1.43</v>
      </c>
    </row>
    <row r="10277">
      <c r="A10277" s="160" t="n">
        <v>42297</v>
      </c>
      <c r="B10277" s="9" t="n">
        <v>1.42</v>
      </c>
    </row>
    <row r="10278">
      <c r="A10278" s="160" t="n">
        <v>42298</v>
      </c>
      <c r="B10278" s="9" t="n">
        <v>1.4</v>
      </c>
    </row>
    <row r="10279">
      <c r="A10279" s="160" t="n">
        <v>42299</v>
      </c>
      <c r="B10279" s="9" t="n">
        <v>1.43</v>
      </c>
    </row>
    <row r="10280">
      <c r="A10280" s="160" t="n">
        <v>42300</v>
      </c>
      <c r="B10280" s="9" t="n">
        <v>1.43</v>
      </c>
    </row>
    <row r="10281">
      <c r="A10281" s="160" t="n">
        <v>42303</v>
      </c>
      <c r="B10281" s="9" t="n">
        <v>1.41</v>
      </c>
    </row>
    <row r="10282">
      <c r="A10282" s="160" t="n">
        <v>42304</v>
      </c>
      <c r="B10282" s="9" t="n">
        <v>1.4</v>
      </c>
    </row>
    <row r="10283">
      <c r="A10283" s="160" t="n">
        <v>42305</v>
      </c>
      <c r="B10283" s="9" t="n">
        <v>1.37</v>
      </c>
    </row>
    <row r="10284">
      <c r="A10284" s="160" t="n">
        <v>42306</v>
      </c>
      <c r="B10284" s="9" t="n">
        <v>1.44</v>
      </c>
    </row>
    <row r="10285">
      <c r="A10285" s="160" t="n">
        <v>42307</v>
      </c>
      <c r="B10285" s="9" t="n">
        <v>1.41</v>
      </c>
    </row>
    <row r="10286">
      <c r="A10286" s="160" t="n">
        <v>42310</v>
      </c>
      <c r="B10286" s="9" t="n">
        <v>1.43</v>
      </c>
    </row>
    <row r="10287">
      <c r="A10287" s="160" t="n">
        <v>42311</v>
      </c>
      <c r="B10287" s="9" t="n">
        <v>1.43</v>
      </c>
    </row>
    <row r="10288">
      <c r="A10288" s="160" t="n">
        <v>42312</v>
      </c>
      <c r="B10288" s="9" t="n">
        <v>1.41</v>
      </c>
    </row>
    <row r="10289">
      <c r="A10289" s="160" t="n">
        <v>42313</v>
      </c>
      <c r="B10289" s="9" t="n">
        <v>1.41</v>
      </c>
    </row>
    <row r="10290">
      <c r="A10290" s="160" t="n">
        <v>42314</v>
      </c>
      <c r="B10290" s="9" t="n">
        <v>1.44</v>
      </c>
    </row>
    <row r="10291">
      <c r="A10291" s="160" t="n">
        <v>42317</v>
      </c>
      <c r="B10291" s="9" t="n">
        <v>1.47</v>
      </c>
    </row>
    <row r="10292">
      <c r="A10292" s="160" t="n">
        <v>42318</v>
      </c>
      <c r="B10292" s="9" t="n">
        <v>1.45</v>
      </c>
    </row>
    <row r="10293">
      <c r="A10293" s="160" t="n">
        <v>42319</v>
      </c>
      <c r="B10293" s="9" t="n"/>
    </row>
    <row r="10294">
      <c r="A10294" s="160" t="n">
        <v>42320</v>
      </c>
      <c r="B10294" s="9" t="n">
        <v>1.43</v>
      </c>
    </row>
    <row r="10295">
      <c r="A10295" s="160" t="n">
        <v>42321</v>
      </c>
      <c r="B10295" s="9" t="n">
        <v>1.42</v>
      </c>
    </row>
    <row r="10296">
      <c r="A10296" s="160" t="n">
        <v>42324</v>
      </c>
      <c r="B10296" s="9" t="n">
        <v>1.39</v>
      </c>
    </row>
    <row r="10297">
      <c r="A10297" s="160" t="n">
        <v>42325</v>
      </c>
      <c r="B10297" s="9" t="n">
        <v>1.39</v>
      </c>
    </row>
    <row r="10298">
      <c r="A10298" s="160" t="n">
        <v>42326</v>
      </c>
      <c r="B10298" s="9" t="n">
        <v>1.37</v>
      </c>
    </row>
    <row r="10299">
      <c r="A10299" s="160" t="n">
        <v>42327</v>
      </c>
      <c r="B10299" s="9" t="n">
        <v>1.33</v>
      </c>
    </row>
    <row r="10300">
      <c r="A10300" s="160" t="n">
        <v>42328</v>
      </c>
      <c r="B10300" s="9" t="n">
        <v>1.33</v>
      </c>
    </row>
    <row r="10301">
      <c r="A10301" s="160" t="n">
        <v>42331</v>
      </c>
      <c r="B10301" s="9" t="n">
        <v>1.31</v>
      </c>
    </row>
    <row r="10302">
      <c r="A10302" s="160" t="n">
        <v>42332</v>
      </c>
      <c r="B10302" s="9" t="n">
        <v>1.31</v>
      </c>
    </row>
    <row r="10303">
      <c r="A10303" s="160" t="n">
        <v>42333</v>
      </c>
      <c r="B10303" s="9" t="n">
        <v>1.3</v>
      </c>
    </row>
    <row r="10304">
      <c r="A10304" s="160" t="n">
        <v>42334</v>
      </c>
      <c r="B10304" s="9" t="n"/>
    </row>
    <row r="10305">
      <c r="A10305" s="160" t="n">
        <v>42335</v>
      </c>
      <c r="B10305" s="9" t="n">
        <v>1.3</v>
      </c>
    </row>
    <row r="10306">
      <c r="A10306" s="160" t="n">
        <v>42338</v>
      </c>
      <c r="B10306" s="9" t="n">
        <v>1.27</v>
      </c>
    </row>
    <row r="10307">
      <c r="A10307" s="160" t="n">
        <v>42339</v>
      </c>
      <c r="B10307" s="9" t="n">
        <v>1.24</v>
      </c>
    </row>
    <row r="10308">
      <c r="A10308" s="160" t="n">
        <v>42340</v>
      </c>
      <c r="B10308" s="9" t="n">
        <v>1.24</v>
      </c>
    </row>
    <row r="10309">
      <c r="A10309" s="160" t="n">
        <v>42341</v>
      </c>
      <c r="B10309" s="9" t="n">
        <v>1.37</v>
      </c>
    </row>
    <row r="10310">
      <c r="A10310" s="160" t="n">
        <v>42342</v>
      </c>
      <c r="B10310" s="9" t="n">
        <v>1.32</v>
      </c>
    </row>
    <row r="10311">
      <c r="A10311" s="160" t="n">
        <v>42345</v>
      </c>
      <c r="B10311" s="9" t="n">
        <v>1.29</v>
      </c>
    </row>
    <row r="10312">
      <c r="A10312" s="160" t="n">
        <v>42346</v>
      </c>
      <c r="B10312" s="9" t="n">
        <v>1.3</v>
      </c>
    </row>
    <row r="10313">
      <c r="A10313" s="160" t="n">
        <v>42347</v>
      </c>
      <c r="B10313" s="9" t="n">
        <v>1.29</v>
      </c>
    </row>
    <row r="10314">
      <c r="A10314" s="160" t="n">
        <v>42348</v>
      </c>
      <c r="B10314" s="9" t="n">
        <v>1.29</v>
      </c>
    </row>
    <row r="10315">
      <c r="A10315" s="160" t="n">
        <v>42349</v>
      </c>
      <c r="B10315" s="9" t="n">
        <v>1.25</v>
      </c>
    </row>
    <row r="10316">
      <c r="A10316" s="160" t="n">
        <v>42352</v>
      </c>
      <c r="B10316" s="9" t="n">
        <v>1.26</v>
      </c>
    </row>
    <row r="10317">
      <c r="A10317" s="160" t="n">
        <v>42353</v>
      </c>
      <c r="B10317" s="9" t="n">
        <v>1.3</v>
      </c>
    </row>
    <row r="10318">
      <c r="A10318" s="160" t="n">
        <v>42354</v>
      </c>
      <c r="B10318" s="9" t="n">
        <v>1.28</v>
      </c>
    </row>
    <row r="10319">
      <c r="A10319" s="160" t="n">
        <v>42355</v>
      </c>
      <c r="B10319" s="9" t="n">
        <v>1.24</v>
      </c>
    </row>
    <row r="10320">
      <c r="A10320" s="160" t="n">
        <v>42356</v>
      </c>
      <c r="B10320" s="9" t="n">
        <v>1.22</v>
      </c>
    </row>
    <row r="10321">
      <c r="A10321" s="160" t="n">
        <v>42359</v>
      </c>
      <c r="B10321" s="9" t="n">
        <v>1.24</v>
      </c>
    </row>
    <row r="10322">
      <c r="A10322" s="160" t="n">
        <v>42360</v>
      </c>
      <c r="B10322" s="9" t="n">
        <v>1.25</v>
      </c>
    </row>
    <row r="10323">
      <c r="A10323" s="160" t="n">
        <v>42361</v>
      </c>
      <c r="B10323" s="9" t="n">
        <v>1.26</v>
      </c>
    </row>
    <row r="10324">
      <c r="A10324" s="160" t="n">
        <v>42362</v>
      </c>
      <c r="B10324" s="9" t="n">
        <v>1.22</v>
      </c>
    </row>
    <row r="10325">
      <c r="A10325" s="160" t="n">
        <v>42363</v>
      </c>
      <c r="B10325" s="9" t="n"/>
    </row>
    <row r="10326">
      <c r="A10326" s="160" t="n">
        <v>42366</v>
      </c>
      <c r="B10326" s="9" t="n">
        <v>1.19</v>
      </c>
    </row>
    <row r="10327">
      <c r="A10327" s="160" t="n">
        <v>42367</v>
      </c>
      <c r="B10327" s="9" t="n">
        <v>1.23</v>
      </c>
    </row>
    <row r="10328">
      <c r="A10328" s="160" t="n">
        <v>42368</v>
      </c>
      <c r="B10328" s="9" t="n">
        <v>1.23</v>
      </c>
    </row>
    <row r="10329">
      <c r="A10329" s="160" t="n">
        <v>42369</v>
      </c>
      <c r="B10329" s="9" t="n">
        <v>1.21</v>
      </c>
    </row>
    <row r="10330">
      <c r="A10330" s="160" t="n">
        <v>42370</v>
      </c>
      <c r="B10330" s="9" t="n"/>
    </row>
    <row r="10331">
      <c r="A10331" s="160" t="n">
        <v>42373</v>
      </c>
      <c r="B10331" s="9" t="n">
        <v>1.22</v>
      </c>
    </row>
    <row r="10332">
      <c r="A10332" s="160" t="n">
        <v>42374</v>
      </c>
      <c r="B10332" s="9" t="n">
        <v>1.21</v>
      </c>
    </row>
    <row r="10333">
      <c r="A10333" s="160" t="n">
        <v>42375</v>
      </c>
      <c r="B10333" s="9" t="n">
        <v>1.19</v>
      </c>
    </row>
    <row r="10334">
      <c r="A10334" s="160" t="n">
        <v>42376</v>
      </c>
      <c r="B10334" s="9" t="n">
        <v>1.2</v>
      </c>
    </row>
    <row r="10335">
      <c r="A10335" s="160" t="n">
        <v>42377</v>
      </c>
      <c r="B10335" s="9" t="n">
        <v>1.19</v>
      </c>
    </row>
    <row r="10336">
      <c r="A10336" s="160" t="n">
        <v>42380</v>
      </c>
      <c r="B10336" s="9" t="n">
        <v>1.23</v>
      </c>
    </row>
    <row r="10337">
      <c r="A10337" s="160" t="n">
        <v>42381</v>
      </c>
      <c r="B10337" s="9" t="n">
        <v>1.19</v>
      </c>
    </row>
    <row r="10338">
      <c r="A10338" s="160" t="n">
        <v>42382</v>
      </c>
      <c r="B10338" s="9" t="n">
        <v>1.17</v>
      </c>
    </row>
    <row r="10339">
      <c r="A10339" s="160" t="n">
        <v>42383</v>
      </c>
      <c r="B10339" s="9" t="n">
        <v>1.2</v>
      </c>
    </row>
    <row r="10340">
      <c r="A10340" s="160" t="n">
        <v>42384</v>
      </c>
      <c r="B10340" s="9" t="n">
        <v>1.18</v>
      </c>
    </row>
    <row r="10341">
      <c r="A10341" s="160" t="n">
        <v>42387</v>
      </c>
      <c r="B10341" s="9" t="n"/>
    </row>
    <row r="10342">
      <c r="A10342" s="160" t="n">
        <v>42388</v>
      </c>
      <c r="B10342" s="9" t="n">
        <v>1.18</v>
      </c>
    </row>
    <row r="10343">
      <c r="A10343" s="160" t="n">
        <v>42389</v>
      </c>
      <c r="B10343" s="9" t="n">
        <v>1.16</v>
      </c>
    </row>
    <row r="10344">
      <c r="A10344" s="160" t="n">
        <v>42390</v>
      </c>
      <c r="B10344" s="9" t="n">
        <v>1.18</v>
      </c>
    </row>
    <row r="10345">
      <c r="A10345" s="160" t="n">
        <v>42391</v>
      </c>
      <c r="B10345" s="9" t="n">
        <v>1.19</v>
      </c>
    </row>
    <row r="10346">
      <c r="A10346" s="160" t="n">
        <v>42394</v>
      </c>
      <c r="B10346" s="9" t="n">
        <v>1.15</v>
      </c>
    </row>
    <row r="10347">
      <c r="A10347" s="160" t="n">
        <v>42395</v>
      </c>
      <c r="B10347" s="9" t="n">
        <v>1.16</v>
      </c>
    </row>
    <row r="10348">
      <c r="A10348" s="160" t="n">
        <v>42396</v>
      </c>
      <c r="B10348" s="9" t="n">
        <v>1.18</v>
      </c>
    </row>
    <row r="10349">
      <c r="A10349" s="160" t="n">
        <v>42397</v>
      </c>
      <c r="B10349" s="9" t="n">
        <v>1.17</v>
      </c>
    </row>
    <row r="10350">
      <c r="A10350" s="160" t="n">
        <v>42398</v>
      </c>
      <c r="B10350" s="9" t="n">
        <v>1.18</v>
      </c>
    </row>
    <row r="10351">
      <c r="A10351" s="160" t="n">
        <v>42401</v>
      </c>
      <c r="B10351" s="9" t="n">
        <v>1.16</v>
      </c>
    </row>
    <row r="10352">
      <c r="A10352" s="160" t="n">
        <v>42402</v>
      </c>
      <c r="B10352" s="9" t="n">
        <v>1.12</v>
      </c>
    </row>
    <row r="10353">
      <c r="A10353" s="160" t="n">
        <v>42403</v>
      </c>
      <c r="B10353" s="9" t="n">
        <v>1.16</v>
      </c>
    </row>
    <row r="10354">
      <c r="A10354" s="160" t="n">
        <v>42404</v>
      </c>
      <c r="B10354" s="9" t="n">
        <v>1.17</v>
      </c>
    </row>
    <row r="10355">
      <c r="A10355" s="160" t="n">
        <v>42405</v>
      </c>
      <c r="B10355" s="9" t="n">
        <v>1.12</v>
      </c>
    </row>
    <row r="10356">
      <c r="A10356" s="160" t="n">
        <v>42408</v>
      </c>
      <c r="B10356" s="9" t="n">
        <v>1.09</v>
      </c>
    </row>
    <row r="10357">
      <c r="A10357" s="160" t="n">
        <v>42409</v>
      </c>
      <c r="B10357" s="9" t="n">
        <v>1.05</v>
      </c>
    </row>
    <row r="10358">
      <c r="A10358" s="160" t="n">
        <v>42410</v>
      </c>
      <c r="B10358" s="9" t="n">
        <v>1</v>
      </c>
    </row>
    <row r="10359">
      <c r="A10359" s="160" t="n">
        <v>42411</v>
      </c>
      <c r="B10359" s="9" t="n">
        <v>0.99</v>
      </c>
    </row>
    <row r="10360">
      <c r="A10360" s="160" t="n">
        <v>42412</v>
      </c>
      <c r="B10360" s="9" t="n">
        <v>1.03</v>
      </c>
    </row>
    <row r="10361">
      <c r="A10361" s="160" t="n">
        <v>42415</v>
      </c>
      <c r="B10361" s="9" t="n"/>
    </row>
    <row r="10362">
      <c r="A10362" s="160" t="n">
        <v>42416</v>
      </c>
      <c r="B10362" s="9" t="n">
        <v>1.04</v>
      </c>
    </row>
    <row r="10363">
      <c r="A10363" s="160" t="n">
        <v>42417</v>
      </c>
      <c r="B10363" s="9" t="n">
        <v>1.07</v>
      </c>
    </row>
    <row r="10364">
      <c r="A10364" s="160" t="n">
        <v>42418</v>
      </c>
      <c r="B10364" s="9" t="n">
        <v>1.04</v>
      </c>
    </row>
    <row r="10365">
      <c r="A10365" s="160" t="n">
        <v>42419</v>
      </c>
      <c r="B10365" s="9" t="n">
        <v>1</v>
      </c>
    </row>
    <row r="10366">
      <c r="A10366" s="160" t="n">
        <v>42422</v>
      </c>
      <c r="B10366" s="9" t="n">
        <v>0.99</v>
      </c>
    </row>
    <row r="10367">
      <c r="A10367" s="160" t="n">
        <v>42423</v>
      </c>
      <c r="B10367" s="9" t="n">
        <v>0.98</v>
      </c>
    </row>
    <row r="10368">
      <c r="A10368" s="160" t="n">
        <v>42424</v>
      </c>
      <c r="B10368" s="9" t="n">
        <v>1</v>
      </c>
    </row>
    <row r="10369">
      <c r="A10369" s="160" t="n">
        <v>42425</v>
      </c>
      <c r="B10369" s="9" t="n">
        <v>0.99</v>
      </c>
    </row>
    <row r="10370">
      <c r="A10370" s="160" t="n">
        <v>42426</v>
      </c>
      <c r="B10370" s="9" t="n">
        <v>0.96</v>
      </c>
    </row>
    <row r="10371">
      <c r="A10371" s="160" t="n">
        <v>42429</v>
      </c>
      <c r="B10371" s="9" t="n">
        <v>0.96</v>
      </c>
    </row>
    <row r="10372">
      <c r="A10372" s="160" t="n">
        <v>42430</v>
      </c>
      <c r="B10372" s="9" t="n">
        <v>0.98</v>
      </c>
    </row>
    <row r="10373">
      <c r="A10373" s="160" t="n">
        <v>42431</v>
      </c>
      <c r="B10373" s="9" t="n">
        <v>0.99</v>
      </c>
    </row>
    <row r="10374">
      <c r="A10374" s="160" t="n">
        <v>42432</v>
      </c>
      <c r="B10374" s="9" t="n">
        <v>0.98</v>
      </c>
    </row>
    <row r="10375">
      <c r="A10375" s="160" t="n">
        <v>42433</v>
      </c>
      <c r="B10375" s="9" t="n">
        <v>1</v>
      </c>
    </row>
    <row r="10376">
      <c r="A10376" s="160" t="n">
        <v>42436</v>
      </c>
      <c r="B10376" s="9" t="n">
        <v>1</v>
      </c>
    </row>
    <row r="10377">
      <c r="A10377" s="160" t="n">
        <v>42437</v>
      </c>
      <c r="B10377" s="9" t="n">
        <v>0.95</v>
      </c>
    </row>
    <row r="10378">
      <c r="A10378" s="160" t="n">
        <v>42438</v>
      </c>
      <c r="B10378" s="9" t="n">
        <v>1</v>
      </c>
    </row>
    <row r="10379">
      <c r="A10379" s="160" t="n">
        <v>42439</v>
      </c>
      <c r="B10379" s="9" t="n">
        <v>1</v>
      </c>
    </row>
    <row r="10380">
      <c r="A10380" s="160" t="n">
        <v>42440</v>
      </c>
      <c r="B10380" s="9" t="n">
        <v>1.01</v>
      </c>
    </row>
    <row r="10381">
      <c r="A10381" s="160" t="n">
        <v>42443</v>
      </c>
      <c r="B10381" s="9" t="n">
        <v>1</v>
      </c>
    </row>
    <row r="10382">
      <c r="A10382" s="160" t="n">
        <v>42444</v>
      </c>
      <c r="B10382" s="9" t="n">
        <v>0.99</v>
      </c>
    </row>
    <row r="10383">
      <c r="A10383" s="160" t="n">
        <v>42445</v>
      </c>
      <c r="B10383" s="9" t="n">
        <v>1.07</v>
      </c>
    </row>
    <row r="10384">
      <c r="A10384" s="160" t="n">
        <v>42446</v>
      </c>
      <c r="B10384" s="9" t="n">
        <v>1.04</v>
      </c>
    </row>
    <row r="10385">
      <c r="A10385" s="160" t="n">
        <v>42447</v>
      </c>
      <c r="B10385" s="9" t="n">
        <v>1.04</v>
      </c>
    </row>
    <row r="10386">
      <c r="A10386" s="160" t="n">
        <v>42450</v>
      </c>
      <c r="B10386" s="9" t="n">
        <v>1.05</v>
      </c>
    </row>
    <row r="10387">
      <c r="A10387" s="160" t="n">
        <v>42451</v>
      </c>
      <c r="B10387" s="9" t="n">
        <v>1.03</v>
      </c>
    </row>
    <row r="10388">
      <c r="A10388" s="160" t="n">
        <v>42452</v>
      </c>
      <c r="B10388" s="9" t="n">
        <v>1.01</v>
      </c>
    </row>
    <row r="10389">
      <c r="A10389" s="160" t="n">
        <v>42453</v>
      </c>
      <c r="B10389" s="9" t="n">
        <v>1.02</v>
      </c>
    </row>
    <row r="10390">
      <c r="A10390" s="160" t="n">
        <v>42454</v>
      </c>
      <c r="B10390" s="9" t="n"/>
    </row>
    <row r="10391">
      <c r="A10391" s="160" t="n">
        <v>42457</v>
      </c>
      <c r="B10391" s="9" t="n">
        <v>1</v>
      </c>
    </row>
    <row r="10392">
      <c r="A10392" s="160" t="n">
        <v>42458</v>
      </c>
      <c r="B10392" s="9" t="n">
        <v>1.03</v>
      </c>
    </row>
    <row r="10393">
      <c r="A10393" s="160" t="n">
        <v>42459</v>
      </c>
      <c r="B10393" s="9" t="n">
        <v>1.07</v>
      </c>
    </row>
    <row r="10394">
      <c r="A10394" s="160" t="n">
        <v>42460</v>
      </c>
      <c r="B10394" s="9" t="n">
        <v>1.05</v>
      </c>
    </row>
    <row r="10395">
      <c r="A10395" s="160" t="n">
        <v>42461</v>
      </c>
      <c r="B10395" s="9" t="n">
        <v>1.03</v>
      </c>
    </row>
    <row r="10396">
      <c r="A10396" s="160" t="n">
        <v>42464</v>
      </c>
      <c r="B10396" s="9" t="n">
        <v>1.03</v>
      </c>
    </row>
    <row r="10397">
      <c r="A10397" s="160" t="n">
        <v>42465</v>
      </c>
      <c r="B10397" s="9" t="n">
        <v>1.01</v>
      </c>
    </row>
    <row r="10398">
      <c r="A10398" s="160" t="n">
        <v>42466</v>
      </c>
      <c r="B10398" s="9" t="n">
        <v>1.03</v>
      </c>
    </row>
    <row r="10399">
      <c r="A10399" s="160" t="n">
        <v>42467</v>
      </c>
      <c r="B10399" s="9" t="n">
        <v>1</v>
      </c>
    </row>
    <row r="10400">
      <c r="A10400" s="160" t="n">
        <v>42468</v>
      </c>
      <c r="B10400" s="9" t="n">
        <v>1.02</v>
      </c>
    </row>
    <row r="10401">
      <c r="A10401" s="160" t="n">
        <v>42471</v>
      </c>
      <c r="B10401" s="9" t="n">
        <v>1.03</v>
      </c>
    </row>
    <row r="10402">
      <c r="A10402" s="160" t="n">
        <v>42472</v>
      </c>
      <c r="B10402" s="9" t="n">
        <v>1.05</v>
      </c>
    </row>
    <row r="10403">
      <c r="A10403" s="160" t="n">
        <v>42473</v>
      </c>
      <c r="B10403" s="9" t="n">
        <v>1.02</v>
      </c>
    </row>
    <row r="10404">
      <c r="A10404" s="160" t="n">
        <v>42474</v>
      </c>
      <c r="B10404" s="9" t="n">
        <v>1.03</v>
      </c>
    </row>
    <row r="10405">
      <c r="A10405" s="160" t="n">
        <v>42475</v>
      </c>
      <c r="B10405" s="9" t="n">
        <v>1.02</v>
      </c>
    </row>
    <row r="10406">
      <c r="A10406" s="160" t="n">
        <v>42478</v>
      </c>
      <c r="B10406" s="9" t="n">
        <v>1.03</v>
      </c>
    </row>
    <row r="10407">
      <c r="A10407" s="160" t="n">
        <v>42479</v>
      </c>
      <c r="B10407" s="9" t="n">
        <v>1.02</v>
      </c>
    </row>
    <row r="10408">
      <c r="A10408" s="160" t="n">
        <v>42480</v>
      </c>
      <c r="B10408" s="9" t="n">
        <v>1.05</v>
      </c>
    </row>
    <row r="10409">
      <c r="A10409" s="160" t="n">
        <v>42481</v>
      </c>
      <c r="B10409" s="9" t="n">
        <v>1.06</v>
      </c>
    </row>
    <row r="10410">
      <c r="A10410" s="160" t="n">
        <v>42482</v>
      </c>
      <c r="B10410" s="9" t="n">
        <v>1.05</v>
      </c>
    </row>
    <row r="10411">
      <c r="A10411" s="160" t="n">
        <v>42485</v>
      </c>
      <c r="B10411" s="9" t="n">
        <v>1.06</v>
      </c>
    </row>
    <row r="10412">
      <c r="A10412" s="160" t="n">
        <v>42486</v>
      </c>
      <c r="B10412" s="9" t="n">
        <v>1.08</v>
      </c>
    </row>
    <row r="10413">
      <c r="A10413" s="160" t="n">
        <v>42487</v>
      </c>
      <c r="B10413" s="9" t="n">
        <v>1.04</v>
      </c>
    </row>
    <row r="10414">
      <c r="A10414" s="160" t="n">
        <v>42488</v>
      </c>
      <c r="B10414" s="9" t="n">
        <v>1.06</v>
      </c>
    </row>
    <row r="10415">
      <c r="A10415" s="160" t="n">
        <v>42489</v>
      </c>
      <c r="B10415" s="9" t="n">
        <v>1.06</v>
      </c>
    </row>
    <row r="10416">
      <c r="A10416" s="160" t="n">
        <v>42492</v>
      </c>
      <c r="B10416" s="9" t="n">
        <v>1.08</v>
      </c>
    </row>
    <row r="10417">
      <c r="A10417" s="160" t="n">
        <v>42493</v>
      </c>
      <c r="B10417" s="9" t="n">
        <v>1.06</v>
      </c>
    </row>
    <row r="10418">
      <c r="A10418" s="160" t="n">
        <v>42494</v>
      </c>
      <c r="B10418" s="9" t="n">
        <v>1.04</v>
      </c>
    </row>
    <row r="10419">
      <c r="A10419" s="160" t="n">
        <v>42495</v>
      </c>
      <c r="B10419" s="9" t="n">
        <v>1.04</v>
      </c>
    </row>
    <row r="10420">
      <c r="A10420" s="160" t="n">
        <v>42496</v>
      </c>
      <c r="B10420" s="9" t="n">
        <v>1.05</v>
      </c>
    </row>
    <row r="10421">
      <c r="A10421" s="160" t="n">
        <v>42499</v>
      </c>
      <c r="B10421" s="9" t="n">
        <v>1.05</v>
      </c>
    </row>
    <row r="10422">
      <c r="A10422" s="160" t="n">
        <v>42500</v>
      </c>
      <c r="B10422" s="9" t="n">
        <v>1.05</v>
      </c>
    </row>
    <row r="10423">
      <c r="A10423" s="160" t="n">
        <v>42501</v>
      </c>
      <c r="B10423" s="9" t="n">
        <v>0.99</v>
      </c>
    </row>
    <row r="10424">
      <c r="A10424" s="160" t="n">
        <v>42502</v>
      </c>
      <c r="B10424" s="9" t="n">
        <v>0.99</v>
      </c>
    </row>
    <row r="10425">
      <c r="A10425" s="160" t="n">
        <v>42503</v>
      </c>
      <c r="B10425" s="9" t="n">
        <v>0.95</v>
      </c>
    </row>
    <row r="10426">
      <c r="A10426" s="160" t="n">
        <v>42506</v>
      </c>
      <c r="B10426" s="9" t="n">
        <v>0.96</v>
      </c>
    </row>
    <row r="10427">
      <c r="A10427" s="160" t="n">
        <v>42507</v>
      </c>
      <c r="B10427" s="9" t="n">
        <v>0.9399999999999999</v>
      </c>
    </row>
    <row r="10428">
      <c r="A10428" s="160" t="n">
        <v>42508</v>
      </c>
      <c r="B10428" s="9" t="n">
        <v>0.97</v>
      </c>
    </row>
    <row r="10429">
      <c r="A10429" s="160" t="n">
        <v>42509</v>
      </c>
      <c r="B10429" s="9" t="n">
        <v>0.96</v>
      </c>
    </row>
    <row r="10430">
      <c r="A10430" s="160" t="n">
        <v>42510</v>
      </c>
      <c r="B10430" s="9" t="n">
        <v>0.96</v>
      </c>
    </row>
    <row r="10431">
      <c r="A10431" s="160" t="n">
        <v>42513</v>
      </c>
      <c r="B10431" s="9" t="n">
        <v>0.93</v>
      </c>
    </row>
    <row r="10432">
      <c r="A10432" s="160" t="n">
        <v>42514</v>
      </c>
      <c r="B10432" s="9" t="n">
        <v>0.9399999999999999</v>
      </c>
    </row>
    <row r="10433">
      <c r="A10433" s="160" t="n">
        <v>42515</v>
      </c>
      <c r="B10433" s="9" t="n">
        <v>0.95</v>
      </c>
    </row>
    <row r="10434">
      <c r="A10434" s="160" t="n">
        <v>42516</v>
      </c>
      <c r="B10434" s="9" t="n">
        <v>0.96</v>
      </c>
    </row>
    <row r="10435">
      <c r="A10435" s="160" t="n">
        <v>42517</v>
      </c>
      <c r="B10435" s="9" t="n">
        <v>0.95</v>
      </c>
    </row>
    <row r="10436">
      <c r="A10436" s="160" t="n">
        <v>42520</v>
      </c>
      <c r="B10436" s="9" t="n"/>
    </row>
    <row r="10437">
      <c r="A10437" s="160" t="n">
        <v>42521</v>
      </c>
      <c r="B10437" s="9" t="n">
        <v>0.97</v>
      </c>
    </row>
    <row r="10438">
      <c r="A10438" s="160" t="n">
        <v>42522</v>
      </c>
      <c r="B10438" s="9" t="n">
        <v>0.9399999999999999</v>
      </c>
    </row>
    <row r="10439">
      <c r="A10439" s="160" t="n">
        <v>42523</v>
      </c>
      <c r="B10439" s="9" t="n">
        <v>0.92</v>
      </c>
    </row>
    <row r="10440">
      <c r="A10440" s="160" t="n">
        <v>42524</v>
      </c>
      <c r="B10440" s="9" t="n">
        <v>0.93</v>
      </c>
    </row>
    <row r="10441">
      <c r="A10441" s="160" t="n">
        <v>42527</v>
      </c>
      <c r="B10441" s="9" t="n">
        <v>0.93</v>
      </c>
    </row>
    <row r="10442">
      <c r="A10442" s="160" t="n">
        <v>42528</v>
      </c>
      <c r="B10442" s="9" t="n">
        <v>0.9399999999999999</v>
      </c>
    </row>
    <row r="10443">
      <c r="A10443" s="160" t="n">
        <v>42529</v>
      </c>
      <c r="B10443" s="9" t="n">
        <v>0.93</v>
      </c>
    </row>
    <row r="10444">
      <c r="A10444" s="160" t="n">
        <v>42530</v>
      </c>
      <c r="B10444" s="9" t="n">
        <v>0.91</v>
      </c>
    </row>
    <row r="10445">
      <c r="A10445" s="160" t="n">
        <v>42531</v>
      </c>
      <c r="B10445" s="9" t="n">
        <v>0.91</v>
      </c>
    </row>
    <row r="10446">
      <c r="A10446" s="160" t="n">
        <v>42534</v>
      </c>
      <c r="B10446" s="9" t="n">
        <v>0.89</v>
      </c>
    </row>
    <row r="10447">
      <c r="A10447" s="160" t="n">
        <v>42535</v>
      </c>
      <c r="B10447" s="9" t="n">
        <v>0.88</v>
      </c>
    </row>
    <row r="10448">
      <c r="A10448" s="160" t="n">
        <v>42536</v>
      </c>
      <c r="B10448" s="9" t="n">
        <v>0.91</v>
      </c>
    </row>
    <row r="10449">
      <c r="A10449" s="160" t="n">
        <v>42537</v>
      </c>
      <c r="B10449" s="9" t="n">
        <v>0.87</v>
      </c>
    </row>
    <row r="10450">
      <c r="A10450" s="160" t="n">
        <v>42538</v>
      </c>
      <c r="B10450" s="9" t="n">
        <v>0.92</v>
      </c>
    </row>
    <row r="10451">
      <c r="A10451" s="160" t="n">
        <v>42541</v>
      </c>
      <c r="B10451" s="9" t="n">
        <v>0.93</v>
      </c>
    </row>
    <row r="10452">
      <c r="A10452" s="160" t="n">
        <v>42542</v>
      </c>
      <c r="B10452" s="9" t="n">
        <v>0.95</v>
      </c>
    </row>
    <row r="10453">
      <c r="A10453" s="160" t="n">
        <v>42543</v>
      </c>
      <c r="B10453" s="9" t="n">
        <v>0.9399999999999999</v>
      </c>
    </row>
    <row r="10454">
      <c r="A10454" s="160" t="n">
        <v>42544</v>
      </c>
      <c r="B10454" s="9" t="n">
        <v>0.96</v>
      </c>
    </row>
    <row r="10455">
      <c r="A10455" s="160" t="n">
        <v>42545</v>
      </c>
      <c r="B10455" s="9" t="n">
        <v>0.93</v>
      </c>
    </row>
    <row r="10456">
      <c r="A10456" s="160" t="n">
        <v>42548</v>
      </c>
      <c r="B10456" s="9" t="n">
        <v>0.85</v>
      </c>
    </row>
    <row r="10457">
      <c r="A10457" s="160" t="n">
        <v>42549</v>
      </c>
      <c r="B10457" s="9" t="n">
        <v>0.85</v>
      </c>
    </row>
    <row r="10458">
      <c r="A10458" s="160" t="n">
        <v>42550</v>
      </c>
      <c r="B10458" s="9" t="n">
        <v>0.88</v>
      </c>
    </row>
    <row r="10459">
      <c r="A10459" s="160" t="n">
        <v>42551</v>
      </c>
      <c r="B10459" s="9" t="n">
        <v>0.91</v>
      </c>
    </row>
    <row r="10460">
      <c r="A10460" s="160" t="n">
        <v>42552</v>
      </c>
      <c r="B10460" s="9" t="n">
        <v>0.87</v>
      </c>
    </row>
    <row r="10461">
      <c r="A10461" s="160" t="n">
        <v>42555</v>
      </c>
      <c r="B10461" s="9" t="n"/>
    </row>
    <row r="10462">
      <c r="A10462" s="160" t="n">
        <v>42556</v>
      </c>
      <c r="B10462" s="9" t="n">
        <v>0.8100000000000001</v>
      </c>
    </row>
    <row r="10463">
      <c r="A10463" s="160" t="n">
        <v>42557</v>
      </c>
      <c r="B10463" s="9" t="n">
        <v>0.8</v>
      </c>
    </row>
    <row r="10464">
      <c r="A10464" s="160" t="n">
        <v>42558</v>
      </c>
      <c r="B10464" s="9" t="n">
        <v>0.82</v>
      </c>
    </row>
    <row r="10465">
      <c r="A10465" s="160" t="n">
        <v>42559</v>
      </c>
      <c r="B10465" s="9" t="n">
        <v>0.76</v>
      </c>
    </row>
    <row r="10466">
      <c r="A10466" s="160" t="n">
        <v>42562</v>
      </c>
      <c r="B10466" s="9" t="n">
        <v>0.77</v>
      </c>
    </row>
    <row r="10467">
      <c r="A10467" s="160" t="n">
        <v>42563</v>
      </c>
      <c r="B10467" s="9" t="n">
        <v>0.84</v>
      </c>
    </row>
    <row r="10468">
      <c r="A10468" s="160" t="n">
        <v>42564</v>
      </c>
      <c r="B10468" s="9" t="n">
        <v>0.8</v>
      </c>
    </row>
    <row r="10469">
      <c r="A10469" s="160" t="n">
        <v>42565</v>
      </c>
      <c r="B10469" s="9" t="n">
        <v>0.85</v>
      </c>
    </row>
    <row r="10470">
      <c r="A10470" s="160" t="n">
        <v>42566</v>
      </c>
      <c r="B10470" s="9" t="n">
        <v>0.89</v>
      </c>
    </row>
    <row r="10471">
      <c r="A10471" s="160" t="n">
        <v>42569</v>
      </c>
      <c r="B10471" s="9" t="n">
        <v>0.91</v>
      </c>
    </row>
    <row r="10472">
      <c r="A10472" s="160" t="n">
        <v>42570</v>
      </c>
      <c r="B10472" s="9" t="n">
        <v>0.86</v>
      </c>
    </row>
    <row r="10473">
      <c r="A10473" s="160" t="n">
        <v>42571</v>
      </c>
      <c r="B10473" s="9" t="n">
        <v>0.86</v>
      </c>
    </row>
    <row r="10474">
      <c r="A10474" s="160" t="n">
        <v>42572</v>
      </c>
      <c r="B10474" s="9" t="n">
        <v>0.87</v>
      </c>
    </row>
    <row r="10475">
      <c r="A10475" s="160" t="n">
        <v>42573</v>
      </c>
      <c r="B10475" s="9" t="n">
        <v>0.86</v>
      </c>
    </row>
    <row r="10476">
      <c r="A10476" s="160" t="n">
        <v>42576</v>
      </c>
      <c r="B10476" s="9" t="n">
        <v>0.86</v>
      </c>
    </row>
    <row r="10477">
      <c r="A10477" s="160" t="n">
        <v>42577</v>
      </c>
      <c r="B10477" s="9" t="n">
        <v>0.82</v>
      </c>
    </row>
    <row r="10478">
      <c r="A10478" s="160" t="n">
        <v>42578</v>
      </c>
      <c r="B10478" s="9" t="n">
        <v>0.79</v>
      </c>
    </row>
    <row r="10479">
      <c r="A10479" s="160" t="n">
        <v>42579</v>
      </c>
      <c r="B10479" s="9" t="n">
        <v>0.8</v>
      </c>
    </row>
    <row r="10480">
      <c r="A10480" s="160" t="n">
        <v>42580</v>
      </c>
      <c r="B10480" s="9" t="n">
        <v>0.79</v>
      </c>
    </row>
    <row r="10481">
      <c r="A10481" s="160" t="n">
        <v>42583</v>
      </c>
      <c r="B10481" s="9" t="n">
        <v>0.84</v>
      </c>
    </row>
    <row r="10482">
      <c r="A10482" s="160" t="n">
        <v>42584</v>
      </c>
      <c r="B10482" s="9" t="n">
        <v>0.88</v>
      </c>
    </row>
    <row r="10483">
      <c r="A10483" s="160" t="n">
        <v>42585</v>
      </c>
      <c r="B10483" s="9" t="n">
        <v>0.88</v>
      </c>
    </row>
    <row r="10484">
      <c r="A10484" s="160" t="n">
        <v>42586</v>
      </c>
      <c r="B10484" s="9" t="n">
        <v>0.87</v>
      </c>
    </row>
    <row r="10485">
      <c r="A10485" s="160" t="n">
        <v>42587</v>
      </c>
      <c r="B10485" s="9" t="n">
        <v>0.87</v>
      </c>
    </row>
    <row r="10486">
      <c r="A10486" s="160" t="n">
        <v>42590</v>
      </c>
      <c r="B10486" s="9" t="n">
        <v>0.85</v>
      </c>
    </row>
    <row r="10487">
      <c r="A10487" s="160" t="n">
        <v>42591</v>
      </c>
      <c r="B10487" s="9" t="n">
        <v>0.84</v>
      </c>
    </row>
    <row r="10488">
      <c r="A10488" s="160" t="n">
        <v>42592</v>
      </c>
      <c r="B10488" s="9" t="n">
        <v>0.8100000000000001</v>
      </c>
    </row>
    <row r="10489">
      <c r="A10489" s="160" t="n">
        <v>42593</v>
      </c>
      <c r="B10489" s="9" t="n">
        <v>0.8100000000000001</v>
      </c>
    </row>
    <row r="10490">
      <c r="A10490" s="160" t="n">
        <v>42594</v>
      </c>
      <c r="B10490" s="9" t="n">
        <v>0.8</v>
      </c>
    </row>
    <row r="10491">
      <c r="A10491" s="160" t="n">
        <v>42597</v>
      </c>
      <c r="B10491" s="9" t="n">
        <v>0.83</v>
      </c>
    </row>
    <row r="10492">
      <c r="A10492" s="160" t="n">
        <v>42598</v>
      </c>
      <c r="B10492" s="9" t="n">
        <v>0.8100000000000001</v>
      </c>
    </row>
    <row r="10493">
      <c r="A10493" s="160" t="n">
        <v>42599</v>
      </c>
      <c r="B10493" s="9" t="n">
        <v>0.82</v>
      </c>
    </row>
    <row r="10494">
      <c r="A10494" s="160" t="n">
        <v>42600</v>
      </c>
      <c r="B10494" s="9" t="n">
        <v>0.82</v>
      </c>
    </row>
    <row r="10495">
      <c r="A10495" s="160" t="n">
        <v>42601</v>
      </c>
      <c r="B10495" s="9" t="n">
        <v>0.82</v>
      </c>
    </row>
    <row r="10496">
      <c r="A10496" s="160" t="n">
        <v>42604</v>
      </c>
      <c r="B10496" s="9" t="n">
        <v>0.79</v>
      </c>
    </row>
    <row r="10497">
      <c r="A10497" s="160" t="n">
        <v>42605</v>
      </c>
      <c r="B10497" s="9" t="n">
        <v>0.8100000000000001</v>
      </c>
    </row>
    <row r="10498">
      <c r="A10498" s="160" t="n">
        <v>42606</v>
      </c>
      <c r="B10498" s="9" t="n">
        <v>0.8</v>
      </c>
    </row>
    <row r="10499">
      <c r="A10499" s="160" t="n">
        <v>42607</v>
      </c>
      <c r="B10499" s="9" t="n">
        <v>0.8</v>
      </c>
    </row>
    <row r="10500">
      <c r="A10500" s="160" t="n">
        <v>42608</v>
      </c>
      <c r="B10500" s="9" t="n">
        <v>0.78</v>
      </c>
    </row>
    <row r="10501">
      <c r="A10501" s="160" t="n">
        <v>42611</v>
      </c>
      <c r="B10501" s="9" t="n">
        <v>0.76</v>
      </c>
    </row>
    <row r="10502">
      <c r="A10502" s="160" t="n">
        <v>42612</v>
      </c>
      <c r="B10502" s="9" t="n">
        <v>0.77</v>
      </c>
    </row>
    <row r="10503">
      <c r="A10503" s="160" t="n">
        <v>42613</v>
      </c>
      <c r="B10503" s="9" t="n">
        <v>0.78</v>
      </c>
    </row>
    <row r="10504">
      <c r="A10504" s="160" t="n">
        <v>42614</v>
      </c>
      <c r="B10504" s="9" t="n">
        <v>0.79</v>
      </c>
    </row>
    <row r="10505">
      <c r="A10505" s="160" t="n">
        <v>42615</v>
      </c>
      <c r="B10505" s="9" t="n">
        <v>0.8</v>
      </c>
    </row>
    <row r="10506">
      <c r="A10506" s="160" t="n">
        <v>42618</v>
      </c>
      <c r="B10506" s="9" t="n"/>
    </row>
    <row r="10507">
      <c r="A10507" s="160" t="n">
        <v>42619</v>
      </c>
      <c r="B10507" s="9" t="n">
        <v>0.8100000000000001</v>
      </c>
    </row>
    <row r="10508">
      <c r="A10508" s="160" t="n">
        <v>42620</v>
      </c>
      <c r="B10508" s="9" t="n">
        <v>0.8</v>
      </c>
    </row>
    <row r="10509">
      <c r="A10509" s="160" t="n">
        <v>42621</v>
      </c>
      <c r="B10509" s="9" t="n">
        <v>0.83</v>
      </c>
    </row>
    <row r="10510">
      <c r="A10510" s="160" t="n">
        <v>42622</v>
      </c>
      <c r="B10510" s="9" t="n">
        <v>0.88</v>
      </c>
    </row>
    <row r="10511">
      <c r="A10511" s="160" t="n">
        <v>42625</v>
      </c>
      <c r="B10511" s="9" t="n">
        <v>0.89</v>
      </c>
    </row>
    <row r="10512">
      <c r="A10512" s="160" t="n">
        <v>42626</v>
      </c>
      <c r="B10512" s="9" t="n">
        <v>0.93</v>
      </c>
    </row>
    <row r="10513">
      <c r="A10513" s="160" t="n">
        <v>42627</v>
      </c>
      <c r="B10513" s="9" t="n">
        <v>0.93</v>
      </c>
    </row>
    <row r="10514">
      <c r="A10514" s="160" t="n">
        <v>42628</v>
      </c>
      <c r="B10514" s="9" t="n">
        <v>0.97</v>
      </c>
    </row>
    <row r="10515">
      <c r="A10515" s="160" t="n">
        <v>42629</v>
      </c>
      <c r="B10515" s="9" t="n">
        <v>0.93</v>
      </c>
    </row>
    <row r="10516">
      <c r="A10516" s="160" t="n">
        <v>42632</v>
      </c>
      <c r="B10516" s="9" t="n">
        <v>0.91</v>
      </c>
    </row>
    <row r="10517">
      <c r="A10517" s="160" t="n">
        <v>42633</v>
      </c>
      <c r="B10517" s="9" t="n">
        <v>0.9</v>
      </c>
    </row>
    <row r="10518">
      <c r="A10518" s="160" t="n">
        <v>42634</v>
      </c>
      <c r="B10518" s="9" t="n">
        <v>0.87</v>
      </c>
    </row>
    <row r="10519">
      <c r="A10519" s="160" t="n">
        <v>42635</v>
      </c>
      <c r="B10519" s="9" t="n">
        <v>0.84</v>
      </c>
    </row>
    <row r="10520">
      <c r="A10520" s="160" t="n">
        <v>42636</v>
      </c>
      <c r="B10520" s="9" t="n">
        <v>0.85</v>
      </c>
    </row>
    <row r="10521">
      <c r="A10521" s="160" t="n">
        <v>42639</v>
      </c>
      <c r="B10521" s="9" t="n">
        <v>0.83</v>
      </c>
    </row>
    <row r="10522">
      <c r="A10522" s="160" t="n">
        <v>42640</v>
      </c>
      <c r="B10522" s="9" t="n">
        <v>0.8100000000000001</v>
      </c>
    </row>
    <row r="10523">
      <c r="A10523" s="160" t="n">
        <v>42641</v>
      </c>
      <c r="B10523" s="9" t="n">
        <v>0.82</v>
      </c>
    </row>
    <row r="10524">
      <c r="A10524" s="160" t="n">
        <v>42642</v>
      </c>
      <c r="B10524" s="9" t="n">
        <v>0.83</v>
      </c>
    </row>
    <row r="10525">
      <c r="A10525" s="160" t="n">
        <v>42643</v>
      </c>
      <c r="B10525" s="9" t="n">
        <v>0.83</v>
      </c>
    </row>
    <row r="10526">
      <c r="A10526" s="160" t="n">
        <v>42646</v>
      </c>
      <c r="B10526" s="9" t="n">
        <v>0.83</v>
      </c>
    </row>
    <row r="10527">
      <c r="A10527" s="160" t="n">
        <v>42647</v>
      </c>
      <c r="B10527" s="9" t="n">
        <v>0.87</v>
      </c>
    </row>
    <row r="10528">
      <c r="A10528" s="160" t="n">
        <v>42648</v>
      </c>
      <c r="B10528" s="9" t="n">
        <v>0.87</v>
      </c>
    </row>
    <row r="10529">
      <c r="A10529" s="160" t="n">
        <v>42649</v>
      </c>
      <c r="B10529" s="9" t="n">
        <v>0.89</v>
      </c>
    </row>
    <row r="10530">
      <c r="A10530" s="160" t="n">
        <v>42650</v>
      </c>
      <c r="B10530" s="9" t="n">
        <v>0.9</v>
      </c>
    </row>
    <row r="10531">
      <c r="A10531" s="160" t="n">
        <v>42653</v>
      </c>
      <c r="B10531" s="9" t="n"/>
    </row>
    <row r="10532">
      <c r="A10532" s="160" t="n">
        <v>42654</v>
      </c>
      <c r="B10532" s="9" t="n">
        <v>0.9</v>
      </c>
    </row>
    <row r="10533">
      <c r="A10533" s="160" t="n">
        <v>42655</v>
      </c>
      <c r="B10533" s="9" t="n">
        <v>0.92</v>
      </c>
    </row>
    <row r="10534">
      <c r="A10534" s="160" t="n">
        <v>42656</v>
      </c>
      <c r="B10534" s="9" t="n">
        <v>0.9</v>
      </c>
    </row>
    <row r="10535">
      <c r="A10535" s="160" t="n">
        <v>42657</v>
      </c>
      <c r="B10535" s="9" t="n">
        <v>0.96</v>
      </c>
    </row>
    <row r="10536">
      <c r="A10536" s="160" t="n">
        <v>42660</v>
      </c>
      <c r="B10536" s="9" t="n">
        <v>0.96</v>
      </c>
    </row>
    <row r="10537">
      <c r="A10537" s="160" t="n">
        <v>42661</v>
      </c>
      <c r="B10537" s="9" t="n">
        <v>0.93</v>
      </c>
    </row>
    <row r="10538">
      <c r="A10538" s="160" t="n">
        <v>42662</v>
      </c>
      <c r="B10538" s="9" t="n">
        <v>0.95</v>
      </c>
    </row>
    <row r="10539">
      <c r="A10539" s="160" t="n">
        <v>42663</v>
      </c>
      <c r="B10539" s="9" t="n">
        <v>0.92</v>
      </c>
    </row>
    <row r="10540">
      <c r="A10540" s="160" t="n">
        <v>42664</v>
      </c>
      <c r="B10540" s="9" t="n">
        <v>0.9</v>
      </c>
    </row>
    <row r="10541">
      <c r="A10541" s="160" t="n">
        <v>42667</v>
      </c>
      <c r="B10541" s="9" t="n">
        <v>0.93</v>
      </c>
    </row>
    <row r="10542">
      <c r="A10542" s="160" t="n">
        <v>42668</v>
      </c>
      <c r="B10542" s="9" t="n">
        <v>0.91</v>
      </c>
    </row>
    <row r="10543">
      <c r="A10543" s="160" t="n">
        <v>42669</v>
      </c>
      <c r="B10543" s="9" t="n">
        <v>0.93</v>
      </c>
    </row>
    <row r="10544">
      <c r="A10544" s="160" t="n">
        <v>42670</v>
      </c>
      <c r="B10544" s="9" t="n">
        <v>0.98</v>
      </c>
    </row>
    <row r="10545">
      <c r="A10545" s="160" t="n">
        <v>42671</v>
      </c>
      <c r="B10545" s="9" t="n">
        <v>1</v>
      </c>
    </row>
    <row r="10546">
      <c r="A10546" s="160" t="n">
        <v>42674</v>
      </c>
      <c r="B10546" s="9" t="n">
        <v>0.98</v>
      </c>
    </row>
    <row r="10547">
      <c r="A10547" s="160" t="n">
        <v>42675</v>
      </c>
      <c r="B10547" s="9" t="n">
        <v>1</v>
      </c>
    </row>
    <row r="10548">
      <c r="A10548" s="160" t="n">
        <v>42676</v>
      </c>
      <c r="B10548" s="9" t="n">
        <v>1</v>
      </c>
    </row>
    <row r="10549">
      <c r="A10549" s="160" t="n">
        <v>42677</v>
      </c>
      <c r="B10549" s="9" t="n">
        <v>1.01</v>
      </c>
    </row>
    <row r="10550">
      <c r="A10550" s="160" t="n">
        <v>42678</v>
      </c>
      <c r="B10550" s="9" t="n">
        <v>0.99</v>
      </c>
    </row>
    <row r="10551">
      <c r="A10551" s="160" t="n">
        <v>42681</v>
      </c>
      <c r="B10551" s="9" t="n">
        <v>1.01</v>
      </c>
    </row>
    <row r="10552">
      <c r="A10552" s="160" t="n">
        <v>42682</v>
      </c>
      <c r="B10552" s="9" t="n">
        <v>1.01</v>
      </c>
    </row>
    <row r="10553">
      <c r="A10553" s="160" t="n">
        <v>42683</v>
      </c>
      <c r="B10553" s="9" t="n">
        <v>1.17</v>
      </c>
    </row>
    <row r="10554">
      <c r="A10554" s="160" t="n">
        <v>42684</v>
      </c>
      <c r="B10554" s="9" t="n">
        <v>1.23</v>
      </c>
    </row>
    <row r="10555">
      <c r="A10555" s="160" t="n">
        <v>42685</v>
      </c>
      <c r="B10555" s="9" t="n"/>
    </row>
    <row r="10556">
      <c r="A10556" s="160" t="n">
        <v>42688</v>
      </c>
      <c r="B10556" s="9" t="n">
        <v>1.23</v>
      </c>
    </row>
    <row r="10557">
      <c r="A10557" s="160" t="n">
        <v>42689</v>
      </c>
      <c r="B10557" s="9" t="n">
        <v>1.21</v>
      </c>
    </row>
    <row r="10558">
      <c r="A10558" s="160" t="n">
        <v>42690</v>
      </c>
      <c r="B10558" s="9" t="n">
        <v>1.22</v>
      </c>
    </row>
    <row r="10559">
      <c r="A10559" s="160" t="n">
        <v>42691</v>
      </c>
      <c r="B10559" s="9" t="n">
        <v>1.25</v>
      </c>
    </row>
    <row r="10560">
      <c r="A10560" s="160" t="n">
        <v>42692</v>
      </c>
      <c r="B10560" s="9" t="n">
        <v>1.27</v>
      </c>
    </row>
    <row r="10561">
      <c r="A10561" s="160" t="n">
        <v>42695</v>
      </c>
      <c r="B10561" s="9" t="n">
        <v>1.25</v>
      </c>
    </row>
    <row r="10562">
      <c r="A10562" s="160" t="n">
        <v>42696</v>
      </c>
      <c r="B10562" s="9" t="n">
        <v>1.24</v>
      </c>
    </row>
    <row r="10563">
      <c r="A10563" s="160" t="n">
        <v>42697</v>
      </c>
      <c r="B10563" s="9" t="n">
        <v>1.24</v>
      </c>
    </row>
    <row r="10564">
      <c r="A10564" s="160" t="n">
        <v>42698</v>
      </c>
      <c r="B10564" s="9" t="n"/>
    </row>
    <row r="10565">
      <c r="A10565" s="160" t="n">
        <v>42699</v>
      </c>
      <c r="B10565" s="9" t="n">
        <v>1.24</v>
      </c>
    </row>
    <row r="10566">
      <c r="A10566" s="160" t="n">
        <v>42702</v>
      </c>
      <c r="B10566" s="9" t="n">
        <v>1.21</v>
      </c>
    </row>
    <row r="10567">
      <c r="A10567" s="160" t="n">
        <v>42703</v>
      </c>
      <c r="B10567" s="9" t="n">
        <v>1.21</v>
      </c>
    </row>
    <row r="10568">
      <c r="A10568" s="160" t="n">
        <v>42704</v>
      </c>
      <c r="B10568" s="9" t="n">
        <v>1.26</v>
      </c>
    </row>
    <row r="10569">
      <c r="A10569" s="160" t="n">
        <v>42705</v>
      </c>
      <c r="B10569" s="9" t="n">
        <v>1.31</v>
      </c>
    </row>
    <row r="10570">
      <c r="A10570" s="160" t="n">
        <v>42706</v>
      </c>
      <c r="B10570" s="9" t="n">
        <v>1.29</v>
      </c>
    </row>
    <row r="10571">
      <c r="A10571" s="160" t="n">
        <v>42709</v>
      </c>
      <c r="B10571" s="9" t="n">
        <v>1.26</v>
      </c>
    </row>
    <row r="10572">
      <c r="A10572" s="160" t="n">
        <v>42710</v>
      </c>
      <c r="B10572" s="9" t="n">
        <v>1.27</v>
      </c>
    </row>
    <row r="10573">
      <c r="A10573" s="160" t="n">
        <v>42711</v>
      </c>
      <c r="B10573" s="9" t="n">
        <v>1.24</v>
      </c>
    </row>
    <row r="10574">
      <c r="A10574" s="160" t="n">
        <v>42712</v>
      </c>
      <c r="B10574" s="9" t="n">
        <v>1.28</v>
      </c>
    </row>
    <row r="10575">
      <c r="A10575" s="160" t="n">
        <v>42713</v>
      </c>
      <c r="B10575" s="9" t="n">
        <v>1.32</v>
      </c>
    </row>
    <row r="10576">
      <c r="A10576" s="160" t="n">
        <v>42716</v>
      </c>
      <c r="B10576" s="9" t="n">
        <v>1.34</v>
      </c>
    </row>
    <row r="10577">
      <c r="A10577" s="160" t="n">
        <v>42717</v>
      </c>
      <c r="B10577" s="9" t="n">
        <v>1.31</v>
      </c>
    </row>
    <row r="10578">
      <c r="A10578" s="160" t="n">
        <v>42718</v>
      </c>
      <c r="B10578" s="9" t="n">
        <v>1.27</v>
      </c>
    </row>
    <row r="10579">
      <c r="A10579" s="160" t="n">
        <v>42719</v>
      </c>
      <c r="B10579" s="9" t="n">
        <v>1.31</v>
      </c>
    </row>
    <row r="10580">
      <c r="A10580" s="160" t="n">
        <v>42720</v>
      </c>
      <c r="B10580" s="9" t="n">
        <v>1.32</v>
      </c>
    </row>
    <row r="10581">
      <c r="A10581" s="160" t="n">
        <v>42723</v>
      </c>
      <c r="B10581" s="9" t="n">
        <v>1.3</v>
      </c>
    </row>
    <row r="10582">
      <c r="A10582" s="160" t="n">
        <v>42724</v>
      </c>
      <c r="B10582" s="9" t="n">
        <v>1.32</v>
      </c>
    </row>
    <row r="10583">
      <c r="A10583" s="160" t="n">
        <v>42725</v>
      </c>
      <c r="B10583" s="9" t="n">
        <v>1.34</v>
      </c>
    </row>
    <row r="10584">
      <c r="A10584" s="160" t="n">
        <v>42726</v>
      </c>
      <c r="B10584" s="9" t="n">
        <v>1.33</v>
      </c>
    </row>
    <row r="10585">
      <c r="A10585" s="160" t="n">
        <v>42727</v>
      </c>
      <c r="B10585" s="9" t="n">
        <v>1.33</v>
      </c>
    </row>
    <row r="10586">
      <c r="A10586" s="160" t="n">
        <v>42730</v>
      </c>
      <c r="B10586" s="9" t="n"/>
    </row>
    <row r="10587">
      <c r="A10587" s="160" t="n">
        <v>42731</v>
      </c>
      <c r="B10587" s="9" t="n">
        <v>1.29</v>
      </c>
    </row>
    <row r="10588">
      <c r="A10588" s="160" t="n">
        <v>42732</v>
      </c>
      <c r="B10588" s="9" t="n">
        <v>1.25</v>
      </c>
    </row>
    <row r="10589">
      <c r="A10589" s="160" t="n">
        <v>42733</v>
      </c>
      <c r="B10589" s="9" t="n">
        <v>1.27</v>
      </c>
    </row>
    <row r="10590">
      <c r="A10590" s="160" t="n">
        <v>42734</v>
      </c>
      <c r="B10590" s="9" t="n">
        <v>1.25</v>
      </c>
    </row>
    <row r="10591">
      <c r="A10591" s="160" t="n">
        <v>42737</v>
      </c>
      <c r="B10591" s="9" t="n"/>
    </row>
    <row r="10592">
      <c r="A10592" s="160" t="n">
        <v>42738</v>
      </c>
      <c r="B10592" s="9" t="n">
        <v>1.23</v>
      </c>
    </row>
    <row r="10593">
      <c r="A10593" s="160" t="n">
        <v>42739</v>
      </c>
      <c r="B10593" s="9" t="n">
        <v>1.22</v>
      </c>
    </row>
    <row r="10594">
      <c r="A10594" s="160" t="n">
        <v>42740</v>
      </c>
      <c r="B10594" s="9" t="n">
        <v>1.2</v>
      </c>
    </row>
    <row r="10595">
      <c r="A10595" s="160" t="n">
        <v>42741</v>
      </c>
      <c r="B10595" s="9" t="n">
        <v>1.2</v>
      </c>
    </row>
    <row r="10596">
      <c r="A10596" s="160" t="n">
        <v>42744</v>
      </c>
      <c r="B10596" s="9" t="n">
        <v>1.17</v>
      </c>
    </row>
    <row r="10597">
      <c r="A10597" s="160" t="n">
        <v>42745</v>
      </c>
      <c r="B10597" s="9" t="n">
        <v>1.19</v>
      </c>
    </row>
    <row r="10598">
      <c r="A10598" s="160" t="n">
        <v>42746</v>
      </c>
      <c r="B10598" s="9" t="n">
        <v>1.18</v>
      </c>
    </row>
    <row r="10599">
      <c r="A10599" s="160" t="n">
        <v>42747</v>
      </c>
      <c r="B10599" s="9" t="n">
        <v>1.18</v>
      </c>
    </row>
    <row r="10600">
      <c r="A10600" s="160" t="n">
        <v>42748</v>
      </c>
      <c r="B10600" s="9" t="n">
        <v>1.19</v>
      </c>
    </row>
    <row r="10601">
      <c r="A10601" s="160" t="n">
        <v>42751</v>
      </c>
      <c r="B10601" s="9" t="n"/>
    </row>
    <row r="10602">
      <c r="A10602" s="160" t="n">
        <v>42752</v>
      </c>
      <c r="B10602" s="9" t="n">
        <v>1.16</v>
      </c>
    </row>
    <row r="10603">
      <c r="A10603" s="160" t="n">
        <v>42753</v>
      </c>
      <c r="B10603" s="9" t="n">
        <v>1.19</v>
      </c>
    </row>
    <row r="10604">
      <c r="A10604" s="160" t="n">
        <v>42754</v>
      </c>
      <c r="B10604" s="9" t="n">
        <v>1.22</v>
      </c>
    </row>
    <row r="10605">
      <c r="A10605" s="160" t="n">
        <v>42755</v>
      </c>
      <c r="B10605" s="9" t="n">
        <v>1.28</v>
      </c>
    </row>
    <row r="10606">
      <c r="A10606" s="160" t="n">
        <v>42758</v>
      </c>
      <c r="B10606" s="9" t="n">
        <v>1.25</v>
      </c>
    </row>
    <row r="10607">
      <c r="A10607" s="160" t="n">
        <v>42759</v>
      </c>
      <c r="B10607" s="9" t="n">
        <v>1.26</v>
      </c>
    </row>
    <row r="10608">
      <c r="A10608" s="160" t="n">
        <v>42760</v>
      </c>
      <c r="B10608" s="9" t="n">
        <v>1.3</v>
      </c>
    </row>
    <row r="10609">
      <c r="A10609" s="160" t="n">
        <v>42761</v>
      </c>
      <c r="B10609" s="9" t="n">
        <v>1.3</v>
      </c>
    </row>
    <row r="10610">
      <c r="A10610" s="160" t="n">
        <v>42762</v>
      </c>
      <c r="B10610" s="9" t="n">
        <v>1.27</v>
      </c>
    </row>
    <row r="10611">
      <c r="A10611" s="160" t="n">
        <v>42765</v>
      </c>
      <c r="B10611" s="9" t="n">
        <v>1.27</v>
      </c>
    </row>
    <row r="10612">
      <c r="A10612" s="160" t="n">
        <v>42766</v>
      </c>
      <c r="B10612" s="9" t="n">
        <v>1.26</v>
      </c>
    </row>
    <row r="10613">
      <c r="A10613" s="160" t="n">
        <v>42767</v>
      </c>
      <c r="B10613" s="9" t="n">
        <v>1.26</v>
      </c>
    </row>
    <row r="10614">
      <c r="A10614" s="160" t="n">
        <v>42768</v>
      </c>
      <c r="B10614" s="9" t="n">
        <v>1.27</v>
      </c>
    </row>
    <row r="10615">
      <c r="A10615" s="160" t="n">
        <v>42769</v>
      </c>
      <c r="B10615" s="9" t="n">
        <v>1.28</v>
      </c>
    </row>
    <row r="10616">
      <c r="A10616" s="160" t="n">
        <v>42772</v>
      </c>
      <c r="B10616" s="9" t="n">
        <v>1.26</v>
      </c>
    </row>
    <row r="10617">
      <c r="A10617" s="160" t="n">
        <v>42773</v>
      </c>
      <c r="B10617" s="9" t="n">
        <v>1.24</v>
      </c>
    </row>
    <row r="10618">
      <c r="A10618" s="160" t="n">
        <v>42774</v>
      </c>
      <c r="B10618" s="9" t="n">
        <v>1.19</v>
      </c>
    </row>
    <row r="10619">
      <c r="A10619" s="160" t="n">
        <v>42775</v>
      </c>
      <c r="B10619" s="9" t="n">
        <v>1.2</v>
      </c>
    </row>
    <row r="10620">
      <c r="A10620" s="160" t="n">
        <v>42776</v>
      </c>
      <c r="B10620" s="9" t="n">
        <v>1.21</v>
      </c>
    </row>
    <row r="10621">
      <c r="A10621" s="160" t="n">
        <v>42779</v>
      </c>
      <c r="B10621" s="9" t="n">
        <v>1.23</v>
      </c>
    </row>
    <row r="10622">
      <c r="A10622" s="160" t="n">
        <v>42780</v>
      </c>
      <c r="B10622" s="9" t="n">
        <v>1.22</v>
      </c>
    </row>
    <row r="10623">
      <c r="A10623" s="160" t="n">
        <v>42781</v>
      </c>
      <c r="B10623" s="9" t="n">
        <v>1.24</v>
      </c>
    </row>
    <row r="10624">
      <c r="A10624" s="160" t="n">
        <v>42782</v>
      </c>
      <c r="B10624" s="9" t="n">
        <v>1.23</v>
      </c>
    </row>
    <row r="10625">
      <c r="A10625" s="160" t="n">
        <v>42783</v>
      </c>
      <c r="B10625" s="9" t="n">
        <v>1.21</v>
      </c>
    </row>
    <row r="10626">
      <c r="A10626" s="160" t="n">
        <v>42786</v>
      </c>
      <c r="B10626" s="9" t="n"/>
    </row>
    <row r="10627">
      <c r="A10627" s="160" t="n">
        <v>42787</v>
      </c>
      <c r="B10627" s="9" t="n">
        <v>1.21</v>
      </c>
    </row>
    <row r="10628">
      <c r="A10628" s="160" t="n">
        <v>42788</v>
      </c>
      <c r="B10628" s="9" t="n">
        <v>1.2</v>
      </c>
    </row>
    <row r="10629">
      <c r="A10629" s="160" t="n">
        <v>42789</v>
      </c>
      <c r="B10629" s="9" t="n">
        <v>1.2</v>
      </c>
    </row>
    <row r="10630">
      <c r="A10630" s="160" t="n">
        <v>42790</v>
      </c>
      <c r="B10630" s="9" t="n">
        <v>1.19</v>
      </c>
    </row>
    <row r="10631">
      <c r="A10631" s="160" t="n">
        <v>42793</v>
      </c>
      <c r="B10631" s="9" t="n">
        <v>1.16</v>
      </c>
    </row>
    <row r="10632">
      <c r="A10632" s="160" t="n">
        <v>42794</v>
      </c>
      <c r="B10632" s="9" t="n">
        <v>1.14</v>
      </c>
    </row>
    <row r="10633">
      <c r="A10633" s="160" t="n">
        <v>42795</v>
      </c>
      <c r="B10633" s="9" t="n">
        <v>1.17</v>
      </c>
    </row>
    <row r="10634">
      <c r="A10634" s="160" t="n">
        <v>42796</v>
      </c>
      <c r="B10634" s="9" t="n">
        <v>1.17</v>
      </c>
    </row>
    <row r="10635">
      <c r="A10635" s="160" t="n">
        <v>42797</v>
      </c>
      <c r="B10635" s="9" t="n">
        <v>1.17</v>
      </c>
    </row>
    <row r="10636">
      <c r="A10636" s="160" t="n">
        <v>42800</v>
      </c>
      <c r="B10636" s="9" t="n">
        <v>1.18</v>
      </c>
    </row>
    <row r="10637">
      <c r="A10637" s="160" t="n">
        <v>42801</v>
      </c>
      <c r="B10637" s="9" t="n">
        <v>1.2</v>
      </c>
    </row>
    <row r="10638">
      <c r="A10638" s="160" t="n">
        <v>42802</v>
      </c>
      <c r="B10638" s="9" t="n">
        <v>1.21</v>
      </c>
    </row>
    <row r="10639">
      <c r="A10639" s="160" t="n">
        <v>42803</v>
      </c>
      <c r="B10639" s="9" t="n">
        <v>1.23</v>
      </c>
    </row>
    <row r="10640">
      <c r="A10640" s="160" t="n">
        <v>42804</v>
      </c>
      <c r="B10640" s="9" t="n">
        <v>1.22</v>
      </c>
    </row>
    <row r="10641">
      <c r="A10641" s="160" t="n">
        <v>42807</v>
      </c>
      <c r="B10641" s="9" t="n">
        <v>1.22</v>
      </c>
    </row>
    <row r="10642">
      <c r="A10642" s="160" t="n">
        <v>42808</v>
      </c>
      <c r="B10642" s="9" t="n">
        <v>1.2</v>
      </c>
    </row>
    <row r="10643">
      <c r="A10643" s="160" t="n">
        <v>42809</v>
      </c>
      <c r="B10643" s="9" t="n">
        <v>1.18</v>
      </c>
    </row>
    <row r="10644">
      <c r="A10644" s="160" t="n">
        <v>42810</v>
      </c>
      <c r="B10644" s="9" t="n">
        <v>1.18</v>
      </c>
    </row>
    <row r="10645">
      <c r="A10645" s="160" t="n">
        <v>42811</v>
      </c>
      <c r="B10645" s="9" t="n">
        <v>1.17</v>
      </c>
    </row>
    <row r="10646">
      <c r="A10646" s="160" t="n">
        <v>42814</v>
      </c>
      <c r="B10646" s="9" t="n">
        <v>1.17</v>
      </c>
    </row>
    <row r="10647">
      <c r="A10647" s="160" t="n">
        <v>42815</v>
      </c>
      <c r="B10647" s="9" t="n">
        <v>1.16</v>
      </c>
    </row>
    <row r="10648">
      <c r="A10648" s="160" t="n">
        <v>42816</v>
      </c>
      <c r="B10648" s="9" t="n">
        <v>1.13</v>
      </c>
    </row>
    <row r="10649">
      <c r="A10649" s="160" t="n">
        <v>42817</v>
      </c>
      <c r="B10649" s="9" t="n">
        <v>1.15</v>
      </c>
    </row>
    <row r="10650">
      <c r="A10650" s="160" t="n">
        <v>42818</v>
      </c>
      <c r="B10650" s="9" t="n">
        <v>1.14</v>
      </c>
    </row>
    <row r="10651">
      <c r="A10651" s="160" t="n">
        <v>42821</v>
      </c>
      <c r="B10651" s="9" t="n">
        <v>1.11</v>
      </c>
    </row>
    <row r="10652">
      <c r="A10652" s="160" t="n">
        <v>42822</v>
      </c>
      <c r="B10652" s="9" t="n">
        <v>1.12</v>
      </c>
    </row>
    <row r="10653">
      <c r="A10653" s="160" t="n">
        <v>42823</v>
      </c>
      <c r="B10653" s="9" t="n">
        <v>1.13</v>
      </c>
    </row>
    <row r="10654">
      <c r="A10654" s="160" t="n">
        <v>42824</v>
      </c>
      <c r="B10654" s="9" t="n">
        <v>1.14</v>
      </c>
    </row>
    <row r="10655">
      <c r="A10655" s="160" t="n">
        <v>42825</v>
      </c>
      <c r="B10655" s="9" t="n">
        <v>1.13</v>
      </c>
    </row>
    <row r="10656">
      <c r="A10656" s="160" t="n">
        <v>42828</v>
      </c>
      <c r="B10656" s="9" t="n">
        <v>1.11</v>
      </c>
    </row>
    <row r="10657">
      <c r="A10657" s="160" t="n">
        <v>42829</v>
      </c>
      <c r="B10657" s="9" t="n">
        <v>1.11</v>
      </c>
    </row>
    <row r="10658">
      <c r="A10658" s="160" t="n">
        <v>42830</v>
      </c>
      <c r="B10658" s="9" t="n">
        <v>1.1</v>
      </c>
    </row>
    <row r="10659">
      <c r="A10659" s="160" t="n">
        <v>42831</v>
      </c>
      <c r="B10659" s="9" t="n">
        <v>1.1</v>
      </c>
    </row>
    <row r="10660">
      <c r="A10660" s="160" t="n">
        <v>42832</v>
      </c>
      <c r="B10660" s="9" t="n">
        <v>1.09</v>
      </c>
    </row>
    <row r="10661">
      <c r="A10661" s="160" t="n">
        <v>42835</v>
      </c>
      <c r="B10661" s="9" t="n">
        <v>1.08</v>
      </c>
    </row>
    <row r="10662">
      <c r="A10662" s="160" t="n">
        <v>42836</v>
      </c>
      <c r="B10662" s="9" t="n">
        <v>1.08</v>
      </c>
    </row>
    <row r="10663">
      <c r="A10663" s="160" t="n">
        <v>42837</v>
      </c>
      <c r="B10663" s="9" t="n">
        <v>1.04</v>
      </c>
    </row>
    <row r="10664">
      <c r="A10664" s="160" t="n">
        <v>42838</v>
      </c>
      <c r="B10664" s="9" t="n">
        <v>1.03</v>
      </c>
    </row>
    <row r="10665">
      <c r="A10665" s="160" t="n">
        <v>42839</v>
      </c>
      <c r="B10665" s="9" t="n"/>
    </row>
    <row r="10666">
      <c r="A10666" s="160" t="n">
        <v>42842</v>
      </c>
      <c r="B10666" s="9" t="n">
        <v>1.05</v>
      </c>
    </row>
    <row r="10667">
      <c r="A10667" s="160" t="n">
        <v>42843</v>
      </c>
      <c r="B10667" s="9" t="n">
        <v>1</v>
      </c>
    </row>
    <row r="10668">
      <c r="A10668" s="160" t="n">
        <v>42844</v>
      </c>
      <c r="B10668" s="9" t="n">
        <v>1.02</v>
      </c>
    </row>
    <row r="10669">
      <c r="A10669" s="160" t="n">
        <v>42845</v>
      </c>
      <c r="B10669" s="9" t="n">
        <v>1.03</v>
      </c>
    </row>
    <row r="10670">
      <c r="A10670" s="160" t="n">
        <v>42846</v>
      </c>
      <c r="B10670" s="9" t="n">
        <v>1.04</v>
      </c>
    </row>
    <row r="10671">
      <c r="A10671" s="160" t="n">
        <v>42849</v>
      </c>
      <c r="B10671" s="9" t="n">
        <v>1.03</v>
      </c>
    </row>
    <row r="10672">
      <c r="A10672" s="160" t="n">
        <v>42850</v>
      </c>
      <c r="B10672" s="9" t="n">
        <v>1.06</v>
      </c>
    </row>
    <row r="10673">
      <c r="A10673" s="160" t="n">
        <v>42851</v>
      </c>
      <c r="B10673" s="9" t="n">
        <v>1.04</v>
      </c>
    </row>
    <row r="10674">
      <c r="A10674" s="160" t="n">
        <v>42852</v>
      </c>
      <c r="B10674" s="9" t="n">
        <v>1.05</v>
      </c>
    </row>
    <row r="10675">
      <c r="A10675" s="160" t="n">
        <v>42853</v>
      </c>
      <c r="B10675" s="9" t="n">
        <v>1.01</v>
      </c>
    </row>
    <row r="10676">
      <c r="A10676" s="160" t="n">
        <v>42856</v>
      </c>
      <c r="B10676" s="9" t="n">
        <v>1.05</v>
      </c>
    </row>
    <row r="10677">
      <c r="A10677" s="160" t="n">
        <v>42857</v>
      </c>
      <c r="B10677" s="9" t="n">
        <v>1.02</v>
      </c>
    </row>
    <row r="10678">
      <c r="A10678" s="160" t="n">
        <v>42858</v>
      </c>
      <c r="B10678" s="9" t="n">
        <v>1.03</v>
      </c>
    </row>
    <row r="10679">
      <c r="A10679" s="160" t="n">
        <v>42859</v>
      </c>
      <c r="B10679" s="9" t="n">
        <v>1.04</v>
      </c>
    </row>
    <row r="10680">
      <c r="A10680" s="160" t="n">
        <v>42860</v>
      </c>
      <c r="B10680" s="9" t="n">
        <v>1.04</v>
      </c>
    </row>
    <row r="10681">
      <c r="A10681" s="160" t="n">
        <v>42863</v>
      </c>
      <c r="B10681" s="9" t="n">
        <v>1.06</v>
      </c>
    </row>
    <row r="10682">
      <c r="A10682" s="160" t="n">
        <v>42864</v>
      </c>
      <c r="B10682" s="9" t="n">
        <v>1.05</v>
      </c>
    </row>
    <row r="10683">
      <c r="A10683" s="160" t="n">
        <v>42865</v>
      </c>
      <c r="B10683" s="9" t="n">
        <v>1.06</v>
      </c>
    </row>
    <row r="10684">
      <c r="A10684" s="160" t="n">
        <v>42866</v>
      </c>
      <c r="B10684" s="9" t="n">
        <v>1.04</v>
      </c>
    </row>
    <row r="10685">
      <c r="A10685" s="160" t="n">
        <v>42867</v>
      </c>
      <c r="B10685" s="9" t="n">
        <v>1.04</v>
      </c>
    </row>
    <row r="10686">
      <c r="A10686" s="160" t="n">
        <v>42870</v>
      </c>
      <c r="B10686" s="9" t="n">
        <v>1.03</v>
      </c>
    </row>
    <row r="10687">
      <c r="A10687" s="160" t="n">
        <v>42871</v>
      </c>
      <c r="B10687" s="9" t="n">
        <v>1.04</v>
      </c>
    </row>
    <row r="10688">
      <c r="A10688" s="160" t="n">
        <v>42872</v>
      </c>
      <c r="B10688" s="9" t="n">
        <v>0.96</v>
      </c>
    </row>
    <row r="10689">
      <c r="A10689" s="160" t="n">
        <v>42873</v>
      </c>
      <c r="B10689" s="9" t="n">
        <v>0.96</v>
      </c>
    </row>
    <row r="10690">
      <c r="A10690" s="160" t="n">
        <v>42874</v>
      </c>
      <c r="B10690" s="9" t="n">
        <v>0.95</v>
      </c>
    </row>
    <row r="10691">
      <c r="A10691" s="160" t="n">
        <v>42877</v>
      </c>
      <c r="B10691" s="9" t="n">
        <v>0.96</v>
      </c>
    </row>
    <row r="10692">
      <c r="A10692" s="160" t="n">
        <v>42878</v>
      </c>
      <c r="B10692" s="9" t="n">
        <v>0.98</v>
      </c>
    </row>
    <row r="10693">
      <c r="A10693" s="160" t="n">
        <v>42879</v>
      </c>
      <c r="B10693" s="9" t="n">
        <v>0.97</v>
      </c>
    </row>
    <row r="10694">
      <c r="A10694" s="160" t="n">
        <v>42880</v>
      </c>
      <c r="B10694" s="9" t="n">
        <v>0.95</v>
      </c>
    </row>
    <row r="10695">
      <c r="A10695" s="160" t="n">
        <v>42881</v>
      </c>
      <c r="B10695" s="9" t="n">
        <v>0.95</v>
      </c>
    </row>
    <row r="10696">
      <c r="A10696" s="160" t="n">
        <v>42884</v>
      </c>
      <c r="B10696" s="9" t="n"/>
    </row>
    <row r="10697">
      <c r="A10697" s="160" t="n">
        <v>42885</v>
      </c>
      <c r="B10697" s="9" t="n">
        <v>0.93</v>
      </c>
    </row>
    <row r="10698">
      <c r="A10698" s="160" t="n">
        <v>42886</v>
      </c>
      <c r="B10698" s="9" t="n">
        <v>0.93</v>
      </c>
    </row>
    <row r="10699">
      <c r="A10699" s="160" t="n">
        <v>42887</v>
      </c>
      <c r="B10699" s="9" t="n">
        <v>0.93</v>
      </c>
    </row>
    <row r="10700">
      <c r="A10700" s="160" t="n">
        <v>42888</v>
      </c>
      <c r="B10700" s="9" t="n">
        <v>0.87</v>
      </c>
    </row>
    <row r="10701">
      <c r="A10701" s="160" t="n">
        <v>42891</v>
      </c>
      <c r="B10701" s="9" t="n">
        <v>0.86</v>
      </c>
    </row>
    <row r="10702">
      <c r="A10702" s="160" t="n">
        <v>42892</v>
      </c>
      <c r="B10702" s="9" t="n">
        <v>0.84</v>
      </c>
    </row>
    <row r="10703">
      <c r="A10703" s="160" t="n">
        <v>42893</v>
      </c>
      <c r="B10703" s="9" t="n">
        <v>0.86</v>
      </c>
    </row>
    <row r="10704">
      <c r="A10704" s="160" t="n">
        <v>42894</v>
      </c>
      <c r="B10704" s="9" t="n">
        <v>0.86</v>
      </c>
    </row>
    <row r="10705">
      <c r="A10705" s="160" t="n">
        <v>42895</v>
      </c>
      <c r="B10705" s="9" t="n">
        <v>0.86</v>
      </c>
    </row>
    <row r="10706">
      <c r="A10706" s="160" t="n">
        <v>42898</v>
      </c>
      <c r="B10706" s="9" t="n">
        <v>0.86</v>
      </c>
    </row>
    <row r="10707">
      <c r="A10707" s="160" t="n">
        <v>42899</v>
      </c>
      <c r="B10707" s="9" t="n">
        <v>0.83</v>
      </c>
    </row>
    <row r="10708">
      <c r="A10708" s="160" t="n">
        <v>42900</v>
      </c>
      <c r="B10708" s="9" t="n">
        <v>0.8</v>
      </c>
    </row>
    <row r="10709">
      <c r="A10709" s="160" t="n">
        <v>42901</v>
      </c>
      <c r="B10709" s="9" t="n">
        <v>0.8100000000000001</v>
      </c>
    </row>
    <row r="10710">
      <c r="A10710" s="160" t="n">
        <v>42902</v>
      </c>
      <c r="B10710" s="9" t="n">
        <v>0.84</v>
      </c>
    </row>
    <row r="10711">
      <c r="A10711" s="160" t="n">
        <v>42905</v>
      </c>
      <c r="B10711" s="9" t="n">
        <v>0.83</v>
      </c>
    </row>
    <row r="10712">
      <c r="A10712" s="160" t="n">
        <v>42906</v>
      </c>
      <c r="B10712" s="9" t="n">
        <v>0.8</v>
      </c>
    </row>
    <row r="10713">
      <c r="A10713" s="160" t="n">
        <v>42907</v>
      </c>
      <c r="B10713" s="9" t="n">
        <v>0.8</v>
      </c>
    </row>
    <row r="10714">
      <c r="A10714" s="160" t="n">
        <v>42908</v>
      </c>
      <c r="B10714" s="9" t="n">
        <v>0.8100000000000001</v>
      </c>
    </row>
    <row r="10715">
      <c r="A10715" s="160" t="n">
        <v>42909</v>
      </c>
      <c r="B10715" s="9" t="n">
        <v>0.8100000000000001</v>
      </c>
    </row>
    <row r="10716">
      <c r="A10716" s="160" t="n">
        <v>42912</v>
      </c>
      <c r="B10716" s="9" t="n">
        <v>0.78</v>
      </c>
    </row>
    <row r="10717">
      <c r="A10717" s="160" t="n">
        <v>42913</v>
      </c>
      <c r="B10717" s="9" t="n">
        <v>0.83</v>
      </c>
    </row>
    <row r="10718">
      <c r="A10718" s="160" t="n">
        <v>42914</v>
      </c>
      <c r="B10718" s="9" t="n">
        <v>0.88</v>
      </c>
    </row>
    <row r="10719">
      <c r="A10719" s="160" t="n">
        <v>42915</v>
      </c>
      <c r="B10719" s="9" t="n">
        <v>0.89</v>
      </c>
    </row>
    <row r="10720">
      <c r="A10720" s="160" t="n">
        <v>42916</v>
      </c>
      <c r="B10720" s="9" t="n">
        <v>0.93</v>
      </c>
    </row>
    <row r="10721">
      <c r="A10721" s="160" t="n">
        <v>42919</v>
      </c>
      <c r="B10721" s="9" t="n">
        <v>0.9399999999999999</v>
      </c>
    </row>
    <row r="10722">
      <c r="A10722" s="160" t="n">
        <v>42920</v>
      </c>
      <c r="B10722" s="9" t="n"/>
    </row>
    <row r="10723">
      <c r="A10723" s="160" t="n">
        <v>42921</v>
      </c>
      <c r="B10723" s="9" t="n">
        <v>0.92</v>
      </c>
    </row>
    <row r="10724">
      <c r="A10724" s="160" t="n">
        <v>42922</v>
      </c>
      <c r="B10724" s="9" t="n">
        <v>0.97</v>
      </c>
    </row>
    <row r="10725">
      <c r="A10725" s="160" t="n">
        <v>42923</v>
      </c>
      <c r="B10725" s="9" t="n">
        <v>0.99</v>
      </c>
    </row>
    <row r="10726">
      <c r="A10726" s="160" t="n">
        <v>42926</v>
      </c>
      <c r="B10726" s="9" t="n">
        <v>0.98</v>
      </c>
    </row>
    <row r="10727">
      <c r="A10727" s="160" t="n">
        <v>42927</v>
      </c>
      <c r="B10727" s="9" t="n">
        <v>1</v>
      </c>
    </row>
    <row r="10728">
      <c r="A10728" s="160" t="n">
        <v>42928</v>
      </c>
      <c r="B10728" s="9" t="n">
        <v>0.98</v>
      </c>
    </row>
    <row r="10729">
      <c r="A10729" s="160" t="n">
        <v>42929</v>
      </c>
      <c r="B10729" s="9" t="n">
        <v>0.98</v>
      </c>
    </row>
    <row r="10730">
      <c r="A10730" s="160" t="n">
        <v>42930</v>
      </c>
      <c r="B10730" s="9" t="n">
        <v>0.98</v>
      </c>
    </row>
    <row r="10731">
      <c r="A10731" s="160" t="n">
        <v>42933</v>
      </c>
      <c r="B10731" s="9" t="n">
        <v>0.95</v>
      </c>
    </row>
    <row r="10732">
      <c r="A10732" s="160" t="n">
        <v>42934</v>
      </c>
      <c r="B10732" s="9" t="n">
        <v>0.91</v>
      </c>
    </row>
    <row r="10733">
      <c r="A10733" s="160" t="n">
        <v>42935</v>
      </c>
      <c r="B10733" s="9" t="n">
        <v>0.9</v>
      </c>
    </row>
    <row r="10734">
      <c r="A10734" s="160" t="n">
        <v>42936</v>
      </c>
      <c r="B10734" s="9" t="n">
        <v>0.9</v>
      </c>
    </row>
    <row r="10735">
      <c r="A10735" s="160" t="n">
        <v>42937</v>
      </c>
      <c r="B10735" s="9" t="n">
        <v>0.88</v>
      </c>
    </row>
    <row r="10736">
      <c r="A10736" s="160" t="n">
        <v>42940</v>
      </c>
      <c r="B10736" s="9" t="n">
        <v>0.89</v>
      </c>
    </row>
    <row r="10737">
      <c r="A10737" s="160" t="n">
        <v>42941</v>
      </c>
      <c r="B10737" s="9" t="n">
        <v>0.93</v>
      </c>
    </row>
    <row r="10738">
      <c r="A10738" s="160" t="n">
        <v>42942</v>
      </c>
      <c r="B10738" s="9" t="n">
        <v>0.93</v>
      </c>
    </row>
    <row r="10739">
      <c r="A10739" s="160" t="n">
        <v>42943</v>
      </c>
      <c r="B10739" s="9" t="n">
        <v>0.96</v>
      </c>
    </row>
    <row r="10740">
      <c r="A10740" s="160" t="n">
        <v>42944</v>
      </c>
      <c r="B10740" s="9" t="n">
        <v>0.96</v>
      </c>
    </row>
    <row r="10741">
      <c r="A10741" s="160" t="n">
        <v>42947</v>
      </c>
      <c r="B10741" s="9" t="n">
        <v>0.96</v>
      </c>
    </row>
    <row r="10742">
      <c r="A10742" s="160" t="n">
        <v>42948</v>
      </c>
      <c r="B10742" s="9" t="n">
        <v>0.92</v>
      </c>
    </row>
    <row r="10743">
      <c r="A10743" s="160" t="n">
        <v>42949</v>
      </c>
      <c r="B10743" s="9" t="n">
        <v>0.91</v>
      </c>
    </row>
    <row r="10744">
      <c r="A10744" s="160" t="n">
        <v>42950</v>
      </c>
      <c r="B10744" s="9" t="n">
        <v>0.9</v>
      </c>
    </row>
    <row r="10745">
      <c r="A10745" s="160" t="n">
        <v>42951</v>
      </c>
      <c r="B10745" s="9" t="n">
        <v>0.91</v>
      </c>
    </row>
    <row r="10746">
      <c r="A10746" s="160" t="n">
        <v>42954</v>
      </c>
      <c r="B10746" s="9" t="n">
        <v>0.9</v>
      </c>
    </row>
    <row r="10747">
      <c r="A10747" s="160" t="n">
        <v>42955</v>
      </c>
      <c r="B10747" s="9" t="n">
        <v>0.93</v>
      </c>
    </row>
    <row r="10748">
      <c r="A10748" s="160" t="n">
        <v>42956</v>
      </c>
      <c r="B10748" s="9" t="n">
        <v>0.91</v>
      </c>
    </row>
    <row r="10749">
      <c r="A10749" s="160" t="n">
        <v>42957</v>
      </c>
      <c r="B10749" s="9" t="n">
        <v>0.87</v>
      </c>
    </row>
    <row r="10750">
      <c r="A10750" s="160" t="n">
        <v>42958</v>
      </c>
      <c r="B10750" s="9" t="n">
        <v>0.89</v>
      </c>
    </row>
    <row r="10751">
      <c r="A10751" s="160" t="n">
        <v>42961</v>
      </c>
      <c r="B10751" s="9" t="n">
        <v>0.89</v>
      </c>
    </row>
    <row r="10752">
      <c r="A10752" s="160" t="n">
        <v>42962</v>
      </c>
      <c r="B10752" s="9" t="n">
        <v>0.92</v>
      </c>
    </row>
    <row r="10753">
      <c r="A10753" s="160" t="n">
        <v>42963</v>
      </c>
      <c r="B10753" s="9" t="n">
        <v>0.9</v>
      </c>
    </row>
    <row r="10754">
      <c r="A10754" s="160" t="n">
        <v>42964</v>
      </c>
      <c r="B10754" s="9" t="n">
        <v>0.87</v>
      </c>
    </row>
    <row r="10755">
      <c r="A10755" s="160" t="n">
        <v>42965</v>
      </c>
      <c r="B10755" s="9" t="n">
        <v>0.86</v>
      </c>
    </row>
    <row r="10756">
      <c r="A10756" s="160" t="n">
        <v>42968</v>
      </c>
      <c r="B10756" s="9" t="n">
        <v>0.86</v>
      </c>
    </row>
    <row r="10757">
      <c r="A10757" s="160" t="n">
        <v>42969</v>
      </c>
      <c r="B10757" s="9" t="n">
        <v>0.89</v>
      </c>
    </row>
    <row r="10758">
      <c r="A10758" s="160" t="n">
        <v>42970</v>
      </c>
      <c r="B10758" s="9" t="n">
        <v>0.85</v>
      </c>
    </row>
    <row r="10759">
      <c r="A10759" s="160" t="n">
        <v>42971</v>
      </c>
      <c r="B10759" s="9" t="n">
        <v>0.86</v>
      </c>
    </row>
    <row r="10760">
      <c r="A10760" s="160" t="n">
        <v>42972</v>
      </c>
      <c r="B10760" s="9" t="n">
        <v>0.82</v>
      </c>
    </row>
    <row r="10761">
      <c r="A10761" s="160" t="n">
        <v>42975</v>
      </c>
      <c r="B10761" s="9" t="n">
        <v>0.83</v>
      </c>
    </row>
    <row r="10762">
      <c r="A10762" s="160" t="n">
        <v>42976</v>
      </c>
      <c r="B10762" s="9" t="n">
        <v>0.8</v>
      </c>
    </row>
    <row r="10763">
      <c r="A10763" s="160" t="n">
        <v>42977</v>
      </c>
      <c r="B10763" s="9" t="n">
        <v>0.82</v>
      </c>
    </row>
    <row r="10764">
      <c r="A10764" s="160" t="n">
        <v>42978</v>
      </c>
      <c r="B10764" s="9" t="n">
        <v>0.79</v>
      </c>
    </row>
    <row r="10765">
      <c r="A10765" s="160" t="n">
        <v>42979</v>
      </c>
      <c r="B10765" s="9" t="n">
        <v>0.8100000000000001</v>
      </c>
    </row>
    <row r="10766">
      <c r="A10766" s="160" t="n">
        <v>42982</v>
      </c>
      <c r="B10766" s="9" t="n"/>
    </row>
    <row r="10767">
      <c r="A10767" s="160" t="n">
        <v>42983</v>
      </c>
      <c r="B10767" s="9" t="n">
        <v>0.77</v>
      </c>
    </row>
    <row r="10768">
      <c r="A10768" s="160" t="n">
        <v>42984</v>
      </c>
      <c r="B10768" s="9" t="n">
        <v>0.8</v>
      </c>
    </row>
    <row r="10769">
      <c r="A10769" s="160" t="n">
        <v>42985</v>
      </c>
      <c r="B10769" s="9" t="n">
        <v>0.78</v>
      </c>
    </row>
    <row r="10770">
      <c r="A10770" s="160" t="n">
        <v>42986</v>
      </c>
      <c r="B10770" s="9" t="n">
        <v>0.79</v>
      </c>
    </row>
    <row r="10771">
      <c r="A10771" s="160" t="n">
        <v>42989</v>
      </c>
      <c r="B10771" s="9" t="n">
        <v>0.82</v>
      </c>
    </row>
    <row r="10772">
      <c r="A10772" s="160" t="n">
        <v>42990</v>
      </c>
      <c r="B10772" s="9" t="n">
        <v>0.84</v>
      </c>
    </row>
    <row r="10773">
      <c r="A10773" s="160" t="n">
        <v>42991</v>
      </c>
      <c r="B10773" s="9" t="n">
        <v>0.85</v>
      </c>
    </row>
    <row r="10774">
      <c r="A10774" s="160" t="n">
        <v>42992</v>
      </c>
      <c r="B10774" s="9" t="n">
        <v>0.83</v>
      </c>
    </row>
    <row r="10775">
      <c r="A10775" s="160" t="n">
        <v>42993</v>
      </c>
      <c r="B10775" s="9" t="n">
        <v>0.8100000000000001</v>
      </c>
    </row>
    <row r="10776">
      <c r="A10776" s="160" t="n">
        <v>42996</v>
      </c>
      <c r="B10776" s="9" t="n">
        <v>0.83</v>
      </c>
    </row>
    <row r="10777">
      <c r="A10777" s="160" t="n">
        <v>42997</v>
      </c>
      <c r="B10777" s="9" t="n">
        <v>0.84</v>
      </c>
    </row>
    <row r="10778">
      <c r="A10778" s="160" t="n">
        <v>42998</v>
      </c>
      <c r="B10778" s="9" t="n">
        <v>0.83</v>
      </c>
    </row>
    <row r="10779">
      <c r="A10779" s="160" t="n">
        <v>42999</v>
      </c>
      <c r="B10779" s="9" t="n">
        <v>0.82</v>
      </c>
    </row>
    <row r="10780">
      <c r="A10780" s="160" t="n">
        <v>43000</v>
      </c>
      <c r="B10780" s="9" t="n">
        <v>0.8</v>
      </c>
    </row>
    <row r="10781">
      <c r="A10781" s="160" t="n">
        <v>43003</v>
      </c>
      <c r="B10781" s="9" t="n">
        <v>0.78</v>
      </c>
    </row>
    <row r="10782">
      <c r="A10782" s="160" t="n">
        <v>43004</v>
      </c>
      <c r="B10782" s="9" t="n">
        <v>0.79</v>
      </c>
    </row>
    <row r="10783">
      <c r="A10783" s="160" t="n">
        <v>43005</v>
      </c>
      <c r="B10783" s="9" t="n">
        <v>0.84</v>
      </c>
    </row>
    <row r="10784">
      <c r="A10784" s="160" t="n">
        <v>43006</v>
      </c>
      <c r="B10784" s="9" t="n">
        <v>0.86</v>
      </c>
    </row>
    <row r="10785">
      <c r="A10785" s="160" t="n">
        <v>43007</v>
      </c>
      <c r="B10785" s="9" t="n">
        <v>0.86</v>
      </c>
    </row>
    <row r="10786">
      <c r="A10786" s="160" t="n">
        <v>43010</v>
      </c>
      <c r="B10786" s="9" t="n">
        <v>0.85</v>
      </c>
    </row>
    <row r="10787">
      <c r="A10787" s="160" t="n">
        <v>43011</v>
      </c>
      <c r="B10787" s="9" t="n">
        <v>0.86</v>
      </c>
    </row>
    <row r="10788">
      <c r="A10788" s="160" t="n">
        <v>43012</v>
      </c>
      <c r="B10788" s="9" t="n">
        <v>0.86</v>
      </c>
    </row>
    <row r="10789">
      <c r="A10789" s="160" t="n">
        <v>43013</v>
      </c>
      <c r="B10789" s="9" t="n">
        <v>0.86</v>
      </c>
    </row>
    <row r="10790">
      <c r="A10790" s="160" t="n">
        <v>43014</v>
      </c>
      <c r="B10790" s="9" t="n">
        <v>0.83</v>
      </c>
    </row>
    <row r="10791">
      <c r="A10791" s="160" t="n">
        <v>43017</v>
      </c>
      <c r="B10791" s="9" t="n"/>
    </row>
    <row r="10792">
      <c r="A10792" s="160" t="n">
        <v>43018</v>
      </c>
      <c r="B10792" s="9" t="n">
        <v>0.84</v>
      </c>
    </row>
    <row r="10793">
      <c r="A10793" s="160" t="n">
        <v>43019</v>
      </c>
      <c r="B10793" s="9" t="n">
        <v>0.84</v>
      </c>
    </row>
    <row r="10794">
      <c r="A10794" s="160" t="n">
        <v>43020</v>
      </c>
      <c r="B10794" s="9" t="n">
        <v>0.82</v>
      </c>
    </row>
    <row r="10795">
      <c r="A10795" s="160" t="n">
        <v>43021</v>
      </c>
      <c r="B10795" s="9" t="n">
        <v>0.77</v>
      </c>
    </row>
    <row r="10796">
      <c r="A10796" s="160" t="n">
        <v>43024</v>
      </c>
      <c r="B10796" s="9" t="n">
        <v>0.76</v>
      </c>
    </row>
    <row r="10797">
      <c r="A10797" s="160" t="n">
        <v>43025</v>
      </c>
      <c r="B10797" s="9" t="n">
        <v>0.76</v>
      </c>
    </row>
    <row r="10798">
      <c r="A10798" s="160" t="n">
        <v>43026</v>
      </c>
      <c r="B10798" s="9" t="n">
        <v>0.75</v>
      </c>
    </row>
    <row r="10799">
      <c r="A10799" s="160" t="n">
        <v>43027</v>
      </c>
      <c r="B10799" s="9" t="n">
        <v>0.75</v>
      </c>
    </row>
    <row r="10800">
      <c r="A10800" s="160" t="n">
        <v>43028</v>
      </c>
      <c r="B10800" s="9" t="n">
        <v>0.79</v>
      </c>
    </row>
    <row r="10801">
      <c r="A10801" s="160" t="n">
        <v>43031</v>
      </c>
      <c r="B10801" s="9" t="n">
        <v>0.8</v>
      </c>
    </row>
    <row r="10802">
      <c r="A10802" s="160" t="n">
        <v>43032</v>
      </c>
      <c r="B10802" s="9" t="n">
        <v>0.82</v>
      </c>
    </row>
    <row r="10803">
      <c r="A10803" s="160" t="n">
        <v>43033</v>
      </c>
      <c r="B10803" s="9" t="n">
        <v>0.83</v>
      </c>
    </row>
    <row r="10804">
      <c r="A10804" s="160" t="n">
        <v>43034</v>
      </c>
      <c r="B10804" s="9" t="n">
        <v>0.83</v>
      </c>
    </row>
    <row r="10805">
      <c r="A10805" s="160" t="n">
        <v>43035</v>
      </c>
      <c r="B10805" s="9" t="n">
        <v>0.83</v>
      </c>
    </row>
    <row r="10806">
      <c r="A10806" s="160" t="n">
        <v>43038</v>
      </c>
      <c r="B10806" s="9" t="n">
        <v>0.79</v>
      </c>
    </row>
    <row r="10807">
      <c r="A10807" s="160" t="n">
        <v>43039</v>
      </c>
      <c r="B10807" s="9" t="n">
        <v>0.78</v>
      </c>
    </row>
    <row r="10808">
      <c r="A10808" s="160" t="n">
        <v>43040</v>
      </c>
      <c r="B10808" s="9" t="n">
        <v>0.76</v>
      </c>
    </row>
    <row r="10809">
      <c r="A10809" s="160" t="n">
        <v>43041</v>
      </c>
      <c r="B10809" s="9" t="n">
        <v>0.74</v>
      </c>
    </row>
    <row r="10810">
      <c r="A10810" s="160" t="n">
        <v>43042</v>
      </c>
      <c r="B10810" s="9" t="n">
        <v>0.71</v>
      </c>
    </row>
    <row r="10811">
      <c r="A10811" s="160" t="n">
        <v>43045</v>
      </c>
      <c r="B10811" s="9" t="n">
        <v>0.71</v>
      </c>
    </row>
    <row r="10812">
      <c r="A10812" s="160" t="n">
        <v>43046</v>
      </c>
      <c r="B10812" s="9" t="n">
        <v>0.6899999999999999</v>
      </c>
    </row>
    <row r="10813">
      <c r="A10813" s="160" t="n">
        <v>43047</v>
      </c>
      <c r="B10813" s="9" t="n">
        <v>0.67</v>
      </c>
    </row>
    <row r="10814">
      <c r="A10814" s="160" t="n">
        <v>43048</v>
      </c>
      <c r="B10814" s="9" t="n">
        <v>0.7</v>
      </c>
    </row>
    <row r="10815">
      <c r="A10815" s="160" t="n">
        <v>43049</v>
      </c>
      <c r="B10815" s="9" t="n">
        <v>0.73</v>
      </c>
    </row>
    <row r="10816">
      <c r="A10816" s="160" t="n">
        <v>43052</v>
      </c>
      <c r="B10816" s="9" t="n">
        <v>0.7</v>
      </c>
    </row>
    <row r="10817">
      <c r="A10817" s="160" t="n">
        <v>43053</v>
      </c>
      <c r="B10817" s="9" t="n">
        <v>0.7</v>
      </c>
    </row>
    <row r="10818">
      <c r="A10818" s="160" t="n">
        <v>43054</v>
      </c>
      <c r="B10818" s="9" t="n">
        <v>0.65</v>
      </c>
    </row>
    <row r="10819">
      <c r="A10819" s="160" t="n">
        <v>43055</v>
      </c>
      <c r="B10819" s="9" t="n">
        <v>0.65</v>
      </c>
    </row>
    <row r="10820">
      <c r="A10820" s="160" t="n">
        <v>43056</v>
      </c>
      <c r="B10820" s="9" t="n">
        <v>0.62</v>
      </c>
    </row>
    <row r="10821">
      <c r="A10821" s="160" t="n">
        <v>43059</v>
      </c>
      <c r="B10821" s="9" t="n">
        <v>0.6</v>
      </c>
    </row>
    <row r="10822">
      <c r="A10822" s="160" t="n">
        <v>43060</v>
      </c>
      <c r="B10822" s="9" t="n">
        <v>0.59</v>
      </c>
    </row>
    <row r="10823">
      <c r="A10823" s="160" t="n">
        <v>43061</v>
      </c>
      <c r="B10823" s="9" t="n">
        <v>0.58</v>
      </c>
    </row>
    <row r="10824">
      <c r="A10824" s="160" t="n">
        <v>43062</v>
      </c>
      <c r="B10824" s="9" t="n"/>
    </row>
    <row r="10825">
      <c r="A10825" s="160" t="n">
        <v>43063</v>
      </c>
      <c r="B10825" s="9" t="n">
        <v>0.59</v>
      </c>
    </row>
    <row r="10826">
      <c r="A10826" s="160" t="n">
        <v>43066</v>
      </c>
      <c r="B10826" s="9" t="n">
        <v>0.58</v>
      </c>
    </row>
    <row r="10827">
      <c r="A10827" s="160" t="n">
        <v>43067</v>
      </c>
      <c r="B10827" s="9" t="n">
        <v>0.59</v>
      </c>
    </row>
    <row r="10828">
      <c r="A10828" s="160" t="n">
        <v>43068</v>
      </c>
      <c r="B10828" s="9" t="n">
        <v>0.59</v>
      </c>
    </row>
    <row r="10829">
      <c r="A10829" s="160" t="n">
        <v>43069</v>
      </c>
      <c r="B10829" s="9" t="n">
        <v>0.64</v>
      </c>
    </row>
    <row r="10830">
      <c r="A10830" s="160" t="n">
        <v>43070</v>
      </c>
      <c r="B10830" s="9" t="n">
        <v>0.59</v>
      </c>
    </row>
    <row r="10831">
      <c r="A10831" s="160" t="n">
        <v>43073</v>
      </c>
      <c r="B10831" s="9" t="n">
        <v>0.57</v>
      </c>
    </row>
    <row r="10832">
      <c r="A10832" s="160" t="n">
        <v>43074</v>
      </c>
      <c r="B10832" s="9" t="n">
        <v>0.53</v>
      </c>
    </row>
    <row r="10833">
      <c r="A10833" s="160" t="n">
        <v>43075</v>
      </c>
      <c r="B10833" s="9" t="n">
        <v>0.55</v>
      </c>
    </row>
    <row r="10834">
      <c r="A10834" s="160" t="n">
        <v>43076</v>
      </c>
      <c r="B10834" s="9" t="n">
        <v>0.57</v>
      </c>
    </row>
    <row r="10835">
      <c r="A10835" s="160" t="n">
        <v>43077</v>
      </c>
      <c r="B10835" s="9" t="n">
        <v>0.58</v>
      </c>
    </row>
    <row r="10836">
      <c r="A10836" s="160" t="n">
        <v>43080</v>
      </c>
      <c r="B10836" s="9" t="n">
        <v>0.57</v>
      </c>
    </row>
    <row r="10837">
      <c r="A10837" s="160" t="n">
        <v>43081</v>
      </c>
      <c r="B10837" s="9" t="n">
        <v>0.57</v>
      </c>
    </row>
    <row r="10838">
      <c r="A10838" s="160" t="n">
        <v>43082</v>
      </c>
      <c r="B10838" s="9" t="n">
        <v>0.57</v>
      </c>
    </row>
    <row r="10839">
      <c r="A10839" s="160" t="n">
        <v>43083</v>
      </c>
      <c r="B10839" s="9" t="n">
        <v>0.53</v>
      </c>
    </row>
    <row r="10840">
      <c r="A10840" s="160" t="n">
        <v>43084</v>
      </c>
      <c r="B10840" s="9" t="n">
        <v>0.51</v>
      </c>
    </row>
    <row r="10841">
      <c r="A10841" s="160" t="n">
        <v>43087</v>
      </c>
      <c r="B10841" s="9" t="n">
        <v>0.55</v>
      </c>
    </row>
    <row r="10842">
      <c r="A10842" s="160" t="n">
        <v>43088</v>
      </c>
      <c r="B10842" s="9" t="n">
        <v>0.59</v>
      </c>
    </row>
    <row r="10843">
      <c r="A10843" s="160" t="n">
        <v>43089</v>
      </c>
      <c r="B10843" s="9" t="n">
        <v>0.62</v>
      </c>
    </row>
    <row r="10844">
      <c r="A10844" s="160" t="n">
        <v>43090</v>
      </c>
      <c r="B10844" s="9" t="n">
        <v>0.59</v>
      </c>
    </row>
    <row r="10845">
      <c r="A10845" s="160" t="n">
        <v>43091</v>
      </c>
      <c r="B10845" s="9" t="n">
        <v>0.57</v>
      </c>
    </row>
    <row r="10846">
      <c r="A10846" s="160" t="n">
        <v>43094</v>
      </c>
      <c r="B10846" s="9" t="n"/>
    </row>
    <row r="10847">
      <c r="A10847" s="160" t="n">
        <v>43095</v>
      </c>
      <c r="B10847" s="9" t="n">
        <v>0.55</v>
      </c>
    </row>
    <row r="10848">
      <c r="A10848" s="160" t="n">
        <v>43096</v>
      </c>
      <c r="B10848" s="9" t="n">
        <v>0.53</v>
      </c>
    </row>
    <row r="10849">
      <c r="A10849" s="160" t="n">
        <v>43097</v>
      </c>
      <c r="B10849" s="9" t="n">
        <v>0.52</v>
      </c>
    </row>
    <row r="10850">
      <c r="A10850" s="160" t="n">
        <v>43098</v>
      </c>
      <c r="B10850" s="9" t="n">
        <v>0.51</v>
      </c>
    </row>
    <row r="10851">
      <c r="A10851" s="160" t="n">
        <v>43101</v>
      </c>
      <c r="B10851" s="9" t="n"/>
    </row>
    <row r="10852">
      <c r="A10852" s="160" t="n">
        <v>43102</v>
      </c>
      <c r="B10852" s="9" t="n">
        <v>0.54</v>
      </c>
    </row>
    <row r="10853">
      <c r="A10853" s="160" t="n">
        <v>43103</v>
      </c>
      <c r="B10853" s="9" t="n">
        <v>0.5</v>
      </c>
    </row>
    <row r="10854">
      <c r="A10854" s="160" t="n">
        <v>43104</v>
      </c>
      <c r="B10854" s="9" t="n">
        <v>0.5</v>
      </c>
    </row>
    <row r="10855">
      <c r="A10855" s="160" t="n">
        <v>43105</v>
      </c>
      <c r="B10855" s="9" t="n">
        <v>0.51</v>
      </c>
    </row>
    <row r="10856">
      <c r="A10856" s="160" t="n">
        <v>43108</v>
      </c>
      <c r="B10856" s="9" t="n">
        <v>0.53</v>
      </c>
    </row>
    <row r="10857">
      <c r="A10857" s="160" t="n">
        <v>43109</v>
      </c>
      <c r="B10857" s="9" t="n">
        <v>0.57</v>
      </c>
    </row>
    <row r="10858">
      <c r="A10858" s="160" t="n">
        <v>43110</v>
      </c>
      <c r="B10858" s="9" t="n">
        <v>0.57</v>
      </c>
    </row>
    <row r="10859">
      <c r="A10859" s="160" t="n">
        <v>43111</v>
      </c>
      <c r="B10859" s="9" t="n">
        <v>0.5600000000000001</v>
      </c>
    </row>
    <row r="10860">
      <c r="A10860" s="160" t="n">
        <v>43112</v>
      </c>
      <c r="B10860" s="9" t="n">
        <v>0.5600000000000001</v>
      </c>
    </row>
    <row r="10861">
      <c r="A10861" s="160" t="n">
        <v>43115</v>
      </c>
      <c r="B10861" s="9" t="n"/>
    </row>
    <row r="10862">
      <c r="A10862" s="160" t="n">
        <v>43116</v>
      </c>
      <c r="B10862" s="9" t="n">
        <v>0.51</v>
      </c>
    </row>
    <row r="10863">
      <c r="A10863" s="160" t="n">
        <v>43117</v>
      </c>
      <c r="B10863" s="9" t="n">
        <v>0.52</v>
      </c>
    </row>
    <row r="10864">
      <c r="A10864" s="160" t="n">
        <v>43118</v>
      </c>
      <c r="B10864" s="9" t="n">
        <v>0.57</v>
      </c>
    </row>
    <row r="10865">
      <c r="A10865" s="160" t="n">
        <v>43119</v>
      </c>
      <c r="B10865" s="9" t="n">
        <v>0.58</v>
      </c>
    </row>
    <row r="10866">
      <c r="A10866" s="160" t="n">
        <v>43122</v>
      </c>
      <c r="B10866" s="9" t="n">
        <v>0.58</v>
      </c>
    </row>
    <row r="10867">
      <c r="A10867" s="160" t="n">
        <v>43123</v>
      </c>
      <c r="B10867" s="9" t="n">
        <v>0.57</v>
      </c>
    </row>
    <row r="10868">
      <c r="A10868" s="160" t="n">
        <v>43124</v>
      </c>
      <c r="B10868" s="9" t="n">
        <v>0.57</v>
      </c>
    </row>
    <row r="10869">
      <c r="A10869" s="160" t="n">
        <v>43125</v>
      </c>
      <c r="B10869" s="9" t="n">
        <v>0.55</v>
      </c>
    </row>
    <row r="10870">
      <c r="A10870" s="160" t="n">
        <v>43126</v>
      </c>
      <c r="B10870" s="9" t="n">
        <v>0.53</v>
      </c>
    </row>
    <row r="10871">
      <c r="A10871" s="160" t="n">
        <v>43129</v>
      </c>
      <c r="B10871" s="9" t="n">
        <v>0.59</v>
      </c>
    </row>
    <row r="10872">
      <c r="A10872" s="160" t="n">
        <v>43130</v>
      </c>
      <c r="B10872" s="9" t="n">
        <v>0.6</v>
      </c>
    </row>
    <row r="10873">
      <c r="A10873" s="160" t="n">
        <v>43131</v>
      </c>
      <c r="B10873" s="9" t="n">
        <v>0.58</v>
      </c>
    </row>
    <row r="10874">
      <c r="A10874" s="160" t="n">
        <v>43132</v>
      </c>
      <c r="B10874" s="9" t="n">
        <v>0.62</v>
      </c>
    </row>
    <row r="10875">
      <c r="A10875" s="160" t="n">
        <v>43133</v>
      </c>
      <c r="B10875" s="9" t="n">
        <v>0.6899999999999999</v>
      </c>
    </row>
    <row r="10876">
      <c r="A10876" s="160" t="n">
        <v>43136</v>
      </c>
      <c r="B10876" s="9" t="n">
        <v>0.6899999999999999</v>
      </c>
    </row>
    <row r="10877">
      <c r="A10877" s="160" t="n">
        <v>43137</v>
      </c>
      <c r="B10877" s="9" t="n">
        <v>0.6899999999999999</v>
      </c>
    </row>
    <row r="10878">
      <c r="A10878" s="160" t="n">
        <v>43138</v>
      </c>
      <c r="B10878" s="9" t="n">
        <v>0.6899999999999999</v>
      </c>
    </row>
    <row r="10879">
      <c r="A10879" s="160" t="n">
        <v>43139</v>
      </c>
      <c r="B10879" s="9" t="n">
        <v>0.72</v>
      </c>
    </row>
    <row r="10880">
      <c r="A10880" s="160" t="n">
        <v>43140</v>
      </c>
      <c r="B10880" s="9" t="n">
        <v>0.78</v>
      </c>
    </row>
    <row r="10881">
      <c r="A10881" s="160" t="n">
        <v>43143</v>
      </c>
      <c r="B10881" s="9" t="n">
        <v>0.77</v>
      </c>
    </row>
    <row r="10882">
      <c r="A10882" s="160" t="n">
        <v>43144</v>
      </c>
      <c r="B10882" s="9" t="n">
        <v>0.73</v>
      </c>
    </row>
    <row r="10883">
      <c r="A10883" s="160" t="n">
        <v>43145</v>
      </c>
      <c r="B10883" s="9" t="n">
        <v>0.74</v>
      </c>
    </row>
    <row r="10884">
      <c r="A10884" s="160" t="n">
        <v>43146</v>
      </c>
      <c r="B10884" s="9" t="n">
        <v>0.71</v>
      </c>
    </row>
    <row r="10885">
      <c r="A10885" s="160" t="n">
        <v>43147</v>
      </c>
      <c r="B10885" s="9" t="n">
        <v>0.66</v>
      </c>
    </row>
    <row r="10886">
      <c r="A10886" s="160" t="n">
        <v>43150</v>
      </c>
      <c r="B10886" s="9" t="n"/>
    </row>
    <row r="10887">
      <c r="A10887" s="160" t="n">
        <v>43151</v>
      </c>
      <c r="B10887" s="9" t="n">
        <v>0.63</v>
      </c>
    </row>
    <row r="10888">
      <c r="A10888" s="160" t="n">
        <v>43152</v>
      </c>
      <c r="B10888" s="9" t="n">
        <v>0.68</v>
      </c>
    </row>
    <row r="10889">
      <c r="A10889" s="160" t="n">
        <v>43153</v>
      </c>
      <c r="B10889" s="9" t="n">
        <v>0.67</v>
      </c>
    </row>
    <row r="10890">
      <c r="A10890" s="160" t="n">
        <v>43154</v>
      </c>
      <c r="B10890" s="9" t="n">
        <v>0.63</v>
      </c>
    </row>
    <row r="10891">
      <c r="A10891" s="160" t="n">
        <v>43157</v>
      </c>
      <c r="B10891" s="9" t="n">
        <v>0.64</v>
      </c>
    </row>
    <row r="10892">
      <c r="A10892" s="160" t="n">
        <v>43158</v>
      </c>
      <c r="B10892" s="9" t="n">
        <v>0.63</v>
      </c>
    </row>
    <row r="10893">
      <c r="A10893" s="160" t="n">
        <v>43159</v>
      </c>
      <c r="B10893" s="9" t="n">
        <v>0.62</v>
      </c>
    </row>
    <row r="10894">
      <c r="A10894" s="160" t="n">
        <v>43160</v>
      </c>
      <c r="B10894" s="9" t="n">
        <v>0.59</v>
      </c>
    </row>
    <row r="10895">
      <c r="A10895" s="160" t="n">
        <v>43161</v>
      </c>
      <c r="B10895" s="9" t="n">
        <v>0.61</v>
      </c>
    </row>
    <row r="10896">
      <c r="A10896" s="160" t="n">
        <v>43164</v>
      </c>
      <c r="B10896" s="9" t="n">
        <v>0.64</v>
      </c>
    </row>
    <row r="10897">
      <c r="A10897" s="160" t="n">
        <v>43165</v>
      </c>
      <c r="B10897" s="9" t="n">
        <v>0.63</v>
      </c>
    </row>
    <row r="10898">
      <c r="A10898" s="160" t="n">
        <v>43166</v>
      </c>
      <c r="B10898" s="9" t="n">
        <v>0.64</v>
      </c>
    </row>
    <row r="10899">
      <c r="A10899" s="160" t="n">
        <v>43167</v>
      </c>
      <c r="B10899" s="9" t="n">
        <v>0.61</v>
      </c>
    </row>
    <row r="10900">
      <c r="A10900" s="160" t="n">
        <v>43168</v>
      </c>
      <c r="B10900" s="9" t="n">
        <v>0.63</v>
      </c>
    </row>
    <row r="10901">
      <c r="A10901" s="160" t="n">
        <v>43171</v>
      </c>
      <c r="B10901" s="9" t="n">
        <v>0.6</v>
      </c>
    </row>
    <row r="10902">
      <c r="A10902" s="160" t="n">
        <v>43172</v>
      </c>
      <c r="B10902" s="9" t="n">
        <v>0.58</v>
      </c>
    </row>
    <row r="10903">
      <c r="A10903" s="160" t="n">
        <v>43173</v>
      </c>
      <c r="B10903" s="9" t="n">
        <v>0.55</v>
      </c>
    </row>
    <row r="10904">
      <c r="A10904" s="160" t="n">
        <v>43174</v>
      </c>
      <c r="B10904" s="9" t="n">
        <v>0.53</v>
      </c>
    </row>
    <row r="10905">
      <c r="A10905" s="160" t="n">
        <v>43175</v>
      </c>
      <c r="B10905" s="9" t="n">
        <v>0.54</v>
      </c>
    </row>
    <row r="10906">
      <c r="A10906" s="160" t="n">
        <v>43178</v>
      </c>
      <c r="B10906" s="9" t="n">
        <v>0.54</v>
      </c>
    </row>
    <row r="10907">
      <c r="A10907" s="160" t="n">
        <v>43179</v>
      </c>
      <c r="B10907" s="9" t="n">
        <v>0.55</v>
      </c>
    </row>
    <row r="10908">
      <c r="A10908" s="160" t="n">
        <v>43180</v>
      </c>
      <c r="B10908" s="9" t="n">
        <v>0.58</v>
      </c>
    </row>
    <row r="10909">
      <c r="A10909" s="160" t="n">
        <v>43181</v>
      </c>
      <c r="B10909" s="9" t="n">
        <v>0.54</v>
      </c>
    </row>
    <row r="10910">
      <c r="A10910" s="160" t="n">
        <v>43182</v>
      </c>
      <c r="B10910" s="9" t="n">
        <v>0.54</v>
      </c>
    </row>
    <row r="10911">
      <c r="A10911" s="160" t="n">
        <v>43185</v>
      </c>
      <c r="B10911" s="9" t="n">
        <v>0.52</v>
      </c>
    </row>
    <row r="10912">
      <c r="A10912" s="160" t="n">
        <v>43186</v>
      </c>
      <c r="B10912" s="9" t="n">
        <v>0.52</v>
      </c>
    </row>
    <row r="10913">
      <c r="A10913" s="160" t="n">
        <v>43187</v>
      </c>
      <c r="B10913" s="9" t="n">
        <v>0.49</v>
      </c>
    </row>
    <row r="10914">
      <c r="A10914" s="160" t="n">
        <v>43188</v>
      </c>
      <c r="B10914" s="9" t="n">
        <v>0.47</v>
      </c>
    </row>
    <row r="10915">
      <c r="A10915" s="160" t="n">
        <v>43189</v>
      </c>
      <c r="B10915" s="9" t="n"/>
    </row>
    <row r="10916">
      <c r="A10916" s="160" t="n">
        <v>43192</v>
      </c>
      <c r="B10916" s="9" t="n">
        <v>0.48</v>
      </c>
    </row>
    <row r="10917">
      <c r="A10917" s="160" t="n">
        <v>43193</v>
      </c>
      <c r="B10917" s="9" t="n">
        <v>0.51</v>
      </c>
    </row>
    <row r="10918">
      <c r="A10918" s="160" t="n">
        <v>43194</v>
      </c>
      <c r="B10918" s="9" t="n">
        <v>0.51</v>
      </c>
    </row>
    <row r="10919">
      <c r="A10919" s="160" t="n">
        <v>43195</v>
      </c>
      <c r="B10919" s="9" t="n">
        <v>0.53</v>
      </c>
    </row>
    <row r="10920">
      <c r="A10920" s="160" t="n">
        <v>43196</v>
      </c>
      <c r="B10920" s="9" t="n">
        <v>0.5</v>
      </c>
    </row>
    <row r="10921">
      <c r="A10921" s="160" t="n">
        <v>43199</v>
      </c>
      <c r="B10921" s="9" t="n">
        <v>0.49</v>
      </c>
    </row>
    <row r="10922">
      <c r="A10922" s="160" t="n">
        <v>43200</v>
      </c>
      <c r="B10922" s="9" t="n">
        <v>0.48</v>
      </c>
    </row>
    <row r="10923">
      <c r="A10923" s="160" t="n">
        <v>43201</v>
      </c>
      <c r="B10923" s="9" t="n">
        <v>0.47</v>
      </c>
    </row>
    <row r="10924">
      <c r="A10924" s="160" t="n">
        <v>43202</v>
      </c>
      <c r="B10924" s="9" t="n">
        <v>0.49</v>
      </c>
    </row>
    <row r="10925">
      <c r="A10925" s="160" t="n">
        <v>43203</v>
      </c>
      <c r="B10925" s="9" t="n">
        <v>0.45</v>
      </c>
    </row>
    <row r="10926">
      <c r="A10926" s="160" t="n">
        <v>43206</v>
      </c>
      <c r="B10926" s="9" t="n">
        <v>0.44</v>
      </c>
    </row>
    <row r="10927">
      <c r="A10927" s="160" t="n">
        <v>43207</v>
      </c>
      <c r="B10927" s="9" t="n">
        <v>0.41</v>
      </c>
    </row>
    <row r="10928">
      <c r="A10928" s="160" t="n">
        <v>43208</v>
      </c>
      <c r="B10928" s="9" t="n">
        <v>0.45</v>
      </c>
    </row>
    <row r="10929">
      <c r="A10929" s="160" t="n">
        <v>43209</v>
      </c>
      <c r="B10929" s="9" t="n">
        <v>0.48</v>
      </c>
    </row>
    <row r="10930">
      <c r="A10930" s="160" t="n">
        <v>43210</v>
      </c>
      <c r="B10930" s="9" t="n">
        <v>0.5</v>
      </c>
    </row>
    <row r="10931">
      <c r="A10931" s="160" t="n">
        <v>43213</v>
      </c>
      <c r="B10931" s="9" t="n">
        <v>0.49</v>
      </c>
    </row>
    <row r="10932">
      <c r="A10932" s="160" t="n">
        <v>43214</v>
      </c>
      <c r="B10932" s="9" t="n">
        <v>0.52</v>
      </c>
    </row>
    <row r="10933">
      <c r="A10933" s="160" t="n">
        <v>43215</v>
      </c>
      <c r="B10933" s="9" t="n">
        <v>0.54</v>
      </c>
    </row>
    <row r="10934">
      <c r="A10934" s="160" t="n">
        <v>43216</v>
      </c>
      <c r="B10934" s="9" t="n">
        <v>0.51</v>
      </c>
    </row>
    <row r="10935">
      <c r="A10935" s="160" t="n">
        <v>43217</v>
      </c>
      <c r="B10935" s="9" t="n">
        <v>0.47</v>
      </c>
    </row>
    <row r="10936">
      <c r="A10936" s="160" t="n">
        <v>43220</v>
      </c>
      <c r="B10936" s="9" t="n">
        <v>0.46</v>
      </c>
    </row>
    <row r="10937">
      <c r="A10937" s="160" t="n">
        <v>43221</v>
      </c>
      <c r="B10937" s="9" t="n">
        <v>0.47</v>
      </c>
    </row>
    <row r="10938">
      <c r="A10938" s="160" t="n">
        <v>43222</v>
      </c>
      <c r="B10938" s="9" t="n">
        <v>0.48</v>
      </c>
    </row>
    <row r="10939">
      <c r="A10939" s="160" t="n">
        <v>43223</v>
      </c>
      <c r="B10939" s="9" t="n">
        <v>0.45</v>
      </c>
    </row>
    <row r="10940">
      <c r="A10940" s="160" t="n">
        <v>43224</v>
      </c>
      <c r="B10940" s="9" t="n">
        <v>0.44</v>
      </c>
    </row>
    <row r="10941">
      <c r="A10941" s="160" t="n">
        <v>43227</v>
      </c>
      <c r="B10941" s="9" t="n">
        <v>0.46</v>
      </c>
    </row>
    <row r="10942">
      <c r="A10942" s="160" t="n">
        <v>43228</v>
      </c>
      <c r="B10942" s="9" t="n">
        <v>0.46</v>
      </c>
    </row>
    <row r="10943">
      <c r="A10943" s="160" t="n">
        <v>43229</v>
      </c>
      <c r="B10943" s="9" t="n">
        <v>0.46</v>
      </c>
    </row>
    <row r="10944">
      <c r="A10944" s="160" t="n">
        <v>43230</v>
      </c>
      <c r="B10944" s="9" t="n">
        <v>0.43</v>
      </c>
    </row>
    <row r="10945">
      <c r="A10945" s="160" t="n">
        <v>43231</v>
      </c>
      <c r="B10945" s="9" t="n">
        <v>0.43</v>
      </c>
    </row>
    <row r="10946">
      <c r="A10946" s="160" t="n">
        <v>43234</v>
      </c>
      <c r="B10946" s="9" t="n">
        <v>0.45</v>
      </c>
    </row>
    <row r="10947">
      <c r="A10947" s="160" t="n">
        <v>43235</v>
      </c>
      <c r="B10947" s="9" t="n">
        <v>0.5</v>
      </c>
    </row>
    <row r="10948">
      <c r="A10948" s="160" t="n">
        <v>43236</v>
      </c>
      <c r="B10948" s="9" t="n">
        <v>0.51</v>
      </c>
    </row>
    <row r="10949">
      <c r="A10949" s="160" t="n">
        <v>43237</v>
      </c>
      <c r="B10949" s="9" t="n">
        <v>0.54</v>
      </c>
    </row>
    <row r="10950">
      <c r="A10950" s="160" t="n">
        <v>43238</v>
      </c>
      <c r="B10950" s="9" t="n">
        <v>0.51</v>
      </c>
    </row>
    <row r="10951">
      <c r="A10951" s="160" t="n">
        <v>43241</v>
      </c>
      <c r="B10951" s="9" t="n">
        <v>0.48</v>
      </c>
    </row>
    <row r="10952">
      <c r="A10952" s="160" t="n">
        <v>43242</v>
      </c>
      <c r="B10952" s="9" t="n">
        <v>0.47</v>
      </c>
    </row>
    <row r="10953">
      <c r="A10953" s="160" t="n">
        <v>43243</v>
      </c>
      <c r="B10953" s="9" t="n">
        <v>0.48</v>
      </c>
    </row>
    <row r="10954">
      <c r="A10954" s="160" t="n">
        <v>43244</v>
      </c>
      <c r="B10954" s="9" t="n">
        <v>0.48</v>
      </c>
    </row>
    <row r="10955">
      <c r="A10955" s="160" t="n">
        <v>43245</v>
      </c>
      <c r="B10955" s="9" t="n">
        <v>0.45</v>
      </c>
    </row>
    <row r="10956">
      <c r="A10956" s="160" t="n">
        <v>43248</v>
      </c>
      <c r="B10956" s="9" t="n"/>
    </row>
    <row r="10957">
      <c r="A10957" s="160" t="n">
        <v>43249</v>
      </c>
      <c r="B10957" s="9" t="n">
        <v>0.45</v>
      </c>
    </row>
    <row r="10958">
      <c r="A10958" s="160" t="n">
        <v>43250</v>
      </c>
      <c r="B10958" s="9" t="n">
        <v>0.42</v>
      </c>
    </row>
    <row r="10959">
      <c r="A10959" s="160" t="n">
        <v>43251</v>
      </c>
      <c r="B10959" s="9" t="n">
        <v>0.43</v>
      </c>
    </row>
    <row r="10960">
      <c r="A10960" s="160" t="n">
        <v>43252</v>
      </c>
      <c r="B10960" s="9" t="n">
        <v>0.42</v>
      </c>
    </row>
    <row r="10961">
      <c r="A10961" s="160" t="n">
        <v>43255</v>
      </c>
      <c r="B10961" s="9" t="n">
        <v>0.42</v>
      </c>
    </row>
    <row r="10962">
      <c r="A10962" s="160" t="n">
        <v>43256</v>
      </c>
      <c r="B10962" s="9" t="n">
        <v>0.43</v>
      </c>
    </row>
    <row r="10963">
      <c r="A10963" s="160" t="n">
        <v>43257</v>
      </c>
      <c r="B10963" s="9" t="n">
        <v>0.45</v>
      </c>
    </row>
    <row r="10964">
      <c r="A10964" s="160" t="n">
        <v>43258</v>
      </c>
      <c r="B10964" s="9" t="n">
        <v>0.43</v>
      </c>
    </row>
    <row r="10965">
      <c r="A10965" s="160" t="n">
        <v>43259</v>
      </c>
      <c r="B10965" s="9" t="n">
        <v>0.43</v>
      </c>
    </row>
    <row r="10966">
      <c r="A10966" s="160" t="n">
        <v>43262</v>
      </c>
      <c r="B10966" s="9" t="n">
        <v>0.44</v>
      </c>
    </row>
    <row r="10967">
      <c r="A10967" s="160" t="n">
        <v>43263</v>
      </c>
      <c r="B10967" s="9" t="n">
        <v>0.42</v>
      </c>
    </row>
    <row r="10968">
      <c r="A10968" s="160" t="n">
        <v>43264</v>
      </c>
      <c r="B10968" s="9" t="n">
        <v>0.39</v>
      </c>
    </row>
    <row r="10969">
      <c r="A10969" s="160" t="n">
        <v>43265</v>
      </c>
      <c r="B10969" s="9" t="n">
        <v>0.35</v>
      </c>
    </row>
    <row r="10970">
      <c r="A10970" s="160" t="n">
        <v>43266</v>
      </c>
      <c r="B10970" s="9" t="n">
        <v>0.38</v>
      </c>
    </row>
    <row r="10971">
      <c r="A10971" s="160" t="n">
        <v>43269</v>
      </c>
      <c r="B10971" s="9" t="n">
        <v>0.36</v>
      </c>
    </row>
    <row r="10972">
      <c r="A10972" s="160" t="n">
        <v>43270</v>
      </c>
      <c r="B10972" s="9" t="n">
        <v>0.35</v>
      </c>
    </row>
    <row r="10973">
      <c r="A10973" s="160" t="n">
        <v>43271</v>
      </c>
      <c r="B10973" s="9" t="n">
        <v>0.37</v>
      </c>
    </row>
    <row r="10974">
      <c r="A10974" s="160" t="n">
        <v>43272</v>
      </c>
      <c r="B10974" s="9" t="n">
        <v>0.34</v>
      </c>
    </row>
    <row r="10975">
      <c r="A10975" s="160" t="n">
        <v>43273</v>
      </c>
      <c r="B10975" s="9" t="n">
        <v>0.34</v>
      </c>
    </row>
    <row r="10976">
      <c r="A10976" s="160" t="n">
        <v>43276</v>
      </c>
      <c r="B10976" s="9" t="n">
        <v>0.33</v>
      </c>
    </row>
    <row r="10977">
      <c r="A10977" s="160" t="n">
        <v>43277</v>
      </c>
      <c r="B10977" s="9" t="n">
        <v>0.35</v>
      </c>
    </row>
    <row r="10978">
      <c r="A10978" s="160" t="n">
        <v>43278</v>
      </c>
      <c r="B10978" s="9" t="n">
        <v>0.31</v>
      </c>
    </row>
    <row r="10979">
      <c r="A10979" s="160" t="n">
        <v>43279</v>
      </c>
      <c r="B10979" s="9" t="n">
        <v>0.32</v>
      </c>
    </row>
    <row r="10980">
      <c r="A10980" s="160" t="n">
        <v>43280</v>
      </c>
      <c r="B10980" s="9" t="n">
        <v>0.33</v>
      </c>
    </row>
    <row r="10981">
      <c r="A10981" s="160" t="n">
        <v>43283</v>
      </c>
      <c r="B10981" s="9" t="n">
        <v>0.3</v>
      </c>
    </row>
    <row r="10982">
      <c r="A10982" s="160" t="n">
        <v>43284</v>
      </c>
      <c r="B10982" s="9" t="n">
        <v>0.3</v>
      </c>
    </row>
    <row r="10983">
      <c r="A10983" s="160" t="n">
        <v>43285</v>
      </c>
      <c r="B10983" s="9" t="n"/>
    </row>
    <row r="10984">
      <c r="A10984" s="160" t="n">
        <v>43286</v>
      </c>
      <c r="B10984" s="9" t="n">
        <v>0.29</v>
      </c>
    </row>
    <row r="10985">
      <c r="A10985" s="160" t="n">
        <v>43287</v>
      </c>
      <c r="B10985" s="9" t="n">
        <v>0.29</v>
      </c>
    </row>
    <row r="10986">
      <c r="A10986" s="160" t="n">
        <v>43290</v>
      </c>
      <c r="B10986" s="9" t="n">
        <v>0.29</v>
      </c>
    </row>
    <row r="10987">
      <c r="A10987" s="160" t="n">
        <v>43291</v>
      </c>
      <c r="B10987" s="9" t="n">
        <v>0.28</v>
      </c>
    </row>
    <row r="10988">
      <c r="A10988" s="160" t="n">
        <v>43292</v>
      </c>
      <c r="B10988" s="9" t="n">
        <v>0.27</v>
      </c>
    </row>
    <row r="10989">
      <c r="A10989" s="160" t="n">
        <v>43293</v>
      </c>
      <c r="B10989" s="9" t="n">
        <v>0.25</v>
      </c>
    </row>
    <row r="10990">
      <c r="A10990" s="160" t="n">
        <v>43294</v>
      </c>
      <c r="B10990" s="9" t="n">
        <v>0.24</v>
      </c>
    </row>
    <row r="10991">
      <c r="A10991" s="160" t="n">
        <v>43297</v>
      </c>
      <c r="B10991" s="9" t="n">
        <v>0.26</v>
      </c>
    </row>
    <row r="10992">
      <c r="A10992" s="160" t="n">
        <v>43298</v>
      </c>
      <c r="B10992" s="9" t="n">
        <v>0.24</v>
      </c>
    </row>
    <row r="10993">
      <c r="A10993" s="160" t="n">
        <v>43299</v>
      </c>
      <c r="B10993" s="9" t="n">
        <v>0.28</v>
      </c>
    </row>
    <row r="10994">
      <c r="A10994" s="160" t="n">
        <v>43300</v>
      </c>
      <c r="B10994" s="9" t="n">
        <v>0.24</v>
      </c>
    </row>
    <row r="10995">
      <c r="A10995" s="160" t="n">
        <v>43301</v>
      </c>
      <c r="B10995" s="9" t="n">
        <v>0.29</v>
      </c>
    </row>
    <row r="10996">
      <c r="A10996" s="160" t="n">
        <v>43304</v>
      </c>
      <c r="B10996" s="9" t="n">
        <v>0.32</v>
      </c>
    </row>
    <row r="10997">
      <c r="A10997" s="160" t="n">
        <v>43305</v>
      </c>
      <c r="B10997" s="9" t="n">
        <v>0.32</v>
      </c>
    </row>
    <row r="10998">
      <c r="A10998" s="160" t="n">
        <v>43306</v>
      </c>
      <c r="B10998" s="9" t="n">
        <v>0.28</v>
      </c>
    </row>
    <row r="10999">
      <c r="A10999" s="160" t="n">
        <v>43307</v>
      </c>
      <c r="B10999" s="9" t="n">
        <v>0.29</v>
      </c>
    </row>
    <row r="11000">
      <c r="A11000" s="160" t="n">
        <v>43308</v>
      </c>
      <c r="B11000" s="9" t="n">
        <v>0.29</v>
      </c>
    </row>
    <row r="11001">
      <c r="A11001" s="160" t="n">
        <v>43311</v>
      </c>
      <c r="B11001" s="9" t="n">
        <v>0.32</v>
      </c>
    </row>
    <row r="11002">
      <c r="A11002" s="160" t="n">
        <v>43312</v>
      </c>
      <c r="B11002" s="9" t="n">
        <v>0.29</v>
      </c>
    </row>
    <row r="11003">
      <c r="A11003" s="160" t="n">
        <v>43313</v>
      </c>
      <c r="B11003" s="9" t="n">
        <v>0.33</v>
      </c>
    </row>
    <row r="11004">
      <c r="A11004" s="160" t="n">
        <v>43314</v>
      </c>
      <c r="B11004" s="9" t="n">
        <v>0.32</v>
      </c>
    </row>
    <row r="11005">
      <c r="A11005" s="160" t="n">
        <v>43315</v>
      </c>
      <c r="B11005" s="9" t="n">
        <v>0.32</v>
      </c>
    </row>
    <row r="11006">
      <c r="A11006" s="160" t="n">
        <v>43318</v>
      </c>
      <c r="B11006" s="9" t="n">
        <v>0.3</v>
      </c>
    </row>
    <row r="11007">
      <c r="A11007" s="160" t="n">
        <v>43319</v>
      </c>
      <c r="B11007" s="9" t="n">
        <v>0.3</v>
      </c>
    </row>
    <row r="11008">
      <c r="A11008" s="160" t="n">
        <v>43320</v>
      </c>
      <c r="B11008" s="9" t="n">
        <v>0.28</v>
      </c>
    </row>
    <row r="11009">
      <c r="A11009" s="160" t="n">
        <v>43321</v>
      </c>
      <c r="B11009" s="9" t="n">
        <v>0.29</v>
      </c>
    </row>
    <row r="11010">
      <c r="A11010" s="160" t="n">
        <v>43322</v>
      </c>
      <c r="B11010" s="9" t="n">
        <v>0.26</v>
      </c>
    </row>
    <row r="11011">
      <c r="A11011" s="160" t="n">
        <v>43325</v>
      </c>
      <c r="B11011" s="9" t="n">
        <v>0.27</v>
      </c>
    </row>
    <row r="11012">
      <c r="A11012" s="160" t="n">
        <v>43326</v>
      </c>
      <c r="B11012" s="9" t="n">
        <v>0.26</v>
      </c>
    </row>
    <row r="11013">
      <c r="A11013" s="160" t="n">
        <v>43327</v>
      </c>
      <c r="B11013" s="9" t="n">
        <v>0.25</v>
      </c>
    </row>
    <row r="11014">
      <c r="A11014" s="160" t="n">
        <v>43328</v>
      </c>
      <c r="B11014" s="9" t="n">
        <v>0.24</v>
      </c>
    </row>
    <row r="11015">
      <c r="A11015" s="160" t="n">
        <v>43329</v>
      </c>
      <c r="B11015" s="9" t="n">
        <v>0.26</v>
      </c>
    </row>
    <row r="11016">
      <c r="A11016" s="160" t="n">
        <v>43332</v>
      </c>
      <c r="B11016" s="9" t="n">
        <v>0.22</v>
      </c>
    </row>
    <row r="11017">
      <c r="A11017" s="160" t="n">
        <v>43333</v>
      </c>
      <c r="B11017" s="9" t="n">
        <v>0.24</v>
      </c>
    </row>
    <row r="11018">
      <c r="A11018" s="160" t="n">
        <v>43334</v>
      </c>
      <c r="B11018" s="9" t="n">
        <v>0.22</v>
      </c>
    </row>
    <row r="11019">
      <c r="A11019" s="160" t="n">
        <v>43335</v>
      </c>
      <c r="B11019" s="9" t="n">
        <v>0.21</v>
      </c>
    </row>
    <row r="11020">
      <c r="A11020" s="160" t="n">
        <v>43336</v>
      </c>
      <c r="B11020" s="9" t="n">
        <v>0.19</v>
      </c>
    </row>
    <row r="11021">
      <c r="A11021" s="160" t="n">
        <v>43339</v>
      </c>
      <c r="B11021" s="9" t="n">
        <v>0.18</v>
      </c>
    </row>
    <row r="11022">
      <c r="A11022" s="160" t="n">
        <v>43340</v>
      </c>
      <c r="B11022" s="9" t="n">
        <v>0.21</v>
      </c>
    </row>
    <row r="11023">
      <c r="A11023" s="160" t="n">
        <v>43341</v>
      </c>
      <c r="B11023" s="9" t="n">
        <v>0.22</v>
      </c>
    </row>
    <row r="11024">
      <c r="A11024" s="160" t="n">
        <v>43342</v>
      </c>
      <c r="B11024" s="9" t="n">
        <v>0.22</v>
      </c>
    </row>
    <row r="11025">
      <c r="A11025" s="160" t="n">
        <v>43343</v>
      </c>
      <c r="B11025" s="9" t="n">
        <v>0.24</v>
      </c>
    </row>
    <row r="11026">
      <c r="A11026" s="160" t="n">
        <v>43346</v>
      </c>
      <c r="B11026" s="9" t="n"/>
    </row>
    <row r="11027">
      <c r="A11027" s="160" t="n">
        <v>43347</v>
      </c>
      <c r="B11027" s="9" t="n">
        <v>0.24</v>
      </c>
    </row>
    <row r="11028">
      <c r="A11028" s="160" t="n">
        <v>43348</v>
      </c>
      <c r="B11028" s="9" t="n">
        <v>0.24</v>
      </c>
    </row>
    <row r="11029">
      <c r="A11029" s="160" t="n">
        <v>43349</v>
      </c>
      <c r="B11029" s="9" t="n">
        <v>0.24</v>
      </c>
    </row>
    <row r="11030">
      <c r="A11030" s="160" t="n">
        <v>43350</v>
      </c>
      <c r="B11030" s="9" t="n">
        <v>0.23</v>
      </c>
    </row>
    <row r="11031">
      <c r="A11031" s="160" t="n">
        <v>43353</v>
      </c>
      <c r="B11031" s="9" t="n">
        <v>0.21</v>
      </c>
    </row>
    <row r="11032">
      <c r="A11032" s="160" t="n">
        <v>43354</v>
      </c>
      <c r="B11032" s="9" t="n">
        <v>0.22</v>
      </c>
    </row>
    <row r="11033">
      <c r="A11033" s="160" t="n">
        <v>43355</v>
      </c>
      <c r="B11033" s="9" t="n">
        <v>0.23</v>
      </c>
    </row>
    <row r="11034">
      <c r="A11034" s="160" t="n">
        <v>43356</v>
      </c>
      <c r="B11034" s="9" t="n">
        <v>0.21</v>
      </c>
    </row>
    <row r="11035">
      <c r="A11035" s="160" t="n">
        <v>43357</v>
      </c>
      <c r="B11035" s="9" t="n">
        <v>0.21</v>
      </c>
    </row>
    <row r="11036">
      <c r="A11036" s="160" t="n">
        <v>43360</v>
      </c>
      <c r="B11036" s="9" t="n">
        <v>0.21</v>
      </c>
    </row>
    <row r="11037">
      <c r="A11037" s="160" t="n">
        <v>43361</v>
      </c>
      <c r="B11037" s="9" t="n">
        <v>0.24</v>
      </c>
    </row>
    <row r="11038">
      <c r="A11038" s="160" t="n">
        <v>43362</v>
      </c>
      <c r="B11038" s="9" t="n">
        <v>0.27</v>
      </c>
    </row>
    <row r="11039">
      <c r="A11039" s="160" t="n">
        <v>43363</v>
      </c>
      <c r="B11039" s="9" t="n">
        <v>0.26</v>
      </c>
    </row>
    <row r="11040">
      <c r="A11040" s="160" t="n">
        <v>43364</v>
      </c>
      <c r="B11040" s="9" t="n">
        <v>0.26</v>
      </c>
    </row>
    <row r="11041">
      <c r="A11041" s="160" t="n">
        <v>43367</v>
      </c>
      <c r="B11041" s="9" t="n">
        <v>0.25</v>
      </c>
    </row>
    <row r="11042">
      <c r="A11042" s="160" t="n">
        <v>43368</v>
      </c>
      <c r="B11042" s="9" t="n">
        <v>0.27</v>
      </c>
    </row>
    <row r="11043">
      <c r="A11043" s="160" t="n">
        <v>43369</v>
      </c>
      <c r="B11043" s="9" t="n">
        <v>0.23</v>
      </c>
    </row>
    <row r="11044">
      <c r="A11044" s="160" t="n">
        <v>43370</v>
      </c>
      <c r="B11044" s="9" t="n">
        <v>0.23</v>
      </c>
    </row>
    <row r="11045">
      <c r="A11045" s="160" t="n">
        <v>43371</v>
      </c>
      <c r="B11045" s="9" t="n">
        <v>0.24</v>
      </c>
    </row>
    <row r="11046">
      <c r="A11046" s="160" t="n">
        <v>43374</v>
      </c>
      <c r="B11046" s="9" t="n">
        <v>0.27</v>
      </c>
    </row>
    <row r="11047">
      <c r="A11047" s="160" t="n">
        <v>43375</v>
      </c>
      <c r="B11047" s="9" t="n">
        <v>0.23</v>
      </c>
    </row>
    <row r="11048">
      <c r="A11048" s="160" t="n">
        <v>43376</v>
      </c>
      <c r="B11048" s="9" t="n">
        <v>0.3</v>
      </c>
    </row>
    <row r="11049">
      <c r="A11049" s="160" t="n">
        <v>43377</v>
      </c>
      <c r="B11049" s="9" t="n">
        <v>0.32</v>
      </c>
    </row>
    <row r="11050">
      <c r="A11050" s="160" t="n">
        <v>43378</v>
      </c>
      <c r="B11050" s="9" t="n">
        <v>0.35</v>
      </c>
    </row>
    <row r="11051">
      <c r="A11051" s="160" t="n">
        <v>43381</v>
      </c>
      <c r="B11051" s="9" t="n"/>
    </row>
    <row r="11052">
      <c r="A11052" s="160" t="n">
        <v>43382</v>
      </c>
      <c r="B11052" s="9" t="n">
        <v>0.33</v>
      </c>
    </row>
    <row r="11053">
      <c r="A11053" s="160" t="n">
        <v>43383</v>
      </c>
      <c r="B11053" s="9" t="n">
        <v>0.34</v>
      </c>
    </row>
    <row r="11054">
      <c r="A11054" s="160" t="n">
        <v>43384</v>
      </c>
      <c r="B11054" s="9" t="n">
        <v>0.29</v>
      </c>
    </row>
    <row r="11055">
      <c r="A11055" s="160" t="n">
        <v>43385</v>
      </c>
      <c r="B11055" s="9" t="n">
        <v>0.3</v>
      </c>
    </row>
    <row r="11056">
      <c r="A11056" s="160" t="n">
        <v>43388</v>
      </c>
      <c r="B11056" s="9" t="n">
        <v>0.31</v>
      </c>
    </row>
    <row r="11057">
      <c r="A11057" s="160" t="n">
        <v>43389</v>
      </c>
      <c r="B11057" s="9" t="n">
        <v>0.29</v>
      </c>
    </row>
    <row r="11058">
      <c r="A11058" s="160" t="n">
        <v>43390</v>
      </c>
      <c r="B11058" s="9" t="n">
        <v>0.3</v>
      </c>
    </row>
    <row r="11059">
      <c r="A11059" s="160" t="n">
        <v>43391</v>
      </c>
      <c r="B11059" s="9" t="n">
        <v>0.3</v>
      </c>
    </row>
    <row r="11060">
      <c r="A11060" s="160" t="n">
        <v>43392</v>
      </c>
      <c r="B11060" s="9" t="n">
        <v>0.28</v>
      </c>
    </row>
    <row r="11061">
      <c r="A11061" s="160" t="n">
        <v>43395</v>
      </c>
      <c r="B11061" s="9" t="n">
        <v>0.28</v>
      </c>
    </row>
    <row r="11062">
      <c r="A11062" s="160" t="n">
        <v>43396</v>
      </c>
      <c r="B11062" s="9" t="n">
        <v>0.28</v>
      </c>
    </row>
    <row r="11063">
      <c r="A11063" s="160" t="n">
        <v>43397</v>
      </c>
      <c r="B11063" s="9" t="n">
        <v>0.26</v>
      </c>
    </row>
    <row r="11064">
      <c r="A11064" s="160" t="n">
        <v>43398</v>
      </c>
      <c r="B11064" s="9" t="n">
        <v>0.28</v>
      </c>
    </row>
    <row r="11065">
      <c r="A11065" s="160" t="n">
        <v>43399</v>
      </c>
      <c r="B11065" s="9" t="n">
        <v>0.27</v>
      </c>
    </row>
    <row r="11066">
      <c r="A11066" s="160" t="n">
        <v>43402</v>
      </c>
      <c r="B11066" s="9" t="n">
        <v>0.27</v>
      </c>
    </row>
    <row r="11067">
      <c r="A11067" s="160" t="n">
        <v>43403</v>
      </c>
      <c r="B11067" s="9" t="n">
        <v>0.28</v>
      </c>
    </row>
    <row r="11068">
      <c r="A11068" s="160" t="n">
        <v>43404</v>
      </c>
      <c r="B11068" s="9" t="n">
        <v>0.28</v>
      </c>
    </row>
    <row r="11069">
      <c r="A11069" s="160" t="n">
        <v>43405</v>
      </c>
      <c r="B11069" s="9" t="n">
        <v>0.3</v>
      </c>
    </row>
    <row r="11070">
      <c r="A11070" s="160" t="n">
        <v>43406</v>
      </c>
      <c r="B11070" s="9" t="n">
        <v>0.31</v>
      </c>
    </row>
    <row r="11071">
      <c r="A11071" s="160" t="n">
        <v>43409</v>
      </c>
      <c r="B11071" s="9" t="n">
        <v>0.29</v>
      </c>
    </row>
    <row r="11072">
      <c r="A11072" s="160" t="n">
        <v>43410</v>
      </c>
      <c r="B11072" s="9" t="n">
        <v>0.29</v>
      </c>
    </row>
    <row r="11073">
      <c r="A11073" s="160" t="n">
        <v>43411</v>
      </c>
      <c r="B11073" s="9" t="n">
        <v>0.26</v>
      </c>
    </row>
    <row r="11074">
      <c r="A11074" s="160" t="n">
        <v>43412</v>
      </c>
      <c r="B11074" s="9" t="n">
        <v>0.26</v>
      </c>
    </row>
    <row r="11075">
      <c r="A11075" s="160" t="n">
        <v>43413</v>
      </c>
      <c r="B11075" s="9" t="n">
        <v>0.25</v>
      </c>
    </row>
    <row r="11076">
      <c r="A11076" s="160" t="n">
        <v>43416</v>
      </c>
      <c r="B11076" s="9" t="n"/>
    </row>
    <row r="11077">
      <c r="A11077" s="160" t="n">
        <v>43417</v>
      </c>
      <c r="B11077" s="9" t="n">
        <v>0.25</v>
      </c>
    </row>
    <row r="11078">
      <c r="A11078" s="160" t="n">
        <v>43418</v>
      </c>
      <c r="B11078" s="9" t="n">
        <v>0.26</v>
      </c>
    </row>
    <row r="11079">
      <c r="A11079" s="160" t="n">
        <v>43419</v>
      </c>
      <c r="B11079" s="9" t="n">
        <v>0.25</v>
      </c>
    </row>
    <row r="11080">
      <c r="A11080" s="160" t="n">
        <v>43420</v>
      </c>
      <c r="B11080" s="9" t="n">
        <v>0.27</v>
      </c>
    </row>
    <row r="11081">
      <c r="A11081" s="160" t="n">
        <v>43423</v>
      </c>
      <c r="B11081" s="9" t="n">
        <v>0.27</v>
      </c>
    </row>
    <row r="11082">
      <c r="A11082" s="160" t="n">
        <v>43424</v>
      </c>
      <c r="B11082" s="9" t="n">
        <v>0.27</v>
      </c>
    </row>
    <row r="11083">
      <c r="A11083" s="160" t="n">
        <v>43425</v>
      </c>
      <c r="B11083" s="9" t="n">
        <v>0.25</v>
      </c>
    </row>
    <row r="11084">
      <c r="A11084" s="160" t="n">
        <v>43426</v>
      </c>
      <c r="B11084" s="9" t="n"/>
    </row>
    <row r="11085">
      <c r="A11085" s="160" t="n">
        <v>43427</v>
      </c>
      <c r="B11085" s="9" t="n">
        <v>0.24</v>
      </c>
    </row>
    <row r="11086">
      <c r="A11086" s="160" t="n">
        <v>43430</v>
      </c>
      <c r="B11086" s="9" t="n">
        <v>0.23</v>
      </c>
    </row>
    <row r="11087">
      <c r="A11087" s="160" t="n">
        <v>43431</v>
      </c>
      <c r="B11087" s="9" t="n">
        <v>0.23</v>
      </c>
    </row>
    <row r="11088">
      <c r="A11088" s="160" t="n">
        <v>43432</v>
      </c>
      <c r="B11088" s="9" t="n">
        <v>0.25</v>
      </c>
    </row>
    <row r="11089">
      <c r="A11089" s="160" t="n">
        <v>43433</v>
      </c>
      <c r="B11089" s="9" t="n">
        <v>0.22</v>
      </c>
    </row>
    <row r="11090">
      <c r="A11090" s="160" t="n">
        <v>43434</v>
      </c>
      <c r="B11090" s="9" t="n">
        <v>0.21</v>
      </c>
    </row>
    <row r="11091">
      <c r="A11091" s="160" t="n">
        <v>43437</v>
      </c>
      <c r="B11091" s="9" t="n">
        <v>0.15</v>
      </c>
    </row>
    <row r="11092">
      <c r="A11092" s="160" t="n">
        <v>43438</v>
      </c>
      <c r="B11092" s="9" t="n">
        <v>0.11</v>
      </c>
    </row>
    <row r="11093">
      <c r="A11093" s="160" t="n">
        <v>43439</v>
      </c>
      <c r="B11093" s="9" t="n"/>
    </row>
    <row r="11094">
      <c r="A11094" s="160" t="n">
        <v>43440</v>
      </c>
      <c r="B11094" s="9" t="n">
        <v>0.12</v>
      </c>
    </row>
    <row r="11095">
      <c r="A11095" s="160" t="n">
        <v>43441</v>
      </c>
      <c r="B11095" s="9" t="n">
        <v>0.13</v>
      </c>
    </row>
    <row r="11096">
      <c r="A11096" s="160" t="n">
        <v>43444</v>
      </c>
      <c r="B11096" s="9" t="n">
        <v>0.13</v>
      </c>
    </row>
    <row r="11097">
      <c r="A11097" s="160" t="n">
        <v>43445</v>
      </c>
      <c r="B11097" s="9" t="n">
        <v>0.11</v>
      </c>
    </row>
    <row r="11098">
      <c r="A11098" s="160" t="n">
        <v>43446</v>
      </c>
      <c r="B11098" s="9" t="n">
        <v>0.14</v>
      </c>
    </row>
    <row r="11099">
      <c r="A11099" s="160" t="n">
        <v>43447</v>
      </c>
      <c r="B11099" s="9" t="n">
        <v>0.16</v>
      </c>
    </row>
    <row r="11100">
      <c r="A11100" s="160" t="n">
        <v>43448</v>
      </c>
      <c r="B11100" s="9" t="n">
        <v>0.16</v>
      </c>
    </row>
    <row r="11101">
      <c r="A11101" s="160" t="n">
        <v>43451</v>
      </c>
      <c r="B11101" s="9" t="n">
        <v>0.16</v>
      </c>
    </row>
    <row r="11102">
      <c r="A11102" s="160" t="n">
        <v>43452</v>
      </c>
      <c r="B11102" s="9" t="n">
        <v>0.17</v>
      </c>
    </row>
    <row r="11103">
      <c r="A11103" s="160" t="n">
        <v>43453</v>
      </c>
      <c r="B11103" s="9" t="n">
        <v>0.14</v>
      </c>
    </row>
    <row r="11104">
      <c r="A11104" s="160" t="n">
        <v>43454</v>
      </c>
      <c r="B11104" s="9" t="n">
        <v>0.12</v>
      </c>
    </row>
    <row r="11105">
      <c r="A11105" s="160" t="n">
        <v>43455</v>
      </c>
      <c r="B11105" s="9" t="n">
        <v>0.16</v>
      </c>
    </row>
    <row r="11106">
      <c r="A11106" s="160" t="n">
        <v>43458</v>
      </c>
      <c r="B11106" s="9" t="n">
        <v>0.19</v>
      </c>
    </row>
    <row r="11107">
      <c r="A11107" s="160" t="n">
        <v>43459</v>
      </c>
      <c r="B11107" s="9" t="n"/>
    </row>
    <row r="11108">
      <c r="A11108" s="160" t="n">
        <v>43460</v>
      </c>
      <c r="B11108" s="9" t="n">
        <v>0.2</v>
      </c>
    </row>
    <row r="11109">
      <c r="A11109" s="160" t="n">
        <v>43461</v>
      </c>
      <c r="B11109" s="9" t="n">
        <v>0.21</v>
      </c>
    </row>
    <row r="11110">
      <c r="A11110" s="160" t="n">
        <v>43462</v>
      </c>
      <c r="B11110" s="9" t="n">
        <v>0.2</v>
      </c>
    </row>
    <row r="11111">
      <c r="A11111" s="160" t="n">
        <v>43465</v>
      </c>
      <c r="B11111" s="9" t="n">
        <v>0.21</v>
      </c>
    </row>
    <row r="11112">
      <c r="A11112" s="160" t="n">
        <v>43466</v>
      </c>
      <c r="B11112" s="9" t="n"/>
    </row>
    <row r="11113">
      <c r="A11113" s="160" t="n">
        <v>43467</v>
      </c>
      <c r="B11113" s="9" t="n">
        <v>0.16</v>
      </c>
    </row>
    <row r="11114">
      <c r="A11114" s="160" t="n">
        <v>43468</v>
      </c>
      <c r="B11114" s="9" t="n">
        <v>0.17</v>
      </c>
    </row>
    <row r="11115">
      <c r="A11115" s="160" t="n">
        <v>43469</v>
      </c>
      <c r="B11115" s="9" t="n">
        <v>0.17</v>
      </c>
    </row>
    <row r="11116">
      <c r="A11116" s="160" t="n">
        <v>43472</v>
      </c>
      <c r="B11116" s="9" t="n">
        <v>0.17</v>
      </c>
    </row>
    <row r="11117">
      <c r="A11117" s="160" t="n">
        <v>43473</v>
      </c>
      <c r="B11117" s="9" t="n">
        <v>0.15</v>
      </c>
    </row>
    <row r="11118">
      <c r="A11118" s="160" t="n">
        <v>43474</v>
      </c>
      <c r="B11118" s="9" t="n">
        <v>0.18</v>
      </c>
    </row>
    <row r="11119">
      <c r="A11119" s="160" t="n">
        <v>43475</v>
      </c>
      <c r="B11119" s="9" t="n">
        <v>0.18</v>
      </c>
    </row>
    <row r="11120">
      <c r="A11120" s="160" t="n">
        <v>43476</v>
      </c>
      <c r="B11120" s="9" t="n">
        <v>0.16</v>
      </c>
    </row>
    <row r="11121">
      <c r="A11121" s="160" t="n">
        <v>43479</v>
      </c>
      <c r="B11121" s="9" t="n">
        <v>0.18</v>
      </c>
    </row>
    <row r="11122">
      <c r="A11122" s="160" t="n">
        <v>43480</v>
      </c>
      <c r="B11122" s="9" t="n">
        <v>0.19</v>
      </c>
    </row>
    <row r="11123">
      <c r="A11123" s="160" t="n">
        <v>43481</v>
      </c>
      <c r="B11123" s="9" t="n">
        <v>0.18</v>
      </c>
    </row>
    <row r="11124">
      <c r="A11124" s="160" t="n">
        <v>43482</v>
      </c>
      <c r="B11124" s="9" t="n">
        <v>0.19</v>
      </c>
    </row>
    <row r="11125">
      <c r="A11125" s="160" t="n">
        <v>43483</v>
      </c>
      <c r="B11125" s="9" t="n">
        <v>0.17</v>
      </c>
    </row>
    <row r="11126">
      <c r="A11126" s="160" t="n">
        <v>43486</v>
      </c>
      <c r="B11126" s="9" t="n"/>
    </row>
    <row r="11127">
      <c r="A11127" s="160" t="n">
        <v>43487</v>
      </c>
      <c r="B11127" s="9" t="n">
        <v>0.16</v>
      </c>
    </row>
    <row r="11128">
      <c r="A11128" s="160" t="n">
        <v>43488</v>
      </c>
      <c r="B11128" s="9" t="n">
        <v>0.18</v>
      </c>
    </row>
    <row r="11129">
      <c r="A11129" s="160" t="n">
        <v>43489</v>
      </c>
      <c r="B11129" s="9" t="n">
        <v>0.16</v>
      </c>
    </row>
    <row r="11130">
      <c r="A11130" s="160" t="n">
        <v>43490</v>
      </c>
      <c r="B11130" s="9" t="n">
        <v>0.16</v>
      </c>
    </row>
    <row r="11131">
      <c r="A11131" s="160" t="n">
        <v>43493</v>
      </c>
      <c r="B11131" s="9" t="n">
        <v>0.15</v>
      </c>
    </row>
    <row r="11132">
      <c r="A11132" s="160" t="n">
        <v>43494</v>
      </c>
      <c r="B11132" s="9" t="n">
        <v>0.16</v>
      </c>
    </row>
    <row r="11133">
      <c r="A11133" s="160" t="n">
        <v>43495</v>
      </c>
      <c r="B11133" s="9" t="n">
        <v>0.18</v>
      </c>
    </row>
    <row r="11134">
      <c r="A11134" s="160" t="n">
        <v>43496</v>
      </c>
      <c r="B11134" s="9" t="n">
        <v>0.18</v>
      </c>
    </row>
    <row r="11135">
      <c r="A11135" s="160" t="n">
        <v>43497</v>
      </c>
      <c r="B11135" s="9" t="n">
        <v>0.18</v>
      </c>
    </row>
    <row r="11136">
      <c r="A11136" s="160" t="n">
        <v>43500</v>
      </c>
      <c r="B11136" s="9" t="n">
        <v>0.2</v>
      </c>
    </row>
    <row r="11137">
      <c r="A11137" s="160" t="n">
        <v>43501</v>
      </c>
      <c r="B11137" s="9" t="n">
        <v>0.18</v>
      </c>
    </row>
    <row r="11138">
      <c r="A11138" s="160" t="n">
        <v>43502</v>
      </c>
      <c r="B11138" s="9" t="n">
        <v>0.18</v>
      </c>
    </row>
    <row r="11139">
      <c r="A11139" s="160" t="n">
        <v>43503</v>
      </c>
      <c r="B11139" s="9" t="n">
        <v>0.17</v>
      </c>
    </row>
    <row r="11140">
      <c r="A11140" s="160" t="n">
        <v>43504</v>
      </c>
      <c r="B11140" s="9" t="n">
        <v>0.18</v>
      </c>
    </row>
    <row r="11141">
      <c r="A11141" s="160" t="n">
        <v>43507</v>
      </c>
      <c r="B11141" s="9" t="n">
        <v>0.17</v>
      </c>
    </row>
    <row r="11142">
      <c r="A11142" s="160" t="n">
        <v>43508</v>
      </c>
      <c r="B11142" s="9" t="n">
        <v>0.18</v>
      </c>
    </row>
    <row r="11143">
      <c r="A11143" s="160" t="n">
        <v>43509</v>
      </c>
      <c r="B11143" s="9" t="n">
        <v>0.18</v>
      </c>
    </row>
    <row r="11144">
      <c r="A11144" s="160" t="n">
        <v>43510</v>
      </c>
      <c r="B11144" s="9" t="n">
        <v>0.16</v>
      </c>
    </row>
    <row r="11145">
      <c r="A11145" s="160" t="n">
        <v>43511</v>
      </c>
      <c r="B11145" s="9" t="n">
        <v>0.14</v>
      </c>
    </row>
    <row r="11146">
      <c r="A11146" s="160" t="n">
        <v>43514</v>
      </c>
      <c r="B11146" s="9" t="n"/>
    </row>
    <row r="11147">
      <c r="A11147" s="160" t="n">
        <v>43515</v>
      </c>
      <c r="B11147" s="9" t="n">
        <v>0.15</v>
      </c>
    </row>
    <row r="11148">
      <c r="A11148" s="160" t="n">
        <v>43516</v>
      </c>
      <c r="B11148" s="9" t="n">
        <v>0.15</v>
      </c>
    </row>
    <row r="11149">
      <c r="A11149" s="160" t="n">
        <v>43517</v>
      </c>
      <c r="B11149" s="9" t="n">
        <v>0.16</v>
      </c>
    </row>
    <row r="11150">
      <c r="A11150" s="160" t="n">
        <v>43518</v>
      </c>
      <c r="B11150" s="9" t="n">
        <v>0.17</v>
      </c>
    </row>
    <row r="11151">
      <c r="A11151" s="160" t="n">
        <v>43521</v>
      </c>
      <c r="B11151" s="9" t="n">
        <v>0.16</v>
      </c>
    </row>
    <row r="11152">
      <c r="A11152" s="160" t="n">
        <v>43522</v>
      </c>
      <c r="B11152" s="9" t="n">
        <v>0.16</v>
      </c>
    </row>
    <row r="11153">
      <c r="A11153" s="160" t="n">
        <v>43523</v>
      </c>
      <c r="B11153" s="9" t="n">
        <v>0.19</v>
      </c>
    </row>
    <row r="11154">
      <c r="A11154" s="160" t="n">
        <v>43524</v>
      </c>
      <c r="B11154" s="9" t="n">
        <v>0.21</v>
      </c>
    </row>
    <row r="11155">
      <c r="A11155" s="160" t="n">
        <v>43525</v>
      </c>
      <c r="B11155" s="9" t="n">
        <v>0.21</v>
      </c>
    </row>
    <row r="11156">
      <c r="A11156" s="160" t="n">
        <v>43528</v>
      </c>
      <c r="B11156" s="9" t="n">
        <v>0.17</v>
      </c>
    </row>
    <row r="11157">
      <c r="A11157" s="160" t="n">
        <v>43529</v>
      </c>
      <c r="B11157" s="9" t="n">
        <v>0.17</v>
      </c>
    </row>
    <row r="11158">
      <c r="A11158" s="160" t="n">
        <v>43530</v>
      </c>
      <c r="B11158" s="9" t="n">
        <v>0.17</v>
      </c>
    </row>
    <row r="11159">
      <c r="A11159" s="160" t="n">
        <v>43531</v>
      </c>
      <c r="B11159" s="9" t="n">
        <v>0.17</v>
      </c>
    </row>
    <row r="11160">
      <c r="A11160" s="160" t="n">
        <v>43532</v>
      </c>
      <c r="B11160" s="9" t="n">
        <v>0.17</v>
      </c>
    </row>
    <row r="11161">
      <c r="A11161" s="160" t="n">
        <v>43535</v>
      </c>
      <c r="B11161" s="9" t="n">
        <v>0.17</v>
      </c>
    </row>
    <row r="11162">
      <c r="A11162" s="160" t="n">
        <v>43536</v>
      </c>
      <c r="B11162" s="9" t="n">
        <v>0.16</v>
      </c>
    </row>
    <row r="11163">
      <c r="A11163" s="160" t="n">
        <v>43537</v>
      </c>
      <c r="B11163" s="9" t="n">
        <v>0.16</v>
      </c>
    </row>
    <row r="11164">
      <c r="A11164" s="160" t="n">
        <v>43538</v>
      </c>
      <c r="B11164" s="9" t="n">
        <v>0.17</v>
      </c>
    </row>
    <row r="11165">
      <c r="A11165" s="160" t="n">
        <v>43539</v>
      </c>
      <c r="B11165" s="9" t="n">
        <v>0.16</v>
      </c>
    </row>
    <row r="11166">
      <c r="A11166" s="160" t="n">
        <v>43542</v>
      </c>
      <c r="B11166" s="9" t="n">
        <v>0.15</v>
      </c>
    </row>
    <row r="11167">
      <c r="A11167" s="160" t="n">
        <v>43543</v>
      </c>
      <c r="B11167" s="9" t="n">
        <v>0.15</v>
      </c>
    </row>
    <row r="11168">
      <c r="A11168" s="160" t="n">
        <v>43544</v>
      </c>
      <c r="B11168" s="9" t="n">
        <v>0.14</v>
      </c>
    </row>
    <row r="11169">
      <c r="A11169" s="160" t="n">
        <v>43545</v>
      </c>
      <c r="B11169" s="9" t="n">
        <v>0.13</v>
      </c>
    </row>
    <row r="11170">
      <c r="A11170" s="160" t="n">
        <v>43546</v>
      </c>
      <c r="B11170" s="9" t="n">
        <v>0.13</v>
      </c>
    </row>
    <row r="11171">
      <c r="A11171" s="160" t="n">
        <v>43549</v>
      </c>
      <c r="B11171" s="9" t="n">
        <v>0.17</v>
      </c>
    </row>
    <row r="11172">
      <c r="A11172" s="160" t="n">
        <v>43550</v>
      </c>
      <c r="B11172" s="9" t="n">
        <v>0.17</v>
      </c>
    </row>
    <row r="11173">
      <c r="A11173" s="160" t="n">
        <v>43551</v>
      </c>
      <c r="B11173" s="9" t="n">
        <v>0.17</v>
      </c>
    </row>
    <row r="11174">
      <c r="A11174" s="160" t="n">
        <v>43552</v>
      </c>
      <c r="B11174" s="9" t="n">
        <v>0.16</v>
      </c>
    </row>
    <row r="11175">
      <c r="A11175" s="160" t="n">
        <v>43553</v>
      </c>
      <c r="B11175" s="9" t="n">
        <v>0.14</v>
      </c>
    </row>
    <row r="11176">
      <c r="A11176" s="160" t="n">
        <v>43556</v>
      </c>
      <c r="B11176" s="9" t="n">
        <v>0.16</v>
      </c>
    </row>
    <row r="11177">
      <c r="A11177" s="160" t="n">
        <v>43557</v>
      </c>
      <c r="B11177" s="9" t="n">
        <v>0.18</v>
      </c>
    </row>
    <row r="11178">
      <c r="A11178" s="160" t="n">
        <v>43558</v>
      </c>
      <c r="B11178" s="9" t="n">
        <v>0.19</v>
      </c>
    </row>
    <row r="11179">
      <c r="A11179" s="160" t="n">
        <v>43559</v>
      </c>
      <c r="B11179" s="9" t="n">
        <v>0.18</v>
      </c>
    </row>
    <row r="11180">
      <c r="A11180" s="160" t="n">
        <v>43560</v>
      </c>
      <c r="B11180" s="9" t="n">
        <v>0.15</v>
      </c>
    </row>
    <row r="11181">
      <c r="A11181" s="160" t="n">
        <v>43563</v>
      </c>
      <c r="B11181" s="9" t="n">
        <v>0.16</v>
      </c>
    </row>
    <row r="11182">
      <c r="A11182" s="160" t="n">
        <v>43564</v>
      </c>
      <c r="B11182" s="9" t="n">
        <v>0.16</v>
      </c>
    </row>
    <row r="11183">
      <c r="A11183" s="160" t="n">
        <v>43565</v>
      </c>
      <c r="B11183" s="9" t="n">
        <v>0.17</v>
      </c>
    </row>
    <row r="11184">
      <c r="A11184" s="160" t="n">
        <v>43566</v>
      </c>
      <c r="B11184" s="9" t="n">
        <v>0.16</v>
      </c>
    </row>
    <row r="11185">
      <c r="A11185" s="160" t="n">
        <v>43567</v>
      </c>
      <c r="B11185" s="9" t="n">
        <v>0.16</v>
      </c>
    </row>
    <row r="11186">
      <c r="A11186" s="160" t="n">
        <v>43570</v>
      </c>
      <c r="B11186" s="9" t="n">
        <v>0.15</v>
      </c>
    </row>
    <row r="11187">
      <c r="A11187" s="160" t="n">
        <v>43571</v>
      </c>
      <c r="B11187" s="9" t="n">
        <v>0.19</v>
      </c>
    </row>
    <row r="11188">
      <c r="A11188" s="160" t="n">
        <v>43572</v>
      </c>
      <c r="B11188" s="9" t="n">
        <v>0.19</v>
      </c>
    </row>
    <row r="11189">
      <c r="A11189" s="160" t="n">
        <v>43573</v>
      </c>
      <c r="B11189" s="9" t="n">
        <v>0.19</v>
      </c>
    </row>
    <row r="11190">
      <c r="A11190" s="160" t="n">
        <v>43574</v>
      </c>
      <c r="B11190" s="9" t="n"/>
    </row>
    <row r="11191">
      <c r="A11191" s="160" t="n">
        <v>43577</v>
      </c>
      <c r="B11191" s="9" t="n">
        <v>0.21</v>
      </c>
    </row>
    <row r="11192">
      <c r="A11192" s="160" t="n">
        <v>43578</v>
      </c>
      <c r="B11192" s="9" t="n">
        <v>0.21</v>
      </c>
    </row>
    <row r="11193">
      <c r="A11193" s="160" t="n">
        <v>43579</v>
      </c>
      <c r="B11193" s="9" t="n">
        <v>0.21</v>
      </c>
    </row>
    <row r="11194">
      <c r="A11194" s="160" t="n">
        <v>43580</v>
      </c>
      <c r="B11194" s="9" t="n">
        <v>0.21</v>
      </c>
    </row>
    <row r="11195">
      <c r="A11195" s="160" t="n">
        <v>43581</v>
      </c>
      <c r="B11195" s="9" t="n">
        <v>0.23</v>
      </c>
    </row>
    <row r="11196">
      <c r="A11196" s="160" t="n">
        <v>43584</v>
      </c>
      <c r="B11196" s="9" t="n">
        <v>0.24</v>
      </c>
    </row>
    <row r="11197">
      <c r="A11197" s="160" t="n">
        <v>43585</v>
      </c>
      <c r="B11197" s="9" t="n">
        <v>0.24</v>
      </c>
    </row>
    <row r="11198">
      <c r="A11198" s="160" t="n">
        <v>43586</v>
      </c>
      <c r="B11198" s="9" t="n">
        <v>0.21</v>
      </c>
    </row>
    <row r="11199">
      <c r="A11199" s="160" t="n">
        <v>43587</v>
      </c>
      <c r="B11199" s="9" t="n">
        <v>0.2</v>
      </c>
    </row>
    <row r="11200">
      <c r="A11200" s="160" t="n">
        <v>43588</v>
      </c>
      <c r="B11200" s="9" t="n">
        <v>0.21</v>
      </c>
    </row>
    <row r="11201">
      <c r="A11201" s="160" t="n">
        <v>43591</v>
      </c>
      <c r="B11201" s="9" t="n">
        <v>0.2</v>
      </c>
    </row>
    <row r="11202">
      <c r="A11202" s="160" t="n">
        <v>43592</v>
      </c>
      <c r="B11202" s="9" t="n">
        <v>0.17</v>
      </c>
    </row>
    <row r="11203">
      <c r="A11203" s="160" t="n">
        <v>43593</v>
      </c>
      <c r="B11203" s="9" t="n">
        <v>0.19</v>
      </c>
    </row>
    <row r="11204">
      <c r="A11204" s="160" t="n">
        <v>43594</v>
      </c>
      <c r="B11204" s="9" t="n">
        <v>0.19</v>
      </c>
    </row>
    <row r="11205">
      <c r="A11205" s="160" t="n">
        <v>43595</v>
      </c>
      <c r="B11205" s="9" t="n">
        <v>0.21</v>
      </c>
    </row>
    <row r="11206">
      <c r="A11206" s="160" t="n">
        <v>43598</v>
      </c>
      <c r="B11206" s="9" t="n">
        <v>0.22</v>
      </c>
    </row>
    <row r="11207">
      <c r="A11207" s="160" t="n">
        <v>43599</v>
      </c>
      <c r="B11207" s="9" t="n">
        <v>0.22</v>
      </c>
    </row>
    <row r="11208">
      <c r="A11208" s="160" t="n">
        <v>43600</v>
      </c>
      <c r="B11208" s="9" t="n">
        <v>0.21</v>
      </c>
    </row>
    <row r="11209">
      <c r="A11209" s="160" t="n">
        <v>43601</v>
      </c>
      <c r="B11209" s="9" t="n">
        <v>0.2</v>
      </c>
    </row>
    <row r="11210">
      <c r="A11210" s="160" t="n">
        <v>43602</v>
      </c>
      <c r="B11210" s="9" t="n">
        <v>0.19</v>
      </c>
    </row>
    <row r="11211">
      <c r="A11211" s="160" t="n">
        <v>43605</v>
      </c>
      <c r="B11211" s="9" t="n">
        <v>0.2</v>
      </c>
    </row>
    <row r="11212">
      <c r="A11212" s="160" t="n">
        <v>43606</v>
      </c>
      <c r="B11212" s="9" t="n">
        <v>0.17</v>
      </c>
    </row>
    <row r="11213">
      <c r="A11213" s="160" t="n">
        <v>43607</v>
      </c>
      <c r="B11213" s="9" t="n">
        <v>0.16</v>
      </c>
    </row>
    <row r="11214">
      <c r="A11214" s="160" t="n">
        <v>43608</v>
      </c>
      <c r="B11214" s="9" t="n">
        <v>0.19</v>
      </c>
    </row>
    <row r="11215">
      <c r="A11215" s="160" t="n">
        <v>43609</v>
      </c>
      <c r="B11215" s="9" t="n">
        <v>0.16</v>
      </c>
    </row>
    <row r="11216">
      <c r="A11216" s="160" t="n">
        <v>43612</v>
      </c>
      <c r="B11216" s="9" t="n"/>
    </row>
    <row r="11217">
      <c r="A11217" s="160" t="n">
        <v>43613</v>
      </c>
      <c r="B11217" s="9" t="n">
        <v>0.14</v>
      </c>
    </row>
    <row r="11218">
      <c r="A11218" s="160" t="n">
        <v>43614</v>
      </c>
      <c r="B11218" s="9" t="n">
        <v>0.16</v>
      </c>
    </row>
    <row r="11219">
      <c r="A11219" s="160" t="n">
        <v>43615</v>
      </c>
      <c r="B11219" s="9" t="n">
        <v>0.16</v>
      </c>
    </row>
    <row r="11220">
      <c r="A11220" s="160" t="n">
        <v>43616</v>
      </c>
      <c r="B11220" s="9" t="n">
        <v>0.19</v>
      </c>
    </row>
    <row r="11221">
      <c r="A11221" s="160" t="n">
        <v>43619</v>
      </c>
      <c r="B11221" s="9" t="n">
        <v>0.25</v>
      </c>
    </row>
    <row r="11222">
      <c r="A11222" s="160" t="n">
        <v>43620</v>
      </c>
      <c r="B11222" s="9" t="n">
        <v>0.24</v>
      </c>
    </row>
    <row r="11223">
      <c r="A11223" s="160" t="n">
        <v>43621</v>
      </c>
      <c r="B11223" s="9" t="n">
        <v>0.29</v>
      </c>
    </row>
    <row r="11224">
      <c r="A11224" s="160" t="n">
        <v>43622</v>
      </c>
      <c r="B11224" s="9" t="n">
        <v>0.24</v>
      </c>
    </row>
    <row r="11225">
      <c r="A11225" s="160" t="n">
        <v>43623</v>
      </c>
      <c r="B11225" s="9" t="n">
        <v>0.24</v>
      </c>
    </row>
    <row r="11226">
      <c r="A11226" s="160" t="n">
        <v>43626</v>
      </c>
      <c r="B11226" s="9" t="n">
        <v>0.25</v>
      </c>
    </row>
    <row r="11227">
      <c r="A11227" s="160" t="n">
        <v>43627</v>
      </c>
      <c r="B11227" s="9" t="n">
        <v>0.22</v>
      </c>
    </row>
    <row r="11228">
      <c r="A11228" s="160" t="n">
        <v>43628</v>
      </c>
      <c r="B11228" s="9" t="n">
        <v>0.25</v>
      </c>
    </row>
    <row r="11229">
      <c r="A11229" s="160" t="n">
        <v>43629</v>
      </c>
      <c r="B11229" s="9" t="n">
        <v>0.27</v>
      </c>
    </row>
    <row r="11230">
      <c r="A11230" s="160" t="n">
        <v>43630</v>
      </c>
      <c r="B11230" s="9" t="n">
        <v>0.25</v>
      </c>
    </row>
    <row r="11231">
      <c r="A11231" s="160" t="n">
        <v>43633</v>
      </c>
      <c r="B11231" s="9" t="n">
        <v>0.23</v>
      </c>
    </row>
    <row r="11232">
      <c r="A11232" s="160" t="n">
        <v>43634</v>
      </c>
      <c r="B11232" s="9" t="n">
        <v>0.2</v>
      </c>
    </row>
    <row r="11233">
      <c r="A11233" s="160" t="n">
        <v>43635</v>
      </c>
      <c r="B11233" s="9" t="n">
        <v>0.29</v>
      </c>
    </row>
    <row r="11234">
      <c r="A11234" s="160" t="n">
        <v>43636</v>
      </c>
      <c r="B11234" s="9" t="n">
        <v>0.29</v>
      </c>
    </row>
    <row r="11235">
      <c r="A11235" s="160" t="n">
        <v>43637</v>
      </c>
      <c r="B11235" s="9" t="n">
        <v>0.3</v>
      </c>
    </row>
    <row r="11236">
      <c r="A11236" s="160" t="n">
        <v>43640</v>
      </c>
      <c r="B11236" s="9" t="n">
        <v>0.3</v>
      </c>
    </row>
    <row r="11237">
      <c r="A11237" s="160" t="n">
        <v>43641</v>
      </c>
      <c r="B11237" s="9" t="n">
        <v>0.29</v>
      </c>
    </row>
    <row r="11238">
      <c r="A11238" s="160" t="n">
        <v>43642</v>
      </c>
      <c r="B11238" s="9" t="n">
        <v>0.28</v>
      </c>
    </row>
    <row r="11239">
      <c r="A11239" s="160" t="n">
        <v>43643</v>
      </c>
      <c r="B11239" s="9" t="n">
        <v>0.27</v>
      </c>
    </row>
    <row r="11240">
      <c r="A11240" s="160" t="n">
        <v>43644</v>
      </c>
      <c r="B11240" s="9" t="n">
        <v>0.25</v>
      </c>
    </row>
    <row r="11241">
      <c r="A11241" s="160" t="n">
        <v>43647</v>
      </c>
      <c r="B11241" s="9" t="n">
        <v>0.25</v>
      </c>
    </row>
    <row r="11242">
      <c r="A11242" s="160" t="n">
        <v>43648</v>
      </c>
      <c r="B11242" s="9" t="n">
        <v>0.21</v>
      </c>
    </row>
    <row r="11243">
      <c r="A11243" s="160" t="n">
        <v>43649</v>
      </c>
      <c r="B11243" s="9" t="n">
        <v>0.19</v>
      </c>
    </row>
    <row r="11244">
      <c r="A11244" s="160" t="n">
        <v>43650</v>
      </c>
      <c r="B11244" s="9" t="n"/>
    </row>
    <row r="11245">
      <c r="A11245" s="160" t="n">
        <v>43651</v>
      </c>
      <c r="B11245" s="9" t="n">
        <v>0.17</v>
      </c>
    </row>
    <row r="11246">
      <c r="A11246" s="160" t="n">
        <v>43654</v>
      </c>
      <c r="B11246" s="9" t="n">
        <v>0.17</v>
      </c>
    </row>
    <row r="11247">
      <c r="A11247" s="160" t="n">
        <v>43655</v>
      </c>
      <c r="B11247" s="9" t="n">
        <v>0.15</v>
      </c>
    </row>
    <row r="11248">
      <c r="A11248" s="160" t="n">
        <v>43656</v>
      </c>
      <c r="B11248" s="9" t="n">
        <v>0.25</v>
      </c>
    </row>
    <row r="11249">
      <c r="A11249" s="160" t="n">
        <v>43657</v>
      </c>
      <c r="B11249" s="9" t="n">
        <v>0.28</v>
      </c>
    </row>
    <row r="11250">
      <c r="A11250" s="160" t="n">
        <v>43658</v>
      </c>
      <c r="B11250" s="9" t="n">
        <v>0.28</v>
      </c>
    </row>
    <row r="11251">
      <c r="A11251" s="160" t="n">
        <v>43661</v>
      </c>
      <c r="B11251" s="9" t="n">
        <v>0.26</v>
      </c>
    </row>
    <row r="11252">
      <c r="A11252" s="160" t="n">
        <v>43662</v>
      </c>
      <c r="B11252" s="9" t="n">
        <v>0.26</v>
      </c>
    </row>
    <row r="11253">
      <c r="A11253" s="160" t="n">
        <v>43663</v>
      </c>
      <c r="B11253" s="9" t="n">
        <v>0.23</v>
      </c>
    </row>
    <row r="11254">
      <c r="A11254" s="160" t="n">
        <v>43664</v>
      </c>
      <c r="B11254" s="9" t="n">
        <v>0.27</v>
      </c>
    </row>
    <row r="11255">
      <c r="A11255" s="160" t="n">
        <v>43665</v>
      </c>
      <c r="B11255" s="9" t="n">
        <v>0.25</v>
      </c>
    </row>
    <row r="11256">
      <c r="A11256" s="160" t="n">
        <v>43668</v>
      </c>
      <c r="B11256" s="9" t="n">
        <v>0.25</v>
      </c>
    </row>
    <row r="11257">
      <c r="A11257" s="160" t="n">
        <v>43669</v>
      </c>
      <c r="B11257" s="9" t="n">
        <v>0.25</v>
      </c>
    </row>
    <row r="11258">
      <c r="A11258" s="160" t="n">
        <v>43670</v>
      </c>
      <c r="B11258" s="9" t="n">
        <v>0.22</v>
      </c>
    </row>
    <row r="11259">
      <c r="A11259" s="160" t="n">
        <v>43671</v>
      </c>
      <c r="B11259" s="9" t="n">
        <v>0.22</v>
      </c>
    </row>
    <row r="11260">
      <c r="A11260" s="160" t="n">
        <v>43672</v>
      </c>
      <c r="B11260" s="9" t="n">
        <v>0.22</v>
      </c>
    </row>
    <row r="11261">
      <c r="A11261" s="160" t="n">
        <v>43675</v>
      </c>
      <c r="B11261" s="9" t="n">
        <v>0.21</v>
      </c>
    </row>
    <row r="11262">
      <c r="A11262" s="160" t="n">
        <v>43676</v>
      </c>
      <c r="B11262" s="9" t="n">
        <v>0.21</v>
      </c>
    </row>
    <row r="11263">
      <c r="A11263" s="160" t="n">
        <v>43677</v>
      </c>
      <c r="B11263" s="9" t="n">
        <v>0.13</v>
      </c>
    </row>
    <row r="11264">
      <c r="A11264" s="160" t="n">
        <v>43678</v>
      </c>
      <c r="B11264" s="9" t="n">
        <v>0.17</v>
      </c>
    </row>
    <row r="11265">
      <c r="A11265" s="160" t="n">
        <v>43679</v>
      </c>
      <c r="B11265" s="9" t="n">
        <v>0.14</v>
      </c>
    </row>
    <row r="11266">
      <c r="A11266" s="160" t="n">
        <v>43682</v>
      </c>
      <c r="B11266" s="9" t="n">
        <v>0.16</v>
      </c>
    </row>
    <row r="11267">
      <c r="A11267" s="160" t="n">
        <v>43683</v>
      </c>
      <c r="B11267" s="9" t="n">
        <v>0.13</v>
      </c>
    </row>
    <row r="11268">
      <c r="A11268" s="160" t="n">
        <v>43684</v>
      </c>
      <c r="B11268" s="9" t="n">
        <v>0.12</v>
      </c>
    </row>
    <row r="11269">
      <c r="A11269" s="160" t="n">
        <v>43685</v>
      </c>
      <c r="B11269" s="9" t="n">
        <v>0.1</v>
      </c>
    </row>
    <row r="11270">
      <c r="A11270" s="160" t="n">
        <v>43686</v>
      </c>
      <c r="B11270" s="9" t="n">
        <v>0.11</v>
      </c>
    </row>
    <row r="11271">
      <c r="A11271" s="160" t="n">
        <v>43689</v>
      </c>
      <c r="B11271" s="9" t="n">
        <v>0.07000000000000001</v>
      </c>
    </row>
    <row r="11272">
      <c r="A11272" s="160" t="n">
        <v>43690</v>
      </c>
      <c r="B11272" s="9" t="n">
        <v>0.02</v>
      </c>
    </row>
    <row r="11273">
      <c r="A11273" s="160" t="n">
        <v>43691</v>
      </c>
      <c r="B11273" s="9" t="n">
        <v>0.01</v>
      </c>
    </row>
    <row r="11274">
      <c r="A11274" s="160" t="n">
        <v>43692</v>
      </c>
      <c r="B11274" s="9" t="n">
        <v>0.04</v>
      </c>
    </row>
    <row r="11275">
      <c r="A11275" s="160" t="n">
        <v>43693</v>
      </c>
      <c r="B11275" s="9" t="n">
        <v>0.07000000000000001</v>
      </c>
    </row>
    <row r="11276">
      <c r="A11276" s="160" t="n">
        <v>43696</v>
      </c>
      <c r="B11276" s="9" t="n">
        <v>0.07000000000000001</v>
      </c>
    </row>
    <row r="11277">
      <c r="A11277" s="160" t="n">
        <v>43697</v>
      </c>
      <c r="B11277" s="9" t="n">
        <v>0.05</v>
      </c>
    </row>
    <row r="11278">
      <c r="A11278" s="160" t="n">
        <v>43698</v>
      </c>
      <c r="B11278" s="9" t="n">
        <v>0.03</v>
      </c>
    </row>
    <row r="11279">
      <c r="A11279" s="160" t="n">
        <v>43699</v>
      </c>
      <c r="B11279" s="9" t="n">
        <v>0.01</v>
      </c>
    </row>
    <row r="11280">
      <c r="A11280" s="160" t="n">
        <v>43700</v>
      </c>
      <c r="B11280" s="9" t="n">
        <v>0.01</v>
      </c>
    </row>
    <row r="11281">
      <c r="A11281" s="160" t="n">
        <v>43703</v>
      </c>
      <c r="B11281" s="9" t="n">
        <v>0</v>
      </c>
    </row>
    <row r="11282">
      <c r="A11282" s="160" t="n">
        <v>43704</v>
      </c>
      <c r="B11282" s="9" t="n">
        <v>-0.04</v>
      </c>
    </row>
    <row r="11283">
      <c r="A11283" s="160" t="n">
        <v>43705</v>
      </c>
      <c r="B11283" s="9" t="n">
        <v>-0.03</v>
      </c>
    </row>
    <row r="11284">
      <c r="A11284" s="160" t="n">
        <v>43706</v>
      </c>
      <c r="B11284" s="9" t="n">
        <v>-0.03</v>
      </c>
    </row>
    <row r="11285">
      <c r="A11285" s="160" t="n">
        <v>43707</v>
      </c>
      <c r="B11285" s="9" t="n">
        <v>0</v>
      </c>
    </row>
    <row r="11286">
      <c r="A11286" s="160" t="n">
        <v>43710</v>
      </c>
      <c r="B11286" s="9" t="n"/>
    </row>
    <row r="11287">
      <c r="A11287" s="160" t="n">
        <v>43711</v>
      </c>
      <c r="B11287" s="9" t="n">
        <v>0</v>
      </c>
    </row>
    <row r="11288">
      <c r="A11288" s="160" t="n">
        <v>43712</v>
      </c>
      <c r="B11288" s="9" t="n">
        <v>0.04</v>
      </c>
    </row>
    <row r="11289">
      <c r="A11289" s="160" t="n">
        <v>43713</v>
      </c>
      <c r="B11289" s="9" t="n">
        <v>0.02</v>
      </c>
    </row>
    <row r="11290">
      <c r="A11290" s="160" t="n">
        <v>43714</v>
      </c>
      <c r="B11290" s="9" t="n">
        <v>0.02</v>
      </c>
    </row>
    <row r="11291">
      <c r="A11291" s="160" t="n">
        <v>43717</v>
      </c>
      <c r="B11291" s="9" t="n">
        <v>0.05</v>
      </c>
    </row>
    <row r="11292">
      <c r="A11292" s="160" t="n">
        <v>43718</v>
      </c>
      <c r="B11292" s="9" t="n">
        <v>0.05</v>
      </c>
    </row>
    <row r="11293">
      <c r="A11293" s="160" t="n">
        <v>43719</v>
      </c>
      <c r="B11293" s="9" t="n">
        <v>0.07000000000000001</v>
      </c>
    </row>
    <row r="11294">
      <c r="A11294" s="160" t="n">
        <v>43720</v>
      </c>
      <c r="B11294" s="9" t="n">
        <v>0.07000000000000001</v>
      </c>
    </row>
    <row r="11295">
      <c r="A11295" s="160" t="n">
        <v>43721</v>
      </c>
      <c r="B11295" s="9" t="n">
        <v>0.11</v>
      </c>
    </row>
    <row r="11296">
      <c r="A11296" s="160" t="n">
        <v>43724</v>
      </c>
      <c r="B11296" s="9" t="n">
        <v>0.1</v>
      </c>
    </row>
    <row r="11297">
      <c r="A11297" s="160" t="n">
        <v>43725</v>
      </c>
      <c r="B11297" s="9" t="n">
        <v>0.09</v>
      </c>
    </row>
    <row r="11298">
      <c r="A11298" s="160" t="n">
        <v>43726</v>
      </c>
      <c r="B11298" s="9" t="n">
        <v>0.03</v>
      </c>
    </row>
    <row r="11299">
      <c r="A11299" s="160" t="n">
        <v>43727</v>
      </c>
      <c r="B11299" s="9" t="n">
        <v>0.05</v>
      </c>
    </row>
    <row r="11300">
      <c r="A11300" s="160" t="n">
        <v>43728</v>
      </c>
      <c r="B11300" s="9" t="n">
        <v>0.05</v>
      </c>
    </row>
    <row r="11301">
      <c r="A11301" s="160" t="n">
        <v>43731</v>
      </c>
      <c r="B11301" s="9" t="n">
        <v>0.04</v>
      </c>
    </row>
    <row r="11302">
      <c r="A11302" s="160" t="n">
        <v>43732</v>
      </c>
      <c r="B11302" s="9" t="n">
        <v>0.04</v>
      </c>
    </row>
    <row r="11303">
      <c r="A11303" s="160" t="n">
        <v>43733</v>
      </c>
      <c r="B11303" s="9" t="n">
        <v>0.05</v>
      </c>
    </row>
    <row r="11304">
      <c r="A11304" s="160" t="n">
        <v>43734</v>
      </c>
      <c r="B11304" s="9" t="n">
        <v>0.04</v>
      </c>
    </row>
    <row r="11305">
      <c r="A11305" s="160" t="n">
        <v>43735</v>
      </c>
      <c r="B11305" s="9" t="n">
        <v>0.06</v>
      </c>
    </row>
    <row r="11306">
      <c r="A11306" s="160" t="n">
        <v>43738</v>
      </c>
      <c r="B11306" s="9" t="n">
        <v>0.05</v>
      </c>
    </row>
    <row r="11307">
      <c r="A11307" s="160" t="n">
        <v>43739</v>
      </c>
      <c r="B11307" s="9" t="n">
        <v>0.09</v>
      </c>
    </row>
    <row r="11308">
      <c r="A11308" s="160" t="n">
        <v>43740</v>
      </c>
      <c r="B11308" s="9" t="n">
        <v>0.12</v>
      </c>
    </row>
    <row r="11309">
      <c r="A11309" s="160" t="n">
        <v>43741</v>
      </c>
      <c r="B11309" s="9" t="n">
        <v>0.15</v>
      </c>
    </row>
    <row r="11310">
      <c r="A11310" s="160" t="n">
        <v>43742</v>
      </c>
      <c r="B11310" s="9" t="n">
        <v>0.12</v>
      </c>
    </row>
    <row r="11311">
      <c r="A11311" s="160" t="n">
        <v>43745</v>
      </c>
      <c r="B11311" s="9" t="n">
        <v>0.1</v>
      </c>
    </row>
    <row r="11312">
      <c r="A11312" s="160" t="n">
        <v>43746</v>
      </c>
      <c r="B11312" s="9" t="n">
        <v>0.12</v>
      </c>
    </row>
    <row r="11313">
      <c r="A11313" s="160" t="n">
        <v>43747</v>
      </c>
      <c r="B11313" s="9" t="n">
        <v>0.12</v>
      </c>
    </row>
    <row r="11314">
      <c r="A11314" s="160" t="n">
        <v>43748</v>
      </c>
      <c r="B11314" s="9" t="n">
        <v>0.14</v>
      </c>
    </row>
    <row r="11315">
      <c r="A11315" s="160" t="n">
        <v>43749</v>
      </c>
      <c r="B11315" s="9" t="n">
        <v>0.13</v>
      </c>
    </row>
    <row r="11316">
      <c r="A11316" s="160" t="n">
        <v>43752</v>
      </c>
      <c r="B11316" s="9" t="n"/>
    </row>
    <row r="11317">
      <c r="A11317" s="160" t="n">
        <v>43753</v>
      </c>
      <c r="B11317" s="9" t="n">
        <v>0.16</v>
      </c>
    </row>
    <row r="11318">
      <c r="A11318" s="160" t="n">
        <v>43754</v>
      </c>
      <c r="B11318" s="9" t="n">
        <v>0.17</v>
      </c>
    </row>
    <row r="11319">
      <c r="A11319" s="160" t="n">
        <v>43755</v>
      </c>
      <c r="B11319" s="9" t="n">
        <v>0.16</v>
      </c>
    </row>
    <row r="11320">
      <c r="A11320" s="160" t="n">
        <v>43756</v>
      </c>
      <c r="B11320" s="9" t="n">
        <v>0.18</v>
      </c>
    </row>
    <row r="11321">
      <c r="A11321" s="160" t="n">
        <v>43759</v>
      </c>
      <c r="B11321" s="9" t="n">
        <v>0.18</v>
      </c>
    </row>
    <row r="11322">
      <c r="A11322" s="160" t="n">
        <v>43760</v>
      </c>
      <c r="B11322" s="9" t="n">
        <v>0.18</v>
      </c>
    </row>
    <row r="11323">
      <c r="A11323" s="160" t="n">
        <v>43761</v>
      </c>
      <c r="B11323" s="9" t="n">
        <v>0.19</v>
      </c>
    </row>
    <row r="11324">
      <c r="A11324" s="160" t="n">
        <v>43762</v>
      </c>
      <c r="B11324" s="9" t="n">
        <v>0.19</v>
      </c>
    </row>
    <row r="11325">
      <c r="A11325" s="160" t="n">
        <v>43763</v>
      </c>
      <c r="B11325" s="9" t="n">
        <v>0.17</v>
      </c>
    </row>
    <row r="11326">
      <c r="A11326" s="160" t="n">
        <v>43766</v>
      </c>
      <c r="B11326" s="9" t="n">
        <v>0.21</v>
      </c>
    </row>
    <row r="11327">
      <c r="A11327" s="160" t="n">
        <v>43767</v>
      </c>
      <c r="B11327" s="9" t="n">
        <v>0.2</v>
      </c>
    </row>
    <row r="11328">
      <c r="A11328" s="160" t="n">
        <v>43768</v>
      </c>
      <c r="B11328" s="9" t="n">
        <v>0.17</v>
      </c>
    </row>
    <row r="11329">
      <c r="A11329" s="160" t="n">
        <v>43769</v>
      </c>
      <c r="B11329" s="9" t="n">
        <v>0.17</v>
      </c>
    </row>
    <row r="11330">
      <c r="A11330" s="160" t="n">
        <v>43770</v>
      </c>
      <c r="B11330" s="9" t="n">
        <v>0.17</v>
      </c>
    </row>
    <row r="11331">
      <c r="A11331" s="160" t="n">
        <v>43773</v>
      </c>
      <c r="B11331" s="9" t="n">
        <v>0.19</v>
      </c>
    </row>
    <row r="11332">
      <c r="A11332" s="160" t="n">
        <v>43774</v>
      </c>
      <c r="B11332" s="9" t="n">
        <v>0.23</v>
      </c>
    </row>
    <row r="11333">
      <c r="A11333" s="160" t="n">
        <v>43775</v>
      </c>
      <c r="B11333" s="9" t="n">
        <v>0.2</v>
      </c>
    </row>
    <row r="11334">
      <c r="A11334" s="160" t="n">
        <v>43776</v>
      </c>
      <c r="B11334" s="9" t="n">
        <v>0.24</v>
      </c>
    </row>
    <row r="11335">
      <c r="A11335" s="160" t="n">
        <v>43777</v>
      </c>
      <c r="B11335" s="9" t="n">
        <v>0.26</v>
      </c>
    </row>
    <row r="11336">
      <c r="A11336" s="160" t="n">
        <v>43780</v>
      </c>
      <c r="B11336" s="9" t="n"/>
    </row>
    <row r="11337">
      <c r="A11337" s="160" t="n">
        <v>43781</v>
      </c>
      <c r="B11337" s="9" t="n">
        <v>0.26</v>
      </c>
    </row>
    <row r="11338">
      <c r="A11338" s="160" t="n">
        <v>43782</v>
      </c>
      <c r="B11338" s="9" t="n">
        <v>0.25</v>
      </c>
    </row>
    <row r="11339">
      <c r="A11339" s="160" t="n">
        <v>43783</v>
      </c>
      <c r="B11339" s="9" t="n">
        <v>0.24</v>
      </c>
    </row>
    <row r="11340">
      <c r="A11340" s="160" t="n">
        <v>43784</v>
      </c>
      <c r="B11340" s="9" t="n">
        <v>0.23</v>
      </c>
    </row>
    <row r="11341">
      <c r="A11341" s="160" t="n">
        <v>43787</v>
      </c>
      <c r="B11341" s="9" t="n">
        <v>0.21</v>
      </c>
    </row>
    <row r="11342">
      <c r="A11342" s="160" t="n">
        <v>43788</v>
      </c>
      <c r="B11342" s="9" t="n">
        <v>0.19</v>
      </c>
    </row>
    <row r="11343">
      <c r="A11343" s="160" t="n">
        <v>43789</v>
      </c>
      <c r="B11343" s="9" t="n">
        <v>0.17</v>
      </c>
    </row>
    <row r="11344">
      <c r="A11344" s="160" t="n">
        <v>43790</v>
      </c>
      <c r="B11344" s="9" t="n">
        <v>0.17</v>
      </c>
    </row>
    <row r="11345">
      <c r="A11345" s="160" t="n">
        <v>43791</v>
      </c>
      <c r="B11345" s="9" t="n">
        <v>0.16</v>
      </c>
    </row>
    <row r="11346">
      <c r="A11346" s="160" t="n">
        <v>43794</v>
      </c>
      <c r="B11346" s="9" t="n">
        <v>0.15</v>
      </c>
    </row>
    <row r="11347">
      <c r="A11347" s="160" t="n">
        <v>43795</v>
      </c>
      <c r="B11347" s="9" t="n">
        <v>0.16</v>
      </c>
    </row>
    <row r="11348">
      <c r="A11348" s="160" t="n">
        <v>43796</v>
      </c>
      <c r="B11348" s="9" t="n">
        <v>0.14</v>
      </c>
    </row>
    <row r="11349">
      <c r="A11349" s="160" t="n">
        <v>43797</v>
      </c>
      <c r="B11349" s="9" t="n"/>
    </row>
    <row r="11350">
      <c r="A11350" s="160" t="n">
        <v>43798</v>
      </c>
      <c r="B11350" s="9" t="n">
        <v>0.17</v>
      </c>
    </row>
    <row r="11351">
      <c r="A11351" s="160" t="n">
        <v>43801</v>
      </c>
      <c r="B11351" s="9" t="n">
        <v>0.22</v>
      </c>
    </row>
    <row r="11352">
      <c r="A11352" s="160" t="n">
        <v>43802</v>
      </c>
      <c r="B11352" s="9" t="n">
        <v>0.19</v>
      </c>
    </row>
    <row r="11353">
      <c r="A11353" s="160" t="n">
        <v>43803</v>
      </c>
      <c r="B11353" s="9" t="n">
        <v>0.19</v>
      </c>
    </row>
    <row r="11354">
      <c r="A11354" s="160" t="n">
        <v>43804</v>
      </c>
      <c r="B11354" s="9" t="n">
        <v>0.22</v>
      </c>
    </row>
    <row r="11355">
      <c r="A11355" s="160" t="n">
        <v>43805</v>
      </c>
      <c r="B11355" s="9" t="n">
        <v>0.23</v>
      </c>
    </row>
    <row r="11356">
      <c r="A11356" s="160" t="n">
        <v>43808</v>
      </c>
      <c r="B11356" s="9" t="n">
        <v>0.2</v>
      </c>
    </row>
    <row r="11357">
      <c r="A11357" s="160" t="n">
        <v>43809</v>
      </c>
      <c r="B11357" s="9" t="n">
        <v>0.2</v>
      </c>
    </row>
    <row r="11358">
      <c r="A11358" s="160" t="n">
        <v>43810</v>
      </c>
      <c r="B11358" s="9" t="n">
        <v>0.18</v>
      </c>
    </row>
    <row r="11359">
      <c r="A11359" s="160" t="n">
        <v>43811</v>
      </c>
      <c r="B11359" s="9" t="n">
        <v>0.24</v>
      </c>
    </row>
    <row r="11360">
      <c r="A11360" s="160" t="n">
        <v>43812</v>
      </c>
      <c r="B11360" s="9" t="n">
        <v>0.21</v>
      </c>
    </row>
    <row r="11361">
      <c r="A11361" s="160" t="n">
        <v>43815</v>
      </c>
      <c r="B11361" s="9" t="n">
        <v>0.24</v>
      </c>
    </row>
    <row r="11362">
      <c r="A11362" s="160" t="n">
        <v>43816</v>
      </c>
      <c r="B11362" s="9" t="n">
        <v>0.26</v>
      </c>
    </row>
    <row r="11363">
      <c r="A11363" s="160" t="n">
        <v>43817</v>
      </c>
      <c r="B11363" s="9" t="n">
        <v>0.29</v>
      </c>
    </row>
    <row r="11364">
      <c r="A11364" s="160" t="n">
        <v>43818</v>
      </c>
      <c r="B11364" s="9" t="n">
        <v>0.3</v>
      </c>
    </row>
    <row r="11365">
      <c r="A11365" s="160" t="n">
        <v>43819</v>
      </c>
      <c r="B11365" s="9" t="n">
        <v>0.29</v>
      </c>
    </row>
    <row r="11366">
      <c r="A11366" s="160" t="n">
        <v>43822</v>
      </c>
      <c r="B11366" s="9" t="n">
        <v>0.29</v>
      </c>
    </row>
    <row r="11367">
      <c r="A11367" s="160" t="n">
        <v>43823</v>
      </c>
      <c r="B11367" s="9" t="n">
        <v>0.28</v>
      </c>
    </row>
    <row r="11368">
      <c r="A11368" s="160" t="n">
        <v>43824</v>
      </c>
      <c r="B11368" s="9" t="n"/>
    </row>
    <row r="11369">
      <c r="A11369" s="160" t="n">
        <v>43825</v>
      </c>
      <c r="B11369" s="9" t="n">
        <v>0.26</v>
      </c>
    </row>
    <row r="11370">
      <c r="A11370" s="160" t="n">
        <v>43826</v>
      </c>
      <c r="B11370" s="9" t="n">
        <v>0.29</v>
      </c>
    </row>
    <row r="11371">
      <c r="A11371" s="160" t="n">
        <v>43829</v>
      </c>
      <c r="B11371" s="9" t="n">
        <v>0.32</v>
      </c>
    </row>
    <row r="11372">
      <c r="A11372" s="160" t="n">
        <v>43830</v>
      </c>
      <c r="B11372" s="9" t="n">
        <v>0.34</v>
      </c>
    </row>
    <row r="11373">
      <c r="A11373" s="160" t="n">
        <v>43831</v>
      </c>
      <c r="B11373" s="9" t="n"/>
    </row>
    <row r="11374">
      <c r="A11374" s="160" t="n">
        <v>43832</v>
      </c>
      <c r="B11374" s="9" t="n">
        <v>0.3</v>
      </c>
    </row>
    <row r="11375">
      <c r="A11375" s="160" t="n">
        <v>43833</v>
      </c>
      <c r="B11375" s="9" t="n">
        <v>0.27</v>
      </c>
    </row>
    <row r="11376">
      <c r="A11376" s="160" t="n">
        <v>43836</v>
      </c>
      <c r="B11376" s="9" t="n">
        <v>0.27</v>
      </c>
    </row>
    <row r="11377">
      <c r="A11377" s="160" t="n">
        <v>43837</v>
      </c>
      <c r="B11377" s="9" t="n">
        <v>0.29</v>
      </c>
    </row>
    <row r="11378">
      <c r="A11378" s="160" t="n">
        <v>43838</v>
      </c>
      <c r="B11378" s="9" t="n">
        <v>0.29</v>
      </c>
    </row>
    <row r="11379">
      <c r="A11379" s="160" t="n">
        <v>43839</v>
      </c>
      <c r="B11379" s="9" t="n">
        <v>0.27</v>
      </c>
    </row>
    <row r="11380">
      <c r="A11380" s="160" t="n">
        <v>43840</v>
      </c>
      <c r="B11380" s="9" t="n">
        <v>0.27</v>
      </c>
    </row>
    <row r="11381">
      <c r="A11381" s="160" t="n">
        <v>43843</v>
      </c>
      <c r="B11381" s="9" t="n">
        <v>0.27</v>
      </c>
    </row>
    <row r="11382">
      <c r="A11382" s="160" t="n">
        <v>43844</v>
      </c>
      <c r="B11382" s="9" t="n">
        <v>0.24</v>
      </c>
    </row>
    <row r="11383">
      <c r="A11383" s="160" t="n">
        <v>43845</v>
      </c>
      <c r="B11383" s="9" t="n">
        <v>0.23</v>
      </c>
    </row>
    <row r="11384">
      <c r="A11384" s="160" t="n">
        <v>43846</v>
      </c>
      <c r="B11384" s="9" t="n">
        <v>0.23</v>
      </c>
    </row>
    <row r="11385">
      <c r="A11385" s="160" t="n">
        <v>43847</v>
      </c>
      <c r="B11385" s="9" t="n">
        <v>0.26</v>
      </c>
    </row>
    <row r="11386">
      <c r="A11386" s="160" t="n">
        <v>43850</v>
      </c>
      <c r="B11386" s="9" t="n"/>
    </row>
    <row r="11387">
      <c r="A11387" s="160" t="n">
        <v>43851</v>
      </c>
      <c r="B11387" s="9" t="n">
        <v>0.25</v>
      </c>
    </row>
    <row r="11388">
      <c r="A11388" s="160" t="n">
        <v>43852</v>
      </c>
      <c r="B11388" s="9" t="n">
        <v>0.24</v>
      </c>
    </row>
    <row r="11389">
      <c r="A11389" s="160" t="n">
        <v>43853</v>
      </c>
      <c r="B11389" s="9" t="n">
        <v>0.23</v>
      </c>
    </row>
    <row r="11390">
      <c r="A11390" s="160" t="n">
        <v>43854</v>
      </c>
      <c r="B11390" s="9" t="n">
        <v>0.21</v>
      </c>
    </row>
    <row r="11391">
      <c r="A11391" s="160" t="n">
        <v>43857</v>
      </c>
      <c r="B11391" s="9" t="n">
        <v>0.17</v>
      </c>
    </row>
    <row r="11392">
      <c r="A11392" s="160" t="n">
        <v>43858</v>
      </c>
      <c r="B11392" s="9" t="n">
        <v>0.2</v>
      </c>
    </row>
    <row r="11393">
      <c r="A11393" s="160" t="n">
        <v>43859</v>
      </c>
      <c r="B11393" s="9" t="n">
        <v>0.18</v>
      </c>
    </row>
    <row r="11394">
      <c r="A11394" s="160" t="n">
        <v>43860</v>
      </c>
      <c r="B11394" s="9" t="n">
        <v>0.16</v>
      </c>
    </row>
    <row r="11395">
      <c r="A11395" s="160" t="n">
        <v>43861</v>
      </c>
      <c r="B11395" s="9" t="n">
        <v>0.18</v>
      </c>
    </row>
    <row r="11396">
      <c r="A11396" s="160" t="n">
        <v>43864</v>
      </c>
      <c r="B11396" s="9" t="n">
        <v>0.18</v>
      </c>
    </row>
    <row r="11397">
      <c r="A11397" s="160" t="n">
        <v>43865</v>
      </c>
      <c r="B11397" s="9" t="n">
        <v>0.2</v>
      </c>
    </row>
    <row r="11398">
      <c r="A11398" s="160" t="n">
        <v>43866</v>
      </c>
      <c r="B11398" s="9" t="n">
        <v>0.22</v>
      </c>
    </row>
    <row r="11399">
      <c r="A11399" s="160" t="n">
        <v>43867</v>
      </c>
      <c r="B11399" s="9" t="n">
        <v>0.21</v>
      </c>
    </row>
    <row r="11400">
      <c r="A11400" s="160" t="n">
        <v>43868</v>
      </c>
      <c r="B11400" s="9" t="n">
        <v>0.18</v>
      </c>
    </row>
    <row r="11401">
      <c r="A11401" s="160" t="n">
        <v>43871</v>
      </c>
      <c r="B11401" s="9" t="n">
        <v>0.19</v>
      </c>
    </row>
    <row r="11402">
      <c r="A11402" s="160" t="n">
        <v>43872</v>
      </c>
      <c r="B11402" s="9" t="n">
        <v>0.18</v>
      </c>
    </row>
    <row r="11403">
      <c r="A11403" s="160" t="n">
        <v>43873</v>
      </c>
      <c r="B11403" s="9" t="n">
        <v>0.18</v>
      </c>
    </row>
    <row r="11404">
      <c r="A11404" s="160" t="n">
        <v>43874</v>
      </c>
      <c r="B11404" s="9" t="n">
        <v>0.17</v>
      </c>
    </row>
    <row r="11405">
      <c r="A11405" s="160" t="n">
        <v>43875</v>
      </c>
      <c r="B11405" s="9" t="n">
        <v>0.17</v>
      </c>
    </row>
    <row r="11406">
      <c r="A11406" s="160" t="n">
        <v>43878</v>
      </c>
      <c r="B11406" s="9" t="n"/>
    </row>
    <row r="11407">
      <c r="A11407" s="160" t="n">
        <v>43879</v>
      </c>
      <c r="B11407" s="9" t="n">
        <v>0.14</v>
      </c>
    </row>
    <row r="11408">
      <c r="A11408" s="160" t="n">
        <v>43880</v>
      </c>
      <c r="B11408" s="9" t="n">
        <v>0.14</v>
      </c>
    </row>
    <row r="11409">
      <c r="A11409" s="160" t="n">
        <v>43881</v>
      </c>
      <c r="B11409" s="9" t="n">
        <v>0.13</v>
      </c>
    </row>
    <row r="11410">
      <c r="A11410" s="160" t="n">
        <v>43882</v>
      </c>
      <c r="B11410" s="9" t="n">
        <v>0.12</v>
      </c>
    </row>
    <row r="11411">
      <c r="A11411" s="160" t="n">
        <v>43885</v>
      </c>
      <c r="B11411" s="9" t="n">
        <v>0.12</v>
      </c>
    </row>
    <row r="11412">
      <c r="A11412" s="160" t="n">
        <v>43886</v>
      </c>
      <c r="B11412" s="9" t="n">
        <v>0.13</v>
      </c>
    </row>
    <row r="11413">
      <c r="A11413" s="160" t="n">
        <v>43887</v>
      </c>
      <c r="B11413" s="9" t="n">
        <v>0.17</v>
      </c>
    </row>
    <row r="11414">
      <c r="A11414" s="160" t="n">
        <v>43888</v>
      </c>
      <c r="B11414" s="9" t="n">
        <v>0.19</v>
      </c>
    </row>
    <row r="11415">
      <c r="A11415" s="160" t="n">
        <v>43889</v>
      </c>
      <c r="B11415" s="9" t="n">
        <v>0.27</v>
      </c>
    </row>
    <row r="11416">
      <c r="A11416" s="160" t="n">
        <v>43892</v>
      </c>
      <c r="B11416" s="9" t="n">
        <v>0.26</v>
      </c>
    </row>
    <row r="11417">
      <c r="A11417" s="160" t="n">
        <v>43893</v>
      </c>
      <c r="B11417" s="9" t="n">
        <v>0.31</v>
      </c>
    </row>
    <row r="11418">
      <c r="A11418" s="160" t="n">
        <v>43894</v>
      </c>
      <c r="B11418" s="9" t="n">
        <v>0.35</v>
      </c>
    </row>
    <row r="11419">
      <c r="A11419" s="160" t="n">
        <v>43895</v>
      </c>
      <c r="B11419" s="9" t="n">
        <v>0.33</v>
      </c>
    </row>
    <row r="11420">
      <c r="A11420" s="160" t="n">
        <v>43896</v>
      </c>
      <c r="B11420" s="9" t="n">
        <v>0.25</v>
      </c>
    </row>
    <row r="11421">
      <c r="A11421" s="160" t="n">
        <v>43899</v>
      </c>
      <c r="B11421" s="9" t="n">
        <v>0.16</v>
      </c>
    </row>
    <row r="11422">
      <c r="A11422" s="160" t="n">
        <v>43900</v>
      </c>
      <c r="B11422" s="9" t="n">
        <v>0.26</v>
      </c>
    </row>
    <row r="11423">
      <c r="A11423" s="160" t="n">
        <v>43901</v>
      </c>
      <c r="B11423" s="9" t="n">
        <v>0.32</v>
      </c>
    </row>
    <row r="11424">
      <c r="A11424" s="160" t="n">
        <v>43902</v>
      </c>
      <c r="B11424" s="9" t="n">
        <v>0.38</v>
      </c>
    </row>
    <row r="11425">
      <c r="A11425" s="160" t="n">
        <v>43903</v>
      </c>
      <c r="B11425" s="9" t="n">
        <v>0.45</v>
      </c>
    </row>
    <row r="11426">
      <c r="A11426" s="160" t="n">
        <v>43906</v>
      </c>
      <c r="B11426" s="9" t="n">
        <v>0.37</v>
      </c>
    </row>
    <row r="11427">
      <c r="A11427" s="160" t="n">
        <v>43907</v>
      </c>
      <c r="B11427" s="9" t="n">
        <v>0.55</v>
      </c>
    </row>
    <row r="11428">
      <c r="A11428" s="160" t="n">
        <v>43908</v>
      </c>
      <c r="B11428" s="9" t="n">
        <v>0.64</v>
      </c>
    </row>
    <row r="11429">
      <c r="A11429" s="160" t="n">
        <v>43909</v>
      </c>
      <c r="B11429" s="9" t="n">
        <v>0.68</v>
      </c>
    </row>
    <row r="11430">
      <c r="A11430" s="160" t="n">
        <v>43910</v>
      </c>
      <c r="B11430" s="9" t="n">
        <v>0.55</v>
      </c>
    </row>
    <row r="11431">
      <c r="A11431" s="160" t="n">
        <v>43913</v>
      </c>
      <c r="B11431" s="9" t="n">
        <v>0.48</v>
      </c>
    </row>
    <row r="11432">
      <c r="A11432" s="160" t="n">
        <v>43914</v>
      </c>
      <c r="B11432" s="9" t="n">
        <v>0.46</v>
      </c>
    </row>
    <row r="11433">
      <c r="A11433" s="160" t="n">
        <v>43915</v>
      </c>
      <c r="B11433" s="9" t="n">
        <v>0.54</v>
      </c>
    </row>
    <row r="11434">
      <c r="A11434" s="160" t="n">
        <v>43916</v>
      </c>
      <c r="B11434" s="9" t="n">
        <v>0.53</v>
      </c>
    </row>
    <row r="11435">
      <c r="A11435" s="160" t="n">
        <v>43917</v>
      </c>
      <c r="B11435" s="9" t="n">
        <v>0.47</v>
      </c>
    </row>
    <row r="11436">
      <c r="A11436" s="160" t="n">
        <v>43920</v>
      </c>
      <c r="B11436" s="9" t="n">
        <v>0.47</v>
      </c>
    </row>
    <row r="11437">
      <c r="A11437" s="160" t="n">
        <v>43921</v>
      </c>
      <c r="B11437" s="9" t="n">
        <v>0.47</v>
      </c>
    </row>
    <row r="11438">
      <c r="A11438" s="160" t="n">
        <v>43922</v>
      </c>
      <c r="B11438" s="9" t="n">
        <v>0.39</v>
      </c>
    </row>
    <row r="11439">
      <c r="A11439" s="160" t="n">
        <v>43923</v>
      </c>
      <c r="B11439" s="9" t="n">
        <v>0.4</v>
      </c>
    </row>
    <row r="11440">
      <c r="A11440" s="160" t="n">
        <v>43924</v>
      </c>
      <c r="B11440" s="9" t="n">
        <v>0.39</v>
      </c>
    </row>
    <row r="11441">
      <c r="A11441" s="160" t="n">
        <v>43927</v>
      </c>
      <c r="B11441" s="9" t="n">
        <v>0.4</v>
      </c>
    </row>
    <row r="11442">
      <c r="A11442" s="160" t="n">
        <v>43928</v>
      </c>
      <c r="B11442" s="9" t="n">
        <v>0.47</v>
      </c>
    </row>
    <row r="11443">
      <c r="A11443" s="160" t="n">
        <v>43929</v>
      </c>
      <c r="B11443" s="9" t="n">
        <v>0.5</v>
      </c>
    </row>
    <row r="11444">
      <c r="A11444" s="160" t="n">
        <v>43930</v>
      </c>
      <c r="B11444" s="9" t="n">
        <v>0.5</v>
      </c>
    </row>
    <row r="11445">
      <c r="A11445" s="160" t="n">
        <v>43931</v>
      </c>
      <c r="B11445" s="9" t="n"/>
    </row>
    <row r="11446">
      <c r="A11446" s="160" t="n">
        <v>43934</v>
      </c>
      <c r="B11446" s="9" t="n">
        <v>0.51</v>
      </c>
    </row>
    <row r="11447">
      <c r="A11447" s="160" t="n">
        <v>43935</v>
      </c>
      <c r="B11447" s="9" t="n">
        <v>0.53</v>
      </c>
    </row>
    <row r="11448">
      <c r="A11448" s="160" t="n">
        <v>43936</v>
      </c>
      <c r="B11448" s="9" t="n">
        <v>0.43</v>
      </c>
    </row>
    <row r="11449">
      <c r="A11449" s="160" t="n">
        <v>43937</v>
      </c>
      <c r="B11449" s="9" t="n">
        <v>0.41</v>
      </c>
    </row>
    <row r="11450">
      <c r="A11450" s="160" t="n">
        <v>43938</v>
      </c>
      <c r="B11450" s="9" t="n">
        <v>0.45</v>
      </c>
    </row>
    <row r="11451">
      <c r="A11451" s="160" t="n">
        <v>43941</v>
      </c>
      <c r="B11451" s="9" t="n">
        <v>0.43</v>
      </c>
    </row>
    <row r="11452">
      <c r="A11452" s="160" t="n">
        <v>43942</v>
      </c>
      <c r="B11452" s="9" t="n">
        <v>0.38</v>
      </c>
    </row>
    <row r="11453">
      <c r="A11453" s="160" t="n">
        <v>43943</v>
      </c>
      <c r="B11453" s="9" t="n">
        <v>0.41</v>
      </c>
    </row>
    <row r="11454">
      <c r="A11454" s="160" t="n">
        <v>43944</v>
      </c>
      <c r="B11454" s="9" t="n">
        <v>0.39</v>
      </c>
    </row>
    <row r="11455">
      <c r="A11455" s="160" t="n">
        <v>43945</v>
      </c>
      <c r="B11455" s="9" t="n">
        <v>0.38</v>
      </c>
    </row>
    <row r="11456">
      <c r="A11456" s="160" t="n">
        <v>43948</v>
      </c>
      <c r="B11456" s="9" t="n">
        <v>0.43</v>
      </c>
    </row>
    <row r="11457">
      <c r="A11457" s="160" t="n">
        <v>43949</v>
      </c>
      <c r="B11457" s="9" t="n">
        <v>0.42</v>
      </c>
    </row>
    <row r="11458">
      <c r="A11458" s="160" t="n">
        <v>43950</v>
      </c>
      <c r="B11458" s="9" t="n">
        <v>0.43</v>
      </c>
    </row>
    <row r="11459">
      <c r="A11459" s="160" t="n">
        <v>43951</v>
      </c>
      <c r="B11459" s="9" t="n">
        <v>0.44</v>
      </c>
    </row>
    <row r="11460">
      <c r="A11460" s="160" t="n">
        <v>43952</v>
      </c>
      <c r="B11460" s="9" t="n">
        <v>0.44</v>
      </c>
    </row>
    <row r="11461">
      <c r="A11461" s="160" t="n">
        <v>43955</v>
      </c>
      <c r="B11461" s="9" t="n">
        <v>0.45</v>
      </c>
    </row>
    <row r="11462">
      <c r="A11462" s="160" t="n">
        <v>43956</v>
      </c>
      <c r="B11462" s="9" t="n">
        <v>0.47</v>
      </c>
    </row>
    <row r="11463">
      <c r="A11463" s="160" t="n">
        <v>43957</v>
      </c>
      <c r="B11463" s="9" t="n">
        <v>0.55</v>
      </c>
    </row>
    <row r="11464">
      <c r="A11464" s="160" t="n">
        <v>43958</v>
      </c>
      <c r="B11464" s="9" t="n">
        <v>0.5</v>
      </c>
    </row>
    <row r="11465">
      <c r="A11465" s="160" t="n">
        <v>43959</v>
      </c>
      <c r="B11465" s="9" t="n">
        <v>0.53</v>
      </c>
    </row>
    <row r="11466">
      <c r="A11466" s="160" t="n">
        <v>43962</v>
      </c>
      <c r="B11466" s="9" t="n">
        <v>0.5600000000000001</v>
      </c>
    </row>
    <row r="11467">
      <c r="A11467" s="160" t="n">
        <v>43963</v>
      </c>
      <c r="B11467" s="9" t="n">
        <v>0.52</v>
      </c>
    </row>
    <row r="11468">
      <c r="A11468" s="160" t="n">
        <v>43964</v>
      </c>
      <c r="B11468" s="9" t="n">
        <v>0.48</v>
      </c>
    </row>
    <row r="11469">
      <c r="A11469" s="160" t="n">
        <v>43965</v>
      </c>
      <c r="B11469" s="9" t="n">
        <v>0.47</v>
      </c>
    </row>
    <row r="11470">
      <c r="A11470" s="160" t="n">
        <v>43966</v>
      </c>
      <c r="B11470" s="9" t="n">
        <v>0.48</v>
      </c>
    </row>
    <row r="11471">
      <c r="A11471" s="160" t="n">
        <v>43969</v>
      </c>
      <c r="B11471" s="9" t="n">
        <v>0.55</v>
      </c>
    </row>
    <row r="11472">
      <c r="A11472" s="160" t="n">
        <v>43970</v>
      </c>
      <c r="B11472" s="9" t="n">
        <v>0.53</v>
      </c>
    </row>
    <row r="11473">
      <c r="A11473" s="160" t="n">
        <v>43971</v>
      </c>
      <c r="B11473" s="9" t="n">
        <v>0.52</v>
      </c>
    </row>
    <row r="11474">
      <c r="A11474" s="160" t="n">
        <v>43972</v>
      </c>
      <c r="B11474" s="9" t="n">
        <v>0.51</v>
      </c>
    </row>
    <row r="11475">
      <c r="A11475" s="160" t="n">
        <v>43973</v>
      </c>
      <c r="B11475" s="9" t="n">
        <v>0.49</v>
      </c>
    </row>
    <row r="11476">
      <c r="A11476" s="160" t="n">
        <v>43976</v>
      </c>
      <c r="B11476" s="9" t="n"/>
    </row>
    <row r="11477">
      <c r="A11477" s="160" t="n">
        <v>43977</v>
      </c>
      <c r="B11477" s="9" t="n">
        <v>0.51</v>
      </c>
    </row>
    <row r="11478">
      <c r="A11478" s="160" t="n">
        <v>43978</v>
      </c>
      <c r="B11478" s="9" t="n">
        <v>0.49</v>
      </c>
    </row>
    <row r="11479">
      <c r="A11479" s="160" t="n">
        <v>43979</v>
      </c>
      <c r="B11479" s="9" t="n">
        <v>0.53</v>
      </c>
    </row>
    <row r="11480">
      <c r="A11480" s="160" t="n">
        <v>43980</v>
      </c>
      <c r="B11480" s="9" t="n">
        <v>0.49</v>
      </c>
    </row>
    <row r="11481">
      <c r="A11481" s="160" t="n">
        <v>43983</v>
      </c>
      <c r="B11481" s="9" t="n">
        <v>0.52</v>
      </c>
    </row>
    <row r="11482">
      <c r="A11482" s="160" t="n">
        <v>43984</v>
      </c>
      <c r="B11482" s="9" t="n">
        <v>0.51</v>
      </c>
    </row>
    <row r="11483">
      <c r="A11483" s="160" t="n">
        <v>43985</v>
      </c>
      <c r="B11483" s="9" t="n">
        <v>0.58</v>
      </c>
    </row>
    <row r="11484">
      <c r="A11484" s="160" t="n">
        <v>43986</v>
      </c>
      <c r="B11484" s="9" t="n">
        <v>0.63</v>
      </c>
    </row>
    <row r="11485">
      <c r="A11485" s="160" t="n">
        <v>43987</v>
      </c>
      <c r="B11485" s="9" t="n">
        <v>0.6899999999999999</v>
      </c>
    </row>
    <row r="11486">
      <c r="A11486" s="160" t="n">
        <v>43990</v>
      </c>
      <c r="B11486" s="9" t="n">
        <v>0.66</v>
      </c>
    </row>
    <row r="11487">
      <c r="A11487" s="160" t="n">
        <v>43991</v>
      </c>
      <c r="B11487" s="9" t="n">
        <v>0.64</v>
      </c>
    </row>
    <row r="11488">
      <c r="A11488" s="160" t="n">
        <v>43992</v>
      </c>
      <c r="B11488" s="9" t="n">
        <v>0.58</v>
      </c>
    </row>
    <row r="11489">
      <c r="A11489" s="160" t="n">
        <v>43993</v>
      </c>
      <c r="B11489" s="9" t="n">
        <v>0.47</v>
      </c>
    </row>
    <row r="11490">
      <c r="A11490" s="160" t="n">
        <v>43994</v>
      </c>
      <c r="B11490" s="9" t="n">
        <v>0.52</v>
      </c>
    </row>
    <row r="11491">
      <c r="A11491" s="160" t="n">
        <v>43997</v>
      </c>
      <c r="B11491" s="9" t="n">
        <v>0.52</v>
      </c>
    </row>
    <row r="11492">
      <c r="A11492" s="160" t="n">
        <v>43998</v>
      </c>
      <c r="B11492" s="9" t="n">
        <v>0.54</v>
      </c>
    </row>
    <row r="11493">
      <c r="A11493" s="160" t="n">
        <v>43999</v>
      </c>
      <c r="B11493" s="9" t="n">
        <v>0.55</v>
      </c>
    </row>
    <row r="11494">
      <c r="A11494" s="160" t="n">
        <v>44000</v>
      </c>
      <c r="B11494" s="9" t="n">
        <v>0.52</v>
      </c>
    </row>
    <row r="11495">
      <c r="A11495" s="160" t="n">
        <v>44001</v>
      </c>
      <c r="B11495" s="9" t="n">
        <v>0.51</v>
      </c>
    </row>
    <row r="11496">
      <c r="A11496" s="160" t="n">
        <v>44004</v>
      </c>
      <c r="B11496" s="9" t="n">
        <v>0.52</v>
      </c>
    </row>
    <row r="11497">
      <c r="A11497" s="160" t="n">
        <v>44005</v>
      </c>
      <c r="B11497" s="9" t="n">
        <v>0.54</v>
      </c>
    </row>
    <row r="11498">
      <c r="A11498" s="160" t="n">
        <v>44006</v>
      </c>
      <c r="B11498" s="9" t="n">
        <v>0.5</v>
      </c>
    </row>
    <row r="11499">
      <c r="A11499" s="160" t="n">
        <v>44007</v>
      </c>
      <c r="B11499" s="9" t="n">
        <v>0.51</v>
      </c>
    </row>
    <row r="11500">
      <c r="A11500" s="160" t="n">
        <v>44008</v>
      </c>
      <c r="B11500" s="9" t="n">
        <v>0.47</v>
      </c>
    </row>
    <row r="11501">
      <c r="A11501" s="160" t="n">
        <v>44011</v>
      </c>
      <c r="B11501" s="9" t="n">
        <v>0.48</v>
      </c>
    </row>
    <row r="11502">
      <c r="A11502" s="160" t="n">
        <v>44012</v>
      </c>
      <c r="B11502" s="9" t="n">
        <v>0.5</v>
      </c>
    </row>
    <row r="11503">
      <c r="A11503" s="160" t="n">
        <v>44013</v>
      </c>
      <c r="B11503" s="9" t="n">
        <v>0.52</v>
      </c>
    </row>
    <row r="11504">
      <c r="A11504" s="160" t="n">
        <v>44014</v>
      </c>
      <c r="B11504" s="9" t="n">
        <v>0.52</v>
      </c>
    </row>
    <row r="11505">
      <c r="A11505" s="160" t="n">
        <v>44015</v>
      </c>
      <c r="B11505" s="9" t="n"/>
    </row>
    <row r="11506">
      <c r="A11506" s="160" t="n">
        <v>44018</v>
      </c>
      <c r="B11506" s="9" t="n">
        <v>0.53</v>
      </c>
    </row>
    <row r="11507">
      <c r="A11507" s="160" t="n">
        <v>44019</v>
      </c>
      <c r="B11507" s="9" t="n">
        <v>0.49</v>
      </c>
    </row>
    <row r="11508">
      <c r="A11508" s="160" t="n">
        <v>44020</v>
      </c>
      <c r="B11508" s="9" t="n">
        <v>0.51</v>
      </c>
    </row>
    <row r="11509">
      <c r="A11509" s="160" t="n">
        <v>44021</v>
      </c>
      <c r="B11509" s="9" t="n">
        <v>0.46</v>
      </c>
    </row>
    <row r="11510">
      <c r="A11510" s="160" t="n">
        <v>44022</v>
      </c>
      <c r="B11510" s="9" t="n">
        <v>0.49</v>
      </c>
    </row>
    <row r="11511">
      <c r="A11511" s="160" t="n">
        <v>44025</v>
      </c>
      <c r="B11511" s="9" t="n">
        <v>0.48</v>
      </c>
    </row>
    <row r="11512">
      <c r="A11512" s="160" t="n">
        <v>44026</v>
      </c>
      <c r="B11512" s="9" t="n">
        <v>0.49</v>
      </c>
    </row>
    <row r="11513">
      <c r="A11513" s="160" t="n">
        <v>44027</v>
      </c>
      <c r="B11513" s="9" t="n">
        <v>0.48</v>
      </c>
    </row>
    <row r="11514">
      <c r="A11514" s="160" t="n">
        <v>44028</v>
      </c>
      <c r="B11514" s="9" t="n">
        <v>0.46</v>
      </c>
    </row>
    <row r="11515">
      <c r="A11515" s="160" t="n">
        <v>44029</v>
      </c>
      <c r="B11515" s="9" t="n">
        <v>0.5</v>
      </c>
    </row>
    <row r="11516">
      <c r="A11516" s="160" t="n">
        <v>44032</v>
      </c>
      <c r="B11516" s="9" t="n">
        <v>0.46</v>
      </c>
    </row>
    <row r="11517">
      <c r="A11517" s="160" t="n">
        <v>44033</v>
      </c>
      <c r="B11517" s="9" t="n">
        <v>0.47</v>
      </c>
    </row>
    <row r="11518">
      <c r="A11518" s="160" t="n">
        <v>44034</v>
      </c>
      <c r="B11518" s="9" t="n">
        <v>0.46</v>
      </c>
    </row>
    <row r="11519">
      <c r="A11519" s="160" t="n">
        <v>44035</v>
      </c>
      <c r="B11519" s="9" t="n">
        <v>0.43</v>
      </c>
    </row>
    <row r="11520">
      <c r="A11520" s="160" t="n">
        <v>44036</v>
      </c>
      <c r="B11520" s="9" t="n">
        <v>0.45</v>
      </c>
    </row>
    <row r="11521">
      <c r="A11521" s="160" t="n">
        <v>44039</v>
      </c>
      <c r="B11521" s="9" t="n">
        <v>0.47</v>
      </c>
    </row>
    <row r="11522">
      <c r="A11522" s="160" t="n">
        <v>44040</v>
      </c>
      <c r="B11522" s="9" t="n">
        <v>0.45</v>
      </c>
    </row>
    <row r="11523">
      <c r="A11523" s="160" t="n">
        <v>44041</v>
      </c>
      <c r="B11523" s="9" t="n">
        <v>0.46</v>
      </c>
    </row>
    <row r="11524">
      <c r="A11524" s="160" t="n">
        <v>44042</v>
      </c>
      <c r="B11524" s="9" t="n">
        <v>0.44</v>
      </c>
    </row>
    <row r="11525">
      <c r="A11525" s="160" t="n">
        <v>44043</v>
      </c>
      <c r="B11525" s="9" t="n">
        <v>0.44</v>
      </c>
    </row>
    <row r="11526">
      <c r="A11526" s="160" t="n">
        <v>44046</v>
      </c>
      <c r="B11526" s="9" t="n">
        <v>0.45</v>
      </c>
    </row>
    <row r="11527">
      <c r="A11527" s="160" t="n">
        <v>44047</v>
      </c>
      <c r="B11527" s="9" t="n">
        <v>0.41</v>
      </c>
    </row>
    <row r="11528">
      <c r="A11528" s="160" t="n">
        <v>44048</v>
      </c>
      <c r="B11528" s="9" t="n">
        <v>0.44</v>
      </c>
    </row>
    <row r="11529">
      <c r="A11529" s="160" t="n">
        <v>44049</v>
      </c>
      <c r="B11529" s="9" t="n">
        <v>0.44</v>
      </c>
    </row>
    <row r="11530">
      <c r="A11530" s="160" t="n">
        <v>44050</v>
      </c>
      <c r="B11530" s="9" t="n">
        <v>0.44</v>
      </c>
    </row>
    <row r="11531">
      <c r="A11531" s="160" t="n">
        <v>44053</v>
      </c>
      <c r="B11531" s="9" t="n">
        <v>0.45</v>
      </c>
    </row>
    <row r="11532">
      <c r="A11532" s="160" t="n">
        <v>44054</v>
      </c>
      <c r="B11532" s="9" t="n">
        <v>0.48</v>
      </c>
    </row>
    <row r="11533">
      <c r="A11533" s="160" t="n">
        <v>44055</v>
      </c>
      <c r="B11533" s="9" t="n">
        <v>0.53</v>
      </c>
    </row>
    <row r="11534">
      <c r="A11534" s="160" t="n">
        <v>44056</v>
      </c>
      <c r="B11534" s="9" t="n">
        <v>0.55</v>
      </c>
    </row>
    <row r="11535">
      <c r="A11535" s="160" t="n">
        <v>44057</v>
      </c>
      <c r="B11535" s="9" t="n">
        <v>0.57</v>
      </c>
    </row>
    <row r="11536">
      <c r="A11536" s="160" t="n">
        <v>44060</v>
      </c>
      <c r="B11536" s="9" t="n">
        <v>0.55</v>
      </c>
    </row>
    <row r="11537">
      <c r="A11537" s="160" t="n">
        <v>44061</v>
      </c>
      <c r="B11537" s="9" t="n">
        <v>0.53</v>
      </c>
    </row>
    <row r="11538">
      <c r="A11538" s="160" t="n">
        <v>44062</v>
      </c>
      <c r="B11538" s="9" t="n">
        <v>0.54</v>
      </c>
    </row>
    <row r="11539">
      <c r="A11539" s="160" t="n">
        <v>44063</v>
      </c>
      <c r="B11539" s="9" t="n">
        <v>0.52</v>
      </c>
    </row>
    <row r="11540">
      <c r="A11540" s="160" t="n">
        <v>44064</v>
      </c>
      <c r="B11540" s="9" t="n">
        <v>0.48</v>
      </c>
    </row>
    <row r="11541">
      <c r="A11541" s="160" t="n">
        <v>44067</v>
      </c>
      <c r="B11541" s="9" t="n">
        <v>0.51</v>
      </c>
    </row>
    <row r="11542">
      <c r="A11542" s="160" t="n">
        <v>44068</v>
      </c>
      <c r="B11542" s="9" t="n">
        <v>0.54</v>
      </c>
    </row>
    <row r="11543">
      <c r="A11543" s="160" t="n">
        <v>44069</v>
      </c>
      <c r="B11543" s="9" t="n">
        <v>0.53</v>
      </c>
    </row>
    <row r="11544">
      <c r="A11544" s="160" t="n">
        <v>44070</v>
      </c>
      <c r="B11544" s="9" t="n">
        <v>0.58</v>
      </c>
    </row>
    <row r="11545">
      <c r="A11545" s="160" t="n">
        <v>44071</v>
      </c>
      <c r="B11545" s="9" t="n">
        <v>0.6</v>
      </c>
    </row>
    <row r="11546">
      <c r="A11546" s="160" t="n">
        <v>44074</v>
      </c>
      <c r="B11546" s="9" t="n">
        <v>0.58</v>
      </c>
    </row>
    <row r="11547">
      <c r="A11547" s="160" t="n">
        <v>44075</v>
      </c>
      <c r="B11547" s="9" t="n">
        <v>0.55</v>
      </c>
    </row>
    <row r="11548">
      <c r="A11548" s="160" t="n">
        <v>44076</v>
      </c>
      <c r="B11548" s="9" t="n">
        <v>0.52</v>
      </c>
    </row>
    <row r="11549">
      <c r="A11549" s="160" t="n">
        <v>44077</v>
      </c>
      <c r="B11549" s="9" t="n">
        <v>0.5</v>
      </c>
    </row>
    <row r="11550">
      <c r="A11550" s="160" t="n">
        <v>44078</v>
      </c>
      <c r="B11550" s="9" t="n">
        <v>0.58</v>
      </c>
    </row>
    <row r="11551">
      <c r="A11551" s="160" t="n">
        <v>44081</v>
      </c>
      <c r="B11551" s="9" t="n"/>
    </row>
    <row r="11552">
      <c r="A11552" s="160" t="n">
        <v>44082</v>
      </c>
      <c r="B11552" s="9" t="n">
        <v>0.55</v>
      </c>
    </row>
    <row r="11553">
      <c r="A11553" s="160" t="n">
        <v>44083</v>
      </c>
      <c r="B11553" s="9" t="n">
        <v>0.57</v>
      </c>
    </row>
    <row r="11554">
      <c r="A11554" s="160" t="n">
        <v>44084</v>
      </c>
      <c r="B11554" s="9" t="n">
        <v>0.54</v>
      </c>
    </row>
    <row r="11555">
      <c r="A11555" s="160" t="n">
        <v>44085</v>
      </c>
      <c r="B11555" s="9" t="n">
        <v>0.54</v>
      </c>
    </row>
    <row r="11556">
      <c r="A11556" s="160" t="n">
        <v>44088</v>
      </c>
      <c r="B11556" s="9" t="n">
        <v>0.54</v>
      </c>
    </row>
    <row r="11557">
      <c r="A11557" s="160" t="n">
        <v>44089</v>
      </c>
      <c r="B11557" s="9" t="n">
        <v>0.54</v>
      </c>
    </row>
    <row r="11558">
      <c r="A11558" s="160" t="n">
        <v>44090</v>
      </c>
      <c r="B11558" s="9" t="n">
        <v>0.55</v>
      </c>
    </row>
    <row r="11559">
      <c r="A11559" s="160" t="n">
        <v>44091</v>
      </c>
      <c r="B11559" s="9" t="n">
        <v>0.5600000000000001</v>
      </c>
    </row>
    <row r="11560">
      <c r="A11560" s="160" t="n">
        <v>44092</v>
      </c>
      <c r="B11560" s="9" t="n">
        <v>0.5600000000000001</v>
      </c>
    </row>
    <row r="11561">
      <c r="A11561" s="160" t="n">
        <v>44095</v>
      </c>
      <c r="B11561" s="9" t="n">
        <v>0.54</v>
      </c>
    </row>
    <row r="11562">
      <c r="A11562" s="160" t="n">
        <v>44096</v>
      </c>
      <c r="B11562" s="9" t="n">
        <v>0.55</v>
      </c>
    </row>
    <row r="11563">
      <c r="A11563" s="160" t="n">
        <v>44097</v>
      </c>
      <c r="B11563" s="9" t="n">
        <v>0.54</v>
      </c>
    </row>
    <row r="11564">
      <c r="A11564" s="160" t="n">
        <v>44098</v>
      </c>
      <c r="B11564" s="9" t="n">
        <v>0.53</v>
      </c>
    </row>
    <row r="11565">
      <c r="A11565" s="160" t="n">
        <v>44099</v>
      </c>
      <c r="B11565" s="9" t="n">
        <v>0.54</v>
      </c>
    </row>
    <row r="11566">
      <c r="A11566" s="160" t="n">
        <v>44102</v>
      </c>
      <c r="B11566" s="9" t="n">
        <v>0.53</v>
      </c>
    </row>
    <row r="11567">
      <c r="A11567" s="160" t="n">
        <v>44103</v>
      </c>
      <c r="B11567" s="9" t="n">
        <v>0.55</v>
      </c>
    </row>
    <row r="11568">
      <c r="A11568" s="160" t="n">
        <v>44104</v>
      </c>
      <c r="B11568" s="9" t="n">
        <v>0.5600000000000001</v>
      </c>
    </row>
    <row r="11569">
      <c r="A11569" s="160" t="n">
        <v>44105</v>
      </c>
      <c r="B11569" s="9" t="n">
        <v>0.54</v>
      </c>
    </row>
    <row r="11570">
      <c r="A11570" s="160" t="n">
        <v>44106</v>
      </c>
      <c r="B11570" s="9" t="n">
        <v>0.57</v>
      </c>
    </row>
    <row r="11571">
      <c r="A11571" s="160" t="n">
        <v>44109</v>
      </c>
      <c r="B11571" s="9" t="n">
        <v>0.64</v>
      </c>
    </row>
    <row r="11572">
      <c r="A11572" s="160" t="n">
        <v>44110</v>
      </c>
      <c r="B11572" s="9" t="n">
        <v>0.62</v>
      </c>
    </row>
    <row r="11573">
      <c r="A11573" s="160" t="n">
        <v>44111</v>
      </c>
      <c r="B11573" s="9" t="n">
        <v>0.65</v>
      </c>
    </row>
    <row r="11574">
      <c r="A11574" s="160" t="n">
        <v>44112</v>
      </c>
      <c r="B11574" s="9" t="n">
        <v>0.65</v>
      </c>
    </row>
    <row r="11575">
      <c r="A11575" s="160" t="n">
        <v>44113</v>
      </c>
      <c r="B11575" s="9" t="n">
        <v>0.63</v>
      </c>
    </row>
    <row r="11576">
      <c r="A11576" s="160" t="n">
        <v>44116</v>
      </c>
      <c r="B11576" s="9" t="n"/>
    </row>
    <row r="11577">
      <c r="A11577" s="160" t="n">
        <v>44117</v>
      </c>
      <c r="B11577" s="9" t="n">
        <v>0.58</v>
      </c>
    </row>
    <row r="11578">
      <c r="A11578" s="160" t="n">
        <v>44118</v>
      </c>
      <c r="B11578" s="9" t="n">
        <v>0.59</v>
      </c>
    </row>
    <row r="11579">
      <c r="A11579" s="160" t="n">
        <v>44119</v>
      </c>
      <c r="B11579" s="9" t="n">
        <v>0.6</v>
      </c>
    </row>
    <row r="11580">
      <c r="A11580" s="160" t="n">
        <v>44120</v>
      </c>
      <c r="B11580" s="9" t="n">
        <v>0.62</v>
      </c>
    </row>
    <row r="11581">
      <c r="A11581" s="160" t="n">
        <v>44123</v>
      </c>
      <c r="B11581" s="9" t="n">
        <v>0.62</v>
      </c>
    </row>
    <row r="11582">
      <c r="A11582" s="160" t="n">
        <v>44124</v>
      </c>
      <c r="B11582" s="9" t="n">
        <v>0.67</v>
      </c>
    </row>
    <row r="11583">
      <c r="A11583" s="160" t="n">
        <v>44125</v>
      </c>
      <c r="B11583" s="9" t="n">
        <v>0.6899999999999999</v>
      </c>
    </row>
    <row r="11584">
      <c r="A11584" s="160" t="n">
        <v>44126</v>
      </c>
      <c r="B11584" s="9" t="n">
        <v>0.71</v>
      </c>
    </row>
    <row r="11585">
      <c r="A11585" s="160" t="n">
        <v>44127</v>
      </c>
      <c r="B11585" s="9" t="n">
        <v>0.67</v>
      </c>
    </row>
    <row r="11586">
      <c r="A11586" s="160" t="n">
        <v>44130</v>
      </c>
      <c r="B11586" s="9" t="n">
        <v>0.65</v>
      </c>
    </row>
    <row r="11587">
      <c r="A11587" s="160" t="n">
        <v>44131</v>
      </c>
      <c r="B11587" s="9" t="n">
        <v>0.63</v>
      </c>
    </row>
    <row r="11588">
      <c r="A11588" s="160" t="n">
        <v>44132</v>
      </c>
      <c r="B11588" s="9" t="n">
        <v>0.63</v>
      </c>
    </row>
    <row r="11589">
      <c r="A11589" s="160" t="n">
        <v>44133</v>
      </c>
      <c r="B11589" s="9" t="n">
        <v>0.6899999999999999</v>
      </c>
    </row>
    <row r="11590">
      <c r="A11590" s="160" t="n">
        <v>44134</v>
      </c>
      <c r="B11590" s="9" t="n">
        <v>0.74</v>
      </c>
    </row>
    <row r="11591">
      <c r="A11591" s="160" t="n">
        <v>44137</v>
      </c>
      <c r="B11591" s="9" t="n">
        <v>0.71</v>
      </c>
    </row>
    <row r="11592">
      <c r="A11592" s="160" t="n">
        <v>44138</v>
      </c>
      <c r="B11592" s="9" t="n">
        <v>0.73</v>
      </c>
    </row>
    <row r="11593">
      <c r="A11593" s="160" t="n">
        <v>44139</v>
      </c>
      <c r="B11593" s="9" t="n">
        <v>0.64</v>
      </c>
    </row>
    <row r="11594">
      <c r="A11594" s="160" t="n">
        <v>44140</v>
      </c>
      <c r="B11594" s="9" t="n">
        <v>0.65</v>
      </c>
    </row>
    <row r="11595">
      <c r="A11595" s="160" t="n">
        <v>44141</v>
      </c>
      <c r="B11595" s="9" t="n">
        <v>0.67</v>
      </c>
    </row>
    <row r="11596">
      <c r="A11596" s="160" t="n">
        <v>44144</v>
      </c>
      <c r="B11596" s="9" t="n">
        <v>0.79</v>
      </c>
    </row>
    <row r="11597">
      <c r="A11597" s="160" t="n">
        <v>44145</v>
      </c>
      <c r="B11597" s="9" t="n">
        <v>0.79</v>
      </c>
    </row>
    <row r="11598">
      <c r="A11598" s="160" t="n">
        <v>44146</v>
      </c>
      <c r="B11598" s="9" t="n"/>
    </row>
    <row r="11599">
      <c r="A11599" s="160" t="n">
        <v>44147</v>
      </c>
      <c r="B11599" s="9" t="n">
        <v>0.71</v>
      </c>
    </row>
    <row r="11600">
      <c r="A11600" s="160" t="n">
        <v>44148</v>
      </c>
      <c r="B11600" s="9" t="n">
        <v>0.72</v>
      </c>
    </row>
    <row r="11601">
      <c r="A11601" s="160" t="n">
        <v>44151</v>
      </c>
      <c r="B11601" s="9" t="n">
        <v>0.72</v>
      </c>
    </row>
    <row r="11602">
      <c r="A11602" s="160" t="n">
        <v>44152</v>
      </c>
      <c r="B11602" s="9" t="n">
        <v>0.6899999999999999</v>
      </c>
    </row>
    <row r="11603">
      <c r="A11603" s="160" t="n">
        <v>44153</v>
      </c>
      <c r="B11603" s="9" t="n">
        <v>0.72</v>
      </c>
    </row>
    <row r="11604">
      <c r="A11604" s="160" t="n">
        <v>44154</v>
      </c>
      <c r="B11604" s="9" t="n">
        <v>0.68</v>
      </c>
    </row>
    <row r="11605">
      <c r="A11605" s="160" t="n">
        <v>44155</v>
      </c>
      <c r="B11605" s="9" t="n">
        <v>0.67</v>
      </c>
    </row>
    <row r="11606">
      <c r="A11606" s="160" t="n">
        <v>44158</v>
      </c>
      <c r="B11606" s="9" t="n">
        <v>0.7</v>
      </c>
    </row>
    <row r="11607">
      <c r="A11607" s="160" t="n">
        <v>44159</v>
      </c>
      <c r="B11607" s="9" t="n">
        <v>0.72</v>
      </c>
    </row>
    <row r="11608">
      <c r="A11608" s="160" t="n">
        <v>44160</v>
      </c>
      <c r="B11608" s="9" t="n">
        <v>0.71</v>
      </c>
    </row>
    <row r="11609">
      <c r="A11609" s="160" t="n">
        <v>44161</v>
      </c>
      <c r="B11609" s="9" t="n"/>
    </row>
    <row r="11610">
      <c r="A11610" s="160" t="n">
        <v>44162</v>
      </c>
      <c r="B11610" s="9" t="n">
        <v>0.68</v>
      </c>
    </row>
    <row r="11611">
      <c r="A11611" s="160" t="n">
        <v>44165</v>
      </c>
      <c r="B11611" s="9" t="n">
        <v>0.68</v>
      </c>
    </row>
    <row r="11612">
      <c r="A11612" s="160" t="n">
        <v>44166</v>
      </c>
      <c r="B11612" s="9" t="n">
        <v>0.75</v>
      </c>
    </row>
    <row r="11613">
      <c r="A11613" s="160" t="n">
        <v>44167</v>
      </c>
      <c r="B11613" s="9" t="n">
        <v>0.79</v>
      </c>
    </row>
    <row r="11614">
      <c r="A11614" s="160" t="n">
        <v>44168</v>
      </c>
      <c r="B11614" s="9" t="n">
        <v>0.76</v>
      </c>
    </row>
    <row r="11615">
      <c r="A11615" s="160" t="n">
        <v>44169</v>
      </c>
      <c r="B11615" s="9" t="n">
        <v>0.8100000000000001</v>
      </c>
    </row>
    <row r="11616">
      <c r="A11616" s="160" t="n">
        <v>44172</v>
      </c>
      <c r="B11616" s="9" t="n">
        <v>0.8</v>
      </c>
    </row>
    <row r="11617">
      <c r="A11617" s="160" t="n">
        <v>44173</v>
      </c>
      <c r="B11617" s="9" t="n">
        <v>0.78</v>
      </c>
    </row>
    <row r="11618">
      <c r="A11618" s="160" t="n">
        <v>44174</v>
      </c>
      <c r="B11618" s="9" t="n">
        <v>0.79</v>
      </c>
    </row>
    <row r="11619">
      <c r="A11619" s="160" t="n">
        <v>44175</v>
      </c>
      <c r="B11619" s="9" t="n">
        <v>0.78</v>
      </c>
    </row>
    <row r="11620">
      <c r="A11620" s="160" t="n">
        <v>44176</v>
      </c>
      <c r="B11620" s="9" t="n">
        <v>0.79</v>
      </c>
    </row>
    <row r="11621">
      <c r="A11621" s="160" t="n">
        <v>44179</v>
      </c>
      <c r="B11621" s="9" t="n">
        <v>0.77</v>
      </c>
    </row>
    <row r="11622">
      <c r="A11622" s="160" t="n">
        <v>44180</v>
      </c>
      <c r="B11622" s="9" t="n">
        <v>0.8100000000000001</v>
      </c>
    </row>
    <row r="11623">
      <c r="A11623" s="160" t="n">
        <v>44181</v>
      </c>
      <c r="B11623" s="9" t="n">
        <v>0.79</v>
      </c>
    </row>
    <row r="11624">
      <c r="A11624" s="160" t="n">
        <v>44182</v>
      </c>
      <c r="B11624" s="9" t="n">
        <v>0.8100000000000001</v>
      </c>
    </row>
    <row r="11625">
      <c r="A11625" s="160" t="n">
        <v>44183</v>
      </c>
      <c r="B11625" s="9" t="n">
        <v>0.82</v>
      </c>
    </row>
    <row r="11626">
      <c r="A11626" s="160" t="n">
        <v>44186</v>
      </c>
      <c r="B11626" s="9" t="n">
        <v>0.82</v>
      </c>
    </row>
    <row r="11627">
      <c r="A11627" s="160" t="n">
        <v>44187</v>
      </c>
      <c r="B11627" s="9" t="n">
        <v>0.8</v>
      </c>
    </row>
    <row r="11628">
      <c r="A11628" s="160" t="n">
        <v>44188</v>
      </c>
      <c r="B11628" s="9" t="n">
        <v>0.83</v>
      </c>
    </row>
    <row r="11629">
      <c r="A11629" s="160" t="n">
        <v>44189</v>
      </c>
      <c r="B11629" s="9" t="n">
        <v>0.8100000000000001</v>
      </c>
    </row>
    <row r="11630">
      <c r="A11630" s="160" t="n">
        <v>44190</v>
      </c>
      <c r="B11630" s="9" t="n"/>
    </row>
    <row r="11631">
      <c r="A11631" s="160" t="n">
        <v>44193</v>
      </c>
      <c r="B11631" s="9" t="n">
        <v>0.8100000000000001</v>
      </c>
    </row>
    <row r="11632">
      <c r="A11632" s="160" t="n">
        <v>44194</v>
      </c>
      <c r="B11632" s="9" t="n">
        <v>0.82</v>
      </c>
    </row>
    <row r="11633">
      <c r="A11633" s="160" t="n">
        <v>44195</v>
      </c>
      <c r="B11633" s="9" t="n">
        <v>0.8100000000000001</v>
      </c>
    </row>
    <row r="11634">
      <c r="A11634" s="160" t="n">
        <v>44196</v>
      </c>
      <c r="B11634" s="9" t="n">
        <v>0.8</v>
      </c>
    </row>
    <row r="11635">
      <c r="A11635" s="160" t="n">
        <v>44197</v>
      </c>
      <c r="B11635" s="9" t="n"/>
    </row>
    <row r="11636">
      <c r="A11636" s="160" t="n">
        <v>44200</v>
      </c>
      <c r="B11636" s="9" t="n">
        <v>0.82</v>
      </c>
    </row>
    <row r="11637">
      <c r="A11637" s="160" t="n">
        <v>44201</v>
      </c>
      <c r="B11637" s="9" t="n">
        <v>0.83</v>
      </c>
    </row>
    <row r="11638">
      <c r="A11638" s="160" t="n">
        <v>44202</v>
      </c>
      <c r="B11638" s="9" t="n">
        <v>0.9</v>
      </c>
    </row>
    <row r="11639">
      <c r="A11639" s="160" t="n">
        <v>44203</v>
      </c>
      <c r="B11639" s="9" t="n">
        <v>0.9399999999999999</v>
      </c>
    </row>
    <row r="11640">
      <c r="A11640" s="160" t="n">
        <v>44204</v>
      </c>
      <c r="B11640" s="9" t="n">
        <v>0.99</v>
      </c>
    </row>
    <row r="11641">
      <c r="A11641" s="160" t="n">
        <v>44207</v>
      </c>
      <c r="B11641" s="9" t="n">
        <v>1.01</v>
      </c>
    </row>
    <row r="11642">
      <c r="A11642" s="160" t="n">
        <v>44208</v>
      </c>
      <c r="B11642" s="9" t="n">
        <v>1.01</v>
      </c>
    </row>
    <row r="11643">
      <c r="A11643" s="160" t="n">
        <v>44209</v>
      </c>
      <c r="B11643" s="9" t="n">
        <v>0.96</v>
      </c>
    </row>
    <row r="11644">
      <c r="A11644" s="160" t="n">
        <v>44210</v>
      </c>
      <c r="B11644" s="9" t="n">
        <v>0.99</v>
      </c>
    </row>
    <row r="11645">
      <c r="A11645" s="160" t="n">
        <v>44211</v>
      </c>
      <c r="B11645" s="9" t="n">
        <v>0.98</v>
      </c>
    </row>
    <row r="11646">
      <c r="A11646" s="160" t="n">
        <v>44214</v>
      </c>
      <c r="B11646" s="9" t="n"/>
    </row>
    <row r="11647">
      <c r="A11647" s="160" t="n">
        <v>44215</v>
      </c>
      <c r="B11647" s="9" t="n">
        <v>0.96</v>
      </c>
    </row>
    <row r="11648">
      <c r="A11648" s="160" t="n">
        <v>44216</v>
      </c>
      <c r="B11648" s="9" t="n">
        <v>0.97</v>
      </c>
    </row>
    <row r="11649">
      <c r="A11649" s="160" t="n">
        <v>44217</v>
      </c>
      <c r="B11649" s="9" t="n">
        <v>0.99</v>
      </c>
    </row>
    <row r="11650">
      <c r="A11650" s="160" t="n">
        <v>44218</v>
      </c>
      <c r="B11650" s="9" t="n">
        <v>0.97</v>
      </c>
    </row>
    <row r="11651">
      <c r="A11651" s="160" t="n">
        <v>44221</v>
      </c>
      <c r="B11651" s="9" t="n">
        <v>0.92</v>
      </c>
    </row>
    <row r="11652">
      <c r="A11652" s="160" t="n">
        <v>44222</v>
      </c>
      <c r="B11652" s="9" t="n">
        <v>0.9399999999999999</v>
      </c>
    </row>
    <row r="11653">
      <c r="A11653" s="160" t="n">
        <v>44223</v>
      </c>
      <c r="B11653" s="9" t="n">
        <v>0.92</v>
      </c>
    </row>
    <row r="11654">
      <c r="A11654" s="160" t="n">
        <v>44224</v>
      </c>
      <c r="B11654" s="9" t="n">
        <v>0.95</v>
      </c>
    </row>
    <row r="11655">
      <c r="A11655" s="160" t="n">
        <v>44225</v>
      </c>
      <c r="B11655" s="9" t="n">
        <v>1</v>
      </c>
    </row>
    <row r="11656">
      <c r="A11656" s="160" t="n">
        <v>44228</v>
      </c>
      <c r="B11656" s="9" t="n">
        <v>0.98</v>
      </c>
    </row>
    <row r="11657">
      <c r="A11657" s="160" t="n">
        <v>44229</v>
      </c>
      <c r="B11657" s="9" t="n">
        <v>1.01</v>
      </c>
    </row>
    <row r="11658">
      <c r="A11658" s="160" t="n">
        <v>44230</v>
      </c>
      <c r="B11658" s="9" t="n">
        <v>1.04</v>
      </c>
    </row>
    <row r="11659">
      <c r="A11659" s="160" t="n">
        <v>44231</v>
      </c>
      <c r="B11659" s="9" t="n">
        <v>1.04</v>
      </c>
    </row>
    <row r="11660">
      <c r="A11660" s="160" t="n">
        <v>44232</v>
      </c>
      <c r="B11660" s="9" t="n">
        <v>1.1</v>
      </c>
    </row>
    <row r="11661">
      <c r="A11661" s="160" t="n">
        <v>44235</v>
      </c>
      <c r="B11661" s="9" t="n">
        <v>1.08</v>
      </c>
    </row>
    <row r="11662">
      <c r="A11662" s="160" t="n">
        <v>44236</v>
      </c>
      <c r="B11662" s="9" t="n">
        <v>1.07</v>
      </c>
    </row>
    <row r="11663">
      <c r="A11663" s="160" t="n">
        <v>44237</v>
      </c>
      <c r="B11663" s="9" t="n">
        <v>1.04</v>
      </c>
    </row>
    <row r="11664">
      <c r="A11664" s="160" t="n">
        <v>44238</v>
      </c>
      <c r="B11664" s="9" t="n">
        <v>1.05</v>
      </c>
    </row>
    <row r="11665">
      <c r="A11665" s="160" t="n">
        <v>44239</v>
      </c>
      <c r="B11665" s="9" t="n">
        <v>1.09</v>
      </c>
    </row>
    <row r="11666">
      <c r="A11666" s="160" t="n">
        <v>44242</v>
      </c>
      <c r="B11666" s="9" t="n"/>
    </row>
    <row r="11667">
      <c r="A11667" s="160" t="n">
        <v>44243</v>
      </c>
      <c r="B11667" s="9" t="n">
        <v>1.17</v>
      </c>
    </row>
    <row r="11668">
      <c r="A11668" s="160" t="n">
        <v>44244</v>
      </c>
      <c r="B11668" s="9" t="n">
        <v>1.18</v>
      </c>
    </row>
    <row r="11669">
      <c r="A11669" s="160" t="n">
        <v>44245</v>
      </c>
      <c r="B11669" s="9" t="n">
        <v>1.18</v>
      </c>
    </row>
    <row r="11670">
      <c r="A11670" s="160" t="n">
        <v>44246</v>
      </c>
      <c r="B11670" s="9" t="n">
        <v>1.23</v>
      </c>
    </row>
    <row r="11671">
      <c r="A11671" s="160" t="n">
        <v>44249</v>
      </c>
      <c r="B11671" s="9" t="n">
        <v>1.26</v>
      </c>
    </row>
    <row r="11672">
      <c r="A11672" s="160" t="n">
        <v>44250</v>
      </c>
      <c r="B11672" s="9" t="n">
        <v>1.26</v>
      </c>
    </row>
    <row r="11673">
      <c r="A11673" s="160" t="n">
        <v>44251</v>
      </c>
      <c r="B11673" s="9" t="n">
        <v>1.26</v>
      </c>
    </row>
    <row r="11674">
      <c r="A11674" s="160" t="n">
        <v>44252</v>
      </c>
      <c r="B11674" s="9" t="n">
        <v>1.37</v>
      </c>
    </row>
    <row r="11675">
      <c r="A11675" s="160" t="n">
        <v>44253</v>
      </c>
      <c r="B11675" s="9" t="n">
        <v>1.3</v>
      </c>
    </row>
    <row r="11676">
      <c r="A11676" s="160" t="n">
        <v>44256</v>
      </c>
      <c r="B11676" s="9" t="n">
        <v>1.32</v>
      </c>
    </row>
    <row r="11677">
      <c r="A11677" s="160" t="n">
        <v>44257</v>
      </c>
      <c r="B11677" s="9" t="n">
        <v>1.29</v>
      </c>
    </row>
    <row r="11678">
      <c r="A11678" s="160" t="n">
        <v>44258</v>
      </c>
      <c r="B11678" s="9" t="n">
        <v>1.33</v>
      </c>
    </row>
    <row r="11679">
      <c r="A11679" s="160" t="n">
        <v>44259</v>
      </c>
      <c r="B11679" s="9" t="n">
        <v>1.4</v>
      </c>
    </row>
    <row r="11680">
      <c r="A11680" s="160" t="n">
        <v>44260</v>
      </c>
      <c r="B11680" s="9" t="n">
        <v>1.42</v>
      </c>
    </row>
    <row r="11681">
      <c r="A11681" s="160" t="n">
        <v>44263</v>
      </c>
      <c r="B11681" s="9" t="n">
        <v>1.42</v>
      </c>
    </row>
    <row r="11682">
      <c r="A11682" s="160" t="n">
        <v>44264</v>
      </c>
      <c r="B11682" s="9" t="n">
        <v>1.38</v>
      </c>
    </row>
    <row r="11683">
      <c r="A11683" s="160" t="n">
        <v>44265</v>
      </c>
      <c r="B11683" s="9" t="n">
        <v>1.37</v>
      </c>
    </row>
    <row r="11684">
      <c r="A11684" s="160" t="n">
        <v>44266</v>
      </c>
      <c r="B11684" s="9" t="n">
        <v>1.4</v>
      </c>
    </row>
    <row r="11685">
      <c r="A11685" s="160" t="n">
        <v>44267</v>
      </c>
      <c r="B11685" s="9" t="n">
        <v>1.5</v>
      </c>
    </row>
    <row r="11686">
      <c r="A11686" s="160" t="n">
        <v>44270</v>
      </c>
      <c r="B11686" s="9" t="n">
        <v>1.48</v>
      </c>
    </row>
    <row r="11687">
      <c r="A11687" s="160" t="n">
        <v>44271</v>
      </c>
      <c r="B11687" s="9" t="n">
        <v>1.47</v>
      </c>
    </row>
    <row r="11688">
      <c r="A11688" s="160" t="n">
        <v>44272</v>
      </c>
      <c r="B11688" s="9" t="n">
        <v>1.5</v>
      </c>
    </row>
    <row r="11689">
      <c r="A11689" s="160" t="n">
        <v>44273</v>
      </c>
      <c r="B11689" s="9" t="n">
        <v>1.55</v>
      </c>
    </row>
    <row r="11690">
      <c r="A11690" s="160" t="n">
        <v>44274</v>
      </c>
      <c r="B11690" s="9" t="n">
        <v>1.58</v>
      </c>
    </row>
    <row r="11691">
      <c r="A11691" s="160" t="n">
        <v>44277</v>
      </c>
      <c r="B11691" s="9" t="n">
        <v>1.54</v>
      </c>
    </row>
    <row r="11692">
      <c r="A11692" s="160" t="n">
        <v>44278</v>
      </c>
      <c r="B11692" s="9" t="n">
        <v>1.48</v>
      </c>
    </row>
    <row r="11693">
      <c r="A11693" s="160" t="n">
        <v>44279</v>
      </c>
      <c r="B11693" s="9" t="n">
        <v>1.48</v>
      </c>
    </row>
    <row r="11694">
      <c r="A11694" s="160" t="n">
        <v>44280</v>
      </c>
      <c r="B11694" s="9" t="n">
        <v>1.49</v>
      </c>
    </row>
    <row r="11695">
      <c r="A11695" s="160" t="n">
        <v>44281</v>
      </c>
      <c r="B11695" s="9" t="n">
        <v>1.53</v>
      </c>
    </row>
    <row r="11696">
      <c r="A11696" s="160" t="n">
        <v>44284</v>
      </c>
      <c r="B11696" s="9" t="n">
        <v>1.59</v>
      </c>
    </row>
    <row r="11697">
      <c r="A11697" s="160" t="n">
        <v>44285</v>
      </c>
      <c r="B11697" s="9" t="n">
        <v>1.57</v>
      </c>
    </row>
    <row r="11698">
      <c r="A11698" s="160" t="n">
        <v>44286</v>
      </c>
      <c r="B11698" s="9" t="n">
        <v>1.58</v>
      </c>
    </row>
    <row r="11699">
      <c r="A11699" s="160" t="n">
        <v>44287</v>
      </c>
      <c r="B11699" s="9" t="n">
        <v>1.52</v>
      </c>
    </row>
    <row r="11700">
      <c r="A11700" s="160" t="n">
        <v>44288</v>
      </c>
      <c r="B11700" s="9" t="n">
        <v>1.53</v>
      </c>
    </row>
    <row r="11701">
      <c r="A11701" s="160" t="n">
        <v>44291</v>
      </c>
      <c r="B11701" s="9" t="n">
        <v>1.56</v>
      </c>
    </row>
    <row r="11702">
      <c r="A11702" s="160" t="n">
        <v>44292</v>
      </c>
      <c r="B11702" s="9" t="n">
        <v>1.51</v>
      </c>
    </row>
    <row r="11703">
      <c r="A11703" s="160" t="n">
        <v>44293</v>
      </c>
      <c r="B11703" s="9" t="n">
        <v>1.52</v>
      </c>
    </row>
    <row r="11704">
      <c r="A11704" s="160" t="n">
        <v>44294</v>
      </c>
      <c r="B11704" s="9" t="n">
        <v>1.5</v>
      </c>
    </row>
    <row r="11705">
      <c r="A11705" s="160" t="n">
        <v>44295</v>
      </c>
      <c r="B11705" s="9" t="n">
        <v>1.51</v>
      </c>
    </row>
    <row r="11706">
      <c r="A11706" s="160" t="n">
        <v>44298</v>
      </c>
      <c r="B11706" s="9" t="n">
        <v>1.51</v>
      </c>
    </row>
    <row r="11707">
      <c r="A11707" s="160" t="n">
        <v>44299</v>
      </c>
      <c r="B11707" s="9" t="n">
        <v>1.48</v>
      </c>
    </row>
    <row r="11708">
      <c r="A11708" s="160" t="n">
        <v>44300</v>
      </c>
      <c r="B11708" s="9" t="n">
        <v>1.48</v>
      </c>
    </row>
    <row r="11709">
      <c r="A11709" s="160" t="n">
        <v>44301</v>
      </c>
      <c r="B11709" s="9" t="n">
        <v>1.4</v>
      </c>
    </row>
    <row r="11710">
      <c r="A11710" s="160" t="n">
        <v>44302</v>
      </c>
      <c r="B11710" s="9" t="n">
        <v>1.43</v>
      </c>
    </row>
    <row r="11711">
      <c r="A11711" s="160" t="n">
        <v>44305</v>
      </c>
      <c r="B11711" s="9" t="n">
        <v>1.45</v>
      </c>
    </row>
    <row r="11712">
      <c r="A11712" s="160" t="n">
        <v>44306</v>
      </c>
      <c r="B11712" s="9" t="n">
        <v>1.43</v>
      </c>
    </row>
    <row r="11713">
      <c r="A11713" s="160" t="n">
        <v>44307</v>
      </c>
      <c r="B11713" s="9" t="n">
        <v>1.42</v>
      </c>
    </row>
    <row r="11714">
      <c r="A11714" s="160" t="n">
        <v>44308</v>
      </c>
      <c r="B11714" s="9" t="n">
        <v>1.41</v>
      </c>
    </row>
    <row r="11715">
      <c r="A11715" s="160" t="n">
        <v>44309</v>
      </c>
      <c r="B11715" s="9" t="n">
        <v>1.42</v>
      </c>
    </row>
    <row r="11716">
      <c r="A11716" s="160" t="n">
        <v>44312</v>
      </c>
      <c r="B11716" s="9" t="n">
        <v>1.4</v>
      </c>
    </row>
    <row r="11717">
      <c r="A11717" s="160" t="n">
        <v>44313</v>
      </c>
      <c r="B11717" s="9" t="n">
        <v>1.46</v>
      </c>
    </row>
    <row r="11718">
      <c r="A11718" s="160" t="n">
        <v>44314</v>
      </c>
      <c r="B11718" s="9" t="n">
        <v>1.46</v>
      </c>
    </row>
    <row r="11719">
      <c r="A11719" s="160" t="n">
        <v>44315</v>
      </c>
      <c r="B11719" s="9" t="n">
        <v>1.49</v>
      </c>
    </row>
    <row r="11720">
      <c r="A11720" s="160" t="n">
        <v>44316</v>
      </c>
      <c r="B11720" s="9" t="n">
        <v>1.49</v>
      </c>
    </row>
    <row r="11721">
      <c r="A11721" s="160" t="n">
        <v>44319</v>
      </c>
      <c r="B11721" s="9" t="n">
        <v>1.47</v>
      </c>
    </row>
    <row r="11722">
      <c r="A11722" s="160" t="n">
        <v>44320</v>
      </c>
      <c r="B11722" s="9" t="n">
        <v>1.45</v>
      </c>
    </row>
    <row r="11723">
      <c r="A11723" s="160" t="n">
        <v>44321</v>
      </c>
      <c r="B11723" s="9" t="n">
        <v>1.43</v>
      </c>
    </row>
    <row r="11724">
      <c r="A11724" s="160" t="n">
        <v>44322</v>
      </c>
      <c r="B11724" s="9" t="n">
        <v>1.42</v>
      </c>
    </row>
    <row r="11725">
      <c r="A11725" s="160" t="n">
        <v>44323</v>
      </c>
      <c r="B11725" s="9" t="n">
        <v>1.46</v>
      </c>
    </row>
    <row r="11726">
      <c r="A11726" s="160" t="n">
        <v>44326</v>
      </c>
      <c r="B11726" s="9" t="n">
        <v>1.47</v>
      </c>
    </row>
    <row r="11727">
      <c r="A11727" s="160" t="n">
        <v>44327</v>
      </c>
      <c r="B11727" s="9" t="n">
        <v>1.48</v>
      </c>
    </row>
    <row r="11728">
      <c r="A11728" s="160" t="n">
        <v>44328</v>
      </c>
      <c r="B11728" s="9" t="n">
        <v>1.53</v>
      </c>
    </row>
    <row r="11729">
      <c r="A11729" s="160" t="n">
        <v>44329</v>
      </c>
      <c r="B11729" s="9" t="n">
        <v>1.5</v>
      </c>
    </row>
    <row r="11730">
      <c r="A11730" s="160" t="n">
        <v>44330</v>
      </c>
      <c r="B11730" s="9" t="n">
        <v>1.47</v>
      </c>
    </row>
    <row r="11731">
      <c r="A11731" s="160" t="n">
        <v>44333</v>
      </c>
      <c r="B11731" s="9" t="n">
        <v>1.48</v>
      </c>
    </row>
    <row r="11732">
      <c r="A11732" s="160" t="n">
        <v>44334</v>
      </c>
      <c r="B11732" s="9" t="n">
        <v>1.48</v>
      </c>
    </row>
    <row r="11733">
      <c r="A11733" s="160" t="n">
        <v>44335</v>
      </c>
      <c r="B11733" s="9" t="n">
        <v>1.52</v>
      </c>
    </row>
    <row r="11734">
      <c r="A11734" s="160" t="n">
        <v>44336</v>
      </c>
      <c r="B11734" s="9" t="n">
        <v>1.48</v>
      </c>
    </row>
    <row r="11735">
      <c r="A11735" s="160" t="n">
        <v>44337</v>
      </c>
      <c r="B11735" s="9" t="n">
        <v>1.46</v>
      </c>
    </row>
    <row r="11736">
      <c r="A11736" s="160" t="n">
        <v>44340</v>
      </c>
      <c r="B11736" s="9" t="n">
        <v>1.46</v>
      </c>
    </row>
    <row r="11737">
      <c r="A11737" s="160" t="n">
        <v>44341</v>
      </c>
      <c r="B11737" s="9" t="n">
        <v>1.41</v>
      </c>
    </row>
    <row r="11738">
      <c r="A11738" s="160" t="n">
        <v>44342</v>
      </c>
      <c r="B11738" s="9" t="n">
        <v>1.44</v>
      </c>
    </row>
    <row r="11739">
      <c r="A11739" s="160" t="n">
        <v>44343</v>
      </c>
      <c r="B11739" s="9" t="n">
        <v>1.47</v>
      </c>
    </row>
    <row r="11740">
      <c r="A11740" s="160" t="n">
        <v>44344</v>
      </c>
      <c r="B11740" s="9" t="n">
        <v>1.44</v>
      </c>
    </row>
    <row r="11741">
      <c r="A11741" s="160" t="n">
        <v>44347</v>
      </c>
      <c r="B11741" s="9" t="n"/>
    </row>
    <row r="11742">
      <c r="A11742" s="160" t="n">
        <v>44348</v>
      </c>
      <c r="B11742" s="9" t="n">
        <v>1.46</v>
      </c>
    </row>
    <row r="11743">
      <c r="A11743" s="160" t="n">
        <v>44349</v>
      </c>
      <c r="B11743" s="9" t="n">
        <v>1.46</v>
      </c>
    </row>
    <row r="11744">
      <c r="A11744" s="160" t="n">
        <v>44350</v>
      </c>
      <c r="B11744" s="9" t="n">
        <v>1.47</v>
      </c>
    </row>
    <row r="11745">
      <c r="A11745" s="160" t="n">
        <v>44351</v>
      </c>
      <c r="B11745" s="9" t="n">
        <v>1.42</v>
      </c>
    </row>
    <row r="11746">
      <c r="A11746" s="160" t="n">
        <v>44354</v>
      </c>
      <c r="B11746" s="9" t="n">
        <v>1.41</v>
      </c>
    </row>
    <row r="11747">
      <c r="A11747" s="160" t="n">
        <v>44355</v>
      </c>
      <c r="B11747" s="9" t="n">
        <v>1.39</v>
      </c>
    </row>
    <row r="11748">
      <c r="A11748" s="160" t="n">
        <v>44356</v>
      </c>
      <c r="B11748" s="9" t="n">
        <v>1.34</v>
      </c>
    </row>
    <row r="11749">
      <c r="A11749" s="160" t="n">
        <v>44357</v>
      </c>
      <c r="B11749" s="9" t="n">
        <v>1.31</v>
      </c>
    </row>
    <row r="11750">
      <c r="A11750" s="160" t="n">
        <v>44358</v>
      </c>
      <c r="B11750" s="9" t="n">
        <v>1.31</v>
      </c>
    </row>
    <row r="11751">
      <c r="A11751" s="160" t="n">
        <v>44361</v>
      </c>
      <c r="B11751" s="9" t="n">
        <v>1.35</v>
      </c>
    </row>
    <row r="11752">
      <c r="A11752" s="160" t="n">
        <v>44362</v>
      </c>
      <c r="B11752" s="9" t="n">
        <v>1.35</v>
      </c>
    </row>
    <row r="11753">
      <c r="A11753" s="160" t="n">
        <v>44363</v>
      </c>
      <c r="B11753" s="9" t="n">
        <v>1.36</v>
      </c>
    </row>
    <row r="11754">
      <c r="A11754" s="160" t="n">
        <v>44364</v>
      </c>
      <c r="B11754" s="9" t="n">
        <v>1.29</v>
      </c>
    </row>
    <row r="11755">
      <c r="A11755" s="160" t="n">
        <v>44365</v>
      </c>
      <c r="B11755" s="9" t="n">
        <v>1.19</v>
      </c>
    </row>
    <row r="11756">
      <c r="A11756" s="160" t="n">
        <v>44368</v>
      </c>
      <c r="B11756" s="9" t="n">
        <v>1.23</v>
      </c>
    </row>
    <row r="11757">
      <c r="A11757" s="160" t="n">
        <v>44369</v>
      </c>
      <c r="B11757" s="9" t="n">
        <v>1.23</v>
      </c>
    </row>
    <row r="11758">
      <c r="A11758" s="160" t="n">
        <v>44370</v>
      </c>
      <c r="B11758" s="9" t="n">
        <v>1.24</v>
      </c>
    </row>
    <row r="11759">
      <c r="A11759" s="160" t="n">
        <v>44371</v>
      </c>
      <c r="B11759" s="9" t="n">
        <v>1.23</v>
      </c>
    </row>
    <row r="11760">
      <c r="A11760" s="160" t="n">
        <v>44372</v>
      </c>
      <c r="B11760" s="9" t="n">
        <v>1.26</v>
      </c>
    </row>
    <row r="11761">
      <c r="A11761" s="160" t="n">
        <v>44375</v>
      </c>
      <c r="B11761" s="9" t="n">
        <v>1.24</v>
      </c>
    </row>
    <row r="11762">
      <c r="A11762" s="160" t="n">
        <v>44376</v>
      </c>
      <c r="B11762" s="9" t="n">
        <v>1.22</v>
      </c>
    </row>
    <row r="11763">
      <c r="A11763" s="160" t="n">
        <v>44377</v>
      </c>
      <c r="B11763" s="9" t="n">
        <v>1.2</v>
      </c>
    </row>
    <row r="11764">
      <c r="A11764" s="160" t="n">
        <v>44378</v>
      </c>
      <c r="B11764" s="9" t="n">
        <v>1.23</v>
      </c>
    </row>
    <row r="11765">
      <c r="A11765" s="160" t="n">
        <v>44379</v>
      </c>
      <c r="B11765" s="9" t="n">
        <v>1.2</v>
      </c>
    </row>
    <row r="11766">
      <c r="A11766" s="160" t="n">
        <v>44382</v>
      </c>
      <c r="B11766" s="9" t="n"/>
    </row>
    <row r="11767">
      <c r="A11767" s="160" t="n">
        <v>44383</v>
      </c>
      <c r="B11767" s="9" t="n">
        <v>1.15</v>
      </c>
    </row>
    <row r="11768">
      <c r="A11768" s="160" t="n">
        <v>44384</v>
      </c>
      <c r="B11768" s="9" t="n">
        <v>1.11</v>
      </c>
    </row>
    <row r="11769">
      <c r="A11769" s="160" t="n">
        <v>44385</v>
      </c>
      <c r="B11769" s="9" t="n">
        <v>1.11</v>
      </c>
    </row>
    <row r="11770">
      <c r="A11770" s="160" t="n">
        <v>44386</v>
      </c>
      <c r="B11770" s="9" t="n">
        <v>1.14</v>
      </c>
    </row>
    <row r="11771">
      <c r="A11771" s="160" t="n">
        <v>44389</v>
      </c>
      <c r="B11771" s="9" t="n">
        <v>1.15</v>
      </c>
    </row>
    <row r="11772">
      <c r="A11772" s="160" t="n">
        <v>44390</v>
      </c>
      <c r="B11772" s="9" t="n">
        <v>1.16</v>
      </c>
    </row>
    <row r="11773">
      <c r="A11773" s="160" t="n">
        <v>44391</v>
      </c>
      <c r="B11773" s="9" t="n">
        <v>1.14</v>
      </c>
    </row>
    <row r="11774">
      <c r="A11774" s="160" t="n">
        <v>44392</v>
      </c>
      <c r="B11774" s="9" t="n">
        <v>1.08</v>
      </c>
    </row>
    <row r="11775">
      <c r="A11775" s="160" t="n">
        <v>44393</v>
      </c>
      <c r="B11775" s="9" t="n">
        <v>1.06</v>
      </c>
    </row>
    <row r="11776">
      <c r="A11776" s="160" t="n">
        <v>44396</v>
      </c>
      <c r="B11776" s="9" t="n">
        <v>0.98</v>
      </c>
    </row>
    <row r="11777">
      <c r="A11777" s="160" t="n">
        <v>44397</v>
      </c>
      <c r="B11777" s="9" t="n">
        <v>1.03</v>
      </c>
    </row>
    <row r="11778">
      <c r="A11778" s="160" t="n">
        <v>44398</v>
      </c>
      <c r="B11778" s="9" t="n">
        <v>1.08</v>
      </c>
    </row>
    <row r="11779">
      <c r="A11779" s="160" t="n">
        <v>44399</v>
      </c>
      <c r="B11779" s="9" t="n">
        <v>1.07</v>
      </c>
    </row>
    <row r="11780">
      <c r="A11780" s="160" t="n">
        <v>44400</v>
      </c>
      <c r="B11780" s="9" t="n">
        <v>1.08</v>
      </c>
    </row>
    <row r="11781">
      <c r="A11781" s="160" t="n">
        <v>44403</v>
      </c>
      <c r="B11781" s="9" t="n">
        <v>1.07</v>
      </c>
    </row>
    <row r="11782">
      <c r="A11782" s="160" t="n">
        <v>44404</v>
      </c>
      <c r="B11782" s="9" t="n">
        <v>1.05</v>
      </c>
    </row>
    <row r="11783">
      <c r="A11783" s="160" t="n">
        <v>44405</v>
      </c>
      <c r="B11783" s="9" t="n">
        <v>1.06</v>
      </c>
    </row>
    <row r="11784">
      <c r="A11784" s="160" t="n">
        <v>44406</v>
      </c>
      <c r="B11784" s="9" t="n">
        <v>1.08</v>
      </c>
    </row>
    <row r="11785">
      <c r="A11785" s="160" t="n">
        <v>44407</v>
      </c>
      <c r="B11785" s="9" t="n">
        <v>1.05</v>
      </c>
    </row>
    <row r="11786">
      <c r="A11786" s="160" t="n">
        <v>44410</v>
      </c>
      <c r="B11786" s="9" t="n">
        <v>1.03</v>
      </c>
    </row>
    <row r="11787">
      <c r="A11787" s="160" t="n">
        <v>44411</v>
      </c>
      <c r="B11787" s="9" t="n">
        <v>1.02</v>
      </c>
    </row>
    <row r="11788">
      <c r="A11788" s="160" t="n">
        <v>44412</v>
      </c>
      <c r="B11788" s="9" t="n">
        <v>1.02</v>
      </c>
    </row>
    <row r="11789">
      <c r="A11789" s="160" t="n">
        <v>44413</v>
      </c>
      <c r="B11789" s="9" t="n">
        <v>1.02</v>
      </c>
    </row>
    <row r="11790">
      <c r="A11790" s="160" t="n">
        <v>44414</v>
      </c>
      <c r="B11790" s="9" t="n">
        <v>1.1</v>
      </c>
    </row>
    <row r="11791">
      <c r="A11791" s="160" t="n">
        <v>44417</v>
      </c>
      <c r="B11791" s="9" t="n">
        <v>1.1</v>
      </c>
    </row>
    <row r="11792">
      <c r="A11792" s="160" t="n">
        <v>44418</v>
      </c>
      <c r="B11792" s="9" t="n">
        <v>1.12</v>
      </c>
    </row>
    <row r="11793">
      <c r="A11793" s="160" t="n">
        <v>44419</v>
      </c>
      <c r="B11793" s="9" t="n">
        <v>1.12</v>
      </c>
    </row>
    <row r="11794">
      <c r="A11794" s="160" t="n">
        <v>44420</v>
      </c>
      <c r="B11794" s="9" t="n">
        <v>1.13</v>
      </c>
    </row>
    <row r="11795">
      <c r="A11795" s="160" t="n">
        <v>44421</v>
      </c>
      <c r="B11795" s="9" t="n">
        <v>1.06</v>
      </c>
    </row>
    <row r="11796">
      <c r="A11796" s="160" t="n">
        <v>44424</v>
      </c>
      <c r="B11796" s="9" t="n">
        <v>1.05</v>
      </c>
    </row>
    <row r="11797">
      <c r="A11797" s="160" t="n">
        <v>44425</v>
      </c>
      <c r="B11797" s="9" t="n">
        <v>1.03</v>
      </c>
    </row>
    <row r="11798">
      <c r="A11798" s="160" t="n">
        <v>44426</v>
      </c>
      <c r="B11798" s="9" t="n">
        <v>1.04</v>
      </c>
    </row>
    <row r="11799">
      <c r="A11799" s="160" t="n">
        <v>44427</v>
      </c>
      <c r="B11799" s="9" t="n">
        <v>1.02</v>
      </c>
    </row>
    <row r="11800">
      <c r="A11800" s="160" t="n">
        <v>44428</v>
      </c>
      <c r="B11800" s="9" t="n">
        <v>1.03</v>
      </c>
    </row>
    <row r="11801">
      <c r="A11801" s="160" t="n">
        <v>44431</v>
      </c>
      <c r="B11801" s="9" t="n">
        <v>1.02</v>
      </c>
    </row>
    <row r="11802">
      <c r="A11802" s="160" t="n">
        <v>44432</v>
      </c>
      <c r="B11802" s="9" t="n">
        <v>1.05</v>
      </c>
    </row>
    <row r="11803">
      <c r="A11803" s="160" t="n">
        <v>44433</v>
      </c>
      <c r="B11803" s="9" t="n">
        <v>1.12</v>
      </c>
    </row>
    <row r="11804">
      <c r="A11804" s="160" t="n">
        <v>44434</v>
      </c>
      <c r="B11804" s="9" t="n">
        <v>1.09</v>
      </c>
    </row>
    <row r="11805">
      <c r="A11805" s="160" t="n">
        <v>44435</v>
      </c>
      <c r="B11805" s="9" t="n">
        <v>1.09</v>
      </c>
    </row>
    <row r="11806">
      <c r="A11806" s="160" t="n">
        <v>44438</v>
      </c>
      <c r="B11806" s="9" t="n">
        <v>1.09</v>
      </c>
    </row>
    <row r="11807">
      <c r="A11807" s="160" t="n">
        <v>44439</v>
      </c>
      <c r="B11807" s="9" t="n">
        <v>1.1</v>
      </c>
    </row>
    <row r="11808">
      <c r="A11808" s="160" t="n">
        <v>44440</v>
      </c>
      <c r="B11808" s="9" t="n">
        <v>1.11</v>
      </c>
    </row>
    <row r="11809">
      <c r="A11809" s="160" t="n">
        <v>44441</v>
      </c>
      <c r="B11809" s="9" t="n">
        <v>1.09</v>
      </c>
    </row>
    <row r="11810">
      <c r="A11810" s="160" t="n">
        <v>44442</v>
      </c>
      <c r="B11810" s="9" t="n">
        <v>1.12</v>
      </c>
    </row>
    <row r="11811">
      <c r="A11811" s="160" t="n">
        <v>44445</v>
      </c>
      <c r="B11811" s="9" t="n"/>
    </row>
    <row r="11812">
      <c r="A11812" s="160" t="n">
        <v>44446</v>
      </c>
      <c r="B11812" s="9" t="n">
        <v>1.16</v>
      </c>
    </row>
    <row r="11813">
      <c r="A11813" s="160" t="n">
        <v>44447</v>
      </c>
      <c r="B11813" s="9" t="n">
        <v>1.13</v>
      </c>
    </row>
    <row r="11814">
      <c r="A11814" s="160" t="n">
        <v>44448</v>
      </c>
      <c r="B11814" s="9" t="n">
        <v>1.07</v>
      </c>
    </row>
    <row r="11815">
      <c r="A11815" s="160" t="n">
        <v>44449</v>
      </c>
      <c r="B11815" s="9" t="n">
        <v>1.12</v>
      </c>
    </row>
    <row r="11816">
      <c r="A11816" s="160" t="n">
        <v>44452</v>
      </c>
      <c r="B11816" s="9" t="n">
        <v>1.12</v>
      </c>
    </row>
    <row r="11817">
      <c r="A11817" s="160" t="n">
        <v>44453</v>
      </c>
      <c r="B11817" s="9" t="n">
        <v>1.07</v>
      </c>
    </row>
    <row r="11818">
      <c r="A11818" s="160" t="n">
        <v>44454</v>
      </c>
      <c r="B11818" s="9" t="n">
        <v>1.1</v>
      </c>
    </row>
    <row r="11819">
      <c r="A11819" s="160" t="n">
        <v>44455</v>
      </c>
      <c r="B11819" s="9" t="n">
        <v>1.11</v>
      </c>
    </row>
    <row r="11820">
      <c r="A11820" s="160" t="n">
        <v>44456</v>
      </c>
      <c r="B11820" s="9" t="n">
        <v>1.14</v>
      </c>
    </row>
    <row r="11821">
      <c r="A11821" s="160" t="n">
        <v>44459</v>
      </c>
      <c r="B11821" s="9" t="n">
        <v>1.08</v>
      </c>
    </row>
    <row r="11822">
      <c r="A11822" s="160" t="n">
        <v>44460</v>
      </c>
      <c r="B11822" s="9" t="n">
        <v>1.11</v>
      </c>
    </row>
    <row r="11823">
      <c r="A11823" s="160" t="n">
        <v>44461</v>
      </c>
      <c r="B11823" s="9" t="n">
        <v>1.07</v>
      </c>
    </row>
    <row r="11824">
      <c r="A11824" s="160" t="n">
        <v>44462</v>
      </c>
      <c r="B11824" s="9" t="n">
        <v>1.14</v>
      </c>
    </row>
    <row r="11825">
      <c r="A11825" s="160" t="n">
        <v>44463</v>
      </c>
      <c r="B11825" s="9" t="n">
        <v>1.18</v>
      </c>
    </row>
    <row r="11826">
      <c r="A11826" s="160" t="n">
        <v>44466</v>
      </c>
      <c r="B11826" s="9" t="n">
        <v>1.17</v>
      </c>
    </row>
    <row r="11827">
      <c r="A11827" s="160" t="n">
        <v>44467</v>
      </c>
      <c r="B11827" s="9" t="n">
        <v>1.23</v>
      </c>
    </row>
    <row r="11828">
      <c r="A11828" s="160" t="n">
        <v>44468</v>
      </c>
      <c r="B11828" s="9" t="n">
        <v>1.25</v>
      </c>
    </row>
    <row r="11829">
      <c r="A11829" s="160" t="n">
        <v>44469</v>
      </c>
      <c r="B11829" s="9" t="n">
        <v>1.24</v>
      </c>
    </row>
    <row r="11830">
      <c r="A11830" s="160" t="n">
        <v>44470</v>
      </c>
      <c r="B11830" s="9" t="n">
        <v>1.21</v>
      </c>
    </row>
    <row r="11831">
      <c r="A11831" s="160" t="n">
        <v>44473</v>
      </c>
      <c r="B11831" s="9" t="n">
        <v>1.22</v>
      </c>
    </row>
    <row r="11832">
      <c r="A11832" s="160" t="n">
        <v>44474</v>
      </c>
      <c r="B11832" s="9" t="n">
        <v>1.26</v>
      </c>
    </row>
    <row r="11833">
      <c r="A11833" s="160" t="n">
        <v>44475</v>
      </c>
      <c r="B11833" s="9" t="n">
        <v>1.23</v>
      </c>
    </row>
    <row r="11834">
      <c r="A11834" s="160" t="n">
        <v>44476</v>
      </c>
      <c r="B11834" s="9" t="n">
        <v>1.26</v>
      </c>
    </row>
    <row r="11835">
      <c r="A11835" s="160" t="n">
        <v>44477</v>
      </c>
      <c r="B11835" s="9" t="n">
        <v>1.29</v>
      </c>
    </row>
    <row r="11836">
      <c r="A11836" s="160" t="n">
        <v>44480</v>
      </c>
      <c r="B11836" s="9" t="n"/>
    </row>
    <row r="11837">
      <c r="A11837" s="160" t="n">
        <v>44481</v>
      </c>
      <c r="B11837" s="9" t="n">
        <v>1.24</v>
      </c>
    </row>
    <row r="11838">
      <c r="A11838" s="160" t="n">
        <v>44482</v>
      </c>
      <c r="B11838" s="9" t="n">
        <v>1.19</v>
      </c>
    </row>
    <row r="11839">
      <c r="A11839" s="160" t="n">
        <v>44483</v>
      </c>
      <c r="B11839" s="9" t="n">
        <v>1.16</v>
      </c>
    </row>
    <row r="11840">
      <c r="A11840" s="160" t="n">
        <v>44484</v>
      </c>
      <c r="B11840" s="9" t="n">
        <v>1.18</v>
      </c>
    </row>
    <row r="11841">
      <c r="A11841" s="160" t="n">
        <v>44487</v>
      </c>
      <c r="B11841" s="9" t="n">
        <v>1.15</v>
      </c>
    </row>
    <row r="11842">
      <c r="A11842" s="160" t="n">
        <v>44488</v>
      </c>
      <c r="B11842" s="9" t="n">
        <v>1.24</v>
      </c>
    </row>
    <row r="11843">
      <c r="A11843" s="160" t="n">
        <v>44489</v>
      </c>
      <c r="B11843" s="9" t="n">
        <v>1.25</v>
      </c>
    </row>
    <row r="11844">
      <c r="A11844" s="160" t="n">
        <v>44490</v>
      </c>
      <c r="B11844" s="9" t="n">
        <v>1.23</v>
      </c>
    </row>
    <row r="11845">
      <c r="A11845" s="160" t="n">
        <v>44491</v>
      </c>
      <c r="B11845" s="9" t="n">
        <v>1.18</v>
      </c>
    </row>
    <row r="11846">
      <c r="A11846" s="160" t="n">
        <v>44494</v>
      </c>
      <c r="B11846" s="9" t="n">
        <v>1.17</v>
      </c>
    </row>
    <row r="11847">
      <c r="A11847" s="160" t="n">
        <v>44495</v>
      </c>
      <c r="B11847" s="9" t="n">
        <v>1.16</v>
      </c>
    </row>
    <row r="11848">
      <c r="A11848" s="160" t="n">
        <v>44496</v>
      </c>
      <c r="B11848" s="9" t="n">
        <v>1.04</v>
      </c>
    </row>
    <row r="11849">
      <c r="A11849" s="160" t="n">
        <v>44497</v>
      </c>
      <c r="B11849" s="9" t="n">
        <v>1.07</v>
      </c>
    </row>
    <row r="11850">
      <c r="A11850" s="160" t="n">
        <v>44498</v>
      </c>
      <c r="B11850" s="9" t="n">
        <v>1.07</v>
      </c>
    </row>
    <row r="11851">
      <c r="A11851" s="160" t="n">
        <v>44501</v>
      </c>
      <c r="B11851" s="9" t="n">
        <v>1.08</v>
      </c>
    </row>
    <row r="11852">
      <c r="A11852" s="160" t="n">
        <v>44502</v>
      </c>
      <c r="B11852" s="9" t="n">
        <v>1.1</v>
      </c>
    </row>
    <row r="11853">
      <c r="A11853" s="160" t="n">
        <v>44503</v>
      </c>
      <c r="B11853" s="9" t="n">
        <v>1.13</v>
      </c>
    </row>
    <row r="11854">
      <c r="A11854" s="160" t="n">
        <v>44504</v>
      </c>
      <c r="B11854" s="9" t="n">
        <v>1.12</v>
      </c>
    </row>
    <row r="11855">
      <c r="A11855" s="160" t="n">
        <v>44505</v>
      </c>
      <c r="B11855" s="9" t="n">
        <v>1.06</v>
      </c>
    </row>
    <row r="11856">
      <c r="A11856" s="160" t="n">
        <v>44508</v>
      </c>
      <c r="B11856" s="9" t="n">
        <v>1.06</v>
      </c>
    </row>
    <row r="11857">
      <c r="A11857" s="160" t="n">
        <v>44509</v>
      </c>
      <c r="B11857" s="9" t="n">
        <v>1.05</v>
      </c>
    </row>
    <row r="11858">
      <c r="A11858" s="160" t="n">
        <v>44510</v>
      </c>
      <c r="B11858" s="9" t="n">
        <v>1.05</v>
      </c>
    </row>
    <row r="11859">
      <c r="A11859" s="160" t="n">
        <v>44511</v>
      </c>
      <c r="B11859" s="9" t="n"/>
    </row>
    <row r="11860">
      <c r="A11860" s="160" t="n">
        <v>44512</v>
      </c>
      <c r="B11860" s="9" t="n">
        <v>1.05</v>
      </c>
    </row>
    <row r="11861">
      <c r="A11861" s="160" t="n">
        <v>44515</v>
      </c>
      <c r="B11861" s="9" t="n">
        <v>1.1</v>
      </c>
    </row>
    <row r="11862">
      <c r="A11862" s="160" t="n">
        <v>44516</v>
      </c>
      <c r="B11862" s="9" t="n">
        <v>1.09</v>
      </c>
    </row>
    <row r="11863">
      <c r="A11863" s="160" t="n">
        <v>44517</v>
      </c>
      <c r="B11863" s="9" t="n">
        <v>1.08</v>
      </c>
    </row>
    <row r="11864">
      <c r="A11864" s="160" t="n">
        <v>44518</v>
      </c>
      <c r="B11864" s="9" t="n">
        <v>1.07</v>
      </c>
    </row>
    <row r="11865">
      <c r="A11865" s="160" t="n">
        <v>44519</v>
      </c>
      <c r="B11865" s="9" t="n">
        <v>1.02</v>
      </c>
    </row>
    <row r="11866">
      <c r="A11866" s="160" t="n">
        <v>44522</v>
      </c>
      <c r="B11866" s="9" t="n">
        <v>1</v>
      </c>
    </row>
    <row r="11867">
      <c r="A11867" s="160" t="n">
        <v>44523</v>
      </c>
      <c r="B11867" s="9" t="n">
        <v>1.07</v>
      </c>
    </row>
    <row r="11868">
      <c r="A11868" s="160" t="n">
        <v>44524</v>
      </c>
      <c r="B11868" s="9" t="n">
        <v>1</v>
      </c>
    </row>
    <row r="11869">
      <c r="A11869" s="160" t="n">
        <v>44525</v>
      </c>
      <c r="B11869" s="9" t="n"/>
    </row>
    <row r="11870">
      <c r="A11870" s="160" t="n">
        <v>44526</v>
      </c>
      <c r="B11870" s="9" t="n">
        <v>0.98</v>
      </c>
    </row>
    <row r="11871">
      <c r="A11871" s="160" t="n">
        <v>44529</v>
      </c>
      <c r="B11871" s="9" t="n">
        <v>1.01</v>
      </c>
    </row>
    <row r="11872">
      <c r="A11872" s="160" t="n">
        <v>44530</v>
      </c>
      <c r="B11872" s="9" t="n">
        <v>0.91</v>
      </c>
    </row>
    <row r="11873">
      <c r="A11873" s="160" t="n">
        <v>44531</v>
      </c>
      <c r="B11873" s="9" t="n">
        <v>0.87</v>
      </c>
    </row>
    <row r="11874">
      <c r="A11874" s="160" t="n">
        <v>44532</v>
      </c>
      <c r="B11874" s="9" t="n">
        <v>0.8100000000000001</v>
      </c>
    </row>
    <row r="11875">
      <c r="A11875" s="160" t="n">
        <v>44533</v>
      </c>
      <c r="B11875" s="9" t="n">
        <v>0.75</v>
      </c>
    </row>
    <row r="11876">
      <c r="A11876" s="160" t="n">
        <v>44536</v>
      </c>
      <c r="B11876" s="9" t="n">
        <v>0.78</v>
      </c>
    </row>
    <row r="11877">
      <c r="A11877" s="160" t="n">
        <v>44537</v>
      </c>
      <c r="B11877" s="9" t="n">
        <v>0.78</v>
      </c>
    </row>
    <row r="11878">
      <c r="A11878" s="160" t="n">
        <v>44538</v>
      </c>
      <c r="B11878" s="9" t="n">
        <v>0.84</v>
      </c>
    </row>
    <row r="11879">
      <c r="A11879" s="160" t="n">
        <v>44539</v>
      </c>
      <c r="B11879" s="9" t="n">
        <v>0.79</v>
      </c>
    </row>
    <row r="11880">
      <c r="A11880" s="160" t="n">
        <v>44540</v>
      </c>
      <c r="B11880" s="9" t="n">
        <v>0.8100000000000001</v>
      </c>
    </row>
    <row r="11881">
      <c r="A11881" s="160" t="n">
        <v>44543</v>
      </c>
      <c r="B11881" s="9" t="n">
        <v>0.76</v>
      </c>
    </row>
    <row r="11882">
      <c r="A11882" s="160" t="n">
        <v>44544</v>
      </c>
      <c r="B11882" s="9" t="n">
        <v>0.77</v>
      </c>
    </row>
    <row r="11883">
      <c r="A11883" s="160" t="n">
        <v>44545</v>
      </c>
      <c r="B11883" s="9" t="n">
        <v>0.78</v>
      </c>
    </row>
    <row r="11884">
      <c r="A11884" s="160" t="n">
        <v>44546</v>
      </c>
      <c r="B11884" s="9" t="n">
        <v>0.8</v>
      </c>
    </row>
    <row r="11885">
      <c r="A11885" s="160" t="n">
        <v>44547</v>
      </c>
      <c r="B11885" s="9" t="n">
        <v>0.75</v>
      </c>
    </row>
    <row r="11886">
      <c r="A11886" s="160" t="n">
        <v>44550</v>
      </c>
      <c r="B11886" s="9" t="n">
        <v>0.78</v>
      </c>
    </row>
    <row r="11887">
      <c r="A11887" s="160" t="n">
        <v>44551</v>
      </c>
      <c r="B11887" s="9" t="n">
        <v>0.78</v>
      </c>
    </row>
    <row r="11888">
      <c r="A11888" s="160" t="n">
        <v>44552</v>
      </c>
      <c r="B11888" s="9" t="n">
        <v>0.78</v>
      </c>
    </row>
    <row r="11889">
      <c r="A11889" s="160" t="n">
        <v>44553</v>
      </c>
      <c r="B11889" s="9" t="n">
        <v>0.79</v>
      </c>
    </row>
    <row r="11890">
      <c r="A11890" s="160" t="n">
        <v>44554</v>
      </c>
      <c r="B11890" s="9" t="n"/>
    </row>
    <row r="11891">
      <c r="A11891" s="160" t="n">
        <v>44557</v>
      </c>
      <c r="B11891" s="9" t="n">
        <v>0.72</v>
      </c>
    </row>
    <row r="11892">
      <c r="A11892" s="160" t="n">
        <v>44558</v>
      </c>
      <c r="B11892" s="9" t="n">
        <v>0.75</v>
      </c>
    </row>
    <row r="11893">
      <c r="A11893" s="160" t="n">
        <v>44559</v>
      </c>
      <c r="B11893" s="9" t="n">
        <v>0.8</v>
      </c>
    </row>
    <row r="11894">
      <c r="A11894" s="160" t="n">
        <v>44560</v>
      </c>
      <c r="B11894" s="9" t="n">
        <v>0.79</v>
      </c>
    </row>
    <row r="11895">
      <c r="A11895" s="160" t="n">
        <v>44561</v>
      </c>
      <c r="B11895" s="9" t="n">
        <v>0.79</v>
      </c>
    </row>
    <row r="11896">
      <c r="A11896" s="160" t="n">
        <v>44564</v>
      </c>
      <c r="B11896" s="9" t="n">
        <v>0.85</v>
      </c>
    </row>
    <row r="11897">
      <c r="A11897" s="160" t="n">
        <v>44565</v>
      </c>
      <c r="B11897" s="9" t="n">
        <v>0.89</v>
      </c>
    </row>
    <row r="11898">
      <c r="A11898" s="160" t="n">
        <v>44566</v>
      </c>
      <c r="B11898" s="9" t="n">
        <v>0.88</v>
      </c>
    </row>
    <row r="11899">
      <c r="A11899" s="160" t="n">
        <v>44567</v>
      </c>
      <c r="B11899" s="9" t="n">
        <v>0.85</v>
      </c>
    </row>
    <row r="11900">
      <c r="A11900" s="160" t="n">
        <v>44568</v>
      </c>
      <c r="B11900" s="9" t="n">
        <v>0.89</v>
      </c>
    </row>
    <row r="11901">
      <c r="A11901" s="160" t="n">
        <v>44571</v>
      </c>
      <c r="B11901" s="9" t="n">
        <v>0.86</v>
      </c>
    </row>
    <row r="11902">
      <c r="A11902" s="160" t="n">
        <v>44572</v>
      </c>
      <c r="B11902" s="9" t="n">
        <v>0.85</v>
      </c>
    </row>
    <row r="11903">
      <c r="A11903" s="160" t="n">
        <v>44573</v>
      </c>
      <c r="B11903" s="9" t="n">
        <v>0.82</v>
      </c>
    </row>
    <row r="11904">
      <c r="A11904" s="160" t="n">
        <v>44574</v>
      </c>
      <c r="B11904" s="9" t="n">
        <v>0.79</v>
      </c>
    </row>
    <row r="11905">
      <c r="A11905" s="160" t="n">
        <v>44575</v>
      </c>
      <c r="B11905" s="9" t="n">
        <v>0.79</v>
      </c>
    </row>
    <row r="11906">
      <c r="A11906" s="160" t="n">
        <v>44578</v>
      </c>
      <c r="B11906" s="9" t="n"/>
    </row>
    <row r="11907">
      <c r="A11907" s="160" t="n">
        <v>44579</v>
      </c>
      <c r="B11907" s="9" t="n">
        <v>0.8100000000000001</v>
      </c>
    </row>
    <row r="11908">
      <c r="A11908" s="160" t="n">
        <v>44580</v>
      </c>
      <c r="B11908" s="9" t="n">
        <v>0.79</v>
      </c>
    </row>
    <row r="11909">
      <c r="A11909" s="160" t="n">
        <v>44581</v>
      </c>
      <c r="B11909" s="9" t="n">
        <v>0.75</v>
      </c>
    </row>
    <row r="11910">
      <c r="A11910" s="160" t="n">
        <v>44582</v>
      </c>
      <c r="B11910" s="9" t="n">
        <v>0.74</v>
      </c>
    </row>
    <row r="11911">
      <c r="A11911" s="160" t="n">
        <v>44585</v>
      </c>
      <c r="B11911" s="9" t="n">
        <v>0.76</v>
      </c>
    </row>
    <row r="11912">
      <c r="A11912" s="160" t="n">
        <v>44586</v>
      </c>
      <c r="B11912" s="9" t="n">
        <v>0.76</v>
      </c>
    </row>
    <row r="11913">
      <c r="A11913" s="160" t="n">
        <v>44587</v>
      </c>
      <c r="B11913" s="9" t="n">
        <v>0.72</v>
      </c>
    </row>
    <row r="11914">
      <c r="A11914" s="160" t="n">
        <v>44588</v>
      </c>
      <c r="B11914" s="9" t="n">
        <v>0.63</v>
      </c>
    </row>
    <row r="11915">
      <c r="A11915" s="160" t="n">
        <v>44589</v>
      </c>
      <c r="B11915" s="9" t="n">
        <v>0.63</v>
      </c>
    </row>
    <row r="11916">
      <c r="A11916" s="160" t="n">
        <v>44592</v>
      </c>
      <c r="B11916" s="9" t="n">
        <v>0.61</v>
      </c>
    </row>
    <row r="11917">
      <c r="A11917" s="160" t="n">
        <v>44593</v>
      </c>
      <c r="B11917" s="9" t="n">
        <v>0.63</v>
      </c>
    </row>
    <row r="11918">
      <c r="A11918" s="160" t="n">
        <v>44594</v>
      </c>
      <c r="B11918" s="9" t="n">
        <v>0.62</v>
      </c>
    </row>
    <row r="11919">
      <c r="A11919" s="160" t="n">
        <v>44595</v>
      </c>
      <c r="B11919" s="9" t="n">
        <v>0.63</v>
      </c>
    </row>
    <row r="11920">
      <c r="A11920" s="160" t="n">
        <v>44596</v>
      </c>
      <c r="B11920" s="9" t="n">
        <v>0.62</v>
      </c>
    </row>
    <row r="11921">
      <c r="A11921" s="160" t="n">
        <v>44599</v>
      </c>
      <c r="B11921" s="9" t="n">
        <v>0.62</v>
      </c>
    </row>
    <row r="11922">
      <c r="A11922" s="160" t="n">
        <v>44600</v>
      </c>
      <c r="B11922" s="9" t="n">
        <v>0.61</v>
      </c>
    </row>
    <row r="11923">
      <c r="A11923" s="160" t="n">
        <v>44601</v>
      </c>
      <c r="B11923" s="9" t="n">
        <v>0.58</v>
      </c>
    </row>
    <row r="11924">
      <c r="A11924" s="160" t="n">
        <v>44602</v>
      </c>
      <c r="B11924" s="9" t="n">
        <v>0.42</v>
      </c>
    </row>
    <row r="11925">
      <c r="A11925" s="160" t="n">
        <v>44603</v>
      </c>
      <c r="B11925" s="9" t="n">
        <v>0.42</v>
      </c>
    </row>
    <row r="11926">
      <c r="A11926" s="160" t="n">
        <v>44606</v>
      </c>
      <c r="B11926" s="9" t="n">
        <v>0.4</v>
      </c>
    </row>
    <row r="11927">
      <c r="A11927" s="160" t="n">
        <v>44607</v>
      </c>
      <c r="B11927" s="9" t="n">
        <v>0.47</v>
      </c>
    </row>
    <row r="11928">
      <c r="A11928" s="160" t="n">
        <v>44608</v>
      </c>
      <c r="B11928" s="9" t="n">
        <v>0.51</v>
      </c>
    </row>
    <row r="11929">
      <c r="A11929" s="160" t="n">
        <v>44609</v>
      </c>
      <c r="B11929" s="9" t="n">
        <v>0.48</v>
      </c>
    </row>
    <row r="11930">
      <c r="A11930" s="160" t="n">
        <v>44610</v>
      </c>
      <c r="B11930" s="9" t="n">
        <v>0.45</v>
      </c>
    </row>
    <row r="11931">
      <c r="A11931" s="160" t="n">
        <v>44613</v>
      </c>
      <c r="B11931" s="9" t="n"/>
    </row>
    <row r="11932">
      <c r="A11932" s="160" t="n">
        <v>44614</v>
      </c>
      <c r="B11932" s="9" t="n">
        <v>0.38</v>
      </c>
    </row>
    <row r="11933">
      <c r="A11933" s="160" t="n">
        <v>44615</v>
      </c>
      <c r="B11933" s="9" t="n">
        <v>0.41</v>
      </c>
    </row>
    <row r="11934">
      <c r="A11934" s="160" t="n">
        <v>44616</v>
      </c>
      <c r="B11934" s="9" t="n">
        <v>0.42</v>
      </c>
    </row>
    <row r="11935">
      <c r="A11935" s="160" t="n">
        <v>44617</v>
      </c>
      <c r="B11935" s="9" t="n">
        <v>0.42</v>
      </c>
    </row>
    <row r="11936">
      <c r="A11936" s="160" t="n">
        <v>44620</v>
      </c>
      <c r="B11936" s="9" t="n">
        <v>0.39</v>
      </c>
    </row>
    <row r="11937">
      <c r="A11937" s="160" t="n">
        <v>44621</v>
      </c>
      <c r="B11937" s="9" t="n">
        <v>0.41</v>
      </c>
    </row>
    <row r="11938">
      <c r="A11938" s="160" t="n">
        <v>44622</v>
      </c>
      <c r="B11938" s="9" t="n">
        <v>0.36</v>
      </c>
    </row>
    <row r="11939">
      <c r="A11939" s="160" t="n">
        <v>44623</v>
      </c>
      <c r="B11939" s="9" t="n">
        <v>0.33</v>
      </c>
    </row>
    <row r="11940">
      <c r="A11940" s="160" t="n">
        <v>44624</v>
      </c>
      <c r="B11940" s="9" t="n">
        <v>0.24</v>
      </c>
    </row>
    <row r="11941">
      <c r="A11941" s="160" t="n">
        <v>44627</v>
      </c>
      <c r="B11941" s="9" t="n">
        <v>0.23</v>
      </c>
    </row>
    <row r="11942">
      <c r="A11942" s="160" t="n">
        <v>44628</v>
      </c>
      <c r="B11942" s="9" t="n">
        <v>0.23</v>
      </c>
    </row>
    <row r="11943">
      <c r="A11943" s="160" t="n">
        <v>44629</v>
      </c>
      <c r="B11943" s="9" t="n">
        <v>0.26</v>
      </c>
    </row>
    <row r="11944">
      <c r="A11944" s="160" t="n">
        <v>44630</v>
      </c>
      <c r="B11944" s="9" t="n">
        <v>0.26</v>
      </c>
    </row>
    <row r="11945">
      <c r="A11945" s="160" t="n">
        <v>44631</v>
      </c>
      <c r="B11945" s="9" t="n">
        <v>0.25</v>
      </c>
    </row>
    <row r="11946">
      <c r="A11946" s="160" t="n">
        <v>44634</v>
      </c>
      <c r="B11946" s="9" t="n">
        <v>0.27</v>
      </c>
    </row>
    <row r="11947">
      <c r="A11947" s="160" t="n">
        <v>44635</v>
      </c>
      <c r="B11947" s="9" t="n">
        <v>0.3</v>
      </c>
    </row>
    <row r="11948">
      <c r="A11948" s="160" t="n">
        <v>44636</v>
      </c>
      <c r="B11948" s="9" t="n">
        <v>0.24</v>
      </c>
    </row>
    <row r="11949">
      <c r="A11949" s="160" t="n">
        <v>44637</v>
      </c>
      <c r="B11949" s="9" t="n">
        <v>0.26</v>
      </c>
    </row>
    <row r="11950">
      <c r="A11950" s="160" t="n">
        <v>44638</v>
      </c>
      <c r="B11950" s="9" t="n">
        <v>0.17</v>
      </c>
    </row>
    <row r="11951">
      <c r="A11951" s="160" t="n">
        <v>44641</v>
      </c>
      <c r="B11951" s="9" t="n">
        <v>0.18</v>
      </c>
    </row>
    <row r="11952">
      <c r="A11952" s="160" t="n">
        <v>44642</v>
      </c>
      <c r="B11952" s="9" t="n">
        <v>0.2</v>
      </c>
    </row>
    <row r="11953">
      <c r="A11953" s="160" t="n">
        <v>44643</v>
      </c>
      <c r="B11953" s="9" t="n">
        <v>0.19</v>
      </c>
    </row>
    <row r="11954">
      <c r="A11954" s="160" t="n">
        <v>44644</v>
      </c>
      <c r="B11954" s="9" t="n">
        <v>0.21</v>
      </c>
    </row>
    <row r="11955">
      <c r="A11955" s="160" t="n">
        <v>44645</v>
      </c>
      <c r="B11955" s="9" t="n">
        <v>0.18</v>
      </c>
    </row>
    <row r="11956">
      <c r="A11956" s="160" t="n">
        <v>44648</v>
      </c>
      <c r="B11956" s="9" t="n">
        <v>0.11</v>
      </c>
    </row>
    <row r="11957">
      <c r="A11957" s="160" t="n">
        <v>44649</v>
      </c>
      <c r="B11957" s="9" t="n">
        <v>0.06</v>
      </c>
    </row>
    <row r="11958">
      <c r="A11958" s="160" t="n">
        <v>44650</v>
      </c>
      <c r="B11958" s="9" t="n">
        <v>0.04</v>
      </c>
    </row>
    <row r="11959">
      <c r="A11959" s="160" t="n">
        <v>44651</v>
      </c>
      <c r="B11959" s="9" t="n">
        <v>0.04</v>
      </c>
    </row>
    <row r="11960">
      <c r="A11960" s="160" t="n">
        <v>44652</v>
      </c>
      <c r="B11960" s="9" t="n">
        <v>-0.05</v>
      </c>
    </row>
    <row r="11961">
      <c r="A11961" s="160" t="n">
        <v>44655</v>
      </c>
      <c r="B11961" s="9" t="n">
        <v>-0.01</v>
      </c>
    </row>
    <row r="11962">
      <c r="A11962" s="160" t="n">
        <v>44656</v>
      </c>
      <c r="B11962" s="9" t="n">
        <v>0.03</v>
      </c>
    </row>
    <row r="11963">
      <c r="A11963" s="160" t="n">
        <v>44657</v>
      </c>
      <c r="B11963" s="9" t="n">
        <v>0.11</v>
      </c>
    </row>
    <row r="11964">
      <c r="A11964" s="160" t="n">
        <v>44658</v>
      </c>
      <c r="B11964" s="9" t="n">
        <v>0.19</v>
      </c>
    </row>
    <row r="11965">
      <c r="A11965" s="160" t="n">
        <v>44659</v>
      </c>
      <c r="B11965" s="9" t="n">
        <v>0.19</v>
      </c>
    </row>
    <row r="11966">
      <c r="A11966" s="160" t="n">
        <v>44662</v>
      </c>
      <c r="B11966" s="9" t="n">
        <v>0.29</v>
      </c>
    </row>
    <row r="11967">
      <c r="A11967" s="160" t="n">
        <v>44663</v>
      </c>
      <c r="B11967" s="9" t="n">
        <v>0.33</v>
      </c>
    </row>
    <row r="11968">
      <c r="A11968" s="160" t="n">
        <v>44664</v>
      </c>
      <c r="B11968" s="9" t="n">
        <v>0.33</v>
      </c>
    </row>
    <row r="11969">
      <c r="A11969" s="160" t="n">
        <v>44665</v>
      </c>
      <c r="B11969" s="9" t="n">
        <v>0.36</v>
      </c>
    </row>
    <row r="11970">
      <c r="A11970" s="160" t="n">
        <v>44666</v>
      </c>
      <c r="B11970" s="9" t="n"/>
    </row>
    <row r="11971">
      <c r="A11971" s="160" t="n">
        <v>44669</v>
      </c>
      <c r="B11971" s="9" t="n">
        <v>0.39</v>
      </c>
    </row>
    <row r="11972">
      <c r="A11972" s="160" t="n">
        <v>44670</v>
      </c>
      <c r="B11972" s="9" t="n">
        <v>0.32</v>
      </c>
    </row>
    <row r="11973">
      <c r="A11973" s="160" t="n">
        <v>44671</v>
      </c>
      <c r="B11973" s="9" t="n">
        <v>0.25</v>
      </c>
    </row>
    <row r="11974">
      <c r="A11974" s="160" t="n">
        <v>44672</v>
      </c>
      <c r="B11974" s="9" t="n">
        <v>0.22</v>
      </c>
    </row>
    <row r="11975">
      <c r="A11975" s="160" t="n">
        <v>44673</v>
      </c>
      <c r="B11975" s="9" t="n">
        <v>0.18</v>
      </c>
    </row>
    <row r="11976">
      <c r="A11976" s="160" t="n">
        <v>44676</v>
      </c>
      <c r="B11976" s="9" t="n">
        <v>0.18</v>
      </c>
    </row>
    <row r="11977">
      <c r="A11977" s="160" t="n">
        <v>44677</v>
      </c>
      <c r="B11977" s="9" t="n">
        <v>0.23</v>
      </c>
    </row>
    <row r="11978">
      <c r="A11978" s="160" t="n">
        <v>44678</v>
      </c>
      <c r="B11978" s="9" t="n">
        <v>0.24</v>
      </c>
    </row>
    <row r="11979">
      <c r="A11979" s="160" t="n">
        <v>44679</v>
      </c>
      <c r="B11979" s="9" t="n">
        <v>0.22</v>
      </c>
    </row>
    <row r="11980">
      <c r="A11980" s="160" t="n">
        <v>44680</v>
      </c>
      <c r="B11980" s="9" t="n">
        <v>0.19</v>
      </c>
    </row>
    <row r="11981">
      <c r="A11981" s="160" t="n">
        <v>44683</v>
      </c>
      <c r="B11981" s="9" t="n">
        <v>0.26</v>
      </c>
    </row>
    <row r="11982">
      <c r="A11982" s="160" t="n">
        <v>44684</v>
      </c>
      <c r="B11982" s="9" t="n">
        <v>0.19</v>
      </c>
    </row>
    <row r="11983">
      <c r="A11983" s="160" t="n">
        <v>44685</v>
      </c>
      <c r="B11983" s="9" t="n">
        <v>0.27</v>
      </c>
    </row>
    <row r="11984">
      <c r="A11984" s="160" t="n">
        <v>44686</v>
      </c>
      <c r="B11984" s="9" t="n">
        <v>0.34</v>
      </c>
    </row>
    <row r="11985">
      <c r="A11985" s="160" t="n">
        <v>44687</v>
      </c>
      <c r="B11985" s="9" t="n">
        <v>0.4</v>
      </c>
    </row>
    <row r="11986">
      <c r="A11986" s="160" t="n">
        <v>44690</v>
      </c>
      <c r="B11986" s="9" t="n">
        <v>0.44</v>
      </c>
    </row>
    <row r="11987">
      <c r="A11987" s="160" t="n">
        <v>44691</v>
      </c>
      <c r="B11987" s="9" t="n">
        <v>0.37</v>
      </c>
    </row>
    <row r="11988">
      <c r="A11988" s="160" t="n">
        <v>44692</v>
      </c>
      <c r="B11988" s="9" t="n">
        <v>0.25</v>
      </c>
    </row>
    <row r="11989">
      <c r="A11989" s="160" t="n">
        <v>44693</v>
      </c>
      <c r="B11989" s="9" t="n">
        <v>0.28</v>
      </c>
    </row>
    <row r="11990">
      <c r="A11990" s="160" t="n">
        <v>44694</v>
      </c>
      <c r="B11990" s="9" t="n">
        <v>0.32</v>
      </c>
    </row>
    <row r="11991">
      <c r="A11991" s="160" t="n">
        <v>44697</v>
      </c>
      <c r="B11991" s="9" t="n">
        <v>0.3</v>
      </c>
    </row>
    <row r="11992">
      <c r="A11992" s="160" t="n">
        <v>44698</v>
      </c>
      <c r="B11992" s="9" t="n">
        <v>0.27</v>
      </c>
    </row>
    <row r="11993">
      <c r="A11993" s="160" t="n">
        <v>44699</v>
      </c>
      <c r="B11993" s="9" t="n">
        <v>0.21</v>
      </c>
    </row>
    <row r="11994">
      <c r="A11994" s="160" t="n">
        <v>44700</v>
      </c>
      <c r="B11994" s="9" t="n">
        <v>0.21</v>
      </c>
    </row>
    <row r="11995">
      <c r="A11995" s="160" t="n">
        <v>44701</v>
      </c>
      <c r="B11995" s="9" t="n">
        <v>0.18</v>
      </c>
    </row>
    <row r="11996">
      <c r="A11996" s="160" t="n">
        <v>44704</v>
      </c>
      <c r="B11996" s="9" t="n">
        <v>0.21</v>
      </c>
    </row>
    <row r="11997">
      <c r="A11997" s="160" t="n">
        <v>44705</v>
      </c>
      <c r="B11997" s="9" t="n">
        <v>0.26</v>
      </c>
    </row>
    <row r="11998">
      <c r="A11998" s="160" t="n">
        <v>44706</v>
      </c>
      <c r="B11998" s="9" t="n">
        <v>0.27</v>
      </c>
    </row>
    <row r="11999">
      <c r="A11999" s="160" t="n">
        <v>44707</v>
      </c>
      <c r="B11999" s="9" t="n">
        <v>0.29</v>
      </c>
    </row>
    <row r="12000">
      <c r="A12000" s="160" t="n">
        <v>44708</v>
      </c>
      <c r="B12000" s="9" t="n">
        <v>0.27</v>
      </c>
    </row>
    <row r="12001">
      <c r="A12001" s="160" t="n">
        <v>44711</v>
      </c>
      <c r="B12001" s="9" t="n"/>
    </row>
    <row r="12002">
      <c r="A12002" s="160" t="n">
        <v>44712</v>
      </c>
      <c r="B12002" s="9" t="n">
        <v>0.32</v>
      </c>
    </row>
    <row r="12003">
      <c r="A12003" s="160" t="n">
        <v>44713</v>
      </c>
      <c r="B12003" s="9" t="n">
        <v>0.28</v>
      </c>
    </row>
    <row r="12004">
      <c r="A12004" s="160" t="n">
        <v>44714</v>
      </c>
      <c r="B12004" s="9" t="n">
        <v>0.27</v>
      </c>
    </row>
    <row r="12005">
      <c r="A12005" s="160" t="n">
        <v>44715</v>
      </c>
      <c r="B12005" s="9" t="n">
        <v>0.3</v>
      </c>
    </row>
    <row r="12006">
      <c r="A12006" s="160" t="n">
        <v>44718</v>
      </c>
      <c r="B12006" s="9" t="n">
        <v>0.31</v>
      </c>
    </row>
    <row r="12007">
      <c r="A12007" s="160" t="n">
        <v>44719</v>
      </c>
      <c r="B12007" s="9" t="n">
        <v>0.23</v>
      </c>
    </row>
    <row r="12008">
      <c r="A12008" s="160" t="n">
        <v>44720</v>
      </c>
      <c r="B12008" s="9" t="n">
        <v>0.25</v>
      </c>
    </row>
    <row r="12009">
      <c r="A12009" s="160" t="n">
        <v>44721</v>
      </c>
      <c r="B12009" s="9" t="n">
        <v>0.21</v>
      </c>
    </row>
    <row r="12010">
      <c r="A12010" s="160" t="n">
        <v>44722</v>
      </c>
      <c r="B12010" s="9" t="n">
        <v>0.09</v>
      </c>
    </row>
    <row r="12011">
      <c r="A12011" s="160" t="n">
        <v>44725</v>
      </c>
      <c r="B12011" s="9" t="n">
        <v>0.03</v>
      </c>
    </row>
    <row r="12012">
      <c r="A12012" s="160" t="n">
        <v>44726</v>
      </c>
      <c r="B12012" s="9" t="n">
        <v>0.04</v>
      </c>
    </row>
    <row r="12013">
      <c r="A12013" s="160" t="n">
        <v>44727</v>
      </c>
      <c r="B12013" s="9" t="n">
        <v>0.13</v>
      </c>
    </row>
    <row r="12014">
      <c r="A12014" s="160" t="n">
        <v>44728</v>
      </c>
      <c r="B12014" s="9" t="n">
        <v>0.14</v>
      </c>
    </row>
    <row r="12015">
      <c r="A12015" s="160" t="n">
        <v>44729</v>
      </c>
      <c r="B12015" s="9" t="n">
        <v>0.08</v>
      </c>
    </row>
    <row r="12016">
      <c r="A12016" s="160" t="n">
        <v>44732</v>
      </c>
      <c r="B12016" s="9" t="n"/>
    </row>
    <row r="12017">
      <c r="A12017" s="160" t="n">
        <v>44733</v>
      </c>
      <c r="B12017" s="9" t="n">
        <v>0.1</v>
      </c>
    </row>
    <row r="12018">
      <c r="A12018" s="160" t="n">
        <v>44734</v>
      </c>
      <c r="B12018" s="9" t="n">
        <v>0.1</v>
      </c>
    </row>
    <row r="12019">
      <c r="A12019" s="160" t="n">
        <v>44735</v>
      </c>
      <c r="B12019" s="9" t="n">
        <v>0.08</v>
      </c>
    </row>
    <row r="12020">
      <c r="A12020" s="160" t="n">
        <v>44736</v>
      </c>
      <c r="B12020" s="9" t="n">
        <v>0.09</v>
      </c>
    </row>
    <row r="12021">
      <c r="A12021" s="160" t="n">
        <v>44739</v>
      </c>
      <c r="B12021" s="9" t="n">
        <v>0.12</v>
      </c>
    </row>
    <row r="12022">
      <c r="A12022" s="160" t="n">
        <v>44740</v>
      </c>
      <c r="B12022" s="9" t="n">
        <v>0.1</v>
      </c>
    </row>
    <row r="12023">
      <c r="A12023" s="160" t="n">
        <v>44741</v>
      </c>
      <c r="B12023" s="9" t="n">
        <v>0.04</v>
      </c>
    </row>
    <row r="12024">
      <c r="A12024" s="160" t="n">
        <v>44742</v>
      </c>
      <c r="B12024" s="9" t="n">
        <v>0.06</v>
      </c>
    </row>
    <row r="12025">
      <c r="A12025" s="160" t="n">
        <v>44743</v>
      </c>
      <c r="B12025" s="9" t="n">
        <v>0.04</v>
      </c>
    </row>
    <row r="12026">
      <c r="A12026" s="160" t="n">
        <v>44746</v>
      </c>
      <c r="B12026" s="9" t="n"/>
    </row>
    <row r="12027">
      <c r="A12027" s="160" t="n">
        <v>44747</v>
      </c>
      <c r="B12027" s="9" t="n">
        <v>0</v>
      </c>
    </row>
    <row r="12028">
      <c r="A12028" s="160" t="n">
        <v>44748</v>
      </c>
      <c r="B12028" s="9" t="n">
        <v>-0.04</v>
      </c>
    </row>
    <row r="12029">
      <c r="A12029" s="160" t="n">
        <v>44749</v>
      </c>
      <c r="B12029" s="9" t="n">
        <v>-0.02</v>
      </c>
    </row>
    <row r="12030">
      <c r="A12030" s="160" t="n">
        <v>44750</v>
      </c>
      <c r="B12030" s="9" t="n">
        <v>-0.03</v>
      </c>
    </row>
    <row r="12031">
      <c r="A12031" s="160" t="n">
        <v>44753</v>
      </c>
      <c r="B12031" s="9" t="n">
        <v>-0.08</v>
      </c>
    </row>
    <row r="12032">
      <c r="A12032" s="160" t="n">
        <v>44754</v>
      </c>
      <c r="B12032" s="9" t="n">
        <v>-0.07000000000000001</v>
      </c>
    </row>
    <row r="12033">
      <c r="A12033" s="160" t="n">
        <v>44755</v>
      </c>
      <c r="B12033" s="9" t="n">
        <v>-0.22</v>
      </c>
    </row>
    <row r="12034">
      <c r="A12034" s="160" t="n">
        <v>44756</v>
      </c>
      <c r="B12034" s="9" t="n">
        <v>-0.19</v>
      </c>
    </row>
    <row r="12035">
      <c r="A12035" s="160" t="n">
        <v>44757</v>
      </c>
      <c r="B12035" s="9" t="n">
        <v>-0.2</v>
      </c>
    </row>
    <row r="12036">
      <c r="A12036" s="160" t="n">
        <v>44760</v>
      </c>
      <c r="B12036" s="9" t="n">
        <v>-0.19</v>
      </c>
    </row>
    <row r="12037">
      <c r="A12037" s="160" t="n">
        <v>44761</v>
      </c>
      <c r="B12037" s="9" t="n">
        <v>-0.22</v>
      </c>
    </row>
    <row r="12038">
      <c r="A12038" s="160" t="n">
        <v>44762</v>
      </c>
      <c r="B12038" s="9" t="n">
        <v>-0.21</v>
      </c>
    </row>
    <row r="12039">
      <c r="A12039" s="160" t="n">
        <v>44763</v>
      </c>
      <c r="B12039" s="9" t="n">
        <v>-0.19</v>
      </c>
    </row>
    <row r="12040">
      <c r="A12040" s="160" t="n">
        <v>44764</v>
      </c>
      <c r="B12040" s="9" t="n">
        <v>-0.21</v>
      </c>
    </row>
    <row r="12041">
      <c r="A12041" s="160" t="n">
        <v>44767</v>
      </c>
      <c r="B12041" s="9" t="n">
        <v>-0.19</v>
      </c>
    </row>
    <row r="12042">
      <c r="A12042" s="160" t="n">
        <v>44768</v>
      </c>
      <c r="B12042" s="9" t="n">
        <v>-0.21</v>
      </c>
    </row>
    <row r="12043">
      <c r="A12043" s="160" t="n">
        <v>44769</v>
      </c>
      <c r="B12043" s="9" t="n">
        <v>-0.18</v>
      </c>
    </row>
    <row r="12044">
      <c r="A12044" s="160" t="n">
        <v>44770</v>
      </c>
      <c r="B12044" s="9" t="n">
        <v>-0.17</v>
      </c>
    </row>
    <row r="12045">
      <c r="A12045" s="160" t="n">
        <v>44771</v>
      </c>
      <c r="B12045" s="9" t="n">
        <v>-0.22</v>
      </c>
    </row>
    <row r="12046">
      <c r="A12046" s="160" t="n">
        <v>44774</v>
      </c>
      <c r="B12046" s="9" t="n">
        <v>-0.3</v>
      </c>
    </row>
    <row r="12047">
      <c r="A12047" s="160" t="n">
        <v>44775</v>
      </c>
      <c r="B12047" s="9" t="n">
        <v>-0.31</v>
      </c>
    </row>
    <row r="12048">
      <c r="A12048" s="160" t="n">
        <v>44776</v>
      </c>
      <c r="B12048" s="9" t="n">
        <v>-0.37</v>
      </c>
    </row>
    <row r="12049">
      <c r="A12049" s="160" t="n">
        <v>44777</v>
      </c>
      <c r="B12049" s="9" t="n">
        <v>-0.35</v>
      </c>
    </row>
    <row r="12050">
      <c r="A12050" s="160" t="n">
        <v>44778</v>
      </c>
      <c r="B12050" s="9" t="n">
        <v>-0.41</v>
      </c>
    </row>
    <row r="12051">
      <c r="A12051" s="160" t="n">
        <v>44781</v>
      </c>
      <c r="B12051" s="9" t="n">
        <v>-0.44</v>
      </c>
    </row>
    <row r="12052">
      <c r="A12052" s="160" t="n">
        <v>44782</v>
      </c>
      <c r="B12052" s="9" t="n">
        <v>-0.48</v>
      </c>
    </row>
    <row r="12053">
      <c r="A12053" s="160" t="n">
        <v>44783</v>
      </c>
      <c r="B12053" s="9" t="n">
        <v>-0.45</v>
      </c>
    </row>
    <row r="12054">
      <c r="A12054" s="160" t="n">
        <v>44784</v>
      </c>
      <c r="B12054" s="9" t="n">
        <v>-0.36</v>
      </c>
    </row>
    <row r="12055">
      <c r="A12055" s="160" t="n">
        <v>44785</v>
      </c>
      <c r="B12055" s="9" t="n">
        <v>-0.41</v>
      </c>
    </row>
    <row r="12056">
      <c r="A12056" s="160" t="n">
        <v>44788</v>
      </c>
      <c r="B12056" s="9" t="n">
        <v>-0.41</v>
      </c>
    </row>
    <row r="12057">
      <c r="A12057" s="160" t="n">
        <v>44789</v>
      </c>
      <c r="B12057" s="9" t="n">
        <v>-0.43</v>
      </c>
    </row>
    <row r="12058">
      <c r="A12058" s="160" t="n">
        <v>44790</v>
      </c>
      <c r="B12058" s="9" t="n">
        <v>-0.39</v>
      </c>
    </row>
    <row r="12059">
      <c r="A12059" s="160" t="n">
        <v>44791</v>
      </c>
      <c r="B12059" s="9" t="n">
        <v>-0.34</v>
      </c>
    </row>
    <row r="12060">
      <c r="A12060" s="160" t="n">
        <v>44792</v>
      </c>
      <c r="B12060" s="9" t="n">
        <v>-0.27</v>
      </c>
    </row>
    <row r="12061">
      <c r="A12061" s="160" t="n">
        <v>44795</v>
      </c>
      <c r="B12061" s="9" t="n">
        <v>-0.29</v>
      </c>
    </row>
    <row r="12062">
      <c r="A12062" s="160" t="n">
        <v>44796</v>
      </c>
      <c r="B12062" s="9" t="n">
        <v>-0.24</v>
      </c>
    </row>
    <row r="12063">
      <c r="A12063" s="160" t="n">
        <v>44797</v>
      </c>
      <c r="B12063" s="9" t="n">
        <v>-0.25</v>
      </c>
    </row>
    <row r="12064">
      <c r="A12064" s="160" t="n">
        <v>44798</v>
      </c>
      <c r="B12064" s="9" t="n">
        <v>-0.32</v>
      </c>
    </row>
    <row r="12065">
      <c r="A12065" s="160" t="n">
        <v>44799</v>
      </c>
      <c r="B12065" s="9" t="n">
        <v>-0.33</v>
      </c>
    </row>
    <row r="12066">
      <c r="A12066" s="160" t="n">
        <v>44802</v>
      </c>
      <c r="B12066" s="9" t="n">
        <v>-0.3</v>
      </c>
    </row>
    <row r="12067">
      <c r="A12067" s="160" t="n">
        <v>44803</v>
      </c>
      <c r="B12067" s="9" t="n">
        <v>-0.35</v>
      </c>
    </row>
    <row r="12068">
      <c r="A12068" s="160" t="n">
        <v>44804</v>
      </c>
      <c r="B12068" s="9" t="n">
        <v>-0.3</v>
      </c>
    </row>
    <row r="12069">
      <c r="A12069" s="160" t="n">
        <v>44805</v>
      </c>
      <c r="B12069" s="9" t="n">
        <v>-0.25</v>
      </c>
    </row>
    <row r="12070">
      <c r="A12070" s="160" t="n">
        <v>44806</v>
      </c>
      <c r="B12070" s="9" t="n">
        <v>-0.2</v>
      </c>
    </row>
    <row r="12071">
      <c r="A12071" s="160" t="n">
        <v>44809</v>
      </c>
      <c r="B12071" s="9" t="n"/>
    </row>
    <row r="12072">
      <c r="A12072" s="160" t="n">
        <v>44810</v>
      </c>
      <c r="B12072" s="9" t="n">
        <v>-0.17</v>
      </c>
    </row>
    <row r="12073">
      <c r="A12073" s="160" t="n">
        <v>44811</v>
      </c>
      <c r="B12073" s="9" t="n">
        <v>-0.18</v>
      </c>
    </row>
    <row r="12074">
      <c r="A12074" s="160" t="n">
        <v>44812</v>
      </c>
      <c r="B12074" s="9" t="n">
        <v>-0.19</v>
      </c>
    </row>
    <row r="12075">
      <c r="A12075" s="160" t="n">
        <v>44813</v>
      </c>
      <c r="B12075" s="9" t="n">
        <v>-0.23</v>
      </c>
    </row>
    <row r="12076">
      <c r="A12076" s="160" t="n">
        <v>44816</v>
      </c>
      <c r="B12076" s="9" t="n">
        <v>-0.21</v>
      </c>
    </row>
    <row r="12077">
      <c r="A12077" s="160" t="n">
        <v>44817</v>
      </c>
      <c r="B12077" s="9" t="n">
        <v>-0.33</v>
      </c>
    </row>
    <row r="12078">
      <c r="A12078" s="160" t="n">
        <v>44818</v>
      </c>
      <c r="B12078" s="9" t="n">
        <v>-0.37</v>
      </c>
    </row>
    <row r="12079">
      <c r="A12079" s="160" t="n">
        <v>44819</v>
      </c>
      <c r="B12079" s="9" t="n">
        <v>-0.42</v>
      </c>
    </row>
    <row r="12080">
      <c r="A12080" s="160" t="n">
        <v>44820</v>
      </c>
      <c r="B12080" s="9" t="n">
        <v>-0.4</v>
      </c>
    </row>
    <row r="12081">
      <c r="A12081" s="160" t="n">
        <v>44823</v>
      </c>
      <c r="B12081" s="9" t="n">
        <v>-0.46</v>
      </c>
    </row>
    <row r="12082">
      <c r="A12082" s="160" t="n">
        <v>44824</v>
      </c>
      <c r="B12082" s="9" t="n">
        <v>-0.39</v>
      </c>
    </row>
    <row r="12083">
      <c r="A12083" s="160" t="n">
        <v>44825</v>
      </c>
      <c r="B12083" s="9" t="n">
        <v>-0.51</v>
      </c>
    </row>
    <row r="12084">
      <c r="A12084" s="160" t="n">
        <v>44826</v>
      </c>
      <c r="B12084" s="9" t="n">
        <v>-0.41</v>
      </c>
    </row>
    <row r="12085">
      <c r="A12085" s="160" t="n">
        <v>44827</v>
      </c>
      <c r="B12085" s="9" t="n">
        <v>-0.51</v>
      </c>
    </row>
    <row r="12086">
      <c r="A12086" s="160" t="n">
        <v>44830</v>
      </c>
      <c r="B12086" s="9" t="n">
        <v>-0.39</v>
      </c>
    </row>
    <row r="12087">
      <c r="A12087" s="160" t="n">
        <v>44831</v>
      </c>
      <c r="B12087" s="9" t="n">
        <v>-0.33</v>
      </c>
    </row>
    <row r="12088">
      <c r="A12088" s="160" t="n">
        <v>44832</v>
      </c>
      <c r="B12088" s="9" t="n">
        <v>-0.35</v>
      </c>
    </row>
    <row r="12089">
      <c r="A12089" s="160" t="n">
        <v>44833</v>
      </c>
      <c r="B12089" s="9" t="n">
        <v>-0.4</v>
      </c>
    </row>
    <row r="12090">
      <c r="A12090" s="160" t="n">
        <v>44834</v>
      </c>
      <c r="B12090" s="9" t="n">
        <v>-0.39</v>
      </c>
    </row>
    <row r="12091">
      <c r="A12091" s="160" t="n">
        <v>44837</v>
      </c>
      <c r="B12091" s="9" t="n">
        <v>-0.45</v>
      </c>
    </row>
    <row r="12092">
      <c r="A12092" s="160" t="n">
        <v>44838</v>
      </c>
      <c r="B12092" s="9" t="n">
        <v>-0.48</v>
      </c>
    </row>
    <row r="12093">
      <c r="A12093" s="160" t="n">
        <v>44839</v>
      </c>
      <c r="B12093" s="9" t="n">
        <v>-0.39</v>
      </c>
    </row>
    <row r="12094">
      <c r="A12094" s="160" t="n">
        <v>44840</v>
      </c>
      <c r="B12094" s="9" t="n">
        <v>-0.4</v>
      </c>
    </row>
    <row r="12095">
      <c r="A12095" s="160" t="n">
        <v>44841</v>
      </c>
      <c r="B12095" s="9" t="n">
        <v>-0.41</v>
      </c>
    </row>
    <row r="12096">
      <c r="A12096" s="160" t="n">
        <v>44844</v>
      </c>
      <c r="B12096" s="9" t="n"/>
    </row>
    <row r="12097">
      <c r="A12097" s="160" t="n">
        <v>44845</v>
      </c>
      <c r="B12097" s="9" t="n">
        <v>-0.37</v>
      </c>
    </row>
    <row r="12098">
      <c r="A12098" s="160" t="n">
        <v>44846</v>
      </c>
      <c r="B12098" s="9" t="n">
        <v>-0.37</v>
      </c>
    </row>
    <row r="12099">
      <c r="A12099" s="160" t="n">
        <v>44847</v>
      </c>
      <c r="B12099" s="9" t="n">
        <v>-0.5</v>
      </c>
    </row>
    <row r="12100">
      <c r="A12100" s="160" t="n">
        <v>44848</v>
      </c>
      <c r="B12100" s="9" t="n">
        <v>-0.48</v>
      </c>
    </row>
    <row r="12101">
      <c r="A12101" s="160" t="n">
        <v>44851</v>
      </c>
      <c r="B12101" s="9" t="n">
        <v>-0.43</v>
      </c>
    </row>
    <row r="12102">
      <c r="A12102" s="160" t="n">
        <v>44852</v>
      </c>
      <c r="B12102" s="9" t="n">
        <v>-0.42</v>
      </c>
    </row>
    <row r="12103">
      <c r="A12103" s="160" t="n">
        <v>44853</v>
      </c>
      <c r="B12103" s="9" t="n">
        <v>-0.41</v>
      </c>
    </row>
    <row r="12104">
      <c r="A12104" s="160" t="n">
        <v>44854</v>
      </c>
      <c r="B12104" s="9" t="n">
        <v>-0.38</v>
      </c>
    </row>
    <row r="12105">
      <c r="A12105" s="160" t="n">
        <v>44855</v>
      </c>
      <c r="B12105" s="9" t="n">
        <v>-0.28</v>
      </c>
    </row>
    <row r="12106">
      <c r="A12106" s="160" t="n">
        <v>44858</v>
      </c>
      <c r="B12106" s="9" t="n">
        <v>-0.25</v>
      </c>
    </row>
    <row r="12107">
      <c r="A12107" s="160" t="n">
        <v>44859</v>
      </c>
      <c r="B12107" s="9" t="n">
        <v>-0.32</v>
      </c>
    </row>
    <row r="12108">
      <c r="A12108" s="160" t="n">
        <v>44860</v>
      </c>
      <c r="B12108" s="9" t="n">
        <v>-0.35</v>
      </c>
    </row>
    <row r="12109">
      <c r="A12109" s="160" t="n">
        <v>44861</v>
      </c>
      <c r="B12109" s="9" t="n">
        <v>-0.34</v>
      </c>
    </row>
    <row r="12110">
      <c r="A12110" s="160" t="n">
        <v>44862</v>
      </c>
      <c r="B12110" s="9" t="n">
        <v>-0.39</v>
      </c>
    </row>
    <row r="12111">
      <c r="A12111" s="160" t="n">
        <v>44865</v>
      </c>
      <c r="B12111" s="9" t="n">
        <v>-0.41</v>
      </c>
    </row>
    <row r="12112">
      <c r="A12112" s="160" t="n">
        <v>44866</v>
      </c>
      <c r="B12112" s="9" t="n">
        <v>-0.47</v>
      </c>
    </row>
    <row r="12113">
      <c r="A12113" s="160" t="n">
        <v>44867</v>
      </c>
      <c r="B12113" s="9" t="n">
        <v>-0.51</v>
      </c>
    </row>
    <row r="12114">
      <c r="A12114" s="160" t="n">
        <v>44868</v>
      </c>
      <c r="B12114" s="9" t="n">
        <v>-0.57</v>
      </c>
    </row>
    <row r="12115">
      <c r="A12115" s="160" t="n">
        <v>44869</v>
      </c>
      <c r="B12115" s="9" t="n">
        <v>-0.49</v>
      </c>
    </row>
    <row r="12116">
      <c r="A12116" s="160" t="n">
        <v>44872</v>
      </c>
      <c r="B12116" s="9" t="n">
        <v>-0.5</v>
      </c>
    </row>
    <row r="12117">
      <c r="A12117" s="160" t="n">
        <v>44873</v>
      </c>
      <c r="B12117" s="9" t="n">
        <v>-0.53</v>
      </c>
    </row>
    <row r="12118">
      <c r="A12118" s="160" t="n">
        <v>44874</v>
      </c>
      <c r="B12118" s="9" t="n">
        <v>-0.49</v>
      </c>
    </row>
    <row r="12119">
      <c r="A12119" s="160" t="n">
        <v>44875</v>
      </c>
      <c r="B12119" s="9" t="n">
        <v>-0.52</v>
      </c>
    </row>
    <row r="12120">
      <c r="A12120" s="160" t="n">
        <v>44876</v>
      </c>
      <c r="B12120" s="9" t="n"/>
    </row>
    <row r="12121">
      <c r="A12121" s="160" t="n">
        <v>44879</v>
      </c>
      <c r="B12121" s="9" t="n">
        <v>-0.52</v>
      </c>
    </row>
    <row r="12122">
      <c r="A12122" s="160" t="n">
        <v>44880</v>
      </c>
      <c r="B12122" s="9" t="n">
        <v>-0.57</v>
      </c>
    </row>
    <row r="12123">
      <c r="A12123" s="160" t="n">
        <v>44881</v>
      </c>
      <c r="B12123" s="9" t="n">
        <v>-0.68</v>
      </c>
    </row>
    <row r="12124">
      <c r="A12124" s="160" t="n">
        <v>44882</v>
      </c>
      <c r="B12124" s="9" t="n">
        <v>-0.66</v>
      </c>
    </row>
    <row r="12125">
      <c r="A12125" s="160" t="n">
        <v>44883</v>
      </c>
      <c r="B12125" s="9" t="n">
        <v>-0.6899999999999999</v>
      </c>
    </row>
    <row r="12126">
      <c r="A12126" s="160" t="n">
        <v>44886</v>
      </c>
      <c r="B12126" s="9" t="n">
        <v>-0.65</v>
      </c>
    </row>
    <row r="12127">
      <c r="A12127" s="160" t="n">
        <v>44887</v>
      </c>
      <c r="B12127" s="9" t="n">
        <v>-0.71</v>
      </c>
    </row>
    <row r="12128">
      <c r="A12128" s="160" t="n">
        <v>44888</v>
      </c>
      <c r="B12128" s="9" t="n">
        <v>-0.75</v>
      </c>
    </row>
    <row r="12129">
      <c r="A12129" s="160" t="n">
        <v>44889</v>
      </c>
      <c r="B12129" s="9" t="n"/>
    </row>
    <row r="12130">
      <c r="A12130" s="160" t="n">
        <v>44890</v>
      </c>
      <c r="B12130" s="9" t="n">
        <v>-0.74</v>
      </c>
    </row>
    <row r="12131">
      <c r="A12131" s="160" t="n">
        <v>44893</v>
      </c>
      <c r="B12131" s="9" t="n">
        <v>-0.77</v>
      </c>
    </row>
    <row r="12132">
      <c r="A12132" s="160" t="n">
        <v>44894</v>
      </c>
      <c r="B12132" s="9" t="n">
        <v>-0.73</v>
      </c>
    </row>
    <row r="12133">
      <c r="A12133" s="160" t="n">
        <v>44895</v>
      </c>
      <c r="B12133" s="9" t="n">
        <v>-0.7</v>
      </c>
    </row>
    <row r="12134">
      <c r="A12134" s="160" t="n">
        <v>44896</v>
      </c>
      <c r="B12134" s="9" t="n">
        <v>-0.72</v>
      </c>
    </row>
    <row r="12135">
      <c r="A12135" s="160" t="n">
        <v>44897</v>
      </c>
      <c r="B12135" s="9" t="n">
        <v>-0.77</v>
      </c>
    </row>
    <row r="12136">
      <c r="A12136" s="160" t="n">
        <v>44900</v>
      </c>
      <c r="B12136" s="9" t="n">
        <v>-0.8100000000000001</v>
      </c>
    </row>
    <row r="12137">
      <c r="A12137" s="160" t="n">
        <v>44901</v>
      </c>
      <c r="B12137" s="9" t="n">
        <v>-0.83</v>
      </c>
    </row>
    <row r="12138">
      <c r="A12138" s="160" t="n">
        <v>44902</v>
      </c>
      <c r="B12138" s="9" t="n">
        <v>-0.84</v>
      </c>
    </row>
    <row r="12139">
      <c r="A12139" s="160" t="n">
        <v>44903</v>
      </c>
      <c r="B12139" s="9" t="n">
        <v>-0.83</v>
      </c>
    </row>
    <row r="12140">
      <c r="A12140" s="160" t="n">
        <v>44904</v>
      </c>
      <c r="B12140" s="9" t="n">
        <v>-0.76</v>
      </c>
    </row>
    <row r="12141">
      <c r="A12141" s="160" t="n">
        <v>44907</v>
      </c>
      <c r="B12141" s="9" t="n">
        <v>-0.78</v>
      </c>
    </row>
    <row r="12142">
      <c r="A12142" s="160" t="n">
        <v>44908</v>
      </c>
      <c r="B12142" s="9" t="n">
        <v>-0.71</v>
      </c>
    </row>
    <row r="12143">
      <c r="A12143" s="160" t="n">
        <v>44909</v>
      </c>
      <c r="B12143" s="9" t="n">
        <v>-0.74</v>
      </c>
    </row>
    <row r="12144">
      <c r="A12144" s="160" t="n">
        <v>44910</v>
      </c>
      <c r="B12144" s="9" t="n">
        <v>-0.79</v>
      </c>
    </row>
    <row r="12145">
      <c r="A12145" s="160" t="n">
        <v>44911</v>
      </c>
      <c r="B12145" s="9" t="n">
        <v>-0.6899999999999999</v>
      </c>
    </row>
    <row r="12146">
      <c r="A12146" s="160" t="n">
        <v>44914</v>
      </c>
      <c r="B12146" s="9" t="n">
        <v>-0.68</v>
      </c>
    </row>
    <row r="12147">
      <c r="A12147" s="160" t="n">
        <v>44915</v>
      </c>
      <c r="B12147" s="9" t="n">
        <v>-0.5600000000000001</v>
      </c>
    </row>
    <row r="12148">
      <c r="A12148" s="160" t="n">
        <v>44916</v>
      </c>
      <c r="B12148" s="9" t="n">
        <v>-0.53</v>
      </c>
    </row>
    <row r="12149">
      <c r="A12149" s="160" t="n">
        <v>44917</v>
      </c>
      <c r="B12149" s="9" t="n">
        <v>-0.57</v>
      </c>
    </row>
    <row r="12150">
      <c r="A12150" s="160" t="n">
        <v>44918</v>
      </c>
      <c r="B12150" s="9" t="n">
        <v>-0.5600000000000001</v>
      </c>
    </row>
    <row r="12151">
      <c r="A12151" s="160" t="n">
        <v>44921</v>
      </c>
      <c r="B12151" s="9" t="n"/>
    </row>
    <row r="12152">
      <c r="A12152" s="160" t="n">
        <v>44922</v>
      </c>
      <c r="B12152" s="9" t="n">
        <v>-0.48</v>
      </c>
    </row>
    <row r="12153">
      <c r="A12153" s="160" t="n">
        <v>44923</v>
      </c>
      <c r="B12153" s="9" t="n">
        <v>-0.43</v>
      </c>
    </row>
    <row r="12154">
      <c r="A12154" s="160" t="n">
        <v>44924</v>
      </c>
      <c r="B12154" s="9" t="n">
        <v>-0.51</v>
      </c>
    </row>
    <row r="12155">
      <c r="A12155" s="160" t="n">
        <v>44925</v>
      </c>
      <c r="B12155" s="9" t="n">
        <v>-0.53</v>
      </c>
    </row>
    <row r="12156">
      <c r="A12156" s="160" t="n">
        <v>44928</v>
      </c>
      <c r="B12156" s="9" t="n"/>
    </row>
    <row r="12157">
      <c r="A12157" s="160" t="n">
        <v>44929</v>
      </c>
      <c r="B12157" s="9" t="n">
        <v>-0.61</v>
      </c>
    </row>
    <row r="12158">
      <c r="A12158" s="160" t="n">
        <v>44930</v>
      </c>
      <c r="B12158" s="9" t="n">
        <v>-0.67</v>
      </c>
    </row>
    <row r="12159">
      <c r="A12159" s="160" t="n">
        <v>44931</v>
      </c>
      <c r="B12159" s="9" t="n">
        <v>-0.74</v>
      </c>
    </row>
    <row r="12160">
      <c r="A12160" s="160" t="n">
        <v>44932</v>
      </c>
      <c r="B12160" s="9" t="n">
        <v>-0.6899999999999999</v>
      </c>
    </row>
    <row r="12161">
      <c r="A12161" s="160" t="n">
        <v>44935</v>
      </c>
      <c r="B12161" s="9" t="n">
        <v>-0.66</v>
      </c>
    </row>
    <row r="12162">
      <c r="A12162" s="160" t="n">
        <v>44936</v>
      </c>
      <c r="B12162" s="9" t="n">
        <v>-0.63</v>
      </c>
    </row>
    <row r="12163">
      <c r="A12163" s="160" t="n">
        <v>44937</v>
      </c>
      <c r="B12163" s="9" t="n">
        <v>-0.66</v>
      </c>
    </row>
    <row r="12164">
      <c r="A12164" s="160" t="n">
        <v>44938</v>
      </c>
      <c r="B12164" s="9" t="n">
        <v>-0.6899999999999999</v>
      </c>
    </row>
    <row r="12165">
      <c r="A12165" s="160" t="n">
        <v>44939</v>
      </c>
      <c r="B12165" s="9" t="n">
        <v>-0.73</v>
      </c>
    </row>
    <row r="12166">
      <c r="A12166" s="160" t="n">
        <v>44942</v>
      </c>
      <c r="B12166" s="9" t="n"/>
    </row>
    <row r="12167">
      <c r="A12167" s="160" t="n">
        <v>44943</v>
      </c>
      <c r="B12167" s="9" t="n">
        <v>-0.65</v>
      </c>
    </row>
    <row r="12168">
      <c r="A12168" s="160" t="n">
        <v>44944</v>
      </c>
      <c r="B12168" s="9" t="n">
        <v>-0.6899999999999999</v>
      </c>
    </row>
    <row r="12169">
      <c r="A12169" s="160" t="n">
        <v>44945</v>
      </c>
      <c r="B12169" s="9" t="n">
        <v>-0.7</v>
      </c>
    </row>
    <row r="12170">
      <c r="A12170" s="160" t="n">
        <v>44946</v>
      </c>
      <c r="B12170" s="9" t="n">
        <v>-0.66</v>
      </c>
    </row>
    <row r="12171">
      <c r="A12171" s="160" t="n">
        <v>44949</v>
      </c>
      <c r="B12171" s="9" t="n">
        <v>-0.6899999999999999</v>
      </c>
    </row>
    <row r="12172">
      <c r="A12172" s="160" t="n">
        <v>44950</v>
      </c>
      <c r="B12172" s="9" t="n">
        <v>-0.66</v>
      </c>
    </row>
    <row r="12173">
      <c r="A12173" s="160" t="n">
        <v>44951</v>
      </c>
      <c r="B12173" s="9" t="n">
        <v>-0.65</v>
      </c>
    </row>
    <row r="12174">
      <c r="A12174" s="160" t="n">
        <v>44952</v>
      </c>
      <c r="B12174" s="9" t="n">
        <v>-0.68</v>
      </c>
    </row>
    <row r="12175">
      <c r="A12175" s="160" t="n">
        <v>44953</v>
      </c>
      <c r="B12175" s="9" t="n">
        <v>-0.67</v>
      </c>
    </row>
    <row r="12176">
      <c r="A12176" s="160" t="n">
        <v>44956</v>
      </c>
      <c r="B12176" s="9" t="n">
        <v>-0.7</v>
      </c>
    </row>
    <row r="12177">
      <c r="A12177" s="160" t="n">
        <v>44957</v>
      </c>
      <c r="B12177" s="9" t="n">
        <v>-0.6899999999999999</v>
      </c>
    </row>
    <row r="12178">
      <c r="A12178" s="160" t="n">
        <v>44958</v>
      </c>
      <c r="B12178" s="9" t="n">
        <v>-0.7</v>
      </c>
    </row>
    <row r="12179">
      <c r="A12179" s="160" t="n">
        <v>44959</v>
      </c>
      <c r="B12179" s="9" t="n">
        <v>-0.6899999999999999</v>
      </c>
    </row>
    <row r="12180">
      <c r="A12180" s="160" t="n">
        <v>44960</v>
      </c>
      <c r="B12180" s="9" t="n">
        <v>-0.77</v>
      </c>
    </row>
    <row r="12181">
      <c r="A12181" s="160" t="n">
        <v>44963</v>
      </c>
      <c r="B12181" s="9" t="n">
        <v>-0.8100000000000001</v>
      </c>
    </row>
    <row r="12182">
      <c r="A12182" s="160" t="n">
        <v>44964</v>
      </c>
      <c r="B12182" s="9" t="n">
        <v>-0.8</v>
      </c>
    </row>
    <row r="12183">
      <c r="A12183" s="160" t="n">
        <v>44965</v>
      </c>
      <c r="B12183" s="9" t="n">
        <v>-0.82</v>
      </c>
    </row>
    <row r="12184">
      <c r="A12184" s="160" t="n">
        <v>44966</v>
      </c>
      <c r="B12184" s="9" t="n">
        <v>-0.8100000000000001</v>
      </c>
    </row>
    <row r="12185">
      <c r="A12185" s="160" t="n">
        <v>44967</v>
      </c>
      <c r="B12185" s="9" t="n">
        <v>-0.76</v>
      </c>
    </row>
    <row r="12186">
      <c r="A12186" s="160" t="n">
        <v>44970</v>
      </c>
      <c r="B12186" s="9" t="n">
        <v>-0.8</v>
      </c>
    </row>
    <row r="12187">
      <c r="A12187" s="160" t="n">
        <v>44971</v>
      </c>
      <c r="B12187" s="9" t="n">
        <v>-0.83</v>
      </c>
    </row>
    <row r="12188">
      <c r="A12188" s="160" t="n">
        <v>44972</v>
      </c>
      <c r="B12188" s="9" t="n">
        <v>-0.8100000000000001</v>
      </c>
    </row>
    <row r="12189">
      <c r="A12189" s="160" t="n">
        <v>44973</v>
      </c>
      <c r="B12189" s="9" t="n">
        <v>-0.76</v>
      </c>
    </row>
    <row r="12190">
      <c r="A12190" s="160" t="n">
        <v>44974</v>
      </c>
      <c r="B12190" s="9" t="n">
        <v>-0.78</v>
      </c>
    </row>
    <row r="12191">
      <c r="A12191" s="160" t="n">
        <v>44977</v>
      </c>
      <c r="B12191" s="9" t="n"/>
    </row>
    <row r="12192">
      <c r="A12192" s="160" t="n">
        <v>44978</v>
      </c>
      <c r="B12192" s="9" t="n">
        <v>-0.72</v>
      </c>
    </row>
    <row r="12193">
      <c r="A12193" s="160" t="n">
        <v>44979</v>
      </c>
      <c r="B12193" s="9" t="n">
        <v>-0.73</v>
      </c>
    </row>
    <row r="12194">
      <c r="A12194" s="160" t="n">
        <v>44980</v>
      </c>
      <c r="B12194" s="9" t="n">
        <v>-0.78</v>
      </c>
    </row>
    <row r="12195">
      <c r="A12195" s="160" t="n">
        <v>44981</v>
      </c>
      <c r="B12195" s="9" t="n">
        <v>-0.83</v>
      </c>
    </row>
    <row r="12196">
      <c r="A12196" s="160" t="n">
        <v>44984</v>
      </c>
      <c r="B12196" s="9" t="n">
        <v>-0.86</v>
      </c>
    </row>
    <row r="12197">
      <c r="A12197" s="160" t="n">
        <v>44985</v>
      </c>
      <c r="B12197" s="9" t="n">
        <v>-0.89</v>
      </c>
    </row>
    <row r="12198">
      <c r="A12198" s="160" t="n">
        <v>44986</v>
      </c>
      <c r="B12198" s="9" t="n">
        <v>-0.88</v>
      </c>
    </row>
    <row r="12199">
      <c r="A12199" s="160" t="n">
        <v>44987</v>
      </c>
      <c r="B12199" s="9" t="n">
        <v>-0.8100000000000001</v>
      </c>
    </row>
    <row r="12200">
      <c r="A12200" s="160" t="n">
        <v>44988</v>
      </c>
      <c r="B12200" s="9" t="n">
        <v>-0.89</v>
      </c>
    </row>
    <row r="12201">
      <c r="A12201" s="160" t="n">
        <v>44991</v>
      </c>
      <c r="B12201" s="9" t="n">
        <v>-0.91</v>
      </c>
    </row>
    <row r="12202">
      <c r="A12202" s="160" t="n">
        <v>44992</v>
      </c>
      <c r="B12202" s="9" t="n">
        <v>-1.03</v>
      </c>
    </row>
    <row r="12203">
      <c r="A12203" s="160" t="n">
        <v>44993</v>
      </c>
      <c r="B12203" s="9" t="n">
        <v>-1.07</v>
      </c>
    </row>
    <row r="12204">
      <c r="A12204" s="160" t="n">
        <v>44994</v>
      </c>
      <c r="B12204" s="9" t="n">
        <v>-0.97</v>
      </c>
    </row>
    <row r="12205">
      <c r="A12205" s="160" t="n">
        <v>44995</v>
      </c>
      <c r="B12205" s="9" t="n">
        <v>-0.9</v>
      </c>
    </row>
    <row r="12206">
      <c r="A12206" s="160" t="n">
        <v>44998</v>
      </c>
      <c r="B12206" s="9" t="n">
        <v>-0.48</v>
      </c>
    </row>
    <row r="12207">
      <c r="A12207" s="160" t="n">
        <v>44999</v>
      </c>
      <c r="B12207" s="9" t="n">
        <v>-0.5600000000000001</v>
      </c>
    </row>
    <row r="12208">
      <c r="A12208" s="160" t="n">
        <v>45000</v>
      </c>
      <c r="B12208" s="9" t="n">
        <v>-0.42</v>
      </c>
    </row>
    <row r="12209">
      <c r="A12209" s="160" t="n">
        <v>45001</v>
      </c>
      <c r="B12209" s="9" t="n">
        <v>-0.58</v>
      </c>
    </row>
    <row r="12210">
      <c r="A12210" s="160" t="n">
        <v>45002</v>
      </c>
      <c r="B12210" s="9" t="n">
        <v>-0.42</v>
      </c>
    </row>
    <row r="12211">
      <c r="A12211" s="160" t="n">
        <v>45005</v>
      </c>
      <c r="B12211" s="9" t="n">
        <v>-0.45</v>
      </c>
    </row>
    <row r="12212">
      <c r="A12212" s="160" t="n">
        <v>45006</v>
      </c>
      <c r="B12212" s="9" t="n">
        <v>-0.58</v>
      </c>
    </row>
    <row r="12213">
      <c r="A12213" s="160" t="n">
        <v>45007</v>
      </c>
      <c r="B12213" s="9" t="n">
        <v>-0.48</v>
      </c>
    </row>
    <row r="12214">
      <c r="A12214" s="160" t="n">
        <v>45008</v>
      </c>
      <c r="B12214" s="9" t="n">
        <v>-0.38</v>
      </c>
    </row>
    <row r="12215">
      <c r="A12215" s="160" t="n">
        <v>45009</v>
      </c>
      <c r="B12215" s="9" t="n">
        <v>-0.38</v>
      </c>
    </row>
    <row r="12216">
      <c r="A12216" s="160" t="n">
        <v>45012</v>
      </c>
      <c r="B12216" s="9" t="n">
        <v>-0.41</v>
      </c>
    </row>
    <row r="12217">
      <c r="A12217" s="160" t="n">
        <v>45013</v>
      </c>
      <c r="B12217" s="9" t="n">
        <v>-0.47</v>
      </c>
    </row>
    <row r="12218">
      <c r="A12218" s="160" t="n">
        <v>45014</v>
      </c>
      <c r="B12218" s="9" t="n">
        <v>-0.51</v>
      </c>
    </row>
    <row r="12219">
      <c r="A12219" s="160" t="n">
        <v>45015</v>
      </c>
      <c r="B12219" s="9" t="n">
        <v>-0.55</v>
      </c>
    </row>
    <row r="12220">
      <c r="A12220" s="160" t="n">
        <v>45016</v>
      </c>
      <c r="B12220" s="9" t="n">
        <v>-0.58</v>
      </c>
    </row>
    <row r="12221">
      <c r="A12221" s="160" t="n">
        <v>45019</v>
      </c>
      <c r="B12221" s="9" t="n">
        <v>-0.54</v>
      </c>
    </row>
    <row r="12222">
      <c r="A12222" s="160" t="n">
        <v>45020</v>
      </c>
      <c r="B12222" s="9" t="n">
        <v>-0.49</v>
      </c>
    </row>
    <row r="12223">
      <c r="A12223" s="160" t="n">
        <v>45021</v>
      </c>
      <c r="B12223" s="9" t="n">
        <v>-0.49</v>
      </c>
    </row>
    <row r="12224">
      <c r="A12224" s="160" t="n">
        <v>45022</v>
      </c>
      <c r="B12224" s="9" t="n">
        <v>-0.52</v>
      </c>
    </row>
    <row r="12225">
      <c r="A12225" s="160" t="n">
        <v>45023</v>
      </c>
      <c r="B12225" s="9" t="n">
        <v>-0.58</v>
      </c>
    </row>
    <row r="12226">
      <c r="A12226" s="160" t="n">
        <v>45026</v>
      </c>
      <c r="B12226" s="9" t="n">
        <v>-0.59</v>
      </c>
    </row>
    <row r="12227">
      <c r="A12227" s="160" t="n">
        <v>45027</v>
      </c>
      <c r="B12227" s="9" t="n">
        <v>-0.6</v>
      </c>
    </row>
    <row r="12228">
      <c r="A12228" s="160" t="n">
        <v>45028</v>
      </c>
      <c r="B12228" s="9" t="n">
        <v>-0.54</v>
      </c>
    </row>
    <row r="12229">
      <c r="A12229" s="160" t="n">
        <v>45029</v>
      </c>
      <c r="B12229" s="9" t="n">
        <v>-0.51</v>
      </c>
    </row>
    <row r="12230">
      <c r="A12230" s="160" t="n">
        <v>45030</v>
      </c>
      <c r="B12230" s="9" t="n">
        <v>-0.5600000000000001</v>
      </c>
    </row>
    <row r="12231">
      <c r="A12231" s="160" t="n">
        <v>45033</v>
      </c>
      <c r="B12231" s="9" t="n">
        <v>-0.58</v>
      </c>
    </row>
    <row r="12232">
      <c r="A12232" s="160" t="n">
        <v>45034</v>
      </c>
      <c r="B12232" s="9" t="n">
        <v>-0.61</v>
      </c>
    </row>
    <row r="12233">
      <c r="A12233" s="160" t="n">
        <v>45035</v>
      </c>
      <c r="B12233" s="9" t="n">
        <v>-0.64</v>
      </c>
    </row>
    <row r="12234">
      <c r="A12234" s="160" t="n">
        <v>45036</v>
      </c>
      <c r="B12234" s="9" t="n">
        <v>-0.6</v>
      </c>
    </row>
    <row r="12235">
      <c r="A12235" s="160" t="n">
        <v>45037</v>
      </c>
      <c r="B12235" s="9" t="n">
        <v>-0.6</v>
      </c>
    </row>
    <row r="12236">
      <c r="A12236" s="160" t="n">
        <v>45040</v>
      </c>
      <c r="B12236" s="9" t="n">
        <v>-0.6</v>
      </c>
    </row>
    <row r="12237">
      <c r="A12237" s="160" t="n">
        <v>45041</v>
      </c>
      <c r="B12237" s="9" t="n">
        <v>-0.46</v>
      </c>
    </row>
    <row r="12238">
      <c r="A12238" s="160" t="n">
        <v>45042</v>
      </c>
      <c r="B12238" s="9" t="n">
        <v>-0.47</v>
      </c>
    </row>
    <row r="12239">
      <c r="A12239" s="160" t="n">
        <v>45043</v>
      </c>
      <c r="B12239" s="9" t="n">
        <v>-0.54</v>
      </c>
    </row>
    <row r="12240">
      <c r="A12240" s="160" t="n">
        <v>45044</v>
      </c>
      <c r="B12240" s="9" t="n">
        <v>-0.6</v>
      </c>
    </row>
    <row r="12241">
      <c r="A12241" s="160" t="n">
        <v>45047</v>
      </c>
      <c r="B12241" s="9" t="n">
        <v>-0.55</v>
      </c>
    </row>
    <row r="12242">
      <c r="A12242" s="160" t="n">
        <v>45048</v>
      </c>
      <c r="B12242" s="9" t="n">
        <v>-0.53</v>
      </c>
    </row>
    <row r="12243">
      <c r="A12243" s="160" t="n">
        <v>45049</v>
      </c>
      <c r="B12243" s="9" t="n">
        <v>-0.51</v>
      </c>
    </row>
    <row r="12244">
      <c r="A12244" s="160" t="n">
        <v>45050</v>
      </c>
      <c r="B12244" s="9" t="n">
        <v>-0.38</v>
      </c>
    </row>
    <row r="12245">
      <c r="A12245" s="160" t="n">
        <v>45051</v>
      </c>
      <c r="B12245" s="9" t="n">
        <v>-0.48</v>
      </c>
    </row>
    <row r="12246">
      <c r="A12246" s="160" t="n">
        <v>45054</v>
      </c>
      <c r="B12246" s="9" t="n">
        <v>-0.48</v>
      </c>
    </row>
    <row r="12247">
      <c r="A12247" s="160" t="n">
        <v>45055</v>
      </c>
      <c r="B12247" s="9" t="n">
        <v>-0.48</v>
      </c>
    </row>
    <row r="12248">
      <c r="A12248" s="160" t="n">
        <v>45056</v>
      </c>
      <c r="B12248" s="9" t="n">
        <v>-0.47</v>
      </c>
    </row>
    <row r="12249">
      <c r="A12249" s="160" t="n">
        <v>45057</v>
      </c>
      <c r="B12249" s="9" t="n">
        <v>-0.5</v>
      </c>
    </row>
    <row r="12250">
      <c r="A12250" s="160" t="n">
        <v>45058</v>
      </c>
      <c r="B12250" s="9" t="n">
        <v>-0.52</v>
      </c>
    </row>
    <row r="12251">
      <c r="A12251" s="160" t="n">
        <v>45061</v>
      </c>
      <c r="B12251" s="9" t="n">
        <v>-0.49</v>
      </c>
    </row>
    <row r="12252">
      <c r="A12252" s="160" t="n">
        <v>45062</v>
      </c>
      <c r="B12252" s="9" t="n">
        <v>-0.52</v>
      </c>
    </row>
    <row r="12253">
      <c r="A12253" s="160" t="n">
        <v>45063</v>
      </c>
      <c r="B12253" s="9" t="n">
        <v>-0.55</v>
      </c>
    </row>
    <row r="12254">
      <c r="A12254" s="160" t="n">
        <v>45064</v>
      </c>
      <c r="B12254" s="9" t="n">
        <v>-0.59</v>
      </c>
    </row>
    <row r="12255">
      <c r="A12255" s="160" t="n">
        <v>45065</v>
      </c>
      <c r="B12255" s="9" t="n">
        <v>-0.58</v>
      </c>
    </row>
    <row r="12256">
      <c r="A12256" s="160" t="n">
        <v>45068</v>
      </c>
      <c r="B12256" s="9" t="n">
        <v>-0.57</v>
      </c>
    </row>
    <row r="12257">
      <c r="A12257" s="160" t="n">
        <v>45069</v>
      </c>
      <c r="B12257" s="9" t="n">
        <v>-0.5600000000000001</v>
      </c>
    </row>
    <row r="12258">
      <c r="A12258" s="160" t="n">
        <v>45070</v>
      </c>
      <c r="B12258" s="9" t="n">
        <v>-0.58</v>
      </c>
    </row>
    <row r="12259">
      <c r="A12259" s="160" t="n">
        <v>45071</v>
      </c>
      <c r="B12259" s="9" t="n">
        <v>-0.67</v>
      </c>
    </row>
    <row r="12260">
      <c r="A12260" s="160" t="n">
        <v>45072</v>
      </c>
      <c r="B12260" s="9" t="n">
        <v>-0.74</v>
      </c>
    </row>
    <row r="12261">
      <c r="A12261" s="160" t="n">
        <v>45075</v>
      </c>
      <c r="B12261" s="9" t="n"/>
    </row>
    <row r="12262">
      <c r="A12262" s="160" t="n">
        <v>45076</v>
      </c>
      <c r="B12262" s="9" t="n">
        <v>-0.77</v>
      </c>
    </row>
    <row r="12263">
      <c r="A12263" s="160" t="n">
        <v>45077</v>
      </c>
      <c r="B12263" s="9" t="n">
        <v>-0.76</v>
      </c>
    </row>
    <row r="12264">
      <c r="A12264" s="160" t="n">
        <v>45078</v>
      </c>
      <c r="B12264" s="9" t="n">
        <v>-0.72</v>
      </c>
    </row>
    <row r="12265">
      <c r="A12265" s="160" t="n">
        <v>45079</v>
      </c>
      <c r="B12265" s="9" t="n">
        <v>-0.8100000000000001</v>
      </c>
    </row>
    <row r="12266">
      <c r="A12266" s="160" t="n">
        <v>45082</v>
      </c>
      <c r="B12266" s="9" t="n">
        <v>-0.77</v>
      </c>
    </row>
    <row r="12267">
      <c r="A12267" s="160" t="n">
        <v>45083</v>
      </c>
      <c r="B12267" s="9" t="n">
        <v>-0.8100000000000001</v>
      </c>
    </row>
    <row r="12268">
      <c r="A12268" s="160" t="n">
        <v>45084</v>
      </c>
      <c r="B12268" s="9" t="n">
        <v>-0.77</v>
      </c>
    </row>
    <row r="12269">
      <c r="A12269" s="160" t="n">
        <v>45085</v>
      </c>
      <c r="B12269" s="9" t="n">
        <v>-0.79</v>
      </c>
    </row>
    <row r="12270">
      <c r="A12270" s="160" t="n">
        <v>45086</v>
      </c>
      <c r="B12270" s="9" t="n">
        <v>-0.84</v>
      </c>
    </row>
    <row r="12271">
      <c r="A12271" s="160" t="n">
        <v>45089</v>
      </c>
      <c r="B12271" s="9" t="n">
        <v>-0.82</v>
      </c>
    </row>
    <row r="12272">
      <c r="A12272" s="160" t="n">
        <v>45090</v>
      </c>
      <c r="B12272" s="9" t="n">
        <v>-0.83</v>
      </c>
    </row>
    <row r="12273">
      <c r="A12273" s="160" t="n">
        <v>45091</v>
      </c>
      <c r="B12273" s="9" t="n">
        <v>-0.91</v>
      </c>
    </row>
    <row r="12274">
      <c r="A12274" s="160" t="n">
        <v>45092</v>
      </c>
      <c r="B12274" s="9" t="n">
        <v>-0.9</v>
      </c>
    </row>
    <row r="12275">
      <c r="A12275" s="160" t="n">
        <v>45093</v>
      </c>
      <c r="B12275" s="9" t="n">
        <v>-0.93</v>
      </c>
    </row>
    <row r="12276">
      <c r="A12276" s="160" t="n">
        <v>45096</v>
      </c>
      <c r="B12276" s="9" t="n"/>
    </row>
    <row r="12277">
      <c r="A12277" s="160" t="n">
        <v>45097</v>
      </c>
      <c r="B12277" s="9" t="n">
        <v>-0.9399999999999999</v>
      </c>
    </row>
    <row r="12278">
      <c r="A12278" s="160" t="n">
        <v>45098</v>
      </c>
      <c r="B12278" s="9" t="n">
        <v>-0.96</v>
      </c>
    </row>
    <row r="12279">
      <c r="A12279" s="160" t="n">
        <v>45099</v>
      </c>
      <c r="B12279" s="9" t="n">
        <v>-0.97</v>
      </c>
    </row>
    <row r="12280">
      <c r="A12280" s="160" t="n">
        <v>45100</v>
      </c>
      <c r="B12280" s="9" t="n">
        <v>-0.97</v>
      </c>
    </row>
    <row r="12281">
      <c r="A12281" s="160" t="n">
        <v>45103</v>
      </c>
      <c r="B12281" s="9" t="n">
        <v>-0.93</v>
      </c>
    </row>
    <row r="12282">
      <c r="A12282" s="160" t="n">
        <v>45104</v>
      </c>
      <c r="B12282" s="9" t="n">
        <v>-0.97</v>
      </c>
    </row>
    <row r="12283">
      <c r="A12283" s="160" t="n">
        <v>45105</v>
      </c>
      <c r="B12283" s="9" t="n">
        <v>-1</v>
      </c>
    </row>
    <row r="12284">
      <c r="A12284" s="160" t="n">
        <v>45106</v>
      </c>
      <c r="B12284" s="9" t="n">
        <v>-1.02</v>
      </c>
    </row>
    <row r="12285">
      <c r="A12285" s="160" t="n">
        <v>45107</v>
      </c>
      <c r="B12285" s="9" t="n">
        <v>-1.06</v>
      </c>
    </row>
    <row r="12286">
      <c r="A12286" s="160" t="n">
        <v>45110</v>
      </c>
      <c r="B12286" s="9" t="n">
        <v>-1.08</v>
      </c>
    </row>
    <row r="12287">
      <c r="A12287" s="160" t="n">
        <v>45111</v>
      </c>
      <c r="B12287" s="9" t="n"/>
    </row>
    <row r="12288">
      <c r="A12288" s="160" t="n">
        <v>45112</v>
      </c>
      <c r="B12288" s="9" t="n">
        <v>-0.99</v>
      </c>
    </row>
    <row r="12289">
      <c r="A12289" s="160" t="n">
        <v>45113</v>
      </c>
      <c r="B12289" s="9" t="n">
        <v>-0.9399999999999999</v>
      </c>
    </row>
    <row r="12290">
      <c r="A12290" s="160" t="n">
        <v>45114</v>
      </c>
      <c r="B12290" s="9" t="n">
        <v>-0.88</v>
      </c>
    </row>
    <row r="12291">
      <c r="A12291" s="160" t="n">
        <v>45117</v>
      </c>
      <c r="B12291" s="9" t="n">
        <v>-0.84</v>
      </c>
    </row>
    <row r="12292">
      <c r="A12292" s="160" t="n">
        <v>45118</v>
      </c>
      <c r="B12292" s="9" t="n">
        <v>-0.89</v>
      </c>
    </row>
    <row r="12293">
      <c r="A12293" s="160" t="n">
        <v>45119</v>
      </c>
      <c r="B12293" s="9" t="n">
        <v>-0.86</v>
      </c>
    </row>
    <row r="12294">
      <c r="A12294" s="160" t="n">
        <v>45120</v>
      </c>
      <c r="B12294" s="9" t="n">
        <v>-0.83</v>
      </c>
    </row>
    <row r="12295">
      <c r="A12295" s="160" t="n">
        <v>45121</v>
      </c>
      <c r="B12295" s="9" t="n">
        <v>-0.91</v>
      </c>
    </row>
    <row r="12296">
      <c r="A12296" s="160" t="n">
        <v>45124</v>
      </c>
      <c r="B12296" s="9" t="n">
        <v>-0.93</v>
      </c>
    </row>
    <row r="12297">
      <c r="A12297" s="160" t="n">
        <v>45125</v>
      </c>
      <c r="B12297" s="9" t="n">
        <v>-0.9399999999999999</v>
      </c>
    </row>
    <row r="12298">
      <c r="A12298" s="160" t="n">
        <v>45126</v>
      </c>
      <c r="B12298" s="9" t="n">
        <v>-0.99</v>
      </c>
    </row>
    <row r="12299">
      <c r="A12299" s="160" t="n">
        <v>45127</v>
      </c>
      <c r="B12299" s="9" t="n">
        <v>-0.95</v>
      </c>
    </row>
    <row r="12300">
      <c r="A12300" s="160" t="n">
        <v>45128</v>
      </c>
      <c r="B12300" s="9" t="n">
        <v>-0.98</v>
      </c>
    </row>
    <row r="12301">
      <c r="A12301" s="160" t="n">
        <v>45131</v>
      </c>
      <c r="B12301" s="9" t="n">
        <v>-0.95</v>
      </c>
    </row>
    <row r="12302">
      <c r="A12302" s="160" t="n">
        <v>45132</v>
      </c>
      <c r="B12302" s="9" t="n">
        <v>-0.9399999999999999</v>
      </c>
    </row>
    <row r="12303">
      <c r="A12303" s="160" t="n">
        <v>45133</v>
      </c>
      <c r="B12303" s="9" t="n">
        <v>-0.96</v>
      </c>
    </row>
    <row r="12304">
      <c r="A12304" s="160" t="n">
        <v>45134</v>
      </c>
      <c r="B12304" s="9" t="n">
        <v>-0.9</v>
      </c>
    </row>
    <row r="12305">
      <c r="A12305" s="160" t="n">
        <v>45135</v>
      </c>
      <c r="B12305" s="9" t="n">
        <v>-0.91</v>
      </c>
    </row>
    <row r="12306">
      <c r="A12306" s="160" t="n">
        <v>45138</v>
      </c>
      <c r="B12306" s="9" t="n">
        <v>-0.91</v>
      </c>
    </row>
    <row r="12307">
      <c r="A12307" s="160" t="n">
        <v>45139</v>
      </c>
      <c r="B12307" s="9" t="n">
        <v>-0.87</v>
      </c>
    </row>
    <row r="12308">
      <c r="A12308" s="160" t="n">
        <v>45140</v>
      </c>
      <c r="B12308" s="9" t="n">
        <v>-0.8</v>
      </c>
    </row>
    <row r="12309">
      <c r="A12309" s="160" t="n">
        <v>45141</v>
      </c>
      <c r="B12309" s="9" t="n">
        <v>-0.7</v>
      </c>
    </row>
    <row r="12310">
      <c r="A12310" s="160" t="n">
        <v>45142</v>
      </c>
      <c r="B12310" s="9" t="n">
        <v>-0.73</v>
      </c>
    </row>
    <row r="12311">
      <c r="A12311" s="160" t="n">
        <v>45145</v>
      </c>
      <c r="B12311" s="9" t="n">
        <v>-0.67</v>
      </c>
    </row>
    <row r="12312">
      <c r="A12312" s="160" t="n">
        <v>45146</v>
      </c>
      <c r="B12312" s="9" t="n">
        <v>-0.72</v>
      </c>
    </row>
    <row r="12313">
      <c r="A12313" s="160" t="n">
        <v>45147</v>
      </c>
      <c r="B12313" s="9" t="n">
        <v>-0.79</v>
      </c>
    </row>
    <row r="12314">
      <c r="A12314" s="160" t="n">
        <v>45148</v>
      </c>
      <c r="B12314" s="9" t="n">
        <v>-0.73</v>
      </c>
    </row>
    <row r="12315">
      <c r="A12315" s="160" t="n">
        <v>45149</v>
      </c>
      <c r="B12315" s="9" t="n">
        <v>-0.73</v>
      </c>
    </row>
    <row r="12316">
      <c r="A12316" s="160" t="n">
        <v>45152</v>
      </c>
      <c r="B12316" s="9" t="n">
        <v>-0.77</v>
      </c>
    </row>
    <row r="12317">
      <c r="A12317" s="160" t="n">
        <v>45153</v>
      </c>
      <c r="B12317" s="9" t="n">
        <v>-0.71</v>
      </c>
    </row>
    <row r="12318">
      <c r="A12318" s="160" t="n">
        <v>45154</v>
      </c>
      <c r="B12318" s="9" t="n">
        <v>-0.6899999999999999</v>
      </c>
    </row>
    <row r="12319">
      <c r="A12319" s="160" t="n">
        <v>45155</v>
      </c>
      <c r="B12319" s="9" t="n">
        <v>-0.64</v>
      </c>
    </row>
    <row r="12320">
      <c r="A12320" s="160" t="n">
        <v>45156</v>
      </c>
      <c r="B12320" s="9" t="n">
        <v>-0.66</v>
      </c>
    </row>
    <row r="12321">
      <c r="A12321" s="160" t="n">
        <v>45159</v>
      </c>
      <c r="B12321" s="9" t="n">
        <v>-0.63</v>
      </c>
    </row>
    <row r="12322">
      <c r="A12322" s="160" t="n">
        <v>45160</v>
      </c>
      <c r="B12322" s="9" t="n">
        <v>-0.68</v>
      </c>
    </row>
    <row r="12323">
      <c r="A12323" s="160" t="n">
        <v>45161</v>
      </c>
      <c r="B12323" s="9" t="n">
        <v>-0.76</v>
      </c>
    </row>
    <row r="12324">
      <c r="A12324" s="160" t="n">
        <v>45162</v>
      </c>
      <c r="B12324" s="9" t="n">
        <v>-0.75</v>
      </c>
    </row>
    <row r="12325">
      <c r="A12325" s="160" t="n">
        <v>45163</v>
      </c>
      <c r="B12325" s="9" t="n">
        <v>-0.78</v>
      </c>
    </row>
    <row r="12326">
      <c r="A12326" s="160" t="n">
        <v>45166</v>
      </c>
      <c r="B12326" s="9" t="n">
        <v>-0.78</v>
      </c>
    </row>
    <row r="12327">
      <c r="A12327" s="160" t="n">
        <v>45167</v>
      </c>
      <c r="B12327" s="9" t="n">
        <v>-0.75</v>
      </c>
    </row>
    <row r="12328">
      <c r="A12328" s="160" t="n">
        <v>45168</v>
      </c>
      <c r="B12328" s="9" t="n">
        <v>-0.78</v>
      </c>
    </row>
    <row r="12329">
      <c r="A12329" s="160" t="n">
        <v>45169</v>
      </c>
      <c r="B12329" s="9" t="n">
        <v>-0.76</v>
      </c>
    </row>
    <row r="12330">
      <c r="A12330" s="160" t="n">
        <v>45170</v>
      </c>
      <c r="B12330" s="9" t="n">
        <v>-0.6899999999999999</v>
      </c>
    </row>
    <row r="12331">
      <c r="A12331" s="160" t="n">
        <v>45173</v>
      </c>
      <c r="B12331" s="9" t="n"/>
    </row>
    <row r="12332">
      <c r="A12332" s="160" t="n">
        <v>45174</v>
      </c>
      <c r="B12332" s="9" t="n">
        <v>-0.67</v>
      </c>
    </row>
    <row r="12333">
      <c r="A12333" s="160" t="n">
        <v>45175</v>
      </c>
      <c r="B12333" s="9" t="n">
        <v>-0.71</v>
      </c>
    </row>
    <row r="12334">
      <c r="A12334" s="160" t="n">
        <v>45176</v>
      </c>
      <c r="B12334" s="9" t="n">
        <v>-0.67</v>
      </c>
    </row>
    <row r="12335">
      <c r="A12335" s="160" t="n">
        <v>45177</v>
      </c>
      <c r="B12335" s="9" t="n">
        <v>-0.72</v>
      </c>
    </row>
    <row r="12336">
      <c r="A12336" s="160" t="n">
        <v>45180</v>
      </c>
      <c r="B12336" s="9" t="n">
        <v>-0.68</v>
      </c>
    </row>
    <row r="12337">
      <c r="A12337" s="160" t="n">
        <v>45181</v>
      </c>
      <c r="B12337" s="9" t="n">
        <v>-0.71</v>
      </c>
    </row>
    <row r="12338">
      <c r="A12338" s="160" t="n">
        <v>45182</v>
      </c>
      <c r="B12338" s="9" t="n">
        <v>-0.71</v>
      </c>
    </row>
    <row r="12339">
      <c r="A12339" s="160" t="n">
        <v>45183</v>
      </c>
      <c r="B12339" s="9" t="n">
        <v>-0.71</v>
      </c>
    </row>
    <row r="12340">
      <c r="A12340" s="160" t="n">
        <v>45184</v>
      </c>
      <c r="B12340" s="9" t="n">
        <v>-0.6899999999999999</v>
      </c>
    </row>
    <row r="12341">
      <c r="A12341" s="160" t="n">
        <v>45187</v>
      </c>
      <c r="B12341" s="9" t="n">
        <v>-0.73</v>
      </c>
    </row>
    <row r="12342">
      <c r="A12342" s="160" t="n">
        <v>45188</v>
      </c>
      <c r="B12342" s="9" t="n">
        <v>-0.71</v>
      </c>
    </row>
    <row r="12343">
      <c r="A12343" s="160" t="n">
        <v>45189</v>
      </c>
      <c r="B12343" s="9" t="n">
        <v>-0.77</v>
      </c>
    </row>
    <row r="12344">
      <c r="A12344" s="160" t="n">
        <v>45190</v>
      </c>
      <c r="B12344" s="9" t="n">
        <v>-0.63</v>
      </c>
    </row>
    <row r="12345">
      <c r="A12345" s="160" t="n">
        <v>45191</v>
      </c>
      <c r="B12345" s="9" t="n">
        <v>-0.66</v>
      </c>
    </row>
    <row r="12346">
      <c r="A12346" s="160" t="n">
        <v>45194</v>
      </c>
      <c r="B12346" s="9" t="n">
        <v>-0.54</v>
      </c>
    </row>
    <row r="12347">
      <c r="A12347" s="160" t="n">
        <v>45195</v>
      </c>
      <c r="B12347" s="9" t="n">
        <v>-0.48</v>
      </c>
    </row>
    <row r="12348">
      <c r="A12348" s="160" t="n">
        <v>45196</v>
      </c>
      <c r="B12348" s="9" t="n">
        <v>-0.49</v>
      </c>
    </row>
    <row r="12349">
      <c r="A12349" s="160" t="n">
        <v>45197</v>
      </c>
      <c r="B12349" s="9" t="n">
        <v>-0.45</v>
      </c>
    </row>
    <row r="12350">
      <c r="A12350" s="160" t="n">
        <v>45198</v>
      </c>
      <c r="B12350" s="9" t="n">
        <v>-0.44</v>
      </c>
    </row>
    <row r="12351">
      <c r="A12351" s="160" t="n">
        <v>45201</v>
      </c>
      <c r="B12351" s="9" t="n">
        <v>-0.43</v>
      </c>
    </row>
    <row r="12352">
      <c r="A12352" s="160" t="n">
        <v>45202</v>
      </c>
      <c r="B12352" s="9" t="n">
        <v>-0.34</v>
      </c>
    </row>
    <row r="12353">
      <c r="A12353" s="160" t="n">
        <v>45203</v>
      </c>
      <c r="B12353" s="9" t="n">
        <v>-0.32</v>
      </c>
    </row>
    <row r="12354">
      <c r="A12354" s="160" t="n">
        <v>45204</v>
      </c>
      <c r="B12354" s="9" t="n">
        <v>-0.31</v>
      </c>
    </row>
    <row r="12355">
      <c r="A12355" s="160" t="n">
        <v>45205</v>
      </c>
      <c r="B12355" s="9" t="n">
        <v>-0.3</v>
      </c>
    </row>
    <row r="12356">
      <c r="A12356" s="160" t="n">
        <v>45208</v>
      </c>
      <c r="B12356" s="9" t="n"/>
    </row>
    <row r="12357">
      <c r="A12357" s="160" t="n">
        <v>45209</v>
      </c>
      <c r="B12357" s="9" t="n">
        <v>-0.3</v>
      </c>
    </row>
    <row r="12358">
      <c r="A12358" s="160" t="n">
        <v>45210</v>
      </c>
      <c r="B12358" s="9" t="n">
        <v>-0.41</v>
      </c>
    </row>
    <row r="12359">
      <c r="A12359" s="160" t="n">
        <v>45211</v>
      </c>
      <c r="B12359" s="9" t="n">
        <v>-0.36</v>
      </c>
    </row>
    <row r="12360">
      <c r="A12360" s="160" t="n">
        <v>45212</v>
      </c>
      <c r="B12360" s="9" t="n">
        <v>-0.41</v>
      </c>
    </row>
    <row r="12361">
      <c r="A12361" s="160" t="n">
        <v>45215</v>
      </c>
      <c r="B12361" s="9" t="n">
        <v>-0.38</v>
      </c>
    </row>
    <row r="12362">
      <c r="A12362" s="160" t="n">
        <v>45216</v>
      </c>
      <c r="B12362" s="9" t="n">
        <v>-0.36</v>
      </c>
    </row>
    <row r="12363">
      <c r="A12363" s="160" t="n">
        <v>45217</v>
      </c>
      <c r="B12363" s="9" t="n">
        <v>-0.28</v>
      </c>
    </row>
    <row r="12364">
      <c r="A12364" s="160" t="n">
        <v>45218</v>
      </c>
      <c r="B12364" s="9" t="n">
        <v>-0.16</v>
      </c>
    </row>
    <row r="12365">
      <c r="A12365" s="160" t="n">
        <v>45219</v>
      </c>
      <c r="B12365" s="9" t="n">
        <v>-0.14</v>
      </c>
    </row>
    <row r="12366">
      <c r="A12366" s="160" t="n">
        <v>45222</v>
      </c>
      <c r="B12366" s="9" t="n">
        <v>-0.19</v>
      </c>
    </row>
    <row r="12367">
      <c r="A12367" s="160" t="n">
        <v>45223</v>
      </c>
      <c r="B12367" s="9" t="n">
        <v>-0.19</v>
      </c>
    </row>
    <row r="12368">
      <c r="A12368" s="160" t="n">
        <v>45224</v>
      </c>
      <c r="B12368" s="9" t="n">
        <v>-0.13</v>
      </c>
    </row>
    <row r="12369">
      <c r="A12369" s="160" t="n">
        <v>45225</v>
      </c>
      <c r="B12369" s="9" t="n">
        <v>-0.16</v>
      </c>
    </row>
    <row r="12370">
      <c r="A12370" s="160" t="n">
        <v>45226</v>
      </c>
      <c r="B12370" s="9" t="n">
        <v>-0.15</v>
      </c>
    </row>
    <row r="12371">
      <c r="A12371" s="160" t="n">
        <v>45229</v>
      </c>
      <c r="B12371" s="9" t="n">
        <v>-0.15</v>
      </c>
    </row>
    <row r="12372">
      <c r="A12372" s="160" t="n">
        <v>45230</v>
      </c>
      <c r="B12372" s="9" t="n">
        <v>-0.19</v>
      </c>
    </row>
    <row r="12373">
      <c r="A12373" s="160" t="n">
        <v>45231</v>
      </c>
      <c r="B12373" s="9" t="n">
        <v>-0.18</v>
      </c>
    </row>
    <row r="12374">
      <c r="A12374" s="160" t="n">
        <v>45232</v>
      </c>
      <c r="B12374" s="9" t="n">
        <v>-0.31</v>
      </c>
    </row>
    <row r="12375">
      <c r="A12375" s="160" t="n">
        <v>45233</v>
      </c>
      <c r="B12375" s="9" t="n">
        <v>-0.26</v>
      </c>
    </row>
    <row r="12376">
      <c r="A12376" s="160" t="n">
        <v>45236</v>
      </c>
      <c r="B12376" s="9" t="n">
        <v>-0.26</v>
      </c>
    </row>
    <row r="12377">
      <c r="A12377" s="160" t="n">
        <v>45237</v>
      </c>
      <c r="B12377" s="9" t="n">
        <v>-0.33</v>
      </c>
    </row>
    <row r="12378">
      <c r="A12378" s="160" t="n">
        <v>45238</v>
      </c>
      <c r="B12378" s="9" t="n">
        <v>-0.44</v>
      </c>
    </row>
    <row r="12379">
      <c r="A12379" s="160" t="n">
        <v>45239</v>
      </c>
      <c r="B12379" s="9" t="n">
        <v>-0.41</v>
      </c>
    </row>
    <row r="12380">
      <c r="A12380" s="160" t="n">
        <v>45240</v>
      </c>
      <c r="B12380" s="9" t="n">
        <v>-0.43</v>
      </c>
    </row>
    <row r="12381">
      <c r="A12381" s="160" t="n">
        <v>45243</v>
      </c>
      <c r="B12381" s="9" t="n">
        <v>-0.39</v>
      </c>
    </row>
    <row r="12382">
      <c r="A12382" s="160" t="n">
        <v>45244</v>
      </c>
      <c r="B12382" s="9" t="n">
        <v>-0.36</v>
      </c>
    </row>
    <row r="12383">
      <c r="A12383" s="160" t="n">
        <v>45245</v>
      </c>
      <c r="B12383" s="9" t="n">
        <v>-0.37</v>
      </c>
    </row>
    <row r="12384">
      <c r="A12384" s="160" t="n">
        <v>45246</v>
      </c>
      <c r="B12384" s="9" t="n">
        <v>-0.38</v>
      </c>
    </row>
    <row r="12385">
      <c r="A12385" s="160" t="n">
        <v>45247</v>
      </c>
      <c r="B12385" s="9" t="n">
        <v>-0.44</v>
      </c>
    </row>
    <row r="12386">
      <c r="A12386" s="160" t="n">
        <v>45250</v>
      </c>
      <c r="B12386" s="9" t="n">
        <v>-0.47</v>
      </c>
    </row>
    <row r="12387">
      <c r="A12387" s="160" t="n">
        <v>45251</v>
      </c>
      <c r="B12387" s="9" t="n">
        <v>-0.45</v>
      </c>
    </row>
    <row r="12388">
      <c r="A12388" s="160" t="n">
        <v>45252</v>
      </c>
      <c r="B12388" s="9" t="n">
        <v>-0.47</v>
      </c>
    </row>
    <row r="12389">
      <c r="A12389" s="160" t="n">
        <v>45253</v>
      </c>
      <c r="B12389" s="9" t="n"/>
    </row>
    <row r="12390">
      <c r="A12390" s="160" t="n">
        <v>45254</v>
      </c>
      <c r="B12390" s="9" t="n">
        <v>-0.45</v>
      </c>
    </row>
    <row r="12391">
      <c r="A12391" s="160" t="n">
        <v>45257</v>
      </c>
      <c r="B12391" s="9" t="n">
        <v>-0.45</v>
      </c>
    </row>
    <row r="12392">
      <c r="A12392" s="160" t="n">
        <v>45258</v>
      </c>
      <c r="B12392" s="9" t="n">
        <v>-0.39</v>
      </c>
    </row>
    <row r="12393">
      <c r="A12393" s="160" t="n">
        <v>45259</v>
      </c>
      <c r="B12393" s="9" t="n">
        <v>-0.37</v>
      </c>
    </row>
    <row r="12394">
      <c r="A12394" s="160" t="n">
        <v>45260</v>
      </c>
      <c r="B12394" s="9" t="n">
        <v>-0.36</v>
      </c>
    </row>
    <row r="12395">
      <c r="A12395" s="160" t="n">
        <v>45261</v>
      </c>
      <c r="B12395" s="9" t="n">
        <v>-0.34</v>
      </c>
    </row>
    <row r="12396">
      <c r="A12396" s="160" t="n">
        <v>45264</v>
      </c>
      <c r="B12396" s="9" t="n">
        <v>-0.36</v>
      </c>
    </row>
    <row r="12397">
      <c r="A12397" s="160" t="n">
        <v>45265</v>
      </c>
      <c r="B12397" s="9" t="n">
        <v>-0.39</v>
      </c>
    </row>
    <row r="12398">
      <c r="A12398" s="160" t="n">
        <v>45266</v>
      </c>
      <c r="B12398" s="9" t="n">
        <v>-0.48</v>
      </c>
    </row>
    <row r="12399">
      <c r="A12399" s="160" t="n">
        <v>45267</v>
      </c>
      <c r="B12399" s="9" t="n">
        <v>-0.44</v>
      </c>
    </row>
    <row r="12400">
      <c r="A12400" s="160" t="n">
        <v>45268</v>
      </c>
      <c r="B12400" s="9" t="n">
        <v>-0.48</v>
      </c>
    </row>
    <row r="12401">
      <c r="A12401" s="160" t="n">
        <v>45271</v>
      </c>
      <c r="B12401" s="9" t="n">
        <v>-0.48</v>
      </c>
    </row>
    <row r="12402">
      <c r="A12402" s="160" t="n">
        <v>45272</v>
      </c>
      <c r="B12402" s="9" t="n">
        <v>-0.53</v>
      </c>
    </row>
    <row r="12403">
      <c r="A12403" s="160" t="n">
        <v>45273</v>
      </c>
      <c r="B12403" s="9" t="n">
        <v>-0.42</v>
      </c>
    </row>
    <row r="12404">
      <c r="A12404" s="160" t="n">
        <v>45274</v>
      </c>
      <c r="B12404" s="9" t="n">
        <v>-0.45</v>
      </c>
    </row>
    <row r="12405">
      <c r="A12405" s="160" t="n">
        <v>45275</v>
      </c>
      <c r="B12405" s="9" t="n">
        <v>-0.53</v>
      </c>
    </row>
    <row r="12406">
      <c r="A12406" s="160" t="n">
        <v>45278</v>
      </c>
      <c r="B12406" s="9" t="n">
        <v>-0.48</v>
      </c>
    </row>
    <row r="12407">
      <c r="A12407" s="160" t="n">
        <v>45279</v>
      </c>
      <c r="B12407" s="9" t="n">
        <v>-0.48</v>
      </c>
    </row>
    <row r="12408">
      <c r="A12408" s="160" t="n">
        <v>45280</v>
      </c>
      <c r="B12408" s="9" t="n">
        <v>-0.48</v>
      </c>
    </row>
    <row r="12409">
      <c r="A12409" s="160" t="n">
        <v>45281</v>
      </c>
      <c r="B12409" s="9" t="n">
        <v>-0.44</v>
      </c>
    </row>
    <row r="12410">
      <c r="A12410" s="160" t="n">
        <v>45282</v>
      </c>
      <c r="B12410" s="9" t="n">
        <v>-0.41</v>
      </c>
    </row>
    <row r="12411">
      <c r="A12411" s="160" t="n">
        <v>45285</v>
      </c>
      <c r="B12411" s="9" t="n"/>
    </row>
    <row r="12412">
      <c r="A12412" s="160" t="n">
        <v>45286</v>
      </c>
      <c r="B12412" s="9" t="n">
        <v>-0.37</v>
      </c>
    </row>
    <row r="12413">
      <c r="A12413" s="160" t="n">
        <v>45287</v>
      </c>
      <c r="B12413" s="9" t="n">
        <v>-0.41</v>
      </c>
    </row>
    <row r="12414">
      <c r="A12414" s="160" t="n">
        <v>45288</v>
      </c>
      <c r="B12414" s="9" t="n">
        <v>-0.42</v>
      </c>
    </row>
    <row r="12415">
      <c r="A12415" s="160" t="n">
        <v>45289</v>
      </c>
      <c r="B12415" s="9" t="n">
        <v>-0.35</v>
      </c>
    </row>
    <row r="12416">
      <c r="A12416" s="160" t="n">
        <v>45292</v>
      </c>
      <c r="B12416" s="9" t="n"/>
    </row>
    <row r="12417">
      <c r="A12417" s="160" t="n">
        <v>45293</v>
      </c>
      <c r="B12417" s="9" t="n">
        <v>-0.38</v>
      </c>
    </row>
    <row r="12418">
      <c r="A12418" s="160" t="n">
        <v>45294</v>
      </c>
      <c r="B12418" s="9" t="n">
        <v>-0.42</v>
      </c>
    </row>
    <row r="12419">
      <c r="A12419" s="160" t="n">
        <v>45295</v>
      </c>
      <c r="B12419" s="9" t="n">
        <v>-0.39</v>
      </c>
    </row>
    <row r="12420">
      <c r="A12420" s="160" t="n">
        <v>45296</v>
      </c>
      <c r="B12420" s="9" t="n">
        <v>-0.35</v>
      </c>
    </row>
    <row r="12421">
      <c r="A12421" s="160" t="n">
        <v>45299</v>
      </c>
      <c r="B12421" s="9" t="n">
        <v>-0.35</v>
      </c>
    </row>
    <row r="12422">
      <c r="A12422" s="160" t="n">
        <v>45300</v>
      </c>
      <c r="B12422" s="9" t="n">
        <v>-0.34</v>
      </c>
    </row>
    <row r="12423">
      <c r="A12423" s="160" t="n">
        <v>45301</v>
      </c>
      <c r="B12423" s="9" t="n">
        <v>-0.33</v>
      </c>
    </row>
    <row r="12424">
      <c r="A12424" s="160" t="n">
        <v>45302</v>
      </c>
      <c r="B12424" s="9" t="n">
        <v>-0.28</v>
      </c>
    </row>
    <row r="12425">
      <c r="A12425" s="160" t="n">
        <v>45303</v>
      </c>
      <c r="B12425" s="9" t="n">
        <v>-0.18</v>
      </c>
    </row>
    <row r="12426">
      <c r="A12426" s="160" t="n">
        <v>45306</v>
      </c>
      <c r="B12426" s="9" t="n"/>
    </row>
    <row r="12427">
      <c r="A12427" s="160" t="n">
        <v>45307</v>
      </c>
      <c r="B12427" s="9" t="n">
        <v>-0.15</v>
      </c>
    </row>
    <row r="12428">
      <c r="A12428" s="160" t="n">
        <v>45308</v>
      </c>
      <c r="B12428" s="9" t="n">
        <v>-0.24</v>
      </c>
    </row>
    <row r="12429">
      <c r="A12429" s="160" t="n">
        <v>45309</v>
      </c>
      <c r="B12429" s="9" t="n">
        <v>-0.2</v>
      </c>
    </row>
    <row r="12430">
      <c r="A12430" s="160" t="n">
        <v>45310</v>
      </c>
      <c r="B12430" s="9" t="n">
        <v>-0.24</v>
      </c>
    </row>
    <row r="12431">
      <c r="A12431" s="160" t="n">
        <v>45313</v>
      </c>
      <c r="B12431" s="9" t="n">
        <v>-0.26</v>
      </c>
    </row>
    <row r="12432">
      <c r="A12432" s="160" t="n">
        <v>45314</v>
      </c>
      <c r="B12432" s="9" t="n">
        <v>-0.17</v>
      </c>
    </row>
    <row r="12433">
      <c r="A12433" s="160" t="n">
        <v>45315</v>
      </c>
      <c r="B12433" s="9" t="n">
        <v>-0.16</v>
      </c>
    </row>
    <row r="12434">
      <c r="A12434" s="160" t="n">
        <v>45316</v>
      </c>
      <c r="B12434" s="9" t="n">
        <v>-0.14</v>
      </c>
    </row>
    <row r="12435">
      <c r="A12435" s="160" t="n">
        <v>45317</v>
      </c>
      <c r="B12435" s="9" t="n">
        <v>-0.19</v>
      </c>
    </row>
    <row r="12436">
      <c r="A12436" s="160" t="n">
        <v>45320</v>
      </c>
      <c r="B12436" s="9" t="n">
        <v>-0.21</v>
      </c>
    </row>
    <row r="12437">
      <c r="A12437" s="160" t="n">
        <v>45321</v>
      </c>
      <c r="B12437" s="9" t="n">
        <v>-0.3</v>
      </c>
    </row>
    <row r="12438">
      <c r="A12438" s="160" t="n">
        <v>45322</v>
      </c>
      <c r="B12438" s="9" t="n">
        <v>-0.28</v>
      </c>
    </row>
    <row r="12439">
      <c r="A12439" s="160" t="n">
        <v>45323</v>
      </c>
      <c r="B12439" s="9" t="n">
        <v>-0.33</v>
      </c>
    </row>
    <row r="12440">
      <c r="A12440" s="160" t="n">
        <v>45324</v>
      </c>
      <c r="B12440" s="9" t="n">
        <v>-0.33</v>
      </c>
    </row>
    <row r="12441">
      <c r="A12441" s="160" t="n">
        <v>45327</v>
      </c>
      <c r="B12441" s="9" t="n">
        <v>-0.29</v>
      </c>
    </row>
    <row r="12442">
      <c r="A12442" s="160" t="n">
        <v>45328</v>
      </c>
      <c r="B12442" s="9" t="n">
        <v>-0.3</v>
      </c>
    </row>
    <row r="12443">
      <c r="A12443" s="160" t="n">
        <v>45329</v>
      </c>
      <c r="B12443" s="9" t="n">
        <v>-0.32</v>
      </c>
    </row>
    <row r="12444">
      <c r="A12444" s="160" t="n">
        <v>45330</v>
      </c>
      <c r="B12444" s="9" t="n">
        <v>-0.31</v>
      </c>
    </row>
    <row r="12445">
      <c r="A12445" s="160" t="n">
        <v>45331</v>
      </c>
      <c r="B12445" s="9" t="n">
        <v>-0.31</v>
      </c>
    </row>
    <row r="12446">
      <c r="A12446" s="160" t="n">
        <v>45334</v>
      </c>
      <c r="B12446" s="9" t="n">
        <v>-0.29</v>
      </c>
    </row>
    <row r="12447">
      <c r="A12447" s="160" t="n">
        <v>45335</v>
      </c>
      <c r="B12447" s="9" t="n">
        <v>-0.33</v>
      </c>
    </row>
    <row r="12448">
      <c r="A12448" s="160" t="n">
        <v>45336</v>
      </c>
      <c r="B12448" s="9" t="n">
        <v>-0.29</v>
      </c>
    </row>
    <row r="12449">
      <c r="A12449" s="160" t="n">
        <v>45337</v>
      </c>
      <c r="B12449" s="9" t="n">
        <v>-0.32</v>
      </c>
    </row>
    <row r="12450">
      <c r="A12450" s="160" t="n">
        <v>45338</v>
      </c>
      <c r="B12450" s="9" t="n">
        <v>-0.34</v>
      </c>
    </row>
    <row r="12451">
      <c r="A12451" s="160" t="n">
        <v>45341</v>
      </c>
      <c r="B12451" s="9" t="n"/>
    </row>
    <row r="12452">
      <c r="A12452" s="160" t="n">
        <v>45342</v>
      </c>
      <c r="B12452" s="9" t="n">
        <v>-0.32</v>
      </c>
    </row>
    <row r="12453">
      <c r="A12453" s="160" t="n">
        <v>45343</v>
      </c>
      <c r="B12453" s="9" t="n">
        <v>-0.32</v>
      </c>
    </row>
    <row r="12454">
      <c r="A12454" s="160" t="n">
        <v>45344</v>
      </c>
      <c r="B12454" s="9" t="n">
        <v>-0.36</v>
      </c>
    </row>
    <row r="12455">
      <c r="A12455" s="160" t="n">
        <v>45345</v>
      </c>
      <c r="B12455" s="9" t="n">
        <v>-0.41</v>
      </c>
    </row>
    <row r="12456">
      <c r="A12456" s="160" t="n">
        <v>45348</v>
      </c>
      <c r="B12456" s="9" t="n">
        <v>-0.41</v>
      </c>
    </row>
    <row r="12457">
      <c r="A12457" s="160" t="n">
        <v>45349</v>
      </c>
      <c r="B12457" s="9" t="n">
        <v>-0.39</v>
      </c>
    </row>
    <row r="12458">
      <c r="A12458" s="160" t="n">
        <v>45350</v>
      </c>
      <c r="B12458" s="9" t="n">
        <v>-0.37</v>
      </c>
    </row>
    <row r="12459">
      <c r="A12459" s="160" t="n">
        <v>45351</v>
      </c>
      <c r="B12459" s="9" t="n">
        <v>-0.39</v>
      </c>
    </row>
    <row r="12460">
      <c r="A12460" s="160" t="n">
        <v>45352</v>
      </c>
      <c r="B12460" s="9" t="n">
        <v>-0.35</v>
      </c>
    </row>
    <row r="12461">
      <c r="A12461" s="160" t="n">
        <v>45355</v>
      </c>
      <c r="B12461" s="9" t="n">
        <v>-0.39</v>
      </c>
    </row>
    <row r="12462">
      <c r="A12462" s="160" t="n">
        <v>45356</v>
      </c>
      <c r="B12462" s="9" t="n">
        <v>-0.41</v>
      </c>
    </row>
    <row r="12463">
      <c r="A12463" s="160" t="n">
        <v>45357</v>
      </c>
      <c r="B12463" s="9" t="n">
        <v>-0.44</v>
      </c>
    </row>
    <row r="12464">
      <c r="A12464" s="160" t="n">
        <v>45358</v>
      </c>
      <c r="B12464" s="9" t="n">
        <v>-0.41</v>
      </c>
    </row>
    <row r="12465">
      <c r="A12465" s="160" t="n">
        <v>45359</v>
      </c>
      <c r="B12465" s="9" t="n">
        <v>-0.39</v>
      </c>
    </row>
    <row r="12466">
      <c r="A12466" s="160" t="n">
        <v>45362</v>
      </c>
      <c r="B12466" s="9" t="n">
        <v>-0.41</v>
      </c>
    </row>
    <row r="12467">
      <c r="A12467" s="160" t="n">
        <v>45363</v>
      </c>
      <c r="B12467" s="9" t="n">
        <v>-0.42</v>
      </c>
    </row>
    <row r="12468">
      <c r="A12468" s="160" t="n">
        <v>45364</v>
      </c>
      <c r="B12468" s="9" t="n">
        <v>-0.42</v>
      </c>
    </row>
    <row r="12469">
      <c r="A12469" s="160" t="n">
        <v>45365</v>
      </c>
      <c r="B12469" s="9" t="n">
        <v>-0.39</v>
      </c>
    </row>
    <row r="12470">
      <c r="A12470" s="160" t="n">
        <v>45366</v>
      </c>
      <c r="B12470" s="9" t="n">
        <v>-0.41</v>
      </c>
    </row>
    <row r="12471">
      <c r="A12471" s="160" t="n">
        <v>45369</v>
      </c>
      <c r="B12471" s="9" t="n">
        <v>-0.39</v>
      </c>
    </row>
    <row r="12472">
      <c r="A12472" s="160" t="n">
        <v>45370</v>
      </c>
      <c r="B12472" s="9" t="n">
        <v>-0.38</v>
      </c>
    </row>
    <row r="12473">
      <c r="A12473" s="160" t="n">
        <v>45371</v>
      </c>
      <c r="B12473" s="9" t="n">
        <v>-0.32</v>
      </c>
    </row>
    <row r="12474">
      <c r="A12474" s="160" t="n">
        <v>45372</v>
      </c>
      <c r="B12474" s="9" t="n">
        <v>-0.35</v>
      </c>
    </row>
    <row r="12475">
      <c r="A12475" s="160" t="n">
        <v>45373</v>
      </c>
      <c r="B12475" s="9" t="n">
        <v>-0.37</v>
      </c>
    </row>
    <row r="12476">
      <c r="A12476" s="160" t="n">
        <v>45376</v>
      </c>
      <c r="B12476" s="9" t="n">
        <v>-0.29</v>
      </c>
    </row>
    <row r="12477">
      <c r="A12477" s="160" t="n">
        <v>45377</v>
      </c>
      <c r="B12477" s="9" t="n">
        <v>-0.32</v>
      </c>
    </row>
    <row r="12478">
      <c r="A12478" s="160" t="n">
        <v>45378</v>
      </c>
      <c r="B12478" s="9" t="n">
        <v>-0.34</v>
      </c>
    </row>
    <row r="12479">
      <c r="A12479" s="160" t="n">
        <v>45379</v>
      </c>
      <c r="B12479" s="9" t="n">
        <v>-0.39</v>
      </c>
    </row>
    <row r="12480">
      <c r="A12480" s="160" t="n">
        <v>45380</v>
      </c>
      <c r="B12480" s="9" t="n"/>
    </row>
    <row r="12481">
      <c r="A12481" s="160" t="n">
        <v>45383</v>
      </c>
      <c r="B12481" s="9" t="n">
        <v>-0.39</v>
      </c>
    </row>
    <row r="12482">
      <c r="A12482" s="160" t="n">
        <v>45384</v>
      </c>
      <c r="B12482" s="9" t="n">
        <v>-0.34</v>
      </c>
    </row>
    <row r="12483">
      <c r="A12483" s="160" t="n">
        <v>45385</v>
      </c>
      <c r="B12483" s="9" t="n">
        <v>-0.32</v>
      </c>
    </row>
    <row r="12484">
      <c r="A12484" s="160" t="n">
        <v>45386</v>
      </c>
      <c r="B12484" s="9" t="n">
        <v>-0.34</v>
      </c>
    </row>
    <row r="12485">
      <c r="A12485" s="160" t="n">
        <v>45387</v>
      </c>
      <c r="B12485" s="9" t="n">
        <v>-0.34</v>
      </c>
    </row>
    <row r="12486">
      <c r="A12486" s="160" t="n">
        <v>45390</v>
      </c>
      <c r="B12486" s="9" t="n">
        <v>-0.36</v>
      </c>
    </row>
    <row r="12487">
      <c r="A12487" s="160" t="n">
        <v>45391</v>
      </c>
      <c r="B12487" s="9" t="n">
        <v>-0.38</v>
      </c>
    </row>
    <row r="12488">
      <c r="A12488" s="160" t="n">
        <v>45392</v>
      </c>
      <c r="B12488" s="9" t="n">
        <v>-0.42</v>
      </c>
    </row>
    <row r="12489">
      <c r="A12489" s="160" t="n">
        <v>45393</v>
      </c>
      <c r="B12489" s="9" t="n">
        <v>-0.37</v>
      </c>
    </row>
    <row r="12490">
      <c r="A12490" s="160" t="n">
        <v>45394</v>
      </c>
      <c r="B12490" s="9" t="n">
        <v>-0.38</v>
      </c>
    </row>
    <row r="12491">
      <c r="A12491" s="160" t="n">
        <v>45397</v>
      </c>
      <c r="B12491" s="9" t="n">
        <v>-0.3</v>
      </c>
    </row>
    <row r="12492">
      <c r="A12492" s="160" t="n">
        <v>45398</v>
      </c>
      <c r="B12492" s="9" t="n">
        <v>-0.3</v>
      </c>
    </row>
    <row r="12493">
      <c r="A12493" s="160" t="n">
        <v>45399</v>
      </c>
      <c r="B12493" s="9" t="n">
        <v>-0.34</v>
      </c>
    </row>
    <row r="12494">
      <c r="A12494" s="160" t="n">
        <v>45400</v>
      </c>
      <c r="B12494" s="9" t="n">
        <v>-0.34</v>
      </c>
    </row>
    <row r="12495">
      <c r="A12495" s="160" t="n">
        <v>45401</v>
      </c>
      <c r="B12495" s="9" t="n">
        <v>-0.35</v>
      </c>
    </row>
    <row r="12496">
      <c r="A12496" s="160" t="n">
        <v>45404</v>
      </c>
      <c r="B12496" s="9" t="n">
        <v>-0.35</v>
      </c>
    </row>
    <row r="12497">
      <c r="A12497" s="160" t="n">
        <v>45405</v>
      </c>
      <c r="B12497" s="9" t="n">
        <v>-0.25</v>
      </c>
    </row>
    <row r="12498">
      <c r="A12498" s="160" t="n">
        <v>45406</v>
      </c>
      <c r="B12498" s="9" t="n">
        <v>-0.24</v>
      </c>
    </row>
    <row r="12499">
      <c r="A12499" s="160" t="n">
        <v>45407</v>
      </c>
      <c r="B12499" s="9" t="n">
        <v>-0.26</v>
      </c>
    </row>
    <row r="12500">
      <c r="A12500" s="160" t="n">
        <v>45408</v>
      </c>
      <c r="B12500" s="9" t="n">
        <v>-0.29</v>
      </c>
    </row>
    <row r="12501">
      <c r="A12501" s="160" t="n">
        <v>45411</v>
      </c>
      <c r="B12501" s="9" t="n">
        <v>-0.34</v>
      </c>
    </row>
    <row r="12502">
      <c r="A12502" s="160" t="n">
        <v>45412</v>
      </c>
      <c r="B12502" s="9" t="n">
        <v>-0.35</v>
      </c>
    </row>
    <row r="12503">
      <c r="A12503" s="160" t="n">
        <v>45413</v>
      </c>
      <c r="B12503" s="9" t="n">
        <v>-0.33</v>
      </c>
    </row>
    <row r="12504">
      <c r="A12504" s="160" t="n">
        <v>45414</v>
      </c>
      <c r="B12504" s="9" t="n">
        <v>-0.29</v>
      </c>
    </row>
    <row r="12505">
      <c r="A12505" s="160" t="n">
        <v>45415</v>
      </c>
      <c r="B12505" s="9" t="n">
        <v>-0.31</v>
      </c>
    </row>
    <row r="12506">
      <c r="A12506" s="160" t="n">
        <v>45418</v>
      </c>
      <c r="B12506" s="9" t="n">
        <v>-0.33</v>
      </c>
    </row>
    <row r="12507">
      <c r="A12507" s="160" t="n">
        <v>45419</v>
      </c>
      <c r="B12507" s="9" t="n">
        <v>-0.35</v>
      </c>
    </row>
    <row r="12508">
      <c r="A12508" s="160" t="n">
        <v>45420</v>
      </c>
      <c r="B12508" s="9" t="n">
        <v>-0.36</v>
      </c>
    </row>
    <row r="12509">
      <c r="A12509" s="160" t="n">
        <v>45421</v>
      </c>
      <c r="B12509" s="9" t="n">
        <v>-0.35</v>
      </c>
    </row>
    <row r="12510">
      <c r="A12510" s="160" t="n">
        <v>45422</v>
      </c>
      <c r="B12510" s="9" t="n">
        <v>-0.37</v>
      </c>
    </row>
    <row r="12511">
      <c r="A12511" s="160" t="n">
        <v>45425</v>
      </c>
      <c r="B12511" s="9" t="n">
        <v>-0.37</v>
      </c>
    </row>
    <row r="12512">
      <c r="A12512" s="160" t="n">
        <v>45426</v>
      </c>
      <c r="B12512" s="9" t="n">
        <v>-0.36</v>
      </c>
    </row>
    <row r="12513">
      <c r="A12513" s="160" t="n">
        <v>45427</v>
      </c>
      <c r="B12513" s="9" t="n">
        <v>-0.37</v>
      </c>
    </row>
    <row r="12514">
      <c r="A12514" s="160" t="n">
        <v>45428</v>
      </c>
      <c r="B12514" s="9" t="n">
        <v>-0.4</v>
      </c>
    </row>
    <row r="12515">
      <c r="A12515" s="160" t="n">
        <v>45429</v>
      </c>
      <c r="B12515" s="9" t="n">
        <v>-0.41</v>
      </c>
    </row>
    <row r="12516">
      <c r="A12516" s="160" t="n">
        <v>45432</v>
      </c>
      <c r="B12516" s="9" t="n">
        <v>-0.38</v>
      </c>
    </row>
    <row r="12517">
      <c r="A12517" s="160" t="n">
        <v>45433</v>
      </c>
      <c r="B12517" s="9" t="n">
        <v>-0.41</v>
      </c>
    </row>
    <row r="12518">
      <c r="A12518" s="160" t="n">
        <v>45434</v>
      </c>
      <c r="B12518" s="9" t="n">
        <v>-0.43</v>
      </c>
    </row>
    <row r="12519">
      <c r="A12519" s="160" t="n">
        <v>45435</v>
      </c>
      <c r="B12519" s="9" t="n">
        <v>-0.44</v>
      </c>
    </row>
    <row r="12520">
      <c r="A12520" s="160" t="n">
        <v>45436</v>
      </c>
      <c r="B12520" s="9" t="n">
        <v>-0.47</v>
      </c>
    </row>
    <row r="12521">
      <c r="A12521" s="160" t="n">
        <v>45439</v>
      </c>
      <c r="B12521" s="9" t="n"/>
    </row>
    <row r="12522">
      <c r="A12522" s="160" t="n">
        <v>45440</v>
      </c>
      <c r="B12522" s="9" t="n">
        <v>-0.4</v>
      </c>
    </row>
    <row r="12523">
      <c r="A12523" s="160" t="n">
        <v>45441</v>
      </c>
      <c r="B12523" s="9" t="n">
        <v>-0.35</v>
      </c>
    </row>
    <row r="12524">
      <c r="A12524" s="160" t="n">
        <v>45442</v>
      </c>
      <c r="B12524" s="9" t="n">
        <v>-0.37</v>
      </c>
    </row>
    <row r="12525">
      <c r="A12525" s="160" t="n">
        <v>45443</v>
      </c>
      <c r="B12525" s="9" t="n">
        <v>-0.38</v>
      </c>
    </row>
    <row r="12526">
      <c r="A12526" s="160" t="n">
        <v>45446</v>
      </c>
      <c r="B12526" s="9" t="n">
        <v>-0.41</v>
      </c>
    </row>
    <row r="12527">
      <c r="A12527" s="160" t="n">
        <v>45447</v>
      </c>
      <c r="B12527" s="9" t="n">
        <v>-0.44</v>
      </c>
    </row>
    <row r="12528">
      <c r="A12528" s="160" t="n">
        <v>45448</v>
      </c>
      <c r="B12528" s="9" t="n">
        <v>-0.43</v>
      </c>
    </row>
    <row r="12529">
      <c r="A12529" s="160" t="n">
        <v>45449</v>
      </c>
      <c r="B12529" s="9" t="n">
        <v>-0.44</v>
      </c>
    </row>
    <row r="12530">
      <c r="A12530" s="160" t="n">
        <v>45450</v>
      </c>
      <c r="B12530" s="9" t="n">
        <v>-0.44</v>
      </c>
    </row>
    <row r="12531">
      <c r="A12531" s="160" t="n">
        <v>45453</v>
      </c>
      <c r="B12531" s="9" t="n">
        <v>-0.4</v>
      </c>
    </row>
    <row r="12532">
      <c r="A12532" s="160" t="n">
        <v>45454</v>
      </c>
      <c r="B12532" s="9" t="n">
        <v>-0.42</v>
      </c>
    </row>
    <row r="12533">
      <c r="A12533" s="160" t="n">
        <v>45455</v>
      </c>
      <c r="B12533" s="9" t="n">
        <v>-0.44</v>
      </c>
    </row>
    <row r="12534">
      <c r="A12534" s="160" t="n">
        <v>45456</v>
      </c>
      <c r="B12534" s="9" t="n">
        <v>-0.44</v>
      </c>
    </row>
    <row r="12535">
      <c r="A12535" s="160" t="n">
        <v>45457</v>
      </c>
      <c r="B12535" s="9" t="n">
        <v>-0.47</v>
      </c>
    </row>
    <row r="12536">
      <c r="A12536" s="160" t="n">
        <v>45460</v>
      </c>
      <c r="B12536" s="9" t="n">
        <v>-0.47</v>
      </c>
    </row>
    <row r="12537">
      <c r="A12537" s="160" t="n">
        <v>45461</v>
      </c>
      <c r="B12537" s="9" t="n">
        <v>-0.47</v>
      </c>
    </row>
    <row r="12538">
      <c r="A12538" s="160" t="n">
        <v>45462</v>
      </c>
      <c r="B12538" s="9" t="n"/>
    </row>
    <row r="12539">
      <c r="A12539" s="160" t="n">
        <v>45463</v>
      </c>
      <c r="B12539" s="9" t="n">
        <v>-0.45</v>
      </c>
    </row>
    <row r="12540">
      <c r="A12540" s="160" t="n">
        <v>45464</v>
      </c>
      <c r="B12540" s="9" t="n">
        <v>-0.45</v>
      </c>
    </row>
    <row r="12541">
      <c r="A12541" s="160" t="n">
        <v>45467</v>
      </c>
      <c r="B12541" s="9" t="n">
        <v>-0.46</v>
      </c>
    </row>
    <row r="12542">
      <c r="A12542" s="160" t="n">
        <v>45468</v>
      </c>
      <c r="B12542" s="9" t="n">
        <v>-0.42</v>
      </c>
    </row>
    <row r="12543">
      <c r="A12543" s="160" t="n">
        <v>45469</v>
      </c>
      <c r="B12543" s="9" t="n">
        <v>-0.39</v>
      </c>
    </row>
    <row r="12544">
      <c r="A12544" s="160" t="n">
        <v>45470</v>
      </c>
      <c r="B12544" s="9" t="n">
        <v>-0.41</v>
      </c>
    </row>
    <row r="12545">
      <c r="A12545" s="160" t="n">
        <v>45471</v>
      </c>
      <c r="B12545" s="9" t="n">
        <v>-0.35</v>
      </c>
    </row>
    <row r="12546">
      <c r="A12546" s="160" t="n">
        <v>45474</v>
      </c>
      <c r="B12546" s="9" t="n">
        <v>-0.29</v>
      </c>
    </row>
    <row r="12547">
      <c r="A12547" s="160" t="n">
        <v>45475</v>
      </c>
      <c r="B12547" s="9" t="n">
        <v>-0.31</v>
      </c>
    </row>
    <row r="12548">
      <c r="A12548" s="160" t="n">
        <v>45476</v>
      </c>
      <c r="B12548" s="9" t="n">
        <v>-0.35</v>
      </c>
    </row>
    <row r="12549">
      <c r="A12549" s="160" t="n">
        <v>45477</v>
      </c>
      <c r="B12549" s="9" t="n"/>
    </row>
    <row r="12550">
      <c r="A12550" s="160" t="n">
        <v>45478</v>
      </c>
      <c r="B12550" s="9" t="n">
        <v>-0.32</v>
      </c>
    </row>
    <row r="12551">
      <c r="A12551" s="160" t="n">
        <v>45481</v>
      </c>
      <c r="B12551" s="9" t="n">
        <v>-0.34</v>
      </c>
    </row>
    <row r="12552">
      <c r="A12552" s="160" t="n">
        <v>45482</v>
      </c>
      <c r="B12552" s="9" t="n">
        <v>-0.32</v>
      </c>
    </row>
    <row r="12553">
      <c r="A12553" s="160" t="n">
        <v>45483</v>
      </c>
      <c r="B12553" s="9" t="n">
        <v>-0.34</v>
      </c>
    </row>
    <row r="12554">
      <c r="A12554" s="160" t="n">
        <v>45484</v>
      </c>
      <c r="B12554" s="9" t="n">
        <v>-0.3</v>
      </c>
    </row>
    <row r="12555">
      <c r="A12555" s="160" t="n">
        <v>45485</v>
      </c>
      <c r="B12555" s="9" t="n">
        <v>-0.27</v>
      </c>
    </row>
    <row r="12556">
      <c r="A12556" s="160" t="n">
        <v>45488</v>
      </c>
      <c r="B12556" s="9" t="n">
        <v>-0.21</v>
      </c>
    </row>
    <row r="12557">
      <c r="A12557" s="160" t="n">
        <v>45489</v>
      </c>
      <c r="B12557" s="9" t="n">
        <v>-0.26</v>
      </c>
    </row>
    <row r="12558">
      <c r="A12558" s="160" t="n">
        <v>45490</v>
      </c>
      <c r="B12558" s="9" t="n">
        <v>-0.26</v>
      </c>
    </row>
    <row r="12559">
      <c r="A12559" s="160" t="n">
        <v>45491</v>
      </c>
      <c r="B12559" s="9" t="n">
        <v>-0.26</v>
      </c>
    </row>
    <row r="12560">
      <c r="A12560" s="160" t="n">
        <v>45492</v>
      </c>
      <c r="B12560" s="9" t="n">
        <v>-0.24</v>
      </c>
    </row>
    <row r="12561">
      <c r="A12561" s="160" t="n">
        <v>45495</v>
      </c>
      <c r="B12561" s="9" t="n">
        <v>-0.24</v>
      </c>
    </row>
    <row r="12562">
      <c r="A12562" s="160" t="n">
        <v>45496</v>
      </c>
      <c r="B12562" s="9" t="n">
        <v>-0.15</v>
      </c>
    </row>
    <row r="12563">
      <c r="A12563" s="160" t="n">
        <v>45497</v>
      </c>
      <c r="B12563" s="9" t="n">
        <v>-0.09</v>
      </c>
    </row>
    <row r="12564">
      <c r="A12564" s="160" t="n">
        <v>45498</v>
      </c>
      <c r="B12564" s="9" t="n">
        <v>-0.14</v>
      </c>
    </row>
    <row r="12565">
      <c r="A12565" s="160" t="n">
        <v>45499</v>
      </c>
      <c r="B12565" s="9" t="n">
        <v>-0.16</v>
      </c>
    </row>
    <row r="12566">
      <c r="A12566" s="160" t="n">
        <v>45502</v>
      </c>
      <c r="B12566" s="9" t="n">
        <v>-0.19</v>
      </c>
    </row>
    <row r="12567">
      <c r="A12567" s="160" t="n">
        <v>45503</v>
      </c>
      <c r="B12567" s="9" t="n">
        <v>-0.2</v>
      </c>
    </row>
    <row r="12568">
      <c r="A12568" s="160" t="n">
        <v>45504</v>
      </c>
      <c r="B12568" s="9" t="n">
        <v>-0.2</v>
      </c>
    </row>
    <row r="12569">
      <c r="A12569" s="160" t="n">
        <v>45505</v>
      </c>
      <c r="B12569" s="9" t="n">
        <v>-0.17</v>
      </c>
    </row>
    <row r="12570">
      <c r="A12570" s="160" t="n">
        <v>45506</v>
      </c>
      <c r="B12570" s="9" t="n">
        <v>-0.08</v>
      </c>
    </row>
    <row r="12571">
      <c r="A12571" s="160" t="n">
        <v>45509</v>
      </c>
      <c r="B12571" s="9" t="n">
        <v>-0.11</v>
      </c>
    </row>
    <row r="12572">
      <c r="A12572" s="160" t="n">
        <v>45510</v>
      </c>
      <c r="B12572" s="9" t="n">
        <v>-0.09</v>
      </c>
    </row>
    <row r="12573">
      <c r="A12573" s="160" t="n">
        <v>45511</v>
      </c>
      <c r="B12573" s="9" t="n">
        <v>-0.04</v>
      </c>
    </row>
    <row r="12574">
      <c r="A12574" s="160" t="n">
        <v>45512</v>
      </c>
      <c r="B12574" s="9" t="n">
        <v>-0.05</v>
      </c>
    </row>
    <row r="12575">
      <c r="A12575" s="160" t="n">
        <v>45513</v>
      </c>
      <c r="B12575" s="9" t="n">
        <v>-0.11</v>
      </c>
    </row>
    <row r="12576">
      <c r="A12576" s="160" t="n">
        <v>45516</v>
      </c>
      <c r="B12576" s="9" t="n">
        <v>-0.11</v>
      </c>
    </row>
    <row r="12577">
      <c r="A12577" s="160" t="n">
        <v>45517</v>
      </c>
      <c r="B12577" s="9" t="n">
        <v>-0.08</v>
      </c>
    </row>
    <row r="12578">
      <c r="A12578" s="160" t="n">
        <v>45518</v>
      </c>
      <c r="B12578" s="9" t="n">
        <v>-0.11</v>
      </c>
    </row>
    <row r="12579">
      <c r="A12579" s="160" t="n">
        <v>45519</v>
      </c>
      <c r="B12579" s="9" t="n">
        <v>-0.16</v>
      </c>
    </row>
    <row r="12580">
      <c r="A12580" s="160" t="n">
        <v>45520</v>
      </c>
      <c r="B12580" s="9" t="n">
        <v>-0.17</v>
      </c>
    </row>
    <row r="12581">
      <c r="A12581" s="160" t="n">
        <v>45523</v>
      </c>
      <c r="B12581" s="9" t="n">
        <v>-0.2</v>
      </c>
    </row>
    <row r="12582">
      <c r="A12582" s="160" t="n">
        <v>45524</v>
      </c>
      <c r="B12582" s="9" t="n">
        <v>-0.17</v>
      </c>
    </row>
    <row r="12583">
      <c r="A12583" s="160" t="n">
        <v>45525</v>
      </c>
      <c r="B12583" s="9" t="n">
        <v>-0.13</v>
      </c>
    </row>
    <row r="12584">
      <c r="A12584" s="160" t="n">
        <v>45526</v>
      </c>
      <c r="B12584" s="9" t="n">
        <v>-0.13</v>
      </c>
    </row>
    <row r="12585">
      <c r="A12585" s="160" t="n">
        <v>45527</v>
      </c>
      <c r="B12585" s="9" t="n">
        <v>-0.09</v>
      </c>
    </row>
    <row r="12586">
      <c r="A12586" s="160" t="n">
        <v>45530</v>
      </c>
      <c r="B12586" s="9" t="n">
        <v>-0.09</v>
      </c>
    </row>
    <row r="12587">
      <c r="A12587" s="160" t="n">
        <v>45531</v>
      </c>
      <c r="B12587" s="9" t="n">
        <v>0</v>
      </c>
    </row>
    <row r="12588">
      <c r="A12588" s="160" t="n">
        <v>45532</v>
      </c>
      <c r="B12588" s="9" t="n">
        <v>0.01</v>
      </c>
    </row>
    <row r="12589">
      <c r="A12589" s="160" t="n">
        <v>45533</v>
      </c>
      <c r="B12589" s="9" t="n">
        <v>0</v>
      </c>
    </row>
    <row r="12590">
      <c r="A12590" s="160" t="n">
        <v>45534</v>
      </c>
      <c r="B12590" s="9" t="n">
        <v>0</v>
      </c>
    </row>
    <row r="12591">
      <c r="A12591" s="160" t="n">
        <v>45537</v>
      </c>
      <c r="B12591" s="9" t="n"/>
    </row>
    <row r="12592">
      <c r="A12592" s="160" t="n">
        <v>45538</v>
      </c>
      <c r="B12592" s="9" t="n">
        <v>-0.04</v>
      </c>
    </row>
    <row r="12593">
      <c r="A12593" s="160" t="n">
        <v>45539</v>
      </c>
      <c r="B12593" s="9" t="n">
        <v>0.01</v>
      </c>
    </row>
    <row r="12594">
      <c r="A12594" s="160" t="n">
        <v>45540</v>
      </c>
      <c r="B12594" s="9" t="n">
        <v>-0.02</v>
      </c>
    </row>
    <row r="12595">
      <c r="A12595" s="160" t="n">
        <v>45541</v>
      </c>
      <c r="B12595" s="9" t="n">
        <v>0.06</v>
      </c>
    </row>
    <row r="12596">
      <c r="A12596" s="160" t="n">
        <v>45544</v>
      </c>
      <c r="B12596" s="9" t="n">
        <v>0.02</v>
      </c>
    </row>
    <row r="12597">
      <c r="A12597" s="160" t="n">
        <v>45545</v>
      </c>
      <c r="B12597" s="9" t="n">
        <v>0.06</v>
      </c>
    </row>
    <row r="12598">
      <c r="A12598" s="160" t="n">
        <v>45546</v>
      </c>
      <c r="B12598" s="9" t="n">
        <v>0.03</v>
      </c>
    </row>
    <row r="12599">
      <c r="A12599" s="160" t="n">
        <v>45547</v>
      </c>
      <c r="B12599" s="9" t="n">
        <v>0.04</v>
      </c>
    </row>
    <row r="12600">
      <c r="A12600" s="160" t="n">
        <v>45548</v>
      </c>
      <c r="B12600" s="9" t="n">
        <v>0.09</v>
      </c>
    </row>
    <row r="12601">
      <c r="A12601" s="160" t="n">
        <v>45551</v>
      </c>
      <c r="B12601" s="9" t="n">
        <v>0.07000000000000001</v>
      </c>
    </row>
    <row r="12602">
      <c r="A12602" s="160" t="n">
        <v>45552</v>
      </c>
      <c r="B12602" s="9" t="n">
        <v>0.06</v>
      </c>
    </row>
    <row r="12603">
      <c r="A12603" s="160" t="n">
        <v>45553</v>
      </c>
      <c r="B12603" s="9" t="n">
        <v>0.09</v>
      </c>
    </row>
    <row r="12604">
      <c r="A12604" s="160" t="n">
        <v>45554</v>
      </c>
      <c r="B12604" s="9" t="n">
        <v>0.14</v>
      </c>
    </row>
    <row r="12605">
      <c r="A12605" s="160" t="n">
        <v>45555</v>
      </c>
      <c r="B12605" s="9" t="n">
        <v>0.18</v>
      </c>
    </row>
    <row r="12606">
      <c r="A12606" s="160" t="n">
        <v>45558</v>
      </c>
      <c r="B12606" s="9" t="n">
        <v>0.18</v>
      </c>
    </row>
    <row r="12607">
      <c r="A12607" s="160" t="n">
        <v>45559</v>
      </c>
      <c r="B12607" s="9" t="n">
        <v>0.25</v>
      </c>
    </row>
    <row r="12608">
      <c r="A12608" s="160" t="n">
        <v>45560</v>
      </c>
      <c r="B12608" s="9" t="n">
        <v>0.26</v>
      </c>
    </row>
    <row r="12609">
      <c r="A12609" s="160" t="n">
        <v>45561</v>
      </c>
      <c r="B12609" s="9" t="n">
        <v>0.19</v>
      </c>
    </row>
    <row r="12610">
      <c r="A12610" s="160" t="n">
        <v>45562</v>
      </c>
      <c r="B12610" s="9" t="n">
        <v>0.2</v>
      </c>
    </row>
    <row r="12611">
      <c r="A12611" s="160" t="n">
        <v>45565</v>
      </c>
      <c r="B12611" s="9" t="n">
        <v>0.15</v>
      </c>
    </row>
    <row r="12612">
      <c r="A12612" s="160" t="n">
        <v>45566</v>
      </c>
      <c r="B12612" s="9" t="n">
        <v>0.13</v>
      </c>
    </row>
    <row r="12613">
      <c r="A12613" s="160" t="n">
        <v>45567</v>
      </c>
      <c r="B12613" s="9" t="n">
        <v>0.16</v>
      </c>
    </row>
    <row r="12614">
      <c r="A12614" s="160" t="n">
        <v>45568</v>
      </c>
      <c r="B12614" s="9" t="n">
        <v>0.15</v>
      </c>
    </row>
    <row r="12615">
      <c r="A12615" s="160" t="n">
        <v>45569</v>
      </c>
      <c r="B12615" s="9" t="n">
        <v>0.05</v>
      </c>
    </row>
    <row r="12616">
      <c r="A12616" s="160" t="n">
        <v>45572</v>
      </c>
      <c r="B12616" s="9" t="n">
        <v>0.04</v>
      </c>
    </row>
    <row r="12617">
      <c r="A12617" s="160" t="n">
        <v>45573</v>
      </c>
      <c r="B12617" s="9" t="n">
        <v>0.06</v>
      </c>
    </row>
    <row r="12618">
      <c r="A12618" s="160" t="n">
        <v>45574</v>
      </c>
      <c r="B12618" s="9" t="n">
        <v>0.07000000000000001</v>
      </c>
    </row>
    <row r="12619">
      <c r="A12619" s="160" t="n">
        <v>45575</v>
      </c>
      <c r="B12619" s="9" t="n">
        <v>0.11</v>
      </c>
    </row>
    <row r="12620">
      <c r="A12620" s="160" t="n">
        <v>45576</v>
      </c>
      <c r="B12620" s="9" t="n">
        <v>0.13</v>
      </c>
    </row>
    <row r="12621">
      <c r="A12621" s="160" t="n">
        <v>45579</v>
      </c>
      <c r="B12621" s="9" t="n"/>
    </row>
    <row r="12622">
      <c r="A12622" s="160" t="n">
        <v>45580</v>
      </c>
      <c r="B12622" s="9" t="n">
        <v>0.08</v>
      </c>
    </row>
    <row r="12623">
      <c r="A12623" s="160" t="n">
        <v>45581</v>
      </c>
      <c r="B12623" s="9" t="n">
        <v>0.09</v>
      </c>
    </row>
    <row r="12624">
      <c r="A12624" s="160" t="n">
        <v>45582</v>
      </c>
      <c r="B12624" s="9" t="n">
        <v>0.13</v>
      </c>
    </row>
    <row r="12625">
      <c r="A12625" s="160" t="n">
        <v>45583</v>
      </c>
      <c r="B12625" s="9" t="n">
        <v>0.13</v>
      </c>
    </row>
    <row r="12626">
      <c r="A12626" s="160" t="n">
        <v>45586</v>
      </c>
      <c r="B12626" s="9" t="n">
        <v>0.17</v>
      </c>
    </row>
    <row r="12627">
      <c r="A12627" s="160" t="n">
        <v>45587</v>
      </c>
      <c r="B12627" s="9" t="n">
        <v>0.17</v>
      </c>
    </row>
    <row r="12628">
      <c r="A12628" s="160" t="n">
        <v>45588</v>
      </c>
      <c r="B12628" s="9" t="n">
        <v>0.17</v>
      </c>
    </row>
    <row r="12629">
      <c r="A12629" s="160" t="n">
        <v>45589</v>
      </c>
      <c r="B12629" s="9" t="n">
        <v>0.14</v>
      </c>
    </row>
    <row r="12630">
      <c r="A12630" s="160" t="n">
        <v>45590</v>
      </c>
      <c r="B12630" s="9" t="n">
        <v>0.14</v>
      </c>
    </row>
    <row r="12631">
      <c r="A12631" s="160" t="n">
        <v>45593</v>
      </c>
      <c r="B12631" s="9" t="n">
        <v>0.16</v>
      </c>
    </row>
    <row r="12632">
      <c r="A12632" s="160" t="n">
        <v>45594</v>
      </c>
      <c r="B12632" s="9" t="n">
        <v>0.17</v>
      </c>
    </row>
    <row r="12633">
      <c r="A12633" s="160" t="n">
        <v>45595</v>
      </c>
      <c r="B12633" s="9" t="n">
        <v>0.14</v>
      </c>
    </row>
    <row r="12634">
      <c r="A12634" s="160" t="n">
        <v>45596</v>
      </c>
      <c r="B12634" s="9" t="n">
        <v>0.12</v>
      </c>
    </row>
    <row r="12635">
      <c r="A12635" s="160" t="n">
        <v>45597</v>
      </c>
      <c r="B12635" s="9" t="n">
        <v>0.16</v>
      </c>
    </row>
    <row r="12636">
      <c r="A12636" s="160" t="n">
        <v>45600</v>
      </c>
      <c r="B12636" s="9" t="n">
        <v>0.14</v>
      </c>
    </row>
    <row r="12637">
      <c r="A12637" s="160" t="n">
        <v>45601</v>
      </c>
      <c r="B12637" s="9" t="n">
        <v>0.07000000000000001</v>
      </c>
    </row>
    <row r="12638">
      <c r="A12638" s="160" t="n">
        <v>45602</v>
      </c>
      <c r="B12638" s="9" t="n">
        <v>0.15</v>
      </c>
    </row>
    <row r="12639">
      <c r="A12639" s="160" t="n">
        <v>45603</v>
      </c>
      <c r="B12639" s="9" t="n">
        <v>0.1</v>
      </c>
    </row>
    <row r="12640">
      <c r="A12640" s="160" t="n">
        <v>45604</v>
      </c>
      <c r="B12640" s="9" t="n">
        <v>0.04</v>
      </c>
    </row>
    <row r="12641">
      <c r="A12641" s="160" t="n">
        <v>45607</v>
      </c>
      <c r="B12641" s="9" t="n"/>
    </row>
    <row r="12642">
      <c r="A12642" s="160" t="n">
        <v>45608</v>
      </c>
      <c r="B12642" s="9" t="n">
        <v>0.09</v>
      </c>
    </row>
    <row r="12643">
      <c r="A12643" s="160" t="n">
        <v>45609</v>
      </c>
      <c r="B12643" s="9" t="n">
        <v>0.17</v>
      </c>
    </row>
    <row r="12644">
      <c r="A12644" s="160" t="n">
        <v>45610</v>
      </c>
      <c r="B12644" s="9" t="n">
        <v>0.09</v>
      </c>
    </row>
    <row r="12645">
      <c r="A12645" s="160" t="n">
        <v>45611</v>
      </c>
      <c r="B12645" s="9" t="n">
        <v>0.12</v>
      </c>
    </row>
    <row r="12646">
      <c r="A12646" s="160" t="n">
        <v>45614</v>
      </c>
      <c r="B12646" s="9" t="n">
        <v>0.13</v>
      </c>
    </row>
    <row r="12647">
      <c r="A12647" s="160" t="n">
        <v>45615</v>
      </c>
      <c r="B12647" s="9" t="n">
        <v>0.12</v>
      </c>
    </row>
    <row r="12648">
      <c r="A12648" s="160" t="n">
        <v>45616</v>
      </c>
      <c r="B12648" s="9" t="n">
        <v>0.1</v>
      </c>
    </row>
    <row r="12649">
      <c r="A12649" s="160" t="n">
        <v>45617</v>
      </c>
      <c r="B12649" s="9" t="n">
        <v>0.09</v>
      </c>
    </row>
    <row r="12650">
      <c r="A12650" s="160" t="n">
        <v>45618</v>
      </c>
      <c r="B12650" s="9" t="n">
        <v>0.04</v>
      </c>
    </row>
    <row r="12651">
      <c r="A12651" s="160" t="n">
        <v>45621</v>
      </c>
      <c r="B12651" s="9" t="n">
        <v>0.06</v>
      </c>
    </row>
    <row r="12652">
      <c r="A12652" s="160" t="n">
        <v>45622</v>
      </c>
      <c r="B12652" s="9" t="n">
        <v>0.09</v>
      </c>
    </row>
    <row r="12653">
      <c r="A12653" s="160" t="n">
        <v>45623</v>
      </c>
      <c r="B12653" s="9" t="n">
        <v>0.06</v>
      </c>
    </row>
    <row r="12654">
      <c r="A12654" s="160" t="n">
        <v>45624</v>
      </c>
      <c r="B12654" s="9" t="n"/>
    </row>
    <row r="12655">
      <c r="A12655" s="160" t="n">
        <v>45625</v>
      </c>
      <c r="B12655" s="9" t="n">
        <v>0.05</v>
      </c>
    </row>
    <row r="12656">
      <c r="A12656" s="160" t="n">
        <v>45628</v>
      </c>
      <c r="B12656" s="9" t="n">
        <v>0.02</v>
      </c>
    </row>
    <row r="12657">
      <c r="A12657" s="160" t="n">
        <v>45629</v>
      </c>
      <c r="B12657" s="9" t="n">
        <v>0.06</v>
      </c>
    </row>
    <row r="12658">
      <c r="A12658" s="160" t="n">
        <v>45630</v>
      </c>
      <c r="B12658" s="9" t="n">
        <v>0.06</v>
      </c>
    </row>
    <row r="12659">
      <c r="A12659" s="160" t="n">
        <v>45631</v>
      </c>
      <c r="B12659" s="9" t="n">
        <v>0.02</v>
      </c>
    </row>
    <row r="12660">
      <c r="A12660" s="160" t="n">
        <v>45632</v>
      </c>
      <c r="B12660" s="9" t="n">
        <v>0.05</v>
      </c>
    </row>
    <row r="12661">
      <c r="A12661" s="160" t="n">
        <v>45635</v>
      </c>
      <c r="B12661" s="9" t="n">
        <v>0.07000000000000001</v>
      </c>
    </row>
    <row r="12662">
      <c r="A12662" s="160" t="n">
        <v>45636</v>
      </c>
      <c r="B12662" s="9" t="n">
        <v>0.07000000000000001</v>
      </c>
    </row>
    <row r="12663">
      <c r="A12663" s="160" t="n">
        <v>45637</v>
      </c>
      <c r="B12663" s="9" t="n">
        <v>0.11</v>
      </c>
    </row>
    <row r="12664">
      <c r="A12664" s="160" t="n">
        <v>45638</v>
      </c>
      <c r="B12664" s="9" t="n">
        <v>0.14</v>
      </c>
    </row>
    <row r="12665">
      <c r="A12665" s="160" t="n">
        <v>45639</v>
      </c>
      <c r="B12665" s="9" t="n">
        <v>0.15</v>
      </c>
    </row>
    <row r="12666">
      <c r="A12666" s="160" t="n">
        <v>45642</v>
      </c>
      <c r="B12666" s="9" t="n">
        <v>0.14</v>
      </c>
    </row>
    <row r="12667">
      <c r="A12667" s="160" t="n">
        <v>45643</v>
      </c>
      <c r="B12667" s="9" t="n">
        <v>0.15</v>
      </c>
    </row>
    <row r="12668">
      <c r="A12668" s="160" t="n">
        <v>45644</v>
      </c>
      <c r="B12668" s="9" t="n">
        <v>0.15</v>
      </c>
    </row>
    <row r="12669">
      <c r="A12669" s="160" t="n">
        <v>45645</v>
      </c>
      <c r="B12669" s="9" t="n">
        <v>0.25</v>
      </c>
    </row>
    <row r="12670">
      <c r="A12670" s="160" t="n">
        <v>45646</v>
      </c>
      <c r="B12670" s="9" t="n">
        <v>0.22</v>
      </c>
    </row>
    <row r="12671">
      <c r="A12671" s="160" t="n">
        <v>45649</v>
      </c>
      <c r="B12671" s="9" t="n">
        <v>0.29</v>
      </c>
    </row>
    <row r="12672">
      <c r="A12672" s="160" t="n">
        <v>45650</v>
      </c>
      <c r="B12672" s="9" t="n">
        <v>0.3</v>
      </c>
    </row>
    <row r="12673">
      <c r="A12673" s="160" t="n">
        <v>45651</v>
      </c>
      <c r="B12673" s="9" t="n"/>
    </row>
    <row r="12674">
      <c r="A12674" s="160" t="n">
        <v>45652</v>
      </c>
      <c r="B12674" s="9" t="n">
        <v>0.28</v>
      </c>
    </row>
    <row r="12675">
      <c r="A12675" s="160" t="n">
        <v>45653</v>
      </c>
      <c r="B12675" s="9" t="n">
        <v>0.31</v>
      </c>
    </row>
    <row r="12676">
      <c r="A12676" s="160" t="n">
        <v>45656</v>
      </c>
      <c r="B12676" s="9" t="n">
        <v>0.31</v>
      </c>
    </row>
    <row r="12677">
      <c r="A12677" s="160" t="n">
        <v>45657</v>
      </c>
      <c r="B12677" s="9" t="n">
        <v>0.33</v>
      </c>
    </row>
    <row r="12678">
      <c r="A12678" s="160" t="n">
        <v>45658</v>
      </c>
      <c r="B12678" s="9" t="n"/>
    </row>
    <row r="12679">
      <c r="A12679" s="160" t="n">
        <v>45659</v>
      </c>
      <c r="B12679" s="9" t="n">
        <v>0.32</v>
      </c>
    </row>
    <row r="12680">
      <c r="A12680" s="160" t="n">
        <v>45660</v>
      </c>
      <c r="B12680" s="9" t="n">
        <v>0.32</v>
      </c>
    </row>
    <row r="12681">
      <c r="A12681" s="160" t="n">
        <v>45663</v>
      </c>
      <c r="B12681" s="9" t="n">
        <v>0.34</v>
      </c>
    </row>
    <row r="12682">
      <c r="A12682" s="160" t="n">
        <v>45664</v>
      </c>
      <c r="B12682" s="9" t="n">
        <v>0.37</v>
      </c>
    </row>
    <row r="12683">
      <c r="A12683" s="160" t="n">
        <v>45665</v>
      </c>
      <c r="B12683" s="9" t="n">
        <v>0.39</v>
      </c>
    </row>
    <row r="12684">
      <c r="A12684" s="160" t="n">
        <v>45666</v>
      </c>
      <c r="B12684" s="9" t="n">
        <v>0.41</v>
      </c>
    </row>
    <row r="12685">
      <c r="A12685" s="160" t="n">
        <v>45667</v>
      </c>
      <c r="B12685" s="9" t="n">
        <v>0.37</v>
      </c>
    </row>
    <row r="12686">
      <c r="A12686" s="160" t="n">
        <v>45670</v>
      </c>
      <c r="B12686" s="9" t="n">
        <v>0.39</v>
      </c>
    </row>
    <row r="12687">
      <c r="A12687" s="160" t="n">
        <v>45671</v>
      </c>
      <c r="B12687" s="9" t="n">
        <v>0.41</v>
      </c>
    </row>
    <row r="12688">
      <c r="A12688" s="160" t="n">
        <v>45672</v>
      </c>
      <c r="B12688" s="9" t="n">
        <v>0.39</v>
      </c>
    </row>
    <row r="12689">
      <c r="A12689" s="160" t="n">
        <v>45673</v>
      </c>
      <c r="B12689" s="9" t="n">
        <v>0.38</v>
      </c>
    </row>
    <row r="12690">
      <c r="A12690" s="160" t="n">
        <v>45674</v>
      </c>
      <c r="B12690" s="9" t="n">
        <v>0.34</v>
      </c>
    </row>
    <row r="12691">
      <c r="A12691" s="160" t="n">
        <v>45677</v>
      </c>
      <c r="B12691" s="9" t="n"/>
    </row>
    <row r="12692">
      <c r="A12692" s="160" t="n">
        <v>45678</v>
      </c>
      <c r="B12692" s="9" t="n">
        <v>0.28</v>
      </c>
    </row>
    <row r="12693">
      <c r="A12693" s="160" t="n">
        <v>45679</v>
      </c>
      <c r="B12693" s="9" t="n">
        <v>0.31</v>
      </c>
    </row>
    <row r="12694">
      <c r="A12694" s="160" t="n">
        <v>45680</v>
      </c>
      <c r="B12694" s="9" t="n">
        <v>0.36</v>
      </c>
    </row>
    <row r="12695">
      <c r="A12695" s="160" t="n">
        <v>45681</v>
      </c>
      <c r="B12695" s="9" t="n">
        <v>0.36</v>
      </c>
    </row>
    <row r="12696">
      <c r="A12696" s="160" t="n">
        <v>45684</v>
      </c>
      <c r="B12696" s="9" t="n">
        <v>0.36</v>
      </c>
    </row>
    <row r="12697">
      <c r="A12697" s="160" t="n">
        <v>45685</v>
      </c>
      <c r="B12697" s="9" t="n">
        <v>0.36</v>
      </c>
    </row>
    <row r="12698">
      <c r="A12698" s="160" t="n">
        <v>45686</v>
      </c>
      <c r="B12698" s="9" t="n">
        <v>0.34</v>
      </c>
    </row>
    <row r="12699">
      <c r="A12699" s="160" t="n">
        <v>45687</v>
      </c>
      <c r="B12699" s="9" t="n">
        <v>0.34</v>
      </c>
    </row>
    <row r="12700">
      <c r="A12700" s="160" t="n">
        <v>45688</v>
      </c>
      <c r="B12700" s="9" t="n">
        <v>0.36</v>
      </c>
    </row>
    <row r="12701">
      <c r="A12701" s="160" t="n">
        <v>45691</v>
      </c>
      <c r="B12701" s="9" t="n">
        <v>0.28</v>
      </c>
    </row>
    <row r="12702">
      <c r="A12702" s="160" t="n">
        <v>45692</v>
      </c>
      <c r="B12702" s="9" t="n">
        <v>0.31</v>
      </c>
    </row>
    <row r="12703">
      <c r="A12703" s="160" t="n">
        <v>45693</v>
      </c>
      <c r="B12703" s="9" t="n">
        <v>0.26</v>
      </c>
    </row>
    <row r="12704">
      <c r="A12704" s="160" t="n">
        <v>45694</v>
      </c>
      <c r="B12704" s="9" t="n">
        <v>0.24</v>
      </c>
    </row>
    <row r="12705">
      <c r="A12705" s="160" t="n">
        <v>45695</v>
      </c>
      <c r="B12705" s="9" t="n">
        <v>0.2</v>
      </c>
    </row>
    <row r="12706">
      <c r="A12706" s="160" t="n">
        <v>45698</v>
      </c>
      <c r="B12706" s="9" t="n">
        <v>0.23</v>
      </c>
    </row>
    <row r="12707">
      <c r="A12707" s="160" t="n">
        <v>45699</v>
      </c>
      <c r="B12707" s="9" t="n">
        <v>0.25</v>
      </c>
    </row>
    <row r="12708">
      <c r="A12708" s="160" t="n">
        <v>45700</v>
      </c>
      <c r="B12708" s="9" t="n">
        <v>0.26</v>
      </c>
    </row>
    <row r="12709">
      <c r="A12709" s="160" t="n">
        <v>45701</v>
      </c>
      <c r="B12709" s="9" t="n">
        <v>0.21</v>
      </c>
    </row>
    <row r="12710">
      <c r="A12710" s="160" t="n">
        <v>45702</v>
      </c>
      <c r="B12710" s="9" t="n">
        <v>0.21</v>
      </c>
    </row>
    <row r="12711">
      <c r="A12711" s="160" t="n">
        <v>45705</v>
      </c>
      <c r="B12711" s="9" t="n"/>
    </row>
    <row r="12712">
      <c r="A12712" s="160" t="n">
        <v>45706</v>
      </c>
      <c r="B12712" s="9" t="n">
        <v>0.26</v>
      </c>
    </row>
    <row r="12713">
      <c r="A12713" s="160" t="n">
        <v>45707</v>
      </c>
      <c r="B12713" s="9" t="n">
        <v>0.25</v>
      </c>
    </row>
    <row r="12714">
      <c r="A12714" s="160" t="n">
        <v>45708</v>
      </c>
      <c r="B12714" s="9" t="n">
        <v>0.22</v>
      </c>
    </row>
    <row r="12715">
      <c r="A12715" s="160" t="n">
        <v>45709</v>
      </c>
      <c r="B12715" s="9" t="n">
        <v>0.23</v>
      </c>
    </row>
    <row r="12716">
      <c r="A12716" s="160" t="n">
        <v>45712</v>
      </c>
      <c r="B12716" s="9" t="n">
        <v>0.27</v>
      </c>
    </row>
    <row r="12717">
      <c r="A12717" s="160" t="n">
        <v>45713</v>
      </c>
      <c r="B12717" s="9" t="n">
        <v>0.23</v>
      </c>
    </row>
    <row r="12718">
      <c r="A12718" s="160" t="n">
        <v>45714</v>
      </c>
      <c r="B12718" s="9" t="n">
        <v>0.2</v>
      </c>
    </row>
    <row r="12719">
      <c r="A12719" s="160" t="n">
        <v>45715</v>
      </c>
      <c r="B12719" s="9" t="n">
        <v>0.22</v>
      </c>
    </row>
    <row r="12720">
      <c r="A12720" s="160" t="n">
        <v>45716</v>
      </c>
      <c r="B12720" s="9" t="n">
        <v>0.25</v>
      </c>
    </row>
    <row r="12721">
      <c r="A12721" s="160" t="n">
        <v>45719</v>
      </c>
      <c r="B12721" s="9" t="n">
        <v>0.2</v>
      </c>
    </row>
    <row r="12722">
      <c r="A12722" s="160" t="n">
        <v>45720</v>
      </c>
      <c r="B12722" s="9" t="n">
        <v>0.26</v>
      </c>
    </row>
    <row r="12723">
      <c r="A12723" s="160" t="n">
        <v>45721</v>
      </c>
      <c r="B12723" s="9" t="n">
        <v>0.29</v>
      </c>
    </row>
    <row r="12724">
      <c r="A12724" s="160" t="n">
        <v>45722</v>
      </c>
      <c r="B12724" s="9" t="n">
        <v>0.33</v>
      </c>
    </row>
    <row r="12725">
      <c r="A12725" s="160" t="n">
        <v>45723</v>
      </c>
      <c r="B12725" s="9" t="n">
        <v>0.33</v>
      </c>
    </row>
    <row r="12726">
      <c r="A12726" s="160" t="n">
        <v>45726</v>
      </c>
      <c r="B12726" s="9" t="n">
        <v>0.33</v>
      </c>
    </row>
    <row r="12727">
      <c r="A12727" s="160" t="n">
        <v>45727</v>
      </c>
      <c r="B12727" s="9" t="n">
        <v>0.34</v>
      </c>
    </row>
    <row r="12728">
      <c r="A12728" s="160" t="n">
        <v>45728</v>
      </c>
      <c r="B12728" s="9" t="n">
        <v>0.31</v>
      </c>
    </row>
    <row r="12729">
      <c r="A12729" s="160" t="n">
        <v>45729</v>
      </c>
      <c r="B12729" s="9" t="n">
        <v>0.33</v>
      </c>
    </row>
    <row r="12730">
      <c r="A12730" s="160" t="n">
        <v>45730</v>
      </c>
      <c r="B12730" s="9" t="n">
        <v>0.29</v>
      </c>
    </row>
    <row r="12731">
      <c r="A12731" s="160" t="n">
        <v>45733</v>
      </c>
      <c r="B12731" s="9" t="n">
        <v>0.25</v>
      </c>
    </row>
    <row r="12732">
      <c r="A12732" s="160" t="n">
        <v>45734</v>
      </c>
      <c r="B12732" s="9" t="n">
        <v>0.25</v>
      </c>
    </row>
    <row r="12733">
      <c r="A12733" s="160" t="n">
        <v>45735</v>
      </c>
      <c r="B12733" s="9" t="n">
        <v>0.26</v>
      </c>
    </row>
    <row r="12734">
      <c r="A12734" s="160" t="n">
        <v>45736</v>
      </c>
      <c r="B12734" s="9" t="n">
        <v>0.29</v>
      </c>
    </row>
    <row r="12735">
      <c r="A12735" s="160" t="n">
        <v>45737</v>
      </c>
      <c r="B12735" s="9" t="n">
        <v>0.31</v>
      </c>
    </row>
    <row r="12736">
      <c r="A12736" s="160" t="n">
        <v>45740</v>
      </c>
      <c r="B12736" s="9" t="n">
        <v>0.3</v>
      </c>
    </row>
    <row r="12737">
      <c r="A12737" s="160" t="n">
        <v>45741</v>
      </c>
      <c r="B12737" s="9" t="n">
        <v>0.35</v>
      </c>
    </row>
    <row r="12738">
      <c r="A12738" s="160" t="n">
        <v>45742</v>
      </c>
      <c r="B12738" s="9" t="n">
        <v>0.37</v>
      </c>
    </row>
    <row r="12739">
      <c r="A12739" s="160" t="n">
        <v>45743</v>
      </c>
      <c r="B12739" s="9" t="n">
        <v>0.41</v>
      </c>
    </row>
    <row r="12740">
      <c r="A12740" s="160" t="n">
        <v>45744</v>
      </c>
      <c r="B12740" s="9" t="n">
        <v>0.38</v>
      </c>
    </row>
    <row r="12741">
      <c r="A12741" s="160" t="n">
        <v>45747</v>
      </c>
      <c r="B12741" s="9" t="n">
        <v>0.34</v>
      </c>
    </row>
    <row r="12742">
      <c r="A12742" s="160" t="n">
        <v>45748</v>
      </c>
      <c r="B12742" s="9" t="n">
        <v>0.3</v>
      </c>
    </row>
    <row r="12743">
      <c r="A12743" s="160" t="n">
        <v>45749</v>
      </c>
      <c r="B12743" s="9" t="n">
        <v>0.29</v>
      </c>
    </row>
    <row r="12744">
      <c r="A12744" s="160" t="n">
        <v>45750</v>
      </c>
      <c r="B12744" s="9" t="n">
        <v>0.35</v>
      </c>
    </row>
    <row r="12745">
      <c r="A12745" s="160" t="n">
        <v>45751</v>
      </c>
      <c r="B12745" s="9" t="n">
        <v>0.33</v>
      </c>
    </row>
    <row r="12746">
      <c r="A12746" s="160" t="n">
        <v>45754</v>
      </c>
      <c r="B12746" s="9" t="n">
        <v>0.42</v>
      </c>
    </row>
    <row r="12747">
      <c r="A12747" s="160" t="n">
        <v>45755</v>
      </c>
      <c r="B12747" s="9" t="n">
        <v>0.55</v>
      </c>
    </row>
    <row r="12748">
      <c r="A12748" s="160" t="n">
        <v>45756</v>
      </c>
      <c r="B12748" s="9" t="n">
        <v>0.43</v>
      </c>
    </row>
    <row r="12749">
      <c r="A12749" s="160" t="n">
        <v>45757</v>
      </c>
      <c r="B12749" s="9" t="n">
        <v>0.5600000000000001</v>
      </c>
    </row>
    <row r="12750">
      <c r="A12750" s="160" t="n">
        <v>45758</v>
      </c>
      <c r="B12750" s="9" t="n">
        <v>0.52</v>
      </c>
    </row>
    <row r="12751">
      <c r="A12751" s="160" t="n">
        <v>45761</v>
      </c>
      <c r="B12751" s="9" t="n">
        <v>0.54</v>
      </c>
    </row>
    <row r="12752">
      <c r="A12752" s="160" t="n">
        <v>45762</v>
      </c>
      <c r="B12752" s="9" t="n">
        <v>0.51</v>
      </c>
    </row>
    <row r="12753">
      <c r="A12753" s="160" t="n">
        <v>45763</v>
      </c>
      <c r="B12753" s="9" t="n">
        <v>0.52</v>
      </c>
    </row>
    <row r="12754">
      <c r="A12754" s="160" t="n">
        <v>45764</v>
      </c>
      <c r="B12754" s="9" t="n">
        <v>0.53</v>
      </c>
    </row>
    <row r="12755">
      <c r="A12755" s="160" t="n">
        <v>45765</v>
      </c>
      <c r="B12755" s="9" t="n"/>
    </row>
    <row r="12756">
      <c r="A12756" s="160" t="n">
        <v>45768</v>
      </c>
      <c r="B12756" s="9" t="n">
        <v>0.67</v>
      </c>
    </row>
    <row r="12757">
      <c r="A12757" s="160" t="n">
        <v>45769</v>
      </c>
      <c r="B12757" s="9" t="n">
        <v>0.65</v>
      </c>
    </row>
    <row r="12758">
      <c r="A12758" s="160" t="n">
        <v>45770</v>
      </c>
      <c r="B12758" s="9" t="n">
        <v>0.59</v>
      </c>
    </row>
    <row r="12759">
      <c r="A12759" s="160" t="n">
        <v>45771</v>
      </c>
      <c r="B12759" s="9" t="n">
        <v>0.55</v>
      </c>
    </row>
    <row r="12760">
      <c r="A12760" s="160" t="n">
        <v>45772</v>
      </c>
      <c r="B12760" s="9" t="n">
        <v>0.55</v>
      </c>
    </row>
    <row r="12761">
      <c r="A12761" s="160" t="n">
        <v>45775</v>
      </c>
      <c r="B12761" s="9" t="n">
        <v>0.5600000000000001</v>
      </c>
    </row>
    <row r="12762">
      <c r="A12762" s="160" t="n">
        <v>45776</v>
      </c>
      <c r="B12762" s="9" t="n">
        <v>0.54</v>
      </c>
    </row>
    <row r="12763">
      <c r="A12763" s="160" t="n">
        <v>45777</v>
      </c>
      <c r="B12763" s="9" t="n">
        <v>0.57</v>
      </c>
    </row>
    <row r="12764">
      <c r="A12764" s="160" t="n">
        <v>45778</v>
      </c>
      <c r="B12764" s="9" t="n">
        <v>0.55</v>
      </c>
    </row>
    <row r="12765">
      <c r="A12765" s="160" t="n">
        <v>45779</v>
      </c>
      <c r="B12765" s="9" t="n">
        <v>0.5</v>
      </c>
    </row>
    <row r="12766">
      <c r="A12766" s="160" t="n">
        <v>45782</v>
      </c>
      <c r="B12766" s="9" t="n">
        <v>0.53</v>
      </c>
    </row>
    <row r="12767">
      <c r="A12767" s="160" t="n">
        <v>45783</v>
      </c>
      <c r="B12767" s="9" t="n">
        <v>0.52</v>
      </c>
    </row>
    <row r="12768">
      <c r="A12768" s="160" t="n">
        <v>45784</v>
      </c>
      <c r="B12768" s="9" t="n">
        <v>0.48</v>
      </c>
    </row>
    <row r="12769">
      <c r="A12769" s="160" t="n">
        <v>45785</v>
      </c>
      <c r="B12769" s="9" t="n">
        <v>0.47</v>
      </c>
    </row>
    <row r="12770">
      <c r="A12770" s="160" t="n">
        <v>45786</v>
      </c>
      <c r="B12770" s="9" t="n">
        <v>0.49</v>
      </c>
    </row>
    <row r="12771">
      <c r="A12771" s="160" t="n">
        <v>45789</v>
      </c>
      <c r="B12771" s="9" t="n">
        <v>0.47</v>
      </c>
    </row>
    <row r="12772">
      <c r="A12772" s="160" t="n">
        <v>45790</v>
      </c>
      <c r="B12772" s="9" t="n">
        <v>0.47</v>
      </c>
    </row>
    <row r="12773">
      <c r="A12773" s="160" t="n">
        <v>45791</v>
      </c>
      <c r="B12773" s="9" t="n">
        <v>0.48</v>
      </c>
    </row>
    <row r="12774">
      <c r="A12774" s="160" t="n">
        <v>45792</v>
      </c>
      <c r="B12774" s="9" t="n">
        <v>0.49</v>
      </c>
    </row>
    <row r="12775">
      <c r="A12775" s="160" t="n">
        <v>45793</v>
      </c>
      <c r="B12775" s="9" t="n">
        <v>0.45</v>
      </c>
    </row>
    <row r="12776">
      <c r="A12776" s="160" t="n">
        <v>45796</v>
      </c>
      <c r="B12776" s="9" t="n">
        <v>0.49</v>
      </c>
    </row>
    <row r="12777">
      <c r="A12777" s="160" t="n">
        <v>45797</v>
      </c>
      <c r="B12777" s="9" t="n">
        <v>0.51</v>
      </c>
    </row>
    <row r="12778">
      <c r="A12778" s="160" t="n">
        <v>45798</v>
      </c>
      <c r="B12778" s="9" t="n">
        <v>0.58</v>
      </c>
    </row>
    <row r="12779">
      <c r="A12779" s="160" t="n">
        <v>45799</v>
      </c>
      <c r="B12779" s="9" t="n">
        <v>0.54</v>
      </c>
    </row>
    <row r="12780">
      <c r="A12780" s="160" t="n">
        <v>45800</v>
      </c>
      <c r="B12780" s="9" t="n">
        <v>0.51</v>
      </c>
    </row>
    <row r="12781">
      <c r="A12781" s="160" t="n">
        <v>45803</v>
      </c>
      <c r="B12781" s="9" t="n"/>
    </row>
    <row r="12782">
      <c r="A12782" s="160" t="n">
        <v>45804</v>
      </c>
      <c r="B12782" s="9" t="n">
        <v>0.51</v>
      </c>
    </row>
    <row r="12783">
      <c r="A12783" s="160" t="n">
        <v>45805</v>
      </c>
      <c r="B12783" s="9" t="n">
        <v>0.51</v>
      </c>
    </row>
    <row r="12784">
      <c r="A12784" s="160" t="n">
        <v>45806</v>
      </c>
      <c r="B12784" s="9" t="n">
        <v>0.51</v>
      </c>
    </row>
    <row r="12785">
      <c r="A12785" s="160" t="n">
        <v>45807</v>
      </c>
      <c r="B12785" s="9" t="n">
        <v>0.52</v>
      </c>
    </row>
    <row r="12786">
      <c r="A12786" s="160" t="n">
        <v>45810</v>
      </c>
      <c r="B12786" s="9" t="n">
        <v>0.52</v>
      </c>
    </row>
    <row r="12787">
      <c r="A12787" s="160" t="n">
        <v>45811</v>
      </c>
      <c r="B12787" s="9" t="n">
        <v>0.5</v>
      </c>
    </row>
    <row r="12788">
      <c r="A12788" s="160" t="n">
        <v>45812</v>
      </c>
      <c r="B12788" s="9" t="n">
        <v>0.5</v>
      </c>
    </row>
    <row r="12789">
      <c r="A12789" s="160" t="n">
        <v>45813</v>
      </c>
      <c r="B12789" s="9" t="n">
        <v>0.48</v>
      </c>
    </row>
    <row r="12790">
      <c r="A12790" s="160" t="n">
        <v>45814</v>
      </c>
      <c r="B12790" s="9" t="n">
        <v>0.47</v>
      </c>
    </row>
    <row r="12791">
      <c r="A12791" s="160" t="n">
        <v>45817</v>
      </c>
      <c r="B12791" s="9" t="n">
        <v>0.48</v>
      </c>
    </row>
    <row r="12792">
      <c r="A12792" s="160" t="n">
        <v>45818</v>
      </c>
      <c r="B12792" s="9" t="n">
        <v>0.46</v>
      </c>
    </row>
    <row r="12793">
      <c r="A12793" s="160" t="n">
        <v>45819</v>
      </c>
      <c r="B12793" s="9" t="n">
        <v>0.47</v>
      </c>
    </row>
    <row r="12794">
      <c r="A12794" s="160" t="n">
        <v>45820</v>
      </c>
      <c r="B12794" s="9" t="n">
        <v>0.46</v>
      </c>
    </row>
    <row r="12795">
      <c r="A12795" s="160" t="n">
        <v>45821</v>
      </c>
      <c r="B12795" s="9" t="n">
        <v>0.45</v>
      </c>
    </row>
    <row r="12796">
      <c r="A12796" s="160" t="n">
        <v>45824</v>
      </c>
      <c r="B12796" s="9" t="n">
        <v>0.49</v>
      </c>
    </row>
    <row r="12797">
      <c r="A12797" s="160" t="n">
        <v>45825</v>
      </c>
      <c r="B12797" s="9" t="n">
        <v>0.45</v>
      </c>
    </row>
    <row r="12798">
      <c r="A12798" s="160" t="n">
        <v>45826</v>
      </c>
      <c r="B12798" s="9" t="n">
        <v>0.44</v>
      </c>
    </row>
    <row r="12799">
      <c r="A12799" s="160" t="n">
        <v>45827</v>
      </c>
      <c r="B12799" s="9" t="n"/>
    </row>
    <row r="12800">
      <c r="A12800" s="160" t="n">
        <v>45828</v>
      </c>
      <c r="B12800" s="9" t="n">
        <v>0.48</v>
      </c>
    </row>
    <row r="12801">
      <c r="A12801" s="160" t="n">
        <v>45831</v>
      </c>
      <c r="B12801" s="9" t="n">
        <v>0.5</v>
      </c>
    </row>
    <row r="12802">
      <c r="A12802" s="160" t="n">
        <v>45832</v>
      </c>
      <c r="B12802" s="9" t="n">
        <v>0.55</v>
      </c>
    </row>
    <row r="12803">
      <c r="A12803" s="160" t="n">
        <v>45833</v>
      </c>
      <c r="B12803" s="9" t="n">
        <v>0.55</v>
      </c>
    </row>
    <row r="12804">
      <c r="A12804" s="160" t="n">
        <v>45834</v>
      </c>
      <c r="B12804" s="9" t="n">
        <v>0.5600000000000001</v>
      </c>
    </row>
    <row r="12805">
      <c r="A12805" s="160" t="n">
        <v>45835</v>
      </c>
      <c r="B12805" s="9" t="n">
        <v>0.5600000000000001</v>
      </c>
    </row>
    <row r="12806">
      <c r="A12806" s="160" t="n">
        <v>45838</v>
      </c>
      <c r="B12806" s="9" t="n">
        <v>0.52</v>
      </c>
    </row>
    <row r="12807">
      <c r="A12807" s="160" t="n">
        <v>45839</v>
      </c>
      <c r="B12807" s="9" t="n">
        <v>0.48</v>
      </c>
    </row>
    <row r="12808">
      <c r="A12808" s="160" t="n">
        <v>45840</v>
      </c>
      <c r="B12808" s="9" t="n">
        <v>0.52</v>
      </c>
    </row>
    <row r="12809">
      <c r="A12809" s="160" t="n">
        <v>45841</v>
      </c>
      <c r="B12809" s="9" t="n">
        <v>0.47</v>
      </c>
    </row>
    <row r="12810">
      <c r="A12810" s="160" t="n">
        <v>45842</v>
      </c>
      <c r="B12810" s="9" t="n"/>
    </row>
    <row r="12811">
      <c r="A12811" s="160" t="n">
        <v>45845</v>
      </c>
      <c r="B12811" s="9" t="n">
        <v>0.5</v>
      </c>
    </row>
    <row r="12812">
      <c r="A12812" s="160" t="n">
        <v>45846</v>
      </c>
      <c r="B12812" s="9" t="n">
        <v>0.52</v>
      </c>
    </row>
    <row r="12813">
      <c r="A12813" s="160" t="n">
        <v>45847</v>
      </c>
      <c r="B12813" s="9" t="n">
        <v>0.48</v>
      </c>
    </row>
    <row r="12814">
      <c r="A12814" s="160" t="n">
        <v>45848</v>
      </c>
      <c r="B12814" s="9" t="n">
        <v>0.49</v>
      </c>
    </row>
    <row r="12815">
      <c r="A12815" s="160" t="n">
        <v>45849</v>
      </c>
      <c r="B12815" s="9" t="n">
        <v>0.53</v>
      </c>
    </row>
    <row r="12816">
      <c r="A12816" s="160" t="n">
        <v>45852</v>
      </c>
      <c r="B12816" s="9" t="n">
        <v>0.53</v>
      </c>
    </row>
    <row r="12817">
      <c r="A12817" s="160" t="n">
        <v>45853</v>
      </c>
      <c r="B12817" s="9" t="n">
        <v>0.55</v>
      </c>
    </row>
    <row r="12818">
      <c r="A12818" s="160" t="n">
        <v>45854</v>
      </c>
      <c r="B12818" s="9" t="n">
        <v>0.58</v>
      </c>
    </row>
    <row r="12819">
      <c r="A12819" s="160" t="n">
        <v>45855</v>
      </c>
      <c r="B12819" s="9" t="n">
        <v>0.5600000000000001</v>
      </c>
    </row>
    <row r="12820">
      <c r="A12820" s="160" t="n">
        <v>45856</v>
      </c>
      <c r="B12820" s="9" t="n">
        <v>0.5600000000000001</v>
      </c>
    </row>
    <row r="12821">
      <c r="A12821" s="160" t="n">
        <v>45859</v>
      </c>
      <c r="B12821" s="9" t="n">
        <v>0.53</v>
      </c>
    </row>
    <row r="12822">
      <c r="A12822" s="160" t="n">
        <v>45860</v>
      </c>
      <c r="B12822" s="9" t="n">
        <v>0.52</v>
      </c>
    </row>
    <row r="12823">
      <c r="A12823" s="160" t="n">
        <v>45861</v>
      </c>
      <c r="B12823" s="9" t="n">
        <v>0.52</v>
      </c>
    </row>
    <row r="12824">
      <c r="A12824" s="160" t="n">
        <v>45862</v>
      </c>
      <c r="B12824" s="9" t="n">
        <v>0.52</v>
      </c>
    </row>
    <row r="12825">
      <c r="A12825" s="160" t="n">
        <v>45863</v>
      </c>
      <c r="B12825" s="9" t="n">
        <v>0.49</v>
      </c>
    </row>
    <row r="12826">
      <c r="A12826" s="160" t="n">
        <v>45866</v>
      </c>
      <c r="B12826" s="9" t="n">
        <v>0.51</v>
      </c>
    </row>
    <row r="12827">
      <c r="A12827" s="160" t="n">
        <v>45867</v>
      </c>
      <c r="B12827" s="9" t="n">
        <v>0.48</v>
      </c>
    </row>
    <row r="12828">
      <c r="A12828" s="160" t="n">
        <v>45868</v>
      </c>
      <c r="B12828" s="9" t="n">
        <v>0.44</v>
      </c>
    </row>
    <row r="12829">
      <c r="A12829" s="160" t="n">
        <v>45869</v>
      </c>
      <c r="B12829" s="9" t="n">
        <v>0.43</v>
      </c>
    </row>
    <row r="12830">
      <c r="A12830" s="160" t="n">
        <v>45870</v>
      </c>
      <c r="B12830" s="9" t="n">
        <v>0.54</v>
      </c>
    </row>
    <row r="12831">
      <c r="A12831" s="160" t="n">
        <v>45873</v>
      </c>
      <c r="B12831" s="9" t="n">
        <v>0.53</v>
      </c>
    </row>
    <row r="12832">
      <c r="A12832" s="160" t="n">
        <v>45874</v>
      </c>
      <c r="B12832" s="9" t="n">
        <v>0.5</v>
      </c>
    </row>
    <row r="12833">
      <c r="A12833" s="160" t="n">
        <v>45875</v>
      </c>
      <c r="B12833" s="9" t="n">
        <v>0.53</v>
      </c>
    </row>
    <row r="12834">
      <c r="A12834" s="160" t="n">
        <v>45876</v>
      </c>
      <c r="B12834" s="9" t="n">
        <v>0.51</v>
      </c>
    </row>
    <row r="12835">
      <c r="A12835" s="160" t="n">
        <v>45877</v>
      </c>
      <c r="B12835" s="9" t="n">
        <v>0.51</v>
      </c>
    </row>
    <row r="12836">
      <c r="A12836" s="160" t="n">
        <v>45880</v>
      </c>
      <c r="B12836" s="9" t="n">
        <v>0.51</v>
      </c>
    </row>
    <row r="12837">
      <c r="A12837" s="160" t="n">
        <v>45881</v>
      </c>
      <c r="B12837" s="9" t="n">
        <v>0.57</v>
      </c>
    </row>
    <row r="12838">
      <c r="A12838" s="160" t="n">
        <v>45882</v>
      </c>
      <c r="B12838" s="9" t="n">
        <v>0.57</v>
      </c>
    </row>
    <row r="12839">
      <c r="A12839" s="160" t="n">
        <v>45883</v>
      </c>
      <c r="B12839" s="9" t="n">
        <v>0.55</v>
      </c>
    </row>
    <row r="12840">
      <c r="A12840" s="160" t="n">
        <v>45884</v>
      </c>
      <c r="B12840" s="9" t="n">
        <v>0.58</v>
      </c>
    </row>
    <row r="12841">
      <c r="A12841" s="160" t="n">
        <v>45887</v>
      </c>
      <c r="B12841" s="9" t="n">
        <v>0.57</v>
      </c>
    </row>
    <row r="12842">
      <c r="A12842" s="160" t="n">
        <v>45888</v>
      </c>
      <c r="B12842" s="9" t="n">
        <v>0.55</v>
      </c>
    </row>
    <row r="12843">
      <c r="A12843" s="160" t="n">
        <v>45889</v>
      </c>
      <c r="B12843" s="9" t="n">
        <v>0.55</v>
      </c>
    </row>
    <row r="12844">
      <c r="A12844" s="160" t="n">
        <v>45890</v>
      </c>
      <c r="B12844" s="9" t="n">
        <v>0.54</v>
      </c>
    </row>
    <row r="12845">
      <c r="A12845" s="160" t="n">
        <v>45891</v>
      </c>
      <c r="B12845" s="9" t="n">
        <v>0.58</v>
      </c>
    </row>
    <row r="12846">
      <c r="A12846" s="160" t="n">
        <v>45894</v>
      </c>
      <c r="B12846" s="9" t="n">
        <v>0.55</v>
      </c>
    </row>
    <row r="12847">
      <c r="A12847" s="160" t="n">
        <v>45895</v>
      </c>
      <c r="B12847" s="9" t="n">
        <v>0.65</v>
      </c>
    </row>
    <row r="12848">
      <c r="A12848" s="160" t="n">
        <v>45896</v>
      </c>
      <c r="B12848" s="9" t="n">
        <v>0.65</v>
      </c>
    </row>
    <row r="12849">
      <c r="A12849" s="160" t="n">
        <v>45897</v>
      </c>
      <c r="B12849" s="9" t="n">
        <v>0.6</v>
      </c>
    </row>
    <row r="12850">
      <c r="A12850" s="160" t="n">
        <v>45898</v>
      </c>
      <c r="B12850" s="9" t="n">
        <v>0.64</v>
      </c>
    </row>
    <row r="12851">
      <c r="A12851" s="160" t="n">
        <v>45901</v>
      </c>
      <c r="B12851" s="9" t="n"/>
    </row>
    <row r="12852">
      <c r="A12852" s="160" t="n">
        <v>45902</v>
      </c>
      <c r="B12852" s="9" t="n">
        <v>0.62</v>
      </c>
    </row>
    <row r="12853">
      <c r="A12853" s="160" t="n">
        <v>45903</v>
      </c>
      <c r="B12853" s="9" t="n">
        <v>0.61</v>
      </c>
    </row>
    <row r="12854">
      <c r="A12854" s="160" t="n">
        <v>45904</v>
      </c>
      <c r="B12854" s="9" t="n">
        <v>0.58</v>
      </c>
    </row>
    <row r="12855">
      <c r="A12855" s="160" t="n">
        <v>45905</v>
      </c>
      <c r="B12855" s="9" t="n">
        <v>0.59</v>
      </c>
    </row>
    <row r="12856">
      <c r="A12856" s="160" t="n">
        <v>45908</v>
      </c>
      <c r="B12856" s="9" t="n">
        <v>0.5600000000000001</v>
      </c>
    </row>
    <row r="12857">
      <c r="A12857" s="160" t="n">
        <v>45909</v>
      </c>
      <c r="B12857" s="9" t="n">
        <v>0.54</v>
      </c>
    </row>
    <row r="12858">
      <c r="A12858" s="160" t="n">
        <v>45910</v>
      </c>
      <c r="B12858" s="9" t="n">
        <v>0.5</v>
      </c>
    </row>
    <row r="12859">
      <c r="A12859" s="160" t="n">
        <v>45911</v>
      </c>
      <c r="B12859" s="9" t="n">
        <v>0.49</v>
      </c>
    </row>
    <row r="12860">
      <c r="A12860" s="160" t="n">
        <v>45912</v>
      </c>
      <c r="B12860" s="9" t="n">
        <v>0.5</v>
      </c>
    </row>
    <row r="12861">
      <c r="A12861" s="160" t="n">
        <v>45915</v>
      </c>
      <c r="B12861" s="9" t="n">
        <v>0.51</v>
      </c>
    </row>
    <row r="12862">
      <c r="A12862" s="160" t="n">
        <v>45916</v>
      </c>
      <c r="B12862" s="9" t="n">
        <v>0.53</v>
      </c>
    </row>
    <row r="12863">
      <c r="A12863" s="160" t="n">
        <v>45917</v>
      </c>
      <c r="B12863" s="9" t="n">
        <v>0.54</v>
      </c>
    </row>
    <row r="12864">
      <c r="A12864" s="160" t="n">
        <v>45918</v>
      </c>
      <c r="B12864" s="9" t="n">
        <v>0.54</v>
      </c>
    </row>
    <row r="12865">
      <c r="A12865" s="160" t="n">
        <v>45919</v>
      </c>
      <c r="B12865" s="9" t="n">
        <v>0.57</v>
      </c>
    </row>
    <row r="12866">
      <c r="A12866" s="160" t="n">
        <v>45922</v>
      </c>
      <c r="B12866" s="9" t="n">
        <v>0.54</v>
      </c>
    </row>
    <row r="12867">
      <c r="A12867" s="160" t="n">
        <v>45923</v>
      </c>
      <c r="B12867" s="9" t="n">
        <v>0.59</v>
      </c>
    </row>
    <row r="12868">
      <c r="A12868" s="160" t="n">
        <v>45924</v>
      </c>
      <c r="B12868" s="9" t="n">
        <v>0.59</v>
      </c>
    </row>
    <row r="12869">
      <c r="A12869" s="160" t="n">
        <v>45925</v>
      </c>
      <c r="B12869" s="9" t="n">
        <v>0.54</v>
      </c>
    </row>
    <row r="12870">
      <c r="A12870" s="160" t="n">
        <v>45926</v>
      </c>
      <c r="B12870" s="9" t="n">
        <v>0.57</v>
      </c>
    </row>
    <row r="12871">
      <c r="A12871" s="160" t="n">
        <v>45929</v>
      </c>
      <c r="B12871" s="9" t="n">
        <v>0.52</v>
      </c>
    </row>
    <row r="12872">
      <c r="A12872" s="160" t="n">
        <v>45930</v>
      </c>
      <c r="B12872" s="9" t="n">
        <v>0.5600000000000001</v>
      </c>
    </row>
    <row r="12873">
      <c r="A12873" s="160" t="n">
        <v>45931</v>
      </c>
      <c r="B12873" s="9" t="n">
        <v>0.57</v>
      </c>
    </row>
    <row r="12874">
      <c r="A12874" s="160" t="n">
        <v>45932</v>
      </c>
      <c r="B12874" s="9" t="n">
        <v>0.55</v>
      </c>
    </row>
    <row r="12875">
      <c r="A12875" s="160" t="n">
        <v>45933</v>
      </c>
      <c r="B12875" s="9" t="n">
        <v>0.55</v>
      </c>
    </row>
    <row r="12876">
      <c r="A12876" s="160" t="n">
        <v>45936</v>
      </c>
      <c r="B12876" s="9" t="n">
        <v>0.58</v>
      </c>
    </row>
    <row r="12877">
      <c r="A12877" s="160" t="n">
        <v>45937</v>
      </c>
      <c r="B12877" s="9" t="n">
        <v>0.57</v>
      </c>
    </row>
    <row r="12878">
      <c r="A12878" s="160" t="n">
        <v>45938</v>
      </c>
      <c r="B12878" s="9" t="n">
        <v>0.55</v>
      </c>
    </row>
    <row r="12879">
      <c r="A12879" s="160" t="n">
        <v>45939</v>
      </c>
      <c r="B12879" s="9" t="n">
        <v>0.54</v>
      </c>
    </row>
    <row r="12880">
      <c r="A12880" s="160" t="n">
        <v>45940</v>
      </c>
      <c r="B12880" s="9" t="n">
        <v>0.53</v>
      </c>
    </row>
    <row r="12881">
      <c r="A12881" s="160" t="n">
        <v>45943</v>
      </c>
      <c r="B12881" s="9" t="n"/>
    </row>
    <row r="12882">
      <c r="A12882" s="160" t="n">
        <v>45944</v>
      </c>
      <c r="B12882" s="9" t="n">
        <v>0.55</v>
      </c>
    </row>
    <row r="12883">
      <c r="A12883" s="160" t="n">
        <v>45945</v>
      </c>
      <c r="B12883" s="9" t="n">
        <v>0.55</v>
      </c>
    </row>
    <row r="12884">
      <c r="A12884" s="160" t="n">
        <v>45946</v>
      </c>
      <c r="B12884" s="9" t="n">
        <v>0.58</v>
      </c>
    </row>
    <row r="12885">
      <c r="A12885" s="160" t="n">
        <v>45947</v>
      </c>
      <c r="B12885" s="9" t="n">
        <v>0.5600000000000001</v>
      </c>
    </row>
    <row r="12886">
      <c r="A12886" s="160" t="n">
        <v>45950</v>
      </c>
      <c r="B12886" s="9" t="n">
        <v>0.54</v>
      </c>
    </row>
    <row r="12887">
      <c r="A12887" s="160" t="n">
        <v>45951</v>
      </c>
      <c r="B12887" s="9" t="n">
        <v>0.53</v>
      </c>
    </row>
    <row r="12888">
      <c r="A12888" s="160" t="n">
        <v>45952</v>
      </c>
      <c r="B12888" s="9" t="n">
        <v>0.52</v>
      </c>
    </row>
    <row r="12889">
      <c r="A12889" s="160" t="n">
        <v>45953</v>
      </c>
      <c r="B12889" s="9" t="n">
        <v>0.53</v>
      </c>
    </row>
    <row r="12890">
      <c r="A12890" s="160" t="n">
        <v>45954</v>
      </c>
      <c r="B12890" s="9" t="n">
        <v>0.54</v>
      </c>
    </row>
    <row r="12891">
      <c r="A12891" s="160" t="n">
        <v>45957</v>
      </c>
      <c r="B12891" s="9" t="n">
        <v>0.53</v>
      </c>
    </row>
    <row r="12892">
      <c r="A12892" s="160" t="n">
        <v>45958</v>
      </c>
      <c r="B12892" s="9" t="n">
        <v>0.52</v>
      </c>
    </row>
    <row r="12893">
      <c r="A12893" s="160" t="n">
        <v>45959</v>
      </c>
      <c r="B12893" s="9" t="n">
        <v>0.49</v>
      </c>
    </row>
    <row r="12894">
      <c r="A12894" s="160" t="n">
        <v>45960</v>
      </c>
      <c r="B12894" s="9" t="n">
        <v>0.5</v>
      </c>
    </row>
    <row r="12895">
      <c r="A12895" s="160" t="n">
        <v>45961</v>
      </c>
      <c r="B12895" s="9" t="n">
        <v>0.51</v>
      </c>
    </row>
    <row r="12896">
      <c r="A12896" s="160" t="n">
        <v>45964</v>
      </c>
      <c r="B12896" s="9" t="n">
        <v>0.53</v>
      </c>
    </row>
    <row r="12897">
      <c r="A12897" s="160" t="n">
        <v>45965</v>
      </c>
      <c r="B12897" s="9" t="n">
        <v>0.52</v>
      </c>
    </row>
    <row r="12898">
      <c r="A12898" s="160" t="n">
        <v>45966</v>
      </c>
      <c r="B12898" s="9" t="n">
        <v>0.54</v>
      </c>
    </row>
    <row r="12899">
      <c r="A12899" s="160" t="n">
        <v>45967</v>
      </c>
      <c r="B12899" s="9" t="n">
        <v>0.54</v>
      </c>
    </row>
    <row r="12900">
      <c r="A12900" s="160" t="n">
        <v>45968</v>
      </c>
      <c r="B12900" s="9" t="n">
        <v>0.5600000000000001</v>
      </c>
    </row>
    <row r="12901">
      <c r="A12901" s="160" t="n">
        <v>45971</v>
      </c>
      <c r="B12901" s="9" t="n">
        <v>0.55</v>
      </c>
    </row>
    <row r="12902">
      <c r="A12902" s="160" t="n">
        <v>45972</v>
      </c>
      <c r="B12902" s="9" t="n"/>
    </row>
    <row r="12903">
      <c r="A12903" s="160" t="n">
        <v>45973</v>
      </c>
      <c r="B12903" s="9" t="n">
        <v>0.52</v>
      </c>
    </row>
    <row r="12904">
      <c r="A12904" s="160" t="n">
        <v>45974</v>
      </c>
      <c r="B12904" s="9" t="n">
        <v>0.53</v>
      </c>
    </row>
    <row r="12905">
      <c r="A12905" s="160" t="n">
        <v>45975</v>
      </c>
      <c r="B12905" s="9" t="n">
        <v>0.52</v>
      </c>
    </row>
    <row r="12906">
      <c r="A12906" s="160" t="n">
        <v>45978</v>
      </c>
      <c r="B12906" s="9" t="n">
        <v>0.53</v>
      </c>
    </row>
    <row r="12907">
      <c r="A12907" s="160" t="n">
        <v>45979</v>
      </c>
      <c r="B12907" s="9" t="n">
        <v>0.54</v>
      </c>
    </row>
    <row r="12908">
      <c r="A12908" s="160" t="n">
        <v>45980</v>
      </c>
      <c r="B12908" s="9" t="n">
        <v>0.55</v>
      </c>
    </row>
    <row r="12909">
      <c r="A12909" s="160" t="n">
        <v>45981</v>
      </c>
      <c r="B12909" s="9" t="n">
        <v>0.55</v>
      </c>
    </row>
    <row r="12910">
      <c r="A12910" s="160" t="n">
        <v>45982</v>
      </c>
      <c r="B12910" s="9" t="n">
        <v>0.55</v>
      </c>
    </row>
    <row r="12911">
      <c r="A12911" s="160" t="n">
        <v>45985</v>
      </c>
      <c r="B12911" s="9" t="n">
        <v>0.58</v>
      </c>
    </row>
    <row r="12912">
      <c r="A12912" s="160" t="n">
        <v>45986</v>
      </c>
      <c r="B12912" s="9" t="n">
        <v>0.58</v>
      </c>
    </row>
    <row r="12913">
      <c r="A12913" s="160" t="n">
        <v>45987</v>
      </c>
      <c r="B12913" s="9" t="n">
        <v>0.55</v>
      </c>
    </row>
    <row r="12914">
      <c r="A12914" s="160" t="n">
        <v>45988</v>
      </c>
      <c r="B12914" s="9" t="n"/>
    </row>
    <row r="12915">
      <c r="A12915" s="160" t="n">
        <v>45989</v>
      </c>
      <c r="B12915" s="9" t="n">
        <v>0.55</v>
      </c>
    </row>
    <row r="12916">
      <c r="A12916" s="160" t="n">
        <v>45992</v>
      </c>
      <c r="B12916" s="9" t="n">
        <v>0.55</v>
      </c>
    </row>
    <row r="12917">
      <c r="A12917" s="160" t="n">
        <v>45993</v>
      </c>
      <c r="B12917" s="9" t="n">
        <v>0.58</v>
      </c>
    </row>
    <row r="12918">
      <c r="A12918" s="160" t="n">
        <v>45994</v>
      </c>
      <c r="B12918" s="9" t="n">
        <v>0.57</v>
      </c>
    </row>
    <row r="12919">
      <c r="A12919" s="160" t="n">
        <v>45995</v>
      </c>
      <c r="B12919" s="9" t="n">
        <v>0.59</v>
      </c>
    </row>
    <row r="12920">
      <c r="A12920" s="160" t="n">
        <v>45996</v>
      </c>
      <c r="B12920" s="9" t="n">
        <v>0.58</v>
      </c>
    </row>
    <row r="12921">
      <c r="A12921" s="160" t="n">
        <v>45999</v>
      </c>
      <c r="B12921" s="9" t="n">
        <v>0.6</v>
      </c>
    </row>
    <row r="12922">
      <c r="A12922" s="160" t="n">
        <v>46000</v>
      </c>
      <c r="B12922" s="9" t="n">
        <v>0.57</v>
      </c>
    </row>
    <row r="12923">
      <c r="A12923" s="160" t="n">
        <v>46001</v>
      </c>
      <c r="B12923" s="9" t="n">
        <v>0.59</v>
      </c>
    </row>
    <row r="12924">
      <c r="A12924" s="160" t="n">
        <v>46002</v>
      </c>
      <c r="B12924" s="9" t="n">
        <v>0.62</v>
      </c>
    </row>
    <row r="12925">
      <c r="A12925" s="160" t="n">
        <v>46003</v>
      </c>
      <c r="B12925" s="9" t="n">
        <v>0.67</v>
      </c>
    </row>
    <row r="12926">
      <c r="A12926" s="160" t="n">
        <v>46006</v>
      </c>
      <c r="B12926" s="9" t="n">
        <v>0.67</v>
      </c>
    </row>
    <row r="12927">
      <c r="A12927" s="160" t="n">
        <v>46007</v>
      </c>
      <c r="B12927" s="9" t="n">
        <v>0.67</v>
      </c>
    </row>
    <row r="12928">
      <c r="A12928" s="160" t="n">
        <v>46008</v>
      </c>
      <c r="B12928" s="9" t="n">
        <v>0.67</v>
      </c>
    </row>
    <row r="12929">
      <c r="A12929" s="160" t="n">
        <v>46009</v>
      </c>
      <c r="B12929" s="9" t="n">
        <v>0.66</v>
      </c>
    </row>
    <row r="12930">
      <c r="A12930" s="160" t="n">
        <v>46010</v>
      </c>
      <c r="B12930" s="9" t="n">
        <v>0.68</v>
      </c>
    </row>
    <row r="12931">
      <c r="A12931" s="160" t="n">
        <v>46013</v>
      </c>
      <c r="B12931" s="9" t="n">
        <v>0.73</v>
      </c>
    </row>
    <row r="12932">
      <c r="A12932" s="160" t="n">
        <v>46014</v>
      </c>
      <c r="B12932" s="9" t="n">
        <v>0.7</v>
      </c>
    </row>
    <row r="12933">
      <c r="A12933" s="160" t="n">
        <v>46015</v>
      </c>
      <c r="B12933" s="9" t="n">
        <v>0.68</v>
      </c>
    </row>
    <row r="12934">
      <c r="A12934" s="160" t="n">
        <v>46016</v>
      </c>
      <c r="B12934" s="9" t="n"/>
    </row>
    <row r="12935">
      <c r="A12935" s="160" t="n">
        <v>46017</v>
      </c>
      <c r="B12935" s="9" t="n">
        <v>0.68</v>
      </c>
    </row>
    <row r="12936">
      <c r="A12936" s="160" t="n">
        <v>46020</v>
      </c>
      <c r="B12936" s="9" t="n">
        <v>0.67</v>
      </c>
    </row>
    <row r="12937">
      <c r="A12937" s="160" t="n">
        <v>46021</v>
      </c>
      <c r="B12937" s="9" t="n">
        <v>0.6899999999999999</v>
      </c>
    </row>
    <row r="12938">
      <c r="A12938" s="160" t="n">
        <v>46022</v>
      </c>
      <c r="B12938" s="9" t="n">
        <v>0.71</v>
      </c>
    </row>
    <row r="12939">
      <c r="A12939" s="160" t="n">
        <v>46023</v>
      </c>
      <c r="B12939" s="9" t="n"/>
    </row>
    <row r="12940">
      <c r="A12940" s="160" t="n">
        <v>46024</v>
      </c>
      <c r="B12940" s="9" t="n">
        <v>0.72</v>
      </c>
    </row>
    <row r="12941">
      <c r="A12941" s="160" t="n">
        <v>46027</v>
      </c>
      <c r="B12941" s="9" t="n">
        <v>0.71</v>
      </c>
    </row>
    <row r="12942">
      <c r="A12942" s="160" t="n">
        <v>46028</v>
      </c>
      <c r="B12942" s="9" t="n">
        <v>0.71</v>
      </c>
    </row>
    <row r="12943">
      <c r="A12943" s="160" t="n">
        <v>46029</v>
      </c>
      <c r="B12943" s="9" t="n">
        <v>0.68</v>
      </c>
    </row>
    <row r="12944">
      <c r="A12944" s="160" t="n">
        <v>46030</v>
      </c>
      <c r="B12944" s="9" t="n">
        <v>0.7</v>
      </c>
    </row>
    <row r="12945">
      <c r="A12945" s="160" t="n">
        <v>46031</v>
      </c>
      <c r="B12945" s="9" t="n">
        <v>0.64</v>
      </c>
    </row>
    <row r="12946">
      <c r="A12946" s="160" t="n">
        <v>46034</v>
      </c>
      <c r="B12946" s="9" t="n">
        <v>0.65</v>
      </c>
    </row>
    <row r="12947">
      <c r="A12947" s="160" t="n">
        <v>46035</v>
      </c>
      <c r="B12947" s="9" t="n">
        <v>0.65</v>
      </c>
    </row>
    <row r="12948">
      <c r="A12948" s="160" t="n">
        <v>46036</v>
      </c>
      <c r="B12948" s="9" t="n">
        <v>0.64</v>
      </c>
    </row>
    <row r="12949">
      <c r="A12949" s="160" t="n">
        <v>46037</v>
      </c>
      <c r="B12949" s="9" t="n">
        <v>0.61</v>
      </c>
    </row>
    <row r="12950">
      <c r="A12950" s="160" t="n">
        <v>46038</v>
      </c>
      <c r="B12950" s="9" t="n">
        <v>0.65</v>
      </c>
    </row>
    <row r="12951">
      <c r="A12951" s="160" t="n">
        <v>46041</v>
      </c>
      <c r="B12951" s="9" t="n"/>
    </row>
    <row r="12952">
      <c r="A12952" s="160" t="n">
        <v>46042</v>
      </c>
      <c r="B12952" s="9" t="n">
        <v>0.7</v>
      </c>
    </row>
    <row r="12953">
      <c r="A12953" s="160" t="n">
        <v>46043</v>
      </c>
      <c r="B12953" s="9" t="n">
        <v>0.66</v>
      </c>
    </row>
    <row r="12954">
      <c r="A12954" s="160" t="n">
        <v>46044</v>
      </c>
      <c r="B12954" s="9" t="n">
        <v>0.65</v>
      </c>
    </row>
    <row r="12955">
      <c r="A12955" s="160" t="n">
        <v>46045</v>
      </c>
      <c r="B12955" s="9" t="n">
        <v>0.64</v>
      </c>
    </row>
    <row r="12956">
      <c r="A12956" s="160" t="n">
        <v>46048</v>
      </c>
      <c r="B12956" s="9" t="n">
        <v>0.66</v>
      </c>
    </row>
    <row r="12957">
      <c r="A12957" s="160" t="n">
        <v>46049</v>
      </c>
      <c r="B12957" s="9" t="n">
        <v>0.71</v>
      </c>
    </row>
    <row r="12958">
      <c r="A12958" s="160" t="n">
        <v>46050</v>
      </c>
      <c r="B12958" s="9" t="n">
        <v>0.7</v>
      </c>
    </row>
    <row r="12959">
      <c r="A12959" s="160" t="n">
        <v>46051</v>
      </c>
      <c r="B12959" s="9" t="n">
        <v>0.71</v>
      </c>
    </row>
    <row r="12960">
      <c r="A12960" s="160" t="n">
        <v>46052</v>
      </c>
      <c r="B12960" s="9" t="n">
        <v>0.74</v>
      </c>
    </row>
    <row r="12961">
      <c r="A12961" s="160" t="n">
        <v>46055</v>
      </c>
      <c r="B12961" s="9" t="n">
        <v>0.72</v>
      </c>
    </row>
    <row r="12962">
      <c r="A12962" s="160" t="n">
        <v>46056</v>
      </c>
      <c r="B12962" s="9" t="n">
        <v>0.71</v>
      </c>
    </row>
    <row r="12963">
      <c r="A12963" s="160" t="n">
        <v>46057</v>
      </c>
      <c r="B12963" s="9" t="n">
        <v>0.72</v>
      </c>
    </row>
    <row r="12964">
      <c r="A12964" s="160" t="n">
        <v>46058</v>
      </c>
      <c r="B12964" s="9" t="n">
        <v>0.74</v>
      </c>
    </row>
    <row r="12965">
      <c r="A12965" s="160" t="n">
        <v>46059</v>
      </c>
      <c r="B12965" s="9" t="n">
        <v>0.72</v>
      </c>
    </row>
    <row r="12966">
      <c r="A12966" s="160" t="n">
        <v>46062</v>
      </c>
      <c r="B12966" s="9" t="n">
        <v>0.74</v>
      </c>
    </row>
    <row r="12967">
      <c r="A12967" s="160" t="n">
        <v>46063</v>
      </c>
      <c r="B12967" s="9" t="n">
        <v>0.71</v>
      </c>
    </row>
    <row r="12968">
      <c r="A12968" s="160" t="n">
        <v>46064</v>
      </c>
      <c r="B12968" s="9" t="n">
        <v>0.66</v>
      </c>
    </row>
    <row r="12969">
      <c r="A12969" s="160" t="n">
        <v>46065</v>
      </c>
      <c r="B12969" s="9" t="n">
        <v>0.62</v>
      </c>
    </row>
    <row r="12970">
      <c r="A12970" s="160" t="n">
        <v>46066</v>
      </c>
      <c r="B12970" s="9" t="n">
        <v>0.64</v>
      </c>
    </row>
    <row r="12971">
      <c r="A12971" s="160" t="n">
        <v>46069</v>
      </c>
      <c r="B12971" s="9" t="n"/>
    </row>
    <row r="12972">
      <c r="A12972" s="160" t="n">
        <v>46070</v>
      </c>
      <c r="B12972" s="9" t="n">
        <v>0.62</v>
      </c>
    </row>
    <row r="12973">
      <c r="A12973" s="160" t="n">
        <v>46071</v>
      </c>
      <c r="B12973" s="9" t="n">
        <v>0.62</v>
      </c>
    </row>
    <row r="12974">
      <c r="A12974" s="160" t="n">
        <v>46072</v>
      </c>
      <c r="B12974" s="9" t="n">
        <v>0.61</v>
      </c>
    </row>
    <row r="12975">
      <c r="A12975" s="160" t="n">
        <v>46073</v>
      </c>
      <c r="B12975" s="9" t="n">
        <v>0.6</v>
      </c>
    </row>
    <row r="12976">
      <c r="A12976" s="160" t="n">
        <v>46076</v>
      </c>
      <c r="B12976" s="9" t="n">
        <v>0.6</v>
      </c>
    </row>
    <row r="12977">
      <c r="A12977" s="160" t="n">
        <v>46077</v>
      </c>
      <c r="B12977" s="9" t="n">
        <v>0.61</v>
      </c>
    </row>
    <row r="12978">
      <c r="A12978" s="160" t="n">
        <v>46078</v>
      </c>
      <c r="B12978" s="9" t="n">
        <v>0.6</v>
      </c>
    </row>
    <row r="12979">
      <c r="A12979" s="160" t="n">
        <v>46079</v>
      </c>
      <c r="B12979" s="9" t="n">
        <v>0.6</v>
      </c>
    </row>
    <row r="12980">
      <c r="A12980" s="160" t="n">
        <v>46080</v>
      </c>
      <c r="B12980" s="9" t="n">
        <v>0.59</v>
      </c>
    </row>
    <row r="12981">
      <c r="A12981" s="160" t="n">
        <v>46083</v>
      </c>
      <c r="B12981" s="9" t="n">
        <v>0.58</v>
      </c>
    </row>
    <row r="12982">
      <c r="A12982" s="160" t="n">
        <v>46084</v>
      </c>
      <c r="B12982" s="9" t="n">
        <v>0.55</v>
      </c>
    </row>
    <row r="12983">
      <c r="A12983" s="160" t="n">
        <v>46085</v>
      </c>
      <c r="B12983" s="9" t="n">
        <v>0.55</v>
      </c>
    </row>
    <row r="12984">
      <c r="A12984" s="160" t="n">
        <v>46086</v>
      </c>
      <c r="B12984" s="9" t="n">
        <v>0.5600000000000001</v>
      </c>
    </row>
    <row r="12985">
      <c r="A12985" s="160" t="n">
        <v>46087</v>
      </c>
      <c r="B12985" s="9" t="n">
        <v>0.59</v>
      </c>
    </row>
    <row r="12986">
      <c r="A12986" s="160" t="n">
        <v>46090</v>
      </c>
      <c r="B12986" s="9" t="n">
        <v>0.5600000000000001</v>
      </c>
    </row>
    <row r="12987">
      <c r="A12987" s="160" t="n">
        <v>46091</v>
      </c>
      <c r="B12987" s="9" t="n">
        <v>0.58</v>
      </c>
    </row>
    <row r="12988">
      <c r="A12988" s="160" t="n">
        <v>46092</v>
      </c>
      <c r="B12988" s="9" t="n">
        <v>0.57</v>
      </c>
    </row>
    <row r="12989">
      <c r="A12989" s="160" t="n">
        <v>46093</v>
      </c>
      <c r="B12989" s="9" t="n">
        <v>0.51</v>
      </c>
    </row>
    <row r="12990">
      <c r="A12990" s="160" t="n">
        <v>46094</v>
      </c>
      <c r="B12990" s="9" t="n">
        <v>0.55</v>
      </c>
    </row>
    <row r="12991">
      <c r="A12991" s="160" t="n">
        <v>46097</v>
      </c>
      <c r="B12991" s="9" t="n">
        <v>0.55</v>
      </c>
    </row>
    <row r="12992">
      <c r="A12992" s="160" t="n">
        <v>46098</v>
      </c>
      <c r="B12992" s="9" t="n">
        <v>0.52</v>
      </c>
    </row>
    <row r="12993">
      <c r="A12993" s="160" t="n">
        <v>46099</v>
      </c>
      <c r="B12993" s="9" t="n">
        <v>0.5</v>
      </c>
    </row>
    <row r="12994">
      <c r="A12994" s="160" t="n">
        <v>46100</v>
      </c>
      <c r="B12994" s="9" t="n">
        <v>0.46</v>
      </c>
    </row>
    <row r="12995">
      <c r="A12995" s="160" t="n">
        <v>46101</v>
      </c>
      <c r="B12995" s="9" t="n">
        <v>0.51</v>
      </c>
    </row>
    <row r="12996">
      <c r="A12996" s="160" t="n">
        <v>46104</v>
      </c>
      <c r="B12996" s="9" t="n">
        <v>0.51</v>
      </c>
    </row>
    <row r="12997">
      <c r="A12997" s="160" t="n">
        <v>46105</v>
      </c>
      <c r="B12997" s="9" t="n">
        <v>0.49</v>
      </c>
    </row>
    <row r="12998">
      <c r="A12998" s="160" t="n">
        <v>46106</v>
      </c>
      <c r="B12998" s="9" t="n">
        <v>0.49</v>
      </c>
    </row>
    <row r="12999">
      <c r="A12999" s="160" t="n">
        <v>46107</v>
      </c>
      <c r="B12999" s="9" t="n">
        <v>0.46</v>
      </c>
    </row>
    <row r="13000">
      <c r="A13000" s="160" t="n">
        <v>46108</v>
      </c>
      <c r="B13000" s="9" t="n">
        <v>0.5600000000000001</v>
      </c>
    </row>
    <row r="13001">
      <c r="A13001" s="160" t="n">
        <v>46111</v>
      </c>
      <c r="B13001" s="9" t="n">
        <v>0.53</v>
      </c>
    </row>
    <row r="13002">
      <c r="A13002" s="160" t="n">
        <v>46112</v>
      </c>
      <c r="B13002" s="9" t="n">
        <v>0.51</v>
      </c>
    </row>
    <row r="13003">
      <c r="A13003" s="160" t="n">
        <v>46113</v>
      </c>
      <c r="B13003" s="9" t="n">
        <v>0.52</v>
      </c>
    </row>
    <row r="13004">
      <c r="A13004" s="160" t="n">
        <v>46114</v>
      </c>
      <c r="B13004" s="9" t="n">
        <v>0.52</v>
      </c>
    </row>
    <row r="13005">
      <c r="A13005" s="160" t="n">
        <v>46115</v>
      </c>
      <c r="B13005" s="9" t="n">
        <v>0.51</v>
      </c>
    </row>
    <row r="13006">
      <c r="A13006" s="160" t="n">
        <v>46118</v>
      </c>
      <c r="B13006" s="9" t="n">
        <v>0.5</v>
      </c>
    </row>
    <row r="13007">
      <c r="A13007" s="160" t="n">
        <v>46119</v>
      </c>
      <c r="B13007" s="9" t="n">
        <v>0.52</v>
      </c>
    </row>
    <row r="13008">
      <c r="A13008" s="160" t="n">
        <v>46120</v>
      </c>
      <c r="B13008" s="9" t="n">
        <v>0.5</v>
      </c>
    </row>
    <row r="13009">
      <c r="A13009" s="160" t="n">
        <v>46121</v>
      </c>
      <c r="B13009" s="9" t="n">
        <v>0.51</v>
      </c>
    </row>
    <row r="13010">
      <c r="A13010" s="160" t="n">
        <v>46122</v>
      </c>
      <c r="B13010" s="9" t="n">
        <v>0.5</v>
      </c>
    </row>
    <row r="13011">
      <c r="A13011" s="160" t="n">
        <v>46125</v>
      </c>
      <c r="B13011" s="9" t="n">
        <v>0.52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ED7D31"/>
    <outlinePr summaryBelow="1" summaryRight="1"/>
    <pageSetUpPr/>
  </sheetPr>
  <dimension ref="A1:F7740"/>
  <sheetViews>
    <sheetView workbookViewId="0">
      <selection activeCell="A2" sqref="A2"/>
    </sheetView>
  </sheetViews>
  <sheetFormatPr baseColWidth="10" defaultColWidth="8.83203125" defaultRowHeight="15"/>
  <cols>
    <col width="16.5" bestFit="1" customWidth="1" min="1" max="1"/>
    <col width="15.5" bestFit="1" customWidth="1" style="9" min="2" max="2"/>
  </cols>
  <sheetData>
    <row r="1">
      <c r="A1" s="7" t="inlineStr">
        <is>
          <t>observation_date</t>
        </is>
      </c>
      <c r="B1" s="7" t="inlineStr">
        <is>
          <t>BAMLH0A0HYM2</t>
        </is>
      </c>
      <c r="D1" t="inlineStr">
        <is>
          <t>FRED Graph Observations</t>
        </is>
      </c>
    </row>
    <row r="2">
      <c r="A2" s="160" t="n">
        <v>35430</v>
      </c>
      <c r="B2" s="9" t="n">
        <v>3.13</v>
      </c>
      <c r="D2" t="inlineStr">
        <is>
          <t>Federal Reserve Economic Data, Federal Reserve Bank of St. Louis</t>
        </is>
      </c>
    </row>
    <row r="3">
      <c r="A3" s="160" t="n">
        <v>35431</v>
      </c>
      <c r="D3" t="inlineStr">
        <is>
          <t>Link: https://fred.stlouisfed.org</t>
        </is>
      </c>
    </row>
    <row r="4">
      <c r="A4" s="160" t="n">
        <v>35432</v>
      </c>
      <c r="B4" s="9" t="n">
        <v>3.06</v>
      </c>
      <c r="D4" t="inlineStr">
        <is>
          <t>Help: https://fredhelp.stlouisfed.org</t>
        </is>
      </c>
    </row>
    <row r="5">
      <c r="A5" s="160" t="n">
        <v>35433</v>
      </c>
      <c r="B5" s="9" t="n">
        <v>3.09</v>
      </c>
      <c r="D5" t="inlineStr">
        <is>
          <t>This data may be copyrighted. Please refer to the Terms of Use: https://fred.stlouisfed.org/legal#fred-terms-faq</t>
        </is>
      </c>
    </row>
    <row r="6">
      <c r="A6" s="160" t="n">
        <v>35436</v>
      </c>
      <c r="B6" s="9" t="n">
        <v>3.1</v>
      </c>
      <c r="D6" t="inlineStr">
        <is>
          <t>File Created: 2026-04-08 8:24 pm CDT</t>
        </is>
      </c>
    </row>
    <row r="7">
      <c r="A7" s="160" t="n">
        <v>35437</v>
      </c>
      <c r="B7" s="9" t="n">
        <v>3.1</v>
      </c>
    </row>
    <row r="8">
      <c r="A8" s="160" t="n">
        <v>35438</v>
      </c>
      <c r="B8" s="9" t="n">
        <v>3.07</v>
      </c>
      <c r="D8" t="inlineStr">
        <is>
          <t>BAMLH0A0HYM2</t>
        </is>
      </c>
      <c r="E8" t="inlineStr">
        <is>
          <t>ICE BofA US High Yield Index Option-Adjusted Spread, Percent, Daily, Not Seasonally Adjusted</t>
        </is>
      </c>
      <c r="F8" t="inlineStr">
        <is>
          <t>Data Updated: 2026-04-08</t>
        </is>
      </c>
    </row>
    <row r="9">
      <c r="A9" s="160" t="n">
        <v>35439</v>
      </c>
      <c r="B9" s="9" t="n">
        <v>3.13</v>
      </c>
    </row>
    <row r="10">
      <c r="A10" s="160" t="n">
        <v>35440</v>
      </c>
      <c r="B10" s="9" t="n">
        <v>3.16</v>
      </c>
    </row>
    <row r="11">
      <c r="A11" s="160" t="n">
        <v>35443</v>
      </c>
      <c r="B11" s="9" t="n">
        <v>3.04</v>
      </c>
    </row>
    <row r="12">
      <c r="A12" s="160" t="n">
        <v>35444</v>
      </c>
      <c r="B12" s="9" t="n">
        <v>3.09</v>
      </c>
    </row>
    <row r="13">
      <c r="A13" s="160" t="n">
        <v>35445</v>
      </c>
      <c r="B13" s="9" t="n">
        <v>3.07</v>
      </c>
    </row>
    <row r="14">
      <c r="A14" s="160" t="n">
        <v>35446</v>
      </c>
      <c r="B14" s="9" t="n">
        <v>3.02</v>
      </c>
    </row>
    <row r="15">
      <c r="A15" s="160" t="n">
        <v>35447</v>
      </c>
      <c r="B15" s="9" t="n">
        <v>3.04</v>
      </c>
    </row>
    <row r="16">
      <c r="A16" s="160" t="n">
        <v>35450</v>
      </c>
      <c r="B16" s="9" t="n">
        <v>3.03</v>
      </c>
    </row>
    <row r="17">
      <c r="A17" s="160" t="n">
        <v>35451</v>
      </c>
      <c r="B17" s="9" t="n">
        <v>3.05</v>
      </c>
    </row>
    <row r="18">
      <c r="A18" s="160" t="n">
        <v>35452</v>
      </c>
      <c r="B18" s="9" t="n">
        <v>2.99</v>
      </c>
    </row>
    <row r="19">
      <c r="A19" s="160" t="n">
        <v>35453</v>
      </c>
      <c r="B19" s="9" t="n">
        <v>2.97</v>
      </c>
    </row>
    <row r="20">
      <c r="A20" s="160" t="n">
        <v>35454</v>
      </c>
      <c r="B20" s="9" t="n">
        <v>2.94</v>
      </c>
    </row>
    <row r="21">
      <c r="A21" s="160" t="n">
        <v>35457</v>
      </c>
      <c r="B21" s="9" t="n">
        <v>2.9</v>
      </c>
    </row>
    <row r="22">
      <c r="A22" s="160" t="n">
        <v>35458</v>
      </c>
      <c r="B22" s="9" t="n">
        <v>2.92</v>
      </c>
    </row>
    <row r="23">
      <c r="A23" s="160" t="n">
        <v>35459</v>
      </c>
      <c r="B23" s="9" t="n">
        <v>2.94</v>
      </c>
    </row>
    <row r="24">
      <c r="A24" s="160" t="n">
        <v>35460</v>
      </c>
      <c r="B24" s="9" t="n">
        <v>2.97</v>
      </c>
    </row>
    <row r="25">
      <c r="A25" s="160" t="n">
        <v>35461</v>
      </c>
      <c r="B25" s="9" t="n">
        <v>3.04</v>
      </c>
    </row>
    <row r="26">
      <c r="A26" s="160" t="n">
        <v>35464</v>
      </c>
      <c r="B26" s="9" t="n">
        <v>3.08</v>
      </c>
    </row>
    <row r="27">
      <c r="A27" s="160" t="n">
        <v>35465</v>
      </c>
      <c r="B27" s="9" t="n">
        <v>3.08</v>
      </c>
    </row>
    <row r="28">
      <c r="A28" s="160" t="n">
        <v>35466</v>
      </c>
      <c r="B28" s="9" t="n">
        <v>3.05</v>
      </c>
    </row>
    <row r="29">
      <c r="A29" s="160" t="n">
        <v>35467</v>
      </c>
      <c r="B29" s="9" t="n">
        <v>3.03</v>
      </c>
    </row>
    <row r="30">
      <c r="A30" s="160" t="n">
        <v>35468</v>
      </c>
      <c r="B30" s="9" t="n">
        <v>3.06</v>
      </c>
    </row>
    <row r="31">
      <c r="A31" s="160" t="n">
        <v>35471</v>
      </c>
      <c r="B31" s="9" t="n">
        <v>3.04</v>
      </c>
    </row>
    <row r="32">
      <c r="A32" s="160" t="n">
        <v>35472</v>
      </c>
      <c r="B32" s="9" t="n">
        <v>3.03</v>
      </c>
    </row>
    <row r="33">
      <c r="A33" s="160" t="n">
        <v>35473</v>
      </c>
      <c r="B33" s="9" t="n">
        <v>3.01</v>
      </c>
    </row>
    <row r="34">
      <c r="A34" s="160" t="n">
        <v>35474</v>
      </c>
      <c r="B34" s="9" t="n">
        <v>3.04</v>
      </c>
    </row>
    <row r="35">
      <c r="A35" s="160" t="n">
        <v>35475</v>
      </c>
      <c r="B35" s="9" t="n">
        <v>3.05</v>
      </c>
    </row>
    <row r="36">
      <c r="A36" s="160" t="n">
        <v>35478</v>
      </c>
    </row>
    <row r="37">
      <c r="A37" s="160" t="n">
        <v>35479</v>
      </c>
      <c r="B37" s="9" t="n">
        <v>3.01</v>
      </c>
    </row>
    <row r="38">
      <c r="A38" s="160" t="n">
        <v>35480</v>
      </c>
      <c r="B38" s="9" t="n">
        <v>2.98</v>
      </c>
    </row>
    <row r="39">
      <c r="A39" s="160" t="n">
        <v>35481</v>
      </c>
      <c r="B39" s="9" t="n">
        <v>2.89</v>
      </c>
    </row>
    <row r="40">
      <c r="A40" s="160" t="n">
        <v>35482</v>
      </c>
      <c r="B40" s="9" t="n">
        <v>2.89</v>
      </c>
    </row>
    <row r="41">
      <c r="A41" s="160" t="n">
        <v>35485</v>
      </c>
      <c r="B41" s="9" t="n">
        <v>2.85</v>
      </c>
    </row>
    <row r="42">
      <c r="A42" s="160" t="n">
        <v>35486</v>
      </c>
      <c r="B42" s="9" t="n">
        <v>2.83</v>
      </c>
    </row>
    <row r="43">
      <c r="A43" s="160" t="n">
        <v>35487</v>
      </c>
      <c r="B43" s="9" t="n">
        <v>2.71</v>
      </c>
    </row>
    <row r="44">
      <c r="A44" s="160" t="n">
        <v>35488</v>
      </c>
      <c r="B44" s="9" t="n">
        <v>2.71</v>
      </c>
    </row>
    <row r="45">
      <c r="A45" s="160" t="n">
        <v>35489</v>
      </c>
      <c r="B45" s="9" t="n">
        <v>2.73</v>
      </c>
    </row>
    <row r="46">
      <c r="A46" s="160" t="n">
        <v>35492</v>
      </c>
      <c r="B46" s="9" t="n">
        <v>2.71</v>
      </c>
    </row>
    <row r="47">
      <c r="A47" s="160" t="n">
        <v>35493</v>
      </c>
      <c r="B47" s="9" t="n">
        <v>2.67</v>
      </c>
    </row>
    <row r="48">
      <c r="A48" s="160" t="n">
        <v>35494</v>
      </c>
      <c r="B48" s="9" t="n">
        <v>2.71</v>
      </c>
    </row>
    <row r="49">
      <c r="A49" s="160" t="n">
        <v>35495</v>
      </c>
      <c r="B49" s="9" t="n">
        <v>2.7</v>
      </c>
    </row>
    <row r="50">
      <c r="A50" s="160" t="n">
        <v>35496</v>
      </c>
      <c r="B50" s="9" t="n">
        <v>2.74</v>
      </c>
    </row>
    <row r="51">
      <c r="A51" s="160" t="n">
        <v>35499</v>
      </c>
      <c r="B51" s="9" t="n">
        <v>2.74</v>
      </c>
    </row>
    <row r="52">
      <c r="A52" s="160" t="n">
        <v>35500</v>
      </c>
      <c r="B52" s="9" t="n">
        <v>2.72</v>
      </c>
    </row>
    <row r="53">
      <c r="A53" s="160" t="n">
        <v>35501</v>
      </c>
      <c r="B53" s="9" t="n">
        <v>2.69</v>
      </c>
    </row>
    <row r="54">
      <c r="A54" s="160" t="n">
        <v>35502</v>
      </c>
      <c r="B54" s="9" t="n">
        <v>2.62</v>
      </c>
    </row>
    <row r="55">
      <c r="A55" s="160" t="n">
        <v>35503</v>
      </c>
      <c r="B55" s="9" t="n">
        <v>2.66</v>
      </c>
    </row>
    <row r="56">
      <c r="A56" s="160" t="n">
        <v>35506</v>
      </c>
      <c r="B56" s="9" t="n">
        <v>2.66</v>
      </c>
    </row>
    <row r="57">
      <c r="A57" s="160" t="n">
        <v>35507</v>
      </c>
      <c r="B57" s="9" t="n">
        <v>2.67</v>
      </c>
    </row>
    <row r="58">
      <c r="A58" s="160" t="n">
        <v>35508</v>
      </c>
      <c r="B58" s="9" t="n">
        <v>2.67</v>
      </c>
    </row>
    <row r="59">
      <c r="A59" s="160" t="n">
        <v>35509</v>
      </c>
      <c r="B59" s="9" t="n">
        <v>2.68</v>
      </c>
    </row>
    <row r="60">
      <c r="A60" s="160" t="n">
        <v>35510</v>
      </c>
      <c r="B60" s="9" t="n">
        <v>2.69</v>
      </c>
    </row>
    <row r="61">
      <c r="A61" s="160" t="n">
        <v>35513</v>
      </c>
      <c r="B61" s="9" t="n">
        <v>2.71</v>
      </c>
    </row>
    <row r="62">
      <c r="A62" s="160" t="n">
        <v>35514</v>
      </c>
      <c r="B62" s="9" t="n">
        <v>2.69</v>
      </c>
    </row>
    <row r="63">
      <c r="A63" s="160" t="n">
        <v>35515</v>
      </c>
      <c r="B63" s="9" t="n">
        <v>2.71</v>
      </c>
    </row>
    <row r="64">
      <c r="A64" s="160" t="n">
        <v>35516</v>
      </c>
      <c r="B64" s="9" t="n">
        <v>2.67</v>
      </c>
    </row>
    <row r="65">
      <c r="A65" s="160" t="n">
        <v>35517</v>
      </c>
    </row>
    <row r="66">
      <c r="A66" s="160" t="n">
        <v>35520</v>
      </c>
      <c r="B66" s="9" t="n">
        <v>2.84</v>
      </c>
    </row>
    <row r="67">
      <c r="A67" s="160" t="n">
        <v>35521</v>
      </c>
      <c r="B67" s="9" t="n">
        <v>2.9</v>
      </c>
    </row>
    <row r="68">
      <c r="A68" s="160" t="n">
        <v>35522</v>
      </c>
      <c r="B68" s="9" t="n">
        <v>2.94</v>
      </c>
    </row>
    <row r="69">
      <c r="A69" s="160" t="n">
        <v>35523</v>
      </c>
      <c r="B69" s="9" t="n">
        <v>2.95</v>
      </c>
    </row>
    <row r="70">
      <c r="A70" s="160" t="n">
        <v>35524</v>
      </c>
      <c r="B70" s="9" t="n">
        <v>2.92</v>
      </c>
    </row>
    <row r="71">
      <c r="A71" s="160" t="n">
        <v>35527</v>
      </c>
      <c r="B71" s="9" t="n">
        <v>2.95</v>
      </c>
    </row>
    <row r="72">
      <c r="A72" s="160" t="n">
        <v>35528</v>
      </c>
      <c r="B72" s="9" t="n">
        <v>2.93</v>
      </c>
    </row>
    <row r="73">
      <c r="A73" s="160" t="n">
        <v>35529</v>
      </c>
      <c r="B73" s="9" t="n">
        <v>2.91</v>
      </c>
    </row>
    <row r="74">
      <c r="A74" s="160" t="n">
        <v>35530</v>
      </c>
      <c r="B74" s="9" t="n">
        <v>2.92</v>
      </c>
    </row>
    <row r="75">
      <c r="A75" s="160" t="n">
        <v>35531</v>
      </c>
      <c r="B75" s="9" t="n">
        <v>2.87</v>
      </c>
    </row>
    <row r="76">
      <c r="A76" s="160" t="n">
        <v>35534</v>
      </c>
      <c r="B76" s="9" t="n">
        <v>2.88</v>
      </c>
    </row>
    <row r="77">
      <c r="A77" s="160" t="n">
        <v>35535</v>
      </c>
      <c r="B77" s="9" t="n">
        <v>2.93</v>
      </c>
    </row>
    <row r="78">
      <c r="A78" s="160" t="n">
        <v>35536</v>
      </c>
      <c r="B78" s="9" t="n">
        <v>2.91</v>
      </c>
    </row>
    <row r="79">
      <c r="A79" s="160" t="n">
        <v>35537</v>
      </c>
      <c r="B79" s="9" t="n">
        <v>2.92</v>
      </c>
    </row>
    <row r="80">
      <c r="A80" s="160" t="n">
        <v>35538</v>
      </c>
      <c r="B80" s="9" t="n">
        <v>2.91</v>
      </c>
    </row>
    <row r="81">
      <c r="A81" s="160" t="n">
        <v>35541</v>
      </c>
      <c r="B81" s="9" t="n">
        <v>2.87</v>
      </c>
    </row>
    <row r="82">
      <c r="A82" s="160" t="n">
        <v>35542</v>
      </c>
      <c r="B82" s="9" t="n">
        <v>2.89</v>
      </c>
    </row>
    <row r="83">
      <c r="A83" s="160" t="n">
        <v>35543</v>
      </c>
      <c r="B83" s="9" t="n">
        <v>2.83</v>
      </c>
    </row>
    <row r="84">
      <c r="A84" s="160" t="n">
        <v>35544</v>
      </c>
      <c r="B84" s="9" t="n">
        <v>2.78</v>
      </c>
    </row>
    <row r="85">
      <c r="A85" s="160" t="n">
        <v>35545</v>
      </c>
      <c r="B85" s="9" t="n">
        <v>2.78</v>
      </c>
    </row>
    <row r="86">
      <c r="A86" s="160" t="n">
        <v>35548</v>
      </c>
      <c r="B86" s="9" t="n">
        <v>2.81</v>
      </c>
    </row>
    <row r="87">
      <c r="A87" s="160" t="n">
        <v>35549</v>
      </c>
      <c r="B87" s="9" t="n">
        <v>2.91</v>
      </c>
    </row>
    <row r="88">
      <c r="A88" s="160" t="n">
        <v>35550</v>
      </c>
      <c r="B88" s="9" t="n">
        <v>2.94</v>
      </c>
    </row>
    <row r="89">
      <c r="A89" s="160" t="n">
        <v>35551</v>
      </c>
      <c r="B89" s="9" t="n">
        <v>2.91</v>
      </c>
    </row>
    <row r="90">
      <c r="A90" s="160" t="n">
        <v>35552</v>
      </c>
      <c r="B90" s="9" t="n">
        <v>2.9</v>
      </c>
    </row>
    <row r="91">
      <c r="A91" s="160" t="n">
        <v>35555</v>
      </c>
      <c r="B91" s="9" t="n">
        <v>2.86</v>
      </c>
    </row>
    <row r="92">
      <c r="A92" s="160" t="n">
        <v>35556</v>
      </c>
      <c r="B92" s="9" t="n">
        <v>2.83</v>
      </c>
    </row>
    <row r="93">
      <c r="A93" s="160" t="n">
        <v>35557</v>
      </c>
      <c r="B93" s="9" t="n">
        <v>2.79</v>
      </c>
    </row>
    <row r="94">
      <c r="A94" s="160" t="n">
        <v>35558</v>
      </c>
      <c r="B94" s="9" t="n">
        <v>2.79</v>
      </c>
    </row>
    <row r="95">
      <c r="A95" s="160" t="n">
        <v>35559</v>
      </c>
      <c r="B95" s="9" t="n">
        <v>2.81</v>
      </c>
    </row>
    <row r="96">
      <c r="A96" s="160" t="n">
        <v>35562</v>
      </c>
      <c r="B96" s="9" t="n">
        <v>2.82</v>
      </c>
    </row>
    <row r="97">
      <c r="A97" s="160" t="n">
        <v>35563</v>
      </c>
      <c r="B97" s="9" t="n">
        <v>2.73</v>
      </c>
    </row>
    <row r="98">
      <c r="A98" s="160" t="n">
        <v>35564</v>
      </c>
      <c r="B98" s="9" t="n">
        <v>2.69</v>
      </c>
    </row>
    <row r="99">
      <c r="A99" s="160" t="n">
        <v>35565</v>
      </c>
      <c r="B99" s="9" t="n">
        <v>2.7</v>
      </c>
    </row>
    <row r="100">
      <c r="A100" s="160" t="n">
        <v>35566</v>
      </c>
      <c r="B100" s="9" t="n">
        <v>2.68</v>
      </c>
    </row>
    <row r="101">
      <c r="A101" s="160" t="n">
        <v>35569</v>
      </c>
      <c r="B101" s="9" t="n">
        <v>2.67</v>
      </c>
    </row>
    <row r="102">
      <c r="A102" s="160" t="n">
        <v>35570</v>
      </c>
      <c r="B102" s="9" t="n">
        <v>2.69</v>
      </c>
    </row>
    <row r="103">
      <c r="A103" s="160" t="n">
        <v>35571</v>
      </c>
      <c r="B103" s="9" t="n">
        <v>2.67</v>
      </c>
    </row>
    <row r="104">
      <c r="A104" s="160" t="n">
        <v>35572</v>
      </c>
      <c r="B104" s="9" t="n">
        <v>2.63</v>
      </c>
    </row>
    <row r="105">
      <c r="A105" s="160" t="n">
        <v>35573</v>
      </c>
      <c r="B105" s="9" t="n">
        <v>2.64</v>
      </c>
    </row>
    <row r="106">
      <c r="A106" s="160" t="n">
        <v>35576</v>
      </c>
    </row>
    <row r="107">
      <c r="A107" s="160" t="n">
        <v>35577</v>
      </c>
      <c r="B107" s="9" t="n">
        <v>2.6</v>
      </c>
    </row>
    <row r="108">
      <c r="A108" s="160" t="n">
        <v>35578</v>
      </c>
      <c r="B108" s="9" t="n">
        <v>2.61</v>
      </c>
    </row>
    <row r="109">
      <c r="A109" s="160" t="n">
        <v>35579</v>
      </c>
      <c r="B109" s="9" t="n">
        <v>2.61</v>
      </c>
    </row>
    <row r="110">
      <c r="A110" s="160" t="n">
        <v>35580</v>
      </c>
      <c r="B110" s="9" t="n">
        <v>2.65</v>
      </c>
    </row>
    <row r="111">
      <c r="A111" s="160" t="n">
        <v>35581</v>
      </c>
      <c r="B111" s="9" t="n">
        <v>2.68</v>
      </c>
    </row>
    <row r="112">
      <c r="A112" s="160" t="n">
        <v>35583</v>
      </c>
      <c r="B112" s="9" t="n">
        <v>2.66</v>
      </c>
    </row>
    <row r="113">
      <c r="A113" s="160" t="n">
        <v>35584</v>
      </c>
      <c r="B113" s="9" t="n">
        <v>2.68</v>
      </c>
    </row>
    <row r="114">
      <c r="A114" s="160" t="n">
        <v>35585</v>
      </c>
      <c r="B114" s="9" t="n">
        <v>2.65</v>
      </c>
    </row>
    <row r="115">
      <c r="A115" s="160" t="n">
        <v>35586</v>
      </c>
      <c r="B115" s="9" t="n">
        <v>2.6</v>
      </c>
    </row>
    <row r="116">
      <c r="A116" s="160" t="n">
        <v>35587</v>
      </c>
      <c r="B116" s="9" t="n">
        <v>2.7</v>
      </c>
    </row>
    <row r="117">
      <c r="A117" s="160" t="n">
        <v>35590</v>
      </c>
      <c r="B117" s="9" t="n">
        <v>2.59</v>
      </c>
    </row>
    <row r="118">
      <c r="A118" s="160" t="n">
        <v>35591</v>
      </c>
      <c r="B118" s="9" t="n">
        <v>2.56</v>
      </c>
    </row>
    <row r="119">
      <c r="A119" s="160" t="n">
        <v>35592</v>
      </c>
      <c r="B119" s="9" t="n">
        <v>2.55</v>
      </c>
    </row>
    <row r="120">
      <c r="A120" s="160" t="n">
        <v>35593</v>
      </c>
      <c r="B120" s="9" t="n">
        <v>2.59</v>
      </c>
    </row>
    <row r="121">
      <c r="A121" s="160" t="n">
        <v>35594</v>
      </c>
      <c r="B121" s="9" t="n">
        <v>2.62</v>
      </c>
    </row>
    <row r="122">
      <c r="A122" s="160" t="n">
        <v>35597</v>
      </c>
      <c r="B122" s="9" t="n">
        <v>2.6</v>
      </c>
    </row>
    <row r="123">
      <c r="A123" s="160" t="n">
        <v>35598</v>
      </c>
      <c r="B123" s="9" t="n">
        <v>2.58</v>
      </c>
    </row>
    <row r="124">
      <c r="A124" s="160" t="n">
        <v>35599</v>
      </c>
      <c r="B124" s="9" t="n">
        <v>2.62</v>
      </c>
    </row>
    <row r="125">
      <c r="A125" s="160" t="n">
        <v>35600</v>
      </c>
      <c r="B125" s="9" t="n">
        <v>2.61</v>
      </c>
    </row>
    <row r="126">
      <c r="A126" s="160" t="n">
        <v>35601</v>
      </c>
      <c r="B126" s="9" t="n">
        <v>2.64</v>
      </c>
    </row>
    <row r="127">
      <c r="A127" s="160" t="n">
        <v>35604</v>
      </c>
      <c r="B127" s="9" t="n">
        <v>2.61</v>
      </c>
    </row>
    <row r="128">
      <c r="A128" s="160" t="n">
        <v>35605</v>
      </c>
      <c r="B128" s="9" t="n">
        <v>2.6</v>
      </c>
    </row>
    <row r="129">
      <c r="A129" s="160" t="n">
        <v>35606</v>
      </c>
      <c r="B129" s="9" t="n">
        <v>2.59</v>
      </c>
    </row>
    <row r="130">
      <c r="A130" s="160" t="n">
        <v>35607</v>
      </c>
      <c r="B130" s="9" t="n">
        <v>2.61</v>
      </c>
    </row>
    <row r="131">
      <c r="A131" s="160" t="n">
        <v>35608</v>
      </c>
      <c r="B131" s="9" t="n">
        <v>2.63</v>
      </c>
    </row>
    <row r="132">
      <c r="A132" s="160" t="n">
        <v>35611</v>
      </c>
      <c r="B132" s="9" t="n">
        <v>2.67</v>
      </c>
    </row>
    <row r="133">
      <c r="A133" s="160" t="n">
        <v>35612</v>
      </c>
      <c r="B133" s="9" t="n">
        <v>2.7</v>
      </c>
    </row>
    <row r="134">
      <c r="A134" s="160" t="n">
        <v>35613</v>
      </c>
      <c r="B134" s="9" t="n">
        <v>2.71</v>
      </c>
    </row>
    <row r="135">
      <c r="A135" s="160" t="n">
        <v>35614</v>
      </c>
      <c r="B135" s="9" t="n">
        <v>2.79</v>
      </c>
    </row>
    <row r="136">
      <c r="A136" s="160" t="n">
        <v>35615</v>
      </c>
    </row>
    <row r="137">
      <c r="A137" s="160" t="n">
        <v>35618</v>
      </c>
      <c r="B137" s="9" t="n">
        <v>2.82</v>
      </c>
    </row>
    <row r="138">
      <c r="A138" s="160" t="n">
        <v>35619</v>
      </c>
      <c r="B138" s="9" t="n">
        <v>2.8</v>
      </c>
    </row>
    <row r="139">
      <c r="A139" s="160" t="n">
        <v>35620</v>
      </c>
      <c r="B139" s="9" t="n">
        <v>2.8</v>
      </c>
    </row>
    <row r="140">
      <c r="A140" s="160" t="n">
        <v>35621</v>
      </c>
      <c r="B140" s="9" t="n">
        <v>2.78</v>
      </c>
    </row>
    <row r="141">
      <c r="A141" s="160" t="n">
        <v>35622</v>
      </c>
      <c r="B141" s="9" t="n">
        <v>2.76</v>
      </c>
    </row>
    <row r="142">
      <c r="A142" s="160" t="n">
        <v>35625</v>
      </c>
      <c r="B142" s="9" t="n">
        <v>2.71</v>
      </c>
    </row>
    <row r="143">
      <c r="A143" s="160" t="n">
        <v>35626</v>
      </c>
      <c r="B143" s="9" t="n">
        <v>2.69</v>
      </c>
    </row>
    <row r="144">
      <c r="A144" s="160" t="n">
        <v>35627</v>
      </c>
      <c r="B144" s="9" t="n">
        <v>2.71</v>
      </c>
    </row>
    <row r="145">
      <c r="A145" s="160" t="n">
        <v>35628</v>
      </c>
      <c r="B145" s="9" t="n">
        <v>2.7</v>
      </c>
    </row>
    <row r="146">
      <c r="A146" s="160" t="n">
        <v>35629</v>
      </c>
      <c r="B146" s="9" t="n">
        <v>2.67</v>
      </c>
    </row>
    <row r="147">
      <c r="A147" s="160" t="n">
        <v>35632</v>
      </c>
      <c r="B147" s="9" t="n">
        <v>2.66</v>
      </c>
    </row>
    <row r="148">
      <c r="A148" s="160" t="n">
        <v>35633</v>
      </c>
      <c r="B148" s="9" t="n">
        <v>2.72</v>
      </c>
    </row>
    <row r="149">
      <c r="A149" s="160" t="n">
        <v>35634</v>
      </c>
      <c r="B149" s="9" t="n">
        <v>2.69</v>
      </c>
    </row>
    <row r="150">
      <c r="A150" s="160" t="n">
        <v>35635</v>
      </c>
      <c r="B150" s="9" t="n">
        <v>2.69</v>
      </c>
    </row>
    <row r="151">
      <c r="A151" s="160" t="n">
        <v>35636</v>
      </c>
      <c r="B151" s="9" t="n">
        <v>2.66</v>
      </c>
    </row>
    <row r="152">
      <c r="A152" s="160" t="n">
        <v>35639</v>
      </c>
      <c r="B152" s="9" t="n">
        <v>2.68</v>
      </c>
    </row>
    <row r="153">
      <c r="A153" s="160" t="n">
        <v>35640</v>
      </c>
      <c r="B153" s="9" t="n">
        <v>2.7</v>
      </c>
    </row>
    <row r="154">
      <c r="A154" s="160" t="n">
        <v>35641</v>
      </c>
      <c r="B154" s="9" t="n">
        <v>2.73</v>
      </c>
    </row>
    <row r="155">
      <c r="A155" s="160" t="n">
        <v>35642</v>
      </c>
      <c r="B155" s="9" t="n">
        <v>2.71</v>
      </c>
    </row>
    <row r="156">
      <c r="A156" s="160" t="n">
        <v>35643</v>
      </c>
      <c r="B156" s="9" t="n">
        <v>2.57</v>
      </c>
    </row>
    <row r="157">
      <c r="A157" s="160" t="n">
        <v>35646</v>
      </c>
      <c r="B157" s="9" t="n">
        <v>2.55</v>
      </c>
    </row>
    <row r="158">
      <c r="A158" s="160" t="n">
        <v>35647</v>
      </c>
      <c r="B158" s="9" t="n">
        <v>2.55</v>
      </c>
    </row>
    <row r="159">
      <c r="A159" s="160" t="n">
        <v>35648</v>
      </c>
      <c r="B159" s="9" t="n">
        <v>2.56</v>
      </c>
    </row>
    <row r="160">
      <c r="A160" s="160" t="n">
        <v>35649</v>
      </c>
      <c r="B160" s="9" t="n">
        <v>2.52</v>
      </c>
    </row>
    <row r="161">
      <c r="A161" s="160" t="n">
        <v>35650</v>
      </c>
      <c r="B161" s="9" t="n">
        <v>2.49</v>
      </c>
    </row>
    <row r="162">
      <c r="A162" s="160" t="n">
        <v>35653</v>
      </c>
      <c r="B162" s="9" t="n">
        <v>2.5</v>
      </c>
    </row>
    <row r="163">
      <c r="A163" s="160" t="n">
        <v>35654</v>
      </c>
      <c r="B163" s="9" t="n">
        <v>2.51</v>
      </c>
    </row>
    <row r="164">
      <c r="A164" s="160" t="n">
        <v>35655</v>
      </c>
      <c r="B164" s="9" t="n">
        <v>2.53</v>
      </c>
    </row>
    <row r="165">
      <c r="A165" s="160" t="n">
        <v>35656</v>
      </c>
      <c r="B165" s="9" t="n">
        <v>2.54</v>
      </c>
    </row>
    <row r="166">
      <c r="A166" s="160" t="n">
        <v>35657</v>
      </c>
      <c r="B166" s="9" t="n">
        <v>2.56</v>
      </c>
    </row>
    <row r="167">
      <c r="A167" s="160" t="n">
        <v>35660</v>
      </c>
      <c r="B167" s="9" t="n">
        <v>2.61</v>
      </c>
    </row>
    <row r="168">
      <c r="A168" s="160" t="n">
        <v>35661</v>
      </c>
      <c r="B168" s="9" t="n">
        <v>2.6</v>
      </c>
    </row>
    <row r="169">
      <c r="A169" s="160" t="n">
        <v>35662</v>
      </c>
      <c r="B169" s="9" t="n">
        <v>2.58</v>
      </c>
    </row>
    <row r="170">
      <c r="A170" s="160" t="n">
        <v>35663</v>
      </c>
      <c r="B170" s="9" t="n">
        <v>2.55</v>
      </c>
    </row>
    <row r="171">
      <c r="A171" s="160" t="n">
        <v>35664</v>
      </c>
      <c r="B171" s="9" t="n">
        <v>2.52</v>
      </c>
    </row>
    <row r="172">
      <c r="A172" s="160" t="n">
        <v>35667</v>
      </c>
      <c r="B172" s="9" t="n">
        <v>2.5</v>
      </c>
    </row>
    <row r="173">
      <c r="A173" s="160" t="n">
        <v>35668</v>
      </c>
      <c r="B173" s="9" t="n">
        <v>2.51</v>
      </c>
    </row>
    <row r="174">
      <c r="A174" s="160" t="n">
        <v>35669</v>
      </c>
      <c r="B174" s="9" t="n">
        <v>2.51</v>
      </c>
    </row>
    <row r="175">
      <c r="A175" s="160" t="n">
        <v>35670</v>
      </c>
      <c r="B175" s="9" t="n">
        <v>2.57</v>
      </c>
    </row>
    <row r="176">
      <c r="A176" s="160" t="n">
        <v>35671</v>
      </c>
      <c r="B176" s="9" t="n">
        <v>2.54</v>
      </c>
    </row>
    <row r="177">
      <c r="A177" s="160" t="n">
        <v>35673</v>
      </c>
      <c r="B177" s="9" t="n">
        <v>2.59</v>
      </c>
    </row>
    <row r="178">
      <c r="A178" s="160" t="n">
        <v>35674</v>
      </c>
    </row>
    <row r="179">
      <c r="A179" s="160" t="n">
        <v>35675</v>
      </c>
      <c r="B179" s="9" t="n">
        <v>2.62</v>
      </c>
    </row>
    <row r="180">
      <c r="A180" s="160" t="n">
        <v>35676</v>
      </c>
      <c r="B180" s="9" t="n">
        <v>2.6</v>
      </c>
    </row>
    <row r="181">
      <c r="A181" s="160" t="n">
        <v>35677</v>
      </c>
      <c r="B181" s="9" t="n">
        <v>2.61</v>
      </c>
    </row>
    <row r="182">
      <c r="A182" s="160" t="n">
        <v>35678</v>
      </c>
      <c r="B182" s="9" t="n">
        <v>2.6</v>
      </c>
    </row>
    <row r="183">
      <c r="A183" s="160" t="n">
        <v>35681</v>
      </c>
      <c r="B183" s="9" t="n">
        <v>2.6</v>
      </c>
    </row>
    <row r="184">
      <c r="A184" s="160" t="n">
        <v>35682</v>
      </c>
      <c r="B184" s="9" t="n">
        <v>2.59</v>
      </c>
    </row>
    <row r="185">
      <c r="A185" s="160" t="n">
        <v>35683</v>
      </c>
      <c r="B185" s="9" t="n">
        <v>2.55</v>
      </c>
    </row>
    <row r="186">
      <c r="A186" s="160" t="n">
        <v>35684</v>
      </c>
      <c r="B186" s="9" t="n">
        <v>2.55</v>
      </c>
    </row>
    <row r="187">
      <c r="A187" s="160" t="n">
        <v>35685</v>
      </c>
      <c r="B187" s="9" t="n">
        <v>2.62</v>
      </c>
    </row>
    <row r="188">
      <c r="A188" s="160" t="n">
        <v>35688</v>
      </c>
      <c r="B188" s="9" t="n">
        <v>2.61</v>
      </c>
    </row>
    <row r="189">
      <c r="A189" s="160" t="n">
        <v>35689</v>
      </c>
      <c r="B189" s="9" t="n">
        <v>2.69</v>
      </c>
    </row>
    <row r="190">
      <c r="A190" s="160" t="n">
        <v>35690</v>
      </c>
      <c r="B190" s="9" t="n">
        <v>2.65</v>
      </c>
    </row>
    <row r="191">
      <c r="A191" s="160" t="n">
        <v>35691</v>
      </c>
      <c r="B191" s="9" t="n">
        <v>2.59</v>
      </c>
    </row>
    <row r="192">
      <c r="A192" s="160" t="n">
        <v>35692</v>
      </c>
      <c r="B192" s="9" t="n">
        <v>2.59</v>
      </c>
    </row>
    <row r="193">
      <c r="A193" s="160" t="n">
        <v>35695</v>
      </c>
      <c r="B193" s="9" t="n">
        <v>2.59</v>
      </c>
    </row>
    <row r="194">
      <c r="A194" s="160" t="n">
        <v>35696</v>
      </c>
      <c r="B194" s="9" t="n">
        <v>2.57</v>
      </c>
    </row>
    <row r="195">
      <c r="A195" s="160" t="n">
        <v>35697</v>
      </c>
      <c r="B195" s="9" t="n">
        <v>2.61</v>
      </c>
    </row>
    <row r="196">
      <c r="A196" s="160" t="n">
        <v>35698</v>
      </c>
      <c r="B196" s="9" t="n">
        <v>2.54</v>
      </c>
    </row>
    <row r="197">
      <c r="A197" s="160" t="n">
        <v>35699</v>
      </c>
      <c r="B197" s="9" t="n">
        <v>2.57</v>
      </c>
    </row>
    <row r="198">
      <c r="A198" s="160" t="n">
        <v>35702</v>
      </c>
      <c r="B198" s="9" t="n">
        <v>2.55</v>
      </c>
    </row>
    <row r="199">
      <c r="A199" s="160" t="n">
        <v>35703</v>
      </c>
      <c r="B199" s="9" t="n">
        <v>2.59</v>
      </c>
    </row>
    <row r="200">
      <c r="A200" s="160" t="n">
        <v>35704</v>
      </c>
      <c r="B200" s="9" t="n">
        <v>2.63</v>
      </c>
    </row>
    <row r="201">
      <c r="A201" s="160" t="n">
        <v>35705</v>
      </c>
      <c r="B201" s="9" t="n">
        <v>2.63</v>
      </c>
    </row>
    <row r="202">
      <c r="A202" s="160" t="n">
        <v>35706</v>
      </c>
      <c r="B202" s="9" t="n">
        <v>2.61</v>
      </c>
    </row>
    <row r="203">
      <c r="A203" s="160" t="n">
        <v>35709</v>
      </c>
      <c r="B203" s="9" t="n">
        <v>2.63</v>
      </c>
    </row>
    <row r="204">
      <c r="A204" s="160" t="n">
        <v>35710</v>
      </c>
      <c r="B204" s="9" t="n">
        <v>2.62</v>
      </c>
    </row>
    <row r="205">
      <c r="A205" s="160" t="n">
        <v>35711</v>
      </c>
      <c r="B205" s="9" t="n">
        <v>2.49</v>
      </c>
    </row>
    <row r="206">
      <c r="A206" s="160" t="n">
        <v>35712</v>
      </c>
      <c r="B206" s="9" t="n">
        <v>2.51</v>
      </c>
    </row>
    <row r="207">
      <c r="A207" s="160" t="n">
        <v>35713</v>
      </c>
      <c r="B207" s="9" t="n">
        <v>2.51</v>
      </c>
    </row>
    <row r="208">
      <c r="A208" s="160" t="n">
        <v>35716</v>
      </c>
      <c r="B208" s="9" t="n">
        <v>2.54</v>
      </c>
    </row>
    <row r="209">
      <c r="A209" s="160" t="n">
        <v>35717</v>
      </c>
      <c r="B209" s="9" t="n">
        <v>2.51</v>
      </c>
    </row>
    <row r="210">
      <c r="A210" s="160" t="n">
        <v>35718</v>
      </c>
      <c r="B210" s="9" t="n">
        <v>2.48</v>
      </c>
    </row>
    <row r="211">
      <c r="A211" s="160" t="n">
        <v>35719</v>
      </c>
      <c r="B211" s="9" t="n">
        <v>2.47</v>
      </c>
    </row>
    <row r="212">
      <c r="A212" s="160" t="n">
        <v>35720</v>
      </c>
      <c r="B212" s="9" t="n">
        <v>2.44</v>
      </c>
    </row>
    <row r="213">
      <c r="A213" s="160" t="n">
        <v>35723</v>
      </c>
      <c r="B213" s="9" t="n">
        <v>2.45</v>
      </c>
    </row>
    <row r="214">
      <c r="A214" s="160" t="n">
        <v>35724</v>
      </c>
      <c r="B214" s="9" t="n">
        <v>2.45</v>
      </c>
    </row>
    <row r="215">
      <c r="A215" s="160" t="n">
        <v>35725</v>
      </c>
      <c r="B215" s="9" t="n">
        <v>2.46</v>
      </c>
    </row>
    <row r="216">
      <c r="A216" s="160" t="n">
        <v>35726</v>
      </c>
      <c r="B216" s="9" t="n">
        <v>2.55</v>
      </c>
    </row>
    <row r="217">
      <c r="A217" s="160" t="n">
        <v>35727</v>
      </c>
      <c r="B217" s="9" t="n">
        <v>2.58</v>
      </c>
    </row>
    <row r="218">
      <c r="A218" s="160" t="n">
        <v>35730</v>
      </c>
      <c r="B218" s="9" t="n">
        <v>2.84</v>
      </c>
    </row>
    <row r="219">
      <c r="A219" s="160" t="n">
        <v>35731</v>
      </c>
      <c r="B219" s="9" t="n">
        <v>2.82</v>
      </c>
    </row>
    <row r="220">
      <c r="A220" s="160" t="n">
        <v>35732</v>
      </c>
      <c r="B220" s="9" t="n">
        <v>2.83</v>
      </c>
    </row>
    <row r="221">
      <c r="A221" s="160" t="n">
        <v>35733</v>
      </c>
      <c r="B221" s="9" t="n">
        <v>2.89</v>
      </c>
    </row>
    <row r="222">
      <c r="A222" s="160" t="n">
        <v>35734</v>
      </c>
      <c r="B222" s="9" t="n">
        <v>2.99</v>
      </c>
    </row>
    <row r="223">
      <c r="A223" s="160" t="n">
        <v>35737</v>
      </c>
      <c r="B223" s="9" t="n">
        <v>2.91</v>
      </c>
    </row>
    <row r="224">
      <c r="A224" s="160" t="n">
        <v>35738</v>
      </c>
      <c r="B224" s="9" t="n">
        <v>2.84</v>
      </c>
    </row>
    <row r="225">
      <c r="A225" s="160" t="n">
        <v>35739</v>
      </c>
      <c r="B225" s="9" t="n">
        <v>2.81</v>
      </c>
    </row>
    <row r="226">
      <c r="A226" s="160" t="n">
        <v>35740</v>
      </c>
      <c r="B226" s="9" t="n">
        <v>2.83</v>
      </c>
    </row>
    <row r="227">
      <c r="A227" s="160" t="n">
        <v>35741</v>
      </c>
      <c r="B227" s="9" t="n">
        <v>2.83</v>
      </c>
    </row>
    <row r="228">
      <c r="A228" s="160" t="n">
        <v>35744</v>
      </c>
      <c r="B228" s="9" t="n">
        <v>2.81</v>
      </c>
    </row>
    <row r="229">
      <c r="A229" s="160" t="n">
        <v>35745</v>
      </c>
      <c r="B229" s="9" t="n">
        <v>2.8</v>
      </c>
    </row>
    <row r="230">
      <c r="A230" s="160" t="n">
        <v>35746</v>
      </c>
      <c r="B230" s="9" t="n">
        <v>2.83</v>
      </c>
    </row>
    <row r="231">
      <c r="A231" s="160" t="n">
        <v>35747</v>
      </c>
      <c r="B231" s="9" t="n">
        <v>2.86</v>
      </c>
    </row>
    <row r="232">
      <c r="A232" s="160" t="n">
        <v>35748</v>
      </c>
      <c r="B232" s="9" t="n">
        <v>2.88</v>
      </c>
    </row>
    <row r="233">
      <c r="A233" s="160" t="n">
        <v>35751</v>
      </c>
      <c r="B233" s="9" t="n">
        <v>2.89</v>
      </c>
    </row>
    <row r="234">
      <c r="A234" s="160" t="n">
        <v>35752</v>
      </c>
      <c r="B234" s="9" t="n">
        <v>2.88</v>
      </c>
    </row>
    <row r="235">
      <c r="A235" s="160" t="n">
        <v>35753</v>
      </c>
      <c r="B235" s="9" t="n">
        <v>2.91</v>
      </c>
    </row>
    <row r="236">
      <c r="A236" s="160" t="n">
        <v>35754</v>
      </c>
      <c r="B236" s="9" t="n">
        <v>2.89</v>
      </c>
    </row>
    <row r="237">
      <c r="A237" s="160" t="n">
        <v>35755</v>
      </c>
      <c r="B237" s="9" t="n">
        <v>2.9</v>
      </c>
    </row>
    <row r="238">
      <c r="A238" s="160" t="n">
        <v>35758</v>
      </c>
      <c r="B238" s="9" t="n">
        <v>2.87</v>
      </c>
    </row>
    <row r="239">
      <c r="A239" s="160" t="n">
        <v>35759</v>
      </c>
      <c r="B239" s="9" t="n">
        <v>2.87</v>
      </c>
    </row>
    <row r="240">
      <c r="A240" s="160" t="n">
        <v>35760</v>
      </c>
      <c r="B240" s="9" t="n">
        <v>2.85</v>
      </c>
    </row>
    <row r="241">
      <c r="A241" s="160" t="n">
        <v>35761</v>
      </c>
      <c r="B241" s="9" t="n">
        <v>2.85</v>
      </c>
    </row>
    <row r="242">
      <c r="A242" s="160" t="n">
        <v>35762</v>
      </c>
      <c r="B242" s="9" t="n">
        <v>2.84</v>
      </c>
    </row>
    <row r="243">
      <c r="A243" s="160" t="n">
        <v>35764</v>
      </c>
      <c r="B243" s="9" t="n">
        <v>2.9</v>
      </c>
    </row>
    <row r="244">
      <c r="A244" s="160" t="n">
        <v>35765</v>
      </c>
      <c r="B244" s="9" t="n">
        <v>2.9</v>
      </c>
    </row>
    <row r="245">
      <c r="A245" s="160" t="n">
        <v>35766</v>
      </c>
      <c r="B245" s="9" t="n">
        <v>2.87</v>
      </c>
    </row>
    <row r="246">
      <c r="A246" s="160" t="n">
        <v>35767</v>
      </c>
      <c r="B246" s="9" t="n">
        <v>2.88</v>
      </c>
    </row>
    <row r="247">
      <c r="A247" s="160" t="n">
        <v>35768</v>
      </c>
      <c r="B247" s="9" t="n">
        <v>2.87</v>
      </c>
    </row>
    <row r="248">
      <c r="A248" s="160" t="n">
        <v>35769</v>
      </c>
      <c r="B248" s="9" t="n">
        <v>2.81</v>
      </c>
    </row>
    <row r="249">
      <c r="A249" s="160" t="n">
        <v>35772</v>
      </c>
      <c r="B249" s="9" t="n">
        <v>2.77</v>
      </c>
    </row>
    <row r="250">
      <c r="A250" s="160" t="n">
        <v>35773</v>
      </c>
      <c r="B250" s="9" t="n">
        <v>2.79</v>
      </c>
    </row>
    <row r="251">
      <c r="A251" s="160" t="n">
        <v>35774</v>
      </c>
      <c r="B251" s="9" t="n">
        <v>2.82</v>
      </c>
    </row>
    <row r="252">
      <c r="A252" s="160" t="n">
        <v>35775</v>
      </c>
      <c r="B252" s="9" t="n">
        <v>2.88</v>
      </c>
    </row>
    <row r="253">
      <c r="A253" s="160" t="n">
        <v>35776</v>
      </c>
      <c r="B253" s="9" t="n">
        <v>2.94</v>
      </c>
    </row>
    <row r="254">
      <c r="A254" s="160" t="n">
        <v>35779</v>
      </c>
      <c r="B254" s="9" t="n">
        <v>2.89</v>
      </c>
    </row>
    <row r="255">
      <c r="A255" s="160" t="n">
        <v>35780</v>
      </c>
      <c r="B255" s="9" t="n">
        <v>2.9</v>
      </c>
    </row>
    <row r="256">
      <c r="A256" s="160" t="n">
        <v>35781</v>
      </c>
      <c r="B256" s="9" t="n">
        <v>2.87</v>
      </c>
    </row>
    <row r="257">
      <c r="A257" s="160" t="n">
        <v>35782</v>
      </c>
      <c r="B257" s="9" t="n">
        <v>2.89</v>
      </c>
    </row>
    <row r="258">
      <c r="A258" s="160" t="n">
        <v>35783</v>
      </c>
      <c r="B258" s="9" t="n">
        <v>2.93</v>
      </c>
    </row>
    <row r="259">
      <c r="A259" s="160" t="n">
        <v>35786</v>
      </c>
      <c r="B259" s="9" t="n">
        <v>2.93</v>
      </c>
    </row>
    <row r="260">
      <c r="A260" s="160" t="n">
        <v>35787</v>
      </c>
      <c r="B260" s="9" t="n">
        <v>2.94</v>
      </c>
    </row>
    <row r="261">
      <c r="A261" s="160" t="n">
        <v>35788</v>
      </c>
      <c r="B261" s="9" t="n">
        <v>2.94</v>
      </c>
    </row>
    <row r="262">
      <c r="A262" s="160" t="n">
        <v>35789</v>
      </c>
    </row>
    <row r="263">
      <c r="A263" s="160" t="n">
        <v>35790</v>
      </c>
      <c r="B263" s="9" t="n">
        <v>2.93</v>
      </c>
    </row>
    <row r="264">
      <c r="A264" s="160" t="n">
        <v>35793</v>
      </c>
      <c r="B264" s="9" t="n">
        <v>2.92</v>
      </c>
    </row>
    <row r="265">
      <c r="A265" s="160" t="n">
        <v>35794</v>
      </c>
      <c r="B265" s="9" t="n">
        <v>2.91</v>
      </c>
    </row>
    <row r="266">
      <c r="A266" s="160" t="n">
        <v>35795</v>
      </c>
      <c r="B266" s="9" t="n">
        <v>2.96</v>
      </c>
    </row>
    <row r="267">
      <c r="A267" s="160" t="n">
        <v>35796</v>
      </c>
    </row>
    <row r="268">
      <c r="A268" s="160" t="n">
        <v>35797</v>
      </c>
      <c r="B268" s="9" t="n">
        <v>3.02</v>
      </c>
    </row>
    <row r="269">
      <c r="A269" s="160" t="n">
        <v>35800</v>
      </c>
      <c r="B269" s="9" t="n">
        <v>3.09</v>
      </c>
    </row>
    <row r="270">
      <c r="A270" s="160" t="n">
        <v>35801</v>
      </c>
      <c r="B270" s="9" t="n">
        <v>3.1</v>
      </c>
    </row>
    <row r="271">
      <c r="A271" s="160" t="n">
        <v>35802</v>
      </c>
      <c r="B271" s="9" t="n">
        <v>3.07</v>
      </c>
    </row>
    <row r="272">
      <c r="A272" s="160" t="n">
        <v>35803</v>
      </c>
      <c r="B272" s="9" t="n">
        <v>3.1</v>
      </c>
    </row>
    <row r="273">
      <c r="A273" s="160" t="n">
        <v>35804</v>
      </c>
      <c r="B273" s="9" t="n">
        <v>3.16</v>
      </c>
    </row>
    <row r="274">
      <c r="A274" s="160" t="n">
        <v>35807</v>
      </c>
      <c r="B274" s="9" t="n">
        <v>3.16</v>
      </c>
    </row>
    <row r="275">
      <c r="A275" s="160" t="n">
        <v>35808</v>
      </c>
      <c r="B275" s="9" t="n">
        <v>3.14</v>
      </c>
    </row>
    <row r="276">
      <c r="A276" s="160" t="n">
        <v>35809</v>
      </c>
      <c r="B276" s="9" t="n">
        <v>3.1</v>
      </c>
    </row>
    <row r="277">
      <c r="A277" s="160" t="n">
        <v>35810</v>
      </c>
      <c r="B277" s="9" t="n">
        <v>3.07</v>
      </c>
    </row>
    <row r="278">
      <c r="A278" s="160" t="n">
        <v>35811</v>
      </c>
      <c r="B278" s="9" t="n">
        <v>3.01</v>
      </c>
    </row>
    <row r="279">
      <c r="A279" s="160" t="n">
        <v>35814</v>
      </c>
      <c r="B279" s="9" t="n">
        <v>3.01</v>
      </c>
    </row>
    <row r="280">
      <c r="A280" s="160" t="n">
        <v>35815</v>
      </c>
      <c r="B280" s="9" t="n">
        <v>2.98</v>
      </c>
    </row>
    <row r="281">
      <c r="A281" s="160" t="n">
        <v>35816</v>
      </c>
      <c r="B281" s="9" t="n">
        <v>2.99</v>
      </c>
    </row>
    <row r="282">
      <c r="A282" s="160" t="n">
        <v>35817</v>
      </c>
      <c r="B282" s="9" t="n">
        <v>2.98</v>
      </c>
    </row>
    <row r="283">
      <c r="A283" s="160" t="n">
        <v>35818</v>
      </c>
      <c r="B283" s="9" t="n">
        <v>2.9</v>
      </c>
    </row>
    <row r="284">
      <c r="A284" s="160" t="n">
        <v>35821</v>
      </c>
      <c r="B284" s="9" t="n">
        <v>2.92</v>
      </c>
    </row>
    <row r="285">
      <c r="A285" s="160" t="n">
        <v>35822</v>
      </c>
      <c r="B285" s="9" t="n">
        <v>2.89</v>
      </c>
    </row>
    <row r="286">
      <c r="A286" s="160" t="n">
        <v>35823</v>
      </c>
      <c r="B286" s="9" t="n">
        <v>2.89</v>
      </c>
    </row>
    <row r="287">
      <c r="A287" s="160" t="n">
        <v>35824</v>
      </c>
      <c r="B287" s="9" t="n">
        <v>2.95</v>
      </c>
    </row>
    <row r="288">
      <c r="A288" s="160" t="n">
        <v>35825</v>
      </c>
      <c r="B288" s="9" t="n">
        <v>2.98</v>
      </c>
    </row>
    <row r="289">
      <c r="A289" s="160" t="n">
        <v>35826</v>
      </c>
      <c r="B289" s="9" t="n">
        <v>3</v>
      </c>
    </row>
    <row r="290">
      <c r="A290" s="160" t="n">
        <v>35828</v>
      </c>
      <c r="B290" s="9" t="n">
        <v>2.96</v>
      </c>
    </row>
    <row r="291">
      <c r="A291" s="160" t="n">
        <v>35829</v>
      </c>
      <c r="B291" s="9" t="n">
        <v>2.98</v>
      </c>
    </row>
    <row r="292">
      <c r="A292" s="160" t="n">
        <v>35830</v>
      </c>
      <c r="B292" s="9" t="n">
        <v>2.98</v>
      </c>
    </row>
    <row r="293">
      <c r="A293" s="160" t="n">
        <v>35831</v>
      </c>
      <c r="B293" s="9" t="n">
        <v>2.94</v>
      </c>
    </row>
    <row r="294">
      <c r="A294" s="160" t="n">
        <v>35832</v>
      </c>
      <c r="B294" s="9" t="n">
        <v>2.93</v>
      </c>
    </row>
    <row r="295">
      <c r="A295" s="160" t="n">
        <v>35835</v>
      </c>
      <c r="B295" s="9" t="n">
        <v>2.92</v>
      </c>
    </row>
    <row r="296">
      <c r="A296" s="160" t="n">
        <v>35836</v>
      </c>
      <c r="B296" s="9" t="n">
        <v>2.93</v>
      </c>
    </row>
    <row r="297">
      <c r="A297" s="160" t="n">
        <v>35837</v>
      </c>
      <c r="B297" s="9" t="n">
        <v>2.96</v>
      </c>
    </row>
    <row r="298">
      <c r="A298" s="160" t="n">
        <v>35838</v>
      </c>
      <c r="B298" s="9" t="n">
        <v>2.95</v>
      </c>
    </row>
    <row r="299">
      <c r="A299" s="160" t="n">
        <v>35839</v>
      </c>
      <c r="B299" s="9" t="n">
        <v>2.97</v>
      </c>
    </row>
    <row r="300">
      <c r="A300" s="160" t="n">
        <v>35842</v>
      </c>
      <c r="B300" s="9" t="n">
        <v>2.96</v>
      </c>
    </row>
    <row r="301">
      <c r="A301" s="160" t="n">
        <v>35843</v>
      </c>
      <c r="B301" s="9" t="n">
        <v>2.94</v>
      </c>
    </row>
    <row r="302">
      <c r="A302" s="160" t="n">
        <v>35844</v>
      </c>
      <c r="B302" s="9" t="n">
        <v>2.94</v>
      </c>
    </row>
    <row r="303">
      <c r="A303" s="160" t="n">
        <v>35845</v>
      </c>
      <c r="B303" s="9" t="n">
        <v>2.93</v>
      </c>
    </row>
    <row r="304">
      <c r="A304" s="160" t="n">
        <v>35846</v>
      </c>
      <c r="B304" s="9" t="n">
        <v>2.91</v>
      </c>
    </row>
    <row r="305">
      <c r="A305" s="160" t="n">
        <v>35849</v>
      </c>
      <c r="B305" s="9" t="n">
        <v>2.88</v>
      </c>
    </row>
    <row r="306">
      <c r="A306" s="160" t="n">
        <v>35850</v>
      </c>
      <c r="B306" s="9" t="n">
        <v>2.83</v>
      </c>
    </row>
    <row r="307">
      <c r="A307" s="160" t="n">
        <v>35851</v>
      </c>
      <c r="B307" s="9" t="n">
        <v>2.87</v>
      </c>
    </row>
    <row r="308">
      <c r="A308" s="160" t="n">
        <v>35852</v>
      </c>
      <c r="B308" s="9" t="n">
        <v>2.86</v>
      </c>
    </row>
    <row r="309">
      <c r="A309" s="160" t="n">
        <v>35853</v>
      </c>
      <c r="B309" s="9" t="n">
        <v>2.88</v>
      </c>
    </row>
    <row r="310">
      <c r="A310" s="160" t="n">
        <v>35854</v>
      </c>
      <c r="B310" s="9" t="n">
        <v>2.87</v>
      </c>
    </row>
    <row r="311">
      <c r="A311" s="160" t="n">
        <v>35856</v>
      </c>
      <c r="B311" s="9" t="n">
        <v>2.8</v>
      </c>
    </row>
    <row r="312">
      <c r="A312" s="160" t="n">
        <v>35857</v>
      </c>
      <c r="B312" s="9" t="n">
        <v>2.79</v>
      </c>
    </row>
    <row r="313">
      <c r="A313" s="160" t="n">
        <v>35858</v>
      </c>
      <c r="B313" s="9" t="n">
        <v>2.81</v>
      </c>
    </row>
    <row r="314">
      <c r="A314" s="160" t="n">
        <v>35859</v>
      </c>
      <c r="B314" s="9" t="n">
        <v>2.82</v>
      </c>
    </row>
    <row r="315">
      <c r="A315" s="160" t="n">
        <v>35860</v>
      </c>
      <c r="B315" s="9" t="n">
        <v>2.85</v>
      </c>
    </row>
    <row r="316">
      <c r="A316" s="160" t="n">
        <v>35863</v>
      </c>
      <c r="B316" s="9" t="n">
        <v>2.88</v>
      </c>
    </row>
    <row r="317">
      <c r="A317" s="160" t="n">
        <v>35864</v>
      </c>
      <c r="B317" s="9" t="n">
        <v>2.89</v>
      </c>
    </row>
    <row r="318">
      <c r="A318" s="160" t="n">
        <v>35865</v>
      </c>
      <c r="B318" s="9" t="n">
        <v>2.89</v>
      </c>
    </row>
    <row r="319">
      <c r="A319" s="160" t="n">
        <v>35866</v>
      </c>
      <c r="B319" s="9" t="n">
        <v>2.93</v>
      </c>
    </row>
    <row r="320">
      <c r="A320" s="160" t="n">
        <v>35867</v>
      </c>
      <c r="B320" s="9" t="n">
        <v>2.91</v>
      </c>
    </row>
    <row r="321">
      <c r="A321" s="160" t="n">
        <v>35870</v>
      </c>
      <c r="B321" s="9" t="n">
        <v>2.91</v>
      </c>
    </row>
    <row r="322">
      <c r="A322" s="160" t="n">
        <v>35871</v>
      </c>
      <c r="B322" s="9" t="n">
        <v>2.88</v>
      </c>
    </row>
    <row r="323">
      <c r="A323" s="160" t="n">
        <v>35872</v>
      </c>
      <c r="B323" s="9" t="n">
        <v>2.85</v>
      </c>
    </row>
    <row r="324">
      <c r="A324" s="160" t="n">
        <v>35873</v>
      </c>
      <c r="B324" s="9" t="n">
        <v>2.84</v>
      </c>
    </row>
    <row r="325">
      <c r="A325" s="160" t="n">
        <v>35874</v>
      </c>
      <c r="B325" s="9" t="n">
        <v>2.84</v>
      </c>
    </row>
    <row r="326">
      <c r="A326" s="160" t="n">
        <v>35877</v>
      </c>
      <c r="B326" s="9" t="n">
        <v>2.83</v>
      </c>
    </row>
    <row r="327">
      <c r="A327" s="160" t="n">
        <v>35878</v>
      </c>
      <c r="B327" s="9" t="n">
        <v>2.82</v>
      </c>
    </row>
    <row r="328">
      <c r="A328" s="160" t="n">
        <v>35879</v>
      </c>
      <c r="B328" s="9" t="n">
        <v>2.78</v>
      </c>
    </row>
    <row r="329">
      <c r="A329" s="160" t="n">
        <v>35880</v>
      </c>
      <c r="B329" s="9" t="n">
        <v>2.75</v>
      </c>
    </row>
    <row r="330">
      <c r="A330" s="160" t="n">
        <v>35881</v>
      </c>
      <c r="B330" s="9" t="n">
        <v>2.73</v>
      </c>
    </row>
    <row r="331">
      <c r="A331" s="160" t="n">
        <v>35884</v>
      </c>
      <c r="B331" s="9" t="n">
        <v>2.71</v>
      </c>
    </row>
    <row r="332">
      <c r="A332" s="160" t="n">
        <v>35885</v>
      </c>
      <c r="B332" s="9" t="n">
        <v>2.83</v>
      </c>
    </row>
    <row r="333">
      <c r="A333" s="160" t="n">
        <v>35886</v>
      </c>
      <c r="B333" s="9" t="n">
        <v>2.84</v>
      </c>
    </row>
    <row r="334">
      <c r="A334" s="160" t="n">
        <v>35887</v>
      </c>
      <c r="B334" s="9" t="n">
        <v>2.88</v>
      </c>
    </row>
    <row r="335">
      <c r="A335" s="160" t="n">
        <v>35888</v>
      </c>
      <c r="B335" s="9" t="n">
        <v>2.94</v>
      </c>
    </row>
    <row r="336">
      <c r="A336" s="160" t="n">
        <v>35891</v>
      </c>
      <c r="B336" s="9" t="n">
        <v>2.89</v>
      </c>
    </row>
    <row r="337">
      <c r="A337" s="160" t="n">
        <v>35892</v>
      </c>
      <c r="B337" s="9" t="n">
        <v>2.9</v>
      </c>
    </row>
    <row r="338">
      <c r="A338" s="160" t="n">
        <v>35893</v>
      </c>
      <c r="B338" s="9" t="n">
        <v>2.87</v>
      </c>
    </row>
    <row r="339">
      <c r="A339" s="160" t="n">
        <v>35894</v>
      </c>
      <c r="B339" s="9" t="n">
        <v>2.86</v>
      </c>
    </row>
    <row r="340">
      <c r="A340" s="160" t="n">
        <v>35895</v>
      </c>
    </row>
    <row r="341">
      <c r="A341" s="160" t="n">
        <v>35898</v>
      </c>
      <c r="B341" s="9" t="n">
        <v>2.81</v>
      </c>
    </row>
    <row r="342">
      <c r="A342" s="160" t="n">
        <v>35899</v>
      </c>
      <c r="B342" s="9" t="n">
        <v>2.85</v>
      </c>
    </row>
    <row r="343">
      <c r="A343" s="160" t="n">
        <v>35900</v>
      </c>
      <c r="B343" s="9" t="n">
        <v>2.84</v>
      </c>
    </row>
    <row r="344">
      <c r="A344" s="160" t="n">
        <v>35901</v>
      </c>
      <c r="B344" s="9" t="n">
        <v>2.86</v>
      </c>
    </row>
    <row r="345">
      <c r="A345" s="160" t="n">
        <v>35902</v>
      </c>
      <c r="B345" s="9" t="n">
        <v>2.85</v>
      </c>
    </row>
    <row r="346">
      <c r="A346" s="160" t="n">
        <v>35905</v>
      </c>
      <c r="B346" s="9" t="n">
        <v>2.82</v>
      </c>
    </row>
    <row r="347">
      <c r="A347" s="160" t="n">
        <v>35906</v>
      </c>
      <c r="B347" s="9" t="n">
        <v>2.8</v>
      </c>
    </row>
    <row r="348">
      <c r="A348" s="160" t="n">
        <v>35907</v>
      </c>
      <c r="B348" s="9" t="n">
        <v>2.8</v>
      </c>
    </row>
    <row r="349">
      <c r="A349" s="160" t="n">
        <v>35908</v>
      </c>
      <c r="B349" s="9" t="n">
        <v>2.8</v>
      </c>
    </row>
    <row r="350">
      <c r="A350" s="160" t="n">
        <v>35909</v>
      </c>
      <c r="B350" s="9" t="n">
        <v>2.81</v>
      </c>
    </row>
    <row r="351">
      <c r="A351" s="160" t="n">
        <v>35912</v>
      </c>
      <c r="B351" s="9" t="n">
        <v>2.79</v>
      </c>
    </row>
    <row r="352">
      <c r="A352" s="160" t="n">
        <v>35913</v>
      </c>
      <c r="B352" s="9" t="n">
        <v>2.78</v>
      </c>
    </row>
    <row r="353">
      <c r="A353" s="160" t="n">
        <v>35914</v>
      </c>
      <c r="B353" s="9" t="n">
        <v>2.79</v>
      </c>
    </row>
    <row r="354">
      <c r="A354" s="160" t="n">
        <v>35915</v>
      </c>
      <c r="B354" s="9" t="n">
        <v>2.98</v>
      </c>
    </row>
    <row r="355">
      <c r="A355" s="160" t="n">
        <v>35916</v>
      </c>
      <c r="B355" s="9" t="n">
        <v>2.98</v>
      </c>
    </row>
    <row r="356">
      <c r="A356" s="160" t="n">
        <v>35919</v>
      </c>
      <c r="B356" s="9" t="n">
        <v>2.95</v>
      </c>
    </row>
    <row r="357">
      <c r="A357" s="160" t="n">
        <v>35920</v>
      </c>
      <c r="B357" s="9" t="n">
        <v>2.93</v>
      </c>
    </row>
    <row r="358">
      <c r="A358" s="160" t="n">
        <v>35921</v>
      </c>
      <c r="B358" s="9" t="n">
        <v>2.97</v>
      </c>
    </row>
    <row r="359">
      <c r="A359" s="160" t="n">
        <v>35922</v>
      </c>
      <c r="B359" s="9" t="n">
        <v>2.97</v>
      </c>
    </row>
    <row r="360">
      <c r="A360" s="160" t="n">
        <v>35923</v>
      </c>
      <c r="B360" s="9" t="n">
        <v>2.95</v>
      </c>
    </row>
    <row r="361">
      <c r="A361" s="160" t="n">
        <v>35926</v>
      </c>
      <c r="B361" s="9" t="n">
        <v>2.9</v>
      </c>
    </row>
    <row r="362">
      <c r="A362" s="160" t="n">
        <v>35927</v>
      </c>
      <c r="B362" s="9" t="n">
        <v>2.98</v>
      </c>
    </row>
    <row r="363">
      <c r="A363" s="160" t="n">
        <v>35928</v>
      </c>
      <c r="B363" s="9" t="n">
        <v>3</v>
      </c>
    </row>
    <row r="364">
      <c r="A364" s="160" t="n">
        <v>35929</v>
      </c>
      <c r="B364" s="9" t="n">
        <v>2.98</v>
      </c>
    </row>
    <row r="365">
      <c r="A365" s="160" t="n">
        <v>35930</v>
      </c>
      <c r="B365" s="9" t="n">
        <v>2.97</v>
      </c>
    </row>
    <row r="366">
      <c r="A366" s="160" t="n">
        <v>35933</v>
      </c>
      <c r="B366" s="9" t="n">
        <v>3.02</v>
      </c>
    </row>
    <row r="367">
      <c r="A367" s="160" t="n">
        <v>35934</v>
      </c>
      <c r="B367" s="9" t="n">
        <v>3.02</v>
      </c>
    </row>
    <row r="368">
      <c r="A368" s="160" t="n">
        <v>35935</v>
      </c>
      <c r="B368" s="9" t="n">
        <v>3.04</v>
      </c>
    </row>
    <row r="369">
      <c r="A369" s="160" t="n">
        <v>35936</v>
      </c>
      <c r="B369" s="9" t="n">
        <v>3</v>
      </c>
    </row>
    <row r="370">
      <c r="A370" s="160" t="n">
        <v>35937</v>
      </c>
      <c r="B370" s="9" t="n">
        <v>3.01</v>
      </c>
    </row>
    <row r="371">
      <c r="A371" s="160" t="n">
        <v>35940</v>
      </c>
      <c r="B371" s="9" t="n">
        <v>3.01</v>
      </c>
    </row>
    <row r="372">
      <c r="A372" s="160" t="n">
        <v>35941</v>
      </c>
      <c r="B372" s="9" t="n">
        <v>3.04</v>
      </c>
    </row>
    <row r="373">
      <c r="A373" s="160" t="n">
        <v>35942</v>
      </c>
      <c r="B373" s="9" t="n">
        <v>3.05</v>
      </c>
    </row>
    <row r="374">
      <c r="A374" s="160" t="n">
        <v>35943</v>
      </c>
      <c r="B374" s="9" t="n">
        <v>3.04</v>
      </c>
    </row>
    <row r="375">
      <c r="A375" s="160" t="n">
        <v>35944</v>
      </c>
      <c r="B375" s="9" t="n">
        <v>3.05</v>
      </c>
    </row>
    <row r="376">
      <c r="A376" s="160" t="n">
        <v>35946</v>
      </c>
      <c r="B376" s="9" t="n">
        <v>3.18</v>
      </c>
    </row>
    <row r="377">
      <c r="A377" s="160" t="n">
        <v>35947</v>
      </c>
      <c r="B377" s="9" t="n">
        <v>3.2</v>
      </c>
    </row>
    <row r="378">
      <c r="A378" s="160" t="n">
        <v>35948</v>
      </c>
      <c r="B378" s="9" t="n">
        <v>3.18</v>
      </c>
    </row>
    <row r="379">
      <c r="A379" s="160" t="n">
        <v>35949</v>
      </c>
      <c r="B379" s="9" t="n">
        <v>3.18</v>
      </c>
    </row>
    <row r="380">
      <c r="A380" s="160" t="n">
        <v>35950</v>
      </c>
      <c r="B380" s="9" t="n">
        <v>3.15</v>
      </c>
    </row>
    <row r="381">
      <c r="A381" s="160" t="n">
        <v>35951</v>
      </c>
      <c r="B381" s="9" t="n">
        <v>3.16</v>
      </c>
    </row>
    <row r="382">
      <c r="A382" s="160" t="n">
        <v>35954</v>
      </c>
      <c r="B382" s="9" t="n">
        <v>3.15</v>
      </c>
    </row>
    <row r="383">
      <c r="A383" s="160" t="n">
        <v>35955</v>
      </c>
      <c r="B383" s="9" t="n">
        <v>3.15</v>
      </c>
    </row>
    <row r="384">
      <c r="A384" s="160" t="n">
        <v>35956</v>
      </c>
      <c r="B384" s="9" t="n">
        <v>3.2</v>
      </c>
    </row>
    <row r="385">
      <c r="A385" s="160" t="n">
        <v>35957</v>
      </c>
      <c r="B385" s="9" t="n">
        <v>3.24</v>
      </c>
    </row>
    <row r="386">
      <c r="A386" s="160" t="n">
        <v>35958</v>
      </c>
      <c r="B386" s="9" t="n">
        <v>3.26</v>
      </c>
    </row>
    <row r="387">
      <c r="A387" s="160" t="n">
        <v>35961</v>
      </c>
      <c r="B387" s="9" t="n">
        <v>3.3</v>
      </c>
    </row>
    <row r="388">
      <c r="A388" s="160" t="n">
        <v>35962</v>
      </c>
      <c r="B388" s="9" t="n">
        <v>3.29</v>
      </c>
    </row>
    <row r="389">
      <c r="A389" s="160" t="n">
        <v>35963</v>
      </c>
      <c r="B389" s="9" t="n">
        <v>3.25</v>
      </c>
    </row>
    <row r="390">
      <c r="A390" s="160" t="n">
        <v>35964</v>
      </c>
      <c r="B390" s="9" t="n">
        <v>3.26</v>
      </c>
    </row>
    <row r="391">
      <c r="A391" s="160" t="n">
        <v>35965</v>
      </c>
      <c r="B391" s="9" t="n">
        <v>3.28</v>
      </c>
    </row>
    <row r="392">
      <c r="A392" s="160" t="n">
        <v>35968</v>
      </c>
      <c r="B392" s="9" t="n">
        <v>3.29</v>
      </c>
    </row>
    <row r="393">
      <c r="A393" s="160" t="n">
        <v>35969</v>
      </c>
      <c r="B393" s="9" t="n">
        <v>3.31</v>
      </c>
    </row>
    <row r="394">
      <c r="A394" s="160" t="n">
        <v>35970</v>
      </c>
      <c r="B394" s="9" t="n">
        <v>3.28</v>
      </c>
    </row>
    <row r="395">
      <c r="A395" s="160" t="n">
        <v>35971</v>
      </c>
      <c r="B395" s="9" t="n">
        <v>3.28</v>
      </c>
    </row>
    <row r="396">
      <c r="A396" s="160" t="n">
        <v>35972</v>
      </c>
      <c r="B396" s="9" t="n">
        <v>3.28</v>
      </c>
    </row>
    <row r="397">
      <c r="A397" s="160" t="n">
        <v>35975</v>
      </c>
      <c r="B397" s="9" t="n">
        <v>3.27</v>
      </c>
    </row>
    <row r="398">
      <c r="A398" s="160" t="n">
        <v>35976</v>
      </c>
      <c r="B398" s="9" t="n">
        <v>3.37</v>
      </c>
    </row>
    <row r="399">
      <c r="A399" s="160" t="n">
        <v>35977</v>
      </c>
      <c r="B399" s="9" t="n">
        <v>3.39</v>
      </c>
    </row>
    <row r="400">
      <c r="A400" s="160" t="n">
        <v>35978</v>
      </c>
      <c r="B400" s="9" t="n">
        <v>3.41</v>
      </c>
    </row>
    <row r="401">
      <c r="A401" s="160" t="n">
        <v>35979</v>
      </c>
      <c r="B401" s="9" t="n">
        <v>3.41</v>
      </c>
    </row>
    <row r="402">
      <c r="A402" s="160" t="n">
        <v>35982</v>
      </c>
      <c r="B402" s="9" t="n">
        <v>3.42</v>
      </c>
    </row>
    <row r="403">
      <c r="A403" s="160" t="n">
        <v>35983</v>
      </c>
      <c r="B403" s="9" t="n">
        <v>3.39</v>
      </c>
    </row>
    <row r="404">
      <c r="A404" s="160" t="n">
        <v>35984</v>
      </c>
      <c r="B404" s="9" t="n">
        <v>3.36</v>
      </c>
    </row>
    <row r="405">
      <c r="A405" s="160" t="n">
        <v>35985</v>
      </c>
      <c r="B405" s="9" t="n">
        <v>3.39</v>
      </c>
    </row>
    <row r="406">
      <c r="A406" s="160" t="n">
        <v>35986</v>
      </c>
      <c r="B406" s="9" t="n">
        <v>3.38</v>
      </c>
    </row>
    <row r="407">
      <c r="A407" s="160" t="n">
        <v>35989</v>
      </c>
      <c r="B407" s="9" t="n">
        <v>3.34</v>
      </c>
    </row>
    <row r="408">
      <c r="A408" s="160" t="n">
        <v>35990</v>
      </c>
      <c r="B408" s="9" t="n">
        <v>3.33</v>
      </c>
    </row>
    <row r="409">
      <c r="A409" s="160" t="n">
        <v>35991</v>
      </c>
      <c r="B409" s="9" t="n">
        <v>3.3</v>
      </c>
    </row>
    <row r="410">
      <c r="A410" s="160" t="n">
        <v>35992</v>
      </c>
      <c r="B410" s="9" t="n">
        <v>3.29</v>
      </c>
    </row>
    <row r="411">
      <c r="A411" s="160" t="n">
        <v>35993</v>
      </c>
      <c r="B411" s="9" t="n">
        <v>3.29</v>
      </c>
    </row>
    <row r="412">
      <c r="A412" s="160" t="n">
        <v>35996</v>
      </c>
      <c r="B412" s="9" t="n">
        <v>3.3</v>
      </c>
    </row>
    <row r="413">
      <c r="A413" s="160" t="n">
        <v>35997</v>
      </c>
      <c r="B413" s="9" t="n">
        <v>3.3</v>
      </c>
    </row>
    <row r="414">
      <c r="A414" s="160" t="n">
        <v>35998</v>
      </c>
      <c r="B414" s="9" t="n">
        <v>3.29</v>
      </c>
    </row>
    <row r="415">
      <c r="A415" s="160" t="n">
        <v>35999</v>
      </c>
      <c r="B415" s="9" t="n">
        <v>3.31</v>
      </c>
    </row>
    <row r="416">
      <c r="A416" s="160" t="n">
        <v>36000</v>
      </c>
      <c r="B416" s="9" t="n">
        <v>3.3</v>
      </c>
    </row>
    <row r="417">
      <c r="A417" s="160" t="n">
        <v>36003</v>
      </c>
      <c r="B417" s="9" t="n">
        <v>3.3</v>
      </c>
    </row>
    <row r="418">
      <c r="A418" s="160" t="n">
        <v>36004</v>
      </c>
      <c r="B418" s="9" t="n">
        <v>3.26</v>
      </c>
    </row>
    <row r="419">
      <c r="A419" s="160" t="n">
        <v>36005</v>
      </c>
      <c r="B419" s="9" t="n">
        <v>3.29</v>
      </c>
    </row>
    <row r="420">
      <c r="A420" s="160" t="n">
        <v>36006</v>
      </c>
      <c r="B420" s="9" t="n">
        <v>3.3</v>
      </c>
    </row>
    <row r="421">
      <c r="A421" s="160" t="n">
        <v>36007</v>
      </c>
      <c r="B421" s="9" t="n">
        <v>3.38</v>
      </c>
    </row>
    <row r="422">
      <c r="A422" s="160" t="n">
        <v>36010</v>
      </c>
      <c r="B422" s="9" t="n">
        <v>3.42</v>
      </c>
    </row>
    <row r="423">
      <c r="A423" s="160" t="n">
        <v>36011</v>
      </c>
      <c r="B423" s="9" t="n">
        <v>3.48</v>
      </c>
    </row>
    <row r="424">
      <c r="A424" s="160" t="n">
        <v>36012</v>
      </c>
      <c r="B424" s="9" t="n">
        <v>3.5</v>
      </c>
    </row>
    <row r="425">
      <c r="A425" s="160" t="n">
        <v>36013</v>
      </c>
      <c r="B425" s="9" t="n">
        <v>3.5</v>
      </c>
    </row>
    <row r="426">
      <c r="A426" s="160" t="n">
        <v>36014</v>
      </c>
      <c r="B426" s="9" t="n">
        <v>3.55</v>
      </c>
    </row>
    <row r="427">
      <c r="A427" s="160" t="n">
        <v>36017</v>
      </c>
      <c r="B427" s="9" t="n">
        <v>3.58</v>
      </c>
    </row>
    <row r="428">
      <c r="A428" s="160" t="n">
        <v>36018</v>
      </c>
      <c r="B428" s="9" t="n">
        <v>3.75</v>
      </c>
    </row>
    <row r="429">
      <c r="A429" s="160" t="n">
        <v>36019</v>
      </c>
      <c r="B429" s="9" t="n">
        <v>3.76</v>
      </c>
    </row>
    <row r="430">
      <c r="A430" s="160" t="n">
        <v>36020</v>
      </c>
      <c r="B430" s="9" t="n">
        <v>3.76</v>
      </c>
    </row>
    <row r="431">
      <c r="A431" s="160" t="n">
        <v>36021</v>
      </c>
      <c r="B431" s="9" t="n">
        <v>3.78</v>
      </c>
    </row>
    <row r="432">
      <c r="A432" s="160" t="n">
        <v>36024</v>
      </c>
      <c r="B432" s="9" t="n">
        <v>3.83</v>
      </c>
    </row>
    <row r="433">
      <c r="A433" s="160" t="n">
        <v>36025</v>
      </c>
      <c r="B433" s="9" t="n">
        <v>3.84</v>
      </c>
    </row>
    <row r="434">
      <c r="A434" s="160" t="n">
        <v>36026</v>
      </c>
      <c r="B434" s="9" t="n">
        <v>3.86</v>
      </c>
    </row>
    <row r="435">
      <c r="A435" s="160" t="n">
        <v>36027</v>
      </c>
      <c r="B435" s="9" t="n">
        <v>3.9</v>
      </c>
    </row>
    <row r="436">
      <c r="A436" s="160" t="n">
        <v>36028</v>
      </c>
      <c r="B436" s="9" t="n">
        <v>4.09</v>
      </c>
    </row>
    <row r="437">
      <c r="A437" s="160" t="n">
        <v>36031</v>
      </c>
      <c r="B437" s="9" t="n">
        <v>4.16</v>
      </c>
    </row>
    <row r="438">
      <c r="A438" s="160" t="n">
        <v>36032</v>
      </c>
      <c r="B438" s="9" t="n">
        <v>4.23</v>
      </c>
    </row>
    <row r="439">
      <c r="A439" s="160" t="n">
        <v>36033</v>
      </c>
      <c r="B439" s="9" t="n">
        <v>4.36</v>
      </c>
    </row>
    <row r="440">
      <c r="A440" s="160" t="n">
        <v>36034</v>
      </c>
      <c r="B440" s="9" t="n">
        <v>4.7</v>
      </c>
    </row>
    <row r="441">
      <c r="A441" s="160" t="n">
        <v>36035</v>
      </c>
      <c r="B441" s="9" t="n">
        <v>4.87</v>
      </c>
    </row>
    <row r="442">
      <c r="A442" s="160" t="n">
        <v>36038</v>
      </c>
      <c r="B442" s="9" t="n">
        <v>5.2</v>
      </c>
    </row>
    <row r="443">
      <c r="A443" s="160" t="n">
        <v>36039</v>
      </c>
      <c r="B443" s="9" t="n">
        <v>5.26</v>
      </c>
    </row>
    <row r="444">
      <c r="A444" s="160" t="n">
        <v>36040</v>
      </c>
      <c r="B444" s="9" t="n">
        <v>5.26</v>
      </c>
    </row>
    <row r="445">
      <c r="A445" s="160" t="n">
        <v>36041</v>
      </c>
      <c r="B445" s="9" t="n">
        <v>5.33</v>
      </c>
    </row>
    <row r="446">
      <c r="A446" s="160" t="n">
        <v>36042</v>
      </c>
      <c r="B446" s="9" t="n">
        <v>5.36</v>
      </c>
    </row>
    <row r="447">
      <c r="A447" s="160" t="n">
        <v>36045</v>
      </c>
      <c r="B447" s="9" t="n">
        <v>5.35</v>
      </c>
    </row>
    <row r="448">
      <c r="A448" s="160" t="n">
        <v>36046</v>
      </c>
      <c r="B448" s="9" t="n">
        <v>5.3</v>
      </c>
    </row>
    <row r="449">
      <c r="A449" s="160" t="n">
        <v>36047</v>
      </c>
      <c r="B449" s="9" t="n">
        <v>5.43</v>
      </c>
    </row>
    <row r="450">
      <c r="A450" s="160" t="n">
        <v>36048</v>
      </c>
      <c r="B450" s="9" t="n">
        <v>5.68</v>
      </c>
    </row>
    <row r="451">
      <c r="A451" s="160" t="n">
        <v>36049</v>
      </c>
      <c r="B451" s="9" t="n">
        <v>5.7</v>
      </c>
    </row>
    <row r="452">
      <c r="A452" s="160" t="n">
        <v>36052</v>
      </c>
      <c r="B452" s="9" t="n">
        <v>5.67</v>
      </c>
    </row>
    <row r="453">
      <c r="A453" s="160" t="n">
        <v>36053</v>
      </c>
      <c r="B453" s="9" t="n">
        <v>5.66</v>
      </c>
    </row>
    <row r="454">
      <c r="A454" s="160" t="n">
        <v>36054</v>
      </c>
      <c r="B454" s="9" t="n">
        <v>5.67</v>
      </c>
    </row>
    <row r="455">
      <c r="A455" s="160" t="n">
        <v>36055</v>
      </c>
      <c r="B455" s="9" t="n">
        <v>5.7</v>
      </c>
    </row>
    <row r="456">
      <c r="A456" s="160" t="n">
        <v>36056</v>
      </c>
      <c r="B456" s="9" t="n">
        <v>5.79</v>
      </c>
    </row>
    <row r="457">
      <c r="A457" s="160" t="n">
        <v>36059</v>
      </c>
      <c r="B457" s="9" t="n">
        <v>5.78</v>
      </c>
    </row>
    <row r="458">
      <c r="A458" s="160" t="n">
        <v>36060</v>
      </c>
      <c r="B458" s="9" t="n">
        <v>5.72</v>
      </c>
    </row>
    <row r="459">
      <c r="A459" s="160" t="n">
        <v>36061</v>
      </c>
      <c r="B459" s="9" t="n">
        <v>5.72</v>
      </c>
    </row>
    <row r="460">
      <c r="A460" s="160" t="n">
        <v>36062</v>
      </c>
      <c r="B460" s="9" t="n">
        <v>5.73</v>
      </c>
    </row>
    <row r="461">
      <c r="A461" s="160" t="n">
        <v>36063</v>
      </c>
      <c r="B461" s="9" t="n">
        <v>5.76</v>
      </c>
    </row>
    <row r="462">
      <c r="A462" s="160" t="n">
        <v>36066</v>
      </c>
      <c r="B462" s="9" t="n">
        <v>5.74</v>
      </c>
    </row>
    <row r="463">
      <c r="A463" s="160" t="n">
        <v>36067</v>
      </c>
      <c r="B463" s="9" t="n">
        <v>5.76</v>
      </c>
    </row>
    <row r="464">
      <c r="A464" s="160" t="n">
        <v>36068</v>
      </c>
      <c r="B464" s="9" t="n">
        <v>5.95</v>
      </c>
    </row>
    <row r="465">
      <c r="A465" s="160" t="n">
        <v>36069</v>
      </c>
      <c r="B465" s="9" t="n">
        <v>6.06</v>
      </c>
    </row>
    <row r="466">
      <c r="A466" s="160" t="n">
        <v>36070</v>
      </c>
      <c r="B466" s="9" t="n">
        <v>6.11</v>
      </c>
    </row>
    <row r="467">
      <c r="A467" s="160" t="n">
        <v>36073</v>
      </c>
      <c r="B467" s="9" t="n">
        <v>6.29</v>
      </c>
    </row>
    <row r="468">
      <c r="A468" s="160" t="n">
        <v>36074</v>
      </c>
      <c r="B468" s="9" t="n">
        <v>6.27</v>
      </c>
    </row>
    <row r="469">
      <c r="A469" s="160" t="n">
        <v>36075</v>
      </c>
      <c r="B469" s="9" t="n">
        <v>6.21</v>
      </c>
    </row>
    <row r="470">
      <c r="A470" s="160" t="n">
        <v>36076</v>
      </c>
      <c r="B470" s="9" t="n">
        <v>6.39</v>
      </c>
    </row>
    <row r="471">
      <c r="A471" s="160" t="n">
        <v>36077</v>
      </c>
      <c r="B471" s="9" t="n">
        <v>6.32</v>
      </c>
    </row>
    <row r="472">
      <c r="A472" s="160" t="n">
        <v>36080</v>
      </c>
      <c r="B472" s="9" t="n">
        <v>6.32</v>
      </c>
    </row>
    <row r="473">
      <c r="A473" s="160" t="n">
        <v>36081</v>
      </c>
      <c r="B473" s="9" t="n">
        <v>6.37</v>
      </c>
    </row>
    <row r="474">
      <c r="A474" s="160" t="n">
        <v>36082</v>
      </c>
      <c r="B474" s="9" t="n">
        <v>6.59</v>
      </c>
    </row>
    <row r="475">
      <c r="A475" s="160" t="n">
        <v>36083</v>
      </c>
      <c r="B475" s="9" t="n">
        <v>6.67</v>
      </c>
    </row>
    <row r="476">
      <c r="A476" s="160" t="n">
        <v>36084</v>
      </c>
      <c r="B476" s="9" t="n">
        <v>6.78</v>
      </c>
    </row>
    <row r="477">
      <c r="A477" s="160" t="n">
        <v>36087</v>
      </c>
      <c r="B477" s="9" t="n">
        <v>6.78</v>
      </c>
    </row>
    <row r="478">
      <c r="A478" s="160" t="n">
        <v>36088</v>
      </c>
      <c r="B478" s="9" t="n">
        <v>6.65</v>
      </c>
    </row>
    <row r="479">
      <c r="A479" s="160" t="n">
        <v>36089</v>
      </c>
      <c r="B479" s="9" t="n">
        <v>6.59</v>
      </c>
    </row>
    <row r="480">
      <c r="A480" s="160" t="n">
        <v>36090</v>
      </c>
      <c r="B480" s="9" t="n">
        <v>6.49</v>
      </c>
    </row>
    <row r="481">
      <c r="A481" s="160" t="n">
        <v>36091</v>
      </c>
      <c r="B481" s="9" t="n">
        <v>6.37</v>
      </c>
    </row>
    <row r="482">
      <c r="A482" s="160" t="n">
        <v>36094</v>
      </c>
      <c r="B482" s="9" t="n">
        <v>6.38</v>
      </c>
    </row>
    <row r="483">
      <c r="A483" s="160" t="n">
        <v>36095</v>
      </c>
      <c r="B483" s="9" t="n">
        <v>6.43</v>
      </c>
    </row>
    <row r="484">
      <c r="A484" s="160" t="n">
        <v>36096</v>
      </c>
      <c r="B484" s="9" t="n">
        <v>6.49</v>
      </c>
    </row>
    <row r="485">
      <c r="A485" s="160" t="n">
        <v>36097</v>
      </c>
      <c r="B485" s="9" t="n">
        <v>6.5</v>
      </c>
    </row>
    <row r="486">
      <c r="A486" s="160" t="n">
        <v>36098</v>
      </c>
      <c r="B486" s="9" t="n">
        <v>6.36</v>
      </c>
    </row>
    <row r="487">
      <c r="A487" s="160" t="n">
        <v>36099</v>
      </c>
      <c r="B487" s="9" t="n">
        <v>6.52</v>
      </c>
    </row>
    <row r="488">
      <c r="A488" s="160" t="n">
        <v>36101</v>
      </c>
      <c r="B488" s="9" t="n">
        <v>6.33</v>
      </c>
    </row>
    <row r="489">
      <c r="A489" s="160" t="n">
        <v>36102</v>
      </c>
      <c r="B489" s="9" t="n">
        <v>6.27</v>
      </c>
    </row>
    <row r="490">
      <c r="A490" s="160" t="n">
        <v>36103</v>
      </c>
      <c r="B490" s="9" t="n">
        <v>6.11</v>
      </c>
    </row>
    <row r="491">
      <c r="A491" s="160" t="n">
        <v>36104</v>
      </c>
      <c r="B491" s="9" t="n">
        <v>6.09</v>
      </c>
    </row>
    <row r="492">
      <c r="A492" s="160" t="n">
        <v>36105</v>
      </c>
      <c r="B492" s="9" t="n">
        <v>5.95</v>
      </c>
    </row>
    <row r="493">
      <c r="A493" s="160" t="n">
        <v>36108</v>
      </c>
      <c r="B493" s="9" t="n">
        <v>5.93</v>
      </c>
    </row>
    <row r="494">
      <c r="A494" s="160" t="n">
        <v>36109</v>
      </c>
      <c r="B494" s="9" t="n">
        <v>5.88</v>
      </c>
    </row>
    <row r="495">
      <c r="A495" s="160" t="n">
        <v>36110</v>
      </c>
      <c r="B495" s="9" t="n">
        <v>5.85</v>
      </c>
    </row>
    <row r="496">
      <c r="A496" s="160" t="n">
        <v>36111</v>
      </c>
      <c r="B496" s="9" t="n">
        <v>5.82</v>
      </c>
    </row>
    <row r="497">
      <c r="A497" s="160" t="n">
        <v>36112</v>
      </c>
      <c r="B497" s="9" t="n">
        <v>5.73</v>
      </c>
    </row>
    <row r="498">
      <c r="A498" s="160" t="n">
        <v>36115</v>
      </c>
      <c r="B498" s="9" t="n">
        <v>5.62</v>
      </c>
    </row>
    <row r="499">
      <c r="A499" s="160" t="n">
        <v>36116</v>
      </c>
      <c r="B499" s="9" t="n">
        <v>5.53</v>
      </c>
    </row>
    <row r="500">
      <c r="A500" s="160" t="n">
        <v>36117</v>
      </c>
      <c r="B500" s="9" t="n">
        <v>5.54</v>
      </c>
    </row>
    <row r="501">
      <c r="A501" s="160" t="n">
        <v>36118</v>
      </c>
      <c r="B501" s="9" t="n">
        <v>5.47</v>
      </c>
    </row>
    <row r="502">
      <c r="A502" s="160" t="n">
        <v>36119</v>
      </c>
      <c r="B502" s="9" t="n">
        <v>5.45</v>
      </c>
    </row>
    <row r="503">
      <c r="A503" s="160" t="n">
        <v>36122</v>
      </c>
      <c r="B503" s="9" t="n">
        <v>5.41</v>
      </c>
    </row>
    <row r="504">
      <c r="A504" s="160" t="n">
        <v>36123</v>
      </c>
      <c r="B504" s="9" t="n">
        <v>5.36</v>
      </c>
    </row>
    <row r="505">
      <c r="A505" s="160" t="n">
        <v>36124</v>
      </c>
      <c r="B505" s="9" t="n">
        <v>5.33</v>
      </c>
    </row>
    <row r="506">
      <c r="A506" s="160" t="n">
        <v>36125</v>
      </c>
      <c r="B506" s="9" t="n">
        <v>5.33</v>
      </c>
    </row>
    <row r="507">
      <c r="A507" s="160" t="n">
        <v>36126</v>
      </c>
      <c r="B507" s="9" t="n">
        <v>5.34</v>
      </c>
    </row>
    <row r="508">
      <c r="A508" s="160" t="n">
        <v>36129</v>
      </c>
      <c r="B508" s="9" t="n">
        <v>5.44</v>
      </c>
    </row>
    <row r="509">
      <c r="A509" s="160" t="n">
        <v>36130</v>
      </c>
      <c r="B509" s="9" t="n">
        <v>5.48</v>
      </c>
    </row>
    <row r="510">
      <c r="A510" s="160" t="n">
        <v>36131</v>
      </c>
      <c r="B510" s="9" t="n">
        <v>5.55</v>
      </c>
    </row>
    <row r="511">
      <c r="A511" s="160" t="n">
        <v>36132</v>
      </c>
      <c r="B511" s="9" t="n">
        <v>5.55</v>
      </c>
    </row>
    <row r="512">
      <c r="A512" s="160" t="n">
        <v>36133</v>
      </c>
      <c r="B512" s="9" t="n">
        <v>5.53</v>
      </c>
    </row>
    <row r="513">
      <c r="A513" s="160" t="n">
        <v>36136</v>
      </c>
      <c r="B513" s="9" t="n">
        <v>5.45</v>
      </c>
    </row>
    <row r="514">
      <c r="A514" s="160" t="n">
        <v>36137</v>
      </c>
      <c r="B514" s="9" t="n">
        <v>5.54</v>
      </c>
    </row>
    <row r="515">
      <c r="A515" s="160" t="n">
        <v>36138</v>
      </c>
      <c r="B515" s="9" t="n">
        <v>5.56</v>
      </c>
    </row>
    <row r="516">
      <c r="A516" s="160" t="n">
        <v>36139</v>
      </c>
      <c r="B516" s="9" t="n">
        <v>5.61</v>
      </c>
    </row>
    <row r="517">
      <c r="A517" s="160" t="n">
        <v>36140</v>
      </c>
      <c r="B517" s="9" t="n">
        <v>5.56</v>
      </c>
    </row>
    <row r="518">
      <c r="A518" s="160" t="n">
        <v>36143</v>
      </c>
      <c r="B518" s="9" t="n">
        <v>5.64</v>
      </c>
    </row>
    <row r="519">
      <c r="A519" s="160" t="n">
        <v>36144</v>
      </c>
      <c r="B519" s="9" t="n">
        <v>5.59</v>
      </c>
    </row>
    <row r="520">
      <c r="A520" s="160" t="n">
        <v>36145</v>
      </c>
      <c r="B520" s="9" t="n">
        <v>5.64</v>
      </c>
    </row>
    <row r="521">
      <c r="A521" s="160" t="n">
        <v>36146</v>
      </c>
      <c r="B521" s="9" t="n">
        <v>5.64</v>
      </c>
    </row>
    <row r="522">
      <c r="A522" s="160" t="n">
        <v>36147</v>
      </c>
      <c r="B522" s="9" t="n">
        <v>5.63</v>
      </c>
    </row>
    <row r="523">
      <c r="A523" s="160" t="n">
        <v>36150</v>
      </c>
      <c r="B523" s="9" t="n">
        <v>5.58</v>
      </c>
    </row>
    <row r="524">
      <c r="A524" s="160" t="n">
        <v>36151</v>
      </c>
      <c r="B524" s="9" t="n">
        <v>5.53</v>
      </c>
    </row>
    <row r="525">
      <c r="A525" s="160" t="n">
        <v>36152</v>
      </c>
      <c r="B525" s="9" t="n">
        <v>5.43</v>
      </c>
    </row>
    <row r="526">
      <c r="A526" s="160" t="n">
        <v>36153</v>
      </c>
      <c r="B526" s="9" t="n">
        <v>5.39</v>
      </c>
    </row>
    <row r="527">
      <c r="A527" s="160" t="n">
        <v>36154</v>
      </c>
    </row>
    <row r="528">
      <c r="A528" s="160" t="n">
        <v>36157</v>
      </c>
      <c r="B528" s="9" t="n">
        <v>5.44</v>
      </c>
    </row>
    <row r="529">
      <c r="A529" s="160" t="n">
        <v>36158</v>
      </c>
      <c r="B529" s="9" t="n">
        <v>5.48</v>
      </c>
    </row>
    <row r="530">
      <c r="A530" s="160" t="n">
        <v>36159</v>
      </c>
      <c r="B530" s="9" t="n">
        <v>5.51</v>
      </c>
    </row>
    <row r="531">
      <c r="A531" s="160" t="n">
        <v>36160</v>
      </c>
      <c r="B531" s="9" t="n">
        <v>5.66</v>
      </c>
    </row>
    <row r="532">
      <c r="A532" s="160" t="n">
        <v>36161</v>
      </c>
    </row>
    <row r="533">
      <c r="A533" s="160" t="n">
        <v>36164</v>
      </c>
      <c r="B533" s="9" t="n">
        <v>5.63</v>
      </c>
    </row>
    <row r="534">
      <c r="A534" s="160" t="n">
        <v>36165</v>
      </c>
      <c r="B534" s="9" t="n">
        <v>5.57</v>
      </c>
    </row>
    <row r="535">
      <c r="A535" s="160" t="n">
        <v>36166</v>
      </c>
      <c r="B535" s="9" t="n">
        <v>5.56</v>
      </c>
    </row>
    <row r="536">
      <c r="A536" s="160" t="n">
        <v>36167</v>
      </c>
      <c r="B536" s="9" t="n">
        <v>5.53</v>
      </c>
    </row>
    <row r="537">
      <c r="A537" s="160" t="n">
        <v>36168</v>
      </c>
      <c r="B537" s="9" t="n">
        <v>5.41</v>
      </c>
    </row>
    <row r="538">
      <c r="A538" s="160" t="n">
        <v>36171</v>
      </c>
      <c r="B538" s="9" t="n">
        <v>5.37</v>
      </c>
    </row>
    <row r="539">
      <c r="A539" s="160" t="n">
        <v>36172</v>
      </c>
      <c r="B539" s="9" t="n">
        <v>5.46</v>
      </c>
    </row>
    <row r="540">
      <c r="A540" s="160" t="n">
        <v>36173</v>
      </c>
      <c r="B540" s="9" t="n">
        <v>5.6</v>
      </c>
    </row>
    <row r="541">
      <c r="A541" s="160" t="n">
        <v>36174</v>
      </c>
      <c r="B541" s="9" t="n">
        <v>5.67</v>
      </c>
    </row>
    <row r="542">
      <c r="A542" s="160" t="n">
        <v>36175</v>
      </c>
      <c r="B542" s="9" t="n">
        <v>5.62</v>
      </c>
    </row>
    <row r="543">
      <c r="A543" s="160" t="n">
        <v>36178</v>
      </c>
      <c r="B543" s="9" t="n">
        <v>5.63</v>
      </c>
    </row>
    <row r="544">
      <c r="A544" s="160" t="n">
        <v>36179</v>
      </c>
      <c r="B544" s="9" t="n">
        <v>5.55</v>
      </c>
    </row>
    <row r="545">
      <c r="A545" s="160" t="n">
        <v>36180</v>
      </c>
      <c r="B545" s="9" t="n">
        <v>5.49</v>
      </c>
    </row>
    <row r="546">
      <c r="A546" s="160" t="n">
        <v>36181</v>
      </c>
      <c r="B546" s="9" t="n">
        <v>5.54</v>
      </c>
    </row>
    <row r="547">
      <c r="A547" s="160" t="n">
        <v>36182</v>
      </c>
      <c r="B547" s="9" t="n">
        <v>5.59</v>
      </c>
    </row>
    <row r="548">
      <c r="A548" s="160" t="n">
        <v>36185</v>
      </c>
      <c r="B548" s="9" t="n">
        <v>5.56</v>
      </c>
    </row>
    <row r="549">
      <c r="A549" s="160" t="n">
        <v>36186</v>
      </c>
      <c r="B549" s="9" t="n">
        <v>5.54</v>
      </c>
    </row>
    <row r="550">
      <c r="A550" s="160" t="n">
        <v>36187</v>
      </c>
      <c r="B550" s="9" t="n">
        <v>5.54</v>
      </c>
    </row>
    <row r="551">
      <c r="A551" s="160" t="n">
        <v>36188</v>
      </c>
      <c r="B551" s="9" t="n">
        <v>5.53</v>
      </c>
    </row>
    <row r="552">
      <c r="A552" s="160" t="n">
        <v>36189</v>
      </c>
      <c r="B552" s="9" t="n">
        <v>5.53</v>
      </c>
    </row>
    <row r="553">
      <c r="A553" s="160" t="n">
        <v>36191</v>
      </c>
      <c r="B553" s="9" t="n">
        <v>5.6</v>
      </c>
    </row>
    <row r="554">
      <c r="A554" s="160" t="n">
        <v>36192</v>
      </c>
      <c r="B554" s="9" t="n">
        <v>5.54</v>
      </c>
    </row>
    <row r="555">
      <c r="A555" s="160" t="n">
        <v>36193</v>
      </c>
      <c r="B555" s="9" t="n">
        <v>5.49</v>
      </c>
    </row>
    <row r="556">
      <c r="A556" s="160" t="n">
        <v>36194</v>
      </c>
      <c r="B556" s="9" t="n">
        <v>5.45</v>
      </c>
    </row>
    <row r="557">
      <c r="A557" s="160" t="n">
        <v>36195</v>
      </c>
      <c r="B557" s="9" t="n">
        <v>5.41</v>
      </c>
    </row>
    <row r="558">
      <c r="A558" s="160" t="n">
        <v>36196</v>
      </c>
      <c r="B558" s="9" t="n">
        <v>5.36</v>
      </c>
    </row>
    <row r="559">
      <c r="A559" s="160" t="n">
        <v>36199</v>
      </c>
      <c r="B559" s="9" t="n">
        <v>5.36</v>
      </c>
    </row>
    <row r="560">
      <c r="A560" s="160" t="n">
        <v>36200</v>
      </c>
      <c r="B560" s="9" t="n">
        <v>5.41</v>
      </c>
    </row>
    <row r="561">
      <c r="A561" s="160" t="n">
        <v>36201</v>
      </c>
      <c r="B561" s="9" t="n">
        <v>5.35</v>
      </c>
    </row>
    <row r="562">
      <c r="A562" s="160" t="n">
        <v>36202</v>
      </c>
      <c r="B562" s="9" t="n">
        <v>5.33</v>
      </c>
    </row>
    <row r="563">
      <c r="A563" s="160" t="n">
        <v>36203</v>
      </c>
      <c r="B563" s="9" t="n">
        <v>5.24</v>
      </c>
    </row>
    <row r="564">
      <c r="A564" s="160" t="n">
        <v>36206</v>
      </c>
      <c r="B564" s="9" t="n">
        <v>5.22</v>
      </c>
    </row>
    <row r="565">
      <c r="A565" s="160" t="n">
        <v>36207</v>
      </c>
      <c r="B565" s="9" t="n">
        <v>5.25</v>
      </c>
    </row>
    <row r="566">
      <c r="A566" s="160" t="n">
        <v>36208</v>
      </c>
      <c r="B566" s="9" t="n">
        <v>5.29</v>
      </c>
    </row>
    <row r="567">
      <c r="A567" s="160" t="n">
        <v>36209</v>
      </c>
      <c r="B567" s="9" t="n">
        <v>5.23</v>
      </c>
    </row>
    <row r="568">
      <c r="A568" s="160" t="n">
        <v>36210</v>
      </c>
      <c r="B568" s="9" t="n">
        <v>5.23</v>
      </c>
    </row>
    <row r="569">
      <c r="A569" s="160" t="n">
        <v>36213</v>
      </c>
      <c r="B569" s="9" t="n">
        <v>5.31</v>
      </c>
    </row>
    <row r="570">
      <c r="A570" s="160" t="n">
        <v>36214</v>
      </c>
      <c r="B570" s="9" t="n">
        <v>5.26</v>
      </c>
    </row>
    <row r="571">
      <c r="A571" s="160" t="n">
        <v>36215</v>
      </c>
      <c r="B571" s="9" t="n">
        <v>5.22</v>
      </c>
    </row>
    <row r="572">
      <c r="A572" s="160" t="n">
        <v>36216</v>
      </c>
      <c r="B572" s="9" t="n">
        <v>5.15</v>
      </c>
    </row>
    <row r="573">
      <c r="A573" s="160" t="n">
        <v>36217</v>
      </c>
      <c r="B573" s="9" t="n">
        <v>5.21</v>
      </c>
    </row>
    <row r="574">
      <c r="A574" s="160" t="n">
        <v>36219</v>
      </c>
      <c r="B574" s="9" t="n">
        <v>5.21</v>
      </c>
    </row>
    <row r="575">
      <c r="A575" s="160" t="n">
        <v>36220</v>
      </c>
      <c r="B575" s="9" t="n">
        <v>5.15</v>
      </c>
    </row>
    <row r="576">
      <c r="A576" s="160" t="n">
        <v>36221</v>
      </c>
      <c r="B576" s="9" t="n">
        <v>5.24</v>
      </c>
    </row>
    <row r="577">
      <c r="A577" s="160" t="n">
        <v>36222</v>
      </c>
      <c r="B577" s="9" t="n">
        <v>5.2</v>
      </c>
    </row>
    <row r="578">
      <c r="A578" s="160" t="n">
        <v>36223</v>
      </c>
      <c r="B578" s="9" t="n">
        <v>5.2</v>
      </c>
    </row>
    <row r="579">
      <c r="A579" s="160" t="n">
        <v>36224</v>
      </c>
      <c r="B579" s="9" t="n">
        <v>5.28</v>
      </c>
    </row>
    <row r="580">
      <c r="A580" s="160" t="n">
        <v>36227</v>
      </c>
      <c r="B580" s="9" t="n">
        <v>5.3</v>
      </c>
    </row>
    <row r="581">
      <c r="A581" s="160" t="n">
        <v>36228</v>
      </c>
      <c r="B581" s="9" t="n">
        <v>5.34</v>
      </c>
    </row>
    <row r="582">
      <c r="A582" s="160" t="n">
        <v>36229</v>
      </c>
      <c r="B582" s="9" t="n">
        <v>5.29</v>
      </c>
    </row>
    <row r="583">
      <c r="A583" s="160" t="n">
        <v>36230</v>
      </c>
      <c r="B583" s="9" t="n">
        <v>5.27</v>
      </c>
    </row>
    <row r="584">
      <c r="A584" s="160" t="n">
        <v>36231</v>
      </c>
      <c r="B584" s="9" t="n">
        <v>5.29</v>
      </c>
    </row>
    <row r="585">
      <c r="A585" s="160" t="n">
        <v>36234</v>
      </c>
      <c r="B585" s="9" t="n">
        <v>5.28</v>
      </c>
    </row>
    <row r="586">
      <c r="A586" s="160" t="n">
        <v>36235</v>
      </c>
      <c r="B586" s="9" t="n">
        <v>5.3</v>
      </c>
    </row>
    <row r="587">
      <c r="A587" s="160" t="n">
        <v>36236</v>
      </c>
      <c r="B587" s="9" t="n">
        <v>5.28</v>
      </c>
    </row>
    <row r="588">
      <c r="A588" s="160" t="n">
        <v>36237</v>
      </c>
      <c r="B588" s="9" t="n">
        <v>5.29</v>
      </c>
    </row>
    <row r="589">
      <c r="A589" s="160" t="n">
        <v>36238</v>
      </c>
      <c r="B589" s="9" t="n">
        <v>5.21</v>
      </c>
    </row>
    <row r="590">
      <c r="A590" s="160" t="n">
        <v>36241</v>
      </c>
      <c r="B590" s="9" t="n">
        <v>5.18</v>
      </c>
    </row>
    <row r="591">
      <c r="A591" s="160" t="n">
        <v>36242</v>
      </c>
      <c r="B591" s="9" t="n">
        <v>5.23</v>
      </c>
    </row>
    <row r="592">
      <c r="A592" s="160" t="n">
        <v>36243</v>
      </c>
      <c r="B592" s="9" t="n">
        <v>5.22</v>
      </c>
    </row>
    <row r="593">
      <c r="A593" s="160" t="n">
        <v>36244</v>
      </c>
      <c r="B593" s="9" t="n">
        <v>5.17</v>
      </c>
    </row>
    <row r="594">
      <c r="A594" s="160" t="n">
        <v>36245</v>
      </c>
      <c r="B594" s="9" t="n">
        <v>5.18</v>
      </c>
    </row>
    <row r="595">
      <c r="A595" s="160" t="n">
        <v>36248</v>
      </c>
      <c r="B595" s="9" t="n">
        <v>5.14</v>
      </c>
    </row>
    <row r="596">
      <c r="A596" s="160" t="n">
        <v>36249</v>
      </c>
      <c r="B596" s="9" t="n">
        <v>5.19</v>
      </c>
    </row>
    <row r="597">
      <c r="A597" s="160" t="n">
        <v>36250</v>
      </c>
      <c r="B597" s="9" t="n">
        <v>5.19</v>
      </c>
    </row>
    <row r="598">
      <c r="A598" s="160" t="n">
        <v>36251</v>
      </c>
      <c r="B598" s="9" t="n">
        <v>5.11</v>
      </c>
    </row>
    <row r="599">
      <c r="A599" s="160" t="n">
        <v>36252</v>
      </c>
      <c r="B599" s="9" t="n">
        <v>5.17</v>
      </c>
    </row>
    <row r="600">
      <c r="A600" s="160" t="n">
        <v>36255</v>
      </c>
      <c r="B600" s="9" t="n">
        <v>5.18</v>
      </c>
    </row>
    <row r="601">
      <c r="A601" s="160" t="n">
        <v>36256</v>
      </c>
      <c r="B601" s="9" t="n">
        <v>5.18</v>
      </c>
    </row>
    <row r="602">
      <c r="A602" s="160" t="n">
        <v>36257</v>
      </c>
      <c r="B602" s="9" t="n">
        <v>5.13</v>
      </c>
    </row>
    <row r="603">
      <c r="A603" s="160" t="n">
        <v>36258</v>
      </c>
      <c r="B603" s="9" t="n">
        <v>5.18</v>
      </c>
    </row>
    <row r="604">
      <c r="A604" s="160" t="n">
        <v>36259</v>
      </c>
      <c r="B604" s="9" t="n">
        <v>5.16</v>
      </c>
    </row>
    <row r="605">
      <c r="A605" s="160" t="n">
        <v>36262</v>
      </c>
      <c r="B605" s="9" t="n">
        <v>5.14</v>
      </c>
    </row>
    <row r="606">
      <c r="A606" s="160" t="n">
        <v>36263</v>
      </c>
      <c r="B606" s="9" t="n">
        <v>5.09</v>
      </c>
    </row>
    <row r="607">
      <c r="A607" s="160" t="n">
        <v>36264</v>
      </c>
      <c r="B607" s="9" t="n">
        <v>5.05</v>
      </c>
    </row>
    <row r="608">
      <c r="A608" s="160" t="n">
        <v>36265</v>
      </c>
      <c r="B608" s="9" t="n">
        <v>5</v>
      </c>
    </row>
    <row r="609">
      <c r="A609" s="160" t="n">
        <v>36266</v>
      </c>
      <c r="B609" s="9" t="n">
        <v>4.96</v>
      </c>
    </row>
    <row r="610">
      <c r="A610" s="160" t="n">
        <v>36269</v>
      </c>
      <c r="B610" s="9" t="n">
        <v>4.99</v>
      </c>
    </row>
    <row r="611">
      <c r="A611" s="160" t="n">
        <v>36270</v>
      </c>
      <c r="B611" s="9" t="n">
        <v>5.02</v>
      </c>
    </row>
    <row r="612">
      <c r="A612" s="160" t="n">
        <v>36271</v>
      </c>
      <c r="B612" s="9" t="n">
        <v>5</v>
      </c>
    </row>
    <row r="613">
      <c r="A613" s="160" t="n">
        <v>36272</v>
      </c>
      <c r="B613" s="9" t="n">
        <v>4.93</v>
      </c>
    </row>
    <row r="614">
      <c r="A614" s="160" t="n">
        <v>36273</v>
      </c>
      <c r="B614" s="9" t="n">
        <v>4.93</v>
      </c>
    </row>
    <row r="615">
      <c r="A615" s="160" t="n">
        <v>36276</v>
      </c>
      <c r="B615" s="9" t="n">
        <v>4.95</v>
      </c>
    </row>
    <row r="616">
      <c r="A616" s="160" t="n">
        <v>36277</v>
      </c>
      <c r="B616" s="9" t="n">
        <v>4.95</v>
      </c>
    </row>
    <row r="617">
      <c r="A617" s="160" t="n">
        <v>36278</v>
      </c>
      <c r="B617" s="9" t="n">
        <v>4.92</v>
      </c>
    </row>
    <row r="618">
      <c r="A618" s="160" t="n">
        <v>36279</v>
      </c>
      <c r="B618" s="9" t="n">
        <v>4.98</v>
      </c>
    </row>
    <row r="619">
      <c r="A619" s="160" t="n">
        <v>36280</v>
      </c>
      <c r="B619" s="9" t="n">
        <v>4.76</v>
      </c>
    </row>
    <row r="620">
      <c r="A620" s="160" t="n">
        <v>36283</v>
      </c>
      <c r="B620" s="9" t="n">
        <v>4.7</v>
      </c>
    </row>
    <row r="621">
      <c r="A621" s="160" t="n">
        <v>36284</v>
      </c>
      <c r="B621" s="9" t="n">
        <v>4.65</v>
      </c>
    </row>
    <row r="622">
      <c r="A622" s="160" t="n">
        <v>36285</v>
      </c>
      <c r="B622" s="9" t="n">
        <v>4.71</v>
      </c>
    </row>
    <row r="623">
      <c r="A623" s="160" t="n">
        <v>36286</v>
      </c>
      <c r="B623" s="9" t="n">
        <v>4.61</v>
      </c>
    </row>
    <row r="624">
      <c r="A624" s="160" t="n">
        <v>36287</v>
      </c>
      <c r="B624" s="9" t="n">
        <v>4.62</v>
      </c>
    </row>
    <row r="625">
      <c r="A625" s="160" t="n">
        <v>36290</v>
      </c>
      <c r="B625" s="9" t="n">
        <v>4.67</v>
      </c>
    </row>
    <row r="626">
      <c r="A626" s="160" t="n">
        <v>36291</v>
      </c>
      <c r="B626" s="9" t="n">
        <v>4.65</v>
      </c>
    </row>
    <row r="627">
      <c r="A627" s="160" t="n">
        <v>36292</v>
      </c>
      <c r="B627" s="9" t="n">
        <v>4.68</v>
      </c>
    </row>
    <row r="628">
      <c r="A628" s="160" t="n">
        <v>36293</v>
      </c>
      <c r="B628" s="9" t="n">
        <v>4.76</v>
      </c>
    </row>
    <row r="629">
      <c r="A629" s="160" t="n">
        <v>36294</v>
      </c>
      <c r="B629" s="9" t="n">
        <v>4.66</v>
      </c>
    </row>
    <row r="630">
      <c r="A630" s="160" t="n">
        <v>36297</v>
      </c>
      <c r="B630" s="9" t="n">
        <v>4.64</v>
      </c>
    </row>
    <row r="631">
      <c r="A631" s="160" t="n">
        <v>36298</v>
      </c>
      <c r="B631" s="9" t="n">
        <v>4.6</v>
      </c>
    </row>
    <row r="632">
      <c r="A632" s="160" t="n">
        <v>36299</v>
      </c>
      <c r="B632" s="9" t="n">
        <v>4.69</v>
      </c>
    </row>
    <row r="633">
      <c r="A633" s="160" t="n">
        <v>36300</v>
      </c>
      <c r="B633" s="9" t="n">
        <v>4.72</v>
      </c>
    </row>
    <row r="634">
      <c r="A634" s="160" t="n">
        <v>36301</v>
      </c>
      <c r="B634" s="9" t="n">
        <v>4.77</v>
      </c>
    </row>
    <row r="635">
      <c r="A635" s="160" t="n">
        <v>36304</v>
      </c>
      <c r="B635" s="9" t="n">
        <v>4.81</v>
      </c>
    </row>
    <row r="636">
      <c r="A636" s="160" t="n">
        <v>36305</v>
      </c>
      <c r="B636" s="9" t="n">
        <v>4.81</v>
      </c>
    </row>
    <row r="637">
      <c r="A637" s="160" t="n">
        <v>36306</v>
      </c>
      <c r="B637" s="9" t="n">
        <v>4.78</v>
      </c>
    </row>
    <row r="638">
      <c r="A638" s="160" t="n">
        <v>36307</v>
      </c>
      <c r="B638" s="9" t="n">
        <v>4.72</v>
      </c>
    </row>
    <row r="639">
      <c r="A639" s="160" t="n">
        <v>36308</v>
      </c>
      <c r="B639" s="9" t="n">
        <v>4.74</v>
      </c>
    </row>
    <row r="640">
      <c r="A640" s="160" t="n">
        <v>36311</v>
      </c>
      <c r="B640" s="9" t="n">
        <v>4.75</v>
      </c>
    </row>
    <row r="641">
      <c r="A641" s="160" t="n">
        <v>36312</v>
      </c>
      <c r="B641" s="9" t="n">
        <v>4.65</v>
      </c>
    </row>
    <row r="642">
      <c r="A642" s="160" t="n">
        <v>36313</v>
      </c>
      <c r="B642" s="9" t="n">
        <v>4.65</v>
      </c>
    </row>
    <row r="643">
      <c r="A643" s="160" t="n">
        <v>36314</v>
      </c>
      <c r="B643" s="9" t="n">
        <v>4.69</v>
      </c>
    </row>
    <row r="644">
      <c r="A644" s="160" t="n">
        <v>36315</v>
      </c>
      <c r="B644" s="9" t="n">
        <v>4.7</v>
      </c>
    </row>
    <row r="645">
      <c r="A645" s="160" t="n">
        <v>36318</v>
      </c>
      <c r="B645" s="9" t="n">
        <v>4.72</v>
      </c>
    </row>
    <row r="646">
      <c r="A646" s="160" t="n">
        <v>36319</v>
      </c>
      <c r="B646" s="9" t="n">
        <v>4.69</v>
      </c>
    </row>
    <row r="647">
      <c r="A647" s="160" t="n">
        <v>36320</v>
      </c>
      <c r="B647" s="9" t="n">
        <v>4.64</v>
      </c>
    </row>
    <row r="648">
      <c r="A648" s="160" t="n">
        <v>36321</v>
      </c>
      <c r="B648" s="9" t="n">
        <v>4.66</v>
      </c>
    </row>
    <row r="649">
      <c r="A649" s="160" t="n">
        <v>36322</v>
      </c>
      <c r="B649" s="9" t="n">
        <v>4.6</v>
      </c>
    </row>
    <row r="650">
      <c r="A650" s="160" t="n">
        <v>36325</v>
      </c>
      <c r="B650" s="9" t="n">
        <v>4.65</v>
      </c>
    </row>
    <row r="651">
      <c r="A651" s="160" t="n">
        <v>36326</v>
      </c>
      <c r="B651" s="9" t="n">
        <v>4.63</v>
      </c>
    </row>
    <row r="652">
      <c r="A652" s="160" t="n">
        <v>36327</v>
      </c>
      <c r="B652" s="9" t="n">
        <v>4.66</v>
      </c>
    </row>
    <row r="653">
      <c r="A653" s="160" t="n">
        <v>36328</v>
      </c>
      <c r="B653" s="9" t="n">
        <v>4.77</v>
      </c>
    </row>
    <row r="654">
      <c r="A654" s="160" t="n">
        <v>36329</v>
      </c>
      <c r="B654" s="9" t="n">
        <v>4.73</v>
      </c>
    </row>
    <row r="655">
      <c r="A655" s="160" t="n">
        <v>36332</v>
      </c>
      <c r="B655" s="9" t="n">
        <v>4.68</v>
      </c>
    </row>
    <row r="656">
      <c r="A656" s="160" t="n">
        <v>36333</v>
      </c>
      <c r="B656" s="9" t="n">
        <v>4.66</v>
      </c>
    </row>
    <row r="657">
      <c r="A657" s="160" t="n">
        <v>36334</v>
      </c>
      <c r="B657" s="9" t="n">
        <v>4.61</v>
      </c>
    </row>
    <row r="658">
      <c r="A658" s="160" t="n">
        <v>36335</v>
      </c>
      <c r="B658" s="9" t="n">
        <v>4.58</v>
      </c>
    </row>
    <row r="659">
      <c r="A659" s="160" t="n">
        <v>36336</v>
      </c>
      <c r="B659" s="9" t="n">
        <v>4.6</v>
      </c>
    </row>
    <row r="660">
      <c r="A660" s="160" t="n">
        <v>36339</v>
      </c>
      <c r="B660" s="9" t="n">
        <v>4.66</v>
      </c>
    </row>
    <row r="661">
      <c r="A661" s="160" t="n">
        <v>36340</v>
      </c>
      <c r="B661" s="9" t="n">
        <v>4.69</v>
      </c>
    </row>
    <row r="662">
      <c r="A662" s="160" t="n">
        <v>36341</v>
      </c>
      <c r="B662" s="9" t="n">
        <v>4.87</v>
      </c>
    </row>
    <row r="663">
      <c r="A663" s="160" t="n">
        <v>36342</v>
      </c>
      <c r="B663" s="9" t="n">
        <v>4.79</v>
      </c>
    </row>
    <row r="664">
      <c r="A664" s="160" t="n">
        <v>36343</v>
      </c>
      <c r="B664" s="9" t="n">
        <v>4.79</v>
      </c>
    </row>
    <row r="665">
      <c r="A665" s="160" t="n">
        <v>36346</v>
      </c>
      <c r="B665" s="9" t="n">
        <v>4.8</v>
      </c>
    </row>
    <row r="666">
      <c r="A666" s="160" t="n">
        <v>36347</v>
      </c>
      <c r="B666" s="9" t="n">
        <v>4.75</v>
      </c>
    </row>
    <row r="667">
      <c r="A667" s="160" t="n">
        <v>36348</v>
      </c>
      <c r="B667" s="9" t="n">
        <v>4.74</v>
      </c>
    </row>
    <row r="668">
      <c r="A668" s="160" t="n">
        <v>36349</v>
      </c>
      <c r="B668" s="9" t="n">
        <v>4.79</v>
      </c>
    </row>
    <row r="669">
      <c r="A669" s="160" t="n">
        <v>36350</v>
      </c>
      <c r="B669" s="9" t="n">
        <v>4.78</v>
      </c>
    </row>
    <row r="670">
      <c r="A670" s="160" t="n">
        <v>36353</v>
      </c>
      <c r="B670" s="9" t="n">
        <v>4.87</v>
      </c>
    </row>
    <row r="671">
      <c r="A671" s="160" t="n">
        <v>36354</v>
      </c>
      <c r="B671" s="9" t="n">
        <v>4.86</v>
      </c>
    </row>
    <row r="672">
      <c r="A672" s="160" t="n">
        <v>36355</v>
      </c>
      <c r="B672" s="9" t="n">
        <v>4.82</v>
      </c>
    </row>
    <row r="673">
      <c r="A673" s="160" t="n">
        <v>36356</v>
      </c>
      <c r="B673" s="9" t="n">
        <v>4.77</v>
      </c>
    </row>
    <row r="674">
      <c r="A674" s="160" t="n">
        <v>36357</v>
      </c>
      <c r="B674" s="9" t="n">
        <v>4.79</v>
      </c>
    </row>
    <row r="675">
      <c r="A675" s="160" t="n">
        <v>36360</v>
      </c>
      <c r="B675" s="9" t="n">
        <v>4.82</v>
      </c>
    </row>
    <row r="676">
      <c r="A676" s="160" t="n">
        <v>36361</v>
      </c>
      <c r="B676" s="9" t="n">
        <v>4.83</v>
      </c>
    </row>
    <row r="677">
      <c r="A677" s="160" t="n">
        <v>36362</v>
      </c>
      <c r="B677" s="9" t="n">
        <v>4.83</v>
      </c>
    </row>
    <row r="678">
      <c r="A678" s="160" t="n">
        <v>36363</v>
      </c>
      <c r="B678" s="9" t="n">
        <v>4.78</v>
      </c>
    </row>
    <row r="679">
      <c r="A679" s="160" t="n">
        <v>36364</v>
      </c>
      <c r="B679" s="9" t="n">
        <v>4.77</v>
      </c>
    </row>
    <row r="680">
      <c r="A680" s="160" t="n">
        <v>36367</v>
      </c>
      <c r="B680" s="9" t="n">
        <v>4.77</v>
      </c>
    </row>
    <row r="681">
      <c r="A681" s="160" t="n">
        <v>36368</v>
      </c>
      <c r="B681" s="9" t="n">
        <v>4.85</v>
      </c>
    </row>
    <row r="682">
      <c r="A682" s="160" t="n">
        <v>36369</v>
      </c>
      <c r="B682" s="9" t="n">
        <v>4.86</v>
      </c>
    </row>
    <row r="683">
      <c r="A683" s="160" t="n">
        <v>36370</v>
      </c>
      <c r="B683" s="9" t="n">
        <v>4.82</v>
      </c>
    </row>
    <row r="684">
      <c r="A684" s="160" t="n">
        <v>36371</v>
      </c>
      <c r="B684" s="9" t="n">
        <v>4.81</v>
      </c>
    </row>
    <row r="685">
      <c r="A685" s="160" t="n">
        <v>36372</v>
      </c>
      <c r="B685" s="9" t="n">
        <v>4.66</v>
      </c>
    </row>
    <row r="686">
      <c r="A686" s="160" t="n">
        <v>36374</v>
      </c>
      <c r="B686" s="9" t="n">
        <v>4.66</v>
      </c>
    </row>
    <row r="687">
      <c r="A687" s="160" t="n">
        <v>36375</v>
      </c>
      <c r="B687" s="9" t="n">
        <v>4.69</v>
      </c>
    </row>
    <row r="688">
      <c r="A688" s="160" t="n">
        <v>36376</v>
      </c>
      <c r="B688" s="9" t="n">
        <v>4.75</v>
      </c>
    </row>
    <row r="689">
      <c r="A689" s="160" t="n">
        <v>36377</v>
      </c>
      <c r="B689" s="9" t="n">
        <v>4.84</v>
      </c>
    </row>
    <row r="690">
      <c r="A690" s="160" t="n">
        <v>36378</v>
      </c>
      <c r="B690" s="9" t="n">
        <v>4.74</v>
      </c>
    </row>
    <row r="691">
      <c r="A691" s="160" t="n">
        <v>36381</v>
      </c>
      <c r="B691" s="9" t="n">
        <v>4.65</v>
      </c>
    </row>
    <row r="692">
      <c r="A692" s="160" t="n">
        <v>36382</v>
      </c>
      <c r="B692" s="9" t="n">
        <v>4.69</v>
      </c>
    </row>
    <row r="693">
      <c r="A693" s="160" t="n">
        <v>36383</v>
      </c>
      <c r="B693" s="9" t="n">
        <v>4.73</v>
      </c>
    </row>
    <row r="694">
      <c r="A694" s="160" t="n">
        <v>36384</v>
      </c>
      <c r="B694" s="9" t="n">
        <v>4.7</v>
      </c>
    </row>
    <row r="695">
      <c r="A695" s="160" t="n">
        <v>36385</v>
      </c>
      <c r="B695" s="9" t="n">
        <v>4.78</v>
      </c>
    </row>
    <row r="696">
      <c r="A696" s="160" t="n">
        <v>36388</v>
      </c>
      <c r="B696" s="9" t="n">
        <v>4.76</v>
      </c>
    </row>
    <row r="697">
      <c r="A697" s="160" t="n">
        <v>36389</v>
      </c>
      <c r="B697" s="9" t="n">
        <v>4.83</v>
      </c>
    </row>
    <row r="698">
      <c r="A698" s="160" t="n">
        <v>36390</v>
      </c>
      <c r="B698" s="9" t="n">
        <v>4.87</v>
      </c>
    </row>
    <row r="699">
      <c r="A699" s="160" t="n">
        <v>36391</v>
      </c>
      <c r="B699" s="9" t="n">
        <v>4.87</v>
      </c>
    </row>
    <row r="700">
      <c r="A700" s="160" t="n">
        <v>36392</v>
      </c>
      <c r="B700" s="9" t="n">
        <v>4.89</v>
      </c>
    </row>
    <row r="701">
      <c r="A701" s="160" t="n">
        <v>36395</v>
      </c>
      <c r="B701" s="9" t="n">
        <v>4.89</v>
      </c>
    </row>
    <row r="702">
      <c r="A702" s="160" t="n">
        <v>36396</v>
      </c>
      <c r="B702" s="9" t="n">
        <v>4.94</v>
      </c>
    </row>
    <row r="703">
      <c r="A703" s="160" t="n">
        <v>36397</v>
      </c>
      <c r="B703" s="9" t="n">
        <v>5.03</v>
      </c>
    </row>
    <row r="704">
      <c r="A704" s="160" t="n">
        <v>36398</v>
      </c>
      <c r="B704" s="9" t="n">
        <v>5</v>
      </c>
    </row>
    <row r="705">
      <c r="A705" s="160" t="n">
        <v>36399</v>
      </c>
      <c r="B705" s="9" t="n">
        <v>4.93</v>
      </c>
    </row>
    <row r="706">
      <c r="A706" s="160" t="n">
        <v>36402</v>
      </c>
      <c r="B706" s="9" t="n">
        <v>4.88</v>
      </c>
    </row>
    <row r="707">
      <c r="A707" s="160" t="n">
        <v>36403</v>
      </c>
      <c r="B707" s="9" t="n">
        <v>4.9</v>
      </c>
    </row>
    <row r="708">
      <c r="A708" s="160" t="n">
        <v>36404</v>
      </c>
      <c r="B708" s="9" t="n">
        <v>4.91</v>
      </c>
    </row>
    <row r="709">
      <c r="A709" s="160" t="n">
        <v>36405</v>
      </c>
      <c r="B709" s="9" t="n">
        <v>4.9</v>
      </c>
    </row>
    <row r="710">
      <c r="A710" s="160" t="n">
        <v>36406</v>
      </c>
      <c r="B710" s="9" t="n">
        <v>4.99</v>
      </c>
    </row>
    <row r="711">
      <c r="A711" s="160" t="n">
        <v>36409</v>
      </c>
      <c r="B711" s="9" t="n">
        <v>4.99</v>
      </c>
    </row>
    <row r="712">
      <c r="A712" s="160" t="n">
        <v>36410</v>
      </c>
      <c r="B712" s="9" t="n">
        <v>4.94</v>
      </c>
    </row>
    <row r="713">
      <c r="A713" s="160" t="n">
        <v>36411</v>
      </c>
      <c r="B713" s="9" t="n">
        <v>4.96</v>
      </c>
    </row>
    <row r="714">
      <c r="A714" s="160" t="n">
        <v>36412</v>
      </c>
      <c r="B714" s="9" t="n">
        <v>4.94</v>
      </c>
    </row>
    <row r="715">
      <c r="A715" s="160" t="n">
        <v>36413</v>
      </c>
      <c r="B715" s="9" t="n">
        <v>5.01</v>
      </c>
    </row>
    <row r="716">
      <c r="A716" s="160" t="n">
        <v>36416</v>
      </c>
      <c r="B716" s="9" t="n">
        <v>5</v>
      </c>
    </row>
    <row r="717">
      <c r="A717" s="160" t="n">
        <v>36417</v>
      </c>
      <c r="B717" s="9" t="n">
        <v>4.98</v>
      </c>
    </row>
    <row r="718">
      <c r="A718" s="160" t="n">
        <v>36418</v>
      </c>
      <c r="B718" s="9" t="n">
        <v>5.01</v>
      </c>
    </row>
    <row r="719">
      <c r="A719" s="160" t="n">
        <v>36419</v>
      </c>
      <c r="B719" s="9" t="n">
        <v>5.05</v>
      </c>
    </row>
    <row r="720">
      <c r="A720" s="160" t="n">
        <v>36420</v>
      </c>
      <c r="B720" s="9" t="n">
        <v>5.07</v>
      </c>
    </row>
    <row r="721">
      <c r="A721" s="160" t="n">
        <v>36423</v>
      </c>
      <c r="B721" s="9" t="n">
        <v>5.06</v>
      </c>
    </row>
    <row r="722">
      <c r="A722" s="160" t="n">
        <v>36424</v>
      </c>
      <c r="B722" s="9" t="n">
        <v>5.07</v>
      </c>
    </row>
    <row r="723">
      <c r="A723" s="160" t="n">
        <v>36425</v>
      </c>
      <c r="B723" s="9" t="n">
        <v>5.09</v>
      </c>
    </row>
    <row r="724">
      <c r="A724" s="160" t="n">
        <v>36426</v>
      </c>
      <c r="B724" s="9" t="n">
        <v>5.15</v>
      </c>
    </row>
    <row r="725">
      <c r="A725" s="160" t="n">
        <v>36427</v>
      </c>
      <c r="B725" s="9" t="n">
        <v>5.26</v>
      </c>
    </row>
    <row r="726">
      <c r="A726" s="160" t="n">
        <v>36430</v>
      </c>
      <c r="B726" s="9" t="n">
        <v>5.22</v>
      </c>
    </row>
    <row r="727">
      <c r="A727" s="160" t="n">
        <v>36431</v>
      </c>
      <c r="B727" s="9" t="n">
        <v>5.17</v>
      </c>
    </row>
    <row r="728">
      <c r="A728" s="160" t="n">
        <v>36432</v>
      </c>
      <c r="B728" s="9" t="n">
        <v>5.1</v>
      </c>
    </row>
    <row r="729">
      <c r="A729" s="160" t="n">
        <v>36433</v>
      </c>
      <c r="B729" s="9" t="n">
        <v>5.07</v>
      </c>
    </row>
    <row r="730">
      <c r="A730" s="160" t="n">
        <v>36434</v>
      </c>
      <c r="B730" s="9" t="n">
        <v>5.06</v>
      </c>
    </row>
    <row r="731">
      <c r="A731" s="160" t="n">
        <v>36437</v>
      </c>
      <c r="B731" s="9" t="n">
        <v>5.05</v>
      </c>
    </row>
    <row r="732">
      <c r="A732" s="160" t="n">
        <v>36438</v>
      </c>
      <c r="B732" s="9" t="n">
        <v>5.12</v>
      </c>
    </row>
    <row r="733">
      <c r="A733" s="160" t="n">
        <v>36439</v>
      </c>
      <c r="B733" s="9" t="n">
        <v>5.03</v>
      </c>
    </row>
    <row r="734">
      <c r="A734" s="160" t="n">
        <v>36440</v>
      </c>
      <c r="B734" s="9" t="n">
        <v>4.99</v>
      </c>
    </row>
    <row r="735">
      <c r="A735" s="160" t="n">
        <v>36441</v>
      </c>
      <c r="B735" s="9" t="n">
        <v>5</v>
      </c>
    </row>
    <row r="736">
      <c r="A736" s="160" t="n">
        <v>36444</v>
      </c>
      <c r="B736" s="9" t="n">
        <v>4.99</v>
      </c>
    </row>
    <row r="737">
      <c r="A737" s="160" t="n">
        <v>36445</v>
      </c>
      <c r="B737" s="9" t="n">
        <v>4.96</v>
      </c>
    </row>
    <row r="738">
      <c r="A738" s="160" t="n">
        <v>36446</v>
      </c>
      <c r="B738" s="9" t="n">
        <v>4.98</v>
      </c>
    </row>
    <row r="739">
      <c r="A739" s="160" t="n">
        <v>36447</v>
      </c>
      <c r="B739" s="9" t="n">
        <v>4.93</v>
      </c>
    </row>
    <row r="740">
      <c r="A740" s="160" t="n">
        <v>36448</v>
      </c>
      <c r="B740" s="9" t="n">
        <v>4.94</v>
      </c>
    </row>
    <row r="741">
      <c r="A741" s="160" t="n">
        <v>36451</v>
      </c>
      <c r="B741" s="9" t="n">
        <v>4.99</v>
      </c>
    </row>
    <row r="742">
      <c r="A742" s="160" t="n">
        <v>36452</v>
      </c>
      <c r="B742" s="9" t="n">
        <v>4.99</v>
      </c>
    </row>
    <row r="743">
      <c r="A743" s="160" t="n">
        <v>36453</v>
      </c>
      <c r="B743" s="9" t="n">
        <v>4.91</v>
      </c>
    </row>
    <row r="744">
      <c r="A744" s="160" t="n">
        <v>36454</v>
      </c>
      <c r="B744" s="9" t="n">
        <v>4.97</v>
      </c>
    </row>
    <row r="745">
      <c r="A745" s="160" t="n">
        <v>36455</v>
      </c>
      <c r="B745" s="9" t="n">
        <v>4.93</v>
      </c>
    </row>
    <row r="746">
      <c r="A746" s="160" t="n">
        <v>36458</v>
      </c>
      <c r="B746" s="9" t="n">
        <v>4.89</v>
      </c>
    </row>
    <row r="747">
      <c r="A747" s="160" t="n">
        <v>36459</v>
      </c>
      <c r="B747" s="9" t="n">
        <v>4.94</v>
      </c>
    </row>
    <row r="748">
      <c r="A748" s="160" t="n">
        <v>36460</v>
      </c>
      <c r="B748" s="9" t="n">
        <v>4.99</v>
      </c>
    </row>
    <row r="749">
      <c r="A749" s="160" t="n">
        <v>36461</v>
      </c>
      <c r="B749" s="9" t="n">
        <v>5.08</v>
      </c>
    </row>
    <row r="750">
      <c r="A750" s="160" t="n">
        <v>36462</v>
      </c>
      <c r="B750" s="9" t="n">
        <v>5.17</v>
      </c>
    </row>
    <row r="751">
      <c r="A751" s="160" t="n">
        <v>36464</v>
      </c>
      <c r="B751" s="9" t="n">
        <v>5.13</v>
      </c>
    </row>
    <row r="752">
      <c r="A752" s="160" t="n">
        <v>36465</v>
      </c>
      <c r="B752" s="9" t="n">
        <v>5.13</v>
      </c>
    </row>
    <row r="753">
      <c r="A753" s="160" t="n">
        <v>36466</v>
      </c>
      <c r="B753" s="9" t="n">
        <v>5.15</v>
      </c>
    </row>
    <row r="754">
      <c r="A754" s="160" t="n">
        <v>36467</v>
      </c>
      <c r="B754" s="9" t="n">
        <v>5.14</v>
      </c>
    </row>
    <row r="755">
      <c r="A755" s="160" t="n">
        <v>36468</v>
      </c>
      <c r="B755" s="9" t="n">
        <v>5.14</v>
      </c>
    </row>
    <row r="756">
      <c r="A756" s="160" t="n">
        <v>36469</v>
      </c>
      <c r="B756" s="9" t="n">
        <v>5.16</v>
      </c>
    </row>
    <row r="757">
      <c r="A757" s="160" t="n">
        <v>36472</v>
      </c>
      <c r="B757" s="9" t="n">
        <v>5.15</v>
      </c>
    </row>
    <row r="758">
      <c r="A758" s="160" t="n">
        <v>36473</v>
      </c>
      <c r="B758" s="9" t="n">
        <v>5.13</v>
      </c>
    </row>
    <row r="759">
      <c r="A759" s="160" t="n">
        <v>36474</v>
      </c>
      <c r="B759" s="9" t="n">
        <v>5.12</v>
      </c>
    </row>
    <row r="760">
      <c r="A760" s="160" t="n">
        <v>36475</v>
      </c>
      <c r="B760" s="9" t="n">
        <v>5.14</v>
      </c>
    </row>
    <row r="761">
      <c r="A761" s="160" t="n">
        <v>36476</v>
      </c>
      <c r="B761" s="9" t="n">
        <v>5.18</v>
      </c>
    </row>
    <row r="762">
      <c r="A762" s="160" t="n">
        <v>36479</v>
      </c>
      <c r="B762" s="9" t="n">
        <v>5.17</v>
      </c>
    </row>
    <row r="763">
      <c r="A763" s="160" t="n">
        <v>36480</v>
      </c>
      <c r="B763" s="9" t="n">
        <v>5.13</v>
      </c>
    </row>
    <row r="764">
      <c r="A764" s="160" t="n">
        <v>36481</v>
      </c>
      <c r="B764" s="9" t="n">
        <v>5.1</v>
      </c>
    </row>
    <row r="765">
      <c r="A765" s="160" t="n">
        <v>36482</v>
      </c>
      <c r="B765" s="9" t="n">
        <v>5.07</v>
      </c>
    </row>
    <row r="766">
      <c r="A766" s="160" t="n">
        <v>36483</v>
      </c>
      <c r="B766" s="9" t="n">
        <v>5.05</v>
      </c>
    </row>
    <row r="767">
      <c r="A767" s="160" t="n">
        <v>36486</v>
      </c>
      <c r="B767" s="9" t="n">
        <v>5.02</v>
      </c>
    </row>
    <row r="768">
      <c r="A768" s="160" t="n">
        <v>36487</v>
      </c>
      <c r="B768" s="9" t="n">
        <v>5.01</v>
      </c>
    </row>
    <row r="769">
      <c r="A769" s="160" t="n">
        <v>36488</v>
      </c>
      <c r="B769" s="9" t="n">
        <v>4.99</v>
      </c>
    </row>
    <row r="770">
      <c r="A770" s="160" t="n">
        <v>36489</v>
      </c>
      <c r="B770" s="9" t="n">
        <v>5</v>
      </c>
    </row>
    <row r="771">
      <c r="A771" s="160" t="n">
        <v>36490</v>
      </c>
      <c r="B771" s="9" t="n">
        <v>4.97</v>
      </c>
    </row>
    <row r="772">
      <c r="A772" s="160" t="n">
        <v>36493</v>
      </c>
      <c r="B772" s="9" t="n">
        <v>4.9</v>
      </c>
    </row>
    <row r="773">
      <c r="A773" s="160" t="n">
        <v>36494</v>
      </c>
      <c r="B773" s="9" t="n">
        <v>4.91</v>
      </c>
    </row>
    <row r="774">
      <c r="A774" s="160" t="n">
        <v>36495</v>
      </c>
      <c r="B774" s="9" t="n">
        <v>4.86</v>
      </c>
    </row>
    <row r="775">
      <c r="A775" s="160" t="n">
        <v>36496</v>
      </c>
      <c r="B775" s="9" t="n">
        <v>4.89</v>
      </c>
    </row>
    <row r="776">
      <c r="A776" s="160" t="n">
        <v>36497</v>
      </c>
      <c r="B776" s="9" t="n">
        <v>4.91</v>
      </c>
    </row>
    <row r="777">
      <c r="A777" s="160" t="n">
        <v>36500</v>
      </c>
      <c r="B777" s="9" t="n">
        <v>4.92</v>
      </c>
    </row>
    <row r="778">
      <c r="A778" s="160" t="n">
        <v>36501</v>
      </c>
      <c r="B778" s="9" t="n">
        <v>4.93</v>
      </c>
    </row>
    <row r="779">
      <c r="A779" s="160" t="n">
        <v>36502</v>
      </c>
      <c r="B779" s="9" t="n">
        <v>4.85</v>
      </c>
    </row>
    <row r="780">
      <c r="A780" s="160" t="n">
        <v>36503</v>
      </c>
      <c r="B780" s="9" t="n">
        <v>4.86</v>
      </c>
    </row>
    <row r="781">
      <c r="A781" s="160" t="n">
        <v>36504</v>
      </c>
      <c r="B781" s="9" t="n">
        <v>4.88</v>
      </c>
    </row>
    <row r="782">
      <c r="A782" s="160" t="n">
        <v>36507</v>
      </c>
      <c r="B782" s="9" t="n">
        <v>4.87</v>
      </c>
    </row>
    <row r="783">
      <c r="A783" s="160" t="n">
        <v>36508</v>
      </c>
      <c r="B783" s="9" t="n">
        <v>4.79</v>
      </c>
    </row>
    <row r="784">
      <c r="A784" s="160" t="n">
        <v>36509</v>
      </c>
      <c r="B784" s="9" t="n">
        <v>4.73</v>
      </c>
    </row>
    <row r="785">
      <c r="A785" s="160" t="n">
        <v>36510</v>
      </c>
      <c r="B785" s="9" t="n">
        <v>4.72</v>
      </c>
    </row>
    <row r="786">
      <c r="A786" s="160" t="n">
        <v>36511</v>
      </c>
      <c r="B786" s="9" t="n">
        <v>4.72</v>
      </c>
    </row>
    <row r="787">
      <c r="A787" s="160" t="n">
        <v>36514</v>
      </c>
      <c r="B787" s="9" t="n">
        <v>4.69</v>
      </c>
    </row>
    <row r="788">
      <c r="A788" s="160" t="n">
        <v>36515</v>
      </c>
      <c r="B788" s="9" t="n">
        <v>4.68</v>
      </c>
    </row>
    <row r="789">
      <c r="A789" s="160" t="n">
        <v>36516</v>
      </c>
      <c r="B789" s="9" t="n">
        <v>4.66</v>
      </c>
    </row>
    <row r="790">
      <c r="A790" s="160" t="n">
        <v>36517</v>
      </c>
      <c r="B790" s="9" t="n">
        <v>4.66</v>
      </c>
    </row>
    <row r="791">
      <c r="A791" s="160" t="n">
        <v>36518</v>
      </c>
      <c r="B791" s="9" t="n">
        <v>4.66</v>
      </c>
    </row>
    <row r="792">
      <c r="A792" s="160" t="n">
        <v>36521</v>
      </c>
      <c r="B792" s="9" t="n">
        <v>4.68</v>
      </c>
    </row>
    <row r="793">
      <c r="A793" s="160" t="n">
        <v>36522</v>
      </c>
      <c r="B793" s="9" t="n">
        <v>4.66</v>
      </c>
    </row>
    <row r="794">
      <c r="A794" s="160" t="n">
        <v>36523</v>
      </c>
      <c r="B794" s="9" t="n">
        <v>4.7</v>
      </c>
    </row>
    <row r="795">
      <c r="A795" s="160" t="n">
        <v>36524</v>
      </c>
      <c r="B795" s="9" t="n">
        <v>4.71</v>
      </c>
    </row>
    <row r="796">
      <c r="A796" s="160" t="n">
        <v>36525</v>
      </c>
      <c r="B796" s="9" t="n">
        <v>4.76</v>
      </c>
    </row>
    <row r="797">
      <c r="A797" s="160" t="n">
        <v>36528</v>
      </c>
      <c r="B797" s="9" t="n">
        <v>4.68</v>
      </c>
    </row>
    <row r="798">
      <c r="A798" s="160" t="n">
        <v>36529</v>
      </c>
      <c r="B798" s="9" t="n">
        <v>4.81</v>
      </c>
    </row>
    <row r="799">
      <c r="A799" s="160" t="n">
        <v>36530</v>
      </c>
      <c r="B799" s="9" t="n">
        <v>4.77</v>
      </c>
    </row>
    <row r="800">
      <c r="A800" s="160" t="n">
        <v>36531</v>
      </c>
      <c r="B800" s="9" t="n">
        <v>4.82</v>
      </c>
    </row>
    <row r="801">
      <c r="A801" s="160" t="n">
        <v>36532</v>
      </c>
      <c r="B801" s="9" t="n">
        <v>4.86</v>
      </c>
    </row>
    <row r="802">
      <c r="A802" s="160" t="n">
        <v>36535</v>
      </c>
      <c r="B802" s="9" t="n">
        <v>4.81</v>
      </c>
    </row>
    <row r="803">
      <c r="A803" s="160" t="n">
        <v>36536</v>
      </c>
      <c r="B803" s="9" t="n">
        <v>4.74</v>
      </c>
    </row>
    <row r="804">
      <c r="A804" s="160" t="n">
        <v>36537</v>
      </c>
      <c r="B804" s="9" t="n">
        <v>4.72</v>
      </c>
    </row>
    <row r="805">
      <c r="A805" s="160" t="n">
        <v>36538</v>
      </c>
      <c r="B805" s="9" t="n">
        <v>4.82</v>
      </c>
    </row>
    <row r="806">
      <c r="A806" s="160" t="n">
        <v>36539</v>
      </c>
      <c r="B806" s="9" t="n">
        <v>4.77</v>
      </c>
    </row>
    <row r="807">
      <c r="A807" s="160" t="n">
        <v>36542</v>
      </c>
      <c r="B807" s="9" t="n">
        <v>4.77</v>
      </c>
    </row>
    <row r="808">
      <c r="A808" s="160" t="n">
        <v>36543</v>
      </c>
      <c r="B808" s="9" t="n">
        <v>4.75</v>
      </c>
    </row>
    <row r="809">
      <c r="A809" s="160" t="n">
        <v>36544</v>
      </c>
      <c r="B809" s="9" t="n">
        <v>4.77</v>
      </c>
    </row>
    <row r="810">
      <c r="A810" s="160" t="n">
        <v>36545</v>
      </c>
      <c r="B810" s="9" t="n">
        <v>4.74</v>
      </c>
    </row>
    <row r="811">
      <c r="A811" s="160" t="n">
        <v>36546</v>
      </c>
      <c r="B811" s="9" t="n">
        <v>4.73</v>
      </c>
    </row>
    <row r="812">
      <c r="A812" s="160" t="n">
        <v>36549</v>
      </c>
      <c r="B812" s="9" t="n">
        <v>4.82</v>
      </c>
    </row>
    <row r="813">
      <c r="A813" s="160" t="n">
        <v>36550</v>
      </c>
      <c r="B813" s="9" t="n">
        <v>4.81</v>
      </c>
    </row>
    <row r="814">
      <c r="A814" s="160" t="n">
        <v>36551</v>
      </c>
      <c r="B814" s="9" t="n">
        <v>4.81</v>
      </c>
    </row>
    <row r="815">
      <c r="A815" s="160" t="n">
        <v>36552</v>
      </c>
      <c r="B815" s="9" t="n">
        <v>4.8</v>
      </c>
    </row>
    <row r="816">
      <c r="A816" s="160" t="n">
        <v>36553</v>
      </c>
      <c r="B816" s="9" t="n">
        <v>4.8</v>
      </c>
    </row>
    <row r="817">
      <c r="A817" s="160" t="n">
        <v>36556</v>
      </c>
      <c r="B817" s="9" t="n">
        <v>4.87</v>
      </c>
    </row>
    <row r="818">
      <c r="A818" s="160" t="n">
        <v>36557</v>
      </c>
      <c r="B818" s="9" t="n">
        <v>4.87</v>
      </c>
    </row>
    <row r="819">
      <c r="A819" s="160" t="n">
        <v>36558</v>
      </c>
      <c r="B819" s="9" t="n">
        <v>4.86</v>
      </c>
    </row>
    <row r="820">
      <c r="A820" s="160" t="n">
        <v>36559</v>
      </c>
      <c r="B820" s="9" t="n">
        <v>4.99</v>
      </c>
    </row>
    <row r="821">
      <c r="A821" s="160" t="n">
        <v>36560</v>
      </c>
      <c r="B821" s="9" t="n">
        <v>4.87</v>
      </c>
    </row>
    <row r="822">
      <c r="A822" s="160" t="n">
        <v>36563</v>
      </c>
      <c r="B822" s="9" t="n">
        <v>4.82</v>
      </c>
    </row>
    <row r="823">
      <c r="A823" s="160" t="n">
        <v>36564</v>
      </c>
      <c r="B823" s="9" t="n">
        <v>4.82</v>
      </c>
    </row>
    <row r="824">
      <c r="A824" s="160" t="n">
        <v>36565</v>
      </c>
      <c r="B824" s="9" t="n">
        <v>4.79</v>
      </c>
    </row>
    <row r="825">
      <c r="A825" s="160" t="n">
        <v>36566</v>
      </c>
      <c r="B825" s="9" t="n">
        <v>4.77</v>
      </c>
    </row>
    <row r="826">
      <c r="A826" s="160" t="n">
        <v>36567</v>
      </c>
      <c r="B826" s="9" t="n">
        <v>4.81</v>
      </c>
    </row>
    <row r="827">
      <c r="A827" s="160" t="n">
        <v>36570</v>
      </c>
      <c r="B827" s="9" t="n">
        <v>4.88</v>
      </c>
    </row>
    <row r="828">
      <c r="A828" s="160" t="n">
        <v>36571</v>
      </c>
      <c r="B828" s="9" t="n">
        <v>4.83</v>
      </c>
    </row>
    <row r="829">
      <c r="A829" s="160" t="n">
        <v>36572</v>
      </c>
      <c r="B829" s="9" t="n">
        <v>4.86</v>
      </c>
    </row>
    <row r="830">
      <c r="A830" s="160" t="n">
        <v>36573</v>
      </c>
      <c r="B830" s="9" t="n">
        <v>4.82</v>
      </c>
    </row>
    <row r="831">
      <c r="A831" s="160" t="n">
        <v>36574</v>
      </c>
      <c r="B831" s="9" t="n">
        <v>4.9</v>
      </c>
    </row>
    <row r="832">
      <c r="A832" s="160" t="n">
        <v>36577</v>
      </c>
      <c r="B832" s="9" t="n">
        <v>4.9</v>
      </c>
    </row>
    <row r="833">
      <c r="A833" s="160" t="n">
        <v>36578</v>
      </c>
      <c r="B833" s="9" t="n">
        <v>5.02</v>
      </c>
    </row>
    <row r="834">
      <c r="A834" s="160" t="n">
        <v>36579</v>
      </c>
      <c r="B834" s="9" t="n">
        <v>4.94</v>
      </c>
    </row>
    <row r="835">
      <c r="A835" s="160" t="n">
        <v>36580</v>
      </c>
      <c r="B835" s="9" t="n">
        <v>5.04</v>
      </c>
    </row>
    <row r="836">
      <c r="A836" s="160" t="n">
        <v>36581</v>
      </c>
      <c r="B836" s="9" t="n">
        <v>5.07</v>
      </c>
    </row>
    <row r="837">
      <c r="A837" s="160" t="n">
        <v>36584</v>
      </c>
      <c r="B837" s="9" t="n">
        <v>5.01</v>
      </c>
    </row>
    <row r="838">
      <c r="A838" s="160" t="n">
        <v>36585</v>
      </c>
      <c r="B838" s="9" t="n">
        <v>5.08</v>
      </c>
    </row>
    <row r="839">
      <c r="A839" s="160" t="n">
        <v>36586</v>
      </c>
      <c r="B839" s="9" t="n">
        <v>5.11</v>
      </c>
    </row>
    <row r="840">
      <c r="A840" s="160" t="n">
        <v>36587</v>
      </c>
      <c r="B840" s="9" t="n">
        <v>5.11</v>
      </c>
    </row>
    <row r="841">
      <c r="A841" s="160" t="n">
        <v>36588</v>
      </c>
      <c r="B841" s="9" t="n">
        <v>5.13</v>
      </c>
    </row>
    <row r="842">
      <c r="A842" s="160" t="n">
        <v>36591</v>
      </c>
      <c r="B842" s="9" t="n">
        <v>5.1</v>
      </c>
    </row>
    <row r="843">
      <c r="A843" s="160" t="n">
        <v>36592</v>
      </c>
      <c r="B843" s="9" t="n">
        <v>5.15</v>
      </c>
    </row>
    <row r="844">
      <c r="A844" s="160" t="n">
        <v>36593</v>
      </c>
      <c r="B844" s="9" t="n">
        <v>5.16</v>
      </c>
    </row>
    <row r="845">
      <c r="A845" s="160" t="n">
        <v>36594</v>
      </c>
      <c r="B845" s="9" t="n">
        <v>5.19</v>
      </c>
    </row>
    <row r="846">
      <c r="A846" s="160" t="n">
        <v>36595</v>
      </c>
      <c r="B846" s="9" t="n">
        <v>5.16</v>
      </c>
    </row>
    <row r="847">
      <c r="A847" s="160" t="n">
        <v>36598</v>
      </c>
      <c r="B847" s="9" t="n">
        <v>5.21</v>
      </c>
    </row>
    <row r="848">
      <c r="A848" s="160" t="n">
        <v>36599</v>
      </c>
      <c r="B848" s="9" t="n">
        <v>5.29</v>
      </c>
    </row>
    <row r="849">
      <c r="A849" s="160" t="n">
        <v>36600</v>
      </c>
      <c r="B849" s="9" t="n">
        <v>5.34</v>
      </c>
    </row>
    <row r="850">
      <c r="A850" s="160" t="n">
        <v>36601</v>
      </c>
      <c r="B850" s="9" t="n">
        <v>5.4</v>
      </c>
    </row>
    <row r="851">
      <c r="A851" s="160" t="n">
        <v>36602</v>
      </c>
      <c r="B851" s="9" t="n">
        <v>5.41</v>
      </c>
    </row>
    <row r="852">
      <c r="A852" s="160" t="n">
        <v>36605</v>
      </c>
      <c r="B852" s="9" t="n">
        <v>5.42</v>
      </c>
    </row>
    <row r="853">
      <c r="A853" s="160" t="n">
        <v>36606</v>
      </c>
      <c r="B853" s="9" t="n">
        <v>5.46</v>
      </c>
    </row>
    <row r="854">
      <c r="A854" s="160" t="n">
        <v>36607</v>
      </c>
      <c r="B854" s="9" t="n">
        <v>5.51</v>
      </c>
    </row>
    <row r="855">
      <c r="A855" s="160" t="n">
        <v>36608</v>
      </c>
      <c r="B855" s="9" t="n">
        <v>5.55</v>
      </c>
    </row>
    <row r="856">
      <c r="A856" s="160" t="n">
        <v>36609</v>
      </c>
      <c r="B856" s="9" t="n">
        <v>5.47</v>
      </c>
    </row>
    <row r="857">
      <c r="A857" s="160" t="n">
        <v>36612</v>
      </c>
      <c r="B857" s="9" t="n">
        <v>5.47</v>
      </c>
    </row>
    <row r="858">
      <c r="A858" s="160" t="n">
        <v>36613</v>
      </c>
      <c r="B858" s="9" t="n">
        <v>5.57</v>
      </c>
    </row>
    <row r="859">
      <c r="A859" s="160" t="n">
        <v>36614</v>
      </c>
      <c r="B859" s="9" t="n">
        <v>5.68</v>
      </c>
    </row>
    <row r="860">
      <c r="A860" s="160" t="n">
        <v>36615</v>
      </c>
      <c r="B860" s="9" t="n">
        <v>5.84</v>
      </c>
    </row>
    <row r="861">
      <c r="A861" s="160" t="n">
        <v>36616</v>
      </c>
      <c r="B861" s="9" t="n">
        <v>5.75</v>
      </c>
    </row>
    <row r="862">
      <c r="A862" s="160" t="n">
        <v>36619</v>
      </c>
      <c r="B862" s="9" t="n">
        <v>5.78</v>
      </c>
    </row>
    <row r="863">
      <c r="A863" s="160" t="n">
        <v>36620</v>
      </c>
      <c r="B863" s="9" t="n">
        <v>5.94</v>
      </c>
    </row>
    <row r="864">
      <c r="A864" s="160" t="n">
        <v>36621</v>
      </c>
      <c r="B864" s="9" t="n">
        <v>5.94</v>
      </c>
    </row>
    <row r="865">
      <c r="A865" s="160" t="n">
        <v>36622</v>
      </c>
      <c r="B865" s="9" t="n">
        <v>5.87</v>
      </c>
    </row>
    <row r="866">
      <c r="A866" s="160" t="n">
        <v>36623</v>
      </c>
      <c r="B866" s="9" t="n">
        <v>5.9</v>
      </c>
    </row>
    <row r="867">
      <c r="A867" s="160" t="n">
        <v>36626</v>
      </c>
      <c r="B867" s="9" t="n">
        <v>5.95</v>
      </c>
    </row>
    <row r="868">
      <c r="A868" s="160" t="n">
        <v>36627</v>
      </c>
      <c r="B868" s="9" t="n">
        <v>5.89</v>
      </c>
    </row>
    <row r="869">
      <c r="A869" s="160" t="n">
        <v>36628</v>
      </c>
      <c r="B869" s="9" t="n">
        <v>5.82</v>
      </c>
    </row>
    <row r="870">
      <c r="A870" s="160" t="n">
        <v>36629</v>
      </c>
      <c r="B870" s="9" t="n">
        <v>5.87</v>
      </c>
    </row>
    <row r="871">
      <c r="A871" s="160" t="n">
        <v>36630</v>
      </c>
      <c r="B871" s="9" t="n">
        <v>5.92</v>
      </c>
    </row>
    <row r="872">
      <c r="A872" s="160" t="n">
        <v>36633</v>
      </c>
      <c r="B872" s="9" t="n">
        <v>5.84</v>
      </c>
    </row>
    <row r="873">
      <c r="A873" s="160" t="n">
        <v>36634</v>
      </c>
      <c r="B873" s="9" t="n">
        <v>5.81</v>
      </c>
    </row>
    <row r="874">
      <c r="A874" s="160" t="n">
        <v>36635</v>
      </c>
      <c r="B874" s="9" t="n">
        <v>5.85</v>
      </c>
    </row>
    <row r="875">
      <c r="A875" s="160" t="n">
        <v>36636</v>
      </c>
      <c r="B875" s="9" t="n">
        <v>5.85</v>
      </c>
    </row>
    <row r="876">
      <c r="A876" s="160" t="n">
        <v>36637</v>
      </c>
    </row>
    <row r="877">
      <c r="A877" s="160" t="n">
        <v>36640</v>
      </c>
      <c r="B877" s="9" t="n">
        <v>5.88</v>
      </c>
    </row>
    <row r="878">
      <c r="A878" s="160" t="n">
        <v>36641</v>
      </c>
      <c r="B878" s="9" t="n">
        <v>5.77</v>
      </c>
    </row>
    <row r="879">
      <c r="A879" s="160" t="n">
        <v>36642</v>
      </c>
      <c r="B879" s="9" t="n">
        <v>5.77</v>
      </c>
    </row>
    <row r="880">
      <c r="A880" s="160" t="n">
        <v>36643</v>
      </c>
      <c r="B880" s="9" t="n">
        <v>5.69</v>
      </c>
    </row>
    <row r="881">
      <c r="A881" s="160" t="n">
        <v>36644</v>
      </c>
      <c r="B881" s="9" t="n">
        <v>5.71</v>
      </c>
    </row>
    <row r="882">
      <c r="A882" s="160" t="n">
        <v>36646</v>
      </c>
      <c r="B882" s="9" t="n">
        <v>5.88</v>
      </c>
    </row>
    <row r="883">
      <c r="A883" s="160" t="n">
        <v>36647</v>
      </c>
      <c r="B883" s="9" t="n">
        <v>5.83</v>
      </c>
    </row>
    <row r="884">
      <c r="A884" s="160" t="n">
        <v>36648</v>
      </c>
      <c r="B884" s="9" t="n">
        <v>5.79</v>
      </c>
    </row>
    <row r="885">
      <c r="A885" s="160" t="n">
        <v>36649</v>
      </c>
      <c r="B885" s="9" t="n">
        <v>5.77</v>
      </c>
    </row>
    <row r="886">
      <c r="A886" s="160" t="n">
        <v>36650</v>
      </c>
      <c r="B886" s="9" t="n">
        <v>5.74</v>
      </c>
    </row>
    <row r="887">
      <c r="A887" s="160" t="n">
        <v>36651</v>
      </c>
      <c r="B887" s="9" t="n">
        <v>5.73</v>
      </c>
    </row>
    <row r="888">
      <c r="A888" s="160" t="n">
        <v>36654</v>
      </c>
      <c r="B888" s="9" t="n">
        <v>5.72</v>
      </c>
    </row>
    <row r="889">
      <c r="A889" s="160" t="n">
        <v>36655</v>
      </c>
      <c r="B889" s="9" t="n">
        <v>5.75</v>
      </c>
    </row>
    <row r="890">
      <c r="A890" s="160" t="n">
        <v>36656</v>
      </c>
      <c r="B890" s="9" t="n">
        <v>5.82</v>
      </c>
    </row>
    <row r="891">
      <c r="A891" s="160" t="n">
        <v>36657</v>
      </c>
      <c r="B891" s="9" t="n">
        <v>5.84</v>
      </c>
    </row>
    <row r="892">
      <c r="A892" s="160" t="n">
        <v>36658</v>
      </c>
      <c r="B892" s="9" t="n">
        <v>5.78</v>
      </c>
    </row>
    <row r="893">
      <c r="A893" s="160" t="n">
        <v>36661</v>
      </c>
      <c r="B893" s="9" t="n">
        <v>5.78</v>
      </c>
    </row>
    <row r="894">
      <c r="A894" s="160" t="n">
        <v>36662</v>
      </c>
      <c r="B894" s="9" t="n">
        <v>5.82</v>
      </c>
    </row>
    <row r="895">
      <c r="A895" s="160" t="n">
        <v>36663</v>
      </c>
      <c r="B895" s="9" t="n">
        <v>5.83</v>
      </c>
    </row>
    <row r="896">
      <c r="A896" s="160" t="n">
        <v>36664</v>
      </c>
      <c r="B896" s="9" t="n">
        <v>5.8</v>
      </c>
    </row>
    <row r="897">
      <c r="A897" s="160" t="n">
        <v>36665</v>
      </c>
      <c r="B897" s="9" t="n">
        <v>5.89</v>
      </c>
    </row>
    <row r="898">
      <c r="A898" s="160" t="n">
        <v>36668</v>
      </c>
      <c r="B898" s="9" t="n">
        <v>5.95</v>
      </c>
    </row>
    <row r="899">
      <c r="A899" s="160" t="n">
        <v>36669</v>
      </c>
      <c r="B899" s="9" t="n">
        <v>5.99</v>
      </c>
    </row>
    <row r="900">
      <c r="A900" s="160" t="n">
        <v>36670</v>
      </c>
      <c r="B900" s="9" t="n">
        <v>6.01</v>
      </c>
    </row>
    <row r="901">
      <c r="A901" s="160" t="n">
        <v>36671</v>
      </c>
      <c r="B901" s="9" t="n">
        <v>6.13</v>
      </c>
    </row>
    <row r="902">
      <c r="A902" s="160" t="n">
        <v>36672</v>
      </c>
      <c r="B902" s="9" t="n">
        <v>6.18</v>
      </c>
    </row>
    <row r="903">
      <c r="A903" s="160" t="n">
        <v>36675</v>
      </c>
      <c r="B903" s="9" t="n">
        <v>6.19</v>
      </c>
    </row>
    <row r="904">
      <c r="A904" s="160" t="n">
        <v>36676</v>
      </c>
      <c r="B904" s="9" t="n">
        <v>6.15</v>
      </c>
    </row>
    <row r="905">
      <c r="A905" s="160" t="n">
        <v>36677</v>
      </c>
      <c r="B905" s="9" t="n">
        <v>6.16</v>
      </c>
    </row>
    <row r="906">
      <c r="A906" s="160" t="n">
        <v>36678</v>
      </c>
      <c r="B906" s="9" t="n">
        <v>6.22</v>
      </c>
    </row>
    <row r="907">
      <c r="A907" s="160" t="n">
        <v>36679</v>
      </c>
      <c r="B907" s="9" t="n">
        <v>6.21</v>
      </c>
    </row>
    <row r="908">
      <c r="A908" s="160" t="n">
        <v>36682</v>
      </c>
      <c r="B908" s="9" t="n">
        <v>6.23</v>
      </c>
    </row>
    <row r="909">
      <c r="A909" s="160" t="n">
        <v>36683</v>
      </c>
      <c r="B909" s="9" t="n">
        <v>6.2</v>
      </c>
    </row>
    <row r="910">
      <c r="A910" s="160" t="n">
        <v>36684</v>
      </c>
      <c r="B910" s="9" t="n">
        <v>6.18</v>
      </c>
    </row>
    <row r="911">
      <c r="A911" s="160" t="n">
        <v>36685</v>
      </c>
      <c r="B911" s="9" t="n">
        <v>6.18</v>
      </c>
    </row>
    <row r="912">
      <c r="A912" s="160" t="n">
        <v>36686</v>
      </c>
      <c r="B912" s="9" t="n">
        <v>6.12</v>
      </c>
    </row>
    <row r="913">
      <c r="A913" s="160" t="n">
        <v>36689</v>
      </c>
      <c r="B913" s="9" t="n">
        <v>6.15</v>
      </c>
    </row>
    <row r="914">
      <c r="A914" s="160" t="n">
        <v>36690</v>
      </c>
      <c r="B914" s="9" t="n">
        <v>6.15</v>
      </c>
    </row>
    <row r="915">
      <c r="A915" s="160" t="n">
        <v>36691</v>
      </c>
      <c r="B915" s="9" t="n">
        <v>6.18</v>
      </c>
    </row>
    <row r="916">
      <c r="A916" s="160" t="n">
        <v>36692</v>
      </c>
      <c r="B916" s="9" t="n">
        <v>6.12</v>
      </c>
    </row>
    <row r="917">
      <c r="A917" s="160" t="n">
        <v>36693</v>
      </c>
      <c r="B917" s="9" t="n">
        <v>6.19</v>
      </c>
    </row>
    <row r="918">
      <c r="A918" s="160" t="n">
        <v>36696</v>
      </c>
      <c r="B918" s="9" t="n">
        <v>6.18</v>
      </c>
    </row>
    <row r="919">
      <c r="A919" s="160" t="n">
        <v>36697</v>
      </c>
      <c r="B919" s="9" t="n">
        <v>6.14</v>
      </c>
    </row>
    <row r="920">
      <c r="A920" s="160" t="n">
        <v>36698</v>
      </c>
      <c r="B920" s="9" t="n">
        <v>6.07</v>
      </c>
    </row>
    <row r="921">
      <c r="A921" s="160" t="n">
        <v>36699</v>
      </c>
      <c r="B921" s="9" t="n">
        <v>6.06</v>
      </c>
    </row>
    <row r="922">
      <c r="A922" s="160" t="n">
        <v>36700</v>
      </c>
      <c r="B922" s="9" t="n">
        <v>5.99</v>
      </c>
    </row>
    <row r="923">
      <c r="A923" s="160" t="n">
        <v>36703</v>
      </c>
      <c r="B923" s="9" t="n">
        <v>6.05</v>
      </c>
    </row>
    <row r="924">
      <c r="A924" s="160" t="n">
        <v>36704</v>
      </c>
      <c r="B924" s="9" t="n">
        <v>6.05</v>
      </c>
    </row>
    <row r="925">
      <c r="A925" s="160" t="n">
        <v>36705</v>
      </c>
      <c r="B925" s="9" t="n">
        <v>6.04</v>
      </c>
    </row>
    <row r="926">
      <c r="A926" s="160" t="n">
        <v>36706</v>
      </c>
      <c r="B926" s="9" t="n">
        <v>6.11</v>
      </c>
    </row>
    <row r="927">
      <c r="A927" s="160" t="n">
        <v>36707</v>
      </c>
      <c r="B927" s="9" t="n">
        <v>6.17</v>
      </c>
    </row>
    <row r="928">
      <c r="A928" s="160" t="n">
        <v>36710</v>
      </c>
      <c r="B928" s="9" t="n">
        <v>6.2</v>
      </c>
    </row>
    <row r="929">
      <c r="A929" s="160" t="n">
        <v>36711</v>
      </c>
      <c r="B929" s="9" t="n">
        <v>6.21</v>
      </c>
    </row>
    <row r="930">
      <c r="A930" s="160" t="n">
        <v>36712</v>
      </c>
      <c r="B930" s="9" t="n">
        <v>6.21</v>
      </c>
    </row>
    <row r="931">
      <c r="A931" s="160" t="n">
        <v>36713</v>
      </c>
      <c r="B931" s="9" t="n">
        <v>6.18</v>
      </c>
    </row>
    <row r="932">
      <c r="A932" s="160" t="n">
        <v>36714</v>
      </c>
      <c r="B932" s="9" t="n">
        <v>6.2</v>
      </c>
    </row>
    <row r="933">
      <c r="A933" s="160" t="n">
        <v>36717</v>
      </c>
      <c r="B933" s="9" t="n">
        <v>6.17</v>
      </c>
    </row>
    <row r="934">
      <c r="A934" s="160" t="n">
        <v>36718</v>
      </c>
      <c r="B934" s="9" t="n">
        <v>6.14</v>
      </c>
    </row>
    <row r="935">
      <c r="A935" s="160" t="n">
        <v>36719</v>
      </c>
      <c r="B935" s="9" t="n">
        <v>6.14</v>
      </c>
    </row>
    <row r="936">
      <c r="A936" s="160" t="n">
        <v>36720</v>
      </c>
      <c r="B936" s="9" t="n">
        <v>6.18</v>
      </c>
    </row>
    <row r="937">
      <c r="A937" s="160" t="n">
        <v>36721</v>
      </c>
      <c r="B937" s="9" t="n">
        <v>6.06</v>
      </c>
    </row>
    <row r="938">
      <c r="A938" s="160" t="n">
        <v>36724</v>
      </c>
      <c r="B938" s="9" t="n">
        <v>5.98</v>
      </c>
    </row>
    <row r="939">
      <c r="A939" s="160" t="n">
        <v>36725</v>
      </c>
      <c r="B939" s="9" t="n">
        <v>5.97</v>
      </c>
    </row>
    <row r="940">
      <c r="A940" s="160" t="n">
        <v>36726</v>
      </c>
      <c r="B940" s="9" t="n">
        <v>5.98</v>
      </c>
    </row>
    <row r="941">
      <c r="A941" s="160" t="n">
        <v>36727</v>
      </c>
      <c r="B941" s="9" t="n">
        <v>6.1</v>
      </c>
    </row>
    <row r="942">
      <c r="A942" s="160" t="n">
        <v>36728</v>
      </c>
      <c r="B942" s="9" t="n">
        <v>6.11</v>
      </c>
    </row>
    <row r="943">
      <c r="A943" s="160" t="n">
        <v>36731</v>
      </c>
      <c r="B943" s="9" t="n">
        <v>6.07</v>
      </c>
    </row>
    <row r="944">
      <c r="A944" s="160" t="n">
        <v>36732</v>
      </c>
      <c r="B944" s="9" t="n">
        <v>6.09</v>
      </c>
    </row>
    <row r="945">
      <c r="A945" s="160" t="n">
        <v>36733</v>
      </c>
      <c r="B945" s="9" t="n">
        <v>6.06</v>
      </c>
    </row>
    <row r="946">
      <c r="A946" s="160" t="n">
        <v>36734</v>
      </c>
      <c r="B946" s="9" t="n">
        <v>6.13</v>
      </c>
    </row>
    <row r="947">
      <c r="A947" s="160" t="n">
        <v>36735</v>
      </c>
      <c r="B947" s="9" t="n">
        <v>6.15</v>
      </c>
    </row>
    <row r="948">
      <c r="A948" s="160" t="n">
        <v>36738</v>
      </c>
      <c r="B948" s="9" t="n">
        <v>6.26</v>
      </c>
    </row>
    <row r="949">
      <c r="A949" s="160" t="n">
        <v>36739</v>
      </c>
      <c r="B949" s="9" t="n">
        <v>6.31</v>
      </c>
    </row>
    <row r="950">
      <c r="A950" s="160" t="n">
        <v>36740</v>
      </c>
      <c r="B950" s="9" t="n">
        <v>6.33</v>
      </c>
    </row>
    <row r="951">
      <c r="A951" s="160" t="n">
        <v>36741</v>
      </c>
      <c r="B951" s="9" t="n">
        <v>6.33</v>
      </c>
    </row>
    <row r="952">
      <c r="A952" s="160" t="n">
        <v>36742</v>
      </c>
      <c r="B952" s="9" t="n">
        <v>6.38</v>
      </c>
    </row>
    <row r="953">
      <c r="A953" s="160" t="n">
        <v>36745</v>
      </c>
      <c r="B953" s="9" t="n">
        <v>6.33</v>
      </c>
    </row>
    <row r="954">
      <c r="A954" s="160" t="n">
        <v>36746</v>
      </c>
      <c r="B954" s="9" t="n">
        <v>6.34</v>
      </c>
    </row>
    <row r="955">
      <c r="A955" s="160" t="n">
        <v>36747</v>
      </c>
      <c r="B955" s="9" t="n">
        <v>6.33</v>
      </c>
    </row>
    <row r="956">
      <c r="A956" s="160" t="n">
        <v>36748</v>
      </c>
      <c r="B956" s="9" t="n">
        <v>6.37</v>
      </c>
    </row>
    <row r="957">
      <c r="A957" s="160" t="n">
        <v>36749</v>
      </c>
      <c r="B957" s="9" t="n">
        <v>6.33</v>
      </c>
    </row>
    <row r="958">
      <c r="A958" s="160" t="n">
        <v>36752</v>
      </c>
      <c r="B958" s="9" t="n">
        <v>6.37</v>
      </c>
    </row>
    <row r="959">
      <c r="A959" s="160" t="n">
        <v>36753</v>
      </c>
      <c r="B959" s="9" t="n">
        <v>6.34</v>
      </c>
    </row>
    <row r="960">
      <c r="A960" s="160" t="n">
        <v>36754</v>
      </c>
      <c r="B960" s="9" t="n">
        <v>6.34</v>
      </c>
    </row>
    <row r="961">
      <c r="A961" s="160" t="n">
        <v>36755</v>
      </c>
      <c r="B961" s="9" t="n">
        <v>6.36</v>
      </c>
    </row>
    <row r="962">
      <c r="A962" s="160" t="n">
        <v>36756</v>
      </c>
      <c r="B962" s="9" t="n">
        <v>6.4</v>
      </c>
    </row>
    <row r="963">
      <c r="A963" s="160" t="n">
        <v>36759</v>
      </c>
      <c r="B963" s="9" t="n">
        <v>6.4</v>
      </c>
    </row>
    <row r="964">
      <c r="A964" s="160" t="n">
        <v>36760</v>
      </c>
      <c r="B964" s="9" t="n">
        <v>6.39</v>
      </c>
    </row>
    <row r="965">
      <c r="A965" s="160" t="n">
        <v>36761</v>
      </c>
      <c r="B965" s="9" t="n">
        <v>6.43</v>
      </c>
    </row>
    <row r="966">
      <c r="A966" s="160" t="n">
        <v>36762</v>
      </c>
      <c r="B966" s="9" t="n">
        <v>6.44</v>
      </c>
    </row>
    <row r="967">
      <c r="A967" s="160" t="n">
        <v>36763</v>
      </c>
      <c r="B967" s="9" t="n">
        <v>6.42</v>
      </c>
    </row>
    <row r="968">
      <c r="A968" s="160" t="n">
        <v>36766</v>
      </c>
      <c r="B968" s="9" t="n">
        <v>6.36</v>
      </c>
    </row>
    <row r="969">
      <c r="A969" s="160" t="n">
        <v>36767</v>
      </c>
      <c r="B969" s="9" t="n">
        <v>6.3</v>
      </c>
    </row>
    <row r="970">
      <c r="A970" s="160" t="n">
        <v>36768</v>
      </c>
      <c r="B970" s="9" t="n">
        <v>6.28</v>
      </c>
    </row>
    <row r="971">
      <c r="A971" s="160" t="n">
        <v>36769</v>
      </c>
      <c r="B971" s="9" t="n">
        <v>6.43</v>
      </c>
    </row>
    <row r="972">
      <c r="A972" s="160" t="n">
        <v>36770</v>
      </c>
      <c r="B972" s="9" t="n">
        <v>6.48</v>
      </c>
    </row>
    <row r="973">
      <c r="A973" s="160" t="n">
        <v>36773</v>
      </c>
      <c r="B973" s="9" t="n">
        <v>6.49</v>
      </c>
    </row>
    <row r="974">
      <c r="A974" s="160" t="n">
        <v>36774</v>
      </c>
      <c r="B974" s="9" t="n">
        <v>6.41</v>
      </c>
    </row>
    <row r="975">
      <c r="A975" s="160" t="n">
        <v>36775</v>
      </c>
      <c r="B975" s="9" t="n">
        <v>6.37</v>
      </c>
    </row>
    <row r="976">
      <c r="A976" s="160" t="n">
        <v>36776</v>
      </c>
      <c r="B976" s="9" t="n">
        <v>6.3</v>
      </c>
    </row>
    <row r="977">
      <c r="A977" s="160" t="n">
        <v>36777</v>
      </c>
      <c r="B977" s="9" t="n">
        <v>6.32</v>
      </c>
    </row>
    <row r="978">
      <c r="A978" s="160" t="n">
        <v>36780</v>
      </c>
      <c r="B978" s="9" t="n">
        <v>6.3</v>
      </c>
    </row>
    <row r="979">
      <c r="A979" s="160" t="n">
        <v>36781</v>
      </c>
      <c r="B979" s="9" t="n">
        <v>6.31</v>
      </c>
    </row>
    <row r="980">
      <c r="A980" s="160" t="n">
        <v>36782</v>
      </c>
      <c r="B980" s="9" t="n">
        <v>6.35</v>
      </c>
    </row>
    <row r="981">
      <c r="A981" s="160" t="n">
        <v>36783</v>
      </c>
      <c r="B981" s="9" t="n">
        <v>6.33</v>
      </c>
    </row>
    <row r="982">
      <c r="A982" s="160" t="n">
        <v>36784</v>
      </c>
      <c r="B982" s="9" t="n">
        <v>6.3</v>
      </c>
    </row>
    <row r="983">
      <c r="A983" s="160" t="n">
        <v>36787</v>
      </c>
      <c r="B983" s="9" t="n">
        <v>6.35</v>
      </c>
    </row>
    <row r="984">
      <c r="A984" s="160" t="n">
        <v>36788</v>
      </c>
      <c r="B984" s="9" t="n">
        <v>6.41</v>
      </c>
    </row>
    <row r="985">
      <c r="A985" s="160" t="n">
        <v>36789</v>
      </c>
      <c r="B985" s="9" t="n">
        <v>6.43</v>
      </c>
    </row>
    <row r="986">
      <c r="A986" s="160" t="n">
        <v>36790</v>
      </c>
      <c r="B986" s="9" t="n">
        <v>6.45</v>
      </c>
    </row>
    <row r="987">
      <c r="A987" s="160" t="n">
        <v>36791</v>
      </c>
      <c r="B987" s="9" t="n">
        <v>6.5</v>
      </c>
    </row>
    <row r="988">
      <c r="A988" s="160" t="n">
        <v>36794</v>
      </c>
      <c r="B988" s="9" t="n">
        <v>6.49</v>
      </c>
    </row>
    <row r="989">
      <c r="A989" s="160" t="n">
        <v>36795</v>
      </c>
      <c r="B989" s="9" t="n">
        <v>6.56</v>
      </c>
    </row>
    <row r="990">
      <c r="A990" s="160" t="n">
        <v>36796</v>
      </c>
      <c r="B990" s="9" t="n">
        <v>6.65</v>
      </c>
    </row>
    <row r="991">
      <c r="A991" s="160" t="n">
        <v>36797</v>
      </c>
      <c r="B991" s="9" t="n">
        <v>6.69</v>
      </c>
    </row>
    <row r="992">
      <c r="A992" s="160" t="n">
        <v>36798</v>
      </c>
      <c r="B992" s="9" t="n">
        <v>6.72</v>
      </c>
    </row>
    <row r="993">
      <c r="A993" s="160" t="n">
        <v>36799</v>
      </c>
      <c r="B993" s="9" t="n">
        <v>6.77</v>
      </c>
    </row>
    <row r="994">
      <c r="A994" s="160" t="n">
        <v>36801</v>
      </c>
      <c r="B994" s="9" t="n">
        <v>6.77</v>
      </c>
    </row>
    <row r="995">
      <c r="A995" s="160" t="n">
        <v>36802</v>
      </c>
      <c r="B995" s="9" t="n">
        <v>6.74</v>
      </c>
    </row>
    <row r="996">
      <c r="A996" s="160" t="n">
        <v>36803</v>
      </c>
      <c r="B996" s="9" t="n">
        <v>6.77</v>
      </c>
    </row>
    <row r="997">
      <c r="A997" s="160" t="n">
        <v>36804</v>
      </c>
      <c r="B997" s="9" t="n">
        <v>6.84</v>
      </c>
    </row>
    <row r="998">
      <c r="A998" s="160" t="n">
        <v>36805</v>
      </c>
      <c r="B998" s="9" t="n">
        <v>6.87</v>
      </c>
    </row>
    <row r="999">
      <c r="A999" s="160" t="n">
        <v>36808</v>
      </c>
      <c r="B999" s="9" t="n">
        <v>6.89</v>
      </c>
    </row>
    <row r="1000">
      <c r="A1000" s="160" t="n">
        <v>36809</v>
      </c>
      <c r="B1000" s="9" t="n">
        <v>6.96</v>
      </c>
    </row>
    <row r="1001">
      <c r="A1001" s="160" t="n">
        <v>36810</v>
      </c>
      <c r="B1001" s="9" t="n">
        <v>7.11</v>
      </c>
    </row>
    <row r="1002">
      <c r="A1002" s="160" t="n">
        <v>36811</v>
      </c>
      <c r="B1002" s="9" t="n">
        <v>7.21</v>
      </c>
    </row>
    <row r="1003">
      <c r="A1003" s="160" t="n">
        <v>36812</v>
      </c>
      <c r="B1003" s="9" t="n">
        <v>7.31</v>
      </c>
    </row>
    <row r="1004">
      <c r="A1004" s="160" t="n">
        <v>36815</v>
      </c>
      <c r="B1004" s="9" t="n">
        <v>7.28</v>
      </c>
    </row>
    <row r="1005">
      <c r="A1005" s="160" t="n">
        <v>36816</v>
      </c>
      <c r="B1005" s="9" t="n">
        <v>7.47</v>
      </c>
    </row>
    <row r="1006">
      <c r="A1006" s="160" t="n">
        <v>36817</v>
      </c>
      <c r="B1006" s="9" t="n">
        <v>7.58</v>
      </c>
    </row>
    <row r="1007">
      <c r="A1007" s="160" t="n">
        <v>36818</v>
      </c>
      <c r="B1007" s="9" t="n">
        <v>7.58</v>
      </c>
    </row>
    <row r="1008">
      <c r="A1008" s="160" t="n">
        <v>36819</v>
      </c>
      <c r="B1008" s="9" t="n">
        <v>7.59</v>
      </c>
    </row>
    <row r="1009">
      <c r="A1009" s="160" t="n">
        <v>36822</v>
      </c>
      <c r="B1009" s="9" t="n">
        <v>7.65</v>
      </c>
    </row>
    <row r="1010">
      <c r="A1010" s="160" t="n">
        <v>36823</v>
      </c>
      <c r="B1010" s="9" t="n">
        <v>7.61</v>
      </c>
    </row>
    <row r="1011">
      <c r="A1011" s="160" t="n">
        <v>36824</v>
      </c>
      <c r="B1011" s="9" t="n">
        <v>7.55</v>
      </c>
    </row>
    <row r="1012">
      <c r="A1012" s="160" t="n">
        <v>36825</v>
      </c>
      <c r="B1012" s="9" t="n">
        <v>7.62</v>
      </c>
    </row>
    <row r="1013">
      <c r="A1013" s="160" t="n">
        <v>36826</v>
      </c>
      <c r="B1013" s="9" t="n">
        <v>7.62</v>
      </c>
    </row>
    <row r="1014">
      <c r="A1014" s="160" t="n">
        <v>36829</v>
      </c>
      <c r="B1014" s="9" t="n">
        <v>7.62</v>
      </c>
    </row>
    <row r="1015">
      <c r="A1015" s="160" t="n">
        <v>36830</v>
      </c>
      <c r="B1015" s="9" t="n">
        <v>7.79</v>
      </c>
    </row>
    <row r="1016">
      <c r="A1016" s="160" t="n">
        <v>36831</v>
      </c>
      <c r="B1016" s="9" t="n">
        <v>7.75</v>
      </c>
    </row>
    <row r="1017">
      <c r="A1017" s="160" t="n">
        <v>36832</v>
      </c>
      <c r="B1017" s="9" t="n">
        <v>7.8</v>
      </c>
    </row>
    <row r="1018">
      <c r="A1018" s="160" t="n">
        <v>36833</v>
      </c>
      <c r="B1018" s="9" t="n">
        <v>7.75</v>
      </c>
    </row>
    <row r="1019">
      <c r="A1019" s="160" t="n">
        <v>36836</v>
      </c>
      <c r="B1019" s="9" t="n">
        <v>7.73</v>
      </c>
    </row>
    <row r="1020">
      <c r="A1020" s="160" t="n">
        <v>36837</v>
      </c>
      <c r="B1020" s="9" t="n">
        <v>7.75</v>
      </c>
    </row>
    <row r="1021">
      <c r="A1021" s="160" t="n">
        <v>36838</v>
      </c>
      <c r="B1021" s="9" t="n">
        <v>7.73</v>
      </c>
    </row>
    <row r="1022">
      <c r="A1022" s="160" t="n">
        <v>36839</v>
      </c>
      <c r="B1022" s="9" t="n">
        <v>7.81</v>
      </c>
    </row>
    <row r="1023">
      <c r="A1023" s="160" t="n">
        <v>36840</v>
      </c>
      <c r="B1023" s="9" t="n">
        <v>7.85</v>
      </c>
    </row>
    <row r="1024">
      <c r="A1024" s="160" t="n">
        <v>36843</v>
      </c>
      <c r="B1024" s="9" t="n">
        <v>7.9</v>
      </c>
    </row>
    <row r="1025">
      <c r="A1025" s="160" t="n">
        <v>36844</v>
      </c>
      <c r="B1025" s="9" t="n">
        <v>7.9</v>
      </c>
    </row>
    <row r="1026">
      <c r="A1026" s="160" t="n">
        <v>36845</v>
      </c>
      <c r="B1026" s="9" t="n">
        <v>7.91</v>
      </c>
    </row>
    <row r="1027">
      <c r="A1027" s="160" t="n">
        <v>36846</v>
      </c>
      <c r="B1027" s="9" t="n">
        <v>7.96</v>
      </c>
    </row>
    <row r="1028">
      <c r="A1028" s="160" t="n">
        <v>36847</v>
      </c>
      <c r="B1028" s="9" t="n">
        <v>7.99</v>
      </c>
    </row>
    <row r="1029">
      <c r="A1029" s="160" t="n">
        <v>36850</v>
      </c>
      <c r="B1029" s="9" t="n">
        <v>8.09</v>
      </c>
    </row>
    <row r="1030">
      <c r="A1030" s="160" t="n">
        <v>36851</v>
      </c>
      <c r="B1030" s="9" t="n">
        <v>8.24</v>
      </c>
    </row>
    <row r="1031">
      <c r="A1031" s="160" t="n">
        <v>36852</v>
      </c>
      <c r="B1031" s="9" t="n">
        <v>8.369999999999999</v>
      </c>
    </row>
    <row r="1032">
      <c r="A1032" s="160" t="n">
        <v>36853</v>
      </c>
      <c r="B1032" s="9" t="n">
        <v>8.369999999999999</v>
      </c>
    </row>
    <row r="1033">
      <c r="A1033" s="160" t="n">
        <v>36854</v>
      </c>
      <c r="B1033" s="9" t="n">
        <v>8.359999999999999</v>
      </c>
    </row>
    <row r="1034">
      <c r="A1034" s="160" t="n">
        <v>36857</v>
      </c>
      <c r="B1034" s="9" t="n">
        <v>8.42</v>
      </c>
    </row>
    <row r="1035">
      <c r="A1035" s="160" t="n">
        <v>36858</v>
      </c>
      <c r="B1035" s="9" t="n">
        <v>8.51</v>
      </c>
    </row>
    <row r="1036">
      <c r="A1036" s="160" t="n">
        <v>36859</v>
      </c>
      <c r="B1036" s="9" t="n">
        <v>8.69</v>
      </c>
    </row>
    <row r="1037">
      <c r="A1037" s="160" t="n">
        <v>36860</v>
      </c>
      <c r="B1037" s="9" t="n">
        <v>9.06</v>
      </c>
    </row>
    <row r="1038">
      <c r="A1038" s="160" t="n">
        <v>36861</v>
      </c>
      <c r="B1038" s="9" t="n">
        <v>8.98</v>
      </c>
    </row>
    <row r="1039">
      <c r="A1039" s="160" t="n">
        <v>36864</v>
      </c>
      <c r="B1039" s="9" t="n">
        <v>9.06</v>
      </c>
    </row>
    <row r="1040">
      <c r="A1040" s="160" t="n">
        <v>36865</v>
      </c>
      <c r="B1040" s="9" t="n">
        <v>9.1</v>
      </c>
    </row>
    <row r="1041">
      <c r="A1041" s="160" t="n">
        <v>36866</v>
      </c>
      <c r="B1041" s="9" t="n">
        <v>9.119999999999999</v>
      </c>
    </row>
    <row r="1042">
      <c r="A1042" s="160" t="n">
        <v>36867</v>
      </c>
      <c r="B1042" s="9" t="n">
        <v>9.130000000000001</v>
      </c>
    </row>
    <row r="1043">
      <c r="A1043" s="160" t="n">
        <v>36868</v>
      </c>
      <c r="B1043" s="9" t="n">
        <v>9.09</v>
      </c>
    </row>
    <row r="1044">
      <c r="A1044" s="160" t="n">
        <v>36871</v>
      </c>
      <c r="B1044" s="9" t="n">
        <v>9.02</v>
      </c>
    </row>
    <row r="1045">
      <c r="A1045" s="160" t="n">
        <v>36872</v>
      </c>
      <c r="B1045" s="9" t="n">
        <v>8.94</v>
      </c>
    </row>
    <row r="1046">
      <c r="A1046" s="160" t="n">
        <v>36873</v>
      </c>
      <c r="B1046" s="9" t="n">
        <v>8.890000000000001</v>
      </c>
    </row>
    <row r="1047">
      <c r="A1047" s="160" t="n">
        <v>36874</v>
      </c>
      <c r="B1047" s="9" t="n">
        <v>8.94</v>
      </c>
    </row>
    <row r="1048">
      <c r="A1048" s="160" t="n">
        <v>36875</v>
      </c>
      <c r="B1048" s="9" t="n">
        <v>8.880000000000001</v>
      </c>
    </row>
    <row r="1049">
      <c r="A1049" s="160" t="n">
        <v>36878</v>
      </c>
      <c r="B1049" s="9" t="n">
        <v>8.91</v>
      </c>
    </row>
    <row r="1050">
      <c r="A1050" s="160" t="n">
        <v>36879</v>
      </c>
      <c r="B1050" s="9" t="n">
        <v>8.869999999999999</v>
      </c>
    </row>
    <row r="1051">
      <c r="A1051" s="160" t="n">
        <v>36880</v>
      </c>
      <c r="B1051" s="9" t="n">
        <v>8.98</v>
      </c>
    </row>
    <row r="1052">
      <c r="A1052" s="160" t="n">
        <v>36881</v>
      </c>
      <c r="B1052" s="9" t="n">
        <v>9.050000000000001</v>
      </c>
    </row>
    <row r="1053">
      <c r="A1053" s="160" t="n">
        <v>36882</v>
      </c>
      <c r="B1053" s="9" t="n">
        <v>9.06</v>
      </c>
    </row>
    <row r="1054">
      <c r="A1054" s="160" t="n">
        <v>36885</v>
      </c>
    </row>
    <row r="1055">
      <c r="A1055" s="160" t="n">
        <v>36886</v>
      </c>
      <c r="B1055" s="9" t="n">
        <v>9.07</v>
      </c>
    </row>
    <row r="1056">
      <c r="A1056" s="160" t="n">
        <v>36887</v>
      </c>
      <c r="B1056" s="9" t="n">
        <v>9.039999999999999</v>
      </c>
    </row>
    <row r="1057">
      <c r="A1057" s="160" t="n">
        <v>36888</v>
      </c>
      <c r="B1057" s="9" t="n">
        <v>9</v>
      </c>
    </row>
    <row r="1058">
      <c r="A1058" s="160" t="n">
        <v>36889</v>
      </c>
      <c r="B1058" s="9" t="n">
        <v>9</v>
      </c>
    </row>
    <row r="1059">
      <c r="A1059" s="160" t="n">
        <v>36891</v>
      </c>
      <c r="B1059" s="9" t="n">
        <v>9.16</v>
      </c>
    </row>
    <row r="1060">
      <c r="A1060" s="160" t="n">
        <v>36892</v>
      </c>
    </row>
    <row r="1061">
      <c r="A1061" s="160" t="n">
        <v>36893</v>
      </c>
      <c r="B1061" s="9" t="n">
        <v>9.359999999999999</v>
      </c>
    </row>
    <row r="1062">
      <c r="A1062" s="160" t="n">
        <v>36894</v>
      </c>
      <c r="B1062" s="9" t="n">
        <v>9.130000000000001</v>
      </c>
    </row>
    <row r="1063">
      <c r="A1063" s="160" t="n">
        <v>36895</v>
      </c>
      <c r="B1063" s="9" t="n">
        <v>9.109999999999999</v>
      </c>
    </row>
    <row r="1064">
      <c r="A1064" s="160" t="n">
        <v>36896</v>
      </c>
      <c r="B1064" s="9" t="n">
        <v>9.119999999999999</v>
      </c>
    </row>
    <row r="1065">
      <c r="A1065" s="160" t="n">
        <v>36899</v>
      </c>
      <c r="B1065" s="9" t="n">
        <v>9.06</v>
      </c>
    </row>
    <row r="1066">
      <c r="A1066" s="160" t="n">
        <v>36900</v>
      </c>
      <c r="B1066" s="9" t="n">
        <v>8.880000000000001</v>
      </c>
    </row>
    <row r="1067">
      <c r="A1067" s="160" t="n">
        <v>36901</v>
      </c>
      <c r="B1067" s="9" t="n">
        <v>8.73</v>
      </c>
    </row>
    <row r="1068">
      <c r="A1068" s="160" t="n">
        <v>36902</v>
      </c>
      <c r="B1068" s="9" t="n">
        <v>8.56</v>
      </c>
    </row>
    <row r="1069">
      <c r="A1069" s="160" t="n">
        <v>36903</v>
      </c>
      <c r="B1069" s="9" t="n">
        <v>8.380000000000001</v>
      </c>
    </row>
    <row r="1070">
      <c r="A1070" s="160" t="n">
        <v>36906</v>
      </c>
      <c r="B1070" s="9" t="n">
        <v>8.32</v>
      </c>
    </row>
    <row r="1071">
      <c r="A1071" s="160" t="n">
        <v>36907</v>
      </c>
      <c r="B1071" s="9" t="n">
        <v>8.33</v>
      </c>
    </row>
    <row r="1072">
      <c r="A1072" s="160" t="n">
        <v>36908</v>
      </c>
      <c r="B1072" s="9" t="n">
        <v>8.31</v>
      </c>
    </row>
    <row r="1073">
      <c r="A1073" s="160" t="n">
        <v>36909</v>
      </c>
      <c r="B1073" s="9" t="n">
        <v>8.359999999999999</v>
      </c>
    </row>
    <row r="1074">
      <c r="A1074" s="160" t="n">
        <v>36910</v>
      </c>
      <c r="B1074" s="9" t="n">
        <v>8.210000000000001</v>
      </c>
    </row>
    <row r="1075">
      <c r="A1075" s="160" t="n">
        <v>36913</v>
      </c>
      <c r="B1075" s="9" t="n">
        <v>8.17</v>
      </c>
    </row>
    <row r="1076">
      <c r="A1076" s="160" t="n">
        <v>36914</v>
      </c>
      <c r="B1076" s="9" t="n">
        <v>8.09</v>
      </c>
    </row>
    <row r="1077">
      <c r="A1077" s="160" t="n">
        <v>36915</v>
      </c>
      <c r="B1077" s="9" t="n">
        <v>8.050000000000001</v>
      </c>
    </row>
    <row r="1078">
      <c r="A1078" s="160" t="n">
        <v>36916</v>
      </c>
      <c r="B1078" s="9" t="n">
        <v>8.050000000000001</v>
      </c>
    </row>
    <row r="1079">
      <c r="A1079" s="160" t="n">
        <v>36917</v>
      </c>
      <c r="B1079" s="9" t="n">
        <v>8.050000000000001</v>
      </c>
    </row>
    <row r="1080">
      <c r="A1080" s="160" t="n">
        <v>36920</v>
      </c>
      <c r="B1080" s="9" t="n">
        <v>8.029999999999999</v>
      </c>
    </row>
    <row r="1081">
      <c r="A1081" s="160" t="n">
        <v>36921</v>
      </c>
      <c r="B1081" s="9" t="n">
        <v>8.02</v>
      </c>
    </row>
    <row r="1082">
      <c r="A1082" s="160" t="n">
        <v>36922</v>
      </c>
      <c r="B1082" s="9" t="n">
        <v>7.87</v>
      </c>
    </row>
    <row r="1083">
      <c r="A1083" s="160" t="n">
        <v>36923</v>
      </c>
      <c r="B1083" s="9" t="n">
        <v>7.83</v>
      </c>
    </row>
    <row r="1084">
      <c r="A1084" s="160" t="n">
        <v>36924</v>
      </c>
      <c r="B1084" s="9" t="n">
        <v>7.73</v>
      </c>
    </row>
    <row r="1085">
      <c r="A1085" s="160" t="n">
        <v>36927</v>
      </c>
      <c r="B1085" s="9" t="n">
        <v>7.69</v>
      </c>
    </row>
    <row r="1086">
      <c r="A1086" s="160" t="n">
        <v>36928</v>
      </c>
      <c r="B1086" s="9" t="n">
        <v>7.62</v>
      </c>
    </row>
    <row r="1087">
      <c r="A1087" s="160" t="n">
        <v>36929</v>
      </c>
      <c r="B1087" s="9" t="n">
        <v>7.64</v>
      </c>
    </row>
    <row r="1088">
      <c r="A1088" s="160" t="n">
        <v>36930</v>
      </c>
      <c r="B1088" s="9" t="n">
        <v>7.6</v>
      </c>
    </row>
    <row r="1089">
      <c r="A1089" s="160" t="n">
        <v>36931</v>
      </c>
      <c r="B1089" s="9" t="n">
        <v>7.63</v>
      </c>
    </row>
    <row r="1090">
      <c r="A1090" s="160" t="n">
        <v>36934</v>
      </c>
      <c r="B1090" s="9" t="n">
        <v>7.6</v>
      </c>
    </row>
    <row r="1091">
      <c r="A1091" s="160" t="n">
        <v>36935</v>
      </c>
      <c r="B1091" s="9" t="n">
        <v>7.56</v>
      </c>
    </row>
    <row r="1092">
      <c r="A1092" s="160" t="n">
        <v>36936</v>
      </c>
      <c r="B1092" s="9" t="n">
        <v>7.49</v>
      </c>
    </row>
    <row r="1093">
      <c r="A1093" s="160" t="n">
        <v>36937</v>
      </c>
      <c r="B1093" s="9" t="n">
        <v>7.38</v>
      </c>
    </row>
    <row r="1094">
      <c r="A1094" s="160" t="n">
        <v>36938</v>
      </c>
      <c r="B1094" s="9" t="n">
        <v>7.49</v>
      </c>
    </row>
    <row r="1095">
      <c r="A1095" s="160" t="n">
        <v>36941</v>
      </c>
      <c r="B1095" s="9" t="n">
        <v>7.5</v>
      </c>
    </row>
    <row r="1096">
      <c r="A1096" s="160" t="n">
        <v>36942</v>
      </c>
      <c r="B1096" s="9" t="n">
        <v>7.51</v>
      </c>
    </row>
    <row r="1097">
      <c r="A1097" s="160" t="n">
        <v>36943</v>
      </c>
      <c r="B1097" s="9" t="n">
        <v>7.54</v>
      </c>
    </row>
    <row r="1098">
      <c r="A1098" s="160" t="n">
        <v>36944</v>
      </c>
      <c r="B1098" s="9" t="n">
        <v>7.6</v>
      </c>
    </row>
    <row r="1099">
      <c r="A1099" s="160" t="n">
        <v>36945</v>
      </c>
      <c r="B1099" s="9" t="n">
        <v>7.67</v>
      </c>
    </row>
    <row r="1100">
      <c r="A1100" s="160" t="n">
        <v>36948</v>
      </c>
      <c r="B1100" s="9" t="n">
        <v>7.69</v>
      </c>
    </row>
    <row r="1101">
      <c r="A1101" s="160" t="n">
        <v>36949</v>
      </c>
      <c r="B1101" s="9" t="n">
        <v>7.68</v>
      </c>
    </row>
    <row r="1102">
      <c r="A1102" s="160" t="n">
        <v>36950</v>
      </c>
      <c r="B1102" s="9" t="n">
        <v>7.7</v>
      </c>
    </row>
    <row r="1103">
      <c r="A1103" s="160" t="n">
        <v>36951</v>
      </c>
      <c r="B1103" s="9" t="n">
        <v>7.68</v>
      </c>
    </row>
    <row r="1104">
      <c r="A1104" s="160" t="n">
        <v>36952</v>
      </c>
      <c r="B1104" s="9" t="n">
        <v>7.64</v>
      </c>
    </row>
    <row r="1105">
      <c r="A1105" s="160" t="n">
        <v>36955</v>
      </c>
      <c r="B1105" s="9" t="n">
        <v>7.61</v>
      </c>
    </row>
    <row r="1106">
      <c r="A1106" s="160" t="n">
        <v>36956</v>
      </c>
      <c r="B1106" s="9" t="n">
        <v>7.59</v>
      </c>
    </row>
    <row r="1107">
      <c r="A1107" s="160" t="n">
        <v>36957</v>
      </c>
      <c r="B1107" s="9" t="n">
        <v>7.61</v>
      </c>
    </row>
    <row r="1108">
      <c r="A1108" s="160" t="n">
        <v>36958</v>
      </c>
      <c r="B1108" s="9" t="n">
        <v>7.59</v>
      </c>
    </row>
    <row r="1109">
      <c r="A1109" s="160" t="n">
        <v>36959</v>
      </c>
      <c r="B1109" s="9" t="n">
        <v>7.53</v>
      </c>
    </row>
    <row r="1110">
      <c r="A1110" s="160" t="n">
        <v>36962</v>
      </c>
      <c r="B1110" s="9" t="n">
        <v>7.6</v>
      </c>
    </row>
    <row r="1111">
      <c r="A1111" s="160" t="n">
        <v>36963</v>
      </c>
      <c r="B1111" s="9" t="n">
        <v>7.63</v>
      </c>
    </row>
    <row r="1112">
      <c r="A1112" s="160" t="n">
        <v>36964</v>
      </c>
      <c r="B1112" s="9" t="n">
        <v>7.84</v>
      </c>
    </row>
    <row r="1113">
      <c r="A1113" s="160" t="n">
        <v>36965</v>
      </c>
      <c r="B1113" s="9" t="n">
        <v>7.88</v>
      </c>
    </row>
    <row r="1114">
      <c r="A1114" s="160" t="n">
        <v>36966</v>
      </c>
      <c r="B1114" s="9" t="n">
        <v>8</v>
      </c>
    </row>
    <row r="1115">
      <c r="A1115" s="160" t="n">
        <v>36969</v>
      </c>
      <c r="B1115" s="9" t="n">
        <v>8.02</v>
      </c>
    </row>
    <row r="1116">
      <c r="A1116" s="160" t="n">
        <v>36970</v>
      </c>
      <c r="B1116" s="9" t="n">
        <v>8.09</v>
      </c>
    </row>
    <row r="1117">
      <c r="A1117" s="160" t="n">
        <v>36971</v>
      </c>
      <c r="B1117" s="9" t="n">
        <v>8.220000000000001</v>
      </c>
    </row>
    <row r="1118">
      <c r="A1118" s="160" t="n">
        <v>36972</v>
      </c>
      <c r="B1118" s="9" t="n">
        <v>8.4</v>
      </c>
    </row>
    <row r="1119">
      <c r="A1119" s="160" t="n">
        <v>36973</v>
      </c>
      <c r="B1119" s="9" t="n">
        <v>8.300000000000001</v>
      </c>
    </row>
    <row r="1120">
      <c r="A1120" s="160" t="n">
        <v>36976</v>
      </c>
      <c r="B1120" s="9" t="n">
        <v>8.199999999999999</v>
      </c>
    </row>
    <row r="1121">
      <c r="A1121" s="160" t="n">
        <v>36977</v>
      </c>
      <c r="B1121" s="9" t="n">
        <v>8.029999999999999</v>
      </c>
    </row>
    <row r="1122">
      <c r="A1122" s="160" t="n">
        <v>36978</v>
      </c>
      <c r="B1122" s="9" t="n">
        <v>8.08</v>
      </c>
    </row>
    <row r="1123">
      <c r="A1123" s="160" t="n">
        <v>36979</v>
      </c>
      <c r="B1123" s="9" t="n">
        <v>8.130000000000001</v>
      </c>
    </row>
    <row r="1124">
      <c r="A1124" s="160" t="n">
        <v>36980</v>
      </c>
      <c r="B1124" s="9" t="n">
        <v>8.199999999999999</v>
      </c>
    </row>
    <row r="1125">
      <c r="A1125" s="160" t="n">
        <v>36981</v>
      </c>
      <c r="B1125" s="9" t="n">
        <v>8.18</v>
      </c>
    </row>
    <row r="1126">
      <c r="A1126" s="160" t="n">
        <v>36983</v>
      </c>
      <c r="B1126" s="9" t="n">
        <v>8.210000000000001</v>
      </c>
    </row>
    <row r="1127">
      <c r="A1127" s="160" t="n">
        <v>36984</v>
      </c>
      <c r="B1127" s="9" t="n">
        <v>8.48</v>
      </c>
    </row>
    <row r="1128">
      <c r="A1128" s="160" t="n">
        <v>36985</v>
      </c>
      <c r="B1128" s="9" t="n">
        <v>8.609999999999999</v>
      </c>
    </row>
    <row r="1129">
      <c r="A1129" s="160" t="n">
        <v>36986</v>
      </c>
      <c r="B1129" s="9" t="n">
        <v>8.630000000000001</v>
      </c>
    </row>
    <row r="1130">
      <c r="A1130" s="160" t="n">
        <v>36987</v>
      </c>
      <c r="B1130" s="9" t="n">
        <v>8.75</v>
      </c>
    </row>
    <row r="1131">
      <c r="A1131" s="160" t="n">
        <v>36990</v>
      </c>
      <c r="B1131" s="9" t="n">
        <v>8.779999999999999</v>
      </c>
    </row>
    <row r="1132">
      <c r="A1132" s="160" t="n">
        <v>36991</v>
      </c>
      <c r="B1132" s="9" t="n">
        <v>8.550000000000001</v>
      </c>
    </row>
    <row r="1133">
      <c r="A1133" s="160" t="n">
        <v>36992</v>
      </c>
      <c r="B1133" s="9" t="n">
        <v>8.5</v>
      </c>
    </row>
    <row r="1134">
      <c r="A1134" s="160" t="n">
        <v>36993</v>
      </c>
      <c r="B1134" s="9" t="n">
        <v>8.44</v>
      </c>
    </row>
    <row r="1135">
      <c r="A1135" s="160" t="n">
        <v>36994</v>
      </c>
    </row>
    <row r="1136">
      <c r="A1136" s="160" t="n">
        <v>36997</v>
      </c>
      <c r="B1136" s="9" t="n">
        <v>8.300000000000001</v>
      </c>
    </row>
    <row r="1137">
      <c r="A1137" s="160" t="n">
        <v>36998</v>
      </c>
      <c r="B1137" s="9" t="n">
        <v>8.4</v>
      </c>
    </row>
    <row r="1138">
      <c r="A1138" s="160" t="n">
        <v>36999</v>
      </c>
      <c r="B1138" s="9" t="n">
        <v>8.460000000000001</v>
      </c>
    </row>
    <row r="1139">
      <c r="A1139" s="160" t="n">
        <v>37000</v>
      </c>
      <c r="B1139" s="9" t="n">
        <v>8.609999999999999</v>
      </c>
    </row>
    <row r="1140">
      <c r="A1140" s="160" t="n">
        <v>37001</v>
      </c>
      <c r="B1140" s="9" t="n">
        <v>8.640000000000001</v>
      </c>
    </row>
    <row r="1141">
      <c r="A1141" s="160" t="n">
        <v>37004</v>
      </c>
      <c r="B1141" s="9" t="n">
        <v>8.9</v>
      </c>
    </row>
    <row r="1142">
      <c r="A1142" s="160" t="n">
        <v>37005</v>
      </c>
      <c r="B1142" s="9" t="n">
        <v>9.02</v>
      </c>
    </row>
    <row r="1143">
      <c r="A1143" s="160" t="n">
        <v>37006</v>
      </c>
      <c r="B1143" s="9" t="n">
        <v>8.26</v>
      </c>
    </row>
    <row r="1144">
      <c r="A1144" s="160" t="n">
        <v>37007</v>
      </c>
      <c r="B1144" s="9" t="n">
        <v>8.289999999999999</v>
      </c>
    </row>
    <row r="1145">
      <c r="A1145" s="160" t="n">
        <v>37008</v>
      </c>
      <c r="B1145" s="9" t="n">
        <v>8.17</v>
      </c>
    </row>
    <row r="1146">
      <c r="A1146" s="160" t="n">
        <v>37011</v>
      </c>
      <c r="B1146" s="9" t="n">
        <v>8.06</v>
      </c>
    </row>
    <row r="1147">
      <c r="A1147" s="160" t="n">
        <v>37012</v>
      </c>
      <c r="B1147" s="9" t="n">
        <v>7.95</v>
      </c>
    </row>
    <row r="1148">
      <c r="A1148" s="160" t="n">
        <v>37013</v>
      </c>
      <c r="B1148" s="9" t="n">
        <v>7.8</v>
      </c>
    </row>
    <row r="1149">
      <c r="A1149" s="160" t="n">
        <v>37014</v>
      </c>
      <c r="B1149" s="9" t="n">
        <v>7.83</v>
      </c>
    </row>
    <row r="1150">
      <c r="A1150" s="160" t="n">
        <v>37015</v>
      </c>
      <c r="B1150" s="9" t="n">
        <v>7.86</v>
      </c>
    </row>
    <row r="1151">
      <c r="A1151" s="160" t="n">
        <v>37018</v>
      </c>
      <c r="B1151" s="9" t="n">
        <v>7.85</v>
      </c>
    </row>
    <row r="1152">
      <c r="A1152" s="160" t="n">
        <v>37019</v>
      </c>
      <c r="B1152" s="9" t="n">
        <v>7.83</v>
      </c>
    </row>
    <row r="1153">
      <c r="A1153" s="160" t="n">
        <v>37020</v>
      </c>
      <c r="B1153" s="9" t="n">
        <v>7.88</v>
      </c>
    </row>
    <row r="1154">
      <c r="A1154" s="160" t="n">
        <v>37021</v>
      </c>
      <c r="B1154" s="9" t="n">
        <v>7.79</v>
      </c>
    </row>
    <row r="1155">
      <c r="A1155" s="160" t="n">
        <v>37022</v>
      </c>
      <c r="B1155" s="9" t="n">
        <v>7.6</v>
      </c>
    </row>
    <row r="1156">
      <c r="A1156" s="160" t="n">
        <v>37025</v>
      </c>
      <c r="B1156" s="9" t="n">
        <v>7.7</v>
      </c>
    </row>
    <row r="1157">
      <c r="A1157" s="160" t="n">
        <v>37026</v>
      </c>
      <c r="B1157" s="9" t="n">
        <v>7.61</v>
      </c>
    </row>
    <row r="1158">
      <c r="A1158" s="160" t="n">
        <v>37027</v>
      </c>
      <c r="B1158" s="9" t="n">
        <v>7.66</v>
      </c>
    </row>
    <row r="1159">
      <c r="A1159" s="160" t="n">
        <v>37028</v>
      </c>
      <c r="B1159" s="9" t="n">
        <v>7.65</v>
      </c>
    </row>
    <row r="1160">
      <c r="A1160" s="160" t="n">
        <v>37029</v>
      </c>
      <c r="B1160" s="9" t="n">
        <v>7.63</v>
      </c>
    </row>
    <row r="1161">
      <c r="A1161" s="160" t="n">
        <v>37032</v>
      </c>
      <c r="B1161" s="9" t="n">
        <v>7.6</v>
      </c>
    </row>
    <row r="1162">
      <c r="A1162" s="160" t="n">
        <v>37033</v>
      </c>
      <c r="B1162" s="9" t="n">
        <v>7.61</v>
      </c>
    </row>
    <row r="1163">
      <c r="A1163" s="160" t="n">
        <v>37034</v>
      </c>
      <c r="B1163" s="9" t="n">
        <v>7.62</v>
      </c>
    </row>
    <row r="1164">
      <c r="A1164" s="160" t="n">
        <v>37035</v>
      </c>
      <c r="B1164" s="9" t="n">
        <v>7.53</v>
      </c>
    </row>
    <row r="1165">
      <c r="A1165" s="160" t="n">
        <v>37036</v>
      </c>
      <c r="B1165" s="9" t="n">
        <v>7.53</v>
      </c>
    </row>
    <row r="1166">
      <c r="A1166" s="160" t="n">
        <v>37039</v>
      </c>
      <c r="B1166" s="9" t="n">
        <v>7.55</v>
      </c>
    </row>
    <row r="1167">
      <c r="A1167" s="160" t="n">
        <v>37040</v>
      </c>
      <c r="B1167" s="9" t="n">
        <v>7.52</v>
      </c>
    </row>
    <row r="1168">
      <c r="A1168" s="160" t="n">
        <v>37041</v>
      </c>
      <c r="B1168" s="9" t="n">
        <v>7.56</v>
      </c>
    </row>
    <row r="1169">
      <c r="A1169" s="160" t="n">
        <v>37042</v>
      </c>
      <c r="B1169" s="9" t="n">
        <v>7.68</v>
      </c>
    </row>
    <row r="1170">
      <c r="A1170" s="160" t="n">
        <v>37043</v>
      </c>
      <c r="B1170" s="9" t="n">
        <v>7.65</v>
      </c>
    </row>
    <row r="1171">
      <c r="A1171" s="160" t="n">
        <v>37046</v>
      </c>
      <c r="B1171" s="9" t="n">
        <v>7.69</v>
      </c>
    </row>
    <row r="1172">
      <c r="A1172" s="160" t="n">
        <v>37047</v>
      </c>
      <c r="B1172" s="9" t="n">
        <v>7.76</v>
      </c>
    </row>
    <row r="1173">
      <c r="A1173" s="160" t="n">
        <v>37048</v>
      </c>
      <c r="B1173" s="9" t="n">
        <v>7.75</v>
      </c>
    </row>
    <row r="1174">
      <c r="A1174" s="160" t="n">
        <v>37049</v>
      </c>
      <c r="B1174" s="9" t="n">
        <v>7.71</v>
      </c>
    </row>
    <row r="1175">
      <c r="A1175" s="160" t="n">
        <v>37050</v>
      </c>
      <c r="B1175" s="9" t="n">
        <v>7.67</v>
      </c>
    </row>
    <row r="1176">
      <c r="A1176" s="160" t="n">
        <v>37053</v>
      </c>
      <c r="B1176" s="9" t="n">
        <v>7.71</v>
      </c>
    </row>
    <row r="1177">
      <c r="A1177" s="160" t="n">
        <v>37054</v>
      </c>
      <c r="B1177" s="9" t="n">
        <v>7.78</v>
      </c>
    </row>
    <row r="1178">
      <c r="A1178" s="160" t="n">
        <v>37055</v>
      </c>
      <c r="B1178" s="9" t="n">
        <v>7.86</v>
      </c>
    </row>
    <row r="1179">
      <c r="A1179" s="160" t="n">
        <v>37056</v>
      </c>
      <c r="B1179" s="9" t="n">
        <v>8.09</v>
      </c>
    </row>
    <row r="1180">
      <c r="A1180" s="160" t="n">
        <v>37057</v>
      </c>
      <c r="B1180" s="9" t="n">
        <v>8.039999999999999</v>
      </c>
    </row>
    <row r="1181">
      <c r="A1181" s="160" t="n">
        <v>37060</v>
      </c>
      <c r="B1181" s="9" t="n">
        <v>8.19</v>
      </c>
    </row>
    <row r="1182">
      <c r="A1182" s="160" t="n">
        <v>37061</v>
      </c>
      <c r="B1182" s="9" t="n">
        <v>8.279999999999999</v>
      </c>
    </row>
    <row r="1183">
      <c r="A1183" s="160" t="n">
        <v>37062</v>
      </c>
      <c r="B1183" s="9" t="n">
        <v>8.380000000000001</v>
      </c>
    </row>
    <row r="1184">
      <c r="A1184" s="160" t="n">
        <v>37063</v>
      </c>
      <c r="B1184" s="9" t="n">
        <v>8.4</v>
      </c>
    </row>
    <row r="1185">
      <c r="A1185" s="160" t="n">
        <v>37064</v>
      </c>
      <c r="B1185" s="9" t="n">
        <v>8.470000000000001</v>
      </c>
    </row>
    <row r="1186">
      <c r="A1186" s="160" t="n">
        <v>37067</v>
      </c>
      <c r="B1186" s="9" t="n">
        <v>8.449999999999999</v>
      </c>
    </row>
    <row r="1187">
      <c r="A1187" s="160" t="n">
        <v>37068</v>
      </c>
      <c r="B1187" s="9" t="n">
        <v>8.42</v>
      </c>
    </row>
    <row r="1188">
      <c r="A1188" s="160" t="n">
        <v>37069</v>
      </c>
      <c r="B1188" s="9" t="n">
        <v>8.34</v>
      </c>
    </row>
    <row r="1189">
      <c r="A1189" s="160" t="n">
        <v>37070</v>
      </c>
      <c r="B1189" s="9" t="n">
        <v>8.289999999999999</v>
      </c>
    </row>
    <row r="1190">
      <c r="A1190" s="160" t="n">
        <v>37071</v>
      </c>
      <c r="B1190" s="9" t="n">
        <v>8.16</v>
      </c>
    </row>
    <row r="1191">
      <c r="A1191" s="160" t="n">
        <v>37072</v>
      </c>
      <c r="B1191" s="9" t="n">
        <v>8.16</v>
      </c>
    </row>
    <row r="1192">
      <c r="A1192" s="160" t="n">
        <v>37074</v>
      </c>
      <c r="B1192" s="9" t="n">
        <v>8.18</v>
      </c>
    </row>
    <row r="1193">
      <c r="A1193" s="160" t="n">
        <v>37075</v>
      </c>
      <c r="B1193" s="9" t="n">
        <v>8.1</v>
      </c>
    </row>
    <row r="1194">
      <c r="A1194" s="160" t="n">
        <v>37076</v>
      </c>
      <c r="B1194" s="9" t="n">
        <v>8.109999999999999</v>
      </c>
    </row>
    <row r="1195">
      <c r="A1195" s="160" t="n">
        <v>37077</v>
      </c>
      <c r="B1195" s="9" t="n">
        <v>8.07</v>
      </c>
    </row>
    <row r="1196">
      <c r="A1196" s="160" t="n">
        <v>37078</v>
      </c>
      <c r="B1196" s="9" t="n">
        <v>8.130000000000001</v>
      </c>
    </row>
    <row r="1197">
      <c r="A1197" s="160" t="n">
        <v>37081</v>
      </c>
      <c r="B1197" s="9" t="n">
        <v>8.130000000000001</v>
      </c>
    </row>
    <row r="1198">
      <c r="A1198" s="160" t="n">
        <v>37082</v>
      </c>
      <c r="B1198" s="9" t="n">
        <v>8.199999999999999</v>
      </c>
    </row>
    <row r="1199">
      <c r="A1199" s="160" t="n">
        <v>37083</v>
      </c>
      <c r="B1199" s="9" t="n">
        <v>8.210000000000001</v>
      </c>
    </row>
    <row r="1200">
      <c r="A1200" s="160" t="n">
        <v>37084</v>
      </c>
      <c r="B1200" s="9" t="n">
        <v>8.279999999999999</v>
      </c>
    </row>
    <row r="1201">
      <c r="A1201" s="160" t="n">
        <v>37085</v>
      </c>
      <c r="B1201" s="9" t="n">
        <v>8.27</v>
      </c>
    </row>
    <row r="1202">
      <c r="A1202" s="160" t="n">
        <v>37088</v>
      </c>
      <c r="B1202" s="9" t="n">
        <v>8.279999999999999</v>
      </c>
    </row>
    <row r="1203">
      <c r="A1203" s="160" t="n">
        <v>37089</v>
      </c>
      <c r="B1203" s="9" t="n">
        <v>8.31</v>
      </c>
    </row>
    <row r="1204">
      <c r="A1204" s="160" t="n">
        <v>37090</v>
      </c>
      <c r="B1204" s="9" t="n">
        <v>8.449999999999999</v>
      </c>
    </row>
    <row r="1205">
      <c r="A1205" s="160" t="n">
        <v>37091</v>
      </c>
      <c r="B1205" s="9" t="n">
        <v>8.42</v>
      </c>
    </row>
    <row r="1206">
      <c r="A1206" s="160" t="n">
        <v>37092</v>
      </c>
      <c r="B1206" s="9" t="n">
        <v>8.390000000000001</v>
      </c>
    </row>
    <row r="1207">
      <c r="A1207" s="160" t="n">
        <v>37095</v>
      </c>
      <c r="B1207" s="9" t="n">
        <v>8.369999999999999</v>
      </c>
    </row>
    <row r="1208">
      <c r="A1208" s="160" t="n">
        <v>37096</v>
      </c>
      <c r="B1208" s="9" t="n">
        <v>8.369999999999999</v>
      </c>
    </row>
    <row r="1209">
      <c r="A1209" s="160" t="n">
        <v>37097</v>
      </c>
      <c r="B1209" s="9" t="n">
        <v>8.31</v>
      </c>
    </row>
    <row r="1210">
      <c r="A1210" s="160" t="n">
        <v>37098</v>
      </c>
      <c r="B1210" s="9" t="n">
        <v>8.27</v>
      </c>
    </row>
    <row r="1211">
      <c r="A1211" s="160" t="n">
        <v>37099</v>
      </c>
      <c r="B1211" s="9" t="n">
        <v>8.279999999999999</v>
      </c>
    </row>
    <row r="1212">
      <c r="A1212" s="160" t="n">
        <v>37102</v>
      </c>
      <c r="B1212" s="9" t="n">
        <v>8.32</v>
      </c>
    </row>
    <row r="1213">
      <c r="A1213" s="160" t="n">
        <v>37103</v>
      </c>
      <c r="B1213" s="9" t="n">
        <v>8.27</v>
      </c>
    </row>
    <row r="1214">
      <c r="A1214" s="160" t="n">
        <v>37104</v>
      </c>
      <c r="B1214" s="9" t="n">
        <v>8.09</v>
      </c>
    </row>
    <row r="1215">
      <c r="A1215" s="160" t="n">
        <v>37105</v>
      </c>
      <c r="B1215" s="9" t="n">
        <v>7.95</v>
      </c>
    </row>
    <row r="1216">
      <c r="A1216" s="160" t="n">
        <v>37106</v>
      </c>
      <c r="B1216" s="9" t="n">
        <v>7.92</v>
      </c>
    </row>
    <row r="1217">
      <c r="A1217" s="160" t="n">
        <v>37109</v>
      </c>
      <c r="B1217" s="9" t="n">
        <v>7.91</v>
      </c>
    </row>
    <row r="1218">
      <c r="A1218" s="160" t="n">
        <v>37110</v>
      </c>
      <c r="B1218" s="9" t="n">
        <v>7.87</v>
      </c>
    </row>
    <row r="1219">
      <c r="A1219" s="160" t="n">
        <v>37111</v>
      </c>
      <c r="B1219" s="9" t="n">
        <v>7.95</v>
      </c>
    </row>
    <row r="1220">
      <c r="A1220" s="160" t="n">
        <v>37112</v>
      </c>
      <c r="B1220" s="9" t="n">
        <v>7.93</v>
      </c>
    </row>
    <row r="1221">
      <c r="A1221" s="160" t="n">
        <v>37113</v>
      </c>
      <c r="B1221" s="9" t="n">
        <v>7.99</v>
      </c>
    </row>
    <row r="1222">
      <c r="A1222" s="160" t="n">
        <v>37116</v>
      </c>
      <c r="B1222" s="9" t="n">
        <v>8.07</v>
      </c>
    </row>
    <row r="1223">
      <c r="A1223" s="160" t="n">
        <v>37117</v>
      </c>
      <c r="B1223" s="9" t="n">
        <v>8.039999999999999</v>
      </c>
    </row>
    <row r="1224">
      <c r="A1224" s="160" t="n">
        <v>37118</v>
      </c>
      <c r="B1224" s="9" t="n">
        <v>7.96</v>
      </c>
    </row>
    <row r="1225">
      <c r="A1225" s="160" t="n">
        <v>37119</v>
      </c>
      <c r="B1225" s="9" t="n">
        <v>8.01</v>
      </c>
    </row>
    <row r="1226">
      <c r="A1226" s="160" t="n">
        <v>37120</v>
      </c>
      <c r="B1226" s="9" t="n">
        <v>8.109999999999999</v>
      </c>
    </row>
    <row r="1227">
      <c r="A1227" s="160" t="n">
        <v>37123</v>
      </c>
      <c r="B1227" s="9" t="n">
        <v>8.07</v>
      </c>
    </row>
    <row r="1228">
      <c r="A1228" s="160" t="n">
        <v>37124</v>
      </c>
      <c r="B1228" s="9" t="n">
        <v>8.119999999999999</v>
      </c>
    </row>
    <row r="1229">
      <c r="A1229" s="160" t="n">
        <v>37125</v>
      </c>
      <c r="B1229" s="9" t="n">
        <v>8.109999999999999</v>
      </c>
    </row>
    <row r="1230">
      <c r="A1230" s="160" t="n">
        <v>37126</v>
      </c>
      <c r="B1230" s="9" t="n">
        <v>8.15</v>
      </c>
    </row>
    <row r="1231">
      <c r="A1231" s="160" t="n">
        <v>37127</v>
      </c>
      <c r="B1231" s="9" t="n">
        <v>8.130000000000001</v>
      </c>
    </row>
    <row r="1232">
      <c r="A1232" s="160" t="n">
        <v>37130</v>
      </c>
      <c r="B1232" s="9" t="n">
        <v>8.140000000000001</v>
      </c>
    </row>
    <row r="1233">
      <c r="A1233" s="160" t="n">
        <v>37131</v>
      </c>
      <c r="B1233" s="9" t="n">
        <v>8.19</v>
      </c>
    </row>
    <row r="1234">
      <c r="A1234" s="160" t="n">
        <v>37132</v>
      </c>
      <c r="B1234" s="9" t="n">
        <v>8.23</v>
      </c>
    </row>
    <row r="1235">
      <c r="A1235" s="160" t="n">
        <v>37133</v>
      </c>
      <c r="B1235" s="9" t="n">
        <v>8.23</v>
      </c>
    </row>
    <row r="1236">
      <c r="A1236" s="160" t="n">
        <v>37134</v>
      </c>
      <c r="B1236" s="9" t="n">
        <v>8.050000000000001</v>
      </c>
    </row>
    <row r="1237">
      <c r="A1237" s="160" t="n">
        <v>37137</v>
      </c>
      <c r="B1237" s="9" t="n">
        <v>8.039999999999999</v>
      </c>
    </row>
    <row r="1238">
      <c r="A1238" s="160" t="n">
        <v>37138</v>
      </c>
      <c r="B1238" s="9" t="n">
        <v>7.87</v>
      </c>
    </row>
    <row r="1239">
      <c r="A1239" s="160" t="n">
        <v>37139</v>
      </c>
      <c r="B1239" s="9" t="n">
        <v>7.95</v>
      </c>
    </row>
    <row r="1240">
      <c r="A1240" s="160" t="n">
        <v>37140</v>
      </c>
      <c r="B1240" s="9" t="n">
        <v>8.09</v>
      </c>
    </row>
    <row r="1241">
      <c r="A1241" s="160" t="n">
        <v>37141</v>
      </c>
      <c r="B1241" s="9" t="n">
        <v>8.220000000000001</v>
      </c>
    </row>
    <row r="1242">
      <c r="A1242" s="160" t="n">
        <v>37144</v>
      </c>
      <c r="B1242" s="9" t="n">
        <v>8.220000000000001</v>
      </c>
    </row>
    <row r="1243">
      <c r="A1243" s="160" t="n">
        <v>37145</v>
      </c>
    </row>
    <row r="1244">
      <c r="A1244" s="160" t="n">
        <v>37146</v>
      </c>
    </row>
    <row r="1245">
      <c r="A1245" s="160" t="n">
        <v>37147</v>
      </c>
    </row>
    <row r="1246">
      <c r="A1246" s="160" t="n">
        <v>37148</v>
      </c>
      <c r="B1246" s="9" t="n">
        <v>9.41</v>
      </c>
    </row>
    <row r="1247">
      <c r="A1247" s="160" t="n">
        <v>37151</v>
      </c>
      <c r="B1247" s="9" t="n">
        <v>9.58</v>
      </c>
    </row>
    <row r="1248">
      <c r="A1248" s="160" t="n">
        <v>37152</v>
      </c>
      <c r="B1248" s="9" t="n">
        <v>9.51</v>
      </c>
    </row>
    <row r="1249">
      <c r="A1249" s="160" t="n">
        <v>37153</v>
      </c>
      <c r="B1249" s="9" t="n">
        <v>9.6</v>
      </c>
    </row>
    <row r="1250">
      <c r="A1250" s="160" t="n">
        <v>37154</v>
      </c>
      <c r="B1250" s="9" t="n">
        <v>9.69</v>
      </c>
    </row>
    <row r="1251">
      <c r="A1251" s="160" t="n">
        <v>37155</v>
      </c>
      <c r="B1251" s="9" t="n">
        <v>9.890000000000001</v>
      </c>
    </row>
    <row r="1252">
      <c r="A1252" s="160" t="n">
        <v>37158</v>
      </c>
      <c r="B1252" s="9" t="n">
        <v>9.949999999999999</v>
      </c>
    </row>
    <row r="1253">
      <c r="A1253" s="160" t="n">
        <v>37159</v>
      </c>
      <c r="B1253" s="9" t="n">
        <v>9.880000000000001</v>
      </c>
    </row>
    <row r="1254">
      <c r="A1254" s="160" t="n">
        <v>37160</v>
      </c>
      <c r="B1254" s="9" t="n">
        <v>9.970000000000001</v>
      </c>
    </row>
    <row r="1255">
      <c r="A1255" s="160" t="n">
        <v>37161</v>
      </c>
      <c r="B1255" s="9" t="n">
        <v>10.07</v>
      </c>
    </row>
    <row r="1256">
      <c r="A1256" s="160" t="n">
        <v>37162</v>
      </c>
      <c r="B1256" s="9" t="n">
        <v>10.25</v>
      </c>
    </row>
    <row r="1257">
      <c r="A1257" s="160" t="n">
        <v>37164</v>
      </c>
      <c r="B1257" s="9" t="n">
        <v>10.18</v>
      </c>
    </row>
    <row r="1258">
      <c r="A1258" s="160" t="n">
        <v>37165</v>
      </c>
      <c r="B1258" s="9" t="n">
        <v>10.14</v>
      </c>
    </row>
    <row r="1259">
      <c r="A1259" s="160" t="n">
        <v>37166</v>
      </c>
      <c r="B1259" s="9" t="n">
        <v>10.17</v>
      </c>
    </row>
    <row r="1260">
      <c r="A1260" s="160" t="n">
        <v>37167</v>
      </c>
      <c r="B1260" s="9" t="n">
        <v>10.14</v>
      </c>
    </row>
    <row r="1261">
      <c r="A1261" s="160" t="n">
        <v>37168</v>
      </c>
      <c r="B1261" s="9" t="n">
        <v>10.11</v>
      </c>
    </row>
    <row r="1262">
      <c r="A1262" s="160" t="n">
        <v>37169</v>
      </c>
      <c r="B1262" s="9" t="n">
        <v>10.1</v>
      </c>
    </row>
    <row r="1263">
      <c r="A1263" s="160" t="n">
        <v>37172</v>
      </c>
      <c r="B1263" s="9" t="n">
        <v>10.06</v>
      </c>
    </row>
    <row r="1264">
      <c r="A1264" s="160" t="n">
        <v>37173</v>
      </c>
      <c r="B1264" s="9" t="n">
        <v>10</v>
      </c>
    </row>
    <row r="1265">
      <c r="A1265" s="160" t="n">
        <v>37174</v>
      </c>
      <c r="B1265" s="9" t="n">
        <v>9.92</v>
      </c>
    </row>
    <row r="1266">
      <c r="A1266" s="160" t="n">
        <v>37175</v>
      </c>
      <c r="B1266" s="9" t="n">
        <v>9.81</v>
      </c>
    </row>
    <row r="1267">
      <c r="A1267" s="160" t="n">
        <v>37176</v>
      </c>
      <c r="B1267" s="9" t="n">
        <v>9.77</v>
      </c>
    </row>
    <row r="1268">
      <c r="A1268" s="160" t="n">
        <v>37179</v>
      </c>
      <c r="B1268" s="9" t="n">
        <v>9.65</v>
      </c>
    </row>
    <row r="1269">
      <c r="A1269" s="160" t="n">
        <v>37180</v>
      </c>
      <c r="B1269" s="9" t="n">
        <v>9.630000000000001</v>
      </c>
    </row>
    <row r="1270">
      <c r="A1270" s="160" t="n">
        <v>37181</v>
      </c>
      <c r="B1270" s="9" t="n">
        <v>9.609999999999999</v>
      </c>
    </row>
    <row r="1271">
      <c r="A1271" s="160" t="n">
        <v>37182</v>
      </c>
      <c r="B1271" s="9" t="n">
        <v>9.609999999999999</v>
      </c>
    </row>
    <row r="1272">
      <c r="A1272" s="160" t="n">
        <v>37183</v>
      </c>
      <c r="B1272" s="9" t="n">
        <v>9.6</v>
      </c>
    </row>
    <row r="1273">
      <c r="A1273" s="160" t="n">
        <v>37186</v>
      </c>
      <c r="B1273" s="9" t="n">
        <v>9.6</v>
      </c>
    </row>
    <row r="1274">
      <c r="A1274" s="160" t="n">
        <v>37187</v>
      </c>
      <c r="B1274" s="9" t="n">
        <v>9.57</v>
      </c>
    </row>
    <row r="1275">
      <c r="A1275" s="160" t="n">
        <v>37188</v>
      </c>
      <c r="B1275" s="9" t="n">
        <v>9.609999999999999</v>
      </c>
    </row>
    <row r="1276">
      <c r="A1276" s="160" t="n">
        <v>37189</v>
      </c>
      <c r="B1276" s="9" t="n">
        <v>9.619999999999999</v>
      </c>
    </row>
    <row r="1277">
      <c r="A1277" s="160" t="n">
        <v>37190</v>
      </c>
      <c r="B1277" s="9" t="n">
        <v>9.619999999999999</v>
      </c>
    </row>
    <row r="1278">
      <c r="A1278" s="160" t="n">
        <v>37193</v>
      </c>
      <c r="B1278" s="9" t="n">
        <v>9.640000000000001</v>
      </c>
    </row>
    <row r="1279">
      <c r="A1279" s="160" t="n">
        <v>37194</v>
      </c>
      <c r="B1279" s="9" t="n">
        <v>9.73</v>
      </c>
    </row>
    <row r="1280">
      <c r="A1280" s="160" t="n">
        <v>37195</v>
      </c>
      <c r="B1280" s="9" t="n">
        <v>9.609999999999999</v>
      </c>
    </row>
    <row r="1281">
      <c r="A1281" s="160" t="n">
        <v>37196</v>
      </c>
      <c r="B1281" s="9" t="n">
        <v>9.56</v>
      </c>
    </row>
    <row r="1282">
      <c r="A1282" s="160" t="n">
        <v>37197</v>
      </c>
      <c r="B1282" s="9" t="n">
        <v>9.460000000000001</v>
      </c>
    </row>
    <row r="1283">
      <c r="A1283" s="160" t="n">
        <v>37200</v>
      </c>
      <c r="B1283" s="9" t="n">
        <v>9.48</v>
      </c>
    </row>
    <row r="1284">
      <c r="A1284" s="160" t="n">
        <v>37201</v>
      </c>
      <c r="B1284" s="9" t="n">
        <v>9.5</v>
      </c>
    </row>
    <row r="1285">
      <c r="A1285" s="160" t="n">
        <v>37202</v>
      </c>
      <c r="B1285" s="9" t="n">
        <v>9.529999999999999</v>
      </c>
    </row>
    <row r="1286">
      <c r="A1286" s="160" t="n">
        <v>37203</v>
      </c>
      <c r="B1286" s="9" t="n">
        <v>9.359999999999999</v>
      </c>
    </row>
    <row r="1287">
      <c r="A1287" s="160" t="n">
        <v>37204</v>
      </c>
      <c r="B1287" s="9" t="n">
        <v>9.289999999999999</v>
      </c>
    </row>
    <row r="1288">
      <c r="A1288" s="160" t="n">
        <v>37207</v>
      </c>
      <c r="B1288" s="9" t="n">
        <v>9.300000000000001</v>
      </c>
    </row>
    <row r="1289">
      <c r="A1289" s="160" t="n">
        <v>37208</v>
      </c>
      <c r="B1289" s="9" t="n">
        <v>9.24</v>
      </c>
    </row>
    <row r="1290">
      <c r="A1290" s="160" t="n">
        <v>37209</v>
      </c>
      <c r="B1290" s="9" t="n">
        <v>9.06</v>
      </c>
    </row>
    <row r="1291">
      <c r="A1291" s="160" t="n">
        <v>37210</v>
      </c>
      <c r="B1291" s="9" t="n">
        <v>8.619999999999999</v>
      </c>
    </row>
    <row r="1292">
      <c r="A1292" s="160" t="n">
        <v>37211</v>
      </c>
      <c r="B1292" s="9" t="n">
        <v>8.380000000000001</v>
      </c>
    </row>
    <row r="1293">
      <c r="A1293" s="160" t="n">
        <v>37214</v>
      </c>
      <c r="B1293" s="9" t="n">
        <v>8.48</v>
      </c>
    </row>
    <row r="1294">
      <c r="A1294" s="160" t="n">
        <v>37215</v>
      </c>
      <c r="B1294" s="9" t="n">
        <v>8.369999999999999</v>
      </c>
    </row>
    <row r="1295">
      <c r="A1295" s="160" t="n">
        <v>37216</v>
      </c>
      <c r="B1295" s="9" t="n">
        <v>8.25</v>
      </c>
    </row>
    <row r="1296">
      <c r="A1296" s="160" t="n">
        <v>37217</v>
      </c>
      <c r="B1296" s="9" t="n">
        <v>8.24</v>
      </c>
    </row>
    <row r="1297">
      <c r="A1297" s="160" t="n">
        <v>37218</v>
      </c>
      <c r="B1297" s="9" t="n">
        <v>8.15</v>
      </c>
    </row>
    <row r="1298">
      <c r="A1298" s="160" t="n">
        <v>37221</v>
      </c>
      <c r="B1298" s="9" t="n">
        <v>8.17</v>
      </c>
    </row>
    <row r="1299">
      <c r="A1299" s="160" t="n">
        <v>37222</v>
      </c>
      <c r="B1299" s="9" t="n">
        <v>8.18</v>
      </c>
    </row>
    <row r="1300">
      <c r="A1300" s="160" t="n">
        <v>37223</v>
      </c>
      <c r="B1300" s="9" t="n">
        <v>8.130000000000001</v>
      </c>
    </row>
    <row r="1301">
      <c r="A1301" s="160" t="n">
        <v>37224</v>
      </c>
      <c r="B1301" s="9" t="n">
        <v>8.33</v>
      </c>
    </row>
    <row r="1302">
      <c r="A1302" s="160" t="n">
        <v>37225</v>
      </c>
      <c r="B1302" s="9" t="n">
        <v>8.390000000000001</v>
      </c>
    </row>
    <row r="1303">
      <c r="A1303" s="160" t="n">
        <v>37228</v>
      </c>
      <c r="B1303" s="9" t="n">
        <v>8.380000000000001</v>
      </c>
    </row>
    <row r="1304">
      <c r="A1304" s="160" t="n">
        <v>37229</v>
      </c>
      <c r="B1304" s="9" t="n">
        <v>8.470000000000001</v>
      </c>
    </row>
    <row r="1305">
      <c r="A1305" s="160" t="n">
        <v>37230</v>
      </c>
      <c r="B1305" s="9" t="n">
        <v>8.25</v>
      </c>
    </row>
    <row r="1306">
      <c r="A1306" s="160" t="n">
        <v>37231</v>
      </c>
      <c r="B1306" s="9" t="n">
        <v>8.119999999999999</v>
      </c>
    </row>
    <row r="1307">
      <c r="A1307" s="160" t="n">
        <v>37232</v>
      </c>
      <c r="B1307" s="9" t="n">
        <v>8.01</v>
      </c>
    </row>
    <row r="1308">
      <c r="A1308" s="160" t="n">
        <v>37235</v>
      </c>
      <c r="B1308" s="9" t="n">
        <v>8.199999999999999</v>
      </c>
    </row>
    <row r="1309">
      <c r="A1309" s="160" t="n">
        <v>37236</v>
      </c>
      <c r="B1309" s="9" t="n">
        <v>8.31</v>
      </c>
    </row>
    <row r="1310">
      <c r="A1310" s="160" t="n">
        <v>37237</v>
      </c>
      <c r="B1310" s="9" t="n">
        <v>8.42</v>
      </c>
    </row>
    <row r="1311">
      <c r="A1311" s="160" t="n">
        <v>37238</v>
      </c>
      <c r="B1311" s="9" t="n">
        <v>8.33</v>
      </c>
    </row>
    <row r="1312">
      <c r="A1312" s="160" t="n">
        <v>37239</v>
      </c>
      <c r="B1312" s="9" t="n">
        <v>8.34</v>
      </c>
    </row>
    <row r="1313">
      <c r="A1313" s="160" t="n">
        <v>37242</v>
      </c>
      <c r="B1313" s="9" t="n">
        <v>8.17</v>
      </c>
    </row>
    <row r="1314">
      <c r="A1314" s="160" t="n">
        <v>37243</v>
      </c>
      <c r="B1314" s="9" t="n">
        <v>8.33</v>
      </c>
    </row>
    <row r="1315">
      <c r="A1315" s="160" t="n">
        <v>37244</v>
      </c>
      <c r="B1315" s="9" t="n">
        <v>8.41</v>
      </c>
    </row>
    <row r="1316">
      <c r="A1316" s="160" t="n">
        <v>37245</v>
      </c>
      <c r="B1316" s="9" t="n">
        <v>8.369999999999999</v>
      </c>
    </row>
    <row r="1317">
      <c r="A1317" s="160" t="n">
        <v>37246</v>
      </c>
      <c r="B1317" s="9" t="n">
        <v>8.32</v>
      </c>
    </row>
    <row r="1318">
      <c r="A1318" s="160" t="n">
        <v>37249</v>
      </c>
      <c r="B1318" s="9" t="n">
        <v>8.300000000000001</v>
      </c>
    </row>
    <row r="1319">
      <c r="A1319" s="160" t="n">
        <v>37250</v>
      </c>
    </row>
    <row r="1320">
      <c r="A1320" s="160" t="n">
        <v>37251</v>
      </c>
      <c r="B1320" s="9" t="n">
        <v>8.26</v>
      </c>
    </row>
    <row r="1321">
      <c r="A1321" s="160" t="n">
        <v>37252</v>
      </c>
      <c r="B1321" s="9" t="n">
        <v>8.33</v>
      </c>
    </row>
    <row r="1322">
      <c r="A1322" s="160" t="n">
        <v>37253</v>
      </c>
      <c r="B1322" s="9" t="n">
        <v>8.33</v>
      </c>
    </row>
    <row r="1323">
      <c r="A1323" s="160" t="n">
        <v>37256</v>
      </c>
      <c r="B1323" s="9" t="n">
        <v>8.24</v>
      </c>
    </row>
    <row r="1324">
      <c r="A1324" s="160" t="n">
        <v>37257</v>
      </c>
    </row>
    <row r="1325">
      <c r="A1325" s="160" t="n">
        <v>37258</v>
      </c>
      <c r="B1325" s="9" t="n">
        <v>8.119999999999999</v>
      </c>
    </row>
    <row r="1326">
      <c r="A1326" s="160" t="n">
        <v>37259</v>
      </c>
      <c r="B1326" s="9" t="n">
        <v>8.029999999999999</v>
      </c>
    </row>
    <row r="1327">
      <c r="A1327" s="160" t="n">
        <v>37260</v>
      </c>
      <c r="B1327" s="9" t="n">
        <v>7.99</v>
      </c>
    </row>
    <row r="1328">
      <c r="A1328" s="160" t="n">
        <v>37263</v>
      </c>
      <c r="B1328" s="9" t="n">
        <v>8.06</v>
      </c>
    </row>
    <row r="1329">
      <c r="A1329" s="160" t="n">
        <v>37264</v>
      </c>
      <c r="B1329" s="9" t="n">
        <v>8.050000000000001</v>
      </c>
    </row>
    <row r="1330">
      <c r="A1330" s="160" t="n">
        <v>37265</v>
      </c>
      <c r="B1330" s="9" t="n">
        <v>8.039999999999999</v>
      </c>
    </row>
    <row r="1331">
      <c r="A1331" s="160" t="n">
        <v>37266</v>
      </c>
      <c r="B1331" s="9" t="n">
        <v>8.08</v>
      </c>
    </row>
    <row r="1332">
      <c r="A1332" s="160" t="n">
        <v>37267</v>
      </c>
      <c r="B1332" s="9" t="n">
        <v>8.17</v>
      </c>
    </row>
    <row r="1333">
      <c r="A1333" s="160" t="n">
        <v>37270</v>
      </c>
      <c r="B1333" s="9" t="n">
        <v>8.17</v>
      </c>
    </row>
    <row r="1334">
      <c r="A1334" s="160" t="n">
        <v>37271</v>
      </c>
      <c r="B1334" s="9" t="n">
        <v>8.26</v>
      </c>
    </row>
    <row r="1335">
      <c r="A1335" s="160" t="n">
        <v>37272</v>
      </c>
      <c r="B1335" s="9" t="n">
        <v>8.27</v>
      </c>
    </row>
    <row r="1336">
      <c r="A1336" s="160" t="n">
        <v>37273</v>
      </c>
      <c r="B1336" s="9" t="n">
        <v>8.220000000000001</v>
      </c>
    </row>
    <row r="1337">
      <c r="A1337" s="160" t="n">
        <v>37274</v>
      </c>
      <c r="B1337" s="9" t="n">
        <v>8.279999999999999</v>
      </c>
    </row>
    <row r="1338">
      <c r="A1338" s="160" t="n">
        <v>37277</v>
      </c>
      <c r="B1338" s="9" t="n">
        <v>8.289999999999999</v>
      </c>
    </row>
    <row r="1339">
      <c r="A1339" s="160" t="n">
        <v>37278</v>
      </c>
      <c r="B1339" s="9" t="n">
        <v>8.27</v>
      </c>
    </row>
    <row r="1340">
      <c r="A1340" s="160" t="n">
        <v>37279</v>
      </c>
      <c r="B1340" s="9" t="n">
        <v>8.220000000000001</v>
      </c>
    </row>
    <row r="1341">
      <c r="A1341" s="160" t="n">
        <v>37280</v>
      </c>
      <c r="B1341" s="9" t="n">
        <v>8.18</v>
      </c>
    </row>
    <row r="1342">
      <c r="A1342" s="160" t="n">
        <v>37281</v>
      </c>
      <c r="B1342" s="9" t="n">
        <v>8.140000000000001</v>
      </c>
    </row>
    <row r="1343">
      <c r="A1343" s="160" t="n">
        <v>37284</v>
      </c>
      <c r="B1343" s="9" t="n">
        <v>8.109999999999999</v>
      </c>
    </row>
    <row r="1344">
      <c r="A1344" s="160" t="n">
        <v>37285</v>
      </c>
      <c r="B1344" s="9" t="n">
        <v>8.26</v>
      </c>
    </row>
    <row r="1345">
      <c r="A1345" s="160" t="n">
        <v>37286</v>
      </c>
      <c r="B1345" s="9" t="n">
        <v>8.289999999999999</v>
      </c>
    </row>
    <row r="1346">
      <c r="A1346" s="160" t="n">
        <v>37287</v>
      </c>
      <c r="B1346" s="9" t="n">
        <v>7.89</v>
      </c>
    </row>
    <row r="1347">
      <c r="A1347" s="160" t="n">
        <v>37288</v>
      </c>
      <c r="B1347" s="9" t="n">
        <v>7.81</v>
      </c>
    </row>
    <row r="1348">
      <c r="A1348" s="160" t="n">
        <v>37291</v>
      </c>
      <c r="B1348" s="9" t="n">
        <v>7.91</v>
      </c>
    </row>
    <row r="1349">
      <c r="A1349" s="160" t="n">
        <v>37292</v>
      </c>
      <c r="B1349" s="9" t="n">
        <v>7.98</v>
      </c>
    </row>
    <row r="1350">
      <c r="A1350" s="160" t="n">
        <v>37293</v>
      </c>
      <c r="B1350" s="9" t="n">
        <v>8.02</v>
      </c>
    </row>
    <row r="1351">
      <c r="A1351" s="160" t="n">
        <v>37294</v>
      </c>
      <c r="B1351" s="9" t="n">
        <v>8.02</v>
      </c>
    </row>
    <row r="1352">
      <c r="A1352" s="160" t="n">
        <v>37295</v>
      </c>
      <c r="B1352" s="9" t="n">
        <v>8.08</v>
      </c>
    </row>
    <row r="1353">
      <c r="A1353" s="160" t="n">
        <v>37298</v>
      </c>
      <c r="B1353" s="9" t="n">
        <v>8.09</v>
      </c>
    </row>
    <row r="1354">
      <c r="A1354" s="160" t="n">
        <v>37299</v>
      </c>
      <c r="B1354" s="9" t="n">
        <v>8.029999999999999</v>
      </c>
    </row>
    <row r="1355">
      <c r="A1355" s="160" t="n">
        <v>37300</v>
      </c>
      <c r="B1355" s="9" t="n">
        <v>7.99</v>
      </c>
    </row>
    <row r="1356">
      <c r="A1356" s="160" t="n">
        <v>37301</v>
      </c>
      <c r="B1356" s="9" t="n">
        <v>8.050000000000001</v>
      </c>
    </row>
    <row r="1357">
      <c r="A1357" s="160" t="n">
        <v>37302</v>
      </c>
      <c r="B1357" s="9" t="n">
        <v>8.109999999999999</v>
      </c>
    </row>
    <row r="1358">
      <c r="A1358" s="160" t="n">
        <v>37305</v>
      </c>
      <c r="B1358" s="9" t="n">
        <v>8.119999999999999</v>
      </c>
    </row>
    <row r="1359">
      <c r="A1359" s="160" t="n">
        <v>37306</v>
      </c>
      <c r="B1359" s="9" t="n">
        <v>8.119999999999999</v>
      </c>
    </row>
    <row r="1360">
      <c r="A1360" s="160" t="n">
        <v>37307</v>
      </c>
      <c r="B1360" s="9" t="n">
        <v>8.19</v>
      </c>
    </row>
    <row r="1361">
      <c r="A1361" s="160" t="n">
        <v>37308</v>
      </c>
      <c r="B1361" s="9" t="n">
        <v>8.199999999999999</v>
      </c>
    </row>
    <row r="1362">
      <c r="A1362" s="160" t="n">
        <v>37309</v>
      </c>
      <c r="B1362" s="9" t="n">
        <v>8.279999999999999</v>
      </c>
    </row>
    <row r="1363">
      <c r="A1363" s="160" t="n">
        <v>37312</v>
      </c>
      <c r="B1363" s="9" t="n">
        <v>8.31</v>
      </c>
    </row>
    <row r="1364">
      <c r="A1364" s="160" t="n">
        <v>37313</v>
      </c>
      <c r="B1364" s="9" t="n">
        <v>8.25</v>
      </c>
    </row>
    <row r="1365">
      <c r="A1365" s="160" t="n">
        <v>37314</v>
      </c>
      <c r="B1365" s="9" t="n">
        <v>8.31</v>
      </c>
    </row>
    <row r="1366">
      <c r="A1366" s="160" t="n">
        <v>37315</v>
      </c>
      <c r="B1366" s="9" t="n">
        <v>8.19</v>
      </c>
    </row>
    <row r="1367">
      <c r="A1367" s="160" t="n">
        <v>37316</v>
      </c>
      <c r="B1367" s="9" t="n">
        <v>7.99</v>
      </c>
    </row>
    <row r="1368">
      <c r="A1368" s="160" t="n">
        <v>37319</v>
      </c>
      <c r="B1368" s="9" t="n">
        <v>7.92</v>
      </c>
    </row>
    <row r="1369">
      <c r="A1369" s="160" t="n">
        <v>37320</v>
      </c>
      <c r="B1369" s="9" t="n">
        <v>7.83</v>
      </c>
    </row>
    <row r="1370">
      <c r="A1370" s="160" t="n">
        <v>37321</v>
      </c>
      <c r="B1370" s="9" t="n">
        <v>7.77</v>
      </c>
    </row>
    <row r="1371">
      <c r="A1371" s="160" t="n">
        <v>37322</v>
      </c>
      <c r="B1371" s="9" t="n">
        <v>7.51</v>
      </c>
    </row>
    <row r="1372">
      <c r="A1372" s="160" t="n">
        <v>37323</v>
      </c>
      <c r="B1372" s="9" t="n">
        <v>7.34</v>
      </c>
    </row>
    <row r="1373">
      <c r="A1373" s="160" t="n">
        <v>37326</v>
      </c>
      <c r="B1373" s="9" t="n">
        <v>7.33</v>
      </c>
    </row>
    <row r="1374">
      <c r="A1374" s="160" t="n">
        <v>37327</v>
      </c>
      <c r="B1374" s="9" t="n">
        <v>7.32</v>
      </c>
    </row>
    <row r="1375">
      <c r="A1375" s="160" t="n">
        <v>37328</v>
      </c>
      <c r="B1375" s="9" t="n">
        <v>7.36</v>
      </c>
    </row>
    <row r="1376">
      <c r="A1376" s="160" t="n">
        <v>37329</v>
      </c>
      <c r="B1376" s="9" t="n">
        <v>7.2</v>
      </c>
    </row>
    <row r="1377">
      <c r="A1377" s="160" t="n">
        <v>37330</v>
      </c>
      <c r="B1377" s="9" t="n">
        <v>7.18</v>
      </c>
    </row>
    <row r="1378">
      <c r="A1378" s="160" t="n">
        <v>37333</v>
      </c>
      <c r="B1378" s="9" t="n">
        <v>7.2</v>
      </c>
    </row>
    <row r="1379">
      <c r="A1379" s="160" t="n">
        <v>37334</v>
      </c>
      <c r="B1379" s="9" t="n">
        <v>7.18</v>
      </c>
    </row>
    <row r="1380">
      <c r="A1380" s="160" t="n">
        <v>37335</v>
      </c>
      <c r="B1380" s="9" t="n">
        <v>7.08</v>
      </c>
    </row>
    <row r="1381">
      <c r="A1381" s="160" t="n">
        <v>37336</v>
      </c>
      <c r="B1381" s="9" t="n">
        <v>7.1</v>
      </c>
    </row>
    <row r="1382">
      <c r="A1382" s="160" t="n">
        <v>37337</v>
      </c>
      <c r="B1382" s="9" t="n">
        <v>7.08</v>
      </c>
    </row>
    <row r="1383">
      <c r="A1383" s="160" t="n">
        <v>37340</v>
      </c>
      <c r="B1383" s="9" t="n">
        <v>7.06</v>
      </c>
    </row>
    <row r="1384">
      <c r="A1384" s="160" t="n">
        <v>37341</v>
      </c>
      <c r="B1384" s="9" t="n">
        <v>7.13</v>
      </c>
    </row>
    <row r="1385">
      <c r="A1385" s="160" t="n">
        <v>37342</v>
      </c>
      <c r="B1385" s="9" t="n">
        <v>7.13</v>
      </c>
    </row>
    <row r="1386">
      <c r="A1386" s="160" t="n">
        <v>37343</v>
      </c>
      <c r="B1386" s="9" t="n">
        <v>7.11</v>
      </c>
    </row>
    <row r="1387">
      <c r="A1387" s="160" t="n">
        <v>37344</v>
      </c>
    </row>
    <row r="1388">
      <c r="A1388" s="160" t="n">
        <v>37346</v>
      </c>
      <c r="B1388" s="9" t="n">
        <v>7.08</v>
      </c>
    </row>
    <row r="1389">
      <c r="A1389" s="160" t="n">
        <v>37347</v>
      </c>
      <c r="B1389" s="9" t="n">
        <v>7</v>
      </c>
    </row>
    <row r="1390">
      <c r="A1390" s="160" t="n">
        <v>37348</v>
      </c>
      <c r="B1390" s="9" t="n">
        <v>7.06</v>
      </c>
    </row>
    <row r="1391">
      <c r="A1391" s="160" t="n">
        <v>37349</v>
      </c>
      <c r="B1391" s="9" t="n">
        <v>7.15</v>
      </c>
    </row>
    <row r="1392">
      <c r="A1392" s="160" t="n">
        <v>37350</v>
      </c>
      <c r="B1392" s="9" t="n">
        <v>7.15</v>
      </c>
    </row>
    <row r="1393">
      <c r="A1393" s="160" t="n">
        <v>37351</v>
      </c>
      <c r="B1393" s="9" t="n">
        <v>7.21</v>
      </c>
    </row>
    <row r="1394">
      <c r="A1394" s="160" t="n">
        <v>37354</v>
      </c>
      <c r="B1394" s="9" t="n">
        <v>7.18</v>
      </c>
    </row>
    <row r="1395">
      <c r="A1395" s="160" t="n">
        <v>37355</v>
      </c>
      <c r="B1395" s="9" t="n">
        <v>7.2</v>
      </c>
    </row>
    <row r="1396">
      <c r="A1396" s="160" t="n">
        <v>37356</v>
      </c>
      <c r="B1396" s="9" t="n">
        <v>7.15</v>
      </c>
    </row>
    <row r="1397">
      <c r="A1397" s="160" t="n">
        <v>37357</v>
      </c>
      <c r="B1397" s="9" t="n">
        <v>7.17</v>
      </c>
    </row>
    <row r="1398">
      <c r="A1398" s="160" t="n">
        <v>37358</v>
      </c>
      <c r="B1398" s="9" t="n">
        <v>7.26</v>
      </c>
    </row>
    <row r="1399">
      <c r="A1399" s="160" t="n">
        <v>37361</v>
      </c>
      <c r="B1399" s="9" t="n">
        <v>7.27</v>
      </c>
    </row>
    <row r="1400">
      <c r="A1400" s="160" t="n">
        <v>37362</v>
      </c>
      <c r="B1400" s="9" t="n">
        <v>7.21</v>
      </c>
    </row>
    <row r="1401">
      <c r="A1401" s="160" t="n">
        <v>37363</v>
      </c>
      <c r="B1401" s="9" t="n">
        <v>7.14</v>
      </c>
    </row>
    <row r="1402">
      <c r="A1402" s="160" t="n">
        <v>37364</v>
      </c>
      <c r="B1402" s="9" t="n">
        <v>7.13</v>
      </c>
    </row>
    <row r="1403">
      <c r="A1403" s="160" t="n">
        <v>37365</v>
      </c>
      <c r="B1403" s="9" t="n">
        <v>7.14</v>
      </c>
    </row>
    <row r="1404">
      <c r="A1404" s="160" t="n">
        <v>37368</v>
      </c>
      <c r="B1404" s="9" t="n">
        <v>7.18</v>
      </c>
    </row>
    <row r="1405">
      <c r="A1405" s="160" t="n">
        <v>37369</v>
      </c>
      <c r="B1405" s="9" t="n">
        <v>7.17</v>
      </c>
    </row>
    <row r="1406">
      <c r="A1406" s="160" t="n">
        <v>37370</v>
      </c>
      <c r="B1406" s="9" t="n">
        <v>7.2</v>
      </c>
    </row>
    <row r="1407">
      <c r="A1407" s="160" t="n">
        <v>37371</v>
      </c>
      <c r="B1407" s="9" t="n">
        <v>7.22</v>
      </c>
    </row>
    <row r="1408">
      <c r="A1408" s="160" t="n">
        <v>37372</v>
      </c>
      <c r="B1408" s="9" t="n">
        <v>7.24</v>
      </c>
    </row>
    <row r="1409">
      <c r="A1409" s="160" t="n">
        <v>37375</v>
      </c>
      <c r="B1409" s="9" t="n">
        <v>7.19</v>
      </c>
    </row>
    <row r="1410">
      <c r="A1410" s="160" t="n">
        <v>37376</v>
      </c>
      <c r="B1410" s="9" t="n">
        <v>6.88</v>
      </c>
    </row>
    <row r="1411">
      <c r="A1411" s="160" t="n">
        <v>37377</v>
      </c>
      <c r="B1411" s="9" t="n">
        <v>6.89</v>
      </c>
    </row>
    <row r="1412">
      <c r="A1412" s="160" t="n">
        <v>37378</v>
      </c>
      <c r="B1412" s="9" t="n">
        <v>6.87</v>
      </c>
    </row>
    <row r="1413">
      <c r="A1413" s="160" t="n">
        <v>37379</v>
      </c>
      <c r="B1413" s="9" t="n">
        <v>6.94</v>
      </c>
    </row>
    <row r="1414">
      <c r="A1414" s="160" t="n">
        <v>37382</v>
      </c>
      <c r="B1414" s="9" t="n">
        <v>6.96</v>
      </c>
    </row>
    <row r="1415">
      <c r="A1415" s="160" t="n">
        <v>37383</v>
      </c>
      <c r="B1415" s="9" t="n">
        <v>7.02</v>
      </c>
    </row>
    <row r="1416">
      <c r="A1416" s="160" t="n">
        <v>37384</v>
      </c>
      <c r="B1416" s="9" t="n">
        <v>6.89</v>
      </c>
    </row>
    <row r="1417">
      <c r="A1417" s="160" t="n">
        <v>37385</v>
      </c>
      <c r="B1417" s="9" t="n">
        <v>6.89</v>
      </c>
    </row>
    <row r="1418">
      <c r="A1418" s="160" t="n">
        <v>37386</v>
      </c>
      <c r="B1418" s="9" t="n">
        <v>6.97</v>
      </c>
    </row>
    <row r="1419">
      <c r="A1419" s="160" t="n">
        <v>37389</v>
      </c>
      <c r="B1419" s="9" t="n">
        <v>6.96</v>
      </c>
    </row>
    <row r="1420">
      <c r="A1420" s="160" t="n">
        <v>37390</v>
      </c>
      <c r="B1420" s="9" t="n">
        <v>6.89</v>
      </c>
    </row>
    <row r="1421">
      <c r="A1421" s="160" t="n">
        <v>37391</v>
      </c>
      <c r="B1421" s="9" t="n">
        <v>6.93</v>
      </c>
    </row>
    <row r="1422">
      <c r="A1422" s="160" t="n">
        <v>37392</v>
      </c>
      <c r="B1422" s="9" t="n">
        <v>7.05</v>
      </c>
    </row>
    <row r="1423">
      <c r="A1423" s="160" t="n">
        <v>37393</v>
      </c>
      <c r="B1423" s="9" t="n">
        <v>7.01</v>
      </c>
    </row>
    <row r="1424">
      <c r="A1424" s="160" t="n">
        <v>37396</v>
      </c>
      <c r="B1424" s="9" t="n">
        <v>7.07</v>
      </c>
    </row>
    <row r="1425">
      <c r="A1425" s="160" t="n">
        <v>37397</v>
      </c>
      <c r="B1425" s="9" t="n">
        <v>7.11</v>
      </c>
    </row>
    <row r="1426">
      <c r="A1426" s="160" t="n">
        <v>37398</v>
      </c>
      <c r="B1426" s="9" t="n">
        <v>7.15</v>
      </c>
    </row>
    <row r="1427">
      <c r="A1427" s="160" t="n">
        <v>37399</v>
      </c>
      <c r="B1427" s="9" t="n">
        <v>7.1</v>
      </c>
    </row>
    <row r="1428">
      <c r="A1428" s="160" t="n">
        <v>37400</v>
      </c>
      <c r="B1428" s="9" t="n">
        <v>7.08</v>
      </c>
    </row>
    <row r="1429">
      <c r="A1429" s="160" t="n">
        <v>37403</v>
      </c>
      <c r="B1429" s="9" t="n">
        <v>7.08</v>
      </c>
    </row>
    <row r="1430">
      <c r="A1430" s="160" t="n">
        <v>37404</v>
      </c>
      <c r="B1430" s="9" t="n">
        <v>7.09</v>
      </c>
    </row>
    <row r="1431">
      <c r="A1431" s="160" t="n">
        <v>37405</v>
      </c>
      <c r="B1431" s="9" t="n">
        <v>7.16</v>
      </c>
    </row>
    <row r="1432">
      <c r="A1432" s="160" t="n">
        <v>37406</v>
      </c>
      <c r="B1432" s="9" t="n">
        <v>7.22</v>
      </c>
    </row>
    <row r="1433">
      <c r="A1433" s="160" t="n">
        <v>37407</v>
      </c>
      <c r="B1433" s="9" t="n">
        <v>7.28</v>
      </c>
    </row>
    <row r="1434">
      <c r="A1434" s="160" t="n">
        <v>37410</v>
      </c>
      <c r="B1434" s="9" t="n">
        <v>7.27</v>
      </c>
    </row>
    <row r="1435">
      <c r="A1435" s="160" t="n">
        <v>37411</v>
      </c>
      <c r="B1435" s="9" t="n">
        <v>7.35</v>
      </c>
    </row>
    <row r="1436">
      <c r="A1436" s="160" t="n">
        <v>37412</v>
      </c>
      <c r="B1436" s="9" t="n">
        <v>7.31</v>
      </c>
    </row>
    <row r="1437">
      <c r="A1437" s="160" t="n">
        <v>37413</v>
      </c>
      <c r="B1437" s="9" t="n">
        <v>7.35</v>
      </c>
    </row>
    <row r="1438">
      <c r="A1438" s="160" t="n">
        <v>37414</v>
      </c>
      <c r="B1438" s="9" t="n">
        <v>7.41</v>
      </c>
    </row>
    <row r="1439">
      <c r="A1439" s="160" t="n">
        <v>37417</v>
      </c>
      <c r="B1439" s="9" t="n">
        <v>7.48</v>
      </c>
    </row>
    <row r="1440">
      <c r="A1440" s="160" t="n">
        <v>37418</v>
      </c>
      <c r="B1440" s="9" t="n">
        <v>7.57</v>
      </c>
    </row>
    <row r="1441">
      <c r="A1441" s="160" t="n">
        <v>37419</v>
      </c>
      <c r="B1441" s="9" t="n">
        <v>7.7</v>
      </c>
    </row>
    <row r="1442">
      <c r="A1442" s="160" t="n">
        <v>37420</v>
      </c>
      <c r="B1442" s="9" t="n">
        <v>7.75</v>
      </c>
    </row>
    <row r="1443">
      <c r="A1443" s="160" t="n">
        <v>37421</v>
      </c>
      <c r="B1443" s="9" t="n">
        <v>7.9</v>
      </c>
    </row>
    <row r="1444">
      <c r="A1444" s="160" t="n">
        <v>37424</v>
      </c>
      <c r="B1444" s="9" t="n">
        <v>7.85</v>
      </c>
    </row>
    <row r="1445">
      <c r="A1445" s="160" t="n">
        <v>37425</v>
      </c>
      <c r="B1445" s="9" t="n">
        <v>7.85</v>
      </c>
    </row>
    <row r="1446">
      <c r="A1446" s="160" t="n">
        <v>37426</v>
      </c>
      <c r="B1446" s="9" t="n">
        <v>7.97</v>
      </c>
    </row>
    <row r="1447">
      <c r="A1447" s="160" t="n">
        <v>37427</v>
      </c>
      <c r="B1447" s="9" t="n">
        <v>7.95</v>
      </c>
    </row>
    <row r="1448">
      <c r="A1448" s="160" t="n">
        <v>37428</v>
      </c>
      <c r="B1448" s="9" t="n">
        <v>8.140000000000001</v>
      </c>
    </row>
    <row r="1449">
      <c r="A1449" s="160" t="n">
        <v>37431</v>
      </c>
      <c r="B1449" s="9" t="n">
        <v>8.19</v>
      </c>
    </row>
    <row r="1450">
      <c r="A1450" s="160" t="n">
        <v>37432</v>
      </c>
      <c r="B1450" s="9" t="n">
        <v>8.27</v>
      </c>
    </row>
    <row r="1451">
      <c r="A1451" s="160" t="n">
        <v>37433</v>
      </c>
      <c r="B1451" s="9" t="n">
        <v>9.06</v>
      </c>
    </row>
    <row r="1452">
      <c r="A1452" s="160" t="n">
        <v>37434</v>
      </c>
      <c r="B1452" s="9" t="n">
        <v>9.140000000000001</v>
      </c>
    </row>
    <row r="1453">
      <c r="A1453" s="160" t="n">
        <v>37435</v>
      </c>
      <c r="B1453" s="9" t="n">
        <v>9.23</v>
      </c>
    </row>
    <row r="1454">
      <c r="A1454" s="160" t="n">
        <v>37437</v>
      </c>
      <c r="B1454" s="9" t="n">
        <v>8.75</v>
      </c>
    </row>
    <row r="1455">
      <c r="A1455" s="160" t="n">
        <v>37438</v>
      </c>
      <c r="B1455" s="9" t="n">
        <v>8.69</v>
      </c>
    </row>
    <row r="1456">
      <c r="A1456" s="160" t="n">
        <v>37439</v>
      </c>
      <c r="B1456" s="9" t="n">
        <v>8.93</v>
      </c>
    </row>
    <row r="1457">
      <c r="A1457" s="160" t="n">
        <v>37440</v>
      </c>
      <c r="B1457" s="9" t="n">
        <v>9.02</v>
      </c>
    </row>
    <row r="1458">
      <c r="A1458" s="160" t="n">
        <v>37441</v>
      </c>
      <c r="B1458" s="9" t="n">
        <v>9.02</v>
      </c>
    </row>
    <row r="1459">
      <c r="A1459" s="160" t="n">
        <v>37442</v>
      </c>
      <c r="B1459" s="9" t="n">
        <v>8.960000000000001</v>
      </c>
    </row>
    <row r="1460">
      <c r="A1460" s="160" t="n">
        <v>37445</v>
      </c>
      <c r="B1460" s="9" t="n">
        <v>8.99</v>
      </c>
    </row>
    <row r="1461">
      <c r="A1461" s="160" t="n">
        <v>37446</v>
      </c>
      <c r="B1461" s="9" t="n">
        <v>8.98</v>
      </c>
    </row>
    <row r="1462">
      <c r="A1462" s="160" t="n">
        <v>37447</v>
      </c>
      <c r="B1462" s="9" t="n">
        <v>9.06</v>
      </c>
    </row>
    <row r="1463">
      <c r="A1463" s="160" t="n">
        <v>37448</v>
      </c>
      <c r="B1463" s="9" t="n">
        <v>9.26</v>
      </c>
    </row>
    <row r="1464">
      <c r="A1464" s="160" t="n">
        <v>37449</v>
      </c>
      <c r="B1464" s="9" t="n">
        <v>9.26</v>
      </c>
    </row>
    <row r="1465">
      <c r="A1465" s="160" t="n">
        <v>37452</v>
      </c>
      <c r="B1465" s="9" t="n">
        <v>9.19</v>
      </c>
    </row>
    <row r="1466">
      <c r="A1466" s="160" t="n">
        <v>37453</v>
      </c>
      <c r="B1466" s="9" t="n">
        <v>9.130000000000001</v>
      </c>
    </row>
    <row r="1467">
      <c r="A1467" s="160" t="n">
        <v>37454</v>
      </c>
      <c r="B1467" s="9" t="n">
        <v>9.19</v>
      </c>
    </row>
    <row r="1468">
      <c r="A1468" s="160" t="n">
        <v>37455</v>
      </c>
      <c r="B1468" s="9" t="n">
        <v>9.26</v>
      </c>
    </row>
    <row r="1469">
      <c r="A1469" s="160" t="n">
        <v>37456</v>
      </c>
      <c r="B1469" s="9" t="n">
        <v>9.369999999999999</v>
      </c>
    </row>
    <row r="1470">
      <c r="A1470" s="160" t="n">
        <v>37459</v>
      </c>
      <c r="B1470" s="9" t="n">
        <v>9.49</v>
      </c>
    </row>
    <row r="1471">
      <c r="A1471" s="160" t="n">
        <v>37460</v>
      </c>
      <c r="B1471" s="9" t="n">
        <v>9.710000000000001</v>
      </c>
    </row>
    <row r="1472">
      <c r="A1472" s="160" t="n">
        <v>37461</v>
      </c>
      <c r="B1472" s="9" t="n">
        <v>9.960000000000001</v>
      </c>
    </row>
    <row r="1473">
      <c r="A1473" s="160" t="n">
        <v>37462</v>
      </c>
      <c r="B1473" s="9" t="n">
        <v>9.98</v>
      </c>
    </row>
    <row r="1474">
      <c r="A1474" s="160" t="n">
        <v>37463</v>
      </c>
      <c r="B1474" s="9" t="n">
        <v>10.13</v>
      </c>
    </row>
    <row r="1475">
      <c r="A1475" s="160" t="n">
        <v>37466</v>
      </c>
      <c r="B1475" s="9" t="n">
        <v>10.01</v>
      </c>
    </row>
    <row r="1476">
      <c r="A1476" s="160" t="n">
        <v>37467</v>
      </c>
      <c r="B1476" s="9" t="n">
        <v>9.99</v>
      </c>
    </row>
    <row r="1477">
      <c r="A1477" s="160" t="n">
        <v>37468</v>
      </c>
      <c r="B1477" s="9" t="n">
        <v>9.710000000000001</v>
      </c>
    </row>
    <row r="1478">
      <c r="A1478" s="160" t="n">
        <v>37469</v>
      </c>
      <c r="B1478" s="9" t="n">
        <v>9.539999999999999</v>
      </c>
    </row>
    <row r="1479">
      <c r="A1479" s="160" t="n">
        <v>37470</v>
      </c>
      <c r="B1479" s="9" t="n">
        <v>9.76</v>
      </c>
    </row>
    <row r="1480">
      <c r="A1480" s="160" t="n">
        <v>37473</v>
      </c>
      <c r="B1480" s="9" t="n">
        <v>9.91</v>
      </c>
    </row>
    <row r="1481">
      <c r="A1481" s="160" t="n">
        <v>37474</v>
      </c>
      <c r="B1481" s="9" t="n">
        <v>9.81</v>
      </c>
    </row>
    <row r="1482">
      <c r="A1482" s="160" t="n">
        <v>37475</v>
      </c>
      <c r="B1482" s="9" t="n">
        <v>9.890000000000001</v>
      </c>
    </row>
    <row r="1483">
      <c r="A1483" s="160" t="n">
        <v>37476</v>
      </c>
      <c r="B1483" s="9" t="n">
        <v>9.85</v>
      </c>
    </row>
    <row r="1484">
      <c r="A1484" s="160" t="n">
        <v>37477</v>
      </c>
      <c r="B1484" s="9" t="n">
        <v>9.92</v>
      </c>
    </row>
    <row r="1485">
      <c r="A1485" s="160" t="n">
        <v>37480</v>
      </c>
      <c r="B1485" s="9" t="n">
        <v>10</v>
      </c>
    </row>
    <row r="1486">
      <c r="A1486" s="160" t="n">
        <v>37481</v>
      </c>
      <c r="B1486" s="9" t="n">
        <v>10.15</v>
      </c>
    </row>
    <row r="1487">
      <c r="A1487" s="160" t="n">
        <v>37482</v>
      </c>
      <c r="B1487" s="9" t="n">
        <v>10.2</v>
      </c>
    </row>
    <row r="1488">
      <c r="A1488" s="160" t="n">
        <v>37483</v>
      </c>
      <c r="B1488" s="9" t="n">
        <v>10.01</v>
      </c>
    </row>
    <row r="1489">
      <c r="A1489" s="160" t="n">
        <v>37484</v>
      </c>
      <c r="B1489" s="9" t="n">
        <v>9.93</v>
      </c>
    </row>
    <row r="1490">
      <c r="A1490" s="160" t="n">
        <v>37487</v>
      </c>
      <c r="B1490" s="9" t="n">
        <v>9.93</v>
      </c>
    </row>
    <row r="1491">
      <c r="A1491" s="160" t="n">
        <v>37488</v>
      </c>
      <c r="B1491" s="9" t="n">
        <v>9.94</v>
      </c>
    </row>
    <row r="1492">
      <c r="A1492" s="160" t="n">
        <v>37489</v>
      </c>
      <c r="B1492" s="9" t="n">
        <v>9.880000000000001</v>
      </c>
    </row>
    <row r="1493">
      <c r="A1493" s="160" t="n">
        <v>37490</v>
      </c>
      <c r="B1493" s="9" t="n">
        <v>9.65</v>
      </c>
    </row>
    <row r="1494">
      <c r="A1494" s="160" t="n">
        <v>37491</v>
      </c>
      <c r="B1494" s="9" t="n">
        <v>9.619999999999999</v>
      </c>
    </row>
    <row r="1495">
      <c r="A1495" s="160" t="n">
        <v>37494</v>
      </c>
      <c r="B1495" s="9" t="n">
        <v>9.550000000000001</v>
      </c>
    </row>
    <row r="1496">
      <c r="A1496" s="160" t="n">
        <v>37495</v>
      </c>
      <c r="B1496" s="9" t="n">
        <v>9.44</v>
      </c>
    </row>
    <row r="1497">
      <c r="A1497" s="160" t="n">
        <v>37496</v>
      </c>
      <c r="B1497" s="9" t="n">
        <v>9.48</v>
      </c>
    </row>
    <row r="1498">
      <c r="A1498" s="160" t="n">
        <v>37497</v>
      </c>
      <c r="B1498" s="9" t="n">
        <v>9.51</v>
      </c>
    </row>
    <row r="1499">
      <c r="A1499" s="160" t="n">
        <v>37498</v>
      </c>
      <c r="B1499" s="9" t="n">
        <v>9.5</v>
      </c>
    </row>
    <row r="1500">
      <c r="A1500" s="160" t="n">
        <v>37499</v>
      </c>
      <c r="B1500" s="9" t="n">
        <v>9.609999999999999</v>
      </c>
    </row>
    <row r="1501">
      <c r="A1501" s="160" t="n">
        <v>37501</v>
      </c>
      <c r="B1501" s="9" t="n">
        <v>9.6</v>
      </c>
    </row>
    <row r="1502">
      <c r="A1502" s="160" t="n">
        <v>37502</v>
      </c>
      <c r="B1502" s="9" t="n">
        <v>9.76</v>
      </c>
    </row>
    <row r="1503">
      <c r="A1503" s="160" t="n">
        <v>37503</v>
      </c>
      <c r="B1503" s="9" t="n">
        <v>9.75</v>
      </c>
    </row>
    <row r="1504">
      <c r="A1504" s="160" t="n">
        <v>37504</v>
      </c>
      <c r="B1504" s="9" t="n">
        <v>9.82</v>
      </c>
    </row>
    <row r="1505">
      <c r="A1505" s="160" t="n">
        <v>37505</v>
      </c>
      <c r="B1505" s="9" t="n">
        <v>9.69</v>
      </c>
    </row>
    <row r="1506">
      <c r="A1506" s="160" t="n">
        <v>37508</v>
      </c>
      <c r="B1506" s="9" t="n">
        <v>9.69</v>
      </c>
    </row>
    <row r="1507">
      <c r="A1507" s="160" t="n">
        <v>37509</v>
      </c>
      <c r="B1507" s="9" t="n">
        <v>9.699999999999999</v>
      </c>
    </row>
    <row r="1508">
      <c r="A1508" s="160" t="n">
        <v>37510</v>
      </c>
      <c r="B1508" s="9" t="n">
        <v>9.59</v>
      </c>
    </row>
    <row r="1509">
      <c r="A1509" s="160" t="n">
        <v>37511</v>
      </c>
      <c r="B1509" s="9" t="n">
        <v>9.630000000000001</v>
      </c>
    </row>
    <row r="1510">
      <c r="A1510" s="160" t="n">
        <v>37512</v>
      </c>
      <c r="B1510" s="9" t="n">
        <v>9.65</v>
      </c>
    </row>
    <row r="1511">
      <c r="A1511" s="160" t="n">
        <v>37515</v>
      </c>
      <c r="B1511" s="9" t="n">
        <v>9.609999999999999</v>
      </c>
    </row>
    <row r="1512">
      <c r="A1512" s="160" t="n">
        <v>37516</v>
      </c>
      <c r="B1512" s="9" t="n">
        <v>9.6</v>
      </c>
    </row>
    <row r="1513">
      <c r="A1513" s="160" t="n">
        <v>37517</v>
      </c>
      <c r="B1513" s="9" t="n">
        <v>9.65</v>
      </c>
    </row>
    <row r="1514">
      <c r="A1514" s="160" t="n">
        <v>37518</v>
      </c>
      <c r="B1514" s="9" t="n">
        <v>9.82</v>
      </c>
    </row>
    <row r="1515">
      <c r="A1515" s="160" t="n">
        <v>37519</v>
      </c>
      <c r="B1515" s="9" t="n">
        <v>9.92</v>
      </c>
    </row>
    <row r="1516">
      <c r="A1516" s="160" t="n">
        <v>37522</v>
      </c>
      <c r="B1516" s="9" t="n">
        <v>10.12</v>
      </c>
    </row>
    <row r="1517">
      <c r="A1517" s="160" t="n">
        <v>37523</v>
      </c>
      <c r="B1517" s="9" t="n">
        <v>10.26</v>
      </c>
    </row>
    <row r="1518">
      <c r="A1518" s="160" t="n">
        <v>37524</v>
      </c>
      <c r="B1518" s="9" t="n">
        <v>10.18</v>
      </c>
    </row>
    <row r="1519">
      <c r="A1519" s="160" t="n">
        <v>37525</v>
      </c>
      <c r="B1519" s="9" t="n">
        <v>10.17</v>
      </c>
    </row>
    <row r="1520">
      <c r="A1520" s="160" t="n">
        <v>37526</v>
      </c>
      <c r="B1520" s="9" t="n">
        <v>10.3</v>
      </c>
    </row>
    <row r="1521">
      <c r="A1521" s="160" t="n">
        <v>37529</v>
      </c>
      <c r="B1521" s="9" t="n">
        <v>10.33</v>
      </c>
    </row>
    <row r="1522">
      <c r="A1522" s="160" t="n">
        <v>37530</v>
      </c>
      <c r="B1522" s="9" t="n">
        <v>10.21</v>
      </c>
    </row>
    <row r="1523">
      <c r="A1523" s="160" t="n">
        <v>37531</v>
      </c>
      <c r="B1523" s="9" t="n">
        <v>10.34</v>
      </c>
    </row>
    <row r="1524">
      <c r="A1524" s="160" t="n">
        <v>37532</v>
      </c>
      <c r="B1524" s="9" t="n">
        <v>10.48</v>
      </c>
    </row>
    <row r="1525">
      <c r="A1525" s="160" t="n">
        <v>37533</v>
      </c>
      <c r="B1525" s="9" t="n">
        <v>10.55</v>
      </c>
    </row>
    <row r="1526">
      <c r="A1526" s="160" t="n">
        <v>37536</v>
      </c>
      <c r="B1526" s="9" t="n">
        <v>10.71</v>
      </c>
    </row>
    <row r="1527">
      <c r="A1527" s="160" t="n">
        <v>37537</v>
      </c>
      <c r="B1527" s="9" t="n">
        <v>10.87</v>
      </c>
    </row>
    <row r="1528">
      <c r="A1528" s="160" t="n">
        <v>37538</v>
      </c>
      <c r="B1528" s="9" t="n">
        <v>11.17</v>
      </c>
    </row>
    <row r="1529">
      <c r="A1529" s="160" t="n">
        <v>37539</v>
      </c>
      <c r="B1529" s="9" t="n">
        <v>11.2</v>
      </c>
    </row>
    <row r="1530">
      <c r="A1530" s="160" t="n">
        <v>37540</v>
      </c>
      <c r="B1530" s="9" t="n">
        <v>11.07</v>
      </c>
    </row>
    <row r="1531">
      <c r="A1531" s="160" t="n">
        <v>37543</v>
      </c>
      <c r="B1531" s="9" t="n">
        <v>11.09</v>
      </c>
    </row>
    <row r="1532">
      <c r="A1532" s="160" t="n">
        <v>37544</v>
      </c>
      <c r="B1532" s="9" t="n">
        <v>10.73</v>
      </c>
    </row>
    <row r="1533">
      <c r="A1533" s="160" t="n">
        <v>37545</v>
      </c>
      <c r="B1533" s="9" t="n">
        <v>10.73</v>
      </c>
    </row>
    <row r="1534">
      <c r="A1534" s="160" t="n">
        <v>37546</v>
      </c>
      <c r="B1534" s="9" t="n">
        <v>10.64</v>
      </c>
    </row>
    <row r="1535">
      <c r="A1535" s="160" t="n">
        <v>37547</v>
      </c>
      <c r="B1535" s="9" t="n">
        <v>10.65</v>
      </c>
    </row>
    <row r="1536">
      <c r="A1536" s="160" t="n">
        <v>37550</v>
      </c>
      <c r="B1536" s="9" t="n">
        <v>10.54</v>
      </c>
    </row>
    <row r="1537">
      <c r="A1537" s="160" t="n">
        <v>37551</v>
      </c>
      <c r="B1537" s="9" t="n">
        <v>10.53</v>
      </c>
    </row>
    <row r="1538">
      <c r="A1538" s="160" t="n">
        <v>37552</v>
      </c>
      <c r="B1538" s="9" t="n">
        <v>10.54</v>
      </c>
    </row>
    <row r="1539">
      <c r="A1539" s="160" t="n">
        <v>37553</v>
      </c>
      <c r="B1539" s="9" t="n">
        <v>10.53</v>
      </c>
    </row>
    <row r="1540">
      <c r="A1540" s="160" t="n">
        <v>37554</v>
      </c>
      <c r="B1540" s="9" t="n">
        <v>10.57</v>
      </c>
    </row>
    <row r="1541">
      <c r="A1541" s="160" t="n">
        <v>37557</v>
      </c>
      <c r="B1541" s="9" t="n">
        <v>10.55</v>
      </c>
    </row>
    <row r="1542">
      <c r="A1542" s="160" t="n">
        <v>37558</v>
      </c>
      <c r="B1542" s="9" t="n">
        <v>10.67</v>
      </c>
    </row>
    <row r="1543">
      <c r="A1543" s="160" t="n">
        <v>37559</v>
      </c>
      <c r="B1543" s="9" t="n">
        <v>10.62</v>
      </c>
    </row>
    <row r="1544">
      <c r="A1544" s="160" t="n">
        <v>37560</v>
      </c>
      <c r="B1544" s="9" t="n">
        <v>10.59</v>
      </c>
    </row>
    <row r="1545">
      <c r="A1545" s="160" t="n">
        <v>37561</v>
      </c>
      <c r="B1545" s="9" t="n">
        <v>10.47</v>
      </c>
    </row>
    <row r="1546">
      <c r="A1546" s="160" t="n">
        <v>37564</v>
      </c>
      <c r="B1546" s="9" t="n">
        <v>10.3</v>
      </c>
    </row>
    <row r="1547">
      <c r="A1547" s="160" t="n">
        <v>37565</v>
      </c>
      <c r="B1547" s="9" t="n">
        <v>10.19</v>
      </c>
    </row>
    <row r="1548">
      <c r="A1548" s="160" t="n">
        <v>37566</v>
      </c>
      <c r="B1548" s="9" t="n">
        <v>10.1</v>
      </c>
    </row>
    <row r="1549">
      <c r="A1549" s="160" t="n">
        <v>37567</v>
      </c>
      <c r="B1549" s="9" t="n">
        <v>10.12</v>
      </c>
    </row>
    <row r="1550">
      <c r="A1550" s="160" t="n">
        <v>37568</v>
      </c>
      <c r="B1550" s="9" t="n">
        <v>10.16</v>
      </c>
    </row>
    <row r="1551">
      <c r="A1551" s="160" t="n">
        <v>37571</v>
      </c>
      <c r="B1551" s="9" t="n">
        <v>10.18</v>
      </c>
    </row>
    <row r="1552">
      <c r="A1552" s="160" t="n">
        <v>37572</v>
      </c>
      <c r="B1552" s="9" t="n">
        <v>10.15</v>
      </c>
    </row>
    <row r="1553">
      <c r="A1553" s="160" t="n">
        <v>37573</v>
      </c>
      <c r="B1553" s="9" t="n">
        <v>10.11</v>
      </c>
    </row>
    <row r="1554">
      <c r="A1554" s="160" t="n">
        <v>37574</v>
      </c>
      <c r="B1554" s="9" t="n">
        <v>9.94</v>
      </c>
    </row>
    <row r="1555">
      <c r="A1555" s="160" t="n">
        <v>37575</v>
      </c>
      <c r="B1555" s="9" t="n">
        <v>9.779999999999999</v>
      </c>
    </row>
    <row r="1556">
      <c r="A1556" s="160" t="n">
        <v>37578</v>
      </c>
      <c r="B1556" s="9" t="n">
        <v>9.699999999999999</v>
      </c>
    </row>
    <row r="1557">
      <c r="A1557" s="160" t="n">
        <v>37579</v>
      </c>
      <c r="B1557" s="9" t="n">
        <v>9.609999999999999</v>
      </c>
    </row>
    <row r="1558">
      <c r="A1558" s="160" t="n">
        <v>37580</v>
      </c>
      <c r="B1558" s="9" t="n">
        <v>9.390000000000001</v>
      </c>
    </row>
    <row r="1559">
      <c r="A1559" s="160" t="n">
        <v>37581</v>
      </c>
      <c r="B1559" s="9" t="n">
        <v>9.15</v>
      </c>
    </row>
    <row r="1560">
      <c r="A1560" s="160" t="n">
        <v>37582</v>
      </c>
      <c r="B1560" s="9" t="n">
        <v>9.039999999999999</v>
      </c>
    </row>
    <row r="1561">
      <c r="A1561" s="160" t="n">
        <v>37585</v>
      </c>
      <c r="B1561" s="9" t="n">
        <v>9.01</v>
      </c>
    </row>
    <row r="1562">
      <c r="A1562" s="160" t="n">
        <v>37586</v>
      </c>
      <c r="B1562" s="9" t="n">
        <v>9.140000000000001</v>
      </c>
    </row>
    <row r="1563">
      <c r="A1563" s="160" t="n">
        <v>37587</v>
      </c>
      <c r="B1563" s="9" t="n">
        <v>8.94</v>
      </c>
    </row>
    <row r="1564">
      <c r="A1564" s="160" t="n">
        <v>37588</v>
      </c>
      <c r="B1564" s="9" t="n">
        <v>8.94</v>
      </c>
    </row>
    <row r="1565">
      <c r="A1565" s="160" t="n">
        <v>37589</v>
      </c>
      <c r="B1565" s="9" t="n">
        <v>9.01</v>
      </c>
    </row>
    <row r="1566">
      <c r="A1566" s="160" t="n">
        <v>37590</v>
      </c>
      <c r="B1566" s="9" t="n">
        <v>8.83</v>
      </c>
    </row>
    <row r="1567">
      <c r="A1567" s="160" t="n">
        <v>37592</v>
      </c>
      <c r="B1567" s="9" t="n">
        <v>8.67</v>
      </c>
    </row>
    <row r="1568">
      <c r="A1568" s="160" t="n">
        <v>37593</v>
      </c>
      <c r="B1568" s="9" t="n">
        <v>8.67</v>
      </c>
    </row>
    <row r="1569">
      <c r="A1569" s="160" t="n">
        <v>37594</v>
      </c>
      <c r="B1569" s="9" t="n">
        <v>8.81</v>
      </c>
    </row>
    <row r="1570">
      <c r="A1570" s="160" t="n">
        <v>37595</v>
      </c>
      <c r="B1570" s="9" t="n">
        <v>8.890000000000001</v>
      </c>
    </row>
    <row r="1571">
      <c r="A1571" s="160" t="n">
        <v>37596</v>
      </c>
      <c r="B1571" s="9" t="n">
        <v>9</v>
      </c>
    </row>
    <row r="1572">
      <c r="A1572" s="160" t="n">
        <v>37599</v>
      </c>
      <c r="B1572" s="9" t="n">
        <v>9.08</v>
      </c>
    </row>
    <row r="1573">
      <c r="A1573" s="160" t="n">
        <v>37600</v>
      </c>
      <c r="B1573" s="9" t="n">
        <v>9.050000000000001</v>
      </c>
    </row>
    <row r="1574">
      <c r="A1574" s="160" t="n">
        <v>37601</v>
      </c>
      <c r="B1574" s="9" t="n">
        <v>9.09</v>
      </c>
    </row>
    <row r="1575">
      <c r="A1575" s="160" t="n">
        <v>37602</v>
      </c>
      <c r="B1575" s="9" t="n">
        <v>9.06</v>
      </c>
    </row>
    <row r="1576">
      <c r="A1576" s="160" t="n">
        <v>37603</v>
      </c>
      <c r="B1576" s="9" t="n">
        <v>8.99</v>
      </c>
    </row>
    <row r="1577">
      <c r="A1577" s="160" t="n">
        <v>37606</v>
      </c>
      <c r="B1577" s="9" t="n">
        <v>8.880000000000001</v>
      </c>
    </row>
    <row r="1578">
      <c r="A1578" s="160" t="n">
        <v>37607</v>
      </c>
      <c r="B1578" s="9" t="n">
        <v>8.9</v>
      </c>
    </row>
    <row r="1579">
      <c r="A1579" s="160" t="n">
        <v>37608</v>
      </c>
      <c r="B1579" s="9" t="n">
        <v>8.94</v>
      </c>
    </row>
    <row r="1580">
      <c r="A1580" s="160" t="n">
        <v>37609</v>
      </c>
      <c r="B1580" s="9" t="n">
        <v>9.029999999999999</v>
      </c>
    </row>
    <row r="1581">
      <c r="A1581" s="160" t="n">
        <v>37610</v>
      </c>
      <c r="B1581" s="9" t="n">
        <v>8.99</v>
      </c>
    </row>
    <row r="1582">
      <c r="A1582" s="160" t="n">
        <v>37613</v>
      </c>
      <c r="B1582" s="9" t="n">
        <v>9</v>
      </c>
    </row>
    <row r="1583">
      <c r="A1583" s="160" t="n">
        <v>37614</v>
      </c>
      <c r="B1583" s="9" t="n">
        <v>9.01</v>
      </c>
    </row>
    <row r="1584">
      <c r="A1584" s="160" t="n">
        <v>37615</v>
      </c>
    </row>
    <row r="1585">
      <c r="A1585" s="160" t="n">
        <v>37616</v>
      </c>
      <c r="B1585" s="9" t="n">
        <v>9.02</v>
      </c>
    </row>
    <row r="1586">
      <c r="A1586" s="160" t="n">
        <v>37617</v>
      </c>
      <c r="B1586" s="9" t="n">
        <v>9.109999999999999</v>
      </c>
    </row>
    <row r="1587">
      <c r="A1587" s="160" t="n">
        <v>37620</v>
      </c>
      <c r="B1587" s="9" t="n">
        <v>9.130000000000001</v>
      </c>
    </row>
    <row r="1588">
      <c r="A1588" s="160" t="n">
        <v>37621</v>
      </c>
      <c r="B1588" s="9" t="n">
        <v>8.9</v>
      </c>
    </row>
    <row r="1589">
      <c r="A1589" s="160" t="n">
        <v>37622</v>
      </c>
    </row>
    <row r="1590">
      <c r="A1590" s="160" t="n">
        <v>37623</v>
      </c>
      <c r="B1590" s="9" t="n">
        <v>8.65</v>
      </c>
    </row>
    <row r="1591">
      <c r="A1591" s="160" t="n">
        <v>37624</v>
      </c>
      <c r="B1591" s="9" t="n">
        <v>8.57</v>
      </c>
    </row>
    <row r="1592">
      <c r="A1592" s="160" t="n">
        <v>37627</v>
      </c>
      <c r="B1592" s="9" t="n">
        <v>8.41</v>
      </c>
    </row>
    <row r="1593">
      <c r="A1593" s="160" t="n">
        <v>37628</v>
      </c>
      <c r="B1593" s="9" t="n">
        <v>8.26</v>
      </c>
    </row>
    <row r="1594">
      <c r="A1594" s="160" t="n">
        <v>37629</v>
      </c>
      <c r="B1594" s="9" t="n">
        <v>8.18</v>
      </c>
    </row>
    <row r="1595">
      <c r="A1595" s="160" t="n">
        <v>37630</v>
      </c>
      <c r="B1595" s="9" t="n">
        <v>7.95</v>
      </c>
    </row>
    <row r="1596">
      <c r="A1596" s="160" t="n">
        <v>37631</v>
      </c>
      <c r="B1596" s="9" t="n">
        <v>7.92</v>
      </c>
    </row>
    <row r="1597">
      <c r="A1597" s="160" t="n">
        <v>37634</v>
      </c>
      <c r="B1597" s="9" t="n">
        <v>7.92</v>
      </c>
    </row>
    <row r="1598">
      <c r="A1598" s="160" t="n">
        <v>37635</v>
      </c>
      <c r="B1598" s="9" t="n">
        <v>7.96</v>
      </c>
    </row>
    <row r="1599">
      <c r="A1599" s="160" t="n">
        <v>37636</v>
      </c>
      <c r="B1599" s="9" t="n">
        <v>7.96</v>
      </c>
    </row>
    <row r="1600">
      <c r="A1600" s="160" t="n">
        <v>37637</v>
      </c>
      <c r="B1600" s="9" t="n">
        <v>7.99</v>
      </c>
    </row>
    <row r="1601">
      <c r="A1601" s="160" t="n">
        <v>37638</v>
      </c>
      <c r="B1601" s="9" t="n">
        <v>8.1</v>
      </c>
    </row>
    <row r="1602">
      <c r="A1602" s="160" t="n">
        <v>37641</v>
      </c>
      <c r="B1602" s="9" t="n">
        <v>8.109999999999999</v>
      </c>
    </row>
    <row r="1603">
      <c r="A1603" s="160" t="n">
        <v>37642</v>
      </c>
      <c r="B1603" s="9" t="n">
        <v>8.119999999999999</v>
      </c>
    </row>
    <row r="1604">
      <c r="A1604" s="160" t="n">
        <v>37643</v>
      </c>
      <c r="B1604" s="9" t="n">
        <v>8.23</v>
      </c>
    </row>
    <row r="1605">
      <c r="A1605" s="160" t="n">
        <v>37644</v>
      </c>
      <c r="B1605" s="9" t="n">
        <v>8.16</v>
      </c>
    </row>
    <row r="1606">
      <c r="A1606" s="160" t="n">
        <v>37645</v>
      </c>
      <c r="B1606" s="9" t="n">
        <v>8.210000000000001</v>
      </c>
    </row>
    <row r="1607">
      <c r="A1607" s="160" t="n">
        <v>37648</v>
      </c>
      <c r="B1607" s="9" t="n">
        <v>8.289999999999999</v>
      </c>
    </row>
    <row r="1608">
      <c r="A1608" s="160" t="n">
        <v>37649</v>
      </c>
      <c r="B1608" s="9" t="n">
        <v>8.25</v>
      </c>
    </row>
    <row r="1609">
      <c r="A1609" s="160" t="n">
        <v>37650</v>
      </c>
      <c r="B1609" s="9" t="n">
        <v>8.24</v>
      </c>
    </row>
    <row r="1610">
      <c r="A1610" s="160" t="n">
        <v>37651</v>
      </c>
      <c r="B1610" s="9" t="n">
        <v>8.25</v>
      </c>
    </row>
    <row r="1611">
      <c r="A1611" s="160" t="n">
        <v>37652</v>
      </c>
      <c r="B1611" s="9" t="n">
        <v>8.289999999999999</v>
      </c>
    </row>
    <row r="1612">
      <c r="A1612" s="160" t="n">
        <v>37655</v>
      </c>
      <c r="B1612" s="9" t="n">
        <v>8.210000000000001</v>
      </c>
    </row>
    <row r="1613">
      <c r="A1613" s="160" t="n">
        <v>37656</v>
      </c>
      <c r="B1613" s="9" t="n">
        <v>8.279999999999999</v>
      </c>
    </row>
    <row r="1614">
      <c r="A1614" s="160" t="n">
        <v>37657</v>
      </c>
      <c r="B1614" s="9" t="n">
        <v>8.23</v>
      </c>
    </row>
    <row r="1615">
      <c r="A1615" s="160" t="n">
        <v>37658</v>
      </c>
      <c r="B1615" s="9" t="n">
        <v>8.35</v>
      </c>
    </row>
    <row r="1616">
      <c r="A1616" s="160" t="n">
        <v>37659</v>
      </c>
      <c r="B1616" s="9" t="n">
        <v>8.390000000000001</v>
      </c>
    </row>
    <row r="1617">
      <c r="A1617" s="160" t="n">
        <v>37662</v>
      </c>
      <c r="B1617" s="9" t="n">
        <v>8.35</v>
      </c>
    </row>
    <row r="1618">
      <c r="A1618" s="160" t="n">
        <v>37663</v>
      </c>
      <c r="B1618" s="9" t="n">
        <v>8.369999999999999</v>
      </c>
    </row>
    <row r="1619">
      <c r="A1619" s="160" t="n">
        <v>37664</v>
      </c>
      <c r="B1619" s="9" t="n">
        <v>8.5</v>
      </c>
    </row>
    <row r="1620">
      <c r="A1620" s="160" t="n">
        <v>37665</v>
      </c>
      <c r="B1620" s="9" t="n">
        <v>8.69</v>
      </c>
    </row>
    <row r="1621">
      <c r="A1621" s="160" t="n">
        <v>37666</v>
      </c>
      <c r="B1621" s="9" t="n">
        <v>8.619999999999999</v>
      </c>
    </row>
    <row r="1622">
      <c r="A1622" s="160" t="n">
        <v>37669</v>
      </c>
      <c r="B1622" s="9" t="n">
        <v>8.58</v>
      </c>
    </row>
    <row r="1623">
      <c r="A1623" s="160" t="n">
        <v>37670</v>
      </c>
      <c r="B1623" s="9" t="n">
        <v>8.56</v>
      </c>
    </row>
    <row r="1624">
      <c r="A1624" s="160" t="n">
        <v>37671</v>
      </c>
      <c r="B1624" s="9" t="n">
        <v>8.529999999999999</v>
      </c>
    </row>
    <row r="1625">
      <c r="A1625" s="160" t="n">
        <v>37672</v>
      </c>
      <c r="B1625" s="9" t="n">
        <v>8.51</v>
      </c>
    </row>
    <row r="1626">
      <c r="A1626" s="160" t="n">
        <v>37673</v>
      </c>
      <c r="B1626" s="9" t="n">
        <v>8.42</v>
      </c>
    </row>
    <row r="1627">
      <c r="A1627" s="160" t="n">
        <v>37676</v>
      </c>
      <c r="B1627" s="9" t="n">
        <v>8.41</v>
      </c>
    </row>
    <row r="1628">
      <c r="A1628" s="160" t="n">
        <v>37677</v>
      </c>
      <c r="B1628" s="9" t="n">
        <v>8.449999999999999</v>
      </c>
    </row>
    <row r="1629">
      <c r="A1629" s="160" t="n">
        <v>37678</v>
      </c>
      <c r="B1629" s="9" t="n">
        <v>8.44</v>
      </c>
    </row>
    <row r="1630">
      <c r="A1630" s="160" t="n">
        <v>37679</v>
      </c>
      <c r="B1630" s="9" t="n">
        <v>8.4</v>
      </c>
    </row>
    <row r="1631">
      <c r="A1631" s="160" t="n">
        <v>37680</v>
      </c>
      <c r="B1631" s="9" t="n">
        <v>8.380000000000001</v>
      </c>
    </row>
    <row r="1632">
      <c r="A1632" s="160" t="n">
        <v>37683</v>
      </c>
      <c r="B1632" s="9" t="n">
        <v>8.289999999999999</v>
      </c>
    </row>
    <row r="1633">
      <c r="A1633" s="160" t="n">
        <v>37684</v>
      </c>
      <c r="B1633" s="9" t="n">
        <v>8.31</v>
      </c>
    </row>
    <row r="1634">
      <c r="A1634" s="160" t="n">
        <v>37685</v>
      </c>
      <c r="B1634" s="9" t="n">
        <v>8.33</v>
      </c>
    </row>
    <row r="1635">
      <c r="A1635" s="160" t="n">
        <v>37686</v>
      </c>
      <c r="B1635" s="9" t="n">
        <v>8.31</v>
      </c>
    </row>
    <row r="1636">
      <c r="A1636" s="160" t="n">
        <v>37687</v>
      </c>
      <c r="B1636" s="9" t="n">
        <v>8.34</v>
      </c>
    </row>
    <row r="1637">
      <c r="A1637" s="160" t="n">
        <v>37690</v>
      </c>
      <c r="B1637" s="9" t="n">
        <v>8.380000000000001</v>
      </c>
    </row>
    <row r="1638">
      <c r="A1638" s="160" t="n">
        <v>37691</v>
      </c>
      <c r="B1638" s="9" t="n">
        <v>8.33</v>
      </c>
    </row>
    <row r="1639">
      <c r="A1639" s="160" t="n">
        <v>37692</v>
      </c>
      <c r="B1639" s="9" t="n">
        <v>8.32</v>
      </c>
    </row>
    <row r="1640">
      <c r="A1640" s="160" t="n">
        <v>37693</v>
      </c>
      <c r="B1640" s="9" t="n">
        <v>8.16</v>
      </c>
    </row>
    <row r="1641">
      <c r="A1641" s="160" t="n">
        <v>37694</v>
      </c>
      <c r="B1641" s="9" t="n">
        <v>8.17</v>
      </c>
    </row>
    <row r="1642">
      <c r="A1642" s="160" t="n">
        <v>37697</v>
      </c>
      <c r="B1642" s="9" t="n">
        <v>8.039999999999999</v>
      </c>
    </row>
    <row r="1643">
      <c r="A1643" s="160" t="n">
        <v>37698</v>
      </c>
      <c r="B1643" s="9" t="n">
        <v>7.91</v>
      </c>
    </row>
    <row r="1644">
      <c r="A1644" s="160" t="n">
        <v>37699</v>
      </c>
      <c r="B1644" s="9" t="n">
        <v>7.88</v>
      </c>
    </row>
    <row r="1645">
      <c r="A1645" s="160" t="n">
        <v>37700</v>
      </c>
      <c r="B1645" s="9" t="n">
        <v>7.84</v>
      </c>
    </row>
    <row r="1646">
      <c r="A1646" s="160" t="n">
        <v>37701</v>
      </c>
      <c r="B1646" s="9" t="n">
        <v>7.69</v>
      </c>
    </row>
    <row r="1647">
      <c r="A1647" s="160" t="n">
        <v>37704</v>
      </c>
      <c r="B1647" s="9" t="n">
        <v>7.81</v>
      </c>
    </row>
    <row r="1648">
      <c r="A1648" s="160" t="n">
        <v>37705</v>
      </c>
      <c r="B1648" s="9" t="n">
        <v>7.8</v>
      </c>
    </row>
    <row r="1649">
      <c r="A1649" s="160" t="n">
        <v>37706</v>
      </c>
      <c r="B1649" s="9" t="n">
        <v>7.78</v>
      </c>
    </row>
    <row r="1650">
      <c r="A1650" s="160" t="n">
        <v>37707</v>
      </c>
      <c r="B1650" s="9" t="n">
        <v>7.76</v>
      </c>
    </row>
    <row r="1651">
      <c r="A1651" s="160" t="n">
        <v>37708</v>
      </c>
      <c r="B1651" s="9" t="n">
        <v>7.75</v>
      </c>
    </row>
    <row r="1652">
      <c r="A1652" s="160" t="n">
        <v>37711</v>
      </c>
      <c r="B1652" s="9" t="n">
        <v>7.72</v>
      </c>
    </row>
    <row r="1653">
      <c r="A1653" s="160" t="n">
        <v>37712</v>
      </c>
      <c r="B1653" s="9" t="n">
        <v>7.61</v>
      </c>
    </row>
    <row r="1654">
      <c r="A1654" s="160" t="n">
        <v>37713</v>
      </c>
      <c r="B1654" s="9" t="n">
        <v>7.36</v>
      </c>
    </row>
    <row r="1655">
      <c r="A1655" s="160" t="n">
        <v>37714</v>
      </c>
      <c r="B1655" s="9" t="n">
        <v>7.31</v>
      </c>
    </row>
    <row r="1656">
      <c r="A1656" s="160" t="n">
        <v>37715</v>
      </c>
      <c r="B1656" s="9" t="n">
        <v>7.24</v>
      </c>
    </row>
    <row r="1657">
      <c r="A1657" s="160" t="n">
        <v>37718</v>
      </c>
      <c r="B1657" s="9" t="n">
        <v>7.11</v>
      </c>
    </row>
    <row r="1658">
      <c r="A1658" s="160" t="n">
        <v>37719</v>
      </c>
      <c r="B1658" s="9" t="n">
        <v>7.21</v>
      </c>
    </row>
    <row r="1659">
      <c r="A1659" s="160" t="n">
        <v>37720</v>
      </c>
      <c r="B1659" s="9" t="n">
        <v>7.31</v>
      </c>
    </row>
    <row r="1660">
      <c r="A1660" s="160" t="n">
        <v>37721</v>
      </c>
      <c r="B1660" s="9" t="n">
        <v>7.28</v>
      </c>
    </row>
    <row r="1661">
      <c r="A1661" s="160" t="n">
        <v>37722</v>
      </c>
      <c r="B1661" s="9" t="n">
        <v>7.21</v>
      </c>
    </row>
    <row r="1662">
      <c r="A1662" s="160" t="n">
        <v>37725</v>
      </c>
      <c r="B1662" s="9" t="n">
        <v>7.12</v>
      </c>
    </row>
    <row r="1663">
      <c r="A1663" s="160" t="n">
        <v>37726</v>
      </c>
      <c r="B1663" s="9" t="n">
        <v>7.07</v>
      </c>
    </row>
    <row r="1664">
      <c r="A1664" s="160" t="n">
        <v>37727</v>
      </c>
      <c r="B1664" s="9" t="n">
        <v>7.05</v>
      </c>
    </row>
    <row r="1665">
      <c r="A1665" s="160" t="n">
        <v>37728</v>
      </c>
      <c r="B1665" s="9" t="n">
        <v>6.97</v>
      </c>
    </row>
    <row r="1666">
      <c r="A1666" s="160" t="n">
        <v>37729</v>
      </c>
    </row>
    <row r="1667">
      <c r="A1667" s="160" t="n">
        <v>37732</v>
      </c>
      <c r="B1667" s="9" t="n">
        <v>6.92</v>
      </c>
    </row>
    <row r="1668">
      <c r="A1668" s="160" t="n">
        <v>37733</v>
      </c>
      <c r="B1668" s="9" t="n">
        <v>6.86</v>
      </c>
    </row>
    <row r="1669">
      <c r="A1669" s="160" t="n">
        <v>37734</v>
      </c>
      <c r="B1669" s="9" t="n">
        <v>6.71</v>
      </c>
    </row>
    <row r="1670">
      <c r="A1670" s="160" t="n">
        <v>37735</v>
      </c>
      <c r="B1670" s="9" t="n">
        <v>6.69</v>
      </c>
    </row>
    <row r="1671">
      <c r="A1671" s="160" t="n">
        <v>37736</v>
      </c>
      <c r="B1671" s="9" t="n">
        <v>6.68</v>
      </c>
    </row>
    <row r="1672">
      <c r="A1672" s="160" t="n">
        <v>37739</v>
      </c>
      <c r="B1672" s="9" t="n">
        <v>6.64</v>
      </c>
    </row>
    <row r="1673">
      <c r="A1673" s="160" t="n">
        <v>37740</v>
      </c>
      <c r="B1673" s="9" t="n">
        <v>6.55</v>
      </c>
    </row>
    <row r="1674">
      <c r="A1674" s="160" t="n">
        <v>37741</v>
      </c>
      <c r="B1674" s="9" t="n">
        <v>6.44</v>
      </c>
    </row>
    <row r="1675">
      <c r="A1675" s="160" t="n">
        <v>37742</v>
      </c>
      <c r="B1675" s="9" t="n">
        <v>6.37</v>
      </c>
    </row>
    <row r="1676">
      <c r="A1676" s="160" t="n">
        <v>37743</v>
      </c>
      <c r="B1676" s="9" t="n">
        <v>6.26</v>
      </c>
    </row>
    <row r="1677">
      <c r="A1677" s="160" t="n">
        <v>37746</v>
      </c>
      <c r="B1677" s="9" t="n">
        <v>6.25</v>
      </c>
    </row>
    <row r="1678">
      <c r="A1678" s="160" t="n">
        <v>37747</v>
      </c>
      <c r="B1678" s="9" t="n">
        <v>6.34</v>
      </c>
    </row>
    <row r="1679">
      <c r="A1679" s="160" t="n">
        <v>37748</v>
      </c>
      <c r="B1679" s="9" t="n">
        <v>6.46</v>
      </c>
    </row>
    <row r="1680">
      <c r="A1680" s="160" t="n">
        <v>37749</v>
      </c>
      <c r="B1680" s="9" t="n">
        <v>6.55</v>
      </c>
    </row>
    <row r="1681">
      <c r="A1681" s="160" t="n">
        <v>37750</v>
      </c>
      <c r="B1681" s="9" t="n">
        <v>6.53</v>
      </c>
    </row>
    <row r="1682">
      <c r="A1682" s="160" t="n">
        <v>37753</v>
      </c>
      <c r="B1682" s="9" t="n">
        <v>6.53</v>
      </c>
    </row>
    <row r="1683">
      <c r="A1683" s="160" t="n">
        <v>37754</v>
      </c>
      <c r="B1683" s="9" t="n">
        <v>6.53</v>
      </c>
    </row>
    <row r="1684">
      <c r="A1684" s="160" t="n">
        <v>37755</v>
      </c>
      <c r="B1684" s="9" t="n">
        <v>6.62</v>
      </c>
    </row>
    <row r="1685">
      <c r="A1685" s="160" t="n">
        <v>37756</v>
      </c>
      <c r="B1685" s="9" t="n">
        <v>6.55</v>
      </c>
    </row>
    <row r="1686">
      <c r="A1686" s="160" t="n">
        <v>37757</v>
      </c>
      <c r="B1686" s="9" t="n">
        <v>6.63</v>
      </c>
    </row>
    <row r="1687">
      <c r="A1687" s="160" t="n">
        <v>37760</v>
      </c>
      <c r="B1687" s="9" t="n">
        <v>6.66</v>
      </c>
    </row>
    <row r="1688">
      <c r="A1688" s="160" t="n">
        <v>37761</v>
      </c>
      <c r="B1688" s="9" t="n">
        <v>6.77</v>
      </c>
    </row>
    <row r="1689">
      <c r="A1689" s="160" t="n">
        <v>37762</v>
      </c>
      <c r="B1689" s="9" t="n">
        <v>6.8</v>
      </c>
    </row>
    <row r="1690">
      <c r="A1690" s="160" t="n">
        <v>37763</v>
      </c>
      <c r="B1690" s="9" t="n">
        <v>6.86</v>
      </c>
    </row>
    <row r="1691">
      <c r="A1691" s="160" t="n">
        <v>37764</v>
      </c>
      <c r="B1691" s="9" t="n">
        <v>6.87</v>
      </c>
    </row>
    <row r="1692">
      <c r="A1692" s="160" t="n">
        <v>37767</v>
      </c>
      <c r="B1692" s="9" t="n">
        <v>6.87</v>
      </c>
    </row>
    <row r="1693">
      <c r="A1693" s="160" t="n">
        <v>37768</v>
      </c>
      <c r="B1693" s="9" t="n">
        <v>6.88</v>
      </c>
    </row>
    <row r="1694">
      <c r="A1694" s="160" t="n">
        <v>37769</v>
      </c>
      <c r="B1694" s="9" t="n">
        <v>6.89</v>
      </c>
    </row>
    <row r="1695">
      <c r="A1695" s="160" t="n">
        <v>37770</v>
      </c>
      <c r="B1695" s="9" t="n">
        <v>6.87</v>
      </c>
    </row>
    <row r="1696">
      <c r="A1696" s="160" t="n">
        <v>37771</v>
      </c>
      <c r="B1696" s="9" t="n">
        <v>6.81</v>
      </c>
    </row>
    <row r="1697">
      <c r="A1697" s="160" t="n">
        <v>37772</v>
      </c>
      <c r="B1697" s="9" t="n">
        <v>6.79</v>
      </c>
    </row>
    <row r="1698">
      <c r="A1698" s="160" t="n">
        <v>37774</v>
      </c>
      <c r="B1698" s="9" t="n">
        <v>6.66</v>
      </c>
    </row>
    <row r="1699">
      <c r="A1699" s="160" t="n">
        <v>37775</v>
      </c>
      <c r="B1699" s="9" t="n">
        <v>6.74</v>
      </c>
    </row>
    <row r="1700">
      <c r="A1700" s="160" t="n">
        <v>37776</v>
      </c>
      <c r="B1700" s="9" t="n">
        <v>6.7</v>
      </c>
    </row>
    <row r="1701">
      <c r="A1701" s="160" t="n">
        <v>37777</v>
      </c>
      <c r="B1701" s="9" t="n">
        <v>6.58</v>
      </c>
    </row>
    <row r="1702">
      <c r="A1702" s="160" t="n">
        <v>37778</v>
      </c>
      <c r="B1702" s="9" t="n">
        <v>6.48</v>
      </c>
    </row>
    <row r="1703">
      <c r="A1703" s="160" t="n">
        <v>37781</v>
      </c>
      <c r="B1703" s="9" t="n">
        <v>6.51</v>
      </c>
    </row>
    <row r="1704">
      <c r="A1704" s="160" t="n">
        <v>37782</v>
      </c>
      <c r="B1704" s="9" t="n">
        <v>6.58</v>
      </c>
    </row>
    <row r="1705">
      <c r="A1705" s="160" t="n">
        <v>37783</v>
      </c>
      <c r="B1705" s="9" t="n">
        <v>6.5</v>
      </c>
    </row>
    <row r="1706">
      <c r="A1706" s="160" t="n">
        <v>37784</v>
      </c>
      <c r="B1706" s="9" t="n">
        <v>6.48</v>
      </c>
    </row>
    <row r="1707">
      <c r="A1707" s="160" t="n">
        <v>37785</v>
      </c>
      <c r="B1707" s="9" t="n">
        <v>6.46</v>
      </c>
    </row>
    <row r="1708">
      <c r="A1708" s="160" t="n">
        <v>37788</v>
      </c>
      <c r="B1708" s="9" t="n">
        <v>6.31</v>
      </c>
    </row>
    <row r="1709">
      <c r="A1709" s="160" t="n">
        <v>37789</v>
      </c>
      <c r="B1709" s="9" t="n">
        <v>6.14</v>
      </c>
    </row>
    <row r="1710">
      <c r="A1710" s="160" t="n">
        <v>37790</v>
      </c>
      <c r="B1710" s="9" t="n">
        <v>6.04</v>
      </c>
    </row>
    <row r="1711">
      <c r="A1711" s="160" t="n">
        <v>37791</v>
      </c>
      <c r="B1711" s="9" t="n">
        <v>6.09</v>
      </c>
    </row>
    <row r="1712">
      <c r="A1712" s="160" t="n">
        <v>37792</v>
      </c>
      <c r="B1712" s="9" t="n">
        <v>6.07</v>
      </c>
    </row>
    <row r="1713">
      <c r="A1713" s="160" t="n">
        <v>37795</v>
      </c>
      <c r="B1713" s="9" t="n">
        <v>6.21</v>
      </c>
    </row>
    <row r="1714">
      <c r="A1714" s="160" t="n">
        <v>37796</v>
      </c>
      <c r="B1714" s="9" t="n">
        <v>6.29</v>
      </c>
    </row>
    <row r="1715">
      <c r="A1715" s="160" t="n">
        <v>37797</v>
      </c>
      <c r="B1715" s="9" t="n">
        <v>6.15</v>
      </c>
    </row>
    <row r="1716">
      <c r="A1716" s="160" t="n">
        <v>37798</v>
      </c>
      <c r="B1716" s="9" t="n">
        <v>6.03</v>
      </c>
    </row>
    <row r="1717">
      <c r="A1717" s="160" t="n">
        <v>37799</v>
      </c>
      <c r="B1717" s="9" t="n">
        <v>6.03</v>
      </c>
    </row>
    <row r="1718">
      <c r="A1718" s="160" t="n">
        <v>37802</v>
      </c>
      <c r="B1718" s="9" t="n">
        <v>6.13</v>
      </c>
    </row>
    <row r="1719">
      <c r="A1719" s="160" t="n">
        <v>37803</v>
      </c>
      <c r="B1719" s="9" t="n">
        <v>6.15</v>
      </c>
    </row>
    <row r="1720">
      <c r="A1720" s="160" t="n">
        <v>37804</v>
      </c>
      <c r="B1720" s="9" t="n">
        <v>6.18</v>
      </c>
    </row>
    <row r="1721">
      <c r="A1721" s="160" t="n">
        <v>37805</v>
      </c>
      <c r="B1721" s="9" t="n">
        <v>6.11</v>
      </c>
    </row>
    <row r="1722">
      <c r="A1722" s="160" t="n">
        <v>37806</v>
      </c>
      <c r="B1722" s="9" t="n">
        <v>6.11</v>
      </c>
    </row>
    <row r="1723">
      <c r="A1723" s="160" t="n">
        <v>37809</v>
      </c>
      <c r="B1723" s="9" t="n">
        <v>6.05</v>
      </c>
    </row>
    <row r="1724">
      <c r="A1724" s="160" t="n">
        <v>37810</v>
      </c>
      <c r="B1724" s="9" t="n">
        <v>5.97</v>
      </c>
    </row>
    <row r="1725">
      <c r="A1725" s="160" t="n">
        <v>37811</v>
      </c>
      <c r="B1725" s="9" t="n">
        <v>5.97</v>
      </c>
    </row>
    <row r="1726">
      <c r="A1726" s="160" t="n">
        <v>37812</v>
      </c>
      <c r="B1726" s="9" t="n">
        <v>6</v>
      </c>
    </row>
    <row r="1727">
      <c r="A1727" s="160" t="n">
        <v>37813</v>
      </c>
      <c r="B1727" s="9" t="n">
        <v>6.05</v>
      </c>
    </row>
    <row r="1728">
      <c r="A1728" s="160" t="n">
        <v>37816</v>
      </c>
      <c r="B1728" s="9" t="n">
        <v>5.94</v>
      </c>
    </row>
    <row r="1729">
      <c r="A1729" s="160" t="n">
        <v>37817</v>
      </c>
      <c r="B1729" s="9" t="n">
        <v>5.73</v>
      </c>
    </row>
    <row r="1730">
      <c r="A1730" s="160" t="n">
        <v>37818</v>
      </c>
      <c r="B1730" s="9" t="n">
        <v>5.76</v>
      </c>
    </row>
    <row r="1731">
      <c r="A1731" s="160" t="n">
        <v>37819</v>
      </c>
      <c r="B1731" s="9" t="n">
        <v>5.75</v>
      </c>
    </row>
    <row r="1732">
      <c r="A1732" s="160" t="n">
        <v>37820</v>
      </c>
      <c r="B1732" s="9" t="n">
        <v>5.76</v>
      </c>
    </row>
    <row r="1733">
      <c r="A1733" s="160" t="n">
        <v>37823</v>
      </c>
      <c r="B1733" s="9" t="n">
        <v>5.59</v>
      </c>
    </row>
    <row r="1734">
      <c r="A1734" s="160" t="n">
        <v>37824</v>
      </c>
      <c r="B1734" s="9" t="n">
        <v>5.66</v>
      </c>
    </row>
    <row r="1735">
      <c r="A1735" s="160" t="n">
        <v>37825</v>
      </c>
      <c r="B1735" s="9" t="n">
        <v>5.72</v>
      </c>
    </row>
    <row r="1736">
      <c r="A1736" s="160" t="n">
        <v>37826</v>
      </c>
      <c r="B1736" s="9" t="n">
        <v>5.7</v>
      </c>
    </row>
    <row r="1737">
      <c r="A1737" s="160" t="n">
        <v>37827</v>
      </c>
      <c r="B1737" s="9" t="n">
        <v>5.73</v>
      </c>
    </row>
    <row r="1738">
      <c r="A1738" s="160" t="n">
        <v>37830</v>
      </c>
      <c r="B1738" s="9" t="n">
        <v>5.65</v>
      </c>
    </row>
    <row r="1739">
      <c r="A1739" s="160" t="n">
        <v>37831</v>
      </c>
      <c r="B1739" s="9" t="n">
        <v>5.63</v>
      </c>
    </row>
    <row r="1740">
      <c r="A1740" s="160" t="n">
        <v>37832</v>
      </c>
      <c r="B1740" s="9" t="n">
        <v>5.83</v>
      </c>
    </row>
    <row r="1741">
      <c r="A1741" s="160" t="n">
        <v>37833</v>
      </c>
      <c r="B1741" s="9" t="n">
        <v>5.67</v>
      </c>
    </row>
    <row r="1742">
      <c r="A1742" s="160" t="n">
        <v>37834</v>
      </c>
      <c r="B1742" s="9" t="n">
        <v>5.77</v>
      </c>
    </row>
    <row r="1743">
      <c r="A1743" s="160" t="n">
        <v>37837</v>
      </c>
      <c r="B1743" s="9" t="n">
        <v>5.84</v>
      </c>
    </row>
    <row r="1744">
      <c r="A1744" s="160" t="n">
        <v>37838</v>
      </c>
      <c r="B1744" s="9" t="n">
        <v>5.8</v>
      </c>
    </row>
    <row r="1745">
      <c r="A1745" s="160" t="n">
        <v>37839</v>
      </c>
      <c r="B1745" s="9" t="n">
        <v>6.06</v>
      </c>
    </row>
    <row r="1746">
      <c r="A1746" s="160" t="n">
        <v>37840</v>
      </c>
      <c r="B1746" s="9" t="n">
        <v>6.15</v>
      </c>
    </row>
    <row r="1747">
      <c r="A1747" s="160" t="n">
        <v>37841</v>
      </c>
      <c r="B1747" s="9" t="n">
        <v>6.13</v>
      </c>
    </row>
    <row r="1748">
      <c r="A1748" s="160" t="n">
        <v>37844</v>
      </c>
      <c r="B1748" s="9" t="n">
        <v>6.08</v>
      </c>
    </row>
    <row r="1749">
      <c r="A1749" s="160" t="n">
        <v>37845</v>
      </c>
      <c r="B1749" s="9" t="n">
        <v>6.13</v>
      </c>
    </row>
    <row r="1750">
      <c r="A1750" s="160" t="n">
        <v>37846</v>
      </c>
      <c r="B1750" s="9" t="n">
        <v>5.99</v>
      </c>
    </row>
    <row r="1751">
      <c r="A1751" s="160" t="n">
        <v>37847</v>
      </c>
      <c r="B1751" s="9" t="n">
        <v>6.06</v>
      </c>
    </row>
    <row r="1752">
      <c r="A1752" s="160" t="n">
        <v>37848</v>
      </c>
      <c r="B1752" s="9" t="n">
        <v>6.07</v>
      </c>
    </row>
    <row r="1753">
      <c r="A1753" s="160" t="n">
        <v>37851</v>
      </c>
      <c r="B1753" s="9" t="n">
        <v>6.05</v>
      </c>
    </row>
    <row r="1754">
      <c r="A1754" s="160" t="n">
        <v>37852</v>
      </c>
      <c r="B1754" s="9" t="n">
        <v>5.98</v>
      </c>
    </row>
    <row r="1755">
      <c r="A1755" s="160" t="n">
        <v>37853</v>
      </c>
      <c r="B1755" s="9" t="n">
        <v>5.81</v>
      </c>
    </row>
    <row r="1756">
      <c r="A1756" s="160" t="n">
        <v>37854</v>
      </c>
      <c r="B1756" s="9" t="n">
        <v>5.61</v>
      </c>
    </row>
    <row r="1757">
      <c r="A1757" s="160" t="n">
        <v>37855</v>
      </c>
      <c r="B1757" s="9" t="n">
        <v>5.62</v>
      </c>
    </row>
    <row r="1758">
      <c r="A1758" s="160" t="n">
        <v>37858</v>
      </c>
      <c r="B1758" s="9" t="n">
        <v>5.53</v>
      </c>
    </row>
    <row r="1759">
      <c r="A1759" s="160" t="n">
        <v>37859</v>
      </c>
      <c r="B1759" s="9" t="n">
        <v>5.55</v>
      </c>
    </row>
    <row r="1760">
      <c r="A1760" s="160" t="n">
        <v>37860</v>
      </c>
      <c r="B1760" s="9" t="n">
        <v>5.45</v>
      </c>
    </row>
    <row r="1761">
      <c r="A1761" s="160" t="n">
        <v>37861</v>
      </c>
      <c r="B1761" s="9" t="n">
        <v>5.5</v>
      </c>
    </row>
    <row r="1762">
      <c r="A1762" s="160" t="n">
        <v>37862</v>
      </c>
      <c r="B1762" s="9" t="n">
        <v>5.43</v>
      </c>
    </row>
    <row r="1763">
      <c r="A1763" s="160" t="n">
        <v>37864</v>
      </c>
      <c r="B1763" s="9" t="n">
        <v>5.46</v>
      </c>
    </row>
    <row r="1764">
      <c r="A1764" s="160" t="n">
        <v>37865</v>
      </c>
      <c r="B1764" s="9" t="n">
        <v>5.46</v>
      </c>
    </row>
    <row r="1765">
      <c r="A1765" s="160" t="n">
        <v>37866</v>
      </c>
      <c r="B1765" s="9" t="n">
        <v>5.19</v>
      </c>
    </row>
    <row r="1766">
      <c r="A1766" s="160" t="n">
        <v>37867</v>
      </c>
      <c r="B1766" s="9" t="n">
        <v>5.16</v>
      </c>
    </row>
    <row r="1767">
      <c r="A1767" s="160" t="n">
        <v>37868</v>
      </c>
      <c r="B1767" s="9" t="n">
        <v>5.25</v>
      </c>
    </row>
    <row r="1768">
      <c r="A1768" s="160" t="n">
        <v>37869</v>
      </c>
      <c r="B1768" s="9" t="n">
        <v>5.42</v>
      </c>
    </row>
    <row r="1769">
      <c r="A1769" s="160" t="n">
        <v>37872</v>
      </c>
      <c r="B1769" s="9" t="n">
        <v>5.35</v>
      </c>
    </row>
    <row r="1770">
      <c r="A1770" s="160" t="n">
        <v>37873</v>
      </c>
      <c r="B1770" s="9" t="n">
        <v>5.34</v>
      </c>
    </row>
    <row r="1771">
      <c r="A1771" s="160" t="n">
        <v>37874</v>
      </c>
      <c r="B1771" s="9" t="n">
        <v>5.42</v>
      </c>
    </row>
    <row r="1772">
      <c r="A1772" s="160" t="n">
        <v>37875</v>
      </c>
      <c r="B1772" s="9" t="n">
        <v>5.36</v>
      </c>
    </row>
    <row r="1773">
      <c r="A1773" s="160" t="n">
        <v>37876</v>
      </c>
      <c r="B1773" s="9" t="n">
        <v>5.42</v>
      </c>
    </row>
    <row r="1774">
      <c r="A1774" s="160" t="n">
        <v>37879</v>
      </c>
      <c r="B1774" s="9" t="n">
        <v>5.43</v>
      </c>
    </row>
    <row r="1775">
      <c r="A1775" s="160" t="n">
        <v>37880</v>
      </c>
      <c r="B1775" s="9" t="n">
        <v>5.39</v>
      </c>
    </row>
    <row r="1776">
      <c r="A1776" s="160" t="n">
        <v>37881</v>
      </c>
      <c r="B1776" s="9" t="n">
        <v>5.41</v>
      </c>
    </row>
    <row r="1777">
      <c r="A1777" s="160" t="n">
        <v>37882</v>
      </c>
      <c r="B1777" s="9" t="n">
        <v>5.32</v>
      </c>
    </row>
    <row r="1778">
      <c r="A1778" s="160" t="n">
        <v>37883</v>
      </c>
      <c r="B1778" s="9" t="n">
        <v>5.26</v>
      </c>
    </row>
    <row r="1779">
      <c r="A1779" s="160" t="n">
        <v>37886</v>
      </c>
      <c r="B1779" s="9" t="n">
        <v>5.28</v>
      </c>
    </row>
    <row r="1780">
      <c r="A1780" s="160" t="n">
        <v>37887</v>
      </c>
      <c r="B1780" s="9" t="n">
        <v>5.34</v>
      </c>
    </row>
    <row r="1781">
      <c r="A1781" s="160" t="n">
        <v>37888</v>
      </c>
      <c r="B1781" s="9" t="n">
        <v>5.36</v>
      </c>
    </row>
    <row r="1782">
      <c r="A1782" s="160" t="n">
        <v>37889</v>
      </c>
      <c r="B1782" s="9" t="n">
        <v>5.37</v>
      </c>
    </row>
    <row r="1783">
      <c r="A1783" s="160" t="n">
        <v>37890</v>
      </c>
      <c r="B1783" s="9" t="n">
        <v>5.45</v>
      </c>
    </row>
    <row r="1784">
      <c r="A1784" s="160" t="n">
        <v>37893</v>
      </c>
      <c r="B1784" s="9" t="n">
        <v>5.4</v>
      </c>
    </row>
    <row r="1785">
      <c r="A1785" s="160" t="n">
        <v>37894</v>
      </c>
      <c r="B1785" s="9" t="n">
        <v>5.51</v>
      </c>
    </row>
    <row r="1786">
      <c r="A1786" s="160" t="n">
        <v>37895</v>
      </c>
      <c r="B1786" s="9" t="n">
        <v>5.46</v>
      </c>
    </row>
    <row r="1787">
      <c r="A1787" s="160" t="n">
        <v>37896</v>
      </c>
      <c r="B1787" s="9" t="n">
        <v>5.36</v>
      </c>
    </row>
    <row r="1788">
      <c r="A1788" s="160" t="n">
        <v>37897</v>
      </c>
      <c r="B1788" s="9" t="n">
        <v>5.18</v>
      </c>
    </row>
    <row r="1789">
      <c r="A1789" s="160" t="n">
        <v>37900</v>
      </c>
      <c r="B1789" s="9" t="n">
        <v>5.25</v>
      </c>
    </row>
    <row r="1790">
      <c r="A1790" s="160" t="n">
        <v>37901</v>
      </c>
      <c r="B1790" s="9" t="n">
        <v>5.13</v>
      </c>
    </row>
    <row r="1791">
      <c r="A1791" s="160" t="n">
        <v>37902</v>
      </c>
      <c r="B1791" s="9" t="n">
        <v>5.1</v>
      </c>
    </row>
    <row r="1792">
      <c r="A1792" s="160" t="n">
        <v>37903</v>
      </c>
      <c r="B1792" s="9" t="n">
        <v>5.02</v>
      </c>
    </row>
    <row r="1793">
      <c r="A1793" s="160" t="n">
        <v>37904</v>
      </c>
      <c r="B1793" s="9" t="n">
        <v>5.02</v>
      </c>
    </row>
    <row r="1794">
      <c r="A1794" s="160" t="n">
        <v>37907</v>
      </c>
      <c r="B1794" s="9" t="n">
        <v>5.01</v>
      </c>
    </row>
    <row r="1795">
      <c r="A1795" s="160" t="n">
        <v>37908</v>
      </c>
      <c r="B1795" s="9" t="n">
        <v>4.88</v>
      </c>
    </row>
    <row r="1796">
      <c r="A1796" s="160" t="n">
        <v>37909</v>
      </c>
      <c r="B1796" s="9" t="n">
        <v>4.74</v>
      </c>
    </row>
    <row r="1797">
      <c r="A1797" s="160" t="n">
        <v>37910</v>
      </c>
      <c r="B1797" s="9" t="n">
        <v>4.62</v>
      </c>
    </row>
    <row r="1798">
      <c r="A1798" s="160" t="n">
        <v>37911</v>
      </c>
      <c r="B1798" s="9" t="n">
        <v>4.68</v>
      </c>
    </row>
    <row r="1799">
      <c r="A1799" s="160" t="n">
        <v>37914</v>
      </c>
      <c r="B1799" s="9" t="n">
        <v>4.68</v>
      </c>
    </row>
    <row r="1800">
      <c r="A1800" s="160" t="n">
        <v>37915</v>
      </c>
      <c r="B1800" s="9" t="n">
        <v>4.68</v>
      </c>
    </row>
    <row r="1801">
      <c r="A1801" s="160" t="n">
        <v>37916</v>
      </c>
      <c r="B1801" s="9" t="n">
        <v>4.81</v>
      </c>
    </row>
    <row r="1802">
      <c r="A1802" s="160" t="n">
        <v>37917</v>
      </c>
      <c r="B1802" s="9" t="n">
        <v>4.82</v>
      </c>
    </row>
    <row r="1803">
      <c r="A1803" s="160" t="n">
        <v>37918</v>
      </c>
      <c r="B1803" s="9" t="n">
        <v>4.89</v>
      </c>
    </row>
    <row r="1804">
      <c r="A1804" s="160" t="n">
        <v>37921</v>
      </c>
      <c r="B1804" s="9" t="n">
        <v>4.8</v>
      </c>
    </row>
    <row r="1805">
      <c r="A1805" s="160" t="n">
        <v>37922</v>
      </c>
      <c r="B1805" s="9" t="n">
        <v>4.87</v>
      </c>
    </row>
    <row r="1806">
      <c r="A1806" s="160" t="n">
        <v>37923</v>
      </c>
      <c r="B1806" s="9" t="n">
        <v>4.77</v>
      </c>
    </row>
    <row r="1807">
      <c r="A1807" s="160" t="n">
        <v>37924</v>
      </c>
      <c r="B1807" s="9" t="n">
        <v>4.68</v>
      </c>
    </row>
    <row r="1808">
      <c r="A1808" s="160" t="n">
        <v>37925</v>
      </c>
      <c r="B1808" s="9" t="n">
        <v>4.73</v>
      </c>
    </row>
    <row r="1809">
      <c r="A1809" s="160" t="n">
        <v>37928</v>
      </c>
      <c r="B1809" s="9" t="n">
        <v>4.65</v>
      </c>
    </row>
    <row r="1810">
      <c r="A1810" s="160" t="n">
        <v>37929</v>
      </c>
      <c r="B1810" s="9" t="n">
        <v>4.68</v>
      </c>
    </row>
    <row r="1811">
      <c r="A1811" s="160" t="n">
        <v>37930</v>
      </c>
      <c r="B1811" s="9" t="n">
        <v>4.62</v>
      </c>
    </row>
    <row r="1812">
      <c r="A1812" s="160" t="n">
        <v>37931</v>
      </c>
      <c r="B1812" s="9" t="n">
        <v>4.56</v>
      </c>
    </row>
    <row r="1813">
      <c r="A1813" s="160" t="n">
        <v>37932</v>
      </c>
      <c r="B1813" s="9" t="n">
        <v>4.52</v>
      </c>
    </row>
    <row r="1814">
      <c r="A1814" s="160" t="n">
        <v>37935</v>
      </c>
      <c r="B1814" s="9" t="n">
        <v>4.5</v>
      </c>
    </row>
    <row r="1815">
      <c r="A1815" s="160" t="n">
        <v>37936</v>
      </c>
      <c r="B1815" s="9" t="n">
        <v>4.5</v>
      </c>
    </row>
    <row r="1816">
      <c r="A1816" s="160" t="n">
        <v>37937</v>
      </c>
      <c r="B1816" s="9" t="n">
        <v>4.55</v>
      </c>
    </row>
    <row r="1817">
      <c r="A1817" s="160" t="n">
        <v>37938</v>
      </c>
      <c r="B1817" s="9" t="n">
        <v>4.69</v>
      </c>
    </row>
    <row r="1818">
      <c r="A1818" s="160" t="n">
        <v>37939</v>
      </c>
      <c r="B1818" s="9" t="n">
        <v>4.74</v>
      </c>
    </row>
    <row r="1819">
      <c r="A1819" s="160" t="n">
        <v>37942</v>
      </c>
      <c r="B1819" s="9" t="n">
        <v>4.74</v>
      </c>
    </row>
    <row r="1820">
      <c r="A1820" s="160" t="n">
        <v>37943</v>
      </c>
      <c r="B1820" s="9" t="n">
        <v>4.73</v>
      </c>
    </row>
    <row r="1821">
      <c r="A1821" s="160" t="n">
        <v>37944</v>
      </c>
      <c r="B1821" s="9" t="n">
        <v>4.65</v>
      </c>
    </row>
    <row r="1822">
      <c r="A1822" s="160" t="n">
        <v>37945</v>
      </c>
      <c r="B1822" s="9" t="n">
        <v>4.76</v>
      </c>
    </row>
    <row r="1823">
      <c r="A1823" s="160" t="n">
        <v>37946</v>
      </c>
      <c r="B1823" s="9" t="n">
        <v>4.75</v>
      </c>
    </row>
    <row r="1824">
      <c r="A1824" s="160" t="n">
        <v>37949</v>
      </c>
      <c r="B1824" s="9" t="n">
        <v>4.67</v>
      </c>
    </row>
    <row r="1825">
      <c r="A1825" s="160" t="n">
        <v>37950</v>
      </c>
      <c r="B1825" s="9" t="n">
        <v>4.62</v>
      </c>
    </row>
    <row r="1826">
      <c r="A1826" s="160" t="n">
        <v>37951</v>
      </c>
      <c r="B1826" s="9" t="n">
        <v>4.55</v>
      </c>
    </row>
    <row r="1827">
      <c r="A1827" s="160" t="n">
        <v>37952</v>
      </c>
      <c r="B1827" s="9" t="n">
        <v>4.55</v>
      </c>
    </row>
    <row r="1828">
      <c r="A1828" s="160" t="n">
        <v>37953</v>
      </c>
      <c r="B1828" s="9" t="n">
        <v>4.46</v>
      </c>
    </row>
    <row r="1829">
      <c r="A1829" s="160" t="n">
        <v>37955</v>
      </c>
      <c r="B1829" s="9" t="n">
        <v>4.48</v>
      </c>
    </row>
    <row r="1830">
      <c r="A1830" s="160" t="n">
        <v>37956</v>
      </c>
      <c r="B1830" s="9" t="n">
        <v>4.37</v>
      </c>
    </row>
    <row r="1831">
      <c r="A1831" s="160" t="n">
        <v>37957</v>
      </c>
      <c r="B1831" s="9" t="n">
        <v>4.35</v>
      </c>
    </row>
    <row r="1832">
      <c r="A1832" s="160" t="n">
        <v>37958</v>
      </c>
      <c r="B1832" s="9" t="n">
        <v>4.27</v>
      </c>
    </row>
    <row r="1833">
      <c r="A1833" s="160" t="n">
        <v>37959</v>
      </c>
      <c r="B1833" s="9" t="n">
        <v>4.26</v>
      </c>
    </row>
    <row r="1834">
      <c r="A1834" s="160" t="n">
        <v>37960</v>
      </c>
      <c r="B1834" s="9" t="n">
        <v>4.39</v>
      </c>
    </row>
    <row r="1835">
      <c r="A1835" s="160" t="n">
        <v>37963</v>
      </c>
      <c r="B1835" s="9" t="n">
        <v>4.29</v>
      </c>
    </row>
    <row r="1836">
      <c r="A1836" s="160" t="n">
        <v>37964</v>
      </c>
      <c r="B1836" s="9" t="n">
        <v>4.19</v>
      </c>
    </row>
    <row r="1837">
      <c r="A1837" s="160" t="n">
        <v>37965</v>
      </c>
      <c r="B1837" s="9" t="n">
        <v>4.22</v>
      </c>
    </row>
    <row r="1838">
      <c r="A1838" s="160" t="n">
        <v>37966</v>
      </c>
      <c r="B1838" s="9" t="n">
        <v>4.35</v>
      </c>
    </row>
    <row r="1839">
      <c r="A1839" s="160" t="n">
        <v>37967</v>
      </c>
      <c r="B1839" s="9" t="n">
        <v>4.34</v>
      </c>
    </row>
    <row r="1840">
      <c r="A1840" s="160" t="n">
        <v>37970</v>
      </c>
      <c r="B1840" s="9" t="n">
        <v>4.27</v>
      </c>
    </row>
    <row r="1841">
      <c r="A1841" s="160" t="n">
        <v>37971</v>
      </c>
      <c r="B1841" s="9" t="n">
        <v>4.31</v>
      </c>
    </row>
    <row r="1842">
      <c r="A1842" s="160" t="n">
        <v>37972</v>
      </c>
      <c r="B1842" s="9" t="n">
        <v>4.34</v>
      </c>
    </row>
    <row r="1843">
      <c r="A1843" s="160" t="n">
        <v>37973</v>
      </c>
      <c r="B1843" s="9" t="n">
        <v>4.34</v>
      </c>
    </row>
    <row r="1844">
      <c r="A1844" s="160" t="n">
        <v>37974</v>
      </c>
      <c r="B1844" s="9" t="n">
        <v>4.33</v>
      </c>
    </row>
    <row r="1845">
      <c r="A1845" s="160" t="n">
        <v>37977</v>
      </c>
      <c r="B1845" s="9" t="n">
        <v>4.28</v>
      </c>
    </row>
    <row r="1846">
      <c r="A1846" s="160" t="n">
        <v>37978</v>
      </c>
      <c r="B1846" s="9" t="n">
        <v>4.16</v>
      </c>
    </row>
    <row r="1847">
      <c r="A1847" s="160" t="n">
        <v>37979</v>
      </c>
      <c r="B1847" s="9" t="n">
        <v>4.25</v>
      </c>
    </row>
    <row r="1848">
      <c r="A1848" s="160" t="n">
        <v>37980</v>
      </c>
    </row>
    <row r="1849">
      <c r="A1849" s="160" t="n">
        <v>37981</v>
      </c>
      <c r="B1849" s="9" t="n">
        <v>4.28</v>
      </c>
    </row>
    <row r="1850">
      <c r="A1850" s="160" t="n">
        <v>37984</v>
      </c>
      <c r="B1850" s="9" t="n">
        <v>4.22</v>
      </c>
    </row>
    <row r="1851">
      <c r="A1851" s="160" t="n">
        <v>37985</v>
      </c>
      <c r="B1851" s="9" t="n">
        <v>4.17</v>
      </c>
    </row>
    <row r="1852">
      <c r="A1852" s="160" t="n">
        <v>37986</v>
      </c>
      <c r="B1852" s="9" t="n">
        <v>4.18</v>
      </c>
    </row>
    <row r="1853">
      <c r="A1853" s="160" t="n">
        <v>37987</v>
      </c>
    </row>
    <row r="1854">
      <c r="A1854" s="160" t="n">
        <v>37988</v>
      </c>
      <c r="B1854" s="9" t="n">
        <v>4.08</v>
      </c>
    </row>
    <row r="1855">
      <c r="A1855" s="160" t="n">
        <v>37991</v>
      </c>
      <c r="B1855" s="9" t="n">
        <v>3.97</v>
      </c>
    </row>
    <row r="1856">
      <c r="A1856" s="160" t="n">
        <v>37992</v>
      </c>
      <c r="B1856" s="9" t="n">
        <v>3.98</v>
      </c>
    </row>
    <row r="1857">
      <c r="A1857" s="160" t="n">
        <v>37993</v>
      </c>
      <c r="B1857" s="9" t="n">
        <v>3.92</v>
      </c>
    </row>
    <row r="1858">
      <c r="A1858" s="160" t="n">
        <v>37994</v>
      </c>
      <c r="B1858" s="9" t="n">
        <v>3.87</v>
      </c>
    </row>
    <row r="1859">
      <c r="A1859" s="160" t="n">
        <v>37995</v>
      </c>
      <c r="B1859" s="9" t="n">
        <v>4.01</v>
      </c>
    </row>
    <row r="1860">
      <c r="A1860" s="160" t="n">
        <v>37998</v>
      </c>
      <c r="B1860" s="9" t="n">
        <v>4</v>
      </c>
    </row>
    <row r="1861">
      <c r="A1861" s="160" t="n">
        <v>37999</v>
      </c>
      <c r="B1861" s="9" t="n">
        <v>4.05</v>
      </c>
    </row>
    <row r="1862">
      <c r="A1862" s="160" t="n">
        <v>38000</v>
      </c>
      <c r="B1862" s="9" t="n">
        <v>4.04</v>
      </c>
    </row>
    <row r="1863">
      <c r="A1863" s="160" t="n">
        <v>38001</v>
      </c>
      <c r="B1863" s="9" t="n">
        <v>3.98</v>
      </c>
    </row>
    <row r="1864">
      <c r="A1864" s="160" t="n">
        <v>38002</v>
      </c>
      <c r="B1864" s="9" t="n">
        <v>3.94</v>
      </c>
    </row>
    <row r="1865">
      <c r="A1865" s="160" t="n">
        <v>38005</v>
      </c>
      <c r="B1865" s="9" t="n">
        <v>3.93</v>
      </c>
    </row>
    <row r="1866">
      <c r="A1866" s="160" t="n">
        <v>38006</v>
      </c>
      <c r="B1866" s="9" t="n">
        <v>3.89</v>
      </c>
    </row>
    <row r="1867">
      <c r="A1867" s="160" t="n">
        <v>38007</v>
      </c>
      <c r="B1867" s="9" t="n">
        <v>3.88</v>
      </c>
    </row>
    <row r="1868">
      <c r="A1868" s="160" t="n">
        <v>38008</v>
      </c>
      <c r="B1868" s="9" t="n">
        <v>3.9</v>
      </c>
    </row>
    <row r="1869">
      <c r="A1869" s="160" t="n">
        <v>38009</v>
      </c>
      <c r="B1869" s="9" t="n">
        <v>3.79</v>
      </c>
    </row>
    <row r="1870">
      <c r="A1870" s="160" t="n">
        <v>38012</v>
      </c>
      <c r="B1870" s="9" t="n">
        <v>3.76</v>
      </c>
    </row>
    <row r="1871">
      <c r="A1871" s="160" t="n">
        <v>38013</v>
      </c>
      <c r="B1871" s="9" t="n">
        <v>3.88</v>
      </c>
    </row>
    <row r="1872">
      <c r="A1872" s="160" t="n">
        <v>38014</v>
      </c>
      <c r="B1872" s="9" t="n">
        <v>3.81</v>
      </c>
    </row>
    <row r="1873">
      <c r="A1873" s="160" t="n">
        <v>38015</v>
      </c>
      <c r="B1873" s="9" t="n">
        <v>3.92</v>
      </c>
    </row>
    <row r="1874">
      <c r="A1874" s="160" t="n">
        <v>38016</v>
      </c>
      <c r="B1874" s="9" t="n">
        <v>4.03</v>
      </c>
    </row>
    <row r="1875">
      <c r="A1875" s="160" t="n">
        <v>38017</v>
      </c>
      <c r="B1875" s="9" t="n">
        <v>4.05</v>
      </c>
    </row>
    <row r="1876">
      <c r="A1876" s="160" t="n">
        <v>38019</v>
      </c>
      <c r="B1876" s="9" t="n">
        <v>4.06</v>
      </c>
    </row>
    <row r="1877">
      <c r="A1877" s="160" t="n">
        <v>38020</v>
      </c>
      <c r="B1877" s="9" t="n">
        <v>4.17</v>
      </c>
    </row>
    <row r="1878">
      <c r="A1878" s="160" t="n">
        <v>38021</v>
      </c>
      <c r="B1878" s="9" t="n">
        <v>4.2</v>
      </c>
    </row>
    <row r="1879">
      <c r="A1879" s="160" t="n">
        <v>38022</v>
      </c>
      <c r="B1879" s="9" t="n">
        <v>4.22</v>
      </c>
    </row>
    <row r="1880">
      <c r="A1880" s="160" t="n">
        <v>38023</v>
      </c>
      <c r="B1880" s="9" t="n">
        <v>4.34</v>
      </c>
    </row>
    <row r="1881">
      <c r="A1881" s="160" t="n">
        <v>38026</v>
      </c>
      <c r="B1881" s="9" t="n">
        <v>4.28</v>
      </c>
    </row>
    <row r="1882">
      <c r="A1882" s="160" t="n">
        <v>38027</v>
      </c>
      <c r="B1882" s="9" t="n">
        <v>4.24</v>
      </c>
    </row>
    <row r="1883">
      <c r="A1883" s="160" t="n">
        <v>38028</v>
      </c>
      <c r="B1883" s="9" t="n">
        <v>4.31</v>
      </c>
    </row>
    <row r="1884">
      <c r="A1884" s="160" t="n">
        <v>38029</v>
      </c>
      <c r="B1884" s="9" t="n">
        <v>4.19</v>
      </c>
    </row>
    <row r="1885">
      <c r="A1885" s="160" t="n">
        <v>38030</v>
      </c>
      <c r="B1885" s="9" t="n">
        <v>4.25</v>
      </c>
    </row>
    <row r="1886">
      <c r="A1886" s="160" t="n">
        <v>38033</v>
      </c>
      <c r="B1886" s="9" t="n">
        <v>4.23</v>
      </c>
    </row>
    <row r="1887">
      <c r="A1887" s="160" t="n">
        <v>38034</v>
      </c>
      <c r="B1887" s="9" t="n">
        <v>4.21</v>
      </c>
    </row>
    <row r="1888">
      <c r="A1888" s="160" t="n">
        <v>38035</v>
      </c>
      <c r="B1888" s="9" t="n">
        <v>4.23</v>
      </c>
    </row>
    <row r="1889">
      <c r="A1889" s="160" t="n">
        <v>38036</v>
      </c>
      <c r="B1889" s="9" t="n">
        <v>4.24</v>
      </c>
    </row>
    <row r="1890">
      <c r="A1890" s="160" t="n">
        <v>38037</v>
      </c>
      <c r="B1890" s="9" t="n">
        <v>4.22</v>
      </c>
    </row>
    <row r="1891">
      <c r="A1891" s="160" t="n">
        <v>38040</v>
      </c>
      <c r="B1891" s="9" t="n">
        <v>4.3</v>
      </c>
    </row>
    <row r="1892">
      <c r="A1892" s="160" t="n">
        <v>38041</v>
      </c>
      <c r="B1892" s="9" t="n">
        <v>4.38</v>
      </c>
    </row>
    <row r="1893">
      <c r="A1893" s="160" t="n">
        <v>38042</v>
      </c>
      <c r="B1893" s="9" t="n">
        <v>4.36</v>
      </c>
    </row>
    <row r="1894">
      <c r="A1894" s="160" t="n">
        <v>38043</v>
      </c>
      <c r="B1894" s="9" t="n">
        <v>4.32</v>
      </c>
    </row>
    <row r="1895">
      <c r="A1895" s="160" t="n">
        <v>38044</v>
      </c>
      <c r="B1895" s="9" t="n">
        <v>4.34</v>
      </c>
    </row>
    <row r="1896">
      <c r="A1896" s="160" t="n">
        <v>38046</v>
      </c>
      <c r="B1896" s="9" t="n">
        <v>4.34</v>
      </c>
    </row>
    <row r="1897">
      <c r="A1897" s="160" t="n">
        <v>38047</v>
      </c>
      <c r="B1897" s="9" t="n">
        <v>4.29</v>
      </c>
    </row>
    <row r="1898">
      <c r="A1898" s="160" t="n">
        <v>38048</v>
      </c>
      <c r="B1898" s="9" t="n">
        <v>4.22</v>
      </c>
    </row>
    <row r="1899">
      <c r="A1899" s="160" t="n">
        <v>38049</v>
      </c>
      <c r="B1899" s="9" t="n">
        <v>4.22</v>
      </c>
    </row>
    <row r="1900">
      <c r="A1900" s="160" t="n">
        <v>38050</v>
      </c>
      <c r="B1900" s="9" t="n">
        <v>4.24</v>
      </c>
    </row>
    <row r="1901">
      <c r="A1901" s="160" t="n">
        <v>38051</v>
      </c>
      <c r="B1901" s="9" t="n">
        <v>4.35</v>
      </c>
    </row>
    <row r="1902">
      <c r="A1902" s="160" t="n">
        <v>38054</v>
      </c>
      <c r="B1902" s="9" t="n">
        <v>4.37</v>
      </c>
    </row>
    <row r="1903">
      <c r="A1903" s="160" t="n">
        <v>38055</v>
      </c>
      <c r="B1903" s="9" t="n">
        <v>4.4</v>
      </c>
    </row>
    <row r="1904">
      <c r="A1904" s="160" t="n">
        <v>38056</v>
      </c>
      <c r="B1904" s="9" t="n">
        <v>4.37</v>
      </c>
    </row>
    <row r="1905">
      <c r="A1905" s="160" t="n">
        <v>38057</v>
      </c>
      <c r="B1905" s="9" t="n">
        <v>4.41</v>
      </c>
    </row>
    <row r="1906">
      <c r="A1906" s="160" t="n">
        <v>38058</v>
      </c>
      <c r="B1906" s="9" t="n">
        <v>4.39</v>
      </c>
    </row>
    <row r="1907">
      <c r="A1907" s="160" t="n">
        <v>38061</v>
      </c>
      <c r="B1907" s="9" t="n">
        <v>4.41</v>
      </c>
    </row>
    <row r="1908">
      <c r="A1908" s="160" t="n">
        <v>38062</v>
      </c>
      <c r="B1908" s="9" t="n">
        <v>4.53</v>
      </c>
    </row>
    <row r="1909">
      <c r="A1909" s="160" t="n">
        <v>38063</v>
      </c>
      <c r="B1909" s="9" t="n">
        <v>4.5</v>
      </c>
    </row>
    <row r="1910">
      <c r="A1910" s="160" t="n">
        <v>38064</v>
      </c>
      <c r="B1910" s="9" t="n">
        <v>4.46</v>
      </c>
    </row>
    <row r="1911">
      <c r="A1911" s="160" t="n">
        <v>38065</v>
      </c>
      <c r="B1911" s="9" t="n">
        <v>4.43</v>
      </c>
    </row>
    <row r="1912">
      <c r="A1912" s="160" t="n">
        <v>38068</v>
      </c>
      <c r="B1912" s="9" t="n">
        <v>4.52</v>
      </c>
    </row>
    <row r="1913">
      <c r="A1913" s="160" t="n">
        <v>38069</v>
      </c>
      <c r="B1913" s="9" t="n">
        <v>4.54</v>
      </c>
    </row>
    <row r="1914">
      <c r="A1914" s="160" t="n">
        <v>38070</v>
      </c>
      <c r="B1914" s="9" t="n">
        <v>4.56</v>
      </c>
    </row>
    <row r="1915">
      <c r="A1915" s="160" t="n">
        <v>38071</v>
      </c>
      <c r="B1915" s="9" t="n">
        <v>4.53</v>
      </c>
    </row>
    <row r="1916">
      <c r="A1916" s="160" t="n">
        <v>38072</v>
      </c>
      <c r="B1916" s="9" t="n">
        <v>4.42</v>
      </c>
    </row>
    <row r="1917">
      <c r="A1917" s="160" t="n">
        <v>38075</v>
      </c>
      <c r="B1917" s="9" t="n">
        <v>4.34</v>
      </c>
    </row>
    <row r="1918">
      <c r="A1918" s="160" t="n">
        <v>38076</v>
      </c>
      <c r="B1918" s="9" t="n">
        <v>4.33</v>
      </c>
    </row>
    <row r="1919">
      <c r="A1919" s="160" t="n">
        <v>38077</v>
      </c>
      <c r="B1919" s="9" t="n">
        <v>4.41</v>
      </c>
    </row>
    <row r="1920">
      <c r="A1920" s="160" t="n">
        <v>38078</v>
      </c>
      <c r="B1920" s="9" t="n">
        <v>4.32</v>
      </c>
    </row>
    <row r="1921">
      <c r="A1921" s="160" t="n">
        <v>38079</v>
      </c>
      <c r="B1921" s="9" t="n">
        <v>4.16</v>
      </c>
    </row>
    <row r="1922">
      <c r="A1922" s="160" t="n">
        <v>38082</v>
      </c>
      <c r="B1922" s="9" t="n">
        <v>4.11</v>
      </c>
    </row>
    <row r="1923">
      <c r="A1923" s="160" t="n">
        <v>38083</v>
      </c>
      <c r="B1923" s="9" t="n">
        <v>4.14</v>
      </c>
    </row>
    <row r="1924">
      <c r="A1924" s="160" t="n">
        <v>38084</v>
      </c>
      <c r="B1924" s="9" t="n">
        <v>4.11</v>
      </c>
    </row>
    <row r="1925">
      <c r="A1925" s="160" t="n">
        <v>38085</v>
      </c>
      <c r="B1925" s="9" t="n">
        <v>4.06</v>
      </c>
    </row>
    <row r="1926">
      <c r="A1926" s="160" t="n">
        <v>38086</v>
      </c>
    </row>
    <row r="1927">
      <c r="A1927" s="160" t="n">
        <v>38089</v>
      </c>
      <c r="B1927" s="9" t="n">
        <v>4.02</v>
      </c>
    </row>
    <row r="1928">
      <c r="A1928" s="160" t="n">
        <v>38090</v>
      </c>
      <c r="B1928" s="9" t="n">
        <v>3.96</v>
      </c>
    </row>
    <row r="1929">
      <c r="A1929" s="160" t="n">
        <v>38091</v>
      </c>
      <c r="B1929" s="9" t="n">
        <v>3.97</v>
      </c>
    </row>
    <row r="1930">
      <c r="A1930" s="160" t="n">
        <v>38092</v>
      </c>
      <c r="B1930" s="9" t="n">
        <v>3.95</v>
      </c>
    </row>
    <row r="1931">
      <c r="A1931" s="160" t="n">
        <v>38093</v>
      </c>
      <c r="B1931" s="9" t="n">
        <v>3.96</v>
      </c>
    </row>
    <row r="1932">
      <c r="A1932" s="160" t="n">
        <v>38096</v>
      </c>
      <c r="B1932" s="9" t="n">
        <v>3.94</v>
      </c>
    </row>
    <row r="1933">
      <c r="A1933" s="160" t="n">
        <v>38097</v>
      </c>
      <c r="B1933" s="9" t="n">
        <v>3.91</v>
      </c>
    </row>
    <row r="1934">
      <c r="A1934" s="160" t="n">
        <v>38098</v>
      </c>
      <c r="B1934" s="9" t="n">
        <v>3.91</v>
      </c>
    </row>
    <row r="1935">
      <c r="A1935" s="160" t="n">
        <v>38099</v>
      </c>
      <c r="B1935" s="9" t="n">
        <v>3.93</v>
      </c>
    </row>
    <row r="1936">
      <c r="A1936" s="160" t="n">
        <v>38100</v>
      </c>
      <c r="B1936" s="9" t="n">
        <v>3.81</v>
      </c>
    </row>
    <row r="1937">
      <c r="A1937" s="160" t="n">
        <v>38103</v>
      </c>
      <c r="B1937" s="9" t="n">
        <v>3.82</v>
      </c>
    </row>
    <row r="1938">
      <c r="A1938" s="160" t="n">
        <v>38104</v>
      </c>
      <c r="B1938" s="9" t="n">
        <v>3.85</v>
      </c>
    </row>
    <row r="1939">
      <c r="A1939" s="160" t="n">
        <v>38105</v>
      </c>
      <c r="B1939" s="9" t="n">
        <v>3.81</v>
      </c>
    </row>
    <row r="1940">
      <c r="A1940" s="160" t="n">
        <v>38106</v>
      </c>
      <c r="B1940" s="9" t="n">
        <v>3.83</v>
      </c>
    </row>
    <row r="1941">
      <c r="A1941" s="160" t="n">
        <v>38107</v>
      </c>
      <c r="B1941" s="9" t="n">
        <v>3.91</v>
      </c>
    </row>
    <row r="1942">
      <c r="A1942" s="160" t="n">
        <v>38110</v>
      </c>
      <c r="B1942" s="9" t="n">
        <v>3.93</v>
      </c>
    </row>
    <row r="1943">
      <c r="A1943" s="160" t="n">
        <v>38111</v>
      </c>
      <c r="B1943" s="9" t="n">
        <v>3.98</v>
      </c>
    </row>
    <row r="1944">
      <c r="A1944" s="160" t="n">
        <v>38112</v>
      </c>
      <c r="B1944" s="9" t="n">
        <v>3.97</v>
      </c>
    </row>
    <row r="1945">
      <c r="A1945" s="160" t="n">
        <v>38113</v>
      </c>
      <c r="B1945" s="9" t="n">
        <v>4.04</v>
      </c>
    </row>
    <row r="1946">
      <c r="A1946" s="160" t="n">
        <v>38114</v>
      </c>
      <c r="B1946" s="9" t="n">
        <v>3.99</v>
      </c>
    </row>
    <row r="1947">
      <c r="A1947" s="160" t="n">
        <v>38117</v>
      </c>
      <c r="B1947" s="9" t="n">
        <v>4.21</v>
      </c>
    </row>
    <row r="1948">
      <c r="A1948" s="160" t="n">
        <v>38118</v>
      </c>
      <c r="B1948" s="9" t="n">
        <v>4.24</v>
      </c>
    </row>
    <row r="1949">
      <c r="A1949" s="160" t="n">
        <v>38119</v>
      </c>
      <c r="B1949" s="9" t="n">
        <v>4.31</v>
      </c>
    </row>
    <row r="1950">
      <c r="A1950" s="160" t="n">
        <v>38120</v>
      </c>
      <c r="B1950" s="9" t="n">
        <v>4.37</v>
      </c>
    </row>
    <row r="1951">
      <c r="A1951" s="160" t="n">
        <v>38121</v>
      </c>
      <c r="B1951" s="9" t="n">
        <v>4.48</v>
      </c>
    </row>
    <row r="1952">
      <c r="A1952" s="160" t="n">
        <v>38124</v>
      </c>
      <c r="B1952" s="9" t="n">
        <v>4.56</v>
      </c>
    </row>
    <row r="1953">
      <c r="A1953" s="160" t="n">
        <v>38125</v>
      </c>
      <c r="B1953" s="9" t="n">
        <v>4.46</v>
      </c>
    </row>
    <row r="1954">
      <c r="A1954" s="160" t="n">
        <v>38126</v>
      </c>
      <c r="B1954" s="9" t="n">
        <v>4.32</v>
      </c>
    </row>
    <row r="1955">
      <c r="A1955" s="160" t="n">
        <v>38127</v>
      </c>
      <c r="B1955" s="9" t="n">
        <v>4.4</v>
      </c>
    </row>
    <row r="1956">
      <c r="A1956" s="160" t="n">
        <v>38128</v>
      </c>
      <c r="B1956" s="9" t="n">
        <v>4.32</v>
      </c>
    </row>
    <row r="1957">
      <c r="A1957" s="160" t="n">
        <v>38131</v>
      </c>
      <c r="B1957" s="9" t="n">
        <v>4.29</v>
      </c>
    </row>
    <row r="1958">
      <c r="A1958" s="160" t="n">
        <v>38132</v>
      </c>
      <c r="B1958" s="9" t="n">
        <v>4.28</v>
      </c>
    </row>
    <row r="1959">
      <c r="A1959" s="160" t="n">
        <v>38133</v>
      </c>
      <c r="B1959" s="9" t="n">
        <v>4.28</v>
      </c>
    </row>
    <row r="1960">
      <c r="A1960" s="160" t="n">
        <v>38134</v>
      </c>
      <c r="B1960" s="9" t="n">
        <v>4.32</v>
      </c>
    </row>
    <row r="1961">
      <c r="A1961" s="160" t="n">
        <v>38135</v>
      </c>
      <c r="B1961" s="9" t="n">
        <v>4.24</v>
      </c>
    </row>
    <row r="1962">
      <c r="A1962" s="160" t="n">
        <v>38138</v>
      </c>
      <c r="B1962" s="9" t="n">
        <v>4.28</v>
      </c>
    </row>
    <row r="1963">
      <c r="A1963" s="160" t="n">
        <v>38139</v>
      </c>
      <c r="B1963" s="9" t="n">
        <v>4.25</v>
      </c>
    </row>
    <row r="1964">
      <c r="A1964" s="160" t="n">
        <v>38140</v>
      </c>
      <c r="B1964" s="9" t="n">
        <v>4.23</v>
      </c>
    </row>
    <row r="1965">
      <c r="A1965" s="160" t="n">
        <v>38141</v>
      </c>
      <c r="B1965" s="9" t="n">
        <v>4.25</v>
      </c>
    </row>
    <row r="1966">
      <c r="A1966" s="160" t="n">
        <v>38142</v>
      </c>
      <c r="B1966" s="9" t="n">
        <v>4.16</v>
      </c>
    </row>
    <row r="1967">
      <c r="A1967" s="160" t="n">
        <v>38145</v>
      </c>
      <c r="B1967" s="9" t="n">
        <v>4.16</v>
      </c>
    </row>
    <row r="1968">
      <c r="A1968" s="160" t="n">
        <v>38146</v>
      </c>
      <c r="B1968" s="9" t="n">
        <v>4.1</v>
      </c>
    </row>
    <row r="1969">
      <c r="A1969" s="160" t="n">
        <v>38147</v>
      </c>
      <c r="B1969" s="9" t="n">
        <v>4.05</v>
      </c>
    </row>
    <row r="1970">
      <c r="A1970" s="160" t="n">
        <v>38148</v>
      </c>
      <c r="B1970" s="9" t="n">
        <v>4.06</v>
      </c>
    </row>
    <row r="1971">
      <c r="A1971" s="160" t="n">
        <v>38149</v>
      </c>
      <c r="B1971" s="9" t="n">
        <v>4.05</v>
      </c>
    </row>
    <row r="1972">
      <c r="A1972" s="160" t="n">
        <v>38152</v>
      </c>
      <c r="B1972" s="9" t="n">
        <v>4</v>
      </c>
    </row>
    <row r="1973">
      <c r="A1973" s="160" t="n">
        <v>38153</v>
      </c>
      <c r="B1973" s="9" t="n">
        <v>4.12</v>
      </c>
    </row>
    <row r="1974">
      <c r="A1974" s="160" t="n">
        <v>38154</v>
      </c>
      <c r="B1974" s="9" t="n">
        <v>4.05</v>
      </c>
    </row>
    <row r="1975">
      <c r="A1975" s="160" t="n">
        <v>38155</v>
      </c>
      <c r="B1975" s="9" t="n">
        <v>4.06</v>
      </c>
    </row>
    <row r="1976">
      <c r="A1976" s="160" t="n">
        <v>38156</v>
      </c>
      <c r="B1976" s="9" t="n">
        <v>4.02</v>
      </c>
    </row>
    <row r="1977">
      <c r="A1977" s="160" t="n">
        <v>38159</v>
      </c>
      <c r="B1977" s="9" t="n">
        <v>4.02</v>
      </c>
    </row>
    <row r="1978">
      <c r="A1978" s="160" t="n">
        <v>38160</v>
      </c>
      <c r="B1978" s="9" t="n">
        <v>3.98</v>
      </c>
    </row>
    <row r="1979">
      <c r="A1979" s="160" t="n">
        <v>38161</v>
      </c>
      <c r="B1979" s="9" t="n">
        <v>3.98</v>
      </c>
    </row>
    <row r="1980">
      <c r="A1980" s="160" t="n">
        <v>38162</v>
      </c>
      <c r="B1980" s="9" t="n">
        <v>4.01</v>
      </c>
    </row>
    <row r="1981">
      <c r="A1981" s="160" t="n">
        <v>38163</v>
      </c>
      <c r="B1981" s="9" t="n">
        <v>4</v>
      </c>
    </row>
    <row r="1982">
      <c r="A1982" s="160" t="n">
        <v>38166</v>
      </c>
      <c r="B1982" s="9" t="n">
        <v>3.91</v>
      </c>
    </row>
    <row r="1983">
      <c r="A1983" s="160" t="n">
        <v>38167</v>
      </c>
      <c r="B1983" s="9" t="n">
        <v>3.96</v>
      </c>
    </row>
    <row r="1984">
      <c r="A1984" s="160" t="n">
        <v>38168</v>
      </c>
      <c r="B1984" s="9" t="n">
        <v>4.1</v>
      </c>
    </row>
    <row r="1985">
      <c r="A1985" s="160" t="n">
        <v>38169</v>
      </c>
      <c r="B1985" s="9" t="n">
        <v>4.13</v>
      </c>
    </row>
    <row r="1986">
      <c r="A1986" s="160" t="n">
        <v>38170</v>
      </c>
      <c r="B1986" s="9" t="n">
        <v>4.17</v>
      </c>
    </row>
    <row r="1987">
      <c r="A1987" s="160" t="n">
        <v>38173</v>
      </c>
      <c r="B1987" s="9" t="n">
        <v>4.18</v>
      </c>
    </row>
    <row r="1988">
      <c r="A1988" s="160" t="n">
        <v>38174</v>
      </c>
      <c r="B1988" s="9" t="n">
        <v>4.13</v>
      </c>
    </row>
    <row r="1989">
      <c r="A1989" s="160" t="n">
        <v>38175</v>
      </c>
      <c r="B1989" s="9" t="n">
        <v>4.12</v>
      </c>
    </row>
    <row r="1990">
      <c r="A1990" s="160" t="n">
        <v>38176</v>
      </c>
      <c r="B1990" s="9" t="n">
        <v>4.1</v>
      </c>
    </row>
    <row r="1991">
      <c r="A1991" s="160" t="n">
        <v>38177</v>
      </c>
      <c r="B1991" s="9" t="n">
        <v>4.08</v>
      </c>
    </row>
    <row r="1992">
      <c r="A1992" s="160" t="n">
        <v>38180</v>
      </c>
      <c r="B1992" s="9" t="n">
        <v>4.08</v>
      </c>
    </row>
    <row r="1993">
      <c r="A1993" s="160" t="n">
        <v>38181</v>
      </c>
      <c r="B1993" s="9" t="n">
        <v>4.02</v>
      </c>
    </row>
    <row r="1994">
      <c r="A1994" s="160" t="n">
        <v>38182</v>
      </c>
      <c r="B1994" s="9" t="n">
        <v>3.98</v>
      </c>
    </row>
    <row r="1995">
      <c r="A1995" s="160" t="n">
        <v>38183</v>
      </c>
      <c r="B1995" s="9" t="n">
        <v>3.94</v>
      </c>
    </row>
    <row r="1996">
      <c r="A1996" s="160" t="n">
        <v>38184</v>
      </c>
      <c r="B1996" s="9" t="n">
        <v>4.02</v>
      </c>
    </row>
    <row r="1997">
      <c r="A1997" s="160" t="n">
        <v>38187</v>
      </c>
      <c r="B1997" s="9" t="n">
        <v>3.98</v>
      </c>
    </row>
    <row r="1998">
      <c r="A1998" s="160" t="n">
        <v>38188</v>
      </c>
      <c r="B1998" s="9" t="n">
        <v>3.86</v>
      </c>
    </row>
    <row r="1999">
      <c r="A1999" s="160" t="n">
        <v>38189</v>
      </c>
      <c r="B1999" s="9" t="n">
        <v>3.84</v>
      </c>
    </row>
    <row r="2000">
      <c r="A2000" s="160" t="n">
        <v>38190</v>
      </c>
      <c r="B2000" s="9" t="n">
        <v>3.91</v>
      </c>
    </row>
    <row r="2001">
      <c r="A2001" s="160" t="n">
        <v>38191</v>
      </c>
      <c r="B2001" s="9" t="n">
        <v>3.95</v>
      </c>
    </row>
    <row r="2002">
      <c r="A2002" s="160" t="n">
        <v>38194</v>
      </c>
      <c r="B2002" s="9" t="n">
        <v>3.95</v>
      </c>
    </row>
    <row r="2003">
      <c r="A2003" s="160" t="n">
        <v>38195</v>
      </c>
      <c r="B2003" s="9" t="n">
        <v>3.92</v>
      </c>
    </row>
    <row r="2004">
      <c r="A2004" s="160" t="n">
        <v>38196</v>
      </c>
      <c r="B2004" s="9" t="n">
        <v>3.96</v>
      </c>
    </row>
    <row r="2005">
      <c r="A2005" s="160" t="n">
        <v>38197</v>
      </c>
      <c r="B2005" s="9" t="n">
        <v>3.94</v>
      </c>
    </row>
    <row r="2006">
      <c r="A2006" s="160" t="n">
        <v>38198</v>
      </c>
      <c r="B2006" s="9" t="n">
        <v>3.99</v>
      </c>
    </row>
    <row r="2007">
      <c r="A2007" s="160" t="n">
        <v>38199</v>
      </c>
      <c r="B2007" s="9" t="n">
        <v>4.02</v>
      </c>
    </row>
    <row r="2008">
      <c r="A2008" s="160" t="n">
        <v>38201</v>
      </c>
      <c r="B2008" s="9" t="n">
        <v>4.04</v>
      </c>
    </row>
    <row r="2009">
      <c r="A2009" s="160" t="n">
        <v>38202</v>
      </c>
      <c r="B2009" s="9" t="n">
        <v>4.05</v>
      </c>
    </row>
    <row r="2010">
      <c r="A2010" s="160" t="n">
        <v>38203</v>
      </c>
      <c r="B2010" s="9" t="n">
        <v>4.06</v>
      </c>
    </row>
    <row r="2011">
      <c r="A2011" s="160" t="n">
        <v>38204</v>
      </c>
      <c r="B2011" s="9" t="n">
        <v>4.05</v>
      </c>
    </row>
    <row r="2012">
      <c r="A2012" s="160" t="n">
        <v>38205</v>
      </c>
      <c r="B2012" s="9" t="n">
        <v>4.19</v>
      </c>
    </row>
    <row r="2013">
      <c r="A2013" s="160" t="n">
        <v>38208</v>
      </c>
      <c r="B2013" s="9" t="n">
        <v>4.16</v>
      </c>
    </row>
    <row r="2014">
      <c r="A2014" s="160" t="n">
        <v>38209</v>
      </c>
      <c r="B2014" s="9" t="n">
        <v>4.12</v>
      </c>
    </row>
    <row r="2015">
      <c r="A2015" s="160" t="n">
        <v>38210</v>
      </c>
      <c r="B2015" s="9" t="n">
        <v>4.11</v>
      </c>
    </row>
    <row r="2016">
      <c r="A2016" s="160" t="n">
        <v>38211</v>
      </c>
      <c r="B2016" s="9" t="n">
        <v>4.17</v>
      </c>
    </row>
    <row r="2017">
      <c r="A2017" s="160" t="n">
        <v>38212</v>
      </c>
      <c r="B2017" s="9" t="n">
        <v>4.2</v>
      </c>
    </row>
    <row r="2018">
      <c r="A2018" s="160" t="n">
        <v>38215</v>
      </c>
      <c r="B2018" s="9" t="n">
        <v>4.16</v>
      </c>
    </row>
    <row r="2019">
      <c r="A2019" s="160" t="n">
        <v>38216</v>
      </c>
      <c r="B2019" s="9" t="n">
        <v>4.18</v>
      </c>
    </row>
    <row r="2020">
      <c r="A2020" s="160" t="n">
        <v>38217</v>
      </c>
      <c r="B2020" s="9" t="n">
        <v>4.13</v>
      </c>
    </row>
    <row r="2021">
      <c r="A2021" s="160" t="n">
        <v>38218</v>
      </c>
      <c r="B2021" s="9" t="n">
        <v>4.12</v>
      </c>
    </row>
    <row r="2022">
      <c r="A2022" s="160" t="n">
        <v>38219</v>
      </c>
      <c r="B2022" s="9" t="n">
        <v>4.07</v>
      </c>
    </row>
    <row r="2023">
      <c r="A2023" s="160" t="n">
        <v>38222</v>
      </c>
      <c r="B2023" s="9" t="n">
        <v>4.01</v>
      </c>
    </row>
    <row r="2024">
      <c r="A2024" s="160" t="n">
        <v>38223</v>
      </c>
      <c r="B2024" s="9" t="n">
        <v>4</v>
      </c>
    </row>
    <row r="2025">
      <c r="A2025" s="160" t="n">
        <v>38224</v>
      </c>
      <c r="B2025" s="9" t="n">
        <v>3.97</v>
      </c>
    </row>
    <row r="2026">
      <c r="A2026" s="160" t="n">
        <v>38225</v>
      </c>
      <c r="B2026" s="9" t="n">
        <v>3.99</v>
      </c>
    </row>
    <row r="2027">
      <c r="A2027" s="160" t="n">
        <v>38226</v>
      </c>
      <c r="B2027" s="9" t="n">
        <v>3.97</v>
      </c>
    </row>
    <row r="2028">
      <c r="A2028" s="160" t="n">
        <v>38229</v>
      </c>
      <c r="B2028" s="9" t="n">
        <v>3.98</v>
      </c>
    </row>
    <row r="2029">
      <c r="A2029" s="160" t="n">
        <v>38230</v>
      </c>
      <c r="B2029" s="9" t="n">
        <v>4.06</v>
      </c>
    </row>
    <row r="2030">
      <c r="A2030" s="160" t="n">
        <v>38231</v>
      </c>
      <c r="B2030" s="9" t="n">
        <v>4.07</v>
      </c>
    </row>
    <row r="2031">
      <c r="A2031" s="160" t="n">
        <v>38232</v>
      </c>
      <c r="B2031" s="9" t="n">
        <v>3.99</v>
      </c>
    </row>
    <row r="2032">
      <c r="A2032" s="160" t="n">
        <v>38233</v>
      </c>
      <c r="B2032" s="9" t="n">
        <v>3.89</v>
      </c>
    </row>
    <row r="2033">
      <c r="A2033" s="160" t="n">
        <v>38236</v>
      </c>
      <c r="B2033" s="9" t="n">
        <v>3.89</v>
      </c>
    </row>
    <row r="2034">
      <c r="A2034" s="160" t="n">
        <v>38237</v>
      </c>
      <c r="B2034" s="9" t="n">
        <v>3.93</v>
      </c>
    </row>
    <row r="2035">
      <c r="A2035" s="160" t="n">
        <v>38238</v>
      </c>
      <c r="B2035" s="9" t="n">
        <v>3.96</v>
      </c>
    </row>
    <row r="2036">
      <c r="A2036" s="160" t="n">
        <v>38239</v>
      </c>
      <c r="B2036" s="9" t="n">
        <v>3.89</v>
      </c>
    </row>
    <row r="2037">
      <c r="A2037" s="160" t="n">
        <v>38240</v>
      </c>
      <c r="B2037" s="9" t="n">
        <v>3.88</v>
      </c>
    </row>
    <row r="2038">
      <c r="A2038" s="160" t="n">
        <v>38243</v>
      </c>
      <c r="B2038" s="9" t="n">
        <v>3.86</v>
      </c>
    </row>
    <row r="2039">
      <c r="A2039" s="160" t="n">
        <v>38244</v>
      </c>
      <c r="B2039" s="9" t="n">
        <v>3.85</v>
      </c>
    </row>
    <row r="2040">
      <c r="A2040" s="160" t="n">
        <v>38245</v>
      </c>
      <c r="B2040" s="9" t="n">
        <v>3.82</v>
      </c>
    </row>
    <row r="2041">
      <c r="A2041" s="160" t="n">
        <v>38246</v>
      </c>
      <c r="B2041" s="9" t="n">
        <v>3.93</v>
      </c>
    </row>
    <row r="2042">
      <c r="A2042" s="160" t="n">
        <v>38247</v>
      </c>
      <c r="B2042" s="9" t="n">
        <v>3.83</v>
      </c>
    </row>
    <row r="2043">
      <c r="A2043" s="160" t="n">
        <v>38250</v>
      </c>
      <c r="B2043" s="9" t="n">
        <v>3.88</v>
      </c>
    </row>
    <row r="2044">
      <c r="A2044" s="160" t="n">
        <v>38251</v>
      </c>
      <c r="B2044" s="9" t="n">
        <v>3.85</v>
      </c>
    </row>
    <row r="2045">
      <c r="A2045" s="160" t="n">
        <v>38252</v>
      </c>
      <c r="B2045" s="9" t="n">
        <v>3.87</v>
      </c>
    </row>
    <row r="2046">
      <c r="A2046" s="160" t="n">
        <v>38253</v>
      </c>
      <c r="B2046" s="9" t="n">
        <v>3.77</v>
      </c>
    </row>
    <row r="2047">
      <c r="A2047" s="160" t="n">
        <v>38254</v>
      </c>
      <c r="B2047" s="9" t="n">
        <v>3.78</v>
      </c>
    </row>
    <row r="2048">
      <c r="A2048" s="160" t="n">
        <v>38257</v>
      </c>
      <c r="B2048" s="9" t="n">
        <v>3.83</v>
      </c>
    </row>
    <row r="2049">
      <c r="A2049" s="160" t="n">
        <v>38258</v>
      </c>
      <c r="B2049" s="9" t="n">
        <v>3.83</v>
      </c>
    </row>
    <row r="2050">
      <c r="A2050" s="160" t="n">
        <v>38259</v>
      </c>
      <c r="B2050" s="9" t="n">
        <v>3.79</v>
      </c>
    </row>
    <row r="2051">
      <c r="A2051" s="160" t="n">
        <v>38260</v>
      </c>
      <c r="B2051" s="9" t="n">
        <v>3.83</v>
      </c>
    </row>
    <row r="2052">
      <c r="A2052" s="160" t="n">
        <v>38261</v>
      </c>
      <c r="B2052" s="9" t="n">
        <v>3.78</v>
      </c>
    </row>
    <row r="2053">
      <c r="A2053" s="160" t="n">
        <v>38264</v>
      </c>
      <c r="B2053" s="9" t="n">
        <v>3.78</v>
      </c>
    </row>
    <row r="2054">
      <c r="A2054" s="160" t="n">
        <v>38265</v>
      </c>
      <c r="B2054" s="9" t="n">
        <v>3.78</v>
      </c>
    </row>
    <row r="2055">
      <c r="A2055" s="160" t="n">
        <v>38266</v>
      </c>
      <c r="B2055" s="9" t="n">
        <v>3.7</v>
      </c>
    </row>
    <row r="2056">
      <c r="A2056" s="160" t="n">
        <v>38267</v>
      </c>
      <c r="B2056" s="9" t="n">
        <v>3.66</v>
      </c>
    </row>
    <row r="2057">
      <c r="A2057" s="160" t="n">
        <v>38268</v>
      </c>
      <c r="B2057" s="9" t="n">
        <v>3.73</v>
      </c>
    </row>
    <row r="2058">
      <c r="A2058" s="160" t="n">
        <v>38271</v>
      </c>
      <c r="B2058" s="9" t="n">
        <v>3.73</v>
      </c>
    </row>
    <row r="2059">
      <c r="A2059" s="160" t="n">
        <v>38272</v>
      </c>
      <c r="B2059" s="9" t="n">
        <v>3.74</v>
      </c>
    </row>
    <row r="2060">
      <c r="A2060" s="160" t="n">
        <v>38273</v>
      </c>
      <c r="B2060" s="9" t="n">
        <v>3.76</v>
      </c>
    </row>
    <row r="2061">
      <c r="A2061" s="160" t="n">
        <v>38274</v>
      </c>
      <c r="B2061" s="9" t="n">
        <v>3.79</v>
      </c>
    </row>
    <row r="2062">
      <c r="A2062" s="160" t="n">
        <v>38275</v>
      </c>
      <c r="B2062" s="9" t="n">
        <v>3.74</v>
      </c>
    </row>
    <row r="2063">
      <c r="A2063" s="160" t="n">
        <v>38278</v>
      </c>
      <c r="B2063" s="9" t="n">
        <v>3.77</v>
      </c>
    </row>
    <row r="2064">
      <c r="A2064" s="160" t="n">
        <v>38279</v>
      </c>
      <c r="B2064" s="9" t="n">
        <v>3.78</v>
      </c>
    </row>
    <row r="2065">
      <c r="A2065" s="160" t="n">
        <v>38280</v>
      </c>
      <c r="B2065" s="9" t="n">
        <v>3.84</v>
      </c>
    </row>
    <row r="2066">
      <c r="A2066" s="160" t="n">
        <v>38281</v>
      </c>
      <c r="B2066" s="9" t="n">
        <v>3.78</v>
      </c>
    </row>
    <row r="2067">
      <c r="A2067" s="160" t="n">
        <v>38282</v>
      </c>
      <c r="B2067" s="9" t="n">
        <v>3.78</v>
      </c>
    </row>
    <row r="2068">
      <c r="A2068" s="160" t="n">
        <v>38285</v>
      </c>
      <c r="B2068" s="9" t="n">
        <v>3.76</v>
      </c>
    </row>
    <row r="2069">
      <c r="A2069" s="160" t="n">
        <v>38286</v>
      </c>
      <c r="B2069" s="9" t="n">
        <v>3.72</v>
      </c>
    </row>
    <row r="2070">
      <c r="A2070" s="160" t="n">
        <v>38287</v>
      </c>
      <c r="B2070" s="9" t="n">
        <v>3.61</v>
      </c>
    </row>
    <row r="2071">
      <c r="A2071" s="160" t="n">
        <v>38288</v>
      </c>
      <c r="B2071" s="9" t="n">
        <v>3.58</v>
      </c>
    </row>
    <row r="2072">
      <c r="A2072" s="160" t="n">
        <v>38289</v>
      </c>
      <c r="B2072" s="9" t="n">
        <v>3.56</v>
      </c>
    </row>
    <row r="2073">
      <c r="A2073" s="160" t="n">
        <v>38291</v>
      </c>
      <c r="B2073" s="9" t="n">
        <v>3.63</v>
      </c>
    </row>
    <row r="2074">
      <c r="A2074" s="160" t="n">
        <v>38292</v>
      </c>
      <c r="B2074" s="9" t="n">
        <v>3.56</v>
      </c>
    </row>
    <row r="2075">
      <c r="A2075" s="160" t="n">
        <v>38293</v>
      </c>
      <c r="B2075" s="9" t="n">
        <v>3.54</v>
      </c>
    </row>
    <row r="2076">
      <c r="A2076" s="160" t="n">
        <v>38294</v>
      </c>
      <c r="B2076" s="9" t="n">
        <v>3.49</v>
      </c>
    </row>
    <row r="2077">
      <c r="A2077" s="160" t="n">
        <v>38295</v>
      </c>
      <c r="B2077" s="9" t="n">
        <v>3.43</v>
      </c>
    </row>
    <row r="2078">
      <c r="A2078" s="160" t="n">
        <v>38296</v>
      </c>
      <c r="B2078" s="9" t="n">
        <v>3.29</v>
      </c>
    </row>
    <row r="2079">
      <c r="A2079" s="160" t="n">
        <v>38299</v>
      </c>
      <c r="B2079" s="9" t="n">
        <v>3.28</v>
      </c>
    </row>
    <row r="2080">
      <c r="A2080" s="160" t="n">
        <v>38300</v>
      </c>
      <c r="B2080" s="9" t="n">
        <v>3.29</v>
      </c>
    </row>
    <row r="2081">
      <c r="A2081" s="160" t="n">
        <v>38301</v>
      </c>
      <c r="B2081" s="9" t="n">
        <v>3.27</v>
      </c>
    </row>
    <row r="2082">
      <c r="A2082" s="160" t="n">
        <v>38302</v>
      </c>
      <c r="B2082" s="9" t="n">
        <v>3.27</v>
      </c>
    </row>
    <row r="2083">
      <c r="A2083" s="160" t="n">
        <v>38303</v>
      </c>
      <c r="B2083" s="9" t="n">
        <v>3.31</v>
      </c>
    </row>
    <row r="2084">
      <c r="A2084" s="160" t="n">
        <v>38306</v>
      </c>
      <c r="B2084" s="9" t="n">
        <v>3.28</v>
      </c>
    </row>
    <row r="2085">
      <c r="A2085" s="160" t="n">
        <v>38307</v>
      </c>
      <c r="B2085" s="9" t="n">
        <v>3.26</v>
      </c>
    </row>
    <row r="2086">
      <c r="A2086" s="160" t="n">
        <v>38308</v>
      </c>
      <c r="B2086" s="9" t="n">
        <v>3.31</v>
      </c>
    </row>
    <row r="2087">
      <c r="A2087" s="160" t="n">
        <v>38309</v>
      </c>
      <c r="B2087" s="9" t="n">
        <v>3.29</v>
      </c>
    </row>
    <row r="2088">
      <c r="A2088" s="160" t="n">
        <v>38310</v>
      </c>
      <c r="B2088" s="9" t="n">
        <v>3.21</v>
      </c>
    </row>
    <row r="2089">
      <c r="A2089" s="160" t="n">
        <v>38313</v>
      </c>
      <c r="B2089" s="9" t="n">
        <v>3.24</v>
      </c>
    </row>
    <row r="2090">
      <c r="A2090" s="160" t="n">
        <v>38314</v>
      </c>
      <c r="B2090" s="9" t="n">
        <v>3.21</v>
      </c>
    </row>
    <row r="2091">
      <c r="A2091" s="160" t="n">
        <v>38315</v>
      </c>
      <c r="B2091" s="9" t="n">
        <v>3.19</v>
      </c>
    </row>
    <row r="2092">
      <c r="A2092" s="160" t="n">
        <v>38316</v>
      </c>
      <c r="B2092" s="9" t="n">
        <v>3.21</v>
      </c>
    </row>
    <row r="2093">
      <c r="A2093" s="160" t="n">
        <v>38317</v>
      </c>
      <c r="B2093" s="9" t="n">
        <v>3.15</v>
      </c>
    </row>
    <row r="2094">
      <c r="A2094" s="160" t="n">
        <v>38320</v>
      </c>
      <c r="B2094" s="9" t="n">
        <v>3.12</v>
      </c>
    </row>
    <row r="2095">
      <c r="A2095" s="160" t="n">
        <v>38321</v>
      </c>
      <c r="B2095" s="9" t="n">
        <v>3.17</v>
      </c>
    </row>
    <row r="2096">
      <c r="A2096" s="160" t="n">
        <v>38322</v>
      </c>
      <c r="B2096" s="9" t="n">
        <v>3.15</v>
      </c>
    </row>
    <row r="2097">
      <c r="A2097" s="160" t="n">
        <v>38323</v>
      </c>
      <c r="B2097" s="9" t="n">
        <v>3.13</v>
      </c>
    </row>
    <row r="2098">
      <c r="A2098" s="160" t="n">
        <v>38324</v>
      </c>
      <c r="B2098" s="9" t="n">
        <v>3.2</v>
      </c>
    </row>
    <row r="2099">
      <c r="A2099" s="160" t="n">
        <v>38327</v>
      </c>
      <c r="B2099" s="9" t="n">
        <v>3.21</v>
      </c>
    </row>
    <row r="2100">
      <c r="A2100" s="160" t="n">
        <v>38328</v>
      </c>
      <c r="B2100" s="9" t="n">
        <v>3.18</v>
      </c>
    </row>
    <row r="2101">
      <c r="A2101" s="160" t="n">
        <v>38329</v>
      </c>
      <c r="B2101" s="9" t="n">
        <v>3.23</v>
      </c>
    </row>
    <row r="2102">
      <c r="A2102" s="160" t="n">
        <v>38330</v>
      </c>
      <c r="B2102" s="9" t="n">
        <v>3.18</v>
      </c>
    </row>
    <row r="2103">
      <c r="A2103" s="160" t="n">
        <v>38331</v>
      </c>
      <c r="B2103" s="9" t="n">
        <v>3.17</v>
      </c>
    </row>
    <row r="2104">
      <c r="A2104" s="160" t="n">
        <v>38334</v>
      </c>
      <c r="B2104" s="9" t="n">
        <v>3.15</v>
      </c>
    </row>
    <row r="2105">
      <c r="A2105" s="160" t="n">
        <v>38335</v>
      </c>
      <c r="B2105" s="9" t="n">
        <v>3.15</v>
      </c>
    </row>
    <row r="2106">
      <c r="A2106" s="160" t="n">
        <v>38336</v>
      </c>
      <c r="B2106" s="9" t="n">
        <v>3.15</v>
      </c>
    </row>
    <row r="2107">
      <c r="A2107" s="160" t="n">
        <v>38337</v>
      </c>
      <c r="B2107" s="9" t="n">
        <v>3.06</v>
      </c>
    </row>
    <row r="2108">
      <c r="A2108" s="160" t="n">
        <v>38338</v>
      </c>
      <c r="B2108" s="9" t="n">
        <v>3.06</v>
      </c>
    </row>
    <row r="2109">
      <c r="A2109" s="160" t="n">
        <v>38341</v>
      </c>
      <c r="B2109" s="9" t="n">
        <v>3.05</v>
      </c>
    </row>
    <row r="2110">
      <c r="A2110" s="160" t="n">
        <v>38342</v>
      </c>
      <c r="B2110" s="9" t="n">
        <v>3.07</v>
      </c>
    </row>
    <row r="2111">
      <c r="A2111" s="160" t="n">
        <v>38343</v>
      </c>
      <c r="B2111" s="9" t="n">
        <v>3.05</v>
      </c>
    </row>
    <row r="2112">
      <c r="A2112" s="160" t="n">
        <v>38344</v>
      </c>
      <c r="B2112" s="9" t="n">
        <v>3.05</v>
      </c>
    </row>
    <row r="2113">
      <c r="A2113" s="160" t="n">
        <v>38345</v>
      </c>
    </row>
    <row r="2114">
      <c r="A2114" s="160" t="n">
        <v>38348</v>
      </c>
      <c r="B2114" s="9" t="n">
        <v>2.99</v>
      </c>
    </row>
    <row r="2115">
      <c r="A2115" s="160" t="n">
        <v>38349</v>
      </c>
      <c r="B2115" s="9" t="n">
        <v>2.99</v>
      </c>
    </row>
    <row r="2116">
      <c r="A2116" s="160" t="n">
        <v>38350</v>
      </c>
      <c r="B2116" s="9" t="n">
        <v>2.96</v>
      </c>
    </row>
    <row r="2117">
      <c r="A2117" s="160" t="n">
        <v>38351</v>
      </c>
      <c r="B2117" s="9" t="n">
        <v>2.99</v>
      </c>
    </row>
    <row r="2118">
      <c r="A2118" s="160" t="n">
        <v>38352</v>
      </c>
      <c r="B2118" s="9" t="n">
        <v>3.1</v>
      </c>
    </row>
    <row r="2119">
      <c r="A2119" s="160" t="n">
        <v>38355</v>
      </c>
      <c r="B2119" s="9" t="n">
        <v>3.06</v>
      </c>
    </row>
    <row r="2120">
      <c r="A2120" s="160" t="n">
        <v>38356</v>
      </c>
      <c r="B2120" s="9" t="n">
        <v>2.97</v>
      </c>
    </row>
    <row r="2121">
      <c r="A2121" s="160" t="n">
        <v>38357</v>
      </c>
      <c r="B2121" s="9" t="n">
        <v>3.04</v>
      </c>
    </row>
    <row r="2122">
      <c r="A2122" s="160" t="n">
        <v>38358</v>
      </c>
      <c r="B2122" s="9" t="n">
        <v>3.09</v>
      </c>
    </row>
    <row r="2123">
      <c r="A2123" s="160" t="n">
        <v>38359</v>
      </c>
      <c r="B2123" s="9" t="n">
        <v>3.07</v>
      </c>
    </row>
    <row r="2124">
      <c r="A2124" s="160" t="n">
        <v>38362</v>
      </c>
      <c r="B2124" s="9" t="n">
        <v>3.1</v>
      </c>
    </row>
    <row r="2125">
      <c r="A2125" s="160" t="n">
        <v>38363</v>
      </c>
      <c r="B2125" s="9" t="n">
        <v>3.19</v>
      </c>
    </row>
    <row r="2126">
      <c r="A2126" s="160" t="n">
        <v>38364</v>
      </c>
      <c r="B2126" s="9" t="n">
        <v>3.2</v>
      </c>
    </row>
    <row r="2127">
      <c r="A2127" s="160" t="n">
        <v>38365</v>
      </c>
      <c r="B2127" s="9" t="n">
        <v>3.24</v>
      </c>
    </row>
    <row r="2128">
      <c r="A2128" s="160" t="n">
        <v>38366</v>
      </c>
      <c r="B2128" s="9" t="n">
        <v>3.22</v>
      </c>
    </row>
    <row r="2129">
      <c r="A2129" s="160" t="n">
        <v>38369</v>
      </c>
      <c r="B2129" s="9" t="n">
        <v>3.21</v>
      </c>
    </row>
    <row r="2130">
      <c r="A2130" s="160" t="n">
        <v>38370</v>
      </c>
      <c r="B2130" s="9" t="n">
        <v>3.24</v>
      </c>
    </row>
    <row r="2131">
      <c r="A2131" s="160" t="n">
        <v>38371</v>
      </c>
      <c r="B2131" s="9" t="n">
        <v>3.24</v>
      </c>
    </row>
    <row r="2132">
      <c r="A2132" s="160" t="n">
        <v>38372</v>
      </c>
      <c r="B2132" s="9" t="n">
        <v>3.33</v>
      </c>
    </row>
    <row r="2133">
      <c r="A2133" s="160" t="n">
        <v>38373</v>
      </c>
      <c r="B2133" s="9" t="n">
        <v>3.37</v>
      </c>
    </row>
    <row r="2134">
      <c r="A2134" s="160" t="n">
        <v>38376</v>
      </c>
      <c r="B2134" s="9" t="n">
        <v>3.37</v>
      </c>
    </row>
    <row r="2135">
      <c r="A2135" s="160" t="n">
        <v>38377</v>
      </c>
      <c r="B2135" s="9" t="n">
        <v>3.29</v>
      </c>
    </row>
    <row r="2136">
      <c r="A2136" s="160" t="n">
        <v>38378</v>
      </c>
      <c r="B2136" s="9" t="n">
        <v>3.27</v>
      </c>
    </row>
    <row r="2137">
      <c r="A2137" s="160" t="n">
        <v>38379</v>
      </c>
      <c r="B2137" s="9" t="n">
        <v>3.23</v>
      </c>
    </row>
    <row r="2138">
      <c r="A2138" s="160" t="n">
        <v>38380</v>
      </c>
      <c r="B2138" s="9" t="n">
        <v>3.27</v>
      </c>
    </row>
    <row r="2139">
      <c r="A2139" s="160" t="n">
        <v>38383</v>
      </c>
      <c r="B2139" s="9" t="n">
        <v>3.29</v>
      </c>
    </row>
    <row r="2140">
      <c r="A2140" s="160" t="n">
        <v>38384</v>
      </c>
      <c r="B2140" s="9" t="n">
        <v>3.26</v>
      </c>
    </row>
    <row r="2141">
      <c r="A2141" s="160" t="n">
        <v>38385</v>
      </c>
      <c r="B2141" s="9" t="n">
        <v>3.2</v>
      </c>
    </row>
    <row r="2142">
      <c r="A2142" s="160" t="n">
        <v>38386</v>
      </c>
      <c r="B2142" s="9" t="n">
        <v>3.15</v>
      </c>
    </row>
    <row r="2143">
      <c r="A2143" s="160" t="n">
        <v>38387</v>
      </c>
      <c r="B2143" s="9" t="n">
        <v>3.19</v>
      </c>
    </row>
    <row r="2144">
      <c r="A2144" s="160" t="n">
        <v>38390</v>
      </c>
      <c r="B2144" s="9" t="n">
        <v>3.17</v>
      </c>
    </row>
    <row r="2145">
      <c r="A2145" s="160" t="n">
        <v>38391</v>
      </c>
      <c r="B2145" s="9" t="n">
        <v>3.14</v>
      </c>
    </row>
    <row r="2146">
      <c r="A2146" s="160" t="n">
        <v>38392</v>
      </c>
      <c r="B2146" s="9" t="n">
        <v>3.22</v>
      </c>
    </row>
    <row r="2147">
      <c r="A2147" s="160" t="n">
        <v>38393</v>
      </c>
      <c r="B2147" s="9" t="n">
        <v>3.16</v>
      </c>
    </row>
    <row r="2148">
      <c r="A2148" s="160" t="n">
        <v>38394</v>
      </c>
      <c r="B2148" s="9" t="n">
        <v>3.12</v>
      </c>
    </row>
    <row r="2149">
      <c r="A2149" s="160" t="n">
        <v>38397</v>
      </c>
      <c r="B2149" s="9" t="n">
        <v>3.11</v>
      </c>
    </row>
    <row r="2150">
      <c r="A2150" s="160" t="n">
        <v>38398</v>
      </c>
      <c r="B2150" s="9" t="n">
        <v>3.06</v>
      </c>
    </row>
    <row r="2151">
      <c r="A2151" s="160" t="n">
        <v>38399</v>
      </c>
      <c r="B2151" s="9" t="n">
        <v>2.99</v>
      </c>
    </row>
    <row r="2152">
      <c r="A2152" s="160" t="n">
        <v>38400</v>
      </c>
      <c r="B2152" s="9" t="n">
        <v>2.99</v>
      </c>
    </row>
    <row r="2153">
      <c r="A2153" s="160" t="n">
        <v>38401</v>
      </c>
      <c r="B2153" s="9" t="n">
        <v>2.93</v>
      </c>
    </row>
    <row r="2154">
      <c r="A2154" s="160" t="n">
        <v>38404</v>
      </c>
      <c r="B2154" s="9" t="n">
        <v>2.93</v>
      </c>
    </row>
    <row r="2155">
      <c r="A2155" s="160" t="n">
        <v>38405</v>
      </c>
      <c r="B2155" s="9" t="n">
        <v>2.92</v>
      </c>
    </row>
    <row r="2156">
      <c r="A2156" s="160" t="n">
        <v>38406</v>
      </c>
      <c r="B2156" s="9" t="n">
        <v>2.93</v>
      </c>
    </row>
    <row r="2157">
      <c r="A2157" s="160" t="n">
        <v>38407</v>
      </c>
      <c r="B2157" s="9" t="n">
        <v>2.88</v>
      </c>
    </row>
    <row r="2158">
      <c r="A2158" s="160" t="n">
        <v>38408</v>
      </c>
      <c r="B2158" s="9" t="n">
        <v>2.85</v>
      </c>
    </row>
    <row r="2159">
      <c r="A2159" s="160" t="n">
        <v>38411</v>
      </c>
      <c r="B2159" s="9" t="n">
        <v>2.83</v>
      </c>
    </row>
    <row r="2160">
      <c r="A2160" s="160" t="n">
        <v>38412</v>
      </c>
      <c r="B2160" s="9" t="n">
        <v>2.81</v>
      </c>
    </row>
    <row r="2161">
      <c r="A2161" s="160" t="n">
        <v>38413</v>
      </c>
      <c r="B2161" s="9" t="n">
        <v>2.84</v>
      </c>
    </row>
    <row r="2162">
      <c r="A2162" s="160" t="n">
        <v>38414</v>
      </c>
      <c r="B2162" s="9" t="n">
        <v>2.83</v>
      </c>
    </row>
    <row r="2163">
      <c r="A2163" s="160" t="n">
        <v>38415</v>
      </c>
      <c r="B2163" s="9" t="n">
        <v>2.86</v>
      </c>
    </row>
    <row r="2164">
      <c r="A2164" s="160" t="n">
        <v>38418</v>
      </c>
      <c r="B2164" s="9" t="n">
        <v>2.82</v>
      </c>
    </row>
    <row r="2165">
      <c r="A2165" s="160" t="n">
        <v>38419</v>
      </c>
      <c r="B2165" s="9" t="n">
        <v>2.76</v>
      </c>
    </row>
    <row r="2166">
      <c r="A2166" s="160" t="n">
        <v>38420</v>
      </c>
      <c r="B2166" s="9" t="n">
        <v>2.71</v>
      </c>
    </row>
    <row r="2167">
      <c r="A2167" s="160" t="n">
        <v>38421</v>
      </c>
      <c r="B2167" s="9" t="n">
        <v>2.78</v>
      </c>
    </row>
    <row r="2168">
      <c r="A2168" s="160" t="n">
        <v>38422</v>
      </c>
      <c r="B2168" s="9" t="n">
        <v>2.73</v>
      </c>
    </row>
    <row r="2169">
      <c r="A2169" s="160" t="n">
        <v>38425</v>
      </c>
      <c r="B2169" s="9" t="n">
        <v>2.77</v>
      </c>
    </row>
    <row r="2170">
      <c r="A2170" s="160" t="n">
        <v>38426</v>
      </c>
      <c r="B2170" s="9" t="n">
        <v>2.77</v>
      </c>
    </row>
    <row r="2171">
      <c r="A2171" s="160" t="n">
        <v>38427</v>
      </c>
      <c r="B2171" s="9" t="n">
        <v>2.89</v>
      </c>
    </row>
    <row r="2172">
      <c r="A2172" s="160" t="n">
        <v>38428</v>
      </c>
      <c r="B2172" s="9" t="n">
        <v>3</v>
      </c>
    </row>
    <row r="2173">
      <c r="A2173" s="160" t="n">
        <v>38429</v>
      </c>
      <c r="B2173" s="9" t="n">
        <v>2.98</v>
      </c>
    </row>
    <row r="2174">
      <c r="A2174" s="160" t="n">
        <v>38432</v>
      </c>
      <c r="B2174" s="9" t="n">
        <v>3.08</v>
      </c>
    </row>
    <row r="2175">
      <c r="A2175" s="160" t="n">
        <v>38433</v>
      </c>
      <c r="B2175" s="9" t="n">
        <v>3.08</v>
      </c>
    </row>
    <row r="2176">
      <c r="A2176" s="160" t="n">
        <v>38434</v>
      </c>
      <c r="B2176" s="9" t="n">
        <v>3.19</v>
      </c>
    </row>
    <row r="2177">
      <c r="A2177" s="160" t="n">
        <v>38435</v>
      </c>
      <c r="B2177" s="9" t="n">
        <v>3.18</v>
      </c>
    </row>
    <row r="2178">
      <c r="A2178" s="160" t="n">
        <v>38436</v>
      </c>
    </row>
    <row r="2179">
      <c r="A2179" s="160" t="n">
        <v>38439</v>
      </c>
      <c r="B2179" s="9" t="n">
        <v>3.19</v>
      </c>
    </row>
    <row r="2180">
      <c r="A2180" s="160" t="n">
        <v>38440</v>
      </c>
      <c r="B2180" s="9" t="n">
        <v>3.28</v>
      </c>
    </row>
    <row r="2181">
      <c r="A2181" s="160" t="n">
        <v>38441</v>
      </c>
      <c r="B2181" s="9" t="n">
        <v>3.38</v>
      </c>
    </row>
    <row r="2182">
      <c r="A2182" s="160" t="n">
        <v>38442</v>
      </c>
      <c r="B2182" s="9" t="n">
        <v>3.52</v>
      </c>
    </row>
    <row r="2183">
      <c r="A2183" s="160" t="n">
        <v>38443</v>
      </c>
      <c r="B2183" s="9" t="n">
        <v>3.55</v>
      </c>
    </row>
    <row r="2184">
      <c r="A2184" s="160" t="n">
        <v>38446</v>
      </c>
      <c r="B2184" s="9" t="n">
        <v>3.59</v>
      </c>
    </row>
    <row r="2185">
      <c r="A2185" s="160" t="n">
        <v>38447</v>
      </c>
      <c r="B2185" s="9" t="n">
        <v>3.53</v>
      </c>
    </row>
    <row r="2186">
      <c r="A2186" s="160" t="n">
        <v>38448</v>
      </c>
      <c r="B2186" s="9" t="n">
        <v>3.48</v>
      </c>
    </row>
    <row r="2187">
      <c r="A2187" s="160" t="n">
        <v>38449</v>
      </c>
      <c r="B2187" s="9" t="n">
        <v>3.41</v>
      </c>
    </row>
    <row r="2188">
      <c r="A2188" s="160" t="n">
        <v>38450</v>
      </c>
      <c r="B2188" s="9" t="n">
        <v>3.39</v>
      </c>
    </row>
    <row r="2189">
      <c r="A2189" s="160" t="n">
        <v>38453</v>
      </c>
      <c r="B2189" s="9" t="n">
        <v>3.47</v>
      </c>
    </row>
    <row r="2190">
      <c r="A2190" s="160" t="n">
        <v>38454</v>
      </c>
      <c r="B2190" s="9" t="n">
        <v>3.58</v>
      </c>
    </row>
    <row r="2191">
      <c r="A2191" s="160" t="n">
        <v>38455</v>
      </c>
      <c r="B2191" s="9" t="n">
        <v>3.61</v>
      </c>
    </row>
    <row r="2192">
      <c r="A2192" s="160" t="n">
        <v>38456</v>
      </c>
      <c r="B2192" s="9" t="n">
        <v>3.75</v>
      </c>
    </row>
    <row r="2193">
      <c r="A2193" s="160" t="n">
        <v>38457</v>
      </c>
      <c r="B2193" s="9" t="n">
        <v>3.89</v>
      </c>
    </row>
    <row r="2194">
      <c r="A2194" s="160" t="n">
        <v>38460</v>
      </c>
      <c r="B2194" s="9" t="n">
        <v>3.98</v>
      </c>
    </row>
    <row r="2195">
      <c r="A2195" s="160" t="n">
        <v>38461</v>
      </c>
      <c r="B2195" s="9" t="n">
        <v>4</v>
      </c>
    </row>
    <row r="2196">
      <c r="A2196" s="160" t="n">
        <v>38462</v>
      </c>
      <c r="B2196" s="9" t="n">
        <v>3.94</v>
      </c>
    </row>
    <row r="2197">
      <c r="A2197" s="160" t="n">
        <v>38463</v>
      </c>
      <c r="B2197" s="9" t="n">
        <v>3.82</v>
      </c>
    </row>
    <row r="2198">
      <c r="A2198" s="160" t="n">
        <v>38464</v>
      </c>
      <c r="B2198" s="9" t="n">
        <v>3.86</v>
      </c>
    </row>
    <row r="2199">
      <c r="A2199" s="160" t="n">
        <v>38467</v>
      </c>
      <c r="B2199" s="9" t="n">
        <v>3.88</v>
      </c>
    </row>
    <row r="2200">
      <c r="A2200" s="160" t="n">
        <v>38468</v>
      </c>
      <c r="B2200" s="9" t="n">
        <v>3.92</v>
      </c>
    </row>
    <row r="2201">
      <c r="A2201" s="160" t="n">
        <v>38469</v>
      </c>
      <c r="B2201" s="9" t="n">
        <v>4.04</v>
      </c>
    </row>
    <row r="2202">
      <c r="A2202" s="160" t="n">
        <v>38470</v>
      </c>
      <c r="B2202" s="9" t="n">
        <v>4.16</v>
      </c>
    </row>
    <row r="2203">
      <c r="A2203" s="160" t="n">
        <v>38471</v>
      </c>
      <c r="B2203" s="9" t="n">
        <v>4.15</v>
      </c>
    </row>
    <row r="2204">
      <c r="A2204" s="160" t="n">
        <v>38472</v>
      </c>
      <c r="B2204" s="9" t="n">
        <v>4.19</v>
      </c>
    </row>
    <row r="2205">
      <c r="A2205" s="160" t="n">
        <v>38474</v>
      </c>
      <c r="B2205" s="9" t="n">
        <v>4.17</v>
      </c>
    </row>
    <row r="2206">
      <c r="A2206" s="160" t="n">
        <v>38475</v>
      </c>
      <c r="B2206" s="9" t="n">
        <v>4.13</v>
      </c>
    </row>
    <row r="2207">
      <c r="A2207" s="160" t="n">
        <v>38476</v>
      </c>
      <c r="B2207" s="9" t="n">
        <v>4.12</v>
      </c>
    </row>
    <row r="2208">
      <c r="A2208" s="160" t="n">
        <v>38477</v>
      </c>
      <c r="B2208" s="9" t="n">
        <v>4.13</v>
      </c>
    </row>
    <row r="2209">
      <c r="A2209" s="160" t="n">
        <v>38478</v>
      </c>
      <c r="B2209" s="9" t="n">
        <v>4.07</v>
      </c>
    </row>
    <row r="2210">
      <c r="A2210" s="160" t="n">
        <v>38481</v>
      </c>
      <c r="B2210" s="9" t="n">
        <v>4.05</v>
      </c>
    </row>
    <row r="2211">
      <c r="A2211" s="160" t="n">
        <v>38482</v>
      </c>
      <c r="B2211" s="9" t="n">
        <v>4.13</v>
      </c>
    </row>
    <row r="2212">
      <c r="A2212" s="160" t="n">
        <v>38483</v>
      </c>
      <c r="B2212" s="9" t="n">
        <v>4.23</v>
      </c>
    </row>
    <row r="2213">
      <c r="A2213" s="160" t="n">
        <v>38484</v>
      </c>
      <c r="B2213" s="9" t="n">
        <v>4.28</v>
      </c>
    </row>
    <row r="2214">
      <c r="A2214" s="160" t="n">
        <v>38485</v>
      </c>
      <c r="B2214" s="9" t="n">
        <v>4.39</v>
      </c>
    </row>
    <row r="2215">
      <c r="A2215" s="160" t="n">
        <v>38488</v>
      </c>
      <c r="B2215" s="9" t="n">
        <v>4.49</v>
      </c>
    </row>
    <row r="2216">
      <c r="A2216" s="160" t="n">
        <v>38489</v>
      </c>
      <c r="B2216" s="9" t="n">
        <v>4.57</v>
      </c>
    </row>
    <row r="2217">
      <c r="A2217" s="160" t="n">
        <v>38490</v>
      </c>
      <c r="B2217" s="9" t="n">
        <v>4.55</v>
      </c>
    </row>
    <row r="2218">
      <c r="A2218" s="160" t="n">
        <v>38491</v>
      </c>
      <c r="B2218" s="9" t="n">
        <v>4.4</v>
      </c>
    </row>
    <row r="2219">
      <c r="A2219" s="160" t="n">
        <v>38492</v>
      </c>
      <c r="B2219" s="9" t="n">
        <v>4.33</v>
      </c>
    </row>
    <row r="2220">
      <c r="A2220" s="160" t="n">
        <v>38495</v>
      </c>
      <c r="B2220" s="9" t="n">
        <v>4.29</v>
      </c>
    </row>
    <row r="2221">
      <c r="A2221" s="160" t="n">
        <v>38496</v>
      </c>
      <c r="B2221" s="9" t="n">
        <v>4.28</v>
      </c>
    </row>
    <row r="2222">
      <c r="A2222" s="160" t="n">
        <v>38497</v>
      </c>
      <c r="B2222" s="9" t="n">
        <v>4.16</v>
      </c>
    </row>
    <row r="2223">
      <c r="A2223" s="160" t="n">
        <v>38498</v>
      </c>
      <c r="B2223" s="9" t="n">
        <v>4.07</v>
      </c>
    </row>
    <row r="2224">
      <c r="A2224" s="160" t="n">
        <v>38499</v>
      </c>
      <c r="B2224" s="9" t="n">
        <v>4.02</v>
      </c>
    </row>
    <row r="2225">
      <c r="A2225" s="160" t="n">
        <v>38502</v>
      </c>
      <c r="B2225" s="9" t="n">
        <v>4.02</v>
      </c>
    </row>
    <row r="2226">
      <c r="A2226" s="160" t="n">
        <v>38503</v>
      </c>
      <c r="B2226" s="9" t="n">
        <v>4.13</v>
      </c>
    </row>
    <row r="2227">
      <c r="A2227" s="160" t="n">
        <v>38504</v>
      </c>
      <c r="B2227" s="9" t="n">
        <v>4.13</v>
      </c>
    </row>
    <row r="2228">
      <c r="A2228" s="160" t="n">
        <v>38505</v>
      </c>
      <c r="B2228" s="9" t="n">
        <v>4</v>
      </c>
    </row>
    <row r="2229">
      <c r="A2229" s="160" t="n">
        <v>38506</v>
      </c>
      <c r="B2229" s="9" t="n">
        <v>3.9</v>
      </c>
    </row>
    <row r="2230">
      <c r="A2230" s="160" t="n">
        <v>38509</v>
      </c>
      <c r="B2230" s="9" t="n">
        <v>3.99</v>
      </c>
    </row>
    <row r="2231">
      <c r="A2231" s="160" t="n">
        <v>38510</v>
      </c>
      <c r="B2231" s="9" t="n">
        <v>3.99</v>
      </c>
    </row>
    <row r="2232">
      <c r="A2232" s="160" t="n">
        <v>38511</v>
      </c>
      <c r="B2232" s="9" t="n">
        <v>3.98</v>
      </c>
    </row>
    <row r="2233">
      <c r="A2233" s="160" t="n">
        <v>38512</v>
      </c>
      <c r="B2233" s="9" t="n">
        <v>4.01</v>
      </c>
    </row>
    <row r="2234">
      <c r="A2234" s="160" t="n">
        <v>38513</v>
      </c>
      <c r="B2234" s="9" t="n">
        <v>3.91</v>
      </c>
    </row>
    <row r="2235">
      <c r="A2235" s="160" t="n">
        <v>38516</v>
      </c>
      <c r="B2235" s="9" t="n">
        <v>3.88</v>
      </c>
    </row>
    <row r="2236">
      <c r="A2236" s="160" t="n">
        <v>38517</v>
      </c>
      <c r="B2236" s="9" t="n">
        <v>3.83</v>
      </c>
    </row>
    <row r="2237">
      <c r="A2237" s="160" t="n">
        <v>38518</v>
      </c>
      <c r="B2237" s="9" t="n">
        <v>3.78</v>
      </c>
    </row>
    <row r="2238">
      <c r="A2238" s="160" t="n">
        <v>38519</v>
      </c>
      <c r="B2238" s="9" t="n">
        <v>3.83</v>
      </c>
    </row>
    <row r="2239">
      <c r="A2239" s="160" t="n">
        <v>38520</v>
      </c>
      <c r="B2239" s="9" t="n">
        <v>3.81</v>
      </c>
    </row>
    <row r="2240">
      <c r="A2240" s="160" t="n">
        <v>38523</v>
      </c>
      <c r="B2240" s="9" t="n">
        <v>3.81</v>
      </c>
    </row>
    <row r="2241">
      <c r="A2241" s="160" t="n">
        <v>38524</v>
      </c>
      <c r="B2241" s="9" t="n">
        <v>3.82</v>
      </c>
    </row>
    <row r="2242">
      <c r="A2242" s="160" t="n">
        <v>38525</v>
      </c>
      <c r="B2242" s="9" t="n">
        <v>3.9</v>
      </c>
    </row>
    <row r="2243">
      <c r="A2243" s="160" t="n">
        <v>38526</v>
      </c>
      <c r="B2243" s="9" t="n">
        <v>3.88</v>
      </c>
    </row>
    <row r="2244">
      <c r="A2244" s="160" t="n">
        <v>38527</v>
      </c>
      <c r="B2244" s="9" t="n">
        <v>3.93</v>
      </c>
    </row>
    <row r="2245">
      <c r="A2245" s="160" t="n">
        <v>38530</v>
      </c>
      <c r="B2245" s="9" t="n">
        <v>3.96</v>
      </c>
    </row>
    <row r="2246">
      <c r="A2246" s="160" t="n">
        <v>38531</v>
      </c>
      <c r="B2246" s="9" t="n">
        <v>3.86</v>
      </c>
    </row>
    <row r="2247">
      <c r="A2247" s="160" t="n">
        <v>38532</v>
      </c>
      <c r="B2247" s="9" t="n">
        <v>3.81</v>
      </c>
    </row>
    <row r="2248">
      <c r="A2248" s="160" t="n">
        <v>38533</v>
      </c>
      <c r="B2248" s="9" t="n">
        <v>3.85</v>
      </c>
    </row>
    <row r="2249">
      <c r="A2249" s="160" t="n">
        <v>38534</v>
      </c>
      <c r="B2249" s="9" t="n">
        <v>3.75</v>
      </c>
    </row>
    <row r="2250">
      <c r="A2250" s="160" t="n">
        <v>38537</v>
      </c>
      <c r="B2250" s="9" t="n">
        <v>3.75</v>
      </c>
    </row>
    <row r="2251">
      <c r="A2251" s="160" t="n">
        <v>38538</v>
      </c>
      <c r="B2251" s="9" t="n">
        <v>3.71</v>
      </c>
    </row>
    <row r="2252">
      <c r="A2252" s="160" t="n">
        <v>38539</v>
      </c>
      <c r="B2252" s="9" t="n">
        <v>3.75</v>
      </c>
    </row>
    <row r="2253">
      <c r="A2253" s="160" t="n">
        <v>38540</v>
      </c>
      <c r="B2253" s="9" t="n">
        <v>3.78</v>
      </c>
    </row>
    <row r="2254">
      <c r="A2254" s="160" t="n">
        <v>38541</v>
      </c>
      <c r="B2254" s="9" t="n">
        <v>3.67</v>
      </c>
    </row>
    <row r="2255">
      <c r="A2255" s="160" t="n">
        <v>38544</v>
      </c>
      <c r="B2255" s="9" t="n">
        <v>3.61</v>
      </c>
    </row>
    <row r="2256">
      <c r="A2256" s="160" t="n">
        <v>38545</v>
      </c>
      <c r="B2256" s="9" t="n">
        <v>3.54</v>
      </c>
    </row>
    <row r="2257">
      <c r="A2257" s="160" t="n">
        <v>38546</v>
      </c>
      <c r="B2257" s="9" t="n">
        <v>3.51</v>
      </c>
    </row>
    <row r="2258">
      <c r="A2258" s="160" t="n">
        <v>38547</v>
      </c>
      <c r="B2258" s="9" t="n">
        <v>3.46</v>
      </c>
    </row>
    <row r="2259">
      <c r="A2259" s="160" t="n">
        <v>38548</v>
      </c>
      <c r="B2259" s="9" t="n">
        <v>3.43</v>
      </c>
    </row>
    <row r="2260">
      <c r="A2260" s="160" t="n">
        <v>38551</v>
      </c>
      <c r="B2260" s="9" t="n">
        <v>3.4</v>
      </c>
    </row>
    <row r="2261">
      <c r="A2261" s="160" t="n">
        <v>38552</v>
      </c>
      <c r="B2261" s="9" t="n">
        <v>3.43</v>
      </c>
    </row>
    <row r="2262">
      <c r="A2262" s="160" t="n">
        <v>38553</v>
      </c>
      <c r="B2262" s="9" t="n">
        <v>3.43</v>
      </c>
    </row>
    <row r="2263">
      <c r="A2263" s="160" t="n">
        <v>38554</v>
      </c>
      <c r="B2263" s="9" t="n">
        <v>3.36</v>
      </c>
    </row>
    <row r="2264">
      <c r="A2264" s="160" t="n">
        <v>38555</v>
      </c>
      <c r="B2264" s="9" t="n">
        <v>3.39</v>
      </c>
    </row>
    <row r="2265">
      <c r="A2265" s="160" t="n">
        <v>38558</v>
      </c>
      <c r="B2265" s="9" t="n">
        <v>3.36</v>
      </c>
    </row>
    <row r="2266">
      <c r="A2266" s="160" t="n">
        <v>38559</v>
      </c>
      <c r="B2266" s="9" t="n">
        <v>3.35</v>
      </c>
    </row>
    <row r="2267">
      <c r="A2267" s="160" t="n">
        <v>38560</v>
      </c>
      <c r="B2267" s="9" t="n">
        <v>3.31</v>
      </c>
    </row>
    <row r="2268">
      <c r="A2268" s="160" t="n">
        <v>38561</v>
      </c>
      <c r="B2268" s="9" t="n">
        <v>3.33</v>
      </c>
    </row>
    <row r="2269">
      <c r="A2269" s="160" t="n">
        <v>38562</v>
      </c>
      <c r="B2269" s="9" t="n">
        <v>3.25</v>
      </c>
    </row>
    <row r="2270">
      <c r="A2270" s="160" t="n">
        <v>38564</v>
      </c>
      <c r="B2270" s="9" t="n">
        <v>3.3</v>
      </c>
    </row>
    <row r="2271">
      <c r="A2271" s="160" t="n">
        <v>38565</v>
      </c>
      <c r="B2271" s="9" t="n">
        <v>3.29</v>
      </c>
    </row>
    <row r="2272">
      <c r="A2272" s="160" t="n">
        <v>38566</v>
      </c>
      <c r="B2272" s="9" t="n">
        <v>3.29</v>
      </c>
    </row>
    <row r="2273">
      <c r="A2273" s="160" t="n">
        <v>38567</v>
      </c>
      <c r="B2273" s="9" t="n">
        <v>3.32</v>
      </c>
    </row>
    <row r="2274">
      <c r="A2274" s="160" t="n">
        <v>38568</v>
      </c>
      <c r="B2274" s="9" t="n">
        <v>3.31</v>
      </c>
    </row>
    <row r="2275">
      <c r="A2275" s="160" t="n">
        <v>38569</v>
      </c>
      <c r="B2275" s="9" t="n">
        <v>3.29</v>
      </c>
    </row>
    <row r="2276">
      <c r="A2276" s="160" t="n">
        <v>38572</v>
      </c>
      <c r="B2276" s="9" t="n">
        <v>3.31</v>
      </c>
    </row>
    <row r="2277">
      <c r="A2277" s="160" t="n">
        <v>38573</v>
      </c>
      <c r="B2277" s="9" t="n">
        <v>3.33</v>
      </c>
    </row>
    <row r="2278">
      <c r="A2278" s="160" t="n">
        <v>38574</v>
      </c>
      <c r="B2278" s="9" t="n">
        <v>3.32</v>
      </c>
    </row>
    <row r="2279">
      <c r="A2279" s="160" t="n">
        <v>38575</v>
      </c>
      <c r="B2279" s="9" t="n">
        <v>3.37</v>
      </c>
    </row>
    <row r="2280">
      <c r="A2280" s="160" t="n">
        <v>38576</v>
      </c>
      <c r="B2280" s="9" t="n">
        <v>3.42</v>
      </c>
    </row>
    <row r="2281">
      <c r="A2281" s="160" t="n">
        <v>38579</v>
      </c>
      <c r="B2281" s="9" t="n">
        <v>3.37</v>
      </c>
    </row>
    <row r="2282">
      <c r="A2282" s="160" t="n">
        <v>38580</v>
      </c>
      <c r="B2282" s="9" t="n">
        <v>3.41</v>
      </c>
    </row>
    <row r="2283">
      <c r="A2283" s="160" t="n">
        <v>38581</v>
      </c>
      <c r="B2283" s="9" t="n">
        <v>3.37</v>
      </c>
    </row>
    <row r="2284">
      <c r="A2284" s="160" t="n">
        <v>38582</v>
      </c>
      <c r="B2284" s="9" t="n">
        <v>3.41</v>
      </c>
    </row>
    <row r="2285">
      <c r="A2285" s="160" t="n">
        <v>38583</v>
      </c>
      <c r="B2285" s="9" t="n">
        <v>3.39</v>
      </c>
    </row>
    <row r="2286">
      <c r="A2286" s="160" t="n">
        <v>38586</v>
      </c>
      <c r="B2286" s="9" t="n">
        <v>3.39</v>
      </c>
    </row>
    <row r="2287">
      <c r="A2287" s="160" t="n">
        <v>38587</v>
      </c>
      <c r="B2287" s="9" t="n">
        <v>3.4</v>
      </c>
    </row>
    <row r="2288">
      <c r="A2288" s="160" t="n">
        <v>38588</v>
      </c>
      <c r="B2288" s="9" t="n">
        <v>3.38</v>
      </c>
    </row>
    <row r="2289">
      <c r="A2289" s="160" t="n">
        <v>38589</v>
      </c>
      <c r="B2289" s="9" t="n">
        <v>3.38</v>
      </c>
    </row>
    <row r="2290">
      <c r="A2290" s="160" t="n">
        <v>38590</v>
      </c>
      <c r="B2290" s="9" t="n">
        <v>3.34</v>
      </c>
    </row>
    <row r="2291">
      <c r="A2291" s="160" t="n">
        <v>38593</v>
      </c>
      <c r="B2291" s="9" t="n">
        <v>3.37</v>
      </c>
    </row>
    <row r="2292">
      <c r="A2292" s="160" t="n">
        <v>38594</v>
      </c>
      <c r="B2292" s="9" t="n">
        <v>3.48</v>
      </c>
    </row>
    <row r="2293">
      <c r="A2293" s="160" t="n">
        <v>38595</v>
      </c>
      <c r="B2293" s="9" t="n">
        <v>3.66</v>
      </c>
    </row>
    <row r="2294">
      <c r="A2294" s="160" t="n">
        <v>38596</v>
      </c>
      <c r="B2294" s="9" t="n">
        <v>3.7</v>
      </c>
    </row>
    <row r="2295">
      <c r="A2295" s="160" t="n">
        <v>38597</v>
      </c>
      <c r="B2295" s="9" t="n">
        <v>3.7</v>
      </c>
    </row>
    <row r="2296">
      <c r="A2296" s="160" t="n">
        <v>38600</v>
      </c>
      <c r="B2296" s="9" t="n">
        <v>3.7</v>
      </c>
    </row>
    <row r="2297">
      <c r="A2297" s="160" t="n">
        <v>38601</v>
      </c>
      <c r="B2297" s="9" t="n">
        <v>3.64</v>
      </c>
    </row>
    <row r="2298">
      <c r="A2298" s="160" t="n">
        <v>38602</v>
      </c>
      <c r="B2298" s="9" t="n">
        <v>3.61</v>
      </c>
    </row>
    <row r="2299">
      <c r="A2299" s="160" t="n">
        <v>38603</v>
      </c>
      <c r="B2299" s="9" t="n">
        <v>3.59</v>
      </c>
    </row>
    <row r="2300">
      <c r="A2300" s="160" t="n">
        <v>38604</v>
      </c>
      <c r="B2300" s="9" t="n">
        <v>3.59</v>
      </c>
    </row>
    <row r="2301">
      <c r="A2301" s="160" t="n">
        <v>38607</v>
      </c>
      <c r="B2301" s="9" t="n">
        <v>3.55</v>
      </c>
    </row>
    <row r="2302">
      <c r="A2302" s="160" t="n">
        <v>38608</v>
      </c>
      <c r="B2302" s="9" t="n">
        <v>3.58</v>
      </c>
    </row>
    <row r="2303">
      <c r="A2303" s="160" t="n">
        <v>38609</v>
      </c>
      <c r="B2303" s="9" t="n">
        <v>3.57</v>
      </c>
    </row>
    <row r="2304">
      <c r="A2304" s="160" t="n">
        <v>38610</v>
      </c>
      <c r="B2304" s="9" t="n">
        <v>3.55</v>
      </c>
    </row>
    <row r="2305">
      <c r="A2305" s="160" t="n">
        <v>38611</v>
      </c>
      <c r="B2305" s="9" t="n">
        <v>3.54</v>
      </c>
    </row>
    <row r="2306">
      <c r="A2306" s="160" t="n">
        <v>38614</v>
      </c>
      <c r="B2306" s="9" t="n">
        <v>3.61</v>
      </c>
    </row>
    <row r="2307">
      <c r="A2307" s="160" t="n">
        <v>38615</v>
      </c>
      <c r="B2307" s="9" t="n">
        <v>3.65</v>
      </c>
    </row>
    <row r="2308">
      <c r="A2308" s="160" t="n">
        <v>38616</v>
      </c>
      <c r="B2308" s="9" t="n">
        <v>3.75</v>
      </c>
    </row>
    <row r="2309">
      <c r="A2309" s="160" t="n">
        <v>38617</v>
      </c>
      <c r="B2309" s="9" t="n">
        <v>3.81</v>
      </c>
    </row>
    <row r="2310">
      <c r="A2310" s="160" t="n">
        <v>38618</v>
      </c>
      <c r="B2310" s="9" t="n">
        <v>3.71</v>
      </c>
    </row>
    <row r="2311">
      <c r="A2311" s="160" t="n">
        <v>38621</v>
      </c>
      <c r="B2311" s="9" t="n">
        <v>3.65</v>
      </c>
    </row>
    <row r="2312">
      <c r="A2312" s="160" t="n">
        <v>38622</v>
      </c>
      <c r="B2312" s="9" t="n">
        <v>3.66</v>
      </c>
    </row>
    <row r="2313">
      <c r="A2313" s="160" t="n">
        <v>38623</v>
      </c>
      <c r="B2313" s="9" t="n">
        <v>3.69</v>
      </c>
    </row>
    <row r="2314">
      <c r="A2314" s="160" t="n">
        <v>38624</v>
      </c>
      <c r="B2314" s="9" t="n">
        <v>3.67</v>
      </c>
    </row>
    <row r="2315">
      <c r="A2315" s="160" t="n">
        <v>38625</v>
      </c>
      <c r="B2315" s="9" t="n">
        <v>3.54</v>
      </c>
    </row>
    <row r="2316">
      <c r="A2316" s="160" t="n">
        <v>38628</v>
      </c>
      <c r="B2316" s="9" t="n">
        <v>3.47</v>
      </c>
    </row>
    <row r="2317">
      <c r="A2317" s="160" t="n">
        <v>38629</v>
      </c>
      <c r="B2317" s="9" t="n">
        <v>3.48</v>
      </c>
    </row>
    <row r="2318">
      <c r="A2318" s="160" t="n">
        <v>38630</v>
      </c>
      <c r="B2318" s="9" t="n">
        <v>3.51</v>
      </c>
    </row>
    <row r="2319">
      <c r="A2319" s="160" t="n">
        <v>38631</v>
      </c>
      <c r="B2319" s="9" t="n">
        <v>3.55</v>
      </c>
    </row>
    <row r="2320">
      <c r="A2320" s="160" t="n">
        <v>38632</v>
      </c>
      <c r="B2320" s="9" t="n">
        <v>3.59</v>
      </c>
    </row>
    <row r="2321">
      <c r="A2321" s="160" t="n">
        <v>38635</v>
      </c>
      <c r="B2321" s="9" t="n">
        <v>3.59</v>
      </c>
    </row>
    <row r="2322">
      <c r="A2322" s="160" t="n">
        <v>38636</v>
      </c>
      <c r="B2322" s="9" t="n">
        <v>3.66</v>
      </c>
    </row>
    <row r="2323">
      <c r="A2323" s="160" t="n">
        <v>38637</v>
      </c>
      <c r="B2323" s="9" t="n">
        <v>3.72</v>
      </c>
    </row>
    <row r="2324">
      <c r="A2324" s="160" t="n">
        <v>38638</v>
      </c>
      <c r="B2324" s="9" t="n">
        <v>3.77</v>
      </c>
    </row>
    <row r="2325">
      <c r="A2325" s="160" t="n">
        <v>38639</v>
      </c>
      <c r="B2325" s="9" t="n">
        <v>3.72</v>
      </c>
    </row>
    <row r="2326">
      <c r="A2326" s="160" t="n">
        <v>38642</v>
      </c>
      <c r="B2326" s="9" t="n">
        <v>3.61</v>
      </c>
    </row>
    <row r="2327">
      <c r="A2327" s="160" t="n">
        <v>38643</v>
      </c>
      <c r="B2327" s="9" t="n">
        <v>3.56</v>
      </c>
    </row>
    <row r="2328">
      <c r="A2328" s="160" t="n">
        <v>38644</v>
      </c>
      <c r="B2328" s="9" t="n">
        <v>3.6</v>
      </c>
    </row>
    <row r="2329">
      <c r="A2329" s="160" t="n">
        <v>38645</v>
      </c>
      <c r="B2329" s="9" t="n">
        <v>3.58</v>
      </c>
    </row>
    <row r="2330">
      <c r="A2330" s="160" t="n">
        <v>38646</v>
      </c>
      <c r="B2330" s="9" t="n">
        <v>3.59</v>
      </c>
    </row>
    <row r="2331">
      <c r="A2331" s="160" t="n">
        <v>38649</v>
      </c>
      <c r="B2331" s="9" t="n">
        <v>3.54</v>
      </c>
    </row>
    <row r="2332">
      <c r="A2332" s="160" t="n">
        <v>38650</v>
      </c>
      <c r="B2332" s="9" t="n">
        <v>3.49</v>
      </c>
    </row>
    <row r="2333">
      <c r="A2333" s="160" t="n">
        <v>38651</v>
      </c>
      <c r="B2333" s="9" t="n">
        <v>3.49</v>
      </c>
    </row>
    <row r="2334">
      <c r="A2334" s="160" t="n">
        <v>38652</v>
      </c>
      <c r="B2334" s="9" t="n">
        <v>3.57</v>
      </c>
    </row>
    <row r="2335">
      <c r="A2335" s="160" t="n">
        <v>38653</v>
      </c>
      <c r="B2335" s="9" t="n">
        <v>3.58</v>
      </c>
    </row>
    <row r="2336">
      <c r="A2336" s="160" t="n">
        <v>38656</v>
      </c>
      <c r="B2336" s="9" t="n">
        <v>3.61</v>
      </c>
    </row>
    <row r="2337">
      <c r="A2337" s="160" t="n">
        <v>38657</v>
      </c>
      <c r="B2337" s="9" t="n">
        <v>3.57</v>
      </c>
    </row>
    <row r="2338">
      <c r="A2338" s="160" t="n">
        <v>38658</v>
      </c>
      <c r="B2338" s="9" t="n">
        <v>3.54</v>
      </c>
    </row>
    <row r="2339">
      <c r="A2339" s="160" t="n">
        <v>38659</v>
      </c>
      <c r="B2339" s="9" t="n">
        <v>3.48</v>
      </c>
    </row>
    <row r="2340">
      <c r="A2340" s="160" t="n">
        <v>38660</v>
      </c>
      <c r="B2340" s="9" t="n">
        <v>3.48</v>
      </c>
    </row>
    <row r="2341">
      <c r="A2341" s="160" t="n">
        <v>38663</v>
      </c>
      <c r="B2341" s="9" t="n">
        <v>3.49</v>
      </c>
    </row>
    <row r="2342">
      <c r="A2342" s="160" t="n">
        <v>38664</v>
      </c>
      <c r="B2342" s="9" t="n">
        <v>3.55</v>
      </c>
    </row>
    <row r="2343">
      <c r="A2343" s="160" t="n">
        <v>38665</v>
      </c>
      <c r="B2343" s="9" t="n">
        <v>3.5</v>
      </c>
    </row>
    <row r="2344">
      <c r="A2344" s="160" t="n">
        <v>38666</v>
      </c>
      <c r="B2344" s="9" t="n">
        <v>3.57</v>
      </c>
    </row>
    <row r="2345">
      <c r="A2345" s="160" t="n">
        <v>38667</v>
      </c>
      <c r="B2345" s="9" t="n">
        <v>3.56</v>
      </c>
    </row>
    <row r="2346">
      <c r="A2346" s="160" t="n">
        <v>38670</v>
      </c>
      <c r="B2346" s="9" t="n">
        <v>3.58</v>
      </c>
    </row>
    <row r="2347">
      <c r="A2347" s="160" t="n">
        <v>38671</v>
      </c>
      <c r="B2347" s="9" t="n">
        <v>3.62</v>
      </c>
    </row>
    <row r="2348">
      <c r="A2348" s="160" t="n">
        <v>38672</v>
      </c>
      <c r="B2348" s="9" t="n">
        <v>3.72</v>
      </c>
    </row>
    <row r="2349">
      <c r="A2349" s="160" t="n">
        <v>38673</v>
      </c>
      <c r="B2349" s="9" t="n">
        <v>3.78</v>
      </c>
    </row>
    <row r="2350">
      <c r="A2350" s="160" t="n">
        <v>38674</v>
      </c>
      <c r="B2350" s="9" t="n">
        <v>3.69</v>
      </c>
    </row>
    <row r="2351">
      <c r="A2351" s="160" t="n">
        <v>38677</v>
      </c>
      <c r="B2351" s="9" t="n">
        <v>3.71</v>
      </c>
    </row>
    <row r="2352">
      <c r="A2352" s="160" t="n">
        <v>38678</v>
      </c>
      <c r="B2352" s="9" t="n">
        <v>3.74</v>
      </c>
    </row>
    <row r="2353">
      <c r="A2353" s="160" t="n">
        <v>38679</v>
      </c>
      <c r="B2353" s="9" t="n">
        <v>3.69</v>
      </c>
    </row>
    <row r="2354">
      <c r="A2354" s="160" t="n">
        <v>38680</v>
      </c>
      <c r="B2354" s="9" t="n">
        <v>3.69</v>
      </c>
    </row>
    <row r="2355">
      <c r="A2355" s="160" t="n">
        <v>38681</v>
      </c>
      <c r="B2355" s="9" t="n">
        <v>3.72</v>
      </c>
    </row>
    <row r="2356">
      <c r="A2356" s="160" t="n">
        <v>38684</v>
      </c>
      <c r="B2356" s="9" t="n">
        <v>3.71</v>
      </c>
    </row>
    <row r="2357">
      <c r="A2357" s="160" t="n">
        <v>38685</v>
      </c>
      <c r="B2357" s="9" t="n">
        <v>3.61</v>
      </c>
    </row>
    <row r="2358">
      <c r="A2358" s="160" t="n">
        <v>38686</v>
      </c>
      <c r="B2358" s="9" t="n">
        <v>3.67</v>
      </c>
    </row>
    <row r="2359">
      <c r="A2359" s="160" t="n">
        <v>38687</v>
      </c>
      <c r="B2359" s="9" t="n">
        <v>3.62</v>
      </c>
    </row>
    <row r="2360">
      <c r="A2360" s="160" t="n">
        <v>38688</v>
      </c>
      <c r="B2360" s="9" t="n">
        <v>3.63</v>
      </c>
    </row>
    <row r="2361">
      <c r="A2361" s="160" t="n">
        <v>38691</v>
      </c>
      <c r="B2361" s="9" t="n">
        <v>3.62</v>
      </c>
    </row>
    <row r="2362">
      <c r="A2362" s="160" t="n">
        <v>38692</v>
      </c>
      <c r="B2362" s="9" t="n">
        <v>3.68</v>
      </c>
    </row>
    <row r="2363">
      <c r="A2363" s="160" t="n">
        <v>38693</v>
      </c>
      <c r="B2363" s="9" t="n">
        <v>3.66</v>
      </c>
    </row>
    <row r="2364">
      <c r="A2364" s="160" t="n">
        <v>38694</v>
      </c>
      <c r="B2364" s="9" t="n">
        <v>3.7</v>
      </c>
    </row>
    <row r="2365">
      <c r="A2365" s="160" t="n">
        <v>38695</v>
      </c>
      <c r="B2365" s="9" t="n">
        <v>3.6</v>
      </c>
    </row>
    <row r="2366">
      <c r="A2366" s="160" t="n">
        <v>38698</v>
      </c>
      <c r="B2366" s="9" t="n">
        <v>3.59</v>
      </c>
    </row>
    <row r="2367">
      <c r="A2367" s="160" t="n">
        <v>38699</v>
      </c>
      <c r="B2367" s="9" t="n">
        <v>3.6</v>
      </c>
    </row>
    <row r="2368">
      <c r="A2368" s="160" t="n">
        <v>38700</v>
      </c>
      <c r="B2368" s="9" t="n">
        <v>3.66</v>
      </c>
    </row>
    <row r="2369">
      <c r="A2369" s="160" t="n">
        <v>38701</v>
      </c>
      <c r="B2369" s="9" t="n">
        <v>3.64</v>
      </c>
    </row>
    <row r="2370">
      <c r="A2370" s="160" t="n">
        <v>38702</v>
      </c>
      <c r="B2370" s="9" t="n">
        <v>3.65</v>
      </c>
    </row>
    <row r="2371">
      <c r="A2371" s="160" t="n">
        <v>38705</v>
      </c>
      <c r="B2371" s="9" t="n">
        <v>3.66</v>
      </c>
    </row>
    <row r="2372">
      <c r="A2372" s="160" t="n">
        <v>38706</v>
      </c>
      <c r="B2372" s="9" t="n">
        <v>3.65</v>
      </c>
    </row>
    <row r="2373">
      <c r="A2373" s="160" t="n">
        <v>38707</v>
      </c>
      <c r="B2373" s="9" t="n">
        <v>3.61</v>
      </c>
    </row>
    <row r="2374">
      <c r="A2374" s="160" t="n">
        <v>38708</v>
      </c>
      <c r="B2374" s="9" t="n">
        <v>3.66</v>
      </c>
    </row>
    <row r="2375">
      <c r="A2375" s="160" t="n">
        <v>38709</v>
      </c>
      <c r="B2375" s="9" t="n">
        <v>3.71</v>
      </c>
    </row>
    <row r="2376">
      <c r="A2376" s="160" t="n">
        <v>38712</v>
      </c>
    </row>
    <row r="2377">
      <c r="A2377" s="160" t="n">
        <v>38713</v>
      </c>
      <c r="B2377" s="9" t="n">
        <v>3.73</v>
      </c>
    </row>
    <row r="2378">
      <c r="A2378" s="160" t="n">
        <v>38714</v>
      </c>
      <c r="B2378" s="9" t="n">
        <v>3.69</v>
      </c>
    </row>
    <row r="2379">
      <c r="A2379" s="160" t="n">
        <v>38715</v>
      </c>
      <c r="B2379" s="9" t="n">
        <v>3.68</v>
      </c>
    </row>
    <row r="2380">
      <c r="A2380" s="160" t="n">
        <v>38716</v>
      </c>
      <c r="B2380" s="9" t="n">
        <v>3.65</v>
      </c>
    </row>
    <row r="2381">
      <c r="A2381" s="160" t="n">
        <v>38717</v>
      </c>
      <c r="B2381" s="9" t="n">
        <v>3.71</v>
      </c>
    </row>
    <row r="2382">
      <c r="A2382" s="160" t="n">
        <v>38719</v>
      </c>
    </row>
    <row r="2383">
      <c r="A2383" s="160" t="n">
        <v>38720</v>
      </c>
      <c r="B2383" s="9" t="n">
        <v>3.73</v>
      </c>
    </row>
    <row r="2384">
      <c r="A2384" s="160" t="n">
        <v>38721</v>
      </c>
      <c r="B2384" s="9" t="n">
        <v>3.69</v>
      </c>
    </row>
    <row r="2385">
      <c r="A2385" s="160" t="n">
        <v>38722</v>
      </c>
      <c r="B2385" s="9" t="n">
        <v>3.64</v>
      </c>
    </row>
    <row r="2386">
      <c r="A2386" s="160" t="n">
        <v>38723</v>
      </c>
      <c r="B2386" s="9" t="n">
        <v>3.56</v>
      </c>
    </row>
    <row r="2387">
      <c r="A2387" s="160" t="n">
        <v>38726</v>
      </c>
      <c r="B2387" s="9" t="n">
        <v>3.51</v>
      </c>
    </row>
    <row r="2388">
      <c r="A2388" s="160" t="n">
        <v>38727</v>
      </c>
      <c r="B2388" s="9" t="n">
        <v>3.5</v>
      </c>
    </row>
    <row r="2389">
      <c r="A2389" s="160" t="n">
        <v>38728</v>
      </c>
      <c r="B2389" s="9" t="n">
        <v>3.47</v>
      </c>
    </row>
    <row r="2390">
      <c r="A2390" s="160" t="n">
        <v>38729</v>
      </c>
      <c r="B2390" s="9" t="n">
        <v>3.53</v>
      </c>
    </row>
    <row r="2391">
      <c r="A2391" s="160" t="n">
        <v>38730</v>
      </c>
      <c r="B2391" s="9" t="n">
        <v>3.62</v>
      </c>
    </row>
    <row r="2392">
      <c r="A2392" s="160" t="n">
        <v>38733</v>
      </c>
      <c r="B2392" s="9" t="n">
        <v>3.6</v>
      </c>
    </row>
    <row r="2393">
      <c r="A2393" s="160" t="n">
        <v>38734</v>
      </c>
      <c r="B2393" s="9" t="n">
        <v>3.64</v>
      </c>
    </row>
    <row r="2394">
      <c r="A2394" s="160" t="n">
        <v>38735</v>
      </c>
      <c r="B2394" s="9" t="n">
        <v>3.64</v>
      </c>
    </row>
    <row r="2395">
      <c r="A2395" s="160" t="n">
        <v>38736</v>
      </c>
      <c r="B2395" s="9" t="n">
        <v>3.58</v>
      </c>
    </row>
    <row r="2396">
      <c r="A2396" s="160" t="n">
        <v>38737</v>
      </c>
      <c r="B2396" s="9" t="n">
        <v>3.6</v>
      </c>
    </row>
    <row r="2397">
      <c r="A2397" s="160" t="n">
        <v>38740</v>
      </c>
      <c r="B2397" s="9" t="n">
        <v>3.59</v>
      </c>
    </row>
    <row r="2398">
      <c r="A2398" s="160" t="n">
        <v>38741</v>
      </c>
      <c r="B2398" s="9" t="n">
        <v>3.54</v>
      </c>
    </row>
    <row r="2399">
      <c r="A2399" s="160" t="n">
        <v>38742</v>
      </c>
      <c r="B2399" s="9" t="n">
        <v>3.44</v>
      </c>
    </row>
    <row r="2400">
      <c r="A2400" s="160" t="n">
        <v>38743</v>
      </c>
      <c r="B2400" s="9" t="n">
        <v>3.42</v>
      </c>
    </row>
    <row r="2401">
      <c r="A2401" s="160" t="n">
        <v>38744</v>
      </c>
      <c r="B2401" s="9" t="n">
        <v>3.4</v>
      </c>
    </row>
    <row r="2402">
      <c r="A2402" s="160" t="n">
        <v>38747</v>
      </c>
      <c r="B2402" s="9" t="n">
        <v>3.34</v>
      </c>
    </row>
    <row r="2403">
      <c r="A2403" s="160" t="n">
        <v>38748</v>
      </c>
      <c r="B2403" s="9" t="n">
        <v>3.42</v>
      </c>
    </row>
    <row r="2404">
      <c r="A2404" s="160" t="n">
        <v>38749</v>
      </c>
      <c r="B2404" s="9" t="n">
        <v>3.35</v>
      </c>
    </row>
    <row r="2405">
      <c r="A2405" s="160" t="n">
        <v>38750</v>
      </c>
      <c r="B2405" s="9" t="n">
        <v>3.35</v>
      </c>
    </row>
    <row r="2406">
      <c r="A2406" s="160" t="n">
        <v>38751</v>
      </c>
      <c r="B2406" s="9" t="n">
        <v>3.38</v>
      </c>
    </row>
    <row r="2407">
      <c r="A2407" s="160" t="n">
        <v>38754</v>
      </c>
      <c r="B2407" s="9" t="n">
        <v>3.38</v>
      </c>
    </row>
    <row r="2408">
      <c r="A2408" s="160" t="n">
        <v>38755</v>
      </c>
      <c r="B2408" s="9" t="n">
        <v>3.39</v>
      </c>
    </row>
    <row r="2409">
      <c r="A2409" s="160" t="n">
        <v>38756</v>
      </c>
      <c r="B2409" s="9" t="n">
        <v>3.38</v>
      </c>
    </row>
    <row r="2410">
      <c r="A2410" s="160" t="n">
        <v>38757</v>
      </c>
      <c r="B2410" s="9" t="n">
        <v>3.38</v>
      </c>
    </row>
    <row r="2411">
      <c r="A2411" s="160" t="n">
        <v>38758</v>
      </c>
      <c r="B2411" s="9" t="n">
        <v>3.35</v>
      </c>
    </row>
    <row r="2412">
      <c r="A2412" s="160" t="n">
        <v>38761</v>
      </c>
      <c r="B2412" s="9" t="n">
        <v>3.37</v>
      </c>
    </row>
    <row r="2413">
      <c r="A2413" s="160" t="n">
        <v>38762</v>
      </c>
      <c r="B2413" s="9" t="n">
        <v>3.36</v>
      </c>
    </row>
    <row r="2414">
      <c r="A2414" s="160" t="n">
        <v>38763</v>
      </c>
      <c r="B2414" s="9" t="n">
        <v>3.32</v>
      </c>
    </row>
    <row r="2415">
      <c r="A2415" s="160" t="n">
        <v>38764</v>
      </c>
      <c r="B2415" s="9" t="n">
        <v>3.29</v>
      </c>
    </row>
    <row r="2416">
      <c r="A2416" s="160" t="n">
        <v>38765</v>
      </c>
      <c r="B2416" s="9" t="n">
        <v>3.3</v>
      </c>
    </row>
    <row r="2417">
      <c r="A2417" s="160" t="n">
        <v>38768</v>
      </c>
      <c r="B2417" s="9" t="n">
        <v>3.3</v>
      </c>
    </row>
    <row r="2418">
      <c r="A2418" s="160" t="n">
        <v>38769</v>
      </c>
      <c r="B2418" s="9" t="n">
        <v>3.29</v>
      </c>
    </row>
    <row r="2419">
      <c r="A2419" s="160" t="n">
        <v>38770</v>
      </c>
      <c r="B2419" s="9" t="n">
        <v>3.31</v>
      </c>
    </row>
    <row r="2420">
      <c r="A2420" s="160" t="n">
        <v>38771</v>
      </c>
      <c r="B2420" s="9" t="n">
        <v>3.27</v>
      </c>
    </row>
    <row r="2421">
      <c r="A2421" s="160" t="n">
        <v>38772</v>
      </c>
      <c r="B2421" s="9" t="n">
        <v>3.28</v>
      </c>
    </row>
    <row r="2422">
      <c r="A2422" s="160" t="n">
        <v>38775</v>
      </c>
      <c r="B2422" s="9" t="n">
        <v>3.28</v>
      </c>
    </row>
    <row r="2423">
      <c r="A2423" s="160" t="n">
        <v>38776</v>
      </c>
      <c r="B2423" s="9" t="n">
        <v>3.37</v>
      </c>
    </row>
    <row r="2424">
      <c r="A2424" s="160" t="n">
        <v>38777</v>
      </c>
      <c r="B2424" s="9" t="n">
        <v>3.33</v>
      </c>
    </row>
    <row r="2425">
      <c r="A2425" s="160" t="n">
        <v>38778</v>
      </c>
      <c r="B2425" s="9" t="n">
        <v>3.32</v>
      </c>
    </row>
    <row r="2426">
      <c r="A2426" s="160" t="n">
        <v>38779</v>
      </c>
      <c r="B2426" s="9" t="n">
        <v>3.29</v>
      </c>
    </row>
    <row r="2427">
      <c r="A2427" s="160" t="n">
        <v>38782</v>
      </c>
      <c r="B2427" s="9" t="n">
        <v>3.26</v>
      </c>
    </row>
    <row r="2428">
      <c r="A2428" s="160" t="n">
        <v>38783</v>
      </c>
      <c r="B2428" s="9" t="n">
        <v>3.3</v>
      </c>
    </row>
    <row r="2429">
      <c r="A2429" s="160" t="n">
        <v>38784</v>
      </c>
      <c r="B2429" s="9" t="n">
        <v>3.31</v>
      </c>
    </row>
    <row r="2430">
      <c r="A2430" s="160" t="n">
        <v>38785</v>
      </c>
      <c r="B2430" s="9" t="n">
        <v>3.32</v>
      </c>
    </row>
    <row r="2431">
      <c r="A2431" s="160" t="n">
        <v>38786</v>
      </c>
      <c r="B2431" s="9" t="n">
        <v>3.3</v>
      </c>
    </row>
    <row r="2432">
      <c r="A2432" s="160" t="n">
        <v>38789</v>
      </c>
      <c r="B2432" s="9" t="n">
        <v>3.27</v>
      </c>
    </row>
    <row r="2433">
      <c r="A2433" s="160" t="n">
        <v>38790</v>
      </c>
      <c r="B2433" s="9" t="n">
        <v>3.34</v>
      </c>
    </row>
    <row r="2434">
      <c r="A2434" s="160" t="n">
        <v>38791</v>
      </c>
      <c r="B2434" s="9" t="n">
        <v>3.29</v>
      </c>
    </row>
    <row r="2435">
      <c r="A2435" s="160" t="n">
        <v>38792</v>
      </c>
      <c r="B2435" s="9" t="n">
        <v>3.34</v>
      </c>
    </row>
    <row r="2436">
      <c r="A2436" s="160" t="n">
        <v>38793</v>
      </c>
      <c r="B2436" s="9" t="n">
        <v>3.31</v>
      </c>
    </row>
    <row r="2437">
      <c r="A2437" s="160" t="n">
        <v>38796</v>
      </c>
      <c r="B2437" s="9" t="n">
        <v>3.3</v>
      </c>
    </row>
    <row r="2438">
      <c r="A2438" s="160" t="n">
        <v>38797</v>
      </c>
      <c r="B2438" s="9" t="n">
        <v>3.21</v>
      </c>
    </row>
    <row r="2439">
      <c r="A2439" s="160" t="n">
        <v>38798</v>
      </c>
      <c r="B2439" s="9" t="n">
        <v>3.2</v>
      </c>
    </row>
    <row r="2440">
      <c r="A2440" s="160" t="n">
        <v>38799</v>
      </c>
      <c r="B2440" s="9" t="n">
        <v>3.18</v>
      </c>
    </row>
    <row r="2441">
      <c r="A2441" s="160" t="n">
        <v>38800</v>
      </c>
      <c r="B2441" s="9" t="n">
        <v>3.23</v>
      </c>
    </row>
    <row r="2442">
      <c r="A2442" s="160" t="n">
        <v>38803</v>
      </c>
      <c r="B2442" s="9" t="n">
        <v>3.19</v>
      </c>
    </row>
    <row r="2443">
      <c r="A2443" s="160" t="n">
        <v>38804</v>
      </c>
      <c r="B2443" s="9" t="n">
        <v>3.12</v>
      </c>
    </row>
    <row r="2444">
      <c r="A2444" s="160" t="n">
        <v>38805</v>
      </c>
      <c r="B2444" s="9" t="n">
        <v>3.14</v>
      </c>
    </row>
    <row r="2445">
      <c r="A2445" s="160" t="n">
        <v>38806</v>
      </c>
      <c r="B2445" s="9" t="n">
        <v>3.11</v>
      </c>
    </row>
    <row r="2446">
      <c r="A2446" s="160" t="n">
        <v>38807</v>
      </c>
      <c r="B2446" s="9" t="n">
        <v>3.13</v>
      </c>
    </row>
    <row r="2447">
      <c r="A2447" s="160" t="n">
        <v>38810</v>
      </c>
      <c r="B2447" s="9" t="n">
        <v>3.09</v>
      </c>
    </row>
    <row r="2448">
      <c r="A2448" s="160" t="n">
        <v>38811</v>
      </c>
      <c r="B2448" s="9" t="n">
        <v>3.1</v>
      </c>
    </row>
    <row r="2449">
      <c r="A2449" s="160" t="n">
        <v>38812</v>
      </c>
      <c r="B2449" s="9" t="n">
        <v>3.13</v>
      </c>
    </row>
    <row r="2450">
      <c r="A2450" s="160" t="n">
        <v>38813</v>
      </c>
      <c r="B2450" s="9" t="n">
        <v>3.12</v>
      </c>
    </row>
    <row r="2451">
      <c r="A2451" s="160" t="n">
        <v>38814</v>
      </c>
      <c r="B2451" s="9" t="n">
        <v>3.06</v>
      </c>
    </row>
    <row r="2452">
      <c r="A2452" s="160" t="n">
        <v>38817</v>
      </c>
      <c r="B2452" s="9" t="n">
        <v>3.1</v>
      </c>
    </row>
    <row r="2453">
      <c r="A2453" s="160" t="n">
        <v>38818</v>
      </c>
      <c r="B2453" s="9" t="n">
        <v>3.11</v>
      </c>
    </row>
    <row r="2454">
      <c r="A2454" s="160" t="n">
        <v>38819</v>
      </c>
      <c r="B2454" s="9" t="n">
        <v>3.06</v>
      </c>
    </row>
    <row r="2455">
      <c r="A2455" s="160" t="n">
        <v>38820</v>
      </c>
      <c r="B2455" s="9" t="n">
        <v>3.05</v>
      </c>
    </row>
    <row r="2456">
      <c r="A2456" s="160" t="n">
        <v>38821</v>
      </c>
    </row>
    <row r="2457">
      <c r="A2457" s="160" t="n">
        <v>38824</v>
      </c>
      <c r="B2457" s="9" t="n">
        <v>3.08</v>
      </c>
    </row>
    <row r="2458">
      <c r="A2458" s="160" t="n">
        <v>38825</v>
      </c>
      <c r="B2458" s="9" t="n">
        <v>3.11</v>
      </c>
    </row>
    <row r="2459">
      <c r="A2459" s="160" t="n">
        <v>38826</v>
      </c>
      <c r="B2459" s="9" t="n">
        <v>3.07</v>
      </c>
    </row>
    <row r="2460">
      <c r="A2460" s="160" t="n">
        <v>38827</v>
      </c>
      <c r="B2460" s="9" t="n">
        <v>3.04</v>
      </c>
    </row>
    <row r="2461">
      <c r="A2461" s="160" t="n">
        <v>38828</v>
      </c>
      <c r="B2461" s="9" t="n">
        <v>3.04</v>
      </c>
    </row>
    <row r="2462">
      <c r="A2462" s="160" t="n">
        <v>38831</v>
      </c>
      <c r="B2462" s="9" t="n">
        <v>3.06</v>
      </c>
    </row>
    <row r="2463">
      <c r="A2463" s="160" t="n">
        <v>38832</v>
      </c>
      <c r="B2463" s="9" t="n">
        <v>2.98</v>
      </c>
    </row>
    <row r="2464">
      <c r="A2464" s="160" t="n">
        <v>38833</v>
      </c>
      <c r="B2464" s="9" t="n">
        <v>2.97</v>
      </c>
    </row>
    <row r="2465">
      <c r="A2465" s="160" t="n">
        <v>38834</v>
      </c>
      <c r="B2465" s="9" t="n">
        <v>3</v>
      </c>
    </row>
    <row r="2466">
      <c r="A2466" s="160" t="n">
        <v>38835</v>
      </c>
      <c r="B2466" s="9" t="n">
        <v>3</v>
      </c>
    </row>
    <row r="2467">
      <c r="A2467" s="160" t="n">
        <v>38837</v>
      </c>
      <c r="B2467" s="9" t="n">
        <v>3.04</v>
      </c>
    </row>
    <row r="2468">
      <c r="A2468" s="160" t="n">
        <v>38838</v>
      </c>
      <c r="B2468" s="9" t="n">
        <v>2.96</v>
      </c>
    </row>
    <row r="2469">
      <c r="A2469" s="160" t="n">
        <v>38839</v>
      </c>
      <c r="B2469" s="9" t="n">
        <v>2.97</v>
      </c>
    </row>
    <row r="2470">
      <c r="A2470" s="160" t="n">
        <v>38840</v>
      </c>
      <c r="B2470" s="9" t="n">
        <v>2.94</v>
      </c>
    </row>
    <row r="2471">
      <c r="A2471" s="160" t="n">
        <v>38841</v>
      </c>
      <c r="B2471" s="9" t="n">
        <v>2.93</v>
      </c>
    </row>
    <row r="2472">
      <c r="A2472" s="160" t="n">
        <v>38842</v>
      </c>
      <c r="B2472" s="9" t="n">
        <v>2.96</v>
      </c>
    </row>
    <row r="2473">
      <c r="A2473" s="160" t="n">
        <v>38845</v>
      </c>
      <c r="B2473" s="9" t="n">
        <v>2.94</v>
      </c>
    </row>
    <row r="2474">
      <c r="A2474" s="160" t="n">
        <v>38846</v>
      </c>
      <c r="B2474" s="9" t="n">
        <v>2.92</v>
      </c>
    </row>
    <row r="2475">
      <c r="A2475" s="160" t="n">
        <v>38847</v>
      </c>
      <c r="B2475" s="9" t="n">
        <v>2.9</v>
      </c>
    </row>
    <row r="2476">
      <c r="A2476" s="160" t="n">
        <v>38848</v>
      </c>
      <c r="B2476" s="9" t="n">
        <v>2.88</v>
      </c>
    </row>
    <row r="2477">
      <c r="A2477" s="160" t="n">
        <v>38849</v>
      </c>
      <c r="B2477" s="9" t="n">
        <v>2.88</v>
      </c>
    </row>
    <row r="2478">
      <c r="A2478" s="160" t="n">
        <v>38852</v>
      </c>
      <c r="B2478" s="9" t="n">
        <v>2.92</v>
      </c>
    </row>
    <row r="2479">
      <c r="A2479" s="160" t="n">
        <v>38853</v>
      </c>
      <c r="B2479" s="9" t="n">
        <v>2.99</v>
      </c>
    </row>
    <row r="2480">
      <c r="A2480" s="160" t="n">
        <v>38854</v>
      </c>
      <c r="B2480" s="9" t="n">
        <v>3.03</v>
      </c>
    </row>
    <row r="2481">
      <c r="A2481" s="160" t="n">
        <v>38855</v>
      </c>
      <c r="B2481" s="9" t="n">
        <v>3.09</v>
      </c>
    </row>
    <row r="2482">
      <c r="A2482" s="160" t="n">
        <v>38856</v>
      </c>
      <c r="B2482" s="9" t="n">
        <v>3.08</v>
      </c>
    </row>
    <row r="2483">
      <c r="A2483" s="160" t="n">
        <v>38859</v>
      </c>
      <c r="B2483" s="9" t="n">
        <v>3.15</v>
      </c>
    </row>
    <row r="2484">
      <c r="A2484" s="160" t="n">
        <v>38860</v>
      </c>
      <c r="B2484" s="9" t="n">
        <v>3.12</v>
      </c>
    </row>
    <row r="2485">
      <c r="A2485" s="160" t="n">
        <v>38861</v>
      </c>
      <c r="B2485" s="9" t="n">
        <v>3.18</v>
      </c>
    </row>
    <row r="2486">
      <c r="A2486" s="160" t="n">
        <v>38862</v>
      </c>
      <c r="B2486" s="9" t="n">
        <v>3.13</v>
      </c>
    </row>
    <row r="2487">
      <c r="A2487" s="160" t="n">
        <v>38863</v>
      </c>
      <c r="B2487" s="9" t="n">
        <v>3.12</v>
      </c>
    </row>
    <row r="2488">
      <c r="A2488" s="160" t="n">
        <v>38866</v>
      </c>
      <c r="B2488" s="9" t="n">
        <v>3.12</v>
      </c>
    </row>
    <row r="2489">
      <c r="A2489" s="160" t="n">
        <v>38867</v>
      </c>
      <c r="B2489" s="9" t="n">
        <v>3.1</v>
      </c>
    </row>
    <row r="2490">
      <c r="A2490" s="160" t="n">
        <v>38868</v>
      </c>
      <c r="B2490" s="9" t="n">
        <v>3.12</v>
      </c>
    </row>
    <row r="2491">
      <c r="A2491" s="160" t="n">
        <v>38869</v>
      </c>
      <c r="B2491" s="9" t="n">
        <v>3.13</v>
      </c>
    </row>
    <row r="2492">
      <c r="A2492" s="160" t="n">
        <v>38870</v>
      </c>
      <c r="B2492" s="9" t="n">
        <v>3.22</v>
      </c>
    </row>
    <row r="2493">
      <c r="A2493" s="160" t="n">
        <v>38873</v>
      </c>
      <c r="B2493" s="9" t="n">
        <v>3.19</v>
      </c>
    </row>
    <row r="2494">
      <c r="A2494" s="160" t="n">
        <v>38874</v>
      </c>
      <c r="B2494" s="9" t="n">
        <v>3.24</v>
      </c>
    </row>
    <row r="2495">
      <c r="A2495" s="160" t="n">
        <v>38875</v>
      </c>
      <c r="B2495" s="9" t="n">
        <v>3.22</v>
      </c>
    </row>
    <row r="2496">
      <c r="A2496" s="160" t="n">
        <v>38876</v>
      </c>
      <c r="B2496" s="9" t="n">
        <v>3.26</v>
      </c>
    </row>
    <row r="2497">
      <c r="A2497" s="160" t="n">
        <v>38877</v>
      </c>
      <c r="B2497" s="9" t="n">
        <v>3.27</v>
      </c>
    </row>
    <row r="2498">
      <c r="A2498" s="160" t="n">
        <v>38880</v>
      </c>
      <c r="B2498" s="9" t="n">
        <v>3.25</v>
      </c>
    </row>
    <row r="2499">
      <c r="A2499" s="160" t="n">
        <v>38881</v>
      </c>
      <c r="B2499" s="9" t="n">
        <v>3.32</v>
      </c>
    </row>
    <row r="2500">
      <c r="A2500" s="160" t="n">
        <v>38882</v>
      </c>
      <c r="B2500" s="9" t="n">
        <v>3.32</v>
      </c>
    </row>
    <row r="2501">
      <c r="A2501" s="160" t="n">
        <v>38883</v>
      </c>
      <c r="B2501" s="9" t="n">
        <v>3.29</v>
      </c>
    </row>
    <row r="2502">
      <c r="A2502" s="160" t="n">
        <v>38884</v>
      </c>
      <c r="B2502" s="9" t="n">
        <v>3.26</v>
      </c>
    </row>
    <row r="2503">
      <c r="A2503" s="160" t="n">
        <v>38887</v>
      </c>
      <c r="B2503" s="9" t="n">
        <v>3.25</v>
      </c>
    </row>
    <row r="2504">
      <c r="A2504" s="160" t="n">
        <v>38888</v>
      </c>
      <c r="B2504" s="9" t="n">
        <v>3.28</v>
      </c>
    </row>
    <row r="2505">
      <c r="A2505" s="160" t="n">
        <v>38889</v>
      </c>
      <c r="B2505" s="9" t="n">
        <v>3.34</v>
      </c>
    </row>
    <row r="2506">
      <c r="A2506" s="160" t="n">
        <v>38890</v>
      </c>
      <c r="B2506" s="9" t="n">
        <v>3.32</v>
      </c>
    </row>
    <row r="2507">
      <c r="A2507" s="160" t="n">
        <v>38891</v>
      </c>
      <c r="B2507" s="9" t="n">
        <v>3.31</v>
      </c>
    </row>
    <row r="2508">
      <c r="A2508" s="160" t="n">
        <v>38894</v>
      </c>
      <c r="B2508" s="9" t="n">
        <v>3.34</v>
      </c>
    </row>
    <row r="2509">
      <c r="A2509" s="160" t="n">
        <v>38895</v>
      </c>
      <c r="B2509" s="9" t="n">
        <v>3.36</v>
      </c>
    </row>
    <row r="2510">
      <c r="A2510" s="160" t="n">
        <v>38896</v>
      </c>
      <c r="B2510" s="9" t="n">
        <v>3.33</v>
      </c>
    </row>
    <row r="2511">
      <c r="A2511" s="160" t="n">
        <v>38897</v>
      </c>
      <c r="B2511" s="9" t="n">
        <v>3.33</v>
      </c>
    </row>
    <row r="2512">
      <c r="A2512" s="160" t="n">
        <v>38898</v>
      </c>
      <c r="B2512" s="9" t="n">
        <v>3.35</v>
      </c>
    </row>
    <row r="2513">
      <c r="A2513" s="160" t="n">
        <v>38901</v>
      </c>
      <c r="B2513" s="9" t="n">
        <v>3.33</v>
      </c>
    </row>
    <row r="2514">
      <c r="A2514" s="160" t="n">
        <v>38902</v>
      </c>
      <c r="B2514" s="9" t="n">
        <v>3.33</v>
      </c>
    </row>
    <row r="2515">
      <c r="A2515" s="160" t="n">
        <v>38903</v>
      </c>
      <c r="B2515" s="9" t="n">
        <v>3.27</v>
      </c>
    </row>
    <row r="2516">
      <c r="A2516" s="160" t="n">
        <v>38904</v>
      </c>
      <c r="B2516" s="9" t="n">
        <v>3.31</v>
      </c>
    </row>
    <row r="2517">
      <c r="A2517" s="160" t="n">
        <v>38905</v>
      </c>
      <c r="B2517" s="9" t="n">
        <v>3.33</v>
      </c>
    </row>
    <row r="2518">
      <c r="A2518" s="160" t="n">
        <v>38908</v>
      </c>
      <c r="B2518" s="9" t="n">
        <v>3.3</v>
      </c>
    </row>
    <row r="2519">
      <c r="A2519" s="160" t="n">
        <v>38909</v>
      </c>
      <c r="B2519" s="9" t="n">
        <v>3.33</v>
      </c>
    </row>
    <row r="2520">
      <c r="A2520" s="160" t="n">
        <v>38910</v>
      </c>
      <c r="B2520" s="9" t="n">
        <v>3.32</v>
      </c>
    </row>
    <row r="2521">
      <c r="A2521" s="160" t="n">
        <v>38911</v>
      </c>
      <c r="B2521" s="9" t="n">
        <v>3.39</v>
      </c>
    </row>
    <row r="2522">
      <c r="A2522" s="160" t="n">
        <v>38912</v>
      </c>
      <c r="B2522" s="9" t="n">
        <v>3.44</v>
      </c>
    </row>
    <row r="2523">
      <c r="A2523" s="160" t="n">
        <v>38915</v>
      </c>
      <c r="B2523" s="9" t="n">
        <v>3.42</v>
      </c>
    </row>
    <row r="2524">
      <c r="A2524" s="160" t="n">
        <v>38916</v>
      </c>
      <c r="B2524" s="9" t="n">
        <v>3.37</v>
      </c>
    </row>
    <row r="2525">
      <c r="A2525" s="160" t="n">
        <v>38917</v>
      </c>
      <c r="B2525" s="9" t="n">
        <v>3.42</v>
      </c>
    </row>
    <row r="2526">
      <c r="A2526" s="160" t="n">
        <v>38918</v>
      </c>
      <c r="B2526" s="9" t="n">
        <v>3.43</v>
      </c>
    </row>
    <row r="2527">
      <c r="A2527" s="160" t="n">
        <v>38919</v>
      </c>
      <c r="B2527" s="9" t="n">
        <v>3.41</v>
      </c>
    </row>
    <row r="2528">
      <c r="A2528" s="160" t="n">
        <v>38922</v>
      </c>
      <c r="B2528" s="9" t="n">
        <v>3.41</v>
      </c>
    </row>
    <row r="2529">
      <c r="A2529" s="160" t="n">
        <v>38923</v>
      </c>
      <c r="B2529" s="9" t="n">
        <v>3.38</v>
      </c>
    </row>
    <row r="2530">
      <c r="A2530" s="160" t="n">
        <v>38924</v>
      </c>
      <c r="B2530" s="9" t="n">
        <v>3.38</v>
      </c>
    </row>
    <row r="2531">
      <c r="A2531" s="160" t="n">
        <v>38925</v>
      </c>
      <c r="B2531" s="9" t="n">
        <v>3.36</v>
      </c>
    </row>
    <row r="2532">
      <c r="A2532" s="160" t="n">
        <v>38926</v>
      </c>
      <c r="B2532" s="9" t="n">
        <v>3.4</v>
      </c>
    </row>
    <row r="2533">
      <c r="A2533" s="160" t="n">
        <v>38929</v>
      </c>
      <c r="B2533" s="9" t="n">
        <v>3.45</v>
      </c>
    </row>
    <row r="2534">
      <c r="A2534" s="160" t="n">
        <v>38930</v>
      </c>
      <c r="B2534" s="9" t="n">
        <v>3.44</v>
      </c>
    </row>
    <row r="2535">
      <c r="A2535" s="160" t="n">
        <v>38931</v>
      </c>
      <c r="B2535" s="9" t="n">
        <v>3.42</v>
      </c>
    </row>
    <row r="2536">
      <c r="A2536" s="160" t="n">
        <v>38932</v>
      </c>
      <c r="B2536" s="9" t="n">
        <v>3.42</v>
      </c>
    </row>
    <row r="2537">
      <c r="A2537" s="160" t="n">
        <v>38933</v>
      </c>
      <c r="B2537" s="9" t="n">
        <v>3.44</v>
      </c>
    </row>
    <row r="2538">
      <c r="A2538" s="160" t="n">
        <v>38936</v>
      </c>
      <c r="B2538" s="9" t="n">
        <v>3.42</v>
      </c>
    </row>
    <row r="2539">
      <c r="A2539" s="160" t="n">
        <v>38937</v>
      </c>
      <c r="B2539" s="9" t="n">
        <v>3.41</v>
      </c>
    </row>
    <row r="2540">
      <c r="A2540" s="160" t="n">
        <v>38938</v>
      </c>
      <c r="B2540" s="9" t="n">
        <v>3.41</v>
      </c>
    </row>
    <row r="2541">
      <c r="A2541" s="160" t="n">
        <v>38939</v>
      </c>
      <c r="B2541" s="9" t="n">
        <v>3.42</v>
      </c>
    </row>
    <row r="2542">
      <c r="A2542" s="160" t="n">
        <v>38940</v>
      </c>
      <c r="B2542" s="9" t="n">
        <v>3.39</v>
      </c>
    </row>
    <row r="2543">
      <c r="A2543" s="160" t="n">
        <v>38943</v>
      </c>
      <c r="B2543" s="9" t="n">
        <v>3.36</v>
      </c>
    </row>
    <row r="2544">
      <c r="A2544" s="160" t="n">
        <v>38944</v>
      </c>
      <c r="B2544" s="9" t="n">
        <v>3.39</v>
      </c>
    </row>
    <row r="2545">
      <c r="A2545" s="160" t="n">
        <v>38945</v>
      </c>
      <c r="B2545" s="9" t="n">
        <v>3.42</v>
      </c>
    </row>
    <row r="2546">
      <c r="A2546" s="160" t="n">
        <v>38946</v>
      </c>
      <c r="B2546" s="9" t="n">
        <v>3.38</v>
      </c>
    </row>
    <row r="2547">
      <c r="A2547" s="160" t="n">
        <v>38947</v>
      </c>
      <c r="B2547" s="9" t="n">
        <v>3.41</v>
      </c>
    </row>
    <row r="2548">
      <c r="A2548" s="160" t="n">
        <v>38950</v>
      </c>
      <c r="B2548" s="9" t="n">
        <v>3.43</v>
      </c>
    </row>
    <row r="2549">
      <c r="A2549" s="160" t="n">
        <v>38951</v>
      </c>
      <c r="B2549" s="9" t="n">
        <v>3.43</v>
      </c>
    </row>
    <row r="2550">
      <c r="A2550" s="160" t="n">
        <v>38952</v>
      </c>
      <c r="B2550" s="9" t="n">
        <v>3.43</v>
      </c>
    </row>
    <row r="2551">
      <c r="A2551" s="160" t="n">
        <v>38953</v>
      </c>
      <c r="B2551" s="9" t="n">
        <v>3.43</v>
      </c>
    </row>
    <row r="2552">
      <c r="A2552" s="160" t="n">
        <v>38954</v>
      </c>
      <c r="B2552" s="9" t="n">
        <v>3.44</v>
      </c>
    </row>
    <row r="2553">
      <c r="A2553" s="160" t="n">
        <v>38957</v>
      </c>
      <c r="B2553" s="9" t="n">
        <v>3.41</v>
      </c>
    </row>
    <row r="2554">
      <c r="A2554" s="160" t="n">
        <v>38958</v>
      </c>
      <c r="B2554" s="9" t="n">
        <v>3.41</v>
      </c>
    </row>
    <row r="2555">
      <c r="A2555" s="160" t="n">
        <v>38959</v>
      </c>
      <c r="B2555" s="9" t="n">
        <v>3.42</v>
      </c>
    </row>
    <row r="2556">
      <c r="A2556" s="160" t="n">
        <v>38960</v>
      </c>
      <c r="B2556" s="9" t="n">
        <v>3.49</v>
      </c>
    </row>
    <row r="2557">
      <c r="A2557" s="160" t="n">
        <v>38961</v>
      </c>
      <c r="B2557" s="9" t="n">
        <v>3.49</v>
      </c>
    </row>
    <row r="2558">
      <c r="A2558" s="160" t="n">
        <v>38964</v>
      </c>
      <c r="B2558" s="9" t="n">
        <v>3.49</v>
      </c>
    </row>
    <row r="2559">
      <c r="A2559" s="160" t="n">
        <v>38965</v>
      </c>
      <c r="B2559" s="9" t="n">
        <v>3.43</v>
      </c>
    </row>
    <row r="2560">
      <c r="A2560" s="160" t="n">
        <v>38966</v>
      </c>
      <c r="B2560" s="9" t="n">
        <v>3.4</v>
      </c>
    </row>
    <row r="2561">
      <c r="A2561" s="160" t="n">
        <v>38967</v>
      </c>
      <c r="B2561" s="9" t="n">
        <v>3.41</v>
      </c>
    </row>
    <row r="2562">
      <c r="A2562" s="160" t="n">
        <v>38968</v>
      </c>
      <c r="B2562" s="9" t="n">
        <v>3.42</v>
      </c>
    </row>
    <row r="2563">
      <c r="A2563" s="160" t="n">
        <v>38971</v>
      </c>
      <c r="B2563" s="9" t="n">
        <v>3.39</v>
      </c>
    </row>
    <row r="2564">
      <c r="A2564" s="160" t="n">
        <v>38972</v>
      </c>
      <c r="B2564" s="9" t="n">
        <v>3.4</v>
      </c>
    </row>
    <row r="2565">
      <c r="A2565" s="160" t="n">
        <v>38973</v>
      </c>
      <c r="B2565" s="9" t="n">
        <v>3.38</v>
      </c>
    </row>
    <row r="2566">
      <c r="A2566" s="160" t="n">
        <v>38974</v>
      </c>
      <c r="B2566" s="9" t="n">
        <v>3.35</v>
      </c>
    </row>
    <row r="2567">
      <c r="A2567" s="160" t="n">
        <v>38975</v>
      </c>
      <c r="B2567" s="9" t="n">
        <v>3.33</v>
      </c>
    </row>
    <row r="2568">
      <c r="A2568" s="160" t="n">
        <v>38978</v>
      </c>
      <c r="B2568" s="9" t="n">
        <v>3.33</v>
      </c>
    </row>
    <row r="2569">
      <c r="A2569" s="160" t="n">
        <v>38979</v>
      </c>
      <c r="B2569" s="9" t="n">
        <v>3.4</v>
      </c>
    </row>
    <row r="2570">
      <c r="A2570" s="160" t="n">
        <v>38980</v>
      </c>
      <c r="B2570" s="9" t="n">
        <v>3.39</v>
      </c>
    </row>
    <row r="2571">
      <c r="A2571" s="160" t="n">
        <v>38981</v>
      </c>
      <c r="B2571" s="9" t="n">
        <v>3.48</v>
      </c>
    </row>
    <row r="2572">
      <c r="A2572" s="160" t="n">
        <v>38982</v>
      </c>
      <c r="B2572" s="9" t="n">
        <v>3.53</v>
      </c>
    </row>
    <row r="2573">
      <c r="A2573" s="160" t="n">
        <v>38985</v>
      </c>
      <c r="B2573" s="9" t="n">
        <v>3.55</v>
      </c>
    </row>
    <row r="2574">
      <c r="A2574" s="160" t="n">
        <v>38986</v>
      </c>
      <c r="B2574" s="9" t="n">
        <v>3.5</v>
      </c>
    </row>
    <row r="2575">
      <c r="A2575" s="160" t="n">
        <v>38987</v>
      </c>
      <c r="B2575" s="9" t="n">
        <v>3.46</v>
      </c>
    </row>
    <row r="2576">
      <c r="A2576" s="160" t="n">
        <v>38988</v>
      </c>
      <c r="B2576" s="9" t="n">
        <v>3.44</v>
      </c>
    </row>
    <row r="2577">
      <c r="A2577" s="160" t="n">
        <v>38989</v>
      </c>
      <c r="B2577" s="9" t="n">
        <v>3.42</v>
      </c>
    </row>
    <row r="2578">
      <c r="A2578" s="160" t="n">
        <v>38990</v>
      </c>
      <c r="B2578" s="9" t="n">
        <v>3.44</v>
      </c>
    </row>
    <row r="2579">
      <c r="A2579" s="160" t="n">
        <v>38992</v>
      </c>
      <c r="B2579" s="9" t="n">
        <v>3.44</v>
      </c>
    </row>
    <row r="2580">
      <c r="A2580" s="160" t="n">
        <v>38993</v>
      </c>
      <c r="B2580" s="9" t="n">
        <v>3.43</v>
      </c>
    </row>
    <row r="2581">
      <c r="A2581" s="160" t="n">
        <v>38994</v>
      </c>
      <c r="B2581" s="9" t="n">
        <v>3.45</v>
      </c>
    </row>
    <row r="2582">
      <c r="A2582" s="160" t="n">
        <v>38995</v>
      </c>
      <c r="B2582" s="9" t="n">
        <v>3.39</v>
      </c>
    </row>
    <row r="2583">
      <c r="A2583" s="160" t="n">
        <v>38996</v>
      </c>
      <c r="B2583" s="9" t="n">
        <v>3.31</v>
      </c>
    </row>
    <row r="2584">
      <c r="A2584" s="160" t="n">
        <v>38999</v>
      </c>
      <c r="B2584" s="9" t="n">
        <v>3.31</v>
      </c>
    </row>
    <row r="2585">
      <c r="A2585" s="160" t="n">
        <v>39000</v>
      </c>
      <c r="B2585" s="9" t="n">
        <v>3.27</v>
      </c>
    </row>
    <row r="2586">
      <c r="A2586" s="160" t="n">
        <v>39001</v>
      </c>
      <c r="B2586" s="9" t="n">
        <v>3.23</v>
      </c>
    </row>
    <row r="2587">
      <c r="A2587" s="160" t="n">
        <v>39002</v>
      </c>
      <c r="B2587" s="9" t="n">
        <v>3.22</v>
      </c>
    </row>
    <row r="2588">
      <c r="A2588" s="160" t="n">
        <v>39003</v>
      </c>
      <c r="B2588" s="9" t="n">
        <v>3.19</v>
      </c>
    </row>
    <row r="2589">
      <c r="A2589" s="160" t="n">
        <v>39006</v>
      </c>
      <c r="B2589" s="9" t="n">
        <v>3.18</v>
      </c>
    </row>
    <row r="2590">
      <c r="A2590" s="160" t="n">
        <v>39007</v>
      </c>
      <c r="B2590" s="9" t="n">
        <v>3.19</v>
      </c>
    </row>
    <row r="2591">
      <c r="A2591" s="160" t="n">
        <v>39008</v>
      </c>
      <c r="B2591" s="9" t="n">
        <v>3.18</v>
      </c>
    </row>
    <row r="2592">
      <c r="A2592" s="160" t="n">
        <v>39009</v>
      </c>
      <c r="B2592" s="9" t="n">
        <v>3.17</v>
      </c>
    </row>
    <row r="2593">
      <c r="A2593" s="160" t="n">
        <v>39010</v>
      </c>
      <c r="B2593" s="9" t="n">
        <v>3.17</v>
      </c>
    </row>
    <row r="2594">
      <c r="A2594" s="160" t="n">
        <v>39013</v>
      </c>
      <c r="B2594" s="9" t="n">
        <v>3.14</v>
      </c>
    </row>
    <row r="2595">
      <c r="A2595" s="160" t="n">
        <v>39014</v>
      </c>
      <c r="B2595" s="9" t="n">
        <v>3.15</v>
      </c>
    </row>
    <row r="2596">
      <c r="A2596" s="160" t="n">
        <v>39015</v>
      </c>
      <c r="B2596" s="9" t="n">
        <v>3.19</v>
      </c>
    </row>
    <row r="2597">
      <c r="A2597" s="160" t="n">
        <v>39016</v>
      </c>
      <c r="B2597" s="9" t="n">
        <v>3.21</v>
      </c>
    </row>
    <row r="2598">
      <c r="A2598" s="160" t="n">
        <v>39017</v>
      </c>
      <c r="B2598" s="9" t="n">
        <v>3.23</v>
      </c>
    </row>
    <row r="2599">
      <c r="A2599" s="160" t="n">
        <v>39020</v>
      </c>
      <c r="B2599" s="9" t="n">
        <v>3.21</v>
      </c>
    </row>
    <row r="2600">
      <c r="A2600" s="160" t="n">
        <v>39021</v>
      </c>
      <c r="B2600" s="9" t="n">
        <v>3.29</v>
      </c>
    </row>
    <row r="2601">
      <c r="A2601" s="160" t="n">
        <v>39022</v>
      </c>
      <c r="B2601" s="9" t="n">
        <v>3.3</v>
      </c>
    </row>
    <row r="2602">
      <c r="A2602" s="160" t="n">
        <v>39023</v>
      </c>
      <c r="B2602" s="9" t="n">
        <v>3.24</v>
      </c>
    </row>
    <row r="2603">
      <c r="A2603" s="160" t="n">
        <v>39024</v>
      </c>
      <c r="B2603" s="9" t="n">
        <v>3.12</v>
      </c>
    </row>
    <row r="2604">
      <c r="A2604" s="160" t="n">
        <v>39027</v>
      </c>
      <c r="B2604" s="9" t="n">
        <v>3.13</v>
      </c>
    </row>
    <row r="2605">
      <c r="A2605" s="160" t="n">
        <v>39028</v>
      </c>
      <c r="B2605" s="9" t="n">
        <v>3.14</v>
      </c>
    </row>
    <row r="2606">
      <c r="A2606" s="160" t="n">
        <v>39029</v>
      </c>
      <c r="B2606" s="9" t="n">
        <v>3.15</v>
      </c>
    </row>
    <row r="2607">
      <c r="A2607" s="160" t="n">
        <v>39030</v>
      </c>
      <c r="B2607" s="9" t="n">
        <v>3.13</v>
      </c>
    </row>
    <row r="2608">
      <c r="A2608" s="160" t="n">
        <v>39031</v>
      </c>
      <c r="B2608" s="9" t="n">
        <v>3.15</v>
      </c>
    </row>
    <row r="2609">
      <c r="A2609" s="160" t="n">
        <v>39034</v>
      </c>
      <c r="B2609" s="9" t="n">
        <v>3.12</v>
      </c>
    </row>
    <row r="2610">
      <c r="A2610" s="160" t="n">
        <v>39035</v>
      </c>
      <c r="B2610" s="9" t="n">
        <v>3.13</v>
      </c>
    </row>
    <row r="2611">
      <c r="A2611" s="160" t="n">
        <v>39036</v>
      </c>
      <c r="B2611" s="9" t="n">
        <v>3.05</v>
      </c>
    </row>
    <row r="2612">
      <c r="A2612" s="160" t="n">
        <v>39037</v>
      </c>
      <c r="B2612" s="9" t="n">
        <v>2.99</v>
      </c>
    </row>
    <row r="2613">
      <c r="A2613" s="160" t="n">
        <v>39038</v>
      </c>
      <c r="B2613" s="9" t="n">
        <v>3.06</v>
      </c>
    </row>
    <row r="2614">
      <c r="A2614" s="160" t="n">
        <v>39041</v>
      </c>
      <c r="B2614" s="9" t="n">
        <v>3.07</v>
      </c>
    </row>
    <row r="2615">
      <c r="A2615" s="160" t="n">
        <v>39042</v>
      </c>
      <c r="B2615" s="9" t="n">
        <v>3.13</v>
      </c>
    </row>
    <row r="2616">
      <c r="A2616" s="160" t="n">
        <v>39043</v>
      </c>
      <c r="B2616" s="9" t="n">
        <v>3.14</v>
      </c>
    </row>
    <row r="2617">
      <c r="A2617" s="160" t="n">
        <v>39044</v>
      </c>
      <c r="B2617" s="9" t="n">
        <v>3.14</v>
      </c>
    </row>
    <row r="2618">
      <c r="A2618" s="160" t="n">
        <v>39045</v>
      </c>
      <c r="B2618" s="9" t="n">
        <v>3.15</v>
      </c>
    </row>
    <row r="2619">
      <c r="A2619" s="160" t="n">
        <v>39048</v>
      </c>
      <c r="B2619" s="9" t="n">
        <v>3.17</v>
      </c>
    </row>
    <row r="2620">
      <c r="A2620" s="160" t="n">
        <v>39049</v>
      </c>
      <c r="B2620" s="9" t="n">
        <v>3.22</v>
      </c>
    </row>
    <row r="2621">
      <c r="A2621" s="160" t="n">
        <v>39050</v>
      </c>
      <c r="B2621" s="9" t="n">
        <v>3.15</v>
      </c>
    </row>
    <row r="2622">
      <c r="A2622" s="160" t="n">
        <v>39051</v>
      </c>
      <c r="B2622" s="9" t="n">
        <v>3.2</v>
      </c>
    </row>
    <row r="2623">
      <c r="A2623" s="160" t="n">
        <v>39052</v>
      </c>
      <c r="B2623" s="9" t="n">
        <v>3.21</v>
      </c>
    </row>
    <row r="2624">
      <c r="A2624" s="160" t="n">
        <v>39055</v>
      </c>
      <c r="B2624" s="9" t="n">
        <v>3.2</v>
      </c>
    </row>
    <row r="2625">
      <c r="A2625" s="160" t="n">
        <v>39056</v>
      </c>
      <c r="B2625" s="9" t="n">
        <v>3.14</v>
      </c>
    </row>
    <row r="2626">
      <c r="A2626" s="160" t="n">
        <v>39057</v>
      </c>
      <c r="B2626" s="9" t="n">
        <v>3.07</v>
      </c>
    </row>
    <row r="2627">
      <c r="A2627" s="160" t="n">
        <v>39058</v>
      </c>
      <c r="B2627" s="9" t="n">
        <v>3.05</v>
      </c>
    </row>
    <row r="2628">
      <c r="A2628" s="160" t="n">
        <v>39059</v>
      </c>
      <c r="B2628" s="9" t="n">
        <v>3</v>
      </c>
    </row>
    <row r="2629">
      <c r="A2629" s="160" t="n">
        <v>39062</v>
      </c>
      <c r="B2629" s="9" t="n">
        <v>3.02</v>
      </c>
    </row>
    <row r="2630">
      <c r="A2630" s="160" t="n">
        <v>39063</v>
      </c>
      <c r="B2630" s="9" t="n">
        <v>3.06</v>
      </c>
    </row>
    <row r="2631">
      <c r="A2631" s="160" t="n">
        <v>39064</v>
      </c>
      <c r="B2631" s="9" t="n">
        <v>3</v>
      </c>
    </row>
    <row r="2632">
      <c r="A2632" s="160" t="n">
        <v>39065</v>
      </c>
      <c r="B2632" s="9" t="n">
        <v>3</v>
      </c>
    </row>
    <row r="2633">
      <c r="A2633" s="160" t="n">
        <v>39066</v>
      </c>
      <c r="B2633" s="9" t="n">
        <v>2.98</v>
      </c>
    </row>
    <row r="2634">
      <c r="A2634" s="160" t="n">
        <v>39069</v>
      </c>
      <c r="B2634" s="9" t="n">
        <v>2.99</v>
      </c>
    </row>
    <row r="2635">
      <c r="A2635" s="160" t="n">
        <v>39070</v>
      </c>
      <c r="B2635" s="9" t="n">
        <v>2.98</v>
      </c>
    </row>
    <row r="2636">
      <c r="A2636" s="160" t="n">
        <v>39071</v>
      </c>
      <c r="B2636" s="9" t="n">
        <v>2.97</v>
      </c>
    </row>
    <row r="2637">
      <c r="A2637" s="160" t="n">
        <v>39072</v>
      </c>
      <c r="B2637" s="9" t="n">
        <v>2.99</v>
      </c>
    </row>
    <row r="2638">
      <c r="A2638" s="160" t="n">
        <v>39073</v>
      </c>
      <c r="B2638" s="9" t="n">
        <v>2.93</v>
      </c>
    </row>
    <row r="2639">
      <c r="A2639" s="160" t="n">
        <v>39076</v>
      </c>
    </row>
    <row r="2640">
      <c r="A2640" s="160" t="n">
        <v>39077</v>
      </c>
      <c r="B2640" s="9" t="n">
        <v>2.93</v>
      </c>
    </row>
    <row r="2641">
      <c r="A2641" s="160" t="n">
        <v>39078</v>
      </c>
      <c r="B2641" s="9" t="n">
        <v>2.87</v>
      </c>
    </row>
    <row r="2642">
      <c r="A2642" s="160" t="n">
        <v>39079</v>
      </c>
      <c r="B2642" s="9" t="n">
        <v>2.83</v>
      </c>
    </row>
    <row r="2643">
      <c r="A2643" s="160" t="n">
        <v>39080</v>
      </c>
      <c r="B2643" s="9" t="n">
        <v>2.82</v>
      </c>
    </row>
    <row r="2644">
      <c r="A2644" s="160" t="n">
        <v>39082</v>
      </c>
      <c r="B2644" s="9" t="n">
        <v>2.89</v>
      </c>
    </row>
    <row r="2645">
      <c r="A2645" s="160" t="n">
        <v>39083</v>
      </c>
    </row>
    <row r="2646">
      <c r="A2646" s="160" t="n">
        <v>39084</v>
      </c>
      <c r="B2646" s="9" t="n">
        <v>2.91</v>
      </c>
    </row>
    <row r="2647">
      <c r="A2647" s="160" t="n">
        <v>39085</v>
      </c>
      <c r="B2647" s="9" t="n">
        <v>2.91</v>
      </c>
    </row>
    <row r="2648">
      <c r="A2648" s="160" t="n">
        <v>39086</v>
      </c>
      <c r="B2648" s="9" t="n">
        <v>2.95</v>
      </c>
    </row>
    <row r="2649">
      <c r="A2649" s="160" t="n">
        <v>39087</v>
      </c>
      <c r="B2649" s="9" t="n">
        <v>2.93</v>
      </c>
    </row>
    <row r="2650">
      <c r="A2650" s="160" t="n">
        <v>39090</v>
      </c>
      <c r="B2650" s="9" t="n">
        <v>2.92</v>
      </c>
    </row>
    <row r="2651">
      <c r="A2651" s="160" t="n">
        <v>39091</v>
      </c>
      <c r="B2651" s="9" t="n">
        <v>2.89</v>
      </c>
    </row>
    <row r="2652">
      <c r="A2652" s="160" t="n">
        <v>39092</v>
      </c>
      <c r="B2652" s="9" t="n">
        <v>2.87</v>
      </c>
    </row>
    <row r="2653">
      <c r="A2653" s="160" t="n">
        <v>39093</v>
      </c>
      <c r="B2653" s="9" t="n">
        <v>2.82</v>
      </c>
    </row>
    <row r="2654">
      <c r="A2654" s="160" t="n">
        <v>39094</v>
      </c>
      <c r="B2654" s="9" t="n">
        <v>2.8</v>
      </c>
    </row>
    <row r="2655">
      <c r="A2655" s="160" t="n">
        <v>39097</v>
      </c>
      <c r="B2655" s="9" t="n">
        <v>2.79</v>
      </c>
    </row>
    <row r="2656">
      <c r="A2656" s="160" t="n">
        <v>39098</v>
      </c>
      <c r="B2656" s="9" t="n">
        <v>2.78</v>
      </c>
    </row>
    <row r="2657">
      <c r="A2657" s="160" t="n">
        <v>39099</v>
      </c>
      <c r="B2657" s="9" t="n">
        <v>2.72</v>
      </c>
    </row>
    <row r="2658">
      <c r="A2658" s="160" t="n">
        <v>39100</v>
      </c>
      <c r="B2658" s="9" t="n">
        <v>2.73</v>
      </c>
    </row>
    <row r="2659">
      <c r="A2659" s="160" t="n">
        <v>39101</v>
      </c>
      <c r="B2659" s="9" t="n">
        <v>2.7</v>
      </c>
    </row>
    <row r="2660">
      <c r="A2660" s="160" t="n">
        <v>39104</v>
      </c>
      <c r="B2660" s="9" t="n">
        <v>2.69</v>
      </c>
    </row>
    <row r="2661">
      <c r="A2661" s="160" t="n">
        <v>39105</v>
      </c>
      <c r="B2661" s="9" t="n">
        <v>2.65</v>
      </c>
    </row>
    <row r="2662">
      <c r="A2662" s="160" t="n">
        <v>39106</v>
      </c>
      <c r="B2662" s="9" t="n">
        <v>2.63</v>
      </c>
    </row>
    <row r="2663">
      <c r="A2663" s="160" t="n">
        <v>39107</v>
      </c>
      <c r="B2663" s="9" t="n">
        <v>2.57</v>
      </c>
    </row>
    <row r="2664">
      <c r="A2664" s="160" t="n">
        <v>39108</v>
      </c>
      <c r="B2664" s="9" t="n">
        <v>2.59</v>
      </c>
    </row>
    <row r="2665">
      <c r="A2665" s="160" t="n">
        <v>39111</v>
      </c>
      <c r="B2665" s="9" t="n">
        <v>2.58</v>
      </c>
    </row>
    <row r="2666">
      <c r="A2666" s="160" t="n">
        <v>39112</v>
      </c>
      <c r="B2666" s="9" t="n">
        <v>2.62</v>
      </c>
    </row>
    <row r="2667">
      <c r="A2667" s="160" t="n">
        <v>39113</v>
      </c>
      <c r="B2667" s="9" t="n">
        <v>2.72</v>
      </c>
    </row>
    <row r="2668">
      <c r="A2668" s="160" t="n">
        <v>39114</v>
      </c>
      <c r="B2668" s="9" t="n">
        <v>2.66</v>
      </c>
    </row>
    <row r="2669">
      <c r="A2669" s="160" t="n">
        <v>39115</v>
      </c>
      <c r="B2669" s="9" t="n">
        <v>2.67</v>
      </c>
    </row>
    <row r="2670">
      <c r="A2670" s="160" t="n">
        <v>39118</v>
      </c>
      <c r="B2670" s="9" t="n">
        <v>2.67</v>
      </c>
    </row>
    <row r="2671">
      <c r="A2671" s="160" t="n">
        <v>39119</v>
      </c>
      <c r="B2671" s="9" t="n">
        <v>2.67</v>
      </c>
    </row>
    <row r="2672">
      <c r="A2672" s="160" t="n">
        <v>39120</v>
      </c>
      <c r="B2672" s="9" t="n">
        <v>2.65</v>
      </c>
    </row>
    <row r="2673">
      <c r="A2673" s="160" t="n">
        <v>39121</v>
      </c>
      <c r="B2673" s="9" t="n">
        <v>2.65</v>
      </c>
    </row>
    <row r="2674">
      <c r="A2674" s="160" t="n">
        <v>39122</v>
      </c>
      <c r="B2674" s="9" t="n">
        <v>2.59</v>
      </c>
    </row>
    <row r="2675">
      <c r="A2675" s="160" t="n">
        <v>39125</v>
      </c>
      <c r="B2675" s="9" t="n">
        <v>2.59</v>
      </c>
    </row>
    <row r="2676">
      <c r="A2676" s="160" t="n">
        <v>39126</v>
      </c>
      <c r="B2676" s="9" t="n">
        <v>2.58</v>
      </c>
    </row>
    <row r="2677">
      <c r="A2677" s="160" t="n">
        <v>39127</v>
      </c>
      <c r="B2677" s="9" t="n">
        <v>2.62</v>
      </c>
    </row>
    <row r="2678">
      <c r="A2678" s="160" t="n">
        <v>39128</v>
      </c>
      <c r="B2678" s="9" t="n">
        <v>2.59</v>
      </c>
    </row>
    <row r="2679">
      <c r="A2679" s="160" t="n">
        <v>39129</v>
      </c>
      <c r="B2679" s="9" t="n">
        <v>2.57</v>
      </c>
    </row>
    <row r="2680">
      <c r="A2680" s="160" t="n">
        <v>39132</v>
      </c>
      <c r="B2680" s="9" t="n">
        <v>2.57</v>
      </c>
    </row>
    <row r="2681">
      <c r="A2681" s="160" t="n">
        <v>39133</v>
      </c>
      <c r="B2681" s="9" t="n">
        <v>2.57</v>
      </c>
    </row>
    <row r="2682">
      <c r="A2682" s="160" t="n">
        <v>39134</v>
      </c>
      <c r="B2682" s="9" t="n">
        <v>2.53</v>
      </c>
    </row>
    <row r="2683">
      <c r="A2683" s="160" t="n">
        <v>39135</v>
      </c>
      <c r="B2683" s="9" t="n">
        <v>2.49</v>
      </c>
    </row>
    <row r="2684">
      <c r="A2684" s="160" t="n">
        <v>39136</v>
      </c>
      <c r="B2684" s="9" t="n">
        <v>2.55</v>
      </c>
    </row>
    <row r="2685">
      <c r="A2685" s="160" t="n">
        <v>39139</v>
      </c>
      <c r="B2685" s="9" t="n">
        <v>2.58</v>
      </c>
    </row>
    <row r="2686">
      <c r="A2686" s="160" t="n">
        <v>39140</v>
      </c>
      <c r="B2686" s="9" t="n">
        <v>2.79</v>
      </c>
    </row>
    <row r="2687">
      <c r="A2687" s="160" t="n">
        <v>39141</v>
      </c>
      <c r="B2687" s="9" t="n">
        <v>2.82</v>
      </c>
    </row>
    <row r="2688">
      <c r="A2688" s="160" t="n">
        <v>39142</v>
      </c>
      <c r="B2688" s="9" t="n">
        <v>2.83</v>
      </c>
    </row>
    <row r="2689">
      <c r="A2689" s="160" t="n">
        <v>39143</v>
      </c>
      <c r="B2689" s="9" t="n">
        <v>2.91</v>
      </c>
    </row>
    <row r="2690">
      <c r="A2690" s="160" t="n">
        <v>39146</v>
      </c>
      <c r="B2690" s="9" t="n">
        <v>2.99</v>
      </c>
    </row>
    <row r="2691">
      <c r="A2691" s="160" t="n">
        <v>39147</v>
      </c>
      <c r="B2691" s="9" t="n">
        <v>2.94</v>
      </c>
    </row>
    <row r="2692">
      <c r="A2692" s="160" t="n">
        <v>39148</v>
      </c>
      <c r="B2692" s="9" t="n">
        <v>2.91</v>
      </c>
    </row>
    <row r="2693">
      <c r="A2693" s="160" t="n">
        <v>39149</v>
      </c>
      <c r="B2693" s="9" t="n">
        <v>2.85</v>
      </c>
    </row>
    <row r="2694">
      <c r="A2694" s="160" t="n">
        <v>39150</v>
      </c>
      <c r="B2694" s="9" t="n">
        <v>2.75</v>
      </c>
    </row>
    <row r="2695">
      <c r="A2695" s="160" t="n">
        <v>39153</v>
      </c>
      <c r="B2695" s="9" t="n">
        <v>2.8</v>
      </c>
    </row>
    <row r="2696">
      <c r="A2696" s="160" t="n">
        <v>39154</v>
      </c>
      <c r="B2696" s="9" t="n">
        <v>2.92</v>
      </c>
    </row>
    <row r="2697">
      <c r="A2697" s="160" t="n">
        <v>39155</v>
      </c>
      <c r="B2697" s="9" t="n">
        <v>2.94</v>
      </c>
    </row>
    <row r="2698">
      <c r="A2698" s="160" t="n">
        <v>39156</v>
      </c>
      <c r="B2698" s="9" t="n">
        <v>2.88</v>
      </c>
    </row>
    <row r="2699">
      <c r="A2699" s="160" t="n">
        <v>39157</v>
      </c>
      <c r="B2699" s="9" t="n">
        <v>2.88</v>
      </c>
    </row>
    <row r="2700">
      <c r="A2700" s="160" t="n">
        <v>39160</v>
      </c>
      <c r="B2700" s="9" t="n">
        <v>2.85</v>
      </c>
    </row>
    <row r="2701">
      <c r="A2701" s="160" t="n">
        <v>39161</v>
      </c>
      <c r="B2701" s="9" t="n">
        <v>2.88</v>
      </c>
    </row>
    <row r="2702">
      <c r="A2702" s="160" t="n">
        <v>39162</v>
      </c>
      <c r="B2702" s="9" t="n">
        <v>2.91</v>
      </c>
    </row>
    <row r="2703">
      <c r="A2703" s="160" t="n">
        <v>39163</v>
      </c>
      <c r="B2703" s="9" t="n">
        <v>2.81</v>
      </c>
    </row>
    <row r="2704">
      <c r="A2704" s="160" t="n">
        <v>39164</v>
      </c>
      <c r="B2704" s="9" t="n">
        <v>2.79</v>
      </c>
    </row>
    <row r="2705">
      <c r="A2705" s="160" t="n">
        <v>39167</v>
      </c>
      <c r="B2705" s="9" t="n">
        <v>2.82</v>
      </c>
    </row>
    <row r="2706">
      <c r="A2706" s="160" t="n">
        <v>39168</v>
      </c>
      <c r="B2706" s="9" t="n">
        <v>2.81</v>
      </c>
    </row>
    <row r="2707">
      <c r="A2707" s="160" t="n">
        <v>39169</v>
      </c>
      <c r="B2707" s="9" t="n">
        <v>2.84</v>
      </c>
    </row>
    <row r="2708">
      <c r="A2708" s="160" t="n">
        <v>39170</v>
      </c>
      <c r="B2708" s="9" t="n">
        <v>2.82</v>
      </c>
    </row>
    <row r="2709">
      <c r="A2709" s="160" t="n">
        <v>39171</v>
      </c>
      <c r="B2709" s="9" t="n">
        <v>2.8</v>
      </c>
    </row>
    <row r="2710">
      <c r="A2710" s="160" t="n">
        <v>39172</v>
      </c>
      <c r="B2710" s="9" t="n">
        <v>2.85</v>
      </c>
    </row>
    <row r="2711">
      <c r="A2711" s="160" t="n">
        <v>39174</v>
      </c>
      <c r="B2711" s="9" t="n">
        <v>2.86</v>
      </c>
    </row>
    <row r="2712">
      <c r="A2712" s="160" t="n">
        <v>39175</v>
      </c>
      <c r="B2712" s="9" t="n">
        <v>2.83</v>
      </c>
    </row>
    <row r="2713">
      <c r="A2713" s="160" t="n">
        <v>39176</v>
      </c>
      <c r="B2713" s="9" t="n">
        <v>2.87</v>
      </c>
    </row>
    <row r="2714">
      <c r="A2714" s="160" t="n">
        <v>39177</v>
      </c>
      <c r="B2714" s="9" t="n">
        <v>2.84</v>
      </c>
    </row>
    <row r="2715">
      <c r="A2715" s="160" t="n">
        <v>39178</v>
      </c>
    </row>
    <row r="2716">
      <c r="A2716" s="160" t="n">
        <v>39181</v>
      </c>
      <c r="B2716" s="9" t="n">
        <v>2.76</v>
      </c>
    </row>
    <row r="2717">
      <c r="A2717" s="160" t="n">
        <v>39182</v>
      </c>
      <c r="B2717" s="9" t="n">
        <v>2.78</v>
      </c>
    </row>
    <row r="2718">
      <c r="A2718" s="160" t="n">
        <v>39183</v>
      </c>
      <c r="B2718" s="9" t="n">
        <v>2.75</v>
      </c>
    </row>
    <row r="2719">
      <c r="A2719" s="160" t="n">
        <v>39184</v>
      </c>
      <c r="B2719" s="9" t="n">
        <v>2.75</v>
      </c>
    </row>
    <row r="2720">
      <c r="A2720" s="160" t="n">
        <v>39185</v>
      </c>
      <c r="B2720" s="9" t="n">
        <v>2.71</v>
      </c>
    </row>
    <row r="2721">
      <c r="A2721" s="160" t="n">
        <v>39188</v>
      </c>
      <c r="B2721" s="9" t="n">
        <v>2.7</v>
      </c>
    </row>
    <row r="2722">
      <c r="A2722" s="160" t="n">
        <v>39189</v>
      </c>
      <c r="B2722" s="9" t="n">
        <v>2.72</v>
      </c>
    </row>
    <row r="2723">
      <c r="A2723" s="160" t="n">
        <v>39190</v>
      </c>
      <c r="B2723" s="9" t="n">
        <v>2.73</v>
      </c>
    </row>
    <row r="2724">
      <c r="A2724" s="160" t="n">
        <v>39191</v>
      </c>
      <c r="B2724" s="9" t="n">
        <v>2.71</v>
      </c>
    </row>
    <row r="2725">
      <c r="A2725" s="160" t="n">
        <v>39192</v>
      </c>
      <c r="B2725" s="9" t="n">
        <v>2.68</v>
      </c>
    </row>
    <row r="2726">
      <c r="A2726" s="160" t="n">
        <v>39195</v>
      </c>
      <c r="B2726" s="9" t="n">
        <v>2.68</v>
      </c>
    </row>
    <row r="2727">
      <c r="A2727" s="160" t="n">
        <v>39196</v>
      </c>
      <c r="B2727" s="9" t="n">
        <v>2.7</v>
      </c>
    </row>
    <row r="2728">
      <c r="A2728" s="160" t="n">
        <v>39197</v>
      </c>
      <c r="B2728" s="9" t="n">
        <v>2.67</v>
      </c>
    </row>
    <row r="2729">
      <c r="A2729" s="160" t="n">
        <v>39198</v>
      </c>
      <c r="B2729" s="9" t="n">
        <v>2.63</v>
      </c>
    </row>
    <row r="2730">
      <c r="A2730" s="160" t="n">
        <v>39199</v>
      </c>
      <c r="B2730" s="9" t="n">
        <v>2.63</v>
      </c>
    </row>
    <row r="2731">
      <c r="A2731" s="160" t="n">
        <v>39202</v>
      </c>
      <c r="B2731" s="9" t="n">
        <v>2.74</v>
      </c>
    </row>
    <row r="2732">
      <c r="A2732" s="160" t="n">
        <v>39203</v>
      </c>
      <c r="B2732" s="9" t="n">
        <v>2.74</v>
      </c>
    </row>
    <row r="2733">
      <c r="A2733" s="160" t="n">
        <v>39204</v>
      </c>
      <c r="B2733" s="9" t="n">
        <v>2.72</v>
      </c>
    </row>
    <row r="2734">
      <c r="A2734" s="160" t="n">
        <v>39205</v>
      </c>
      <c r="B2734" s="9" t="n">
        <v>2.67</v>
      </c>
    </row>
    <row r="2735">
      <c r="A2735" s="160" t="n">
        <v>39206</v>
      </c>
      <c r="B2735" s="9" t="n">
        <v>2.7</v>
      </c>
    </row>
    <row r="2736">
      <c r="A2736" s="160" t="n">
        <v>39209</v>
      </c>
      <c r="B2736" s="9" t="n">
        <v>2.69</v>
      </c>
    </row>
    <row r="2737">
      <c r="A2737" s="160" t="n">
        <v>39210</v>
      </c>
      <c r="B2737" s="9" t="n">
        <v>2.69</v>
      </c>
    </row>
    <row r="2738">
      <c r="A2738" s="160" t="n">
        <v>39211</v>
      </c>
      <c r="B2738" s="9" t="n">
        <v>2.64</v>
      </c>
    </row>
    <row r="2739">
      <c r="A2739" s="160" t="n">
        <v>39212</v>
      </c>
      <c r="B2739" s="9" t="n">
        <v>2.65</v>
      </c>
    </row>
    <row r="2740">
      <c r="A2740" s="160" t="n">
        <v>39213</v>
      </c>
      <c r="B2740" s="9" t="n">
        <v>2.63</v>
      </c>
    </row>
    <row r="2741">
      <c r="A2741" s="160" t="n">
        <v>39216</v>
      </c>
      <c r="B2741" s="9" t="n">
        <v>2.61</v>
      </c>
    </row>
    <row r="2742">
      <c r="A2742" s="160" t="n">
        <v>39217</v>
      </c>
      <c r="B2742" s="9" t="n">
        <v>2.57</v>
      </c>
    </row>
    <row r="2743">
      <c r="A2743" s="160" t="n">
        <v>39218</v>
      </c>
      <c r="B2743" s="9" t="n">
        <v>2.58</v>
      </c>
    </row>
    <row r="2744">
      <c r="A2744" s="160" t="n">
        <v>39219</v>
      </c>
      <c r="B2744" s="9" t="n">
        <v>2.55</v>
      </c>
    </row>
    <row r="2745">
      <c r="A2745" s="160" t="n">
        <v>39220</v>
      </c>
      <c r="B2745" s="9" t="n">
        <v>2.51</v>
      </c>
    </row>
    <row r="2746">
      <c r="A2746" s="160" t="n">
        <v>39223</v>
      </c>
      <c r="B2746" s="9" t="n">
        <v>2.5</v>
      </c>
    </row>
    <row r="2747">
      <c r="A2747" s="160" t="n">
        <v>39224</v>
      </c>
      <c r="B2747" s="9" t="n">
        <v>2.46</v>
      </c>
    </row>
    <row r="2748">
      <c r="A2748" s="160" t="n">
        <v>39225</v>
      </c>
      <c r="B2748" s="9" t="n">
        <v>2.44</v>
      </c>
    </row>
    <row r="2749">
      <c r="A2749" s="160" t="n">
        <v>39226</v>
      </c>
      <c r="B2749" s="9" t="n">
        <v>2.45</v>
      </c>
    </row>
    <row r="2750">
      <c r="A2750" s="160" t="n">
        <v>39227</v>
      </c>
      <c r="B2750" s="9" t="n">
        <v>2.45</v>
      </c>
    </row>
    <row r="2751">
      <c r="A2751" s="160" t="n">
        <v>39230</v>
      </c>
    </row>
    <row r="2752">
      <c r="A2752" s="160" t="n">
        <v>39231</v>
      </c>
      <c r="B2752" s="9" t="n">
        <v>2.42</v>
      </c>
    </row>
    <row r="2753">
      <c r="A2753" s="160" t="n">
        <v>39232</v>
      </c>
      <c r="B2753" s="9" t="n">
        <v>2.44</v>
      </c>
    </row>
    <row r="2754">
      <c r="A2754" s="160" t="n">
        <v>39233</v>
      </c>
      <c r="B2754" s="9" t="n">
        <v>2.46</v>
      </c>
    </row>
    <row r="2755">
      <c r="A2755" s="160" t="n">
        <v>39234</v>
      </c>
      <c r="B2755" s="9" t="n">
        <v>2.41</v>
      </c>
    </row>
    <row r="2756">
      <c r="A2756" s="160" t="n">
        <v>39237</v>
      </c>
      <c r="B2756" s="9" t="n">
        <v>2.44</v>
      </c>
    </row>
    <row r="2757">
      <c r="A2757" s="160" t="n">
        <v>39238</v>
      </c>
      <c r="B2757" s="9" t="n">
        <v>2.41</v>
      </c>
    </row>
    <row r="2758">
      <c r="A2758" s="160" t="n">
        <v>39239</v>
      </c>
      <c r="B2758" s="9" t="n">
        <v>2.48</v>
      </c>
    </row>
    <row r="2759">
      <c r="A2759" s="160" t="n">
        <v>39240</v>
      </c>
      <c r="B2759" s="9" t="n">
        <v>2.48</v>
      </c>
    </row>
    <row r="2760">
      <c r="A2760" s="160" t="n">
        <v>39241</v>
      </c>
      <c r="B2760" s="9" t="n">
        <v>2.51</v>
      </c>
    </row>
    <row r="2761">
      <c r="A2761" s="160" t="n">
        <v>39244</v>
      </c>
      <c r="B2761" s="9" t="n">
        <v>2.5</v>
      </c>
    </row>
    <row r="2762">
      <c r="A2762" s="160" t="n">
        <v>39245</v>
      </c>
      <c r="B2762" s="9" t="n">
        <v>2.49</v>
      </c>
    </row>
    <row r="2763">
      <c r="A2763" s="160" t="n">
        <v>39246</v>
      </c>
      <c r="B2763" s="9" t="n">
        <v>2.53</v>
      </c>
    </row>
    <row r="2764">
      <c r="A2764" s="160" t="n">
        <v>39247</v>
      </c>
      <c r="B2764" s="9" t="n">
        <v>2.49</v>
      </c>
    </row>
    <row r="2765">
      <c r="A2765" s="160" t="n">
        <v>39248</v>
      </c>
      <c r="B2765" s="9" t="n">
        <v>2.51</v>
      </c>
    </row>
    <row r="2766">
      <c r="A2766" s="160" t="n">
        <v>39251</v>
      </c>
      <c r="B2766" s="9" t="n">
        <v>2.52</v>
      </c>
    </row>
    <row r="2767">
      <c r="A2767" s="160" t="n">
        <v>39252</v>
      </c>
      <c r="B2767" s="9" t="n">
        <v>2.6</v>
      </c>
    </row>
    <row r="2768">
      <c r="A2768" s="160" t="n">
        <v>39253</v>
      </c>
      <c r="B2768" s="9" t="n">
        <v>2.59</v>
      </c>
    </row>
    <row r="2769">
      <c r="A2769" s="160" t="n">
        <v>39254</v>
      </c>
      <c r="B2769" s="9" t="n">
        <v>2.66</v>
      </c>
    </row>
    <row r="2770">
      <c r="A2770" s="160" t="n">
        <v>39255</v>
      </c>
      <c r="B2770" s="9" t="n">
        <v>2.69</v>
      </c>
    </row>
    <row r="2771">
      <c r="A2771" s="160" t="n">
        <v>39258</v>
      </c>
      <c r="B2771" s="9" t="n">
        <v>2.8</v>
      </c>
    </row>
    <row r="2772">
      <c r="A2772" s="160" t="n">
        <v>39259</v>
      </c>
      <c r="B2772" s="9" t="n">
        <v>2.79</v>
      </c>
    </row>
    <row r="2773">
      <c r="A2773" s="160" t="n">
        <v>39260</v>
      </c>
      <c r="B2773" s="9" t="n">
        <v>2.88</v>
      </c>
    </row>
    <row r="2774">
      <c r="A2774" s="160" t="n">
        <v>39261</v>
      </c>
      <c r="B2774" s="9" t="n">
        <v>2.83</v>
      </c>
    </row>
    <row r="2775">
      <c r="A2775" s="160" t="n">
        <v>39262</v>
      </c>
      <c r="B2775" s="9" t="n">
        <v>2.89</v>
      </c>
    </row>
    <row r="2776">
      <c r="A2776" s="160" t="n">
        <v>39263</v>
      </c>
      <c r="B2776" s="9" t="n">
        <v>2.98</v>
      </c>
    </row>
    <row r="2777">
      <c r="A2777" s="160" t="n">
        <v>39265</v>
      </c>
      <c r="B2777" s="9" t="n">
        <v>3.03</v>
      </c>
    </row>
    <row r="2778">
      <c r="A2778" s="160" t="n">
        <v>39266</v>
      </c>
      <c r="B2778" s="9" t="n">
        <v>2.99</v>
      </c>
    </row>
    <row r="2779">
      <c r="A2779" s="160" t="n">
        <v>39267</v>
      </c>
      <c r="B2779" s="9" t="n">
        <v>2.99</v>
      </c>
    </row>
    <row r="2780">
      <c r="A2780" s="160" t="n">
        <v>39268</v>
      </c>
      <c r="B2780" s="9" t="n">
        <v>2.92</v>
      </c>
    </row>
    <row r="2781">
      <c r="A2781" s="160" t="n">
        <v>39269</v>
      </c>
      <c r="B2781" s="9" t="n">
        <v>2.9</v>
      </c>
    </row>
    <row r="2782">
      <c r="A2782" s="160" t="n">
        <v>39272</v>
      </c>
      <c r="B2782" s="9" t="n">
        <v>2.93</v>
      </c>
    </row>
    <row r="2783">
      <c r="A2783" s="160" t="n">
        <v>39273</v>
      </c>
      <c r="B2783" s="9" t="n">
        <v>3.12</v>
      </c>
    </row>
    <row r="2784">
      <c r="A2784" s="160" t="n">
        <v>39274</v>
      </c>
      <c r="B2784" s="9" t="n">
        <v>3.16</v>
      </c>
    </row>
    <row r="2785">
      <c r="A2785" s="160" t="n">
        <v>39275</v>
      </c>
      <c r="B2785" s="9" t="n">
        <v>3.08</v>
      </c>
    </row>
    <row r="2786">
      <c r="A2786" s="160" t="n">
        <v>39276</v>
      </c>
      <c r="B2786" s="9" t="n">
        <v>3.06</v>
      </c>
    </row>
    <row r="2787">
      <c r="A2787" s="160" t="n">
        <v>39279</v>
      </c>
      <c r="B2787" s="9" t="n">
        <v>3.07</v>
      </c>
    </row>
    <row r="2788">
      <c r="A2788" s="160" t="n">
        <v>39280</v>
      </c>
      <c r="B2788" s="9" t="n">
        <v>3.05</v>
      </c>
    </row>
    <row r="2789">
      <c r="A2789" s="160" t="n">
        <v>39281</v>
      </c>
      <c r="B2789" s="9" t="n">
        <v>3.2</v>
      </c>
    </row>
    <row r="2790">
      <c r="A2790" s="160" t="n">
        <v>39282</v>
      </c>
      <c r="B2790" s="9" t="n">
        <v>3.2</v>
      </c>
    </row>
    <row r="2791">
      <c r="A2791" s="160" t="n">
        <v>39283</v>
      </c>
      <c r="B2791" s="9" t="n">
        <v>3.37</v>
      </c>
    </row>
    <row r="2792">
      <c r="A2792" s="160" t="n">
        <v>39286</v>
      </c>
      <c r="B2792" s="9" t="n">
        <v>3.44</v>
      </c>
    </row>
    <row r="2793">
      <c r="A2793" s="160" t="n">
        <v>39287</v>
      </c>
      <c r="B2793" s="9" t="n">
        <v>3.61</v>
      </c>
    </row>
    <row r="2794">
      <c r="A2794" s="160" t="n">
        <v>39288</v>
      </c>
      <c r="B2794" s="9" t="n">
        <v>3.71</v>
      </c>
    </row>
    <row r="2795">
      <c r="A2795" s="160" t="n">
        <v>39289</v>
      </c>
      <c r="B2795" s="9" t="n">
        <v>4.13</v>
      </c>
    </row>
    <row r="2796">
      <c r="A2796" s="160" t="n">
        <v>39290</v>
      </c>
      <c r="B2796" s="9" t="n">
        <v>4.28</v>
      </c>
    </row>
    <row r="2797">
      <c r="A2797" s="160" t="n">
        <v>39293</v>
      </c>
      <c r="B2797" s="9" t="n">
        <v>4.24</v>
      </c>
    </row>
    <row r="2798">
      <c r="A2798" s="160" t="n">
        <v>39294</v>
      </c>
      <c r="B2798" s="9" t="n">
        <v>4.19</v>
      </c>
    </row>
    <row r="2799">
      <c r="A2799" s="160" t="n">
        <v>39295</v>
      </c>
      <c r="B2799" s="9" t="n">
        <v>4.28</v>
      </c>
    </row>
    <row r="2800">
      <c r="A2800" s="160" t="n">
        <v>39296</v>
      </c>
      <c r="B2800" s="9" t="n">
        <v>4.18</v>
      </c>
    </row>
    <row r="2801">
      <c r="A2801" s="160" t="n">
        <v>39297</v>
      </c>
      <c r="B2801" s="9" t="n">
        <v>4.24</v>
      </c>
    </row>
    <row r="2802">
      <c r="A2802" s="160" t="n">
        <v>39300</v>
      </c>
      <c r="B2802" s="9" t="n">
        <v>4.28</v>
      </c>
    </row>
    <row r="2803">
      <c r="A2803" s="160" t="n">
        <v>39301</v>
      </c>
      <c r="B2803" s="9" t="n">
        <v>4.2</v>
      </c>
    </row>
    <row r="2804">
      <c r="A2804" s="160" t="n">
        <v>39302</v>
      </c>
      <c r="B2804" s="9" t="n">
        <v>3.93</v>
      </c>
    </row>
    <row r="2805">
      <c r="A2805" s="160" t="n">
        <v>39303</v>
      </c>
      <c r="B2805" s="9" t="n">
        <v>4.04</v>
      </c>
    </row>
    <row r="2806">
      <c r="A2806" s="160" t="n">
        <v>39304</v>
      </c>
      <c r="B2806" s="9" t="n">
        <v>4.12</v>
      </c>
    </row>
    <row r="2807">
      <c r="A2807" s="160" t="n">
        <v>39307</v>
      </c>
      <c r="B2807" s="9" t="n">
        <v>4.08</v>
      </c>
    </row>
    <row r="2808">
      <c r="A2808" s="160" t="n">
        <v>39308</v>
      </c>
      <c r="B2808" s="9" t="n">
        <v>4.16</v>
      </c>
    </row>
    <row r="2809">
      <c r="A2809" s="160" t="n">
        <v>39309</v>
      </c>
      <c r="B2809" s="9" t="n">
        <v>4.27</v>
      </c>
    </row>
    <row r="2810">
      <c r="A2810" s="160" t="n">
        <v>39310</v>
      </c>
      <c r="B2810" s="9" t="n">
        <v>4.59</v>
      </c>
    </row>
    <row r="2811">
      <c r="A2811" s="160" t="n">
        <v>39311</v>
      </c>
      <c r="B2811" s="9" t="n">
        <v>4.48</v>
      </c>
    </row>
    <row r="2812">
      <c r="A2812" s="160" t="n">
        <v>39314</v>
      </c>
      <c r="B2812" s="9" t="n">
        <v>4.5</v>
      </c>
    </row>
    <row r="2813">
      <c r="A2813" s="160" t="n">
        <v>39315</v>
      </c>
      <c r="B2813" s="9" t="n">
        <v>4.53</v>
      </c>
    </row>
    <row r="2814">
      <c r="A2814" s="160" t="n">
        <v>39316</v>
      </c>
      <c r="B2814" s="9" t="n">
        <v>4.42</v>
      </c>
    </row>
    <row r="2815">
      <c r="A2815" s="160" t="n">
        <v>39317</v>
      </c>
      <c r="B2815" s="9" t="n">
        <v>4.34</v>
      </c>
    </row>
    <row r="2816">
      <c r="A2816" s="160" t="n">
        <v>39318</v>
      </c>
      <c r="B2816" s="9" t="n">
        <v>4.29</v>
      </c>
    </row>
    <row r="2817">
      <c r="A2817" s="160" t="n">
        <v>39321</v>
      </c>
      <c r="B2817" s="9" t="n">
        <v>4.3</v>
      </c>
    </row>
    <row r="2818">
      <c r="A2818" s="160" t="n">
        <v>39322</v>
      </c>
      <c r="B2818" s="9" t="n">
        <v>4.44</v>
      </c>
    </row>
    <row r="2819">
      <c r="A2819" s="160" t="n">
        <v>39323</v>
      </c>
      <c r="B2819" s="9" t="n">
        <v>4.43</v>
      </c>
    </row>
    <row r="2820">
      <c r="A2820" s="160" t="n">
        <v>39324</v>
      </c>
      <c r="B2820" s="9" t="n">
        <v>4.48</v>
      </c>
    </row>
    <row r="2821">
      <c r="A2821" s="160" t="n">
        <v>39325</v>
      </c>
      <c r="B2821" s="9" t="n">
        <v>4.55</v>
      </c>
    </row>
    <row r="2822">
      <c r="A2822" s="160" t="n">
        <v>39328</v>
      </c>
      <c r="B2822" s="9" t="n">
        <v>4.55</v>
      </c>
    </row>
    <row r="2823">
      <c r="A2823" s="160" t="n">
        <v>39329</v>
      </c>
      <c r="B2823" s="9" t="n">
        <v>4.53</v>
      </c>
    </row>
    <row r="2824">
      <c r="A2824" s="160" t="n">
        <v>39330</v>
      </c>
      <c r="B2824" s="9" t="n">
        <v>4.6</v>
      </c>
    </row>
    <row r="2825">
      <c r="A2825" s="160" t="n">
        <v>39331</v>
      </c>
      <c r="B2825" s="9" t="n">
        <v>4.56</v>
      </c>
    </row>
    <row r="2826">
      <c r="A2826" s="160" t="n">
        <v>39332</v>
      </c>
      <c r="B2826" s="9" t="n">
        <v>4.73</v>
      </c>
    </row>
    <row r="2827">
      <c r="A2827" s="160" t="n">
        <v>39335</v>
      </c>
      <c r="B2827" s="9" t="n">
        <v>4.79</v>
      </c>
    </row>
    <row r="2828">
      <c r="A2828" s="160" t="n">
        <v>39336</v>
      </c>
      <c r="B2828" s="9" t="n">
        <v>4.74</v>
      </c>
    </row>
    <row r="2829">
      <c r="A2829" s="160" t="n">
        <v>39337</v>
      </c>
      <c r="B2829" s="9" t="n">
        <v>4.69</v>
      </c>
    </row>
    <row r="2830">
      <c r="A2830" s="160" t="n">
        <v>39338</v>
      </c>
      <c r="B2830" s="9" t="n">
        <v>4.57</v>
      </c>
    </row>
    <row r="2831">
      <c r="A2831" s="160" t="n">
        <v>39339</v>
      </c>
      <c r="B2831" s="9" t="n">
        <v>4.58</v>
      </c>
    </row>
    <row r="2832">
      <c r="A2832" s="160" t="n">
        <v>39342</v>
      </c>
      <c r="B2832" s="9" t="n">
        <v>4.52</v>
      </c>
    </row>
    <row r="2833">
      <c r="A2833" s="160" t="n">
        <v>39343</v>
      </c>
      <c r="B2833" s="9" t="n">
        <v>4.46</v>
      </c>
    </row>
    <row r="2834">
      <c r="A2834" s="160" t="n">
        <v>39344</v>
      </c>
      <c r="B2834" s="9" t="n">
        <v>4.3</v>
      </c>
    </row>
    <row r="2835">
      <c r="A2835" s="160" t="n">
        <v>39345</v>
      </c>
      <c r="B2835" s="9" t="n">
        <v>4.21</v>
      </c>
    </row>
    <row r="2836">
      <c r="A2836" s="160" t="n">
        <v>39346</v>
      </c>
      <c r="B2836" s="9" t="n">
        <v>4.16</v>
      </c>
    </row>
    <row r="2837">
      <c r="A2837" s="160" t="n">
        <v>39349</v>
      </c>
      <c r="B2837" s="9" t="n">
        <v>4.1</v>
      </c>
    </row>
    <row r="2838">
      <c r="A2838" s="160" t="n">
        <v>39350</v>
      </c>
      <c r="B2838" s="9" t="n">
        <v>4.17</v>
      </c>
    </row>
    <row r="2839">
      <c r="A2839" s="160" t="n">
        <v>39351</v>
      </c>
      <c r="B2839" s="9" t="n">
        <v>4.14</v>
      </c>
    </row>
    <row r="2840">
      <c r="A2840" s="160" t="n">
        <v>39352</v>
      </c>
      <c r="B2840" s="9" t="n">
        <v>4.15</v>
      </c>
    </row>
    <row r="2841">
      <c r="A2841" s="160" t="n">
        <v>39353</v>
      </c>
      <c r="B2841" s="9" t="n">
        <v>4.16</v>
      </c>
    </row>
    <row r="2842">
      <c r="A2842" s="160" t="n">
        <v>39355</v>
      </c>
      <c r="B2842" s="9" t="n">
        <v>4.2</v>
      </c>
    </row>
    <row r="2843">
      <c r="A2843" s="160" t="n">
        <v>39356</v>
      </c>
      <c r="B2843" s="9" t="n">
        <v>4.19</v>
      </c>
    </row>
    <row r="2844">
      <c r="A2844" s="160" t="n">
        <v>39357</v>
      </c>
      <c r="B2844" s="9" t="n">
        <v>4.2</v>
      </c>
    </row>
    <row r="2845">
      <c r="A2845" s="160" t="n">
        <v>39358</v>
      </c>
      <c r="B2845" s="9" t="n">
        <v>4.16</v>
      </c>
    </row>
    <row r="2846">
      <c r="A2846" s="160" t="n">
        <v>39359</v>
      </c>
      <c r="B2846" s="9" t="n">
        <v>4.15</v>
      </c>
    </row>
    <row r="2847">
      <c r="A2847" s="160" t="n">
        <v>39360</v>
      </c>
      <c r="B2847" s="9" t="n">
        <v>4.02</v>
      </c>
    </row>
    <row r="2848">
      <c r="A2848" s="160" t="n">
        <v>39363</v>
      </c>
      <c r="B2848" s="9" t="n">
        <v>4.02</v>
      </c>
    </row>
    <row r="2849">
      <c r="A2849" s="160" t="n">
        <v>39364</v>
      </c>
      <c r="B2849" s="9" t="n">
        <v>3.95</v>
      </c>
    </row>
    <row r="2850">
      <c r="A2850" s="160" t="n">
        <v>39365</v>
      </c>
      <c r="B2850" s="9" t="n">
        <v>3.91</v>
      </c>
    </row>
    <row r="2851">
      <c r="A2851" s="160" t="n">
        <v>39366</v>
      </c>
      <c r="B2851" s="9" t="n">
        <v>3.86</v>
      </c>
    </row>
    <row r="2852">
      <c r="A2852" s="160" t="n">
        <v>39367</v>
      </c>
      <c r="B2852" s="9" t="n">
        <v>3.83</v>
      </c>
    </row>
    <row r="2853">
      <c r="A2853" s="160" t="n">
        <v>39370</v>
      </c>
      <c r="B2853" s="9" t="n">
        <v>3.81</v>
      </c>
    </row>
    <row r="2854">
      <c r="A2854" s="160" t="n">
        <v>39371</v>
      </c>
      <c r="B2854" s="9" t="n">
        <v>3.91</v>
      </c>
    </row>
    <row r="2855">
      <c r="A2855" s="160" t="n">
        <v>39372</v>
      </c>
      <c r="B2855" s="9" t="n">
        <v>4.07</v>
      </c>
    </row>
    <row r="2856">
      <c r="A2856" s="160" t="n">
        <v>39373</v>
      </c>
      <c r="B2856" s="9" t="n">
        <v>4.2</v>
      </c>
    </row>
    <row r="2857">
      <c r="A2857" s="160" t="n">
        <v>39374</v>
      </c>
      <c r="B2857" s="9" t="n">
        <v>4.36</v>
      </c>
    </row>
    <row r="2858">
      <c r="A2858" s="160" t="n">
        <v>39377</v>
      </c>
      <c r="B2858" s="9" t="n">
        <v>4.39</v>
      </c>
    </row>
    <row r="2859">
      <c r="A2859" s="160" t="n">
        <v>39378</v>
      </c>
      <c r="B2859" s="9" t="n">
        <v>4.34</v>
      </c>
    </row>
    <row r="2860">
      <c r="A2860" s="160" t="n">
        <v>39379</v>
      </c>
      <c r="B2860" s="9" t="n">
        <v>4.42</v>
      </c>
    </row>
    <row r="2861">
      <c r="A2861" s="160" t="n">
        <v>39380</v>
      </c>
      <c r="B2861" s="9" t="n">
        <v>4.4</v>
      </c>
    </row>
    <row r="2862">
      <c r="A2862" s="160" t="n">
        <v>39381</v>
      </c>
      <c r="B2862" s="9" t="n">
        <v>4.39</v>
      </c>
    </row>
    <row r="2863">
      <c r="A2863" s="160" t="n">
        <v>39384</v>
      </c>
      <c r="B2863" s="9" t="n">
        <v>4.38</v>
      </c>
    </row>
    <row r="2864">
      <c r="A2864" s="160" t="n">
        <v>39385</v>
      </c>
      <c r="B2864" s="9" t="n">
        <v>4.38</v>
      </c>
    </row>
    <row r="2865">
      <c r="A2865" s="160" t="n">
        <v>39386</v>
      </c>
      <c r="B2865" s="9" t="n">
        <v>4.36</v>
      </c>
    </row>
    <row r="2866">
      <c r="A2866" s="160" t="n">
        <v>39387</v>
      </c>
      <c r="B2866" s="9" t="n">
        <v>4.53</v>
      </c>
    </row>
    <row r="2867">
      <c r="A2867" s="160" t="n">
        <v>39388</v>
      </c>
      <c r="B2867" s="9" t="n">
        <v>4.65</v>
      </c>
    </row>
    <row r="2868">
      <c r="A2868" s="160" t="n">
        <v>39391</v>
      </c>
      <c r="B2868" s="9" t="n">
        <v>4.69</v>
      </c>
    </row>
    <row r="2869">
      <c r="A2869" s="160" t="n">
        <v>39392</v>
      </c>
      <c r="B2869" s="9" t="n">
        <v>4.66</v>
      </c>
    </row>
    <row r="2870">
      <c r="A2870" s="160" t="n">
        <v>39393</v>
      </c>
      <c r="B2870" s="9" t="n">
        <v>4.76</v>
      </c>
    </row>
    <row r="2871">
      <c r="A2871" s="160" t="n">
        <v>39394</v>
      </c>
      <c r="B2871" s="9" t="n">
        <v>4.91</v>
      </c>
    </row>
    <row r="2872">
      <c r="A2872" s="160" t="n">
        <v>39395</v>
      </c>
      <c r="B2872" s="9" t="n">
        <v>5.02</v>
      </c>
    </row>
    <row r="2873">
      <c r="A2873" s="160" t="n">
        <v>39398</v>
      </c>
      <c r="B2873" s="9" t="n">
        <v>5.02</v>
      </c>
    </row>
    <row r="2874">
      <c r="A2874" s="160" t="n">
        <v>39399</v>
      </c>
      <c r="B2874" s="9" t="n">
        <v>5.07</v>
      </c>
    </row>
    <row r="2875">
      <c r="A2875" s="160" t="n">
        <v>39400</v>
      </c>
      <c r="B2875" s="9" t="n">
        <v>5.04</v>
      </c>
    </row>
    <row r="2876">
      <c r="A2876" s="160" t="n">
        <v>39401</v>
      </c>
      <c r="B2876" s="9" t="n">
        <v>5.25</v>
      </c>
    </row>
    <row r="2877">
      <c r="A2877" s="160" t="n">
        <v>39402</v>
      </c>
      <c r="B2877" s="9" t="n">
        <v>5.37</v>
      </c>
    </row>
    <row r="2878">
      <c r="A2878" s="160" t="n">
        <v>39405</v>
      </c>
      <c r="B2878" s="9" t="n">
        <v>5.61</v>
      </c>
    </row>
    <row r="2879">
      <c r="A2879" s="160" t="n">
        <v>39406</v>
      </c>
      <c r="B2879" s="9" t="n">
        <v>5.71</v>
      </c>
    </row>
    <row r="2880">
      <c r="A2880" s="160" t="n">
        <v>39407</v>
      </c>
      <c r="B2880" s="9" t="n">
        <v>5.87</v>
      </c>
    </row>
    <row r="2881">
      <c r="A2881" s="160" t="n">
        <v>39408</v>
      </c>
      <c r="B2881" s="9" t="n">
        <v>5.87</v>
      </c>
    </row>
    <row r="2882">
      <c r="A2882" s="160" t="n">
        <v>39409</v>
      </c>
      <c r="B2882" s="9" t="n">
        <v>5.8</v>
      </c>
    </row>
    <row r="2883">
      <c r="A2883" s="160" t="n">
        <v>39412</v>
      </c>
      <c r="B2883" s="9" t="n">
        <v>5.92</v>
      </c>
    </row>
    <row r="2884">
      <c r="A2884" s="160" t="n">
        <v>39413</v>
      </c>
      <c r="B2884" s="9" t="n">
        <v>5.88</v>
      </c>
    </row>
    <row r="2885">
      <c r="A2885" s="160" t="n">
        <v>39414</v>
      </c>
      <c r="B2885" s="9" t="n">
        <v>5.73</v>
      </c>
    </row>
    <row r="2886">
      <c r="A2886" s="160" t="n">
        <v>39415</v>
      </c>
      <c r="B2886" s="9" t="n">
        <v>5.73</v>
      </c>
    </row>
    <row r="2887">
      <c r="A2887" s="160" t="n">
        <v>39416</v>
      </c>
      <c r="B2887" s="9" t="n">
        <v>5.75</v>
      </c>
    </row>
    <row r="2888">
      <c r="A2888" s="160" t="n">
        <v>39419</v>
      </c>
      <c r="B2888" s="9" t="n">
        <v>5.82</v>
      </c>
    </row>
    <row r="2889">
      <c r="A2889" s="160" t="n">
        <v>39420</v>
      </c>
      <c r="B2889" s="9" t="n">
        <v>5.89</v>
      </c>
    </row>
    <row r="2890">
      <c r="A2890" s="160" t="n">
        <v>39421</v>
      </c>
      <c r="B2890" s="9" t="n">
        <v>5.86</v>
      </c>
    </row>
    <row r="2891">
      <c r="A2891" s="160" t="n">
        <v>39422</v>
      </c>
      <c r="B2891" s="9" t="n">
        <v>5.78</v>
      </c>
    </row>
    <row r="2892">
      <c r="A2892" s="160" t="n">
        <v>39423</v>
      </c>
      <c r="B2892" s="9" t="n">
        <v>5.63</v>
      </c>
    </row>
    <row r="2893">
      <c r="A2893" s="160" t="n">
        <v>39426</v>
      </c>
      <c r="B2893" s="9" t="n">
        <v>5.55</v>
      </c>
    </row>
    <row r="2894">
      <c r="A2894" s="160" t="n">
        <v>39427</v>
      </c>
      <c r="B2894" s="9" t="n">
        <v>5.68</v>
      </c>
    </row>
    <row r="2895">
      <c r="A2895" s="160" t="n">
        <v>39428</v>
      </c>
      <c r="B2895" s="9" t="n">
        <v>5.61</v>
      </c>
    </row>
    <row r="2896">
      <c r="A2896" s="160" t="n">
        <v>39429</v>
      </c>
      <c r="B2896" s="9" t="n">
        <v>5.58</v>
      </c>
    </row>
    <row r="2897">
      <c r="A2897" s="160" t="n">
        <v>39430</v>
      </c>
      <c r="B2897" s="9" t="n">
        <v>5.54</v>
      </c>
    </row>
    <row r="2898">
      <c r="A2898" s="160" t="n">
        <v>39433</v>
      </c>
      <c r="B2898" s="9" t="n">
        <v>5.58</v>
      </c>
    </row>
    <row r="2899">
      <c r="A2899" s="160" t="n">
        <v>39434</v>
      </c>
      <c r="B2899" s="9" t="n">
        <v>5.66</v>
      </c>
    </row>
    <row r="2900">
      <c r="A2900" s="160" t="n">
        <v>39435</v>
      </c>
      <c r="B2900" s="9" t="n">
        <v>5.71</v>
      </c>
    </row>
    <row r="2901">
      <c r="A2901" s="160" t="n">
        <v>39436</v>
      </c>
      <c r="B2901" s="9" t="n">
        <v>5.79</v>
      </c>
    </row>
    <row r="2902">
      <c r="A2902" s="160" t="n">
        <v>39437</v>
      </c>
      <c r="B2902" s="9" t="n">
        <v>5.68</v>
      </c>
    </row>
    <row r="2903">
      <c r="A2903" s="160" t="n">
        <v>39440</v>
      </c>
      <c r="B2903" s="9" t="n">
        <v>5.65</v>
      </c>
    </row>
    <row r="2904">
      <c r="A2904" s="160" t="n">
        <v>39441</v>
      </c>
    </row>
    <row r="2905">
      <c r="A2905" s="160" t="n">
        <v>39442</v>
      </c>
      <c r="B2905" s="9" t="n">
        <v>5.59</v>
      </c>
    </row>
    <row r="2906">
      <c r="A2906" s="160" t="n">
        <v>39443</v>
      </c>
      <c r="B2906" s="9" t="n">
        <v>5.64</v>
      </c>
    </row>
    <row r="2907">
      <c r="A2907" s="160" t="n">
        <v>39444</v>
      </c>
      <c r="B2907" s="9" t="n">
        <v>5.73</v>
      </c>
    </row>
    <row r="2908">
      <c r="A2908" s="160" t="n">
        <v>39447</v>
      </c>
      <c r="B2908" s="9" t="n">
        <v>5.92</v>
      </c>
    </row>
    <row r="2909">
      <c r="A2909" s="160" t="n">
        <v>39448</v>
      </c>
    </row>
    <row r="2910">
      <c r="A2910" s="160" t="n">
        <v>39449</v>
      </c>
      <c r="B2910" s="9" t="n">
        <v>6.1</v>
      </c>
    </row>
    <row r="2911">
      <c r="A2911" s="160" t="n">
        <v>39450</v>
      </c>
      <c r="B2911" s="9" t="n">
        <v>6.17</v>
      </c>
    </row>
    <row r="2912">
      <c r="A2912" s="160" t="n">
        <v>39451</v>
      </c>
      <c r="B2912" s="9" t="n">
        <v>6.36</v>
      </c>
    </row>
    <row r="2913">
      <c r="A2913" s="160" t="n">
        <v>39454</v>
      </c>
      <c r="B2913" s="9" t="n">
        <v>6.45</v>
      </c>
    </row>
    <row r="2914">
      <c r="A2914" s="160" t="n">
        <v>39455</v>
      </c>
      <c r="B2914" s="9" t="n">
        <v>6.51</v>
      </c>
    </row>
    <row r="2915">
      <c r="A2915" s="160" t="n">
        <v>39456</v>
      </c>
      <c r="B2915" s="9" t="n">
        <v>6.73</v>
      </c>
    </row>
    <row r="2916">
      <c r="A2916" s="160" t="n">
        <v>39457</v>
      </c>
      <c r="B2916" s="9" t="n">
        <v>6.63</v>
      </c>
    </row>
    <row r="2917">
      <c r="A2917" s="160" t="n">
        <v>39458</v>
      </c>
      <c r="B2917" s="9" t="n">
        <v>6.68</v>
      </c>
    </row>
    <row r="2918">
      <c r="A2918" s="160" t="n">
        <v>39461</v>
      </c>
      <c r="B2918" s="9" t="n">
        <v>6.66</v>
      </c>
    </row>
    <row r="2919">
      <c r="A2919" s="160" t="n">
        <v>39462</v>
      </c>
      <c r="B2919" s="9" t="n">
        <v>6.74</v>
      </c>
    </row>
    <row r="2920">
      <c r="A2920" s="160" t="n">
        <v>39463</v>
      </c>
      <c r="B2920" s="9" t="n">
        <v>6.83</v>
      </c>
    </row>
    <row r="2921">
      <c r="A2921" s="160" t="n">
        <v>39464</v>
      </c>
      <c r="B2921" s="9" t="n">
        <v>6.99</v>
      </c>
    </row>
    <row r="2922">
      <c r="A2922" s="160" t="n">
        <v>39465</v>
      </c>
      <c r="B2922" s="9" t="n">
        <v>7.04</v>
      </c>
    </row>
    <row r="2923">
      <c r="A2923" s="160" t="n">
        <v>39468</v>
      </c>
      <c r="B2923" s="9" t="n">
        <v>7.05</v>
      </c>
    </row>
    <row r="2924">
      <c r="A2924" s="160" t="n">
        <v>39469</v>
      </c>
      <c r="B2924" s="9" t="n">
        <v>7.39</v>
      </c>
    </row>
    <row r="2925">
      <c r="A2925" s="160" t="n">
        <v>39470</v>
      </c>
      <c r="B2925" s="9" t="n">
        <v>7.48</v>
      </c>
    </row>
    <row r="2926">
      <c r="A2926" s="160" t="n">
        <v>39471</v>
      </c>
      <c r="B2926" s="9" t="n">
        <v>7.12</v>
      </c>
    </row>
    <row r="2927">
      <c r="A2927" s="160" t="n">
        <v>39472</v>
      </c>
      <c r="B2927" s="9" t="n">
        <v>6.99</v>
      </c>
    </row>
    <row r="2928">
      <c r="A2928" s="160" t="n">
        <v>39475</v>
      </c>
      <c r="B2928" s="9" t="n">
        <v>7.03</v>
      </c>
    </row>
    <row r="2929">
      <c r="A2929" s="160" t="n">
        <v>39476</v>
      </c>
      <c r="B2929" s="9" t="n">
        <v>6.85</v>
      </c>
    </row>
    <row r="2930">
      <c r="A2930" s="160" t="n">
        <v>39477</v>
      </c>
      <c r="B2930" s="9" t="n">
        <v>6.78</v>
      </c>
    </row>
    <row r="2931">
      <c r="A2931" s="160" t="n">
        <v>39478</v>
      </c>
      <c r="B2931" s="9" t="n">
        <v>6.95</v>
      </c>
    </row>
    <row r="2932">
      <c r="A2932" s="160" t="n">
        <v>39479</v>
      </c>
      <c r="B2932" s="9" t="n">
        <v>6.96</v>
      </c>
    </row>
    <row r="2933">
      <c r="A2933" s="160" t="n">
        <v>39482</v>
      </c>
      <c r="B2933" s="9" t="n">
        <v>6.92</v>
      </c>
    </row>
    <row r="2934">
      <c r="A2934" s="160" t="n">
        <v>39483</v>
      </c>
      <c r="B2934" s="9" t="n">
        <v>7.06</v>
      </c>
    </row>
    <row r="2935">
      <c r="A2935" s="160" t="n">
        <v>39484</v>
      </c>
      <c r="B2935" s="9" t="n">
        <v>7.09</v>
      </c>
    </row>
    <row r="2936">
      <c r="A2936" s="160" t="n">
        <v>39485</v>
      </c>
      <c r="B2936" s="9" t="n">
        <v>7.1</v>
      </c>
    </row>
    <row r="2937">
      <c r="A2937" s="160" t="n">
        <v>39486</v>
      </c>
      <c r="B2937" s="9" t="n">
        <v>7.25</v>
      </c>
    </row>
    <row r="2938">
      <c r="A2938" s="160" t="n">
        <v>39489</v>
      </c>
      <c r="B2938" s="9" t="n">
        <v>7.37</v>
      </c>
    </row>
    <row r="2939">
      <c r="A2939" s="160" t="n">
        <v>39490</v>
      </c>
      <c r="B2939" s="9" t="n">
        <v>7.37</v>
      </c>
    </row>
    <row r="2940">
      <c r="A2940" s="160" t="n">
        <v>39491</v>
      </c>
      <c r="B2940" s="9" t="n">
        <v>7.38</v>
      </c>
    </row>
    <row r="2941">
      <c r="A2941" s="160" t="n">
        <v>39492</v>
      </c>
      <c r="B2941" s="9" t="n">
        <v>7.25</v>
      </c>
    </row>
    <row r="2942">
      <c r="A2942" s="160" t="n">
        <v>39493</v>
      </c>
      <c r="B2942" s="9" t="n">
        <v>7.3</v>
      </c>
    </row>
    <row r="2943">
      <c r="A2943" s="160" t="n">
        <v>39496</v>
      </c>
      <c r="B2943" s="9" t="n">
        <v>7.3</v>
      </c>
    </row>
    <row r="2944">
      <c r="A2944" s="160" t="n">
        <v>39497</v>
      </c>
      <c r="B2944" s="9" t="n">
        <v>7.25</v>
      </c>
    </row>
    <row r="2945">
      <c r="A2945" s="160" t="n">
        <v>39498</v>
      </c>
      <c r="B2945" s="9" t="n">
        <v>7.25</v>
      </c>
    </row>
    <row r="2946">
      <c r="A2946" s="160" t="n">
        <v>39499</v>
      </c>
      <c r="B2946" s="9" t="n">
        <v>7.35</v>
      </c>
    </row>
    <row r="2947">
      <c r="A2947" s="160" t="n">
        <v>39500</v>
      </c>
      <c r="B2947" s="9" t="n">
        <v>7.35</v>
      </c>
    </row>
    <row r="2948">
      <c r="A2948" s="160" t="n">
        <v>39503</v>
      </c>
      <c r="B2948" s="9" t="n">
        <v>7.21</v>
      </c>
    </row>
    <row r="2949">
      <c r="A2949" s="160" t="n">
        <v>39504</v>
      </c>
      <c r="B2949" s="9" t="n">
        <v>7.17</v>
      </c>
    </row>
    <row r="2950">
      <c r="A2950" s="160" t="n">
        <v>39505</v>
      </c>
      <c r="B2950" s="9" t="n">
        <v>7.18</v>
      </c>
    </row>
    <row r="2951">
      <c r="A2951" s="160" t="n">
        <v>39506</v>
      </c>
      <c r="B2951" s="9" t="n">
        <v>7.37</v>
      </c>
    </row>
    <row r="2952">
      <c r="A2952" s="160" t="n">
        <v>39507</v>
      </c>
      <c r="B2952" s="9" t="n">
        <v>7.67</v>
      </c>
    </row>
    <row r="2953">
      <c r="A2953" s="160" t="n">
        <v>39510</v>
      </c>
      <c r="B2953" s="9" t="n">
        <v>7.75</v>
      </c>
    </row>
    <row r="2954">
      <c r="A2954" s="160" t="n">
        <v>39511</v>
      </c>
      <c r="B2954" s="9" t="n">
        <v>7.76</v>
      </c>
    </row>
    <row r="2955">
      <c r="A2955" s="160" t="n">
        <v>39512</v>
      </c>
      <c r="B2955" s="9" t="n">
        <v>7.68</v>
      </c>
    </row>
    <row r="2956">
      <c r="A2956" s="160" t="n">
        <v>39513</v>
      </c>
      <c r="B2956" s="9" t="n">
        <v>7.79</v>
      </c>
    </row>
    <row r="2957">
      <c r="A2957" s="160" t="n">
        <v>39514</v>
      </c>
      <c r="B2957" s="9" t="n">
        <v>7.92</v>
      </c>
    </row>
    <row r="2958">
      <c r="A2958" s="160" t="n">
        <v>39517</v>
      </c>
      <c r="B2958" s="9" t="n">
        <v>8.08</v>
      </c>
    </row>
    <row r="2959">
      <c r="A2959" s="160" t="n">
        <v>39518</v>
      </c>
      <c r="B2959" s="9" t="n">
        <v>7.95</v>
      </c>
    </row>
    <row r="2960">
      <c r="A2960" s="160" t="n">
        <v>39519</v>
      </c>
      <c r="B2960" s="9" t="n">
        <v>8.130000000000001</v>
      </c>
    </row>
    <row r="2961">
      <c r="A2961" s="160" t="n">
        <v>39520</v>
      </c>
      <c r="B2961" s="9" t="n">
        <v>8.27</v>
      </c>
    </row>
    <row r="2962">
      <c r="A2962" s="160" t="n">
        <v>39521</v>
      </c>
      <c r="B2962" s="9" t="n">
        <v>8.380000000000001</v>
      </c>
    </row>
    <row r="2963">
      <c r="A2963" s="160" t="n">
        <v>39524</v>
      </c>
      <c r="B2963" s="9" t="n">
        <v>8.619999999999999</v>
      </c>
    </row>
    <row r="2964">
      <c r="A2964" s="160" t="n">
        <v>39525</v>
      </c>
      <c r="B2964" s="9" t="n">
        <v>8.390000000000001</v>
      </c>
    </row>
    <row r="2965">
      <c r="A2965" s="160" t="n">
        <v>39526</v>
      </c>
      <c r="B2965" s="9" t="n">
        <v>8.369999999999999</v>
      </c>
    </row>
    <row r="2966">
      <c r="A2966" s="160" t="n">
        <v>39527</v>
      </c>
      <c r="B2966" s="9" t="n">
        <v>8.4</v>
      </c>
    </row>
    <row r="2967">
      <c r="A2967" s="160" t="n">
        <v>39528</v>
      </c>
    </row>
    <row r="2968">
      <c r="A2968" s="160" t="n">
        <v>39531</v>
      </c>
      <c r="B2968" s="9" t="n">
        <v>8.07</v>
      </c>
    </row>
    <row r="2969">
      <c r="A2969" s="160" t="n">
        <v>39532</v>
      </c>
      <c r="B2969" s="9" t="n">
        <v>7.97</v>
      </c>
    </row>
    <row r="2970">
      <c r="A2970" s="160" t="n">
        <v>39533</v>
      </c>
      <c r="B2970" s="9" t="n">
        <v>7.99</v>
      </c>
    </row>
    <row r="2971">
      <c r="A2971" s="160" t="n">
        <v>39534</v>
      </c>
      <c r="B2971" s="9" t="n">
        <v>7.94</v>
      </c>
    </row>
    <row r="2972">
      <c r="A2972" s="160" t="n">
        <v>39535</v>
      </c>
      <c r="B2972" s="9" t="n">
        <v>7.99</v>
      </c>
    </row>
    <row r="2973">
      <c r="A2973" s="160" t="n">
        <v>39538</v>
      </c>
      <c r="B2973" s="9" t="n">
        <v>8.210000000000001</v>
      </c>
    </row>
    <row r="2974">
      <c r="A2974" s="160" t="n">
        <v>39539</v>
      </c>
      <c r="B2974" s="9" t="n">
        <v>8.02</v>
      </c>
    </row>
    <row r="2975">
      <c r="A2975" s="160" t="n">
        <v>39540</v>
      </c>
      <c r="B2975" s="9" t="n">
        <v>7.86</v>
      </c>
    </row>
    <row r="2976">
      <c r="A2976" s="160" t="n">
        <v>39541</v>
      </c>
      <c r="B2976" s="9" t="n">
        <v>7.78</v>
      </c>
    </row>
    <row r="2977">
      <c r="A2977" s="160" t="n">
        <v>39542</v>
      </c>
      <c r="B2977" s="9" t="n">
        <v>7.76</v>
      </c>
    </row>
    <row r="2978">
      <c r="A2978" s="160" t="n">
        <v>39545</v>
      </c>
      <c r="B2978" s="9" t="n">
        <v>7.54</v>
      </c>
    </row>
    <row r="2979">
      <c r="A2979" s="160" t="n">
        <v>39546</v>
      </c>
      <c r="B2979" s="9" t="n">
        <v>7.58</v>
      </c>
    </row>
    <row r="2980">
      <c r="A2980" s="160" t="n">
        <v>39547</v>
      </c>
      <c r="B2980" s="9" t="n">
        <v>7.71</v>
      </c>
    </row>
    <row r="2981">
      <c r="A2981" s="160" t="n">
        <v>39548</v>
      </c>
      <c r="B2981" s="9" t="n">
        <v>7.7</v>
      </c>
    </row>
    <row r="2982">
      <c r="A2982" s="160" t="n">
        <v>39549</v>
      </c>
      <c r="B2982" s="9" t="n">
        <v>7.76</v>
      </c>
    </row>
    <row r="2983">
      <c r="A2983" s="160" t="n">
        <v>39552</v>
      </c>
      <c r="B2983" s="9" t="n">
        <v>7.74</v>
      </c>
    </row>
    <row r="2984">
      <c r="A2984" s="160" t="n">
        <v>39553</v>
      </c>
      <c r="B2984" s="9" t="n">
        <v>7.65</v>
      </c>
    </row>
    <row r="2985">
      <c r="A2985" s="160" t="n">
        <v>39554</v>
      </c>
      <c r="B2985" s="9" t="n">
        <v>7.46</v>
      </c>
    </row>
    <row r="2986">
      <c r="A2986" s="160" t="n">
        <v>39555</v>
      </c>
      <c r="B2986" s="9" t="n">
        <v>7.36</v>
      </c>
    </row>
    <row r="2987">
      <c r="A2987" s="160" t="n">
        <v>39556</v>
      </c>
      <c r="B2987" s="9" t="n">
        <v>7.15</v>
      </c>
    </row>
    <row r="2988">
      <c r="A2988" s="160" t="n">
        <v>39559</v>
      </c>
      <c r="B2988" s="9" t="n">
        <v>7.13</v>
      </c>
    </row>
    <row r="2989">
      <c r="A2989" s="160" t="n">
        <v>39560</v>
      </c>
      <c r="B2989" s="9" t="n">
        <v>7.07</v>
      </c>
    </row>
    <row r="2990">
      <c r="A2990" s="160" t="n">
        <v>39561</v>
      </c>
      <c r="B2990" s="9" t="n">
        <v>7.05</v>
      </c>
    </row>
    <row r="2991">
      <c r="A2991" s="160" t="n">
        <v>39562</v>
      </c>
      <c r="B2991" s="9" t="n">
        <v>6.92</v>
      </c>
    </row>
    <row r="2992">
      <c r="A2992" s="160" t="n">
        <v>39563</v>
      </c>
      <c r="B2992" s="9" t="n">
        <v>6.84</v>
      </c>
    </row>
    <row r="2993">
      <c r="A2993" s="160" t="n">
        <v>39566</v>
      </c>
      <c r="B2993" s="9" t="n">
        <v>6.85</v>
      </c>
    </row>
    <row r="2994">
      <c r="A2994" s="160" t="n">
        <v>39567</v>
      </c>
      <c r="B2994" s="9" t="n">
        <v>6.86</v>
      </c>
    </row>
    <row r="2995">
      <c r="A2995" s="160" t="n">
        <v>39568</v>
      </c>
      <c r="B2995" s="9" t="n">
        <v>6.86</v>
      </c>
    </row>
    <row r="2996">
      <c r="A2996" s="160" t="n">
        <v>39569</v>
      </c>
      <c r="B2996" s="9" t="n">
        <v>6.81</v>
      </c>
    </row>
    <row r="2997">
      <c r="A2997" s="160" t="n">
        <v>39570</v>
      </c>
      <c r="B2997" s="9" t="n">
        <v>6.64</v>
      </c>
    </row>
    <row r="2998">
      <c r="A2998" s="160" t="n">
        <v>39573</v>
      </c>
      <c r="B2998" s="9" t="n">
        <v>6.65</v>
      </c>
    </row>
    <row r="2999">
      <c r="A2999" s="160" t="n">
        <v>39574</v>
      </c>
      <c r="B2999" s="9" t="n">
        <v>6.7</v>
      </c>
    </row>
    <row r="3000">
      <c r="A3000" s="160" t="n">
        <v>39575</v>
      </c>
      <c r="B3000" s="9" t="n">
        <v>6.72</v>
      </c>
    </row>
    <row r="3001">
      <c r="A3001" s="160" t="n">
        <v>39576</v>
      </c>
      <c r="B3001" s="9" t="n">
        <v>6.83</v>
      </c>
    </row>
    <row r="3002">
      <c r="A3002" s="160" t="n">
        <v>39577</v>
      </c>
      <c r="B3002" s="9" t="n">
        <v>6.9</v>
      </c>
    </row>
    <row r="3003">
      <c r="A3003" s="160" t="n">
        <v>39580</v>
      </c>
      <c r="B3003" s="9" t="n">
        <v>6.9</v>
      </c>
    </row>
    <row r="3004">
      <c r="A3004" s="160" t="n">
        <v>39581</v>
      </c>
      <c r="B3004" s="9" t="n">
        <v>6.76</v>
      </c>
    </row>
    <row r="3005">
      <c r="A3005" s="160" t="n">
        <v>39582</v>
      </c>
      <c r="B3005" s="9" t="n">
        <v>6.65</v>
      </c>
    </row>
    <row r="3006">
      <c r="A3006" s="160" t="n">
        <v>39583</v>
      </c>
      <c r="B3006" s="9" t="n">
        <v>6.69</v>
      </c>
    </row>
    <row r="3007">
      <c r="A3007" s="160" t="n">
        <v>39584</v>
      </c>
      <c r="B3007" s="9" t="n">
        <v>6.63</v>
      </c>
    </row>
    <row r="3008">
      <c r="A3008" s="160" t="n">
        <v>39587</v>
      </c>
      <c r="B3008" s="9" t="n">
        <v>6.6</v>
      </c>
    </row>
    <row r="3009">
      <c r="A3009" s="160" t="n">
        <v>39588</v>
      </c>
      <c r="B3009" s="9" t="n">
        <v>6.68</v>
      </c>
    </row>
    <row r="3010">
      <c r="A3010" s="160" t="n">
        <v>39589</v>
      </c>
      <c r="B3010" s="9" t="n">
        <v>6.64</v>
      </c>
    </row>
    <row r="3011">
      <c r="A3011" s="160" t="n">
        <v>39590</v>
      </c>
      <c r="B3011" s="9" t="n">
        <v>6.59</v>
      </c>
    </row>
    <row r="3012">
      <c r="A3012" s="160" t="n">
        <v>39591</v>
      </c>
      <c r="B3012" s="9" t="n">
        <v>6.7</v>
      </c>
    </row>
    <row r="3013">
      <c r="A3013" s="160" t="n">
        <v>39594</v>
      </c>
      <c r="B3013" s="9" t="n">
        <v>6.7</v>
      </c>
    </row>
    <row r="3014">
      <c r="A3014" s="160" t="n">
        <v>39595</v>
      </c>
      <c r="B3014" s="9" t="n">
        <v>6.72</v>
      </c>
    </row>
    <row r="3015">
      <c r="A3015" s="160" t="n">
        <v>39596</v>
      </c>
      <c r="B3015" s="9" t="n">
        <v>6.61</v>
      </c>
    </row>
    <row r="3016">
      <c r="A3016" s="160" t="n">
        <v>39597</v>
      </c>
      <c r="B3016" s="9" t="n">
        <v>6.55</v>
      </c>
    </row>
    <row r="3017">
      <c r="A3017" s="160" t="n">
        <v>39598</v>
      </c>
      <c r="B3017" s="9" t="n">
        <v>6.57</v>
      </c>
    </row>
    <row r="3018">
      <c r="A3018" s="160" t="n">
        <v>39599</v>
      </c>
      <c r="B3018" s="9" t="n">
        <v>6.53</v>
      </c>
    </row>
    <row r="3019">
      <c r="A3019" s="160" t="n">
        <v>39601</v>
      </c>
      <c r="B3019" s="9" t="n">
        <v>6.67</v>
      </c>
    </row>
    <row r="3020">
      <c r="A3020" s="160" t="n">
        <v>39602</v>
      </c>
      <c r="B3020" s="9" t="n">
        <v>6.78</v>
      </c>
    </row>
    <row r="3021">
      <c r="A3021" s="160" t="n">
        <v>39603</v>
      </c>
      <c r="B3021" s="9" t="n">
        <v>6.79</v>
      </c>
    </row>
    <row r="3022">
      <c r="A3022" s="160" t="n">
        <v>39604</v>
      </c>
      <c r="B3022" s="9" t="n">
        <v>6.63</v>
      </c>
    </row>
    <row r="3023">
      <c r="A3023" s="160" t="n">
        <v>39605</v>
      </c>
      <c r="B3023" s="9" t="n">
        <v>6.68</v>
      </c>
    </row>
    <row r="3024">
      <c r="A3024" s="160" t="n">
        <v>39608</v>
      </c>
      <c r="B3024" s="9" t="n">
        <v>6.58</v>
      </c>
    </row>
    <row r="3025">
      <c r="A3025" s="160" t="n">
        <v>39609</v>
      </c>
      <c r="B3025" s="9" t="n">
        <v>6.49</v>
      </c>
    </row>
    <row r="3026">
      <c r="A3026" s="160" t="n">
        <v>39610</v>
      </c>
      <c r="B3026" s="9" t="n">
        <v>6.56</v>
      </c>
    </row>
    <row r="3027">
      <c r="A3027" s="160" t="n">
        <v>39611</v>
      </c>
      <c r="B3027" s="9" t="n">
        <v>6.43</v>
      </c>
    </row>
    <row r="3028">
      <c r="A3028" s="160" t="n">
        <v>39612</v>
      </c>
      <c r="B3028" s="9" t="n">
        <v>6.39</v>
      </c>
    </row>
    <row r="3029">
      <c r="A3029" s="160" t="n">
        <v>39615</v>
      </c>
      <c r="B3029" s="9" t="n">
        <v>6.37</v>
      </c>
    </row>
    <row r="3030">
      <c r="A3030" s="160" t="n">
        <v>39616</v>
      </c>
      <c r="B3030" s="9" t="n">
        <v>6.4</v>
      </c>
    </row>
    <row r="3031">
      <c r="A3031" s="160" t="n">
        <v>39617</v>
      </c>
      <c r="B3031" s="9" t="n">
        <v>6.53</v>
      </c>
    </row>
    <row r="3032">
      <c r="A3032" s="160" t="n">
        <v>39618</v>
      </c>
      <c r="B3032" s="9" t="n">
        <v>6.53</v>
      </c>
    </row>
    <row r="3033">
      <c r="A3033" s="160" t="n">
        <v>39619</v>
      </c>
      <c r="B3033" s="9" t="n">
        <v>6.7</v>
      </c>
    </row>
    <row r="3034">
      <c r="A3034" s="160" t="n">
        <v>39622</v>
      </c>
      <c r="B3034" s="9" t="n">
        <v>6.76</v>
      </c>
    </row>
    <row r="3035">
      <c r="A3035" s="160" t="n">
        <v>39623</v>
      </c>
      <c r="B3035" s="9" t="n">
        <v>7.01</v>
      </c>
    </row>
    <row r="3036">
      <c r="A3036" s="160" t="n">
        <v>39624</v>
      </c>
      <c r="B3036" s="9" t="n">
        <v>7.02</v>
      </c>
    </row>
    <row r="3037">
      <c r="A3037" s="160" t="n">
        <v>39625</v>
      </c>
      <c r="B3037" s="9" t="n">
        <v>7.27</v>
      </c>
    </row>
    <row r="3038">
      <c r="A3038" s="160" t="n">
        <v>39626</v>
      </c>
      <c r="B3038" s="9" t="n">
        <v>7.41</v>
      </c>
    </row>
    <row r="3039">
      <c r="A3039" s="160" t="n">
        <v>39629</v>
      </c>
      <c r="B3039" s="9" t="n">
        <v>7.35</v>
      </c>
    </row>
    <row r="3040">
      <c r="A3040" s="160" t="n">
        <v>39630</v>
      </c>
      <c r="B3040" s="9" t="n">
        <v>7.48</v>
      </c>
    </row>
    <row r="3041">
      <c r="A3041" s="160" t="n">
        <v>39631</v>
      </c>
      <c r="B3041" s="9" t="n">
        <v>7.53</v>
      </c>
    </row>
    <row r="3042">
      <c r="A3042" s="160" t="n">
        <v>39632</v>
      </c>
      <c r="B3042" s="9" t="n">
        <v>7.63</v>
      </c>
    </row>
    <row r="3043">
      <c r="A3043" s="160" t="n">
        <v>39633</v>
      </c>
      <c r="B3043" s="9" t="n">
        <v>7.63</v>
      </c>
    </row>
    <row r="3044">
      <c r="A3044" s="160" t="n">
        <v>39636</v>
      </c>
      <c r="B3044" s="9" t="n">
        <v>7.76</v>
      </c>
    </row>
    <row r="3045">
      <c r="A3045" s="160" t="n">
        <v>39637</v>
      </c>
      <c r="B3045" s="9" t="n">
        <v>7.87</v>
      </c>
    </row>
    <row r="3046">
      <c r="A3046" s="160" t="n">
        <v>39638</v>
      </c>
      <c r="B3046" s="9" t="n">
        <v>7.82</v>
      </c>
    </row>
    <row r="3047">
      <c r="A3047" s="160" t="n">
        <v>39639</v>
      </c>
      <c r="B3047" s="9" t="n">
        <v>7.9</v>
      </c>
    </row>
    <row r="3048">
      <c r="A3048" s="160" t="n">
        <v>39640</v>
      </c>
      <c r="B3048" s="9" t="n">
        <v>7.88</v>
      </c>
    </row>
    <row r="3049">
      <c r="A3049" s="160" t="n">
        <v>39643</v>
      </c>
      <c r="B3049" s="9" t="n">
        <v>7.89</v>
      </c>
    </row>
    <row r="3050">
      <c r="A3050" s="160" t="n">
        <v>39644</v>
      </c>
      <c r="B3050" s="9" t="n">
        <v>8.06</v>
      </c>
    </row>
    <row r="3051">
      <c r="A3051" s="160" t="n">
        <v>39645</v>
      </c>
      <c r="B3051" s="9" t="n">
        <v>8.01</v>
      </c>
    </row>
    <row r="3052">
      <c r="A3052" s="160" t="n">
        <v>39646</v>
      </c>
      <c r="B3052" s="9" t="n">
        <v>7.79</v>
      </c>
    </row>
    <row r="3053">
      <c r="A3053" s="160" t="n">
        <v>39647</v>
      </c>
      <c r="B3053" s="9" t="n">
        <v>7.67</v>
      </c>
    </row>
    <row r="3054">
      <c r="A3054" s="160" t="n">
        <v>39650</v>
      </c>
      <c r="B3054" s="9" t="n">
        <v>7.58</v>
      </c>
    </row>
    <row r="3055">
      <c r="A3055" s="160" t="n">
        <v>39651</v>
      </c>
      <c r="B3055" s="9" t="n">
        <v>7.6</v>
      </c>
    </row>
    <row r="3056">
      <c r="A3056" s="160" t="n">
        <v>39652</v>
      </c>
      <c r="B3056" s="9" t="n">
        <v>7.46</v>
      </c>
    </row>
    <row r="3057">
      <c r="A3057" s="160" t="n">
        <v>39653</v>
      </c>
      <c r="B3057" s="9" t="n">
        <v>7.64</v>
      </c>
    </row>
    <row r="3058">
      <c r="A3058" s="160" t="n">
        <v>39654</v>
      </c>
      <c r="B3058" s="9" t="n">
        <v>7.6</v>
      </c>
    </row>
    <row r="3059">
      <c r="A3059" s="160" t="n">
        <v>39657</v>
      </c>
      <c r="B3059" s="9" t="n">
        <v>7.79</v>
      </c>
    </row>
    <row r="3060">
      <c r="A3060" s="160" t="n">
        <v>39658</v>
      </c>
      <c r="B3060" s="9" t="n">
        <v>7.82</v>
      </c>
    </row>
    <row r="3061">
      <c r="A3061" s="160" t="n">
        <v>39659</v>
      </c>
      <c r="B3061" s="9" t="n">
        <v>7.81</v>
      </c>
    </row>
    <row r="3062">
      <c r="A3062" s="160" t="n">
        <v>39660</v>
      </c>
      <c r="B3062" s="9" t="n">
        <v>8</v>
      </c>
    </row>
    <row r="3063">
      <c r="A3063" s="160" t="n">
        <v>39661</v>
      </c>
      <c r="B3063" s="9" t="n">
        <v>8.130000000000001</v>
      </c>
    </row>
    <row r="3064">
      <c r="A3064" s="160" t="n">
        <v>39664</v>
      </c>
      <c r="B3064" s="9" t="n">
        <v>8.140000000000001</v>
      </c>
    </row>
    <row r="3065">
      <c r="A3065" s="160" t="n">
        <v>39665</v>
      </c>
      <c r="B3065" s="9" t="n">
        <v>8.109999999999999</v>
      </c>
    </row>
    <row r="3066">
      <c r="A3066" s="160" t="n">
        <v>39666</v>
      </c>
      <c r="B3066" s="9" t="n">
        <v>8.050000000000001</v>
      </c>
    </row>
    <row r="3067">
      <c r="A3067" s="160" t="n">
        <v>39667</v>
      </c>
      <c r="B3067" s="9" t="n">
        <v>8.16</v>
      </c>
    </row>
    <row r="3068">
      <c r="A3068" s="160" t="n">
        <v>39668</v>
      </c>
      <c r="B3068" s="9" t="n">
        <v>8.140000000000001</v>
      </c>
    </row>
    <row r="3069">
      <c r="A3069" s="160" t="n">
        <v>39671</v>
      </c>
      <c r="B3069" s="9" t="n">
        <v>8.07</v>
      </c>
    </row>
    <row r="3070">
      <c r="A3070" s="160" t="n">
        <v>39672</v>
      </c>
      <c r="B3070" s="9" t="n">
        <v>8.109999999999999</v>
      </c>
    </row>
    <row r="3071">
      <c r="A3071" s="160" t="n">
        <v>39673</v>
      </c>
      <c r="B3071" s="9" t="n">
        <v>8.09</v>
      </c>
    </row>
    <row r="3072">
      <c r="A3072" s="160" t="n">
        <v>39674</v>
      </c>
      <c r="B3072" s="9" t="n">
        <v>8.109999999999999</v>
      </c>
    </row>
    <row r="3073">
      <c r="A3073" s="160" t="n">
        <v>39675</v>
      </c>
      <c r="B3073" s="9" t="n">
        <v>8.119999999999999</v>
      </c>
    </row>
    <row r="3074">
      <c r="A3074" s="160" t="n">
        <v>39678</v>
      </c>
      <c r="B3074" s="9" t="n">
        <v>8.17</v>
      </c>
    </row>
    <row r="3075">
      <c r="A3075" s="160" t="n">
        <v>39679</v>
      </c>
      <c r="B3075" s="9" t="n">
        <v>8.23</v>
      </c>
    </row>
    <row r="3076">
      <c r="A3076" s="160" t="n">
        <v>39680</v>
      </c>
      <c r="B3076" s="9" t="n">
        <v>8.300000000000001</v>
      </c>
    </row>
    <row r="3077">
      <c r="A3077" s="160" t="n">
        <v>39681</v>
      </c>
      <c r="B3077" s="9" t="n">
        <v>8.289999999999999</v>
      </c>
    </row>
    <row r="3078">
      <c r="A3078" s="160" t="n">
        <v>39682</v>
      </c>
      <c r="B3078" s="9" t="n">
        <v>8.25</v>
      </c>
    </row>
    <row r="3079">
      <c r="A3079" s="160" t="n">
        <v>39685</v>
      </c>
      <c r="B3079" s="9" t="n">
        <v>8.32</v>
      </c>
    </row>
    <row r="3080">
      <c r="A3080" s="160" t="n">
        <v>39686</v>
      </c>
      <c r="B3080" s="9" t="n">
        <v>8.32</v>
      </c>
    </row>
    <row r="3081">
      <c r="A3081" s="160" t="n">
        <v>39687</v>
      </c>
      <c r="B3081" s="9" t="n">
        <v>8.34</v>
      </c>
    </row>
    <row r="3082">
      <c r="A3082" s="160" t="n">
        <v>39688</v>
      </c>
      <c r="B3082" s="9" t="n">
        <v>8.289999999999999</v>
      </c>
    </row>
    <row r="3083">
      <c r="A3083" s="160" t="n">
        <v>39689</v>
      </c>
      <c r="B3083" s="9" t="n">
        <v>8.279999999999999</v>
      </c>
    </row>
    <row r="3084">
      <c r="A3084" s="160" t="n">
        <v>39691</v>
      </c>
      <c r="B3084" s="9" t="n">
        <v>8.359999999999999</v>
      </c>
    </row>
    <row r="3085">
      <c r="A3085" s="160" t="n">
        <v>39692</v>
      </c>
      <c r="B3085" s="9" t="n">
        <v>8.359999999999999</v>
      </c>
    </row>
    <row r="3086">
      <c r="A3086" s="160" t="n">
        <v>39693</v>
      </c>
      <c r="B3086" s="9" t="n">
        <v>8.42</v>
      </c>
    </row>
    <row r="3087">
      <c r="A3087" s="160" t="n">
        <v>39694</v>
      </c>
      <c r="B3087" s="9" t="n">
        <v>8.48</v>
      </c>
    </row>
    <row r="3088">
      <c r="A3088" s="160" t="n">
        <v>39695</v>
      </c>
      <c r="B3088" s="9" t="n">
        <v>8.550000000000001</v>
      </c>
    </row>
    <row r="3089">
      <c r="A3089" s="160" t="n">
        <v>39696</v>
      </c>
      <c r="B3089" s="9" t="n">
        <v>8.550000000000001</v>
      </c>
    </row>
    <row r="3090">
      <c r="A3090" s="160" t="n">
        <v>39699</v>
      </c>
      <c r="B3090" s="9" t="n">
        <v>8.460000000000001</v>
      </c>
    </row>
    <row r="3091">
      <c r="A3091" s="160" t="n">
        <v>39700</v>
      </c>
      <c r="B3091" s="9" t="n">
        <v>8.529999999999999</v>
      </c>
    </row>
    <row r="3092">
      <c r="A3092" s="160" t="n">
        <v>39701</v>
      </c>
      <c r="B3092" s="9" t="n">
        <v>8.550000000000001</v>
      </c>
    </row>
    <row r="3093">
      <c r="A3093" s="160" t="n">
        <v>39702</v>
      </c>
      <c r="B3093" s="9" t="n">
        <v>8.619999999999999</v>
      </c>
    </row>
    <row r="3094">
      <c r="A3094" s="160" t="n">
        <v>39703</v>
      </c>
      <c r="B3094" s="9" t="n">
        <v>8.539999999999999</v>
      </c>
    </row>
    <row r="3095">
      <c r="A3095" s="160" t="n">
        <v>39706</v>
      </c>
      <c r="B3095" s="9" t="n">
        <v>9.050000000000001</v>
      </c>
    </row>
    <row r="3096">
      <c r="A3096" s="160" t="n">
        <v>39707</v>
      </c>
      <c r="B3096" s="9" t="n">
        <v>9.289999999999999</v>
      </c>
    </row>
    <row r="3097">
      <c r="A3097" s="160" t="n">
        <v>39708</v>
      </c>
      <c r="B3097" s="9" t="n">
        <v>9.640000000000001</v>
      </c>
    </row>
    <row r="3098">
      <c r="A3098" s="160" t="n">
        <v>39709</v>
      </c>
      <c r="B3098" s="9" t="n">
        <v>9.83</v>
      </c>
    </row>
    <row r="3099">
      <c r="A3099" s="160" t="n">
        <v>39710</v>
      </c>
      <c r="B3099" s="9" t="n">
        <v>9.210000000000001</v>
      </c>
    </row>
    <row r="3100">
      <c r="A3100" s="160" t="n">
        <v>39713</v>
      </c>
      <c r="B3100" s="9" t="n">
        <v>9.210000000000001</v>
      </c>
    </row>
    <row r="3101">
      <c r="A3101" s="160" t="n">
        <v>39714</v>
      </c>
      <c r="B3101" s="9" t="n">
        <v>9.390000000000001</v>
      </c>
    </row>
    <row r="3102">
      <c r="A3102" s="160" t="n">
        <v>39715</v>
      </c>
      <c r="B3102" s="9" t="n">
        <v>9.67</v>
      </c>
    </row>
    <row r="3103">
      <c r="A3103" s="160" t="n">
        <v>39716</v>
      </c>
      <c r="B3103" s="9" t="n">
        <v>9.869999999999999</v>
      </c>
    </row>
    <row r="3104">
      <c r="A3104" s="160" t="n">
        <v>39717</v>
      </c>
      <c r="B3104" s="9" t="n">
        <v>10.25</v>
      </c>
    </row>
    <row r="3105">
      <c r="A3105" s="160" t="n">
        <v>39720</v>
      </c>
      <c r="B3105" s="9" t="n">
        <v>10.75</v>
      </c>
    </row>
    <row r="3106">
      <c r="A3106" s="160" t="n">
        <v>39721</v>
      </c>
      <c r="B3106" s="9" t="n">
        <v>10.96</v>
      </c>
    </row>
    <row r="3107">
      <c r="A3107" s="160" t="n">
        <v>39722</v>
      </c>
      <c r="B3107" s="9" t="n">
        <v>11.24</v>
      </c>
    </row>
    <row r="3108">
      <c r="A3108" s="160" t="n">
        <v>39723</v>
      </c>
      <c r="B3108" s="9" t="n">
        <v>12</v>
      </c>
    </row>
    <row r="3109">
      <c r="A3109" s="160" t="n">
        <v>39724</v>
      </c>
      <c r="B3109" s="9" t="n">
        <v>12.24</v>
      </c>
    </row>
    <row r="3110">
      <c r="A3110" s="160" t="n">
        <v>39727</v>
      </c>
      <c r="B3110" s="9" t="n">
        <v>13.07</v>
      </c>
    </row>
    <row r="3111">
      <c r="A3111" s="160" t="n">
        <v>39728</v>
      </c>
      <c r="B3111" s="9" t="n">
        <v>13.18</v>
      </c>
    </row>
    <row r="3112">
      <c r="A3112" s="160" t="n">
        <v>39729</v>
      </c>
      <c r="B3112" s="9" t="n">
        <v>13.51</v>
      </c>
    </row>
    <row r="3113">
      <c r="A3113" s="160" t="n">
        <v>39730</v>
      </c>
      <c r="B3113" s="9" t="n">
        <v>13.91</v>
      </c>
    </row>
    <row r="3114">
      <c r="A3114" s="160" t="n">
        <v>39731</v>
      </c>
      <c r="B3114" s="9" t="n">
        <v>15.36</v>
      </c>
    </row>
    <row r="3115">
      <c r="A3115" s="160" t="n">
        <v>39734</v>
      </c>
      <c r="B3115" s="9" t="n">
        <v>15.38</v>
      </c>
    </row>
    <row r="3116">
      <c r="A3116" s="160" t="n">
        <v>39735</v>
      </c>
      <c r="B3116" s="9" t="n">
        <v>14.5</v>
      </c>
    </row>
    <row r="3117">
      <c r="A3117" s="160" t="n">
        <v>39736</v>
      </c>
      <c r="B3117" s="9" t="n">
        <v>15.14</v>
      </c>
    </row>
    <row r="3118">
      <c r="A3118" s="160" t="n">
        <v>39737</v>
      </c>
      <c r="B3118" s="9" t="n">
        <v>15.72</v>
      </c>
    </row>
    <row r="3119">
      <c r="A3119" s="160" t="n">
        <v>39738</v>
      </c>
      <c r="B3119" s="9" t="n">
        <v>15.95</v>
      </c>
    </row>
    <row r="3120">
      <c r="A3120" s="160" t="n">
        <v>39741</v>
      </c>
      <c r="B3120" s="9" t="n">
        <v>15.76</v>
      </c>
    </row>
    <row r="3121">
      <c r="A3121" s="160" t="n">
        <v>39742</v>
      </c>
      <c r="B3121" s="9" t="n">
        <v>15.87</v>
      </c>
    </row>
    <row r="3122">
      <c r="A3122" s="160" t="n">
        <v>39743</v>
      </c>
      <c r="B3122" s="9" t="n">
        <v>16.05</v>
      </c>
    </row>
    <row r="3123">
      <c r="A3123" s="160" t="n">
        <v>39744</v>
      </c>
      <c r="B3123" s="9" t="n">
        <v>16.34</v>
      </c>
    </row>
    <row r="3124">
      <c r="A3124" s="160" t="n">
        <v>39745</v>
      </c>
      <c r="B3124" s="9" t="n">
        <v>16.69</v>
      </c>
    </row>
    <row r="3125">
      <c r="A3125" s="160" t="n">
        <v>39748</v>
      </c>
      <c r="B3125" s="9" t="n">
        <v>16.81</v>
      </c>
    </row>
    <row r="3126">
      <c r="A3126" s="160" t="n">
        <v>39749</v>
      </c>
      <c r="B3126" s="9" t="n">
        <v>16.67</v>
      </c>
    </row>
    <row r="3127">
      <c r="A3127" s="160" t="n">
        <v>39750</v>
      </c>
      <c r="B3127" s="9" t="n">
        <v>16.21</v>
      </c>
    </row>
    <row r="3128">
      <c r="A3128" s="160" t="n">
        <v>39751</v>
      </c>
      <c r="B3128" s="9" t="n">
        <v>15.91</v>
      </c>
    </row>
    <row r="3129">
      <c r="A3129" s="160" t="n">
        <v>39752</v>
      </c>
      <c r="B3129" s="9" t="n">
        <v>16.17</v>
      </c>
    </row>
    <row r="3130">
      <c r="A3130" s="160" t="n">
        <v>39755</v>
      </c>
      <c r="B3130" s="9" t="n">
        <v>16.29</v>
      </c>
    </row>
    <row r="3131">
      <c r="A3131" s="160" t="n">
        <v>39756</v>
      </c>
      <c r="B3131" s="9" t="n">
        <v>16.18</v>
      </c>
    </row>
    <row r="3132">
      <c r="A3132" s="160" t="n">
        <v>39757</v>
      </c>
      <c r="B3132" s="9" t="n">
        <v>16.08</v>
      </c>
    </row>
    <row r="3133">
      <c r="A3133" s="160" t="n">
        <v>39758</v>
      </c>
      <c r="B3133" s="9" t="n">
        <v>16.19</v>
      </c>
    </row>
    <row r="3134">
      <c r="A3134" s="160" t="n">
        <v>39759</v>
      </c>
      <c r="B3134" s="9" t="n">
        <v>16.31</v>
      </c>
    </row>
    <row r="3135">
      <c r="A3135" s="160" t="n">
        <v>39762</v>
      </c>
      <c r="B3135" s="9" t="n">
        <v>16.35</v>
      </c>
    </row>
    <row r="3136">
      <c r="A3136" s="160" t="n">
        <v>39763</v>
      </c>
      <c r="B3136" s="9" t="n">
        <v>16.36</v>
      </c>
    </row>
    <row r="3137">
      <c r="A3137" s="160" t="n">
        <v>39764</v>
      </c>
      <c r="B3137" s="9" t="n">
        <v>16.84</v>
      </c>
    </row>
    <row r="3138">
      <c r="A3138" s="160" t="n">
        <v>39765</v>
      </c>
      <c r="B3138" s="9" t="n">
        <v>17.06</v>
      </c>
    </row>
    <row r="3139">
      <c r="A3139" s="160" t="n">
        <v>39766</v>
      </c>
      <c r="B3139" s="9" t="n">
        <v>17.16</v>
      </c>
    </row>
    <row r="3140">
      <c r="A3140" s="160" t="n">
        <v>39769</v>
      </c>
      <c r="B3140" s="9" t="n">
        <v>17.43</v>
      </c>
    </row>
    <row r="3141">
      <c r="A3141" s="160" t="n">
        <v>39770</v>
      </c>
      <c r="B3141" s="9" t="n">
        <v>17.96</v>
      </c>
    </row>
    <row r="3142">
      <c r="A3142" s="160" t="n">
        <v>39771</v>
      </c>
      <c r="B3142" s="9" t="n">
        <v>18.61</v>
      </c>
    </row>
    <row r="3143">
      <c r="A3143" s="160" t="n">
        <v>39772</v>
      </c>
      <c r="B3143" s="9" t="n">
        <v>19.48</v>
      </c>
    </row>
    <row r="3144">
      <c r="A3144" s="160" t="n">
        <v>39773</v>
      </c>
      <c r="B3144" s="9" t="n">
        <v>19.92</v>
      </c>
    </row>
    <row r="3145">
      <c r="A3145" s="160" t="n">
        <v>39776</v>
      </c>
      <c r="B3145" s="9" t="n">
        <v>19.87</v>
      </c>
    </row>
    <row r="3146">
      <c r="A3146" s="160" t="n">
        <v>39777</v>
      </c>
      <c r="B3146" s="9" t="n">
        <v>19.86</v>
      </c>
    </row>
    <row r="3147">
      <c r="A3147" s="160" t="n">
        <v>39778</v>
      </c>
      <c r="B3147" s="9" t="n">
        <v>19.76</v>
      </c>
    </row>
    <row r="3148">
      <c r="A3148" s="160" t="n">
        <v>39779</v>
      </c>
      <c r="B3148" s="9" t="n">
        <v>19.77</v>
      </c>
    </row>
    <row r="3149">
      <c r="A3149" s="160" t="n">
        <v>39780</v>
      </c>
      <c r="B3149" s="9" t="n">
        <v>19.78</v>
      </c>
    </row>
    <row r="3150">
      <c r="A3150" s="160" t="n">
        <v>39782</v>
      </c>
      <c r="B3150" s="9" t="n">
        <v>19.88</v>
      </c>
    </row>
    <row r="3151">
      <c r="A3151" s="160" t="n">
        <v>39783</v>
      </c>
      <c r="B3151" s="9" t="n">
        <v>20.2</v>
      </c>
    </row>
    <row r="3152">
      <c r="A3152" s="160" t="n">
        <v>39784</v>
      </c>
      <c r="B3152" s="9" t="n">
        <v>20.19</v>
      </c>
    </row>
    <row r="3153">
      <c r="A3153" s="160" t="n">
        <v>39785</v>
      </c>
      <c r="B3153" s="9" t="n">
        <v>20.39</v>
      </c>
    </row>
    <row r="3154">
      <c r="A3154" s="160" t="n">
        <v>39786</v>
      </c>
      <c r="B3154" s="9" t="n">
        <v>20.54</v>
      </c>
    </row>
    <row r="3155">
      <c r="A3155" s="160" t="n">
        <v>39787</v>
      </c>
      <c r="B3155" s="9" t="n">
        <v>20.74</v>
      </c>
    </row>
    <row r="3156">
      <c r="A3156" s="160" t="n">
        <v>39790</v>
      </c>
      <c r="B3156" s="9" t="n">
        <v>20.62</v>
      </c>
    </row>
    <row r="3157">
      <c r="A3157" s="160" t="n">
        <v>39791</v>
      </c>
      <c r="B3157" s="9" t="n">
        <v>20.59</v>
      </c>
    </row>
    <row r="3158">
      <c r="A3158" s="160" t="n">
        <v>39792</v>
      </c>
      <c r="B3158" s="9" t="n">
        <v>20.66</v>
      </c>
    </row>
    <row r="3159">
      <c r="A3159" s="160" t="n">
        <v>39793</v>
      </c>
      <c r="B3159" s="9" t="n">
        <v>20.92</v>
      </c>
    </row>
    <row r="3160">
      <c r="A3160" s="160" t="n">
        <v>39794</v>
      </c>
      <c r="B3160" s="9" t="n">
        <v>21.3</v>
      </c>
    </row>
    <row r="3161">
      <c r="A3161" s="160" t="n">
        <v>39797</v>
      </c>
      <c r="B3161" s="9" t="n">
        <v>21.82</v>
      </c>
    </row>
    <row r="3162">
      <c r="A3162" s="160" t="n">
        <v>39798</v>
      </c>
      <c r="B3162" s="9" t="n">
        <v>21.44</v>
      </c>
    </row>
    <row r="3163">
      <c r="A3163" s="160" t="n">
        <v>39799</v>
      </c>
      <c r="B3163" s="9" t="n">
        <v>21.06</v>
      </c>
    </row>
    <row r="3164">
      <c r="A3164" s="160" t="n">
        <v>39800</v>
      </c>
      <c r="B3164" s="9" t="n">
        <v>20.72</v>
      </c>
    </row>
    <row r="3165">
      <c r="A3165" s="160" t="n">
        <v>39801</v>
      </c>
      <c r="B3165" s="9" t="n">
        <v>20.43</v>
      </c>
    </row>
    <row r="3166">
      <c r="A3166" s="160" t="n">
        <v>39804</v>
      </c>
      <c r="B3166" s="9" t="n">
        <v>20.18</v>
      </c>
    </row>
    <row r="3167">
      <c r="A3167" s="160" t="n">
        <v>39805</v>
      </c>
      <c r="B3167" s="9" t="n">
        <v>19.82</v>
      </c>
    </row>
    <row r="3168">
      <c r="A3168" s="160" t="n">
        <v>39806</v>
      </c>
      <c r="B3168" s="9" t="n">
        <v>19.79</v>
      </c>
    </row>
    <row r="3169">
      <c r="A3169" s="160" t="n">
        <v>39807</v>
      </c>
    </row>
    <row r="3170">
      <c r="A3170" s="160" t="n">
        <v>39808</v>
      </c>
      <c r="B3170" s="9" t="n">
        <v>19.55</v>
      </c>
    </row>
    <row r="3171">
      <c r="A3171" s="160" t="n">
        <v>39811</v>
      </c>
      <c r="B3171" s="9" t="n">
        <v>19.25</v>
      </c>
    </row>
    <row r="3172">
      <c r="A3172" s="160" t="n">
        <v>39812</v>
      </c>
      <c r="B3172" s="9" t="n">
        <v>18.48</v>
      </c>
    </row>
    <row r="3173">
      <c r="A3173" s="160" t="n">
        <v>39813</v>
      </c>
      <c r="B3173" s="9" t="n">
        <v>18.12</v>
      </c>
    </row>
    <row r="3174">
      <c r="A3174" s="160" t="n">
        <v>39814</v>
      </c>
    </row>
    <row r="3175">
      <c r="A3175" s="160" t="n">
        <v>39815</v>
      </c>
      <c r="B3175" s="9" t="n">
        <v>17.84</v>
      </c>
    </row>
    <row r="3176">
      <c r="A3176" s="160" t="n">
        <v>39818</v>
      </c>
      <c r="B3176" s="9" t="n">
        <v>17.44</v>
      </c>
    </row>
    <row r="3177">
      <c r="A3177" s="160" t="n">
        <v>39819</v>
      </c>
      <c r="B3177" s="9" t="n">
        <v>16.68</v>
      </c>
    </row>
    <row r="3178">
      <c r="A3178" s="160" t="n">
        <v>39820</v>
      </c>
      <c r="B3178" s="9" t="n">
        <v>16.42</v>
      </c>
    </row>
    <row r="3179">
      <c r="A3179" s="160" t="n">
        <v>39821</v>
      </c>
      <c r="B3179" s="9" t="n">
        <v>16.67</v>
      </c>
    </row>
    <row r="3180">
      <c r="A3180" s="160" t="n">
        <v>39822</v>
      </c>
      <c r="B3180" s="9" t="n">
        <v>16.65</v>
      </c>
    </row>
    <row r="3181">
      <c r="A3181" s="160" t="n">
        <v>39825</v>
      </c>
      <c r="B3181" s="9" t="n">
        <v>16.67</v>
      </c>
    </row>
    <row r="3182">
      <c r="A3182" s="160" t="n">
        <v>39826</v>
      </c>
      <c r="B3182" s="9" t="n">
        <v>16.82</v>
      </c>
    </row>
    <row r="3183">
      <c r="A3183" s="160" t="n">
        <v>39827</v>
      </c>
      <c r="B3183" s="9" t="n">
        <v>16.86</v>
      </c>
    </row>
    <row r="3184">
      <c r="A3184" s="160" t="n">
        <v>39828</v>
      </c>
      <c r="B3184" s="9" t="n">
        <v>16.97</v>
      </c>
    </row>
    <row r="3185">
      <c r="A3185" s="160" t="n">
        <v>39829</v>
      </c>
      <c r="B3185" s="9" t="n">
        <v>16.79</v>
      </c>
    </row>
    <row r="3186">
      <c r="A3186" s="160" t="n">
        <v>39832</v>
      </c>
      <c r="B3186" s="9" t="n">
        <v>16.81</v>
      </c>
    </row>
    <row r="3187">
      <c r="A3187" s="160" t="n">
        <v>39833</v>
      </c>
      <c r="B3187" s="9" t="n">
        <v>16.79</v>
      </c>
    </row>
    <row r="3188">
      <c r="A3188" s="160" t="n">
        <v>39834</v>
      </c>
      <c r="B3188" s="9" t="n">
        <v>16.71</v>
      </c>
    </row>
    <row r="3189">
      <c r="A3189" s="160" t="n">
        <v>39835</v>
      </c>
      <c r="B3189" s="9" t="n">
        <v>16.69</v>
      </c>
    </row>
    <row r="3190">
      <c r="A3190" s="160" t="n">
        <v>39836</v>
      </c>
      <c r="B3190" s="9" t="n">
        <v>16.73</v>
      </c>
    </row>
    <row r="3191">
      <c r="A3191" s="160" t="n">
        <v>39839</v>
      </c>
      <c r="B3191" s="9" t="n">
        <v>16.74</v>
      </c>
    </row>
    <row r="3192">
      <c r="A3192" s="160" t="n">
        <v>39840</v>
      </c>
      <c r="B3192" s="9" t="n">
        <v>16.76</v>
      </c>
    </row>
    <row r="3193">
      <c r="A3193" s="160" t="n">
        <v>39841</v>
      </c>
      <c r="B3193" s="9" t="n">
        <v>16.4</v>
      </c>
    </row>
    <row r="3194">
      <c r="A3194" s="160" t="n">
        <v>39842</v>
      </c>
      <c r="B3194" s="9" t="n">
        <v>16.22</v>
      </c>
    </row>
    <row r="3195">
      <c r="A3195" s="160" t="n">
        <v>39843</v>
      </c>
      <c r="B3195" s="9" t="n">
        <v>16.22</v>
      </c>
    </row>
    <row r="3196">
      <c r="A3196" s="160" t="n">
        <v>39844</v>
      </c>
      <c r="B3196" s="9" t="n">
        <v>16.26</v>
      </c>
    </row>
    <row r="3197">
      <c r="A3197" s="160" t="n">
        <v>39846</v>
      </c>
      <c r="B3197" s="9" t="n">
        <v>16.4</v>
      </c>
    </row>
    <row r="3198">
      <c r="A3198" s="160" t="n">
        <v>39847</v>
      </c>
      <c r="B3198" s="9" t="n">
        <v>16.3</v>
      </c>
    </row>
    <row r="3199">
      <c r="A3199" s="160" t="n">
        <v>39848</v>
      </c>
      <c r="B3199" s="9" t="n">
        <v>16.15</v>
      </c>
    </row>
    <row r="3200">
      <c r="A3200" s="160" t="n">
        <v>39849</v>
      </c>
      <c r="B3200" s="9" t="n">
        <v>16.13</v>
      </c>
    </row>
    <row r="3201">
      <c r="A3201" s="160" t="n">
        <v>39850</v>
      </c>
      <c r="B3201" s="9" t="n">
        <v>16.05</v>
      </c>
    </row>
    <row r="3202">
      <c r="A3202" s="160" t="n">
        <v>39853</v>
      </c>
      <c r="B3202" s="9" t="n">
        <v>15.98</v>
      </c>
    </row>
    <row r="3203">
      <c r="A3203" s="160" t="n">
        <v>39854</v>
      </c>
      <c r="B3203" s="9" t="n">
        <v>16.07</v>
      </c>
    </row>
    <row r="3204">
      <c r="A3204" s="160" t="n">
        <v>39855</v>
      </c>
      <c r="B3204" s="9" t="n">
        <v>16.17</v>
      </c>
    </row>
    <row r="3205">
      <c r="A3205" s="160" t="n">
        <v>39856</v>
      </c>
      <c r="B3205" s="9" t="n">
        <v>16.27</v>
      </c>
    </row>
    <row r="3206">
      <c r="A3206" s="160" t="n">
        <v>39857</v>
      </c>
      <c r="B3206" s="9" t="n">
        <v>16.21</v>
      </c>
    </row>
    <row r="3207">
      <c r="A3207" s="160" t="n">
        <v>39860</v>
      </c>
      <c r="B3207" s="9" t="n">
        <v>16.06</v>
      </c>
    </row>
    <row r="3208">
      <c r="A3208" s="160" t="n">
        <v>39861</v>
      </c>
      <c r="B3208" s="9" t="n">
        <v>16.45</v>
      </c>
    </row>
    <row r="3209">
      <c r="A3209" s="160" t="n">
        <v>39862</v>
      </c>
      <c r="B3209" s="9" t="n">
        <v>16.59</v>
      </c>
    </row>
    <row r="3210">
      <c r="A3210" s="160" t="n">
        <v>39863</v>
      </c>
      <c r="B3210" s="9" t="n">
        <v>16.48</v>
      </c>
    </row>
    <row r="3211">
      <c r="A3211" s="160" t="n">
        <v>39864</v>
      </c>
      <c r="B3211" s="9" t="n">
        <v>16.76</v>
      </c>
    </row>
    <row r="3212">
      <c r="A3212" s="160" t="n">
        <v>39867</v>
      </c>
      <c r="B3212" s="9" t="n">
        <v>16.85</v>
      </c>
    </row>
    <row r="3213">
      <c r="A3213" s="160" t="n">
        <v>39868</v>
      </c>
      <c r="B3213" s="9" t="n">
        <v>17.22</v>
      </c>
    </row>
    <row r="3214">
      <c r="A3214" s="160" t="n">
        <v>39869</v>
      </c>
      <c r="B3214" s="9" t="n">
        <v>17.17</v>
      </c>
    </row>
    <row r="3215">
      <c r="A3215" s="160" t="n">
        <v>39870</v>
      </c>
      <c r="B3215" s="9" t="n">
        <v>17.18</v>
      </c>
    </row>
    <row r="3216">
      <c r="A3216" s="160" t="n">
        <v>39871</v>
      </c>
      <c r="B3216" s="9" t="n">
        <v>17.39</v>
      </c>
    </row>
    <row r="3217">
      <c r="A3217" s="160" t="n">
        <v>39872</v>
      </c>
      <c r="B3217" s="9" t="n">
        <v>17.38</v>
      </c>
    </row>
    <row r="3218">
      <c r="A3218" s="160" t="n">
        <v>39874</v>
      </c>
      <c r="B3218" s="9" t="n">
        <v>17.84</v>
      </c>
    </row>
    <row r="3219">
      <c r="A3219" s="160" t="n">
        <v>39875</v>
      </c>
      <c r="B3219" s="9" t="n">
        <v>18.09</v>
      </c>
    </row>
    <row r="3220">
      <c r="A3220" s="160" t="n">
        <v>39876</v>
      </c>
      <c r="B3220" s="9" t="n">
        <v>18.28</v>
      </c>
    </row>
    <row r="3221">
      <c r="A3221" s="160" t="n">
        <v>39877</v>
      </c>
      <c r="B3221" s="9" t="n">
        <v>18.59</v>
      </c>
    </row>
    <row r="3222">
      <c r="A3222" s="160" t="n">
        <v>39878</v>
      </c>
      <c r="B3222" s="9" t="n">
        <v>18.66</v>
      </c>
    </row>
    <row r="3223">
      <c r="A3223" s="160" t="n">
        <v>39881</v>
      </c>
      <c r="B3223" s="9" t="n">
        <v>18.86</v>
      </c>
    </row>
    <row r="3224">
      <c r="A3224" s="160" t="n">
        <v>39882</v>
      </c>
      <c r="B3224" s="9" t="n">
        <v>18.71</v>
      </c>
    </row>
    <row r="3225">
      <c r="A3225" s="160" t="n">
        <v>39883</v>
      </c>
      <c r="B3225" s="9" t="n">
        <v>18.38</v>
      </c>
    </row>
    <row r="3226">
      <c r="A3226" s="160" t="n">
        <v>39884</v>
      </c>
      <c r="B3226" s="9" t="n">
        <v>18.29</v>
      </c>
    </row>
    <row r="3227">
      <c r="A3227" s="160" t="n">
        <v>39885</v>
      </c>
      <c r="B3227" s="9" t="n">
        <v>18.04</v>
      </c>
    </row>
    <row r="3228">
      <c r="A3228" s="160" t="n">
        <v>39888</v>
      </c>
      <c r="B3228" s="9" t="n">
        <v>17.63</v>
      </c>
    </row>
    <row r="3229">
      <c r="A3229" s="160" t="n">
        <v>39889</v>
      </c>
      <c r="B3229" s="9" t="n">
        <v>17.58</v>
      </c>
    </row>
    <row r="3230">
      <c r="A3230" s="160" t="n">
        <v>39890</v>
      </c>
      <c r="B3230" s="9" t="n">
        <v>17.97</v>
      </c>
    </row>
    <row r="3231">
      <c r="A3231" s="160" t="n">
        <v>39891</v>
      </c>
      <c r="B3231" s="9" t="n">
        <v>17.74</v>
      </c>
    </row>
    <row r="3232">
      <c r="A3232" s="160" t="n">
        <v>39892</v>
      </c>
      <c r="B3232" s="9" t="n">
        <v>17.74</v>
      </c>
    </row>
    <row r="3233">
      <c r="A3233" s="160" t="n">
        <v>39895</v>
      </c>
      <c r="B3233" s="9" t="n">
        <v>17.56</v>
      </c>
    </row>
    <row r="3234">
      <c r="A3234" s="160" t="n">
        <v>39896</v>
      </c>
      <c r="B3234" s="9" t="n">
        <v>17.45</v>
      </c>
    </row>
    <row r="3235">
      <c r="A3235" s="160" t="n">
        <v>39897</v>
      </c>
      <c r="B3235" s="9" t="n">
        <v>17.26</v>
      </c>
    </row>
    <row r="3236">
      <c r="A3236" s="160" t="n">
        <v>39898</v>
      </c>
      <c r="B3236" s="9" t="n">
        <v>17.09</v>
      </c>
    </row>
    <row r="3237">
      <c r="A3237" s="160" t="n">
        <v>39899</v>
      </c>
      <c r="B3237" s="9" t="n">
        <v>16.75</v>
      </c>
    </row>
    <row r="3238">
      <c r="A3238" s="160" t="n">
        <v>39902</v>
      </c>
      <c r="B3238" s="9" t="n">
        <v>16.89</v>
      </c>
    </row>
    <row r="3239">
      <c r="A3239" s="160" t="n">
        <v>39903</v>
      </c>
      <c r="B3239" s="9" t="n">
        <v>17.03</v>
      </c>
    </row>
    <row r="3240">
      <c r="A3240" s="160" t="n">
        <v>39904</v>
      </c>
      <c r="B3240" s="9" t="n">
        <v>17.12</v>
      </c>
    </row>
    <row r="3241">
      <c r="A3241" s="160" t="n">
        <v>39905</v>
      </c>
      <c r="B3241" s="9" t="n">
        <v>16.78</v>
      </c>
    </row>
    <row r="3242">
      <c r="A3242" s="160" t="n">
        <v>39906</v>
      </c>
      <c r="B3242" s="9" t="n">
        <v>16.53</v>
      </c>
    </row>
    <row r="3243">
      <c r="A3243" s="160" t="n">
        <v>39909</v>
      </c>
      <c r="B3243" s="9" t="n">
        <v>16.43</v>
      </c>
    </row>
    <row r="3244">
      <c r="A3244" s="160" t="n">
        <v>39910</v>
      </c>
      <c r="B3244" s="9" t="n">
        <v>16.44</v>
      </c>
    </row>
    <row r="3245">
      <c r="A3245" s="160" t="n">
        <v>39911</v>
      </c>
      <c r="B3245" s="9" t="n">
        <v>16.36</v>
      </c>
    </row>
    <row r="3246">
      <c r="A3246" s="160" t="n">
        <v>39912</v>
      </c>
      <c r="B3246" s="9" t="n">
        <v>16.19</v>
      </c>
    </row>
    <row r="3247">
      <c r="A3247" s="160" t="n">
        <v>39913</v>
      </c>
    </row>
    <row r="3248">
      <c r="A3248" s="160" t="n">
        <v>39916</v>
      </c>
      <c r="B3248" s="9" t="n">
        <v>16.16</v>
      </c>
    </row>
    <row r="3249">
      <c r="A3249" s="160" t="n">
        <v>39917</v>
      </c>
      <c r="B3249" s="9" t="n">
        <v>15.85</v>
      </c>
    </row>
    <row r="3250">
      <c r="A3250" s="160" t="n">
        <v>39918</v>
      </c>
      <c r="B3250" s="9" t="n">
        <v>15.74</v>
      </c>
    </row>
    <row r="3251">
      <c r="A3251" s="160" t="n">
        <v>39919</v>
      </c>
      <c r="B3251" s="9" t="n">
        <v>15.44</v>
      </c>
    </row>
    <row r="3252">
      <c r="A3252" s="160" t="n">
        <v>39920</v>
      </c>
      <c r="B3252" s="9" t="n">
        <v>15.05</v>
      </c>
    </row>
    <row r="3253">
      <c r="A3253" s="160" t="n">
        <v>39923</v>
      </c>
      <c r="B3253" s="9" t="n">
        <v>15.17</v>
      </c>
    </row>
    <row r="3254">
      <c r="A3254" s="160" t="n">
        <v>39924</v>
      </c>
      <c r="B3254" s="9" t="n">
        <v>15.35</v>
      </c>
    </row>
    <row r="3255">
      <c r="A3255" s="160" t="n">
        <v>39925</v>
      </c>
      <c r="B3255" s="9" t="n">
        <v>15.27</v>
      </c>
    </row>
    <row r="3256">
      <c r="A3256" s="160" t="n">
        <v>39926</v>
      </c>
      <c r="B3256" s="9" t="n">
        <v>15.17</v>
      </c>
    </row>
    <row r="3257">
      <c r="A3257" s="160" t="n">
        <v>39927</v>
      </c>
      <c r="B3257" s="9" t="n">
        <v>14.87</v>
      </c>
    </row>
    <row r="3258">
      <c r="A3258" s="160" t="n">
        <v>39930</v>
      </c>
      <c r="B3258" s="9" t="n">
        <v>14.91</v>
      </c>
    </row>
    <row r="3259">
      <c r="A3259" s="160" t="n">
        <v>39931</v>
      </c>
      <c r="B3259" s="9" t="n">
        <v>14.79</v>
      </c>
    </row>
    <row r="3260">
      <c r="A3260" s="160" t="n">
        <v>39932</v>
      </c>
      <c r="B3260" s="9" t="n">
        <v>14.46</v>
      </c>
    </row>
    <row r="3261">
      <c r="A3261" s="160" t="n">
        <v>39933</v>
      </c>
      <c r="B3261" s="9" t="n">
        <v>13.45</v>
      </c>
    </row>
    <row r="3262">
      <c r="A3262" s="160" t="n">
        <v>39934</v>
      </c>
      <c r="B3262" s="9" t="n">
        <v>13.34</v>
      </c>
    </row>
    <row r="3263">
      <c r="A3263" s="160" t="n">
        <v>39937</v>
      </c>
      <c r="B3263" s="9" t="n">
        <v>13.23</v>
      </c>
    </row>
    <row r="3264">
      <c r="A3264" s="160" t="n">
        <v>39938</v>
      </c>
      <c r="B3264" s="9" t="n">
        <v>13.08</v>
      </c>
    </row>
    <row r="3265">
      <c r="A3265" s="160" t="n">
        <v>39939</v>
      </c>
      <c r="B3265" s="9" t="n">
        <v>12.94</v>
      </c>
    </row>
    <row r="3266">
      <c r="A3266" s="160" t="n">
        <v>39940</v>
      </c>
      <c r="B3266" s="9" t="n">
        <v>12.54</v>
      </c>
    </row>
    <row r="3267">
      <c r="A3267" s="160" t="n">
        <v>39941</v>
      </c>
      <c r="B3267" s="9" t="n">
        <v>12.41</v>
      </c>
    </row>
    <row r="3268">
      <c r="A3268" s="160" t="n">
        <v>39944</v>
      </c>
      <c r="B3268" s="9" t="n">
        <v>12.58</v>
      </c>
    </row>
    <row r="3269">
      <c r="A3269" s="160" t="n">
        <v>39945</v>
      </c>
      <c r="B3269" s="9" t="n">
        <v>12.64</v>
      </c>
    </row>
    <row r="3270">
      <c r="A3270" s="160" t="n">
        <v>39946</v>
      </c>
      <c r="B3270" s="9" t="n">
        <v>12.85</v>
      </c>
    </row>
    <row r="3271">
      <c r="A3271" s="160" t="n">
        <v>39947</v>
      </c>
      <c r="B3271" s="9" t="n">
        <v>12.91</v>
      </c>
    </row>
    <row r="3272">
      <c r="A3272" s="160" t="n">
        <v>39948</v>
      </c>
      <c r="B3272" s="9" t="n">
        <v>12.91</v>
      </c>
    </row>
    <row r="3273">
      <c r="A3273" s="160" t="n">
        <v>39951</v>
      </c>
      <c r="B3273" s="9" t="n">
        <v>12.82</v>
      </c>
    </row>
    <row r="3274">
      <c r="A3274" s="160" t="n">
        <v>39952</v>
      </c>
      <c r="B3274" s="9" t="n">
        <v>12.67</v>
      </c>
    </row>
    <row r="3275">
      <c r="A3275" s="160" t="n">
        <v>39953</v>
      </c>
      <c r="B3275" s="9" t="n">
        <v>12.45</v>
      </c>
    </row>
    <row r="3276">
      <c r="A3276" s="160" t="n">
        <v>39954</v>
      </c>
      <c r="B3276" s="9" t="n">
        <v>12.32</v>
      </c>
    </row>
    <row r="3277">
      <c r="A3277" s="160" t="n">
        <v>39955</v>
      </c>
      <c r="B3277" s="9" t="n">
        <v>12.13</v>
      </c>
    </row>
    <row r="3278">
      <c r="A3278" s="160" t="n">
        <v>39958</v>
      </c>
      <c r="B3278" s="9" t="n">
        <v>12.15</v>
      </c>
    </row>
    <row r="3279">
      <c r="A3279" s="160" t="n">
        <v>39959</v>
      </c>
      <c r="B3279" s="9" t="n">
        <v>12.09</v>
      </c>
    </row>
    <row r="3280">
      <c r="A3280" s="160" t="n">
        <v>39960</v>
      </c>
      <c r="B3280" s="9" t="n">
        <v>11.87</v>
      </c>
    </row>
    <row r="3281">
      <c r="A3281" s="160" t="n">
        <v>39961</v>
      </c>
      <c r="B3281" s="9" t="n">
        <v>11.74</v>
      </c>
    </row>
    <row r="3282">
      <c r="A3282" s="160" t="n">
        <v>39962</v>
      </c>
      <c r="B3282" s="9" t="n">
        <v>11.76</v>
      </c>
    </row>
    <row r="3283">
      <c r="A3283" s="160" t="n">
        <v>39964</v>
      </c>
      <c r="B3283" s="9" t="n">
        <v>11.7</v>
      </c>
    </row>
    <row r="3284">
      <c r="A3284" s="160" t="n">
        <v>39965</v>
      </c>
      <c r="B3284" s="9" t="n">
        <v>11.36</v>
      </c>
    </row>
    <row r="3285">
      <c r="A3285" s="160" t="n">
        <v>39966</v>
      </c>
      <c r="B3285" s="9" t="n">
        <v>11.19</v>
      </c>
    </row>
    <row r="3286">
      <c r="A3286" s="160" t="n">
        <v>39967</v>
      </c>
      <c r="B3286" s="9" t="n">
        <v>11.17</v>
      </c>
    </row>
    <row r="3287">
      <c r="A3287" s="160" t="n">
        <v>39968</v>
      </c>
      <c r="B3287" s="9" t="n">
        <v>11.01</v>
      </c>
    </row>
    <row r="3288">
      <c r="A3288" s="160" t="n">
        <v>39969</v>
      </c>
      <c r="B3288" s="9" t="n">
        <v>10.7</v>
      </c>
    </row>
    <row r="3289">
      <c r="A3289" s="160" t="n">
        <v>39972</v>
      </c>
      <c r="B3289" s="9" t="n">
        <v>10.6</v>
      </c>
    </row>
    <row r="3290">
      <c r="A3290" s="160" t="n">
        <v>39973</v>
      </c>
      <c r="B3290" s="9" t="n">
        <v>10.59</v>
      </c>
    </row>
    <row r="3291">
      <c r="A3291" s="160" t="n">
        <v>39974</v>
      </c>
      <c r="B3291" s="9" t="n">
        <v>10.42</v>
      </c>
    </row>
    <row r="3292">
      <c r="A3292" s="160" t="n">
        <v>39975</v>
      </c>
      <c r="B3292" s="9" t="n">
        <v>10.43</v>
      </c>
    </row>
    <row r="3293">
      <c r="A3293" s="160" t="n">
        <v>39976</v>
      </c>
      <c r="B3293" s="9" t="n">
        <v>10.41</v>
      </c>
    </row>
    <row r="3294">
      <c r="A3294" s="160" t="n">
        <v>39979</v>
      </c>
      <c r="B3294" s="9" t="n">
        <v>10.4</v>
      </c>
    </row>
    <row r="3295">
      <c r="A3295" s="160" t="n">
        <v>39980</v>
      </c>
      <c r="B3295" s="9" t="n">
        <v>10.48</v>
      </c>
    </row>
    <row r="3296">
      <c r="A3296" s="160" t="n">
        <v>39981</v>
      </c>
      <c r="B3296" s="9" t="n">
        <v>10.73</v>
      </c>
    </row>
    <row r="3297">
      <c r="A3297" s="160" t="n">
        <v>39982</v>
      </c>
      <c r="B3297" s="9" t="n">
        <v>10.74</v>
      </c>
    </row>
    <row r="3298">
      <c r="A3298" s="160" t="n">
        <v>39983</v>
      </c>
      <c r="B3298" s="9" t="n">
        <v>10.75</v>
      </c>
    </row>
    <row r="3299">
      <c r="A3299" s="160" t="n">
        <v>39986</v>
      </c>
      <c r="B3299" s="9" t="n">
        <v>10.93</v>
      </c>
    </row>
    <row r="3300">
      <c r="A3300" s="160" t="n">
        <v>39987</v>
      </c>
      <c r="B3300" s="9" t="n">
        <v>11.03</v>
      </c>
    </row>
    <row r="3301">
      <c r="A3301" s="160" t="n">
        <v>39988</v>
      </c>
      <c r="B3301" s="9" t="n">
        <v>11.01</v>
      </c>
    </row>
    <row r="3302">
      <c r="A3302" s="160" t="n">
        <v>39989</v>
      </c>
      <c r="B3302" s="9" t="n">
        <v>11.09</v>
      </c>
    </row>
    <row r="3303">
      <c r="A3303" s="160" t="n">
        <v>39990</v>
      </c>
      <c r="B3303" s="9" t="n">
        <v>11.09</v>
      </c>
    </row>
    <row r="3304">
      <c r="A3304" s="160" t="n">
        <v>39993</v>
      </c>
      <c r="B3304" s="9" t="n">
        <v>11.05</v>
      </c>
    </row>
    <row r="3305">
      <c r="A3305" s="160" t="n">
        <v>39994</v>
      </c>
      <c r="B3305" s="9" t="n">
        <v>10.55</v>
      </c>
    </row>
    <row r="3306">
      <c r="A3306" s="160" t="n">
        <v>39995</v>
      </c>
      <c r="B3306" s="9" t="n">
        <v>10.5</v>
      </c>
    </row>
    <row r="3307">
      <c r="A3307" s="160" t="n">
        <v>39996</v>
      </c>
      <c r="B3307" s="9" t="n">
        <v>10.52</v>
      </c>
    </row>
    <row r="3308">
      <c r="A3308" s="160" t="n">
        <v>39997</v>
      </c>
      <c r="B3308" s="9" t="n">
        <v>10.52</v>
      </c>
    </row>
    <row r="3309">
      <c r="A3309" s="160" t="n">
        <v>40000</v>
      </c>
      <c r="B3309" s="9" t="n">
        <v>10.61</v>
      </c>
    </row>
    <row r="3310">
      <c r="A3310" s="160" t="n">
        <v>40001</v>
      </c>
      <c r="B3310" s="9" t="n">
        <v>10.63</v>
      </c>
    </row>
    <row r="3311">
      <c r="A3311" s="160" t="n">
        <v>40002</v>
      </c>
      <c r="B3311" s="9" t="n">
        <v>10.84</v>
      </c>
    </row>
    <row r="3312">
      <c r="A3312" s="160" t="n">
        <v>40003</v>
      </c>
      <c r="B3312" s="9" t="n">
        <v>10.79</v>
      </c>
    </row>
    <row r="3313">
      <c r="A3313" s="160" t="n">
        <v>40004</v>
      </c>
      <c r="B3313" s="9" t="n">
        <v>10.89</v>
      </c>
    </row>
    <row r="3314">
      <c r="A3314" s="160" t="n">
        <v>40007</v>
      </c>
      <c r="B3314" s="9" t="n">
        <v>10.92</v>
      </c>
    </row>
    <row r="3315">
      <c r="A3315" s="160" t="n">
        <v>40008</v>
      </c>
      <c r="B3315" s="9" t="n">
        <v>10.76</v>
      </c>
    </row>
    <row r="3316">
      <c r="A3316" s="160" t="n">
        <v>40009</v>
      </c>
      <c r="B3316" s="9" t="n">
        <v>10.52</v>
      </c>
    </row>
    <row r="3317">
      <c r="A3317" s="160" t="n">
        <v>40010</v>
      </c>
      <c r="B3317" s="9" t="n">
        <v>10.57</v>
      </c>
    </row>
    <row r="3318">
      <c r="A3318" s="160" t="n">
        <v>40011</v>
      </c>
      <c r="B3318" s="9" t="n">
        <v>10.41</v>
      </c>
    </row>
    <row r="3319">
      <c r="A3319" s="160" t="n">
        <v>40014</v>
      </c>
      <c r="B3319" s="9" t="n">
        <v>10.37</v>
      </c>
    </row>
    <row r="3320">
      <c r="A3320" s="160" t="n">
        <v>40015</v>
      </c>
      <c r="B3320" s="9" t="n">
        <v>10.29</v>
      </c>
    </row>
    <row r="3321">
      <c r="A3321" s="160" t="n">
        <v>40016</v>
      </c>
      <c r="B3321" s="9" t="n">
        <v>10.18</v>
      </c>
    </row>
    <row r="3322">
      <c r="A3322" s="160" t="n">
        <v>40017</v>
      </c>
      <c r="B3322" s="9" t="n">
        <v>9.880000000000001</v>
      </c>
    </row>
    <row r="3323">
      <c r="A3323" s="160" t="n">
        <v>40018</v>
      </c>
      <c r="B3323" s="9" t="n">
        <v>9.800000000000001</v>
      </c>
    </row>
    <row r="3324">
      <c r="A3324" s="160" t="n">
        <v>40021</v>
      </c>
      <c r="B3324" s="9" t="n">
        <v>9.66</v>
      </c>
    </row>
    <row r="3325">
      <c r="A3325" s="160" t="n">
        <v>40022</v>
      </c>
      <c r="B3325" s="9" t="n">
        <v>9.56</v>
      </c>
    </row>
    <row r="3326">
      <c r="A3326" s="160" t="n">
        <v>40023</v>
      </c>
      <c r="B3326" s="9" t="n">
        <v>9.44</v>
      </c>
    </row>
    <row r="3327">
      <c r="A3327" s="160" t="n">
        <v>40024</v>
      </c>
      <c r="B3327" s="9" t="n">
        <v>9.33</v>
      </c>
    </row>
    <row r="3328">
      <c r="A3328" s="160" t="n">
        <v>40025</v>
      </c>
      <c r="B3328" s="9" t="n">
        <v>9.220000000000001</v>
      </c>
    </row>
    <row r="3329">
      <c r="A3329" s="160" t="n">
        <v>40028</v>
      </c>
      <c r="B3329" s="9" t="n">
        <v>8.99</v>
      </c>
    </row>
    <row r="3330">
      <c r="A3330" s="160" t="n">
        <v>40029</v>
      </c>
      <c r="B3330" s="9" t="n">
        <v>8.880000000000001</v>
      </c>
    </row>
    <row r="3331">
      <c r="A3331" s="160" t="n">
        <v>40030</v>
      </c>
      <c r="B3331" s="9" t="n">
        <v>8.77</v>
      </c>
    </row>
    <row r="3332">
      <c r="A3332" s="160" t="n">
        <v>40031</v>
      </c>
      <c r="B3332" s="9" t="n">
        <v>8.73</v>
      </c>
    </row>
    <row r="3333">
      <c r="A3333" s="160" t="n">
        <v>40032</v>
      </c>
      <c r="B3333" s="9" t="n">
        <v>8.57</v>
      </c>
    </row>
    <row r="3334">
      <c r="A3334" s="160" t="n">
        <v>40035</v>
      </c>
      <c r="B3334" s="9" t="n">
        <v>8.58</v>
      </c>
    </row>
    <row r="3335">
      <c r="A3335" s="160" t="n">
        <v>40036</v>
      </c>
      <c r="B3335" s="9" t="n">
        <v>8.640000000000001</v>
      </c>
    </row>
    <row r="3336">
      <c r="A3336" s="160" t="n">
        <v>40037</v>
      </c>
      <c r="B3336" s="9" t="n">
        <v>8.779999999999999</v>
      </c>
    </row>
    <row r="3337">
      <c r="A3337" s="160" t="n">
        <v>40038</v>
      </c>
      <c r="B3337" s="9" t="n">
        <v>8.91</v>
      </c>
    </row>
    <row r="3338">
      <c r="A3338" s="160" t="n">
        <v>40039</v>
      </c>
      <c r="B3338" s="9" t="n">
        <v>8.94</v>
      </c>
    </row>
    <row r="3339">
      <c r="A3339" s="160" t="n">
        <v>40042</v>
      </c>
      <c r="B3339" s="9" t="n">
        <v>9.17</v>
      </c>
    </row>
    <row r="3340">
      <c r="A3340" s="160" t="n">
        <v>40043</v>
      </c>
      <c r="B3340" s="9" t="n">
        <v>9.19</v>
      </c>
    </row>
    <row r="3341">
      <c r="A3341" s="160" t="n">
        <v>40044</v>
      </c>
      <c r="B3341" s="9" t="n">
        <v>9.25</v>
      </c>
    </row>
    <row r="3342">
      <c r="A3342" s="160" t="n">
        <v>40045</v>
      </c>
      <c r="B3342" s="9" t="n">
        <v>9.27</v>
      </c>
    </row>
    <row r="3343">
      <c r="A3343" s="160" t="n">
        <v>40046</v>
      </c>
      <c r="B3343" s="9" t="n">
        <v>9.130000000000001</v>
      </c>
    </row>
    <row r="3344">
      <c r="A3344" s="160" t="n">
        <v>40049</v>
      </c>
      <c r="B3344" s="9" t="n">
        <v>9.140000000000001</v>
      </c>
    </row>
    <row r="3345">
      <c r="A3345" s="160" t="n">
        <v>40050</v>
      </c>
      <c r="B3345" s="9" t="n">
        <v>9.119999999999999</v>
      </c>
    </row>
    <row r="3346">
      <c r="A3346" s="160" t="n">
        <v>40051</v>
      </c>
      <c r="B3346" s="9" t="n">
        <v>9.109999999999999</v>
      </c>
    </row>
    <row r="3347">
      <c r="A3347" s="160" t="n">
        <v>40052</v>
      </c>
      <c r="B3347" s="9" t="n">
        <v>9.07</v>
      </c>
    </row>
    <row r="3348">
      <c r="A3348" s="160" t="n">
        <v>40053</v>
      </c>
      <c r="B3348" s="9" t="n">
        <v>9.039999999999999</v>
      </c>
    </row>
    <row r="3349">
      <c r="A3349" s="160" t="n">
        <v>40056</v>
      </c>
      <c r="B3349" s="9" t="n">
        <v>9.119999999999999</v>
      </c>
    </row>
    <row r="3350">
      <c r="A3350" s="160" t="n">
        <v>40057</v>
      </c>
      <c r="B3350" s="9" t="n">
        <v>9.18</v>
      </c>
    </row>
    <row r="3351">
      <c r="A3351" s="160" t="n">
        <v>40058</v>
      </c>
      <c r="B3351" s="9" t="n">
        <v>9.23</v>
      </c>
    </row>
    <row r="3352">
      <c r="A3352" s="160" t="n">
        <v>40059</v>
      </c>
      <c r="B3352" s="9" t="n">
        <v>9.19</v>
      </c>
    </row>
    <row r="3353">
      <c r="A3353" s="160" t="n">
        <v>40060</v>
      </c>
      <c r="B3353" s="9" t="n">
        <v>9.09</v>
      </c>
    </row>
    <row r="3354">
      <c r="A3354" s="160" t="n">
        <v>40063</v>
      </c>
      <c r="B3354" s="9" t="n">
        <v>9.1</v>
      </c>
    </row>
    <row r="3355">
      <c r="A3355" s="160" t="n">
        <v>40064</v>
      </c>
      <c r="B3355" s="9" t="n">
        <v>9.029999999999999</v>
      </c>
    </row>
    <row r="3356">
      <c r="A3356" s="160" t="n">
        <v>40065</v>
      </c>
      <c r="B3356" s="9" t="n">
        <v>8.98</v>
      </c>
    </row>
    <row r="3357">
      <c r="A3357" s="160" t="n">
        <v>40066</v>
      </c>
      <c r="B3357" s="9" t="n">
        <v>8.93</v>
      </c>
    </row>
    <row r="3358">
      <c r="A3358" s="160" t="n">
        <v>40067</v>
      </c>
      <c r="B3358" s="9" t="n">
        <v>8.779999999999999</v>
      </c>
    </row>
    <row r="3359">
      <c r="A3359" s="160" t="n">
        <v>40070</v>
      </c>
      <c r="B3359" s="9" t="n">
        <v>8.57</v>
      </c>
    </row>
    <row r="3360">
      <c r="A3360" s="160" t="n">
        <v>40071</v>
      </c>
      <c r="B3360" s="9" t="n">
        <v>8.35</v>
      </c>
    </row>
    <row r="3361">
      <c r="A3361" s="160" t="n">
        <v>40072</v>
      </c>
      <c r="B3361" s="9" t="n">
        <v>8.09</v>
      </c>
    </row>
    <row r="3362">
      <c r="A3362" s="160" t="n">
        <v>40073</v>
      </c>
      <c r="B3362" s="9" t="n">
        <v>8.09</v>
      </c>
    </row>
    <row r="3363">
      <c r="A3363" s="160" t="n">
        <v>40074</v>
      </c>
      <c r="B3363" s="9" t="n">
        <v>7.98</v>
      </c>
    </row>
    <row r="3364">
      <c r="A3364" s="160" t="n">
        <v>40077</v>
      </c>
      <c r="B3364" s="9" t="n">
        <v>8</v>
      </c>
    </row>
    <row r="3365">
      <c r="A3365" s="160" t="n">
        <v>40078</v>
      </c>
      <c r="B3365" s="9" t="n">
        <v>7.93</v>
      </c>
    </row>
    <row r="3366">
      <c r="A3366" s="160" t="n">
        <v>40079</v>
      </c>
      <c r="B3366" s="9" t="n">
        <v>7.88</v>
      </c>
    </row>
    <row r="3367">
      <c r="A3367" s="160" t="n">
        <v>40080</v>
      </c>
      <c r="B3367" s="9" t="n">
        <v>7.87</v>
      </c>
    </row>
    <row r="3368">
      <c r="A3368" s="160" t="n">
        <v>40081</v>
      </c>
      <c r="B3368" s="9" t="n">
        <v>7.89</v>
      </c>
    </row>
    <row r="3369">
      <c r="A3369" s="160" t="n">
        <v>40084</v>
      </c>
      <c r="B3369" s="9" t="n">
        <v>7.95</v>
      </c>
    </row>
    <row r="3370">
      <c r="A3370" s="160" t="n">
        <v>40085</v>
      </c>
      <c r="B3370" s="9" t="n">
        <v>7.91</v>
      </c>
    </row>
    <row r="3371">
      <c r="A3371" s="160" t="n">
        <v>40086</v>
      </c>
      <c r="B3371" s="9" t="n">
        <v>7.93</v>
      </c>
    </row>
    <row r="3372">
      <c r="A3372" s="160" t="n">
        <v>40087</v>
      </c>
      <c r="B3372" s="9" t="n">
        <v>8.109999999999999</v>
      </c>
    </row>
    <row r="3373">
      <c r="A3373" s="160" t="n">
        <v>40088</v>
      </c>
      <c r="B3373" s="9" t="n">
        <v>8.199999999999999</v>
      </c>
    </row>
    <row r="3374">
      <c r="A3374" s="160" t="n">
        <v>40091</v>
      </c>
      <c r="B3374" s="9" t="n">
        <v>8.15</v>
      </c>
    </row>
    <row r="3375">
      <c r="A3375" s="160" t="n">
        <v>40092</v>
      </c>
      <c r="B3375" s="9" t="n">
        <v>8.050000000000001</v>
      </c>
    </row>
    <row r="3376">
      <c r="A3376" s="160" t="n">
        <v>40093</v>
      </c>
      <c r="B3376" s="9" t="n">
        <v>8.109999999999999</v>
      </c>
    </row>
    <row r="3377">
      <c r="A3377" s="160" t="n">
        <v>40094</v>
      </c>
      <c r="B3377" s="9" t="n">
        <v>8</v>
      </c>
    </row>
    <row r="3378">
      <c r="A3378" s="160" t="n">
        <v>40095</v>
      </c>
      <c r="B3378" s="9" t="n">
        <v>7.87</v>
      </c>
    </row>
    <row r="3379">
      <c r="A3379" s="160" t="n">
        <v>40098</v>
      </c>
      <c r="B3379" s="9" t="n">
        <v>7.88</v>
      </c>
    </row>
    <row r="3380">
      <c r="A3380" s="160" t="n">
        <v>40099</v>
      </c>
      <c r="B3380" s="9" t="n">
        <v>7.93</v>
      </c>
    </row>
    <row r="3381">
      <c r="A3381" s="160" t="n">
        <v>40100</v>
      </c>
      <c r="B3381" s="9" t="n">
        <v>7.76</v>
      </c>
    </row>
    <row r="3382">
      <c r="A3382" s="160" t="n">
        <v>40101</v>
      </c>
      <c r="B3382" s="9" t="n">
        <v>7.69</v>
      </c>
    </row>
    <row r="3383">
      <c r="A3383" s="160" t="n">
        <v>40102</v>
      </c>
      <c r="B3383" s="9" t="n">
        <v>7.69</v>
      </c>
    </row>
    <row r="3384">
      <c r="A3384" s="160" t="n">
        <v>40105</v>
      </c>
      <c r="B3384" s="9" t="n">
        <v>7.67</v>
      </c>
    </row>
    <row r="3385">
      <c r="A3385" s="160" t="n">
        <v>40106</v>
      </c>
      <c r="B3385" s="9" t="n">
        <v>7.66</v>
      </c>
    </row>
    <row r="3386">
      <c r="A3386" s="160" t="n">
        <v>40107</v>
      </c>
      <c r="B3386" s="9" t="n">
        <v>7.58</v>
      </c>
    </row>
    <row r="3387">
      <c r="A3387" s="160" t="n">
        <v>40108</v>
      </c>
      <c r="B3387" s="9" t="n">
        <v>7.52</v>
      </c>
    </row>
    <row r="3388">
      <c r="A3388" s="160" t="n">
        <v>40109</v>
      </c>
      <c r="B3388" s="9" t="n">
        <v>7.45</v>
      </c>
    </row>
    <row r="3389">
      <c r="A3389" s="160" t="n">
        <v>40112</v>
      </c>
      <c r="B3389" s="9" t="n">
        <v>7.35</v>
      </c>
    </row>
    <row r="3390">
      <c r="A3390" s="160" t="n">
        <v>40113</v>
      </c>
      <c r="B3390" s="9" t="n">
        <v>7.47</v>
      </c>
    </row>
    <row r="3391">
      <c r="A3391" s="160" t="n">
        <v>40114</v>
      </c>
      <c r="B3391" s="9" t="n">
        <v>7.59</v>
      </c>
    </row>
    <row r="3392">
      <c r="A3392" s="160" t="n">
        <v>40115</v>
      </c>
      <c r="B3392" s="9" t="n">
        <v>7.56</v>
      </c>
    </row>
    <row r="3393">
      <c r="A3393" s="160" t="n">
        <v>40116</v>
      </c>
      <c r="B3393" s="9" t="n">
        <v>7.66</v>
      </c>
    </row>
    <row r="3394">
      <c r="A3394" s="160" t="n">
        <v>40117</v>
      </c>
      <c r="B3394" s="9" t="n">
        <v>7.6</v>
      </c>
    </row>
    <row r="3395">
      <c r="A3395" s="160" t="n">
        <v>40119</v>
      </c>
      <c r="B3395" s="9" t="n">
        <v>7.6</v>
      </c>
    </row>
    <row r="3396">
      <c r="A3396" s="160" t="n">
        <v>40120</v>
      </c>
      <c r="B3396" s="9" t="n">
        <v>7.61</v>
      </c>
    </row>
    <row r="3397">
      <c r="A3397" s="160" t="n">
        <v>40121</v>
      </c>
      <c r="B3397" s="9" t="n">
        <v>7.55</v>
      </c>
    </row>
    <row r="3398">
      <c r="A3398" s="160" t="n">
        <v>40122</v>
      </c>
      <c r="B3398" s="9" t="n">
        <v>7.56</v>
      </c>
    </row>
    <row r="3399">
      <c r="A3399" s="160" t="n">
        <v>40123</v>
      </c>
      <c r="B3399" s="9" t="n">
        <v>7.6</v>
      </c>
    </row>
    <row r="3400">
      <c r="A3400" s="160" t="n">
        <v>40126</v>
      </c>
      <c r="B3400" s="9" t="n">
        <v>7.57</v>
      </c>
    </row>
    <row r="3401">
      <c r="A3401" s="160" t="n">
        <v>40127</v>
      </c>
      <c r="B3401" s="9" t="n">
        <v>7.52</v>
      </c>
    </row>
    <row r="3402">
      <c r="A3402" s="160" t="n">
        <v>40128</v>
      </c>
      <c r="B3402" s="9" t="n">
        <v>7.52</v>
      </c>
    </row>
    <row r="3403">
      <c r="A3403" s="160" t="n">
        <v>40129</v>
      </c>
      <c r="B3403" s="9" t="n">
        <v>7.54</v>
      </c>
    </row>
    <row r="3404">
      <c r="A3404" s="160" t="n">
        <v>40130</v>
      </c>
      <c r="B3404" s="9" t="n">
        <v>7.52</v>
      </c>
    </row>
    <row r="3405">
      <c r="A3405" s="160" t="n">
        <v>40133</v>
      </c>
      <c r="B3405" s="9" t="n">
        <v>7.55</v>
      </c>
    </row>
    <row r="3406">
      <c r="A3406" s="160" t="n">
        <v>40134</v>
      </c>
      <c r="B3406" s="9" t="n">
        <v>7.55</v>
      </c>
    </row>
    <row r="3407">
      <c r="A3407" s="160" t="n">
        <v>40135</v>
      </c>
      <c r="B3407" s="9" t="n">
        <v>7.51</v>
      </c>
    </row>
    <row r="3408">
      <c r="A3408" s="160" t="n">
        <v>40136</v>
      </c>
      <c r="B3408" s="9" t="n">
        <v>7.55</v>
      </c>
    </row>
    <row r="3409">
      <c r="A3409" s="160" t="n">
        <v>40137</v>
      </c>
      <c r="B3409" s="9" t="n">
        <v>7.54</v>
      </c>
    </row>
    <row r="3410">
      <c r="A3410" s="160" t="n">
        <v>40140</v>
      </c>
      <c r="B3410" s="9" t="n">
        <v>7.52</v>
      </c>
    </row>
    <row r="3411">
      <c r="A3411" s="160" t="n">
        <v>40141</v>
      </c>
      <c r="B3411" s="9" t="n">
        <v>7.56</v>
      </c>
    </row>
    <row r="3412">
      <c r="A3412" s="160" t="n">
        <v>40142</v>
      </c>
      <c r="B3412" s="9" t="n">
        <v>7.57</v>
      </c>
    </row>
    <row r="3413">
      <c r="A3413" s="160" t="n">
        <v>40143</v>
      </c>
      <c r="B3413" s="9" t="n">
        <v>7.57</v>
      </c>
    </row>
    <row r="3414">
      <c r="A3414" s="160" t="n">
        <v>40144</v>
      </c>
      <c r="B3414" s="9" t="n">
        <v>7.64</v>
      </c>
    </row>
    <row r="3415">
      <c r="A3415" s="160" t="n">
        <v>40147</v>
      </c>
      <c r="B3415" s="9" t="n">
        <v>7.65</v>
      </c>
    </row>
    <row r="3416">
      <c r="A3416" s="160" t="n">
        <v>40148</v>
      </c>
      <c r="B3416" s="9" t="n">
        <v>7.58</v>
      </c>
    </row>
    <row r="3417">
      <c r="A3417" s="160" t="n">
        <v>40149</v>
      </c>
      <c r="B3417" s="9" t="n">
        <v>7.49</v>
      </c>
    </row>
    <row r="3418">
      <c r="A3418" s="160" t="n">
        <v>40150</v>
      </c>
      <c r="B3418" s="9" t="n">
        <v>7.4</v>
      </c>
    </row>
    <row r="3419">
      <c r="A3419" s="160" t="n">
        <v>40151</v>
      </c>
      <c r="B3419" s="9" t="n">
        <v>7.24</v>
      </c>
    </row>
    <row r="3420">
      <c r="A3420" s="160" t="n">
        <v>40154</v>
      </c>
      <c r="B3420" s="9" t="n">
        <v>7.26</v>
      </c>
    </row>
    <row r="3421">
      <c r="A3421" s="160" t="n">
        <v>40155</v>
      </c>
      <c r="B3421" s="9" t="n">
        <v>7.31</v>
      </c>
    </row>
    <row r="3422">
      <c r="A3422" s="160" t="n">
        <v>40156</v>
      </c>
      <c r="B3422" s="9" t="n">
        <v>7.26</v>
      </c>
    </row>
    <row r="3423">
      <c r="A3423" s="160" t="n">
        <v>40157</v>
      </c>
      <c r="B3423" s="9" t="n">
        <v>7.18</v>
      </c>
    </row>
    <row r="3424">
      <c r="A3424" s="160" t="n">
        <v>40158</v>
      </c>
      <c r="B3424" s="9" t="n">
        <v>7.09</v>
      </c>
    </row>
    <row r="3425">
      <c r="A3425" s="160" t="n">
        <v>40161</v>
      </c>
      <c r="B3425" s="9" t="n">
        <v>6.97</v>
      </c>
    </row>
    <row r="3426">
      <c r="A3426" s="160" t="n">
        <v>40162</v>
      </c>
      <c r="B3426" s="9" t="n">
        <v>6.86</v>
      </c>
    </row>
    <row r="3427">
      <c r="A3427" s="160" t="n">
        <v>40163</v>
      </c>
      <c r="B3427" s="9" t="n">
        <v>6.82</v>
      </c>
    </row>
    <row r="3428">
      <c r="A3428" s="160" t="n">
        <v>40164</v>
      </c>
      <c r="B3428" s="9" t="n">
        <v>6.91</v>
      </c>
    </row>
    <row r="3429">
      <c r="A3429" s="160" t="n">
        <v>40165</v>
      </c>
      <c r="B3429" s="9" t="n">
        <v>6.84</v>
      </c>
    </row>
    <row r="3430">
      <c r="A3430" s="160" t="n">
        <v>40168</v>
      </c>
      <c r="B3430" s="9" t="n">
        <v>6.72</v>
      </c>
    </row>
    <row r="3431">
      <c r="A3431" s="160" t="n">
        <v>40169</v>
      </c>
      <c r="B3431" s="9" t="n">
        <v>6.65</v>
      </c>
    </row>
    <row r="3432">
      <c r="A3432" s="160" t="n">
        <v>40170</v>
      </c>
      <c r="B3432" s="9" t="n">
        <v>6.6</v>
      </c>
    </row>
    <row r="3433">
      <c r="A3433" s="160" t="n">
        <v>40171</v>
      </c>
      <c r="B3433" s="9" t="n">
        <v>6.54</v>
      </c>
    </row>
    <row r="3434">
      <c r="A3434" s="160" t="n">
        <v>40172</v>
      </c>
    </row>
    <row r="3435">
      <c r="A3435" s="160" t="n">
        <v>40175</v>
      </c>
      <c r="B3435" s="9" t="n">
        <v>6.5</v>
      </c>
    </row>
    <row r="3436">
      <c r="A3436" s="160" t="n">
        <v>40176</v>
      </c>
      <c r="B3436" s="9" t="n">
        <v>6.49</v>
      </c>
    </row>
    <row r="3437">
      <c r="A3437" s="160" t="n">
        <v>40177</v>
      </c>
      <c r="B3437" s="9" t="n">
        <v>6.5</v>
      </c>
    </row>
    <row r="3438">
      <c r="A3438" s="160" t="n">
        <v>40178</v>
      </c>
      <c r="B3438" s="9" t="n">
        <v>6.39</v>
      </c>
    </row>
    <row r="3439">
      <c r="A3439" s="160" t="n">
        <v>40179</v>
      </c>
    </row>
    <row r="3440">
      <c r="A3440" s="160" t="n">
        <v>40182</v>
      </c>
      <c r="B3440" s="9" t="n">
        <v>6.34</v>
      </c>
    </row>
    <row r="3441">
      <c r="A3441" s="160" t="n">
        <v>40183</v>
      </c>
      <c r="B3441" s="9" t="n">
        <v>6.3</v>
      </c>
    </row>
    <row r="3442">
      <c r="A3442" s="160" t="n">
        <v>40184</v>
      </c>
      <c r="B3442" s="9" t="n">
        <v>6.17</v>
      </c>
    </row>
    <row r="3443">
      <c r="A3443" s="160" t="n">
        <v>40185</v>
      </c>
      <c r="B3443" s="9" t="n">
        <v>6.03</v>
      </c>
    </row>
    <row r="3444">
      <c r="A3444" s="160" t="n">
        <v>40186</v>
      </c>
      <c r="B3444" s="9" t="n">
        <v>6.02</v>
      </c>
    </row>
    <row r="3445">
      <c r="A3445" s="160" t="n">
        <v>40189</v>
      </c>
      <c r="B3445" s="9" t="n">
        <v>5.99</v>
      </c>
    </row>
    <row r="3446">
      <c r="A3446" s="160" t="n">
        <v>40190</v>
      </c>
      <c r="B3446" s="9" t="n">
        <v>6.07</v>
      </c>
    </row>
    <row r="3447">
      <c r="A3447" s="160" t="n">
        <v>40191</v>
      </c>
      <c r="B3447" s="9" t="n">
        <v>6.03</v>
      </c>
    </row>
    <row r="3448">
      <c r="A3448" s="160" t="n">
        <v>40192</v>
      </c>
      <c r="B3448" s="9" t="n">
        <v>6.04</v>
      </c>
    </row>
    <row r="3449">
      <c r="A3449" s="160" t="n">
        <v>40193</v>
      </c>
      <c r="B3449" s="9" t="n">
        <v>6.1</v>
      </c>
    </row>
    <row r="3450">
      <c r="A3450" s="160" t="n">
        <v>40196</v>
      </c>
      <c r="B3450" s="9" t="n">
        <v>6.1</v>
      </c>
    </row>
    <row r="3451">
      <c r="A3451" s="160" t="n">
        <v>40197</v>
      </c>
      <c r="B3451" s="9" t="n">
        <v>6.11</v>
      </c>
    </row>
    <row r="3452">
      <c r="A3452" s="160" t="n">
        <v>40198</v>
      </c>
      <c r="B3452" s="9" t="n">
        <v>6.16</v>
      </c>
    </row>
    <row r="3453">
      <c r="A3453" s="160" t="n">
        <v>40199</v>
      </c>
      <c r="B3453" s="9" t="n">
        <v>6.24</v>
      </c>
    </row>
    <row r="3454">
      <c r="A3454" s="160" t="n">
        <v>40200</v>
      </c>
      <c r="B3454" s="9" t="n">
        <v>6.36</v>
      </c>
    </row>
    <row r="3455">
      <c r="A3455" s="160" t="n">
        <v>40203</v>
      </c>
      <c r="B3455" s="9" t="n">
        <v>6.42</v>
      </c>
    </row>
    <row r="3456">
      <c r="A3456" s="160" t="n">
        <v>40204</v>
      </c>
      <c r="B3456" s="9" t="n">
        <v>6.44</v>
      </c>
    </row>
    <row r="3457">
      <c r="A3457" s="160" t="n">
        <v>40205</v>
      </c>
      <c r="B3457" s="9" t="n">
        <v>6.41</v>
      </c>
    </row>
    <row r="3458">
      <c r="A3458" s="160" t="n">
        <v>40206</v>
      </c>
      <c r="B3458" s="9" t="n">
        <v>6.41</v>
      </c>
    </row>
    <row r="3459">
      <c r="A3459" s="160" t="n">
        <v>40207</v>
      </c>
      <c r="B3459" s="9" t="n">
        <v>6.46</v>
      </c>
    </row>
    <row r="3460">
      <c r="A3460" s="160" t="n">
        <v>40209</v>
      </c>
      <c r="B3460" s="9" t="n">
        <v>6.54</v>
      </c>
    </row>
    <row r="3461">
      <c r="A3461" s="160" t="n">
        <v>40210</v>
      </c>
      <c r="B3461" s="9" t="n">
        <v>6.54</v>
      </c>
    </row>
    <row r="3462">
      <c r="A3462" s="160" t="n">
        <v>40211</v>
      </c>
      <c r="B3462" s="9" t="n">
        <v>6.54</v>
      </c>
    </row>
    <row r="3463">
      <c r="A3463" s="160" t="n">
        <v>40212</v>
      </c>
      <c r="B3463" s="9" t="n">
        <v>6.46</v>
      </c>
    </row>
    <row r="3464">
      <c r="A3464" s="160" t="n">
        <v>40213</v>
      </c>
      <c r="B3464" s="9" t="n">
        <v>6.59</v>
      </c>
    </row>
    <row r="3465">
      <c r="A3465" s="160" t="n">
        <v>40214</v>
      </c>
      <c r="B3465" s="9" t="n">
        <v>6.81</v>
      </c>
    </row>
    <row r="3466">
      <c r="A3466" s="160" t="n">
        <v>40217</v>
      </c>
      <c r="B3466" s="9" t="n">
        <v>6.85</v>
      </c>
    </row>
    <row r="3467">
      <c r="A3467" s="160" t="n">
        <v>40218</v>
      </c>
      <c r="B3467" s="9" t="n">
        <v>6.88</v>
      </c>
    </row>
    <row r="3468">
      <c r="A3468" s="160" t="n">
        <v>40219</v>
      </c>
      <c r="B3468" s="9" t="n">
        <v>6.93</v>
      </c>
    </row>
    <row r="3469">
      <c r="A3469" s="160" t="n">
        <v>40220</v>
      </c>
      <c r="B3469" s="9" t="n">
        <v>6.98</v>
      </c>
    </row>
    <row r="3470">
      <c r="A3470" s="160" t="n">
        <v>40221</v>
      </c>
      <c r="B3470" s="9" t="n">
        <v>7.03</v>
      </c>
    </row>
    <row r="3471">
      <c r="A3471" s="160" t="n">
        <v>40224</v>
      </c>
      <c r="B3471" s="9" t="n">
        <v>7.01</v>
      </c>
    </row>
    <row r="3472">
      <c r="A3472" s="160" t="n">
        <v>40225</v>
      </c>
      <c r="B3472" s="9" t="n">
        <v>7.02</v>
      </c>
    </row>
    <row r="3473">
      <c r="A3473" s="160" t="n">
        <v>40226</v>
      </c>
      <c r="B3473" s="9" t="n">
        <v>6.8</v>
      </c>
    </row>
    <row r="3474">
      <c r="A3474" s="160" t="n">
        <v>40227</v>
      </c>
      <c r="B3474" s="9" t="n">
        <v>6.65</v>
      </c>
    </row>
    <row r="3475">
      <c r="A3475" s="160" t="n">
        <v>40228</v>
      </c>
      <c r="B3475" s="9" t="n">
        <v>6.56</v>
      </c>
    </row>
    <row r="3476">
      <c r="A3476" s="160" t="n">
        <v>40231</v>
      </c>
      <c r="B3476" s="9" t="n">
        <v>6.5</v>
      </c>
    </row>
    <row r="3477">
      <c r="A3477" s="160" t="n">
        <v>40232</v>
      </c>
      <c r="B3477" s="9" t="n">
        <v>6.6</v>
      </c>
    </row>
    <row r="3478">
      <c r="A3478" s="160" t="n">
        <v>40233</v>
      </c>
      <c r="B3478" s="9" t="n">
        <v>6.58</v>
      </c>
    </row>
    <row r="3479">
      <c r="A3479" s="160" t="n">
        <v>40234</v>
      </c>
      <c r="B3479" s="9" t="n">
        <v>6.65</v>
      </c>
    </row>
    <row r="3480">
      <c r="A3480" s="160" t="n">
        <v>40235</v>
      </c>
      <c r="B3480" s="9" t="n">
        <v>6.66</v>
      </c>
    </row>
    <row r="3481">
      <c r="A3481" s="160" t="n">
        <v>40237</v>
      </c>
      <c r="B3481" s="9" t="n">
        <v>6.71</v>
      </c>
    </row>
    <row r="3482">
      <c r="A3482" s="160" t="n">
        <v>40238</v>
      </c>
      <c r="B3482" s="9" t="n">
        <v>6.66</v>
      </c>
    </row>
    <row r="3483">
      <c r="A3483" s="160" t="n">
        <v>40239</v>
      </c>
      <c r="B3483" s="9" t="n">
        <v>6.58</v>
      </c>
    </row>
    <row r="3484">
      <c r="A3484" s="160" t="n">
        <v>40240</v>
      </c>
      <c r="B3484" s="9" t="n">
        <v>6.54</v>
      </c>
    </row>
    <row r="3485">
      <c r="A3485" s="160" t="n">
        <v>40241</v>
      </c>
      <c r="B3485" s="9" t="n">
        <v>6.49</v>
      </c>
    </row>
    <row r="3486">
      <c r="A3486" s="160" t="n">
        <v>40242</v>
      </c>
      <c r="B3486" s="9" t="n">
        <v>6.37</v>
      </c>
    </row>
    <row r="3487">
      <c r="A3487" s="160" t="n">
        <v>40245</v>
      </c>
      <c r="B3487" s="9" t="n">
        <v>6.27</v>
      </c>
    </row>
    <row r="3488">
      <c r="A3488" s="160" t="n">
        <v>40246</v>
      </c>
      <c r="B3488" s="9" t="n">
        <v>6.23</v>
      </c>
    </row>
    <row r="3489">
      <c r="A3489" s="160" t="n">
        <v>40247</v>
      </c>
      <c r="B3489" s="9" t="n">
        <v>6.16</v>
      </c>
    </row>
    <row r="3490">
      <c r="A3490" s="160" t="n">
        <v>40248</v>
      </c>
      <c r="B3490" s="9" t="n">
        <v>6.15</v>
      </c>
    </row>
    <row r="3491">
      <c r="A3491" s="160" t="n">
        <v>40249</v>
      </c>
      <c r="B3491" s="9" t="n">
        <v>6.11</v>
      </c>
    </row>
    <row r="3492">
      <c r="A3492" s="160" t="n">
        <v>40252</v>
      </c>
      <c r="B3492" s="9" t="n">
        <v>6.12</v>
      </c>
    </row>
    <row r="3493">
      <c r="A3493" s="160" t="n">
        <v>40253</v>
      </c>
      <c r="B3493" s="9" t="n">
        <v>6.16</v>
      </c>
    </row>
    <row r="3494">
      <c r="A3494" s="160" t="n">
        <v>40254</v>
      </c>
      <c r="B3494" s="9" t="n">
        <v>6.11</v>
      </c>
    </row>
    <row r="3495">
      <c r="A3495" s="160" t="n">
        <v>40255</v>
      </c>
      <c r="B3495" s="9" t="n">
        <v>6.02</v>
      </c>
    </row>
    <row r="3496">
      <c r="A3496" s="160" t="n">
        <v>40256</v>
      </c>
      <c r="B3496" s="9" t="n">
        <v>5.98</v>
      </c>
    </row>
    <row r="3497">
      <c r="A3497" s="160" t="n">
        <v>40259</v>
      </c>
      <c r="B3497" s="9" t="n">
        <v>6.02</v>
      </c>
    </row>
    <row r="3498">
      <c r="A3498" s="160" t="n">
        <v>40260</v>
      </c>
      <c r="B3498" s="9" t="n">
        <v>6</v>
      </c>
    </row>
    <row r="3499">
      <c r="A3499" s="160" t="n">
        <v>40261</v>
      </c>
      <c r="B3499" s="9" t="n">
        <v>5.85</v>
      </c>
    </row>
    <row r="3500">
      <c r="A3500" s="160" t="n">
        <v>40262</v>
      </c>
      <c r="B3500" s="9" t="n">
        <v>5.78</v>
      </c>
    </row>
    <row r="3501">
      <c r="A3501" s="160" t="n">
        <v>40263</v>
      </c>
      <c r="B3501" s="9" t="n">
        <v>5.8</v>
      </c>
    </row>
    <row r="3502">
      <c r="A3502" s="160" t="n">
        <v>40266</v>
      </c>
      <c r="B3502" s="9" t="n">
        <v>5.79</v>
      </c>
    </row>
    <row r="3503">
      <c r="A3503" s="160" t="n">
        <v>40267</v>
      </c>
      <c r="B3503" s="9" t="n">
        <v>5.77</v>
      </c>
    </row>
    <row r="3504">
      <c r="A3504" s="160" t="n">
        <v>40268</v>
      </c>
      <c r="B3504" s="9" t="n">
        <v>5.84</v>
      </c>
    </row>
    <row r="3505">
      <c r="A3505" s="160" t="n">
        <v>40269</v>
      </c>
      <c r="B3505" s="9" t="n">
        <v>5.82</v>
      </c>
    </row>
    <row r="3506">
      <c r="A3506" s="160" t="n">
        <v>40270</v>
      </c>
    </row>
    <row r="3507">
      <c r="A3507" s="160" t="n">
        <v>40273</v>
      </c>
      <c r="B3507" s="9" t="n">
        <v>5.65</v>
      </c>
    </row>
    <row r="3508">
      <c r="A3508" s="160" t="n">
        <v>40274</v>
      </c>
      <c r="B3508" s="9" t="n">
        <v>5.65</v>
      </c>
    </row>
    <row r="3509">
      <c r="A3509" s="160" t="n">
        <v>40275</v>
      </c>
      <c r="B3509" s="9" t="n">
        <v>5.72</v>
      </c>
    </row>
    <row r="3510">
      <c r="A3510" s="160" t="n">
        <v>40276</v>
      </c>
      <c r="B3510" s="9" t="n">
        <v>5.7</v>
      </c>
    </row>
    <row r="3511">
      <c r="A3511" s="160" t="n">
        <v>40277</v>
      </c>
      <c r="B3511" s="9" t="n">
        <v>5.68</v>
      </c>
    </row>
    <row r="3512">
      <c r="A3512" s="160" t="n">
        <v>40280</v>
      </c>
      <c r="B3512" s="9" t="n">
        <v>5.68</v>
      </c>
    </row>
    <row r="3513">
      <c r="A3513" s="160" t="n">
        <v>40281</v>
      </c>
      <c r="B3513" s="9" t="n">
        <v>5.66</v>
      </c>
    </row>
    <row r="3514">
      <c r="A3514" s="160" t="n">
        <v>40282</v>
      </c>
      <c r="B3514" s="9" t="n">
        <v>5.57</v>
      </c>
    </row>
    <row r="3515">
      <c r="A3515" s="160" t="n">
        <v>40283</v>
      </c>
      <c r="B3515" s="9" t="n">
        <v>5.52</v>
      </c>
    </row>
    <row r="3516">
      <c r="A3516" s="160" t="n">
        <v>40284</v>
      </c>
      <c r="B3516" s="9" t="n">
        <v>5.57</v>
      </c>
    </row>
    <row r="3517">
      <c r="A3517" s="160" t="n">
        <v>40287</v>
      </c>
      <c r="B3517" s="9" t="n">
        <v>5.59</v>
      </c>
    </row>
    <row r="3518">
      <c r="A3518" s="160" t="n">
        <v>40288</v>
      </c>
      <c r="B3518" s="9" t="n">
        <v>5.54</v>
      </c>
    </row>
    <row r="3519">
      <c r="A3519" s="160" t="n">
        <v>40289</v>
      </c>
      <c r="B3519" s="9" t="n">
        <v>5.55</v>
      </c>
    </row>
    <row r="3520">
      <c r="A3520" s="160" t="n">
        <v>40290</v>
      </c>
      <c r="B3520" s="9" t="n">
        <v>5.5</v>
      </c>
    </row>
    <row r="3521">
      <c r="A3521" s="160" t="n">
        <v>40291</v>
      </c>
      <c r="B3521" s="9" t="n">
        <v>5.44</v>
      </c>
    </row>
    <row r="3522">
      <c r="A3522" s="160" t="n">
        <v>40294</v>
      </c>
      <c r="B3522" s="9" t="n">
        <v>5.42</v>
      </c>
    </row>
    <row r="3523">
      <c r="A3523" s="160" t="n">
        <v>40295</v>
      </c>
      <c r="B3523" s="9" t="n">
        <v>5.55</v>
      </c>
    </row>
    <row r="3524">
      <c r="A3524" s="160" t="n">
        <v>40296</v>
      </c>
      <c r="B3524" s="9" t="n">
        <v>5.51</v>
      </c>
    </row>
    <row r="3525">
      <c r="A3525" s="160" t="n">
        <v>40297</v>
      </c>
      <c r="B3525" s="9" t="n">
        <v>5.54</v>
      </c>
    </row>
    <row r="3526">
      <c r="A3526" s="160" t="n">
        <v>40298</v>
      </c>
      <c r="B3526" s="9" t="n">
        <v>5.61</v>
      </c>
    </row>
    <row r="3527">
      <c r="A3527" s="160" t="n">
        <v>40301</v>
      </c>
      <c r="B3527" s="9" t="n">
        <v>5.57</v>
      </c>
    </row>
    <row r="3528">
      <c r="A3528" s="160" t="n">
        <v>40302</v>
      </c>
      <c r="B3528" s="9" t="n">
        <v>5.68</v>
      </c>
    </row>
    <row r="3529">
      <c r="A3529" s="160" t="n">
        <v>40303</v>
      </c>
      <c r="B3529" s="9" t="n">
        <v>5.91</v>
      </c>
    </row>
    <row r="3530">
      <c r="A3530" s="160" t="n">
        <v>40304</v>
      </c>
      <c r="B3530" s="9" t="n">
        <v>6.26</v>
      </c>
    </row>
    <row r="3531">
      <c r="A3531" s="160" t="n">
        <v>40305</v>
      </c>
      <c r="B3531" s="9" t="n">
        <v>6.47</v>
      </c>
    </row>
    <row r="3532">
      <c r="A3532" s="160" t="n">
        <v>40308</v>
      </c>
      <c r="B3532" s="9" t="n">
        <v>6.25</v>
      </c>
    </row>
    <row r="3533">
      <c r="A3533" s="160" t="n">
        <v>40309</v>
      </c>
      <c r="B3533" s="9" t="n">
        <v>6.34</v>
      </c>
    </row>
    <row r="3534">
      <c r="A3534" s="160" t="n">
        <v>40310</v>
      </c>
      <c r="B3534" s="9" t="n">
        <v>6.18</v>
      </c>
    </row>
    <row r="3535">
      <c r="A3535" s="160" t="n">
        <v>40311</v>
      </c>
      <c r="B3535" s="9" t="n">
        <v>6.14</v>
      </c>
    </row>
    <row r="3536">
      <c r="A3536" s="160" t="n">
        <v>40312</v>
      </c>
      <c r="B3536" s="9" t="n">
        <v>6.33</v>
      </c>
    </row>
    <row r="3537">
      <c r="A3537" s="160" t="n">
        <v>40315</v>
      </c>
      <c r="B3537" s="9" t="n">
        <v>6.36</v>
      </c>
    </row>
    <row r="3538">
      <c r="A3538" s="160" t="n">
        <v>40316</v>
      </c>
      <c r="B3538" s="9" t="n">
        <v>6.46</v>
      </c>
    </row>
    <row r="3539">
      <c r="A3539" s="160" t="n">
        <v>40317</v>
      </c>
      <c r="B3539" s="9" t="n">
        <v>6.59</v>
      </c>
    </row>
    <row r="3540">
      <c r="A3540" s="160" t="n">
        <v>40318</v>
      </c>
      <c r="B3540" s="9" t="n">
        <v>6.92</v>
      </c>
    </row>
    <row r="3541">
      <c r="A3541" s="160" t="n">
        <v>40319</v>
      </c>
      <c r="B3541" s="9" t="n">
        <v>7.02</v>
      </c>
    </row>
    <row r="3542">
      <c r="A3542" s="160" t="n">
        <v>40322</v>
      </c>
      <c r="B3542" s="9" t="n">
        <v>6.97</v>
      </c>
    </row>
    <row r="3543">
      <c r="A3543" s="160" t="n">
        <v>40323</v>
      </c>
      <c r="B3543" s="9" t="n">
        <v>7.24</v>
      </c>
    </row>
    <row r="3544">
      <c r="A3544" s="160" t="n">
        <v>40324</v>
      </c>
      <c r="B3544" s="9" t="n">
        <v>7.07</v>
      </c>
    </row>
    <row r="3545">
      <c r="A3545" s="160" t="n">
        <v>40325</v>
      </c>
      <c r="B3545" s="9" t="n">
        <v>6.88</v>
      </c>
    </row>
    <row r="3546">
      <c r="A3546" s="160" t="n">
        <v>40326</v>
      </c>
      <c r="B3546" s="9" t="n">
        <v>6.9</v>
      </c>
    </row>
    <row r="3547">
      <c r="A3547" s="160" t="n">
        <v>40329</v>
      </c>
      <c r="B3547" s="9" t="n">
        <v>6.98</v>
      </c>
    </row>
    <row r="3548">
      <c r="A3548" s="160" t="n">
        <v>40330</v>
      </c>
      <c r="B3548" s="9" t="n">
        <v>7.04</v>
      </c>
    </row>
    <row r="3549">
      <c r="A3549" s="160" t="n">
        <v>40331</v>
      </c>
      <c r="B3549" s="9" t="n">
        <v>7.04</v>
      </c>
    </row>
    <row r="3550">
      <c r="A3550" s="160" t="n">
        <v>40332</v>
      </c>
      <c r="B3550" s="9" t="n">
        <v>6.93</v>
      </c>
    </row>
    <row r="3551">
      <c r="A3551" s="160" t="n">
        <v>40333</v>
      </c>
      <c r="B3551" s="9" t="n">
        <v>7.14</v>
      </c>
    </row>
    <row r="3552">
      <c r="A3552" s="160" t="n">
        <v>40336</v>
      </c>
      <c r="B3552" s="9" t="n">
        <v>7.18</v>
      </c>
    </row>
    <row r="3553">
      <c r="A3553" s="160" t="n">
        <v>40337</v>
      </c>
      <c r="B3553" s="9" t="n">
        <v>7.27</v>
      </c>
    </row>
    <row r="3554">
      <c r="A3554" s="160" t="n">
        <v>40338</v>
      </c>
      <c r="B3554" s="9" t="n">
        <v>7.26</v>
      </c>
    </row>
    <row r="3555">
      <c r="A3555" s="160" t="n">
        <v>40339</v>
      </c>
      <c r="B3555" s="9" t="n">
        <v>7.19</v>
      </c>
    </row>
    <row r="3556">
      <c r="A3556" s="160" t="n">
        <v>40340</v>
      </c>
      <c r="B3556" s="9" t="n">
        <v>7.27</v>
      </c>
    </row>
    <row r="3557">
      <c r="A3557" s="160" t="n">
        <v>40343</v>
      </c>
      <c r="B3557" s="9" t="n">
        <v>7.16</v>
      </c>
    </row>
    <row r="3558">
      <c r="A3558" s="160" t="n">
        <v>40344</v>
      </c>
      <c r="B3558" s="9" t="n">
        <v>7.03</v>
      </c>
    </row>
    <row r="3559">
      <c r="A3559" s="160" t="n">
        <v>40345</v>
      </c>
      <c r="B3559" s="9" t="n">
        <v>6.97</v>
      </c>
    </row>
    <row r="3560">
      <c r="A3560" s="160" t="n">
        <v>40346</v>
      </c>
      <c r="B3560" s="9" t="n">
        <v>6.91</v>
      </c>
    </row>
    <row r="3561">
      <c r="A3561" s="160" t="n">
        <v>40347</v>
      </c>
      <c r="B3561" s="9" t="n">
        <v>6.82</v>
      </c>
    </row>
    <row r="3562">
      <c r="A3562" s="160" t="n">
        <v>40350</v>
      </c>
      <c r="B3562" s="9" t="n">
        <v>6.68</v>
      </c>
    </row>
    <row r="3563">
      <c r="A3563" s="160" t="n">
        <v>40351</v>
      </c>
      <c r="B3563" s="9" t="n">
        <v>6.75</v>
      </c>
    </row>
    <row r="3564">
      <c r="A3564" s="160" t="n">
        <v>40352</v>
      </c>
      <c r="B3564" s="9" t="n">
        <v>6.82</v>
      </c>
    </row>
    <row r="3565">
      <c r="A3565" s="160" t="n">
        <v>40353</v>
      </c>
      <c r="B3565" s="9" t="n">
        <v>6.89</v>
      </c>
    </row>
    <row r="3566">
      <c r="A3566" s="160" t="n">
        <v>40354</v>
      </c>
      <c r="B3566" s="9" t="n">
        <v>6.9</v>
      </c>
    </row>
    <row r="3567">
      <c r="A3567" s="160" t="n">
        <v>40357</v>
      </c>
      <c r="B3567" s="9" t="n">
        <v>6.93</v>
      </c>
    </row>
    <row r="3568">
      <c r="A3568" s="160" t="n">
        <v>40358</v>
      </c>
      <c r="B3568" s="9" t="n">
        <v>7.06</v>
      </c>
    </row>
    <row r="3569">
      <c r="A3569" s="160" t="n">
        <v>40359</v>
      </c>
      <c r="B3569" s="9" t="n">
        <v>7.13</v>
      </c>
    </row>
    <row r="3570">
      <c r="A3570" s="160" t="n">
        <v>40360</v>
      </c>
      <c r="B3570" s="9" t="n">
        <v>7.17</v>
      </c>
    </row>
    <row r="3571">
      <c r="A3571" s="160" t="n">
        <v>40361</v>
      </c>
      <c r="B3571" s="9" t="n">
        <v>7.13</v>
      </c>
    </row>
    <row r="3572">
      <c r="A3572" s="160" t="n">
        <v>40364</v>
      </c>
      <c r="B3572" s="9" t="n">
        <v>7.13</v>
      </c>
    </row>
    <row r="3573">
      <c r="A3573" s="160" t="n">
        <v>40365</v>
      </c>
      <c r="B3573" s="9" t="n">
        <v>7.14</v>
      </c>
    </row>
    <row r="3574">
      <c r="A3574" s="160" t="n">
        <v>40366</v>
      </c>
      <c r="B3574" s="9" t="n">
        <v>7.1</v>
      </c>
    </row>
    <row r="3575">
      <c r="A3575" s="160" t="n">
        <v>40367</v>
      </c>
      <c r="B3575" s="9" t="n">
        <v>6.98</v>
      </c>
    </row>
    <row r="3576">
      <c r="A3576" s="160" t="n">
        <v>40368</v>
      </c>
      <c r="B3576" s="9" t="n">
        <v>6.88</v>
      </c>
    </row>
    <row r="3577">
      <c r="A3577" s="160" t="n">
        <v>40371</v>
      </c>
      <c r="B3577" s="9" t="n">
        <v>6.85</v>
      </c>
    </row>
    <row r="3578">
      <c r="A3578" s="160" t="n">
        <v>40372</v>
      </c>
      <c r="B3578" s="9" t="n">
        <v>6.7</v>
      </c>
    </row>
    <row r="3579">
      <c r="A3579" s="160" t="n">
        <v>40373</v>
      </c>
      <c r="B3579" s="9" t="n">
        <v>6.68</v>
      </c>
    </row>
    <row r="3580">
      <c r="A3580" s="160" t="n">
        <v>40374</v>
      </c>
      <c r="B3580" s="9" t="n">
        <v>6.73</v>
      </c>
    </row>
    <row r="3581">
      <c r="A3581" s="160" t="n">
        <v>40375</v>
      </c>
      <c r="B3581" s="9" t="n">
        <v>6.77</v>
      </c>
    </row>
    <row r="3582">
      <c r="A3582" s="160" t="n">
        <v>40378</v>
      </c>
      <c r="B3582" s="9" t="n">
        <v>6.77</v>
      </c>
    </row>
    <row r="3583">
      <c r="A3583" s="160" t="n">
        <v>40379</v>
      </c>
      <c r="B3583" s="9" t="n">
        <v>6.79</v>
      </c>
    </row>
    <row r="3584">
      <c r="A3584" s="160" t="n">
        <v>40380</v>
      </c>
      <c r="B3584" s="9" t="n">
        <v>6.75</v>
      </c>
    </row>
    <row r="3585">
      <c r="A3585" s="160" t="n">
        <v>40381</v>
      </c>
      <c r="B3585" s="9" t="n">
        <v>6.67</v>
      </c>
    </row>
    <row r="3586">
      <c r="A3586" s="160" t="n">
        <v>40382</v>
      </c>
      <c r="B3586" s="9" t="n">
        <v>6.59</v>
      </c>
    </row>
    <row r="3587">
      <c r="A3587" s="160" t="n">
        <v>40385</v>
      </c>
      <c r="B3587" s="9" t="n">
        <v>6.54</v>
      </c>
    </row>
    <row r="3588">
      <c r="A3588" s="160" t="n">
        <v>40386</v>
      </c>
      <c r="B3588" s="9" t="n">
        <v>6.43</v>
      </c>
    </row>
    <row r="3589">
      <c r="A3589" s="160" t="n">
        <v>40387</v>
      </c>
      <c r="B3589" s="9" t="n">
        <v>6.47</v>
      </c>
    </row>
    <row r="3590">
      <c r="A3590" s="160" t="n">
        <v>40388</v>
      </c>
      <c r="B3590" s="9" t="n">
        <v>6.48</v>
      </c>
    </row>
    <row r="3591">
      <c r="A3591" s="160" t="n">
        <v>40389</v>
      </c>
      <c r="B3591" s="9" t="n">
        <v>6.57</v>
      </c>
    </row>
    <row r="3592">
      <c r="A3592" s="160" t="n">
        <v>40390</v>
      </c>
      <c r="B3592" s="9" t="n">
        <v>6.59</v>
      </c>
    </row>
    <row r="3593">
      <c r="A3593" s="160" t="n">
        <v>40392</v>
      </c>
      <c r="B3593" s="9" t="n">
        <v>6.54</v>
      </c>
    </row>
    <row r="3594">
      <c r="A3594" s="160" t="n">
        <v>40393</v>
      </c>
      <c r="B3594" s="9" t="n">
        <v>6.55</v>
      </c>
    </row>
    <row r="3595">
      <c r="A3595" s="160" t="n">
        <v>40394</v>
      </c>
      <c r="B3595" s="9" t="n">
        <v>6.49</v>
      </c>
    </row>
    <row r="3596">
      <c r="A3596" s="160" t="n">
        <v>40395</v>
      </c>
      <c r="B3596" s="9" t="n">
        <v>6.51</v>
      </c>
    </row>
    <row r="3597">
      <c r="A3597" s="160" t="n">
        <v>40396</v>
      </c>
      <c r="B3597" s="9" t="n">
        <v>6.57</v>
      </c>
    </row>
    <row r="3598">
      <c r="A3598" s="160" t="n">
        <v>40399</v>
      </c>
      <c r="B3598" s="9" t="n">
        <v>6.54</v>
      </c>
    </row>
    <row r="3599">
      <c r="A3599" s="160" t="n">
        <v>40400</v>
      </c>
      <c r="B3599" s="9" t="n">
        <v>6.6</v>
      </c>
    </row>
    <row r="3600">
      <c r="A3600" s="160" t="n">
        <v>40401</v>
      </c>
      <c r="B3600" s="9" t="n">
        <v>6.78</v>
      </c>
    </row>
    <row r="3601">
      <c r="A3601" s="160" t="n">
        <v>40402</v>
      </c>
      <c r="B3601" s="9" t="n">
        <v>6.83</v>
      </c>
    </row>
    <row r="3602">
      <c r="A3602" s="160" t="n">
        <v>40403</v>
      </c>
      <c r="B3602" s="9" t="n">
        <v>6.87</v>
      </c>
    </row>
    <row r="3603">
      <c r="A3603" s="160" t="n">
        <v>40406</v>
      </c>
      <c r="B3603" s="9" t="n">
        <v>6.91</v>
      </c>
    </row>
    <row r="3604">
      <c r="A3604" s="160" t="n">
        <v>40407</v>
      </c>
      <c r="B3604" s="9" t="n">
        <v>6.82</v>
      </c>
    </row>
    <row r="3605">
      <c r="A3605" s="160" t="n">
        <v>40408</v>
      </c>
      <c r="B3605" s="9" t="n">
        <v>6.78</v>
      </c>
    </row>
    <row r="3606">
      <c r="A3606" s="160" t="n">
        <v>40409</v>
      </c>
      <c r="B3606" s="9" t="n">
        <v>6.82</v>
      </c>
    </row>
    <row r="3607">
      <c r="A3607" s="160" t="n">
        <v>40410</v>
      </c>
      <c r="B3607" s="9" t="n">
        <v>6.8</v>
      </c>
    </row>
    <row r="3608">
      <c r="A3608" s="160" t="n">
        <v>40413</v>
      </c>
      <c r="B3608" s="9" t="n">
        <v>6.82</v>
      </c>
    </row>
    <row r="3609">
      <c r="A3609" s="160" t="n">
        <v>40414</v>
      </c>
      <c r="B3609" s="9" t="n">
        <v>6.93</v>
      </c>
    </row>
    <row r="3610">
      <c r="A3610" s="160" t="n">
        <v>40415</v>
      </c>
      <c r="B3610" s="9" t="n">
        <v>6.92</v>
      </c>
    </row>
    <row r="3611">
      <c r="A3611" s="160" t="n">
        <v>40416</v>
      </c>
      <c r="B3611" s="9" t="n">
        <v>6.93</v>
      </c>
    </row>
    <row r="3612">
      <c r="A3612" s="160" t="n">
        <v>40417</v>
      </c>
      <c r="B3612" s="9" t="n">
        <v>6.81</v>
      </c>
    </row>
    <row r="3613">
      <c r="A3613" s="160" t="n">
        <v>40420</v>
      </c>
      <c r="B3613" s="9" t="n">
        <v>6.89</v>
      </c>
    </row>
    <row r="3614">
      <c r="A3614" s="160" t="n">
        <v>40421</v>
      </c>
      <c r="B3614" s="9" t="n">
        <v>6.92</v>
      </c>
    </row>
    <row r="3615">
      <c r="A3615" s="160" t="n">
        <v>40422</v>
      </c>
      <c r="B3615" s="9" t="n">
        <v>6.8</v>
      </c>
    </row>
    <row r="3616">
      <c r="A3616" s="160" t="n">
        <v>40423</v>
      </c>
      <c r="B3616" s="9" t="n">
        <v>6.72</v>
      </c>
    </row>
    <row r="3617">
      <c r="A3617" s="160" t="n">
        <v>40424</v>
      </c>
      <c r="B3617" s="9" t="n">
        <v>6.62</v>
      </c>
    </row>
    <row r="3618">
      <c r="A3618" s="160" t="n">
        <v>40427</v>
      </c>
      <c r="B3618" s="9" t="n">
        <v>6.62</v>
      </c>
    </row>
    <row r="3619">
      <c r="A3619" s="160" t="n">
        <v>40428</v>
      </c>
      <c r="B3619" s="9" t="n">
        <v>6.68</v>
      </c>
    </row>
    <row r="3620">
      <c r="A3620" s="160" t="n">
        <v>40429</v>
      </c>
      <c r="B3620" s="9" t="n">
        <v>6.59</v>
      </c>
    </row>
    <row r="3621">
      <c r="A3621" s="160" t="n">
        <v>40430</v>
      </c>
      <c r="B3621" s="9" t="n">
        <v>6.47</v>
      </c>
    </row>
    <row r="3622">
      <c r="A3622" s="160" t="n">
        <v>40431</v>
      </c>
      <c r="B3622" s="9" t="n">
        <v>6.37</v>
      </c>
    </row>
    <row r="3623">
      <c r="A3623" s="160" t="n">
        <v>40434</v>
      </c>
      <c r="B3623" s="9" t="n">
        <v>6.36</v>
      </c>
    </row>
    <row r="3624">
      <c r="A3624" s="160" t="n">
        <v>40435</v>
      </c>
      <c r="B3624" s="9" t="n">
        <v>6.36</v>
      </c>
    </row>
    <row r="3625">
      <c r="A3625" s="160" t="n">
        <v>40436</v>
      </c>
      <c r="B3625" s="9" t="n">
        <v>6.31</v>
      </c>
    </row>
    <row r="3626">
      <c r="A3626" s="160" t="n">
        <v>40437</v>
      </c>
      <c r="B3626" s="9" t="n">
        <v>6.25</v>
      </c>
    </row>
    <row r="3627">
      <c r="A3627" s="160" t="n">
        <v>40438</v>
      </c>
      <c r="B3627" s="9" t="n">
        <v>6.24</v>
      </c>
    </row>
    <row r="3628">
      <c r="A3628" s="160" t="n">
        <v>40441</v>
      </c>
      <c r="B3628" s="9" t="n">
        <v>6.25</v>
      </c>
    </row>
    <row r="3629">
      <c r="A3629" s="160" t="n">
        <v>40442</v>
      </c>
      <c r="B3629" s="9" t="n">
        <v>6.32</v>
      </c>
    </row>
    <row r="3630">
      <c r="A3630" s="160" t="n">
        <v>40443</v>
      </c>
      <c r="B3630" s="9" t="n">
        <v>6.35</v>
      </c>
    </row>
    <row r="3631">
      <c r="A3631" s="160" t="n">
        <v>40444</v>
      </c>
      <c r="B3631" s="9" t="n">
        <v>6.37</v>
      </c>
    </row>
    <row r="3632">
      <c r="A3632" s="160" t="n">
        <v>40445</v>
      </c>
      <c r="B3632" s="9" t="n">
        <v>6.32</v>
      </c>
    </row>
    <row r="3633">
      <c r="A3633" s="160" t="n">
        <v>40448</v>
      </c>
      <c r="B3633" s="9" t="n">
        <v>6.36</v>
      </c>
    </row>
    <row r="3634">
      <c r="A3634" s="160" t="n">
        <v>40449</v>
      </c>
      <c r="B3634" s="9" t="n">
        <v>6.36</v>
      </c>
    </row>
    <row r="3635">
      <c r="A3635" s="160" t="n">
        <v>40450</v>
      </c>
      <c r="B3635" s="9" t="n">
        <v>6.29</v>
      </c>
    </row>
    <row r="3636">
      <c r="A3636" s="160" t="n">
        <v>40451</v>
      </c>
      <c r="B3636" s="9" t="n">
        <v>6.26</v>
      </c>
    </row>
    <row r="3637">
      <c r="A3637" s="160" t="n">
        <v>40452</v>
      </c>
      <c r="B3637" s="9" t="n">
        <v>6.22</v>
      </c>
    </row>
    <row r="3638">
      <c r="A3638" s="160" t="n">
        <v>40455</v>
      </c>
      <c r="B3638" s="9" t="n">
        <v>6.23</v>
      </c>
    </row>
    <row r="3639">
      <c r="A3639" s="160" t="n">
        <v>40456</v>
      </c>
      <c r="B3639" s="9" t="n">
        <v>6.18</v>
      </c>
    </row>
    <row r="3640">
      <c r="A3640" s="160" t="n">
        <v>40457</v>
      </c>
      <c r="B3640" s="9" t="n">
        <v>6.15</v>
      </c>
    </row>
    <row r="3641">
      <c r="A3641" s="160" t="n">
        <v>40458</v>
      </c>
      <c r="B3641" s="9" t="n">
        <v>6.13</v>
      </c>
    </row>
    <row r="3642">
      <c r="A3642" s="160" t="n">
        <v>40459</v>
      </c>
      <c r="B3642" s="9" t="n">
        <v>6.12</v>
      </c>
    </row>
    <row r="3643">
      <c r="A3643" s="160" t="n">
        <v>40462</v>
      </c>
      <c r="B3643" s="9" t="n">
        <v>6.11</v>
      </c>
    </row>
    <row r="3644">
      <c r="A3644" s="160" t="n">
        <v>40463</v>
      </c>
      <c r="B3644" s="9" t="n">
        <v>6.08</v>
      </c>
    </row>
    <row r="3645">
      <c r="A3645" s="160" t="n">
        <v>40464</v>
      </c>
      <c r="B3645" s="9" t="n">
        <v>6.02</v>
      </c>
    </row>
    <row r="3646">
      <c r="A3646" s="160" t="n">
        <v>40465</v>
      </c>
      <c r="B3646" s="9" t="n">
        <v>5.97</v>
      </c>
    </row>
    <row r="3647">
      <c r="A3647" s="160" t="n">
        <v>40466</v>
      </c>
      <c r="B3647" s="9" t="n">
        <v>5.95</v>
      </c>
    </row>
    <row r="3648">
      <c r="A3648" s="160" t="n">
        <v>40469</v>
      </c>
      <c r="B3648" s="9" t="n">
        <v>6.02</v>
      </c>
    </row>
    <row r="3649">
      <c r="A3649" s="160" t="n">
        <v>40470</v>
      </c>
      <c r="B3649" s="9" t="n">
        <v>6.04</v>
      </c>
    </row>
    <row r="3650">
      <c r="A3650" s="160" t="n">
        <v>40471</v>
      </c>
      <c r="B3650" s="9" t="n">
        <v>6.06</v>
      </c>
    </row>
    <row r="3651">
      <c r="A3651" s="160" t="n">
        <v>40472</v>
      </c>
      <c r="B3651" s="9" t="n">
        <v>6</v>
      </c>
    </row>
    <row r="3652">
      <c r="A3652" s="160" t="n">
        <v>40473</v>
      </c>
      <c r="B3652" s="9" t="n">
        <v>5.96</v>
      </c>
    </row>
    <row r="3653">
      <c r="A3653" s="160" t="n">
        <v>40476</v>
      </c>
      <c r="B3653" s="9" t="n">
        <v>5.9</v>
      </c>
    </row>
    <row r="3654">
      <c r="A3654" s="160" t="n">
        <v>40477</v>
      </c>
      <c r="B3654" s="9" t="n">
        <v>5.79</v>
      </c>
    </row>
    <row r="3655">
      <c r="A3655" s="160" t="n">
        <v>40478</v>
      </c>
      <c r="B3655" s="9" t="n">
        <v>5.73</v>
      </c>
    </row>
    <row r="3656">
      <c r="A3656" s="160" t="n">
        <v>40479</v>
      </c>
      <c r="B3656" s="9" t="n">
        <v>5.77</v>
      </c>
    </row>
    <row r="3657">
      <c r="A3657" s="160" t="n">
        <v>40480</v>
      </c>
      <c r="B3657" s="9" t="n">
        <v>5.82</v>
      </c>
    </row>
    <row r="3658">
      <c r="A3658" s="160" t="n">
        <v>40482</v>
      </c>
      <c r="B3658" s="9" t="n">
        <v>5.93</v>
      </c>
    </row>
    <row r="3659">
      <c r="A3659" s="160" t="n">
        <v>40483</v>
      </c>
      <c r="B3659" s="9" t="n">
        <v>5.96</v>
      </c>
    </row>
    <row r="3660">
      <c r="A3660" s="160" t="n">
        <v>40484</v>
      </c>
      <c r="B3660" s="9" t="n">
        <v>5.94</v>
      </c>
    </row>
    <row r="3661">
      <c r="A3661" s="160" t="n">
        <v>40485</v>
      </c>
      <c r="B3661" s="9" t="n">
        <v>5.92</v>
      </c>
    </row>
    <row r="3662">
      <c r="A3662" s="160" t="n">
        <v>40486</v>
      </c>
      <c r="B3662" s="9" t="n">
        <v>5.89</v>
      </c>
    </row>
    <row r="3663">
      <c r="A3663" s="160" t="n">
        <v>40487</v>
      </c>
      <c r="B3663" s="9" t="n">
        <v>5.79</v>
      </c>
    </row>
    <row r="3664">
      <c r="A3664" s="160" t="n">
        <v>40490</v>
      </c>
      <c r="B3664" s="9" t="n">
        <v>5.76</v>
      </c>
    </row>
    <row r="3665">
      <c r="A3665" s="160" t="n">
        <v>40491</v>
      </c>
      <c r="B3665" s="9" t="n">
        <v>5.64</v>
      </c>
    </row>
    <row r="3666">
      <c r="A3666" s="160" t="n">
        <v>40492</v>
      </c>
      <c r="B3666" s="9" t="n">
        <v>5.75</v>
      </c>
    </row>
    <row r="3667">
      <c r="A3667" s="160" t="n">
        <v>40493</v>
      </c>
      <c r="B3667" s="9" t="n">
        <v>5.75</v>
      </c>
    </row>
    <row r="3668">
      <c r="A3668" s="160" t="n">
        <v>40494</v>
      </c>
      <c r="B3668" s="9" t="n">
        <v>5.75</v>
      </c>
    </row>
    <row r="3669">
      <c r="A3669" s="160" t="n">
        <v>40497</v>
      </c>
      <c r="B3669" s="9" t="n">
        <v>5.67</v>
      </c>
    </row>
    <row r="3670">
      <c r="A3670" s="160" t="n">
        <v>40498</v>
      </c>
      <c r="B3670" s="9" t="n">
        <v>5.89</v>
      </c>
    </row>
    <row r="3671">
      <c r="A3671" s="160" t="n">
        <v>40499</v>
      </c>
      <c r="B3671" s="9" t="n">
        <v>5.89</v>
      </c>
    </row>
    <row r="3672">
      <c r="A3672" s="160" t="n">
        <v>40500</v>
      </c>
      <c r="B3672" s="9" t="n">
        <v>5.8</v>
      </c>
    </row>
    <row r="3673">
      <c r="A3673" s="160" t="n">
        <v>40501</v>
      </c>
      <c r="B3673" s="9" t="n">
        <v>5.81</v>
      </c>
    </row>
    <row r="3674">
      <c r="A3674" s="160" t="n">
        <v>40504</v>
      </c>
      <c r="B3674" s="9" t="n">
        <v>5.9</v>
      </c>
    </row>
    <row r="3675">
      <c r="A3675" s="160" t="n">
        <v>40505</v>
      </c>
      <c r="B3675" s="9" t="n">
        <v>6.04</v>
      </c>
    </row>
    <row r="3676">
      <c r="A3676" s="160" t="n">
        <v>40506</v>
      </c>
      <c r="B3676" s="9" t="n">
        <v>5.93</v>
      </c>
    </row>
    <row r="3677">
      <c r="A3677" s="160" t="n">
        <v>40507</v>
      </c>
      <c r="B3677" s="9" t="n">
        <v>5.93</v>
      </c>
    </row>
    <row r="3678">
      <c r="A3678" s="160" t="n">
        <v>40508</v>
      </c>
      <c r="B3678" s="9" t="n">
        <v>5.94</v>
      </c>
    </row>
    <row r="3679">
      <c r="A3679" s="160" t="n">
        <v>40511</v>
      </c>
      <c r="B3679" s="9" t="n">
        <v>6.03</v>
      </c>
    </row>
    <row r="3680">
      <c r="A3680" s="160" t="n">
        <v>40512</v>
      </c>
      <c r="B3680" s="9" t="n">
        <v>6.22</v>
      </c>
    </row>
    <row r="3681">
      <c r="A3681" s="160" t="n">
        <v>40513</v>
      </c>
      <c r="B3681" s="9" t="n">
        <v>6.02</v>
      </c>
    </row>
    <row r="3682">
      <c r="A3682" s="160" t="n">
        <v>40514</v>
      </c>
      <c r="B3682" s="9" t="n">
        <v>5.93</v>
      </c>
    </row>
    <row r="3683">
      <c r="A3683" s="160" t="n">
        <v>40515</v>
      </c>
      <c r="B3683" s="9" t="n">
        <v>5.92</v>
      </c>
    </row>
    <row r="3684">
      <c r="A3684" s="160" t="n">
        <v>40518</v>
      </c>
      <c r="B3684" s="9" t="n">
        <v>5.95</v>
      </c>
    </row>
    <row r="3685">
      <c r="A3685" s="160" t="n">
        <v>40519</v>
      </c>
      <c r="B3685" s="9" t="n">
        <v>5.69</v>
      </c>
    </row>
    <row r="3686">
      <c r="A3686" s="160" t="n">
        <v>40520</v>
      </c>
      <c r="B3686" s="9" t="n">
        <v>5.62</v>
      </c>
    </row>
    <row r="3687">
      <c r="A3687" s="160" t="n">
        <v>40521</v>
      </c>
      <c r="B3687" s="9" t="n">
        <v>5.6</v>
      </c>
    </row>
    <row r="3688">
      <c r="A3688" s="160" t="n">
        <v>40522</v>
      </c>
      <c r="B3688" s="9" t="n">
        <v>5.54</v>
      </c>
    </row>
    <row r="3689">
      <c r="A3689" s="160" t="n">
        <v>40525</v>
      </c>
      <c r="B3689" s="9" t="n">
        <v>5.58</v>
      </c>
    </row>
    <row r="3690">
      <c r="A3690" s="160" t="n">
        <v>40526</v>
      </c>
      <c r="B3690" s="9" t="n">
        <v>5.42</v>
      </c>
    </row>
    <row r="3691">
      <c r="A3691" s="160" t="n">
        <v>40527</v>
      </c>
      <c r="B3691" s="9" t="n">
        <v>5.4</v>
      </c>
    </row>
    <row r="3692">
      <c r="A3692" s="160" t="n">
        <v>40528</v>
      </c>
      <c r="B3692" s="9" t="n">
        <v>5.45</v>
      </c>
    </row>
    <row r="3693">
      <c r="A3693" s="160" t="n">
        <v>40529</v>
      </c>
      <c r="B3693" s="9" t="n">
        <v>5.54</v>
      </c>
    </row>
    <row r="3694">
      <c r="A3694" s="160" t="n">
        <v>40532</v>
      </c>
      <c r="B3694" s="9" t="n">
        <v>5.52</v>
      </c>
    </row>
    <row r="3695">
      <c r="A3695" s="160" t="n">
        <v>40533</v>
      </c>
      <c r="B3695" s="9" t="n">
        <v>5.5</v>
      </c>
    </row>
    <row r="3696">
      <c r="A3696" s="160" t="n">
        <v>40534</v>
      </c>
      <c r="B3696" s="9" t="n">
        <v>5.45</v>
      </c>
    </row>
    <row r="3697">
      <c r="A3697" s="160" t="n">
        <v>40535</v>
      </c>
      <c r="B3697" s="9" t="n">
        <v>5.37</v>
      </c>
    </row>
    <row r="3698">
      <c r="A3698" s="160" t="n">
        <v>40536</v>
      </c>
      <c r="B3698" s="9" t="n">
        <v>5.37</v>
      </c>
    </row>
    <row r="3699">
      <c r="A3699" s="160" t="n">
        <v>40539</v>
      </c>
      <c r="B3699" s="9" t="n">
        <v>5.4</v>
      </c>
    </row>
    <row r="3700">
      <c r="A3700" s="160" t="n">
        <v>40540</v>
      </c>
      <c r="B3700" s="9" t="n">
        <v>5.28</v>
      </c>
    </row>
    <row r="3701">
      <c r="A3701" s="160" t="n">
        <v>40541</v>
      </c>
      <c r="B3701" s="9" t="n">
        <v>5.4</v>
      </c>
    </row>
    <row r="3702">
      <c r="A3702" s="160" t="n">
        <v>40542</v>
      </c>
      <c r="B3702" s="9" t="n">
        <v>5.32</v>
      </c>
    </row>
    <row r="3703">
      <c r="A3703" s="160" t="n">
        <v>40543</v>
      </c>
      <c r="B3703" s="9" t="n">
        <v>5.41</v>
      </c>
    </row>
    <row r="3704">
      <c r="A3704" s="160" t="n">
        <v>40546</v>
      </c>
      <c r="B3704" s="9" t="n">
        <v>5.32</v>
      </c>
    </row>
    <row r="3705">
      <c r="A3705" s="160" t="n">
        <v>40547</v>
      </c>
      <c r="B3705" s="9" t="n">
        <v>5.27</v>
      </c>
    </row>
    <row r="3706">
      <c r="A3706" s="160" t="n">
        <v>40548</v>
      </c>
      <c r="B3706" s="9" t="n">
        <v>5.11</v>
      </c>
    </row>
    <row r="3707">
      <c r="A3707" s="160" t="n">
        <v>40549</v>
      </c>
      <c r="B3707" s="9" t="n">
        <v>5.13</v>
      </c>
    </row>
    <row r="3708">
      <c r="A3708" s="160" t="n">
        <v>40550</v>
      </c>
      <c r="B3708" s="9" t="n">
        <v>5.23</v>
      </c>
    </row>
    <row r="3709">
      <c r="A3709" s="160" t="n">
        <v>40553</v>
      </c>
      <c r="B3709" s="9" t="n">
        <v>5.28</v>
      </c>
    </row>
    <row r="3710">
      <c r="A3710" s="160" t="n">
        <v>40554</v>
      </c>
      <c r="B3710" s="9" t="n">
        <v>5.22</v>
      </c>
    </row>
    <row r="3711">
      <c r="A3711" s="160" t="n">
        <v>40555</v>
      </c>
      <c r="B3711" s="9" t="n">
        <v>5.17</v>
      </c>
    </row>
    <row r="3712">
      <c r="A3712" s="160" t="n">
        <v>40556</v>
      </c>
      <c r="B3712" s="9" t="n">
        <v>5.18</v>
      </c>
    </row>
    <row r="3713">
      <c r="A3713" s="160" t="n">
        <v>40557</v>
      </c>
      <c r="B3713" s="9" t="n">
        <v>5.12</v>
      </c>
    </row>
    <row r="3714">
      <c r="A3714" s="160" t="n">
        <v>40560</v>
      </c>
      <c r="B3714" s="9" t="n">
        <v>5.12</v>
      </c>
    </row>
    <row r="3715">
      <c r="A3715" s="160" t="n">
        <v>40561</v>
      </c>
      <c r="B3715" s="9" t="n">
        <v>5.1</v>
      </c>
    </row>
    <row r="3716">
      <c r="A3716" s="160" t="n">
        <v>40562</v>
      </c>
      <c r="B3716" s="9" t="n">
        <v>5.11</v>
      </c>
    </row>
    <row r="3717">
      <c r="A3717" s="160" t="n">
        <v>40563</v>
      </c>
      <c r="B3717" s="9" t="n">
        <v>5.03</v>
      </c>
    </row>
    <row r="3718">
      <c r="A3718" s="160" t="n">
        <v>40564</v>
      </c>
      <c r="B3718" s="9" t="n">
        <v>5.05</v>
      </c>
    </row>
    <row r="3719">
      <c r="A3719" s="160" t="n">
        <v>40567</v>
      </c>
      <c r="B3719" s="9" t="n">
        <v>5.03</v>
      </c>
    </row>
    <row r="3720">
      <c r="A3720" s="160" t="n">
        <v>40568</v>
      </c>
      <c r="B3720" s="9" t="n">
        <v>5.06</v>
      </c>
    </row>
    <row r="3721">
      <c r="A3721" s="160" t="n">
        <v>40569</v>
      </c>
      <c r="B3721" s="9" t="n">
        <v>4.98</v>
      </c>
    </row>
    <row r="3722">
      <c r="A3722" s="160" t="n">
        <v>40570</v>
      </c>
      <c r="B3722" s="9" t="n">
        <v>4.99</v>
      </c>
    </row>
    <row r="3723">
      <c r="A3723" s="160" t="n">
        <v>40571</v>
      </c>
      <c r="B3723" s="9" t="n">
        <v>5.03</v>
      </c>
    </row>
    <row r="3724">
      <c r="A3724" s="160" t="n">
        <v>40574</v>
      </c>
      <c r="B3724" s="9" t="n">
        <v>5.08</v>
      </c>
    </row>
    <row r="3725">
      <c r="A3725" s="160" t="n">
        <v>40575</v>
      </c>
      <c r="B3725" s="9" t="n">
        <v>4.99</v>
      </c>
    </row>
    <row r="3726">
      <c r="A3726" s="160" t="n">
        <v>40576</v>
      </c>
      <c r="B3726" s="9" t="n">
        <v>4.89</v>
      </c>
    </row>
    <row r="3727">
      <c r="A3727" s="160" t="n">
        <v>40577</v>
      </c>
      <c r="B3727" s="9" t="n">
        <v>4.83</v>
      </c>
    </row>
    <row r="3728">
      <c r="A3728" s="160" t="n">
        <v>40578</v>
      </c>
      <c r="B3728" s="9" t="n">
        <v>4.68</v>
      </c>
    </row>
    <row r="3729">
      <c r="A3729" s="160" t="n">
        <v>40581</v>
      </c>
      <c r="B3729" s="9" t="n">
        <v>4.64</v>
      </c>
    </row>
    <row r="3730">
      <c r="A3730" s="160" t="n">
        <v>40582</v>
      </c>
      <c r="B3730" s="9" t="n">
        <v>4.53</v>
      </c>
    </row>
    <row r="3731">
      <c r="A3731" s="160" t="n">
        <v>40583</v>
      </c>
      <c r="B3731" s="9" t="n">
        <v>4.6</v>
      </c>
    </row>
    <row r="3732">
      <c r="A3732" s="160" t="n">
        <v>40584</v>
      </c>
      <c r="B3732" s="9" t="n">
        <v>4.55</v>
      </c>
    </row>
    <row r="3733">
      <c r="A3733" s="160" t="n">
        <v>40585</v>
      </c>
      <c r="B3733" s="9" t="n">
        <v>4.59</v>
      </c>
    </row>
    <row r="3734">
      <c r="A3734" s="160" t="n">
        <v>40588</v>
      </c>
      <c r="B3734" s="9" t="n">
        <v>4.58</v>
      </c>
    </row>
    <row r="3735">
      <c r="A3735" s="160" t="n">
        <v>40589</v>
      </c>
      <c r="B3735" s="9" t="n">
        <v>4.57</v>
      </c>
    </row>
    <row r="3736">
      <c r="A3736" s="160" t="n">
        <v>40590</v>
      </c>
      <c r="B3736" s="9" t="n">
        <v>4.54</v>
      </c>
    </row>
    <row r="3737">
      <c r="A3737" s="160" t="n">
        <v>40591</v>
      </c>
      <c r="B3737" s="9" t="n">
        <v>4.56</v>
      </c>
    </row>
    <row r="3738">
      <c r="A3738" s="160" t="n">
        <v>40592</v>
      </c>
      <c r="B3738" s="9" t="n">
        <v>4.53</v>
      </c>
    </row>
    <row r="3739">
      <c r="A3739" s="160" t="n">
        <v>40595</v>
      </c>
      <c r="B3739" s="9" t="n">
        <v>4.52</v>
      </c>
    </row>
    <row r="3740">
      <c r="A3740" s="160" t="n">
        <v>40596</v>
      </c>
      <c r="B3740" s="9" t="n">
        <v>4.66</v>
      </c>
    </row>
    <row r="3741">
      <c r="A3741" s="160" t="n">
        <v>40597</v>
      </c>
      <c r="B3741" s="9" t="n">
        <v>4.66</v>
      </c>
    </row>
    <row r="3742">
      <c r="A3742" s="160" t="n">
        <v>40598</v>
      </c>
      <c r="B3742" s="9" t="n">
        <v>4.73</v>
      </c>
    </row>
    <row r="3743">
      <c r="A3743" s="160" t="n">
        <v>40599</v>
      </c>
      <c r="B3743" s="9" t="n">
        <v>4.72</v>
      </c>
    </row>
    <row r="3744">
      <c r="A3744" s="160" t="n">
        <v>40602</v>
      </c>
      <c r="B3744" s="9" t="n">
        <v>4.78</v>
      </c>
    </row>
    <row r="3745">
      <c r="A3745" s="160" t="n">
        <v>40603</v>
      </c>
      <c r="B3745" s="9" t="n">
        <v>4.76</v>
      </c>
    </row>
    <row r="3746">
      <c r="A3746" s="160" t="n">
        <v>40604</v>
      </c>
      <c r="B3746" s="9" t="n">
        <v>4.72</v>
      </c>
    </row>
    <row r="3747">
      <c r="A3747" s="160" t="n">
        <v>40605</v>
      </c>
      <c r="B3747" s="9" t="n">
        <v>4.6</v>
      </c>
    </row>
    <row r="3748">
      <c r="A3748" s="160" t="n">
        <v>40606</v>
      </c>
      <c r="B3748" s="9" t="n">
        <v>4.69</v>
      </c>
    </row>
    <row r="3749">
      <c r="A3749" s="160" t="n">
        <v>40609</v>
      </c>
      <c r="B3749" s="9" t="n">
        <v>4.69</v>
      </c>
    </row>
    <row r="3750">
      <c r="A3750" s="160" t="n">
        <v>40610</v>
      </c>
      <c r="B3750" s="9" t="n">
        <v>4.64</v>
      </c>
    </row>
    <row r="3751">
      <c r="A3751" s="160" t="n">
        <v>40611</v>
      </c>
      <c r="B3751" s="9" t="n">
        <v>4.71</v>
      </c>
    </row>
    <row r="3752">
      <c r="A3752" s="160" t="n">
        <v>40612</v>
      </c>
      <c r="B3752" s="9" t="n">
        <v>4.85</v>
      </c>
    </row>
    <row r="3753">
      <c r="A3753" s="160" t="n">
        <v>40613</v>
      </c>
      <c r="B3753" s="9" t="n">
        <v>4.88</v>
      </c>
    </row>
    <row r="3754">
      <c r="A3754" s="160" t="n">
        <v>40616</v>
      </c>
      <c r="B3754" s="9" t="n">
        <v>4.93</v>
      </c>
    </row>
    <row r="3755">
      <c r="A3755" s="160" t="n">
        <v>40617</v>
      </c>
      <c r="B3755" s="9" t="n">
        <v>5.09</v>
      </c>
    </row>
    <row r="3756">
      <c r="A3756" s="160" t="n">
        <v>40618</v>
      </c>
      <c r="B3756" s="9" t="n">
        <v>5.16</v>
      </c>
    </row>
    <row r="3757">
      <c r="A3757" s="160" t="n">
        <v>40619</v>
      </c>
      <c r="B3757" s="9" t="n">
        <v>5.1</v>
      </c>
    </row>
    <row r="3758">
      <c r="A3758" s="160" t="n">
        <v>40620</v>
      </c>
      <c r="B3758" s="9" t="n">
        <v>5.02</v>
      </c>
    </row>
    <row r="3759">
      <c r="A3759" s="160" t="n">
        <v>40623</v>
      </c>
      <c r="B3759" s="9" t="n">
        <v>4.93</v>
      </c>
    </row>
    <row r="3760">
      <c r="A3760" s="160" t="n">
        <v>40624</v>
      </c>
      <c r="B3760" s="9" t="n">
        <v>4.91</v>
      </c>
    </row>
    <row r="3761">
      <c r="A3761" s="160" t="n">
        <v>40625</v>
      </c>
      <c r="B3761" s="9" t="n">
        <v>4.91</v>
      </c>
    </row>
    <row r="3762">
      <c r="A3762" s="160" t="n">
        <v>40626</v>
      </c>
      <c r="B3762" s="9" t="n">
        <v>4.84</v>
      </c>
    </row>
    <row r="3763">
      <c r="A3763" s="160" t="n">
        <v>40627</v>
      </c>
      <c r="B3763" s="9" t="n">
        <v>4.79</v>
      </c>
    </row>
    <row r="3764">
      <c r="A3764" s="160" t="n">
        <v>40630</v>
      </c>
      <c r="B3764" s="9" t="n">
        <v>4.76</v>
      </c>
    </row>
    <row r="3765">
      <c r="A3765" s="160" t="n">
        <v>40631</v>
      </c>
      <c r="B3765" s="9" t="n">
        <v>4.73</v>
      </c>
    </row>
    <row r="3766">
      <c r="A3766" s="160" t="n">
        <v>40632</v>
      </c>
      <c r="B3766" s="9" t="n">
        <v>4.76</v>
      </c>
    </row>
    <row r="3767">
      <c r="A3767" s="160" t="n">
        <v>40633</v>
      </c>
      <c r="B3767" s="9" t="n">
        <v>4.77</v>
      </c>
    </row>
    <row r="3768">
      <c r="A3768" s="160" t="n">
        <v>40634</v>
      </c>
      <c r="B3768" s="9" t="n">
        <v>4.72</v>
      </c>
    </row>
    <row r="3769">
      <c r="A3769" s="160" t="n">
        <v>40637</v>
      </c>
      <c r="B3769" s="9" t="n">
        <v>4.72</v>
      </c>
    </row>
    <row r="3770">
      <c r="A3770" s="160" t="n">
        <v>40638</v>
      </c>
      <c r="B3770" s="9" t="n">
        <v>4.65</v>
      </c>
    </row>
    <row r="3771">
      <c r="A3771" s="160" t="n">
        <v>40639</v>
      </c>
      <c r="B3771" s="9" t="n">
        <v>4.57</v>
      </c>
    </row>
    <row r="3772">
      <c r="A3772" s="160" t="n">
        <v>40640</v>
      </c>
      <c r="B3772" s="9" t="n">
        <v>4.56</v>
      </c>
    </row>
    <row r="3773">
      <c r="A3773" s="160" t="n">
        <v>40641</v>
      </c>
      <c r="B3773" s="9" t="n">
        <v>4.53</v>
      </c>
    </row>
    <row r="3774">
      <c r="A3774" s="160" t="n">
        <v>40644</v>
      </c>
      <c r="B3774" s="9" t="n">
        <v>4.53</v>
      </c>
    </row>
    <row r="3775">
      <c r="A3775" s="160" t="n">
        <v>40645</v>
      </c>
      <c r="B3775" s="9" t="n">
        <v>4.63</v>
      </c>
    </row>
    <row r="3776">
      <c r="A3776" s="160" t="n">
        <v>40646</v>
      </c>
      <c r="B3776" s="9" t="n">
        <v>4.65</v>
      </c>
    </row>
    <row r="3777">
      <c r="A3777" s="160" t="n">
        <v>40647</v>
      </c>
      <c r="B3777" s="9" t="n">
        <v>4.6</v>
      </c>
    </row>
    <row r="3778">
      <c r="A3778" s="160" t="n">
        <v>40648</v>
      </c>
      <c r="B3778" s="9" t="n">
        <v>4.68</v>
      </c>
    </row>
    <row r="3779">
      <c r="A3779" s="160" t="n">
        <v>40651</v>
      </c>
      <c r="B3779" s="9" t="n">
        <v>4.74</v>
      </c>
    </row>
    <row r="3780">
      <c r="A3780" s="160" t="n">
        <v>40652</v>
      </c>
      <c r="B3780" s="9" t="n">
        <v>4.75</v>
      </c>
    </row>
    <row r="3781">
      <c r="A3781" s="160" t="n">
        <v>40653</v>
      </c>
      <c r="B3781" s="9" t="n">
        <v>4.66</v>
      </c>
    </row>
    <row r="3782">
      <c r="A3782" s="160" t="n">
        <v>40654</v>
      </c>
      <c r="B3782" s="9" t="n">
        <v>4.65</v>
      </c>
    </row>
    <row r="3783">
      <c r="A3783" s="160" t="n">
        <v>40655</v>
      </c>
    </row>
    <row r="3784">
      <c r="A3784" s="160" t="n">
        <v>40658</v>
      </c>
      <c r="B3784" s="9" t="n">
        <v>4.69</v>
      </c>
    </row>
    <row r="3785">
      <c r="A3785" s="160" t="n">
        <v>40659</v>
      </c>
      <c r="B3785" s="9" t="n">
        <v>4.71</v>
      </c>
    </row>
    <row r="3786">
      <c r="A3786" s="160" t="n">
        <v>40660</v>
      </c>
      <c r="B3786" s="9" t="n">
        <v>4.67</v>
      </c>
    </row>
    <row r="3787">
      <c r="A3787" s="160" t="n">
        <v>40661</v>
      </c>
      <c r="B3787" s="9" t="n">
        <v>4.73</v>
      </c>
    </row>
    <row r="3788">
      <c r="A3788" s="160" t="n">
        <v>40662</v>
      </c>
      <c r="B3788" s="9" t="n">
        <v>4.71</v>
      </c>
    </row>
    <row r="3789">
      <c r="A3789" s="160" t="n">
        <v>40663</v>
      </c>
      <c r="B3789" s="9" t="n">
        <v>4.76</v>
      </c>
    </row>
    <row r="3790">
      <c r="A3790" s="160" t="n">
        <v>40665</v>
      </c>
      <c r="B3790" s="9" t="n">
        <v>4.74</v>
      </c>
    </row>
    <row r="3791">
      <c r="A3791" s="160" t="n">
        <v>40666</v>
      </c>
      <c r="B3791" s="9" t="n">
        <v>4.76</v>
      </c>
    </row>
    <row r="3792">
      <c r="A3792" s="160" t="n">
        <v>40667</v>
      </c>
      <c r="B3792" s="9" t="n">
        <v>4.76</v>
      </c>
    </row>
    <row r="3793">
      <c r="A3793" s="160" t="n">
        <v>40668</v>
      </c>
      <c r="B3793" s="9" t="n">
        <v>4.8</v>
      </c>
    </row>
    <row r="3794">
      <c r="A3794" s="160" t="n">
        <v>40669</v>
      </c>
      <c r="B3794" s="9" t="n">
        <v>4.81</v>
      </c>
    </row>
    <row r="3795">
      <c r="A3795" s="160" t="n">
        <v>40672</v>
      </c>
      <c r="B3795" s="9" t="n">
        <v>4.82</v>
      </c>
    </row>
    <row r="3796">
      <c r="A3796" s="160" t="n">
        <v>40673</v>
      </c>
      <c r="B3796" s="9" t="n">
        <v>4.76</v>
      </c>
    </row>
    <row r="3797">
      <c r="A3797" s="160" t="n">
        <v>40674</v>
      </c>
      <c r="B3797" s="9" t="n">
        <v>4.79</v>
      </c>
    </row>
    <row r="3798">
      <c r="A3798" s="160" t="n">
        <v>40675</v>
      </c>
      <c r="B3798" s="9" t="n">
        <v>4.77</v>
      </c>
    </row>
    <row r="3799">
      <c r="A3799" s="160" t="n">
        <v>40676</v>
      </c>
      <c r="B3799" s="9" t="n">
        <v>4.8</v>
      </c>
    </row>
    <row r="3800">
      <c r="A3800" s="160" t="n">
        <v>40679</v>
      </c>
      <c r="B3800" s="9" t="n">
        <v>4.79</v>
      </c>
    </row>
    <row r="3801">
      <c r="A3801" s="160" t="n">
        <v>40680</v>
      </c>
      <c r="B3801" s="9" t="n">
        <v>4.82</v>
      </c>
    </row>
    <row r="3802">
      <c r="A3802" s="160" t="n">
        <v>40681</v>
      </c>
      <c r="B3802" s="9" t="n">
        <v>4.79</v>
      </c>
    </row>
    <row r="3803">
      <c r="A3803" s="160" t="n">
        <v>40682</v>
      </c>
      <c r="B3803" s="9" t="n">
        <v>4.8</v>
      </c>
    </row>
    <row r="3804">
      <c r="A3804" s="160" t="n">
        <v>40683</v>
      </c>
      <c r="B3804" s="9" t="n">
        <v>4.82</v>
      </c>
    </row>
    <row r="3805">
      <c r="A3805" s="160" t="n">
        <v>40686</v>
      </c>
      <c r="B3805" s="9" t="n">
        <v>4.87</v>
      </c>
    </row>
    <row r="3806">
      <c r="A3806" s="160" t="n">
        <v>40687</v>
      </c>
      <c r="B3806" s="9" t="n">
        <v>4.89</v>
      </c>
    </row>
    <row r="3807">
      <c r="A3807" s="160" t="n">
        <v>40688</v>
      </c>
      <c r="B3807" s="9" t="n">
        <v>4.92</v>
      </c>
    </row>
    <row r="3808">
      <c r="A3808" s="160" t="n">
        <v>40689</v>
      </c>
      <c r="B3808" s="9" t="n">
        <v>5.01</v>
      </c>
    </row>
    <row r="3809">
      <c r="A3809" s="160" t="n">
        <v>40690</v>
      </c>
      <c r="B3809" s="9" t="n">
        <v>5.01</v>
      </c>
    </row>
    <row r="3810">
      <c r="A3810" s="160" t="n">
        <v>40693</v>
      </c>
      <c r="B3810" s="9" t="n">
        <v>5.01</v>
      </c>
    </row>
    <row r="3811">
      <c r="A3811" s="160" t="n">
        <v>40694</v>
      </c>
      <c r="B3811" s="9" t="n">
        <v>5.09</v>
      </c>
    </row>
    <row r="3812">
      <c r="A3812" s="160" t="n">
        <v>40695</v>
      </c>
      <c r="B3812" s="9" t="n">
        <v>5.15</v>
      </c>
    </row>
    <row r="3813">
      <c r="A3813" s="160" t="n">
        <v>40696</v>
      </c>
      <c r="B3813" s="9" t="n">
        <v>5.15</v>
      </c>
    </row>
    <row r="3814">
      <c r="A3814" s="160" t="n">
        <v>40697</v>
      </c>
      <c r="B3814" s="9" t="n">
        <v>5.24</v>
      </c>
    </row>
    <row r="3815">
      <c r="A3815" s="160" t="n">
        <v>40700</v>
      </c>
      <c r="B3815" s="9" t="n">
        <v>5.25</v>
      </c>
    </row>
    <row r="3816">
      <c r="A3816" s="160" t="n">
        <v>40701</v>
      </c>
      <c r="B3816" s="9" t="n">
        <v>5.28</v>
      </c>
    </row>
    <row r="3817">
      <c r="A3817" s="160" t="n">
        <v>40702</v>
      </c>
      <c r="B3817" s="9" t="n">
        <v>5.38</v>
      </c>
    </row>
    <row r="3818">
      <c r="A3818" s="160" t="n">
        <v>40703</v>
      </c>
      <c r="B3818" s="9" t="n">
        <v>5.38</v>
      </c>
    </row>
    <row r="3819">
      <c r="A3819" s="160" t="n">
        <v>40704</v>
      </c>
      <c r="B3819" s="9" t="n">
        <v>5.43</v>
      </c>
    </row>
    <row r="3820">
      <c r="A3820" s="160" t="n">
        <v>40707</v>
      </c>
      <c r="B3820" s="9" t="n">
        <v>5.47</v>
      </c>
    </row>
    <row r="3821">
      <c r="A3821" s="160" t="n">
        <v>40708</v>
      </c>
      <c r="B3821" s="9" t="n">
        <v>5.37</v>
      </c>
    </row>
    <row r="3822">
      <c r="A3822" s="160" t="n">
        <v>40709</v>
      </c>
      <c r="B3822" s="9" t="n">
        <v>5.52</v>
      </c>
    </row>
    <row r="3823">
      <c r="A3823" s="160" t="n">
        <v>40710</v>
      </c>
      <c r="B3823" s="9" t="n">
        <v>5.65</v>
      </c>
    </row>
    <row r="3824">
      <c r="A3824" s="160" t="n">
        <v>40711</v>
      </c>
      <c r="B3824" s="9" t="n">
        <v>5.64</v>
      </c>
    </row>
    <row r="3825">
      <c r="A3825" s="160" t="n">
        <v>40714</v>
      </c>
      <c r="B3825" s="9" t="n">
        <v>5.67</v>
      </c>
    </row>
    <row r="3826">
      <c r="A3826" s="160" t="n">
        <v>40715</v>
      </c>
      <c r="B3826" s="9" t="n">
        <v>5.65</v>
      </c>
    </row>
    <row r="3827">
      <c r="A3827" s="160" t="n">
        <v>40716</v>
      </c>
      <c r="B3827" s="9" t="n">
        <v>5.62</v>
      </c>
    </row>
    <row r="3828">
      <c r="A3828" s="160" t="n">
        <v>40717</v>
      </c>
      <c r="B3828" s="9" t="n">
        <v>5.75</v>
      </c>
    </row>
    <row r="3829">
      <c r="A3829" s="160" t="n">
        <v>40718</v>
      </c>
      <c r="B3829" s="9" t="n">
        <v>5.8</v>
      </c>
    </row>
    <row r="3830">
      <c r="A3830" s="160" t="n">
        <v>40721</v>
      </c>
      <c r="B3830" s="9" t="n">
        <v>5.78</v>
      </c>
    </row>
    <row r="3831">
      <c r="A3831" s="160" t="n">
        <v>40722</v>
      </c>
      <c r="B3831" s="9" t="n">
        <v>5.65</v>
      </c>
    </row>
    <row r="3832">
      <c r="A3832" s="160" t="n">
        <v>40723</v>
      </c>
      <c r="B3832" s="9" t="n">
        <v>5.53</v>
      </c>
    </row>
    <row r="3833">
      <c r="A3833" s="160" t="n">
        <v>40724</v>
      </c>
      <c r="B3833" s="9" t="n">
        <v>5.42</v>
      </c>
    </row>
    <row r="3834">
      <c r="A3834" s="160" t="n">
        <v>40725</v>
      </c>
      <c r="B3834" s="9" t="n">
        <v>5.34</v>
      </c>
    </row>
    <row r="3835">
      <c r="A3835" s="160" t="n">
        <v>40728</v>
      </c>
      <c r="B3835" s="9" t="n">
        <v>5.34</v>
      </c>
    </row>
    <row r="3836">
      <c r="A3836" s="160" t="n">
        <v>40729</v>
      </c>
      <c r="B3836" s="9" t="n">
        <v>5.37</v>
      </c>
    </row>
    <row r="3837">
      <c r="A3837" s="160" t="n">
        <v>40730</v>
      </c>
      <c r="B3837" s="9" t="n">
        <v>5.41</v>
      </c>
    </row>
    <row r="3838">
      <c r="A3838" s="160" t="n">
        <v>40731</v>
      </c>
      <c r="B3838" s="9" t="n">
        <v>5.27</v>
      </c>
    </row>
    <row r="3839">
      <c r="A3839" s="160" t="n">
        <v>40732</v>
      </c>
      <c r="B3839" s="9" t="n">
        <v>5.39</v>
      </c>
    </row>
    <row r="3840">
      <c r="A3840" s="160" t="n">
        <v>40735</v>
      </c>
      <c r="B3840" s="9" t="n">
        <v>5.56</v>
      </c>
    </row>
    <row r="3841">
      <c r="A3841" s="160" t="n">
        <v>40736</v>
      </c>
      <c r="B3841" s="9" t="n">
        <v>5.6</v>
      </c>
    </row>
    <row r="3842">
      <c r="A3842" s="160" t="n">
        <v>40737</v>
      </c>
      <c r="B3842" s="9" t="n">
        <v>5.57</v>
      </c>
    </row>
    <row r="3843">
      <c r="A3843" s="160" t="n">
        <v>40738</v>
      </c>
      <c r="B3843" s="9" t="n">
        <v>5.49</v>
      </c>
    </row>
    <row r="3844">
      <c r="A3844" s="160" t="n">
        <v>40739</v>
      </c>
      <c r="B3844" s="9" t="n">
        <v>5.51</v>
      </c>
    </row>
    <row r="3845">
      <c r="A3845" s="160" t="n">
        <v>40742</v>
      </c>
      <c r="B3845" s="9" t="n">
        <v>5.54</v>
      </c>
    </row>
    <row r="3846">
      <c r="A3846" s="160" t="n">
        <v>40743</v>
      </c>
      <c r="B3846" s="9" t="n">
        <v>5.54</v>
      </c>
    </row>
    <row r="3847">
      <c r="A3847" s="160" t="n">
        <v>40744</v>
      </c>
      <c r="B3847" s="9" t="n">
        <v>5.46</v>
      </c>
    </row>
    <row r="3848">
      <c r="A3848" s="160" t="n">
        <v>40745</v>
      </c>
      <c r="B3848" s="9" t="n">
        <v>5.36</v>
      </c>
    </row>
    <row r="3849">
      <c r="A3849" s="160" t="n">
        <v>40746</v>
      </c>
      <c r="B3849" s="9" t="n">
        <v>5.35</v>
      </c>
    </row>
    <row r="3850">
      <c r="A3850" s="160" t="n">
        <v>40749</v>
      </c>
      <c r="B3850" s="9" t="n">
        <v>5.33</v>
      </c>
    </row>
    <row r="3851">
      <c r="A3851" s="160" t="n">
        <v>40750</v>
      </c>
      <c r="B3851" s="9" t="n">
        <v>5.35</v>
      </c>
    </row>
    <row r="3852">
      <c r="A3852" s="160" t="n">
        <v>40751</v>
      </c>
      <c r="B3852" s="9" t="n">
        <v>5.32</v>
      </c>
    </row>
    <row r="3853">
      <c r="A3853" s="160" t="n">
        <v>40752</v>
      </c>
      <c r="B3853" s="9" t="n">
        <v>5.37</v>
      </c>
    </row>
    <row r="3854">
      <c r="A3854" s="160" t="n">
        <v>40753</v>
      </c>
      <c r="B3854" s="9" t="n">
        <v>5.51</v>
      </c>
    </row>
    <row r="3855">
      <c r="A3855" s="160" t="n">
        <v>40755</v>
      </c>
      <c r="B3855" s="9" t="n">
        <v>5.58</v>
      </c>
    </row>
    <row r="3856">
      <c r="A3856" s="160" t="n">
        <v>40756</v>
      </c>
      <c r="B3856" s="9" t="n">
        <v>5.63</v>
      </c>
    </row>
    <row r="3857">
      <c r="A3857" s="160" t="n">
        <v>40757</v>
      </c>
      <c r="B3857" s="9" t="n">
        <v>5.8</v>
      </c>
    </row>
    <row r="3858">
      <c r="A3858" s="160" t="n">
        <v>40758</v>
      </c>
      <c r="B3858" s="9" t="n">
        <v>5.87</v>
      </c>
    </row>
    <row r="3859">
      <c r="A3859" s="160" t="n">
        <v>40759</v>
      </c>
      <c r="B3859" s="9" t="n">
        <v>6.16</v>
      </c>
    </row>
    <row r="3860">
      <c r="A3860" s="160" t="n">
        <v>40760</v>
      </c>
      <c r="B3860" s="9" t="n">
        <v>6.24</v>
      </c>
    </row>
    <row r="3861">
      <c r="A3861" s="160" t="n">
        <v>40763</v>
      </c>
      <c r="B3861" s="9" t="n">
        <v>6.84</v>
      </c>
    </row>
    <row r="3862">
      <c r="A3862" s="160" t="n">
        <v>40764</v>
      </c>
      <c r="B3862" s="9" t="n">
        <v>7.19</v>
      </c>
    </row>
    <row r="3863">
      <c r="A3863" s="160" t="n">
        <v>40765</v>
      </c>
      <c r="B3863" s="9" t="n">
        <v>7.3</v>
      </c>
    </row>
    <row r="3864">
      <c r="A3864" s="160" t="n">
        <v>40766</v>
      </c>
      <c r="B3864" s="9" t="n">
        <v>7.39</v>
      </c>
    </row>
    <row r="3865">
      <c r="A3865" s="160" t="n">
        <v>40767</v>
      </c>
      <c r="B3865" s="9" t="n">
        <v>7.3</v>
      </c>
    </row>
    <row r="3866">
      <c r="A3866" s="160" t="n">
        <v>40770</v>
      </c>
      <c r="B3866" s="9" t="n">
        <v>7.1</v>
      </c>
    </row>
    <row r="3867">
      <c r="A3867" s="160" t="n">
        <v>40771</v>
      </c>
      <c r="B3867" s="9" t="n">
        <v>7.11</v>
      </c>
    </row>
    <row r="3868">
      <c r="A3868" s="160" t="n">
        <v>40772</v>
      </c>
      <c r="B3868" s="9" t="n">
        <v>7.08</v>
      </c>
    </row>
    <row r="3869">
      <c r="A3869" s="160" t="n">
        <v>40773</v>
      </c>
      <c r="B3869" s="9" t="n">
        <v>7.23</v>
      </c>
    </row>
    <row r="3870">
      <c r="A3870" s="160" t="n">
        <v>40774</v>
      </c>
      <c r="B3870" s="9" t="n">
        <v>7.3</v>
      </c>
    </row>
    <row r="3871">
      <c r="A3871" s="160" t="n">
        <v>40777</v>
      </c>
      <c r="B3871" s="9" t="n">
        <v>7.32</v>
      </c>
    </row>
    <row r="3872">
      <c r="A3872" s="160" t="n">
        <v>40778</v>
      </c>
      <c r="B3872" s="9" t="n">
        <v>7.46</v>
      </c>
    </row>
    <row r="3873">
      <c r="A3873" s="160" t="n">
        <v>40779</v>
      </c>
      <c r="B3873" s="9" t="n">
        <v>7.45</v>
      </c>
    </row>
    <row r="3874">
      <c r="A3874" s="160" t="n">
        <v>40780</v>
      </c>
      <c r="B3874" s="9" t="n">
        <v>7.43</v>
      </c>
    </row>
    <row r="3875">
      <c r="A3875" s="160" t="n">
        <v>40781</v>
      </c>
      <c r="B3875" s="9" t="n">
        <v>7.5</v>
      </c>
    </row>
    <row r="3876">
      <c r="A3876" s="160" t="n">
        <v>40784</v>
      </c>
      <c r="B3876" s="9" t="n">
        <v>7.39</v>
      </c>
    </row>
    <row r="3877">
      <c r="A3877" s="160" t="n">
        <v>40785</v>
      </c>
      <c r="B3877" s="9" t="n">
        <v>7.39</v>
      </c>
    </row>
    <row r="3878">
      <c r="A3878" s="160" t="n">
        <v>40786</v>
      </c>
      <c r="B3878" s="9" t="n">
        <v>7.3</v>
      </c>
    </row>
    <row r="3879">
      <c r="A3879" s="160" t="n">
        <v>40787</v>
      </c>
      <c r="B3879" s="9" t="n">
        <v>7.26</v>
      </c>
    </row>
    <row r="3880">
      <c r="A3880" s="160" t="n">
        <v>40788</v>
      </c>
      <c r="B3880" s="9" t="n">
        <v>7.33</v>
      </c>
    </row>
    <row r="3881">
      <c r="A3881" s="160" t="n">
        <v>40791</v>
      </c>
      <c r="B3881" s="9" t="n">
        <v>7.34</v>
      </c>
    </row>
    <row r="3882">
      <c r="A3882" s="160" t="n">
        <v>40792</v>
      </c>
      <c r="B3882" s="9" t="n">
        <v>7.54</v>
      </c>
    </row>
    <row r="3883">
      <c r="A3883" s="160" t="n">
        <v>40793</v>
      </c>
      <c r="B3883" s="9" t="n">
        <v>7.41</v>
      </c>
    </row>
    <row r="3884">
      <c r="A3884" s="160" t="n">
        <v>40794</v>
      </c>
      <c r="B3884" s="9" t="n">
        <v>7.42</v>
      </c>
    </row>
    <row r="3885">
      <c r="A3885" s="160" t="n">
        <v>40795</v>
      </c>
      <c r="B3885" s="9" t="n">
        <v>7.51</v>
      </c>
    </row>
    <row r="3886">
      <c r="A3886" s="160" t="n">
        <v>40798</v>
      </c>
      <c r="B3886" s="9" t="n">
        <v>7.64</v>
      </c>
    </row>
    <row r="3887">
      <c r="A3887" s="160" t="n">
        <v>40799</v>
      </c>
      <c r="B3887" s="9" t="n">
        <v>7.62</v>
      </c>
    </row>
    <row r="3888">
      <c r="A3888" s="160" t="n">
        <v>40800</v>
      </c>
      <c r="B3888" s="9" t="n">
        <v>7.55</v>
      </c>
    </row>
    <row r="3889">
      <c r="A3889" s="160" t="n">
        <v>40801</v>
      </c>
      <c r="B3889" s="9" t="n">
        <v>7.49</v>
      </c>
    </row>
    <row r="3890">
      <c r="A3890" s="160" t="n">
        <v>40802</v>
      </c>
      <c r="B3890" s="9" t="n">
        <v>7.46</v>
      </c>
    </row>
    <row r="3891">
      <c r="A3891" s="160" t="n">
        <v>40805</v>
      </c>
      <c r="B3891" s="9" t="n">
        <v>7.61</v>
      </c>
    </row>
    <row r="3892">
      <c r="A3892" s="160" t="n">
        <v>40806</v>
      </c>
      <c r="B3892" s="9" t="n">
        <v>7.59</v>
      </c>
    </row>
    <row r="3893">
      <c r="A3893" s="160" t="n">
        <v>40807</v>
      </c>
      <c r="B3893" s="9" t="n">
        <v>7.61</v>
      </c>
    </row>
    <row r="3894">
      <c r="A3894" s="160" t="n">
        <v>40808</v>
      </c>
      <c r="B3894" s="9" t="n">
        <v>7.95</v>
      </c>
    </row>
    <row r="3895">
      <c r="A3895" s="160" t="n">
        <v>40809</v>
      </c>
      <c r="B3895" s="9" t="n">
        <v>8.01</v>
      </c>
    </row>
    <row r="3896">
      <c r="A3896" s="160" t="n">
        <v>40812</v>
      </c>
      <c r="B3896" s="9" t="n">
        <v>8</v>
      </c>
    </row>
    <row r="3897">
      <c r="A3897" s="160" t="n">
        <v>40813</v>
      </c>
      <c r="B3897" s="9" t="n">
        <v>7.92</v>
      </c>
    </row>
    <row r="3898">
      <c r="A3898" s="160" t="n">
        <v>40814</v>
      </c>
      <c r="B3898" s="9" t="n">
        <v>8.029999999999999</v>
      </c>
    </row>
    <row r="3899">
      <c r="A3899" s="160" t="n">
        <v>40815</v>
      </c>
      <c r="B3899" s="9" t="n">
        <v>8.16</v>
      </c>
    </row>
    <row r="3900">
      <c r="A3900" s="160" t="n">
        <v>40816</v>
      </c>
      <c r="B3900" s="9" t="n">
        <v>8.41</v>
      </c>
    </row>
    <row r="3901">
      <c r="A3901" s="160" t="n">
        <v>40819</v>
      </c>
      <c r="B3901" s="9" t="n">
        <v>8.720000000000001</v>
      </c>
    </row>
    <row r="3902">
      <c r="A3902" s="160" t="n">
        <v>40820</v>
      </c>
      <c r="B3902" s="9" t="n">
        <v>9.1</v>
      </c>
    </row>
    <row r="3903">
      <c r="A3903" s="160" t="n">
        <v>40821</v>
      </c>
      <c r="B3903" s="9" t="n">
        <v>8.98</v>
      </c>
    </row>
    <row r="3904">
      <c r="A3904" s="160" t="n">
        <v>40822</v>
      </c>
      <c r="B3904" s="9" t="n">
        <v>8.720000000000001</v>
      </c>
    </row>
    <row r="3905">
      <c r="A3905" s="160" t="n">
        <v>40823</v>
      </c>
      <c r="B3905" s="9" t="n">
        <v>8.550000000000001</v>
      </c>
    </row>
    <row r="3906">
      <c r="A3906" s="160" t="n">
        <v>40826</v>
      </c>
      <c r="B3906" s="9" t="n">
        <v>8.56</v>
      </c>
    </row>
    <row r="3907">
      <c r="A3907" s="160" t="n">
        <v>40827</v>
      </c>
      <c r="B3907" s="9" t="n">
        <v>8.34</v>
      </c>
    </row>
    <row r="3908">
      <c r="A3908" s="160" t="n">
        <v>40828</v>
      </c>
      <c r="B3908" s="9" t="n">
        <v>8.07</v>
      </c>
    </row>
    <row r="3909">
      <c r="A3909" s="160" t="n">
        <v>40829</v>
      </c>
      <c r="B3909" s="9" t="n">
        <v>8.050000000000001</v>
      </c>
    </row>
    <row r="3910">
      <c r="A3910" s="160" t="n">
        <v>40830</v>
      </c>
      <c r="B3910" s="9" t="n">
        <v>7.89</v>
      </c>
    </row>
    <row r="3911">
      <c r="A3911" s="160" t="n">
        <v>40833</v>
      </c>
      <c r="B3911" s="9" t="n">
        <v>7.88</v>
      </c>
    </row>
    <row r="3912">
      <c r="A3912" s="160" t="n">
        <v>40834</v>
      </c>
      <c r="B3912" s="9" t="n">
        <v>7.87</v>
      </c>
    </row>
    <row r="3913">
      <c r="A3913" s="160" t="n">
        <v>40835</v>
      </c>
      <c r="B3913" s="9" t="n">
        <v>7.7</v>
      </c>
    </row>
    <row r="3914">
      <c r="A3914" s="160" t="n">
        <v>40836</v>
      </c>
      <c r="B3914" s="9" t="n">
        <v>7.64</v>
      </c>
    </row>
    <row r="3915">
      <c r="A3915" s="160" t="n">
        <v>40837</v>
      </c>
      <c r="B3915" s="9" t="n">
        <v>7.46</v>
      </c>
    </row>
    <row r="3916">
      <c r="A3916" s="160" t="n">
        <v>40840</v>
      </c>
      <c r="B3916" s="9" t="n">
        <v>7.31</v>
      </c>
    </row>
    <row r="3917">
      <c r="A3917" s="160" t="n">
        <v>40841</v>
      </c>
      <c r="B3917" s="9" t="n">
        <v>7.29</v>
      </c>
    </row>
    <row r="3918">
      <c r="A3918" s="160" t="n">
        <v>40842</v>
      </c>
      <c r="B3918" s="9" t="n">
        <v>7.2</v>
      </c>
    </row>
    <row r="3919">
      <c r="A3919" s="160" t="n">
        <v>40843</v>
      </c>
      <c r="B3919" s="9" t="n">
        <v>6.83</v>
      </c>
    </row>
    <row r="3920">
      <c r="A3920" s="160" t="n">
        <v>40844</v>
      </c>
      <c r="B3920" s="9" t="n">
        <v>6.85</v>
      </c>
    </row>
    <row r="3921">
      <c r="A3921" s="160" t="n">
        <v>40847</v>
      </c>
      <c r="B3921" s="9" t="n">
        <v>7.07</v>
      </c>
    </row>
    <row r="3922">
      <c r="A3922" s="160" t="n">
        <v>40848</v>
      </c>
      <c r="B3922" s="9" t="n">
        <v>7.42</v>
      </c>
    </row>
    <row r="3923">
      <c r="A3923" s="160" t="n">
        <v>40849</v>
      </c>
      <c r="B3923" s="9" t="n">
        <v>7.35</v>
      </c>
    </row>
    <row r="3924">
      <c r="A3924" s="160" t="n">
        <v>40850</v>
      </c>
      <c r="B3924" s="9" t="n">
        <v>7.25</v>
      </c>
    </row>
    <row r="3925">
      <c r="A3925" s="160" t="n">
        <v>40851</v>
      </c>
      <c r="B3925" s="9" t="n">
        <v>7.26</v>
      </c>
    </row>
    <row r="3926">
      <c r="A3926" s="160" t="n">
        <v>40854</v>
      </c>
      <c r="B3926" s="9" t="n">
        <v>7.29</v>
      </c>
    </row>
    <row r="3927">
      <c r="A3927" s="160" t="n">
        <v>40855</v>
      </c>
      <c r="B3927" s="9" t="n">
        <v>7.23</v>
      </c>
    </row>
    <row r="3928">
      <c r="A3928" s="160" t="n">
        <v>40856</v>
      </c>
      <c r="B3928" s="9" t="n">
        <v>7.48</v>
      </c>
    </row>
    <row r="3929">
      <c r="A3929" s="160" t="n">
        <v>40857</v>
      </c>
      <c r="B3929" s="9" t="n">
        <v>7.46</v>
      </c>
    </row>
    <row r="3930">
      <c r="A3930" s="160" t="n">
        <v>40858</v>
      </c>
      <c r="B3930" s="9" t="n">
        <v>7.46</v>
      </c>
    </row>
    <row r="3931">
      <c r="A3931" s="160" t="n">
        <v>40861</v>
      </c>
      <c r="B3931" s="9" t="n">
        <v>7.44</v>
      </c>
    </row>
    <row r="3932">
      <c r="A3932" s="160" t="n">
        <v>40862</v>
      </c>
      <c r="B3932" s="9" t="n">
        <v>7.49</v>
      </c>
    </row>
    <row r="3933">
      <c r="A3933" s="160" t="n">
        <v>40863</v>
      </c>
      <c r="B3933" s="9" t="n">
        <v>7.54</v>
      </c>
    </row>
    <row r="3934">
      <c r="A3934" s="160" t="n">
        <v>40864</v>
      </c>
      <c r="B3934" s="9" t="n">
        <v>7.62</v>
      </c>
    </row>
    <row r="3935">
      <c r="A3935" s="160" t="n">
        <v>40865</v>
      </c>
      <c r="B3935" s="9" t="n">
        <v>7.61</v>
      </c>
    </row>
    <row r="3936">
      <c r="A3936" s="160" t="n">
        <v>40868</v>
      </c>
      <c r="B3936" s="9" t="n">
        <v>7.79</v>
      </c>
    </row>
    <row r="3937">
      <c r="A3937" s="160" t="n">
        <v>40869</v>
      </c>
      <c r="B3937" s="9" t="n">
        <v>7.9</v>
      </c>
    </row>
    <row r="3938">
      <c r="A3938" s="160" t="n">
        <v>40870</v>
      </c>
      <c r="B3938" s="9" t="n">
        <v>8.029999999999999</v>
      </c>
    </row>
    <row r="3939">
      <c r="A3939" s="160" t="n">
        <v>40871</v>
      </c>
      <c r="B3939" s="9" t="n">
        <v>8.029999999999999</v>
      </c>
    </row>
    <row r="3940">
      <c r="A3940" s="160" t="n">
        <v>40872</v>
      </c>
      <c r="B3940" s="9" t="n">
        <v>8</v>
      </c>
    </row>
    <row r="3941">
      <c r="A3941" s="160" t="n">
        <v>40875</v>
      </c>
      <c r="B3941" s="9" t="n">
        <v>7.95</v>
      </c>
    </row>
    <row r="3942">
      <c r="A3942" s="160" t="n">
        <v>40876</v>
      </c>
      <c r="B3942" s="9" t="n">
        <v>7.95</v>
      </c>
    </row>
    <row r="3943">
      <c r="A3943" s="160" t="n">
        <v>40877</v>
      </c>
      <c r="B3943" s="9" t="n">
        <v>7.79</v>
      </c>
    </row>
    <row r="3944">
      <c r="A3944" s="160" t="n">
        <v>40878</v>
      </c>
      <c r="B3944" s="9" t="n">
        <v>7.69</v>
      </c>
    </row>
    <row r="3945">
      <c r="A3945" s="160" t="n">
        <v>40879</v>
      </c>
      <c r="B3945" s="9" t="n">
        <v>7.65</v>
      </c>
    </row>
    <row r="3946">
      <c r="A3946" s="160" t="n">
        <v>40882</v>
      </c>
      <c r="B3946" s="9" t="n">
        <v>7.56</v>
      </c>
    </row>
    <row r="3947">
      <c r="A3947" s="160" t="n">
        <v>40883</v>
      </c>
      <c r="B3947" s="9" t="n">
        <v>7.5</v>
      </c>
    </row>
    <row r="3948">
      <c r="A3948" s="160" t="n">
        <v>40884</v>
      </c>
      <c r="B3948" s="9" t="n">
        <v>7.54</v>
      </c>
    </row>
    <row r="3949">
      <c r="A3949" s="160" t="n">
        <v>40885</v>
      </c>
      <c r="B3949" s="9" t="n">
        <v>7.56</v>
      </c>
    </row>
    <row r="3950">
      <c r="A3950" s="160" t="n">
        <v>40886</v>
      </c>
      <c r="B3950" s="9" t="n">
        <v>7.53</v>
      </c>
    </row>
    <row r="3951">
      <c r="A3951" s="160" t="n">
        <v>40889</v>
      </c>
      <c r="B3951" s="9" t="n">
        <v>7.6</v>
      </c>
    </row>
    <row r="3952">
      <c r="A3952" s="160" t="n">
        <v>40890</v>
      </c>
      <c r="B3952" s="9" t="n">
        <v>7.6</v>
      </c>
    </row>
    <row r="3953">
      <c r="A3953" s="160" t="n">
        <v>40891</v>
      </c>
      <c r="B3953" s="9" t="n">
        <v>7.63</v>
      </c>
    </row>
    <row r="3954">
      <c r="A3954" s="160" t="n">
        <v>40892</v>
      </c>
      <c r="B3954" s="9" t="n">
        <v>7.62</v>
      </c>
    </row>
    <row r="3955">
      <c r="A3955" s="160" t="n">
        <v>40893</v>
      </c>
      <c r="B3955" s="9" t="n">
        <v>7.65</v>
      </c>
    </row>
    <row r="3956">
      <c r="A3956" s="160" t="n">
        <v>40896</v>
      </c>
      <c r="B3956" s="9" t="n">
        <v>7.65</v>
      </c>
    </row>
    <row r="3957">
      <c r="A3957" s="160" t="n">
        <v>40897</v>
      </c>
      <c r="B3957" s="9" t="n">
        <v>7.54</v>
      </c>
    </row>
    <row r="3958">
      <c r="A3958" s="160" t="n">
        <v>40898</v>
      </c>
      <c r="B3958" s="9" t="n">
        <v>7.49</v>
      </c>
    </row>
    <row r="3959">
      <c r="A3959" s="160" t="n">
        <v>40899</v>
      </c>
      <c r="B3959" s="9" t="n">
        <v>7.45</v>
      </c>
    </row>
    <row r="3960">
      <c r="A3960" s="160" t="n">
        <v>40900</v>
      </c>
      <c r="B3960" s="9" t="n">
        <v>7.37</v>
      </c>
    </row>
    <row r="3961">
      <c r="A3961" s="160" t="n">
        <v>40903</v>
      </c>
    </row>
    <row r="3962">
      <c r="A3962" s="160" t="n">
        <v>40904</v>
      </c>
      <c r="B3962" s="9" t="n">
        <v>7.37</v>
      </c>
    </row>
    <row r="3963">
      <c r="A3963" s="160" t="n">
        <v>40905</v>
      </c>
      <c r="B3963" s="9" t="n">
        <v>7.4</v>
      </c>
    </row>
    <row r="3964">
      <c r="A3964" s="160" t="n">
        <v>40906</v>
      </c>
      <c r="B3964" s="9" t="n">
        <v>7.36</v>
      </c>
    </row>
    <row r="3965">
      <c r="A3965" s="160" t="n">
        <v>40907</v>
      </c>
      <c r="B3965" s="9" t="n">
        <v>7.38</v>
      </c>
    </row>
    <row r="3966">
      <c r="A3966" s="160" t="n">
        <v>40908</v>
      </c>
      <c r="B3966" s="9" t="n">
        <v>7.23</v>
      </c>
    </row>
    <row r="3967">
      <c r="A3967" s="160" t="n">
        <v>40910</v>
      </c>
    </row>
    <row r="3968">
      <c r="A3968" s="160" t="n">
        <v>40911</v>
      </c>
      <c r="B3968" s="9" t="n">
        <v>7.06</v>
      </c>
    </row>
    <row r="3969">
      <c r="A3969" s="160" t="n">
        <v>40912</v>
      </c>
      <c r="B3969" s="9" t="n">
        <v>7</v>
      </c>
    </row>
    <row r="3970">
      <c r="A3970" s="160" t="n">
        <v>40913</v>
      </c>
      <c r="B3970" s="9" t="n">
        <v>7</v>
      </c>
    </row>
    <row r="3971">
      <c r="A3971" s="160" t="n">
        <v>40914</v>
      </c>
      <c r="B3971" s="9" t="n">
        <v>7</v>
      </c>
    </row>
    <row r="3972">
      <c r="A3972" s="160" t="n">
        <v>40917</v>
      </c>
      <c r="B3972" s="9" t="n">
        <v>6.99</v>
      </c>
    </row>
    <row r="3973">
      <c r="A3973" s="160" t="n">
        <v>40918</v>
      </c>
      <c r="B3973" s="9" t="n">
        <v>6.92</v>
      </c>
    </row>
    <row r="3974">
      <c r="A3974" s="160" t="n">
        <v>40919</v>
      </c>
      <c r="B3974" s="9" t="n">
        <v>6.98</v>
      </c>
    </row>
    <row r="3975">
      <c r="A3975" s="160" t="n">
        <v>40920</v>
      </c>
      <c r="B3975" s="9" t="n">
        <v>6.93</v>
      </c>
    </row>
    <row r="3976">
      <c r="A3976" s="160" t="n">
        <v>40921</v>
      </c>
      <c r="B3976" s="9" t="n">
        <v>7.02</v>
      </c>
    </row>
    <row r="3977">
      <c r="A3977" s="160" t="n">
        <v>40924</v>
      </c>
      <c r="B3977" s="9" t="n">
        <v>6.98</v>
      </c>
    </row>
    <row r="3978">
      <c r="A3978" s="160" t="n">
        <v>40925</v>
      </c>
      <c r="B3978" s="9" t="n">
        <v>6.99</v>
      </c>
    </row>
    <row r="3979">
      <c r="A3979" s="160" t="n">
        <v>40926</v>
      </c>
      <c r="B3979" s="9" t="n">
        <v>6.93</v>
      </c>
    </row>
    <row r="3980">
      <c r="A3980" s="160" t="n">
        <v>40927</v>
      </c>
      <c r="B3980" s="9" t="n">
        <v>6.77</v>
      </c>
    </row>
    <row r="3981">
      <c r="A3981" s="160" t="n">
        <v>40928</v>
      </c>
      <c r="B3981" s="9" t="n">
        <v>6.69</v>
      </c>
    </row>
    <row r="3982">
      <c r="A3982" s="160" t="n">
        <v>40931</v>
      </c>
      <c r="B3982" s="9" t="n">
        <v>6.62</v>
      </c>
    </row>
    <row r="3983">
      <c r="A3983" s="160" t="n">
        <v>40932</v>
      </c>
      <c r="B3983" s="9" t="n">
        <v>6.62</v>
      </c>
    </row>
    <row r="3984">
      <c r="A3984" s="160" t="n">
        <v>40933</v>
      </c>
      <c r="B3984" s="9" t="n">
        <v>6.63</v>
      </c>
    </row>
    <row r="3985">
      <c r="A3985" s="160" t="n">
        <v>40934</v>
      </c>
      <c r="B3985" s="9" t="n">
        <v>6.58</v>
      </c>
    </row>
    <row r="3986">
      <c r="A3986" s="160" t="n">
        <v>40935</v>
      </c>
      <c r="B3986" s="9" t="n">
        <v>6.57</v>
      </c>
    </row>
    <row r="3987">
      <c r="A3987" s="160" t="n">
        <v>40938</v>
      </c>
      <c r="B3987" s="9" t="n">
        <v>6.65</v>
      </c>
    </row>
    <row r="3988">
      <c r="A3988" s="160" t="n">
        <v>40939</v>
      </c>
      <c r="B3988" s="9" t="n">
        <v>6.61</v>
      </c>
    </row>
    <row r="3989">
      <c r="A3989" s="160" t="n">
        <v>40940</v>
      </c>
      <c r="B3989" s="9" t="n">
        <v>6.54</v>
      </c>
    </row>
    <row r="3990">
      <c r="A3990" s="160" t="n">
        <v>40941</v>
      </c>
      <c r="B3990" s="9" t="n">
        <v>6.55</v>
      </c>
    </row>
    <row r="3991">
      <c r="A3991" s="160" t="n">
        <v>40942</v>
      </c>
      <c r="B3991" s="9" t="n">
        <v>6.42</v>
      </c>
    </row>
    <row r="3992">
      <c r="A3992" s="160" t="n">
        <v>40945</v>
      </c>
      <c r="B3992" s="9" t="n">
        <v>6.44</v>
      </c>
    </row>
    <row r="3993">
      <c r="A3993" s="160" t="n">
        <v>40946</v>
      </c>
      <c r="B3993" s="9" t="n">
        <v>6.36</v>
      </c>
    </row>
    <row r="3994">
      <c r="A3994" s="160" t="n">
        <v>40947</v>
      </c>
      <c r="B3994" s="9" t="n">
        <v>6.29</v>
      </c>
    </row>
    <row r="3995">
      <c r="A3995" s="160" t="n">
        <v>40948</v>
      </c>
      <c r="B3995" s="9" t="n">
        <v>6.26</v>
      </c>
    </row>
    <row r="3996">
      <c r="A3996" s="160" t="n">
        <v>40949</v>
      </c>
      <c r="B3996" s="9" t="n">
        <v>6.35</v>
      </c>
    </row>
    <row r="3997">
      <c r="A3997" s="160" t="n">
        <v>40952</v>
      </c>
      <c r="B3997" s="9" t="n">
        <v>6.27</v>
      </c>
    </row>
    <row r="3998">
      <c r="A3998" s="160" t="n">
        <v>40953</v>
      </c>
      <c r="B3998" s="9" t="n">
        <v>6.27</v>
      </c>
    </row>
    <row r="3999">
      <c r="A3999" s="160" t="n">
        <v>40954</v>
      </c>
      <c r="B3999" s="9" t="n">
        <v>6.27</v>
      </c>
    </row>
    <row r="4000">
      <c r="A4000" s="160" t="n">
        <v>40955</v>
      </c>
      <c r="B4000" s="9" t="n">
        <v>6.26</v>
      </c>
    </row>
    <row r="4001">
      <c r="A4001" s="160" t="n">
        <v>40956</v>
      </c>
      <c r="B4001" s="9" t="n">
        <v>6.2</v>
      </c>
    </row>
    <row r="4002">
      <c r="A4002" s="160" t="n">
        <v>40959</v>
      </c>
      <c r="B4002" s="9" t="n">
        <v>6.2</v>
      </c>
    </row>
    <row r="4003">
      <c r="A4003" s="160" t="n">
        <v>40960</v>
      </c>
      <c r="B4003" s="9" t="n">
        <v>6.14</v>
      </c>
    </row>
    <row r="4004">
      <c r="A4004" s="160" t="n">
        <v>40961</v>
      </c>
      <c r="B4004" s="9" t="n">
        <v>6.15</v>
      </c>
    </row>
    <row r="4005">
      <c r="A4005" s="160" t="n">
        <v>40962</v>
      </c>
      <c r="B4005" s="9" t="n">
        <v>6.11</v>
      </c>
    </row>
    <row r="4006">
      <c r="A4006" s="160" t="n">
        <v>40963</v>
      </c>
      <c r="B4006" s="9" t="n">
        <v>6.01</v>
      </c>
    </row>
    <row r="4007">
      <c r="A4007" s="160" t="n">
        <v>40966</v>
      </c>
      <c r="B4007" s="9" t="n">
        <v>6.05</v>
      </c>
    </row>
    <row r="4008">
      <c r="A4008" s="160" t="n">
        <v>40967</v>
      </c>
      <c r="B4008" s="9" t="n">
        <v>6.01</v>
      </c>
    </row>
    <row r="4009">
      <c r="A4009" s="160" t="n">
        <v>40968</v>
      </c>
      <c r="B4009" s="9" t="n">
        <v>5.98</v>
      </c>
    </row>
    <row r="4010">
      <c r="A4010" s="160" t="n">
        <v>40969</v>
      </c>
      <c r="B4010" s="9" t="n">
        <v>5.94</v>
      </c>
    </row>
    <row r="4011">
      <c r="A4011" s="160" t="n">
        <v>40970</v>
      </c>
      <c r="B4011" s="9" t="n">
        <v>5.97</v>
      </c>
    </row>
    <row r="4012">
      <c r="A4012" s="160" t="n">
        <v>40973</v>
      </c>
      <c r="B4012" s="9" t="n">
        <v>6.01</v>
      </c>
    </row>
    <row r="4013">
      <c r="A4013" s="160" t="n">
        <v>40974</v>
      </c>
      <c r="B4013" s="9" t="n">
        <v>6.25</v>
      </c>
    </row>
    <row r="4014">
      <c r="A4014" s="160" t="n">
        <v>40975</v>
      </c>
      <c r="B4014" s="9" t="n">
        <v>6.18</v>
      </c>
    </row>
    <row r="4015">
      <c r="A4015" s="160" t="n">
        <v>40976</v>
      </c>
      <c r="B4015" s="9" t="n">
        <v>6.11</v>
      </c>
    </row>
    <row r="4016">
      <c r="A4016" s="160" t="n">
        <v>40977</v>
      </c>
      <c r="B4016" s="9" t="n">
        <v>6.09</v>
      </c>
    </row>
    <row r="4017">
      <c r="A4017" s="160" t="n">
        <v>40980</v>
      </c>
      <c r="B4017" s="9" t="n">
        <v>6.06</v>
      </c>
    </row>
    <row r="4018">
      <c r="A4018" s="160" t="n">
        <v>40981</v>
      </c>
      <c r="B4018" s="9" t="n">
        <v>5.97</v>
      </c>
    </row>
    <row r="4019">
      <c r="A4019" s="160" t="n">
        <v>40982</v>
      </c>
      <c r="B4019" s="9" t="n">
        <v>5.83</v>
      </c>
    </row>
    <row r="4020">
      <c r="A4020" s="160" t="n">
        <v>40983</v>
      </c>
      <c r="B4020" s="9" t="n">
        <v>5.87</v>
      </c>
    </row>
    <row r="4021">
      <c r="A4021" s="160" t="n">
        <v>40984</v>
      </c>
      <c r="B4021" s="9" t="n">
        <v>5.86</v>
      </c>
    </row>
    <row r="4022">
      <c r="A4022" s="160" t="n">
        <v>40987</v>
      </c>
      <c r="B4022" s="9" t="n">
        <v>5.79</v>
      </c>
    </row>
    <row r="4023">
      <c r="A4023" s="160" t="n">
        <v>40988</v>
      </c>
      <c r="B4023" s="9" t="n">
        <v>5.8</v>
      </c>
    </row>
    <row r="4024">
      <c r="A4024" s="160" t="n">
        <v>40989</v>
      </c>
      <c r="B4024" s="9" t="n">
        <v>5.85</v>
      </c>
    </row>
    <row r="4025">
      <c r="A4025" s="160" t="n">
        <v>40990</v>
      </c>
      <c r="B4025" s="9" t="n">
        <v>5.91</v>
      </c>
    </row>
    <row r="4026">
      <c r="A4026" s="160" t="n">
        <v>40991</v>
      </c>
      <c r="B4026" s="9" t="n">
        <v>5.93</v>
      </c>
    </row>
    <row r="4027">
      <c r="A4027" s="160" t="n">
        <v>40994</v>
      </c>
      <c r="B4027" s="9" t="n">
        <v>5.91</v>
      </c>
    </row>
    <row r="4028">
      <c r="A4028" s="160" t="n">
        <v>40995</v>
      </c>
      <c r="B4028" s="9" t="n">
        <v>5.93</v>
      </c>
    </row>
    <row r="4029">
      <c r="A4029" s="160" t="n">
        <v>40996</v>
      </c>
      <c r="B4029" s="9" t="n">
        <v>5.93</v>
      </c>
    </row>
    <row r="4030">
      <c r="A4030" s="160" t="n">
        <v>40997</v>
      </c>
      <c r="B4030" s="9" t="n">
        <v>6.02</v>
      </c>
    </row>
    <row r="4031">
      <c r="A4031" s="160" t="n">
        <v>40998</v>
      </c>
      <c r="B4031" s="9" t="n">
        <v>5.95</v>
      </c>
    </row>
    <row r="4032">
      <c r="A4032" s="160" t="n">
        <v>40999</v>
      </c>
      <c r="B4032" s="9" t="n">
        <v>5.99</v>
      </c>
    </row>
    <row r="4033">
      <c r="A4033" s="160" t="n">
        <v>41001</v>
      </c>
      <c r="B4033" s="9" t="n">
        <v>5.99</v>
      </c>
    </row>
    <row r="4034">
      <c r="A4034" s="160" t="n">
        <v>41002</v>
      </c>
      <c r="B4034" s="9" t="n">
        <v>5.91</v>
      </c>
    </row>
    <row r="4035">
      <c r="A4035" s="160" t="n">
        <v>41003</v>
      </c>
      <c r="B4035" s="9" t="n">
        <v>5.99</v>
      </c>
    </row>
    <row r="4036">
      <c r="A4036" s="160" t="n">
        <v>41004</v>
      </c>
      <c r="B4036" s="9" t="n">
        <v>6.05</v>
      </c>
    </row>
    <row r="4037">
      <c r="A4037" s="160" t="n">
        <v>41005</v>
      </c>
    </row>
    <row r="4038">
      <c r="A4038" s="160" t="n">
        <v>41008</v>
      </c>
      <c r="B4038" s="9" t="n">
        <v>6.24</v>
      </c>
    </row>
    <row r="4039">
      <c r="A4039" s="160" t="n">
        <v>41009</v>
      </c>
      <c r="B4039" s="9" t="n">
        <v>6.32</v>
      </c>
    </row>
    <row r="4040">
      <c r="A4040" s="160" t="n">
        <v>41010</v>
      </c>
      <c r="B4040" s="9" t="n">
        <v>6.3</v>
      </c>
    </row>
    <row r="4041">
      <c r="A4041" s="160" t="n">
        <v>41011</v>
      </c>
      <c r="B4041" s="9" t="n">
        <v>6.24</v>
      </c>
    </row>
    <row r="4042">
      <c r="A4042" s="160" t="n">
        <v>41012</v>
      </c>
      <c r="B4042" s="9" t="n">
        <v>6.26</v>
      </c>
    </row>
    <row r="4043">
      <c r="A4043" s="160" t="n">
        <v>41015</v>
      </c>
      <c r="B4043" s="9" t="n">
        <v>6.23</v>
      </c>
    </row>
    <row r="4044">
      <c r="A4044" s="160" t="n">
        <v>41016</v>
      </c>
      <c r="B4044" s="9" t="n">
        <v>6.16</v>
      </c>
    </row>
    <row r="4045">
      <c r="A4045" s="160" t="n">
        <v>41017</v>
      </c>
      <c r="B4045" s="9" t="n">
        <v>6.16</v>
      </c>
    </row>
    <row r="4046">
      <c r="A4046" s="160" t="n">
        <v>41018</v>
      </c>
      <c r="B4046" s="9" t="n">
        <v>6.17</v>
      </c>
    </row>
    <row r="4047">
      <c r="A4047" s="160" t="n">
        <v>41019</v>
      </c>
      <c r="B4047" s="9" t="n">
        <v>6.14</v>
      </c>
    </row>
    <row r="4048">
      <c r="A4048" s="160" t="n">
        <v>41022</v>
      </c>
      <c r="B4048" s="9" t="n">
        <v>6.2</v>
      </c>
    </row>
    <row r="4049">
      <c r="A4049" s="160" t="n">
        <v>41023</v>
      </c>
      <c r="B4049" s="9" t="n">
        <v>6.14</v>
      </c>
    </row>
    <row r="4050">
      <c r="A4050" s="160" t="n">
        <v>41024</v>
      </c>
      <c r="B4050" s="9" t="n">
        <v>6.05</v>
      </c>
    </row>
    <row r="4051">
      <c r="A4051" s="160" t="n">
        <v>41025</v>
      </c>
      <c r="B4051" s="9" t="n">
        <v>6.06</v>
      </c>
    </row>
    <row r="4052">
      <c r="A4052" s="160" t="n">
        <v>41026</v>
      </c>
      <c r="B4052" s="9" t="n">
        <v>6.02</v>
      </c>
    </row>
    <row r="4053">
      <c r="A4053" s="160" t="n">
        <v>41029</v>
      </c>
      <c r="B4053" s="9" t="n">
        <v>6.04</v>
      </c>
    </row>
    <row r="4054">
      <c r="A4054" s="160" t="n">
        <v>41030</v>
      </c>
      <c r="B4054" s="9" t="n">
        <v>5.96</v>
      </c>
    </row>
    <row r="4055">
      <c r="A4055" s="160" t="n">
        <v>41031</v>
      </c>
      <c r="B4055" s="9" t="n">
        <v>5.96</v>
      </c>
    </row>
    <row r="4056">
      <c r="A4056" s="160" t="n">
        <v>41032</v>
      </c>
      <c r="B4056" s="9" t="n">
        <v>5.92</v>
      </c>
    </row>
    <row r="4057">
      <c r="A4057" s="160" t="n">
        <v>41033</v>
      </c>
      <c r="B4057" s="9" t="n">
        <v>5.94</v>
      </c>
    </row>
    <row r="4058">
      <c r="A4058" s="160" t="n">
        <v>41036</v>
      </c>
      <c r="B4058" s="9" t="n">
        <v>5.95</v>
      </c>
    </row>
    <row r="4059">
      <c r="A4059" s="160" t="n">
        <v>41037</v>
      </c>
      <c r="B4059" s="9" t="n">
        <v>6</v>
      </c>
    </row>
    <row r="4060">
      <c r="A4060" s="160" t="n">
        <v>41038</v>
      </c>
      <c r="B4060" s="9" t="n">
        <v>6.04</v>
      </c>
    </row>
    <row r="4061">
      <c r="A4061" s="160" t="n">
        <v>41039</v>
      </c>
      <c r="B4061" s="9" t="n">
        <v>6</v>
      </c>
    </row>
    <row r="4062">
      <c r="A4062" s="160" t="n">
        <v>41040</v>
      </c>
      <c r="B4062" s="9" t="n">
        <v>6.02</v>
      </c>
    </row>
    <row r="4063">
      <c r="A4063" s="160" t="n">
        <v>41043</v>
      </c>
      <c r="B4063" s="9" t="n">
        <v>6.11</v>
      </c>
    </row>
    <row r="4064">
      <c r="A4064" s="160" t="n">
        <v>41044</v>
      </c>
      <c r="B4064" s="9" t="n">
        <v>6.15</v>
      </c>
    </row>
    <row r="4065">
      <c r="A4065" s="160" t="n">
        <v>41045</v>
      </c>
      <c r="B4065" s="9" t="n">
        <v>6.22</v>
      </c>
    </row>
    <row r="4066">
      <c r="A4066" s="160" t="n">
        <v>41046</v>
      </c>
      <c r="B4066" s="9" t="n">
        <v>6.44</v>
      </c>
    </row>
    <row r="4067">
      <c r="A4067" s="160" t="n">
        <v>41047</v>
      </c>
      <c r="B4067" s="9" t="n">
        <v>6.52</v>
      </c>
    </row>
    <row r="4068">
      <c r="A4068" s="160" t="n">
        <v>41050</v>
      </c>
      <c r="B4068" s="9" t="n">
        <v>6.63</v>
      </c>
    </row>
    <row r="4069">
      <c r="A4069" s="160" t="n">
        <v>41051</v>
      </c>
      <c r="B4069" s="9" t="n">
        <v>6.55</v>
      </c>
    </row>
    <row r="4070">
      <c r="A4070" s="160" t="n">
        <v>41052</v>
      </c>
      <c r="B4070" s="9" t="n">
        <v>6.66</v>
      </c>
    </row>
    <row r="4071">
      <c r="A4071" s="160" t="n">
        <v>41053</v>
      </c>
      <c r="B4071" s="9" t="n">
        <v>6.62</v>
      </c>
    </row>
    <row r="4072">
      <c r="A4072" s="160" t="n">
        <v>41054</v>
      </c>
      <c r="B4072" s="9" t="n">
        <v>6.63</v>
      </c>
    </row>
    <row r="4073">
      <c r="A4073" s="160" t="n">
        <v>41057</v>
      </c>
      <c r="B4073" s="9" t="n">
        <v>6.63</v>
      </c>
    </row>
    <row r="4074">
      <c r="A4074" s="160" t="n">
        <v>41058</v>
      </c>
      <c r="B4074" s="9" t="n">
        <v>6.59</v>
      </c>
    </row>
    <row r="4075">
      <c r="A4075" s="160" t="n">
        <v>41059</v>
      </c>
      <c r="B4075" s="9" t="n">
        <v>6.71</v>
      </c>
    </row>
    <row r="4076">
      <c r="A4076" s="160" t="n">
        <v>41060</v>
      </c>
      <c r="B4076" s="9" t="n">
        <v>6.96</v>
      </c>
    </row>
    <row r="4077">
      <c r="A4077" s="160" t="n">
        <v>41061</v>
      </c>
      <c r="B4077" s="9" t="n">
        <v>7.16</v>
      </c>
    </row>
    <row r="4078">
      <c r="A4078" s="160" t="n">
        <v>41064</v>
      </c>
      <c r="B4078" s="9" t="n">
        <v>7.17</v>
      </c>
    </row>
    <row r="4079">
      <c r="A4079" s="160" t="n">
        <v>41065</v>
      </c>
      <c r="B4079" s="9" t="n">
        <v>7.23</v>
      </c>
    </row>
    <row r="4080">
      <c r="A4080" s="160" t="n">
        <v>41066</v>
      </c>
      <c r="B4080" s="9" t="n">
        <v>7.06</v>
      </c>
    </row>
    <row r="4081">
      <c r="A4081" s="160" t="n">
        <v>41067</v>
      </c>
      <c r="B4081" s="9" t="n">
        <v>6.95</v>
      </c>
    </row>
    <row r="4082">
      <c r="A4082" s="160" t="n">
        <v>41068</v>
      </c>
      <c r="B4082" s="9" t="n">
        <v>6.95</v>
      </c>
    </row>
    <row r="4083">
      <c r="A4083" s="160" t="n">
        <v>41071</v>
      </c>
      <c r="B4083" s="9" t="n">
        <v>6.9</v>
      </c>
    </row>
    <row r="4084">
      <c r="A4084" s="160" t="n">
        <v>41072</v>
      </c>
      <c r="B4084" s="9" t="n">
        <v>6.9</v>
      </c>
    </row>
    <row r="4085">
      <c r="A4085" s="160" t="n">
        <v>41073</v>
      </c>
      <c r="B4085" s="9" t="n">
        <v>6.91</v>
      </c>
    </row>
    <row r="4086">
      <c r="A4086" s="160" t="n">
        <v>41074</v>
      </c>
      <c r="B4086" s="9" t="n">
        <v>6.85</v>
      </c>
    </row>
    <row r="4087">
      <c r="A4087" s="160" t="n">
        <v>41075</v>
      </c>
      <c r="B4087" s="9" t="n">
        <v>6.84</v>
      </c>
    </row>
    <row r="4088">
      <c r="A4088" s="160" t="n">
        <v>41078</v>
      </c>
      <c r="B4088" s="9" t="n">
        <v>6.81</v>
      </c>
    </row>
    <row r="4089">
      <c r="A4089" s="160" t="n">
        <v>41079</v>
      </c>
      <c r="B4089" s="9" t="n">
        <v>6.65</v>
      </c>
    </row>
    <row r="4090">
      <c r="A4090" s="160" t="n">
        <v>41080</v>
      </c>
      <c r="B4090" s="9" t="n">
        <v>6.54</v>
      </c>
    </row>
    <row r="4091">
      <c r="A4091" s="160" t="n">
        <v>41081</v>
      </c>
      <c r="B4091" s="9" t="n">
        <v>6.52</v>
      </c>
    </row>
    <row r="4092">
      <c r="A4092" s="160" t="n">
        <v>41082</v>
      </c>
      <c r="B4092" s="9" t="n">
        <v>6.52</v>
      </c>
    </row>
    <row r="4093">
      <c r="A4093" s="160" t="n">
        <v>41085</v>
      </c>
      <c r="B4093" s="9" t="n">
        <v>6.6</v>
      </c>
    </row>
    <row r="4094">
      <c r="A4094" s="160" t="n">
        <v>41086</v>
      </c>
      <c r="B4094" s="9" t="n">
        <v>6.57</v>
      </c>
    </row>
    <row r="4095">
      <c r="A4095" s="160" t="n">
        <v>41087</v>
      </c>
      <c r="B4095" s="9" t="n">
        <v>6.52</v>
      </c>
    </row>
    <row r="4096">
      <c r="A4096" s="160" t="n">
        <v>41088</v>
      </c>
      <c r="B4096" s="9" t="n">
        <v>6.52</v>
      </c>
    </row>
    <row r="4097">
      <c r="A4097" s="160" t="n">
        <v>41089</v>
      </c>
      <c r="B4097" s="9" t="n">
        <v>6.36</v>
      </c>
    </row>
    <row r="4098">
      <c r="A4098" s="160" t="n">
        <v>41090</v>
      </c>
      <c r="B4098" s="9" t="n">
        <v>6.44</v>
      </c>
    </row>
    <row r="4099">
      <c r="A4099" s="160" t="n">
        <v>41092</v>
      </c>
      <c r="B4099" s="9" t="n">
        <v>6.45</v>
      </c>
    </row>
    <row r="4100">
      <c r="A4100" s="160" t="n">
        <v>41093</v>
      </c>
      <c r="B4100" s="9" t="n">
        <v>6.39</v>
      </c>
    </row>
    <row r="4101">
      <c r="A4101" s="160" t="n">
        <v>41094</v>
      </c>
      <c r="B4101" s="9" t="n">
        <v>6.38</v>
      </c>
    </row>
    <row r="4102">
      <c r="A4102" s="160" t="n">
        <v>41095</v>
      </c>
      <c r="B4102" s="9" t="n">
        <v>6.4</v>
      </c>
    </row>
    <row r="4103">
      <c r="A4103" s="160" t="n">
        <v>41096</v>
      </c>
      <c r="B4103" s="9" t="n">
        <v>6.44</v>
      </c>
    </row>
    <row r="4104">
      <c r="A4104" s="160" t="n">
        <v>41099</v>
      </c>
      <c r="B4104" s="9" t="n">
        <v>6.44</v>
      </c>
    </row>
    <row r="4105">
      <c r="A4105" s="160" t="n">
        <v>41100</v>
      </c>
      <c r="B4105" s="9" t="n">
        <v>6.4</v>
      </c>
    </row>
    <row r="4106">
      <c r="A4106" s="160" t="n">
        <v>41101</v>
      </c>
      <c r="B4106" s="9" t="n">
        <v>6.37</v>
      </c>
    </row>
    <row r="4107">
      <c r="A4107" s="160" t="n">
        <v>41102</v>
      </c>
      <c r="B4107" s="9" t="n">
        <v>6.41</v>
      </c>
    </row>
    <row r="4108">
      <c r="A4108" s="160" t="n">
        <v>41103</v>
      </c>
      <c r="B4108" s="9" t="n">
        <v>6.41</v>
      </c>
    </row>
    <row r="4109">
      <c r="A4109" s="160" t="n">
        <v>41106</v>
      </c>
      <c r="B4109" s="9" t="n">
        <v>6.39</v>
      </c>
    </row>
    <row r="4110">
      <c r="A4110" s="160" t="n">
        <v>41107</v>
      </c>
      <c r="B4110" s="9" t="n">
        <v>6.36</v>
      </c>
    </row>
    <row r="4111">
      <c r="A4111" s="160" t="n">
        <v>41108</v>
      </c>
      <c r="B4111" s="9" t="n">
        <v>6.33</v>
      </c>
    </row>
    <row r="4112">
      <c r="A4112" s="160" t="n">
        <v>41109</v>
      </c>
      <c r="B4112" s="9" t="n">
        <v>6.25</v>
      </c>
    </row>
    <row r="4113">
      <c r="A4113" s="160" t="n">
        <v>41110</v>
      </c>
      <c r="B4113" s="9" t="n">
        <v>6.28</v>
      </c>
    </row>
    <row r="4114">
      <c r="A4114" s="160" t="n">
        <v>41113</v>
      </c>
      <c r="B4114" s="9" t="n">
        <v>6.38</v>
      </c>
    </row>
    <row r="4115">
      <c r="A4115" s="160" t="n">
        <v>41114</v>
      </c>
      <c r="B4115" s="9" t="n">
        <v>6.4</v>
      </c>
    </row>
    <row r="4116">
      <c r="A4116" s="160" t="n">
        <v>41115</v>
      </c>
      <c r="B4116" s="9" t="n">
        <v>6.4</v>
      </c>
    </row>
    <row r="4117">
      <c r="A4117" s="160" t="n">
        <v>41116</v>
      </c>
      <c r="B4117" s="9" t="n">
        <v>6.35</v>
      </c>
    </row>
    <row r="4118">
      <c r="A4118" s="160" t="n">
        <v>41117</v>
      </c>
      <c r="B4118" s="9" t="n">
        <v>6.22</v>
      </c>
    </row>
    <row r="4119">
      <c r="A4119" s="160" t="n">
        <v>41120</v>
      </c>
      <c r="B4119" s="9" t="n">
        <v>6.2</v>
      </c>
    </row>
    <row r="4120">
      <c r="A4120" s="160" t="n">
        <v>41121</v>
      </c>
      <c r="B4120" s="9" t="n">
        <v>6.16</v>
      </c>
    </row>
    <row r="4121">
      <c r="A4121" s="160" t="n">
        <v>41122</v>
      </c>
      <c r="B4121" s="9" t="n">
        <v>6.1</v>
      </c>
    </row>
    <row r="4122">
      <c r="A4122" s="160" t="n">
        <v>41123</v>
      </c>
      <c r="B4122" s="9" t="n">
        <v>6.13</v>
      </c>
    </row>
    <row r="4123">
      <c r="A4123" s="160" t="n">
        <v>41124</v>
      </c>
      <c r="B4123" s="9" t="n">
        <v>6.01</v>
      </c>
    </row>
    <row r="4124">
      <c r="A4124" s="160" t="n">
        <v>41127</v>
      </c>
      <c r="B4124" s="9" t="n">
        <v>6</v>
      </c>
    </row>
    <row r="4125">
      <c r="A4125" s="160" t="n">
        <v>41128</v>
      </c>
      <c r="B4125" s="9" t="n">
        <v>5.91</v>
      </c>
    </row>
    <row r="4126">
      <c r="A4126" s="160" t="n">
        <v>41129</v>
      </c>
      <c r="B4126" s="9" t="n">
        <v>5.89</v>
      </c>
    </row>
    <row r="4127">
      <c r="A4127" s="160" t="n">
        <v>41130</v>
      </c>
      <c r="B4127" s="9" t="n">
        <v>5.91</v>
      </c>
    </row>
    <row r="4128">
      <c r="A4128" s="160" t="n">
        <v>41131</v>
      </c>
      <c r="B4128" s="9" t="n">
        <v>5.98</v>
      </c>
    </row>
    <row r="4129">
      <c r="A4129" s="160" t="n">
        <v>41134</v>
      </c>
      <c r="B4129" s="9" t="n">
        <v>5.96</v>
      </c>
    </row>
    <row r="4130">
      <c r="A4130" s="160" t="n">
        <v>41135</v>
      </c>
      <c r="B4130" s="9" t="n">
        <v>5.92</v>
      </c>
    </row>
    <row r="4131">
      <c r="A4131" s="160" t="n">
        <v>41136</v>
      </c>
      <c r="B4131" s="9" t="n">
        <v>5.88</v>
      </c>
    </row>
    <row r="4132">
      <c r="A4132" s="160" t="n">
        <v>41137</v>
      </c>
      <c r="B4132" s="9" t="n">
        <v>5.89</v>
      </c>
    </row>
    <row r="4133">
      <c r="A4133" s="160" t="n">
        <v>41138</v>
      </c>
      <c r="B4133" s="9" t="n">
        <v>5.89</v>
      </c>
    </row>
    <row r="4134">
      <c r="A4134" s="160" t="n">
        <v>41141</v>
      </c>
      <c r="B4134" s="9" t="n">
        <v>5.86</v>
      </c>
    </row>
    <row r="4135">
      <c r="A4135" s="160" t="n">
        <v>41142</v>
      </c>
      <c r="B4135" s="9" t="n">
        <v>5.83</v>
      </c>
    </row>
    <row r="4136">
      <c r="A4136" s="160" t="n">
        <v>41143</v>
      </c>
      <c r="B4136" s="9" t="n">
        <v>5.88</v>
      </c>
    </row>
    <row r="4137">
      <c r="A4137" s="160" t="n">
        <v>41144</v>
      </c>
      <c r="B4137" s="9" t="n">
        <v>5.89</v>
      </c>
    </row>
    <row r="4138">
      <c r="A4138" s="160" t="n">
        <v>41145</v>
      </c>
      <c r="B4138" s="9" t="n">
        <v>5.87</v>
      </c>
    </row>
    <row r="4139">
      <c r="A4139" s="160" t="n">
        <v>41148</v>
      </c>
      <c r="B4139" s="9" t="n">
        <v>5.87</v>
      </c>
    </row>
    <row r="4140">
      <c r="A4140" s="160" t="n">
        <v>41149</v>
      </c>
      <c r="B4140" s="9" t="n">
        <v>5.88</v>
      </c>
    </row>
    <row r="4141">
      <c r="A4141" s="160" t="n">
        <v>41150</v>
      </c>
      <c r="B4141" s="9" t="n">
        <v>5.84</v>
      </c>
    </row>
    <row r="4142">
      <c r="A4142" s="160" t="n">
        <v>41151</v>
      </c>
      <c r="B4142" s="9" t="n">
        <v>5.86</v>
      </c>
    </row>
    <row r="4143">
      <c r="A4143" s="160" t="n">
        <v>41152</v>
      </c>
      <c r="B4143" s="9" t="n">
        <v>5.98</v>
      </c>
    </row>
    <row r="4144">
      <c r="A4144" s="160" t="n">
        <v>41155</v>
      </c>
      <c r="B4144" s="9" t="n">
        <v>5.98</v>
      </c>
    </row>
    <row r="4145">
      <c r="A4145" s="160" t="n">
        <v>41156</v>
      </c>
      <c r="B4145" s="9" t="n">
        <v>5.94</v>
      </c>
    </row>
    <row r="4146">
      <c r="A4146" s="160" t="n">
        <v>41157</v>
      </c>
      <c r="B4146" s="9" t="n">
        <v>5.91</v>
      </c>
    </row>
    <row r="4147">
      <c r="A4147" s="160" t="n">
        <v>41158</v>
      </c>
      <c r="B4147" s="9" t="n">
        <v>5.8</v>
      </c>
    </row>
    <row r="4148">
      <c r="A4148" s="160" t="n">
        <v>41159</v>
      </c>
      <c r="B4148" s="9" t="n">
        <v>5.74</v>
      </c>
    </row>
    <row r="4149">
      <c r="A4149" s="160" t="n">
        <v>41162</v>
      </c>
      <c r="B4149" s="9" t="n">
        <v>5.68</v>
      </c>
    </row>
    <row r="4150">
      <c r="A4150" s="160" t="n">
        <v>41163</v>
      </c>
      <c r="B4150" s="9" t="n">
        <v>5.64</v>
      </c>
    </row>
    <row r="4151">
      <c r="A4151" s="160" t="n">
        <v>41164</v>
      </c>
      <c r="B4151" s="9" t="n">
        <v>5.51</v>
      </c>
    </row>
    <row r="4152">
      <c r="A4152" s="160" t="n">
        <v>41165</v>
      </c>
      <c r="B4152" s="9" t="n">
        <v>5.5</v>
      </c>
    </row>
    <row r="4153">
      <c r="A4153" s="160" t="n">
        <v>41166</v>
      </c>
      <c r="B4153" s="9" t="n">
        <v>5.3</v>
      </c>
    </row>
    <row r="4154">
      <c r="A4154" s="160" t="n">
        <v>41169</v>
      </c>
      <c r="B4154" s="9" t="n">
        <v>5.32</v>
      </c>
    </row>
    <row r="4155">
      <c r="A4155" s="160" t="n">
        <v>41170</v>
      </c>
      <c r="B4155" s="9" t="n">
        <v>5.33</v>
      </c>
    </row>
    <row r="4156">
      <c r="A4156" s="160" t="n">
        <v>41171</v>
      </c>
      <c r="B4156" s="9" t="n">
        <v>5.34</v>
      </c>
    </row>
    <row r="4157">
      <c r="A4157" s="160" t="n">
        <v>41172</v>
      </c>
      <c r="B4157" s="9" t="n">
        <v>5.38</v>
      </c>
    </row>
    <row r="4158">
      <c r="A4158" s="160" t="n">
        <v>41173</v>
      </c>
      <c r="B4158" s="9" t="n">
        <v>5.42</v>
      </c>
    </row>
    <row r="4159">
      <c r="A4159" s="160" t="n">
        <v>41176</v>
      </c>
      <c r="B4159" s="9" t="n">
        <v>5.5</v>
      </c>
    </row>
    <row r="4160">
      <c r="A4160" s="160" t="n">
        <v>41177</v>
      </c>
      <c r="B4160" s="9" t="n">
        <v>5.56</v>
      </c>
    </row>
    <row r="4161">
      <c r="A4161" s="160" t="n">
        <v>41178</v>
      </c>
      <c r="B4161" s="9" t="n">
        <v>5.8</v>
      </c>
    </row>
    <row r="4162">
      <c r="A4162" s="160" t="n">
        <v>41179</v>
      </c>
      <c r="B4162" s="9" t="n">
        <v>5.73</v>
      </c>
    </row>
    <row r="4163">
      <c r="A4163" s="160" t="n">
        <v>41180</v>
      </c>
      <c r="B4163" s="9" t="n">
        <v>5.72</v>
      </c>
    </row>
    <row r="4164">
      <c r="A4164" s="160" t="n">
        <v>41182</v>
      </c>
      <c r="B4164" s="9" t="n">
        <v>5.74</v>
      </c>
    </row>
    <row r="4165">
      <c r="A4165" s="160" t="n">
        <v>41183</v>
      </c>
      <c r="B4165" s="9" t="n">
        <v>5.71</v>
      </c>
    </row>
    <row r="4166">
      <c r="A4166" s="160" t="n">
        <v>41184</v>
      </c>
      <c r="B4166" s="9" t="n">
        <v>5.72</v>
      </c>
    </row>
    <row r="4167">
      <c r="A4167" s="160" t="n">
        <v>41185</v>
      </c>
      <c r="B4167" s="9" t="n">
        <v>5.68</v>
      </c>
    </row>
    <row r="4168">
      <c r="A4168" s="160" t="n">
        <v>41186</v>
      </c>
      <c r="B4168" s="9" t="n">
        <v>5.62</v>
      </c>
    </row>
    <row r="4169">
      <c r="A4169" s="160" t="n">
        <v>41187</v>
      </c>
      <c r="B4169" s="9" t="n">
        <v>5.55</v>
      </c>
    </row>
    <row r="4170">
      <c r="A4170" s="160" t="n">
        <v>41190</v>
      </c>
      <c r="B4170" s="9" t="n">
        <v>5.54</v>
      </c>
    </row>
    <row r="4171">
      <c r="A4171" s="160" t="n">
        <v>41191</v>
      </c>
      <c r="B4171" s="9" t="n">
        <v>5.56</v>
      </c>
    </row>
    <row r="4172">
      <c r="A4172" s="160" t="n">
        <v>41192</v>
      </c>
      <c r="B4172" s="9" t="n">
        <v>5.61</v>
      </c>
    </row>
    <row r="4173">
      <c r="A4173" s="160" t="n">
        <v>41193</v>
      </c>
      <c r="B4173" s="9" t="n">
        <v>5.57</v>
      </c>
    </row>
    <row r="4174">
      <c r="A4174" s="160" t="n">
        <v>41194</v>
      </c>
      <c r="B4174" s="9" t="n">
        <v>5.56</v>
      </c>
    </row>
    <row r="4175">
      <c r="A4175" s="160" t="n">
        <v>41197</v>
      </c>
      <c r="B4175" s="9" t="n">
        <v>5.48</v>
      </c>
    </row>
    <row r="4176">
      <c r="A4176" s="160" t="n">
        <v>41198</v>
      </c>
      <c r="B4176" s="9" t="n">
        <v>5.4</v>
      </c>
    </row>
    <row r="4177">
      <c r="A4177" s="160" t="n">
        <v>41199</v>
      </c>
      <c r="B4177" s="9" t="n">
        <v>5.27</v>
      </c>
    </row>
    <row r="4178">
      <c r="A4178" s="160" t="n">
        <v>41200</v>
      </c>
      <c r="B4178" s="9" t="n">
        <v>5.24</v>
      </c>
    </row>
    <row r="4179">
      <c r="A4179" s="160" t="n">
        <v>41201</v>
      </c>
      <c r="B4179" s="9" t="n">
        <v>5.31</v>
      </c>
    </row>
    <row r="4180">
      <c r="A4180" s="160" t="n">
        <v>41204</v>
      </c>
      <c r="B4180" s="9" t="n">
        <v>5.28</v>
      </c>
    </row>
    <row r="4181">
      <c r="A4181" s="160" t="n">
        <v>41205</v>
      </c>
      <c r="B4181" s="9" t="n">
        <v>5.41</v>
      </c>
    </row>
    <row r="4182">
      <c r="A4182" s="160" t="n">
        <v>41206</v>
      </c>
      <c r="B4182" s="9" t="n">
        <v>5.39</v>
      </c>
    </row>
    <row r="4183">
      <c r="A4183" s="160" t="n">
        <v>41207</v>
      </c>
      <c r="B4183" s="9" t="n">
        <v>5.33</v>
      </c>
    </row>
    <row r="4184">
      <c r="A4184" s="160" t="n">
        <v>41208</v>
      </c>
      <c r="B4184" s="9" t="n">
        <v>5.41</v>
      </c>
    </row>
    <row r="4185">
      <c r="A4185" s="160" t="n">
        <v>41211</v>
      </c>
      <c r="B4185" s="9" t="n">
        <v>5.46</v>
      </c>
    </row>
    <row r="4186">
      <c r="A4186" s="160" t="n">
        <v>41212</v>
      </c>
    </row>
    <row r="4187">
      <c r="A4187" s="160" t="n">
        <v>41213</v>
      </c>
      <c r="B4187" s="9" t="n">
        <v>5.63</v>
      </c>
    </row>
    <row r="4188">
      <c r="A4188" s="160" t="n">
        <v>41214</v>
      </c>
      <c r="B4188" s="9" t="n">
        <v>5.57</v>
      </c>
    </row>
    <row r="4189">
      <c r="A4189" s="160" t="n">
        <v>41215</v>
      </c>
      <c r="B4189" s="9" t="n">
        <v>5.54</v>
      </c>
    </row>
    <row r="4190">
      <c r="A4190" s="160" t="n">
        <v>41218</v>
      </c>
      <c r="B4190" s="9" t="n">
        <v>5.57</v>
      </c>
    </row>
    <row r="4191">
      <c r="A4191" s="160" t="n">
        <v>41219</v>
      </c>
      <c r="B4191" s="9" t="n">
        <v>5.49</v>
      </c>
    </row>
    <row r="4192">
      <c r="A4192" s="160" t="n">
        <v>41220</v>
      </c>
      <c r="B4192" s="9" t="n">
        <v>5.63</v>
      </c>
    </row>
    <row r="4193">
      <c r="A4193" s="160" t="n">
        <v>41221</v>
      </c>
      <c r="B4193" s="9" t="n">
        <v>5.67</v>
      </c>
    </row>
    <row r="4194">
      <c r="A4194" s="160" t="n">
        <v>41222</v>
      </c>
      <c r="B4194" s="9" t="n">
        <v>5.77</v>
      </c>
    </row>
    <row r="4195">
      <c r="A4195" s="160" t="n">
        <v>41225</v>
      </c>
      <c r="B4195" s="9" t="n">
        <v>5.77</v>
      </c>
    </row>
    <row r="4196">
      <c r="A4196" s="160" t="n">
        <v>41226</v>
      </c>
      <c r="B4196" s="9" t="n">
        <v>5.82</v>
      </c>
    </row>
    <row r="4197">
      <c r="A4197" s="160" t="n">
        <v>41227</v>
      </c>
      <c r="B4197" s="9" t="n">
        <v>5.84</v>
      </c>
    </row>
    <row r="4198">
      <c r="A4198" s="160" t="n">
        <v>41228</v>
      </c>
      <c r="B4198" s="9" t="n">
        <v>5.94</v>
      </c>
    </row>
    <row r="4199">
      <c r="A4199" s="160" t="n">
        <v>41229</v>
      </c>
      <c r="B4199" s="9" t="n">
        <v>5.98</v>
      </c>
    </row>
    <row r="4200">
      <c r="A4200" s="160" t="n">
        <v>41232</v>
      </c>
      <c r="B4200" s="9" t="n">
        <v>5.85</v>
      </c>
    </row>
    <row r="4201">
      <c r="A4201" s="160" t="n">
        <v>41233</v>
      </c>
      <c r="B4201" s="9" t="n">
        <v>5.79</v>
      </c>
    </row>
    <row r="4202">
      <c r="A4202" s="160" t="n">
        <v>41234</v>
      </c>
      <c r="B4202" s="9" t="n">
        <v>5.72</v>
      </c>
    </row>
    <row r="4203">
      <c r="A4203" s="160" t="n">
        <v>41235</v>
      </c>
      <c r="B4203" s="9" t="n">
        <v>5.72</v>
      </c>
    </row>
    <row r="4204">
      <c r="A4204" s="160" t="n">
        <v>41236</v>
      </c>
      <c r="B4204" s="9" t="n">
        <v>5.71</v>
      </c>
    </row>
    <row r="4205">
      <c r="A4205" s="160" t="n">
        <v>41239</v>
      </c>
      <c r="B4205" s="9" t="n">
        <v>5.68</v>
      </c>
    </row>
    <row r="4206">
      <c r="A4206" s="160" t="n">
        <v>41240</v>
      </c>
      <c r="B4206" s="9" t="n">
        <v>5.65</v>
      </c>
    </row>
    <row r="4207">
      <c r="A4207" s="160" t="n">
        <v>41241</v>
      </c>
      <c r="B4207" s="9" t="n">
        <v>5.66</v>
      </c>
    </row>
    <row r="4208">
      <c r="A4208" s="160" t="n">
        <v>41242</v>
      </c>
      <c r="B4208" s="9" t="n">
        <v>5.58</v>
      </c>
    </row>
    <row r="4209">
      <c r="A4209" s="160" t="n">
        <v>41243</v>
      </c>
      <c r="B4209" s="9" t="n">
        <v>5.65</v>
      </c>
    </row>
    <row r="4210">
      <c r="A4210" s="160" t="n">
        <v>41246</v>
      </c>
      <c r="B4210" s="9" t="n">
        <v>5.6</v>
      </c>
    </row>
    <row r="4211">
      <c r="A4211" s="160" t="n">
        <v>41247</v>
      </c>
      <c r="B4211" s="9" t="n">
        <v>5.58</v>
      </c>
    </row>
    <row r="4212">
      <c r="A4212" s="160" t="n">
        <v>41248</v>
      </c>
      <c r="B4212" s="9" t="n">
        <v>5.51</v>
      </c>
    </row>
    <row r="4213">
      <c r="A4213" s="160" t="n">
        <v>41249</v>
      </c>
      <c r="B4213" s="9" t="n">
        <v>5.48</v>
      </c>
    </row>
    <row r="4214">
      <c r="A4214" s="160" t="n">
        <v>41250</v>
      </c>
      <c r="B4214" s="9" t="n">
        <v>5.42</v>
      </c>
    </row>
    <row r="4215">
      <c r="A4215" s="160" t="n">
        <v>41253</v>
      </c>
      <c r="B4215" s="9" t="n">
        <v>5.41</v>
      </c>
    </row>
    <row r="4216">
      <c r="A4216" s="160" t="n">
        <v>41254</v>
      </c>
      <c r="B4216" s="9" t="n">
        <v>5.35</v>
      </c>
    </row>
    <row r="4217">
      <c r="A4217" s="160" t="n">
        <v>41255</v>
      </c>
      <c r="B4217" s="9" t="n">
        <v>5.29</v>
      </c>
    </row>
    <row r="4218">
      <c r="A4218" s="160" t="n">
        <v>41256</v>
      </c>
      <c r="B4218" s="9" t="n">
        <v>5.27</v>
      </c>
    </row>
    <row r="4219">
      <c r="A4219" s="160" t="n">
        <v>41257</v>
      </c>
      <c r="B4219" s="9" t="n">
        <v>5.28</v>
      </c>
    </row>
    <row r="4220">
      <c r="A4220" s="160" t="n">
        <v>41260</v>
      </c>
      <c r="B4220" s="9" t="n">
        <v>5.31</v>
      </c>
    </row>
    <row r="4221">
      <c r="A4221" s="160" t="n">
        <v>41261</v>
      </c>
      <c r="B4221" s="9" t="n">
        <v>5.19</v>
      </c>
    </row>
    <row r="4222">
      <c r="A4222" s="160" t="n">
        <v>41262</v>
      </c>
      <c r="B4222" s="9" t="n">
        <v>5.19</v>
      </c>
    </row>
    <row r="4223">
      <c r="A4223" s="160" t="n">
        <v>41263</v>
      </c>
      <c r="B4223" s="9" t="n">
        <v>5.19</v>
      </c>
    </row>
    <row r="4224">
      <c r="A4224" s="160" t="n">
        <v>41264</v>
      </c>
      <c r="B4224" s="9" t="n">
        <v>5.26</v>
      </c>
    </row>
    <row r="4225">
      <c r="A4225" s="160" t="n">
        <v>41267</v>
      </c>
      <c r="B4225" s="9" t="n">
        <v>5.24</v>
      </c>
    </row>
    <row r="4226">
      <c r="A4226" s="160" t="n">
        <v>41268</v>
      </c>
    </row>
    <row r="4227">
      <c r="A4227" s="160" t="n">
        <v>41269</v>
      </c>
      <c r="B4227" s="9" t="n">
        <v>5.24</v>
      </c>
    </row>
    <row r="4228">
      <c r="A4228" s="160" t="n">
        <v>41270</v>
      </c>
      <c r="B4228" s="9" t="n">
        <v>5.28</v>
      </c>
    </row>
    <row r="4229">
      <c r="A4229" s="160" t="n">
        <v>41271</v>
      </c>
      <c r="B4229" s="9" t="n">
        <v>5.3</v>
      </c>
    </row>
    <row r="4230">
      <c r="A4230" s="160" t="n">
        <v>41274</v>
      </c>
      <c r="B4230" s="9" t="n">
        <v>5.34</v>
      </c>
    </row>
    <row r="4231">
      <c r="A4231" s="160" t="n">
        <v>41275</v>
      </c>
    </row>
    <row r="4232">
      <c r="A4232" s="160" t="n">
        <v>41276</v>
      </c>
      <c r="B4232" s="9" t="n">
        <v>5.16</v>
      </c>
    </row>
    <row r="4233">
      <c r="A4233" s="160" t="n">
        <v>41277</v>
      </c>
      <c r="B4233" s="9" t="n">
        <v>5.06</v>
      </c>
    </row>
    <row r="4234">
      <c r="A4234" s="160" t="n">
        <v>41278</v>
      </c>
      <c r="B4234" s="9" t="n">
        <v>5.04</v>
      </c>
    </row>
    <row r="4235">
      <c r="A4235" s="160" t="n">
        <v>41281</v>
      </c>
      <c r="B4235" s="9" t="n">
        <v>5.02</v>
      </c>
    </row>
    <row r="4236">
      <c r="A4236" s="160" t="n">
        <v>41282</v>
      </c>
      <c r="B4236" s="9" t="n">
        <v>5.02</v>
      </c>
    </row>
    <row r="4237">
      <c r="A4237" s="160" t="n">
        <v>41283</v>
      </c>
      <c r="B4237" s="9" t="n">
        <v>4.99</v>
      </c>
    </row>
    <row r="4238">
      <c r="A4238" s="160" t="n">
        <v>41284</v>
      </c>
      <c r="B4238" s="9" t="n">
        <v>4.94</v>
      </c>
    </row>
    <row r="4239">
      <c r="A4239" s="160" t="n">
        <v>41285</v>
      </c>
      <c r="B4239" s="9" t="n">
        <v>4.93</v>
      </c>
    </row>
    <row r="4240">
      <c r="A4240" s="160" t="n">
        <v>41288</v>
      </c>
      <c r="B4240" s="9" t="n">
        <v>4.91</v>
      </c>
    </row>
    <row r="4241">
      <c r="A4241" s="160" t="n">
        <v>41289</v>
      </c>
      <c r="B4241" s="9" t="n">
        <v>4.96</v>
      </c>
    </row>
    <row r="4242">
      <c r="A4242" s="160" t="n">
        <v>41290</v>
      </c>
      <c r="B4242" s="9" t="n">
        <v>4.95</v>
      </c>
    </row>
    <row r="4243">
      <c r="A4243" s="160" t="n">
        <v>41291</v>
      </c>
      <c r="B4243" s="9" t="n">
        <v>4.88</v>
      </c>
    </row>
    <row r="4244">
      <c r="A4244" s="160" t="n">
        <v>41292</v>
      </c>
      <c r="B4244" s="9" t="n">
        <v>4.89</v>
      </c>
    </row>
    <row r="4245">
      <c r="A4245" s="160" t="n">
        <v>41295</v>
      </c>
      <c r="B4245" s="9" t="n">
        <v>4.88</v>
      </c>
    </row>
    <row r="4246">
      <c r="A4246" s="160" t="n">
        <v>41296</v>
      </c>
      <c r="B4246" s="9" t="n">
        <v>4.88</v>
      </c>
    </row>
    <row r="4247">
      <c r="A4247" s="160" t="n">
        <v>41297</v>
      </c>
      <c r="B4247" s="9" t="n">
        <v>4.85</v>
      </c>
    </row>
    <row r="4248">
      <c r="A4248" s="160" t="n">
        <v>41298</v>
      </c>
      <c r="B4248" s="9" t="n">
        <v>4.82</v>
      </c>
    </row>
    <row r="4249">
      <c r="A4249" s="160" t="n">
        <v>41299</v>
      </c>
      <c r="B4249" s="9" t="n">
        <v>4.73</v>
      </c>
    </row>
    <row r="4250">
      <c r="A4250" s="160" t="n">
        <v>41302</v>
      </c>
      <c r="B4250" s="9" t="n">
        <v>4.72</v>
      </c>
    </row>
    <row r="4251">
      <c r="A4251" s="160" t="n">
        <v>41303</v>
      </c>
      <c r="B4251" s="9" t="n">
        <v>4.78</v>
      </c>
    </row>
    <row r="4252">
      <c r="A4252" s="160" t="n">
        <v>41304</v>
      </c>
      <c r="B4252" s="9" t="n">
        <v>4.84</v>
      </c>
    </row>
    <row r="4253">
      <c r="A4253" s="160" t="n">
        <v>41305</v>
      </c>
      <c r="B4253" s="9" t="n">
        <v>4.95</v>
      </c>
    </row>
    <row r="4254">
      <c r="A4254" s="160" t="n">
        <v>41306</v>
      </c>
      <c r="B4254" s="9" t="n">
        <v>4.94</v>
      </c>
    </row>
    <row r="4255">
      <c r="A4255" s="160" t="n">
        <v>41309</v>
      </c>
      <c r="B4255" s="9" t="n">
        <v>5.01</v>
      </c>
    </row>
    <row r="4256">
      <c r="A4256" s="160" t="n">
        <v>41310</v>
      </c>
      <c r="B4256" s="9" t="n">
        <v>5.01</v>
      </c>
    </row>
    <row r="4257">
      <c r="A4257" s="160" t="n">
        <v>41311</v>
      </c>
      <c r="B4257" s="9" t="n">
        <v>5.04</v>
      </c>
    </row>
    <row r="4258">
      <c r="A4258" s="160" t="n">
        <v>41312</v>
      </c>
      <c r="B4258" s="9" t="n">
        <v>5.08</v>
      </c>
    </row>
    <row r="4259">
      <c r="A4259" s="160" t="n">
        <v>41313</v>
      </c>
      <c r="B4259" s="9" t="n">
        <v>5.08</v>
      </c>
    </row>
    <row r="4260">
      <c r="A4260" s="160" t="n">
        <v>41316</v>
      </c>
      <c r="B4260" s="9" t="n">
        <v>5.06</v>
      </c>
    </row>
    <row r="4261">
      <c r="A4261" s="160" t="n">
        <v>41317</v>
      </c>
      <c r="B4261" s="9" t="n">
        <v>5.04</v>
      </c>
    </row>
    <row r="4262">
      <c r="A4262" s="160" t="n">
        <v>41318</v>
      </c>
      <c r="B4262" s="9" t="n">
        <v>4.97</v>
      </c>
    </row>
    <row r="4263">
      <c r="A4263" s="160" t="n">
        <v>41319</v>
      </c>
      <c r="B4263" s="9" t="n">
        <v>4.97</v>
      </c>
    </row>
    <row r="4264">
      <c r="A4264" s="160" t="n">
        <v>41320</v>
      </c>
      <c r="B4264" s="9" t="n">
        <v>4.96</v>
      </c>
    </row>
    <row r="4265">
      <c r="A4265" s="160" t="n">
        <v>41323</v>
      </c>
      <c r="B4265" s="9" t="n">
        <v>4.95</v>
      </c>
    </row>
    <row r="4266">
      <c r="A4266" s="160" t="n">
        <v>41324</v>
      </c>
      <c r="B4266" s="9" t="n">
        <v>4.92</v>
      </c>
    </row>
    <row r="4267">
      <c r="A4267" s="160" t="n">
        <v>41325</v>
      </c>
      <c r="B4267" s="9" t="n">
        <v>4.92</v>
      </c>
    </row>
    <row r="4268">
      <c r="A4268" s="160" t="n">
        <v>41326</v>
      </c>
      <c r="B4268" s="9" t="n">
        <v>4.99</v>
      </c>
    </row>
    <row r="4269">
      <c r="A4269" s="160" t="n">
        <v>41327</v>
      </c>
      <c r="B4269" s="9" t="n">
        <v>4.97</v>
      </c>
    </row>
    <row r="4270">
      <c r="A4270" s="160" t="n">
        <v>41330</v>
      </c>
      <c r="B4270" s="9" t="n">
        <v>4.97</v>
      </c>
    </row>
    <row r="4271">
      <c r="A4271" s="160" t="n">
        <v>41331</v>
      </c>
      <c r="B4271" s="9" t="n">
        <v>5.02</v>
      </c>
    </row>
    <row r="4272">
      <c r="A4272" s="160" t="n">
        <v>41332</v>
      </c>
      <c r="B4272" s="9" t="n">
        <v>4.98</v>
      </c>
    </row>
    <row r="4273">
      <c r="A4273" s="160" t="n">
        <v>41333</v>
      </c>
      <c r="B4273" s="9" t="n">
        <v>4.98</v>
      </c>
    </row>
    <row r="4274">
      <c r="A4274" s="160" t="n">
        <v>41334</v>
      </c>
      <c r="B4274" s="9" t="n">
        <v>5</v>
      </c>
    </row>
    <row r="4275">
      <c r="A4275" s="160" t="n">
        <v>41337</v>
      </c>
      <c r="B4275" s="9" t="n">
        <v>4.98</v>
      </c>
    </row>
    <row r="4276">
      <c r="A4276" s="160" t="n">
        <v>41338</v>
      </c>
      <c r="B4276" s="9" t="n">
        <v>4.92</v>
      </c>
    </row>
    <row r="4277">
      <c r="A4277" s="160" t="n">
        <v>41339</v>
      </c>
      <c r="B4277" s="9" t="n">
        <v>4.88</v>
      </c>
    </row>
    <row r="4278">
      <c r="A4278" s="160" t="n">
        <v>41340</v>
      </c>
      <c r="B4278" s="9" t="n">
        <v>4.81</v>
      </c>
    </row>
    <row r="4279">
      <c r="A4279" s="160" t="n">
        <v>41341</v>
      </c>
      <c r="B4279" s="9" t="n">
        <v>4.76</v>
      </c>
    </row>
    <row r="4280">
      <c r="A4280" s="160" t="n">
        <v>41344</v>
      </c>
      <c r="B4280" s="9" t="n">
        <v>4.75</v>
      </c>
    </row>
    <row r="4281">
      <c r="A4281" s="160" t="n">
        <v>41345</v>
      </c>
      <c r="B4281" s="9" t="n">
        <v>4.76</v>
      </c>
    </row>
    <row r="4282">
      <c r="A4282" s="160" t="n">
        <v>41346</v>
      </c>
      <c r="B4282" s="9" t="n">
        <v>4.75</v>
      </c>
    </row>
    <row r="4283">
      <c r="A4283" s="160" t="n">
        <v>41347</v>
      </c>
      <c r="B4283" s="9" t="n">
        <v>4.71</v>
      </c>
    </row>
    <row r="4284">
      <c r="A4284" s="160" t="n">
        <v>41348</v>
      </c>
      <c r="B4284" s="9" t="n">
        <v>4.72</v>
      </c>
    </row>
    <row r="4285">
      <c r="A4285" s="160" t="n">
        <v>41351</v>
      </c>
      <c r="B4285" s="9" t="n">
        <v>4.77</v>
      </c>
    </row>
    <row r="4286">
      <c r="A4286" s="160" t="n">
        <v>41352</v>
      </c>
      <c r="B4286" s="9" t="n">
        <v>4.78</v>
      </c>
    </row>
    <row r="4287">
      <c r="A4287" s="160" t="n">
        <v>41353</v>
      </c>
      <c r="B4287" s="9" t="n">
        <v>4.76</v>
      </c>
    </row>
    <row r="4288">
      <c r="A4288" s="160" t="n">
        <v>41354</v>
      </c>
      <c r="B4288" s="9" t="n">
        <v>4.76</v>
      </c>
    </row>
    <row r="4289">
      <c r="A4289" s="160" t="n">
        <v>41355</v>
      </c>
      <c r="B4289" s="9" t="n">
        <v>4.78</v>
      </c>
    </row>
    <row r="4290">
      <c r="A4290" s="160" t="n">
        <v>41358</v>
      </c>
      <c r="B4290" s="9" t="n">
        <v>4.75</v>
      </c>
    </row>
    <row r="4291">
      <c r="A4291" s="160" t="n">
        <v>41359</v>
      </c>
      <c r="B4291" s="9" t="n">
        <v>4.78</v>
      </c>
    </row>
    <row r="4292">
      <c r="A4292" s="160" t="n">
        <v>41360</v>
      </c>
      <c r="B4292" s="9" t="n">
        <v>4.81</v>
      </c>
    </row>
    <row r="4293">
      <c r="A4293" s="160" t="n">
        <v>41361</v>
      </c>
      <c r="B4293" s="9" t="n">
        <v>4.8</v>
      </c>
    </row>
    <row r="4294">
      <c r="A4294" s="160" t="n">
        <v>41362</v>
      </c>
    </row>
    <row r="4295">
      <c r="A4295" s="160" t="n">
        <v>41364</v>
      </c>
      <c r="B4295" s="9" t="n">
        <v>4.86</v>
      </c>
    </row>
    <row r="4296">
      <c r="A4296" s="160" t="n">
        <v>41365</v>
      </c>
      <c r="B4296" s="9" t="n">
        <v>4.87</v>
      </c>
    </row>
    <row r="4297">
      <c r="A4297" s="160" t="n">
        <v>41366</v>
      </c>
      <c r="B4297" s="9" t="n">
        <v>4.84</v>
      </c>
    </row>
    <row r="4298">
      <c r="A4298" s="160" t="n">
        <v>41367</v>
      </c>
      <c r="B4298" s="9" t="n">
        <v>4.87</v>
      </c>
    </row>
    <row r="4299">
      <c r="A4299" s="160" t="n">
        <v>41368</v>
      </c>
      <c r="B4299" s="9" t="n">
        <v>4.89</v>
      </c>
    </row>
    <row r="4300">
      <c r="A4300" s="160" t="n">
        <v>41369</v>
      </c>
      <c r="B4300" s="9" t="n">
        <v>4.95</v>
      </c>
    </row>
    <row r="4301">
      <c r="A4301" s="160" t="n">
        <v>41372</v>
      </c>
      <c r="B4301" s="9" t="n">
        <v>4.9</v>
      </c>
    </row>
    <row r="4302">
      <c r="A4302" s="160" t="n">
        <v>41373</v>
      </c>
      <c r="B4302" s="9" t="n">
        <v>4.87</v>
      </c>
    </row>
    <row r="4303">
      <c r="A4303" s="160" t="n">
        <v>41374</v>
      </c>
      <c r="B4303" s="9" t="n">
        <v>4.78</v>
      </c>
    </row>
    <row r="4304">
      <c r="A4304" s="160" t="n">
        <v>41375</v>
      </c>
      <c r="B4304" s="9" t="n">
        <v>4.73</v>
      </c>
    </row>
    <row r="4305">
      <c r="A4305" s="160" t="n">
        <v>41376</v>
      </c>
      <c r="B4305" s="9" t="n">
        <v>4.75</v>
      </c>
    </row>
    <row r="4306">
      <c r="A4306" s="160" t="n">
        <v>41379</v>
      </c>
      <c r="B4306" s="9" t="n">
        <v>4.79</v>
      </c>
    </row>
    <row r="4307">
      <c r="A4307" s="160" t="n">
        <v>41380</v>
      </c>
      <c r="B4307" s="9" t="n">
        <v>4.78</v>
      </c>
    </row>
    <row r="4308">
      <c r="A4308" s="160" t="n">
        <v>41381</v>
      </c>
      <c r="B4308" s="9" t="n">
        <v>4.8</v>
      </c>
    </row>
    <row r="4309">
      <c r="A4309" s="160" t="n">
        <v>41382</v>
      </c>
      <c r="B4309" s="9" t="n">
        <v>4.8</v>
      </c>
    </row>
    <row r="4310">
      <c r="A4310" s="160" t="n">
        <v>41383</v>
      </c>
      <c r="B4310" s="9" t="n">
        <v>4.78</v>
      </c>
    </row>
    <row r="4311">
      <c r="A4311" s="160" t="n">
        <v>41386</v>
      </c>
      <c r="B4311" s="9" t="n">
        <v>4.75</v>
      </c>
    </row>
    <row r="4312">
      <c r="A4312" s="160" t="n">
        <v>41387</v>
      </c>
      <c r="B4312" s="9" t="n">
        <v>4.71</v>
      </c>
    </row>
    <row r="4313">
      <c r="A4313" s="160" t="n">
        <v>41388</v>
      </c>
      <c r="B4313" s="9" t="n">
        <v>4.66</v>
      </c>
    </row>
    <row r="4314">
      <c r="A4314" s="160" t="n">
        <v>41389</v>
      </c>
      <c r="B4314" s="9" t="n">
        <v>4.61</v>
      </c>
    </row>
    <row r="4315">
      <c r="A4315" s="160" t="n">
        <v>41390</v>
      </c>
      <c r="B4315" s="9" t="n">
        <v>4.6</v>
      </c>
    </row>
    <row r="4316">
      <c r="A4316" s="160" t="n">
        <v>41393</v>
      </c>
      <c r="B4316" s="9" t="n">
        <v>4.53</v>
      </c>
    </row>
    <row r="4317">
      <c r="A4317" s="160" t="n">
        <v>41394</v>
      </c>
      <c r="B4317" s="9" t="n">
        <v>4.55</v>
      </c>
    </row>
    <row r="4318">
      <c r="A4318" s="160" t="n">
        <v>41395</v>
      </c>
      <c r="B4318" s="9" t="n">
        <v>4.5</v>
      </c>
    </row>
    <row r="4319">
      <c r="A4319" s="160" t="n">
        <v>41396</v>
      </c>
      <c r="B4319" s="9" t="n">
        <v>4.45</v>
      </c>
    </row>
    <row r="4320">
      <c r="A4320" s="160" t="n">
        <v>41397</v>
      </c>
      <c r="B4320" s="9" t="n">
        <v>4.33</v>
      </c>
    </row>
    <row r="4321">
      <c r="A4321" s="160" t="n">
        <v>41400</v>
      </c>
      <c r="B4321" s="9" t="n">
        <v>4.3</v>
      </c>
    </row>
    <row r="4322">
      <c r="A4322" s="160" t="n">
        <v>41401</v>
      </c>
      <c r="B4322" s="9" t="n">
        <v>4.24</v>
      </c>
    </row>
    <row r="4323">
      <c r="A4323" s="160" t="n">
        <v>41402</v>
      </c>
      <c r="B4323" s="9" t="n">
        <v>4.24</v>
      </c>
    </row>
    <row r="4324">
      <c r="A4324" s="160" t="n">
        <v>41403</v>
      </c>
      <c r="B4324" s="9" t="n">
        <v>4.23</v>
      </c>
    </row>
    <row r="4325">
      <c r="A4325" s="160" t="n">
        <v>41404</v>
      </c>
      <c r="B4325" s="9" t="n">
        <v>4.23</v>
      </c>
    </row>
    <row r="4326">
      <c r="A4326" s="160" t="n">
        <v>41407</v>
      </c>
      <c r="B4326" s="9" t="n">
        <v>4.35</v>
      </c>
    </row>
    <row r="4327">
      <c r="A4327" s="160" t="n">
        <v>41408</v>
      </c>
      <c r="B4327" s="9" t="n">
        <v>4.35</v>
      </c>
    </row>
    <row r="4328">
      <c r="A4328" s="160" t="n">
        <v>41409</v>
      </c>
      <c r="B4328" s="9" t="n">
        <v>4.36</v>
      </c>
    </row>
    <row r="4329">
      <c r="A4329" s="160" t="n">
        <v>41410</v>
      </c>
      <c r="B4329" s="9" t="n">
        <v>4.42</v>
      </c>
    </row>
    <row r="4330">
      <c r="A4330" s="160" t="n">
        <v>41411</v>
      </c>
      <c r="B4330" s="9" t="n">
        <v>4.37</v>
      </c>
    </row>
    <row r="4331">
      <c r="A4331" s="160" t="n">
        <v>41414</v>
      </c>
      <c r="B4331" s="9" t="n">
        <v>4.34</v>
      </c>
    </row>
    <row r="4332">
      <c r="A4332" s="160" t="n">
        <v>41415</v>
      </c>
      <c r="B4332" s="9" t="n">
        <v>4.35</v>
      </c>
    </row>
    <row r="4333">
      <c r="A4333" s="160" t="n">
        <v>41416</v>
      </c>
      <c r="B4333" s="9" t="n">
        <v>4.27</v>
      </c>
    </row>
    <row r="4334">
      <c r="A4334" s="160" t="n">
        <v>41417</v>
      </c>
      <c r="B4334" s="9" t="n">
        <v>4.42</v>
      </c>
    </row>
    <row r="4335">
      <c r="A4335" s="160" t="n">
        <v>41418</v>
      </c>
      <c r="B4335" s="9" t="n">
        <v>4.45</v>
      </c>
    </row>
    <row r="4336">
      <c r="A4336" s="160" t="n">
        <v>41421</v>
      </c>
      <c r="B4336" s="9" t="n">
        <v>4.44</v>
      </c>
    </row>
    <row r="4337">
      <c r="A4337" s="160" t="n">
        <v>41422</v>
      </c>
      <c r="B4337" s="9" t="n">
        <v>4.35</v>
      </c>
    </row>
    <row r="4338">
      <c r="A4338" s="160" t="n">
        <v>41423</v>
      </c>
      <c r="B4338" s="9" t="n">
        <v>4.55</v>
      </c>
    </row>
    <row r="4339">
      <c r="A4339" s="160" t="n">
        <v>41424</v>
      </c>
      <c r="B4339" s="9" t="n">
        <v>4.54</v>
      </c>
    </row>
    <row r="4340">
      <c r="A4340" s="160" t="n">
        <v>41425</v>
      </c>
      <c r="B4340" s="9" t="n">
        <v>4.62</v>
      </c>
    </row>
    <row r="4341">
      <c r="A4341" s="160" t="n">
        <v>41428</v>
      </c>
      <c r="B4341" s="9" t="n">
        <v>4.76</v>
      </c>
    </row>
    <row r="4342">
      <c r="A4342" s="160" t="n">
        <v>41429</v>
      </c>
      <c r="B4342" s="9" t="n">
        <v>4.79</v>
      </c>
    </row>
    <row r="4343">
      <c r="A4343" s="160" t="n">
        <v>41430</v>
      </c>
      <c r="B4343" s="9" t="n">
        <v>5.03</v>
      </c>
    </row>
    <row r="4344">
      <c r="A4344" s="160" t="n">
        <v>41431</v>
      </c>
      <c r="B4344" s="9" t="n">
        <v>5.08</v>
      </c>
    </row>
    <row r="4345">
      <c r="A4345" s="160" t="n">
        <v>41432</v>
      </c>
      <c r="B4345" s="9" t="n">
        <v>4.89</v>
      </c>
    </row>
    <row r="4346">
      <c r="A4346" s="160" t="n">
        <v>41435</v>
      </c>
      <c r="B4346" s="9" t="n">
        <v>4.86</v>
      </c>
    </row>
    <row r="4347">
      <c r="A4347" s="160" t="n">
        <v>41436</v>
      </c>
      <c r="B4347" s="9" t="n">
        <v>5.08</v>
      </c>
    </row>
    <row r="4348">
      <c r="A4348" s="160" t="n">
        <v>41437</v>
      </c>
      <c r="B4348" s="9" t="n">
        <v>5.02</v>
      </c>
    </row>
    <row r="4349">
      <c r="A4349" s="160" t="n">
        <v>41438</v>
      </c>
      <c r="B4349" s="9" t="n">
        <v>5.11</v>
      </c>
    </row>
    <row r="4350">
      <c r="A4350" s="160" t="n">
        <v>41439</v>
      </c>
      <c r="B4350" s="9" t="n">
        <v>5.04</v>
      </c>
    </row>
    <row r="4351">
      <c r="A4351" s="160" t="n">
        <v>41442</v>
      </c>
      <c r="B4351" s="9" t="n">
        <v>4.97</v>
      </c>
    </row>
    <row r="4352">
      <c r="A4352" s="160" t="n">
        <v>41443</v>
      </c>
      <c r="B4352" s="9" t="n">
        <v>4.96</v>
      </c>
    </row>
    <row r="4353">
      <c r="A4353" s="160" t="n">
        <v>41444</v>
      </c>
      <c r="B4353" s="9" t="n">
        <v>4.85</v>
      </c>
    </row>
    <row r="4354">
      <c r="A4354" s="160" t="n">
        <v>41445</v>
      </c>
      <c r="B4354" s="9" t="n">
        <v>5.12</v>
      </c>
    </row>
    <row r="4355">
      <c r="A4355" s="160" t="n">
        <v>41446</v>
      </c>
      <c r="B4355" s="9" t="n">
        <v>5.09</v>
      </c>
    </row>
    <row r="4356">
      <c r="A4356" s="160" t="n">
        <v>41449</v>
      </c>
      <c r="B4356" s="9" t="n">
        <v>5.34</v>
      </c>
    </row>
    <row r="4357">
      <c r="A4357" s="160" t="n">
        <v>41450</v>
      </c>
      <c r="B4357" s="9" t="n">
        <v>5.34</v>
      </c>
    </row>
    <row r="4358">
      <c r="A4358" s="160" t="n">
        <v>41451</v>
      </c>
      <c r="B4358" s="9" t="n">
        <v>5.29</v>
      </c>
    </row>
    <row r="4359">
      <c r="A4359" s="160" t="n">
        <v>41452</v>
      </c>
      <c r="B4359" s="9" t="n">
        <v>5.23</v>
      </c>
    </row>
    <row r="4360">
      <c r="A4360" s="160" t="n">
        <v>41453</v>
      </c>
      <c r="B4360" s="9" t="n">
        <v>5.16</v>
      </c>
    </row>
    <row r="4361">
      <c r="A4361" s="160" t="n">
        <v>41455</v>
      </c>
      <c r="B4361" s="9" t="n">
        <v>5.21</v>
      </c>
    </row>
    <row r="4362">
      <c r="A4362" s="160" t="n">
        <v>41456</v>
      </c>
      <c r="B4362" s="9" t="n">
        <v>5.17</v>
      </c>
    </row>
    <row r="4363">
      <c r="A4363" s="160" t="n">
        <v>41457</v>
      </c>
      <c r="B4363" s="9" t="n">
        <v>5.15</v>
      </c>
    </row>
    <row r="4364">
      <c r="A4364" s="160" t="n">
        <v>41458</v>
      </c>
      <c r="B4364" s="9" t="n">
        <v>5.15</v>
      </c>
    </row>
    <row r="4365">
      <c r="A4365" s="160" t="n">
        <v>41459</v>
      </c>
      <c r="B4365" s="9" t="n">
        <v>5.15</v>
      </c>
    </row>
    <row r="4366">
      <c r="A4366" s="160" t="n">
        <v>41460</v>
      </c>
      <c r="B4366" s="9" t="n">
        <v>5.04</v>
      </c>
    </row>
    <row r="4367">
      <c r="A4367" s="160" t="n">
        <v>41463</v>
      </c>
      <c r="B4367" s="9" t="n">
        <v>5.11</v>
      </c>
    </row>
    <row r="4368">
      <c r="A4368" s="160" t="n">
        <v>41464</v>
      </c>
      <c r="B4368" s="9" t="n">
        <v>5.04</v>
      </c>
    </row>
    <row r="4369">
      <c r="A4369" s="160" t="n">
        <v>41465</v>
      </c>
      <c r="B4369" s="9" t="n">
        <v>4.98</v>
      </c>
    </row>
    <row r="4370">
      <c r="A4370" s="160" t="n">
        <v>41466</v>
      </c>
      <c r="B4370" s="9" t="n">
        <v>4.9</v>
      </c>
    </row>
    <row r="4371">
      <c r="A4371" s="160" t="n">
        <v>41467</v>
      </c>
      <c r="B4371" s="9" t="n">
        <v>4.8</v>
      </c>
    </row>
    <row r="4372">
      <c r="A4372" s="160" t="n">
        <v>41470</v>
      </c>
      <c r="B4372" s="9" t="n">
        <v>4.77</v>
      </c>
    </row>
    <row r="4373">
      <c r="A4373" s="160" t="n">
        <v>41471</v>
      </c>
      <c r="B4373" s="9" t="n">
        <v>4.72</v>
      </c>
    </row>
    <row r="4374">
      <c r="A4374" s="160" t="n">
        <v>41472</v>
      </c>
      <c r="B4374" s="9" t="n">
        <v>4.68</v>
      </c>
    </row>
    <row r="4375">
      <c r="A4375" s="160" t="n">
        <v>41473</v>
      </c>
      <c r="B4375" s="9" t="n">
        <v>4.57</v>
      </c>
    </row>
    <row r="4376">
      <c r="A4376" s="160" t="n">
        <v>41474</v>
      </c>
      <c r="B4376" s="9" t="n">
        <v>4.56</v>
      </c>
    </row>
    <row r="4377">
      <c r="A4377" s="160" t="n">
        <v>41477</v>
      </c>
      <c r="B4377" s="9" t="n">
        <v>4.53</v>
      </c>
    </row>
    <row r="4378">
      <c r="A4378" s="160" t="n">
        <v>41478</v>
      </c>
      <c r="B4378" s="9" t="n">
        <v>4.5</v>
      </c>
    </row>
    <row r="4379">
      <c r="A4379" s="160" t="n">
        <v>41479</v>
      </c>
      <c r="B4379" s="9" t="n">
        <v>4.55</v>
      </c>
    </row>
    <row r="4380">
      <c r="A4380" s="160" t="n">
        <v>41480</v>
      </c>
      <c r="B4380" s="9" t="n">
        <v>4.65</v>
      </c>
    </row>
    <row r="4381">
      <c r="A4381" s="160" t="n">
        <v>41481</v>
      </c>
      <c r="B4381" s="9" t="n">
        <v>4.71</v>
      </c>
    </row>
    <row r="4382">
      <c r="A4382" s="160" t="n">
        <v>41484</v>
      </c>
      <c r="B4382" s="9" t="n">
        <v>4.69</v>
      </c>
    </row>
    <row r="4383">
      <c r="A4383" s="160" t="n">
        <v>41485</v>
      </c>
      <c r="B4383" s="9" t="n">
        <v>4.66</v>
      </c>
    </row>
    <row r="4384">
      <c r="A4384" s="160" t="n">
        <v>41486</v>
      </c>
      <c r="B4384" s="9" t="n">
        <v>4.71</v>
      </c>
    </row>
    <row r="4385">
      <c r="A4385" s="160" t="n">
        <v>41487</v>
      </c>
      <c r="B4385" s="9" t="n">
        <v>4.63</v>
      </c>
    </row>
    <row r="4386">
      <c r="A4386" s="160" t="n">
        <v>41488</v>
      </c>
      <c r="B4386" s="9" t="n">
        <v>4.74</v>
      </c>
    </row>
    <row r="4387">
      <c r="A4387" s="160" t="n">
        <v>41491</v>
      </c>
      <c r="B4387" s="9" t="n">
        <v>4.74</v>
      </c>
    </row>
    <row r="4388">
      <c r="A4388" s="160" t="n">
        <v>41492</v>
      </c>
      <c r="B4388" s="9" t="n">
        <v>4.76</v>
      </c>
    </row>
    <row r="4389">
      <c r="A4389" s="160" t="n">
        <v>41493</v>
      </c>
      <c r="B4389" s="9" t="n">
        <v>4.81</v>
      </c>
    </row>
    <row r="4390">
      <c r="A4390" s="160" t="n">
        <v>41494</v>
      </c>
      <c r="B4390" s="9" t="n">
        <v>4.8</v>
      </c>
    </row>
    <row r="4391">
      <c r="A4391" s="160" t="n">
        <v>41495</v>
      </c>
      <c r="B4391" s="9" t="n">
        <v>4.8</v>
      </c>
    </row>
    <row r="4392">
      <c r="A4392" s="160" t="n">
        <v>41498</v>
      </c>
      <c r="B4392" s="9" t="n">
        <v>4.78</v>
      </c>
    </row>
    <row r="4393">
      <c r="A4393" s="160" t="n">
        <v>41499</v>
      </c>
      <c r="B4393" s="9" t="n">
        <v>4.72</v>
      </c>
    </row>
    <row r="4394">
      <c r="A4394" s="160" t="n">
        <v>41500</v>
      </c>
      <c r="B4394" s="9" t="n">
        <v>4.69</v>
      </c>
    </row>
    <row r="4395">
      <c r="A4395" s="160" t="n">
        <v>41501</v>
      </c>
      <c r="B4395" s="9" t="n">
        <v>4.74</v>
      </c>
    </row>
    <row r="4396">
      <c r="A4396" s="160" t="n">
        <v>41502</v>
      </c>
      <c r="B4396" s="9" t="n">
        <v>4.7</v>
      </c>
    </row>
    <row r="4397">
      <c r="A4397" s="160" t="n">
        <v>41505</v>
      </c>
      <c r="B4397" s="9" t="n">
        <v>4.71</v>
      </c>
    </row>
    <row r="4398">
      <c r="A4398" s="160" t="n">
        <v>41506</v>
      </c>
      <c r="B4398" s="9" t="n">
        <v>4.8</v>
      </c>
    </row>
    <row r="4399">
      <c r="A4399" s="160" t="n">
        <v>41507</v>
      </c>
      <c r="B4399" s="9" t="n">
        <v>4.77</v>
      </c>
    </row>
    <row r="4400">
      <c r="A4400" s="160" t="n">
        <v>41508</v>
      </c>
      <c r="B4400" s="9" t="n">
        <v>4.73</v>
      </c>
    </row>
    <row r="4401">
      <c r="A4401" s="160" t="n">
        <v>41509</v>
      </c>
      <c r="B4401" s="9" t="n">
        <v>4.75</v>
      </c>
    </row>
    <row r="4402">
      <c r="A4402" s="160" t="n">
        <v>41512</v>
      </c>
      <c r="B4402" s="9" t="n">
        <v>4.75</v>
      </c>
    </row>
    <row r="4403">
      <c r="A4403" s="160" t="n">
        <v>41513</v>
      </c>
      <c r="B4403" s="9" t="n">
        <v>4.82</v>
      </c>
    </row>
    <row r="4404">
      <c r="A4404" s="160" t="n">
        <v>41514</v>
      </c>
      <c r="B4404" s="9" t="n">
        <v>4.77</v>
      </c>
    </row>
    <row r="4405">
      <c r="A4405" s="160" t="n">
        <v>41515</v>
      </c>
      <c r="B4405" s="9" t="n">
        <v>4.76</v>
      </c>
    </row>
    <row r="4406">
      <c r="A4406" s="160" t="n">
        <v>41516</v>
      </c>
    </row>
    <row r="4407">
      <c r="A4407" s="160" t="n">
        <v>41519</v>
      </c>
      <c r="B4407" s="9" t="n">
        <v>4.78</v>
      </c>
    </row>
    <row r="4408">
      <c r="A4408" s="160" t="n">
        <v>41520</v>
      </c>
      <c r="B4408" s="9" t="n">
        <v>4.69</v>
      </c>
    </row>
    <row r="4409">
      <c r="A4409" s="160" t="n">
        <v>41521</v>
      </c>
      <c r="B4409" s="9" t="n">
        <v>4.64</v>
      </c>
    </row>
    <row r="4410">
      <c r="A4410" s="160" t="n">
        <v>41522</v>
      </c>
      <c r="B4410" s="9" t="n">
        <v>4.59</v>
      </c>
    </row>
    <row r="4411">
      <c r="A4411" s="160" t="n">
        <v>41523</v>
      </c>
      <c r="B4411" s="9" t="n">
        <v>4.63</v>
      </c>
    </row>
    <row r="4412">
      <c r="A4412" s="160" t="n">
        <v>41526</v>
      </c>
      <c r="B4412" s="9" t="n">
        <v>4.66</v>
      </c>
    </row>
    <row r="4413">
      <c r="A4413" s="160" t="n">
        <v>41527</v>
      </c>
      <c r="B4413" s="9" t="n">
        <v>4.6</v>
      </c>
    </row>
    <row r="4414">
      <c r="A4414" s="160" t="n">
        <v>41528</v>
      </c>
      <c r="B4414" s="9" t="n">
        <v>4.63</v>
      </c>
    </row>
    <row r="4415">
      <c r="A4415" s="160" t="n">
        <v>41529</v>
      </c>
      <c r="B4415" s="9" t="n">
        <v>4.61</v>
      </c>
    </row>
    <row r="4416">
      <c r="A4416" s="160" t="n">
        <v>41530</v>
      </c>
      <c r="B4416" s="9" t="n">
        <v>4.6</v>
      </c>
    </row>
    <row r="4417">
      <c r="A4417" s="160" t="n">
        <v>41533</v>
      </c>
      <c r="B4417" s="9" t="n">
        <v>4.54</v>
      </c>
    </row>
    <row r="4418">
      <c r="A4418" s="160" t="n">
        <v>41534</v>
      </c>
      <c r="B4418" s="9" t="n">
        <v>4.59</v>
      </c>
    </row>
    <row r="4419">
      <c r="A4419" s="160" t="n">
        <v>41535</v>
      </c>
      <c r="B4419" s="9" t="n">
        <v>4.67</v>
      </c>
    </row>
    <row r="4420">
      <c r="A4420" s="160" t="n">
        <v>41536</v>
      </c>
      <c r="B4420" s="9" t="n">
        <v>4.51</v>
      </c>
    </row>
    <row r="4421">
      <c r="A4421" s="160" t="n">
        <v>41537</v>
      </c>
      <c r="B4421" s="9" t="n">
        <v>4.54</v>
      </c>
    </row>
    <row r="4422">
      <c r="A4422" s="160" t="n">
        <v>41540</v>
      </c>
      <c r="B4422" s="9" t="n">
        <v>4.6</v>
      </c>
    </row>
    <row r="4423">
      <c r="A4423" s="160" t="n">
        <v>41541</v>
      </c>
      <c r="B4423" s="9" t="n">
        <v>4.65</v>
      </c>
    </row>
    <row r="4424">
      <c r="A4424" s="160" t="n">
        <v>41542</v>
      </c>
      <c r="B4424" s="9" t="n">
        <v>4.7</v>
      </c>
    </row>
    <row r="4425">
      <c r="A4425" s="160" t="n">
        <v>41543</v>
      </c>
      <c r="B4425" s="9" t="n">
        <v>4.69</v>
      </c>
    </row>
    <row r="4426">
      <c r="A4426" s="160" t="n">
        <v>41544</v>
      </c>
      <c r="B4426" s="9" t="n">
        <v>4.75</v>
      </c>
    </row>
    <row r="4427">
      <c r="A4427" s="160" t="n">
        <v>41547</v>
      </c>
      <c r="B4427" s="9" t="n">
        <v>4.83</v>
      </c>
    </row>
    <row r="4428">
      <c r="A4428" s="160" t="n">
        <v>41548</v>
      </c>
      <c r="B4428" s="9" t="n">
        <v>4.78</v>
      </c>
    </row>
    <row r="4429">
      <c r="A4429" s="160" t="n">
        <v>41549</v>
      </c>
      <c r="B4429" s="9" t="n">
        <v>4.78</v>
      </c>
    </row>
    <row r="4430">
      <c r="A4430" s="160" t="n">
        <v>41550</v>
      </c>
      <c r="B4430" s="9" t="n">
        <v>4.75</v>
      </c>
    </row>
    <row r="4431">
      <c r="A4431" s="160" t="n">
        <v>41551</v>
      </c>
      <c r="B4431" s="9" t="n">
        <v>4.7</v>
      </c>
    </row>
    <row r="4432">
      <c r="A4432" s="160" t="n">
        <v>41554</v>
      </c>
      <c r="B4432" s="9" t="n">
        <v>4.69</v>
      </c>
    </row>
    <row r="4433">
      <c r="A4433" s="160" t="n">
        <v>41555</v>
      </c>
      <c r="B4433" s="9" t="n">
        <v>4.68</v>
      </c>
    </row>
    <row r="4434">
      <c r="A4434" s="160" t="n">
        <v>41556</v>
      </c>
      <c r="B4434" s="9" t="n">
        <v>4.67</v>
      </c>
    </row>
    <row r="4435">
      <c r="A4435" s="160" t="n">
        <v>41557</v>
      </c>
      <c r="B4435" s="9" t="n">
        <v>4.61</v>
      </c>
    </row>
    <row r="4436">
      <c r="A4436" s="160" t="n">
        <v>41558</v>
      </c>
      <c r="B4436" s="9" t="n">
        <v>4.62</v>
      </c>
    </row>
    <row r="4437">
      <c r="A4437" s="160" t="n">
        <v>41561</v>
      </c>
      <c r="B4437" s="9" t="n">
        <v>4.6</v>
      </c>
    </row>
    <row r="4438">
      <c r="A4438" s="160" t="n">
        <v>41562</v>
      </c>
      <c r="B4438" s="9" t="n">
        <v>4.54</v>
      </c>
    </row>
    <row r="4439">
      <c r="A4439" s="160" t="n">
        <v>41563</v>
      </c>
      <c r="B4439" s="9" t="n">
        <v>4.55</v>
      </c>
    </row>
    <row r="4440">
      <c r="A4440" s="160" t="n">
        <v>41564</v>
      </c>
      <c r="B4440" s="9" t="n">
        <v>4.53</v>
      </c>
    </row>
    <row r="4441">
      <c r="A4441" s="160" t="n">
        <v>41565</v>
      </c>
      <c r="B4441" s="9" t="n">
        <v>4.46</v>
      </c>
    </row>
    <row r="4442">
      <c r="A4442" s="160" t="n">
        <v>41568</v>
      </c>
      <c r="B4442" s="9" t="n">
        <v>4.41</v>
      </c>
    </row>
    <row r="4443">
      <c r="A4443" s="160" t="n">
        <v>41569</v>
      </c>
      <c r="B4443" s="9" t="n">
        <v>4.44</v>
      </c>
    </row>
    <row r="4444">
      <c r="A4444" s="160" t="n">
        <v>41570</v>
      </c>
      <c r="B4444" s="9" t="n">
        <v>4.44</v>
      </c>
    </row>
    <row r="4445">
      <c r="A4445" s="160" t="n">
        <v>41571</v>
      </c>
      <c r="B4445" s="9" t="n">
        <v>4.4</v>
      </c>
    </row>
    <row r="4446">
      <c r="A4446" s="160" t="n">
        <v>41572</v>
      </c>
      <c r="B4446" s="9" t="n">
        <v>4.42</v>
      </c>
    </row>
    <row r="4447">
      <c r="A4447" s="160" t="n">
        <v>41575</v>
      </c>
      <c r="B4447" s="9" t="n">
        <v>4.44</v>
      </c>
    </row>
    <row r="4448">
      <c r="A4448" s="160" t="n">
        <v>41576</v>
      </c>
      <c r="B4448" s="9" t="n">
        <v>4.45</v>
      </c>
    </row>
    <row r="4449">
      <c r="A4449" s="160" t="n">
        <v>41577</v>
      </c>
      <c r="B4449" s="9" t="n">
        <v>4.43</v>
      </c>
    </row>
    <row r="4450">
      <c r="A4450" s="160" t="n">
        <v>41578</v>
      </c>
      <c r="B4450" s="9" t="n">
        <v>4.36</v>
      </c>
    </row>
    <row r="4451">
      <c r="A4451" s="160" t="n">
        <v>41579</v>
      </c>
      <c r="B4451" s="9" t="n">
        <v>4.31</v>
      </c>
    </row>
    <row r="4452">
      <c r="A4452" s="160" t="n">
        <v>41582</v>
      </c>
      <c r="B4452" s="9" t="n">
        <v>4.33</v>
      </c>
    </row>
    <row r="4453">
      <c r="A4453" s="160" t="n">
        <v>41583</v>
      </c>
      <c r="B4453" s="9" t="n">
        <v>4.33</v>
      </c>
    </row>
    <row r="4454">
      <c r="A4454" s="160" t="n">
        <v>41584</v>
      </c>
      <c r="B4454" s="9" t="n">
        <v>4.35</v>
      </c>
    </row>
    <row r="4455">
      <c r="A4455" s="160" t="n">
        <v>41585</v>
      </c>
      <c r="B4455" s="9" t="n">
        <v>4.34</v>
      </c>
    </row>
    <row r="4456">
      <c r="A4456" s="160" t="n">
        <v>41586</v>
      </c>
      <c r="B4456" s="9" t="n">
        <v>4.38</v>
      </c>
    </row>
    <row r="4457">
      <c r="A4457" s="160" t="n">
        <v>41589</v>
      </c>
      <c r="B4457" s="9" t="n">
        <v>4.38</v>
      </c>
    </row>
    <row r="4458">
      <c r="A4458" s="160" t="n">
        <v>41590</v>
      </c>
      <c r="B4458" s="9" t="n">
        <v>4.35</v>
      </c>
    </row>
    <row r="4459">
      <c r="A4459" s="160" t="n">
        <v>41591</v>
      </c>
      <c r="B4459" s="9" t="n">
        <v>4.42</v>
      </c>
    </row>
    <row r="4460">
      <c r="A4460" s="160" t="n">
        <v>41592</v>
      </c>
      <c r="B4460" s="9" t="n">
        <v>4.41</v>
      </c>
    </row>
    <row r="4461">
      <c r="A4461" s="160" t="n">
        <v>41593</v>
      </c>
      <c r="B4461" s="9" t="n">
        <v>4.38</v>
      </c>
    </row>
    <row r="4462">
      <c r="A4462" s="160" t="n">
        <v>41596</v>
      </c>
      <c r="B4462" s="9" t="n">
        <v>4.35</v>
      </c>
    </row>
    <row r="4463">
      <c r="A4463" s="160" t="n">
        <v>41597</v>
      </c>
      <c r="B4463" s="9" t="n">
        <v>4.31</v>
      </c>
    </row>
    <row r="4464">
      <c r="A4464" s="160" t="n">
        <v>41598</v>
      </c>
      <c r="B4464" s="9" t="n">
        <v>4.29</v>
      </c>
    </row>
    <row r="4465">
      <c r="A4465" s="160" t="n">
        <v>41599</v>
      </c>
      <c r="B4465" s="9" t="n">
        <v>4.32</v>
      </c>
    </row>
    <row r="4466">
      <c r="A4466" s="160" t="n">
        <v>41600</v>
      </c>
      <c r="B4466" s="9" t="n">
        <v>4.3</v>
      </c>
    </row>
    <row r="4467">
      <c r="A4467" s="160" t="n">
        <v>41603</v>
      </c>
      <c r="B4467" s="9" t="n">
        <v>4.27</v>
      </c>
    </row>
    <row r="4468">
      <c r="A4468" s="160" t="n">
        <v>41604</v>
      </c>
      <c r="B4468" s="9" t="n">
        <v>4.27</v>
      </c>
    </row>
    <row r="4469">
      <c r="A4469" s="160" t="n">
        <v>41605</v>
      </c>
      <c r="B4469" s="9" t="n">
        <v>4.24</v>
      </c>
    </row>
    <row r="4470">
      <c r="A4470" s="160" t="n">
        <v>41606</v>
      </c>
      <c r="B4470" s="9" t="n">
        <v>4.24</v>
      </c>
    </row>
    <row r="4471">
      <c r="A4471" s="160" t="n">
        <v>41607</v>
      </c>
      <c r="B4471" s="9" t="n">
        <v>4.23</v>
      </c>
    </row>
    <row r="4472">
      <c r="A4472" s="160" t="n">
        <v>41608</v>
      </c>
      <c r="B4472" s="9" t="n">
        <v>4.27</v>
      </c>
    </row>
    <row r="4473">
      <c r="A4473" s="160" t="n">
        <v>41610</v>
      </c>
      <c r="B4473" s="9" t="n">
        <v>4.19</v>
      </c>
    </row>
    <row r="4474">
      <c r="A4474" s="160" t="n">
        <v>41611</v>
      </c>
      <c r="B4474" s="9" t="n">
        <v>4.22</v>
      </c>
    </row>
    <row r="4475">
      <c r="A4475" s="160" t="n">
        <v>41612</v>
      </c>
      <c r="B4475" s="9" t="n">
        <v>4.19</v>
      </c>
    </row>
    <row r="4476">
      <c r="A4476" s="160" t="n">
        <v>41613</v>
      </c>
      <c r="B4476" s="9" t="n">
        <v>4.16</v>
      </c>
    </row>
    <row r="4477">
      <c r="A4477" s="160" t="n">
        <v>41614</v>
      </c>
      <c r="B4477" s="9" t="n">
        <v>4.13</v>
      </c>
    </row>
    <row r="4478">
      <c r="A4478" s="160" t="n">
        <v>41617</v>
      </c>
      <c r="B4478" s="9" t="n">
        <v>4.11</v>
      </c>
    </row>
    <row r="4479">
      <c r="A4479" s="160" t="n">
        <v>41618</v>
      </c>
      <c r="B4479" s="9" t="n">
        <v>4.15</v>
      </c>
    </row>
    <row r="4480">
      <c r="A4480" s="160" t="n">
        <v>41619</v>
      </c>
      <c r="B4480" s="9" t="n">
        <v>4.11</v>
      </c>
    </row>
    <row r="4481">
      <c r="A4481" s="160" t="n">
        <v>41620</v>
      </c>
      <c r="B4481" s="9" t="n">
        <v>4.11</v>
      </c>
    </row>
    <row r="4482">
      <c r="A4482" s="160" t="n">
        <v>41621</v>
      </c>
      <c r="B4482" s="9" t="n">
        <v>4.12</v>
      </c>
    </row>
    <row r="4483">
      <c r="A4483" s="160" t="n">
        <v>41624</v>
      </c>
      <c r="B4483" s="9" t="n">
        <v>4.09</v>
      </c>
    </row>
    <row r="4484">
      <c r="A4484" s="160" t="n">
        <v>41625</v>
      </c>
      <c r="B4484" s="9" t="n">
        <v>4.15</v>
      </c>
    </row>
    <row r="4485">
      <c r="A4485" s="160" t="n">
        <v>41626</v>
      </c>
      <c r="B4485" s="9" t="n">
        <v>4.14</v>
      </c>
    </row>
    <row r="4486">
      <c r="A4486" s="160" t="n">
        <v>41627</v>
      </c>
      <c r="B4486" s="9" t="n">
        <v>4.07</v>
      </c>
    </row>
    <row r="4487">
      <c r="A4487" s="160" t="n">
        <v>41628</v>
      </c>
      <c r="B4487" s="9" t="n">
        <v>4.04</v>
      </c>
    </row>
    <row r="4488">
      <c r="A4488" s="160" t="n">
        <v>41631</v>
      </c>
      <c r="B4488" s="9" t="n">
        <v>4</v>
      </c>
    </row>
    <row r="4489">
      <c r="A4489" s="160" t="n">
        <v>41632</v>
      </c>
      <c r="B4489" s="9" t="n">
        <v>3.96</v>
      </c>
    </row>
    <row r="4490">
      <c r="A4490" s="160" t="n">
        <v>41633</v>
      </c>
    </row>
    <row r="4491">
      <c r="A4491" s="160" t="n">
        <v>41634</v>
      </c>
      <c r="B4491" s="9" t="n">
        <v>3.96</v>
      </c>
    </row>
    <row r="4492">
      <c r="A4492" s="160" t="n">
        <v>41635</v>
      </c>
      <c r="B4492" s="9" t="n">
        <v>3.96</v>
      </c>
    </row>
    <row r="4493">
      <c r="A4493" s="160" t="n">
        <v>41638</v>
      </c>
      <c r="B4493" s="9" t="n">
        <v>3.97</v>
      </c>
    </row>
    <row r="4494">
      <c r="A4494" s="160" t="n">
        <v>41639</v>
      </c>
      <c r="B4494" s="9" t="n">
        <v>4</v>
      </c>
    </row>
    <row r="4495">
      <c r="A4495" s="160" t="n">
        <v>41640</v>
      </c>
    </row>
    <row r="4496">
      <c r="A4496" s="160" t="n">
        <v>41641</v>
      </c>
      <c r="B4496" s="9" t="n">
        <v>4</v>
      </c>
    </row>
    <row r="4497">
      <c r="A4497" s="160" t="n">
        <v>41642</v>
      </c>
      <c r="B4497" s="9" t="n">
        <v>3.98</v>
      </c>
    </row>
    <row r="4498">
      <c r="A4498" s="160" t="n">
        <v>41645</v>
      </c>
      <c r="B4498" s="9" t="n">
        <v>3.96</v>
      </c>
    </row>
    <row r="4499">
      <c r="A4499" s="160" t="n">
        <v>41646</v>
      </c>
      <c r="B4499" s="9" t="n">
        <v>3.92</v>
      </c>
    </row>
    <row r="4500">
      <c r="A4500" s="160" t="n">
        <v>41647</v>
      </c>
      <c r="B4500" s="9" t="n">
        <v>3.87</v>
      </c>
    </row>
    <row r="4501">
      <c r="A4501" s="160" t="n">
        <v>41648</v>
      </c>
      <c r="B4501" s="9" t="n">
        <v>3.88</v>
      </c>
    </row>
    <row r="4502">
      <c r="A4502" s="160" t="n">
        <v>41649</v>
      </c>
      <c r="B4502" s="9" t="n">
        <v>3.95</v>
      </c>
    </row>
    <row r="4503">
      <c r="A4503" s="160" t="n">
        <v>41652</v>
      </c>
      <c r="B4503" s="9" t="n">
        <v>3.97</v>
      </c>
    </row>
    <row r="4504">
      <c r="A4504" s="160" t="n">
        <v>41653</v>
      </c>
      <c r="B4504" s="9" t="n">
        <v>3.92</v>
      </c>
    </row>
    <row r="4505">
      <c r="A4505" s="160" t="n">
        <v>41654</v>
      </c>
      <c r="B4505" s="9" t="n">
        <v>3.87</v>
      </c>
    </row>
    <row r="4506">
      <c r="A4506" s="160" t="n">
        <v>41655</v>
      </c>
      <c r="B4506" s="9" t="n">
        <v>3.88</v>
      </c>
    </row>
    <row r="4507">
      <c r="A4507" s="160" t="n">
        <v>41656</v>
      </c>
      <c r="B4507" s="9" t="n">
        <v>3.88</v>
      </c>
    </row>
    <row r="4508">
      <c r="A4508" s="160" t="n">
        <v>41659</v>
      </c>
      <c r="B4508" s="9" t="n">
        <v>3.88</v>
      </c>
    </row>
    <row r="4509">
      <c r="A4509" s="160" t="n">
        <v>41660</v>
      </c>
      <c r="B4509" s="9" t="n">
        <v>3.86</v>
      </c>
    </row>
    <row r="4510">
      <c r="A4510" s="160" t="n">
        <v>41661</v>
      </c>
      <c r="B4510" s="9" t="n">
        <v>3.82</v>
      </c>
    </row>
    <row r="4511">
      <c r="A4511" s="160" t="n">
        <v>41662</v>
      </c>
      <c r="B4511" s="9" t="n">
        <v>3.92</v>
      </c>
    </row>
    <row r="4512">
      <c r="A4512" s="160" t="n">
        <v>41663</v>
      </c>
      <c r="B4512" s="9" t="n">
        <v>4.08</v>
      </c>
    </row>
    <row r="4513">
      <c r="A4513" s="160" t="n">
        <v>41666</v>
      </c>
      <c r="B4513" s="9" t="n">
        <v>4.09</v>
      </c>
    </row>
    <row r="4514">
      <c r="A4514" s="160" t="n">
        <v>41667</v>
      </c>
      <c r="B4514" s="9" t="n">
        <v>4.08</v>
      </c>
    </row>
    <row r="4515">
      <c r="A4515" s="160" t="n">
        <v>41668</v>
      </c>
      <c r="B4515" s="9" t="n">
        <v>4.15</v>
      </c>
    </row>
    <row r="4516">
      <c r="A4516" s="160" t="n">
        <v>41669</v>
      </c>
      <c r="B4516" s="9" t="n">
        <v>4.12</v>
      </c>
    </row>
    <row r="4517">
      <c r="A4517" s="160" t="n">
        <v>41670</v>
      </c>
      <c r="B4517" s="9" t="n">
        <v>4.21</v>
      </c>
    </row>
    <row r="4518">
      <c r="A4518" s="160" t="n">
        <v>41673</v>
      </c>
      <c r="B4518" s="9" t="n">
        <v>4.28</v>
      </c>
    </row>
    <row r="4519">
      <c r="A4519" s="160" t="n">
        <v>41674</v>
      </c>
      <c r="B4519" s="9" t="n">
        <v>4.31</v>
      </c>
    </row>
    <row r="4520">
      <c r="A4520" s="160" t="n">
        <v>41675</v>
      </c>
      <c r="B4520" s="9" t="n">
        <v>4.28</v>
      </c>
    </row>
    <row r="4521">
      <c r="A4521" s="160" t="n">
        <v>41676</v>
      </c>
      <c r="B4521" s="9" t="n">
        <v>4.21</v>
      </c>
    </row>
    <row r="4522">
      <c r="A4522" s="160" t="n">
        <v>41677</v>
      </c>
      <c r="B4522" s="9" t="n">
        <v>4.2</v>
      </c>
    </row>
    <row r="4523">
      <c r="A4523" s="160" t="n">
        <v>41680</v>
      </c>
      <c r="B4523" s="9" t="n">
        <v>4.16</v>
      </c>
    </row>
    <row r="4524">
      <c r="A4524" s="160" t="n">
        <v>41681</v>
      </c>
      <c r="B4524" s="9" t="n">
        <v>4.08</v>
      </c>
    </row>
    <row r="4525">
      <c r="A4525" s="160" t="n">
        <v>41682</v>
      </c>
      <c r="B4525" s="9" t="n">
        <v>4.01</v>
      </c>
    </row>
    <row r="4526">
      <c r="A4526" s="160" t="n">
        <v>41683</v>
      </c>
      <c r="B4526" s="9" t="n">
        <v>4.07</v>
      </c>
    </row>
    <row r="4527">
      <c r="A4527" s="160" t="n">
        <v>41684</v>
      </c>
      <c r="B4527" s="9" t="n">
        <v>4.03</v>
      </c>
    </row>
    <row r="4528">
      <c r="A4528" s="160" t="n">
        <v>41687</v>
      </c>
      <c r="B4528" s="9" t="n">
        <v>4.03</v>
      </c>
    </row>
    <row r="4529">
      <c r="A4529" s="160" t="n">
        <v>41688</v>
      </c>
      <c r="B4529" s="9" t="n">
        <v>4.01</v>
      </c>
    </row>
    <row r="4530">
      <c r="A4530" s="160" t="n">
        <v>41689</v>
      </c>
      <c r="B4530" s="9" t="n">
        <v>3.95</v>
      </c>
    </row>
    <row r="4531">
      <c r="A4531" s="160" t="n">
        <v>41690</v>
      </c>
      <c r="B4531" s="9" t="n">
        <v>3.92</v>
      </c>
    </row>
    <row r="4532">
      <c r="A4532" s="160" t="n">
        <v>41691</v>
      </c>
      <c r="B4532" s="9" t="n">
        <v>3.9</v>
      </c>
    </row>
    <row r="4533">
      <c r="A4533" s="160" t="n">
        <v>41694</v>
      </c>
      <c r="B4533" s="9" t="n">
        <v>3.85</v>
      </c>
    </row>
    <row r="4534">
      <c r="A4534" s="160" t="n">
        <v>41695</v>
      </c>
      <c r="B4534" s="9" t="n">
        <v>3.84</v>
      </c>
    </row>
    <row r="4535">
      <c r="A4535" s="160" t="n">
        <v>41696</v>
      </c>
      <c r="B4535" s="9" t="n">
        <v>3.84</v>
      </c>
    </row>
    <row r="4536">
      <c r="A4536" s="160" t="n">
        <v>41697</v>
      </c>
      <c r="B4536" s="9" t="n">
        <v>3.83</v>
      </c>
    </row>
    <row r="4537">
      <c r="A4537" s="160" t="n">
        <v>41698</v>
      </c>
      <c r="B4537" s="9" t="n">
        <v>3.81</v>
      </c>
    </row>
    <row r="4538">
      <c r="A4538" s="160" t="n">
        <v>41701</v>
      </c>
      <c r="B4538" s="9" t="n">
        <v>3.87</v>
      </c>
    </row>
    <row r="4539">
      <c r="A4539" s="160" t="n">
        <v>41702</v>
      </c>
      <c r="B4539" s="9" t="n">
        <v>3.79</v>
      </c>
    </row>
    <row r="4540">
      <c r="A4540" s="160" t="n">
        <v>41703</v>
      </c>
      <c r="B4540" s="9" t="n">
        <v>3.78</v>
      </c>
    </row>
    <row r="4541">
      <c r="A4541" s="160" t="n">
        <v>41704</v>
      </c>
      <c r="B4541" s="9" t="n">
        <v>3.78</v>
      </c>
    </row>
    <row r="4542">
      <c r="A4542" s="160" t="n">
        <v>41705</v>
      </c>
      <c r="B4542" s="9" t="n">
        <v>3.79</v>
      </c>
    </row>
    <row r="4543">
      <c r="A4543" s="160" t="n">
        <v>41708</v>
      </c>
      <c r="B4543" s="9" t="n">
        <v>3.82</v>
      </c>
    </row>
    <row r="4544">
      <c r="A4544" s="160" t="n">
        <v>41709</v>
      </c>
      <c r="B4544" s="9" t="n">
        <v>3.82</v>
      </c>
    </row>
    <row r="4545">
      <c r="A4545" s="160" t="n">
        <v>41710</v>
      </c>
      <c r="B4545" s="9" t="n">
        <v>3.87</v>
      </c>
    </row>
    <row r="4546">
      <c r="A4546" s="160" t="n">
        <v>41711</v>
      </c>
      <c r="B4546" s="9" t="n">
        <v>3.92</v>
      </c>
    </row>
    <row r="4547">
      <c r="A4547" s="160" t="n">
        <v>41712</v>
      </c>
      <c r="B4547" s="9" t="n">
        <v>3.96</v>
      </c>
    </row>
    <row r="4548">
      <c r="A4548" s="160" t="n">
        <v>41715</v>
      </c>
      <c r="B4548" s="9" t="n">
        <v>3.9</v>
      </c>
    </row>
    <row r="4549">
      <c r="A4549" s="160" t="n">
        <v>41716</v>
      </c>
      <c r="B4549" s="9" t="n">
        <v>3.87</v>
      </c>
    </row>
    <row r="4550">
      <c r="A4550" s="160" t="n">
        <v>41717</v>
      </c>
      <c r="B4550" s="9" t="n">
        <v>3.74</v>
      </c>
    </row>
    <row r="4551">
      <c r="A4551" s="160" t="n">
        <v>41718</v>
      </c>
      <c r="B4551" s="9" t="n">
        <v>3.79</v>
      </c>
    </row>
    <row r="4552">
      <c r="A4552" s="160" t="n">
        <v>41719</v>
      </c>
      <c r="B4552" s="9" t="n">
        <v>3.76</v>
      </c>
    </row>
    <row r="4553">
      <c r="A4553" s="160" t="n">
        <v>41722</v>
      </c>
      <c r="B4553" s="9" t="n">
        <v>3.75</v>
      </c>
    </row>
    <row r="4554">
      <c r="A4554" s="160" t="n">
        <v>41723</v>
      </c>
      <c r="B4554" s="9" t="n">
        <v>3.73</v>
      </c>
    </row>
    <row r="4555">
      <c r="A4555" s="160" t="n">
        <v>41724</v>
      </c>
      <c r="B4555" s="9" t="n">
        <v>3.75</v>
      </c>
    </row>
    <row r="4556">
      <c r="A4556" s="160" t="n">
        <v>41725</v>
      </c>
      <c r="B4556" s="9" t="n">
        <v>3.77</v>
      </c>
    </row>
    <row r="4557">
      <c r="A4557" s="160" t="n">
        <v>41726</v>
      </c>
      <c r="B4557" s="9" t="n">
        <v>3.73</v>
      </c>
    </row>
    <row r="4558">
      <c r="A4558" s="160" t="n">
        <v>41729</v>
      </c>
      <c r="B4558" s="9" t="n">
        <v>3.77</v>
      </c>
    </row>
    <row r="4559">
      <c r="A4559" s="160" t="n">
        <v>41730</v>
      </c>
      <c r="B4559" s="9" t="n">
        <v>3.73</v>
      </c>
    </row>
    <row r="4560">
      <c r="A4560" s="160" t="n">
        <v>41731</v>
      </c>
      <c r="B4560" s="9" t="n">
        <v>3.66</v>
      </c>
    </row>
    <row r="4561">
      <c r="A4561" s="160" t="n">
        <v>41732</v>
      </c>
      <c r="B4561" s="9" t="n">
        <v>3.64</v>
      </c>
    </row>
    <row r="4562">
      <c r="A4562" s="160" t="n">
        <v>41733</v>
      </c>
      <c r="B4562" s="9" t="n">
        <v>3.68</v>
      </c>
    </row>
    <row r="4563">
      <c r="A4563" s="160" t="n">
        <v>41736</v>
      </c>
      <c r="B4563" s="9" t="n">
        <v>3.72</v>
      </c>
    </row>
    <row r="4564">
      <c r="A4564" s="160" t="n">
        <v>41737</v>
      </c>
      <c r="B4564" s="9" t="n">
        <v>3.73</v>
      </c>
    </row>
    <row r="4565">
      <c r="A4565" s="160" t="n">
        <v>41738</v>
      </c>
      <c r="B4565" s="9" t="n">
        <v>3.74</v>
      </c>
    </row>
    <row r="4566">
      <c r="A4566" s="160" t="n">
        <v>41739</v>
      </c>
      <c r="B4566" s="9" t="n">
        <v>3.77</v>
      </c>
    </row>
    <row r="4567">
      <c r="A4567" s="160" t="n">
        <v>41740</v>
      </c>
      <c r="B4567" s="9" t="n">
        <v>3.82</v>
      </c>
    </row>
    <row r="4568">
      <c r="A4568" s="160" t="n">
        <v>41743</v>
      </c>
      <c r="B4568" s="9" t="n">
        <v>3.76</v>
      </c>
    </row>
    <row r="4569">
      <c r="A4569" s="160" t="n">
        <v>41744</v>
      </c>
      <c r="B4569" s="9" t="n">
        <v>3.75</v>
      </c>
    </row>
    <row r="4570">
      <c r="A4570" s="160" t="n">
        <v>41745</v>
      </c>
      <c r="B4570" s="9" t="n">
        <v>3.73</v>
      </c>
    </row>
    <row r="4571">
      <c r="A4571" s="160" t="n">
        <v>41746</v>
      </c>
      <c r="B4571" s="9" t="n">
        <v>3.68</v>
      </c>
    </row>
    <row r="4572">
      <c r="A4572" s="160" t="n">
        <v>41747</v>
      </c>
    </row>
    <row r="4573">
      <c r="A4573" s="160" t="n">
        <v>41750</v>
      </c>
      <c r="B4573" s="9" t="n">
        <v>3.67</v>
      </c>
    </row>
    <row r="4574">
      <c r="A4574" s="160" t="n">
        <v>41751</v>
      </c>
      <c r="B4574" s="9" t="n">
        <v>3.65</v>
      </c>
    </row>
    <row r="4575">
      <c r="A4575" s="160" t="n">
        <v>41752</v>
      </c>
      <c r="B4575" s="9" t="n">
        <v>3.68</v>
      </c>
    </row>
    <row r="4576">
      <c r="A4576" s="160" t="n">
        <v>41753</v>
      </c>
      <c r="B4576" s="9" t="n">
        <v>3.66</v>
      </c>
    </row>
    <row r="4577">
      <c r="A4577" s="160" t="n">
        <v>41754</v>
      </c>
      <c r="B4577" s="9" t="n">
        <v>3.69</v>
      </c>
    </row>
    <row r="4578">
      <c r="A4578" s="160" t="n">
        <v>41757</v>
      </c>
      <c r="B4578" s="9" t="n">
        <v>3.68</v>
      </c>
    </row>
    <row r="4579">
      <c r="A4579" s="160" t="n">
        <v>41758</v>
      </c>
      <c r="B4579" s="9" t="n">
        <v>3.66</v>
      </c>
    </row>
    <row r="4580">
      <c r="A4580" s="160" t="n">
        <v>41759</v>
      </c>
      <c r="B4580" s="9" t="n">
        <v>3.71</v>
      </c>
    </row>
    <row r="4581">
      <c r="A4581" s="160" t="n">
        <v>41760</v>
      </c>
      <c r="B4581" s="9" t="n">
        <v>3.75</v>
      </c>
    </row>
    <row r="4582">
      <c r="A4582" s="160" t="n">
        <v>41761</v>
      </c>
      <c r="B4582" s="9" t="n">
        <v>3.73</v>
      </c>
    </row>
    <row r="4583">
      <c r="A4583" s="160" t="n">
        <v>41764</v>
      </c>
      <c r="B4583" s="9" t="n">
        <v>3.74</v>
      </c>
    </row>
    <row r="4584">
      <c r="A4584" s="160" t="n">
        <v>41765</v>
      </c>
      <c r="B4584" s="9" t="n">
        <v>3.72</v>
      </c>
    </row>
    <row r="4585">
      <c r="A4585" s="160" t="n">
        <v>41766</v>
      </c>
      <c r="B4585" s="9" t="n">
        <v>3.74</v>
      </c>
    </row>
    <row r="4586">
      <c r="A4586" s="160" t="n">
        <v>41767</v>
      </c>
      <c r="B4586" s="9" t="n">
        <v>3.75</v>
      </c>
    </row>
    <row r="4587">
      <c r="A4587" s="160" t="n">
        <v>41768</v>
      </c>
      <c r="B4587" s="9" t="n">
        <v>3.74</v>
      </c>
    </row>
    <row r="4588">
      <c r="A4588" s="160" t="n">
        <v>41771</v>
      </c>
      <c r="B4588" s="9" t="n">
        <v>3.7</v>
      </c>
    </row>
    <row r="4589">
      <c r="A4589" s="160" t="n">
        <v>41772</v>
      </c>
      <c r="B4589" s="9" t="n">
        <v>3.7</v>
      </c>
    </row>
    <row r="4590">
      <c r="A4590" s="160" t="n">
        <v>41773</v>
      </c>
      <c r="B4590" s="9" t="n">
        <v>3.73</v>
      </c>
    </row>
    <row r="4591">
      <c r="A4591" s="160" t="n">
        <v>41774</v>
      </c>
      <c r="B4591" s="9" t="n">
        <v>3.78</v>
      </c>
    </row>
    <row r="4592">
      <c r="A4592" s="160" t="n">
        <v>41775</v>
      </c>
      <c r="B4592" s="9" t="n">
        <v>3.77</v>
      </c>
    </row>
    <row r="4593">
      <c r="A4593" s="160" t="n">
        <v>41778</v>
      </c>
      <c r="B4593" s="9" t="n">
        <v>3.76</v>
      </c>
    </row>
    <row r="4594">
      <c r="A4594" s="160" t="n">
        <v>41779</v>
      </c>
      <c r="B4594" s="9" t="n">
        <v>3.77</v>
      </c>
    </row>
    <row r="4595">
      <c r="A4595" s="160" t="n">
        <v>41780</v>
      </c>
      <c r="B4595" s="9" t="n">
        <v>3.77</v>
      </c>
    </row>
    <row r="4596">
      <c r="A4596" s="160" t="n">
        <v>41781</v>
      </c>
      <c r="B4596" s="9" t="n">
        <v>3.78</v>
      </c>
    </row>
    <row r="4597">
      <c r="A4597" s="160" t="n">
        <v>41782</v>
      </c>
      <c r="B4597" s="9" t="n">
        <v>3.78</v>
      </c>
    </row>
    <row r="4598">
      <c r="A4598" s="160" t="n">
        <v>41785</v>
      </c>
      <c r="B4598" s="9" t="n">
        <v>3.78</v>
      </c>
    </row>
    <row r="4599">
      <c r="A4599" s="160" t="n">
        <v>41786</v>
      </c>
      <c r="B4599" s="9" t="n">
        <v>3.76</v>
      </c>
    </row>
    <row r="4600">
      <c r="A4600" s="160" t="n">
        <v>41787</v>
      </c>
      <c r="B4600" s="9" t="n">
        <v>3.8</v>
      </c>
    </row>
    <row r="4601">
      <c r="A4601" s="160" t="n">
        <v>41788</v>
      </c>
      <c r="B4601" s="9" t="n">
        <v>3.78</v>
      </c>
    </row>
    <row r="4602">
      <c r="A4602" s="160" t="n">
        <v>41789</v>
      </c>
      <c r="B4602" s="9" t="n">
        <v>3.75</v>
      </c>
    </row>
    <row r="4603">
      <c r="A4603" s="160" t="n">
        <v>41790</v>
      </c>
      <c r="B4603" s="9" t="n">
        <v>3.67</v>
      </c>
    </row>
    <row r="4604">
      <c r="A4604" s="160" t="n">
        <v>41792</v>
      </c>
      <c r="B4604" s="9" t="n">
        <v>3.61</v>
      </c>
    </row>
    <row r="4605">
      <c r="A4605" s="160" t="n">
        <v>41793</v>
      </c>
      <c r="B4605" s="9" t="n">
        <v>3.59</v>
      </c>
    </row>
    <row r="4606">
      <c r="A4606" s="160" t="n">
        <v>41794</v>
      </c>
      <c r="B4606" s="9" t="n">
        <v>3.59</v>
      </c>
    </row>
    <row r="4607">
      <c r="A4607" s="160" t="n">
        <v>41795</v>
      </c>
      <c r="B4607" s="9" t="n">
        <v>3.59</v>
      </c>
    </row>
    <row r="4608">
      <c r="A4608" s="160" t="n">
        <v>41796</v>
      </c>
      <c r="B4608" s="9" t="n">
        <v>3.53</v>
      </c>
    </row>
    <row r="4609">
      <c r="A4609" s="160" t="n">
        <v>41799</v>
      </c>
      <c r="B4609" s="9" t="n">
        <v>3.5</v>
      </c>
    </row>
    <row r="4610">
      <c r="A4610" s="160" t="n">
        <v>41800</v>
      </c>
      <c r="B4610" s="9" t="n">
        <v>3.46</v>
      </c>
    </row>
    <row r="4611">
      <c r="A4611" s="160" t="n">
        <v>41801</v>
      </c>
      <c r="B4611" s="9" t="n">
        <v>3.46</v>
      </c>
    </row>
    <row r="4612">
      <c r="A4612" s="160" t="n">
        <v>41802</v>
      </c>
      <c r="B4612" s="9" t="n">
        <v>3.5</v>
      </c>
    </row>
    <row r="4613">
      <c r="A4613" s="160" t="n">
        <v>41803</v>
      </c>
      <c r="B4613" s="9" t="n">
        <v>3.47</v>
      </c>
    </row>
    <row r="4614">
      <c r="A4614" s="160" t="n">
        <v>41806</v>
      </c>
      <c r="B4614" s="9" t="n">
        <v>3.43</v>
      </c>
    </row>
    <row r="4615">
      <c r="A4615" s="160" t="n">
        <v>41807</v>
      </c>
      <c r="B4615" s="9" t="n">
        <v>3.39</v>
      </c>
    </row>
    <row r="4616">
      <c r="A4616" s="160" t="n">
        <v>41808</v>
      </c>
      <c r="B4616" s="9" t="n">
        <v>3.41</v>
      </c>
    </row>
    <row r="4617">
      <c r="A4617" s="160" t="n">
        <v>41809</v>
      </c>
      <c r="B4617" s="9" t="n">
        <v>3.39</v>
      </c>
    </row>
    <row r="4618">
      <c r="A4618" s="160" t="n">
        <v>41810</v>
      </c>
      <c r="B4618" s="9" t="n">
        <v>3.36</v>
      </c>
    </row>
    <row r="4619">
      <c r="A4619" s="160" t="n">
        <v>41813</v>
      </c>
      <c r="B4619" s="9" t="n">
        <v>3.35</v>
      </c>
    </row>
    <row r="4620">
      <c r="A4620" s="160" t="n">
        <v>41814</v>
      </c>
      <c r="B4620" s="9" t="n">
        <v>3.37</v>
      </c>
    </row>
    <row r="4621">
      <c r="A4621" s="160" t="n">
        <v>41815</v>
      </c>
      <c r="B4621" s="9" t="n">
        <v>3.43</v>
      </c>
    </row>
    <row r="4622">
      <c r="A4622" s="160" t="n">
        <v>41816</v>
      </c>
      <c r="B4622" s="9" t="n">
        <v>3.47</v>
      </c>
    </row>
    <row r="4623">
      <c r="A4623" s="160" t="n">
        <v>41817</v>
      </c>
      <c r="B4623" s="9" t="n">
        <v>3.48</v>
      </c>
    </row>
    <row r="4624">
      <c r="A4624" s="160" t="n">
        <v>41820</v>
      </c>
      <c r="B4624" s="9" t="n">
        <v>3.53</v>
      </c>
    </row>
    <row r="4625">
      <c r="A4625" s="160" t="n">
        <v>41821</v>
      </c>
      <c r="B4625" s="9" t="n">
        <v>3.5</v>
      </c>
    </row>
    <row r="4626">
      <c r="A4626" s="160" t="n">
        <v>41822</v>
      </c>
      <c r="B4626" s="9" t="n">
        <v>3.46</v>
      </c>
    </row>
    <row r="4627">
      <c r="A4627" s="160" t="n">
        <v>41823</v>
      </c>
      <c r="B4627" s="9" t="n">
        <v>3.44</v>
      </c>
    </row>
    <row r="4628">
      <c r="A4628" s="160" t="n">
        <v>41824</v>
      </c>
      <c r="B4628" s="9" t="n">
        <v>3.44</v>
      </c>
    </row>
    <row r="4629">
      <c r="A4629" s="160" t="n">
        <v>41827</v>
      </c>
      <c r="B4629" s="9" t="n">
        <v>3.44</v>
      </c>
    </row>
    <row r="4630">
      <c r="A4630" s="160" t="n">
        <v>41828</v>
      </c>
      <c r="B4630" s="9" t="n">
        <v>3.48</v>
      </c>
    </row>
    <row r="4631">
      <c r="A4631" s="160" t="n">
        <v>41829</v>
      </c>
      <c r="B4631" s="9" t="n">
        <v>3.51</v>
      </c>
    </row>
    <row r="4632">
      <c r="A4632" s="160" t="n">
        <v>41830</v>
      </c>
      <c r="B4632" s="9" t="n">
        <v>3.62</v>
      </c>
    </row>
    <row r="4633">
      <c r="A4633" s="160" t="n">
        <v>41831</v>
      </c>
      <c r="B4633" s="9" t="n">
        <v>3.61</v>
      </c>
    </row>
    <row r="4634">
      <c r="A4634" s="160" t="n">
        <v>41834</v>
      </c>
      <c r="B4634" s="9" t="n">
        <v>3.57</v>
      </c>
    </row>
    <row r="4635">
      <c r="A4635" s="160" t="n">
        <v>41835</v>
      </c>
      <c r="B4635" s="9" t="n">
        <v>3.6</v>
      </c>
    </row>
    <row r="4636">
      <c r="A4636" s="160" t="n">
        <v>41836</v>
      </c>
      <c r="B4636" s="9" t="n">
        <v>3.63</v>
      </c>
    </row>
    <row r="4637">
      <c r="A4637" s="160" t="n">
        <v>41837</v>
      </c>
      <c r="B4637" s="9" t="n">
        <v>3.74</v>
      </c>
    </row>
    <row r="4638">
      <c r="A4638" s="160" t="n">
        <v>41838</v>
      </c>
      <c r="B4638" s="9" t="n">
        <v>3.78</v>
      </c>
    </row>
    <row r="4639">
      <c r="A4639" s="160" t="n">
        <v>41841</v>
      </c>
      <c r="B4639" s="9" t="n">
        <v>3.8</v>
      </c>
    </row>
    <row r="4640">
      <c r="A4640" s="160" t="n">
        <v>41842</v>
      </c>
      <c r="B4640" s="9" t="n">
        <v>3.79</v>
      </c>
    </row>
    <row r="4641">
      <c r="A4641" s="160" t="n">
        <v>41843</v>
      </c>
      <c r="B4641" s="9" t="n">
        <v>3.77</v>
      </c>
    </row>
    <row r="4642">
      <c r="A4642" s="160" t="n">
        <v>41844</v>
      </c>
      <c r="B4642" s="9" t="n">
        <v>3.72</v>
      </c>
    </row>
    <row r="4643">
      <c r="A4643" s="160" t="n">
        <v>41845</v>
      </c>
      <c r="B4643" s="9" t="n">
        <v>3.75</v>
      </c>
    </row>
    <row r="4644">
      <c r="A4644" s="160" t="n">
        <v>41848</v>
      </c>
      <c r="B4644" s="9" t="n">
        <v>3.74</v>
      </c>
    </row>
    <row r="4645">
      <c r="A4645" s="160" t="n">
        <v>41849</v>
      </c>
      <c r="B4645" s="9" t="n">
        <v>3.8</v>
      </c>
    </row>
    <row r="4646">
      <c r="A4646" s="160" t="n">
        <v>41850</v>
      </c>
      <c r="B4646" s="9" t="n">
        <v>3.79</v>
      </c>
    </row>
    <row r="4647">
      <c r="A4647" s="160" t="n">
        <v>41851</v>
      </c>
      <c r="B4647" s="9" t="n">
        <v>4.04</v>
      </c>
    </row>
    <row r="4648">
      <c r="A4648" s="160" t="n">
        <v>41852</v>
      </c>
      <c r="B4648" s="9" t="n">
        <v>4.25</v>
      </c>
    </row>
    <row r="4649">
      <c r="A4649" s="160" t="n">
        <v>41855</v>
      </c>
      <c r="B4649" s="9" t="n">
        <v>4.24</v>
      </c>
    </row>
    <row r="4650">
      <c r="A4650" s="160" t="n">
        <v>41856</v>
      </c>
      <c r="B4650" s="9" t="n">
        <v>4.17</v>
      </c>
    </row>
    <row r="4651">
      <c r="A4651" s="160" t="n">
        <v>41857</v>
      </c>
      <c r="B4651" s="9" t="n">
        <v>4.21</v>
      </c>
    </row>
    <row r="4652">
      <c r="A4652" s="160" t="n">
        <v>41858</v>
      </c>
      <c r="B4652" s="9" t="n">
        <v>4.2</v>
      </c>
    </row>
    <row r="4653">
      <c r="A4653" s="160" t="n">
        <v>41859</v>
      </c>
      <c r="B4653" s="9" t="n">
        <v>4.2</v>
      </c>
    </row>
    <row r="4654">
      <c r="A4654" s="160" t="n">
        <v>41862</v>
      </c>
      <c r="B4654" s="9" t="n">
        <v>4.12</v>
      </c>
    </row>
    <row r="4655">
      <c r="A4655" s="160" t="n">
        <v>41863</v>
      </c>
      <c r="B4655" s="9" t="n">
        <v>4.07</v>
      </c>
    </row>
    <row r="4656">
      <c r="A4656" s="160" t="n">
        <v>41864</v>
      </c>
      <c r="B4656" s="9" t="n">
        <v>4.03</v>
      </c>
    </row>
    <row r="4657">
      <c r="A4657" s="160" t="n">
        <v>41865</v>
      </c>
      <c r="B4657" s="9" t="n">
        <v>3.97</v>
      </c>
    </row>
    <row r="4658">
      <c r="A4658" s="160" t="n">
        <v>41866</v>
      </c>
      <c r="B4658" s="9" t="n">
        <v>3.97</v>
      </c>
    </row>
    <row r="4659">
      <c r="A4659" s="160" t="n">
        <v>41869</v>
      </c>
      <c r="B4659" s="9" t="n">
        <v>3.89</v>
      </c>
    </row>
    <row r="4660">
      <c r="A4660" s="160" t="n">
        <v>41870</v>
      </c>
      <c r="B4660" s="9" t="n">
        <v>3.85</v>
      </c>
    </row>
    <row r="4661">
      <c r="A4661" s="160" t="n">
        <v>41871</v>
      </c>
      <c r="B4661" s="9" t="n">
        <v>3.79</v>
      </c>
    </row>
    <row r="4662">
      <c r="A4662" s="160" t="n">
        <v>41872</v>
      </c>
      <c r="B4662" s="9" t="n">
        <v>3.81</v>
      </c>
    </row>
    <row r="4663">
      <c r="A4663" s="160" t="n">
        <v>41873</v>
      </c>
      <c r="B4663" s="9" t="n">
        <v>3.79</v>
      </c>
    </row>
    <row r="4664">
      <c r="A4664" s="160" t="n">
        <v>41876</v>
      </c>
      <c r="B4664" s="9" t="n">
        <v>3.77</v>
      </c>
    </row>
    <row r="4665">
      <c r="A4665" s="160" t="n">
        <v>41877</v>
      </c>
      <c r="B4665" s="9" t="n">
        <v>3.78</v>
      </c>
    </row>
    <row r="4666">
      <c r="A4666" s="160" t="n">
        <v>41878</v>
      </c>
      <c r="B4666" s="9" t="n">
        <v>3.81</v>
      </c>
    </row>
    <row r="4667">
      <c r="A4667" s="160" t="n">
        <v>41879</v>
      </c>
      <c r="B4667" s="9" t="n">
        <v>3.82</v>
      </c>
    </row>
    <row r="4668">
      <c r="A4668" s="160" t="n">
        <v>41880</v>
      </c>
      <c r="B4668" s="9" t="n">
        <v>3.8</v>
      </c>
    </row>
    <row r="4669">
      <c r="A4669" s="160" t="n">
        <v>41882</v>
      </c>
      <c r="B4669" s="9" t="n">
        <v>3.84</v>
      </c>
    </row>
    <row r="4670">
      <c r="A4670" s="160" t="n">
        <v>41883</v>
      </c>
      <c r="B4670" s="9" t="n">
        <v>3.84</v>
      </c>
    </row>
    <row r="4671">
      <c r="A4671" s="160" t="n">
        <v>41884</v>
      </c>
      <c r="B4671" s="9" t="n">
        <v>3.8</v>
      </c>
    </row>
    <row r="4672">
      <c r="A4672" s="160" t="n">
        <v>41885</v>
      </c>
      <c r="B4672" s="9" t="n">
        <v>3.83</v>
      </c>
    </row>
    <row r="4673">
      <c r="A4673" s="160" t="n">
        <v>41886</v>
      </c>
      <c r="B4673" s="9" t="n">
        <v>3.85</v>
      </c>
    </row>
    <row r="4674">
      <c r="A4674" s="160" t="n">
        <v>41887</v>
      </c>
      <c r="B4674" s="9" t="n">
        <v>3.93</v>
      </c>
    </row>
    <row r="4675">
      <c r="A4675" s="160" t="n">
        <v>41890</v>
      </c>
      <c r="B4675" s="9" t="n">
        <v>3.92</v>
      </c>
    </row>
    <row r="4676">
      <c r="A4676" s="160" t="n">
        <v>41891</v>
      </c>
      <c r="B4676" s="9" t="n">
        <v>3.93</v>
      </c>
    </row>
    <row r="4677">
      <c r="A4677" s="160" t="n">
        <v>41892</v>
      </c>
      <c r="B4677" s="9" t="n">
        <v>4.01</v>
      </c>
    </row>
    <row r="4678">
      <c r="A4678" s="160" t="n">
        <v>41893</v>
      </c>
      <c r="B4678" s="9" t="n">
        <v>4.05</v>
      </c>
    </row>
    <row r="4679">
      <c r="A4679" s="160" t="n">
        <v>41894</v>
      </c>
      <c r="B4679" s="9" t="n">
        <v>4.03</v>
      </c>
    </row>
    <row r="4680">
      <c r="A4680" s="160" t="n">
        <v>41897</v>
      </c>
      <c r="B4680" s="9" t="n">
        <v>4.06</v>
      </c>
    </row>
    <row r="4681">
      <c r="A4681" s="160" t="n">
        <v>41898</v>
      </c>
      <c r="B4681" s="9" t="n">
        <v>4.1</v>
      </c>
    </row>
    <row r="4682">
      <c r="A4682" s="160" t="n">
        <v>41899</v>
      </c>
      <c r="B4682" s="9" t="n">
        <v>4.05</v>
      </c>
    </row>
    <row r="4683">
      <c r="A4683" s="160" t="n">
        <v>41900</v>
      </c>
      <c r="B4683" s="9" t="n">
        <v>3.98</v>
      </c>
    </row>
    <row r="4684">
      <c r="A4684" s="160" t="n">
        <v>41901</v>
      </c>
      <c r="B4684" s="9" t="n">
        <v>3.97</v>
      </c>
    </row>
    <row r="4685">
      <c r="A4685" s="160" t="n">
        <v>41904</v>
      </c>
      <c r="B4685" s="9" t="n">
        <v>4.02</v>
      </c>
    </row>
    <row r="4686">
      <c r="A4686" s="160" t="n">
        <v>41905</v>
      </c>
      <c r="B4686" s="9" t="n">
        <v>4.13</v>
      </c>
    </row>
    <row r="4687">
      <c r="A4687" s="160" t="n">
        <v>41906</v>
      </c>
      <c r="B4687" s="9" t="n">
        <v>4.18</v>
      </c>
    </row>
    <row r="4688">
      <c r="A4688" s="160" t="n">
        <v>41907</v>
      </c>
      <c r="B4688" s="9" t="n">
        <v>4.33</v>
      </c>
    </row>
    <row r="4689">
      <c r="A4689" s="160" t="n">
        <v>41908</v>
      </c>
      <c r="B4689" s="9" t="n">
        <v>4.4</v>
      </c>
    </row>
    <row r="4690">
      <c r="A4690" s="160" t="n">
        <v>41911</v>
      </c>
      <c r="B4690" s="9" t="n">
        <v>4.51</v>
      </c>
    </row>
    <row r="4691">
      <c r="A4691" s="160" t="n">
        <v>41912</v>
      </c>
      <c r="B4691" s="9" t="n">
        <v>4.4</v>
      </c>
    </row>
    <row r="4692">
      <c r="A4692" s="160" t="n">
        <v>41913</v>
      </c>
      <c r="B4692" s="9" t="n">
        <v>4.45</v>
      </c>
    </row>
    <row r="4693">
      <c r="A4693" s="160" t="n">
        <v>41914</v>
      </c>
      <c r="B4693" s="9" t="n">
        <v>4.42</v>
      </c>
    </row>
    <row r="4694">
      <c r="A4694" s="160" t="n">
        <v>41915</v>
      </c>
      <c r="B4694" s="9" t="n">
        <v>4.29</v>
      </c>
    </row>
    <row r="4695">
      <c r="A4695" s="160" t="n">
        <v>41918</v>
      </c>
      <c r="B4695" s="9" t="n">
        <v>4.26</v>
      </c>
    </row>
    <row r="4696">
      <c r="A4696" s="160" t="n">
        <v>41919</v>
      </c>
      <c r="B4696" s="9" t="n">
        <v>4.37</v>
      </c>
    </row>
    <row r="4697">
      <c r="A4697" s="160" t="n">
        <v>41920</v>
      </c>
      <c r="B4697" s="9" t="n">
        <v>4.48</v>
      </c>
    </row>
    <row r="4698">
      <c r="A4698" s="160" t="n">
        <v>41921</v>
      </c>
      <c r="B4698" s="9" t="n">
        <v>4.52</v>
      </c>
    </row>
    <row r="4699">
      <c r="A4699" s="160" t="n">
        <v>41922</v>
      </c>
      <c r="B4699" s="9" t="n">
        <v>4.66</v>
      </c>
    </row>
    <row r="4700">
      <c r="A4700" s="160" t="n">
        <v>41925</v>
      </c>
      <c r="B4700" s="9" t="n">
        <v>4.66</v>
      </c>
    </row>
    <row r="4701">
      <c r="A4701" s="160" t="n">
        <v>41926</v>
      </c>
      <c r="B4701" s="9" t="n">
        <v>4.83</v>
      </c>
    </row>
    <row r="4702">
      <c r="A4702" s="160" t="n">
        <v>41927</v>
      </c>
      <c r="B4702" s="9" t="n">
        <v>5.08</v>
      </c>
    </row>
    <row r="4703">
      <c r="A4703" s="160" t="n">
        <v>41928</v>
      </c>
      <c r="B4703" s="9" t="n">
        <v>4.98</v>
      </c>
    </row>
    <row r="4704">
      <c r="A4704" s="160" t="n">
        <v>41929</v>
      </c>
      <c r="B4704" s="9" t="n">
        <v>4.68</v>
      </c>
    </row>
    <row r="4705">
      <c r="A4705" s="160" t="n">
        <v>41932</v>
      </c>
      <c r="B4705" s="9" t="n">
        <v>4.68</v>
      </c>
    </row>
    <row r="4706">
      <c r="A4706" s="160" t="n">
        <v>41933</v>
      </c>
      <c r="B4706" s="9" t="n">
        <v>4.5</v>
      </c>
    </row>
    <row r="4707">
      <c r="A4707" s="160" t="n">
        <v>41934</v>
      </c>
      <c r="B4707" s="9" t="n">
        <v>4.44</v>
      </c>
    </row>
    <row r="4708">
      <c r="A4708" s="160" t="n">
        <v>41935</v>
      </c>
      <c r="B4708" s="9" t="n">
        <v>4.38</v>
      </c>
    </row>
    <row r="4709">
      <c r="A4709" s="160" t="n">
        <v>41936</v>
      </c>
      <c r="B4709" s="9" t="n">
        <v>4.38</v>
      </c>
    </row>
    <row r="4710">
      <c r="A4710" s="160" t="n">
        <v>41939</v>
      </c>
      <c r="B4710" s="9" t="n">
        <v>4.41</v>
      </c>
    </row>
    <row r="4711">
      <c r="A4711" s="160" t="n">
        <v>41940</v>
      </c>
      <c r="B4711" s="9" t="n">
        <v>4.39</v>
      </c>
    </row>
    <row r="4712">
      <c r="A4712" s="160" t="n">
        <v>41941</v>
      </c>
      <c r="B4712" s="9" t="n">
        <v>4.32</v>
      </c>
    </row>
    <row r="4713">
      <c r="A4713" s="160" t="n">
        <v>41942</v>
      </c>
      <c r="B4713" s="9" t="n">
        <v>4.35</v>
      </c>
    </row>
    <row r="4714">
      <c r="A4714" s="160" t="n">
        <v>41943</v>
      </c>
      <c r="B4714" s="9" t="n">
        <v>4.3</v>
      </c>
    </row>
    <row r="4715">
      <c r="A4715" s="160" t="n">
        <v>41946</v>
      </c>
      <c r="B4715" s="9" t="n">
        <v>4.29</v>
      </c>
    </row>
    <row r="4716">
      <c r="A4716" s="160" t="n">
        <v>41947</v>
      </c>
      <c r="B4716" s="9" t="n">
        <v>4.35</v>
      </c>
    </row>
    <row r="4717">
      <c r="A4717" s="160" t="n">
        <v>41948</v>
      </c>
      <c r="B4717" s="9" t="n">
        <v>4.32</v>
      </c>
    </row>
    <row r="4718">
      <c r="A4718" s="160" t="n">
        <v>41949</v>
      </c>
      <c r="B4718" s="9" t="n">
        <v>4.3</v>
      </c>
    </row>
    <row r="4719">
      <c r="A4719" s="160" t="n">
        <v>41950</v>
      </c>
      <c r="B4719" s="9" t="n">
        <v>4.36</v>
      </c>
    </row>
    <row r="4720">
      <c r="A4720" s="160" t="n">
        <v>41953</v>
      </c>
      <c r="B4720" s="9" t="n">
        <v>4.32</v>
      </c>
    </row>
    <row r="4721">
      <c r="A4721" s="160" t="n">
        <v>41954</v>
      </c>
      <c r="B4721" s="9" t="n">
        <v>4.32</v>
      </c>
    </row>
    <row r="4722">
      <c r="A4722" s="160" t="n">
        <v>41955</v>
      </c>
      <c r="B4722" s="9" t="n">
        <v>4.33</v>
      </c>
    </row>
    <row r="4723">
      <c r="A4723" s="160" t="n">
        <v>41956</v>
      </c>
      <c r="B4723" s="9" t="n">
        <v>4.37</v>
      </c>
    </row>
    <row r="4724">
      <c r="A4724" s="160" t="n">
        <v>41957</v>
      </c>
      <c r="B4724" s="9" t="n">
        <v>4.43</v>
      </c>
    </row>
    <row r="4725">
      <c r="A4725" s="160" t="n">
        <v>41960</v>
      </c>
      <c r="B4725" s="9" t="n">
        <v>4.46</v>
      </c>
    </row>
    <row r="4726">
      <c r="A4726" s="160" t="n">
        <v>41961</v>
      </c>
      <c r="B4726" s="9" t="n">
        <v>4.53</v>
      </c>
    </row>
    <row r="4727">
      <c r="A4727" s="160" t="n">
        <v>41962</v>
      </c>
      <c r="B4727" s="9" t="n">
        <v>4.57</v>
      </c>
    </row>
    <row r="4728">
      <c r="A4728" s="160" t="n">
        <v>41963</v>
      </c>
      <c r="B4728" s="9" t="n">
        <v>4.61</v>
      </c>
    </row>
    <row r="4729">
      <c r="A4729" s="160" t="n">
        <v>41964</v>
      </c>
      <c r="B4729" s="9" t="n">
        <v>4.54</v>
      </c>
    </row>
    <row r="4730">
      <c r="A4730" s="160" t="n">
        <v>41967</v>
      </c>
      <c r="B4730" s="9" t="n">
        <v>4.54</v>
      </c>
    </row>
    <row r="4731">
      <c r="A4731" s="160" t="n">
        <v>41968</v>
      </c>
      <c r="B4731" s="9" t="n">
        <v>4.54</v>
      </c>
    </row>
    <row r="4732">
      <c r="A4732" s="160" t="n">
        <v>41969</v>
      </c>
      <c r="B4732" s="9" t="n">
        <v>4.56</v>
      </c>
    </row>
    <row r="4733">
      <c r="A4733" s="160" t="n">
        <v>41970</v>
      </c>
      <c r="B4733" s="9" t="n">
        <v>4.56</v>
      </c>
    </row>
    <row r="4734">
      <c r="A4734" s="160" t="n">
        <v>41971</v>
      </c>
      <c r="B4734" s="9" t="n">
        <v>4.64</v>
      </c>
    </row>
    <row r="4735">
      <c r="A4735" s="160" t="n">
        <v>41973</v>
      </c>
      <c r="B4735" s="9" t="n">
        <v>4.67</v>
      </c>
    </row>
    <row r="4736">
      <c r="A4736" s="160" t="n">
        <v>41974</v>
      </c>
      <c r="B4736" s="9" t="n">
        <v>4.82</v>
      </c>
    </row>
    <row r="4737">
      <c r="A4737" s="160" t="n">
        <v>41975</v>
      </c>
      <c r="B4737" s="9" t="n">
        <v>4.82</v>
      </c>
    </row>
    <row r="4738">
      <c r="A4738" s="160" t="n">
        <v>41976</v>
      </c>
      <c r="B4738" s="9" t="n">
        <v>4.81</v>
      </c>
    </row>
    <row r="4739">
      <c r="A4739" s="160" t="n">
        <v>41977</v>
      </c>
      <c r="B4739" s="9" t="n">
        <v>4.83</v>
      </c>
    </row>
    <row r="4740">
      <c r="A4740" s="160" t="n">
        <v>41978</v>
      </c>
      <c r="B4740" s="9" t="n">
        <v>4.77</v>
      </c>
    </row>
    <row r="4741">
      <c r="A4741" s="160" t="n">
        <v>41981</v>
      </c>
      <c r="B4741" s="9" t="n">
        <v>4.87</v>
      </c>
    </row>
    <row r="4742">
      <c r="A4742" s="160" t="n">
        <v>41982</v>
      </c>
      <c r="B4742" s="9" t="n">
        <v>5.06</v>
      </c>
    </row>
    <row r="4743">
      <c r="A4743" s="160" t="n">
        <v>41983</v>
      </c>
      <c r="B4743" s="9" t="n">
        <v>5.21</v>
      </c>
    </row>
    <row r="4744">
      <c r="A4744" s="160" t="n">
        <v>41984</v>
      </c>
      <c r="B4744" s="9" t="n">
        <v>5.25</v>
      </c>
    </row>
    <row r="4745">
      <c r="A4745" s="160" t="n">
        <v>41985</v>
      </c>
      <c r="B4745" s="9" t="n">
        <v>5.47</v>
      </c>
    </row>
    <row r="4746">
      <c r="A4746" s="160" t="n">
        <v>41988</v>
      </c>
      <c r="B4746" s="9" t="n">
        <v>5.52</v>
      </c>
    </row>
    <row r="4747">
      <c r="A4747" s="160" t="n">
        <v>41989</v>
      </c>
      <c r="B4747" s="9" t="n">
        <v>5.71</v>
      </c>
    </row>
    <row r="4748">
      <c r="A4748" s="160" t="n">
        <v>41990</v>
      </c>
      <c r="B4748" s="9" t="n">
        <v>5.48</v>
      </c>
    </row>
    <row r="4749">
      <c r="A4749" s="160" t="n">
        <v>41991</v>
      </c>
      <c r="B4749" s="9" t="n">
        <v>5.15</v>
      </c>
    </row>
    <row r="4750">
      <c r="A4750" s="160" t="n">
        <v>41992</v>
      </c>
      <c r="B4750" s="9" t="n">
        <v>5.09</v>
      </c>
    </row>
    <row r="4751">
      <c r="A4751" s="160" t="n">
        <v>41995</v>
      </c>
      <c r="B4751" s="9" t="n">
        <v>5.03</v>
      </c>
    </row>
    <row r="4752">
      <c r="A4752" s="160" t="n">
        <v>41996</v>
      </c>
      <c r="B4752" s="9" t="n">
        <v>4.94</v>
      </c>
    </row>
    <row r="4753">
      <c r="A4753" s="160" t="n">
        <v>41997</v>
      </c>
      <c r="B4753" s="9" t="n">
        <v>4.93</v>
      </c>
    </row>
    <row r="4754">
      <c r="A4754" s="160" t="n">
        <v>41998</v>
      </c>
    </row>
    <row r="4755">
      <c r="A4755" s="160" t="n">
        <v>41999</v>
      </c>
      <c r="B4755" s="9" t="n">
        <v>4.93</v>
      </c>
    </row>
    <row r="4756">
      <c r="A4756" s="160" t="n">
        <v>42002</v>
      </c>
      <c r="B4756" s="9" t="n">
        <v>4.96</v>
      </c>
    </row>
    <row r="4757">
      <c r="A4757" s="160" t="n">
        <v>42003</v>
      </c>
      <c r="B4757" s="9" t="n">
        <v>4.98</v>
      </c>
    </row>
    <row r="4758">
      <c r="A4758" s="160" t="n">
        <v>42004</v>
      </c>
      <c r="B4758" s="9" t="n">
        <v>5.04</v>
      </c>
    </row>
    <row r="4759">
      <c r="A4759" s="160" t="n">
        <v>42005</v>
      </c>
    </row>
    <row r="4760">
      <c r="A4760" s="160" t="n">
        <v>42006</v>
      </c>
      <c r="B4760" s="9" t="n">
        <v>5.08</v>
      </c>
    </row>
    <row r="4761">
      <c r="A4761" s="160" t="n">
        <v>42009</v>
      </c>
      <c r="B4761" s="9" t="n">
        <v>5.21</v>
      </c>
    </row>
    <row r="4762">
      <c r="A4762" s="160" t="n">
        <v>42010</v>
      </c>
      <c r="B4762" s="9" t="n">
        <v>5.37</v>
      </c>
    </row>
    <row r="4763">
      <c r="A4763" s="160" t="n">
        <v>42011</v>
      </c>
      <c r="B4763" s="9" t="n">
        <v>5.31</v>
      </c>
    </row>
    <row r="4764">
      <c r="A4764" s="160" t="n">
        <v>42012</v>
      </c>
      <c r="B4764" s="9" t="n">
        <v>5.17</v>
      </c>
    </row>
    <row r="4765">
      <c r="A4765" s="160" t="n">
        <v>42013</v>
      </c>
      <c r="B4765" s="9" t="n">
        <v>5.2</v>
      </c>
    </row>
    <row r="4766">
      <c r="A4766" s="160" t="n">
        <v>42016</v>
      </c>
      <c r="B4766" s="9" t="n">
        <v>5.27</v>
      </c>
    </row>
    <row r="4767">
      <c r="A4767" s="160" t="n">
        <v>42017</v>
      </c>
      <c r="B4767" s="9" t="n">
        <v>5.28</v>
      </c>
    </row>
    <row r="4768">
      <c r="A4768" s="160" t="n">
        <v>42018</v>
      </c>
      <c r="B4768" s="9" t="n">
        <v>5.39</v>
      </c>
    </row>
    <row r="4769">
      <c r="A4769" s="160" t="n">
        <v>42019</v>
      </c>
      <c r="B4769" s="9" t="n">
        <v>5.42</v>
      </c>
    </row>
    <row r="4770">
      <c r="A4770" s="160" t="n">
        <v>42020</v>
      </c>
    </row>
    <row r="4771">
      <c r="A4771" s="160" t="n">
        <v>42023</v>
      </c>
      <c r="B4771" s="9" t="n">
        <v>5.39</v>
      </c>
    </row>
    <row r="4772">
      <c r="A4772" s="160" t="n">
        <v>42024</v>
      </c>
      <c r="B4772" s="9" t="n">
        <v>5.39</v>
      </c>
    </row>
    <row r="4773">
      <c r="A4773" s="160" t="n">
        <v>42025</v>
      </c>
      <c r="B4773" s="9" t="n">
        <v>5.36</v>
      </c>
    </row>
    <row r="4774">
      <c r="A4774" s="160" t="n">
        <v>42026</v>
      </c>
      <c r="B4774" s="9" t="n">
        <v>5.27</v>
      </c>
    </row>
    <row r="4775">
      <c r="A4775" s="160" t="n">
        <v>42027</v>
      </c>
      <c r="B4775" s="9" t="n">
        <v>5.3</v>
      </c>
    </row>
    <row r="4776">
      <c r="A4776" s="160" t="n">
        <v>42030</v>
      </c>
      <c r="B4776" s="9" t="n">
        <v>5.26</v>
      </c>
    </row>
    <row r="4777">
      <c r="A4777" s="160" t="n">
        <v>42031</v>
      </c>
      <c r="B4777" s="9" t="n">
        <v>5.29</v>
      </c>
    </row>
    <row r="4778">
      <c r="A4778" s="160" t="n">
        <v>42032</v>
      </c>
      <c r="B4778" s="9" t="n">
        <v>5.31</v>
      </c>
    </row>
    <row r="4779">
      <c r="A4779" s="160" t="n">
        <v>42033</v>
      </c>
      <c r="B4779" s="9" t="n">
        <v>5.28</v>
      </c>
    </row>
    <row r="4780">
      <c r="A4780" s="160" t="n">
        <v>42034</v>
      </c>
      <c r="B4780" s="9" t="n">
        <v>5.37</v>
      </c>
    </row>
    <row r="4781">
      <c r="A4781" s="160" t="n">
        <v>42035</v>
      </c>
      <c r="B4781" s="9" t="n">
        <v>5.26</v>
      </c>
    </row>
    <row r="4782">
      <c r="A4782" s="160" t="n">
        <v>42037</v>
      </c>
      <c r="B4782" s="9" t="n">
        <v>5.26</v>
      </c>
    </row>
    <row r="4783">
      <c r="A4783" s="160" t="n">
        <v>42038</v>
      </c>
      <c r="B4783" s="9" t="n">
        <v>5.11</v>
      </c>
    </row>
    <row r="4784">
      <c r="A4784" s="160" t="n">
        <v>42039</v>
      </c>
      <c r="B4784" s="9" t="n">
        <v>5.05</v>
      </c>
    </row>
    <row r="4785">
      <c r="A4785" s="160" t="n">
        <v>42040</v>
      </c>
      <c r="B4785" s="9" t="n">
        <v>4.99</v>
      </c>
    </row>
    <row r="4786">
      <c r="A4786" s="160" t="n">
        <v>42041</v>
      </c>
      <c r="B4786" s="9" t="n">
        <v>4.78</v>
      </c>
    </row>
    <row r="4787">
      <c r="A4787" s="160" t="n">
        <v>42044</v>
      </c>
      <c r="B4787" s="9" t="n">
        <v>4.8</v>
      </c>
    </row>
    <row r="4788">
      <c r="A4788" s="160" t="n">
        <v>42045</v>
      </c>
      <c r="B4788" s="9" t="n">
        <v>4.75</v>
      </c>
    </row>
    <row r="4789">
      <c r="A4789" s="160" t="n">
        <v>42046</v>
      </c>
      <c r="B4789" s="9" t="n">
        <v>4.76</v>
      </c>
    </row>
    <row r="4790">
      <c r="A4790" s="160" t="n">
        <v>42047</v>
      </c>
      <c r="B4790" s="9" t="n">
        <v>4.74</v>
      </c>
    </row>
    <row r="4791">
      <c r="A4791" s="160" t="n">
        <v>42048</v>
      </c>
      <c r="B4791" s="9" t="n">
        <v>4.71</v>
      </c>
    </row>
    <row r="4792">
      <c r="A4792" s="160" t="n">
        <v>42051</v>
      </c>
      <c r="B4792" s="9" t="n">
        <v>4.69</v>
      </c>
    </row>
    <row r="4793">
      <c r="A4793" s="160" t="n">
        <v>42052</v>
      </c>
      <c r="B4793" s="9" t="n">
        <v>4.57</v>
      </c>
    </row>
    <row r="4794">
      <c r="A4794" s="160" t="n">
        <v>42053</v>
      </c>
      <c r="B4794" s="9" t="n">
        <v>4.62</v>
      </c>
    </row>
    <row r="4795">
      <c r="A4795" s="160" t="n">
        <v>42054</v>
      </c>
      <c r="B4795" s="9" t="n">
        <v>4.58</v>
      </c>
    </row>
    <row r="4796">
      <c r="A4796" s="160" t="n">
        <v>42055</v>
      </c>
      <c r="B4796" s="9" t="n">
        <v>4.53</v>
      </c>
    </row>
    <row r="4797">
      <c r="A4797" s="160" t="n">
        <v>42058</v>
      </c>
      <c r="B4797" s="9" t="n">
        <v>4.56</v>
      </c>
    </row>
    <row r="4798">
      <c r="A4798" s="160" t="n">
        <v>42059</v>
      </c>
      <c r="B4798" s="9" t="n">
        <v>4.58</v>
      </c>
    </row>
    <row r="4799">
      <c r="A4799" s="160" t="n">
        <v>42060</v>
      </c>
      <c r="B4799" s="9" t="n">
        <v>4.54</v>
      </c>
    </row>
    <row r="4800">
      <c r="A4800" s="160" t="n">
        <v>42061</v>
      </c>
      <c r="B4800" s="9" t="n">
        <v>4.43</v>
      </c>
    </row>
    <row r="4801">
      <c r="A4801" s="160" t="n">
        <v>42062</v>
      </c>
      <c r="B4801" s="9" t="n">
        <v>4.43</v>
      </c>
    </row>
    <row r="4802">
      <c r="A4802" s="160" t="n">
        <v>42063</v>
      </c>
      <c r="B4802" s="9" t="n">
        <v>4.46</v>
      </c>
    </row>
    <row r="4803">
      <c r="A4803" s="160" t="n">
        <v>42065</v>
      </c>
      <c r="B4803" s="9" t="n">
        <v>4.38</v>
      </c>
    </row>
    <row r="4804">
      <c r="A4804" s="160" t="n">
        <v>42066</v>
      </c>
      <c r="B4804" s="9" t="n">
        <v>4.38</v>
      </c>
    </row>
    <row r="4805">
      <c r="A4805" s="160" t="n">
        <v>42067</v>
      </c>
      <c r="B4805" s="9" t="n">
        <v>4.44</v>
      </c>
    </row>
    <row r="4806">
      <c r="A4806" s="160" t="n">
        <v>42068</v>
      </c>
      <c r="B4806" s="9" t="n">
        <v>4.46</v>
      </c>
    </row>
    <row r="4807">
      <c r="A4807" s="160" t="n">
        <v>42069</v>
      </c>
      <c r="B4807" s="9" t="n">
        <v>4.42</v>
      </c>
    </row>
    <row r="4808">
      <c r="A4808" s="160" t="n">
        <v>42072</v>
      </c>
      <c r="B4808" s="9" t="n">
        <v>4.51</v>
      </c>
    </row>
    <row r="4809">
      <c r="A4809" s="160" t="n">
        <v>42073</v>
      </c>
      <c r="B4809" s="9" t="n">
        <v>4.66</v>
      </c>
    </row>
    <row r="4810">
      <c r="A4810" s="160" t="n">
        <v>42074</v>
      </c>
      <c r="B4810" s="9" t="n">
        <v>4.61</v>
      </c>
    </row>
    <row r="4811">
      <c r="A4811" s="160" t="n">
        <v>42075</v>
      </c>
      <c r="B4811" s="9" t="n">
        <v>4.62</v>
      </c>
    </row>
    <row r="4812">
      <c r="A4812" s="160" t="n">
        <v>42076</v>
      </c>
      <c r="B4812" s="9" t="n">
        <v>4.68</v>
      </c>
    </row>
    <row r="4813">
      <c r="A4813" s="160" t="n">
        <v>42079</v>
      </c>
      <c r="B4813" s="9" t="n">
        <v>4.72</v>
      </c>
    </row>
    <row r="4814">
      <c r="A4814" s="160" t="n">
        <v>42080</v>
      </c>
      <c r="B4814" s="9" t="n">
        <v>4.79</v>
      </c>
    </row>
    <row r="4815">
      <c r="A4815" s="160" t="n">
        <v>42081</v>
      </c>
      <c r="B4815" s="9" t="n">
        <v>4.91</v>
      </c>
    </row>
    <row r="4816">
      <c r="A4816" s="160" t="n">
        <v>42082</v>
      </c>
      <c r="B4816" s="9" t="n">
        <v>4.79</v>
      </c>
    </row>
    <row r="4817">
      <c r="A4817" s="160" t="n">
        <v>42083</v>
      </c>
      <c r="B4817" s="9" t="n">
        <v>4.81</v>
      </c>
    </row>
    <row r="4818">
      <c r="A4818" s="160" t="n">
        <v>42086</v>
      </c>
      <c r="B4818" s="9" t="n">
        <v>4.82</v>
      </c>
    </row>
    <row r="4819">
      <c r="A4819" s="160" t="n">
        <v>42087</v>
      </c>
      <c r="B4819" s="9" t="n">
        <v>4.81</v>
      </c>
    </row>
    <row r="4820">
      <c r="A4820" s="160" t="n">
        <v>42088</v>
      </c>
      <c r="B4820" s="9" t="n">
        <v>4.76</v>
      </c>
    </row>
    <row r="4821">
      <c r="A4821" s="160" t="n">
        <v>42089</v>
      </c>
      <c r="B4821" s="9" t="n">
        <v>4.74</v>
      </c>
    </row>
    <row r="4822">
      <c r="A4822" s="160" t="n">
        <v>42090</v>
      </c>
      <c r="B4822" s="9" t="n">
        <v>4.76</v>
      </c>
    </row>
    <row r="4823">
      <c r="A4823" s="160" t="n">
        <v>42093</v>
      </c>
      <c r="B4823" s="9" t="n">
        <v>4.73</v>
      </c>
    </row>
    <row r="4824">
      <c r="A4824" s="160" t="n">
        <v>42094</v>
      </c>
      <c r="B4824" s="9" t="n">
        <v>4.82</v>
      </c>
    </row>
    <row r="4825">
      <c r="A4825" s="160" t="n">
        <v>42095</v>
      </c>
      <c r="B4825" s="9" t="n">
        <v>4.86</v>
      </c>
    </row>
    <row r="4826">
      <c r="A4826" s="160" t="n">
        <v>42096</v>
      </c>
      <c r="B4826" s="9" t="n">
        <v>4.82</v>
      </c>
    </row>
    <row r="4827">
      <c r="A4827" s="160" t="n">
        <v>42097</v>
      </c>
    </row>
    <row r="4828">
      <c r="A4828" s="160" t="n">
        <v>42100</v>
      </c>
      <c r="B4828" s="9" t="n">
        <v>4.8</v>
      </c>
    </row>
    <row r="4829">
      <c r="A4829" s="160" t="n">
        <v>42101</v>
      </c>
      <c r="B4829" s="9" t="n">
        <v>4.72</v>
      </c>
    </row>
    <row r="4830">
      <c r="A4830" s="160" t="n">
        <v>42102</v>
      </c>
      <c r="B4830" s="9" t="n">
        <v>4.67</v>
      </c>
    </row>
    <row r="4831">
      <c r="A4831" s="160" t="n">
        <v>42103</v>
      </c>
      <c r="B4831" s="9" t="n">
        <v>4.62</v>
      </c>
    </row>
    <row r="4832">
      <c r="A4832" s="160" t="n">
        <v>42104</v>
      </c>
      <c r="B4832" s="9" t="n">
        <v>4.6</v>
      </c>
    </row>
    <row r="4833">
      <c r="A4833" s="160" t="n">
        <v>42107</v>
      </c>
      <c r="B4833" s="9" t="n">
        <v>4.6</v>
      </c>
    </row>
    <row r="4834">
      <c r="A4834" s="160" t="n">
        <v>42108</v>
      </c>
      <c r="B4834" s="9" t="n">
        <v>4.62</v>
      </c>
    </row>
    <row r="4835">
      <c r="A4835" s="160" t="n">
        <v>42109</v>
      </c>
      <c r="B4835" s="9" t="n">
        <v>4.58</v>
      </c>
    </row>
    <row r="4836">
      <c r="A4836" s="160" t="n">
        <v>42110</v>
      </c>
      <c r="B4836" s="9" t="n">
        <v>4.61</v>
      </c>
    </row>
    <row r="4837">
      <c r="A4837" s="160" t="n">
        <v>42111</v>
      </c>
      <c r="B4837" s="9" t="n">
        <v>4.66</v>
      </c>
    </row>
    <row r="4838">
      <c r="A4838" s="160" t="n">
        <v>42114</v>
      </c>
      <c r="B4838" s="9" t="n">
        <v>4.6</v>
      </c>
    </row>
    <row r="4839">
      <c r="A4839" s="160" t="n">
        <v>42115</v>
      </c>
      <c r="B4839" s="9" t="n">
        <v>4.57</v>
      </c>
    </row>
    <row r="4840">
      <c r="A4840" s="160" t="n">
        <v>42116</v>
      </c>
      <c r="B4840" s="9" t="n">
        <v>4.53</v>
      </c>
    </row>
    <row r="4841">
      <c r="A4841" s="160" t="n">
        <v>42117</v>
      </c>
      <c r="B4841" s="9" t="n">
        <v>4.55</v>
      </c>
    </row>
    <row r="4842">
      <c r="A4842" s="160" t="n">
        <v>42118</v>
      </c>
      <c r="B4842" s="9" t="n">
        <v>4.56</v>
      </c>
    </row>
    <row r="4843">
      <c r="A4843" s="160" t="n">
        <v>42121</v>
      </c>
      <c r="B4843" s="9" t="n">
        <v>4.55</v>
      </c>
    </row>
    <row r="4844">
      <c r="A4844" s="160" t="n">
        <v>42122</v>
      </c>
      <c r="B4844" s="9" t="n">
        <v>4.52</v>
      </c>
    </row>
    <row r="4845">
      <c r="A4845" s="160" t="n">
        <v>42123</v>
      </c>
      <c r="B4845" s="9" t="n">
        <v>4.53</v>
      </c>
    </row>
    <row r="4846">
      <c r="A4846" s="160" t="n">
        <v>42124</v>
      </c>
      <c r="B4846" s="9" t="n">
        <v>4.59</v>
      </c>
    </row>
    <row r="4847">
      <c r="A4847" s="160" t="n">
        <v>42125</v>
      </c>
      <c r="B4847" s="9" t="n">
        <v>4.53</v>
      </c>
    </row>
    <row r="4848">
      <c r="A4848" s="160" t="n">
        <v>42128</v>
      </c>
      <c r="B4848" s="9" t="n">
        <v>4.51</v>
      </c>
    </row>
    <row r="4849">
      <c r="A4849" s="160" t="n">
        <v>42129</v>
      </c>
      <c r="B4849" s="9" t="n">
        <v>4.48</v>
      </c>
    </row>
    <row r="4850">
      <c r="A4850" s="160" t="n">
        <v>42130</v>
      </c>
      <c r="B4850" s="9" t="n">
        <v>4.5</v>
      </c>
    </row>
    <row r="4851">
      <c r="A4851" s="160" t="n">
        <v>42131</v>
      </c>
      <c r="B4851" s="9" t="n">
        <v>4.55</v>
      </c>
    </row>
    <row r="4852">
      <c r="A4852" s="160" t="n">
        <v>42132</v>
      </c>
      <c r="B4852" s="9" t="n">
        <v>4.53</v>
      </c>
    </row>
    <row r="4853">
      <c r="A4853" s="160" t="n">
        <v>42135</v>
      </c>
      <c r="B4853" s="9" t="n">
        <v>4.45</v>
      </c>
    </row>
    <row r="4854">
      <c r="A4854" s="160" t="n">
        <v>42136</v>
      </c>
      <c r="B4854" s="9" t="n">
        <v>4.56</v>
      </c>
    </row>
    <row r="4855">
      <c r="A4855" s="160" t="n">
        <v>42137</v>
      </c>
      <c r="B4855" s="9" t="n">
        <v>4.51</v>
      </c>
    </row>
    <row r="4856">
      <c r="A4856" s="160" t="n">
        <v>42138</v>
      </c>
      <c r="B4856" s="9" t="n">
        <v>4.52</v>
      </c>
    </row>
    <row r="4857">
      <c r="A4857" s="160" t="n">
        <v>42139</v>
      </c>
      <c r="B4857" s="9" t="n">
        <v>4.55</v>
      </c>
    </row>
    <row r="4858">
      <c r="A4858" s="160" t="n">
        <v>42142</v>
      </c>
      <c r="B4858" s="9" t="n">
        <v>4.49</v>
      </c>
    </row>
    <row r="4859">
      <c r="A4859" s="160" t="n">
        <v>42143</v>
      </c>
      <c r="B4859" s="9" t="n">
        <v>4.46</v>
      </c>
    </row>
    <row r="4860">
      <c r="A4860" s="160" t="n">
        <v>42144</v>
      </c>
      <c r="B4860" s="9" t="n">
        <v>4.49</v>
      </c>
    </row>
    <row r="4861">
      <c r="A4861" s="160" t="n">
        <v>42145</v>
      </c>
      <c r="B4861" s="9" t="n">
        <v>4.51</v>
      </c>
    </row>
    <row r="4862">
      <c r="A4862" s="160" t="n">
        <v>42146</v>
      </c>
      <c r="B4862" s="9" t="n">
        <v>4.47</v>
      </c>
    </row>
    <row r="4863">
      <c r="A4863" s="160" t="n">
        <v>42149</v>
      </c>
    </row>
    <row r="4864">
      <c r="A4864" s="160" t="n">
        <v>42150</v>
      </c>
      <c r="B4864" s="9" t="n">
        <v>4.51</v>
      </c>
    </row>
    <row r="4865">
      <c r="A4865" s="160" t="n">
        <v>42151</v>
      </c>
      <c r="B4865" s="9" t="n">
        <v>4.48</v>
      </c>
    </row>
    <row r="4866">
      <c r="A4866" s="160" t="n">
        <v>42152</v>
      </c>
      <c r="B4866" s="9" t="n">
        <v>4.5</v>
      </c>
    </row>
    <row r="4867">
      <c r="A4867" s="160" t="n">
        <v>42153</v>
      </c>
      <c r="B4867" s="9" t="n">
        <v>4.52</v>
      </c>
    </row>
    <row r="4868">
      <c r="A4868" s="160" t="n">
        <v>42155</v>
      </c>
      <c r="B4868" s="9" t="n">
        <v>4.58</v>
      </c>
    </row>
    <row r="4869">
      <c r="A4869" s="160" t="n">
        <v>42156</v>
      </c>
      <c r="B4869" s="9" t="n">
        <v>4.52</v>
      </c>
    </row>
    <row r="4870">
      <c r="A4870" s="160" t="n">
        <v>42157</v>
      </c>
      <c r="B4870" s="9" t="n">
        <v>4.49</v>
      </c>
    </row>
    <row r="4871">
      <c r="A4871" s="160" t="n">
        <v>42158</v>
      </c>
      <c r="B4871" s="9" t="n">
        <v>4.46</v>
      </c>
    </row>
    <row r="4872">
      <c r="A4872" s="160" t="n">
        <v>42159</v>
      </c>
      <c r="B4872" s="9" t="n">
        <v>4.56</v>
      </c>
    </row>
    <row r="4873">
      <c r="A4873" s="160" t="n">
        <v>42160</v>
      </c>
      <c r="B4873" s="9" t="n">
        <v>4.56</v>
      </c>
    </row>
    <row r="4874">
      <c r="A4874" s="160" t="n">
        <v>42163</v>
      </c>
      <c r="B4874" s="9" t="n">
        <v>4.61</v>
      </c>
    </row>
    <row r="4875">
      <c r="A4875" s="160" t="n">
        <v>42164</v>
      </c>
      <c r="B4875" s="9" t="n">
        <v>4.66</v>
      </c>
    </row>
    <row r="4876">
      <c r="A4876" s="160" t="n">
        <v>42165</v>
      </c>
      <c r="B4876" s="9" t="n">
        <v>4.6</v>
      </c>
    </row>
    <row r="4877">
      <c r="A4877" s="160" t="n">
        <v>42166</v>
      </c>
      <c r="B4877" s="9" t="n">
        <v>4.62</v>
      </c>
    </row>
    <row r="4878">
      <c r="A4878" s="160" t="n">
        <v>42167</v>
      </c>
      <c r="B4878" s="9" t="n">
        <v>4.63</v>
      </c>
    </row>
    <row r="4879">
      <c r="A4879" s="160" t="n">
        <v>42170</v>
      </c>
      <c r="B4879" s="9" t="n">
        <v>4.71</v>
      </c>
    </row>
    <row r="4880">
      <c r="A4880" s="160" t="n">
        <v>42171</v>
      </c>
      <c r="B4880" s="9" t="n">
        <v>4.77</v>
      </c>
    </row>
    <row r="4881">
      <c r="A4881" s="160" t="n">
        <v>42172</v>
      </c>
      <c r="B4881" s="9" t="n">
        <v>4.76</v>
      </c>
    </row>
    <row r="4882">
      <c r="A4882" s="160" t="n">
        <v>42173</v>
      </c>
      <c r="B4882" s="9" t="n">
        <v>4.71</v>
      </c>
    </row>
    <row r="4883">
      <c r="A4883" s="160" t="n">
        <v>42174</v>
      </c>
      <c r="B4883" s="9" t="n">
        <v>4.73</v>
      </c>
    </row>
    <row r="4884">
      <c r="A4884" s="160" t="n">
        <v>42177</v>
      </c>
      <c r="B4884" s="9" t="n">
        <v>4.62</v>
      </c>
    </row>
    <row r="4885">
      <c r="A4885" s="160" t="n">
        <v>42178</v>
      </c>
      <c r="B4885" s="9" t="n">
        <v>4.62</v>
      </c>
    </row>
    <row r="4886">
      <c r="A4886" s="160" t="n">
        <v>42179</v>
      </c>
      <c r="B4886" s="9" t="n">
        <v>4.66</v>
      </c>
    </row>
    <row r="4887">
      <c r="A4887" s="160" t="n">
        <v>42180</v>
      </c>
      <c r="B4887" s="9" t="n">
        <v>4.67</v>
      </c>
    </row>
    <row r="4888">
      <c r="A4888" s="160" t="n">
        <v>42181</v>
      </c>
      <c r="B4888" s="9" t="n">
        <v>4.65</v>
      </c>
    </row>
    <row r="4889">
      <c r="A4889" s="160" t="n">
        <v>42184</v>
      </c>
      <c r="B4889" s="9" t="n">
        <v>4.91</v>
      </c>
    </row>
    <row r="4890">
      <c r="A4890" s="160" t="n">
        <v>42185</v>
      </c>
      <c r="B4890" s="9" t="n">
        <v>5</v>
      </c>
    </row>
    <row r="4891">
      <c r="A4891" s="160" t="n">
        <v>42186</v>
      </c>
      <c r="B4891" s="9" t="n">
        <v>4.88</v>
      </c>
    </row>
    <row r="4892">
      <c r="A4892" s="160" t="n">
        <v>42187</v>
      </c>
      <c r="B4892" s="9" t="n">
        <v>4.91</v>
      </c>
    </row>
    <row r="4893">
      <c r="A4893" s="160" t="n">
        <v>42188</v>
      </c>
      <c r="B4893" s="9" t="n">
        <v>4.91</v>
      </c>
    </row>
    <row r="4894">
      <c r="A4894" s="160" t="n">
        <v>42191</v>
      </c>
      <c r="B4894" s="9" t="n">
        <v>5.07</v>
      </c>
    </row>
    <row r="4895">
      <c r="A4895" s="160" t="n">
        <v>42192</v>
      </c>
      <c r="B4895" s="9" t="n">
        <v>5.13</v>
      </c>
    </row>
    <row r="4896">
      <c r="A4896" s="160" t="n">
        <v>42193</v>
      </c>
      <c r="B4896" s="9" t="n">
        <v>5.21</v>
      </c>
    </row>
    <row r="4897">
      <c r="A4897" s="160" t="n">
        <v>42194</v>
      </c>
      <c r="B4897" s="9" t="n">
        <v>5.11</v>
      </c>
    </row>
    <row r="4898">
      <c r="A4898" s="160" t="n">
        <v>42195</v>
      </c>
      <c r="B4898" s="9" t="n">
        <v>4.97</v>
      </c>
    </row>
    <row r="4899">
      <c r="A4899" s="160" t="n">
        <v>42198</v>
      </c>
      <c r="B4899" s="9" t="n">
        <v>4.93</v>
      </c>
    </row>
    <row r="4900">
      <c r="A4900" s="160" t="n">
        <v>42199</v>
      </c>
      <c r="B4900" s="9" t="n">
        <v>4.94</v>
      </c>
    </row>
    <row r="4901">
      <c r="A4901" s="160" t="n">
        <v>42200</v>
      </c>
      <c r="B4901" s="9" t="n">
        <v>4.93</v>
      </c>
    </row>
    <row r="4902">
      <c r="A4902" s="160" t="n">
        <v>42201</v>
      </c>
      <c r="B4902" s="9" t="n">
        <v>4.91</v>
      </c>
    </row>
    <row r="4903">
      <c r="A4903" s="160" t="n">
        <v>42202</v>
      </c>
      <c r="B4903" s="9" t="n">
        <v>4.95</v>
      </c>
    </row>
    <row r="4904">
      <c r="A4904" s="160" t="n">
        <v>42205</v>
      </c>
      <c r="B4904" s="9" t="n">
        <v>4.96</v>
      </c>
    </row>
    <row r="4905">
      <c r="A4905" s="160" t="n">
        <v>42206</v>
      </c>
      <c r="B4905" s="9" t="n">
        <v>5.06</v>
      </c>
    </row>
    <row r="4906">
      <c r="A4906" s="160" t="n">
        <v>42207</v>
      </c>
      <c r="B4906" s="9" t="n">
        <v>5.16</v>
      </c>
    </row>
    <row r="4907">
      <c r="A4907" s="160" t="n">
        <v>42208</v>
      </c>
      <c r="B4907" s="9" t="n">
        <v>5.21</v>
      </c>
    </row>
    <row r="4908">
      <c r="A4908" s="160" t="n">
        <v>42209</v>
      </c>
      <c r="B4908" s="9" t="n">
        <v>5.32</v>
      </c>
    </row>
    <row r="4909">
      <c r="A4909" s="160" t="n">
        <v>42212</v>
      </c>
      <c r="B4909" s="9" t="n">
        <v>5.49</v>
      </c>
    </row>
    <row r="4910">
      <c r="A4910" s="160" t="n">
        <v>42213</v>
      </c>
      <c r="B4910" s="9" t="n">
        <v>5.44</v>
      </c>
    </row>
    <row r="4911">
      <c r="A4911" s="160" t="n">
        <v>42214</v>
      </c>
      <c r="B4911" s="9" t="n">
        <v>5.33</v>
      </c>
    </row>
    <row r="4912">
      <c r="A4912" s="160" t="n">
        <v>42215</v>
      </c>
      <c r="B4912" s="9" t="n">
        <v>5.26</v>
      </c>
    </row>
    <row r="4913">
      <c r="A4913" s="160" t="n">
        <v>42216</v>
      </c>
      <c r="B4913" s="9" t="n">
        <v>5.36</v>
      </c>
    </row>
    <row r="4914">
      <c r="A4914" s="160" t="n">
        <v>42219</v>
      </c>
      <c r="B4914" s="9" t="n">
        <v>5.45</v>
      </c>
    </row>
    <row r="4915">
      <c r="A4915" s="160" t="n">
        <v>42220</v>
      </c>
      <c r="B4915" s="9" t="n">
        <v>5.41</v>
      </c>
    </row>
    <row r="4916">
      <c r="A4916" s="160" t="n">
        <v>42221</v>
      </c>
      <c r="B4916" s="9" t="n">
        <v>5.29</v>
      </c>
    </row>
    <row r="4917">
      <c r="A4917" s="160" t="n">
        <v>42222</v>
      </c>
      <c r="B4917" s="9" t="n">
        <v>5.4</v>
      </c>
    </row>
    <row r="4918">
      <c r="A4918" s="160" t="n">
        <v>42223</v>
      </c>
      <c r="B4918" s="9" t="n">
        <v>5.52</v>
      </c>
    </row>
    <row r="4919">
      <c r="A4919" s="160" t="n">
        <v>42226</v>
      </c>
      <c r="B4919" s="9" t="n">
        <v>5.51</v>
      </c>
    </row>
    <row r="4920">
      <c r="A4920" s="160" t="n">
        <v>42227</v>
      </c>
      <c r="B4920" s="9" t="n">
        <v>5.67</v>
      </c>
    </row>
    <row r="4921">
      <c r="A4921" s="160" t="n">
        <v>42228</v>
      </c>
      <c r="B4921" s="9" t="n">
        <v>5.79</v>
      </c>
    </row>
    <row r="4922">
      <c r="A4922" s="160" t="n">
        <v>42229</v>
      </c>
      <c r="B4922" s="9" t="n">
        <v>5.66</v>
      </c>
    </row>
    <row r="4923">
      <c r="A4923" s="160" t="n">
        <v>42230</v>
      </c>
      <c r="B4923" s="9" t="n">
        <v>5.52</v>
      </c>
    </row>
    <row r="4924">
      <c r="A4924" s="160" t="n">
        <v>42233</v>
      </c>
      <c r="B4924" s="9" t="n">
        <v>5.58</v>
      </c>
    </row>
    <row r="4925">
      <c r="A4925" s="160" t="n">
        <v>42234</v>
      </c>
      <c r="B4925" s="9" t="n">
        <v>5.56</v>
      </c>
    </row>
    <row r="4926">
      <c r="A4926" s="160" t="n">
        <v>42235</v>
      </c>
      <c r="B4926" s="9" t="n">
        <v>5.68</v>
      </c>
    </row>
    <row r="4927">
      <c r="A4927" s="160" t="n">
        <v>42236</v>
      </c>
      <c r="B4927" s="9" t="n">
        <v>5.75</v>
      </c>
    </row>
    <row r="4928">
      <c r="A4928" s="160" t="n">
        <v>42237</v>
      </c>
      <c r="B4928" s="9" t="n">
        <v>5.86</v>
      </c>
    </row>
    <row r="4929">
      <c r="A4929" s="160" t="n">
        <v>42240</v>
      </c>
      <c r="B4929" s="9" t="n">
        <v>6.14</v>
      </c>
    </row>
    <row r="4930">
      <c r="A4930" s="160" t="n">
        <v>42241</v>
      </c>
      <c r="B4930" s="9" t="n">
        <v>5.9</v>
      </c>
    </row>
    <row r="4931">
      <c r="A4931" s="160" t="n">
        <v>42242</v>
      </c>
      <c r="B4931" s="9" t="n">
        <v>5.91</v>
      </c>
    </row>
    <row r="4932">
      <c r="A4932" s="160" t="n">
        <v>42243</v>
      </c>
      <c r="B4932" s="9" t="n">
        <v>5.8</v>
      </c>
    </row>
    <row r="4933">
      <c r="A4933" s="160" t="n">
        <v>42244</v>
      </c>
      <c r="B4933" s="9" t="n">
        <v>5.72</v>
      </c>
    </row>
    <row r="4934">
      <c r="A4934" s="160" t="n">
        <v>42247</v>
      </c>
      <c r="B4934" s="9" t="n">
        <v>5.7</v>
      </c>
    </row>
    <row r="4935">
      <c r="A4935" s="160" t="n">
        <v>42248</v>
      </c>
      <c r="B4935" s="9" t="n">
        <v>5.78</v>
      </c>
    </row>
    <row r="4936">
      <c r="A4936" s="160" t="n">
        <v>42249</v>
      </c>
      <c r="B4936" s="9" t="n">
        <v>5.73</v>
      </c>
    </row>
    <row r="4937">
      <c r="A4937" s="160" t="n">
        <v>42250</v>
      </c>
      <c r="B4937" s="9" t="n">
        <v>5.7</v>
      </c>
    </row>
    <row r="4938">
      <c r="A4938" s="160" t="n">
        <v>42251</v>
      </c>
      <c r="B4938" s="9" t="n">
        <v>5.74</v>
      </c>
    </row>
    <row r="4939">
      <c r="A4939" s="160" t="n">
        <v>42254</v>
      </c>
      <c r="B4939" s="9" t="n">
        <v>5.74</v>
      </c>
    </row>
    <row r="4940">
      <c r="A4940" s="160" t="n">
        <v>42255</v>
      </c>
      <c r="B4940" s="9" t="n">
        <v>5.64</v>
      </c>
    </row>
    <row r="4941">
      <c r="A4941" s="160" t="n">
        <v>42256</v>
      </c>
      <c r="B4941" s="9" t="n">
        <v>5.59</v>
      </c>
    </row>
    <row r="4942">
      <c r="A4942" s="160" t="n">
        <v>42257</v>
      </c>
      <c r="B4942" s="9" t="n">
        <v>5.58</v>
      </c>
    </row>
    <row r="4943">
      <c r="A4943" s="160" t="n">
        <v>42258</v>
      </c>
      <c r="B4943" s="9" t="n">
        <v>5.62</v>
      </c>
    </row>
    <row r="4944">
      <c r="A4944" s="160" t="n">
        <v>42261</v>
      </c>
      <c r="B4944" s="9" t="n">
        <v>5.62</v>
      </c>
    </row>
    <row r="4945">
      <c r="A4945" s="160" t="n">
        <v>42262</v>
      </c>
      <c r="B4945" s="9" t="n">
        <v>5.54</v>
      </c>
    </row>
    <row r="4946">
      <c r="A4946" s="160" t="n">
        <v>42263</v>
      </c>
      <c r="B4946" s="9" t="n">
        <v>5.59</v>
      </c>
    </row>
    <row r="4947">
      <c r="A4947" s="160" t="n">
        <v>42264</v>
      </c>
      <c r="B4947" s="9" t="n">
        <v>5.71</v>
      </c>
    </row>
    <row r="4948">
      <c r="A4948" s="160" t="n">
        <v>42265</v>
      </c>
      <c r="B4948" s="9" t="n">
        <v>5.8</v>
      </c>
    </row>
    <row r="4949">
      <c r="A4949" s="160" t="n">
        <v>42268</v>
      </c>
      <c r="B4949" s="9" t="n">
        <v>5.77</v>
      </c>
    </row>
    <row r="4950">
      <c r="A4950" s="160" t="n">
        <v>42269</v>
      </c>
      <c r="B4950" s="9" t="n">
        <v>5.98</v>
      </c>
    </row>
    <row r="4951">
      <c r="A4951" s="160" t="n">
        <v>42270</v>
      </c>
      <c r="B4951" s="9" t="n">
        <v>5.98</v>
      </c>
    </row>
    <row r="4952">
      <c r="A4952" s="160" t="n">
        <v>42271</v>
      </c>
      <c r="B4952" s="9" t="n">
        <v>6.14</v>
      </c>
    </row>
    <row r="4953">
      <c r="A4953" s="160" t="n">
        <v>42272</v>
      </c>
      <c r="B4953" s="9" t="n">
        <v>6.15</v>
      </c>
    </row>
    <row r="4954">
      <c r="A4954" s="160" t="n">
        <v>42275</v>
      </c>
      <c r="B4954" s="9" t="n">
        <v>6.48</v>
      </c>
    </row>
    <row r="4955">
      <c r="A4955" s="160" t="n">
        <v>42276</v>
      </c>
      <c r="B4955" s="9" t="n">
        <v>6.6</v>
      </c>
    </row>
    <row r="4956">
      <c r="A4956" s="160" t="n">
        <v>42277</v>
      </c>
      <c r="B4956" s="9" t="n">
        <v>6.62</v>
      </c>
    </row>
    <row r="4957">
      <c r="A4957" s="160" t="n">
        <v>42278</v>
      </c>
      <c r="B4957" s="9" t="n">
        <v>6.67</v>
      </c>
    </row>
    <row r="4958">
      <c r="A4958" s="160" t="n">
        <v>42279</v>
      </c>
      <c r="B4958" s="9" t="n">
        <v>6.83</v>
      </c>
    </row>
    <row r="4959">
      <c r="A4959" s="160" t="n">
        <v>42282</v>
      </c>
      <c r="B4959" s="9" t="n">
        <v>6.62</v>
      </c>
    </row>
    <row r="4960">
      <c r="A4960" s="160" t="n">
        <v>42283</v>
      </c>
      <c r="B4960" s="9" t="n">
        <v>6.52</v>
      </c>
    </row>
    <row r="4961">
      <c r="A4961" s="160" t="n">
        <v>42284</v>
      </c>
      <c r="B4961" s="9" t="n">
        <v>6.32</v>
      </c>
    </row>
    <row r="4962">
      <c r="A4962" s="160" t="n">
        <v>42285</v>
      </c>
      <c r="B4962" s="9" t="n">
        <v>6.26</v>
      </c>
    </row>
    <row r="4963">
      <c r="A4963" s="160" t="n">
        <v>42286</v>
      </c>
      <c r="B4963" s="9" t="n">
        <v>6.13</v>
      </c>
    </row>
    <row r="4964">
      <c r="A4964" s="160" t="n">
        <v>42289</v>
      </c>
      <c r="B4964" s="9" t="n">
        <v>6.13</v>
      </c>
    </row>
    <row r="4965">
      <c r="A4965" s="160" t="n">
        <v>42290</v>
      </c>
      <c r="B4965" s="9" t="n">
        <v>6.24</v>
      </c>
    </row>
    <row r="4966">
      <c r="A4966" s="160" t="n">
        <v>42291</v>
      </c>
      <c r="B4966" s="9" t="n">
        <v>6.31</v>
      </c>
    </row>
    <row r="4967">
      <c r="A4967" s="160" t="n">
        <v>42292</v>
      </c>
      <c r="B4967" s="9" t="n">
        <v>6.26</v>
      </c>
    </row>
    <row r="4968">
      <c r="A4968" s="160" t="n">
        <v>42293</v>
      </c>
      <c r="B4968" s="9" t="n">
        <v>6.18</v>
      </c>
    </row>
    <row r="4969">
      <c r="A4969" s="160" t="n">
        <v>42296</v>
      </c>
      <c r="B4969" s="9" t="n">
        <v>6.16</v>
      </c>
    </row>
    <row r="4970">
      <c r="A4970" s="160" t="n">
        <v>42297</v>
      </c>
      <c r="B4970" s="9" t="n">
        <v>6.06</v>
      </c>
    </row>
    <row r="4971">
      <c r="A4971" s="160" t="n">
        <v>42298</v>
      </c>
      <c r="B4971" s="9" t="n">
        <v>6.07</v>
      </c>
    </row>
    <row r="4972">
      <c r="A4972" s="160" t="n">
        <v>42299</v>
      </c>
      <c r="B4972" s="9" t="n">
        <v>6.1</v>
      </c>
    </row>
    <row r="4973">
      <c r="A4973" s="160" t="n">
        <v>42300</v>
      </c>
      <c r="B4973" s="9" t="n">
        <v>5.97</v>
      </c>
    </row>
    <row r="4974">
      <c r="A4974" s="160" t="n">
        <v>42303</v>
      </c>
      <c r="B4974" s="9" t="n">
        <v>6</v>
      </c>
    </row>
    <row r="4975">
      <c r="A4975" s="160" t="n">
        <v>42304</v>
      </c>
      <c r="B4975" s="9" t="n">
        <v>6.07</v>
      </c>
    </row>
    <row r="4976">
      <c r="A4976" s="160" t="n">
        <v>42305</v>
      </c>
      <c r="B4976" s="9" t="n">
        <v>5.97</v>
      </c>
    </row>
    <row r="4977">
      <c r="A4977" s="160" t="n">
        <v>42306</v>
      </c>
      <c r="B4977" s="9" t="n">
        <v>5.89</v>
      </c>
    </row>
    <row r="4978">
      <c r="A4978" s="160" t="n">
        <v>42307</v>
      </c>
      <c r="B4978" s="9" t="n">
        <v>5.88</v>
      </c>
    </row>
    <row r="4979">
      <c r="A4979" s="160" t="n">
        <v>42308</v>
      </c>
      <c r="B4979" s="9" t="n">
        <v>5.9</v>
      </c>
    </row>
    <row r="4980">
      <c r="A4980" s="160" t="n">
        <v>42310</v>
      </c>
      <c r="B4980" s="9" t="n">
        <v>5.84</v>
      </c>
    </row>
    <row r="4981">
      <c r="A4981" s="160" t="n">
        <v>42311</v>
      </c>
      <c r="B4981" s="9" t="n">
        <v>5.77</v>
      </c>
    </row>
    <row r="4982">
      <c r="A4982" s="160" t="n">
        <v>42312</v>
      </c>
      <c r="B4982" s="9" t="n">
        <v>5.73</v>
      </c>
    </row>
    <row r="4983">
      <c r="A4983" s="160" t="n">
        <v>42313</v>
      </c>
      <c r="B4983" s="9" t="n">
        <v>5.8</v>
      </c>
    </row>
    <row r="4984">
      <c r="A4984" s="160" t="n">
        <v>42314</v>
      </c>
      <c r="B4984" s="9" t="n">
        <v>5.82</v>
      </c>
    </row>
    <row r="4985">
      <c r="A4985" s="160" t="n">
        <v>42317</v>
      </c>
      <c r="B4985" s="9" t="n">
        <v>5.94</v>
      </c>
    </row>
    <row r="4986">
      <c r="A4986" s="160" t="n">
        <v>42318</v>
      </c>
      <c r="B4986" s="9" t="n">
        <v>6.02</v>
      </c>
    </row>
    <row r="4987">
      <c r="A4987" s="160" t="n">
        <v>42319</v>
      </c>
      <c r="B4987" s="9" t="n">
        <v>6.02</v>
      </c>
    </row>
    <row r="4988">
      <c r="A4988" s="160" t="n">
        <v>42320</v>
      </c>
      <c r="B4988" s="9" t="n">
        <v>6.13</v>
      </c>
    </row>
    <row r="4989">
      <c r="A4989" s="160" t="n">
        <v>42321</v>
      </c>
      <c r="B4989" s="9" t="n">
        <v>6.24</v>
      </c>
    </row>
    <row r="4990">
      <c r="A4990" s="160" t="n">
        <v>42324</v>
      </c>
      <c r="B4990" s="9" t="n">
        <v>6.28</v>
      </c>
    </row>
    <row r="4991">
      <c r="A4991" s="160" t="n">
        <v>42325</v>
      </c>
      <c r="B4991" s="9" t="n">
        <v>6.19</v>
      </c>
    </row>
    <row r="4992">
      <c r="A4992" s="160" t="n">
        <v>42326</v>
      </c>
      <c r="B4992" s="9" t="n">
        <v>6.2</v>
      </c>
    </row>
    <row r="4993">
      <c r="A4993" s="160" t="n">
        <v>42327</v>
      </c>
      <c r="B4993" s="9" t="n">
        <v>6.28</v>
      </c>
    </row>
    <row r="4994">
      <c r="A4994" s="160" t="n">
        <v>42328</v>
      </c>
      <c r="B4994" s="9" t="n">
        <v>6.32</v>
      </c>
    </row>
    <row r="4995">
      <c r="A4995" s="160" t="n">
        <v>42331</v>
      </c>
      <c r="B4995" s="9" t="n">
        <v>6.35</v>
      </c>
    </row>
    <row r="4996">
      <c r="A4996" s="160" t="n">
        <v>42332</v>
      </c>
      <c r="B4996" s="9" t="n">
        <v>6.41</v>
      </c>
    </row>
    <row r="4997">
      <c r="A4997" s="160" t="n">
        <v>42333</v>
      </c>
      <c r="B4997" s="9" t="n">
        <v>6.37</v>
      </c>
    </row>
    <row r="4998">
      <c r="A4998" s="160" t="n">
        <v>42334</v>
      </c>
      <c r="B4998" s="9" t="n">
        <v>6.37</v>
      </c>
    </row>
    <row r="4999">
      <c r="A4999" s="160" t="n">
        <v>42335</v>
      </c>
      <c r="B4999" s="9" t="n">
        <v>6.38</v>
      </c>
    </row>
    <row r="5000">
      <c r="A5000" s="160" t="n">
        <v>42338</v>
      </c>
      <c r="B5000" s="9" t="n">
        <v>6.4</v>
      </c>
    </row>
    <row r="5001">
      <c r="A5001" s="160" t="n">
        <v>42339</v>
      </c>
      <c r="B5001" s="9" t="n">
        <v>6.4</v>
      </c>
    </row>
    <row r="5002">
      <c r="A5002" s="160" t="n">
        <v>42340</v>
      </c>
      <c r="B5002" s="9" t="n">
        <v>6.34</v>
      </c>
    </row>
    <row r="5003">
      <c r="A5003" s="160" t="n">
        <v>42341</v>
      </c>
      <c r="B5003" s="9" t="n">
        <v>6.32</v>
      </c>
    </row>
    <row r="5004">
      <c r="A5004" s="160" t="n">
        <v>42342</v>
      </c>
      <c r="B5004" s="9" t="n">
        <v>6.37</v>
      </c>
    </row>
    <row r="5005">
      <c r="A5005" s="160" t="n">
        <v>42345</v>
      </c>
      <c r="B5005" s="9" t="n">
        <v>6.51</v>
      </c>
    </row>
    <row r="5006">
      <c r="A5006" s="160" t="n">
        <v>42346</v>
      </c>
      <c r="B5006" s="9" t="n">
        <v>6.65</v>
      </c>
    </row>
    <row r="5007">
      <c r="A5007" s="160" t="n">
        <v>42347</v>
      </c>
      <c r="B5007" s="9" t="n">
        <v>6.72</v>
      </c>
    </row>
    <row r="5008">
      <c r="A5008" s="160" t="n">
        <v>42348</v>
      </c>
      <c r="B5008" s="9" t="n">
        <v>6.71</v>
      </c>
    </row>
    <row r="5009">
      <c r="A5009" s="160" t="n">
        <v>42349</v>
      </c>
      <c r="B5009" s="9" t="n">
        <v>7.1</v>
      </c>
    </row>
    <row r="5010">
      <c r="A5010" s="160" t="n">
        <v>42352</v>
      </c>
      <c r="B5010" s="9" t="n">
        <v>7.33</v>
      </c>
    </row>
    <row r="5011">
      <c r="A5011" s="160" t="n">
        <v>42353</v>
      </c>
      <c r="B5011" s="9" t="n">
        <v>7.09</v>
      </c>
    </row>
    <row r="5012">
      <c r="A5012" s="160" t="n">
        <v>42354</v>
      </c>
      <c r="B5012" s="9" t="n">
        <v>6.98</v>
      </c>
    </row>
    <row r="5013">
      <c r="A5013" s="160" t="n">
        <v>42355</v>
      </c>
      <c r="B5013" s="9" t="n">
        <v>7.01</v>
      </c>
    </row>
    <row r="5014">
      <c r="A5014" s="160" t="n">
        <v>42356</v>
      </c>
      <c r="B5014" s="9" t="n">
        <v>7.2</v>
      </c>
    </row>
    <row r="5015">
      <c r="A5015" s="160" t="n">
        <v>42359</v>
      </c>
      <c r="B5015" s="9" t="n">
        <v>7.25</v>
      </c>
    </row>
    <row r="5016">
      <c r="A5016" s="160" t="n">
        <v>42360</v>
      </c>
      <c r="B5016" s="9" t="n">
        <v>7.15</v>
      </c>
    </row>
    <row r="5017">
      <c r="A5017" s="160" t="n">
        <v>42361</v>
      </c>
      <c r="B5017" s="9" t="n">
        <v>7.05</v>
      </c>
    </row>
    <row r="5018">
      <c r="A5018" s="160" t="n">
        <v>42362</v>
      </c>
      <c r="B5018" s="9" t="n">
        <v>7.05</v>
      </c>
    </row>
    <row r="5019">
      <c r="A5019" s="160" t="n">
        <v>42363</v>
      </c>
    </row>
    <row r="5020">
      <c r="A5020" s="160" t="n">
        <v>42366</v>
      </c>
      <c r="B5020" s="9" t="n">
        <v>7.07</v>
      </c>
    </row>
    <row r="5021">
      <c r="A5021" s="160" t="n">
        <v>42367</v>
      </c>
      <c r="B5021" s="9" t="n">
        <v>6.96</v>
      </c>
    </row>
    <row r="5022">
      <c r="A5022" s="160" t="n">
        <v>42368</v>
      </c>
      <c r="B5022" s="9" t="n">
        <v>6.95</v>
      </c>
    </row>
    <row r="5023">
      <c r="A5023" s="160" t="n">
        <v>42369</v>
      </c>
      <c r="B5023" s="9" t="n">
        <v>6.95</v>
      </c>
    </row>
    <row r="5024">
      <c r="A5024" s="160" t="n">
        <v>42370</v>
      </c>
    </row>
    <row r="5025">
      <c r="A5025" s="160" t="n">
        <v>42373</v>
      </c>
      <c r="B5025" s="9" t="n">
        <v>7.1</v>
      </c>
    </row>
    <row r="5026">
      <c r="A5026" s="160" t="n">
        <v>42374</v>
      </c>
      <c r="B5026" s="9" t="n">
        <v>7.03</v>
      </c>
    </row>
    <row r="5027">
      <c r="A5027" s="160" t="n">
        <v>42375</v>
      </c>
      <c r="B5027" s="9" t="n">
        <v>7.11</v>
      </c>
    </row>
    <row r="5028">
      <c r="A5028" s="160" t="n">
        <v>42376</v>
      </c>
      <c r="B5028" s="9" t="n">
        <v>7.24</v>
      </c>
    </row>
    <row r="5029">
      <c r="A5029" s="160" t="n">
        <v>42377</v>
      </c>
      <c r="B5029" s="9" t="n">
        <v>7.23</v>
      </c>
    </row>
    <row r="5030">
      <c r="A5030" s="160" t="n">
        <v>42380</v>
      </c>
      <c r="B5030" s="9" t="n">
        <v>7.31</v>
      </c>
    </row>
    <row r="5031">
      <c r="A5031" s="160" t="n">
        <v>42381</v>
      </c>
      <c r="B5031" s="9" t="n">
        <v>7.38</v>
      </c>
    </row>
    <row r="5032">
      <c r="A5032" s="160" t="n">
        <v>42382</v>
      </c>
      <c r="B5032" s="9" t="n">
        <v>7.5</v>
      </c>
    </row>
    <row r="5033">
      <c r="A5033" s="160" t="n">
        <v>42383</v>
      </c>
      <c r="B5033" s="9" t="n">
        <v>7.57</v>
      </c>
    </row>
    <row r="5034">
      <c r="A5034" s="160" t="n">
        <v>42384</v>
      </c>
      <c r="B5034" s="9" t="n">
        <v>7.89</v>
      </c>
    </row>
    <row r="5035">
      <c r="A5035" s="160" t="n">
        <v>42387</v>
      </c>
      <c r="B5035" s="9" t="n">
        <v>7.9</v>
      </c>
    </row>
    <row r="5036">
      <c r="A5036" s="160" t="n">
        <v>42388</v>
      </c>
      <c r="B5036" s="9" t="n">
        <v>7.88</v>
      </c>
    </row>
    <row r="5037">
      <c r="A5037" s="160" t="n">
        <v>42389</v>
      </c>
      <c r="B5037" s="9" t="n">
        <v>8.27</v>
      </c>
    </row>
    <row r="5038">
      <c r="A5038" s="160" t="n">
        <v>42390</v>
      </c>
      <c r="B5038" s="9" t="n">
        <v>8.130000000000001</v>
      </c>
    </row>
    <row r="5039">
      <c r="A5039" s="160" t="n">
        <v>42391</v>
      </c>
      <c r="B5039" s="9" t="n">
        <v>7.87</v>
      </c>
    </row>
    <row r="5040">
      <c r="A5040" s="160" t="n">
        <v>42394</v>
      </c>
      <c r="B5040" s="9" t="n">
        <v>7.85</v>
      </c>
    </row>
    <row r="5041">
      <c r="A5041" s="160" t="n">
        <v>42395</v>
      </c>
      <c r="B5041" s="9" t="n">
        <v>7.83</v>
      </c>
    </row>
    <row r="5042">
      <c r="A5042" s="160" t="n">
        <v>42396</v>
      </c>
      <c r="B5042" s="9" t="n">
        <v>7.78</v>
      </c>
    </row>
    <row r="5043">
      <c r="A5043" s="160" t="n">
        <v>42397</v>
      </c>
      <c r="B5043" s="9" t="n">
        <v>7.75</v>
      </c>
    </row>
    <row r="5044">
      <c r="A5044" s="160" t="n">
        <v>42398</v>
      </c>
      <c r="B5044" s="9" t="n">
        <v>7.74</v>
      </c>
    </row>
    <row r="5045">
      <c r="A5045" s="160" t="n">
        <v>42400</v>
      </c>
      <c r="B5045" s="9" t="n">
        <v>7.77</v>
      </c>
    </row>
    <row r="5046">
      <c r="A5046" s="160" t="n">
        <v>42401</v>
      </c>
      <c r="B5046" s="9" t="n">
        <v>7.79</v>
      </c>
    </row>
    <row r="5047">
      <c r="A5047" s="160" t="n">
        <v>42402</v>
      </c>
      <c r="B5047" s="9" t="n">
        <v>7.98</v>
      </c>
    </row>
    <row r="5048">
      <c r="A5048" s="160" t="n">
        <v>42403</v>
      </c>
      <c r="B5048" s="9" t="n">
        <v>8.029999999999999</v>
      </c>
    </row>
    <row r="5049">
      <c r="A5049" s="160" t="n">
        <v>42404</v>
      </c>
      <c r="B5049" s="9" t="n">
        <v>8.029999999999999</v>
      </c>
    </row>
    <row r="5050">
      <c r="A5050" s="160" t="n">
        <v>42405</v>
      </c>
      <c r="B5050" s="9" t="n">
        <v>8.1</v>
      </c>
    </row>
    <row r="5051">
      <c r="A5051" s="160" t="n">
        <v>42408</v>
      </c>
      <c r="B5051" s="9" t="n">
        <v>8.51</v>
      </c>
    </row>
    <row r="5052">
      <c r="A5052" s="160" t="n">
        <v>42409</v>
      </c>
      <c r="B5052" s="9" t="n">
        <v>8.619999999999999</v>
      </c>
    </row>
    <row r="5053">
      <c r="A5053" s="160" t="n">
        <v>42410</v>
      </c>
      <c r="B5053" s="9" t="n">
        <v>8.529999999999999</v>
      </c>
    </row>
    <row r="5054">
      <c r="A5054" s="160" t="n">
        <v>42411</v>
      </c>
      <c r="B5054" s="9" t="n">
        <v>8.869999999999999</v>
      </c>
    </row>
    <row r="5055">
      <c r="A5055" s="160" t="n">
        <v>42412</v>
      </c>
      <c r="B5055" s="9" t="n">
        <v>8.640000000000001</v>
      </c>
    </row>
    <row r="5056">
      <c r="A5056" s="160" t="n">
        <v>42415</v>
      </c>
      <c r="B5056" s="9" t="n">
        <v>8.59</v>
      </c>
    </row>
    <row r="5057">
      <c r="A5057" s="160" t="n">
        <v>42416</v>
      </c>
      <c r="B5057" s="9" t="n">
        <v>8.449999999999999</v>
      </c>
    </row>
    <row r="5058">
      <c r="A5058" s="160" t="n">
        <v>42417</v>
      </c>
      <c r="B5058" s="9" t="n">
        <v>8.210000000000001</v>
      </c>
    </row>
    <row r="5059">
      <c r="A5059" s="160" t="n">
        <v>42418</v>
      </c>
      <c r="B5059" s="9" t="n">
        <v>8.17</v>
      </c>
    </row>
    <row r="5060">
      <c r="A5060" s="160" t="n">
        <v>42419</v>
      </c>
      <c r="B5060" s="9" t="n">
        <v>8.23</v>
      </c>
    </row>
    <row r="5061">
      <c r="A5061" s="160" t="n">
        <v>42422</v>
      </c>
      <c r="B5061" s="9" t="n">
        <v>8.09</v>
      </c>
    </row>
    <row r="5062">
      <c r="A5062" s="160" t="n">
        <v>42423</v>
      </c>
      <c r="B5062" s="9" t="n">
        <v>8.1</v>
      </c>
    </row>
    <row r="5063">
      <c r="A5063" s="160" t="n">
        <v>42424</v>
      </c>
      <c r="B5063" s="9" t="n">
        <v>8.17</v>
      </c>
    </row>
    <row r="5064">
      <c r="A5064" s="160" t="n">
        <v>42425</v>
      </c>
      <c r="B5064" s="9" t="n">
        <v>8.08</v>
      </c>
    </row>
    <row r="5065">
      <c r="A5065" s="160" t="n">
        <v>42426</v>
      </c>
      <c r="B5065" s="9" t="n">
        <v>7.8</v>
      </c>
    </row>
    <row r="5066">
      <c r="A5066" s="160" t="n">
        <v>42429</v>
      </c>
      <c r="B5066" s="9" t="n">
        <v>7.75</v>
      </c>
    </row>
    <row r="5067">
      <c r="A5067" s="160" t="n">
        <v>42430</v>
      </c>
      <c r="B5067" s="9" t="n">
        <v>7.46</v>
      </c>
    </row>
    <row r="5068">
      <c r="A5068" s="160" t="n">
        <v>42431</v>
      </c>
      <c r="B5068" s="9" t="n">
        <v>7.31</v>
      </c>
    </row>
    <row r="5069">
      <c r="A5069" s="160" t="n">
        <v>42432</v>
      </c>
      <c r="B5069" s="9" t="n">
        <v>7.28</v>
      </c>
    </row>
    <row r="5070">
      <c r="A5070" s="160" t="n">
        <v>42433</v>
      </c>
      <c r="B5070" s="9" t="n">
        <v>7.08</v>
      </c>
    </row>
    <row r="5071">
      <c r="A5071" s="160" t="n">
        <v>42436</v>
      </c>
      <c r="B5071" s="9" t="n">
        <v>7.03</v>
      </c>
    </row>
    <row r="5072">
      <c r="A5072" s="160" t="n">
        <v>42437</v>
      </c>
      <c r="B5072" s="9" t="n">
        <v>7.14</v>
      </c>
    </row>
    <row r="5073">
      <c r="A5073" s="160" t="n">
        <v>42438</v>
      </c>
      <c r="B5073" s="9" t="n">
        <v>7.15</v>
      </c>
    </row>
    <row r="5074">
      <c r="A5074" s="160" t="n">
        <v>42439</v>
      </c>
      <c r="B5074" s="9" t="n">
        <v>7.04</v>
      </c>
    </row>
    <row r="5075">
      <c r="A5075" s="160" t="n">
        <v>42440</v>
      </c>
      <c r="B5075" s="9" t="n">
        <v>6.82</v>
      </c>
    </row>
    <row r="5076">
      <c r="A5076" s="160" t="n">
        <v>42443</v>
      </c>
      <c r="B5076" s="9" t="n">
        <v>6.74</v>
      </c>
    </row>
    <row r="5077">
      <c r="A5077" s="160" t="n">
        <v>42444</v>
      </c>
      <c r="B5077" s="9" t="n">
        <v>6.84</v>
      </c>
    </row>
    <row r="5078">
      <c r="A5078" s="160" t="n">
        <v>42445</v>
      </c>
      <c r="B5078" s="9" t="n">
        <v>6.94</v>
      </c>
    </row>
    <row r="5079">
      <c r="A5079" s="160" t="n">
        <v>42446</v>
      </c>
      <c r="B5079" s="9" t="n">
        <v>6.82</v>
      </c>
    </row>
    <row r="5080">
      <c r="A5080" s="160" t="n">
        <v>42447</v>
      </c>
      <c r="B5080" s="9" t="n">
        <v>6.71</v>
      </c>
    </row>
    <row r="5081">
      <c r="A5081" s="160" t="n">
        <v>42450</v>
      </c>
      <c r="B5081" s="9" t="n">
        <v>6.65</v>
      </c>
    </row>
    <row r="5082">
      <c r="A5082" s="160" t="n">
        <v>42451</v>
      </c>
      <c r="B5082" s="9" t="n">
        <v>6.69</v>
      </c>
    </row>
    <row r="5083">
      <c r="A5083" s="160" t="n">
        <v>42452</v>
      </c>
      <c r="B5083" s="9" t="n">
        <v>6.79</v>
      </c>
    </row>
    <row r="5084">
      <c r="A5084" s="160" t="n">
        <v>42453</v>
      </c>
      <c r="B5084" s="9" t="n">
        <v>6.93</v>
      </c>
    </row>
    <row r="5085">
      <c r="A5085" s="160" t="n">
        <v>42454</v>
      </c>
    </row>
    <row r="5086">
      <c r="A5086" s="160" t="n">
        <v>42457</v>
      </c>
      <c r="B5086" s="9" t="n">
        <v>6.99</v>
      </c>
    </row>
    <row r="5087">
      <c r="A5087" s="160" t="n">
        <v>42458</v>
      </c>
      <c r="B5087" s="9" t="n">
        <v>7.14</v>
      </c>
    </row>
    <row r="5088">
      <c r="A5088" s="160" t="n">
        <v>42459</v>
      </c>
      <c r="B5088" s="9" t="n">
        <v>7.03</v>
      </c>
    </row>
    <row r="5089">
      <c r="A5089" s="160" t="n">
        <v>42460</v>
      </c>
      <c r="B5089" s="9" t="n">
        <v>7.05</v>
      </c>
    </row>
    <row r="5090">
      <c r="A5090" s="160" t="n">
        <v>42461</v>
      </c>
      <c r="B5090" s="9" t="n">
        <v>7.05</v>
      </c>
    </row>
    <row r="5091">
      <c r="A5091" s="160" t="n">
        <v>42464</v>
      </c>
      <c r="B5091" s="9" t="n">
        <v>7.03</v>
      </c>
    </row>
    <row r="5092">
      <c r="A5092" s="160" t="n">
        <v>42465</v>
      </c>
      <c r="B5092" s="9" t="n">
        <v>7.13</v>
      </c>
    </row>
    <row r="5093">
      <c r="A5093" s="160" t="n">
        <v>42466</v>
      </c>
      <c r="B5093" s="9" t="n">
        <v>7.04</v>
      </c>
    </row>
    <row r="5094">
      <c r="A5094" s="160" t="n">
        <v>42467</v>
      </c>
      <c r="B5094" s="9" t="n">
        <v>7.11</v>
      </c>
    </row>
    <row r="5095">
      <c r="A5095" s="160" t="n">
        <v>42468</v>
      </c>
      <c r="B5095" s="9" t="n">
        <v>7.03</v>
      </c>
    </row>
    <row r="5096">
      <c r="A5096" s="160" t="n">
        <v>42471</v>
      </c>
      <c r="B5096" s="9" t="n">
        <v>7</v>
      </c>
    </row>
    <row r="5097">
      <c r="A5097" s="160" t="n">
        <v>42472</v>
      </c>
      <c r="B5097" s="9" t="n">
        <v>6.87</v>
      </c>
    </row>
    <row r="5098">
      <c r="A5098" s="160" t="n">
        <v>42473</v>
      </c>
      <c r="B5098" s="9" t="n">
        <v>6.71</v>
      </c>
    </row>
    <row r="5099">
      <c r="A5099" s="160" t="n">
        <v>42474</v>
      </c>
      <c r="B5099" s="9" t="n">
        <v>6.6</v>
      </c>
    </row>
    <row r="5100">
      <c r="A5100" s="160" t="n">
        <v>42475</v>
      </c>
      <c r="B5100" s="9" t="n">
        <v>6.62</v>
      </c>
    </row>
    <row r="5101">
      <c r="A5101" s="160" t="n">
        <v>42478</v>
      </c>
      <c r="B5101" s="9" t="n">
        <v>6.62</v>
      </c>
    </row>
    <row r="5102">
      <c r="A5102" s="160" t="n">
        <v>42479</v>
      </c>
      <c r="B5102" s="9" t="n">
        <v>6.46</v>
      </c>
    </row>
    <row r="5103">
      <c r="A5103" s="160" t="n">
        <v>42480</v>
      </c>
      <c r="B5103" s="9" t="n">
        <v>6.31</v>
      </c>
    </row>
    <row r="5104">
      <c r="A5104" s="160" t="n">
        <v>42481</v>
      </c>
      <c r="B5104" s="9" t="n">
        <v>6.29</v>
      </c>
    </row>
    <row r="5105">
      <c r="A5105" s="160" t="n">
        <v>42482</v>
      </c>
      <c r="B5105" s="9" t="n">
        <v>6.29</v>
      </c>
    </row>
    <row r="5106">
      <c r="A5106" s="160" t="n">
        <v>42485</v>
      </c>
      <c r="B5106" s="9" t="n">
        <v>6.32</v>
      </c>
    </row>
    <row r="5107">
      <c r="A5107" s="160" t="n">
        <v>42486</v>
      </c>
      <c r="B5107" s="9" t="n">
        <v>6.26</v>
      </c>
    </row>
    <row r="5108">
      <c r="A5108" s="160" t="n">
        <v>42487</v>
      </c>
      <c r="B5108" s="9" t="n">
        <v>6.25</v>
      </c>
    </row>
    <row r="5109">
      <c r="A5109" s="160" t="n">
        <v>42488</v>
      </c>
      <c r="B5109" s="9" t="n">
        <v>6.19</v>
      </c>
    </row>
    <row r="5110">
      <c r="A5110" s="160" t="n">
        <v>42489</v>
      </c>
      <c r="B5110" s="9" t="n">
        <v>6.24</v>
      </c>
    </row>
    <row r="5111">
      <c r="A5111" s="160" t="n">
        <v>42490</v>
      </c>
      <c r="B5111" s="9" t="n">
        <v>6.21</v>
      </c>
    </row>
    <row r="5112">
      <c r="A5112" s="160" t="n">
        <v>42492</v>
      </c>
      <c r="B5112" s="9" t="n">
        <v>6.16</v>
      </c>
    </row>
    <row r="5113">
      <c r="A5113" s="160" t="n">
        <v>42493</v>
      </c>
      <c r="B5113" s="9" t="n">
        <v>6.31</v>
      </c>
    </row>
    <row r="5114">
      <c r="A5114" s="160" t="n">
        <v>42494</v>
      </c>
      <c r="B5114" s="9" t="n">
        <v>6.39</v>
      </c>
    </row>
    <row r="5115">
      <c r="A5115" s="160" t="n">
        <v>42495</v>
      </c>
      <c r="B5115" s="9" t="n">
        <v>6.42</v>
      </c>
    </row>
    <row r="5116">
      <c r="A5116" s="160" t="n">
        <v>42496</v>
      </c>
      <c r="B5116" s="9" t="n">
        <v>6.48</v>
      </c>
    </row>
    <row r="5117">
      <c r="A5117" s="160" t="n">
        <v>42499</v>
      </c>
      <c r="B5117" s="9" t="n">
        <v>6.53</v>
      </c>
    </row>
    <row r="5118">
      <c r="A5118" s="160" t="n">
        <v>42500</v>
      </c>
      <c r="B5118" s="9" t="n">
        <v>6.46</v>
      </c>
    </row>
    <row r="5119">
      <c r="A5119" s="160" t="n">
        <v>42501</v>
      </c>
      <c r="B5119" s="9" t="n">
        <v>6.4</v>
      </c>
    </row>
    <row r="5120">
      <c r="A5120" s="160" t="n">
        <v>42502</v>
      </c>
      <c r="B5120" s="9" t="n">
        <v>6.36</v>
      </c>
    </row>
    <row r="5121">
      <c r="A5121" s="160" t="n">
        <v>42503</v>
      </c>
      <c r="B5121" s="9" t="n">
        <v>6.41</v>
      </c>
    </row>
    <row r="5122">
      <c r="A5122" s="160" t="n">
        <v>42506</v>
      </c>
      <c r="B5122" s="9" t="n">
        <v>6.3</v>
      </c>
    </row>
    <row r="5123">
      <c r="A5123" s="160" t="n">
        <v>42507</v>
      </c>
      <c r="B5123" s="9" t="n">
        <v>6.26</v>
      </c>
    </row>
    <row r="5124">
      <c r="A5124" s="160" t="n">
        <v>42508</v>
      </c>
      <c r="B5124" s="9" t="n">
        <v>6.16</v>
      </c>
    </row>
    <row r="5125">
      <c r="A5125" s="160" t="n">
        <v>42509</v>
      </c>
      <c r="B5125" s="9" t="n">
        <v>6.29</v>
      </c>
    </row>
    <row r="5126">
      <c r="A5126" s="160" t="n">
        <v>42510</v>
      </c>
      <c r="B5126" s="9" t="n">
        <v>6.22</v>
      </c>
    </row>
    <row r="5127">
      <c r="A5127" s="160" t="n">
        <v>42513</v>
      </c>
      <c r="B5127" s="9" t="n">
        <v>6.21</v>
      </c>
    </row>
    <row r="5128">
      <c r="A5128" s="160" t="n">
        <v>42514</v>
      </c>
      <c r="B5128" s="9" t="n">
        <v>6.13</v>
      </c>
    </row>
    <row r="5129">
      <c r="A5129" s="160" t="n">
        <v>42515</v>
      </c>
      <c r="B5129" s="9" t="n">
        <v>6.04</v>
      </c>
    </row>
    <row r="5130">
      <c r="A5130" s="160" t="n">
        <v>42516</v>
      </c>
      <c r="B5130" s="9" t="n">
        <v>6.08</v>
      </c>
    </row>
    <row r="5131">
      <c r="A5131" s="160" t="n">
        <v>42517</v>
      </c>
      <c r="B5131" s="9" t="n">
        <v>6.08</v>
      </c>
    </row>
    <row r="5132">
      <c r="A5132" s="160" t="n">
        <v>42520</v>
      </c>
      <c r="B5132" s="9" t="n">
        <v>6.08</v>
      </c>
    </row>
    <row r="5133">
      <c r="A5133" s="160" t="n">
        <v>42521</v>
      </c>
      <c r="B5133" s="9" t="n">
        <v>5.97</v>
      </c>
    </row>
    <row r="5134">
      <c r="A5134" s="160" t="n">
        <v>42522</v>
      </c>
      <c r="B5134" s="9" t="n">
        <v>6.01</v>
      </c>
    </row>
    <row r="5135">
      <c r="A5135" s="160" t="n">
        <v>42523</v>
      </c>
      <c r="B5135" s="9" t="n">
        <v>6</v>
      </c>
    </row>
    <row r="5136">
      <c r="A5136" s="160" t="n">
        <v>42524</v>
      </c>
      <c r="B5136" s="9" t="n">
        <v>6.09</v>
      </c>
    </row>
    <row r="5137">
      <c r="A5137" s="160" t="n">
        <v>42527</v>
      </c>
      <c r="B5137" s="9" t="n">
        <v>6</v>
      </c>
    </row>
    <row r="5138">
      <c r="A5138" s="160" t="n">
        <v>42528</v>
      </c>
      <c r="B5138" s="9" t="n">
        <v>5.92</v>
      </c>
    </row>
    <row r="5139">
      <c r="A5139" s="160" t="n">
        <v>42529</v>
      </c>
      <c r="B5139" s="9" t="n">
        <v>5.82</v>
      </c>
    </row>
    <row r="5140">
      <c r="A5140" s="160" t="n">
        <v>42530</v>
      </c>
      <c r="B5140" s="9" t="n">
        <v>5.86</v>
      </c>
    </row>
    <row r="5141">
      <c r="A5141" s="160" t="n">
        <v>42531</v>
      </c>
      <c r="B5141" s="9" t="n">
        <v>5.98</v>
      </c>
    </row>
    <row r="5142">
      <c r="A5142" s="160" t="n">
        <v>42534</v>
      </c>
      <c r="B5142" s="9" t="n">
        <v>6.07</v>
      </c>
    </row>
    <row r="5143">
      <c r="A5143" s="160" t="n">
        <v>42535</v>
      </c>
      <c r="B5143" s="9" t="n">
        <v>6.19</v>
      </c>
    </row>
    <row r="5144">
      <c r="A5144" s="160" t="n">
        <v>42536</v>
      </c>
      <c r="B5144" s="9" t="n">
        <v>6.18</v>
      </c>
    </row>
    <row r="5145">
      <c r="A5145" s="160" t="n">
        <v>42537</v>
      </c>
      <c r="B5145" s="9" t="n">
        <v>6.32</v>
      </c>
    </row>
    <row r="5146">
      <c r="A5146" s="160" t="n">
        <v>42538</v>
      </c>
      <c r="B5146" s="9" t="n">
        <v>6.21</v>
      </c>
    </row>
    <row r="5147">
      <c r="A5147" s="160" t="n">
        <v>42541</v>
      </c>
      <c r="B5147" s="9" t="n">
        <v>6</v>
      </c>
    </row>
    <row r="5148">
      <c r="A5148" s="160" t="n">
        <v>42542</v>
      </c>
      <c r="B5148" s="9" t="n">
        <v>6</v>
      </c>
    </row>
    <row r="5149">
      <c r="A5149" s="160" t="n">
        <v>42543</v>
      </c>
      <c r="B5149" s="9" t="n">
        <v>5.96</v>
      </c>
    </row>
    <row r="5150">
      <c r="A5150" s="160" t="n">
        <v>42544</v>
      </c>
      <c r="B5150" s="9" t="n">
        <v>5.83</v>
      </c>
    </row>
    <row r="5151">
      <c r="A5151" s="160" t="n">
        <v>42545</v>
      </c>
      <c r="B5151" s="9" t="n">
        <v>6.33</v>
      </c>
    </row>
    <row r="5152">
      <c r="A5152" s="160" t="n">
        <v>42548</v>
      </c>
      <c r="B5152" s="9" t="n">
        <v>6.57</v>
      </c>
    </row>
    <row r="5153">
      <c r="A5153" s="160" t="n">
        <v>42549</v>
      </c>
      <c r="B5153" s="9" t="n">
        <v>6.48</v>
      </c>
    </row>
    <row r="5154">
      <c r="A5154" s="160" t="n">
        <v>42550</v>
      </c>
      <c r="B5154" s="9" t="n">
        <v>6.26</v>
      </c>
    </row>
    <row r="5155">
      <c r="A5155" s="160" t="n">
        <v>42551</v>
      </c>
      <c r="B5155" s="9" t="n">
        <v>6.21</v>
      </c>
    </row>
    <row r="5156">
      <c r="A5156" s="160" t="n">
        <v>42552</v>
      </c>
      <c r="B5156" s="9" t="n">
        <v>6.12</v>
      </c>
    </row>
    <row r="5157">
      <c r="A5157" s="160" t="n">
        <v>42555</v>
      </c>
      <c r="B5157" s="9" t="n">
        <v>6.12</v>
      </c>
    </row>
    <row r="5158">
      <c r="A5158" s="160" t="n">
        <v>42556</v>
      </c>
      <c r="B5158" s="9" t="n">
        <v>6.16</v>
      </c>
    </row>
    <row r="5159">
      <c r="A5159" s="160" t="n">
        <v>42557</v>
      </c>
      <c r="B5159" s="9" t="n">
        <v>6.14</v>
      </c>
    </row>
    <row r="5160">
      <c r="A5160" s="160" t="n">
        <v>42558</v>
      </c>
      <c r="B5160" s="9" t="n">
        <v>6.02</v>
      </c>
    </row>
    <row r="5161">
      <c r="A5161" s="160" t="n">
        <v>42559</v>
      </c>
      <c r="B5161" s="9" t="n">
        <v>5.88</v>
      </c>
    </row>
    <row r="5162">
      <c r="A5162" s="160" t="n">
        <v>42562</v>
      </c>
      <c r="B5162" s="9" t="n">
        <v>5.66</v>
      </c>
    </row>
    <row r="5163">
      <c r="A5163" s="160" t="n">
        <v>42563</v>
      </c>
      <c r="B5163" s="9" t="n">
        <v>5.46</v>
      </c>
    </row>
    <row r="5164">
      <c r="A5164" s="160" t="n">
        <v>42564</v>
      </c>
      <c r="B5164" s="9" t="n">
        <v>5.58</v>
      </c>
    </row>
    <row r="5165">
      <c r="A5165" s="160" t="n">
        <v>42565</v>
      </c>
      <c r="B5165" s="9" t="n">
        <v>5.44</v>
      </c>
    </row>
    <row r="5166">
      <c r="A5166" s="160" t="n">
        <v>42566</v>
      </c>
      <c r="B5166" s="9" t="n">
        <v>5.42</v>
      </c>
    </row>
    <row r="5167">
      <c r="A5167" s="160" t="n">
        <v>42569</v>
      </c>
      <c r="B5167" s="9" t="n">
        <v>5.44</v>
      </c>
    </row>
    <row r="5168">
      <c r="A5168" s="160" t="n">
        <v>42570</v>
      </c>
      <c r="B5168" s="9" t="n">
        <v>5.45</v>
      </c>
    </row>
    <row r="5169">
      <c r="A5169" s="160" t="n">
        <v>42571</v>
      </c>
      <c r="B5169" s="9" t="n">
        <v>5.4</v>
      </c>
    </row>
    <row r="5170">
      <c r="A5170" s="160" t="n">
        <v>42572</v>
      </c>
      <c r="B5170" s="9" t="n">
        <v>5.41</v>
      </c>
    </row>
    <row r="5171">
      <c r="A5171" s="160" t="n">
        <v>42573</v>
      </c>
      <c r="B5171" s="9" t="n">
        <v>5.39</v>
      </c>
    </row>
    <row r="5172">
      <c r="A5172" s="160" t="n">
        <v>42576</v>
      </c>
      <c r="B5172" s="9" t="n">
        <v>5.39</v>
      </c>
    </row>
    <row r="5173">
      <c r="A5173" s="160" t="n">
        <v>42577</v>
      </c>
      <c r="B5173" s="9" t="n">
        <v>5.45</v>
      </c>
    </row>
    <row r="5174">
      <c r="A5174" s="160" t="n">
        <v>42578</v>
      </c>
      <c r="B5174" s="9" t="n">
        <v>5.51</v>
      </c>
    </row>
    <row r="5175">
      <c r="A5175" s="160" t="n">
        <v>42579</v>
      </c>
      <c r="B5175" s="9" t="n">
        <v>5.54</v>
      </c>
    </row>
    <row r="5176">
      <c r="A5176" s="160" t="n">
        <v>42580</v>
      </c>
      <c r="B5176" s="9" t="n">
        <v>5.61</v>
      </c>
    </row>
    <row r="5177">
      <c r="A5177" s="160" t="n">
        <v>42582</v>
      </c>
      <c r="B5177" s="9" t="n">
        <v>5.69</v>
      </c>
    </row>
    <row r="5178">
      <c r="A5178" s="160" t="n">
        <v>42583</v>
      </c>
      <c r="B5178" s="9" t="n">
        <v>5.69</v>
      </c>
    </row>
    <row r="5179">
      <c r="A5179" s="160" t="n">
        <v>42584</v>
      </c>
      <c r="B5179" s="9" t="n">
        <v>5.73</v>
      </c>
    </row>
    <row r="5180">
      <c r="A5180" s="160" t="n">
        <v>42585</v>
      </c>
      <c r="B5180" s="9" t="n">
        <v>5.72</v>
      </c>
    </row>
    <row r="5181">
      <c r="A5181" s="160" t="n">
        <v>42586</v>
      </c>
      <c r="B5181" s="9" t="n">
        <v>5.65</v>
      </c>
    </row>
    <row r="5182">
      <c r="A5182" s="160" t="n">
        <v>42587</v>
      </c>
      <c r="B5182" s="9" t="n">
        <v>5.46</v>
      </c>
    </row>
    <row r="5183">
      <c r="A5183" s="160" t="n">
        <v>42590</v>
      </c>
      <c r="B5183" s="9" t="n">
        <v>5.42</v>
      </c>
    </row>
    <row r="5184">
      <c r="A5184" s="160" t="n">
        <v>42591</v>
      </c>
      <c r="B5184" s="9" t="n">
        <v>5.36</v>
      </c>
    </row>
    <row r="5185">
      <c r="A5185" s="160" t="n">
        <v>42592</v>
      </c>
      <c r="B5185" s="9" t="n">
        <v>5.38</v>
      </c>
    </row>
    <row r="5186">
      <c r="A5186" s="160" t="n">
        <v>42593</v>
      </c>
      <c r="B5186" s="9" t="n">
        <v>5.31</v>
      </c>
    </row>
    <row r="5187">
      <c r="A5187" s="160" t="n">
        <v>42594</v>
      </c>
      <c r="B5187" s="9" t="n">
        <v>5.34</v>
      </c>
    </row>
    <row r="5188">
      <c r="A5188" s="160" t="n">
        <v>42597</v>
      </c>
      <c r="B5188" s="9" t="n">
        <v>5.23</v>
      </c>
    </row>
    <row r="5189">
      <c r="A5189" s="160" t="n">
        <v>42598</v>
      </c>
      <c r="B5189" s="9" t="n">
        <v>5.17</v>
      </c>
    </row>
    <row r="5190">
      <c r="A5190" s="160" t="n">
        <v>42599</v>
      </c>
      <c r="B5190" s="9" t="n">
        <v>5.19</v>
      </c>
    </row>
    <row r="5191">
      <c r="A5191" s="160" t="n">
        <v>42600</v>
      </c>
      <c r="B5191" s="9" t="n">
        <v>5.2</v>
      </c>
    </row>
    <row r="5192">
      <c r="A5192" s="160" t="n">
        <v>42601</v>
      </c>
      <c r="B5192" s="9" t="n">
        <v>5.15</v>
      </c>
    </row>
    <row r="5193">
      <c r="A5193" s="160" t="n">
        <v>42604</v>
      </c>
      <c r="B5193" s="9" t="n">
        <v>5.18</v>
      </c>
    </row>
    <row r="5194">
      <c r="A5194" s="160" t="n">
        <v>42605</v>
      </c>
      <c r="B5194" s="9" t="n">
        <v>5.14</v>
      </c>
    </row>
    <row r="5195">
      <c r="A5195" s="160" t="n">
        <v>42606</v>
      </c>
      <c r="B5195" s="9" t="n">
        <v>5.13</v>
      </c>
    </row>
    <row r="5196">
      <c r="A5196" s="160" t="n">
        <v>42607</v>
      </c>
      <c r="B5196" s="9" t="n">
        <v>5.14</v>
      </c>
    </row>
    <row r="5197">
      <c r="A5197" s="160" t="n">
        <v>42608</v>
      </c>
      <c r="B5197" s="9" t="n">
        <v>5.04</v>
      </c>
    </row>
    <row r="5198">
      <c r="A5198" s="160" t="n">
        <v>42611</v>
      </c>
      <c r="B5198" s="9" t="n">
        <v>5.1</v>
      </c>
    </row>
    <row r="5199">
      <c r="A5199" s="160" t="n">
        <v>42612</v>
      </c>
      <c r="B5199" s="9" t="n">
        <v>5.07</v>
      </c>
    </row>
    <row r="5200">
      <c r="A5200" s="160" t="n">
        <v>42613</v>
      </c>
      <c r="B5200" s="9" t="n">
        <v>5.1</v>
      </c>
    </row>
    <row r="5201">
      <c r="A5201" s="160" t="n">
        <v>42614</v>
      </c>
      <c r="B5201" s="9" t="n">
        <v>5.12</v>
      </c>
    </row>
    <row r="5202">
      <c r="A5202" s="160" t="n">
        <v>42615</v>
      </c>
      <c r="B5202" s="9" t="n">
        <v>5.09</v>
      </c>
    </row>
    <row r="5203">
      <c r="A5203" s="160" t="n">
        <v>42618</v>
      </c>
      <c r="B5203" s="9" t="n">
        <v>5.09</v>
      </c>
    </row>
    <row r="5204">
      <c r="A5204" s="160" t="n">
        <v>42619</v>
      </c>
      <c r="B5204" s="9" t="n">
        <v>5.09</v>
      </c>
    </row>
    <row r="5205">
      <c r="A5205" s="160" t="n">
        <v>42620</v>
      </c>
      <c r="B5205" s="9" t="n">
        <v>5.07</v>
      </c>
    </row>
    <row r="5206">
      <c r="A5206" s="160" t="n">
        <v>42621</v>
      </c>
      <c r="B5206" s="9" t="n">
        <v>4.99</v>
      </c>
    </row>
    <row r="5207">
      <c r="A5207" s="160" t="n">
        <v>42622</v>
      </c>
      <c r="B5207" s="9" t="n">
        <v>5.1</v>
      </c>
    </row>
    <row r="5208">
      <c r="A5208" s="160" t="n">
        <v>42625</v>
      </c>
      <c r="B5208" s="9" t="n">
        <v>5.18</v>
      </c>
    </row>
    <row r="5209">
      <c r="A5209" s="160" t="n">
        <v>42626</v>
      </c>
      <c r="B5209" s="9" t="n">
        <v>5.24</v>
      </c>
    </row>
    <row r="5210">
      <c r="A5210" s="160" t="n">
        <v>42627</v>
      </c>
      <c r="B5210" s="9" t="n">
        <v>5.26</v>
      </c>
    </row>
    <row r="5211">
      <c r="A5211" s="160" t="n">
        <v>42628</v>
      </c>
      <c r="B5211" s="9" t="n">
        <v>5.26</v>
      </c>
    </row>
    <row r="5212">
      <c r="A5212" s="160" t="n">
        <v>42629</v>
      </c>
      <c r="B5212" s="9" t="n">
        <v>5.27</v>
      </c>
    </row>
    <row r="5213">
      <c r="A5213" s="160" t="n">
        <v>42632</v>
      </c>
      <c r="B5213" s="9" t="n">
        <v>5.25</v>
      </c>
    </row>
    <row r="5214">
      <c r="A5214" s="160" t="n">
        <v>42633</v>
      </c>
      <c r="B5214" s="9" t="n">
        <v>5.24</v>
      </c>
    </row>
    <row r="5215">
      <c r="A5215" s="160" t="n">
        <v>42634</v>
      </c>
      <c r="B5215" s="9" t="n">
        <v>5.22</v>
      </c>
    </row>
    <row r="5216">
      <c r="A5216" s="160" t="n">
        <v>42635</v>
      </c>
      <c r="B5216" s="9" t="n">
        <v>5.09</v>
      </c>
    </row>
    <row r="5217">
      <c r="A5217" s="160" t="n">
        <v>42636</v>
      </c>
      <c r="B5217" s="9" t="n">
        <v>5.1</v>
      </c>
    </row>
    <row r="5218">
      <c r="A5218" s="160" t="n">
        <v>42639</v>
      </c>
      <c r="B5218" s="9" t="n">
        <v>5.16</v>
      </c>
    </row>
    <row r="5219">
      <c r="A5219" s="160" t="n">
        <v>42640</v>
      </c>
      <c r="B5219" s="9" t="n">
        <v>5.18</v>
      </c>
    </row>
    <row r="5220">
      <c r="A5220" s="160" t="n">
        <v>42641</v>
      </c>
      <c r="B5220" s="9" t="n">
        <v>5.14</v>
      </c>
    </row>
    <row r="5221">
      <c r="A5221" s="160" t="n">
        <v>42642</v>
      </c>
      <c r="B5221" s="9" t="n">
        <v>5.09</v>
      </c>
    </row>
    <row r="5222">
      <c r="A5222" s="160" t="n">
        <v>42643</v>
      </c>
      <c r="B5222" s="9" t="n">
        <v>4.97</v>
      </c>
    </row>
    <row r="5223">
      <c r="A5223" s="160" t="n">
        <v>42646</v>
      </c>
      <c r="B5223" s="9" t="n">
        <v>4.93</v>
      </c>
    </row>
    <row r="5224">
      <c r="A5224" s="160" t="n">
        <v>42647</v>
      </c>
      <c r="B5224" s="9" t="n">
        <v>4.85</v>
      </c>
    </row>
    <row r="5225">
      <c r="A5225" s="160" t="n">
        <v>42648</v>
      </c>
      <c r="B5225" s="9" t="n">
        <v>4.78</v>
      </c>
    </row>
    <row r="5226">
      <c r="A5226" s="160" t="n">
        <v>42649</v>
      </c>
      <c r="B5226" s="9" t="n">
        <v>4.75</v>
      </c>
    </row>
    <row r="5227">
      <c r="A5227" s="160" t="n">
        <v>42650</v>
      </c>
      <c r="B5227" s="9" t="n">
        <v>4.76</v>
      </c>
    </row>
    <row r="5228">
      <c r="A5228" s="160" t="n">
        <v>42653</v>
      </c>
      <c r="B5228" s="9" t="n">
        <v>4.76</v>
      </c>
    </row>
    <row r="5229">
      <c r="A5229" s="160" t="n">
        <v>42654</v>
      </c>
      <c r="B5229" s="9" t="n">
        <v>4.75</v>
      </c>
    </row>
    <row r="5230">
      <c r="A5230" s="160" t="n">
        <v>42655</v>
      </c>
      <c r="B5230" s="9" t="n">
        <v>4.75</v>
      </c>
    </row>
    <row r="5231">
      <c r="A5231" s="160" t="n">
        <v>42656</v>
      </c>
      <c r="B5231" s="9" t="n">
        <v>4.82</v>
      </c>
    </row>
    <row r="5232">
      <c r="A5232" s="160" t="n">
        <v>42657</v>
      </c>
      <c r="B5232" s="9" t="n">
        <v>4.72</v>
      </c>
    </row>
    <row r="5233">
      <c r="A5233" s="160" t="n">
        <v>42660</v>
      </c>
      <c r="B5233" s="9" t="n">
        <v>4.76</v>
      </c>
    </row>
    <row r="5234">
      <c r="A5234" s="160" t="n">
        <v>42661</v>
      </c>
      <c r="B5234" s="9" t="n">
        <v>4.72</v>
      </c>
    </row>
    <row r="5235">
      <c r="A5235" s="160" t="n">
        <v>42662</v>
      </c>
      <c r="B5235" s="9" t="n">
        <v>4.66</v>
      </c>
    </row>
    <row r="5236">
      <c r="A5236" s="160" t="n">
        <v>42663</v>
      </c>
      <c r="B5236" s="9" t="n">
        <v>4.62</v>
      </c>
    </row>
    <row r="5237">
      <c r="A5237" s="160" t="n">
        <v>42664</v>
      </c>
      <c r="B5237" s="9" t="n">
        <v>4.62</v>
      </c>
    </row>
    <row r="5238">
      <c r="A5238" s="160" t="n">
        <v>42667</v>
      </c>
      <c r="B5238" s="9" t="n">
        <v>4.6</v>
      </c>
    </row>
    <row r="5239">
      <c r="A5239" s="160" t="n">
        <v>42668</v>
      </c>
      <c r="B5239" s="9" t="n">
        <v>4.6</v>
      </c>
    </row>
    <row r="5240">
      <c r="A5240" s="160" t="n">
        <v>42669</v>
      </c>
      <c r="B5240" s="9" t="n">
        <v>4.66</v>
      </c>
    </row>
    <row r="5241">
      <c r="A5241" s="160" t="n">
        <v>42670</v>
      </c>
      <c r="B5241" s="9" t="n">
        <v>4.69</v>
      </c>
    </row>
    <row r="5242">
      <c r="A5242" s="160" t="n">
        <v>42671</v>
      </c>
      <c r="B5242" s="9" t="n">
        <v>4.76</v>
      </c>
    </row>
    <row r="5243">
      <c r="A5243" s="160" t="n">
        <v>42674</v>
      </c>
      <c r="B5243" s="9" t="n">
        <v>4.91</v>
      </c>
    </row>
    <row r="5244">
      <c r="A5244" s="160" t="n">
        <v>42675</v>
      </c>
      <c r="B5244" s="9" t="n">
        <v>5.05</v>
      </c>
    </row>
    <row r="5245">
      <c r="A5245" s="160" t="n">
        <v>42676</v>
      </c>
      <c r="B5245" s="9" t="n">
        <v>5.15</v>
      </c>
    </row>
    <row r="5246">
      <c r="A5246" s="160" t="n">
        <v>42677</v>
      </c>
      <c r="B5246" s="9" t="n">
        <v>5.15</v>
      </c>
    </row>
    <row r="5247">
      <c r="A5247" s="160" t="n">
        <v>42678</v>
      </c>
      <c r="B5247" s="9" t="n">
        <v>5.2</v>
      </c>
    </row>
    <row r="5248">
      <c r="A5248" s="160" t="n">
        <v>42681</v>
      </c>
      <c r="B5248" s="9" t="n">
        <v>5.01</v>
      </c>
    </row>
    <row r="5249">
      <c r="A5249" s="160" t="n">
        <v>42682</v>
      </c>
      <c r="B5249" s="9" t="n">
        <v>4.98</v>
      </c>
    </row>
    <row r="5250">
      <c r="A5250" s="160" t="n">
        <v>42683</v>
      </c>
      <c r="B5250" s="9" t="n">
        <v>4.94</v>
      </c>
    </row>
    <row r="5251">
      <c r="A5251" s="160" t="n">
        <v>42684</v>
      </c>
      <c r="B5251" s="9" t="n">
        <v>4.97</v>
      </c>
    </row>
    <row r="5252">
      <c r="A5252" s="160" t="n">
        <v>42685</v>
      </c>
      <c r="B5252" s="9" t="n">
        <v>4.97</v>
      </c>
    </row>
    <row r="5253">
      <c r="A5253" s="160" t="n">
        <v>42688</v>
      </c>
      <c r="B5253" s="9" t="n">
        <v>5.11</v>
      </c>
    </row>
    <row r="5254">
      <c r="A5254" s="160" t="n">
        <v>42689</v>
      </c>
      <c r="B5254" s="9" t="n">
        <v>4.94</v>
      </c>
    </row>
    <row r="5255">
      <c r="A5255" s="160" t="n">
        <v>42690</v>
      </c>
      <c r="B5255" s="9" t="n">
        <v>4.94</v>
      </c>
    </row>
    <row r="5256">
      <c r="A5256" s="160" t="n">
        <v>42691</v>
      </c>
      <c r="B5256" s="9" t="n">
        <v>4.85</v>
      </c>
    </row>
    <row r="5257">
      <c r="A5257" s="160" t="n">
        <v>42692</v>
      </c>
      <c r="B5257" s="9" t="n">
        <v>4.84</v>
      </c>
    </row>
    <row r="5258">
      <c r="A5258" s="160" t="n">
        <v>42695</v>
      </c>
      <c r="B5258" s="9" t="n">
        <v>4.78</v>
      </c>
    </row>
    <row r="5259">
      <c r="A5259" s="160" t="n">
        <v>42696</v>
      </c>
      <c r="B5259" s="9" t="n">
        <v>4.7</v>
      </c>
    </row>
    <row r="5260">
      <c r="A5260" s="160" t="n">
        <v>42697</v>
      </c>
      <c r="B5260" s="9" t="n">
        <v>4.66</v>
      </c>
    </row>
    <row r="5261">
      <c r="A5261" s="160" t="n">
        <v>42698</v>
      </c>
      <c r="B5261" s="9" t="n">
        <v>4.66</v>
      </c>
    </row>
    <row r="5262">
      <c r="A5262" s="160" t="n">
        <v>42699</v>
      </c>
      <c r="B5262" s="9" t="n">
        <v>4.64</v>
      </c>
    </row>
    <row r="5263">
      <c r="A5263" s="160" t="n">
        <v>42702</v>
      </c>
      <c r="B5263" s="9" t="n">
        <v>4.66</v>
      </c>
    </row>
    <row r="5264">
      <c r="A5264" s="160" t="n">
        <v>42703</v>
      </c>
      <c r="B5264" s="9" t="n">
        <v>4.69</v>
      </c>
    </row>
    <row r="5265">
      <c r="A5265" s="160" t="n">
        <v>42704</v>
      </c>
      <c r="B5265" s="9" t="n">
        <v>4.67</v>
      </c>
    </row>
    <row r="5266">
      <c r="A5266" s="160" t="n">
        <v>42705</v>
      </c>
      <c r="B5266" s="9" t="n">
        <v>4.62</v>
      </c>
    </row>
    <row r="5267">
      <c r="A5267" s="160" t="n">
        <v>42706</v>
      </c>
      <c r="B5267" s="9" t="n">
        <v>4.64</v>
      </c>
    </row>
    <row r="5268">
      <c r="A5268" s="160" t="n">
        <v>42709</v>
      </c>
      <c r="B5268" s="9" t="n">
        <v>4.58</v>
      </c>
    </row>
    <row r="5269">
      <c r="A5269" s="160" t="n">
        <v>42710</v>
      </c>
      <c r="B5269" s="9" t="n">
        <v>4.5</v>
      </c>
    </row>
    <row r="5270">
      <c r="A5270" s="160" t="n">
        <v>42711</v>
      </c>
      <c r="B5270" s="9" t="n">
        <v>4.42</v>
      </c>
    </row>
    <row r="5271">
      <c r="A5271" s="160" t="n">
        <v>42712</v>
      </c>
      <c r="B5271" s="9" t="n">
        <v>4.38</v>
      </c>
    </row>
    <row r="5272">
      <c r="A5272" s="160" t="n">
        <v>42713</v>
      </c>
      <c r="B5272" s="9" t="n">
        <v>4.28</v>
      </c>
    </row>
    <row r="5273">
      <c r="A5273" s="160" t="n">
        <v>42716</v>
      </c>
      <c r="B5273" s="9" t="n">
        <v>4.25</v>
      </c>
    </row>
    <row r="5274">
      <c r="A5274" s="160" t="n">
        <v>42717</v>
      </c>
      <c r="B5274" s="9" t="n">
        <v>4.2</v>
      </c>
    </row>
    <row r="5275">
      <c r="A5275" s="160" t="n">
        <v>42718</v>
      </c>
      <c r="B5275" s="9" t="n">
        <v>4.12</v>
      </c>
    </row>
    <row r="5276">
      <c r="A5276" s="160" t="n">
        <v>42719</v>
      </c>
      <c r="B5276" s="9" t="n">
        <v>4.2</v>
      </c>
    </row>
    <row r="5277">
      <c r="A5277" s="160" t="n">
        <v>42720</v>
      </c>
      <c r="B5277" s="9" t="n">
        <v>4.21</v>
      </c>
    </row>
    <row r="5278">
      <c r="A5278" s="160" t="n">
        <v>42723</v>
      </c>
      <c r="B5278" s="9" t="n">
        <v>4.23</v>
      </c>
    </row>
    <row r="5279">
      <c r="A5279" s="160" t="n">
        <v>42724</v>
      </c>
      <c r="B5279" s="9" t="n">
        <v>4.2</v>
      </c>
    </row>
    <row r="5280">
      <c r="A5280" s="160" t="n">
        <v>42725</v>
      </c>
      <c r="B5280" s="9" t="n">
        <v>4.19</v>
      </c>
    </row>
    <row r="5281">
      <c r="A5281" s="160" t="n">
        <v>42726</v>
      </c>
      <c r="B5281" s="9" t="n">
        <v>4.17</v>
      </c>
    </row>
    <row r="5282">
      <c r="A5282" s="160" t="n">
        <v>42727</v>
      </c>
      <c r="B5282" s="9" t="n">
        <v>4.16</v>
      </c>
    </row>
    <row r="5283">
      <c r="A5283" s="160" t="n">
        <v>42730</v>
      </c>
    </row>
    <row r="5284">
      <c r="A5284" s="160" t="n">
        <v>42731</v>
      </c>
      <c r="B5284" s="9" t="n">
        <v>4.11</v>
      </c>
    </row>
    <row r="5285">
      <c r="A5285" s="160" t="n">
        <v>42732</v>
      </c>
      <c r="B5285" s="9" t="n">
        <v>4.15</v>
      </c>
    </row>
    <row r="5286">
      <c r="A5286" s="160" t="n">
        <v>42733</v>
      </c>
      <c r="B5286" s="9" t="n">
        <v>4.18</v>
      </c>
    </row>
    <row r="5287">
      <c r="A5287" s="160" t="n">
        <v>42734</v>
      </c>
      <c r="B5287" s="9" t="n">
        <v>4.21</v>
      </c>
    </row>
    <row r="5288">
      <c r="A5288" s="160" t="n">
        <v>42735</v>
      </c>
      <c r="B5288" s="9" t="n">
        <v>4.22</v>
      </c>
    </row>
    <row r="5289">
      <c r="A5289" s="160" t="n">
        <v>42737</v>
      </c>
    </row>
    <row r="5290">
      <c r="A5290" s="160" t="n">
        <v>42738</v>
      </c>
      <c r="B5290" s="9" t="n">
        <v>4.13</v>
      </c>
    </row>
    <row r="5291">
      <c r="A5291" s="160" t="n">
        <v>42739</v>
      </c>
      <c r="B5291" s="9" t="n">
        <v>4.02</v>
      </c>
    </row>
    <row r="5292">
      <c r="A5292" s="160" t="n">
        <v>42740</v>
      </c>
      <c r="B5292" s="9" t="n">
        <v>4.04</v>
      </c>
    </row>
    <row r="5293">
      <c r="A5293" s="160" t="n">
        <v>42741</v>
      </c>
      <c r="B5293" s="9" t="n">
        <v>3.98</v>
      </c>
    </row>
    <row r="5294">
      <c r="A5294" s="160" t="n">
        <v>42744</v>
      </c>
      <c r="B5294" s="9" t="n">
        <v>4.02</v>
      </c>
    </row>
    <row r="5295">
      <c r="A5295" s="160" t="n">
        <v>42745</v>
      </c>
      <c r="B5295" s="9" t="n">
        <v>4</v>
      </c>
    </row>
    <row r="5296">
      <c r="A5296" s="160" t="n">
        <v>42746</v>
      </c>
      <c r="B5296" s="9" t="n">
        <v>4.03</v>
      </c>
    </row>
    <row r="5297">
      <c r="A5297" s="160" t="n">
        <v>42747</v>
      </c>
      <c r="B5297" s="9" t="n">
        <v>4.05</v>
      </c>
    </row>
    <row r="5298">
      <c r="A5298" s="160" t="n">
        <v>42748</v>
      </c>
      <c r="B5298" s="9" t="n">
        <v>4.02</v>
      </c>
    </row>
    <row r="5299">
      <c r="A5299" s="160" t="n">
        <v>42751</v>
      </c>
      <c r="B5299" s="9" t="n">
        <v>4</v>
      </c>
    </row>
    <row r="5300">
      <c r="A5300" s="160" t="n">
        <v>42752</v>
      </c>
      <c r="B5300" s="9" t="n">
        <v>4.06</v>
      </c>
    </row>
    <row r="5301">
      <c r="A5301" s="160" t="n">
        <v>42753</v>
      </c>
      <c r="B5301" s="9" t="n">
        <v>4.01</v>
      </c>
    </row>
    <row r="5302">
      <c r="A5302" s="160" t="n">
        <v>42754</v>
      </c>
      <c r="B5302" s="9" t="n">
        <v>3.99</v>
      </c>
    </row>
    <row r="5303">
      <c r="A5303" s="160" t="n">
        <v>42755</v>
      </c>
      <c r="B5303" s="9" t="n">
        <v>4.02</v>
      </c>
    </row>
    <row r="5304">
      <c r="A5304" s="160" t="n">
        <v>42758</v>
      </c>
      <c r="B5304" s="9" t="n">
        <v>4.1</v>
      </c>
    </row>
    <row r="5305">
      <c r="A5305" s="160" t="n">
        <v>42759</v>
      </c>
      <c r="B5305" s="9" t="n">
        <v>4.02</v>
      </c>
    </row>
    <row r="5306">
      <c r="A5306" s="160" t="n">
        <v>42760</v>
      </c>
      <c r="B5306" s="9" t="n">
        <v>3.93</v>
      </c>
    </row>
    <row r="5307">
      <c r="A5307" s="160" t="n">
        <v>42761</v>
      </c>
      <c r="B5307" s="9" t="n">
        <v>3.93</v>
      </c>
    </row>
    <row r="5308">
      <c r="A5308" s="160" t="n">
        <v>42762</v>
      </c>
      <c r="B5308" s="9" t="n">
        <v>3.93</v>
      </c>
    </row>
    <row r="5309">
      <c r="A5309" s="160" t="n">
        <v>42765</v>
      </c>
      <c r="B5309" s="9" t="n">
        <v>3.96</v>
      </c>
    </row>
    <row r="5310">
      <c r="A5310" s="160" t="n">
        <v>42766</v>
      </c>
      <c r="B5310" s="9" t="n">
        <v>4</v>
      </c>
    </row>
    <row r="5311">
      <c r="A5311" s="160" t="n">
        <v>42767</v>
      </c>
      <c r="B5311" s="9" t="n">
        <v>3.95</v>
      </c>
    </row>
    <row r="5312">
      <c r="A5312" s="160" t="n">
        <v>42768</v>
      </c>
      <c r="B5312" s="9" t="n">
        <v>3.93</v>
      </c>
    </row>
    <row r="5313">
      <c r="A5313" s="160" t="n">
        <v>42769</v>
      </c>
      <c r="B5313" s="9" t="n">
        <v>3.86</v>
      </c>
    </row>
    <row r="5314">
      <c r="A5314" s="160" t="n">
        <v>42772</v>
      </c>
      <c r="B5314" s="9" t="n">
        <v>3.91</v>
      </c>
    </row>
    <row r="5315">
      <c r="A5315" s="160" t="n">
        <v>42773</v>
      </c>
      <c r="B5315" s="9" t="n">
        <v>3.93</v>
      </c>
    </row>
    <row r="5316">
      <c r="A5316" s="160" t="n">
        <v>42774</v>
      </c>
      <c r="B5316" s="9" t="n">
        <v>3.98</v>
      </c>
    </row>
    <row r="5317">
      <c r="A5317" s="160" t="n">
        <v>42775</v>
      </c>
      <c r="B5317" s="9" t="n">
        <v>3.93</v>
      </c>
    </row>
    <row r="5318">
      <c r="A5318" s="160" t="n">
        <v>42776</v>
      </c>
      <c r="B5318" s="9" t="n">
        <v>3.9</v>
      </c>
    </row>
    <row r="5319">
      <c r="A5319" s="160" t="n">
        <v>42779</v>
      </c>
      <c r="B5319" s="9" t="n">
        <v>3.86</v>
      </c>
    </row>
    <row r="5320">
      <c r="A5320" s="160" t="n">
        <v>42780</v>
      </c>
      <c r="B5320" s="9" t="n">
        <v>3.8</v>
      </c>
    </row>
    <row r="5321">
      <c r="A5321" s="160" t="n">
        <v>42781</v>
      </c>
      <c r="B5321" s="9" t="n">
        <v>3.77</v>
      </c>
    </row>
    <row r="5322">
      <c r="A5322" s="160" t="n">
        <v>42782</v>
      </c>
      <c r="B5322" s="9" t="n">
        <v>3.83</v>
      </c>
    </row>
    <row r="5323">
      <c r="A5323" s="160" t="n">
        <v>42783</v>
      </c>
      <c r="B5323" s="9" t="n">
        <v>3.86</v>
      </c>
    </row>
    <row r="5324">
      <c r="A5324" s="160" t="n">
        <v>42786</v>
      </c>
      <c r="B5324" s="9" t="n">
        <v>3.86</v>
      </c>
    </row>
    <row r="5325">
      <c r="A5325" s="160" t="n">
        <v>42787</v>
      </c>
      <c r="B5325" s="9" t="n">
        <v>3.81</v>
      </c>
    </row>
    <row r="5326">
      <c r="A5326" s="160" t="n">
        <v>42788</v>
      </c>
      <c r="B5326" s="9" t="n">
        <v>3.78</v>
      </c>
    </row>
    <row r="5327">
      <c r="A5327" s="160" t="n">
        <v>42789</v>
      </c>
      <c r="B5327" s="9" t="n">
        <v>3.77</v>
      </c>
    </row>
    <row r="5328">
      <c r="A5328" s="160" t="n">
        <v>42790</v>
      </c>
      <c r="B5328" s="9" t="n">
        <v>3.84</v>
      </c>
    </row>
    <row r="5329">
      <c r="A5329" s="160" t="n">
        <v>42793</v>
      </c>
      <c r="B5329" s="9" t="n">
        <v>3.75</v>
      </c>
    </row>
    <row r="5330">
      <c r="A5330" s="160" t="n">
        <v>42794</v>
      </c>
      <c r="B5330" s="9" t="n">
        <v>3.74</v>
      </c>
    </row>
    <row r="5331">
      <c r="A5331" s="160" t="n">
        <v>42795</v>
      </c>
      <c r="B5331" s="9" t="n">
        <v>3.57</v>
      </c>
    </row>
    <row r="5332">
      <c r="A5332" s="160" t="n">
        <v>42796</v>
      </c>
      <c r="B5332" s="9" t="n">
        <v>3.55</v>
      </c>
    </row>
    <row r="5333">
      <c r="A5333" s="160" t="n">
        <v>42797</v>
      </c>
      <c r="B5333" s="9" t="n">
        <v>3.6</v>
      </c>
    </row>
    <row r="5334">
      <c r="A5334" s="160" t="n">
        <v>42800</v>
      </c>
      <c r="B5334" s="9" t="n">
        <v>3.66</v>
      </c>
    </row>
    <row r="5335">
      <c r="A5335" s="160" t="n">
        <v>42801</v>
      </c>
      <c r="B5335" s="9" t="n">
        <v>3.73</v>
      </c>
    </row>
    <row r="5336">
      <c r="A5336" s="160" t="n">
        <v>42802</v>
      </c>
      <c r="B5336" s="9" t="n">
        <v>3.79</v>
      </c>
    </row>
    <row r="5337">
      <c r="A5337" s="160" t="n">
        <v>42803</v>
      </c>
      <c r="B5337" s="9" t="n">
        <v>3.88</v>
      </c>
    </row>
    <row r="5338">
      <c r="A5338" s="160" t="n">
        <v>42804</v>
      </c>
      <c r="B5338" s="9" t="n">
        <v>3.89</v>
      </c>
    </row>
    <row r="5339">
      <c r="A5339" s="160" t="n">
        <v>42807</v>
      </c>
      <c r="B5339" s="9" t="n">
        <v>3.94</v>
      </c>
    </row>
    <row r="5340">
      <c r="A5340" s="160" t="n">
        <v>42808</v>
      </c>
      <c r="B5340" s="9" t="n">
        <v>4.05</v>
      </c>
    </row>
    <row r="5341">
      <c r="A5341" s="160" t="n">
        <v>42809</v>
      </c>
      <c r="B5341" s="9" t="n">
        <v>4.02</v>
      </c>
    </row>
    <row r="5342">
      <c r="A5342" s="160" t="n">
        <v>42810</v>
      </c>
      <c r="B5342" s="9" t="n">
        <v>3.88</v>
      </c>
    </row>
    <row r="5343">
      <c r="A5343" s="160" t="n">
        <v>42811</v>
      </c>
      <c r="B5343" s="9" t="n">
        <v>3.91</v>
      </c>
    </row>
    <row r="5344">
      <c r="A5344" s="160" t="n">
        <v>42814</v>
      </c>
      <c r="B5344" s="9" t="n">
        <v>3.97</v>
      </c>
    </row>
    <row r="5345">
      <c r="A5345" s="160" t="n">
        <v>42815</v>
      </c>
      <c r="B5345" s="9" t="n">
        <v>4.04</v>
      </c>
    </row>
    <row r="5346">
      <c r="A5346" s="160" t="n">
        <v>42816</v>
      </c>
      <c r="B5346" s="9" t="n">
        <v>4.16</v>
      </c>
    </row>
    <row r="5347">
      <c r="A5347" s="160" t="n">
        <v>42817</v>
      </c>
      <c r="B5347" s="9" t="n">
        <v>4.11</v>
      </c>
    </row>
    <row r="5348">
      <c r="A5348" s="160" t="n">
        <v>42818</v>
      </c>
      <c r="B5348" s="9" t="n">
        <v>4.07</v>
      </c>
    </row>
    <row r="5349">
      <c r="A5349" s="160" t="n">
        <v>42821</v>
      </c>
      <c r="B5349" s="9" t="n">
        <v>4.12</v>
      </c>
    </row>
    <row r="5350">
      <c r="A5350" s="160" t="n">
        <v>42822</v>
      </c>
      <c r="B5350" s="9" t="n">
        <v>4.01</v>
      </c>
    </row>
    <row r="5351">
      <c r="A5351" s="160" t="n">
        <v>42823</v>
      </c>
      <c r="B5351" s="9" t="n">
        <v>3.94</v>
      </c>
    </row>
    <row r="5352">
      <c r="A5352" s="160" t="n">
        <v>42824</v>
      </c>
      <c r="B5352" s="9" t="n">
        <v>3.85</v>
      </c>
    </row>
    <row r="5353">
      <c r="A5353" s="160" t="n">
        <v>42825</v>
      </c>
      <c r="B5353" s="9" t="n">
        <v>3.92</v>
      </c>
    </row>
    <row r="5354">
      <c r="A5354" s="160" t="n">
        <v>42828</v>
      </c>
      <c r="B5354" s="9" t="n">
        <v>3.98</v>
      </c>
    </row>
    <row r="5355">
      <c r="A5355" s="160" t="n">
        <v>42829</v>
      </c>
      <c r="B5355" s="9" t="n">
        <v>3.98</v>
      </c>
    </row>
    <row r="5356">
      <c r="A5356" s="160" t="n">
        <v>42830</v>
      </c>
      <c r="B5356" s="9" t="n">
        <v>3.91</v>
      </c>
    </row>
    <row r="5357">
      <c r="A5357" s="160" t="n">
        <v>42831</v>
      </c>
      <c r="B5357" s="9" t="n">
        <v>3.93</v>
      </c>
    </row>
    <row r="5358">
      <c r="A5358" s="160" t="n">
        <v>42832</v>
      </c>
      <c r="B5358" s="9" t="n">
        <v>3.86</v>
      </c>
    </row>
    <row r="5359">
      <c r="A5359" s="160" t="n">
        <v>42835</v>
      </c>
      <c r="B5359" s="9" t="n">
        <v>3.86</v>
      </c>
    </row>
    <row r="5360">
      <c r="A5360" s="160" t="n">
        <v>42836</v>
      </c>
      <c r="B5360" s="9" t="n">
        <v>3.94</v>
      </c>
    </row>
    <row r="5361">
      <c r="A5361" s="160" t="n">
        <v>42837</v>
      </c>
      <c r="B5361" s="9" t="n">
        <v>3.96</v>
      </c>
    </row>
    <row r="5362">
      <c r="A5362" s="160" t="n">
        <v>42838</v>
      </c>
      <c r="B5362" s="9" t="n">
        <v>4.03</v>
      </c>
    </row>
    <row r="5363">
      <c r="A5363" s="160" t="n">
        <v>42839</v>
      </c>
    </row>
    <row r="5364">
      <c r="A5364" s="160" t="n">
        <v>42842</v>
      </c>
      <c r="B5364" s="9" t="n">
        <v>4</v>
      </c>
    </row>
    <row r="5365">
      <c r="A5365" s="160" t="n">
        <v>42843</v>
      </c>
      <c r="B5365" s="9" t="n">
        <v>4.07</v>
      </c>
    </row>
    <row r="5366">
      <c r="A5366" s="160" t="n">
        <v>42844</v>
      </c>
      <c r="B5366" s="9" t="n">
        <v>4.01</v>
      </c>
    </row>
    <row r="5367">
      <c r="A5367" s="160" t="n">
        <v>42845</v>
      </c>
      <c r="B5367" s="9" t="n">
        <v>3.98</v>
      </c>
    </row>
    <row r="5368">
      <c r="A5368" s="160" t="n">
        <v>42846</v>
      </c>
      <c r="B5368" s="9" t="n">
        <v>3.97</v>
      </c>
    </row>
    <row r="5369">
      <c r="A5369" s="160" t="n">
        <v>42849</v>
      </c>
      <c r="B5369" s="9" t="n">
        <v>3.86</v>
      </c>
    </row>
    <row r="5370">
      <c r="A5370" s="160" t="n">
        <v>42850</v>
      </c>
      <c r="B5370" s="9" t="n">
        <v>3.78</v>
      </c>
    </row>
    <row r="5371">
      <c r="A5371" s="160" t="n">
        <v>42851</v>
      </c>
      <c r="B5371" s="9" t="n">
        <v>3.76</v>
      </c>
    </row>
    <row r="5372">
      <c r="A5372" s="160" t="n">
        <v>42852</v>
      </c>
      <c r="B5372" s="9" t="n">
        <v>3.78</v>
      </c>
    </row>
    <row r="5373">
      <c r="A5373" s="160" t="n">
        <v>42853</v>
      </c>
      <c r="B5373" s="9" t="n">
        <v>3.75</v>
      </c>
    </row>
    <row r="5374">
      <c r="A5374" s="160" t="n">
        <v>42855</v>
      </c>
      <c r="B5374" s="9" t="n">
        <v>3.81</v>
      </c>
    </row>
    <row r="5375">
      <c r="A5375" s="160" t="n">
        <v>42856</v>
      </c>
      <c r="B5375" s="9" t="n">
        <v>3.78</v>
      </c>
    </row>
    <row r="5376">
      <c r="A5376" s="160" t="n">
        <v>42857</v>
      </c>
      <c r="B5376" s="9" t="n">
        <v>3.79</v>
      </c>
    </row>
    <row r="5377">
      <c r="A5377" s="160" t="n">
        <v>42858</v>
      </c>
      <c r="B5377" s="9" t="n">
        <v>3.76</v>
      </c>
    </row>
    <row r="5378">
      <c r="A5378" s="160" t="n">
        <v>42859</v>
      </c>
      <c r="B5378" s="9" t="n">
        <v>3.8</v>
      </c>
    </row>
    <row r="5379">
      <c r="A5379" s="160" t="n">
        <v>42860</v>
      </c>
      <c r="B5379" s="9" t="n">
        <v>3.82</v>
      </c>
    </row>
    <row r="5380">
      <c r="A5380" s="160" t="n">
        <v>42863</v>
      </c>
      <c r="B5380" s="9" t="n">
        <v>3.8</v>
      </c>
    </row>
    <row r="5381">
      <c r="A5381" s="160" t="n">
        <v>42864</v>
      </c>
      <c r="B5381" s="9" t="n">
        <v>3.74</v>
      </c>
    </row>
    <row r="5382">
      <c r="A5382" s="160" t="n">
        <v>42865</v>
      </c>
      <c r="B5382" s="9" t="n">
        <v>3.72</v>
      </c>
    </row>
    <row r="5383">
      <c r="A5383" s="160" t="n">
        <v>42866</v>
      </c>
      <c r="B5383" s="9" t="n">
        <v>3.72</v>
      </c>
    </row>
    <row r="5384">
      <c r="A5384" s="160" t="n">
        <v>42867</v>
      </c>
      <c r="B5384" s="9" t="n">
        <v>3.77</v>
      </c>
    </row>
    <row r="5385">
      <c r="A5385" s="160" t="n">
        <v>42870</v>
      </c>
      <c r="B5385" s="9" t="n">
        <v>3.72</v>
      </c>
    </row>
    <row r="5386">
      <c r="A5386" s="160" t="n">
        <v>42871</v>
      </c>
      <c r="B5386" s="9" t="n">
        <v>3.71</v>
      </c>
    </row>
    <row r="5387">
      <c r="A5387" s="160" t="n">
        <v>42872</v>
      </c>
      <c r="B5387" s="9" t="n">
        <v>3.84</v>
      </c>
    </row>
    <row r="5388">
      <c r="A5388" s="160" t="n">
        <v>42873</v>
      </c>
      <c r="B5388" s="9" t="n">
        <v>3.85</v>
      </c>
    </row>
    <row r="5389">
      <c r="A5389" s="160" t="n">
        <v>42874</v>
      </c>
      <c r="B5389" s="9" t="n">
        <v>3.78</v>
      </c>
    </row>
    <row r="5390">
      <c r="A5390" s="160" t="n">
        <v>42877</v>
      </c>
      <c r="B5390" s="9" t="n">
        <v>3.72</v>
      </c>
    </row>
    <row r="5391">
      <c r="A5391" s="160" t="n">
        <v>42878</v>
      </c>
      <c r="B5391" s="9" t="n">
        <v>3.67</v>
      </c>
    </row>
    <row r="5392">
      <c r="A5392" s="160" t="n">
        <v>42879</v>
      </c>
      <c r="B5392" s="9" t="n">
        <v>3.68</v>
      </c>
    </row>
    <row r="5393">
      <c r="A5393" s="160" t="n">
        <v>42880</v>
      </c>
      <c r="B5393" s="9" t="n">
        <v>3.67</v>
      </c>
    </row>
    <row r="5394">
      <c r="A5394" s="160" t="n">
        <v>42881</v>
      </c>
      <c r="B5394" s="9" t="n">
        <v>3.67</v>
      </c>
    </row>
    <row r="5395">
      <c r="A5395" s="160" t="n">
        <v>42884</v>
      </c>
      <c r="B5395" s="9" t="n">
        <v>3.67</v>
      </c>
    </row>
    <row r="5396">
      <c r="A5396" s="160" t="n">
        <v>42885</v>
      </c>
      <c r="B5396" s="9" t="n">
        <v>3.68</v>
      </c>
    </row>
    <row r="5397">
      <c r="A5397" s="160" t="n">
        <v>42886</v>
      </c>
      <c r="B5397" s="9" t="n">
        <v>3.74</v>
      </c>
    </row>
    <row r="5398">
      <c r="A5398" s="160" t="n">
        <v>42887</v>
      </c>
      <c r="B5398" s="9" t="n">
        <v>3.69</v>
      </c>
    </row>
    <row r="5399">
      <c r="A5399" s="160" t="n">
        <v>42888</v>
      </c>
      <c r="B5399" s="9" t="n">
        <v>3.69</v>
      </c>
    </row>
    <row r="5400">
      <c r="A5400" s="160" t="n">
        <v>42891</v>
      </c>
      <c r="B5400" s="9" t="n">
        <v>3.68</v>
      </c>
    </row>
    <row r="5401">
      <c r="A5401" s="160" t="n">
        <v>42892</v>
      </c>
      <c r="B5401" s="9" t="n">
        <v>3.72</v>
      </c>
    </row>
    <row r="5402">
      <c r="A5402" s="160" t="n">
        <v>42893</v>
      </c>
      <c r="B5402" s="9" t="n">
        <v>3.73</v>
      </c>
    </row>
    <row r="5403">
      <c r="A5403" s="160" t="n">
        <v>42894</v>
      </c>
      <c r="B5403" s="9" t="n">
        <v>3.76</v>
      </c>
    </row>
    <row r="5404">
      <c r="A5404" s="160" t="n">
        <v>42895</v>
      </c>
      <c r="B5404" s="9" t="n">
        <v>3.73</v>
      </c>
    </row>
    <row r="5405">
      <c r="A5405" s="160" t="n">
        <v>42898</v>
      </c>
      <c r="B5405" s="9" t="n">
        <v>3.71</v>
      </c>
    </row>
    <row r="5406">
      <c r="A5406" s="160" t="n">
        <v>42899</v>
      </c>
      <c r="B5406" s="9" t="n">
        <v>3.68</v>
      </c>
    </row>
    <row r="5407">
      <c r="A5407" s="160" t="n">
        <v>42900</v>
      </c>
      <c r="B5407" s="9" t="n">
        <v>3.7</v>
      </c>
    </row>
    <row r="5408">
      <c r="A5408" s="160" t="n">
        <v>42901</v>
      </c>
      <c r="B5408" s="9" t="n">
        <v>3.72</v>
      </c>
    </row>
    <row r="5409">
      <c r="A5409" s="160" t="n">
        <v>42902</v>
      </c>
      <c r="B5409" s="9" t="n">
        <v>3.76</v>
      </c>
    </row>
    <row r="5410">
      <c r="A5410" s="160" t="n">
        <v>42905</v>
      </c>
      <c r="B5410" s="9" t="n">
        <v>3.7</v>
      </c>
    </row>
    <row r="5411">
      <c r="A5411" s="160" t="n">
        <v>42906</v>
      </c>
      <c r="B5411" s="9" t="n">
        <v>3.77</v>
      </c>
    </row>
    <row r="5412">
      <c r="A5412" s="160" t="n">
        <v>42907</v>
      </c>
      <c r="B5412" s="9" t="n">
        <v>3.85</v>
      </c>
    </row>
    <row r="5413">
      <c r="A5413" s="160" t="n">
        <v>42908</v>
      </c>
      <c r="B5413" s="9" t="n">
        <v>3.87</v>
      </c>
    </row>
    <row r="5414">
      <c r="A5414" s="160" t="n">
        <v>42909</v>
      </c>
      <c r="B5414" s="9" t="n">
        <v>3.86</v>
      </c>
    </row>
    <row r="5415">
      <c r="A5415" s="160" t="n">
        <v>42912</v>
      </c>
      <c r="B5415" s="9" t="n">
        <v>3.83</v>
      </c>
    </row>
    <row r="5416">
      <c r="A5416" s="160" t="n">
        <v>42913</v>
      </c>
      <c r="B5416" s="9" t="n">
        <v>3.77</v>
      </c>
    </row>
    <row r="5417">
      <c r="A5417" s="160" t="n">
        <v>42914</v>
      </c>
      <c r="B5417" s="9" t="n">
        <v>3.77</v>
      </c>
    </row>
    <row r="5418">
      <c r="A5418" s="160" t="n">
        <v>42915</v>
      </c>
      <c r="B5418" s="9" t="n">
        <v>3.76</v>
      </c>
    </row>
    <row r="5419">
      <c r="A5419" s="160" t="n">
        <v>42916</v>
      </c>
      <c r="B5419" s="9" t="n">
        <v>3.77</v>
      </c>
    </row>
    <row r="5420">
      <c r="A5420" s="160" t="n">
        <v>42919</v>
      </c>
      <c r="B5420" s="9" t="n">
        <v>3.72</v>
      </c>
    </row>
    <row r="5421">
      <c r="A5421" s="160" t="n">
        <v>42920</v>
      </c>
      <c r="B5421" s="9" t="n">
        <v>3.72</v>
      </c>
    </row>
    <row r="5422">
      <c r="A5422" s="160" t="n">
        <v>42921</v>
      </c>
      <c r="B5422" s="9" t="n">
        <v>3.73</v>
      </c>
    </row>
    <row r="5423">
      <c r="A5423" s="160" t="n">
        <v>42922</v>
      </c>
      <c r="B5423" s="9" t="n">
        <v>3.78</v>
      </c>
    </row>
    <row r="5424">
      <c r="A5424" s="160" t="n">
        <v>42923</v>
      </c>
      <c r="B5424" s="9" t="n">
        <v>3.83</v>
      </c>
    </row>
    <row r="5425">
      <c r="A5425" s="160" t="n">
        <v>42926</v>
      </c>
      <c r="B5425" s="9" t="n">
        <v>3.83</v>
      </c>
    </row>
    <row r="5426">
      <c r="A5426" s="160" t="n">
        <v>42927</v>
      </c>
      <c r="B5426" s="9" t="n">
        <v>3.85</v>
      </c>
    </row>
    <row r="5427">
      <c r="A5427" s="160" t="n">
        <v>42928</v>
      </c>
      <c r="B5427" s="9" t="n">
        <v>3.81</v>
      </c>
    </row>
    <row r="5428">
      <c r="A5428" s="160" t="n">
        <v>42929</v>
      </c>
      <c r="B5428" s="9" t="n">
        <v>3.77</v>
      </c>
    </row>
    <row r="5429">
      <c r="A5429" s="160" t="n">
        <v>42930</v>
      </c>
      <c r="B5429" s="9" t="n">
        <v>3.73</v>
      </c>
    </row>
    <row r="5430">
      <c r="A5430" s="160" t="n">
        <v>42933</v>
      </c>
      <c r="B5430" s="9" t="n">
        <v>3.69</v>
      </c>
    </row>
    <row r="5431">
      <c r="A5431" s="160" t="n">
        <v>42934</v>
      </c>
      <c r="B5431" s="9" t="n">
        <v>3.69</v>
      </c>
    </row>
    <row r="5432">
      <c r="A5432" s="160" t="n">
        <v>42935</v>
      </c>
      <c r="B5432" s="9" t="n">
        <v>3.64</v>
      </c>
    </row>
    <row r="5433">
      <c r="A5433" s="160" t="n">
        <v>42936</v>
      </c>
      <c r="B5433" s="9" t="n">
        <v>3.61</v>
      </c>
    </row>
    <row r="5434">
      <c r="A5434" s="160" t="n">
        <v>42937</v>
      </c>
      <c r="B5434" s="9" t="n">
        <v>3.64</v>
      </c>
    </row>
    <row r="5435">
      <c r="A5435" s="160" t="n">
        <v>42940</v>
      </c>
      <c r="B5435" s="9" t="n">
        <v>3.63</v>
      </c>
    </row>
    <row r="5436">
      <c r="A5436" s="160" t="n">
        <v>42941</v>
      </c>
      <c r="B5436" s="9" t="n">
        <v>3.55</v>
      </c>
    </row>
    <row r="5437">
      <c r="A5437" s="160" t="n">
        <v>42942</v>
      </c>
      <c r="B5437" s="9" t="n">
        <v>3.56</v>
      </c>
    </row>
    <row r="5438">
      <c r="A5438" s="160" t="n">
        <v>42943</v>
      </c>
      <c r="B5438" s="9" t="n">
        <v>3.55</v>
      </c>
    </row>
    <row r="5439">
      <c r="A5439" s="160" t="n">
        <v>42944</v>
      </c>
      <c r="B5439" s="9" t="n">
        <v>3.59</v>
      </c>
    </row>
    <row r="5440">
      <c r="A5440" s="160" t="n">
        <v>42947</v>
      </c>
      <c r="B5440" s="9" t="n">
        <v>3.61</v>
      </c>
    </row>
    <row r="5441">
      <c r="A5441" s="160" t="n">
        <v>42948</v>
      </c>
      <c r="B5441" s="9" t="n">
        <v>3.6</v>
      </c>
    </row>
    <row r="5442">
      <c r="A5442" s="160" t="n">
        <v>42949</v>
      </c>
      <c r="B5442" s="9" t="n">
        <v>3.59</v>
      </c>
    </row>
    <row r="5443">
      <c r="A5443" s="160" t="n">
        <v>42950</v>
      </c>
      <c r="B5443" s="9" t="n">
        <v>3.63</v>
      </c>
    </row>
    <row r="5444">
      <c r="A5444" s="160" t="n">
        <v>42951</v>
      </c>
      <c r="B5444" s="9" t="n">
        <v>3.63</v>
      </c>
    </row>
    <row r="5445">
      <c r="A5445" s="160" t="n">
        <v>42954</v>
      </c>
      <c r="B5445" s="9" t="n">
        <v>3.64</v>
      </c>
    </row>
    <row r="5446">
      <c r="A5446" s="160" t="n">
        <v>42955</v>
      </c>
      <c r="B5446" s="9" t="n">
        <v>3.64</v>
      </c>
    </row>
    <row r="5447">
      <c r="A5447" s="160" t="n">
        <v>42956</v>
      </c>
      <c r="B5447" s="9" t="n">
        <v>3.81</v>
      </c>
    </row>
    <row r="5448">
      <c r="A5448" s="160" t="n">
        <v>42957</v>
      </c>
      <c r="B5448" s="9" t="n">
        <v>3.92</v>
      </c>
    </row>
    <row r="5449">
      <c r="A5449" s="160" t="n">
        <v>42958</v>
      </c>
      <c r="B5449" s="9" t="n">
        <v>4</v>
      </c>
    </row>
    <row r="5450">
      <c r="A5450" s="160" t="n">
        <v>42961</v>
      </c>
      <c r="B5450" s="9" t="n">
        <v>3.89</v>
      </c>
    </row>
    <row r="5451">
      <c r="A5451" s="160" t="n">
        <v>42962</v>
      </c>
      <c r="B5451" s="9" t="n">
        <v>3.87</v>
      </c>
    </row>
    <row r="5452">
      <c r="A5452" s="160" t="n">
        <v>42963</v>
      </c>
      <c r="B5452" s="9" t="n">
        <v>3.88</v>
      </c>
    </row>
    <row r="5453">
      <c r="A5453" s="160" t="n">
        <v>42964</v>
      </c>
      <c r="B5453" s="9" t="n">
        <v>3.93</v>
      </c>
    </row>
    <row r="5454">
      <c r="A5454" s="160" t="n">
        <v>42965</v>
      </c>
      <c r="B5454" s="9" t="n">
        <v>3.98</v>
      </c>
    </row>
    <row r="5455">
      <c r="A5455" s="160" t="n">
        <v>42968</v>
      </c>
      <c r="B5455" s="9" t="n">
        <v>4</v>
      </c>
    </row>
    <row r="5456">
      <c r="A5456" s="160" t="n">
        <v>42969</v>
      </c>
      <c r="B5456" s="9" t="n">
        <v>3.93</v>
      </c>
    </row>
    <row r="5457">
      <c r="A5457" s="160" t="n">
        <v>42970</v>
      </c>
      <c r="B5457" s="9" t="n">
        <v>3.95</v>
      </c>
    </row>
    <row r="5458">
      <c r="A5458" s="160" t="n">
        <v>42971</v>
      </c>
      <c r="B5458" s="9" t="n">
        <v>3.91</v>
      </c>
    </row>
    <row r="5459">
      <c r="A5459" s="160" t="n">
        <v>42972</v>
      </c>
      <c r="B5459" s="9" t="n">
        <v>3.89</v>
      </c>
    </row>
    <row r="5460">
      <c r="A5460" s="160" t="n">
        <v>42975</v>
      </c>
      <c r="B5460" s="9" t="n">
        <v>3.88</v>
      </c>
    </row>
    <row r="5461">
      <c r="A5461" s="160" t="n">
        <v>42976</v>
      </c>
      <c r="B5461" s="9" t="n">
        <v>3.9</v>
      </c>
    </row>
    <row r="5462">
      <c r="A5462" s="160" t="n">
        <v>42977</v>
      </c>
      <c r="B5462" s="9" t="n">
        <v>3.86</v>
      </c>
    </row>
    <row r="5463">
      <c r="A5463" s="160" t="n">
        <v>42978</v>
      </c>
      <c r="B5463" s="9" t="n">
        <v>3.85</v>
      </c>
    </row>
    <row r="5464">
      <c r="A5464" s="160" t="n">
        <v>42979</v>
      </c>
      <c r="B5464" s="9" t="n">
        <v>3.82</v>
      </c>
    </row>
    <row r="5465">
      <c r="A5465" s="160" t="n">
        <v>42982</v>
      </c>
      <c r="B5465" s="9" t="n">
        <v>3.82</v>
      </c>
    </row>
    <row r="5466">
      <c r="A5466" s="160" t="n">
        <v>42983</v>
      </c>
      <c r="B5466" s="9" t="n">
        <v>3.91</v>
      </c>
    </row>
    <row r="5467">
      <c r="A5467" s="160" t="n">
        <v>42984</v>
      </c>
      <c r="B5467" s="9" t="n">
        <v>3.84</v>
      </c>
    </row>
    <row r="5468">
      <c r="A5468" s="160" t="n">
        <v>42985</v>
      </c>
      <c r="B5468" s="9" t="n">
        <v>3.88</v>
      </c>
    </row>
    <row r="5469">
      <c r="A5469" s="160" t="n">
        <v>42986</v>
      </c>
      <c r="B5469" s="9" t="n">
        <v>3.92</v>
      </c>
    </row>
    <row r="5470">
      <c r="A5470" s="160" t="n">
        <v>42989</v>
      </c>
      <c r="B5470" s="9" t="n">
        <v>3.85</v>
      </c>
    </row>
    <row r="5471">
      <c r="A5471" s="160" t="n">
        <v>42990</v>
      </c>
      <c r="B5471" s="9" t="n">
        <v>3.81</v>
      </c>
    </row>
    <row r="5472">
      <c r="A5472" s="160" t="n">
        <v>42991</v>
      </c>
      <c r="B5472" s="9" t="n">
        <v>3.78</v>
      </c>
    </row>
    <row r="5473">
      <c r="A5473" s="160" t="n">
        <v>42992</v>
      </c>
      <c r="B5473" s="9" t="n">
        <v>3.74</v>
      </c>
    </row>
    <row r="5474">
      <c r="A5474" s="160" t="n">
        <v>42993</v>
      </c>
      <c r="B5474" s="9" t="n">
        <v>3.73</v>
      </c>
    </row>
    <row r="5475">
      <c r="A5475" s="160" t="n">
        <v>42996</v>
      </c>
      <c r="B5475" s="9" t="n">
        <v>3.68</v>
      </c>
    </row>
    <row r="5476">
      <c r="A5476" s="160" t="n">
        <v>42997</v>
      </c>
      <c r="B5476" s="9" t="n">
        <v>3.66</v>
      </c>
    </row>
    <row r="5477">
      <c r="A5477" s="160" t="n">
        <v>42998</v>
      </c>
      <c r="B5477" s="9" t="n">
        <v>3.6</v>
      </c>
    </row>
    <row r="5478">
      <c r="A5478" s="160" t="n">
        <v>42999</v>
      </c>
      <c r="B5478" s="9" t="n">
        <v>3.62</v>
      </c>
    </row>
    <row r="5479">
      <c r="A5479" s="160" t="n">
        <v>43000</v>
      </c>
      <c r="B5479" s="9" t="n">
        <v>3.64</v>
      </c>
    </row>
    <row r="5480">
      <c r="A5480" s="160" t="n">
        <v>43003</v>
      </c>
      <c r="B5480" s="9" t="n">
        <v>3.66</v>
      </c>
    </row>
    <row r="5481">
      <c r="A5481" s="160" t="n">
        <v>43004</v>
      </c>
      <c r="B5481" s="9" t="n">
        <v>3.62</v>
      </c>
    </row>
    <row r="5482">
      <c r="A5482" s="160" t="n">
        <v>43005</v>
      </c>
      <c r="B5482" s="9" t="n">
        <v>3.57</v>
      </c>
    </row>
    <row r="5483">
      <c r="A5483" s="160" t="n">
        <v>43006</v>
      </c>
      <c r="B5483" s="9" t="n">
        <v>3.57</v>
      </c>
    </row>
    <row r="5484">
      <c r="A5484" s="160" t="n">
        <v>43007</v>
      </c>
      <c r="B5484" s="9" t="n">
        <v>3.54</v>
      </c>
    </row>
    <row r="5485">
      <c r="A5485" s="160" t="n">
        <v>43008</v>
      </c>
      <c r="B5485" s="9" t="n">
        <v>3.56</v>
      </c>
    </row>
    <row r="5486">
      <c r="A5486" s="160" t="n">
        <v>43010</v>
      </c>
      <c r="B5486" s="9" t="n">
        <v>3.55</v>
      </c>
    </row>
    <row r="5487">
      <c r="A5487" s="160" t="n">
        <v>43011</v>
      </c>
      <c r="B5487" s="9" t="n">
        <v>3.55</v>
      </c>
    </row>
    <row r="5488">
      <c r="A5488" s="160" t="n">
        <v>43012</v>
      </c>
      <c r="B5488" s="9" t="n">
        <v>3.54</v>
      </c>
    </row>
    <row r="5489">
      <c r="A5489" s="160" t="n">
        <v>43013</v>
      </c>
      <c r="B5489" s="9" t="n">
        <v>3.52</v>
      </c>
    </row>
    <row r="5490">
      <c r="A5490" s="160" t="n">
        <v>43014</v>
      </c>
      <c r="B5490" s="9" t="n">
        <v>3.52</v>
      </c>
    </row>
    <row r="5491">
      <c r="A5491" s="160" t="n">
        <v>43017</v>
      </c>
      <c r="B5491" s="9" t="n">
        <v>3.51</v>
      </c>
    </row>
    <row r="5492">
      <c r="A5492" s="160" t="n">
        <v>43018</v>
      </c>
      <c r="B5492" s="9" t="n">
        <v>3.52</v>
      </c>
    </row>
    <row r="5493">
      <c r="A5493" s="160" t="n">
        <v>43019</v>
      </c>
      <c r="B5493" s="9" t="n">
        <v>3.52</v>
      </c>
    </row>
    <row r="5494">
      <c r="A5494" s="160" t="n">
        <v>43020</v>
      </c>
      <c r="B5494" s="9" t="n">
        <v>3.56</v>
      </c>
    </row>
    <row r="5495">
      <c r="A5495" s="160" t="n">
        <v>43021</v>
      </c>
      <c r="B5495" s="9" t="n">
        <v>3.6</v>
      </c>
    </row>
    <row r="5496">
      <c r="A5496" s="160" t="n">
        <v>43024</v>
      </c>
      <c r="B5496" s="9" t="n">
        <v>3.53</v>
      </c>
    </row>
    <row r="5497">
      <c r="A5497" s="160" t="n">
        <v>43025</v>
      </c>
      <c r="B5497" s="9" t="n">
        <v>3.5</v>
      </c>
    </row>
    <row r="5498">
      <c r="A5498" s="160" t="n">
        <v>43026</v>
      </c>
      <c r="B5498" s="9" t="n">
        <v>3.46</v>
      </c>
    </row>
    <row r="5499">
      <c r="A5499" s="160" t="n">
        <v>43027</v>
      </c>
      <c r="B5499" s="9" t="n">
        <v>3.48</v>
      </c>
    </row>
    <row r="5500">
      <c r="A5500" s="160" t="n">
        <v>43028</v>
      </c>
      <c r="B5500" s="9" t="n">
        <v>3.42</v>
      </c>
    </row>
    <row r="5501">
      <c r="A5501" s="160" t="n">
        <v>43031</v>
      </c>
      <c r="B5501" s="9" t="n">
        <v>3.4</v>
      </c>
    </row>
    <row r="5502">
      <c r="A5502" s="160" t="n">
        <v>43032</v>
      </c>
      <c r="B5502" s="9" t="n">
        <v>3.38</v>
      </c>
    </row>
    <row r="5503">
      <c r="A5503" s="160" t="n">
        <v>43033</v>
      </c>
      <c r="B5503" s="9" t="n">
        <v>3.42</v>
      </c>
    </row>
    <row r="5504">
      <c r="A5504" s="160" t="n">
        <v>43034</v>
      </c>
      <c r="B5504" s="9" t="n">
        <v>3.41</v>
      </c>
    </row>
    <row r="5505">
      <c r="A5505" s="160" t="n">
        <v>43035</v>
      </c>
      <c r="B5505" s="9" t="n">
        <v>3.44</v>
      </c>
    </row>
    <row r="5506">
      <c r="A5506" s="160" t="n">
        <v>43038</v>
      </c>
      <c r="B5506" s="9" t="n">
        <v>3.49</v>
      </c>
    </row>
    <row r="5507">
      <c r="A5507" s="160" t="n">
        <v>43039</v>
      </c>
      <c r="B5507" s="9" t="n">
        <v>3.51</v>
      </c>
    </row>
    <row r="5508">
      <c r="A5508" s="160" t="n">
        <v>43040</v>
      </c>
      <c r="B5508" s="9" t="n">
        <v>3.48</v>
      </c>
    </row>
    <row r="5509">
      <c r="A5509" s="160" t="n">
        <v>43041</v>
      </c>
      <c r="B5509" s="9" t="n">
        <v>3.52</v>
      </c>
    </row>
    <row r="5510">
      <c r="A5510" s="160" t="n">
        <v>43042</v>
      </c>
      <c r="B5510" s="9" t="n">
        <v>3.52</v>
      </c>
    </row>
    <row r="5511">
      <c r="A5511" s="160" t="n">
        <v>43045</v>
      </c>
      <c r="B5511" s="9" t="n">
        <v>3.55</v>
      </c>
    </row>
    <row r="5512">
      <c r="A5512" s="160" t="n">
        <v>43046</v>
      </c>
      <c r="B5512" s="9" t="n">
        <v>3.57</v>
      </c>
    </row>
    <row r="5513">
      <c r="A5513" s="160" t="n">
        <v>43047</v>
      </c>
      <c r="B5513" s="9" t="n">
        <v>3.67</v>
      </c>
    </row>
    <row r="5514">
      <c r="A5514" s="160" t="n">
        <v>43048</v>
      </c>
      <c r="B5514" s="9" t="n">
        <v>3.79</v>
      </c>
    </row>
    <row r="5515">
      <c r="A5515" s="160" t="n">
        <v>43049</v>
      </c>
      <c r="B5515" s="9" t="n">
        <v>3.76</v>
      </c>
    </row>
    <row r="5516">
      <c r="A5516" s="160" t="n">
        <v>43052</v>
      </c>
      <c r="B5516" s="9" t="n">
        <v>3.77</v>
      </c>
    </row>
    <row r="5517">
      <c r="A5517" s="160" t="n">
        <v>43053</v>
      </c>
      <c r="B5517" s="9" t="n">
        <v>3.84</v>
      </c>
    </row>
    <row r="5518">
      <c r="A5518" s="160" t="n">
        <v>43054</v>
      </c>
      <c r="B5518" s="9" t="n">
        <v>3.97</v>
      </c>
    </row>
    <row r="5519">
      <c r="A5519" s="160" t="n">
        <v>43055</v>
      </c>
      <c r="B5519" s="9" t="n">
        <v>3.79</v>
      </c>
    </row>
    <row r="5520">
      <c r="A5520" s="160" t="n">
        <v>43056</v>
      </c>
      <c r="B5520" s="9" t="n">
        <v>3.76</v>
      </c>
    </row>
    <row r="5521">
      <c r="A5521" s="160" t="n">
        <v>43059</v>
      </c>
      <c r="B5521" s="9" t="n">
        <v>3.7</v>
      </c>
    </row>
    <row r="5522">
      <c r="A5522" s="160" t="n">
        <v>43060</v>
      </c>
      <c r="B5522" s="9" t="n">
        <v>3.66</v>
      </c>
    </row>
    <row r="5523">
      <c r="A5523" s="160" t="n">
        <v>43061</v>
      </c>
      <c r="B5523" s="9" t="n">
        <v>3.7</v>
      </c>
    </row>
    <row r="5524">
      <c r="A5524" s="160" t="n">
        <v>43062</v>
      </c>
      <c r="B5524" s="9" t="n">
        <v>3.7</v>
      </c>
    </row>
    <row r="5525">
      <c r="A5525" s="160" t="n">
        <v>43063</v>
      </c>
      <c r="B5525" s="9" t="n">
        <v>3.67</v>
      </c>
    </row>
    <row r="5526">
      <c r="A5526" s="160" t="n">
        <v>43066</v>
      </c>
      <c r="B5526" s="9" t="n">
        <v>3.66</v>
      </c>
    </row>
    <row r="5527">
      <c r="A5527" s="160" t="n">
        <v>43067</v>
      </c>
      <c r="B5527" s="9" t="n">
        <v>3.67</v>
      </c>
    </row>
    <row r="5528">
      <c r="A5528" s="160" t="n">
        <v>43068</v>
      </c>
      <c r="B5528" s="9" t="n">
        <v>3.64</v>
      </c>
    </row>
    <row r="5529">
      <c r="A5529" s="160" t="n">
        <v>43069</v>
      </c>
      <c r="B5529" s="9" t="n">
        <v>3.61</v>
      </c>
    </row>
    <row r="5530">
      <c r="A5530" s="160" t="n">
        <v>43070</v>
      </c>
      <c r="B5530" s="9" t="n">
        <v>3.63</v>
      </c>
    </row>
    <row r="5531">
      <c r="A5531" s="160" t="n">
        <v>43073</v>
      </c>
      <c r="B5531" s="9" t="n">
        <v>3.58</v>
      </c>
    </row>
    <row r="5532">
      <c r="A5532" s="160" t="n">
        <v>43074</v>
      </c>
      <c r="B5532" s="9" t="n">
        <v>3.57</v>
      </c>
    </row>
    <row r="5533">
      <c r="A5533" s="160" t="n">
        <v>43075</v>
      </c>
      <c r="B5533" s="9" t="n">
        <v>3.63</v>
      </c>
    </row>
    <row r="5534">
      <c r="A5534" s="160" t="n">
        <v>43076</v>
      </c>
      <c r="B5534" s="9" t="n">
        <v>3.63</v>
      </c>
    </row>
    <row r="5535">
      <c r="A5535" s="160" t="n">
        <v>43077</v>
      </c>
      <c r="B5535" s="9" t="n">
        <v>3.63</v>
      </c>
    </row>
    <row r="5536">
      <c r="A5536" s="160" t="n">
        <v>43080</v>
      </c>
      <c r="B5536" s="9" t="n">
        <v>3.61</v>
      </c>
    </row>
    <row r="5537">
      <c r="A5537" s="160" t="n">
        <v>43081</v>
      </c>
      <c r="B5537" s="9" t="n">
        <v>3.58</v>
      </c>
    </row>
    <row r="5538">
      <c r="A5538" s="160" t="n">
        <v>43082</v>
      </c>
      <c r="B5538" s="9" t="n">
        <v>3.64</v>
      </c>
    </row>
    <row r="5539">
      <c r="A5539" s="160" t="n">
        <v>43083</v>
      </c>
      <c r="B5539" s="9" t="n">
        <v>3.63</v>
      </c>
    </row>
    <row r="5540">
      <c r="A5540" s="160" t="n">
        <v>43084</v>
      </c>
      <c r="B5540" s="9" t="n">
        <v>3.64</v>
      </c>
    </row>
    <row r="5541">
      <c r="A5541" s="160" t="n">
        <v>43087</v>
      </c>
      <c r="B5541" s="9" t="n">
        <v>3.64</v>
      </c>
    </row>
    <row r="5542">
      <c r="A5542" s="160" t="n">
        <v>43088</v>
      </c>
      <c r="B5542" s="9" t="n">
        <v>3.6</v>
      </c>
    </row>
    <row r="5543">
      <c r="A5543" s="160" t="n">
        <v>43089</v>
      </c>
      <c r="B5543" s="9" t="n">
        <v>3.58</v>
      </c>
    </row>
    <row r="5544">
      <c r="A5544" s="160" t="n">
        <v>43090</v>
      </c>
      <c r="B5544" s="9" t="n">
        <v>3.57</v>
      </c>
    </row>
    <row r="5545">
      <c r="A5545" s="160" t="n">
        <v>43091</v>
      </c>
      <c r="B5545" s="9" t="n">
        <v>3.56</v>
      </c>
    </row>
    <row r="5546">
      <c r="A5546" s="160" t="n">
        <v>43094</v>
      </c>
    </row>
    <row r="5547">
      <c r="A5547" s="160" t="n">
        <v>43095</v>
      </c>
      <c r="B5547" s="9" t="n">
        <v>3.57</v>
      </c>
    </row>
    <row r="5548">
      <c r="A5548" s="160" t="n">
        <v>43096</v>
      </c>
      <c r="B5548" s="9" t="n">
        <v>3.59</v>
      </c>
    </row>
    <row r="5549">
      <c r="A5549" s="160" t="n">
        <v>43097</v>
      </c>
      <c r="B5549" s="9" t="n">
        <v>3.55</v>
      </c>
    </row>
    <row r="5550">
      <c r="A5550" s="160" t="n">
        <v>43098</v>
      </c>
      <c r="B5550" s="9" t="n">
        <v>3.58</v>
      </c>
    </row>
    <row r="5551">
      <c r="A5551" s="160" t="n">
        <v>43100</v>
      </c>
      <c r="B5551" s="9" t="n">
        <v>3.63</v>
      </c>
    </row>
    <row r="5552">
      <c r="A5552" s="160" t="n">
        <v>43101</v>
      </c>
    </row>
    <row r="5553">
      <c r="A5553" s="160" t="n">
        <v>43102</v>
      </c>
      <c r="B5553" s="9" t="n">
        <v>3.55</v>
      </c>
    </row>
    <row r="5554">
      <c r="A5554" s="160" t="n">
        <v>43103</v>
      </c>
      <c r="B5554" s="9" t="n">
        <v>3.48</v>
      </c>
    </row>
    <row r="5555">
      <c r="A5555" s="160" t="n">
        <v>43104</v>
      </c>
      <c r="B5555" s="9" t="n">
        <v>3.4</v>
      </c>
    </row>
    <row r="5556">
      <c r="A5556" s="160" t="n">
        <v>43105</v>
      </c>
      <c r="B5556" s="9" t="n">
        <v>3.36</v>
      </c>
    </row>
    <row r="5557">
      <c r="A5557" s="160" t="n">
        <v>43108</v>
      </c>
      <c r="B5557" s="9" t="n">
        <v>3.35</v>
      </c>
    </row>
    <row r="5558">
      <c r="A5558" s="160" t="n">
        <v>43109</v>
      </c>
      <c r="B5558" s="9" t="n">
        <v>3.33</v>
      </c>
    </row>
    <row r="5559">
      <c r="A5559" s="160" t="n">
        <v>43110</v>
      </c>
      <c r="B5559" s="9" t="n">
        <v>3.42</v>
      </c>
    </row>
    <row r="5560">
      <c r="A5560" s="160" t="n">
        <v>43111</v>
      </c>
      <c r="B5560" s="9" t="n">
        <v>3.4</v>
      </c>
    </row>
    <row r="5561">
      <c r="A5561" s="160" t="n">
        <v>43112</v>
      </c>
      <c r="B5561" s="9" t="n">
        <v>3.37</v>
      </c>
    </row>
    <row r="5562">
      <c r="A5562" s="160" t="n">
        <v>43115</v>
      </c>
      <c r="B5562" s="9" t="n">
        <v>3.35</v>
      </c>
    </row>
    <row r="5563">
      <c r="A5563" s="160" t="n">
        <v>43116</v>
      </c>
      <c r="B5563" s="9" t="n">
        <v>3.34</v>
      </c>
    </row>
    <row r="5564">
      <c r="A5564" s="160" t="n">
        <v>43117</v>
      </c>
      <c r="B5564" s="9" t="n">
        <v>3.34</v>
      </c>
    </row>
    <row r="5565">
      <c r="A5565" s="160" t="n">
        <v>43118</v>
      </c>
      <c r="B5565" s="9" t="n">
        <v>3.35</v>
      </c>
    </row>
    <row r="5566">
      <c r="A5566" s="160" t="n">
        <v>43119</v>
      </c>
      <c r="B5566" s="9" t="n">
        <v>3.35</v>
      </c>
    </row>
    <row r="5567">
      <c r="A5567" s="160" t="n">
        <v>43122</v>
      </c>
      <c r="B5567" s="9" t="n">
        <v>3.32</v>
      </c>
    </row>
    <row r="5568">
      <c r="A5568" s="160" t="n">
        <v>43123</v>
      </c>
      <c r="B5568" s="9" t="n">
        <v>3.31</v>
      </c>
    </row>
    <row r="5569">
      <c r="A5569" s="160" t="n">
        <v>43124</v>
      </c>
      <c r="B5569" s="9" t="n">
        <v>3.28</v>
      </c>
    </row>
    <row r="5570">
      <c r="A5570" s="160" t="n">
        <v>43125</v>
      </c>
      <c r="B5570" s="9" t="n">
        <v>3.28</v>
      </c>
    </row>
    <row r="5571">
      <c r="A5571" s="160" t="n">
        <v>43126</v>
      </c>
      <c r="B5571" s="9" t="n">
        <v>3.23</v>
      </c>
    </row>
    <row r="5572">
      <c r="A5572" s="160" t="n">
        <v>43129</v>
      </c>
      <c r="B5572" s="9" t="n">
        <v>3.26</v>
      </c>
    </row>
    <row r="5573">
      <c r="A5573" s="160" t="n">
        <v>43130</v>
      </c>
      <c r="B5573" s="9" t="n">
        <v>3.33</v>
      </c>
    </row>
    <row r="5574">
      <c r="A5574" s="160" t="n">
        <v>43131</v>
      </c>
      <c r="B5574" s="9" t="n">
        <v>3.29</v>
      </c>
    </row>
    <row r="5575">
      <c r="A5575" s="160" t="n">
        <v>43132</v>
      </c>
      <c r="B5575" s="9" t="n">
        <v>3.29</v>
      </c>
    </row>
    <row r="5576">
      <c r="A5576" s="160" t="n">
        <v>43133</v>
      </c>
      <c r="B5576" s="9" t="n">
        <v>3.36</v>
      </c>
    </row>
    <row r="5577">
      <c r="A5577" s="160" t="n">
        <v>43136</v>
      </c>
      <c r="B5577" s="9" t="n">
        <v>3.48</v>
      </c>
    </row>
    <row r="5578">
      <c r="A5578" s="160" t="n">
        <v>43137</v>
      </c>
      <c r="B5578" s="9" t="n">
        <v>3.6</v>
      </c>
    </row>
    <row r="5579">
      <c r="A5579" s="160" t="n">
        <v>43138</v>
      </c>
      <c r="B5579" s="9" t="n">
        <v>3.46</v>
      </c>
    </row>
    <row r="5580">
      <c r="A5580" s="160" t="n">
        <v>43139</v>
      </c>
      <c r="B5580" s="9" t="n">
        <v>3.59</v>
      </c>
    </row>
    <row r="5581">
      <c r="A5581" s="160" t="n">
        <v>43140</v>
      </c>
      <c r="B5581" s="9" t="n">
        <v>3.82</v>
      </c>
    </row>
    <row r="5582">
      <c r="A5582" s="160" t="n">
        <v>43143</v>
      </c>
      <c r="B5582" s="9" t="n">
        <v>3.71</v>
      </c>
    </row>
    <row r="5583">
      <c r="A5583" s="160" t="n">
        <v>43144</v>
      </c>
      <c r="B5583" s="9" t="n">
        <v>3.78</v>
      </c>
    </row>
    <row r="5584">
      <c r="A5584" s="160" t="n">
        <v>43145</v>
      </c>
      <c r="B5584" s="9" t="n">
        <v>3.69</v>
      </c>
    </row>
    <row r="5585">
      <c r="A5585" s="160" t="n">
        <v>43146</v>
      </c>
      <c r="B5585" s="9" t="n">
        <v>3.57</v>
      </c>
    </row>
    <row r="5586">
      <c r="A5586" s="160" t="n">
        <v>43147</v>
      </c>
      <c r="B5586" s="9" t="n">
        <v>3.5</v>
      </c>
    </row>
    <row r="5587">
      <c r="A5587" s="160" t="n">
        <v>43150</v>
      </c>
      <c r="B5587" s="9" t="n">
        <v>3.5</v>
      </c>
    </row>
    <row r="5588">
      <c r="A5588" s="160" t="n">
        <v>43151</v>
      </c>
      <c r="B5588" s="9" t="n">
        <v>3.48</v>
      </c>
    </row>
    <row r="5589">
      <c r="A5589" s="160" t="n">
        <v>43152</v>
      </c>
      <c r="B5589" s="9" t="n">
        <v>3.46</v>
      </c>
    </row>
    <row r="5590">
      <c r="A5590" s="160" t="n">
        <v>43153</v>
      </c>
      <c r="B5590" s="9" t="n">
        <v>3.53</v>
      </c>
    </row>
    <row r="5591">
      <c r="A5591" s="160" t="n">
        <v>43154</v>
      </c>
      <c r="B5591" s="9" t="n">
        <v>3.58</v>
      </c>
    </row>
    <row r="5592">
      <c r="A5592" s="160" t="n">
        <v>43157</v>
      </c>
      <c r="B5592" s="9" t="n">
        <v>3.5</v>
      </c>
    </row>
    <row r="5593">
      <c r="A5593" s="160" t="n">
        <v>43158</v>
      </c>
      <c r="B5593" s="9" t="n">
        <v>3.47</v>
      </c>
    </row>
    <row r="5594">
      <c r="A5594" s="160" t="n">
        <v>43159</v>
      </c>
      <c r="B5594" s="9" t="n">
        <v>3.47</v>
      </c>
    </row>
    <row r="5595">
      <c r="A5595" s="160" t="n">
        <v>43160</v>
      </c>
      <c r="B5595" s="9" t="n">
        <v>3.59</v>
      </c>
    </row>
    <row r="5596">
      <c r="A5596" s="160" t="n">
        <v>43161</v>
      </c>
      <c r="B5596" s="9" t="n">
        <v>3.65</v>
      </c>
    </row>
    <row r="5597">
      <c r="A5597" s="160" t="n">
        <v>43164</v>
      </c>
      <c r="B5597" s="9" t="n">
        <v>3.59</v>
      </c>
    </row>
    <row r="5598">
      <c r="A5598" s="160" t="n">
        <v>43165</v>
      </c>
      <c r="B5598" s="9" t="n">
        <v>3.53</v>
      </c>
    </row>
    <row r="5599">
      <c r="A5599" s="160" t="n">
        <v>43166</v>
      </c>
      <c r="B5599" s="9" t="n">
        <v>3.56</v>
      </c>
    </row>
    <row r="5600">
      <c r="A5600" s="160" t="n">
        <v>43167</v>
      </c>
      <c r="B5600" s="9" t="n">
        <v>3.56</v>
      </c>
    </row>
    <row r="5601">
      <c r="A5601" s="160" t="n">
        <v>43168</v>
      </c>
      <c r="B5601" s="9" t="n">
        <v>3.53</v>
      </c>
    </row>
    <row r="5602">
      <c r="A5602" s="160" t="n">
        <v>43171</v>
      </c>
      <c r="B5602" s="9" t="n">
        <v>3.55</v>
      </c>
    </row>
    <row r="5603">
      <c r="A5603" s="160" t="n">
        <v>43172</v>
      </c>
      <c r="B5603" s="9" t="n">
        <v>3.58</v>
      </c>
    </row>
    <row r="5604">
      <c r="A5604" s="160" t="n">
        <v>43173</v>
      </c>
      <c r="B5604" s="9" t="n">
        <v>3.62</v>
      </c>
    </row>
    <row r="5605">
      <c r="A5605" s="160" t="n">
        <v>43174</v>
      </c>
      <c r="B5605" s="9" t="n">
        <v>3.62</v>
      </c>
    </row>
    <row r="5606">
      <c r="A5606" s="160" t="n">
        <v>43175</v>
      </c>
      <c r="B5606" s="9" t="n">
        <v>3.6</v>
      </c>
    </row>
    <row r="5607">
      <c r="A5607" s="160" t="n">
        <v>43178</v>
      </c>
      <c r="B5607" s="9" t="n">
        <v>3.65</v>
      </c>
    </row>
    <row r="5608">
      <c r="A5608" s="160" t="n">
        <v>43179</v>
      </c>
      <c r="B5608" s="9" t="n">
        <v>3.62</v>
      </c>
    </row>
    <row r="5609">
      <c r="A5609" s="160" t="n">
        <v>43180</v>
      </c>
      <c r="B5609" s="9" t="n">
        <v>3.6</v>
      </c>
    </row>
    <row r="5610">
      <c r="A5610" s="160" t="n">
        <v>43181</v>
      </c>
      <c r="B5610" s="9" t="n">
        <v>3.7</v>
      </c>
    </row>
    <row r="5611">
      <c r="A5611" s="160" t="n">
        <v>43182</v>
      </c>
      <c r="B5611" s="9" t="n">
        <v>3.74</v>
      </c>
    </row>
    <row r="5612">
      <c r="A5612" s="160" t="n">
        <v>43185</v>
      </c>
      <c r="B5612" s="9" t="n">
        <v>3.73</v>
      </c>
    </row>
    <row r="5613">
      <c r="A5613" s="160" t="n">
        <v>43186</v>
      </c>
      <c r="B5613" s="9" t="n">
        <v>3.75</v>
      </c>
    </row>
    <row r="5614">
      <c r="A5614" s="160" t="n">
        <v>43187</v>
      </c>
      <c r="B5614" s="9" t="n">
        <v>3.77</v>
      </c>
    </row>
    <row r="5615">
      <c r="A5615" s="160" t="n">
        <v>43188</v>
      </c>
      <c r="B5615" s="9" t="n">
        <v>3.79</v>
      </c>
    </row>
    <row r="5616">
      <c r="A5616" s="160" t="n">
        <v>43189</v>
      </c>
    </row>
    <row r="5617">
      <c r="A5617" s="160" t="n">
        <v>43190</v>
      </c>
      <c r="B5617" s="9" t="n">
        <v>3.72</v>
      </c>
    </row>
    <row r="5618">
      <c r="A5618" s="160" t="n">
        <v>43192</v>
      </c>
      <c r="B5618" s="9" t="n">
        <v>3.77</v>
      </c>
    </row>
    <row r="5619">
      <c r="A5619" s="160" t="n">
        <v>43193</v>
      </c>
      <c r="B5619" s="9" t="n">
        <v>3.71</v>
      </c>
    </row>
    <row r="5620">
      <c r="A5620" s="160" t="n">
        <v>43194</v>
      </c>
      <c r="B5620" s="9" t="n">
        <v>3.71</v>
      </c>
    </row>
    <row r="5621">
      <c r="A5621" s="160" t="n">
        <v>43195</v>
      </c>
      <c r="B5621" s="9" t="n">
        <v>3.59</v>
      </c>
    </row>
    <row r="5622">
      <c r="A5622" s="160" t="n">
        <v>43196</v>
      </c>
      <c r="B5622" s="9" t="n">
        <v>3.64</v>
      </c>
    </row>
    <row r="5623">
      <c r="A5623" s="160" t="n">
        <v>43199</v>
      </c>
      <c r="B5623" s="9" t="n">
        <v>3.61</v>
      </c>
    </row>
    <row r="5624">
      <c r="A5624" s="160" t="n">
        <v>43200</v>
      </c>
      <c r="B5624" s="9" t="n">
        <v>3.52</v>
      </c>
    </row>
    <row r="5625">
      <c r="A5625" s="160" t="n">
        <v>43201</v>
      </c>
      <c r="B5625" s="9" t="n">
        <v>3.5</v>
      </c>
    </row>
    <row r="5626">
      <c r="A5626" s="160" t="n">
        <v>43202</v>
      </c>
      <c r="B5626" s="9" t="n">
        <v>3.42</v>
      </c>
    </row>
    <row r="5627">
      <c r="A5627" s="160" t="n">
        <v>43203</v>
      </c>
      <c r="B5627" s="9" t="n">
        <v>3.38</v>
      </c>
    </row>
    <row r="5628">
      <c r="A5628" s="160" t="n">
        <v>43206</v>
      </c>
      <c r="B5628" s="9" t="n">
        <v>3.33</v>
      </c>
    </row>
    <row r="5629">
      <c r="A5629" s="160" t="n">
        <v>43207</v>
      </c>
      <c r="B5629" s="9" t="n">
        <v>3.29</v>
      </c>
    </row>
    <row r="5630">
      <c r="A5630" s="160" t="n">
        <v>43208</v>
      </c>
      <c r="B5630" s="9" t="n">
        <v>3.24</v>
      </c>
    </row>
    <row r="5631">
      <c r="A5631" s="160" t="n">
        <v>43209</v>
      </c>
      <c r="B5631" s="9" t="n">
        <v>3.33</v>
      </c>
    </row>
    <row r="5632">
      <c r="A5632" s="160" t="n">
        <v>43210</v>
      </c>
      <c r="B5632" s="9" t="n">
        <v>3.33</v>
      </c>
    </row>
    <row r="5633">
      <c r="A5633" s="160" t="n">
        <v>43213</v>
      </c>
      <c r="B5633" s="9" t="n">
        <v>3.36</v>
      </c>
    </row>
    <row r="5634">
      <c r="A5634" s="160" t="n">
        <v>43214</v>
      </c>
      <c r="B5634" s="9" t="n">
        <v>3.41</v>
      </c>
    </row>
    <row r="5635">
      <c r="A5635" s="160" t="n">
        <v>43215</v>
      </c>
      <c r="B5635" s="9" t="n">
        <v>3.47</v>
      </c>
    </row>
    <row r="5636">
      <c r="A5636" s="160" t="n">
        <v>43216</v>
      </c>
      <c r="B5636" s="9" t="n">
        <v>3.43</v>
      </c>
    </row>
    <row r="5637">
      <c r="A5637" s="160" t="n">
        <v>43217</v>
      </c>
      <c r="B5637" s="9" t="n">
        <v>3.44</v>
      </c>
    </row>
    <row r="5638">
      <c r="A5638" s="160" t="n">
        <v>43220</v>
      </c>
      <c r="B5638" s="9" t="n">
        <v>3.46</v>
      </c>
    </row>
    <row r="5639">
      <c r="A5639" s="160" t="n">
        <v>43221</v>
      </c>
      <c r="B5639" s="9" t="n">
        <v>3.47</v>
      </c>
    </row>
    <row r="5640">
      <c r="A5640" s="160" t="n">
        <v>43222</v>
      </c>
      <c r="B5640" s="9" t="n">
        <v>3.45</v>
      </c>
    </row>
    <row r="5641">
      <c r="A5641" s="160" t="n">
        <v>43223</v>
      </c>
      <c r="B5641" s="9" t="n">
        <v>3.5</v>
      </c>
    </row>
    <row r="5642">
      <c r="A5642" s="160" t="n">
        <v>43224</v>
      </c>
      <c r="B5642" s="9" t="n">
        <v>3.49</v>
      </c>
    </row>
    <row r="5643">
      <c r="A5643" s="160" t="n">
        <v>43227</v>
      </c>
      <c r="B5643" s="9" t="n">
        <v>3.46</v>
      </c>
    </row>
    <row r="5644">
      <c r="A5644" s="160" t="n">
        <v>43228</v>
      </c>
      <c r="B5644" s="9" t="n">
        <v>3.46</v>
      </c>
    </row>
    <row r="5645">
      <c r="A5645" s="160" t="n">
        <v>43229</v>
      </c>
      <c r="B5645" s="9" t="n">
        <v>3.43</v>
      </c>
    </row>
    <row r="5646">
      <c r="A5646" s="160" t="n">
        <v>43230</v>
      </c>
      <c r="B5646" s="9" t="n">
        <v>3.41</v>
      </c>
    </row>
    <row r="5647">
      <c r="A5647" s="160" t="n">
        <v>43231</v>
      </c>
      <c r="B5647" s="9" t="n">
        <v>3.4</v>
      </c>
    </row>
    <row r="5648">
      <c r="A5648" s="160" t="n">
        <v>43234</v>
      </c>
      <c r="B5648" s="9" t="n">
        <v>3.37</v>
      </c>
    </row>
    <row r="5649">
      <c r="A5649" s="160" t="n">
        <v>43235</v>
      </c>
      <c r="B5649" s="9" t="n">
        <v>3.36</v>
      </c>
    </row>
    <row r="5650">
      <c r="A5650" s="160" t="n">
        <v>43236</v>
      </c>
      <c r="B5650" s="9" t="n">
        <v>3.37</v>
      </c>
    </row>
    <row r="5651">
      <c r="A5651" s="160" t="n">
        <v>43237</v>
      </c>
      <c r="B5651" s="9" t="n">
        <v>3.36</v>
      </c>
    </row>
    <row r="5652">
      <c r="A5652" s="160" t="n">
        <v>43238</v>
      </c>
      <c r="B5652" s="9" t="n">
        <v>3.41</v>
      </c>
    </row>
    <row r="5653">
      <c r="A5653" s="160" t="n">
        <v>43241</v>
      </c>
      <c r="B5653" s="9" t="n">
        <v>3.4</v>
      </c>
    </row>
    <row r="5654">
      <c r="A5654" s="160" t="n">
        <v>43242</v>
      </c>
      <c r="B5654" s="9" t="n">
        <v>3.39</v>
      </c>
    </row>
    <row r="5655">
      <c r="A5655" s="160" t="n">
        <v>43243</v>
      </c>
      <c r="B5655" s="9" t="n">
        <v>3.48</v>
      </c>
    </row>
    <row r="5656">
      <c r="A5656" s="160" t="n">
        <v>43244</v>
      </c>
      <c r="B5656" s="9" t="n">
        <v>3.49</v>
      </c>
    </row>
    <row r="5657">
      <c r="A5657" s="160" t="n">
        <v>43245</v>
      </c>
      <c r="B5657" s="9" t="n">
        <v>3.53</v>
      </c>
    </row>
    <row r="5658">
      <c r="A5658" s="160" t="n">
        <v>43248</v>
      </c>
      <c r="B5658" s="9" t="n">
        <v>3.53</v>
      </c>
    </row>
    <row r="5659">
      <c r="A5659" s="160" t="n">
        <v>43249</v>
      </c>
      <c r="B5659" s="9" t="n">
        <v>3.75</v>
      </c>
    </row>
    <row r="5660">
      <c r="A5660" s="160" t="n">
        <v>43250</v>
      </c>
      <c r="B5660" s="9" t="n">
        <v>3.64</v>
      </c>
    </row>
    <row r="5661">
      <c r="A5661" s="160" t="n">
        <v>43251</v>
      </c>
      <c r="B5661" s="9" t="n">
        <v>3.63</v>
      </c>
    </row>
    <row r="5662">
      <c r="A5662" s="160" t="n">
        <v>43252</v>
      </c>
      <c r="B5662" s="9" t="n">
        <v>3.55</v>
      </c>
    </row>
    <row r="5663">
      <c r="A5663" s="160" t="n">
        <v>43255</v>
      </c>
      <c r="B5663" s="9" t="n">
        <v>3.49</v>
      </c>
    </row>
    <row r="5664">
      <c r="A5664" s="160" t="n">
        <v>43256</v>
      </c>
      <c r="B5664" s="9" t="n">
        <v>3.5</v>
      </c>
    </row>
    <row r="5665">
      <c r="A5665" s="160" t="n">
        <v>43257</v>
      </c>
      <c r="B5665" s="9" t="n">
        <v>3.44</v>
      </c>
    </row>
    <row r="5666">
      <c r="A5666" s="160" t="n">
        <v>43258</v>
      </c>
      <c r="B5666" s="9" t="n">
        <v>3.44</v>
      </c>
    </row>
    <row r="5667">
      <c r="A5667" s="160" t="n">
        <v>43259</v>
      </c>
      <c r="B5667" s="9" t="n">
        <v>3.45</v>
      </c>
    </row>
    <row r="5668">
      <c r="A5668" s="160" t="n">
        <v>43262</v>
      </c>
      <c r="B5668" s="9" t="n">
        <v>3.39</v>
      </c>
    </row>
    <row r="5669">
      <c r="A5669" s="160" t="n">
        <v>43263</v>
      </c>
      <c r="B5669" s="9" t="n">
        <v>3.38</v>
      </c>
    </row>
    <row r="5670">
      <c r="A5670" s="160" t="n">
        <v>43264</v>
      </c>
      <c r="B5670" s="9" t="n">
        <v>3.33</v>
      </c>
    </row>
    <row r="5671">
      <c r="A5671" s="160" t="n">
        <v>43265</v>
      </c>
      <c r="B5671" s="9" t="n">
        <v>3.31</v>
      </c>
    </row>
    <row r="5672">
      <c r="A5672" s="160" t="n">
        <v>43266</v>
      </c>
      <c r="B5672" s="9" t="n">
        <v>3.33</v>
      </c>
    </row>
    <row r="5673">
      <c r="A5673" s="160" t="n">
        <v>43269</v>
      </c>
      <c r="B5673" s="9" t="n">
        <v>3.34</v>
      </c>
    </row>
    <row r="5674">
      <c r="A5674" s="160" t="n">
        <v>43270</v>
      </c>
      <c r="B5674" s="9" t="n">
        <v>3.4</v>
      </c>
    </row>
    <row r="5675">
      <c r="A5675" s="160" t="n">
        <v>43271</v>
      </c>
      <c r="B5675" s="9" t="n">
        <v>3.34</v>
      </c>
    </row>
    <row r="5676">
      <c r="A5676" s="160" t="n">
        <v>43272</v>
      </c>
      <c r="B5676" s="9" t="n">
        <v>3.39</v>
      </c>
    </row>
    <row r="5677">
      <c r="A5677" s="160" t="n">
        <v>43273</v>
      </c>
      <c r="B5677" s="9" t="n">
        <v>3.39</v>
      </c>
    </row>
    <row r="5678">
      <c r="A5678" s="160" t="n">
        <v>43276</v>
      </c>
      <c r="B5678" s="9" t="n">
        <v>3.47</v>
      </c>
    </row>
    <row r="5679">
      <c r="A5679" s="160" t="n">
        <v>43277</v>
      </c>
      <c r="B5679" s="9" t="n">
        <v>3.48</v>
      </c>
    </row>
    <row r="5680">
      <c r="A5680" s="160" t="n">
        <v>43278</v>
      </c>
      <c r="B5680" s="9" t="n">
        <v>3.56</v>
      </c>
    </row>
    <row r="5681">
      <c r="A5681" s="160" t="n">
        <v>43279</v>
      </c>
      <c r="B5681" s="9" t="n">
        <v>3.64</v>
      </c>
    </row>
    <row r="5682">
      <c r="A5682" s="160" t="n">
        <v>43280</v>
      </c>
      <c r="B5682" s="9" t="n">
        <v>3.61</v>
      </c>
    </row>
    <row r="5683">
      <c r="A5683" s="160" t="n">
        <v>43281</v>
      </c>
      <c r="B5683" s="9" t="n">
        <v>3.71</v>
      </c>
    </row>
    <row r="5684">
      <c r="A5684" s="160" t="n">
        <v>43283</v>
      </c>
      <c r="B5684" s="9" t="n">
        <v>3.78</v>
      </c>
    </row>
    <row r="5685">
      <c r="A5685" s="160" t="n">
        <v>43284</v>
      </c>
      <c r="B5685" s="9" t="n">
        <v>3.77</v>
      </c>
    </row>
    <row r="5686">
      <c r="A5686" s="160" t="n">
        <v>43285</v>
      </c>
      <c r="B5686" s="9" t="n">
        <v>3.77</v>
      </c>
    </row>
    <row r="5687">
      <c r="A5687" s="160" t="n">
        <v>43286</v>
      </c>
      <c r="B5687" s="9" t="n">
        <v>3.74</v>
      </c>
    </row>
    <row r="5688">
      <c r="A5688" s="160" t="n">
        <v>43287</v>
      </c>
      <c r="B5688" s="9" t="n">
        <v>3.74</v>
      </c>
    </row>
    <row r="5689">
      <c r="A5689" s="160" t="n">
        <v>43290</v>
      </c>
      <c r="B5689" s="9" t="n">
        <v>3.65</v>
      </c>
    </row>
    <row r="5690">
      <c r="A5690" s="160" t="n">
        <v>43291</v>
      </c>
      <c r="B5690" s="9" t="n">
        <v>3.59</v>
      </c>
    </row>
    <row r="5691">
      <c r="A5691" s="160" t="n">
        <v>43292</v>
      </c>
      <c r="B5691" s="9" t="n">
        <v>3.66</v>
      </c>
    </row>
    <row r="5692">
      <c r="A5692" s="160" t="n">
        <v>43293</v>
      </c>
      <c r="B5692" s="9" t="n">
        <v>3.61</v>
      </c>
    </row>
    <row r="5693">
      <c r="A5693" s="160" t="n">
        <v>43294</v>
      </c>
      <c r="B5693" s="9" t="n">
        <v>3.62</v>
      </c>
    </row>
    <row r="5694">
      <c r="A5694" s="160" t="n">
        <v>43297</v>
      </c>
      <c r="B5694" s="9" t="n">
        <v>3.59</v>
      </c>
    </row>
    <row r="5695">
      <c r="A5695" s="160" t="n">
        <v>43298</v>
      </c>
      <c r="B5695" s="9" t="n">
        <v>3.58</v>
      </c>
    </row>
    <row r="5696">
      <c r="A5696" s="160" t="n">
        <v>43299</v>
      </c>
      <c r="B5696" s="9" t="n">
        <v>3.56</v>
      </c>
    </row>
    <row r="5697">
      <c r="A5697" s="160" t="n">
        <v>43300</v>
      </c>
      <c r="B5697" s="9" t="n">
        <v>3.59</v>
      </c>
    </row>
    <row r="5698">
      <c r="A5698" s="160" t="n">
        <v>43301</v>
      </c>
      <c r="B5698" s="9" t="n">
        <v>3.55</v>
      </c>
    </row>
    <row r="5699">
      <c r="A5699" s="160" t="n">
        <v>43304</v>
      </c>
      <c r="B5699" s="9" t="n">
        <v>3.5</v>
      </c>
    </row>
    <row r="5700">
      <c r="A5700" s="160" t="n">
        <v>43305</v>
      </c>
      <c r="B5700" s="9" t="n">
        <v>3.47</v>
      </c>
    </row>
    <row r="5701">
      <c r="A5701" s="160" t="n">
        <v>43306</v>
      </c>
      <c r="B5701" s="9" t="n">
        <v>3.48</v>
      </c>
    </row>
    <row r="5702">
      <c r="A5702" s="160" t="n">
        <v>43307</v>
      </c>
      <c r="B5702" s="9" t="n">
        <v>3.42</v>
      </c>
    </row>
    <row r="5703">
      <c r="A5703" s="160" t="n">
        <v>43308</v>
      </c>
      <c r="B5703" s="9" t="n">
        <v>3.42</v>
      </c>
    </row>
    <row r="5704">
      <c r="A5704" s="160" t="n">
        <v>43311</v>
      </c>
      <c r="B5704" s="9" t="n">
        <v>3.43</v>
      </c>
    </row>
    <row r="5705">
      <c r="A5705" s="160" t="n">
        <v>43312</v>
      </c>
      <c r="B5705" s="9" t="n">
        <v>3.46</v>
      </c>
    </row>
    <row r="5706">
      <c r="A5706" s="160" t="n">
        <v>43313</v>
      </c>
      <c r="B5706" s="9" t="n">
        <v>3.43</v>
      </c>
    </row>
    <row r="5707">
      <c r="A5707" s="160" t="n">
        <v>43314</v>
      </c>
      <c r="B5707" s="9" t="n">
        <v>3.43</v>
      </c>
    </row>
    <row r="5708">
      <c r="A5708" s="160" t="n">
        <v>43315</v>
      </c>
      <c r="B5708" s="9" t="n">
        <v>3.43</v>
      </c>
    </row>
    <row r="5709">
      <c r="A5709" s="160" t="n">
        <v>43318</v>
      </c>
      <c r="B5709" s="9" t="n">
        <v>3.43</v>
      </c>
    </row>
    <row r="5710">
      <c r="A5710" s="160" t="n">
        <v>43319</v>
      </c>
      <c r="B5710" s="9" t="n">
        <v>3.35</v>
      </c>
    </row>
    <row r="5711">
      <c r="A5711" s="160" t="n">
        <v>43320</v>
      </c>
      <c r="B5711" s="9" t="n">
        <v>3.37</v>
      </c>
    </row>
    <row r="5712">
      <c r="A5712" s="160" t="n">
        <v>43321</v>
      </c>
      <c r="B5712" s="9" t="n">
        <v>3.38</v>
      </c>
    </row>
    <row r="5713">
      <c r="A5713" s="160" t="n">
        <v>43322</v>
      </c>
      <c r="B5713" s="9" t="n">
        <v>3.5</v>
      </c>
    </row>
    <row r="5714">
      <c r="A5714" s="160" t="n">
        <v>43325</v>
      </c>
      <c r="B5714" s="9" t="n">
        <v>3.52</v>
      </c>
    </row>
    <row r="5715">
      <c r="A5715" s="160" t="n">
        <v>43326</v>
      </c>
      <c r="B5715" s="9" t="n">
        <v>3.48</v>
      </c>
    </row>
    <row r="5716">
      <c r="A5716" s="160" t="n">
        <v>43327</v>
      </c>
      <c r="B5716" s="9" t="n">
        <v>3.55</v>
      </c>
    </row>
    <row r="5717">
      <c r="A5717" s="160" t="n">
        <v>43328</v>
      </c>
      <c r="B5717" s="9" t="n">
        <v>3.49</v>
      </c>
    </row>
    <row r="5718">
      <c r="A5718" s="160" t="n">
        <v>43329</v>
      </c>
      <c r="B5718" s="9" t="n">
        <v>3.49</v>
      </c>
    </row>
    <row r="5719">
      <c r="A5719" s="160" t="n">
        <v>43332</v>
      </c>
      <c r="B5719" s="9" t="n">
        <v>3.52</v>
      </c>
    </row>
    <row r="5720">
      <c r="A5720" s="160" t="n">
        <v>43333</v>
      </c>
      <c r="B5720" s="9" t="n">
        <v>3.48</v>
      </c>
    </row>
    <row r="5721">
      <c r="A5721" s="160" t="n">
        <v>43334</v>
      </c>
      <c r="B5721" s="9" t="n">
        <v>3.48</v>
      </c>
    </row>
    <row r="5722">
      <c r="A5722" s="160" t="n">
        <v>43335</v>
      </c>
      <c r="B5722" s="9" t="n">
        <v>3.47</v>
      </c>
    </row>
    <row r="5723">
      <c r="A5723" s="160" t="n">
        <v>43336</v>
      </c>
      <c r="B5723" s="9" t="n">
        <v>3.46</v>
      </c>
    </row>
    <row r="5724">
      <c r="A5724" s="160" t="n">
        <v>43339</v>
      </c>
      <c r="B5724" s="9" t="n">
        <v>3.43</v>
      </c>
    </row>
    <row r="5725">
      <c r="A5725" s="160" t="n">
        <v>43340</v>
      </c>
      <c r="B5725" s="9" t="n">
        <v>3.4</v>
      </c>
    </row>
    <row r="5726">
      <c r="A5726" s="160" t="n">
        <v>43341</v>
      </c>
      <c r="B5726" s="9" t="n">
        <v>3.39</v>
      </c>
    </row>
    <row r="5727">
      <c r="A5727" s="160" t="n">
        <v>43342</v>
      </c>
      <c r="B5727" s="9" t="n">
        <v>3.44</v>
      </c>
    </row>
    <row r="5728">
      <c r="A5728" s="160" t="n">
        <v>43343</v>
      </c>
      <c r="B5728" s="9" t="n">
        <v>3.49</v>
      </c>
    </row>
    <row r="5729">
      <c r="A5729" s="160" t="n">
        <v>43346</v>
      </c>
      <c r="B5729" s="9" t="n">
        <v>3.49</v>
      </c>
    </row>
    <row r="5730">
      <c r="A5730" s="160" t="n">
        <v>43347</v>
      </c>
      <c r="B5730" s="9" t="n">
        <v>3.46</v>
      </c>
    </row>
    <row r="5731">
      <c r="A5731" s="160" t="n">
        <v>43348</v>
      </c>
      <c r="B5731" s="9" t="n">
        <v>3.49</v>
      </c>
    </row>
    <row r="5732">
      <c r="A5732" s="160" t="n">
        <v>43349</v>
      </c>
      <c r="B5732" s="9" t="n">
        <v>3.52</v>
      </c>
    </row>
    <row r="5733">
      <c r="A5733" s="160" t="n">
        <v>43350</v>
      </c>
      <c r="B5733" s="9" t="n">
        <v>3.48</v>
      </c>
    </row>
    <row r="5734">
      <c r="A5734" s="160" t="n">
        <v>43353</v>
      </c>
      <c r="B5734" s="9" t="n">
        <v>3.46</v>
      </c>
    </row>
    <row r="5735">
      <c r="A5735" s="160" t="n">
        <v>43354</v>
      </c>
      <c r="B5735" s="9" t="n">
        <v>3.4</v>
      </c>
    </row>
    <row r="5736">
      <c r="A5736" s="160" t="n">
        <v>43355</v>
      </c>
      <c r="B5736" s="9" t="n">
        <v>3.38</v>
      </c>
    </row>
    <row r="5737">
      <c r="A5737" s="160" t="n">
        <v>43356</v>
      </c>
      <c r="B5737" s="9" t="n">
        <v>3.35</v>
      </c>
    </row>
    <row r="5738">
      <c r="A5738" s="160" t="n">
        <v>43357</v>
      </c>
      <c r="B5738" s="9" t="n">
        <v>3.29</v>
      </c>
    </row>
    <row r="5739">
      <c r="A5739" s="160" t="n">
        <v>43360</v>
      </c>
      <c r="B5739" s="9" t="n">
        <v>3.29</v>
      </c>
    </row>
    <row r="5740">
      <c r="A5740" s="160" t="n">
        <v>43361</v>
      </c>
      <c r="B5740" s="9" t="n">
        <v>3.24</v>
      </c>
    </row>
    <row r="5741">
      <c r="A5741" s="160" t="n">
        <v>43362</v>
      </c>
      <c r="B5741" s="9" t="n">
        <v>3.24</v>
      </c>
    </row>
    <row r="5742">
      <c r="A5742" s="160" t="n">
        <v>43363</v>
      </c>
      <c r="B5742" s="9" t="n">
        <v>3.25</v>
      </c>
    </row>
    <row r="5743">
      <c r="A5743" s="160" t="n">
        <v>43364</v>
      </c>
      <c r="B5743" s="9" t="n">
        <v>3.25</v>
      </c>
    </row>
    <row r="5744">
      <c r="A5744" s="160" t="n">
        <v>43367</v>
      </c>
      <c r="B5744" s="9" t="n">
        <v>3.28</v>
      </c>
    </row>
    <row r="5745">
      <c r="A5745" s="160" t="n">
        <v>43368</v>
      </c>
      <c r="B5745" s="9" t="n">
        <v>3.26</v>
      </c>
    </row>
    <row r="5746">
      <c r="A5746" s="160" t="n">
        <v>43369</v>
      </c>
      <c r="B5746" s="9" t="n">
        <v>3.27</v>
      </c>
    </row>
    <row r="5747">
      <c r="A5747" s="160" t="n">
        <v>43370</v>
      </c>
      <c r="B5747" s="9" t="n">
        <v>3.25</v>
      </c>
    </row>
    <row r="5748">
      <c r="A5748" s="160" t="n">
        <v>43371</v>
      </c>
      <c r="B5748" s="9" t="n">
        <v>3.24</v>
      </c>
    </row>
    <row r="5749">
      <c r="A5749" s="160" t="n">
        <v>43373</v>
      </c>
      <c r="B5749" s="9" t="n">
        <v>3.28</v>
      </c>
    </row>
    <row r="5750">
      <c r="A5750" s="160" t="n">
        <v>43374</v>
      </c>
      <c r="B5750" s="9" t="n">
        <v>3.22</v>
      </c>
    </row>
    <row r="5751">
      <c r="A5751" s="160" t="n">
        <v>43375</v>
      </c>
      <c r="B5751" s="9" t="n">
        <v>3.22</v>
      </c>
    </row>
    <row r="5752">
      <c r="A5752" s="160" t="n">
        <v>43376</v>
      </c>
      <c r="B5752" s="9" t="n">
        <v>3.16</v>
      </c>
    </row>
    <row r="5753">
      <c r="A5753" s="160" t="n">
        <v>43377</v>
      </c>
      <c r="B5753" s="9" t="n">
        <v>3.29</v>
      </c>
    </row>
    <row r="5754">
      <c r="A5754" s="160" t="n">
        <v>43378</v>
      </c>
      <c r="B5754" s="9" t="n">
        <v>3.32</v>
      </c>
    </row>
    <row r="5755">
      <c r="A5755" s="160" t="n">
        <v>43381</v>
      </c>
      <c r="B5755" s="9" t="n">
        <v>3.32</v>
      </c>
    </row>
    <row r="5756">
      <c r="A5756" s="160" t="n">
        <v>43382</v>
      </c>
      <c r="B5756" s="9" t="n">
        <v>3.41</v>
      </c>
    </row>
    <row r="5757">
      <c r="A5757" s="160" t="n">
        <v>43383</v>
      </c>
      <c r="B5757" s="9" t="n">
        <v>3.51</v>
      </c>
    </row>
    <row r="5758">
      <c r="A5758" s="160" t="n">
        <v>43384</v>
      </c>
      <c r="B5758" s="9" t="n">
        <v>3.58</v>
      </c>
    </row>
    <row r="5759">
      <c r="A5759" s="160" t="n">
        <v>43385</v>
      </c>
      <c r="B5759" s="9" t="n">
        <v>3.54</v>
      </c>
    </row>
    <row r="5760">
      <c r="A5760" s="160" t="n">
        <v>43388</v>
      </c>
      <c r="B5760" s="9" t="n">
        <v>3.49</v>
      </c>
    </row>
    <row r="5761">
      <c r="A5761" s="160" t="n">
        <v>43389</v>
      </c>
      <c r="B5761" s="9" t="n">
        <v>3.45</v>
      </c>
    </row>
    <row r="5762">
      <c r="A5762" s="160" t="n">
        <v>43390</v>
      </c>
      <c r="B5762" s="9" t="n">
        <v>3.45</v>
      </c>
    </row>
    <row r="5763">
      <c r="A5763" s="160" t="n">
        <v>43391</v>
      </c>
      <c r="B5763" s="9" t="n">
        <v>3.51</v>
      </c>
    </row>
    <row r="5764">
      <c r="A5764" s="160" t="n">
        <v>43392</v>
      </c>
      <c r="B5764" s="9" t="n">
        <v>3.51</v>
      </c>
    </row>
    <row r="5765">
      <c r="A5765" s="160" t="n">
        <v>43395</v>
      </c>
      <c r="B5765" s="9" t="n">
        <v>3.52</v>
      </c>
    </row>
    <row r="5766">
      <c r="A5766" s="160" t="n">
        <v>43396</v>
      </c>
      <c r="B5766" s="9" t="n">
        <v>3.65</v>
      </c>
    </row>
    <row r="5767">
      <c r="A5767" s="160" t="n">
        <v>43397</v>
      </c>
      <c r="B5767" s="9" t="n">
        <v>3.68</v>
      </c>
    </row>
    <row r="5768">
      <c r="A5768" s="160" t="n">
        <v>43398</v>
      </c>
      <c r="B5768" s="9" t="n">
        <v>3.72</v>
      </c>
    </row>
    <row r="5769">
      <c r="A5769" s="160" t="n">
        <v>43399</v>
      </c>
      <c r="B5769" s="9" t="n">
        <v>3.85</v>
      </c>
    </row>
    <row r="5770">
      <c r="A5770" s="160" t="n">
        <v>43402</v>
      </c>
      <c r="B5770" s="9" t="n">
        <v>3.84</v>
      </c>
    </row>
    <row r="5771">
      <c r="A5771" s="160" t="n">
        <v>43403</v>
      </c>
      <c r="B5771" s="9" t="n">
        <v>3.89</v>
      </c>
    </row>
    <row r="5772">
      <c r="A5772" s="160" t="n">
        <v>43404</v>
      </c>
      <c r="B5772" s="9" t="n">
        <v>3.81</v>
      </c>
    </row>
    <row r="5773">
      <c r="A5773" s="160" t="n">
        <v>43405</v>
      </c>
      <c r="B5773" s="9" t="n">
        <v>3.81</v>
      </c>
    </row>
    <row r="5774">
      <c r="A5774" s="160" t="n">
        <v>43406</v>
      </c>
      <c r="B5774" s="9" t="n">
        <v>3.72</v>
      </c>
    </row>
    <row r="5775">
      <c r="A5775" s="160" t="n">
        <v>43409</v>
      </c>
      <c r="B5775" s="9" t="n">
        <v>3.72</v>
      </c>
    </row>
    <row r="5776">
      <c r="A5776" s="160" t="n">
        <v>43410</v>
      </c>
      <c r="B5776" s="9" t="n">
        <v>3.68</v>
      </c>
    </row>
    <row r="5777">
      <c r="A5777" s="160" t="n">
        <v>43411</v>
      </c>
      <c r="B5777" s="9" t="n">
        <v>3.6</v>
      </c>
    </row>
    <row r="5778">
      <c r="A5778" s="160" t="n">
        <v>43412</v>
      </c>
      <c r="B5778" s="9" t="n">
        <v>3.57</v>
      </c>
    </row>
    <row r="5779">
      <c r="A5779" s="160" t="n">
        <v>43413</v>
      </c>
      <c r="B5779" s="9" t="n">
        <v>3.71</v>
      </c>
    </row>
    <row r="5780">
      <c r="A5780" s="160" t="n">
        <v>43416</v>
      </c>
      <c r="B5780" s="9" t="n">
        <v>3.71</v>
      </c>
    </row>
    <row r="5781">
      <c r="A5781" s="160" t="n">
        <v>43417</v>
      </c>
      <c r="B5781" s="9" t="n">
        <v>3.89</v>
      </c>
    </row>
    <row r="5782">
      <c r="A5782" s="160" t="n">
        <v>43418</v>
      </c>
      <c r="B5782" s="9" t="n">
        <v>3.99</v>
      </c>
    </row>
    <row r="5783">
      <c r="A5783" s="160" t="n">
        <v>43419</v>
      </c>
      <c r="B5783" s="9" t="n">
        <v>4.11</v>
      </c>
    </row>
    <row r="5784">
      <c r="A5784" s="160" t="n">
        <v>43420</v>
      </c>
      <c r="B5784" s="9" t="n">
        <v>4.18</v>
      </c>
    </row>
    <row r="5785">
      <c r="A5785" s="160" t="n">
        <v>43423</v>
      </c>
      <c r="B5785" s="9" t="n">
        <v>4.25</v>
      </c>
    </row>
    <row r="5786">
      <c r="A5786" s="160" t="n">
        <v>43424</v>
      </c>
      <c r="B5786" s="9" t="n">
        <v>4.33</v>
      </c>
    </row>
    <row r="5787">
      <c r="A5787" s="160" t="n">
        <v>43425</v>
      </c>
      <c r="B5787" s="9" t="n">
        <v>4.24</v>
      </c>
    </row>
    <row r="5788">
      <c r="A5788" s="160" t="n">
        <v>43426</v>
      </c>
      <c r="B5788" s="9" t="n">
        <v>4.25</v>
      </c>
    </row>
    <row r="5789">
      <c r="A5789" s="160" t="n">
        <v>43427</v>
      </c>
      <c r="B5789" s="9" t="n">
        <v>4.29</v>
      </c>
    </row>
    <row r="5790">
      <c r="A5790" s="160" t="n">
        <v>43430</v>
      </c>
      <c r="B5790" s="9" t="n">
        <v>4.26</v>
      </c>
    </row>
    <row r="5791">
      <c r="A5791" s="160" t="n">
        <v>43431</v>
      </c>
      <c r="B5791" s="9" t="n">
        <v>4.31</v>
      </c>
    </row>
    <row r="5792">
      <c r="A5792" s="160" t="n">
        <v>43432</v>
      </c>
      <c r="B5792" s="9" t="n">
        <v>4.25</v>
      </c>
    </row>
    <row r="5793">
      <c r="A5793" s="160" t="n">
        <v>43433</v>
      </c>
      <c r="B5793" s="9" t="n">
        <v>4.22</v>
      </c>
    </row>
    <row r="5794">
      <c r="A5794" s="160" t="n">
        <v>43434</v>
      </c>
      <c r="B5794" s="9" t="n">
        <v>4.29</v>
      </c>
    </row>
    <row r="5795">
      <c r="A5795" s="160" t="n">
        <v>43437</v>
      </c>
      <c r="B5795" s="9" t="n">
        <v>4.2</v>
      </c>
    </row>
    <row r="5796">
      <c r="A5796" s="160" t="n">
        <v>43438</v>
      </c>
      <c r="B5796" s="9" t="n">
        <v>4.29</v>
      </c>
    </row>
    <row r="5797">
      <c r="A5797" s="160" t="n">
        <v>43439</v>
      </c>
      <c r="B5797" s="9" t="n">
        <v>4.29</v>
      </c>
    </row>
    <row r="5798">
      <c r="A5798" s="160" t="n">
        <v>43440</v>
      </c>
      <c r="B5798" s="9" t="n">
        <v>4.5</v>
      </c>
    </row>
    <row r="5799">
      <c r="A5799" s="160" t="n">
        <v>43441</v>
      </c>
      <c r="B5799" s="9" t="n">
        <v>4.5</v>
      </c>
    </row>
    <row r="5800">
      <c r="A5800" s="160" t="n">
        <v>43444</v>
      </c>
      <c r="B5800" s="9" t="n">
        <v>4.56</v>
      </c>
    </row>
    <row r="5801">
      <c r="A5801" s="160" t="n">
        <v>43445</v>
      </c>
      <c r="B5801" s="9" t="n">
        <v>4.48</v>
      </c>
    </row>
    <row r="5802">
      <c r="A5802" s="160" t="n">
        <v>43446</v>
      </c>
      <c r="B5802" s="9" t="n">
        <v>4.4</v>
      </c>
    </row>
    <row r="5803">
      <c r="A5803" s="160" t="n">
        <v>43447</v>
      </c>
      <c r="B5803" s="9" t="n">
        <v>4.39</v>
      </c>
    </row>
    <row r="5804">
      <c r="A5804" s="160" t="n">
        <v>43448</v>
      </c>
      <c r="B5804" s="9" t="n">
        <v>4.46</v>
      </c>
    </row>
    <row r="5805">
      <c r="A5805" s="160" t="n">
        <v>43451</v>
      </c>
      <c r="B5805" s="9" t="n">
        <v>4.58</v>
      </c>
    </row>
    <row r="5806">
      <c r="A5806" s="160" t="n">
        <v>43452</v>
      </c>
      <c r="B5806" s="9" t="n">
        <v>4.72</v>
      </c>
    </row>
    <row r="5807">
      <c r="A5807" s="160" t="n">
        <v>43453</v>
      </c>
      <c r="B5807" s="9" t="n">
        <v>4.84</v>
      </c>
    </row>
    <row r="5808">
      <c r="A5808" s="160" t="n">
        <v>43454</v>
      </c>
      <c r="B5808" s="9" t="n">
        <v>5.11</v>
      </c>
    </row>
    <row r="5809">
      <c r="A5809" s="160" t="n">
        <v>43455</v>
      </c>
      <c r="B5809" s="9" t="n">
        <v>5.22</v>
      </c>
    </row>
    <row r="5810">
      <c r="A5810" s="160" t="n">
        <v>43458</v>
      </c>
      <c r="B5810" s="9" t="n">
        <v>5.35</v>
      </c>
    </row>
    <row r="5811">
      <c r="A5811" s="160" t="n">
        <v>43459</v>
      </c>
    </row>
    <row r="5812">
      <c r="A5812" s="160" t="n">
        <v>43460</v>
      </c>
      <c r="B5812" s="9" t="n">
        <v>5.37</v>
      </c>
    </row>
    <row r="5813">
      <c r="A5813" s="160" t="n">
        <v>43461</v>
      </c>
      <c r="B5813" s="9" t="n">
        <v>5.38</v>
      </c>
    </row>
    <row r="5814">
      <c r="A5814" s="160" t="n">
        <v>43462</v>
      </c>
      <c r="B5814" s="9" t="n">
        <v>5.3</v>
      </c>
    </row>
    <row r="5815">
      <c r="A5815" s="160" t="n">
        <v>43465</v>
      </c>
      <c r="B5815" s="9" t="n">
        <v>5.33</v>
      </c>
    </row>
    <row r="5816">
      <c r="A5816" s="160" t="n">
        <v>43466</v>
      </c>
    </row>
    <row r="5817">
      <c r="A5817" s="160" t="n">
        <v>43467</v>
      </c>
      <c r="B5817" s="9" t="n">
        <v>5.35</v>
      </c>
    </row>
    <row r="5818">
      <c r="A5818" s="160" t="n">
        <v>43468</v>
      </c>
      <c r="B5818" s="9" t="n">
        <v>5.44</v>
      </c>
    </row>
    <row r="5819">
      <c r="A5819" s="160" t="n">
        <v>43469</v>
      </c>
      <c r="B5819" s="9" t="n">
        <v>5.05</v>
      </c>
    </row>
    <row r="5820">
      <c r="A5820" s="160" t="n">
        <v>43472</v>
      </c>
      <c r="B5820" s="9" t="n">
        <v>4.83</v>
      </c>
    </row>
    <row r="5821">
      <c r="A5821" s="160" t="n">
        <v>43473</v>
      </c>
      <c r="B5821" s="9" t="n">
        <v>4.65</v>
      </c>
    </row>
    <row r="5822">
      <c r="A5822" s="160" t="n">
        <v>43474</v>
      </c>
      <c r="B5822" s="9" t="n">
        <v>4.52</v>
      </c>
    </row>
    <row r="5823">
      <c r="A5823" s="160" t="n">
        <v>43475</v>
      </c>
      <c r="B5823" s="9" t="n">
        <v>4.54</v>
      </c>
    </row>
    <row r="5824">
      <c r="A5824" s="160" t="n">
        <v>43476</v>
      </c>
      <c r="B5824" s="9" t="n">
        <v>4.55</v>
      </c>
    </row>
    <row r="5825">
      <c r="A5825" s="160" t="n">
        <v>43479</v>
      </c>
      <c r="B5825" s="9" t="n">
        <v>4.6</v>
      </c>
    </row>
    <row r="5826">
      <c r="A5826" s="160" t="n">
        <v>43480</v>
      </c>
      <c r="B5826" s="9" t="n">
        <v>4.55</v>
      </c>
    </row>
    <row r="5827">
      <c r="A5827" s="160" t="n">
        <v>43481</v>
      </c>
      <c r="B5827" s="9" t="n">
        <v>4.44</v>
      </c>
    </row>
    <row r="5828">
      <c r="A5828" s="160" t="n">
        <v>43482</v>
      </c>
      <c r="B5828" s="9" t="n">
        <v>4.4</v>
      </c>
    </row>
    <row r="5829">
      <c r="A5829" s="160" t="n">
        <v>43483</v>
      </c>
      <c r="B5829" s="9" t="n">
        <v>4.27</v>
      </c>
    </row>
    <row r="5830">
      <c r="A5830" s="160" t="n">
        <v>43486</v>
      </c>
      <c r="B5830" s="9" t="n">
        <v>4.27</v>
      </c>
    </row>
    <row r="5831">
      <c r="A5831" s="160" t="n">
        <v>43487</v>
      </c>
      <c r="B5831" s="9" t="n">
        <v>4.41</v>
      </c>
    </row>
    <row r="5832">
      <c r="A5832" s="160" t="n">
        <v>43488</v>
      </c>
      <c r="B5832" s="9" t="n">
        <v>4.39</v>
      </c>
    </row>
    <row r="5833">
      <c r="A5833" s="160" t="n">
        <v>43489</v>
      </c>
      <c r="B5833" s="9" t="n">
        <v>4.45</v>
      </c>
    </row>
    <row r="5834">
      <c r="A5834" s="160" t="n">
        <v>43490</v>
      </c>
      <c r="B5834" s="9" t="n">
        <v>4.34</v>
      </c>
    </row>
    <row r="5835">
      <c r="A5835" s="160" t="n">
        <v>43493</v>
      </c>
      <c r="B5835" s="9" t="n">
        <v>4.41</v>
      </c>
    </row>
    <row r="5836">
      <c r="A5836" s="160" t="n">
        <v>43494</v>
      </c>
      <c r="B5836" s="9" t="n">
        <v>4.4</v>
      </c>
    </row>
    <row r="5837">
      <c r="A5837" s="160" t="n">
        <v>43495</v>
      </c>
      <c r="B5837" s="9" t="n">
        <v>4.36</v>
      </c>
    </row>
    <row r="5838">
      <c r="A5838" s="160" t="n">
        <v>43496</v>
      </c>
      <c r="B5838" s="9" t="n">
        <v>4.37</v>
      </c>
    </row>
    <row r="5839">
      <c r="A5839" s="160" t="n">
        <v>43497</v>
      </c>
      <c r="B5839" s="9" t="n">
        <v>4.29</v>
      </c>
    </row>
    <row r="5840">
      <c r="A5840" s="160" t="n">
        <v>43500</v>
      </c>
      <c r="B5840" s="9" t="n">
        <v>4.25</v>
      </c>
    </row>
    <row r="5841">
      <c r="A5841" s="160" t="n">
        <v>43501</v>
      </c>
      <c r="B5841" s="9" t="n">
        <v>4.15</v>
      </c>
    </row>
    <row r="5842">
      <c r="A5842" s="160" t="n">
        <v>43502</v>
      </c>
      <c r="B5842" s="9" t="n">
        <v>4.13</v>
      </c>
    </row>
    <row r="5843">
      <c r="A5843" s="160" t="n">
        <v>43503</v>
      </c>
      <c r="B5843" s="9" t="n">
        <v>4.29</v>
      </c>
    </row>
    <row r="5844">
      <c r="A5844" s="160" t="n">
        <v>43504</v>
      </c>
      <c r="B5844" s="9" t="n">
        <v>4.32</v>
      </c>
    </row>
    <row r="5845">
      <c r="A5845" s="160" t="n">
        <v>43507</v>
      </c>
      <c r="B5845" s="9" t="n">
        <v>4.28</v>
      </c>
    </row>
    <row r="5846">
      <c r="A5846" s="160" t="n">
        <v>43508</v>
      </c>
      <c r="B5846" s="9" t="n">
        <v>4.17</v>
      </c>
    </row>
    <row r="5847">
      <c r="A5847" s="160" t="n">
        <v>43509</v>
      </c>
      <c r="B5847" s="9" t="n">
        <v>4.12</v>
      </c>
    </row>
    <row r="5848">
      <c r="A5848" s="160" t="n">
        <v>43510</v>
      </c>
      <c r="B5848" s="9" t="n">
        <v>4.17</v>
      </c>
    </row>
    <row r="5849">
      <c r="A5849" s="160" t="n">
        <v>43511</v>
      </c>
      <c r="B5849" s="9" t="n">
        <v>4.12</v>
      </c>
    </row>
    <row r="5850">
      <c r="A5850" s="160" t="n">
        <v>43514</v>
      </c>
      <c r="B5850" s="9" t="n">
        <v>4.12</v>
      </c>
    </row>
    <row r="5851">
      <c r="A5851" s="160" t="n">
        <v>43515</v>
      </c>
      <c r="B5851" s="9" t="n">
        <v>4.11</v>
      </c>
    </row>
    <row r="5852">
      <c r="A5852" s="160" t="n">
        <v>43516</v>
      </c>
      <c r="B5852" s="9" t="n">
        <v>4.08</v>
      </c>
    </row>
    <row r="5853">
      <c r="A5853" s="160" t="n">
        <v>43517</v>
      </c>
      <c r="B5853" s="9" t="n">
        <v>4.04</v>
      </c>
    </row>
    <row r="5854">
      <c r="A5854" s="160" t="n">
        <v>43518</v>
      </c>
      <c r="B5854" s="9" t="n">
        <v>4.05</v>
      </c>
    </row>
    <row r="5855">
      <c r="A5855" s="160" t="n">
        <v>43521</v>
      </c>
      <c r="B5855" s="9" t="n">
        <v>4</v>
      </c>
    </row>
    <row r="5856">
      <c r="A5856" s="160" t="n">
        <v>43522</v>
      </c>
      <c r="B5856" s="9" t="n">
        <v>4.01</v>
      </c>
    </row>
    <row r="5857">
      <c r="A5857" s="160" t="n">
        <v>43523</v>
      </c>
      <c r="B5857" s="9" t="n">
        <v>3.94</v>
      </c>
    </row>
    <row r="5858">
      <c r="A5858" s="160" t="n">
        <v>43524</v>
      </c>
      <c r="B5858" s="9" t="n">
        <v>3.92</v>
      </c>
    </row>
    <row r="5859">
      <c r="A5859" s="160" t="n">
        <v>43525</v>
      </c>
      <c r="B5859" s="9" t="n">
        <v>3.86</v>
      </c>
    </row>
    <row r="5860">
      <c r="A5860" s="160" t="n">
        <v>43528</v>
      </c>
      <c r="B5860" s="9" t="n">
        <v>3.9</v>
      </c>
    </row>
    <row r="5861">
      <c r="A5861" s="160" t="n">
        <v>43529</v>
      </c>
      <c r="B5861" s="9" t="n">
        <v>3.91</v>
      </c>
    </row>
    <row r="5862">
      <c r="A5862" s="160" t="n">
        <v>43530</v>
      </c>
      <c r="B5862" s="9" t="n">
        <v>3.98</v>
      </c>
    </row>
    <row r="5863">
      <c r="A5863" s="160" t="n">
        <v>43531</v>
      </c>
      <c r="B5863" s="9" t="n">
        <v>4.1</v>
      </c>
    </row>
    <row r="5864">
      <c r="A5864" s="160" t="n">
        <v>43532</v>
      </c>
      <c r="B5864" s="9" t="n">
        <v>4.18</v>
      </c>
    </row>
    <row r="5865">
      <c r="A5865" s="160" t="n">
        <v>43535</v>
      </c>
      <c r="B5865" s="9" t="n">
        <v>4.12</v>
      </c>
    </row>
    <row r="5866">
      <c r="A5866" s="160" t="n">
        <v>43536</v>
      </c>
      <c r="B5866" s="9" t="n">
        <v>4.08</v>
      </c>
    </row>
    <row r="5867">
      <c r="A5867" s="160" t="n">
        <v>43537</v>
      </c>
      <c r="B5867" s="9" t="n">
        <v>3.99</v>
      </c>
    </row>
    <row r="5868">
      <c r="A5868" s="160" t="n">
        <v>43538</v>
      </c>
      <c r="B5868" s="9" t="n">
        <v>3.95</v>
      </c>
    </row>
    <row r="5869">
      <c r="A5869" s="160" t="n">
        <v>43539</v>
      </c>
      <c r="B5869" s="9" t="n">
        <v>3.95</v>
      </c>
    </row>
    <row r="5870">
      <c r="A5870" s="160" t="n">
        <v>43542</v>
      </c>
      <c r="B5870" s="9" t="n">
        <v>3.95</v>
      </c>
    </row>
    <row r="5871">
      <c r="A5871" s="160" t="n">
        <v>43543</v>
      </c>
      <c r="B5871" s="9" t="n">
        <v>3.91</v>
      </c>
    </row>
    <row r="5872">
      <c r="A5872" s="160" t="n">
        <v>43544</v>
      </c>
      <c r="B5872" s="9" t="n">
        <v>3.97</v>
      </c>
    </row>
    <row r="5873">
      <c r="A5873" s="160" t="n">
        <v>43545</v>
      </c>
      <c r="B5873" s="9" t="n">
        <v>3.92</v>
      </c>
    </row>
    <row r="5874">
      <c r="A5874" s="160" t="n">
        <v>43546</v>
      </c>
      <c r="B5874" s="9" t="n">
        <v>4.03</v>
      </c>
    </row>
    <row r="5875">
      <c r="A5875" s="160" t="n">
        <v>43549</v>
      </c>
      <c r="B5875" s="9" t="n">
        <v>4.13</v>
      </c>
    </row>
    <row r="5876">
      <c r="A5876" s="160" t="n">
        <v>43550</v>
      </c>
      <c r="B5876" s="9" t="n">
        <v>4.09</v>
      </c>
    </row>
    <row r="5877">
      <c r="A5877" s="160" t="n">
        <v>43551</v>
      </c>
      <c r="B5877" s="9" t="n">
        <v>4.09</v>
      </c>
    </row>
    <row r="5878">
      <c r="A5878" s="160" t="n">
        <v>43552</v>
      </c>
      <c r="B5878" s="9" t="n">
        <v>4.08</v>
      </c>
    </row>
    <row r="5879">
      <c r="A5879" s="160" t="n">
        <v>43553</v>
      </c>
      <c r="B5879" s="9" t="n">
        <v>3.99</v>
      </c>
    </row>
    <row r="5880">
      <c r="A5880" s="160" t="n">
        <v>43555</v>
      </c>
      <c r="B5880" s="9" t="n">
        <v>4.05</v>
      </c>
    </row>
    <row r="5881">
      <c r="A5881" s="160" t="n">
        <v>43556</v>
      </c>
      <c r="B5881" s="9" t="n">
        <v>3.94</v>
      </c>
    </row>
    <row r="5882">
      <c r="A5882" s="160" t="n">
        <v>43557</v>
      </c>
      <c r="B5882" s="9" t="n">
        <v>3.95</v>
      </c>
    </row>
    <row r="5883">
      <c r="A5883" s="160" t="n">
        <v>43558</v>
      </c>
      <c r="B5883" s="9" t="n">
        <v>3.9</v>
      </c>
    </row>
    <row r="5884">
      <c r="A5884" s="160" t="n">
        <v>43559</v>
      </c>
      <c r="B5884" s="9" t="n">
        <v>3.9</v>
      </c>
    </row>
    <row r="5885">
      <c r="A5885" s="160" t="n">
        <v>43560</v>
      </c>
      <c r="B5885" s="9" t="n">
        <v>3.86</v>
      </c>
    </row>
    <row r="5886">
      <c r="A5886" s="160" t="n">
        <v>43563</v>
      </c>
      <c r="B5886" s="9" t="n">
        <v>3.84</v>
      </c>
    </row>
    <row r="5887">
      <c r="A5887" s="160" t="n">
        <v>43564</v>
      </c>
      <c r="B5887" s="9" t="n">
        <v>3.86</v>
      </c>
    </row>
    <row r="5888">
      <c r="A5888" s="160" t="n">
        <v>43565</v>
      </c>
      <c r="B5888" s="9" t="n">
        <v>3.86</v>
      </c>
    </row>
    <row r="5889">
      <c r="A5889" s="160" t="n">
        <v>43566</v>
      </c>
      <c r="B5889" s="9" t="n">
        <v>3.79</v>
      </c>
    </row>
    <row r="5890">
      <c r="A5890" s="160" t="n">
        <v>43567</v>
      </c>
      <c r="B5890" s="9" t="n">
        <v>3.68</v>
      </c>
    </row>
    <row r="5891">
      <c r="A5891" s="160" t="n">
        <v>43570</v>
      </c>
      <c r="B5891" s="9" t="n">
        <v>3.68</v>
      </c>
    </row>
    <row r="5892">
      <c r="A5892" s="160" t="n">
        <v>43571</v>
      </c>
      <c r="B5892" s="9" t="n">
        <v>3.64</v>
      </c>
    </row>
    <row r="5893">
      <c r="A5893" s="160" t="n">
        <v>43572</v>
      </c>
      <c r="B5893" s="9" t="n">
        <v>3.67</v>
      </c>
    </row>
    <row r="5894">
      <c r="A5894" s="160" t="n">
        <v>43573</v>
      </c>
      <c r="B5894" s="9" t="n">
        <v>3.73</v>
      </c>
    </row>
    <row r="5895">
      <c r="A5895" s="160" t="n">
        <v>43574</v>
      </c>
    </row>
    <row r="5896">
      <c r="A5896" s="160" t="n">
        <v>43577</v>
      </c>
      <c r="B5896" s="9" t="n">
        <v>3.73</v>
      </c>
    </row>
    <row r="5897">
      <c r="A5897" s="160" t="n">
        <v>43578</v>
      </c>
      <c r="B5897" s="9" t="n">
        <v>3.72</v>
      </c>
    </row>
    <row r="5898">
      <c r="A5898" s="160" t="n">
        <v>43579</v>
      </c>
      <c r="B5898" s="9" t="n">
        <v>3.73</v>
      </c>
    </row>
    <row r="5899">
      <c r="A5899" s="160" t="n">
        <v>43580</v>
      </c>
      <c r="B5899" s="9" t="n">
        <v>3.75</v>
      </c>
    </row>
    <row r="5900">
      <c r="A5900" s="160" t="n">
        <v>43581</v>
      </c>
      <c r="B5900" s="9" t="n">
        <v>3.76</v>
      </c>
    </row>
    <row r="5901">
      <c r="A5901" s="160" t="n">
        <v>43584</v>
      </c>
      <c r="B5901" s="9" t="n">
        <v>3.73</v>
      </c>
    </row>
    <row r="5902">
      <c r="A5902" s="160" t="n">
        <v>43585</v>
      </c>
      <c r="B5902" s="9" t="n">
        <v>3.73</v>
      </c>
    </row>
    <row r="5903">
      <c r="A5903" s="160" t="n">
        <v>43586</v>
      </c>
      <c r="B5903" s="9" t="n">
        <v>3.71</v>
      </c>
    </row>
    <row r="5904">
      <c r="A5904" s="160" t="n">
        <v>43587</v>
      </c>
      <c r="B5904" s="9" t="n">
        <v>3.74</v>
      </c>
    </row>
    <row r="5905">
      <c r="A5905" s="160" t="n">
        <v>43588</v>
      </c>
      <c r="B5905" s="9" t="n">
        <v>3.72</v>
      </c>
    </row>
    <row r="5906">
      <c r="A5906" s="160" t="n">
        <v>43591</v>
      </c>
      <c r="B5906" s="9" t="n">
        <v>3.82</v>
      </c>
    </row>
    <row r="5907">
      <c r="A5907" s="160" t="n">
        <v>43592</v>
      </c>
      <c r="B5907" s="9" t="n">
        <v>3.89</v>
      </c>
    </row>
    <row r="5908">
      <c r="A5908" s="160" t="n">
        <v>43593</v>
      </c>
      <c r="B5908" s="9" t="n">
        <v>3.87</v>
      </c>
    </row>
    <row r="5909">
      <c r="A5909" s="160" t="n">
        <v>43594</v>
      </c>
      <c r="B5909" s="9" t="n">
        <v>3.99</v>
      </c>
    </row>
    <row r="5910">
      <c r="A5910" s="160" t="n">
        <v>43595</v>
      </c>
      <c r="B5910" s="9" t="n">
        <v>4.01</v>
      </c>
    </row>
    <row r="5911">
      <c r="A5911" s="160" t="n">
        <v>43598</v>
      </c>
      <c r="B5911" s="9" t="n">
        <v>4.2</v>
      </c>
    </row>
    <row r="5912">
      <c r="A5912" s="160" t="n">
        <v>43599</v>
      </c>
      <c r="B5912" s="9" t="n">
        <v>4.13</v>
      </c>
    </row>
    <row r="5913">
      <c r="A5913" s="160" t="n">
        <v>43600</v>
      </c>
      <c r="B5913" s="9" t="n">
        <v>4.17</v>
      </c>
    </row>
    <row r="5914">
      <c r="A5914" s="160" t="n">
        <v>43601</v>
      </c>
      <c r="B5914" s="9" t="n">
        <v>4.06</v>
      </c>
    </row>
    <row r="5915">
      <c r="A5915" s="160" t="n">
        <v>43602</v>
      </c>
      <c r="B5915" s="9" t="n">
        <v>4.07</v>
      </c>
    </row>
    <row r="5916">
      <c r="A5916" s="160" t="n">
        <v>43605</v>
      </c>
      <c r="B5916" s="9" t="n">
        <v>4.06</v>
      </c>
    </row>
    <row r="5917">
      <c r="A5917" s="160" t="n">
        <v>43606</v>
      </c>
      <c r="B5917" s="9" t="n">
        <v>3.99</v>
      </c>
    </row>
    <row r="5918">
      <c r="A5918" s="160" t="n">
        <v>43607</v>
      </c>
      <c r="B5918" s="9" t="n">
        <v>4.03</v>
      </c>
    </row>
    <row r="5919">
      <c r="A5919" s="160" t="n">
        <v>43608</v>
      </c>
      <c r="B5919" s="9" t="n">
        <v>4.22</v>
      </c>
    </row>
    <row r="5920">
      <c r="A5920" s="160" t="n">
        <v>43609</v>
      </c>
      <c r="B5920" s="9" t="n">
        <v>4.16</v>
      </c>
    </row>
    <row r="5921">
      <c r="A5921" s="160" t="n">
        <v>43612</v>
      </c>
      <c r="B5921" s="9" t="n">
        <v>4.16</v>
      </c>
    </row>
    <row r="5922">
      <c r="A5922" s="160" t="n">
        <v>43613</v>
      </c>
      <c r="B5922" s="9" t="n">
        <v>4.19</v>
      </c>
    </row>
    <row r="5923">
      <c r="A5923" s="160" t="n">
        <v>43614</v>
      </c>
      <c r="B5923" s="9" t="n">
        <v>4.36</v>
      </c>
    </row>
    <row r="5924">
      <c r="A5924" s="160" t="n">
        <v>43615</v>
      </c>
      <c r="B5924" s="9" t="n">
        <v>4.33</v>
      </c>
    </row>
    <row r="5925">
      <c r="A5925" s="160" t="n">
        <v>43616</v>
      </c>
      <c r="B5925" s="9" t="n">
        <v>4.59</v>
      </c>
    </row>
    <row r="5926">
      <c r="A5926" s="160" t="n">
        <v>43619</v>
      </c>
      <c r="B5926" s="9" t="n">
        <v>4.7</v>
      </c>
    </row>
    <row r="5927">
      <c r="A5927" s="160" t="n">
        <v>43620</v>
      </c>
      <c r="B5927" s="9" t="n">
        <v>4.53</v>
      </c>
    </row>
    <row r="5928">
      <c r="A5928" s="160" t="n">
        <v>43621</v>
      </c>
      <c r="B5928" s="9" t="n">
        <v>4.48</v>
      </c>
    </row>
    <row r="5929">
      <c r="A5929" s="160" t="n">
        <v>43622</v>
      </c>
      <c r="B5929" s="9" t="n">
        <v>4.42</v>
      </c>
    </row>
    <row r="5930">
      <c r="A5930" s="160" t="n">
        <v>43623</v>
      </c>
      <c r="B5930" s="9" t="n">
        <v>4.37</v>
      </c>
    </row>
    <row r="5931">
      <c r="A5931" s="160" t="n">
        <v>43626</v>
      </c>
      <c r="B5931" s="9" t="n">
        <v>4.23</v>
      </c>
    </row>
    <row r="5932">
      <c r="A5932" s="160" t="n">
        <v>43627</v>
      </c>
      <c r="B5932" s="9" t="n">
        <v>4.2</v>
      </c>
    </row>
    <row r="5933">
      <c r="A5933" s="160" t="n">
        <v>43628</v>
      </c>
      <c r="B5933" s="9" t="n">
        <v>4.22</v>
      </c>
    </row>
    <row r="5934">
      <c r="A5934" s="160" t="n">
        <v>43629</v>
      </c>
      <c r="B5934" s="9" t="n">
        <v>4.24</v>
      </c>
    </row>
    <row r="5935">
      <c r="A5935" s="160" t="n">
        <v>43630</v>
      </c>
      <c r="B5935" s="9" t="n">
        <v>4.23</v>
      </c>
    </row>
    <row r="5936">
      <c r="A5936" s="160" t="n">
        <v>43633</v>
      </c>
      <c r="B5936" s="9" t="n">
        <v>4.23</v>
      </c>
    </row>
    <row r="5937">
      <c r="A5937" s="160" t="n">
        <v>43634</v>
      </c>
      <c r="B5937" s="9" t="n">
        <v>4.14</v>
      </c>
    </row>
    <row r="5938">
      <c r="A5938" s="160" t="n">
        <v>43635</v>
      </c>
      <c r="B5938" s="9" t="n">
        <v>4.16</v>
      </c>
    </row>
    <row r="5939">
      <c r="A5939" s="160" t="n">
        <v>43636</v>
      </c>
      <c r="B5939" s="9" t="n">
        <v>4.03</v>
      </c>
    </row>
    <row r="5940">
      <c r="A5940" s="160" t="n">
        <v>43637</v>
      </c>
      <c r="B5940" s="9" t="n">
        <v>3.95</v>
      </c>
    </row>
    <row r="5941">
      <c r="A5941" s="160" t="n">
        <v>43640</v>
      </c>
      <c r="B5941" s="9" t="n">
        <v>4</v>
      </c>
    </row>
    <row r="5942">
      <c r="A5942" s="160" t="n">
        <v>43641</v>
      </c>
      <c r="B5942" s="9" t="n">
        <v>4.09</v>
      </c>
    </row>
    <row r="5943">
      <c r="A5943" s="160" t="n">
        <v>43642</v>
      </c>
      <c r="B5943" s="9" t="n">
        <v>4.05</v>
      </c>
    </row>
    <row r="5944">
      <c r="A5944" s="160" t="n">
        <v>43643</v>
      </c>
      <c r="B5944" s="9" t="n">
        <v>4.09</v>
      </c>
    </row>
    <row r="5945">
      <c r="A5945" s="160" t="n">
        <v>43644</v>
      </c>
      <c r="B5945" s="9" t="n">
        <v>4.07</v>
      </c>
    </row>
    <row r="5946">
      <c r="A5946" s="160" t="n">
        <v>43646</v>
      </c>
      <c r="B5946" s="9" t="n">
        <v>4.07</v>
      </c>
    </row>
    <row r="5947">
      <c r="A5947" s="160" t="n">
        <v>43647</v>
      </c>
      <c r="B5947" s="9" t="n">
        <v>3.99</v>
      </c>
    </row>
    <row r="5948">
      <c r="A5948" s="160" t="n">
        <v>43648</v>
      </c>
      <c r="B5948" s="9" t="n">
        <v>4.04</v>
      </c>
    </row>
    <row r="5949">
      <c r="A5949" s="160" t="n">
        <v>43649</v>
      </c>
      <c r="B5949" s="9" t="n">
        <v>4.02</v>
      </c>
    </row>
    <row r="5950">
      <c r="A5950" s="160" t="n">
        <v>43650</v>
      </c>
      <c r="B5950" s="9" t="n">
        <v>4.02</v>
      </c>
    </row>
    <row r="5951">
      <c r="A5951" s="160" t="n">
        <v>43651</v>
      </c>
      <c r="B5951" s="9" t="n">
        <v>3.98</v>
      </c>
    </row>
    <row r="5952">
      <c r="A5952" s="160" t="n">
        <v>43654</v>
      </c>
      <c r="B5952" s="9" t="n">
        <v>4</v>
      </c>
    </row>
    <row r="5953">
      <c r="A5953" s="160" t="n">
        <v>43655</v>
      </c>
      <c r="B5953" s="9" t="n">
        <v>4.03</v>
      </c>
    </row>
    <row r="5954">
      <c r="A5954" s="160" t="n">
        <v>43656</v>
      </c>
      <c r="B5954" s="9" t="n">
        <v>4.01</v>
      </c>
    </row>
    <row r="5955">
      <c r="A5955" s="160" t="n">
        <v>43657</v>
      </c>
      <c r="B5955" s="9" t="n">
        <v>4</v>
      </c>
    </row>
    <row r="5956">
      <c r="A5956" s="160" t="n">
        <v>43658</v>
      </c>
      <c r="B5956" s="9" t="n">
        <v>4.02</v>
      </c>
    </row>
    <row r="5957">
      <c r="A5957" s="160" t="n">
        <v>43661</v>
      </c>
      <c r="B5957" s="9" t="n">
        <v>4</v>
      </c>
    </row>
    <row r="5958">
      <c r="A5958" s="160" t="n">
        <v>43662</v>
      </c>
      <c r="B5958" s="9" t="n">
        <v>3.96</v>
      </c>
    </row>
    <row r="5959">
      <c r="A5959" s="160" t="n">
        <v>43663</v>
      </c>
      <c r="B5959" s="9" t="n">
        <v>4.01</v>
      </c>
    </row>
    <row r="5960">
      <c r="A5960" s="160" t="n">
        <v>43664</v>
      </c>
      <c r="B5960" s="9" t="n">
        <v>4.11</v>
      </c>
    </row>
    <row r="5961">
      <c r="A5961" s="160" t="n">
        <v>43665</v>
      </c>
      <c r="B5961" s="9" t="n">
        <v>4.07</v>
      </c>
    </row>
    <row r="5962">
      <c r="A5962" s="160" t="n">
        <v>43668</v>
      </c>
      <c r="B5962" s="9" t="n">
        <v>4.06</v>
      </c>
    </row>
    <row r="5963">
      <c r="A5963" s="160" t="n">
        <v>43669</v>
      </c>
      <c r="B5963" s="9" t="n">
        <v>3.99</v>
      </c>
    </row>
    <row r="5964">
      <c r="A5964" s="160" t="n">
        <v>43670</v>
      </c>
      <c r="B5964" s="9" t="n">
        <v>3.98</v>
      </c>
    </row>
    <row r="5965">
      <c r="A5965" s="160" t="n">
        <v>43671</v>
      </c>
      <c r="B5965" s="9" t="n">
        <v>3.93</v>
      </c>
    </row>
    <row r="5966">
      <c r="A5966" s="160" t="n">
        <v>43672</v>
      </c>
      <c r="B5966" s="9" t="n">
        <v>3.89</v>
      </c>
    </row>
    <row r="5967">
      <c r="A5967" s="160" t="n">
        <v>43675</v>
      </c>
      <c r="B5967" s="9" t="n">
        <v>3.93</v>
      </c>
    </row>
    <row r="5968">
      <c r="A5968" s="160" t="n">
        <v>43676</v>
      </c>
      <c r="B5968" s="9" t="n">
        <v>3.97</v>
      </c>
    </row>
    <row r="5969">
      <c r="A5969" s="160" t="n">
        <v>43677</v>
      </c>
      <c r="B5969" s="9" t="n">
        <v>3.93</v>
      </c>
    </row>
    <row r="5970">
      <c r="A5970" s="160" t="n">
        <v>43678</v>
      </c>
      <c r="B5970" s="9" t="n">
        <v>4.1</v>
      </c>
    </row>
    <row r="5971">
      <c r="A5971" s="160" t="n">
        <v>43679</v>
      </c>
      <c r="B5971" s="9" t="n">
        <v>4.19</v>
      </c>
    </row>
    <row r="5972">
      <c r="A5972" s="160" t="n">
        <v>43682</v>
      </c>
      <c r="B5972" s="9" t="n">
        <v>4.53</v>
      </c>
    </row>
    <row r="5973">
      <c r="A5973" s="160" t="n">
        <v>43683</v>
      </c>
      <c r="B5973" s="9" t="n">
        <v>4.46</v>
      </c>
    </row>
    <row r="5974">
      <c r="A5974" s="160" t="n">
        <v>43684</v>
      </c>
      <c r="B5974" s="9" t="n">
        <v>4.52</v>
      </c>
    </row>
    <row r="5975">
      <c r="A5975" s="160" t="n">
        <v>43685</v>
      </c>
      <c r="B5975" s="9" t="n">
        <v>4.31</v>
      </c>
    </row>
    <row r="5976">
      <c r="A5976" s="160" t="n">
        <v>43686</v>
      </c>
      <c r="B5976" s="9" t="n">
        <v>4.31</v>
      </c>
    </row>
    <row r="5977">
      <c r="A5977" s="160" t="n">
        <v>43689</v>
      </c>
      <c r="B5977" s="9" t="n">
        <v>4.4</v>
      </c>
    </row>
    <row r="5978">
      <c r="A5978" s="160" t="n">
        <v>43690</v>
      </c>
      <c r="B5978" s="9" t="n">
        <v>4.25</v>
      </c>
    </row>
    <row r="5979">
      <c r="A5979" s="160" t="n">
        <v>43691</v>
      </c>
      <c r="B5979" s="9" t="n">
        <v>4.49</v>
      </c>
    </row>
    <row r="5980">
      <c r="A5980" s="160" t="n">
        <v>43692</v>
      </c>
      <c r="B5980" s="9" t="n">
        <v>4.52</v>
      </c>
    </row>
    <row r="5981">
      <c r="A5981" s="160" t="n">
        <v>43693</v>
      </c>
      <c r="B5981" s="9" t="n">
        <v>4.47</v>
      </c>
    </row>
    <row r="5982">
      <c r="A5982" s="160" t="n">
        <v>43696</v>
      </c>
      <c r="B5982" s="9" t="n">
        <v>4.36</v>
      </c>
    </row>
    <row r="5983">
      <c r="A5983" s="160" t="n">
        <v>43697</v>
      </c>
      <c r="B5983" s="9" t="n">
        <v>4.35</v>
      </c>
    </row>
    <row r="5984">
      <c r="A5984" s="160" t="n">
        <v>43698</v>
      </c>
      <c r="B5984" s="9" t="n">
        <v>4.21</v>
      </c>
    </row>
    <row r="5985">
      <c r="A5985" s="160" t="n">
        <v>43699</v>
      </c>
      <c r="B5985" s="9" t="n">
        <v>4.16</v>
      </c>
    </row>
    <row r="5986">
      <c r="A5986" s="160" t="n">
        <v>43700</v>
      </c>
      <c r="B5986" s="9" t="n">
        <v>4.25</v>
      </c>
    </row>
    <row r="5987">
      <c r="A5987" s="160" t="n">
        <v>43703</v>
      </c>
      <c r="B5987" s="9" t="n">
        <v>4.22</v>
      </c>
    </row>
    <row r="5988">
      <c r="A5988" s="160" t="n">
        <v>43704</v>
      </c>
      <c r="B5988" s="9" t="n">
        <v>4.19</v>
      </c>
    </row>
    <row r="5989">
      <c r="A5989" s="160" t="n">
        <v>43705</v>
      </c>
      <c r="B5989" s="9" t="n">
        <v>4.17</v>
      </c>
    </row>
    <row r="5990">
      <c r="A5990" s="160" t="n">
        <v>43706</v>
      </c>
      <c r="B5990" s="9" t="n">
        <v>4.08</v>
      </c>
    </row>
    <row r="5991">
      <c r="A5991" s="160" t="n">
        <v>43707</v>
      </c>
      <c r="B5991" s="9" t="n">
        <v>4.09</v>
      </c>
    </row>
    <row r="5992">
      <c r="A5992" s="160" t="n">
        <v>43708</v>
      </c>
      <c r="B5992" s="9" t="n">
        <v>4.13</v>
      </c>
    </row>
    <row r="5993">
      <c r="A5993" s="160" t="n">
        <v>43710</v>
      </c>
      <c r="B5993" s="9" t="n">
        <v>4.13</v>
      </c>
    </row>
    <row r="5994">
      <c r="A5994" s="160" t="n">
        <v>43711</v>
      </c>
      <c r="B5994" s="9" t="n">
        <v>4.23</v>
      </c>
    </row>
    <row r="5995">
      <c r="A5995" s="160" t="n">
        <v>43712</v>
      </c>
      <c r="B5995" s="9" t="n">
        <v>4.23</v>
      </c>
    </row>
    <row r="5996">
      <c r="A5996" s="160" t="n">
        <v>43713</v>
      </c>
      <c r="B5996" s="9" t="n">
        <v>4.07</v>
      </c>
    </row>
    <row r="5997">
      <c r="A5997" s="160" t="n">
        <v>43714</v>
      </c>
      <c r="B5997" s="9" t="n">
        <v>4.05</v>
      </c>
    </row>
    <row r="5998">
      <c r="A5998" s="160" t="n">
        <v>43717</v>
      </c>
      <c r="B5998" s="9" t="n">
        <v>3.99</v>
      </c>
    </row>
    <row r="5999">
      <c r="A5999" s="160" t="n">
        <v>43718</v>
      </c>
      <c r="B5999" s="9" t="n">
        <v>3.9</v>
      </c>
    </row>
    <row r="6000">
      <c r="A6000" s="160" t="n">
        <v>43719</v>
      </c>
      <c r="B6000" s="9" t="n">
        <v>3.92</v>
      </c>
    </row>
    <row r="6001">
      <c r="A6001" s="160" t="n">
        <v>43720</v>
      </c>
      <c r="B6001" s="9" t="n">
        <v>3.85</v>
      </c>
    </row>
    <row r="6002">
      <c r="A6002" s="160" t="n">
        <v>43721</v>
      </c>
      <c r="B6002" s="9" t="n">
        <v>3.83</v>
      </c>
    </row>
    <row r="6003">
      <c r="A6003" s="160" t="n">
        <v>43724</v>
      </c>
      <c r="B6003" s="9" t="n">
        <v>3.8</v>
      </c>
    </row>
    <row r="6004">
      <c r="A6004" s="160" t="n">
        <v>43725</v>
      </c>
      <c r="B6004" s="9" t="n">
        <v>3.81</v>
      </c>
    </row>
    <row r="6005">
      <c r="A6005" s="160" t="n">
        <v>43726</v>
      </c>
      <c r="B6005" s="9" t="n">
        <v>3.82</v>
      </c>
    </row>
    <row r="6006">
      <c r="A6006" s="160" t="n">
        <v>43727</v>
      </c>
      <c r="B6006" s="9" t="n">
        <v>3.77</v>
      </c>
    </row>
    <row r="6007">
      <c r="A6007" s="160" t="n">
        <v>43728</v>
      </c>
      <c r="B6007" s="9" t="n">
        <v>3.81</v>
      </c>
    </row>
    <row r="6008">
      <c r="A6008" s="160" t="n">
        <v>43731</v>
      </c>
      <c r="B6008" s="9" t="n">
        <v>3.84</v>
      </c>
    </row>
    <row r="6009">
      <c r="A6009" s="160" t="n">
        <v>43732</v>
      </c>
      <c r="B6009" s="9" t="n">
        <v>3.9</v>
      </c>
    </row>
    <row r="6010">
      <c r="A6010" s="160" t="n">
        <v>43733</v>
      </c>
      <c r="B6010" s="9" t="n">
        <v>3.91</v>
      </c>
    </row>
    <row r="6011">
      <c r="A6011" s="160" t="n">
        <v>43734</v>
      </c>
      <c r="B6011" s="9" t="n">
        <v>3.95</v>
      </c>
    </row>
    <row r="6012">
      <c r="A6012" s="160" t="n">
        <v>43735</v>
      </c>
      <c r="B6012" s="9" t="n">
        <v>3.99</v>
      </c>
    </row>
    <row r="6013">
      <c r="A6013" s="160" t="n">
        <v>43738</v>
      </c>
      <c r="B6013" s="9" t="n">
        <v>4.02</v>
      </c>
    </row>
    <row r="6014">
      <c r="A6014" s="160" t="n">
        <v>43739</v>
      </c>
      <c r="B6014" s="9" t="n">
        <v>4.08</v>
      </c>
    </row>
    <row r="6015">
      <c r="A6015" s="160" t="n">
        <v>43740</v>
      </c>
      <c r="B6015" s="9" t="n">
        <v>4.28</v>
      </c>
    </row>
    <row r="6016">
      <c r="A6016" s="160" t="n">
        <v>43741</v>
      </c>
      <c r="B6016" s="9" t="n">
        <v>4.4</v>
      </c>
    </row>
    <row r="6017">
      <c r="A6017" s="160" t="n">
        <v>43742</v>
      </c>
      <c r="B6017" s="9" t="n">
        <v>4.38</v>
      </c>
    </row>
    <row r="6018">
      <c r="A6018" s="160" t="n">
        <v>43745</v>
      </c>
      <c r="B6018" s="9" t="n">
        <v>4.31</v>
      </c>
    </row>
    <row r="6019">
      <c r="A6019" s="160" t="n">
        <v>43746</v>
      </c>
      <c r="B6019" s="9" t="n">
        <v>4.39</v>
      </c>
    </row>
    <row r="6020">
      <c r="A6020" s="160" t="n">
        <v>43747</v>
      </c>
      <c r="B6020" s="9" t="n">
        <v>4.32</v>
      </c>
    </row>
    <row r="6021">
      <c r="A6021" s="160" t="n">
        <v>43748</v>
      </c>
      <c r="B6021" s="9" t="n">
        <v>4.26</v>
      </c>
    </row>
    <row r="6022">
      <c r="A6022" s="160" t="n">
        <v>43749</v>
      </c>
      <c r="B6022" s="9" t="n">
        <v>4.1</v>
      </c>
    </row>
    <row r="6023">
      <c r="A6023" s="160" t="n">
        <v>43752</v>
      </c>
      <c r="B6023" s="9" t="n">
        <v>4.08</v>
      </c>
    </row>
    <row r="6024">
      <c r="A6024" s="160" t="n">
        <v>43753</v>
      </c>
      <c r="B6024" s="9" t="n">
        <v>4.01</v>
      </c>
    </row>
    <row r="6025">
      <c r="A6025" s="160" t="n">
        <v>43754</v>
      </c>
      <c r="B6025" s="9" t="n">
        <v>4.01</v>
      </c>
    </row>
    <row r="6026">
      <c r="A6026" s="160" t="n">
        <v>43755</v>
      </c>
      <c r="B6026" s="9" t="n">
        <v>4</v>
      </c>
    </row>
    <row r="6027">
      <c r="A6027" s="160" t="n">
        <v>43756</v>
      </c>
      <c r="B6027" s="9" t="n">
        <v>4.02</v>
      </c>
    </row>
    <row r="6028">
      <c r="A6028" s="160" t="n">
        <v>43759</v>
      </c>
      <c r="B6028" s="9" t="n">
        <v>3.98</v>
      </c>
    </row>
    <row r="6029">
      <c r="A6029" s="160" t="n">
        <v>43760</v>
      </c>
      <c r="B6029" s="9" t="n">
        <v>3.99</v>
      </c>
    </row>
    <row r="6030">
      <c r="A6030" s="160" t="n">
        <v>43761</v>
      </c>
      <c r="B6030" s="9" t="n">
        <v>3.98</v>
      </c>
    </row>
    <row r="6031">
      <c r="A6031" s="160" t="n">
        <v>43762</v>
      </c>
      <c r="B6031" s="9" t="n">
        <v>3.96</v>
      </c>
    </row>
    <row r="6032">
      <c r="A6032" s="160" t="n">
        <v>43763</v>
      </c>
      <c r="B6032" s="9" t="n">
        <v>3.89</v>
      </c>
    </row>
    <row r="6033">
      <c r="A6033" s="160" t="n">
        <v>43766</v>
      </c>
      <c r="B6033" s="9" t="n">
        <v>3.85</v>
      </c>
    </row>
    <row r="6034">
      <c r="A6034" s="160" t="n">
        <v>43767</v>
      </c>
      <c r="B6034" s="9" t="n">
        <v>3.86</v>
      </c>
    </row>
    <row r="6035">
      <c r="A6035" s="160" t="n">
        <v>43768</v>
      </c>
      <c r="B6035" s="9" t="n">
        <v>3.96</v>
      </c>
    </row>
    <row r="6036">
      <c r="A6036" s="160" t="n">
        <v>43769</v>
      </c>
      <c r="B6036" s="9" t="n">
        <v>4.15</v>
      </c>
    </row>
    <row r="6037">
      <c r="A6037" s="160" t="n">
        <v>43770</v>
      </c>
      <c r="B6037" s="9" t="n">
        <v>4.09</v>
      </c>
    </row>
    <row r="6038">
      <c r="A6038" s="160" t="n">
        <v>43773</v>
      </c>
      <c r="B6038" s="9" t="n">
        <v>3.99</v>
      </c>
    </row>
    <row r="6039">
      <c r="A6039" s="160" t="n">
        <v>43774</v>
      </c>
      <c r="B6039" s="9" t="n">
        <v>3.97</v>
      </c>
    </row>
    <row r="6040">
      <c r="A6040" s="160" t="n">
        <v>43775</v>
      </c>
      <c r="B6040" s="9" t="n">
        <v>4.02</v>
      </c>
    </row>
    <row r="6041">
      <c r="A6041" s="160" t="n">
        <v>43776</v>
      </c>
      <c r="B6041" s="9" t="n">
        <v>3.96</v>
      </c>
    </row>
    <row r="6042">
      <c r="A6042" s="160" t="n">
        <v>43777</v>
      </c>
      <c r="B6042" s="9" t="n">
        <v>4</v>
      </c>
    </row>
    <row r="6043">
      <c r="A6043" s="160" t="n">
        <v>43780</v>
      </c>
      <c r="B6043" s="9" t="n">
        <v>3.99</v>
      </c>
    </row>
    <row r="6044">
      <c r="A6044" s="160" t="n">
        <v>43781</v>
      </c>
      <c r="B6044" s="9" t="n">
        <v>4</v>
      </c>
    </row>
    <row r="6045">
      <c r="A6045" s="160" t="n">
        <v>43782</v>
      </c>
      <c r="B6045" s="9" t="n">
        <v>4.05</v>
      </c>
    </row>
    <row r="6046">
      <c r="A6046" s="160" t="n">
        <v>43783</v>
      </c>
      <c r="B6046" s="9" t="n">
        <v>4.08</v>
      </c>
    </row>
    <row r="6047">
      <c r="A6047" s="160" t="n">
        <v>43784</v>
      </c>
      <c r="B6047" s="9" t="n">
        <v>4.06</v>
      </c>
    </row>
    <row r="6048">
      <c r="A6048" s="160" t="n">
        <v>43787</v>
      </c>
      <c r="B6048" s="9" t="n">
        <v>4.09</v>
      </c>
    </row>
    <row r="6049">
      <c r="A6049" s="160" t="n">
        <v>43788</v>
      </c>
      <c r="B6049" s="9" t="n">
        <v>4.12</v>
      </c>
    </row>
    <row r="6050">
      <c r="A6050" s="160" t="n">
        <v>43789</v>
      </c>
      <c r="B6050" s="9" t="n">
        <v>4.18</v>
      </c>
    </row>
    <row r="6051">
      <c r="A6051" s="160" t="n">
        <v>43790</v>
      </c>
      <c r="B6051" s="9" t="n">
        <v>4.17</v>
      </c>
    </row>
    <row r="6052">
      <c r="A6052" s="160" t="n">
        <v>43791</v>
      </c>
      <c r="B6052" s="9" t="n">
        <v>4.13</v>
      </c>
    </row>
    <row r="6053">
      <c r="A6053" s="160" t="n">
        <v>43794</v>
      </c>
      <c r="B6053" s="9" t="n">
        <v>4.08</v>
      </c>
    </row>
    <row r="6054">
      <c r="A6054" s="160" t="n">
        <v>43795</v>
      </c>
      <c r="B6054" s="9" t="n">
        <v>4.05</v>
      </c>
    </row>
    <row r="6055">
      <c r="A6055" s="160" t="n">
        <v>43796</v>
      </c>
      <c r="B6055" s="9" t="n">
        <v>3.99</v>
      </c>
    </row>
    <row r="6056">
      <c r="A6056" s="160" t="n">
        <v>43797</v>
      </c>
    </row>
    <row r="6057">
      <c r="A6057" s="160" t="n">
        <v>43798</v>
      </c>
      <c r="B6057" s="9" t="n">
        <v>4.01</v>
      </c>
    </row>
    <row r="6058">
      <c r="A6058" s="160" t="n">
        <v>43799</v>
      </c>
      <c r="B6058" s="9" t="n">
        <v>4.02</v>
      </c>
    </row>
    <row r="6059">
      <c r="A6059" s="160" t="n">
        <v>43801</v>
      </c>
      <c r="B6059" s="9" t="n">
        <v>4.03</v>
      </c>
    </row>
    <row r="6060">
      <c r="A6060" s="160" t="n">
        <v>43802</v>
      </c>
      <c r="B6060" s="9" t="n">
        <v>4.14</v>
      </c>
    </row>
    <row r="6061">
      <c r="A6061" s="160" t="n">
        <v>43803</v>
      </c>
      <c r="B6061" s="9" t="n">
        <v>4.02</v>
      </c>
    </row>
    <row r="6062">
      <c r="A6062" s="160" t="n">
        <v>43804</v>
      </c>
      <c r="B6062" s="9" t="n">
        <v>4</v>
      </c>
    </row>
    <row r="6063">
      <c r="A6063" s="160" t="n">
        <v>43805</v>
      </c>
      <c r="B6063" s="9" t="n">
        <v>3.89</v>
      </c>
    </row>
    <row r="6064">
      <c r="A6064" s="160" t="n">
        <v>43808</v>
      </c>
      <c r="B6064" s="9" t="n">
        <v>3.88</v>
      </c>
    </row>
    <row r="6065">
      <c r="A6065" s="160" t="n">
        <v>43809</v>
      </c>
      <c r="B6065" s="9" t="n">
        <v>3.84</v>
      </c>
    </row>
    <row r="6066">
      <c r="A6066" s="160" t="n">
        <v>43810</v>
      </c>
      <c r="B6066" s="9" t="n">
        <v>3.83</v>
      </c>
    </row>
    <row r="6067">
      <c r="A6067" s="160" t="n">
        <v>43811</v>
      </c>
      <c r="B6067" s="9" t="n">
        <v>3.7</v>
      </c>
    </row>
    <row r="6068">
      <c r="A6068" s="160" t="n">
        <v>43812</v>
      </c>
      <c r="B6068" s="9" t="n">
        <v>3.71</v>
      </c>
    </row>
    <row r="6069">
      <c r="A6069" s="160" t="n">
        <v>43815</v>
      </c>
      <c r="B6069" s="9" t="n">
        <v>3.62</v>
      </c>
    </row>
    <row r="6070">
      <c r="A6070" s="160" t="n">
        <v>43816</v>
      </c>
      <c r="B6070" s="9" t="n">
        <v>3.58</v>
      </c>
    </row>
    <row r="6071">
      <c r="A6071" s="160" t="n">
        <v>43817</v>
      </c>
      <c r="B6071" s="9" t="n">
        <v>3.51</v>
      </c>
    </row>
    <row r="6072">
      <c r="A6072" s="160" t="n">
        <v>43818</v>
      </c>
      <c r="B6072" s="9" t="n">
        <v>3.54</v>
      </c>
    </row>
    <row r="6073">
      <c r="A6073" s="160" t="n">
        <v>43819</v>
      </c>
      <c r="B6073" s="9" t="n">
        <v>3.53</v>
      </c>
    </row>
    <row r="6074">
      <c r="A6074" s="160" t="n">
        <v>43822</v>
      </c>
      <c r="B6074" s="9" t="n">
        <v>3.52</v>
      </c>
    </row>
    <row r="6075">
      <c r="A6075" s="160" t="n">
        <v>43823</v>
      </c>
      <c r="B6075" s="9" t="n">
        <v>3.53</v>
      </c>
    </row>
    <row r="6076">
      <c r="A6076" s="160" t="n">
        <v>43824</v>
      </c>
    </row>
    <row r="6077">
      <c r="A6077" s="160" t="n">
        <v>43825</v>
      </c>
      <c r="B6077" s="9" t="n">
        <v>3.53</v>
      </c>
    </row>
    <row r="6078">
      <c r="A6078" s="160" t="n">
        <v>43826</v>
      </c>
      <c r="B6078" s="9" t="n">
        <v>3.56</v>
      </c>
    </row>
    <row r="6079">
      <c r="A6079" s="160" t="n">
        <v>43829</v>
      </c>
      <c r="B6079" s="9" t="n">
        <v>3.6</v>
      </c>
    </row>
    <row r="6080">
      <c r="A6080" s="160" t="n">
        <v>43830</v>
      </c>
      <c r="B6080" s="9" t="n">
        <v>3.6</v>
      </c>
    </row>
    <row r="6081">
      <c r="A6081" s="160" t="n">
        <v>43831</v>
      </c>
    </row>
    <row r="6082">
      <c r="A6082" s="160" t="n">
        <v>43832</v>
      </c>
      <c r="B6082" s="9" t="n">
        <v>3.56</v>
      </c>
    </row>
    <row r="6083">
      <c r="A6083" s="160" t="n">
        <v>43833</v>
      </c>
      <c r="B6083" s="9" t="n">
        <v>3.61</v>
      </c>
    </row>
    <row r="6084">
      <c r="A6084" s="160" t="n">
        <v>43836</v>
      </c>
      <c r="B6084" s="9" t="n">
        <v>3.57</v>
      </c>
    </row>
    <row r="6085">
      <c r="A6085" s="160" t="n">
        <v>43837</v>
      </c>
      <c r="B6085" s="9" t="n">
        <v>3.54</v>
      </c>
    </row>
    <row r="6086">
      <c r="A6086" s="160" t="n">
        <v>43838</v>
      </c>
      <c r="B6086" s="9" t="n">
        <v>3.5</v>
      </c>
    </row>
    <row r="6087">
      <c r="A6087" s="160" t="n">
        <v>43839</v>
      </c>
      <c r="B6087" s="9" t="n">
        <v>3.49</v>
      </c>
    </row>
    <row r="6088">
      <c r="A6088" s="160" t="n">
        <v>43840</v>
      </c>
      <c r="B6088" s="9" t="n">
        <v>3.48</v>
      </c>
    </row>
    <row r="6089">
      <c r="A6089" s="160" t="n">
        <v>43843</v>
      </c>
      <c r="B6089" s="9" t="n">
        <v>3.48</v>
      </c>
    </row>
    <row r="6090">
      <c r="A6090" s="160" t="n">
        <v>43844</v>
      </c>
      <c r="B6090" s="9" t="n">
        <v>3.45</v>
      </c>
    </row>
    <row r="6091">
      <c r="A6091" s="160" t="n">
        <v>43845</v>
      </c>
      <c r="B6091" s="9" t="n">
        <v>3.44</v>
      </c>
    </row>
    <row r="6092">
      <c r="A6092" s="160" t="n">
        <v>43846</v>
      </c>
      <c r="B6092" s="9" t="n">
        <v>3.42</v>
      </c>
    </row>
    <row r="6093">
      <c r="A6093" s="160" t="n">
        <v>43847</v>
      </c>
      <c r="B6093" s="9" t="n">
        <v>3.39</v>
      </c>
    </row>
    <row r="6094">
      <c r="A6094" s="160" t="n">
        <v>43850</v>
      </c>
      <c r="B6094" s="9" t="n">
        <v>3.38</v>
      </c>
    </row>
    <row r="6095">
      <c r="A6095" s="160" t="n">
        <v>43851</v>
      </c>
      <c r="B6095" s="9" t="n">
        <v>3.47</v>
      </c>
    </row>
    <row r="6096">
      <c r="A6096" s="160" t="n">
        <v>43852</v>
      </c>
      <c r="B6096" s="9" t="n">
        <v>3.49</v>
      </c>
    </row>
    <row r="6097">
      <c r="A6097" s="160" t="n">
        <v>43853</v>
      </c>
      <c r="B6097" s="9" t="n">
        <v>3.58</v>
      </c>
    </row>
    <row r="6098">
      <c r="A6098" s="160" t="n">
        <v>43854</v>
      </c>
      <c r="B6098" s="9" t="n">
        <v>3.68</v>
      </c>
    </row>
    <row r="6099">
      <c r="A6099" s="160" t="n">
        <v>43857</v>
      </c>
      <c r="B6099" s="9" t="n">
        <v>4.03</v>
      </c>
    </row>
    <row r="6100">
      <c r="A6100" s="160" t="n">
        <v>43858</v>
      </c>
      <c r="B6100" s="9" t="n">
        <v>3.86</v>
      </c>
    </row>
    <row r="6101">
      <c r="A6101" s="160" t="n">
        <v>43859</v>
      </c>
      <c r="B6101" s="9" t="n">
        <v>3.83</v>
      </c>
    </row>
    <row r="6102">
      <c r="A6102" s="160" t="n">
        <v>43860</v>
      </c>
      <c r="B6102" s="9" t="n">
        <v>3.95</v>
      </c>
    </row>
    <row r="6103">
      <c r="A6103" s="160" t="n">
        <v>43861</v>
      </c>
      <c r="B6103" s="9" t="n">
        <v>4.03</v>
      </c>
    </row>
    <row r="6104">
      <c r="A6104" s="160" t="n">
        <v>43864</v>
      </c>
      <c r="B6104" s="9" t="n">
        <v>3.97</v>
      </c>
    </row>
    <row r="6105">
      <c r="A6105" s="160" t="n">
        <v>43865</v>
      </c>
      <c r="B6105" s="9" t="n">
        <v>3.85</v>
      </c>
    </row>
    <row r="6106">
      <c r="A6106" s="160" t="n">
        <v>43866</v>
      </c>
      <c r="B6106" s="9" t="n">
        <v>3.75</v>
      </c>
    </row>
    <row r="6107">
      <c r="A6107" s="160" t="n">
        <v>43867</v>
      </c>
      <c r="B6107" s="9" t="n">
        <v>3.7</v>
      </c>
    </row>
    <row r="6108">
      <c r="A6108" s="160" t="n">
        <v>43868</v>
      </c>
      <c r="B6108" s="9" t="n">
        <v>3.75</v>
      </c>
    </row>
    <row r="6109">
      <c r="A6109" s="160" t="n">
        <v>43871</v>
      </c>
      <c r="B6109" s="9" t="n">
        <v>3.75</v>
      </c>
    </row>
    <row r="6110">
      <c r="A6110" s="160" t="n">
        <v>43872</v>
      </c>
      <c r="B6110" s="9" t="n">
        <v>3.65</v>
      </c>
    </row>
    <row r="6111">
      <c r="A6111" s="160" t="n">
        <v>43873</v>
      </c>
      <c r="B6111" s="9" t="n">
        <v>3.59</v>
      </c>
    </row>
    <row r="6112">
      <c r="A6112" s="160" t="n">
        <v>43874</v>
      </c>
      <c r="B6112" s="9" t="n">
        <v>3.57</v>
      </c>
    </row>
    <row r="6113">
      <c r="A6113" s="160" t="n">
        <v>43875</v>
      </c>
      <c r="B6113" s="9" t="n">
        <v>3.56</v>
      </c>
    </row>
    <row r="6114">
      <c r="A6114" s="160" t="n">
        <v>43878</v>
      </c>
      <c r="B6114" s="9" t="n">
        <v>3.56</v>
      </c>
    </row>
    <row r="6115">
      <c r="A6115" s="160" t="n">
        <v>43879</v>
      </c>
      <c r="B6115" s="9" t="n">
        <v>3.61</v>
      </c>
    </row>
    <row r="6116">
      <c r="A6116" s="160" t="n">
        <v>43880</v>
      </c>
      <c r="B6116" s="9" t="n">
        <v>3.57</v>
      </c>
    </row>
    <row r="6117">
      <c r="A6117" s="160" t="n">
        <v>43881</v>
      </c>
      <c r="B6117" s="9" t="n">
        <v>3.62</v>
      </c>
    </row>
    <row r="6118">
      <c r="A6118" s="160" t="n">
        <v>43882</v>
      </c>
      <c r="B6118" s="9" t="n">
        <v>3.66</v>
      </c>
    </row>
    <row r="6119">
      <c r="A6119" s="160" t="n">
        <v>43885</v>
      </c>
      <c r="B6119" s="9" t="n">
        <v>4.03</v>
      </c>
    </row>
    <row r="6120">
      <c r="A6120" s="160" t="n">
        <v>43886</v>
      </c>
      <c r="B6120" s="9" t="n">
        <v>4.18</v>
      </c>
    </row>
    <row r="6121">
      <c r="A6121" s="160" t="n">
        <v>43887</v>
      </c>
      <c r="B6121" s="9" t="n">
        <v>4.27</v>
      </c>
    </row>
    <row r="6122">
      <c r="A6122" s="160" t="n">
        <v>43888</v>
      </c>
      <c r="B6122" s="9" t="n">
        <v>4.62</v>
      </c>
    </row>
    <row r="6123">
      <c r="A6123" s="160" t="n">
        <v>43889</v>
      </c>
      <c r="B6123" s="9" t="n">
        <v>5.04</v>
      </c>
    </row>
    <row r="6124">
      <c r="A6124" s="160" t="n">
        <v>43890</v>
      </c>
      <c r="B6124" s="9" t="n">
        <v>5.06</v>
      </c>
    </row>
    <row r="6125">
      <c r="A6125" s="160" t="n">
        <v>43892</v>
      </c>
      <c r="B6125" s="9" t="n">
        <v>4.97</v>
      </c>
    </row>
    <row r="6126">
      <c r="A6126" s="160" t="n">
        <v>43893</v>
      </c>
      <c r="B6126" s="9" t="n">
        <v>4.84</v>
      </c>
    </row>
    <row r="6127">
      <c r="A6127" s="160" t="n">
        <v>43894</v>
      </c>
      <c r="B6127" s="9" t="n">
        <v>4.75</v>
      </c>
    </row>
    <row r="6128">
      <c r="A6128" s="160" t="n">
        <v>43895</v>
      </c>
      <c r="B6128" s="9" t="n">
        <v>5.05</v>
      </c>
    </row>
    <row r="6129">
      <c r="A6129" s="160" t="n">
        <v>43896</v>
      </c>
      <c r="B6129" s="9" t="n">
        <v>5.64</v>
      </c>
    </row>
    <row r="6130">
      <c r="A6130" s="160" t="n">
        <v>43899</v>
      </c>
      <c r="B6130" s="9" t="n">
        <v>6.68</v>
      </c>
    </row>
    <row r="6131">
      <c r="A6131" s="160" t="n">
        <v>43900</v>
      </c>
      <c r="B6131" s="9" t="n">
        <v>6.38</v>
      </c>
    </row>
    <row r="6132">
      <c r="A6132" s="160" t="n">
        <v>43901</v>
      </c>
      <c r="B6132" s="9" t="n">
        <v>6.61</v>
      </c>
    </row>
    <row r="6133">
      <c r="A6133" s="160" t="n">
        <v>43902</v>
      </c>
      <c r="B6133" s="9" t="n">
        <v>7.42</v>
      </c>
    </row>
    <row r="6134">
      <c r="A6134" s="160" t="n">
        <v>43903</v>
      </c>
      <c r="B6134" s="9" t="n">
        <v>7.31</v>
      </c>
    </row>
    <row r="6135">
      <c r="A6135" s="160" t="n">
        <v>43906</v>
      </c>
      <c r="B6135" s="9" t="n">
        <v>8.380000000000001</v>
      </c>
    </row>
    <row r="6136">
      <c r="A6136" s="160" t="n">
        <v>43907</v>
      </c>
      <c r="B6136" s="9" t="n">
        <v>8.41</v>
      </c>
    </row>
    <row r="6137">
      <c r="A6137" s="160" t="n">
        <v>43908</v>
      </c>
      <c r="B6137" s="9" t="n">
        <v>9.039999999999999</v>
      </c>
    </row>
    <row r="6138">
      <c r="A6138" s="160" t="n">
        <v>43909</v>
      </c>
      <c r="B6138" s="9" t="n">
        <v>9.82</v>
      </c>
    </row>
    <row r="6139">
      <c r="A6139" s="160" t="n">
        <v>43910</v>
      </c>
      <c r="B6139" s="9" t="n">
        <v>10.09</v>
      </c>
    </row>
    <row r="6140">
      <c r="A6140" s="160" t="n">
        <v>43913</v>
      </c>
      <c r="B6140" s="9" t="n">
        <v>10.87</v>
      </c>
    </row>
    <row r="6141">
      <c r="A6141" s="160" t="n">
        <v>43914</v>
      </c>
      <c r="B6141" s="9" t="n">
        <v>10.55</v>
      </c>
    </row>
    <row r="6142">
      <c r="A6142" s="160" t="n">
        <v>43915</v>
      </c>
      <c r="B6142" s="9" t="n">
        <v>10.11</v>
      </c>
    </row>
    <row r="6143">
      <c r="A6143" s="160" t="n">
        <v>43916</v>
      </c>
      <c r="B6143" s="9" t="n">
        <v>9.289999999999999</v>
      </c>
    </row>
    <row r="6144">
      <c r="A6144" s="160" t="n">
        <v>43917</v>
      </c>
      <c r="B6144" s="9" t="n">
        <v>8.99</v>
      </c>
    </row>
    <row r="6145">
      <c r="A6145" s="160" t="n">
        <v>43920</v>
      </c>
      <c r="B6145" s="9" t="n">
        <v>8.82</v>
      </c>
    </row>
    <row r="6146">
      <c r="A6146" s="160" t="n">
        <v>43921</v>
      </c>
      <c r="B6146" s="9" t="n">
        <v>8.77</v>
      </c>
    </row>
    <row r="6147">
      <c r="A6147" s="160" t="n">
        <v>43922</v>
      </c>
      <c r="B6147" s="9" t="n">
        <v>9.109999999999999</v>
      </c>
    </row>
    <row r="6148">
      <c r="A6148" s="160" t="n">
        <v>43923</v>
      </c>
      <c r="B6148" s="9" t="n">
        <v>9.17</v>
      </c>
    </row>
    <row r="6149">
      <c r="A6149" s="160" t="n">
        <v>43924</v>
      </c>
      <c r="B6149" s="9" t="n">
        <v>9.43</v>
      </c>
    </row>
    <row r="6150">
      <c r="A6150" s="160" t="n">
        <v>43927</v>
      </c>
      <c r="B6150" s="9" t="n">
        <v>9.26</v>
      </c>
    </row>
    <row r="6151">
      <c r="A6151" s="160" t="n">
        <v>43928</v>
      </c>
      <c r="B6151" s="9" t="n">
        <v>8.880000000000001</v>
      </c>
    </row>
    <row r="6152">
      <c r="A6152" s="160" t="n">
        <v>43929</v>
      </c>
      <c r="B6152" s="9" t="n">
        <v>8.81</v>
      </c>
    </row>
    <row r="6153">
      <c r="A6153" s="160" t="n">
        <v>43930</v>
      </c>
      <c r="B6153" s="9" t="n">
        <v>7.96</v>
      </c>
    </row>
    <row r="6154">
      <c r="A6154" s="160" t="n">
        <v>43931</v>
      </c>
    </row>
    <row r="6155">
      <c r="A6155" s="160" t="n">
        <v>43934</v>
      </c>
      <c r="B6155" s="9" t="n">
        <v>7.7</v>
      </c>
    </row>
    <row r="6156">
      <c r="A6156" s="160" t="n">
        <v>43935</v>
      </c>
      <c r="B6156" s="9" t="n">
        <v>7.35</v>
      </c>
    </row>
    <row r="6157">
      <c r="A6157" s="160" t="n">
        <v>43936</v>
      </c>
      <c r="B6157" s="9" t="n">
        <v>7.64</v>
      </c>
    </row>
    <row r="6158">
      <c r="A6158" s="160" t="n">
        <v>43937</v>
      </c>
      <c r="B6158" s="9" t="n">
        <v>7.58</v>
      </c>
    </row>
    <row r="6159">
      <c r="A6159" s="160" t="n">
        <v>43938</v>
      </c>
      <c r="B6159" s="9" t="n">
        <v>7.31</v>
      </c>
    </row>
    <row r="6160">
      <c r="A6160" s="160" t="n">
        <v>43941</v>
      </c>
      <c r="B6160" s="9" t="n">
        <v>7.52</v>
      </c>
    </row>
    <row r="6161">
      <c r="A6161" s="160" t="n">
        <v>43942</v>
      </c>
      <c r="B6161" s="9" t="n">
        <v>7.9</v>
      </c>
    </row>
    <row r="6162">
      <c r="A6162" s="160" t="n">
        <v>43943</v>
      </c>
      <c r="B6162" s="9" t="n">
        <v>7.85</v>
      </c>
    </row>
    <row r="6163">
      <c r="A6163" s="160" t="n">
        <v>43944</v>
      </c>
      <c r="B6163" s="9" t="n">
        <v>7.87</v>
      </c>
    </row>
    <row r="6164">
      <c r="A6164" s="160" t="n">
        <v>43945</v>
      </c>
      <c r="B6164" s="9" t="n">
        <v>8.029999999999999</v>
      </c>
    </row>
    <row r="6165">
      <c r="A6165" s="160" t="n">
        <v>43948</v>
      </c>
      <c r="B6165" s="9" t="n">
        <v>8.01</v>
      </c>
    </row>
    <row r="6166">
      <c r="A6166" s="160" t="n">
        <v>43949</v>
      </c>
      <c r="B6166" s="9" t="n">
        <v>8.02</v>
      </c>
    </row>
    <row r="6167">
      <c r="A6167" s="160" t="n">
        <v>43950</v>
      </c>
      <c r="B6167" s="9" t="n">
        <v>7.87</v>
      </c>
    </row>
    <row r="6168">
      <c r="A6168" s="160" t="n">
        <v>43951</v>
      </c>
      <c r="B6168" s="9" t="n">
        <v>7.63</v>
      </c>
    </row>
    <row r="6169">
      <c r="A6169" s="160" t="n">
        <v>43952</v>
      </c>
      <c r="B6169" s="9" t="n">
        <v>7.7</v>
      </c>
    </row>
    <row r="6170">
      <c r="A6170" s="160" t="n">
        <v>43955</v>
      </c>
      <c r="B6170" s="9" t="n">
        <v>7.79</v>
      </c>
    </row>
    <row r="6171">
      <c r="A6171" s="160" t="n">
        <v>43956</v>
      </c>
      <c r="B6171" s="9" t="n">
        <v>7.6</v>
      </c>
    </row>
    <row r="6172">
      <c r="A6172" s="160" t="n">
        <v>43957</v>
      </c>
      <c r="B6172" s="9" t="n">
        <v>7.6</v>
      </c>
    </row>
    <row r="6173">
      <c r="A6173" s="160" t="n">
        <v>43958</v>
      </c>
      <c r="B6173" s="9" t="n">
        <v>7.6</v>
      </c>
    </row>
    <row r="6174">
      <c r="A6174" s="160" t="n">
        <v>43959</v>
      </c>
      <c r="B6174" s="9" t="n">
        <v>7.52</v>
      </c>
    </row>
    <row r="6175">
      <c r="A6175" s="160" t="n">
        <v>43962</v>
      </c>
      <c r="B6175" s="9" t="n">
        <v>7.51</v>
      </c>
    </row>
    <row r="6176">
      <c r="A6176" s="160" t="n">
        <v>43963</v>
      </c>
      <c r="B6176" s="9" t="n">
        <v>7.42</v>
      </c>
    </row>
    <row r="6177">
      <c r="A6177" s="160" t="n">
        <v>43964</v>
      </c>
      <c r="B6177" s="9" t="n">
        <v>7.61</v>
      </c>
    </row>
    <row r="6178">
      <c r="A6178" s="160" t="n">
        <v>43965</v>
      </c>
      <c r="B6178" s="9" t="n">
        <v>7.77</v>
      </c>
    </row>
    <row r="6179">
      <c r="A6179" s="160" t="n">
        <v>43966</v>
      </c>
      <c r="B6179" s="9" t="n">
        <v>7.78</v>
      </c>
    </row>
    <row r="6180">
      <c r="A6180" s="160" t="n">
        <v>43969</v>
      </c>
      <c r="B6180" s="9" t="n">
        <v>7.41</v>
      </c>
    </row>
    <row r="6181">
      <c r="A6181" s="160" t="n">
        <v>43970</v>
      </c>
      <c r="B6181" s="9" t="n">
        <v>7.35</v>
      </c>
    </row>
    <row r="6182">
      <c r="A6182" s="160" t="n">
        <v>43971</v>
      </c>
      <c r="B6182" s="9" t="n">
        <v>7.16</v>
      </c>
    </row>
    <row r="6183">
      <c r="A6183" s="160" t="n">
        <v>43972</v>
      </c>
      <c r="B6183" s="9" t="n">
        <v>7.08</v>
      </c>
    </row>
    <row r="6184">
      <c r="A6184" s="160" t="n">
        <v>43973</v>
      </c>
      <c r="B6184" s="9" t="n">
        <v>7.06</v>
      </c>
    </row>
    <row r="6185">
      <c r="A6185" s="160" t="n">
        <v>43976</v>
      </c>
      <c r="B6185" s="9" t="n">
        <v>7.06</v>
      </c>
    </row>
    <row r="6186">
      <c r="A6186" s="160" t="n">
        <v>43977</v>
      </c>
      <c r="B6186" s="9" t="n">
        <v>6.75</v>
      </c>
    </row>
    <row r="6187">
      <c r="A6187" s="160" t="n">
        <v>43978</v>
      </c>
      <c r="B6187" s="9" t="n">
        <v>6.7</v>
      </c>
    </row>
    <row r="6188">
      <c r="A6188" s="160" t="n">
        <v>43979</v>
      </c>
      <c r="B6188" s="9" t="n">
        <v>6.6</v>
      </c>
    </row>
    <row r="6189">
      <c r="A6189" s="160" t="n">
        <v>43980</v>
      </c>
      <c r="B6189" s="9" t="n">
        <v>6.71</v>
      </c>
    </row>
    <row r="6190">
      <c r="A6190" s="160" t="n">
        <v>43982</v>
      </c>
      <c r="B6190" s="9" t="n">
        <v>6.54</v>
      </c>
    </row>
    <row r="6191">
      <c r="A6191" s="160" t="n">
        <v>43983</v>
      </c>
      <c r="B6191" s="9" t="n">
        <v>6.43</v>
      </c>
    </row>
    <row r="6192">
      <c r="A6192" s="160" t="n">
        <v>43984</v>
      </c>
      <c r="B6192" s="9" t="n">
        <v>6.18</v>
      </c>
    </row>
    <row r="6193">
      <c r="A6193" s="160" t="n">
        <v>43985</v>
      </c>
      <c r="B6193" s="9" t="n">
        <v>5.8</v>
      </c>
    </row>
    <row r="6194">
      <c r="A6194" s="160" t="n">
        <v>43986</v>
      </c>
      <c r="B6194" s="9" t="n">
        <v>5.83</v>
      </c>
    </row>
    <row r="6195">
      <c r="A6195" s="160" t="n">
        <v>43987</v>
      </c>
      <c r="B6195" s="9" t="n">
        <v>5.5</v>
      </c>
    </row>
    <row r="6196">
      <c r="A6196" s="160" t="n">
        <v>43990</v>
      </c>
      <c r="B6196" s="9" t="n">
        <v>5.51</v>
      </c>
    </row>
    <row r="6197">
      <c r="A6197" s="160" t="n">
        <v>43991</v>
      </c>
      <c r="B6197" s="9" t="n">
        <v>5.75</v>
      </c>
    </row>
    <row r="6198">
      <c r="A6198" s="160" t="n">
        <v>43992</v>
      </c>
      <c r="B6198" s="9" t="n">
        <v>5.92</v>
      </c>
    </row>
    <row r="6199">
      <c r="A6199" s="160" t="n">
        <v>43993</v>
      </c>
      <c r="B6199" s="9" t="n">
        <v>6.4</v>
      </c>
    </row>
    <row r="6200">
      <c r="A6200" s="160" t="n">
        <v>43994</v>
      </c>
      <c r="B6200" s="9" t="n">
        <v>6.28</v>
      </c>
    </row>
    <row r="6201">
      <c r="A6201" s="160" t="n">
        <v>43997</v>
      </c>
      <c r="B6201" s="9" t="n">
        <v>6.25</v>
      </c>
    </row>
    <row r="6202">
      <c r="A6202" s="160" t="n">
        <v>43998</v>
      </c>
      <c r="B6202" s="9" t="n">
        <v>5.78</v>
      </c>
    </row>
    <row r="6203">
      <c r="A6203" s="160" t="n">
        <v>43999</v>
      </c>
      <c r="B6203" s="9" t="n">
        <v>5.85</v>
      </c>
    </row>
    <row r="6204">
      <c r="A6204" s="160" t="n">
        <v>44000</v>
      </c>
      <c r="B6204" s="9" t="n">
        <v>6.01</v>
      </c>
    </row>
    <row r="6205">
      <c r="A6205" s="160" t="n">
        <v>44001</v>
      </c>
      <c r="B6205" s="9" t="n">
        <v>6.02</v>
      </c>
    </row>
    <row r="6206">
      <c r="A6206" s="160" t="n">
        <v>44004</v>
      </c>
      <c r="B6206" s="9" t="n">
        <v>6.03</v>
      </c>
    </row>
    <row r="6207">
      <c r="A6207" s="160" t="n">
        <v>44005</v>
      </c>
      <c r="B6207" s="9" t="n">
        <v>6.02</v>
      </c>
    </row>
    <row r="6208">
      <c r="A6208" s="160" t="n">
        <v>44006</v>
      </c>
      <c r="B6208" s="9" t="n">
        <v>6.23</v>
      </c>
    </row>
    <row r="6209">
      <c r="A6209" s="160" t="n">
        <v>44007</v>
      </c>
      <c r="B6209" s="9" t="n">
        <v>6.3</v>
      </c>
    </row>
    <row r="6210">
      <c r="A6210" s="160" t="n">
        <v>44008</v>
      </c>
      <c r="B6210" s="9" t="n">
        <v>6.41</v>
      </c>
    </row>
    <row r="6211">
      <c r="A6211" s="160" t="n">
        <v>44011</v>
      </c>
      <c r="B6211" s="9" t="n">
        <v>6.52</v>
      </c>
    </row>
    <row r="6212">
      <c r="A6212" s="160" t="n">
        <v>44012</v>
      </c>
      <c r="B6212" s="9" t="n">
        <v>6.44</v>
      </c>
    </row>
    <row r="6213">
      <c r="A6213" s="160" t="n">
        <v>44013</v>
      </c>
      <c r="B6213" s="9" t="n">
        <v>6.33</v>
      </c>
    </row>
    <row r="6214">
      <c r="A6214" s="160" t="n">
        <v>44014</v>
      </c>
      <c r="B6214" s="9" t="n">
        <v>6.17</v>
      </c>
    </row>
    <row r="6215">
      <c r="A6215" s="160" t="n">
        <v>44015</v>
      </c>
      <c r="B6215" s="9" t="n">
        <v>6.17</v>
      </c>
    </row>
    <row r="6216">
      <c r="A6216" s="160" t="n">
        <v>44018</v>
      </c>
      <c r="B6216" s="9" t="n">
        <v>6.03</v>
      </c>
    </row>
    <row r="6217">
      <c r="A6217" s="160" t="n">
        <v>44019</v>
      </c>
      <c r="B6217" s="9" t="n">
        <v>6.04</v>
      </c>
    </row>
    <row r="6218">
      <c r="A6218" s="160" t="n">
        <v>44020</v>
      </c>
      <c r="B6218" s="9" t="n">
        <v>6.06</v>
      </c>
    </row>
    <row r="6219">
      <c r="A6219" s="160" t="n">
        <v>44021</v>
      </c>
      <c r="B6219" s="9" t="n">
        <v>6.14</v>
      </c>
    </row>
    <row r="6220">
      <c r="A6220" s="160" t="n">
        <v>44022</v>
      </c>
      <c r="B6220" s="9" t="n">
        <v>6.14</v>
      </c>
    </row>
    <row r="6221">
      <c r="A6221" s="160" t="n">
        <v>44025</v>
      </c>
      <c r="B6221" s="9" t="n">
        <v>6.01</v>
      </c>
    </row>
    <row r="6222">
      <c r="A6222" s="160" t="n">
        <v>44026</v>
      </c>
      <c r="B6222" s="9" t="n">
        <v>6.03</v>
      </c>
    </row>
    <row r="6223">
      <c r="A6223" s="160" t="n">
        <v>44027</v>
      </c>
      <c r="B6223" s="9" t="n">
        <v>5.81</v>
      </c>
    </row>
    <row r="6224">
      <c r="A6224" s="160" t="n">
        <v>44028</v>
      </c>
      <c r="B6224" s="9" t="n">
        <v>5.76</v>
      </c>
    </row>
    <row r="6225">
      <c r="A6225" s="160" t="n">
        <v>44029</v>
      </c>
      <c r="B6225" s="9" t="n">
        <v>5.74</v>
      </c>
    </row>
    <row r="6226">
      <c r="A6226" s="160" t="n">
        <v>44032</v>
      </c>
      <c r="B6226" s="9" t="n">
        <v>5.54</v>
      </c>
    </row>
    <row r="6227">
      <c r="A6227" s="160" t="n">
        <v>44033</v>
      </c>
      <c r="B6227" s="9" t="n">
        <v>5.33</v>
      </c>
    </row>
    <row r="6228">
      <c r="A6228" s="160" t="n">
        <v>44034</v>
      </c>
      <c r="B6228" s="9" t="n">
        <v>5.28</v>
      </c>
    </row>
    <row r="6229">
      <c r="A6229" s="160" t="n">
        <v>44035</v>
      </c>
      <c r="B6229" s="9" t="n">
        <v>5.26</v>
      </c>
    </row>
    <row r="6230">
      <c r="A6230" s="160" t="n">
        <v>44036</v>
      </c>
      <c r="B6230" s="9" t="n">
        <v>5.29</v>
      </c>
    </row>
    <row r="6231">
      <c r="A6231" s="160" t="n">
        <v>44039</v>
      </c>
      <c r="B6231" s="9" t="n">
        <v>5.24</v>
      </c>
    </row>
    <row r="6232">
      <c r="A6232" s="160" t="n">
        <v>44040</v>
      </c>
      <c r="B6232" s="9" t="n">
        <v>5.27</v>
      </c>
    </row>
    <row r="6233">
      <c r="A6233" s="160" t="n">
        <v>44041</v>
      </c>
      <c r="B6233" s="9" t="n">
        <v>5.15</v>
      </c>
    </row>
    <row r="6234">
      <c r="A6234" s="160" t="n">
        <v>44042</v>
      </c>
      <c r="B6234" s="9" t="n">
        <v>5.14</v>
      </c>
    </row>
    <row r="6235">
      <c r="A6235" s="160" t="n">
        <v>44043</v>
      </c>
      <c r="B6235" s="9" t="n">
        <v>5.16</v>
      </c>
    </row>
    <row r="6236">
      <c r="A6236" s="160" t="n">
        <v>44046</v>
      </c>
      <c r="B6236" s="9" t="n">
        <v>5.08</v>
      </c>
    </row>
    <row r="6237">
      <c r="A6237" s="160" t="n">
        <v>44047</v>
      </c>
      <c r="B6237" s="9" t="n">
        <v>5.13</v>
      </c>
    </row>
    <row r="6238">
      <c r="A6238" s="160" t="n">
        <v>44048</v>
      </c>
      <c r="B6238" s="9" t="n">
        <v>5.04</v>
      </c>
    </row>
    <row r="6239">
      <c r="A6239" s="160" t="n">
        <v>44049</v>
      </c>
      <c r="B6239" s="9" t="n">
        <v>5.06</v>
      </c>
    </row>
    <row r="6240">
      <c r="A6240" s="160" t="n">
        <v>44050</v>
      </c>
      <c r="B6240" s="9" t="n">
        <v>5.06</v>
      </c>
    </row>
    <row r="6241">
      <c r="A6241" s="160" t="n">
        <v>44053</v>
      </c>
      <c r="B6241" s="9" t="n">
        <v>5.09</v>
      </c>
    </row>
    <row r="6242">
      <c r="A6242" s="160" t="n">
        <v>44054</v>
      </c>
      <c r="B6242" s="9" t="n">
        <v>5.03</v>
      </c>
    </row>
    <row r="6243">
      <c r="A6243" s="160" t="n">
        <v>44055</v>
      </c>
      <c r="B6243" s="9" t="n">
        <v>5.1</v>
      </c>
    </row>
    <row r="6244">
      <c r="A6244" s="160" t="n">
        <v>44056</v>
      </c>
      <c r="B6244" s="9" t="n">
        <v>5.16</v>
      </c>
    </row>
    <row r="6245">
      <c r="A6245" s="160" t="n">
        <v>44057</v>
      </c>
      <c r="B6245" s="9" t="n">
        <v>5.26</v>
      </c>
    </row>
    <row r="6246">
      <c r="A6246" s="160" t="n">
        <v>44060</v>
      </c>
      <c r="B6246" s="9" t="n">
        <v>5.29</v>
      </c>
    </row>
    <row r="6247">
      <c r="A6247" s="160" t="n">
        <v>44061</v>
      </c>
      <c r="B6247" s="9" t="n">
        <v>5.26</v>
      </c>
    </row>
    <row r="6248">
      <c r="A6248" s="160" t="n">
        <v>44062</v>
      </c>
      <c r="B6248" s="9" t="n">
        <v>5.25</v>
      </c>
    </row>
    <row r="6249">
      <c r="A6249" s="160" t="n">
        <v>44063</v>
      </c>
      <c r="B6249" s="9" t="n">
        <v>5.28</v>
      </c>
    </row>
    <row r="6250">
      <c r="A6250" s="160" t="n">
        <v>44064</v>
      </c>
      <c r="B6250" s="9" t="n">
        <v>5.25</v>
      </c>
    </row>
    <row r="6251">
      <c r="A6251" s="160" t="n">
        <v>44067</v>
      </c>
      <c r="B6251" s="9" t="n">
        <v>5.17</v>
      </c>
    </row>
    <row r="6252">
      <c r="A6252" s="160" t="n">
        <v>44068</v>
      </c>
      <c r="B6252" s="9" t="n">
        <v>5.07</v>
      </c>
    </row>
    <row r="6253">
      <c r="A6253" s="160" t="n">
        <v>44069</v>
      </c>
      <c r="B6253" s="9" t="n">
        <v>5.02</v>
      </c>
    </row>
    <row r="6254">
      <c r="A6254" s="160" t="n">
        <v>44070</v>
      </c>
      <c r="B6254" s="9" t="n">
        <v>4.98</v>
      </c>
    </row>
    <row r="6255">
      <c r="A6255" s="160" t="n">
        <v>44071</v>
      </c>
      <c r="B6255" s="9" t="n">
        <v>5</v>
      </c>
    </row>
    <row r="6256">
      <c r="A6256" s="160" t="n">
        <v>44074</v>
      </c>
      <c r="B6256" s="9" t="n">
        <v>5.02</v>
      </c>
    </row>
    <row r="6257">
      <c r="A6257" s="160" t="n">
        <v>44075</v>
      </c>
      <c r="B6257" s="9" t="n">
        <v>4.97</v>
      </c>
    </row>
    <row r="6258">
      <c r="A6258" s="160" t="n">
        <v>44076</v>
      </c>
      <c r="B6258" s="9" t="n">
        <v>4.93</v>
      </c>
    </row>
    <row r="6259">
      <c r="A6259" s="160" t="n">
        <v>44077</v>
      </c>
      <c r="B6259" s="9" t="n">
        <v>5.04</v>
      </c>
    </row>
    <row r="6260">
      <c r="A6260" s="160" t="n">
        <v>44078</v>
      </c>
      <c r="B6260" s="9" t="n">
        <v>5.13</v>
      </c>
    </row>
    <row r="6261">
      <c r="A6261" s="160" t="n">
        <v>44081</v>
      </c>
      <c r="B6261" s="9" t="n">
        <v>5.13</v>
      </c>
    </row>
    <row r="6262">
      <c r="A6262" s="160" t="n">
        <v>44082</v>
      </c>
      <c r="B6262" s="9" t="n">
        <v>5.25</v>
      </c>
    </row>
    <row r="6263">
      <c r="A6263" s="160" t="n">
        <v>44083</v>
      </c>
      <c r="B6263" s="9" t="n">
        <v>5.16</v>
      </c>
    </row>
    <row r="6264">
      <c r="A6264" s="160" t="n">
        <v>44084</v>
      </c>
      <c r="B6264" s="9" t="n">
        <v>5.16</v>
      </c>
    </row>
    <row r="6265">
      <c r="A6265" s="160" t="n">
        <v>44085</v>
      </c>
      <c r="B6265" s="9" t="n">
        <v>5.21</v>
      </c>
    </row>
    <row r="6266">
      <c r="A6266" s="160" t="n">
        <v>44088</v>
      </c>
      <c r="B6266" s="9" t="n">
        <v>5.18</v>
      </c>
    </row>
    <row r="6267">
      <c r="A6267" s="160" t="n">
        <v>44089</v>
      </c>
      <c r="B6267" s="9" t="n">
        <v>5.14</v>
      </c>
    </row>
    <row r="6268">
      <c r="A6268" s="160" t="n">
        <v>44090</v>
      </c>
      <c r="B6268" s="9" t="n">
        <v>5.07</v>
      </c>
    </row>
    <row r="6269">
      <c r="A6269" s="160" t="n">
        <v>44091</v>
      </c>
      <c r="B6269" s="9" t="n">
        <v>5.14</v>
      </c>
    </row>
    <row r="6270">
      <c r="A6270" s="160" t="n">
        <v>44092</v>
      </c>
      <c r="B6270" s="9" t="n">
        <v>5.16</v>
      </c>
    </row>
    <row r="6271">
      <c r="A6271" s="160" t="n">
        <v>44095</v>
      </c>
      <c r="B6271" s="9" t="n">
        <v>5.42</v>
      </c>
    </row>
    <row r="6272">
      <c r="A6272" s="160" t="n">
        <v>44096</v>
      </c>
      <c r="B6272" s="9" t="n">
        <v>5.45</v>
      </c>
    </row>
    <row r="6273">
      <c r="A6273" s="160" t="n">
        <v>44097</v>
      </c>
      <c r="B6273" s="9" t="n">
        <v>5.47</v>
      </c>
    </row>
    <row r="6274">
      <c r="A6274" s="160" t="n">
        <v>44098</v>
      </c>
      <c r="B6274" s="9" t="n">
        <v>5.64</v>
      </c>
    </row>
    <row r="6275">
      <c r="A6275" s="160" t="n">
        <v>44099</v>
      </c>
      <c r="B6275" s="9" t="n">
        <v>5.64</v>
      </c>
    </row>
    <row r="6276">
      <c r="A6276" s="160" t="n">
        <v>44102</v>
      </c>
      <c r="B6276" s="9" t="n">
        <v>5.52</v>
      </c>
    </row>
    <row r="6277">
      <c r="A6277" s="160" t="n">
        <v>44103</v>
      </c>
      <c r="B6277" s="9" t="n">
        <v>5.5</v>
      </c>
    </row>
    <row r="6278">
      <c r="A6278" s="160" t="n">
        <v>44104</v>
      </c>
      <c r="B6278" s="9" t="n">
        <v>5.41</v>
      </c>
    </row>
    <row r="6279">
      <c r="A6279" s="160" t="n">
        <v>44105</v>
      </c>
      <c r="B6279" s="9" t="n">
        <v>5.36</v>
      </c>
    </row>
    <row r="6280">
      <c r="A6280" s="160" t="n">
        <v>44106</v>
      </c>
      <c r="B6280" s="9" t="n">
        <v>5.38</v>
      </c>
    </row>
    <row r="6281">
      <c r="A6281" s="160" t="n">
        <v>44109</v>
      </c>
      <c r="B6281" s="9" t="n">
        <v>5.18</v>
      </c>
    </row>
    <row r="6282">
      <c r="A6282" s="160" t="n">
        <v>44110</v>
      </c>
      <c r="B6282" s="9" t="n">
        <v>5.06</v>
      </c>
    </row>
    <row r="6283">
      <c r="A6283" s="160" t="n">
        <v>44111</v>
      </c>
      <c r="B6283" s="9" t="n">
        <v>5.02</v>
      </c>
    </row>
    <row r="6284">
      <c r="A6284" s="160" t="n">
        <v>44112</v>
      </c>
      <c r="B6284" s="9" t="n">
        <v>4.97</v>
      </c>
    </row>
    <row r="6285">
      <c r="A6285" s="160" t="n">
        <v>44113</v>
      </c>
      <c r="B6285" s="9" t="n">
        <v>4.92</v>
      </c>
    </row>
    <row r="6286">
      <c r="A6286" s="160" t="n">
        <v>44116</v>
      </c>
      <c r="B6286" s="9" t="n">
        <v>4.92</v>
      </c>
    </row>
    <row r="6287">
      <c r="A6287" s="160" t="n">
        <v>44117</v>
      </c>
      <c r="B6287" s="9" t="n">
        <v>4.88</v>
      </c>
    </row>
    <row r="6288">
      <c r="A6288" s="160" t="n">
        <v>44118</v>
      </c>
      <c r="B6288" s="9" t="n">
        <v>4.89</v>
      </c>
    </row>
    <row r="6289">
      <c r="A6289" s="160" t="n">
        <v>44119</v>
      </c>
      <c r="B6289" s="9" t="n">
        <v>5.01</v>
      </c>
    </row>
    <row r="6290">
      <c r="A6290" s="160" t="n">
        <v>44120</v>
      </c>
      <c r="B6290" s="9" t="n">
        <v>4.94</v>
      </c>
    </row>
    <row r="6291">
      <c r="A6291" s="160" t="n">
        <v>44123</v>
      </c>
      <c r="B6291" s="9" t="n">
        <v>4.91</v>
      </c>
    </row>
    <row r="6292">
      <c r="A6292" s="160" t="n">
        <v>44124</v>
      </c>
      <c r="B6292" s="9" t="n">
        <v>4.9</v>
      </c>
    </row>
    <row r="6293">
      <c r="A6293" s="160" t="n">
        <v>44125</v>
      </c>
      <c r="B6293" s="9" t="n">
        <v>4.91</v>
      </c>
    </row>
    <row r="6294">
      <c r="A6294" s="160" t="n">
        <v>44126</v>
      </c>
      <c r="B6294" s="9" t="n">
        <v>4.88</v>
      </c>
    </row>
    <row r="6295">
      <c r="A6295" s="160" t="n">
        <v>44127</v>
      </c>
      <c r="B6295" s="9" t="n">
        <v>4.87</v>
      </c>
    </row>
    <row r="6296">
      <c r="A6296" s="160" t="n">
        <v>44130</v>
      </c>
      <c r="B6296" s="9" t="n">
        <v>5.03</v>
      </c>
    </row>
    <row r="6297">
      <c r="A6297" s="160" t="n">
        <v>44131</v>
      </c>
      <c r="B6297" s="9" t="n">
        <v>5.06</v>
      </c>
    </row>
    <row r="6298">
      <c r="A6298" s="160" t="n">
        <v>44132</v>
      </c>
      <c r="B6298" s="9" t="n">
        <v>5.29</v>
      </c>
    </row>
    <row r="6299">
      <c r="A6299" s="160" t="n">
        <v>44133</v>
      </c>
      <c r="B6299" s="9" t="n">
        <v>5.25</v>
      </c>
    </row>
    <row r="6300">
      <c r="A6300" s="160" t="n">
        <v>44134</v>
      </c>
      <c r="B6300" s="9" t="n">
        <v>5.25</v>
      </c>
    </row>
    <row r="6301">
      <c r="A6301" s="160" t="n">
        <v>44135</v>
      </c>
      <c r="B6301" s="9" t="n">
        <v>5.32</v>
      </c>
    </row>
    <row r="6302">
      <c r="A6302" s="160" t="n">
        <v>44137</v>
      </c>
      <c r="B6302" s="9" t="n">
        <v>5.25</v>
      </c>
    </row>
    <row r="6303">
      <c r="A6303" s="160" t="n">
        <v>44138</v>
      </c>
      <c r="B6303" s="9" t="n">
        <v>5.07</v>
      </c>
    </row>
    <row r="6304">
      <c r="A6304" s="160" t="n">
        <v>44139</v>
      </c>
      <c r="B6304" s="9" t="n">
        <v>4.79</v>
      </c>
    </row>
    <row r="6305">
      <c r="A6305" s="160" t="n">
        <v>44140</v>
      </c>
      <c r="B6305" s="9" t="n">
        <v>4.59</v>
      </c>
    </row>
    <row r="6306">
      <c r="A6306" s="160" t="n">
        <v>44141</v>
      </c>
      <c r="B6306" s="9" t="n">
        <v>4.67</v>
      </c>
    </row>
    <row r="6307">
      <c r="A6307" s="160" t="n">
        <v>44144</v>
      </c>
      <c r="B6307" s="9" t="n">
        <v>4.22</v>
      </c>
    </row>
    <row r="6308">
      <c r="A6308" s="160" t="n">
        <v>44145</v>
      </c>
      <c r="B6308" s="9" t="n">
        <v>4.37</v>
      </c>
    </row>
    <row r="6309">
      <c r="A6309" s="160" t="n">
        <v>44146</v>
      </c>
      <c r="B6309" s="9" t="n">
        <v>4.37</v>
      </c>
    </row>
    <row r="6310">
      <c r="A6310" s="160" t="n">
        <v>44147</v>
      </c>
      <c r="B6310" s="9" t="n">
        <v>4.62</v>
      </c>
    </row>
    <row r="6311">
      <c r="A6311" s="160" t="n">
        <v>44148</v>
      </c>
      <c r="B6311" s="9" t="n">
        <v>4.63</v>
      </c>
    </row>
    <row r="6312">
      <c r="A6312" s="160" t="n">
        <v>44151</v>
      </c>
      <c r="B6312" s="9" t="n">
        <v>4.5</v>
      </c>
    </row>
    <row r="6313">
      <c r="A6313" s="160" t="n">
        <v>44152</v>
      </c>
      <c r="B6313" s="9" t="n">
        <v>4.48</v>
      </c>
    </row>
    <row r="6314">
      <c r="A6314" s="160" t="n">
        <v>44153</v>
      </c>
      <c r="B6314" s="9" t="n">
        <v>4.42</v>
      </c>
    </row>
    <row r="6315">
      <c r="A6315" s="160" t="n">
        <v>44154</v>
      </c>
      <c r="B6315" s="9" t="n">
        <v>4.48</v>
      </c>
    </row>
    <row r="6316">
      <c r="A6316" s="160" t="n">
        <v>44155</v>
      </c>
      <c r="B6316" s="9" t="n">
        <v>4.49</v>
      </c>
    </row>
    <row r="6317">
      <c r="A6317" s="160" t="n">
        <v>44158</v>
      </c>
      <c r="B6317" s="9" t="n">
        <v>4.43</v>
      </c>
    </row>
    <row r="6318">
      <c r="A6318" s="160" t="n">
        <v>44159</v>
      </c>
      <c r="B6318" s="9" t="n">
        <v>4.31</v>
      </c>
    </row>
    <row r="6319">
      <c r="A6319" s="160" t="n">
        <v>44160</v>
      </c>
      <c r="B6319" s="9" t="n">
        <v>4.33</v>
      </c>
    </row>
    <row r="6320">
      <c r="A6320" s="160" t="n">
        <v>44161</v>
      </c>
      <c r="B6320" s="9" t="n">
        <v>4.33</v>
      </c>
    </row>
    <row r="6321">
      <c r="A6321" s="160" t="n">
        <v>44162</v>
      </c>
      <c r="B6321" s="9" t="n">
        <v>4.35</v>
      </c>
    </row>
    <row r="6322">
      <c r="A6322" s="160" t="n">
        <v>44165</v>
      </c>
      <c r="B6322" s="9" t="n">
        <v>4.33</v>
      </c>
    </row>
    <row r="6323">
      <c r="A6323" s="160" t="n">
        <v>44166</v>
      </c>
      <c r="B6323" s="9" t="n">
        <v>4.21</v>
      </c>
    </row>
    <row r="6324">
      <c r="A6324" s="160" t="n">
        <v>44167</v>
      </c>
      <c r="B6324" s="9" t="n">
        <v>4.17</v>
      </c>
    </row>
    <row r="6325">
      <c r="A6325" s="160" t="n">
        <v>44168</v>
      </c>
      <c r="B6325" s="9" t="n">
        <v>4.1</v>
      </c>
    </row>
    <row r="6326">
      <c r="A6326" s="160" t="n">
        <v>44169</v>
      </c>
      <c r="B6326" s="9" t="n">
        <v>4.03</v>
      </c>
    </row>
    <row r="6327">
      <c r="A6327" s="160" t="n">
        <v>44172</v>
      </c>
      <c r="B6327" s="9" t="n">
        <v>4.03</v>
      </c>
    </row>
    <row r="6328">
      <c r="A6328" s="160" t="n">
        <v>44173</v>
      </c>
      <c r="B6328" s="9" t="n">
        <v>4.03</v>
      </c>
    </row>
    <row r="6329">
      <c r="A6329" s="160" t="n">
        <v>44174</v>
      </c>
      <c r="B6329" s="9" t="n">
        <v>4.04</v>
      </c>
    </row>
    <row r="6330">
      <c r="A6330" s="160" t="n">
        <v>44175</v>
      </c>
      <c r="B6330" s="9" t="n">
        <v>4.08</v>
      </c>
    </row>
    <row r="6331">
      <c r="A6331" s="160" t="n">
        <v>44176</v>
      </c>
      <c r="B6331" s="9" t="n">
        <v>4.13</v>
      </c>
    </row>
    <row r="6332">
      <c r="A6332" s="160" t="n">
        <v>44179</v>
      </c>
      <c r="B6332" s="9" t="n">
        <v>4.07</v>
      </c>
    </row>
    <row r="6333">
      <c r="A6333" s="160" t="n">
        <v>44180</v>
      </c>
      <c r="B6333" s="9" t="n">
        <v>4.06</v>
      </c>
    </row>
    <row r="6334">
      <c r="A6334" s="160" t="n">
        <v>44181</v>
      </c>
      <c r="B6334" s="9" t="n">
        <v>4.06</v>
      </c>
    </row>
    <row r="6335">
      <c r="A6335" s="160" t="n">
        <v>44182</v>
      </c>
      <c r="B6335" s="9" t="n">
        <v>4.05</v>
      </c>
    </row>
    <row r="6336">
      <c r="A6336" s="160" t="n">
        <v>44183</v>
      </c>
      <c r="B6336" s="9" t="n">
        <v>4.03</v>
      </c>
    </row>
    <row r="6337">
      <c r="A6337" s="160" t="n">
        <v>44186</v>
      </c>
      <c r="B6337" s="9" t="n">
        <v>4.18</v>
      </c>
    </row>
    <row r="6338">
      <c r="A6338" s="160" t="n">
        <v>44187</v>
      </c>
      <c r="B6338" s="9" t="n">
        <v>4.12</v>
      </c>
    </row>
    <row r="6339">
      <c r="A6339" s="160" t="n">
        <v>44188</v>
      </c>
      <c r="B6339" s="9" t="n">
        <v>4.07</v>
      </c>
    </row>
    <row r="6340">
      <c r="A6340" s="160" t="n">
        <v>44189</v>
      </c>
      <c r="B6340" s="9" t="n">
        <v>4.05</v>
      </c>
    </row>
    <row r="6341">
      <c r="A6341" s="160" t="n">
        <v>44190</v>
      </c>
    </row>
    <row r="6342">
      <c r="A6342" s="160" t="n">
        <v>44193</v>
      </c>
      <c r="B6342" s="9" t="n">
        <v>3.89</v>
      </c>
    </row>
    <row r="6343">
      <c r="A6343" s="160" t="n">
        <v>44194</v>
      </c>
      <c r="B6343" s="9" t="n">
        <v>3.85</v>
      </c>
    </row>
    <row r="6344">
      <c r="A6344" s="160" t="n">
        <v>44195</v>
      </c>
      <c r="B6344" s="9" t="n">
        <v>3.87</v>
      </c>
    </row>
    <row r="6345">
      <c r="A6345" s="160" t="n">
        <v>44196</v>
      </c>
      <c r="B6345" s="9" t="n">
        <v>3.86</v>
      </c>
    </row>
    <row r="6346">
      <c r="A6346" s="160" t="n">
        <v>44197</v>
      </c>
    </row>
    <row r="6347">
      <c r="A6347" s="160" t="n">
        <v>44200</v>
      </c>
      <c r="B6347" s="9" t="n">
        <v>3.93</v>
      </c>
    </row>
    <row r="6348">
      <c r="A6348" s="160" t="n">
        <v>44201</v>
      </c>
      <c r="B6348" s="9" t="n">
        <v>3.92</v>
      </c>
    </row>
    <row r="6349">
      <c r="A6349" s="160" t="n">
        <v>44202</v>
      </c>
      <c r="B6349" s="9" t="n">
        <v>3.8</v>
      </c>
    </row>
    <row r="6350">
      <c r="A6350" s="160" t="n">
        <v>44203</v>
      </c>
      <c r="B6350" s="9" t="n">
        <v>3.78</v>
      </c>
    </row>
    <row r="6351">
      <c r="A6351" s="160" t="n">
        <v>44204</v>
      </c>
      <c r="B6351" s="9" t="n">
        <v>3.76</v>
      </c>
    </row>
    <row r="6352">
      <c r="A6352" s="160" t="n">
        <v>44207</v>
      </c>
      <c r="B6352" s="9" t="n">
        <v>3.82</v>
      </c>
    </row>
    <row r="6353">
      <c r="A6353" s="160" t="n">
        <v>44208</v>
      </c>
      <c r="B6353" s="9" t="n">
        <v>3.85</v>
      </c>
    </row>
    <row r="6354">
      <c r="A6354" s="160" t="n">
        <v>44209</v>
      </c>
      <c r="B6354" s="9" t="n">
        <v>3.82</v>
      </c>
    </row>
    <row r="6355">
      <c r="A6355" s="160" t="n">
        <v>44210</v>
      </c>
      <c r="B6355" s="9" t="n">
        <v>3.73</v>
      </c>
    </row>
    <row r="6356">
      <c r="A6356" s="160" t="n">
        <v>44211</v>
      </c>
      <c r="B6356" s="9" t="n">
        <v>3.74</v>
      </c>
    </row>
    <row r="6357">
      <c r="A6357" s="160" t="n">
        <v>44214</v>
      </c>
      <c r="B6357" s="9" t="n">
        <v>3.73</v>
      </c>
    </row>
    <row r="6358">
      <c r="A6358" s="160" t="n">
        <v>44215</v>
      </c>
      <c r="B6358" s="9" t="n">
        <v>3.71</v>
      </c>
    </row>
    <row r="6359">
      <c r="A6359" s="160" t="n">
        <v>44216</v>
      </c>
      <c r="B6359" s="9" t="n">
        <v>3.67</v>
      </c>
    </row>
    <row r="6360">
      <c r="A6360" s="160" t="n">
        <v>44217</v>
      </c>
      <c r="B6360" s="9" t="n">
        <v>3.65</v>
      </c>
    </row>
    <row r="6361">
      <c r="A6361" s="160" t="n">
        <v>44218</v>
      </c>
      <c r="B6361" s="9" t="n">
        <v>3.75</v>
      </c>
    </row>
    <row r="6362">
      <c r="A6362" s="160" t="n">
        <v>44221</v>
      </c>
      <c r="B6362" s="9" t="n">
        <v>3.75</v>
      </c>
    </row>
    <row r="6363">
      <c r="A6363" s="160" t="n">
        <v>44222</v>
      </c>
      <c r="B6363" s="9" t="n">
        <v>3.74</v>
      </c>
    </row>
    <row r="6364">
      <c r="A6364" s="160" t="n">
        <v>44223</v>
      </c>
      <c r="B6364" s="9" t="n">
        <v>3.85</v>
      </c>
    </row>
    <row r="6365">
      <c r="A6365" s="160" t="n">
        <v>44224</v>
      </c>
      <c r="B6365" s="9" t="n">
        <v>3.76</v>
      </c>
    </row>
    <row r="6366">
      <c r="A6366" s="160" t="n">
        <v>44225</v>
      </c>
      <c r="B6366" s="9" t="n">
        <v>3.79</v>
      </c>
    </row>
    <row r="6367">
      <c r="A6367" s="160" t="n">
        <v>44227</v>
      </c>
      <c r="B6367" s="9" t="n">
        <v>3.84</v>
      </c>
    </row>
    <row r="6368">
      <c r="A6368" s="160" t="n">
        <v>44228</v>
      </c>
      <c r="B6368" s="9" t="n">
        <v>3.83</v>
      </c>
    </row>
    <row r="6369">
      <c r="A6369" s="160" t="n">
        <v>44229</v>
      </c>
      <c r="B6369" s="9" t="n">
        <v>3.75</v>
      </c>
    </row>
    <row r="6370">
      <c r="A6370" s="160" t="n">
        <v>44230</v>
      </c>
      <c r="B6370" s="9" t="n">
        <v>3.68</v>
      </c>
    </row>
    <row r="6371">
      <c r="A6371" s="160" t="n">
        <v>44231</v>
      </c>
      <c r="B6371" s="9" t="n">
        <v>3.64</v>
      </c>
    </row>
    <row r="6372">
      <c r="A6372" s="160" t="n">
        <v>44232</v>
      </c>
      <c r="B6372" s="9" t="n">
        <v>3.58</v>
      </c>
    </row>
    <row r="6373">
      <c r="A6373" s="160" t="n">
        <v>44235</v>
      </c>
      <c r="B6373" s="9" t="n">
        <v>3.54</v>
      </c>
    </row>
    <row r="6374">
      <c r="A6374" s="160" t="n">
        <v>44236</v>
      </c>
      <c r="B6374" s="9" t="n">
        <v>3.51</v>
      </c>
    </row>
    <row r="6375">
      <c r="A6375" s="160" t="n">
        <v>44237</v>
      </c>
      <c r="B6375" s="9" t="n">
        <v>3.51</v>
      </c>
    </row>
    <row r="6376">
      <c r="A6376" s="160" t="n">
        <v>44238</v>
      </c>
      <c r="B6376" s="9" t="n">
        <v>3.5</v>
      </c>
    </row>
    <row r="6377">
      <c r="A6377" s="160" t="n">
        <v>44239</v>
      </c>
      <c r="B6377" s="9" t="n">
        <v>3.48</v>
      </c>
    </row>
    <row r="6378">
      <c r="A6378" s="160" t="n">
        <v>44242</v>
      </c>
      <c r="B6378" s="9" t="n">
        <v>3.47</v>
      </c>
    </row>
    <row r="6379">
      <c r="A6379" s="160" t="n">
        <v>44243</v>
      </c>
      <c r="B6379" s="9" t="n">
        <v>3.41</v>
      </c>
    </row>
    <row r="6380">
      <c r="A6380" s="160" t="n">
        <v>44244</v>
      </c>
      <c r="B6380" s="9" t="n">
        <v>3.44</v>
      </c>
    </row>
    <row r="6381">
      <c r="A6381" s="160" t="n">
        <v>44245</v>
      </c>
      <c r="B6381" s="9" t="n">
        <v>3.46</v>
      </c>
    </row>
    <row r="6382">
      <c r="A6382" s="160" t="n">
        <v>44246</v>
      </c>
      <c r="B6382" s="9" t="n">
        <v>3.41</v>
      </c>
    </row>
    <row r="6383">
      <c r="A6383" s="160" t="n">
        <v>44249</v>
      </c>
      <c r="B6383" s="9" t="n">
        <v>3.44</v>
      </c>
    </row>
    <row r="6384">
      <c r="A6384" s="160" t="n">
        <v>44250</v>
      </c>
      <c r="B6384" s="9" t="n">
        <v>3.47</v>
      </c>
    </row>
    <row r="6385">
      <c r="A6385" s="160" t="n">
        <v>44251</v>
      </c>
      <c r="B6385" s="9" t="n">
        <v>3.42</v>
      </c>
    </row>
    <row r="6386">
      <c r="A6386" s="160" t="n">
        <v>44252</v>
      </c>
      <c r="B6386" s="9" t="n">
        <v>3.42</v>
      </c>
    </row>
    <row r="6387">
      <c r="A6387" s="160" t="n">
        <v>44253</v>
      </c>
      <c r="B6387" s="9" t="n">
        <v>3.52</v>
      </c>
    </row>
    <row r="6388">
      <c r="A6388" s="160" t="n">
        <v>44255</v>
      </c>
      <c r="B6388" s="9" t="n">
        <v>3.57</v>
      </c>
    </row>
    <row r="6389">
      <c r="A6389" s="160" t="n">
        <v>44256</v>
      </c>
      <c r="B6389" s="9" t="n">
        <v>3.54</v>
      </c>
    </row>
    <row r="6390">
      <c r="A6390" s="160" t="n">
        <v>44257</v>
      </c>
      <c r="B6390" s="9" t="n">
        <v>3.53</v>
      </c>
    </row>
    <row r="6391">
      <c r="A6391" s="160" t="n">
        <v>44258</v>
      </c>
      <c r="B6391" s="9" t="n">
        <v>3.51</v>
      </c>
    </row>
    <row r="6392">
      <c r="A6392" s="160" t="n">
        <v>44259</v>
      </c>
      <c r="B6392" s="9" t="n">
        <v>3.54</v>
      </c>
    </row>
    <row r="6393">
      <c r="A6393" s="160" t="n">
        <v>44260</v>
      </c>
      <c r="B6393" s="9" t="n">
        <v>3.6</v>
      </c>
    </row>
    <row r="6394">
      <c r="A6394" s="160" t="n">
        <v>44263</v>
      </c>
      <c r="B6394" s="9" t="n">
        <v>3.57</v>
      </c>
    </row>
    <row r="6395">
      <c r="A6395" s="160" t="n">
        <v>44264</v>
      </c>
      <c r="B6395" s="9" t="n">
        <v>3.62</v>
      </c>
    </row>
    <row r="6396">
      <c r="A6396" s="160" t="n">
        <v>44265</v>
      </c>
      <c r="B6396" s="9" t="n">
        <v>3.63</v>
      </c>
    </row>
    <row r="6397">
      <c r="A6397" s="160" t="n">
        <v>44266</v>
      </c>
      <c r="B6397" s="9" t="n">
        <v>3.52</v>
      </c>
    </row>
    <row r="6398">
      <c r="A6398" s="160" t="n">
        <v>44267</v>
      </c>
      <c r="B6398" s="9" t="n">
        <v>3.55</v>
      </c>
    </row>
    <row r="6399">
      <c r="A6399" s="160" t="n">
        <v>44270</v>
      </c>
      <c r="B6399" s="9" t="n">
        <v>3.55</v>
      </c>
    </row>
    <row r="6400">
      <c r="A6400" s="160" t="n">
        <v>44271</v>
      </c>
      <c r="B6400" s="9" t="n">
        <v>3.55</v>
      </c>
    </row>
    <row r="6401">
      <c r="A6401" s="160" t="n">
        <v>44272</v>
      </c>
      <c r="B6401" s="9" t="n">
        <v>3.65</v>
      </c>
    </row>
    <row r="6402">
      <c r="A6402" s="160" t="n">
        <v>44273</v>
      </c>
      <c r="B6402" s="9" t="n">
        <v>3.66</v>
      </c>
    </row>
    <row r="6403">
      <c r="A6403" s="160" t="n">
        <v>44274</v>
      </c>
      <c r="B6403" s="9" t="n">
        <v>3.67</v>
      </c>
    </row>
    <row r="6404">
      <c r="A6404" s="160" t="n">
        <v>44277</v>
      </c>
      <c r="B6404" s="9" t="n">
        <v>3.58</v>
      </c>
    </row>
    <row r="6405">
      <c r="A6405" s="160" t="n">
        <v>44278</v>
      </c>
      <c r="B6405" s="9" t="n">
        <v>3.57</v>
      </c>
    </row>
    <row r="6406">
      <c r="A6406" s="160" t="n">
        <v>44279</v>
      </c>
      <c r="B6406" s="9" t="n">
        <v>3.51</v>
      </c>
    </row>
    <row r="6407">
      <c r="A6407" s="160" t="n">
        <v>44280</v>
      </c>
      <c r="B6407" s="9" t="n">
        <v>3.53</v>
      </c>
    </row>
    <row r="6408">
      <c r="A6408" s="160" t="n">
        <v>44281</v>
      </c>
      <c r="B6408" s="9" t="n">
        <v>3.48</v>
      </c>
    </row>
    <row r="6409">
      <c r="A6409" s="160" t="n">
        <v>44284</v>
      </c>
      <c r="B6409" s="9" t="n">
        <v>3.43</v>
      </c>
    </row>
    <row r="6410">
      <c r="A6410" s="160" t="n">
        <v>44285</v>
      </c>
      <c r="B6410" s="9" t="n">
        <v>3.44</v>
      </c>
    </row>
    <row r="6411">
      <c r="A6411" s="160" t="n">
        <v>44286</v>
      </c>
      <c r="B6411" s="9" t="n">
        <v>3.36</v>
      </c>
    </row>
    <row r="6412">
      <c r="A6412" s="160" t="n">
        <v>44287</v>
      </c>
      <c r="B6412" s="9" t="n">
        <v>3.33</v>
      </c>
    </row>
    <row r="6413">
      <c r="A6413" s="160" t="n">
        <v>44288</v>
      </c>
    </row>
    <row r="6414">
      <c r="A6414" s="160" t="n">
        <v>44291</v>
      </c>
      <c r="B6414" s="9" t="n">
        <v>3.25</v>
      </c>
    </row>
    <row r="6415">
      <c r="A6415" s="160" t="n">
        <v>44292</v>
      </c>
      <c r="B6415" s="9" t="n">
        <v>3.25</v>
      </c>
    </row>
    <row r="6416">
      <c r="A6416" s="160" t="n">
        <v>44293</v>
      </c>
      <c r="B6416" s="9" t="n">
        <v>3.22</v>
      </c>
    </row>
    <row r="6417">
      <c r="A6417" s="160" t="n">
        <v>44294</v>
      </c>
      <c r="B6417" s="9" t="n">
        <v>3.21</v>
      </c>
    </row>
    <row r="6418">
      <c r="A6418" s="160" t="n">
        <v>44295</v>
      </c>
      <c r="B6418" s="9" t="n">
        <v>3.24</v>
      </c>
    </row>
    <row r="6419">
      <c r="A6419" s="160" t="n">
        <v>44298</v>
      </c>
      <c r="B6419" s="9" t="n">
        <v>3.24</v>
      </c>
    </row>
    <row r="6420">
      <c r="A6420" s="160" t="n">
        <v>44299</v>
      </c>
      <c r="B6420" s="9" t="n">
        <v>3.32</v>
      </c>
    </row>
    <row r="6421">
      <c r="A6421" s="160" t="n">
        <v>44300</v>
      </c>
      <c r="B6421" s="9" t="n">
        <v>3.25</v>
      </c>
    </row>
    <row r="6422">
      <c r="A6422" s="160" t="n">
        <v>44301</v>
      </c>
      <c r="B6422" s="9" t="n">
        <v>3.25</v>
      </c>
    </row>
    <row r="6423">
      <c r="A6423" s="160" t="n">
        <v>44302</v>
      </c>
      <c r="B6423" s="9" t="n">
        <v>3.22</v>
      </c>
    </row>
    <row r="6424">
      <c r="A6424" s="160" t="n">
        <v>44305</v>
      </c>
      <c r="B6424" s="9" t="n">
        <v>3.25</v>
      </c>
    </row>
    <row r="6425">
      <c r="A6425" s="160" t="n">
        <v>44306</v>
      </c>
      <c r="B6425" s="9" t="n">
        <v>3.35</v>
      </c>
    </row>
    <row r="6426">
      <c r="A6426" s="160" t="n">
        <v>44307</v>
      </c>
      <c r="B6426" s="9" t="n">
        <v>3.34</v>
      </c>
    </row>
    <row r="6427">
      <c r="A6427" s="160" t="n">
        <v>44308</v>
      </c>
      <c r="B6427" s="9" t="n">
        <v>3.34</v>
      </c>
    </row>
    <row r="6428">
      <c r="A6428" s="160" t="n">
        <v>44309</v>
      </c>
      <c r="B6428" s="9" t="n">
        <v>3.29</v>
      </c>
    </row>
    <row r="6429">
      <c r="A6429" s="160" t="n">
        <v>44312</v>
      </c>
      <c r="B6429" s="9" t="n">
        <v>3.26</v>
      </c>
    </row>
    <row r="6430">
      <c r="A6430" s="160" t="n">
        <v>44313</v>
      </c>
      <c r="B6430" s="9" t="n">
        <v>3.24</v>
      </c>
    </row>
    <row r="6431">
      <c r="A6431" s="160" t="n">
        <v>44314</v>
      </c>
      <c r="B6431" s="9" t="n">
        <v>3.26</v>
      </c>
    </row>
    <row r="6432">
      <c r="A6432" s="160" t="n">
        <v>44315</v>
      </c>
      <c r="B6432" s="9" t="n">
        <v>3.24</v>
      </c>
    </row>
    <row r="6433">
      <c r="A6433" s="160" t="n">
        <v>44316</v>
      </c>
      <c r="B6433" s="9" t="n">
        <v>3.28</v>
      </c>
    </row>
    <row r="6434">
      <c r="A6434" s="160" t="n">
        <v>44319</v>
      </c>
      <c r="B6434" s="9" t="n">
        <v>3.27</v>
      </c>
    </row>
    <row r="6435">
      <c r="A6435" s="160" t="n">
        <v>44320</v>
      </c>
      <c r="B6435" s="9" t="n">
        <v>3.32</v>
      </c>
    </row>
    <row r="6436">
      <c r="A6436" s="160" t="n">
        <v>44321</v>
      </c>
      <c r="B6436" s="9" t="n">
        <v>3.29</v>
      </c>
    </row>
    <row r="6437">
      <c r="A6437" s="160" t="n">
        <v>44322</v>
      </c>
      <c r="B6437" s="9" t="n">
        <v>3.3</v>
      </c>
    </row>
    <row r="6438">
      <c r="A6438" s="160" t="n">
        <v>44323</v>
      </c>
      <c r="B6438" s="9" t="n">
        <v>3.27</v>
      </c>
    </row>
    <row r="6439">
      <c r="A6439" s="160" t="n">
        <v>44326</v>
      </c>
      <c r="B6439" s="9" t="n">
        <v>3.26</v>
      </c>
    </row>
    <row r="6440">
      <c r="A6440" s="160" t="n">
        <v>44327</v>
      </c>
      <c r="B6440" s="9" t="n">
        <v>3.36</v>
      </c>
    </row>
    <row r="6441">
      <c r="A6441" s="160" t="n">
        <v>44328</v>
      </c>
      <c r="B6441" s="9" t="n">
        <v>3.34</v>
      </c>
    </row>
    <row r="6442">
      <c r="A6442" s="160" t="n">
        <v>44329</v>
      </c>
      <c r="B6442" s="9" t="n">
        <v>3.37</v>
      </c>
    </row>
    <row r="6443">
      <c r="A6443" s="160" t="n">
        <v>44330</v>
      </c>
      <c r="B6443" s="9" t="n">
        <v>3.35</v>
      </c>
    </row>
    <row r="6444">
      <c r="A6444" s="160" t="n">
        <v>44333</v>
      </c>
      <c r="B6444" s="9" t="n">
        <v>3.35</v>
      </c>
    </row>
    <row r="6445">
      <c r="A6445" s="160" t="n">
        <v>44334</v>
      </c>
      <c r="B6445" s="9" t="n">
        <v>3.35</v>
      </c>
    </row>
    <row r="6446">
      <c r="A6446" s="160" t="n">
        <v>44335</v>
      </c>
      <c r="B6446" s="9" t="n">
        <v>3.4</v>
      </c>
    </row>
    <row r="6447">
      <c r="A6447" s="160" t="n">
        <v>44336</v>
      </c>
      <c r="B6447" s="9" t="n">
        <v>3.42</v>
      </c>
    </row>
    <row r="6448">
      <c r="A6448" s="160" t="n">
        <v>44337</v>
      </c>
      <c r="B6448" s="9" t="n">
        <v>3.37</v>
      </c>
    </row>
    <row r="6449">
      <c r="A6449" s="160" t="n">
        <v>44340</v>
      </c>
      <c r="B6449" s="9" t="n">
        <v>3.37</v>
      </c>
    </row>
    <row r="6450">
      <c r="A6450" s="160" t="n">
        <v>44341</v>
      </c>
      <c r="B6450" s="9" t="n">
        <v>3.34</v>
      </c>
    </row>
    <row r="6451">
      <c r="A6451" s="160" t="n">
        <v>44342</v>
      </c>
      <c r="B6451" s="9" t="n">
        <v>3.35</v>
      </c>
    </row>
    <row r="6452">
      <c r="A6452" s="160" t="n">
        <v>44343</v>
      </c>
      <c r="B6452" s="9" t="n">
        <v>3.3</v>
      </c>
    </row>
    <row r="6453">
      <c r="A6453" s="160" t="n">
        <v>44344</v>
      </c>
      <c r="B6453" s="9" t="n">
        <v>3.29</v>
      </c>
    </row>
    <row r="6454">
      <c r="A6454" s="160" t="n">
        <v>44347</v>
      </c>
      <c r="B6454" s="9" t="n">
        <v>3.34</v>
      </c>
    </row>
    <row r="6455">
      <c r="A6455" s="160" t="n">
        <v>44348</v>
      </c>
      <c r="B6455" s="9" t="n">
        <v>3.33</v>
      </c>
    </row>
    <row r="6456">
      <c r="A6456" s="160" t="n">
        <v>44349</v>
      </c>
      <c r="B6456" s="9" t="n">
        <v>3.31</v>
      </c>
    </row>
    <row r="6457">
      <c r="A6457" s="160" t="n">
        <v>44350</v>
      </c>
      <c r="B6457" s="9" t="n">
        <v>3.28</v>
      </c>
    </row>
    <row r="6458">
      <c r="A6458" s="160" t="n">
        <v>44351</v>
      </c>
      <c r="B6458" s="9" t="n">
        <v>3.28</v>
      </c>
    </row>
    <row r="6459">
      <c r="A6459" s="160" t="n">
        <v>44354</v>
      </c>
      <c r="B6459" s="9" t="n">
        <v>3.27</v>
      </c>
    </row>
    <row r="6460">
      <c r="A6460" s="160" t="n">
        <v>44355</v>
      </c>
      <c r="B6460" s="9" t="n">
        <v>3.26</v>
      </c>
    </row>
    <row r="6461">
      <c r="A6461" s="160" t="n">
        <v>44356</v>
      </c>
      <c r="B6461" s="9" t="n">
        <v>3.22</v>
      </c>
    </row>
    <row r="6462">
      <c r="A6462" s="160" t="n">
        <v>44357</v>
      </c>
      <c r="B6462" s="9" t="n">
        <v>3.23</v>
      </c>
    </row>
    <row r="6463">
      <c r="A6463" s="160" t="n">
        <v>44358</v>
      </c>
      <c r="B6463" s="9" t="n">
        <v>3.21</v>
      </c>
    </row>
    <row r="6464">
      <c r="A6464" s="160" t="n">
        <v>44361</v>
      </c>
      <c r="B6464" s="9" t="n">
        <v>3.17</v>
      </c>
    </row>
    <row r="6465">
      <c r="A6465" s="160" t="n">
        <v>44362</v>
      </c>
      <c r="B6465" s="9" t="n">
        <v>3.17</v>
      </c>
    </row>
    <row r="6466">
      <c r="A6466" s="160" t="n">
        <v>44363</v>
      </c>
      <c r="B6466" s="9" t="n">
        <v>3.12</v>
      </c>
    </row>
    <row r="6467">
      <c r="A6467" s="160" t="n">
        <v>44364</v>
      </c>
      <c r="B6467" s="9" t="n">
        <v>3.15</v>
      </c>
    </row>
    <row r="6468">
      <c r="A6468" s="160" t="n">
        <v>44365</v>
      </c>
      <c r="B6468" s="9" t="n">
        <v>3.18</v>
      </c>
    </row>
    <row r="6469">
      <c r="A6469" s="160" t="n">
        <v>44368</v>
      </c>
      <c r="B6469" s="9" t="n">
        <v>3.14</v>
      </c>
    </row>
    <row r="6470">
      <c r="A6470" s="160" t="n">
        <v>44369</v>
      </c>
      <c r="B6470" s="9" t="n">
        <v>3.15</v>
      </c>
    </row>
    <row r="6471">
      <c r="A6471" s="160" t="n">
        <v>44370</v>
      </c>
      <c r="B6471" s="9" t="n">
        <v>3.13</v>
      </c>
    </row>
    <row r="6472">
      <c r="A6472" s="160" t="n">
        <v>44371</v>
      </c>
      <c r="B6472" s="9" t="n">
        <v>3.08</v>
      </c>
    </row>
    <row r="6473">
      <c r="A6473" s="160" t="n">
        <v>44372</v>
      </c>
      <c r="B6473" s="9" t="n">
        <v>3.04</v>
      </c>
    </row>
    <row r="6474">
      <c r="A6474" s="160" t="n">
        <v>44375</v>
      </c>
      <c r="B6474" s="9" t="n">
        <v>3.05</v>
      </c>
    </row>
    <row r="6475">
      <c r="A6475" s="160" t="n">
        <v>44376</v>
      </c>
      <c r="B6475" s="9" t="n">
        <v>3.03</v>
      </c>
    </row>
    <row r="6476">
      <c r="A6476" s="160" t="n">
        <v>44377</v>
      </c>
      <c r="B6476" s="9" t="n">
        <v>3.04</v>
      </c>
    </row>
    <row r="6477">
      <c r="A6477" s="160" t="n">
        <v>44378</v>
      </c>
      <c r="B6477" s="9" t="n">
        <v>3.02</v>
      </c>
    </row>
    <row r="6478">
      <c r="A6478" s="160" t="n">
        <v>44379</v>
      </c>
      <c r="B6478" s="9" t="n">
        <v>3.04</v>
      </c>
    </row>
    <row r="6479">
      <c r="A6479" s="160" t="n">
        <v>44382</v>
      </c>
      <c r="B6479" s="9" t="n">
        <v>3.03</v>
      </c>
    </row>
    <row r="6480">
      <c r="A6480" s="160" t="n">
        <v>44383</v>
      </c>
      <c r="B6480" s="9" t="n">
        <v>3.05</v>
      </c>
    </row>
    <row r="6481">
      <c r="A6481" s="160" t="n">
        <v>44384</v>
      </c>
      <c r="B6481" s="9" t="n">
        <v>3.05</v>
      </c>
    </row>
    <row r="6482">
      <c r="A6482" s="160" t="n">
        <v>44385</v>
      </c>
      <c r="B6482" s="9" t="n">
        <v>3.14</v>
      </c>
    </row>
    <row r="6483">
      <c r="A6483" s="160" t="n">
        <v>44386</v>
      </c>
      <c r="B6483" s="9" t="n">
        <v>3.07</v>
      </c>
    </row>
    <row r="6484">
      <c r="A6484" s="160" t="n">
        <v>44389</v>
      </c>
      <c r="B6484" s="9" t="n">
        <v>3.05</v>
      </c>
    </row>
    <row r="6485">
      <c r="A6485" s="160" t="n">
        <v>44390</v>
      </c>
      <c r="B6485" s="9" t="n">
        <v>3.04</v>
      </c>
    </row>
    <row r="6486">
      <c r="A6486" s="160" t="n">
        <v>44391</v>
      </c>
      <c r="B6486" s="9" t="n">
        <v>3.1</v>
      </c>
    </row>
    <row r="6487">
      <c r="A6487" s="160" t="n">
        <v>44392</v>
      </c>
      <c r="B6487" s="9" t="n">
        <v>3.14</v>
      </c>
    </row>
    <row r="6488">
      <c r="A6488" s="160" t="n">
        <v>44393</v>
      </c>
      <c r="B6488" s="9" t="n">
        <v>3.18</v>
      </c>
    </row>
    <row r="6489">
      <c r="A6489" s="160" t="n">
        <v>44396</v>
      </c>
      <c r="B6489" s="9" t="n">
        <v>3.44</v>
      </c>
    </row>
    <row r="6490">
      <c r="A6490" s="160" t="n">
        <v>44397</v>
      </c>
      <c r="B6490" s="9" t="n">
        <v>3.38</v>
      </c>
    </row>
    <row r="6491">
      <c r="A6491" s="160" t="n">
        <v>44398</v>
      </c>
      <c r="B6491" s="9" t="n">
        <v>3.24</v>
      </c>
    </row>
    <row r="6492">
      <c r="A6492" s="160" t="n">
        <v>44399</v>
      </c>
      <c r="B6492" s="9" t="n">
        <v>3.24</v>
      </c>
    </row>
    <row r="6493">
      <c r="A6493" s="160" t="n">
        <v>44400</v>
      </c>
      <c r="B6493" s="9" t="n">
        <v>3.22</v>
      </c>
    </row>
    <row r="6494">
      <c r="A6494" s="160" t="n">
        <v>44403</v>
      </c>
      <c r="B6494" s="9" t="n">
        <v>3.21</v>
      </c>
    </row>
    <row r="6495">
      <c r="A6495" s="160" t="n">
        <v>44404</v>
      </c>
      <c r="B6495" s="9" t="n">
        <v>3.27</v>
      </c>
    </row>
    <row r="6496">
      <c r="A6496" s="160" t="n">
        <v>44405</v>
      </c>
      <c r="B6496" s="9" t="n">
        <v>3.26</v>
      </c>
    </row>
    <row r="6497">
      <c r="A6497" s="160" t="n">
        <v>44406</v>
      </c>
      <c r="B6497" s="9" t="n">
        <v>3.23</v>
      </c>
    </row>
    <row r="6498">
      <c r="A6498" s="160" t="n">
        <v>44407</v>
      </c>
      <c r="B6498" s="9" t="n">
        <v>3.26</v>
      </c>
    </row>
    <row r="6499">
      <c r="A6499" s="160" t="n">
        <v>44408</v>
      </c>
      <c r="B6499" s="9" t="n">
        <v>3.32</v>
      </c>
    </row>
    <row r="6500">
      <c r="A6500" s="160" t="n">
        <v>44410</v>
      </c>
      <c r="B6500" s="9" t="n">
        <v>3.36</v>
      </c>
    </row>
    <row r="6501">
      <c r="A6501" s="160" t="n">
        <v>44411</v>
      </c>
      <c r="B6501" s="9" t="n">
        <v>3.42</v>
      </c>
    </row>
    <row r="6502">
      <c r="A6502" s="160" t="n">
        <v>44412</v>
      </c>
      <c r="B6502" s="9" t="n">
        <v>3.42</v>
      </c>
    </row>
    <row r="6503">
      <c r="A6503" s="160" t="n">
        <v>44413</v>
      </c>
      <c r="B6503" s="9" t="n">
        <v>3.37</v>
      </c>
    </row>
    <row r="6504">
      <c r="A6504" s="160" t="n">
        <v>44414</v>
      </c>
      <c r="B6504" s="9" t="n">
        <v>3.32</v>
      </c>
    </row>
    <row r="6505">
      <c r="A6505" s="160" t="n">
        <v>44417</v>
      </c>
      <c r="B6505" s="9" t="n">
        <v>3.34</v>
      </c>
    </row>
    <row r="6506">
      <c r="A6506" s="160" t="n">
        <v>44418</v>
      </c>
      <c r="B6506" s="9" t="n">
        <v>3.32</v>
      </c>
    </row>
    <row r="6507">
      <c r="A6507" s="160" t="n">
        <v>44419</v>
      </c>
      <c r="B6507" s="9" t="n">
        <v>3.37</v>
      </c>
    </row>
    <row r="6508">
      <c r="A6508" s="160" t="n">
        <v>44420</v>
      </c>
      <c r="B6508" s="9" t="n">
        <v>3.34</v>
      </c>
    </row>
    <row r="6509">
      <c r="A6509" s="160" t="n">
        <v>44421</v>
      </c>
      <c r="B6509" s="9" t="n">
        <v>3.36</v>
      </c>
    </row>
    <row r="6510">
      <c r="A6510" s="160" t="n">
        <v>44424</v>
      </c>
      <c r="B6510" s="9" t="n">
        <v>3.38</v>
      </c>
    </row>
    <row r="6511">
      <c r="A6511" s="160" t="n">
        <v>44425</v>
      </c>
      <c r="B6511" s="9" t="n">
        <v>3.37</v>
      </c>
    </row>
    <row r="6512">
      <c r="A6512" s="160" t="n">
        <v>44426</v>
      </c>
      <c r="B6512" s="9" t="n">
        <v>3.35</v>
      </c>
    </row>
    <row r="6513">
      <c r="A6513" s="160" t="n">
        <v>44427</v>
      </c>
      <c r="B6513" s="9" t="n">
        <v>3.42</v>
      </c>
    </row>
    <row r="6514">
      <c r="A6514" s="160" t="n">
        <v>44428</v>
      </c>
      <c r="B6514" s="9" t="n">
        <v>3.37</v>
      </c>
    </row>
    <row r="6515">
      <c r="A6515" s="160" t="n">
        <v>44431</v>
      </c>
      <c r="B6515" s="9" t="n">
        <v>3.34</v>
      </c>
    </row>
    <row r="6516">
      <c r="A6516" s="160" t="n">
        <v>44432</v>
      </c>
      <c r="B6516" s="9" t="n">
        <v>3.26</v>
      </c>
    </row>
    <row r="6517">
      <c r="A6517" s="160" t="n">
        <v>44433</v>
      </c>
      <c r="B6517" s="9" t="n">
        <v>3.22</v>
      </c>
    </row>
    <row r="6518">
      <c r="A6518" s="160" t="n">
        <v>44434</v>
      </c>
      <c r="B6518" s="9" t="n">
        <v>3.2</v>
      </c>
    </row>
    <row r="6519">
      <c r="A6519" s="160" t="n">
        <v>44435</v>
      </c>
      <c r="B6519" s="9" t="n">
        <v>3.17</v>
      </c>
    </row>
    <row r="6520">
      <c r="A6520" s="160" t="n">
        <v>44438</v>
      </c>
      <c r="B6520" s="9" t="n">
        <v>3.16</v>
      </c>
    </row>
    <row r="6521">
      <c r="A6521" s="160" t="n">
        <v>44439</v>
      </c>
      <c r="B6521" s="9" t="n">
        <v>3.21</v>
      </c>
    </row>
    <row r="6522">
      <c r="A6522" s="160" t="n">
        <v>44440</v>
      </c>
      <c r="B6522" s="9" t="n">
        <v>3.19</v>
      </c>
    </row>
    <row r="6523">
      <c r="A6523" s="160" t="n">
        <v>44441</v>
      </c>
      <c r="B6523" s="9" t="n">
        <v>3.16</v>
      </c>
    </row>
    <row r="6524">
      <c r="A6524" s="160" t="n">
        <v>44442</v>
      </c>
      <c r="B6524" s="9" t="n">
        <v>3.14</v>
      </c>
    </row>
    <row r="6525">
      <c r="A6525" s="160" t="n">
        <v>44445</v>
      </c>
      <c r="B6525" s="9" t="n">
        <v>3.13</v>
      </c>
    </row>
    <row r="6526">
      <c r="A6526" s="160" t="n">
        <v>44446</v>
      </c>
      <c r="B6526" s="9" t="n">
        <v>3.16</v>
      </c>
    </row>
    <row r="6527">
      <c r="A6527" s="160" t="n">
        <v>44447</v>
      </c>
      <c r="B6527" s="9" t="n">
        <v>3.16</v>
      </c>
    </row>
    <row r="6528">
      <c r="A6528" s="160" t="n">
        <v>44448</v>
      </c>
      <c r="B6528" s="9" t="n">
        <v>3.15</v>
      </c>
    </row>
    <row r="6529">
      <c r="A6529" s="160" t="n">
        <v>44449</v>
      </c>
      <c r="B6529" s="9" t="n">
        <v>3.11</v>
      </c>
    </row>
    <row r="6530">
      <c r="A6530" s="160" t="n">
        <v>44452</v>
      </c>
      <c r="B6530" s="9" t="n">
        <v>3.09</v>
      </c>
    </row>
    <row r="6531">
      <c r="A6531" s="160" t="n">
        <v>44453</v>
      </c>
      <c r="B6531" s="9" t="n">
        <v>3.11</v>
      </c>
    </row>
    <row r="6532">
      <c r="A6532" s="160" t="n">
        <v>44454</v>
      </c>
      <c r="B6532" s="9" t="n">
        <v>3.08</v>
      </c>
    </row>
    <row r="6533">
      <c r="A6533" s="160" t="n">
        <v>44455</v>
      </c>
      <c r="B6533" s="9" t="n">
        <v>3.06</v>
      </c>
    </row>
    <row r="6534">
      <c r="A6534" s="160" t="n">
        <v>44456</v>
      </c>
      <c r="B6534" s="9" t="n">
        <v>3.04</v>
      </c>
    </row>
    <row r="6535">
      <c r="A6535" s="160" t="n">
        <v>44459</v>
      </c>
      <c r="B6535" s="9" t="n">
        <v>3.23</v>
      </c>
    </row>
    <row r="6536">
      <c r="A6536" s="160" t="n">
        <v>44460</v>
      </c>
      <c r="B6536" s="9" t="n">
        <v>3.17</v>
      </c>
    </row>
    <row r="6537">
      <c r="A6537" s="160" t="n">
        <v>44461</v>
      </c>
      <c r="B6537" s="9" t="n">
        <v>3.09</v>
      </c>
    </row>
    <row r="6538">
      <c r="A6538" s="160" t="n">
        <v>44462</v>
      </c>
      <c r="B6538" s="9" t="n">
        <v>3.03</v>
      </c>
    </row>
    <row r="6539">
      <c r="A6539" s="160" t="n">
        <v>44463</v>
      </c>
      <c r="B6539" s="9" t="n">
        <v>3.05</v>
      </c>
    </row>
    <row r="6540">
      <c r="A6540" s="160" t="n">
        <v>44466</v>
      </c>
      <c r="B6540" s="9" t="n">
        <v>3.06</v>
      </c>
    </row>
    <row r="6541">
      <c r="A6541" s="160" t="n">
        <v>44467</v>
      </c>
      <c r="B6541" s="9" t="n">
        <v>3.13</v>
      </c>
    </row>
    <row r="6542">
      <c r="A6542" s="160" t="n">
        <v>44468</v>
      </c>
      <c r="B6542" s="9" t="n">
        <v>3.09</v>
      </c>
    </row>
    <row r="6543">
      <c r="A6543" s="160" t="n">
        <v>44469</v>
      </c>
      <c r="B6543" s="9" t="n">
        <v>3.15</v>
      </c>
    </row>
    <row r="6544">
      <c r="A6544" s="160" t="n">
        <v>44470</v>
      </c>
      <c r="B6544" s="9" t="n">
        <v>3.2</v>
      </c>
    </row>
    <row r="6545">
      <c r="A6545" s="160" t="n">
        <v>44473</v>
      </c>
      <c r="B6545" s="9" t="n">
        <v>3.21</v>
      </c>
    </row>
    <row r="6546">
      <c r="A6546" s="160" t="n">
        <v>44474</v>
      </c>
      <c r="B6546" s="9" t="n">
        <v>3.17</v>
      </c>
    </row>
    <row r="6547">
      <c r="A6547" s="160" t="n">
        <v>44475</v>
      </c>
      <c r="B6547" s="9" t="n">
        <v>3.29</v>
      </c>
    </row>
    <row r="6548">
      <c r="A6548" s="160" t="n">
        <v>44476</v>
      </c>
      <c r="B6548" s="9" t="n">
        <v>3.19</v>
      </c>
    </row>
    <row r="6549">
      <c r="A6549" s="160" t="n">
        <v>44477</v>
      </c>
      <c r="B6549" s="9" t="n">
        <v>3.2</v>
      </c>
    </row>
    <row r="6550">
      <c r="A6550" s="160" t="n">
        <v>44480</v>
      </c>
      <c r="B6550" s="9" t="n">
        <v>3.2</v>
      </c>
    </row>
    <row r="6551">
      <c r="A6551" s="160" t="n">
        <v>44481</v>
      </c>
      <c r="B6551" s="9" t="n">
        <v>3.28</v>
      </c>
    </row>
    <row r="6552">
      <c r="A6552" s="160" t="n">
        <v>44482</v>
      </c>
      <c r="B6552" s="9" t="n">
        <v>3.25</v>
      </c>
    </row>
    <row r="6553">
      <c r="A6553" s="160" t="n">
        <v>44483</v>
      </c>
      <c r="B6553" s="9" t="n">
        <v>3.18</v>
      </c>
    </row>
    <row r="6554">
      <c r="A6554" s="160" t="n">
        <v>44484</v>
      </c>
      <c r="B6554" s="9" t="n">
        <v>3.12</v>
      </c>
    </row>
    <row r="6555">
      <c r="A6555" s="160" t="n">
        <v>44487</v>
      </c>
      <c r="B6555" s="9" t="n">
        <v>3.11</v>
      </c>
    </row>
    <row r="6556">
      <c r="A6556" s="160" t="n">
        <v>44488</v>
      </c>
      <c r="B6556" s="9" t="n">
        <v>3.09</v>
      </c>
    </row>
    <row r="6557">
      <c r="A6557" s="160" t="n">
        <v>44489</v>
      </c>
      <c r="B6557" s="9" t="n">
        <v>3.07</v>
      </c>
    </row>
    <row r="6558">
      <c r="A6558" s="160" t="n">
        <v>44490</v>
      </c>
      <c r="B6558" s="9" t="n">
        <v>3.03</v>
      </c>
    </row>
    <row r="6559">
      <c r="A6559" s="160" t="n">
        <v>44491</v>
      </c>
      <c r="B6559" s="9" t="n">
        <v>3.07</v>
      </c>
    </row>
    <row r="6560">
      <c r="A6560" s="160" t="n">
        <v>44494</v>
      </c>
      <c r="B6560" s="9" t="n">
        <v>3.11</v>
      </c>
    </row>
    <row r="6561">
      <c r="A6561" s="160" t="n">
        <v>44495</v>
      </c>
      <c r="B6561" s="9" t="n">
        <v>3.09</v>
      </c>
    </row>
    <row r="6562">
      <c r="A6562" s="160" t="n">
        <v>44496</v>
      </c>
      <c r="B6562" s="9" t="n">
        <v>3.11</v>
      </c>
    </row>
    <row r="6563">
      <c r="A6563" s="160" t="n">
        <v>44497</v>
      </c>
      <c r="B6563" s="9" t="n">
        <v>3.08</v>
      </c>
    </row>
    <row r="6564">
      <c r="A6564" s="160" t="n">
        <v>44498</v>
      </c>
      <c r="B6564" s="9" t="n">
        <v>3.08</v>
      </c>
    </row>
    <row r="6565">
      <c r="A6565" s="160" t="n">
        <v>44500</v>
      </c>
      <c r="B6565" s="9" t="n">
        <v>3.15</v>
      </c>
    </row>
    <row r="6566">
      <c r="A6566" s="160" t="n">
        <v>44501</v>
      </c>
      <c r="B6566" s="9" t="n">
        <v>3.16</v>
      </c>
    </row>
    <row r="6567">
      <c r="A6567" s="160" t="n">
        <v>44502</v>
      </c>
      <c r="B6567" s="9" t="n">
        <v>3.21</v>
      </c>
    </row>
    <row r="6568">
      <c r="A6568" s="160" t="n">
        <v>44503</v>
      </c>
      <c r="B6568" s="9" t="n">
        <v>3.18</v>
      </c>
    </row>
    <row r="6569">
      <c r="A6569" s="160" t="n">
        <v>44504</v>
      </c>
      <c r="B6569" s="9" t="n">
        <v>3.19</v>
      </c>
    </row>
    <row r="6570">
      <c r="A6570" s="160" t="n">
        <v>44505</v>
      </c>
      <c r="B6570" s="9" t="n">
        <v>3.12</v>
      </c>
    </row>
    <row r="6571">
      <c r="A6571" s="160" t="n">
        <v>44508</v>
      </c>
      <c r="B6571" s="9" t="n">
        <v>3.03</v>
      </c>
    </row>
    <row r="6572">
      <c r="A6572" s="160" t="n">
        <v>44509</v>
      </c>
      <c r="B6572" s="9" t="n">
        <v>3.08</v>
      </c>
    </row>
    <row r="6573">
      <c r="A6573" s="160" t="n">
        <v>44510</v>
      </c>
      <c r="B6573" s="9" t="n">
        <v>3.06</v>
      </c>
    </row>
    <row r="6574">
      <c r="A6574" s="160" t="n">
        <v>44511</v>
      </c>
      <c r="B6574" s="9" t="n">
        <v>3.06</v>
      </c>
    </row>
    <row r="6575">
      <c r="A6575" s="160" t="n">
        <v>44512</v>
      </c>
      <c r="B6575" s="9" t="n">
        <v>3.09</v>
      </c>
    </row>
    <row r="6576">
      <c r="A6576" s="160" t="n">
        <v>44515</v>
      </c>
      <c r="B6576" s="9" t="n">
        <v>3.1</v>
      </c>
    </row>
    <row r="6577">
      <c r="A6577" s="160" t="n">
        <v>44516</v>
      </c>
      <c r="B6577" s="9" t="n">
        <v>3.12</v>
      </c>
    </row>
    <row r="6578">
      <c r="A6578" s="160" t="n">
        <v>44517</v>
      </c>
      <c r="B6578" s="9" t="n">
        <v>3.17</v>
      </c>
    </row>
    <row r="6579">
      <c r="A6579" s="160" t="n">
        <v>44518</v>
      </c>
      <c r="B6579" s="9" t="n">
        <v>3.19</v>
      </c>
    </row>
    <row r="6580">
      <c r="A6580" s="160" t="n">
        <v>44519</v>
      </c>
      <c r="B6580" s="9" t="n">
        <v>3.24</v>
      </c>
    </row>
    <row r="6581">
      <c r="A6581" s="160" t="n">
        <v>44522</v>
      </c>
      <c r="B6581" s="9" t="n">
        <v>3.18</v>
      </c>
    </row>
    <row r="6582">
      <c r="A6582" s="160" t="n">
        <v>44523</v>
      </c>
      <c r="B6582" s="9" t="n">
        <v>3.3</v>
      </c>
    </row>
    <row r="6583">
      <c r="A6583" s="160" t="n">
        <v>44524</v>
      </c>
      <c r="B6583" s="9" t="n">
        <v>3.32</v>
      </c>
    </row>
    <row r="6584">
      <c r="A6584" s="160" t="n">
        <v>44525</v>
      </c>
      <c r="B6584" s="9" t="n">
        <v>3.32</v>
      </c>
    </row>
    <row r="6585">
      <c r="A6585" s="160" t="n">
        <v>44526</v>
      </c>
      <c r="B6585" s="9" t="n">
        <v>3.62</v>
      </c>
    </row>
    <row r="6586">
      <c r="A6586" s="160" t="n">
        <v>44529</v>
      </c>
      <c r="B6586" s="9" t="n">
        <v>3.53</v>
      </c>
    </row>
    <row r="6587">
      <c r="A6587" s="160" t="n">
        <v>44530</v>
      </c>
      <c r="B6587" s="9" t="n">
        <v>3.67</v>
      </c>
    </row>
    <row r="6588">
      <c r="A6588" s="160" t="n">
        <v>44531</v>
      </c>
      <c r="B6588" s="9" t="n">
        <v>3.58</v>
      </c>
    </row>
    <row r="6589">
      <c r="A6589" s="160" t="n">
        <v>44532</v>
      </c>
      <c r="B6589" s="9" t="n">
        <v>3.54</v>
      </c>
    </row>
    <row r="6590">
      <c r="A6590" s="160" t="n">
        <v>44533</v>
      </c>
      <c r="B6590" s="9" t="n">
        <v>3.56</v>
      </c>
    </row>
    <row r="6591">
      <c r="A6591" s="160" t="n">
        <v>44536</v>
      </c>
      <c r="B6591" s="9" t="n">
        <v>3.41</v>
      </c>
    </row>
    <row r="6592">
      <c r="A6592" s="160" t="n">
        <v>44537</v>
      </c>
      <c r="B6592" s="9" t="n">
        <v>3.16</v>
      </c>
    </row>
    <row r="6593">
      <c r="A6593" s="160" t="n">
        <v>44538</v>
      </c>
      <c r="B6593" s="9" t="n">
        <v>3.21</v>
      </c>
    </row>
    <row r="6594">
      <c r="A6594" s="160" t="n">
        <v>44539</v>
      </c>
      <c r="B6594" s="9" t="n">
        <v>3.25</v>
      </c>
    </row>
    <row r="6595">
      <c r="A6595" s="160" t="n">
        <v>44540</v>
      </c>
      <c r="B6595" s="9" t="n">
        <v>3.29</v>
      </c>
    </row>
    <row r="6596">
      <c r="A6596" s="160" t="n">
        <v>44543</v>
      </c>
      <c r="B6596" s="9" t="n">
        <v>3.33</v>
      </c>
    </row>
    <row r="6597">
      <c r="A6597" s="160" t="n">
        <v>44544</v>
      </c>
      <c r="B6597" s="9" t="n">
        <v>3.35</v>
      </c>
    </row>
    <row r="6598">
      <c r="A6598" s="160" t="n">
        <v>44545</v>
      </c>
      <c r="B6598" s="9" t="n">
        <v>3.33</v>
      </c>
    </row>
    <row r="6599">
      <c r="A6599" s="160" t="n">
        <v>44546</v>
      </c>
      <c r="B6599" s="9" t="n">
        <v>3.32</v>
      </c>
    </row>
    <row r="6600">
      <c r="A6600" s="160" t="n">
        <v>44547</v>
      </c>
      <c r="B6600" s="9" t="n">
        <v>3.36</v>
      </c>
    </row>
    <row r="6601">
      <c r="A6601" s="160" t="n">
        <v>44550</v>
      </c>
      <c r="B6601" s="9" t="n">
        <v>3.41</v>
      </c>
    </row>
    <row r="6602">
      <c r="A6602" s="160" t="n">
        <v>44551</v>
      </c>
      <c r="B6602" s="9" t="n">
        <v>3.25</v>
      </c>
    </row>
    <row r="6603">
      <c r="A6603" s="160" t="n">
        <v>44552</v>
      </c>
      <c r="B6603" s="9" t="n">
        <v>3.21</v>
      </c>
    </row>
    <row r="6604">
      <c r="A6604" s="160" t="n">
        <v>44553</v>
      </c>
      <c r="B6604" s="9" t="n">
        <v>3.12</v>
      </c>
    </row>
    <row r="6605">
      <c r="A6605" s="160" t="n">
        <v>44554</v>
      </c>
    </row>
    <row r="6606">
      <c r="A6606" s="160" t="n">
        <v>44557</v>
      </c>
      <c r="B6606" s="9" t="n">
        <v>3.02</v>
      </c>
    </row>
    <row r="6607">
      <c r="A6607" s="160" t="n">
        <v>44558</v>
      </c>
      <c r="B6607" s="9" t="n">
        <v>3.01</v>
      </c>
    </row>
    <row r="6608">
      <c r="A6608" s="160" t="n">
        <v>44559</v>
      </c>
      <c r="B6608" s="9" t="n">
        <v>3.03</v>
      </c>
    </row>
    <row r="6609">
      <c r="A6609" s="160" t="n">
        <v>44560</v>
      </c>
      <c r="B6609" s="9" t="n">
        <v>3.09</v>
      </c>
    </row>
    <row r="6610">
      <c r="A6610" s="160" t="n">
        <v>44561</v>
      </c>
      <c r="B6610" s="9" t="n">
        <v>3.1</v>
      </c>
    </row>
    <row r="6611">
      <c r="A6611" s="160" t="n">
        <v>44564</v>
      </c>
      <c r="B6611" s="9" t="n">
        <v>3.05</v>
      </c>
    </row>
    <row r="6612">
      <c r="A6612" s="160" t="n">
        <v>44565</v>
      </c>
      <c r="B6612" s="9" t="n">
        <v>3.09</v>
      </c>
    </row>
    <row r="6613">
      <c r="A6613" s="160" t="n">
        <v>44566</v>
      </c>
      <c r="B6613" s="9" t="n">
        <v>3.07</v>
      </c>
    </row>
    <row r="6614">
      <c r="A6614" s="160" t="n">
        <v>44567</v>
      </c>
      <c r="B6614" s="9" t="n">
        <v>3.15</v>
      </c>
    </row>
    <row r="6615">
      <c r="A6615" s="160" t="n">
        <v>44568</v>
      </c>
      <c r="B6615" s="9" t="n">
        <v>3.2</v>
      </c>
    </row>
    <row r="6616">
      <c r="A6616" s="160" t="n">
        <v>44571</v>
      </c>
      <c r="B6616" s="9" t="n">
        <v>3.24</v>
      </c>
    </row>
    <row r="6617">
      <c r="A6617" s="160" t="n">
        <v>44572</v>
      </c>
      <c r="B6617" s="9" t="n">
        <v>3.18</v>
      </c>
    </row>
    <row r="6618">
      <c r="A6618" s="160" t="n">
        <v>44573</v>
      </c>
      <c r="B6618" s="9" t="n">
        <v>3.06</v>
      </c>
    </row>
    <row r="6619">
      <c r="A6619" s="160" t="n">
        <v>44574</v>
      </c>
      <c r="B6619" s="9" t="n">
        <v>3.1</v>
      </c>
    </row>
    <row r="6620">
      <c r="A6620" s="160" t="n">
        <v>44575</v>
      </c>
      <c r="B6620" s="9" t="n">
        <v>3.09</v>
      </c>
    </row>
    <row r="6621">
      <c r="A6621" s="160" t="n">
        <v>44578</v>
      </c>
      <c r="B6621" s="9" t="n">
        <v>3.09</v>
      </c>
    </row>
    <row r="6622">
      <c r="A6622" s="160" t="n">
        <v>44579</v>
      </c>
      <c r="B6622" s="9" t="n">
        <v>3.12</v>
      </c>
    </row>
    <row r="6623">
      <c r="A6623" s="160" t="n">
        <v>44580</v>
      </c>
      <c r="B6623" s="9" t="n">
        <v>3.11</v>
      </c>
    </row>
    <row r="6624">
      <c r="A6624" s="160" t="n">
        <v>44581</v>
      </c>
      <c r="B6624" s="9" t="n">
        <v>3.1</v>
      </c>
    </row>
    <row r="6625">
      <c r="A6625" s="160" t="n">
        <v>44582</v>
      </c>
      <c r="B6625" s="9" t="n">
        <v>3.29</v>
      </c>
    </row>
    <row r="6626">
      <c r="A6626" s="160" t="n">
        <v>44585</v>
      </c>
      <c r="B6626" s="9" t="n">
        <v>3.44</v>
      </c>
    </row>
    <row r="6627">
      <c r="A6627" s="160" t="n">
        <v>44586</v>
      </c>
      <c r="B6627" s="9" t="n">
        <v>3.39</v>
      </c>
    </row>
    <row r="6628">
      <c r="A6628" s="160" t="n">
        <v>44587</v>
      </c>
      <c r="B6628" s="9" t="n">
        <v>3.25</v>
      </c>
    </row>
    <row r="6629">
      <c r="A6629" s="160" t="n">
        <v>44588</v>
      </c>
      <c r="B6629" s="9" t="n">
        <v>3.46</v>
      </c>
    </row>
    <row r="6630">
      <c r="A6630" s="160" t="n">
        <v>44589</v>
      </c>
      <c r="B6630" s="9" t="n">
        <v>3.61</v>
      </c>
    </row>
    <row r="6631">
      <c r="A6631" s="160" t="n">
        <v>44592</v>
      </c>
      <c r="B6631" s="9" t="n">
        <v>3.63</v>
      </c>
    </row>
    <row r="6632">
      <c r="A6632" s="160" t="n">
        <v>44593</v>
      </c>
      <c r="B6632" s="9" t="n">
        <v>3.51</v>
      </c>
    </row>
    <row r="6633">
      <c r="A6633" s="160" t="n">
        <v>44594</v>
      </c>
      <c r="B6633" s="9" t="n">
        <v>3.45</v>
      </c>
    </row>
    <row r="6634">
      <c r="A6634" s="160" t="n">
        <v>44595</v>
      </c>
      <c r="B6634" s="9" t="n">
        <v>3.51</v>
      </c>
    </row>
    <row r="6635">
      <c r="A6635" s="160" t="n">
        <v>44596</v>
      </c>
      <c r="B6635" s="9" t="n">
        <v>3.56</v>
      </c>
    </row>
    <row r="6636">
      <c r="A6636" s="160" t="n">
        <v>44599</v>
      </c>
      <c r="B6636" s="9" t="n">
        <v>3.6</v>
      </c>
    </row>
    <row r="6637">
      <c r="A6637" s="160" t="n">
        <v>44600</v>
      </c>
      <c r="B6637" s="9" t="n">
        <v>3.55</v>
      </c>
    </row>
    <row r="6638">
      <c r="A6638" s="160" t="n">
        <v>44601</v>
      </c>
      <c r="B6638" s="9" t="n">
        <v>3.46</v>
      </c>
    </row>
    <row r="6639">
      <c r="A6639" s="160" t="n">
        <v>44602</v>
      </c>
      <c r="B6639" s="9" t="n">
        <v>3.44</v>
      </c>
    </row>
    <row r="6640">
      <c r="A6640" s="160" t="n">
        <v>44603</v>
      </c>
      <c r="B6640" s="9" t="n">
        <v>3.66</v>
      </c>
    </row>
    <row r="6641">
      <c r="A6641" s="160" t="n">
        <v>44606</v>
      </c>
      <c r="B6641" s="9" t="n">
        <v>3.74</v>
      </c>
    </row>
    <row r="6642">
      <c r="A6642" s="160" t="n">
        <v>44607</v>
      </c>
      <c r="B6642" s="9" t="n">
        <v>3.67</v>
      </c>
    </row>
    <row r="6643">
      <c r="A6643" s="160" t="n">
        <v>44608</v>
      </c>
      <c r="B6643" s="9" t="n">
        <v>3.68</v>
      </c>
    </row>
    <row r="6644">
      <c r="A6644" s="160" t="n">
        <v>44609</v>
      </c>
      <c r="B6644" s="9" t="n">
        <v>3.74</v>
      </c>
    </row>
    <row r="6645">
      <c r="A6645" s="160" t="n">
        <v>44610</v>
      </c>
      <c r="B6645" s="9" t="n">
        <v>3.78</v>
      </c>
    </row>
    <row r="6646">
      <c r="A6646" s="160" t="n">
        <v>44613</v>
      </c>
      <c r="B6646" s="9" t="n">
        <v>3.78</v>
      </c>
    </row>
    <row r="6647">
      <c r="A6647" s="160" t="n">
        <v>44614</v>
      </c>
      <c r="B6647" s="9" t="n">
        <v>3.75</v>
      </c>
    </row>
    <row r="6648">
      <c r="A6648" s="160" t="n">
        <v>44615</v>
      </c>
      <c r="B6648" s="9" t="n">
        <v>3.72</v>
      </c>
    </row>
    <row r="6649">
      <c r="A6649" s="160" t="n">
        <v>44616</v>
      </c>
      <c r="B6649" s="9" t="n">
        <v>3.93</v>
      </c>
    </row>
    <row r="6650">
      <c r="A6650" s="160" t="n">
        <v>44617</v>
      </c>
      <c r="B6650" s="9" t="n">
        <v>3.62</v>
      </c>
    </row>
    <row r="6651">
      <c r="A6651" s="160" t="n">
        <v>44620</v>
      </c>
      <c r="B6651" s="9" t="n">
        <v>3.77</v>
      </c>
    </row>
    <row r="6652">
      <c r="A6652" s="160" t="n">
        <v>44621</v>
      </c>
      <c r="B6652" s="9" t="n">
        <v>3.89</v>
      </c>
    </row>
    <row r="6653">
      <c r="A6653" s="160" t="n">
        <v>44622</v>
      </c>
      <c r="B6653" s="9" t="n">
        <v>3.71</v>
      </c>
    </row>
    <row r="6654">
      <c r="A6654" s="160" t="n">
        <v>44623</v>
      </c>
      <c r="B6654" s="9" t="n">
        <v>3.71</v>
      </c>
    </row>
    <row r="6655">
      <c r="A6655" s="160" t="n">
        <v>44624</v>
      </c>
      <c r="B6655" s="9" t="n">
        <v>3.9</v>
      </c>
    </row>
    <row r="6656">
      <c r="A6656" s="160" t="n">
        <v>44627</v>
      </c>
      <c r="B6656" s="9" t="n">
        <v>4.01</v>
      </c>
    </row>
    <row r="6657">
      <c r="A6657" s="160" t="n">
        <v>44628</v>
      </c>
      <c r="B6657" s="9" t="n">
        <v>4.03</v>
      </c>
    </row>
    <row r="6658">
      <c r="A6658" s="160" t="n">
        <v>44629</v>
      </c>
      <c r="B6658" s="9" t="n">
        <v>3.94</v>
      </c>
    </row>
    <row r="6659">
      <c r="A6659" s="160" t="n">
        <v>44630</v>
      </c>
      <c r="B6659" s="9" t="n">
        <v>4</v>
      </c>
    </row>
    <row r="6660">
      <c r="A6660" s="160" t="n">
        <v>44631</v>
      </c>
      <c r="B6660" s="9" t="n">
        <v>4.05</v>
      </c>
    </row>
    <row r="6661">
      <c r="A6661" s="160" t="n">
        <v>44634</v>
      </c>
      <c r="B6661" s="9" t="n">
        <v>4.16</v>
      </c>
    </row>
    <row r="6662">
      <c r="A6662" s="160" t="n">
        <v>44635</v>
      </c>
      <c r="B6662" s="9" t="n">
        <v>4.21</v>
      </c>
    </row>
    <row r="6663">
      <c r="A6663" s="160" t="n">
        <v>44636</v>
      </c>
      <c r="B6663" s="9" t="n">
        <v>3.96</v>
      </c>
    </row>
    <row r="6664">
      <c r="A6664" s="160" t="n">
        <v>44637</v>
      </c>
      <c r="B6664" s="9" t="n">
        <v>3.81</v>
      </c>
    </row>
    <row r="6665">
      <c r="A6665" s="160" t="n">
        <v>44638</v>
      </c>
      <c r="B6665" s="9" t="n">
        <v>3.81</v>
      </c>
    </row>
    <row r="6666">
      <c r="A6666" s="160" t="n">
        <v>44641</v>
      </c>
      <c r="B6666" s="9" t="n">
        <v>3.67</v>
      </c>
    </row>
    <row r="6667">
      <c r="A6667" s="160" t="n">
        <v>44642</v>
      </c>
      <c r="B6667" s="9" t="n">
        <v>3.7</v>
      </c>
    </row>
    <row r="6668">
      <c r="A6668" s="160" t="n">
        <v>44643</v>
      </c>
      <c r="B6668" s="9" t="n">
        <v>3.72</v>
      </c>
    </row>
    <row r="6669">
      <c r="A6669" s="160" t="n">
        <v>44644</v>
      </c>
      <c r="B6669" s="9" t="n">
        <v>3.67</v>
      </c>
    </row>
    <row r="6670">
      <c r="A6670" s="160" t="n">
        <v>44645</v>
      </c>
      <c r="B6670" s="9" t="n">
        <v>3.51</v>
      </c>
    </row>
    <row r="6671">
      <c r="A6671" s="160" t="n">
        <v>44648</v>
      </c>
      <c r="B6671" s="9" t="n">
        <v>3.54</v>
      </c>
    </row>
    <row r="6672">
      <c r="A6672" s="160" t="n">
        <v>44649</v>
      </c>
      <c r="B6672" s="9" t="n">
        <v>3.38</v>
      </c>
    </row>
    <row r="6673">
      <c r="A6673" s="160" t="n">
        <v>44650</v>
      </c>
      <c r="B6673" s="9" t="n">
        <v>3.33</v>
      </c>
    </row>
    <row r="6674">
      <c r="A6674" s="160" t="n">
        <v>44651</v>
      </c>
      <c r="B6674" s="9" t="n">
        <v>3.43</v>
      </c>
    </row>
    <row r="6675">
      <c r="A6675" s="160" t="n">
        <v>44652</v>
      </c>
      <c r="B6675" s="9" t="n">
        <v>3.4</v>
      </c>
    </row>
    <row r="6676">
      <c r="A6676" s="160" t="n">
        <v>44655</v>
      </c>
      <c r="B6676" s="9" t="n">
        <v>3.33</v>
      </c>
    </row>
    <row r="6677">
      <c r="A6677" s="160" t="n">
        <v>44656</v>
      </c>
      <c r="B6677" s="9" t="n">
        <v>3.27</v>
      </c>
    </row>
    <row r="6678">
      <c r="A6678" s="160" t="n">
        <v>44657</v>
      </c>
      <c r="B6678" s="9" t="n">
        <v>3.48</v>
      </c>
    </row>
    <row r="6679">
      <c r="A6679" s="160" t="n">
        <v>44658</v>
      </c>
      <c r="B6679" s="9" t="n">
        <v>3.54</v>
      </c>
    </row>
    <row r="6680">
      <c r="A6680" s="160" t="n">
        <v>44659</v>
      </c>
      <c r="B6680" s="9" t="n">
        <v>3.57</v>
      </c>
    </row>
    <row r="6681">
      <c r="A6681" s="160" t="n">
        <v>44662</v>
      </c>
      <c r="B6681" s="9" t="n">
        <v>3.73</v>
      </c>
    </row>
    <row r="6682">
      <c r="A6682" s="160" t="n">
        <v>44663</v>
      </c>
      <c r="B6682" s="9" t="n">
        <v>3.75</v>
      </c>
    </row>
    <row r="6683">
      <c r="A6683" s="160" t="n">
        <v>44664</v>
      </c>
      <c r="B6683" s="9" t="n">
        <v>3.77</v>
      </c>
    </row>
    <row r="6684">
      <c r="A6684" s="160" t="n">
        <v>44665</v>
      </c>
      <c r="B6684" s="9" t="n">
        <v>3.68</v>
      </c>
    </row>
    <row r="6685">
      <c r="A6685" s="160" t="n">
        <v>44666</v>
      </c>
    </row>
    <row r="6686">
      <c r="A6686" s="160" t="n">
        <v>44669</v>
      </c>
      <c r="B6686" s="9" t="n">
        <v>3.64</v>
      </c>
    </row>
    <row r="6687">
      <c r="A6687" s="160" t="n">
        <v>44670</v>
      </c>
      <c r="B6687" s="9" t="n">
        <v>3.58</v>
      </c>
    </row>
    <row r="6688">
      <c r="A6688" s="160" t="n">
        <v>44671</v>
      </c>
      <c r="B6688" s="9" t="n">
        <v>3.56</v>
      </c>
    </row>
    <row r="6689">
      <c r="A6689" s="160" t="n">
        <v>44672</v>
      </c>
      <c r="B6689" s="9" t="n">
        <v>3.5</v>
      </c>
    </row>
    <row r="6690">
      <c r="A6690" s="160" t="n">
        <v>44673</v>
      </c>
      <c r="B6690" s="9" t="n">
        <v>3.65</v>
      </c>
    </row>
    <row r="6691">
      <c r="A6691" s="160" t="n">
        <v>44676</v>
      </c>
      <c r="B6691" s="9" t="n">
        <v>3.8</v>
      </c>
    </row>
    <row r="6692">
      <c r="A6692" s="160" t="n">
        <v>44677</v>
      </c>
      <c r="B6692" s="9" t="n">
        <v>3.83</v>
      </c>
    </row>
    <row r="6693">
      <c r="A6693" s="160" t="n">
        <v>44678</v>
      </c>
      <c r="B6693" s="9" t="n">
        <v>3.89</v>
      </c>
    </row>
    <row r="6694">
      <c r="A6694" s="160" t="n">
        <v>44679</v>
      </c>
      <c r="B6694" s="9" t="n">
        <v>3.83</v>
      </c>
    </row>
    <row r="6695">
      <c r="A6695" s="160" t="n">
        <v>44680</v>
      </c>
      <c r="B6695" s="9" t="n">
        <v>3.93</v>
      </c>
    </row>
    <row r="6696">
      <c r="A6696" s="160" t="n">
        <v>44681</v>
      </c>
      <c r="B6696" s="9" t="n">
        <v>3.97</v>
      </c>
    </row>
    <row r="6697">
      <c r="A6697" s="160" t="n">
        <v>44683</v>
      </c>
      <c r="B6697" s="9" t="n">
        <v>4.05</v>
      </c>
    </row>
    <row r="6698">
      <c r="A6698" s="160" t="n">
        <v>44684</v>
      </c>
      <c r="B6698" s="9" t="n">
        <v>3.97</v>
      </c>
    </row>
    <row r="6699">
      <c r="A6699" s="160" t="n">
        <v>44685</v>
      </c>
      <c r="B6699" s="9" t="n">
        <v>4.1</v>
      </c>
    </row>
    <row r="6700">
      <c r="A6700" s="160" t="n">
        <v>44686</v>
      </c>
      <c r="B6700" s="9" t="n">
        <v>4.03</v>
      </c>
    </row>
    <row r="6701">
      <c r="A6701" s="160" t="n">
        <v>44687</v>
      </c>
      <c r="B6701" s="9" t="n">
        <v>4.18</v>
      </c>
    </row>
    <row r="6702">
      <c r="A6702" s="160" t="n">
        <v>44690</v>
      </c>
      <c r="B6702" s="9" t="n">
        <v>4.47</v>
      </c>
    </row>
    <row r="6703">
      <c r="A6703" s="160" t="n">
        <v>44691</v>
      </c>
      <c r="B6703" s="9" t="n">
        <v>4.52</v>
      </c>
    </row>
    <row r="6704">
      <c r="A6704" s="160" t="n">
        <v>44692</v>
      </c>
      <c r="B6704" s="9" t="n">
        <v>4.55</v>
      </c>
    </row>
    <row r="6705">
      <c r="A6705" s="160" t="n">
        <v>44693</v>
      </c>
      <c r="B6705" s="9" t="n">
        <v>4.77</v>
      </c>
    </row>
    <row r="6706">
      <c r="A6706" s="160" t="n">
        <v>44694</v>
      </c>
      <c r="B6706" s="9" t="n">
        <v>4.63</v>
      </c>
    </row>
    <row r="6707">
      <c r="A6707" s="160" t="n">
        <v>44697</v>
      </c>
      <c r="B6707" s="9" t="n">
        <v>4.71</v>
      </c>
    </row>
    <row r="6708">
      <c r="A6708" s="160" t="n">
        <v>44698</v>
      </c>
      <c r="B6708" s="9" t="n">
        <v>4.6</v>
      </c>
    </row>
    <row r="6709">
      <c r="A6709" s="160" t="n">
        <v>44699</v>
      </c>
      <c r="B6709" s="9" t="n">
        <v>4.84</v>
      </c>
    </row>
    <row r="6710">
      <c r="A6710" s="160" t="n">
        <v>44700</v>
      </c>
      <c r="B6710" s="9" t="n">
        <v>4.92</v>
      </c>
    </row>
    <row r="6711">
      <c r="A6711" s="160" t="n">
        <v>44701</v>
      </c>
      <c r="B6711" s="9" t="n">
        <v>4.91</v>
      </c>
    </row>
    <row r="6712">
      <c r="A6712" s="160" t="n">
        <v>44704</v>
      </c>
      <c r="B6712" s="9" t="n">
        <v>4.82</v>
      </c>
    </row>
    <row r="6713">
      <c r="A6713" s="160" t="n">
        <v>44705</v>
      </c>
      <c r="B6713" s="9" t="n">
        <v>4.94</v>
      </c>
    </row>
    <row r="6714">
      <c r="A6714" s="160" t="n">
        <v>44706</v>
      </c>
      <c r="B6714" s="9" t="n">
        <v>4.74</v>
      </c>
    </row>
    <row r="6715">
      <c r="A6715" s="160" t="n">
        <v>44707</v>
      </c>
      <c r="B6715" s="9" t="n">
        <v>4.38</v>
      </c>
    </row>
    <row r="6716">
      <c r="A6716" s="160" t="n">
        <v>44708</v>
      </c>
      <c r="B6716" s="9" t="n">
        <v>4.19</v>
      </c>
    </row>
    <row r="6717">
      <c r="A6717" s="160" t="n">
        <v>44711</v>
      </c>
      <c r="B6717" s="9" t="n">
        <v>4.19</v>
      </c>
    </row>
    <row r="6718">
      <c r="A6718" s="160" t="n">
        <v>44712</v>
      </c>
      <c r="B6718" s="9" t="n">
        <v>4.22</v>
      </c>
    </row>
    <row r="6719">
      <c r="A6719" s="160" t="n">
        <v>44713</v>
      </c>
      <c r="B6719" s="9" t="n">
        <v>4.13</v>
      </c>
    </row>
    <row r="6720">
      <c r="A6720" s="160" t="n">
        <v>44714</v>
      </c>
      <c r="B6720" s="9" t="n">
        <v>4.15</v>
      </c>
    </row>
    <row r="6721">
      <c r="A6721" s="160" t="n">
        <v>44715</v>
      </c>
      <c r="B6721" s="9" t="n">
        <v>4.21</v>
      </c>
    </row>
    <row r="6722">
      <c r="A6722" s="160" t="n">
        <v>44718</v>
      </c>
      <c r="B6722" s="9" t="n">
        <v>4.19</v>
      </c>
    </row>
    <row r="6723">
      <c r="A6723" s="160" t="n">
        <v>44719</v>
      </c>
      <c r="B6723" s="9" t="n">
        <v>4.34</v>
      </c>
    </row>
    <row r="6724">
      <c r="A6724" s="160" t="n">
        <v>44720</v>
      </c>
      <c r="B6724" s="9" t="n">
        <v>4.34</v>
      </c>
    </row>
    <row r="6725">
      <c r="A6725" s="160" t="n">
        <v>44721</v>
      </c>
      <c r="B6725" s="9" t="n">
        <v>4.42</v>
      </c>
    </row>
    <row r="6726">
      <c r="A6726" s="160" t="n">
        <v>44722</v>
      </c>
      <c r="B6726" s="9" t="n">
        <v>4.51</v>
      </c>
    </row>
    <row r="6727">
      <c r="A6727" s="160" t="n">
        <v>44725</v>
      </c>
      <c r="B6727" s="9" t="n">
        <v>4.87</v>
      </c>
    </row>
    <row r="6728">
      <c r="A6728" s="160" t="n">
        <v>44726</v>
      </c>
      <c r="B6728" s="9" t="n">
        <v>4.9</v>
      </c>
    </row>
    <row r="6729">
      <c r="A6729" s="160" t="n">
        <v>44727</v>
      </c>
      <c r="B6729" s="9" t="n">
        <v>4.82</v>
      </c>
    </row>
    <row r="6730">
      <c r="A6730" s="160" t="n">
        <v>44728</v>
      </c>
      <c r="B6730" s="9" t="n">
        <v>5.17</v>
      </c>
    </row>
    <row r="6731">
      <c r="A6731" s="160" t="n">
        <v>44729</v>
      </c>
      <c r="B6731" s="9" t="n">
        <v>5.15</v>
      </c>
    </row>
    <row r="6732">
      <c r="A6732" s="160" t="n">
        <v>44732</v>
      </c>
      <c r="B6732" s="9" t="n">
        <v>5.15</v>
      </c>
    </row>
    <row r="6733">
      <c r="A6733" s="160" t="n">
        <v>44733</v>
      </c>
      <c r="B6733" s="9" t="n">
        <v>5.05</v>
      </c>
    </row>
    <row r="6734">
      <c r="A6734" s="160" t="n">
        <v>44734</v>
      </c>
      <c r="B6734" s="9" t="n">
        <v>5.32</v>
      </c>
    </row>
    <row r="6735">
      <c r="A6735" s="160" t="n">
        <v>44735</v>
      </c>
      <c r="B6735" s="9" t="n">
        <v>5.38</v>
      </c>
    </row>
    <row r="6736">
      <c r="A6736" s="160" t="n">
        <v>44736</v>
      </c>
      <c r="B6736" s="9" t="n">
        <v>5.18</v>
      </c>
    </row>
    <row r="6737">
      <c r="A6737" s="160" t="n">
        <v>44739</v>
      </c>
      <c r="B6737" s="9" t="n">
        <v>5.11</v>
      </c>
    </row>
    <row r="6738">
      <c r="A6738" s="160" t="n">
        <v>44740</v>
      </c>
      <c r="B6738" s="9" t="n">
        <v>5.26</v>
      </c>
    </row>
    <row r="6739">
      <c r="A6739" s="160" t="n">
        <v>44741</v>
      </c>
      <c r="B6739" s="9" t="n">
        <v>5.62</v>
      </c>
    </row>
    <row r="6740">
      <c r="A6740" s="160" t="n">
        <v>44742</v>
      </c>
      <c r="B6740" s="9" t="n">
        <v>5.87</v>
      </c>
    </row>
    <row r="6741">
      <c r="A6741" s="160" t="n">
        <v>44743</v>
      </c>
      <c r="B6741" s="9" t="n">
        <v>5.92</v>
      </c>
    </row>
    <row r="6742">
      <c r="A6742" s="160" t="n">
        <v>44746</v>
      </c>
      <c r="B6742" s="9" t="n">
        <v>5.93</v>
      </c>
    </row>
    <row r="6743">
      <c r="A6743" s="160" t="n">
        <v>44747</v>
      </c>
      <c r="B6743" s="9" t="n">
        <v>5.99</v>
      </c>
    </row>
    <row r="6744">
      <c r="A6744" s="160" t="n">
        <v>44748</v>
      </c>
      <c r="B6744" s="9" t="n">
        <v>5.8</v>
      </c>
    </row>
    <row r="6745">
      <c r="A6745" s="160" t="n">
        <v>44749</v>
      </c>
      <c r="B6745" s="9" t="n">
        <v>5.5</v>
      </c>
    </row>
    <row r="6746">
      <c r="A6746" s="160" t="n">
        <v>44750</v>
      </c>
      <c r="B6746" s="9" t="n">
        <v>5.36</v>
      </c>
    </row>
    <row r="6747">
      <c r="A6747" s="160" t="n">
        <v>44753</v>
      </c>
      <c r="B6747" s="9" t="n">
        <v>5.44</v>
      </c>
    </row>
    <row r="6748">
      <c r="A6748" s="160" t="n">
        <v>44754</v>
      </c>
      <c r="B6748" s="9" t="n">
        <v>5.43</v>
      </c>
    </row>
    <row r="6749">
      <c r="A6749" s="160" t="n">
        <v>44755</v>
      </c>
      <c r="B6749" s="9" t="n">
        <v>5.47</v>
      </c>
    </row>
    <row r="6750">
      <c r="A6750" s="160" t="n">
        <v>44756</v>
      </c>
      <c r="B6750" s="9" t="n">
        <v>5.53</v>
      </c>
    </row>
    <row r="6751">
      <c r="A6751" s="160" t="n">
        <v>44757</v>
      </c>
      <c r="B6751" s="9" t="n">
        <v>5.39</v>
      </c>
    </row>
    <row r="6752">
      <c r="A6752" s="160" t="n">
        <v>44760</v>
      </c>
      <c r="B6752" s="9" t="n">
        <v>5.25</v>
      </c>
    </row>
    <row r="6753">
      <c r="A6753" s="160" t="n">
        <v>44761</v>
      </c>
      <c r="B6753" s="9" t="n">
        <v>5.1</v>
      </c>
    </row>
    <row r="6754">
      <c r="A6754" s="160" t="n">
        <v>44762</v>
      </c>
      <c r="B6754" s="9" t="n">
        <v>4.9</v>
      </c>
    </row>
    <row r="6755">
      <c r="A6755" s="160" t="n">
        <v>44763</v>
      </c>
      <c r="B6755" s="9" t="n">
        <v>4.99</v>
      </c>
    </row>
    <row r="6756">
      <c r="A6756" s="160" t="n">
        <v>44764</v>
      </c>
      <c r="B6756" s="9" t="n">
        <v>4.96</v>
      </c>
    </row>
    <row r="6757">
      <c r="A6757" s="160" t="n">
        <v>44767</v>
      </c>
      <c r="B6757" s="9" t="n">
        <v>4.95</v>
      </c>
    </row>
    <row r="6758">
      <c r="A6758" s="160" t="n">
        <v>44768</v>
      </c>
      <c r="B6758" s="9" t="n">
        <v>5.06</v>
      </c>
    </row>
    <row r="6759">
      <c r="A6759" s="160" t="n">
        <v>44769</v>
      </c>
      <c r="B6759" s="9" t="n">
        <v>5.07</v>
      </c>
    </row>
    <row r="6760">
      <c r="A6760" s="160" t="n">
        <v>44770</v>
      </c>
      <c r="B6760" s="9" t="n">
        <v>4.98</v>
      </c>
    </row>
    <row r="6761">
      <c r="A6761" s="160" t="n">
        <v>44771</v>
      </c>
      <c r="B6761" s="9" t="n">
        <v>4.77</v>
      </c>
    </row>
    <row r="6762">
      <c r="A6762" s="160" t="n">
        <v>44773</v>
      </c>
      <c r="B6762" s="9" t="n">
        <v>4.83</v>
      </c>
    </row>
    <row r="6763">
      <c r="A6763" s="160" t="n">
        <v>44774</v>
      </c>
      <c r="B6763" s="9" t="n">
        <v>4.8</v>
      </c>
    </row>
    <row r="6764">
      <c r="A6764" s="160" t="n">
        <v>44775</v>
      </c>
      <c r="B6764" s="9" t="n">
        <v>4.61</v>
      </c>
    </row>
    <row r="6765">
      <c r="A6765" s="160" t="n">
        <v>44776</v>
      </c>
      <c r="B6765" s="9" t="n">
        <v>4.54</v>
      </c>
    </row>
    <row r="6766">
      <c r="A6766" s="160" t="n">
        <v>44777</v>
      </c>
      <c r="B6766" s="9" t="n">
        <v>4.55</v>
      </c>
    </row>
    <row r="6767">
      <c r="A6767" s="160" t="n">
        <v>44778</v>
      </c>
      <c r="B6767" s="9" t="n">
        <v>4.44</v>
      </c>
    </row>
    <row r="6768">
      <c r="A6768" s="160" t="n">
        <v>44781</v>
      </c>
      <c r="B6768" s="9" t="n">
        <v>4.41</v>
      </c>
    </row>
    <row r="6769">
      <c r="A6769" s="160" t="n">
        <v>44782</v>
      </c>
      <c r="B6769" s="9" t="n">
        <v>4.46</v>
      </c>
    </row>
    <row r="6770">
      <c r="A6770" s="160" t="n">
        <v>44783</v>
      </c>
      <c r="B6770" s="9" t="n">
        <v>4.33</v>
      </c>
    </row>
    <row r="6771">
      <c r="A6771" s="160" t="n">
        <v>44784</v>
      </c>
      <c r="B6771" s="9" t="n">
        <v>4.21</v>
      </c>
    </row>
    <row r="6772">
      <c r="A6772" s="160" t="n">
        <v>44785</v>
      </c>
      <c r="B6772" s="9" t="n">
        <v>4.25</v>
      </c>
    </row>
    <row r="6773">
      <c r="A6773" s="160" t="n">
        <v>44788</v>
      </c>
      <c r="B6773" s="9" t="n">
        <v>4.24</v>
      </c>
    </row>
    <row r="6774">
      <c r="A6774" s="160" t="n">
        <v>44789</v>
      </c>
      <c r="B6774" s="9" t="n">
        <v>4.25</v>
      </c>
    </row>
    <row r="6775">
      <c r="A6775" s="160" t="n">
        <v>44790</v>
      </c>
      <c r="B6775" s="9" t="n">
        <v>4.33</v>
      </c>
    </row>
    <row r="6776">
      <c r="A6776" s="160" t="n">
        <v>44791</v>
      </c>
      <c r="B6776" s="9" t="n">
        <v>4.37</v>
      </c>
    </row>
    <row r="6777">
      <c r="A6777" s="160" t="n">
        <v>44792</v>
      </c>
      <c r="B6777" s="9" t="n">
        <v>4.45</v>
      </c>
    </row>
    <row r="6778">
      <c r="A6778" s="160" t="n">
        <v>44795</v>
      </c>
      <c r="B6778" s="9" t="n">
        <v>4.62</v>
      </c>
    </row>
    <row r="6779">
      <c r="A6779" s="160" t="n">
        <v>44796</v>
      </c>
      <c r="B6779" s="9" t="n">
        <v>4.68</v>
      </c>
    </row>
    <row r="6780">
      <c r="A6780" s="160" t="n">
        <v>44797</v>
      </c>
      <c r="B6780" s="9" t="n">
        <v>4.61</v>
      </c>
    </row>
    <row r="6781">
      <c r="A6781" s="160" t="n">
        <v>44798</v>
      </c>
      <c r="B6781" s="9" t="n">
        <v>4.6</v>
      </c>
    </row>
    <row r="6782">
      <c r="A6782" s="160" t="n">
        <v>44799</v>
      </c>
      <c r="B6782" s="9" t="n">
        <v>4.65</v>
      </c>
    </row>
    <row r="6783">
      <c r="A6783" s="160" t="n">
        <v>44802</v>
      </c>
      <c r="B6783" s="9" t="n">
        <v>4.78</v>
      </c>
    </row>
    <row r="6784">
      <c r="A6784" s="160" t="n">
        <v>44803</v>
      </c>
      <c r="B6784" s="9" t="n">
        <v>4.9</v>
      </c>
    </row>
    <row r="6785">
      <c r="A6785" s="160" t="n">
        <v>44804</v>
      </c>
      <c r="B6785" s="9" t="n">
        <v>5.03</v>
      </c>
    </row>
    <row r="6786">
      <c r="A6786" s="160" t="n">
        <v>44805</v>
      </c>
      <c r="B6786" s="9" t="n">
        <v>5.08</v>
      </c>
    </row>
    <row r="6787">
      <c r="A6787" s="160" t="n">
        <v>44806</v>
      </c>
      <c r="B6787" s="9" t="n">
        <v>5.06</v>
      </c>
    </row>
    <row r="6788">
      <c r="A6788" s="160" t="n">
        <v>44809</v>
      </c>
      <c r="B6788" s="9" t="n">
        <v>5.07</v>
      </c>
    </row>
    <row r="6789">
      <c r="A6789" s="160" t="n">
        <v>44810</v>
      </c>
      <c r="B6789" s="9" t="n">
        <v>4.98</v>
      </c>
    </row>
    <row r="6790">
      <c r="A6790" s="160" t="n">
        <v>44811</v>
      </c>
      <c r="B6790" s="9" t="n">
        <v>4.97</v>
      </c>
    </row>
    <row r="6791">
      <c r="A6791" s="160" t="n">
        <v>44812</v>
      </c>
      <c r="B6791" s="9" t="n">
        <v>4.8</v>
      </c>
    </row>
    <row r="6792">
      <c r="A6792" s="160" t="n">
        <v>44813</v>
      </c>
      <c r="B6792" s="9" t="n">
        <v>4.57</v>
      </c>
    </row>
    <row r="6793">
      <c r="A6793" s="160" t="n">
        <v>44816</v>
      </c>
      <c r="B6793" s="9" t="n">
        <v>4.5</v>
      </c>
    </row>
    <row r="6794">
      <c r="A6794" s="160" t="n">
        <v>44817</v>
      </c>
      <c r="B6794" s="9" t="n">
        <v>4.68</v>
      </c>
    </row>
    <row r="6795">
      <c r="A6795" s="160" t="n">
        <v>44818</v>
      </c>
      <c r="B6795" s="9" t="n">
        <v>4.74</v>
      </c>
    </row>
    <row r="6796">
      <c r="A6796" s="160" t="n">
        <v>44819</v>
      </c>
      <c r="B6796" s="9" t="n">
        <v>4.77</v>
      </c>
    </row>
    <row r="6797">
      <c r="A6797" s="160" t="n">
        <v>44820</v>
      </c>
      <c r="B6797" s="9" t="n">
        <v>5</v>
      </c>
    </row>
    <row r="6798">
      <c r="A6798" s="160" t="n">
        <v>44823</v>
      </c>
      <c r="B6798" s="9" t="n">
        <v>4.88</v>
      </c>
    </row>
    <row r="6799">
      <c r="A6799" s="160" t="n">
        <v>44824</v>
      </c>
      <c r="B6799" s="9" t="n">
        <v>4.88</v>
      </c>
    </row>
    <row r="6800">
      <c r="A6800" s="160" t="n">
        <v>44825</v>
      </c>
      <c r="B6800" s="9" t="n">
        <v>4.87</v>
      </c>
    </row>
    <row r="6801">
      <c r="A6801" s="160" t="n">
        <v>44826</v>
      </c>
      <c r="B6801" s="9" t="n">
        <v>4.91</v>
      </c>
    </row>
    <row r="6802">
      <c r="A6802" s="160" t="n">
        <v>44827</v>
      </c>
      <c r="B6802" s="9" t="n">
        <v>5.12</v>
      </c>
    </row>
    <row r="6803">
      <c r="A6803" s="160" t="n">
        <v>44830</v>
      </c>
      <c r="B6803" s="9" t="n">
        <v>5.18</v>
      </c>
    </row>
    <row r="6804">
      <c r="A6804" s="160" t="n">
        <v>44831</v>
      </c>
      <c r="B6804" s="9" t="n">
        <v>5.22</v>
      </c>
    </row>
    <row r="6805">
      <c r="A6805" s="160" t="n">
        <v>44832</v>
      </c>
      <c r="B6805" s="9" t="n">
        <v>5.47</v>
      </c>
    </row>
    <row r="6806">
      <c r="A6806" s="160" t="n">
        <v>44833</v>
      </c>
      <c r="B6806" s="9" t="n">
        <v>5.5</v>
      </c>
    </row>
    <row r="6807">
      <c r="A6807" s="160" t="n">
        <v>44834</v>
      </c>
      <c r="B6807" s="9" t="n">
        <v>5.43</v>
      </c>
    </row>
    <row r="6808">
      <c r="A6808" s="160" t="n">
        <v>44837</v>
      </c>
      <c r="B6808" s="9" t="n">
        <v>5.43</v>
      </c>
    </row>
    <row r="6809">
      <c r="A6809" s="160" t="n">
        <v>44838</v>
      </c>
      <c r="B6809" s="9" t="n">
        <v>5.12</v>
      </c>
    </row>
    <row r="6810">
      <c r="A6810" s="160" t="n">
        <v>44839</v>
      </c>
      <c r="B6810" s="9" t="n">
        <v>5.09</v>
      </c>
    </row>
    <row r="6811">
      <c r="A6811" s="160" t="n">
        <v>44840</v>
      </c>
      <c r="B6811" s="9" t="n">
        <v>4.95</v>
      </c>
    </row>
    <row r="6812">
      <c r="A6812" s="160" t="n">
        <v>44841</v>
      </c>
      <c r="B6812" s="9" t="n">
        <v>5.02</v>
      </c>
    </row>
    <row r="6813">
      <c r="A6813" s="160" t="n">
        <v>44844</v>
      </c>
      <c r="B6813" s="9" t="n">
        <v>5.03</v>
      </c>
    </row>
    <row r="6814">
      <c r="A6814" s="160" t="n">
        <v>44845</v>
      </c>
      <c r="B6814" s="9" t="n">
        <v>5.25</v>
      </c>
    </row>
    <row r="6815">
      <c r="A6815" s="160" t="n">
        <v>44846</v>
      </c>
      <c r="B6815" s="9" t="n">
        <v>5.31</v>
      </c>
    </row>
    <row r="6816">
      <c r="A6816" s="160" t="n">
        <v>44847</v>
      </c>
      <c r="B6816" s="9" t="n">
        <v>5.25</v>
      </c>
    </row>
    <row r="6817">
      <c r="A6817" s="160" t="n">
        <v>44848</v>
      </c>
      <c r="B6817" s="9" t="n">
        <v>5.15</v>
      </c>
    </row>
    <row r="6818">
      <c r="A6818" s="160" t="n">
        <v>44851</v>
      </c>
      <c r="B6818" s="9" t="n">
        <v>5.04</v>
      </c>
    </row>
    <row r="6819">
      <c r="A6819" s="160" t="n">
        <v>44852</v>
      </c>
      <c r="B6819" s="9" t="n">
        <v>4.95</v>
      </c>
    </row>
    <row r="6820">
      <c r="A6820" s="160" t="n">
        <v>44853</v>
      </c>
      <c r="B6820" s="9" t="n">
        <v>4.97</v>
      </c>
    </row>
    <row r="6821">
      <c r="A6821" s="160" t="n">
        <v>44854</v>
      </c>
      <c r="B6821" s="9" t="n">
        <v>4.89</v>
      </c>
    </row>
    <row r="6822">
      <c r="A6822" s="160" t="n">
        <v>44855</v>
      </c>
      <c r="B6822" s="9" t="n">
        <v>4.99</v>
      </c>
    </row>
    <row r="6823">
      <c r="A6823" s="160" t="n">
        <v>44858</v>
      </c>
      <c r="B6823" s="9" t="n">
        <v>4.91</v>
      </c>
    </row>
    <row r="6824">
      <c r="A6824" s="160" t="n">
        <v>44859</v>
      </c>
      <c r="B6824" s="9" t="n">
        <v>4.88</v>
      </c>
    </row>
    <row r="6825">
      <c r="A6825" s="160" t="n">
        <v>44860</v>
      </c>
      <c r="B6825" s="9" t="n">
        <v>4.8</v>
      </c>
    </row>
    <row r="6826">
      <c r="A6826" s="160" t="n">
        <v>44861</v>
      </c>
      <c r="B6826" s="9" t="n">
        <v>4.76</v>
      </c>
    </row>
    <row r="6827">
      <c r="A6827" s="160" t="n">
        <v>44862</v>
      </c>
      <c r="B6827" s="9" t="n">
        <v>4.54</v>
      </c>
    </row>
    <row r="6828">
      <c r="A6828" s="160" t="n">
        <v>44865</v>
      </c>
      <c r="B6828" s="9" t="n">
        <v>4.63</v>
      </c>
    </row>
    <row r="6829">
      <c r="A6829" s="160" t="n">
        <v>44866</v>
      </c>
      <c r="B6829" s="9" t="n">
        <v>4.61</v>
      </c>
    </row>
    <row r="6830">
      <c r="A6830" s="160" t="n">
        <v>44867</v>
      </c>
      <c r="B6830" s="9" t="n">
        <v>4.62</v>
      </c>
    </row>
    <row r="6831">
      <c r="A6831" s="160" t="n">
        <v>44868</v>
      </c>
      <c r="B6831" s="9" t="n">
        <v>4.81</v>
      </c>
    </row>
    <row r="6832">
      <c r="A6832" s="160" t="n">
        <v>44869</v>
      </c>
      <c r="B6832" s="9" t="n">
        <v>4.77</v>
      </c>
    </row>
    <row r="6833">
      <c r="A6833" s="160" t="n">
        <v>44872</v>
      </c>
      <c r="B6833" s="9" t="n">
        <v>4.71</v>
      </c>
    </row>
    <row r="6834">
      <c r="A6834" s="160" t="n">
        <v>44873</v>
      </c>
      <c r="B6834" s="9" t="n">
        <v>4.79</v>
      </c>
    </row>
    <row r="6835">
      <c r="A6835" s="160" t="n">
        <v>44874</v>
      </c>
      <c r="B6835" s="9" t="n">
        <v>4.99</v>
      </c>
    </row>
    <row r="6836">
      <c r="A6836" s="160" t="n">
        <v>44875</v>
      </c>
      <c r="B6836" s="9" t="n">
        <v>4.8</v>
      </c>
    </row>
    <row r="6837">
      <c r="A6837" s="160" t="n">
        <v>44876</v>
      </c>
      <c r="B6837" s="9" t="n">
        <v>4.81</v>
      </c>
    </row>
    <row r="6838">
      <c r="A6838" s="160" t="n">
        <v>44879</v>
      </c>
      <c r="B6838" s="9" t="n">
        <v>4.67</v>
      </c>
    </row>
    <row r="6839">
      <c r="A6839" s="160" t="n">
        <v>44880</v>
      </c>
      <c r="B6839" s="9" t="n">
        <v>4.64</v>
      </c>
    </row>
    <row r="6840">
      <c r="A6840" s="160" t="n">
        <v>44881</v>
      </c>
      <c r="B6840" s="9" t="n">
        <v>4.71</v>
      </c>
    </row>
    <row r="6841">
      <c r="A6841" s="160" t="n">
        <v>44882</v>
      </c>
      <c r="B6841" s="9" t="n">
        <v>4.75</v>
      </c>
    </row>
    <row r="6842">
      <c r="A6842" s="160" t="n">
        <v>44883</v>
      </c>
      <c r="B6842" s="9" t="n">
        <v>4.65</v>
      </c>
    </row>
    <row r="6843">
      <c r="A6843" s="160" t="n">
        <v>44886</v>
      </c>
      <c r="B6843" s="9" t="n">
        <v>4.64</v>
      </c>
    </row>
    <row r="6844">
      <c r="A6844" s="160" t="n">
        <v>44887</v>
      </c>
      <c r="B6844" s="9" t="n">
        <v>4.57</v>
      </c>
    </row>
    <row r="6845">
      <c r="A6845" s="160" t="n">
        <v>44888</v>
      </c>
      <c r="B6845" s="9" t="n">
        <v>4.51</v>
      </c>
    </row>
    <row r="6846">
      <c r="A6846" s="160" t="n">
        <v>44889</v>
      </c>
      <c r="B6846" s="9" t="n">
        <v>4.51</v>
      </c>
    </row>
    <row r="6847">
      <c r="A6847" s="160" t="n">
        <v>44890</v>
      </c>
      <c r="B6847" s="9" t="n">
        <v>4.52</v>
      </c>
    </row>
    <row r="6848">
      <c r="A6848" s="160" t="n">
        <v>44893</v>
      </c>
      <c r="B6848" s="9" t="n">
        <v>4.63</v>
      </c>
    </row>
    <row r="6849">
      <c r="A6849" s="160" t="n">
        <v>44894</v>
      </c>
      <c r="B6849" s="9" t="n">
        <v>4.63</v>
      </c>
    </row>
    <row r="6850">
      <c r="A6850" s="160" t="n">
        <v>44895</v>
      </c>
      <c r="B6850" s="9" t="n">
        <v>4.55</v>
      </c>
    </row>
    <row r="6851">
      <c r="A6851" s="160" t="n">
        <v>44896</v>
      </c>
      <c r="B6851" s="9" t="n">
        <v>4.48</v>
      </c>
    </row>
    <row r="6852">
      <c r="A6852" s="160" t="n">
        <v>44897</v>
      </c>
      <c r="B6852" s="9" t="n">
        <v>4.5</v>
      </c>
    </row>
    <row r="6853">
      <c r="A6853" s="160" t="n">
        <v>44900</v>
      </c>
      <c r="B6853" s="9" t="n">
        <v>4.43</v>
      </c>
    </row>
    <row r="6854">
      <c r="A6854" s="160" t="n">
        <v>44901</v>
      </c>
      <c r="B6854" s="9" t="n">
        <v>4.57</v>
      </c>
    </row>
    <row r="6855">
      <c r="A6855" s="160" t="n">
        <v>44902</v>
      </c>
      <c r="B6855" s="9" t="n">
        <v>4.68</v>
      </c>
    </row>
    <row r="6856">
      <c r="A6856" s="160" t="n">
        <v>44903</v>
      </c>
      <c r="B6856" s="9" t="n">
        <v>4.55</v>
      </c>
    </row>
    <row r="6857">
      <c r="A6857" s="160" t="n">
        <v>44904</v>
      </c>
      <c r="B6857" s="9" t="n">
        <v>4.46</v>
      </c>
    </row>
    <row r="6858">
      <c r="A6858" s="160" t="n">
        <v>44907</v>
      </c>
      <c r="B6858" s="9" t="n">
        <v>4.4</v>
      </c>
    </row>
    <row r="6859">
      <c r="A6859" s="160" t="n">
        <v>44908</v>
      </c>
      <c r="B6859" s="9" t="n">
        <v>4.34</v>
      </c>
    </row>
    <row r="6860">
      <c r="A6860" s="160" t="n">
        <v>44909</v>
      </c>
      <c r="B6860" s="9" t="n">
        <v>4.37</v>
      </c>
    </row>
    <row r="6861">
      <c r="A6861" s="160" t="n">
        <v>44910</v>
      </c>
      <c r="B6861" s="9" t="n">
        <v>4.54</v>
      </c>
    </row>
    <row r="6862">
      <c r="A6862" s="160" t="n">
        <v>44911</v>
      </c>
      <c r="B6862" s="9" t="n">
        <v>4.67</v>
      </c>
    </row>
    <row r="6863">
      <c r="A6863" s="160" t="n">
        <v>44914</v>
      </c>
      <c r="B6863" s="9" t="n">
        <v>4.67</v>
      </c>
    </row>
    <row r="6864">
      <c r="A6864" s="160" t="n">
        <v>44915</v>
      </c>
      <c r="B6864" s="9" t="n">
        <v>4.68</v>
      </c>
    </row>
    <row r="6865">
      <c r="A6865" s="160" t="n">
        <v>44916</v>
      </c>
      <c r="B6865" s="9" t="n">
        <v>4.56</v>
      </c>
    </row>
    <row r="6866">
      <c r="A6866" s="160" t="n">
        <v>44917</v>
      </c>
      <c r="B6866" s="9" t="n">
        <v>4.61</v>
      </c>
    </row>
    <row r="6867">
      <c r="A6867" s="160" t="n">
        <v>44918</v>
      </c>
      <c r="B6867" s="9" t="n">
        <v>4.59</v>
      </c>
    </row>
    <row r="6868">
      <c r="A6868" s="160" t="n">
        <v>44921</v>
      </c>
    </row>
    <row r="6869">
      <c r="A6869" s="160" t="n">
        <v>44922</v>
      </c>
      <c r="B6869" s="9" t="n">
        <v>4.55</v>
      </c>
    </row>
    <row r="6870">
      <c r="A6870" s="160" t="n">
        <v>44923</v>
      </c>
      <c r="B6870" s="9" t="n">
        <v>4.77</v>
      </c>
    </row>
    <row r="6871">
      <c r="A6871" s="160" t="n">
        <v>44924</v>
      </c>
      <c r="B6871" s="9" t="n">
        <v>4.81</v>
      </c>
    </row>
    <row r="6872">
      <c r="A6872" s="160" t="n">
        <v>44925</v>
      </c>
      <c r="B6872" s="9" t="n">
        <v>4.79</v>
      </c>
    </row>
    <row r="6873">
      <c r="A6873" s="160" t="n">
        <v>44926</v>
      </c>
      <c r="B6873" s="9" t="n">
        <v>4.81</v>
      </c>
    </row>
    <row r="6874">
      <c r="A6874" s="160" t="n">
        <v>44928</v>
      </c>
    </row>
    <row r="6875">
      <c r="A6875" s="160" t="n">
        <v>44929</v>
      </c>
      <c r="B6875" s="9" t="n">
        <v>4.7</v>
      </c>
    </row>
    <row r="6876">
      <c r="A6876" s="160" t="n">
        <v>44930</v>
      </c>
      <c r="B6876" s="9" t="n">
        <v>4.62</v>
      </c>
    </row>
    <row r="6877">
      <c r="A6877" s="160" t="n">
        <v>44931</v>
      </c>
      <c r="B6877" s="9" t="n">
        <v>4.58</v>
      </c>
    </row>
    <row r="6878">
      <c r="A6878" s="160" t="n">
        <v>44932</v>
      </c>
      <c r="B6878" s="9" t="n">
        <v>4.47</v>
      </c>
    </row>
    <row r="6879">
      <c r="A6879" s="160" t="n">
        <v>44935</v>
      </c>
      <c r="B6879" s="9" t="n">
        <v>4.37</v>
      </c>
    </row>
    <row r="6880">
      <c r="A6880" s="160" t="n">
        <v>44936</v>
      </c>
      <c r="B6880" s="9" t="n">
        <v>4.33</v>
      </c>
    </row>
    <row r="6881">
      <c r="A6881" s="160" t="n">
        <v>44937</v>
      </c>
      <c r="B6881" s="9" t="n">
        <v>4.3</v>
      </c>
    </row>
    <row r="6882">
      <c r="A6882" s="160" t="n">
        <v>44938</v>
      </c>
      <c r="B6882" s="9" t="n">
        <v>4.29</v>
      </c>
    </row>
    <row r="6883">
      <c r="A6883" s="160" t="n">
        <v>44939</v>
      </c>
      <c r="B6883" s="9" t="n">
        <v>4.21</v>
      </c>
    </row>
    <row r="6884">
      <c r="A6884" s="160" t="n">
        <v>44942</v>
      </c>
      <c r="B6884" s="9" t="n">
        <v>4.19</v>
      </c>
    </row>
    <row r="6885">
      <c r="A6885" s="160" t="n">
        <v>44943</v>
      </c>
      <c r="B6885" s="9" t="n">
        <v>4.19</v>
      </c>
    </row>
    <row r="6886">
      <c r="A6886" s="160" t="n">
        <v>44944</v>
      </c>
      <c r="B6886" s="9" t="n">
        <v>4.25</v>
      </c>
    </row>
    <row r="6887">
      <c r="A6887" s="160" t="n">
        <v>44945</v>
      </c>
      <c r="B6887" s="9" t="n">
        <v>4.39</v>
      </c>
    </row>
    <row r="6888">
      <c r="A6888" s="160" t="n">
        <v>44946</v>
      </c>
      <c r="B6888" s="9" t="n">
        <v>4.35</v>
      </c>
    </row>
    <row r="6889">
      <c r="A6889" s="160" t="n">
        <v>44949</v>
      </c>
      <c r="B6889" s="9" t="n">
        <v>4.27</v>
      </c>
    </row>
    <row r="6890">
      <c r="A6890" s="160" t="n">
        <v>44950</v>
      </c>
      <c r="B6890" s="9" t="n">
        <v>4.33</v>
      </c>
    </row>
    <row r="6891">
      <c r="A6891" s="160" t="n">
        <v>44951</v>
      </c>
      <c r="B6891" s="9" t="n">
        <v>4.35</v>
      </c>
    </row>
    <row r="6892">
      <c r="A6892" s="160" t="n">
        <v>44952</v>
      </c>
      <c r="B6892" s="9" t="n">
        <v>4.24</v>
      </c>
    </row>
    <row r="6893">
      <c r="A6893" s="160" t="n">
        <v>44953</v>
      </c>
      <c r="B6893" s="9" t="n">
        <v>4.23</v>
      </c>
    </row>
    <row r="6894">
      <c r="A6894" s="160" t="n">
        <v>44956</v>
      </c>
      <c r="B6894" s="9" t="n">
        <v>4.26</v>
      </c>
    </row>
    <row r="6895">
      <c r="A6895" s="160" t="n">
        <v>44957</v>
      </c>
      <c r="B6895" s="9" t="n">
        <v>4.3</v>
      </c>
    </row>
    <row r="6896">
      <c r="A6896" s="160" t="n">
        <v>44958</v>
      </c>
      <c r="B6896" s="9" t="n">
        <v>4.31</v>
      </c>
    </row>
    <row r="6897">
      <c r="A6897" s="160" t="n">
        <v>44959</v>
      </c>
      <c r="B6897" s="9" t="n">
        <v>3.94</v>
      </c>
    </row>
    <row r="6898">
      <c r="A6898" s="160" t="n">
        <v>44960</v>
      </c>
      <c r="B6898" s="9" t="n">
        <v>3.95</v>
      </c>
    </row>
    <row r="6899">
      <c r="A6899" s="160" t="n">
        <v>44963</v>
      </c>
      <c r="B6899" s="9" t="n">
        <v>3.99</v>
      </c>
    </row>
    <row r="6900">
      <c r="A6900" s="160" t="n">
        <v>44964</v>
      </c>
      <c r="B6900" s="9" t="n">
        <v>3.99</v>
      </c>
    </row>
    <row r="6901">
      <c r="A6901" s="160" t="n">
        <v>44965</v>
      </c>
      <c r="B6901" s="9" t="n">
        <v>4.07</v>
      </c>
    </row>
    <row r="6902">
      <c r="A6902" s="160" t="n">
        <v>44966</v>
      </c>
      <c r="B6902" s="9" t="n">
        <v>4.05</v>
      </c>
    </row>
    <row r="6903">
      <c r="A6903" s="160" t="n">
        <v>44967</v>
      </c>
      <c r="B6903" s="9" t="n">
        <v>4.24</v>
      </c>
    </row>
    <row r="6904">
      <c r="A6904" s="160" t="n">
        <v>44970</v>
      </c>
      <c r="B6904" s="9" t="n">
        <v>4.23</v>
      </c>
    </row>
    <row r="6905">
      <c r="A6905" s="160" t="n">
        <v>44971</v>
      </c>
      <c r="B6905" s="9" t="n">
        <v>4.15</v>
      </c>
    </row>
    <row r="6906">
      <c r="A6906" s="160" t="n">
        <v>44972</v>
      </c>
      <c r="B6906" s="9" t="n">
        <v>4.18</v>
      </c>
    </row>
    <row r="6907">
      <c r="A6907" s="160" t="n">
        <v>44973</v>
      </c>
      <c r="B6907" s="9" t="n">
        <v>4.24</v>
      </c>
    </row>
    <row r="6908">
      <c r="A6908" s="160" t="n">
        <v>44974</v>
      </c>
      <c r="B6908" s="9" t="n">
        <v>4.38</v>
      </c>
    </row>
    <row r="6909">
      <c r="A6909" s="160" t="n">
        <v>44977</v>
      </c>
      <c r="B6909" s="9" t="n">
        <v>4.38</v>
      </c>
    </row>
    <row r="6910">
      <c r="A6910" s="160" t="n">
        <v>44978</v>
      </c>
      <c r="B6910" s="9" t="n">
        <v>4.49</v>
      </c>
    </row>
    <row r="6911">
      <c r="A6911" s="160" t="n">
        <v>44979</v>
      </c>
      <c r="B6911" s="9" t="n">
        <v>4.41</v>
      </c>
    </row>
    <row r="6912">
      <c r="A6912" s="160" t="n">
        <v>44980</v>
      </c>
      <c r="B6912" s="9" t="n">
        <v>4.3</v>
      </c>
    </row>
    <row r="6913">
      <c r="A6913" s="160" t="n">
        <v>44981</v>
      </c>
      <c r="B6913" s="9" t="n">
        <v>4.28</v>
      </c>
    </row>
    <row r="6914">
      <c r="A6914" s="160" t="n">
        <v>44984</v>
      </c>
      <c r="B6914" s="9" t="n">
        <v>4.21</v>
      </c>
    </row>
    <row r="6915">
      <c r="A6915" s="160" t="n">
        <v>44985</v>
      </c>
      <c r="B6915" s="9" t="n">
        <v>4.22</v>
      </c>
    </row>
    <row r="6916">
      <c r="A6916" s="160" t="n">
        <v>44986</v>
      </c>
      <c r="B6916" s="9" t="n">
        <v>4.17</v>
      </c>
    </row>
    <row r="6917">
      <c r="A6917" s="160" t="n">
        <v>44987</v>
      </c>
      <c r="B6917" s="9" t="n">
        <v>4.18</v>
      </c>
    </row>
    <row r="6918">
      <c r="A6918" s="160" t="n">
        <v>44988</v>
      </c>
      <c r="B6918" s="9" t="n">
        <v>4.05</v>
      </c>
    </row>
    <row r="6919">
      <c r="A6919" s="160" t="n">
        <v>44991</v>
      </c>
      <c r="B6919" s="9" t="n">
        <v>3.97</v>
      </c>
    </row>
    <row r="6920">
      <c r="A6920" s="160" t="n">
        <v>44992</v>
      </c>
      <c r="B6920" s="9" t="n">
        <v>3.98</v>
      </c>
    </row>
    <row r="6921">
      <c r="A6921" s="160" t="n">
        <v>44993</v>
      </c>
      <c r="B6921" s="9" t="n">
        <v>4.09</v>
      </c>
    </row>
    <row r="6922">
      <c r="A6922" s="160" t="n">
        <v>44994</v>
      </c>
      <c r="B6922" s="9" t="n">
        <v>4.27</v>
      </c>
    </row>
    <row r="6923">
      <c r="A6923" s="160" t="n">
        <v>44995</v>
      </c>
      <c r="B6923" s="9" t="n">
        <v>4.61</v>
      </c>
    </row>
    <row r="6924">
      <c r="A6924" s="160" t="n">
        <v>44998</v>
      </c>
      <c r="B6924" s="9" t="n">
        <v>5.03</v>
      </c>
    </row>
    <row r="6925">
      <c r="A6925" s="160" t="n">
        <v>44999</v>
      </c>
      <c r="B6925" s="9" t="n">
        <v>4.74</v>
      </c>
    </row>
    <row r="6926">
      <c r="A6926" s="160" t="n">
        <v>45000</v>
      </c>
      <c r="B6926" s="9" t="n">
        <v>5.2</v>
      </c>
    </row>
    <row r="6927">
      <c r="A6927" s="160" t="n">
        <v>45001</v>
      </c>
      <c r="B6927" s="9" t="n">
        <v>4.93</v>
      </c>
    </row>
    <row r="6928">
      <c r="A6928" s="160" t="n">
        <v>45002</v>
      </c>
      <c r="B6928" s="9" t="n">
        <v>5.17</v>
      </c>
    </row>
    <row r="6929">
      <c r="A6929" s="160" t="n">
        <v>45005</v>
      </c>
      <c r="B6929" s="9" t="n">
        <v>5.15</v>
      </c>
    </row>
    <row r="6930">
      <c r="A6930" s="160" t="n">
        <v>45006</v>
      </c>
      <c r="B6930" s="9" t="n">
        <v>4.85</v>
      </c>
    </row>
    <row r="6931">
      <c r="A6931" s="160" t="n">
        <v>45007</v>
      </c>
      <c r="B6931" s="9" t="n">
        <v>5</v>
      </c>
    </row>
    <row r="6932">
      <c r="A6932" s="160" t="n">
        <v>45008</v>
      </c>
      <c r="B6932" s="9" t="n">
        <v>5.1</v>
      </c>
    </row>
    <row r="6933">
      <c r="A6933" s="160" t="n">
        <v>45009</v>
      </c>
      <c r="B6933" s="9" t="n">
        <v>5.22</v>
      </c>
    </row>
    <row r="6934">
      <c r="A6934" s="160" t="n">
        <v>45012</v>
      </c>
      <c r="B6934" s="9" t="n">
        <v>5.03</v>
      </c>
    </row>
    <row r="6935">
      <c r="A6935" s="160" t="n">
        <v>45013</v>
      </c>
      <c r="B6935" s="9" t="n">
        <v>5.01</v>
      </c>
    </row>
    <row r="6936">
      <c r="A6936" s="160" t="n">
        <v>45014</v>
      </c>
      <c r="B6936" s="9" t="n">
        <v>4.83</v>
      </c>
    </row>
    <row r="6937">
      <c r="A6937" s="160" t="n">
        <v>45015</v>
      </c>
      <c r="B6937" s="9" t="n">
        <v>4.74</v>
      </c>
    </row>
    <row r="6938">
      <c r="A6938" s="160" t="n">
        <v>45016</v>
      </c>
      <c r="B6938" s="9" t="n">
        <v>4.58</v>
      </c>
    </row>
    <row r="6939">
      <c r="A6939" s="160" t="n">
        <v>45019</v>
      </c>
      <c r="B6939" s="9" t="n">
        <v>4.58</v>
      </c>
    </row>
    <row r="6940">
      <c r="A6940" s="160" t="n">
        <v>45020</v>
      </c>
      <c r="B6940" s="9" t="n">
        <v>4.73</v>
      </c>
    </row>
    <row r="6941">
      <c r="A6941" s="160" t="n">
        <v>45021</v>
      </c>
      <c r="B6941" s="9" t="n">
        <v>4.84</v>
      </c>
    </row>
    <row r="6942">
      <c r="A6942" s="160" t="n">
        <v>45022</v>
      </c>
      <c r="B6942" s="9" t="n">
        <v>4.84</v>
      </c>
    </row>
    <row r="6943">
      <c r="A6943" s="160" t="n">
        <v>45023</v>
      </c>
    </row>
    <row r="6944">
      <c r="A6944" s="160" t="n">
        <v>45026</v>
      </c>
      <c r="B6944" s="9" t="n">
        <v>4.7</v>
      </c>
    </row>
    <row r="6945">
      <c r="A6945" s="160" t="n">
        <v>45027</v>
      </c>
      <c r="B6945" s="9" t="n">
        <v>4.63</v>
      </c>
    </row>
    <row r="6946">
      <c r="A6946" s="160" t="n">
        <v>45028</v>
      </c>
      <c r="B6946" s="9" t="n">
        <v>4.62</v>
      </c>
    </row>
    <row r="6947">
      <c r="A6947" s="160" t="n">
        <v>45029</v>
      </c>
      <c r="B6947" s="9" t="n">
        <v>4.49</v>
      </c>
    </row>
    <row r="6948">
      <c r="A6948" s="160" t="n">
        <v>45030</v>
      </c>
      <c r="B6948" s="9" t="n">
        <v>4.43</v>
      </c>
    </row>
    <row r="6949">
      <c r="A6949" s="160" t="n">
        <v>45033</v>
      </c>
      <c r="B6949" s="9" t="n">
        <v>4.41</v>
      </c>
    </row>
    <row r="6950">
      <c r="A6950" s="160" t="n">
        <v>45034</v>
      </c>
      <c r="B6950" s="9" t="n">
        <v>4.37</v>
      </c>
    </row>
    <row r="6951">
      <c r="A6951" s="160" t="n">
        <v>45035</v>
      </c>
      <c r="B6951" s="9" t="n">
        <v>4.41</v>
      </c>
    </row>
    <row r="6952">
      <c r="A6952" s="160" t="n">
        <v>45036</v>
      </c>
      <c r="B6952" s="9" t="n">
        <v>4.54</v>
      </c>
    </row>
    <row r="6953">
      <c r="A6953" s="160" t="n">
        <v>45037</v>
      </c>
      <c r="B6953" s="9" t="n">
        <v>4.46</v>
      </c>
    </row>
    <row r="6954">
      <c r="A6954" s="160" t="n">
        <v>45040</v>
      </c>
      <c r="B6954" s="9" t="n">
        <v>4.48</v>
      </c>
    </row>
    <row r="6955">
      <c r="A6955" s="160" t="n">
        <v>45041</v>
      </c>
      <c r="B6955" s="9" t="n">
        <v>4.64</v>
      </c>
    </row>
    <row r="6956">
      <c r="A6956" s="160" t="n">
        <v>45042</v>
      </c>
      <c r="B6956" s="9" t="n">
        <v>4.63</v>
      </c>
    </row>
    <row r="6957">
      <c r="A6957" s="160" t="n">
        <v>45043</v>
      </c>
      <c r="B6957" s="9" t="n">
        <v>4.48</v>
      </c>
    </row>
    <row r="6958">
      <c r="A6958" s="160" t="n">
        <v>45044</v>
      </c>
      <c r="B6958" s="9" t="n">
        <v>4.5</v>
      </c>
    </row>
    <row r="6959">
      <c r="A6959" s="160" t="n">
        <v>45046</v>
      </c>
      <c r="B6959" s="9" t="n">
        <v>4.53</v>
      </c>
    </row>
    <row r="6960">
      <c r="A6960" s="160" t="n">
        <v>45047</v>
      </c>
      <c r="B6960" s="9" t="n">
        <v>4.45</v>
      </c>
    </row>
    <row r="6961">
      <c r="A6961" s="160" t="n">
        <v>45048</v>
      </c>
      <c r="B6961" s="9" t="n">
        <v>4.7</v>
      </c>
    </row>
    <row r="6962">
      <c r="A6962" s="160" t="n">
        <v>45049</v>
      </c>
      <c r="B6962" s="9" t="n">
        <v>4.79</v>
      </c>
    </row>
    <row r="6963">
      <c r="A6963" s="160" t="n">
        <v>45050</v>
      </c>
      <c r="B6963" s="9" t="n">
        <v>4.95</v>
      </c>
    </row>
    <row r="6964">
      <c r="A6964" s="160" t="n">
        <v>45051</v>
      </c>
      <c r="B6964" s="9" t="n">
        <v>4.77</v>
      </c>
    </row>
    <row r="6965">
      <c r="A6965" s="160" t="n">
        <v>45054</v>
      </c>
      <c r="B6965" s="9" t="n">
        <v>4.72</v>
      </c>
    </row>
    <row r="6966">
      <c r="A6966" s="160" t="n">
        <v>45055</v>
      </c>
      <c r="B6966" s="9" t="n">
        <v>4.74</v>
      </c>
    </row>
    <row r="6967">
      <c r="A6967" s="160" t="n">
        <v>45056</v>
      </c>
      <c r="B6967" s="9" t="n">
        <v>4.78</v>
      </c>
    </row>
    <row r="6968">
      <c r="A6968" s="160" t="n">
        <v>45057</v>
      </c>
      <c r="B6968" s="9" t="n">
        <v>4.81</v>
      </c>
    </row>
    <row r="6969">
      <c r="A6969" s="160" t="n">
        <v>45058</v>
      </c>
      <c r="B6969" s="9" t="n">
        <v>4.76</v>
      </c>
    </row>
    <row r="6970">
      <c r="A6970" s="160" t="n">
        <v>45061</v>
      </c>
      <c r="B6970" s="9" t="n">
        <v>4.77</v>
      </c>
    </row>
    <row r="6971">
      <c r="A6971" s="160" t="n">
        <v>45062</v>
      </c>
      <c r="B6971" s="9" t="n">
        <v>4.79</v>
      </c>
    </row>
    <row r="6972">
      <c r="A6972" s="160" t="n">
        <v>45063</v>
      </c>
      <c r="B6972" s="9" t="n">
        <v>4.75</v>
      </c>
    </row>
    <row r="6973">
      <c r="A6973" s="160" t="n">
        <v>45064</v>
      </c>
      <c r="B6973" s="9" t="n">
        <v>4.69</v>
      </c>
    </row>
    <row r="6974">
      <c r="A6974" s="160" t="n">
        <v>45065</v>
      </c>
      <c r="B6974" s="9" t="n">
        <v>4.62</v>
      </c>
    </row>
    <row r="6975">
      <c r="A6975" s="160" t="n">
        <v>45068</v>
      </c>
      <c r="B6975" s="9" t="n">
        <v>4.54</v>
      </c>
    </row>
    <row r="6976">
      <c r="A6976" s="160" t="n">
        <v>45069</v>
      </c>
      <c r="B6976" s="9" t="n">
        <v>4.6</v>
      </c>
    </row>
    <row r="6977">
      <c r="A6977" s="160" t="n">
        <v>45070</v>
      </c>
      <c r="B6977" s="9" t="n">
        <v>4.68</v>
      </c>
    </row>
    <row r="6978">
      <c r="A6978" s="160" t="n">
        <v>45071</v>
      </c>
      <c r="B6978" s="9" t="n">
        <v>4.58</v>
      </c>
    </row>
    <row r="6979">
      <c r="A6979" s="160" t="n">
        <v>45072</v>
      </c>
      <c r="B6979" s="9" t="n">
        <v>4.53</v>
      </c>
    </row>
    <row r="6980">
      <c r="A6980" s="160" t="n">
        <v>45075</v>
      </c>
      <c r="B6980" s="9" t="n">
        <v>4.54</v>
      </c>
    </row>
    <row r="6981">
      <c r="A6981" s="160" t="n">
        <v>45076</v>
      </c>
      <c r="B6981" s="9" t="n">
        <v>4.58</v>
      </c>
    </row>
    <row r="6982">
      <c r="A6982" s="160" t="n">
        <v>45077</v>
      </c>
      <c r="B6982" s="9" t="n">
        <v>4.69</v>
      </c>
    </row>
    <row r="6983">
      <c r="A6983" s="160" t="n">
        <v>45078</v>
      </c>
      <c r="B6983" s="9" t="n">
        <v>4.65</v>
      </c>
    </row>
    <row r="6984">
      <c r="A6984" s="160" t="n">
        <v>45079</v>
      </c>
      <c r="B6984" s="9" t="n">
        <v>4.37</v>
      </c>
    </row>
    <row r="6985">
      <c r="A6985" s="160" t="n">
        <v>45082</v>
      </c>
      <c r="B6985" s="9" t="n">
        <v>4.39</v>
      </c>
    </row>
    <row r="6986">
      <c r="A6986" s="160" t="n">
        <v>45083</v>
      </c>
      <c r="B6986" s="9" t="n">
        <v>4.39</v>
      </c>
    </row>
    <row r="6987">
      <c r="A6987" s="160" t="n">
        <v>45084</v>
      </c>
      <c r="B6987" s="9" t="n">
        <v>4.33</v>
      </c>
    </row>
    <row r="6988">
      <c r="A6988" s="160" t="n">
        <v>45085</v>
      </c>
      <c r="B6988" s="9" t="n">
        <v>4.39</v>
      </c>
    </row>
    <row r="6989">
      <c r="A6989" s="160" t="n">
        <v>45086</v>
      </c>
      <c r="B6989" s="9" t="n">
        <v>4.29</v>
      </c>
    </row>
    <row r="6990">
      <c r="A6990" s="160" t="n">
        <v>45089</v>
      </c>
      <c r="B6990" s="9" t="n">
        <v>4.34</v>
      </c>
    </row>
    <row r="6991">
      <c r="A6991" s="160" t="n">
        <v>45090</v>
      </c>
      <c r="B6991" s="9" t="n">
        <v>4.18</v>
      </c>
    </row>
    <row r="6992">
      <c r="A6992" s="160" t="n">
        <v>45091</v>
      </c>
      <c r="B6992" s="9" t="n">
        <v>4.18</v>
      </c>
    </row>
    <row r="6993">
      <c r="A6993" s="160" t="n">
        <v>45092</v>
      </c>
      <c r="B6993" s="9" t="n">
        <v>4.21</v>
      </c>
    </row>
    <row r="6994">
      <c r="A6994" s="160" t="n">
        <v>45093</v>
      </c>
      <c r="B6994" s="9" t="n">
        <v>4.15</v>
      </c>
    </row>
    <row r="6995">
      <c r="A6995" s="160" t="n">
        <v>45096</v>
      </c>
      <c r="B6995" s="9" t="n">
        <v>4.15</v>
      </c>
    </row>
    <row r="6996">
      <c r="A6996" s="160" t="n">
        <v>45097</v>
      </c>
      <c r="B6996" s="9" t="n">
        <v>4.22</v>
      </c>
    </row>
    <row r="6997">
      <c r="A6997" s="160" t="n">
        <v>45098</v>
      </c>
      <c r="B6997" s="9" t="n">
        <v>4.32</v>
      </c>
    </row>
    <row r="6998">
      <c r="A6998" s="160" t="n">
        <v>45099</v>
      </c>
      <c r="B6998" s="9" t="n">
        <v>4.3</v>
      </c>
    </row>
    <row r="6999">
      <c r="A6999" s="160" t="n">
        <v>45100</v>
      </c>
      <c r="B6999" s="9" t="n">
        <v>4.4</v>
      </c>
    </row>
    <row r="7000">
      <c r="A7000" s="160" t="n">
        <v>45103</v>
      </c>
      <c r="B7000" s="9" t="n">
        <v>4.45</v>
      </c>
    </row>
    <row r="7001">
      <c r="A7001" s="160" t="n">
        <v>45104</v>
      </c>
      <c r="B7001" s="9" t="n">
        <v>4.3</v>
      </c>
    </row>
    <row r="7002">
      <c r="A7002" s="160" t="n">
        <v>45105</v>
      </c>
      <c r="B7002" s="9" t="n">
        <v>4.27</v>
      </c>
    </row>
    <row r="7003">
      <c r="A7003" s="160" t="n">
        <v>45106</v>
      </c>
      <c r="B7003" s="9" t="n">
        <v>4.14</v>
      </c>
    </row>
    <row r="7004">
      <c r="A7004" s="160" t="n">
        <v>45107</v>
      </c>
      <c r="B7004" s="9" t="n">
        <v>4.05</v>
      </c>
    </row>
    <row r="7005">
      <c r="A7005" s="160" t="n">
        <v>45110</v>
      </c>
      <c r="B7005" s="9" t="n">
        <v>3.99</v>
      </c>
    </row>
    <row r="7006">
      <c r="A7006" s="160" t="n">
        <v>45111</v>
      </c>
      <c r="B7006" s="9" t="n">
        <v>3.99</v>
      </c>
    </row>
    <row r="7007">
      <c r="A7007" s="160" t="n">
        <v>45112</v>
      </c>
      <c r="B7007" s="9" t="n">
        <v>4.01</v>
      </c>
    </row>
    <row r="7008">
      <c r="A7008" s="160" t="n">
        <v>45113</v>
      </c>
      <c r="B7008" s="9" t="n">
        <v>4.1</v>
      </c>
    </row>
    <row r="7009">
      <c r="A7009" s="160" t="n">
        <v>45114</v>
      </c>
      <c r="B7009" s="9" t="n">
        <v>4.08</v>
      </c>
    </row>
    <row r="7010">
      <c r="A7010" s="160" t="n">
        <v>45117</v>
      </c>
      <c r="B7010" s="9" t="n">
        <v>4.13</v>
      </c>
    </row>
    <row r="7011">
      <c r="A7011" s="160" t="n">
        <v>45118</v>
      </c>
      <c r="B7011" s="9" t="n">
        <v>4.05</v>
      </c>
    </row>
    <row r="7012">
      <c r="A7012" s="160" t="n">
        <v>45119</v>
      </c>
      <c r="B7012" s="9" t="n">
        <v>3.95</v>
      </c>
    </row>
    <row r="7013">
      <c r="A7013" s="160" t="n">
        <v>45120</v>
      </c>
      <c r="B7013" s="9" t="n">
        <v>3.97</v>
      </c>
    </row>
    <row r="7014">
      <c r="A7014" s="160" t="n">
        <v>45121</v>
      </c>
      <c r="B7014" s="9" t="n">
        <v>3.9</v>
      </c>
    </row>
    <row r="7015">
      <c r="A7015" s="160" t="n">
        <v>45124</v>
      </c>
      <c r="B7015" s="9" t="n">
        <v>3.97</v>
      </c>
    </row>
    <row r="7016">
      <c r="A7016" s="160" t="n">
        <v>45125</v>
      </c>
      <c r="B7016" s="9" t="n">
        <v>3.9</v>
      </c>
    </row>
    <row r="7017">
      <c r="A7017" s="160" t="n">
        <v>45126</v>
      </c>
      <c r="B7017" s="9" t="n">
        <v>3.89</v>
      </c>
    </row>
    <row r="7018">
      <c r="A7018" s="160" t="n">
        <v>45127</v>
      </c>
      <c r="B7018" s="9" t="n">
        <v>3.9</v>
      </c>
    </row>
    <row r="7019">
      <c r="A7019" s="160" t="n">
        <v>45128</v>
      </c>
      <c r="B7019" s="9" t="n">
        <v>3.89</v>
      </c>
    </row>
    <row r="7020">
      <c r="A7020" s="160" t="n">
        <v>45131</v>
      </c>
      <c r="B7020" s="9" t="n">
        <v>3.82</v>
      </c>
    </row>
    <row r="7021">
      <c r="A7021" s="160" t="n">
        <v>45132</v>
      </c>
      <c r="B7021" s="9" t="n">
        <v>3.84</v>
      </c>
    </row>
    <row r="7022">
      <c r="A7022" s="160" t="n">
        <v>45133</v>
      </c>
      <c r="B7022" s="9" t="n">
        <v>3.91</v>
      </c>
    </row>
    <row r="7023">
      <c r="A7023" s="160" t="n">
        <v>45134</v>
      </c>
      <c r="B7023" s="9" t="n">
        <v>3.78</v>
      </c>
    </row>
    <row r="7024">
      <c r="A7024" s="160" t="n">
        <v>45135</v>
      </c>
      <c r="B7024" s="9" t="n">
        <v>3.82</v>
      </c>
    </row>
    <row r="7025">
      <c r="A7025" s="160" t="n">
        <v>45138</v>
      </c>
      <c r="B7025" s="9" t="n">
        <v>3.79</v>
      </c>
    </row>
    <row r="7026">
      <c r="A7026" s="160" t="n">
        <v>45139</v>
      </c>
      <c r="B7026" s="9" t="n">
        <v>3.82</v>
      </c>
    </row>
    <row r="7027">
      <c r="A7027" s="160" t="n">
        <v>45140</v>
      </c>
      <c r="B7027" s="9" t="n">
        <v>3.96</v>
      </c>
    </row>
    <row r="7028">
      <c r="A7028" s="160" t="n">
        <v>45141</v>
      </c>
      <c r="B7028" s="9" t="n">
        <v>3.98</v>
      </c>
    </row>
    <row r="7029">
      <c r="A7029" s="160" t="n">
        <v>45142</v>
      </c>
      <c r="B7029" s="9" t="n">
        <v>4.01</v>
      </c>
    </row>
    <row r="7030">
      <c r="A7030" s="160" t="n">
        <v>45145</v>
      </c>
      <c r="B7030" s="9" t="n">
        <v>3.97</v>
      </c>
    </row>
    <row r="7031">
      <c r="A7031" s="160" t="n">
        <v>45146</v>
      </c>
      <c r="B7031" s="9" t="n">
        <v>4</v>
      </c>
    </row>
    <row r="7032">
      <c r="A7032" s="160" t="n">
        <v>45147</v>
      </c>
      <c r="B7032" s="9" t="n">
        <v>3.94</v>
      </c>
    </row>
    <row r="7033">
      <c r="A7033" s="160" t="n">
        <v>45148</v>
      </c>
      <c r="B7033" s="9" t="n">
        <v>3.83</v>
      </c>
    </row>
    <row r="7034">
      <c r="A7034" s="160" t="n">
        <v>45149</v>
      </c>
      <c r="B7034" s="9" t="n">
        <v>3.83</v>
      </c>
    </row>
    <row r="7035">
      <c r="A7035" s="160" t="n">
        <v>45152</v>
      </c>
      <c r="B7035" s="9" t="n">
        <v>3.79</v>
      </c>
    </row>
    <row r="7036">
      <c r="A7036" s="160" t="n">
        <v>45153</v>
      </c>
      <c r="B7036" s="9" t="n">
        <v>3.85</v>
      </c>
    </row>
    <row r="7037">
      <c r="A7037" s="160" t="n">
        <v>45154</v>
      </c>
      <c r="B7037" s="9" t="n">
        <v>3.81</v>
      </c>
    </row>
    <row r="7038">
      <c r="A7038" s="160" t="n">
        <v>45155</v>
      </c>
      <c r="B7038" s="9" t="n">
        <v>3.95</v>
      </c>
    </row>
    <row r="7039">
      <c r="A7039" s="160" t="n">
        <v>45156</v>
      </c>
      <c r="B7039" s="9" t="n">
        <v>4.02</v>
      </c>
    </row>
    <row r="7040">
      <c r="A7040" s="160" t="n">
        <v>45159</v>
      </c>
      <c r="B7040" s="9" t="n">
        <v>3.97</v>
      </c>
    </row>
    <row r="7041">
      <c r="A7041" s="160" t="n">
        <v>45160</v>
      </c>
      <c r="B7041" s="9" t="n">
        <v>3.93</v>
      </c>
    </row>
    <row r="7042">
      <c r="A7042" s="160" t="n">
        <v>45161</v>
      </c>
      <c r="B7042" s="9" t="n">
        <v>3.92</v>
      </c>
    </row>
    <row r="7043">
      <c r="A7043" s="160" t="n">
        <v>45162</v>
      </c>
      <c r="B7043" s="9" t="n">
        <v>3.91</v>
      </c>
    </row>
    <row r="7044">
      <c r="A7044" s="160" t="n">
        <v>45163</v>
      </c>
      <c r="B7044" s="9" t="n">
        <v>3.9</v>
      </c>
    </row>
    <row r="7045">
      <c r="A7045" s="160" t="n">
        <v>45166</v>
      </c>
      <c r="B7045" s="9" t="n">
        <v>3.86</v>
      </c>
    </row>
    <row r="7046">
      <c r="A7046" s="160" t="n">
        <v>45167</v>
      </c>
      <c r="B7046" s="9" t="n">
        <v>3.87</v>
      </c>
    </row>
    <row r="7047">
      <c r="A7047" s="160" t="n">
        <v>45168</v>
      </c>
      <c r="B7047" s="9" t="n">
        <v>3.8</v>
      </c>
    </row>
    <row r="7048">
      <c r="A7048" s="160" t="n">
        <v>45169</v>
      </c>
      <c r="B7048" s="9" t="n">
        <v>3.85</v>
      </c>
    </row>
    <row r="7049">
      <c r="A7049" s="160" t="n">
        <v>45170</v>
      </c>
      <c r="B7049" s="9" t="n">
        <v>3.81</v>
      </c>
    </row>
    <row r="7050">
      <c r="A7050" s="160" t="n">
        <v>45173</v>
      </c>
      <c r="B7050" s="9" t="n">
        <v>3.81</v>
      </c>
    </row>
    <row r="7051">
      <c r="A7051" s="160" t="n">
        <v>45174</v>
      </c>
      <c r="B7051" s="9" t="n">
        <v>3.83</v>
      </c>
    </row>
    <row r="7052">
      <c r="A7052" s="160" t="n">
        <v>45175</v>
      </c>
      <c r="B7052" s="9" t="n">
        <v>3.86</v>
      </c>
    </row>
    <row r="7053">
      <c r="A7053" s="160" t="n">
        <v>45176</v>
      </c>
      <c r="B7053" s="9" t="n">
        <v>3.9</v>
      </c>
    </row>
    <row r="7054">
      <c r="A7054" s="160" t="n">
        <v>45177</v>
      </c>
      <c r="B7054" s="9" t="n">
        <v>3.85</v>
      </c>
    </row>
    <row r="7055">
      <c r="A7055" s="160" t="n">
        <v>45180</v>
      </c>
      <c r="B7055" s="9" t="n">
        <v>3.82</v>
      </c>
    </row>
    <row r="7056">
      <c r="A7056" s="160" t="n">
        <v>45181</v>
      </c>
      <c r="B7056" s="9" t="n">
        <v>3.84</v>
      </c>
    </row>
    <row r="7057">
      <c r="A7057" s="160" t="n">
        <v>45182</v>
      </c>
      <c r="B7057" s="9" t="n">
        <v>3.85</v>
      </c>
    </row>
    <row r="7058">
      <c r="A7058" s="160" t="n">
        <v>45183</v>
      </c>
      <c r="B7058" s="9" t="n">
        <v>3.78</v>
      </c>
    </row>
    <row r="7059">
      <c r="A7059" s="160" t="n">
        <v>45184</v>
      </c>
      <c r="B7059" s="9" t="n">
        <v>3.79</v>
      </c>
    </row>
    <row r="7060">
      <c r="A7060" s="160" t="n">
        <v>45187</v>
      </c>
      <c r="B7060" s="9" t="n">
        <v>3.82</v>
      </c>
    </row>
    <row r="7061">
      <c r="A7061" s="160" t="n">
        <v>45188</v>
      </c>
      <c r="B7061" s="9" t="n">
        <v>3.82</v>
      </c>
    </row>
    <row r="7062">
      <c r="A7062" s="160" t="n">
        <v>45189</v>
      </c>
      <c r="B7062" s="9" t="n">
        <v>3.77</v>
      </c>
    </row>
    <row r="7063">
      <c r="A7063" s="160" t="n">
        <v>45190</v>
      </c>
      <c r="B7063" s="9" t="n">
        <v>3.89</v>
      </c>
    </row>
    <row r="7064">
      <c r="A7064" s="160" t="n">
        <v>45191</v>
      </c>
      <c r="B7064" s="9" t="n">
        <v>3.93</v>
      </c>
    </row>
    <row r="7065">
      <c r="A7065" s="160" t="n">
        <v>45194</v>
      </c>
      <c r="B7065" s="9" t="n">
        <v>3.97</v>
      </c>
    </row>
    <row r="7066">
      <c r="A7066" s="160" t="n">
        <v>45195</v>
      </c>
      <c r="B7066" s="9" t="n">
        <v>4.04</v>
      </c>
    </row>
    <row r="7067">
      <c r="A7067" s="160" t="n">
        <v>45196</v>
      </c>
      <c r="B7067" s="9" t="n">
        <v>4.03</v>
      </c>
    </row>
    <row r="7068">
      <c r="A7068" s="160" t="n">
        <v>45197</v>
      </c>
      <c r="B7068" s="9" t="n">
        <v>4.09</v>
      </c>
    </row>
    <row r="7069">
      <c r="A7069" s="160" t="n">
        <v>45198</v>
      </c>
      <c r="B7069" s="9" t="n">
        <v>4.03</v>
      </c>
    </row>
    <row r="7070">
      <c r="A7070" s="160" t="n">
        <v>45199</v>
      </c>
      <c r="B7070" s="9" t="n">
        <v>4.03</v>
      </c>
    </row>
    <row r="7071">
      <c r="A7071" s="160" t="n">
        <v>45201</v>
      </c>
      <c r="B7071" s="9" t="n">
        <v>4.11</v>
      </c>
    </row>
    <row r="7072">
      <c r="A7072" s="160" t="n">
        <v>45202</v>
      </c>
      <c r="B7072" s="9" t="n">
        <v>4.26</v>
      </c>
    </row>
    <row r="7073">
      <c r="A7073" s="160" t="n">
        <v>45203</v>
      </c>
      <c r="B7073" s="9" t="n">
        <v>4.37</v>
      </c>
    </row>
    <row r="7074">
      <c r="A7074" s="160" t="n">
        <v>45204</v>
      </c>
      <c r="B7074" s="9" t="n">
        <v>4.38</v>
      </c>
    </row>
    <row r="7075">
      <c r="A7075" s="160" t="n">
        <v>45205</v>
      </c>
      <c r="B7075" s="9" t="n">
        <v>4.33</v>
      </c>
    </row>
    <row r="7076">
      <c r="A7076" s="160" t="n">
        <v>45208</v>
      </c>
      <c r="B7076" s="9" t="n">
        <v>4.34</v>
      </c>
    </row>
    <row r="7077">
      <c r="A7077" s="160" t="n">
        <v>45209</v>
      </c>
      <c r="B7077" s="9" t="n">
        <v>4.26</v>
      </c>
    </row>
    <row r="7078">
      <c r="A7078" s="160" t="n">
        <v>45210</v>
      </c>
      <c r="B7078" s="9" t="n">
        <v>4.25</v>
      </c>
    </row>
    <row r="7079">
      <c r="A7079" s="160" t="n">
        <v>45211</v>
      </c>
      <c r="B7079" s="9" t="n">
        <v>4.25</v>
      </c>
    </row>
    <row r="7080">
      <c r="A7080" s="160" t="n">
        <v>45212</v>
      </c>
      <c r="B7080" s="9" t="n">
        <v>4.3</v>
      </c>
    </row>
    <row r="7081">
      <c r="A7081" s="160" t="n">
        <v>45215</v>
      </c>
      <c r="B7081" s="9" t="n">
        <v>4.27</v>
      </c>
    </row>
    <row r="7082">
      <c r="A7082" s="160" t="n">
        <v>45216</v>
      </c>
      <c r="B7082" s="9" t="n">
        <v>4.25</v>
      </c>
    </row>
    <row r="7083">
      <c r="A7083" s="160" t="n">
        <v>45217</v>
      </c>
      <c r="B7083" s="9" t="n">
        <v>4.32</v>
      </c>
    </row>
    <row r="7084">
      <c r="A7084" s="160" t="n">
        <v>45218</v>
      </c>
      <c r="B7084" s="9" t="n">
        <v>4.37</v>
      </c>
    </row>
    <row r="7085">
      <c r="A7085" s="160" t="n">
        <v>45219</v>
      </c>
      <c r="B7085" s="9" t="n">
        <v>4.52</v>
      </c>
    </row>
    <row r="7086">
      <c r="A7086" s="160" t="n">
        <v>45222</v>
      </c>
      <c r="B7086" s="9" t="n">
        <v>4.51</v>
      </c>
    </row>
    <row r="7087">
      <c r="A7087" s="160" t="n">
        <v>45223</v>
      </c>
      <c r="B7087" s="9" t="n">
        <v>4.41</v>
      </c>
    </row>
    <row r="7088">
      <c r="A7088" s="160" t="n">
        <v>45224</v>
      </c>
      <c r="B7088" s="9" t="n">
        <v>4.37</v>
      </c>
    </row>
    <row r="7089">
      <c r="A7089" s="160" t="n">
        <v>45225</v>
      </c>
      <c r="B7089" s="9" t="n">
        <v>4.5</v>
      </c>
    </row>
    <row r="7090">
      <c r="A7090" s="160" t="n">
        <v>45226</v>
      </c>
      <c r="B7090" s="9" t="n">
        <v>4.53</v>
      </c>
    </row>
    <row r="7091">
      <c r="A7091" s="160" t="n">
        <v>45229</v>
      </c>
      <c r="B7091" s="9" t="n">
        <v>4.5</v>
      </c>
    </row>
    <row r="7092">
      <c r="A7092" s="160" t="n">
        <v>45230</v>
      </c>
      <c r="B7092" s="9" t="n">
        <v>4.42</v>
      </c>
    </row>
    <row r="7093">
      <c r="A7093" s="160" t="n">
        <v>45231</v>
      </c>
      <c r="B7093" s="9" t="n">
        <v>4.47</v>
      </c>
    </row>
    <row r="7094">
      <c r="A7094" s="160" t="n">
        <v>45232</v>
      </c>
      <c r="B7094" s="9" t="n">
        <v>4.15</v>
      </c>
    </row>
    <row r="7095">
      <c r="A7095" s="160" t="n">
        <v>45233</v>
      </c>
      <c r="B7095" s="9" t="n">
        <v>4.04</v>
      </c>
    </row>
    <row r="7096">
      <c r="A7096" s="160" t="n">
        <v>45236</v>
      </c>
      <c r="B7096" s="9" t="n">
        <v>4</v>
      </c>
    </row>
    <row r="7097">
      <c r="A7097" s="160" t="n">
        <v>45237</v>
      </c>
      <c r="B7097" s="9" t="n">
        <v>4.08</v>
      </c>
    </row>
    <row r="7098">
      <c r="A7098" s="160" t="n">
        <v>45238</v>
      </c>
      <c r="B7098" s="9" t="n">
        <v>4.08</v>
      </c>
    </row>
    <row r="7099">
      <c r="A7099" s="160" t="n">
        <v>45239</v>
      </c>
      <c r="B7099" s="9" t="n">
        <v>4.04</v>
      </c>
    </row>
    <row r="7100">
      <c r="A7100" s="160" t="n">
        <v>45240</v>
      </c>
      <c r="B7100" s="9" t="n">
        <v>4.03</v>
      </c>
    </row>
    <row r="7101">
      <c r="A7101" s="160" t="n">
        <v>45243</v>
      </c>
      <c r="B7101" s="9" t="n">
        <v>4.03</v>
      </c>
    </row>
    <row r="7102">
      <c r="A7102" s="160" t="n">
        <v>45244</v>
      </c>
      <c r="B7102" s="9" t="n">
        <v>3.92</v>
      </c>
    </row>
    <row r="7103">
      <c r="A7103" s="160" t="n">
        <v>45245</v>
      </c>
      <c r="B7103" s="9" t="n">
        <v>3.89</v>
      </c>
    </row>
    <row r="7104">
      <c r="A7104" s="160" t="n">
        <v>45246</v>
      </c>
      <c r="B7104" s="9" t="n">
        <v>4.02</v>
      </c>
    </row>
    <row r="7105">
      <c r="A7105" s="160" t="n">
        <v>45247</v>
      </c>
      <c r="B7105" s="9" t="n">
        <v>3.99</v>
      </c>
    </row>
    <row r="7106">
      <c r="A7106" s="160" t="n">
        <v>45250</v>
      </c>
      <c r="B7106" s="9" t="n">
        <v>3.92</v>
      </c>
    </row>
    <row r="7107">
      <c r="A7107" s="160" t="n">
        <v>45251</v>
      </c>
      <c r="B7107" s="9" t="n">
        <v>3.95</v>
      </c>
    </row>
    <row r="7108">
      <c r="A7108" s="160" t="n">
        <v>45252</v>
      </c>
      <c r="B7108" s="9" t="n">
        <v>3.9</v>
      </c>
    </row>
    <row r="7109">
      <c r="A7109" s="160" t="n">
        <v>45253</v>
      </c>
      <c r="B7109" s="9" t="n">
        <v>3.9</v>
      </c>
    </row>
    <row r="7110">
      <c r="A7110" s="160" t="n">
        <v>45254</v>
      </c>
      <c r="B7110" s="9" t="n">
        <v>3.85</v>
      </c>
    </row>
    <row r="7111">
      <c r="A7111" s="160" t="n">
        <v>45257</v>
      </c>
      <c r="B7111" s="9" t="n">
        <v>3.89</v>
      </c>
    </row>
    <row r="7112">
      <c r="A7112" s="160" t="n">
        <v>45258</v>
      </c>
      <c r="B7112" s="9" t="n">
        <v>3.9</v>
      </c>
    </row>
    <row r="7113">
      <c r="A7113" s="160" t="n">
        <v>45259</v>
      </c>
      <c r="B7113" s="9" t="n">
        <v>3.8</v>
      </c>
    </row>
    <row r="7114">
      <c r="A7114" s="160" t="n">
        <v>45260</v>
      </c>
      <c r="B7114" s="9" t="n">
        <v>3.84</v>
      </c>
    </row>
    <row r="7115">
      <c r="A7115" s="160" t="n">
        <v>45261</v>
      </c>
      <c r="B7115" s="9" t="n">
        <v>3.87</v>
      </c>
    </row>
    <row r="7116">
      <c r="A7116" s="160" t="n">
        <v>45264</v>
      </c>
      <c r="B7116" s="9" t="n">
        <v>3.8</v>
      </c>
    </row>
    <row r="7117">
      <c r="A7117" s="160" t="n">
        <v>45265</v>
      </c>
      <c r="B7117" s="9" t="n">
        <v>3.8</v>
      </c>
    </row>
    <row r="7118">
      <c r="A7118" s="160" t="n">
        <v>45266</v>
      </c>
      <c r="B7118" s="9" t="n">
        <v>3.79</v>
      </c>
    </row>
    <row r="7119">
      <c r="A7119" s="160" t="n">
        <v>45267</v>
      </c>
      <c r="B7119" s="9" t="n">
        <v>3.77</v>
      </c>
    </row>
    <row r="7120">
      <c r="A7120" s="160" t="n">
        <v>45268</v>
      </c>
      <c r="B7120" s="9" t="n">
        <v>3.75</v>
      </c>
    </row>
    <row r="7121">
      <c r="A7121" s="160" t="n">
        <v>45271</v>
      </c>
      <c r="B7121" s="9" t="n">
        <v>3.79</v>
      </c>
    </row>
    <row r="7122">
      <c r="A7122" s="160" t="n">
        <v>45272</v>
      </c>
      <c r="B7122" s="9" t="n">
        <v>3.76</v>
      </c>
    </row>
    <row r="7123">
      <c r="A7123" s="160" t="n">
        <v>45273</v>
      </c>
      <c r="B7123" s="9" t="n">
        <v>3.79</v>
      </c>
    </row>
    <row r="7124">
      <c r="A7124" s="160" t="n">
        <v>45274</v>
      </c>
      <c r="B7124" s="9" t="n">
        <v>3.47</v>
      </c>
    </row>
    <row r="7125">
      <c r="A7125" s="160" t="n">
        <v>45275</v>
      </c>
      <c r="B7125" s="9" t="n">
        <v>3.51</v>
      </c>
    </row>
    <row r="7126">
      <c r="A7126" s="160" t="n">
        <v>45278</v>
      </c>
      <c r="B7126" s="9" t="n">
        <v>3.51</v>
      </c>
    </row>
    <row r="7127">
      <c r="A7127" s="160" t="n">
        <v>45279</v>
      </c>
      <c r="B7127" s="9" t="n">
        <v>3.46</v>
      </c>
    </row>
    <row r="7128">
      <c r="A7128" s="160" t="n">
        <v>45280</v>
      </c>
      <c r="B7128" s="9" t="n">
        <v>3.43</v>
      </c>
    </row>
    <row r="7129">
      <c r="A7129" s="160" t="n">
        <v>45281</v>
      </c>
      <c r="B7129" s="9" t="n">
        <v>3.41</v>
      </c>
    </row>
    <row r="7130">
      <c r="A7130" s="160" t="n">
        <v>45282</v>
      </c>
      <c r="B7130" s="9" t="n">
        <v>3.39</v>
      </c>
    </row>
    <row r="7131">
      <c r="A7131" s="160" t="n">
        <v>45285</v>
      </c>
    </row>
    <row r="7132">
      <c r="A7132" s="160" t="n">
        <v>45286</v>
      </c>
      <c r="B7132" s="9" t="n">
        <v>3.37</v>
      </c>
    </row>
    <row r="7133">
      <c r="A7133" s="160" t="n">
        <v>45287</v>
      </c>
      <c r="B7133" s="9" t="n">
        <v>3.34</v>
      </c>
    </row>
    <row r="7134">
      <c r="A7134" s="160" t="n">
        <v>45288</v>
      </c>
      <c r="B7134" s="9" t="n">
        <v>3.32</v>
      </c>
    </row>
    <row r="7135">
      <c r="A7135" s="160" t="n">
        <v>45289</v>
      </c>
      <c r="B7135" s="9" t="n">
        <v>3.34</v>
      </c>
    </row>
    <row r="7136">
      <c r="A7136" s="160" t="n">
        <v>45291</v>
      </c>
      <c r="B7136" s="9" t="n">
        <v>3.39</v>
      </c>
    </row>
    <row r="7137">
      <c r="A7137" s="160" t="n">
        <v>45292</v>
      </c>
    </row>
    <row r="7138">
      <c r="A7138" s="160" t="n">
        <v>45293</v>
      </c>
      <c r="B7138" s="9" t="n">
        <v>3.54</v>
      </c>
    </row>
    <row r="7139">
      <c r="A7139" s="160" t="n">
        <v>45294</v>
      </c>
      <c r="B7139" s="9" t="n">
        <v>3.71</v>
      </c>
    </row>
    <row r="7140">
      <c r="A7140" s="160" t="n">
        <v>45295</v>
      </c>
      <c r="B7140" s="9" t="n">
        <v>3.69</v>
      </c>
    </row>
    <row r="7141">
      <c r="A7141" s="160" t="n">
        <v>45296</v>
      </c>
      <c r="B7141" s="9" t="n">
        <v>3.68</v>
      </c>
    </row>
    <row r="7142">
      <c r="A7142" s="160" t="n">
        <v>45299</v>
      </c>
      <c r="B7142" s="9" t="n">
        <v>3.63</v>
      </c>
    </row>
    <row r="7143">
      <c r="A7143" s="160" t="n">
        <v>45300</v>
      </c>
      <c r="B7143" s="9" t="n">
        <v>3.59</v>
      </c>
    </row>
    <row r="7144">
      <c r="A7144" s="160" t="n">
        <v>45301</v>
      </c>
      <c r="B7144" s="9" t="n">
        <v>3.5</v>
      </c>
    </row>
    <row r="7145">
      <c r="A7145" s="160" t="n">
        <v>45302</v>
      </c>
      <c r="B7145" s="9" t="n">
        <v>3.55</v>
      </c>
    </row>
    <row r="7146">
      <c r="A7146" s="160" t="n">
        <v>45303</v>
      </c>
      <c r="B7146" s="9" t="n">
        <v>3.56</v>
      </c>
    </row>
    <row r="7147">
      <c r="A7147" s="160" t="n">
        <v>45306</v>
      </c>
      <c r="B7147" s="9" t="n">
        <v>3.54</v>
      </c>
    </row>
    <row r="7148">
      <c r="A7148" s="160" t="n">
        <v>45307</v>
      </c>
      <c r="B7148" s="9" t="n">
        <v>3.58</v>
      </c>
    </row>
    <row r="7149">
      <c r="A7149" s="160" t="n">
        <v>45308</v>
      </c>
      <c r="B7149" s="9" t="n">
        <v>3.62</v>
      </c>
    </row>
    <row r="7150">
      <c r="A7150" s="160" t="n">
        <v>45309</v>
      </c>
      <c r="B7150" s="9" t="n">
        <v>3.58</v>
      </c>
    </row>
    <row r="7151">
      <c r="A7151" s="160" t="n">
        <v>45310</v>
      </c>
      <c r="B7151" s="9" t="n">
        <v>3.54</v>
      </c>
    </row>
    <row r="7152">
      <c r="A7152" s="160" t="n">
        <v>45313</v>
      </c>
      <c r="B7152" s="9" t="n">
        <v>3.49</v>
      </c>
    </row>
    <row r="7153">
      <c r="A7153" s="160" t="n">
        <v>45314</v>
      </c>
      <c r="B7153" s="9" t="n">
        <v>3.51</v>
      </c>
    </row>
    <row r="7154">
      <c r="A7154" s="160" t="n">
        <v>45315</v>
      </c>
      <c r="B7154" s="9" t="n">
        <v>3.44</v>
      </c>
    </row>
    <row r="7155">
      <c r="A7155" s="160" t="n">
        <v>45316</v>
      </c>
      <c r="B7155" s="9" t="n">
        <v>3.45</v>
      </c>
    </row>
    <row r="7156">
      <c r="A7156" s="160" t="n">
        <v>45317</v>
      </c>
      <c r="B7156" s="9" t="n">
        <v>3.39</v>
      </c>
    </row>
    <row r="7157">
      <c r="A7157" s="160" t="n">
        <v>45320</v>
      </c>
      <c r="B7157" s="9" t="n">
        <v>3.41</v>
      </c>
    </row>
    <row r="7158">
      <c r="A7158" s="160" t="n">
        <v>45321</v>
      </c>
      <c r="B7158" s="9" t="n">
        <v>3.42</v>
      </c>
    </row>
    <row r="7159">
      <c r="A7159" s="160" t="n">
        <v>45322</v>
      </c>
      <c r="B7159" s="9" t="n">
        <v>3.59</v>
      </c>
    </row>
    <row r="7160">
      <c r="A7160" s="160" t="n">
        <v>45323</v>
      </c>
      <c r="B7160" s="9" t="n">
        <v>3.56</v>
      </c>
    </row>
    <row r="7161">
      <c r="A7161" s="160" t="n">
        <v>45324</v>
      </c>
      <c r="B7161" s="9" t="n">
        <v>3.47</v>
      </c>
    </row>
    <row r="7162">
      <c r="A7162" s="160" t="n">
        <v>45327</v>
      </c>
      <c r="B7162" s="9" t="n">
        <v>3.5</v>
      </c>
    </row>
    <row r="7163">
      <c r="A7163" s="160" t="n">
        <v>45328</v>
      </c>
      <c r="B7163" s="9" t="n">
        <v>3.52</v>
      </c>
    </row>
    <row r="7164">
      <c r="A7164" s="160" t="n">
        <v>45329</v>
      </c>
      <c r="B7164" s="9" t="n">
        <v>3.43</v>
      </c>
    </row>
    <row r="7165">
      <c r="A7165" s="160" t="n">
        <v>45330</v>
      </c>
      <c r="B7165" s="9" t="n">
        <v>3.38</v>
      </c>
    </row>
    <row r="7166">
      <c r="A7166" s="160" t="n">
        <v>45331</v>
      </c>
      <c r="B7166" s="9" t="n">
        <v>3.33</v>
      </c>
    </row>
    <row r="7167">
      <c r="A7167" s="160" t="n">
        <v>45334</v>
      </c>
      <c r="B7167" s="9" t="n">
        <v>3.35</v>
      </c>
    </row>
    <row r="7168">
      <c r="A7168" s="160" t="n">
        <v>45335</v>
      </c>
      <c r="B7168" s="9" t="n">
        <v>3.36</v>
      </c>
    </row>
    <row r="7169">
      <c r="A7169" s="160" t="n">
        <v>45336</v>
      </c>
      <c r="B7169" s="9" t="n">
        <v>3.38</v>
      </c>
    </row>
    <row r="7170">
      <c r="A7170" s="160" t="n">
        <v>45337</v>
      </c>
      <c r="B7170" s="9" t="n">
        <v>3.35</v>
      </c>
    </row>
    <row r="7171">
      <c r="A7171" s="160" t="n">
        <v>45338</v>
      </c>
      <c r="B7171" s="9" t="n">
        <v>3.34</v>
      </c>
    </row>
    <row r="7172">
      <c r="A7172" s="160" t="n">
        <v>45341</v>
      </c>
      <c r="B7172" s="9" t="n">
        <v>3.34</v>
      </c>
    </row>
    <row r="7173">
      <c r="A7173" s="160" t="n">
        <v>45342</v>
      </c>
      <c r="B7173" s="9" t="n">
        <v>3.37</v>
      </c>
    </row>
    <row r="7174">
      <c r="A7174" s="160" t="n">
        <v>45343</v>
      </c>
      <c r="B7174" s="9" t="n">
        <v>3.34</v>
      </c>
    </row>
    <row r="7175">
      <c r="A7175" s="160" t="n">
        <v>45344</v>
      </c>
      <c r="B7175" s="9" t="n">
        <v>3.22</v>
      </c>
    </row>
    <row r="7176">
      <c r="A7176" s="160" t="n">
        <v>45345</v>
      </c>
      <c r="B7176" s="9" t="n">
        <v>3.23</v>
      </c>
    </row>
    <row r="7177">
      <c r="A7177" s="160" t="n">
        <v>45348</v>
      </c>
      <c r="B7177" s="9" t="n">
        <v>3.23</v>
      </c>
    </row>
    <row r="7178">
      <c r="A7178" s="160" t="n">
        <v>45349</v>
      </c>
      <c r="B7178" s="9" t="n">
        <v>3.26</v>
      </c>
    </row>
    <row r="7179">
      <c r="A7179" s="160" t="n">
        <v>45350</v>
      </c>
      <c r="B7179" s="9" t="n">
        <v>3.31</v>
      </c>
    </row>
    <row r="7180">
      <c r="A7180" s="160" t="n">
        <v>45351</v>
      </c>
      <c r="B7180" s="9" t="n">
        <v>3.29</v>
      </c>
    </row>
    <row r="7181">
      <c r="A7181" s="160" t="n">
        <v>45352</v>
      </c>
      <c r="B7181" s="9" t="n">
        <v>3.32</v>
      </c>
    </row>
    <row r="7182">
      <c r="A7182" s="160" t="n">
        <v>45355</v>
      </c>
      <c r="B7182" s="9" t="n">
        <v>3.26</v>
      </c>
    </row>
    <row r="7183">
      <c r="A7183" s="160" t="n">
        <v>45356</v>
      </c>
      <c r="B7183" s="9" t="n">
        <v>3.31</v>
      </c>
    </row>
    <row r="7184">
      <c r="A7184" s="160" t="n">
        <v>45357</v>
      </c>
      <c r="B7184" s="9" t="n">
        <v>3.27</v>
      </c>
    </row>
    <row r="7185">
      <c r="A7185" s="160" t="n">
        <v>45358</v>
      </c>
      <c r="B7185" s="9" t="n">
        <v>3.27</v>
      </c>
    </row>
    <row r="7186">
      <c r="A7186" s="160" t="n">
        <v>45359</v>
      </c>
      <c r="B7186" s="9" t="n">
        <v>3.26</v>
      </c>
    </row>
    <row r="7187">
      <c r="A7187" s="160" t="n">
        <v>45362</v>
      </c>
      <c r="B7187" s="9" t="n">
        <v>3.26</v>
      </c>
    </row>
    <row r="7188">
      <c r="A7188" s="160" t="n">
        <v>45363</v>
      </c>
      <c r="B7188" s="9" t="n">
        <v>3.2</v>
      </c>
    </row>
    <row r="7189">
      <c r="A7189" s="160" t="n">
        <v>45364</v>
      </c>
      <c r="B7189" s="9" t="n">
        <v>3.15</v>
      </c>
    </row>
    <row r="7190">
      <c r="A7190" s="160" t="n">
        <v>45365</v>
      </c>
      <c r="B7190" s="9" t="n">
        <v>3.15</v>
      </c>
    </row>
    <row r="7191">
      <c r="A7191" s="160" t="n">
        <v>45366</v>
      </c>
      <c r="B7191" s="9" t="n">
        <v>3.16</v>
      </c>
    </row>
    <row r="7192">
      <c r="A7192" s="160" t="n">
        <v>45369</v>
      </c>
      <c r="B7192" s="9" t="n">
        <v>3.13</v>
      </c>
    </row>
    <row r="7193">
      <c r="A7193" s="160" t="n">
        <v>45370</v>
      </c>
      <c r="B7193" s="9" t="n">
        <v>3.1</v>
      </c>
    </row>
    <row r="7194">
      <c r="A7194" s="160" t="n">
        <v>45371</v>
      </c>
      <c r="B7194" s="9" t="n">
        <v>3.14</v>
      </c>
    </row>
    <row r="7195">
      <c r="A7195" s="160" t="n">
        <v>45372</v>
      </c>
      <c r="B7195" s="9" t="n">
        <v>3.05</v>
      </c>
    </row>
    <row r="7196">
      <c r="A7196" s="160" t="n">
        <v>45373</v>
      </c>
      <c r="B7196" s="9" t="n">
        <v>3.08</v>
      </c>
    </row>
    <row r="7197">
      <c r="A7197" s="160" t="n">
        <v>45376</v>
      </c>
      <c r="B7197" s="9" t="n">
        <v>3.11</v>
      </c>
    </row>
    <row r="7198">
      <c r="A7198" s="160" t="n">
        <v>45377</v>
      </c>
      <c r="B7198" s="9" t="n">
        <v>3.15</v>
      </c>
    </row>
    <row r="7199">
      <c r="A7199" s="160" t="n">
        <v>45378</v>
      </c>
      <c r="B7199" s="9" t="n">
        <v>3.15</v>
      </c>
    </row>
    <row r="7200">
      <c r="A7200" s="160" t="n">
        <v>45379</v>
      </c>
      <c r="B7200" s="9" t="n">
        <v>3.12</v>
      </c>
    </row>
    <row r="7201">
      <c r="A7201" s="160" t="n">
        <v>45380</v>
      </c>
    </row>
    <row r="7202">
      <c r="A7202" s="160" t="n">
        <v>45382</v>
      </c>
      <c r="B7202" s="9" t="n">
        <v>3.15</v>
      </c>
    </row>
    <row r="7203">
      <c r="A7203" s="160" t="n">
        <v>45383</v>
      </c>
      <c r="B7203" s="9" t="n">
        <v>3.12</v>
      </c>
    </row>
    <row r="7204">
      <c r="A7204" s="160" t="n">
        <v>45384</v>
      </c>
      <c r="B7204" s="9" t="n">
        <v>3.23</v>
      </c>
    </row>
    <row r="7205">
      <c r="A7205" s="160" t="n">
        <v>45385</v>
      </c>
      <c r="B7205" s="9" t="n">
        <v>3.23</v>
      </c>
    </row>
    <row r="7206">
      <c r="A7206" s="160" t="n">
        <v>45386</v>
      </c>
      <c r="B7206" s="9" t="n">
        <v>3.24</v>
      </c>
    </row>
    <row r="7207">
      <c r="A7207" s="160" t="n">
        <v>45387</v>
      </c>
      <c r="B7207" s="9" t="n">
        <v>3.18</v>
      </c>
    </row>
    <row r="7208">
      <c r="A7208" s="160" t="n">
        <v>45390</v>
      </c>
      <c r="B7208" s="9" t="n">
        <v>3.15</v>
      </c>
    </row>
    <row r="7209">
      <c r="A7209" s="160" t="n">
        <v>45391</v>
      </c>
      <c r="B7209" s="9" t="n">
        <v>3.14</v>
      </c>
    </row>
    <row r="7210">
      <c r="A7210" s="160" t="n">
        <v>45392</v>
      </c>
      <c r="B7210" s="9" t="n">
        <v>3.1</v>
      </c>
    </row>
    <row r="7211">
      <c r="A7211" s="160" t="n">
        <v>45393</v>
      </c>
      <c r="B7211" s="9" t="n">
        <v>3.16</v>
      </c>
    </row>
    <row r="7212">
      <c r="A7212" s="160" t="n">
        <v>45394</v>
      </c>
      <c r="B7212" s="9" t="n">
        <v>3.25</v>
      </c>
    </row>
    <row r="7213">
      <c r="A7213" s="160" t="n">
        <v>45397</v>
      </c>
      <c r="B7213" s="9" t="n">
        <v>3.28</v>
      </c>
    </row>
    <row r="7214">
      <c r="A7214" s="160" t="n">
        <v>45398</v>
      </c>
      <c r="B7214" s="9" t="n">
        <v>3.36</v>
      </c>
    </row>
    <row r="7215">
      <c r="A7215" s="160" t="n">
        <v>45399</v>
      </c>
      <c r="B7215" s="9" t="n">
        <v>3.42</v>
      </c>
    </row>
    <row r="7216">
      <c r="A7216" s="160" t="n">
        <v>45400</v>
      </c>
      <c r="B7216" s="9" t="n">
        <v>3.39</v>
      </c>
    </row>
    <row r="7217">
      <c r="A7217" s="160" t="n">
        <v>45401</v>
      </c>
      <c r="B7217" s="9" t="n">
        <v>3.37</v>
      </c>
    </row>
    <row r="7218">
      <c r="A7218" s="160" t="n">
        <v>45404</v>
      </c>
      <c r="B7218" s="9" t="n">
        <v>3.29</v>
      </c>
    </row>
    <row r="7219">
      <c r="A7219" s="160" t="n">
        <v>45405</v>
      </c>
      <c r="B7219" s="9" t="n">
        <v>3.2</v>
      </c>
    </row>
    <row r="7220">
      <c r="A7220" s="160" t="n">
        <v>45406</v>
      </c>
      <c r="B7220" s="9" t="n">
        <v>3.19</v>
      </c>
    </row>
    <row r="7221">
      <c r="A7221" s="160" t="n">
        <v>45407</v>
      </c>
      <c r="B7221" s="9" t="n">
        <v>3.24</v>
      </c>
    </row>
    <row r="7222">
      <c r="A7222" s="160" t="n">
        <v>45408</v>
      </c>
      <c r="B7222" s="9" t="n">
        <v>3.16</v>
      </c>
    </row>
    <row r="7223">
      <c r="A7223" s="160" t="n">
        <v>45411</v>
      </c>
      <c r="B7223" s="9" t="n">
        <v>3.12</v>
      </c>
    </row>
    <row r="7224">
      <c r="A7224" s="160" t="n">
        <v>45412</v>
      </c>
      <c r="B7224" s="9" t="n">
        <v>3.18</v>
      </c>
    </row>
    <row r="7225">
      <c r="A7225" s="160" t="n">
        <v>45413</v>
      </c>
      <c r="B7225" s="9" t="n">
        <v>3.21</v>
      </c>
    </row>
    <row r="7226">
      <c r="A7226" s="160" t="n">
        <v>45414</v>
      </c>
      <c r="B7226" s="9" t="n">
        <v>3.16</v>
      </c>
    </row>
    <row r="7227">
      <c r="A7227" s="160" t="n">
        <v>45415</v>
      </c>
      <c r="B7227" s="9" t="n">
        <v>3.08</v>
      </c>
    </row>
    <row r="7228">
      <c r="A7228" s="160" t="n">
        <v>45418</v>
      </c>
      <c r="B7228" s="9" t="n">
        <v>3.03</v>
      </c>
    </row>
    <row r="7229">
      <c r="A7229" s="160" t="n">
        <v>45419</v>
      </c>
      <c r="B7229" s="9" t="n">
        <v>3.06</v>
      </c>
    </row>
    <row r="7230">
      <c r="A7230" s="160" t="n">
        <v>45420</v>
      </c>
      <c r="B7230" s="9" t="n">
        <v>3.1</v>
      </c>
    </row>
    <row r="7231">
      <c r="A7231" s="160" t="n">
        <v>45421</v>
      </c>
      <c r="B7231" s="9" t="n">
        <v>3.14</v>
      </c>
    </row>
    <row r="7232">
      <c r="A7232" s="160" t="n">
        <v>45422</v>
      </c>
      <c r="B7232" s="9" t="n">
        <v>3.12</v>
      </c>
    </row>
    <row r="7233">
      <c r="A7233" s="160" t="n">
        <v>45425</v>
      </c>
      <c r="B7233" s="9" t="n">
        <v>3.14</v>
      </c>
    </row>
    <row r="7234">
      <c r="A7234" s="160" t="n">
        <v>45426</v>
      </c>
      <c r="B7234" s="9" t="n">
        <v>3.14</v>
      </c>
    </row>
    <row r="7235">
      <c r="A7235" s="160" t="n">
        <v>45427</v>
      </c>
      <c r="B7235" s="9" t="n">
        <v>3.13</v>
      </c>
    </row>
    <row r="7236">
      <c r="A7236" s="160" t="n">
        <v>45428</v>
      </c>
      <c r="B7236" s="9" t="n">
        <v>3.08</v>
      </c>
    </row>
    <row r="7237">
      <c r="A7237" s="160" t="n">
        <v>45429</v>
      </c>
      <c r="B7237" s="9" t="n">
        <v>3.09</v>
      </c>
    </row>
    <row r="7238">
      <c r="A7238" s="160" t="n">
        <v>45432</v>
      </c>
      <c r="B7238" s="9" t="n">
        <v>3.07</v>
      </c>
    </row>
    <row r="7239">
      <c r="A7239" s="160" t="n">
        <v>45433</v>
      </c>
      <c r="B7239" s="9" t="n">
        <v>3.07</v>
      </c>
    </row>
    <row r="7240">
      <c r="A7240" s="160" t="n">
        <v>45434</v>
      </c>
      <c r="B7240" s="9" t="n">
        <v>3.11</v>
      </c>
    </row>
    <row r="7241">
      <c r="A7241" s="160" t="n">
        <v>45435</v>
      </c>
      <c r="B7241" s="9" t="n">
        <v>3.1</v>
      </c>
    </row>
    <row r="7242">
      <c r="A7242" s="160" t="n">
        <v>45436</v>
      </c>
      <c r="B7242" s="9" t="n">
        <v>3.11</v>
      </c>
    </row>
    <row r="7243">
      <c r="A7243" s="160" t="n">
        <v>45439</v>
      </c>
      <c r="B7243" s="9" t="n">
        <v>3.12</v>
      </c>
    </row>
    <row r="7244">
      <c r="A7244" s="160" t="n">
        <v>45440</v>
      </c>
      <c r="B7244" s="9" t="n">
        <v>3.09</v>
      </c>
    </row>
    <row r="7245">
      <c r="A7245" s="160" t="n">
        <v>45441</v>
      </c>
      <c r="B7245" s="9" t="n">
        <v>3.15</v>
      </c>
    </row>
    <row r="7246">
      <c r="A7246" s="160" t="n">
        <v>45442</v>
      </c>
      <c r="B7246" s="9" t="n">
        <v>3.19</v>
      </c>
    </row>
    <row r="7247">
      <c r="A7247" s="160" t="n">
        <v>45443</v>
      </c>
      <c r="B7247" s="9" t="n">
        <v>3.2</v>
      </c>
    </row>
    <row r="7248">
      <c r="A7248" s="160" t="n">
        <v>45446</v>
      </c>
      <c r="B7248" s="9" t="n">
        <v>3.17</v>
      </c>
    </row>
    <row r="7249">
      <c r="A7249" s="160" t="n">
        <v>45447</v>
      </c>
      <c r="B7249" s="9" t="n">
        <v>3.22</v>
      </c>
    </row>
    <row r="7250">
      <c r="A7250" s="160" t="n">
        <v>45448</v>
      </c>
      <c r="B7250" s="9" t="n">
        <v>3.2</v>
      </c>
    </row>
    <row r="7251">
      <c r="A7251" s="160" t="n">
        <v>45449</v>
      </c>
      <c r="B7251" s="9" t="n">
        <v>3.2</v>
      </c>
    </row>
    <row r="7252">
      <c r="A7252" s="160" t="n">
        <v>45450</v>
      </c>
      <c r="B7252" s="9" t="n">
        <v>3.15</v>
      </c>
    </row>
    <row r="7253">
      <c r="A7253" s="160" t="n">
        <v>45453</v>
      </c>
      <c r="B7253" s="9" t="n">
        <v>3.15</v>
      </c>
    </row>
    <row r="7254">
      <c r="A7254" s="160" t="n">
        <v>45454</v>
      </c>
      <c r="B7254" s="9" t="n">
        <v>3.19</v>
      </c>
    </row>
    <row r="7255">
      <c r="A7255" s="160" t="n">
        <v>45455</v>
      </c>
      <c r="B7255" s="9" t="n">
        <v>3.09</v>
      </c>
    </row>
    <row r="7256">
      <c r="A7256" s="160" t="n">
        <v>45456</v>
      </c>
      <c r="B7256" s="9" t="n">
        <v>3.2</v>
      </c>
    </row>
    <row r="7257">
      <c r="A7257" s="160" t="n">
        <v>45457</v>
      </c>
      <c r="B7257" s="9" t="n">
        <v>3.29</v>
      </c>
    </row>
    <row r="7258">
      <c r="A7258" s="160" t="n">
        <v>45460</v>
      </c>
      <c r="B7258" s="9" t="n">
        <v>3.26</v>
      </c>
    </row>
    <row r="7259">
      <c r="A7259" s="160" t="n">
        <v>45461</v>
      </c>
      <c r="B7259" s="9" t="n">
        <v>3.24</v>
      </c>
    </row>
    <row r="7260">
      <c r="A7260" s="160" t="n">
        <v>45462</v>
      </c>
      <c r="B7260" s="9" t="n">
        <v>3.24</v>
      </c>
    </row>
    <row r="7261">
      <c r="A7261" s="160" t="n">
        <v>45463</v>
      </c>
      <c r="B7261" s="9" t="n">
        <v>3.23</v>
      </c>
    </row>
    <row r="7262">
      <c r="A7262" s="160" t="n">
        <v>45464</v>
      </c>
      <c r="B7262" s="9" t="n">
        <v>3.21</v>
      </c>
    </row>
    <row r="7263">
      <c r="A7263" s="160" t="n">
        <v>45467</v>
      </c>
      <c r="B7263" s="9" t="n">
        <v>3.19</v>
      </c>
    </row>
    <row r="7264">
      <c r="A7264" s="160" t="n">
        <v>45468</v>
      </c>
      <c r="B7264" s="9" t="n">
        <v>3.19</v>
      </c>
    </row>
    <row r="7265">
      <c r="A7265" s="160" t="n">
        <v>45469</v>
      </c>
      <c r="B7265" s="9" t="n">
        <v>3.18</v>
      </c>
    </row>
    <row r="7266">
      <c r="A7266" s="160" t="n">
        <v>45470</v>
      </c>
      <c r="B7266" s="9" t="n">
        <v>3.21</v>
      </c>
    </row>
    <row r="7267">
      <c r="A7267" s="160" t="n">
        <v>45471</v>
      </c>
      <c r="B7267" s="9" t="n">
        <v>3.18</v>
      </c>
    </row>
    <row r="7268">
      <c r="A7268" s="160" t="n">
        <v>45473</v>
      </c>
      <c r="B7268" s="9" t="n">
        <v>3.21</v>
      </c>
    </row>
    <row r="7269">
      <c r="A7269" s="160" t="n">
        <v>45474</v>
      </c>
      <c r="B7269" s="9" t="n">
        <v>3.21</v>
      </c>
    </row>
    <row r="7270">
      <c r="A7270" s="160" t="n">
        <v>45475</v>
      </c>
      <c r="B7270" s="9" t="n">
        <v>3.23</v>
      </c>
    </row>
    <row r="7271">
      <c r="A7271" s="160" t="n">
        <v>45476</v>
      </c>
      <c r="B7271" s="9" t="n">
        <v>3.25</v>
      </c>
    </row>
    <row r="7272">
      <c r="A7272" s="160" t="n">
        <v>45477</v>
      </c>
      <c r="B7272" s="9" t="n">
        <v>3.25</v>
      </c>
    </row>
    <row r="7273">
      <c r="A7273" s="160" t="n">
        <v>45478</v>
      </c>
      <c r="B7273" s="9" t="n">
        <v>3.27</v>
      </c>
    </row>
    <row r="7274">
      <c r="A7274" s="160" t="n">
        <v>45481</v>
      </c>
      <c r="B7274" s="9" t="n">
        <v>3.2</v>
      </c>
    </row>
    <row r="7275">
      <c r="A7275" s="160" t="n">
        <v>45482</v>
      </c>
      <c r="B7275" s="9" t="n">
        <v>3.21</v>
      </c>
    </row>
    <row r="7276">
      <c r="A7276" s="160" t="n">
        <v>45483</v>
      </c>
      <c r="B7276" s="9" t="n">
        <v>3.17</v>
      </c>
    </row>
    <row r="7277">
      <c r="A7277" s="160" t="n">
        <v>45484</v>
      </c>
      <c r="B7277" s="9" t="n">
        <v>3.18</v>
      </c>
    </row>
    <row r="7278">
      <c r="A7278" s="160" t="n">
        <v>45485</v>
      </c>
      <c r="B7278" s="9" t="n">
        <v>3.19</v>
      </c>
    </row>
    <row r="7279">
      <c r="A7279" s="160" t="n">
        <v>45488</v>
      </c>
      <c r="B7279" s="9" t="n">
        <v>3.13</v>
      </c>
    </row>
    <row r="7280">
      <c r="A7280" s="160" t="n">
        <v>45489</v>
      </c>
      <c r="B7280" s="9" t="n">
        <v>3.08</v>
      </c>
    </row>
    <row r="7281">
      <c r="A7281" s="160" t="n">
        <v>45490</v>
      </c>
      <c r="B7281" s="9" t="n">
        <v>3.09</v>
      </c>
    </row>
    <row r="7282">
      <c r="A7282" s="160" t="n">
        <v>45491</v>
      </c>
      <c r="B7282" s="9" t="n">
        <v>3.09</v>
      </c>
    </row>
    <row r="7283">
      <c r="A7283" s="160" t="n">
        <v>45492</v>
      </c>
      <c r="B7283" s="9" t="n">
        <v>3.09</v>
      </c>
    </row>
    <row r="7284">
      <c r="A7284" s="160" t="n">
        <v>45495</v>
      </c>
      <c r="B7284" s="9" t="n">
        <v>3.05</v>
      </c>
    </row>
    <row r="7285">
      <c r="A7285" s="160" t="n">
        <v>45496</v>
      </c>
      <c r="B7285" s="9" t="n">
        <v>3.02</v>
      </c>
    </row>
    <row r="7286">
      <c r="A7286" s="160" t="n">
        <v>45497</v>
      </c>
      <c r="B7286" s="9" t="n">
        <v>3.1</v>
      </c>
    </row>
    <row r="7287">
      <c r="A7287" s="160" t="n">
        <v>45498</v>
      </c>
      <c r="B7287" s="9" t="n">
        <v>3.08</v>
      </c>
    </row>
    <row r="7288">
      <c r="A7288" s="160" t="n">
        <v>45499</v>
      </c>
      <c r="B7288" s="9" t="n">
        <v>3.1</v>
      </c>
    </row>
    <row r="7289">
      <c r="A7289" s="160" t="n">
        <v>45502</v>
      </c>
      <c r="B7289" s="9" t="n">
        <v>3.13</v>
      </c>
    </row>
    <row r="7290">
      <c r="A7290" s="160" t="n">
        <v>45503</v>
      </c>
      <c r="B7290" s="9" t="n">
        <v>3.2</v>
      </c>
    </row>
    <row r="7291">
      <c r="A7291" s="160" t="n">
        <v>45504</v>
      </c>
      <c r="B7291" s="9" t="n">
        <v>3.25</v>
      </c>
    </row>
    <row r="7292">
      <c r="A7292" s="160" t="n">
        <v>45505</v>
      </c>
      <c r="B7292" s="9" t="n">
        <v>3.35</v>
      </c>
    </row>
    <row r="7293">
      <c r="A7293" s="160" t="n">
        <v>45506</v>
      </c>
      <c r="B7293" s="9" t="n">
        <v>3.72</v>
      </c>
    </row>
    <row r="7294">
      <c r="A7294" s="160" t="n">
        <v>45509</v>
      </c>
      <c r="B7294" s="9" t="n">
        <v>3.93</v>
      </c>
    </row>
    <row r="7295">
      <c r="A7295" s="160" t="n">
        <v>45510</v>
      </c>
      <c r="B7295" s="9" t="n">
        <v>3.67</v>
      </c>
    </row>
    <row r="7296">
      <c r="A7296" s="160" t="n">
        <v>45511</v>
      </c>
      <c r="B7296" s="9" t="n">
        <v>3.57</v>
      </c>
    </row>
    <row r="7297">
      <c r="A7297" s="160" t="n">
        <v>45512</v>
      </c>
      <c r="B7297" s="9" t="n">
        <v>3.48</v>
      </c>
    </row>
    <row r="7298">
      <c r="A7298" s="160" t="n">
        <v>45513</v>
      </c>
      <c r="B7298" s="9" t="n">
        <v>3.49</v>
      </c>
    </row>
    <row r="7299">
      <c r="A7299" s="160" t="n">
        <v>45516</v>
      </c>
      <c r="B7299" s="9" t="n">
        <v>3.52</v>
      </c>
    </row>
    <row r="7300">
      <c r="A7300" s="160" t="n">
        <v>45517</v>
      </c>
      <c r="B7300" s="9" t="n">
        <v>3.54</v>
      </c>
    </row>
    <row r="7301">
      <c r="A7301" s="160" t="n">
        <v>45518</v>
      </c>
      <c r="B7301" s="9" t="n">
        <v>3.46</v>
      </c>
    </row>
    <row r="7302">
      <c r="A7302" s="160" t="n">
        <v>45519</v>
      </c>
      <c r="B7302" s="9" t="n">
        <v>3.31</v>
      </c>
    </row>
    <row r="7303">
      <c r="A7303" s="160" t="n">
        <v>45520</v>
      </c>
      <c r="B7303" s="9" t="n">
        <v>3.29</v>
      </c>
    </row>
    <row r="7304">
      <c r="A7304" s="160" t="n">
        <v>45523</v>
      </c>
      <c r="B7304" s="9" t="n">
        <v>3.21</v>
      </c>
    </row>
    <row r="7305">
      <c r="A7305" s="160" t="n">
        <v>45524</v>
      </c>
      <c r="B7305" s="9" t="n">
        <v>3.25</v>
      </c>
    </row>
    <row r="7306">
      <c r="A7306" s="160" t="n">
        <v>45525</v>
      </c>
      <c r="B7306" s="9" t="n">
        <v>3.27</v>
      </c>
    </row>
    <row r="7307">
      <c r="A7307" s="160" t="n">
        <v>45526</v>
      </c>
      <c r="B7307" s="9" t="n">
        <v>3.21</v>
      </c>
    </row>
    <row r="7308">
      <c r="A7308" s="160" t="n">
        <v>45527</v>
      </c>
      <c r="B7308" s="9" t="n">
        <v>3.19</v>
      </c>
    </row>
    <row r="7309">
      <c r="A7309" s="160" t="n">
        <v>45530</v>
      </c>
      <c r="B7309" s="9" t="n">
        <v>3.15</v>
      </c>
    </row>
    <row r="7310">
      <c r="A7310" s="160" t="n">
        <v>45531</v>
      </c>
      <c r="B7310" s="9" t="n">
        <v>3.17</v>
      </c>
    </row>
    <row r="7311">
      <c r="A7311" s="160" t="n">
        <v>45532</v>
      </c>
      <c r="B7311" s="9" t="n">
        <v>3.19</v>
      </c>
    </row>
    <row r="7312">
      <c r="A7312" s="160" t="n">
        <v>45533</v>
      </c>
      <c r="B7312" s="9" t="n">
        <v>3.15</v>
      </c>
    </row>
    <row r="7313">
      <c r="A7313" s="160" t="n">
        <v>45534</v>
      </c>
      <c r="B7313" s="9" t="n">
        <v>3.13</v>
      </c>
    </row>
    <row r="7314">
      <c r="A7314" s="160" t="n">
        <v>45535</v>
      </c>
      <c r="B7314" s="9" t="n">
        <v>3.17</v>
      </c>
    </row>
    <row r="7315">
      <c r="A7315" s="160" t="n">
        <v>45537</v>
      </c>
      <c r="B7315" s="9" t="n">
        <v>3.17</v>
      </c>
    </row>
    <row r="7316">
      <c r="A7316" s="160" t="n">
        <v>45538</v>
      </c>
      <c r="B7316" s="9" t="n">
        <v>3.31</v>
      </c>
    </row>
    <row r="7317">
      <c r="A7317" s="160" t="n">
        <v>45539</v>
      </c>
      <c r="B7317" s="9" t="n">
        <v>3.35</v>
      </c>
    </row>
    <row r="7318">
      <c r="A7318" s="160" t="n">
        <v>45540</v>
      </c>
      <c r="B7318" s="9" t="n">
        <v>3.29</v>
      </c>
    </row>
    <row r="7319">
      <c r="A7319" s="160" t="n">
        <v>45541</v>
      </c>
      <c r="B7319" s="9" t="n">
        <v>3.39</v>
      </c>
    </row>
    <row r="7320">
      <c r="A7320" s="160" t="n">
        <v>45544</v>
      </c>
      <c r="B7320" s="9" t="n">
        <v>3.36</v>
      </c>
    </row>
    <row r="7321">
      <c r="A7321" s="160" t="n">
        <v>45545</v>
      </c>
      <c r="B7321" s="9" t="n">
        <v>3.46</v>
      </c>
    </row>
    <row r="7322">
      <c r="A7322" s="160" t="n">
        <v>45546</v>
      </c>
      <c r="B7322" s="9" t="n">
        <v>3.44</v>
      </c>
    </row>
    <row r="7323">
      <c r="A7323" s="160" t="n">
        <v>45547</v>
      </c>
      <c r="B7323" s="9" t="n">
        <v>3.39</v>
      </c>
    </row>
    <row r="7324">
      <c r="A7324" s="160" t="n">
        <v>45548</v>
      </c>
      <c r="B7324" s="9" t="n">
        <v>3.37</v>
      </c>
    </row>
    <row r="7325">
      <c r="A7325" s="160" t="n">
        <v>45551</v>
      </c>
      <c r="B7325" s="9" t="n">
        <v>3.32</v>
      </c>
    </row>
    <row r="7326">
      <c r="A7326" s="160" t="n">
        <v>45552</v>
      </c>
      <c r="B7326" s="9" t="n">
        <v>3.25</v>
      </c>
    </row>
    <row r="7327">
      <c r="A7327" s="160" t="n">
        <v>45553</v>
      </c>
      <c r="B7327" s="9" t="n">
        <v>3.21</v>
      </c>
    </row>
    <row r="7328">
      <c r="A7328" s="160" t="n">
        <v>45554</v>
      </c>
      <c r="B7328" s="9" t="n">
        <v>3.1</v>
      </c>
    </row>
    <row r="7329">
      <c r="A7329" s="160" t="n">
        <v>45555</v>
      </c>
      <c r="B7329" s="9" t="n">
        <v>3.15</v>
      </c>
    </row>
    <row r="7330">
      <c r="A7330" s="160" t="n">
        <v>45558</v>
      </c>
      <c r="B7330" s="9" t="n">
        <v>3.15</v>
      </c>
    </row>
    <row r="7331">
      <c r="A7331" s="160" t="n">
        <v>45559</v>
      </c>
      <c r="B7331" s="9" t="n">
        <v>3.21</v>
      </c>
    </row>
    <row r="7332">
      <c r="A7332" s="160" t="n">
        <v>45560</v>
      </c>
      <c r="B7332" s="9" t="n">
        <v>3.19</v>
      </c>
    </row>
    <row r="7333">
      <c r="A7333" s="160" t="n">
        <v>45561</v>
      </c>
      <c r="B7333" s="9" t="n">
        <v>3.14</v>
      </c>
    </row>
    <row r="7334">
      <c r="A7334" s="160" t="n">
        <v>45562</v>
      </c>
      <c r="B7334" s="9" t="n">
        <v>3.14</v>
      </c>
    </row>
    <row r="7335">
      <c r="A7335" s="160" t="n">
        <v>45565</v>
      </c>
      <c r="B7335" s="9" t="n">
        <v>3.03</v>
      </c>
    </row>
    <row r="7336">
      <c r="A7336" s="160" t="n">
        <v>45566</v>
      </c>
      <c r="B7336" s="9" t="n">
        <v>3.07</v>
      </c>
    </row>
    <row r="7337">
      <c r="A7337" s="160" t="n">
        <v>45567</v>
      </c>
      <c r="B7337" s="9" t="n">
        <v>3.06</v>
      </c>
    </row>
    <row r="7338">
      <c r="A7338" s="160" t="n">
        <v>45568</v>
      </c>
      <c r="B7338" s="9" t="n">
        <v>3.04</v>
      </c>
    </row>
    <row r="7339">
      <c r="A7339" s="160" t="n">
        <v>45569</v>
      </c>
      <c r="B7339" s="9" t="n">
        <v>2.89</v>
      </c>
    </row>
    <row r="7340">
      <c r="A7340" s="160" t="n">
        <v>45572</v>
      </c>
      <c r="B7340" s="9" t="n">
        <v>2.95</v>
      </c>
    </row>
    <row r="7341">
      <c r="A7341" s="160" t="n">
        <v>45573</v>
      </c>
      <c r="B7341" s="9" t="n">
        <v>2.99</v>
      </c>
    </row>
    <row r="7342">
      <c r="A7342" s="160" t="n">
        <v>45574</v>
      </c>
      <c r="B7342" s="9" t="n">
        <v>2.94</v>
      </c>
    </row>
    <row r="7343">
      <c r="A7343" s="160" t="n">
        <v>45575</v>
      </c>
      <c r="B7343" s="9" t="n">
        <v>2.99</v>
      </c>
    </row>
    <row r="7344">
      <c r="A7344" s="160" t="n">
        <v>45576</v>
      </c>
      <c r="B7344" s="9" t="n">
        <v>2.98</v>
      </c>
    </row>
    <row r="7345">
      <c r="A7345" s="160" t="n">
        <v>45579</v>
      </c>
      <c r="B7345" s="9" t="n">
        <v>2.97</v>
      </c>
    </row>
    <row r="7346">
      <c r="A7346" s="160" t="n">
        <v>45580</v>
      </c>
      <c r="B7346" s="9" t="n">
        <v>2.93</v>
      </c>
    </row>
    <row r="7347">
      <c r="A7347" s="160" t="n">
        <v>45581</v>
      </c>
      <c r="B7347" s="9" t="n">
        <v>2.9</v>
      </c>
    </row>
    <row r="7348">
      <c r="A7348" s="160" t="n">
        <v>45582</v>
      </c>
      <c r="B7348" s="9" t="n">
        <v>2.89</v>
      </c>
    </row>
    <row r="7349">
      <c r="A7349" s="160" t="n">
        <v>45583</v>
      </c>
      <c r="B7349" s="9" t="n">
        <v>2.88</v>
      </c>
    </row>
    <row r="7350">
      <c r="A7350" s="160" t="n">
        <v>45586</v>
      </c>
      <c r="B7350" s="9" t="n">
        <v>2.88</v>
      </c>
    </row>
    <row r="7351">
      <c r="A7351" s="160" t="n">
        <v>45587</v>
      </c>
      <c r="B7351" s="9" t="n">
        <v>2.92</v>
      </c>
    </row>
    <row r="7352">
      <c r="A7352" s="160" t="n">
        <v>45588</v>
      </c>
      <c r="B7352" s="9" t="n">
        <v>2.95</v>
      </c>
    </row>
    <row r="7353">
      <c r="A7353" s="160" t="n">
        <v>45589</v>
      </c>
      <c r="B7353" s="9" t="n">
        <v>2.93</v>
      </c>
    </row>
    <row r="7354">
      <c r="A7354" s="160" t="n">
        <v>45590</v>
      </c>
      <c r="B7354" s="9" t="n">
        <v>2.89</v>
      </c>
    </row>
    <row r="7355">
      <c r="A7355" s="160" t="n">
        <v>45593</v>
      </c>
      <c r="B7355" s="9" t="n">
        <v>2.82</v>
      </c>
    </row>
    <row r="7356">
      <c r="A7356" s="160" t="n">
        <v>45594</v>
      </c>
      <c r="B7356" s="9" t="n">
        <v>2.85</v>
      </c>
    </row>
    <row r="7357">
      <c r="A7357" s="160" t="n">
        <v>45595</v>
      </c>
      <c r="B7357" s="9" t="n">
        <v>2.8</v>
      </c>
    </row>
    <row r="7358">
      <c r="A7358" s="160" t="n">
        <v>45596</v>
      </c>
      <c r="B7358" s="9" t="n">
        <v>2.88</v>
      </c>
    </row>
    <row r="7359">
      <c r="A7359" s="160" t="n">
        <v>45597</v>
      </c>
      <c r="B7359" s="9" t="n">
        <v>2.83</v>
      </c>
    </row>
    <row r="7360">
      <c r="A7360" s="160" t="n">
        <v>45600</v>
      </c>
      <c r="B7360" s="9" t="n">
        <v>2.87</v>
      </c>
    </row>
    <row r="7361">
      <c r="A7361" s="160" t="n">
        <v>45601</v>
      </c>
      <c r="B7361" s="9" t="n">
        <v>2.86</v>
      </c>
    </row>
    <row r="7362">
      <c r="A7362" s="160" t="n">
        <v>45602</v>
      </c>
      <c r="B7362" s="9" t="n">
        <v>2.74</v>
      </c>
    </row>
    <row r="7363">
      <c r="A7363" s="160" t="n">
        <v>45603</v>
      </c>
      <c r="B7363" s="9" t="n">
        <v>2.73</v>
      </c>
    </row>
    <row r="7364">
      <c r="A7364" s="160" t="n">
        <v>45604</v>
      </c>
      <c r="B7364" s="9" t="n">
        <v>2.63</v>
      </c>
    </row>
    <row r="7365">
      <c r="A7365" s="160" t="n">
        <v>45607</v>
      </c>
      <c r="B7365" s="9" t="n">
        <v>2.63</v>
      </c>
    </row>
    <row r="7366">
      <c r="A7366" s="160" t="n">
        <v>45608</v>
      </c>
      <c r="B7366" s="9" t="n">
        <v>2.61</v>
      </c>
    </row>
    <row r="7367">
      <c r="A7367" s="160" t="n">
        <v>45609</v>
      </c>
      <c r="B7367" s="9" t="n">
        <v>2.64</v>
      </c>
    </row>
    <row r="7368">
      <c r="A7368" s="160" t="n">
        <v>45610</v>
      </c>
      <c r="B7368" s="9" t="n">
        <v>2.6</v>
      </c>
    </row>
    <row r="7369">
      <c r="A7369" s="160" t="n">
        <v>45611</v>
      </c>
      <c r="B7369" s="9" t="n">
        <v>2.72</v>
      </c>
    </row>
    <row r="7370">
      <c r="A7370" s="160" t="n">
        <v>45614</v>
      </c>
      <c r="B7370" s="9" t="n">
        <v>2.72</v>
      </c>
    </row>
    <row r="7371">
      <c r="A7371" s="160" t="n">
        <v>45615</v>
      </c>
      <c r="B7371" s="9" t="n">
        <v>2.69</v>
      </c>
    </row>
    <row r="7372">
      <c r="A7372" s="160" t="n">
        <v>45616</v>
      </c>
      <c r="B7372" s="9" t="n">
        <v>2.67</v>
      </c>
    </row>
    <row r="7373">
      <c r="A7373" s="160" t="n">
        <v>45617</v>
      </c>
      <c r="B7373" s="9" t="n">
        <v>2.61</v>
      </c>
    </row>
    <row r="7374">
      <c r="A7374" s="160" t="n">
        <v>45618</v>
      </c>
      <c r="B7374" s="9" t="n">
        <v>2.61</v>
      </c>
    </row>
    <row r="7375">
      <c r="A7375" s="160" t="n">
        <v>45621</v>
      </c>
      <c r="B7375" s="9" t="n">
        <v>2.64</v>
      </c>
    </row>
    <row r="7376">
      <c r="A7376" s="160" t="n">
        <v>45622</v>
      </c>
      <c r="B7376" s="9" t="n">
        <v>2.68</v>
      </c>
    </row>
    <row r="7377">
      <c r="A7377" s="160" t="n">
        <v>45623</v>
      </c>
      <c r="B7377" s="9" t="n">
        <v>2.69</v>
      </c>
    </row>
    <row r="7378">
      <c r="A7378" s="160" t="n">
        <v>45624</v>
      </c>
      <c r="B7378" s="9" t="n">
        <v>2.69</v>
      </c>
    </row>
    <row r="7379">
      <c r="A7379" s="160" t="n">
        <v>45625</v>
      </c>
      <c r="B7379" s="9" t="n">
        <v>2.72</v>
      </c>
    </row>
    <row r="7380">
      <c r="A7380" s="160" t="n">
        <v>45626</v>
      </c>
      <c r="B7380" s="9" t="n">
        <v>2.74</v>
      </c>
    </row>
    <row r="7381">
      <c r="A7381" s="160" t="n">
        <v>45628</v>
      </c>
      <c r="B7381" s="9" t="n">
        <v>2.68</v>
      </c>
    </row>
    <row r="7382">
      <c r="A7382" s="160" t="n">
        <v>45629</v>
      </c>
      <c r="B7382" s="9" t="n">
        <v>2.66</v>
      </c>
    </row>
    <row r="7383">
      <c r="A7383" s="160" t="n">
        <v>45630</v>
      </c>
      <c r="B7383" s="9" t="n">
        <v>2.66</v>
      </c>
    </row>
    <row r="7384">
      <c r="A7384" s="160" t="n">
        <v>45631</v>
      </c>
      <c r="B7384" s="9" t="n">
        <v>2.66</v>
      </c>
    </row>
    <row r="7385">
      <c r="A7385" s="160" t="n">
        <v>45632</v>
      </c>
      <c r="B7385" s="9" t="n">
        <v>2.67</v>
      </c>
    </row>
    <row r="7386">
      <c r="A7386" s="160" t="n">
        <v>45635</v>
      </c>
      <c r="B7386" s="9" t="n">
        <v>2.67</v>
      </c>
    </row>
    <row r="7387">
      <c r="A7387" s="160" t="n">
        <v>45636</v>
      </c>
      <c r="B7387" s="9" t="n">
        <v>2.67</v>
      </c>
    </row>
    <row r="7388">
      <c r="A7388" s="160" t="n">
        <v>45637</v>
      </c>
      <c r="B7388" s="9" t="n">
        <v>2.64</v>
      </c>
    </row>
    <row r="7389">
      <c r="A7389" s="160" t="n">
        <v>45638</v>
      </c>
      <c r="B7389" s="9" t="n">
        <v>2.66</v>
      </c>
    </row>
    <row r="7390">
      <c r="A7390" s="160" t="n">
        <v>45639</v>
      </c>
      <c r="B7390" s="9" t="n">
        <v>2.68</v>
      </c>
    </row>
    <row r="7391">
      <c r="A7391" s="160" t="n">
        <v>45642</v>
      </c>
      <c r="B7391" s="9" t="n">
        <v>2.69</v>
      </c>
    </row>
    <row r="7392">
      <c r="A7392" s="160" t="n">
        <v>45643</v>
      </c>
      <c r="B7392" s="9" t="n">
        <v>2.75</v>
      </c>
    </row>
    <row r="7393">
      <c r="A7393" s="160" t="n">
        <v>45644</v>
      </c>
      <c r="B7393" s="9" t="n">
        <v>2.73</v>
      </c>
    </row>
    <row r="7394">
      <c r="A7394" s="160" t="n">
        <v>45645</v>
      </c>
      <c r="B7394" s="9" t="n">
        <v>2.91</v>
      </c>
    </row>
    <row r="7395">
      <c r="A7395" s="160" t="n">
        <v>45646</v>
      </c>
      <c r="B7395" s="9" t="n">
        <v>2.86</v>
      </c>
    </row>
    <row r="7396">
      <c r="A7396" s="160" t="n">
        <v>45649</v>
      </c>
      <c r="B7396" s="9" t="n">
        <v>2.85</v>
      </c>
    </row>
    <row r="7397">
      <c r="A7397" s="160" t="n">
        <v>45650</v>
      </c>
      <c r="B7397" s="9" t="n">
        <v>2.86</v>
      </c>
    </row>
    <row r="7398">
      <c r="A7398" s="160" t="n">
        <v>45651</v>
      </c>
    </row>
    <row r="7399">
      <c r="A7399" s="160" t="n">
        <v>45652</v>
      </c>
      <c r="B7399" s="9" t="n">
        <v>2.86</v>
      </c>
    </row>
    <row r="7400">
      <c r="A7400" s="160" t="n">
        <v>45653</v>
      </c>
      <c r="B7400" s="9" t="n">
        <v>2.84</v>
      </c>
    </row>
    <row r="7401">
      <c r="A7401" s="160" t="n">
        <v>45656</v>
      </c>
      <c r="B7401" s="9" t="n">
        <v>2.94</v>
      </c>
    </row>
    <row r="7402">
      <c r="A7402" s="160" t="n">
        <v>45657</v>
      </c>
      <c r="B7402" s="9" t="n">
        <v>2.92</v>
      </c>
    </row>
    <row r="7403">
      <c r="A7403" s="160" t="n">
        <v>45658</v>
      </c>
    </row>
    <row r="7404">
      <c r="A7404" s="160" t="n">
        <v>45659</v>
      </c>
      <c r="B7404" s="9" t="n">
        <v>2.88</v>
      </c>
    </row>
    <row r="7405">
      <c r="A7405" s="160" t="n">
        <v>45660</v>
      </c>
      <c r="B7405" s="9" t="n">
        <v>2.81</v>
      </c>
    </row>
    <row r="7406">
      <c r="A7406" s="160" t="n">
        <v>45663</v>
      </c>
      <c r="B7406" s="9" t="n">
        <v>2.76</v>
      </c>
    </row>
    <row r="7407">
      <c r="A7407" s="160" t="n">
        <v>45664</v>
      </c>
      <c r="B7407" s="9" t="n">
        <v>2.79</v>
      </c>
    </row>
    <row r="7408">
      <c r="A7408" s="160" t="n">
        <v>45665</v>
      </c>
      <c r="B7408" s="9" t="n">
        <v>2.84</v>
      </c>
    </row>
    <row r="7409">
      <c r="A7409" s="160" t="n">
        <v>45666</v>
      </c>
      <c r="B7409" s="9" t="n">
        <v>2.82</v>
      </c>
    </row>
    <row r="7410">
      <c r="A7410" s="160" t="n">
        <v>45667</v>
      </c>
      <c r="B7410" s="9" t="n">
        <v>2.81</v>
      </c>
    </row>
    <row r="7411">
      <c r="A7411" s="160" t="n">
        <v>45670</v>
      </c>
      <c r="B7411" s="9" t="n">
        <v>2.85</v>
      </c>
    </row>
    <row r="7412">
      <c r="A7412" s="160" t="n">
        <v>45671</v>
      </c>
      <c r="B7412" s="9" t="n">
        <v>2.8</v>
      </c>
    </row>
    <row r="7413">
      <c r="A7413" s="160" t="n">
        <v>45672</v>
      </c>
      <c r="B7413" s="9" t="n">
        <v>2.72</v>
      </c>
    </row>
    <row r="7414">
      <c r="A7414" s="160" t="n">
        <v>45673</v>
      </c>
      <c r="B7414" s="9" t="n">
        <v>2.73</v>
      </c>
    </row>
    <row r="7415">
      <c r="A7415" s="160" t="n">
        <v>45674</v>
      </c>
      <c r="B7415" s="9" t="n">
        <v>2.64</v>
      </c>
    </row>
    <row r="7416">
      <c r="A7416" s="160" t="n">
        <v>45677</v>
      </c>
      <c r="B7416" s="9" t="n">
        <v>2.64</v>
      </c>
    </row>
    <row r="7417">
      <c r="A7417" s="160" t="n">
        <v>45678</v>
      </c>
      <c r="B7417" s="9" t="n">
        <v>2.61</v>
      </c>
    </row>
    <row r="7418">
      <c r="A7418" s="160" t="n">
        <v>45679</v>
      </c>
      <c r="B7418" s="9" t="n">
        <v>2.59</v>
      </c>
    </row>
    <row r="7419">
      <c r="A7419" s="160" t="n">
        <v>45680</v>
      </c>
      <c r="B7419" s="9" t="n">
        <v>2.61</v>
      </c>
    </row>
    <row r="7420">
      <c r="A7420" s="160" t="n">
        <v>45681</v>
      </c>
      <c r="B7420" s="9" t="n">
        <v>2.6</v>
      </c>
    </row>
    <row r="7421">
      <c r="A7421" s="160" t="n">
        <v>45684</v>
      </c>
      <c r="B7421" s="9" t="n">
        <v>2.66</v>
      </c>
    </row>
    <row r="7422">
      <c r="A7422" s="160" t="n">
        <v>45685</v>
      </c>
      <c r="B7422" s="9" t="n">
        <v>2.66</v>
      </c>
    </row>
    <row r="7423">
      <c r="A7423" s="160" t="n">
        <v>45686</v>
      </c>
      <c r="B7423" s="9" t="n">
        <v>2.68</v>
      </c>
    </row>
    <row r="7424">
      <c r="A7424" s="160" t="n">
        <v>45687</v>
      </c>
      <c r="B7424" s="9" t="n">
        <v>2.67</v>
      </c>
    </row>
    <row r="7425">
      <c r="A7425" s="160" t="n">
        <v>45688</v>
      </c>
      <c r="B7425" s="9" t="n">
        <v>2.68</v>
      </c>
    </row>
    <row r="7426">
      <c r="A7426" s="160" t="n">
        <v>45691</v>
      </c>
      <c r="B7426" s="9" t="n">
        <v>2.73</v>
      </c>
    </row>
    <row r="7427">
      <c r="A7427" s="160" t="n">
        <v>45692</v>
      </c>
      <c r="B7427" s="9" t="n">
        <v>2.71</v>
      </c>
    </row>
    <row r="7428">
      <c r="A7428" s="160" t="n">
        <v>45693</v>
      </c>
      <c r="B7428" s="9" t="n">
        <v>2.69</v>
      </c>
    </row>
    <row r="7429">
      <c r="A7429" s="160" t="n">
        <v>45694</v>
      </c>
      <c r="B7429" s="9" t="n">
        <v>2.66</v>
      </c>
    </row>
    <row r="7430">
      <c r="A7430" s="160" t="n">
        <v>45695</v>
      </c>
      <c r="B7430" s="9" t="n">
        <v>2.67</v>
      </c>
    </row>
    <row r="7431">
      <c r="A7431" s="160" t="n">
        <v>45698</v>
      </c>
      <c r="B7431" s="9" t="n">
        <v>2.66</v>
      </c>
    </row>
    <row r="7432">
      <c r="A7432" s="160" t="n">
        <v>45699</v>
      </c>
      <c r="B7432" s="9" t="n">
        <v>2.66</v>
      </c>
    </row>
    <row r="7433">
      <c r="A7433" s="160" t="n">
        <v>45700</v>
      </c>
      <c r="B7433" s="9" t="n">
        <v>2.65</v>
      </c>
    </row>
    <row r="7434">
      <c r="A7434" s="160" t="n">
        <v>45701</v>
      </c>
      <c r="B7434" s="9" t="n">
        <v>2.65</v>
      </c>
    </row>
    <row r="7435">
      <c r="A7435" s="160" t="n">
        <v>45702</v>
      </c>
      <c r="B7435" s="9" t="n">
        <v>2.62</v>
      </c>
    </row>
    <row r="7436">
      <c r="A7436" s="160" t="n">
        <v>45705</v>
      </c>
      <c r="B7436" s="9" t="n">
        <v>2.62</v>
      </c>
    </row>
    <row r="7437">
      <c r="A7437" s="160" t="n">
        <v>45706</v>
      </c>
      <c r="B7437" s="9" t="n">
        <v>2.62</v>
      </c>
    </row>
    <row r="7438">
      <c r="A7438" s="160" t="n">
        <v>45707</v>
      </c>
      <c r="B7438" s="9" t="n">
        <v>2.68</v>
      </c>
    </row>
    <row r="7439">
      <c r="A7439" s="160" t="n">
        <v>45708</v>
      </c>
      <c r="B7439" s="9" t="n">
        <v>2.66</v>
      </c>
    </row>
    <row r="7440">
      <c r="A7440" s="160" t="n">
        <v>45709</v>
      </c>
      <c r="B7440" s="9" t="n">
        <v>2.78</v>
      </c>
    </row>
    <row r="7441">
      <c r="A7441" s="160" t="n">
        <v>45712</v>
      </c>
      <c r="B7441" s="9" t="n">
        <v>2.78</v>
      </c>
    </row>
    <row r="7442">
      <c r="A7442" s="160" t="n">
        <v>45713</v>
      </c>
      <c r="B7442" s="9" t="n">
        <v>2.84</v>
      </c>
    </row>
    <row r="7443">
      <c r="A7443" s="160" t="n">
        <v>45714</v>
      </c>
      <c r="B7443" s="9" t="n">
        <v>2.81</v>
      </c>
    </row>
    <row r="7444">
      <c r="A7444" s="160" t="n">
        <v>45715</v>
      </c>
      <c r="B7444" s="9" t="n">
        <v>2.81</v>
      </c>
    </row>
    <row r="7445">
      <c r="A7445" s="160" t="n">
        <v>45716</v>
      </c>
      <c r="B7445" s="9" t="n">
        <v>2.87</v>
      </c>
    </row>
    <row r="7446">
      <c r="A7446" s="160" t="n">
        <v>45719</v>
      </c>
      <c r="B7446" s="9" t="n">
        <v>2.94</v>
      </c>
    </row>
    <row r="7447">
      <c r="A7447" s="160" t="n">
        <v>45720</v>
      </c>
      <c r="B7447" s="9" t="n">
        <v>2.99</v>
      </c>
    </row>
    <row r="7448">
      <c r="A7448" s="160" t="n">
        <v>45721</v>
      </c>
      <c r="B7448" s="9" t="n">
        <v>2.88</v>
      </c>
    </row>
    <row r="7449">
      <c r="A7449" s="160" t="n">
        <v>45722</v>
      </c>
      <c r="B7449" s="9" t="n">
        <v>2.99</v>
      </c>
    </row>
    <row r="7450">
      <c r="A7450" s="160" t="n">
        <v>45723</v>
      </c>
      <c r="B7450" s="9" t="n">
        <v>2.97</v>
      </c>
    </row>
    <row r="7451">
      <c r="A7451" s="160" t="n">
        <v>45726</v>
      </c>
      <c r="B7451" s="9" t="n">
        <v>3.16</v>
      </c>
    </row>
    <row r="7452">
      <c r="A7452" s="160" t="n">
        <v>45727</v>
      </c>
      <c r="B7452" s="9" t="n">
        <v>3.22</v>
      </c>
    </row>
    <row r="7453">
      <c r="A7453" s="160" t="n">
        <v>45728</v>
      </c>
      <c r="B7453" s="9" t="n">
        <v>3.2</v>
      </c>
    </row>
    <row r="7454">
      <c r="A7454" s="160" t="n">
        <v>45729</v>
      </c>
      <c r="B7454" s="9" t="n">
        <v>3.4</v>
      </c>
    </row>
    <row r="7455">
      <c r="A7455" s="160" t="n">
        <v>45730</v>
      </c>
      <c r="B7455" s="9" t="n">
        <v>3.25</v>
      </c>
    </row>
    <row r="7456">
      <c r="A7456" s="160" t="n">
        <v>45733</v>
      </c>
      <c r="B7456" s="9" t="n">
        <v>3.18</v>
      </c>
    </row>
    <row r="7457">
      <c r="A7457" s="160" t="n">
        <v>45734</v>
      </c>
      <c r="B7457" s="9" t="n">
        <v>3.23</v>
      </c>
    </row>
    <row r="7458">
      <c r="A7458" s="160" t="n">
        <v>45735</v>
      </c>
      <c r="B7458" s="9" t="n">
        <v>3.19</v>
      </c>
    </row>
    <row r="7459">
      <c r="A7459" s="160" t="n">
        <v>45736</v>
      </c>
      <c r="B7459" s="9" t="n">
        <v>3.17</v>
      </c>
    </row>
    <row r="7460">
      <c r="A7460" s="160" t="n">
        <v>45737</v>
      </c>
      <c r="B7460" s="9" t="n">
        <v>3.21</v>
      </c>
    </row>
    <row r="7461">
      <c r="A7461" s="160" t="n">
        <v>45740</v>
      </c>
      <c r="B7461" s="9" t="n">
        <v>3.05</v>
      </c>
    </row>
    <row r="7462">
      <c r="A7462" s="160" t="n">
        <v>45741</v>
      </c>
      <c r="B7462" s="9" t="n">
        <v>3.09</v>
      </c>
    </row>
    <row r="7463">
      <c r="A7463" s="160" t="n">
        <v>45742</v>
      </c>
      <c r="B7463" s="9" t="n">
        <v>3.19</v>
      </c>
    </row>
    <row r="7464">
      <c r="A7464" s="160" t="n">
        <v>45743</v>
      </c>
      <c r="B7464" s="9" t="n">
        <v>3.27</v>
      </c>
    </row>
    <row r="7465">
      <c r="A7465" s="160" t="n">
        <v>45744</v>
      </c>
      <c r="B7465" s="9" t="n">
        <v>3.47</v>
      </c>
    </row>
    <row r="7466">
      <c r="A7466" s="160" t="n">
        <v>45747</v>
      </c>
      <c r="B7466" s="9" t="n">
        <v>3.55</v>
      </c>
    </row>
    <row r="7467">
      <c r="A7467" s="160" t="n">
        <v>45748</v>
      </c>
      <c r="B7467" s="9" t="n">
        <v>3.5</v>
      </c>
    </row>
    <row r="7468">
      <c r="A7468" s="160" t="n">
        <v>45749</v>
      </c>
      <c r="B7468" s="9" t="n">
        <v>3.42</v>
      </c>
    </row>
    <row r="7469">
      <c r="A7469" s="160" t="n">
        <v>45750</v>
      </c>
      <c r="B7469" s="9" t="n">
        <v>4.01</v>
      </c>
    </row>
    <row r="7470">
      <c r="A7470" s="160" t="n">
        <v>45751</v>
      </c>
      <c r="B7470" s="9" t="n">
        <v>4.45</v>
      </c>
    </row>
    <row r="7471">
      <c r="A7471" s="160" t="n">
        <v>45754</v>
      </c>
      <c r="B7471" s="9" t="n">
        <v>4.61</v>
      </c>
    </row>
    <row r="7472">
      <c r="A7472" s="160" t="n">
        <v>45755</v>
      </c>
      <c r="B7472" s="9" t="n">
        <v>4.57</v>
      </c>
    </row>
    <row r="7473">
      <c r="A7473" s="160" t="n">
        <v>45756</v>
      </c>
      <c r="B7473" s="9" t="n">
        <v>4.37</v>
      </c>
    </row>
    <row r="7474">
      <c r="A7474" s="160" t="n">
        <v>45757</v>
      </c>
      <c r="B7474" s="9" t="n">
        <v>4.42</v>
      </c>
    </row>
    <row r="7475">
      <c r="A7475" s="160" t="n">
        <v>45758</v>
      </c>
      <c r="B7475" s="9" t="n">
        <v>4.26</v>
      </c>
    </row>
    <row r="7476">
      <c r="A7476" s="160" t="n">
        <v>45761</v>
      </c>
      <c r="B7476" s="9" t="n">
        <v>4.14</v>
      </c>
    </row>
    <row r="7477">
      <c r="A7477" s="160" t="n">
        <v>45762</v>
      </c>
      <c r="B7477" s="9" t="n">
        <v>4.09</v>
      </c>
    </row>
    <row r="7478">
      <c r="A7478" s="160" t="n">
        <v>45763</v>
      </c>
      <c r="B7478" s="9" t="n">
        <v>4.16</v>
      </c>
    </row>
    <row r="7479">
      <c r="A7479" s="160" t="n">
        <v>45764</v>
      </c>
      <c r="B7479" s="9" t="n">
        <v>4.02</v>
      </c>
    </row>
    <row r="7480">
      <c r="A7480" s="160" t="n">
        <v>45765</v>
      </c>
    </row>
    <row r="7481">
      <c r="A7481" s="160" t="n">
        <v>45768</v>
      </c>
      <c r="B7481" s="9" t="n">
        <v>4.16</v>
      </c>
    </row>
    <row r="7482">
      <c r="A7482" s="160" t="n">
        <v>45769</v>
      </c>
      <c r="B7482" s="9" t="n">
        <v>3.99</v>
      </c>
    </row>
    <row r="7483">
      <c r="A7483" s="160" t="n">
        <v>45770</v>
      </c>
      <c r="B7483" s="9" t="n">
        <v>3.75</v>
      </c>
    </row>
    <row r="7484">
      <c r="A7484" s="160" t="n">
        <v>45771</v>
      </c>
      <c r="B7484" s="9" t="n">
        <v>3.73</v>
      </c>
    </row>
    <row r="7485">
      <c r="A7485" s="160" t="n">
        <v>45772</v>
      </c>
      <c r="B7485" s="9" t="n">
        <v>3.67</v>
      </c>
    </row>
    <row r="7486">
      <c r="A7486" s="160" t="n">
        <v>45775</v>
      </c>
      <c r="B7486" s="9" t="n">
        <v>3.73</v>
      </c>
    </row>
    <row r="7487">
      <c r="A7487" s="160" t="n">
        <v>45776</v>
      </c>
      <c r="B7487" s="9" t="n">
        <v>3.74</v>
      </c>
    </row>
    <row r="7488">
      <c r="A7488" s="160" t="n">
        <v>45777</v>
      </c>
      <c r="B7488" s="9" t="n">
        <v>3.94</v>
      </c>
    </row>
    <row r="7489">
      <c r="A7489" s="160" t="n">
        <v>45778</v>
      </c>
      <c r="B7489" s="9" t="n">
        <v>3.78</v>
      </c>
    </row>
    <row r="7490">
      <c r="A7490" s="160" t="n">
        <v>45779</v>
      </c>
      <c r="B7490" s="9" t="n">
        <v>3.6</v>
      </c>
    </row>
    <row r="7491">
      <c r="A7491" s="160" t="n">
        <v>45782</v>
      </c>
      <c r="B7491" s="9" t="n">
        <v>3.6</v>
      </c>
    </row>
    <row r="7492">
      <c r="A7492" s="160" t="n">
        <v>45783</v>
      </c>
      <c r="B7492" s="9" t="n">
        <v>3.66</v>
      </c>
    </row>
    <row r="7493">
      <c r="A7493" s="160" t="n">
        <v>45784</v>
      </c>
      <c r="B7493" s="9" t="n">
        <v>3.67</v>
      </c>
    </row>
    <row r="7494">
      <c r="A7494" s="160" t="n">
        <v>45785</v>
      </c>
      <c r="B7494" s="9" t="n">
        <v>3.51</v>
      </c>
    </row>
    <row r="7495">
      <c r="A7495" s="160" t="n">
        <v>45786</v>
      </c>
      <c r="B7495" s="9" t="n">
        <v>3.53</v>
      </c>
    </row>
    <row r="7496">
      <c r="A7496" s="160" t="n">
        <v>45789</v>
      </c>
      <c r="B7496" s="9" t="n">
        <v>3.15</v>
      </c>
    </row>
    <row r="7497">
      <c r="A7497" s="160" t="n">
        <v>45790</v>
      </c>
      <c r="B7497" s="9" t="n">
        <v>3.09</v>
      </c>
    </row>
    <row r="7498">
      <c r="A7498" s="160" t="n">
        <v>45791</v>
      </c>
      <c r="B7498" s="9" t="n">
        <v>3.1</v>
      </c>
    </row>
    <row r="7499">
      <c r="A7499" s="160" t="n">
        <v>45792</v>
      </c>
      <c r="B7499" s="9" t="n">
        <v>3.2</v>
      </c>
    </row>
    <row r="7500">
      <c r="A7500" s="160" t="n">
        <v>45793</v>
      </c>
      <c r="B7500" s="9" t="n">
        <v>3.16</v>
      </c>
    </row>
    <row r="7501">
      <c r="A7501" s="160" t="n">
        <v>45796</v>
      </c>
      <c r="B7501" s="9" t="n">
        <v>3.21</v>
      </c>
    </row>
    <row r="7502">
      <c r="A7502" s="160" t="n">
        <v>45797</v>
      </c>
      <c r="B7502" s="9" t="n">
        <v>3.2</v>
      </c>
    </row>
    <row r="7503">
      <c r="A7503" s="160" t="n">
        <v>45798</v>
      </c>
      <c r="B7503" s="9" t="n">
        <v>3.25</v>
      </c>
    </row>
    <row r="7504">
      <c r="A7504" s="160" t="n">
        <v>45799</v>
      </c>
      <c r="B7504" s="9" t="n">
        <v>3.32</v>
      </c>
    </row>
    <row r="7505">
      <c r="A7505" s="160" t="n">
        <v>45800</v>
      </c>
      <c r="B7505" s="9" t="n">
        <v>3.4</v>
      </c>
    </row>
    <row r="7506">
      <c r="A7506" s="160" t="n">
        <v>45803</v>
      </c>
      <c r="B7506" s="9" t="n">
        <v>3.4</v>
      </c>
    </row>
    <row r="7507">
      <c r="A7507" s="160" t="n">
        <v>45804</v>
      </c>
      <c r="B7507" s="9" t="n">
        <v>3.24</v>
      </c>
    </row>
    <row r="7508">
      <c r="A7508" s="160" t="n">
        <v>45805</v>
      </c>
      <c r="B7508" s="9" t="n">
        <v>3.23</v>
      </c>
    </row>
    <row r="7509">
      <c r="A7509" s="160" t="n">
        <v>45806</v>
      </c>
      <c r="B7509" s="9" t="n">
        <v>3.22</v>
      </c>
    </row>
    <row r="7510">
      <c r="A7510" s="160" t="n">
        <v>45807</v>
      </c>
      <c r="B7510" s="9" t="n">
        <v>3.31</v>
      </c>
    </row>
    <row r="7511">
      <c r="A7511" s="160" t="n">
        <v>45808</v>
      </c>
      <c r="B7511" s="9" t="n">
        <v>3.32</v>
      </c>
    </row>
    <row r="7512">
      <c r="A7512" s="160" t="n">
        <v>45810</v>
      </c>
      <c r="B7512" s="9" t="n">
        <v>3.27</v>
      </c>
    </row>
    <row r="7513">
      <c r="A7513" s="160" t="n">
        <v>45811</v>
      </c>
      <c r="B7513" s="9" t="n">
        <v>3.19</v>
      </c>
    </row>
    <row r="7514">
      <c r="A7514" s="160" t="n">
        <v>45812</v>
      </c>
      <c r="B7514" s="9" t="n">
        <v>3.23</v>
      </c>
    </row>
    <row r="7515">
      <c r="A7515" s="160" t="n">
        <v>45813</v>
      </c>
      <c r="B7515" s="9" t="n">
        <v>3.18</v>
      </c>
    </row>
    <row r="7516">
      <c r="A7516" s="160" t="n">
        <v>45814</v>
      </c>
      <c r="B7516" s="9" t="n">
        <v>3.09</v>
      </c>
    </row>
    <row r="7517">
      <c r="A7517" s="160" t="n">
        <v>45817</v>
      </c>
      <c r="B7517" s="9" t="n">
        <v>3.12</v>
      </c>
    </row>
    <row r="7518">
      <c r="A7518" s="160" t="n">
        <v>45818</v>
      </c>
      <c r="B7518" s="9" t="n">
        <v>3.12</v>
      </c>
    </row>
    <row r="7519">
      <c r="A7519" s="160" t="n">
        <v>45819</v>
      </c>
      <c r="B7519" s="9" t="n">
        <v>3.12</v>
      </c>
    </row>
    <row r="7520">
      <c r="A7520" s="160" t="n">
        <v>45820</v>
      </c>
      <c r="B7520" s="9" t="n">
        <v>3.17</v>
      </c>
    </row>
    <row r="7521">
      <c r="A7521" s="160" t="n">
        <v>45821</v>
      </c>
      <c r="B7521" s="9" t="n">
        <v>3.18</v>
      </c>
    </row>
    <row r="7522">
      <c r="A7522" s="160" t="n">
        <v>45824</v>
      </c>
      <c r="B7522" s="9" t="n">
        <v>3.1</v>
      </c>
    </row>
    <row r="7523">
      <c r="A7523" s="160" t="n">
        <v>45825</v>
      </c>
      <c r="B7523" s="9" t="n">
        <v>3.17</v>
      </c>
    </row>
    <row r="7524">
      <c r="A7524" s="160" t="n">
        <v>45826</v>
      </c>
      <c r="B7524" s="9" t="n">
        <v>3.16</v>
      </c>
    </row>
    <row r="7525">
      <c r="A7525" s="160" t="n">
        <v>45827</v>
      </c>
      <c r="B7525" s="9" t="n">
        <v>3.16</v>
      </c>
    </row>
    <row r="7526">
      <c r="A7526" s="160" t="n">
        <v>45828</v>
      </c>
      <c r="B7526" s="9" t="n">
        <v>3.13</v>
      </c>
    </row>
    <row r="7527">
      <c r="A7527" s="160" t="n">
        <v>45831</v>
      </c>
      <c r="B7527" s="9" t="n">
        <v>3.12</v>
      </c>
    </row>
    <row r="7528">
      <c r="A7528" s="160" t="n">
        <v>45832</v>
      </c>
      <c r="B7528" s="9" t="n">
        <v>3.06</v>
      </c>
    </row>
    <row r="7529">
      <c r="A7529" s="160" t="n">
        <v>45833</v>
      </c>
      <c r="B7529" s="9" t="n">
        <v>3.04</v>
      </c>
    </row>
    <row r="7530">
      <c r="A7530" s="160" t="n">
        <v>45834</v>
      </c>
      <c r="B7530" s="9" t="n">
        <v>3.04</v>
      </c>
    </row>
    <row r="7531">
      <c r="A7531" s="160" t="n">
        <v>45835</v>
      </c>
      <c r="B7531" s="9" t="n">
        <v>3.02</v>
      </c>
    </row>
    <row r="7532">
      <c r="A7532" s="160" t="n">
        <v>45838</v>
      </c>
      <c r="B7532" s="9" t="n">
        <v>2.96</v>
      </c>
    </row>
    <row r="7533">
      <c r="A7533" s="160" t="n">
        <v>45839</v>
      </c>
      <c r="B7533" s="9" t="n">
        <v>2.91</v>
      </c>
    </row>
    <row r="7534">
      <c r="A7534" s="160" t="n">
        <v>45840</v>
      </c>
      <c r="B7534" s="9" t="n">
        <v>2.88</v>
      </c>
    </row>
    <row r="7535">
      <c r="A7535" s="160" t="n">
        <v>45841</v>
      </c>
      <c r="B7535" s="9" t="n">
        <v>2.8</v>
      </c>
    </row>
    <row r="7536">
      <c r="A7536" s="160" t="n">
        <v>45842</v>
      </c>
      <c r="B7536" s="9" t="n">
        <v>2.8</v>
      </c>
    </row>
    <row r="7537">
      <c r="A7537" s="160" t="n">
        <v>45845</v>
      </c>
      <c r="B7537" s="9" t="n">
        <v>2.86</v>
      </c>
    </row>
    <row r="7538">
      <c r="A7538" s="160" t="n">
        <v>45846</v>
      </c>
      <c r="B7538" s="9" t="n">
        <v>2.92</v>
      </c>
    </row>
    <row r="7539">
      <c r="A7539" s="160" t="n">
        <v>45847</v>
      </c>
      <c r="B7539" s="9" t="n">
        <v>2.94</v>
      </c>
    </row>
    <row r="7540">
      <c r="A7540" s="160" t="n">
        <v>45848</v>
      </c>
      <c r="B7540" s="9" t="n">
        <v>2.92</v>
      </c>
    </row>
    <row r="7541">
      <c r="A7541" s="160" t="n">
        <v>45849</v>
      </c>
      <c r="B7541" s="9" t="n">
        <v>2.97</v>
      </c>
    </row>
    <row r="7542">
      <c r="A7542" s="160" t="n">
        <v>45852</v>
      </c>
      <c r="B7542" s="9" t="n">
        <v>2.95</v>
      </c>
    </row>
    <row r="7543">
      <c r="A7543" s="160" t="n">
        <v>45853</v>
      </c>
      <c r="B7543" s="9" t="n">
        <v>2.95</v>
      </c>
    </row>
    <row r="7544">
      <c r="A7544" s="160" t="n">
        <v>45854</v>
      </c>
      <c r="B7544" s="9" t="n">
        <v>3</v>
      </c>
    </row>
    <row r="7545">
      <c r="A7545" s="160" t="n">
        <v>45855</v>
      </c>
      <c r="B7545" s="9" t="n">
        <v>2.91</v>
      </c>
    </row>
    <row r="7546">
      <c r="A7546" s="160" t="n">
        <v>45856</v>
      </c>
      <c r="B7546" s="9" t="n">
        <v>2.93</v>
      </c>
    </row>
    <row r="7547">
      <c r="A7547" s="160" t="n">
        <v>45859</v>
      </c>
      <c r="B7547" s="9" t="n">
        <v>2.89</v>
      </c>
    </row>
    <row r="7548">
      <c r="A7548" s="160" t="n">
        <v>45860</v>
      </c>
      <c r="B7548" s="9" t="n">
        <v>2.9</v>
      </c>
    </row>
    <row r="7549">
      <c r="A7549" s="160" t="n">
        <v>45861</v>
      </c>
      <c r="B7549" s="9" t="n">
        <v>2.83</v>
      </c>
    </row>
    <row r="7550">
      <c r="A7550" s="160" t="n">
        <v>45862</v>
      </c>
      <c r="B7550" s="9" t="n">
        <v>2.82</v>
      </c>
    </row>
    <row r="7551">
      <c r="A7551" s="160" t="n">
        <v>45863</v>
      </c>
      <c r="B7551" s="9" t="n">
        <v>2.84</v>
      </c>
    </row>
    <row r="7552">
      <c r="A7552" s="160" t="n">
        <v>45866</v>
      </c>
      <c r="B7552" s="9" t="n">
        <v>2.82</v>
      </c>
    </row>
    <row r="7553">
      <c r="A7553" s="160" t="n">
        <v>45867</v>
      </c>
      <c r="B7553" s="9" t="n">
        <v>2.86</v>
      </c>
    </row>
    <row r="7554">
      <c r="A7554" s="160" t="n">
        <v>45868</v>
      </c>
      <c r="B7554" s="9" t="n">
        <v>2.89</v>
      </c>
    </row>
    <row r="7555">
      <c r="A7555" s="160" t="n">
        <v>45869</v>
      </c>
      <c r="B7555" s="9" t="n">
        <v>2.86</v>
      </c>
    </row>
    <row r="7556">
      <c r="A7556" s="160" t="n">
        <v>45870</v>
      </c>
      <c r="B7556" s="9" t="n">
        <v>3.13</v>
      </c>
    </row>
    <row r="7557">
      <c r="A7557" s="160" t="n">
        <v>45873</v>
      </c>
      <c r="B7557" s="9" t="n">
        <v>3.02</v>
      </c>
    </row>
    <row r="7558">
      <c r="A7558" s="160" t="n">
        <v>45874</v>
      </c>
      <c r="B7558" s="9" t="n">
        <v>2.98</v>
      </c>
    </row>
    <row r="7559">
      <c r="A7559" s="160" t="n">
        <v>45875</v>
      </c>
      <c r="B7559" s="9" t="n">
        <v>2.98</v>
      </c>
    </row>
    <row r="7560">
      <c r="A7560" s="160" t="n">
        <v>45876</v>
      </c>
      <c r="B7560" s="9" t="n">
        <v>2.95</v>
      </c>
    </row>
    <row r="7561">
      <c r="A7561" s="160" t="n">
        <v>45877</v>
      </c>
      <c r="B7561" s="9" t="n">
        <v>2.94</v>
      </c>
    </row>
    <row r="7562">
      <c r="A7562" s="160" t="n">
        <v>45880</v>
      </c>
      <c r="B7562" s="9" t="n">
        <v>2.94</v>
      </c>
    </row>
    <row r="7563">
      <c r="A7563" s="160" t="n">
        <v>45881</v>
      </c>
      <c r="B7563" s="9" t="n">
        <v>2.93</v>
      </c>
    </row>
    <row r="7564">
      <c r="A7564" s="160" t="n">
        <v>45882</v>
      </c>
      <c r="B7564" s="9" t="n">
        <v>2.9</v>
      </c>
    </row>
    <row r="7565">
      <c r="A7565" s="160" t="n">
        <v>45883</v>
      </c>
      <c r="B7565" s="9" t="n">
        <v>2.89</v>
      </c>
    </row>
    <row r="7566">
      <c r="A7566" s="160" t="n">
        <v>45884</v>
      </c>
      <c r="B7566" s="9" t="n">
        <v>2.88</v>
      </c>
    </row>
    <row r="7567">
      <c r="A7567" s="160" t="n">
        <v>45887</v>
      </c>
      <c r="B7567" s="9" t="n">
        <v>2.88</v>
      </c>
    </row>
    <row r="7568">
      <c r="A7568" s="160" t="n">
        <v>45888</v>
      </c>
      <c r="B7568" s="9" t="n">
        <v>2.9</v>
      </c>
    </row>
    <row r="7569">
      <c r="A7569" s="160" t="n">
        <v>45889</v>
      </c>
      <c r="B7569" s="9" t="n">
        <v>2.94</v>
      </c>
    </row>
    <row r="7570">
      <c r="A7570" s="160" t="n">
        <v>45890</v>
      </c>
      <c r="B7570" s="9" t="n">
        <v>2.95</v>
      </c>
    </row>
    <row r="7571">
      <c r="A7571" s="160" t="n">
        <v>45891</v>
      </c>
      <c r="B7571" s="9" t="n">
        <v>2.88</v>
      </c>
    </row>
    <row r="7572">
      <c r="A7572" s="160" t="n">
        <v>45894</v>
      </c>
      <c r="B7572" s="9" t="n">
        <v>2.8</v>
      </c>
    </row>
    <row r="7573">
      <c r="A7573" s="160" t="n">
        <v>45895</v>
      </c>
      <c r="B7573" s="9" t="n">
        <v>2.78</v>
      </c>
    </row>
    <row r="7574">
      <c r="A7574" s="160" t="n">
        <v>45896</v>
      </c>
      <c r="B7574" s="9" t="n">
        <v>2.78</v>
      </c>
    </row>
    <row r="7575">
      <c r="A7575" s="160" t="n">
        <v>45897</v>
      </c>
      <c r="B7575" s="9" t="n">
        <v>2.75</v>
      </c>
    </row>
    <row r="7576">
      <c r="A7576" s="160" t="n">
        <v>45898</v>
      </c>
      <c r="B7576" s="9" t="n">
        <v>2.82</v>
      </c>
    </row>
    <row r="7577">
      <c r="A7577" s="160" t="n">
        <v>45900</v>
      </c>
      <c r="B7577" s="9" t="n">
        <v>2.84</v>
      </c>
    </row>
    <row r="7578">
      <c r="A7578" s="160" t="n">
        <v>45901</v>
      </c>
      <c r="B7578" s="9" t="n">
        <v>2.84</v>
      </c>
    </row>
    <row r="7579">
      <c r="A7579" s="160" t="n">
        <v>45902</v>
      </c>
      <c r="B7579" s="9" t="n">
        <v>2.92</v>
      </c>
    </row>
    <row r="7580">
      <c r="A7580" s="160" t="n">
        <v>45903</v>
      </c>
      <c r="B7580" s="9" t="n">
        <v>2.88</v>
      </c>
    </row>
    <row r="7581">
      <c r="A7581" s="160" t="n">
        <v>45904</v>
      </c>
      <c r="B7581" s="9" t="n">
        <v>2.84</v>
      </c>
    </row>
    <row r="7582">
      <c r="A7582" s="160" t="n">
        <v>45905</v>
      </c>
      <c r="B7582" s="9" t="n">
        <v>2.83</v>
      </c>
    </row>
    <row r="7583">
      <c r="A7583" s="160" t="n">
        <v>45908</v>
      </c>
      <c r="B7583" s="9" t="n">
        <v>2.84</v>
      </c>
    </row>
    <row r="7584">
      <c r="A7584" s="160" t="n">
        <v>45909</v>
      </c>
      <c r="B7584" s="9" t="n">
        <v>2.87</v>
      </c>
    </row>
    <row r="7585">
      <c r="A7585" s="160" t="n">
        <v>45910</v>
      </c>
      <c r="B7585" s="9" t="n">
        <v>2.84</v>
      </c>
    </row>
    <row r="7586">
      <c r="A7586" s="160" t="n">
        <v>45911</v>
      </c>
      <c r="B7586" s="9" t="n">
        <v>2.78</v>
      </c>
    </row>
    <row r="7587">
      <c r="A7587" s="160" t="n">
        <v>45912</v>
      </c>
      <c r="B7587" s="9" t="n">
        <v>2.79</v>
      </c>
    </row>
    <row r="7588">
      <c r="A7588" s="160" t="n">
        <v>45915</v>
      </c>
      <c r="B7588" s="9" t="n">
        <v>2.75</v>
      </c>
    </row>
    <row r="7589">
      <c r="A7589" s="160" t="n">
        <v>45916</v>
      </c>
      <c r="B7589" s="9" t="n">
        <v>2.79</v>
      </c>
    </row>
    <row r="7590">
      <c r="A7590" s="160" t="n">
        <v>45917</v>
      </c>
      <c r="B7590" s="9" t="n">
        <v>2.79</v>
      </c>
    </row>
    <row r="7591">
      <c r="A7591" s="160" t="n">
        <v>45918</v>
      </c>
      <c r="B7591" s="9" t="n">
        <v>2.71</v>
      </c>
    </row>
    <row r="7592">
      <c r="A7592" s="160" t="n">
        <v>45919</v>
      </c>
      <c r="B7592" s="9" t="n">
        <v>2.72</v>
      </c>
    </row>
    <row r="7593">
      <c r="A7593" s="160" t="n">
        <v>45922</v>
      </c>
      <c r="B7593" s="9" t="n">
        <v>2.69</v>
      </c>
    </row>
    <row r="7594">
      <c r="A7594" s="160" t="n">
        <v>45923</v>
      </c>
      <c r="B7594" s="9" t="n">
        <v>2.71</v>
      </c>
    </row>
    <row r="7595">
      <c r="A7595" s="160" t="n">
        <v>45924</v>
      </c>
      <c r="B7595" s="9" t="n">
        <v>2.7</v>
      </c>
    </row>
    <row r="7596">
      <c r="A7596" s="160" t="n">
        <v>45925</v>
      </c>
      <c r="B7596" s="9" t="n">
        <v>2.76</v>
      </c>
    </row>
    <row r="7597">
      <c r="A7597" s="160" t="n">
        <v>45926</v>
      </c>
      <c r="B7597" s="9" t="n">
        <v>2.75</v>
      </c>
    </row>
    <row r="7598">
      <c r="A7598" s="160" t="n">
        <v>45929</v>
      </c>
      <c r="B7598" s="9" t="n">
        <v>2.74</v>
      </c>
    </row>
    <row r="7599">
      <c r="A7599" s="160" t="n">
        <v>45930</v>
      </c>
      <c r="B7599" s="9" t="n">
        <v>2.8</v>
      </c>
    </row>
    <row r="7600">
      <c r="A7600" s="160" t="n">
        <v>45931</v>
      </c>
      <c r="B7600" s="9" t="n">
        <v>2.81</v>
      </c>
    </row>
    <row r="7601">
      <c r="A7601" s="160" t="n">
        <v>45932</v>
      </c>
      <c r="B7601" s="9" t="n">
        <v>2.81</v>
      </c>
    </row>
    <row r="7602">
      <c r="A7602" s="160" t="n">
        <v>45933</v>
      </c>
      <c r="B7602" s="9" t="n">
        <v>2.8</v>
      </c>
    </row>
    <row r="7603">
      <c r="A7603" s="160" t="n">
        <v>45936</v>
      </c>
      <c r="B7603" s="9" t="n">
        <v>2.76</v>
      </c>
    </row>
    <row r="7604">
      <c r="A7604" s="160" t="n">
        <v>45937</v>
      </c>
      <c r="B7604" s="9" t="n">
        <v>2.82</v>
      </c>
    </row>
    <row r="7605">
      <c r="A7605" s="160" t="n">
        <v>45938</v>
      </c>
      <c r="B7605" s="9" t="n">
        <v>2.84</v>
      </c>
    </row>
    <row r="7606">
      <c r="A7606" s="160" t="n">
        <v>45939</v>
      </c>
      <c r="B7606" s="9" t="n">
        <v>2.95</v>
      </c>
    </row>
    <row r="7607">
      <c r="A7607" s="160" t="n">
        <v>45940</v>
      </c>
      <c r="B7607" s="9" t="n">
        <v>3.18</v>
      </c>
    </row>
    <row r="7608">
      <c r="A7608" s="160" t="n">
        <v>45943</v>
      </c>
      <c r="B7608" s="9" t="n">
        <v>3.18</v>
      </c>
    </row>
    <row r="7609">
      <c r="A7609" s="160" t="n">
        <v>45944</v>
      </c>
      <c r="B7609" s="9" t="n">
        <v>3.11</v>
      </c>
    </row>
    <row r="7610">
      <c r="A7610" s="160" t="n">
        <v>45945</v>
      </c>
      <c r="B7610" s="9" t="n">
        <v>2.95</v>
      </c>
    </row>
    <row r="7611">
      <c r="A7611" s="160" t="n">
        <v>45946</v>
      </c>
      <c r="B7611" s="9" t="n">
        <v>3.04</v>
      </c>
    </row>
    <row r="7612">
      <c r="A7612" s="160" t="n">
        <v>45947</v>
      </c>
      <c r="B7612" s="9" t="n">
        <v>3.04</v>
      </c>
    </row>
    <row r="7613">
      <c r="A7613" s="160" t="n">
        <v>45950</v>
      </c>
      <c r="B7613" s="9" t="n">
        <v>2.99</v>
      </c>
    </row>
    <row r="7614">
      <c r="A7614" s="160" t="n">
        <v>45951</v>
      </c>
      <c r="B7614" s="9" t="n">
        <v>2.97</v>
      </c>
    </row>
    <row r="7615">
      <c r="A7615" s="160" t="n">
        <v>45952</v>
      </c>
      <c r="B7615" s="9" t="n">
        <v>3.01</v>
      </c>
    </row>
    <row r="7616">
      <c r="A7616" s="160" t="n">
        <v>45953</v>
      </c>
      <c r="B7616" s="9" t="n">
        <v>2.96</v>
      </c>
    </row>
    <row r="7617">
      <c r="A7617" s="160" t="n">
        <v>45954</v>
      </c>
      <c r="B7617" s="9" t="n">
        <v>2.88</v>
      </c>
    </row>
    <row r="7618">
      <c r="A7618" s="160" t="n">
        <v>45957</v>
      </c>
      <c r="B7618" s="9" t="n">
        <v>2.8</v>
      </c>
    </row>
    <row r="7619">
      <c r="A7619" s="160" t="n">
        <v>45958</v>
      </c>
      <c r="B7619" s="9" t="n">
        <v>2.82</v>
      </c>
    </row>
    <row r="7620">
      <c r="A7620" s="160" t="n">
        <v>45959</v>
      </c>
      <c r="B7620" s="9" t="n">
        <v>2.76</v>
      </c>
    </row>
    <row r="7621">
      <c r="A7621" s="160" t="n">
        <v>45960</v>
      </c>
      <c r="B7621" s="9" t="n">
        <v>2.85</v>
      </c>
    </row>
    <row r="7622">
      <c r="A7622" s="160" t="n">
        <v>45961</v>
      </c>
      <c r="B7622" s="9" t="n">
        <v>2.94</v>
      </c>
    </row>
    <row r="7623">
      <c r="A7623" s="160" t="n">
        <v>45964</v>
      </c>
      <c r="B7623" s="9" t="n">
        <v>3.04</v>
      </c>
    </row>
    <row r="7624">
      <c r="A7624" s="160" t="n">
        <v>45965</v>
      </c>
      <c r="B7624" s="9" t="n">
        <v>3.13</v>
      </c>
    </row>
    <row r="7625">
      <c r="A7625" s="160" t="n">
        <v>45966</v>
      </c>
      <c r="B7625" s="9" t="n">
        <v>3.05</v>
      </c>
    </row>
    <row r="7626">
      <c r="A7626" s="160" t="n">
        <v>45967</v>
      </c>
      <c r="B7626" s="9" t="n">
        <v>3.13</v>
      </c>
    </row>
    <row r="7627">
      <c r="A7627" s="160" t="n">
        <v>45968</v>
      </c>
      <c r="B7627" s="9" t="n">
        <v>3.15</v>
      </c>
    </row>
    <row r="7628">
      <c r="A7628" s="160" t="n">
        <v>45971</v>
      </c>
      <c r="B7628" s="9" t="n">
        <v>3.02</v>
      </c>
    </row>
    <row r="7629">
      <c r="A7629" s="160" t="n">
        <v>45972</v>
      </c>
      <c r="B7629" s="9" t="n">
        <v>3.02</v>
      </c>
    </row>
    <row r="7630">
      <c r="A7630" s="160" t="n">
        <v>45973</v>
      </c>
      <c r="B7630" s="9" t="n">
        <v>3.02</v>
      </c>
    </row>
    <row r="7631">
      <c r="A7631" s="160" t="n">
        <v>45974</v>
      </c>
      <c r="B7631" s="9" t="n">
        <v>3.09</v>
      </c>
    </row>
    <row r="7632">
      <c r="A7632" s="160" t="n">
        <v>45975</v>
      </c>
      <c r="B7632" s="9" t="n">
        <v>3.07</v>
      </c>
    </row>
    <row r="7633">
      <c r="A7633" s="160" t="n">
        <v>45978</v>
      </c>
      <c r="B7633" s="9" t="n">
        <v>3.13</v>
      </c>
    </row>
    <row r="7634">
      <c r="A7634" s="160" t="n">
        <v>45979</v>
      </c>
      <c r="B7634" s="9" t="n">
        <v>3.2</v>
      </c>
    </row>
    <row r="7635">
      <c r="A7635" s="160" t="n">
        <v>45980</v>
      </c>
      <c r="B7635" s="9" t="n">
        <v>3.17</v>
      </c>
    </row>
    <row r="7636">
      <c r="A7636" s="160" t="n">
        <v>45981</v>
      </c>
      <c r="B7636" s="9" t="n">
        <v>3.17</v>
      </c>
    </row>
    <row r="7637">
      <c r="A7637" s="160" t="n">
        <v>45982</v>
      </c>
      <c r="B7637" s="9" t="n">
        <v>3.19</v>
      </c>
    </row>
    <row r="7638">
      <c r="A7638" s="160" t="n">
        <v>45985</v>
      </c>
      <c r="B7638" s="9" t="n">
        <v>3.15</v>
      </c>
    </row>
    <row r="7639">
      <c r="A7639" s="160" t="n">
        <v>45986</v>
      </c>
      <c r="B7639" s="9" t="n">
        <v>3.1</v>
      </c>
    </row>
    <row r="7640">
      <c r="A7640" s="160" t="n">
        <v>45987</v>
      </c>
      <c r="B7640" s="9" t="n">
        <v>3</v>
      </c>
    </row>
    <row r="7641">
      <c r="A7641" s="160" t="n">
        <v>45988</v>
      </c>
      <c r="B7641" s="9" t="n">
        <v>3</v>
      </c>
    </row>
    <row r="7642">
      <c r="A7642" s="160" t="n">
        <v>45989</v>
      </c>
      <c r="B7642" s="9" t="n">
        <v>2.95</v>
      </c>
    </row>
    <row r="7643">
      <c r="A7643" s="160" t="n">
        <v>45991</v>
      </c>
      <c r="B7643" s="9" t="n">
        <v>2.92</v>
      </c>
    </row>
    <row r="7644">
      <c r="A7644" s="160" t="n">
        <v>45992</v>
      </c>
      <c r="B7644" s="9" t="n">
        <v>2.94</v>
      </c>
    </row>
    <row r="7645">
      <c r="A7645" s="160" t="n">
        <v>45993</v>
      </c>
      <c r="B7645" s="9" t="n">
        <v>2.92</v>
      </c>
    </row>
    <row r="7646">
      <c r="A7646" s="160" t="n">
        <v>45994</v>
      </c>
      <c r="B7646" s="9" t="n">
        <v>2.89</v>
      </c>
    </row>
    <row r="7647">
      <c r="A7647" s="160" t="n">
        <v>45995</v>
      </c>
      <c r="B7647" s="9" t="n">
        <v>2.88</v>
      </c>
    </row>
    <row r="7648">
      <c r="A7648" s="160" t="n">
        <v>45996</v>
      </c>
      <c r="B7648" s="9" t="n">
        <v>2.85</v>
      </c>
    </row>
    <row r="7649">
      <c r="A7649" s="160" t="n">
        <v>45999</v>
      </c>
      <c r="B7649" s="9" t="n">
        <v>2.89</v>
      </c>
    </row>
    <row r="7650">
      <c r="A7650" s="160" t="n">
        <v>46000</v>
      </c>
      <c r="B7650" s="9" t="n">
        <v>2.89</v>
      </c>
    </row>
    <row r="7651">
      <c r="A7651" s="160" t="n">
        <v>46001</v>
      </c>
      <c r="B7651" s="9" t="n">
        <v>2.91</v>
      </c>
    </row>
    <row r="7652">
      <c r="A7652" s="160" t="n">
        <v>46002</v>
      </c>
      <c r="B7652" s="9" t="n">
        <v>2.88</v>
      </c>
    </row>
    <row r="7653">
      <c r="A7653" s="160" t="n">
        <v>46003</v>
      </c>
      <c r="B7653" s="9" t="n">
        <v>2.91</v>
      </c>
    </row>
    <row r="7654">
      <c r="A7654" s="160" t="n">
        <v>46006</v>
      </c>
      <c r="B7654" s="9" t="n">
        <v>2.91</v>
      </c>
    </row>
    <row r="7655">
      <c r="A7655" s="160" t="n">
        <v>46007</v>
      </c>
      <c r="B7655" s="9" t="n">
        <v>2.98</v>
      </c>
    </row>
    <row r="7656">
      <c r="A7656" s="160" t="n">
        <v>46008</v>
      </c>
      <c r="B7656" s="9" t="n">
        <v>2.99</v>
      </c>
    </row>
    <row r="7657">
      <c r="A7657" s="160" t="n">
        <v>46009</v>
      </c>
      <c r="B7657" s="9" t="n">
        <v>2.95</v>
      </c>
    </row>
    <row r="7658">
      <c r="A7658" s="160" t="n">
        <v>46010</v>
      </c>
      <c r="B7658" s="9" t="n">
        <v>2.9</v>
      </c>
    </row>
    <row r="7659">
      <c r="A7659" s="160" t="n">
        <v>46013</v>
      </c>
      <c r="B7659" s="9" t="n">
        <v>2.88</v>
      </c>
    </row>
    <row r="7660">
      <c r="A7660" s="160" t="n">
        <v>46014</v>
      </c>
      <c r="B7660" s="9" t="n">
        <v>2.83</v>
      </c>
    </row>
    <row r="7661">
      <c r="A7661" s="160" t="n">
        <v>46015</v>
      </c>
      <c r="B7661" s="9" t="n">
        <v>2.84</v>
      </c>
    </row>
    <row r="7662">
      <c r="A7662" s="160" t="n">
        <v>46016</v>
      </c>
    </row>
    <row r="7663">
      <c r="A7663" s="160" t="n">
        <v>46017</v>
      </c>
      <c r="B7663" s="9" t="n">
        <v>2.86</v>
      </c>
    </row>
    <row r="7664">
      <c r="A7664" s="160" t="n">
        <v>46020</v>
      </c>
      <c r="B7664" s="9" t="n">
        <v>2.87</v>
      </c>
    </row>
    <row r="7665">
      <c r="A7665" s="160" t="n">
        <v>46021</v>
      </c>
      <c r="B7665" s="9" t="n">
        <v>2.84</v>
      </c>
    </row>
    <row r="7666">
      <c r="A7666" s="160" t="n">
        <v>46022</v>
      </c>
      <c r="B7666" s="9" t="n">
        <v>2.81</v>
      </c>
    </row>
    <row r="7667">
      <c r="A7667" s="160" t="n">
        <v>46023</v>
      </c>
    </row>
    <row r="7668">
      <c r="A7668" s="160" t="n">
        <v>46024</v>
      </c>
      <c r="B7668" s="9" t="n">
        <v>2.83</v>
      </c>
    </row>
    <row r="7669">
      <c r="A7669" s="160" t="n">
        <v>46027</v>
      </c>
      <c r="B7669" s="9" t="n">
        <v>2.81</v>
      </c>
    </row>
    <row r="7670">
      <c r="A7670" s="160" t="n">
        <v>46028</v>
      </c>
      <c r="B7670" s="9" t="n">
        <v>2.79</v>
      </c>
    </row>
    <row r="7671">
      <c r="A7671" s="160" t="n">
        <v>46029</v>
      </c>
      <c r="B7671" s="9" t="n">
        <v>2.79</v>
      </c>
    </row>
    <row r="7672">
      <c r="A7672" s="160" t="n">
        <v>46030</v>
      </c>
      <c r="B7672" s="9" t="n">
        <v>2.76</v>
      </c>
    </row>
    <row r="7673">
      <c r="A7673" s="160" t="n">
        <v>46031</v>
      </c>
      <c r="B7673" s="9" t="n">
        <v>2.74</v>
      </c>
    </row>
    <row r="7674">
      <c r="A7674" s="160" t="n">
        <v>46034</v>
      </c>
      <c r="B7674" s="9" t="n">
        <v>2.74</v>
      </c>
    </row>
    <row r="7675">
      <c r="A7675" s="160" t="n">
        <v>46035</v>
      </c>
      <c r="B7675" s="9" t="n">
        <v>2.75</v>
      </c>
    </row>
    <row r="7676">
      <c r="A7676" s="160" t="n">
        <v>46036</v>
      </c>
      <c r="B7676" s="9" t="n">
        <v>2.76</v>
      </c>
    </row>
    <row r="7677">
      <c r="A7677" s="160" t="n">
        <v>46037</v>
      </c>
      <c r="B7677" s="9" t="n">
        <v>2.71</v>
      </c>
    </row>
    <row r="7678">
      <c r="A7678" s="160" t="n">
        <v>46038</v>
      </c>
      <c r="B7678" s="9" t="n">
        <v>2.65</v>
      </c>
    </row>
    <row r="7679">
      <c r="A7679" s="160" t="n">
        <v>46041</v>
      </c>
      <c r="B7679" s="9" t="n">
        <v>2.65</v>
      </c>
    </row>
    <row r="7680">
      <c r="A7680" s="160" t="n">
        <v>46042</v>
      </c>
      <c r="B7680" s="9" t="n">
        <v>2.73</v>
      </c>
    </row>
    <row r="7681">
      <c r="A7681" s="160" t="n">
        <v>46043</v>
      </c>
      <c r="B7681" s="9" t="n">
        <v>2.69</v>
      </c>
    </row>
    <row r="7682">
      <c r="A7682" s="160" t="n">
        <v>46044</v>
      </c>
      <c r="B7682" s="9" t="n">
        <v>2.64</v>
      </c>
    </row>
    <row r="7683">
      <c r="A7683" s="160" t="n">
        <v>46045</v>
      </c>
      <c r="B7683" s="9" t="n">
        <v>2.68</v>
      </c>
    </row>
    <row r="7684">
      <c r="A7684" s="160" t="n">
        <v>46048</v>
      </c>
      <c r="B7684" s="9" t="n">
        <v>2.69</v>
      </c>
    </row>
    <row r="7685">
      <c r="A7685" s="160" t="n">
        <v>46049</v>
      </c>
      <c r="B7685" s="9" t="n">
        <v>2.71</v>
      </c>
    </row>
    <row r="7686">
      <c r="A7686" s="160" t="n">
        <v>46050</v>
      </c>
      <c r="B7686" s="9" t="n">
        <v>2.72</v>
      </c>
    </row>
    <row r="7687">
      <c r="A7687" s="160" t="n">
        <v>46051</v>
      </c>
      <c r="B7687" s="9" t="n">
        <v>2.77</v>
      </c>
    </row>
    <row r="7688">
      <c r="A7688" s="160" t="n">
        <v>46052</v>
      </c>
      <c r="B7688" s="9" t="n">
        <v>2.8</v>
      </c>
    </row>
    <row r="7689">
      <c r="A7689" s="160" t="n">
        <v>46053</v>
      </c>
      <c r="B7689" s="9" t="n">
        <v>2.88</v>
      </c>
    </row>
    <row r="7690">
      <c r="A7690" s="160" t="n">
        <v>46055</v>
      </c>
      <c r="B7690" s="9" t="n">
        <v>2.81</v>
      </c>
    </row>
    <row r="7691">
      <c r="A7691" s="160" t="n">
        <v>46056</v>
      </c>
      <c r="B7691" s="9" t="n">
        <v>2.85</v>
      </c>
    </row>
    <row r="7692">
      <c r="A7692" s="160" t="n">
        <v>46057</v>
      </c>
      <c r="B7692" s="9" t="n">
        <v>2.86</v>
      </c>
    </row>
    <row r="7693">
      <c r="A7693" s="160" t="n">
        <v>46058</v>
      </c>
      <c r="B7693" s="9" t="n">
        <v>2.97</v>
      </c>
    </row>
    <row r="7694">
      <c r="A7694" s="160" t="n">
        <v>46059</v>
      </c>
      <c r="B7694" s="9" t="n">
        <v>2.87</v>
      </c>
    </row>
    <row r="7695">
      <c r="A7695" s="160" t="n">
        <v>46062</v>
      </c>
      <c r="B7695" s="9" t="n">
        <v>2.84</v>
      </c>
    </row>
    <row r="7696">
      <c r="A7696" s="160" t="n">
        <v>46063</v>
      </c>
      <c r="B7696" s="9" t="n">
        <v>2.86</v>
      </c>
    </row>
    <row r="7697">
      <c r="A7697" s="160" t="n">
        <v>46064</v>
      </c>
      <c r="B7697" s="9" t="n">
        <v>2.84</v>
      </c>
    </row>
    <row r="7698">
      <c r="A7698" s="160" t="n">
        <v>46065</v>
      </c>
      <c r="B7698" s="9" t="n">
        <v>2.92</v>
      </c>
    </row>
    <row r="7699">
      <c r="A7699" s="160" t="n">
        <v>46066</v>
      </c>
      <c r="B7699" s="9" t="n">
        <v>2.95</v>
      </c>
    </row>
    <row r="7700">
      <c r="A7700" s="160" t="n">
        <v>46069</v>
      </c>
      <c r="B7700" s="9" t="n">
        <v>2.94</v>
      </c>
    </row>
    <row r="7701">
      <c r="A7701" s="160" t="n">
        <v>46070</v>
      </c>
      <c r="B7701" s="9" t="n">
        <v>2.94</v>
      </c>
    </row>
    <row r="7702">
      <c r="A7702" s="160" t="n">
        <v>46071</v>
      </c>
      <c r="B7702" s="9" t="n">
        <v>2.86</v>
      </c>
    </row>
    <row r="7703">
      <c r="A7703" s="160" t="n">
        <v>46072</v>
      </c>
      <c r="B7703" s="9" t="n">
        <v>2.88</v>
      </c>
    </row>
    <row r="7704">
      <c r="A7704" s="160" t="n">
        <v>46073</v>
      </c>
      <c r="B7704" s="9" t="n">
        <v>2.86</v>
      </c>
    </row>
    <row r="7705">
      <c r="A7705" s="160" t="n">
        <v>46076</v>
      </c>
      <c r="B7705" s="9" t="n">
        <v>2.95</v>
      </c>
    </row>
    <row r="7706">
      <c r="A7706" s="160" t="n">
        <v>46077</v>
      </c>
      <c r="B7706" s="9" t="n">
        <v>2.97</v>
      </c>
    </row>
    <row r="7707">
      <c r="A7707" s="160" t="n">
        <v>46078</v>
      </c>
      <c r="B7707" s="9" t="n">
        <v>2.94</v>
      </c>
    </row>
    <row r="7708">
      <c r="A7708" s="160" t="n">
        <v>46079</v>
      </c>
      <c r="B7708" s="9" t="n">
        <v>2.98</v>
      </c>
    </row>
    <row r="7709">
      <c r="A7709" s="160" t="n">
        <v>46080</v>
      </c>
      <c r="B7709" s="9" t="n">
        <v>3.1</v>
      </c>
    </row>
    <row r="7710">
      <c r="A7710" s="160" t="n">
        <v>46081</v>
      </c>
      <c r="B7710" s="9" t="n">
        <v>3.12</v>
      </c>
    </row>
    <row r="7711">
      <c r="A7711" s="160" t="n">
        <v>46083</v>
      </c>
      <c r="B7711" s="9" t="n">
        <v>3.03</v>
      </c>
    </row>
    <row r="7712">
      <c r="A7712" s="160" t="n">
        <v>46084</v>
      </c>
      <c r="B7712" s="9" t="n">
        <v>3.08</v>
      </c>
    </row>
    <row r="7713">
      <c r="A7713" s="160" t="n">
        <v>46085</v>
      </c>
      <c r="B7713" s="9" t="n">
        <v>2.97</v>
      </c>
    </row>
    <row r="7714">
      <c r="A7714" s="160" t="n">
        <v>46086</v>
      </c>
      <c r="B7714" s="9" t="n">
        <v>3</v>
      </c>
    </row>
    <row r="7715">
      <c r="A7715" s="160" t="n">
        <v>46087</v>
      </c>
      <c r="B7715" s="9" t="n">
        <v>3.13</v>
      </c>
    </row>
    <row r="7716">
      <c r="A7716" s="160" t="n">
        <v>46090</v>
      </c>
      <c r="B7716" s="9" t="n">
        <v>3.19</v>
      </c>
    </row>
    <row r="7717">
      <c r="A7717" s="160" t="n">
        <v>46091</v>
      </c>
      <c r="B7717" s="9" t="n">
        <v>3.06</v>
      </c>
    </row>
    <row r="7718">
      <c r="A7718" s="160" t="n">
        <v>46092</v>
      </c>
      <c r="B7718" s="9" t="n">
        <v>3.09</v>
      </c>
    </row>
    <row r="7719">
      <c r="A7719" s="160" t="n">
        <v>46093</v>
      </c>
      <c r="B7719" s="9" t="n">
        <v>3.17</v>
      </c>
    </row>
    <row r="7720">
      <c r="A7720" s="160" t="n">
        <v>46094</v>
      </c>
      <c r="B7720" s="9" t="n">
        <v>3.28</v>
      </c>
    </row>
    <row r="7721">
      <c r="A7721" s="160" t="n">
        <v>46097</v>
      </c>
      <c r="B7721" s="9" t="n">
        <v>3.27</v>
      </c>
    </row>
    <row r="7722">
      <c r="A7722" s="160" t="n">
        <v>46098</v>
      </c>
      <c r="B7722" s="9" t="n">
        <v>3.22</v>
      </c>
    </row>
    <row r="7723">
      <c r="A7723" s="160" t="n">
        <v>46099</v>
      </c>
      <c r="B7723" s="9" t="n">
        <v>3.2</v>
      </c>
    </row>
    <row r="7724">
      <c r="A7724" s="160" t="n">
        <v>46100</v>
      </c>
      <c r="B7724" s="9" t="n">
        <v>3.27</v>
      </c>
    </row>
    <row r="7725">
      <c r="A7725" s="160" t="n">
        <v>46101</v>
      </c>
      <c r="B7725" s="9" t="n">
        <v>3.24</v>
      </c>
    </row>
    <row r="7726">
      <c r="A7726" s="160" t="n">
        <v>46104</v>
      </c>
      <c r="B7726" s="9" t="n">
        <v>3.19</v>
      </c>
    </row>
    <row r="7727">
      <c r="A7727" s="160" t="n">
        <v>46105</v>
      </c>
      <c r="B7727" s="9" t="n">
        <v>3.19</v>
      </c>
    </row>
    <row r="7728">
      <c r="A7728" s="160" t="n">
        <v>46106</v>
      </c>
      <c r="B7728" s="9" t="n">
        <v>3.17</v>
      </c>
    </row>
    <row r="7729">
      <c r="A7729" s="160" t="n">
        <v>46107</v>
      </c>
      <c r="B7729" s="9" t="n">
        <v>3.21</v>
      </c>
    </row>
    <row r="7730">
      <c r="A7730" s="160" t="n">
        <v>46108</v>
      </c>
      <c r="B7730" s="9" t="n">
        <v>3.42</v>
      </c>
    </row>
    <row r="7731">
      <c r="A7731" s="160" t="n">
        <v>46111</v>
      </c>
      <c r="B7731" s="9" t="n">
        <v>3.46</v>
      </c>
    </row>
    <row r="7732">
      <c r="A7732" s="160" t="n">
        <v>46112</v>
      </c>
      <c r="B7732" s="9" t="n">
        <v>3.28</v>
      </c>
    </row>
    <row r="7733">
      <c r="A7733" s="160" t="n">
        <v>46113</v>
      </c>
      <c r="B7733" s="9" t="n">
        <v>3.16</v>
      </c>
    </row>
    <row r="7734">
      <c r="A7734" s="160" t="n">
        <v>46114</v>
      </c>
      <c r="B7734" s="9" t="n">
        <v>3.17</v>
      </c>
    </row>
    <row r="7735">
      <c r="A7735" s="160" t="n">
        <v>46115</v>
      </c>
      <c r="B7735" s="9" t="n">
        <v>3.13</v>
      </c>
    </row>
    <row r="7736">
      <c r="A7736" s="160" t="n">
        <v>46118</v>
      </c>
      <c r="B7736" s="9" t="n">
        <v>3.05</v>
      </c>
    </row>
    <row r="7737">
      <c r="A7737" s="160" t="n">
        <v>46119</v>
      </c>
      <c r="B7737" s="9" t="n">
        <v>3.12</v>
      </c>
    </row>
    <row r="7738">
      <c r="A7738" s="160" t="n">
        <v>46120</v>
      </c>
      <c r="B7738" s="9" t="n">
        <v>2.94</v>
      </c>
    </row>
    <row r="7739">
      <c r="A7739" s="160" t="n">
        <v>46121</v>
      </c>
      <c r="B7739" s="9" t="n">
        <v>2.9</v>
      </c>
    </row>
    <row r="7740">
      <c r="A7740" s="160" t="n">
        <v>46122</v>
      </c>
      <c r="B7740" s="9" t="n">
        <v>2.94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E24733"/>
  <sheetViews>
    <sheetView topLeftCell="A2" workbookViewId="0">
      <selection activeCell="B3" sqref="B3"/>
    </sheetView>
  </sheetViews>
  <sheetFormatPr baseColWidth="10" defaultRowHeight="15"/>
  <cols>
    <col width="10.83203125" customWidth="1" style="3" min="1" max="16384"/>
  </cols>
  <sheetData>
    <row r="2" ht="16" customHeight="1">
      <c r="B2" s="2" t="inlineStr">
        <is>
          <t>Wind</t>
        </is>
      </c>
    </row>
    <row r="3">
      <c r="B3" s="3" t="inlineStr">
        <is>
          <t>国家</t>
        </is>
      </c>
      <c r="C3" s="3" t="inlineStr">
        <is>
          <t>美国</t>
        </is>
      </c>
      <c r="D3" s="3" t="inlineStr">
        <is>
          <t>美国</t>
        </is>
      </c>
      <c r="E3" s="3" t="inlineStr">
        <is>
          <t>美国</t>
        </is>
      </c>
    </row>
    <row r="4">
      <c r="B4" s="3" t="inlineStr">
        <is>
          <t>指标名称</t>
        </is>
      </c>
      <c r="C4" s="3" t="inlineStr">
        <is>
          <t>美国:标准普尔500指数</t>
        </is>
      </c>
      <c r="D4" s="3" t="inlineStr">
        <is>
          <t>标普500偏离200日均线偏离度</t>
        </is>
      </c>
      <c r="E4" s="3" t="inlineStr">
        <is>
          <t>标准普尔500波动率指数(VIX)</t>
        </is>
      </c>
    </row>
    <row r="5">
      <c r="B5" s="3" t="inlineStr">
        <is>
          <t>频率</t>
        </is>
      </c>
      <c r="C5" s="3" t="inlineStr">
        <is>
          <t>日</t>
        </is>
      </c>
      <c r="D5" s="3" t="inlineStr">
        <is>
          <t>日</t>
        </is>
      </c>
      <c r="E5" s="3" t="inlineStr">
        <is>
          <t>日</t>
        </is>
      </c>
    </row>
    <row r="6">
      <c r="B6" s="3" t="inlineStr">
        <is>
          <t>单位</t>
        </is>
      </c>
      <c r="C6" s="3" t="inlineStr">
        <is>
          <t>点</t>
        </is>
      </c>
    </row>
    <row r="7">
      <c r="B7" s="3" t="inlineStr">
        <is>
          <t>指标ID</t>
        </is>
      </c>
      <c r="C7" s="3" t="inlineStr">
        <is>
          <t>G0001672</t>
        </is>
      </c>
      <c r="D7" s="3" t="inlineStr">
        <is>
          <t>s4</t>
        </is>
      </c>
      <c r="E7" s="3" t="inlineStr">
        <is>
          <t>G0003892</t>
        </is>
      </c>
    </row>
    <row r="8">
      <c r="B8" s="3" t="inlineStr">
        <is>
          <t>时间区间</t>
        </is>
      </c>
      <c r="C8" s="3" t="inlineStr">
        <is>
          <t>1928-01-03:2026-04-08</t>
        </is>
      </c>
      <c r="D8" s="3" t="inlineStr">
        <is>
          <t>1928-10-17:2026-04-08</t>
        </is>
      </c>
      <c r="E8" s="3" t="inlineStr">
        <is>
          <t>1990-01-02:2026-04-08</t>
        </is>
      </c>
    </row>
    <row r="9">
      <c r="B9" s="3" t="inlineStr">
        <is>
          <t>来源</t>
        </is>
      </c>
      <c r="C9" s="3" t="inlineStr">
        <is>
          <t>标准普尔</t>
        </is>
      </c>
      <c r="D9" s="3" t="inlineStr">
        <is>
          <t>标准普尔</t>
        </is>
      </c>
      <c r="E9" s="3" t="inlineStr">
        <is>
          <t>芝加哥期权交易所</t>
        </is>
      </c>
    </row>
    <row r="10">
      <c r="B10" s="3" t="inlineStr">
        <is>
          <t>更新时间</t>
        </is>
      </c>
      <c r="C10" s="4" t="inlineStr">
        <is>
          <t>2026-04-09</t>
        </is>
      </c>
      <c r="D10" s="4" t="inlineStr">
        <is>
          <t>2026-04-09</t>
        </is>
      </c>
      <c r="E10" s="4" t="inlineStr">
        <is>
          <t>2026-04-09</t>
        </is>
      </c>
    </row>
    <row r="11">
      <c r="B11" s="161" t="n">
        <v>10230</v>
      </c>
      <c r="C11" s="162" t="n">
        <v>17.76</v>
      </c>
      <c r="D11" s="162" t="n"/>
      <c r="E11" s="162" t="n"/>
    </row>
    <row r="12">
      <c r="B12" s="161" t="n">
        <v>10231</v>
      </c>
      <c r="C12" s="162" t="n">
        <v>17.72</v>
      </c>
      <c r="D12" s="162" t="n"/>
      <c r="E12" s="162" t="n"/>
    </row>
    <row r="13">
      <c r="B13" s="161" t="n">
        <v>10232</v>
      </c>
      <c r="C13" s="162" t="n">
        <v>17.55</v>
      </c>
      <c r="D13" s="162" t="n"/>
      <c r="E13" s="162" t="n"/>
    </row>
    <row r="14">
      <c r="B14" s="161" t="n">
        <v>10233</v>
      </c>
      <c r="C14" s="162" t="n">
        <v>17.66</v>
      </c>
      <c r="D14" s="162" t="n"/>
      <c r="E14" s="162" t="n"/>
    </row>
    <row r="15">
      <c r="B15" s="161" t="n">
        <v>10236</v>
      </c>
      <c r="C15" s="162" t="n">
        <v>17.5</v>
      </c>
      <c r="D15" s="162" t="n"/>
      <c r="E15" s="162" t="n"/>
    </row>
    <row r="16">
      <c r="B16" s="161" t="n">
        <v>10237</v>
      </c>
      <c r="C16" s="162" t="n">
        <v>17.37</v>
      </c>
      <c r="D16" s="162" t="n"/>
      <c r="E16" s="162" t="n"/>
    </row>
    <row r="17">
      <c r="B17" s="161" t="n">
        <v>10238</v>
      </c>
      <c r="C17" s="162" t="n">
        <v>17.35</v>
      </c>
      <c r="D17" s="162" t="n"/>
      <c r="E17" s="162" t="n"/>
    </row>
    <row r="18">
      <c r="B18" s="161" t="n">
        <v>10239</v>
      </c>
      <c r="C18" s="162" t="n">
        <v>17.47</v>
      </c>
      <c r="D18" s="162" t="n"/>
      <c r="E18" s="162" t="n"/>
    </row>
    <row r="19">
      <c r="B19" s="161" t="n">
        <v>10240</v>
      </c>
      <c r="C19" s="162" t="n">
        <v>17.58</v>
      </c>
      <c r="D19" s="162" t="n"/>
      <c r="E19" s="162" t="n"/>
    </row>
    <row r="20">
      <c r="B20" s="161" t="n">
        <v>10243</v>
      </c>
      <c r="C20" s="162" t="n">
        <v>17.29</v>
      </c>
      <c r="D20" s="162" t="n"/>
      <c r="E20" s="162" t="n"/>
    </row>
    <row r="21">
      <c r="B21" s="161" t="n">
        <v>10244</v>
      </c>
      <c r="C21" s="162" t="n">
        <v>17.3</v>
      </c>
      <c r="D21" s="162" t="n"/>
      <c r="E21" s="162" t="n"/>
    </row>
    <row r="22">
      <c r="B22" s="161" t="n">
        <v>10245</v>
      </c>
      <c r="C22" s="162" t="n">
        <v>17.26</v>
      </c>
      <c r="D22" s="162" t="n"/>
      <c r="E22" s="162" t="n"/>
    </row>
    <row r="23">
      <c r="B23" s="161" t="n">
        <v>10246</v>
      </c>
      <c r="C23" s="162" t="n">
        <v>17.38</v>
      </c>
      <c r="D23" s="162" t="n"/>
      <c r="E23" s="162" t="n"/>
    </row>
    <row r="24">
      <c r="B24" s="161" t="n">
        <v>10247</v>
      </c>
      <c r="C24" s="162" t="n">
        <v>17.48</v>
      </c>
      <c r="D24" s="162" t="n"/>
      <c r="E24" s="162" t="n"/>
    </row>
    <row r="25">
      <c r="B25" s="161" t="n">
        <v>10250</v>
      </c>
      <c r="C25" s="162" t="n">
        <v>17.64</v>
      </c>
      <c r="D25" s="162" t="n"/>
      <c r="E25" s="162" t="n"/>
    </row>
    <row r="26">
      <c r="B26" s="161" t="n">
        <v>10251</v>
      </c>
      <c r="C26" s="162" t="n">
        <v>17.71</v>
      </c>
      <c r="D26" s="162" t="n"/>
      <c r="E26" s="162" t="n"/>
    </row>
    <row r="27">
      <c r="B27" s="161" t="n">
        <v>10252</v>
      </c>
      <c r="C27" s="162" t="n">
        <v>17.52</v>
      </c>
      <c r="D27" s="162" t="n"/>
      <c r="E27" s="162" t="n"/>
    </row>
    <row r="28">
      <c r="B28" s="161" t="n">
        <v>10253</v>
      </c>
      <c r="C28" s="162" t="n">
        <v>17.63</v>
      </c>
      <c r="D28" s="162" t="n"/>
      <c r="E28" s="162" t="n"/>
    </row>
    <row r="29">
      <c r="B29" s="161" t="n">
        <v>10254</v>
      </c>
      <c r="C29" s="162" t="n">
        <v>17.69</v>
      </c>
      <c r="D29" s="162" t="n"/>
      <c r="E29" s="162" t="n"/>
    </row>
    <row r="30">
      <c r="B30" s="161" t="n">
        <v>10257</v>
      </c>
      <c r="C30" s="162" t="n">
        <v>17.49</v>
      </c>
      <c r="D30" s="162" t="n"/>
      <c r="E30" s="162" t="n"/>
    </row>
    <row r="31">
      <c r="B31" s="161" t="n">
        <v>10258</v>
      </c>
      <c r="C31" s="162" t="n">
        <v>17.57</v>
      </c>
      <c r="D31" s="162" t="n"/>
      <c r="E31" s="162" t="n"/>
    </row>
    <row r="32">
      <c r="B32" s="161" t="n">
        <v>10259</v>
      </c>
      <c r="C32" s="162" t="n">
        <v>17.53</v>
      </c>
      <c r="D32" s="162" t="n"/>
      <c r="E32" s="162" t="n"/>
    </row>
    <row r="33">
      <c r="B33" s="161" t="n">
        <v>10260</v>
      </c>
      <c r="C33" s="162" t="n">
        <v>17.63</v>
      </c>
      <c r="D33" s="162" t="n"/>
      <c r="E33" s="162" t="n"/>
    </row>
    <row r="34">
      <c r="B34" s="161" t="n">
        <v>10261</v>
      </c>
      <c r="C34" s="162" t="n">
        <v>17.4</v>
      </c>
      <c r="D34" s="162" t="n"/>
      <c r="E34" s="162" t="n"/>
    </row>
    <row r="35">
      <c r="B35" s="161" t="n">
        <v>10264</v>
      </c>
      <c r="C35" s="162" t="n">
        <v>17.45</v>
      </c>
      <c r="D35" s="162" t="n"/>
      <c r="E35" s="162" t="n"/>
    </row>
    <row r="36">
      <c r="B36" s="161" t="n">
        <v>10265</v>
      </c>
      <c r="C36" s="162" t="n">
        <v>17.44</v>
      </c>
      <c r="D36" s="162" t="n"/>
      <c r="E36" s="162" t="n"/>
    </row>
    <row r="37">
      <c r="B37" s="161" t="n">
        <v>10266</v>
      </c>
      <c r="C37" s="162" t="n">
        <v>17.49</v>
      </c>
      <c r="D37" s="162" t="n"/>
      <c r="E37" s="162" t="n"/>
    </row>
    <row r="38">
      <c r="B38" s="161" t="n">
        <v>10267</v>
      </c>
      <c r="C38" s="162" t="n">
        <v>17.55</v>
      </c>
      <c r="D38" s="162" t="n"/>
      <c r="E38" s="162" t="n"/>
    </row>
    <row r="39">
      <c r="B39" s="161" t="n">
        <v>10268</v>
      </c>
      <c r="C39" s="162" t="n">
        <v>17.54</v>
      </c>
      <c r="D39" s="162" t="n"/>
      <c r="E39" s="162" t="n"/>
    </row>
    <row r="40">
      <c r="B40" s="161" t="n">
        <v>10272</v>
      </c>
      <c r="C40" s="162" t="n">
        <v>17.44</v>
      </c>
      <c r="D40" s="162" t="n"/>
      <c r="E40" s="162" t="n"/>
    </row>
    <row r="41">
      <c r="B41" s="161" t="n">
        <v>10273</v>
      </c>
      <c r="C41" s="162" t="n">
        <v>17.4</v>
      </c>
      <c r="D41" s="162" t="n"/>
      <c r="E41" s="162" t="n"/>
    </row>
    <row r="42">
      <c r="B42" s="161" t="n">
        <v>10274</v>
      </c>
      <c r="C42" s="162" t="n">
        <v>17.35</v>
      </c>
      <c r="D42" s="162" t="n"/>
      <c r="E42" s="162" t="n"/>
    </row>
    <row r="43">
      <c r="B43" s="161" t="n">
        <v>10275</v>
      </c>
      <c r="C43" s="162" t="n">
        <v>17.04</v>
      </c>
      <c r="D43" s="162" t="n"/>
      <c r="E43" s="162" t="n"/>
    </row>
    <row r="44">
      <c r="B44" s="161" t="n">
        <v>10278</v>
      </c>
      <c r="C44" s="162" t="n">
        <v>16.95</v>
      </c>
      <c r="D44" s="162" t="n"/>
      <c r="E44" s="162" t="n"/>
    </row>
    <row r="45">
      <c r="B45" s="161" t="n">
        <v>10279</v>
      </c>
      <c r="C45" s="162" t="n">
        <v>17.11</v>
      </c>
      <c r="D45" s="162" t="n"/>
      <c r="E45" s="162" t="n"/>
    </row>
    <row r="46">
      <c r="B46" s="161" t="n">
        <v>10281</v>
      </c>
      <c r="C46" s="162" t="n">
        <v>17.13</v>
      </c>
      <c r="D46" s="162" t="n"/>
      <c r="E46" s="162" t="n"/>
    </row>
    <row r="47">
      <c r="B47" s="161" t="n">
        <v>10282</v>
      </c>
      <c r="C47" s="162" t="n">
        <v>17.18</v>
      </c>
      <c r="D47" s="162" t="n"/>
      <c r="E47" s="162" t="n"/>
    </row>
    <row r="48">
      <c r="B48" s="161" t="n">
        <v>10285</v>
      </c>
      <c r="C48" s="162" t="n">
        <v>17.11</v>
      </c>
      <c r="D48" s="162" t="n"/>
      <c r="E48" s="162" t="n"/>
    </row>
    <row r="49">
      <c r="B49" s="161" t="n">
        <v>10286</v>
      </c>
      <c r="C49" s="162" t="n">
        <v>17.16</v>
      </c>
      <c r="D49" s="162" t="n"/>
      <c r="E49" s="162" t="n"/>
    </row>
    <row r="50">
      <c r="B50" s="161" t="n">
        <v>10287</v>
      </c>
      <c r="C50" s="162" t="n">
        <v>17.26</v>
      </c>
      <c r="D50" s="162" t="n"/>
      <c r="E50" s="162" t="n"/>
    </row>
    <row r="51">
      <c r="B51" s="161" t="n">
        <v>10288</v>
      </c>
      <c r="C51" s="162" t="n">
        <v>17.3</v>
      </c>
      <c r="D51" s="162" t="n"/>
      <c r="E51" s="162" t="n"/>
    </row>
    <row r="52">
      <c r="B52" s="161" t="n">
        <v>10289</v>
      </c>
      <c r="C52" s="162" t="n">
        <v>17.3</v>
      </c>
      <c r="D52" s="162" t="n"/>
      <c r="E52" s="162" t="n"/>
    </row>
    <row r="53">
      <c r="B53" s="161" t="n">
        <v>10292</v>
      </c>
      <c r="C53" s="162" t="n">
        <v>17.57</v>
      </c>
      <c r="D53" s="162" t="n"/>
      <c r="E53" s="162" t="n"/>
    </row>
    <row r="54">
      <c r="B54" s="161" t="n">
        <v>10293</v>
      </c>
      <c r="C54" s="162" t="n">
        <v>17.67</v>
      </c>
      <c r="D54" s="162" t="n"/>
      <c r="E54" s="162" t="n"/>
    </row>
    <row r="55">
      <c r="B55" s="161" t="n">
        <v>10294</v>
      </c>
      <c r="C55" s="162" t="n">
        <v>17.58</v>
      </c>
      <c r="D55" s="162" t="n"/>
      <c r="E55" s="162" t="n"/>
    </row>
    <row r="56">
      <c r="B56" s="161" t="n">
        <v>10295</v>
      </c>
      <c r="C56" s="162" t="n">
        <v>17.64</v>
      </c>
      <c r="D56" s="162" t="n"/>
      <c r="E56" s="162" t="n"/>
    </row>
    <row r="57">
      <c r="B57" s="161" t="n">
        <v>10296</v>
      </c>
      <c r="C57" s="162" t="n">
        <v>17.93</v>
      </c>
      <c r="D57" s="162" t="n"/>
      <c r="E57" s="162" t="n"/>
    </row>
    <row r="58">
      <c r="B58" s="161" t="n">
        <v>10299</v>
      </c>
      <c r="C58" s="162" t="n">
        <v>18</v>
      </c>
      <c r="D58" s="162" t="n"/>
      <c r="E58" s="162" t="n"/>
    </row>
    <row r="59">
      <c r="B59" s="161" t="n">
        <v>10300</v>
      </c>
      <c r="C59" s="162" t="n">
        <v>17.92</v>
      </c>
      <c r="D59" s="162" t="n"/>
      <c r="E59" s="162" t="n"/>
    </row>
    <row r="60">
      <c r="B60" s="161" t="n">
        <v>10301</v>
      </c>
      <c r="C60" s="162" t="n">
        <v>17.93</v>
      </c>
      <c r="D60" s="162" t="n"/>
      <c r="E60" s="162" t="n"/>
    </row>
    <row r="61">
      <c r="B61" s="161" t="n">
        <v>10302</v>
      </c>
      <c r="C61" s="162" t="n">
        <v>18.07</v>
      </c>
      <c r="D61" s="162" t="n"/>
      <c r="E61" s="162" t="n"/>
    </row>
    <row r="62">
      <c r="B62" s="161" t="n">
        <v>10303</v>
      </c>
      <c r="C62" s="162" t="n">
        <v>18.26</v>
      </c>
      <c r="D62" s="162" t="n"/>
      <c r="E62" s="162" t="n"/>
    </row>
    <row r="63">
      <c r="B63" s="161" t="n">
        <v>10306</v>
      </c>
      <c r="C63" s="162" t="n">
        <v>18.36</v>
      </c>
      <c r="D63" s="162" t="n"/>
      <c r="E63" s="162" t="n"/>
    </row>
    <row r="64">
      <c r="B64" s="161" t="n">
        <v>10307</v>
      </c>
      <c r="C64" s="162" t="n">
        <v>18.46</v>
      </c>
      <c r="D64" s="162" t="n"/>
      <c r="E64" s="162" t="n"/>
    </row>
    <row r="65">
      <c r="B65" s="161" t="n">
        <v>10308</v>
      </c>
      <c r="C65" s="162" t="n">
        <v>18.65</v>
      </c>
      <c r="D65" s="162" t="n"/>
      <c r="E65" s="162" t="n"/>
    </row>
    <row r="66">
      <c r="B66" s="161" t="n">
        <v>10309</v>
      </c>
      <c r="C66" s="162" t="n">
        <v>18.6</v>
      </c>
      <c r="D66" s="162" t="n"/>
      <c r="E66" s="162" t="n"/>
    </row>
    <row r="67">
      <c r="B67" s="161" t="n">
        <v>10310</v>
      </c>
      <c r="C67" s="162" t="n">
        <v>18.78</v>
      </c>
      <c r="D67" s="162" t="n"/>
      <c r="E67" s="162" t="n"/>
    </row>
    <row r="68">
      <c r="B68" s="161" t="n">
        <v>10313</v>
      </c>
      <c r="C68" s="162" t="n">
        <v>19.05</v>
      </c>
      <c r="D68" s="162" t="n"/>
      <c r="E68" s="162" t="n"/>
    </row>
    <row r="69">
      <c r="B69" s="161" t="n">
        <v>10314</v>
      </c>
      <c r="C69" s="162" t="n">
        <v>18.94</v>
      </c>
      <c r="D69" s="162" t="n"/>
      <c r="E69" s="162" t="n"/>
    </row>
    <row r="70">
      <c r="B70" s="161" t="n">
        <v>10315</v>
      </c>
      <c r="C70" s="162" t="n">
        <v>18.89</v>
      </c>
      <c r="D70" s="162" t="n"/>
      <c r="E70" s="162" t="n"/>
    </row>
    <row r="71">
      <c r="B71" s="161" t="n">
        <v>10316</v>
      </c>
      <c r="C71" s="162" t="n">
        <v>18.95</v>
      </c>
      <c r="D71" s="162" t="n"/>
      <c r="E71" s="162" t="n"/>
    </row>
    <row r="72">
      <c r="B72" s="161" t="n">
        <v>10317</v>
      </c>
      <c r="C72" s="162" t="n">
        <v>19.28</v>
      </c>
      <c r="D72" s="162" t="n"/>
      <c r="E72" s="162" t="n"/>
    </row>
    <row r="73">
      <c r="B73" s="161" t="n">
        <v>10320</v>
      </c>
      <c r="C73" s="162" t="n">
        <v>18.91</v>
      </c>
      <c r="D73" s="162" t="n"/>
      <c r="E73" s="162" t="n"/>
    </row>
    <row r="74">
      <c r="B74" s="161" t="n">
        <v>10321</v>
      </c>
      <c r="C74" s="162" t="n">
        <v>19.02</v>
      </c>
      <c r="D74" s="162" t="n"/>
      <c r="E74" s="162" t="n"/>
    </row>
    <row r="75">
      <c r="B75" s="161" t="n">
        <v>10322</v>
      </c>
      <c r="C75" s="162" t="n">
        <v>18.99</v>
      </c>
      <c r="D75" s="162" t="n"/>
      <c r="E75" s="162" t="n"/>
    </row>
    <row r="76">
      <c r="B76" s="161" t="n">
        <v>10323</v>
      </c>
      <c r="C76" s="162" t="n">
        <v>19.23</v>
      </c>
      <c r="D76" s="162" t="n"/>
      <c r="E76" s="162" t="n"/>
    </row>
    <row r="77">
      <c r="B77" s="161" t="n">
        <v>10327</v>
      </c>
      <c r="C77" s="162" t="n">
        <v>19.27</v>
      </c>
      <c r="D77" s="162" t="n"/>
      <c r="E77" s="162" t="n"/>
    </row>
    <row r="78">
      <c r="B78" s="161" t="n">
        <v>10328</v>
      </c>
      <c r="C78" s="162" t="n">
        <v>19.1</v>
      </c>
      <c r="D78" s="162" t="n"/>
      <c r="E78" s="162" t="n"/>
    </row>
    <row r="79">
      <c r="B79" s="161" t="n">
        <v>10329</v>
      </c>
      <c r="C79" s="162" t="n">
        <v>19.44</v>
      </c>
      <c r="D79" s="162" t="n"/>
      <c r="E79" s="162" t="n"/>
    </row>
    <row r="80">
      <c r="B80" s="161" t="n">
        <v>10330</v>
      </c>
      <c r="C80" s="162" t="n">
        <v>19.41</v>
      </c>
      <c r="D80" s="162" t="n"/>
      <c r="E80" s="162" t="n"/>
    </row>
    <row r="81">
      <c r="B81" s="161" t="n">
        <v>10331</v>
      </c>
      <c r="C81" s="162" t="n">
        <v>19.73</v>
      </c>
      <c r="D81" s="162" t="n"/>
      <c r="E81" s="162" t="n"/>
    </row>
    <row r="82">
      <c r="B82" s="161" t="n">
        <v>10334</v>
      </c>
      <c r="C82" s="162" t="n">
        <v>19.68</v>
      </c>
      <c r="D82" s="162" t="n"/>
      <c r="E82" s="162" t="n"/>
    </row>
    <row r="83">
      <c r="B83" s="161" t="n">
        <v>10335</v>
      </c>
      <c r="C83" s="162" t="n">
        <v>19.52</v>
      </c>
      <c r="D83" s="162" t="n"/>
      <c r="E83" s="162" t="n"/>
    </row>
    <row r="84">
      <c r="B84" s="161" t="n">
        <v>10336</v>
      </c>
      <c r="C84" s="162" t="n">
        <v>19.52</v>
      </c>
      <c r="D84" s="162" t="n"/>
      <c r="E84" s="162" t="n"/>
    </row>
    <row r="85">
      <c r="B85" s="161" t="n">
        <v>10337</v>
      </c>
      <c r="C85" s="162" t="n">
        <v>19.63</v>
      </c>
      <c r="D85" s="162" t="n"/>
      <c r="E85" s="162" t="n"/>
    </row>
    <row r="86">
      <c r="B86" s="161" t="n">
        <v>10338</v>
      </c>
      <c r="C86" s="162" t="n">
        <v>19.34</v>
      </c>
      <c r="D86" s="162" t="n"/>
      <c r="E86" s="162" t="n"/>
    </row>
    <row r="87">
      <c r="B87" s="161" t="n">
        <v>10341</v>
      </c>
      <c r="C87" s="162" t="n">
        <v>19.15</v>
      </c>
      <c r="D87" s="162" t="n"/>
      <c r="E87" s="162" t="n"/>
    </row>
    <row r="88">
      <c r="B88" s="161" t="n">
        <v>10342</v>
      </c>
      <c r="C88" s="162" t="n">
        <v>19.25</v>
      </c>
      <c r="D88" s="162" t="n"/>
      <c r="E88" s="162" t="n"/>
    </row>
    <row r="89">
      <c r="B89" s="161" t="n">
        <v>10343</v>
      </c>
      <c r="C89" s="162" t="n">
        <v>19.33</v>
      </c>
      <c r="D89" s="162" t="n"/>
      <c r="E89" s="162" t="n"/>
    </row>
    <row r="90">
      <c r="B90" s="161" t="n">
        <v>10344</v>
      </c>
      <c r="C90" s="162" t="n">
        <v>19.47</v>
      </c>
      <c r="D90" s="162" t="n"/>
      <c r="E90" s="162" t="n"/>
    </row>
    <row r="91">
      <c r="B91" s="161" t="n">
        <v>10345</v>
      </c>
      <c r="C91" s="162" t="n">
        <v>19.68</v>
      </c>
      <c r="D91" s="162" t="n"/>
      <c r="E91" s="162" t="n"/>
    </row>
    <row r="92">
      <c r="B92" s="161" t="n">
        <v>10348</v>
      </c>
      <c r="C92" s="162" t="n">
        <v>19.75</v>
      </c>
      <c r="D92" s="162" t="n"/>
      <c r="E92" s="162" t="n"/>
    </row>
    <row r="93">
      <c r="B93" s="161" t="n">
        <v>10349</v>
      </c>
      <c r="C93" s="162" t="n">
        <v>19.78</v>
      </c>
      <c r="D93" s="162" t="n"/>
      <c r="E93" s="162" t="n"/>
    </row>
    <row r="94">
      <c r="B94" s="161" t="n">
        <v>10350</v>
      </c>
      <c r="C94" s="162" t="n">
        <v>19.83</v>
      </c>
      <c r="D94" s="162" t="n"/>
      <c r="E94" s="162" t="n"/>
    </row>
    <row r="95">
      <c r="B95" s="161" t="n">
        <v>10351</v>
      </c>
      <c r="C95" s="162" t="n">
        <v>19.93</v>
      </c>
      <c r="D95" s="162" t="n"/>
      <c r="E95" s="162" t="n"/>
    </row>
    <row r="96">
      <c r="B96" s="161" t="n">
        <v>10352</v>
      </c>
      <c r="C96" s="162" t="n">
        <v>20.24</v>
      </c>
      <c r="D96" s="162" t="n"/>
      <c r="E96" s="162" t="n"/>
    </row>
    <row r="97">
      <c r="B97" s="161" t="n">
        <v>10355</v>
      </c>
      <c r="C97" s="162" t="n">
        <v>20.41</v>
      </c>
      <c r="D97" s="162" t="n"/>
      <c r="E97" s="162" t="n"/>
    </row>
    <row r="98">
      <c r="B98" s="161" t="n">
        <v>10356</v>
      </c>
      <c r="C98" s="162" t="n">
        <v>20.27</v>
      </c>
      <c r="D98" s="162" t="n"/>
      <c r="E98" s="162" t="n"/>
    </row>
    <row r="99">
      <c r="B99" s="161" t="n">
        <v>10357</v>
      </c>
      <c r="C99" s="162" t="n">
        <v>20.24</v>
      </c>
      <c r="D99" s="162" t="n"/>
      <c r="E99" s="162" t="n"/>
    </row>
    <row r="100">
      <c r="B100" s="161" t="n">
        <v>10358</v>
      </c>
      <c r="C100" s="162" t="n">
        <v>20.21</v>
      </c>
      <c r="D100" s="162" t="n"/>
      <c r="E100" s="162" t="n"/>
    </row>
    <row r="101">
      <c r="B101" s="161" t="n">
        <v>10359</v>
      </c>
      <c r="C101" s="162" t="n">
        <v>20.36</v>
      </c>
      <c r="D101" s="162" t="n"/>
      <c r="E101" s="162" t="n"/>
    </row>
    <row r="102">
      <c r="B102" s="161" t="n">
        <v>10362</v>
      </c>
      <c r="C102" s="162" t="n">
        <v>20.44</v>
      </c>
      <c r="D102" s="162" t="n"/>
      <c r="E102" s="162" t="n"/>
    </row>
    <row r="103">
      <c r="B103" s="161" t="n">
        <v>10363</v>
      </c>
      <c r="C103" s="162" t="n">
        <v>20.39</v>
      </c>
      <c r="D103" s="162" t="n"/>
      <c r="E103" s="162" t="n"/>
    </row>
    <row r="104">
      <c r="B104" s="161" t="n">
        <v>10364</v>
      </c>
      <c r="C104" s="162" t="n">
        <v>20.05</v>
      </c>
      <c r="D104" s="162" t="n"/>
      <c r="E104" s="162" t="n"/>
    </row>
    <row r="105">
      <c r="B105" s="161" t="n">
        <v>10365</v>
      </c>
      <c r="C105" s="162" t="n">
        <v>20.12</v>
      </c>
      <c r="D105" s="162" t="n"/>
      <c r="E105" s="162" t="n"/>
    </row>
    <row r="106">
      <c r="B106" s="161" t="n">
        <v>10366</v>
      </c>
      <c r="C106" s="162" t="n">
        <v>19.92</v>
      </c>
      <c r="D106" s="162" t="n"/>
      <c r="E106" s="162" t="n"/>
    </row>
    <row r="107">
      <c r="B107" s="161" t="n">
        <v>10369</v>
      </c>
      <c r="C107" s="162" t="n">
        <v>19.63</v>
      </c>
      <c r="D107" s="162" t="n"/>
      <c r="E107" s="162" t="n"/>
    </row>
    <row r="108">
      <c r="B108" s="161" t="n">
        <v>10370</v>
      </c>
      <c r="C108" s="162" t="n">
        <v>19.36</v>
      </c>
      <c r="D108" s="162" t="n"/>
      <c r="E108" s="162" t="n"/>
    </row>
    <row r="109">
      <c r="B109" s="161" t="n">
        <v>10371</v>
      </c>
      <c r="C109" s="162" t="n">
        <v>19.75</v>
      </c>
      <c r="D109" s="162" t="n"/>
      <c r="E109" s="162" t="n"/>
    </row>
    <row r="110">
      <c r="B110" s="161" t="n">
        <v>10372</v>
      </c>
      <c r="C110" s="162" t="n">
        <v>19.87</v>
      </c>
      <c r="D110" s="162" t="n"/>
      <c r="E110" s="162" t="n"/>
    </row>
    <row r="111">
      <c r="B111" s="161" t="n">
        <v>10373</v>
      </c>
      <c r="C111" s="162" t="n">
        <v>19.9</v>
      </c>
      <c r="D111" s="162" t="n"/>
      <c r="E111" s="162" t="n"/>
    </row>
    <row r="112">
      <c r="B112" s="161" t="n">
        <v>10376</v>
      </c>
      <c r="C112" s="162" t="n">
        <v>19.57</v>
      </c>
      <c r="D112" s="162" t="n"/>
      <c r="E112" s="162" t="n"/>
    </row>
    <row r="113">
      <c r="B113" s="161" t="n">
        <v>10377</v>
      </c>
      <c r="C113" s="162" t="n">
        <v>19.82</v>
      </c>
      <c r="D113" s="162" t="n"/>
      <c r="E113" s="162" t="n"/>
    </row>
    <row r="114">
      <c r="B114" s="161" t="n">
        <v>10379</v>
      </c>
      <c r="C114" s="162" t="n">
        <v>20</v>
      </c>
      <c r="D114" s="162" t="n"/>
      <c r="E114" s="162" t="n"/>
    </row>
    <row r="115">
      <c r="B115" s="161" t="n">
        <v>10380</v>
      </c>
      <c r="C115" s="162" t="n">
        <v>20.07</v>
      </c>
      <c r="D115" s="162" t="n"/>
      <c r="E115" s="162" t="n"/>
    </row>
    <row r="116">
      <c r="B116" s="161" t="n">
        <v>10383</v>
      </c>
      <c r="C116" s="162" t="n">
        <v>19.8</v>
      </c>
      <c r="D116" s="162" t="n"/>
      <c r="E116" s="162" t="n"/>
    </row>
    <row r="117">
      <c r="B117" s="161" t="n">
        <v>10384</v>
      </c>
      <c r="C117" s="162" t="n">
        <v>19.85</v>
      </c>
      <c r="D117" s="162" t="n"/>
      <c r="E117" s="162" t="n"/>
    </row>
    <row r="118">
      <c r="B118" s="161" t="n">
        <v>10385</v>
      </c>
      <c r="C118" s="162" t="n">
        <v>19.66</v>
      </c>
      <c r="D118" s="162" t="n"/>
      <c r="E118" s="162" t="n"/>
    </row>
    <row r="119">
      <c r="B119" s="161" t="n">
        <v>10386</v>
      </c>
      <c r="C119" s="162" t="n">
        <v>19.61</v>
      </c>
      <c r="D119" s="162" t="n"/>
      <c r="E119" s="162" t="n"/>
    </row>
    <row r="120">
      <c r="B120" s="161" t="n">
        <v>10387</v>
      </c>
      <c r="C120" s="162" t="n">
        <v>19.37</v>
      </c>
      <c r="D120" s="162" t="n"/>
      <c r="E120" s="162" t="n"/>
    </row>
    <row r="121">
      <c r="B121" s="161" t="n">
        <v>10390</v>
      </c>
      <c r="C121" s="162" t="n">
        <v>18.68</v>
      </c>
      <c r="D121" s="162" t="n"/>
      <c r="E121" s="162" t="n"/>
    </row>
    <row r="122">
      <c r="B122" s="161" t="n">
        <v>10391</v>
      </c>
      <c r="C122" s="162" t="n">
        <v>18.34</v>
      </c>
      <c r="D122" s="162" t="n"/>
      <c r="E122" s="162" t="n"/>
    </row>
    <row r="123">
      <c r="B123" s="161" t="n">
        <v>10392</v>
      </c>
      <c r="C123" s="162" t="n">
        <v>18.89</v>
      </c>
      <c r="D123" s="162" t="n"/>
      <c r="E123" s="162" t="n"/>
    </row>
    <row r="124">
      <c r="B124" s="161" t="n">
        <v>10393</v>
      </c>
      <c r="C124" s="162" t="n">
        <v>19.05</v>
      </c>
      <c r="D124" s="162" t="n"/>
      <c r="E124" s="162" t="n"/>
    </row>
    <row r="125">
      <c r="B125" s="161" t="n">
        <v>10394</v>
      </c>
      <c r="C125" s="162" t="n">
        <v>18.74</v>
      </c>
      <c r="D125" s="162" t="n"/>
      <c r="E125" s="162" t="n"/>
    </row>
    <row r="126">
      <c r="B126" s="161" t="n">
        <v>10397</v>
      </c>
      <c r="C126" s="162" t="n">
        <v>18.4</v>
      </c>
      <c r="D126" s="162" t="n"/>
      <c r="E126" s="162" t="n"/>
    </row>
    <row r="127">
      <c r="B127" s="161" t="n">
        <v>10398</v>
      </c>
      <c r="C127" s="162" t="n">
        <v>18.34</v>
      </c>
      <c r="D127" s="162" t="n"/>
      <c r="E127" s="162" t="n"/>
    </row>
    <row r="128">
      <c r="B128" s="161" t="n">
        <v>10399</v>
      </c>
      <c r="C128" s="162" t="n">
        <v>18.57</v>
      </c>
      <c r="D128" s="162" t="n"/>
      <c r="E128" s="162" t="n"/>
    </row>
    <row r="129">
      <c r="B129" s="161" t="n">
        <v>10400</v>
      </c>
      <c r="C129" s="162" t="n">
        <v>18.56</v>
      </c>
      <c r="D129" s="162" t="n"/>
      <c r="E129" s="162" t="n"/>
    </row>
    <row r="130">
      <c r="B130" s="161" t="n">
        <v>10401</v>
      </c>
      <c r="C130" s="162" t="n">
        <v>18.54</v>
      </c>
      <c r="D130" s="162" t="n"/>
      <c r="E130" s="162" t="n"/>
    </row>
    <row r="131">
      <c r="B131" s="161" t="n">
        <v>10404</v>
      </c>
      <c r="C131" s="162" t="n">
        <v>18.47</v>
      </c>
      <c r="D131" s="162" t="n"/>
      <c r="E131" s="162" t="n"/>
    </row>
    <row r="132">
      <c r="B132" s="161" t="n">
        <v>10405</v>
      </c>
      <c r="C132" s="162" t="n">
        <v>18.68</v>
      </c>
      <c r="D132" s="162" t="n"/>
      <c r="E132" s="162" t="n"/>
    </row>
    <row r="133">
      <c r="B133" s="161" t="n">
        <v>10406</v>
      </c>
      <c r="C133" s="162" t="n">
        <v>18.86</v>
      </c>
      <c r="D133" s="162" t="n"/>
      <c r="E133" s="162" t="n"/>
    </row>
    <row r="134">
      <c r="B134" s="161" t="n">
        <v>10407</v>
      </c>
      <c r="C134" s="162" t="n">
        <v>19.07</v>
      </c>
      <c r="D134" s="162" t="n"/>
      <c r="E134" s="162" t="n"/>
    </row>
    <row r="135">
      <c r="B135" s="161" t="n">
        <v>10408</v>
      </c>
      <c r="C135" s="162" t="n">
        <v>19.14</v>
      </c>
      <c r="D135" s="162" t="n"/>
      <c r="E135" s="162" t="n"/>
    </row>
    <row r="136">
      <c r="B136" s="161" t="n">
        <v>10411</v>
      </c>
      <c r="C136" s="162" t="n">
        <v>18.98</v>
      </c>
      <c r="D136" s="162" t="n"/>
      <c r="E136" s="162" t="n"/>
    </row>
    <row r="137">
      <c r="B137" s="161" t="n">
        <v>10412</v>
      </c>
      <c r="C137" s="162" t="n">
        <v>19.29</v>
      </c>
      <c r="D137" s="162" t="n"/>
      <c r="E137" s="162" t="n"/>
    </row>
    <row r="138">
      <c r="B138" s="161" t="n">
        <v>10414</v>
      </c>
      <c r="C138" s="162" t="n">
        <v>19.48</v>
      </c>
      <c r="D138" s="162" t="n"/>
      <c r="E138" s="162" t="n"/>
    </row>
    <row r="139">
      <c r="B139" s="161" t="n">
        <v>10415</v>
      </c>
      <c r="C139" s="162" t="n">
        <v>19.39</v>
      </c>
      <c r="D139" s="162" t="n"/>
      <c r="E139" s="162" t="n"/>
    </row>
    <row r="140">
      <c r="B140" s="161" t="n">
        <v>10418</v>
      </c>
      <c r="C140" s="162" t="n">
        <v>19.46</v>
      </c>
      <c r="D140" s="162" t="n"/>
      <c r="E140" s="162" t="n"/>
    </row>
    <row r="141">
      <c r="B141" s="161" t="n">
        <v>10419</v>
      </c>
      <c r="C141" s="162" t="n">
        <v>19.43</v>
      </c>
      <c r="D141" s="162" t="n"/>
      <c r="E141" s="162" t="n"/>
    </row>
    <row r="142">
      <c r="B142" s="161" t="n">
        <v>10420</v>
      </c>
      <c r="C142" s="162" t="n">
        <v>18.95</v>
      </c>
      <c r="D142" s="162" t="n"/>
      <c r="E142" s="162" t="n"/>
    </row>
    <row r="143">
      <c r="B143" s="161" t="n">
        <v>10421</v>
      </c>
      <c r="C143" s="162" t="n">
        <v>18.81</v>
      </c>
      <c r="D143" s="162" t="n"/>
      <c r="E143" s="162" t="n"/>
    </row>
    <row r="144">
      <c r="B144" s="161" t="n">
        <v>10422</v>
      </c>
      <c r="C144" s="162" t="n">
        <v>18.96</v>
      </c>
      <c r="D144" s="162" t="n"/>
      <c r="E144" s="162" t="n"/>
    </row>
    <row r="145">
      <c r="B145" s="161" t="n">
        <v>10425</v>
      </c>
      <c r="C145" s="162" t="n">
        <v>18.7</v>
      </c>
      <c r="D145" s="162" t="n"/>
      <c r="E145" s="162" t="n"/>
    </row>
    <row r="146">
      <c r="B146" s="161" t="n">
        <v>10426</v>
      </c>
      <c r="C146" s="162" t="n">
        <v>18.8</v>
      </c>
      <c r="D146" s="162" t="n"/>
      <c r="E146" s="162" t="n"/>
    </row>
    <row r="147">
      <c r="B147" s="161" t="n">
        <v>10427</v>
      </c>
      <c r="C147" s="162" t="n">
        <v>19.03</v>
      </c>
      <c r="D147" s="162" t="n"/>
      <c r="E147" s="162" t="n"/>
    </row>
    <row r="148">
      <c r="B148" s="161" t="n">
        <v>10428</v>
      </c>
      <c r="C148" s="162" t="n">
        <v>18.99</v>
      </c>
      <c r="D148" s="162" t="n"/>
      <c r="E148" s="162" t="n"/>
    </row>
    <row r="149">
      <c r="B149" s="161" t="n">
        <v>10429</v>
      </c>
      <c r="C149" s="162" t="n">
        <v>19.03</v>
      </c>
      <c r="D149" s="162" t="n"/>
      <c r="E149" s="162" t="n"/>
    </row>
    <row r="150">
      <c r="B150" s="161" t="n">
        <v>10432</v>
      </c>
      <c r="C150" s="162" t="n">
        <v>19.12</v>
      </c>
      <c r="D150" s="162" t="n"/>
      <c r="E150" s="162" t="n"/>
    </row>
    <row r="151">
      <c r="B151" s="161" t="n">
        <v>10433</v>
      </c>
      <c r="C151" s="162" t="n">
        <v>19.09</v>
      </c>
      <c r="D151" s="162" t="n"/>
      <c r="E151" s="162" t="n"/>
    </row>
    <row r="152">
      <c r="B152" s="161" t="n">
        <v>10434</v>
      </c>
      <c r="C152" s="162" t="n">
        <v>19.2</v>
      </c>
      <c r="D152" s="162" t="n"/>
      <c r="E152" s="162" t="n"/>
    </row>
    <row r="153">
      <c r="B153" s="161" t="n">
        <v>10435</v>
      </c>
      <c r="C153" s="162" t="n">
        <v>19.24</v>
      </c>
      <c r="D153" s="162" t="n"/>
      <c r="E153" s="162" t="n"/>
    </row>
    <row r="154">
      <c r="B154" s="161" t="n">
        <v>10436</v>
      </c>
      <c r="C154" s="162" t="n">
        <v>19.42</v>
      </c>
      <c r="D154" s="162" t="n"/>
      <c r="E154" s="162" t="n"/>
    </row>
    <row r="155">
      <c r="B155" s="161" t="n">
        <v>10439</v>
      </c>
      <c r="C155" s="162" t="n">
        <v>19.47</v>
      </c>
      <c r="D155" s="162" t="n"/>
      <c r="E155" s="162" t="n"/>
    </row>
    <row r="156">
      <c r="B156" s="161" t="n">
        <v>10440</v>
      </c>
      <c r="C156" s="162" t="n">
        <v>19.43</v>
      </c>
      <c r="D156" s="162" t="n"/>
      <c r="E156" s="162" t="n"/>
    </row>
    <row r="157">
      <c r="B157" s="161" t="n">
        <v>10441</v>
      </c>
      <c r="C157" s="162" t="n">
        <v>19.42</v>
      </c>
      <c r="D157" s="162" t="n"/>
      <c r="E157" s="162" t="n"/>
    </row>
    <row r="158">
      <c r="B158" s="161" t="n">
        <v>10442</v>
      </c>
      <c r="C158" s="162" t="n">
        <v>19.33</v>
      </c>
      <c r="D158" s="162" t="n"/>
      <c r="E158" s="162" t="n"/>
    </row>
    <row r="159">
      <c r="B159" s="161" t="n">
        <v>10443</v>
      </c>
      <c r="C159" s="162" t="n">
        <v>19.36</v>
      </c>
      <c r="D159" s="162" t="n"/>
      <c r="E159" s="162" t="n"/>
    </row>
    <row r="160">
      <c r="B160" s="161" t="n">
        <v>10446</v>
      </c>
      <c r="C160" s="162" t="n">
        <v>19.58</v>
      </c>
      <c r="D160" s="162" t="n"/>
      <c r="E160" s="162" t="n"/>
    </row>
    <row r="161">
      <c r="B161" s="161" t="n">
        <v>10447</v>
      </c>
      <c r="C161" s="162" t="n">
        <v>19.49</v>
      </c>
      <c r="D161" s="162" t="n"/>
      <c r="E161" s="162" t="n"/>
    </row>
    <row r="162">
      <c r="B162" s="161" t="n">
        <v>10448</v>
      </c>
      <c r="C162" s="162" t="n">
        <v>19.25</v>
      </c>
      <c r="D162" s="162" t="n"/>
      <c r="E162" s="162" t="n"/>
    </row>
    <row r="163">
      <c r="B163" s="161" t="n">
        <v>10449</v>
      </c>
      <c r="C163" s="162" t="n">
        <v>19.3</v>
      </c>
      <c r="D163" s="162" t="n"/>
      <c r="E163" s="162" t="n"/>
    </row>
    <row r="164">
      <c r="B164" s="161" t="n">
        <v>10450</v>
      </c>
      <c r="C164" s="162" t="n">
        <v>19.25</v>
      </c>
      <c r="D164" s="162" t="n"/>
      <c r="E164" s="162" t="n"/>
    </row>
    <row r="165">
      <c r="B165" s="161" t="n">
        <v>10453</v>
      </c>
      <c r="C165" s="162" t="n">
        <v>19.29</v>
      </c>
      <c r="D165" s="162" t="n"/>
      <c r="E165" s="162" t="n"/>
    </row>
    <row r="166">
      <c r="B166" s="161" t="n">
        <v>10454</v>
      </c>
      <c r="C166" s="162" t="n">
        <v>19.13</v>
      </c>
      <c r="D166" s="162" t="n"/>
      <c r="E166" s="162" t="n"/>
    </row>
    <row r="167">
      <c r="B167" s="161" t="n">
        <v>10455</v>
      </c>
      <c r="C167" s="162" t="n">
        <v>19.47</v>
      </c>
      <c r="D167" s="162" t="n"/>
      <c r="E167" s="162" t="n"/>
    </row>
    <row r="168">
      <c r="B168" s="161" t="n">
        <v>10456</v>
      </c>
      <c r="C168" s="162" t="n">
        <v>19.61</v>
      </c>
      <c r="D168" s="162" t="n"/>
      <c r="E168" s="162" t="n"/>
    </row>
    <row r="169">
      <c r="B169" s="161" t="n">
        <v>10457</v>
      </c>
      <c r="C169" s="162" t="n">
        <v>19.64</v>
      </c>
      <c r="D169" s="162" t="n"/>
      <c r="E169" s="162" t="n"/>
    </row>
    <row r="170">
      <c r="B170" s="161" t="n">
        <v>10460</v>
      </c>
      <c r="C170" s="162" t="n">
        <v>19.77</v>
      </c>
      <c r="D170" s="162" t="n"/>
      <c r="E170" s="162" t="n"/>
    </row>
    <row r="171">
      <c r="B171" s="161" t="n">
        <v>10461</v>
      </c>
      <c r="C171" s="162" t="n">
        <v>20.02</v>
      </c>
      <c r="D171" s="162" t="n"/>
      <c r="E171" s="162" t="n"/>
    </row>
    <row r="172">
      <c r="B172" s="161" t="n">
        <v>10462</v>
      </c>
      <c r="C172" s="162" t="n">
        <v>20</v>
      </c>
      <c r="D172" s="162" t="n"/>
      <c r="E172" s="162" t="n"/>
    </row>
    <row r="173">
      <c r="B173" s="161" t="n">
        <v>10463</v>
      </c>
      <c r="C173" s="162" t="n">
        <v>20.02</v>
      </c>
      <c r="D173" s="162" t="n"/>
      <c r="E173" s="162" t="n"/>
    </row>
    <row r="174">
      <c r="B174" s="161" t="n">
        <v>10464</v>
      </c>
      <c r="C174" s="162" t="n">
        <v>20.34</v>
      </c>
      <c r="D174" s="162" t="n"/>
      <c r="E174" s="162" t="n"/>
    </row>
    <row r="175">
      <c r="B175" s="161" t="n">
        <v>10467</v>
      </c>
      <c r="C175" s="162" t="n">
        <v>20.38</v>
      </c>
      <c r="D175" s="162" t="n"/>
      <c r="E175" s="162" t="n"/>
    </row>
    <row r="176">
      <c r="B176" s="161" t="n">
        <v>10468</v>
      </c>
      <c r="C176" s="162" t="n">
        <v>20.54</v>
      </c>
      <c r="D176" s="162" t="n"/>
      <c r="E176" s="162" t="n"/>
    </row>
    <row r="177">
      <c r="B177" s="161" t="n">
        <v>10469</v>
      </c>
      <c r="C177" s="162" t="n">
        <v>20.58</v>
      </c>
      <c r="D177" s="162" t="n"/>
      <c r="E177" s="162" t="n"/>
    </row>
    <row r="178">
      <c r="B178" s="161" t="n">
        <v>10470</v>
      </c>
      <c r="C178" s="162" t="n">
        <v>20.61</v>
      </c>
      <c r="D178" s="162" t="n"/>
      <c r="E178" s="162" t="n"/>
    </row>
    <row r="179">
      <c r="B179" s="161" t="n">
        <v>10471</v>
      </c>
      <c r="C179" s="162" t="n">
        <v>20.87</v>
      </c>
      <c r="D179" s="162" t="n"/>
      <c r="E179" s="162" t="n"/>
    </row>
    <row r="180">
      <c r="B180" s="161" t="n">
        <v>10475</v>
      </c>
      <c r="C180" s="162" t="n">
        <v>20.97</v>
      </c>
      <c r="D180" s="162" t="n"/>
      <c r="E180" s="162" t="n"/>
    </row>
    <row r="181">
      <c r="B181" s="161" t="n">
        <v>10476</v>
      </c>
      <c r="C181" s="162" t="n">
        <v>21.07</v>
      </c>
      <c r="D181" s="162" t="n"/>
      <c r="E181" s="162" t="n"/>
    </row>
    <row r="182">
      <c r="B182" s="161" t="n">
        <v>10477</v>
      </c>
      <c r="C182" s="162" t="n">
        <v>20.94</v>
      </c>
      <c r="D182" s="162" t="n"/>
      <c r="E182" s="162" t="n"/>
    </row>
    <row r="183">
      <c r="B183" s="161" t="n">
        <v>10478</v>
      </c>
      <c r="C183" s="162" t="n">
        <v>21.09</v>
      </c>
      <c r="D183" s="162" t="n"/>
      <c r="E183" s="162" t="n"/>
    </row>
    <row r="184">
      <c r="B184" s="161" t="n">
        <v>10481</v>
      </c>
      <c r="C184" s="162" t="n">
        <v>20.92</v>
      </c>
      <c r="D184" s="162" t="n"/>
      <c r="E184" s="162" t="n"/>
    </row>
    <row r="185">
      <c r="B185" s="161" t="n">
        <v>10482</v>
      </c>
      <c r="C185" s="162" t="n">
        <v>21.08</v>
      </c>
      <c r="D185" s="162" t="n"/>
      <c r="E185" s="162" t="n"/>
    </row>
    <row r="186">
      <c r="B186" s="161" t="n">
        <v>10483</v>
      </c>
      <c r="C186" s="162" t="n">
        <v>21.16</v>
      </c>
      <c r="D186" s="162" t="n"/>
      <c r="E186" s="162" t="n"/>
    </row>
    <row r="187">
      <c r="B187" s="161" t="n">
        <v>10484</v>
      </c>
      <c r="C187" s="162" t="n">
        <v>21.14</v>
      </c>
      <c r="D187" s="162" t="n"/>
      <c r="E187" s="162" t="n"/>
    </row>
    <row r="188">
      <c r="B188" s="161" t="n">
        <v>10485</v>
      </c>
      <c r="C188" s="162" t="n">
        <v>21.14</v>
      </c>
      <c r="D188" s="162" t="n"/>
      <c r="E188" s="162" t="n"/>
    </row>
    <row r="189">
      <c r="B189" s="161" t="n">
        <v>10488</v>
      </c>
      <c r="C189" s="162" t="n">
        <v>21.33</v>
      </c>
      <c r="D189" s="162" t="n"/>
      <c r="E189" s="162" t="n"/>
    </row>
    <row r="190">
      <c r="B190" s="161" t="n">
        <v>10489</v>
      </c>
      <c r="C190" s="162" t="n">
        <v>21.18</v>
      </c>
      <c r="D190" s="162" t="n"/>
      <c r="E190" s="162" t="n"/>
    </row>
    <row r="191">
      <c r="B191" s="161" t="n">
        <v>10490</v>
      </c>
      <c r="C191" s="162" t="n">
        <v>21.18</v>
      </c>
      <c r="D191" s="162" t="n"/>
      <c r="E191" s="162" t="n"/>
    </row>
    <row r="192">
      <c r="B192" s="161" t="n">
        <v>10491</v>
      </c>
      <c r="C192" s="162" t="n">
        <v>21.22</v>
      </c>
      <c r="D192" s="162" t="n"/>
      <c r="E192" s="162" t="n"/>
    </row>
    <row r="193">
      <c r="B193" s="161" t="n">
        <v>10492</v>
      </c>
      <c r="C193" s="162" t="n">
        <v>21.36</v>
      </c>
      <c r="D193" s="162" t="n"/>
      <c r="E193" s="162" t="n"/>
    </row>
    <row r="194">
      <c r="B194" s="161" t="n">
        <v>10495</v>
      </c>
      <c r="C194" s="162" t="n">
        <v>21.43</v>
      </c>
      <c r="D194" s="162" t="n"/>
      <c r="E194" s="162" t="n"/>
    </row>
    <row r="195">
      <c r="B195" s="161" t="n">
        <v>10496</v>
      </c>
      <c r="C195" s="162" t="n">
        <v>21.41</v>
      </c>
      <c r="D195" s="162" t="n"/>
      <c r="E195" s="162" t="n"/>
    </row>
    <row r="196">
      <c r="B196" s="161" t="n">
        <v>10497</v>
      </c>
      <c r="C196" s="162" t="n">
        <v>21.4</v>
      </c>
      <c r="D196" s="162" t="n"/>
      <c r="E196" s="162" t="n"/>
    </row>
    <row r="197">
      <c r="B197" s="161" t="n">
        <v>10498</v>
      </c>
      <c r="C197" s="162" t="n">
        <v>21.13</v>
      </c>
      <c r="D197" s="162" t="n"/>
      <c r="E197" s="162" t="n"/>
    </row>
    <row r="198">
      <c r="B198" s="161" t="n">
        <v>10499</v>
      </c>
      <c r="C198" s="162" t="n">
        <v>21.14</v>
      </c>
      <c r="D198" s="162" t="n"/>
      <c r="E198" s="162" t="n"/>
    </row>
    <row r="199">
      <c r="B199" s="161" t="n">
        <v>10502</v>
      </c>
      <c r="C199" s="162" t="n">
        <v>21.36</v>
      </c>
      <c r="D199" s="162" t="n"/>
      <c r="E199" s="162" t="n"/>
    </row>
    <row r="200">
      <c r="B200" s="161" t="n">
        <v>10503</v>
      </c>
      <c r="C200" s="162" t="n">
        <v>21.26</v>
      </c>
      <c r="D200" s="162" t="n"/>
      <c r="E200" s="162" t="n"/>
    </row>
    <row r="201">
      <c r="B201" s="161" t="n">
        <v>10504</v>
      </c>
      <c r="C201" s="162" t="n">
        <v>21.19</v>
      </c>
      <c r="D201" s="162" t="n"/>
      <c r="E201" s="162" t="n"/>
    </row>
    <row r="202">
      <c r="B202" s="161" t="n">
        <v>10505</v>
      </c>
      <c r="C202" s="162" t="n">
        <v>21.26</v>
      </c>
      <c r="D202" s="162" t="n"/>
      <c r="E202" s="162" t="n"/>
    </row>
    <row r="203">
      <c r="B203" s="161" t="n">
        <v>10506</v>
      </c>
      <c r="C203" s="162" t="n">
        <v>21.22</v>
      </c>
      <c r="D203" s="162" t="n"/>
      <c r="E203" s="162" t="n"/>
    </row>
    <row r="204">
      <c r="B204" s="161" t="n">
        <v>10509</v>
      </c>
      <c r="C204" s="162" t="n">
        <v>21.11</v>
      </c>
      <c r="D204" s="162" t="n"/>
      <c r="E204" s="162" t="n"/>
    </row>
    <row r="205">
      <c r="B205" s="161" t="n">
        <v>10510</v>
      </c>
      <c r="C205" s="162" t="n">
        <v>21.18</v>
      </c>
      <c r="D205" s="162" t="n"/>
      <c r="E205" s="162" t="n"/>
    </row>
    <row r="206">
      <c r="B206" s="161" t="n">
        <v>10511</v>
      </c>
      <c r="C206" s="162" t="n">
        <v>21.41</v>
      </c>
      <c r="D206" s="162" t="n"/>
      <c r="E206" s="162" t="n"/>
    </row>
    <row r="207">
      <c r="B207" s="161" t="n">
        <v>10512</v>
      </c>
      <c r="C207" s="162" t="n">
        <v>21.51</v>
      </c>
      <c r="D207" s="162" t="n"/>
      <c r="E207" s="162" t="n"/>
    </row>
    <row r="208">
      <c r="B208" s="161" t="n">
        <v>10516</v>
      </c>
      <c r="C208" s="162" t="n">
        <v>21.65</v>
      </c>
      <c r="D208" s="162" t="n"/>
      <c r="E208" s="162" t="n"/>
    </row>
    <row r="209">
      <c r="B209" s="161" t="n">
        <v>10517</v>
      </c>
      <c r="C209" s="162" t="n">
        <v>21.72</v>
      </c>
      <c r="D209" s="162" t="n"/>
      <c r="E209" s="162" t="n"/>
    </row>
    <row r="210">
      <c r="B210" s="161" t="n">
        <v>10518</v>
      </c>
      <c r="C210" s="162" t="n">
        <v>21.79</v>
      </c>
      <c r="D210" s="162" t="n">
        <v>0.126312</v>
      </c>
      <c r="E210" s="162" t="n"/>
    </row>
    <row r="211">
      <c r="B211" s="161" t="n">
        <v>10519</v>
      </c>
      <c r="C211" s="162" t="n">
        <v>21.84</v>
      </c>
      <c r="D211" s="162" t="n">
        <v>0.127542</v>
      </c>
      <c r="E211" s="162" t="n"/>
    </row>
    <row r="212">
      <c r="B212" s="161" t="n">
        <v>10520</v>
      </c>
      <c r="C212" s="162" t="n">
        <v>21.96</v>
      </c>
      <c r="D212" s="162" t="n">
        <v>0.131919</v>
      </c>
      <c r="E212" s="162" t="n"/>
    </row>
    <row r="213">
      <c r="B213" s="161" t="n">
        <v>10523</v>
      </c>
      <c r="C213" s="162" t="n">
        <v>21.81</v>
      </c>
      <c r="D213" s="162" t="n">
        <v>0.123959</v>
      </c>
      <c r="E213" s="162" t="n"/>
    </row>
    <row r="214">
      <c r="B214" s="161" t="n">
        <v>10524</v>
      </c>
      <c r="C214" s="162" t="n">
        <v>21.95</v>
      </c>
      <c r="D214" s="162" t="n">
        <v>0.129245</v>
      </c>
      <c r="E214" s="162" t="n"/>
    </row>
    <row r="215">
      <c r="B215" s="161" t="n">
        <v>10525</v>
      </c>
      <c r="C215" s="162" t="n">
        <v>21.99</v>
      </c>
      <c r="D215" s="162" t="n">
        <v>0.129903</v>
      </c>
      <c r="E215" s="162" t="n"/>
    </row>
    <row r="216">
      <c r="B216" s="161" t="n">
        <v>10526</v>
      </c>
      <c r="C216" s="162" t="n">
        <v>21.91</v>
      </c>
      <c r="D216" s="162" t="n">
        <v>0.125083</v>
      </c>
      <c r="E216" s="162" t="n"/>
    </row>
    <row r="217">
      <c r="B217" s="161" t="n">
        <v>10527</v>
      </c>
      <c r="C217" s="162" t="n">
        <v>21.65</v>
      </c>
      <c r="D217" s="162" t="n">
        <v>0.112034</v>
      </c>
      <c r="E217" s="162" t="n"/>
    </row>
    <row r="218">
      <c r="B218" s="161" t="n">
        <v>10530</v>
      </c>
      <c r="C218" s="162" t="n">
        <v>22</v>
      </c>
      <c r="D218" s="162" t="n">
        <v>0.126901</v>
      </c>
      <c r="E218" s="162" t="n"/>
    </row>
    <row r="219">
      <c r="B219" s="161" t="n">
        <v>10531</v>
      </c>
      <c r="C219" s="162" t="n">
        <v>21.76</v>
      </c>
      <c r="D219" s="162" t="n">
        <v>0.114854</v>
      </c>
      <c r="E219" s="162" t="n"/>
    </row>
    <row r="220">
      <c r="B220" s="161" t="n">
        <v>10532</v>
      </c>
      <c r="C220" s="162" t="n">
        <v>21.68</v>
      </c>
      <c r="D220" s="162" t="n">
        <v>0.11004</v>
      </c>
      <c r="E220" s="162" t="n"/>
    </row>
    <row r="221">
      <c r="B221" s="161" t="n">
        <v>10533</v>
      </c>
      <c r="C221" s="162" t="n">
        <v>21.99</v>
      </c>
      <c r="D221" s="162" t="n">
        <v>0.123031</v>
      </c>
      <c r="E221" s="162" t="n"/>
    </row>
    <row r="222">
      <c r="B222" s="161" t="n">
        <v>10534</v>
      </c>
      <c r="C222" s="162" t="n">
        <v>21.95</v>
      </c>
      <c r="D222" s="162" t="n">
        <v>0.120005</v>
      </c>
      <c r="E222" s="162" t="n"/>
    </row>
    <row r="223">
      <c r="B223" s="161" t="n">
        <v>10537</v>
      </c>
      <c r="C223" s="162" t="n">
        <v>22.24</v>
      </c>
      <c r="D223" s="162" t="n">
        <v>0.131883</v>
      </c>
      <c r="E223" s="162" t="n"/>
    </row>
    <row r="224">
      <c r="B224" s="161" t="n">
        <v>10538</v>
      </c>
      <c r="C224" s="162" t="n">
        <v>22.5</v>
      </c>
      <c r="D224" s="162" t="n">
        <v>0.142219</v>
      </c>
      <c r="E224" s="162" t="n"/>
    </row>
    <row r="225">
      <c r="B225" s="161" t="n">
        <v>10540</v>
      </c>
      <c r="C225" s="162" t="n">
        <v>22.39</v>
      </c>
      <c r="D225" s="162" t="n">
        <v>0.136102</v>
      </c>
      <c r="E225" s="162" t="n"/>
    </row>
    <row r="226">
      <c r="B226" s="161" t="n">
        <v>10541</v>
      </c>
      <c r="C226" s="162" t="n">
        <v>22.55</v>
      </c>
      <c r="D226" s="162" t="n">
        <v>0.141985</v>
      </c>
      <c r="E226" s="162" t="n"/>
    </row>
    <row r="227">
      <c r="B227" s="161" t="n">
        <v>10544</v>
      </c>
      <c r="C227" s="162" t="n">
        <v>22.84</v>
      </c>
      <c r="D227" s="162" t="n">
        <v>0.153405</v>
      </c>
      <c r="E227" s="162" t="n"/>
    </row>
    <row r="228">
      <c r="B228" s="161" t="n">
        <v>10545</v>
      </c>
      <c r="C228" s="162" t="n">
        <v>22.91</v>
      </c>
      <c r="D228" s="162" t="n">
        <v>0.155118</v>
      </c>
      <c r="E228" s="162" t="n"/>
    </row>
    <row r="229">
      <c r="B229" s="161" t="n">
        <v>10546</v>
      </c>
      <c r="C229" s="162" t="n">
        <v>22.91</v>
      </c>
      <c r="D229" s="162" t="n">
        <v>0.153789</v>
      </c>
      <c r="E229" s="162" t="n"/>
    </row>
    <row r="230">
      <c r="B230" s="161" t="n">
        <v>10547</v>
      </c>
      <c r="C230" s="162" t="n">
        <v>23.03</v>
      </c>
      <c r="D230" s="162" t="n">
        <v>0.157604</v>
      </c>
      <c r="E230" s="162" t="n"/>
    </row>
    <row r="231">
      <c r="B231" s="161" t="n">
        <v>10548</v>
      </c>
      <c r="C231" s="162" t="n">
        <v>23.37</v>
      </c>
      <c r="D231" s="162" t="n">
        <v>0.170786</v>
      </c>
      <c r="E231" s="162" t="n"/>
    </row>
    <row r="232">
      <c r="B232" s="161" t="n">
        <v>10551</v>
      </c>
      <c r="C232" s="162" t="n">
        <v>23.37</v>
      </c>
      <c r="D232" s="162" t="n">
        <v>0.169305</v>
      </c>
      <c r="E232" s="162" t="n"/>
    </row>
    <row r="233">
      <c r="B233" s="161" t="n">
        <v>10552</v>
      </c>
      <c r="C233" s="162" t="n">
        <v>23.57</v>
      </c>
      <c r="D233" s="162" t="n">
        <v>0.176323</v>
      </c>
      <c r="E233" s="162" t="n"/>
    </row>
    <row r="234">
      <c r="B234" s="161" t="n">
        <v>10553</v>
      </c>
      <c r="C234" s="162" t="n">
        <v>23.22</v>
      </c>
      <c r="D234" s="162" t="n">
        <v>0.15989</v>
      </c>
      <c r="E234" s="162" t="n"/>
    </row>
    <row r="235">
      <c r="B235" s="161" t="n">
        <v>10554</v>
      </c>
      <c r="C235" s="162" t="n">
        <v>23.52</v>
      </c>
      <c r="D235" s="162" t="n">
        <v>0.171195</v>
      </c>
      <c r="E235" s="162" t="n"/>
    </row>
    <row r="236">
      <c r="B236" s="161" t="n">
        <v>10555</v>
      </c>
      <c r="C236" s="162" t="n">
        <v>23.7</v>
      </c>
      <c r="D236" s="162" t="n">
        <v>0.177241</v>
      </c>
      <c r="E236" s="162" t="n"/>
    </row>
    <row r="237">
      <c r="B237" s="161" t="n">
        <v>10558</v>
      </c>
      <c r="C237" s="162" t="n">
        <v>23.8</v>
      </c>
      <c r="D237" s="162" t="n">
        <v>0.179863</v>
      </c>
      <c r="E237" s="162" t="n"/>
    </row>
    <row r="238">
      <c r="B238" s="161" t="n">
        <v>10559</v>
      </c>
      <c r="C238" s="162" t="n">
        <v>23.91</v>
      </c>
      <c r="D238" s="162" t="n">
        <v>0.182876</v>
      </c>
      <c r="E238" s="162" t="n"/>
    </row>
    <row r="239">
      <c r="B239" s="161" t="n">
        <v>10560</v>
      </c>
      <c r="C239" s="162" t="n">
        <v>24.19</v>
      </c>
      <c r="D239" s="162" t="n">
        <v>0.192851</v>
      </c>
      <c r="E239" s="162" t="n"/>
    </row>
    <row r="240">
      <c r="B240" s="161" t="n">
        <v>10562</v>
      </c>
      <c r="C240" s="162" t="n">
        <v>24.28</v>
      </c>
      <c r="D240" s="162" t="n">
        <v>0.194851</v>
      </c>
      <c r="E240" s="162" t="n"/>
    </row>
    <row r="241">
      <c r="B241" s="161" t="n">
        <v>10565</v>
      </c>
      <c r="C241" s="162" t="n">
        <v>23.85</v>
      </c>
      <c r="D241" s="162" t="n">
        <v>0.17537</v>
      </c>
      <c r="E241" s="162" t="n"/>
    </row>
    <row r="242">
      <c r="B242" s="161" t="n">
        <v>10566</v>
      </c>
      <c r="C242" s="162" t="n">
        <v>23.91</v>
      </c>
      <c r="D242" s="162" t="n">
        <v>0.176245</v>
      </c>
      <c r="E242" s="162" t="n"/>
    </row>
    <row r="243">
      <c r="B243" s="161" t="n">
        <v>10567</v>
      </c>
      <c r="C243" s="162" t="n">
        <v>23.81</v>
      </c>
      <c r="D243" s="162" t="n">
        <v>0.170366</v>
      </c>
      <c r="E243" s="162" t="n"/>
    </row>
    <row r="244">
      <c r="B244" s="161" t="n">
        <v>10568</v>
      </c>
      <c r="C244" s="162" t="n">
        <v>22.91</v>
      </c>
      <c r="D244" s="162" t="n">
        <v>0.130351</v>
      </c>
      <c r="E244" s="162" t="n"/>
    </row>
    <row r="245">
      <c r="B245" s="161" t="n">
        <v>10569</v>
      </c>
      <c r="C245" s="162" t="n">
        <v>22.36</v>
      </c>
      <c r="D245" s="162" t="n">
        <v>0.104747</v>
      </c>
      <c r="E245" s="162" t="n"/>
    </row>
    <row r="246">
      <c r="B246" s="161" t="n">
        <v>10572</v>
      </c>
      <c r="C246" s="162" t="n">
        <v>22.31</v>
      </c>
      <c r="D246" s="162" t="n">
        <v>0.101223</v>
      </c>
      <c r="E246" s="162" t="n"/>
    </row>
    <row r="247">
      <c r="B247" s="161" t="n">
        <v>10573</v>
      </c>
      <c r="C247" s="162" t="n">
        <v>22.74</v>
      </c>
      <c r="D247" s="162" t="n">
        <v>0.118936</v>
      </c>
      <c r="E247" s="162" t="n"/>
    </row>
    <row r="248">
      <c r="B248" s="161" t="n">
        <v>10574</v>
      </c>
      <c r="C248" s="162" t="n">
        <v>22.52</v>
      </c>
      <c r="D248" s="162" t="n">
        <v>0.107875</v>
      </c>
      <c r="E248" s="162" t="n"/>
    </row>
    <row r="249">
      <c r="B249" s="161" t="n">
        <v>10575</v>
      </c>
      <c r="C249" s="162" t="n">
        <v>22.48</v>
      </c>
      <c r="D249" s="162" t="n">
        <v>0.104782</v>
      </c>
      <c r="E249" s="162" t="n"/>
    </row>
    <row r="250">
      <c r="B250" s="161" t="n">
        <v>10576</v>
      </c>
      <c r="C250" s="162" t="n">
        <v>22.53</v>
      </c>
      <c r="D250" s="162" t="n">
        <v>0.105703</v>
      </c>
      <c r="E250" s="162" t="n"/>
    </row>
    <row r="251">
      <c r="B251" s="161" t="n">
        <v>10579</v>
      </c>
      <c r="C251" s="162" t="n">
        <v>22.44</v>
      </c>
      <c r="D251" s="162" t="n">
        <v>0.100434</v>
      </c>
      <c r="E251" s="162" t="n"/>
    </row>
    <row r="252">
      <c r="B252" s="161" t="n">
        <v>10580</v>
      </c>
      <c r="C252" s="162" t="n">
        <v>22.7</v>
      </c>
      <c r="D252" s="162" t="n">
        <v>0.110624</v>
      </c>
      <c r="E252" s="162" t="n"/>
    </row>
    <row r="253">
      <c r="B253" s="161" t="n">
        <v>10581</v>
      </c>
      <c r="C253" s="162" t="n">
        <v>22.98</v>
      </c>
      <c r="D253" s="162" t="n">
        <v>0.121553</v>
      </c>
      <c r="E253" s="162" t="n"/>
    </row>
    <row r="254">
      <c r="B254" s="161" t="n">
        <v>10582</v>
      </c>
      <c r="C254" s="162" t="n">
        <v>23.07</v>
      </c>
      <c r="D254" s="162" t="n">
        <v>0.124136</v>
      </c>
      <c r="E254" s="162" t="n"/>
    </row>
    <row r="255">
      <c r="B255" s="161" t="n">
        <v>10583</v>
      </c>
      <c r="C255" s="162" t="n">
        <v>23.33</v>
      </c>
      <c r="D255" s="162" t="n">
        <v>0.133933</v>
      </c>
      <c r="E255" s="162" t="n"/>
    </row>
    <row r="256">
      <c r="B256" s="161" t="n">
        <v>10586</v>
      </c>
      <c r="C256" s="162" t="n">
        <v>23.54</v>
      </c>
      <c r="D256" s="162" t="n">
        <v>0.14145</v>
      </c>
      <c r="E256" s="162" t="n"/>
    </row>
    <row r="257">
      <c r="B257" s="161" t="n">
        <v>10588</v>
      </c>
      <c r="C257" s="162" t="n">
        <v>23.44</v>
      </c>
      <c r="D257" s="162" t="n">
        <v>0.135845</v>
      </c>
      <c r="E257" s="162" t="n"/>
    </row>
    <row r="258">
      <c r="B258" s="161" t="n">
        <v>10589</v>
      </c>
      <c r="C258" s="162" t="n">
        <v>23.64</v>
      </c>
      <c r="D258" s="162" t="n">
        <v>0.142964</v>
      </c>
      <c r="E258" s="162" t="n"/>
    </row>
    <row r="259">
      <c r="B259" s="161" t="n">
        <v>10590</v>
      </c>
      <c r="C259" s="162" t="n">
        <v>23.98</v>
      </c>
      <c r="D259" s="162" t="n">
        <v>0.155767</v>
      </c>
      <c r="E259" s="162" t="n"/>
    </row>
    <row r="260">
      <c r="B260" s="161" t="n">
        <v>10593</v>
      </c>
      <c r="C260" s="162" t="n">
        <v>24.35</v>
      </c>
      <c r="D260" s="162" t="n">
        <v>0.169515</v>
      </c>
      <c r="E260" s="162" t="n"/>
    </row>
    <row r="261">
      <c r="B261" s="161" t="n">
        <v>10595</v>
      </c>
      <c r="C261" s="162" t="n">
        <v>24.81</v>
      </c>
      <c r="D261" s="162" t="n">
        <v>0.186592</v>
      </c>
      <c r="E261" s="162" t="n"/>
    </row>
    <row r="262">
      <c r="B262" s="161" t="n">
        <v>10596</v>
      </c>
      <c r="C262" s="162" t="n">
        <v>24.86</v>
      </c>
      <c r="D262" s="162" t="n">
        <v>0.187003</v>
      </c>
      <c r="E262" s="162" t="n"/>
    </row>
    <row r="263">
      <c r="B263" s="161" t="n">
        <v>10597</v>
      </c>
      <c r="C263" s="162" t="n">
        <v>24.85</v>
      </c>
      <c r="D263" s="162" t="n">
        <v>0.185029</v>
      </c>
      <c r="E263" s="162" t="n"/>
    </row>
    <row r="264">
      <c r="B264" s="161" t="n">
        <v>10600</v>
      </c>
      <c r="C264" s="162" t="n">
        <v>24.25</v>
      </c>
      <c r="D264" s="162" t="n">
        <v>0.159187</v>
      </c>
      <c r="E264" s="162" t="n"/>
    </row>
    <row r="265">
      <c r="B265" s="161" t="n">
        <v>10601</v>
      </c>
      <c r="C265" s="162" t="n">
        <v>24.17</v>
      </c>
      <c r="D265" s="162" t="n">
        <v>0.154549</v>
      </c>
      <c r="E265" s="162" t="n"/>
    </row>
    <row r="266">
      <c r="B266" s="161" t="n">
        <v>10602</v>
      </c>
      <c r="C266" s="162" t="n">
        <v>24.54</v>
      </c>
      <c r="D266" s="162" t="n">
        <v>0.168308</v>
      </c>
      <c r="E266" s="162" t="n"/>
    </row>
    <row r="267">
      <c r="B267" s="161" t="n">
        <v>10603</v>
      </c>
      <c r="C267" s="162" t="n">
        <v>24.58</v>
      </c>
      <c r="D267" s="162" t="n">
        <v>0.168539</v>
      </c>
      <c r="E267" s="162" t="n"/>
    </row>
    <row r="268">
      <c r="B268" s="161" t="n">
        <v>10604</v>
      </c>
      <c r="C268" s="162" t="n">
        <v>24.54</v>
      </c>
      <c r="D268" s="162" t="n">
        <v>0.165589</v>
      </c>
      <c r="E268" s="162" t="n"/>
    </row>
    <row r="269">
      <c r="B269" s="161" t="n">
        <v>10607</v>
      </c>
      <c r="C269" s="162" t="n">
        <v>24.59</v>
      </c>
      <c r="D269" s="162" t="n">
        <v>0.166267</v>
      </c>
      <c r="E269" s="162" t="n"/>
    </row>
    <row r="270">
      <c r="B270" s="161" t="n">
        <v>10608</v>
      </c>
      <c r="C270" s="162" t="n">
        <v>24.23</v>
      </c>
      <c r="D270" s="162" t="n">
        <v>0.150238</v>
      </c>
      <c r="E270" s="162" t="n"/>
    </row>
    <row r="271">
      <c r="B271" s="161" t="n">
        <v>10609</v>
      </c>
      <c r="C271" s="162" t="n">
        <v>24.56</v>
      </c>
      <c r="D271" s="162" t="n">
        <v>0.162421</v>
      </c>
      <c r="E271" s="162" t="n"/>
    </row>
    <row r="272">
      <c r="B272" s="161" t="n">
        <v>10610</v>
      </c>
      <c r="C272" s="162" t="n">
        <v>24.69</v>
      </c>
      <c r="D272" s="162" t="n">
        <v>0.166405</v>
      </c>
      <c r="E272" s="162" t="n"/>
    </row>
    <row r="273">
      <c r="B273" s="161" t="n">
        <v>10611</v>
      </c>
      <c r="C273" s="162" t="n">
        <v>24.77</v>
      </c>
      <c r="D273" s="162" t="n">
        <v>0.16824</v>
      </c>
      <c r="E273" s="162" t="n"/>
    </row>
    <row r="274">
      <c r="B274" s="161" t="n">
        <v>10614</v>
      </c>
      <c r="C274" s="162" t="n">
        <v>24.86</v>
      </c>
      <c r="D274" s="162" t="n">
        <v>0.170472</v>
      </c>
      <c r="E274" s="162" t="n"/>
    </row>
    <row r="275">
      <c r="B275" s="161" t="n">
        <v>10615</v>
      </c>
      <c r="C275" s="162" t="n">
        <v>25.07</v>
      </c>
      <c r="D275" s="162" t="n">
        <v>0.177435</v>
      </c>
      <c r="E275" s="162" t="n"/>
    </row>
    <row r="276">
      <c r="B276" s="161" t="n">
        <v>10616</v>
      </c>
      <c r="C276" s="162" t="n">
        <v>25.22</v>
      </c>
      <c r="D276" s="162" t="n">
        <v>0.181975</v>
      </c>
      <c r="E276" s="162" t="n"/>
    </row>
    <row r="277">
      <c r="B277" s="161" t="n">
        <v>10617</v>
      </c>
      <c r="C277" s="162" t="n">
        <v>25.06</v>
      </c>
      <c r="D277" s="162" t="n">
        <v>0.174235</v>
      </c>
      <c r="E277" s="162" t="n"/>
    </row>
    <row r="278">
      <c r="B278" s="161" t="n">
        <v>10618</v>
      </c>
      <c r="C278" s="162" t="n">
        <v>25.48</v>
      </c>
      <c r="D278" s="162" t="n">
        <v>0.189341</v>
      </c>
      <c r="E278" s="162" t="n"/>
    </row>
    <row r="279">
      <c r="B279" s="161" t="n">
        <v>10621</v>
      </c>
      <c r="C279" s="162" t="n">
        <v>25.35</v>
      </c>
      <c r="D279" s="162" t="n">
        <v>0.182826</v>
      </c>
      <c r="E279" s="162" t="n"/>
    </row>
    <row r="280">
      <c r="B280" s="161" t="n">
        <v>10622</v>
      </c>
      <c r="C280" s="162" t="n">
        <v>25.36</v>
      </c>
      <c r="D280" s="162" t="n">
        <v>0.181812</v>
      </c>
      <c r="E280" s="162" t="n"/>
    </row>
    <row r="281">
      <c r="B281" s="161" t="n">
        <v>10623</v>
      </c>
      <c r="C281" s="162" t="n">
        <v>25.45</v>
      </c>
      <c r="D281" s="162" t="n">
        <v>0.184003</v>
      </c>
      <c r="E281" s="162" t="n"/>
    </row>
    <row r="282">
      <c r="B282" s="161" t="n">
        <v>10624</v>
      </c>
      <c r="C282" s="162" t="n">
        <v>25.74</v>
      </c>
      <c r="D282" s="162" t="n">
        <v>0.193904</v>
      </c>
      <c r="E282" s="162" t="n"/>
    </row>
    <row r="283">
      <c r="B283" s="161" t="n">
        <v>10625</v>
      </c>
      <c r="C283" s="162" t="n">
        <v>25.84</v>
      </c>
      <c r="D283" s="162" t="n">
        <v>0.196292</v>
      </c>
      <c r="E283" s="162" t="n"/>
    </row>
    <row r="284">
      <c r="B284" s="161" t="n">
        <v>10628</v>
      </c>
      <c r="C284" s="162" t="n">
        <v>25.64</v>
      </c>
      <c r="D284" s="162" t="n">
        <v>0.187082</v>
      </c>
      <c r="E284" s="162" t="n"/>
    </row>
    <row r="285">
      <c r="B285" s="161" t="n">
        <v>10629</v>
      </c>
      <c r="C285" s="162" t="n">
        <v>25.7</v>
      </c>
      <c r="D285" s="162" t="n">
        <v>0.187993</v>
      </c>
      <c r="E285" s="162" t="n"/>
    </row>
    <row r="286">
      <c r="B286" s="161" t="n">
        <v>10630</v>
      </c>
      <c r="C286" s="162" t="n">
        <v>25.49</v>
      </c>
      <c r="D286" s="162" t="n">
        <v>0.178345</v>
      </c>
      <c r="E286" s="162" t="n"/>
    </row>
    <row r="287">
      <c r="B287" s="161" t="n">
        <v>10631</v>
      </c>
      <c r="C287" s="162" t="n">
        <v>24.71</v>
      </c>
      <c r="D287" s="162" t="n">
        <v>0.145964</v>
      </c>
      <c r="E287" s="162" t="n"/>
    </row>
    <row r="288">
      <c r="B288" s="161" t="n">
        <v>10632</v>
      </c>
      <c r="C288" s="162" t="n">
        <v>24.44</v>
      </c>
      <c r="D288" s="162" t="n">
        <v>0.133763</v>
      </c>
      <c r="E288" s="162" t="n"/>
    </row>
    <row r="289">
      <c r="B289" s="161" t="n">
        <v>10635</v>
      </c>
      <c r="C289" s="162" t="n">
        <v>24.98</v>
      </c>
      <c r="D289" s="162" t="n">
        <v>0.154297</v>
      </c>
      <c r="E289" s="162" t="n"/>
    </row>
    <row r="290">
      <c r="B290" s="161" t="n">
        <v>10637</v>
      </c>
      <c r="C290" s="162" t="n">
        <v>24.95</v>
      </c>
      <c r="D290" s="162" t="n">
        <v>0.151816</v>
      </c>
      <c r="E290" s="162" t="n"/>
    </row>
    <row r="291">
      <c r="B291" s="161" t="n">
        <v>10638</v>
      </c>
      <c r="C291" s="162" t="n">
        <v>24.85</v>
      </c>
      <c r="D291" s="162" t="n">
        <v>0.146595</v>
      </c>
      <c r="E291" s="162" t="n"/>
    </row>
    <row r="292">
      <c r="B292" s="161" t="n">
        <v>10639</v>
      </c>
      <c r="C292" s="162" t="n">
        <v>24.35</v>
      </c>
      <c r="D292" s="162" t="n">
        <v>0.125198</v>
      </c>
      <c r="E292" s="162" t="n"/>
    </row>
    <row r="293">
      <c r="B293" s="161" t="n">
        <v>10642</v>
      </c>
      <c r="C293" s="162" t="n">
        <v>24.39</v>
      </c>
      <c r="D293" s="162" t="n">
        <v>0.125767</v>
      </c>
      <c r="E293" s="162" t="n"/>
    </row>
    <row r="294">
      <c r="B294" s="161" t="n">
        <v>10643</v>
      </c>
      <c r="C294" s="162" t="n">
        <v>24.38</v>
      </c>
      <c r="D294" s="162" t="n">
        <v>0.1243</v>
      </c>
      <c r="E294" s="162" t="n"/>
    </row>
    <row r="295">
      <c r="B295" s="161" t="n">
        <v>10644</v>
      </c>
      <c r="C295" s="162" t="n">
        <v>24.59</v>
      </c>
      <c r="D295" s="162" t="n">
        <v>0.131795</v>
      </c>
      <c r="E295" s="162" t="n"/>
    </row>
    <row r="296">
      <c r="B296" s="161" t="n">
        <v>10645</v>
      </c>
      <c r="C296" s="162" t="n">
        <v>24.86</v>
      </c>
      <c r="D296" s="162" t="n">
        <v>0.141644</v>
      </c>
      <c r="E296" s="162" t="n"/>
    </row>
    <row r="297">
      <c r="B297" s="161" t="n">
        <v>10649</v>
      </c>
      <c r="C297" s="162" t="n">
        <v>24.91</v>
      </c>
      <c r="D297" s="162" t="n">
        <v>0.142611</v>
      </c>
      <c r="E297" s="162" t="n"/>
    </row>
    <row r="298">
      <c r="B298" s="161" t="n">
        <v>10650</v>
      </c>
      <c r="C298" s="162" t="n">
        <v>24.95</v>
      </c>
      <c r="D298" s="162" t="n">
        <v>0.143132</v>
      </c>
      <c r="E298" s="162" t="n"/>
    </row>
    <row r="299">
      <c r="B299" s="161" t="n">
        <v>10651</v>
      </c>
      <c r="C299" s="162" t="n">
        <v>25.25</v>
      </c>
      <c r="D299" s="162" t="n">
        <v>0.153927</v>
      </c>
      <c r="E299" s="162" t="n"/>
    </row>
    <row r="300">
      <c r="B300" s="161" t="n">
        <v>10652</v>
      </c>
      <c r="C300" s="162" t="n">
        <v>25.59</v>
      </c>
      <c r="D300" s="162" t="n">
        <v>0.166061</v>
      </c>
      <c r="E300" s="162" t="n"/>
    </row>
    <row r="301">
      <c r="B301" s="161" t="n">
        <v>10653</v>
      </c>
      <c r="C301" s="162" t="n">
        <v>25.83</v>
      </c>
      <c r="D301" s="162" t="n">
        <v>0.174134</v>
      </c>
      <c r="E301" s="162" t="n"/>
    </row>
    <row r="302">
      <c r="B302" s="161" t="n">
        <v>10656</v>
      </c>
      <c r="C302" s="162" t="n">
        <v>25.49</v>
      </c>
      <c r="D302" s="162" t="n">
        <v>0.159721</v>
      </c>
      <c r="E302" s="162" t="n"/>
    </row>
    <row r="303">
      <c r="B303" s="161" t="n">
        <v>10657</v>
      </c>
      <c r="C303" s="162" t="n">
        <v>25.32</v>
      </c>
      <c r="D303" s="162" t="n">
        <v>0.151896</v>
      </c>
      <c r="E303" s="162" t="n"/>
    </row>
    <row r="304">
      <c r="B304" s="161" t="n">
        <v>10658</v>
      </c>
      <c r="C304" s="162" t="n">
        <v>24.92</v>
      </c>
      <c r="D304" s="162" t="n">
        <v>0.134853</v>
      </c>
      <c r="E304" s="162" t="n"/>
    </row>
    <row r="305">
      <c r="B305" s="161" t="n">
        <v>10659</v>
      </c>
      <c r="C305" s="162" t="n">
        <v>25.15</v>
      </c>
      <c r="D305" s="162" t="n">
        <v>0.142886</v>
      </c>
      <c r="E305" s="162" t="n"/>
    </row>
    <row r="306">
      <c r="B306" s="161" t="n">
        <v>10660</v>
      </c>
      <c r="C306" s="162" t="n">
        <v>25.31</v>
      </c>
      <c r="D306" s="162" t="n">
        <v>0.147992</v>
      </c>
      <c r="E306" s="162" t="n"/>
    </row>
    <row r="307">
      <c r="B307" s="161" t="n">
        <v>10663</v>
      </c>
      <c r="C307" s="162" t="n">
        <v>24.95</v>
      </c>
      <c r="D307" s="162" t="n">
        <v>0.132449</v>
      </c>
      <c r="E307" s="162" t="n"/>
    </row>
    <row r="308">
      <c r="B308" s="161" t="n">
        <v>10664</v>
      </c>
      <c r="C308" s="162" t="n">
        <v>24.97</v>
      </c>
      <c r="D308" s="162" t="n">
        <v>0.131967</v>
      </c>
      <c r="E308" s="162" t="n"/>
    </row>
    <row r="309">
      <c r="B309" s="161" t="n">
        <v>10665</v>
      </c>
      <c r="C309" s="162" t="n">
        <v>25.24</v>
      </c>
      <c r="D309" s="162" t="n">
        <v>0.141469</v>
      </c>
      <c r="E309" s="162" t="n"/>
    </row>
    <row r="310">
      <c r="B310" s="161" t="n">
        <v>10666</v>
      </c>
      <c r="C310" s="162" t="n">
        <v>25.73</v>
      </c>
      <c r="D310" s="162" t="n">
        <v>0.15936</v>
      </c>
      <c r="E310" s="162" t="n"/>
    </row>
    <row r="311">
      <c r="B311" s="161" t="n">
        <v>10667</v>
      </c>
      <c r="C311" s="162" t="n">
        <v>26.08</v>
      </c>
      <c r="D311" s="162" t="n">
        <v>0.171464</v>
      </c>
      <c r="E311" s="162" t="n"/>
    </row>
    <row r="312">
      <c r="B312" s="161" t="n">
        <v>10670</v>
      </c>
      <c r="C312" s="162" t="n">
        <v>26.04</v>
      </c>
      <c r="D312" s="162" t="n">
        <v>0.168457</v>
      </c>
      <c r="E312" s="162" t="n"/>
    </row>
    <row r="313">
      <c r="B313" s="161" t="n">
        <v>10671</v>
      </c>
      <c r="C313" s="162" t="n">
        <v>26.03</v>
      </c>
      <c r="D313" s="162" t="n">
        <v>0.166663</v>
      </c>
      <c r="E313" s="162" t="n"/>
    </row>
    <row r="314">
      <c r="B314" s="161" t="n">
        <v>10672</v>
      </c>
      <c r="C314" s="162" t="n">
        <v>26.02</v>
      </c>
      <c r="D314" s="162" t="n">
        <v>0.164914</v>
      </c>
      <c r="E314" s="162" t="n"/>
    </row>
    <row r="315">
      <c r="B315" s="161" t="n">
        <v>10673</v>
      </c>
      <c r="C315" s="162" t="n">
        <v>25.9</v>
      </c>
      <c r="D315" s="162" t="n">
        <v>0.158971</v>
      </c>
      <c r="E315" s="162" t="n"/>
    </row>
    <row r="316">
      <c r="B316" s="161" t="n">
        <v>10674</v>
      </c>
      <c r="C316" s="162" t="n">
        <v>25.55</v>
      </c>
      <c r="D316" s="162" t="n">
        <v>0.144065</v>
      </c>
      <c r="E316" s="162" t="n"/>
    </row>
    <row r="317">
      <c r="B317" s="161" t="n">
        <v>10677</v>
      </c>
      <c r="C317" s="162" t="n">
        <v>24.51</v>
      </c>
      <c r="D317" s="162" t="n">
        <v>0.101456</v>
      </c>
      <c r="E317" s="162" t="n"/>
    </row>
    <row r="318">
      <c r="B318" s="161" t="n">
        <v>10678</v>
      </c>
      <c r="C318" s="162" t="n">
        <v>24.35</v>
      </c>
      <c r="D318" s="162" t="n">
        <v>0.093848</v>
      </c>
      <c r="E318" s="162" t="n"/>
    </row>
    <row r="319">
      <c r="B319" s="161" t="n">
        <v>10679</v>
      </c>
      <c r="C319" s="162" t="n">
        <v>25.09</v>
      </c>
      <c r="D319" s="162" t="n">
        <v>0.122551</v>
      </c>
      <c r="E319" s="162" t="n"/>
    </row>
    <row r="320">
      <c r="B320" s="161" t="n">
        <v>10680</v>
      </c>
      <c r="C320" s="162" t="n">
        <v>25.53</v>
      </c>
      <c r="D320" s="162" t="n">
        <v>0.138549</v>
      </c>
      <c r="E320" s="162" t="n"/>
    </row>
    <row r="321">
      <c r="B321" s="161" t="n">
        <v>10684</v>
      </c>
      <c r="C321" s="162" t="n">
        <v>24.88</v>
      </c>
      <c r="D321" s="162" t="n">
        <v>0.111365</v>
      </c>
      <c r="E321" s="162" t="n"/>
    </row>
    <row r="322">
      <c r="B322" s="161" t="n">
        <v>10685</v>
      </c>
      <c r="C322" s="162" t="n">
        <v>25.17</v>
      </c>
      <c r="D322" s="162" t="n">
        <v>0.12142</v>
      </c>
      <c r="E322" s="162" t="n"/>
    </row>
    <row r="323">
      <c r="B323" s="161" t="n">
        <v>10686</v>
      </c>
      <c r="C323" s="162" t="n">
        <v>24.86</v>
      </c>
      <c r="D323" s="162" t="n">
        <v>0.10769</v>
      </c>
      <c r="E323" s="162" t="n"/>
    </row>
    <row r="324">
      <c r="B324" s="161" t="n">
        <v>10687</v>
      </c>
      <c r="C324" s="162" t="n">
        <v>25.3</v>
      </c>
      <c r="D324" s="162" t="n">
        <v>0.123835</v>
      </c>
      <c r="E324" s="162" t="n"/>
    </row>
    <row r="325">
      <c r="B325" s="161" t="n">
        <v>10688</v>
      </c>
      <c r="C325" s="162" t="n">
        <v>25.05</v>
      </c>
      <c r="D325" s="162" t="n">
        <v>0.112494</v>
      </c>
      <c r="E325" s="162" t="n"/>
    </row>
    <row r="326">
      <c r="B326" s="161" t="n">
        <v>10691</v>
      </c>
      <c r="C326" s="162" t="n">
        <v>24.83</v>
      </c>
      <c r="D326" s="162" t="n">
        <v>0.102237</v>
      </c>
      <c r="E326" s="162" t="n"/>
    </row>
    <row r="327">
      <c r="B327" s="161" t="n">
        <v>10692</v>
      </c>
      <c r="C327" s="162" t="n">
        <v>24.63</v>
      </c>
      <c r="D327" s="162" t="n">
        <v>0.092748</v>
      </c>
      <c r="E327" s="162" t="n"/>
    </row>
    <row r="328">
      <c r="B328" s="161" t="n">
        <v>10693</v>
      </c>
      <c r="C328" s="162" t="n">
        <v>24.78</v>
      </c>
      <c r="D328" s="162" t="n">
        <v>0.097438</v>
      </c>
      <c r="E328" s="162" t="n"/>
    </row>
    <row r="329">
      <c r="B329" s="161" t="n">
        <v>10694</v>
      </c>
      <c r="C329" s="162" t="n">
        <v>25.06</v>
      </c>
      <c r="D329" s="162" t="n">
        <v>0.107229</v>
      </c>
      <c r="E329" s="162" t="n"/>
    </row>
    <row r="330">
      <c r="B330" s="161" t="n">
        <v>10695</v>
      </c>
      <c r="C330" s="162" t="n">
        <v>25.15</v>
      </c>
      <c r="D330" s="162" t="n">
        <v>0.109347</v>
      </c>
      <c r="E330" s="162" t="n"/>
    </row>
    <row r="331">
      <c r="B331" s="161" t="n">
        <v>10698</v>
      </c>
      <c r="C331" s="162" t="n">
        <v>25</v>
      </c>
      <c r="D331" s="162" t="n">
        <v>0.101918</v>
      </c>
      <c r="E331" s="162" t="n"/>
    </row>
    <row r="332">
      <c r="B332" s="161" t="n">
        <v>10699</v>
      </c>
      <c r="C332" s="162" t="n">
        <v>25.06</v>
      </c>
      <c r="D332" s="162" t="n">
        <v>0.102903</v>
      </c>
      <c r="E332" s="162" t="n"/>
    </row>
    <row r="333">
      <c r="B333" s="161" t="n">
        <v>10700</v>
      </c>
      <c r="C333" s="162" t="n">
        <v>25.32</v>
      </c>
      <c r="D333" s="162" t="n">
        <v>0.111797</v>
      </c>
      <c r="E333" s="162" t="n"/>
    </row>
    <row r="334">
      <c r="B334" s="161" t="n">
        <v>10701</v>
      </c>
      <c r="C334" s="162" t="n">
        <v>25.43</v>
      </c>
      <c r="D334" s="162" t="n">
        <v>0.114728</v>
      </c>
      <c r="E334" s="162" t="n"/>
    </row>
    <row r="335">
      <c r="B335" s="161" t="n">
        <v>10702</v>
      </c>
      <c r="C335" s="162" t="n">
        <v>25.41</v>
      </c>
      <c r="D335" s="162" t="n">
        <v>0.11256</v>
      </c>
      <c r="E335" s="162" t="n"/>
    </row>
    <row r="336">
      <c r="B336" s="161" t="n">
        <v>10705</v>
      </c>
      <c r="C336" s="162" t="n">
        <v>25.7</v>
      </c>
      <c r="D336" s="162" t="n">
        <v>0.122429</v>
      </c>
      <c r="E336" s="162" t="n"/>
    </row>
    <row r="337">
      <c r="B337" s="161" t="n">
        <v>10706</v>
      </c>
      <c r="C337" s="162" t="n">
        <v>25.85</v>
      </c>
      <c r="D337" s="162" t="n">
        <v>0.126807</v>
      </c>
      <c r="E337" s="162" t="n"/>
    </row>
    <row r="338">
      <c r="B338" s="161" t="n">
        <v>10707</v>
      </c>
      <c r="C338" s="162" t="n">
        <v>25.75</v>
      </c>
      <c r="D338" s="162" t="n">
        <v>0.121556</v>
      </c>
      <c r="E338" s="162" t="n"/>
    </row>
    <row r="339">
      <c r="B339" s="161" t="n">
        <v>10708</v>
      </c>
      <c r="C339" s="162" t="n">
        <v>25.63</v>
      </c>
      <c r="D339" s="162" t="n">
        <v>0.115517</v>
      </c>
      <c r="E339" s="162" t="n"/>
    </row>
    <row r="340">
      <c r="B340" s="161" t="n">
        <v>10709</v>
      </c>
      <c r="C340" s="162" t="n">
        <v>25.58</v>
      </c>
      <c r="D340" s="162" t="n">
        <v>0.112225</v>
      </c>
      <c r="E340" s="162" t="n"/>
    </row>
    <row r="341">
      <c r="B341" s="161" t="n">
        <v>10712</v>
      </c>
      <c r="C341" s="162" t="n">
        <v>25.53</v>
      </c>
      <c r="D341" s="162" t="n">
        <v>0.108936</v>
      </c>
      <c r="E341" s="162" t="n"/>
    </row>
    <row r="342">
      <c r="B342" s="161" t="n">
        <v>10713</v>
      </c>
      <c r="C342" s="162" t="n">
        <v>25.94</v>
      </c>
      <c r="D342" s="162" t="n">
        <v>0.123342</v>
      </c>
      <c r="E342" s="162" t="n"/>
    </row>
    <row r="343">
      <c r="B343" s="161" t="n">
        <v>10714</v>
      </c>
      <c r="C343" s="162" t="n">
        <v>25.99</v>
      </c>
      <c r="D343" s="162" t="n">
        <v>0.123704</v>
      </c>
      <c r="E343" s="162" t="n"/>
    </row>
    <row r="344">
      <c r="B344" s="161" t="n">
        <v>10715</v>
      </c>
      <c r="C344" s="162" t="n">
        <v>26.11</v>
      </c>
      <c r="D344" s="162" t="n">
        <v>0.126755</v>
      </c>
      <c r="E344" s="162" t="n"/>
    </row>
    <row r="345">
      <c r="B345" s="161" t="n">
        <v>10716</v>
      </c>
      <c r="C345" s="162" t="n">
        <v>26.37</v>
      </c>
      <c r="D345" s="162" t="n">
        <v>0.134997</v>
      </c>
      <c r="E345" s="162" t="n"/>
    </row>
    <row r="346">
      <c r="B346" s="161" t="n">
        <v>10719</v>
      </c>
      <c r="C346" s="162" t="n">
        <v>26.32</v>
      </c>
      <c r="D346" s="162" t="n">
        <v>0.131469</v>
      </c>
      <c r="E346" s="162" t="n"/>
    </row>
    <row r="347">
      <c r="B347" s="161" t="n">
        <v>10720</v>
      </c>
      <c r="C347" s="162" t="n">
        <v>26.07</v>
      </c>
      <c r="D347" s="162" t="n">
        <v>0.120401</v>
      </c>
      <c r="E347" s="162" t="n"/>
    </row>
    <row r="348">
      <c r="B348" s="161" t="n">
        <v>10721</v>
      </c>
      <c r="C348" s="162" t="n">
        <v>26.18</v>
      </c>
      <c r="D348" s="162" t="n">
        <v>0.123057</v>
      </c>
      <c r="E348" s="162" t="n"/>
    </row>
    <row r="349">
      <c r="B349" s="161" t="n">
        <v>10722</v>
      </c>
      <c r="C349" s="162" t="n">
        <v>26.02</v>
      </c>
      <c r="D349" s="162" t="n">
        <v>0.115418</v>
      </c>
      <c r="E349" s="162" t="n"/>
    </row>
    <row r="350">
      <c r="B350" s="161" t="n">
        <v>10723</v>
      </c>
      <c r="C350" s="162" t="n">
        <v>26.34</v>
      </c>
      <c r="D350" s="162" t="n">
        <v>0.126085</v>
      </c>
      <c r="E350" s="162" t="n"/>
    </row>
    <row r="351">
      <c r="B351" s="161" t="n">
        <v>10726</v>
      </c>
      <c r="C351" s="162" t="n">
        <v>25.64</v>
      </c>
      <c r="D351" s="162" t="n">
        <v>0.09774099999999999</v>
      </c>
      <c r="E351" s="162" t="n"/>
    </row>
    <row r="352">
      <c r="B352" s="161" t="n">
        <v>10727</v>
      </c>
      <c r="C352" s="162" t="n">
        <v>25.95</v>
      </c>
      <c r="D352" s="162" t="n">
        <v>0.108309</v>
      </c>
      <c r="E352" s="162" t="n"/>
    </row>
    <row r="353">
      <c r="B353" s="161" t="n">
        <v>10728</v>
      </c>
      <c r="C353" s="162" t="n">
        <v>25.84</v>
      </c>
      <c r="D353" s="162" t="n">
        <v>0.102644</v>
      </c>
      <c r="E353" s="162" t="n"/>
    </row>
    <row r="354">
      <c r="B354" s="161" t="n">
        <v>10729</v>
      </c>
      <c r="C354" s="162" t="n">
        <v>25.97</v>
      </c>
      <c r="D354" s="162" t="n">
        <v>0.106259</v>
      </c>
      <c r="E354" s="162" t="n"/>
    </row>
    <row r="355">
      <c r="B355" s="161" t="n">
        <v>10730</v>
      </c>
      <c r="C355" s="162" t="n">
        <v>26.09</v>
      </c>
      <c r="D355" s="162" t="n">
        <v>0.109453</v>
      </c>
      <c r="E355" s="162" t="n"/>
    </row>
    <row r="356">
      <c r="B356" s="161" t="n">
        <v>10733</v>
      </c>
      <c r="C356" s="162" t="n">
        <v>25.39</v>
      </c>
      <c r="D356" s="162" t="n">
        <v>0.080983</v>
      </c>
      <c r="E356" s="162" t="n"/>
    </row>
    <row r="357">
      <c r="B357" s="161" t="n">
        <v>10734</v>
      </c>
      <c r="C357" s="162" t="n">
        <v>25.7</v>
      </c>
      <c r="D357" s="162" t="n">
        <v>0.091778</v>
      </c>
      <c r="E357" s="162" t="n"/>
    </row>
    <row r="358">
      <c r="B358" s="161" t="n">
        <v>10735</v>
      </c>
      <c r="C358" s="162" t="n">
        <v>24.76</v>
      </c>
      <c r="D358" s="162" t="n">
        <v>0.053359</v>
      </c>
      <c r="E358" s="162" t="n"/>
    </row>
    <row r="359">
      <c r="B359" s="161" t="n">
        <v>10736</v>
      </c>
      <c r="C359" s="162" t="n">
        <v>25.31</v>
      </c>
      <c r="D359" s="162" t="n">
        <v>0.074063</v>
      </c>
      <c r="E359" s="162" t="n"/>
    </row>
    <row r="360">
      <c r="B360" s="161" t="n">
        <v>10737</v>
      </c>
      <c r="C360" s="162" t="n">
        <v>25.12</v>
      </c>
      <c r="D360" s="162" t="n">
        <v>0.06535000000000001</v>
      </c>
      <c r="E360" s="162" t="n"/>
    </row>
    <row r="361">
      <c r="B361" s="161" t="n">
        <v>10740</v>
      </c>
      <c r="C361" s="162" t="n">
        <v>24.2</v>
      </c>
      <c r="D361" s="162" t="n">
        <v>0.027038</v>
      </c>
      <c r="E361" s="162" t="n"/>
    </row>
    <row r="362">
      <c r="B362" s="161" t="n">
        <v>10741</v>
      </c>
      <c r="C362" s="162" t="n">
        <v>24.59</v>
      </c>
      <c r="D362" s="162" t="n">
        <v>0.041892</v>
      </c>
      <c r="E362" s="162" t="n"/>
    </row>
    <row r="363">
      <c r="B363" s="161" t="n">
        <v>10742</v>
      </c>
      <c r="C363" s="162" t="n">
        <v>24.62</v>
      </c>
      <c r="D363" s="162" t="n">
        <v>0.041984</v>
      </c>
      <c r="E363" s="162" t="n"/>
    </row>
    <row r="364">
      <c r="B364" s="161" t="n">
        <v>10744</v>
      </c>
      <c r="C364" s="162" t="n">
        <v>24.83</v>
      </c>
      <c r="D364" s="162" t="n">
        <v>0.049296</v>
      </c>
      <c r="E364" s="162" t="n"/>
    </row>
    <row r="365">
      <c r="B365" s="161" t="n">
        <v>10747</v>
      </c>
      <c r="C365" s="162" t="n">
        <v>25.27</v>
      </c>
      <c r="D365" s="162" t="n">
        <v>0.065598</v>
      </c>
      <c r="E365" s="162" t="n"/>
    </row>
    <row r="366">
      <c r="B366" s="161" t="n">
        <v>10748</v>
      </c>
      <c r="C366" s="162" t="n">
        <v>25.64</v>
      </c>
      <c r="D366" s="162" t="n">
        <v>0.078759</v>
      </c>
      <c r="E366" s="162" t="n"/>
    </row>
    <row r="367">
      <c r="B367" s="161" t="n">
        <v>10749</v>
      </c>
      <c r="C367" s="162" t="n">
        <v>25.59</v>
      </c>
      <c r="D367" s="162" t="n">
        <v>0.075516</v>
      </c>
      <c r="E367" s="162" t="n"/>
    </row>
    <row r="368">
      <c r="B368" s="161" t="n">
        <v>10750</v>
      </c>
      <c r="C368" s="162" t="n">
        <v>25.64</v>
      </c>
      <c r="D368" s="162" t="n">
        <v>0.076199</v>
      </c>
      <c r="E368" s="162" t="n"/>
    </row>
    <row r="369">
      <c r="B369" s="161" t="n">
        <v>10751</v>
      </c>
      <c r="C369" s="162" t="n">
        <v>25.53</v>
      </c>
      <c r="D369" s="162" t="n">
        <v>0.07066</v>
      </c>
      <c r="E369" s="162" t="n"/>
    </row>
    <row r="370">
      <c r="B370" s="161" t="n">
        <v>10754</v>
      </c>
      <c r="C370" s="162" t="n">
        <v>25.27</v>
      </c>
      <c r="D370" s="162" t="n">
        <v>0.059269</v>
      </c>
      <c r="E370" s="162" t="n"/>
    </row>
    <row r="371">
      <c r="B371" s="161" t="n">
        <v>10755</v>
      </c>
      <c r="C371" s="162" t="n">
        <v>25.43</v>
      </c>
      <c r="D371" s="162" t="n">
        <v>0.064445</v>
      </c>
      <c r="E371" s="162" t="n"/>
    </row>
    <row r="372">
      <c r="B372" s="161" t="n">
        <v>10756</v>
      </c>
      <c r="C372" s="162" t="n">
        <v>25.45</v>
      </c>
      <c r="D372" s="162" t="n">
        <v>0.06408899999999999</v>
      </c>
      <c r="E372" s="162" t="n"/>
    </row>
    <row r="373">
      <c r="B373" s="161" t="n">
        <v>10757</v>
      </c>
      <c r="C373" s="162" t="n">
        <v>25.84</v>
      </c>
      <c r="D373" s="162" t="n">
        <v>0.078079</v>
      </c>
      <c r="E373" s="162" t="n"/>
    </row>
    <row r="374">
      <c r="B374" s="161" t="n">
        <v>10758</v>
      </c>
      <c r="C374" s="162" t="n">
        <v>25.93</v>
      </c>
      <c r="D374" s="162" t="n">
        <v>0.080387</v>
      </c>
      <c r="E374" s="162" t="n"/>
    </row>
    <row r="375">
      <c r="B375" s="161" t="n">
        <v>10761</v>
      </c>
      <c r="C375" s="162" t="n">
        <v>26.41</v>
      </c>
      <c r="D375" s="162" t="n">
        <v>0.09747</v>
      </c>
      <c r="E375" s="162" t="n"/>
    </row>
    <row r="376">
      <c r="B376" s="161" t="n">
        <v>10762</v>
      </c>
      <c r="C376" s="162" t="n">
        <v>26.42</v>
      </c>
      <c r="D376" s="162" t="n">
        <v>0.096622</v>
      </c>
      <c r="E376" s="162" t="n"/>
    </row>
    <row r="377">
      <c r="B377" s="161" t="n">
        <v>10763</v>
      </c>
      <c r="C377" s="162" t="n">
        <v>26.32</v>
      </c>
      <c r="D377" s="162" t="n">
        <v>0.09163399999999999</v>
      </c>
      <c r="E377" s="162" t="n"/>
    </row>
    <row r="378">
      <c r="B378" s="161" t="n">
        <v>10764</v>
      </c>
      <c r="C378" s="162" t="n">
        <v>26.47</v>
      </c>
      <c r="D378" s="162" t="n">
        <v>0.096097</v>
      </c>
      <c r="E378" s="162" t="n"/>
    </row>
    <row r="379">
      <c r="B379" s="161" t="n">
        <v>10765</v>
      </c>
      <c r="C379" s="162" t="n">
        <v>26.62</v>
      </c>
      <c r="D379" s="162" t="n">
        <v>0.100553</v>
      </c>
      <c r="E379" s="162" t="n"/>
    </row>
    <row r="380">
      <c r="B380" s="161" t="n">
        <v>10768</v>
      </c>
      <c r="C380" s="162" t="n">
        <v>26.62</v>
      </c>
      <c r="D380" s="162" t="n">
        <v>0.09938</v>
      </c>
      <c r="E380" s="162" t="n"/>
    </row>
    <row r="381">
      <c r="B381" s="161" t="n">
        <v>10769</v>
      </c>
      <c r="C381" s="162" t="n">
        <v>26.9</v>
      </c>
      <c r="D381" s="162" t="n">
        <v>0.108635</v>
      </c>
      <c r="E381" s="162" t="n"/>
    </row>
    <row r="382">
      <c r="B382" s="161" t="n">
        <v>10770</v>
      </c>
      <c r="C382" s="162" t="n">
        <v>27.06</v>
      </c>
      <c r="D382" s="162" t="n">
        <v>0.113298</v>
      </c>
      <c r="E382" s="162" t="n"/>
    </row>
    <row r="383">
      <c r="B383" s="161" t="n">
        <v>10771</v>
      </c>
      <c r="C383" s="162" t="n">
        <v>27.11</v>
      </c>
      <c r="D383" s="162" t="n">
        <v>0.113899</v>
      </c>
      <c r="E383" s="162" t="n"/>
    </row>
    <row r="384">
      <c r="B384" s="161" t="n">
        <v>10772</v>
      </c>
      <c r="C384" s="162" t="n">
        <v>27.41</v>
      </c>
      <c r="D384" s="162" t="n">
        <v>0.123564</v>
      </c>
      <c r="E384" s="162" t="n"/>
    </row>
    <row r="385">
      <c r="B385" s="161" t="n">
        <v>10775</v>
      </c>
      <c r="C385" s="162" t="n">
        <v>27.77</v>
      </c>
      <c r="D385" s="162" t="n">
        <v>0.135233</v>
      </c>
      <c r="E385" s="162" t="n"/>
    </row>
    <row r="386">
      <c r="B386" s="161" t="n">
        <v>10776</v>
      </c>
      <c r="C386" s="162" t="n">
        <v>28.06</v>
      </c>
      <c r="D386" s="162" t="n">
        <v>0.1442</v>
      </c>
      <c r="E386" s="162" t="n"/>
    </row>
    <row r="387">
      <c r="B387" s="161" t="n">
        <v>10777</v>
      </c>
      <c r="C387" s="162" t="n">
        <v>28.18</v>
      </c>
      <c r="D387" s="162" t="n">
        <v>0.147019</v>
      </c>
      <c r="E387" s="162" t="n"/>
    </row>
    <row r="388">
      <c r="B388" s="161" t="n">
        <v>10779</v>
      </c>
      <c r="C388" s="162" t="n">
        <v>28.32</v>
      </c>
      <c r="D388" s="162" t="n">
        <v>0.150501</v>
      </c>
      <c r="E388" s="162" t="n"/>
    </row>
    <row r="389">
      <c r="B389" s="161" t="n">
        <v>10782</v>
      </c>
      <c r="C389" s="162" t="n">
        <v>28.37</v>
      </c>
      <c r="D389" s="162" t="n">
        <v>0.150821</v>
      </c>
      <c r="E389" s="162" t="n"/>
    </row>
    <row r="390">
      <c r="B390" s="161" t="n">
        <v>10783</v>
      </c>
      <c r="C390" s="162" t="n">
        <v>28.28</v>
      </c>
      <c r="D390" s="162" t="n">
        <v>0.146189</v>
      </c>
      <c r="E390" s="162" t="n"/>
    </row>
    <row r="391">
      <c r="B391" s="161" t="n">
        <v>10784</v>
      </c>
      <c r="C391" s="162" t="n">
        <v>28.2</v>
      </c>
      <c r="D391" s="162" t="n">
        <v>0.141921</v>
      </c>
      <c r="E391" s="162" t="n"/>
    </row>
    <row r="392">
      <c r="B392" s="161" t="n">
        <v>10785</v>
      </c>
      <c r="C392" s="162" t="n">
        <v>28.26</v>
      </c>
      <c r="D392" s="162" t="n">
        <v>0.142609</v>
      </c>
      <c r="E392" s="162" t="n"/>
    </row>
    <row r="393">
      <c r="B393" s="161" t="n">
        <v>10786</v>
      </c>
      <c r="C393" s="162" t="n">
        <v>28.57</v>
      </c>
      <c r="D393" s="162" t="n">
        <v>0.152049</v>
      </c>
      <c r="E393" s="162" t="n"/>
    </row>
    <row r="394">
      <c r="B394" s="161" t="n">
        <v>10789</v>
      </c>
      <c r="C394" s="162" t="n">
        <v>28.45</v>
      </c>
      <c r="D394" s="162" t="n">
        <v>0.14641</v>
      </c>
      <c r="E394" s="162" t="n"/>
    </row>
    <row r="395">
      <c r="B395" s="161" t="n">
        <v>10790</v>
      </c>
      <c r="C395" s="162" t="n">
        <v>28.65</v>
      </c>
      <c r="D395" s="162" t="n">
        <v>0.151944</v>
      </c>
      <c r="E395" s="162" t="n"/>
    </row>
    <row r="396">
      <c r="B396" s="161" t="n">
        <v>10791</v>
      </c>
      <c r="C396" s="162" t="n">
        <v>28.72</v>
      </c>
      <c r="D396" s="162" t="n">
        <v>0.152898</v>
      </c>
      <c r="E396" s="162" t="n"/>
    </row>
    <row r="397">
      <c r="B397" s="161" t="n">
        <v>10792</v>
      </c>
      <c r="C397" s="162" t="n">
        <v>28.66</v>
      </c>
      <c r="D397" s="162" t="n">
        <v>0.14928</v>
      </c>
      <c r="E397" s="162" t="n"/>
    </row>
    <row r="398">
      <c r="B398" s="161" t="n">
        <v>10793</v>
      </c>
      <c r="C398" s="162" t="n">
        <v>28.76</v>
      </c>
      <c r="D398" s="162" t="n">
        <v>0.151221</v>
      </c>
      <c r="E398" s="162" t="n"/>
    </row>
    <row r="399">
      <c r="B399" s="161" t="n">
        <v>10796</v>
      </c>
      <c r="C399" s="162" t="n">
        <v>28.43</v>
      </c>
      <c r="D399" s="162" t="n">
        <v>0.138252</v>
      </c>
      <c r="E399" s="162" t="n"/>
    </row>
    <row r="400">
      <c r="B400" s="161" t="n">
        <v>10797</v>
      </c>
      <c r="C400" s="162" t="n">
        <v>28.83</v>
      </c>
      <c r="D400" s="162" t="n">
        <v>0.150696</v>
      </c>
      <c r="E400" s="162" t="n"/>
    </row>
    <row r="401">
      <c r="B401" s="161" t="n">
        <v>10798</v>
      </c>
      <c r="C401" s="162" t="n">
        <v>28.64</v>
      </c>
      <c r="D401" s="162" t="n">
        <v>0.142583</v>
      </c>
      <c r="E401" s="162" t="n"/>
    </row>
    <row r="402">
      <c r="B402" s="161" t="n">
        <v>10799</v>
      </c>
      <c r="C402" s="162" t="n">
        <v>28.77</v>
      </c>
      <c r="D402" s="162" t="n">
        <v>0.145601</v>
      </c>
      <c r="E402" s="162" t="n"/>
    </row>
    <row r="403">
      <c r="B403" s="161" t="n">
        <v>10800</v>
      </c>
      <c r="C403" s="162" t="n">
        <v>28.66</v>
      </c>
      <c r="D403" s="162" t="n">
        <v>0.140275</v>
      </c>
      <c r="E403" s="162" t="n"/>
    </row>
    <row r="404">
      <c r="B404" s="161" t="n">
        <v>10803</v>
      </c>
      <c r="C404" s="162" t="n">
        <v>28.18</v>
      </c>
      <c r="D404" s="162" t="n">
        <v>0.121967</v>
      </c>
      <c r="E404" s="162" t="n"/>
    </row>
    <row r="405">
      <c r="B405" s="161" t="n">
        <v>10804</v>
      </c>
      <c r="C405" s="162" t="n">
        <v>28.5</v>
      </c>
      <c r="D405" s="162" t="n">
        <v>0.131793</v>
      </c>
      <c r="E405" s="162" t="n"/>
    </row>
    <row r="406">
      <c r="B406" s="161" t="n">
        <v>10805</v>
      </c>
      <c r="C406" s="162" t="n">
        <v>28.88</v>
      </c>
      <c r="D406" s="162" t="n">
        <v>0.143544</v>
      </c>
      <c r="E406" s="162" t="n"/>
    </row>
    <row r="407">
      <c r="B407" s="161" t="n">
        <v>10806</v>
      </c>
      <c r="C407" s="162" t="n">
        <v>29.08</v>
      </c>
      <c r="D407" s="162" t="n">
        <v>0.148933</v>
      </c>
      <c r="E407" s="162" t="n"/>
    </row>
    <row r="408">
      <c r="B408" s="161" t="n">
        <v>10807</v>
      </c>
      <c r="C408" s="162" t="n">
        <v>29.56</v>
      </c>
      <c r="D408" s="162" t="n">
        <v>0.163728</v>
      </c>
      <c r="E408" s="162" t="n"/>
    </row>
    <row r="409">
      <c r="B409" s="161" t="n">
        <v>10810</v>
      </c>
      <c r="C409" s="162" t="n">
        <v>29.54</v>
      </c>
      <c r="D409" s="162" t="n">
        <v>0.161494</v>
      </c>
      <c r="E409" s="162" t="n"/>
    </row>
    <row r="410">
      <c r="B410" s="161" t="n">
        <v>10811</v>
      </c>
      <c r="C410" s="162" t="n">
        <v>29.43</v>
      </c>
      <c r="D410" s="162" t="n">
        <v>0.156245</v>
      </c>
      <c r="E410" s="162" t="n"/>
    </row>
    <row r="411">
      <c r="B411" s="161" t="n">
        <v>10812</v>
      </c>
      <c r="C411" s="162" t="n">
        <v>29.13</v>
      </c>
      <c r="D411" s="162" t="n">
        <v>0.144552</v>
      </c>
      <c r="E411" s="162" t="n"/>
    </row>
    <row r="412">
      <c r="B412" s="161" t="n">
        <v>10813</v>
      </c>
      <c r="C412" s="162" t="n">
        <v>29.47</v>
      </c>
      <c r="D412" s="162" t="n">
        <v>0.154667</v>
      </c>
      <c r="E412" s="162" t="n"/>
    </row>
    <row r="413">
      <c r="B413" s="161" t="n">
        <v>10814</v>
      </c>
      <c r="C413" s="162" t="n">
        <v>28.38</v>
      </c>
      <c r="D413" s="162" t="n">
        <v>0.115679</v>
      </c>
      <c r="E413" s="162" t="n"/>
    </row>
    <row r="414">
      <c r="B414" s="161" t="n">
        <v>10817</v>
      </c>
      <c r="C414" s="162" t="n">
        <v>29.27</v>
      </c>
      <c r="D414" s="162" t="n">
        <v>0.145111</v>
      </c>
      <c r="E414" s="162" t="n"/>
    </row>
    <row r="415">
      <c r="B415" s="161" t="n">
        <v>10818</v>
      </c>
      <c r="C415" s="162" t="n">
        <v>29.53</v>
      </c>
      <c r="D415" s="162" t="n">
        <v>0.152466</v>
      </c>
      <c r="E415" s="162" t="n"/>
    </row>
    <row r="416">
      <c r="B416" s="161" t="n">
        <v>10819</v>
      </c>
      <c r="C416" s="162" t="n">
        <v>29.62</v>
      </c>
      <c r="D416" s="162" t="n">
        <v>0.15399</v>
      </c>
      <c r="E416" s="162" t="n"/>
    </row>
    <row r="417">
      <c r="B417" s="161" t="n">
        <v>10820</v>
      </c>
      <c r="C417" s="162" t="n">
        <v>29.67</v>
      </c>
      <c r="D417" s="162" t="n">
        <v>0.154099</v>
      </c>
      <c r="E417" s="162" t="n"/>
    </row>
    <row r="418">
      <c r="B418" s="161" t="n">
        <v>10821</v>
      </c>
      <c r="C418" s="162" t="n">
        <v>30.22</v>
      </c>
      <c r="D418" s="162" t="n">
        <v>0.170852</v>
      </c>
      <c r="E418" s="162" t="n"/>
    </row>
    <row r="419">
      <c r="B419" s="161" t="n">
        <v>10824</v>
      </c>
      <c r="C419" s="162" t="n">
        <v>30.5</v>
      </c>
      <c r="D419" s="162" t="n">
        <v>0.17836</v>
      </c>
      <c r="E419" s="162" t="n"/>
    </row>
    <row r="420">
      <c r="B420" s="161" t="n">
        <v>10825</v>
      </c>
      <c r="C420" s="162" t="n">
        <v>30.68</v>
      </c>
      <c r="D420" s="162" t="n">
        <v>0.182483</v>
      </c>
      <c r="E420" s="162" t="n"/>
    </row>
    <row r="421">
      <c r="B421" s="161" t="n">
        <v>10826</v>
      </c>
      <c r="C421" s="162" t="n">
        <v>30.55</v>
      </c>
      <c r="D421" s="162" t="n">
        <v>0.176563</v>
      </c>
      <c r="E421" s="162" t="n"/>
    </row>
    <row r="422">
      <c r="B422" s="161" t="n">
        <v>10827</v>
      </c>
      <c r="C422" s="162" t="n">
        <v>30.79</v>
      </c>
      <c r="D422" s="162" t="n">
        <v>0.182664</v>
      </c>
      <c r="E422" s="162" t="n"/>
    </row>
    <row r="423">
      <c r="B423" s="161" t="n">
        <v>10828</v>
      </c>
      <c r="C423" s="162" t="n">
        <v>31.09</v>
      </c>
      <c r="D423" s="162" t="n">
        <v>0.190637</v>
      </c>
      <c r="E423" s="162" t="n"/>
    </row>
    <row r="424">
      <c r="B424" s="161" t="n">
        <v>10831</v>
      </c>
      <c r="C424" s="162" t="n">
        <v>31.07</v>
      </c>
      <c r="D424" s="162" t="n">
        <v>0.188327</v>
      </c>
      <c r="E424" s="162" t="n"/>
    </row>
    <row r="425">
      <c r="B425" s="161" t="n">
        <v>10832</v>
      </c>
      <c r="C425" s="162" t="n">
        <v>31.05</v>
      </c>
      <c r="D425" s="162" t="n">
        <v>0.186002</v>
      </c>
      <c r="E425" s="162" t="n"/>
    </row>
    <row r="426">
      <c r="B426" s="161" t="n">
        <v>10833</v>
      </c>
      <c r="C426" s="162" t="n">
        <v>30.99</v>
      </c>
      <c r="D426" s="162" t="n">
        <v>0.182432</v>
      </c>
      <c r="E426" s="162" t="n"/>
    </row>
    <row r="427">
      <c r="B427" s="161" t="n">
        <v>10834</v>
      </c>
      <c r="C427" s="162" t="n">
        <v>31.29</v>
      </c>
      <c r="D427" s="162" t="n">
        <v>0.190431</v>
      </c>
      <c r="E427" s="162" t="n"/>
    </row>
    <row r="428">
      <c r="B428" s="161" t="n">
        <v>10835</v>
      </c>
      <c r="C428" s="162" t="n">
        <v>31.71</v>
      </c>
      <c r="D428" s="162" t="n">
        <v>0.202065</v>
      </c>
      <c r="E428" s="162" t="n"/>
    </row>
    <row r="429">
      <c r="B429" s="161" t="n">
        <v>10839</v>
      </c>
      <c r="C429" s="162" t="n">
        <v>31.82</v>
      </c>
      <c r="D429" s="162" t="n">
        <v>0.20381</v>
      </c>
      <c r="E429" s="162" t="n"/>
    </row>
    <row r="430">
      <c r="B430" s="161" t="n">
        <v>10840</v>
      </c>
      <c r="C430" s="162" t="n">
        <v>31.72</v>
      </c>
      <c r="D430" s="162" t="n">
        <v>0.198989</v>
      </c>
      <c r="E430" s="162" t="n"/>
    </row>
    <row r="431">
      <c r="B431" s="161" t="n">
        <v>10841</v>
      </c>
      <c r="C431" s="162" t="n">
        <v>31.02</v>
      </c>
      <c r="D431" s="162" t="n">
        <v>0.175204</v>
      </c>
      <c r="E431" s="162" t="n"/>
    </row>
    <row r="432">
      <c r="B432" s="161" t="n">
        <v>10842</v>
      </c>
      <c r="C432" s="162" t="n">
        <v>31.83</v>
      </c>
      <c r="D432" s="162" t="n">
        <v>0.199357</v>
      </c>
      <c r="E432" s="162" t="n"/>
    </row>
    <row r="433">
      <c r="B433" s="161" t="n">
        <v>10845</v>
      </c>
      <c r="C433" s="162" t="n">
        <v>31.67</v>
      </c>
      <c r="D433" s="162" t="n">
        <v>0.192766</v>
      </c>
      <c r="E433" s="162" t="n"/>
    </row>
    <row r="434">
      <c r="B434" s="161" t="n">
        <v>10846</v>
      </c>
      <c r="C434" s="162" t="n">
        <v>31.1</v>
      </c>
      <c r="D434" s="162" t="n">
        <v>0.173097</v>
      </c>
      <c r="E434" s="162" t="n"/>
    </row>
    <row r="435">
      <c r="B435" s="161" t="n">
        <v>10847</v>
      </c>
      <c r="C435" s="162" t="n">
        <v>31.53</v>
      </c>
      <c r="D435" s="162" t="n">
        <v>0.185298</v>
      </c>
      <c r="E435" s="162" t="n"/>
    </row>
    <row r="436">
      <c r="B436" s="161" t="n">
        <v>10848</v>
      </c>
      <c r="C436" s="162" t="n">
        <v>31.17</v>
      </c>
      <c r="D436" s="162" t="n">
        <v>0.17239</v>
      </c>
      <c r="E436" s="162" t="n"/>
    </row>
    <row r="437">
      <c r="B437" s="161" t="n">
        <v>10849</v>
      </c>
      <c r="C437" s="162" t="n">
        <v>31.38</v>
      </c>
      <c r="D437" s="162" t="n">
        <v>0.177661</v>
      </c>
      <c r="E437" s="162" t="n"/>
    </row>
    <row r="438">
      <c r="B438" s="161" t="n">
        <v>10852</v>
      </c>
      <c r="C438" s="162" t="n">
        <v>31.86</v>
      </c>
      <c r="D438" s="162" t="n">
        <v>0.19133</v>
      </c>
      <c r="E438" s="162" t="n"/>
    </row>
    <row r="439">
      <c r="B439" s="161" t="n">
        <v>10853</v>
      </c>
      <c r="C439" s="162" t="n">
        <v>31.6</v>
      </c>
      <c r="D439" s="162" t="n">
        <v>0.181729</v>
      </c>
      <c r="E439" s="162" t="n"/>
    </row>
    <row r="440">
      <c r="B440" s="161" t="n">
        <v>10854</v>
      </c>
      <c r="C440" s="162" t="n">
        <v>31.68</v>
      </c>
      <c r="D440" s="162" t="n">
        <v>0.182854</v>
      </c>
      <c r="E440" s="162" t="n"/>
    </row>
    <row r="441">
      <c r="B441" s="161" t="n">
        <v>10855</v>
      </c>
      <c r="C441" s="162" t="n">
        <v>31.73</v>
      </c>
      <c r="D441" s="162" t="n">
        <v>0.182939</v>
      </c>
      <c r="E441" s="162" t="n"/>
    </row>
    <row r="442">
      <c r="B442" s="161" t="n">
        <v>10856</v>
      </c>
      <c r="C442" s="162" t="n">
        <v>31.39</v>
      </c>
      <c r="D442" s="162" t="n">
        <v>0.170751</v>
      </c>
      <c r="E442" s="162" t="n"/>
    </row>
    <row r="443">
      <c r="B443" s="161" t="n">
        <v>10859</v>
      </c>
      <c r="C443" s="162" t="n">
        <v>31.38</v>
      </c>
      <c r="D443" s="162" t="n">
        <v>0.169003</v>
      </c>
      <c r="E443" s="162" t="n"/>
    </row>
    <row r="444">
      <c r="B444" s="161" t="n">
        <v>10860</v>
      </c>
      <c r="C444" s="162" t="n">
        <v>30.8</v>
      </c>
      <c r="D444" s="162" t="n">
        <v>0.14886</v>
      </c>
      <c r="E444" s="162" t="n"/>
    </row>
    <row r="445">
      <c r="B445" s="161" t="n">
        <v>10861</v>
      </c>
      <c r="C445" s="162" t="n">
        <v>30.85</v>
      </c>
      <c r="D445" s="162" t="n">
        <v>0.148884</v>
      </c>
      <c r="E445" s="162" t="n"/>
    </row>
    <row r="446">
      <c r="B446" s="161" t="n">
        <v>10862</v>
      </c>
      <c r="C446" s="162" t="n">
        <v>31.13</v>
      </c>
      <c r="D446" s="162" t="n">
        <v>0.156261</v>
      </c>
      <c r="E446" s="162" t="n"/>
    </row>
    <row r="447">
      <c r="B447" s="161" t="n">
        <v>10863</v>
      </c>
      <c r="C447" s="162" t="n">
        <v>30.27</v>
      </c>
      <c r="D447" s="162" t="n">
        <v>0.126833</v>
      </c>
      <c r="E447" s="162" t="n"/>
    </row>
    <row r="448">
      <c r="B448" s="161" t="n">
        <v>10866</v>
      </c>
      <c r="C448" s="162" t="n">
        <v>30.16</v>
      </c>
      <c r="D448" s="162" t="n">
        <v>0.121761</v>
      </c>
      <c r="E448" s="162" t="n"/>
    </row>
    <row r="449">
      <c r="B449" s="161" t="n">
        <v>10867</v>
      </c>
      <c r="C449" s="162" t="n">
        <v>29.98</v>
      </c>
      <c r="D449" s="162" t="n">
        <v>0.114372</v>
      </c>
      <c r="E449" s="162" t="n"/>
    </row>
    <row r="450">
      <c r="B450" s="161" t="n">
        <v>10868</v>
      </c>
      <c r="C450" s="162" t="n">
        <v>30.2</v>
      </c>
      <c r="D450" s="162" t="n">
        <v>0.12025</v>
      </c>
      <c r="E450" s="162" t="n"/>
    </row>
    <row r="451">
      <c r="B451" s="161" t="n">
        <v>10869</v>
      </c>
      <c r="C451" s="162" t="n">
        <v>28.95</v>
      </c>
      <c r="D451" s="162" t="n">
        <v>0.076764</v>
      </c>
      <c r="E451" s="162" t="n"/>
    </row>
    <row r="452">
      <c r="B452" s="161" t="n">
        <v>10870</v>
      </c>
      <c r="C452" s="162" t="n">
        <v>28.65</v>
      </c>
      <c r="D452" s="162" t="n">
        <v>0.065238</v>
      </c>
      <c r="E452" s="162" t="n"/>
    </row>
    <row r="453">
      <c r="B453" s="161" t="n">
        <v>10873</v>
      </c>
      <c r="C453" s="162" t="n">
        <v>30.44</v>
      </c>
      <c r="D453" s="162" t="n">
        <v>0.124453</v>
      </c>
      <c r="E453" s="162" t="n"/>
    </row>
    <row r="454">
      <c r="B454" s="161" t="n">
        <v>10874</v>
      </c>
      <c r="C454" s="162" t="n">
        <v>30.34</v>
      </c>
      <c r="D454" s="162" t="n">
        <v>0.119811</v>
      </c>
      <c r="E454" s="162" t="n"/>
    </row>
    <row r="455">
      <c r="B455" s="161" t="n">
        <v>10875</v>
      </c>
      <c r="C455" s="162" t="n">
        <v>30.27</v>
      </c>
      <c r="D455" s="162" t="n">
        <v>0.116213</v>
      </c>
      <c r="E455" s="162" t="n"/>
    </row>
    <row r="456">
      <c r="B456" s="161" t="n">
        <v>10876</v>
      </c>
      <c r="C456" s="162" t="n">
        <v>30.81</v>
      </c>
      <c r="D456" s="162" t="n">
        <v>0.132547</v>
      </c>
      <c r="E456" s="162" t="n"/>
    </row>
    <row r="457">
      <c r="B457" s="161" t="n">
        <v>10877</v>
      </c>
      <c r="C457" s="162" t="n">
        <v>30.76</v>
      </c>
      <c r="D457" s="162" t="n">
        <v>0.129567</v>
      </c>
      <c r="E457" s="162" t="n"/>
    </row>
    <row r="458">
      <c r="B458" s="161" t="n">
        <v>10880</v>
      </c>
      <c r="C458" s="162" t="n">
        <v>30.55</v>
      </c>
      <c r="D458" s="162" t="n">
        <v>0.121439</v>
      </c>
      <c r="E458" s="162" t="n"/>
    </row>
    <row r="459">
      <c r="B459" s="161" t="n">
        <v>10881</v>
      </c>
      <c r="C459" s="162" t="n">
        <v>30.3</v>
      </c>
      <c r="D459" s="162" t="n">
        <v>0.112055</v>
      </c>
      <c r="E459" s="162" t="n"/>
    </row>
    <row r="460">
      <c r="B460" s="161" t="n">
        <v>10882</v>
      </c>
      <c r="C460" s="162" t="n">
        <v>29.24</v>
      </c>
      <c r="D460" s="162" t="n">
        <v>0.075543</v>
      </c>
      <c r="E460" s="162" t="n"/>
    </row>
    <row r="461">
      <c r="B461" s="161" t="n">
        <v>10883</v>
      </c>
      <c r="C461" s="162" t="n">
        <v>29.69</v>
      </c>
      <c r="D461" s="162" t="n">
        <v>0.089916</v>
      </c>
      <c r="E461" s="162" t="n"/>
    </row>
    <row r="462">
      <c r="B462" s="161" t="n">
        <v>10884</v>
      </c>
      <c r="C462" s="162" t="n">
        <v>28.84</v>
      </c>
      <c r="D462" s="162" t="n">
        <v>0.060136</v>
      </c>
      <c r="E462" s="162" t="n"/>
    </row>
    <row r="463">
      <c r="B463" s="161" t="n">
        <v>10887</v>
      </c>
      <c r="C463" s="162" t="n">
        <v>27.73</v>
      </c>
      <c r="D463" s="162" t="n">
        <v>0.020357</v>
      </c>
      <c r="E463" s="162" t="n"/>
    </row>
    <row r="464">
      <c r="B464" s="161" t="n">
        <v>10888</v>
      </c>
      <c r="C464" s="162" t="n">
        <v>28.27</v>
      </c>
      <c r="D464" s="162" t="n">
        <v>0.038904</v>
      </c>
      <c r="E464" s="162" t="n"/>
    </row>
    <row r="465">
      <c r="B465" s="161" t="n">
        <v>10889</v>
      </c>
      <c r="C465" s="162" t="n">
        <v>26.6</v>
      </c>
      <c r="D465" s="162" t="n">
        <v>-0.022433</v>
      </c>
      <c r="E465" s="162" t="n"/>
    </row>
    <row r="466">
      <c r="B466" s="161" t="n">
        <v>10890</v>
      </c>
      <c r="C466" s="162" t="n">
        <v>25.75</v>
      </c>
      <c r="D466" s="162" t="n">
        <v>-0.055132</v>
      </c>
      <c r="E466" s="162" t="n"/>
    </row>
    <row r="467">
      <c r="B467" s="161" t="n">
        <v>10891</v>
      </c>
      <c r="C467" s="162" t="n">
        <v>26.12</v>
      </c>
      <c r="D467" s="162" t="n">
        <v>-0.041148</v>
      </c>
      <c r="E467" s="162" t="n"/>
    </row>
    <row r="468">
      <c r="B468" s="161" t="n">
        <v>10894</v>
      </c>
      <c r="C468" s="162" t="n">
        <v>22.74</v>
      </c>
      <c r="D468" s="162" t="n">
        <v>-0.179393</v>
      </c>
      <c r="E468" s="162" t="n"/>
    </row>
    <row r="469">
      <c r="B469" s="161" t="n">
        <v>10895</v>
      </c>
      <c r="C469" s="162" t="n">
        <v>20.43</v>
      </c>
      <c r="D469" s="162" t="n">
        <v>-0.285749</v>
      </c>
      <c r="E469" s="162" t="n"/>
    </row>
    <row r="470">
      <c r="B470" s="161" t="n">
        <v>10896</v>
      </c>
      <c r="C470" s="162" t="n">
        <v>22.99</v>
      </c>
      <c r="D470" s="162" t="n">
        <v>-0.167466</v>
      </c>
      <c r="E470" s="162" t="n"/>
    </row>
    <row r="471">
      <c r="B471" s="161" t="n">
        <v>10897</v>
      </c>
      <c r="C471" s="162" t="n">
        <v>24.15</v>
      </c>
      <c r="D471" s="162" t="n">
        <v>-0.118166</v>
      </c>
      <c r="E471" s="162" t="n"/>
    </row>
    <row r="472">
      <c r="B472" s="161" t="n">
        <v>10901</v>
      </c>
      <c r="C472" s="162" t="n">
        <v>22.88</v>
      </c>
      <c r="D472" s="162" t="n">
        <v>-0.171854</v>
      </c>
      <c r="E472" s="162" t="n"/>
    </row>
    <row r="473">
      <c r="B473" s="161" t="n">
        <v>10903</v>
      </c>
      <c r="C473" s="162" t="n">
        <v>20.61</v>
      </c>
      <c r="D473" s="162" t="n">
        <v>-0.275575</v>
      </c>
      <c r="E473" s="162" t="n"/>
    </row>
    <row r="474">
      <c r="B474" s="161" t="n">
        <v>10904</v>
      </c>
      <c r="C474" s="162" t="n">
        <v>21.37</v>
      </c>
      <c r="D474" s="162" t="n">
        <v>-0.23872</v>
      </c>
      <c r="E474" s="162" t="n"/>
    </row>
    <row r="475">
      <c r="B475" s="161" t="n">
        <v>10905</v>
      </c>
      <c r="C475" s="162" t="n">
        <v>21.18</v>
      </c>
      <c r="D475" s="162" t="n">
        <v>-0.246934</v>
      </c>
      <c r="E475" s="162" t="n"/>
    </row>
    <row r="476">
      <c r="B476" s="161" t="n">
        <v>10908</v>
      </c>
      <c r="C476" s="162" t="n">
        <v>19.86</v>
      </c>
      <c r="D476" s="162" t="n">
        <v>-0.310295</v>
      </c>
      <c r="E476" s="162" t="n"/>
    </row>
    <row r="477">
      <c r="B477" s="161" t="n">
        <v>10909</v>
      </c>
      <c r="C477" s="162" t="n">
        <v>18.73</v>
      </c>
      <c r="D477" s="162" t="n">
        <v>-0.367707</v>
      </c>
      <c r="E477" s="162" t="n"/>
    </row>
    <row r="478">
      <c r="B478" s="161" t="n">
        <v>10910</v>
      </c>
      <c r="C478" s="162" t="n">
        <v>17.66</v>
      </c>
      <c r="D478" s="162" t="n">
        <v>-0.425085</v>
      </c>
      <c r="E478" s="162" t="n"/>
    </row>
    <row r="479">
      <c r="B479" s="161" t="n">
        <v>10911</v>
      </c>
      <c r="C479" s="162" t="n">
        <v>19.24</v>
      </c>
      <c r="D479" s="162" t="n">
        <v>-0.338264</v>
      </c>
      <c r="E479" s="162" t="n"/>
    </row>
    <row r="480">
      <c r="B480" s="161" t="n">
        <v>10912</v>
      </c>
      <c r="C480" s="162" t="n">
        <v>20.3</v>
      </c>
      <c r="D480" s="162" t="n">
        <v>-0.283696</v>
      </c>
      <c r="E480" s="162" t="n"/>
    </row>
    <row r="481">
      <c r="B481" s="161" t="n">
        <v>10915</v>
      </c>
      <c r="C481" s="162" t="n">
        <v>20.09</v>
      </c>
      <c r="D481" s="162" t="n">
        <v>-0.2931</v>
      </c>
      <c r="E481" s="162" t="n"/>
    </row>
    <row r="482">
      <c r="B482" s="161" t="n">
        <v>10916</v>
      </c>
      <c r="C482" s="162" t="n">
        <v>20.7</v>
      </c>
      <c r="D482" s="162" t="n">
        <v>-0.262253</v>
      </c>
      <c r="E482" s="162" t="n"/>
    </row>
    <row r="483">
      <c r="B483" s="161" t="n">
        <v>10917</v>
      </c>
      <c r="C483" s="162" t="n">
        <v>21.27</v>
      </c>
      <c r="D483" s="162" t="n">
        <v>-0.234239</v>
      </c>
      <c r="E483" s="162" t="n"/>
    </row>
    <row r="484">
      <c r="B484" s="161" t="n">
        <v>10918</v>
      </c>
      <c r="C484" s="162" t="n">
        <v>21.61</v>
      </c>
      <c r="D484" s="162" t="n">
        <v>-0.217631</v>
      </c>
      <c r="E484" s="162" t="n"/>
    </row>
    <row r="485">
      <c r="B485" s="161" t="n">
        <v>10919</v>
      </c>
      <c r="C485" s="162" t="n">
        <v>21.53</v>
      </c>
      <c r="D485" s="162" t="n">
        <v>-0.220563</v>
      </c>
      <c r="E485" s="162" t="n"/>
    </row>
    <row r="486">
      <c r="B486" s="161" t="n">
        <v>10922</v>
      </c>
      <c r="C486" s="162" t="n">
        <v>21.28</v>
      </c>
      <c r="D486" s="162" t="n">
        <v>-0.231459</v>
      </c>
      <c r="E486" s="162" t="n"/>
    </row>
    <row r="487">
      <c r="B487" s="161" t="n">
        <v>10923</v>
      </c>
      <c r="C487" s="162" t="n">
        <v>20.66</v>
      </c>
      <c r="D487" s="162" t="n">
        <v>-0.260271</v>
      </c>
      <c r="E487" s="162" t="n"/>
    </row>
    <row r="488">
      <c r="B488" s="161" t="n">
        <v>10924</v>
      </c>
      <c r="C488" s="162" t="n">
        <v>20.92</v>
      </c>
      <c r="D488" s="162" t="n">
        <v>-0.247108</v>
      </c>
      <c r="E488" s="162" t="n"/>
    </row>
    <row r="489">
      <c r="B489" s="161" t="n">
        <v>10929</v>
      </c>
      <c r="C489" s="162" t="n">
        <v>20.95</v>
      </c>
      <c r="D489" s="162" t="n">
        <v>-0.244923</v>
      </c>
      <c r="E489" s="162" t="n"/>
    </row>
    <row r="490">
      <c r="B490" s="161" t="n">
        <v>10930</v>
      </c>
      <c r="C490" s="162" t="n">
        <v>21.65</v>
      </c>
      <c r="D490" s="162" t="n">
        <v>-0.211439</v>
      </c>
      <c r="E490" s="162" t="n"/>
    </row>
    <row r="491">
      <c r="B491" s="161" t="n">
        <v>10931</v>
      </c>
      <c r="C491" s="162" t="n">
        <v>22.05</v>
      </c>
      <c r="D491" s="162" t="n">
        <v>-0.192609</v>
      </c>
      <c r="E491" s="162" t="n"/>
    </row>
    <row r="492">
      <c r="B492" s="161" t="n">
        <v>10932</v>
      </c>
      <c r="C492" s="162" t="n">
        <v>21.87</v>
      </c>
      <c r="D492" s="162" t="n">
        <v>-0.200341</v>
      </c>
      <c r="E492" s="162" t="n"/>
    </row>
    <row r="493">
      <c r="B493" s="161" t="n">
        <v>10933</v>
      </c>
      <c r="C493" s="162" t="n">
        <v>22.45</v>
      </c>
      <c r="D493" s="162" t="n">
        <v>-0.173804</v>
      </c>
      <c r="E493" s="162" t="n"/>
    </row>
    <row r="494">
      <c r="B494" s="161" t="n">
        <v>10936</v>
      </c>
      <c r="C494" s="162" t="n">
        <v>22.4</v>
      </c>
      <c r="D494" s="162" t="n">
        <v>-0.175663</v>
      </c>
      <c r="E494" s="162" t="n"/>
    </row>
    <row r="495">
      <c r="B495" s="161" t="n">
        <v>10937</v>
      </c>
      <c r="C495" s="162" t="n">
        <v>22.57</v>
      </c>
      <c r="D495" s="162" t="n">
        <v>-0.167724</v>
      </c>
      <c r="E495" s="162" t="n"/>
    </row>
    <row r="496">
      <c r="B496" s="161" t="n">
        <v>10938</v>
      </c>
      <c r="C496" s="162" t="n">
        <v>22.38</v>
      </c>
      <c r="D496" s="162" t="n">
        <v>-0.175713</v>
      </c>
      <c r="E496" s="162" t="n"/>
    </row>
    <row r="497">
      <c r="B497" s="161" t="n">
        <v>10939</v>
      </c>
      <c r="C497" s="162" t="n">
        <v>21.17</v>
      </c>
      <c r="D497" s="162" t="n">
        <v>-0.230594</v>
      </c>
      <c r="E497" s="162" t="n"/>
    </row>
    <row r="498">
      <c r="B498" s="161" t="n">
        <v>10940</v>
      </c>
      <c r="C498" s="162" t="n">
        <v>21.7</v>
      </c>
      <c r="D498" s="162" t="n">
        <v>-0.205257</v>
      </c>
      <c r="E498" s="162" t="n"/>
    </row>
    <row r="499">
      <c r="B499" s="161" t="n">
        <v>10943</v>
      </c>
      <c r="C499" s="162" t="n">
        <v>21.33</v>
      </c>
      <c r="D499" s="162" t="n">
        <v>-0.221719</v>
      </c>
      <c r="E499" s="162" t="n"/>
    </row>
    <row r="500">
      <c r="B500" s="161" t="n">
        <v>10944</v>
      </c>
      <c r="C500" s="162" t="n">
        <v>21.56</v>
      </c>
      <c r="D500" s="162" t="n">
        <v>-0.210237</v>
      </c>
      <c r="E500" s="162" t="n"/>
    </row>
    <row r="501">
      <c r="B501" s="161" t="n">
        <v>10945</v>
      </c>
      <c r="C501" s="162" t="n">
        <v>21.42</v>
      </c>
      <c r="D501" s="162" t="n">
        <v>-0.215922</v>
      </c>
      <c r="E501" s="162" t="n"/>
    </row>
    <row r="502">
      <c r="B502" s="161" t="n">
        <v>10946</v>
      </c>
      <c r="C502" s="162" t="n">
        <v>20.85</v>
      </c>
      <c r="D502" s="162" t="n">
        <v>-0.24202</v>
      </c>
      <c r="E502" s="162" t="n"/>
    </row>
    <row r="503">
      <c r="B503" s="161" t="n">
        <v>10947</v>
      </c>
      <c r="C503" s="162" t="n">
        <v>20.16</v>
      </c>
      <c r="D503" s="162" t="n">
        <v>-0.274702</v>
      </c>
      <c r="E503" s="162" t="n"/>
    </row>
    <row r="504">
      <c r="B504" s="161" t="n">
        <v>10950</v>
      </c>
      <c r="C504" s="162" t="n">
        <v>20.26</v>
      </c>
      <c r="D504" s="162" t="n">
        <v>-0.268875</v>
      </c>
      <c r="E504" s="162" t="n"/>
    </row>
    <row r="505">
      <c r="B505" s="161" t="n">
        <v>10951</v>
      </c>
      <c r="C505" s="162" t="n">
        <v>20.39</v>
      </c>
      <c r="D505" s="162" t="n">
        <v>-0.261581</v>
      </c>
      <c r="E505" s="162" t="n"/>
    </row>
    <row r="506">
      <c r="B506" s="161" t="n">
        <v>10953</v>
      </c>
      <c r="C506" s="162" t="n">
        <v>20.84</v>
      </c>
      <c r="D506" s="162" t="n">
        <v>-0.238907</v>
      </c>
      <c r="E506" s="162" t="n"/>
    </row>
    <row r="507">
      <c r="B507" s="161" t="n">
        <v>10954</v>
      </c>
      <c r="C507" s="162" t="n">
        <v>20.82</v>
      </c>
      <c r="D507" s="162" t="n">
        <v>-0.239087</v>
      </c>
      <c r="E507" s="162" t="n"/>
    </row>
    <row r="508">
      <c r="B508" s="161" t="n">
        <v>10957</v>
      </c>
      <c r="C508" s="162" t="n">
        <v>20.89</v>
      </c>
      <c r="D508" s="162" t="n">
        <v>-0.234959</v>
      </c>
      <c r="E508" s="162" t="n"/>
    </row>
    <row r="509">
      <c r="B509" s="161" t="n">
        <v>10958</v>
      </c>
      <c r="C509" s="162" t="n">
        <v>21.45</v>
      </c>
      <c r="D509" s="162" t="n">
        <v>-0.207787</v>
      </c>
      <c r="E509" s="162" t="n"/>
    </row>
    <row r="510">
      <c r="B510" s="161" t="n">
        <v>10960</v>
      </c>
      <c r="C510" s="162" t="n">
        <v>21.18</v>
      </c>
      <c r="D510" s="162" t="n">
        <v>-0.219592</v>
      </c>
      <c r="E510" s="162" t="n"/>
    </row>
    <row r="511">
      <c r="B511" s="161" t="n">
        <v>10961</v>
      </c>
      <c r="C511" s="162" t="n">
        <v>21.23</v>
      </c>
      <c r="D511" s="162" t="n">
        <v>-0.216315</v>
      </c>
      <c r="E511" s="162" t="n"/>
    </row>
    <row r="512">
      <c r="B512" s="161" t="n">
        <v>10964</v>
      </c>
      <c r="C512" s="162" t="n">
        <v>21.5</v>
      </c>
      <c r="D512" s="162" t="n">
        <v>-0.202816</v>
      </c>
      <c r="E512" s="162" t="n"/>
    </row>
    <row r="513">
      <c r="B513" s="161" t="n">
        <v>10965</v>
      </c>
      <c r="C513" s="162" t="n">
        <v>21.31</v>
      </c>
      <c r="D513" s="162" t="n">
        <v>-0.210795</v>
      </c>
      <c r="E513" s="162" t="n"/>
    </row>
    <row r="514">
      <c r="B514" s="161" t="n">
        <v>10966</v>
      </c>
      <c r="C514" s="162" t="n">
        <v>21.29</v>
      </c>
      <c r="D514" s="162" t="n">
        <v>-0.210835</v>
      </c>
      <c r="E514" s="162" t="n"/>
    </row>
    <row r="515">
      <c r="B515" s="161" t="n">
        <v>10967</v>
      </c>
      <c r="C515" s="162" t="n">
        <v>21.62</v>
      </c>
      <c r="D515" s="162" t="n">
        <v>-0.194639</v>
      </c>
      <c r="E515" s="162" t="n"/>
    </row>
    <row r="516">
      <c r="B516" s="161" t="n">
        <v>10968</v>
      </c>
      <c r="C516" s="162" t="n">
        <v>21.55</v>
      </c>
      <c r="D516" s="162" t="n">
        <v>-0.197121</v>
      </c>
      <c r="E516" s="162" t="n"/>
    </row>
    <row r="517">
      <c r="B517" s="161" t="n">
        <v>10971</v>
      </c>
      <c r="C517" s="162" t="n">
        <v>21.52</v>
      </c>
      <c r="D517" s="162" t="n">
        <v>-0.197944</v>
      </c>
      <c r="E517" s="162" t="n"/>
    </row>
    <row r="518">
      <c r="B518" s="161" t="n">
        <v>10972</v>
      </c>
      <c r="C518" s="162" t="n">
        <v>21.56</v>
      </c>
      <c r="D518" s="162" t="n">
        <v>-0.195555</v>
      </c>
      <c r="E518" s="162" t="n"/>
    </row>
    <row r="519">
      <c r="B519" s="161" t="n">
        <v>10973</v>
      </c>
      <c r="C519" s="162" t="n">
        <v>21.65</v>
      </c>
      <c r="D519" s="162" t="n">
        <v>-0.190733</v>
      </c>
      <c r="E519" s="162" t="n"/>
    </row>
    <row r="520">
      <c r="B520" s="161" t="n">
        <v>10974</v>
      </c>
      <c r="C520" s="162" t="n">
        <v>21.5</v>
      </c>
      <c r="D520" s="162" t="n">
        <v>-0.196916</v>
      </c>
      <c r="E520" s="162" t="n"/>
    </row>
    <row r="521">
      <c r="B521" s="161" t="n">
        <v>10975</v>
      </c>
      <c r="C521" s="162" t="n">
        <v>21.31</v>
      </c>
      <c r="D521" s="162" t="n">
        <v>-0.205111</v>
      </c>
      <c r="E521" s="162" t="n"/>
    </row>
    <row r="522">
      <c r="B522" s="161" t="n">
        <v>10978</v>
      </c>
      <c r="C522" s="162" t="n">
        <v>21.5</v>
      </c>
      <c r="D522" s="162" t="n">
        <v>-0.195532</v>
      </c>
      <c r="E522" s="162" t="n"/>
    </row>
    <row r="523">
      <c r="B523" s="161" t="n">
        <v>10979</v>
      </c>
      <c r="C523" s="162" t="n">
        <v>21.61</v>
      </c>
      <c r="D523" s="162" t="n">
        <v>-0.189807</v>
      </c>
      <c r="E523" s="162" t="n"/>
    </row>
    <row r="524">
      <c r="B524" s="161" t="n">
        <v>10980</v>
      </c>
      <c r="C524" s="162" t="n">
        <v>21.63</v>
      </c>
      <c r="D524" s="162" t="n">
        <v>-0.18818</v>
      </c>
      <c r="E524" s="162" t="n"/>
    </row>
    <row r="525">
      <c r="B525" s="161" t="n">
        <v>10981</v>
      </c>
      <c r="C525" s="162" t="n">
        <v>21.84</v>
      </c>
      <c r="D525" s="162" t="n">
        <v>-0.177903</v>
      </c>
      <c r="E525" s="162" t="n"/>
    </row>
    <row r="526">
      <c r="B526" s="161" t="n">
        <v>10982</v>
      </c>
      <c r="C526" s="162" t="n">
        <v>22.04</v>
      </c>
      <c r="D526" s="162" t="n">
        <v>-0.168252</v>
      </c>
      <c r="E526" s="162" t="n"/>
    </row>
    <row r="527">
      <c r="B527" s="161" t="n">
        <v>10985</v>
      </c>
      <c r="C527" s="162" t="n">
        <v>22.21</v>
      </c>
      <c r="D527" s="162" t="n">
        <v>-0.160104</v>
      </c>
      <c r="E527" s="162" t="n"/>
    </row>
    <row r="528">
      <c r="B528" s="161" t="n">
        <v>10986</v>
      </c>
      <c r="C528" s="162" t="n">
        <v>22.1</v>
      </c>
      <c r="D528" s="162" t="n">
        <v>-0.164555</v>
      </c>
      <c r="E528" s="162" t="n"/>
    </row>
    <row r="529">
      <c r="B529" s="161" t="n">
        <v>10987</v>
      </c>
      <c r="C529" s="162" t="n">
        <v>22.35</v>
      </c>
      <c r="D529" s="162" t="n">
        <v>-0.152786</v>
      </c>
      <c r="E529" s="162" t="n"/>
    </row>
    <row r="530">
      <c r="B530" s="161" t="n">
        <v>10988</v>
      </c>
      <c r="C530" s="162" t="n">
        <v>22.47</v>
      </c>
      <c r="D530" s="162" t="n">
        <v>-0.146917</v>
      </c>
      <c r="E530" s="162" t="n"/>
    </row>
    <row r="531">
      <c r="B531" s="161" t="n">
        <v>10989</v>
      </c>
      <c r="C531" s="162" t="n">
        <v>22.79</v>
      </c>
      <c r="D531" s="162" t="n">
        <v>-0.132351</v>
      </c>
      <c r="E531" s="162" t="n"/>
    </row>
    <row r="532">
      <c r="B532" s="161" t="n">
        <v>10992</v>
      </c>
      <c r="C532" s="162" t="n">
        <v>22.74</v>
      </c>
      <c r="D532" s="162" t="n">
        <v>-0.134102</v>
      </c>
      <c r="E532" s="162" t="n"/>
    </row>
    <row r="533">
      <c r="B533" s="161" t="n">
        <v>10993</v>
      </c>
      <c r="C533" s="162" t="n">
        <v>23.01</v>
      </c>
      <c r="D533" s="162" t="n">
        <v>-0.121854</v>
      </c>
      <c r="E533" s="162" t="n"/>
    </row>
    <row r="534">
      <c r="B534" s="161" t="n">
        <v>10994</v>
      </c>
      <c r="C534" s="162" t="n">
        <v>23.31</v>
      </c>
      <c r="D534" s="162" t="n">
        <v>-0.108493</v>
      </c>
      <c r="E534" s="162" t="n"/>
    </row>
    <row r="535">
      <c r="B535" s="161" t="n">
        <v>10995</v>
      </c>
      <c r="C535" s="162" t="n">
        <v>23.06</v>
      </c>
      <c r="D535" s="162" t="n">
        <v>-0.118823</v>
      </c>
      <c r="E535" s="162" t="n"/>
    </row>
    <row r="536">
      <c r="B536" s="161" t="n">
        <v>10996</v>
      </c>
      <c r="C536" s="162" t="n">
        <v>22.97</v>
      </c>
      <c r="D536" s="162" t="n">
        <v>-0.122208</v>
      </c>
      <c r="E536" s="162" t="n"/>
    </row>
    <row r="537">
      <c r="B537" s="161" t="n">
        <v>10999</v>
      </c>
      <c r="C537" s="162" t="n">
        <v>23.12</v>
      </c>
      <c r="D537" s="162" t="n">
        <v>-0.115173</v>
      </c>
      <c r="E537" s="162" t="n"/>
    </row>
    <row r="538">
      <c r="B538" s="161" t="n">
        <v>11000</v>
      </c>
      <c r="C538" s="162" t="n">
        <v>23.32</v>
      </c>
      <c r="D538" s="162" t="n">
        <v>-0.106091</v>
      </c>
      <c r="E538" s="162" t="n"/>
    </row>
    <row r="539">
      <c r="B539" s="161" t="n">
        <v>11002</v>
      </c>
      <c r="C539" s="162" t="n">
        <v>23.36</v>
      </c>
      <c r="D539" s="162" t="n">
        <v>-0.10394</v>
      </c>
      <c r="E539" s="162" t="n"/>
    </row>
    <row r="540">
      <c r="B540" s="161" t="n">
        <v>11003</v>
      </c>
      <c r="C540" s="162" t="n">
        <v>23.35</v>
      </c>
      <c r="D540" s="162" t="n">
        <v>-0.103937</v>
      </c>
      <c r="E540" s="162" t="n"/>
    </row>
    <row r="541">
      <c r="B541" s="161" t="n">
        <v>11006</v>
      </c>
      <c r="C541" s="162" t="n">
        <v>23.26</v>
      </c>
      <c r="D541" s="162" t="n">
        <v>-0.107361</v>
      </c>
      <c r="E541" s="162" t="n"/>
    </row>
    <row r="542">
      <c r="B542" s="161" t="n">
        <v>11007</v>
      </c>
      <c r="C542" s="162" t="n">
        <v>23.28</v>
      </c>
      <c r="D542" s="162" t="n">
        <v>-0.105988</v>
      </c>
      <c r="E542" s="162" t="n"/>
    </row>
    <row r="543">
      <c r="B543" s="161" t="n">
        <v>11008</v>
      </c>
      <c r="C543" s="162" t="n">
        <v>23.07</v>
      </c>
      <c r="D543" s="162" t="n">
        <v>-0.114485</v>
      </c>
      <c r="E543" s="162" t="n"/>
    </row>
    <row r="544">
      <c r="B544" s="161" t="n">
        <v>11009</v>
      </c>
      <c r="C544" s="162" t="n">
        <v>22.64</v>
      </c>
      <c r="D544" s="162" t="n">
        <v>-0.132629</v>
      </c>
      <c r="E544" s="162" t="n"/>
    </row>
    <row r="545">
      <c r="B545" s="161" t="n">
        <v>11010</v>
      </c>
      <c r="C545" s="162" t="n">
        <v>22.92</v>
      </c>
      <c r="D545" s="162" t="n">
        <v>-0.11967</v>
      </c>
      <c r="E545" s="162" t="n"/>
    </row>
    <row r="546">
      <c r="B546" s="161" t="n">
        <v>11013</v>
      </c>
      <c r="C546" s="162" t="n">
        <v>22.68</v>
      </c>
      <c r="D546" s="162" t="n">
        <v>-0.129492</v>
      </c>
      <c r="E546" s="162" t="n"/>
    </row>
    <row r="547">
      <c r="B547" s="161" t="n">
        <v>11014</v>
      </c>
      <c r="C547" s="162" t="n">
        <v>22.69</v>
      </c>
      <c r="D547" s="162" t="n">
        <v>-0.128396</v>
      </c>
      <c r="E547" s="162" t="n"/>
    </row>
    <row r="548">
      <c r="B548" s="161" t="n">
        <v>11015</v>
      </c>
      <c r="C548" s="162" t="n">
        <v>23.11</v>
      </c>
      <c r="D548" s="162" t="n">
        <v>-0.10946</v>
      </c>
      <c r="E548" s="162" t="n"/>
    </row>
    <row r="549">
      <c r="B549" s="161" t="n">
        <v>11016</v>
      </c>
      <c r="C549" s="162" t="n">
        <v>23.08</v>
      </c>
      <c r="D549" s="162" t="n">
        <v>-0.110188</v>
      </c>
      <c r="E549" s="162" t="n"/>
    </row>
    <row r="550">
      <c r="B550" s="161" t="n">
        <v>11017</v>
      </c>
      <c r="C550" s="162" t="n">
        <v>23.28</v>
      </c>
      <c r="D550" s="162" t="n">
        <v>-0.100966</v>
      </c>
      <c r="E550" s="162" t="n"/>
    </row>
    <row r="551">
      <c r="B551" s="161" t="n">
        <v>11020</v>
      </c>
      <c r="C551" s="162" t="n">
        <v>23.36</v>
      </c>
      <c r="D551" s="162" t="n">
        <v>-0.097093</v>
      </c>
      <c r="E551" s="162" t="n"/>
    </row>
    <row r="552">
      <c r="B552" s="161" t="n">
        <v>11021</v>
      </c>
      <c r="C552" s="162" t="n">
        <v>23.54</v>
      </c>
      <c r="D552" s="162" t="n">
        <v>-0.088949</v>
      </c>
      <c r="E552" s="162" t="n"/>
    </row>
    <row r="553">
      <c r="B553" s="161" t="n">
        <v>11022</v>
      </c>
      <c r="C553" s="162" t="n">
        <v>23.36</v>
      </c>
      <c r="D553" s="162" t="n">
        <v>-0.09614300000000001</v>
      </c>
      <c r="E553" s="162" t="n"/>
    </row>
    <row r="554">
      <c r="B554" s="161" t="n">
        <v>11023</v>
      </c>
      <c r="C554" s="162" t="n">
        <v>23.59</v>
      </c>
      <c r="D554" s="162" t="n">
        <v>-0.085882</v>
      </c>
      <c r="E554" s="162" t="n"/>
    </row>
    <row r="555">
      <c r="B555" s="161" t="n">
        <v>11024</v>
      </c>
      <c r="C555" s="162" t="n">
        <v>23.59</v>
      </c>
      <c r="D555" s="162" t="n">
        <v>-0.085396</v>
      </c>
      <c r="E555" s="162" t="n"/>
    </row>
    <row r="556">
      <c r="B556" s="161" t="n">
        <v>11027</v>
      </c>
      <c r="C556" s="162" t="n">
        <v>23.67</v>
      </c>
      <c r="D556" s="162" t="n">
        <v>-0.081675</v>
      </c>
      <c r="E556" s="162" t="n"/>
    </row>
    <row r="557">
      <c r="B557" s="161" t="n">
        <v>11028</v>
      </c>
      <c r="C557" s="162" t="n">
        <v>23.72</v>
      </c>
      <c r="D557" s="162" t="n">
        <v>-0.07918</v>
      </c>
      <c r="E557" s="162" t="n"/>
    </row>
    <row r="558">
      <c r="B558" s="161" t="n">
        <v>11029</v>
      </c>
      <c r="C558" s="162" t="n">
        <v>23.46</v>
      </c>
      <c r="D558" s="162" t="n">
        <v>-0.089948</v>
      </c>
      <c r="E558" s="162" t="n"/>
    </row>
    <row r="559">
      <c r="B559" s="161" t="n">
        <v>11030</v>
      </c>
      <c r="C559" s="162" t="n">
        <v>23.6</v>
      </c>
      <c r="D559" s="162" t="n">
        <v>-0.083665</v>
      </c>
      <c r="E559" s="162" t="n"/>
    </row>
    <row r="560">
      <c r="B560" s="161" t="n">
        <v>11031</v>
      </c>
      <c r="C560" s="162" t="n">
        <v>23.45</v>
      </c>
      <c r="D560" s="162" t="n">
        <v>-0.089716</v>
      </c>
      <c r="E560" s="162" t="n"/>
    </row>
    <row r="561">
      <c r="B561" s="161" t="n">
        <v>11034</v>
      </c>
      <c r="C561" s="162" t="n">
        <v>23.67</v>
      </c>
      <c r="D561" s="162" t="n">
        <v>-0.080275</v>
      </c>
      <c r="E561" s="162" t="n"/>
    </row>
    <row r="562">
      <c r="B562" s="161" t="n">
        <v>11035</v>
      </c>
      <c r="C562" s="162" t="n">
        <v>23.9</v>
      </c>
      <c r="D562" s="162" t="n">
        <v>-0.07047</v>
      </c>
      <c r="E562" s="162" t="n"/>
    </row>
    <row r="563">
      <c r="B563" s="161" t="n">
        <v>11036</v>
      </c>
      <c r="C563" s="162" t="n">
        <v>24.03</v>
      </c>
      <c r="D563" s="162" t="n">
        <v>-0.064931</v>
      </c>
      <c r="E563" s="162" t="n"/>
    </row>
    <row r="564">
      <c r="B564" s="161" t="n">
        <v>11037</v>
      </c>
      <c r="C564" s="162" t="n">
        <v>24.14</v>
      </c>
      <c r="D564" s="162" t="n">
        <v>-0.060229</v>
      </c>
      <c r="E564" s="162" t="n"/>
    </row>
    <row r="565">
      <c r="B565" s="161" t="n">
        <v>11038</v>
      </c>
      <c r="C565" s="162" t="n">
        <v>24.29</v>
      </c>
      <c r="D565" s="162" t="n">
        <v>-0.053843</v>
      </c>
      <c r="E565" s="162" t="n"/>
    </row>
    <row r="566">
      <c r="B566" s="161" t="n">
        <v>11041</v>
      </c>
      <c r="C566" s="162" t="n">
        <v>24.28</v>
      </c>
      <c r="D566" s="162" t="n">
        <v>-0.05399</v>
      </c>
      <c r="E566" s="162" t="n"/>
    </row>
    <row r="567">
      <c r="B567" s="161" t="n">
        <v>11042</v>
      </c>
      <c r="C567" s="162" t="n">
        <v>24.25</v>
      </c>
      <c r="D567" s="162" t="n">
        <v>-0.054964</v>
      </c>
      <c r="E567" s="162" t="n"/>
    </row>
    <row r="568">
      <c r="B568" s="161" t="n">
        <v>11043</v>
      </c>
      <c r="C568" s="162" t="n">
        <v>24.62</v>
      </c>
      <c r="D568" s="162" t="n">
        <v>-0.039623</v>
      </c>
      <c r="E568" s="162" t="n"/>
    </row>
    <row r="569">
      <c r="B569" s="161" t="n">
        <v>11044</v>
      </c>
      <c r="C569" s="162" t="n">
        <v>24.57</v>
      </c>
      <c r="D569" s="162" t="n">
        <v>-0.041468</v>
      </c>
      <c r="E569" s="162" t="n"/>
    </row>
    <row r="570">
      <c r="B570" s="161" t="n">
        <v>11045</v>
      </c>
      <c r="C570" s="162" t="n">
        <v>24.85</v>
      </c>
      <c r="D570" s="162" t="n">
        <v>-0.030055</v>
      </c>
      <c r="E570" s="162" t="n"/>
    </row>
    <row r="571">
      <c r="B571" s="161" t="n">
        <v>11048</v>
      </c>
      <c r="C571" s="162" t="n">
        <v>25.14</v>
      </c>
      <c r="D571" s="162" t="n">
        <v>-0.018396</v>
      </c>
      <c r="E571" s="162" t="n"/>
    </row>
    <row r="572">
      <c r="B572" s="161" t="n">
        <v>11049</v>
      </c>
      <c r="C572" s="162" t="n">
        <v>25.37</v>
      </c>
      <c r="D572" s="162" t="n">
        <v>-0.009273</v>
      </c>
      <c r="E572" s="162" t="n"/>
    </row>
    <row r="573">
      <c r="B573" s="161" t="n">
        <v>11050</v>
      </c>
      <c r="C573" s="162" t="n">
        <v>25.11</v>
      </c>
      <c r="D573" s="162" t="n">
        <v>-0.019432</v>
      </c>
      <c r="E573" s="162" t="n"/>
    </row>
    <row r="574">
      <c r="B574" s="161" t="n">
        <v>11051</v>
      </c>
      <c r="C574" s="162" t="n">
        <v>25.16</v>
      </c>
      <c r="D574" s="162" t="n">
        <v>-0.017292</v>
      </c>
      <c r="E574" s="162" t="n"/>
    </row>
    <row r="575">
      <c r="B575" s="161" t="n">
        <v>11052</v>
      </c>
      <c r="C575" s="162" t="n">
        <v>25.54</v>
      </c>
      <c r="D575" s="162" t="n">
        <v>-0.002132</v>
      </c>
      <c r="E575" s="162" t="n"/>
    </row>
    <row r="576">
      <c r="B576" s="161" t="n">
        <v>11055</v>
      </c>
      <c r="C576" s="162" t="n">
        <v>25.6</v>
      </c>
      <c r="D576" s="162" t="n">
        <v>0.000375</v>
      </c>
      <c r="E576" s="162" t="n"/>
    </row>
    <row r="577">
      <c r="B577" s="161" t="n">
        <v>11056</v>
      </c>
      <c r="C577" s="162" t="n">
        <v>25.46</v>
      </c>
      <c r="D577" s="162" t="n">
        <v>-0.004941</v>
      </c>
      <c r="E577" s="162" t="n"/>
    </row>
    <row r="578">
      <c r="B578" s="161" t="n">
        <v>11057</v>
      </c>
      <c r="C578" s="162" t="n">
        <v>25.87</v>
      </c>
      <c r="D578" s="162" t="n">
        <v>0.011152</v>
      </c>
      <c r="E578" s="162" t="n"/>
    </row>
    <row r="579">
      <c r="B579" s="161" t="n">
        <v>11058</v>
      </c>
      <c r="C579" s="162" t="n">
        <v>25.92</v>
      </c>
      <c r="D579" s="162" t="n">
        <v>0.01322</v>
      </c>
      <c r="E579" s="162" t="n"/>
    </row>
    <row r="580">
      <c r="B580" s="161" t="n">
        <v>11059</v>
      </c>
      <c r="C580" s="162" t="n">
        <v>25.84</v>
      </c>
      <c r="D580" s="162" t="n">
        <v>0.010281</v>
      </c>
      <c r="E580" s="162" t="n"/>
    </row>
    <row r="581">
      <c r="B581" s="161" t="n">
        <v>11062</v>
      </c>
      <c r="C581" s="162" t="n">
        <v>25.73</v>
      </c>
      <c r="D581" s="162" t="n">
        <v>0.006244</v>
      </c>
      <c r="E581" s="162" t="n"/>
    </row>
    <row r="582">
      <c r="B582" s="161" t="n">
        <v>11063</v>
      </c>
      <c r="C582" s="162" t="n">
        <v>25.74</v>
      </c>
      <c r="D582" s="162" t="n">
        <v>0.00689</v>
      </c>
      <c r="E582" s="162" t="n"/>
    </row>
    <row r="583">
      <c r="B583" s="161" t="n">
        <v>11064</v>
      </c>
      <c r="C583" s="162" t="n">
        <v>25.56</v>
      </c>
      <c r="D583" s="162" t="n">
        <v>0.000176</v>
      </c>
      <c r="E583" s="162" t="n"/>
    </row>
    <row r="584">
      <c r="B584" s="161" t="n">
        <v>11065</v>
      </c>
      <c r="C584" s="162" t="n">
        <v>25.75</v>
      </c>
      <c r="D584" s="162" t="n">
        <v>0.007907000000000001</v>
      </c>
      <c r="E584" s="162" t="n"/>
    </row>
    <row r="585">
      <c r="B585" s="161" t="n">
        <v>11069</v>
      </c>
      <c r="C585" s="162" t="n">
        <v>25.29</v>
      </c>
      <c r="D585" s="162" t="n">
        <v>-0.009632999999999999</v>
      </c>
      <c r="E585" s="162" t="n"/>
    </row>
    <row r="586">
      <c r="B586" s="161" t="n">
        <v>11070</v>
      </c>
      <c r="C586" s="162" t="n">
        <v>25.5</v>
      </c>
      <c r="D586" s="162" t="n">
        <v>-0.000862</v>
      </c>
      <c r="E586" s="162" t="n"/>
    </row>
    <row r="587">
      <c r="B587" s="161" t="n">
        <v>11071</v>
      </c>
      <c r="C587" s="162" t="n">
        <v>25.55</v>
      </c>
      <c r="D587" s="162" t="n">
        <v>0.001612</v>
      </c>
      <c r="E587" s="162" t="n"/>
    </row>
    <row r="588">
      <c r="B588" s="161" t="n">
        <v>11072</v>
      </c>
      <c r="C588" s="162" t="n">
        <v>25.35</v>
      </c>
      <c r="D588" s="162" t="n">
        <v>-0.005664</v>
      </c>
      <c r="E588" s="162" t="n"/>
    </row>
    <row r="589">
      <c r="B589" s="161" t="n">
        <v>11073</v>
      </c>
      <c r="C589" s="162" t="n">
        <v>25.32</v>
      </c>
      <c r="D589" s="162" t="n">
        <v>-0.00625</v>
      </c>
      <c r="E589" s="162" t="n"/>
    </row>
    <row r="590">
      <c r="B590" s="161" t="n">
        <v>11076</v>
      </c>
      <c r="C590" s="162" t="n">
        <v>24.76</v>
      </c>
      <c r="D590" s="162" t="n">
        <v>-0.027924</v>
      </c>
      <c r="E590" s="162" t="n"/>
    </row>
    <row r="591">
      <c r="B591" s="161" t="n">
        <v>11077</v>
      </c>
      <c r="C591" s="162" t="n">
        <v>24.73</v>
      </c>
      <c r="D591" s="162" t="n">
        <v>-0.028455</v>
      </c>
      <c r="E591" s="162" t="n"/>
    </row>
    <row r="592">
      <c r="B592" s="161" t="n">
        <v>11078</v>
      </c>
      <c r="C592" s="162" t="n">
        <v>24.9</v>
      </c>
      <c r="D592" s="162" t="n">
        <v>-0.020944</v>
      </c>
      <c r="E592" s="162" t="n"/>
    </row>
    <row r="593">
      <c r="B593" s="161" t="n">
        <v>11079</v>
      </c>
      <c r="C593" s="162" t="n">
        <v>24.3</v>
      </c>
      <c r="D593" s="162" t="n">
        <v>-0.044495</v>
      </c>
      <c r="E593" s="162" t="n"/>
    </row>
    <row r="594">
      <c r="B594" s="161" t="n">
        <v>11080</v>
      </c>
      <c r="C594" s="162" t="n">
        <v>23.57</v>
      </c>
      <c r="D594" s="162" t="n">
        <v>-0.074036</v>
      </c>
      <c r="E594" s="162" t="n"/>
    </row>
    <row r="595">
      <c r="B595" s="161" t="n">
        <v>11083</v>
      </c>
      <c r="C595" s="162" t="n">
        <v>22.98</v>
      </c>
      <c r="D595" s="162" t="n">
        <v>-0.098269</v>
      </c>
      <c r="E595" s="162" t="n"/>
    </row>
    <row r="596">
      <c r="B596" s="161" t="n">
        <v>11084</v>
      </c>
      <c r="C596" s="162" t="n">
        <v>23.76</v>
      </c>
      <c r="D596" s="162" t="n">
        <v>-0.063911</v>
      </c>
      <c r="E596" s="162" t="n"/>
    </row>
    <row r="597">
      <c r="B597" s="161" t="n">
        <v>11085</v>
      </c>
      <c r="C597" s="162" t="n">
        <v>23.31</v>
      </c>
      <c r="D597" s="162" t="n">
        <v>-0.08197500000000001</v>
      </c>
      <c r="E597" s="162" t="n"/>
    </row>
    <row r="598">
      <c r="B598" s="161" t="n">
        <v>11086</v>
      </c>
      <c r="C598" s="162" t="n">
        <v>23.4</v>
      </c>
      <c r="D598" s="162" t="n">
        <v>-0.07706200000000001</v>
      </c>
      <c r="E598" s="162" t="n"/>
    </row>
    <row r="599">
      <c r="B599" s="161" t="n">
        <v>11087</v>
      </c>
      <c r="C599" s="162" t="n">
        <v>23.69</v>
      </c>
      <c r="D599" s="162" t="n">
        <v>-0.063807</v>
      </c>
      <c r="E599" s="162" t="n"/>
    </row>
    <row r="600">
      <c r="B600" s="161" t="n">
        <v>11090</v>
      </c>
      <c r="C600" s="162" t="n">
        <v>24.09</v>
      </c>
      <c r="D600" s="162" t="n">
        <v>-0.046124</v>
      </c>
      <c r="E600" s="162" t="n"/>
    </row>
    <row r="601">
      <c r="B601" s="161" t="n">
        <v>11091</v>
      </c>
      <c r="C601" s="162" t="n">
        <v>24.42</v>
      </c>
      <c r="D601" s="162" t="n">
        <v>-0.031682</v>
      </c>
      <c r="E601" s="162" t="n"/>
    </row>
    <row r="602">
      <c r="B602" s="161" t="n">
        <v>11092</v>
      </c>
      <c r="C602" s="162" t="n">
        <v>24.57</v>
      </c>
      <c r="D602" s="162" t="n">
        <v>-0.024724</v>
      </c>
      <c r="E602" s="162" t="n"/>
    </row>
    <row r="603">
      <c r="B603" s="161" t="n">
        <v>11093</v>
      </c>
      <c r="C603" s="162" t="n">
        <v>24.17</v>
      </c>
      <c r="D603" s="162" t="n">
        <v>-0.040247</v>
      </c>
      <c r="E603" s="162" t="n"/>
    </row>
    <row r="604">
      <c r="B604" s="161" t="n">
        <v>11094</v>
      </c>
      <c r="C604" s="162" t="n">
        <v>24.28</v>
      </c>
      <c r="D604" s="162" t="n">
        <v>-0.034931</v>
      </c>
      <c r="E604" s="162" t="n"/>
    </row>
    <row r="605">
      <c r="B605" s="161" t="n">
        <v>11097</v>
      </c>
      <c r="C605" s="162" t="n">
        <v>23.75</v>
      </c>
      <c r="D605" s="162" t="n">
        <v>-0.056056</v>
      </c>
      <c r="E605" s="162" t="n"/>
    </row>
    <row r="606">
      <c r="B606" s="161" t="n">
        <v>11098</v>
      </c>
      <c r="C606" s="162" t="n">
        <v>23.86</v>
      </c>
      <c r="D606" s="162" t="n">
        <v>-0.050435</v>
      </c>
      <c r="E606" s="162" t="n"/>
    </row>
    <row r="607">
      <c r="B607" s="161" t="n">
        <v>11099</v>
      </c>
      <c r="C607" s="162" t="n">
        <v>23.74</v>
      </c>
      <c r="D607" s="162" t="n">
        <v>-0.054413</v>
      </c>
      <c r="E607" s="162" t="n"/>
    </row>
    <row r="608">
      <c r="B608" s="161" t="n">
        <v>11100</v>
      </c>
      <c r="C608" s="162" t="n">
        <v>23.79</v>
      </c>
      <c r="D608" s="162" t="n">
        <v>-0.051157</v>
      </c>
      <c r="E608" s="162" t="n"/>
    </row>
    <row r="609">
      <c r="B609" s="161" t="n">
        <v>11101</v>
      </c>
      <c r="C609" s="162" t="n">
        <v>24.03</v>
      </c>
      <c r="D609" s="162" t="n">
        <v>-0.040019</v>
      </c>
      <c r="E609" s="162" t="n"/>
    </row>
    <row r="610">
      <c r="B610" s="161" t="n">
        <v>11104</v>
      </c>
      <c r="C610" s="162" t="n">
        <v>24.23</v>
      </c>
      <c r="D610" s="162" t="n">
        <v>-0.03069</v>
      </c>
      <c r="E610" s="162" t="n"/>
    </row>
    <row r="611">
      <c r="B611" s="161" t="n">
        <v>11105</v>
      </c>
      <c r="C611" s="162" t="n">
        <v>24.24</v>
      </c>
      <c r="D611" s="162" t="n">
        <v>-0.029298</v>
      </c>
      <c r="E611" s="162" t="n"/>
    </row>
    <row r="612">
      <c r="B612" s="161" t="n">
        <v>11106</v>
      </c>
      <c r="C612" s="162" t="n">
        <v>24.38</v>
      </c>
      <c r="D612" s="162" t="n">
        <v>-0.022519</v>
      </c>
      <c r="E612" s="162" t="n"/>
    </row>
    <row r="613">
      <c r="B613" s="161" t="n">
        <v>11107</v>
      </c>
      <c r="C613" s="162" t="n">
        <v>24.49</v>
      </c>
      <c r="D613" s="162" t="n">
        <v>-0.017237</v>
      </c>
      <c r="E613" s="162" t="n"/>
    </row>
    <row r="614">
      <c r="B614" s="161" t="n">
        <v>11111</v>
      </c>
      <c r="C614" s="162" t="n">
        <v>24.4</v>
      </c>
      <c r="D614" s="162" t="n">
        <v>-0.019941</v>
      </c>
      <c r="E614" s="162" t="n"/>
    </row>
    <row r="615">
      <c r="B615" s="161" t="n">
        <v>11112</v>
      </c>
      <c r="C615" s="162" t="n">
        <v>24.18</v>
      </c>
      <c r="D615" s="162" t="n">
        <v>-0.027923</v>
      </c>
      <c r="E615" s="162" t="n"/>
    </row>
    <row r="616">
      <c r="B616" s="161" t="n">
        <v>11113</v>
      </c>
      <c r="C616" s="162" t="n">
        <v>24.29</v>
      </c>
      <c r="D616" s="162" t="n">
        <v>-0.022312</v>
      </c>
      <c r="E616" s="162" t="n"/>
    </row>
    <row r="617">
      <c r="B617" s="161" t="n">
        <v>11114</v>
      </c>
      <c r="C617" s="162" t="n">
        <v>23.91</v>
      </c>
      <c r="D617" s="162" t="n">
        <v>-0.03692</v>
      </c>
      <c r="E617" s="162" t="n"/>
    </row>
    <row r="618">
      <c r="B618" s="161" t="n">
        <v>11115</v>
      </c>
      <c r="C618" s="162" t="n">
        <v>23.52</v>
      </c>
      <c r="D618" s="162" t="n">
        <v>-0.052014</v>
      </c>
      <c r="E618" s="162" t="n"/>
    </row>
    <row r="619">
      <c r="B619" s="161" t="n">
        <v>11118</v>
      </c>
      <c r="C619" s="162" t="n">
        <v>22.38</v>
      </c>
      <c r="D619" s="162" t="n">
        <v>-0.100058</v>
      </c>
      <c r="E619" s="162" t="n"/>
    </row>
    <row r="620">
      <c r="B620" s="161" t="n">
        <v>11119</v>
      </c>
      <c r="C620" s="162" t="n">
        <v>23.01</v>
      </c>
      <c r="D620" s="162" t="n">
        <v>-0.070745</v>
      </c>
      <c r="E620" s="162" t="n"/>
    </row>
    <row r="621">
      <c r="B621" s="161" t="n">
        <v>11120</v>
      </c>
      <c r="C621" s="162" t="n">
        <v>22.2</v>
      </c>
      <c r="D621" s="162" t="n">
        <v>-0.104889</v>
      </c>
      <c r="E621" s="162" t="n"/>
    </row>
    <row r="622">
      <c r="B622" s="161" t="n">
        <v>11121</v>
      </c>
      <c r="C622" s="162" t="n">
        <v>22.13</v>
      </c>
      <c r="D622" s="162" t="n">
        <v>-0.10629</v>
      </c>
      <c r="E622" s="162" t="n"/>
    </row>
    <row r="623">
      <c r="B623" s="161" t="n">
        <v>11122</v>
      </c>
      <c r="C623" s="162" t="n">
        <v>22.26</v>
      </c>
      <c r="D623" s="162" t="n">
        <v>-0.098637</v>
      </c>
      <c r="E623" s="162" t="n"/>
    </row>
    <row r="624">
      <c r="B624" s="161" t="n">
        <v>11125</v>
      </c>
      <c r="C624" s="162" t="n">
        <v>20.56</v>
      </c>
      <c r="D624" s="162" t="n">
        <v>-0.17594</v>
      </c>
      <c r="E624" s="162" t="n"/>
    </row>
    <row r="625">
      <c r="B625" s="161" t="n">
        <v>11126</v>
      </c>
      <c r="C625" s="162" t="n">
        <v>20.58</v>
      </c>
      <c r="D625" s="162" t="n">
        <v>-0.17283</v>
      </c>
      <c r="E625" s="162" t="n"/>
    </row>
    <row r="626">
      <c r="B626" s="161" t="n">
        <v>11127</v>
      </c>
      <c r="C626" s="162" t="n">
        <v>19.86</v>
      </c>
      <c r="D626" s="162" t="n">
        <v>-0.206164</v>
      </c>
      <c r="E626" s="162" t="n"/>
    </row>
    <row r="627">
      <c r="B627" s="161" t="n">
        <v>11128</v>
      </c>
      <c r="C627" s="162" t="n">
        <v>20.79</v>
      </c>
      <c r="D627" s="162" t="n">
        <v>-0.158247</v>
      </c>
      <c r="E627" s="162" t="n"/>
    </row>
    <row r="628">
      <c r="B628" s="161" t="n">
        <v>11129</v>
      </c>
      <c r="C628" s="162" t="n">
        <v>20.25</v>
      </c>
      <c r="D628" s="162" t="n">
        <v>-0.182208</v>
      </c>
      <c r="E628" s="162" t="n"/>
    </row>
    <row r="629">
      <c r="B629" s="161" t="n">
        <v>11132</v>
      </c>
      <c r="C629" s="162" t="n">
        <v>20.09</v>
      </c>
      <c r="D629" s="162" t="n">
        <v>-0.187724</v>
      </c>
      <c r="E629" s="162" t="n"/>
    </row>
    <row r="630">
      <c r="B630" s="161" t="n">
        <v>11133</v>
      </c>
      <c r="C630" s="162" t="n">
        <v>19.39</v>
      </c>
      <c r="D630" s="162" t="n">
        <v>-0.220642</v>
      </c>
      <c r="E630" s="162" t="n"/>
    </row>
    <row r="631">
      <c r="B631" s="161" t="n">
        <v>11134</v>
      </c>
      <c r="C631" s="162" t="n">
        <v>19.54</v>
      </c>
      <c r="D631" s="162" t="n">
        <v>-0.210559</v>
      </c>
      <c r="E631" s="162" t="n"/>
    </row>
    <row r="632">
      <c r="B632" s="161" t="n">
        <v>11135</v>
      </c>
      <c r="C632" s="162" t="n">
        <v>20</v>
      </c>
      <c r="D632" s="162" t="n">
        <v>-0.184835</v>
      </c>
      <c r="E632" s="162" t="n"/>
    </row>
    <row r="633">
      <c r="B633" s="161" t="n">
        <v>11136</v>
      </c>
      <c r="C633" s="162" t="n">
        <v>19.81</v>
      </c>
      <c r="D633" s="162" t="n">
        <v>-0.191913</v>
      </c>
      <c r="E633" s="162" t="n"/>
    </row>
    <row r="634">
      <c r="B634" s="161" t="n">
        <v>11139</v>
      </c>
      <c r="C634" s="162" t="n">
        <v>20.46</v>
      </c>
      <c r="D634" s="162" t="n">
        <v>-0.157409</v>
      </c>
      <c r="E634" s="162" t="n"/>
    </row>
    <row r="635">
      <c r="B635" s="161" t="n">
        <v>11140</v>
      </c>
      <c r="C635" s="162" t="n">
        <v>20.24</v>
      </c>
      <c r="D635" s="162" t="n">
        <v>-0.16586</v>
      </c>
      <c r="E635" s="162" t="n"/>
    </row>
    <row r="636">
      <c r="B636" s="161" t="n">
        <v>11141</v>
      </c>
      <c r="C636" s="162" t="n">
        <v>20.46</v>
      </c>
      <c r="D636" s="162" t="n">
        <v>-0.152805</v>
      </c>
      <c r="E636" s="162" t="n"/>
    </row>
    <row r="637">
      <c r="B637" s="161" t="n">
        <v>11142</v>
      </c>
      <c r="C637" s="162" t="n">
        <v>20.25</v>
      </c>
      <c r="D637" s="162" t="n">
        <v>-0.160785</v>
      </c>
      <c r="E637" s="162" t="n"/>
    </row>
    <row r="638">
      <c r="B638" s="161" t="n">
        <v>11146</v>
      </c>
      <c r="C638" s="162" t="n">
        <v>19.83</v>
      </c>
      <c r="D638" s="162" t="n">
        <v>-0.179211</v>
      </c>
      <c r="E638" s="162" t="n"/>
    </row>
    <row r="639">
      <c r="B639" s="161" t="n">
        <v>11147</v>
      </c>
      <c r="C639" s="162" t="n">
        <v>19.97</v>
      </c>
      <c r="D639" s="162" t="n">
        <v>-0.169722</v>
      </c>
      <c r="E639" s="162" t="n"/>
    </row>
    <row r="640">
      <c r="B640" s="161" t="n">
        <v>11148</v>
      </c>
      <c r="C640" s="162" t="n">
        <v>20.26</v>
      </c>
      <c r="D640" s="162" t="n">
        <v>-0.152888</v>
      </c>
      <c r="E640" s="162" t="n"/>
    </row>
    <row r="641">
      <c r="B641" s="161" t="n">
        <v>11149</v>
      </c>
      <c r="C641" s="162" t="n">
        <v>20.77</v>
      </c>
      <c r="D641" s="162" t="n">
        <v>-0.125703</v>
      </c>
      <c r="E641" s="162" t="n"/>
    </row>
    <row r="642">
      <c r="B642" s="161" t="n">
        <v>11150</v>
      </c>
      <c r="C642" s="162" t="n">
        <v>20.55</v>
      </c>
      <c r="D642" s="162" t="n">
        <v>-0.134048</v>
      </c>
      <c r="E642" s="162" t="n"/>
    </row>
    <row r="643">
      <c r="B643" s="161" t="n">
        <v>11153</v>
      </c>
      <c r="C643" s="162" t="n">
        <v>21.36</v>
      </c>
      <c r="D643" s="162" t="n">
        <v>-0.093255</v>
      </c>
      <c r="E643" s="162" t="n"/>
    </row>
    <row r="644">
      <c r="B644" s="161" t="n">
        <v>11154</v>
      </c>
      <c r="C644" s="162" t="n">
        <v>21.32</v>
      </c>
      <c r="D644" s="162" t="n">
        <v>-0.09310499999999999</v>
      </c>
      <c r="E644" s="162" t="n"/>
    </row>
    <row r="645">
      <c r="B645" s="161" t="n">
        <v>11155</v>
      </c>
      <c r="C645" s="162" t="n">
        <v>21.48</v>
      </c>
      <c r="D645" s="162" t="n">
        <v>-0.083625</v>
      </c>
      <c r="E645" s="162" t="n"/>
    </row>
    <row r="646">
      <c r="B646" s="161" t="n">
        <v>11156</v>
      </c>
      <c r="C646" s="162" t="n">
        <v>21.58</v>
      </c>
      <c r="D646" s="162" t="n">
        <v>-0.076933</v>
      </c>
      <c r="E646" s="162" t="n"/>
    </row>
    <row r="647">
      <c r="B647" s="161" t="n">
        <v>11157</v>
      </c>
      <c r="C647" s="162" t="n">
        <v>21.77</v>
      </c>
      <c r="D647" s="162" t="n">
        <v>-0.066342</v>
      </c>
      <c r="E647" s="162" t="n"/>
    </row>
    <row r="648">
      <c r="B648" s="161" t="n">
        <v>11160</v>
      </c>
      <c r="C648" s="162" t="n">
        <v>20.94</v>
      </c>
      <c r="D648" s="162" t="n">
        <v>-0.10323</v>
      </c>
      <c r="E648" s="162" t="n"/>
    </row>
    <row r="649">
      <c r="B649" s="161" t="n">
        <v>11161</v>
      </c>
      <c r="C649" s="162" t="n">
        <v>21.32</v>
      </c>
      <c r="D649" s="162" t="n">
        <v>-0.08337899999999999</v>
      </c>
      <c r="E649" s="162" t="n"/>
    </row>
    <row r="650">
      <c r="B650" s="161" t="n">
        <v>11162</v>
      </c>
      <c r="C650" s="162" t="n">
        <v>21.66</v>
      </c>
      <c r="D650" s="162" t="n">
        <v>-0.06571299999999999</v>
      </c>
      <c r="E650" s="162" t="n"/>
    </row>
    <row r="651">
      <c r="B651" s="161" t="n">
        <v>11163</v>
      </c>
      <c r="C651" s="162" t="n">
        <v>21.38</v>
      </c>
      <c r="D651" s="162" t="n">
        <v>-0.077087</v>
      </c>
      <c r="E651" s="162" t="n"/>
    </row>
    <row r="652">
      <c r="B652" s="161" t="n">
        <v>11164</v>
      </c>
      <c r="C652" s="162" t="n">
        <v>21.5</v>
      </c>
      <c r="D652" s="162" t="n">
        <v>-0.06994</v>
      </c>
      <c r="E652" s="162" t="n"/>
    </row>
    <row r="653">
      <c r="B653" s="161" t="n">
        <v>11167</v>
      </c>
      <c r="C653" s="162" t="n">
        <v>21.82</v>
      </c>
      <c r="D653" s="162" t="n">
        <v>-0.053295</v>
      </c>
      <c r="E653" s="162" t="n"/>
    </row>
    <row r="654">
      <c r="B654" s="161" t="n">
        <v>11168</v>
      </c>
      <c r="C654" s="162" t="n">
        <v>21.65</v>
      </c>
      <c r="D654" s="162" t="n">
        <v>-0.059227</v>
      </c>
      <c r="E654" s="162" t="n"/>
    </row>
    <row r="655">
      <c r="B655" s="161" t="n">
        <v>11169</v>
      </c>
      <c r="C655" s="162" t="n">
        <v>21.08</v>
      </c>
      <c r="D655" s="162" t="n">
        <v>-0.08390499999999999</v>
      </c>
      <c r="E655" s="162" t="n"/>
    </row>
    <row r="656">
      <c r="B656" s="161" t="n">
        <v>11170</v>
      </c>
      <c r="C656" s="162" t="n">
        <v>21.21</v>
      </c>
      <c r="D656" s="162" t="n">
        <v>-0.07566100000000001</v>
      </c>
      <c r="E656" s="162" t="n"/>
    </row>
    <row r="657">
      <c r="B657" s="161" t="n">
        <v>11171</v>
      </c>
      <c r="C657" s="162" t="n">
        <v>21.11</v>
      </c>
      <c r="D657" s="162" t="n">
        <v>-0.078276</v>
      </c>
      <c r="E657" s="162" t="n"/>
    </row>
    <row r="658">
      <c r="B658" s="161" t="n">
        <v>11174</v>
      </c>
      <c r="C658" s="162" t="n">
        <v>21.52</v>
      </c>
      <c r="D658" s="162" t="n">
        <v>-0.05706</v>
      </c>
      <c r="E658" s="162" t="n"/>
    </row>
    <row r="659">
      <c r="B659" s="161" t="n">
        <v>11175</v>
      </c>
      <c r="C659" s="162" t="n">
        <v>21.52</v>
      </c>
      <c r="D659" s="162" t="n">
        <v>-0.055132</v>
      </c>
      <c r="E659" s="162" t="n"/>
    </row>
    <row r="660">
      <c r="B660" s="161" t="n">
        <v>11176</v>
      </c>
      <c r="C660" s="162" t="n">
        <v>21.18</v>
      </c>
      <c r="D660" s="162" t="n">
        <v>-0.069283</v>
      </c>
      <c r="E660" s="162" t="n"/>
    </row>
    <row r="661">
      <c r="B661" s="161" t="n">
        <v>11177</v>
      </c>
      <c r="C661" s="162" t="n">
        <v>21.06</v>
      </c>
      <c r="D661" s="162" t="n">
        <v>-0.073062</v>
      </c>
      <c r="E661" s="162" t="n"/>
    </row>
    <row r="662">
      <c r="B662" s="161" t="n">
        <v>11178</v>
      </c>
      <c r="C662" s="162" t="n">
        <v>20.27</v>
      </c>
      <c r="D662" s="162" t="n">
        <v>-0.109403</v>
      </c>
      <c r="E662" s="162" t="n"/>
    </row>
    <row r="663">
      <c r="B663" s="161" t="n">
        <v>11181</v>
      </c>
      <c r="C663" s="162" t="n">
        <v>20.4</v>
      </c>
      <c r="D663" s="162" t="n">
        <v>-0.101388</v>
      </c>
      <c r="E663" s="162" t="n"/>
    </row>
    <row r="664">
      <c r="B664" s="161" t="n">
        <v>11182</v>
      </c>
      <c r="C664" s="162" t="n">
        <v>19.88</v>
      </c>
      <c r="D664" s="162" t="n">
        <v>-0.125349</v>
      </c>
      <c r="E664" s="162" t="n"/>
    </row>
    <row r="665">
      <c r="B665" s="161" t="n">
        <v>11183</v>
      </c>
      <c r="C665" s="162" t="n">
        <v>20.15</v>
      </c>
      <c r="D665" s="162" t="n">
        <v>-0.110427</v>
      </c>
      <c r="E665" s="162" t="n"/>
    </row>
    <row r="666">
      <c r="B666" s="161" t="n">
        <v>11184</v>
      </c>
      <c r="C666" s="162" t="n">
        <v>20.16</v>
      </c>
      <c r="D666" s="162" t="n">
        <v>-0.108688</v>
      </c>
      <c r="E666" s="162" t="n"/>
    </row>
    <row r="667">
      <c r="B667" s="161" t="n">
        <v>11185</v>
      </c>
      <c r="C667" s="162" t="n">
        <v>20.7</v>
      </c>
      <c r="D667" s="162" t="n">
        <v>-0.081048</v>
      </c>
      <c r="E667" s="162" t="n"/>
    </row>
    <row r="668">
      <c r="B668" s="161" t="n">
        <v>11188</v>
      </c>
      <c r="C668" s="162" t="n">
        <v>20.54</v>
      </c>
      <c r="D668" s="162" t="n">
        <v>-0.08831700000000001</v>
      </c>
      <c r="E668" s="162" t="n"/>
    </row>
    <row r="669">
      <c r="B669" s="161" t="n">
        <v>11189</v>
      </c>
      <c r="C669" s="162" t="n">
        <v>20.74</v>
      </c>
      <c r="D669" s="162" t="n">
        <v>-0.078696</v>
      </c>
      <c r="E669" s="162" t="n"/>
    </row>
    <row r="670">
      <c r="B670" s="161" t="n">
        <v>11190</v>
      </c>
      <c r="C670" s="162" t="n">
        <v>20.85</v>
      </c>
      <c r="D670" s="162" t="n">
        <v>-0.07292899999999999</v>
      </c>
      <c r="E670" s="162" t="n"/>
    </row>
    <row r="671">
      <c r="B671" s="161" t="n">
        <v>11191</v>
      </c>
      <c r="C671" s="162" t="n">
        <v>20.64</v>
      </c>
      <c r="D671" s="162" t="n">
        <v>-0.08227</v>
      </c>
      <c r="E671" s="162" t="n"/>
    </row>
    <row r="672">
      <c r="B672" s="161" t="n">
        <v>11192</v>
      </c>
      <c r="C672" s="162" t="n">
        <v>20.79</v>
      </c>
      <c r="D672" s="162" t="n">
        <v>-0.074562</v>
      </c>
      <c r="E672" s="162" t="n"/>
    </row>
    <row r="673">
      <c r="B673" s="161" t="n">
        <v>11195</v>
      </c>
      <c r="C673" s="162" t="n">
        <v>20.68</v>
      </c>
      <c r="D673" s="162" t="n">
        <v>-0.079883</v>
      </c>
      <c r="E673" s="162" t="n"/>
    </row>
    <row r="674">
      <c r="B674" s="161" t="n">
        <v>11196</v>
      </c>
      <c r="C674" s="162" t="n">
        <v>20.98</v>
      </c>
      <c r="D674" s="162" t="n">
        <v>-0.06539300000000001</v>
      </c>
      <c r="E674" s="162" t="n"/>
    </row>
    <row r="675">
      <c r="B675" s="161" t="n">
        <v>11197</v>
      </c>
      <c r="C675" s="162" t="n">
        <v>21.14</v>
      </c>
      <c r="D675" s="162" t="n">
        <v>-0.057787</v>
      </c>
      <c r="E675" s="162" t="n"/>
    </row>
    <row r="676">
      <c r="B676" s="161" t="n">
        <v>11198</v>
      </c>
      <c r="C676" s="162" t="n">
        <v>21.13</v>
      </c>
      <c r="D676" s="162" t="n">
        <v>-0.058543</v>
      </c>
      <c r="E676" s="162" t="n"/>
    </row>
    <row r="677">
      <c r="B677" s="161" t="n">
        <v>11199</v>
      </c>
      <c r="C677" s="162" t="n">
        <v>21.37</v>
      </c>
      <c r="D677" s="162" t="n">
        <v>-0.047838</v>
      </c>
      <c r="E677" s="162" t="n"/>
    </row>
    <row r="678">
      <c r="B678" s="161" t="n">
        <v>11203</v>
      </c>
      <c r="C678" s="162" t="n">
        <v>21.38</v>
      </c>
      <c r="D678" s="162" t="n">
        <v>-0.0482</v>
      </c>
      <c r="E678" s="162" t="n"/>
    </row>
    <row r="679">
      <c r="B679" s="161" t="n">
        <v>11204</v>
      </c>
      <c r="C679" s="162" t="n">
        <v>21.17</v>
      </c>
      <c r="D679" s="162" t="n">
        <v>-0.058501</v>
      </c>
      <c r="E679" s="162" t="n"/>
    </row>
    <row r="680">
      <c r="B680" s="161" t="n">
        <v>11205</v>
      </c>
      <c r="C680" s="162" t="n">
        <v>21.02</v>
      </c>
      <c r="D680" s="162" t="n">
        <v>-0.065772</v>
      </c>
      <c r="E680" s="162" t="n"/>
    </row>
    <row r="681">
      <c r="B681" s="161" t="n">
        <v>11206</v>
      </c>
      <c r="C681" s="162" t="n">
        <v>21.34</v>
      </c>
      <c r="D681" s="162" t="n">
        <v>-0.050941</v>
      </c>
      <c r="E681" s="162" t="n"/>
    </row>
    <row r="682">
      <c r="B682" s="161" t="n">
        <v>11209</v>
      </c>
      <c r="C682" s="162" t="n">
        <v>21.63</v>
      </c>
      <c r="D682" s="162" t="n">
        <v>-0.03765</v>
      </c>
      <c r="E682" s="162" t="n"/>
    </row>
    <row r="683">
      <c r="B683" s="161" t="n">
        <v>11210</v>
      </c>
      <c r="C683" s="162" t="n">
        <v>21.76</v>
      </c>
      <c r="D683" s="162" t="n">
        <v>-0.031767</v>
      </c>
      <c r="E683" s="162" t="n"/>
    </row>
    <row r="684">
      <c r="B684" s="161" t="n">
        <v>11211</v>
      </c>
      <c r="C684" s="162" t="n">
        <v>21.86</v>
      </c>
      <c r="D684" s="162" t="n">
        <v>-0.027238</v>
      </c>
      <c r="E684" s="162" t="n"/>
    </row>
    <row r="685">
      <c r="B685" s="161" t="n">
        <v>11212</v>
      </c>
      <c r="C685" s="162" t="n">
        <v>21.72</v>
      </c>
      <c r="D685" s="162" t="n">
        <v>-0.033705</v>
      </c>
      <c r="E685" s="162" t="n"/>
    </row>
    <row r="686">
      <c r="B686" s="161" t="n">
        <v>11213</v>
      </c>
      <c r="C686" s="162" t="n">
        <v>21.5</v>
      </c>
      <c r="D686" s="162" t="n">
        <v>-0.043935</v>
      </c>
      <c r="E686" s="162" t="n"/>
    </row>
    <row r="687">
      <c r="B687" s="161" t="n">
        <v>11216</v>
      </c>
      <c r="C687" s="162" t="n">
        <v>21.19</v>
      </c>
      <c r="D687" s="162" t="n">
        <v>-0.058576</v>
      </c>
      <c r="E687" s="162" t="n"/>
    </row>
    <row r="688">
      <c r="B688" s="161" t="n">
        <v>11217</v>
      </c>
      <c r="C688" s="162" t="n">
        <v>21.22</v>
      </c>
      <c r="D688" s="162" t="n">
        <v>-0.057228</v>
      </c>
      <c r="E688" s="162" t="n"/>
    </row>
    <row r="689">
      <c r="B689" s="161" t="n">
        <v>11218</v>
      </c>
      <c r="C689" s="162" t="n">
        <v>21.29</v>
      </c>
      <c r="D689" s="162" t="n">
        <v>-0.05401</v>
      </c>
      <c r="E689" s="162" t="n"/>
    </row>
    <row r="690">
      <c r="B690" s="161" t="n">
        <v>11219</v>
      </c>
      <c r="C690" s="162" t="n">
        <v>21.06</v>
      </c>
      <c r="D690" s="162" t="n">
        <v>-0.06474100000000001</v>
      </c>
      <c r="E690" s="162" t="n"/>
    </row>
    <row r="691">
      <c r="B691" s="161" t="n">
        <v>11220</v>
      </c>
      <c r="C691" s="162" t="n">
        <v>20.68</v>
      </c>
      <c r="D691" s="162" t="n">
        <v>-0.082645</v>
      </c>
      <c r="E691" s="162" t="n"/>
    </row>
    <row r="692">
      <c r="B692" s="161" t="n">
        <v>11223</v>
      </c>
      <c r="C692" s="162" t="n">
        <v>20.17</v>
      </c>
      <c r="D692" s="162" t="n">
        <v>-0.107237</v>
      </c>
      <c r="E692" s="162" t="n"/>
    </row>
    <row r="693">
      <c r="B693" s="161" t="n">
        <v>11224</v>
      </c>
      <c r="C693" s="162" t="n">
        <v>20.44</v>
      </c>
      <c r="D693" s="162" t="n">
        <v>-0.09349200000000001</v>
      </c>
      <c r="E693" s="162" t="n"/>
    </row>
    <row r="694">
      <c r="B694" s="161" t="n">
        <v>11225</v>
      </c>
      <c r="C694" s="162" t="n">
        <v>20.11</v>
      </c>
      <c r="D694" s="162" t="n">
        <v>-0.109258</v>
      </c>
      <c r="E694" s="162" t="n"/>
    </row>
    <row r="695">
      <c r="B695" s="161" t="n">
        <v>11226</v>
      </c>
      <c r="C695" s="162" t="n">
        <v>19.73</v>
      </c>
      <c r="D695" s="162" t="n">
        <v>-0.127702</v>
      </c>
      <c r="E695" s="162" t="n"/>
    </row>
    <row r="696">
      <c r="B696" s="161" t="n">
        <v>11227</v>
      </c>
      <c r="C696" s="162" t="n">
        <v>19.43</v>
      </c>
      <c r="D696" s="162" t="n">
        <v>-0.142365</v>
      </c>
      <c r="E696" s="162" t="n"/>
    </row>
    <row r="697">
      <c r="B697" s="161" t="n">
        <v>11230</v>
      </c>
      <c r="C697" s="162" t="n">
        <v>18.86</v>
      </c>
      <c r="D697" s="162" t="n">
        <v>-0.171625</v>
      </c>
      <c r="E697" s="162" t="n"/>
    </row>
    <row r="698">
      <c r="B698" s="161" t="n">
        <v>11231</v>
      </c>
      <c r="C698" s="162" t="n">
        <v>18.59</v>
      </c>
      <c r="D698" s="162" t="n">
        <v>-0.18535</v>
      </c>
      <c r="E698" s="162" t="n"/>
    </row>
    <row r="699">
      <c r="B699" s="161" t="n">
        <v>11232</v>
      </c>
      <c r="C699" s="162" t="n">
        <v>19.42</v>
      </c>
      <c r="D699" s="162" t="n">
        <v>-0.141243</v>
      </c>
      <c r="E699" s="162" t="n"/>
    </row>
    <row r="700">
      <c r="B700" s="161" t="n">
        <v>11233</v>
      </c>
      <c r="C700" s="162" t="n">
        <v>19.18</v>
      </c>
      <c r="D700" s="162" t="n">
        <v>-0.153146</v>
      </c>
      <c r="E700" s="162" t="n"/>
    </row>
    <row r="701">
      <c r="B701" s="161" t="n">
        <v>11234</v>
      </c>
      <c r="C701" s="162" t="n">
        <v>19.42</v>
      </c>
      <c r="D701" s="162" t="n">
        <v>-0.140263</v>
      </c>
      <c r="E701" s="162" t="n"/>
    </row>
    <row r="702">
      <c r="B702" s="161" t="n">
        <v>11237</v>
      </c>
      <c r="C702" s="162" t="n">
        <v>18.61</v>
      </c>
      <c r="D702" s="162" t="n">
        <v>-0.182366</v>
      </c>
      <c r="E702" s="162" t="n"/>
    </row>
    <row r="703">
      <c r="B703" s="161" t="n">
        <v>11238</v>
      </c>
      <c r="C703" s="162" t="n">
        <v>18.62</v>
      </c>
      <c r="D703" s="162" t="n">
        <v>-0.181484</v>
      </c>
      <c r="E703" s="162" t="n"/>
    </row>
    <row r="704">
      <c r="B704" s="161" t="n">
        <v>11239</v>
      </c>
      <c r="C704" s="162" t="n">
        <v>18.4</v>
      </c>
      <c r="D704" s="162" t="n">
        <v>-0.192953</v>
      </c>
      <c r="E704" s="162" t="n"/>
    </row>
    <row r="705">
      <c r="B705" s="161" t="n">
        <v>11240</v>
      </c>
      <c r="C705" s="162" t="n">
        <v>17.67</v>
      </c>
      <c r="D705" s="162" t="n">
        <v>-0.232826</v>
      </c>
      <c r="E705" s="162" t="n"/>
    </row>
    <row r="706">
      <c r="B706" s="161" t="n">
        <v>11241</v>
      </c>
      <c r="C706" s="162" t="n">
        <v>18.11</v>
      </c>
      <c r="D706" s="162" t="n">
        <v>-0.207618</v>
      </c>
      <c r="E706" s="162" t="n"/>
    </row>
    <row r="707">
      <c r="B707" s="161" t="n">
        <v>11245</v>
      </c>
      <c r="C707" s="162" t="n">
        <v>17.91</v>
      </c>
      <c r="D707" s="162" t="n">
        <v>-0.21807</v>
      </c>
      <c r="E707" s="162" t="n"/>
    </row>
    <row r="708">
      <c r="B708" s="161" t="n">
        <v>11246</v>
      </c>
      <c r="C708" s="162" t="n">
        <v>18.2</v>
      </c>
      <c r="D708" s="162" t="n">
        <v>-0.201403</v>
      </c>
      <c r="E708" s="162" t="n"/>
    </row>
    <row r="709">
      <c r="B709" s="161" t="n">
        <v>11247</v>
      </c>
      <c r="C709" s="162" t="n">
        <v>17.88</v>
      </c>
      <c r="D709" s="162" t="n">
        <v>-0.21834</v>
      </c>
      <c r="E709" s="162" t="n"/>
    </row>
    <row r="710">
      <c r="B710" s="161" t="n">
        <v>11248</v>
      </c>
      <c r="C710" s="162" t="n">
        <v>17.16</v>
      </c>
      <c r="D710" s="162" t="n">
        <v>-0.258538</v>
      </c>
      <c r="E710" s="162" t="n"/>
    </row>
    <row r="711">
      <c r="B711" s="161" t="n">
        <v>11251</v>
      </c>
      <c r="C711" s="162" t="n">
        <v>17.57</v>
      </c>
      <c r="D711" s="162" t="n">
        <v>-0.234102</v>
      </c>
      <c r="E711" s="162" t="n"/>
    </row>
    <row r="712">
      <c r="B712" s="161" t="n">
        <v>11252</v>
      </c>
      <c r="C712" s="162" t="n">
        <v>17.05</v>
      </c>
      <c r="D712" s="162" t="n">
        <v>-0.263142</v>
      </c>
      <c r="E712" s="162" t="n"/>
    </row>
    <row r="713">
      <c r="B713" s="161" t="n">
        <v>11253</v>
      </c>
      <c r="C713" s="162" t="n">
        <v>16.9</v>
      </c>
      <c r="D713" s="162" t="n">
        <v>-0.270984</v>
      </c>
      <c r="E713" s="162" t="n"/>
    </row>
    <row r="714">
      <c r="B714" s="161" t="n">
        <v>11254</v>
      </c>
      <c r="C714" s="162" t="n">
        <v>17.14</v>
      </c>
      <c r="D714" s="162" t="n">
        <v>-0.255946</v>
      </c>
      <c r="E714" s="162" t="n"/>
    </row>
    <row r="715">
      <c r="B715" s="161" t="n">
        <v>11255</v>
      </c>
      <c r="C715" s="162" t="n">
        <v>17.74</v>
      </c>
      <c r="D715" s="162" t="n">
        <v>-0.220662</v>
      </c>
      <c r="E715" s="162" t="n"/>
    </row>
    <row r="716">
      <c r="B716" s="161" t="n">
        <v>11258</v>
      </c>
      <c r="C716" s="162" t="n">
        <v>17.78</v>
      </c>
      <c r="D716" s="162" t="n">
        <v>-0.217558</v>
      </c>
      <c r="E716" s="162" t="n"/>
    </row>
    <row r="717">
      <c r="B717" s="161" t="n">
        <v>11259</v>
      </c>
      <c r="C717" s="162" t="n">
        <v>17.86</v>
      </c>
      <c r="D717" s="162" t="n">
        <v>-0.21224</v>
      </c>
      <c r="E717" s="162" t="n"/>
    </row>
    <row r="718">
      <c r="B718" s="161" t="n">
        <v>11260</v>
      </c>
      <c r="C718" s="162" t="n">
        <v>17.55</v>
      </c>
      <c r="D718" s="162" t="n">
        <v>-0.228841</v>
      </c>
      <c r="E718" s="162" t="n"/>
    </row>
    <row r="719">
      <c r="B719" s="161" t="n">
        <v>11261</v>
      </c>
      <c r="C719" s="162" t="n">
        <v>17.34</v>
      </c>
      <c r="D719" s="162" t="n">
        <v>-0.239902</v>
      </c>
      <c r="E719" s="162" t="n"/>
    </row>
    <row r="720">
      <c r="B720" s="161" t="n">
        <v>11262</v>
      </c>
      <c r="C720" s="162" t="n">
        <v>16.94</v>
      </c>
      <c r="D720" s="162" t="n">
        <v>-0.262205</v>
      </c>
      <c r="E720" s="162" t="n"/>
    </row>
    <row r="721">
      <c r="B721" s="161" t="n">
        <v>11265</v>
      </c>
      <c r="C721" s="162" t="n">
        <v>17.13</v>
      </c>
      <c r="D721" s="162" t="n">
        <v>-0.250102</v>
      </c>
      <c r="E721" s="162" t="n"/>
    </row>
    <row r="722">
      <c r="B722" s="161" t="n">
        <v>11267</v>
      </c>
      <c r="C722" s="162" t="n">
        <v>16.62</v>
      </c>
      <c r="D722" s="162" t="n">
        <v>-0.279217</v>
      </c>
      <c r="E722" s="162" t="n"/>
    </row>
    <row r="723">
      <c r="B723" s="161" t="n">
        <v>11268</v>
      </c>
      <c r="C723" s="162" t="n">
        <v>16.65</v>
      </c>
      <c r="D723" s="162" t="n">
        <v>-0.276284</v>
      </c>
      <c r="E723" s="162" t="n"/>
    </row>
    <row r="724">
      <c r="B724" s="161" t="n">
        <v>11269</v>
      </c>
      <c r="C724" s="162" t="n">
        <v>16.09</v>
      </c>
      <c r="D724" s="162" t="n">
        <v>-0.309233</v>
      </c>
      <c r="E724" s="162" t="n"/>
    </row>
    <row r="725">
      <c r="B725" s="161" t="n">
        <v>11272</v>
      </c>
      <c r="C725" s="162" t="n">
        <v>15.54</v>
      </c>
      <c r="D725" s="162" t="n">
        <v>-0.342576</v>
      </c>
      <c r="E725" s="162" t="n"/>
    </row>
    <row r="726">
      <c r="B726" s="161" t="n">
        <v>11273</v>
      </c>
      <c r="C726" s="162" t="n">
        <v>15.79</v>
      </c>
      <c r="D726" s="162" t="n">
        <v>-0.325188</v>
      </c>
      <c r="E726" s="162" t="n"/>
    </row>
    <row r="727">
      <c r="B727" s="161" t="n">
        <v>11274</v>
      </c>
      <c r="C727" s="162" t="n">
        <v>16.14</v>
      </c>
      <c r="D727" s="162" t="n">
        <v>-0.301875</v>
      </c>
      <c r="E727" s="162" t="n"/>
    </row>
    <row r="728">
      <c r="B728" s="161" t="n">
        <v>11275</v>
      </c>
      <c r="C728" s="162" t="n">
        <v>16.56</v>
      </c>
      <c r="D728" s="162" t="n">
        <v>-0.274915</v>
      </c>
      <c r="E728" s="162" t="n"/>
    </row>
    <row r="729">
      <c r="B729" s="161" t="n">
        <v>11276</v>
      </c>
      <c r="C729" s="162" t="n">
        <v>16.89</v>
      </c>
      <c r="D729" s="162" t="n">
        <v>-0.253931</v>
      </c>
      <c r="E729" s="162" t="n"/>
    </row>
    <row r="730">
      <c r="B730" s="161" t="n">
        <v>11279</v>
      </c>
      <c r="C730" s="162" t="n">
        <v>16.48</v>
      </c>
      <c r="D730" s="162" t="n">
        <v>-0.277128</v>
      </c>
      <c r="E730" s="162" t="n"/>
    </row>
    <row r="731">
      <c r="B731" s="161" t="n">
        <v>11280</v>
      </c>
      <c r="C731" s="162" t="n">
        <v>16.66</v>
      </c>
      <c r="D731" s="162" t="n">
        <v>-0.264854</v>
      </c>
      <c r="E731" s="162" t="n"/>
    </row>
    <row r="732">
      <c r="B732" s="161" t="n">
        <v>11281</v>
      </c>
      <c r="C732" s="162" t="n">
        <v>17.01</v>
      </c>
      <c r="D732" s="162" t="n">
        <v>-0.242743</v>
      </c>
      <c r="E732" s="162" t="n"/>
    </row>
    <row r="733">
      <c r="B733" s="161" t="n">
        <v>11282</v>
      </c>
      <c r="C733" s="162" t="n">
        <v>16.94</v>
      </c>
      <c r="D733" s="162" t="n">
        <v>-0.245466</v>
      </c>
      <c r="E733" s="162" t="n"/>
    </row>
    <row r="734">
      <c r="B734" s="161" t="n">
        <v>11283</v>
      </c>
      <c r="C734" s="162" t="n">
        <v>17.2</v>
      </c>
      <c r="D734" s="162" t="n">
        <v>-0.228823</v>
      </c>
      <c r="E734" s="162" t="n"/>
    </row>
    <row r="735">
      <c r="B735" s="161" t="n">
        <v>11286</v>
      </c>
      <c r="C735" s="162" t="n">
        <v>17.05</v>
      </c>
      <c r="D735" s="162" t="n">
        <v>-0.236191</v>
      </c>
      <c r="E735" s="162" t="n"/>
    </row>
    <row r="736">
      <c r="B736" s="161" t="n">
        <v>11287</v>
      </c>
      <c r="C736" s="162" t="n">
        <v>16.85</v>
      </c>
      <c r="D736" s="162" t="n">
        <v>-0.246573</v>
      </c>
      <c r="E736" s="162" t="n"/>
    </row>
    <row r="737">
      <c r="B737" s="161" t="n">
        <v>11288</v>
      </c>
      <c r="C737" s="162" t="n">
        <v>16.61</v>
      </c>
      <c r="D737" s="162" t="n">
        <v>-0.259408</v>
      </c>
      <c r="E737" s="162" t="n"/>
    </row>
    <row r="738">
      <c r="B738" s="161" t="n">
        <v>11290</v>
      </c>
      <c r="C738" s="162" t="n">
        <v>16.38</v>
      </c>
      <c r="D738" s="162" t="n">
        <v>-0.271738</v>
      </c>
      <c r="E738" s="162" t="n"/>
    </row>
    <row r="739">
      <c r="B739" s="161" t="n">
        <v>11293</v>
      </c>
      <c r="C739" s="162" t="n">
        <v>16.8</v>
      </c>
      <c r="D739" s="162" t="n">
        <v>-0.244893</v>
      </c>
      <c r="E739" s="162" t="n"/>
    </row>
    <row r="740">
      <c r="B740" s="161" t="n">
        <v>11294</v>
      </c>
      <c r="C740" s="162" t="n">
        <v>16.96</v>
      </c>
      <c r="D740" s="162" t="n">
        <v>-0.233925</v>
      </c>
      <c r="E740" s="162" t="n"/>
    </row>
    <row r="741">
      <c r="B741" s="161" t="n">
        <v>11295</v>
      </c>
      <c r="C741" s="162" t="n">
        <v>16.67</v>
      </c>
      <c r="D741" s="162" t="n">
        <v>-0.249633</v>
      </c>
      <c r="E741" s="162" t="n"/>
    </row>
    <row r="742">
      <c r="B742" s="161" t="n">
        <v>11296</v>
      </c>
      <c r="C742" s="162" t="n">
        <v>16.42</v>
      </c>
      <c r="D742" s="162" t="n">
        <v>-0.263139</v>
      </c>
      <c r="E742" s="162" t="n"/>
    </row>
    <row r="743">
      <c r="B743" s="161" t="n">
        <v>11297</v>
      </c>
      <c r="C743" s="162" t="n">
        <v>16.43</v>
      </c>
      <c r="D743" s="162" t="n">
        <v>-0.260975</v>
      </c>
      <c r="E743" s="162" t="n"/>
    </row>
    <row r="744">
      <c r="B744" s="161" t="n">
        <v>11300</v>
      </c>
      <c r="C744" s="162" t="n">
        <v>15.97</v>
      </c>
      <c r="D744" s="162" t="n">
        <v>-0.287807</v>
      </c>
      <c r="E744" s="162" t="n"/>
    </row>
    <row r="745">
      <c r="B745" s="161" t="n">
        <v>11301</v>
      </c>
      <c r="C745" s="162" t="n">
        <v>15.98</v>
      </c>
      <c r="D745" s="162" t="n">
        <v>-0.285551</v>
      </c>
      <c r="E745" s="162" t="n"/>
    </row>
    <row r="746">
      <c r="B746" s="161" t="n">
        <v>11302</v>
      </c>
      <c r="C746" s="162" t="n">
        <v>15.73</v>
      </c>
      <c r="D746" s="162" t="n">
        <v>-0.299683</v>
      </c>
      <c r="E746" s="162" t="n"/>
    </row>
    <row r="747">
      <c r="B747" s="161" t="n">
        <v>11303</v>
      </c>
      <c r="C747" s="162" t="n">
        <v>15.55</v>
      </c>
      <c r="D747" s="162" t="n">
        <v>-0.309509</v>
      </c>
      <c r="E747" s="162" t="n"/>
    </row>
    <row r="748">
      <c r="B748" s="161" t="n">
        <v>11304</v>
      </c>
      <c r="C748" s="162" t="n">
        <v>15.43</v>
      </c>
      <c r="D748" s="162" t="n">
        <v>-0.315442</v>
      </c>
      <c r="E748" s="162" t="n"/>
    </row>
    <row r="749">
      <c r="B749" s="161" t="n">
        <v>11307</v>
      </c>
      <c r="C749" s="162" t="n">
        <v>14.94</v>
      </c>
      <c r="D749" s="162" t="n">
        <v>-0.345788</v>
      </c>
      <c r="E749" s="162" t="n"/>
    </row>
    <row r="750">
      <c r="B750" s="161" t="n">
        <v>11308</v>
      </c>
      <c r="C750" s="162" t="n">
        <v>14.44</v>
      </c>
      <c r="D750" s="162" t="n">
        <v>-0.377732</v>
      </c>
      <c r="E750" s="162" t="n"/>
    </row>
    <row r="751">
      <c r="B751" s="161" t="n">
        <v>11309</v>
      </c>
      <c r="C751" s="162" t="n">
        <v>15.11</v>
      </c>
      <c r="D751" s="162" t="n">
        <v>-0.330417</v>
      </c>
      <c r="E751" s="162" t="n"/>
    </row>
    <row r="752">
      <c r="B752" s="161" t="n">
        <v>11310</v>
      </c>
      <c r="C752" s="162" t="n">
        <v>15.22</v>
      </c>
      <c r="D752" s="162" t="n">
        <v>-0.321183</v>
      </c>
      <c r="E752" s="162" t="n"/>
    </row>
    <row r="753">
      <c r="B753" s="161" t="n">
        <v>11311</v>
      </c>
      <c r="C753" s="162" t="n">
        <v>15.39</v>
      </c>
      <c r="D753" s="162" t="n">
        <v>-0.308175</v>
      </c>
      <c r="E753" s="162" t="n"/>
    </row>
    <row r="754">
      <c r="B754" s="161" t="n">
        <v>11314</v>
      </c>
      <c r="C754" s="162" t="n">
        <v>14.88</v>
      </c>
      <c r="D754" s="162" t="n">
        <v>-0.339793</v>
      </c>
      <c r="E754" s="162" t="n"/>
    </row>
    <row r="755">
      <c r="B755" s="161" t="n">
        <v>11315</v>
      </c>
      <c r="C755" s="162" t="n">
        <v>14.96</v>
      </c>
      <c r="D755" s="162" t="n">
        <v>-0.332365</v>
      </c>
      <c r="E755" s="162" t="n"/>
    </row>
    <row r="756">
      <c r="B756" s="161" t="n">
        <v>11316</v>
      </c>
      <c r="C756" s="162" t="n">
        <v>15.16</v>
      </c>
      <c r="D756" s="162" t="n">
        <v>-0.317042</v>
      </c>
      <c r="E756" s="162" t="n"/>
    </row>
    <row r="757">
      <c r="B757" s="161" t="n">
        <v>11318</v>
      </c>
      <c r="C757" s="162" t="n">
        <v>14.85</v>
      </c>
      <c r="D757" s="162" t="n">
        <v>-0.33557</v>
      </c>
      <c r="E757" s="162" t="n"/>
    </row>
    <row r="758">
      <c r="B758" s="161" t="n">
        <v>11321</v>
      </c>
      <c r="C758" s="162" t="n">
        <v>14.72</v>
      </c>
      <c r="D758" s="162" t="n">
        <v>-0.342257</v>
      </c>
      <c r="E758" s="162" t="n"/>
    </row>
    <row r="759">
      <c r="B759" s="161" t="n">
        <v>11322</v>
      </c>
      <c r="C759" s="162" t="n">
        <v>15.06</v>
      </c>
      <c r="D759" s="162" t="n">
        <v>-0.317359</v>
      </c>
      <c r="E759" s="162" t="n"/>
    </row>
    <row r="760">
      <c r="B760" s="161" t="n">
        <v>11323</v>
      </c>
      <c r="C760" s="162" t="n">
        <v>15.34</v>
      </c>
      <c r="D760" s="162" t="n">
        <v>-0.296975</v>
      </c>
      <c r="E760" s="162" t="n"/>
    </row>
    <row r="761">
      <c r="B761" s="161" t="n">
        <v>11325</v>
      </c>
      <c r="C761" s="162" t="n">
        <v>15.85</v>
      </c>
      <c r="D761" s="162" t="n">
        <v>-0.262374</v>
      </c>
      <c r="E761" s="162" t="n"/>
    </row>
    <row r="762">
      <c r="B762" s="161" t="n">
        <v>11328</v>
      </c>
      <c r="C762" s="162" t="n">
        <v>15.93</v>
      </c>
      <c r="D762" s="162" t="n">
        <v>-0.255403</v>
      </c>
      <c r="E762" s="162" t="n"/>
    </row>
    <row r="763">
      <c r="B763" s="161" t="n">
        <v>11329</v>
      </c>
      <c r="C763" s="162" t="n">
        <v>16.13</v>
      </c>
      <c r="D763" s="162" t="n">
        <v>-0.241004</v>
      </c>
      <c r="E763" s="162" t="n"/>
    </row>
    <row r="764">
      <c r="B764" s="161" t="n">
        <v>11330</v>
      </c>
      <c r="C764" s="162" t="n">
        <v>16.09</v>
      </c>
      <c r="D764" s="162" t="n">
        <v>-0.241524</v>
      </c>
      <c r="E764" s="162" t="n"/>
    </row>
    <row r="765">
      <c r="B765" s="161" t="n">
        <v>11331</v>
      </c>
      <c r="C765" s="162" t="n">
        <v>16.23</v>
      </c>
      <c r="D765" s="162" t="n">
        <v>-0.230892</v>
      </c>
      <c r="E765" s="162" t="n"/>
    </row>
    <row r="766">
      <c r="B766" s="161" t="n">
        <v>11332</v>
      </c>
      <c r="C766" s="162" t="n">
        <v>16.07</v>
      </c>
      <c r="D766" s="162" t="n">
        <v>-0.238789</v>
      </c>
      <c r="E766" s="162" t="n"/>
    </row>
    <row r="767">
      <c r="B767" s="161" t="n">
        <v>11335</v>
      </c>
      <c r="C767" s="162" t="n">
        <v>15.84</v>
      </c>
      <c r="D767" s="162" t="n">
        <v>-0.251142</v>
      </c>
      <c r="E767" s="162" t="n"/>
    </row>
    <row r="768">
      <c r="B768" s="161" t="n">
        <v>11336</v>
      </c>
      <c r="C768" s="162" t="n">
        <v>15.65</v>
      </c>
      <c r="D768" s="162" t="n">
        <v>-0.261004</v>
      </c>
      <c r="E768" s="162" t="n"/>
    </row>
    <row r="769">
      <c r="B769" s="161" t="n">
        <v>11337</v>
      </c>
      <c r="C769" s="162" t="n">
        <v>15.83</v>
      </c>
      <c r="D769" s="162" t="n">
        <v>-0.247415</v>
      </c>
      <c r="E769" s="162" t="n"/>
    </row>
    <row r="770">
      <c r="B770" s="161" t="n">
        <v>11338</v>
      </c>
      <c r="C770" s="162" t="n">
        <v>15.46</v>
      </c>
      <c r="D770" s="162" t="n">
        <v>-0.268747</v>
      </c>
      <c r="E770" s="162" t="n"/>
    </row>
    <row r="771">
      <c r="B771" s="161" t="n">
        <v>11339</v>
      </c>
      <c r="C771" s="162" t="n">
        <v>15.65</v>
      </c>
      <c r="D771" s="162" t="n">
        <v>-0.254184</v>
      </c>
      <c r="E771" s="162" t="n"/>
    </row>
    <row r="772">
      <c r="B772" s="161" t="n">
        <v>11342</v>
      </c>
      <c r="C772" s="162" t="n">
        <v>15.46</v>
      </c>
      <c r="D772" s="162" t="n">
        <v>-0.26394</v>
      </c>
      <c r="E772" s="162" t="n"/>
    </row>
    <row r="773">
      <c r="B773" s="161" t="n">
        <v>11343</v>
      </c>
      <c r="C773" s="162" t="n">
        <v>15.78</v>
      </c>
      <c r="D773" s="162" t="n">
        <v>-0.241133</v>
      </c>
      <c r="E773" s="162" t="n"/>
    </row>
    <row r="774">
      <c r="B774" s="161" t="n">
        <v>11344</v>
      </c>
      <c r="C774" s="162" t="n">
        <v>15.78</v>
      </c>
      <c r="D774" s="162" t="n">
        <v>-0.238795</v>
      </c>
      <c r="E774" s="162" t="n"/>
    </row>
    <row r="775">
      <c r="B775" s="161" t="n">
        <v>11345</v>
      </c>
      <c r="C775" s="162" t="n">
        <v>16.07</v>
      </c>
      <c r="D775" s="162" t="n">
        <v>-0.218218</v>
      </c>
      <c r="E775" s="162" t="n"/>
    </row>
    <row r="776">
      <c r="B776" s="161" t="n">
        <v>11346</v>
      </c>
      <c r="C776" s="162" t="n">
        <v>16.42</v>
      </c>
      <c r="D776" s="162" t="n">
        <v>-0.194373</v>
      </c>
      <c r="E776" s="162" t="n"/>
    </row>
    <row r="777">
      <c r="B777" s="161" t="n">
        <v>11349</v>
      </c>
      <c r="C777" s="162" t="n">
        <v>16.4</v>
      </c>
      <c r="D777" s="162" t="n">
        <v>-0.193318</v>
      </c>
      <c r="E777" s="162" t="n"/>
    </row>
    <row r="778">
      <c r="B778" s="161" t="n">
        <v>11350</v>
      </c>
      <c r="C778" s="162" t="n">
        <v>16.32</v>
      </c>
      <c r="D778" s="162" t="n">
        <v>-0.195805</v>
      </c>
      <c r="E778" s="162" t="n"/>
    </row>
    <row r="779">
      <c r="B779" s="161" t="n">
        <v>11351</v>
      </c>
      <c r="C779" s="162" t="n">
        <v>16.02</v>
      </c>
      <c r="D779" s="162" t="n">
        <v>-0.211862</v>
      </c>
      <c r="E779" s="162" t="n"/>
    </row>
    <row r="780">
      <c r="B780" s="161" t="n">
        <v>11352</v>
      </c>
      <c r="C780" s="162" t="n">
        <v>16.17</v>
      </c>
      <c r="D780" s="162" t="n">
        <v>-0.200097</v>
      </c>
      <c r="E780" s="162" t="n"/>
    </row>
    <row r="781">
      <c r="B781" s="161" t="n">
        <v>11353</v>
      </c>
      <c r="C781" s="162" t="n">
        <v>16.19</v>
      </c>
      <c r="D781" s="162" t="n">
        <v>-0.196443</v>
      </c>
      <c r="E781" s="162" t="n"/>
    </row>
    <row r="782">
      <c r="B782" s="161" t="n">
        <v>11356</v>
      </c>
      <c r="C782" s="162" t="n">
        <v>16.16</v>
      </c>
      <c r="D782" s="162" t="n">
        <v>-0.195864</v>
      </c>
      <c r="E782" s="162" t="n"/>
    </row>
    <row r="783">
      <c r="B783" s="161" t="n">
        <v>11357</v>
      </c>
      <c r="C783" s="162" t="n">
        <v>16.24</v>
      </c>
      <c r="D783" s="162" t="n">
        <v>-0.188552</v>
      </c>
      <c r="E783" s="162" t="n"/>
    </row>
    <row r="784">
      <c r="B784" s="161" t="n">
        <v>11358</v>
      </c>
      <c r="C784" s="162" t="n">
        <v>16.33</v>
      </c>
      <c r="D784" s="162" t="n">
        <v>-0.180621</v>
      </c>
      <c r="E784" s="162" t="n"/>
    </row>
    <row r="785">
      <c r="B785" s="161" t="n">
        <v>11359</v>
      </c>
      <c r="C785" s="162" t="n">
        <v>16.22</v>
      </c>
      <c r="D785" s="162" t="n">
        <v>-0.185059</v>
      </c>
      <c r="E785" s="162" t="n"/>
    </row>
    <row r="786">
      <c r="B786" s="161" t="n">
        <v>11360</v>
      </c>
      <c r="C786" s="162" t="n">
        <v>16.27</v>
      </c>
      <c r="D786" s="162" t="n">
        <v>-0.179614</v>
      </c>
      <c r="E786" s="162" t="n"/>
    </row>
    <row r="787">
      <c r="B787" s="161" t="n">
        <v>11363</v>
      </c>
      <c r="C787" s="162" t="n">
        <v>16.96</v>
      </c>
      <c r="D787" s="162" t="n">
        <v>-0.135871</v>
      </c>
      <c r="E787" s="162" t="n"/>
    </row>
    <row r="788">
      <c r="B788" s="161" t="n">
        <v>11364</v>
      </c>
      <c r="C788" s="162" t="n">
        <v>17.23</v>
      </c>
      <c r="D788" s="162" t="n">
        <v>-0.117984</v>
      </c>
      <c r="E788" s="162" t="n"/>
    </row>
    <row r="789">
      <c r="B789" s="161" t="n">
        <v>11365</v>
      </c>
      <c r="C789" s="162" t="n">
        <v>17.28</v>
      </c>
      <c r="D789" s="162" t="n">
        <v>-0.113011</v>
      </c>
      <c r="E789" s="162" t="n"/>
    </row>
    <row r="790">
      <c r="B790" s="161" t="n">
        <v>11367</v>
      </c>
      <c r="C790" s="162" t="n">
        <v>17.18</v>
      </c>
      <c r="D790" s="162" t="n">
        <v>-0.116854</v>
      </c>
      <c r="E790" s="162" t="n"/>
    </row>
    <row r="791">
      <c r="B791" s="161" t="n">
        <v>11370</v>
      </c>
      <c r="C791" s="162" t="n">
        <v>17.34</v>
      </c>
      <c r="D791" s="162" t="n">
        <v>-0.105668</v>
      </c>
      <c r="E791" s="162" t="n"/>
    </row>
    <row r="792">
      <c r="B792" s="161" t="n">
        <v>11371</v>
      </c>
      <c r="C792" s="162" t="n">
        <v>17.05</v>
      </c>
      <c r="D792" s="162" t="n">
        <v>-0.120496</v>
      </c>
      <c r="E792" s="162" t="n"/>
    </row>
    <row r="793">
      <c r="B793" s="161" t="n">
        <v>11372</v>
      </c>
      <c r="C793" s="162" t="n">
        <v>17.2</v>
      </c>
      <c r="D793" s="162" t="n">
        <v>-0.109889</v>
      </c>
      <c r="E793" s="162" t="n"/>
    </row>
    <row r="794">
      <c r="B794" s="161" t="n">
        <v>11373</v>
      </c>
      <c r="C794" s="162" t="n">
        <v>17.43</v>
      </c>
      <c r="D794" s="162" t="n">
        <v>-0.09500500000000001</v>
      </c>
      <c r="E794" s="162" t="n"/>
    </row>
    <row r="795">
      <c r="B795" s="161" t="n">
        <v>11374</v>
      </c>
      <c r="C795" s="162" t="n">
        <v>17.71</v>
      </c>
      <c r="D795" s="162" t="n">
        <v>-0.077693</v>
      </c>
      <c r="E795" s="162" t="n"/>
    </row>
    <row r="796">
      <c r="B796" s="161" t="n">
        <v>11378</v>
      </c>
      <c r="C796" s="162" t="n">
        <v>18.17</v>
      </c>
      <c r="D796" s="162" t="n">
        <v>-0.050589</v>
      </c>
      <c r="E796" s="162" t="n"/>
    </row>
    <row r="797">
      <c r="B797" s="161" t="n">
        <v>11379</v>
      </c>
      <c r="C797" s="162" t="n">
        <v>17.97</v>
      </c>
      <c r="D797" s="162" t="n">
        <v>-0.060259</v>
      </c>
      <c r="E797" s="162" t="n"/>
    </row>
    <row r="798">
      <c r="B798" s="161" t="n">
        <v>11380</v>
      </c>
      <c r="C798" s="162" t="n">
        <v>18.17</v>
      </c>
      <c r="D798" s="162" t="n">
        <v>-0.04782</v>
      </c>
      <c r="E798" s="162" t="n"/>
    </row>
    <row r="799">
      <c r="B799" s="161" t="n">
        <v>11381</v>
      </c>
      <c r="C799" s="162" t="n">
        <v>18.03</v>
      </c>
      <c r="D799" s="162" t="n">
        <v>-0.054069</v>
      </c>
      <c r="E799" s="162" t="n"/>
    </row>
    <row r="800">
      <c r="B800" s="161" t="n">
        <v>11384</v>
      </c>
      <c r="C800" s="162" t="n">
        <v>17.52</v>
      </c>
      <c r="D800" s="162" t="n">
        <v>-0.081035</v>
      </c>
      <c r="E800" s="162" t="n"/>
    </row>
    <row r="801">
      <c r="B801" s="161" t="n">
        <v>11385</v>
      </c>
      <c r="C801" s="162" t="n">
        <v>17.5</v>
      </c>
      <c r="D801" s="162" t="n">
        <v>-0.080355</v>
      </c>
      <c r="E801" s="162" t="n"/>
    </row>
    <row r="802">
      <c r="B802" s="161" t="n">
        <v>11386</v>
      </c>
      <c r="C802" s="162" t="n">
        <v>17.34</v>
      </c>
      <c r="D802" s="162" t="n">
        <v>-0.087632</v>
      </c>
      <c r="E802" s="162" t="n"/>
    </row>
    <row r="803">
      <c r="B803" s="161" t="n">
        <v>11387</v>
      </c>
      <c r="C803" s="162" t="n">
        <v>17.69</v>
      </c>
      <c r="D803" s="162" t="n">
        <v>-0.06593499999999999</v>
      </c>
      <c r="E803" s="162" t="n"/>
    </row>
    <row r="804">
      <c r="B804" s="161" t="n">
        <v>11388</v>
      </c>
      <c r="C804" s="162" t="n">
        <v>17.32</v>
      </c>
      <c r="D804" s="162" t="n">
        <v>-0.085229</v>
      </c>
      <c r="E804" s="162" t="n"/>
    </row>
    <row r="805">
      <c r="B805" s="161" t="n">
        <v>11391</v>
      </c>
      <c r="C805" s="162" t="n">
        <v>17.76</v>
      </c>
      <c r="D805" s="162" t="n">
        <v>-0.058553</v>
      </c>
      <c r="E805" s="162" t="n"/>
    </row>
    <row r="806">
      <c r="B806" s="161" t="n">
        <v>11392</v>
      </c>
      <c r="C806" s="162" t="n">
        <v>17.72</v>
      </c>
      <c r="D806" s="162" t="n">
        <v>-0.059176</v>
      </c>
      <c r="E806" s="162" t="n"/>
    </row>
    <row r="807">
      <c r="B807" s="161" t="n">
        <v>11393</v>
      </c>
      <c r="C807" s="162" t="n">
        <v>17.52</v>
      </c>
      <c r="D807" s="162" t="n">
        <v>-0.068871</v>
      </c>
      <c r="E807" s="162" t="n"/>
    </row>
    <row r="808">
      <c r="B808" s="161" t="n">
        <v>11394</v>
      </c>
      <c r="C808" s="162" t="n">
        <v>17.4</v>
      </c>
      <c r="D808" s="162" t="n">
        <v>-0.074041</v>
      </c>
      <c r="E808" s="162" t="n"/>
    </row>
    <row r="809">
      <c r="B809" s="161" t="n">
        <v>11395</v>
      </c>
      <c r="C809" s="162" t="n">
        <v>17.32</v>
      </c>
      <c r="D809" s="162" t="n">
        <v>-0.07685699999999999</v>
      </c>
      <c r="E809" s="162" t="n"/>
    </row>
    <row r="810">
      <c r="B810" s="161" t="n">
        <v>11398</v>
      </c>
      <c r="C810" s="162" t="n">
        <v>17.77</v>
      </c>
      <c r="D810" s="162" t="n">
        <v>-0.049479</v>
      </c>
      <c r="E810" s="162" t="n"/>
    </row>
    <row r="811">
      <c r="B811" s="161" t="n">
        <v>11399</v>
      </c>
      <c r="C811" s="162" t="n">
        <v>17.58</v>
      </c>
      <c r="D811" s="162" t="n">
        <v>-0.058443</v>
      </c>
      <c r="E811" s="162" t="n"/>
    </row>
    <row r="812">
      <c r="B812" s="161" t="n">
        <v>11400</v>
      </c>
      <c r="C812" s="162" t="n">
        <v>17.81</v>
      </c>
      <c r="D812" s="162" t="n">
        <v>-0.043681</v>
      </c>
      <c r="E812" s="162" t="n"/>
    </row>
    <row r="813">
      <c r="B813" s="161" t="n">
        <v>11401</v>
      </c>
      <c r="C813" s="162" t="n">
        <v>18.01</v>
      </c>
      <c r="D813" s="162" t="n">
        <v>-0.030771</v>
      </c>
      <c r="E813" s="162" t="n"/>
    </row>
    <row r="814">
      <c r="B814" s="161" t="n">
        <v>11402</v>
      </c>
      <c r="C814" s="162" t="n">
        <v>18.06</v>
      </c>
      <c r="D814" s="162" t="n">
        <v>-0.02629</v>
      </c>
      <c r="E814" s="162" t="n"/>
    </row>
    <row r="815">
      <c r="B815" s="161" t="n">
        <v>11405</v>
      </c>
      <c r="C815" s="162" t="n">
        <v>17.76</v>
      </c>
      <c r="D815" s="162" t="n">
        <v>-0.041308</v>
      </c>
      <c r="E815" s="162" t="n"/>
    </row>
    <row r="816">
      <c r="B816" s="161" t="n">
        <v>11406</v>
      </c>
      <c r="C816" s="162" t="n">
        <v>17.88</v>
      </c>
      <c r="D816" s="162" t="n">
        <v>-0.032841</v>
      </c>
      <c r="E816" s="162" t="n"/>
    </row>
    <row r="817">
      <c r="B817" s="161" t="n">
        <v>11407</v>
      </c>
      <c r="C817" s="162" t="n">
        <v>17.78</v>
      </c>
      <c r="D817" s="162" t="n">
        <v>-0.03679</v>
      </c>
      <c r="E817" s="162" t="n"/>
    </row>
    <row r="818">
      <c r="B818" s="161" t="n">
        <v>11408</v>
      </c>
      <c r="C818" s="162" t="n">
        <v>17.54</v>
      </c>
      <c r="D818" s="162" t="n">
        <v>-0.048758</v>
      </c>
      <c r="E818" s="162" t="n"/>
    </row>
    <row r="819">
      <c r="B819" s="161" t="n">
        <v>11409</v>
      </c>
      <c r="C819" s="162" t="n">
        <v>17.21</v>
      </c>
      <c r="D819" s="162" t="n">
        <v>-0.066346</v>
      </c>
      <c r="E819" s="162" t="n"/>
    </row>
    <row r="820">
      <c r="B820" s="161" t="n">
        <v>11412</v>
      </c>
      <c r="C820" s="162" t="n">
        <v>16.66</v>
      </c>
      <c r="D820" s="162" t="n">
        <v>-0.097098</v>
      </c>
      <c r="E820" s="162" t="n"/>
    </row>
    <row r="821">
      <c r="B821" s="161" t="n">
        <v>11413</v>
      </c>
      <c r="C821" s="162" t="n">
        <v>16.69</v>
      </c>
      <c r="D821" s="162" t="n">
        <v>-0.09379800000000001</v>
      </c>
      <c r="E821" s="162" t="n"/>
    </row>
    <row r="822">
      <c r="B822" s="161" t="n">
        <v>11414</v>
      </c>
      <c r="C822" s="162" t="n">
        <v>16.52</v>
      </c>
      <c r="D822" s="162" t="n">
        <v>-0.102504</v>
      </c>
      <c r="E822" s="162" t="n"/>
    </row>
    <row r="823">
      <c r="B823" s="161" t="n">
        <v>11415</v>
      </c>
      <c r="C823" s="162" t="n">
        <v>16.45</v>
      </c>
      <c r="D823" s="162" t="n">
        <v>-0.105162</v>
      </c>
      <c r="E823" s="162" t="n"/>
    </row>
    <row r="824">
      <c r="B824" s="161" t="n">
        <v>11419</v>
      </c>
      <c r="C824" s="162" t="n">
        <v>16.5</v>
      </c>
      <c r="D824" s="162" t="n">
        <v>-0.101016</v>
      </c>
      <c r="E824" s="162" t="n"/>
    </row>
    <row r="825">
      <c r="B825" s="161" t="n">
        <v>11420</v>
      </c>
      <c r="C825" s="162" t="n">
        <v>16.28</v>
      </c>
      <c r="D825" s="162" t="n">
        <v>-0.11326</v>
      </c>
      <c r="E825" s="162" t="n"/>
    </row>
    <row r="826">
      <c r="B826" s="161" t="n">
        <v>11421</v>
      </c>
      <c r="C826" s="162" t="n">
        <v>16.5</v>
      </c>
      <c r="D826" s="162" t="n">
        <v>-0.098915</v>
      </c>
      <c r="E826" s="162" t="n"/>
    </row>
    <row r="827">
      <c r="B827" s="161" t="n">
        <v>11422</v>
      </c>
      <c r="C827" s="162" t="n">
        <v>16.41</v>
      </c>
      <c r="D827" s="162" t="n">
        <v>-0.103182</v>
      </c>
      <c r="E827" s="162" t="n"/>
    </row>
    <row r="828">
      <c r="B828" s="161" t="n">
        <v>11423</v>
      </c>
      <c r="C828" s="162" t="n">
        <v>16.46</v>
      </c>
      <c r="D828" s="162" t="n">
        <v>-0.099097</v>
      </c>
      <c r="E828" s="162" t="n"/>
    </row>
    <row r="829">
      <c r="B829" s="161" t="n">
        <v>11426</v>
      </c>
      <c r="C829" s="162" t="n">
        <v>16.72</v>
      </c>
      <c r="D829" s="162" t="n">
        <v>-0.082497</v>
      </c>
      <c r="E829" s="162" t="n"/>
    </row>
    <row r="830">
      <c r="B830" s="161" t="n">
        <v>11427</v>
      </c>
      <c r="C830" s="162" t="n">
        <v>16.51</v>
      </c>
      <c r="D830" s="162" t="n">
        <v>-0.094343</v>
      </c>
      <c r="E830" s="162" t="n"/>
    </row>
    <row r="831">
      <c r="B831" s="161" t="n">
        <v>11428</v>
      </c>
      <c r="C831" s="162" t="n">
        <v>16.18</v>
      </c>
      <c r="D831" s="162" t="n">
        <v>-0.113607</v>
      </c>
      <c r="E831" s="162" t="n"/>
    </row>
    <row r="832">
      <c r="B832" s="161" t="n">
        <v>11429</v>
      </c>
      <c r="C832" s="162" t="n">
        <v>15.98</v>
      </c>
      <c r="D832" s="162" t="n">
        <v>-0.124936</v>
      </c>
      <c r="E832" s="162" t="n"/>
    </row>
    <row r="833">
      <c r="B833" s="161" t="n">
        <v>11430</v>
      </c>
      <c r="C833" s="162" t="n">
        <v>15.73</v>
      </c>
      <c r="D833" s="162" t="n">
        <v>-0.139577</v>
      </c>
      <c r="E833" s="162" t="n"/>
    </row>
    <row r="834">
      <c r="B834" s="161" t="n">
        <v>11433</v>
      </c>
      <c r="C834" s="162" t="n">
        <v>15.96</v>
      </c>
      <c r="D834" s="162" t="n">
        <v>-0.123816</v>
      </c>
      <c r="E834" s="162" t="n"/>
    </row>
    <row r="835">
      <c r="B835" s="161" t="n">
        <v>11434</v>
      </c>
      <c r="C835" s="162" t="n">
        <v>15.54</v>
      </c>
      <c r="D835" s="162" t="n">
        <v>-0.149182</v>
      </c>
      <c r="E835" s="162" t="n"/>
    </row>
    <row r="836">
      <c r="B836" s="161" t="n">
        <v>11435</v>
      </c>
      <c r="C836" s="162" t="n">
        <v>15.22</v>
      </c>
      <c r="D836" s="162" t="n">
        <v>-0.168536</v>
      </c>
      <c r="E836" s="162" t="n"/>
    </row>
    <row r="837">
      <c r="B837" s="161" t="n">
        <v>11436</v>
      </c>
      <c r="C837" s="162" t="n">
        <v>15.29</v>
      </c>
      <c r="D837" s="162" t="n">
        <v>-0.16257</v>
      </c>
      <c r="E837" s="162" t="n"/>
    </row>
    <row r="838">
      <c r="B838" s="161" t="n">
        <v>11437</v>
      </c>
      <c r="C838" s="162" t="n">
        <v>15.29</v>
      </c>
      <c r="D838" s="162" t="n">
        <v>-0.161307</v>
      </c>
      <c r="E838" s="162" t="n"/>
    </row>
    <row r="839">
      <c r="B839" s="161" t="n">
        <v>11440</v>
      </c>
      <c r="C839" s="162" t="n">
        <v>14.76</v>
      </c>
      <c r="D839" s="162" t="n">
        <v>-0.195134</v>
      </c>
      <c r="E839" s="162" t="n"/>
    </row>
    <row r="840">
      <c r="B840" s="161" t="n">
        <v>11441</v>
      </c>
      <c r="C840" s="162" t="n">
        <v>14.67</v>
      </c>
      <c r="D840" s="162" t="n">
        <v>-0.199691</v>
      </c>
      <c r="E840" s="162" t="n"/>
    </row>
    <row r="841">
      <c r="B841" s="161" t="n">
        <v>11442</v>
      </c>
      <c r="C841" s="162" t="n">
        <v>14.37</v>
      </c>
      <c r="D841" s="162" t="n">
        <v>-0.218565</v>
      </c>
      <c r="E841" s="162" t="n"/>
    </row>
    <row r="842">
      <c r="B842" s="161" t="n">
        <v>11443</v>
      </c>
      <c r="C842" s="162" t="n">
        <v>15.09</v>
      </c>
      <c r="D842" s="162" t="n">
        <v>-0.168148</v>
      </c>
      <c r="E842" s="162" t="n"/>
    </row>
    <row r="843">
      <c r="B843" s="161" t="n">
        <v>11444</v>
      </c>
      <c r="C843" s="162" t="n">
        <v>14.65</v>
      </c>
      <c r="D843" s="162" t="n">
        <v>-0.195859</v>
      </c>
      <c r="E843" s="162" t="n"/>
    </row>
    <row r="844">
      <c r="B844" s="161" t="n">
        <v>11447</v>
      </c>
      <c r="C844" s="162" t="n">
        <v>15.06</v>
      </c>
      <c r="D844" s="162" t="n">
        <v>-0.166499</v>
      </c>
      <c r="E844" s="162" t="n"/>
    </row>
    <row r="845">
      <c r="B845" s="161" t="n">
        <v>11448</v>
      </c>
      <c r="C845" s="162" t="n">
        <v>14.94</v>
      </c>
      <c r="D845" s="162" t="n">
        <v>-0.172659</v>
      </c>
      <c r="E845" s="162" t="n"/>
    </row>
    <row r="846">
      <c r="B846" s="161" t="n">
        <v>11449</v>
      </c>
      <c r="C846" s="162" t="n">
        <v>15.01</v>
      </c>
      <c r="D846" s="162" t="n">
        <v>-0.166132</v>
      </c>
      <c r="E846" s="162" t="n"/>
    </row>
    <row r="847">
      <c r="B847" s="161" t="n">
        <v>11450</v>
      </c>
      <c r="C847" s="162" t="n">
        <v>14.95</v>
      </c>
      <c r="D847" s="162" t="n">
        <v>-0.168212</v>
      </c>
      <c r="E847" s="162" t="n"/>
    </row>
    <row r="848">
      <c r="B848" s="161" t="n">
        <v>11451</v>
      </c>
      <c r="C848" s="162" t="n">
        <v>15.44</v>
      </c>
      <c r="D848" s="162" t="n">
        <v>-0.134406</v>
      </c>
      <c r="E848" s="162" t="n"/>
    </row>
    <row r="849">
      <c r="B849" s="161" t="n">
        <v>11454</v>
      </c>
      <c r="C849" s="162" t="n">
        <v>15.19</v>
      </c>
      <c r="D849" s="162" t="n">
        <v>-0.148993</v>
      </c>
      <c r="E849" s="162" t="n"/>
    </row>
    <row r="850">
      <c r="B850" s="161" t="n">
        <v>11455</v>
      </c>
      <c r="C850" s="162" t="n">
        <v>15.04</v>
      </c>
      <c r="D850" s="162" t="n">
        <v>-0.157038</v>
      </c>
      <c r="E850" s="162" t="n"/>
    </row>
    <row r="851">
      <c r="B851" s="161" t="n">
        <v>11456</v>
      </c>
      <c r="C851" s="162" t="n">
        <v>14.99</v>
      </c>
      <c r="D851" s="162" t="n">
        <v>-0.158551</v>
      </c>
      <c r="E851" s="162" t="n"/>
    </row>
    <row r="852">
      <c r="B852" s="161" t="n">
        <v>11457</v>
      </c>
      <c r="C852" s="162" t="n">
        <v>14.66</v>
      </c>
      <c r="D852" s="162" t="n">
        <v>-0.178862</v>
      </c>
      <c r="E852" s="162" t="n"/>
    </row>
    <row r="853">
      <c r="B853" s="161" t="n">
        <v>11458</v>
      </c>
      <c r="C853" s="162" t="n">
        <v>14.44</v>
      </c>
      <c r="D853" s="162" t="n">
        <v>-0.191876</v>
      </c>
      <c r="E853" s="162" t="n"/>
    </row>
    <row r="854">
      <c r="B854" s="161" t="n">
        <v>11461</v>
      </c>
      <c r="C854" s="162" t="n">
        <v>13.84</v>
      </c>
      <c r="D854" s="162" t="n">
        <v>-0.23208</v>
      </c>
      <c r="E854" s="162" t="n"/>
    </row>
    <row r="855">
      <c r="B855" s="161" t="n">
        <v>11462</v>
      </c>
      <c r="C855" s="162" t="n">
        <v>13.83</v>
      </c>
      <c r="D855" s="162" t="n">
        <v>-0.230724</v>
      </c>
      <c r="E855" s="162" t="n"/>
    </row>
    <row r="856">
      <c r="B856" s="161" t="n">
        <v>11463</v>
      </c>
      <c r="C856" s="162" t="n">
        <v>13.75</v>
      </c>
      <c r="D856" s="162" t="n">
        <v>-0.234382</v>
      </c>
      <c r="E856" s="162" t="n"/>
    </row>
    <row r="857">
      <c r="B857" s="161" t="n">
        <v>11464</v>
      </c>
      <c r="C857" s="162" t="n">
        <v>13.89</v>
      </c>
      <c r="D857" s="162" t="n">
        <v>-0.222173</v>
      </c>
      <c r="E857" s="162" t="n"/>
    </row>
    <row r="858">
      <c r="B858" s="161" t="n">
        <v>11465</v>
      </c>
      <c r="C858" s="162" t="n">
        <v>13.94</v>
      </c>
      <c r="D858" s="162" t="n">
        <v>-0.216392</v>
      </c>
      <c r="E858" s="162" t="n"/>
    </row>
    <row r="859">
      <c r="B859" s="161" t="n">
        <v>11468</v>
      </c>
      <c r="C859" s="162" t="n">
        <v>13.4</v>
      </c>
      <c r="D859" s="162" t="n">
        <v>-0.253551</v>
      </c>
      <c r="E859" s="162" t="n"/>
    </row>
    <row r="860">
      <c r="B860" s="161" t="n">
        <v>11469</v>
      </c>
      <c r="C860" s="162" t="n">
        <v>13.41</v>
      </c>
      <c r="D860" s="162" t="n">
        <v>-0.250553</v>
      </c>
      <c r="E860" s="162" t="n"/>
    </row>
    <row r="861">
      <c r="B861" s="161" t="n">
        <v>11470</v>
      </c>
      <c r="C861" s="162" t="n">
        <v>13.26</v>
      </c>
      <c r="D861" s="162" t="n">
        <v>-0.259535</v>
      </c>
      <c r="E861" s="162" t="n"/>
    </row>
    <row r="862">
      <c r="B862" s="161" t="n">
        <v>11471</v>
      </c>
      <c r="C862" s="162" t="n">
        <v>13.31</v>
      </c>
      <c r="D862" s="162" t="n">
        <v>-0.253745</v>
      </c>
      <c r="E862" s="162" t="n"/>
    </row>
    <row r="863">
      <c r="B863" s="161" t="n">
        <v>11472</v>
      </c>
      <c r="C863" s="162" t="n">
        <v>13.02</v>
      </c>
      <c r="D863" s="162" t="n">
        <v>-0.273621</v>
      </c>
      <c r="E863" s="162" t="n"/>
    </row>
    <row r="864">
      <c r="B864" s="161" t="n">
        <v>11475</v>
      </c>
      <c r="C864" s="162" t="n">
        <v>12.4</v>
      </c>
      <c r="D864" s="162" t="n">
        <v>-0.320223</v>
      </c>
      <c r="E864" s="162" t="n"/>
    </row>
    <row r="865">
      <c r="B865" s="161" t="n">
        <v>11476</v>
      </c>
      <c r="C865" s="162" t="n">
        <v>12.2</v>
      </c>
      <c r="D865" s="162" t="n">
        <v>-0.334154</v>
      </c>
      <c r="E865" s="162" t="n"/>
    </row>
    <row r="866">
      <c r="B866" s="161" t="n">
        <v>11477</v>
      </c>
      <c r="C866" s="162" t="n">
        <v>13.12</v>
      </c>
      <c r="D866" s="162" t="n">
        <v>-0.259384</v>
      </c>
      <c r="E866" s="162" t="n"/>
    </row>
    <row r="867">
      <c r="B867" s="161" t="n">
        <v>11478</v>
      </c>
      <c r="C867" s="162" t="n">
        <v>13.55</v>
      </c>
      <c r="D867" s="162" t="n">
        <v>-0.225031</v>
      </c>
      <c r="E867" s="162" t="n"/>
    </row>
    <row r="868">
      <c r="B868" s="161" t="n">
        <v>11479</v>
      </c>
      <c r="C868" s="162" t="n">
        <v>13.4</v>
      </c>
      <c r="D868" s="162" t="n">
        <v>-0.234057</v>
      </c>
      <c r="E868" s="162" t="n"/>
    </row>
    <row r="869">
      <c r="B869" s="161" t="n">
        <v>11482</v>
      </c>
      <c r="C869" s="162" t="n">
        <v>13.56</v>
      </c>
      <c r="D869" s="162" t="n">
        <v>-0.220065</v>
      </c>
      <c r="E869" s="162" t="n"/>
    </row>
    <row r="870">
      <c r="B870" s="161" t="n">
        <v>11483</v>
      </c>
      <c r="C870" s="162" t="n">
        <v>13.34</v>
      </c>
      <c r="D870" s="162" t="n">
        <v>-0.234198</v>
      </c>
      <c r="E870" s="162" t="n"/>
    </row>
    <row r="871">
      <c r="B871" s="161" t="n">
        <v>11484</v>
      </c>
      <c r="C871" s="162" t="n">
        <v>13.7</v>
      </c>
      <c r="D871" s="162" t="n">
        <v>-0.205509</v>
      </c>
      <c r="E871" s="162" t="n"/>
    </row>
    <row r="872">
      <c r="B872" s="161" t="n">
        <v>11485</v>
      </c>
      <c r="C872" s="162" t="n">
        <v>13.73</v>
      </c>
      <c r="D872" s="162" t="n">
        <v>-0.201221</v>
      </c>
      <c r="E872" s="162" t="n"/>
    </row>
    <row r="873">
      <c r="B873" s="161" t="n">
        <v>11486</v>
      </c>
      <c r="C873" s="162" t="n">
        <v>13.75</v>
      </c>
      <c r="D873" s="162" t="n">
        <v>-0.1977</v>
      </c>
      <c r="E873" s="162" t="n"/>
    </row>
    <row r="874">
      <c r="B874" s="161" t="n">
        <v>11489</v>
      </c>
      <c r="C874" s="162" t="n">
        <v>13.63</v>
      </c>
      <c r="D874" s="162" t="n">
        <v>-0.20427</v>
      </c>
      <c r="E874" s="162" t="n"/>
    </row>
    <row r="875">
      <c r="B875" s="161" t="n">
        <v>11490</v>
      </c>
      <c r="C875" s="162" t="n">
        <v>13.66</v>
      </c>
      <c r="D875" s="162" t="n">
        <v>-0.199831</v>
      </c>
      <c r="E875" s="162" t="n"/>
    </row>
    <row r="876">
      <c r="B876" s="161" t="n">
        <v>11491</v>
      </c>
      <c r="C876" s="162" t="n">
        <v>13.51</v>
      </c>
      <c r="D876" s="162" t="n">
        <v>-0.208587</v>
      </c>
      <c r="E876" s="162" t="n"/>
    </row>
    <row r="877">
      <c r="B877" s="161" t="n">
        <v>11492</v>
      </c>
      <c r="C877" s="162" t="n">
        <v>13.27</v>
      </c>
      <c r="D877" s="162" t="n">
        <v>-0.224075</v>
      </c>
      <c r="E877" s="162" t="n"/>
    </row>
    <row r="878">
      <c r="B878" s="161" t="n">
        <v>11493</v>
      </c>
      <c r="C878" s="162" t="n">
        <v>13.22</v>
      </c>
      <c r="D878" s="162" t="n">
        <v>-0.225389</v>
      </c>
      <c r="E878" s="162" t="n"/>
    </row>
    <row r="879">
      <c r="B879" s="161" t="n">
        <v>11496</v>
      </c>
      <c r="C879" s="162" t="n">
        <v>14.61</v>
      </c>
      <c r="D879" s="162" t="n">
        <v>-0.123431</v>
      </c>
      <c r="E879" s="162" t="n"/>
    </row>
    <row r="880">
      <c r="B880" s="161" t="n">
        <v>11497</v>
      </c>
      <c r="C880" s="162" t="n">
        <v>14.41</v>
      </c>
      <c r="D880" s="162" t="n">
        <v>-0.135214</v>
      </c>
      <c r="E880" s="162" t="n"/>
    </row>
    <row r="881">
      <c r="B881" s="161" t="n">
        <v>11498</v>
      </c>
      <c r="C881" s="162" t="n">
        <v>15.09</v>
      </c>
      <c r="D881" s="162" t="n">
        <v>-0.08720799999999999</v>
      </c>
      <c r="E881" s="162" t="n"/>
    </row>
    <row r="882">
      <c r="B882" s="161" t="n">
        <v>11499</v>
      </c>
      <c r="C882" s="162" t="n">
        <v>14.99</v>
      </c>
      <c r="D882" s="162" t="n">
        <v>-0.091838</v>
      </c>
      <c r="E882" s="162" t="n"/>
    </row>
    <row r="883">
      <c r="B883" s="161" t="n">
        <v>11500</v>
      </c>
      <c r="C883" s="162" t="n">
        <v>15.35</v>
      </c>
      <c r="D883" s="162" t="n">
        <v>-0.066154</v>
      </c>
      <c r="E883" s="162" t="n"/>
    </row>
    <row r="884">
      <c r="B884" s="161" t="n">
        <v>11503</v>
      </c>
      <c r="C884" s="162" t="n">
        <v>15.09</v>
      </c>
      <c r="D884" s="162" t="n">
        <v>-0.08117099999999999</v>
      </c>
      <c r="E884" s="162" t="n"/>
    </row>
    <row r="885">
      <c r="B885" s="161" t="n">
        <v>11504</v>
      </c>
      <c r="C885" s="162" t="n">
        <v>14.83</v>
      </c>
      <c r="D885" s="162" t="n">
        <v>-0.096444</v>
      </c>
      <c r="E885" s="162" t="n"/>
    </row>
    <row r="886">
      <c r="B886" s="161" t="n">
        <v>11505</v>
      </c>
      <c r="C886" s="162" t="n">
        <v>15.07</v>
      </c>
      <c r="D886" s="162" t="n">
        <v>-0.078419</v>
      </c>
      <c r="E886" s="162" t="n"/>
    </row>
    <row r="887">
      <c r="B887" s="161" t="n">
        <v>11506</v>
      </c>
      <c r="C887" s="162" t="n">
        <v>14.94</v>
      </c>
      <c r="D887" s="162" t="n">
        <v>-0.085164</v>
      </c>
      <c r="E887" s="162" t="n"/>
    </row>
    <row r="888">
      <c r="B888" s="161" t="n">
        <v>11507</v>
      </c>
      <c r="C888" s="162" t="n">
        <v>15.26</v>
      </c>
      <c r="D888" s="162" t="n">
        <v>-0.062138</v>
      </c>
      <c r="E888" s="162" t="n"/>
    </row>
    <row r="889">
      <c r="B889" s="161" t="n">
        <v>11510</v>
      </c>
      <c r="C889" s="162" t="n">
        <v>15.1</v>
      </c>
      <c r="D889" s="162" t="n">
        <v>-0.07077</v>
      </c>
      <c r="E889" s="162" t="n"/>
    </row>
    <row r="890">
      <c r="B890" s="161" t="n">
        <v>11511</v>
      </c>
      <c r="C890" s="162" t="n">
        <v>14.51</v>
      </c>
      <c r="D890" s="162" t="n">
        <v>-0.108604</v>
      </c>
      <c r="E890" s="162" t="n"/>
    </row>
    <row r="891">
      <c r="B891" s="161" t="n">
        <v>11512</v>
      </c>
      <c r="C891" s="162" t="n">
        <v>14.37</v>
      </c>
      <c r="D891" s="162" t="n">
        <v>-0.116347</v>
      </c>
      <c r="E891" s="162" t="n"/>
    </row>
    <row r="892">
      <c r="B892" s="161" t="n">
        <v>11513</v>
      </c>
      <c r="C892" s="162" t="n">
        <v>14.49</v>
      </c>
      <c r="D892" s="162" t="n">
        <v>-0.10627</v>
      </c>
      <c r="E892" s="162" t="n"/>
    </row>
    <row r="893">
      <c r="B893" s="161" t="n">
        <v>11514</v>
      </c>
      <c r="C893" s="162" t="n">
        <v>14.63</v>
      </c>
      <c r="D893" s="162" t="n">
        <v>-0.09485</v>
      </c>
      <c r="E893" s="162" t="n"/>
    </row>
    <row r="894">
      <c r="B894" s="161" t="n">
        <v>11517</v>
      </c>
      <c r="C894" s="162" t="n">
        <v>14.23</v>
      </c>
      <c r="D894" s="162" t="n">
        <v>-0.120743</v>
      </c>
      <c r="E894" s="162" t="n"/>
    </row>
    <row r="895">
      <c r="B895" s="161" t="n">
        <v>11518</v>
      </c>
      <c r="C895" s="162" t="n">
        <v>14.09</v>
      </c>
      <c r="D895" s="162" t="n">
        <v>-0.128872</v>
      </c>
      <c r="E895" s="162" t="n"/>
    </row>
    <row r="896">
      <c r="B896" s="161" t="n">
        <v>11519</v>
      </c>
      <c r="C896" s="162" t="n">
        <v>13.8</v>
      </c>
      <c r="D896" s="162" t="n">
        <v>-0.147911</v>
      </c>
      <c r="E896" s="162" t="n"/>
    </row>
    <row r="897">
      <c r="B897" s="161" t="n">
        <v>11520</v>
      </c>
      <c r="C897" s="162" t="n">
        <v>14.14</v>
      </c>
      <c r="D897" s="162" t="n">
        <v>-0.122096</v>
      </c>
      <c r="E897" s="162" t="n"/>
    </row>
    <row r="898">
      <c r="B898" s="161" t="n">
        <v>11521</v>
      </c>
      <c r="C898" s="162" t="n">
        <v>14.27</v>
      </c>
      <c r="D898" s="162" t="n">
        <v>-0.111591</v>
      </c>
      <c r="E898" s="162" t="n"/>
    </row>
    <row r="899">
      <c r="B899" s="161" t="n">
        <v>11524</v>
      </c>
      <c r="C899" s="162" t="n">
        <v>14.46</v>
      </c>
      <c r="D899" s="162" t="n">
        <v>-0.09680800000000001</v>
      </c>
      <c r="E899" s="162" t="n"/>
    </row>
    <row r="900">
      <c r="B900" s="161" t="n">
        <v>11525</v>
      </c>
      <c r="C900" s="162" t="n">
        <v>14.62</v>
      </c>
      <c r="D900" s="162" t="n">
        <v>-0.084372</v>
      </c>
      <c r="E900" s="162" t="n"/>
    </row>
    <row r="901">
      <c r="B901" s="161" t="n">
        <v>11526</v>
      </c>
      <c r="C901" s="162" t="n">
        <v>14.28</v>
      </c>
      <c r="D901" s="162" t="n">
        <v>-0.106286</v>
      </c>
      <c r="E901" s="162" t="n"/>
    </row>
    <row r="902">
      <c r="B902" s="161" t="n">
        <v>11527</v>
      </c>
      <c r="C902" s="162" t="n">
        <v>14.28</v>
      </c>
      <c r="D902" s="162" t="n">
        <v>-0.104921</v>
      </c>
      <c r="E902" s="162" t="n"/>
    </row>
    <row r="903">
      <c r="B903" s="161" t="n">
        <v>11528</v>
      </c>
      <c r="C903" s="162" t="n">
        <v>13.97</v>
      </c>
      <c r="D903" s="162" t="n">
        <v>-0.125402</v>
      </c>
      <c r="E903" s="162" t="n"/>
    </row>
    <row r="904">
      <c r="B904" s="161" t="n">
        <v>11531</v>
      </c>
      <c r="C904" s="162" t="n">
        <v>14.03</v>
      </c>
      <c r="D904" s="162" t="n">
        <v>-0.119736</v>
      </c>
      <c r="E904" s="162" t="n"/>
    </row>
    <row r="905">
      <c r="B905" s="161" t="n">
        <v>11532</v>
      </c>
      <c r="C905" s="162" t="n">
        <v>14.18</v>
      </c>
      <c r="D905" s="162" t="n">
        <v>-0.107997</v>
      </c>
      <c r="E905" s="162" t="n"/>
    </row>
    <row r="906">
      <c r="B906" s="161" t="n">
        <v>11533</v>
      </c>
      <c r="C906" s="162" t="n">
        <v>13.74</v>
      </c>
      <c r="D906" s="162" t="n">
        <v>-0.138134</v>
      </c>
      <c r="E906" s="162" t="n"/>
    </row>
    <row r="907">
      <c r="B907" s="161" t="n">
        <v>11534</v>
      </c>
      <c r="C907" s="162" t="n">
        <v>13.8</v>
      </c>
      <c r="D907" s="162" t="n">
        <v>-0.132473</v>
      </c>
      <c r="E907" s="162" t="n"/>
    </row>
    <row r="908">
      <c r="B908" s="161" t="n">
        <v>11535</v>
      </c>
      <c r="C908" s="162" t="n">
        <v>13.73</v>
      </c>
      <c r="D908" s="162" t="n">
        <v>-0.136139</v>
      </c>
      <c r="E908" s="162" t="n"/>
    </row>
    <row r="909">
      <c r="B909" s="161" t="n">
        <v>11538</v>
      </c>
      <c r="C909" s="162" t="n">
        <v>13.93</v>
      </c>
      <c r="D909" s="162" t="n">
        <v>-0.120421</v>
      </c>
      <c r="E909" s="162" t="n"/>
    </row>
    <row r="910">
      <c r="B910" s="161" t="n">
        <v>11539</v>
      </c>
      <c r="C910" s="162" t="n">
        <v>13.84</v>
      </c>
      <c r="D910" s="162" t="n">
        <v>-0.125846</v>
      </c>
      <c r="E910" s="162" t="n"/>
    </row>
    <row r="911">
      <c r="B911" s="161" t="n">
        <v>11540</v>
      </c>
      <c r="C911" s="162" t="n">
        <v>13.64</v>
      </c>
      <c r="D911" s="162" t="n">
        <v>-0.13915</v>
      </c>
      <c r="E911" s="162" t="n"/>
    </row>
    <row r="912">
      <c r="B912" s="161" t="n">
        <v>11541</v>
      </c>
      <c r="C912" s="162" t="n">
        <v>13.55</v>
      </c>
      <c r="D912" s="162" t="n">
        <v>-0.144653</v>
      </c>
      <c r="E912" s="162" t="n"/>
    </row>
    <row r="913">
      <c r="B913" s="161" t="n">
        <v>11542</v>
      </c>
      <c r="C913" s="162" t="n">
        <v>13.61</v>
      </c>
      <c r="D913" s="162" t="n">
        <v>-0.139184</v>
      </c>
      <c r="E913" s="162" t="n"/>
    </row>
    <row r="914">
      <c r="B914" s="161" t="n">
        <v>11545</v>
      </c>
      <c r="C914" s="162" t="n">
        <v>13.55</v>
      </c>
      <c r="D914" s="162" t="n">
        <v>-0.142454</v>
      </c>
      <c r="E914" s="162" t="n"/>
    </row>
    <row r="915">
      <c r="B915" s="161" t="n">
        <v>11546</v>
      </c>
      <c r="C915" s="162" t="n">
        <v>13.99</v>
      </c>
      <c r="D915" s="162" t="n">
        <v>-0.109297</v>
      </c>
      <c r="E915" s="162" t="n"/>
    </row>
    <row r="916">
      <c r="B916" s="161" t="n">
        <v>11547</v>
      </c>
      <c r="C916" s="162" t="n">
        <v>13.8</v>
      </c>
      <c r="D916" s="162" t="n">
        <v>-0.121695</v>
      </c>
      <c r="E916" s="162" t="n"/>
    </row>
    <row r="917">
      <c r="B917" s="161" t="n">
        <v>11548</v>
      </c>
      <c r="C917" s="162" t="n">
        <v>14.02</v>
      </c>
      <c r="D917" s="162" t="n">
        <v>-0.104646</v>
      </c>
      <c r="E917" s="162" t="n"/>
    </row>
    <row r="918">
      <c r="B918" s="161" t="n">
        <v>11549</v>
      </c>
      <c r="C918" s="162" t="n">
        <v>14.29</v>
      </c>
      <c r="D918" s="162" t="n">
        <v>-0.084523</v>
      </c>
      <c r="E918" s="162" t="n"/>
    </row>
    <row r="919">
      <c r="B919" s="161" t="n">
        <v>11552</v>
      </c>
      <c r="C919" s="162" t="n">
        <v>14.05</v>
      </c>
      <c r="D919" s="162" t="n">
        <v>-0.100402</v>
      </c>
      <c r="E919" s="162" t="n"/>
    </row>
    <row r="920">
      <c r="B920" s="161" t="n">
        <v>11553</v>
      </c>
      <c r="C920" s="162" t="n">
        <v>14.1</v>
      </c>
      <c r="D920" s="162" t="n">
        <v>-0.09593500000000001</v>
      </c>
      <c r="E920" s="162" t="n"/>
    </row>
    <row r="921">
      <c r="B921" s="161" t="n">
        <v>11554</v>
      </c>
      <c r="C921" s="162" t="n">
        <v>14.14</v>
      </c>
      <c r="D921" s="162" t="n">
        <v>-0.092139</v>
      </c>
      <c r="E921" s="162" t="n"/>
    </row>
    <row r="922">
      <c r="B922" s="161" t="n">
        <v>11555</v>
      </c>
      <c r="C922" s="162" t="n">
        <v>14.17</v>
      </c>
      <c r="D922" s="162" t="n">
        <v>-0.089229</v>
      </c>
      <c r="E922" s="162" t="n"/>
    </row>
    <row r="923">
      <c r="B923" s="161" t="n">
        <v>11556</v>
      </c>
      <c r="C923" s="162" t="n">
        <v>13.86</v>
      </c>
      <c r="D923" s="162" t="n">
        <v>-0.110448</v>
      </c>
      <c r="E923" s="162" t="n"/>
    </row>
    <row r="924">
      <c r="B924" s="161" t="n">
        <v>11559</v>
      </c>
      <c r="C924" s="162" t="n">
        <v>13.75</v>
      </c>
      <c r="D924" s="162" t="n">
        <v>-0.11766</v>
      </c>
      <c r="E924" s="162" t="n"/>
    </row>
    <row r="925">
      <c r="B925" s="161" t="n">
        <v>11560</v>
      </c>
      <c r="C925" s="162" t="n">
        <v>13.7</v>
      </c>
      <c r="D925" s="162" t="n">
        <v>-0.120708</v>
      </c>
      <c r="E925" s="162" t="n"/>
    </row>
    <row r="926">
      <c r="B926" s="161" t="n">
        <v>11561</v>
      </c>
      <c r="C926" s="162" t="n">
        <v>13.93</v>
      </c>
      <c r="D926" s="162" t="n">
        <v>-0.103457</v>
      </c>
      <c r="E926" s="162" t="n"/>
    </row>
    <row r="927">
      <c r="B927" s="161" t="n">
        <v>11562</v>
      </c>
      <c r="C927" s="162" t="n">
        <v>13.85</v>
      </c>
      <c r="D927" s="162" t="n">
        <v>-0.108476</v>
      </c>
      <c r="E927" s="162" t="n"/>
    </row>
    <row r="928">
      <c r="B928" s="161" t="n">
        <v>11563</v>
      </c>
      <c r="C928" s="162" t="n">
        <v>13.99</v>
      </c>
      <c r="D928" s="162" t="n">
        <v>-0.09758500000000001</v>
      </c>
      <c r="E928" s="162" t="n"/>
    </row>
    <row r="929">
      <c r="B929" s="161" t="n">
        <v>11566</v>
      </c>
      <c r="C929" s="162" t="n">
        <v>13.86</v>
      </c>
      <c r="D929" s="162" t="n">
        <v>-0.105938</v>
      </c>
      <c r="E929" s="162" t="n"/>
    </row>
    <row r="930">
      <c r="B930" s="161" t="n">
        <v>11567</v>
      </c>
      <c r="C930" s="162" t="n">
        <v>13.92</v>
      </c>
      <c r="D930" s="162" t="n">
        <v>-0.100788</v>
      </c>
      <c r="E930" s="162" t="n"/>
    </row>
    <row r="931">
      <c r="B931" s="161" t="n">
        <v>11568</v>
      </c>
      <c r="C931" s="162" t="n">
        <v>13.66</v>
      </c>
      <c r="D931" s="162" t="n">
        <v>-0.118668</v>
      </c>
      <c r="E931" s="162" t="n"/>
    </row>
    <row r="932">
      <c r="B932" s="161" t="n">
        <v>11569</v>
      </c>
      <c r="C932" s="162" t="n">
        <v>13.35</v>
      </c>
      <c r="D932" s="162" t="n">
        <v>-0.140433</v>
      </c>
      <c r="E932" s="162" t="n"/>
    </row>
    <row r="933">
      <c r="B933" s="161" t="n">
        <v>11570</v>
      </c>
      <c r="C933" s="162" t="n">
        <v>13.29</v>
      </c>
      <c r="D933" s="162" t="n">
        <v>-0.143748</v>
      </c>
      <c r="E933" s="162" t="n"/>
    </row>
    <row r="934">
      <c r="B934" s="161" t="n">
        <v>11574</v>
      </c>
      <c r="C934" s="162" t="n">
        <v>12.87</v>
      </c>
      <c r="D934" s="162" t="n">
        <v>-0.174449</v>
      </c>
      <c r="E934" s="162" t="n"/>
    </row>
    <row r="935">
      <c r="B935" s="161" t="n">
        <v>11575</v>
      </c>
      <c r="C935" s="162" t="n">
        <v>12.76</v>
      </c>
      <c r="D935" s="162" t="n">
        <v>-0.181632</v>
      </c>
      <c r="E935" s="162" t="n"/>
    </row>
    <row r="936">
      <c r="B936" s="161" t="n">
        <v>11576</v>
      </c>
      <c r="C936" s="162" t="n">
        <v>12.62</v>
      </c>
      <c r="D936" s="162" t="n">
        <v>-0.191282</v>
      </c>
      <c r="E936" s="162" t="n"/>
    </row>
    <row r="937">
      <c r="B937" s="161" t="n">
        <v>11577</v>
      </c>
      <c r="C937" s="162" t="n">
        <v>12.69</v>
      </c>
      <c r="D937" s="162" t="n">
        <v>-0.184467</v>
      </c>
      <c r="E937" s="162" t="n"/>
    </row>
    <row r="938">
      <c r="B938" s="161" t="n">
        <v>11580</v>
      </c>
      <c r="C938" s="162" t="n">
        <v>12.1</v>
      </c>
      <c r="D938" s="162" t="n">
        <v>-0.230672</v>
      </c>
      <c r="E938" s="162" t="n"/>
    </row>
    <row r="939">
      <c r="B939" s="161" t="n">
        <v>11581</v>
      </c>
      <c r="C939" s="162" t="n">
        <v>11.99</v>
      </c>
      <c r="D939" s="162" t="n">
        <v>-0.238225</v>
      </c>
      <c r="E939" s="162" t="n"/>
    </row>
    <row r="940">
      <c r="B940" s="161" t="n">
        <v>11582</v>
      </c>
      <c r="C940" s="162" t="n">
        <v>11.82</v>
      </c>
      <c r="D940" s="162" t="n">
        <v>-0.250815</v>
      </c>
      <c r="E940" s="162" t="n"/>
    </row>
    <row r="941">
      <c r="B941" s="161" t="n">
        <v>11583</v>
      </c>
      <c r="C941" s="162" t="n">
        <v>12.04</v>
      </c>
      <c r="D941" s="162" t="n">
        <v>-0.230848</v>
      </c>
      <c r="E941" s="162" t="n"/>
    </row>
    <row r="942">
      <c r="B942" s="161" t="n">
        <v>11584</v>
      </c>
      <c r="C942" s="162" t="n">
        <v>11.46</v>
      </c>
      <c r="D942" s="162" t="n">
        <v>-0.278583</v>
      </c>
      <c r="E942" s="162" t="n"/>
    </row>
    <row r="943">
      <c r="B943" s="161" t="n">
        <v>11587</v>
      </c>
      <c r="C943" s="162" t="n">
        <v>10.93</v>
      </c>
      <c r="D943" s="162" t="n">
        <v>-0.324117</v>
      </c>
      <c r="E943" s="162" t="n"/>
    </row>
    <row r="944">
      <c r="B944" s="161" t="n">
        <v>11588</v>
      </c>
      <c r="C944" s="162" t="n">
        <v>10.8</v>
      </c>
      <c r="D944" s="162" t="n">
        <v>-0.33437</v>
      </c>
      <c r="E944" s="162" t="n"/>
    </row>
    <row r="945">
      <c r="B945" s="161" t="n">
        <v>11589</v>
      </c>
      <c r="C945" s="162" t="n">
        <v>11.52</v>
      </c>
      <c r="D945" s="162" t="n">
        <v>-0.268353</v>
      </c>
      <c r="E945" s="162" t="n"/>
    </row>
    <row r="946">
      <c r="B946" s="161" t="n">
        <v>11590</v>
      </c>
      <c r="C946" s="162" t="n">
        <v>10.68</v>
      </c>
      <c r="D946" s="162" t="n">
        <v>-0.342387</v>
      </c>
      <c r="E946" s="162" t="n"/>
    </row>
    <row r="947">
      <c r="B947" s="161" t="n">
        <v>11591</v>
      </c>
      <c r="C947" s="162" t="n">
        <v>10.92</v>
      </c>
      <c r="D947" s="162" t="n">
        <v>-0.318624</v>
      </c>
      <c r="E947" s="162" t="n"/>
    </row>
    <row r="948">
      <c r="B948" s="161" t="n">
        <v>11594</v>
      </c>
      <c r="C948" s="162" t="n">
        <v>10.5</v>
      </c>
      <c r="D948" s="162" t="n">
        <v>-0.356201</v>
      </c>
      <c r="E948" s="162" t="n"/>
    </row>
    <row r="949">
      <c r="B949" s="161" t="n">
        <v>11595</v>
      </c>
      <c r="C949" s="162" t="n">
        <v>10.06</v>
      </c>
      <c r="D949" s="162" t="n">
        <v>-0.397381</v>
      </c>
      <c r="E949" s="162" t="n"/>
    </row>
    <row r="950">
      <c r="B950" s="161" t="n">
        <v>11596</v>
      </c>
      <c r="C950" s="162" t="n">
        <v>9.710000000000001</v>
      </c>
      <c r="D950" s="162" t="n">
        <v>-0.43121</v>
      </c>
      <c r="E950" s="162" t="n"/>
    </row>
    <row r="951">
      <c r="B951" s="161" t="n">
        <v>11597</v>
      </c>
      <c r="C951" s="162" t="n">
        <v>9.529999999999999</v>
      </c>
      <c r="D951" s="162" t="n">
        <v>-0.448053</v>
      </c>
      <c r="E951" s="162" t="n"/>
    </row>
    <row r="952">
      <c r="B952" s="161" t="n">
        <v>11598</v>
      </c>
      <c r="C952" s="162" t="n">
        <v>9.699999999999999</v>
      </c>
      <c r="D952" s="162" t="n">
        <v>-0.42852</v>
      </c>
      <c r="E952" s="162" t="n"/>
    </row>
    <row r="953">
      <c r="B953" s="161" t="n">
        <v>11601</v>
      </c>
      <c r="C953" s="162" t="n">
        <v>8.82</v>
      </c>
      <c r="D953" s="162" t="n">
        <v>-0.521416</v>
      </c>
      <c r="E953" s="162" t="n"/>
    </row>
    <row r="954">
      <c r="B954" s="161" t="n">
        <v>11602</v>
      </c>
      <c r="C954" s="162" t="n">
        <v>9.91</v>
      </c>
      <c r="D954" s="162" t="n">
        <v>-0.403219</v>
      </c>
      <c r="E954" s="162" t="n"/>
    </row>
    <row r="955">
      <c r="B955" s="161" t="n">
        <v>11603</v>
      </c>
      <c r="C955" s="162" t="n">
        <v>9.779999999999999</v>
      </c>
      <c r="D955" s="162" t="n">
        <v>-0.414676</v>
      </c>
      <c r="E955" s="162" t="n"/>
    </row>
    <row r="956">
      <c r="B956" s="161" t="n">
        <v>11604</v>
      </c>
      <c r="C956" s="162" t="n">
        <v>10.62</v>
      </c>
      <c r="D956" s="162" t="n">
        <v>-0.330742</v>
      </c>
      <c r="E956" s="162" t="n"/>
    </row>
    <row r="957">
      <c r="B957" s="161" t="n">
        <v>11605</v>
      </c>
      <c r="C957" s="162" t="n">
        <v>10.55</v>
      </c>
      <c r="D957" s="162" t="n">
        <v>-0.3359</v>
      </c>
      <c r="E957" s="162" t="n"/>
    </row>
    <row r="958">
      <c r="B958" s="161" t="n">
        <v>11609</v>
      </c>
      <c r="C958" s="162" t="n">
        <v>10.1</v>
      </c>
      <c r="D958" s="162" t="n">
        <v>-0.377924</v>
      </c>
      <c r="E958" s="162" t="n"/>
    </row>
    <row r="959">
      <c r="B959" s="161" t="n">
        <v>11610</v>
      </c>
      <c r="C959" s="162" t="n">
        <v>9.869999999999999</v>
      </c>
      <c r="D959" s="162" t="n">
        <v>-0.399198</v>
      </c>
      <c r="E959" s="162" t="n"/>
    </row>
    <row r="960">
      <c r="B960" s="161" t="n">
        <v>11611</v>
      </c>
      <c r="C960" s="162" t="n">
        <v>10.05</v>
      </c>
      <c r="D960" s="162" t="n">
        <v>-0.379325</v>
      </c>
      <c r="E960" s="162" t="n"/>
    </row>
    <row r="961">
      <c r="B961" s="161" t="n">
        <v>11612</v>
      </c>
      <c r="C961" s="162" t="n">
        <v>10.36</v>
      </c>
      <c r="D961" s="162" t="n">
        <v>-0.347075</v>
      </c>
      <c r="E961" s="162" t="n"/>
    </row>
    <row r="962">
      <c r="B962" s="161" t="n">
        <v>11615</v>
      </c>
      <c r="C962" s="162" t="n">
        <v>10.49</v>
      </c>
      <c r="D962" s="162" t="n">
        <v>-0.332747</v>
      </c>
      <c r="E962" s="162" t="n"/>
    </row>
    <row r="963">
      <c r="B963" s="161" t="n">
        <v>11616</v>
      </c>
      <c r="C963" s="162" t="n">
        <v>10.96</v>
      </c>
      <c r="D963" s="162" t="n">
        <v>-0.287149</v>
      </c>
      <c r="E963" s="162" t="n"/>
    </row>
    <row r="964">
      <c r="B964" s="161" t="n">
        <v>11617</v>
      </c>
      <c r="C964" s="162" t="n">
        <v>10.86</v>
      </c>
      <c r="D964" s="162" t="n">
        <v>-0.294523</v>
      </c>
      <c r="E964" s="162" t="n"/>
    </row>
    <row r="965">
      <c r="B965" s="161" t="n">
        <v>11618</v>
      </c>
      <c r="C965" s="162" t="n">
        <v>10.5</v>
      </c>
      <c r="D965" s="162" t="n">
        <v>-0.326267</v>
      </c>
      <c r="E965" s="162" t="n"/>
    </row>
    <row r="966">
      <c r="B966" s="161" t="n">
        <v>11619</v>
      </c>
      <c r="C966" s="162" t="n">
        <v>10.84</v>
      </c>
      <c r="D966" s="162" t="n">
        <v>-0.292601</v>
      </c>
      <c r="E966" s="162" t="n"/>
    </row>
    <row r="967">
      <c r="B967" s="161" t="n">
        <v>11622</v>
      </c>
      <c r="C967" s="162" t="n">
        <v>10.64</v>
      </c>
      <c r="D967" s="162" t="n">
        <v>-0.309432</v>
      </c>
      <c r="E967" s="162" t="n"/>
    </row>
    <row r="968">
      <c r="B968" s="161" t="n">
        <v>11623</v>
      </c>
      <c r="C968" s="162" t="n">
        <v>10.41</v>
      </c>
      <c r="D968" s="162" t="n">
        <v>-0.329477</v>
      </c>
      <c r="E968" s="162" t="n"/>
    </row>
    <row r="969">
      <c r="B969" s="161" t="n">
        <v>11624</v>
      </c>
      <c r="C969" s="162" t="n">
        <v>10.07</v>
      </c>
      <c r="D969" s="162" t="n">
        <v>-0.360691</v>
      </c>
      <c r="E969" s="162" t="n"/>
    </row>
    <row r="970">
      <c r="B970" s="161" t="n">
        <v>11625</v>
      </c>
      <c r="C970" s="162" t="n">
        <v>10.11</v>
      </c>
      <c r="D970" s="162" t="n">
        <v>-0.354873</v>
      </c>
      <c r="E970" s="162" t="n"/>
    </row>
    <row r="971">
      <c r="B971" s="161" t="n">
        <v>11626</v>
      </c>
      <c r="C971" s="162" t="n">
        <v>10.43</v>
      </c>
      <c r="D971" s="162" t="n">
        <v>-0.321899</v>
      </c>
      <c r="E971" s="162" t="n"/>
    </row>
    <row r="972">
      <c r="B972" s="161" t="n">
        <v>11629</v>
      </c>
      <c r="C972" s="162" t="n">
        <v>10.5</v>
      </c>
      <c r="D972" s="162" t="n">
        <v>-0.313486</v>
      </c>
      <c r="E972" s="162" t="n"/>
    </row>
    <row r="973">
      <c r="B973" s="161" t="n">
        <v>11631</v>
      </c>
      <c r="C973" s="162" t="n">
        <v>10.82</v>
      </c>
      <c r="D973" s="162" t="n">
        <v>-0.281737</v>
      </c>
      <c r="E973" s="162" t="n"/>
    </row>
    <row r="974">
      <c r="B974" s="161" t="n">
        <v>11632</v>
      </c>
      <c r="C974" s="162" t="n">
        <v>10.78</v>
      </c>
      <c r="D974" s="162" t="n">
        <v>-0.283696</v>
      </c>
      <c r="E974" s="162" t="n"/>
    </row>
    <row r="975">
      <c r="B975" s="161" t="n">
        <v>11633</v>
      </c>
      <c r="C975" s="162" t="n">
        <v>11.11</v>
      </c>
      <c r="D975" s="162" t="n">
        <v>-0.251809</v>
      </c>
      <c r="E975" s="162" t="n"/>
    </row>
    <row r="976">
      <c r="B976" s="161" t="n">
        <v>11636</v>
      </c>
      <c r="C976" s="162" t="n">
        <v>11.52</v>
      </c>
      <c r="D976" s="162" t="n">
        <v>-0.213854</v>
      </c>
      <c r="E976" s="162" t="n"/>
    </row>
    <row r="977">
      <c r="B977" s="161" t="n">
        <v>11637</v>
      </c>
      <c r="C977" s="162" t="n">
        <v>11.28</v>
      </c>
      <c r="D977" s="162" t="n">
        <v>-0.233111</v>
      </c>
      <c r="E977" s="162" t="n"/>
    </row>
    <row r="978">
      <c r="B978" s="161" t="n">
        <v>11638</v>
      </c>
      <c r="C978" s="162" t="n">
        <v>11.11</v>
      </c>
      <c r="D978" s="162" t="n">
        <v>-0.246466</v>
      </c>
      <c r="E978" s="162" t="n"/>
    </row>
    <row r="979">
      <c r="B979" s="161" t="n">
        <v>11639</v>
      </c>
      <c r="C979" s="162" t="n">
        <v>11.07</v>
      </c>
      <c r="D979" s="162" t="n">
        <v>-0.24833</v>
      </c>
      <c r="E979" s="162" t="n"/>
    </row>
    <row r="980">
      <c r="B980" s="161" t="n">
        <v>11640</v>
      </c>
      <c r="C980" s="162" t="n">
        <v>10.72</v>
      </c>
      <c r="D980" s="162" t="n">
        <v>-0.278536</v>
      </c>
      <c r="E980" s="162" t="n"/>
    </row>
    <row r="981">
      <c r="B981" s="161" t="n">
        <v>11643</v>
      </c>
      <c r="C981" s="162" t="n">
        <v>10.43</v>
      </c>
      <c r="D981" s="162" t="n">
        <v>-0.303925</v>
      </c>
      <c r="E981" s="162" t="n"/>
    </row>
    <row r="982">
      <c r="B982" s="161" t="n">
        <v>11644</v>
      </c>
      <c r="C982" s="162" t="n">
        <v>10.6</v>
      </c>
      <c r="D982" s="162" t="n">
        <v>-0.285789</v>
      </c>
      <c r="E982" s="162" t="n"/>
    </row>
    <row r="983">
      <c r="B983" s="161" t="n">
        <v>11645</v>
      </c>
      <c r="C983" s="162" t="n">
        <v>10.21</v>
      </c>
      <c r="D983" s="162" t="n">
        <v>-0.321136</v>
      </c>
      <c r="E983" s="162" t="n"/>
    </row>
    <row r="984">
      <c r="B984" s="161" t="n">
        <v>11646</v>
      </c>
      <c r="C984" s="162" t="n">
        <v>10.16</v>
      </c>
      <c r="D984" s="162" t="n">
        <v>-0.323851</v>
      </c>
      <c r="E984" s="162" t="n"/>
    </row>
    <row r="985">
      <c r="B985" s="161" t="n">
        <v>11647</v>
      </c>
      <c r="C985" s="162" t="n">
        <v>9.85</v>
      </c>
      <c r="D985" s="162" t="n">
        <v>-0.352568</v>
      </c>
      <c r="E985" s="162" t="n"/>
    </row>
    <row r="986">
      <c r="B986" s="161" t="n">
        <v>11650</v>
      </c>
      <c r="C986" s="162" t="n">
        <v>9.699999999999999</v>
      </c>
      <c r="D986" s="162" t="n">
        <v>-0.365566</v>
      </c>
      <c r="E986" s="162" t="n"/>
    </row>
    <row r="987">
      <c r="B987" s="161" t="n">
        <v>11651</v>
      </c>
      <c r="C987" s="162" t="n">
        <v>9.869999999999999</v>
      </c>
      <c r="D987" s="162" t="n">
        <v>-0.345653</v>
      </c>
      <c r="E987" s="162" t="n"/>
    </row>
    <row r="988">
      <c r="B988" s="161" t="n">
        <v>11652</v>
      </c>
      <c r="C988" s="162" t="n">
        <v>9.529999999999999</v>
      </c>
      <c r="D988" s="162" t="n">
        <v>-0.377944</v>
      </c>
      <c r="E988" s="162" t="n"/>
    </row>
    <row r="989">
      <c r="B989" s="161" t="n">
        <v>11654</v>
      </c>
      <c r="C989" s="162" t="n">
        <v>9.31</v>
      </c>
      <c r="D989" s="162" t="n">
        <v>-0.39843</v>
      </c>
      <c r="E989" s="162" t="n"/>
    </row>
    <row r="990">
      <c r="B990" s="161" t="n">
        <v>11657</v>
      </c>
      <c r="C990" s="162" t="n">
        <v>9.5</v>
      </c>
      <c r="D990" s="162" t="n">
        <v>-0.375454</v>
      </c>
      <c r="E990" s="162" t="n"/>
    </row>
    <row r="991">
      <c r="B991" s="161" t="n">
        <v>11658</v>
      </c>
      <c r="C991" s="162" t="n">
        <v>9.380000000000001</v>
      </c>
      <c r="D991" s="162" t="n">
        <v>-0.385284</v>
      </c>
      <c r="E991" s="162" t="n"/>
    </row>
    <row r="992">
      <c r="B992" s="161" t="n">
        <v>11659</v>
      </c>
      <c r="C992" s="162" t="n">
        <v>9.050000000000001</v>
      </c>
      <c r="D992" s="162" t="n">
        <v>-0.418194</v>
      </c>
      <c r="E992" s="162" t="n"/>
    </row>
    <row r="993">
      <c r="B993" s="161" t="n">
        <v>11660</v>
      </c>
      <c r="C993" s="162" t="n">
        <v>9.220000000000001</v>
      </c>
      <c r="D993" s="162" t="n">
        <v>-0.396678</v>
      </c>
      <c r="E993" s="162" t="n"/>
    </row>
    <row r="994">
      <c r="B994" s="161" t="n">
        <v>11661</v>
      </c>
      <c r="C994" s="162" t="n">
        <v>9.02</v>
      </c>
      <c r="D994" s="162" t="n">
        <v>-0.415536</v>
      </c>
      <c r="E994" s="162" t="n"/>
    </row>
    <row r="995">
      <c r="B995" s="161" t="n">
        <v>11664</v>
      </c>
      <c r="C995" s="162" t="n">
        <v>9.289999999999999</v>
      </c>
      <c r="D995" s="162" t="n">
        <v>-0.382957</v>
      </c>
      <c r="E995" s="162" t="n"/>
    </row>
    <row r="996">
      <c r="B996" s="161" t="n">
        <v>11665</v>
      </c>
      <c r="C996" s="162" t="n">
        <v>9.02</v>
      </c>
      <c r="D996" s="162" t="n">
        <v>-0.409088</v>
      </c>
      <c r="E996" s="162" t="n"/>
    </row>
    <row r="997">
      <c r="B997" s="161" t="n">
        <v>11666</v>
      </c>
      <c r="C997" s="162" t="n">
        <v>8.779999999999999</v>
      </c>
      <c r="D997" s="162" t="n">
        <v>-0.432666</v>
      </c>
      <c r="E997" s="162" t="n"/>
    </row>
    <row r="998">
      <c r="B998" s="161" t="n">
        <v>11667</v>
      </c>
      <c r="C998" s="162" t="n">
        <v>8.58</v>
      </c>
      <c r="D998" s="162" t="n">
        <v>-0.452159</v>
      </c>
      <c r="E998" s="162" t="n"/>
    </row>
    <row r="999">
      <c r="B999" s="161" t="n">
        <v>11668</v>
      </c>
      <c r="C999" s="162" t="n">
        <v>8.31</v>
      </c>
      <c r="D999" s="162" t="n">
        <v>-0.480523</v>
      </c>
      <c r="E999" s="162" t="n"/>
    </row>
    <row r="1000">
      <c r="B1000" s="161" t="n">
        <v>11671</v>
      </c>
      <c r="C1000" s="162" t="n">
        <v>8.01</v>
      </c>
      <c r="D1000" s="162" t="n">
        <v>-0.513746</v>
      </c>
      <c r="E1000" s="162" t="n"/>
    </row>
    <row r="1001">
      <c r="B1001" s="161" t="n">
        <v>11672</v>
      </c>
      <c r="C1001" s="162" t="n">
        <v>8.119999999999999</v>
      </c>
      <c r="D1001" s="162" t="n">
        <v>-0.496598</v>
      </c>
      <c r="E1001" s="162" t="n"/>
    </row>
    <row r="1002">
      <c r="B1002" s="161" t="n">
        <v>11673</v>
      </c>
      <c r="C1002" s="162" t="n">
        <v>7.93</v>
      </c>
      <c r="D1002" s="162" t="n">
        <v>-0.516743</v>
      </c>
      <c r="E1002" s="162" t="n"/>
    </row>
    <row r="1003">
      <c r="B1003" s="161" t="n">
        <v>11674</v>
      </c>
      <c r="C1003" s="162" t="n">
        <v>7.72</v>
      </c>
      <c r="D1003" s="162" t="n">
        <v>-0.539825</v>
      </c>
      <c r="E1003" s="162" t="n"/>
    </row>
    <row r="1004">
      <c r="B1004" s="161" t="n">
        <v>11675</v>
      </c>
      <c r="C1004" s="162" t="n">
        <v>8.359999999999999</v>
      </c>
      <c r="D1004" s="162" t="n">
        <v>-0.456792</v>
      </c>
      <c r="E1004" s="162" t="n"/>
    </row>
    <row r="1005">
      <c r="B1005" s="161" t="n">
        <v>11678</v>
      </c>
      <c r="C1005" s="162" t="n">
        <v>8.15</v>
      </c>
      <c r="D1005" s="162" t="n">
        <v>-0.478586</v>
      </c>
      <c r="E1005" s="162" t="n"/>
    </row>
    <row r="1006">
      <c r="B1006" s="161" t="n">
        <v>11679</v>
      </c>
      <c r="C1006" s="162" t="n">
        <v>8.289999999999999</v>
      </c>
      <c r="D1006" s="162" t="n">
        <v>-0.457963</v>
      </c>
      <c r="E1006" s="162" t="n"/>
    </row>
    <row r="1007">
      <c r="B1007" s="161" t="n">
        <v>11680</v>
      </c>
      <c r="C1007" s="162" t="n">
        <v>7.95</v>
      </c>
      <c r="D1007" s="162" t="n">
        <v>-0.496183</v>
      </c>
      <c r="E1007" s="162" t="n"/>
    </row>
    <row r="1008">
      <c r="B1008" s="161" t="n">
        <v>11681</v>
      </c>
      <c r="C1008" s="162" t="n">
        <v>7.96</v>
      </c>
      <c r="D1008" s="162" t="n">
        <v>-0.491305</v>
      </c>
      <c r="E1008" s="162" t="n"/>
    </row>
    <row r="1009">
      <c r="B1009" s="161" t="n">
        <v>11685</v>
      </c>
      <c r="C1009" s="162" t="n">
        <v>7.76</v>
      </c>
      <c r="D1009" s="162" t="n">
        <v>-0.5130710000000001</v>
      </c>
      <c r="E1009" s="162" t="n"/>
    </row>
    <row r="1010">
      <c r="B1010" s="161" t="n">
        <v>11686</v>
      </c>
      <c r="C1010" s="162" t="n">
        <v>7.96</v>
      </c>
      <c r="D1010" s="162" t="n">
        <v>-0.483833</v>
      </c>
      <c r="E1010" s="162" t="n"/>
    </row>
    <row r="1011">
      <c r="B1011" s="161" t="n">
        <v>11687</v>
      </c>
      <c r="C1011" s="162" t="n">
        <v>8.1</v>
      </c>
      <c r="D1011" s="162" t="n">
        <v>-0.46272</v>
      </c>
      <c r="E1011" s="162" t="n"/>
    </row>
    <row r="1012">
      <c r="B1012" s="161" t="n">
        <v>11688</v>
      </c>
      <c r="C1012" s="162" t="n">
        <v>8.119999999999999</v>
      </c>
      <c r="D1012" s="162" t="n">
        <v>-0.456481</v>
      </c>
      <c r="E1012" s="162" t="n"/>
    </row>
    <row r="1013">
      <c r="B1013" s="161" t="n">
        <v>11692</v>
      </c>
      <c r="C1013" s="162" t="n">
        <v>7.56</v>
      </c>
      <c r="D1013" s="162" t="n">
        <v>-0.523855</v>
      </c>
      <c r="E1013" s="162" t="n"/>
    </row>
    <row r="1014">
      <c r="B1014" s="161" t="n">
        <v>11693</v>
      </c>
      <c r="C1014" s="162" t="n">
        <v>7.55</v>
      </c>
      <c r="D1014" s="162" t="n">
        <v>-0.521054</v>
      </c>
      <c r="E1014" s="162" t="n"/>
    </row>
    <row r="1015">
      <c r="B1015" s="161" t="n">
        <v>11694</v>
      </c>
      <c r="C1015" s="162" t="n">
        <v>8.08</v>
      </c>
      <c r="D1015" s="162" t="n">
        <v>-0.449395</v>
      </c>
      <c r="E1015" s="162" t="n"/>
    </row>
    <row r="1016">
      <c r="B1016" s="161" t="n">
        <v>11695</v>
      </c>
      <c r="C1016" s="162" t="n">
        <v>8.220000000000001</v>
      </c>
      <c r="D1016" s="162" t="n">
        <v>-0.428396</v>
      </c>
      <c r="E1016" s="162" t="n"/>
    </row>
    <row r="1017">
      <c r="B1017" s="161" t="n">
        <v>11696</v>
      </c>
      <c r="C1017" s="162" t="n">
        <v>8.57</v>
      </c>
      <c r="D1017" s="162" t="n">
        <v>-0.383041</v>
      </c>
      <c r="E1017" s="162" t="n"/>
    </row>
    <row r="1018">
      <c r="B1018" s="161" t="n">
        <v>11699</v>
      </c>
      <c r="C1018" s="162" t="n">
        <v>8.48</v>
      </c>
      <c r="D1018" s="162" t="n">
        <v>-0.389988</v>
      </c>
      <c r="E1018" s="162" t="n"/>
    </row>
    <row r="1019">
      <c r="B1019" s="161" t="n">
        <v>11700</v>
      </c>
      <c r="C1019" s="162" t="n">
        <v>8.390000000000001</v>
      </c>
      <c r="D1019" s="162" t="n">
        <v>-0.397131</v>
      </c>
      <c r="E1019" s="162" t="n"/>
    </row>
    <row r="1020">
      <c r="B1020" s="161" t="n">
        <v>11701</v>
      </c>
      <c r="C1020" s="162" t="n">
        <v>8.800000000000001</v>
      </c>
      <c r="D1020" s="162" t="n">
        <v>-0.346266</v>
      </c>
      <c r="E1020" s="162" t="n"/>
    </row>
    <row r="1021">
      <c r="B1021" s="161" t="n">
        <v>11702</v>
      </c>
      <c r="C1021" s="162" t="n">
        <v>8.9</v>
      </c>
      <c r="D1021" s="162" t="n">
        <v>-0.331831</v>
      </c>
      <c r="E1021" s="162" t="n"/>
    </row>
    <row r="1022">
      <c r="B1022" s="161" t="n">
        <v>11703</v>
      </c>
      <c r="C1022" s="162" t="n">
        <v>8.92</v>
      </c>
      <c r="D1022" s="162" t="n">
        <v>-0.326517</v>
      </c>
      <c r="E1022" s="162" t="n"/>
    </row>
    <row r="1023">
      <c r="B1023" s="161" t="n">
        <v>11706</v>
      </c>
      <c r="C1023" s="162" t="n">
        <v>8.51</v>
      </c>
      <c r="D1023" s="162" t="n">
        <v>-0.370355</v>
      </c>
      <c r="E1023" s="162" t="n"/>
    </row>
    <row r="1024">
      <c r="B1024" s="161" t="n">
        <v>11707</v>
      </c>
      <c r="C1024" s="162" t="n">
        <v>8.48</v>
      </c>
      <c r="D1024" s="162" t="n">
        <v>-0.370628</v>
      </c>
      <c r="E1024" s="162" t="n"/>
    </row>
    <row r="1025">
      <c r="B1025" s="161" t="n">
        <v>11708</v>
      </c>
      <c r="C1025" s="162" t="n">
        <v>8.630000000000001</v>
      </c>
      <c r="D1025" s="162" t="n">
        <v>-0.349975</v>
      </c>
      <c r="E1025" s="162" t="n"/>
    </row>
    <row r="1026">
      <c r="B1026" s="161" t="n">
        <v>11709</v>
      </c>
      <c r="C1026" s="162" t="n">
        <v>8.58</v>
      </c>
      <c r="D1026" s="162" t="n">
        <v>-0.352547</v>
      </c>
      <c r="E1026" s="162" t="n"/>
    </row>
    <row r="1027">
      <c r="B1027" s="161" t="n">
        <v>11710</v>
      </c>
      <c r="C1027" s="162" t="n">
        <v>8.210000000000001</v>
      </c>
      <c r="D1027" s="162" t="n">
        <v>-0.393263</v>
      </c>
      <c r="E1027" s="162" t="n"/>
    </row>
    <row r="1028">
      <c r="B1028" s="161" t="n">
        <v>11713</v>
      </c>
      <c r="C1028" s="162" t="n">
        <v>8.199999999999999</v>
      </c>
      <c r="D1028" s="162" t="n">
        <v>-0.391082</v>
      </c>
      <c r="E1028" s="162" t="n"/>
    </row>
    <row r="1029">
      <c r="B1029" s="161" t="n">
        <v>11714</v>
      </c>
      <c r="C1029" s="162" t="n">
        <v>8.31</v>
      </c>
      <c r="D1029" s="162" t="n">
        <v>-0.374282</v>
      </c>
      <c r="E1029" s="162" t="n"/>
    </row>
    <row r="1030">
      <c r="B1030" s="161" t="n">
        <v>11715</v>
      </c>
      <c r="C1030" s="162" t="n">
        <v>8.15</v>
      </c>
      <c r="D1030" s="162" t="n">
        <v>-0.390258</v>
      </c>
      <c r="E1030" s="162" t="n"/>
    </row>
    <row r="1031">
      <c r="B1031" s="161" t="n">
        <v>11716</v>
      </c>
      <c r="C1031" s="162" t="n">
        <v>8.029999999999999</v>
      </c>
      <c r="D1031" s="162" t="n">
        <v>-0.401701</v>
      </c>
      <c r="E1031" s="162" t="n"/>
    </row>
    <row r="1032">
      <c r="B1032" s="161" t="n">
        <v>11717</v>
      </c>
      <c r="C1032" s="162" t="n">
        <v>7.94</v>
      </c>
      <c r="D1032" s="162" t="n">
        <v>-0.409617</v>
      </c>
      <c r="E1032" s="162" t="n"/>
    </row>
    <row r="1033">
      <c r="B1033" s="161" t="n">
        <v>11720</v>
      </c>
      <c r="C1033" s="162" t="n">
        <v>8.23</v>
      </c>
      <c r="D1033" s="162" t="n">
        <v>-0.370604</v>
      </c>
      <c r="E1033" s="162" t="n"/>
    </row>
    <row r="1034">
      <c r="B1034" s="161" t="n">
        <v>11721</v>
      </c>
      <c r="C1034" s="162" t="n">
        <v>8.050000000000001</v>
      </c>
      <c r="D1034" s="162" t="n">
        <v>-0.389395</v>
      </c>
      <c r="E1034" s="162" t="n"/>
    </row>
    <row r="1035">
      <c r="B1035" s="161" t="n">
        <v>11722</v>
      </c>
      <c r="C1035" s="162" t="n">
        <v>8.09</v>
      </c>
      <c r="D1035" s="162" t="n">
        <v>-0.381298</v>
      </c>
      <c r="E1035" s="162" t="n"/>
    </row>
    <row r="1036">
      <c r="B1036" s="161" t="n">
        <v>11723</v>
      </c>
      <c r="C1036" s="162" t="n">
        <v>8.039999999999999</v>
      </c>
      <c r="D1036" s="162" t="n">
        <v>-0.384463</v>
      </c>
      <c r="E1036" s="162" t="n"/>
    </row>
    <row r="1037">
      <c r="B1037" s="161" t="n">
        <v>11724</v>
      </c>
      <c r="C1037" s="162" t="n">
        <v>7.78</v>
      </c>
      <c r="D1037" s="162" t="n">
        <v>-0.414151</v>
      </c>
      <c r="E1037" s="162" t="n"/>
    </row>
    <row r="1038">
      <c r="B1038" s="161" t="n">
        <v>11727</v>
      </c>
      <c r="C1038" s="162" t="n">
        <v>7.62</v>
      </c>
      <c r="D1038" s="162" t="n">
        <v>-0.431667</v>
      </c>
      <c r="E1038" s="162" t="n"/>
    </row>
    <row r="1039">
      <c r="B1039" s="161" t="n">
        <v>11728</v>
      </c>
      <c r="C1039" s="162" t="n">
        <v>7.53</v>
      </c>
      <c r="D1039" s="162" t="n">
        <v>-0.440463</v>
      </c>
      <c r="E1039" s="162" t="n"/>
    </row>
    <row r="1040">
      <c r="B1040" s="161" t="n">
        <v>11729</v>
      </c>
      <c r="C1040" s="162" t="n">
        <v>7.5</v>
      </c>
      <c r="D1040" s="162" t="n">
        <v>-0.441386</v>
      </c>
      <c r="E1040" s="162" t="n"/>
    </row>
    <row r="1041">
      <c r="B1041" s="161" t="n">
        <v>11730</v>
      </c>
      <c r="C1041" s="162" t="n">
        <v>8.119999999999999</v>
      </c>
      <c r="D1041" s="162" t="n">
        <v>-0.359275</v>
      </c>
      <c r="E1041" s="162" t="n"/>
    </row>
    <row r="1042">
      <c r="B1042" s="161" t="n">
        <v>11734</v>
      </c>
      <c r="C1042" s="162" t="n">
        <v>8.5</v>
      </c>
      <c r="D1042" s="162" t="n">
        <v>-0.310702</v>
      </c>
      <c r="E1042" s="162" t="n"/>
    </row>
    <row r="1043">
      <c r="B1043" s="161" t="n">
        <v>11735</v>
      </c>
      <c r="C1043" s="162" t="n">
        <v>8.84</v>
      </c>
      <c r="D1043" s="162" t="n">
        <v>-0.268973</v>
      </c>
      <c r="E1043" s="162" t="n"/>
    </row>
    <row r="1044">
      <c r="B1044" s="161" t="n">
        <v>11736</v>
      </c>
      <c r="C1044" s="162" t="n">
        <v>8.48</v>
      </c>
      <c r="D1044" s="162" t="n">
        <v>-0.307701</v>
      </c>
      <c r="E1044" s="162" t="n"/>
    </row>
    <row r="1045">
      <c r="B1045" s="161" t="n">
        <v>11737</v>
      </c>
      <c r="C1045" s="162" t="n">
        <v>8.710000000000001</v>
      </c>
      <c r="D1045" s="162" t="n">
        <v>-0.278236</v>
      </c>
      <c r="E1045" s="162" t="n"/>
    </row>
    <row r="1046">
      <c r="B1046" s="161" t="n">
        <v>11738</v>
      </c>
      <c r="C1046" s="162" t="n">
        <v>8.720000000000001</v>
      </c>
      <c r="D1046" s="162" t="n">
        <v>-0.274351</v>
      </c>
      <c r="E1046" s="162" t="n"/>
    </row>
    <row r="1047">
      <c r="B1047" s="161" t="n">
        <v>11742</v>
      </c>
      <c r="C1047" s="162" t="n">
        <v>8.220000000000001</v>
      </c>
      <c r="D1047" s="162" t="n">
        <v>-0.330463</v>
      </c>
      <c r="E1047" s="162" t="n"/>
    </row>
    <row r="1048">
      <c r="B1048" s="161" t="n">
        <v>11743</v>
      </c>
      <c r="C1048" s="162" t="n">
        <v>8.43</v>
      </c>
      <c r="D1048" s="162" t="n">
        <v>-0.302167</v>
      </c>
      <c r="E1048" s="162" t="n"/>
    </row>
    <row r="1049">
      <c r="B1049" s="161" t="n">
        <v>11744</v>
      </c>
      <c r="C1049" s="162" t="n">
        <v>8.35</v>
      </c>
      <c r="D1049" s="162" t="n">
        <v>-0.308699</v>
      </c>
      <c r="E1049" s="162" t="n"/>
    </row>
    <row r="1050">
      <c r="B1050" s="161" t="n">
        <v>11745</v>
      </c>
      <c r="C1050" s="162" t="n">
        <v>8.34</v>
      </c>
      <c r="D1050" s="162" t="n">
        <v>-0.306947</v>
      </c>
      <c r="E1050" s="162" t="n"/>
    </row>
    <row r="1051">
      <c r="B1051" s="161" t="n">
        <v>11748</v>
      </c>
      <c r="C1051" s="162" t="n">
        <v>8.289999999999999</v>
      </c>
      <c r="D1051" s="162" t="n">
        <v>-0.310001</v>
      </c>
      <c r="E1051" s="162" t="n"/>
    </row>
    <row r="1052">
      <c r="B1052" s="161" t="n">
        <v>11749</v>
      </c>
      <c r="C1052" s="162" t="n">
        <v>8.35</v>
      </c>
      <c r="D1052" s="162" t="n">
        <v>-0.299994</v>
      </c>
      <c r="E1052" s="162" t="n"/>
    </row>
    <row r="1053">
      <c r="B1053" s="161" t="n">
        <v>11750</v>
      </c>
      <c r="C1053" s="162" t="n">
        <v>8.710000000000001</v>
      </c>
      <c r="D1053" s="162" t="n">
        <v>-0.255238</v>
      </c>
      <c r="E1053" s="162" t="n"/>
    </row>
    <row r="1054">
      <c r="B1054" s="161" t="n">
        <v>11751</v>
      </c>
      <c r="C1054" s="162" t="n">
        <v>8.710000000000001</v>
      </c>
      <c r="D1054" s="162" t="n">
        <v>-0.252954</v>
      </c>
      <c r="E1054" s="162" t="n"/>
    </row>
    <row r="1055">
      <c r="B1055" s="161" t="n">
        <v>11752</v>
      </c>
      <c r="C1055" s="162" t="n">
        <v>8.720000000000001</v>
      </c>
      <c r="D1055" s="162" t="n">
        <v>-0.249526</v>
      </c>
      <c r="E1055" s="162" t="n"/>
    </row>
    <row r="1056">
      <c r="B1056" s="161" t="n">
        <v>11755</v>
      </c>
      <c r="C1056" s="162" t="n">
        <v>8.82</v>
      </c>
      <c r="D1056" s="162" t="n">
        <v>-0.235919</v>
      </c>
      <c r="E1056" s="162" t="n"/>
    </row>
    <row r="1057">
      <c r="B1057" s="161" t="n">
        <v>11756</v>
      </c>
      <c r="C1057" s="162" t="n">
        <v>8.98</v>
      </c>
      <c r="D1057" s="162" t="n">
        <v>-0.21574</v>
      </c>
      <c r="E1057" s="162" t="n"/>
    </row>
    <row r="1058">
      <c r="B1058" s="161" t="n">
        <v>11757</v>
      </c>
      <c r="C1058" s="162" t="n">
        <v>8.81</v>
      </c>
      <c r="D1058" s="162" t="n">
        <v>-0.232548</v>
      </c>
      <c r="E1058" s="162" t="n"/>
    </row>
    <row r="1059">
      <c r="B1059" s="161" t="n">
        <v>11758</v>
      </c>
      <c r="C1059" s="162" t="n">
        <v>8.73</v>
      </c>
      <c r="D1059" s="162" t="n">
        <v>-0.239567</v>
      </c>
      <c r="E1059" s="162" t="n"/>
    </row>
    <row r="1060">
      <c r="B1060" s="161" t="n">
        <v>11759</v>
      </c>
      <c r="C1060" s="162" t="n">
        <v>8.52</v>
      </c>
      <c r="D1060" s="162" t="n">
        <v>-0.261709</v>
      </c>
      <c r="E1060" s="162" t="n"/>
    </row>
    <row r="1061">
      <c r="B1061" s="161" t="n">
        <v>11762</v>
      </c>
      <c r="C1061" s="162" t="n">
        <v>8.31</v>
      </c>
      <c r="D1061" s="162" t="n">
        <v>-0.284428</v>
      </c>
      <c r="E1061" s="162" t="n"/>
    </row>
    <row r="1062">
      <c r="B1062" s="161" t="n">
        <v>11763</v>
      </c>
      <c r="C1062" s="162" t="n">
        <v>8.31</v>
      </c>
      <c r="D1062" s="162" t="n">
        <v>-0.282161</v>
      </c>
      <c r="E1062" s="162" t="n"/>
    </row>
    <row r="1063">
      <c r="B1063" s="161" t="n">
        <v>11764</v>
      </c>
      <c r="C1063" s="162" t="n">
        <v>8.109999999999999</v>
      </c>
      <c r="D1063" s="162" t="n">
        <v>-0.304293</v>
      </c>
      <c r="E1063" s="162" t="n"/>
    </row>
    <row r="1064">
      <c r="B1064" s="161" t="n">
        <v>11765</v>
      </c>
      <c r="C1064" s="162" t="n">
        <v>8.279999999999999</v>
      </c>
      <c r="D1064" s="162" t="n">
        <v>-0.281672</v>
      </c>
      <c r="E1064" s="162" t="n"/>
    </row>
    <row r="1065">
      <c r="B1065" s="161" t="n">
        <v>11766</v>
      </c>
      <c r="C1065" s="162" t="n">
        <v>8.02</v>
      </c>
      <c r="D1065" s="162" t="n">
        <v>-0.31167</v>
      </c>
      <c r="E1065" s="162" t="n"/>
    </row>
    <row r="1066">
      <c r="B1066" s="161" t="n">
        <v>11769</v>
      </c>
      <c r="C1066" s="162" t="n">
        <v>8.06</v>
      </c>
      <c r="D1066" s="162" t="n">
        <v>-0.304383</v>
      </c>
      <c r="E1066" s="162" t="n"/>
    </row>
    <row r="1067">
      <c r="B1067" s="161" t="n">
        <v>11770</v>
      </c>
      <c r="C1067" s="162" t="n">
        <v>8.050000000000001</v>
      </c>
      <c r="D1067" s="162" t="n">
        <v>-0.303104</v>
      </c>
      <c r="E1067" s="162" t="n"/>
    </row>
    <row r="1068">
      <c r="B1068" s="161" t="n">
        <v>11771</v>
      </c>
      <c r="C1068" s="162" t="n">
        <v>7.94</v>
      </c>
      <c r="D1068" s="162" t="n">
        <v>-0.314356</v>
      </c>
      <c r="E1068" s="162" t="n"/>
    </row>
    <row r="1069">
      <c r="B1069" s="161" t="n">
        <v>11772</v>
      </c>
      <c r="C1069" s="162" t="n">
        <v>7.86</v>
      </c>
      <c r="D1069" s="162" t="n">
        <v>-0.321858</v>
      </c>
      <c r="E1069" s="162" t="n"/>
    </row>
    <row r="1070">
      <c r="B1070" s="161" t="n">
        <v>11776</v>
      </c>
      <c r="C1070" s="162" t="n">
        <v>7.59</v>
      </c>
      <c r="D1070" s="162" t="n">
        <v>-0.354158</v>
      </c>
      <c r="E1070" s="162" t="n"/>
    </row>
    <row r="1071">
      <c r="B1071" s="161" t="n">
        <v>11777</v>
      </c>
      <c r="C1071" s="162" t="n">
        <v>7.58</v>
      </c>
      <c r="D1071" s="162" t="n">
        <v>-0.352643</v>
      </c>
      <c r="E1071" s="162" t="n"/>
    </row>
    <row r="1072">
      <c r="B1072" s="161" t="n">
        <v>11778</v>
      </c>
      <c r="C1072" s="162" t="n">
        <v>7.74</v>
      </c>
      <c r="D1072" s="162" t="n">
        <v>-0.328974</v>
      </c>
      <c r="E1072" s="162" t="n"/>
    </row>
    <row r="1073">
      <c r="B1073" s="161" t="n">
        <v>11779</v>
      </c>
      <c r="C1073" s="162" t="n">
        <v>7.31</v>
      </c>
      <c r="D1073" s="162" t="n">
        <v>-0.383134</v>
      </c>
      <c r="E1073" s="162" t="n"/>
    </row>
    <row r="1074">
      <c r="B1074" s="161" t="n">
        <v>11780</v>
      </c>
      <c r="C1074" s="162" t="n">
        <v>7.18</v>
      </c>
      <c r="D1074" s="162" t="n">
        <v>-0.398065</v>
      </c>
      <c r="E1074" s="162" t="n"/>
    </row>
    <row r="1075">
      <c r="B1075" s="161" t="n">
        <v>11783</v>
      </c>
      <c r="C1075" s="162" t="n">
        <v>7.06</v>
      </c>
      <c r="D1075" s="162" t="n">
        <v>-0.411828</v>
      </c>
      <c r="E1075" s="162" t="n"/>
    </row>
    <row r="1076">
      <c r="B1076" s="161" t="n">
        <v>11784</v>
      </c>
      <c r="C1076" s="162" t="n">
        <v>6.73</v>
      </c>
      <c r="D1076" s="162" t="n">
        <v>-0.456512</v>
      </c>
      <c r="E1076" s="162" t="n"/>
    </row>
    <row r="1077">
      <c r="B1077" s="161" t="n">
        <v>11785</v>
      </c>
      <c r="C1077" s="162" t="n">
        <v>6.53</v>
      </c>
      <c r="D1077" s="162" t="n">
        <v>-0.483503</v>
      </c>
      <c r="E1077" s="162" t="n"/>
    </row>
    <row r="1078">
      <c r="B1078" s="161" t="n">
        <v>11786</v>
      </c>
      <c r="C1078" s="162" t="n">
        <v>6.46</v>
      </c>
      <c r="D1078" s="162" t="n">
        <v>-0.491084</v>
      </c>
      <c r="E1078" s="162" t="n"/>
    </row>
    <row r="1079">
      <c r="B1079" s="161" t="n">
        <v>11787</v>
      </c>
      <c r="C1079" s="162" t="n">
        <v>6.29</v>
      </c>
      <c r="D1079" s="162" t="n">
        <v>-0.513804</v>
      </c>
      <c r="E1079" s="162" t="n"/>
    </row>
    <row r="1080">
      <c r="B1080" s="161" t="n">
        <v>11790</v>
      </c>
      <c r="C1080" s="162" t="n">
        <v>6.07</v>
      </c>
      <c r="D1080" s="162" t="n">
        <v>-0.545432</v>
      </c>
      <c r="E1080" s="162" t="n"/>
    </row>
    <row r="1081">
      <c r="B1081" s="161" t="n">
        <v>11791</v>
      </c>
      <c r="C1081" s="162" t="n">
        <v>6.06</v>
      </c>
      <c r="D1081" s="162" t="n">
        <v>-0.542761</v>
      </c>
      <c r="E1081" s="162" t="n"/>
    </row>
    <row r="1082">
      <c r="B1082" s="161" t="n">
        <v>11792</v>
      </c>
      <c r="C1082" s="162" t="n">
        <v>5.98</v>
      </c>
      <c r="D1082" s="162" t="n">
        <v>-0.55172</v>
      </c>
      <c r="E1082" s="162" t="n"/>
    </row>
    <row r="1083">
      <c r="B1083" s="161" t="n">
        <v>11793</v>
      </c>
      <c r="C1083" s="162" t="n">
        <v>6.25</v>
      </c>
      <c r="D1083" s="162" t="n">
        <v>-0.5031679999999999</v>
      </c>
      <c r="E1083" s="162" t="n"/>
    </row>
    <row r="1084">
      <c r="B1084" s="161" t="n">
        <v>11794</v>
      </c>
      <c r="C1084" s="162" t="n">
        <v>6.42</v>
      </c>
      <c r="D1084" s="162" t="n">
        <v>-0.472129</v>
      </c>
      <c r="E1084" s="162" t="n"/>
    </row>
    <row r="1085">
      <c r="B1085" s="161" t="n">
        <v>11797</v>
      </c>
      <c r="C1085" s="162" t="n">
        <v>6.12</v>
      </c>
      <c r="D1085" s="162" t="n">
        <v>-0.515745</v>
      </c>
      <c r="E1085" s="162" t="n"/>
    </row>
    <row r="1086">
      <c r="B1086" s="161" t="n">
        <v>11798</v>
      </c>
      <c r="C1086" s="162" t="n">
        <v>6.03</v>
      </c>
      <c r="D1086" s="162" t="n">
        <v>-0.526141</v>
      </c>
      <c r="E1086" s="162" t="n"/>
    </row>
    <row r="1087">
      <c r="B1087" s="161" t="n">
        <v>11799</v>
      </c>
      <c r="C1087" s="162" t="n">
        <v>6.03</v>
      </c>
      <c r="D1087" s="162" t="n">
        <v>-0.521766</v>
      </c>
      <c r="E1087" s="162" t="n"/>
    </row>
    <row r="1088">
      <c r="B1088" s="161" t="n">
        <v>11800</v>
      </c>
      <c r="C1088" s="162" t="n">
        <v>6.24</v>
      </c>
      <c r="D1088" s="162" t="n">
        <v>-0.483084</v>
      </c>
      <c r="E1088" s="162" t="n"/>
    </row>
    <row r="1089">
      <c r="B1089" s="161" t="n">
        <v>11801</v>
      </c>
      <c r="C1089" s="162" t="n">
        <v>5.96</v>
      </c>
      <c r="D1089" s="162" t="n">
        <v>-0.524465</v>
      </c>
      <c r="E1089" s="162" t="n"/>
    </row>
    <row r="1090">
      <c r="B1090" s="161" t="n">
        <v>11804</v>
      </c>
      <c r="C1090" s="162" t="n">
        <v>6.03</v>
      </c>
      <c r="D1090" s="162" t="n">
        <v>-0.508569</v>
      </c>
      <c r="E1090" s="162" t="n"/>
    </row>
    <row r="1091">
      <c r="B1091" s="161" t="n">
        <v>11805</v>
      </c>
      <c r="C1091" s="162" t="n">
        <v>6.12</v>
      </c>
      <c r="D1091" s="162" t="n">
        <v>-0.489632</v>
      </c>
      <c r="E1091" s="162" t="n"/>
    </row>
    <row r="1092">
      <c r="B1092" s="161" t="n">
        <v>11806</v>
      </c>
      <c r="C1092" s="162" t="n">
        <v>6.27</v>
      </c>
      <c r="D1092" s="162" t="n">
        <v>-0.461294</v>
      </c>
      <c r="E1092" s="162" t="n"/>
    </row>
    <row r="1093">
      <c r="B1093" s="161" t="n">
        <v>11807</v>
      </c>
      <c r="C1093" s="162" t="n">
        <v>6.03</v>
      </c>
      <c r="D1093" s="162" t="n">
        <v>-0.49599</v>
      </c>
      <c r="E1093" s="162" t="n"/>
    </row>
    <row r="1094">
      <c r="B1094" s="161" t="n">
        <v>11808</v>
      </c>
      <c r="C1094" s="162" t="n">
        <v>5.83</v>
      </c>
      <c r="D1094" s="162" t="n">
        <v>-0.525469</v>
      </c>
      <c r="E1094" s="162" t="n"/>
    </row>
    <row r="1095">
      <c r="B1095" s="161" t="n">
        <v>11811</v>
      </c>
      <c r="C1095" s="162" t="n">
        <v>5.74</v>
      </c>
      <c r="D1095" s="162" t="n">
        <v>-0.536784</v>
      </c>
      <c r="E1095" s="162" t="n"/>
    </row>
    <row r="1096">
      <c r="B1096" s="161" t="n">
        <v>11812</v>
      </c>
      <c r="C1096" s="162" t="n">
        <v>5.66</v>
      </c>
      <c r="D1096" s="162" t="n">
        <v>-0.546665</v>
      </c>
      <c r="E1096" s="162" t="n"/>
    </row>
    <row r="1097">
      <c r="B1097" s="161" t="n">
        <v>11813</v>
      </c>
      <c r="C1097" s="162" t="n">
        <v>5.74</v>
      </c>
      <c r="D1097" s="162" t="n">
        <v>-0.528325</v>
      </c>
      <c r="E1097" s="162" t="n"/>
    </row>
    <row r="1098">
      <c r="B1098" s="161" t="n">
        <v>11814</v>
      </c>
      <c r="C1098" s="162" t="n">
        <v>5.68</v>
      </c>
      <c r="D1098" s="162" t="n">
        <v>-0.534411</v>
      </c>
      <c r="E1098" s="162" t="n"/>
    </row>
    <row r="1099">
      <c r="B1099" s="161" t="n">
        <v>11815</v>
      </c>
      <c r="C1099" s="162" t="n">
        <v>6.09</v>
      </c>
      <c r="D1099" s="162" t="n">
        <v>-0.460388</v>
      </c>
      <c r="E1099" s="162" t="n"/>
    </row>
    <row r="1100">
      <c r="B1100" s="161" t="n">
        <v>11818</v>
      </c>
      <c r="C1100" s="162" t="n">
        <v>5.96</v>
      </c>
      <c r="D1100" s="162" t="n">
        <v>-0.477468</v>
      </c>
      <c r="E1100" s="162" t="n"/>
    </row>
    <row r="1101">
      <c r="B1101" s="161" t="n">
        <v>11819</v>
      </c>
      <c r="C1101" s="162" t="n">
        <v>6.01</v>
      </c>
      <c r="D1101" s="162" t="n">
        <v>-0.464801</v>
      </c>
      <c r="E1101" s="162" t="n"/>
    </row>
    <row r="1102">
      <c r="B1102" s="161" t="n">
        <v>11820</v>
      </c>
      <c r="C1102" s="162" t="n">
        <v>6</v>
      </c>
      <c r="D1102" s="162" t="n">
        <v>-0.462129</v>
      </c>
      <c r="E1102" s="162" t="n"/>
    </row>
    <row r="1103">
      <c r="B1103" s="161" t="n">
        <v>11821</v>
      </c>
      <c r="C1103" s="162" t="n">
        <v>5.8</v>
      </c>
      <c r="D1103" s="162" t="n">
        <v>-0.491732</v>
      </c>
      <c r="E1103" s="162" t="n"/>
    </row>
    <row r="1104">
      <c r="B1104" s="161" t="n">
        <v>11822</v>
      </c>
      <c r="C1104" s="162" t="n">
        <v>5.6</v>
      </c>
      <c r="D1104" s="162" t="n">
        <v>-0.522369</v>
      </c>
      <c r="E1104" s="162" t="n"/>
    </row>
    <row r="1105">
      <c r="B1105" s="161" t="n">
        <v>11825</v>
      </c>
      <c r="C1105" s="162" t="n">
        <v>5.61</v>
      </c>
      <c r="D1105" s="162" t="n">
        <v>-0.516037</v>
      </c>
      <c r="E1105" s="162" t="n"/>
    </row>
    <row r="1106">
      <c r="B1106" s="161" t="n">
        <v>11826</v>
      </c>
      <c r="C1106" s="162" t="n">
        <v>5.59</v>
      </c>
      <c r="D1106" s="162" t="n">
        <v>-0.515263</v>
      </c>
      <c r="E1106" s="162" t="n"/>
    </row>
    <row r="1107">
      <c r="B1107" s="161" t="n">
        <v>11827</v>
      </c>
      <c r="C1107" s="162" t="n">
        <v>5.45</v>
      </c>
      <c r="D1107" s="162" t="n">
        <v>-0.536155</v>
      </c>
      <c r="E1107" s="162" t="n"/>
    </row>
    <row r="1108">
      <c r="B1108" s="161" t="n">
        <v>11828</v>
      </c>
      <c r="C1108" s="162" t="n">
        <v>5.48</v>
      </c>
      <c r="D1108" s="162" t="n">
        <v>-0.526228</v>
      </c>
      <c r="E1108" s="162" t="n"/>
    </row>
    <row r="1109">
      <c r="B1109" s="161" t="n">
        <v>11829</v>
      </c>
      <c r="C1109" s="162" t="n">
        <v>5.48</v>
      </c>
      <c r="D1109" s="162" t="n">
        <v>-0.521663</v>
      </c>
      <c r="E1109" s="162" t="n"/>
    </row>
    <row r="1110">
      <c r="B1110" s="161" t="n">
        <v>11832</v>
      </c>
      <c r="C1110" s="162" t="n">
        <v>5.43</v>
      </c>
      <c r="D1110" s="162" t="n">
        <v>-0.526264</v>
      </c>
      <c r="E1110" s="162" t="n"/>
    </row>
    <row r="1111">
      <c r="B1111" s="161" t="n">
        <v>11833</v>
      </c>
      <c r="C1111" s="162" t="n">
        <v>5.21</v>
      </c>
      <c r="D1111" s="162" t="n">
        <v>-0.563026</v>
      </c>
      <c r="E1111" s="162" t="n"/>
    </row>
    <row r="1112">
      <c r="B1112" s="161" t="n">
        <v>11834</v>
      </c>
      <c r="C1112" s="162" t="n">
        <v>5.03</v>
      </c>
      <c r="D1112" s="162" t="n">
        <v>-0.593519</v>
      </c>
      <c r="E1112" s="162" t="n"/>
    </row>
    <row r="1113">
      <c r="B1113" s="161" t="n">
        <v>11835</v>
      </c>
      <c r="C1113" s="162" t="n">
        <v>5.11</v>
      </c>
      <c r="D1113" s="162" t="n">
        <v>-0.573061</v>
      </c>
      <c r="E1113" s="162" t="n"/>
    </row>
    <row r="1114">
      <c r="B1114" s="161" t="n">
        <v>11836</v>
      </c>
      <c r="C1114" s="162" t="n">
        <v>4.83</v>
      </c>
      <c r="D1114" s="162" t="n">
        <v>-0.624592</v>
      </c>
      <c r="E1114" s="162" t="n"/>
    </row>
    <row r="1115">
      <c r="B1115" s="161" t="n">
        <v>11840</v>
      </c>
      <c r="C1115" s="162" t="n">
        <v>4.47</v>
      </c>
      <c r="D1115" s="162" t="n">
        <v>-0.696759</v>
      </c>
      <c r="E1115" s="162" t="n"/>
    </row>
    <row r="1116">
      <c r="B1116" s="161" t="n">
        <v>11841</v>
      </c>
      <c r="C1116" s="162" t="n">
        <v>4.4</v>
      </c>
      <c r="D1116" s="162" t="n">
        <v>-0.707291</v>
      </c>
      <c r="E1116" s="162" t="n"/>
    </row>
    <row r="1117">
      <c r="B1117" s="161" t="n">
        <v>11842</v>
      </c>
      <c r="C1117" s="162" t="n">
        <v>4.64</v>
      </c>
      <c r="D1117" s="162" t="n">
        <v>-0.648913</v>
      </c>
      <c r="E1117" s="162" t="n"/>
    </row>
    <row r="1118">
      <c r="B1118" s="161" t="n">
        <v>11843</v>
      </c>
      <c r="C1118" s="162" t="n">
        <v>4.89</v>
      </c>
      <c r="D1118" s="162" t="n">
        <v>-0.591127</v>
      </c>
      <c r="E1118" s="162" t="n"/>
    </row>
    <row r="1119">
      <c r="B1119" s="161" t="n">
        <v>11846</v>
      </c>
      <c r="C1119" s="162" t="n">
        <v>5.07</v>
      </c>
      <c r="D1119" s="162" t="n">
        <v>-0.549881</v>
      </c>
      <c r="E1119" s="162" t="n"/>
    </row>
    <row r="1120">
      <c r="B1120" s="161" t="n">
        <v>11847</v>
      </c>
      <c r="C1120" s="162" t="n">
        <v>4.85</v>
      </c>
      <c r="D1120" s="162" t="n">
        <v>-0.588966</v>
      </c>
      <c r="E1120" s="162" t="n"/>
    </row>
    <row r="1121">
      <c r="B1121" s="161" t="n">
        <v>11848</v>
      </c>
      <c r="C1121" s="162" t="n">
        <v>4.57</v>
      </c>
      <c r="D1121" s="162" t="n">
        <v>-0.642942</v>
      </c>
      <c r="E1121" s="162" t="n"/>
    </row>
    <row r="1122">
      <c r="B1122" s="161" t="n">
        <v>11849</v>
      </c>
      <c r="C1122" s="162" t="n">
        <v>4.57</v>
      </c>
      <c r="D1122" s="162" t="n">
        <v>-0.637404</v>
      </c>
      <c r="E1122" s="162" t="n"/>
    </row>
    <row r="1123">
      <c r="B1123" s="161" t="n">
        <v>11850</v>
      </c>
      <c r="C1123" s="162" t="n">
        <v>4.92</v>
      </c>
      <c r="D1123" s="162" t="n">
        <v>-0.5584249999999999</v>
      </c>
      <c r="E1123" s="162" t="n"/>
    </row>
    <row r="1124">
      <c r="B1124" s="161" t="n">
        <v>11853</v>
      </c>
      <c r="C1124" s="162" t="n">
        <v>4.82</v>
      </c>
      <c r="D1124" s="162" t="n">
        <v>-0.573754</v>
      </c>
      <c r="E1124" s="162" t="n"/>
    </row>
    <row r="1125">
      <c r="B1125" s="161" t="n">
        <v>11854</v>
      </c>
      <c r="C1125" s="162" t="n">
        <v>4.94</v>
      </c>
      <c r="D1125" s="162" t="n">
        <v>-0.544029</v>
      </c>
      <c r="E1125" s="162" t="n"/>
    </row>
    <row r="1126">
      <c r="B1126" s="161" t="n">
        <v>11855</v>
      </c>
      <c r="C1126" s="162" t="n">
        <v>5.12</v>
      </c>
      <c r="D1126" s="162" t="n">
        <v>-0.503051</v>
      </c>
      <c r="E1126" s="162" t="n"/>
    </row>
    <row r="1127">
      <c r="B1127" s="161" t="n">
        <v>11856</v>
      </c>
      <c r="C1127" s="162" t="n">
        <v>5.12</v>
      </c>
      <c r="D1127" s="162" t="n">
        <v>-0.497883</v>
      </c>
      <c r="E1127" s="162" t="n"/>
    </row>
    <row r="1128">
      <c r="B1128" s="161" t="n">
        <v>11857</v>
      </c>
      <c r="C1128" s="162" t="n">
        <v>4.83</v>
      </c>
      <c r="D1128" s="162" t="n">
        <v>-0.550739</v>
      </c>
      <c r="E1128" s="162" t="n"/>
    </row>
    <row r="1129">
      <c r="B1129" s="161" t="n">
        <v>11860</v>
      </c>
      <c r="C1129" s="162" t="n">
        <v>4.89</v>
      </c>
      <c r="D1129" s="162" t="n">
        <v>-0.533025</v>
      </c>
      <c r="E1129" s="162" t="n"/>
    </row>
    <row r="1130">
      <c r="B1130" s="161" t="n">
        <v>11861</v>
      </c>
      <c r="C1130" s="162" t="n">
        <v>4.77</v>
      </c>
      <c r="D1130" s="162" t="n">
        <v>-0.552366</v>
      </c>
      <c r="E1130" s="162" t="n"/>
    </row>
    <row r="1131">
      <c r="B1131" s="161" t="n">
        <v>11862</v>
      </c>
      <c r="C1131" s="162" t="n">
        <v>4.77</v>
      </c>
      <c r="D1131" s="162" t="n">
        <v>-0.546988</v>
      </c>
      <c r="E1131" s="162" t="n"/>
    </row>
    <row r="1132">
      <c r="B1132" s="161" t="n">
        <v>11863</v>
      </c>
      <c r="C1132" s="162" t="n">
        <v>4.8</v>
      </c>
      <c r="D1132" s="162" t="n">
        <v>-0.535518</v>
      </c>
      <c r="E1132" s="162" t="n"/>
    </row>
    <row r="1133">
      <c r="B1133" s="161" t="n">
        <v>11864</v>
      </c>
      <c r="C1133" s="162" t="n">
        <v>4.6</v>
      </c>
      <c r="D1133" s="162" t="n">
        <v>-0.572765</v>
      </c>
      <c r="E1133" s="162" t="n"/>
    </row>
    <row r="1134">
      <c r="B1134" s="161" t="n">
        <v>11867</v>
      </c>
      <c r="C1134" s="162" t="n">
        <v>4.44</v>
      </c>
      <c r="D1134" s="162" t="n">
        <v>-0.602986</v>
      </c>
      <c r="E1134" s="162" t="n"/>
    </row>
    <row r="1135">
      <c r="B1135" s="161" t="n">
        <v>11868</v>
      </c>
      <c r="C1135" s="162" t="n">
        <v>4.44</v>
      </c>
      <c r="D1135" s="162" t="n">
        <v>-0.597846</v>
      </c>
      <c r="E1135" s="162" t="n"/>
    </row>
    <row r="1136">
      <c r="B1136" s="161" t="n">
        <v>11869</v>
      </c>
      <c r="C1136" s="162" t="n">
        <v>4.51</v>
      </c>
      <c r="D1136" s="162" t="n">
        <v>-0.577168</v>
      </c>
      <c r="E1136" s="162" t="n"/>
    </row>
    <row r="1137">
      <c r="B1137" s="161" t="n">
        <v>11870</v>
      </c>
      <c r="C1137" s="162" t="n">
        <v>4.43</v>
      </c>
      <c r="D1137" s="162" t="n">
        <v>-0.58991</v>
      </c>
      <c r="E1137" s="162" t="n"/>
    </row>
    <row r="1138">
      <c r="B1138" s="161" t="n">
        <v>11871</v>
      </c>
      <c r="C1138" s="162" t="n">
        <v>4.6</v>
      </c>
      <c r="D1138" s="162" t="n">
        <v>-0.547549</v>
      </c>
      <c r="E1138" s="162" t="n"/>
    </row>
    <row r="1139">
      <c r="B1139" s="161" t="n">
        <v>11875</v>
      </c>
      <c r="C1139" s="162" t="n">
        <v>4.5</v>
      </c>
      <c r="D1139" s="162" t="n">
        <v>-0.564809</v>
      </c>
      <c r="E1139" s="162" t="n"/>
    </row>
    <row r="1140">
      <c r="B1140" s="161" t="n">
        <v>11876</v>
      </c>
      <c r="C1140" s="162" t="n">
        <v>4.6</v>
      </c>
      <c r="D1140" s="162" t="n">
        <v>-0.538259</v>
      </c>
      <c r="E1140" s="162" t="n"/>
    </row>
    <row r="1141">
      <c r="B1141" s="161" t="n">
        <v>11877</v>
      </c>
      <c r="C1141" s="162" t="n">
        <v>4.45</v>
      </c>
      <c r="D1141" s="162" t="n">
        <v>-0.5665829999999999</v>
      </c>
      <c r="E1141" s="162" t="n"/>
    </row>
    <row r="1142">
      <c r="B1142" s="161" t="n">
        <v>11878</v>
      </c>
      <c r="C1142" s="162" t="n">
        <v>4.41</v>
      </c>
      <c r="D1142" s="162" t="n">
        <v>-0.5711079999999999</v>
      </c>
      <c r="E1142" s="162" t="n"/>
    </row>
    <row r="1143">
      <c r="B1143" s="161" t="n">
        <v>11881</v>
      </c>
      <c r="C1143" s="162" t="n">
        <v>4.6</v>
      </c>
      <c r="D1143" s="162" t="n">
        <v>-0.524864</v>
      </c>
      <c r="E1143" s="162" t="n"/>
    </row>
    <row r="1144">
      <c r="B1144" s="161" t="n">
        <v>11882</v>
      </c>
      <c r="C1144" s="162" t="n">
        <v>4.6</v>
      </c>
      <c r="D1144" s="162" t="n">
        <v>-0.520869</v>
      </c>
      <c r="E1144" s="162" t="n"/>
    </row>
    <row r="1145">
      <c r="B1145" s="161" t="n">
        <v>11883</v>
      </c>
      <c r="C1145" s="162" t="n">
        <v>4.82</v>
      </c>
      <c r="D1145" s="162" t="n">
        <v>-0.469816</v>
      </c>
      <c r="E1145" s="162" t="n"/>
    </row>
    <row r="1146">
      <c r="B1146" s="161" t="n">
        <v>11884</v>
      </c>
      <c r="C1146" s="162" t="n">
        <v>4.79</v>
      </c>
      <c r="D1146" s="162" t="n">
        <v>-0.472232</v>
      </c>
      <c r="E1146" s="162" t="n"/>
    </row>
    <row r="1147">
      <c r="B1147" s="161" t="n">
        <v>11885</v>
      </c>
      <c r="C1147" s="162" t="n">
        <v>4.93</v>
      </c>
      <c r="D1147" s="162" t="n">
        <v>-0.439517</v>
      </c>
      <c r="E1147" s="162" t="n"/>
    </row>
    <row r="1148">
      <c r="B1148" s="161" t="n">
        <v>11888</v>
      </c>
      <c r="C1148" s="162" t="n">
        <v>4.8</v>
      </c>
      <c r="D1148" s="162" t="n">
        <v>-0.462508</v>
      </c>
      <c r="E1148" s="162" t="n"/>
    </row>
    <row r="1149">
      <c r="B1149" s="161" t="n">
        <v>11889</v>
      </c>
      <c r="C1149" s="162" t="n">
        <v>4.78</v>
      </c>
      <c r="D1149" s="162" t="n">
        <v>-0.463214</v>
      </c>
      <c r="E1149" s="162" t="n"/>
    </row>
    <row r="1150">
      <c r="B1150" s="161" t="n">
        <v>11890</v>
      </c>
      <c r="C1150" s="162" t="n">
        <v>4.93</v>
      </c>
      <c r="D1150" s="162" t="n">
        <v>-0.429164</v>
      </c>
      <c r="E1150" s="162" t="n"/>
    </row>
    <row r="1151">
      <c r="B1151" s="161" t="n">
        <v>11891</v>
      </c>
      <c r="C1151" s="162" t="n">
        <v>5.05</v>
      </c>
      <c r="D1151" s="162" t="n">
        <v>-0.402153</v>
      </c>
      <c r="E1151" s="162" t="n"/>
    </row>
    <row r="1152">
      <c r="B1152" s="161" t="n">
        <v>11892</v>
      </c>
      <c r="C1152" s="162" t="n">
        <v>5.2</v>
      </c>
      <c r="D1152" s="162" t="n">
        <v>-0.369898</v>
      </c>
      <c r="E1152" s="162" t="n"/>
    </row>
    <row r="1153">
      <c r="B1153" s="161" t="n">
        <v>11895</v>
      </c>
      <c r="C1153" s="162" t="n">
        <v>5.48</v>
      </c>
      <c r="D1153" s="162" t="n">
        <v>-0.31523</v>
      </c>
      <c r="E1153" s="162" t="n"/>
    </row>
    <row r="1154">
      <c r="B1154" s="161" t="n">
        <v>11896</v>
      </c>
      <c r="C1154" s="162" t="n">
        <v>5.4</v>
      </c>
      <c r="D1154" s="162" t="n">
        <v>-0.326929</v>
      </c>
      <c r="E1154" s="162" t="n"/>
    </row>
    <row r="1155">
      <c r="B1155" s="161" t="n">
        <v>11897</v>
      </c>
      <c r="C1155" s="162" t="n">
        <v>5.67</v>
      </c>
      <c r="D1155" s="162" t="n">
        <v>-0.275391</v>
      </c>
      <c r="E1155" s="162" t="n"/>
    </row>
    <row r="1156">
      <c r="B1156" s="161" t="n">
        <v>11898</v>
      </c>
      <c r="C1156" s="162" t="n">
        <v>5.85</v>
      </c>
      <c r="D1156" s="162" t="n">
        <v>-0.24094</v>
      </c>
      <c r="E1156" s="162" t="n"/>
    </row>
    <row r="1157">
      <c r="B1157" s="161" t="n">
        <v>11899</v>
      </c>
      <c r="C1157" s="162" t="n">
        <v>6.03</v>
      </c>
      <c r="D1157" s="162" t="n">
        <v>-0.207594</v>
      </c>
      <c r="E1157" s="162" t="n"/>
    </row>
    <row r="1158">
      <c r="B1158" s="161" t="n">
        <v>11902</v>
      </c>
      <c r="C1158" s="162" t="n">
        <v>6.11</v>
      </c>
      <c r="D1158" s="162" t="n">
        <v>-0.191722</v>
      </c>
      <c r="E1158" s="162" t="n"/>
    </row>
    <row r="1159">
      <c r="B1159" s="161" t="n">
        <v>11903</v>
      </c>
      <c r="C1159" s="162" t="n">
        <v>5.87</v>
      </c>
      <c r="D1159" s="162" t="n">
        <v>-0.229088</v>
      </c>
      <c r="E1159" s="162" t="n"/>
    </row>
    <row r="1160">
      <c r="B1160" s="161" t="n">
        <v>11904</v>
      </c>
      <c r="C1160" s="162" t="n">
        <v>6.39</v>
      </c>
      <c r="D1160" s="162" t="n">
        <v>-0.141726</v>
      </c>
      <c r="E1160" s="162" t="n"/>
    </row>
    <row r="1161">
      <c r="B1161" s="161" t="n">
        <v>11905</v>
      </c>
      <c r="C1161" s="162" t="n">
        <v>6.52</v>
      </c>
      <c r="D1161" s="162" t="n">
        <v>-0.118975</v>
      </c>
      <c r="E1161" s="162" t="n"/>
    </row>
    <row r="1162">
      <c r="B1162" s="161" t="n">
        <v>11906</v>
      </c>
      <c r="C1162" s="162" t="n">
        <v>6.8</v>
      </c>
      <c r="D1162" s="162" t="n">
        <v>-0.074411</v>
      </c>
      <c r="E1162" s="162" t="n"/>
    </row>
    <row r="1163">
      <c r="B1163" s="161" t="n">
        <v>11909</v>
      </c>
      <c r="C1163" s="162" t="n">
        <v>7.43</v>
      </c>
      <c r="D1163" s="162" t="n">
        <v>0.016604</v>
      </c>
      <c r="E1163" s="162" t="n"/>
    </row>
    <row r="1164">
      <c r="B1164" s="161" t="n">
        <v>11910</v>
      </c>
      <c r="C1164" s="162" t="n">
        <v>7.39</v>
      </c>
      <c r="D1164" s="162" t="n">
        <v>0.013583</v>
      </c>
      <c r="E1164" s="162" t="n"/>
    </row>
    <row r="1165">
      <c r="B1165" s="161" t="n">
        <v>11911</v>
      </c>
      <c r="C1165" s="162" t="n">
        <v>7.65</v>
      </c>
      <c r="D1165" s="162" t="n">
        <v>0.050118</v>
      </c>
      <c r="E1165" s="162" t="n"/>
    </row>
    <row r="1166">
      <c r="B1166" s="161" t="n">
        <v>11912</v>
      </c>
      <c r="C1166" s="162" t="n">
        <v>7.61</v>
      </c>
      <c r="D1166" s="162" t="n">
        <v>0.047097</v>
      </c>
      <c r="E1166" s="162" t="n"/>
    </row>
    <row r="1167">
      <c r="B1167" s="161" t="n">
        <v>11913</v>
      </c>
      <c r="C1167" s="162" t="n">
        <v>7</v>
      </c>
      <c r="D1167" s="162" t="n">
        <v>-0.033946</v>
      </c>
      <c r="E1167" s="162" t="n"/>
    </row>
    <row r="1168">
      <c r="B1168" s="161" t="n">
        <v>11916</v>
      </c>
      <c r="C1168" s="162" t="n">
        <v>7.44</v>
      </c>
      <c r="D1168" s="162" t="n">
        <v>0.029068</v>
      </c>
      <c r="E1168" s="162" t="n"/>
    </row>
    <row r="1169">
      <c r="B1169" s="161" t="n">
        <v>11917</v>
      </c>
      <c r="C1169" s="162" t="n">
        <v>7.68</v>
      </c>
      <c r="D1169" s="162" t="n">
        <v>0.062471</v>
      </c>
      <c r="E1169" s="162" t="n"/>
    </row>
    <row r="1170">
      <c r="B1170" s="161" t="n">
        <v>11918</v>
      </c>
      <c r="C1170" s="162" t="n">
        <v>7.51</v>
      </c>
      <c r="D1170" s="162" t="n">
        <v>0.041891</v>
      </c>
      <c r="E1170" s="162" t="n"/>
    </row>
    <row r="1171">
      <c r="B1171" s="161" t="n">
        <v>11919</v>
      </c>
      <c r="C1171" s="162" t="n">
        <v>7.6</v>
      </c>
      <c r="D1171" s="162" t="n">
        <v>0.05577</v>
      </c>
      <c r="E1171" s="162" t="n"/>
    </row>
    <row r="1172">
      <c r="B1172" s="161" t="n">
        <v>11920</v>
      </c>
      <c r="C1172" s="162" t="n">
        <v>7.53</v>
      </c>
      <c r="D1172" s="162" t="n">
        <v>0.048585</v>
      </c>
      <c r="E1172" s="162" t="n"/>
    </row>
    <row r="1173">
      <c r="B1173" s="161" t="n">
        <v>11923</v>
      </c>
      <c r="C1173" s="162" t="n">
        <v>8</v>
      </c>
      <c r="D1173" s="162" t="n">
        <v>0.111099</v>
      </c>
      <c r="E1173" s="162" t="n"/>
    </row>
    <row r="1174">
      <c r="B1174" s="161" t="n">
        <v>11924</v>
      </c>
      <c r="C1174" s="162" t="n">
        <v>8.15</v>
      </c>
      <c r="D1174" s="162" t="n">
        <v>0.131514</v>
      </c>
      <c r="E1174" s="162" t="n"/>
    </row>
    <row r="1175">
      <c r="B1175" s="161" t="n">
        <v>11925</v>
      </c>
      <c r="C1175" s="162" t="n">
        <v>8.33</v>
      </c>
      <c r="D1175" s="162" t="n">
        <v>0.155307</v>
      </c>
      <c r="E1175" s="162" t="n"/>
    </row>
    <row r="1176">
      <c r="B1176" s="161" t="n">
        <v>11926</v>
      </c>
      <c r="C1176" s="162" t="n">
        <v>8.26</v>
      </c>
      <c r="D1176" s="162" t="n">
        <v>0.149156</v>
      </c>
      <c r="E1176" s="162" t="n"/>
    </row>
    <row r="1177">
      <c r="B1177" s="161" t="n">
        <v>11927</v>
      </c>
      <c r="C1177" s="162" t="n">
        <v>8.390000000000001</v>
      </c>
      <c r="D1177" s="162" t="n">
        <v>0.166805</v>
      </c>
      <c r="E1177" s="162" t="n"/>
    </row>
    <row r="1178">
      <c r="B1178" s="161" t="n">
        <v>11930</v>
      </c>
      <c r="C1178" s="162" t="n">
        <v>8.58</v>
      </c>
      <c r="D1178" s="162" t="n">
        <v>0.190981</v>
      </c>
      <c r="E1178" s="162" t="n"/>
    </row>
    <row r="1179">
      <c r="B1179" s="161" t="n">
        <v>11931</v>
      </c>
      <c r="C1179" s="162" t="n">
        <v>8.470000000000001</v>
      </c>
      <c r="D1179" s="162" t="n">
        <v>0.179914</v>
      </c>
      <c r="E1179" s="162" t="n"/>
    </row>
    <row r="1180">
      <c r="B1180" s="161" t="n">
        <v>11932</v>
      </c>
      <c r="C1180" s="162" t="n">
        <v>8.390000000000001</v>
      </c>
      <c r="D1180" s="162" t="n">
        <v>0.172072</v>
      </c>
      <c r="E1180" s="162" t="n"/>
    </row>
    <row r="1181">
      <c r="B1181" s="161" t="n">
        <v>11933</v>
      </c>
      <c r="C1181" s="162" t="n">
        <v>8.470000000000001</v>
      </c>
      <c r="D1181" s="162" t="n">
        <v>0.18295</v>
      </c>
      <c r="E1181" s="162" t="n"/>
    </row>
    <row r="1182">
      <c r="B1182" s="161" t="n">
        <v>11934</v>
      </c>
      <c r="C1182" s="162" t="n">
        <v>8.84</v>
      </c>
      <c r="D1182" s="162" t="n">
        <v>0.226955</v>
      </c>
      <c r="E1182" s="162" t="n"/>
    </row>
    <row r="1183">
      <c r="B1183" s="161" t="n">
        <v>11938</v>
      </c>
      <c r="C1183" s="162" t="n">
        <v>8.91</v>
      </c>
      <c r="D1183" s="162" t="n">
        <v>0.235765</v>
      </c>
      <c r="E1183" s="162" t="n"/>
    </row>
    <row r="1184">
      <c r="B1184" s="161" t="n">
        <v>11939</v>
      </c>
      <c r="C1184" s="162" t="n">
        <v>9.31</v>
      </c>
      <c r="D1184" s="162" t="n">
        <v>0.280284</v>
      </c>
      <c r="E1184" s="162" t="n"/>
    </row>
    <row r="1185">
      <c r="B1185" s="161" t="n">
        <v>11940</v>
      </c>
      <c r="C1185" s="162" t="n">
        <v>8.970000000000001</v>
      </c>
      <c r="D1185" s="162" t="n">
        <v>0.243706</v>
      </c>
      <c r="E1185" s="162" t="n"/>
    </row>
    <row r="1186">
      <c r="B1186" s="161" t="n">
        <v>11941</v>
      </c>
      <c r="C1186" s="162" t="n">
        <v>8.75</v>
      </c>
      <c r="D1186" s="162" t="n">
        <v>0.21955</v>
      </c>
      <c r="E1186" s="162" t="n"/>
    </row>
    <row r="1187">
      <c r="B1187" s="161" t="n">
        <v>11944</v>
      </c>
      <c r="C1187" s="162" t="n">
        <v>8.15</v>
      </c>
      <c r="D1187" s="162" t="n">
        <v>0.149739</v>
      </c>
      <c r="E1187" s="162" t="n"/>
    </row>
    <row r="1188">
      <c r="B1188" s="161" t="n">
        <v>11945</v>
      </c>
      <c r="C1188" s="162" t="n">
        <v>7.8</v>
      </c>
      <c r="D1188" s="162" t="n">
        <v>0.107079</v>
      </c>
      <c r="E1188" s="162" t="n"/>
    </row>
    <row r="1189">
      <c r="B1189" s="161" t="n">
        <v>11946</v>
      </c>
      <c r="C1189" s="162" t="n">
        <v>7.35</v>
      </c>
      <c r="D1189" s="162" t="n">
        <v>0.049054</v>
      </c>
      <c r="E1189" s="162" t="n"/>
    </row>
    <row r="1190">
      <c r="B1190" s="161" t="n">
        <v>11947</v>
      </c>
      <c r="C1190" s="162" t="n">
        <v>7.66</v>
      </c>
      <c r="D1190" s="162" t="n">
        <v>0.091682</v>
      </c>
      <c r="E1190" s="162" t="n"/>
    </row>
    <row r="1191">
      <c r="B1191" s="161" t="n">
        <v>11948</v>
      </c>
      <c r="C1191" s="162" t="n">
        <v>7.57</v>
      </c>
      <c r="D1191" s="162" t="n">
        <v>0.08115799999999999</v>
      </c>
      <c r="E1191" s="162" t="n"/>
    </row>
    <row r="1192">
      <c r="B1192" s="161" t="n">
        <v>11951</v>
      </c>
      <c r="C1192" s="162" t="n">
        <v>7.34</v>
      </c>
      <c r="D1192" s="162" t="n">
        <v>0.05153</v>
      </c>
      <c r="E1192" s="162" t="n"/>
    </row>
    <row r="1193">
      <c r="B1193" s="161" t="n">
        <v>11952</v>
      </c>
      <c r="C1193" s="162" t="n">
        <v>7.62</v>
      </c>
      <c r="D1193" s="162" t="n">
        <v>0.090116</v>
      </c>
      <c r="E1193" s="162" t="n"/>
    </row>
    <row r="1194">
      <c r="B1194" s="161" t="n">
        <v>11953</v>
      </c>
      <c r="C1194" s="162" t="n">
        <v>8.52</v>
      </c>
      <c r="D1194" s="162" t="n">
        <v>0.202115</v>
      </c>
      <c r="E1194" s="162" t="n"/>
    </row>
    <row r="1195">
      <c r="B1195" s="161" t="n">
        <v>11954</v>
      </c>
      <c r="C1195" s="162" t="n">
        <v>8.26</v>
      </c>
      <c r="D1195" s="162" t="n">
        <v>0.171863</v>
      </c>
      <c r="E1195" s="162" t="n"/>
    </row>
    <row r="1196">
      <c r="B1196" s="161" t="n">
        <v>11955</v>
      </c>
      <c r="C1196" s="162" t="n">
        <v>8.4</v>
      </c>
      <c r="D1196" s="162" t="n">
        <v>0.189116</v>
      </c>
      <c r="E1196" s="162" t="n"/>
    </row>
    <row r="1197">
      <c r="B1197" s="161" t="n">
        <v>11958</v>
      </c>
      <c r="C1197" s="162" t="n">
        <v>8.039999999999999</v>
      </c>
      <c r="D1197" s="162" t="n">
        <v>0.145846</v>
      </c>
      <c r="E1197" s="162" t="n"/>
    </row>
    <row r="1198">
      <c r="B1198" s="161" t="n">
        <v>11959</v>
      </c>
      <c r="C1198" s="162" t="n">
        <v>8.130000000000001</v>
      </c>
      <c r="D1198" s="162" t="n">
        <v>0.157301</v>
      </c>
      <c r="E1198" s="162" t="n"/>
    </row>
    <row r="1199">
      <c r="B1199" s="161" t="n">
        <v>11960</v>
      </c>
      <c r="C1199" s="162" t="n">
        <v>8.359999999999999</v>
      </c>
      <c r="D1199" s="162" t="n">
        <v>0.185163</v>
      </c>
      <c r="E1199" s="162" t="n"/>
    </row>
    <row r="1200">
      <c r="B1200" s="161" t="n">
        <v>11961</v>
      </c>
      <c r="C1200" s="162" t="n">
        <v>8.1</v>
      </c>
      <c r="D1200" s="162" t="n">
        <v>0.153504</v>
      </c>
      <c r="E1200" s="162" t="n"/>
    </row>
    <row r="1201">
      <c r="B1201" s="161" t="n">
        <v>11962</v>
      </c>
      <c r="C1201" s="162" t="n">
        <v>8.08</v>
      </c>
      <c r="D1201" s="162" t="n">
        <v>0.15106</v>
      </c>
      <c r="E1201" s="162" t="n"/>
    </row>
    <row r="1202">
      <c r="B1202" s="161" t="n">
        <v>11965</v>
      </c>
      <c r="C1202" s="162" t="n">
        <v>8.06</v>
      </c>
      <c r="D1202" s="162" t="n">
        <v>0.148488</v>
      </c>
      <c r="E1202" s="162" t="n"/>
    </row>
    <row r="1203">
      <c r="B1203" s="161" t="n">
        <v>11966</v>
      </c>
      <c r="C1203" s="162" t="n">
        <v>8.050000000000001</v>
      </c>
      <c r="D1203" s="162" t="n">
        <v>0.14701</v>
      </c>
      <c r="E1203" s="162" t="n"/>
    </row>
    <row r="1204">
      <c r="B1204" s="161" t="n">
        <v>11967</v>
      </c>
      <c r="C1204" s="162" t="n">
        <v>7.39</v>
      </c>
      <c r="D1204" s="162" t="n">
        <v>0.062163</v>
      </c>
      <c r="E1204" s="162" t="n"/>
    </row>
    <row r="1205">
      <c r="B1205" s="161" t="n">
        <v>11968</v>
      </c>
      <c r="C1205" s="162" t="n">
        <v>7.43</v>
      </c>
      <c r="D1205" s="162" t="n">
        <v>0.06808</v>
      </c>
      <c r="E1205" s="162" t="n"/>
    </row>
    <row r="1206">
      <c r="B1206" s="161" t="n">
        <v>11969</v>
      </c>
      <c r="C1206" s="162" t="n">
        <v>7.02</v>
      </c>
      <c r="D1206" s="162" t="n">
        <v>0.012233</v>
      </c>
      <c r="E1206" s="162" t="n"/>
    </row>
    <row r="1207">
      <c r="B1207" s="161" t="n">
        <v>11972</v>
      </c>
      <c r="C1207" s="162" t="n">
        <v>6.42</v>
      </c>
      <c r="D1207" s="162" t="n">
        <v>-0.07600899999999999</v>
      </c>
      <c r="E1207" s="162" t="n"/>
    </row>
    <row r="1208">
      <c r="B1208" s="161" t="n">
        <v>11973</v>
      </c>
      <c r="C1208" s="162" t="n">
        <v>6.88</v>
      </c>
      <c r="D1208" s="162" t="n">
        <v>-0.006028</v>
      </c>
      <c r="E1208" s="162" t="n"/>
    </row>
    <row r="1209">
      <c r="B1209" s="161" t="n">
        <v>11975</v>
      </c>
      <c r="C1209" s="162" t="n">
        <v>6.67</v>
      </c>
      <c r="D1209" s="162" t="n">
        <v>-0.036239</v>
      </c>
      <c r="E1209" s="162" t="n"/>
    </row>
    <row r="1210">
      <c r="B1210" s="161" t="n">
        <v>11976</v>
      </c>
      <c r="C1210" s="162" t="n">
        <v>7.13</v>
      </c>
      <c r="D1210" s="162" t="n">
        <v>0.031052</v>
      </c>
      <c r="E1210" s="162" t="n"/>
    </row>
    <row r="1211">
      <c r="B1211" s="161" t="n">
        <v>11979</v>
      </c>
      <c r="C1211" s="162" t="n">
        <v>7</v>
      </c>
      <c r="D1211" s="162" t="n">
        <v>0.013447</v>
      </c>
      <c r="E1211" s="162" t="n"/>
    </row>
    <row r="1212">
      <c r="B1212" s="161" t="n">
        <v>11980</v>
      </c>
      <c r="C1212" s="162" t="n">
        <v>7.13</v>
      </c>
      <c r="D1212" s="162" t="n">
        <v>0.032565</v>
      </c>
      <c r="E1212" s="162" t="n"/>
    </row>
    <row r="1213">
      <c r="B1213" s="161" t="n">
        <v>11981</v>
      </c>
      <c r="C1213" s="162" t="n">
        <v>7.4</v>
      </c>
      <c r="D1213" s="162" t="n">
        <v>0.06985</v>
      </c>
      <c r="E1213" s="162" t="n"/>
    </row>
    <row r="1214">
      <c r="B1214" s="161" t="n">
        <v>11982</v>
      </c>
      <c r="C1214" s="162" t="n">
        <v>7.23</v>
      </c>
      <c r="D1214" s="162" t="n">
        <v>0.046841</v>
      </c>
      <c r="E1214" s="162" t="n"/>
    </row>
    <row r="1215">
      <c r="B1215" s="161" t="n">
        <v>11983</v>
      </c>
      <c r="C1215" s="162" t="n">
        <v>6.82</v>
      </c>
      <c r="D1215" s="162" t="n">
        <v>-0.010625</v>
      </c>
      <c r="E1215" s="162" t="n"/>
    </row>
    <row r="1216">
      <c r="B1216" s="161" t="n">
        <v>11986</v>
      </c>
      <c r="C1216" s="162" t="n">
        <v>6.83</v>
      </c>
      <c r="D1216" s="162" t="n">
        <v>-0.008151</v>
      </c>
      <c r="E1216" s="162" t="n"/>
    </row>
    <row r="1217">
      <c r="B1217" s="161" t="n">
        <v>11987</v>
      </c>
      <c r="C1217" s="162" t="n">
        <v>6.76</v>
      </c>
      <c r="D1217" s="162" t="n">
        <v>-0.017138</v>
      </c>
      <c r="E1217" s="162" t="n"/>
    </row>
    <row r="1218">
      <c r="B1218" s="161" t="n">
        <v>11988</v>
      </c>
      <c r="C1218" s="162" t="n">
        <v>6.89</v>
      </c>
      <c r="D1218" s="162" t="n">
        <v>0.003067</v>
      </c>
      <c r="E1218" s="162" t="n"/>
    </row>
    <row r="1219">
      <c r="B1219" s="161" t="n">
        <v>11989</v>
      </c>
      <c r="C1219" s="162" t="n">
        <v>6.95</v>
      </c>
      <c r="D1219" s="162" t="n">
        <v>0.012786</v>
      </c>
      <c r="E1219" s="162" t="n"/>
    </row>
    <row r="1220">
      <c r="B1220" s="161" t="n">
        <v>11990</v>
      </c>
      <c r="C1220" s="162" t="n">
        <v>7.09</v>
      </c>
      <c r="D1220" s="162" t="n">
        <v>0.033977</v>
      </c>
      <c r="E1220" s="162" t="n"/>
    </row>
    <row r="1221">
      <c r="B1221" s="161" t="n">
        <v>11993</v>
      </c>
      <c r="C1221" s="162" t="n">
        <v>6.96</v>
      </c>
      <c r="D1221" s="162" t="n">
        <v>0.016887</v>
      </c>
      <c r="E1221" s="162" t="n"/>
    </row>
    <row r="1222">
      <c r="B1222" s="161" t="n">
        <v>11994</v>
      </c>
      <c r="C1222" s="162" t="n">
        <v>6.76</v>
      </c>
      <c r="D1222" s="162" t="n">
        <v>-0.01069</v>
      </c>
      <c r="E1222" s="162" t="n"/>
    </row>
    <row r="1223">
      <c r="B1223" s="161" t="n">
        <v>11995</v>
      </c>
      <c r="C1223" s="162" t="n">
        <v>6.52</v>
      </c>
      <c r="D1223" s="162" t="n">
        <v>-0.045381</v>
      </c>
      <c r="E1223" s="162" t="n"/>
    </row>
    <row r="1224">
      <c r="B1224" s="161" t="n">
        <v>11996</v>
      </c>
      <c r="C1224" s="162" t="n">
        <v>6.48</v>
      </c>
      <c r="D1224" s="162" t="n">
        <v>-0.050068</v>
      </c>
      <c r="E1224" s="162" t="n"/>
    </row>
    <row r="1225">
      <c r="B1225" s="161" t="n">
        <v>11997</v>
      </c>
      <c r="C1225" s="162" t="n">
        <v>6.88</v>
      </c>
      <c r="D1225" s="162" t="n">
        <v>0.011115</v>
      </c>
      <c r="E1225" s="162" t="n"/>
    </row>
    <row r="1226">
      <c r="B1226" s="161" t="n">
        <v>12000</v>
      </c>
      <c r="C1226" s="162" t="n">
        <v>7.24</v>
      </c>
      <c r="D1226" s="162" t="n">
        <v>0.06310300000000001</v>
      </c>
      <c r="E1226" s="162" t="n"/>
    </row>
    <row r="1227">
      <c r="B1227" s="161" t="n">
        <v>12002</v>
      </c>
      <c r="C1227" s="162" t="n">
        <v>6.92</v>
      </c>
      <c r="D1227" s="162" t="n">
        <v>0.018847</v>
      </c>
      <c r="E1227" s="162" t="n"/>
    </row>
    <row r="1228">
      <c r="B1228" s="161" t="n">
        <v>12003</v>
      </c>
      <c r="C1228" s="162" t="n">
        <v>7.44</v>
      </c>
      <c r="D1228" s="162" t="n">
        <v>0.091862</v>
      </c>
      <c r="E1228" s="162" t="n"/>
    </row>
    <row r="1229">
      <c r="B1229" s="161" t="n">
        <v>12004</v>
      </c>
      <c r="C1229" s="162" t="n">
        <v>7.68</v>
      </c>
      <c r="D1229" s="162" t="n">
        <v>0.124075</v>
      </c>
      <c r="E1229" s="162" t="n"/>
    </row>
    <row r="1230">
      <c r="B1230" s="161" t="n">
        <v>12007</v>
      </c>
      <c r="C1230" s="162" t="n">
        <v>7.43</v>
      </c>
      <c r="D1230" s="162" t="n">
        <v>0.091512</v>
      </c>
      <c r="E1230" s="162" t="n"/>
    </row>
    <row r="1231">
      <c r="B1231" s="161" t="n">
        <v>12008</v>
      </c>
      <c r="C1231" s="162" t="n">
        <v>7.43</v>
      </c>
      <c r="D1231" s="162" t="n">
        <v>0.09195399999999999</v>
      </c>
      <c r="E1231" s="162" t="n"/>
    </row>
    <row r="1232">
      <c r="B1232" s="161" t="n">
        <v>12009</v>
      </c>
      <c r="C1232" s="162" t="n">
        <v>7.2</v>
      </c>
      <c r="D1232" s="162" t="n">
        <v>0.061056</v>
      </c>
      <c r="E1232" s="162" t="n"/>
    </row>
    <row r="1233">
      <c r="B1233" s="161" t="n">
        <v>12010</v>
      </c>
      <c r="C1233" s="162" t="n">
        <v>7.15</v>
      </c>
      <c r="D1233" s="162" t="n">
        <v>0.054885</v>
      </c>
      <c r="E1233" s="162" t="n"/>
    </row>
    <row r="1234">
      <c r="B1234" s="161" t="n">
        <v>12011</v>
      </c>
      <c r="C1234" s="162" t="n">
        <v>7.13</v>
      </c>
      <c r="D1234" s="162" t="n">
        <v>0.052763</v>
      </c>
      <c r="E1234" s="162" t="n"/>
    </row>
    <row r="1235">
      <c r="B1235" s="161" t="n">
        <v>12014</v>
      </c>
      <c r="C1235" s="162" t="n">
        <v>7.2</v>
      </c>
      <c r="D1235" s="162" t="n">
        <v>0.063191</v>
      </c>
      <c r="E1235" s="162" t="n"/>
    </row>
    <row r="1236">
      <c r="B1236" s="161" t="n">
        <v>12015</v>
      </c>
      <c r="C1236" s="162" t="n">
        <v>7.17</v>
      </c>
      <c r="D1236" s="162" t="n">
        <v>0.05966</v>
      </c>
      <c r="E1236" s="162" t="n"/>
    </row>
    <row r="1237">
      <c r="B1237" s="161" t="n">
        <v>12016</v>
      </c>
      <c r="C1237" s="162" t="n">
        <v>6.85</v>
      </c>
      <c r="D1237" s="162" t="n">
        <v>0.014691</v>
      </c>
      <c r="E1237" s="162" t="n"/>
    </row>
    <row r="1238">
      <c r="B1238" s="161" t="n">
        <v>12018</v>
      </c>
      <c r="C1238" s="162" t="n">
        <v>6.78</v>
      </c>
      <c r="D1238" s="162" t="n">
        <v>0.005042</v>
      </c>
      <c r="E1238" s="162" t="n"/>
    </row>
    <row r="1239">
      <c r="B1239" s="161" t="n">
        <v>12021</v>
      </c>
      <c r="C1239" s="162" t="n">
        <v>6.8</v>
      </c>
      <c r="D1239" s="162" t="n">
        <v>0.008529</v>
      </c>
      <c r="E1239" s="162" t="n"/>
    </row>
    <row r="1240">
      <c r="B1240" s="161" t="n">
        <v>12022</v>
      </c>
      <c r="C1240" s="162" t="n">
        <v>6.78</v>
      </c>
      <c r="D1240" s="162" t="n">
        <v>0.006117</v>
      </c>
      <c r="E1240" s="162" t="n"/>
    </row>
    <row r="1241">
      <c r="B1241" s="161" t="n">
        <v>12023</v>
      </c>
      <c r="C1241" s="162" t="n">
        <v>6.55</v>
      </c>
      <c r="D1241" s="162" t="n">
        <v>-0.027229</v>
      </c>
      <c r="E1241" s="162" t="n"/>
    </row>
    <row r="1242">
      <c r="B1242" s="161" t="n">
        <v>12024</v>
      </c>
      <c r="C1242" s="162" t="n">
        <v>6.73</v>
      </c>
      <c r="D1242" s="162" t="n">
        <v>0.001197</v>
      </c>
      <c r="E1242" s="162" t="n"/>
    </row>
    <row r="1243">
      <c r="B1243" s="161" t="n">
        <v>12025</v>
      </c>
      <c r="C1243" s="162" t="n">
        <v>6.47</v>
      </c>
      <c r="D1243" s="162" t="n">
        <v>-0.036438</v>
      </c>
      <c r="E1243" s="162" t="n"/>
    </row>
    <row r="1244">
      <c r="B1244" s="161" t="n">
        <v>12028</v>
      </c>
      <c r="C1244" s="162" t="n">
        <v>6.54</v>
      </c>
      <c r="D1244" s="162" t="n">
        <v>-0.02423</v>
      </c>
      <c r="E1244" s="162" t="n"/>
    </row>
    <row r="1245">
      <c r="B1245" s="161" t="n">
        <v>12029</v>
      </c>
      <c r="C1245" s="162" t="n">
        <v>6.87</v>
      </c>
      <c r="D1245" s="162" t="n">
        <v>0.026371</v>
      </c>
      <c r="E1245" s="162" t="n"/>
    </row>
    <row r="1246">
      <c r="B1246" s="161" t="n">
        <v>12030</v>
      </c>
      <c r="C1246" s="162" t="n">
        <v>6.89</v>
      </c>
      <c r="D1246" s="162" t="n">
        <v>0.030646</v>
      </c>
      <c r="E1246" s="162" t="n"/>
    </row>
    <row r="1247">
      <c r="B1247" s="161" t="n">
        <v>12031</v>
      </c>
      <c r="C1247" s="162" t="n">
        <v>6.89</v>
      </c>
      <c r="D1247" s="162" t="n">
        <v>0.031642</v>
      </c>
      <c r="E1247" s="162" t="n"/>
    </row>
    <row r="1248">
      <c r="B1248" s="161" t="n">
        <v>12032</v>
      </c>
      <c r="C1248" s="162" t="n">
        <v>7.08</v>
      </c>
      <c r="D1248" s="162" t="n">
        <v>0.059856</v>
      </c>
      <c r="E1248" s="162" t="n"/>
    </row>
    <row r="1249">
      <c r="B1249" s="161" t="n">
        <v>12035</v>
      </c>
      <c r="C1249" s="162" t="n">
        <v>7.07</v>
      </c>
      <c r="D1249" s="162" t="n">
        <v>0.059403</v>
      </c>
      <c r="E1249" s="162" t="n"/>
    </row>
    <row r="1250">
      <c r="B1250" s="161" t="n">
        <v>12036</v>
      </c>
      <c r="C1250" s="162" t="n">
        <v>6.99</v>
      </c>
      <c r="D1250" s="162" t="n">
        <v>0.049037</v>
      </c>
      <c r="E1250" s="162" t="n"/>
    </row>
    <row r="1251">
      <c r="B1251" s="161" t="n">
        <v>12037</v>
      </c>
      <c r="C1251" s="162" t="n">
        <v>7.12</v>
      </c>
      <c r="D1251" s="162" t="n">
        <v>0.068344</v>
      </c>
      <c r="E1251" s="162" t="n"/>
    </row>
    <row r="1252">
      <c r="B1252" s="161" t="n">
        <v>12038</v>
      </c>
      <c r="C1252" s="162" t="n">
        <v>7.05</v>
      </c>
      <c r="D1252" s="162" t="n">
        <v>0.059441</v>
      </c>
      <c r="E1252" s="162" t="n"/>
    </row>
    <row r="1253">
      <c r="B1253" s="161" t="n">
        <v>12039</v>
      </c>
      <c r="C1253" s="162" t="n">
        <v>7</v>
      </c>
      <c r="D1253" s="162" t="n">
        <v>0.053612</v>
      </c>
      <c r="E1253" s="162" t="n"/>
    </row>
    <row r="1254">
      <c r="B1254" s="161" t="n">
        <v>12042</v>
      </c>
      <c r="C1254" s="162" t="n">
        <v>6.97</v>
      </c>
      <c r="D1254" s="162" t="n">
        <v>0.050629</v>
      </c>
      <c r="E1254" s="162" t="n"/>
    </row>
    <row r="1255">
      <c r="B1255" s="161" t="n">
        <v>12043</v>
      </c>
      <c r="C1255" s="162" t="n">
        <v>6.82</v>
      </c>
      <c r="D1255" s="162" t="n">
        <v>0.030308</v>
      </c>
      <c r="E1255" s="162" t="n"/>
    </row>
    <row r="1256">
      <c r="B1256" s="161" t="n">
        <v>12044</v>
      </c>
      <c r="C1256" s="162" t="n">
        <v>6.8</v>
      </c>
      <c r="D1256" s="162" t="n">
        <v>0.028899</v>
      </c>
      <c r="E1256" s="162" t="n"/>
    </row>
    <row r="1257">
      <c r="B1257" s="161" t="n">
        <v>12045</v>
      </c>
      <c r="C1257" s="162" t="n">
        <v>6.57</v>
      </c>
      <c r="D1257" s="162" t="n">
        <v>-0.003684</v>
      </c>
      <c r="E1257" s="162" t="n"/>
    </row>
    <row r="1258">
      <c r="B1258" s="161" t="n">
        <v>12046</v>
      </c>
      <c r="C1258" s="162" t="n">
        <v>6.57</v>
      </c>
      <c r="D1258" s="162" t="n">
        <v>-0.001984</v>
      </c>
      <c r="E1258" s="162" t="n"/>
    </row>
    <row r="1259">
      <c r="B1259" s="161" t="n">
        <v>12050</v>
      </c>
      <c r="C1259" s="162" t="n">
        <v>6.61</v>
      </c>
      <c r="D1259" s="162" t="n">
        <v>0.005697</v>
      </c>
      <c r="E1259" s="162" t="n"/>
    </row>
    <row r="1260">
      <c r="B1260" s="161" t="n">
        <v>12051</v>
      </c>
      <c r="C1260" s="162" t="n">
        <v>6.6</v>
      </c>
      <c r="D1260" s="162" t="n">
        <v>0.005645</v>
      </c>
      <c r="E1260" s="162" t="n"/>
    </row>
    <row r="1261">
      <c r="B1261" s="161" t="n">
        <v>12052</v>
      </c>
      <c r="C1261" s="162" t="n">
        <v>6.75</v>
      </c>
      <c r="D1261" s="162" t="n">
        <v>0.029307</v>
      </c>
      <c r="E1261" s="162" t="n"/>
    </row>
    <row r="1262">
      <c r="B1262" s="161" t="n">
        <v>12053</v>
      </c>
      <c r="C1262" s="162" t="n">
        <v>6.92</v>
      </c>
      <c r="D1262" s="162" t="n">
        <v>0.055241</v>
      </c>
      <c r="E1262" s="162" t="n"/>
    </row>
    <row r="1263">
      <c r="B1263" s="161" t="n">
        <v>12057</v>
      </c>
      <c r="C1263" s="162" t="n">
        <v>6.83</v>
      </c>
      <c r="D1263" s="162" t="n">
        <v>0.043128</v>
      </c>
      <c r="E1263" s="162" t="n"/>
    </row>
    <row r="1264">
      <c r="B1264" s="161" t="n">
        <v>12058</v>
      </c>
      <c r="C1264" s="162" t="n">
        <v>7.15</v>
      </c>
      <c r="D1264" s="162" t="n">
        <v>0.089779</v>
      </c>
      <c r="E1264" s="162" t="n"/>
    </row>
    <row r="1265">
      <c r="B1265" s="161" t="n">
        <v>12059</v>
      </c>
      <c r="C1265" s="162" t="n">
        <v>7.12</v>
      </c>
      <c r="D1265" s="162" t="n">
        <v>0.08626300000000001</v>
      </c>
      <c r="E1265" s="162" t="n"/>
    </row>
    <row r="1266">
      <c r="B1266" s="161" t="n">
        <v>12060</v>
      </c>
      <c r="C1266" s="162" t="n">
        <v>7.23</v>
      </c>
      <c r="D1266" s="162" t="n">
        <v>0.10223</v>
      </c>
      <c r="E1266" s="162" t="n"/>
    </row>
    <row r="1267">
      <c r="B1267" s="161" t="n">
        <v>12063</v>
      </c>
      <c r="C1267" s="162" t="n">
        <v>7.13</v>
      </c>
      <c r="D1267" s="162" t="n">
        <v>0.089008</v>
      </c>
      <c r="E1267" s="162" t="n"/>
    </row>
    <row r="1268">
      <c r="B1268" s="161" t="n">
        <v>12064</v>
      </c>
      <c r="C1268" s="162" t="n">
        <v>7.34</v>
      </c>
      <c r="D1268" s="162" t="n">
        <v>0.118495</v>
      </c>
      <c r="E1268" s="162" t="n"/>
    </row>
    <row r="1269">
      <c r="B1269" s="161" t="n">
        <v>12065</v>
      </c>
      <c r="C1269" s="162" t="n">
        <v>7.32</v>
      </c>
      <c r="D1269" s="162" t="n">
        <v>0.116181</v>
      </c>
      <c r="E1269" s="162" t="n"/>
    </row>
    <row r="1270">
      <c r="B1270" s="161" t="n">
        <v>12066</v>
      </c>
      <c r="C1270" s="162" t="n">
        <v>7.23</v>
      </c>
      <c r="D1270" s="162" t="n">
        <v>0.104086</v>
      </c>
      <c r="E1270" s="162" t="n"/>
    </row>
    <row r="1271">
      <c r="B1271" s="161" t="n">
        <v>12067</v>
      </c>
      <c r="C1271" s="162" t="n">
        <v>7.25</v>
      </c>
      <c r="D1271" s="162" t="n">
        <v>0.107101</v>
      </c>
      <c r="E1271" s="162" t="n"/>
    </row>
    <row r="1272">
      <c r="B1272" s="161" t="n">
        <v>12070</v>
      </c>
      <c r="C1272" s="162" t="n">
        <v>7.06</v>
      </c>
      <c r="D1272" s="162" t="n">
        <v>0.081067</v>
      </c>
      <c r="E1272" s="162" t="n"/>
    </row>
    <row r="1273">
      <c r="B1273" s="161" t="n">
        <v>12071</v>
      </c>
      <c r="C1273" s="162" t="n">
        <v>7.08</v>
      </c>
      <c r="D1273" s="162" t="n">
        <v>0.08407299999999999</v>
      </c>
      <c r="E1273" s="162" t="n"/>
    </row>
    <row r="1274">
      <c r="B1274" s="161" t="n">
        <v>12072</v>
      </c>
      <c r="C1274" s="162" t="n">
        <v>6.95</v>
      </c>
      <c r="D1274" s="162" t="n">
        <v>0.065717</v>
      </c>
      <c r="E1274" s="162" t="n"/>
    </row>
    <row r="1275">
      <c r="B1275" s="161" t="n">
        <v>12073</v>
      </c>
      <c r="C1275" s="162" t="n">
        <v>6.98</v>
      </c>
      <c r="D1275" s="162" t="n">
        <v>0.070086</v>
      </c>
      <c r="E1275" s="162" t="n"/>
    </row>
    <row r="1276">
      <c r="B1276" s="161" t="n">
        <v>12074</v>
      </c>
      <c r="C1276" s="162" t="n">
        <v>7.06</v>
      </c>
      <c r="D1276" s="162" t="n">
        <v>0.08122799999999999</v>
      </c>
      <c r="E1276" s="162" t="n"/>
    </row>
    <row r="1277">
      <c r="B1277" s="161" t="n">
        <v>12077</v>
      </c>
      <c r="C1277" s="162" t="n">
        <v>7.03</v>
      </c>
      <c r="D1277" s="162" t="n">
        <v>0.076586</v>
      </c>
      <c r="E1277" s="162" t="n"/>
    </row>
    <row r="1278">
      <c r="B1278" s="161" t="n">
        <v>12078</v>
      </c>
      <c r="C1278" s="162" t="n">
        <v>6.98</v>
      </c>
      <c r="D1278" s="162" t="n">
        <v>0.069049</v>
      </c>
      <c r="E1278" s="162" t="n"/>
    </row>
    <row r="1279">
      <c r="B1279" s="161" t="n">
        <v>12079</v>
      </c>
      <c r="C1279" s="162" t="n">
        <v>7.1</v>
      </c>
      <c r="D1279" s="162" t="n">
        <v>0.08547399999999999</v>
      </c>
      <c r="E1279" s="162" t="n"/>
    </row>
    <row r="1280">
      <c r="B1280" s="161" t="n">
        <v>12080</v>
      </c>
      <c r="C1280" s="162" t="n">
        <v>7.05</v>
      </c>
      <c r="D1280" s="162" t="n">
        <v>0.077655</v>
      </c>
      <c r="E1280" s="162" t="n"/>
    </row>
    <row r="1281">
      <c r="B1281" s="161" t="n">
        <v>12081</v>
      </c>
      <c r="C1281" s="162" t="n">
        <v>7.04</v>
      </c>
      <c r="D1281" s="162" t="n">
        <v>0.075485</v>
      </c>
      <c r="E1281" s="162" t="n"/>
    </row>
    <row r="1282">
      <c r="B1282" s="161" t="n">
        <v>12084</v>
      </c>
      <c r="C1282" s="162" t="n">
        <v>6.98</v>
      </c>
      <c r="D1282" s="162" t="n">
        <v>0.06616</v>
      </c>
      <c r="E1282" s="162" t="n"/>
    </row>
    <row r="1283">
      <c r="B1283" s="161" t="n">
        <v>12085</v>
      </c>
      <c r="C1283" s="162" t="n">
        <v>6.94</v>
      </c>
      <c r="D1283" s="162" t="n">
        <v>0.059885</v>
      </c>
      <c r="E1283" s="162" t="n"/>
    </row>
    <row r="1284">
      <c r="B1284" s="161" t="n">
        <v>12086</v>
      </c>
      <c r="C1284" s="162" t="n">
        <v>6.67</v>
      </c>
      <c r="D1284" s="162" t="n">
        <v>0.020011</v>
      </c>
      <c r="E1284" s="162" t="n"/>
    </row>
    <row r="1285">
      <c r="B1285" s="161" t="n">
        <v>12087</v>
      </c>
      <c r="C1285" s="162" t="n">
        <v>6.55</v>
      </c>
      <c r="D1285" s="162" t="n">
        <v>0.001528</v>
      </c>
      <c r="E1285" s="162" t="n"/>
    </row>
    <row r="1286">
      <c r="B1286" s="161" t="n">
        <v>12088</v>
      </c>
      <c r="C1286" s="162" t="n">
        <v>6.53</v>
      </c>
      <c r="D1286" s="162" t="n">
        <v>-0.001912</v>
      </c>
      <c r="E1286" s="162" t="n"/>
    </row>
    <row r="1287">
      <c r="B1287" s="161" t="n">
        <v>12091</v>
      </c>
      <c r="C1287" s="162" t="n">
        <v>6.48</v>
      </c>
      <c r="D1287" s="162" t="n">
        <v>-0.009943</v>
      </c>
      <c r="E1287" s="162" t="n"/>
    </row>
    <row r="1288">
      <c r="B1288" s="161" t="n">
        <v>12092</v>
      </c>
      <c r="C1288" s="162" t="n">
        <v>6.54</v>
      </c>
      <c r="D1288" s="162" t="n">
        <v>-0.000955</v>
      </c>
      <c r="E1288" s="162" t="n"/>
    </row>
    <row r="1289">
      <c r="B1289" s="161" t="n">
        <v>12093</v>
      </c>
      <c r="C1289" s="162" t="n">
        <v>6.62</v>
      </c>
      <c r="D1289" s="162" t="n">
        <v>0.010699</v>
      </c>
      <c r="E1289" s="162" t="n"/>
    </row>
    <row r="1290">
      <c r="B1290" s="161" t="n">
        <v>12094</v>
      </c>
      <c r="C1290" s="162" t="n">
        <v>6.76</v>
      </c>
      <c r="D1290" s="162" t="n">
        <v>0.031069</v>
      </c>
      <c r="E1290" s="162" t="n"/>
    </row>
    <row r="1291">
      <c r="B1291" s="161" t="n">
        <v>12095</v>
      </c>
      <c r="C1291" s="162" t="n">
        <v>6.66</v>
      </c>
      <c r="D1291" s="162" t="n">
        <v>0.015754</v>
      </c>
      <c r="E1291" s="162" t="n"/>
    </row>
    <row r="1292">
      <c r="B1292" s="161" t="n">
        <v>12099</v>
      </c>
      <c r="C1292" s="162" t="n">
        <v>6.32</v>
      </c>
      <c r="D1292" s="162" t="n">
        <v>-0.036684</v>
      </c>
      <c r="E1292" s="162" t="n"/>
    </row>
    <row r="1293">
      <c r="B1293" s="161" t="n">
        <v>12100</v>
      </c>
      <c r="C1293" s="162" t="n">
        <v>6.28</v>
      </c>
      <c r="D1293" s="162" t="n">
        <v>-0.043224</v>
      </c>
      <c r="E1293" s="162" t="n"/>
    </row>
    <row r="1294">
      <c r="B1294" s="161" t="n">
        <v>12101</v>
      </c>
      <c r="C1294" s="162" t="n">
        <v>6.13</v>
      </c>
      <c r="D1294" s="162" t="n">
        <v>-0.06762799999999999</v>
      </c>
      <c r="E1294" s="162" t="n"/>
    </row>
    <row r="1295">
      <c r="B1295" s="161" t="n">
        <v>12102</v>
      </c>
      <c r="C1295" s="162" t="n">
        <v>6.23</v>
      </c>
      <c r="D1295" s="162" t="n">
        <v>-0.05182</v>
      </c>
      <c r="E1295" s="162" t="n"/>
    </row>
    <row r="1296">
      <c r="B1296" s="161" t="n">
        <v>12105</v>
      </c>
      <c r="C1296" s="162" t="n">
        <v>6</v>
      </c>
      <c r="D1296" s="162" t="n">
        <v>-0.089696</v>
      </c>
      <c r="E1296" s="162" t="n"/>
    </row>
    <row r="1297">
      <c r="B1297" s="161" t="n">
        <v>12106</v>
      </c>
      <c r="C1297" s="162" t="n">
        <v>5.96</v>
      </c>
      <c r="D1297" s="162" t="n">
        <v>-0.096553</v>
      </c>
      <c r="E1297" s="162" t="n"/>
    </row>
    <row r="1298">
      <c r="B1298" s="161" t="n">
        <v>12108</v>
      </c>
      <c r="C1298" s="162" t="n">
        <v>5.68</v>
      </c>
      <c r="D1298" s="162" t="n">
        <v>-0.144672</v>
      </c>
      <c r="E1298" s="162" t="n"/>
    </row>
    <row r="1299">
      <c r="B1299" s="161" t="n">
        <v>12109</v>
      </c>
      <c r="C1299" s="162" t="n">
        <v>5.9</v>
      </c>
      <c r="D1299" s="162" t="n">
        <v>-0.106526</v>
      </c>
      <c r="E1299" s="162" t="n"/>
    </row>
    <row r="1300">
      <c r="B1300" s="161" t="n">
        <v>12112</v>
      </c>
      <c r="C1300" s="162" t="n">
        <v>5.53</v>
      </c>
      <c r="D1300" s="162" t="n">
        <v>-0.170963</v>
      </c>
      <c r="E1300" s="162" t="n"/>
    </row>
    <row r="1301">
      <c r="B1301" s="161" t="n">
        <v>12113</v>
      </c>
      <c r="C1301" s="162" t="n">
        <v>5.66</v>
      </c>
      <c r="D1301" s="162" t="n">
        <v>-0.14746</v>
      </c>
      <c r="E1301" s="162" t="n"/>
    </row>
    <row r="1302">
      <c r="B1302" s="161" t="n">
        <v>12114</v>
      </c>
      <c r="C1302" s="162" t="n">
        <v>5.77</v>
      </c>
      <c r="D1302" s="162" t="n">
        <v>-0.128036</v>
      </c>
      <c r="E1302" s="162" t="n"/>
    </row>
    <row r="1303">
      <c r="B1303" s="161" t="n">
        <v>12115</v>
      </c>
      <c r="C1303" s="162" t="n">
        <v>5.65</v>
      </c>
      <c r="D1303" s="162" t="n">
        <v>-0.148939</v>
      </c>
      <c r="E1303" s="162" t="n"/>
    </row>
    <row r="1304">
      <c r="B1304" s="161" t="n">
        <v>12116</v>
      </c>
      <c r="C1304" s="162" t="n">
        <v>5.84</v>
      </c>
      <c r="D1304" s="162" t="n">
        <v>-0.116046</v>
      </c>
      <c r="E1304" s="162" t="n"/>
    </row>
    <row r="1305">
      <c r="B1305" s="161" t="n">
        <v>12128</v>
      </c>
      <c r="C1305" s="162" t="n">
        <v>6.81</v>
      </c>
      <c r="D1305" s="162" t="n">
        <v>0.036701</v>
      </c>
      <c r="E1305" s="162" t="n"/>
    </row>
    <row r="1306">
      <c r="B1306" s="161" t="n">
        <v>12129</v>
      </c>
      <c r="C1306" s="162" t="n">
        <v>6.93</v>
      </c>
      <c r="D1306" s="162" t="n">
        <v>0.053148</v>
      </c>
      <c r="E1306" s="162" t="n"/>
    </row>
    <row r="1307">
      <c r="B1307" s="161" t="n">
        <v>12130</v>
      </c>
      <c r="C1307" s="162" t="n">
        <v>6.63</v>
      </c>
      <c r="D1307" s="162" t="n">
        <v>0.007996</v>
      </c>
      <c r="E1307" s="162" t="n"/>
    </row>
    <row r="1308">
      <c r="B1308" s="161" t="n">
        <v>12133</v>
      </c>
      <c r="C1308" s="162" t="n">
        <v>6.5</v>
      </c>
      <c r="D1308" s="162" t="n">
        <v>-0.012582</v>
      </c>
      <c r="E1308" s="162" t="n"/>
    </row>
    <row r="1309">
      <c r="B1309" s="161" t="n">
        <v>12134</v>
      </c>
      <c r="C1309" s="162" t="n">
        <v>6.2</v>
      </c>
      <c r="D1309" s="162" t="n">
        <v>-0.060382</v>
      </c>
      <c r="E1309" s="162" t="n"/>
    </row>
    <row r="1310">
      <c r="B1310" s="161" t="n">
        <v>12135</v>
      </c>
      <c r="C1310" s="162" t="n">
        <v>6.12</v>
      </c>
      <c r="D1310" s="162" t="n">
        <v>-0.073893</v>
      </c>
      <c r="E1310" s="162" t="n"/>
    </row>
    <row r="1311">
      <c r="B1311" s="161" t="n">
        <v>12136</v>
      </c>
      <c r="C1311" s="162" t="n">
        <v>6.25</v>
      </c>
      <c r="D1311" s="162" t="n">
        <v>-0.053662</v>
      </c>
      <c r="E1311" s="162" t="n"/>
    </row>
    <row r="1312">
      <c r="B1312" s="161" t="n">
        <v>12137</v>
      </c>
      <c r="C1312" s="162" t="n">
        <v>6.25</v>
      </c>
      <c r="D1312" s="162" t="n">
        <v>-0.054587</v>
      </c>
      <c r="E1312" s="162" t="n"/>
    </row>
    <row r="1313">
      <c r="B1313" s="161" t="n">
        <v>12140</v>
      </c>
      <c r="C1313" s="162" t="n">
        <v>6.09</v>
      </c>
      <c r="D1313" s="162" t="n">
        <v>-0.081262</v>
      </c>
      <c r="E1313" s="162" t="n"/>
    </row>
    <row r="1314">
      <c r="B1314" s="161" t="n">
        <v>12141</v>
      </c>
      <c r="C1314" s="162" t="n">
        <v>6.21</v>
      </c>
      <c r="D1314" s="162" t="n">
        <v>-0.062793</v>
      </c>
      <c r="E1314" s="162" t="n"/>
    </row>
    <row r="1315">
      <c r="B1315" s="161" t="n">
        <v>12142</v>
      </c>
      <c r="C1315" s="162" t="n">
        <v>6.07</v>
      </c>
      <c r="D1315" s="162" t="n">
        <v>-0.08680499999999999</v>
      </c>
      <c r="E1315" s="162" t="n"/>
    </row>
    <row r="1316">
      <c r="B1316" s="161" t="n">
        <v>12143</v>
      </c>
      <c r="C1316" s="162" t="n">
        <v>6.05</v>
      </c>
      <c r="D1316" s="162" t="n">
        <v>-0.09135</v>
      </c>
      <c r="E1316" s="162" t="n"/>
    </row>
    <row r="1317">
      <c r="B1317" s="161" t="n">
        <v>12144</v>
      </c>
      <c r="C1317" s="162" t="n">
        <v>5.85</v>
      </c>
      <c r="D1317" s="162" t="n">
        <v>-0.125879</v>
      </c>
      <c r="E1317" s="162" t="n"/>
    </row>
    <row r="1318">
      <c r="B1318" s="161" t="n">
        <v>12147</v>
      </c>
      <c r="C1318" s="162" t="n">
        <v>5.87</v>
      </c>
      <c r="D1318" s="162" t="n">
        <v>-0.123205</v>
      </c>
      <c r="E1318" s="162" t="n"/>
    </row>
    <row r="1319">
      <c r="B1319" s="161" t="n">
        <v>12148</v>
      </c>
      <c r="C1319" s="162" t="n">
        <v>5.9</v>
      </c>
      <c r="D1319" s="162" t="n">
        <v>-0.118732</v>
      </c>
      <c r="E1319" s="162" t="n"/>
    </row>
    <row r="1320">
      <c r="B1320" s="161" t="n">
        <v>12149</v>
      </c>
      <c r="C1320" s="162" t="n">
        <v>5.95</v>
      </c>
      <c r="D1320" s="162" t="n">
        <v>-0.11112</v>
      </c>
      <c r="E1320" s="162" t="n"/>
    </row>
    <row r="1321">
      <c r="B1321" s="161" t="n">
        <v>12150</v>
      </c>
      <c r="C1321" s="162" t="n">
        <v>6.05</v>
      </c>
      <c r="D1321" s="162" t="n">
        <v>-0.095566</v>
      </c>
      <c r="E1321" s="162" t="n"/>
    </row>
    <row r="1322">
      <c r="B1322" s="161" t="n">
        <v>12151</v>
      </c>
      <c r="C1322" s="162" t="n">
        <v>6.12</v>
      </c>
      <c r="D1322" s="162" t="n">
        <v>-0.085225</v>
      </c>
      <c r="E1322" s="162" t="n"/>
    </row>
    <row r="1323">
      <c r="B1323" s="161" t="n">
        <v>12154</v>
      </c>
      <c r="C1323" s="162" t="n">
        <v>6.54</v>
      </c>
      <c r="D1323" s="162" t="n">
        <v>-0.020065</v>
      </c>
      <c r="E1323" s="162" t="n"/>
    </row>
    <row r="1324">
      <c r="B1324" s="161" t="n">
        <v>12155</v>
      </c>
      <c r="C1324" s="162" t="n">
        <v>6.51</v>
      </c>
      <c r="D1324" s="162" t="n">
        <v>-0.025928</v>
      </c>
      <c r="E1324" s="162" t="n"/>
    </row>
    <row r="1325">
      <c r="B1325" s="161" t="n">
        <v>12156</v>
      </c>
      <c r="C1325" s="162" t="n">
        <v>6.41</v>
      </c>
      <c r="D1325" s="162" t="n">
        <v>-0.042508</v>
      </c>
      <c r="E1325" s="162" t="n"/>
    </row>
    <row r="1326">
      <c r="B1326" s="161" t="n">
        <v>12157</v>
      </c>
      <c r="C1326" s="162" t="n">
        <v>6.67</v>
      </c>
      <c r="D1326" s="162" t="n">
        <v>-0.003905</v>
      </c>
      <c r="E1326" s="162" t="n"/>
    </row>
    <row r="1327">
      <c r="B1327" s="161" t="n">
        <v>12161</v>
      </c>
      <c r="C1327" s="162" t="n">
        <v>6.53</v>
      </c>
      <c r="D1327" s="162" t="n">
        <v>-0.026171</v>
      </c>
      <c r="E1327" s="162" t="n"/>
    </row>
    <row r="1328">
      <c r="B1328" s="161" t="n">
        <v>12162</v>
      </c>
      <c r="C1328" s="162" t="n">
        <v>6.66</v>
      </c>
      <c r="D1328" s="162" t="n">
        <v>-0.007822000000000001</v>
      </c>
      <c r="E1328" s="162" t="n"/>
    </row>
    <row r="1329">
      <c r="B1329" s="161" t="n">
        <v>12163</v>
      </c>
      <c r="C1329" s="162" t="n">
        <v>7.14</v>
      </c>
      <c r="D1329" s="162" t="n">
        <v>0.060096</v>
      </c>
      <c r="E1329" s="162" t="n"/>
    </row>
    <row r="1330">
      <c r="B1330" s="161" t="n">
        <v>12164</v>
      </c>
      <c r="C1330" s="162" t="n">
        <v>7.82</v>
      </c>
      <c r="D1330" s="162" t="n">
        <v>0.148803</v>
      </c>
      <c r="E1330" s="162" t="n"/>
    </row>
    <row r="1331">
      <c r="B1331" s="161" t="n">
        <v>12165</v>
      </c>
      <c r="C1331" s="162" t="n">
        <v>7.44</v>
      </c>
      <c r="D1331" s="162" t="n">
        <v>0.09701</v>
      </c>
      <c r="E1331" s="162" t="n"/>
    </row>
    <row r="1332">
      <c r="B1332" s="161" t="n">
        <v>12168</v>
      </c>
      <c r="C1332" s="162" t="n">
        <v>7.91</v>
      </c>
      <c r="D1332" s="162" t="n">
        <v>0.155966</v>
      </c>
      <c r="E1332" s="162" t="n"/>
    </row>
    <row r="1333">
      <c r="B1333" s="161" t="n">
        <v>12169</v>
      </c>
      <c r="C1333" s="162" t="n">
        <v>7.72</v>
      </c>
      <c r="D1333" s="162" t="n">
        <v>0.129351</v>
      </c>
      <c r="E1333" s="162" t="n"/>
    </row>
    <row r="1334">
      <c r="B1334" s="161" t="n">
        <v>12170</v>
      </c>
      <c r="C1334" s="162" t="n">
        <v>7.77</v>
      </c>
      <c r="D1334" s="162" t="n">
        <v>0.133355</v>
      </c>
      <c r="E1334" s="162" t="n"/>
    </row>
    <row r="1335">
      <c r="B1335" s="161" t="n">
        <v>12171</v>
      </c>
      <c r="C1335" s="162" t="n">
        <v>7.7</v>
      </c>
      <c r="D1335" s="162" t="n">
        <v>0.121911</v>
      </c>
      <c r="E1335" s="162" t="n"/>
    </row>
    <row r="1336">
      <c r="B1336" s="161" t="n">
        <v>12172</v>
      </c>
      <c r="C1336" s="162" t="n">
        <v>7.83</v>
      </c>
      <c r="D1336" s="162" t="n">
        <v>0.136221</v>
      </c>
      <c r="E1336" s="162" t="n"/>
    </row>
    <row r="1337">
      <c r="B1337" s="161" t="n">
        <v>12175</v>
      </c>
      <c r="C1337" s="162" t="n">
        <v>8.43</v>
      </c>
      <c r="D1337" s="162" t="n">
        <v>0.207132</v>
      </c>
      <c r="E1337" s="162" t="n"/>
    </row>
    <row r="1338">
      <c r="B1338" s="161" t="n">
        <v>12176</v>
      </c>
      <c r="C1338" s="162" t="n">
        <v>8.460000000000001</v>
      </c>
      <c r="D1338" s="162" t="n">
        <v>0.207872</v>
      </c>
      <c r="E1338" s="162" t="n"/>
    </row>
    <row r="1339">
      <c r="B1339" s="161" t="n">
        <v>12177</v>
      </c>
      <c r="C1339" s="162" t="n">
        <v>8.41</v>
      </c>
      <c r="D1339" s="162" t="n">
        <v>0.199104</v>
      </c>
      <c r="E1339" s="162" t="n"/>
    </row>
    <row r="1340">
      <c r="B1340" s="161" t="n">
        <v>12178</v>
      </c>
      <c r="C1340" s="162" t="n">
        <v>8.65</v>
      </c>
      <c r="D1340" s="162" t="n">
        <v>0.224308</v>
      </c>
      <c r="E1340" s="162" t="n"/>
    </row>
    <row r="1341">
      <c r="B1341" s="161" t="n">
        <v>12179</v>
      </c>
      <c r="C1341" s="162" t="n">
        <v>8.74</v>
      </c>
      <c r="D1341" s="162" t="n">
        <v>0.23156</v>
      </c>
      <c r="E1341" s="162" t="n"/>
    </row>
    <row r="1342">
      <c r="B1342" s="161" t="n">
        <v>12182</v>
      </c>
      <c r="C1342" s="162" t="n">
        <v>8.34</v>
      </c>
      <c r="D1342" s="162" t="n">
        <v>0.181883</v>
      </c>
      <c r="E1342" s="162" t="n"/>
    </row>
    <row r="1343">
      <c r="B1343" s="161" t="n">
        <v>12183</v>
      </c>
      <c r="C1343" s="162" t="n">
        <v>8.4</v>
      </c>
      <c r="D1343" s="162" t="n">
        <v>0.186322</v>
      </c>
      <c r="E1343" s="162" t="n"/>
    </row>
    <row r="1344">
      <c r="B1344" s="161" t="n">
        <v>12184</v>
      </c>
      <c r="C1344" s="162" t="n">
        <v>8.82</v>
      </c>
      <c r="D1344" s="162" t="n">
        <v>0.232091</v>
      </c>
      <c r="E1344" s="162" t="n"/>
    </row>
    <row r="1345">
      <c r="B1345" s="161" t="n">
        <v>12185</v>
      </c>
      <c r="C1345" s="162" t="n">
        <v>9.07</v>
      </c>
      <c r="D1345" s="162" t="n">
        <v>0.257007</v>
      </c>
      <c r="E1345" s="162" t="n"/>
    </row>
    <row r="1346">
      <c r="B1346" s="161" t="n">
        <v>12186</v>
      </c>
      <c r="C1346" s="162" t="n">
        <v>9.029999999999999</v>
      </c>
      <c r="D1346" s="162" t="n">
        <v>0.249569</v>
      </c>
      <c r="E1346" s="162" t="n"/>
    </row>
    <row r="1347">
      <c r="B1347" s="161" t="n">
        <v>12189</v>
      </c>
      <c r="C1347" s="162" t="n">
        <v>8.68</v>
      </c>
      <c r="D1347" s="162" t="n">
        <v>0.207377</v>
      </c>
      <c r="E1347" s="162" t="n"/>
    </row>
    <row r="1348">
      <c r="B1348" s="161" t="n">
        <v>12190</v>
      </c>
      <c r="C1348" s="162" t="n">
        <v>8.85</v>
      </c>
      <c r="D1348" s="162" t="n">
        <v>0.223907</v>
      </c>
      <c r="E1348" s="162" t="n"/>
    </row>
    <row r="1349">
      <c r="B1349" s="161" t="n">
        <v>12191</v>
      </c>
      <c r="C1349" s="162" t="n">
        <v>8.94</v>
      </c>
      <c r="D1349" s="162" t="n">
        <v>0.231089</v>
      </c>
      <c r="E1349" s="162" t="n"/>
    </row>
    <row r="1350">
      <c r="B1350" s="161" t="n">
        <v>12192</v>
      </c>
      <c r="C1350" s="162" t="n">
        <v>8.890000000000001</v>
      </c>
      <c r="D1350" s="162" t="n">
        <v>0.222694</v>
      </c>
      <c r="E1350" s="162" t="n"/>
    </row>
    <row r="1351">
      <c r="B1351" s="161" t="n">
        <v>12193</v>
      </c>
      <c r="C1351" s="162" t="n">
        <v>8.82</v>
      </c>
      <c r="D1351" s="162" t="n">
        <v>0.212143</v>
      </c>
      <c r="E1351" s="162" t="n"/>
    </row>
    <row r="1352">
      <c r="B1352" s="161" t="n">
        <v>12196</v>
      </c>
      <c r="C1352" s="162" t="n">
        <v>8.640000000000001</v>
      </c>
      <c r="D1352" s="162" t="n">
        <v>0.189115</v>
      </c>
      <c r="E1352" s="162" t="n"/>
    </row>
    <row r="1353">
      <c r="B1353" s="161" t="n">
        <v>12197</v>
      </c>
      <c r="C1353" s="162" t="n">
        <v>8.960000000000001</v>
      </c>
      <c r="D1353" s="162" t="n">
        <v>0.223053</v>
      </c>
      <c r="E1353" s="162" t="n"/>
    </row>
    <row r="1354">
      <c r="B1354" s="161" t="n">
        <v>12198</v>
      </c>
      <c r="C1354" s="162" t="n">
        <v>9.15</v>
      </c>
      <c r="D1354" s="162" t="n">
        <v>0.241424</v>
      </c>
      <c r="E1354" s="162" t="n"/>
    </row>
    <row r="1355">
      <c r="B1355" s="161" t="n">
        <v>12199</v>
      </c>
      <c r="C1355" s="162" t="n">
        <v>9.08</v>
      </c>
      <c r="D1355" s="162" t="n">
        <v>0.231375</v>
      </c>
      <c r="E1355" s="162" t="n"/>
    </row>
    <row r="1356">
      <c r="B1356" s="161" t="n">
        <v>12200</v>
      </c>
      <c r="C1356" s="162" t="n">
        <v>9.34</v>
      </c>
      <c r="D1356" s="162" t="n">
        <v>0.257188</v>
      </c>
      <c r="E1356" s="162" t="n"/>
    </row>
    <row r="1357">
      <c r="B1357" s="161" t="n">
        <v>12203</v>
      </c>
      <c r="C1357" s="162" t="n">
        <v>9.779999999999999</v>
      </c>
      <c r="D1357" s="162" t="n">
        <v>0.300629</v>
      </c>
      <c r="E1357" s="162" t="n"/>
    </row>
    <row r="1358">
      <c r="B1358" s="161" t="n">
        <v>12205</v>
      </c>
      <c r="C1358" s="162" t="n">
        <v>9.640000000000001</v>
      </c>
      <c r="D1358" s="162" t="n">
        <v>0.283775</v>
      </c>
      <c r="E1358" s="162" t="n"/>
    </row>
    <row r="1359">
      <c r="B1359" s="161" t="n">
        <v>12206</v>
      </c>
      <c r="C1359" s="162" t="n">
        <v>9.74</v>
      </c>
      <c r="D1359" s="162" t="n">
        <v>0.291433</v>
      </c>
      <c r="E1359" s="162" t="n"/>
    </row>
    <row r="1360">
      <c r="B1360" s="161" t="n">
        <v>12207</v>
      </c>
      <c r="C1360" s="162" t="n">
        <v>10.13</v>
      </c>
      <c r="D1360" s="162" t="n">
        <v>0.328127</v>
      </c>
      <c r="E1360" s="162" t="n"/>
    </row>
    <row r="1361">
      <c r="B1361" s="161" t="n">
        <v>12210</v>
      </c>
      <c r="C1361" s="162" t="n">
        <v>10.07</v>
      </c>
      <c r="D1361" s="162" t="n">
        <v>0.319757</v>
      </c>
      <c r="E1361" s="162" t="n"/>
    </row>
    <row r="1362">
      <c r="B1362" s="161" t="n">
        <v>12211</v>
      </c>
      <c r="C1362" s="162" t="n">
        <v>10.04</v>
      </c>
      <c r="D1362" s="162" t="n">
        <v>0.314561</v>
      </c>
      <c r="E1362" s="162" t="n"/>
    </row>
    <row r="1363">
      <c r="B1363" s="161" t="n">
        <v>12212</v>
      </c>
      <c r="C1363" s="162" t="n">
        <v>10.22</v>
      </c>
      <c r="D1363" s="162" t="n">
        <v>0.330429</v>
      </c>
      <c r="E1363" s="162" t="n"/>
    </row>
    <row r="1364">
      <c r="B1364" s="161" t="n">
        <v>12213</v>
      </c>
      <c r="C1364" s="162" t="n">
        <v>10.31</v>
      </c>
      <c r="D1364" s="162" t="n">
        <v>0.337211</v>
      </c>
      <c r="E1364" s="162" t="n"/>
    </row>
    <row r="1365">
      <c r="B1365" s="161" t="n">
        <v>12214</v>
      </c>
      <c r="C1365" s="162" t="n">
        <v>10.41</v>
      </c>
      <c r="D1365" s="162" t="n">
        <v>0.34499</v>
      </c>
      <c r="E1365" s="162" t="n"/>
    </row>
    <row r="1366">
      <c r="B1366" s="161" t="n">
        <v>12217</v>
      </c>
      <c r="C1366" s="162" t="n">
        <v>10.89</v>
      </c>
      <c r="D1366" s="162" t="n">
        <v>0.387846</v>
      </c>
      <c r="E1366" s="162" t="n"/>
    </row>
    <row r="1367">
      <c r="B1367" s="161" t="n">
        <v>12218</v>
      </c>
      <c r="C1367" s="162" t="n">
        <v>10.57</v>
      </c>
      <c r="D1367" s="162" t="n">
        <v>0.355608</v>
      </c>
      <c r="E1367" s="162" t="n"/>
    </row>
    <row r="1368">
      <c r="B1368" s="161" t="n">
        <v>12219</v>
      </c>
      <c r="C1368" s="162" t="n">
        <v>10.47</v>
      </c>
      <c r="D1368" s="162" t="n">
        <v>0.344059</v>
      </c>
      <c r="E1368" s="162" t="n"/>
    </row>
    <row r="1369">
      <c r="B1369" s="161" t="n">
        <v>12220</v>
      </c>
      <c r="C1369" s="162" t="n">
        <v>9.74</v>
      </c>
      <c r="D1369" s="162" t="n">
        <v>0.270399</v>
      </c>
      <c r="E1369" s="162" t="n"/>
    </row>
    <row r="1370">
      <c r="B1370" s="161" t="n">
        <v>12221</v>
      </c>
      <c r="C1370" s="162" t="n">
        <v>9.81</v>
      </c>
      <c r="D1370" s="162" t="n">
        <v>0.276014</v>
      </c>
      <c r="E1370" s="162" t="n"/>
    </row>
    <row r="1371">
      <c r="B1371" s="161" t="n">
        <v>12224</v>
      </c>
      <c r="C1371" s="162" t="n">
        <v>10.68</v>
      </c>
      <c r="D1371" s="162" t="n">
        <v>0.358918</v>
      </c>
      <c r="E1371" s="162" t="n"/>
    </row>
    <row r="1372">
      <c r="B1372" s="161" t="n">
        <v>12225</v>
      </c>
      <c r="C1372" s="162" t="n">
        <v>10.52</v>
      </c>
      <c r="D1372" s="162" t="n">
        <v>0.341821</v>
      </c>
      <c r="E1372" s="162" t="n"/>
    </row>
    <row r="1373">
      <c r="B1373" s="161" t="n">
        <v>12226</v>
      </c>
      <c r="C1373" s="162" t="n">
        <v>10.58</v>
      </c>
      <c r="D1373" s="162" t="n">
        <v>0.345784</v>
      </c>
      <c r="E1373" s="162" t="n"/>
    </row>
    <row r="1374">
      <c r="B1374" s="161" t="n">
        <v>12227</v>
      </c>
      <c r="C1374" s="162" t="n">
        <v>10.22</v>
      </c>
      <c r="D1374" s="162" t="n">
        <v>0.309784</v>
      </c>
      <c r="E1374" s="162" t="n"/>
    </row>
    <row r="1375">
      <c r="B1375" s="161" t="n">
        <v>12228</v>
      </c>
      <c r="C1375" s="162" t="n">
        <v>10.56</v>
      </c>
      <c r="D1375" s="162" t="n">
        <v>0.341024</v>
      </c>
      <c r="E1375" s="162" t="n"/>
    </row>
    <row r="1376">
      <c r="B1376" s="161" t="n">
        <v>12231</v>
      </c>
      <c r="C1376" s="162" t="n">
        <v>10.87</v>
      </c>
      <c r="D1376" s="162" t="n">
        <v>0.368221</v>
      </c>
      <c r="E1376" s="162" t="n"/>
    </row>
    <row r="1377">
      <c r="B1377" s="161" t="n">
        <v>12232</v>
      </c>
      <c r="C1377" s="162" t="n">
        <v>10.98</v>
      </c>
      <c r="D1377" s="162" t="n">
        <v>0.37657</v>
      </c>
      <c r="E1377" s="162" t="n"/>
    </row>
    <row r="1378">
      <c r="B1378" s="161" t="n">
        <v>12233</v>
      </c>
      <c r="C1378" s="162" t="n">
        <v>10.84</v>
      </c>
      <c r="D1378" s="162" t="n">
        <v>0.362239</v>
      </c>
      <c r="E1378" s="162" t="n"/>
    </row>
    <row r="1379">
      <c r="B1379" s="161" t="n">
        <v>12234</v>
      </c>
      <c r="C1379" s="162" t="n">
        <v>10.74</v>
      </c>
      <c r="D1379" s="162" t="n">
        <v>0.351468</v>
      </c>
      <c r="E1379" s="162" t="n"/>
    </row>
    <row r="1380">
      <c r="B1380" s="161" t="n">
        <v>12235</v>
      </c>
      <c r="C1380" s="162" t="n">
        <v>10.91</v>
      </c>
      <c r="D1380" s="162" t="n">
        <v>0.365507</v>
      </c>
      <c r="E1380" s="162" t="n"/>
    </row>
    <row r="1381">
      <c r="B1381" s="161" t="n">
        <v>12238</v>
      </c>
      <c r="C1381" s="162" t="n">
        <v>11.62</v>
      </c>
      <c r="D1381" s="162" t="n">
        <v>0.426476</v>
      </c>
      <c r="E1381" s="162" t="n"/>
    </row>
    <row r="1382">
      <c r="B1382" s="161" t="n">
        <v>12240</v>
      </c>
      <c r="C1382" s="162" t="n">
        <v>11.55</v>
      </c>
      <c r="D1382" s="162" t="n">
        <v>0.418649</v>
      </c>
      <c r="E1382" s="162" t="n"/>
    </row>
    <row r="1383">
      <c r="B1383" s="161" t="n">
        <v>12241</v>
      </c>
      <c r="C1383" s="162" t="n">
        <v>11.85</v>
      </c>
      <c r="D1383" s="162" t="n">
        <v>0.442359</v>
      </c>
      <c r="E1383" s="162" t="n"/>
    </row>
    <row r="1384">
      <c r="B1384" s="161" t="n">
        <v>12242</v>
      </c>
      <c r="C1384" s="162" t="n">
        <v>11.96</v>
      </c>
      <c r="D1384" s="162" t="n">
        <v>0.44986</v>
      </c>
      <c r="E1384" s="162" t="n"/>
    </row>
    <row r="1385">
      <c r="B1385" s="161" t="n">
        <v>12245</v>
      </c>
      <c r="C1385" s="162" t="n">
        <v>11.86</v>
      </c>
      <c r="D1385" s="162" t="n">
        <v>0.439571</v>
      </c>
      <c r="E1385" s="162" t="n"/>
    </row>
    <row r="1386">
      <c r="B1386" s="161" t="n">
        <v>12246</v>
      </c>
      <c r="C1386" s="162" t="n">
        <v>11.71</v>
      </c>
      <c r="D1386" s="162" t="n">
        <v>0.424908</v>
      </c>
      <c r="E1386" s="162" t="n"/>
    </row>
    <row r="1387">
      <c r="B1387" s="161" t="n">
        <v>12247</v>
      </c>
      <c r="C1387" s="162" t="n">
        <v>11.87</v>
      </c>
      <c r="D1387" s="162" t="n">
        <v>0.436052</v>
      </c>
      <c r="E1387" s="162" t="n"/>
    </row>
    <row r="1388">
      <c r="B1388" s="161" t="n">
        <v>12248</v>
      </c>
      <c r="C1388" s="162" t="n">
        <v>12</v>
      </c>
      <c r="D1388" s="162" t="n">
        <v>0.444212</v>
      </c>
      <c r="E1388" s="162" t="n"/>
    </row>
    <row r="1389">
      <c r="B1389" s="161" t="n">
        <v>12249</v>
      </c>
      <c r="C1389" s="162" t="n">
        <v>11.85</v>
      </c>
      <c r="D1389" s="162" t="n">
        <v>0.428714</v>
      </c>
      <c r="E1389" s="162" t="n"/>
    </row>
    <row r="1390">
      <c r="B1390" s="161" t="n">
        <v>12252</v>
      </c>
      <c r="C1390" s="162" t="n">
        <v>12.01</v>
      </c>
      <c r="D1390" s="162" t="n">
        <v>0.439312</v>
      </c>
      <c r="E1390" s="162" t="n"/>
    </row>
    <row r="1391">
      <c r="B1391" s="161" t="n">
        <v>12253</v>
      </c>
      <c r="C1391" s="162" t="n">
        <v>12.2</v>
      </c>
      <c r="D1391" s="162" t="n">
        <v>0.452022</v>
      </c>
      <c r="E1391" s="162" t="n"/>
    </row>
    <row r="1392">
      <c r="B1392" s="161" t="n">
        <v>12254</v>
      </c>
      <c r="C1392" s="162" t="n">
        <v>11.6</v>
      </c>
      <c r="D1392" s="162" t="n">
        <v>0.398851</v>
      </c>
      <c r="E1392" s="162" t="n"/>
    </row>
    <row r="1393">
      <c r="B1393" s="161" t="n">
        <v>12255</v>
      </c>
      <c r="C1393" s="162" t="n">
        <v>10.57</v>
      </c>
      <c r="D1393" s="162" t="n">
        <v>0.303973</v>
      </c>
      <c r="E1393" s="162" t="n"/>
    </row>
    <row r="1394">
      <c r="B1394" s="161" t="n">
        <v>12256</v>
      </c>
      <c r="C1394" s="162" t="n">
        <v>9.65</v>
      </c>
      <c r="D1394" s="162" t="n">
        <v>0.212187</v>
      </c>
      <c r="E1394" s="162" t="n"/>
    </row>
    <row r="1395">
      <c r="B1395" s="161" t="n">
        <v>12259</v>
      </c>
      <c r="C1395" s="162" t="n">
        <v>10.5</v>
      </c>
      <c r="D1395" s="162" t="n">
        <v>0.29517</v>
      </c>
      <c r="E1395" s="162" t="n"/>
    </row>
    <row r="1396">
      <c r="B1396" s="161" t="n">
        <v>12260</v>
      </c>
      <c r="C1396" s="162" t="n">
        <v>10.32</v>
      </c>
      <c r="D1396" s="162" t="n">
        <v>0.276651</v>
      </c>
      <c r="E1396" s="162" t="n"/>
    </row>
    <row r="1397">
      <c r="B1397" s="161" t="n">
        <v>12261</v>
      </c>
      <c r="C1397" s="162" t="n">
        <v>10.59</v>
      </c>
      <c r="D1397" s="162" t="n">
        <v>0.30085</v>
      </c>
      <c r="E1397" s="162" t="n"/>
    </row>
    <row r="1398">
      <c r="B1398" s="161" t="n">
        <v>12262</v>
      </c>
      <c r="C1398" s="162" t="n">
        <v>10.68</v>
      </c>
      <c r="D1398" s="162" t="n">
        <v>0.307687</v>
      </c>
      <c r="E1398" s="162" t="n"/>
    </row>
    <row r="1399">
      <c r="B1399" s="161" t="n">
        <v>12263</v>
      </c>
      <c r="C1399" s="162" t="n">
        <v>10.43</v>
      </c>
      <c r="D1399" s="162" t="n">
        <v>0.282683</v>
      </c>
      <c r="E1399" s="162" t="n"/>
    </row>
    <row r="1400">
      <c r="B1400" s="161" t="n">
        <v>12266</v>
      </c>
      <c r="C1400" s="162" t="n">
        <v>9.949999999999999</v>
      </c>
      <c r="D1400" s="162" t="n">
        <v>0.234394</v>
      </c>
      <c r="E1400" s="162" t="n"/>
    </row>
    <row r="1401">
      <c r="B1401" s="161" t="n">
        <v>12267</v>
      </c>
      <c r="C1401" s="162" t="n">
        <v>10.25</v>
      </c>
      <c r="D1401" s="162" t="n">
        <v>0.262721</v>
      </c>
      <c r="E1401" s="162" t="n"/>
    </row>
    <row r="1402">
      <c r="B1402" s="161" t="n">
        <v>12268</v>
      </c>
      <c r="C1402" s="162" t="n">
        <v>10.49</v>
      </c>
      <c r="D1402" s="162" t="n">
        <v>0.284326</v>
      </c>
      <c r="E1402" s="162" t="n"/>
    </row>
    <row r="1403">
      <c r="B1403" s="161" t="n">
        <v>12269</v>
      </c>
      <c r="C1403" s="162" t="n">
        <v>10.36</v>
      </c>
      <c r="D1403" s="162" t="n">
        <v>0.270394</v>
      </c>
      <c r="E1403" s="162" t="n"/>
    </row>
    <row r="1404">
      <c r="B1404" s="161" t="n">
        <v>12270</v>
      </c>
      <c r="C1404" s="162" t="n">
        <v>10.13</v>
      </c>
      <c r="D1404" s="162" t="n">
        <v>0.246211</v>
      </c>
      <c r="E1404" s="162" t="n"/>
    </row>
    <row r="1405">
      <c r="B1405" s="161" t="n">
        <v>12273</v>
      </c>
      <c r="C1405" s="162" t="n">
        <v>10.05</v>
      </c>
      <c r="D1405" s="162" t="n">
        <v>0.23663</v>
      </c>
      <c r="E1405" s="162" t="n"/>
    </row>
    <row r="1406">
      <c r="B1406" s="161" t="n">
        <v>12274</v>
      </c>
      <c r="C1406" s="162" t="n">
        <v>10.39</v>
      </c>
      <c r="D1406" s="162" t="n">
        <v>0.267779</v>
      </c>
      <c r="E1406" s="162" t="n"/>
    </row>
    <row r="1407">
      <c r="B1407" s="161" t="n">
        <v>12275</v>
      </c>
      <c r="C1407" s="162" t="n">
        <v>10.81</v>
      </c>
      <c r="D1407" s="162" t="n">
        <v>0.304649</v>
      </c>
      <c r="E1407" s="162" t="n"/>
    </row>
    <row r="1408">
      <c r="B1408" s="161" t="n">
        <v>12276</v>
      </c>
      <c r="C1408" s="162" t="n">
        <v>10.63</v>
      </c>
      <c r="D1408" s="162" t="n">
        <v>0.285508</v>
      </c>
      <c r="E1408" s="162" t="n"/>
    </row>
    <row r="1409">
      <c r="B1409" s="161" t="n">
        <v>12277</v>
      </c>
      <c r="C1409" s="162" t="n">
        <v>10.59</v>
      </c>
      <c r="D1409" s="162" t="n">
        <v>0.279288</v>
      </c>
      <c r="E1409" s="162" t="n"/>
    </row>
    <row r="1410">
      <c r="B1410" s="161" t="n">
        <v>12280</v>
      </c>
      <c r="C1410" s="162" t="n">
        <v>10.46</v>
      </c>
      <c r="D1410" s="162" t="n">
        <v>0.26486</v>
      </c>
      <c r="E1410" s="162" t="n"/>
    </row>
    <row r="1411">
      <c r="B1411" s="161" t="n">
        <v>12281</v>
      </c>
      <c r="C1411" s="162" t="n">
        <v>10.48</v>
      </c>
      <c r="D1411" s="162" t="n">
        <v>0.264604</v>
      </c>
      <c r="E1411" s="162" t="n"/>
    </row>
    <row r="1412">
      <c r="B1412" s="161" t="n">
        <v>12282</v>
      </c>
      <c r="C1412" s="162" t="n">
        <v>10.2</v>
      </c>
      <c r="D1412" s="162" t="n">
        <v>0.235617</v>
      </c>
      <c r="E1412" s="162" t="n"/>
    </row>
    <row r="1413">
      <c r="B1413" s="161" t="n">
        <v>12283</v>
      </c>
      <c r="C1413" s="162" t="n">
        <v>10.76</v>
      </c>
      <c r="D1413" s="162" t="n">
        <v>0.286982</v>
      </c>
      <c r="E1413" s="162" t="n"/>
    </row>
    <row r="1414">
      <c r="B1414" s="161" t="n">
        <v>12284</v>
      </c>
      <c r="C1414" s="162" t="n">
        <v>10.58</v>
      </c>
      <c r="D1414" s="162" t="n">
        <v>0.26804</v>
      </c>
      <c r="E1414" s="162" t="n"/>
    </row>
    <row r="1415">
      <c r="B1415" s="161" t="n">
        <v>12287</v>
      </c>
      <c r="C1415" s="162" t="n">
        <v>10.75</v>
      </c>
      <c r="D1415" s="162" t="n">
        <v>0.281555</v>
      </c>
      <c r="E1415" s="162" t="n"/>
    </row>
    <row r="1416">
      <c r="B1416" s="161" t="n">
        <v>12288</v>
      </c>
      <c r="C1416" s="162" t="n">
        <v>10.92</v>
      </c>
      <c r="D1416" s="162" t="n">
        <v>0.294728</v>
      </c>
      <c r="E1416" s="162" t="n"/>
    </row>
    <row r="1417">
      <c r="B1417" s="161" t="n">
        <v>12289</v>
      </c>
      <c r="C1417" s="162" t="n">
        <v>10.78</v>
      </c>
      <c r="D1417" s="162" t="n">
        <v>0.279356</v>
      </c>
      <c r="E1417" s="162" t="n"/>
    </row>
    <row r="1418">
      <c r="B1418" s="161" t="n">
        <v>12290</v>
      </c>
      <c r="C1418" s="162" t="n">
        <v>10.88</v>
      </c>
      <c r="D1418" s="162" t="n">
        <v>0.286145</v>
      </c>
      <c r="E1418" s="162" t="n"/>
    </row>
    <row r="1419">
      <c r="B1419" s="161" t="n">
        <v>12291</v>
      </c>
      <c r="C1419" s="162" t="n">
        <v>11.28</v>
      </c>
      <c r="D1419" s="162" t="n">
        <v>0.319605</v>
      </c>
      <c r="E1419" s="162" t="n"/>
    </row>
    <row r="1420">
      <c r="B1420" s="161" t="n">
        <v>12294</v>
      </c>
      <c r="C1420" s="162" t="n">
        <v>11.26</v>
      </c>
      <c r="D1420" s="162" t="n">
        <v>0.315289</v>
      </c>
      <c r="E1420" s="162" t="n"/>
    </row>
    <row r="1421">
      <c r="B1421" s="161" t="n">
        <v>12295</v>
      </c>
      <c r="C1421" s="162" t="n">
        <v>11.2</v>
      </c>
      <c r="D1421" s="162" t="n">
        <v>0.307369</v>
      </c>
      <c r="E1421" s="162" t="n"/>
    </row>
    <row r="1422">
      <c r="B1422" s="161" t="n">
        <v>12296</v>
      </c>
      <c r="C1422" s="162" t="n">
        <v>11.1</v>
      </c>
      <c r="D1422" s="162" t="n">
        <v>0.295769</v>
      </c>
      <c r="E1422" s="162" t="n"/>
    </row>
    <row r="1423">
      <c r="B1423" s="161" t="n">
        <v>12297</v>
      </c>
      <c r="C1423" s="162" t="n">
        <v>11.09</v>
      </c>
      <c r="D1423" s="162" t="n">
        <v>0.292104</v>
      </c>
      <c r="E1423" s="162" t="n"/>
    </row>
    <row r="1424">
      <c r="B1424" s="161" t="n">
        <v>12298</v>
      </c>
      <c r="C1424" s="162" t="n">
        <v>11.23</v>
      </c>
      <c r="D1424" s="162" t="n">
        <v>0.301785</v>
      </c>
      <c r="E1424" s="162" t="n"/>
    </row>
    <row r="1425">
      <c r="B1425" s="161" t="n">
        <v>12302</v>
      </c>
      <c r="C1425" s="162" t="n">
        <v>10.84</v>
      </c>
      <c r="D1425" s="162" t="n">
        <v>0.264058</v>
      </c>
      <c r="E1425" s="162" t="n"/>
    </row>
    <row r="1426">
      <c r="B1426" s="161" t="n">
        <v>12303</v>
      </c>
      <c r="C1426" s="162" t="n">
        <v>10.85</v>
      </c>
      <c r="D1426" s="162" t="n">
        <v>0.262814</v>
      </c>
      <c r="E1426" s="162" t="n"/>
    </row>
    <row r="1427">
      <c r="B1427" s="161" t="n">
        <v>12304</v>
      </c>
      <c r="C1427" s="162" t="n">
        <v>10.7</v>
      </c>
      <c r="D1427" s="162" t="n">
        <v>0.24663</v>
      </c>
      <c r="E1427" s="162" t="n"/>
    </row>
    <row r="1428">
      <c r="B1428" s="161" t="n">
        <v>12305</v>
      </c>
      <c r="C1428" s="162" t="n">
        <v>10.66</v>
      </c>
      <c r="D1428" s="162" t="n">
        <v>0.240961</v>
      </c>
      <c r="E1428" s="162" t="n"/>
    </row>
    <row r="1429">
      <c r="B1429" s="161" t="n">
        <v>12308</v>
      </c>
      <c r="C1429" s="162" t="n">
        <v>11.13</v>
      </c>
      <c r="D1429" s="162" t="n">
        <v>0.28205</v>
      </c>
      <c r="E1429" s="162" t="n"/>
    </row>
    <row r="1430">
      <c r="B1430" s="161" t="n">
        <v>12309</v>
      </c>
      <c r="C1430" s="162" t="n">
        <v>11.06</v>
      </c>
      <c r="D1430" s="162" t="n">
        <v>0.273581</v>
      </c>
      <c r="E1430" s="162" t="n"/>
    </row>
    <row r="1431">
      <c r="B1431" s="161" t="n">
        <v>12310</v>
      </c>
      <c r="C1431" s="162" t="n">
        <v>11.11</v>
      </c>
      <c r="D1431" s="162" t="n">
        <v>0.275906</v>
      </c>
      <c r="E1431" s="162" t="n"/>
    </row>
    <row r="1432">
      <c r="B1432" s="161" t="n">
        <v>12311</v>
      </c>
      <c r="C1432" s="162" t="n">
        <v>11.13</v>
      </c>
      <c r="D1432" s="162" t="n">
        <v>0.275377</v>
      </c>
      <c r="E1432" s="162" t="n"/>
    </row>
    <row r="1433">
      <c r="B1433" s="161" t="n">
        <v>12312</v>
      </c>
      <c r="C1433" s="162" t="n">
        <v>10.82</v>
      </c>
      <c r="D1433" s="162" t="n">
        <v>0.24496</v>
      </c>
      <c r="E1433" s="162" t="n"/>
    </row>
    <row r="1434">
      <c r="B1434" s="161" t="n">
        <v>12315</v>
      </c>
      <c r="C1434" s="162" t="n">
        <v>11</v>
      </c>
      <c r="D1434" s="162" t="n">
        <v>0.259177</v>
      </c>
      <c r="E1434" s="162" t="n"/>
    </row>
    <row r="1435">
      <c r="B1435" s="161" t="n">
        <v>12316</v>
      </c>
      <c r="C1435" s="162" t="n">
        <v>11.04</v>
      </c>
      <c r="D1435" s="162" t="n">
        <v>0.260548</v>
      </c>
      <c r="E1435" s="162" t="n"/>
    </row>
    <row r="1436">
      <c r="B1436" s="161" t="n">
        <v>12317</v>
      </c>
      <c r="C1436" s="162" t="n">
        <v>10.69</v>
      </c>
      <c r="D1436" s="162" t="n">
        <v>0.226265</v>
      </c>
      <c r="E1436" s="162" t="n"/>
    </row>
    <row r="1437">
      <c r="B1437" s="161" t="n">
        <v>12318</v>
      </c>
      <c r="C1437" s="162" t="n">
        <v>10.03</v>
      </c>
      <c r="D1437" s="162" t="n">
        <v>0.160673</v>
      </c>
      <c r="E1437" s="162" t="n"/>
    </row>
    <row r="1438">
      <c r="B1438" s="161" t="n">
        <v>12319</v>
      </c>
      <c r="C1438" s="162" t="n">
        <v>10.26</v>
      </c>
      <c r="D1438" s="162" t="n">
        <v>0.18131</v>
      </c>
      <c r="E1438" s="162" t="n"/>
    </row>
    <row r="1439">
      <c r="B1439" s="161" t="n">
        <v>12322</v>
      </c>
      <c r="C1439" s="162" t="n">
        <v>10.16</v>
      </c>
      <c r="D1439" s="162" t="n">
        <v>0.169555</v>
      </c>
      <c r="E1439" s="162" t="n"/>
    </row>
    <row r="1440">
      <c r="B1440" s="161" t="n">
        <v>12323</v>
      </c>
      <c r="C1440" s="162" t="n">
        <v>10.07</v>
      </c>
      <c r="D1440" s="162" t="n">
        <v>0.158741</v>
      </c>
      <c r="E1440" s="162" t="n"/>
    </row>
    <row r="1441">
      <c r="B1441" s="161" t="n">
        <v>12324</v>
      </c>
      <c r="C1441" s="162" t="n">
        <v>9.65</v>
      </c>
      <c r="D1441" s="162" t="n">
        <v>0.114336</v>
      </c>
      <c r="E1441" s="162" t="n"/>
    </row>
    <row r="1442">
      <c r="B1442" s="161" t="n">
        <v>12325</v>
      </c>
      <c r="C1442" s="162" t="n">
        <v>9.789999999999999</v>
      </c>
      <c r="D1442" s="162" t="n">
        <v>0.126963</v>
      </c>
      <c r="E1442" s="162" t="n"/>
    </row>
    <row r="1443">
      <c r="B1443" s="161" t="n">
        <v>12326</v>
      </c>
      <c r="C1443" s="162" t="n">
        <v>9.720000000000001</v>
      </c>
      <c r="D1443" s="162" t="n">
        <v>0.117905</v>
      </c>
      <c r="E1443" s="162" t="n"/>
    </row>
    <row r="1444">
      <c r="B1444" s="161" t="n">
        <v>12329</v>
      </c>
      <c r="C1444" s="162" t="n">
        <v>9.619999999999999</v>
      </c>
      <c r="D1444" s="162" t="n">
        <v>0.105782</v>
      </c>
      <c r="E1444" s="162" t="n"/>
    </row>
    <row r="1445">
      <c r="B1445" s="161" t="n">
        <v>12330</v>
      </c>
      <c r="C1445" s="162" t="n">
        <v>9.67</v>
      </c>
      <c r="D1445" s="162" t="n">
        <v>0.10935</v>
      </c>
      <c r="E1445" s="162" t="n"/>
    </row>
    <row r="1446">
      <c r="B1446" s="161" t="n">
        <v>12331</v>
      </c>
      <c r="C1446" s="162" t="n">
        <v>10.29</v>
      </c>
      <c r="D1446" s="162" t="n">
        <v>0.169535</v>
      </c>
      <c r="E1446" s="162" t="n"/>
    </row>
    <row r="1447">
      <c r="B1447" s="161" t="n">
        <v>12332</v>
      </c>
      <c r="C1447" s="162" t="n">
        <v>10.16</v>
      </c>
      <c r="D1447" s="162" t="n">
        <v>0.15494</v>
      </c>
      <c r="E1447" s="162" t="n"/>
    </row>
    <row r="1448">
      <c r="B1448" s="161" t="n">
        <v>12333</v>
      </c>
      <c r="C1448" s="162" t="n">
        <v>10.05</v>
      </c>
      <c r="D1448" s="162" t="n">
        <v>0.142349</v>
      </c>
      <c r="E1448" s="162" t="n"/>
    </row>
    <row r="1449">
      <c r="B1449" s="161" t="n">
        <v>12336</v>
      </c>
      <c r="C1449" s="162" t="n">
        <v>10.32</v>
      </c>
      <c r="D1449" s="162" t="n">
        <v>0.166998</v>
      </c>
      <c r="E1449" s="162" t="n"/>
    </row>
    <row r="1450">
      <c r="B1450" s="161" t="n">
        <v>12337</v>
      </c>
      <c r="C1450" s="162" t="n">
        <v>10.23</v>
      </c>
      <c r="D1450" s="162" t="n">
        <v>0.156385</v>
      </c>
      <c r="E1450" s="162" t="n"/>
    </row>
    <row r="1451">
      <c r="B1451" s="161" t="n">
        <v>12338</v>
      </c>
      <c r="C1451" s="162" t="n">
        <v>10.24</v>
      </c>
      <c r="D1451" s="162" t="n">
        <v>0.155581</v>
      </c>
      <c r="E1451" s="162" t="n"/>
    </row>
    <row r="1452">
      <c r="B1452" s="161" t="n">
        <v>12340</v>
      </c>
      <c r="C1452" s="162" t="n">
        <v>9.85</v>
      </c>
      <c r="D1452" s="162" t="n">
        <v>0.115155</v>
      </c>
      <c r="E1452" s="162" t="n"/>
    </row>
    <row r="1453">
      <c r="B1453" s="161" t="n">
        <v>12343</v>
      </c>
      <c r="C1453" s="162" t="n">
        <v>9.210000000000001</v>
      </c>
      <c r="D1453" s="162" t="n">
        <v>0.046715</v>
      </c>
      <c r="E1453" s="162" t="n"/>
    </row>
    <row r="1454">
      <c r="B1454" s="161" t="n">
        <v>12344</v>
      </c>
      <c r="C1454" s="162" t="n">
        <v>9.51</v>
      </c>
      <c r="D1454" s="162" t="n">
        <v>0.077325</v>
      </c>
      <c r="E1454" s="162" t="n"/>
    </row>
    <row r="1455">
      <c r="B1455" s="161" t="n">
        <v>12345</v>
      </c>
      <c r="C1455" s="162" t="n">
        <v>9.07</v>
      </c>
      <c r="D1455" s="162" t="n">
        <v>0.028676</v>
      </c>
      <c r="E1455" s="162" t="n"/>
    </row>
    <row r="1456">
      <c r="B1456" s="161" t="n">
        <v>12346</v>
      </c>
      <c r="C1456" s="162" t="n">
        <v>8.609999999999999</v>
      </c>
      <c r="D1456" s="162" t="n">
        <v>-0.024398</v>
      </c>
      <c r="E1456" s="162" t="n"/>
    </row>
    <row r="1457">
      <c r="B1457" s="161" t="n">
        <v>12347</v>
      </c>
      <c r="C1457" s="162" t="n">
        <v>8.859999999999999</v>
      </c>
      <c r="D1457" s="162" t="n">
        <v>0.002928</v>
      </c>
      <c r="E1457" s="162" t="n"/>
    </row>
    <row r="1458">
      <c r="B1458" s="161" t="n">
        <v>12350</v>
      </c>
      <c r="C1458" s="162" t="n">
        <v>9.02</v>
      </c>
      <c r="D1458" s="162" t="n">
        <v>0.019439</v>
      </c>
      <c r="E1458" s="162" t="n"/>
    </row>
    <row r="1459">
      <c r="B1459" s="161" t="n">
        <v>12351</v>
      </c>
      <c r="C1459" s="162" t="n">
        <v>9.380000000000001</v>
      </c>
      <c r="D1459" s="162" t="n">
        <v>0.05701</v>
      </c>
      <c r="E1459" s="162" t="n"/>
    </row>
    <row r="1460">
      <c r="B1460" s="161" t="n">
        <v>12352</v>
      </c>
      <c r="C1460" s="162" t="n">
        <v>9.630000000000001</v>
      </c>
      <c r="D1460" s="162" t="n">
        <v>0.081605</v>
      </c>
      <c r="E1460" s="162" t="n"/>
    </row>
    <row r="1461">
      <c r="B1461" s="161" t="n">
        <v>12353</v>
      </c>
      <c r="C1461" s="162" t="n">
        <v>9.44</v>
      </c>
      <c r="D1461" s="162" t="n">
        <v>0.060164</v>
      </c>
      <c r="E1461" s="162" t="n"/>
    </row>
    <row r="1462">
      <c r="B1462" s="161" t="n">
        <v>12354</v>
      </c>
      <c r="C1462" s="162" t="n">
        <v>9.539999999999999</v>
      </c>
      <c r="D1462" s="162" t="n">
        <v>0.069229</v>
      </c>
      <c r="E1462" s="162" t="n"/>
    </row>
    <row r="1463">
      <c r="B1463" s="161" t="n">
        <v>12357</v>
      </c>
      <c r="C1463" s="162" t="n">
        <v>9.039999999999999</v>
      </c>
      <c r="D1463" s="162" t="n">
        <v>0.014154</v>
      </c>
      <c r="E1463" s="162" t="n"/>
    </row>
    <row r="1464">
      <c r="B1464" s="161" t="n">
        <v>12358</v>
      </c>
      <c r="C1464" s="162" t="n">
        <v>8.960000000000001</v>
      </c>
      <c r="D1464" s="162" t="n">
        <v>0.00425</v>
      </c>
      <c r="E1464" s="162" t="n"/>
    </row>
    <row r="1465">
      <c r="B1465" s="161" t="n">
        <v>12359</v>
      </c>
      <c r="C1465" s="162" t="n">
        <v>9.119999999999999</v>
      </c>
      <c r="D1465" s="162" t="n">
        <v>0.020829</v>
      </c>
      <c r="E1465" s="162" t="n"/>
    </row>
    <row r="1466">
      <c r="B1466" s="161" t="n">
        <v>12360</v>
      </c>
      <c r="C1466" s="162" t="n">
        <v>9.220000000000001</v>
      </c>
      <c r="D1466" s="162" t="n">
        <v>0.030621</v>
      </c>
      <c r="E1466" s="162" t="n"/>
    </row>
    <row r="1467">
      <c r="B1467" s="161" t="n">
        <v>12361</v>
      </c>
      <c r="C1467" s="162" t="n">
        <v>9.539999999999999</v>
      </c>
      <c r="D1467" s="162" t="n">
        <v>0.063393</v>
      </c>
      <c r="E1467" s="162" t="n"/>
    </row>
    <row r="1468">
      <c r="B1468" s="161" t="n">
        <v>12364</v>
      </c>
      <c r="C1468" s="162" t="n">
        <v>9.449999999999999</v>
      </c>
      <c r="D1468" s="162" t="n">
        <v>0.052737</v>
      </c>
      <c r="E1468" s="162" t="n"/>
    </row>
    <row r="1469">
      <c r="B1469" s="161" t="n">
        <v>12366</v>
      </c>
      <c r="C1469" s="162" t="n">
        <v>9.800000000000001</v>
      </c>
      <c r="D1469" s="162" t="n">
        <v>0.08772199999999999</v>
      </c>
      <c r="E1469" s="162" t="n"/>
    </row>
    <row r="1470">
      <c r="B1470" s="161" t="n">
        <v>12367</v>
      </c>
      <c r="C1470" s="162" t="n">
        <v>9.869999999999999</v>
      </c>
      <c r="D1470" s="162" t="n">
        <v>0.09336999999999999</v>
      </c>
      <c r="E1470" s="162" t="n"/>
    </row>
    <row r="1471">
      <c r="B1471" s="161" t="n">
        <v>12368</v>
      </c>
      <c r="C1471" s="162" t="n">
        <v>9.720000000000001</v>
      </c>
      <c r="D1471" s="162" t="n">
        <v>0.076683</v>
      </c>
      <c r="E1471" s="162" t="n"/>
    </row>
    <row r="1472">
      <c r="B1472" s="161" t="n">
        <v>12371</v>
      </c>
      <c r="C1472" s="162" t="n">
        <v>9.81</v>
      </c>
      <c r="D1472" s="162" t="n">
        <v>0.084374</v>
      </c>
      <c r="E1472" s="162" t="n"/>
    </row>
    <row r="1473">
      <c r="B1473" s="161" t="n">
        <v>12372</v>
      </c>
      <c r="C1473" s="162" t="n">
        <v>9.69</v>
      </c>
      <c r="D1473" s="162" t="n">
        <v>0.07062</v>
      </c>
      <c r="E1473" s="162" t="n"/>
    </row>
    <row r="1474">
      <c r="B1474" s="161" t="n">
        <v>12373</v>
      </c>
      <c r="C1474" s="162" t="n">
        <v>9.58</v>
      </c>
      <c r="D1474" s="162" t="n">
        <v>0.057747</v>
      </c>
      <c r="E1474" s="162" t="n"/>
    </row>
    <row r="1475">
      <c r="B1475" s="161" t="n">
        <v>12374</v>
      </c>
      <c r="C1475" s="162" t="n">
        <v>10.03</v>
      </c>
      <c r="D1475" s="162" t="n">
        <v>0.101965</v>
      </c>
      <c r="E1475" s="162" t="n"/>
    </row>
    <row r="1476">
      <c r="B1476" s="161" t="n">
        <v>12375</v>
      </c>
      <c r="C1476" s="162" t="n">
        <v>9.92</v>
      </c>
      <c r="D1476" s="162" t="n">
        <v>0.08935999999999999</v>
      </c>
      <c r="E1476" s="162" t="n"/>
    </row>
    <row r="1477">
      <c r="B1477" s="161" t="n">
        <v>12378</v>
      </c>
      <c r="C1477" s="162" t="n">
        <v>10.23</v>
      </c>
      <c r="D1477" s="162" t="n">
        <v>0.11837</v>
      </c>
      <c r="E1477" s="162" t="n"/>
    </row>
    <row r="1478">
      <c r="B1478" s="161" t="n">
        <v>12379</v>
      </c>
      <c r="C1478" s="162" t="n">
        <v>10.1</v>
      </c>
      <c r="D1478" s="162" t="n">
        <v>0.103865</v>
      </c>
      <c r="E1478" s="162" t="n"/>
    </row>
    <row r="1479">
      <c r="B1479" s="161" t="n">
        <v>12380</v>
      </c>
      <c r="C1479" s="162" t="n">
        <v>10.05</v>
      </c>
      <c r="D1479" s="162" t="n">
        <v>0.097284</v>
      </c>
      <c r="E1479" s="162" t="n"/>
    </row>
    <row r="1480">
      <c r="B1480" s="161" t="n">
        <v>12381</v>
      </c>
      <c r="C1480" s="162" t="n">
        <v>9.869999999999999</v>
      </c>
      <c r="D1480" s="162" t="n">
        <v>0.077666</v>
      </c>
      <c r="E1480" s="162" t="n"/>
    </row>
    <row r="1481">
      <c r="B1481" s="161" t="n">
        <v>12382</v>
      </c>
      <c r="C1481" s="162" t="n">
        <v>10.01</v>
      </c>
      <c r="D1481" s="162" t="n">
        <v>0.090126</v>
      </c>
      <c r="E1481" s="162" t="n"/>
    </row>
    <row r="1482">
      <c r="B1482" s="161" t="n">
        <v>12385</v>
      </c>
      <c r="C1482" s="162" t="n">
        <v>9.69</v>
      </c>
      <c r="D1482" s="162" t="n">
        <v>0.056155</v>
      </c>
      <c r="E1482" s="162" t="n"/>
    </row>
    <row r="1483">
      <c r="B1483" s="161" t="n">
        <v>12386</v>
      </c>
      <c r="C1483" s="162" t="n">
        <v>9.699999999999999</v>
      </c>
      <c r="D1483" s="162" t="n">
        <v>0.055682</v>
      </c>
      <c r="E1483" s="162" t="n"/>
    </row>
    <row r="1484">
      <c r="B1484" s="161" t="n">
        <v>12387</v>
      </c>
      <c r="C1484" s="162" t="n">
        <v>9.880000000000001</v>
      </c>
      <c r="D1484" s="162" t="n">
        <v>0.07232</v>
      </c>
      <c r="E1484" s="162" t="n"/>
    </row>
    <row r="1485">
      <c r="B1485" s="161" t="n">
        <v>12389</v>
      </c>
      <c r="C1485" s="162" t="n">
        <v>9.91</v>
      </c>
      <c r="D1485" s="162" t="n">
        <v>0.07352599999999999</v>
      </c>
      <c r="E1485" s="162" t="n"/>
    </row>
    <row r="1486">
      <c r="B1486" s="161" t="n">
        <v>12392</v>
      </c>
      <c r="C1486" s="162" t="n">
        <v>9.9</v>
      </c>
      <c r="D1486" s="162" t="n">
        <v>0.070688</v>
      </c>
      <c r="E1486" s="162" t="n"/>
    </row>
    <row r="1487">
      <c r="B1487" s="161" t="n">
        <v>12393</v>
      </c>
      <c r="C1487" s="162" t="n">
        <v>10.2</v>
      </c>
      <c r="D1487" s="162" t="n">
        <v>0.098527</v>
      </c>
      <c r="E1487" s="162" t="n"/>
    </row>
    <row r="1488">
      <c r="B1488" s="161" t="n">
        <v>12394</v>
      </c>
      <c r="C1488" s="162" t="n">
        <v>10.13</v>
      </c>
      <c r="D1488" s="162" t="n">
        <v>0.0897</v>
      </c>
      <c r="E1488" s="162" t="n"/>
    </row>
    <row r="1489">
      <c r="B1489" s="161" t="n">
        <v>12395</v>
      </c>
      <c r="C1489" s="162" t="n">
        <v>10.2</v>
      </c>
      <c r="D1489" s="162" t="n">
        <v>0.094655</v>
      </c>
      <c r="E1489" s="162" t="n"/>
    </row>
    <row r="1490">
      <c r="B1490" s="161" t="n">
        <v>12396</v>
      </c>
      <c r="C1490" s="162" t="n">
        <v>10.1</v>
      </c>
      <c r="D1490" s="162" t="n">
        <v>0.083005</v>
      </c>
      <c r="E1490" s="162" t="n"/>
    </row>
    <row r="1491">
      <c r="B1491" s="161" t="n">
        <v>12399</v>
      </c>
      <c r="C1491" s="162" t="n">
        <v>10.31</v>
      </c>
      <c r="D1491" s="162" t="n">
        <v>0.101622</v>
      </c>
      <c r="E1491" s="162" t="n"/>
    </row>
    <row r="1492">
      <c r="B1492" s="161" t="n">
        <v>12400</v>
      </c>
      <c r="C1492" s="162" t="n">
        <v>10.29</v>
      </c>
      <c r="D1492" s="162" t="n">
        <v>0.097552</v>
      </c>
      <c r="E1492" s="162" t="n"/>
    </row>
    <row r="1493">
      <c r="B1493" s="161" t="n">
        <v>12401</v>
      </c>
      <c r="C1493" s="162" t="n">
        <v>10.19</v>
      </c>
      <c r="D1493" s="162" t="n">
        <v>0.08569400000000001</v>
      </c>
      <c r="E1493" s="162" t="n"/>
    </row>
    <row r="1494">
      <c r="B1494" s="161" t="n">
        <v>12402</v>
      </c>
      <c r="C1494" s="162" t="n">
        <v>10.23</v>
      </c>
      <c r="D1494" s="162" t="n">
        <v>0.087422</v>
      </c>
      <c r="E1494" s="162" t="n"/>
    </row>
    <row r="1495">
      <c r="B1495" s="161" t="n">
        <v>12403</v>
      </c>
      <c r="C1495" s="162" t="n">
        <v>10.07</v>
      </c>
      <c r="D1495" s="162" t="n">
        <v>0.06961199999999999</v>
      </c>
      <c r="E1495" s="162" t="n"/>
    </row>
    <row r="1496">
      <c r="B1496" s="161" t="n">
        <v>12406</v>
      </c>
      <c r="C1496" s="162" t="n">
        <v>9.77</v>
      </c>
      <c r="D1496" s="162" t="n">
        <v>0.037363</v>
      </c>
      <c r="E1496" s="162" t="n"/>
    </row>
    <row r="1497">
      <c r="B1497" s="161" t="n">
        <v>12407</v>
      </c>
      <c r="C1497" s="162" t="n">
        <v>9.75</v>
      </c>
      <c r="D1497" s="162" t="n">
        <v>0.033302</v>
      </c>
      <c r="E1497" s="162" t="n"/>
    </row>
    <row r="1498">
      <c r="B1498" s="161" t="n">
        <v>12408</v>
      </c>
      <c r="C1498" s="162" t="n">
        <v>9.57</v>
      </c>
      <c r="D1498" s="162" t="n">
        <v>0.012608</v>
      </c>
      <c r="E1498" s="162" t="n"/>
    </row>
    <row r="1499">
      <c r="B1499" s="161" t="n">
        <v>12409</v>
      </c>
      <c r="C1499" s="162" t="n">
        <v>9.550000000000001</v>
      </c>
      <c r="D1499" s="162" t="n">
        <v>0.008586</v>
      </c>
      <c r="E1499" s="162" t="n"/>
    </row>
    <row r="1500">
      <c r="B1500" s="161" t="n">
        <v>12410</v>
      </c>
      <c r="C1500" s="162" t="n">
        <v>9.859999999999999</v>
      </c>
      <c r="D1500" s="162" t="n">
        <v>0.038248</v>
      </c>
      <c r="E1500" s="162" t="n"/>
    </row>
    <row r="1501">
      <c r="B1501" s="161" t="n">
        <v>12414</v>
      </c>
      <c r="C1501" s="162" t="n">
        <v>9.58</v>
      </c>
      <c r="D1501" s="162" t="n">
        <v>0.007376</v>
      </c>
      <c r="E1501" s="162" t="n"/>
    </row>
    <row r="1502">
      <c r="B1502" s="161" t="n">
        <v>12415</v>
      </c>
      <c r="C1502" s="162" t="n">
        <v>9.710000000000001</v>
      </c>
      <c r="D1502" s="162" t="n">
        <v>0.018785</v>
      </c>
      <c r="E1502" s="162" t="n"/>
    </row>
    <row r="1503">
      <c r="B1503" s="161" t="n">
        <v>12416</v>
      </c>
      <c r="C1503" s="162" t="n">
        <v>9.99</v>
      </c>
      <c r="D1503" s="162" t="n">
        <v>0.044939</v>
      </c>
      <c r="E1503" s="162" t="n"/>
    </row>
    <row r="1504">
      <c r="B1504" s="161" t="n">
        <v>12417</v>
      </c>
      <c r="C1504" s="162" t="n">
        <v>9.970000000000001</v>
      </c>
      <c r="D1504" s="162" t="n">
        <v>0.040775</v>
      </c>
      <c r="E1504" s="162" t="n"/>
    </row>
    <row r="1505">
      <c r="B1505" s="161" t="n">
        <v>12421</v>
      </c>
      <c r="C1505" s="162" t="n">
        <v>10.11</v>
      </c>
      <c r="D1505" s="162" t="n">
        <v>0.052997</v>
      </c>
      <c r="E1505" s="162" t="n"/>
    </row>
    <row r="1506">
      <c r="B1506" s="161" t="n">
        <v>12422</v>
      </c>
      <c r="C1506" s="162" t="n">
        <v>9.970000000000001</v>
      </c>
      <c r="D1506" s="162" t="n">
        <v>0.037469</v>
      </c>
      <c r="E1506" s="162" t="n"/>
    </row>
    <row r="1507">
      <c r="B1507" s="161" t="n">
        <v>12423</v>
      </c>
      <c r="C1507" s="162" t="n">
        <v>9.94</v>
      </c>
      <c r="D1507" s="162" t="n">
        <v>0.032733</v>
      </c>
      <c r="E1507" s="162" t="n"/>
    </row>
    <row r="1508">
      <c r="B1508" s="161" t="n">
        <v>12424</v>
      </c>
      <c r="C1508" s="162" t="n">
        <v>9.81</v>
      </c>
      <c r="D1508" s="162" t="n">
        <v>0.017849</v>
      </c>
      <c r="E1508" s="162" t="n"/>
    </row>
    <row r="1509">
      <c r="B1509" s="161" t="n">
        <v>12427</v>
      </c>
      <c r="C1509" s="162" t="n">
        <v>9.76</v>
      </c>
      <c r="D1509" s="162" t="n">
        <v>0.010894</v>
      </c>
      <c r="E1509" s="162" t="n"/>
    </row>
    <row r="1510">
      <c r="B1510" s="161" t="n">
        <v>12428</v>
      </c>
      <c r="C1510" s="162" t="n">
        <v>9.869999999999999</v>
      </c>
      <c r="D1510" s="162" t="n">
        <v>0.020161</v>
      </c>
      <c r="E1510" s="162" t="n"/>
    </row>
    <row r="1511">
      <c r="B1511" s="161" t="n">
        <v>12429</v>
      </c>
      <c r="C1511" s="162" t="n">
        <v>10.14</v>
      </c>
      <c r="D1511" s="162" t="n">
        <v>0.045141</v>
      </c>
      <c r="E1511" s="162" t="n"/>
    </row>
    <row r="1512">
      <c r="B1512" s="161" t="n">
        <v>12430</v>
      </c>
      <c r="C1512" s="162" t="n">
        <v>10.19</v>
      </c>
      <c r="D1512" s="162" t="n">
        <v>0.048029</v>
      </c>
      <c r="E1512" s="162" t="n"/>
    </row>
    <row r="1513">
      <c r="B1513" s="161" t="n">
        <v>12431</v>
      </c>
      <c r="C1513" s="162" t="n">
        <v>10.07</v>
      </c>
      <c r="D1513" s="162" t="n">
        <v>0.034136</v>
      </c>
      <c r="E1513" s="162" t="n"/>
    </row>
    <row r="1514">
      <c r="B1514" s="161" t="n">
        <v>12434</v>
      </c>
      <c r="C1514" s="162" t="n">
        <v>10.64</v>
      </c>
      <c r="D1514" s="162" t="n">
        <v>0.086923</v>
      </c>
      <c r="E1514" s="162" t="n"/>
    </row>
    <row r="1515">
      <c r="B1515" s="161" t="n">
        <v>12435</v>
      </c>
      <c r="C1515" s="162" t="n">
        <v>10.69</v>
      </c>
      <c r="D1515" s="162" t="n">
        <v>0.089245</v>
      </c>
      <c r="E1515" s="162" t="n"/>
    </row>
    <row r="1516">
      <c r="B1516" s="161" t="n">
        <v>12436</v>
      </c>
      <c r="C1516" s="162" t="n">
        <v>10.66</v>
      </c>
      <c r="D1516" s="162" t="n">
        <v>0.08408</v>
      </c>
      <c r="E1516" s="162" t="n"/>
    </row>
    <row r="1517">
      <c r="B1517" s="161" t="n">
        <v>12437</v>
      </c>
      <c r="C1517" s="162" t="n">
        <v>10.63</v>
      </c>
      <c r="D1517" s="162" t="n">
        <v>0.07882599999999999</v>
      </c>
      <c r="E1517" s="162" t="n"/>
    </row>
    <row r="1518">
      <c r="B1518" s="161" t="n">
        <v>12438</v>
      </c>
      <c r="C1518" s="162" t="n">
        <v>10.93</v>
      </c>
      <c r="D1518" s="162" t="n">
        <v>0.104086</v>
      </c>
      <c r="E1518" s="162" t="n"/>
    </row>
    <row r="1519">
      <c r="B1519" s="161" t="n">
        <v>12441</v>
      </c>
      <c r="C1519" s="162" t="n">
        <v>10.91</v>
      </c>
      <c r="D1519" s="162" t="n">
        <v>0.099714</v>
      </c>
      <c r="E1519" s="162" t="n"/>
    </row>
    <row r="1520">
      <c r="B1520" s="161" t="n">
        <v>12442</v>
      </c>
      <c r="C1520" s="162" t="n">
        <v>11.05</v>
      </c>
      <c r="D1520" s="162" t="n">
        <v>0.109886</v>
      </c>
      <c r="E1520" s="162" t="n"/>
    </row>
    <row r="1521">
      <c r="B1521" s="161" t="n">
        <v>12443</v>
      </c>
      <c r="C1521" s="162" t="n">
        <v>11.12</v>
      </c>
      <c r="D1521" s="162" t="n">
        <v>0.113643</v>
      </c>
      <c r="E1521" s="162" t="n"/>
    </row>
    <row r="1522">
      <c r="B1522" s="161" t="n">
        <v>12444</v>
      </c>
      <c r="C1522" s="162" t="n">
        <v>11.12</v>
      </c>
      <c r="D1522" s="162" t="n">
        <v>0.111128</v>
      </c>
      <c r="E1522" s="162" t="n"/>
    </row>
    <row r="1523">
      <c r="B1523" s="161" t="n">
        <v>12445</v>
      </c>
      <c r="C1523" s="162" t="n">
        <v>11.02</v>
      </c>
      <c r="D1523" s="162" t="n">
        <v>0.099845</v>
      </c>
      <c r="E1523" s="162" t="n"/>
    </row>
    <row r="1524">
      <c r="B1524" s="161" t="n">
        <v>12448</v>
      </c>
      <c r="C1524" s="162" t="n">
        <v>11.19</v>
      </c>
      <c r="D1524" s="162" t="n">
        <v>0.11281</v>
      </c>
      <c r="E1524" s="162" t="n"/>
    </row>
    <row r="1525">
      <c r="B1525" s="161" t="n">
        <v>12449</v>
      </c>
      <c r="C1525" s="162" t="n">
        <v>11.33</v>
      </c>
      <c r="D1525" s="162" t="n">
        <v>0.122786</v>
      </c>
      <c r="E1525" s="162" t="n"/>
    </row>
    <row r="1526">
      <c r="B1526" s="161" t="n">
        <v>12450</v>
      </c>
      <c r="C1526" s="162" t="n">
        <v>11.17</v>
      </c>
      <c r="D1526" s="162" t="n">
        <v>0.106321</v>
      </c>
      <c r="E1526" s="162" t="n"/>
    </row>
    <row r="1527">
      <c r="B1527" s="161" t="n">
        <v>12451</v>
      </c>
      <c r="C1527" s="162" t="n">
        <v>11.46</v>
      </c>
      <c r="D1527" s="162" t="n">
        <v>0.129501</v>
      </c>
      <c r="E1527" s="162" t="n"/>
    </row>
    <row r="1528">
      <c r="B1528" s="161" t="n">
        <v>12452</v>
      </c>
      <c r="C1528" s="162" t="n">
        <v>11.45</v>
      </c>
      <c r="D1528" s="162" t="n">
        <v>0.126252</v>
      </c>
      <c r="E1528" s="162" t="n"/>
    </row>
    <row r="1529">
      <c r="B1529" s="161" t="n">
        <v>12455</v>
      </c>
      <c r="C1529" s="162" t="n">
        <v>11.81</v>
      </c>
      <c r="D1529" s="162" t="n">
        <v>0.154898</v>
      </c>
      <c r="E1529" s="162" t="n"/>
    </row>
    <row r="1530">
      <c r="B1530" s="161" t="n">
        <v>12456</v>
      </c>
      <c r="C1530" s="162" t="n">
        <v>11.82</v>
      </c>
      <c r="D1530" s="162" t="n">
        <v>0.153769</v>
      </c>
      <c r="E1530" s="162" t="n"/>
    </row>
    <row r="1531">
      <c r="B1531" s="161" t="n">
        <v>12457</v>
      </c>
      <c r="C1531" s="162" t="n">
        <v>11.45</v>
      </c>
      <c r="D1531" s="162" t="n">
        <v>0.119989</v>
      </c>
      <c r="E1531" s="162" t="n"/>
    </row>
    <row r="1532">
      <c r="B1532" s="161" t="n">
        <v>12458</v>
      </c>
      <c r="C1532" s="162" t="n">
        <v>11.5</v>
      </c>
      <c r="D1532" s="162" t="n">
        <v>0.12258</v>
      </c>
      <c r="E1532" s="162" t="n"/>
    </row>
    <row r="1533">
      <c r="B1533" s="161" t="n">
        <v>12459</v>
      </c>
      <c r="C1533" s="162" t="n">
        <v>11.18</v>
      </c>
      <c r="D1533" s="162" t="n">
        <v>0.09266099999999999</v>
      </c>
      <c r="E1533" s="162" t="n"/>
    </row>
    <row r="1534">
      <c r="B1534" s="161" t="n">
        <v>12463</v>
      </c>
      <c r="C1534" s="162" t="n">
        <v>11.22</v>
      </c>
      <c r="D1534" s="162" t="n">
        <v>0.094541</v>
      </c>
      <c r="E1534" s="162" t="n"/>
    </row>
    <row r="1535">
      <c r="B1535" s="161" t="n">
        <v>12464</v>
      </c>
      <c r="C1535" s="162" t="n">
        <v>11.29</v>
      </c>
      <c r="D1535" s="162" t="n">
        <v>0.09900299999999999</v>
      </c>
      <c r="E1535" s="162" t="n"/>
    </row>
    <row r="1536">
      <c r="B1536" s="161" t="n">
        <v>12465</v>
      </c>
      <c r="C1536" s="162" t="n">
        <v>11.51</v>
      </c>
      <c r="D1536" s="162" t="n">
        <v>0.116505</v>
      </c>
      <c r="E1536" s="162" t="n"/>
    </row>
    <row r="1537">
      <c r="B1537" s="161" t="n">
        <v>12466</v>
      </c>
      <c r="C1537" s="162" t="n">
        <v>11.54</v>
      </c>
      <c r="D1537" s="162" t="n">
        <v>0.117591</v>
      </c>
      <c r="E1537" s="162" t="n"/>
    </row>
    <row r="1538">
      <c r="B1538" s="161" t="n">
        <v>12469</v>
      </c>
      <c r="C1538" s="162" t="n">
        <v>11.36</v>
      </c>
      <c r="D1538" s="162" t="n">
        <v>0.100458</v>
      </c>
      <c r="E1538" s="162" t="n"/>
    </row>
    <row r="1539">
      <c r="B1539" s="161" t="n">
        <v>12470</v>
      </c>
      <c r="C1539" s="162" t="n">
        <v>11.4</v>
      </c>
      <c r="D1539" s="162" t="n">
        <v>0.102519</v>
      </c>
      <c r="E1539" s="162" t="n"/>
    </row>
    <row r="1540">
      <c r="B1540" s="161" t="n">
        <v>12471</v>
      </c>
      <c r="C1540" s="162" t="n">
        <v>11.43</v>
      </c>
      <c r="D1540" s="162" t="n">
        <v>0.103797</v>
      </c>
      <c r="E1540" s="162" t="n"/>
    </row>
    <row r="1541">
      <c r="B1541" s="161" t="n">
        <v>12473</v>
      </c>
      <c r="C1541" s="162" t="n">
        <v>11.13</v>
      </c>
      <c r="D1541" s="162" t="n">
        <v>0.07604</v>
      </c>
      <c r="E1541" s="162" t="n"/>
    </row>
    <row r="1542">
      <c r="B1542" s="161" t="n">
        <v>12476</v>
      </c>
      <c r="C1542" s="162" t="n">
        <v>10.69</v>
      </c>
      <c r="D1542" s="162" t="n">
        <v>0.034566</v>
      </c>
      <c r="E1542" s="162" t="n"/>
    </row>
    <row r="1543">
      <c r="B1543" s="161" t="n">
        <v>12477</v>
      </c>
      <c r="C1543" s="162" t="n">
        <v>10.81</v>
      </c>
      <c r="D1543" s="162" t="n">
        <v>0.044563</v>
      </c>
      <c r="E1543" s="162" t="n"/>
    </row>
    <row r="1544">
      <c r="B1544" s="161" t="n">
        <v>12478</v>
      </c>
      <c r="C1544" s="162" t="n">
        <v>10.76</v>
      </c>
      <c r="D1544" s="162" t="n">
        <v>0.038989</v>
      </c>
      <c r="E1544" s="162" t="n"/>
    </row>
    <row r="1545">
      <c r="B1545" s="161" t="n">
        <v>12479</v>
      </c>
      <c r="C1545" s="162" t="n">
        <v>10.72</v>
      </c>
      <c r="D1545" s="162" t="n">
        <v>0.034468</v>
      </c>
      <c r="E1545" s="162" t="n"/>
    </row>
    <row r="1546">
      <c r="B1546" s="161" t="n">
        <v>12480</v>
      </c>
      <c r="C1546" s="162" t="n">
        <v>11.07</v>
      </c>
      <c r="D1546" s="162" t="n">
        <v>0.065611</v>
      </c>
      <c r="E1546" s="162" t="n"/>
    </row>
    <row r="1547">
      <c r="B1547" s="161" t="n">
        <v>12483</v>
      </c>
      <c r="C1547" s="162" t="n">
        <v>11.01</v>
      </c>
      <c r="D1547" s="162" t="n">
        <v>0.059053</v>
      </c>
      <c r="E1547" s="162" t="n"/>
    </row>
    <row r="1548">
      <c r="B1548" s="161" t="n">
        <v>12484</v>
      </c>
      <c r="C1548" s="162" t="n">
        <v>10.88</v>
      </c>
      <c r="D1548" s="162" t="n">
        <v>0.046198</v>
      </c>
      <c r="E1548" s="162" t="n"/>
    </row>
    <row r="1549">
      <c r="B1549" s="161" t="n">
        <v>12485</v>
      </c>
      <c r="C1549" s="162" t="n">
        <v>10.6</v>
      </c>
      <c r="D1549" s="162" t="n">
        <v>0.019327</v>
      </c>
      <c r="E1549" s="162" t="n"/>
    </row>
    <row r="1550">
      <c r="B1550" s="161" t="n">
        <v>12486</v>
      </c>
      <c r="C1550" s="162" t="n">
        <v>10.8</v>
      </c>
      <c r="D1550" s="162" t="n">
        <v>0.037101</v>
      </c>
      <c r="E1550" s="162" t="n"/>
    </row>
    <row r="1551">
      <c r="B1551" s="161" t="n">
        <v>12487</v>
      </c>
      <c r="C1551" s="162" t="n">
        <v>10.73</v>
      </c>
      <c r="D1551" s="162" t="n">
        <v>0.029681</v>
      </c>
      <c r="E1551" s="162" t="n"/>
    </row>
    <row r="1552">
      <c r="B1552" s="161" t="n">
        <v>12490</v>
      </c>
      <c r="C1552" s="162" t="n">
        <v>10.96</v>
      </c>
      <c r="D1552" s="162" t="n">
        <v>0.049777</v>
      </c>
      <c r="E1552" s="162" t="n"/>
    </row>
    <row r="1553">
      <c r="B1553" s="161" t="n">
        <v>12491</v>
      </c>
      <c r="C1553" s="162" t="n">
        <v>10.96</v>
      </c>
      <c r="D1553" s="162" t="n">
        <v>0.048818</v>
      </c>
      <c r="E1553" s="162" t="n"/>
    </row>
    <row r="1554">
      <c r="B1554" s="161" t="n">
        <v>12492</v>
      </c>
      <c r="C1554" s="162" t="n">
        <v>10.97</v>
      </c>
      <c r="D1554" s="162" t="n">
        <v>0.048859</v>
      </c>
      <c r="E1554" s="162" t="n"/>
    </row>
    <row r="1555">
      <c r="B1555" s="161" t="n">
        <v>12493</v>
      </c>
      <c r="C1555" s="162" t="n">
        <v>10.79</v>
      </c>
      <c r="D1555" s="162" t="n">
        <v>0.031496</v>
      </c>
      <c r="E1555" s="162" t="n"/>
    </row>
    <row r="1556">
      <c r="B1556" s="161" t="n">
        <v>12494</v>
      </c>
      <c r="C1556" s="162" t="n">
        <v>10.82</v>
      </c>
      <c r="D1556" s="162" t="n">
        <v>0.033565</v>
      </c>
      <c r="E1556" s="162" t="n"/>
    </row>
    <row r="1557">
      <c r="B1557" s="161" t="n">
        <v>12497</v>
      </c>
      <c r="C1557" s="162" t="n">
        <v>10.45</v>
      </c>
      <c r="D1557" s="162" t="n">
        <v>-0.001549</v>
      </c>
      <c r="E1557" s="162" t="n"/>
    </row>
    <row r="1558">
      <c r="B1558" s="161" t="n">
        <v>12498</v>
      </c>
      <c r="C1558" s="162" t="n">
        <v>10.66</v>
      </c>
      <c r="D1558" s="162" t="n">
        <v>0.01786</v>
      </c>
      <c r="E1558" s="162" t="n"/>
    </row>
    <row r="1559">
      <c r="B1559" s="161" t="n">
        <v>12499</v>
      </c>
      <c r="C1559" s="162" t="n">
        <v>10.45</v>
      </c>
      <c r="D1559" s="162" t="n">
        <v>-0.002375</v>
      </c>
      <c r="E1559" s="162" t="n"/>
    </row>
    <row r="1560">
      <c r="B1560" s="161" t="n">
        <v>12500</v>
      </c>
      <c r="C1560" s="162" t="n">
        <v>10.64</v>
      </c>
      <c r="D1560" s="162" t="n">
        <v>0.0154</v>
      </c>
      <c r="E1560" s="162" t="n"/>
    </row>
    <row r="1561">
      <c r="B1561" s="161" t="n">
        <v>12501</v>
      </c>
      <c r="C1561" s="162" t="n">
        <v>10.53</v>
      </c>
      <c r="D1561" s="162" t="n">
        <v>0.004788</v>
      </c>
      <c r="E1561" s="162" t="n"/>
    </row>
    <row r="1562">
      <c r="B1562" s="161" t="n">
        <v>12504</v>
      </c>
      <c r="C1562" s="162" t="n">
        <v>10.71</v>
      </c>
      <c r="D1562" s="162" t="n">
        <v>0.021418</v>
      </c>
      <c r="E1562" s="162" t="n"/>
    </row>
    <row r="1563">
      <c r="B1563" s="161" t="n">
        <v>12505</v>
      </c>
      <c r="C1563" s="162" t="n">
        <v>10.42</v>
      </c>
      <c r="D1563" s="162" t="n">
        <v>-0.006128</v>
      </c>
      <c r="E1563" s="162" t="n"/>
    </row>
    <row r="1564">
      <c r="B1564" s="161" t="n">
        <v>12506</v>
      </c>
      <c r="C1564" s="162" t="n">
        <v>10.45</v>
      </c>
      <c r="D1564" s="162" t="n">
        <v>-0.00332</v>
      </c>
      <c r="E1564" s="162" t="n"/>
    </row>
    <row r="1565">
      <c r="B1565" s="161" t="n">
        <v>12507</v>
      </c>
      <c r="C1565" s="162" t="n">
        <v>10.62</v>
      </c>
      <c r="D1565" s="162" t="n">
        <v>0.012717</v>
      </c>
      <c r="E1565" s="162" t="n"/>
    </row>
    <row r="1566">
      <c r="B1566" s="161" t="n">
        <v>12511</v>
      </c>
      <c r="C1566" s="162" t="n">
        <v>10.76</v>
      </c>
      <c r="D1566" s="162" t="n">
        <v>0.025876</v>
      </c>
      <c r="E1566" s="162" t="n"/>
    </row>
    <row r="1567">
      <c r="B1567" s="161" t="n">
        <v>12512</v>
      </c>
      <c r="C1567" s="162" t="n">
        <v>10.84</v>
      </c>
      <c r="D1567" s="162" t="n">
        <v>0.033154</v>
      </c>
      <c r="E1567" s="162" t="n"/>
    </row>
    <row r="1568">
      <c r="B1568" s="161" t="n">
        <v>12513</v>
      </c>
      <c r="C1568" s="162" t="n">
        <v>10.87</v>
      </c>
      <c r="D1568" s="162" t="n">
        <v>0.035727</v>
      </c>
      <c r="E1568" s="162" t="n"/>
    </row>
    <row r="1569">
      <c r="B1569" s="161" t="n">
        <v>12514</v>
      </c>
      <c r="C1569" s="162" t="n">
        <v>10.9</v>
      </c>
      <c r="D1569" s="162" t="n">
        <v>0.037931</v>
      </c>
      <c r="E1569" s="162" t="n"/>
    </row>
    <row r="1570">
      <c r="B1570" s="161" t="n">
        <v>12515</v>
      </c>
      <c r="C1570" s="162" t="n">
        <v>10.95</v>
      </c>
      <c r="D1570" s="162" t="n">
        <v>0.041964</v>
      </c>
      <c r="E1570" s="162" t="n"/>
    </row>
    <row r="1571">
      <c r="B1571" s="161" t="n">
        <v>12518</v>
      </c>
      <c r="C1571" s="162" t="n">
        <v>10.87</v>
      </c>
      <c r="D1571" s="162" t="n">
        <v>0.034541</v>
      </c>
      <c r="E1571" s="162" t="n"/>
    </row>
    <row r="1572">
      <c r="B1572" s="161" t="n">
        <v>12519</v>
      </c>
      <c r="C1572" s="162" t="n">
        <v>11.03</v>
      </c>
      <c r="D1572" s="162" t="n">
        <v>0.04891</v>
      </c>
      <c r="E1572" s="162" t="n"/>
    </row>
    <row r="1573">
      <c r="B1573" s="161" t="n">
        <v>12520</v>
      </c>
      <c r="C1573" s="162" t="n">
        <v>11.02</v>
      </c>
      <c r="D1573" s="162" t="n">
        <v>0.047794</v>
      </c>
      <c r="E1573" s="162" t="n"/>
    </row>
    <row r="1574">
      <c r="B1574" s="161" t="n">
        <v>12521</v>
      </c>
      <c r="C1574" s="162" t="n">
        <v>10.99</v>
      </c>
      <c r="D1574" s="162" t="n">
        <v>0.044701</v>
      </c>
      <c r="E1574" s="162" t="n"/>
    </row>
    <row r="1575">
      <c r="B1575" s="161" t="n">
        <v>12522</v>
      </c>
      <c r="C1575" s="162" t="n">
        <v>10.95</v>
      </c>
      <c r="D1575" s="162" t="n">
        <v>0.04087</v>
      </c>
      <c r="E1575" s="162" t="n"/>
    </row>
    <row r="1576">
      <c r="B1576" s="161" t="n">
        <v>12525</v>
      </c>
      <c r="C1576" s="162" t="n">
        <v>10.78</v>
      </c>
      <c r="D1576" s="162" t="n">
        <v>0.025265</v>
      </c>
      <c r="E1576" s="162" t="n"/>
    </row>
    <row r="1577">
      <c r="B1577" s="161" t="n">
        <v>12526</v>
      </c>
      <c r="C1577" s="162" t="n">
        <v>10.89</v>
      </c>
      <c r="D1577" s="162" t="n">
        <v>0.035461</v>
      </c>
      <c r="E1577" s="162" t="n"/>
    </row>
    <row r="1578">
      <c r="B1578" s="161" t="n">
        <v>12527</v>
      </c>
      <c r="C1578" s="162" t="n">
        <v>11.03</v>
      </c>
      <c r="D1578" s="162" t="n">
        <v>0.048144</v>
      </c>
      <c r="E1578" s="162" t="n"/>
    </row>
    <row r="1579">
      <c r="B1579" s="161" t="n">
        <v>12528</v>
      </c>
      <c r="C1579" s="162" t="n">
        <v>11.05</v>
      </c>
      <c r="D1579" s="162" t="n">
        <v>0.049808</v>
      </c>
      <c r="E1579" s="162" t="n"/>
    </row>
    <row r="1580">
      <c r="B1580" s="161" t="n">
        <v>12529</v>
      </c>
      <c r="C1580" s="162" t="n">
        <v>11.16</v>
      </c>
      <c r="D1580" s="162" t="n">
        <v>0.059595</v>
      </c>
      <c r="E1580" s="162" t="n"/>
    </row>
    <row r="1581">
      <c r="B1581" s="161" t="n">
        <v>12532</v>
      </c>
      <c r="C1581" s="162" t="n">
        <v>11.09</v>
      </c>
      <c r="D1581" s="162" t="n">
        <v>0.053555</v>
      </c>
      <c r="E1581" s="162" t="n"/>
    </row>
    <row r="1582">
      <c r="B1582" s="161" t="n">
        <v>12533</v>
      </c>
      <c r="C1582" s="162" t="n">
        <v>11</v>
      </c>
      <c r="D1582" s="162" t="n">
        <v>0.045668</v>
      </c>
      <c r="E1582" s="162" t="n"/>
    </row>
    <row r="1583">
      <c r="B1583" s="161" t="n">
        <v>12534</v>
      </c>
      <c r="C1583" s="162" t="n">
        <v>10.94</v>
      </c>
      <c r="D1583" s="162" t="n">
        <v>0.040632</v>
      </c>
      <c r="E1583" s="162" t="n"/>
    </row>
    <row r="1584">
      <c r="B1584" s="161" t="n">
        <v>12535</v>
      </c>
      <c r="C1584" s="162" t="n">
        <v>10.79</v>
      </c>
      <c r="D1584" s="162" t="n">
        <v>0.027383</v>
      </c>
      <c r="E1584" s="162" t="n"/>
    </row>
    <row r="1585">
      <c r="B1585" s="161" t="n">
        <v>12536</v>
      </c>
      <c r="C1585" s="162" t="n">
        <v>10.8</v>
      </c>
      <c r="D1585" s="162" t="n">
        <v>0.028814</v>
      </c>
      <c r="E1585" s="162" t="n"/>
    </row>
    <row r="1586">
      <c r="B1586" s="161" t="n">
        <v>12539</v>
      </c>
      <c r="C1586" s="162" t="n">
        <v>10.46</v>
      </c>
      <c r="D1586" s="162" t="n">
        <v>-0.002578</v>
      </c>
      <c r="E1586" s="162" t="n"/>
    </row>
    <row r="1587">
      <c r="B1587" s="161" t="n">
        <v>12540</v>
      </c>
      <c r="C1587" s="162" t="n">
        <v>10.46</v>
      </c>
      <c r="D1587" s="162" t="n">
        <v>-0.001905</v>
      </c>
      <c r="E1587" s="162" t="n"/>
    </row>
    <row r="1588">
      <c r="B1588" s="161" t="n">
        <v>12541</v>
      </c>
      <c r="C1588" s="162" t="n">
        <v>10.25</v>
      </c>
      <c r="D1588" s="162" t="n">
        <v>-0.021351</v>
      </c>
      <c r="E1588" s="162" t="n"/>
    </row>
    <row r="1589">
      <c r="B1589" s="161" t="n">
        <v>12542</v>
      </c>
      <c r="C1589" s="162" t="n">
        <v>10.29</v>
      </c>
      <c r="D1589" s="162" t="n">
        <v>-0.016711</v>
      </c>
      <c r="E1589" s="162" t="n"/>
    </row>
    <row r="1590">
      <c r="B1590" s="161" t="n">
        <v>12543</v>
      </c>
      <c r="C1590" s="162" t="n">
        <v>10.32</v>
      </c>
      <c r="D1590" s="162" t="n">
        <v>-0.012992</v>
      </c>
      <c r="E1590" s="162" t="n"/>
    </row>
    <row r="1591">
      <c r="B1591" s="161" t="n">
        <v>12546</v>
      </c>
      <c r="C1591" s="162" t="n">
        <v>9.81</v>
      </c>
      <c r="D1591" s="162" t="n">
        <v>-0.06253</v>
      </c>
      <c r="E1591" s="162" t="n"/>
    </row>
    <row r="1592">
      <c r="B1592" s="161" t="n">
        <v>12547</v>
      </c>
      <c r="C1592" s="162" t="n">
        <v>10.05</v>
      </c>
      <c r="D1592" s="162" t="n">
        <v>-0.037617</v>
      </c>
      <c r="E1592" s="162" t="n"/>
    </row>
    <row r="1593">
      <c r="B1593" s="161" t="n">
        <v>12548</v>
      </c>
      <c r="C1593" s="162" t="n">
        <v>9.880000000000001</v>
      </c>
      <c r="D1593" s="162" t="n">
        <v>-0.054346</v>
      </c>
      <c r="E1593" s="162" t="n"/>
    </row>
    <row r="1594">
      <c r="B1594" s="161" t="n">
        <v>12549</v>
      </c>
      <c r="C1594" s="162" t="n">
        <v>9.65</v>
      </c>
      <c r="D1594" s="162" t="n">
        <v>-0.077901</v>
      </c>
      <c r="E1594" s="162" t="n"/>
    </row>
    <row r="1595">
      <c r="B1595" s="161" t="n">
        <v>12550</v>
      </c>
      <c r="C1595" s="162" t="n">
        <v>9.550000000000001</v>
      </c>
      <c r="D1595" s="162" t="n">
        <v>-0.087862</v>
      </c>
      <c r="E1595" s="162" t="n"/>
    </row>
    <row r="1596">
      <c r="B1596" s="161" t="n">
        <v>12553</v>
      </c>
      <c r="C1596" s="162" t="n">
        <v>9.449999999999999</v>
      </c>
      <c r="D1596" s="162" t="n">
        <v>-0.097971</v>
      </c>
      <c r="E1596" s="162" t="n"/>
    </row>
    <row r="1597">
      <c r="B1597" s="161" t="n">
        <v>12554</v>
      </c>
      <c r="C1597" s="162" t="n">
        <v>9.630000000000001</v>
      </c>
      <c r="D1597" s="162" t="n">
        <v>-0.078642</v>
      </c>
      <c r="E1597" s="162" t="n"/>
    </row>
    <row r="1598">
      <c r="B1598" s="161" t="n">
        <v>12555</v>
      </c>
      <c r="C1598" s="162" t="n">
        <v>9.56</v>
      </c>
      <c r="D1598" s="162" t="n">
        <v>-0.0854</v>
      </c>
      <c r="E1598" s="162" t="n"/>
    </row>
    <row r="1599">
      <c r="B1599" s="161" t="n">
        <v>12556</v>
      </c>
      <c r="C1599" s="162" t="n">
        <v>9.59</v>
      </c>
      <c r="D1599" s="162" t="n">
        <v>-0.08186300000000001</v>
      </c>
      <c r="E1599" s="162" t="n"/>
    </row>
    <row r="1600">
      <c r="B1600" s="161" t="n">
        <v>12557</v>
      </c>
      <c r="C1600" s="162" t="n">
        <v>9.85</v>
      </c>
      <c r="D1600" s="162" t="n">
        <v>-0.055065</v>
      </c>
      <c r="E1600" s="162" t="n"/>
    </row>
    <row r="1601">
      <c r="B1601" s="161" t="n">
        <v>12560</v>
      </c>
      <c r="C1601" s="162" t="n">
        <v>9.869999999999999</v>
      </c>
      <c r="D1601" s="162" t="n">
        <v>-0.052854</v>
      </c>
      <c r="E1601" s="162" t="n"/>
    </row>
    <row r="1602">
      <c r="B1602" s="161" t="n">
        <v>12561</v>
      </c>
      <c r="C1602" s="162" t="n">
        <v>9.65</v>
      </c>
      <c r="D1602" s="162" t="n">
        <v>-0.074992</v>
      </c>
      <c r="E1602" s="162" t="n"/>
    </row>
    <row r="1603">
      <c r="B1603" s="161" t="n">
        <v>12562</v>
      </c>
      <c r="C1603" s="162" t="n">
        <v>9.56</v>
      </c>
      <c r="D1603" s="162" t="n">
        <v>-0.083978</v>
      </c>
      <c r="E1603" s="162" t="n"/>
    </row>
    <row r="1604">
      <c r="B1604" s="161" t="n">
        <v>12563</v>
      </c>
      <c r="C1604" s="162" t="n">
        <v>9.59</v>
      </c>
      <c r="D1604" s="162" t="n">
        <v>-0.080585</v>
      </c>
      <c r="E1604" s="162" t="n"/>
    </row>
    <row r="1605">
      <c r="B1605" s="161" t="n">
        <v>12564</v>
      </c>
      <c r="C1605" s="162" t="n">
        <v>9.699999999999999</v>
      </c>
      <c r="D1605" s="162" t="n">
        <v>-0.069011</v>
      </c>
      <c r="E1605" s="162" t="n"/>
    </row>
    <row r="1606">
      <c r="B1606" s="161" t="n">
        <v>12567</v>
      </c>
      <c r="C1606" s="162" t="n">
        <v>9.83</v>
      </c>
      <c r="D1606" s="162" t="n">
        <v>-0.055429</v>
      </c>
      <c r="E1606" s="162" t="n"/>
    </row>
    <row r="1607">
      <c r="B1607" s="161" t="n">
        <v>12568</v>
      </c>
      <c r="C1607" s="162" t="n">
        <v>9.789999999999999</v>
      </c>
      <c r="D1607" s="162" t="n">
        <v>-0.059015</v>
      </c>
      <c r="E1607" s="162" t="n"/>
    </row>
    <row r="1608">
      <c r="B1608" s="161" t="n">
        <v>12570</v>
      </c>
      <c r="C1608" s="162" t="n">
        <v>9.609999999999999</v>
      </c>
      <c r="D1608" s="162" t="n">
        <v>-0.077081</v>
      </c>
      <c r="E1608" s="162" t="n"/>
    </row>
    <row r="1609">
      <c r="B1609" s="161" t="n">
        <v>12571</v>
      </c>
      <c r="C1609" s="162" t="n">
        <v>9.380000000000001</v>
      </c>
      <c r="D1609" s="162" t="n">
        <v>-0.100723</v>
      </c>
      <c r="E1609" s="162" t="n"/>
    </row>
    <row r="1610">
      <c r="B1610" s="161" t="n">
        <v>12574</v>
      </c>
      <c r="C1610" s="162" t="n">
        <v>9.49</v>
      </c>
      <c r="D1610" s="162" t="n">
        <v>-0.08859599999999999</v>
      </c>
      <c r="E1610" s="162" t="n"/>
    </row>
    <row r="1611">
      <c r="B1611" s="161" t="n">
        <v>12575</v>
      </c>
      <c r="C1611" s="162" t="n">
        <v>9.720000000000001</v>
      </c>
      <c r="D1611" s="162" t="n">
        <v>-0.06428300000000001</v>
      </c>
      <c r="E1611" s="162" t="n"/>
    </row>
    <row r="1612">
      <c r="B1612" s="161" t="n">
        <v>12576</v>
      </c>
      <c r="C1612" s="162" t="n">
        <v>9.74</v>
      </c>
      <c r="D1612" s="162" t="n">
        <v>-0.062005</v>
      </c>
      <c r="E1612" s="162" t="n"/>
    </row>
    <row r="1613">
      <c r="B1613" s="161" t="n">
        <v>12577</v>
      </c>
      <c r="C1613" s="162" t="n">
        <v>9.710000000000001</v>
      </c>
      <c r="D1613" s="162" t="n">
        <v>-0.064584</v>
      </c>
      <c r="E1613" s="162" t="n"/>
    </row>
    <row r="1614">
      <c r="B1614" s="161" t="n">
        <v>12578</v>
      </c>
      <c r="C1614" s="162" t="n">
        <v>10.17</v>
      </c>
      <c r="D1614" s="162" t="n">
        <v>-0.0181</v>
      </c>
      <c r="E1614" s="162" t="n"/>
    </row>
    <row r="1615">
      <c r="B1615" s="161" t="n">
        <v>12581</v>
      </c>
      <c r="C1615" s="162" t="n">
        <v>10.09</v>
      </c>
      <c r="D1615" s="162" t="n">
        <v>-0.025678</v>
      </c>
      <c r="E1615" s="162" t="n"/>
    </row>
    <row r="1616">
      <c r="B1616" s="161" t="n">
        <v>12582</v>
      </c>
      <c r="C1616" s="162" t="n">
        <v>10.2</v>
      </c>
      <c r="D1616" s="162" t="n">
        <v>-0.014488</v>
      </c>
      <c r="E1616" s="162" t="n"/>
    </row>
    <row r="1617">
      <c r="B1617" s="161" t="n">
        <v>12583</v>
      </c>
      <c r="C1617" s="162" t="n">
        <v>10.2</v>
      </c>
      <c r="D1617" s="162" t="n">
        <v>-0.014207</v>
      </c>
      <c r="E1617" s="162" t="n"/>
    </row>
    <row r="1618">
      <c r="B1618" s="161" t="n">
        <v>12584</v>
      </c>
      <c r="C1618" s="162" t="n">
        <v>10.05</v>
      </c>
      <c r="D1618" s="162" t="n">
        <v>-0.028621</v>
      </c>
      <c r="E1618" s="162" t="n"/>
    </row>
    <row r="1619">
      <c r="B1619" s="161" t="n">
        <v>12585</v>
      </c>
      <c r="C1619" s="162" t="n">
        <v>10.23</v>
      </c>
      <c r="D1619" s="162" t="n">
        <v>-0.010362</v>
      </c>
      <c r="E1619" s="162" t="n"/>
    </row>
    <row r="1620">
      <c r="B1620" s="161" t="n">
        <v>12588</v>
      </c>
      <c r="C1620" s="162" t="n">
        <v>10.37</v>
      </c>
      <c r="D1620" s="162" t="n">
        <v>0.003661</v>
      </c>
      <c r="E1620" s="162" t="n"/>
    </row>
    <row r="1621">
      <c r="B1621" s="161" t="n">
        <v>12589</v>
      </c>
      <c r="C1621" s="162" t="n">
        <v>10.19</v>
      </c>
      <c r="D1621" s="162" t="n">
        <v>-0.01336</v>
      </c>
      <c r="E1621" s="162" t="n"/>
    </row>
    <row r="1622">
      <c r="B1622" s="161" t="n">
        <v>12590</v>
      </c>
      <c r="C1622" s="162" t="n">
        <v>10.08</v>
      </c>
      <c r="D1622" s="162" t="n">
        <v>-0.023719</v>
      </c>
      <c r="E1622" s="162" t="n"/>
    </row>
    <row r="1623">
      <c r="B1623" s="161" t="n">
        <v>12591</v>
      </c>
      <c r="C1623" s="162" t="n">
        <v>9.98</v>
      </c>
      <c r="D1623" s="162" t="n">
        <v>-0.033152</v>
      </c>
      <c r="E1623" s="162" t="n"/>
    </row>
    <row r="1624">
      <c r="B1624" s="161" t="n">
        <v>12592</v>
      </c>
      <c r="C1624" s="162" t="n">
        <v>9.76</v>
      </c>
      <c r="D1624" s="162" t="n">
        <v>-0.05473</v>
      </c>
      <c r="E1624" s="162" t="n"/>
    </row>
    <row r="1625">
      <c r="B1625" s="161" t="n">
        <v>12595</v>
      </c>
      <c r="C1625" s="162" t="n">
        <v>9.73</v>
      </c>
      <c r="D1625" s="162" t="n">
        <v>-0.05727</v>
      </c>
      <c r="E1625" s="162" t="n"/>
    </row>
    <row r="1626">
      <c r="B1626" s="161" t="n">
        <v>12596</v>
      </c>
      <c r="C1626" s="162" t="n">
        <v>9.960000000000001</v>
      </c>
      <c r="D1626" s="162" t="n">
        <v>-0.033475</v>
      </c>
      <c r="E1626" s="162" t="n"/>
    </row>
    <row r="1627">
      <c r="B1627" s="161" t="n">
        <v>12597</v>
      </c>
      <c r="C1627" s="162" t="n">
        <v>9.93</v>
      </c>
      <c r="D1627" s="162" t="n">
        <v>-0.036117</v>
      </c>
      <c r="E1627" s="162" t="n"/>
    </row>
    <row r="1628">
      <c r="B1628" s="161" t="n">
        <v>12598</v>
      </c>
      <c r="C1628" s="162" t="n">
        <v>9.98</v>
      </c>
      <c r="D1628" s="162" t="n">
        <v>-0.030764</v>
      </c>
      <c r="E1628" s="162" t="n"/>
    </row>
    <row r="1629">
      <c r="B1629" s="161" t="n">
        <v>12599</v>
      </c>
      <c r="C1629" s="162" t="n">
        <v>9.81</v>
      </c>
      <c r="D1629" s="162" t="n">
        <v>-0.047304</v>
      </c>
      <c r="E1629" s="162" t="n"/>
    </row>
    <row r="1630">
      <c r="B1630" s="161" t="n">
        <v>12602</v>
      </c>
      <c r="C1630" s="162" t="n">
        <v>9.69</v>
      </c>
      <c r="D1630" s="162" t="n">
        <v>-0.058945</v>
      </c>
      <c r="E1630" s="162" t="n"/>
    </row>
    <row r="1631">
      <c r="B1631" s="161" t="n">
        <v>12603</v>
      </c>
      <c r="C1631" s="162" t="n">
        <v>9.66</v>
      </c>
      <c r="D1631" s="162" t="n">
        <v>-0.06134</v>
      </c>
      <c r="E1631" s="162" t="n"/>
    </row>
    <row r="1632">
      <c r="B1632" s="161" t="n">
        <v>12605</v>
      </c>
      <c r="C1632" s="162" t="n">
        <v>9.82</v>
      </c>
      <c r="D1632" s="162" t="n">
        <v>-0.044275</v>
      </c>
      <c r="E1632" s="162" t="n"/>
    </row>
    <row r="1633">
      <c r="B1633" s="161" t="n">
        <v>12606</v>
      </c>
      <c r="C1633" s="162" t="n">
        <v>9.91</v>
      </c>
      <c r="D1633" s="162" t="n">
        <v>-0.034708</v>
      </c>
      <c r="E1633" s="162" t="n"/>
    </row>
    <row r="1634">
      <c r="B1634" s="161" t="n">
        <v>12609</v>
      </c>
      <c r="C1634" s="162" t="n">
        <v>9.880000000000001</v>
      </c>
      <c r="D1634" s="162" t="n">
        <v>-0.037194</v>
      </c>
      <c r="E1634" s="162" t="n"/>
    </row>
    <row r="1635">
      <c r="B1635" s="161" t="n">
        <v>12610</v>
      </c>
      <c r="C1635" s="162" t="n">
        <v>9.94</v>
      </c>
      <c r="D1635" s="162" t="n">
        <v>-0.030603</v>
      </c>
      <c r="E1635" s="162" t="n"/>
    </row>
    <row r="1636">
      <c r="B1636" s="161" t="n">
        <v>12611</v>
      </c>
      <c r="C1636" s="162" t="n">
        <v>9.99</v>
      </c>
      <c r="D1636" s="162" t="n">
        <v>-0.025244</v>
      </c>
      <c r="E1636" s="162" t="n"/>
    </row>
    <row r="1637">
      <c r="B1637" s="161" t="n">
        <v>12612</v>
      </c>
      <c r="C1637" s="162" t="n">
        <v>9.91</v>
      </c>
      <c r="D1637" s="162" t="n">
        <v>-0.033226</v>
      </c>
      <c r="E1637" s="162" t="n"/>
    </row>
    <row r="1638">
      <c r="B1638" s="161" t="n">
        <v>12613</v>
      </c>
      <c r="C1638" s="162" t="n">
        <v>9.93</v>
      </c>
      <c r="D1638" s="162" t="n">
        <v>-0.031049</v>
      </c>
      <c r="E1638" s="162" t="n"/>
    </row>
    <row r="1639">
      <c r="B1639" s="161" t="n">
        <v>12616</v>
      </c>
      <c r="C1639" s="162" t="n">
        <v>9.720000000000001</v>
      </c>
      <c r="D1639" s="162" t="n">
        <v>-0.052209</v>
      </c>
      <c r="E1639" s="162" t="n"/>
    </row>
    <row r="1640">
      <c r="B1640" s="161" t="n">
        <v>12617</v>
      </c>
      <c r="C1640" s="162" t="n">
        <v>9.68</v>
      </c>
      <c r="D1640" s="162" t="n">
        <v>-0.056142</v>
      </c>
      <c r="E1640" s="162" t="n"/>
    </row>
    <row r="1641">
      <c r="B1641" s="161" t="n">
        <v>12618</v>
      </c>
      <c r="C1641" s="162" t="n">
        <v>9.84</v>
      </c>
      <c r="D1641" s="162" t="n">
        <v>-0.039841</v>
      </c>
      <c r="E1641" s="162" t="n"/>
    </row>
    <row r="1642">
      <c r="B1642" s="161" t="n">
        <v>12619</v>
      </c>
      <c r="C1642" s="162" t="n">
        <v>9.74</v>
      </c>
      <c r="D1642" s="162" t="n">
        <v>-0.050031</v>
      </c>
      <c r="E1642" s="162" t="n"/>
    </row>
    <row r="1643">
      <c r="B1643" s="161" t="n">
        <v>12620</v>
      </c>
      <c r="C1643" s="162" t="n">
        <v>9.470000000000001</v>
      </c>
      <c r="D1643" s="162" t="n">
        <v>-0.07802099999999999</v>
      </c>
      <c r="E1643" s="162" t="n"/>
    </row>
    <row r="1644">
      <c r="B1644" s="161" t="n">
        <v>12623</v>
      </c>
      <c r="C1644" s="162" t="n">
        <v>9.09</v>
      </c>
      <c r="D1644" s="162" t="n">
        <v>-0.118716</v>
      </c>
      <c r="E1644" s="162" t="n"/>
    </row>
    <row r="1645">
      <c r="B1645" s="161" t="n">
        <v>12624</v>
      </c>
      <c r="C1645" s="162" t="n">
        <v>8.99</v>
      </c>
      <c r="D1645" s="162" t="n">
        <v>-0.129446</v>
      </c>
      <c r="E1645" s="162" t="n"/>
    </row>
    <row r="1646">
      <c r="B1646" s="161" t="n">
        <v>12625</v>
      </c>
      <c r="C1646" s="162" t="n">
        <v>9.07</v>
      </c>
      <c r="D1646" s="162" t="n">
        <v>-0.119991</v>
      </c>
      <c r="E1646" s="162" t="n"/>
    </row>
    <row r="1647">
      <c r="B1647" s="161" t="n">
        <v>12626</v>
      </c>
      <c r="C1647" s="162" t="n">
        <v>8.359999999999999</v>
      </c>
      <c r="D1647" s="162" t="n">
        <v>-0.200624</v>
      </c>
      <c r="E1647" s="162" t="n"/>
    </row>
    <row r="1648">
      <c r="B1648" s="161" t="n">
        <v>12627</v>
      </c>
      <c r="C1648" s="162" t="n">
        <v>8.6</v>
      </c>
      <c r="D1648" s="162" t="n">
        <v>-0.17161</v>
      </c>
      <c r="E1648" s="162" t="n"/>
    </row>
    <row r="1649">
      <c r="B1649" s="161" t="n">
        <v>12630</v>
      </c>
      <c r="C1649" s="162" t="n">
        <v>8.67</v>
      </c>
      <c r="D1649" s="162" t="n">
        <v>-0.162695</v>
      </c>
      <c r="E1649" s="162" t="n"/>
    </row>
    <row r="1650">
      <c r="B1650" s="161" t="n">
        <v>12631</v>
      </c>
      <c r="C1650" s="162" t="n">
        <v>8.68</v>
      </c>
      <c r="D1650" s="162" t="n">
        <v>-0.160783</v>
      </c>
      <c r="E1650" s="162" t="n"/>
    </row>
    <row r="1651">
      <c r="B1651" s="161" t="n">
        <v>12632</v>
      </c>
      <c r="C1651" s="162" t="n">
        <v>8.949999999999999</v>
      </c>
      <c r="D1651" s="162" t="n">
        <v>-0.129518</v>
      </c>
      <c r="E1651" s="162" t="n"/>
    </row>
    <row r="1652">
      <c r="B1652" s="161" t="n">
        <v>12633</v>
      </c>
      <c r="C1652" s="162" t="n">
        <v>9.01</v>
      </c>
      <c r="D1652" s="162" t="n">
        <v>-0.122424</v>
      </c>
      <c r="E1652" s="162" t="n"/>
    </row>
    <row r="1653">
      <c r="B1653" s="161" t="n">
        <v>12634</v>
      </c>
      <c r="C1653" s="162" t="n">
        <v>8.9</v>
      </c>
      <c r="D1653" s="162" t="n">
        <v>-0.134555</v>
      </c>
      <c r="E1653" s="162" t="n"/>
    </row>
    <row r="1654">
      <c r="B1654" s="161" t="n">
        <v>12637</v>
      </c>
      <c r="C1654" s="162" t="n">
        <v>8.710000000000001</v>
      </c>
      <c r="D1654" s="162" t="n">
        <v>-0.155742</v>
      </c>
      <c r="E1654" s="162" t="n"/>
    </row>
    <row r="1655">
      <c r="B1655" s="161" t="n">
        <v>12638</v>
      </c>
      <c r="C1655" s="162" t="n">
        <v>8.69</v>
      </c>
      <c r="D1655" s="162" t="n">
        <v>-0.157854</v>
      </c>
      <c r="E1655" s="162" t="n"/>
    </row>
    <row r="1656">
      <c r="B1656" s="161" t="n">
        <v>12639</v>
      </c>
      <c r="C1656" s="162" t="n">
        <v>8.83</v>
      </c>
      <c r="D1656" s="162" t="n">
        <v>-0.14198</v>
      </c>
      <c r="E1656" s="162" t="n"/>
    </row>
    <row r="1657">
      <c r="B1657" s="161" t="n">
        <v>12640</v>
      </c>
      <c r="C1657" s="162" t="n">
        <v>9.130000000000001</v>
      </c>
      <c r="D1657" s="162" t="n">
        <v>-0.108702</v>
      </c>
      <c r="E1657" s="162" t="n"/>
    </row>
    <row r="1658">
      <c r="B1658" s="161" t="n">
        <v>12641</v>
      </c>
      <c r="C1658" s="162" t="n">
        <v>8.93</v>
      </c>
      <c r="D1658" s="162" t="n">
        <v>-0.130807</v>
      </c>
      <c r="E1658" s="162" t="n"/>
    </row>
    <row r="1659">
      <c r="B1659" s="161" t="n">
        <v>12644</v>
      </c>
      <c r="C1659" s="162" t="n">
        <v>9.17</v>
      </c>
      <c r="D1659" s="162" t="n">
        <v>-0.104183</v>
      </c>
      <c r="E1659" s="162" t="n"/>
    </row>
    <row r="1660">
      <c r="B1660" s="161" t="n">
        <v>12645</v>
      </c>
      <c r="C1660" s="162" t="n">
        <v>9.1</v>
      </c>
      <c r="D1660" s="162" t="n">
        <v>-0.111586</v>
      </c>
      <c r="E1660" s="162" t="n"/>
    </row>
    <row r="1661">
      <c r="B1661" s="161" t="n">
        <v>12646</v>
      </c>
      <c r="C1661" s="162" t="n">
        <v>9.039999999999999</v>
      </c>
      <c r="D1661" s="162" t="n">
        <v>-0.118004</v>
      </c>
      <c r="E1661" s="162" t="n"/>
    </row>
    <row r="1662">
      <c r="B1662" s="161" t="n">
        <v>12647</v>
      </c>
      <c r="C1662" s="162" t="n">
        <v>9.109999999999999</v>
      </c>
      <c r="D1662" s="162" t="n">
        <v>-0.110079</v>
      </c>
      <c r="E1662" s="162" t="n"/>
    </row>
    <row r="1663">
      <c r="B1663" s="161" t="n">
        <v>12648</v>
      </c>
      <c r="C1663" s="162" t="n">
        <v>9.06</v>
      </c>
      <c r="D1663" s="162" t="n">
        <v>-0.115593</v>
      </c>
      <c r="E1663" s="162" t="n"/>
    </row>
    <row r="1664">
      <c r="B1664" s="161" t="n">
        <v>12651</v>
      </c>
      <c r="C1664" s="162" t="n">
        <v>8.970000000000001</v>
      </c>
      <c r="D1664" s="162" t="n">
        <v>-0.125581</v>
      </c>
      <c r="E1664" s="162" t="n"/>
    </row>
    <row r="1665">
      <c r="B1665" s="161" t="n">
        <v>12652</v>
      </c>
      <c r="C1665" s="162" t="n">
        <v>9.19</v>
      </c>
      <c r="D1665" s="162" t="n">
        <v>-0.101385</v>
      </c>
      <c r="E1665" s="162" t="n"/>
    </row>
    <row r="1666">
      <c r="B1666" s="161" t="n">
        <v>12653</v>
      </c>
      <c r="C1666" s="162" t="n">
        <v>9.4</v>
      </c>
      <c r="D1666" s="162" t="n">
        <v>-0.07888000000000001</v>
      </c>
      <c r="E1666" s="162" t="n"/>
    </row>
    <row r="1667">
      <c r="B1667" s="161" t="n">
        <v>12654</v>
      </c>
      <c r="C1667" s="162" t="n">
        <v>9.35</v>
      </c>
      <c r="D1667" s="162" t="n">
        <v>-0.08412</v>
      </c>
      <c r="E1667" s="162" t="n"/>
    </row>
    <row r="1668">
      <c r="B1668" s="161" t="n">
        <v>12655</v>
      </c>
      <c r="C1668" s="162" t="n">
        <v>9.52</v>
      </c>
      <c r="D1668" s="162" t="n">
        <v>-0.066136</v>
      </c>
      <c r="E1668" s="162" t="n"/>
    </row>
    <row r="1669">
      <c r="B1669" s="161" t="n">
        <v>12658</v>
      </c>
      <c r="C1669" s="162" t="n">
        <v>9.390000000000001</v>
      </c>
      <c r="D1669" s="162" t="n">
        <v>-0.079684</v>
      </c>
      <c r="E1669" s="162" t="n"/>
    </row>
    <row r="1670">
      <c r="B1670" s="161" t="n">
        <v>12659</v>
      </c>
      <c r="C1670" s="162" t="n">
        <v>9.34</v>
      </c>
      <c r="D1670" s="162" t="n">
        <v>-0.084762</v>
      </c>
      <c r="E1670" s="162" t="n"/>
    </row>
    <row r="1671">
      <c r="B1671" s="161" t="n">
        <v>12660</v>
      </c>
      <c r="C1671" s="162" t="n">
        <v>9.26</v>
      </c>
      <c r="D1671" s="162" t="n">
        <v>-0.093138</v>
      </c>
      <c r="E1671" s="162" t="n"/>
    </row>
    <row r="1672">
      <c r="B1672" s="161" t="n">
        <v>12661</v>
      </c>
      <c r="C1672" s="162" t="n">
        <v>9.16</v>
      </c>
      <c r="D1672" s="162" t="n">
        <v>-0.103676</v>
      </c>
      <c r="E1672" s="162" t="n"/>
    </row>
    <row r="1673">
      <c r="B1673" s="161" t="n">
        <v>12662</v>
      </c>
      <c r="C1673" s="162" t="n">
        <v>9.15</v>
      </c>
      <c r="D1673" s="162" t="n">
        <v>-0.104503</v>
      </c>
      <c r="E1673" s="162" t="n"/>
    </row>
    <row r="1674">
      <c r="B1674" s="161" t="n">
        <v>12666</v>
      </c>
      <c r="C1674" s="162" t="n">
        <v>9.06</v>
      </c>
      <c r="D1674" s="162" t="n">
        <v>-0.114132</v>
      </c>
      <c r="E1674" s="162" t="n"/>
    </row>
    <row r="1675">
      <c r="B1675" s="161" t="n">
        <v>12667</v>
      </c>
      <c r="C1675" s="162" t="n">
        <v>9.210000000000001</v>
      </c>
      <c r="D1675" s="162" t="n">
        <v>-0.097307</v>
      </c>
      <c r="E1675" s="162" t="n"/>
    </row>
    <row r="1676">
      <c r="B1676" s="161" t="n">
        <v>12668</v>
      </c>
      <c r="C1676" s="162" t="n">
        <v>9.02</v>
      </c>
      <c r="D1676" s="162" t="n">
        <v>-0.117709</v>
      </c>
      <c r="E1676" s="162" t="n"/>
    </row>
    <row r="1677">
      <c r="B1677" s="161" t="n">
        <v>12669</v>
      </c>
      <c r="C1677" s="162" t="n">
        <v>8.92</v>
      </c>
      <c r="D1677" s="162" t="n">
        <v>-0.128212</v>
      </c>
      <c r="E1677" s="162" t="n"/>
    </row>
    <row r="1678">
      <c r="B1678" s="161" t="n">
        <v>12672</v>
      </c>
      <c r="C1678" s="162" t="n">
        <v>8.699999999999999</v>
      </c>
      <c r="D1678" s="162" t="n">
        <v>-0.152494</v>
      </c>
      <c r="E1678" s="162" t="n"/>
    </row>
    <row r="1679">
      <c r="B1679" s="161" t="n">
        <v>12673</v>
      </c>
      <c r="C1679" s="162" t="n">
        <v>8.720000000000001</v>
      </c>
      <c r="D1679" s="162" t="n">
        <v>-0.149541</v>
      </c>
      <c r="E1679" s="162" t="n"/>
    </row>
    <row r="1680">
      <c r="B1680" s="161" t="n">
        <v>12674</v>
      </c>
      <c r="C1680" s="162" t="n">
        <v>8.75</v>
      </c>
      <c r="D1680" s="162" t="n">
        <v>-0.145554</v>
      </c>
      <c r="E1680" s="162" t="n"/>
    </row>
    <row r="1681">
      <c r="B1681" s="161" t="n">
        <v>12675</v>
      </c>
      <c r="C1681" s="162" t="n">
        <v>8.720000000000001</v>
      </c>
      <c r="D1681" s="162" t="n">
        <v>-0.148351</v>
      </c>
      <c r="E1681" s="162" t="n"/>
    </row>
    <row r="1682">
      <c r="B1682" s="161" t="n">
        <v>12676</v>
      </c>
      <c r="C1682" s="162" t="n">
        <v>8.470000000000001</v>
      </c>
      <c r="D1682" s="162" t="n">
        <v>-0.176836</v>
      </c>
      <c r="E1682" s="162" t="n"/>
    </row>
    <row r="1683">
      <c r="B1683" s="161" t="n">
        <v>12679</v>
      </c>
      <c r="C1683" s="162" t="n">
        <v>8.449999999999999</v>
      </c>
      <c r="D1683" s="162" t="n">
        <v>-0.178582</v>
      </c>
      <c r="E1683" s="162" t="n"/>
    </row>
    <row r="1684">
      <c r="B1684" s="161" t="n">
        <v>12680</v>
      </c>
      <c r="C1684" s="162" t="n">
        <v>8.52</v>
      </c>
      <c r="D1684" s="162" t="n">
        <v>-0.169659</v>
      </c>
      <c r="E1684" s="162" t="n"/>
    </row>
    <row r="1685">
      <c r="B1685" s="161" t="n">
        <v>12681</v>
      </c>
      <c r="C1685" s="162" t="n">
        <v>8.74</v>
      </c>
      <c r="D1685" s="162" t="n">
        <v>-0.143585</v>
      </c>
      <c r="E1685" s="162" t="n"/>
    </row>
    <row r="1686">
      <c r="B1686" s="161" t="n">
        <v>12682</v>
      </c>
      <c r="C1686" s="162" t="n">
        <v>8.77</v>
      </c>
      <c r="D1686" s="162" t="n">
        <v>-0.139598</v>
      </c>
      <c r="E1686" s="162" t="n"/>
    </row>
    <row r="1687">
      <c r="B1687" s="161" t="n">
        <v>12683</v>
      </c>
      <c r="C1687" s="162" t="n">
        <v>8.949999999999999</v>
      </c>
      <c r="D1687" s="162" t="n">
        <v>-0.118662</v>
      </c>
      <c r="E1687" s="162" t="n"/>
    </row>
    <row r="1688">
      <c r="B1688" s="161" t="n">
        <v>12686</v>
      </c>
      <c r="C1688" s="162" t="n">
        <v>8.9</v>
      </c>
      <c r="D1688" s="162" t="n">
        <v>-0.123653</v>
      </c>
      <c r="E1688" s="162" t="n"/>
    </row>
    <row r="1689">
      <c r="B1689" s="161" t="n">
        <v>12687</v>
      </c>
      <c r="C1689" s="162" t="n">
        <v>9.15</v>
      </c>
      <c r="D1689" s="162" t="n">
        <v>-0.095429</v>
      </c>
      <c r="E1689" s="162" t="n"/>
    </row>
    <row r="1690">
      <c r="B1690" s="161" t="n">
        <v>12688</v>
      </c>
      <c r="C1690" s="162" t="n">
        <v>9.09</v>
      </c>
      <c r="D1690" s="162" t="n">
        <v>-0.101507</v>
      </c>
      <c r="E1690" s="162" t="n"/>
    </row>
    <row r="1691">
      <c r="B1691" s="161" t="n">
        <v>12689</v>
      </c>
      <c r="C1691" s="162" t="n">
        <v>9.18</v>
      </c>
      <c r="D1691" s="162" t="n">
        <v>-0.09109299999999999</v>
      </c>
      <c r="E1691" s="162" t="n"/>
    </row>
    <row r="1692">
      <c r="B1692" s="161" t="n">
        <v>12690</v>
      </c>
      <c r="C1692" s="162" t="n">
        <v>9.08</v>
      </c>
      <c r="D1692" s="162" t="n">
        <v>-0.101444</v>
      </c>
      <c r="E1692" s="162" t="n"/>
    </row>
    <row r="1693">
      <c r="B1693" s="161" t="n">
        <v>12693</v>
      </c>
      <c r="C1693" s="162" t="n">
        <v>8.83</v>
      </c>
      <c r="D1693" s="162" t="n">
        <v>-0.128686</v>
      </c>
      <c r="E1693" s="162" t="n"/>
    </row>
    <row r="1694">
      <c r="B1694" s="161" t="n">
        <v>12694</v>
      </c>
      <c r="C1694" s="162" t="n">
        <v>8.859999999999999</v>
      </c>
      <c r="D1694" s="162" t="n">
        <v>-0.124612</v>
      </c>
      <c r="E1694" s="162" t="n"/>
    </row>
    <row r="1695">
      <c r="B1695" s="161" t="n">
        <v>12695</v>
      </c>
      <c r="C1695" s="162" t="n">
        <v>8.83</v>
      </c>
      <c r="D1695" s="162" t="n">
        <v>-0.127386</v>
      </c>
      <c r="E1695" s="162" t="n"/>
    </row>
    <row r="1696">
      <c r="B1696" s="161" t="n">
        <v>12696</v>
      </c>
      <c r="C1696" s="162" t="n">
        <v>8.82</v>
      </c>
      <c r="D1696" s="162" t="n">
        <v>-0.128045</v>
      </c>
      <c r="E1696" s="162" t="n"/>
    </row>
    <row r="1697">
      <c r="B1697" s="161" t="n">
        <v>12697</v>
      </c>
      <c r="C1697" s="162" t="n">
        <v>9</v>
      </c>
      <c r="D1697" s="162" t="n">
        <v>-0.107468</v>
      </c>
      <c r="E1697" s="162" t="n"/>
    </row>
    <row r="1698">
      <c r="B1698" s="161" t="n">
        <v>12700</v>
      </c>
      <c r="C1698" s="162" t="n">
        <v>8.92</v>
      </c>
      <c r="D1698" s="162" t="n">
        <v>-0.116073</v>
      </c>
      <c r="E1698" s="162" t="n"/>
    </row>
    <row r="1699">
      <c r="B1699" s="161" t="n">
        <v>12701</v>
      </c>
      <c r="C1699" s="162" t="n">
        <v>8.83</v>
      </c>
      <c r="D1699" s="162" t="n">
        <v>-0.125854</v>
      </c>
      <c r="E1699" s="162" t="n"/>
    </row>
    <row r="1700">
      <c r="B1700" s="161" t="n">
        <v>12702</v>
      </c>
      <c r="C1700" s="162" t="n">
        <v>9.07</v>
      </c>
      <c r="D1700" s="162" t="n">
        <v>-0.09864199999999999</v>
      </c>
      <c r="E1700" s="162" t="n"/>
    </row>
    <row r="1701">
      <c r="B1701" s="161" t="n">
        <v>12703</v>
      </c>
      <c r="C1701" s="162" t="n">
        <v>9.19</v>
      </c>
      <c r="D1701" s="162" t="n">
        <v>-0.085304</v>
      </c>
      <c r="E1701" s="162" t="n"/>
    </row>
    <row r="1702">
      <c r="B1702" s="161" t="n">
        <v>12707</v>
      </c>
      <c r="C1702" s="162" t="n">
        <v>9</v>
      </c>
      <c r="D1702" s="162" t="n">
        <v>-0.10584</v>
      </c>
      <c r="E1702" s="162" t="n"/>
    </row>
    <row r="1703">
      <c r="B1703" s="161" t="n">
        <v>12708</v>
      </c>
      <c r="C1703" s="162" t="n">
        <v>9.09</v>
      </c>
      <c r="D1703" s="162" t="n">
        <v>-0.09544</v>
      </c>
      <c r="E1703" s="162" t="n"/>
    </row>
    <row r="1704">
      <c r="B1704" s="161" t="n">
        <v>12709</v>
      </c>
      <c r="C1704" s="162" t="n">
        <v>9.109999999999999</v>
      </c>
      <c r="D1704" s="162" t="n">
        <v>-0.09281200000000001</v>
      </c>
      <c r="E1704" s="162" t="n"/>
    </row>
    <row r="1705">
      <c r="B1705" s="161" t="n">
        <v>12710</v>
      </c>
      <c r="C1705" s="162" t="n">
        <v>9.07</v>
      </c>
      <c r="D1705" s="162" t="n">
        <v>-0.096692</v>
      </c>
      <c r="E1705" s="162" t="n"/>
    </row>
    <row r="1706">
      <c r="B1706" s="161" t="n">
        <v>12711</v>
      </c>
      <c r="C1706" s="162" t="n">
        <v>9.029999999999999</v>
      </c>
      <c r="D1706" s="162" t="n">
        <v>-0.100642</v>
      </c>
      <c r="E1706" s="162" t="n"/>
    </row>
    <row r="1707">
      <c r="B1707" s="161" t="n">
        <v>12714</v>
      </c>
      <c r="C1707" s="162" t="n">
        <v>9.02</v>
      </c>
      <c r="D1707" s="162" t="n">
        <v>-0.101289</v>
      </c>
      <c r="E1707" s="162" t="n"/>
    </row>
    <row r="1708">
      <c r="B1708" s="161" t="n">
        <v>12715</v>
      </c>
      <c r="C1708" s="162" t="n">
        <v>8.99</v>
      </c>
      <c r="D1708" s="162" t="n">
        <v>-0.10421</v>
      </c>
      <c r="E1708" s="162" t="n"/>
    </row>
    <row r="1709">
      <c r="B1709" s="161" t="n">
        <v>12716</v>
      </c>
      <c r="C1709" s="162" t="n">
        <v>9.140000000000001</v>
      </c>
      <c r="D1709" s="162" t="n">
        <v>-0.087351</v>
      </c>
      <c r="E1709" s="162" t="n"/>
    </row>
    <row r="1710">
      <c r="B1710" s="161" t="n">
        <v>12717</v>
      </c>
      <c r="C1710" s="162" t="n">
        <v>8.93</v>
      </c>
      <c r="D1710" s="162" t="n">
        <v>-0.110124</v>
      </c>
      <c r="E1710" s="162" t="n"/>
    </row>
    <row r="1711">
      <c r="B1711" s="161" t="n">
        <v>12718</v>
      </c>
      <c r="C1711" s="162" t="n">
        <v>8.800000000000001</v>
      </c>
      <c r="D1711" s="162" t="n">
        <v>-0.124116</v>
      </c>
      <c r="E1711" s="162" t="n"/>
    </row>
    <row r="1712">
      <c r="B1712" s="161" t="n">
        <v>12721</v>
      </c>
      <c r="C1712" s="162" t="n">
        <v>8.76</v>
      </c>
      <c r="D1712" s="162" t="n">
        <v>-0.127954</v>
      </c>
      <c r="E1712" s="162" t="n"/>
    </row>
    <row r="1713">
      <c r="B1713" s="161" t="n">
        <v>12722</v>
      </c>
      <c r="C1713" s="162" t="n">
        <v>8.789999999999999</v>
      </c>
      <c r="D1713" s="162" t="n">
        <v>-0.123893</v>
      </c>
      <c r="E1713" s="162" t="n"/>
    </row>
    <row r="1714">
      <c r="B1714" s="161" t="n">
        <v>12723</v>
      </c>
      <c r="C1714" s="162" t="n">
        <v>8.81</v>
      </c>
      <c r="D1714" s="162" t="n">
        <v>-0.1207</v>
      </c>
      <c r="E1714" s="162" t="n"/>
    </row>
    <row r="1715">
      <c r="B1715" s="161" t="n">
        <v>12724</v>
      </c>
      <c r="C1715" s="162" t="n">
        <v>8.77</v>
      </c>
      <c r="D1715" s="162" t="n">
        <v>-0.124284</v>
      </c>
      <c r="E1715" s="162" t="n"/>
    </row>
    <row r="1716">
      <c r="B1716" s="161" t="n">
        <v>12725</v>
      </c>
      <c r="C1716" s="162" t="n">
        <v>8.869999999999999</v>
      </c>
      <c r="D1716" s="162" t="n">
        <v>-0.112044</v>
      </c>
      <c r="E1716" s="162" t="n"/>
    </row>
    <row r="1717">
      <c r="B1717" s="161" t="n">
        <v>12728</v>
      </c>
      <c r="C1717" s="162" t="n">
        <v>9.02</v>
      </c>
      <c r="D1717" s="162" t="n">
        <v>-0.09446300000000001</v>
      </c>
      <c r="E1717" s="162" t="n"/>
    </row>
    <row r="1718">
      <c r="B1718" s="161" t="n">
        <v>12730</v>
      </c>
      <c r="C1718" s="162" t="n">
        <v>9.19</v>
      </c>
      <c r="D1718" s="162" t="n">
        <v>-0.07491399999999999</v>
      </c>
      <c r="E1718" s="162" t="n"/>
    </row>
    <row r="1719">
      <c r="B1719" s="161" t="n">
        <v>12731</v>
      </c>
      <c r="C1719" s="162" t="n">
        <v>9.119999999999999</v>
      </c>
      <c r="D1719" s="162" t="n">
        <v>-0.08165600000000001</v>
      </c>
      <c r="E1719" s="162" t="n"/>
    </row>
    <row r="1720">
      <c r="B1720" s="161" t="n">
        <v>12732</v>
      </c>
      <c r="C1720" s="162" t="n">
        <v>9.300000000000001</v>
      </c>
      <c r="D1720" s="162" t="n">
        <v>-0.061227</v>
      </c>
      <c r="E1720" s="162" t="n"/>
    </row>
    <row r="1721">
      <c r="B1721" s="161" t="n">
        <v>12736</v>
      </c>
      <c r="C1721" s="162" t="n">
        <v>9.23</v>
      </c>
      <c r="D1721" s="162" t="n">
        <v>-0.067826</v>
      </c>
      <c r="E1721" s="162" t="n"/>
    </row>
    <row r="1722">
      <c r="B1722" s="161" t="n">
        <v>12737</v>
      </c>
      <c r="C1722" s="162" t="n">
        <v>9.199999999999999</v>
      </c>
      <c r="D1722" s="162" t="n">
        <v>-0.070109</v>
      </c>
      <c r="E1722" s="162" t="n"/>
    </row>
    <row r="1723">
      <c r="B1723" s="161" t="n">
        <v>12738</v>
      </c>
      <c r="C1723" s="162" t="n">
        <v>9.24</v>
      </c>
      <c r="D1723" s="162" t="n">
        <v>-0.064868</v>
      </c>
      <c r="E1723" s="162" t="n"/>
    </row>
    <row r="1724">
      <c r="B1724" s="161" t="n">
        <v>12739</v>
      </c>
      <c r="C1724" s="162" t="n">
        <v>9.18</v>
      </c>
      <c r="D1724" s="162" t="n">
        <v>-0.07036299999999999</v>
      </c>
      <c r="E1724" s="162" t="n"/>
    </row>
    <row r="1725">
      <c r="B1725" s="161" t="n">
        <v>12742</v>
      </c>
      <c r="C1725" s="162" t="n">
        <v>9.1</v>
      </c>
      <c r="D1725" s="162" t="n">
        <v>-0.077983</v>
      </c>
      <c r="E1725" s="162" t="n"/>
    </row>
    <row r="1726">
      <c r="B1726" s="161" t="n">
        <v>12743</v>
      </c>
      <c r="C1726" s="162" t="n">
        <v>9.140000000000001</v>
      </c>
      <c r="D1726" s="162" t="n">
        <v>-0.072565</v>
      </c>
      <c r="E1726" s="162" t="n"/>
    </row>
    <row r="1727">
      <c r="B1727" s="161" t="n">
        <v>12744</v>
      </c>
      <c r="C1727" s="162" t="n">
        <v>9.1</v>
      </c>
      <c r="D1727" s="162" t="n">
        <v>-0.075749</v>
      </c>
      <c r="E1727" s="162" t="n"/>
    </row>
    <row r="1728">
      <c r="B1728" s="161" t="n">
        <v>12745</v>
      </c>
      <c r="C1728" s="162" t="n">
        <v>9.140000000000001</v>
      </c>
      <c r="D1728" s="162" t="n">
        <v>-0.070186</v>
      </c>
      <c r="E1728" s="162" t="n"/>
    </row>
    <row r="1729">
      <c r="B1729" s="161" t="n">
        <v>12746</v>
      </c>
      <c r="C1729" s="162" t="n">
        <v>9.27</v>
      </c>
      <c r="D1729" s="162" t="n">
        <v>-0.054767</v>
      </c>
      <c r="E1729" s="162" t="n"/>
    </row>
    <row r="1730">
      <c r="B1730" s="161" t="n">
        <v>12749</v>
      </c>
      <c r="C1730" s="162" t="n">
        <v>9.52</v>
      </c>
      <c r="D1730" s="162" t="n">
        <v>-0.02698</v>
      </c>
      <c r="E1730" s="162" t="n"/>
    </row>
    <row r="1731">
      <c r="B1731" s="161" t="n">
        <v>12750</v>
      </c>
      <c r="C1731" s="162" t="n">
        <v>9.43</v>
      </c>
      <c r="D1731" s="162" t="n">
        <v>-0.035446</v>
      </c>
      <c r="E1731" s="162" t="n"/>
    </row>
    <row r="1732">
      <c r="B1732" s="161" t="n">
        <v>12751</v>
      </c>
      <c r="C1732" s="162" t="n">
        <v>9.539999999999999</v>
      </c>
      <c r="D1732" s="162" t="n">
        <v>-0.022845</v>
      </c>
      <c r="E1732" s="162" t="n"/>
    </row>
    <row r="1733">
      <c r="B1733" s="161" t="n">
        <v>12753</v>
      </c>
      <c r="C1733" s="162" t="n">
        <v>9.539999999999999</v>
      </c>
      <c r="D1733" s="162" t="n">
        <v>-0.022005</v>
      </c>
      <c r="E1733" s="162" t="n"/>
    </row>
    <row r="1734">
      <c r="B1734" s="161" t="n">
        <v>12756</v>
      </c>
      <c r="C1734" s="162" t="n">
        <v>9.41</v>
      </c>
      <c r="D1734" s="162" t="n">
        <v>-0.034797</v>
      </c>
      <c r="E1734" s="162" t="n"/>
    </row>
    <row r="1735">
      <c r="B1735" s="161" t="n">
        <v>12757</v>
      </c>
      <c r="C1735" s="162" t="n">
        <v>9.48</v>
      </c>
      <c r="D1735" s="162" t="n">
        <v>-0.026456</v>
      </c>
      <c r="E1735" s="162" t="n"/>
    </row>
    <row r="1736">
      <c r="B1736" s="161" t="n">
        <v>12758</v>
      </c>
      <c r="C1736" s="162" t="n">
        <v>9.56</v>
      </c>
      <c r="D1736" s="162" t="n">
        <v>-0.01705</v>
      </c>
      <c r="E1736" s="162" t="n"/>
    </row>
    <row r="1737">
      <c r="B1737" s="161" t="n">
        <v>12759</v>
      </c>
      <c r="C1737" s="162" t="n">
        <v>9.539999999999999</v>
      </c>
      <c r="D1737" s="162" t="n">
        <v>-0.018116</v>
      </c>
      <c r="E1737" s="162" t="n"/>
    </row>
    <row r="1738">
      <c r="B1738" s="161" t="n">
        <v>12760</v>
      </c>
      <c r="C1738" s="162" t="n">
        <v>9.460000000000001</v>
      </c>
      <c r="D1738" s="162" t="n">
        <v>-0.025559</v>
      </c>
      <c r="E1738" s="162" t="n"/>
    </row>
    <row r="1739">
      <c r="B1739" s="161" t="n">
        <v>12763</v>
      </c>
      <c r="C1739" s="162" t="n">
        <v>9.359999999999999</v>
      </c>
      <c r="D1739" s="162" t="n">
        <v>-0.035134</v>
      </c>
      <c r="E1739" s="162" t="n"/>
    </row>
    <row r="1740">
      <c r="B1740" s="161" t="n">
        <v>12764</v>
      </c>
      <c r="C1740" s="162" t="n">
        <v>9.17</v>
      </c>
      <c r="D1740" s="162" t="n">
        <v>-0.054476</v>
      </c>
      <c r="E1740" s="162" t="n"/>
    </row>
    <row r="1741">
      <c r="B1741" s="161" t="n">
        <v>12765</v>
      </c>
      <c r="C1741" s="162" t="n">
        <v>9.18</v>
      </c>
      <c r="D1741" s="162" t="n">
        <v>-0.052378</v>
      </c>
      <c r="E1741" s="162" t="n"/>
    </row>
    <row r="1742">
      <c r="B1742" s="161" t="n">
        <v>12766</v>
      </c>
      <c r="C1742" s="162" t="n">
        <v>9.130000000000001</v>
      </c>
      <c r="D1742" s="162" t="n">
        <v>-0.057033</v>
      </c>
      <c r="E1742" s="162" t="n"/>
    </row>
    <row r="1743">
      <c r="B1743" s="161" t="n">
        <v>12767</v>
      </c>
      <c r="C1743" s="162" t="n">
        <v>9.109999999999999</v>
      </c>
      <c r="D1743" s="162" t="n">
        <v>-0.058347</v>
      </c>
      <c r="E1743" s="162" t="n"/>
    </row>
    <row r="1744">
      <c r="B1744" s="161" t="n">
        <v>12770</v>
      </c>
      <c r="C1744" s="162" t="n">
        <v>9.17</v>
      </c>
      <c r="D1744" s="162" t="n">
        <v>-0.050958</v>
      </c>
      <c r="E1744" s="162" t="n"/>
    </row>
    <row r="1745">
      <c r="B1745" s="161" t="n">
        <v>12771</v>
      </c>
      <c r="C1745" s="162" t="n">
        <v>9.16</v>
      </c>
      <c r="D1745" s="162" t="n">
        <v>-0.051241</v>
      </c>
      <c r="E1745" s="162" t="n"/>
    </row>
    <row r="1746">
      <c r="B1746" s="161" t="n">
        <v>12772</v>
      </c>
      <c r="C1746" s="162" t="n">
        <v>9.029999999999999</v>
      </c>
      <c r="D1746" s="162" t="n">
        <v>-0.06447600000000001</v>
      </c>
      <c r="E1746" s="162" t="n"/>
    </row>
    <row r="1747">
      <c r="B1747" s="161" t="n">
        <v>12773</v>
      </c>
      <c r="C1747" s="162" t="n">
        <v>9.02</v>
      </c>
      <c r="D1747" s="162" t="n">
        <v>-0.064551</v>
      </c>
      <c r="E1747" s="162" t="n"/>
    </row>
    <row r="1748">
      <c r="B1748" s="161" t="n">
        <v>12774</v>
      </c>
      <c r="C1748" s="162" t="n">
        <v>9.039999999999999</v>
      </c>
      <c r="D1748" s="162" t="n">
        <v>-0.061379</v>
      </c>
      <c r="E1748" s="162" t="n"/>
    </row>
    <row r="1749">
      <c r="B1749" s="161" t="n">
        <v>12777</v>
      </c>
      <c r="C1749" s="162" t="n">
        <v>9.109999999999999</v>
      </c>
      <c r="D1749" s="162" t="n">
        <v>-0.05289</v>
      </c>
      <c r="E1749" s="162" t="n"/>
    </row>
    <row r="1750">
      <c r="B1750" s="161" t="n">
        <v>12779</v>
      </c>
      <c r="C1750" s="162" t="n">
        <v>9.06</v>
      </c>
      <c r="D1750" s="162" t="n">
        <v>-0.057488</v>
      </c>
      <c r="E1750" s="162" t="n"/>
    </row>
    <row r="1751">
      <c r="B1751" s="161" t="n">
        <v>12780</v>
      </c>
      <c r="C1751" s="162" t="n">
        <v>9.07</v>
      </c>
      <c r="D1751" s="162" t="n">
        <v>-0.055519</v>
      </c>
      <c r="E1751" s="162" t="n"/>
    </row>
    <row r="1752">
      <c r="B1752" s="161" t="n">
        <v>12781</v>
      </c>
      <c r="C1752" s="162" t="n">
        <v>9.41</v>
      </c>
      <c r="D1752" s="162" t="n">
        <v>-0.01791</v>
      </c>
      <c r="E1752" s="162" t="n"/>
    </row>
    <row r="1753">
      <c r="B1753" s="161" t="n">
        <v>12784</v>
      </c>
      <c r="C1753" s="162" t="n">
        <v>9.5</v>
      </c>
      <c r="D1753" s="162" t="n">
        <v>-0.007629</v>
      </c>
      <c r="E1753" s="162" t="n"/>
    </row>
    <row r="1754">
      <c r="B1754" s="161" t="n">
        <v>12786</v>
      </c>
      <c r="C1754" s="162" t="n">
        <v>9.51</v>
      </c>
      <c r="D1754" s="162" t="n">
        <v>-0.005814</v>
      </c>
      <c r="E1754" s="162" t="n"/>
    </row>
    <row r="1755">
      <c r="B1755" s="161" t="n">
        <v>12787</v>
      </c>
      <c r="C1755" s="162" t="n">
        <v>9.529999999999999</v>
      </c>
      <c r="D1755" s="162" t="n">
        <v>-0.003054</v>
      </c>
      <c r="E1755" s="162" t="n"/>
    </row>
    <row r="1756">
      <c r="B1756" s="161" t="n">
        <v>12788</v>
      </c>
      <c r="C1756" s="162" t="n">
        <v>9.51</v>
      </c>
      <c r="D1756" s="162" t="n">
        <v>-0.004469</v>
      </c>
      <c r="E1756" s="162" t="n"/>
    </row>
    <row r="1757">
      <c r="B1757" s="161" t="n">
        <v>12791</v>
      </c>
      <c r="C1757" s="162" t="n">
        <v>9.58</v>
      </c>
      <c r="D1757" s="162" t="n">
        <v>0.00332</v>
      </c>
      <c r="E1757" s="162" t="n"/>
    </row>
    <row r="1758">
      <c r="B1758" s="161" t="n">
        <v>12792</v>
      </c>
      <c r="C1758" s="162" t="n">
        <v>9.470000000000001</v>
      </c>
      <c r="D1758" s="162" t="n">
        <v>-0.007606</v>
      </c>
      <c r="E1758" s="162" t="n"/>
    </row>
    <row r="1759">
      <c r="B1759" s="161" t="n">
        <v>12793</v>
      </c>
      <c r="C1759" s="162" t="n">
        <v>9.460000000000001</v>
      </c>
      <c r="D1759" s="162" t="n">
        <v>-0.008142999999999999</v>
      </c>
      <c r="E1759" s="162" t="n"/>
    </row>
    <row r="1760">
      <c r="B1760" s="161" t="n">
        <v>12794</v>
      </c>
      <c r="C1760" s="162" t="n">
        <v>9.44</v>
      </c>
      <c r="D1760" s="162" t="n">
        <v>-0.00963</v>
      </c>
      <c r="E1760" s="162" t="n"/>
    </row>
    <row r="1761">
      <c r="B1761" s="161" t="n">
        <v>12795</v>
      </c>
      <c r="C1761" s="162" t="n">
        <v>9.25</v>
      </c>
      <c r="D1761" s="162" t="n">
        <v>-0.029291</v>
      </c>
      <c r="E1761" s="162" t="n"/>
    </row>
    <row r="1762">
      <c r="B1762" s="161" t="n">
        <v>12798</v>
      </c>
      <c r="C1762" s="162" t="n">
        <v>9.17</v>
      </c>
      <c r="D1762" s="162" t="n">
        <v>-0.037169</v>
      </c>
      <c r="E1762" s="162" t="n"/>
    </row>
    <row r="1763">
      <c r="B1763" s="161" t="n">
        <v>12799</v>
      </c>
      <c r="C1763" s="162" t="n">
        <v>8.960000000000001</v>
      </c>
      <c r="D1763" s="162" t="n">
        <v>-0.059568</v>
      </c>
      <c r="E1763" s="162" t="n"/>
    </row>
    <row r="1764">
      <c r="B1764" s="161" t="n">
        <v>12800</v>
      </c>
      <c r="C1764" s="162" t="n">
        <v>9.1</v>
      </c>
      <c r="D1764" s="162" t="n">
        <v>-0.043354</v>
      </c>
      <c r="E1764" s="162" t="n"/>
    </row>
    <row r="1765">
      <c r="B1765" s="161" t="n">
        <v>12801</v>
      </c>
      <c r="C1765" s="162" t="n">
        <v>9.140000000000001</v>
      </c>
      <c r="D1765" s="162" t="n">
        <v>-0.038189</v>
      </c>
      <c r="E1765" s="162" t="n"/>
    </row>
    <row r="1766">
      <c r="B1766" s="161" t="n">
        <v>12802</v>
      </c>
      <c r="C1766" s="162" t="n">
        <v>9.18</v>
      </c>
      <c r="D1766" s="162" t="n">
        <v>-0.03299</v>
      </c>
      <c r="E1766" s="162" t="n"/>
    </row>
    <row r="1767">
      <c r="B1767" s="161" t="n">
        <v>12805</v>
      </c>
      <c r="C1767" s="162" t="n">
        <v>9.279999999999999</v>
      </c>
      <c r="D1767" s="162" t="n">
        <v>-0.021333</v>
      </c>
      <c r="E1767" s="162" t="n"/>
    </row>
    <row r="1768">
      <c r="B1768" s="161" t="n">
        <v>12806</v>
      </c>
      <c r="C1768" s="162" t="n">
        <v>9.199999999999999</v>
      </c>
      <c r="D1768" s="162" t="n">
        <v>-0.02911</v>
      </c>
      <c r="E1768" s="162" t="n"/>
    </row>
    <row r="1769">
      <c r="B1769" s="161" t="n">
        <v>12807</v>
      </c>
      <c r="C1769" s="162" t="n">
        <v>9.199999999999999</v>
      </c>
      <c r="D1769" s="162" t="n">
        <v>-0.028212</v>
      </c>
      <c r="E1769" s="162" t="n"/>
    </row>
    <row r="1770">
      <c r="B1770" s="161" t="n">
        <v>12808</v>
      </c>
      <c r="C1770" s="162" t="n">
        <v>9.18</v>
      </c>
      <c r="D1770" s="162" t="n">
        <v>-0.029453</v>
      </c>
      <c r="E1770" s="162" t="n"/>
    </row>
    <row r="1771">
      <c r="B1771" s="161" t="n">
        <v>12809</v>
      </c>
      <c r="C1771" s="162" t="n">
        <v>9.23</v>
      </c>
      <c r="D1771" s="162" t="n">
        <v>-0.023153</v>
      </c>
      <c r="E1771" s="162" t="n"/>
    </row>
    <row r="1772">
      <c r="B1772" s="161" t="n">
        <v>12812</v>
      </c>
      <c r="C1772" s="162" t="n">
        <v>9.07</v>
      </c>
      <c r="D1772" s="162" t="n">
        <v>-0.039602</v>
      </c>
      <c r="E1772" s="162" t="n"/>
    </row>
    <row r="1773">
      <c r="B1773" s="161" t="n">
        <v>12813</v>
      </c>
      <c r="C1773" s="162" t="n">
        <v>8.98</v>
      </c>
      <c r="D1773" s="162" t="n">
        <v>-0.048493</v>
      </c>
      <c r="E1773" s="162" t="n"/>
    </row>
    <row r="1774">
      <c r="B1774" s="161" t="n">
        <v>12814</v>
      </c>
      <c r="C1774" s="162" t="n">
        <v>9.029999999999999</v>
      </c>
      <c r="D1774" s="162" t="n">
        <v>-0.0419</v>
      </c>
      <c r="E1774" s="162" t="n"/>
    </row>
    <row r="1775">
      <c r="B1775" s="161" t="n">
        <v>12815</v>
      </c>
      <c r="C1775" s="162" t="n">
        <v>9.1</v>
      </c>
      <c r="D1775" s="162" t="n">
        <v>-0.033196</v>
      </c>
      <c r="E1775" s="162" t="n"/>
    </row>
    <row r="1776">
      <c r="B1776" s="161" t="n">
        <v>12816</v>
      </c>
      <c r="C1776" s="162" t="n">
        <v>9.050000000000001</v>
      </c>
      <c r="D1776" s="162" t="n">
        <v>-0.037785</v>
      </c>
      <c r="E1776" s="162" t="n"/>
    </row>
    <row r="1777">
      <c r="B1777" s="161" t="n">
        <v>12819</v>
      </c>
      <c r="C1777" s="162" t="n">
        <v>8.99</v>
      </c>
      <c r="D1777" s="162" t="n">
        <v>-0.043426</v>
      </c>
      <c r="E1777" s="162" t="n"/>
    </row>
    <row r="1778">
      <c r="B1778" s="161" t="n">
        <v>12820</v>
      </c>
      <c r="C1778" s="162" t="n">
        <v>8.890000000000001</v>
      </c>
      <c r="D1778" s="162" t="n">
        <v>-0.053471</v>
      </c>
      <c r="E1778" s="162" t="n"/>
    </row>
    <row r="1779">
      <c r="B1779" s="161" t="n">
        <v>12821</v>
      </c>
      <c r="C1779" s="162" t="n">
        <v>8.81</v>
      </c>
      <c r="D1779" s="162" t="n">
        <v>-0.061316</v>
      </c>
      <c r="E1779" s="162" t="n"/>
    </row>
    <row r="1780">
      <c r="B1780" s="161" t="n">
        <v>12822</v>
      </c>
      <c r="C1780" s="162" t="n">
        <v>8.880000000000001</v>
      </c>
      <c r="D1780" s="162" t="n">
        <v>-0.052184</v>
      </c>
      <c r="E1780" s="162" t="n"/>
    </row>
    <row r="1781">
      <c r="B1781" s="161" t="n">
        <v>12823</v>
      </c>
      <c r="C1781" s="162" t="n">
        <v>9.029999999999999</v>
      </c>
      <c r="D1781" s="162" t="n">
        <v>-0.034332</v>
      </c>
      <c r="E1781" s="162" t="n"/>
    </row>
    <row r="1782">
      <c r="B1782" s="161" t="n">
        <v>12826</v>
      </c>
      <c r="C1782" s="162" t="n">
        <v>9.02</v>
      </c>
      <c r="D1782" s="162" t="n">
        <v>-0.03438</v>
      </c>
      <c r="E1782" s="162" t="n"/>
    </row>
    <row r="1783">
      <c r="B1783" s="161" t="n">
        <v>12828</v>
      </c>
      <c r="C1783" s="162" t="n">
        <v>9.01</v>
      </c>
      <c r="D1783" s="162" t="n">
        <v>-0.034455</v>
      </c>
      <c r="E1783" s="162" t="n"/>
    </row>
    <row r="1784">
      <c r="B1784" s="161" t="n">
        <v>12829</v>
      </c>
      <c r="C1784" s="162" t="n">
        <v>9.01</v>
      </c>
      <c r="D1784" s="162" t="n">
        <v>-0.0335</v>
      </c>
      <c r="E1784" s="162" t="n"/>
    </row>
    <row r="1785">
      <c r="B1785" s="161" t="n">
        <v>12830</v>
      </c>
      <c r="C1785" s="162" t="n">
        <v>9.06</v>
      </c>
      <c r="D1785" s="162" t="n">
        <v>-0.027032</v>
      </c>
      <c r="E1785" s="162" t="n"/>
    </row>
    <row r="1786">
      <c r="B1786" s="161" t="n">
        <v>12833</v>
      </c>
      <c r="C1786" s="162" t="n">
        <v>9.34</v>
      </c>
      <c r="D1786" s="162" t="n">
        <v>0.004007</v>
      </c>
      <c r="E1786" s="162" t="n"/>
    </row>
    <row r="1787">
      <c r="B1787" s="161" t="n">
        <v>12834</v>
      </c>
      <c r="C1787" s="162" t="n">
        <v>9.19</v>
      </c>
      <c r="D1787" s="162" t="n">
        <v>-0.011501</v>
      </c>
      <c r="E1787" s="162" t="n"/>
    </row>
    <row r="1788">
      <c r="B1788" s="161" t="n">
        <v>12835</v>
      </c>
      <c r="C1788" s="162" t="n">
        <v>9.039999999999999</v>
      </c>
      <c r="D1788" s="162" t="n">
        <v>-0.027306</v>
      </c>
      <c r="E1788" s="162" t="n"/>
    </row>
    <row r="1789">
      <c r="B1789" s="161" t="n">
        <v>12836</v>
      </c>
      <c r="C1789" s="162" t="n">
        <v>9.029999999999999</v>
      </c>
      <c r="D1789" s="162" t="n">
        <v>-0.027735</v>
      </c>
      <c r="E1789" s="162" t="n"/>
    </row>
    <row r="1790">
      <c r="B1790" s="161" t="n">
        <v>12840</v>
      </c>
      <c r="C1790" s="162" t="n">
        <v>8.85</v>
      </c>
      <c r="D1790" s="162" t="n">
        <v>-0.047078</v>
      </c>
      <c r="E1790" s="162" t="n"/>
    </row>
    <row r="1791">
      <c r="B1791" s="161" t="n">
        <v>12841</v>
      </c>
      <c r="C1791" s="162" t="n">
        <v>8.76</v>
      </c>
      <c r="D1791" s="162" t="n">
        <v>-0.056733</v>
      </c>
      <c r="E1791" s="162" t="n"/>
    </row>
    <row r="1792">
      <c r="B1792" s="161" t="n">
        <v>12842</v>
      </c>
      <c r="C1792" s="162" t="n">
        <v>8.789999999999999</v>
      </c>
      <c r="D1792" s="162" t="n">
        <v>-0.052635</v>
      </c>
      <c r="E1792" s="162" t="n"/>
    </row>
    <row r="1793">
      <c r="B1793" s="161" t="n">
        <v>12843</v>
      </c>
      <c r="C1793" s="162" t="n">
        <v>8.74</v>
      </c>
      <c r="D1793" s="162" t="n">
        <v>-0.057724</v>
      </c>
      <c r="E1793" s="162" t="n"/>
    </row>
    <row r="1794">
      <c r="B1794" s="161" t="n">
        <v>12844</v>
      </c>
      <c r="C1794" s="162" t="n">
        <v>8.789999999999999</v>
      </c>
      <c r="D1794" s="162" t="n">
        <v>-0.051555</v>
      </c>
      <c r="E1794" s="162" t="n"/>
    </row>
    <row r="1795">
      <c r="B1795" s="161" t="n">
        <v>12847</v>
      </c>
      <c r="C1795" s="162" t="n">
        <v>8.720000000000001</v>
      </c>
      <c r="D1795" s="162" t="n">
        <v>-0.059102</v>
      </c>
      <c r="E1795" s="162" t="n"/>
    </row>
    <row r="1796">
      <c r="B1796" s="161" t="n">
        <v>12848</v>
      </c>
      <c r="C1796" s="162" t="n">
        <v>8.470000000000001</v>
      </c>
      <c r="D1796" s="162" t="n">
        <v>-0.087661</v>
      </c>
      <c r="E1796" s="162" t="n"/>
    </row>
    <row r="1797">
      <c r="B1797" s="161" t="n">
        <v>12849</v>
      </c>
      <c r="C1797" s="162" t="n">
        <v>8.449999999999999</v>
      </c>
      <c r="D1797" s="162" t="n">
        <v>-0.08938599999999999</v>
      </c>
      <c r="E1797" s="162" t="n"/>
    </row>
    <row r="1798">
      <c r="B1798" s="161" t="n">
        <v>12850</v>
      </c>
      <c r="C1798" s="162" t="n">
        <v>8.56</v>
      </c>
      <c r="D1798" s="162" t="n">
        <v>-0.07591100000000001</v>
      </c>
      <c r="E1798" s="162" t="n"/>
    </row>
    <row r="1799">
      <c r="B1799" s="161" t="n">
        <v>12851</v>
      </c>
      <c r="C1799" s="162" t="n">
        <v>8.539999999999999</v>
      </c>
      <c r="D1799" s="162" t="n">
        <v>-0.077682</v>
      </c>
      <c r="E1799" s="162" t="n"/>
    </row>
    <row r="1800">
      <c r="B1800" s="161" t="n">
        <v>12854</v>
      </c>
      <c r="C1800" s="162" t="n">
        <v>8.32</v>
      </c>
      <c r="D1800" s="162" t="n">
        <v>-0.102951</v>
      </c>
      <c r="E1800" s="162" t="n"/>
    </row>
    <row r="1801">
      <c r="B1801" s="161" t="n">
        <v>12855</v>
      </c>
      <c r="C1801" s="162" t="n">
        <v>8.16</v>
      </c>
      <c r="D1801" s="162" t="n">
        <v>-0.121442</v>
      </c>
      <c r="E1801" s="162" t="n"/>
    </row>
    <row r="1802">
      <c r="B1802" s="161" t="n">
        <v>12856</v>
      </c>
      <c r="C1802" s="162" t="n">
        <v>8.19</v>
      </c>
      <c r="D1802" s="162" t="n">
        <v>-0.11698</v>
      </c>
      <c r="E1802" s="162" t="n"/>
    </row>
    <row r="1803">
      <c r="B1803" s="161" t="n">
        <v>12857</v>
      </c>
      <c r="C1803" s="162" t="n">
        <v>8.06</v>
      </c>
      <c r="D1803" s="162" t="n">
        <v>-0.132165</v>
      </c>
      <c r="E1803" s="162" t="n"/>
    </row>
    <row r="1804">
      <c r="B1804" s="161" t="n">
        <v>12858</v>
      </c>
      <c r="C1804" s="162" t="n">
        <v>8.23</v>
      </c>
      <c r="D1804" s="162" t="n">
        <v>-0.110553</v>
      </c>
      <c r="E1804" s="162" t="n"/>
    </row>
    <row r="1805">
      <c r="B1805" s="161" t="n">
        <v>12861</v>
      </c>
      <c r="C1805" s="162" t="n">
        <v>8.140000000000001</v>
      </c>
      <c r="D1805" s="162" t="n">
        <v>-0.1207</v>
      </c>
      <c r="E1805" s="162" t="n"/>
    </row>
    <row r="1806">
      <c r="B1806" s="161" t="n">
        <v>12862</v>
      </c>
      <c r="C1806" s="162" t="n">
        <v>8.26</v>
      </c>
      <c r="D1806" s="162" t="n">
        <v>-0.10521</v>
      </c>
      <c r="E1806" s="162" t="n"/>
    </row>
    <row r="1807">
      <c r="B1807" s="161" t="n">
        <v>12863</v>
      </c>
      <c r="C1807" s="162" t="n">
        <v>8.25</v>
      </c>
      <c r="D1807" s="162" t="n">
        <v>-0.105582</v>
      </c>
      <c r="E1807" s="162" t="n"/>
    </row>
    <row r="1808">
      <c r="B1808" s="161" t="n">
        <v>12864</v>
      </c>
      <c r="C1808" s="162" t="n">
        <v>8.42</v>
      </c>
      <c r="D1808" s="162" t="n">
        <v>-0.084537</v>
      </c>
      <c r="E1808" s="162" t="n"/>
    </row>
    <row r="1809">
      <c r="B1809" s="161" t="n">
        <v>12865</v>
      </c>
      <c r="C1809" s="162" t="n">
        <v>8.550000000000001</v>
      </c>
      <c r="D1809" s="162" t="n">
        <v>-0.068762</v>
      </c>
      <c r="E1809" s="162" t="n"/>
    </row>
    <row r="1810">
      <c r="B1810" s="161" t="n">
        <v>12868</v>
      </c>
      <c r="C1810" s="162" t="n">
        <v>8.42</v>
      </c>
      <c r="D1810" s="162" t="n">
        <v>-0.083499</v>
      </c>
      <c r="E1810" s="162" t="n"/>
    </row>
    <row r="1811">
      <c r="B1811" s="161" t="n">
        <v>12869</v>
      </c>
      <c r="C1811" s="162" t="n">
        <v>8.35</v>
      </c>
      <c r="D1811" s="162" t="n">
        <v>-0.091099</v>
      </c>
      <c r="E1811" s="162" t="n"/>
    </row>
    <row r="1812">
      <c r="B1812" s="161" t="n">
        <v>12870</v>
      </c>
      <c r="C1812" s="162" t="n">
        <v>8.44</v>
      </c>
      <c r="D1812" s="162" t="n">
        <v>-0.079667</v>
      </c>
      <c r="E1812" s="162" t="n"/>
    </row>
    <row r="1813">
      <c r="B1813" s="161" t="n">
        <v>12871</v>
      </c>
      <c r="C1813" s="162" t="n">
        <v>8.449999999999999</v>
      </c>
      <c r="D1813" s="162" t="n">
        <v>-0.077793</v>
      </c>
      <c r="E1813" s="162" t="n"/>
    </row>
    <row r="1814">
      <c r="B1814" s="161" t="n">
        <v>12872</v>
      </c>
      <c r="C1814" s="162" t="n">
        <v>8.449999999999999</v>
      </c>
      <c r="D1814" s="162" t="n">
        <v>-0.076851</v>
      </c>
      <c r="E1814" s="162" t="n"/>
    </row>
    <row r="1815">
      <c r="B1815" s="161" t="n">
        <v>12875</v>
      </c>
      <c r="C1815" s="162" t="n">
        <v>8.539999999999999</v>
      </c>
      <c r="D1815" s="162" t="n">
        <v>-0.06540700000000001</v>
      </c>
      <c r="E1815" s="162" t="n"/>
    </row>
    <row r="1816">
      <c r="B1816" s="161" t="n">
        <v>12876</v>
      </c>
      <c r="C1816" s="162" t="n">
        <v>8.5</v>
      </c>
      <c r="D1816" s="162" t="n">
        <v>-0.06916899999999999</v>
      </c>
      <c r="E1816" s="162" t="n"/>
    </row>
    <row r="1817">
      <c r="B1817" s="161" t="n">
        <v>12877</v>
      </c>
      <c r="C1817" s="162" t="n">
        <v>8.48</v>
      </c>
      <c r="D1817" s="162" t="n">
        <v>-0.07058</v>
      </c>
      <c r="E1817" s="162" t="n"/>
    </row>
    <row r="1818">
      <c r="B1818" s="161" t="n">
        <v>12878</v>
      </c>
      <c r="C1818" s="162" t="n">
        <v>8.57</v>
      </c>
      <c r="D1818" s="162" t="n">
        <v>-0.05921</v>
      </c>
      <c r="E1818" s="162" t="n"/>
    </row>
    <row r="1819">
      <c r="B1819" s="161" t="n">
        <v>12879</v>
      </c>
      <c r="C1819" s="162" t="n">
        <v>8.779999999999999</v>
      </c>
      <c r="D1819" s="162" t="n">
        <v>-0.034203</v>
      </c>
      <c r="E1819" s="162" t="n"/>
    </row>
    <row r="1820">
      <c r="B1820" s="161" t="n">
        <v>12882</v>
      </c>
      <c r="C1820" s="162" t="n">
        <v>8.779999999999999</v>
      </c>
      <c r="D1820" s="162" t="n">
        <v>-0.033328</v>
      </c>
      <c r="E1820" s="162" t="n"/>
    </row>
    <row r="1821">
      <c r="B1821" s="161" t="n">
        <v>12883</v>
      </c>
      <c r="C1821" s="162" t="n">
        <v>8.94</v>
      </c>
      <c r="D1821" s="162" t="n">
        <v>-0.01458</v>
      </c>
      <c r="E1821" s="162" t="n"/>
    </row>
    <row r="1822">
      <c r="B1822" s="161" t="n">
        <v>12884</v>
      </c>
      <c r="C1822" s="162" t="n">
        <v>8.9</v>
      </c>
      <c r="D1822" s="162" t="n">
        <v>-0.018414</v>
      </c>
      <c r="E1822" s="162" t="n"/>
    </row>
    <row r="1823">
      <c r="B1823" s="161" t="n">
        <v>12885</v>
      </c>
      <c r="C1823" s="162" t="n">
        <v>8.85</v>
      </c>
      <c r="D1823" s="162" t="n">
        <v>-0.023424</v>
      </c>
      <c r="E1823" s="162" t="n"/>
    </row>
    <row r="1824">
      <c r="B1824" s="161" t="n">
        <v>12886</v>
      </c>
      <c r="C1824" s="162" t="n">
        <v>8.949999999999999</v>
      </c>
      <c r="D1824" s="162" t="n">
        <v>-0.011741</v>
      </c>
      <c r="E1824" s="162" t="n"/>
    </row>
    <row r="1825">
      <c r="B1825" s="161" t="n">
        <v>12889</v>
      </c>
      <c r="C1825" s="162" t="n">
        <v>9.130000000000001</v>
      </c>
      <c r="D1825" s="162" t="n">
        <v>0.008503</v>
      </c>
      <c r="E1825" s="162" t="n"/>
    </row>
    <row r="1826">
      <c r="B1826" s="161" t="n">
        <v>12890</v>
      </c>
      <c r="C1826" s="162" t="n">
        <v>9.15</v>
      </c>
      <c r="D1826" s="162" t="n">
        <v>0.011138</v>
      </c>
      <c r="E1826" s="162" t="n"/>
    </row>
    <row r="1827">
      <c r="B1827" s="161" t="n">
        <v>12891</v>
      </c>
      <c r="C1827" s="162" t="n">
        <v>9.01</v>
      </c>
      <c r="D1827" s="162" t="n">
        <v>-0.003772</v>
      </c>
      <c r="E1827" s="162" t="n"/>
    </row>
    <row r="1828">
      <c r="B1828" s="161" t="n">
        <v>12892</v>
      </c>
      <c r="C1828" s="162" t="n">
        <v>9.140000000000001</v>
      </c>
      <c r="D1828" s="162" t="n">
        <v>0.011018</v>
      </c>
      <c r="E1828" s="162" t="n"/>
    </row>
    <row r="1829">
      <c r="B1829" s="161" t="n">
        <v>12896</v>
      </c>
      <c r="C1829" s="162" t="n">
        <v>9.41</v>
      </c>
      <c r="D1829" s="162" t="n">
        <v>0.040352</v>
      </c>
      <c r="E1829" s="162" t="n"/>
    </row>
    <row r="1830">
      <c r="B1830" s="161" t="n">
        <v>12897</v>
      </c>
      <c r="C1830" s="162" t="n">
        <v>9.44</v>
      </c>
      <c r="D1830" s="162" t="n">
        <v>0.043673</v>
      </c>
      <c r="E1830" s="162" t="n"/>
    </row>
    <row r="1831">
      <c r="B1831" s="161" t="n">
        <v>12898</v>
      </c>
      <c r="C1831" s="162" t="n">
        <v>9.32</v>
      </c>
      <c r="D1831" s="162" t="n">
        <v>0.031068</v>
      </c>
      <c r="E1831" s="162" t="n"/>
    </row>
    <row r="1832">
      <c r="B1832" s="161" t="n">
        <v>12899</v>
      </c>
      <c r="C1832" s="162" t="n">
        <v>9.44</v>
      </c>
      <c r="D1832" s="162" t="n">
        <v>0.044071</v>
      </c>
      <c r="E1832" s="162" t="n"/>
    </row>
    <row r="1833">
      <c r="B1833" s="161" t="n">
        <v>12900</v>
      </c>
      <c r="C1833" s="162" t="n">
        <v>9.4</v>
      </c>
      <c r="D1833" s="162" t="n">
        <v>0.040107</v>
      </c>
      <c r="E1833" s="162" t="n"/>
    </row>
    <row r="1834">
      <c r="B1834" s="161" t="n">
        <v>12903</v>
      </c>
      <c r="C1834" s="162" t="n">
        <v>9.390000000000001</v>
      </c>
      <c r="D1834" s="162" t="n">
        <v>0.039314</v>
      </c>
      <c r="E1834" s="162" t="n"/>
    </row>
    <row r="1835">
      <c r="B1835" s="161" t="n">
        <v>12904</v>
      </c>
      <c r="C1835" s="162" t="n">
        <v>9.279999999999999</v>
      </c>
      <c r="D1835" s="162" t="n">
        <v>0.027896</v>
      </c>
      <c r="E1835" s="162" t="n"/>
    </row>
    <row r="1836">
      <c r="B1836" s="161" t="n">
        <v>12905</v>
      </c>
      <c r="C1836" s="162" t="n">
        <v>9.23</v>
      </c>
      <c r="D1836" s="162" t="n">
        <v>0.022915</v>
      </c>
      <c r="E1836" s="162" t="n"/>
    </row>
    <row r="1837">
      <c r="B1837" s="161" t="n">
        <v>12906</v>
      </c>
      <c r="C1837" s="162" t="n">
        <v>9.27</v>
      </c>
      <c r="D1837" s="162" t="n">
        <v>0.027594</v>
      </c>
      <c r="E1837" s="162" t="n"/>
    </row>
    <row r="1838">
      <c r="B1838" s="161" t="n">
        <v>12907</v>
      </c>
      <c r="C1838" s="162" t="n">
        <v>9.42</v>
      </c>
      <c r="D1838" s="162" t="n">
        <v>0.043929</v>
      </c>
      <c r="E1838" s="162" t="n"/>
    </row>
    <row r="1839">
      <c r="B1839" s="161" t="n">
        <v>12910</v>
      </c>
      <c r="C1839" s="162" t="n">
        <v>9.42</v>
      </c>
      <c r="D1839" s="162" t="n">
        <v>0.044095</v>
      </c>
      <c r="E1839" s="162" t="n"/>
    </row>
    <row r="1840">
      <c r="B1840" s="161" t="n">
        <v>12911</v>
      </c>
      <c r="C1840" s="162" t="n">
        <v>9.380000000000001</v>
      </c>
      <c r="D1840" s="162" t="n">
        <v>0.040006</v>
      </c>
      <c r="E1840" s="162" t="n"/>
    </row>
    <row r="1841">
      <c r="B1841" s="161" t="n">
        <v>12912</v>
      </c>
      <c r="C1841" s="162" t="n">
        <v>9.65</v>
      </c>
      <c r="D1841" s="162" t="n">
        <v>0.06849</v>
      </c>
      <c r="E1841" s="162" t="n"/>
    </row>
    <row r="1842">
      <c r="B1842" s="161" t="n">
        <v>12913</v>
      </c>
      <c r="C1842" s="162" t="n">
        <v>9.69</v>
      </c>
      <c r="D1842" s="162" t="n">
        <v>0.072654</v>
      </c>
      <c r="E1842" s="162" t="n"/>
    </row>
    <row r="1843">
      <c r="B1843" s="161" t="n">
        <v>12914</v>
      </c>
      <c r="C1843" s="162" t="n">
        <v>9.75</v>
      </c>
      <c r="D1843" s="162" t="n">
        <v>0.078671</v>
      </c>
      <c r="E1843" s="162" t="n"/>
    </row>
    <row r="1844">
      <c r="B1844" s="161" t="n">
        <v>12917</v>
      </c>
      <c r="C1844" s="162" t="n">
        <v>9.800000000000001</v>
      </c>
      <c r="D1844" s="162" t="n">
        <v>0.08339299999999999</v>
      </c>
      <c r="E1844" s="162" t="n"/>
    </row>
    <row r="1845">
      <c r="B1845" s="161" t="n">
        <v>12918</v>
      </c>
      <c r="C1845" s="162" t="n">
        <v>9.81</v>
      </c>
      <c r="D1845" s="162" t="n">
        <v>0.083958</v>
      </c>
      <c r="E1845" s="162" t="n"/>
    </row>
    <row r="1846">
      <c r="B1846" s="161" t="n">
        <v>12919</v>
      </c>
      <c r="C1846" s="162" t="n">
        <v>9.82</v>
      </c>
      <c r="D1846" s="162" t="n">
        <v>0.084561</v>
      </c>
      <c r="E1846" s="162" t="n"/>
    </row>
    <row r="1847">
      <c r="B1847" s="161" t="n">
        <v>12920</v>
      </c>
      <c r="C1847" s="162" t="n">
        <v>10.04</v>
      </c>
      <c r="D1847" s="162" t="n">
        <v>0.105787</v>
      </c>
      <c r="E1847" s="162" t="n"/>
    </row>
    <row r="1848">
      <c r="B1848" s="161" t="n">
        <v>12921</v>
      </c>
      <c r="C1848" s="162" t="n">
        <v>10.01</v>
      </c>
      <c r="D1848" s="162" t="n">
        <v>0.102014</v>
      </c>
      <c r="E1848" s="162" t="n"/>
    </row>
    <row r="1849">
      <c r="B1849" s="161" t="n">
        <v>12924</v>
      </c>
      <c r="C1849" s="162" t="n">
        <v>9.890000000000001</v>
      </c>
      <c r="D1849" s="162" t="n">
        <v>0.089279</v>
      </c>
      <c r="E1849" s="162" t="n"/>
    </row>
    <row r="1850">
      <c r="B1850" s="161" t="n">
        <v>12925</v>
      </c>
      <c r="C1850" s="162" t="n">
        <v>9.98</v>
      </c>
      <c r="D1850" s="162" t="n">
        <v>0.097619</v>
      </c>
      <c r="E1850" s="162" t="n"/>
    </row>
    <row r="1851">
      <c r="B1851" s="161" t="n">
        <v>12926</v>
      </c>
      <c r="C1851" s="162" t="n">
        <v>10.06</v>
      </c>
      <c r="D1851" s="162" t="n">
        <v>0.104991</v>
      </c>
      <c r="E1851" s="162" t="n"/>
    </row>
    <row r="1852">
      <c r="B1852" s="161" t="n">
        <v>12927</v>
      </c>
      <c r="C1852" s="162" t="n">
        <v>10.07</v>
      </c>
      <c r="D1852" s="162" t="n">
        <v>0.105399</v>
      </c>
      <c r="E1852" s="162" t="n"/>
    </row>
    <row r="1853">
      <c r="B1853" s="161" t="n">
        <v>12928</v>
      </c>
      <c r="C1853" s="162" t="n">
        <v>10.02</v>
      </c>
      <c r="D1853" s="162" t="n">
        <v>0.099804</v>
      </c>
      <c r="E1853" s="162" t="n"/>
    </row>
    <row r="1854">
      <c r="B1854" s="161" t="n">
        <v>12931</v>
      </c>
      <c r="C1854" s="162" t="n">
        <v>10.03</v>
      </c>
      <c r="D1854" s="162" t="n">
        <v>0.100074</v>
      </c>
      <c r="E1854" s="162" t="n"/>
    </row>
    <row r="1855">
      <c r="B1855" s="161" t="n">
        <v>12932</v>
      </c>
      <c r="C1855" s="162" t="n">
        <v>9.85</v>
      </c>
      <c r="D1855" s="162" t="n">
        <v>0.081326</v>
      </c>
      <c r="E1855" s="162" t="n"/>
    </row>
    <row r="1856">
      <c r="B1856" s="161" t="n">
        <v>12933</v>
      </c>
      <c r="C1856" s="162" t="n">
        <v>9.69</v>
      </c>
      <c r="D1856" s="162" t="n">
        <v>0.064475</v>
      </c>
      <c r="E1856" s="162" t="n"/>
    </row>
    <row r="1857">
      <c r="B1857" s="161" t="n">
        <v>12935</v>
      </c>
      <c r="C1857" s="162" t="n">
        <v>9.58</v>
      </c>
      <c r="D1857" s="162" t="n">
        <v>0.052811</v>
      </c>
      <c r="E1857" s="162" t="n"/>
    </row>
    <row r="1858">
      <c r="B1858" s="161" t="n">
        <v>12938</v>
      </c>
      <c r="C1858" s="162" t="n">
        <v>9.67</v>
      </c>
      <c r="D1858" s="162" t="n">
        <v>0.061754</v>
      </c>
      <c r="E1858" s="162" t="n"/>
    </row>
    <row r="1859">
      <c r="B1859" s="161" t="n">
        <v>12939</v>
      </c>
      <c r="C1859" s="162" t="n">
        <v>9.92</v>
      </c>
      <c r="D1859" s="162" t="n">
        <v>0.086867</v>
      </c>
      <c r="E1859" s="162" t="n"/>
    </row>
    <row r="1860">
      <c r="B1860" s="161" t="n">
        <v>12940</v>
      </c>
      <c r="C1860" s="162" t="n">
        <v>9.91</v>
      </c>
      <c r="D1860" s="162" t="n">
        <v>0.085413</v>
      </c>
      <c r="E1860" s="162" t="n"/>
    </row>
    <row r="1861">
      <c r="B1861" s="161" t="n">
        <v>12941</v>
      </c>
      <c r="C1861" s="162" t="n">
        <v>9.84</v>
      </c>
      <c r="D1861" s="162" t="n">
        <v>0.077885</v>
      </c>
      <c r="E1861" s="162" t="n"/>
    </row>
    <row r="1862">
      <c r="B1862" s="161" t="n">
        <v>12942</v>
      </c>
      <c r="C1862" s="162" t="n">
        <v>9.9</v>
      </c>
      <c r="D1862" s="162" t="n">
        <v>0.08352999999999999</v>
      </c>
      <c r="E1862" s="162" t="n"/>
    </row>
    <row r="1863">
      <c r="B1863" s="161" t="n">
        <v>12945</v>
      </c>
      <c r="C1863" s="162" t="n">
        <v>10.03</v>
      </c>
      <c r="D1863" s="162" t="n">
        <v>0.096043</v>
      </c>
      <c r="E1863" s="162" t="n"/>
    </row>
    <row r="1864">
      <c r="B1864" s="161" t="n">
        <v>12946</v>
      </c>
      <c r="C1864" s="162" t="n">
        <v>10.13</v>
      </c>
      <c r="D1864" s="162" t="n">
        <v>0.105328</v>
      </c>
      <c r="E1864" s="162" t="n"/>
    </row>
    <row r="1865">
      <c r="B1865" s="161" t="n">
        <v>12947</v>
      </c>
      <c r="C1865" s="162" t="n">
        <v>10.06</v>
      </c>
      <c r="D1865" s="162" t="n">
        <v>0.097916</v>
      </c>
      <c r="E1865" s="162" t="n"/>
    </row>
    <row r="1866">
      <c r="B1866" s="161" t="n">
        <v>12948</v>
      </c>
      <c r="C1866" s="162" t="n">
        <v>10.12</v>
      </c>
      <c r="D1866" s="162" t="n">
        <v>0.103468</v>
      </c>
      <c r="E1866" s="162" t="n"/>
    </row>
    <row r="1867">
      <c r="B1867" s="161" t="n">
        <v>12949</v>
      </c>
      <c r="C1867" s="162" t="n">
        <v>10.22</v>
      </c>
      <c r="D1867" s="162" t="n">
        <v>0.112825</v>
      </c>
      <c r="E1867" s="162" t="n"/>
    </row>
    <row r="1868">
      <c r="B1868" s="161" t="n">
        <v>12952</v>
      </c>
      <c r="C1868" s="162" t="n">
        <v>10.22</v>
      </c>
      <c r="D1868" s="162" t="n">
        <v>0.112441</v>
      </c>
      <c r="E1868" s="162" t="n"/>
    </row>
    <row r="1869">
      <c r="B1869" s="161" t="n">
        <v>12953</v>
      </c>
      <c r="C1869" s="162" t="n">
        <v>10.28</v>
      </c>
      <c r="D1869" s="162" t="n">
        <v>0.117808</v>
      </c>
      <c r="E1869" s="162" t="n"/>
    </row>
    <row r="1870">
      <c r="B1870" s="161" t="n">
        <v>12954</v>
      </c>
      <c r="C1870" s="162" t="n">
        <v>10.23</v>
      </c>
      <c r="D1870" s="162" t="n">
        <v>0.112445</v>
      </c>
      <c r="E1870" s="162" t="n"/>
    </row>
    <row r="1871">
      <c r="B1871" s="161" t="n">
        <v>12955</v>
      </c>
      <c r="C1871" s="162" t="n">
        <v>10.15</v>
      </c>
      <c r="D1871" s="162" t="n">
        <v>0.104108</v>
      </c>
      <c r="E1871" s="162" t="n"/>
    </row>
    <row r="1872">
      <c r="B1872" s="161" t="n">
        <v>12956</v>
      </c>
      <c r="C1872" s="162" t="n">
        <v>10.38</v>
      </c>
      <c r="D1872" s="162" t="n">
        <v>0.125848</v>
      </c>
      <c r="E1872" s="162" t="n"/>
    </row>
    <row r="1873">
      <c r="B1873" s="161" t="n">
        <v>12959</v>
      </c>
      <c r="C1873" s="162" t="n">
        <v>10.47</v>
      </c>
      <c r="D1873" s="162" t="n">
        <v>0.133761</v>
      </c>
      <c r="E1873" s="162" t="n"/>
    </row>
    <row r="1874">
      <c r="B1874" s="161" t="n">
        <v>12960</v>
      </c>
      <c r="C1874" s="162" t="n">
        <v>10.32</v>
      </c>
      <c r="D1874" s="162" t="n">
        <v>0.118643</v>
      </c>
      <c r="E1874" s="162" t="n"/>
    </row>
    <row r="1875">
      <c r="B1875" s="161" t="n">
        <v>12961</v>
      </c>
      <c r="C1875" s="162" t="n">
        <v>10.2</v>
      </c>
      <c r="D1875" s="162" t="n">
        <v>0.106407</v>
      </c>
      <c r="E1875" s="162" t="n"/>
    </row>
    <row r="1876">
      <c r="B1876" s="161" t="n">
        <v>12962</v>
      </c>
      <c r="C1876" s="162" t="n">
        <v>10.15</v>
      </c>
      <c r="D1876" s="162" t="n">
        <v>0.100877</v>
      </c>
      <c r="E1876" s="162" t="n"/>
    </row>
    <row r="1877">
      <c r="B1877" s="161" t="n">
        <v>12963</v>
      </c>
      <c r="C1877" s="162" t="n">
        <v>10.24</v>
      </c>
      <c r="D1877" s="162" t="n">
        <v>0.108986</v>
      </c>
      <c r="E1877" s="162" t="n"/>
    </row>
    <row r="1878">
      <c r="B1878" s="161" t="n">
        <v>12966</v>
      </c>
      <c r="C1878" s="162" t="n">
        <v>10.28</v>
      </c>
      <c r="D1878" s="162" t="n">
        <v>0.112024</v>
      </c>
      <c r="E1878" s="162" t="n"/>
    </row>
    <row r="1879">
      <c r="B1879" s="161" t="n">
        <v>12967</v>
      </c>
      <c r="C1879" s="162" t="n">
        <v>10.29</v>
      </c>
      <c r="D1879" s="162" t="n">
        <v>0.112143</v>
      </c>
      <c r="E1879" s="162" t="n"/>
    </row>
    <row r="1880">
      <c r="B1880" s="161" t="n">
        <v>12968</v>
      </c>
      <c r="C1880" s="162" t="n">
        <v>10.35</v>
      </c>
      <c r="D1880" s="162" t="n">
        <v>0.117088</v>
      </c>
      <c r="E1880" s="162" t="n"/>
    </row>
    <row r="1881">
      <c r="B1881" s="161" t="n">
        <v>12970</v>
      </c>
      <c r="C1881" s="162" t="n">
        <v>10.47</v>
      </c>
      <c r="D1881" s="162" t="n">
        <v>0.127665</v>
      </c>
      <c r="E1881" s="162" t="n"/>
    </row>
    <row r="1882">
      <c r="B1882" s="161" t="n">
        <v>12973</v>
      </c>
      <c r="C1882" s="162" t="n">
        <v>10.6</v>
      </c>
      <c r="D1882" s="162" t="n">
        <v>0.13885</v>
      </c>
      <c r="E1882" s="162" t="n"/>
    </row>
    <row r="1883">
      <c r="B1883" s="161" t="n">
        <v>12974</v>
      </c>
      <c r="C1883" s="162" t="n">
        <v>10.55</v>
      </c>
      <c r="D1883" s="162" t="n">
        <v>0.132984</v>
      </c>
      <c r="E1883" s="162" t="n"/>
    </row>
    <row r="1884">
      <c r="B1884" s="161" t="n">
        <v>12975</v>
      </c>
      <c r="C1884" s="162" t="n">
        <v>10.63</v>
      </c>
      <c r="D1884" s="162" t="n">
        <v>0.139397</v>
      </c>
      <c r="E1884" s="162" t="n"/>
    </row>
    <row r="1885">
      <c r="B1885" s="161" t="n">
        <v>12976</v>
      </c>
      <c r="C1885" s="162" t="n">
        <v>10.52</v>
      </c>
      <c r="D1885" s="162" t="n">
        <v>0.128033</v>
      </c>
      <c r="E1885" s="162" t="n"/>
    </row>
    <row r="1886">
      <c r="B1886" s="161" t="n">
        <v>12977</v>
      </c>
      <c r="C1886" s="162" t="n">
        <v>10.62</v>
      </c>
      <c r="D1886" s="162" t="n">
        <v>0.136495</v>
      </c>
      <c r="E1886" s="162" t="n"/>
    </row>
    <row r="1887">
      <c r="B1887" s="161" t="n">
        <v>12980</v>
      </c>
      <c r="C1887" s="162" t="n">
        <v>10.6</v>
      </c>
      <c r="D1887" s="162" t="n">
        <v>0.13372</v>
      </c>
      <c r="E1887" s="162" t="n"/>
    </row>
    <row r="1888">
      <c r="B1888" s="161" t="n">
        <v>12981</v>
      </c>
      <c r="C1888" s="162" t="n">
        <v>10.62</v>
      </c>
      <c r="D1888" s="162" t="n">
        <v>0.134678</v>
      </c>
      <c r="E1888" s="162" t="n"/>
    </row>
    <row r="1889">
      <c r="B1889" s="161" t="n">
        <v>12982</v>
      </c>
      <c r="C1889" s="162" t="n">
        <v>10.67</v>
      </c>
      <c r="D1889" s="162" t="n">
        <v>0.138557</v>
      </c>
      <c r="E1889" s="162" t="n"/>
    </row>
    <row r="1890">
      <c r="B1890" s="161" t="n">
        <v>12983</v>
      </c>
      <c r="C1890" s="162" t="n">
        <v>10.66</v>
      </c>
      <c r="D1890" s="162" t="n">
        <v>0.136774</v>
      </c>
      <c r="E1890" s="162" t="n"/>
    </row>
    <row r="1891">
      <c r="B1891" s="161" t="n">
        <v>12984</v>
      </c>
      <c r="C1891" s="162" t="n">
        <v>10.58</v>
      </c>
      <c r="D1891" s="162" t="n">
        <v>0.128489</v>
      </c>
      <c r="E1891" s="162" t="n"/>
    </row>
    <row r="1892">
      <c r="B1892" s="161" t="n">
        <v>12987</v>
      </c>
      <c r="C1892" s="162" t="n">
        <v>10.77</v>
      </c>
      <c r="D1892" s="162" t="n">
        <v>0.14538</v>
      </c>
      <c r="E1892" s="162" t="n"/>
    </row>
    <row r="1893">
      <c r="B1893" s="161" t="n">
        <v>12988</v>
      </c>
      <c r="C1893" s="162" t="n">
        <v>10.76</v>
      </c>
      <c r="D1893" s="162" t="n">
        <v>0.143415</v>
      </c>
      <c r="E1893" s="162" t="n"/>
    </row>
    <row r="1894">
      <c r="B1894" s="161" t="n">
        <v>12989</v>
      </c>
      <c r="C1894" s="162" t="n">
        <v>10.84</v>
      </c>
      <c r="D1894" s="162" t="n">
        <v>0.149761</v>
      </c>
      <c r="E1894" s="162" t="n"/>
    </row>
    <row r="1895">
      <c r="B1895" s="161" t="n">
        <v>12990</v>
      </c>
      <c r="C1895" s="162" t="n">
        <v>10.73</v>
      </c>
      <c r="D1895" s="162" t="n">
        <v>0.138545</v>
      </c>
      <c r="E1895" s="162" t="n"/>
    </row>
    <row r="1896">
      <c r="B1896" s="161" t="n">
        <v>12991</v>
      </c>
      <c r="C1896" s="162" t="n">
        <v>10.79</v>
      </c>
      <c r="D1896" s="162" t="n">
        <v>0.143067</v>
      </c>
      <c r="E1896" s="162" t="n"/>
    </row>
    <row r="1897">
      <c r="B1897" s="161" t="n">
        <v>12994</v>
      </c>
      <c r="C1897" s="162" t="n">
        <v>11.04</v>
      </c>
      <c r="D1897" s="162" t="n">
        <v>0.164882</v>
      </c>
      <c r="E1897" s="162" t="n"/>
    </row>
    <row r="1898">
      <c r="B1898" s="161" t="n">
        <v>12995</v>
      </c>
      <c r="C1898" s="162" t="n">
        <v>10.94</v>
      </c>
      <c r="D1898" s="162" t="n">
        <v>0.154705</v>
      </c>
      <c r="E1898" s="162" t="n"/>
    </row>
    <row r="1899">
      <c r="B1899" s="161" t="n">
        <v>12996</v>
      </c>
      <c r="C1899" s="162" t="n">
        <v>11.08</v>
      </c>
      <c r="D1899" s="162" t="n">
        <v>0.166221</v>
      </c>
      <c r="E1899" s="162" t="n"/>
    </row>
    <row r="1900">
      <c r="B1900" s="161" t="n">
        <v>12997</v>
      </c>
      <c r="C1900" s="162" t="n">
        <v>11.04</v>
      </c>
      <c r="D1900" s="162" t="n">
        <v>0.161555</v>
      </c>
      <c r="E1900" s="162" t="n"/>
    </row>
    <row r="1901">
      <c r="B1901" s="161" t="n">
        <v>12998</v>
      </c>
      <c r="C1901" s="162" t="n">
        <v>10.95</v>
      </c>
      <c r="D1901" s="162" t="n">
        <v>0.152433</v>
      </c>
      <c r="E1901" s="162" t="n"/>
    </row>
    <row r="1902">
      <c r="B1902" s="161" t="n">
        <v>13001</v>
      </c>
      <c r="C1902" s="162" t="n">
        <v>11.2</v>
      </c>
      <c r="D1902" s="162" t="n">
        <v>0.173838</v>
      </c>
      <c r="E1902" s="162" t="n"/>
    </row>
    <row r="1903">
      <c r="B1903" s="161" t="n">
        <v>13002</v>
      </c>
      <c r="C1903" s="162" t="n">
        <v>11.19</v>
      </c>
      <c r="D1903" s="162" t="n">
        <v>0.17183</v>
      </c>
      <c r="E1903" s="162" t="n"/>
    </row>
    <row r="1904">
      <c r="B1904" s="161" t="n">
        <v>13003</v>
      </c>
      <c r="C1904" s="162" t="n">
        <v>11.18</v>
      </c>
      <c r="D1904" s="162" t="n">
        <v>0.169838</v>
      </c>
      <c r="E1904" s="162" t="n"/>
    </row>
    <row r="1905">
      <c r="B1905" s="161" t="n">
        <v>13004</v>
      </c>
      <c r="C1905" s="162" t="n">
        <v>11.22</v>
      </c>
      <c r="D1905" s="162" t="n">
        <v>0.172271</v>
      </c>
      <c r="E1905" s="162" t="n"/>
    </row>
    <row r="1906">
      <c r="B1906" s="161" t="n">
        <v>13005</v>
      </c>
      <c r="C1906" s="162" t="n">
        <v>11.49</v>
      </c>
      <c r="D1906" s="162" t="n">
        <v>0.194748</v>
      </c>
      <c r="E1906" s="162" t="n"/>
    </row>
    <row r="1907">
      <c r="B1907" s="161" t="n">
        <v>13008</v>
      </c>
      <c r="C1907" s="162" t="n">
        <v>11.6</v>
      </c>
      <c r="D1907" s="162" t="n">
        <v>0.202913</v>
      </c>
      <c r="E1907" s="162" t="n"/>
    </row>
    <row r="1908">
      <c r="B1908" s="161" t="n">
        <v>13009</v>
      </c>
      <c r="C1908" s="162" t="n">
        <v>11.67</v>
      </c>
      <c r="D1908" s="162" t="n">
        <v>0.207515</v>
      </c>
      <c r="E1908" s="162" t="n"/>
    </row>
    <row r="1909">
      <c r="B1909" s="161" t="n">
        <v>13010</v>
      </c>
      <c r="C1909" s="162" t="n">
        <v>11.67</v>
      </c>
      <c r="D1909" s="162" t="n">
        <v>0.206182</v>
      </c>
      <c r="E1909" s="162" t="n"/>
    </row>
    <row r="1910">
      <c r="B1910" s="161" t="n">
        <v>13011</v>
      </c>
      <c r="C1910" s="162" t="n">
        <v>11.54</v>
      </c>
      <c r="D1910" s="162" t="n">
        <v>0.193607</v>
      </c>
      <c r="E1910" s="162" t="n"/>
    </row>
    <row r="1911">
      <c r="B1911" s="161" t="n">
        <v>13012</v>
      </c>
      <c r="C1911" s="162" t="n">
        <v>11.64</v>
      </c>
      <c r="D1911" s="162" t="n">
        <v>0.200743</v>
      </c>
      <c r="E1911" s="162" t="n"/>
    </row>
    <row r="1912">
      <c r="B1912" s="161" t="n">
        <v>13015</v>
      </c>
      <c r="C1912" s="162" t="n">
        <v>11.42</v>
      </c>
      <c r="D1912" s="162" t="n">
        <v>0.180266</v>
      </c>
      <c r="E1912" s="162" t="n"/>
    </row>
    <row r="1913">
      <c r="B1913" s="161" t="n">
        <v>13016</v>
      </c>
      <c r="C1913" s="162" t="n">
        <v>11.45</v>
      </c>
      <c r="D1913" s="162" t="n">
        <v>0.181496</v>
      </c>
      <c r="E1913" s="162" t="n"/>
    </row>
    <row r="1914">
      <c r="B1914" s="161" t="n">
        <v>13017</v>
      </c>
      <c r="C1914" s="162" t="n">
        <v>11.55</v>
      </c>
      <c r="D1914" s="162" t="n">
        <v>0.188758</v>
      </c>
      <c r="E1914" s="162" t="n"/>
    </row>
    <row r="1915">
      <c r="B1915" s="161" t="n">
        <v>13018</v>
      </c>
      <c r="C1915" s="162" t="n">
        <v>11.59</v>
      </c>
      <c r="D1915" s="162" t="n">
        <v>0.190742</v>
      </c>
      <c r="E1915" s="162" t="n"/>
    </row>
    <row r="1916">
      <c r="B1916" s="161" t="n">
        <v>13019</v>
      </c>
      <c r="C1916" s="162" t="n">
        <v>11.56</v>
      </c>
      <c r="D1916" s="162" t="n">
        <v>0.186747</v>
      </c>
      <c r="E1916" s="162" t="n"/>
    </row>
    <row r="1917">
      <c r="B1917" s="161" t="n">
        <v>13022</v>
      </c>
      <c r="C1917" s="162" t="n">
        <v>11.46</v>
      </c>
      <c r="D1917" s="162" t="n">
        <v>0.176787</v>
      </c>
      <c r="E1917" s="162" t="n"/>
    </row>
    <row r="1918">
      <c r="B1918" s="161" t="n">
        <v>13023</v>
      </c>
      <c r="C1918" s="162" t="n">
        <v>11.12</v>
      </c>
      <c r="D1918" s="162" t="n">
        <v>0.145665</v>
      </c>
      <c r="E1918" s="162" t="n"/>
    </row>
    <row r="1919">
      <c r="B1919" s="161" t="n">
        <v>13024</v>
      </c>
      <c r="C1919" s="162" t="n">
        <v>11.1</v>
      </c>
      <c r="D1919" s="162" t="n">
        <v>0.142836</v>
      </c>
      <c r="E1919" s="162" t="n"/>
    </row>
    <row r="1920">
      <c r="B1920" s="161" t="n">
        <v>13025</v>
      </c>
      <c r="C1920" s="162" t="n">
        <v>11.17</v>
      </c>
      <c r="D1920" s="162" t="n">
        <v>0.148151</v>
      </c>
      <c r="E1920" s="162" t="n"/>
    </row>
    <row r="1921">
      <c r="B1921" s="161" t="n">
        <v>13026</v>
      </c>
      <c r="C1921" s="162" t="n">
        <v>11.24</v>
      </c>
      <c r="D1921" s="162" t="n">
        <v>0.153355</v>
      </c>
      <c r="E1921" s="162" t="n"/>
    </row>
    <row r="1922">
      <c r="B1922" s="161" t="n">
        <v>13030</v>
      </c>
      <c r="C1922" s="162" t="n">
        <v>11.21</v>
      </c>
      <c r="D1922" s="162" t="n">
        <v>0.149641</v>
      </c>
      <c r="E1922" s="162" t="n"/>
    </row>
    <row r="1923">
      <c r="B1923" s="161" t="n">
        <v>13031</v>
      </c>
      <c r="C1923" s="162" t="n">
        <v>11.36</v>
      </c>
      <c r="D1923" s="162" t="n">
        <v>0.161836</v>
      </c>
      <c r="E1923" s="162" t="n"/>
    </row>
    <row r="1924">
      <c r="B1924" s="161" t="n">
        <v>13032</v>
      </c>
      <c r="C1924" s="162" t="n">
        <v>11.47</v>
      </c>
      <c r="D1924" s="162" t="n">
        <v>0.170288</v>
      </c>
      <c r="E1924" s="162" t="n"/>
    </row>
    <row r="1925">
      <c r="B1925" s="161" t="n">
        <v>13033</v>
      </c>
      <c r="C1925" s="162" t="n">
        <v>11.65</v>
      </c>
      <c r="D1925" s="162" t="n">
        <v>0.184542</v>
      </c>
      <c r="E1925" s="162" t="n"/>
    </row>
    <row r="1926">
      <c r="B1926" s="161" t="n">
        <v>13036</v>
      </c>
      <c r="C1926" s="162" t="n">
        <v>11.76</v>
      </c>
      <c r="D1926" s="162" t="n">
        <v>0.192588</v>
      </c>
      <c r="E1926" s="162" t="n"/>
    </row>
    <row r="1927">
      <c r="B1927" s="161" t="n">
        <v>13037</v>
      </c>
      <c r="C1927" s="162" t="n">
        <v>11.86</v>
      </c>
      <c r="D1927" s="162" t="n">
        <v>0.199634</v>
      </c>
      <c r="E1927" s="162" t="n"/>
    </row>
    <row r="1928">
      <c r="B1928" s="161" t="n">
        <v>13038</v>
      </c>
      <c r="C1928" s="162" t="n">
        <v>11.92</v>
      </c>
      <c r="D1928" s="162" t="n">
        <v>0.20325</v>
      </c>
      <c r="E1928" s="162" t="n"/>
    </row>
    <row r="1929">
      <c r="B1929" s="161" t="n">
        <v>13039</v>
      </c>
      <c r="C1929" s="162" t="n">
        <v>11.78</v>
      </c>
      <c r="D1929" s="162" t="n">
        <v>0.190147</v>
      </c>
      <c r="E1929" s="162" t="n"/>
    </row>
    <row r="1930">
      <c r="B1930" s="161" t="n">
        <v>13040</v>
      </c>
      <c r="C1930" s="162" t="n">
        <v>11.8</v>
      </c>
      <c r="D1930" s="162" t="n">
        <v>0.190673</v>
      </c>
      <c r="E1930" s="162" t="n"/>
    </row>
    <row r="1931">
      <c r="B1931" s="161" t="n">
        <v>13043</v>
      </c>
      <c r="C1931" s="162" t="n">
        <v>11.72</v>
      </c>
      <c r="D1931" s="162" t="n">
        <v>0.182697</v>
      </c>
      <c r="E1931" s="162" t="n"/>
    </row>
    <row r="1932">
      <c r="B1932" s="161" t="n">
        <v>13044</v>
      </c>
      <c r="C1932" s="162" t="n">
        <v>11.72</v>
      </c>
      <c r="D1932" s="162" t="n">
        <v>0.181581</v>
      </c>
      <c r="E1932" s="162" t="n"/>
    </row>
    <row r="1933">
      <c r="B1933" s="161" t="n">
        <v>13045</v>
      </c>
      <c r="C1933" s="162" t="n">
        <v>11.82</v>
      </c>
      <c r="D1933" s="162" t="n">
        <v>0.188912</v>
      </c>
      <c r="E1933" s="162" t="n"/>
    </row>
    <row r="1934">
      <c r="B1934" s="161" t="n">
        <v>13046</v>
      </c>
      <c r="C1934" s="162" t="n">
        <v>11.58</v>
      </c>
      <c r="D1934" s="162" t="n">
        <v>0.16729</v>
      </c>
      <c r="E1934" s="162" t="n"/>
    </row>
    <row r="1935">
      <c r="B1935" s="161" t="n">
        <v>13047</v>
      </c>
      <c r="C1935" s="162" t="n">
        <v>11.26</v>
      </c>
      <c r="D1935" s="162" t="n">
        <v>0.138359</v>
      </c>
      <c r="E1935" s="162" t="n"/>
    </row>
    <row r="1936">
      <c r="B1936" s="161" t="n">
        <v>13050</v>
      </c>
      <c r="C1936" s="162" t="n">
        <v>11.4</v>
      </c>
      <c r="D1936" s="162" t="n">
        <v>0.149778</v>
      </c>
      <c r="E1936" s="162" t="n"/>
    </row>
    <row r="1937">
      <c r="B1937" s="161" t="n">
        <v>13051</v>
      </c>
      <c r="C1937" s="162" t="n">
        <v>11.54</v>
      </c>
      <c r="D1937" s="162" t="n">
        <v>0.160965</v>
      </c>
      <c r="E1937" s="162" t="n"/>
    </row>
    <row r="1938">
      <c r="B1938" s="161" t="n">
        <v>13052</v>
      </c>
      <c r="C1938" s="162" t="n">
        <v>11.59</v>
      </c>
      <c r="D1938" s="162" t="n">
        <v>0.164205</v>
      </c>
      <c r="E1938" s="162" t="n"/>
    </row>
    <row r="1939">
      <c r="B1939" s="161" t="n">
        <v>13053</v>
      </c>
      <c r="C1939" s="162" t="n">
        <v>11.59</v>
      </c>
      <c r="D1939" s="162" t="n">
        <v>0.163072</v>
      </c>
      <c r="E1939" s="162" t="n"/>
    </row>
    <row r="1940">
      <c r="B1940" s="161" t="n">
        <v>13054</v>
      </c>
      <c r="C1940" s="162" t="n">
        <v>11.56</v>
      </c>
      <c r="D1940" s="162" t="n">
        <v>0.159268</v>
      </c>
      <c r="E1940" s="162" t="n"/>
    </row>
    <row r="1941">
      <c r="B1941" s="161" t="n">
        <v>13057</v>
      </c>
      <c r="C1941" s="162" t="n">
        <v>11.59</v>
      </c>
      <c r="D1941" s="162" t="n">
        <v>0.160638</v>
      </c>
      <c r="E1941" s="162" t="n"/>
    </row>
    <row r="1942">
      <c r="B1942" s="161" t="n">
        <v>13058</v>
      </c>
      <c r="C1942" s="162" t="n">
        <v>11.48</v>
      </c>
      <c r="D1942" s="162" t="n">
        <v>0.149912</v>
      </c>
      <c r="E1942" s="162" t="n"/>
    </row>
    <row r="1943">
      <c r="B1943" s="161" t="n">
        <v>13059</v>
      </c>
      <c r="C1943" s="162" t="n">
        <v>11.1</v>
      </c>
      <c r="D1943" s="162" t="n">
        <v>0.115244</v>
      </c>
      <c r="E1943" s="162" t="n"/>
    </row>
    <row r="1944">
      <c r="B1944" s="161" t="n">
        <v>13060</v>
      </c>
      <c r="C1944" s="162" t="n">
        <v>11.26</v>
      </c>
      <c r="D1944" s="162" t="n">
        <v>0.1285</v>
      </c>
      <c r="E1944" s="162" t="n"/>
    </row>
    <row r="1945">
      <c r="B1945" s="161" t="n">
        <v>13061</v>
      </c>
      <c r="C1945" s="162" t="n">
        <v>11.36</v>
      </c>
      <c r="D1945" s="162" t="n">
        <v>0.136231</v>
      </c>
      <c r="E1945" s="162" t="n"/>
    </row>
    <row r="1946">
      <c r="B1946" s="161" t="n">
        <v>13064</v>
      </c>
      <c r="C1946" s="162" t="n">
        <v>11.53</v>
      </c>
      <c r="D1946" s="162" t="n">
        <v>0.149825</v>
      </c>
      <c r="E1946" s="162" t="n"/>
    </row>
    <row r="1947">
      <c r="B1947" s="161" t="n">
        <v>13065</v>
      </c>
      <c r="C1947" s="162" t="n">
        <v>11.45</v>
      </c>
      <c r="D1947" s="162" t="n">
        <v>0.141639</v>
      </c>
      <c r="E1947" s="162" t="n"/>
    </row>
    <row r="1948">
      <c r="B1948" s="161" t="n">
        <v>13066</v>
      </c>
      <c r="C1948" s="162" t="n">
        <v>11.51</v>
      </c>
      <c r="D1948" s="162" t="n">
        <v>0.145624</v>
      </c>
      <c r="E1948" s="162" t="n"/>
    </row>
    <row r="1949">
      <c r="B1949" s="161" t="n">
        <v>13067</v>
      </c>
      <c r="C1949" s="162" t="n">
        <v>11.74</v>
      </c>
      <c r="D1949" s="162" t="n">
        <v>0.164088</v>
      </c>
      <c r="E1949" s="162" t="n"/>
    </row>
    <row r="1950">
      <c r="B1950" s="161" t="n">
        <v>13068</v>
      </c>
      <c r="C1950" s="162" t="n">
        <v>11.75</v>
      </c>
      <c r="D1950" s="162" t="n">
        <v>0.163591</v>
      </c>
      <c r="E1950" s="162" t="n"/>
    </row>
    <row r="1951">
      <c r="B1951" s="161" t="n">
        <v>13071</v>
      </c>
      <c r="C1951" s="162" t="n">
        <v>11.88</v>
      </c>
      <c r="D1951" s="162" t="n">
        <v>0.173187</v>
      </c>
      <c r="E1951" s="162" t="n"/>
    </row>
    <row r="1952">
      <c r="B1952" s="161" t="n">
        <v>13072</v>
      </c>
      <c r="C1952" s="162" t="n">
        <v>11.96</v>
      </c>
      <c r="D1952" s="162" t="n">
        <v>0.178623</v>
      </c>
      <c r="E1952" s="162" t="n"/>
    </row>
    <row r="1953">
      <c r="B1953" s="161" t="n">
        <v>13073</v>
      </c>
      <c r="C1953" s="162" t="n">
        <v>11.91</v>
      </c>
      <c r="D1953" s="162" t="n">
        <v>0.17323</v>
      </c>
      <c r="E1953" s="162" t="n"/>
    </row>
    <row r="1954">
      <c r="B1954" s="161" t="n">
        <v>13074</v>
      </c>
      <c r="C1954" s="162" t="n">
        <v>11.85</v>
      </c>
      <c r="D1954" s="162" t="n">
        <v>0.167012</v>
      </c>
      <c r="E1954" s="162" t="n"/>
    </row>
    <row r="1955">
      <c r="B1955" s="161" t="n">
        <v>13075</v>
      </c>
      <c r="C1955" s="162" t="n">
        <v>11.81</v>
      </c>
      <c r="D1955" s="162" t="n">
        <v>0.162494</v>
      </c>
      <c r="E1955" s="162" t="n"/>
    </row>
    <row r="1956">
      <c r="B1956" s="161" t="n">
        <v>13078</v>
      </c>
      <c r="C1956" s="162" t="n">
        <v>12.19</v>
      </c>
      <c r="D1956" s="162" t="n">
        <v>0.192829</v>
      </c>
      <c r="E1956" s="162" t="n"/>
    </row>
    <row r="1957">
      <c r="B1957" s="161" t="n">
        <v>13079</v>
      </c>
      <c r="C1957" s="162" t="n">
        <v>12.25</v>
      </c>
      <c r="D1957" s="162" t="n">
        <v>0.196412</v>
      </c>
      <c r="E1957" s="162" t="n"/>
    </row>
    <row r="1958">
      <c r="B1958" s="161" t="n">
        <v>13080</v>
      </c>
      <c r="C1958" s="162" t="n">
        <v>12.33</v>
      </c>
      <c r="D1958" s="162" t="n">
        <v>0.201502</v>
      </c>
      <c r="E1958" s="162" t="n"/>
    </row>
    <row r="1959">
      <c r="B1959" s="161" t="n">
        <v>13081</v>
      </c>
      <c r="C1959" s="162" t="n">
        <v>12.31</v>
      </c>
      <c r="D1959" s="162" t="n">
        <v>0.198466</v>
      </c>
      <c r="E1959" s="162" t="n"/>
    </row>
    <row r="1960">
      <c r="B1960" s="161" t="n">
        <v>13082</v>
      </c>
      <c r="C1960" s="162" t="n">
        <v>12.43</v>
      </c>
      <c r="D1960" s="162" t="n">
        <v>0.206687</v>
      </c>
      <c r="E1960" s="162" t="n"/>
    </row>
    <row r="1961">
      <c r="B1961" s="161" t="n">
        <v>13085</v>
      </c>
      <c r="C1961" s="162" t="n">
        <v>12.46</v>
      </c>
      <c r="D1961" s="162" t="n">
        <v>0.207511</v>
      </c>
      <c r="E1961" s="162" t="n"/>
    </row>
    <row r="1962">
      <c r="B1962" s="161" t="n">
        <v>13086</v>
      </c>
      <c r="C1962" s="162" t="n">
        <v>12.45</v>
      </c>
      <c r="D1962" s="162" t="n">
        <v>0.20509</v>
      </c>
      <c r="E1962" s="162" t="n"/>
    </row>
    <row r="1963">
      <c r="B1963" s="161" t="n">
        <v>13087</v>
      </c>
      <c r="C1963" s="162" t="n">
        <v>12.36</v>
      </c>
      <c r="D1963" s="162" t="n">
        <v>0.19616</v>
      </c>
      <c r="E1963" s="162" t="n"/>
    </row>
    <row r="1964">
      <c r="B1964" s="161" t="n">
        <v>13088</v>
      </c>
      <c r="C1964" s="162" t="n">
        <v>12.46</v>
      </c>
      <c r="D1964" s="162" t="n">
        <v>0.202565</v>
      </c>
      <c r="E1964" s="162" t="n"/>
    </row>
    <row r="1965">
      <c r="B1965" s="161" t="n">
        <v>13089</v>
      </c>
      <c r="C1965" s="162" t="n">
        <v>12.61</v>
      </c>
      <c r="D1965" s="162" t="n">
        <v>0.212828</v>
      </c>
      <c r="E1965" s="162" t="n"/>
    </row>
    <row r="1966">
      <c r="B1966" s="161" t="n">
        <v>13092</v>
      </c>
      <c r="C1966" s="162" t="n">
        <v>12.62</v>
      </c>
      <c r="D1966" s="162" t="n">
        <v>0.211935</v>
      </c>
      <c r="E1966" s="162" t="n"/>
    </row>
    <row r="1967">
      <c r="B1967" s="161" t="n">
        <v>13094</v>
      </c>
      <c r="C1967" s="162" t="n">
        <v>12.86</v>
      </c>
      <c r="D1967" s="162" t="n">
        <v>0.229022</v>
      </c>
      <c r="E1967" s="162" t="n"/>
    </row>
    <row r="1968">
      <c r="B1968" s="161" t="n">
        <v>13095</v>
      </c>
      <c r="C1968" s="162" t="n">
        <v>12.81</v>
      </c>
      <c r="D1968" s="162" t="n">
        <v>0.223363</v>
      </c>
      <c r="E1968" s="162" t="n"/>
    </row>
    <row r="1969">
      <c r="B1969" s="161" t="n">
        <v>13096</v>
      </c>
      <c r="C1969" s="162" t="n">
        <v>12.92</v>
      </c>
      <c r="D1969" s="162" t="n">
        <v>0.2301</v>
      </c>
      <c r="E1969" s="162" t="n"/>
    </row>
    <row r="1970">
      <c r="B1970" s="161" t="n">
        <v>13100</v>
      </c>
      <c r="C1970" s="162" t="n">
        <v>12.81</v>
      </c>
      <c r="D1970" s="162" t="n">
        <v>0.219783</v>
      </c>
      <c r="E1970" s="162" t="n"/>
    </row>
    <row r="1971">
      <c r="B1971" s="161" t="n">
        <v>13101</v>
      </c>
      <c r="C1971" s="162" t="n">
        <v>12.96</v>
      </c>
      <c r="D1971" s="162" t="n">
        <v>0.229612</v>
      </c>
      <c r="E1971" s="162" t="n"/>
    </row>
    <row r="1972">
      <c r="B1972" s="161" t="n">
        <v>13102</v>
      </c>
      <c r="C1972" s="162" t="n">
        <v>13.2</v>
      </c>
      <c r="D1972" s="162" t="n">
        <v>0.245959</v>
      </c>
      <c r="E1972" s="162" t="n"/>
    </row>
    <row r="1973">
      <c r="B1973" s="161" t="n">
        <v>13103</v>
      </c>
      <c r="C1973" s="162" t="n">
        <v>13.25</v>
      </c>
      <c r="D1973" s="162" t="n">
        <v>0.247673</v>
      </c>
      <c r="E1973" s="162" t="n"/>
    </row>
    <row r="1974">
      <c r="B1974" s="161" t="n">
        <v>13106</v>
      </c>
      <c r="C1974" s="162" t="n">
        <v>13.28</v>
      </c>
      <c r="D1974" s="162" t="n">
        <v>0.247882</v>
      </c>
      <c r="E1974" s="162" t="n"/>
    </row>
    <row r="1975">
      <c r="B1975" s="161" t="n">
        <v>13107</v>
      </c>
      <c r="C1975" s="162" t="n">
        <v>13.46</v>
      </c>
      <c r="D1975" s="162" t="n">
        <v>0.259244</v>
      </c>
      <c r="E1975" s="162" t="n"/>
    </row>
    <row r="1976">
      <c r="B1976" s="161" t="n">
        <v>13108</v>
      </c>
      <c r="C1976" s="162" t="n">
        <v>13.29</v>
      </c>
      <c r="D1976" s="162" t="n">
        <v>0.244495</v>
      </c>
      <c r="E1976" s="162" t="n"/>
    </row>
    <row r="1977">
      <c r="B1977" s="161" t="n">
        <v>13109</v>
      </c>
      <c r="C1977" s="162" t="n">
        <v>13.42</v>
      </c>
      <c r="D1977" s="162" t="n">
        <v>0.252103</v>
      </c>
      <c r="E1977" s="162" t="n"/>
    </row>
    <row r="1978">
      <c r="B1978" s="161" t="n">
        <v>13110</v>
      </c>
      <c r="C1978" s="162" t="n">
        <v>13.14</v>
      </c>
      <c r="D1978" s="162" t="n">
        <v>0.228982</v>
      </c>
      <c r="E1978" s="162" t="n"/>
    </row>
    <row r="1979">
      <c r="B1979" s="161" t="n">
        <v>13113</v>
      </c>
      <c r="C1979" s="162" t="n">
        <v>13.18</v>
      </c>
      <c r="D1979" s="162" t="n">
        <v>0.229933</v>
      </c>
      <c r="E1979" s="162" t="n"/>
    </row>
    <row r="1980">
      <c r="B1980" s="161" t="n">
        <v>13114</v>
      </c>
      <c r="C1980" s="162" t="n">
        <v>12.99</v>
      </c>
      <c r="D1980" s="162" t="n">
        <v>0.213452</v>
      </c>
      <c r="E1980" s="162" t="n"/>
    </row>
    <row r="1981">
      <c r="B1981" s="161" t="n">
        <v>13115</v>
      </c>
      <c r="C1981" s="162" t="n">
        <v>13.09</v>
      </c>
      <c r="D1981" s="162" t="n">
        <v>0.219188</v>
      </c>
      <c r="E1981" s="162" t="n"/>
    </row>
    <row r="1982">
      <c r="B1982" s="161" t="n">
        <v>13117</v>
      </c>
      <c r="C1982" s="162" t="n">
        <v>12.94</v>
      </c>
      <c r="D1982" s="162" t="n">
        <v>0.205801</v>
      </c>
      <c r="E1982" s="162" t="n"/>
    </row>
    <row r="1983">
      <c r="B1983" s="161" t="n">
        <v>13120</v>
      </c>
      <c r="C1983" s="162" t="n">
        <v>12.75</v>
      </c>
      <c r="D1983" s="162" t="n">
        <v>0.189235</v>
      </c>
      <c r="E1983" s="162" t="n"/>
    </row>
    <row r="1984">
      <c r="B1984" s="161" t="n">
        <v>13121</v>
      </c>
      <c r="C1984" s="162" t="n">
        <v>13.1</v>
      </c>
      <c r="D1984" s="162" t="n">
        <v>0.21438</v>
      </c>
      <c r="E1984" s="162" t="n"/>
    </row>
    <row r="1985">
      <c r="B1985" s="161" t="n">
        <v>13122</v>
      </c>
      <c r="C1985" s="162" t="n">
        <v>13.21</v>
      </c>
      <c r="D1985" s="162" t="n">
        <v>0.220781</v>
      </c>
      <c r="E1985" s="162" t="n"/>
    </row>
    <row r="1986">
      <c r="B1986" s="161" t="n">
        <v>13123</v>
      </c>
      <c r="C1986" s="162" t="n">
        <v>13.18</v>
      </c>
      <c r="D1986" s="162" t="n">
        <v>0.216696</v>
      </c>
      <c r="E1986" s="162" t="n"/>
    </row>
    <row r="1987">
      <c r="B1987" s="161" t="n">
        <v>13124</v>
      </c>
      <c r="C1987" s="162" t="n">
        <v>13.15</v>
      </c>
      <c r="D1987" s="162" t="n">
        <v>0.212553</v>
      </c>
      <c r="E1987" s="162" t="n"/>
    </row>
    <row r="1988">
      <c r="B1988" s="161" t="n">
        <v>13127</v>
      </c>
      <c r="C1988" s="162" t="n">
        <v>13.32</v>
      </c>
      <c r="D1988" s="162" t="n">
        <v>0.223388</v>
      </c>
      <c r="E1988" s="162" t="n"/>
    </row>
    <row r="1989">
      <c r="B1989" s="161" t="n">
        <v>13128</v>
      </c>
      <c r="C1989" s="162" t="n">
        <v>13.09</v>
      </c>
      <c r="D1989" s="162" t="n">
        <v>0.204066</v>
      </c>
      <c r="E1989" s="162" t="n"/>
    </row>
    <row r="1990">
      <c r="B1990" s="161" t="n">
        <v>13129</v>
      </c>
      <c r="C1990" s="162" t="n">
        <v>13.14</v>
      </c>
      <c r="D1990" s="162" t="n">
        <v>0.205871</v>
      </c>
      <c r="E1990" s="162" t="n"/>
    </row>
    <row r="1991">
      <c r="B1991" s="161" t="n">
        <v>13130</v>
      </c>
      <c r="C1991" s="162" t="n">
        <v>12.96</v>
      </c>
      <c r="D1991" s="162" t="n">
        <v>0.190116</v>
      </c>
      <c r="E1991" s="162" t="n"/>
    </row>
    <row r="1992">
      <c r="B1992" s="161" t="n">
        <v>13131</v>
      </c>
      <c r="C1992" s="162" t="n">
        <v>12.84</v>
      </c>
      <c r="D1992" s="162" t="n">
        <v>0.178925</v>
      </c>
      <c r="E1992" s="162" t="n"/>
    </row>
    <row r="1993">
      <c r="B1993" s="161" t="n">
        <v>13134</v>
      </c>
      <c r="C1993" s="162" t="n">
        <v>12.73</v>
      </c>
      <c r="D1993" s="162" t="n">
        <v>0.168465</v>
      </c>
      <c r="E1993" s="162" t="n"/>
    </row>
    <row r="1994">
      <c r="B1994" s="161" t="n">
        <v>13135</v>
      </c>
      <c r="C1994" s="162" t="n">
        <v>12.9</v>
      </c>
      <c r="D1994" s="162" t="n">
        <v>0.179822</v>
      </c>
      <c r="E1994" s="162" t="n"/>
    </row>
    <row r="1995">
      <c r="B1995" s="161" t="n">
        <v>13136</v>
      </c>
      <c r="C1995" s="162" t="n">
        <v>12.86</v>
      </c>
      <c r="D1995" s="162" t="n">
        <v>0.174798</v>
      </c>
      <c r="E1995" s="162" t="n"/>
    </row>
    <row r="1996">
      <c r="B1996" s="161" t="n">
        <v>13137</v>
      </c>
      <c r="C1996" s="162" t="n">
        <v>12.8</v>
      </c>
      <c r="D1996" s="162" t="n">
        <v>0.168118</v>
      </c>
      <c r="E1996" s="162" t="n"/>
    </row>
    <row r="1997">
      <c r="B1997" s="161" t="n">
        <v>13138</v>
      </c>
      <c r="C1997" s="162" t="n">
        <v>12.88</v>
      </c>
      <c r="D1997" s="162" t="n">
        <v>0.172304</v>
      </c>
      <c r="E1997" s="162" t="n"/>
    </row>
    <row r="1998">
      <c r="B1998" s="161" t="n">
        <v>13141</v>
      </c>
      <c r="C1998" s="162" t="n">
        <v>12.96</v>
      </c>
      <c r="D1998" s="162" t="n">
        <v>0.176468</v>
      </c>
      <c r="E1998" s="162" t="n"/>
    </row>
    <row r="1999">
      <c r="B1999" s="161" t="n">
        <v>13142</v>
      </c>
      <c r="C1999" s="162" t="n">
        <v>13.09</v>
      </c>
      <c r="D1999" s="162" t="n">
        <v>0.184357</v>
      </c>
      <c r="E1999" s="162" t="n"/>
    </row>
    <row r="2000">
      <c r="B2000" s="161" t="n">
        <v>13144</v>
      </c>
      <c r="C2000" s="162" t="n">
        <v>13.12</v>
      </c>
      <c r="D2000" s="162" t="n">
        <v>0.184444</v>
      </c>
      <c r="E2000" s="162" t="n"/>
    </row>
    <row r="2001">
      <c r="B2001" s="161" t="n">
        <v>13145</v>
      </c>
      <c r="C2001" s="162" t="n">
        <v>13.11</v>
      </c>
      <c r="D2001" s="162" t="n">
        <v>0.181416</v>
      </c>
      <c r="E2001" s="162" t="n"/>
    </row>
    <row r="2002">
      <c r="B2002" s="161" t="n">
        <v>13148</v>
      </c>
      <c r="C2002" s="162" t="n">
        <v>13.3</v>
      </c>
      <c r="D2002" s="162" t="n">
        <v>0.193471</v>
      </c>
      <c r="E2002" s="162" t="n"/>
    </row>
    <row r="2003">
      <c r="B2003" s="161" t="n">
        <v>13149</v>
      </c>
      <c r="C2003" s="162" t="n">
        <v>13.43</v>
      </c>
      <c r="D2003" s="162" t="n">
        <v>0.200751</v>
      </c>
      <c r="E2003" s="162" t="n"/>
    </row>
    <row r="2004">
      <c r="B2004" s="161" t="n">
        <v>13151</v>
      </c>
      <c r="C2004" s="162" t="n">
        <v>13.4</v>
      </c>
      <c r="D2004" s="162" t="n">
        <v>0.196165</v>
      </c>
      <c r="E2004" s="162" t="n"/>
    </row>
    <row r="2005">
      <c r="B2005" s="161" t="n">
        <v>13152</v>
      </c>
      <c r="C2005" s="162" t="n">
        <v>13.55</v>
      </c>
      <c r="D2005" s="162" t="n">
        <v>0.204843</v>
      </c>
      <c r="E2005" s="162" t="n"/>
    </row>
    <row r="2006">
      <c r="B2006" s="161" t="n">
        <v>13155</v>
      </c>
      <c r="C2006" s="162" t="n">
        <v>13.41</v>
      </c>
      <c r="D2006" s="162" t="n">
        <v>0.192128</v>
      </c>
      <c r="E2006" s="162" t="n"/>
    </row>
    <row r="2007">
      <c r="B2007" s="161" t="n">
        <v>13156</v>
      </c>
      <c r="C2007" s="162" t="n">
        <v>13.62</v>
      </c>
      <c r="D2007" s="162" t="n">
        <v>0.205243</v>
      </c>
      <c r="E2007" s="162" t="n"/>
    </row>
    <row r="2008">
      <c r="B2008" s="161" t="n">
        <v>13157</v>
      </c>
      <c r="C2008" s="162" t="n">
        <v>13.7</v>
      </c>
      <c r="D2008" s="162" t="n">
        <v>0.208722</v>
      </c>
      <c r="E2008" s="162" t="n"/>
    </row>
    <row r="2009">
      <c r="B2009" s="161" t="n">
        <v>13158</v>
      </c>
      <c r="C2009" s="162" t="n">
        <v>13.67</v>
      </c>
      <c r="D2009" s="162" t="n">
        <v>0.204231</v>
      </c>
      <c r="E2009" s="162" t="n"/>
    </row>
    <row r="2010">
      <c r="B2010" s="161" t="n">
        <v>13159</v>
      </c>
      <c r="C2010" s="162" t="n">
        <v>13.78</v>
      </c>
      <c r="D2010" s="162" t="n">
        <v>0.209843</v>
      </c>
      <c r="E2010" s="162" t="n"/>
    </row>
    <row r="2011">
      <c r="B2011" s="161" t="n">
        <v>13162</v>
      </c>
      <c r="C2011" s="162" t="n">
        <v>13.72</v>
      </c>
      <c r="D2011" s="162" t="n">
        <v>0.203079</v>
      </c>
      <c r="E2011" s="162" t="n"/>
    </row>
    <row r="2012">
      <c r="B2012" s="161" t="n">
        <v>13163</v>
      </c>
      <c r="C2012" s="162" t="n">
        <v>13.8</v>
      </c>
      <c r="D2012" s="162" t="n">
        <v>0.206503</v>
      </c>
      <c r="E2012" s="162" t="n"/>
    </row>
    <row r="2013">
      <c r="B2013" s="161" t="n">
        <v>13164</v>
      </c>
      <c r="C2013" s="162" t="n">
        <v>13.71</v>
      </c>
      <c r="D2013" s="162" t="n">
        <v>0.19762</v>
      </c>
      <c r="E2013" s="162" t="n"/>
    </row>
    <row r="2014">
      <c r="B2014" s="161" t="n">
        <v>13165</v>
      </c>
      <c r="C2014" s="162" t="n">
        <v>13.77</v>
      </c>
      <c r="D2014" s="162" t="n">
        <v>0.199625</v>
      </c>
      <c r="E2014" s="162" t="n"/>
    </row>
    <row r="2015">
      <c r="B2015" s="161" t="n">
        <v>13166</v>
      </c>
      <c r="C2015" s="162" t="n">
        <v>13.75</v>
      </c>
      <c r="D2015" s="162" t="n">
        <v>0.195864</v>
      </c>
      <c r="E2015" s="162" t="n"/>
    </row>
    <row r="2016">
      <c r="B2016" s="161" t="n">
        <v>13169</v>
      </c>
      <c r="C2016" s="162" t="n">
        <v>13.52</v>
      </c>
      <c r="D2016" s="162" t="n">
        <v>0.176778</v>
      </c>
      <c r="E2016" s="162" t="n"/>
    </row>
    <row r="2017">
      <c r="B2017" s="161" t="n">
        <v>13170</v>
      </c>
      <c r="C2017" s="162" t="n">
        <v>13.47</v>
      </c>
      <c r="D2017" s="162" t="n">
        <v>0.170873</v>
      </c>
      <c r="E2017" s="162" t="n"/>
    </row>
    <row r="2018">
      <c r="B2018" s="161" t="n">
        <v>13171</v>
      </c>
      <c r="C2018" s="162" t="n">
        <v>13.76</v>
      </c>
      <c r="D2018" s="162" t="n">
        <v>0.189891</v>
      </c>
      <c r="E2018" s="162" t="n"/>
    </row>
    <row r="2019">
      <c r="B2019" s="161" t="n">
        <v>13172</v>
      </c>
      <c r="C2019" s="162" t="n">
        <v>13.91</v>
      </c>
      <c r="D2019" s="162" t="n">
        <v>0.198482</v>
      </c>
      <c r="E2019" s="162" t="n"/>
    </row>
    <row r="2020">
      <c r="B2020" s="161" t="n">
        <v>13173</v>
      </c>
      <c r="C2020" s="162" t="n">
        <v>13.85</v>
      </c>
      <c r="D2020" s="162" t="n">
        <v>0.191939</v>
      </c>
      <c r="E2020" s="162" t="n"/>
    </row>
    <row r="2021">
      <c r="B2021" s="161" t="n">
        <v>13176</v>
      </c>
      <c r="C2021" s="162" t="n">
        <v>13.99</v>
      </c>
      <c r="D2021" s="162" t="n">
        <v>0.19979</v>
      </c>
      <c r="E2021" s="162" t="n"/>
    </row>
    <row r="2022">
      <c r="B2022" s="161" t="n">
        <v>13177</v>
      </c>
      <c r="C2022" s="162" t="n">
        <v>14.01</v>
      </c>
      <c r="D2022" s="162" t="n">
        <v>0.198991</v>
      </c>
      <c r="E2022" s="162" t="n"/>
    </row>
    <row r="2023">
      <c r="B2023" s="161" t="n">
        <v>13178</v>
      </c>
      <c r="C2023" s="162" t="n">
        <v>14.15</v>
      </c>
      <c r="D2023" s="162" t="n">
        <v>0.206629</v>
      </c>
      <c r="E2023" s="162" t="n"/>
    </row>
    <row r="2024">
      <c r="B2024" s="161" t="n">
        <v>13179</v>
      </c>
      <c r="C2024" s="162" t="n">
        <v>14.08</v>
      </c>
      <c r="D2024" s="162" t="n">
        <v>0.199443</v>
      </c>
      <c r="E2024" s="162" t="n"/>
    </row>
    <row r="2025">
      <c r="B2025" s="161" t="n">
        <v>13180</v>
      </c>
      <c r="C2025" s="162" t="n">
        <v>14.31</v>
      </c>
      <c r="D2025" s="162" t="n">
        <v>0.213403</v>
      </c>
      <c r="E2025" s="162" t="n"/>
    </row>
    <row r="2026">
      <c r="B2026" s="161" t="n">
        <v>13183</v>
      </c>
      <c r="C2026" s="162" t="n">
        <v>14.44</v>
      </c>
      <c r="D2026" s="162" t="n">
        <v>0.220162</v>
      </c>
      <c r="E2026" s="162" t="n"/>
    </row>
    <row r="2027">
      <c r="B2027" s="161" t="n">
        <v>13184</v>
      </c>
      <c r="C2027" s="162" t="n">
        <v>14.42</v>
      </c>
      <c r="D2027" s="162" t="n">
        <v>0.216444</v>
      </c>
      <c r="E2027" s="162" t="n"/>
    </row>
    <row r="2028">
      <c r="B2028" s="161" t="n">
        <v>13185</v>
      </c>
      <c r="C2028" s="162" t="n">
        <v>14.37</v>
      </c>
      <c r="D2028" s="162" t="n">
        <v>0.210721</v>
      </c>
      <c r="E2028" s="162" t="n"/>
    </row>
    <row r="2029">
      <c r="B2029" s="161" t="n">
        <v>13186</v>
      </c>
      <c r="C2029" s="162" t="n">
        <v>14.39</v>
      </c>
      <c r="D2029" s="162" t="n">
        <v>0.209975</v>
      </c>
      <c r="E2029" s="162" t="n"/>
    </row>
    <row r="2030">
      <c r="B2030" s="161" t="n">
        <v>13187</v>
      </c>
      <c r="C2030" s="162" t="n">
        <v>14.32</v>
      </c>
      <c r="D2030" s="162" t="n">
        <v>0.203009</v>
      </c>
      <c r="E2030" s="162" t="n"/>
    </row>
    <row r="2031">
      <c r="B2031" s="161" t="n">
        <v>13190</v>
      </c>
      <c r="C2031" s="162" t="n">
        <v>14.43</v>
      </c>
      <c r="D2031" s="162" t="n">
        <v>0.208478</v>
      </c>
      <c r="E2031" s="162" t="n"/>
    </row>
    <row r="2032">
      <c r="B2032" s="161" t="n">
        <v>13191</v>
      </c>
      <c r="C2032" s="162" t="n">
        <v>14.63</v>
      </c>
      <c r="D2032" s="162" t="n">
        <v>0.22003</v>
      </c>
      <c r="E2032" s="162" t="n"/>
    </row>
    <row r="2033">
      <c r="B2033" s="161" t="n">
        <v>13193</v>
      </c>
      <c r="C2033" s="162" t="n">
        <v>14.72</v>
      </c>
      <c r="D2033" s="162" t="n">
        <v>0.2239</v>
      </c>
      <c r="E2033" s="162" t="n"/>
    </row>
    <row r="2034">
      <c r="B2034" s="161" t="n">
        <v>13194</v>
      </c>
      <c r="C2034" s="162" t="n">
        <v>14.66</v>
      </c>
      <c r="D2034" s="162" t="n">
        <v>0.217578</v>
      </c>
      <c r="E2034" s="162" t="n"/>
    </row>
    <row r="2035">
      <c r="B2035" s="161" t="n">
        <v>13197</v>
      </c>
      <c r="C2035" s="162" t="n">
        <v>14.58</v>
      </c>
      <c r="D2035" s="162" t="n">
        <v>0.209862</v>
      </c>
      <c r="E2035" s="162" t="n"/>
    </row>
    <row r="2036">
      <c r="B2036" s="161" t="n">
        <v>13198</v>
      </c>
      <c r="C2036" s="162" t="n">
        <v>14.74</v>
      </c>
      <c r="D2036" s="162" t="n">
        <v>0.218448</v>
      </c>
      <c r="E2036" s="162" t="n"/>
    </row>
    <row r="2037">
      <c r="B2037" s="161" t="n">
        <v>13199</v>
      </c>
      <c r="C2037" s="162" t="n">
        <v>14.64</v>
      </c>
      <c r="D2037" s="162" t="n">
        <v>0.209377</v>
      </c>
      <c r="E2037" s="162" t="n"/>
    </row>
    <row r="2038">
      <c r="B2038" s="161" t="n">
        <v>13200</v>
      </c>
      <c r="C2038" s="162" t="n">
        <v>14.87</v>
      </c>
      <c r="D2038" s="162" t="n">
        <v>0.222673</v>
      </c>
      <c r="E2038" s="162" t="n"/>
    </row>
    <row r="2039">
      <c r="B2039" s="161" t="n">
        <v>13201</v>
      </c>
      <c r="C2039" s="162" t="n">
        <v>14.83</v>
      </c>
      <c r="D2039" s="162" t="n">
        <v>0.217709</v>
      </c>
      <c r="E2039" s="162" t="n"/>
    </row>
    <row r="2040">
      <c r="B2040" s="161" t="n">
        <v>13204</v>
      </c>
      <c r="C2040" s="162" t="n">
        <v>14.69</v>
      </c>
      <c r="D2040" s="162" t="n">
        <v>0.206001</v>
      </c>
      <c r="E2040" s="162" t="n"/>
    </row>
    <row r="2041">
      <c r="B2041" s="161" t="n">
        <v>13205</v>
      </c>
      <c r="C2041" s="162" t="n">
        <v>14.42</v>
      </c>
      <c r="D2041" s="162" t="n">
        <v>0.185457</v>
      </c>
      <c r="E2041" s="162" t="n"/>
    </row>
    <row r="2042">
      <c r="B2042" s="161" t="n">
        <v>13206</v>
      </c>
      <c r="C2042" s="162" t="n">
        <v>14.35</v>
      </c>
      <c r="D2042" s="162" t="n">
        <v>0.178647</v>
      </c>
      <c r="E2042" s="162" t="n"/>
    </row>
    <row r="2043">
      <c r="B2043" s="161" t="n">
        <v>13207</v>
      </c>
      <c r="C2043" s="162" t="n">
        <v>14.69</v>
      </c>
      <c r="D2043" s="162" t="n">
        <v>0.200009</v>
      </c>
      <c r="E2043" s="162" t="n"/>
    </row>
    <row r="2044">
      <c r="B2044" s="161" t="n">
        <v>13208</v>
      </c>
      <c r="C2044" s="162" t="n">
        <v>14.6</v>
      </c>
      <c r="D2044" s="162" t="n">
        <v>0.19187</v>
      </c>
      <c r="E2044" s="162" t="n"/>
    </row>
    <row r="2045">
      <c r="B2045" s="161" t="n">
        <v>13211</v>
      </c>
      <c r="C2045" s="162" t="n">
        <v>14.77</v>
      </c>
      <c r="D2045" s="162" t="n">
        <v>0.201391</v>
      </c>
      <c r="E2045" s="162" t="n"/>
    </row>
    <row r="2046">
      <c r="B2046" s="161" t="n">
        <v>13212</v>
      </c>
      <c r="C2046" s="162" t="n">
        <v>14.98</v>
      </c>
      <c r="D2046" s="162" t="n">
        <v>0.213374</v>
      </c>
      <c r="E2046" s="162" t="n"/>
    </row>
    <row r="2047">
      <c r="B2047" s="161" t="n">
        <v>13213</v>
      </c>
      <c r="C2047" s="162" t="n">
        <v>15.02</v>
      </c>
      <c r="D2047" s="162" t="n">
        <v>0.213985</v>
      </c>
      <c r="E2047" s="162" t="n"/>
    </row>
    <row r="2048">
      <c r="B2048" s="161" t="n">
        <v>13214</v>
      </c>
      <c r="C2048" s="162" t="n">
        <v>15.04</v>
      </c>
      <c r="D2048" s="162" t="n">
        <v>0.213244</v>
      </c>
      <c r="E2048" s="162" t="n"/>
    </row>
    <row r="2049">
      <c r="B2049" s="161" t="n">
        <v>13215</v>
      </c>
      <c r="C2049" s="162" t="n">
        <v>15.1</v>
      </c>
      <c r="D2049" s="162" t="n">
        <v>0.215084</v>
      </c>
      <c r="E2049" s="162" t="n"/>
    </row>
    <row r="2050">
      <c r="B2050" s="161" t="n">
        <v>13218</v>
      </c>
      <c r="C2050" s="162" t="n">
        <v>14.51</v>
      </c>
      <c r="D2050" s="162" t="n">
        <v>0.173369</v>
      </c>
      <c r="E2050" s="162" t="n"/>
    </row>
    <row r="2051">
      <c r="B2051" s="161" t="n">
        <v>13219</v>
      </c>
      <c r="C2051" s="162" t="n">
        <v>14.73</v>
      </c>
      <c r="D2051" s="162" t="n">
        <v>0.186505</v>
      </c>
      <c r="E2051" s="162" t="n"/>
    </row>
    <row r="2052">
      <c r="B2052" s="161" t="n">
        <v>13220</v>
      </c>
      <c r="C2052" s="162" t="n">
        <v>14.88</v>
      </c>
      <c r="D2052" s="162" t="n">
        <v>0.194672</v>
      </c>
      <c r="E2052" s="162" t="n"/>
    </row>
    <row r="2053">
      <c r="B2053" s="161" t="n">
        <v>13221</v>
      </c>
      <c r="C2053" s="162" t="n">
        <v>14.46</v>
      </c>
      <c r="D2053" s="162" t="n">
        <v>0.164229</v>
      </c>
      <c r="E2053" s="162" t="n"/>
    </row>
    <row r="2054">
      <c r="B2054" s="161" t="n">
        <v>13222</v>
      </c>
      <c r="C2054" s="162" t="n">
        <v>14.24</v>
      </c>
      <c r="D2054" s="162" t="n">
        <v>0.147184</v>
      </c>
      <c r="E2054" s="162" t="n"/>
    </row>
    <row r="2055">
      <c r="B2055" s="161" t="n">
        <v>13225</v>
      </c>
      <c r="C2055" s="162" t="n">
        <v>14.57</v>
      </c>
      <c r="D2055" s="162" t="n">
        <v>0.168175</v>
      </c>
      <c r="E2055" s="162" t="n"/>
    </row>
    <row r="2056">
      <c r="B2056" s="161" t="n">
        <v>13226</v>
      </c>
      <c r="C2056" s="162" t="n">
        <v>14.92</v>
      </c>
      <c r="D2056" s="162" t="n">
        <v>0.189792</v>
      </c>
      <c r="E2056" s="162" t="n"/>
    </row>
    <row r="2057">
      <c r="B2057" s="161" t="n">
        <v>13227</v>
      </c>
      <c r="C2057" s="162" t="n">
        <v>14.86</v>
      </c>
      <c r="D2057" s="162" t="n">
        <v>0.183625</v>
      </c>
      <c r="E2057" s="162" t="n"/>
    </row>
    <row r="2058">
      <c r="B2058" s="161" t="n">
        <v>13228</v>
      </c>
      <c r="C2058" s="162" t="n">
        <v>15.06</v>
      </c>
      <c r="D2058" s="162" t="n">
        <v>0.194818</v>
      </c>
      <c r="E2058" s="162" t="n"/>
    </row>
    <row r="2059">
      <c r="B2059" s="161" t="n">
        <v>13229</v>
      </c>
      <c r="C2059" s="162" t="n">
        <v>15.04</v>
      </c>
      <c r="D2059" s="162" t="n">
        <v>0.191425</v>
      </c>
      <c r="E2059" s="162" t="n"/>
    </row>
    <row r="2060">
      <c r="B2060" s="161" t="n">
        <v>13232</v>
      </c>
      <c r="C2060" s="162" t="n">
        <v>15.05</v>
      </c>
      <c r="D2060" s="162" t="n">
        <v>0.190023</v>
      </c>
      <c r="E2060" s="162" t="n"/>
    </row>
    <row r="2061">
      <c r="B2061" s="161" t="n">
        <v>13233</v>
      </c>
      <c r="C2061" s="162" t="n">
        <v>14.97</v>
      </c>
      <c r="D2061" s="162" t="n">
        <v>0.182634</v>
      </c>
      <c r="E2061" s="162" t="n"/>
    </row>
    <row r="2062">
      <c r="B2062" s="161" t="n">
        <v>13234</v>
      </c>
      <c r="C2062" s="162" t="n">
        <v>15.1</v>
      </c>
      <c r="D2062" s="162" t="n">
        <v>0.189198</v>
      </c>
      <c r="E2062" s="162" t="n"/>
    </row>
    <row r="2063">
      <c r="B2063" s="161" t="n">
        <v>13235</v>
      </c>
      <c r="C2063" s="162" t="n">
        <v>15.05</v>
      </c>
      <c r="D2063" s="162" t="n">
        <v>0.183875</v>
      </c>
      <c r="E2063" s="162" t="n"/>
    </row>
    <row r="2064">
      <c r="B2064" s="161" t="n">
        <v>13236</v>
      </c>
      <c r="C2064" s="162" t="n">
        <v>14.82</v>
      </c>
      <c r="D2064" s="162" t="n">
        <v>0.166604</v>
      </c>
      <c r="E2064" s="162" t="n"/>
    </row>
    <row r="2065">
      <c r="B2065" s="161" t="n">
        <v>13239</v>
      </c>
      <c r="C2065" s="162" t="n">
        <v>14.81</v>
      </c>
      <c r="D2065" s="162" t="n">
        <v>0.164037</v>
      </c>
      <c r="E2065" s="162" t="n"/>
    </row>
    <row r="2066">
      <c r="B2066" s="161" t="n">
        <v>13240</v>
      </c>
      <c r="C2066" s="162" t="n">
        <v>14.92</v>
      </c>
      <c r="D2066" s="162" t="n">
        <v>0.16953</v>
      </c>
      <c r="E2066" s="162" t="n"/>
    </row>
    <row r="2067">
      <c r="B2067" s="161" t="n">
        <v>13241</v>
      </c>
      <c r="C2067" s="162" t="n">
        <v>15.19</v>
      </c>
      <c r="D2067" s="162" t="n">
        <v>0.185493</v>
      </c>
      <c r="E2067" s="162" t="n"/>
    </row>
    <row r="2068">
      <c r="B2068" s="161" t="n">
        <v>13242</v>
      </c>
      <c r="C2068" s="162" t="n">
        <v>15.34</v>
      </c>
      <c r="D2068" s="162" t="n">
        <v>0.193293</v>
      </c>
      <c r="E2068" s="162" t="n"/>
    </row>
    <row r="2069">
      <c r="B2069" s="161" t="n">
        <v>13243</v>
      </c>
      <c r="C2069" s="162" t="n">
        <v>15.27</v>
      </c>
      <c r="D2069" s="162" t="n">
        <v>0.186748</v>
      </c>
      <c r="E2069" s="162" t="n"/>
    </row>
    <row r="2070">
      <c r="B2070" s="161" t="n">
        <v>13246</v>
      </c>
      <c r="C2070" s="162" t="n">
        <v>15.51</v>
      </c>
      <c r="D2070" s="162" t="n">
        <v>0.200261</v>
      </c>
      <c r="E2070" s="162" t="n"/>
    </row>
    <row r="2071">
      <c r="B2071" s="161" t="n">
        <v>13247</v>
      </c>
      <c r="C2071" s="162" t="n">
        <v>15.43</v>
      </c>
      <c r="D2071" s="162" t="n">
        <v>0.193012</v>
      </c>
      <c r="E2071" s="162" t="n"/>
    </row>
    <row r="2072">
      <c r="B2072" s="161" t="n">
        <v>13248</v>
      </c>
      <c r="C2072" s="162" t="n">
        <v>15.44</v>
      </c>
      <c r="D2072" s="162" t="n">
        <v>0.191673</v>
      </c>
      <c r="E2072" s="162" t="n"/>
    </row>
    <row r="2073">
      <c r="B2073" s="161" t="n">
        <v>13249</v>
      </c>
      <c r="C2073" s="162" t="n">
        <v>15.39</v>
      </c>
      <c r="D2073" s="162" t="n">
        <v>0.186502</v>
      </c>
      <c r="E2073" s="162" t="n"/>
    </row>
    <row r="2074">
      <c r="B2074" s="161" t="n">
        <v>13253</v>
      </c>
      <c r="C2074" s="162" t="n">
        <v>15.42</v>
      </c>
      <c r="D2074" s="162" t="n">
        <v>0.186455</v>
      </c>
      <c r="E2074" s="162" t="n"/>
    </row>
    <row r="2075">
      <c r="B2075" s="161" t="n">
        <v>13254</v>
      </c>
      <c r="C2075" s="162" t="n">
        <v>15.11</v>
      </c>
      <c r="D2075" s="162" t="n">
        <v>0.164229</v>
      </c>
      <c r="E2075" s="162" t="n"/>
    </row>
    <row r="2076">
      <c r="B2076" s="161" t="n">
        <v>13255</v>
      </c>
      <c r="C2076" s="162" t="n">
        <v>15.26</v>
      </c>
      <c r="D2076" s="162" t="n">
        <v>0.172117</v>
      </c>
      <c r="E2076" s="162" t="n"/>
    </row>
    <row r="2077">
      <c r="B2077" s="161" t="n">
        <v>13256</v>
      </c>
      <c r="C2077" s="162" t="n">
        <v>15.19</v>
      </c>
      <c r="D2077" s="162" t="n">
        <v>0.165595</v>
      </c>
      <c r="E2077" s="162" t="n"/>
    </row>
    <row r="2078">
      <c r="B2078" s="161" t="n">
        <v>13257</v>
      </c>
      <c r="C2078" s="162" t="n">
        <v>15.1</v>
      </c>
      <c r="D2078" s="162" t="n">
        <v>0.157781</v>
      </c>
      <c r="E2078" s="162" t="n"/>
    </row>
    <row r="2079">
      <c r="B2079" s="161" t="n">
        <v>13260</v>
      </c>
      <c r="C2079" s="162" t="n">
        <v>14.62</v>
      </c>
      <c r="D2079" s="162" t="n">
        <v>0.1238</v>
      </c>
      <c r="E2079" s="162" t="n"/>
    </row>
    <row r="2080">
      <c r="B2080" s="161" t="n">
        <v>13261</v>
      </c>
      <c r="C2080" s="162" t="n">
        <v>14.6</v>
      </c>
      <c r="D2080" s="162" t="n">
        <v>0.120787</v>
      </c>
      <c r="E2080" s="162" t="n"/>
    </row>
    <row r="2081">
      <c r="B2081" s="161" t="n">
        <v>13262</v>
      </c>
      <c r="C2081" s="162" t="n">
        <v>14.85</v>
      </c>
      <c r="D2081" s="162" t="n">
        <v>0.136074</v>
      </c>
      <c r="E2081" s="162" t="n"/>
    </row>
    <row r="2082">
      <c r="B2082" s="161" t="n">
        <v>13263</v>
      </c>
      <c r="C2082" s="162" t="n">
        <v>14.4</v>
      </c>
      <c r="D2082" s="162" t="n">
        <v>0.103838</v>
      </c>
      <c r="E2082" s="162" t="n"/>
    </row>
    <row r="2083">
      <c r="B2083" s="161" t="n">
        <v>13264</v>
      </c>
      <c r="C2083" s="162" t="n">
        <v>14.44</v>
      </c>
      <c r="D2083" s="162" t="n">
        <v>0.105114</v>
      </c>
      <c r="E2083" s="162" t="n"/>
    </row>
    <row r="2084">
      <c r="B2084" s="161" t="n">
        <v>13267</v>
      </c>
      <c r="C2084" s="162" t="n">
        <v>13.96</v>
      </c>
      <c r="D2084" s="162" t="n">
        <v>0.07002800000000001</v>
      </c>
      <c r="E2084" s="162" t="n"/>
    </row>
    <row r="2085">
      <c r="B2085" s="161" t="n">
        <v>13268</v>
      </c>
      <c r="C2085" s="162" t="n">
        <v>13.94</v>
      </c>
      <c r="D2085" s="162" t="n">
        <v>0.06728199999999999</v>
      </c>
      <c r="E2085" s="162" t="n"/>
    </row>
    <row r="2086">
      <c r="B2086" s="161" t="n">
        <v>13269</v>
      </c>
      <c r="C2086" s="162" t="n">
        <v>13.53</v>
      </c>
      <c r="D2086" s="162" t="n">
        <v>0.036313</v>
      </c>
      <c r="E2086" s="162" t="n"/>
    </row>
    <row r="2087">
      <c r="B2087" s="161" t="n">
        <v>13270</v>
      </c>
      <c r="C2087" s="162" t="n">
        <v>13.77</v>
      </c>
      <c r="D2087" s="162" t="n">
        <v>0.052682</v>
      </c>
      <c r="E2087" s="162" t="n"/>
    </row>
    <row r="2088">
      <c r="B2088" s="161" t="n">
        <v>13271</v>
      </c>
      <c r="C2088" s="162" t="n">
        <v>13.87</v>
      </c>
      <c r="D2088" s="162" t="n">
        <v>0.058674</v>
      </c>
      <c r="E2088" s="162" t="n"/>
    </row>
    <row r="2089">
      <c r="B2089" s="161" t="n">
        <v>13274</v>
      </c>
      <c r="C2089" s="162" t="n">
        <v>13.82</v>
      </c>
      <c r="D2089" s="162" t="n">
        <v>0.05386</v>
      </c>
      <c r="E2089" s="162" t="n"/>
    </row>
    <row r="2090">
      <c r="B2090" s="161" t="n">
        <v>13275</v>
      </c>
      <c r="C2090" s="162" t="n">
        <v>14.02</v>
      </c>
      <c r="D2090" s="162" t="n">
        <v>0.06694600000000001</v>
      </c>
      <c r="E2090" s="162" t="n"/>
    </row>
    <row r="2091">
      <c r="B2091" s="161" t="n">
        <v>13276</v>
      </c>
      <c r="C2091" s="162" t="n">
        <v>14.18</v>
      </c>
      <c r="D2091" s="162" t="n">
        <v>0.076921</v>
      </c>
      <c r="E2091" s="162" t="n"/>
    </row>
    <row r="2092">
      <c r="B2092" s="161" t="n">
        <v>13277</v>
      </c>
      <c r="C2092" s="162" t="n">
        <v>13.92</v>
      </c>
      <c r="D2092" s="162" t="n">
        <v>0.057217</v>
      </c>
      <c r="E2092" s="162" t="n"/>
    </row>
    <row r="2093">
      <c r="B2093" s="161" t="n">
        <v>13278</v>
      </c>
      <c r="C2093" s="162" t="n">
        <v>13.9</v>
      </c>
      <c r="D2093" s="162" t="n">
        <v>0.054585</v>
      </c>
      <c r="E2093" s="162" t="n"/>
    </row>
    <row r="2094">
      <c r="B2094" s="161" t="n">
        <v>13281</v>
      </c>
      <c r="C2094" s="162" t="n">
        <v>13.86</v>
      </c>
      <c r="D2094" s="162" t="n">
        <v>0.050557</v>
      </c>
      <c r="E2094" s="162" t="n"/>
    </row>
    <row r="2095">
      <c r="B2095" s="161" t="n">
        <v>13282</v>
      </c>
      <c r="C2095" s="162" t="n">
        <v>13.86</v>
      </c>
      <c r="D2095" s="162" t="n">
        <v>0.04937</v>
      </c>
      <c r="E2095" s="162" t="n"/>
    </row>
    <row r="2096">
      <c r="B2096" s="161" t="n">
        <v>13283</v>
      </c>
      <c r="C2096" s="162" t="n">
        <v>13.97</v>
      </c>
      <c r="D2096" s="162" t="n">
        <v>0.056071</v>
      </c>
      <c r="E2096" s="162" t="n"/>
    </row>
    <row r="2097">
      <c r="B2097" s="161" t="n">
        <v>13284</v>
      </c>
      <c r="C2097" s="162" t="n">
        <v>14.29</v>
      </c>
      <c r="D2097" s="162" t="n">
        <v>0.077489</v>
      </c>
      <c r="E2097" s="162" t="n"/>
    </row>
    <row r="2098">
      <c r="B2098" s="161" t="n">
        <v>13285</v>
      </c>
      <c r="C2098" s="162" t="n">
        <v>14.29</v>
      </c>
      <c r="D2098" s="162" t="n">
        <v>0.076223</v>
      </c>
      <c r="E2098" s="162" t="n"/>
    </row>
    <row r="2099">
      <c r="B2099" s="161" t="n">
        <v>13288</v>
      </c>
      <c r="C2099" s="162" t="n">
        <v>14.19</v>
      </c>
      <c r="D2099" s="162" t="n">
        <v>0.068027</v>
      </c>
      <c r="E2099" s="162" t="n"/>
    </row>
    <row r="2100">
      <c r="B2100" s="161" t="n">
        <v>13289</v>
      </c>
      <c r="C2100" s="162" t="n">
        <v>13.85</v>
      </c>
      <c r="D2100" s="162" t="n">
        <v>0.042715</v>
      </c>
      <c r="E2100" s="162" t="n"/>
    </row>
    <row r="2101">
      <c r="B2101" s="161" t="n">
        <v>13290</v>
      </c>
      <c r="C2101" s="162" t="n">
        <v>13.99</v>
      </c>
      <c r="D2101" s="162" t="n">
        <v>0.051628</v>
      </c>
      <c r="E2101" s="162" t="n"/>
    </row>
    <row r="2102">
      <c r="B2102" s="161" t="n">
        <v>13291</v>
      </c>
      <c r="C2102" s="162" t="n">
        <v>13.94</v>
      </c>
      <c r="D2102" s="162" t="n">
        <v>0.047017</v>
      </c>
      <c r="E2102" s="162" t="n"/>
    </row>
    <row r="2103">
      <c r="B2103" s="161" t="n">
        <v>13292</v>
      </c>
      <c r="C2103" s="162" t="n">
        <v>14.09</v>
      </c>
      <c r="D2103" s="162" t="n">
        <v>0.05663</v>
      </c>
      <c r="E2103" s="162" t="n"/>
    </row>
    <row r="2104">
      <c r="B2104" s="161" t="n">
        <v>13295</v>
      </c>
      <c r="C2104" s="162" t="n">
        <v>14.25</v>
      </c>
      <c r="D2104" s="162" t="n">
        <v>0.06677</v>
      </c>
      <c r="E2104" s="162" t="n"/>
    </row>
    <row r="2105">
      <c r="B2105" s="161" t="n">
        <v>13296</v>
      </c>
      <c r="C2105" s="162" t="n">
        <v>14.45</v>
      </c>
      <c r="D2105" s="162" t="n">
        <v>0.079496</v>
      </c>
      <c r="E2105" s="162" t="n"/>
    </row>
    <row r="2106">
      <c r="B2106" s="161" t="n">
        <v>13297</v>
      </c>
      <c r="C2106" s="162" t="n">
        <v>14.42</v>
      </c>
      <c r="D2106" s="162" t="n">
        <v>0.076321</v>
      </c>
      <c r="E2106" s="162" t="n"/>
    </row>
    <row r="2107">
      <c r="B2107" s="161" t="n">
        <v>13298</v>
      </c>
      <c r="C2107" s="162" t="n">
        <v>14.3</v>
      </c>
      <c r="D2107" s="162" t="n">
        <v>0.066954</v>
      </c>
      <c r="E2107" s="162" t="n"/>
    </row>
    <row r="2108">
      <c r="B2108" s="161" t="n">
        <v>13299</v>
      </c>
      <c r="C2108" s="162" t="n">
        <v>14.4</v>
      </c>
      <c r="D2108" s="162" t="n">
        <v>0.072903</v>
      </c>
      <c r="E2108" s="162" t="n"/>
    </row>
    <row r="2109">
      <c r="B2109" s="161" t="n">
        <v>13302</v>
      </c>
      <c r="C2109" s="162" t="n">
        <v>14.39</v>
      </c>
      <c r="D2109" s="162" t="n">
        <v>0.07119300000000001</v>
      </c>
      <c r="E2109" s="162" t="n"/>
    </row>
    <row r="2110">
      <c r="B2110" s="161" t="n">
        <v>13303</v>
      </c>
      <c r="C2110" s="162" t="n">
        <v>14.39</v>
      </c>
      <c r="D2110" s="162" t="n">
        <v>0.07013</v>
      </c>
      <c r="E2110" s="162" t="n"/>
    </row>
    <row r="2111">
      <c r="B2111" s="161" t="n">
        <v>13304</v>
      </c>
      <c r="C2111" s="162" t="n">
        <v>14.34</v>
      </c>
      <c r="D2111" s="162" t="n">
        <v>0.06564399999999999</v>
      </c>
      <c r="E2111" s="162" t="n"/>
    </row>
    <row r="2112">
      <c r="B2112" s="161" t="n">
        <v>13305</v>
      </c>
      <c r="C2112" s="162" t="n">
        <v>14.13</v>
      </c>
      <c r="D2112" s="162" t="n">
        <v>0.049883</v>
      </c>
      <c r="E2112" s="162" t="n"/>
    </row>
    <row r="2113">
      <c r="B2113" s="161" t="n">
        <v>13306</v>
      </c>
      <c r="C2113" s="162" t="n">
        <v>14.12</v>
      </c>
      <c r="D2113" s="162" t="n">
        <v>0.048182</v>
      </c>
      <c r="E2113" s="162" t="n"/>
    </row>
    <row r="2114">
      <c r="B2114" s="161" t="n">
        <v>13309</v>
      </c>
      <c r="C2114" s="162" t="n">
        <v>14.34</v>
      </c>
      <c r="D2114" s="162" t="n">
        <v>0.06260599999999999</v>
      </c>
      <c r="E2114" s="162" t="n"/>
    </row>
    <row r="2115">
      <c r="B2115" s="161" t="n">
        <v>13310</v>
      </c>
      <c r="C2115" s="162" t="n">
        <v>14.48</v>
      </c>
      <c r="D2115" s="162" t="n">
        <v>0.07124999999999999</v>
      </c>
      <c r="E2115" s="162" t="n"/>
    </row>
    <row r="2116">
      <c r="B2116" s="161" t="n">
        <v>13311</v>
      </c>
      <c r="C2116" s="162" t="n">
        <v>14.55</v>
      </c>
      <c r="D2116" s="162" t="n">
        <v>0.074964</v>
      </c>
      <c r="E2116" s="162" t="n"/>
    </row>
    <row r="2117">
      <c r="B2117" s="161" t="n">
        <v>13312</v>
      </c>
      <c r="C2117" s="162" t="n">
        <v>14.76</v>
      </c>
      <c r="D2117" s="162" t="n">
        <v>0.088073</v>
      </c>
      <c r="E2117" s="162" t="n"/>
    </row>
    <row r="2118">
      <c r="B2118" s="161" t="n">
        <v>13313</v>
      </c>
      <c r="C2118" s="162" t="n">
        <v>14.59</v>
      </c>
      <c r="D2118" s="162" t="n">
        <v>0.07520499999999999</v>
      </c>
      <c r="E2118" s="162" t="n"/>
    </row>
    <row r="2119">
      <c r="B2119" s="161" t="n">
        <v>13316</v>
      </c>
      <c r="C2119" s="162" t="n">
        <v>14.74</v>
      </c>
      <c r="D2119" s="162" t="n">
        <v>0.08409</v>
      </c>
      <c r="E2119" s="162" t="n"/>
    </row>
    <row r="2120">
      <c r="B2120" s="161" t="n">
        <v>13317</v>
      </c>
      <c r="C2120" s="162" t="n">
        <v>14.92</v>
      </c>
      <c r="D2120" s="162" t="n">
        <v>0.094845</v>
      </c>
      <c r="E2120" s="162" t="n"/>
    </row>
    <row r="2121">
      <c r="B2121" s="161" t="n">
        <v>13318</v>
      </c>
      <c r="C2121" s="162" t="n">
        <v>14.85</v>
      </c>
      <c r="D2121" s="162" t="n">
        <v>0.088813</v>
      </c>
      <c r="E2121" s="162" t="n"/>
    </row>
    <row r="2122">
      <c r="B2122" s="161" t="n">
        <v>13319</v>
      </c>
      <c r="C2122" s="162" t="n">
        <v>14.92</v>
      </c>
      <c r="D2122" s="162" t="n">
        <v>0.092151</v>
      </c>
      <c r="E2122" s="162" t="n"/>
    </row>
    <row r="2123">
      <c r="B2123" s="161" t="n">
        <v>13320</v>
      </c>
      <c r="C2123" s="162" t="n">
        <v>14.83</v>
      </c>
      <c r="D2123" s="162" t="n">
        <v>0.084827</v>
      </c>
      <c r="E2123" s="162" t="n"/>
    </row>
    <row r="2124">
      <c r="B2124" s="161" t="n">
        <v>13323</v>
      </c>
      <c r="C2124" s="162" t="n">
        <v>15.07</v>
      </c>
      <c r="D2124" s="162" t="n">
        <v>0.09956</v>
      </c>
      <c r="E2124" s="162" t="n"/>
    </row>
    <row r="2125">
      <c r="B2125" s="161" t="n">
        <v>13324</v>
      </c>
      <c r="C2125" s="162" t="n">
        <v>15</v>
      </c>
      <c r="D2125" s="162" t="n">
        <v>0.093677</v>
      </c>
      <c r="E2125" s="162" t="n"/>
    </row>
    <row r="2126">
      <c r="B2126" s="161" t="n">
        <v>13325</v>
      </c>
      <c r="C2126" s="162" t="n">
        <v>15.16</v>
      </c>
      <c r="D2126" s="162" t="n">
        <v>0.103044</v>
      </c>
      <c r="E2126" s="162" t="n"/>
    </row>
    <row r="2127">
      <c r="B2127" s="161" t="n">
        <v>13326</v>
      </c>
      <c r="C2127" s="162" t="n">
        <v>15</v>
      </c>
      <c r="D2127" s="162" t="n">
        <v>0.09128600000000001</v>
      </c>
      <c r="E2127" s="162" t="n"/>
    </row>
    <row r="2128">
      <c r="B2128" s="161" t="n">
        <v>13327</v>
      </c>
      <c r="C2128" s="162" t="n">
        <v>14.95</v>
      </c>
      <c r="D2128" s="162" t="n">
        <v>0.086841</v>
      </c>
      <c r="E2128" s="162" t="n"/>
    </row>
    <row r="2129">
      <c r="B2129" s="161" t="n">
        <v>13330</v>
      </c>
      <c r="C2129" s="162" t="n">
        <v>14.89</v>
      </c>
      <c r="D2129" s="162" t="n">
        <v>0.08168599999999999</v>
      </c>
      <c r="E2129" s="162" t="n"/>
    </row>
    <row r="2130">
      <c r="B2130" s="161" t="n">
        <v>13331</v>
      </c>
      <c r="C2130" s="162" t="n">
        <v>14.84</v>
      </c>
      <c r="D2130" s="162" t="n">
        <v>0.07721500000000001</v>
      </c>
      <c r="E2130" s="162" t="n"/>
    </row>
    <row r="2131">
      <c r="B2131" s="161" t="n">
        <v>13332</v>
      </c>
      <c r="C2131" s="162" t="n">
        <v>14.9</v>
      </c>
      <c r="D2131" s="162" t="n">
        <v>0.080093</v>
      </c>
      <c r="E2131" s="162" t="n"/>
    </row>
    <row r="2132">
      <c r="B2132" s="161" t="n">
        <v>13333</v>
      </c>
      <c r="C2132" s="162" t="n">
        <v>14.88</v>
      </c>
      <c r="D2132" s="162" t="n">
        <v>0.077602</v>
      </c>
      <c r="E2132" s="162" t="n"/>
    </row>
    <row r="2133">
      <c r="B2133" s="161" t="n">
        <v>13334</v>
      </c>
      <c r="C2133" s="162" t="n">
        <v>15.02</v>
      </c>
      <c r="D2133" s="162" t="n">
        <v>0.08580500000000001</v>
      </c>
      <c r="E2133" s="162" t="n"/>
    </row>
    <row r="2134">
      <c r="B2134" s="161" t="n">
        <v>13337</v>
      </c>
      <c r="C2134" s="162" t="n">
        <v>14.94</v>
      </c>
      <c r="D2134" s="162" t="n">
        <v>0.079247</v>
      </c>
      <c r="E2134" s="162" t="n"/>
    </row>
    <row r="2135">
      <c r="B2135" s="161" t="n">
        <v>13338</v>
      </c>
      <c r="C2135" s="162" t="n">
        <v>14.81</v>
      </c>
      <c r="D2135" s="162" t="n">
        <v>0.06922200000000001</v>
      </c>
      <c r="E2135" s="162" t="n"/>
    </row>
    <row r="2136">
      <c r="B2136" s="161" t="n">
        <v>13339</v>
      </c>
      <c r="C2136" s="162" t="n">
        <v>14.89</v>
      </c>
      <c r="D2136" s="162" t="n">
        <v>0.073347</v>
      </c>
      <c r="E2136" s="162" t="n"/>
    </row>
    <row r="2137">
      <c r="B2137" s="161" t="n">
        <v>13340</v>
      </c>
      <c r="C2137" s="162" t="n">
        <v>15.07</v>
      </c>
      <c r="D2137" s="162" t="n">
        <v>0.084089</v>
      </c>
      <c r="E2137" s="162" t="n"/>
    </row>
    <row r="2138">
      <c r="B2138" s="161" t="n">
        <v>13341</v>
      </c>
      <c r="C2138" s="162" t="n">
        <v>15.35</v>
      </c>
      <c r="D2138" s="162" t="n">
        <v>0.101142</v>
      </c>
      <c r="E2138" s="162" t="n"/>
    </row>
    <row r="2139">
      <c r="B2139" s="161" t="n">
        <v>13344</v>
      </c>
      <c r="C2139" s="162" t="n">
        <v>15.45</v>
      </c>
      <c r="D2139" s="162" t="n">
        <v>0.106245</v>
      </c>
      <c r="E2139" s="162" t="n"/>
    </row>
    <row r="2140">
      <c r="B2140" s="161" t="n">
        <v>13345</v>
      </c>
      <c r="C2140" s="162" t="n">
        <v>15.63</v>
      </c>
      <c r="D2140" s="162" t="n">
        <v>0.116365</v>
      </c>
      <c r="E2140" s="162" t="n"/>
    </row>
    <row r="2141">
      <c r="B2141" s="161" t="n">
        <v>13346</v>
      </c>
      <c r="C2141" s="162" t="n">
        <v>15.64</v>
      </c>
      <c r="D2141" s="162" t="n">
        <v>0.11555</v>
      </c>
      <c r="E2141" s="162" t="n"/>
    </row>
    <row r="2142">
      <c r="B2142" s="161" t="n">
        <v>13347</v>
      </c>
      <c r="C2142" s="162" t="n">
        <v>15.63</v>
      </c>
      <c r="D2142" s="162" t="n">
        <v>0.113422</v>
      </c>
      <c r="E2142" s="162" t="n"/>
    </row>
    <row r="2143">
      <c r="B2143" s="161" t="n">
        <v>13348</v>
      </c>
      <c r="C2143" s="162" t="n">
        <v>15.66</v>
      </c>
      <c r="D2143" s="162" t="n">
        <v>0.113707</v>
      </c>
      <c r="E2143" s="162" t="n"/>
    </row>
    <row r="2144">
      <c r="B2144" s="161" t="n">
        <v>13351</v>
      </c>
      <c r="C2144" s="162" t="n">
        <v>15.83</v>
      </c>
      <c r="D2144" s="162" t="n">
        <v>0.122871</v>
      </c>
      <c r="E2144" s="162" t="n"/>
    </row>
    <row r="2145">
      <c r="B2145" s="161" t="n">
        <v>13352</v>
      </c>
      <c r="C2145" s="162" t="n">
        <v>15.93</v>
      </c>
      <c r="D2145" s="162" t="n">
        <v>0.127537</v>
      </c>
      <c r="E2145" s="162" t="n"/>
    </row>
    <row r="2146">
      <c r="B2146" s="161" t="n">
        <v>13353</v>
      </c>
      <c r="C2146" s="162" t="n">
        <v>15.83</v>
      </c>
      <c r="D2146" s="162" t="n">
        <v>0.119708</v>
      </c>
      <c r="E2146" s="162" t="n"/>
    </row>
    <row r="2147">
      <c r="B2147" s="161" t="n">
        <v>13354</v>
      </c>
      <c r="C2147" s="162" t="n">
        <v>15.89</v>
      </c>
      <c r="D2147" s="162" t="n">
        <v>0.121912</v>
      </c>
      <c r="E2147" s="162" t="n"/>
    </row>
    <row r="2148">
      <c r="B2148" s="161" t="n">
        <v>13355</v>
      </c>
      <c r="C2148" s="162" t="n">
        <v>15.83</v>
      </c>
      <c r="D2148" s="162" t="n">
        <v>0.116594</v>
      </c>
      <c r="E2148" s="162" t="n"/>
    </row>
    <row r="2149">
      <c r="B2149" s="161" t="n">
        <v>13358</v>
      </c>
      <c r="C2149" s="162" t="n">
        <v>16.15</v>
      </c>
      <c r="D2149" s="162" t="n">
        <v>0.135043</v>
      </c>
      <c r="E2149" s="162" t="n"/>
    </row>
    <row r="2150">
      <c r="B2150" s="161" t="n">
        <v>13359</v>
      </c>
      <c r="C2150" s="162" t="n">
        <v>16.12</v>
      </c>
      <c r="D2150" s="162" t="n">
        <v>0.131637</v>
      </c>
      <c r="E2150" s="162" t="n"/>
    </row>
    <row r="2151">
      <c r="B2151" s="161" t="n">
        <v>13360</v>
      </c>
      <c r="C2151" s="162" t="n">
        <v>15.96</v>
      </c>
      <c r="D2151" s="162" t="n">
        <v>0.120219</v>
      </c>
      <c r="E2151" s="162" t="n"/>
    </row>
    <row r="2152">
      <c r="B2152" s="161" t="n">
        <v>13361</v>
      </c>
      <c r="C2152" s="162" t="n">
        <v>16.02</v>
      </c>
      <c r="D2152" s="162" t="n">
        <v>0.122538</v>
      </c>
      <c r="E2152" s="162" t="n"/>
    </row>
    <row r="2153">
      <c r="B2153" s="161" t="n">
        <v>13362</v>
      </c>
      <c r="C2153" s="162" t="n">
        <v>15.85</v>
      </c>
      <c r="D2153" s="162" t="n">
        <v>0.110481</v>
      </c>
      <c r="E2153" s="162" t="n"/>
    </row>
    <row r="2154">
      <c r="B2154" s="161" t="n">
        <v>13365</v>
      </c>
      <c r="C2154" s="162" t="n">
        <v>15.91</v>
      </c>
      <c r="D2154" s="162" t="n">
        <v>0.11283</v>
      </c>
      <c r="E2154" s="162" t="n"/>
    </row>
    <row r="2155">
      <c r="B2155" s="161" t="n">
        <v>13366</v>
      </c>
      <c r="C2155" s="162" t="n">
        <v>15.87</v>
      </c>
      <c r="D2155" s="162" t="n">
        <v>0.108885</v>
      </c>
      <c r="E2155" s="162" t="n"/>
    </row>
    <row r="2156">
      <c r="B2156" s="161" t="n">
        <v>13367</v>
      </c>
      <c r="C2156" s="162" t="n">
        <v>15.77</v>
      </c>
      <c r="D2156" s="162" t="n">
        <v>0.101307</v>
      </c>
      <c r="E2156" s="162" t="n"/>
    </row>
    <row r="2157">
      <c r="B2157" s="161" t="n">
        <v>13368</v>
      </c>
      <c r="C2157" s="162" t="n">
        <v>15.87</v>
      </c>
      <c r="D2157" s="162" t="n">
        <v>0.106359</v>
      </c>
      <c r="E2157" s="162" t="n"/>
    </row>
    <row r="2158">
      <c r="B2158" s="161" t="n">
        <v>13369</v>
      </c>
      <c r="C2158" s="162" t="n">
        <v>16.08</v>
      </c>
      <c r="D2158" s="162" t="n">
        <v>0.118191</v>
      </c>
      <c r="E2158" s="162" t="n"/>
    </row>
    <row r="2159">
      <c r="B2159" s="161" t="n">
        <v>13372</v>
      </c>
      <c r="C2159" s="162" t="n">
        <v>16.2</v>
      </c>
      <c r="D2159" s="162" t="n">
        <v>0.124266</v>
      </c>
      <c r="E2159" s="162" t="n"/>
    </row>
    <row r="2160">
      <c r="B2160" s="161" t="n">
        <v>13373</v>
      </c>
      <c r="C2160" s="162" t="n">
        <v>16.08</v>
      </c>
      <c r="D2160" s="162" t="n">
        <v>0.115556</v>
      </c>
      <c r="E2160" s="162" t="n"/>
    </row>
    <row r="2161">
      <c r="B2161" s="161" t="n">
        <v>13374</v>
      </c>
      <c r="C2161" s="162" t="n">
        <v>16.16</v>
      </c>
      <c r="D2161" s="162" t="n">
        <v>0.119228</v>
      </c>
      <c r="E2161" s="162" t="n"/>
    </row>
    <row r="2162">
      <c r="B2162" s="161" t="n">
        <v>13375</v>
      </c>
      <c r="C2162" s="162" t="n">
        <v>16.08</v>
      </c>
      <c r="D2162" s="162" t="n">
        <v>0.113001</v>
      </c>
      <c r="E2162" s="162" t="n"/>
    </row>
    <row r="2163">
      <c r="B2163" s="161" t="n">
        <v>13376</v>
      </c>
      <c r="C2163" s="162" t="n">
        <v>15.87</v>
      </c>
      <c r="D2163" s="162" t="n">
        <v>0.098634</v>
      </c>
      <c r="E2163" s="162" t="n"/>
    </row>
    <row r="2164">
      <c r="B2164" s="161" t="n">
        <v>13379</v>
      </c>
      <c r="C2164" s="162" t="n">
        <v>15.8</v>
      </c>
      <c r="D2164" s="162" t="n">
        <v>0.093053</v>
      </c>
      <c r="E2164" s="162" t="n"/>
    </row>
    <row r="2165">
      <c r="B2165" s="161" t="n">
        <v>13380</v>
      </c>
      <c r="C2165" s="162" t="n">
        <v>15.81</v>
      </c>
      <c r="D2165" s="162" t="n">
        <v>0.092575</v>
      </c>
      <c r="E2165" s="162" t="n"/>
    </row>
    <row r="2166">
      <c r="B2166" s="161" t="n">
        <v>13381</v>
      </c>
      <c r="C2166" s="162" t="n">
        <v>15.9</v>
      </c>
      <c r="D2166" s="162" t="n">
        <v>0.09711400000000001</v>
      </c>
      <c r="E2166" s="162" t="n"/>
    </row>
    <row r="2167">
      <c r="B2167" s="161" t="n">
        <v>13382</v>
      </c>
      <c r="C2167" s="162" t="n">
        <v>15.81</v>
      </c>
      <c r="D2167" s="162" t="n">
        <v>0.090415</v>
      </c>
      <c r="E2167" s="162" t="n"/>
    </row>
    <row r="2168">
      <c r="B2168" s="161" t="n">
        <v>13383</v>
      </c>
      <c r="C2168" s="162" t="n">
        <v>15.32</v>
      </c>
      <c r="D2168" s="162" t="n">
        <v>0.058063</v>
      </c>
      <c r="E2168" s="162" t="n"/>
    </row>
    <row r="2169">
      <c r="B2169" s="161" t="n">
        <v>13386</v>
      </c>
      <c r="C2169" s="162" t="n">
        <v>15.65</v>
      </c>
      <c r="D2169" s="162" t="n">
        <v>0.078431</v>
      </c>
      <c r="E2169" s="162" t="n"/>
    </row>
    <row r="2170">
      <c r="B2170" s="161" t="n">
        <v>13387</v>
      </c>
      <c r="C2170" s="162" t="n">
        <v>15.67</v>
      </c>
      <c r="D2170" s="162" t="n">
        <v>0.078721</v>
      </c>
      <c r="E2170" s="162" t="n"/>
    </row>
    <row r="2171">
      <c r="B2171" s="161" t="n">
        <v>13388</v>
      </c>
      <c r="C2171" s="162" t="n">
        <v>15.55</v>
      </c>
      <c r="D2171" s="162" t="n">
        <v>0.07013999999999999</v>
      </c>
      <c r="E2171" s="162" t="n"/>
    </row>
    <row r="2172">
      <c r="B2172" s="161" t="n">
        <v>13389</v>
      </c>
      <c r="C2172" s="162" t="n">
        <v>15.89</v>
      </c>
      <c r="D2172" s="162" t="n">
        <v>0.09084200000000001</v>
      </c>
      <c r="E2172" s="162" t="n"/>
    </row>
    <row r="2173">
      <c r="B2173" s="161" t="n">
        <v>13390</v>
      </c>
      <c r="C2173" s="162" t="n">
        <v>15.92</v>
      </c>
      <c r="D2173" s="162" t="n">
        <v>0.091808</v>
      </c>
      <c r="E2173" s="162" t="n"/>
    </row>
    <row r="2174">
      <c r="B2174" s="161" t="n">
        <v>13393</v>
      </c>
      <c r="C2174" s="162" t="n">
        <v>15.99</v>
      </c>
      <c r="D2174" s="162" t="n">
        <v>0.095263</v>
      </c>
      <c r="E2174" s="162" t="n"/>
    </row>
    <row r="2175">
      <c r="B2175" s="161" t="n">
        <v>13394</v>
      </c>
      <c r="C2175" s="162" t="n">
        <v>15.95</v>
      </c>
      <c r="D2175" s="162" t="n">
        <v>0.091902</v>
      </c>
      <c r="E2175" s="162" t="n"/>
    </row>
    <row r="2176">
      <c r="B2176" s="161" t="n">
        <v>13395</v>
      </c>
      <c r="C2176" s="162" t="n">
        <v>16.04</v>
      </c>
      <c r="D2176" s="162" t="n">
        <v>0.096584</v>
      </c>
      <c r="E2176" s="162" t="n"/>
    </row>
    <row r="2177">
      <c r="B2177" s="161" t="n">
        <v>13396</v>
      </c>
      <c r="C2177" s="162" t="n">
        <v>15.95</v>
      </c>
      <c r="D2177" s="162" t="n">
        <v>0.090089</v>
      </c>
      <c r="E2177" s="162" t="n"/>
    </row>
    <row r="2178">
      <c r="B2178" s="161" t="n">
        <v>13397</v>
      </c>
      <c r="C2178" s="162" t="n">
        <v>16.02</v>
      </c>
      <c r="D2178" s="162" t="n">
        <v>0.09348099999999999</v>
      </c>
      <c r="E2178" s="162" t="n"/>
    </row>
    <row r="2179">
      <c r="B2179" s="161" t="n">
        <v>13401</v>
      </c>
      <c r="C2179" s="162" t="n">
        <v>16.29</v>
      </c>
      <c r="D2179" s="162" t="n">
        <v>0.109129</v>
      </c>
      <c r="E2179" s="162" t="n"/>
    </row>
    <row r="2180">
      <c r="B2180" s="161" t="n">
        <v>13402</v>
      </c>
      <c r="C2180" s="162" t="n">
        <v>16.17</v>
      </c>
      <c r="D2180" s="162" t="n">
        <v>0.100648</v>
      </c>
      <c r="E2180" s="162" t="n"/>
    </row>
    <row r="2181">
      <c r="B2181" s="161" t="n">
        <v>13403</v>
      </c>
      <c r="C2181" s="162" t="n">
        <v>16.16</v>
      </c>
      <c r="D2181" s="162" t="n">
        <v>0.09898</v>
      </c>
      <c r="E2181" s="162" t="n"/>
    </row>
    <row r="2182">
      <c r="B2182" s="161" t="n">
        <v>13404</v>
      </c>
      <c r="C2182" s="162" t="n">
        <v>16.11</v>
      </c>
      <c r="D2182" s="162" t="n">
        <v>0.09479899999999999</v>
      </c>
      <c r="E2182" s="162" t="n"/>
    </row>
    <row r="2183">
      <c r="B2183" s="161" t="n">
        <v>13407</v>
      </c>
      <c r="C2183" s="162" t="n">
        <v>15.96</v>
      </c>
      <c r="D2183" s="162" t="n">
        <v>0.08434899999999999</v>
      </c>
      <c r="E2183" s="162" t="n"/>
    </row>
    <row r="2184">
      <c r="B2184" s="161" t="n">
        <v>13408</v>
      </c>
      <c r="C2184" s="162" t="n">
        <v>15.93</v>
      </c>
      <c r="D2184" s="162" t="n">
        <v>0.08150399999999999</v>
      </c>
      <c r="E2184" s="162" t="n"/>
    </row>
    <row r="2185">
      <c r="B2185" s="161" t="n">
        <v>13409</v>
      </c>
      <c r="C2185" s="162" t="n">
        <v>15.75</v>
      </c>
      <c r="D2185" s="162" t="n">
        <v>0.069275</v>
      </c>
      <c r="E2185" s="162" t="n"/>
    </row>
    <row r="2186">
      <c r="B2186" s="161" t="n">
        <v>13410</v>
      </c>
      <c r="C2186" s="162" t="n">
        <v>15.87</v>
      </c>
      <c r="D2186" s="162" t="n">
        <v>0.075951</v>
      </c>
      <c r="E2186" s="162" t="n"/>
    </row>
    <row r="2187">
      <c r="B2187" s="161" t="n">
        <v>13411</v>
      </c>
      <c r="C2187" s="162" t="n">
        <v>16.03</v>
      </c>
      <c r="D2187" s="162" t="n">
        <v>0.085004</v>
      </c>
      <c r="E2187" s="162" t="n"/>
    </row>
    <row r="2188">
      <c r="B2188" s="161" t="n">
        <v>13414</v>
      </c>
      <c r="C2188" s="162" t="n">
        <v>16.16</v>
      </c>
      <c r="D2188" s="162" t="n">
        <v>0.092117</v>
      </c>
      <c r="E2188" s="162" t="n"/>
    </row>
    <row r="2189">
      <c r="B2189" s="161" t="n">
        <v>13415</v>
      </c>
      <c r="C2189" s="162" t="n">
        <v>16.22</v>
      </c>
      <c r="D2189" s="162" t="n">
        <v>0.094761</v>
      </c>
      <c r="E2189" s="162" t="n"/>
    </row>
    <row r="2190">
      <c r="B2190" s="161" t="n">
        <v>13416</v>
      </c>
      <c r="C2190" s="162" t="n">
        <v>16.14</v>
      </c>
      <c r="D2190" s="162" t="n">
        <v>0.088801</v>
      </c>
      <c r="E2190" s="162" t="n"/>
    </row>
    <row r="2191">
      <c r="B2191" s="161" t="n">
        <v>13417</v>
      </c>
      <c r="C2191" s="162" t="n">
        <v>16.17</v>
      </c>
      <c r="D2191" s="162" t="n">
        <v>0.089572</v>
      </c>
      <c r="E2191" s="162" t="n"/>
    </row>
    <row r="2192">
      <c r="B2192" s="161" t="n">
        <v>13418</v>
      </c>
      <c r="C2192" s="162" t="n">
        <v>15.88</v>
      </c>
      <c r="D2192" s="162" t="n">
        <v>0.070447</v>
      </c>
      <c r="E2192" s="162" t="n"/>
    </row>
    <row r="2193">
      <c r="B2193" s="161" t="n">
        <v>13421</v>
      </c>
      <c r="C2193" s="162" t="n">
        <v>16.13</v>
      </c>
      <c r="D2193" s="162" t="n">
        <v>0.08491899999999999</v>
      </c>
      <c r="E2193" s="162" t="n"/>
    </row>
    <row r="2194">
      <c r="B2194" s="161" t="n">
        <v>13422</v>
      </c>
      <c r="C2194" s="162" t="n">
        <v>16.06</v>
      </c>
      <c r="D2194" s="162" t="n">
        <v>0.07950400000000001</v>
      </c>
      <c r="E2194" s="162" t="n"/>
    </row>
    <row r="2195">
      <c r="B2195" s="161" t="n">
        <v>13423</v>
      </c>
      <c r="C2195" s="162" t="n">
        <v>16.01</v>
      </c>
      <c r="D2195" s="162" t="n">
        <v>0.075325</v>
      </c>
      <c r="E2195" s="162" t="n"/>
    </row>
    <row r="2196">
      <c r="B2196" s="161" t="n">
        <v>13424</v>
      </c>
      <c r="C2196" s="162" t="n">
        <v>16.04</v>
      </c>
      <c r="D2196" s="162" t="n">
        <v>0.07610599999999999</v>
      </c>
      <c r="E2196" s="162" t="n"/>
    </row>
    <row r="2197">
      <c r="B2197" s="161" t="n">
        <v>13425</v>
      </c>
      <c r="C2197" s="162" t="n">
        <v>16.35</v>
      </c>
      <c r="D2197" s="162" t="n">
        <v>0.094082</v>
      </c>
      <c r="E2197" s="162" t="n"/>
    </row>
    <row r="2198">
      <c r="B2198" s="161" t="n">
        <v>13428</v>
      </c>
      <c r="C2198" s="162" t="n">
        <v>16.53</v>
      </c>
      <c r="D2198" s="162" t="n">
        <v>0.103832</v>
      </c>
      <c r="E2198" s="162" t="n"/>
    </row>
    <row r="2199">
      <c r="B2199" s="161" t="n">
        <v>13429</v>
      </c>
      <c r="C2199" s="162" t="n">
        <v>16.68</v>
      </c>
      <c r="D2199" s="162" t="n">
        <v>0.111662</v>
      </c>
      <c r="E2199" s="162" t="n"/>
    </row>
    <row r="2200">
      <c r="B2200" s="161" t="n">
        <v>13430</v>
      </c>
      <c r="C2200" s="162" t="n">
        <v>16.72</v>
      </c>
      <c r="D2200" s="162" t="n">
        <v>0.112851</v>
      </c>
      <c r="E2200" s="162" t="n"/>
    </row>
    <row r="2201">
      <c r="B2201" s="161" t="n">
        <v>13431</v>
      </c>
      <c r="C2201" s="162" t="n">
        <v>16.81</v>
      </c>
      <c r="D2201" s="162" t="n">
        <v>0.116982</v>
      </c>
      <c r="E2201" s="162" t="n"/>
    </row>
    <row r="2202">
      <c r="B2202" s="161" t="n">
        <v>13432</v>
      </c>
      <c r="C2202" s="162" t="n">
        <v>16.87</v>
      </c>
      <c r="D2202" s="162" t="n">
        <v>0.119352</v>
      </c>
      <c r="E2202" s="162" t="n"/>
    </row>
    <row r="2203">
      <c r="B2203" s="161" t="n">
        <v>13436</v>
      </c>
      <c r="C2203" s="162" t="n">
        <v>16.96</v>
      </c>
      <c r="D2203" s="162" t="n">
        <v>0.123494</v>
      </c>
      <c r="E2203" s="162" t="n"/>
    </row>
    <row r="2204">
      <c r="B2204" s="161" t="n">
        <v>13437</v>
      </c>
      <c r="C2204" s="162" t="n">
        <v>16.88</v>
      </c>
      <c r="D2204" s="162" t="n">
        <v>0.117606</v>
      </c>
      <c r="E2204" s="162" t="n"/>
    </row>
    <row r="2205">
      <c r="B2205" s="161" t="n">
        <v>13438</v>
      </c>
      <c r="C2205" s="162" t="n">
        <v>16.85</v>
      </c>
      <c r="D2205" s="162" t="n">
        <v>0.114728</v>
      </c>
      <c r="E2205" s="162" t="n"/>
    </row>
    <row r="2206">
      <c r="B2206" s="161" t="n">
        <v>13439</v>
      </c>
      <c r="C2206" s="162" t="n">
        <v>17.04</v>
      </c>
      <c r="D2206" s="162" t="n">
        <v>0.124734</v>
      </c>
      <c r="E2206" s="162" t="n"/>
    </row>
    <row r="2207">
      <c r="B2207" s="161" t="n">
        <v>13442</v>
      </c>
      <c r="C2207" s="162" t="n">
        <v>17.13</v>
      </c>
      <c r="D2207" s="162" t="n">
        <v>0.128836</v>
      </c>
      <c r="E2207" s="162" t="n"/>
    </row>
    <row r="2208">
      <c r="B2208" s="161" t="n">
        <v>13443</v>
      </c>
      <c r="C2208" s="162" t="n">
        <v>17.11</v>
      </c>
      <c r="D2208" s="162" t="n">
        <v>0.126536</v>
      </c>
      <c r="E2208" s="162" t="n"/>
    </row>
    <row r="2209">
      <c r="B2209" s="161" t="n">
        <v>13444</v>
      </c>
      <c r="C2209" s="162" t="n">
        <v>17.18</v>
      </c>
      <c r="D2209" s="162" t="n">
        <v>0.129455</v>
      </c>
      <c r="E2209" s="162" t="n"/>
    </row>
    <row r="2210">
      <c r="B2210" s="161" t="n">
        <v>13445</v>
      </c>
      <c r="C2210" s="162" t="n">
        <v>17.04</v>
      </c>
      <c r="D2210" s="162" t="n">
        <v>0.120194</v>
      </c>
      <c r="E2210" s="162" t="n"/>
    </row>
    <row r="2211">
      <c r="B2211" s="161" t="n">
        <v>13446</v>
      </c>
      <c r="C2211" s="162" t="n">
        <v>17.09</v>
      </c>
      <c r="D2211" s="162" t="n">
        <v>0.122009</v>
      </c>
      <c r="E2211" s="162" t="n"/>
    </row>
    <row r="2212">
      <c r="B2212" s="161" t="n">
        <v>13449</v>
      </c>
      <c r="C2212" s="162" t="n">
        <v>16.65</v>
      </c>
      <c r="D2212" s="162" t="n">
        <v>0.094984</v>
      </c>
      <c r="E2212" s="162" t="n"/>
    </row>
    <row r="2213">
      <c r="B2213" s="161" t="n">
        <v>13450</v>
      </c>
      <c r="C2213" s="162" t="n">
        <v>16.93</v>
      </c>
      <c r="D2213" s="162" t="n">
        <v>0.110598</v>
      </c>
      <c r="E2213" s="162" t="n"/>
    </row>
    <row r="2214">
      <c r="B2214" s="161" t="n">
        <v>13451</v>
      </c>
      <c r="C2214" s="162" t="n">
        <v>16.94</v>
      </c>
      <c r="D2214" s="162" t="n">
        <v>0.110144</v>
      </c>
      <c r="E2214" s="162" t="n"/>
    </row>
    <row r="2215">
      <c r="B2215" s="161" t="n">
        <v>13452</v>
      </c>
      <c r="C2215" s="162" t="n">
        <v>17.2</v>
      </c>
      <c r="D2215" s="162" t="n">
        <v>0.124239</v>
      </c>
      <c r="E2215" s="162" t="n"/>
    </row>
    <row r="2216">
      <c r="B2216" s="161" t="n">
        <v>13453</v>
      </c>
      <c r="C2216" s="162" t="n">
        <v>17.23</v>
      </c>
      <c r="D2216" s="162" t="n">
        <v>0.124761</v>
      </c>
      <c r="E2216" s="162" t="n"/>
    </row>
    <row r="2217">
      <c r="B2217" s="161" t="n">
        <v>13456</v>
      </c>
      <c r="C2217" s="162" t="n">
        <v>17.17</v>
      </c>
      <c r="D2217" s="162" t="n">
        <v>0.120057</v>
      </c>
      <c r="E2217" s="162" t="n"/>
    </row>
    <row r="2218">
      <c r="B2218" s="161" t="n">
        <v>13458</v>
      </c>
      <c r="C2218" s="162" t="n">
        <v>17.43</v>
      </c>
      <c r="D2218" s="162" t="n">
        <v>0.133882</v>
      </c>
      <c r="E2218" s="162" t="n"/>
    </row>
    <row r="2219">
      <c r="B2219" s="161" t="n">
        <v>13459</v>
      </c>
      <c r="C2219" s="162" t="n">
        <v>17.56</v>
      </c>
      <c r="D2219" s="162" t="n">
        <v>0.140117</v>
      </c>
      <c r="E2219" s="162" t="n"/>
    </row>
    <row r="2220">
      <c r="B2220" s="161" t="n">
        <v>13460</v>
      </c>
      <c r="C2220" s="162" t="n">
        <v>17.43</v>
      </c>
      <c r="D2220" s="162" t="n">
        <v>0.131514</v>
      </c>
      <c r="E2220" s="162" t="n"/>
    </row>
    <row r="2221">
      <c r="B2221" s="161" t="n">
        <v>13463</v>
      </c>
      <c r="C2221" s="162" t="n">
        <v>17.69</v>
      </c>
      <c r="D2221" s="162" t="n">
        <v>0.145111</v>
      </c>
      <c r="E2221" s="162" t="n"/>
    </row>
    <row r="2222">
      <c r="B2222" s="161" t="n">
        <v>13464</v>
      </c>
      <c r="C2222" s="162" t="n">
        <v>17.63</v>
      </c>
      <c r="D2222" s="162" t="n">
        <v>0.140531</v>
      </c>
      <c r="E2222" s="162" t="n"/>
    </row>
    <row r="2223">
      <c r="B2223" s="161" t="n">
        <v>13466</v>
      </c>
      <c r="C2223" s="162" t="n">
        <v>17.43</v>
      </c>
      <c r="D2223" s="162" t="n">
        <v>0.128052</v>
      </c>
      <c r="E2223" s="162" t="n"/>
    </row>
    <row r="2224">
      <c r="B2224" s="161" t="n">
        <v>13467</v>
      </c>
      <c r="C2224" s="162" t="n">
        <v>17.24</v>
      </c>
      <c r="D2224" s="162" t="n">
        <v>0.116061</v>
      </c>
      <c r="E2224" s="162" t="n"/>
    </row>
    <row r="2225">
      <c r="B2225" s="161" t="n">
        <v>13470</v>
      </c>
      <c r="C2225" s="162" t="n">
        <v>17.4</v>
      </c>
      <c r="D2225" s="162" t="n">
        <v>0.124293</v>
      </c>
      <c r="E2225" s="162" t="n"/>
    </row>
    <row r="2226">
      <c r="B2226" s="161" t="n">
        <v>13471</v>
      </c>
      <c r="C2226" s="162" t="n">
        <v>17.64</v>
      </c>
      <c r="D2226" s="162" t="n">
        <v>0.136952</v>
      </c>
      <c r="E2226" s="162" t="n"/>
    </row>
    <row r="2227">
      <c r="B2227" s="161" t="n">
        <v>13472</v>
      </c>
      <c r="C2227" s="162" t="n">
        <v>17.51</v>
      </c>
      <c r="D2227" s="162" t="n">
        <v>0.128551</v>
      </c>
      <c r="E2227" s="162" t="n"/>
    </row>
    <row r="2228">
      <c r="B2228" s="161" t="n">
        <v>13473</v>
      </c>
      <c r="C2228" s="162" t="n">
        <v>17.3</v>
      </c>
      <c r="D2228" s="162" t="n">
        <v>0.115534</v>
      </c>
      <c r="E2228" s="162" t="n"/>
    </row>
    <row r="2229">
      <c r="B2229" s="161" t="n">
        <v>13474</v>
      </c>
      <c r="C2229" s="162" t="n">
        <v>17.13</v>
      </c>
      <c r="D2229" s="162" t="n">
        <v>0.10477</v>
      </c>
      <c r="E2229" s="162" t="n"/>
    </row>
    <row r="2230">
      <c r="B2230" s="161" t="n">
        <v>13477</v>
      </c>
      <c r="C2230" s="162" t="n">
        <v>16.89</v>
      </c>
      <c r="D2230" s="162" t="n">
        <v>0.08982800000000001</v>
      </c>
      <c r="E2230" s="162" t="n"/>
    </row>
    <row r="2231">
      <c r="B2231" s="161" t="n">
        <v>13478</v>
      </c>
      <c r="C2231" s="162" t="n">
        <v>17.18</v>
      </c>
      <c r="D2231" s="162" t="n">
        <v>0.105962</v>
      </c>
      <c r="E2231" s="162" t="n"/>
    </row>
    <row r="2232">
      <c r="B2232" s="161" t="n">
        <v>13479</v>
      </c>
      <c r="C2232" s="162" t="n">
        <v>17.09</v>
      </c>
      <c r="D2232" s="162" t="n">
        <v>0.099914</v>
      </c>
      <c r="E2232" s="162" t="n"/>
    </row>
    <row r="2233">
      <c r="B2233" s="161" t="n">
        <v>13481</v>
      </c>
      <c r="C2233" s="162" t="n">
        <v>17.34</v>
      </c>
      <c r="D2233" s="162" t="n">
        <v>0.11359</v>
      </c>
      <c r="E2233" s="162" t="n"/>
    </row>
    <row r="2234">
      <c r="B2234" s="161" t="n">
        <v>13484</v>
      </c>
      <c r="C2234" s="162" t="n">
        <v>17.28</v>
      </c>
      <c r="D2234" s="162" t="n">
        <v>0.109278</v>
      </c>
      <c r="E2234" s="162" t="n"/>
    </row>
    <row r="2235">
      <c r="B2235" s="161" t="n">
        <v>13485</v>
      </c>
      <c r="C2235" s="162" t="n">
        <v>17.14</v>
      </c>
      <c r="D2235" s="162" t="n">
        <v>0.100317</v>
      </c>
      <c r="E2235" s="162" t="n"/>
    </row>
    <row r="2236">
      <c r="B2236" s="161" t="n">
        <v>13486</v>
      </c>
      <c r="C2236" s="162" t="n">
        <v>16.95</v>
      </c>
      <c r="D2236" s="162" t="n">
        <v>0.08845699999999999</v>
      </c>
      <c r="E2236" s="162" t="n"/>
    </row>
    <row r="2237">
      <c r="B2237" s="161" t="n">
        <v>13487</v>
      </c>
      <c r="C2237" s="162" t="n">
        <v>17.04</v>
      </c>
      <c r="D2237" s="162" t="n">
        <v>0.09297999999999999</v>
      </c>
      <c r="E2237" s="162" t="n"/>
    </row>
    <row r="2238">
      <c r="B2238" s="161" t="n">
        <v>13488</v>
      </c>
      <c r="C2238" s="162" t="n">
        <v>17.01</v>
      </c>
      <c r="D2238" s="162" t="n">
        <v>0.090529</v>
      </c>
      <c r="E2238" s="162" t="n"/>
    </row>
    <row r="2239">
      <c r="B2239" s="161" t="n">
        <v>13491</v>
      </c>
      <c r="C2239" s="162" t="n">
        <v>16.91</v>
      </c>
      <c r="D2239" s="162" t="n">
        <v>0.083964</v>
      </c>
      <c r="E2239" s="162" t="n"/>
    </row>
    <row r="2240">
      <c r="B2240" s="161" t="n">
        <v>13492</v>
      </c>
      <c r="C2240" s="162" t="n">
        <v>16.97</v>
      </c>
      <c r="D2240" s="162" t="n">
        <v>0.086772</v>
      </c>
      <c r="E2240" s="162" t="n"/>
    </row>
    <row r="2241">
      <c r="B2241" s="161" t="n">
        <v>13493</v>
      </c>
      <c r="C2241" s="162" t="n">
        <v>17.05</v>
      </c>
      <c r="D2241" s="162" t="n">
        <v>0.090631</v>
      </c>
      <c r="E2241" s="162" t="n"/>
    </row>
    <row r="2242">
      <c r="B2242" s="161" t="n">
        <v>13494</v>
      </c>
      <c r="C2242" s="162" t="n">
        <v>17.22</v>
      </c>
      <c r="D2242" s="162" t="n">
        <v>0.099631</v>
      </c>
      <c r="E2242" s="162" t="n"/>
    </row>
    <row r="2243">
      <c r="B2243" s="161" t="n">
        <v>13495</v>
      </c>
      <c r="C2243" s="162" t="n">
        <v>17.14</v>
      </c>
      <c r="D2243" s="162" t="n">
        <v>0.09418899999999999</v>
      </c>
      <c r="E2243" s="162" t="n"/>
    </row>
    <row r="2244">
      <c r="B2244" s="161" t="n">
        <v>13498</v>
      </c>
      <c r="C2244" s="162" t="n">
        <v>17.32</v>
      </c>
      <c r="D2244" s="162" t="n">
        <v>0.103764</v>
      </c>
      <c r="E2244" s="162" t="n"/>
    </row>
    <row r="2245">
      <c r="B2245" s="161" t="n">
        <v>13499</v>
      </c>
      <c r="C2245" s="162" t="n">
        <v>17.32</v>
      </c>
      <c r="D2245" s="162" t="n">
        <v>0.102948</v>
      </c>
      <c r="E2245" s="162" t="n"/>
    </row>
    <row r="2246">
      <c r="B2246" s="161" t="n">
        <v>13500</v>
      </c>
      <c r="C2246" s="162" t="n">
        <v>17.29</v>
      </c>
      <c r="D2246" s="162" t="n">
        <v>0.100476</v>
      </c>
      <c r="E2246" s="162" t="n"/>
    </row>
    <row r="2247">
      <c r="B2247" s="161" t="n">
        <v>13501</v>
      </c>
      <c r="C2247" s="162" t="n">
        <v>17.16</v>
      </c>
      <c r="D2247" s="162" t="n">
        <v>0.09224400000000001</v>
      </c>
      <c r="E2247" s="162" t="n"/>
    </row>
    <row r="2248">
      <c r="B2248" s="161" t="n">
        <v>13502</v>
      </c>
      <c r="C2248" s="162" t="n">
        <v>17</v>
      </c>
      <c r="D2248" s="162" t="n">
        <v>0.082251</v>
      </c>
      <c r="E2248" s="162" t="n"/>
    </row>
    <row r="2249">
      <c r="B2249" s="161" t="n">
        <v>13505</v>
      </c>
      <c r="C2249" s="162" t="n">
        <v>16.65</v>
      </c>
      <c r="D2249" s="162" t="n">
        <v>0.060953</v>
      </c>
      <c r="E2249" s="162" t="n"/>
    </row>
    <row r="2250">
      <c r="B2250" s="161" t="n">
        <v>13506</v>
      </c>
      <c r="C2250" s="162" t="n">
        <v>16.86</v>
      </c>
      <c r="D2250" s="162" t="n">
        <v>0.072737</v>
      </c>
      <c r="E2250" s="162" t="n"/>
    </row>
    <row r="2251">
      <c r="B2251" s="161" t="n">
        <v>13507</v>
      </c>
      <c r="C2251" s="162" t="n">
        <v>17.03</v>
      </c>
      <c r="D2251" s="162" t="n">
        <v>0.082036</v>
      </c>
      <c r="E2251" s="162" t="n"/>
    </row>
    <row r="2252">
      <c r="B2252" s="161" t="n">
        <v>13508</v>
      </c>
      <c r="C2252" s="162" t="n">
        <v>17.06</v>
      </c>
      <c r="D2252" s="162" t="n">
        <v>0.08310099999999999</v>
      </c>
      <c r="E2252" s="162" t="n"/>
    </row>
    <row r="2253">
      <c r="B2253" s="161" t="n">
        <v>13512</v>
      </c>
      <c r="C2253" s="162" t="n">
        <v>16.94</v>
      </c>
      <c r="D2253" s="162" t="n">
        <v>0.075253</v>
      </c>
      <c r="E2253" s="162" t="n"/>
    </row>
    <row r="2254">
      <c r="B2254" s="161" t="n">
        <v>13513</v>
      </c>
      <c r="C2254" s="162" t="n">
        <v>17.01</v>
      </c>
      <c r="D2254" s="162" t="n">
        <v>0.078496</v>
      </c>
      <c r="E2254" s="162" t="n"/>
    </row>
    <row r="2255">
      <c r="B2255" s="161" t="n">
        <v>13514</v>
      </c>
      <c r="C2255" s="162" t="n">
        <v>17.27</v>
      </c>
      <c r="D2255" s="162" t="n">
        <v>0.092807</v>
      </c>
      <c r="E2255" s="162" t="n"/>
    </row>
    <row r="2256">
      <c r="B2256" s="161" t="n">
        <v>13515</v>
      </c>
      <c r="C2256" s="162" t="n">
        <v>17.18</v>
      </c>
      <c r="D2256" s="162" t="n">
        <v>0.086864</v>
      </c>
      <c r="E2256" s="162" t="n"/>
    </row>
    <row r="2257">
      <c r="B2257" s="161" t="n">
        <v>13519</v>
      </c>
      <c r="C2257" s="162" t="n">
        <v>16.93</v>
      </c>
      <c r="D2257" s="162" t="n">
        <v>0.071549</v>
      </c>
      <c r="E2257" s="162" t="n"/>
    </row>
    <row r="2258">
      <c r="B2258" s="161" t="n">
        <v>13520</v>
      </c>
      <c r="C2258" s="162" t="n">
        <v>17.08</v>
      </c>
      <c r="D2258" s="162" t="n">
        <v>0.07972899999999999</v>
      </c>
      <c r="E2258" s="162" t="n"/>
    </row>
    <row r="2259">
      <c r="B2259" s="161" t="n">
        <v>13521</v>
      </c>
      <c r="C2259" s="162" t="n">
        <v>17.09</v>
      </c>
      <c r="D2259" s="162" t="n">
        <v>0.079665</v>
      </c>
      <c r="E2259" s="162" t="n"/>
    </row>
    <row r="2260">
      <c r="B2260" s="161" t="n">
        <v>13522</v>
      </c>
      <c r="C2260" s="162" t="n">
        <v>17.48</v>
      </c>
      <c r="D2260" s="162" t="n">
        <v>0.101459</v>
      </c>
      <c r="E2260" s="162" t="n"/>
    </row>
    <row r="2261">
      <c r="B2261" s="161" t="n">
        <v>13523</v>
      </c>
      <c r="C2261" s="162" t="n">
        <v>17.48</v>
      </c>
      <c r="D2261" s="162" t="n">
        <v>0.100665</v>
      </c>
      <c r="E2261" s="162" t="n"/>
    </row>
    <row r="2262">
      <c r="B2262" s="161" t="n">
        <v>13526</v>
      </c>
      <c r="C2262" s="162" t="n">
        <v>17.57</v>
      </c>
      <c r="D2262" s="162" t="n">
        <v>0.105019</v>
      </c>
      <c r="E2262" s="162" t="n"/>
    </row>
    <row r="2263">
      <c r="B2263" s="161" t="n">
        <v>13527</v>
      </c>
      <c r="C2263" s="162" t="n">
        <v>17.58</v>
      </c>
      <c r="D2263" s="162" t="n">
        <v>0.104789</v>
      </c>
      <c r="E2263" s="162" t="n"/>
    </row>
    <row r="2264">
      <c r="B2264" s="161" t="n">
        <v>13528</v>
      </c>
      <c r="C2264" s="162" t="n">
        <v>17.61</v>
      </c>
      <c r="D2264" s="162" t="n">
        <v>0.105613</v>
      </c>
      <c r="E2264" s="162" t="n"/>
    </row>
    <row r="2265">
      <c r="B2265" s="161" t="n">
        <v>13529</v>
      </c>
      <c r="C2265" s="162" t="n">
        <v>17.66</v>
      </c>
      <c r="D2265" s="162" t="n">
        <v>0.107549</v>
      </c>
      <c r="E2265" s="162" t="n"/>
    </row>
    <row r="2266">
      <c r="B2266" s="161" t="n">
        <v>13530</v>
      </c>
      <c r="C2266" s="162" t="n">
        <v>17.74</v>
      </c>
      <c r="D2266" s="162" t="n">
        <v>0.11118</v>
      </c>
      <c r="E2266" s="162" t="n"/>
    </row>
    <row r="2267">
      <c r="B2267" s="161" t="n">
        <v>13533</v>
      </c>
      <c r="C2267" s="162" t="n">
        <v>17.74</v>
      </c>
      <c r="D2267" s="162" t="n">
        <v>0.110377</v>
      </c>
      <c r="E2267" s="162" t="n"/>
    </row>
    <row r="2268">
      <c r="B2268" s="161" t="n">
        <v>13534</v>
      </c>
      <c r="C2268" s="162" t="n">
        <v>17.62</v>
      </c>
      <c r="D2268" s="162" t="n">
        <v>0.102873</v>
      </c>
      <c r="E2268" s="162" t="n"/>
    </row>
    <row r="2269">
      <c r="B2269" s="161" t="n">
        <v>13535</v>
      </c>
      <c r="C2269" s="162" t="n">
        <v>17.84</v>
      </c>
      <c r="D2269" s="162" t="n">
        <v>0.114473</v>
      </c>
      <c r="E2269" s="162" t="n"/>
    </row>
    <row r="2270">
      <c r="B2270" s="161" t="n">
        <v>13536</v>
      </c>
      <c r="C2270" s="162" t="n">
        <v>17.96</v>
      </c>
      <c r="D2270" s="162" t="n">
        <v>0.120408</v>
      </c>
      <c r="E2270" s="162" t="n"/>
    </row>
    <row r="2271">
      <c r="B2271" s="161" t="n">
        <v>13537</v>
      </c>
      <c r="C2271" s="162" t="n">
        <v>17.87</v>
      </c>
      <c r="D2271" s="162" t="n">
        <v>0.114618</v>
      </c>
      <c r="E2271" s="162" t="n"/>
    </row>
    <row r="2272">
      <c r="B2272" s="161" t="n">
        <v>13540</v>
      </c>
      <c r="C2272" s="162" t="n">
        <v>17.77</v>
      </c>
      <c r="D2272" s="162" t="n">
        <v>0.108275</v>
      </c>
      <c r="E2272" s="162" t="n"/>
    </row>
    <row r="2273">
      <c r="B2273" s="161" t="n">
        <v>13541</v>
      </c>
      <c r="C2273" s="162" t="n">
        <v>17.51</v>
      </c>
      <c r="D2273" s="162" t="n">
        <v>0.092871</v>
      </c>
      <c r="E2273" s="162" t="n"/>
    </row>
    <row r="2274">
      <c r="B2274" s="161" t="n">
        <v>13542</v>
      </c>
      <c r="C2274" s="162" t="n">
        <v>17.65</v>
      </c>
      <c r="D2274" s="162" t="n">
        <v>0.100137</v>
      </c>
      <c r="E2274" s="162" t="n"/>
    </row>
    <row r="2275">
      <c r="B2275" s="161" t="n">
        <v>13543</v>
      </c>
      <c r="C2275" s="162" t="n">
        <v>17.63</v>
      </c>
      <c r="D2275" s="162" t="n">
        <v>0.098214</v>
      </c>
      <c r="E2275" s="162" t="n"/>
    </row>
    <row r="2276">
      <c r="B2276" s="161" t="n">
        <v>13544</v>
      </c>
      <c r="C2276" s="162" t="n">
        <v>17.77</v>
      </c>
      <c r="D2276" s="162" t="n">
        <v>0.105339</v>
      </c>
      <c r="E2276" s="162" t="n"/>
    </row>
    <row r="2277">
      <c r="B2277" s="161" t="n">
        <v>13547</v>
      </c>
      <c r="C2277" s="162" t="n">
        <v>17.88</v>
      </c>
      <c r="D2277" s="162" t="n">
        <v>0.110669</v>
      </c>
      <c r="E2277" s="162" t="n"/>
    </row>
    <row r="2278">
      <c r="B2278" s="161" t="n">
        <v>13548</v>
      </c>
      <c r="C2278" s="162" t="n">
        <v>18</v>
      </c>
      <c r="D2278" s="162" t="n">
        <v>0.116453</v>
      </c>
      <c r="E2278" s="162" t="n"/>
    </row>
    <row r="2279">
      <c r="B2279" s="161" t="n">
        <v>13549</v>
      </c>
      <c r="C2279" s="162" t="n">
        <v>18.13</v>
      </c>
      <c r="D2279" s="162" t="n">
        <v>0.122554</v>
      </c>
      <c r="E2279" s="162" t="n"/>
    </row>
    <row r="2280">
      <c r="B2280" s="161" t="n">
        <v>13550</v>
      </c>
      <c r="C2280" s="162" t="n">
        <v>18.15</v>
      </c>
      <c r="D2280" s="162" t="n">
        <v>0.122551</v>
      </c>
      <c r="E2280" s="162" t="n"/>
    </row>
    <row r="2281">
      <c r="B2281" s="161" t="n">
        <v>13551</v>
      </c>
      <c r="C2281" s="162" t="n">
        <v>17.86</v>
      </c>
      <c r="D2281" s="162" t="n">
        <v>0.105507</v>
      </c>
      <c r="E2281" s="162" t="n"/>
    </row>
    <row r="2282">
      <c r="B2282" s="161" t="n">
        <v>13554</v>
      </c>
      <c r="C2282" s="162" t="n">
        <v>18.07</v>
      </c>
      <c r="D2282" s="162" t="n">
        <v>0.116055</v>
      </c>
      <c r="E2282" s="162" t="n"/>
    </row>
    <row r="2283">
      <c r="B2283" s="161" t="n">
        <v>13555</v>
      </c>
      <c r="C2283" s="162" t="n">
        <v>17.99</v>
      </c>
      <c r="D2283" s="162" t="n">
        <v>0.110516</v>
      </c>
      <c r="E2283" s="162" t="n"/>
    </row>
    <row r="2284">
      <c r="B2284" s="161" t="n">
        <v>13556</v>
      </c>
      <c r="C2284" s="162" t="n">
        <v>18.17</v>
      </c>
      <c r="D2284" s="162" t="n">
        <v>0.119165</v>
      </c>
      <c r="E2284" s="162" t="n"/>
    </row>
    <row r="2285">
      <c r="B2285" s="161" t="n">
        <v>13557</v>
      </c>
      <c r="C2285" s="162" t="n">
        <v>18.32</v>
      </c>
      <c r="D2285" s="162" t="n">
        <v>0.12603</v>
      </c>
      <c r="E2285" s="162" t="n"/>
    </row>
    <row r="2286">
      <c r="B2286" s="161" t="n">
        <v>13561</v>
      </c>
      <c r="C2286" s="162" t="n">
        <v>18.1</v>
      </c>
      <c r="D2286" s="162" t="n">
        <v>0.112535</v>
      </c>
      <c r="E2286" s="162" t="n"/>
    </row>
    <row r="2287">
      <c r="B2287" s="161" t="n">
        <v>13562</v>
      </c>
      <c r="C2287" s="162" t="n">
        <v>18.15</v>
      </c>
      <c r="D2287" s="162" t="n">
        <v>0.11394</v>
      </c>
      <c r="E2287" s="162" t="n"/>
    </row>
    <row r="2288">
      <c r="B2288" s="161" t="n">
        <v>13563</v>
      </c>
      <c r="C2288" s="162" t="n">
        <v>18.12</v>
      </c>
      <c r="D2288" s="162" t="n">
        <v>0.110975</v>
      </c>
      <c r="E2288" s="162" t="n"/>
    </row>
    <row r="2289">
      <c r="B2289" s="161" t="n">
        <v>13564</v>
      </c>
      <c r="C2289" s="162" t="n">
        <v>18.22</v>
      </c>
      <c r="D2289" s="162" t="n">
        <v>0.115123</v>
      </c>
      <c r="E2289" s="162" t="n"/>
    </row>
    <row r="2290">
      <c r="B2290" s="161" t="n">
        <v>13565</v>
      </c>
      <c r="C2290" s="162" t="n">
        <v>18.37</v>
      </c>
      <c r="D2290" s="162" t="n">
        <v>0.121983</v>
      </c>
      <c r="E2290" s="162" t="n"/>
    </row>
    <row r="2291">
      <c r="B2291" s="161" t="n">
        <v>13569</v>
      </c>
      <c r="C2291" s="162" t="n">
        <v>17.97</v>
      </c>
      <c r="D2291" s="162" t="n">
        <v>0.098803</v>
      </c>
      <c r="E2291" s="162" t="n"/>
    </row>
    <row r="2292">
      <c r="B2292" s="161" t="n">
        <v>13570</v>
      </c>
      <c r="C2292" s="162" t="n">
        <v>18.07</v>
      </c>
      <c r="D2292" s="162" t="n">
        <v>0.103079</v>
      </c>
      <c r="E2292" s="162" t="n"/>
    </row>
    <row r="2293">
      <c r="B2293" s="161" t="n">
        <v>13571</v>
      </c>
      <c r="C2293" s="162" t="n">
        <v>18</v>
      </c>
      <c r="D2293" s="162" t="n">
        <v>0.097941</v>
      </c>
      <c r="E2293" s="162" t="n"/>
    </row>
    <row r="2294">
      <c r="B2294" s="161" t="n">
        <v>13572</v>
      </c>
      <c r="C2294" s="162" t="n">
        <v>18.06</v>
      </c>
      <c r="D2294" s="162" t="n">
        <v>0.099982</v>
      </c>
      <c r="E2294" s="162" t="n"/>
    </row>
    <row r="2295">
      <c r="B2295" s="161" t="n">
        <v>13575</v>
      </c>
      <c r="C2295" s="162" t="n">
        <v>18.09</v>
      </c>
      <c r="D2295" s="162" t="n">
        <v>0.100349</v>
      </c>
      <c r="E2295" s="162" t="n"/>
    </row>
    <row r="2296">
      <c r="B2296" s="161" t="n">
        <v>13576</v>
      </c>
      <c r="C2296" s="162" t="n">
        <v>18.34</v>
      </c>
      <c r="D2296" s="162" t="n">
        <v>0.11274</v>
      </c>
      <c r="E2296" s="162" t="n"/>
    </row>
    <row r="2297">
      <c r="B2297" s="161" t="n">
        <v>13577</v>
      </c>
      <c r="C2297" s="162" t="n">
        <v>18.55</v>
      </c>
      <c r="D2297" s="162" t="n">
        <v>0.122826</v>
      </c>
      <c r="E2297" s="162" t="n"/>
    </row>
    <row r="2298">
      <c r="B2298" s="161" t="n">
        <v>13578</v>
      </c>
      <c r="C2298" s="162" t="n">
        <v>18.38</v>
      </c>
      <c r="D2298" s="162" t="n">
        <v>0.112373</v>
      </c>
      <c r="E2298" s="162" t="n"/>
    </row>
    <row r="2299">
      <c r="B2299" s="161" t="n">
        <v>13579</v>
      </c>
      <c r="C2299" s="162" t="n">
        <v>18.62</v>
      </c>
      <c r="D2299" s="162" t="n">
        <v>0.123999</v>
      </c>
      <c r="E2299" s="162" t="n"/>
    </row>
    <row r="2300">
      <c r="B2300" s="161" t="n">
        <v>13582</v>
      </c>
      <c r="C2300" s="162" t="n">
        <v>18.56</v>
      </c>
      <c r="D2300" s="162" t="n">
        <v>0.119341</v>
      </c>
      <c r="E2300" s="162" t="n"/>
    </row>
    <row r="2301">
      <c r="B2301" s="161" t="n">
        <v>13583</v>
      </c>
      <c r="C2301" s="162" t="n">
        <v>18.54</v>
      </c>
      <c r="D2301" s="162" t="n">
        <v>0.116882</v>
      </c>
      <c r="E2301" s="162" t="n"/>
    </row>
    <row r="2302">
      <c r="B2302" s="161" t="n">
        <v>13584</v>
      </c>
      <c r="C2302" s="162" t="n">
        <v>18.67</v>
      </c>
      <c r="D2302" s="162" t="n">
        <v>0.122437</v>
      </c>
      <c r="E2302" s="162" t="n"/>
    </row>
    <row r="2303">
      <c r="B2303" s="161" t="n">
        <v>13585</v>
      </c>
      <c r="C2303" s="162" t="n">
        <v>18.38</v>
      </c>
      <c r="D2303" s="162" t="n">
        <v>0.105484</v>
      </c>
      <c r="E2303" s="162" t="n"/>
    </row>
    <row r="2304">
      <c r="B2304" s="161" t="n">
        <v>13586</v>
      </c>
      <c r="C2304" s="162" t="n">
        <v>18.36</v>
      </c>
      <c r="D2304" s="162" t="n">
        <v>0.103154</v>
      </c>
      <c r="E2304" s="162" t="n"/>
    </row>
    <row r="2305">
      <c r="B2305" s="161" t="n">
        <v>13589</v>
      </c>
      <c r="C2305" s="162" t="n">
        <v>18.14</v>
      </c>
      <c r="D2305" s="162" t="n">
        <v>0.089986</v>
      </c>
      <c r="E2305" s="162" t="n"/>
    </row>
    <row r="2306">
      <c r="B2306" s="161" t="n">
        <v>13590</v>
      </c>
      <c r="C2306" s="162" t="n">
        <v>18.23</v>
      </c>
      <c r="D2306" s="162" t="n">
        <v>0.09378599999999999</v>
      </c>
      <c r="E2306" s="162" t="n"/>
    </row>
    <row r="2307">
      <c r="B2307" s="161" t="n">
        <v>13591</v>
      </c>
      <c r="C2307" s="162" t="n">
        <v>18.11</v>
      </c>
      <c r="D2307" s="162" t="n">
        <v>0.086035</v>
      </c>
      <c r="E2307" s="162" t="n"/>
    </row>
    <row r="2308">
      <c r="B2308" s="161" t="n">
        <v>13592</v>
      </c>
      <c r="C2308" s="162" t="n">
        <v>17.73</v>
      </c>
      <c r="D2308" s="162" t="n">
        <v>0.06382699999999999</v>
      </c>
      <c r="E2308" s="162" t="n"/>
    </row>
    <row r="2309">
      <c r="B2309" s="161" t="n">
        <v>13593</v>
      </c>
      <c r="C2309" s="162" t="n">
        <v>17.72</v>
      </c>
      <c r="D2309" s="162" t="n">
        <v>0.062263</v>
      </c>
      <c r="E2309" s="162" t="n"/>
    </row>
    <row r="2310">
      <c r="B2310" s="161" t="n">
        <v>13596</v>
      </c>
      <c r="C2310" s="162" t="n">
        <v>17.22</v>
      </c>
      <c r="D2310" s="162" t="n">
        <v>0.032791</v>
      </c>
      <c r="E2310" s="162" t="n"/>
    </row>
    <row r="2311">
      <c r="B2311" s="161" t="n">
        <v>13597</v>
      </c>
      <c r="C2311" s="162" t="n">
        <v>17.49</v>
      </c>
      <c r="D2311" s="162" t="n">
        <v>0.047404</v>
      </c>
      <c r="E2311" s="162" t="n"/>
    </row>
    <row r="2312">
      <c r="B2312" s="161" t="n">
        <v>13598</v>
      </c>
      <c r="C2312" s="162" t="n">
        <v>17.7</v>
      </c>
      <c r="D2312" s="162" t="n">
        <v>0.05827</v>
      </c>
      <c r="E2312" s="162" t="n"/>
    </row>
    <row r="2313">
      <c r="B2313" s="161" t="n">
        <v>13599</v>
      </c>
      <c r="C2313" s="162" t="n">
        <v>17.68</v>
      </c>
      <c r="D2313" s="162" t="n">
        <v>0.056074</v>
      </c>
      <c r="E2313" s="162" t="n"/>
    </row>
    <row r="2314">
      <c r="B2314" s="161" t="n">
        <v>13603</v>
      </c>
      <c r="C2314" s="162" t="n">
        <v>17.63</v>
      </c>
      <c r="D2314" s="162" t="n">
        <v>0.052258</v>
      </c>
      <c r="E2314" s="162" t="n"/>
    </row>
    <row r="2315">
      <c r="B2315" s="161" t="n">
        <v>13604</v>
      </c>
      <c r="C2315" s="162" t="n">
        <v>17.95</v>
      </c>
      <c r="D2315" s="162" t="n">
        <v>0.06920999999999999</v>
      </c>
      <c r="E2315" s="162" t="n"/>
    </row>
    <row r="2316">
      <c r="B2316" s="161" t="n">
        <v>13605</v>
      </c>
      <c r="C2316" s="162" t="n">
        <v>17.92</v>
      </c>
      <c r="D2316" s="162" t="n">
        <v>0.06653199999999999</v>
      </c>
      <c r="E2316" s="162" t="n"/>
    </row>
    <row r="2317">
      <c r="B2317" s="161" t="n">
        <v>13606</v>
      </c>
      <c r="C2317" s="162" t="n">
        <v>17.71</v>
      </c>
      <c r="D2317" s="162" t="n">
        <v>0.053864</v>
      </c>
      <c r="E2317" s="162" t="n"/>
    </row>
    <row r="2318">
      <c r="B2318" s="161" t="n">
        <v>13607</v>
      </c>
      <c r="C2318" s="162" t="n">
        <v>17.49</v>
      </c>
      <c r="D2318" s="162" t="n">
        <v>0.0405</v>
      </c>
      <c r="E2318" s="162" t="n"/>
    </row>
    <row r="2319">
      <c r="B2319" s="161" t="n">
        <v>13610</v>
      </c>
      <c r="C2319" s="162" t="n">
        <v>17.62</v>
      </c>
      <c r="D2319" s="162" t="n">
        <v>0.047049</v>
      </c>
      <c r="E2319" s="162" t="n"/>
    </row>
    <row r="2320">
      <c r="B2320" s="161" t="n">
        <v>13611</v>
      </c>
      <c r="C2320" s="162" t="n">
        <v>17.46</v>
      </c>
      <c r="D2320" s="162" t="n">
        <v>0.037171</v>
      </c>
      <c r="E2320" s="162" t="n"/>
    </row>
    <row r="2321">
      <c r="B2321" s="161" t="n">
        <v>13612</v>
      </c>
      <c r="C2321" s="162" t="n">
        <v>16.91</v>
      </c>
      <c r="D2321" s="162" t="n">
        <v>0.004552</v>
      </c>
      <c r="E2321" s="162" t="n"/>
    </row>
    <row r="2322">
      <c r="B2322" s="161" t="n">
        <v>13613</v>
      </c>
      <c r="C2322" s="162" t="n">
        <v>16.99</v>
      </c>
      <c r="D2322" s="162" t="n">
        <v>0.008657</v>
      </c>
      <c r="E2322" s="162" t="n"/>
    </row>
    <row r="2323">
      <c r="B2323" s="161" t="n">
        <v>13614</v>
      </c>
      <c r="C2323" s="162" t="n">
        <v>17.03</v>
      </c>
      <c r="D2323" s="162" t="n">
        <v>0.010356</v>
      </c>
      <c r="E2323" s="162" t="n"/>
    </row>
    <row r="2324">
      <c r="B2324" s="161" t="n">
        <v>13617</v>
      </c>
      <c r="C2324" s="162" t="n">
        <v>17.1</v>
      </c>
      <c r="D2324" s="162" t="n">
        <v>0.013856</v>
      </c>
      <c r="E2324" s="162" t="n"/>
    </row>
    <row r="2325">
      <c r="B2325" s="161" t="n">
        <v>13618</v>
      </c>
      <c r="C2325" s="162" t="n">
        <v>17.28</v>
      </c>
      <c r="D2325" s="162" t="n">
        <v>0.023651</v>
      </c>
      <c r="E2325" s="162" t="n"/>
    </row>
    <row r="2326">
      <c r="B2326" s="161" t="n">
        <v>13619</v>
      </c>
      <c r="C2326" s="162" t="n">
        <v>17.3</v>
      </c>
      <c r="D2326" s="162" t="n">
        <v>0.024174</v>
      </c>
      <c r="E2326" s="162" t="n"/>
    </row>
    <row r="2327">
      <c r="B2327" s="161" t="n">
        <v>13620</v>
      </c>
      <c r="C2327" s="162" t="n">
        <v>17.23</v>
      </c>
      <c r="D2327" s="162" t="n">
        <v>0.01946</v>
      </c>
      <c r="E2327" s="162" t="n"/>
    </row>
    <row r="2328">
      <c r="B2328" s="161" t="n">
        <v>13621</v>
      </c>
      <c r="C2328" s="162" t="n">
        <v>17.16</v>
      </c>
      <c r="D2328" s="162" t="n">
        <v>0.014735</v>
      </c>
      <c r="E2328" s="162" t="n"/>
    </row>
    <row r="2329">
      <c r="B2329" s="161" t="n">
        <v>13624</v>
      </c>
      <c r="C2329" s="162" t="n">
        <v>17.13</v>
      </c>
      <c r="D2329" s="162" t="n">
        <v>0.012323</v>
      </c>
      <c r="E2329" s="162" t="n"/>
    </row>
    <row r="2330">
      <c r="B2330" s="161" t="n">
        <v>13625</v>
      </c>
      <c r="C2330" s="162" t="n">
        <v>17.18</v>
      </c>
      <c r="D2330" s="162" t="n">
        <v>0.014546</v>
      </c>
      <c r="E2330" s="162" t="n"/>
    </row>
    <row r="2331">
      <c r="B2331" s="161" t="n">
        <v>13626</v>
      </c>
      <c r="C2331" s="162" t="n">
        <v>17.41</v>
      </c>
      <c r="D2331" s="162" t="n">
        <v>0.027104</v>
      </c>
      <c r="E2331" s="162" t="n"/>
    </row>
    <row r="2332">
      <c r="B2332" s="161" t="n">
        <v>13627</v>
      </c>
      <c r="C2332" s="162" t="n">
        <v>17.19</v>
      </c>
      <c r="D2332" s="162" t="n">
        <v>0.013706</v>
      </c>
      <c r="E2332" s="162" t="n"/>
    </row>
    <row r="2333">
      <c r="B2333" s="161" t="n">
        <v>13628</v>
      </c>
      <c r="C2333" s="162" t="n">
        <v>16.85</v>
      </c>
      <c r="D2333" s="162" t="n">
        <v>-0.006811</v>
      </c>
      <c r="E2333" s="162" t="n"/>
    </row>
    <row r="2334">
      <c r="B2334" s="161" t="n">
        <v>13631</v>
      </c>
      <c r="C2334" s="162" t="n">
        <v>16.16</v>
      </c>
      <c r="D2334" s="162" t="n">
        <v>-0.048982</v>
      </c>
      <c r="E2334" s="162" t="n"/>
    </row>
    <row r="2335">
      <c r="B2335" s="161" t="n">
        <v>13632</v>
      </c>
      <c r="C2335" s="162" t="n">
        <v>16.43</v>
      </c>
      <c r="D2335" s="162" t="n">
        <v>-0.032889</v>
      </c>
      <c r="E2335" s="162" t="n"/>
    </row>
    <row r="2336">
      <c r="B2336" s="161" t="n">
        <v>13633</v>
      </c>
      <c r="C2336" s="162" t="n">
        <v>15.99</v>
      </c>
      <c r="D2336" s="162" t="n">
        <v>-0.060358</v>
      </c>
      <c r="E2336" s="162" t="n"/>
    </row>
    <row r="2337">
      <c r="B2337" s="161" t="n">
        <v>13634</v>
      </c>
      <c r="C2337" s="162" t="n">
        <v>15.99</v>
      </c>
      <c r="D2337" s="162" t="n">
        <v>-0.060629</v>
      </c>
      <c r="E2337" s="162" t="n"/>
    </row>
    <row r="2338">
      <c r="B2338" s="161" t="n">
        <v>13635</v>
      </c>
      <c r="C2338" s="162" t="n">
        <v>16.43</v>
      </c>
      <c r="D2338" s="162" t="n">
        <v>-0.033801</v>
      </c>
      <c r="E2338" s="162" t="n"/>
    </row>
    <row r="2339">
      <c r="B2339" s="161" t="n">
        <v>13638</v>
      </c>
      <c r="C2339" s="162" t="n">
        <v>16.47</v>
      </c>
      <c r="D2339" s="162" t="n">
        <v>-0.03167</v>
      </c>
      <c r="E2339" s="162" t="n"/>
    </row>
    <row r="2340">
      <c r="B2340" s="161" t="n">
        <v>13639</v>
      </c>
      <c r="C2340" s="162" t="n">
        <v>16.73</v>
      </c>
      <c r="D2340" s="162" t="n">
        <v>-0.01633</v>
      </c>
      <c r="E2340" s="162" t="n"/>
    </row>
    <row r="2341">
      <c r="B2341" s="161" t="n">
        <v>13640</v>
      </c>
      <c r="C2341" s="162" t="n">
        <v>16.59</v>
      </c>
      <c r="D2341" s="162" t="n">
        <v>-0.025013</v>
      </c>
      <c r="E2341" s="162" t="n"/>
    </row>
    <row r="2342">
      <c r="B2342" s="161" t="n">
        <v>13641</v>
      </c>
      <c r="C2342" s="162" t="n">
        <v>16.71</v>
      </c>
      <c r="D2342" s="162" t="n">
        <v>-0.018123</v>
      </c>
      <c r="E2342" s="162" t="n"/>
    </row>
    <row r="2343">
      <c r="B2343" s="161" t="n">
        <v>13642</v>
      </c>
      <c r="C2343" s="162" t="n">
        <v>16.65</v>
      </c>
      <c r="D2343" s="162" t="n">
        <v>-0.022011</v>
      </c>
      <c r="E2343" s="162" t="n"/>
    </row>
    <row r="2344">
      <c r="B2344" s="161" t="n">
        <v>13645</v>
      </c>
      <c r="C2344" s="162" t="n">
        <v>16.28</v>
      </c>
      <c r="D2344" s="162" t="n">
        <v>-0.044616</v>
      </c>
      <c r="E2344" s="162" t="n"/>
    </row>
    <row r="2345">
      <c r="B2345" s="161" t="n">
        <v>13646</v>
      </c>
      <c r="C2345" s="162" t="n">
        <v>16.29</v>
      </c>
      <c r="D2345" s="162" t="n">
        <v>-0.044108</v>
      </c>
      <c r="E2345" s="162" t="n"/>
    </row>
    <row r="2346">
      <c r="B2346" s="161" t="n">
        <v>13647</v>
      </c>
      <c r="C2346" s="162" t="n">
        <v>16.19</v>
      </c>
      <c r="D2346" s="162" t="n">
        <v>-0.050371</v>
      </c>
      <c r="E2346" s="162" t="n"/>
    </row>
    <row r="2347">
      <c r="B2347" s="161" t="n">
        <v>13648</v>
      </c>
      <c r="C2347" s="162" t="n">
        <v>15.65</v>
      </c>
      <c r="D2347" s="162" t="n">
        <v>-0.08422399999999999</v>
      </c>
      <c r="E2347" s="162" t="n"/>
    </row>
    <row r="2348">
      <c r="B2348" s="161" t="n">
        <v>13649</v>
      </c>
      <c r="C2348" s="162" t="n">
        <v>15.81</v>
      </c>
      <c r="D2348" s="162" t="n">
        <v>-0.074046</v>
      </c>
      <c r="E2348" s="162" t="n"/>
    </row>
    <row r="2349">
      <c r="B2349" s="161" t="n">
        <v>13652</v>
      </c>
      <c r="C2349" s="162" t="n">
        <v>15.62</v>
      </c>
      <c r="D2349" s="162" t="n">
        <v>-0.085981</v>
      </c>
      <c r="E2349" s="162" t="n"/>
    </row>
    <row r="2350">
      <c r="B2350" s="161" t="n">
        <v>13653</v>
      </c>
      <c r="C2350" s="162" t="n">
        <v>15.88</v>
      </c>
      <c r="D2350" s="162" t="n">
        <v>-0.06940200000000001</v>
      </c>
      <c r="E2350" s="162" t="n"/>
    </row>
    <row r="2351">
      <c r="B2351" s="161" t="n">
        <v>13654</v>
      </c>
      <c r="C2351" s="162" t="n">
        <v>15.84</v>
      </c>
      <c r="D2351" s="162" t="n">
        <v>-0.07188899999999999</v>
      </c>
      <c r="E2351" s="162" t="n"/>
    </row>
    <row r="2352">
      <c r="B2352" s="161" t="n">
        <v>13655</v>
      </c>
      <c r="C2352" s="162" t="n">
        <v>16.26</v>
      </c>
      <c r="D2352" s="162" t="n">
        <v>-0.04579</v>
      </c>
      <c r="E2352" s="162" t="n"/>
    </row>
    <row r="2353">
      <c r="B2353" s="161" t="n">
        <v>13656</v>
      </c>
      <c r="C2353" s="162" t="n">
        <v>16.27</v>
      </c>
      <c r="D2353" s="162" t="n">
        <v>-0.045298</v>
      </c>
      <c r="E2353" s="162" t="n"/>
    </row>
    <row r="2354">
      <c r="B2354" s="161" t="n">
        <v>13659</v>
      </c>
      <c r="C2354" s="162" t="n">
        <v>16.46</v>
      </c>
      <c r="D2354" s="162" t="n">
        <v>-0.03385</v>
      </c>
      <c r="E2354" s="162" t="n"/>
    </row>
    <row r="2355">
      <c r="B2355" s="161" t="n">
        <v>13660</v>
      </c>
      <c r="C2355" s="162" t="n">
        <v>16.25</v>
      </c>
      <c r="D2355" s="162" t="n">
        <v>-0.046801</v>
      </c>
      <c r="E2355" s="162" t="n"/>
    </row>
    <row r="2356">
      <c r="B2356" s="161" t="n">
        <v>13661</v>
      </c>
      <c r="C2356" s="162" t="n">
        <v>16.23</v>
      </c>
      <c r="D2356" s="162" t="n">
        <v>-0.048168</v>
      </c>
      <c r="E2356" s="162" t="n"/>
    </row>
    <row r="2357">
      <c r="B2357" s="161" t="n">
        <v>13662</v>
      </c>
      <c r="C2357" s="162" t="n">
        <v>16.26</v>
      </c>
      <c r="D2357" s="162" t="n">
        <v>-0.046436</v>
      </c>
      <c r="E2357" s="162" t="n"/>
    </row>
    <row r="2358">
      <c r="B2358" s="161" t="n">
        <v>13663</v>
      </c>
      <c r="C2358" s="162" t="n">
        <v>16.26</v>
      </c>
      <c r="D2358" s="162" t="n">
        <v>-0.046489</v>
      </c>
      <c r="E2358" s="162" t="n"/>
    </row>
    <row r="2359">
      <c r="B2359" s="161" t="n">
        <v>13667</v>
      </c>
      <c r="C2359" s="162" t="n">
        <v>15.96</v>
      </c>
      <c r="D2359" s="162" t="n">
        <v>-0.065041</v>
      </c>
      <c r="E2359" s="162" t="n"/>
    </row>
    <row r="2360">
      <c r="B2360" s="161" t="n">
        <v>13668</v>
      </c>
      <c r="C2360" s="162" t="n">
        <v>16.07</v>
      </c>
      <c r="D2360" s="162" t="n">
        <v>-0.058169</v>
      </c>
      <c r="E2360" s="162" t="n"/>
    </row>
    <row r="2361">
      <c r="B2361" s="161" t="n">
        <v>13669</v>
      </c>
      <c r="C2361" s="162" t="n">
        <v>16.1</v>
      </c>
      <c r="D2361" s="162" t="n">
        <v>-0.056286</v>
      </c>
      <c r="E2361" s="162" t="n"/>
    </row>
    <row r="2362">
      <c r="B2362" s="161" t="n">
        <v>13670</v>
      </c>
      <c r="C2362" s="162" t="n">
        <v>16.28</v>
      </c>
      <c r="D2362" s="162" t="n">
        <v>-0.045227</v>
      </c>
      <c r="E2362" s="162" t="n"/>
    </row>
    <row r="2363">
      <c r="B2363" s="161" t="n">
        <v>13673</v>
      </c>
      <c r="C2363" s="162" t="n">
        <v>16.13</v>
      </c>
      <c r="D2363" s="162" t="n">
        <v>-0.05456</v>
      </c>
      <c r="E2363" s="162" t="n"/>
    </row>
    <row r="2364">
      <c r="B2364" s="161" t="n">
        <v>13674</v>
      </c>
      <c r="C2364" s="162" t="n">
        <v>16.18</v>
      </c>
      <c r="D2364" s="162" t="n">
        <v>-0.051576</v>
      </c>
      <c r="E2364" s="162" t="n"/>
    </row>
    <row r="2365">
      <c r="B2365" s="161" t="n">
        <v>13675</v>
      </c>
      <c r="C2365" s="162" t="n">
        <v>16.04</v>
      </c>
      <c r="D2365" s="162" t="n">
        <v>-0.060334</v>
      </c>
      <c r="E2365" s="162" t="n"/>
    </row>
    <row r="2366">
      <c r="B2366" s="161" t="n">
        <v>13676</v>
      </c>
      <c r="C2366" s="162" t="n">
        <v>15.94</v>
      </c>
      <c r="D2366" s="162" t="n">
        <v>-0.06660000000000001</v>
      </c>
      <c r="E2366" s="162" t="n"/>
    </row>
    <row r="2367">
      <c r="B2367" s="161" t="n">
        <v>13677</v>
      </c>
      <c r="C2367" s="162" t="n">
        <v>15.73</v>
      </c>
      <c r="D2367" s="162" t="n">
        <v>-0.07983800000000001</v>
      </c>
      <c r="E2367" s="162" t="n"/>
    </row>
    <row r="2368">
      <c r="B2368" s="161" t="n">
        <v>13680</v>
      </c>
      <c r="C2368" s="162" t="n">
        <v>15.2</v>
      </c>
      <c r="D2368" s="162" t="n">
        <v>-0.114077</v>
      </c>
      <c r="E2368" s="162" t="n"/>
    </row>
    <row r="2369">
      <c r="B2369" s="161" t="n">
        <v>13681</v>
      </c>
      <c r="C2369" s="162" t="n">
        <v>15.34</v>
      </c>
      <c r="D2369" s="162" t="n">
        <v>-0.104818</v>
      </c>
      <c r="E2369" s="162" t="n"/>
    </row>
    <row r="2370">
      <c r="B2370" s="161" t="n">
        <v>13682</v>
      </c>
      <c r="C2370" s="162" t="n">
        <v>15.18</v>
      </c>
      <c r="D2370" s="162" t="n">
        <v>-0.115159</v>
      </c>
      <c r="E2370" s="162" t="n"/>
    </row>
    <row r="2371">
      <c r="B2371" s="161" t="n">
        <v>13683</v>
      </c>
      <c r="C2371" s="162" t="n">
        <v>15.39</v>
      </c>
      <c r="D2371" s="162" t="n">
        <v>-0.101373</v>
      </c>
      <c r="E2371" s="162" t="n"/>
    </row>
    <row r="2372">
      <c r="B2372" s="161" t="n">
        <v>13684</v>
      </c>
      <c r="C2372" s="162" t="n">
        <v>15.51</v>
      </c>
      <c r="D2372" s="162" t="n">
        <v>-0.09349399999999999</v>
      </c>
      <c r="E2372" s="162" t="n"/>
    </row>
    <row r="2373">
      <c r="B2373" s="161" t="n">
        <v>13687</v>
      </c>
      <c r="C2373" s="162" t="n">
        <v>15.35</v>
      </c>
      <c r="D2373" s="162" t="n">
        <v>-0.103697</v>
      </c>
      <c r="E2373" s="162" t="n"/>
    </row>
    <row r="2374">
      <c r="B2374" s="161" t="n">
        <v>13688</v>
      </c>
      <c r="C2374" s="162" t="n">
        <v>15.38</v>
      </c>
      <c r="D2374" s="162" t="n">
        <v>-0.101565</v>
      </c>
      <c r="E2374" s="162" t="n"/>
    </row>
    <row r="2375">
      <c r="B2375" s="161" t="n">
        <v>13689</v>
      </c>
      <c r="C2375" s="162" t="n">
        <v>15.51</v>
      </c>
      <c r="D2375" s="162" t="n">
        <v>-0.093019</v>
      </c>
      <c r="E2375" s="162" t="n"/>
    </row>
    <row r="2376">
      <c r="B2376" s="161" t="n">
        <v>13690</v>
      </c>
      <c r="C2376" s="162" t="n">
        <v>15.62</v>
      </c>
      <c r="D2376" s="162" t="n">
        <v>-0.085828</v>
      </c>
      <c r="E2376" s="162" t="n"/>
    </row>
    <row r="2377">
      <c r="B2377" s="161" t="n">
        <v>13691</v>
      </c>
      <c r="C2377" s="162" t="n">
        <v>15.52</v>
      </c>
      <c r="D2377" s="162" t="n">
        <v>-0.092124</v>
      </c>
      <c r="E2377" s="162" t="n"/>
    </row>
    <row r="2378">
      <c r="B2378" s="161" t="n">
        <v>13694</v>
      </c>
      <c r="C2378" s="162" t="n">
        <v>15.12</v>
      </c>
      <c r="D2378" s="162" t="n">
        <v>-0.117971</v>
      </c>
      <c r="E2378" s="162" t="n"/>
    </row>
    <row r="2379">
      <c r="B2379" s="161" t="n">
        <v>13695</v>
      </c>
      <c r="C2379" s="162" t="n">
        <v>15.14</v>
      </c>
      <c r="D2379" s="162" t="n">
        <v>-0.116311</v>
      </c>
      <c r="E2379" s="162" t="n"/>
    </row>
    <row r="2380">
      <c r="B2380" s="161" t="n">
        <v>13696</v>
      </c>
      <c r="C2380" s="162" t="n">
        <v>15.4</v>
      </c>
      <c r="D2380" s="162" t="n">
        <v>-0.09905799999999999</v>
      </c>
      <c r="E2380" s="162" t="n"/>
    </row>
    <row r="2381">
      <c r="B2381" s="161" t="n">
        <v>13697</v>
      </c>
      <c r="C2381" s="162" t="n">
        <v>15.47</v>
      </c>
      <c r="D2381" s="162" t="n">
        <v>-0.09432</v>
      </c>
      <c r="E2381" s="162" t="n"/>
    </row>
    <row r="2382">
      <c r="B2382" s="161" t="n">
        <v>13698</v>
      </c>
      <c r="C2382" s="162" t="n">
        <v>15.7</v>
      </c>
      <c r="D2382" s="162" t="n">
        <v>-0.079441</v>
      </c>
      <c r="E2382" s="162" t="n"/>
    </row>
    <row r="2383">
      <c r="B2383" s="161" t="n">
        <v>13702</v>
      </c>
      <c r="C2383" s="162" t="n">
        <v>16.25</v>
      </c>
      <c r="D2383" s="162" t="n">
        <v>-0.045094</v>
      </c>
      <c r="E2383" s="162" t="n"/>
    </row>
    <row r="2384">
      <c r="B2384" s="161" t="n">
        <v>13703</v>
      </c>
      <c r="C2384" s="162" t="n">
        <v>16.37</v>
      </c>
      <c r="D2384" s="162" t="n">
        <v>-0.037866</v>
      </c>
      <c r="E2384" s="162" t="n"/>
    </row>
    <row r="2385">
      <c r="B2385" s="161" t="n">
        <v>13704</v>
      </c>
      <c r="C2385" s="162" t="n">
        <v>16.4</v>
      </c>
      <c r="D2385" s="162" t="n">
        <v>-0.036226</v>
      </c>
      <c r="E2385" s="162" t="n"/>
    </row>
    <row r="2386">
      <c r="B2386" s="161" t="n">
        <v>13705</v>
      </c>
      <c r="C2386" s="162" t="n">
        <v>16.32</v>
      </c>
      <c r="D2386" s="162" t="n">
        <v>-0.041248</v>
      </c>
      <c r="E2386" s="162" t="n"/>
    </row>
    <row r="2387">
      <c r="B2387" s="161" t="n">
        <v>13708</v>
      </c>
      <c r="C2387" s="162" t="n">
        <v>16.54</v>
      </c>
      <c r="D2387" s="162" t="n">
        <v>-0.028008</v>
      </c>
      <c r="E2387" s="162" t="n"/>
    </row>
    <row r="2388">
      <c r="B2388" s="161" t="n">
        <v>13709</v>
      </c>
      <c r="C2388" s="162" t="n">
        <v>16.4</v>
      </c>
      <c r="D2388" s="162" t="n">
        <v>-0.036579</v>
      </c>
      <c r="E2388" s="162" t="n"/>
    </row>
    <row r="2389">
      <c r="B2389" s="161" t="n">
        <v>13710</v>
      </c>
      <c r="C2389" s="162" t="n">
        <v>16.38</v>
      </c>
      <c r="D2389" s="162" t="n">
        <v>-0.037846</v>
      </c>
      <c r="E2389" s="162" t="n"/>
    </row>
    <row r="2390">
      <c r="B2390" s="161" t="n">
        <v>13711</v>
      </c>
      <c r="C2390" s="162" t="n">
        <v>16.46</v>
      </c>
      <c r="D2390" s="162" t="n">
        <v>-0.033068</v>
      </c>
      <c r="E2390" s="162" t="n"/>
    </row>
    <row r="2391">
      <c r="B2391" s="161" t="n">
        <v>13712</v>
      </c>
      <c r="C2391" s="162" t="n">
        <v>16.42</v>
      </c>
      <c r="D2391" s="162" t="n">
        <v>-0.035575</v>
      </c>
      <c r="E2391" s="162" t="n"/>
    </row>
    <row r="2392">
      <c r="B2392" s="161" t="n">
        <v>13715</v>
      </c>
      <c r="C2392" s="162" t="n">
        <v>16.74</v>
      </c>
      <c r="D2392" s="162" t="n">
        <v>-0.016526</v>
      </c>
      <c r="E2392" s="162" t="n"/>
    </row>
    <row r="2393">
      <c r="B2393" s="161" t="n">
        <v>13716</v>
      </c>
      <c r="C2393" s="162" t="n">
        <v>16.94</v>
      </c>
      <c r="D2393" s="162" t="n">
        <v>-0.004888</v>
      </c>
      <c r="E2393" s="162" t="n"/>
    </row>
    <row r="2394">
      <c r="B2394" s="161" t="n">
        <v>13717</v>
      </c>
      <c r="C2394" s="162" t="n">
        <v>16.82</v>
      </c>
      <c r="D2394" s="162" t="n">
        <v>-0.01222</v>
      </c>
      <c r="E2394" s="162" t="n"/>
    </row>
    <row r="2395">
      <c r="B2395" s="161" t="n">
        <v>13718</v>
      </c>
      <c r="C2395" s="162" t="n">
        <v>16.87</v>
      </c>
      <c r="D2395" s="162" t="n">
        <v>-0.009504</v>
      </c>
      <c r="E2395" s="162" t="n"/>
    </row>
    <row r="2396">
      <c r="B2396" s="161" t="n">
        <v>13719</v>
      </c>
      <c r="C2396" s="162" t="n">
        <v>16.94</v>
      </c>
      <c r="D2396" s="162" t="n">
        <v>-0.005628</v>
      </c>
      <c r="E2396" s="162" t="n"/>
    </row>
    <row r="2397">
      <c r="B2397" s="161" t="n">
        <v>13722</v>
      </c>
      <c r="C2397" s="162" t="n">
        <v>17.06</v>
      </c>
      <c r="D2397" s="162" t="n">
        <v>0.001223</v>
      </c>
      <c r="E2397" s="162" t="n"/>
    </row>
    <row r="2398">
      <c r="B2398" s="161" t="n">
        <v>13723</v>
      </c>
      <c r="C2398" s="162" t="n">
        <v>17.04</v>
      </c>
      <c r="D2398" s="162" t="n">
        <v>-0.0001</v>
      </c>
      <c r="E2398" s="162" t="n"/>
    </row>
    <row r="2399">
      <c r="B2399" s="161" t="n">
        <v>13724</v>
      </c>
      <c r="C2399" s="162" t="n">
        <v>16.78</v>
      </c>
      <c r="D2399" s="162" t="n">
        <v>-0.015505</v>
      </c>
      <c r="E2399" s="162" t="n"/>
    </row>
    <row r="2400">
      <c r="B2400" s="161" t="n">
        <v>13725</v>
      </c>
      <c r="C2400" s="162" t="n">
        <v>16.72</v>
      </c>
      <c r="D2400" s="162" t="n">
        <v>-0.019087</v>
      </c>
      <c r="E2400" s="162" t="n"/>
    </row>
    <row r="2401">
      <c r="B2401" s="161" t="n">
        <v>13726</v>
      </c>
      <c r="C2401" s="162" t="n">
        <v>16.77</v>
      </c>
      <c r="D2401" s="162" t="n">
        <v>-0.016089</v>
      </c>
      <c r="E2401" s="162" t="n"/>
    </row>
    <row r="2402">
      <c r="B2402" s="161" t="n">
        <v>13729</v>
      </c>
      <c r="C2402" s="162" t="n">
        <v>17.07</v>
      </c>
      <c r="D2402" s="162" t="n">
        <v>0.001583</v>
      </c>
      <c r="E2402" s="162" t="n"/>
    </row>
    <row r="2403">
      <c r="B2403" s="161" t="n">
        <v>13730</v>
      </c>
      <c r="C2403" s="162" t="n">
        <v>16.93</v>
      </c>
      <c r="D2403" s="162" t="n">
        <v>-0.006644</v>
      </c>
      <c r="E2403" s="162" t="n"/>
    </row>
    <row r="2404">
      <c r="B2404" s="161" t="n">
        <v>13731</v>
      </c>
      <c r="C2404" s="162" t="n">
        <v>17.02</v>
      </c>
      <c r="D2404" s="162" t="n">
        <v>-0.001383</v>
      </c>
      <c r="E2404" s="162" t="n"/>
    </row>
    <row r="2405">
      <c r="B2405" s="161" t="n">
        <v>13732</v>
      </c>
      <c r="C2405" s="162" t="n">
        <v>16.91</v>
      </c>
      <c r="D2405" s="162" t="n">
        <v>-0.007884</v>
      </c>
      <c r="E2405" s="162" t="n"/>
    </row>
    <row r="2406">
      <c r="B2406" s="161" t="n">
        <v>13733</v>
      </c>
      <c r="C2406" s="162" t="n">
        <v>16.85</v>
      </c>
      <c r="D2406" s="162" t="n">
        <v>-0.011383</v>
      </c>
      <c r="E2406" s="162" t="n"/>
    </row>
    <row r="2407">
      <c r="B2407" s="161" t="n">
        <v>13736</v>
      </c>
      <c r="C2407" s="162" t="n">
        <v>17.07</v>
      </c>
      <c r="D2407" s="162" t="n">
        <v>0.001606</v>
      </c>
      <c r="E2407" s="162" t="n"/>
    </row>
    <row r="2408">
      <c r="B2408" s="161" t="n">
        <v>13737</v>
      </c>
      <c r="C2408" s="162" t="n">
        <v>17.04</v>
      </c>
      <c r="D2408" s="162" t="n">
        <v>-0.000132</v>
      </c>
      <c r="E2408" s="162" t="n"/>
    </row>
    <row r="2409">
      <c r="B2409" s="161" t="n">
        <v>13738</v>
      </c>
      <c r="C2409" s="162" t="n">
        <v>17.01</v>
      </c>
      <c r="D2409" s="162" t="n">
        <v>-0.001844</v>
      </c>
      <c r="E2409" s="162" t="n"/>
    </row>
    <row r="2410">
      <c r="B2410" s="161" t="n">
        <v>13739</v>
      </c>
      <c r="C2410" s="162" t="n">
        <v>17.1</v>
      </c>
      <c r="D2410" s="162" t="n">
        <v>0.003415</v>
      </c>
      <c r="E2410" s="162" t="n"/>
    </row>
    <row r="2411">
      <c r="B2411" s="161" t="n">
        <v>13740</v>
      </c>
      <c r="C2411" s="162" t="n">
        <v>17.27</v>
      </c>
      <c r="D2411" s="162" t="n">
        <v>0.013255</v>
      </c>
      <c r="E2411" s="162" t="n"/>
    </row>
    <row r="2412">
      <c r="B2412" s="161" t="n">
        <v>13743</v>
      </c>
      <c r="C2412" s="162" t="n">
        <v>17.17</v>
      </c>
      <c r="D2412" s="162" t="n">
        <v>0.007295</v>
      </c>
      <c r="E2412" s="162" t="n"/>
    </row>
    <row r="2413">
      <c r="B2413" s="161" t="n">
        <v>13744</v>
      </c>
      <c r="C2413" s="162" t="n">
        <v>17.07</v>
      </c>
      <c r="D2413" s="162" t="n">
        <v>0.001413</v>
      </c>
      <c r="E2413" s="162" t="n"/>
    </row>
    <row r="2414">
      <c r="B2414" s="161" t="n">
        <v>13745</v>
      </c>
      <c r="C2414" s="162" t="n">
        <v>16.91</v>
      </c>
      <c r="D2414" s="162" t="n">
        <v>-0.007996</v>
      </c>
      <c r="E2414" s="162" t="n"/>
    </row>
    <row r="2415">
      <c r="B2415" s="161" t="n">
        <v>13746</v>
      </c>
      <c r="C2415" s="162" t="n">
        <v>16.66</v>
      </c>
      <c r="D2415" s="162" t="n">
        <v>-0.022732</v>
      </c>
      <c r="E2415" s="162" t="n"/>
    </row>
    <row r="2416">
      <c r="B2416" s="161" t="n">
        <v>13747</v>
      </c>
      <c r="C2416" s="162" t="n">
        <v>16.49</v>
      </c>
      <c r="D2416" s="162" t="n">
        <v>-0.032771</v>
      </c>
      <c r="E2416" s="162" t="n"/>
    </row>
    <row r="2417">
      <c r="B2417" s="161" t="n">
        <v>13750</v>
      </c>
      <c r="C2417" s="162" t="n">
        <v>16.46</v>
      </c>
      <c r="D2417" s="162" t="n">
        <v>-0.034384</v>
      </c>
      <c r="E2417" s="162" t="n"/>
    </row>
    <row r="2418">
      <c r="B2418" s="161" t="n">
        <v>13751</v>
      </c>
      <c r="C2418" s="162" t="n">
        <v>16.59</v>
      </c>
      <c r="D2418" s="162" t="n">
        <v>-0.02627</v>
      </c>
      <c r="E2418" s="162" t="n"/>
    </row>
    <row r="2419">
      <c r="B2419" s="161" t="n">
        <v>13752</v>
      </c>
      <c r="C2419" s="162" t="n">
        <v>16.47</v>
      </c>
      <c r="D2419" s="162" t="n">
        <v>-0.03321</v>
      </c>
      <c r="E2419" s="162" t="n"/>
    </row>
    <row r="2420">
      <c r="B2420" s="161" t="n">
        <v>13753</v>
      </c>
      <c r="C2420" s="162" t="n">
        <v>16.15</v>
      </c>
      <c r="D2420" s="162" t="n">
        <v>-0.052454</v>
      </c>
      <c r="E2420" s="162" t="n"/>
    </row>
    <row r="2421">
      <c r="B2421" s="161" t="n">
        <v>13754</v>
      </c>
      <c r="C2421" s="162" t="n">
        <v>15.88</v>
      </c>
      <c r="D2421" s="162" t="n">
        <v>-0.068782</v>
      </c>
      <c r="E2421" s="162" t="n"/>
    </row>
    <row r="2422">
      <c r="B2422" s="161" t="n">
        <v>13757</v>
      </c>
      <c r="C2422" s="162" t="n">
        <v>16.12</v>
      </c>
      <c r="D2422" s="162" t="n">
        <v>-0.053338</v>
      </c>
      <c r="E2422" s="162" t="n"/>
    </row>
    <row r="2423">
      <c r="B2423" s="161" t="n">
        <v>13758</v>
      </c>
      <c r="C2423" s="162" t="n">
        <v>16.04</v>
      </c>
      <c r="D2423" s="162" t="n">
        <v>-0.057904</v>
      </c>
      <c r="E2423" s="162" t="n"/>
    </row>
    <row r="2424">
      <c r="B2424" s="161" t="n">
        <v>13759</v>
      </c>
      <c r="C2424" s="162" t="n">
        <v>15.61</v>
      </c>
      <c r="D2424" s="162" t="n">
        <v>-0.08459800000000001</v>
      </c>
      <c r="E2424" s="162" t="n"/>
    </row>
    <row r="2425">
      <c r="B2425" s="161" t="n">
        <v>13760</v>
      </c>
      <c r="C2425" s="162" t="n">
        <v>15.36</v>
      </c>
      <c r="D2425" s="162" t="n">
        <v>-0.100143</v>
      </c>
      <c r="E2425" s="162" t="n"/>
    </row>
    <row r="2426">
      <c r="B2426" s="161" t="n">
        <v>13761</v>
      </c>
      <c r="C2426" s="162" t="n">
        <v>15.46</v>
      </c>
      <c r="D2426" s="162" t="n">
        <v>-0.093011</v>
      </c>
      <c r="E2426" s="162" t="n"/>
    </row>
    <row r="2427">
      <c r="B2427" s="161" t="n">
        <v>13765</v>
      </c>
      <c r="C2427" s="162" t="n">
        <v>14.69</v>
      </c>
      <c r="D2427" s="162" t="n">
        <v>-0.143269</v>
      </c>
      <c r="E2427" s="162" t="n"/>
    </row>
    <row r="2428">
      <c r="B2428" s="161" t="n">
        <v>13766</v>
      </c>
      <c r="C2428" s="162" t="n">
        <v>14.61</v>
      </c>
      <c r="D2428" s="162" t="n">
        <v>-0.147936</v>
      </c>
      <c r="E2428" s="162" t="n"/>
    </row>
    <row r="2429">
      <c r="B2429" s="161" t="n">
        <v>13767</v>
      </c>
      <c r="C2429" s="162" t="n">
        <v>14.98</v>
      </c>
      <c r="D2429" s="162" t="n">
        <v>-0.122291</v>
      </c>
      <c r="E2429" s="162" t="n"/>
    </row>
    <row r="2430">
      <c r="B2430" s="161" t="n">
        <v>13768</v>
      </c>
      <c r="C2430" s="162" t="n">
        <v>14.19</v>
      </c>
      <c r="D2430" s="162" t="n">
        <v>-0.175672</v>
      </c>
      <c r="E2430" s="162" t="n"/>
    </row>
    <row r="2431">
      <c r="B2431" s="161" t="n">
        <v>13771</v>
      </c>
      <c r="C2431" s="162" t="n">
        <v>14.23</v>
      </c>
      <c r="D2431" s="162" t="n">
        <v>-0.171985</v>
      </c>
      <c r="E2431" s="162" t="n"/>
    </row>
    <row r="2432">
      <c r="B2432" s="161" t="n">
        <v>13772</v>
      </c>
      <c r="C2432" s="162" t="n">
        <v>14.68</v>
      </c>
      <c r="D2432" s="162" t="n">
        <v>-0.140138</v>
      </c>
      <c r="E2432" s="162" t="n"/>
    </row>
    <row r="2433">
      <c r="B2433" s="161" t="n">
        <v>13773</v>
      </c>
      <c r="C2433" s="162" t="n">
        <v>14.61</v>
      </c>
      <c r="D2433" s="162" t="n">
        <v>-0.144109</v>
      </c>
      <c r="E2433" s="162" t="n"/>
    </row>
    <row r="2434">
      <c r="B2434" s="161" t="n">
        <v>13774</v>
      </c>
      <c r="C2434" s="162" t="n">
        <v>14.89</v>
      </c>
      <c r="D2434" s="162" t="n">
        <v>-0.124417</v>
      </c>
      <c r="E2434" s="162" t="n"/>
    </row>
    <row r="2435">
      <c r="B2435" s="161" t="n">
        <v>13775</v>
      </c>
      <c r="C2435" s="162" t="n">
        <v>14.57</v>
      </c>
      <c r="D2435" s="162" t="n">
        <v>-0.14538</v>
      </c>
      <c r="E2435" s="162" t="n"/>
    </row>
    <row r="2436">
      <c r="B2436" s="161" t="n">
        <v>13778</v>
      </c>
      <c r="C2436" s="162" t="n">
        <v>13.94</v>
      </c>
      <c r="D2436" s="162" t="n">
        <v>-0.188689</v>
      </c>
      <c r="E2436" s="162" t="n"/>
    </row>
    <row r="2437">
      <c r="B2437" s="161" t="n">
        <v>13779</v>
      </c>
      <c r="C2437" s="162" t="n">
        <v>14.08</v>
      </c>
      <c r="D2437" s="162" t="n">
        <v>-0.177816</v>
      </c>
      <c r="E2437" s="162" t="n"/>
    </row>
    <row r="2438">
      <c r="B2438" s="161" t="n">
        <v>13780</v>
      </c>
      <c r="C2438" s="162" t="n">
        <v>14.14</v>
      </c>
      <c r="D2438" s="162" t="n">
        <v>-0.17271</v>
      </c>
      <c r="E2438" s="162" t="n"/>
    </row>
    <row r="2439">
      <c r="B2439" s="161" t="n">
        <v>13781</v>
      </c>
      <c r="C2439" s="162" t="n">
        <v>13.79</v>
      </c>
      <c r="D2439" s="162" t="n">
        <v>-0.196846</v>
      </c>
      <c r="E2439" s="162" t="n"/>
    </row>
    <row r="2440">
      <c r="B2440" s="161" t="n">
        <v>13782</v>
      </c>
      <c r="C2440" s="162" t="n">
        <v>13.2</v>
      </c>
      <c r="D2440" s="162" t="n">
        <v>-0.239449</v>
      </c>
      <c r="E2440" s="162" t="n"/>
    </row>
    <row r="2441">
      <c r="B2441" s="161" t="n">
        <v>13785</v>
      </c>
      <c r="C2441" s="162" t="n">
        <v>13.63</v>
      </c>
      <c r="D2441" s="162" t="n">
        <v>-0.206373</v>
      </c>
      <c r="E2441" s="162" t="n"/>
    </row>
    <row r="2442">
      <c r="B2442" s="161" t="n">
        <v>13786</v>
      </c>
      <c r="C2442" s="162" t="n">
        <v>13.72</v>
      </c>
      <c r="D2442" s="162" t="n">
        <v>-0.198746</v>
      </c>
      <c r="E2442" s="162" t="n"/>
    </row>
    <row r="2443">
      <c r="B2443" s="161" t="n">
        <v>13787</v>
      </c>
      <c r="C2443" s="162" t="n">
        <v>13.79</v>
      </c>
      <c r="D2443" s="162" t="n">
        <v>-0.192656</v>
      </c>
      <c r="E2443" s="162" t="n"/>
    </row>
    <row r="2444">
      <c r="B2444" s="161" t="n">
        <v>13788</v>
      </c>
      <c r="C2444" s="162" t="n">
        <v>13.76</v>
      </c>
      <c r="D2444" s="162" t="n">
        <v>-0.193769</v>
      </c>
      <c r="E2444" s="162" t="n"/>
    </row>
    <row r="2445">
      <c r="B2445" s="161" t="n">
        <v>13789</v>
      </c>
      <c r="C2445" s="162" t="n">
        <v>13.72</v>
      </c>
      <c r="D2445" s="162" t="n">
        <v>-0.195602</v>
      </c>
      <c r="E2445" s="162" t="n"/>
    </row>
    <row r="2446">
      <c r="B2446" s="161" t="n">
        <v>13792</v>
      </c>
      <c r="C2446" s="162" t="n">
        <v>13.59</v>
      </c>
      <c r="D2446" s="162" t="n">
        <v>-0.204012</v>
      </c>
      <c r="E2446" s="162" t="n"/>
    </row>
    <row r="2447">
      <c r="B2447" s="161" t="n">
        <v>13793</v>
      </c>
      <c r="C2447" s="162" t="n">
        <v>12.85</v>
      </c>
      <c r="D2447" s="162" t="n">
        <v>-0.258709</v>
      </c>
      <c r="E2447" s="162" t="n"/>
    </row>
    <row r="2448">
      <c r="B2448" s="161" t="n">
        <v>13794</v>
      </c>
      <c r="C2448" s="162" t="n">
        <v>13.16</v>
      </c>
      <c r="D2448" s="162" t="n">
        <v>-0.233717</v>
      </c>
      <c r="E2448" s="162" t="n"/>
    </row>
    <row r="2449">
      <c r="B2449" s="161" t="n">
        <v>13795</v>
      </c>
      <c r="C2449" s="162" t="n">
        <v>13.06</v>
      </c>
      <c r="D2449" s="162" t="n">
        <v>-0.240264</v>
      </c>
      <c r="E2449" s="162" t="n"/>
    </row>
    <row r="2450">
      <c r="B2450" s="161" t="n">
        <v>13796</v>
      </c>
      <c r="C2450" s="162" t="n">
        <v>12.75</v>
      </c>
      <c r="D2450" s="162" t="n">
        <v>-0.263049</v>
      </c>
      <c r="E2450" s="162" t="n"/>
    </row>
    <row r="2451">
      <c r="B2451" s="161" t="n">
        <v>13799</v>
      </c>
      <c r="C2451" s="162" t="n">
        <v>12.22</v>
      </c>
      <c r="D2451" s="162" t="n">
        <v>-0.304055</v>
      </c>
      <c r="E2451" s="162" t="n"/>
    </row>
    <row r="2452">
      <c r="B2452" s="161" t="n">
        <v>13801</v>
      </c>
      <c r="C2452" s="162" t="n">
        <v>12.21</v>
      </c>
      <c r="D2452" s="162" t="n">
        <v>-0.303408</v>
      </c>
      <c r="E2452" s="162" t="n"/>
    </row>
    <row r="2453">
      <c r="B2453" s="161" t="n">
        <v>13802</v>
      </c>
      <c r="C2453" s="162" t="n">
        <v>11.97</v>
      </c>
      <c r="D2453" s="162" t="n">
        <v>-0.321757</v>
      </c>
      <c r="E2453" s="162" t="n"/>
    </row>
    <row r="2454">
      <c r="B2454" s="161" t="n">
        <v>13803</v>
      </c>
      <c r="C2454" s="162" t="n">
        <v>11.84</v>
      </c>
      <c r="D2454" s="162" t="n">
        <v>-0.33111</v>
      </c>
      <c r="E2454" s="162" t="n"/>
    </row>
    <row r="2455">
      <c r="B2455" s="161" t="n">
        <v>13806</v>
      </c>
      <c r="C2455" s="162" t="n">
        <v>10.76</v>
      </c>
      <c r="D2455" s="162" t="n">
        <v>-0.424782</v>
      </c>
      <c r="E2455" s="162" t="n"/>
    </row>
    <row r="2456">
      <c r="B2456" s="161" t="n">
        <v>13807</v>
      </c>
      <c r="C2456" s="162" t="n">
        <v>11.1</v>
      </c>
      <c r="D2456" s="162" t="n">
        <v>-0.391823</v>
      </c>
      <c r="E2456" s="162" t="n"/>
    </row>
    <row r="2457">
      <c r="B2457" s="161" t="n">
        <v>13808</v>
      </c>
      <c r="C2457" s="162" t="n">
        <v>11.93</v>
      </c>
      <c r="D2457" s="162" t="n">
        <v>-0.318189</v>
      </c>
      <c r="E2457" s="162" t="n"/>
    </row>
    <row r="2458">
      <c r="B2458" s="161" t="n">
        <v>13809</v>
      </c>
      <c r="C2458" s="162" t="n">
        <v>12.17</v>
      </c>
      <c r="D2458" s="162" t="n">
        <v>-0.296773</v>
      </c>
      <c r="E2458" s="162" t="n"/>
    </row>
    <row r="2459">
      <c r="B2459" s="161" t="n">
        <v>13810</v>
      </c>
      <c r="C2459" s="162" t="n">
        <v>11.84</v>
      </c>
      <c r="D2459" s="162" t="n">
        <v>-0.322659</v>
      </c>
      <c r="E2459" s="162" t="n"/>
    </row>
    <row r="2460">
      <c r="B2460" s="161" t="n">
        <v>13813</v>
      </c>
      <c r="C2460" s="162" t="n">
        <v>12</v>
      </c>
      <c r="D2460" s="162" t="n">
        <v>-0.307558</v>
      </c>
      <c r="E2460" s="162" t="n"/>
    </row>
    <row r="2461">
      <c r="B2461" s="161" t="n">
        <v>13814</v>
      </c>
      <c r="C2461" s="162" t="n">
        <v>11.74</v>
      </c>
      <c r="D2461" s="162" t="n">
        <v>-0.327703</v>
      </c>
      <c r="E2461" s="162" t="n"/>
    </row>
    <row r="2462">
      <c r="B2462" s="161" t="n">
        <v>13815</v>
      </c>
      <c r="C2462" s="162" t="n">
        <v>11.76</v>
      </c>
      <c r="D2462" s="162" t="n">
        <v>-0.324216</v>
      </c>
      <c r="E2462" s="162" t="n"/>
    </row>
    <row r="2463">
      <c r="B2463" s="161" t="n">
        <v>13816</v>
      </c>
      <c r="C2463" s="162" t="n">
        <v>12.05</v>
      </c>
      <c r="D2463" s="162" t="n">
        <v>-0.298154</v>
      </c>
      <c r="E2463" s="162" t="n"/>
    </row>
    <row r="2464">
      <c r="B2464" s="161" t="n">
        <v>13817</v>
      </c>
      <c r="C2464" s="162" t="n">
        <v>12.35</v>
      </c>
      <c r="D2464" s="162" t="n">
        <v>-0.271941</v>
      </c>
      <c r="E2464" s="162" t="n"/>
    </row>
    <row r="2465">
      <c r="B2465" s="161" t="n">
        <v>13820</v>
      </c>
      <c r="C2465" s="162" t="n">
        <v>12.08</v>
      </c>
      <c r="D2465" s="162" t="n">
        <v>-0.292324</v>
      </c>
      <c r="E2465" s="162" t="n"/>
    </row>
    <row r="2466">
      <c r="B2466" s="161" t="n">
        <v>13822</v>
      </c>
      <c r="C2466" s="162" t="n">
        <v>11.52</v>
      </c>
      <c r="D2466" s="162" t="n">
        <v>-0.337866</v>
      </c>
      <c r="E2466" s="162" t="n"/>
    </row>
    <row r="2467">
      <c r="B2467" s="161" t="n">
        <v>13823</v>
      </c>
      <c r="C2467" s="162" t="n">
        <v>11.46</v>
      </c>
      <c r="D2467" s="162" t="n">
        <v>-0.341142</v>
      </c>
      <c r="E2467" s="162" t="n"/>
    </row>
    <row r="2468">
      <c r="B2468" s="161" t="n">
        <v>13824</v>
      </c>
      <c r="C2468" s="162" t="n">
        <v>11.46</v>
      </c>
      <c r="D2468" s="162" t="n">
        <v>-0.33923</v>
      </c>
      <c r="E2468" s="162" t="n"/>
    </row>
    <row r="2469">
      <c r="B2469" s="161" t="n">
        <v>13827</v>
      </c>
      <c r="C2469" s="162" t="n">
        <v>11.12</v>
      </c>
      <c r="D2469" s="162" t="n">
        <v>-0.367256</v>
      </c>
      <c r="E2469" s="162" t="n"/>
    </row>
    <row r="2470">
      <c r="B2470" s="161" t="n">
        <v>13828</v>
      </c>
      <c r="C2470" s="162" t="n">
        <v>11.35</v>
      </c>
      <c r="D2470" s="162" t="n">
        <v>-0.344723</v>
      </c>
      <c r="E2470" s="162" t="n"/>
    </row>
    <row r="2471">
      <c r="B2471" s="161" t="n">
        <v>13829</v>
      </c>
      <c r="C2471" s="162" t="n">
        <v>11.96</v>
      </c>
      <c r="D2471" s="162" t="n">
        <v>-0.290527</v>
      </c>
      <c r="E2471" s="162" t="n"/>
    </row>
    <row r="2472">
      <c r="B2472" s="161" t="n">
        <v>13831</v>
      </c>
      <c r="C2472" s="162" t="n">
        <v>11.91</v>
      </c>
      <c r="D2472" s="162" t="n">
        <v>-0.292883</v>
      </c>
      <c r="E2472" s="162" t="n"/>
    </row>
    <row r="2473">
      <c r="B2473" s="161" t="n">
        <v>13834</v>
      </c>
      <c r="C2473" s="162" t="n">
        <v>11.53</v>
      </c>
      <c r="D2473" s="162" t="n">
        <v>-0.323434</v>
      </c>
      <c r="E2473" s="162" t="n"/>
    </row>
    <row r="2474">
      <c r="B2474" s="161" t="n">
        <v>13835</v>
      </c>
      <c r="C2474" s="162" t="n">
        <v>11.48</v>
      </c>
      <c r="D2474" s="162" t="n">
        <v>-0.325842</v>
      </c>
      <c r="E2474" s="162" t="n"/>
    </row>
    <row r="2475">
      <c r="B2475" s="161" t="n">
        <v>13836</v>
      </c>
      <c r="C2475" s="162" t="n">
        <v>11.39</v>
      </c>
      <c r="D2475" s="162" t="n">
        <v>-0.331748</v>
      </c>
      <c r="E2475" s="162" t="n"/>
    </row>
    <row r="2476">
      <c r="B2476" s="161" t="n">
        <v>13837</v>
      </c>
      <c r="C2476" s="162" t="n">
        <v>11.16</v>
      </c>
      <c r="D2476" s="162" t="n">
        <v>-0.350064</v>
      </c>
      <c r="E2476" s="162" t="n"/>
    </row>
    <row r="2477">
      <c r="B2477" s="161" t="n">
        <v>13838</v>
      </c>
      <c r="C2477" s="162" t="n">
        <v>10.51</v>
      </c>
      <c r="D2477" s="162" t="n">
        <v>-0.407743</v>
      </c>
      <c r="E2477" s="162" t="n"/>
    </row>
    <row r="2478">
      <c r="B2478" s="161" t="n">
        <v>13841</v>
      </c>
      <c r="C2478" s="162" t="n">
        <v>10.25</v>
      </c>
      <c r="D2478" s="162" t="n">
        <v>-0.430337</v>
      </c>
      <c r="E2478" s="162" t="n"/>
    </row>
    <row r="2479">
      <c r="B2479" s="161" t="n">
        <v>13842</v>
      </c>
      <c r="C2479" s="162" t="n">
        <v>10.43</v>
      </c>
      <c r="D2479" s="162" t="n">
        <v>-0.410483</v>
      </c>
      <c r="E2479" s="162" t="n"/>
    </row>
    <row r="2480">
      <c r="B2480" s="161" t="n">
        <v>13843</v>
      </c>
      <c r="C2480" s="162" t="n">
        <v>10.17</v>
      </c>
      <c r="D2480" s="162" t="n">
        <v>-0.433186</v>
      </c>
      <c r="E2480" s="162" t="n"/>
    </row>
    <row r="2481">
      <c r="B2481" s="161" t="n">
        <v>13845</v>
      </c>
      <c r="C2481" s="162" t="n">
        <v>10.67</v>
      </c>
      <c r="D2481" s="162" t="n">
        <v>-0.382897</v>
      </c>
      <c r="E2481" s="162" t="n"/>
    </row>
    <row r="2482">
      <c r="B2482" s="161" t="n">
        <v>13848</v>
      </c>
      <c r="C2482" s="162" t="n">
        <v>10.96</v>
      </c>
      <c r="D2482" s="162" t="n">
        <v>-0.353807</v>
      </c>
      <c r="E2482" s="162" t="n"/>
    </row>
    <row r="2483">
      <c r="B2483" s="161" t="n">
        <v>13849</v>
      </c>
      <c r="C2483" s="162" t="n">
        <v>11.11</v>
      </c>
      <c r="D2483" s="162" t="n">
        <v>-0.338008</v>
      </c>
      <c r="E2483" s="162" t="n"/>
    </row>
    <row r="2484">
      <c r="B2484" s="161" t="n">
        <v>13850</v>
      </c>
      <c r="C2484" s="162" t="n">
        <v>10.97</v>
      </c>
      <c r="D2484" s="162" t="n">
        <v>-0.348375</v>
      </c>
      <c r="E2484" s="162" t="n"/>
    </row>
    <row r="2485">
      <c r="B2485" s="161" t="n">
        <v>13851</v>
      </c>
      <c r="C2485" s="162" t="n">
        <v>11.19</v>
      </c>
      <c r="D2485" s="162" t="n">
        <v>-0.326223</v>
      </c>
      <c r="E2485" s="162" t="n"/>
    </row>
    <row r="2486">
      <c r="B2486" s="161" t="n">
        <v>13852</v>
      </c>
      <c r="C2486" s="162" t="n">
        <v>11.34</v>
      </c>
      <c r="D2486" s="162" t="n">
        <v>-0.310725</v>
      </c>
      <c r="E2486" s="162" t="n"/>
    </row>
    <row r="2487">
      <c r="B2487" s="161" t="n">
        <v>13855</v>
      </c>
      <c r="C2487" s="162" t="n">
        <v>11.13</v>
      </c>
      <c r="D2487" s="162" t="n">
        <v>-0.327146</v>
      </c>
      <c r="E2487" s="162" t="n"/>
    </row>
    <row r="2488">
      <c r="B2488" s="161" t="n">
        <v>13856</v>
      </c>
      <c r="C2488" s="162" t="n">
        <v>11.32</v>
      </c>
      <c r="D2488" s="162" t="n">
        <v>-0.308014</v>
      </c>
      <c r="E2488" s="162" t="n"/>
    </row>
    <row r="2489">
      <c r="B2489" s="161" t="n">
        <v>13857</v>
      </c>
      <c r="C2489" s="162" t="n">
        <v>11.42</v>
      </c>
      <c r="D2489" s="162" t="n">
        <v>-0.297009</v>
      </c>
      <c r="E2489" s="162" t="n"/>
    </row>
    <row r="2490">
      <c r="B2490" s="161" t="n">
        <v>13858</v>
      </c>
      <c r="C2490" s="162" t="n">
        <v>11.21</v>
      </c>
      <c r="D2490" s="162" t="n">
        <v>-0.313237</v>
      </c>
      <c r="E2490" s="162" t="n"/>
    </row>
    <row r="2491">
      <c r="B2491" s="161" t="n">
        <v>13859</v>
      </c>
      <c r="C2491" s="162" t="n">
        <v>11.1</v>
      </c>
      <c r="D2491" s="162" t="n">
        <v>-0.320855</v>
      </c>
      <c r="E2491" s="162" t="n"/>
    </row>
    <row r="2492">
      <c r="B2492" s="161" t="n">
        <v>13862</v>
      </c>
      <c r="C2492" s="162" t="n">
        <v>10.74</v>
      </c>
      <c r="D2492" s="162" t="n">
        <v>-0.351427</v>
      </c>
      <c r="E2492" s="162" t="n"/>
    </row>
    <row r="2493">
      <c r="B2493" s="161" t="n">
        <v>13863</v>
      </c>
      <c r="C2493" s="162" t="n">
        <v>10.83</v>
      </c>
      <c r="D2493" s="162" t="n">
        <v>-0.34073</v>
      </c>
      <c r="E2493" s="162" t="n"/>
    </row>
    <row r="2494">
      <c r="B2494" s="161" t="n">
        <v>13864</v>
      </c>
      <c r="C2494" s="162" t="n">
        <v>10.91</v>
      </c>
      <c r="D2494" s="162" t="n">
        <v>-0.33102</v>
      </c>
      <c r="E2494" s="162" t="n"/>
    </row>
    <row r="2495">
      <c r="B2495" s="161" t="n">
        <v>13865</v>
      </c>
      <c r="C2495" s="162" t="n">
        <v>11.08</v>
      </c>
      <c r="D2495" s="162" t="n">
        <v>-0.313248</v>
      </c>
      <c r="E2495" s="162" t="n"/>
    </row>
    <row r="2496">
      <c r="B2496" s="161" t="n">
        <v>13866</v>
      </c>
      <c r="C2496" s="162" t="n">
        <v>11</v>
      </c>
      <c r="D2496" s="162" t="n">
        <v>-0.31807</v>
      </c>
      <c r="E2496" s="162" t="n"/>
    </row>
    <row r="2497">
      <c r="B2497" s="161" t="n">
        <v>13869</v>
      </c>
      <c r="C2497" s="162" t="n">
        <v>11.31</v>
      </c>
      <c r="D2497" s="162" t="n">
        <v>-0.287881</v>
      </c>
      <c r="E2497" s="162" t="n"/>
    </row>
    <row r="2498">
      <c r="B2498" s="161" t="n">
        <v>13870</v>
      </c>
      <c r="C2498" s="162" t="n">
        <v>11.38</v>
      </c>
      <c r="D2498" s="162" t="n">
        <v>-0.279388</v>
      </c>
      <c r="E2498" s="162" t="n"/>
    </row>
    <row r="2499">
      <c r="B2499" s="161" t="n">
        <v>13871</v>
      </c>
      <c r="C2499" s="162" t="n">
        <v>11.18</v>
      </c>
      <c r="D2499" s="162" t="n">
        <v>-0.294643</v>
      </c>
      <c r="E2499" s="162" t="n"/>
    </row>
    <row r="2500">
      <c r="B2500" s="161" t="n">
        <v>13872</v>
      </c>
      <c r="C2500" s="162" t="n">
        <v>11.12</v>
      </c>
      <c r="D2500" s="162" t="n">
        <v>-0.297543</v>
      </c>
      <c r="E2500" s="162" t="n"/>
    </row>
    <row r="2501">
      <c r="B2501" s="161" t="n">
        <v>13873</v>
      </c>
      <c r="C2501" s="162" t="n">
        <v>11.06</v>
      </c>
      <c r="D2501" s="162" t="n">
        <v>-0.300453</v>
      </c>
      <c r="E2501" s="162" t="n"/>
    </row>
    <row r="2502">
      <c r="B2502" s="161" t="n">
        <v>13876</v>
      </c>
      <c r="C2502" s="162" t="n">
        <v>10.69</v>
      </c>
      <c r="D2502" s="162" t="n">
        <v>-0.331804</v>
      </c>
      <c r="E2502" s="162" t="n"/>
    </row>
    <row r="2503">
      <c r="B2503" s="161" t="n">
        <v>13877</v>
      </c>
      <c r="C2503" s="162" t="n">
        <v>10.31</v>
      </c>
      <c r="D2503" s="162" t="n">
        <v>-0.365286</v>
      </c>
      <c r="E2503" s="162" t="n"/>
    </row>
    <row r="2504">
      <c r="B2504" s="161" t="n">
        <v>13878</v>
      </c>
      <c r="C2504" s="162" t="n">
        <v>10.42</v>
      </c>
      <c r="D2504" s="162" t="n">
        <v>-0.351998</v>
      </c>
      <c r="E2504" s="162" t="n"/>
    </row>
    <row r="2505">
      <c r="B2505" s="161" t="n">
        <v>13879</v>
      </c>
      <c r="C2505" s="162" t="n">
        <v>10.56</v>
      </c>
      <c r="D2505" s="162" t="n">
        <v>-0.33609</v>
      </c>
      <c r="E2505" s="162" t="n"/>
    </row>
    <row r="2506">
      <c r="B2506" s="161" t="n">
        <v>13880</v>
      </c>
      <c r="C2506" s="162" t="n">
        <v>10.55</v>
      </c>
      <c r="D2506" s="162" t="n">
        <v>-0.334436</v>
      </c>
      <c r="E2506" s="162" t="n"/>
    </row>
    <row r="2507">
      <c r="B2507" s="161" t="n">
        <v>13883</v>
      </c>
      <c r="C2507" s="162" t="n">
        <v>10.52</v>
      </c>
      <c r="D2507" s="162" t="n">
        <v>-0.334705</v>
      </c>
      <c r="E2507" s="162" t="n"/>
    </row>
    <row r="2508">
      <c r="B2508" s="161" t="n">
        <v>13884</v>
      </c>
      <c r="C2508" s="162" t="n">
        <v>10.99</v>
      </c>
      <c r="D2508" s="162" t="n">
        <v>-0.288703</v>
      </c>
      <c r="E2508" s="162" t="n"/>
    </row>
    <row r="2509">
      <c r="B2509" s="161" t="n">
        <v>13885</v>
      </c>
      <c r="C2509" s="162" t="n">
        <v>10.92</v>
      </c>
      <c r="D2509" s="162" t="n">
        <v>-0.292772</v>
      </c>
      <c r="E2509" s="162" t="n"/>
    </row>
    <row r="2510">
      <c r="B2510" s="161" t="n">
        <v>13886</v>
      </c>
      <c r="C2510" s="162" t="n">
        <v>11.42</v>
      </c>
      <c r="D2510" s="162" t="n">
        <v>-0.246018</v>
      </c>
      <c r="E2510" s="162" t="n"/>
    </row>
    <row r="2511">
      <c r="B2511" s="161" t="n">
        <v>13887</v>
      </c>
      <c r="C2511" s="162" t="n">
        <v>11.32</v>
      </c>
      <c r="D2511" s="162" t="n">
        <v>-0.252699</v>
      </c>
      <c r="E2511" s="162" t="n"/>
    </row>
    <row r="2512">
      <c r="B2512" s="161" t="n">
        <v>13890</v>
      </c>
      <c r="C2512" s="162" t="n">
        <v>11.87</v>
      </c>
      <c r="D2512" s="162" t="n">
        <v>-0.203254</v>
      </c>
      <c r="E2512" s="162" t="n"/>
    </row>
    <row r="2513">
      <c r="B2513" s="161" t="n">
        <v>13891</v>
      </c>
      <c r="C2513" s="162" t="n">
        <v>11.95</v>
      </c>
      <c r="D2513" s="162" t="n">
        <v>-0.194565</v>
      </c>
      <c r="E2513" s="162" t="n"/>
    </row>
    <row r="2514">
      <c r="B2514" s="161" t="n">
        <v>13892</v>
      </c>
      <c r="C2514" s="162" t="n">
        <v>11.84</v>
      </c>
      <c r="D2514" s="162" t="n">
        <v>-0.201816</v>
      </c>
      <c r="E2514" s="162" t="n"/>
    </row>
    <row r="2515">
      <c r="B2515" s="161" t="n">
        <v>13893</v>
      </c>
      <c r="C2515" s="162" t="n">
        <v>11.67</v>
      </c>
      <c r="D2515" s="162" t="n">
        <v>-0.214109</v>
      </c>
      <c r="E2515" s="162" t="n"/>
    </row>
    <row r="2516">
      <c r="B2516" s="161" t="n">
        <v>13894</v>
      </c>
      <c r="C2516" s="162" t="n">
        <v>11.7</v>
      </c>
      <c r="D2516" s="162" t="n">
        <v>-0.209388</v>
      </c>
      <c r="E2516" s="162" t="n"/>
    </row>
    <row r="2517">
      <c r="B2517" s="161" t="n">
        <v>13897</v>
      </c>
      <c r="C2517" s="162" t="n">
        <v>11.67</v>
      </c>
      <c r="D2517" s="162" t="n">
        <v>-0.209859</v>
      </c>
      <c r="E2517" s="162" t="n"/>
    </row>
    <row r="2518">
      <c r="B2518" s="161" t="n">
        <v>13898</v>
      </c>
      <c r="C2518" s="162" t="n">
        <v>11.55</v>
      </c>
      <c r="D2518" s="162" t="n">
        <v>-0.21813</v>
      </c>
      <c r="E2518" s="162" t="n"/>
    </row>
    <row r="2519">
      <c r="B2519" s="161" t="n">
        <v>13899</v>
      </c>
      <c r="C2519" s="162" t="n">
        <v>11.45</v>
      </c>
      <c r="D2519" s="162" t="n">
        <v>-0.224676</v>
      </c>
      <c r="E2519" s="162" t="n"/>
    </row>
    <row r="2520">
      <c r="B2520" s="161" t="n">
        <v>13900</v>
      </c>
      <c r="C2520" s="162" t="n">
        <v>11.66</v>
      </c>
      <c r="D2520" s="162" t="n">
        <v>-0.204476</v>
      </c>
      <c r="E2520" s="162" t="n"/>
    </row>
    <row r="2521">
      <c r="B2521" s="161" t="n">
        <v>13901</v>
      </c>
      <c r="C2521" s="162" t="n">
        <v>11.44</v>
      </c>
      <c r="D2521" s="162" t="n">
        <v>-0.221611</v>
      </c>
      <c r="E2521" s="162" t="n"/>
    </row>
    <row r="2522">
      <c r="B2522" s="161" t="n">
        <v>13904</v>
      </c>
      <c r="C2522" s="162" t="n">
        <v>11.4</v>
      </c>
      <c r="D2522" s="162" t="n">
        <v>-0.223154</v>
      </c>
      <c r="E2522" s="162" t="n"/>
    </row>
    <row r="2523">
      <c r="B2523" s="161" t="n">
        <v>13905</v>
      </c>
      <c r="C2523" s="162" t="n">
        <v>11.22</v>
      </c>
      <c r="D2523" s="162" t="n">
        <v>-0.237029</v>
      </c>
      <c r="E2523" s="162" t="n"/>
    </row>
    <row r="2524">
      <c r="B2524" s="161" t="n">
        <v>13906</v>
      </c>
      <c r="C2524" s="162" t="n">
        <v>10.79</v>
      </c>
      <c r="D2524" s="162" t="n">
        <v>-0.273886</v>
      </c>
      <c r="E2524" s="162" t="n"/>
    </row>
    <row r="2525">
      <c r="B2525" s="161" t="n">
        <v>13907</v>
      </c>
      <c r="C2525" s="162" t="n">
        <v>10.64</v>
      </c>
      <c r="D2525" s="162" t="n">
        <v>-0.285543</v>
      </c>
      <c r="E2525" s="162" t="n"/>
    </row>
    <row r="2526">
      <c r="B2526" s="161" t="n">
        <v>13908</v>
      </c>
      <c r="C2526" s="162" t="n">
        <v>10.55</v>
      </c>
      <c r="D2526" s="162" t="n">
        <v>-0.29165</v>
      </c>
      <c r="E2526" s="162" t="n"/>
    </row>
    <row r="2527">
      <c r="B2527" s="161" t="n">
        <v>13911</v>
      </c>
      <c r="C2527" s="162" t="n">
        <v>10.69</v>
      </c>
      <c r="D2527" s="162" t="n">
        <v>-0.27615</v>
      </c>
      <c r="E2527" s="162" t="n"/>
    </row>
    <row r="2528">
      <c r="B2528" s="161" t="n">
        <v>13912</v>
      </c>
      <c r="C2528" s="162" t="n">
        <v>10.89</v>
      </c>
      <c r="D2528" s="162" t="n">
        <v>-0.255386</v>
      </c>
      <c r="E2528" s="162" t="n"/>
    </row>
    <row r="2529">
      <c r="B2529" s="161" t="n">
        <v>13913</v>
      </c>
      <c r="C2529" s="162" t="n">
        <v>10.74</v>
      </c>
      <c r="D2529" s="162" t="n">
        <v>-0.26698</v>
      </c>
      <c r="E2529" s="162" t="n"/>
    </row>
    <row r="2530">
      <c r="B2530" s="161" t="n">
        <v>13914</v>
      </c>
      <c r="C2530" s="162" t="n">
        <v>10.34</v>
      </c>
      <c r="D2530" s="162" t="n">
        <v>-0.302494</v>
      </c>
      <c r="E2530" s="162" t="n"/>
    </row>
    <row r="2531">
      <c r="B2531" s="161" t="n">
        <v>13915</v>
      </c>
      <c r="C2531" s="162" t="n">
        <v>10.54</v>
      </c>
      <c r="D2531" s="162" t="n">
        <v>-0.280879</v>
      </c>
      <c r="E2531" s="162" t="n"/>
    </row>
    <row r="2532">
      <c r="B2532" s="161" t="n">
        <v>13918</v>
      </c>
      <c r="C2532" s="162" t="n">
        <v>10.56</v>
      </c>
      <c r="D2532" s="162" t="n">
        <v>-0.276605</v>
      </c>
      <c r="E2532" s="162" t="n"/>
    </row>
    <row r="2533">
      <c r="B2533" s="161" t="n">
        <v>13919</v>
      </c>
      <c r="C2533" s="162" t="n">
        <v>10.98</v>
      </c>
      <c r="D2533" s="162" t="n">
        <v>-0.235493</v>
      </c>
      <c r="E2533" s="162" t="n"/>
    </row>
    <row r="2534">
      <c r="B2534" s="161" t="n">
        <v>13920</v>
      </c>
      <c r="C2534" s="162" t="n">
        <v>10.9</v>
      </c>
      <c r="D2534" s="162" t="n">
        <v>-0.240911</v>
      </c>
      <c r="E2534" s="162" t="n"/>
    </row>
    <row r="2535">
      <c r="B2535" s="161" t="n">
        <v>13921</v>
      </c>
      <c r="C2535" s="162" t="n">
        <v>10.97</v>
      </c>
      <c r="D2535" s="162" t="n">
        <v>-0.23254</v>
      </c>
      <c r="E2535" s="162" t="n"/>
    </row>
    <row r="2536">
      <c r="B2536" s="161" t="n">
        <v>13922</v>
      </c>
      <c r="C2536" s="162" t="n">
        <v>10.93</v>
      </c>
      <c r="D2536" s="162" t="n">
        <v>-0.234363</v>
      </c>
      <c r="E2536" s="162" t="n"/>
    </row>
    <row r="2537">
      <c r="B2537" s="161" t="n">
        <v>13925</v>
      </c>
      <c r="C2537" s="162" t="n">
        <v>11.02</v>
      </c>
      <c r="D2537" s="162" t="n">
        <v>-0.224362</v>
      </c>
      <c r="E2537" s="162" t="n"/>
    </row>
    <row r="2538">
      <c r="B2538" s="161" t="n">
        <v>13926</v>
      </c>
      <c r="C2538" s="162" t="n">
        <v>10.89</v>
      </c>
      <c r="D2538" s="162" t="n">
        <v>-0.234219</v>
      </c>
      <c r="E2538" s="162" t="n"/>
    </row>
    <row r="2539">
      <c r="B2539" s="161" t="n">
        <v>13927</v>
      </c>
      <c r="C2539" s="162" t="n">
        <v>10.87</v>
      </c>
      <c r="D2539" s="162" t="n">
        <v>-0.234021</v>
      </c>
      <c r="E2539" s="162" t="n"/>
    </row>
    <row r="2540">
      <c r="B2540" s="161" t="n">
        <v>13928</v>
      </c>
      <c r="C2540" s="162" t="n">
        <v>11.15</v>
      </c>
      <c r="D2540" s="162" t="n">
        <v>-0.206555</v>
      </c>
      <c r="E2540" s="162" t="n"/>
    </row>
    <row r="2541">
      <c r="B2541" s="161" t="n">
        <v>13929</v>
      </c>
      <c r="C2541" s="162" t="n">
        <v>11.02</v>
      </c>
      <c r="D2541" s="162" t="n">
        <v>-0.216249</v>
      </c>
      <c r="E2541" s="162" t="n"/>
    </row>
    <row r="2542">
      <c r="B2542" s="161" t="n">
        <v>13932</v>
      </c>
      <c r="C2542" s="162" t="n">
        <v>11.38</v>
      </c>
      <c r="D2542" s="162" t="n">
        <v>-0.182153</v>
      </c>
      <c r="E2542" s="162" t="n"/>
    </row>
    <row r="2543">
      <c r="B2543" s="161" t="n">
        <v>13934</v>
      </c>
      <c r="C2543" s="162" t="n">
        <v>11.68</v>
      </c>
      <c r="D2543" s="162" t="n">
        <v>-0.154311</v>
      </c>
      <c r="E2543" s="162" t="n"/>
    </row>
    <row r="2544">
      <c r="B2544" s="161" t="n">
        <v>13935</v>
      </c>
      <c r="C2544" s="162" t="n">
        <v>11.51</v>
      </c>
      <c r="D2544" s="162" t="n">
        <v>-0.167221</v>
      </c>
      <c r="E2544" s="162" t="n"/>
    </row>
    <row r="2545">
      <c r="B2545" s="161" t="n">
        <v>13936</v>
      </c>
      <c r="C2545" s="162" t="n">
        <v>11.57</v>
      </c>
      <c r="D2545" s="162" t="n">
        <v>-0.160286</v>
      </c>
      <c r="E2545" s="162" t="n"/>
    </row>
    <row r="2546">
      <c r="B2546" s="161" t="n">
        <v>13939</v>
      </c>
      <c r="C2546" s="162" t="n">
        <v>11.34</v>
      </c>
      <c r="D2546" s="162" t="n">
        <v>-0.178578</v>
      </c>
      <c r="E2546" s="162" t="n"/>
    </row>
    <row r="2547">
      <c r="B2547" s="161" t="n">
        <v>13940</v>
      </c>
      <c r="C2547" s="162" t="n">
        <v>11.46</v>
      </c>
      <c r="D2547" s="162" t="n">
        <v>-0.166505</v>
      </c>
      <c r="E2547" s="162" t="n"/>
    </row>
    <row r="2548">
      <c r="B2548" s="161" t="n">
        <v>13941</v>
      </c>
      <c r="C2548" s="162" t="n">
        <v>11.35</v>
      </c>
      <c r="D2548" s="162" t="n">
        <v>-0.174501</v>
      </c>
      <c r="E2548" s="162" t="n"/>
    </row>
    <row r="2549">
      <c r="B2549" s="161" t="n">
        <v>13942</v>
      </c>
      <c r="C2549" s="162" t="n">
        <v>11.24</v>
      </c>
      <c r="D2549" s="162" t="n">
        <v>-0.182618</v>
      </c>
      <c r="E2549" s="162" t="n"/>
    </row>
    <row r="2550">
      <c r="B2550" s="161" t="n">
        <v>13943</v>
      </c>
      <c r="C2550" s="162" t="n">
        <v>11.13</v>
      </c>
      <c r="D2550" s="162" t="n">
        <v>-0.190691</v>
      </c>
      <c r="E2550" s="162" t="n"/>
    </row>
    <row r="2551">
      <c r="B2551" s="161" t="n">
        <v>13946</v>
      </c>
      <c r="C2551" s="162" t="n">
        <v>10.88</v>
      </c>
      <c r="D2551" s="162" t="n">
        <v>-0.211566</v>
      </c>
      <c r="E2551" s="162" t="n"/>
    </row>
    <row r="2552">
      <c r="B2552" s="161" t="n">
        <v>13947</v>
      </c>
      <c r="C2552" s="162" t="n">
        <v>10.88</v>
      </c>
      <c r="D2552" s="162" t="n">
        <v>-0.209563</v>
      </c>
      <c r="E2552" s="162" t="n"/>
    </row>
    <row r="2553">
      <c r="B2553" s="161" t="n">
        <v>13948</v>
      </c>
      <c r="C2553" s="162" t="n">
        <v>10.89</v>
      </c>
      <c r="D2553" s="162" t="n">
        <v>-0.206637</v>
      </c>
      <c r="E2553" s="162" t="n"/>
    </row>
    <row r="2554">
      <c r="B2554" s="161" t="n">
        <v>13949</v>
      </c>
      <c r="C2554" s="162" t="n">
        <v>10.77</v>
      </c>
      <c r="D2554" s="162" t="n">
        <v>-0.21559</v>
      </c>
      <c r="E2554" s="162" t="n"/>
    </row>
    <row r="2555">
      <c r="B2555" s="161" t="n">
        <v>13950</v>
      </c>
      <c r="C2555" s="162" t="n">
        <v>10.58</v>
      </c>
      <c r="D2555" s="162" t="n">
        <v>-0.231265</v>
      </c>
      <c r="E2555" s="162" t="n"/>
    </row>
    <row r="2556">
      <c r="B2556" s="161" t="n">
        <v>13953</v>
      </c>
      <c r="C2556" s="162" t="n">
        <v>10.78</v>
      </c>
      <c r="D2556" s="162" t="n">
        <v>-0.210492</v>
      </c>
      <c r="E2556" s="162" t="n"/>
    </row>
    <row r="2557">
      <c r="B2557" s="161" t="n">
        <v>13954</v>
      </c>
      <c r="C2557" s="162" t="n">
        <v>11.11</v>
      </c>
      <c r="D2557" s="162" t="n">
        <v>-0.178402</v>
      </c>
      <c r="E2557" s="162" t="n"/>
    </row>
    <row r="2558">
      <c r="B2558" s="161" t="n">
        <v>13955</v>
      </c>
      <c r="C2558" s="162" t="n">
        <v>10.62</v>
      </c>
      <c r="D2558" s="162" t="n">
        <v>-0.221383</v>
      </c>
      <c r="E2558" s="162" t="n"/>
    </row>
    <row r="2559">
      <c r="B2559" s="161" t="n">
        <v>13956</v>
      </c>
      <c r="C2559" s="162" t="n">
        <v>10.53</v>
      </c>
      <c r="D2559" s="162" t="n">
        <v>-0.227843</v>
      </c>
      <c r="E2559" s="162" t="n"/>
    </row>
    <row r="2560">
      <c r="B2560" s="161" t="n">
        <v>13957</v>
      </c>
      <c r="C2560" s="162" t="n">
        <v>10.19</v>
      </c>
      <c r="D2560" s="162" t="n">
        <v>-0.258439</v>
      </c>
      <c r="E2560" s="162" t="n"/>
    </row>
    <row r="2561">
      <c r="B2561" s="161" t="n">
        <v>13960</v>
      </c>
      <c r="C2561" s="162" t="n">
        <v>10.38</v>
      </c>
      <c r="D2561" s="162" t="n">
        <v>-0.237795</v>
      </c>
      <c r="E2561" s="162" t="n"/>
    </row>
    <row r="2562">
      <c r="B2562" s="161" t="n">
        <v>13961</v>
      </c>
      <c r="C2562" s="162" t="n">
        <v>10.06</v>
      </c>
      <c r="D2562" s="162" t="n">
        <v>-0.266744</v>
      </c>
      <c r="E2562" s="162" t="n"/>
    </row>
    <row r="2563">
      <c r="B2563" s="161" t="n">
        <v>13962</v>
      </c>
      <c r="C2563" s="162" t="n">
        <v>9.859999999999999</v>
      </c>
      <c r="D2563" s="162" t="n">
        <v>-0.284435</v>
      </c>
      <c r="E2563" s="162" t="n"/>
    </row>
    <row r="2564">
      <c r="B2564" s="161" t="n">
        <v>13963</v>
      </c>
      <c r="C2564" s="162" t="n">
        <v>9.890000000000001</v>
      </c>
      <c r="D2564" s="162" t="n">
        <v>-0.278994</v>
      </c>
      <c r="E2564" s="162" t="n"/>
    </row>
    <row r="2565">
      <c r="B2565" s="161" t="n">
        <v>13964</v>
      </c>
      <c r="C2565" s="162" t="n">
        <v>9.35</v>
      </c>
      <c r="D2565" s="162" t="n">
        <v>-0.33258</v>
      </c>
      <c r="E2565" s="162" t="n"/>
    </row>
    <row r="2566">
      <c r="B2566" s="161" t="n">
        <v>13967</v>
      </c>
      <c r="C2566" s="162" t="n">
        <v>9.27</v>
      </c>
      <c r="D2566" s="162" t="n">
        <v>-0.338612</v>
      </c>
      <c r="E2566" s="162" t="n"/>
    </row>
    <row r="2567">
      <c r="B2567" s="161" t="n">
        <v>13968</v>
      </c>
      <c r="C2567" s="162" t="n">
        <v>8.73</v>
      </c>
      <c r="D2567" s="162" t="n">
        <v>-0.395935</v>
      </c>
      <c r="E2567" s="162" t="n"/>
    </row>
    <row r="2568">
      <c r="B2568" s="161" t="n">
        <v>13969</v>
      </c>
      <c r="C2568" s="162" t="n">
        <v>8.619999999999999</v>
      </c>
      <c r="D2568" s="162" t="n">
        <v>-0.406076</v>
      </c>
      <c r="E2568" s="162" t="n"/>
    </row>
    <row r="2569">
      <c r="B2569" s="161" t="n">
        <v>13970</v>
      </c>
      <c r="C2569" s="162" t="n">
        <v>8.5</v>
      </c>
      <c r="D2569" s="162" t="n">
        <v>-0.417448</v>
      </c>
      <c r="E2569" s="162" t="n"/>
    </row>
    <row r="2570">
      <c r="B2570" s="161" t="n">
        <v>13971</v>
      </c>
      <c r="C2570" s="162" t="n">
        <v>8.91</v>
      </c>
      <c r="D2570" s="162" t="n">
        <v>-0.367907</v>
      </c>
      <c r="E2570" s="162" t="n"/>
    </row>
    <row r="2571">
      <c r="B2571" s="161" t="n">
        <v>13974</v>
      </c>
      <c r="C2571" s="162" t="n">
        <v>9.24</v>
      </c>
      <c r="D2571" s="162" t="n">
        <v>-0.329148</v>
      </c>
      <c r="E2571" s="162" t="n"/>
    </row>
    <row r="2572">
      <c r="B2572" s="161" t="n">
        <v>13975</v>
      </c>
      <c r="C2572" s="162" t="n">
        <v>9.48</v>
      </c>
      <c r="D2572" s="162" t="n">
        <v>-0.301155</v>
      </c>
      <c r="E2572" s="162" t="n"/>
    </row>
    <row r="2573">
      <c r="B2573" s="161" t="n">
        <v>13976</v>
      </c>
      <c r="C2573" s="162" t="n">
        <v>9.27</v>
      </c>
      <c r="D2573" s="162" t="n">
        <v>-0.32118</v>
      </c>
      <c r="E2573" s="162" t="n"/>
    </row>
    <row r="2574">
      <c r="B2574" s="161" t="n">
        <v>13977</v>
      </c>
      <c r="C2574" s="162" t="n">
        <v>9.199999999999999</v>
      </c>
      <c r="D2574" s="162" t="n">
        <v>-0.32634</v>
      </c>
      <c r="E2574" s="162" t="n"/>
    </row>
    <row r="2575">
      <c r="B2575" s="161" t="n">
        <v>13978</v>
      </c>
      <c r="C2575" s="162" t="n">
        <v>9.619999999999999</v>
      </c>
      <c r="D2575" s="162" t="n">
        <v>-0.279386</v>
      </c>
      <c r="E2575" s="162" t="n"/>
    </row>
    <row r="2576">
      <c r="B2576" s="161" t="n">
        <v>13981</v>
      </c>
      <c r="C2576" s="162" t="n">
        <v>9.949999999999999</v>
      </c>
      <c r="D2576" s="162" t="n">
        <v>-0.243427</v>
      </c>
      <c r="E2576" s="162" t="n"/>
    </row>
    <row r="2577">
      <c r="B2577" s="161" t="n">
        <v>13982</v>
      </c>
      <c r="C2577" s="162" t="n">
        <v>10.05</v>
      </c>
      <c r="D2577" s="162" t="n">
        <v>-0.23127</v>
      </c>
      <c r="E2577" s="162" t="n"/>
    </row>
    <row r="2578">
      <c r="B2578" s="161" t="n">
        <v>13983</v>
      </c>
      <c r="C2578" s="162" t="n">
        <v>10.1</v>
      </c>
      <c r="D2578" s="162" t="n">
        <v>-0.224323</v>
      </c>
      <c r="E2578" s="162" t="n"/>
    </row>
    <row r="2579">
      <c r="B2579" s="161" t="n">
        <v>13984</v>
      </c>
      <c r="C2579" s="162" t="n">
        <v>10.2</v>
      </c>
      <c r="D2579" s="162" t="n">
        <v>-0.212515</v>
      </c>
      <c r="E2579" s="162" t="n"/>
    </row>
    <row r="2580">
      <c r="B2580" s="161" t="n">
        <v>13988</v>
      </c>
      <c r="C2580" s="162" t="n">
        <v>10.41</v>
      </c>
      <c r="D2580" s="162" t="n">
        <v>-0.190156</v>
      </c>
      <c r="E2580" s="162" t="n"/>
    </row>
    <row r="2581">
      <c r="B2581" s="161" t="n">
        <v>13989</v>
      </c>
      <c r="C2581" s="162" t="n">
        <v>10.11</v>
      </c>
      <c r="D2581" s="162" t="n">
        <v>-0.217267</v>
      </c>
      <c r="E2581" s="162" t="n"/>
    </row>
    <row r="2582">
      <c r="B2582" s="161" t="n">
        <v>13990</v>
      </c>
      <c r="C2582" s="162" t="n">
        <v>10.06</v>
      </c>
      <c r="D2582" s="162" t="n">
        <v>-0.219978</v>
      </c>
      <c r="E2582" s="162" t="n"/>
    </row>
    <row r="2583">
      <c r="B2583" s="161" t="n">
        <v>13991</v>
      </c>
      <c r="C2583" s="162" t="n">
        <v>10.16</v>
      </c>
      <c r="D2583" s="162" t="n">
        <v>-0.207654</v>
      </c>
      <c r="E2583" s="162" t="n"/>
    </row>
    <row r="2584">
      <c r="B2584" s="161" t="n">
        <v>13992</v>
      </c>
      <c r="C2584" s="162" t="n">
        <v>10.45</v>
      </c>
      <c r="D2584" s="162" t="n">
        <v>-0.177141</v>
      </c>
      <c r="E2584" s="162" t="n"/>
    </row>
    <row r="2585">
      <c r="B2585" s="161" t="n">
        <v>13995</v>
      </c>
      <c r="C2585" s="162" t="n">
        <v>10.21</v>
      </c>
      <c r="D2585" s="162" t="n">
        <v>-0.197891</v>
      </c>
      <c r="E2585" s="162" t="n"/>
    </row>
    <row r="2586">
      <c r="B2586" s="161" t="n">
        <v>13996</v>
      </c>
      <c r="C2586" s="162" t="n">
        <v>9.960000000000001</v>
      </c>
      <c r="D2586" s="162" t="n">
        <v>-0.220123</v>
      </c>
      <c r="E2586" s="162" t="n"/>
    </row>
    <row r="2587">
      <c r="B2587" s="161" t="n">
        <v>13997</v>
      </c>
      <c r="C2587" s="162" t="n">
        <v>10.08</v>
      </c>
      <c r="D2587" s="162" t="n">
        <v>-0.205541</v>
      </c>
      <c r="E2587" s="162" t="n"/>
    </row>
    <row r="2588">
      <c r="B2588" s="161" t="n">
        <v>13998</v>
      </c>
      <c r="C2588" s="162" t="n">
        <v>9.77</v>
      </c>
      <c r="D2588" s="162" t="n">
        <v>-0.234097</v>
      </c>
      <c r="E2588" s="162" t="n"/>
    </row>
    <row r="2589">
      <c r="B2589" s="161" t="n">
        <v>13999</v>
      </c>
      <c r="C2589" s="162" t="n">
        <v>9.779999999999999</v>
      </c>
      <c r="D2589" s="162" t="n">
        <v>-0.230397</v>
      </c>
      <c r="E2589" s="162" t="n"/>
    </row>
    <row r="2590">
      <c r="B2590" s="161" t="n">
        <v>14002</v>
      </c>
      <c r="C2590" s="162" t="n">
        <v>9.59</v>
      </c>
      <c r="D2590" s="162" t="n">
        <v>-0.247223</v>
      </c>
      <c r="E2590" s="162" t="n"/>
    </row>
    <row r="2591">
      <c r="B2591" s="161" t="n">
        <v>14003</v>
      </c>
      <c r="C2591" s="162" t="n">
        <v>9.85</v>
      </c>
      <c r="D2591" s="162" t="n">
        <v>-0.217793</v>
      </c>
      <c r="E2591" s="162" t="n"/>
    </row>
    <row r="2592">
      <c r="B2592" s="161" t="n">
        <v>14004</v>
      </c>
      <c r="C2592" s="162" t="n">
        <v>10.01</v>
      </c>
      <c r="D2592" s="162" t="n">
        <v>-0.198929</v>
      </c>
      <c r="E2592" s="162" t="n"/>
    </row>
    <row r="2593">
      <c r="B2593" s="161" t="n">
        <v>14005</v>
      </c>
      <c r="C2593" s="162" t="n">
        <v>9.970000000000001</v>
      </c>
      <c r="D2593" s="162" t="n">
        <v>-0.200075</v>
      </c>
      <c r="E2593" s="162" t="n"/>
    </row>
    <row r="2594">
      <c r="B2594" s="161" t="n">
        <v>14006</v>
      </c>
      <c r="C2594" s="162" t="n">
        <v>10.43</v>
      </c>
      <c r="D2594" s="162" t="n">
        <v>-0.152342</v>
      </c>
      <c r="E2594" s="162" t="n"/>
    </row>
    <row r="2595">
      <c r="B2595" s="161" t="n">
        <v>14009</v>
      </c>
      <c r="C2595" s="162" t="n">
        <v>10.63</v>
      </c>
      <c r="D2595" s="162" t="n">
        <v>-0.130777</v>
      </c>
      <c r="E2595" s="162" t="n"/>
    </row>
    <row r="2596">
      <c r="B2596" s="161" t="n">
        <v>14010</v>
      </c>
      <c r="C2596" s="162" t="n">
        <v>10.43</v>
      </c>
      <c r="D2596" s="162" t="n">
        <v>-0.14708</v>
      </c>
      <c r="E2596" s="162" t="n"/>
    </row>
    <row r="2597">
      <c r="B2597" s="161" t="n">
        <v>14011</v>
      </c>
      <c r="C2597" s="162" t="n">
        <v>10.49</v>
      </c>
      <c r="D2597" s="162" t="n">
        <v>-0.138621</v>
      </c>
      <c r="E2597" s="162" t="n"/>
    </row>
    <row r="2598">
      <c r="B2598" s="161" t="n">
        <v>14012</v>
      </c>
      <c r="C2598" s="162" t="n">
        <v>10.43</v>
      </c>
      <c r="D2598" s="162" t="n">
        <v>-0.141611</v>
      </c>
      <c r="E2598" s="162" t="n"/>
    </row>
    <row r="2599">
      <c r="B2599" s="161" t="n">
        <v>14013</v>
      </c>
      <c r="C2599" s="162" t="n">
        <v>10.26</v>
      </c>
      <c r="D2599" s="162" t="n">
        <v>-0.155328</v>
      </c>
      <c r="E2599" s="162" t="n"/>
    </row>
    <row r="2600">
      <c r="B2600" s="161" t="n">
        <v>14016</v>
      </c>
      <c r="C2600" s="162" t="n">
        <v>10.08</v>
      </c>
      <c r="D2600" s="162" t="n">
        <v>-0.170253</v>
      </c>
      <c r="E2600" s="162" t="n"/>
    </row>
    <row r="2601">
      <c r="B2601" s="161" t="n">
        <v>14017</v>
      </c>
      <c r="C2601" s="162" t="n">
        <v>10.14</v>
      </c>
      <c r="D2601" s="162" t="n">
        <v>-0.161541</v>
      </c>
      <c r="E2601" s="162" t="n"/>
    </row>
    <row r="2602">
      <c r="B2602" s="161" t="n">
        <v>14018</v>
      </c>
      <c r="C2602" s="162" t="n">
        <v>10.21</v>
      </c>
      <c r="D2602" s="162" t="n">
        <v>-0.151779</v>
      </c>
      <c r="E2602" s="162" t="n"/>
    </row>
    <row r="2603">
      <c r="B2603" s="161" t="n">
        <v>14019</v>
      </c>
      <c r="C2603" s="162" t="n">
        <v>10.11</v>
      </c>
      <c r="D2603" s="162" t="n">
        <v>-0.158748</v>
      </c>
      <c r="E2603" s="162" t="n"/>
    </row>
    <row r="2604">
      <c r="B2604" s="161" t="n">
        <v>14020</v>
      </c>
      <c r="C2604" s="162" t="n">
        <v>9.960000000000001</v>
      </c>
      <c r="D2604" s="162" t="n">
        <v>-0.170712</v>
      </c>
      <c r="E2604" s="162" t="n"/>
    </row>
    <row r="2605">
      <c r="B2605" s="161" t="n">
        <v>14023</v>
      </c>
      <c r="C2605" s="162" t="n">
        <v>9.890000000000001</v>
      </c>
      <c r="D2605" s="162" t="n">
        <v>-0.17479</v>
      </c>
      <c r="E2605" s="162" t="n"/>
    </row>
    <row r="2606">
      <c r="B2606" s="161" t="n">
        <v>14024</v>
      </c>
      <c r="C2606" s="162" t="n">
        <v>9.710000000000001</v>
      </c>
      <c r="D2606" s="162" t="n">
        <v>-0.190122</v>
      </c>
      <c r="E2606" s="162" t="n"/>
    </row>
    <row r="2607">
      <c r="B2607" s="161" t="n">
        <v>14025</v>
      </c>
      <c r="C2607" s="162" t="n">
        <v>9.539999999999999</v>
      </c>
      <c r="D2607" s="162" t="n">
        <v>-0.204574</v>
      </c>
      <c r="E2607" s="162" t="n"/>
    </row>
    <row r="2608">
      <c r="B2608" s="161" t="n">
        <v>14026</v>
      </c>
      <c r="C2608" s="162" t="n">
        <v>9.289999999999999</v>
      </c>
      <c r="D2608" s="162" t="n">
        <v>-0.227813</v>
      </c>
      <c r="E2608" s="162" t="n"/>
    </row>
    <row r="2609">
      <c r="B2609" s="161" t="n">
        <v>14027</v>
      </c>
      <c r="C2609" s="162" t="n">
        <v>9.279999999999999</v>
      </c>
      <c r="D2609" s="162" t="n">
        <v>-0.225572</v>
      </c>
      <c r="E2609" s="162" t="n"/>
    </row>
    <row r="2610">
      <c r="B2610" s="161" t="n">
        <v>14031</v>
      </c>
      <c r="C2610" s="162" t="n">
        <v>9.27</v>
      </c>
      <c r="D2610" s="162" t="n">
        <v>-0.223277</v>
      </c>
      <c r="E2610" s="162" t="n"/>
    </row>
    <row r="2611">
      <c r="B2611" s="161" t="n">
        <v>14032</v>
      </c>
      <c r="C2611" s="162" t="n">
        <v>9.57</v>
      </c>
      <c r="D2611" s="162" t="n">
        <v>-0.1881</v>
      </c>
      <c r="E2611" s="162" t="n"/>
    </row>
    <row r="2612">
      <c r="B2612" s="161" t="n">
        <v>14033</v>
      </c>
      <c r="C2612" s="162" t="n">
        <v>9.539999999999999</v>
      </c>
      <c r="D2612" s="162" t="n">
        <v>-0.187931</v>
      </c>
      <c r="E2612" s="162" t="n"/>
    </row>
    <row r="2613">
      <c r="B2613" s="161" t="n">
        <v>14034</v>
      </c>
      <c r="C2613" s="162" t="n">
        <v>9.42</v>
      </c>
      <c r="D2613" s="162" t="n">
        <v>-0.197262</v>
      </c>
      <c r="E2613" s="162" t="n"/>
    </row>
    <row r="2614">
      <c r="B2614" s="161" t="n">
        <v>14037</v>
      </c>
      <c r="C2614" s="162" t="n">
        <v>9.74</v>
      </c>
      <c r="D2614" s="162" t="n">
        <v>-0.160726</v>
      </c>
      <c r="E2614" s="162" t="n"/>
    </row>
    <row r="2615">
      <c r="B2615" s="161" t="n">
        <v>14038</v>
      </c>
      <c r="C2615" s="162" t="n">
        <v>9.699999999999999</v>
      </c>
      <c r="D2615" s="162" t="n">
        <v>-0.161794</v>
      </c>
      <c r="E2615" s="162" t="n"/>
    </row>
    <row r="2616">
      <c r="B2616" s="161" t="n">
        <v>14039</v>
      </c>
      <c r="C2616" s="162" t="n">
        <v>9.73</v>
      </c>
      <c r="D2616" s="162" t="n">
        <v>-0.155738</v>
      </c>
      <c r="E2616" s="162" t="n"/>
    </row>
    <row r="2617">
      <c r="B2617" s="161" t="n">
        <v>14040</v>
      </c>
      <c r="C2617" s="162" t="n">
        <v>9.94</v>
      </c>
      <c r="D2617" s="162" t="n">
        <v>-0.131514</v>
      </c>
      <c r="E2617" s="162" t="n"/>
    </row>
    <row r="2618">
      <c r="B2618" s="161" t="n">
        <v>14041</v>
      </c>
      <c r="C2618" s="162" t="n">
        <v>9.800000000000001</v>
      </c>
      <c r="D2618" s="162" t="n">
        <v>-0.142699</v>
      </c>
      <c r="E2618" s="162" t="n"/>
    </row>
    <row r="2619">
      <c r="B2619" s="161" t="n">
        <v>14044</v>
      </c>
      <c r="C2619" s="162" t="n">
        <v>9.52</v>
      </c>
      <c r="D2619" s="162" t="n">
        <v>-0.168607</v>
      </c>
      <c r="E2619" s="162" t="n"/>
    </row>
    <row r="2620">
      <c r="B2620" s="161" t="n">
        <v>14045</v>
      </c>
      <c r="C2620" s="162" t="n">
        <v>9.630000000000001</v>
      </c>
      <c r="D2620" s="162" t="n">
        <v>-0.154222</v>
      </c>
      <c r="E2620" s="162" t="n"/>
    </row>
    <row r="2621">
      <c r="B2621" s="161" t="n">
        <v>14046</v>
      </c>
      <c r="C2621" s="162" t="n">
        <v>9.67</v>
      </c>
      <c r="D2621" s="162" t="n">
        <v>-0.147309</v>
      </c>
      <c r="E2621" s="162" t="n"/>
    </row>
    <row r="2622">
      <c r="B2622" s="161" t="n">
        <v>14047</v>
      </c>
      <c r="C2622" s="162" t="n">
        <v>9.76</v>
      </c>
      <c r="D2622" s="162" t="n">
        <v>-0.135203</v>
      </c>
      <c r="E2622" s="162" t="n"/>
    </row>
    <row r="2623">
      <c r="B2623" s="161" t="n">
        <v>14048</v>
      </c>
      <c r="C2623" s="162" t="n">
        <v>9.67</v>
      </c>
      <c r="D2623" s="162" t="n">
        <v>-0.141613</v>
      </c>
      <c r="E2623" s="162" t="n"/>
    </row>
    <row r="2624">
      <c r="B2624" s="161" t="n">
        <v>14051</v>
      </c>
      <c r="C2624" s="162" t="n">
        <v>10.19</v>
      </c>
      <c r="D2624" s="162" t="n">
        <v>-0.086799</v>
      </c>
      <c r="E2624" s="162" t="n"/>
    </row>
    <row r="2625">
      <c r="B2625" s="161" t="n">
        <v>14052</v>
      </c>
      <c r="C2625" s="162" t="n">
        <v>10.46</v>
      </c>
      <c r="D2625" s="162" t="n">
        <v>-0.05844</v>
      </c>
      <c r="E2625" s="162" t="n"/>
    </row>
    <row r="2626">
      <c r="B2626" s="161" t="n">
        <v>14053</v>
      </c>
      <c r="C2626" s="162" t="n">
        <v>10.73</v>
      </c>
      <c r="D2626" s="162" t="n">
        <v>-0.03082</v>
      </c>
      <c r="E2626" s="162" t="n"/>
    </row>
    <row r="2627">
      <c r="B2627" s="161" t="n">
        <v>14054</v>
      </c>
      <c r="C2627" s="162" t="n">
        <v>11.03</v>
      </c>
      <c r="D2627" s="162" t="n">
        <v>-0.00159</v>
      </c>
      <c r="E2627" s="162" t="n"/>
    </row>
    <row r="2628">
      <c r="B2628" s="161" t="n">
        <v>14055</v>
      </c>
      <c r="C2628" s="162" t="n">
        <v>11.15</v>
      </c>
      <c r="D2628" s="162" t="n">
        <v>0.010798</v>
      </c>
      <c r="E2628" s="162" t="n"/>
    </row>
    <row r="2629">
      <c r="B2629" s="161" t="n">
        <v>14058</v>
      </c>
      <c r="C2629" s="162" t="n">
        <v>11.26</v>
      </c>
      <c r="D2629" s="162" t="n">
        <v>0.022303</v>
      </c>
      <c r="E2629" s="162" t="n"/>
    </row>
    <row r="2630">
      <c r="B2630" s="161" t="n">
        <v>14059</v>
      </c>
      <c r="C2630" s="162" t="n">
        <v>11.25</v>
      </c>
      <c r="D2630" s="162" t="n">
        <v>0.02275</v>
      </c>
      <c r="E2630" s="162" t="n"/>
    </row>
    <row r="2631">
      <c r="B2631" s="161" t="n">
        <v>14060</v>
      </c>
      <c r="C2631" s="162" t="n">
        <v>11.72</v>
      </c>
      <c r="D2631" s="162" t="n">
        <v>0.064821</v>
      </c>
      <c r="E2631" s="162" t="n"/>
    </row>
    <row r="2632">
      <c r="B2632" s="161" t="n">
        <v>14061</v>
      </c>
      <c r="C2632" s="162" t="n">
        <v>11.56</v>
      </c>
      <c r="D2632" s="162" t="n">
        <v>0.052496</v>
      </c>
      <c r="E2632" s="162" t="n"/>
    </row>
    <row r="2633">
      <c r="B2633" s="161" t="n">
        <v>14062</v>
      </c>
      <c r="C2633" s="162" t="n">
        <v>11.91</v>
      </c>
      <c r="D2633" s="162" t="n">
        <v>0.083555</v>
      </c>
      <c r="E2633" s="162" t="n"/>
    </row>
    <row r="2634">
      <c r="B2634" s="161" t="n">
        <v>14066</v>
      </c>
      <c r="C2634" s="162" t="n">
        <v>11.98</v>
      </c>
      <c r="D2634" s="162" t="n">
        <v>0.09074400000000001</v>
      </c>
      <c r="E2634" s="162" t="n"/>
    </row>
    <row r="2635">
      <c r="B2635" s="161" t="n">
        <v>14067</v>
      </c>
      <c r="C2635" s="162" t="n">
        <v>12.14</v>
      </c>
      <c r="D2635" s="162" t="n">
        <v>0.105123</v>
      </c>
      <c r="E2635" s="162" t="n"/>
    </row>
    <row r="2636">
      <c r="B2636" s="161" t="n">
        <v>14068</v>
      </c>
      <c r="C2636" s="162" t="n">
        <v>12.09</v>
      </c>
      <c r="D2636" s="162" t="n">
        <v>0.101842</v>
      </c>
      <c r="E2636" s="162" t="n"/>
    </row>
    <row r="2637">
      <c r="B2637" s="161" t="n">
        <v>14069</v>
      </c>
      <c r="C2637" s="162" t="n">
        <v>11.89</v>
      </c>
      <c r="D2637" s="162" t="n">
        <v>0.08616500000000001</v>
      </c>
      <c r="E2637" s="162" t="n"/>
    </row>
    <row r="2638">
      <c r="B2638" s="161" t="n">
        <v>14072</v>
      </c>
      <c r="C2638" s="162" t="n">
        <v>11.73</v>
      </c>
      <c r="D2638" s="162" t="n">
        <v>0.073722</v>
      </c>
      <c r="E2638" s="162" t="n"/>
    </row>
    <row r="2639">
      <c r="B2639" s="161" t="n">
        <v>14073</v>
      </c>
      <c r="C2639" s="162" t="n">
        <v>12.04</v>
      </c>
      <c r="D2639" s="162" t="n">
        <v>0.10061</v>
      </c>
      <c r="E2639" s="162" t="n"/>
    </row>
    <row r="2640">
      <c r="B2640" s="161" t="n">
        <v>14074</v>
      </c>
      <c r="C2640" s="162" t="n">
        <v>11.95</v>
      </c>
      <c r="D2640" s="162" t="n">
        <v>0.093681</v>
      </c>
      <c r="E2640" s="162" t="n"/>
    </row>
    <row r="2641">
      <c r="B2641" s="161" t="n">
        <v>14075</v>
      </c>
      <c r="C2641" s="162" t="n">
        <v>11.84</v>
      </c>
      <c r="D2641" s="162" t="n">
        <v>0.085256</v>
      </c>
      <c r="E2641" s="162" t="n"/>
    </row>
    <row r="2642">
      <c r="B2642" s="161" t="n">
        <v>14076</v>
      </c>
      <c r="C2642" s="162" t="n">
        <v>12</v>
      </c>
      <c r="D2642" s="162" t="n">
        <v>0.09947</v>
      </c>
      <c r="E2642" s="162" t="n"/>
    </row>
    <row r="2643">
      <c r="B2643" s="161" t="n">
        <v>14079</v>
      </c>
      <c r="C2643" s="162" t="n">
        <v>12.35</v>
      </c>
      <c r="D2643" s="162" t="n">
        <v>0.128883</v>
      </c>
      <c r="E2643" s="162" t="n"/>
    </row>
    <row r="2644">
      <c r="B2644" s="161" t="n">
        <v>14080</v>
      </c>
      <c r="C2644" s="162" t="n">
        <v>12.67</v>
      </c>
      <c r="D2644" s="162" t="n">
        <v>0.154966</v>
      </c>
      <c r="E2644" s="162" t="n"/>
    </row>
    <row r="2645">
      <c r="B2645" s="161" t="n">
        <v>14081</v>
      </c>
      <c r="C2645" s="162" t="n">
        <v>12.53</v>
      </c>
      <c r="D2645" s="162" t="n">
        <v>0.144403</v>
      </c>
      <c r="E2645" s="162" t="n"/>
    </row>
    <row r="2646">
      <c r="B2646" s="161" t="n">
        <v>14082</v>
      </c>
      <c r="C2646" s="162" t="n">
        <v>12.54</v>
      </c>
      <c r="D2646" s="162" t="n">
        <v>0.145685</v>
      </c>
      <c r="E2646" s="162" t="n"/>
    </row>
    <row r="2647">
      <c r="B2647" s="161" t="n">
        <v>14083</v>
      </c>
      <c r="C2647" s="162" t="n">
        <v>12.55</v>
      </c>
      <c r="D2647" s="162" t="n">
        <v>0.146621</v>
      </c>
      <c r="E2647" s="162" t="n"/>
    </row>
    <row r="2648">
      <c r="B2648" s="161" t="n">
        <v>14086</v>
      </c>
      <c r="C2648" s="162" t="n">
        <v>12.8</v>
      </c>
      <c r="D2648" s="162" t="n">
        <v>0.166511</v>
      </c>
      <c r="E2648" s="162" t="n"/>
    </row>
    <row r="2649">
      <c r="B2649" s="161" t="n">
        <v>14087</v>
      </c>
      <c r="C2649" s="162" t="n">
        <v>12.62</v>
      </c>
      <c r="D2649" s="162" t="n">
        <v>0.152552</v>
      </c>
      <c r="E2649" s="162" t="n"/>
    </row>
    <row r="2650">
      <c r="B2650" s="161" t="n">
        <v>14088</v>
      </c>
      <c r="C2650" s="162" t="n">
        <v>12.25</v>
      </c>
      <c r="D2650" s="162" t="n">
        <v>0.123026</v>
      </c>
      <c r="E2650" s="162" t="n"/>
    </row>
    <row r="2651">
      <c r="B2651" s="161" t="n">
        <v>14089</v>
      </c>
      <c r="C2651" s="162" t="n">
        <v>12.48</v>
      </c>
      <c r="D2651" s="162" t="n">
        <v>0.141507</v>
      </c>
      <c r="E2651" s="162" t="n"/>
    </row>
    <row r="2652">
      <c r="B2652" s="161" t="n">
        <v>14090</v>
      </c>
      <c r="C2652" s="162" t="n">
        <v>12.33</v>
      </c>
      <c r="D2652" s="162" t="n">
        <v>0.12936</v>
      </c>
      <c r="E2652" s="162" t="n"/>
    </row>
    <row r="2653">
      <c r="B2653" s="161" t="n">
        <v>14093</v>
      </c>
      <c r="C2653" s="162" t="n">
        <v>12.25</v>
      </c>
      <c r="D2653" s="162" t="n">
        <v>0.122721</v>
      </c>
      <c r="E2653" s="162" t="n"/>
    </row>
    <row r="2654">
      <c r="B2654" s="161" t="n">
        <v>14094</v>
      </c>
      <c r="C2654" s="162" t="n">
        <v>12.41</v>
      </c>
      <c r="D2654" s="162" t="n">
        <v>0.135435</v>
      </c>
      <c r="E2654" s="162" t="n"/>
    </row>
    <row r="2655">
      <c r="B2655" s="161" t="n">
        <v>14095</v>
      </c>
      <c r="C2655" s="162" t="n">
        <v>12.3</v>
      </c>
      <c r="D2655" s="162" t="n">
        <v>0.125821</v>
      </c>
      <c r="E2655" s="162" t="n"/>
    </row>
    <row r="2656">
      <c r="B2656" s="161" t="n">
        <v>14096</v>
      </c>
      <c r="C2656" s="162" t="n">
        <v>12.38</v>
      </c>
      <c r="D2656" s="162" t="n">
        <v>0.131714</v>
      </c>
      <c r="E2656" s="162" t="n"/>
    </row>
    <row r="2657">
      <c r="B2657" s="161" t="n">
        <v>14097</v>
      </c>
      <c r="C2657" s="162" t="n">
        <v>12.66</v>
      </c>
      <c r="D2657" s="162" t="n">
        <v>0.153743</v>
      </c>
      <c r="E2657" s="162" t="n"/>
    </row>
    <row r="2658">
      <c r="B2658" s="161" t="n">
        <v>14100</v>
      </c>
      <c r="C2658" s="162" t="n">
        <v>12.73</v>
      </c>
      <c r="D2658" s="162" t="n">
        <v>0.158999</v>
      </c>
      <c r="E2658" s="162" t="n"/>
    </row>
    <row r="2659">
      <c r="B2659" s="161" t="n">
        <v>14101</v>
      </c>
      <c r="C2659" s="162" t="n">
        <v>12.65</v>
      </c>
      <c r="D2659" s="162" t="n">
        <v>0.152322</v>
      </c>
      <c r="E2659" s="162" t="n"/>
    </row>
    <row r="2660">
      <c r="B2660" s="161" t="n">
        <v>14102</v>
      </c>
      <c r="C2660" s="162" t="n">
        <v>12.49</v>
      </c>
      <c r="D2660" s="162" t="n">
        <v>0.139368</v>
      </c>
      <c r="E2660" s="162" t="n"/>
    </row>
    <row r="2661">
      <c r="B2661" s="161" t="n">
        <v>14103</v>
      </c>
      <c r="C2661" s="162" t="n">
        <v>12.17</v>
      </c>
      <c r="D2661" s="162" t="n">
        <v>0.113216</v>
      </c>
      <c r="E2661" s="162" t="n"/>
    </row>
    <row r="2662">
      <c r="B2662" s="161" t="n">
        <v>14104</v>
      </c>
      <c r="C2662" s="162" t="n">
        <v>11.92</v>
      </c>
      <c r="D2662" s="162" t="n">
        <v>0.092386</v>
      </c>
      <c r="E2662" s="162" t="n"/>
    </row>
    <row r="2663">
      <c r="B2663" s="161" t="n">
        <v>14107</v>
      </c>
      <c r="C2663" s="162" t="n">
        <v>11.92</v>
      </c>
      <c r="D2663" s="162" t="n">
        <v>0.092446</v>
      </c>
      <c r="E2663" s="162" t="n"/>
    </row>
    <row r="2664">
      <c r="B2664" s="161" t="n">
        <v>14108</v>
      </c>
      <c r="C2664" s="162" t="n">
        <v>12.08</v>
      </c>
      <c r="D2664" s="162" t="n">
        <v>0.105903</v>
      </c>
      <c r="E2664" s="162" t="n"/>
    </row>
    <row r="2665">
      <c r="B2665" s="161" t="n">
        <v>14109</v>
      </c>
      <c r="C2665" s="162" t="n">
        <v>12.1</v>
      </c>
      <c r="D2665" s="162" t="n">
        <v>0.107548</v>
      </c>
      <c r="E2665" s="162" t="n"/>
    </row>
    <row r="2666">
      <c r="B2666" s="161" t="n">
        <v>14110</v>
      </c>
      <c r="C2666" s="162" t="n">
        <v>12.09</v>
      </c>
      <c r="D2666" s="162" t="n">
        <v>0.106459</v>
      </c>
      <c r="E2666" s="162" t="n"/>
    </row>
    <row r="2667">
      <c r="B2667" s="161" t="n">
        <v>14111</v>
      </c>
      <c r="C2667" s="162" t="n">
        <v>12.31</v>
      </c>
      <c r="D2667" s="162" t="n">
        <v>0.124102</v>
      </c>
      <c r="E2667" s="162" t="n"/>
    </row>
    <row r="2668">
      <c r="B2668" s="161" t="n">
        <v>14114</v>
      </c>
      <c r="C2668" s="162" t="n">
        <v>12.27</v>
      </c>
      <c r="D2668" s="162" t="n">
        <v>0.120475</v>
      </c>
      <c r="E2668" s="162" t="n"/>
    </row>
    <row r="2669">
      <c r="B2669" s="161" t="n">
        <v>14115</v>
      </c>
      <c r="C2669" s="162" t="n">
        <v>12.55</v>
      </c>
      <c r="D2669" s="162" t="n">
        <v>0.142381</v>
      </c>
      <c r="E2669" s="162" t="n"/>
    </row>
    <row r="2670">
      <c r="B2670" s="161" t="n">
        <v>14116</v>
      </c>
      <c r="C2670" s="162" t="n">
        <v>12.52</v>
      </c>
      <c r="D2670" s="162" t="n">
        <v>0.13945</v>
      </c>
      <c r="E2670" s="162" t="n"/>
    </row>
    <row r="2671">
      <c r="B2671" s="161" t="n">
        <v>14117</v>
      </c>
      <c r="C2671" s="162" t="n">
        <v>12.62</v>
      </c>
      <c r="D2671" s="162" t="n">
        <v>0.147103</v>
      </c>
      <c r="E2671" s="162" t="n"/>
    </row>
    <row r="2672">
      <c r="B2672" s="161" t="n">
        <v>14118</v>
      </c>
      <c r="C2672" s="162" t="n">
        <v>12.5</v>
      </c>
      <c r="D2672" s="162" t="n">
        <v>0.137278</v>
      </c>
      <c r="E2672" s="162" t="n"/>
    </row>
    <row r="2673">
      <c r="B2673" s="161" t="n">
        <v>14121</v>
      </c>
      <c r="C2673" s="162" t="n">
        <v>11.85</v>
      </c>
      <c r="D2673" s="162" t="n">
        <v>0.08373</v>
      </c>
      <c r="E2673" s="162" t="n"/>
    </row>
    <row r="2674">
      <c r="B2674" s="161" t="n">
        <v>14122</v>
      </c>
      <c r="C2674" s="162" t="n">
        <v>12.04</v>
      </c>
      <c r="D2674" s="162" t="n">
        <v>0.09938</v>
      </c>
      <c r="E2674" s="162" t="n"/>
    </row>
    <row r="2675">
      <c r="B2675" s="161" t="n">
        <v>14123</v>
      </c>
      <c r="C2675" s="162" t="n">
        <v>12.06</v>
      </c>
      <c r="D2675" s="162" t="n">
        <v>0.100732</v>
      </c>
      <c r="E2675" s="162" t="n"/>
    </row>
    <row r="2676">
      <c r="B2676" s="161" t="n">
        <v>14124</v>
      </c>
      <c r="C2676" s="162" t="n">
        <v>11.92</v>
      </c>
      <c r="D2676" s="162" t="n">
        <v>0.08870699999999999</v>
      </c>
      <c r="E2676" s="162" t="n"/>
    </row>
    <row r="2677">
      <c r="B2677" s="161" t="n">
        <v>14125</v>
      </c>
      <c r="C2677" s="162" t="n">
        <v>12.26</v>
      </c>
      <c r="D2677" s="162" t="n">
        <v>0.11603</v>
      </c>
      <c r="E2677" s="162" t="n"/>
    </row>
    <row r="2678">
      <c r="B2678" s="161" t="n">
        <v>14129</v>
      </c>
      <c r="C2678" s="162" t="n">
        <v>12.22</v>
      </c>
      <c r="D2678" s="162" t="n">
        <v>0.11186</v>
      </c>
      <c r="E2678" s="162" t="n"/>
    </row>
    <row r="2679">
      <c r="B2679" s="161" t="n">
        <v>14130</v>
      </c>
      <c r="C2679" s="162" t="n">
        <v>12.41</v>
      </c>
      <c r="D2679" s="162" t="n">
        <v>0.126383</v>
      </c>
      <c r="E2679" s="162" t="n"/>
    </row>
    <row r="2680">
      <c r="B2680" s="161" t="n">
        <v>14131</v>
      </c>
      <c r="C2680" s="162" t="n">
        <v>12.29</v>
      </c>
      <c r="D2680" s="162" t="n">
        <v>0.115698</v>
      </c>
      <c r="E2680" s="162" t="n"/>
    </row>
    <row r="2681">
      <c r="B2681" s="161" t="n">
        <v>14132</v>
      </c>
      <c r="C2681" s="162" t="n">
        <v>12.02</v>
      </c>
      <c r="D2681" s="162" t="n">
        <v>0.09286700000000001</v>
      </c>
      <c r="E2681" s="162" t="n"/>
    </row>
    <row r="2682">
      <c r="B2682" s="161" t="n">
        <v>14135</v>
      </c>
      <c r="C2682" s="162" t="n">
        <v>12.06</v>
      </c>
      <c r="D2682" s="162" t="n">
        <v>0.095688</v>
      </c>
      <c r="E2682" s="162" t="n"/>
    </row>
    <row r="2683">
      <c r="B2683" s="161" t="n">
        <v>14136</v>
      </c>
      <c r="C2683" s="162" t="n">
        <v>11.37</v>
      </c>
      <c r="D2683" s="162" t="n">
        <v>0.036653</v>
      </c>
      <c r="E2683" s="162" t="n"/>
    </row>
    <row r="2684">
      <c r="B2684" s="161" t="n">
        <v>14137</v>
      </c>
      <c r="C2684" s="162" t="n">
        <v>11.3</v>
      </c>
      <c r="D2684" s="162" t="n">
        <v>0.030327</v>
      </c>
      <c r="E2684" s="162" t="n"/>
    </row>
    <row r="2685">
      <c r="B2685" s="161" t="n">
        <v>14138</v>
      </c>
      <c r="C2685" s="162" t="n">
        <v>11.67</v>
      </c>
      <c r="D2685" s="162" t="n">
        <v>0.062327</v>
      </c>
      <c r="E2685" s="162" t="n"/>
    </row>
    <row r="2686">
      <c r="B2686" s="161" t="n">
        <v>14139</v>
      </c>
      <c r="C2686" s="162" t="n">
        <v>11.43</v>
      </c>
      <c r="D2686" s="162" t="n">
        <v>0.041506</v>
      </c>
      <c r="E2686" s="162" t="n"/>
    </row>
    <row r="2687">
      <c r="B2687" s="161" t="n">
        <v>14142</v>
      </c>
      <c r="C2687" s="162" t="n">
        <v>11.5</v>
      </c>
      <c r="D2687" s="162" t="n">
        <v>0.047443</v>
      </c>
      <c r="E2687" s="162" t="n"/>
    </row>
    <row r="2688">
      <c r="B2688" s="161" t="n">
        <v>14143</v>
      </c>
      <c r="C2688" s="162" t="n">
        <v>11.89</v>
      </c>
      <c r="D2688" s="162" t="n">
        <v>0.08053299999999999</v>
      </c>
      <c r="E2688" s="162" t="n"/>
    </row>
    <row r="2689">
      <c r="B2689" s="161" t="n">
        <v>14144</v>
      </c>
      <c r="C2689" s="162" t="n">
        <v>11.96</v>
      </c>
      <c r="D2689" s="162" t="n">
        <v>0.086157</v>
      </c>
      <c r="E2689" s="162" t="n"/>
    </row>
    <row r="2690">
      <c r="B2690" s="161" t="n">
        <v>14145</v>
      </c>
      <c r="C2690" s="162" t="n">
        <v>11.75</v>
      </c>
      <c r="D2690" s="162" t="n">
        <v>0.06819699999999999</v>
      </c>
      <c r="E2690" s="162" t="n"/>
    </row>
    <row r="2691">
      <c r="B2691" s="161" t="n">
        <v>14146</v>
      </c>
      <c r="C2691" s="162" t="n">
        <v>11.36</v>
      </c>
      <c r="D2691" s="162" t="n">
        <v>0.034324</v>
      </c>
      <c r="E2691" s="162" t="n"/>
    </row>
    <row r="2692">
      <c r="B2692" s="161" t="n">
        <v>14149</v>
      </c>
      <c r="C2692" s="162" t="n">
        <v>11.02</v>
      </c>
      <c r="D2692" s="162" t="n">
        <v>0.003809</v>
      </c>
      <c r="E2692" s="162" t="n"/>
    </row>
    <row r="2693">
      <c r="B2693" s="161" t="n">
        <v>14150</v>
      </c>
      <c r="C2693" s="162" t="n">
        <v>10.99</v>
      </c>
      <c r="D2693" s="162" t="n">
        <v>0.001011</v>
      </c>
      <c r="E2693" s="162" t="n"/>
    </row>
    <row r="2694">
      <c r="B2694" s="161" t="n">
        <v>14151</v>
      </c>
      <c r="C2694" s="162" t="n">
        <v>11.48</v>
      </c>
      <c r="D2694" s="162" t="n">
        <v>0.044372</v>
      </c>
      <c r="E2694" s="162" t="n"/>
    </row>
    <row r="2695">
      <c r="B2695" s="161" t="n">
        <v>14152</v>
      </c>
      <c r="C2695" s="162" t="n">
        <v>11.9</v>
      </c>
      <c r="D2695" s="162" t="n">
        <v>0.07993</v>
      </c>
      <c r="E2695" s="162" t="n"/>
    </row>
    <row r="2696">
      <c r="B2696" s="161" t="n">
        <v>14153</v>
      </c>
      <c r="C2696" s="162" t="n">
        <v>12.24</v>
      </c>
      <c r="D2696" s="162" t="n">
        <v>0.107537</v>
      </c>
      <c r="E2696" s="162" t="n"/>
    </row>
    <row r="2697">
      <c r="B2697" s="161" t="n">
        <v>14156</v>
      </c>
      <c r="C2697" s="162" t="n">
        <v>12.52</v>
      </c>
      <c r="D2697" s="162" t="n">
        <v>0.129605</v>
      </c>
      <c r="E2697" s="162" t="n"/>
    </row>
    <row r="2698">
      <c r="B2698" s="161" t="n">
        <v>14157</v>
      </c>
      <c r="C2698" s="162" t="n">
        <v>12.48</v>
      </c>
      <c r="D2698" s="162" t="n">
        <v>0.125905</v>
      </c>
      <c r="E2698" s="162" t="n"/>
    </row>
    <row r="2699">
      <c r="B2699" s="161" t="n">
        <v>14158</v>
      </c>
      <c r="C2699" s="162" t="n">
        <v>12.86</v>
      </c>
      <c r="D2699" s="162" t="n">
        <v>0.155136</v>
      </c>
      <c r="E2699" s="162" t="n"/>
    </row>
    <row r="2700">
      <c r="B2700" s="161" t="n">
        <v>14159</v>
      </c>
      <c r="C2700" s="162" t="n">
        <v>12.82</v>
      </c>
      <c r="D2700" s="162" t="n">
        <v>0.151249</v>
      </c>
      <c r="E2700" s="162" t="n"/>
    </row>
    <row r="2701">
      <c r="B2701" s="161" t="n">
        <v>14160</v>
      </c>
      <c r="C2701" s="162" t="n">
        <v>12.85</v>
      </c>
      <c r="D2701" s="162" t="n">
        <v>0.152775</v>
      </c>
      <c r="E2701" s="162" t="n"/>
    </row>
    <row r="2702">
      <c r="B2702" s="161" t="n">
        <v>14163</v>
      </c>
      <c r="C2702" s="162" t="n">
        <v>12.91</v>
      </c>
      <c r="D2702" s="162" t="n">
        <v>0.156427</v>
      </c>
      <c r="E2702" s="162" t="n"/>
    </row>
    <row r="2703">
      <c r="B2703" s="161" t="n">
        <v>14164</v>
      </c>
      <c r="C2703" s="162" t="n">
        <v>12.84</v>
      </c>
      <c r="D2703" s="162" t="n">
        <v>0.149845</v>
      </c>
      <c r="E2703" s="162" t="n"/>
    </row>
    <row r="2704">
      <c r="B2704" s="161" t="n">
        <v>14166</v>
      </c>
      <c r="C2704" s="162" t="n">
        <v>13.24</v>
      </c>
      <c r="D2704" s="162" t="n">
        <v>0.179248</v>
      </c>
      <c r="E2704" s="162" t="n"/>
    </row>
    <row r="2705">
      <c r="B2705" s="161" t="n">
        <v>14167</v>
      </c>
      <c r="C2705" s="162" t="n">
        <v>13.15</v>
      </c>
      <c r="D2705" s="162" t="n">
        <v>0.171258</v>
      </c>
      <c r="E2705" s="162" t="n"/>
    </row>
    <row r="2706">
      <c r="B2706" s="161" t="n">
        <v>14170</v>
      </c>
      <c r="C2706" s="162" t="n">
        <v>13.07</v>
      </c>
      <c r="D2706" s="162" t="n">
        <v>0.164019</v>
      </c>
      <c r="E2706" s="162" t="n"/>
    </row>
    <row r="2707">
      <c r="B2707" s="161" t="n">
        <v>14171</v>
      </c>
      <c r="C2707" s="162" t="n">
        <v>13.25</v>
      </c>
      <c r="D2707" s="162" t="n">
        <v>0.176467</v>
      </c>
      <c r="E2707" s="162" t="n"/>
    </row>
    <row r="2708">
      <c r="B2708" s="161" t="n">
        <v>14172</v>
      </c>
      <c r="C2708" s="162" t="n">
        <v>13.01</v>
      </c>
      <c r="D2708" s="162" t="n">
        <v>0.157279</v>
      </c>
      <c r="E2708" s="162" t="n"/>
    </row>
    <row r="2709">
      <c r="B2709" s="161" t="n">
        <v>14173</v>
      </c>
      <c r="C2709" s="162" t="n">
        <v>13.21</v>
      </c>
      <c r="D2709" s="162" t="n">
        <v>0.171505</v>
      </c>
      <c r="E2709" s="162" t="n"/>
    </row>
    <row r="2710">
      <c r="B2710" s="161" t="n">
        <v>14174</v>
      </c>
      <c r="C2710" s="162" t="n">
        <v>13.25</v>
      </c>
      <c r="D2710" s="162" t="n">
        <v>0.173707</v>
      </c>
      <c r="E2710" s="162" t="n"/>
    </row>
    <row r="2711">
      <c r="B2711" s="161" t="n">
        <v>14177</v>
      </c>
      <c r="C2711" s="162" t="n">
        <v>13.4</v>
      </c>
      <c r="D2711" s="162" t="n">
        <v>0.18403</v>
      </c>
      <c r="E2711" s="162" t="n"/>
    </row>
    <row r="2712">
      <c r="B2712" s="161" t="n">
        <v>14178</v>
      </c>
      <c r="C2712" s="162" t="n">
        <v>13.43</v>
      </c>
      <c r="D2712" s="162" t="n">
        <v>0.185567</v>
      </c>
      <c r="E2712" s="162" t="n"/>
    </row>
    <row r="2713">
      <c r="B2713" s="161" t="n">
        <v>14179</v>
      </c>
      <c r="C2713" s="162" t="n">
        <v>13.26</v>
      </c>
      <c r="D2713" s="162" t="n">
        <v>0.172241</v>
      </c>
      <c r="E2713" s="162" t="n"/>
    </row>
    <row r="2714">
      <c r="B2714" s="161" t="n">
        <v>14180</v>
      </c>
      <c r="C2714" s="162" t="n">
        <v>13.33</v>
      </c>
      <c r="D2714" s="162" t="n">
        <v>0.176839</v>
      </c>
      <c r="E2714" s="162" t="n"/>
    </row>
    <row r="2715">
      <c r="B2715" s="161" t="n">
        <v>14181</v>
      </c>
      <c r="C2715" s="162" t="n">
        <v>13.14</v>
      </c>
      <c r="D2715" s="162" t="n">
        <v>0.161825</v>
      </c>
      <c r="E2715" s="162" t="n"/>
    </row>
    <row r="2716">
      <c r="B2716" s="161" t="n">
        <v>14184</v>
      </c>
      <c r="C2716" s="162" t="n">
        <v>13.17</v>
      </c>
      <c r="D2716" s="162" t="n">
        <v>0.163448</v>
      </c>
      <c r="E2716" s="162" t="n"/>
    </row>
    <row r="2717">
      <c r="B2717" s="161" t="n">
        <v>14185</v>
      </c>
      <c r="C2717" s="162" t="n">
        <v>13.1</v>
      </c>
      <c r="D2717" s="162" t="n">
        <v>0.15748</v>
      </c>
      <c r="E2717" s="162" t="n"/>
    </row>
    <row r="2718">
      <c r="B2718" s="161" t="n">
        <v>14186</v>
      </c>
      <c r="C2718" s="162" t="n">
        <v>13.15</v>
      </c>
      <c r="D2718" s="162" t="n">
        <v>0.160575</v>
      </c>
      <c r="E2718" s="162" t="n"/>
    </row>
    <row r="2719">
      <c r="B2719" s="161" t="n">
        <v>14187</v>
      </c>
      <c r="C2719" s="162" t="n">
        <v>13.19</v>
      </c>
      <c r="D2719" s="162" t="n">
        <v>0.162836</v>
      </c>
      <c r="E2719" s="162" t="n"/>
    </row>
    <row r="2720">
      <c r="B2720" s="161" t="n">
        <v>14188</v>
      </c>
      <c r="C2720" s="162" t="n">
        <v>13.17</v>
      </c>
      <c r="D2720" s="162" t="n">
        <v>0.160645</v>
      </c>
      <c r="E2720" s="162" t="n"/>
    </row>
    <row r="2721">
      <c r="B2721" s="161" t="n">
        <v>14191</v>
      </c>
      <c r="C2721" s="162" t="n">
        <v>13.43</v>
      </c>
      <c r="D2721" s="162" t="n">
        <v>0.179307</v>
      </c>
      <c r="E2721" s="162" t="n"/>
    </row>
    <row r="2722">
      <c r="B2722" s="161" t="n">
        <v>14193</v>
      </c>
      <c r="C2722" s="162" t="n">
        <v>13.79</v>
      </c>
      <c r="D2722" s="162" t="n">
        <v>0.204696</v>
      </c>
      <c r="E2722" s="162" t="n"/>
    </row>
    <row r="2723">
      <c r="B2723" s="161" t="n">
        <v>14194</v>
      </c>
      <c r="C2723" s="162" t="n">
        <v>13.7</v>
      </c>
      <c r="D2723" s="162" t="n">
        <v>0.197045</v>
      </c>
      <c r="E2723" s="162" t="n"/>
    </row>
    <row r="2724">
      <c r="B2724" s="161" t="n">
        <v>14198</v>
      </c>
      <c r="C2724" s="162" t="n">
        <v>13.43</v>
      </c>
      <c r="D2724" s="162" t="n">
        <v>0.175968</v>
      </c>
      <c r="E2724" s="162" t="n"/>
    </row>
    <row r="2725">
      <c r="B2725" s="161" t="n">
        <v>14199</v>
      </c>
      <c r="C2725" s="162" t="n">
        <v>13.35</v>
      </c>
      <c r="D2725" s="162" t="n">
        <v>0.168791</v>
      </c>
      <c r="E2725" s="162" t="n"/>
    </row>
    <row r="2726">
      <c r="B2726" s="161" t="n">
        <v>14200</v>
      </c>
      <c r="C2726" s="162" t="n">
        <v>12.97</v>
      </c>
      <c r="D2726" s="162" t="n">
        <v>0.138841</v>
      </c>
      <c r="E2726" s="162" t="n"/>
    </row>
    <row r="2727">
      <c r="B2727" s="161" t="n">
        <v>14201</v>
      </c>
      <c r="C2727" s="162" t="n">
        <v>13.12</v>
      </c>
      <c r="D2727" s="162" t="n">
        <v>0.149264</v>
      </c>
      <c r="E2727" s="162" t="n"/>
    </row>
    <row r="2728">
      <c r="B2728" s="161" t="n">
        <v>14202</v>
      </c>
      <c r="C2728" s="162" t="n">
        <v>12.84</v>
      </c>
      <c r="D2728" s="162" t="n">
        <v>0.126829</v>
      </c>
      <c r="E2728" s="162" t="n"/>
    </row>
    <row r="2729">
      <c r="B2729" s="161" t="n">
        <v>14205</v>
      </c>
      <c r="C2729" s="162" t="n">
        <v>12.88</v>
      </c>
      <c r="D2729" s="162" t="n">
        <v>0.128994</v>
      </c>
      <c r="E2729" s="162" t="n"/>
    </row>
    <row r="2730">
      <c r="B2730" s="161" t="n">
        <v>14206</v>
      </c>
      <c r="C2730" s="162" t="n">
        <v>12.77</v>
      </c>
      <c r="D2730" s="162" t="n">
        <v>0.119345</v>
      </c>
      <c r="E2730" s="162" t="n"/>
    </row>
    <row r="2731">
      <c r="B2731" s="161" t="n">
        <v>14207</v>
      </c>
      <c r="C2731" s="162" t="n">
        <v>12.8</v>
      </c>
      <c r="D2731" s="162" t="n">
        <v>0.120694</v>
      </c>
      <c r="E2731" s="162" t="n"/>
    </row>
    <row r="2732">
      <c r="B2732" s="161" t="n">
        <v>14209</v>
      </c>
      <c r="C2732" s="162" t="n">
        <v>12.82</v>
      </c>
      <c r="D2732" s="162" t="n">
        <v>0.12126</v>
      </c>
      <c r="E2732" s="162" t="n"/>
    </row>
    <row r="2733">
      <c r="B2733" s="161" t="n">
        <v>14212</v>
      </c>
      <c r="C2733" s="162" t="n">
        <v>12.37</v>
      </c>
      <c r="D2733" s="162" t="n">
        <v>0.08491600000000001</v>
      </c>
      <c r="E2733" s="162" t="n"/>
    </row>
    <row r="2734">
      <c r="B2734" s="161" t="n">
        <v>14213</v>
      </c>
      <c r="C2734" s="162" t="n">
        <v>12.43</v>
      </c>
      <c r="D2734" s="162" t="n">
        <v>0.08908199999999999</v>
      </c>
      <c r="E2734" s="162" t="n"/>
    </row>
    <row r="2735">
      <c r="B2735" s="161" t="n">
        <v>14214</v>
      </c>
      <c r="C2735" s="162" t="n">
        <v>12.73</v>
      </c>
      <c r="D2735" s="162" t="n">
        <v>0.112157</v>
      </c>
      <c r="E2735" s="162" t="n"/>
    </row>
    <row r="2736">
      <c r="B2736" s="161" t="n">
        <v>14215</v>
      </c>
      <c r="C2736" s="162" t="n">
        <v>12.61</v>
      </c>
      <c r="D2736" s="162" t="n">
        <v>0.101948</v>
      </c>
      <c r="E2736" s="162" t="n"/>
    </row>
    <row r="2737">
      <c r="B2737" s="161" t="n">
        <v>14216</v>
      </c>
      <c r="C2737" s="162" t="n">
        <v>12.48</v>
      </c>
      <c r="D2737" s="162" t="n">
        <v>0.090944</v>
      </c>
      <c r="E2737" s="162" t="n"/>
    </row>
    <row r="2738">
      <c r="B2738" s="161" t="n">
        <v>14219</v>
      </c>
      <c r="C2738" s="162" t="n">
        <v>12.4</v>
      </c>
      <c r="D2738" s="162" t="n">
        <v>0.08385099999999999</v>
      </c>
      <c r="E2738" s="162" t="n"/>
    </row>
    <row r="2739">
      <c r="B2739" s="161" t="n">
        <v>14220</v>
      </c>
      <c r="C2739" s="162" t="n">
        <v>12.5</v>
      </c>
      <c r="D2739" s="162" t="n">
        <v>0.091168</v>
      </c>
      <c r="E2739" s="162" t="n"/>
    </row>
    <row r="2740">
      <c r="B2740" s="161" t="n">
        <v>14221</v>
      </c>
      <c r="C2740" s="162" t="n">
        <v>12.54</v>
      </c>
      <c r="D2740" s="162" t="n">
        <v>0.093754</v>
      </c>
      <c r="E2740" s="162" t="n"/>
    </row>
    <row r="2741">
      <c r="B2741" s="161" t="n">
        <v>14222</v>
      </c>
      <c r="C2741" s="162" t="n">
        <v>12.39</v>
      </c>
      <c r="D2741" s="162" t="n">
        <v>0.081121</v>
      </c>
      <c r="E2741" s="162" t="n"/>
    </row>
    <row r="2742">
      <c r="B2742" s="161" t="n">
        <v>14223</v>
      </c>
      <c r="C2742" s="162" t="n">
        <v>12.32</v>
      </c>
      <c r="D2742" s="162" t="n">
        <v>0.075044</v>
      </c>
      <c r="E2742" s="162" t="n"/>
    </row>
    <row r="2743">
      <c r="B2743" s="161" t="n">
        <v>14226</v>
      </c>
      <c r="C2743" s="162" t="n">
        <v>12.46</v>
      </c>
      <c r="D2743" s="162" t="n">
        <v>0.086002</v>
      </c>
      <c r="E2743" s="162" t="n"/>
    </row>
    <row r="2744">
      <c r="B2744" s="161" t="n">
        <v>14227</v>
      </c>
      <c r="C2744" s="162" t="n">
        <v>12.59</v>
      </c>
      <c r="D2744" s="162" t="n">
        <v>0.09590899999999999</v>
      </c>
      <c r="E2744" s="162" t="n"/>
    </row>
    <row r="2745">
      <c r="B2745" s="161" t="n">
        <v>14228</v>
      </c>
      <c r="C2745" s="162" t="n">
        <v>12.86</v>
      </c>
      <c r="D2745" s="162" t="n">
        <v>0.116564</v>
      </c>
      <c r="E2745" s="162" t="n"/>
    </row>
    <row r="2746">
      <c r="B2746" s="161" t="n">
        <v>14229</v>
      </c>
      <c r="C2746" s="162" t="n">
        <v>12.89</v>
      </c>
      <c r="D2746" s="162" t="n">
        <v>0.118218</v>
      </c>
      <c r="E2746" s="162" t="n"/>
    </row>
    <row r="2747">
      <c r="B2747" s="161" t="n">
        <v>14230</v>
      </c>
      <c r="C2747" s="162" t="n">
        <v>12.9</v>
      </c>
      <c r="D2747" s="162" t="n">
        <v>0.118365</v>
      </c>
      <c r="E2747" s="162" t="n"/>
    </row>
    <row r="2748">
      <c r="B2748" s="161" t="n">
        <v>14233</v>
      </c>
      <c r="C2748" s="162" t="n">
        <v>12.68</v>
      </c>
      <c r="D2748" s="162" t="n">
        <v>0.100583</v>
      </c>
      <c r="E2748" s="162" t="n"/>
    </row>
    <row r="2749">
      <c r="B2749" s="161" t="n">
        <v>14234</v>
      </c>
      <c r="C2749" s="162" t="n">
        <v>12.66</v>
      </c>
      <c r="D2749" s="162" t="n">
        <v>0.098386</v>
      </c>
      <c r="E2749" s="162" t="n"/>
    </row>
    <row r="2750">
      <c r="B2750" s="161" t="n">
        <v>14235</v>
      </c>
      <c r="C2750" s="162" t="n">
        <v>12.58</v>
      </c>
      <c r="D2750" s="162" t="n">
        <v>0.091415</v>
      </c>
      <c r="E2750" s="162" t="n"/>
    </row>
    <row r="2751">
      <c r="B2751" s="161" t="n">
        <v>14236</v>
      </c>
      <c r="C2751" s="162" t="n">
        <v>12.67</v>
      </c>
      <c r="D2751" s="162" t="n">
        <v>0.097764</v>
      </c>
      <c r="E2751" s="162" t="n"/>
    </row>
    <row r="2752">
      <c r="B2752" s="161" t="n">
        <v>14237</v>
      </c>
      <c r="C2752" s="162" t="n">
        <v>12.81</v>
      </c>
      <c r="D2752" s="162" t="n">
        <v>0.107914</v>
      </c>
      <c r="E2752" s="162" t="n"/>
    </row>
    <row r="2753">
      <c r="B2753" s="161" t="n">
        <v>14241</v>
      </c>
      <c r="C2753" s="162" t="n">
        <v>12.73</v>
      </c>
      <c r="D2753" s="162" t="n">
        <v>0.100849</v>
      </c>
      <c r="E2753" s="162" t="n"/>
    </row>
    <row r="2754">
      <c r="B2754" s="161" t="n">
        <v>14242</v>
      </c>
      <c r="C2754" s="162" t="n">
        <v>12.85</v>
      </c>
      <c r="D2754" s="162" t="n">
        <v>0.109329</v>
      </c>
      <c r="E2754" s="162" t="n"/>
    </row>
    <row r="2755">
      <c r="B2755" s="161" t="n">
        <v>14243</v>
      </c>
      <c r="C2755" s="162" t="n">
        <v>13.13</v>
      </c>
      <c r="D2755" s="162" t="n">
        <v>0.129778</v>
      </c>
      <c r="E2755" s="162" t="n"/>
    </row>
    <row r="2756">
      <c r="B2756" s="161" t="n">
        <v>14244</v>
      </c>
      <c r="C2756" s="162" t="n">
        <v>13.14</v>
      </c>
      <c r="D2756" s="162" t="n">
        <v>0.129517</v>
      </c>
      <c r="E2756" s="162" t="n"/>
    </row>
    <row r="2757">
      <c r="B2757" s="161" t="n">
        <v>14248</v>
      </c>
      <c r="C2757" s="162" t="n">
        <v>13.08</v>
      </c>
      <c r="D2757" s="162" t="n">
        <v>0.124087</v>
      </c>
      <c r="E2757" s="162" t="n"/>
    </row>
    <row r="2758">
      <c r="B2758" s="161" t="n">
        <v>14249</v>
      </c>
      <c r="C2758" s="162" t="n">
        <v>13.23</v>
      </c>
      <c r="D2758" s="162" t="n">
        <v>0.134361</v>
      </c>
      <c r="E2758" s="162" t="n"/>
    </row>
    <row r="2759">
      <c r="B2759" s="161" t="n">
        <v>14250</v>
      </c>
      <c r="C2759" s="162" t="n">
        <v>13.06</v>
      </c>
      <c r="D2759" s="162" t="n">
        <v>0.120335</v>
      </c>
      <c r="E2759" s="162" t="n"/>
    </row>
    <row r="2760">
      <c r="B2760" s="161" t="n">
        <v>14251</v>
      </c>
      <c r="C2760" s="162" t="n">
        <v>13.07</v>
      </c>
      <c r="D2760" s="162" t="n">
        <v>0.119858</v>
      </c>
      <c r="E2760" s="162" t="n"/>
    </row>
    <row r="2761">
      <c r="B2761" s="161" t="n">
        <v>14254</v>
      </c>
      <c r="C2761" s="162" t="n">
        <v>12.79</v>
      </c>
      <c r="D2761" s="162" t="n">
        <v>0.097163</v>
      </c>
      <c r="E2761" s="162" t="n"/>
    </row>
    <row r="2762">
      <c r="B2762" s="161" t="n">
        <v>14255</v>
      </c>
      <c r="C2762" s="162" t="n">
        <v>12.81</v>
      </c>
      <c r="D2762" s="162" t="n">
        <v>0.097541</v>
      </c>
      <c r="E2762" s="162" t="n"/>
    </row>
    <row r="2763">
      <c r="B2763" s="161" t="n">
        <v>14256</v>
      </c>
      <c r="C2763" s="162" t="n">
        <v>12.57</v>
      </c>
      <c r="D2763" s="162" t="n">
        <v>0.077463</v>
      </c>
      <c r="E2763" s="162" t="n"/>
    </row>
    <row r="2764">
      <c r="B2764" s="161" t="n">
        <v>14257</v>
      </c>
      <c r="C2764" s="162" t="n">
        <v>12.47</v>
      </c>
      <c r="D2764" s="162" t="n">
        <v>0.068367</v>
      </c>
      <c r="E2764" s="162" t="n"/>
    </row>
    <row r="2765">
      <c r="B2765" s="161" t="n">
        <v>14258</v>
      </c>
      <c r="C2765" s="162" t="n">
        <v>12.33</v>
      </c>
      <c r="D2765" s="162" t="n">
        <v>0.055798</v>
      </c>
      <c r="E2765" s="162" t="n"/>
    </row>
    <row r="2766">
      <c r="B2766" s="161" t="n">
        <v>14261</v>
      </c>
      <c r="C2766" s="162" t="n">
        <v>12.63</v>
      </c>
      <c r="D2766" s="162" t="n">
        <v>0.078398</v>
      </c>
      <c r="E2766" s="162" t="n"/>
    </row>
    <row r="2767">
      <c r="B2767" s="161" t="n">
        <v>14262</v>
      </c>
      <c r="C2767" s="162" t="n">
        <v>12.73</v>
      </c>
      <c r="D2767" s="162" t="n">
        <v>0.084573</v>
      </c>
      <c r="E2767" s="162" t="n"/>
    </row>
    <row r="2768">
      <c r="B2768" s="161" t="n">
        <v>14263</v>
      </c>
      <c r="C2768" s="162" t="n">
        <v>12.71</v>
      </c>
      <c r="D2768" s="162" t="n">
        <v>0.08125400000000001</v>
      </c>
      <c r="E2768" s="162" t="n"/>
    </row>
    <row r="2769">
      <c r="B2769" s="161" t="n">
        <v>14264</v>
      </c>
      <c r="C2769" s="162" t="n">
        <v>12.8</v>
      </c>
      <c r="D2769" s="162" t="n">
        <v>0.086477</v>
      </c>
      <c r="E2769" s="162" t="n"/>
    </row>
    <row r="2770">
      <c r="B2770" s="161" t="n">
        <v>14265</v>
      </c>
      <c r="C2770" s="162" t="n">
        <v>12.75</v>
      </c>
      <c r="D2770" s="162" t="n">
        <v>0.080929</v>
      </c>
      <c r="E2770" s="162" t="n"/>
    </row>
    <row r="2771">
      <c r="B2771" s="161" t="n">
        <v>14268</v>
      </c>
      <c r="C2771" s="162" t="n">
        <v>11.93</v>
      </c>
      <c r="D2771" s="162" t="n">
        <v>0.013311</v>
      </c>
      <c r="E2771" s="162" t="n"/>
    </row>
    <row r="2772">
      <c r="B2772" s="161" t="n">
        <v>14269</v>
      </c>
      <c r="C2772" s="162" t="n">
        <v>11.98</v>
      </c>
      <c r="D2772" s="162" t="n">
        <v>0.016432</v>
      </c>
      <c r="E2772" s="162" t="n"/>
    </row>
    <row r="2773">
      <c r="B2773" s="161" t="n">
        <v>14270</v>
      </c>
      <c r="C2773" s="162" t="n">
        <v>11.91</v>
      </c>
      <c r="D2773" s="162" t="n">
        <v>0.009453</v>
      </c>
      <c r="E2773" s="162" t="n"/>
    </row>
    <row r="2774">
      <c r="B2774" s="161" t="n">
        <v>14271</v>
      </c>
      <c r="C2774" s="162" t="n">
        <v>11.53</v>
      </c>
      <c r="D2774" s="162" t="n">
        <v>-0.02396</v>
      </c>
      <c r="E2774" s="162" t="n"/>
    </row>
    <row r="2775">
      <c r="B2775" s="161" t="n">
        <v>14272</v>
      </c>
      <c r="C2775" s="162" t="n">
        <v>11.86</v>
      </c>
      <c r="D2775" s="162" t="n">
        <v>0.003311</v>
      </c>
      <c r="E2775" s="162" t="n"/>
    </row>
    <row r="2776">
      <c r="B2776" s="161" t="n">
        <v>14275</v>
      </c>
      <c r="C2776" s="162" t="n">
        <v>12.16</v>
      </c>
      <c r="D2776" s="162" t="n">
        <v>0.027357</v>
      </c>
      <c r="E2776" s="162" t="n"/>
    </row>
    <row r="2777">
      <c r="B2777" s="161" t="n">
        <v>14276</v>
      </c>
      <c r="C2777" s="162" t="n">
        <v>12.3</v>
      </c>
      <c r="D2777" s="162" t="n">
        <v>0.037854</v>
      </c>
      <c r="E2777" s="162" t="n"/>
    </row>
    <row r="2778">
      <c r="B2778" s="161" t="n">
        <v>14277</v>
      </c>
      <c r="C2778" s="162" t="n">
        <v>12.12</v>
      </c>
      <c r="D2778" s="162" t="n">
        <v>0.022259</v>
      </c>
      <c r="E2778" s="162" t="n"/>
    </row>
    <row r="2779">
      <c r="B2779" s="161" t="n">
        <v>14278</v>
      </c>
      <c r="C2779" s="162" t="n">
        <v>12.38</v>
      </c>
      <c r="D2779" s="162" t="n">
        <v>0.042565</v>
      </c>
      <c r="E2779" s="162" t="n"/>
    </row>
    <row r="2780">
      <c r="B2780" s="161" t="n">
        <v>14279</v>
      </c>
      <c r="C2780" s="162" t="n">
        <v>12.3</v>
      </c>
      <c r="D2780" s="162" t="n">
        <v>0.035286</v>
      </c>
      <c r="E2780" s="162" t="n"/>
    </row>
    <row r="2781">
      <c r="B2781" s="161" t="n">
        <v>14282</v>
      </c>
      <c r="C2781" s="162" t="n">
        <v>12.47</v>
      </c>
      <c r="D2781" s="162" t="n">
        <v>0.048019</v>
      </c>
      <c r="E2781" s="162" t="n"/>
    </row>
    <row r="2782">
      <c r="B2782" s="161" t="n">
        <v>14283</v>
      </c>
      <c r="C2782" s="162" t="n">
        <v>12.32</v>
      </c>
      <c r="D2782" s="162" t="n">
        <v>0.034967</v>
      </c>
      <c r="E2782" s="162" t="n"/>
    </row>
    <row r="2783">
      <c r="B2783" s="161" t="n">
        <v>14284</v>
      </c>
      <c r="C2783" s="162" t="n">
        <v>12.48</v>
      </c>
      <c r="D2783" s="162" t="n">
        <v>0.046896</v>
      </c>
      <c r="E2783" s="162" t="n"/>
    </row>
    <row r="2784">
      <c r="B2784" s="161" t="n">
        <v>14285</v>
      </c>
      <c r="C2784" s="162" t="n">
        <v>12.3</v>
      </c>
      <c r="D2784" s="162" t="n">
        <v>0.031591</v>
      </c>
      <c r="E2784" s="162" t="n"/>
    </row>
    <row r="2785">
      <c r="B2785" s="161" t="n">
        <v>14286</v>
      </c>
      <c r="C2785" s="162" t="n">
        <v>12.33</v>
      </c>
      <c r="D2785" s="162" t="n">
        <v>0.033138</v>
      </c>
      <c r="E2785" s="162" t="n"/>
    </row>
    <row r="2786">
      <c r="B2786" s="161" t="n">
        <v>14290</v>
      </c>
      <c r="C2786" s="162" t="n">
        <v>12.36</v>
      </c>
      <c r="D2786" s="162" t="n">
        <v>0.034563</v>
      </c>
      <c r="E2786" s="162" t="n"/>
    </row>
    <row r="2787">
      <c r="B2787" s="161" t="n">
        <v>14291</v>
      </c>
      <c r="C2787" s="162" t="n">
        <v>12.38</v>
      </c>
      <c r="D2787" s="162" t="n">
        <v>0.035217</v>
      </c>
      <c r="E2787" s="162" t="n"/>
    </row>
    <row r="2788">
      <c r="B2788" s="161" t="n">
        <v>14292</v>
      </c>
      <c r="C2788" s="162" t="n">
        <v>12.48</v>
      </c>
      <c r="D2788" s="162" t="n">
        <v>0.042129</v>
      </c>
      <c r="E2788" s="162" t="n"/>
    </row>
    <row r="2789">
      <c r="B2789" s="161" t="n">
        <v>14293</v>
      </c>
      <c r="C2789" s="162" t="n">
        <v>12.4</v>
      </c>
      <c r="D2789" s="162" t="n">
        <v>0.034604</v>
      </c>
      <c r="E2789" s="162" t="n"/>
    </row>
    <row r="2790">
      <c r="B2790" s="161" t="n">
        <v>14296</v>
      </c>
      <c r="C2790" s="162" t="n">
        <v>12.16</v>
      </c>
      <c r="D2790" s="162" t="n">
        <v>0.013987</v>
      </c>
      <c r="E2790" s="162" t="n"/>
    </row>
    <row r="2791">
      <c r="B2791" s="161" t="n">
        <v>14297</v>
      </c>
      <c r="C2791" s="162" t="n">
        <v>12.23</v>
      </c>
      <c r="D2791" s="162" t="n">
        <v>0.018735</v>
      </c>
      <c r="E2791" s="162" t="n"/>
    </row>
    <row r="2792">
      <c r="B2792" s="161" t="n">
        <v>14299</v>
      </c>
      <c r="C2792" s="162" t="n">
        <v>12.24</v>
      </c>
      <c r="D2792" s="162" t="n">
        <v>0.018624</v>
      </c>
      <c r="E2792" s="162" t="n"/>
    </row>
    <row r="2793">
      <c r="B2793" s="161" t="n">
        <v>14300</v>
      </c>
      <c r="C2793" s="162" t="n">
        <v>12.54</v>
      </c>
      <c r="D2793" s="162" t="n">
        <v>0.041769</v>
      </c>
      <c r="E2793" s="162" t="n"/>
    </row>
    <row r="2794">
      <c r="B2794" s="161" t="n">
        <v>14303</v>
      </c>
      <c r="C2794" s="162" t="n">
        <v>12.63</v>
      </c>
      <c r="D2794" s="162" t="n">
        <v>0.048007</v>
      </c>
      <c r="E2794" s="162" t="n"/>
    </row>
    <row r="2795">
      <c r="B2795" s="161" t="n">
        <v>14304</v>
      </c>
      <c r="C2795" s="162" t="n">
        <v>12.7</v>
      </c>
      <c r="D2795" s="162" t="n">
        <v>0.052674</v>
      </c>
      <c r="E2795" s="162" t="n"/>
    </row>
    <row r="2796">
      <c r="B2796" s="161" t="n">
        <v>14305</v>
      </c>
      <c r="C2796" s="162" t="n">
        <v>12.7</v>
      </c>
      <c r="D2796" s="162" t="n">
        <v>0.051733</v>
      </c>
      <c r="E2796" s="162" t="n"/>
    </row>
    <row r="2797">
      <c r="B2797" s="161" t="n">
        <v>14306</v>
      </c>
      <c r="C2797" s="162" t="n">
        <v>12.68</v>
      </c>
      <c r="D2797" s="162" t="n">
        <v>0.049249</v>
      </c>
      <c r="E2797" s="162" t="n"/>
    </row>
    <row r="2798">
      <c r="B2798" s="161" t="n">
        <v>14307</v>
      </c>
      <c r="C2798" s="162" t="n">
        <v>12.86</v>
      </c>
      <c r="D2798" s="162" t="n">
        <v>0.062339</v>
      </c>
      <c r="E2798" s="162" t="n"/>
    </row>
    <row r="2799">
      <c r="B2799" s="161" t="n">
        <v>14310</v>
      </c>
      <c r="C2799" s="162" t="n">
        <v>12.79</v>
      </c>
      <c r="D2799" s="162" t="n">
        <v>0.055834</v>
      </c>
      <c r="E2799" s="162" t="n"/>
    </row>
    <row r="2800">
      <c r="B2800" s="161" t="n">
        <v>14311</v>
      </c>
      <c r="C2800" s="162" t="n">
        <v>12.85</v>
      </c>
      <c r="D2800" s="162" t="n">
        <v>0.05937</v>
      </c>
      <c r="E2800" s="162" t="n"/>
    </row>
    <row r="2801">
      <c r="B2801" s="161" t="n">
        <v>14312</v>
      </c>
      <c r="C2801" s="162" t="n">
        <v>13.07</v>
      </c>
      <c r="D2801" s="162" t="n">
        <v>0.075137</v>
      </c>
      <c r="E2801" s="162" t="n"/>
    </row>
    <row r="2802">
      <c r="B2802" s="161" t="n">
        <v>14313</v>
      </c>
      <c r="C2802" s="162" t="n">
        <v>13.01</v>
      </c>
      <c r="D2802" s="162" t="n">
        <v>0.069381</v>
      </c>
      <c r="E2802" s="162" t="n"/>
    </row>
    <row r="2803">
      <c r="B2803" s="161" t="n">
        <v>14314</v>
      </c>
      <c r="C2803" s="162" t="n">
        <v>13.1</v>
      </c>
      <c r="D2803" s="162" t="n">
        <v>0.075044</v>
      </c>
      <c r="E2803" s="162" t="n"/>
    </row>
    <row r="2804">
      <c r="B2804" s="161" t="n">
        <v>14317</v>
      </c>
      <c r="C2804" s="162" t="n">
        <v>12.92</v>
      </c>
      <c r="D2804" s="162" t="n">
        <v>0.059992</v>
      </c>
      <c r="E2804" s="162" t="n"/>
    </row>
    <row r="2805">
      <c r="B2805" s="161" t="n">
        <v>14318</v>
      </c>
      <c r="C2805" s="162" t="n">
        <v>12.97</v>
      </c>
      <c r="D2805" s="162" t="n">
        <v>0.06258900000000001</v>
      </c>
      <c r="E2805" s="162" t="n"/>
    </row>
    <row r="2806">
      <c r="B2806" s="161" t="n">
        <v>14319</v>
      </c>
      <c r="C2806" s="162" t="n">
        <v>12.61</v>
      </c>
      <c r="D2806" s="162" t="n">
        <v>0.033251</v>
      </c>
      <c r="E2806" s="162" t="n"/>
    </row>
    <row r="2807">
      <c r="B2807" s="161" t="n">
        <v>14320</v>
      </c>
      <c r="C2807" s="162" t="n">
        <v>12.58</v>
      </c>
      <c r="D2807" s="162" t="n">
        <v>0.029624</v>
      </c>
      <c r="E2807" s="162" t="n"/>
    </row>
    <row r="2808">
      <c r="B2808" s="161" t="n">
        <v>14321</v>
      </c>
      <c r="C2808" s="162" t="n">
        <v>12.21</v>
      </c>
      <c r="D2808" s="162" t="n">
        <v>-0.001424</v>
      </c>
      <c r="E2808" s="162" t="n"/>
    </row>
    <row r="2809">
      <c r="B2809" s="161" t="n">
        <v>14324</v>
      </c>
      <c r="C2809" s="162" t="n">
        <v>11.95</v>
      </c>
      <c r="D2809" s="162" t="n">
        <v>-0.024039</v>
      </c>
      <c r="E2809" s="162" t="n"/>
    </row>
    <row r="2810">
      <c r="B2810" s="161" t="n">
        <v>14325</v>
      </c>
      <c r="C2810" s="162" t="n">
        <v>12.16</v>
      </c>
      <c r="D2810" s="162" t="n">
        <v>-0.007798</v>
      </c>
      <c r="E2810" s="162" t="n"/>
    </row>
    <row r="2811">
      <c r="B2811" s="161" t="n">
        <v>14326</v>
      </c>
      <c r="C2811" s="162" t="n">
        <v>11.75</v>
      </c>
      <c r="D2811" s="162" t="n">
        <v>-0.042986</v>
      </c>
      <c r="E2811" s="162" t="n"/>
    </row>
    <row r="2812">
      <c r="B2812" s="161" t="n">
        <v>14327</v>
      </c>
      <c r="C2812" s="162" t="n">
        <v>11.92</v>
      </c>
      <c r="D2812" s="162" t="n">
        <v>-0.029591</v>
      </c>
      <c r="E2812" s="162" t="n"/>
    </row>
    <row r="2813">
      <c r="B2813" s="161" t="n">
        <v>14328</v>
      </c>
      <c r="C2813" s="162" t="n">
        <v>12.07</v>
      </c>
      <c r="D2813" s="162" t="n">
        <v>-0.018165</v>
      </c>
      <c r="E2813" s="162" t="n"/>
    </row>
    <row r="2814">
      <c r="B2814" s="161" t="n">
        <v>14331</v>
      </c>
      <c r="C2814" s="162" t="n">
        <v>11.99</v>
      </c>
      <c r="D2814" s="162" t="n">
        <v>-0.02573</v>
      </c>
      <c r="E2814" s="162" t="n"/>
    </row>
    <row r="2815">
      <c r="B2815" s="161" t="n">
        <v>14332</v>
      </c>
      <c r="C2815" s="162" t="n">
        <v>11.83</v>
      </c>
      <c r="D2815" s="162" t="n">
        <v>-0.040029</v>
      </c>
      <c r="E2815" s="162" t="n"/>
    </row>
    <row r="2816">
      <c r="B2816" s="161" t="n">
        <v>14333</v>
      </c>
      <c r="C2816" s="162" t="n">
        <v>11.92</v>
      </c>
      <c r="D2816" s="162" t="n">
        <v>-0.033339</v>
      </c>
      <c r="E2816" s="162" t="n"/>
    </row>
    <row r="2817">
      <c r="B2817" s="161" t="n">
        <v>14334</v>
      </c>
      <c r="C2817" s="162" t="n">
        <v>11.51</v>
      </c>
      <c r="D2817" s="162" t="n">
        <v>-0.068977</v>
      </c>
      <c r="E2817" s="162" t="n"/>
    </row>
    <row r="2818">
      <c r="B2818" s="161" t="n">
        <v>14335</v>
      </c>
      <c r="C2818" s="162" t="n">
        <v>10.98</v>
      </c>
      <c r="D2818" s="162" t="n">
        <v>-0.116596</v>
      </c>
      <c r="E2818" s="162" t="n"/>
    </row>
    <row r="2819">
      <c r="B2819" s="161" t="n">
        <v>14338</v>
      </c>
      <c r="C2819" s="162" t="n">
        <v>11.26</v>
      </c>
      <c r="D2819" s="162" t="n">
        <v>-0.09211999999999999</v>
      </c>
      <c r="E2819" s="162" t="n"/>
    </row>
    <row r="2820">
      <c r="B2820" s="161" t="n">
        <v>14339</v>
      </c>
      <c r="C2820" s="162" t="n">
        <v>11.02</v>
      </c>
      <c r="D2820" s="162" t="n">
        <v>-0.114228</v>
      </c>
      <c r="E2820" s="162" t="n"/>
    </row>
    <row r="2821">
      <c r="B2821" s="161" t="n">
        <v>14340</v>
      </c>
      <c r="C2821" s="162" t="n">
        <v>11.06</v>
      </c>
      <c r="D2821" s="162" t="n">
        <v>-0.111167</v>
      </c>
      <c r="E2821" s="162" t="n"/>
    </row>
    <row r="2822">
      <c r="B2822" s="161" t="n">
        <v>14341</v>
      </c>
      <c r="C2822" s="162" t="n">
        <v>10.66</v>
      </c>
      <c r="D2822" s="162" t="n">
        <v>-0.148367</v>
      </c>
      <c r="E2822" s="162" t="n"/>
    </row>
    <row r="2823">
      <c r="B2823" s="161" t="n">
        <v>14345</v>
      </c>
      <c r="C2823" s="162" t="n">
        <v>10.44</v>
      </c>
      <c r="D2823" s="162" t="n">
        <v>-0.169533</v>
      </c>
      <c r="E2823" s="162" t="n"/>
    </row>
    <row r="2824">
      <c r="B2824" s="161" t="n">
        <v>14346</v>
      </c>
      <c r="C2824" s="162" t="n">
        <v>10.42</v>
      </c>
      <c r="D2824" s="162" t="n">
        <v>-0.171543</v>
      </c>
      <c r="E2824" s="162" t="n"/>
    </row>
    <row r="2825">
      <c r="B2825" s="161" t="n">
        <v>14347</v>
      </c>
      <c r="C2825" s="162" t="n">
        <v>10.7</v>
      </c>
      <c r="D2825" s="162" t="n">
        <v>-0.145123</v>
      </c>
      <c r="E2825" s="162" t="n"/>
    </row>
    <row r="2826">
      <c r="B2826" s="161" t="n">
        <v>14348</v>
      </c>
      <c r="C2826" s="162" t="n">
        <v>10.79</v>
      </c>
      <c r="D2826" s="162" t="n">
        <v>-0.136772</v>
      </c>
      <c r="E2826" s="162" t="n"/>
    </row>
    <row r="2827">
      <c r="B2827" s="161" t="n">
        <v>14349</v>
      </c>
      <c r="C2827" s="162" t="n">
        <v>10.63</v>
      </c>
      <c r="D2827" s="162" t="n">
        <v>-0.15155</v>
      </c>
      <c r="E2827" s="162" t="n"/>
    </row>
    <row r="2828">
      <c r="B2828" s="161" t="n">
        <v>14352</v>
      </c>
      <c r="C2828" s="162" t="n">
        <v>10.83</v>
      </c>
      <c r="D2828" s="162" t="n">
        <v>-0.13278</v>
      </c>
      <c r="E2828" s="162" t="n"/>
    </row>
    <row r="2829">
      <c r="B2829" s="161" t="n">
        <v>14353</v>
      </c>
      <c r="C2829" s="162" t="n">
        <v>10.66</v>
      </c>
      <c r="D2829" s="162" t="n">
        <v>-0.148359</v>
      </c>
      <c r="E2829" s="162" t="n"/>
    </row>
    <row r="2830">
      <c r="B2830" s="161" t="n">
        <v>14354</v>
      </c>
      <c r="C2830" s="162" t="n">
        <v>10.79</v>
      </c>
      <c r="D2830" s="162" t="n">
        <v>-0.136052</v>
      </c>
      <c r="E2830" s="162" t="n"/>
    </row>
    <row r="2831">
      <c r="B2831" s="161" t="n">
        <v>14355</v>
      </c>
      <c r="C2831" s="162" t="n">
        <v>10.92</v>
      </c>
      <c r="D2831" s="162" t="n">
        <v>-0.123752</v>
      </c>
      <c r="E2831" s="162" t="n"/>
    </row>
    <row r="2832">
      <c r="B2832" s="161" t="n">
        <v>14356</v>
      </c>
      <c r="C2832" s="162" t="n">
        <v>10.96</v>
      </c>
      <c r="D2832" s="162" t="n">
        <v>-0.119853</v>
      </c>
      <c r="E2832" s="162" t="n"/>
    </row>
    <row r="2833">
      <c r="B2833" s="161" t="n">
        <v>14359</v>
      </c>
      <c r="C2833" s="162" t="n">
        <v>10.78</v>
      </c>
      <c r="D2833" s="162" t="n">
        <v>-0.135955</v>
      </c>
      <c r="E2833" s="162" t="n"/>
    </row>
    <row r="2834">
      <c r="B2834" s="161" t="n">
        <v>14360</v>
      </c>
      <c r="C2834" s="162" t="n">
        <v>10.8</v>
      </c>
      <c r="D2834" s="162" t="n">
        <v>-0.133624</v>
      </c>
      <c r="E2834" s="162" t="n"/>
    </row>
    <row r="2835">
      <c r="B2835" s="161" t="n">
        <v>14361</v>
      </c>
      <c r="C2835" s="162" t="n">
        <v>10.91</v>
      </c>
      <c r="D2835" s="162" t="n">
        <v>-0.122992</v>
      </c>
      <c r="E2835" s="162" t="n"/>
    </row>
    <row r="2836">
      <c r="B2836" s="161" t="n">
        <v>14362</v>
      </c>
      <c r="C2836" s="162" t="n">
        <v>11.03</v>
      </c>
      <c r="D2836" s="162" t="n">
        <v>-0.111623</v>
      </c>
      <c r="E2836" s="162" t="n"/>
    </row>
    <row r="2837">
      <c r="B2837" s="161" t="n">
        <v>14363</v>
      </c>
      <c r="C2837" s="162" t="n">
        <v>10.93</v>
      </c>
      <c r="D2837" s="162" t="n">
        <v>-0.120342</v>
      </c>
      <c r="E2837" s="162" t="n"/>
    </row>
    <row r="2838">
      <c r="B2838" s="161" t="n">
        <v>14366</v>
      </c>
      <c r="C2838" s="162" t="n">
        <v>10.86</v>
      </c>
      <c r="D2838" s="162" t="n">
        <v>-0.126414</v>
      </c>
      <c r="E2838" s="162" t="n"/>
    </row>
    <row r="2839">
      <c r="B2839" s="161" t="n">
        <v>14367</v>
      </c>
      <c r="C2839" s="162" t="n">
        <v>11</v>
      </c>
      <c r="D2839" s="162" t="n">
        <v>-0.113183</v>
      </c>
      <c r="E2839" s="162" t="n"/>
    </row>
    <row r="2840">
      <c r="B2840" s="161" t="n">
        <v>14368</v>
      </c>
      <c r="C2840" s="162" t="n">
        <v>11.29</v>
      </c>
      <c r="D2840" s="162" t="n">
        <v>-0.086893</v>
      </c>
      <c r="E2840" s="162" t="n"/>
    </row>
    <row r="2841">
      <c r="B2841" s="161" t="n">
        <v>14369</v>
      </c>
      <c r="C2841" s="162" t="n">
        <v>11.25</v>
      </c>
      <c r="D2841" s="162" t="n">
        <v>-0.090202</v>
      </c>
      <c r="E2841" s="162" t="n"/>
    </row>
    <row r="2842">
      <c r="B2842" s="161" t="n">
        <v>14370</v>
      </c>
      <c r="C2842" s="162" t="n">
        <v>11.21</v>
      </c>
      <c r="D2842" s="162" t="n">
        <v>-0.093443</v>
      </c>
      <c r="E2842" s="162" t="n"/>
    </row>
    <row r="2843">
      <c r="B2843" s="161" t="n">
        <v>14373</v>
      </c>
      <c r="C2843" s="162" t="n">
        <v>11.23</v>
      </c>
      <c r="D2843" s="162" t="n">
        <v>-0.091206</v>
      </c>
      <c r="E2843" s="162" t="n"/>
    </row>
    <row r="2844">
      <c r="B2844" s="161" t="n">
        <v>14374</v>
      </c>
      <c r="C2844" s="162" t="n">
        <v>11.43</v>
      </c>
      <c r="D2844" s="162" t="n">
        <v>-0.073049</v>
      </c>
      <c r="E2844" s="162" t="n"/>
    </row>
    <row r="2845">
      <c r="B2845" s="161" t="n">
        <v>14375</v>
      </c>
      <c r="C2845" s="162" t="n">
        <v>11.29</v>
      </c>
      <c r="D2845" s="162" t="n">
        <v>-0.084869</v>
      </c>
      <c r="E2845" s="162" t="n"/>
    </row>
    <row r="2846">
      <c r="B2846" s="161" t="n">
        <v>14376</v>
      </c>
      <c r="C2846" s="162" t="n">
        <v>11.29</v>
      </c>
      <c r="D2846" s="162" t="n">
        <v>-0.08436</v>
      </c>
      <c r="E2846" s="162" t="n"/>
    </row>
    <row r="2847">
      <c r="B2847" s="161" t="n">
        <v>14377</v>
      </c>
      <c r="C2847" s="162" t="n">
        <v>11.21</v>
      </c>
      <c r="D2847" s="162" t="n">
        <v>-0.09092500000000001</v>
      </c>
      <c r="E2847" s="162" t="n"/>
    </row>
    <row r="2848">
      <c r="B2848" s="161" t="n">
        <v>14380</v>
      </c>
      <c r="C2848" s="162" t="n">
        <v>11.25</v>
      </c>
      <c r="D2848" s="162" t="n">
        <v>-0.086732</v>
      </c>
      <c r="E2848" s="162" t="n"/>
    </row>
    <row r="2849">
      <c r="B2849" s="161" t="n">
        <v>14381</v>
      </c>
      <c r="C2849" s="162" t="n">
        <v>10.94</v>
      </c>
      <c r="D2849" s="162" t="n">
        <v>-0.11399</v>
      </c>
      <c r="E2849" s="162" t="n"/>
    </row>
    <row r="2850">
      <c r="B2850" s="161" t="n">
        <v>14382</v>
      </c>
      <c r="C2850" s="162" t="n">
        <v>10.87</v>
      </c>
      <c r="D2850" s="162" t="n">
        <v>-0.119846</v>
      </c>
      <c r="E2850" s="162" t="n"/>
    </row>
    <row r="2851">
      <c r="B2851" s="161" t="n">
        <v>14383</v>
      </c>
      <c r="C2851" s="162" t="n">
        <v>10.89</v>
      </c>
      <c r="D2851" s="162" t="n">
        <v>-0.117358</v>
      </c>
      <c r="E2851" s="162" t="n"/>
    </row>
    <row r="2852">
      <c r="B2852" s="161" t="n">
        <v>14384</v>
      </c>
      <c r="C2852" s="162" t="n">
        <v>10.99</v>
      </c>
      <c r="D2852" s="162" t="n">
        <v>-0.10767</v>
      </c>
      <c r="E2852" s="162" t="n"/>
    </row>
    <row r="2853">
      <c r="B2853" s="161" t="n">
        <v>14387</v>
      </c>
      <c r="C2853" s="162" t="n">
        <v>11.17</v>
      </c>
      <c r="D2853" s="162" t="n">
        <v>-0.09098299999999999</v>
      </c>
      <c r="E2853" s="162" t="n"/>
    </row>
    <row r="2854">
      <c r="B2854" s="161" t="n">
        <v>14388</v>
      </c>
      <c r="C2854" s="162" t="n">
        <v>11.11</v>
      </c>
      <c r="D2854" s="162" t="n">
        <v>-0.09583800000000001</v>
      </c>
      <c r="E2854" s="162" t="n"/>
    </row>
    <row r="2855">
      <c r="B2855" s="161" t="n">
        <v>14389</v>
      </c>
      <c r="C2855" s="162" t="n">
        <v>11.43</v>
      </c>
      <c r="D2855" s="162" t="n">
        <v>-0.06708600000000001</v>
      </c>
      <c r="E2855" s="162" t="n"/>
    </row>
    <row r="2856">
      <c r="B2856" s="161" t="n">
        <v>14390</v>
      </c>
      <c r="C2856" s="162" t="n">
        <v>11.45</v>
      </c>
      <c r="D2856" s="162" t="n">
        <v>-0.064957</v>
      </c>
      <c r="E2856" s="162" t="n"/>
    </row>
    <row r="2857">
      <c r="B2857" s="161" t="n">
        <v>14391</v>
      </c>
      <c r="C2857" s="162" t="n">
        <v>11.49</v>
      </c>
      <c r="D2857" s="162" t="n">
        <v>-0.060991</v>
      </c>
      <c r="E2857" s="162" t="n"/>
    </row>
    <row r="2858">
      <c r="B2858" s="161" t="n">
        <v>14394</v>
      </c>
      <c r="C2858" s="162" t="n">
        <v>11.65</v>
      </c>
      <c r="D2858" s="162" t="n">
        <v>-0.04672</v>
      </c>
      <c r="E2858" s="162" t="n"/>
    </row>
    <row r="2859">
      <c r="B2859" s="161" t="n">
        <v>14396</v>
      </c>
      <c r="C2859" s="162" t="n">
        <v>11.6</v>
      </c>
      <c r="D2859" s="162" t="n">
        <v>-0.050591</v>
      </c>
      <c r="E2859" s="162" t="n"/>
    </row>
    <row r="2860">
      <c r="B2860" s="161" t="n">
        <v>14397</v>
      </c>
      <c r="C2860" s="162" t="n">
        <v>11.42</v>
      </c>
      <c r="D2860" s="162" t="n">
        <v>-0.065791</v>
      </c>
      <c r="E2860" s="162" t="n"/>
    </row>
    <row r="2861">
      <c r="B2861" s="161" t="n">
        <v>14398</v>
      </c>
      <c r="C2861" s="162" t="n">
        <v>11.48</v>
      </c>
      <c r="D2861" s="162" t="n">
        <v>-0.060268</v>
      </c>
      <c r="E2861" s="162" t="n"/>
    </row>
    <row r="2862">
      <c r="B2862" s="161" t="n">
        <v>14401</v>
      </c>
      <c r="C2862" s="162" t="n">
        <v>11.51</v>
      </c>
      <c r="D2862" s="162" t="n">
        <v>-0.05749</v>
      </c>
      <c r="E2862" s="162" t="n"/>
    </row>
    <row r="2863">
      <c r="B2863" s="161" t="n">
        <v>14402</v>
      </c>
      <c r="C2863" s="162" t="n">
        <v>11.66</v>
      </c>
      <c r="D2863" s="162" t="n">
        <v>-0.044435</v>
      </c>
      <c r="E2863" s="162" t="n"/>
    </row>
    <row r="2864">
      <c r="B2864" s="161" t="n">
        <v>14403</v>
      </c>
      <c r="C2864" s="162" t="n">
        <v>11.67</v>
      </c>
      <c r="D2864" s="162" t="n">
        <v>-0.04341</v>
      </c>
      <c r="E2864" s="162" t="n"/>
    </row>
    <row r="2865">
      <c r="B2865" s="161" t="n">
        <v>14404</v>
      </c>
      <c r="C2865" s="162" t="n">
        <v>11.64</v>
      </c>
      <c r="D2865" s="162" t="n">
        <v>-0.045795</v>
      </c>
      <c r="E2865" s="162" t="n"/>
    </row>
    <row r="2866">
      <c r="B2866" s="161" t="n">
        <v>14405</v>
      </c>
      <c r="C2866" s="162" t="n">
        <v>11.8</v>
      </c>
      <c r="D2866" s="162" t="n">
        <v>-0.032024</v>
      </c>
      <c r="E2866" s="162" t="n"/>
    </row>
    <row r="2867">
      <c r="B2867" s="161" t="n">
        <v>14408</v>
      </c>
      <c r="C2867" s="162" t="n">
        <v>11.66</v>
      </c>
      <c r="D2867" s="162" t="n">
        <v>-0.043693</v>
      </c>
      <c r="E2867" s="162" t="n"/>
    </row>
    <row r="2868">
      <c r="B2868" s="161" t="n">
        <v>14409</v>
      </c>
      <c r="C2868" s="162" t="n">
        <v>11.58</v>
      </c>
      <c r="D2868" s="162" t="n">
        <v>-0.050294</v>
      </c>
      <c r="E2868" s="162" t="n"/>
    </row>
    <row r="2869">
      <c r="B2869" s="161" t="n">
        <v>14410</v>
      </c>
      <c r="C2869" s="162" t="n">
        <v>11.53</v>
      </c>
      <c r="D2869" s="162" t="n">
        <v>-0.054202</v>
      </c>
      <c r="E2869" s="162" t="n"/>
    </row>
    <row r="2870">
      <c r="B2870" s="161" t="n">
        <v>14411</v>
      </c>
      <c r="C2870" s="162" t="n">
        <v>11.25</v>
      </c>
      <c r="D2870" s="162" t="n">
        <v>-0.078265</v>
      </c>
      <c r="E2870" s="162" t="n"/>
    </row>
    <row r="2871">
      <c r="B2871" s="161" t="n">
        <v>14412</v>
      </c>
      <c r="C2871" s="162" t="n">
        <v>11.28</v>
      </c>
      <c r="D2871" s="162" t="n">
        <v>-0.07505100000000001</v>
      </c>
      <c r="E2871" s="162" t="n"/>
    </row>
    <row r="2872">
      <c r="B2872" s="161" t="n">
        <v>14415</v>
      </c>
      <c r="C2872" s="162" t="n">
        <v>11.42</v>
      </c>
      <c r="D2872" s="162" t="n">
        <v>-0.062272</v>
      </c>
      <c r="E2872" s="162" t="n"/>
    </row>
    <row r="2873">
      <c r="B2873" s="161" t="n">
        <v>14416</v>
      </c>
      <c r="C2873" s="162" t="n">
        <v>11.52</v>
      </c>
      <c r="D2873" s="162" t="n">
        <v>-0.053417</v>
      </c>
      <c r="E2873" s="162" t="n"/>
    </row>
    <row r="2874">
      <c r="B2874" s="161" t="n">
        <v>14417</v>
      </c>
      <c r="C2874" s="162" t="n">
        <v>11.52</v>
      </c>
      <c r="D2874" s="162" t="n">
        <v>-0.053203</v>
      </c>
      <c r="E2874" s="162" t="n"/>
    </row>
    <row r="2875">
      <c r="B2875" s="161" t="n">
        <v>14418</v>
      </c>
      <c r="C2875" s="162" t="n">
        <v>11.45</v>
      </c>
      <c r="D2875" s="162" t="n">
        <v>-0.059047</v>
      </c>
      <c r="E2875" s="162" t="n"/>
    </row>
    <row r="2876">
      <c r="B2876" s="161" t="n">
        <v>14419</v>
      </c>
      <c r="C2876" s="162" t="n">
        <v>11.5</v>
      </c>
      <c r="D2876" s="162" t="n">
        <v>-0.054517</v>
      </c>
      <c r="E2876" s="162" t="n"/>
    </row>
    <row r="2877">
      <c r="B2877" s="161" t="n">
        <v>14422</v>
      </c>
      <c r="C2877" s="162" t="n">
        <v>11.24</v>
      </c>
      <c r="D2877" s="162" t="n">
        <v>-0.07696500000000001</v>
      </c>
      <c r="E2877" s="162" t="n"/>
    </row>
    <row r="2878">
      <c r="B2878" s="161" t="n">
        <v>14423</v>
      </c>
      <c r="C2878" s="162" t="n">
        <v>11.29</v>
      </c>
      <c r="D2878" s="162" t="n">
        <v>-0.072143</v>
      </c>
      <c r="E2878" s="162" t="n"/>
    </row>
    <row r="2879">
      <c r="B2879" s="161" t="n">
        <v>14424</v>
      </c>
      <c r="C2879" s="162" t="n">
        <v>11.06</v>
      </c>
      <c r="D2879" s="162" t="n">
        <v>-0.092169</v>
      </c>
      <c r="E2879" s="162" t="n"/>
    </row>
    <row r="2880">
      <c r="B2880" s="161" t="n">
        <v>14425</v>
      </c>
      <c r="C2880" s="162" t="n">
        <v>10.79</v>
      </c>
      <c r="D2880" s="162" t="n">
        <v>-0.116266</v>
      </c>
      <c r="E2880" s="162" t="n"/>
    </row>
    <row r="2881">
      <c r="B2881" s="161" t="n">
        <v>14426</v>
      </c>
      <c r="C2881" s="162" t="n">
        <v>10.86</v>
      </c>
      <c r="D2881" s="162" t="n">
        <v>-0.109321</v>
      </c>
      <c r="E2881" s="162" t="n"/>
    </row>
    <row r="2882">
      <c r="B2882" s="161" t="n">
        <v>14429</v>
      </c>
      <c r="C2882" s="162" t="n">
        <v>11</v>
      </c>
      <c r="D2882" s="162" t="n">
        <v>-0.09607400000000001</v>
      </c>
      <c r="E2882" s="162" t="n"/>
    </row>
    <row r="2883">
      <c r="B2883" s="161" t="n">
        <v>14431</v>
      </c>
      <c r="C2883" s="162" t="n">
        <v>11.2</v>
      </c>
      <c r="D2883" s="162" t="n">
        <v>-0.077986</v>
      </c>
      <c r="E2883" s="162" t="n"/>
    </row>
    <row r="2884">
      <c r="B2884" s="161" t="n">
        <v>14432</v>
      </c>
      <c r="C2884" s="162" t="n">
        <v>11.19</v>
      </c>
      <c r="D2884" s="162" t="n">
        <v>-0.078833</v>
      </c>
      <c r="E2884" s="162" t="n"/>
    </row>
    <row r="2885">
      <c r="B2885" s="161" t="n">
        <v>14433</v>
      </c>
      <c r="C2885" s="162" t="n">
        <v>11.13</v>
      </c>
      <c r="D2885" s="162" t="n">
        <v>-0.08398700000000001</v>
      </c>
      <c r="E2885" s="162" t="n"/>
    </row>
    <row r="2886">
      <c r="B2886" s="161" t="n">
        <v>14436</v>
      </c>
      <c r="C2886" s="162" t="n">
        <v>11.17</v>
      </c>
      <c r="D2886" s="162" t="n">
        <v>-0.080292</v>
      </c>
      <c r="E2886" s="162" t="n"/>
    </row>
    <row r="2887">
      <c r="B2887" s="161" t="n">
        <v>14437</v>
      </c>
      <c r="C2887" s="162" t="n">
        <v>11.31</v>
      </c>
      <c r="D2887" s="162" t="n">
        <v>-0.067758</v>
      </c>
      <c r="E2887" s="162" t="n"/>
    </row>
    <row r="2888">
      <c r="B2888" s="161" t="n">
        <v>14438</v>
      </c>
      <c r="C2888" s="162" t="n">
        <v>11.55</v>
      </c>
      <c r="D2888" s="162" t="n">
        <v>-0.046619</v>
      </c>
      <c r="E2888" s="162" t="n"/>
    </row>
    <row r="2889">
      <c r="B2889" s="161" t="n">
        <v>14439</v>
      </c>
      <c r="C2889" s="162" t="n">
        <v>11.64</v>
      </c>
      <c r="D2889" s="162" t="n">
        <v>-0.038725</v>
      </c>
      <c r="E2889" s="162" t="n"/>
    </row>
    <row r="2890">
      <c r="B2890" s="161" t="n">
        <v>14440</v>
      </c>
      <c r="C2890" s="162" t="n">
        <v>11.55</v>
      </c>
      <c r="D2890" s="162" t="n">
        <v>-0.046404</v>
      </c>
      <c r="E2890" s="162" t="n"/>
    </row>
    <row r="2891">
      <c r="B2891" s="161" t="n">
        <v>14443</v>
      </c>
      <c r="C2891" s="162" t="n">
        <v>12.07</v>
      </c>
      <c r="D2891" s="162" t="n">
        <v>-0.00266</v>
      </c>
      <c r="E2891" s="162" t="n"/>
    </row>
    <row r="2892">
      <c r="B2892" s="161" t="n">
        <v>14444</v>
      </c>
      <c r="C2892" s="162" t="n">
        <v>12.16</v>
      </c>
      <c r="D2892" s="162" t="n">
        <v>0.004298</v>
      </c>
      <c r="E2892" s="162" t="n"/>
    </row>
    <row r="2893">
      <c r="B2893" s="161" t="n">
        <v>14445</v>
      </c>
      <c r="C2893" s="162" t="n">
        <v>12</v>
      </c>
      <c r="D2893" s="162" t="n">
        <v>-0.009364000000000001</v>
      </c>
      <c r="E2893" s="162" t="n"/>
    </row>
    <row r="2894">
      <c r="B2894" s="161" t="n">
        <v>14446</v>
      </c>
      <c r="C2894" s="162" t="n">
        <v>11.85</v>
      </c>
      <c r="D2894" s="162" t="n">
        <v>-0.022096</v>
      </c>
      <c r="E2894" s="162" t="n"/>
    </row>
    <row r="2895">
      <c r="B2895" s="161" t="n">
        <v>14447</v>
      </c>
      <c r="C2895" s="162" t="n">
        <v>12.09</v>
      </c>
      <c r="D2895" s="162" t="n">
        <v>-0.002123</v>
      </c>
      <c r="E2895" s="162" t="n"/>
    </row>
    <row r="2896">
      <c r="B2896" s="161" t="n">
        <v>14450</v>
      </c>
      <c r="C2896" s="162" t="n">
        <v>12.13</v>
      </c>
      <c r="D2896" s="162" t="n">
        <v>0.001225</v>
      </c>
      <c r="E2896" s="162" t="n"/>
    </row>
    <row r="2897">
      <c r="B2897" s="161" t="n">
        <v>14451</v>
      </c>
      <c r="C2897" s="162" t="n">
        <v>12.05</v>
      </c>
      <c r="D2897" s="162" t="n">
        <v>-0.005198</v>
      </c>
      <c r="E2897" s="162" t="n"/>
    </row>
    <row r="2898">
      <c r="B2898" s="161" t="n">
        <v>14452</v>
      </c>
      <c r="C2898" s="162" t="n">
        <v>12.17</v>
      </c>
      <c r="D2898" s="162" t="n">
        <v>0.004839</v>
      </c>
      <c r="E2898" s="162" t="n"/>
    </row>
    <row r="2899">
      <c r="B2899" s="161" t="n">
        <v>14453</v>
      </c>
      <c r="C2899" s="162" t="n">
        <v>12.18</v>
      </c>
      <c r="D2899" s="162" t="n">
        <v>0.005941</v>
      </c>
      <c r="E2899" s="162" t="n"/>
    </row>
    <row r="2900">
      <c r="B2900" s="161" t="n">
        <v>14454</v>
      </c>
      <c r="C2900" s="162" t="n">
        <v>12.14</v>
      </c>
      <c r="D2900" s="162" t="n">
        <v>0.002933</v>
      </c>
      <c r="E2900" s="162" t="n"/>
    </row>
    <row r="2901">
      <c r="B2901" s="161" t="n">
        <v>14457</v>
      </c>
      <c r="C2901" s="162" t="n">
        <v>12.04</v>
      </c>
      <c r="D2901" s="162" t="n">
        <v>-0.005004</v>
      </c>
      <c r="E2901" s="162" t="n"/>
    </row>
    <row r="2902">
      <c r="B2902" s="161" t="n">
        <v>14458</v>
      </c>
      <c r="C2902" s="162" t="n">
        <v>12.04</v>
      </c>
      <c r="D2902" s="162" t="n">
        <v>-0.004645</v>
      </c>
      <c r="E2902" s="162" t="n"/>
    </row>
    <row r="2903">
      <c r="B2903" s="161" t="n">
        <v>14459</v>
      </c>
      <c r="C2903" s="162" t="n">
        <v>12.16</v>
      </c>
      <c r="D2903" s="162" t="n">
        <v>0.005554</v>
      </c>
      <c r="E2903" s="162" t="n"/>
    </row>
    <row r="2904">
      <c r="B2904" s="161" t="n">
        <v>14460</v>
      </c>
      <c r="C2904" s="162" t="n">
        <v>12.12</v>
      </c>
      <c r="D2904" s="162" t="n">
        <v>0.002722</v>
      </c>
      <c r="E2904" s="162" t="n"/>
    </row>
    <row r="2905">
      <c r="B2905" s="161" t="n">
        <v>14461</v>
      </c>
      <c r="C2905" s="162" t="n">
        <v>11.9</v>
      </c>
      <c r="D2905" s="162" t="n">
        <v>-0.015079</v>
      </c>
      <c r="E2905" s="162" t="n"/>
    </row>
    <row r="2906">
      <c r="B2906" s="161" t="n">
        <v>14464</v>
      </c>
      <c r="C2906" s="162" t="n">
        <v>11.84</v>
      </c>
      <c r="D2906" s="162" t="n">
        <v>-0.019625</v>
      </c>
      <c r="E2906" s="162" t="n"/>
    </row>
    <row r="2907">
      <c r="B2907" s="161" t="n">
        <v>14465</v>
      </c>
      <c r="C2907" s="162" t="n">
        <v>11.87</v>
      </c>
      <c r="D2907" s="162" t="n">
        <v>-0.016522</v>
      </c>
      <c r="E2907" s="162" t="n"/>
    </row>
    <row r="2908">
      <c r="B2908" s="161" t="n">
        <v>14466</v>
      </c>
      <c r="C2908" s="162" t="n">
        <v>11.78</v>
      </c>
      <c r="D2908" s="162" t="n">
        <v>-0.023624</v>
      </c>
      <c r="E2908" s="162" t="n"/>
    </row>
    <row r="2909">
      <c r="B2909" s="161" t="n">
        <v>14467</v>
      </c>
      <c r="C2909" s="162" t="n">
        <v>11.54</v>
      </c>
      <c r="D2909" s="162" t="n">
        <v>-0.043515</v>
      </c>
      <c r="E2909" s="162" t="n"/>
    </row>
    <row r="2910">
      <c r="B2910" s="161" t="n">
        <v>14468</v>
      </c>
      <c r="C2910" s="162" t="n">
        <v>11.56</v>
      </c>
      <c r="D2910" s="162" t="n">
        <v>-0.041082</v>
      </c>
      <c r="E2910" s="162" t="n"/>
    </row>
    <row r="2911">
      <c r="B2911" s="161" t="n">
        <v>14471</v>
      </c>
      <c r="C2911" s="162" t="n">
        <v>11.78</v>
      </c>
      <c r="D2911" s="162" t="n">
        <v>-0.021557</v>
      </c>
      <c r="E2911" s="162" t="n"/>
    </row>
    <row r="2912">
      <c r="B2912" s="161" t="n">
        <v>14472</v>
      </c>
      <c r="C2912" s="162" t="n">
        <v>11.89</v>
      </c>
      <c r="D2912" s="162" t="n">
        <v>-0.011623</v>
      </c>
      <c r="E2912" s="162" t="n"/>
    </row>
    <row r="2913">
      <c r="B2913" s="161" t="n">
        <v>14473</v>
      </c>
      <c r="C2913" s="162" t="n">
        <v>11.58</v>
      </c>
      <c r="D2913" s="162" t="n">
        <v>-0.037342</v>
      </c>
      <c r="E2913" s="162" t="n"/>
    </row>
    <row r="2914">
      <c r="B2914" s="161" t="n">
        <v>14474</v>
      </c>
      <c r="C2914" s="162" t="n">
        <v>11.57</v>
      </c>
      <c r="D2914" s="162" t="n">
        <v>-0.037474</v>
      </c>
      <c r="E2914" s="162" t="n"/>
    </row>
    <row r="2915">
      <c r="B2915" s="161" t="n">
        <v>14475</v>
      </c>
      <c r="C2915" s="162" t="n">
        <v>11.33</v>
      </c>
      <c r="D2915" s="162" t="n">
        <v>-0.057682</v>
      </c>
      <c r="E2915" s="162" t="n"/>
    </row>
    <row r="2916">
      <c r="B2916" s="161" t="n">
        <v>14478</v>
      </c>
      <c r="C2916" s="162" t="n">
        <v>11.03</v>
      </c>
      <c r="D2916" s="162" t="n">
        <v>-0.083625</v>
      </c>
      <c r="E2916" s="162" t="n"/>
    </row>
    <row r="2917">
      <c r="B2917" s="161" t="n">
        <v>14479</v>
      </c>
      <c r="C2917" s="162" t="n">
        <v>11.24</v>
      </c>
      <c r="D2917" s="162" t="n">
        <v>-0.063989</v>
      </c>
      <c r="E2917" s="162" t="n"/>
    </row>
    <row r="2918">
      <c r="B2918" s="161" t="n">
        <v>14480</v>
      </c>
      <c r="C2918" s="162" t="n">
        <v>10.89</v>
      </c>
      <c r="D2918" s="162" t="n">
        <v>-0.09468</v>
      </c>
      <c r="E2918" s="162" t="n"/>
    </row>
    <row r="2919">
      <c r="B2919" s="161" t="n">
        <v>14481</v>
      </c>
      <c r="C2919" s="162" t="n">
        <v>10.86</v>
      </c>
      <c r="D2919" s="162" t="n">
        <v>-0.096465</v>
      </c>
      <c r="E2919" s="162" t="n"/>
    </row>
    <row r="2920">
      <c r="B2920" s="161" t="n">
        <v>14482</v>
      </c>
      <c r="C2920" s="162" t="n">
        <v>11.09</v>
      </c>
      <c r="D2920" s="162" t="n">
        <v>-0.074637</v>
      </c>
      <c r="E2920" s="162" t="n"/>
    </row>
    <row r="2921">
      <c r="B2921" s="161" t="n">
        <v>14485</v>
      </c>
      <c r="C2921" s="162" t="n">
        <v>11.17</v>
      </c>
      <c r="D2921" s="162" t="n">
        <v>-0.06650300000000001</v>
      </c>
      <c r="E2921" s="162" t="n"/>
    </row>
    <row r="2922">
      <c r="B2922" s="161" t="n">
        <v>14486</v>
      </c>
      <c r="C2922" s="162" t="n">
        <v>11.48</v>
      </c>
      <c r="D2922" s="162" t="n">
        <v>-0.038161</v>
      </c>
      <c r="E2922" s="162" t="n"/>
    </row>
    <row r="2923">
      <c r="B2923" s="161" t="n">
        <v>14487</v>
      </c>
      <c r="C2923" s="162" t="n">
        <v>11.36</v>
      </c>
      <c r="D2923" s="162" t="n">
        <v>-0.047687</v>
      </c>
      <c r="E2923" s="162" t="n"/>
    </row>
    <row r="2924">
      <c r="B2924" s="161" t="n">
        <v>14488</v>
      </c>
      <c r="C2924" s="162" t="n">
        <v>11.18</v>
      </c>
      <c r="D2924" s="162" t="n">
        <v>-0.06271400000000001</v>
      </c>
      <c r="E2924" s="162" t="n"/>
    </row>
    <row r="2925">
      <c r="B2925" s="161" t="n">
        <v>14489</v>
      </c>
      <c r="C2925" s="162" t="n">
        <v>11.3</v>
      </c>
      <c r="D2925" s="162" t="n">
        <v>-0.051177</v>
      </c>
      <c r="E2925" s="162" t="n"/>
    </row>
    <row r="2926">
      <c r="B2926" s="161" t="n">
        <v>14493</v>
      </c>
      <c r="C2926" s="162" t="n">
        <v>12.64</v>
      </c>
      <c r="D2926" s="162" t="n">
        <v>0.061026</v>
      </c>
      <c r="E2926" s="162" t="n"/>
    </row>
    <row r="2927">
      <c r="B2927" s="161" t="n">
        <v>14494</v>
      </c>
      <c r="C2927" s="162" t="n">
        <v>12.53</v>
      </c>
      <c r="D2927" s="162" t="n">
        <v>0.052533</v>
      </c>
      <c r="E2927" s="162" t="n"/>
    </row>
    <row r="2928">
      <c r="B2928" s="161" t="n">
        <v>14495</v>
      </c>
      <c r="C2928" s="162" t="n">
        <v>12.5</v>
      </c>
      <c r="D2928" s="162" t="n">
        <v>0.050279</v>
      </c>
      <c r="E2928" s="162" t="n"/>
    </row>
    <row r="2929">
      <c r="B2929" s="161" t="n">
        <v>14496</v>
      </c>
      <c r="C2929" s="162" t="n">
        <v>12.69</v>
      </c>
      <c r="D2929" s="162" t="n">
        <v>0.065445</v>
      </c>
      <c r="E2929" s="162" t="n"/>
    </row>
    <row r="2930">
      <c r="B2930" s="161" t="n">
        <v>14499</v>
      </c>
      <c r="C2930" s="162" t="n">
        <v>13.02</v>
      </c>
      <c r="D2930" s="162" t="n">
        <v>0.091012</v>
      </c>
      <c r="E2930" s="162" t="n"/>
    </row>
    <row r="2931">
      <c r="B2931" s="161" t="n">
        <v>14500</v>
      </c>
      <c r="C2931" s="162" t="n">
        <v>13.17</v>
      </c>
      <c r="D2931" s="162" t="n">
        <v>0.102311</v>
      </c>
      <c r="E2931" s="162" t="n"/>
    </row>
    <row r="2932">
      <c r="B2932" s="161" t="n">
        <v>14501</v>
      </c>
      <c r="C2932" s="162" t="n">
        <v>13.03</v>
      </c>
      <c r="D2932" s="162" t="n">
        <v>0.09153600000000001</v>
      </c>
      <c r="E2932" s="162" t="n"/>
    </row>
    <row r="2933">
      <c r="B2933" s="161" t="n">
        <v>14502</v>
      </c>
      <c r="C2933" s="162" t="n">
        <v>13.08</v>
      </c>
      <c r="D2933" s="162" t="n">
        <v>0.095067</v>
      </c>
      <c r="E2933" s="162" t="n"/>
    </row>
    <row r="2934">
      <c r="B2934" s="161" t="n">
        <v>14503</v>
      </c>
      <c r="C2934" s="162" t="n">
        <v>13.07</v>
      </c>
      <c r="D2934" s="162" t="n">
        <v>0.09403300000000001</v>
      </c>
      <c r="E2934" s="162" t="n"/>
    </row>
    <row r="2935">
      <c r="B2935" s="161" t="n">
        <v>14506</v>
      </c>
      <c r="C2935" s="162" t="n">
        <v>12.47</v>
      </c>
      <c r="D2935" s="162" t="n">
        <v>0.047149</v>
      </c>
      <c r="E2935" s="162" t="n"/>
    </row>
    <row r="2936">
      <c r="B2936" s="161" t="n">
        <v>14507</v>
      </c>
      <c r="C2936" s="162" t="n">
        <v>12.95</v>
      </c>
      <c r="D2936" s="162" t="n">
        <v>0.084776</v>
      </c>
      <c r="E2936" s="162" t="n"/>
    </row>
    <row r="2937">
      <c r="B2937" s="161" t="n">
        <v>14508</v>
      </c>
      <c r="C2937" s="162" t="n">
        <v>12.94</v>
      </c>
      <c r="D2937" s="162" t="n">
        <v>0.08381</v>
      </c>
      <c r="E2937" s="162" t="n"/>
    </row>
    <row r="2938">
      <c r="B2938" s="161" t="n">
        <v>14509</v>
      </c>
      <c r="C2938" s="162" t="n">
        <v>13.02</v>
      </c>
      <c r="D2938" s="162" t="n">
        <v>0.089713</v>
      </c>
      <c r="E2938" s="162" t="n"/>
    </row>
    <row r="2939">
      <c r="B2939" s="161" t="n">
        <v>14510</v>
      </c>
      <c r="C2939" s="162" t="n">
        <v>12.92</v>
      </c>
      <c r="D2939" s="162" t="n">
        <v>0.081826</v>
      </c>
      <c r="E2939" s="162" t="n"/>
    </row>
    <row r="2940">
      <c r="B2940" s="161" t="n">
        <v>14513</v>
      </c>
      <c r="C2940" s="162" t="n">
        <v>12.95</v>
      </c>
      <c r="D2940" s="162" t="n">
        <v>0.08397399999999999</v>
      </c>
      <c r="E2940" s="162" t="n"/>
    </row>
    <row r="2941">
      <c r="B2941" s="161" t="n">
        <v>14514</v>
      </c>
      <c r="C2941" s="162" t="n">
        <v>13.11</v>
      </c>
      <c r="D2941" s="162" t="n">
        <v>0.09595099999999999</v>
      </c>
      <c r="E2941" s="162" t="n"/>
    </row>
    <row r="2942">
      <c r="B2942" s="161" t="n">
        <v>14515</v>
      </c>
      <c r="C2942" s="162" t="n">
        <v>13.11</v>
      </c>
      <c r="D2942" s="162" t="n">
        <v>0.095619</v>
      </c>
      <c r="E2942" s="162" t="n"/>
    </row>
    <row r="2943">
      <c r="B2943" s="161" t="n">
        <v>14516</v>
      </c>
      <c r="C2943" s="162" t="n">
        <v>12.86</v>
      </c>
      <c r="D2943" s="162" t="n">
        <v>0.076198</v>
      </c>
      <c r="E2943" s="162" t="n"/>
    </row>
    <row r="2944">
      <c r="B2944" s="161" t="n">
        <v>14517</v>
      </c>
      <c r="C2944" s="162" t="n">
        <v>12.79</v>
      </c>
      <c r="D2944" s="162" t="n">
        <v>0.070656</v>
      </c>
      <c r="E2944" s="162" t="n"/>
    </row>
    <row r="2945">
      <c r="B2945" s="161" t="n">
        <v>14520</v>
      </c>
      <c r="C2945" s="162" t="n">
        <v>12.88</v>
      </c>
      <c r="D2945" s="162" t="n">
        <v>0.07765900000000001</v>
      </c>
      <c r="E2945" s="162" t="n"/>
    </row>
    <row r="2946">
      <c r="B2946" s="161" t="n">
        <v>14521</v>
      </c>
      <c r="C2946" s="162" t="n">
        <v>12.77</v>
      </c>
      <c r="D2946" s="162" t="n">
        <v>0.069133</v>
      </c>
      <c r="E2946" s="162" t="n"/>
    </row>
    <row r="2947">
      <c r="B2947" s="161" t="n">
        <v>14522</v>
      </c>
      <c r="C2947" s="162" t="n">
        <v>12.79</v>
      </c>
      <c r="D2947" s="162" t="n">
        <v>0.070744</v>
      </c>
      <c r="E2947" s="162" t="n"/>
    </row>
    <row r="2948">
      <c r="B2948" s="161" t="n">
        <v>14523</v>
      </c>
      <c r="C2948" s="162" t="n">
        <v>12.82</v>
      </c>
      <c r="D2948" s="162" t="n">
        <v>0.073028</v>
      </c>
      <c r="E2948" s="162" t="n"/>
    </row>
    <row r="2949">
      <c r="B2949" s="161" t="n">
        <v>14524</v>
      </c>
      <c r="C2949" s="162" t="n">
        <v>12.8</v>
      </c>
      <c r="D2949" s="162" t="n">
        <v>0.071408</v>
      </c>
      <c r="E2949" s="162" t="n"/>
    </row>
    <row r="2950">
      <c r="B2950" s="161" t="n">
        <v>14527</v>
      </c>
      <c r="C2950" s="162" t="n">
        <v>12.73</v>
      </c>
      <c r="D2950" s="162" t="n">
        <v>0.065861</v>
      </c>
      <c r="E2950" s="162" t="n"/>
    </row>
    <row r="2951">
      <c r="B2951" s="161" t="n">
        <v>14528</v>
      </c>
      <c r="C2951" s="162" t="n">
        <v>12.76</v>
      </c>
      <c r="D2951" s="162" t="n">
        <v>0.068177</v>
      </c>
      <c r="E2951" s="162" t="n"/>
    </row>
    <row r="2952">
      <c r="B2952" s="161" t="n">
        <v>14529</v>
      </c>
      <c r="C2952" s="162" t="n">
        <v>12.84</v>
      </c>
      <c r="D2952" s="162" t="n">
        <v>0.074415</v>
      </c>
      <c r="E2952" s="162" t="n"/>
    </row>
    <row r="2953">
      <c r="B2953" s="161" t="n">
        <v>14531</v>
      </c>
      <c r="C2953" s="162" t="n">
        <v>12.74</v>
      </c>
      <c r="D2953" s="162" t="n">
        <v>0.066592</v>
      </c>
      <c r="E2953" s="162" t="n"/>
    </row>
    <row r="2954">
      <c r="B2954" s="161" t="n">
        <v>14534</v>
      </c>
      <c r="C2954" s="162" t="n">
        <v>12.74</v>
      </c>
      <c r="D2954" s="162" t="n">
        <v>0.066638</v>
      </c>
      <c r="E2954" s="162" t="n"/>
    </row>
    <row r="2955">
      <c r="B2955" s="161" t="n">
        <v>14535</v>
      </c>
      <c r="C2955" s="162" t="n">
        <v>13.09</v>
      </c>
      <c r="D2955" s="162" t="n">
        <v>0.09375699999999999</v>
      </c>
      <c r="E2955" s="162" t="n"/>
    </row>
    <row r="2956">
      <c r="B2956" s="161" t="n">
        <v>14536</v>
      </c>
      <c r="C2956" s="162" t="n">
        <v>13</v>
      </c>
      <c r="D2956" s="162" t="n">
        <v>0.08691599999999999</v>
      </c>
      <c r="E2956" s="162" t="n"/>
    </row>
    <row r="2957">
      <c r="B2957" s="161" t="n">
        <v>14537</v>
      </c>
      <c r="C2957" s="162" t="n">
        <v>12.98</v>
      </c>
      <c r="D2957" s="162" t="n">
        <v>0.08541899999999999</v>
      </c>
      <c r="E2957" s="162" t="n"/>
    </row>
    <row r="2958">
      <c r="B2958" s="161" t="n">
        <v>14538</v>
      </c>
      <c r="C2958" s="162" t="n">
        <v>12.94</v>
      </c>
      <c r="D2958" s="162" t="n">
        <v>0.082454</v>
      </c>
      <c r="E2958" s="162" t="n"/>
    </row>
    <row r="2959">
      <c r="B2959" s="161" t="n">
        <v>14541</v>
      </c>
      <c r="C2959" s="162" t="n">
        <v>12.99</v>
      </c>
      <c r="D2959" s="162" t="n">
        <v>0.08634</v>
      </c>
      <c r="E2959" s="162" t="n"/>
    </row>
    <row r="2960">
      <c r="B2960" s="161" t="n">
        <v>14542</v>
      </c>
      <c r="C2960" s="162" t="n">
        <v>13.02</v>
      </c>
      <c r="D2960" s="162" t="n">
        <v>0.088668</v>
      </c>
      <c r="E2960" s="162" t="n"/>
    </row>
    <row r="2961">
      <c r="B2961" s="161" t="n">
        <v>14543</v>
      </c>
      <c r="C2961" s="162" t="n">
        <v>13.21</v>
      </c>
      <c r="D2961" s="162" t="n">
        <v>0.102979</v>
      </c>
      <c r="E2961" s="162" t="n"/>
    </row>
    <row r="2962">
      <c r="B2962" s="161" t="n">
        <v>14544</v>
      </c>
      <c r="C2962" s="162" t="n">
        <v>13.08</v>
      </c>
      <c r="D2962" s="162" t="n">
        <v>0.092976</v>
      </c>
      <c r="E2962" s="162" t="n"/>
    </row>
    <row r="2963">
      <c r="B2963" s="161" t="n">
        <v>14545</v>
      </c>
      <c r="C2963" s="162" t="n">
        <v>13.02</v>
      </c>
      <c r="D2963" s="162" t="n">
        <v>0.088189</v>
      </c>
      <c r="E2963" s="162" t="n"/>
    </row>
    <row r="2964">
      <c r="B2964" s="161" t="n">
        <v>14548</v>
      </c>
      <c r="C2964" s="162" t="n">
        <v>12.96</v>
      </c>
      <c r="D2964" s="162" t="n">
        <v>0.08336499999999999</v>
      </c>
      <c r="E2964" s="162" t="n"/>
    </row>
    <row r="2965">
      <c r="B2965" s="161" t="n">
        <v>14549</v>
      </c>
      <c r="C2965" s="162" t="n">
        <v>12.83</v>
      </c>
      <c r="D2965" s="162" t="n">
        <v>0.073074</v>
      </c>
      <c r="E2965" s="162" t="n"/>
    </row>
    <row r="2966">
      <c r="B2966" s="161" t="n">
        <v>14550</v>
      </c>
      <c r="C2966" s="162" t="n">
        <v>12.82</v>
      </c>
      <c r="D2966" s="162" t="n">
        <v>0.072214</v>
      </c>
      <c r="E2966" s="162" t="n"/>
    </row>
    <row r="2967">
      <c r="B2967" s="161" t="n">
        <v>14551</v>
      </c>
      <c r="C2967" s="162" t="n">
        <v>12.84</v>
      </c>
      <c r="D2967" s="162" t="n">
        <v>0.073727</v>
      </c>
      <c r="E2967" s="162" t="n"/>
    </row>
    <row r="2968">
      <c r="B2968" s="161" t="n">
        <v>14552</v>
      </c>
      <c r="C2968" s="162" t="n">
        <v>12.95</v>
      </c>
      <c r="D2968" s="162" t="n">
        <v>0.08215699999999999</v>
      </c>
      <c r="E2968" s="162" t="n"/>
    </row>
    <row r="2969">
      <c r="B2969" s="161" t="n">
        <v>14555</v>
      </c>
      <c r="C2969" s="162" t="n">
        <v>12.82</v>
      </c>
      <c r="D2969" s="162" t="n">
        <v>0.072059</v>
      </c>
      <c r="E2969" s="162" t="n"/>
    </row>
    <row r="2970">
      <c r="B2970" s="161" t="n">
        <v>14557</v>
      </c>
      <c r="C2970" s="162" t="n">
        <v>12.75</v>
      </c>
      <c r="D2970" s="162" t="n">
        <v>0.066584</v>
      </c>
      <c r="E2970" s="162" t="n"/>
    </row>
    <row r="2971">
      <c r="B2971" s="161" t="n">
        <v>14558</v>
      </c>
      <c r="C2971" s="162" t="n">
        <v>12.58</v>
      </c>
      <c r="D2971" s="162" t="n">
        <v>0.052889</v>
      </c>
      <c r="E2971" s="162" t="n"/>
    </row>
    <row r="2972">
      <c r="B2972" s="161" t="n">
        <v>14559</v>
      </c>
      <c r="C2972" s="162" t="n">
        <v>12.64</v>
      </c>
      <c r="D2972" s="162" t="n">
        <v>0.05737</v>
      </c>
      <c r="E2972" s="162" t="n"/>
    </row>
    <row r="2973">
      <c r="B2973" s="161" t="n">
        <v>14562</v>
      </c>
      <c r="C2973" s="162" t="n">
        <v>12.65</v>
      </c>
      <c r="D2973" s="162" t="n">
        <v>0.057851</v>
      </c>
      <c r="E2973" s="162" t="n"/>
    </row>
    <row r="2974">
      <c r="B2974" s="161" t="n">
        <v>14563</v>
      </c>
      <c r="C2974" s="162" t="n">
        <v>12.74</v>
      </c>
      <c r="D2974" s="162" t="n">
        <v>0.06443400000000001</v>
      </c>
      <c r="E2974" s="162" t="n"/>
    </row>
    <row r="2975">
      <c r="B2975" s="161" t="n">
        <v>14564</v>
      </c>
      <c r="C2975" s="162" t="n">
        <v>12.63</v>
      </c>
      <c r="D2975" s="162" t="n">
        <v>0.05544</v>
      </c>
      <c r="E2975" s="162" t="n"/>
    </row>
    <row r="2976">
      <c r="B2976" s="161" t="n">
        <v>14565</v>
      </c>
      <c r="C2976" s="162" t="n">
        <v>12.79</v>
      </c>
      <c r="D2976" s="162" t="n">
        <v>0.06776500000000001</v>
      </c>
      <c r="E2976" s="162" t="n"/>
    </row>
    <row r="2977">
      <c r="B2977" s="161" t="n">
        <v>14566</v>
      </c>
      <c r="C2977" s="162" t="n">
        <v>12.75</v>
      </c>
      <c r="D2977" s="162" t="n">
        <v>0.064444</v>
      </c>
      <c r="E2977" s="162" t="n"/>
    </row>
    <row r="2978">
      <c r="B2978" s="161" t="n">
        <v>14569</v>
      </c>
      <c r="C2978" s="162" t="n">
        <v>12.79</v>
      </c>
      <c r="D2978" s="162" t="n">
        <v>0.067297</v>
      </c>
      <c r="E2978" s="162" t="n"/>
    </row>
    <row r="2979">
      <c r="B2979" s="161" t="n">
        <v>14570</v>
      </c>
      <c r="C2979" s="162" t="n">
        <v>12.7</v>
      </c>
      <c r="D2979" s="162" t="n">
        <v>0.060101</v>
      </c>
      <c r="E2979" s="162" t="n"/>
    </row>
    <row r="2980">
      <c r="B2980" s="161" t="n">
        <v>14571</v>
      </c>
      <c r="C2980" s="162" t="n">
        <v>12.68</v>
      </c>
      <c r="D2980" s="162" t="n">
        <v>0.058366</v>
      </c>
      <c r="E2980" s="162" t="n"/>
    </row>
    <row r="2981">
      <c r="B2981" s="161" t="n">
        <v>14573</v>
      </c>
      <c r="C2981" s="162" t="n">
        <v>12.49</v>
      </c>
      <c r="D2981" s="162" t="n">
        <v>0.04326</v>
      </c>
      <c r="E2981" s="162" t="n"/>
    </row>
    <row r="2982">
      <c r="B2982" s="161" t="n">
        <v>14576</v>
      </c>
      <c r="C2982" s="162" t="n">
        <v>12.52</v>
      </c>
      <c r="D2982" s="162" t="n">
        <v>0.045576</v>
      </c>
      <c r="E2982" s="162" t="n"/>
    </row>
    <row r="2983">
      <c r="B2983" s="161" t="n">
        <v>14577</v>
      </c>
      <c r="C2983" s="162" t="n">
        <v>12.47</v>
      </c>
      <c r="D2983" s="162" t="n">
        <v>0.041578</v>
      </c>
      <c r="E2983" s="162" t="n"/>
    </row>
    <row r="2984">
      <c r="B2984" s="161" t="n">
        <v>14578</v>
      </c>
      <c r="C2984" s="162" t="n">
        <v>12.33</v>
      </c>
      <c r="D2984" s="162" t="n">
        <v>0.030275</v>
      </c>
      <c r="E2984" s="162" t="n"/>
    </row>
    <row r="2985">
      <c r="B2985" s="161" t="n">
        <v>14579</v>
      </c>
      <c r="C2985" s="162" t="n">
        <v>12.2</v>
      </c>
      <c r="D2985" s="162" t="n">
        <v>0.01973</v>
      </c>
      <c r="E2985" s="162" t="n"/>
    </row>
    <row r="2986">
      <c r="B2986" s="161" t="n">
        <v>14580</v>
      </c>
      <c r="C2986" s="162" t="n">
        <v>12.29</v>
      </c>
      <c r="D2986" s="162" t="n">
        <v>0.027109</v>
      </c>
      <c r="E2986" s="162" t="n"/>
    </row>
    <row r="2987">
      <c r="B2987" s="161" t="n">
        <v>14583</v>
      </c>
      <c r="C2987" s="162" t="n">
        <v>12.28</v>
      </c>
      <c r="D2987" s="162" t="n">
        <v>0.026337</v>
      </c>
      <c r="E2987" s="162" t="n"/>
    </row>
    <row r="2988">
      <c r="B2988" s="161" t="n">
        <v>14584</v>
      </c>
      <c r="C2988" s="162" t="n">
        <v>12.26</v>
      </c>
      <c r="D2988" s="162" t="n">
        <v>0.024799</v>
      </c>
      <c r="E2988" s="162" t="n"/>
    </row>
    <row r="2989">
      <c r="B2989" s="161" t="n">
        <v>14585</v>
      </c>
      <c r="C2989" s="162" t="n">
        <v>12.45</v>
      </c>
      <c r="D2989" s="162" t="n">
        <v>0.040157</v>
      </c>
      <c r="E2989" s="162" t="n"/>
    </row>
    <row r="2990">
      <c r="B2990" s="161" t="n">
        <v>14586</v>
      </c>
      <c r="C2990" s="162" t="n">
        <v>12.46</v>
      </c>
      <c r="D2990" s="162" t="n">
        <v>0.040835</v>
      </c>
      <c r="E2990" s="162" t="n"/>
    </row>
    <row r="2991">
      <c r="B2991" s="161" t="n">
        <v>14587</v>
      </c>
      <c r="C2991" s="162" t="n">
        <v>12.36</v>
      </c>
      <c r="D2991" s="162" t="n">
        <v>0.032722</v>
      </c>
      <c r="E2991" s="162" t="n"/>
    </row>
    <row r="2992">
      <c r="B2992" s="161" t="n">
        <v>14590</v>
      </c>
      <c r="C2992" s="162" t="n">
        <v>12.23</v>
      </c>
      <c r="D2992" s="162" t="n">
        <v>0.022153</v>
      </c>
      <c r="E2992" s="162" t="n"/>
    </row>
    <row r="2993">
      <c r="B2993" s="161" t="n">
        <v>14591</v>
      </c>
      <c r="C2993" s="162" t="n">
        <v>12.19</v>
      </c>
      <c r="D2993" s="162" t="n">
        <v>0.019023</v>
      </c>
      <c r="E2993" s="162" t="n"/>
    </row>
    <row r="2994">
      <c r="B2994" s="161" t="n">
        <v>14592</v>
      </c>
      <c r="C2994" s="162" t="n">
        <v>12.38</v>
      </c>
      <c r="D2994" s="162" t="n">
        <v>0.034594</v>
      </c>
      <c r="E2994" s="162" t="n"/>
    </row>
    <row r="2995">
      <c r="B2995" s="161" t="n">
        <v>14593</v>
      </c>
      <c r="C2995" s="162" t="n">
        <v>12.36</v>
      </c>
      <c r="D2995" s="162" t="n">
        <v>0.033119</v>
      </c>
      <c r="E2995" s="162" t="n"/>
    </row>
    <row r="2996">
      <c r="B2996" s="161" t="n">
        <v>14594</v>
      </c>
      <c r="C2996" s="162" t="n">
        <v>12.4</v>
      </c>
      <c r="D2996" s="162" t="n">
        <v>0.036476</v>
      </c>
      <c r="E2996" s="162" t="n"/>
    </row>
    <row r="2997">
      <c r="B2997" s="161" t="n">
        <v>14597</v>
      </c>
      <c r="C2997" s="162" t="n">
        <v>12.37</v>
      </c>
      <c r="D2997" s="162" t="n">
        <v>0.034183</v>
      </c>
      <c r="E2997" s="162" t="n"/>
    </row>
    <row r="2998">
      <c r="B2998" s="161" t="n">
        <v>14598</v>
      </c>
      <c r="C2998" s="162" t="n">
        <v>12.34</v>
      </c>
      <c r="D2998" s="162" t="n">
        <v>0.031972</v>
      </c>
      <c r="E2998" s="162" t="n"/>
    </row>
    <row r="2999">
      <c r="B2999" s="161" t="n">
        <v>14599</v>
      </c>
      <c r="C2999" s="162" t="n">
        <v>12.39</v>
      </c>
      <c r="D2999" s="162" t="n">
        <v>0.036184</v>
      </c>
      <c r="E2999" s="162" t="n"/>
    </row>
    <row r="3000">
      <c r="B3000" s="161" t="n">
        <v>14600</v>
      </c>
      <c r="C3000" s="162" t="n">
        <v>12.38</v>
      </c>
      <c r="D3000" s="162" t="n">
        <v>0.035573</v>
      </c>
      <c r="E3000" s="162" t="n"/>
    </row>
    <row r="3001">
      <c r="B3001" s="161" t="n">
        <v>14601</v>
      </c>
      <c r="C3001" s="162" t="n">
        <v>12.44</v>
      </c>
      <c r="D3001" s="162" t="n">
        <v>0.040671</v>
      </c>
      <c r="E3001" s="162" t="n"/>
    </row>
    <row r="3002">
      <c r="B3002" s="161" t="n">
        <v>14605</v>
      </c>
      <c r="C3002" s="162" t="n">
        <v>12.38</v>
      </c>
      <c r="D3002" s="162" t="n">
        <v>0.0361</v>
      </c>
      <c r="E3002" s="162" t="n"/>
    </row>
    <row r="3003">
      <c r="B3003" s="161" t="n">
        <v>14606</v>
      </c>
      <c r="C3003" s="162" t="n">
        <v>12.31</v>
      </c>
      <c r="D3003" s="162" t="n">
        <v>0.030761</v>
      </c>
      <c r="E3003" s="162" t="n"/>
    </row>
    <row r="3004">
      <c r="B3004" s="161" t="n">
        <v>14607</v>
      </c>
      <c r="C3004" s="162" t="n">
        <v>12.42</v>
      </c>
      <c r="D3004" s="162" t="n">
        <v>0.039866</v>
      </c>
      <c r="E3004" s="162" t="n"/>
    </row>
    <row r="3005">
      <c r="B3005" s="161" t="n">
        <v>14608</v>
      </c>
      <c r="C3005" s="162" t="n">
        <v>12.46</v>
      </c>
      <c r="D3005" s="162" t="n">
        <v>0.043295</v>
      </c>
      <c r="E3005" s="162" t="n"/>
    </row>
    <row r="3006">
      <c r="B3006" s="161" t="n">
        <v>14612</v>
      </c>
      <c r="C3006" s="162" t="n">
        <v>12.63</v>
      </c>
      <c r="D3006" s="162" t="n">
        <v>0.056838</v>
      </c>
      <c r="E3006" s="162" t="n"/>
    </row>
    <row r="3007">
      <c r="B3007" s="161" t="n">
        <v>14613</v>
      </c>
      <c r="C3007" s="162" t="n">
        <v>12.77</v>
      </c>
      <c r="D3007" s="162" t="n">
        <v>0.067783</v>
      </c>
      <c r="E3007" s="162" t="n"/>
    </row>
    <row r="3008">
      <c r="B3008" s="161" t="n">
        <v>14614</v>
      </c>
      <c r="C3008" s="162" t="n">
        <v>12.73</v>
      </c>
      <c r="D3008" s="162" t="n">
        <v>0.064428</v>
      </c>
      <c r="E3008" s="162" t="n"/>
    </row>
    <row r="3009">
      <c r="B3009" s="161" t="n">
        <v>14615</v>
      </c>
      <c r="C3009" s="162" t="n">
        <v>12.66</v>
      </c>
      <c r="D3009" s="162" t="n">
        <v>0.058616</v>
      </c>
      <c r="E3009" s="162" t="n"/>
    </row>
    <row r="3010">
      <c r="B3010" s="161" t="n">
        <v>14618</v>
      </c>
      <c r="C3010" s="162" t="n">
        <v>12.67</v>
      </c>
      <c r="D3010" s="162" t="n">
        <v>0.059192</v>
      </c>
      <c r="E3010" s="162" t="n"/>
    </row>
    <row r="3011">
      <c r="B3011" s="161" t="n">
        <v>14619</v>
      </c>
      <c r="C3011" s="162" t="n">
        <v>12.55</v>
      </c>
      <c r="D3011" s="162" t="n">
        <v>0.049341</v>
      </c>
      <c r="E3011" s="162" t="n"/>
    </row>
    <row r="3012">
      <c r="B3012" s="161" t="n">
        <v>14620</v>
      </c>
      <c r="C3012" s="162" t="n">
        <v>12.57</v>
      </c>
      <c r="D3012" s="162" t="n">
        <v>0.050661</v>
      </c>
      <c r="E3012" s="162" t="n"/>
    </row>
    <row r="3013">
      <c r="B3013" s="161" t="n">
        <v>14621</v>
      </c>
      <c r="C3013" s="162" t="n">
        <v>12.37</v>
      </c>
      <c r="D3013" s="162" t="n">
        <v>0.034497</v>
      </c>
      <c r="E3013" s="162" t="n"/>
    </row>
    <row r="3014">
      <c r="B3014" s="161" t="n">
        <v>14622</v>
      </c>
      <c r="C3014" s="162" t="n">
        <v>12.13</v>
      </c>
      <c r="D3014" s="162" t="n">
        <v>0.014846</v>
      </c>
      <c r="E3014" s="162" t="n"/>
    </row>
    <row r="3015">
      <c r="B3015" s="161" t="n">
        <v>14625</v>
      </c>
      <c r="C3015" s="162" t="n">
        <v>12.07</v>
      </c>
      <c r="D3015" s="162" t="n">
        <v>0.009787000000000001</v>
      </c>
      <c r="E3015" s="162" t="n"/>
    </row>
    <row r="3016">
      <c r="B3016" s="161" t="n">
        <v>14626</v>
      </c>
      <c r="C3016" s="162" t="n">
        <v>12.14</v>
      </c>
      <c r="D3016" s="162" t="n">
        <v>0.015477</v>
      </c>
      <c r="E3016" s="162" t="n"/>
    </row>
    <row r="3017">
      <c r="B3017" s="161" t="n">
        <v>14627</v>
      </c>
      <c r="C3017" s="162" t="n">
        <v>12.15</v>
      </c>
      <c r="D3017" s="162" t="n">
        <v>0.016033</v>
      </c>
      <c r="E3017" s="162" t="n"/>
    </row>
    <row r="3018">
      <c r="B3018" s="161" t="n">
        <v>14628</v>
      </c>
      <c r="C3018" s="162" t="n">
        <v>12.13</v>
      </c>
      <c r="D3018" s="162" t="n">
        <v>0.013905</v>
      </c>
      <c r="E3018" s="162" t="n"/>
    </row>
    <row r="3019">
      <c r="B3019" s="161" t="n">
        <v>14629</v>
      </c>
      <c r="C3019" s="162" t="n">
        <v>12.15</v>
      </c>
      <c r="D3019" s="162" t="n">
        <v>0.01518</v>
      </c>
      <c r="E3019" s="162" t="n"/>
    </row>
    <row r="3020">
      <c r="B3020" s="161" t="n">
        <v>14632</v>
      </c>
      <c r="C3020" s="162" t="n">
        <v>12.06</v>
      </c>
      <c r="D3020" s="162" t="n">
        <v>0.007311</v>
      </c>
      <c r="E3020" s="162" t="n"/>
    </row>
    <row r="3021">
      <c r="B3021" s="161" t="n">
        <v>14633</v>
      </c>
      <c r="C3021" s="162" t="n">
        <v>12.11</v>
      </c>
      <c r="D3021" s="162" t="n">
        <v>0.01101</v>
      </c>
      <c r="E3021" s="162" t="n"/>
    </row>
    <row r="3022">
      <c r="B3022" s="161" t="n">
        <v>14634</v>
      </c>
      <c r="C3022" s="162" t="n">
        <v>12.27</v>
      </c>
      <c r="D3022" s="162" t="n">
        <v>0.023464</v>
      </c>
      <c r="E3022" s="162" t="n"/>
    </row>
    <row r="3023">
      <c r="B3023" s="161" t="n">
        <v>14635</v>
      </c>
      <c r="C3023" s="162" t="n">
        <v>12.16</v>
      </c>
      <c r="D3023" s="162" t="n">
        <v>0.013741</v>
      </c>
      <c r="E3023" s="162" t="n"/>
    </row>
    <row r="3024">
      <c r="B3024" s="161" t="n">
        <v>14636</v>
      </c>
      <c r="C3024" s="162" t="n">
        <v>12.15</v>
      </c>
      <c r="D3024" s="162" t="n">
        <v>0.012198</v>
      </c>
      <c r="E3024" s="162" t="n"/>
    </row>
    <row r="3025">
      <c r="B3025" s="161" t="n">
        <v>14639</v>
      </c>
      <c r="C3025" s="162" t="n">
        <v>12.16</v>
      </c>
      <c r="D3025" s="162" t="n">
        <v>0.012412</v>
      </c>
      <c r="E3025" s="162" t="n"/>
    </row>
    <row r="3026">
      <c r="B3026" s="161" t="n">
        <v>14640</v>
      </c>
      <c r="C3026" s="162" t="n">
        <v>12.09</v>
      </c>
      <c r="D3026" s="162" t="n">
        <v>0.006098</v>
      </c>
      <c r="E3026" s="162" t="n"/>
    </row>
    <row r="3027">
      <c r="B3027" s="161" t="n">
        <v>14641</v>
      </c>
      <c r="C3027" s="162" t="n">
        <v>12.05</v>
      </c>
      <c r="D3027" s="162" t="n">
        <v>0.002193</v>
      </c>
      <c r="E3027" s="162" t="n"/>
    </row>
    <row r="3028">
      <c r="B3028" s="161" t="n">
        <v>14642</v>
      </c>
      <c r="C3028" s="162" t="n">
        <v>12.05</v>
      </c>
      <c r="D3028" s="162" t="n">
        <v>0.001686</v>
      </c>
      <c r="E3028" s="162" t="n"/>
    </row>
    <row r="3029">
      <c r="B3029" s="161" t="n">
        <v>14643</v>
      </c>
      <c r="C3029" s="162" t="n">
        <v>12.06</v>
      </c>
      <c r="D3029" s="162" t="n">
        <v>0.001934</v>
      </c>
      <c r="E3029" s="162" t="n"/>
    </row>
    <row r="3030">
      <c r="B3030" s="161" t="n">
        <v>14646</v>
      </c>
      <c r="C3030" s="162" t="n">
        <v>12.04</v>
      </c>
      <c r="D3030" s="162" t="n">
        <v>-0.000245</v>
      </c>
      <c r="E3030" s="162" t="n"/>
    </row>
    <row r="3031">
      <c r="B3031" s="161" t="n">
        <v>14647</v>
      </c>
      <c r="C3031" s="162" t="n">
        <v>12.14</v>
      </c>
      <c r="D3031" s="162" t="n">
        <v>0.00752</v>
      </c>
      <c r="E3031" s="162" t="n"/>
    </row>
    <row r="3032">
      <c r="B3032" s="161" t="n">
        <v>14648</v>
      </c>
      <c r="C3032" s="162" t="n">
        <v>12.22</v>
      </c>
      <c r="D3032" s="162" t="n">
        <v>0.013565</v>
      </c>
      <c r="E3032" s="162" t="n"/>
    </row>
    <row r="3033">
      <c r="B3033" s="161" t="n">
        <v>14649</v>
      </c>
      <c r="C3033" s="162" t="n">
        <v>12.37</v>
      </c>
      <c r="D3033" s="162" t="n">
        <v>0.025106</v>
      </c>
      <c r="E3033" s="162" t="n"/>
    </row>
    <row r="3034">
      <c r="B3034" s="161" t="n">
        <v>14650</v>
      </c>
      <c r="C3034" s="162" t="n">
        <v>12.37</v>
      </c>
      <c r="D3034" s="162" t="n">
        <v>0.024456</v>
      </c>
      <c r="E3034" s="162" t="n"/>
    </row>
    <row r="3035">
      <c r="B3035" s="161" t="n">
        <v>14654</v>
      </c>
      <c r="C3035" s="162" t="n">
        <v>12.33</v>
      </c>
      <c r="D3035" s="162" t="n">
        <v>0.020629</v>
      </c>
      <c r="E3035" s="162" t="n"/>
    </row>
    <row r="3036">
      <c r="B3036" s="161" t="n">
        <v>14655</v>
      </c>
      <c r="C3036" s="162" t="n">
        <v>12.28</v>
      </c>
      <c r="D3036" s="162" t="n">
        <v>0.016048</v>
      </c>
      <c r="E3036" s="162" t="n"/>
    </row>
    <row r="3037">
      <c r="B3037" s="161" t="n">
        <v>14656</v>
      </c>
      <c r="C3037" s="162" t="n">
        <v>12.28</v>
      </c>
      <c r="D3037" s="162" t="n">
        <v>0.01549</v>
      </c>
      <c r="E3037" s="162" t="n"/>
    </row>
    <row r="3038">
      <c r="B3038" s="161" t="n">
        <v>14657</v>
      </c>
      <c r="C3038" s="162" t="n">
        <v>12.29</v>
      </c>
      <c r="D3038" s="162" t="n">
        <v>0.015713</v>
      </c>
      <c r="E3038" s="162" t="n"/>
    </row>
    <row r="3039">
      <c r="B3039" s="161" t="n">
        <v>14660</v>
      </c>
      <c r="C3039" s="162" t="n">
        <v>12.29</v>
      </c>
      <c r="D3039" s="162" t="n">
        <v>0.01518</v>
      </c>
      <c r="E3039" s="162" t="n"/>
    </row>
    <row r="3040">
      <c r="B3040" s="161" t="n">
        <v>14661</v>
      </c>
      <c r="C3040" s="162" t="n">
        <v>12.35</v>
      </c>
      <c r="D3040" s="162" t="n">
        <v>0.019612</v>
      </c>
      <c r="E3040" s="162" t="n"/>
    </row>
    <row r="3041">
      <c r="B3041" s="161" t="n">
        <v>14662</v>
      </c>
      <c r="C3041" s="162" t="n">
        <v>12.32</v>
      </c>
      <c r="D3041" s="162" t="n">
        <v>0.016738</v>
      </c>
      <c r="E3041" s="162" t="n"/>
    </row>
    <row r="3042">
      <c r="B3042" s="161" t="n">
        <v>14664</v>
      </c>
      <c r="C3042" s="162" t="n">
        <v>12.23</v>
      </c>
      <c r="D3042" s="162" t="n">
        <v>0.008985</v>
      </c>
      <c r="E3042" s="162" t="n"/>
    </row>
    <row r="3043">
      <c r="B3043" s="161" t="n">
        <v>14667</v>
      </c>
      <c r="C3043" s="162" t="n">
        <v>12.12</v>
      </c>
      <c r="D3043" s="162" t="n">
        <v>-0.000417</v>
      </c>
      <c r="E3043" s="162" t="n"/>
    </row>
    <row r="3044">
      <c r="B3044" s="161" t="n">
        <v>14668</v>
      </c>
      <c r="C3044" s="162" t="n">
        <v>12.14</v>
      </c>
      <c r="D3044" s="162" t="n">
        <v>0.0009389999999999999</v>
      </c>
      <c r="E3044" s="162" t="n"/>
    </row>
    <row r="3045">
      <c r="B3045" s="161" t="n">
        <v>14669</v>
      </c>
      <c r="C3045" s="162" t="n">
        <v>12.15</v>
      </c>
      <c r="D3045" s="162" t="n">
        <v>0.001408</v>
      </c>
      <c r="E3045" s="162" t="n"/>
    </row>
    <row r="3046">
      <c r="B3046" s="161" t="n">
        <v>14670</v>
      </c>
      <c r="C3046" s="162" t="n">
        <v>12.13</v>
      </c>
      <c r="D3046" s="162" t="n">
        <v>-0.000585</v>
      </c>
      <c r="E3046" s="162" t="n"/>
    </row>
    <row r="3047">
      <c r="B3047" s="161" t="n">
        <v>14671</v>
      </c>
      <c r="C3047" s="162" t="n">
        <v>12.06</v>
      </c>
      <c r="D3047" s="162" t="n">
        <v>-0.006723</v>
      </c>
      <c r="E3047" s="162" t="n"/>
    </row>
    <row r="3048">
      <c r="B3048" s="161" t="n">
        <v>14674</v>
      </c>
      <c r="C3048" s="162" t="n">
        <v>12.09</v>
      </c>
      <c r="D3048" s="162" t="n">
        <v>-0.004584</v>
      </c>
      <c r="E3048" s="162" t="n"/>
    </row>
    <row r="3049">
      <c r="B3049" s="161" t="n">
        <v>14675</v>
      </c>
      <c r="C3049" s="162" t="n">
        <v>12.15</v>
      </c>
      <c r="D3049" s="162" t="n">
        <v>-0.000132</v>
      </c>
      <c r="E3049" s="162" t="n"/>
    </row>
    <row r="3050">
      <c r="B3050" s="161" t="n">
        <v>14676</v>
      </c>
      <c r="C3050" s="162" t="n">
        <v>12.24</v>
      </c>
      <c r="D3050" s="162" t="n">
        <v>0.006685</v>
      </c>
      <c r="E3050" s="162" t="n"/>
    </row>
    <row r="3051">
      <c r="B3051" s="161" t="n">
        <v>14677</v>
      </c>
      <c r="C3051" s="162" t="n">
        <v>12.25</v>
      </c>
      <c r="D3051" s="162" t="n">
        <v>0.006942</v>
      </c>
      <c r="E3051" s="162" t="n"/>
    </row>
    <row r="3052">
      <c r="B3052" s="161" t="n">
        <v>14678</v>
      </c>
      <c r="C3052" s="162" t="n">
        <v>12.2</v>
      </c>
      <c r="D3052" s="162" t="n">
        <v>0.002355</v>
      </c>
      <c r="E3052" s="162" t="n"/>
    </row>
    <row r="3053">
      <c r="B3053" s="161" t="n">
        <v>14681</v>
      </c>
      <c r="C3053" s="162" t="n">
        <v>12.24</v>
      </c>
      <c r="D3053" s="162" t="n">
        <v>0.005189</v>
      </c>
      <c r="E3053" s="162" t="n"/>
    </row>
    <row r="3054">
      <c r="B3054" s="161" t="n">
        <v>14682</v>
      </c>
      <c r="C3054" s="162" t="n">
        <v>12.27</v>
      </c>
      <c r="D3054" s="162" t="n">
        <v>0.007161</v>
      </c>
      <c r="E3054" s="162" t="n"/>
    </row>
    <row r="3055">
      <c r="B3055" s="161" t="n">
        <v>14683</v>
      </c>
      <c r="C3055" s="162" t="n">
        <v>12.25</v>
      </c>
      <c r="D3055" s="162" t="n">
        <v>0.005193</v>
      </c>
      <c r="E3055" s="162" t="n"/>
    </row>
    <row r="3056">
      <c r="B3056" s="161" t="n">
        <v>14684</v>
      </c>
      <c r="C3056" s="162" t="n">
        <v>12.22</v>
      </c>
      <c r="D3056" s="162" t="n">
        <v>0.002425</v>
      </c>
      <c r="E3056" s="162" t="n"/>
    </row>
    <row r="3057">
      <c r="B3057" s="161" t="n">
        <v>14685</v>
      </c>
      <c r="C3057" s="162" t="n">
        <v>12.07</v>
      </c>
      <c r="D3057" s="162" t="n">
        <v>-0.010164</v>
      </c>
      <c r="E3057" s="162" t="n"/>
    </row>
    <row r="3058">
      <c r="B3058" s="161" t="n">
        <v>14688</v>
      </c>
      <c r="C3058" s="162" t="n">
        <v>12</v>
      </c>
      <c r="D3058" s="162" t="n">
        <v>-0.016123</v>
      </c>
      <c r="E3058" s="162" t="n"/>
    </row>
    <row r="3059">
      <c r="B3059" s="161" t="n">
        <v>14689</v>
      </c>
      <c r="C3059" s="162" t="n">
        <v>12.09</v>
      </c>
      <c r="D3059" s="162" t="n">
        <v>-0.008852</v>
      </c>
      <c r="E3059" s="162" t="n"/>
    </row>
    <row r="3060">
      <c r="B3060" s="161" t="n">
        <v>14690</v>
      </c>
      <c r="C3060" s="162" t="n">
        <v>12.14</v>
      </c>
      <c r="D3060" s="162" t="n">
        <v>-0.00502</v>
      </c>
      <c r="E3060" s="162" t="n"/>
    </row>
    <row r="3061">
      <c r="B3061" s="161" t="n">
        <v>14691</v>
      </c>
      <c r="C3061" s="162" t="n">
        <v>12.14</v>
      </c>
      <c r="D3061" s="162" t="n">
        <v>-0.005291</v>
      </c>
      <c r="E3061" s="162" t="n"/>
    </row>
    <row r="3062">
      <c r="B3062" s="161" t="n">
        <v>14695</v>
      </c>
      <c r="C3062" s="162" t="n">
        <v>12.07</v>
      </c>
      <c r="D3062" s="162" t="n">
        <v>-0.011303</v>
      </c>
      <c r="E3062" s="162" t="n"/>
    </row>
    <row r="3063">
      <c r="B3063" s="161" t="n">
        <v>14696</v>
      </c>
      <c r="C3063" s="162" t="n">
        <v>12.01</v>
      </c>
      <c r="D3063" s="162" t="n">
        <v>-0.01643</v>
      </c>
      <c r="E3063" s="162" t="n"/>
    </row>
    <row r="3064">
      <c r="B3064" s="161" t="n">
        <v>14697</v>
      </c>
      <c r="C3064" s="162" t="n">
        <v>12.17</v>
      </c>
      <c r="D3064" s="162" t="n">
        <v>-0.0034</v>
      </c>
      <c r="E3064" s="162" t="n"/>
    </row>
    <row r="3065">
      <c r="B3065" s="161" t="n">
        <v>14698</v>
      </c>
      <c r="C3065" s="162" t="n">
        <v>12.14</v>
      </c>
      <c r="D3065" s="162" t="n">
        <v>-0.006073</v>
      </c>
      <c r="E3065" s="162" t="n"/>
    </row>
    <row r="3066">
      <c r="B3066" s="161" t="n">
        <v>14699</v>
      </c>
      <c r="C3066" s="162" t="n">
        <v>12.18</v>
      </c>
      <c r="D3066" s="162" t="n">
        <v>-0.002939</v>
      </c>
      <c r="E3066" s="162" t="n"/>
    </row>
    <row r="3067">
      <c r="B3067" s="161" t="n">
        <v>14702</v>
      </c>
      <c r="C3067" s="162" t="n">
        <v>12.21</v>
      </c>
      <c r="D3067" s="162" t="n">
        <v>-0.000704</v>
      </c>
      <c r="E3067" s="162" t="n"/>
    </row>
    <row r="3068">
      <c r="B3068" s="161" t="n">
        <v>14703</v>
      </c>
      <c r="C3068" s="162" t="n">
        <v>12.25</v>
      </c>
      <c r="D3068" s="162" t="n">
        <v>0.002292</v>
      </c>
      <c r="E3068" s="162" t="n"/>
    </row>
    <row r="3069">
      <c r="B3069" s="161" t="n">
        <v>14704</v>
      </c>
      <c r="C3069" s="162" t="n">
        <v>12.44</v>
      </c>
      <c r="D3069" s="162" t="n">
        <v>0.017311</v>
      </c>
      <c r="E3069" s="162" t="n"/>
    </row>
    <row r="3070">
      <c r="B3070" s="161" t="n">
        <v>14705</v>
      </c>
      <c r="C3070" s="162" t="n">
        <v>12.52</v>
      </c>
      <c r="D3070" s="162" t="n">
        <v>0.023202</v>
      </c>
      <c r="E3070" s="162" t="n"/>
    </row>
    <row r="3071">
      <c r="B3071" s="161" t="n">
        <v>14706</v>
      </c>
      <c r="C3071" s="162" t="n">
        <v>12.48</v>
      </c>
      <c r="D3071" s="162" t="n">
        <v>0.019512</v>
      </c>
      <c r="E3071" s="162" t="n"/>
    </row>
    <row r="3072">
      <c r="B3072" s="161" t="n">
        <v>14709</v>
      </c>
      <c r="C3072" s="162" t="n">
        <v>12.59</v>
      </c>
      <c r="D3072" s="162" t="n">
        <v>0.02781</v>
      </c>
      <c r="E3072" s="162" t="n"/>
    </row>
    <row r="3073">
      <c r="B3073" s="161" t="n">
        <v>14710</v>
      </c>
      <c r="C3073" s="162" t="n">
        <v>12.46</v>
      </c>
      <c r="D3073" s="162" t="n">
        <v>0.017047</v>
      </c>
      <c r="E3073" s="162" t="n"/>
    </row>
    <row r="3074">
      <c r="B3074" s="161" t="n">
        <v>14711</v>
      </c>
      <c r="C3074" s="162" t="n">
        <v>12.35</v>
      </c>
      <c r="D3074" s="162" t="n">
        <v>0.00784</v>
      </c>
      <c r="E3074" s="162" t="n"/>
    </row>
    <row r="3075">
      <c r="B3075" s="161" t="n">
        <v>14712</v>
      </c>
      <c r="C3075" s="162" t="n">
        <v>12.39</v>
      </c>
      <c r="D3075" s="162" t="n">
        <v>0.010691</v>
      </c>
      <c r="E3075" s="162" t="n"/>
    </row>
    <row r="3076">
      <c r="B3076" s="161" t="n">
        <v>14713</v>
      </c>
      <c r="C3076" s="162" t="n">
        <v>12.32</v>
      </c>
      <c r="D3076" s="162" t="n">
        <v>0.00469</v>
      </c>
      <c r="E3076" s="162" t="n"/>
    </row>
    <row r="3077">
      <c r="B3077" s="161" t="n">
        <v>14716</v>
      </c>
      <c r="C3077" s="162" t="n">
        <v>12.32</v>
      </c>
      <c r="D3077" s="162" t="n">
        <v>0.00425</v>
      </c>
      <c r="E3077" s="162" t="n"/>
    </row>
    <row r="3078">
      <c r="B3078" s="161" t="n">
        <v>14717</v>
      </c>
      <c r="C3078" s="162" t="n">
        <v>12.15</v>
      </c>
      <c r="D3078" s="162" t="n">
        <v>-0.009995</v>
      </c>
      <c r="E3078" s="162" t="n"/>
    </row>
    <row r="3079">
      <c r="B3079" s="161" t="n">
        <v>14718</v>
      </c>
      <c r="C3079" s="162" t="n">
        <v>12.16</v>
      </c>
      <c r="D3079" s="162" t="n">
        <v>-0.009620999999999999</v>
      </c>
      <c r="E3079" s="162" t="n"/>
    </row>
    <row r="3080">
      <c r="B3080" s="161" t="n">
        <v>14719</v>
      </c>
      <c r="C3080" s="162" t="n">
        <v>12.04</v>
      </c>
      <c r="D3080" s="162" t="n">
        <v>-0.020047</v>
      </c>
      <c r="E3080" s="162" t="n"/>
    </row>
    <row r="3081">
      <c r="B3081" s="161" t="n">
        <v>14720</v>
      </c>
      <c r="C3081" s="162" t="n">
        <v>12.04</v>
      </c>
      <c r="D3081" s="162" t="n">
        <v>-0.020527</v>
      </c>
      <c r="E3081" s="162" t="n"/>
    </row>
    <row r="3082">
      <c r="B3082" s="161" t="n">
        <v>14723</v>
      </c>
      <c r="C3082" s="162" t="n">
        <v>12.14</v>
      </c>
      <c r="D3082" s="162" t="n">
        <v>-0.012719</v>
      </c>
      <c r="E3082" s="162" t="n"/>
    </row>
    <row r="3083">
      <c r="B3083" s="161" t="n">
        <v>14724</v>
      </c>
      <c r="C3083" s="162" t="n">
        <v>12.23</v>
      </c>
      <c r="D3083" s="162" t="n">
        <v>-0.005752</v>
      </c>
      <c r="E3083" s="162" t="n"/>
    </row>
    <row r="3084">
      <c r="B3084" s="161" t="n">
        <v>14725</v>
      </c>
      <c r="C3084" s="162" t="n">
        <v>12.18</v>
      </c>
      <c r="D3084" s="162" t="n">
        <v>-0.010251</v>
      </c>
      <c r="E3084" s="162" t="n"/>
    </row>
    <row r="3085">
      <c r="B3085" s="161" t="n">
        <v>14726</v>
      </c>
      <c r="C3085" s="162" t="n">
        <v>12.19</v>
      </c>
      <c r="D3085" s="162" t="n">
        <v>-0.009861</v>
      </c>
      <c r="E3085" s="162" t="n"/>
    </row>
    <row r="3086">
      <c r="B3086" s="161" t="n">
        <v>14727</v>
      </c>
      <c r="C3086" s="162" t="n">
        <v>12.08</v>
      </c>
      <c r="D3086" s="162" t="n">
        <v>-0.019295</v>
      </c>
      <c r="E3086" s="162" t="n"/>
    </row>
    <row r="3087">
      <c r="B3087" s="161" t="n">
        <v>14730</v>
      </c>
      <c r="C3087" s="162" t="n">
        <v>12.12</v>
      </c>
      <c r="D3087" s="162" t="n">
        <v>-0.016318</v>
      </c>
      <c r="E3087" s="162" t="n"/>
    </row>
    <row r="3088">
      <c r="B3088" s="161" t="n">
        <v>14731</v>
      </c>
      <c r="C3088" s="162" t="n">
        <v>12.19</v>
      </c>
      <c r="D3088" s="162" t="n">
        <v>-0.010819</v>
      </c>
      <c r="E3088" s="162" t="n"/>
    </row>
    <row r="3089">
      <c r="B3089" s="161" t="n">
        <v>14732</v>
      </c>
      <c r="C3089" s="162" t="n">
        <v>12.03</v>
      </c>
      <c r="D3089" s="162" t="n">
        <v>-0.02419</v>
      </c>
      <c r="E3089" s="162" t="n"/>
    </row>
    <row r="3090">
      <c r="B3090" s="161" t="n">
        <v>14733</v>
      </c>
      <c r="C3090" s="162" t="n">
        <v>12.1</v>
      </c>
      <c r="D3090" s="162" t="n">
        <v>-0.018611</v>
      </c>
      <c r="E3090" s="162" t="n"/>
    </row>
    <row r="3091">
      <c r="B3091" s="161" t="n">
        <v>14734</v>
      </c>
      <c r="C3091" s="162" t="n">
        <v>12.12</v>
      </c>
      <c r="D3091" s="162" t="n">
        <v>-0.01698</v>
      </c>
      <c r="E3091" s="162" t="n"/>
    </row>
    <row r="3092">
      <c r="B3092" s="161" t="n">
        <v>14737</v>
      </c>
      <c r="C3092" s="162" t="n">
        <v>12.06</v>
      </c>
      <c r="D3092" s="162" t="n">
        <v>-0.021902</v>
      </c>
      <c r="E3092" s="162" t="n"/>
    </row>
    <row r="3093">
      <c r="B3093" s="161" t="n">
        <v>14738</v>
      </c>
      <c r="C3093" s="162" t="n">
        <v>12.09</v>
      </c>
      <c r="D3093" s="162" t="n">
        <v>-0.019454</v>
      </c>
      <c r="E3093" s="162" t="n"/>
    </row>
    <row r="3094">
      <c r="B3094" s="161" t="n">
        <v>14739</v>
      </c>
      <c r="C3094" s="162" t="n">
        <v>12.11</v>
      </c>
      <c r="D3094" s="162" t="n">
        <v>-0.017906</v>
      </c>
      <c r="E3094" s="162" t="n"/>
    </row>
    <row r="3095">
      <c r="B3095" s="161" t="n">
        <v>14740</v>
      </c>
      <c r="C3095" s="162" t="n">
        <v>12.12</v>
      </c>
      <c r="D3095" s="162" t="n">
        <v>-0.017093</v>
      </c>
      <c r="E3095" s="162" t="n"/>
    </row>
    <row r="3096">
      <c r="B3096" s="161" t="n">
        <v>14741</v>
      </c>
      <c r="C3096" s="162" t="n">
        <v>11.76</v>
      </c>
      <c r="D3096" s="162" t="n">
        <v>-0.047096</v>
      </c>
      <c r="E3096" s="162" t="n"/>
    </row>
    <row r="3097">
      <c r="B3097" s="161" t="n">
        <v>14744</v>
      </c>
      <c r="C3097" s="162" t="n">
        <v>11.11</v>
      </c>
      <c r="D3097" s="162" t="n">
        <v>-0.103573</v>
      </c>
      <c r="E3097" s="162" t="n"/>
    </row>
    <row r="3098">
      <c r="B3098" s="161" t="n">
        <v>14745</v>
      </c>
      <c r="C3098" s="162" t="n">
        <v>10.28</v>
      </c>
      <c r="D3098" s="162" t="n">
        <v>-0.180451</v>
      </c>
      <c r="E3098" s="162" t="n"/>
    </row>
    <row r="3099">
      <c r="B3099" s="161" t="n">
        <v>14746</v>
      </c>
      <c r="C3099" s="162" t="n">
        <v>10.38</v>
      </c>
      <c r="D3099" s="162" t="n">
        <v>-0.170039</v>
      </c>
      <c r="E3099" s="162" t="n"/>
    </row>
    <row r="3100">
      <c r="B3100" s="161" t="n">
        <v>14747</v>
      </c>
      <c r="C3100" s="162" t="n">
        <v>10.48</v>
      </c>
      <c r="D3100" s="162" t="n">
        <v>-0.159777</v>
      </c>
      <c r="E3100" s="162" t="n"/>
    </row>
    <row r="3101">
      <c r="B3101" s="161" t="n">
        <v>14748</v>
      </c>
      <c r="C3101" s="162" t="n">
        <v>9.949999999999999</v>
      </c>
      <c r="D3101" s="162" t="n">
        <v>-0.210823</v>
      </c>
      <c r="E3101" s="162" t="n"/>
    </row>
    <row r="3102">
      <c r="B3102" s="161" t="n">
        <v>14751</v>
      </c>
      <c r="C3102" s="162" t="n">
        <v>9.789999999999999</v>
      </c>
      <c r="D3102" s="162" t="n">
        <v>-0.226118</v>
      </c>
      <c r="E3102" s="162" t="n"/>
    </row>
    <row r="3103">
      <c r="B3103" s="161" t="n">
        <v>14752</v>
      </c>
      <c r="C3103" s="162" t="n">
        <v>9.140000000000001</v>
      </c>
      <c r="D3103" s="162" t="n">
        <v>-0.293588</v>
      </c>
      <c r="E3103" s="162" t="n"/>
    </row>
    <row r="3104">
      <c r="B3104" s="161" t="n">
        <v>14753</v>
      </c>
      <c r="C3104" s="162" t="n">
        <v>9.18</v>
      </c>
      <c r="D3104" s="162" t="n">
        <v>-0.288021</v>
      </c>
      <c r="E3104" s="162" t="n"/>
    </row>
    <row r="3105">
      <c r="B3105" s="161" t="n">
        <v>14754</v>
      </c>
      <c r="C3105" s="162" t="n">
        <v>9.199999999999999</v>
      </c>
      <c r="D3105" s="162" t="n">
        <v>-0.284742</v>
      </c>
      <c r="E3105" s="162" t="n"/>
    </row>
    <row r="3106">
      <c r="B3106" s="161" t="n">
        <v>14755</v>
      </c>
      <c r="C3106" s="162" t="n">
        <v>9.16</v>
      </c>
      <c r="D3106" s="162" t="n">
        <v>-0.288003</v>
      </c>
      <c r="E3106" s="162" t="n"/>
    </row>
    <row r="3107">
      <c r="B3107" s="161" t="n">
        <v>14758</v>
      </c>
      <c r="C3107" s="162" t="n">
        <v>9.380000000000001</v>
      </c>
      <c r="D3107" s="162" t="n">
        <v>-0.26325</v>
      </c>
      <c r="E3107" s="162" t="n"/>
    </row>
    <row r="3108">
      <c r="B3108" s="161" t="n">
        <v>14759</v>
      </c>
      <c r="C3108" s="162" t="n">
        <v>9.19</v>
      </c>
      <c r="D3108" s="162" t="n">
        <v>-0.282652</v>
      </c>
      <c r="E3108" s="162" t="n"/>
    </row>
    <row r="3109">
      <c r="B3109" s="161" t="n">
        <v>14760</v>
      </c>
      <c r="C3109" s="162" t="n">
        <v>9.25</v>
      </c>
      <c r="D3109" s="162" t="n">
        <v>-0.275205</v>
      </c>
      <c r="E3109" s="162" t="n"/>
    </row>
    <row r="3110">
      <c r="B3110" s="161" t="n">
        <v>14762</v>
      </c>
      <c r="C3110" s="162" t="n">
        <v>9.27</v>
      </c>
      <c r="D3110" s="162" t="n">
        <v>-0.272104</v>
      </c>
      <c r="E3110" s="162" t="n"/>
    </row>
    <row r="3111">
      <c r="B3111" s="161" t="n">
        <v>14765</v>
      </c>
      <c r="C3111" s="162" t="n">
        <v>9.109999999999999</v>
      </c>
      <c r="D3111" s="162" t="n">
        <v>-0.288417</v>
      </c>
      <c r="E3111" s="162" t="n"/>
    </row>
    <row r="3112">
      <c r="B3112" s="161" t="n">
        <v>14766</v>
      </c>
      <c r="C3112" s="162" t="n">
        <v>9.23</v>
      </c>
      <c r="D3112" s="162" t="n">
        <v>-0.274236</v>
      </c>
      <c r="E3112" s="162" t="n"/>
    </row>
    <row r="3113">
      <c r="B3113" s="161" t="n">
        <v>14767</v>
      </c>
      <c r="C3113" s="162" t="n">
        <v>9.09</v>
      </c>
      <c r="D3113" s="162" t="n">
        <v>-0.288494</v>
      </c>
      <c r="E3113" s="162" t="n"/>
    </row>
    <row r="3114">
      <c r="B3114" s="161" t="n">
        <v>14768</v>
      </c>
      <c r="C3114" s="162" t="n">
        <v>9.220000000000001</v>
      </c>
      <c r="D3114" s="162" t="n">
        <v>-0.273325</v>
      </c>
      <c r="E3114" s="162" t="n"/>
    </row>
    <row r="3115">
      <c r="B3115" s="161" t="n">
        <v>14769</v>
      </c>
      <c r="C3115" s="162" t="n">
        <v>9.34</v>
      </c>
      <c r="D3115" s="162" t="n">
        <v>-0.259573</v>
      </c>
      <c r="E3115" s="162" t="n"/>
    </row>
    <row r="3116">
      <c r="B3116" s="161" t="n">
        <v>14772</v>
      </c>
      <c r="C3116" s="162" t="n">
        <v>8.99</v>
      </c>
      <c r="D3116" s="162" t="n">
        <v>-0.296923</v>
      </c>
      <c r="E3116" s="162" t="n"/>
    </row>
    <row r="3117">
      <c r="B3117" s="161" t="n">
        <v>14773</v>
      </c>
      <c r="C3117" s="162" t="n">
        <v>9.42</v>
      </c>
      <c r="D3117" s="162" t="n">
        <v>-0.249448</v>
      </c>
      <c r="E3117" s="162" t="n"/>
    </row>
    <row r="3118">
      <c r="B3118" s="161" t="n">
        <v>14774</v>
      </c>
      <c r="C3118" s="162" t="n">
        <v>9.890000000000001</v>
      </c>
      <c r="D3118" s="162" t="n">
        <v>-0.200346</v>
      </c>
      <c r="E3118" s="162" t="n"/>
    </row>
    <row r="3119">
      <c r="B3119" s="161" t="n">
        <v>14775</v>
      </c>
      <c r="C3119" s="162" t="n">
        <v>9.699999999999999</v>
      </c>
      <c r="D3119" s="162" t="n">
        <v>-0.219264</v>
      </c>
      <c r="E3119" s="162" t="n"/>
    </row>
    <row r="3120">
      <c r="B3120" s="161" t="n">
        <v>14776</v>
      </c>
      <c r="C3120" s="162" t="n">
        <v>9.94</v>
      </c>
      <c r="D3120" s="162" t="n">
        <v>-0.194347</v>
      </c>
      <c r="E3120" s="162" t="n"/>
    </row>
    <row r="3121">
      <c r="B3121" s="161" t="n">
        <v>14779</v>
      </c>
      <c r="C3121" s="162" t="n">
        <v>9.98</v>
      </c>
      <c r="D3121" s="162" t="n">
        <v>-0.189837</v>
      </c>
      <c r="E3121" s="162" t="n"/>
    </row>
    <row r="3122">
      <c r="B3122" s="161" t="n">
        <v>14780</v>
      </c>
      <c r="C3122" s="162" t="n">
        <v>10.01</v>
      </c>
      <c r="D3122" s="162" t="n">
        <v>-0.186227</v>
      </c>
      <c r="E3122" s="162" t="n"/>
    </row>
    <row r="3123">
      <c r="B3123" s="161" t="n">
        <v>14781</v>
      </c>
      <c r="C3123" s="162" t="n">
        <v>10.03</v>
      </c>
      <c r="D3123" s="162" t="n">
        <v>-0.183679</v>
      </c>
      <c r="E3123" s="162" t="n"/>
    </row>
    <row r="3124">
      <c r="B3124" s="161" t="n">
        <v>14782</v>
      </c>
      <c r="C3124" s="162" t="n">
        <v>9.91</v>
      </c>
      <c r="D3124" s="162" t="n">
        <v>-0.195188</v>
      </c>
      <c r="E3124" s="162" t="n"/>
    </row>
    <row r="3125">
      <c r="B3125" s="161" t="n">
        <v>14783</v>
      </c>
      <c r="C3125" s="162" t="n">
        <v>9.91</v>
      </c>
      <c r="D3125" s="162" t="n">
        <v>-0.194611</v>
      </c>
      <c r="E3125" s="162" t="n"/>
    </row>
    <row r="3126">
      <c r="B3126" s="161" t="n">
        <v>14786</v>
      </c>
      <c r="C3126" s="162" t="n">
        <v>10.1</v>
      </c>
      <c r="D3126" s="162" t="n">
        <v>-0.174565</v>
      </c>
      <c r="E3126" s="162" t="n"/>
    </row>
    <row r="3127">
      <c r="B3127" s="161" t="n">
        <v>14787</v>
      </c>
      <c r="C3127" s="162" t="n">
        <v>9.81</v>
      </c>
      <c r="D3127" s="162" t="n">
        <v>-0.202566</v>
      </c>
      <c r="E3127" s="162" t="n"/>
    </row>
    <row r="3128">
      <c r="B3128" s="161" t="n">
        <v>14788</v>
      </c>
      <c r="C3128" s="162" t="n">
        <v>9.75</v>
      </c>
      <c r="D3128" s="162" t="n">
        <v>-0.207556</v>
      </c>
      <c r="E3128" s="162" t="n"/>
    </row>
    <row r="3129">
      <c r="B3129" s="161" t="n">
        <v>14789</v>
      </c>
      <c r="C3129" s="162" t="n">
        <v>9.85</v>
      </c>
      <c r="D3129" s="162" t="n">
        <v>-0.196168</v>
      </c>
      <c r="E3129" s="162" t="n"/>
    </row>
    <row r="3130">
      <c r="B3130" s="161" t="n">
        <v>14790</v>
      </c>
      <c r="C3130" s="162" t="n">
        <v>9.98</v>
      </c>
      <c r="D3130" s="162" t="n">
        <v>-0.181787</v>
      </c>
      <c r="E3130" s="162" t="n"/>
    </row>
    <row r="3131">
      <c r="B3131" s="161" t="n">
        <v>14793</v>
      </c>
      <c r="C3131" s="162" t="n">
        <v>9.869999999999999</v>
      </c>
      <c r="D3131" s="162" t="n">
        <v>-0.191491</v>
      </c>
      <c r="E3131" s="162" t="n"/>
    </row>
    <row r="3132">
      <c r="B3132" s="161" t="n">
        <v>14794</v>
      </c>
      <c r="C3132" s="162" t="n">
        <v>9.85</v>
      </c>
      <c r="D3132" s="162" t="n">
        <v>-0.192188</v>
      </c>
      <c r="E3132" s="162" t="n"/>
    </row>
    <row r="3133">
      <c r="B3133" s="161" t="n">
        <v>14795</v>
      </c>
      <c r="C3133" s="162" t="n">
        <v>9.880000000000001</v>
      </c>
      <c r="D3133" s="162" t="n">
        <v>-0.187806</v>
      </c>
      <c r="E3133" s="162" t="n"/>
    </row>
    <row r="3134">
      <c r="B3134" s="161" t="n">
        <v>14797</v>
      </c>
      <c r="C3134" s="162" t="n">
        <v>9.94</v>
      </c>
      <c r="D3134" s="162" t="n">
        <v>-0.180438</v>
      </c>
      <c r="E3134" s="162" t="n"/>
    </row>
    <row r="3135">
      <c r="B3135" s="161" t="n">
        <v>14800</v>
      </c>
      <c r="C3135" s="162" t="n">
        <v>9.94</v>
      </c>
      <c r="D3135" s="162" t="n">
        <v>-0.179375</v>
      </c>
      <c r="E3135" s="162" t="n"/>
    </row>
    <row r="3136">
      <c r="B3136" s="161" t="n">
        <v>14801</v>
      </c>
      <c r="C3136" s="162" t="n">
        <v>9.94</v>
      </c>
      <c r="D3136" s="162" t="n">
        <v>-0.178108</v>
      </c>
      <c r="E3136" s="162" t="n"/>
    </row>
    <row r="3137">
      <c r="B3137" s="161" t="n">
        <v>14802</v>
      </c>
      <c r="C3137" s="162" t="n">
        <v>9.970000000000001</v>
      </c>
      <c r="D3137" s="162" t="n">
        <v>-0.173844</v>
      </c>
      <c r="E3137" s="162" t="n"/>
    </row>
    <row r="3138">
      <c r="B3138" s="161" t="n">
        <v>14803</v>
      </c>
      <c r="C3138" s="162" t="n">
        <v>9.970000000000001</v>
      </c>
      <c r="D3138" s="162" t="n">
        <v>-0.172557</v>
      </c>
      <c r="E3138" s="162" t="n"/>
    </row>
    <row r="3139">
      <c r="B3139" s="161" t="n">
        <v>14804</v>
      </c>
      <c r="C3139" s="162" t="n">
        <v>9.949999999999999</v>
      </c>
      <c r="D3139" s="162" t="n">
        <v>-0.173311</v>
      </c>
      <c r="E3139" s="162" t="n"/>
    </row>
    <row r="3140">
      <c r="B3140" s="161" t="n">
        <v>14807</v>
      </c>
      <c r="C3140" s="162" t="n">
        <v>9.98</v>
      </c>
      <c r="D3140" s="162" t="n">
        <v>-0.169045</v>
      </c>
      <c r="E3140" s="162" t="n"/>
    </row>
    <row r="3141">
      <c r="B3141" s="161" t="n">
        <v>14808</v>
      </c>
      <c r="C3141" s="162" t="n">
        <v>10.09</v>
      </c>
      <c r="D3141" s="162" t="n">
        <v>-0.156805</v>
      </c>
      <c r="E3141" s="162" t="n"/>
    </row>
    <row r="3142">
      <c r="B3142" s="161" t="n">
        <v>14809</v>
      </c>
      <c r="C3142" s="162" t="n">
        <v>10.06</v>
      </c>
      <c r="D3142" s="162" t="n">
        <v>-0.158489</v>
      </c>
      <c r="E3142" s="162" t="n"/>
    </row>
    <row r="3143">
      <c r="B3143" s="161" t="n">
        <v>14810</v>
      </c>
      <c r="C3143" s="162" t="n">
        <v>10.07</v>
      </c>
      <c r="D3143" s="162" t="n">
        <v>-0.156312</v>
      </c>
      <c r="E3143" s="162" t="n"/>
    </row>
    <row r="3144">
      <c r="B3144" s="161" t="n">
        <v>14811</v>
      </c>
      <c r="C3144" s="162" t="n">
        <v>9.970000000000001</v>
      </c>
      <c r="D3144" s="162" t="n">
        <v>-0.165094</v>
      </c>
      <c r="E3144" s="162" t="n"/>
    </row>
    <row r="3145">
      <c r="B3145" s="161" t="n">
        <v>14814</v>
      </c>
      <c r="C3145" s="162" t="n">
        <v>9.970000000000001</v>
      </c>
      <c r="D3145" s="162" t="n">
        <v>-0.163856</v>
      </c>
      <c r="E3145" s="162" t="n"/>
    </row>
    <row r="3146">
      <c r="B3146" s="161" t="n">
        <v>14815</v>
      </c>
      <c r="C3146" s="162" t="n">
        <v>9.98</v>
      </c>
      <c r="D3146" s="162" t="n">
        <v>-0.161665</v>
      </c>
      <c r="E3146" s="162" t="n"/>
    </row>
    <row r="3147">
      <c r="B3147" s="161" t="n">
        <v>14816</v>
      </c>
      <c r="C3147" s="162" t="n">
        <v>9.890000000000001</v>
      </c>
      <c r="D3147" s="162" t="n">
        <v>-0.169487</v>
      </c>
      <c r="E3147" s="162" t="n"/>
    </row>
    <row r="3148">
      <c r="B3148" s="161" t="n">
        <v>14817</v>
      </c>
      <c r="C3148" s="162" t="n">
        <v>9.92</v>
      </c>
      <c r="D3148" s="162" t="n">
        <v>-0.16522</v>
      </c>
      <c r="E3148" s="162" t="n"/>
    </row>
    <row r="3149">
      <c r="B3149" s="161" t="n">
        <v>14818</v>
      </c>
      <c r="C3149" s="162" t="n">
        <v>9.970000000000001</v>
      </c>
      <c r="D3149" s="162" t="n">
        <v>-0.158982</v>
      </c>
      <c r="E3149" s="162" t="n"/>
    </row>
    <row r="3150">
      <c r="B3150" s="161" t="n">
        <v>14821</v>
      </c>
      <c r="C3150" s="162" t="n">
        <v>10.08</v>
      </c>
      <c r="D3150" s="162" t="n">
        <v>-0.146875</v>
      </c>
      <c r="E3150" s="162" t="n"/>
    </row>
    <row r="3151">
      <c r="B3151" s="161" t="n">
        <v>14822</v>
      </c>
      <c r="C3151" s="162" t="n">
        <v>10.33</v>
      </c>
      <c r="D3151" s="162" t="n">
        <v>-0.121335</v>
      </c>
      <c r="E3151" s="162" t="n"/>
    </row>
    <row r="3152">
      <c r="B3152" s="161" t="n">
        <v>14823</v>
      </c>
      <c r="C3152" s="162" t="n">
        <v>10.29</v>
      </c>
      <c r="D3152" s="162" t="n">
        <v>-0.124121</v>
      </c>
      <c r="E3152" s="162" t="n"/>
    </row>
    <row r="3153">
      <c r="B3153" s="161" t="n">
        <v>14824</v>
      </c>
      <c r="C3153" s="162" t="n">
        <v>10.26</v>
      </c>
      <c r="D3153" s="162" t="n">
        <v>-0.125976</v>
      </c>
      <c r="E3153" s="162" t="n"/>
    </row>
    <row r="3154">
      <c r="B3154" s="161" t="n">
        <v>14825</v>
      </c>
      <c r="C3154" s="162" t="n">
        <v>10.25</v>
      </c>
      <c r="D3154" s="162" t="n">
        <v>-0.12588</v>
      </c>
      <c r="E3154" s="162" t="n"/>
    </row>
    <row r="3155">
      <c r="B3155" s="161" t="n">
        <v>14828</v>
      </c>
      <c r="C3155" s="162" t="n">
        <v>10.28</v>
      </c>
      <c r="D3155" s="162" t="n">
        <v>-0.121748</v>
      </c>
      <c r="E3155" s="162" t="n"/>
    </row>
    <row r="3156">
      <c r="B3156" s="161" t="n">
        <v>14829</v>
      </c>
      <c r="C3156" s="162" t="n">
        <v>10.17</v>
      </c>
      <c r="D3156" s="162" t="n">
        <v>-0.131287</v>
      </c>
      <c r="E3156" s="162" t="n"/>
    </row>
    <row r="3157">
      <c r="B3157" s="161" t="n">
        <v>14830</v>
      </c>
      <c r="C3157" s="162" t="n">
        <v>10.17</v>
      </c>
      <c r="D3157" s="162" t="n">
        <v>-0.130075</v>
      </c>
      <c r="E3157" s="162" t="n"/>
    </row>
    <row r="3158">
      <c r="B3158" s="161" t="n">
        <v>14831</v>
      </c>
      <c r="C3158" s="162" t="n">
        <v>10.17</v>
      </c>
      <c r="D3158" s="162" t="n">
        <v>-0.128878</v>
      </c>
      <c r="E3158" s="162" t="n"/>
    </row>
    <row r="3159">
      <c r="B3159" s="161" t="n">
        <v>14832</v>
      </c>
      <c r="C3159" s="162" t="n">
        <v>10.27</v>
      </c>
      <c r="D3159" s="162" t="n">
        <v>-0.117917</v>
      </c>
      <c r="E3159" s="162" t="n"/>
    </row>
    <row r="3160">
      <c r="B3160" s="161" t="n">
        <v>14835</v>
      </c>
      <c r="C3160" s="162" t="n">
        <v>10.38</v>
      </c>
      <c r="D3160" s="162" t="n">
        <v>-0.10612</v>
      </c>
      <c r="E3160" s="162" t="n"/>
    </row>
    <row r="3161">
      <c r="B3161" s="161" t="n">
        <v>14836</v>
      </c>
      <c r="C3161" s="162" t="n">
        <v>10</v>
      </c>
      <c r="D3161" s="162" t="n">
        <v>-0.142025</v>
      </c>
      <c r="E3161" s="162" t="n"/>
    </row>
    <row r="3162">
      <c r="B3162" s="161" t="n">
        <v>14837</v>
      </c>
      <c r="C3162" s="162" t="n">
        <v>9.91</v>
      </c>
      <c r="D3162" s="162" t="n">
        <v>-0.149689</v>
      </c>
      <c r="E3162" s="162" t="n"/>
    </row>
    <row r="3163">
      <c r="B3163" s="161" t="n">
        <v>14838</v>
      </c>
      <c r="C3163" s="162" t="n">
        <v>10</v>
      </c>
      <c r="D3163" s="162" t="n">
        <v>-0.139336</v>
      </c>
      <c r="E3163" s="162" t="n"/>
    </row>
    <row r="3164">
      <c r="B3164" s="161" t="n">
        <v>14839</v>
      </c>
      <c r="C3164" s="162" t="n">
        <v>9.84</v>
      </c>
      <c r="D3164" s="162" t="n">
        <v>-0.154107</v>
      </c>
      <c r="E3164" s="162" t="n"/>
    </row>
    <row r="3165">
      <c r="B3165" s="161" t="n">
        <v>14842</v>
      </c>
      <c r="C3165" s="162" t="n">
        <v>9.91</v>
      </c>
      <c r="D3165" s="162" t="n">
        <v>-0.145746</v>
      </c>
      <c r="E3165" s="162" t="n"/>
    </row>
    <row r="3166">
      <c r="B3166" s="161" t="n">
        <v>14843</v>
      </c>
      <c r="C3166" s="162" t="n">
        <v>10.03</v>
      </c>
      <c r="D3166" s="162" t="n">
        <v>-0.132492</v>
      </c>
      <c r="E3166" s="162" t="n"/>
    </row>
    <row r="3167">
      <c r="B3167" s="161" t="n">
        <v>14844</v>
      </c>
      <c r="C3167" s="162" t="n">
        <v>10.21</v>
      </c>
      <c r="D3167" s="162" t="n">
        <v>-0.113556</v>
      </c>
      <c r="E3167" s="162" t="n"/>
    </row>
    <row r="3168">
      <c r="B3168" s="161" t="n">
        <v>14845</v>
      </c>
      <c r="C3168" s="162" t="n">
        <v>10.32</v>
      </c>
      <c r="D3168" s="162" t="n">
        <v>-0.10169</v>
      </c>
      <c r="E3168" s="162" t="n"/>
    </row>
    <row r="3169">
      <c r="B3169" s="161" t="n">
        <v>14846</v>
      </c>
      <c r="C3169" s="162" t="n">
        <v>10.19</v>
      </c>
      <c r="D3169" s="162" t="n">
        <v>-0.113215</v>
      </c>
      <c r="E3169" s="162" t="n"/>
    </row>
    <row r="3170">
      <c r="B3170" s="161" t="n">
        <v>14849</v>
      </c>
      <c r="C3170" s="162" t="n">
        <v>10.23</v>
      </c>
      <c r="D3170" s="162" t="n">
        <v>-0.108192</v>
      </c>
      <c r="E3170" s="162" t="n"/>
    </row>
    <row r="3171">
      <c r="B3171" s="161" t="n">
        <v>14850</v>
      </c>
      <c r="C3171" s="162" t="n">
        <v>10.23</v>
      </c>
      <c r="D3171" s="162" t="n">
        <v>-0.107161</v>
      </c>
      <c r="E3171" s="162" t="n"/>
    </row>
    <row r="3172">
      <c r="B3172" s="161" t="n">
        <v>14851</v>
      </c>
      <c r="C3172" s="162" t="n">
        <v>10.37</v>
      </c>
      <c r="D3172" s="162" t="n">
        <v>-0.092571</v>
      </c>
      <c r="E3172" s="162" t="n"/>
    </row>
    <row r="3173">
      <c r="B3173" s="161" t="n">
        <v>14852</v>
      </c>
      <c r="C3173" s="162" t="n">
        <v>10.32</v>
      </c>
      <c r="D3173" s="162" t="n">
        <v>-0.09637999999999999</v>
      </c>
      <c r="E3173" s="162" t="n"/>
    </row>
    <row r="3174">
      <c r="B3174" s="161" t="n">
        <v>14853</v>
      </c>
      <c r="C3174" s="162" t="n">
        <v>10.5</v>
      </c>
      <c r="D3174" s="162" t="n">
        <v>-0.078102</v>
      </c>
      <c r="E3174" s="162" t="n"/>
    </row>
    <row r="3175">
      <c r="B3175" s="161" t="n">
        <v>14857</v>
      </c>
      <c r="C3175" s="162" t="n">
        <v>10.56</v>
      </c>
      <c r="D3175" s="162" t="n">
        <v>-0.071492</v>
      </c>
      <c r="E3175" s="162" t="n"/>
    </row>
    <row r="3176">
      <c r="B3176" s="161" t="n">
        <v>14858</v>
      </c>
      <c r="C3176" s="162" t="n">
        <v>10.78</v>
      </c>
      <c r="D3176" s="162" t="n">
        <v>-0.049987</v>
      </c>
      <c r="E3176" s="162" t="n"/>
    </row>
    <row r="3177">
      <c r="B3177" s="161" t="n">
        <v>14859</v>
      </c>
      <c r="C3177" s="162" t="n">
        <v>10.93</v>
      </c>
      <c r="D3177" s="162" t="n">
        <v>-0.035364</v>
      </c>
      <c r="E3177" s="162" t="n"/>
    </row>
    <row r="3178">
      <c r="B3178" s="161" t="n">
        <v>14860</v>
      </c>
      <c r="C3178" s="162" t="n">
        <v>10.85</v>
      </c>
      <c r="D3178" s="162" t="n">
        <v>-0.041854</v>
      </c>
      <c r="E3178" s="162" t="n"/>
    </row>
    <row r="3179">
      <c r="B3179" s="161" t="n">
        <v>14863</v>
      </c>
      <c r="C3179" s="162" t="n">
        <v>10.52</v>
      </c>
      <c r="D3179" s="162" t="n">
        <v>-0.07177699999999999</v>
      </c>
      <c r="E3179" s="162" t="n"/>
    </row>
    <row r="3180">
      <c r="B3180" s="161" t="n">
        <v>14864</v>
      </c>
      <c r="C3180" s="162" t="n">
        <v>10.53</v>
      </c>
      <c r="D3180" s="162" t="n">
        <v>-0.06987500000000001</v>
      </c>
      <c r="E3180" s="162" t="n"/>
    </row>
    <row r="3181">
      <c r="B3181" s="161" t="n">
        <v>14865</v>
      </c>
      <c r="C3181" s="162" t="n">
        <v>10.45</v>
      </c>
      <c r="D3181" s="162" t="n">
        <v>-0.076598</v>
      </c>
      <c r="E3181" s="162" t="n"/>
    </row>
    <row r="3182">
      <c r="B3182" s="161" t="n">
        <v>14866</v>
      </c>
      <c r="C3182" s="162" t="n">
        <v>10.3</v>
      </c>
      <c r="D3182" s="162" t="n">
        <v>-0.090071</v>
      </c>
      <c r="E3182" s="162" t="n"/>
    </row>
    <row r="3183">
      <c r="B3183" s="161" t="n">
        <v>14867</v>
      </c>
      <c r="C3183" s="162" t="n">
        <v>10.31</v>
      </c>
      <c r="D3183" s="162" t="n">
        <v>-0.088142</v>
      </c>
      <c r="E3183" s="162" t="n"/>
    </row>
    <row r="3184">
      <c r="B3184" s="161" t="n">
        <v>14870</v>
      </c>
      <c r="C3184" s="162" t="n">
        <v>10.46</v>
      </c>
      <c r="D3184" s="162" t="n">
        <v>-0.072867</v>
      </c>
      <c r="E3184" s="162" t="n"/>
    </row>
    <row r="3185">
      <c r="B3185" s="161" t="n">
        <v>14871</v>
      </c>
      <c r="C3185" s="162" t="n">
        <v>10.54</v>
      </c>
      <c r="D3185" s="162" t="n">
        <v>-0.06451</v>
      </c>
      <c r="E3185" s="162" t="n"/>
    </row>
    <row r="3186">
      <c r="B3186" s="161" t="n">
        <v>14872</v>
      </c>
      <c r="C3186" s="162" t="n">
        <v>10.62</v>
      </c>
      <c r="D3186" s="162" t="n">
        <v>-0.056206</v>
      </c>
      <c r="E3186" s="162" t="n"/>
    </row>
    <row r="3187">
      <c r="B3187" s="161" t="n">
        <v>14873</v>
      </c>
      <c r="C3187" s="162" t="n">
        <v>10.59</v>
      </c>
      <c r="D3187" s="162" t="n">
        <v>-0.058282</v>
      </c>
      <c r="E3187" s="162" t="n"/>
    </row>
    <row r="3188">
      <c r="B3188" s="161" t="n">
        <v>14874</v>
      </c>
      <c r="C3188" s="162" t="n">
        <v>10.59</v>
      </c>
      <c r="D3188" s="162" t="n">
        <v>-0.057538</v>
      </c>
      <c r="E3188" s="162" t="n"/>
    </row>
    <row r="3189">
      <c r="B3189" s="161" t="n">
        <v>14877</v>
      </c>
      <c r="C3189" s="162" t="n">
        <v>10.9</v>
      </c>
      <c r="D3189" s="162" t="n">
        <v>-0.027994</v>
      </c>
      <c r="E3189" s="162" t="n"/>
    </row>
    <row r="3190">
      <c r="B3190" s="161" t="n">
        <v>14878</v>
      </c>
      <c r="C3190" s="162" t="n">
        <v>10.86</v>
      </c>
      <c r="D3190" s="162" t="n">
        <v>-0.030957</v>
      </c>
      <c r="E3190" s="162" t="n"/>
    </row>
    <row r="3191">
      <c r="B3191" s="161" t="n">
        <v>14879</v>
      </c>
      <c r="C3191" s="162" t="n">
        <v>10.84</v>
      </c>
      <c r="D3191" s="162" t="n">
        <v>-0.032122</v>
      </c>
      <c r="E3191" s="162" t="n"/>
    </row>
    <row r="3192">
      <c r="B3192" s="161" t="n">
        <v>14880</v>
      </c>
      <c r="C3192" s="162" t="n">
        <v>10.77</v>
      </c>
      <c r="D3192" s="162" t="n">
        <v>-0.037948</v>
      </c>
      <c r="E3192" s="162" t="n"/>
    </row>
    <row r="3193">
      <c r="B3193" s="161" t="n">
        <v>14881</v>
      </c>
      <c r="C3193" s="162" t="n">
        <v>10.58</v>
      </c>
      <c r="D3193" s="162" t="n">
        <v>-0.055027</v>
      </c>
      <c r="E3193" s="162" t="n"/>
    </row>
    <row r="3194">
      <c r="B3194" s="161" t="n">
        <v>14884</v>
      </c>
      <c r="C3194" s="162" t="n">
        <v>10.66</v>
      </c>
      <c r="D3194" s="162" t="n">
        <v>-0.046724</v>
      </c>
      <c r="E3194" s="162" t="n"/>
    </row>
    <row r="3195">
      <c r="B3195" s="161" t="n">
        <v>14885</v>
      </c>
      <c r="C3195" s="162" t="n">
        <v>10.81</v>
      </c>
      <c r="D3195" s="162" t="n">
        <v>-0.032057</v>
      </c>
      <c r="E3195" s="162" t="n"/>
    </row>
    <row r="3196">
      <c r="B3196" s="161" t="n">
        <v>14886</v>
      </c>
      <c r="C3196" s="162" t="n">
        <v>10.86</v>
      </c>
      <c r="D3196" s="162" t="n">
        <v>-0.026752</v>
      </c>
      <c r="E3196" s="162" t="n"/>
    </row>
    <row r="3197">
      <c r="B3197" s="161" t="n">
        <v>14887</v>
      </c>
      <c r="C3197" s="162" t="n">
        <v>10.87</v>
      </c>
      <c r="D3197" s="162" t="n">
        <v>-0.025159</v>
      </c>
      <c r="E3197" s="162" t="n"/>
    </row>
    <row r="3198">
      <c r="B3198" s="161" t="n">
        <v>14888</v>
      </c>
      <c r="C3198" s="162" t="n">
        <v>10.78</v>
      </c>
      <c r="D3198" s="162" t="n">
        <v>-0.032773</v>
      </c>
      <c r="E3198" s="162" t="n"/>
    </row>
    <row r="3199">
      <c r="B3199" s="161" t="n">
        <v>14891</v>
      </c>
      <c r="C3199" s="162" t="n">
        <v>10.72</v>
      </c>
      <c r="D3199" s="162" t="n">
        <v>-0.037605</v>
      </c>
      <c r="E3199" s="162" t="n"/>
    </row>
    <row r="3200">
      <c r="B3200" s="161" t="n">
        <v>14892</v>
      </c>
      <c r="C3200" s="162" t="n">
        <v>10.54</v>
      </c>
      <c r="D3200" s="162" t="n">
        <v>-0.053712</v>
      </c>
      <c r="E3200" s="162" t="n"/>
    </row>
    <row r="3201">
      <c r="B3201" s="161" t="n">
        <v>14893</v>
      </c>
      <c r="C3201" s="162" t="n">
        <v>10.48</v>
      </c>
      <c r="D3201" s="162" t="n">
        <v>-0.058539</v>
      </c>
      <c r="E3201" s="162" t="n"/>
    </row>
    <row r="3202">
      <c r="B3202" s="161" t="n">
        <v>14894</v>
      </c>
      <c r="C3202" s="162" t="n">
        <v>10.47</v>
      </c>
      <c r="D3202" s="162" t="n">
        <v>-0.058634</v>
      </c>
      <c r="E3202" s="162" t="n"/>
    </row>
    <row r="3203">
      <c r="B3203" s="161" t="n">
        <v>14895</v>
      </c>
      <c r="C3203" s="162" t="n">
        <v>10.58</v>
      </c>
      <c r="D3203" s="162" t="n">
        <v>-0.047403</v>
      </c>
      <c r="E3203" s="162" t="n"/>
    </row>
    <row r="3204">
      <c r="B3204" s="161" t="n">
        <v>14898</v>
      </c>
      <c r="C3204" s="162" t="n">
        <v>10.53</v>
      </c>
      <c r="D3204" s="162" t="n">
        <v>-0.051288</v>
      </c>
      <c r="E3204" s="162" t="n"/>
    </row>
    <row r="3205">
      <c r="B3205" s="161" t="n">
        <v>14899</v>
      </c>
      <c r="C3205" s="162" t="n">
        <v>10.64</v>
      </c>
      <c r="D3205" s="162" t="n">
        <v>-0.040074</v>
      </c>
      <c r="E3205" s="162" t="n"/>
    </row>
    <row r="3206">
      <c r="B3206" s="161" t="n">
        <v>14900</v>
      </c>
      <c r="C3206" s="162" t="n">
        <v>10.68</v>
      </c>
      <c r="D3206" s="162" t="n">
        <v>-0.035441</v>
      </c>
      <c r="E3206" s="162" t="n"/>
    </row>
    <row r="3207">
      <c r="B3207" s="161" t="n">
        <v>14901</v>
      </c>
      <c r="C3207" s="162" t="n">
        <v>10.73</v>
      </c>
      <c r="D3207" s="162" t="n">
        <v>-0.029848</v>
      </c>
      <c r="E3207" s="162" t="n"/>
    </row>
    <row r="3208">
      <c r="B3208" s="161" t="n">
        <v>14902</v>
      </c>
      <c r="C3208" s="162" t="n">
        <v>10.72</v>
      </c>
      <c r="D3208" s="162" t="n">
        <v>-0.029871</v>
      </c>
      <c r="E3208" s="162" t="n"/>
    </row>
    <row r="3209">
      <c r="B3209" s="161" t="n">
        <v>14905</v>
      </c>
      <c r="C3209" s="162" t="n">
        <v>10.65</v>
      </c>
      <c r="D3209" s="162" t="n">
        <v>-0.035512</v>
      </c>
      <c r="E3209" s="162" t="n"/>
    </row>
    <row r="3210">
      <c r="B3210" s="161" t="n">
        <v>14906</v>
      </c>
      <c r="C3210" s="162" t="n">
        <v>10.7</v>
      </c>
      <c r="D3210" s="162" t="n">
        <v>-0.029935</v>
      </c>
      <c r="E3210" s="162" t="n"/>
    </row>
    <row r="3211">
      <c r="B3211" s="161" t="n">
        <v>14907</v>
      </c>
      <c r="C3211" s="162" t="n">
        <v>10.8</v>
      </c>
      <c r="D3211" s="162" t="n">
        <v>-0.019839</v>
      </c>
      <c r="E3211" s="162" t="n"/>
    </row>
    <row r="3212">
      <c r="B3212" s="161" t="n">
        <v>14908</v>
      </c>
      <c r="C3212" s="162" t="n">
        <v>10.73</v>
      </c>
      <c r="D3212" s="162" t="n">
        <v>-0.025506</v>
      </c>
      <c r="E3212" s="162" t="n"/>
    </row>
    <row r="3213">
      <c r="B3213" s="161" t="n">
        <v>14909</v>
      </c>
      <c r="C3213" s="162" t="n">
        <v>10.73</v>
      </c>
      <c r="D3213" s="162" t="n">
        <v>-0.024761</v>
      </c>
      <c r="E3213" s="162" t="n"/>
    </row>
    <row r="3214">
      <c r="B3214" s="161" t="n">
        <v>14912</v>
      </c>
      <c r="C3214" s="162" t="n">
        <v>10.81</v>
      </c>
      <c r="D3214" s="162" t="n">
        <v>-0.016732</v>
      </c>
      <c r="E3214" s="162" t="n"/>
    </row>
    <row r="3215">
      <c r="B3215" s="161" t="n">
        <v>14913</v>
      </c>
      <c r="C3215" s="162" t="n">
        <v>10.83</v>
      </c>
      <c r="D3215" s="162" t="n">
        <v>-0.01432</v>
      </c>
      <c r="E3215" s="162" t="n"/>
    </row>
    <row r="3216">
      <c r="B3216" s="161" t="n">
        <v>14914</v>
      </c>
      <c r="C3216" s="162" t="n">
        <v>10.92</v>
      </c>
      <c r="D3216" s="162" t="n">
        <v>-0.005489</v>
      </c>
      <c r="E3216" s="162" t="n"/>
    </row>
    <row r="3217">
      <c r="B3217" s="161" t="n">
        <v>14915</v>
      </c>
      <c r="C3217" s="162" t="n">
        <v>11.08</v>
      </c>
      <c r="D3217" s="162" t="n">
        <v>0.009545</v>
      </c>
      <c r="E3217" s="162" t="n"/>
    </row>
    <row r="3218">
      <c r="B3218" s="161" t="n">
        <v>14916</v>
      </c>
      <c r="C3218" s="162" t="n">
        <v>11.08</v>
      </c>
      <c r="D3218" s="162" t="n">
        <v>0.010023</v>
      </c>
      <c r="E3218" s="162" t="n"/>
    </row>
    <row r="3219">
      <c r="B3219" s="161" t="n">
        <v>14919</v>
      </c>
      <c r="C3219" s="162" t="n">
        <v>11.16</v>
      </c>
      <c r="D3219" s="162" t="n">
        <v>0.017669</v>
      </c>
      <c r="E3219" s="162" t="n"/>
    </row>
    <row r="3220">
      <c r="B3220" s="161" t="n">
        <v>14921</v>
      </c>
      <c r="C3220" s="162" t="n">
        <v>10.79</v>
      </c>
      <c r="D3220" s="162" t="n">
        <v>-0.015468</v>
      </c>
      <c r="E3220" s="162" t="n"/>
    </row>
    <row r="3221">
      <c r="B3221" s="161" t="n">
        <v>14922</v>
      </c>
      <c r="C3221" s="162" t="n">
        <v>11.39</v>
      </c>
      <c r="D3221" s="162" t="n">
        <v>0.038976</v>
      </c>
      <c r="E3221" s="162" t="n"/>
    </row>
    <row r="3222">
      <c r="B3222" s="161" t="n">
        <v>14923</v>
      </c>
      <c r="C3222" s="162" t="n">
        <v>11.23</v>
      </c>
      <c r="D3222" s="162" t="n">
        <v>0.025304</v>
      </c>
      <c r="E3222" s="162" t="n"/>
    </row>
    <row r="3223">
      <c r="B3223" s="161" t="n">
        <v>14927</v>
      </c>
      <c r="C3223" s="162" t="n">
        <v>11.36</v>
      </c>
      <c r="D3223" s="162" t="n">
        <v>0.037179</v>
      </c>
      <c r="E3223" s="162" t="n"/>
    </row>
    <row r="3224">
      <c r="B3224" s="161" t="n">
        <v>14928</v>
      </c>
      <c r="C3224" s="162" t="n">
        <v>11.26</v>
      </c>
      <c r="D3224" s="162" t="n">
        <v>0.028744</v>
      </c>
      <c r="E3224" s="162" t="n"/>
    </row>
    <row r="3225">
      <c r="B3225" s="161" t="n">
        <v>14929</v>
      </c>
      <c r="C3225" s="162" t="n">
        <v>11.29</v>
      </c>
      <c r="D3225" s="162" t="n">
        <v>0.031802</v>
      </c>
      <c r="E3225" s="162" t="n"/>
    </row>
    <row r="3226">
      <c r="B3226" s="161" t="n">
        <v>14930</v>
      </c>
      <c r="C3226" s="162" t="n">
        <v>11.17</v>
      </c>
      <c r="D3226" s="162" t="n">
        <v>0.021537</v>
      </c>
      <c r="E3226" s="162" t="n"/>
    </row>
    <row r="3227">
      <c r="B3227" s="161" t="n">
        <v>14933</v>
      </c>
      <c r="C3227" s="162" t="n">
        <v>11.04</v>
      </c>
      <c r="D3227" s="162" t="n">
        <v>0.010293</v>
      </c>
      <c r="E3227" s="162" t="n"/>
    </row>
    <row r="3228">
      <c r="B3228" s="161" t="n">
        <v>14934</v>
      </c>
      <c r="C3228" s="162" t="n">
        <v>11.05</v>
      </c>
      <c r="D3228" s="162" t="n">
        <v>0.011656</v>
      </c>
      <c r="E3228" s="162" t="n"/>
    </row>
    <row r="3229">
      <c r="B3229" s="161" t="n">
        <v>14935</v>
      </c>
      <c r="C3229" s="162" t="n">
        <v>10.79</v>
      </c>
      <c r="D3229" s="162" t="n">
        <v>-0.011573</v>
      </c>
      <c r="E3229" s="162" t="n"/>
    </row>
    <row r="3230">
      <c r="B3230" s="161" t="n">
        <v>14937</v>
      </c>
      <c r="C3230" s="162" t="n">
        <v>10.79</v>
      </c>
      <c r="D3230" s="162" t="n">
        <v>-0.011</v>
      </c>
      <c r="E3230" s="162" t="n"/>
    </row>
    <row r="3231">
      <c r="B3231" s="161" t="n">
        <v>14940</v>
      </c>
      <c r="C3231" s="162" t="n">
        <v>10.79</v>
      </c>
      <c r="D3231" s="162" t="n">
        <v>-0.010382</v>
      </c>
      <c r="E3231" s="162" t="n"/>
    </row>
    <row r="3232">
      <c r="B3232" s="161" t="n">
        <v>14941</v>
      </c>
      <c r="C3232" s="162" t="n">
        <v>10.76</v>
      </c>
      <c r="D3232" s="162" t="n">
        <v>-0.012496</v>
      </c>
      <c r="E3232" s="162" t="n"/>
    </row>
    <row r="3233">
      <c r="B3233" s="161" t="n">
        <v>14942</v>
      </c>
      <c r="C3233" s="162" t="n">
        <v>10.56</v>
      </c>
      <c r="D3233" s="162" t="n">
        <v>-0.030427</v>
      </c>
      <c r="E3233" s="162" t="n"/>
    </row>
    <row r="3234">
      <c r="B3234" s="161" t="n">
        <v>14943</v>
      </c>
      <c r="C3234" s="162" t="n">
        <v>10.56</v>
      </c>
      <c r="D3234" s="162" t="n">
        <v>-0.029596</v>
      </c>
      <c r="E3234" s="162" t="n"/>
    </row>
    <row r="3235">
      <c r="B3235" s="161" t="n">
        <v>14944</v>
      </c>
      <c r="C3235" s="162" t="n">
        <v>10.57</v>
      </c>
      <c r="D3235" s="162" t="n">
        <v>-0.02784</v>
      </c>
      <c r="E3235" s="162" t="n"/>
    </row>
    <row r="3236">
      <c r="B3236" s="161" t="n">
        <v>14947</v>
      </c>
      <c r="C3236" s="162" t="n">
        <v>10.62</v>
      </c>
      <c r="D3236" s="162" t="n">
        <v>-0.022357</v>
      </c>
      <c r="E3236" s="162" t="n"/>
    </row>
    <row r="3237">
      <c r="B3237" s="161" t="n">
        <v>14948</v>
      </c>
      <c r="C3237" s="162" t="n">
        <v>10.58</v>
      </c>
      <c r="D3237" s="162" t="n">
        <v>-0.025347</v>
      </c>
      <c r="E3237" s="162" t="n"/>
    </row>
    <row r="3238">
      <c r="B3238" s="161" t="n">
        <v>14949</v>
      </c>
      <c r="C3238" s="162" t="n">
        <v>10.58</v>
      </c>
      <c r="D3238" s="162" t="n">
        <v>-0.024559</v>
      </c>
      <c r="E3238" s="162" t="n"/>
    </row>
    <row r="3239">
      <c r="B3239" s="161" t="n">
        <v>14950</v>
      </c>
      <c r="C3239" s="162" t="n">
        <v>10.51</v>
      </c>
      <c r="D3239" s="162" t="n">
        <v>-0.030376</v>
      </c>
      <c r="E3239" s="162" t="n"/>
    </row>
    <row r="3240">
      <c r="B3240" s="161" t="n">
        <v>14951</v>
      </c>
      <c r="C3240" s="162" t="n">
        <v>10.53</v>
      </c>
      <c r="D3240" s="162" t="n">
        <v>-0.027635</v>
      </c>
      <c r="E3240" s="162" t="n"/>
    </row>
    <row r="3241">
      <c r="B3241" s="161" t="n">
        <v>14954</v>
      </c>
      <c r="C3241" s="162" t="n">
        <v>10.61</v>
      </c>
      <c r="D3241" s="162" t="n">
        <v>-0.019276</v>
      </c>
      <c r="E3241" s="162" t="n"/>
    </row>
    <row r="3242">
      <c r="B3242" s="161" t="n">
        <v>14955</v>
      </c>
      <c r="C3242" s="162" t="n">
        <v>10.61</v>
      </c>
      <c r="D3242" s="162" t="n">
        <v>-0.018527</v>
      </c>
      <c r="E3242" s="162" t="n"/>
    </row>
    <row r="3243">
      <c r="B3243" s="161" t="n">
        <v>14956</v>
      </c>
      <c r="C3243" s="162" t="n">
        <v>10.63</v>
      </c>
      <c r="D3243" s="162" t="n">
        <v>-0.015954</v>
      </c>
      <c r="E3243" s="162" t="n"/>
    </row>
    <row r="3244">
      <c r="B3244" s="161" t="n">
        <v>14957</v>
      </c>
      <c r="C3244" s="162" t="n">
        <v>10.67</v>
      </c>
      <c r="D3244" s="162" t="n">
        <v>-0.011517</v>
      </c>
      <c r="E3244" s="162" t="n"/>
    </row>
    <row r="3245">
      <c r="B3245" s="161" t="n">
        <v>14958</v>
      </c>
      <c r="C3245" s="162" t="n">
        <v>10.69</v>
      </c>
      <c r="D3245" s="162" t="n">
        <v>-0.008968</v>
      </c>
      <c r="E3245" s="162" t="n"/>
    </row>
    <row r="3246">
      <c r="B3246" s="161" t="n">
        <v>14961</v>
      </c>
      <c r="C3246" s="162" t="n">
        <v>10.58</v>
      </c>
      <c r="D3246" s="162" t="n">
        <v>-0.018593</v>
      </c>
      <c r="E3246" s="162" t="n"/>
    </row>
    <row r="3247">
      <c r="B3247" s="161" t="n">
        <v>14962</v>
      </c>
      <c r="C3247" s="162" t="n">
        <v>10.54</v>
      </c>
      <c r="D3247" s="162" t="n">
        <v>-0.021675</v>
      </c>
      <c r="E3247" s="162" t="n"/>
    </row>
    <row r="3248">
      <c r="B3248" s="161" t="n">
        <v>14963</v>
      </c>
      <c r="C3248" s="162" t="n">
        <v>10.44</v>
      </c>
      <c r="D3248" s="162" t="n">
        <v>-0.030442</v>
      </c>
      <c r="E3248" s="162" t="n"/>
    </row>
    <row r="3249">
      <c r="B3249" s="161" t="n">
        <v>14964</v>
      </c>
      <c r="C3249" s="162" t="n">
        <v>10.4</v>
      </c>
      <c r="D3249" s="162" t="n">
        <v>-0.033467</v>
      </c>
      <c r="E3249" s="162" t="n"/>
    </row>
    <row r="3250">
      <c r="B3250" s="161" t="n">
        <v>14965</v>
      </c>
      <c r="C3250" s="162" t="n">
        <v>10.41</v>
      </c>
      <c r="D3250" s="162" t="n">
        <v>-0.031655</v>
      </c>
      <c r="E3250" s="162" t="n"/>
    </row>
    <row r="3251">
      <c r="B3251" s="161" t="n">
        <v>14968</v>
      </c>
      <c r="C3251" s="162" t="n">
        <v>10.38</v>
      </c>
      <c r="D3251" s="162" t="n">
        <v>-0.03367</v>
      </c>
      <c r="E3251" s="162" t="n"/>
    </row>
    <row r="3252">
      <c r="B3252" s="161" t="n">
        <v>14969</v>
      </c>
      <c r="C3252" s="162" t="n">
        <v>10.4</v>
      </c>
      <c r="D3252" s="162" t="n">
        <v>-0.030907</v>
      </c>
      <c r="E3252" s="162" t="n"/>
    </row>
    <row r="3253">
      <c r="B3253" s="161" t="n">
        <v>14971</v>
      </c>
      <c r="C3253" s="162" t="n">
        <v>10.39</v>
      </c>
      <c r="D3253" s="162" t="n">
        <v>-0.031006</v>
      </c>
      <c r="E3253" s="162" t="n"/>
    </row>
    <row r="3254">
      <c r="B3254" s="161" t="n">
        <v>14972</v>
      </c>
      <c r="C3254" s="162" t="n">
        <v>10.44</v>
      </c>
      <c r="D3254" s="162" t="n">
        <v>-0.025351</v>
      </c>
      <c r="E3254" s="162" t="n"/>
    </row>
    <row r="3255">
      <c r="B3255" s="161" t="n">
        <v>14975</v>
      </c>
      <c r="C3255" s="162" t="n">
        <v>10.57</v>
      </c>
      <c r="D3255" s="162" t="n">
        <v>-0.012191</v>
      </c>
      <c r="E3255" s="162" t="n"/>
    </row>
    <row r="3256">
      <c r="B3256" s="161" t="n">
        <v>14976</v>
      </c>
      <c r="C3256" s="162" t="n">
        <v>10.58</v>
      </c>
      <c r="D3256" s="162" t="n">
        <v>-0.010479</v>
      </c>
      <c r="E3256" s="162" t="n"/>
    </row>
    <row r="3257">
      <c r="B3257" s="161" t="n">
        <v>14978</v>
      </c>
      <c r="C3257" s="162" t="n">
        <v>10.48</v>
      </c>
      <c r="D3257" s="162" t="n">
        <v>-0.019232</v>
      </c>
      <c r="E3257" s="162" t="n"/>
    </row>
    <row r="3258">
      <c r="B3258" s="161" t="n">
        <v>14979</v>
      </c>
      <c r="C3258" s="162" t="n">
        <v>10.72</v>
      </c>
      <c r="D3258" s="162" t="n">
        <v>0.00401</v>
      </c>
      <c r="E3258" s="162" t="n"/>
    </row>
    <row r="3259">
      <c r="B3259" s="161" t="n">
        <v>14982</v>
      </c>
      <c r="C3259" s="162" t="n">
        <v>10.74</v>
      </c>
      <c r="D3259" s="162" t="n">
        <v>0.006506</v>
      </c>
      <c r="E3259" s="162" t="n"/>
    </row>
    <row r="3260">
      <c r="B3260" s="161" t="n">
        <v>14983</v>
      </c>
      <c r="C3260" s="162" t="n">
        <v>10.75</v>
      </c>
      <c r="D3260" s="162" t="n">
        <v>0.008088</v>
      </c>
      <c r="E3260" s="162" t="n"/>
    </row>
    <row r="3261">
      <c r="B3261" s="161" t="n">
        <v>14984</v>
      </c>
      <c r="C3261" s="162" t="n">
        <v>10.77</v>
      </c>
      <c r="D3261" s="162" t="n">
        <v>0.01059</v>
      </c>
      <c r="E3261" s="162" t="n"/>
    </row>
    <row r="3262">
      <c r="B3262" s="161" t="n">
        <v>14985</v>
      </c>
      <c r="C3262" s="162" t="n">
        <v>10.83</v>
      </c>
      <c r="D3262" s="162" t="n">
        <v>0.016727</v>
      </c>
      <c r="E3262" s="162" t="n"/>
    </row>
    <row r="3263">
      <c r="B3263" s="161" t="n">
        <v>14986</v>
      </c>
      <c r="C3263" s="162" t="n">
        <v>10.86</v>
      </c>
      <c r="D3263" s="162" t="n">
        <v>0.020034</v>
      </c>
      <c r="E3263" s="162" t="n"/>
    </row>
    <row r="3264">
      <c r="B3264" s="161" t="n">
        <v>14989</v>
      </c>
      <c r="C3264" s="162" t="n">
        <v>10.82</v>
      </c>
      <c r="D3264" s="162" t="n">
        <v>0.016978</v>
      </c>
      <c r="E3264" s="162" t="n"/>
    </row>
    <row r="3265">
      <c r="B3265" s="161" t="n">
        <v>14990</v>
      </c>
      <c r="C3265" s="162" t="n">
        <v>10.76</v>
      </c>
      <c r="D3265" s="162" t="n">
        <v>0.012066</v>
      </c>
      <c r="E3265" s="162" t="n"/>
    </row>
    <row r="3266">
      <c r="B3266" s="161" t="n">
        <v>14991</v>
      </c>
      <c r="C3266" s="162" t="n">
        <v>10.67</v>
      </c>
      <c r="D3266" s="162" t="n">
        <v>0.004377</v>
      </c>
      <c r="E3266" s="162" t="n"/>
    </row>
    <row r="3267">
      <c r="B3267" s="161" t="n">
        <v>14992</v>
      </c>
      <c r="C3267" s="162" t="n">
        <v>10.54</v>
      </c>
      <c r="D3267" s="162" t="n">
        <v>-0.007095</v>
      </c>
      <c r="E3267" s="162" t="n"/>
    </row>
    <row r="3268">
      <c r="B3268" s="161" t="n">
        <v>14993</v>
      </c>
      <c r="C3268" s="162" t="n">
        <v>10.52</v>
      </c>
      <c r="D3268" s="162" t="n">
        <v>-0.008179000000000001</v>
      </c>
      <c r="E3268" s="162" t="n"/>
    </row>
    <row r="3269">
      <c r="B3269" s="161" t="n">
        <v>14996</v>
      </c>
      <c r="C3269" s="162" t="n">
        <v>10.47</v>
      </c>
      <c r="D3269" s="162" t="n">
        <v>-0.012014</v>
      </c>
      <c r="E3269" s="162" t="n"/>
    </row>
    <row r="3270">
      <c r="B3270" s="161" t="n">
        <v>14997</v>
      </c>
      <c r="C3270" s="162" t="n">
        <v>10.37</v>
      </c>
      <c r="D3270" s="162" t="n">
        <v>-0.020596</v>
      </c>
      <c r="E3270" s="162" t="n"/>
    </row>
    <row r="3271">
      <c r="B3271" s="161" t="n">
        <v>14998</v>
      </c>
      <c r="C3271" s="162" t="n">
        <v>10.43</v>
      </c>
      <c r="D3271" s="162" t="n">
        <v>-0.013858</v>
      </c>
      <c r="E3271" s="162" t="n"/>
    </row>
    <row r="3272">
      <c r="B3272" s="161" t="n">
        <v>14999</v>
      </c>
      <c r="C3272" s="162" t="n">
        <v>10.42</v>
      </c>
      <c r="D3272" s="162" t="n">
        <v>-0.013791</v>
      </c>
      <c r="E3272" s="162" t="n"/>
    </row>
    <row r="3273">
      <c r="B3273" s="161" t="n">
        <v>15000</v>
      </c>
      <c r="C3273" s="162" t="n">
        <v>10.45</v>
      </c>
      <c r="D3273" s="162" t="n">
        <v>-0.009965</v>
      </c>
      <c r="E3273" s="162" t="n"/>
    </row>
    <row r="3274">
      <c r="B3274" s="161" t="n">
        <v>15003</v>
      </c>
      <c r="C3274" s="162" t="n">
        <v>10.49</v>
      </c>
      <c r="D3274" s="162" t="n">
        <v>-0.005263</v>
      </c>
      <c r="E3274" s="162" t="n"/>
    </row>
    <row r="3275">
      <c r="B3275" s="161" t="n">
        <v>15004</v>
      </c>
      <c r="C3275" s="162" t="n">
        <v>10.43</v>
      </c>
      <c r="D3275" s="162" t="n">
        <v>-0.010069</v>
      </c>
      <c r="E3275" s="162" t="n"/>
    </row>
    <row r="3276">
      <c r="B3276" s="161" t="n">
        <v>15005</v>
      </c>
      <c r="C3276" s="162" t="n">
        <v>10.22</v>
      </c>
      <c r="D3276" s="162" t="n">
        <v>-0.029412</v>
      </c>
      <c r="E3276" s="162" t="n"/>
    </row>
    <row r="3277">
      <c r="B3277" s="161" t="n">
        <v>15006</v>
      </c>
      <c r="C3277" s="162" t="n">
        <v>10.04</v>
      </c>
      <c r="D3277" s="162" t="n">
        <v>-0.046097</v>
      </c>
      <c r="E3277" s="162" t="n"/>
    </row>
    <row r="3278">
      <c r="B3278" s="161" t="n">
        <v>15007</v>
      </c>
      <c r="C3278" s="162" t="n">
        <v>10.07</v>
      </c>
      <c r="D3278" s="162" t="n">
        <v>-0.042124</v>
      </c>
      <c r="E3278" s="162" t="n"/>
    </row>
    <row r="3279">
      <c r="B3279" s="161" t="n">
        <v>15010</v>
      </c>
      <c r="C3279" s="162" t="n">
        <v>9.960000000000001</v>
      </c>
      <c r="D3279" s="162" t="n">
        <v>-0.05206</v>
      </c>
      <c r="E3279" s="162" t="n"/>
    </row>
    <row r="3280">
      <c r="B3280" s="161" t="n">
        <v>15011</v>
      </c>
      <c r="C3280" s="162" t="n">
        <v>9.970000000000001</v>
      </c>
      <c r="D3280" s="162" t="n">
        <v>-0.050069</v>
      </c>
      <c r="E3280" s="162" t="n"/>
    </row>
    <row r="3281">
      <c r="B3281" s="161" t="n">
        <v>15012</v>
      </c>
      <c r="C3281" s="162" t="n">
        <v>10.15</v>
      </c>
      <c r="D3281" s="162" t="n">
        <v>-0.031274</v>
      </c>
      <c r="E3281" s="162" t="n"/>
    </row>
    <row r="3282">
      <c r="B3282" s="161" t="n">
        <v>15013</v>
      </c>
      <c r="C3282" s="162" t="n">
        <v>10.19</v>
      </c>
      <c r="D3282" s="162" t="n">
        <v>-0.02641</v>
      </c>
      <c r="E3282" s="162" t="n"/>
    </row>
    <row r="3283">
      <c r="B3283" s="161" t="n">
        <v>15014</v>
      </c>
      <c r="C3283" s="162" t="n">
        <v>10.16</v>
      </c>
      <c r="D3283" s="162" t="n">
        <v>-0.028368</v>
      </c>
      <c r="E3283" s="162" t="n"/>
    </row>
    <row r="3284">
      <c r="B3284" s="161" t="n">
        <v>15017</v>
      </c>
      <c r="C3284" s="162" t="n">
        <v>10.15</v>
      </c>
      <c r="D3284" s="162" t="n">
        <v>-0.028382</v>
      </c>
      <c r="E3284" s="162" t="n"/>
    </row>
    <row r="3285">
      <c r="B3285" s="161" t="n">
        <v>15018</v>
      </c>
      <c r="C3285" s="162" t="n">
        <v>9.98</v>
      </c>
      <c r="D3285" s="162" t="n">
        <v>-0.044213</v>
      </c>
      <c r="E3285" s="162" t="n"/>
    </row>
    <row r="3286">
      <c r="B3286" s="161" t="n">
        <v>15020</v>
      </c>
      <c r="C3286" s="162" t="n">
        <v>9.84</v>
      </c>
      <c r="D3286" s="162" t="n">
        <v>-0.057267</v>
      </c>
      <c r="E3286" s="162" t="n"/>
    </row>
    <row r="3287">
      <c r="B3287" s="161" t="n">
        <v>15021</v>
      </c>
      <c r="C3287" s="162" t="n">
        <v>9.529999999999999</v>
      </c>
      <c r="D3287" s="162" t="n">
        <v>-0.088034</v>
      </c>
      <c r="E3287" s="162" t="n"/>
    </row>
    <row r="3288">
      <c r="B3288" s="161" t="n">
        <v>15024</v>
      </c>
      <c r="C3288" s="162" t="n">
        <v>9.65</v>
      </c>
      <c r="D3288" s="162" t="n">
        <v>-0.0743</v>
      </c>
      <c r="E3288" s="162" t="n"/>
    </row>
    <row r="3289">
      <c r="B3289" s="161" t="n">
        <v>15025</v>
      </c>
      <c r="C3289" s="162" t="n">
        <v>9.630000000000001</v>
      </c>
      <c r="D3289" s="162" t="n">
        <v>-0.07521899999999999</v>
      </c>
      <c r="E3289" s="162" t="n"/>
    </row>
    <row r="3290">
      <c r="B3290" s="161" t="n">
        <v>15026</v>
      </c>
      <c r="C3290" s="162" t="n">
        <v>9.550000000000001</v>
      </c>
      <c r="D3290" s="162" t="n">
        <v>-0.082332</v>
      </c>
      <c r="E3290" s="162" t="n"/>
    </row>
    <row r="3291">
      <c r="B3291" s="161" t="n">
        <v>15027</v>
      </c>
      <c r="C3291" s="162" t="n">
        <v>9.720000000000001</v>
      </c>
      <c r="D3291" s="162" t="n">
        <v>-0.06353</v>
      </c>
      <c r="E3291" s="162" t="n"/>
    </row>
    <row r="3292">
      <c r="B3292" s="161" t="n">
        <v>15028</v>
      </c>
      <c r="C3292" s="162" t="n">
        <v>9.76</v>
      </c>
      <c r="D3292" s="162" t="n">
        <v>-0.058312</v>
      </c>
      <c r="E3292" s="162" t="n"/>
    </row>
    <row r="3293">
      <c r="B3293" s="161" t="n">
        <v>15031</v>
      </c>
      <c r="C3293" s="162" t="n">
        <v>9.84</v>
      </c>
      <c r="D3293" s="162" t="n">
        <v>-0.049061</v>
      </c>
      <c r="E3293" s="162" t="n"/>
    </row>
    <row r="3294">
      <c r="B3294" s="161" t="n">
        <v>15032</v>
      </c>
      <c r="C3294" s="162" t="n">
        <v>9.93</v>
      </c>
      <c r="D3294" s="162" t="n">
        <v>-0.038901</v>
      </c>
      <c r="E3294" s="162" t="n"/>
    </row>
    <row r="3295">
      <c r="B3295" s="161" t="n">
        <v>15033</v>
      </c>
      <c r="C3295" s="162" t="n">
        <v>9.949999999999999</v>
      </c>
      <c r="D3295" s="162" t="n">
        <v>-0.035838</v>
      </c>
      <c r="E3295" s="162" t="n"/>
    </row>
    <row r="3296">
      <c r="B3296" s="161" t="n">
        <v>15034</v>
      </c>
      <c r="C3296" s="162" t="n">
        <v>9.880000000000001</v>
      </c>
      <c r="D3296" s="162" t="n">
        <v>-0.041986</v>
      </c>
      <c r="E3296" s="162" t="n"/>
    </row>
    <row r="3297">
      <c r="B3297" s="161" t="n">
        <v>15035</v>
      </c>
      <c r="C3297" s="162" t="n">
        <v>9.92</v>
      </c>
      <c r="D3297" s="162" t="n">
        <v>-0.037368</v>
      </c>
      <c r="E3297" s="162" t="n"/>
    </row>
    <row r="3298">
      <c r="B3298" s="161" t="n">
        <v>15038</v>
      </c>
      <c r="C3298" s="162" t="n">
        <v>9.77</v>
      </c>
      <c r="D3298" s="162" t="n">
        <v>-0.052356</v>
      </c>
      <c r="E3298" s="162" t="n"/>
    </row>
    <row r="3299">
      <c r="B3299" s="161" t="n">
        <v>15039</v>
      </c>
      <c r="C3299" s="162" t="n">
        <v>9.82</v>
      </c>
      <c r="D3299" s="162" t="n">
        <v>-0.04698</v>
      </c>
      <c r="E3299" s="162" t="n"/>
    </row>
    <row r="3300">
      <c r="B3300" s="161" t="n">
        <v>15040</v>
      </c>
      <c r="C3300" s="162" t="n">
        <v>9.76</v>
      </c>
      <c r="D3300" s="162" t="n">
        <v>-0.052759</v>
      </c>
      <c r="E3300" s="162" t="n"/>
    </row>
    <row r="3301">
      <c r="B3301" s="161" t="n">
        <v>15041</v>
      </c>
      <c r="C3301" s="162" t="n">
        <v>9.949999999999999</v>
      </c>
      <c r="D3301" s="162" t="n">
        <v>-0.033479</v>
      </c>
      <c r="E3301" s="162" t="n"/>
    </row>
    <row r="3302">
      <c r="B3302" s="161" t="n">
        <v>15042</v>
      </c>
      <c r="C3302" s="162" t="n">
        <v>9.9</v>
      </c>
      <c r="D3302" s="162" t="n">
        <v>-0.03857</v>
      </c>
      <c r="E3302" s="162" t="n"/>
    </row>
    <row r="3303">
      <c r="B3303" s="161" t="n">
        <v>15045</v>
      </c>
      <c r="C3303" s="162" t="n">
        <v>10.1</v>
      </c>
      <c r="D3303" s="162" t="n">
        <v>-0.019035</v>
      </c>
      <c r="E3303" s="162" t="n"/>
    </row>
    <row r="3304">
      <c r="B3304" s="161" t="n">
        <v>15046</v>
      </c>
      <c r="C3304" s="162" t="n">
        <v>10.02</v>
      </c>
      <c r="D3304" s="162" t="n">
        <v>-0.027396</v>
      </c>
      <c r="E3304" s="162" t="n"/>
    </row>
    <row r="3305">
      <c r="B3305" s="161" t="n">
        <v>15047</v>
      </c>
      <c r="C3305" s="162" t="n">
        <v>10.02</v>
      </c>
      <c r="D3305" s="162" t="n">
        <v>-0.027794</v>
      </c>
      <c r="E3305" s="162" t="n"/>
    </row>
    <row r="3306">
      <c r="B3306" s="161" t="n">
        <v>15048</v>
      </c>
      <c r="C3306" s="162" t="n">
        <v>9.970000000000001</v>
      </c>
      <c r="D3306" s="162" t="n">
        <v>-0.033189</v>
      </c>
      <c r="E3306" s="162" t="n"/>
    </row>
    <row r="3307">
      <c r="B3307" s="161" t="n">
        <v>15049</v>
      </c>
      <c r="C3307" s="162" t="n">
        <v>9.98</v>
      </c>
      <c r="D3307" s="162" t="n">
        <v>-0.032478</v>
      </c>
      <c r="E3307" s="162" t="n"/>
    </row>
    <row r="3308">
      <c r="B3308" s="161" t="n">
        <v>15052</v>
      </c>
      <c r="C3308" s="162" t="n">
        <v>10.03</v>
      </c>
      <c r="D3308" s="162" t="n">
        <v>-0.027888</v>
      </c>
      <c r="E3308" s="162" t="n"/>
    </row>
    <row r="3309">
      <c r="B3309" s="161" t="n">
        <v>15053</v>
      </c>
      <c r="C3309" s="162" t="n">
        <v>10.07</v>
      </c>
      <c r="D3309" s="162" t="n">
        <v>-0.024305</v>
      </c>
      <c r="E3309" s="162" t="n"/>
    </row>
    <row r="3310">
      <c r="B3310" s="161" t="n">
        <v>15054</v>
      </c>
      <c r="C3310" s="162" t="n">
        <v>10.01</v>
      </c>
      <c r="D3310" s="162" t="n">
        <v>-0.03064</v>
      </c>
      <c r="E3310" s="162" t="n"/>
    </row>
    <row r="3311">
      <c r="B3311" s="161" t="n">
        <v>15055</v>
      </c>
      <c r="C3311" s="162" t="n">
        <v>10.02</v>
      </c>
      <c r="D3311" s="162" t="n">
        <v>-0.030082</v>
      </c>
      <c r="E3311" s="162" t="n"/>
    </row>
    <row r="3312">
      <c r="B3312" s="161" t="n">
        <v>15056</v>
      </c>
      <c r="C3312" s="162" t="n">
        <v>9.93</v>
      </c>
      <c r="D3312" s="162" t="n">
        <v>-0.039443</v>
      </c>
      <c r="E3312" s="162" t="n"/>
    </row>
    <row r="3313">
      <c r="B3313" s="161" t="n">
        <v>15059</v>
      </c>
      <c r="C3313" s="162" t="n">
        <v>9.92</v>
      </c>
      <c r="D3313" s="162" t="n">
        <v>-0.040853</v>
      </c>
      <c r="E3313" s="162" t="n"/>
    </row>
    <row r="3314">
      <c r="B3314" s="161" t="n">
        <v>15060</v>
      </c>
      <c r="C3314" s="162" t="n">
        <v>9.960000000000001</v>
      </c>
      <c r="D3314" s="162" t="n">
        <v>-0.037186</v>
      </c>
      <c r="E3314" s="162" t="n"/>
    </row>
    <row r="3315">
      <c r="B3315" s="161" t="n">
        <v>15061</v>
      </c>
      <c r="C3315" s="162" t="n">
        <v>9.93</v>
      </c>
      <c r="D3315" s="162" t="n">
        <v>-0.040488</v>
      </c>
      <c r="E3315" s="162" t="n"/>
    </row>
    <row r="3316">
      <c r="B3316" s="161" t="n">
        <v>15062</v>
      </c>
      <c r="C3316" s="162" t="n">
        <v>10.01</v>
      </c>
      <c r="D3316" s="162" t="n">
        <v>-0.032957</v>
      </c>
      <c r="E3316" s="162" t="n"/>
    </row>
    <row r="3317">
      <c r="B3317" s="161" t="n">
        <v>15063</v>
      </c>
      <c r="C3317" s="162" t="n">
        <v>9.94</v>
      </c>
      <c r="D3317" s="162" t="n">
        <v>-0.040226</v>
      </c>
      <c r="E3317" s="162" t="n"/>
    </row>
    <row r="3318">
      <c r="B3318" s="161" t="n">
        <v>15066</v>
      </c>
      <c r="C3318" s="162" t="n">
        <v>9.960000000000001</v>
      </c>
      <c r="D3318" s="162" t="n">
        <v>-0.03825</v>
      </c>
      <c r="E3318" s="162" t="n"/>
    </row>
    <row r="3319">
      <c r="B3319" s="161" t="n">
        <v>15067</v>
      </c>
      <c r="C3319" s="162" t="n">
        <v>9.970000000000001</v>
      </c>
      <c r="D3319" s="162" t="n">
        <v>-0.037377</v>
      </c>
      <c r="E3319" s="162" t="n"/>
    </row>
    <row r="3320">
      <c r="B3320" s="161" t="n">
        <v>15068</v>
      </c>
      <c r="C3320" s="162" t="n">
        <v>10.01</v>
      </c>
      <c r="D3320" s="162" t="n">
        <v>-0.033407</v>
      </c>
      <c r="E3320" s="162" t="n"/>
    </row>
    <row r="3321">
      <c r="B3321" s="161" t="n">
        <v>15069</v>
      </c>
      <c r="C3321" s="162" t="n">
        <v>10.16</v>
      </c>
      <c r="D3321" s="162" t="n">
        <v>-0.01862</v>
      </c>
      <c r="E3321" s="162" t="n"/>
    </row>
    <row r="3322">
      <c r="B3322" s="161" t="n">
        <v>15070</v>
      </c>
      <c r="C3322" s="162" t="n">
        <v>10.14</v>
      </c>
      <c r="D3322" s="162" t="n">
        <v>-0.020653</v>
      </c>
      <c r="E3322" s="162" t="n"/>
    </row>
    <row r="3323">
      <c r="B3323" s="161" t="n">
        <v>15073</v>
      </c>
      <c r="C3323" s="162" t="n">
        <v>10.05</v>
      </c>
      <c r="D3323" s="162" t="n">
        <v>-0.029578</v>
      </c>
      <c r="E3323" s="162" t="n"/>
    </row>
    <row r="3324">
      <c r="B3324" s="161" t="n">
        <v>15074</v>
      </c>
      <c r="C3324" s="162" t="n">
        <v>9.84</v>
      </c>
      <c r="D3324" s="162" t="n">
        <v>-0.050661</v>
      </c>
      <c r="E3324" s="162" t="n"/>
    </row>
    <row r="3325">
      <c r="B3325" s="161" t="n">
        <v>15075</v>
      </c>
      <c r="C3325" s="162" t="n">
        <v>9.699999999999999</v>
      </c>
      <c r="D3325" s="162" t="n">
        <v>-0.06489</v>
      </c>
      <c r="E3325" s="162" t="n"/>
    </row>
    <row r="3326">
      <c r="B3326" s="161" t="n">
        <v>15076</v>
      </c>
      <c r="C3326" s="162" t="n">
        <v>9.69</v>
      </c>
      <c r="D3326" s="162" t="n">
        <v>-0.065723</v>
      </c>
      <c r="E3326" s="162" t="n"/>
    </row>
    <row r="3327">
      <c r="B3327" s="161" t="n">
        <v>15080</v>
      </c>
      <c r="C3327" s="162" t="n">
        <v>9.619999999999999</v>
      </c>
      <c r="D3327" s="162" t="n">
        <v>-0.072881</v>
      </c>
      <c r="E3327" s="162" t="n"/>
    </row>
    <row r="3328">
      <c r="B3328" s="161" t="n">
        <v>15081</v>
      </c>
      <c r="C3328" s="162" t="n">
        <v>9.59</v>
      </c>
      <c r="D3328" s="162" t="n">
        <v>-0.07592699999999999</v>
      </c>
      <c r="E3328" s="162" t="n"/>
    </row>
    <row r="3329">
      <c r="B3329" s="161" t="n">
        <v>15082</v>
      </c>
      <c r="C3329" s="162" t="n">
        <v>9.59</v>
      </c>
      <c r="D3329" s="162" t="n">
        <v>-0.07580199999999999</v>
      </c>
      <c r="E3329" s="162" t="n"/>
    </row>
    <row r="3330">
      <c r="B3330" s="161" t="n">
        <v>15083</v>
      </c>
      <c r="C3330" s="162" t="n">
        <v>9.539999999999999</v>
      </c>
      <c r="D3330" s="162" t="n">
        <v>-0.080816</v>
      </c>
      <c r="E3330" s="162" t="n"/>
    </row>
    <row r="3331">
      <c r="B3331" s="161" t="n">
        <v>15084</v>
      </c>
      <c r="C3331" s="162" t="n">
        <v>9.4</v>
      </c>
      <c r="D3331" s="162" t="n">
        <v>-0.095373</v>
      </c>
      <c r="E3331" s="162" t="n"/>
    </row>
    <row r="3332">
      <c r="B3332" s="161" t="n">
        <v>15087</v>
      </c>
      <c r="C3332" s="162" t="n">
        <v>9.369999999999999</v>
      </c>
      <c r="D3332" s="162" t="n">
        <v>-0.09833799999999999</v>
      </c>
      <c r="E3332" s="162" t="n"/>
    </row>
    <row r="3333">
      <c r="B3333" s="161" t="n">
        <v>15088</v>
      </c>
      <c r="C3333" s="162" t="n">
        <v>9.32</v>
      </c>
      <c r="D3333" s="162" t="n">
        <v>-0.103417</v>
      </c>
      <c r="E3333" s="162" t="n"/>
    </row>
    <row r="3334">
      <c r="B3334" s="161" t="n">
        <v>15089</v>
      </c>
      <c r="C3334" s="162" t="n">
        <v>9.43</v>
      </c>
      <c r="D3334" s="162" t="n">
        <v>-0.091437</v>
      </c>
      <c r="E3334" s="162" t="n"/>
    </row>
    <row r="3335">
      <c r="B3335" s="161" t="n">
        <v>15090</v>
      </c>
      <c r="C3335" s="162" t="n">
        <v>9.470000000000001</v>
      </c>
      <c r="D3335" s="162" t="n">
        <v>-0.086977</v>
      </c>
      <c r="E3335" s="162" t="n"/>
    </row>
    <row r="3336">
      <c r="B3336" s="161" t="n">
        <v>15091</v>
      </c>
      <c r="C3336" s="162" t="n">
        <v>9.4</v>
      </c>
      <c r="D3336" s="162" t="n">
        <v>-0.094134</v>
      </c>
      <c r="E3336" s="162" t="n"/>
    </row>
    <row r="3337">
      <c r="B3337" s="161" t="n">
        <v>15094</v>
      </c>
      <c r="C3337" s="162" t="n">
        <v>9.42</v>
      </c>
      <c r="D3337" s="162" t="n">
        <v>-0.09174300000000001</v>
      </c>
      <c r="E3337" s="162" t="n"/>
    </row>
    <row r="3338">
      <c r="B3338" s="161" t="n">
        <v>15095</v>
      </c>
      <c r="C3338" s="162" t="n">
        <v>9.44</v>
      </c>
      <c r="D3338" s="162" t="n">
        <v>-0.089365</v>
      </c>
      <c r="E3338" s="162" t="n"/>
    </row>
    <row r="3339">
      <c r="B3339" s="161" t="n">
        <v>15096</v>
      </c>
      <c r="C3339" s="162" t="n">
        <v>9.31</v>
      </c>
      <c r="D3339" s="162" t="n">
        <v>-0.102922</v>
      </c>
      <c r="E3339" s="162" t="n"/>
    </row>
    <row r="3340">
      <c r="B3340" s="161" t="n">
        <v>15097</v>
      </c>
      <c r="C3340" s="162" t="n">
        <v>9.300000000000001</v>
      </c>
      <c r="D3340" s="162" t="n">
        <v>-0.103667</v>
      </c>
      <c r="E3340" s="162" t="n"/>
    </row>
    <row r="3341">
      <c r="B3341" s="161" t="n">
        <v>15098</v>
      </c>
      <c r="C3341" s="162" t="n">
        <v>9.33</v>
      </c>
      <c r="D3341" s="162" t="n">
        <v>-0.100078</v>
      </c>
      <c r="E3341" s="162" t="n"/>
    </row>
    <row r="3342">
      <c r="B3342" s="161" t="n">
        <v>15101</v>
      </c>
      <c r="C3342" s="162" t="n">
        <v>9.34</v>
      </c>
      <c r="D3342" s="162" t="n">
        <v>-0.098658</v>
      </c>
      <c r="E3342" s="162" t="n"/>
    </row>
    <row r="3343">
      <c r="B3343" s="161" t="n">
        <v>15102</v>
      </c>
      <c r="C3343" s="162" t="n">
        <v>9.5</v>
      </c>
      <c r="D3343" s="162" t="n">
        <v>-0.081396</v>
      </c>
      <c r="E3343" s="162" t="n"/>
    </row>
    <row r="3344">
      <c r="B3344" s="161" t="n">
        <v>15103</v>
      </c>
      <c r="C3344" s="162" t="n">
        <v>9.470000000000001</v>
      </c>
      <c r="D3344" s="162" t="n">
        <v>-0.084316</v>
      </c>
      <c r="E3344" s="162" t="n"/>
    </row>
    <row r="3345">
      <c r="B3345" s="161" t="n">
        <v>15104</v>
      </c>
      <c r="C3345" s="162" t="n">
        <v>9.449999999999999</v>
      </c>
      <c r="D3345" s="162" t="n">
        <v>-0.086178</v>
      </c>
      <c r="E3345" s="162" t="n"/>
    </row>
    <row r="3346">
      <c r="B3346" s="161" t="n">
        <v>15105</v>
      </c>
      <c r="C3346" s="162" t="n">
        <v>9.449999999999999</v>
      </c>
      <c r="D3346" s="162" t="n">
        <v>-0.08592</v>
      </c>
      <c r="E3346" s="162" t="n"/>
    </row>
    <row r="3347">
      <c r="B3347" s="161" t="n">
        <v>15108</v>
      </c>
      <c r="C3347" s="162" t="n">
        <v>9.56</v>
      </c>
      <c r="D3347" s="162" t="n">
        <v>-0.074187</v>
      </c>
      <c r="E3347" s="162" t="n"/>
    </row>
    <row r="3348">
      <c r="B3348" s="161" t="n">
        <v>15109</v>
      </c>
      <c r="C3348" s="162" t="n">
        <v>9.56</v>
      </c>
      <c r="D3348" s="162" t="n">
        <v>-0.07401199999999999</v>
      </c>
      <c r="E3348" s="162" t="n"/>
    </row>
    <row r="3349">
      <c r="B3349" s="161" t="n">
        <v>15110</v>
      </c>
      <c r="C3349" s="162" t="n">
        <v>9.49</v>
      </c>
      <c r="D3349" s="162" t="n">
        <v>-0.08112800000000001</v>
      </c>
      <c r="E3349" s="162" t="n"/>
    </row>
    <row r="3350">
      <c r="B3350" s="161" t="n">
        <v>15111</v>
      </c>
      <c r="C3350" s="162" t="n">
        <v>9.33</v>
      </c>
      <c r="D3350" s="162" t="n">
        <v>-0.09776700000000001</v>
      </c>
      <c r="E3350" s="162" t="n"/>
    </row>
    <row r="3351">
      <c r="B3351" s="161" t="n">
        <v>15112</v>
      </c>
      <c r="C3351" s="162" t="n">
        <v>9.35</v>
      </c>
      <c r="D3351" s="162" t="n">
        <v>-0.09515</v>
      </c>
      <c r="E3351" s="162" t="n"/>
    </row>
    <row r="3352">
      <c r="B3352" s="161" t="n">
        <v>15115</v>
      </c>
      <c r="C3352" s="162" t="n">
        <v>9.4</v>
      </c>
      <c r="D3352" s="162" t="n">
        <v>-0.08938400000000001</v>
      </c>
      <c r="E3352" s="162" t="n"/>
    </row>
    <row r="3353">
      <c r="B3353" s="161" t="n">
        <v>15116</v>
      </c>
      <c r="C3353" s="162" t="n">
        <v>9.56</v>
      </c>
      <c r="D3353" s="162" t="n">
        <v>-0.07216500000000001</v>
      </c>
      <c r="E3353" s="162" t="n"/>
    </row>
    <row r="3354">
      <c r="B3354" s="161" t="n">
        <v>15117</v>
      </c>
      <c r="C3354" s="162" t="n">
        <v>9.550000000000001</v>
      </c>
      <c r="D3354" s="162" t="n">
        <v>-0.07287100000000001</v>
      </c>
      <c r="E3354" s="162" t="n"/>
    </row>
    <row r="3355">
      <c r="B3355" s="161" t="n">
        <v>15118</v>
      </c>
      <c r="C3355" s="162" t="n">
        <v>9.44</v>
      </c>
      <c r="D3355" s="162" t="n">
        <v>-0.084047</v>
      </c>
      <c r="E3355" s="162" t="n"/>
    </row>
    <row r="3356">
      <c r="B3356" s="161" t="n">
        <v>15119</v>
      </c>
      <c r="C3356" s="162" t="n">
        <v>9.44</v>
      </c>
      <c r="D3356" s="162" t="n">
        <v>-0.083692</v>
      </c>
      <c r="E3356" s="162" t="n"/>
    </row>
    <row r="3357">
      <c r="B3357" s="161" t="n">
        <v>15122</v>
      </c>
      <c r="C3357" s="162" t="n">
        <v>9.33</v>
      </c>
      <c r="D3357" s="162" t="n">
        <v>-0.095003</v>
      </c>
      <c r="E3357" s="162" t="n"/>
    </row>
    <row r="3358">
      <c r="B3358" s="161" t="n">
        <v>15123</v>
      </c>
      <c r="C3358" s="162" t="n">
        <v>9.390000000000001</v>
      </c>
      <c r="D3358" s="162" t="n">
        <v>-0.088213</v>
      </c>
      <c r="E3358" s="162" t="n"/>
    </row>
    <row r="3359">
      <c r="B3359" s="161" t="n">
        <v>15124</v>
      </c>
      <c r="C3359" s="162" t="n">
        <v>9.390000000000001</v>
      </c>
      <c r="D3359" s="162" t="n">
        <v>-0.087784</v>
      </c>
      <c r="E3359" s="162" t="n"/>
    </row>
    <row r="3360">
      <c r="B3360" s="161" t="n">
        <v>15125</v>
      </c>
      <c r="C3360" s="162" t="n">
        <v>9.380000000000001</v>
      </c>
      <c r="D3360" s="162" t="n">
        <v>-0.088361</v>
      </c>
      <c r="E3360" s="162" t="n"/>
    </row>
    <row r="3361">
      <c r="B3361" s="161" t="n">
        <v>15129</v>
      </c>
      <c r="C3361" s="162" t="n">
        <v>9.359999999999999</v>
      </c>
      <c r="D3361" s="162" t="n">
        <v>-0.090183</v>
      </c>
      <c r="E3361" s="162" t="n"/>
    </row>
    <row r="3362">
      <c r="B3362" s="161" t="n">
        <v>15130</v>
      </c>
      <c r="C3362" s="162" t="n">
        <v>9.470000000000001</v>
      </c>
      <c r="D3362" s="162" t="n">
        <v>-0.07828499999999999</v>
      </c>
      <c r="E3362" s="162" t="n"/>
    </row>
    <row r="3363">
      <c r="B3363" s="161" t="n">
        <v>15131</v>
      </c>
      <c r="C3363" s="162" t="n">
        <v>9.460000000000001</v>
      </c>
      <c r="D3363" s="162" t="n">
        <v>-0.079078</v>
      </c>
      <c r="E3363" s="162" t="n"/>
    </row>
    <row r="3364">
      <c r="B3364" s="161" t="n">
        <v>15132</v>
      </c>
      <c r="C3364" s="162" t="n">
        <v>9.5</v>
      </c>
      <c r="D3364" s="162" t="n">
        <v>-0.07469199999999999</v>
      </c>
      <c r="E3364" s="162" t="n"/>
    </row>
    <row r="3365">
      <c r="B3365" s="161" t="n">
        <v>15133</v>
      </c>
      <c r="C3365" s="162" t="n">
        <v>9.49</v>
      </c>
      <c r="D3365" s="162" t="n">
        <v>-0.07554</v>
      </c>
      <c r="E3365" s="162" t="n"/>
    </row>
    <row r="3366">
      <c r="B3366" s="161" t="n">
        <v>15136</v>
      </c>
      <c r="C3366" s="162" t="n">
        <v>9.66</v>
      </c>
      <c r="D3366" s="162" t="n">
        <v>-0.057605</v>
      </c>
      <c r="E3366" s="162" t="n"/>
    </row>
    <row r="3367">
      <c r="B3367" s="161" t="n">
        <v>15137</v>
      </c>
      <c r="C3367" s="162" t="n">
        <v>9.82</v>
      </c>
      <c r="D3367" s="162" t="n">
        <v>-0.040987</v>
      </c>
      <c r="E3367" s="162" t="n"/>
    </row>
    <row r="3368">
      <c r="B3368" s="161" t="n">
        <v>15138</v>
      </c>
      <c r="C3368" s="162" t="n">
        <v>9.82</v>
      </c>
      <c r="D3368" s="162" t="n">
        <v>-0.040742</v>
      </c>
      <c r="E3368" s="162" t="n"/>
    </row>
    <row r="3369">
      <c r="B3369" s="161" t="n">
        <v>15139</v>
      </c>
      <c r="C3369" s="162" t="n">
        <v>9.869999999999999</v>
      </c>
      <c r="D3369" s="162" t="n">
        <v>-0.035507</v>
      </c>
      <c r="E3369" s="162" t="n"/>
    </row>
    <row r="3370">
      <c r="B3370" s="161" t="n">
        <v>15140</v>
      </c>
      <c r="C3370" s="162" t="n">
        <v>9.85</v>
      </c>
      <c r="D3370" s="162" t="n">
        <v>-0.03735</v>
      </c>
      <c r="E3370" s="162" t="n"/>
    </row>
    <row r="3371">
      <c r="B3371" s="161" t="n">
        <v>15143</v>
      </c>
      <c r="C3371" s="162" t="n">
        <v>9.81</v>
      </c>
      <c r="D3371" s="162" t="n">
        <v>-0.041213</v>
      </c>
      <c r="E3371" s="162" t="n"/>
    </row>
    <row r="3372">
      <c r="B3372" s="161" t="n">
        <v>15144</v>
      </c>
      <c r="C3372" s="162" t="n">
        <v>9.890000000000001</v>
      </c>
      <c r="D3372" s="162" t="n">
        <v>-0.032857</v>
      </c>
      <c r="E3372" s="162" t="n"/>
    </row>
    <row r="3373">
      <c r="B3373" s="161" t="n">
        <v>15145</v>
      </c>
      <c r="C3373" s="162" t="n">
        <v>9.9</v>
      </c>
      <c r="D3373" s="162" t="n">
        <v>-0.031641</v>
      </c>
      <c r="E3373" s="162" t="n"/>
    </row>
    <row r="3374">
      <c r="B3374" s="161" t="n">
        <v>15146</v>
      </c>
      <c r="C3374" s="162" t="n">
        <v>9.880000000000001</v>
      </c>
      <c r="D3374" s="162" t="n">
        <v>-0.033359</v>
      </c>
      <c r="E3374" s="162" t="n"/>
    </row>
    <row r="3375">
      <c r="B3375" s="161" t="n">
        <v>15147</v>
      </c>
      <c r="C3375" s="162" t="n">
        <v>9.76</v>
      </c>
      <c r="D3375" s="162" t="n">
        <v>-0.045188</v>
      </c>
      <c r="E3375" s="162" t="n"/>
    </row>
    <row r="3376">
      <c r="B3376" s="161" t="n">
        <v>15150</v>
      </c>
      <c r="C3376" s="162" t="n">
        <v>9.949999999999999</v>
      </c>
      <c r="D3376" s="162" t="n">
        <v>-0.025501</v>
      </c>
      <c r="E3376" s="162" t="n"/>
    </row>
    <row r="3377">
      <c r="B3377" s="161" t="n">
        <v>15151</v>
      </c>
      <c r="C3377" s="162" t="n">
        <v>9.880000000000001</v>
      </c>
      <c r="D3377" s="162" t="n">
        <v>-0.032047</v>
      </c>
      <c r="E3377" s="162" t="n"/>
    </row>
    <row r="3378">
      <c r="B3378" s="161" t="n">
        <v>15152</v>
      </c>
      <c r="C3378" s="162" t="n">
        <v>9.9</v>
      </c>
      <c r="D3378" s="162" t="n">
        <v>-0.029559</v>
      </c>
      <c r="E3378" s="162" t="n"/>
    </row>
    <row r="3379">
      <c r="B3379" s="161" t="n">
        <v>15153</v>
      </c>
      <c r="C3379" s="162" t="n">
        <v>9.94</v>
      </c>
      <c r="D3379" s="162" t="n">
        <v>-0.025242</v>
      </c>
      <c r="E3379" s="162" t="n"/>
    </row>
    <row r="3380">
      <c r="B3380" s="161" t="n">
        <v>15154</v>
      </c>
      <c r="C3380" s="162" t="n">
        <v>9.890000000000001</v>
      </c>
      <c r="D3380" s="162" t="n">
        <v>-0.029971</v>
      </c>
      <c r="E3380" s="162" t="n"/>
    </row>
    <row r="3381">
      <c r="B3381" s="161" t="n">
        <v>15157</v>
      </c>
      <c r="C3381" s="162" t="n">
        <v>9.85</v>
      </c>
      <c r="D3381" s="162" t="n">
        <v>-0.033729</v>
      </c>
      <c r="E3381" s="162" t="n"/>
    </row>
    <row r="3382">
      <c r="B3382" s="161" t="n">
        <v>15158</v>
      </c>
      <c r="C3382" s="162" t="n">
        <v>9.82</v>
      </c>
      <c r="D3382" s="162" t="n">
        <v>-0.036544</v>
      </c>
      <c r="E3382" s="162" t="n"/>
    </row>
    <row r="3383">
      <c r="B3383" s="161" t="n">
        <v>15159</v>
      </c>
      <c r="C3383" s="162" t="n">
        <v>9.890000000000001</v>
      </c>
      <c r="D3383" s="162" t="n">
        <v>-0.029235</v>
      </c>
      <c r="E3383" s="162" t="n"/>
    </row>
    <row r="3384">
      <c r="B3384" s="161" t="n">
        <v>15160</v>
      </c>
      <c r="C3384" s="162" t="n">
        <v>9.91</v>
      </c>
      <c r="D3384" s="162" t="n">
        <v>-0.026945</v>
      </c>
      <c r="E3384" s="162" t="n"/>
    </row>
    <row r="3385">
      <c r="B3385" s="161" t="n">
        <v>15164</v>
      </c>
      <c r="C3385" s="162" t="n">
        <v>10.09</v>
      </c>
      <c r="D3385" s="162" t="n">
        <v>-0.008723</v>
      </c>
      <c r="E3385" s="162" t="n"/>
    </row>
    <row r="3386">
      <c r="B3386" s="161" t="n">
        <v>15165</v>
      </c>
      <c r="C3386" s="162" t="n">
        <v>10.28</v>
      </c>
      <c r="D3386" s="162" t="n">
        <v>0.010099</v>
      </c>
      <c r="E3386" s="162" t="n"/>
    </row>
    <row r="3387">
      <c r="B3387" s="161" t="n">
        <v>15166</v>
      </c>
      <c r="C3387" s="162" t="n">
        <v>10.28</v>
      </c>
      <c r="D3387" s="162" t="n">
        <v>0.010252</v>
      </c>
      <c r="E3387" s="162" t="n"/>
    </row>
    <row r="3388">
      <c r="B3388" s="161" t="n">
        <v>15167</v>
      </c>
      <c r="C3388" s="162" t="n">
        <v>10.31</v>
      </c>
      <c r="D3388" s="162" t="n">
        <v>0.013303</v>
      </c>
      <c r="E3388" s="162" t="n"/>
    </row>
    <row r="3389">
      <c r="B3389" s="161" t="n">
        <v>15168</v>
      </c>
      <c r="C3389" s="162" t="n">
        <v>10.28</v>
      </c>
      <c r="D3389" s="162" t="n">
        <v>0.010694</v>
      </c>
      <c r="E3389" s="162" t="n"/>
    </row>
    <row r="3390">
      <c r="B3390" s="161" t="n">
        <v>15171</v>
      </c>
      <c r="C3390" s="162" t="n">
        <v>10.3</v>
      </c>
      <c r="D3390" s="162" t="n">
        <v>0.012913</v>
      </c>
      <c r="E3390" s="162" t="n"/>
    </row>
    <row r="3391">
      <c r="B3391" s="161" t="n">
        <v>15172</v>
      </c>
      <c r="C3391" s="162" t="n">
        <v>10.33</v>
      </c>
      <c r="D3391" s="162" t="n">
        <v>0.016072</v>
      </c>
      <c r="E3391" s="162" t="n"/>
    </row>
    <row r="3392">
      <c r="B3392" s="161" t="n">
        <v>15173</v>
      </c>
      <c r="C3392" s="162" t="n">
        <v>10.28</v>
      </c>
      <c r="D3392" s="162" t="n">
        <v>0.011461</v>
      </c>
      <c r="E3392" s="162" t="n"/>
    </row>
    <row r="3393">
      <c r="B3393" s="161" t="n">
        <v>15174</v>
      </c>
      <c r="C3393" s="162" t="n">
        <v>10.21</v>
      </c>
      <c r="D3393" s="162" t="n">
        <v>0.004811</v>
      </c>
      <c r="E3393" s="162" t="n"/>
    </row>
    <row r="3394">
      <c r="B3394" s="161" t="n">
        <v>15175</v>
      </c>
      <c r="C3394" s="162" t="n">
        <v>10.25</v>
      </c>
      <c r="D3394" s="162" t="n">
        <v>0.008923</v>
      </c>
      <c r="E3394" s="162" t="n"/>
    </row>
    <row r="3395">
      <c r="B3395" s="161" t="n">
        <v>15178</v>
      </c>
      <c r="C3395" s="162" t="n">
        <v>10.46</v>
      </c>
      <c r="D3395" s="162" t="n">
        <v>0.029376</v>
      </c>
      <c r="E3395" s="162" t="n"/>
    </row>
    <row r="3396">
      <c r="B3396" s="161" t="n">
        <v>15179</v>
      </c>
      <c r="C3396" s="162" t="n">
        <v>10.45</v>
      </c>
      <c r="D3396" s="162" t="n">
        <v>0.028621</v>
      </c>
      <c r="E3396" s="162" t="n"/>
    </row>
    <row r="3397">
      <c r="B3397" s="161" t="n">
        <v>15180</v>
      </c>
      <c r="C3397" s="162" t="n">
        <v>10.42</v>
      </c>
      <c r="D3397" s="162" t="n">
        <v>0.025968</v>
      </c>
      <c r="E3397" s="162" t="n"/>
    </row>
    <row r="3398">
      <c r="B3398" s="161" t="n">
        <v>15181</v>
      </c>
      <c r="C3398" s="162" t="n">
        <v>10.36</v>
      </c>
      <c r="D3398" s="162" t="n">
        <v>0.0204</v>
      </c>
      <c r="E3398" s="162" t="n"/>
    </row>
    <row r="3399">
      <c r="B3399" s="161" t="n">
        <v>15182</v>
      </c>
      <c r="C3399" s="162" t="n">
        <v>10.34</v>
      </c>
      <c r="D3399" s="162" t="n">
        <v>0.018655</v>
      </c>
      <c r="E3399" s="162" t="n"/>
    </row>
    <row r="3400">
      <c r="B3400" s="161" t="n">
        <v>15185</v>
      </c>
      <c r="C3400" s="162" t="n">
        <v>10.47</v>
      </c>
      <c r="D3400" s="162" t="n">
        <v>0.031183</v>
      </c>
      <c r="E3400" s="162" t="n"/>
    </row>
    <row r="3401">
      <c r="B3401" s="161" t="n">
        <v>15186</v>
      </c>
      <c r="C3401" s="162" t="n">
        <v>10.45</v>
      </c>
      <c r="D3401" s="162" t="n">
        <v>0.029286</v>
      </c>
      <c r="E3401" s="162" t="n"/>
    </row>
    <row r="3402">
      <c r="B3402" s="161" t="n">
        <v>15187</v>
      </c>
      <c r="C3402" s="162" t="n">
        <v>10.4</v>
      </c>
      <c r="D3402" s="162" t="n">
        <v>0.024524</v>
      </c>
      <c r="E3402" s="162" t="n"/>
    </row>
    <row r="3403">
      <c r="B3403" s="161" t="n">
        <v>15188</v>
      </c>
      <c r="C3403" s="162" t="n">
        <v>10.39</v>
      </c>
      <c r="D3403" s="162" t="n">
        <v>0.023656</v>
      </c>
      <c r="E3403" s="162" t="n"/>
    </row>
    <row r="3404">
      <c r="B3404" s="161" t="n">
        <v>15189</v>
      </c>
      <c r="C3404" s="162" t="n">
        <v>10.34</v>
      </c>
      <c r="D3404" s="162" t="n">
        <v>0.018926</v>
      </c>
      <c r="E3404" s="162" t="n"/>
    </row>
    <row r="3405">
      <c r="B3405" s="161" t="n">
        <v>15192</v>
      </c>
      <c r="C3405" s="162" t="n">
        <v>10.36</v>
      </c>
      <c r="D3405" s="162" t="n">
        <v>0.020996</v>
      </c>
      <c r="E3405" s="162" t="n"/>
    </row>
    <row r="3406">
      <c r="B3406" s="161" t="n">
        <v>15193</v>
      </c>
      <c r="C3406" s="162" t="n">
        <v>10.36</v>
      </c>
      <c r="D3406" s="162" t="n">
        <v>0.021154</v>
      </c>
      <c r="E3406" s="162" t="n"/>
    </row>
    <row r="3407">
      <c r="B3407" s="161" t="n">
        <v>15194</v>
      </c>
      <c r="C3407" s="162" t="n">
        <v>10.36</v>
      </c>
      <c r="D3407" s="162" t="n">
        <v>0.021336</v>
      </c>
      <c r="E3407" s="162" t="n"/>
    </row>
    <row r="3408">
      <c r="B3408" s="161" t="n">
        <v>15195</v>
      </c>
      <c r="C3408" s="162" t="n">
        <v>10.34</v>
      </c>
      <c r="D3408" s="162" t="n">
        <v>0.019591</v>
      </c>
      <c r="E3408" s="162" t="n"/>
    </row>
    <row r="3409">
      <c r="B3409" s="161" t="n">
        <v>15196</v>
      </c>
      <c r="C3409" s="162" t="n">
        <v>10.23</v>
      </c>
      <c r="D3409" s="162" t="n">
        <v>0.009103</v>
      </c>
      <c r="E3409" s="162" t="n"/>
    </row>
    <row r="3410">
      <c r="B3410" s="161" t="n">
        <v>15199</v>
      </c>
      <c r="C3410" s="162" t="n">
        <v>10.14</v>
      </c>
      <c r="D3410" s="162" t="n">
        <v>0.000543</v>
      </c>
      <c r="E3410" s="162" t="n"/>
    </row>
    <row r="3411">
      <c r="B3411" s="161" t="n">
        <v>15200</v>
      </c>
      <c r="C3411" s="162" t="n">
        <v>10.14</v>
      </c>
      <c r="D3411" s="162" t="n">
        <v>0.000868</v>
      </c>
      <c r="E3411" s="162" t="n"/>
    </row>
    <row r="3412">
      <c r="B3412" s="161" t="n">
        <v>15201</v>
      </c>
      <c r="C3412" s="162" t="n">
        <v>10.09</v>
      </c>
      <c r="D3412" s="162" t="n">
        <v>-0.003759</v>
      </c>
      <c r="E3412" s="162" t="n"/>
    </row>
    <row r="3413">
      <c r="B3413" s="161" t="n">
        <v>15202</v>
      </c>
      <c r="C3413" s="162" t="n">
        <v>10.13</v>
      </c>
      <c r="D3413" s="162" t="n">
        <v>0.000494</v>
      </c>
      <c r="E3413" s="162" t="n"/>
    </row>
    <row r="3414">
      <c r="B3414" s="161" t="n">
        <v>15203</v>
      </c>
      <c r="C3414" s="162" t="n">
        <v>10.03</v>
      </c>
      <c r="D3414" s="162" t="n">
        <v>-0.009042</v>
      </c>
      <c r="E3414" s="162" t="n"/>
    </row>
    <row r="3415">
      <c r="B3415" s="161" t="n">
        <v>15206</v>
      </c>
      <c r="C3415" s="162" t="n">
        <v>10.13</v>
      </c>
      <c r="D3415" s="162" t="n">
        <v>0.001225</v>
      </c>
      <c r="E3415" s="162" t="n"/>
    </row>
    <row r="3416">
      <c r="B3416" s="161" t="n">
        <v>15207</v>
      </c>
      <c r="C3416" s="162" t="n">
        <v>10.14</v>
      </c>
      <c r="D3416" s="162" t="n">
        <v>0.002597</v>
      </c>
      <c r="E3416" s="162" t="n"/>
    </row>
    <row r="3417">
      <c r="B3417" s="161" t="n">
        <v>15208</v>
      </c>
      <c r="C3417" s="162" t="n">
        <v>10.18</v>
      </c>
      <c r="D3417" s="162" t="n">
        <v>0.006979</v>
      </c>
      <c r="E3417" s="162" t="n"/>
    </row>
    <row r="3418">
      <c r="B3418" s="161" t="n">
        <v>15209</v>
      </c>
      <c r="C3418" s="162" t="n">
        <v>10.17</v>
      </c>
      <c r="D3418" s="162" t="n">
        <v>0.006446</v>
      </c>
      <c r="E3418" s="162" t="n"/>
    </row>
    <row r="3419">
      <c r="B3419" s="161" t="n">
        <v>15210</v>
      </c>
      <c r="C3419" s="162" t="n">
        <v>10.15</v>
      </c>
      <c r="D3419" s="162" t="n">
        <v>0.004978</v>
      </c>
      <c r="E3419" s="162" t="n"/>
    </row>
    <row r="3420">
      <c r="B3420" s="161" t="n">
        <v>15213</v>
      </c>
      <c r="C3420" s="162" t="n">
        <v>10.17</v>
      </c>
      <c r="D3420" s="162" t="n">
        <v>0.007253</v>
      </c>
      <c r="E3420" s="162" t="n"/>
    </row>
    <row r="3421">
      <c r="B3421" s="161" t="n">
        <v>15214</v>
      </c>
      <c r="C3421" s="162" t="n">
        <v>10.25</v>
      </c>
      <c r="D3421" s="162" t="n">
        <v>0.015654</v>
      </c>
      <c r="E3421" s="162" t="n"/>
    </row>
    <row r="3422">
      <c r="B3422" s="161" t="n">
        <v>15215</v>
      </c>
      <c r="C3422" s="162" t="n">
        <v>10.26</v>
      </c>
      <c r="D3422" s="162" t="n">
        <v>0.017109</v>
      </c>
      <c r="E3422" s="162" t="n"/>
    </row>
    <row r="3423">
      <c r="B3423" s="161" t="n">
        <v>15216</v>
      </c>
      <c r="C3423" s="162" t="n">
        <v>10.29</v>
      </c>
      <c r="D3423" s="162" t="n">
        <v>0.02056</v>
      </c>
      <c r="E3423" s="162" t="n"/>
    </row>
    <row r="3424">
      <c r="B3424" s="161" t="n">
        <v>15217</v>
      </c>
      <c r="C3424" s="162" t="n">
        <v>10.28</v>
      </c>
      <c r="D3424" s="162" t="n">
        <v>0.020074</v>
      </c>
      <c r="E3424" s="162" t="n"/>
    </row>
    <row r="3425">
      <c r="B3425" s="161" t="n">
        <v>15221</v>
      </c>
      <c r="C3425" s="162" t="n">
        <v>10.34</v>
      </c>
      <c r="D3425" s="162" t="n">
        <v>0.026365</v>
      </c>
      <c r="E3425" s="162" t="n"/>
    </row>
    <row r="3426">
      <c r="B3426" s="161" t="n">
        <v>15222</v>
      </c>
      <c r="C3426" s="162" t="n">
        <v>10.27</v>
      </c>
      <c r="D3426" s="162" t="n">
        <v>0.020019</v>
      </c>
      <c r="E3426" s="162" t="n"/>
    </row>
    <row r="3427">
      <c r="B3427" s="161" t="n">
        <v>15223</v>
      </c>
      <c r="C3427" s="162" t="n">
        <v>10.24</v>
      </c>
      <c r="D3427" s="162" t="n">
        <v>0.017491</v>
      </c>
      <c r="E3427" s="162" t="n"/>
    </row>
    <row r="3428">
      <c r="B3428" s="161" t="n">
        <v>15224</v>
      </c>
      <c r="C3428" s="162" t="n">
        <v>10.21</v>
      </c>
      <c r="D3428" s="162" t="n">
        <v>0.014974</v>
      </c>
      <c r="E3428" s="162" t="n"/>
    </row>
    <row r="3429">
      <c r="B3429" s="161" t="n">
        <v>15227</v>
      </c>
      <c r="C3429" s="162" t="n">
        <v>10.23</v>
      </c>
      <c r="D3429" s="162" t="n">
        <v>0.01721</v>
      </c>
      <c r="E3429" s="162" t="n"/>
    </row>
    <row r="3430">
      <c r="B3430" s="161" t="n">
        <v>15228</v>
      </c>
      <c r="C3430" s="162" t="n">
        <v>10.2</v>
      </c>
      <c r="D3430" s="162" t="n">
        <v>0.014566</v>
      </c>
      <c r="E3430" s="162" t="n"/>
    </row>
    <row r="3431">
      <c r="B3431" s="161" t="n">
        <v>15229</v>
      </c>
      <c r="C3431" s="162" t="n">
        <v>10.12</v>
      </c>
      <c r="D3431" s="162" t="n">
        <v>0.007026</v>
      </c>
      <c r="E3431" s="162" t="n"/>
    </row>
    <row r="3432">
      <c r="B3432" s="161" t="n">
        <v>15230</v>
      </c>
      <c r="C3432" s="162" t="n">
        <v>10.23</v>
      </c>
      <c r="D3432" s="162" t="n">
        <v>0.0181</v>
      </c>
      <c r="E3432" s="162" t="n"/>
    </row>
    <row r="3433">
      <c r="B3433" s="161" t="n">
        <v>15231</v>
      </c>
      <c r="C3433" s="162" t="n">
        <v>10.23</v>
      </c>
      <c r="D3433" s="162" t="n">
        <v>0.018265</v>
      </c>
      <c r="E3433" s="162" t="n"/>
    </row>
    <row r="3434">
      <c r="B3434" s="161" t="n">
        <v>15234</v>
      </c>
      <c r="C3434" s="162" t="n">
        <v>10.24</v>
      </c>
      <c r="D3434" s="162" t="n">
        <v>0.019401</v>
      </c>
      <c r="E3434" s="162" t="n"/>
    </row>
    <row r="3435">
      <c r="B3435" s="161" t="n">
        <v>15235</v>
      </c>
      <c r="C3435" s="162" t="n">
        <v>10.29</v>
      </c>
      <c r="D3435" s="162" t="n">
        <v>0.024411</v>
      </c>
      <c r="E3435" s="162" t="n"/>
    </row>
    <row r="3436">
      <c r="B3436" s="161" t="n">
        <v>15236</v>
      </c>
      <c r="C3436" s="162" t="n">
        <v>10.47</v>
      </c>
      <c r="D3436" s="162" t="n">
        <v>0.041827</v>
      </c>
      <c r="E3436" s="162" t="n"/>
    </row>
    <row r="3437">
      <c r="B3437" s="161" t="n">
        <v>15237</v>
      </c>
      <c r="C3437" s="162" t="n">
        <v>10.39</v>
      </c>
      <c r="D3437" s="162" t="n">
        <v>0.034252</v>
      </c>
      <c r="E3437" s="162" t="n"/>
    </row>
    <row r="3438">
      <c r="B3438" s="161" t="n">
        <v>15238</v>
      </c>
      <c r="C3438" s="162" t="n">
        <v>10.29</v>
      </c>
      <c r="D3438" s="162" t="n">
        <v>0.024725</v>
      </c>
      <c r="E3438" s="162" t="n"/>
    </row>
    <row r="3439">
      <c r="B3439" s="161" t="n">
        <v>15241</v>
      </c>
      <c r="C3439" s="162" t="n">
        <v>10.28</v>
      </c>
      <c r="D3439" s="162" t="n">
        <v>0.023867</v>
      </c>
      <c r="E3439" s="162" t="n"/>
    </row>
    <row r="3440">
      <c r="B3440" s="161" t="n">
        <v>15242</v>
      </c>
      <c r="C3440" s="162" t="n">
        <v>10.32</v>
      </c>
      <c r="D3440" s="162" t="n">
        <v>0.027855</v>
      </c>
      <c r="E3440" s="162" t="n"/>
    </row>
    <row r="3441">
      <c r="B3441" s="161" t="n">
        <v>15243</v>
      </c>
      <c r="C3441" s="162" t="n">
        <v>10.25</v>
      </c>
      <c r="D3441" s="162" t="n">
        <v>0.021229</v>
      </c>
      <c r="E3441" s="162" t="n"/>
    </row>
    <row r="3442">
      <c r="B3442" s="161" t="n">
        <v>15244</v>
      </c>
      <c r="C3442" s="162" t="n">
        <v>10.12</v>
      </c>
      <c r="D3442" s="162" t="n">
        <v>0.008709</v>
      </c>
      <c r="E3442" s="162" t="n"/>
    </row>
    <row r="3443">
      <c r="B3443" s="161" t="n">
        <v>15245</v>
      </c>
      <c r="C3443" s="162" t="n">
        <v>10.09</v>
      </c>
      <c r="D3443" s="162" t="n">
        <v>0.006009</v>
      </c>
      <c r="E3443" s="162" t="n"/>
    </row>
    <row r="3444">
      <c r="B3444" s="161" t="n">
        <v>15248</v>
      </c>
      <c r="C3444" s="162" t="n">
        <v>10.13</v>
      </c>
      <c r="D3444" s="162" t="n">
        <v>0.010235</v>
      </c>
      <c r="E3444" s="162" t="n"/>
    </row>
    <row r="3445">
      <c r="B3445" s="161" t="n">
        <v>15249</v>
      </c>
      <c r="C3445" s="162" t="n">
        <v>10.2</v>
      </c>
      <c r="D3445" s="162" t="n">
        <v>0.017366</v>
      </c>
      <c r="E3445" s="162" t="n"/>
    </row>
    <row r="3446">
      <c r="B3446" s="161" t="n">
        <v>15250</v>
      </c>
      <c r="C3446" s="162" t="n">
        <v>10.17</v>
      </c>
      <c r="D3446" s="162" t="n">
        <v>0.014625</v>
      </c>
      <c r="E3446" s="162" t="n"/>
    </row>
    <row r="3447">
      <c r="B3447" s="161" t="n">
        <v>15251</v>
      </c>
      <c r="C3447" s="162" t="n">
        <v>10.14</v>
      </c>
      <c r="D3447" s="162" t="n">
        <v>0.01187</v>
      </c>
      <c r="E3447" s="162" t="n"/>
    </row>
    <row r="3448">
      <c r="B3448" s="161" t="n">
        <v>15252</v>
      </c>
      <c r="C3448" s="162" t="n">
        <v>10.13</v>
      </c>
      <c r="D3448" s="162" t="n">
        <v>0.011038</v>
      </c>
      <c r="E3448" s="162" t="n"/>
    </row>
    <row r="3449">
      <c r="B3449" s="161" t="n">
        <v>15255</v>
      </c>
      <c r="C3449" s="162" t="n">
        <v>10.12</v>
      </c>
      <c r="D3449" s="162" t="n">
        <v>0.01019</v>
      </c>
      <c r="E3449" s="162" t="n"/>
    </row>
    <row r="3450">
      <c r="B3450" s="161" t="n">
        <v>15256</v>
      </c>
      <c r="C3450" s="162" t="n">
        <v>10</v>
      </c>
      <c r="D3450" s="162" t="n">
        <v>-0.001534</v>
      </c>
      <c r="E3450" s="162" t="n"/>
    </row>
    <row r="3451">
      <c r="B3451" s="161" t="n">
        <v>15257</v>
      </c>
      <c r="C3451" s="162" t="n">
        <v>9.98</v>
      </c>
      <c r="D3451" s="162" t="n">
        <v>-0.003336</v>
      </c>
      <c r="E3451" s="162" t="n"/>
    </row>
    <row r="3452">
      <c r="B3452" s="161" t="n">
        <v>15258</v>
      </c>
      <c r="C3452" s="162" t="n">
        <v>9.84</v>
      </c>
      <c r="D3452" s="162" t="n">
        <v>-0.017184</v>
      </c>
      <c r="E3452" s="162" t="n"/>
    </row>
    <row r="3453">
      <c r="B3453" s="161" t="n">
        <v>15259</v>
      </c>
      <c r="C3453" s="162" t="n">
        <v>9.84</v>
      </c>
      <c r="D3453" s="162" t="n">
        <v>-0.016909</v>
      </c>
      <c r="E3453" s="162" t="n"/>
    </row>
    <row r="3454">
      <c r="B3454" s="161" t="n">
        <v>15263</v>
      </c>
      <c r="C3454" s="162" t="n">
        <v>9.779999999999999</v>
      </c>
      <c r="D3454" s="162" t="n">
        <v>-0.022696</v>
      </c>
      <c r="E3454" s="162" t="n"/>
    </row>
    <row r="3455">
      <c r="B3455" s="161" t="n">
        <v>15264</v>
      </c>
      <c r="C3455" s="162" t="n">
        <v>9.720000000000001</v>
      </c>
      <c r="D3455" s="162" t="n">
        <v>-0.028424</v>
      </c>
      <c r="E3455" s="162" t="n"/>
    </row>
    <row r="3456">
      <c r="B3456" s="161" t="n">
        <v>15265</v>
      </c>
      <c r="C3456" s="162" t="n">
        <v>9.58</v>
      </c>
      <c r="D3456" s="162" t="n">
        <v>-0.042432</v>
      </c>
      <c r="E3456" s="162" t="n"/>
    </row>
    <row r="3457">
      <c r="B3457" s="161" t="n">
        <v>15266</v>
      </c>
      <c r="C3457" s="162" t="n">
        <v>9.619999999999999</v>
      </c>
      <c r="D3457" s="162" t="n">
        <v>-0.037835</v>
      </c>
      <c r="E3457" s="162" t="n"/>
    </row>
    <row r="3458">
      <c r="B3458" s="161" t="n">
        <v>15269</v>
      </c>
      <c r="C3458" s="162" t="n">
        <v>9.710000000000001</v>
      </c>
      <c r="D3458" s="162" t="n">
        <v>-0.028018</v>
      </c>
      <c r="E3458" s="162" t="n"/>
    </row>
    <row r="3459">
      <c r="B3459" s="161" t="n">
        <v>15270</v>
      </c>
      <c r="C3459" s="162" t="n">
        <v>9.800000000000001</v>
      </c>
      <c r="D3459" s="162" t="n">
        <v>-0.018321</v>
      </c>
      <c r="E3459" s="162" t="n"/>
    </row>
    <row r="3460">
      <c r="B3460" s="161" t="n">
        <v>15271</v>
      </c>
      <c r="C3460" s="162" t="n">
        <v>9.76</v>
      </c>
      <c r="D3460" s="162" t="n">
        <v>-0.021915</v>
      </c>
      <c r="E3460" s="162" t="n"/>
    </row>
    <row r="3461">
      <c r="B3461" s="161" t="n">
        <v>15272</v>
      </c>
      <c r="C3461" s="162" t="n">
        <v>9.77</v>
      </c>
      <c r="D3461" s="162" t="n">
        <v>-0.020389</v>
      </c>
      <c r="E3461" s="162" t="n"/>
    </row>
    <row r="3462">
      <c r="B3462" s="161" t="n">
        <v>15273</v>
      </c>
      <c r="C3462" s="162" t="n">
        <v>9.82</v>
      </c>
      <c r="D3462" s="162" t="n">
        <v>-0.014778</v>
      </c>
      <c r="E3462" s="162" t="n"/>
    </row>
    <row r="3463">
      <c r="B3463" s="161" t="n">
        <v>15276</v>
      </c>
      <c r="C3463" s="162" t="n">
        <v>9.66</v>
      </c>
      <c r="D3463" s="162" t="n">
        <v>-0.030604</v>
      </c>
      <c r="E3463" s="162" t="n"/>
    </row>
    <row r="3464">
      <c r="B3464" s="161" t="n">
        <v>15277</v>
      </c>
      <c r="C3464" s="162" t="n">
        <v>9.65</v>
      </c>
      <c r="D3464" s="162" t="n">
        <v>-0.031052</v>
      </c>
      <c r="E3464" s="162" t="n"/>
    </row>
    <row r="3465">
      <c r="B3465" s="161" t="n">
        <v>15278</v>
      </c>
      <c r="C3465" s="162" t="n">
        <v>9.619999999999999</v>
      </c>
      <c r="D3465" s="162" t="n">
        <v>-0.033593</v>
      </c>
      <c r="E3465" s="162" t="n"/>
    </row>
    <row r="3466">
      <c r="B3466" s="161" t="n">
        <v>15279</v>
      </c>
      <c r="C3466" s="162" t="n">
        <v>9.619999999999999</v>
      </c>
      <c r="D3466" s="162" t="n">
        <v>-0.033065</v>
      </c>
      <c r="E3466" s="162" t="n"/>
    </row>
    <row r="3467">
      <c r="B3467" s="161" t="n">
        <v>15280</v>
      </c>
      <c r="C3467" s="162" t="n">
        <v>9.5</v>
      </c>
      <c r="D3467" s="162" t="n">
        <v>-0.045094</v>
      </c>
      <c r="E3467" s="162" t="n"/>
    </row>
    <row r="3468">
      <c r="B3468" s="161" t="n">
        <v>15283</v>
      </c>
      <c r="C3468" s="162" t="n">
        <v>9.59</v>
      </c>
      <c r="D3468" s="162" t="n">
        <v>-0.035197</v>
      </c>
      <c r="E3468" s="162" t="n"/>
    </row>
    <row r="3469">
      <c r="B3469" s="161" t="n">
        <v>15285</v>
      </c>
      <c r="C3469" s="162" t="n">
        <v>9.66</v>
      </c>
      <c r="D3469" s="162" t="n">
        <v>-0.027516</v>
      </c>
      <c r="E3469" s="162" t="n"/>
    </row>
    <row r="3470">
      <c r="B3470" s="161" t="n">
        <v>15286</v>
      </c>
      <c r="C3470" s="162" t="n">
        <v>9.58</v>
      </c>
      <c r="D3470" s="162" t="n">
        <v>-0.035435</v>
      </c>
      <c r="E3470" s="162" t="n"/>
    </row>
    <row r="3471">
      <c r="B3471" s="161" t="n">
        <v>15287</v>
      </c>
      <c r="C3471" s="162" t="n">
        <v>9.550000000000001</v>
      </c>
      <c r="D3471" s="162" t="n">
        <v>-0.038128</v>
      </c>
      <c r="E3471" s="162" t="n"/>
    </row>
    <row r="3472">
      <c r="B3472" s="161" t="n">
        <v>15290</v>
      </c>
      <c r="C3472" s="162" t="n">
        <v>9.48</v>
      </c>
      <c r="D3472" s="162" t="n">
        <v>-0.045011</v>
      </c>
      <c r="E3472" s="162" t="n"/>
    </row>
    <row r="3473">
      <c r="B3473" s="161" t="n">
        <v>15292</v>
      </c>
      <c r="C3473" s="162" t="n">
        <v>9.26</v>
      </c>
      <c r="D3473" s="162" t="n">
        <v>-0.06789100000000001</v>
      </c>
      <c r="E3473" s="162" t="n"/>
    </row>
    <row r="3474">
      <c r="B3474" s="161" t="n">
        <v>15293</v>
      </c>
      <c r="C3474" s="162" t="n">
        <v>9.210000000000001</v>
      </c>
      <c r="D3474" s="162" t="n">
        <v>-0.072659</v>
      </c>
      <c r="E3474" s="162" t="n"/>
    </row>
    <row r="3475">
      <c r="B3475" s="161" t="n">
        <v>15294</v>
      </c>
      <c r="C3475" s="162" t="n">
        <v>9.300000000000001</v>
      </c>
      <c r="D3475" s="162" t="n">
        <v>-0.062364</v>
      </c>
      <c r="E3475" s="162" t="n"/>
    </row>
    <row r="3476">
      <c r="B3476" s="161" t="n">
        <v>15297</v>
      </c>
      <c r="C3476" s="162" t="n">
        <v>9.279999999999999</v>
      </c>
      <c r="D3476" s="162" t="n">
        <v>-0.064042</v>
      </c>
      <c r="E3476" s="162" t="n"/>
    </row>
    <row r="3477">
      <c r="B3477" s="161" t="n">
        <v>15298</v>
      </c>
      <c r="C3477" s="162" t="n">
        <v>9.26</v>
      </c>
      <c r="D3477" s="162" t="n">
        <v>-0.065805</v>
      </c>
      <c r="E3477" s="162" t="n"/>
    </row>
    <row r="3478">
      <c r="B3478" s="161" t="n">
        <v>15299</v>
      </c>
      <c r="C3478" s="162" t="n">
        <v>9.34</v>
      </c>
      <c r="D3478" s="162" t="n">
        <v>-0.056834</v>
      </c>
      <c r="E3478" s="162" t="n"/>
    </row>
    <row r="3479">
      <c r="B3479" s="161" t="n">
        <v>15301</v>
      </c>
      <c r="C3479" s="162" t="n">
        <v>9.380000000000001</v>
      </c>
      <c r="D3479" s="162" t="n">
        <v>-0.052267</v>
      </c>
      <c r="E3479" s="162" t="n"/>
    </row>
    <row r="3480">
      <c r="B3480" s="161" t="n">
        <v>15304</v>
      </c>
      <c r="C3480" s="162" t="n">
        <v>9.4</v>
      </c>
      <c r="D3480" s="162" t="n">
        <v>-0.049848</v>
      </c>
      <c r="E3480" s="162" t="n"/>
    </row>
    <row r="3481">
      <c r="B3481" s="161" t="n">
        <v>15305</v>
      </c>
      <c r="C3481" s="162" t="n">
        <v>9.35</v>
      </c>
      <c r="D3481" s="162" t="n">
        <v>-0.054777</v>
      </c>
      <c r="E3481" s="162" t="n"/>
    </row>
    <row r="3482">
      <c r="B3482" s="161" t="n">
        <v>15306</v>
      </c>
      <c r="C3482" s="162" t="n">
        <v>9.27</v>
      </c>
      <c r="D3482" s="162" t="n">
        <v>-0.062904</v>
      </c>
      <c r="E3482" s="162" t="n"/>
    </row>
    <row r="3483">
      <c r="B3483" s="161" t="n">
        <v>15307</v>
      </c>
      <c r="C3483" s="162" t="n">
        <v>9.210000000000001</v>
      </c>
      <c r="D3483" s="162" t="n">
        <v>-0.06891600000000001</v>
      </c>
      <c r="E3483" s="162" t="n"/>
    </row>
    <row r="3484">
      <c r="B3484" s="161" t="n">
        <v>15308</v>
      </c>
      <c r="C3484" s="162" t="n">
        <v>9.119999999999999</v>
      </c>
      <c r="D3484" s="162" t="n">
        <v>-0.07821400000000001</v>
      </c>
      <c r="E3484" s="162" t="n"/>
    </row>
    <row r="3485">
      <c r="B3485" s="161" t="n">
        <v>15311</v>
      </c>
      <c r="C3485" s="162" t="n">
        <v>9.07</v>
      </c>
      <c r="D3485" s="162" t="n">
        <v>-0.08325</v>
      </c>
      <c r="E3485" s="162" t="n"/>
    </row>
    <row r="3486">
      <c r="B3486" s="161" t="n">
        <v>15312</v>
      </c>
      <c r="C3486" s="162" t="n">
        <v>9.26</v>
      </c>
      <c r="D3486" s="162" t="n">
        <v>-0.062224</v>
      </c>
      <c r="E3486" s="162" t="n"/>
    </row>
    <row r="3487">
      <c r="B3487" s="161" t="n">
        <v>15313</v>
      </c>
      <c r="C3487" s="162" t="n">
        <v>9.359999999999999</v>
      </c>
      <c r="D3487" s="162" t="n">
        <v>-0.051397</v>
      </c>
      <c r="E3487" s="162" t="n"/>
    </row>
    <row r="3488">
      <c r="B3488" s="161" t="n">
        <v>15314</v>
      </c>
      <c r="C3488" s="162" t="n">
        <v>9.380000000000001</v>
      </c>
      <c r="D3488" s="162" t="n">
        <v>-0.049125</v>
      </c>
      <c r="E3488" s="162" t="n"/>
    </row>
    <row r="3489">
      <c r="B3489" s="161" t="n">
        <v>15315</v>
      </c>
      <c r="C3489" s="162" t="n">
        <v>9.32</v>
      </c>
      <c r="D3489" s="162" t="n">
        <v>-0.055385</v>
      </c>
      <c r="E3489" s="162" t="n"/>
    </row>
    <row r="3490">
      <c r="B3490" s="161" t="n">
        <v>15318</v>
      </c>
      <c r="C3490" s="162" t="n">
        <v>8.970000000000001</v>
      </c>
      <c r="D3490" s="162" t="n">
        <v>-0.09336700000000001</v>
      </c>
      <c r="E3490" s="162" t="n"/>
    </row>
    <row r="3491">
      <c r="B3491" s="161" t="n">
        <v>15319</v>
      </c>
      <c r="C3491" s="162" t="n">
        <v>8.68</v>
      </c>
      <c r="D3491" s="162" t="n">
        <v>-0.125703</v>
      </c>
      <c r="E3491" s="162" t="n"/>
    </row>
    <row r="3492">
      <c r="B3492" s="161" t="n">
        <v>15320</v>
      </c>
      <c r="C3492" s="162" t="n">
        <v>8.68</v>
      </c>
      <c r="D3492" s="162" t="n">
        <v>-0.125155</v>
      </c>
      <c r="E3492" s="162" t="n"/>
    </row>
    <row r="3493">
      <c r="B3493" s="161" t="n">
        <v>15321</v>
      </c>
      <c r="C3493" s="162" t="n">
        <v>8.82</v>
      </c>
      <c r="D3493" s="162" t="n">
        <v>-0.108636</v>
      </c>
      <c r="E3493" s="162" t="n"/>
    </row>
    <row r="3494">
      <c r="B3494" s="161" t="n">
        <v>15322</v>
      </c>
      <c r="C3494" s="162" t="n">
        <v>8.73</v>
      </c>
      <c r="D3494" s="162" t="n">
        <v>-0.118282</v>
      </c>
      <c r="E3494" s="162" t="n"/>
    </row>
    <row r="3495">
      <c r="B3495" s="161" t="n">
        <v>15325</v>
      </c>
      <c r="C3495" s="162" t="n">
        <v>8.73</v>
      </c>
      <c r="D3495" s="162" t="n">
        <v>-0.117661</v>
      </c>
      <c r="E3495" s="162" t="n"/>
    </row>
    <row r="3496">
      <c r="B3496" s="161" t="n">
        <v>15326</v>
      </c>
      <c r="C3496" s="162" t="n">
        <v>8.710000000000001</v>
      </c>
      <c r="D3496" s="162" t="n">
        <v>-0.119359</v>
      </c>
      <c r="E3496" s="162" t="n"/>
    </row>
    <row r="3497">
      <c r="B3497" s="161" t="n">
        <v>15327</v>
      </c>
      <c r="C3497" s="162" t="n">
        <v>8.57</v>
      </c>
      <c r="D3497" s="162" t="n">
        <v>-0.134875</v>
      </c>
      <c r="E3497" s="162" t="n"/>
    </row>
    <row r="3498">
      <c r="B3498" s="161" t="n">
        <v>15328</v>
      </c>
      <c r="C3498" s="162" t="n">
        <v>8.49</v>
      </c>
      <c r="D3498" s="162" t="n">
        <v>-0.143601</v>
      </c>
      <c r="E3498" s="162" t="n"/>
    </row>
    <row r="3499">
      <c r="B3499" s="161" t="n">
        <v>15329</v>
      </c>
      <c r="C3499" s="162" t="n">
        <v>8.49</v>
      </c>
      <c r="D3499" s="162" t="n">
        <v>-0.142922</v>
      </c>
      <c r="E3499" s="162" t="n"/>
    </row>
    <row r="3500">
      <c r="B3500" s="161" t="n">
        <v>15332</v>
      </c>
      <c r="C3500" s="162" t="n">
        <v>8.4</v>
      </c>
      <c r="D3500" s="162" t="n">
        <v>-0.152885</v>
      </c>
      <c r="E3500" s="162" t="n"/>
    </row>
    <row r="3501">
      <c r="B3501" s="161" t="n">
        <v>15333</v>
      </c>
      <c r="C3501" s="162" t="n">
        <v>8.380000000000001</v>
      </c>
      <c r="D3501" s="162" t="n">
        <v>-0.154466</v>
      </c>
      <c r="E3501" s="162" t="n"/>
    </row>
    <row r="3502">
      <c r="B3502" s="161" t="n">
        <v>15334</v>
      </c>
      <c r="C3502" s="162" t="n">
        <v>8.390000000000001</v>
      </c>
      <c r="D3502" s="162" t="n">
        <v>-0.152501</v>
      </c>
      <c r="E3502" s="162" t="n"/>
    </row>
    <row r="3503">
      <c r="B3503" s="161" t="n">
        <v>15336</v>
      </c>
      <c r="C3503" s="162" t="n">
        <v>8.42</v>
      </c>
      <c r="D3503" s="162" t="n">
        <v>-0.148072</v>
      </c>
      <c r="E3503" s="162" t="n"/>
    </row>
    <row r="3504">
      <c r="B3504" s="161" t="n">
        <v>15339</v>
      </c>
      <c r="C3504" s="162" t="n">
        <v>8.369999999999999</v>
      </c>
      <c r="D3504" s="162" t="n">
        <v>-0.153182</v>
      </c>
      <c r="E3504" s="162" t="n"/>
    </row>
    <row r="3505">
      <c r="B3505" s="161" t="n">
        <v>15340</v>
      </c>
      <c r="C3505" s="162" t="n">
        <v>8.74</v>
      </c>
      <c r="D3505" s="162" t="n">
        <v>-0.10927</v>
      </c>
      <c r="E3505" s="162" t="n"/>
    </row>
    <row r="3506">
      <c r="B3506" s="161" t="n">
        <v>15341</v>
      </c>
      <c r="C3506" s="162" t="n">
        <v>8.69</v>
      </c>
      <c r="D3506" s="162" t="n">
        <v>-0.11435</v>
      </c>
      <c r="E3506" s="162" t="n"/>
    </row>
    <row r="3507">
      <c r="B3507" s="161" t="n">
        <v>15343</v>
      </c>
      <c r="C3507" s="162" t="n">
        <v>8.890000000000001</v>
      </c>
      <c r="D3507" s="162" t="n">
        <v>-0.09103700000000001</v>
      </c>
      <c r="E3507" s="162" t="n"/>
    </row>
    <row r="3508">
      <c r="B3508" s="161" t="n">
        <v>15346</v>
      </c>
      <c r="C3508" s="162" t="n">
        <v>9.09</v>
      </c>
      <c r="D3508" s="162" t="n">
        <v>-0.06830600000000001</v>
      </c>
      <c r="E3508" s="162" t="n"/>
    </row>
    <row r="3509">
      <c r="B3509" s="161" t="n">
        <v>15347</v>
      </c>
      <c r="C3509" s="162" t="n">
        <v>9.050000000000001</v>
      </c>
      <c r="D3509" s="162" t="n">
        <v>-0.07219200000000001</v>
      </c>
      <c r="E3509" s="162" t="n"/>
    </row>
    <row r="3510">
      <c r="B3510" s="161" t="n">
        <v>15348</v>
      </c>
      <c r="C3510" s="162" t="n">
        <v>9</v>
      </c>
      <c r="D3510" s="162" t="n">
        <v>-0.077213</v>
      </c>
      <c r="E3510" s="162" t="n"/>
    </row>
    <row r="3511">
      <c r="B3511" s="161" t="n">
        <v>15349</v>
      </c>
      <c r="C3511" s="162" t="n">
        <v>8.880000000000001</v>
      </c>
      <c r="D3511" s="162" t="n">
        <v>-0.09005000000000001</v>
      </c>
      <c r="E3511" s="162" t="n"/>
    </row>
    <row r="3512">
      <c r="B3512" s="161" t="n">
        <v>15350</v>
      </c>
      <c r="C3512" s="162" t="n">
        <v>8.85</v>
      </c>
      <c r="D3512" s="162" t="n">
        <v>-0.092878</v>
      </c>
      <c r="E3512" s="162" t="n"/>
    </row>
    <row r="3513">
      <c r="B3513" s="161" t="n">
        <v>15353</v>
      </c>
      <c r="C3513" s="162" t="n">
        <v>8.84</v>
      </c>
      <c r="D3513" s="162" t="n">
        <v>-0.09345199999999999</v>
      </c>
      <c r="E3513" s="162" t="n"/>
    </row>
    <row r="3514">
      <c r="B3514" s="161" t="n">
        <v>15354</v>
      </c>
      <c r="C3514" s="162" t="n">
        <v>9.02</v>
      </c>
      <c r="D3514" s="162" t="n">
        <v>-0.07281</v>
      </c>
      <c r="E3514" s="162" t="n"/>
    </row>
    <row r="3515">
      <c r="B3515" s="161" t="n">
        <v>15355</v>
      </c>
      <c r="C3515" s="162" t="n">
        <v>9.02</v>
      </c>
      <c r="D3515" s="162" t="n">
        <v>-0.072341</v>
      </c>
      <c r="E3515" s="162" t="n"/>
    </row>
    <row r="3516">
      <c r="B3516" s="161" t="n">
        <v>15356</v>
      </c>
      <c r="C3516" s="162" t="n">
        <v>9.039999999999999</v>
      </c>
      <c r="D3516" s="162" t="n">
        <v>-0.06962599999999999</v>
      </c>
      <c r="E3516" s="162" t="n"/>
    </row>
    <row r="3517">
      <c r="B3517" s="161" t="n">
        <v>15357</v>
      </c>
      <c r="C3517" s="162" t="n">
        <v>8.960000000000001</v>
      </c>
      <c r="D3517" s="162" t="n">
        <v>-0.078009</v>
      </c>
      <c r="E3517" s="162" t="n"/>
    </row>
    <row r="3518">
      <c r="B3518" s="161" t="n">
        <v>15360</v>
      </c>
      <c r="C3518" s="162" t="n">
        <v>8.960000000000001</v>
      </c>
      <c r="D3518" s="162" t="n">
        <v>-0.07749300000000001</v>
      </c>
      <c r="E3518" s="162" t="n"/>
    </row>
    <row r="3519">
      <c r="B3519" s="161" t="n">
        <v>15361</v>
      </c>
      <c r="C3519" s="162" t="n">
        <v>8.94</v>
      </c>
      <c r="D3519" s="162" t="n">
        <v>-0.079196</v>
      </c>
      <c r="E3519" s="162" t="n"/>
    </row>
    <row r="3520">
      <c r="B3520" s="161" t="n">
        <v>15362</v>
      </c>
      <c r="C3520" s="162" t="n">
        <v>8.81</v>
      </c>
      <c r="D3520" s="162" t="n">
        <v>-0.093224</v>
      </c>
      <c r="E3520" s="162" t="n"/>
    </row>
    <row r="3521">
      <c r="B3521" s="161" t="n">
        <v>15363</v>
      </c>
      <c r="C3521" s="162" t="n">
        <v>8.81</v>
      </c>
      <c r="D3521" s="162" t="n">
        <v>-0.092525</v>
      </c>
      <c r="E3521" s="162" t="n"/>
    </row>
    <row r="3522">
      <c r="B3522" s="161" t="n">
        <v>15364</v>
      </c>
      <c r="C3522" s="162" t="n">
        <v>8.84</v>
      </c>
      <c r="D3522" s="162" t="n">
        <v>-0.088453</v>
      </c>
      <c r="E3522" s="162" t="n"/>
    </row>
    <row r="3523">
      <c r="B3523" s="161" t="n">
        <v>15367</v>
      </c>
      <c r="C3523" s="162" t="n">
        <v>8.970000000000001</v>
      </c>
      <c r="D3523" s="162" t="n">
        <v>-0.073295</v>
      </c>
      <c r="E3523" s="162" t="n"/>
    </row>
    <row r="3524">
      <c r="B3524" s="161" t="n">
        <v>15368</v>
      </c>
      <c r="C3524" s="162" t="n">
        <v>8.99</v>
      </c>
      <c r="D3524" s="162" t="n">
        <v>-0.070627</v>
      </c>
      <c r="E3524" s="162" t="n"/>
    </row>
    <row r="3525">
      <c r="B3525" s="161" t="n">
        <v>15369</v>
      </c>
      <c r="C3525" s="162" t="n">
        <v>8.93</v>
      </c>
      <c r="D3525" s="162" t="n">
        <v>-0.07692499999999999</v>
      </c>
      <c r="E3525" s="162" t="n"/>
    </row>
    <row r="3526">
      <c r="B3526" s="161" t="n">
        <v>15370</v>
      </c>
      <c r="C3526" s="162" t="n">
        <v>8.91</v>
      </c>
      <c r="D3526" s="162" t="n">
        <v>-0.078762</v>
      </c>
      <c r="E3526" s="162" t="n"/>
    </row>
    <row r="3527">
      <c r="B3527" s="161" t="n">
        <v>15371</v>
      </c>
      <c r="C3527" s="162" t="n">
        <v>8.85</v>
      </c>
      <c r="D3527" s="162" t="n">
        <v>-0.08512</v>
      </c>
      <c r="E3527" s="162" t="n"/>
    </row>
    <row r="3528">
      <c r="B3528" s="161" t="n">
        <v>15374</v>
      </c>
      <c r="C3528" s="162" t="n">
        <v>8.84</v>
      </c>
      <c r="D3528" s="162" t="n">
        <v>-0.08586100000000001</v>
      </c>
      <c r="E3528" s="162" t="n"/>
    </row>
    <row r="3529">
      <c r="B3529" s="161" t="n">
        <v>15375</v>
      </c>
      <c r="C3529" s="162" t="n">
        <v>8.9</v>
      </c>
      <c r="D3529" s="162" t="n">
        <v>-0.078738</v>
      </c>
      <c r="E3529" s="162" t="n"/>
    </row>
    <row r="3530">
      <c r="B3530" s="161" t="n">
        <v>15376</v>
      </c>
      <c r="C3530" s="162" t="n">
        <v>8.970000000000001</v>
      </c>
      <c r="D3530" s="162" t="n">
        <v>-0.070608</v>
      </c>
      <c r="E3530" s="162" t="n"/>
    </row>
    <row r="3531">
      <c r="B3531" s="161" t="n">
        <v>15377</v>
      </c>
      <c r="C3531" s="162" t="n">
        <v>8.949999999999999</v>
      </c>
      <c r="D3531" s="162" t="n">
        <v>-0.072606</v>
      </c>
      <c r="E3531" s="162" t="n"/>
    </row>
    <row r="3532">
      <c r="B3532" s="161" t="n">
        <v>15378</v>
      </c>
      <c r="C3532" s="162" t="n">
        <v>8.85</v>
      </c>
      <c r="D3532" s="162" t="n">
        <v>-0.08357199999999999</v>
      </c>
      <c r="E3532" s="162" t="n"/>
    </row>
    <row r="3533">
      <c r="B3533" s="161" t="n">
        <v>15381</v>
      </c>
      <c r="C3533" s="162" t="n">
        <v>8.74</v>
      </c>
      <c r="D3533" s="162" t="n">
        <v>-0.095778</v>
      </c>
      <c r="E3533" s="162" t="n"/>
    </row>
    <row r="3534">
      <c r="B3534" s="161" t="n">
        <v>15382</v>
      </c>
      <c r="C3534" s="162" t="n">
        <v>8.619999999999999</v>
      </c>
      <c r="D3534" s="162" t="n">
        <v>-0.109182</v>
      </c>
      <c r="E3534" s="162" t="n"/>
    </row>
    <row r="3535">
      <c r="B3535" s="161" t="n">
        <v>15383</v>
      </c>
      <c r="C3535" s="162" t="n">
        <v>8.6</v>
      </c>
      <c r="D3535" s="162" t="n">
        <v>-0.111052</v>
      </c>
      <c r="E3535" s="162" t="n"/>
    </row>
    <row r="3536">
      <c r="B3536" s="161" t="n">
        <v>15385</v>
      </c>
      <c r="C3536" s="162" t="n">
        <v>8.619999999999999</v>
      </c>
      <c r="D3536" s="162" t="n">
        <v>-0.108324</v>
      </c>
      <c r="E3536" s="162" t="n"/>
    </row>
    <row r="3537">
      <c r="B3537" s="161" t="n">
        <v>15388</v>
      </c>
      <c r="C3537" s="162" t="n">
        <v>8.65</v>
      </c>
      <c r="D3537" s="162" t="n">
        <v>-0.104449</v>
      </c>
      <c r="E3537" s="162" t="n"/>
    </row>
    <row r="3538">
      <c r="B3538" s="161" t="n">
        <v>15389</v>
      </c>
      <c r="C3538" s="162" t="n">
        <v>8.49</v>
      </c>
      <c r="D3538" s="162" t="n">
        <v>-0.122624</v>
      </c>
      <c r="E3538" s="162" t="n"/>
    </row>
    <row r="3539">
      <c r="B3539" s="161" t="n">
        <v>15390</v>
      </c>
      <c r="C3539" s="162" t="n">
        <v>8.48</v>
      </c>
      <c r="D3539" s="162" t="n">
        <v>-0.12337</v>
      </c>
      <c r="E3539" s="162" t="n"/>
    </row>
    <row r="3540">
      <c r="B3540" s="161" t="n">
        <v>15391</v>
      </c>
      <c r="C3540" s="162" t="n">
        <v>8.5</v>
      </c>
      <c r="D3540" s="162" t="n">
        <v>-0.120597</v>
      </c>
      <c r="E3540" s="162" t="n"/>
    </row>
    <row r="3541">
      <c r="B3541" s="161" t="n">
        <v>15392</v>
      </c>
      <c r="C3541" s="162" t="n">
        <v>8.470000000000001</v>
      </c>
      <c r="D3541" s="162" t="n">
        <v>-0.123685</v>
      </c>
      <c r="E3541" s="162" t="n"/>
    </row>
    <row r="3542">
      <c r="B3542" s="161" t="n">
        <v>15396</v>
      </c>
      <c r="C3542" s="162" t="n">
        <v>8.52</v>
      </c>
      <c r="D3542" s="162" t="n">
        <v>-0.117371</v>
      </c>
      <c r="E3542" s="162" t="n"/>
    </row>
    <row r="3543">
      <c r="B3543" s="161" t="n">
        <v>15397</v>
      </c>
      <c r="C3543" s="162" t="n">
        <v>8.460000000000001</v>
      </c>
      <c r="D3543" s="162" t="n">
        <v>-0.123895</v>
      </c>
      <c r="E3543" s="162" t="n"/>
    </row>
    <row r="3544">
      <c r="B3544" s="161" t="n">
        <v>15398</v>
      </c>
      <c r="C3544" s="162" t="n">
        <v>8.52</v>
      </c>
      <c r="D3544" s="162" t="n">
        <v>-0.116332</v>
      </c>
      <c r="E3544" s="162" t="n"/>
    </row>
    <row r="3545">
      <c r="B3545" s="161" t="n">
        <v>15399</v>
      </c>
      <c r="C3545" s="162" t="n">
        <v>8.59</v>
      </c>
      <c r="D3545" s="162" t="n">
        <v>-0.1077</v>
      </c>
      <c r="E3545" s="162" t="n"/>
    </row>
    <row r="3546">
      <c r="B3546" s="161" t="n">
        <v>15402</v>
      </c>
      <c r="C3546" s="162" t="n">
        <v>8.470000000000001</v>
      </c>
      <c r="D3546" s="162" t="n">
        <v>-0.121256</v>
      </c>
      <c r="E3546" s="162" t="n"/>
    </row>
    <row r="3547">
      <c r="B3547" s="161" t="n">
        <v>15403</v>
      </c>
      <c r="C3547" s="162" t="n">
        <v>8.6</v>
      </c>
      <c r="D3547" s="162" t="n">
        <v>-0.105522</v>
      </c>
      <c r="E3547" s="162" t="n"/>
    </row>
    <row r="3548">
      <c r="B3548" s="161" t="n">
        <v>15404</v>
      </c>
      <c r="C3548" s="162" t="n">
        <v>8.51</v>
      </c>
      <c r="D3548" s="162" t="n">
        <v>-0.115493</v>
      </c>
      <c r="E3548" s="162" t="n"/>
    </row>
    <row r="3549">
      <c r="B3549" s="161" t="n">
        <v>15405</v>
      </c>
      <c r="C3549" s="162" t="n">
        <v>8.380000000000001</v>
      </c>
      <c r="D3549" s="162" t="n">
        <v>-0.130306</v>
      </c>
      <c r="E3549" s="162" t="n"/>
    </row>
    <row r="3550">
      <c r="B3550" s="161" t="n">
        <v>15406</v>
      </c>
      <c r="C3550" s="162" t="n">
        <v>8.16</v>
      </c>
      <c r="D3550" s="162" t="n">
        <v>-0.156296</v>
      </c>
      <c r="E3550" s="162" t="n"/>
    </row>
    <row r="3551">
      <c r="B3551" s="161" t="n">
        <v>15409</v>
      </c>
      <c r="C3551" s="162" t="n">
        <v>8.199999999999999</v>
      </c>
      <c r="D3551" s="162" t="n">
        <v>-0.150804</v>
      </c>
      <c r="E3551" s="162" t="n"/>
    </row>
    <row r="3552">
      <c r="B3552" s="161" t="n">
        <v>15410</v>
      </c>
      <c r="C3552" s="162" t="n">
        <v>8.140000000000001</v>
      </c>
      <c r="D3552" s="162" t="n">
        <v>-0.157487</v>
      </c>
      <c r="E3552" s="162" t="n"/>
    </row>
    <row r="3553">
      <c r="B3553" s="161" t="n">
        <v>15411</v>
      </c>
      <c r="C3553" s="162" t="n">
        <v>7.98</v>
      </c>
      <c r="D3553" s="162" t="n">
        <v>-0.176509</v>
      </c>
      <c r="E3553" s="162" t="n"/>
    </row>
    <row r="3554">
      <c r="B3554" s="161" t="n">
        <v>15412</v>
      </c>
      <c r="C3554" s="162" t="n">
        <v>7.98</v>
      </c>
      <c r="D3554" s="162" t="n">
        <v>-0.175684</v>
      </c>
      <c r="E3554" s="162" t="n"/>
    </row>
    <row r="3555">
      <c r="B3555" s="161" t="n">
        <v>15413</v>
      </c>
      <c r="C3555" s="162" t="n">
        <v>8.029999999999999</v>
      </c>
      <c r="D3555" s="162" t="n">
        <v>-0.168697</v>
      </c>
      <c r="E3555" s="162" t="n"/>
    </row>
    <row r="3556">
      <c r="B3556" s="161" t="n">
        <v>15416</v>
      </c>
      <c r="C3556" s="162" t="n">
        <v>8.119999999999999</v>
      </c>
      <c r="D3556" s="162" t="n">
        <v>-0.156856</v>
      </c>
      <c r="E3556" s="162" t="n"/>
    </row>
    <row r="3557">
      <c r="B3557" s="161" t="n">
        <v>15417</v>
      </c>
      <c r="C3557" s="162" t="n">
        <v>8.289999999999999</v>
      </c>
      <c r="D3557" s="162" t="n">
        <v>-0.135589</v>
      </c>
      <c r="E3557" s="162" t="n"/>
    </row>
    <row r="3558">
      <c r="B3558" s="161" t="n">
        <v>15418</v>
      </c>
      <c r="C3558" s="162" t="n">
        <v>8.210000000000001</v>
      </c>
      <c r="D3558" s="162" t="n">
        <v>-0.144664</v>
      </c>
      <c r="E3558" s="162" t="n"/>
    </row>
    <row r="3559">
      <c r="B3559" s="161" t="n">
        <v>15419</v>
      </c>
      <c r="C3559" s="162" t="n">
        <v>8.199999999999999</v>
      </c>
      <c r="D3559" s="162" t="n">
        <v>-0.145256</v>
      </c>
      <c r="E3559" s="162" t="n"/>
    </row>
    <row r="3560">
      <c r="B3560" s="161" t="n">
        <v>15420</v>
      </c>
      <c r="C3560" s="162" t="n">
        <v>8.109999999999999</v>
      </c>
      <c r="D3560" s="162" t="n">
        <v>-0.155622</v>
      </c>
      <c r="E3560" s="162" t="n"/>
    </row>
    <row r="3561">
      <c r="B3561" s="161" t="n">
        <v>15423</v>
      </c>
      <c r="C3561" s="162" t="n">
        <v>8.15</v>
      </c>
      <c r="D3561" s="162" t="n">
        <v>-0.150063</v>
      </c>
      <c r="E3561" s="162" t="n"/>
    </row>
    <row r="3562">
      <c r="B3562" s="161" t="n">
        <v>15424</v>
      </c>
      <c r="C3562" s="162" t="n">
        <v>8.220000000000001</v>
      </c>
      <c r="D3562" s="162" t="n">
        <v>-0.140851</v>
      </c>
      <c r="E3562" s="162" t="n"/>
    </row>
    <row r="3563">
      <c r="B3563" s="161" t="n">
        <v>15425</v>
      </c>
      <c r="C3563" s="162" t="n">
        <v>8.16</v>
      </c>
      <c r="D3563" s="162" t="n">
        <v>-0.14749</v>
      </c>
      <c r="E3563" s="162" t="n"/>
    </row>
    <row r="3564">
      <c r="B3564" s="161" t="n">
        <v>15426</v>
      </c>
      <c r="C3564" s="162" t="n">
        <v>8.130000000000001</v>
      </c>
      <c r="D3564" s="162" t="n">
        <v>-0.150449</v>
      </c>
      <c r="E3564" s="162" t="n"/>
    </row>
    <row r="3565">
      <c r="B3565" s="161" t="n">
        <v>15427</v>
      </c>
      <c r="C3565" s="162" t="n">
        <v>8.050000000000001</v>
      </c>
      <c r="D3565" s="162" t="n">
        <v>-0.159575</v>
      </c>
      <c r="E3565" s="162" t="n"/>
    </row>
    <row r="3566">
      <c r="B3566" s="161" t="n">
        <v>15430</v>
      </c>
      <c r="C3566" s="162" t="n">
        <v>8.06</v>
      </c>
      <c r="D3566" s="162" t="n">
        <v>-0.157486</v>
      </c>
      <c r="E3566" s="162" t="n"/>
    </row>
    <row r="3567">
      <c r="B3567" s="161" t="n">
        <v>15431</v>
      </c>
      <c r="C3567" s="162" t="n">
        <v>8.01</v>
      </c>
      <c r="D3567" s="162" t="n">
        <v>-0.162749</v>
      </c>
      <c r="E3567" s="162" t="n"/>
    </row>
    <row r="3568">
      <c r="B3568" s="161" t="n">
        <v>15432</v>
      </c>
      <c r="C3568" s="162" t="n">
        <v>8.050000000000001</v>
      </c>
      <c r="D3568" s="162" t="n">
        <v>-0.156829</v>
      </c>
      <c r="E3568" s="162" t="n"/>
    </row>
    <row r="3569">
      <c r="B3569" s="161" t="n">
        <v>15433</v>
      </c>
      <c r="C3569" s="162" t="n">
        <v>8.109999999999999</v>
      </c>
      <c r="D3569" s="162" t="n">
        <v>-0.148468</v>
      </c>
      <c r="E3569" s="162" t="n"/>
    </row>
    <row r="3570">
      <c r="B3570" s="161" t="n">
        <v>15437</v>
      </c>
      <c r="C3570" s="162" t="n">
        <v>8.199999999999999</v>
      </c>
      <c r="D3570" s="162" t="n">
        <v>-0.136554</v>
      </c>
      <c r="E3570" s="162" t="n"/>
    </row>
    <row r="3571">
      <c r="B3571" s="161" t="n">
        <v>15438</v>
      </c>
      <c r="C3571" s="162" t="n">
        <v>8.16</v>
      </c>
      <c r="D3571" s="162" t="n">
        <v>-0.140566</v>
      </c>
      <c r="E3571" s="162" t="n"/>
    </row>
    <row r="3572">
      <c r="B3572" s="161" t="n">
        <v>15439</v>
      </c>
      <c r="C3572" s="162" t="n">
        <v>8.119999999999999</v>
      </c>
      <c r="D3572" s="162" t="n">
        <v>-0.144537</v>
      </c>
      <c r="E3572" s="162" t="n"/>
    </row>
    <row r="3573">
      <c r="B3573" s="161" t="n">
        <v>15440</v>
      </c>
      <c r="C3573" s="162" t="n">
        <v>7.99</v>
      </c>
      <c r="D3573" s="162" t="n">
        <v>-0.159658</v>
      </c>
      <c r="E3573" s="162" t="n"/>
    </row>
    <row r="3574">
      <c r="B3574" s="161" t="n">
        <v>15441</v>
      </c>
      <c r="C3574" s="162" t="n">
        <v>7.98</v>
      </c>
      <c r="D3574" s="162" t="n">
        <v>-0.159897</v>
      </c>
      <c r="E3574" s="162" t="n"/>
    </row>
    <row r="3575">
      <c r="B3575" s="161" t="n">
        <v>15444</v>
      </c>
      <c r="C3575" s="162" t="n">
        <v>7.96</v>
      </c>
      <c r="D3575" s="162" t="n">
        <v>-0.161445</v>
      </c>
      <c r="E3575" s="162" t="n"/>
    </row>
    <row r="3576">
      <c r="B3576" s="161" t="n">
        <v>15445</v>
      </c>
      <c r="C3576" s="162" t="n">
        <v>7.83</v>
      </c>
      <c r="D3576" s="162" t="n">
        <v>-0.176777</v>
      </c>
      <c r="E3576" s="162" t="n"/>
    </row>
    <row r="3577">
      <c r="B3577" s="161" t="n">
        <v>15446</v>
      </c>
      <c r="C3577" s="162" t="n">
        <v>7.81</v>
      </c>
      <c r="D3577" s="162" t="n">
        <v>-0.178227</v>
      </c>
      <c r="E3577" s="162" t="n"/>
    </row>
    <row r="3578">
      <c r="B3578" s="161" t="n">
        <v>15447</v>
      </c>
      <c r="C3578" s="162" t="n">
        <v>7.82</v>
      </c>
      <c r="D3578" s="162" t="n">
        <v>-0.175832</v>
      </c>
      <c r="E3578" s="162" t="n"/>
    </row>
    <row r="3579">
      <c r="B3579" s="161" t="n">
        <v>15448</v>
      </c>
      <c r="C3579" s="162" t="n">
        <v>7.7</v>
      </c>
      <c r="D3579" s="162" t="n">
        <v>-0.190094</v>
      </c>
      <c r="E3579" s="162" t="n"/>
    </row>
    <row r="3580">
      <c r="B3580" s="161" t="n">
        <v>15451</v>
      </c>
      <c r="C3580" s="162" t="n">
        <v>7.79</v>
      </c>
      <c r="D3580" s="162" t="n">
        <v>-0.177346</v>
      </c>
      <c r="E3580" s="162" t="n"/>
    </row>
    <row r="3581">
      <c r="B3581" s="161" t="n">
        <v>15452</v>
      </c>
      <c r="C3581" s="162" t="n">
        <v>7.81</v>
      </c>
      <c r="D3581" s="162" t="n">
        <v>-0.173684</v>
      </c>
      <c r="E3581" s="162" t="n"/>
    </row>
    <row r="3582">
      <c r="B3582" s="161" t="n">
        <v>15453</v>
      </c>
      <c r="C3582" s="162" t="n">
        <v>7.79</v>
      </c>
      <c r="D3582" s="162" t="n">
        <v>-0.175155</v>
      </c>
      <c r="E3582" s="162" t="n"/>
    </row>
    <row r="3583">
      <c r="B3583" s="161" t="n">
        <v>15454</v>
      </c>
      <c r="C3583" s="162" t="n">
        <v>7.59</v>
      </c>
      <c r="D3583" s="162" t="n">
        <v>-0.199925</v>
      </c>
      <c r="E3583" s="162" t="n"/>
    </row>
    <row r="3584">
      <c r="B3584" s="161" t="n">
        <v>15455</v>
      </c>
      <c r="C3584" s="162" t="n">
        <v>7.55</v>
      </c>
      <c r="D3584" s="162" t="n">
        <v>-0.203935</v>
      </c>
      <c r="E3584" s="162" t="n"/>
    </row>
    <row r="3585">
      <c r="B3585" s="161" t="n">
        <v>15458</v>
      </c>
      <c r="C3585" s="162" t="n">
        <v>7.54</v>
      </c>
      <c r="D3585" s="162" t="n">
        <v>-0.203882</v>
      </c>
      <c r="E3585" s="162" t="n"/>
    </row>
    <row r="3586">
      <c r="B3586" s="161" t="n">
        <v>15459</v>
      </c>
      <c r="C3586" s="162" t="n">
        <v>7.47</v>
      </c>
      <c r="D3586" s="162" t="n">
        <v>-0.211689</v>
      </c>
      <c r="E3586" s="162" t="n"/>
    </row>
    <row r="3587">
      <c r="B3587" s="161" t="n">
        <v>15460</v>
      </c>
      <c r="C3587" s="162" t="n">
        <v>7.61</v>
      </c>
      <c r="D3587" s="162" t="n">
        <v>-0.191673</v>
      </c>
      <c r="E3587" s="162" t="n"/>
    </row>
    <row r="3588">
      <c r="B3588" s="161" t="n">
        <v>15461</v>
      </c>
      <c r="C3588" s="162" t="n">
        <v>7.66</v>
      </c>
      <c r="D3588" s="162" t="n">
        <v>-0.183686</v>
      </c>
      <c r="E3588" s="162" t="n"/>
    </row>
    <row r="3589">
      <c r="B3589" s="161" t="n">
        <v>15462</v>
      </c>
      <c r="C3589" s="162" t="n">
        <v>7.71</v>
      </c>
      <c r="D3589" s="162" t="n">
        <v>-0.175783</v>
      </c>
      <c r="E3589" s="162" t="n"/>
    </row>
    <row r="3590">
      <c r="B3590" s="161" t="n">
        <v>15465</v>
      </c>
      <c r="C3590" s="162" t="n">
        <v>7.77</v>
      </c>
      <c r="D3590" s="162" t="n">
        <v>-0.166654</v>
      </c>
      <c r="E3590" s="162" t="n"/>
    </row>
    <row r="3591">
      <c r="B3591" s="161" t="n">
        <v>15466</v>
      </c>
      <c r="C3591" s="162" t="n">
        <v>7.8</v>
      </c>
      <c r="D3591" s="162" t="n">
        <v>-0.161421</v>
      </c>
      <c r="E3591" s="162" t="n"/>
    </row>
    <row r="3592">
      <c r="B3592" s="161" t="n">
        <v>15467</v>
      </c>
      <c r="C3592" s="162" t="n">
        <v>7.79</v>
      </c>
      <c r="D3592" s="162" t="n">
        <v>-0.161345</v>
      </c>
      <c r="E3592" s="162" t="n"/>
    </row>
    <row r="3593">
      <c r="B3593" s="161" t="n">
        <v>15468</v>
      </c>
      <c r="C3593" s="162" t="n">
        <v>7.89</v>
      </c>
      <c r="D3593" s="162" t="n">
        <v>-0.147321</v>
      </c>
      <c r="E3593" s="162" t="n"/>
    </row>
    <row r="3594">
      <c r="B3594" s="161" t="n">
        <v>15469</v>
      </c>
      <c r="C3594" s="162" t="n">
        <v>7.89</v>
      </c>
      <c r="D3594" s="162" t="n">
        <v>-0.14603</v>
      </c>
      <c r="E3594" s="162" t="n"/>
    </row>
    <row r="3595">
      <c r="B3595" s="161" t="n">
        <v>15472</v>
      </c>
      <c r="C3595" s="162" t="n">
        <v>8</v>
      </c>
      <c r="D3595" s="162" t="n">
        <v>-0.130836</v>
      </c>
      <c r="E3595" s="162" t="n"/>
    </row>
    <row r="3596">
      <c r="B3596" s="161" t="n">
        <v>15473</v>
      </c>
      <c r="C3596" s="162" t="n">
        <v>7.94</v>
      </c>
      <c r="D3596" s="162" t="n">
        <v>-0.136987</v>
      </c>
      <c r="E3596" s="162" t="n"/>
    </row>
    <row r="3597">
      <c r="B3597" s="161" t="n">
        <v>15474</v>
      </c>
      <c r="C3597" s="162" t="n">
        <v>7.81</v>
      </c>
      <c r="D3597" s="162" t="n">
        <v>-0.152061</v>
      </c>
      <c r="E3597" s="162" t="n"/>
    </row>
    <row r="3598">
      <c r="B3598" s="161" t="n">
        <v>15475</v>
      </c>
      <c r="C3598" s="162" t="n">
        <v>7.79</v>
      </c>
      <c r="D3598" s="162" t="n">
        <v>-0.153211</v>
      </c>
      <c r="E3598" s="162" t="n"/>
    </row>
    <row r="3599">
      <c r="B3599" s="161" t="n">
        <v>15476</v>
      </c>
      <c r="C3599" s="162" t="n">
        <v>7.88</v>
      </c>
      <c r="D3599" s="162" t="n">
        <v>-0.140369</v>
      </c>
      <c r="E3599" s="162" t="n"/>
    </row>
    <row r="3600">
      <c r="B3600" s="161" t="n">
        <v>15479</v>
      </c>
      <c r="C3600" s="162" t="n">
        <v>7.94</v>
      </c>
      <c r="D3600" s="162" t="n">
        <v>-0.131387</v>
      </c>
      <c r="E3600" s="162" t="n"/>
    </row>
    <row r="3601">
      <c r="B3601" s="161" t="n">
        <v>15480</v>
      </c>
      <c r="C3601" s="162" t="n">
        <v>7.91</v>
      </c>
      <c r="D3601" s="162" t="n">
        <v>-0.133769</v>
      </c>
      <c r="E3601" s="162" t="n"/>
    </row>
    <row r="3602">
      <c r="B3602" s="161" t="n">
        <v>15481</v>
      </c>
      <c r="C3602" s="162" t="n">
        <v>7.89</v>
      </c>
      <c r="D3602" s="162" t="n">
        <v>-0.134912</v>
      </c>
      <c r="E3602" s="162" t="n"/>
    </row>
    <row r="3603">
      <c r="B3603" s="161" t="n">
        <v>15482</v>
      </c>
      <c r="C3603" s="162" t="n">
        <v>8.02</v>
      </c>
      <c r="D3603" s="162" t="n">
        <v>-0.117256</v>
      </c>
      <c r="E3603" s="162" t="n"/>
    </row>
    <row r="3604">
      <c r="B3604" s="161" t="n">
        <v>15483</v>
      </c>
      <c r="C3604" s="162" t="n">
        <v>8.01</v>
      </c>
      <c r="D3604" s="162" t="n">
        <v>-0.117211</v>
      </c>
      <c r="E3604" s="162" t="n"/>
    </row>
    <row r="3605">
      <c r="B3605" s="161" t="n">
        <v>15486</v>
      </c>
      <c r="C3605" s="162" t="n">
        <v>7.98</v>
      </c>
      <c r="D3605" s="162" t="n">
        <v>-0.119642</v>
      </c>
      <c r="E3605" s="162" t="n"/>
    </row>
    <row r="3606">
      <c r="B3606" s="161" t="n">
        <v>15487</v>
      </c>
      <c r="C3606" s="162" t="n">
        <v>8</v>
      </c>
      <c r="D3606" s="162" t="n">
        <v>-0.115826</v>
      </c>
      <c r="E3606" s="162" t="n"/>
    </row>
    <row r="3607">
      <c r="B3607" s="161" t="n">
        <v>15488</v>
      </c>
      <c r="C3607" s="162" t="n">
        <v>8.16</v>
      </c>
      <c r="D3607" s="162" t="n">
        <v>-0.09479799999999999</v>
      </c>
      <c r="E3607" s="162" t="n"/>
    </row>
    <row r="3608">
      <c r="B3608" s="161" t="n">
        <v>15489</v>
      </c>
      <c r="C3608" s="162" t="n">
        <v>8.18</v>
      </c>
      <c r="D3608" s="162" t="n">
        <v>-0.091145</v>
      </c>
      <c r="E3608" s="162" t="n"/>
    </row>
    <row r="3609">
      <c r="B3609" s="161" t="n">
        <v>15490</v>
      </c>
      <c r="C3609" s="162" t="n">
        <v>8.15</v>
      </c>
      <c r="D3609" s="162" t="n">
        <v>-0.09365800000000001</v>
      </c>
      <c r="E3609" s="162" t="n"/>
    </row>
    <row r="3610">
      <c r="B3610" s="161" t="n">
        <v>15493</v>
      </c>
      <c r="C3610" s="162" t="n">
        <v>8.19</v>
      </c>
      <c r="D3610" s="162" t="n">
        <v>-0.087672</v>
      </c>
      <c r="E3610" s="162" t="n"/>
    </row>
    <row r="3611">
      <c r="B3611" s="161" t="n">
        <v>15494</v>
      </c>
      <c r="C3611" s="162" t="n">
        <v>8.18</v>
      </c>
      <c r="D3611" s="162" t="n">
        <v>-0.087797</v>
      </c>
      <c r="E3611" s="162" t="n"/>
    </row>
    <row r="3612">
      <c r="B3612" s="161" t="n">
        <v>15495</v>
      </c>
      <c r="C3612" s="162" t="n">
        <v>8.24</v>
      </c>
      <c r="D3612" s="162" t="n">
        <v>-0.079453</v>
      </c>
      <c r="E3612" s="162" t="n"/>
    </row>
    <row r="3613">
      <c r="B3613" s="161" t="n">
        <v>15496</v>
      </c>
      <c r="C3613" s="162" t="n">
        <v>8.35</v>
      </c>
      <c r="D3613" s="162" t="n">
        <v>-0.065193</v>
      </c>
      <c r="E3613" s="162" t="n"/>
    </row>
    <row r="3614">
      <c r="B3614" s="161" t="n">
        <v>15497</v>
      </c>
      <c r="C3614" s="162" t="n">
        <v>8.369999999999999</v>
      </c>
      <c r="D3614" s="162" t="n">
        <v>-0.061869</v>
      </c>
      <c r="E3614" s="162" t="n"/>
    </row>
    <row r="3615">
      <c r="B3615" s="161" t="n">
        <v>15500</v>
      </c>
      <c r="C3615" s="162" t="n">
        <v>8.470000000000001</v>
      </c>
      <c r="D3615" s="162" t="n">
        <v>-0.04906</v>
      </c>
      <c r="E3615" s="162" t="n"/>
    </row>
    <row r="3616">
      <c r="B3616" s="161" t="n">
        <v>15501</v>
      </c>
      <c r="C3616" s="162" t="n">
        <v>8.390000000000001</v>
      </c>
      <c r="D3616" s="162" t="n">
        <v>-0.057566</v>
      </c>
      <c r="E3616" s="162" t="n"/>
    </row>
    <row r="3617">
      <c r="B3617" s="161" t="n">
        <v>15502</v>
      </c>
      <c r="C3617" s="162" t="n">
        <v>8.34</v>
      </c>
      <c r="D3617" s="162" t="n">
        <v>-0.06250699999999999</v>
      </c>
      <c r="E3617" s="162" t="n"/>
    </row>
    <row r="3618">
      <c r="B3618" s="161" t="n">
        <v>15503</v>
      </c>
      <c r="C3618" s="162" t="n">
        <v>8.369999999999999</v>
      </c>
      <c r="D3618" s="162" t="n">
        <v>-0.057903</v>
      </c>
      <c r="E3618" s="162" t="n"/>
    </row>
    <row r="3619">
      <c r="B3619" s="161" t="n">
        <v>15504</v>
      </c>
      <c r="C3619" s="162" t="n">
        <v>8.32</v>
      </c>
      <c r="D3619" s="162" t="n">
        <v>-0.062862</v>
      </c>
      <c r="E3619" s="162" t="n"/>
    </row>
    <row r="3620">
      <c r="B3620" s="161" t="n">
        <v>15507</v>
      </c>
      <c r="C3620" s="162" t="n">
        <v>8.380000000000001</v>
      </c>
      <c r="D3620" s="162" t="n">
        <v>-0.054666</v>
      </c>
      <c r="E3620" s="162" t="n"/>
    </row>
    <row r="3621">
      <c r="B3621" s="161" t="n">
        <v>15508</v>
      </c>
      <c r="C3621" s="162" t="n">
        <v>8.390000000000001</v>
      </c>
      <c r="D3621" s="162" t="n">
        <v>-0.052422</v>
      </c>
      <c r="E3621" s="162" t="n"/>
    </row>
    <row r="3622">
      <c r="B3622" s="161" t="n">
        <v>15509</v>
      </c>
      <c r="C3622" s="162" t="n">
        <v>8.529999999999999</v>
      </c>
      <c r="D3622" s="162" t="n">
        <v>-0.034894</v>
      </c>
      <c r="E3622" s="162" t="n"/>
    </row>
    <row r="3623">
      <c r="B3623" s="161" t="n">
        <v>15510</v>
      </c>
      <c r="C3623" s="162" t="n">
        <v>8.49</v>
      </c>
      <c r="D3623" s="162" t="n">
        <v>-0.038575</v>
      </c>
      <c r="E3623" s="162" t="n"/>
    </row>
    <row r="3624">
      <c r="B3624" s="161" t="n">
        <v>15511</v>
      </c>
      <c r="C3624" s="162" t="n">
        <v>8.4</v>
      </c>
      <c r="D3624" s="162" t="n">
        <v>-0.048166</v>
      </c>
      <c r="E3624" s="162" t="n"/>
    </row>
    <row r="3625">
      <c r="B3625" s="161" t="n">
        <v>15514</v>
      </c>
      <c r="C3625" s="162" t="n">
        <v>8.25</v>
      </c>
      <c r="D3625" s="162" t="n">
        <v>-0.064999</v>
      </c>
      <c r="E3625" s="162" t="n"/>
    </row>
    <row r="3626">
      <c r="B3626" s="161" t="n">
        <v>15515</v>
      </c>
      <c r="C3626" s="162" t="n">
        <v>8.25</v>
      </c>
      <c r="D3626" s="162" t="n">
        <v>-0.063851</v>
      </c>
      <c r="E3626" s="162" t="n"/>
    </row>
    <row r="3627">
      <c r="B3627" s="161" t="n">
        <v>15516</v>
      </c>
      <c r="C3627" s="162" t="n">
        <v>8.210000000000001</v>
      </c>
      <c r="D3627" s="162" t="n">
        <v>-0.067556</v>
      </c>
      <c r="E3627" s="162" t="n"/>
    </row>
    <row r="3628">
      <c r="B3628" s="161" t="n">
        <v>15517</v>
      </c>
      <c r="C3628" s="162" t="n">
        <v>8.220000000000001</v>
      </c>
      <c r="D3628" s="162" t="n">
        <v>-0.065205</v>
      </c>
      <c r="E3628" s="162" t="n"/>
    </row>
    <row r="3629">
      <c r="B3629" s="161" t="n">
        <v>15518</v>
      </c>
      <c r="C3629" s="162" t="n">
        <v>8.23</v>
      </c>
      <c r="D3629" s="162" t="n">
        <v>-0.062849</v>
      </c>
      <c r="E3629" s="162" t="n"/>
    </row>
    <row r="3630">
      <c r="B3630" s="161" t="n">
        <v>15521</v>
      </c>
      <c r="C3630" s="162" t="n">
        <v>8.279999999999999</v>
      </c>
      <c r="D3630" s="162" t="n">
        <v>-0.055696</v>
      </c>
      <c r="E3630" s="162" t="n"/>
    </row>
    <row r="3631">
      <c r="B3631" s="161" t="n">
        <v>15522</v>
      </c>
      <c r="C3631" s="162" t="n">
        <v>8.300000000000001</v>
      </c>
      <c r="D3631" s="162" t="n">
        <v>-0.052244</v>
      </c>
      <c r="E3631" s="162" t="n"/>
    </row>
    <row r="3632">
      <c r="B3632" s="161" t="n">
        <v>15523</v>
      </c>
      <c r="C3632" s="162" t="n">
        <v>8.23</v>
      </c>
      <c r="D3632" s="162" t="n">
        <v>-0.059569</v>
      </c>
      <c r="E3632" s="162" t="n"/>
    </row>
    <row r="3633">
      <c r="B3633" s="161" t="n">
        <v>15524</v>
      </c>
      <c r="C3633" s="162" t="n">
        <v>8.359999999999999</v>
      </c>
      <c r="D3633" s="162" t="n">
        <v>-0.042826</v>
      </c>
      <c r="E3633" s="162" t="n"/>
    </row>
    <row r="3634">
      <c r="B3634" s="161" t="n">
        <v>15525</v>
      </c>
      <c r="C3634" s="162" t="n">
        <v>8.44</v>
      </c>
      <c r="D3634" s="162" t="n">
        <v>-0.03227</v>
      </c>
      <c r="E3634" s="162" t="n"/>
    </row>
    <row r="3635">
      <c r="B3635" s="161" t="n">
        <v>15528</v>
      </c>
      <c r="C3635" s="162" t="n">
        <v>8.529999999999999</v>
      </c>
      <c r="D3635" s="162" t="n">
        <v>-0.020653</v>
      </c>
      <c r="E3635" s="162" t="n"/>
    </row>
    <row r="3636">
      <c r="B3636" s="161" t="n">
        <v>15529</v>
      </c>
      <c r="C3636" s="162" t="n">
        <v>8.51</v>
      </c>
      <c r="D3636" s="162" t="n">
        <v>-0.021874</v>
      </c>
      <c r="E3636" s="162" t="n"/>
    </row>
    <row r="3637">
      <c r="B3637" s="161" t="n">
        <v>15530</v>
      </c>
      <c r="C3637" s="162" t="n">
        <v>8.720000000000001</v>
      </c>
      <c r="D3637" s="162" t="n">
        <v>0.003464</v>
      </c>
      <c r="E3637" s="162" t="n"/>
    </row>
    <row r="3638">
      <c r="B3638" s="161" t="n">
        <v>15531</v>
      </c>
      <c r="C3638" s="162" t="n">
        <v>8.81</v>
      </c>
      <c r="D3638" s="162" t="n">
        <v>0.014584</v>
      </c>
      <c r="E3638" s="162" t="n"/>
    </row>
    <row r="3639">
      <c r="B3639" s="161" t="n">
        <v>15532</v>
      </c>
      <c r="C3639" s="162" t="n">
        <v>8.800000000000001</v>
      </c>
      <c r="D3639" s="162" t="n">
        <v>0.014301</v>
      </c>
      <c r="E3639" s="162" t="n"/>
    </row>
    <row r="3640">
      <c r="B3640" s="161" t="n">
        <v>15535</v>
      </c>
      <c r="C3640" s="162" t="n">
        <v>8.73</v>
      </c>
      <c r="D3640" s="162" t="n">
        <v>0.007231</v>
      </c>
      <c r="E3640" s="162" t="n"/>
    </row>
    <row r="3641">
      <c r="B3641" s="161" t="n">
        <v>15536</v>
      </c>
      <c r="C3641" s="162" t="n">
        <v>8.82</v>
      </c>
      <c r="D3641" s="162" t="n">
        <v>0.018313</v>
      </c>
      <c r="E3641" s="162" t="n"/>
    </row>
    <row r="3642">
      <c r="B3642" s="161" t="n">
        <v>15537</v>
      </c>
      <c r="C3642" s="162" t="n">
        <v>8.83</v>
      </c>
      <c r="D3642" s="162" t="n">
        <v>0.020191</v>
      </c>
      <c r="E3642" s="162" t="n"/>
    </row>
    <row r="3643">
      <c r="B3643" s="161" t="n">
        <v>15538</v>
      </c>
      <c r="C3643" s="162" t="n">
        <v>8.82</v>
      </c>
      <c r="D3643" s="162" t="n">
        <v>0.019792</v>
      </c>
      <c r="E3643" s="162" t="n"/>
    </row>
    <row r="3644">
      <c r="B3644" s="161" t="n">
        <v>15539</v>
      </c>
      <c r="C3644" s="162" t="n">
        <v>8.720000000000001</v>
      </c>
      <c r="D3644" s="162" t="n">
        <v>0.009205</v>
      </c>
      <c r="E3644" s="162" t="n"/>
    </row>
    <row r="3645">
      <c r="B3645" s="161" t="n">
        <v>15542</v>
      </c>
      <c r="C3645" s="162" t="n">
        <v>8.75</v>
      </c>
      <c r="D3645" s="162" t="n">
        <v>0.013479</v>
      </c>
      <c r="E3645" s="162" t="n"/>
    </row>
    <row r="3646">
      <c r="B3646" s="161" t="n">
        <v>15543</v>
      </c>
      <c r="C3646" s="162" t="n">
        <v>8.77</v>
      </c>
      <c r="D3646" s="162" t="n">
        <v>0.016573</v>
      </c>
      <c r="E3646" s="162" t="n"/>
    </row>
    <row r="3647">
      <c r="B3647" s="161" t="n">
        <v>15544</v>
      </c>
      <c r="C3647" s="162" t="n">
        <v>8.74</v>
      </c>
      <c r="D3647" s="162" t="n">
        <v>0.013959</v>
      </c>
      <c r="E3647" s="162" t="n"/>
    </row>
    <row r="3648">
      <c r="B3648" s="161" t="n">
        <v>15545</v>
      </c>
      <c r="C3648" s="162" t="n">
        <v>8.619999999999999</v>
      </c>
      <c r="D3648" s="162" t="n">
        <v>0.00101</v>
      </c>
      <c r="E3648" s="162" t="n"/>
    </row>
    <row r="3649">
      <c r="B3649" s="161" t="n">
        <v>15546</v>
      </c>
      <c r="C3649" s="162" t="n">
        <v>8.630000000000001</v>
      </c>
      <c r="D3649" s="162" t="n">
        <v>0.003035</v>
      </c>
      <c r="E3649" s="162" t="n"/>
    </row>
    <row r="3650">
      <c r="B3650" s="161" t="n">
        <v>15549</v>
      </c>
      <c r="C3650" s="162" t="n">
        <v>8.630000000000001</v>
      </c>
      <c r="D3650" s="162" t="n">
        <v>0.003831</v>
      </c>
      <c r="E3650" s="162" t="n"/>
    </row>
    <row r="3651">
      <c r="B3651" s="161" t="n">
        <v>15550</v>
      </c>
      <c r="C3651" s="162" t="n">
        <v>8.619999999999999</v>
      </c>
      <c r="D3651" s="162" t="n">
        <v>0.003463</v>
      </c>
      <c r="E3651" s="162" t="n"/>
    </row>
    <row r="3652">
      <c r="B3652" s="161" t="n">
        <v>15551</v>
      </c>
      <c r="C3652" s="162" t="n">
        <v>8.48</v>
      </c>
      <c r="D3652" s="162" t="n">
        <v>-0.01212</v>
      </c>
      <c r="E3652" s="162" t="n"/>
    </row>
    <row r="3653">
      <c r="B3653" s="161" t="n">
        <v>15552</v>
      </c>
      <c r="C3653" s="162" t="n">
        <v>8.5</v>
      </c>
      <c r="D3653" s="162" t="n">
        <v>-0.008983</v>
      </c>
      <c r="E3653" s="162" t="n"/>
    </row>
    <row r="3654">
      <c r="B3654" s="161" t="n">
        <v>15553</v>
      </c>
      <c r="C3654" s="162" t="n">
        <v>8.56</v>
      </c>
      <c r="D3654" s="162" t="n">
        <v>-0.001238</v>
      </c>
      <c r="E3654" s="162" t="n"/>
    </row>
    <row r="3655">
      <c r="B3655" s="161" t="n">
        <v>15556</v>
      </c>
      <c r="C3655" s="162" t="n">
        <v>8.57</v>
      </c>
      <c r="D3655" s="162" t="n">
        <v>0.000601</v>
      </c>
      <c r="E3655" s="162" t="n"/>
    </row>
    <row r="3656">
      <c r="B3656" s="161" t="n">
        <v>15557</v>
      </c>
      <c r="C3656" s="162" t="n">
        <v>8.550000000000001</v>
      </c>
      <c r="D3656" s="162" t="n">
        <v>-0.001134</v>
      </c>
      <c r="E3656" s="162" t="n"/>
    </row>
    <row r="3657">
      <c r="B3657" s="161" t="n">
        <v>15558</v>
      </c>
      <c r="C3657" s="162" t="n">
        <v>8.470000000000001</v>
      </c>
      <c r="D3657" s="162" t="n">
        <v>-0.009863</v>
      </c>
      <c r="E3657" s="162" t="n"/>
    </row>
    <row r="3658">
      <c r="B3658" s="161" t="n">
        <v>15559</v>
      </c>
      <c r="C3658" s="162" t="n">
        <v>8.460000000000001</v>
      </c>
      <c r="D3658" s="162" t="n">
        <v>-0.010313</v>
      </c>
      <c r="E3658" s="162" t="n"/>
    </row>
    <row r="3659">
      <c r="B3659" s="161" t="n">
        <v>15560</v>
      </c>
      <c r="C3659" s="162" t="n">
        <v>8.49</v>
      </c>
      <c r="D3659" s="162" t="n">
        <v>-0.006007</v>
      </c>
      <c r="E3659" s="162" t="n"/>
    </row>
    <row r="3660">
      <c r="B3660" s="161" t="n">
        <v>15563</v>
      </c>
      <c r="C3660" s="162" t="n">
        <v>8.48</v>
      </c>
      <c r="D3660" s="162" t="n">
        <v>-0.006436</v>
      </c>
      <c r="E3660" s="162" t="n"/>
    </row>
    <row r="3661">
      <c r="B3661" s="161" t="n">
        <v>15564</v>
      </c>
      <c r="C3661" s="162" t="n">
        <v>8.51</v>
      </c>
      <c r="D3661" s="162" t="n">
        <v>-0.002166</v>
      </c>
      <c r="E3661" s="162" t="n"/>
    </row>
    <row r="3662">
      <c r="B3662" s="161" t="n">
        <v>15565</v>
      </c>
      <c r="C3662" s="162" t="n">
        <v>8.51</v>
      </c>
      <c r="D3662" s="162" t="n">
        <v>-0.001397</v>
      </c>
      <c r="E3662" s="162" t="n"/>
    </row>
    <row r="3663">
      <c r="B3663" s="161" t="n">
        <v>15566</v>
      </c>
      <c r="C3663" s="162" t="n">
        <v>8.539999999999999</v>
      </c>
      <c r="D3663" s="162" t="n">
        <v>0.002779</v>
      </c>
      <c r="E3663" s="162" t="n"/>
    </row>
    <row r="3664">
      <c r="B3664" s="161" t="n">
        <v>15567</v>
      </c>
      <c r="C3664" s="162" t="n">
        <v>8.58</v>
      </c>
      <c r="D3664" s="162" t="n">
        <v>0.00808</v>
      </c>
      <c r="E3664" s="162" t="n"/>
    </row>
    <row r="3665">
      <c r="B3665" s="161" t="n">
        <v>15570</v>
      </c>
      <c r="C3665" s="162" t="n">
        <v>8.65</v>
      </c>
      <c r="D3665" s="162" t="n">
        <v>0.016776</v>
      </c>
      <c r="E3665" s="162" t="n"/>
    </row>
    <row r="3666">
      <c r="B3666" s="161" t="n">
        <v>15571</v>
      </c>
      <c r="C3666" s="162" t="n">
        <v>8.73</v>
      </c>
      <c r="D3666" s="162" t="n">
        <v>0.026505</v>
      </c>
      <c r="E3666" s="162" t="n"/>
    </row>
    <row r="3667">
      <c r="B3667" s="161" t="n">
        <v>15572</v>
      </c>
      <c r="C3667" s="162" t="n">
        <v>8.720000000000001</v>
      </c>
      <c r="D3667" s="162" t="n">
        <v>0.025818</v>
      </c>
      <c r="E3667" s="162" t="n"/>
    </row>
    <row r="3668">
      <c r="B3668" s="161" t="n">
        <v>15573</v>
      </c>
      <c r="C3668" s="162" t="n">
        <v>8.69</v>
      </c>
      <c r="D3668" s="162" t="n">
        <v>0.022901</v>
      </c>
      <c r="E3668" s="162" t="n"/>
    </row>
    <row r="3669">
      <c r="B3669" s="161" t="n">
        <v>15574</v>
      </c>
      <c r="C3669" s="162" t="n">
        <v>8.710000000000001</v>
      </c>
      <c r="D3669" s="162" t="n">
        <v>0.025759</v>
      </c>
      <c r="E3669" s="162" t="n"/>
    </row>
    <row r="3670">
      <c r="B3670" s="161" t="n">
        <v>15577</v>
      </c>
      <c r="C3670" s="162" t="n">
        <v>8.73</v>
      </c>
      <c r="D3670" s="162" t="n">
        <v>0.028554</v>
      </c>
      <c r="E3670" s="162" t="n"/>
    </row>
    <row r="3671">
      <c r="B3671" s="161" t="n">
        <v>15578</v>
      </c>
      <c r="C3671" s="162" t="n">
        <v>8.65</v>
      </c>
      <c r="D3671" s="162" t="n">
        <v>0.019878</v>
      </c>
      <c r="E3671" s="162" t="n"/>
    </row>
    <row r="3672">
      <c r="B3672" s="161" t="n">
        <v>15579</v>
      </c>
      <c r="C3672" s="162" t="n">
        <v>8.539999999999999</v>
      </c>
      <c r="D3672" s="162" t="n">
        <v>0.007634</v>
      </c>
      <c r="E3672" s="162" t="n"/>
    </row>
    <row r="3673">
      <c r="B3673" s="161" t="n">
        <v>15580</v>
      </c>
      <c r="C3673" s="162" t="n">
        <v>8.59</v>
      </c>
      <c r="D3673" s="162" t="n">
        <v>0.013868</v>
      </c>
      <c r="E3673" s="162" t="n"/>
    </row>
    <row r="3674">
      <c r="B3674" s="161" t="n">
        <v>15581</v>
      </c>
      <c r="C3674" s="162" t="n">
        <v>8.609999999999999</v>
      </c>
      <c r="D3674" s="162" t="n">
        <v>0.016547</v>
      </c>
      <c r="E3674" s="162" t="n"/>
    </row>
    <row r="3675">
      <c r="B3675" s="161" t="n">
        <v>15584</v>
      </c>
      <c r="C3675" s="162" t="n">
        <v>8.619999999999999</v>
      </c>
      <c r="D3675" s="162" t="n">
        <v>0.01811</v>
      </c>
      <c r="E3675" s="162" t="n"/>
    </row>
    <row r="3676">
      <c r="B3676" s="161" t="n">
        <v>15585</v>
      </c>
      <c r="C3676" s="162" t="n">
        <v>8.619999999999999</v>
      </c>
      <c r="D3676" s="162" t="n">
        <v>0.0185</v>
      </c>
      <c r="E3676" s="162" t="n"/>
    </row>
    <row r="3677">
      <c r="B3677" s="161" t="n">
        <v>15586</v>
      </c>
      <c r="C3677" s="162" t="n">
        <v>8.630000000000001</v>
      </c>
      <c r="D3677" s="162" t="n">
        <v>0.020031</v>
      </c>
      <c r="E3677" s="162" t="n"/>
    </row>
    <row r="3678">
      <c r="B3678" s="161" t="n">
        <v>15587</v>
      </c>
      <c r="C3678" s="162" t="n">
        <v>8.619999999999999</v>
      </c>
      <c r="D3678" s="162" t="n">
        <v>0.019298</v>
      </c>
      <c r="E3678" s="162" t="n"/>
    </row>
    <row r="3679">
      <c r="B3679" s="161" t="n">
        <v>15588</v>
      </c>
      <c r="C3679" s="162" t="n">
        <v>8.609999999999999</v>
      </c>
      <c r="D3679" s="162" t="n">
        <v>0.018592</v>
      </c>
      <c r="E3679" s="162" t="n"/>
    </row>
    <row r="3680">
      <c r="B3680" s="161" t="n">
        <v>15592</v>
      </c>
      <c r="C3680" s="162" t="n">
        <v>8.68</v>
      </c>
      <c r="D3680" s="162" t="n">
        <v>0.027115</v>
      </c>
      <c r="E3680" s="162" t="n"/>
    </row>
    <row r="3681">
      <c r="B3681" s="161" t="n">
        <v>15593</v>
      </c>
      <c r="C3681" s="162" t="n">
        <v>8.640000000000001</v>
      </c>
      <c r="D3681" s="162" t="n">
        <v>0.022917</v>
      </c>
      <c r="E3681" s="162" t="n"/>
    </row>
    <row r="3682">
      <c r="B3682" s="161" t="n">
        <v>15594</v>
      </c>
      <c r="C3682" s="162" t="n">
        <v>8.58</v>
      </c>
      <c r="D3682" s="162" t="n">
        <v>0.016357</v>
      </c>
      <c r="E3682" s="162" t="n"/>
    </row>
    <row r="3683">
      <c r="B3683" s="161" t="n">
        <v>15595</v>
      </c>
      <c r="C3683" s="162" t="n">
        <v>8.539999999999999</v>
      </c>
      <c r="D3683" s="162" t="n">
        <v>0.012081</v>
      </c>
      <c r="E3683" s="162" t="n"/>
    </row>
    <row r="3684">
      <c r="B3684" s="161" t="n">
        <v>15598</v>
      </c>
      <c r="C3684" s="162" t="n">
        <v>8.550000000000001</v>
      </c>
      <c r="D3684" s="162" t="n">
        <v>0.013589</v>
      </c>
      <c r="E3684" s="162" t="n"/>
    </row>
    <row r="3685">
      <c r="B3685" s="161" t="n">
        <v>15599</v>
      </c>
      <c r="C3685" s="162" t="n">
        <v>8.59</v>
      </c>
      <c r="D3685" s="162" t="n">
        <v>0.018541</v>
      </c>
      <c r="E3685" s="162" t="n"/>
    </row>
    <row r="3686">
      <c r="B3686" s="161" t="n">
        <v>15600</v>
      </c>
      <c r="C3686" s="162" t="n">
        <v>8.6</v>
      </c>
      <c r="D3686" s="162" t="n">
        <v>0.020096</v>
      </c>
      <c r="E3686" s="162" t="n"/>
    </row>
    <row r="3687">
      <c r="B3687" s="161" t="n">
        <v>15601</v>
      </c>
      <c r="C3687" s="162" t="n">
        <v>8.59</v>
      </c>
      <c r="D3687" s="162" t="n">
        <v>0.019389</v>
      </c>
      <c r="E3687" s="162" t="n"/>
    </row>
    <row r="3688">
      <c r="B3688" s="161" t="n">
        <v>15602</v>
      </c>
      <c r="C3688" s="162" t="n">
        <v>8.66</v>
      </c>
      <c r="D3688" s="162" t="n">
        <v>0.027933</v>
      </c>
      <c r="E3688" s="162" t="n"/>
    </row>
    <row r="3689">
      <c r="B3689" s="161" t="n">
        <v>15605</v>
      </c>
      <c r="C3689" s="162" t="n">
        <v>8.65</v>
      </c>
      <c r="D3689" s="162" t="n">
        <v>0.027175</v>
      </c>
      <c r="E3689" s="162" t="n"/>
    </row>
    <row r="3690">
      <c r="B3690" s="161" t="n">
        <v>15606</v>
      </c>
      <c r="C3690" s="162" t="n">
        <v>8.68</v>
      </c>
      <c r="D3690" s="162" t="n">
        <v>0.03081</v>
      </c>
      <c r="E3690" s="162" t="n"/>
    </row>
    <row r="3691">
      <c r="B3691" s="161" t="n">
        <v>15607</v>
      </c>
      <c r="C3691" s="162" t="n">
        <v>8.75</v>
      </c>
      <c r="D3691" s="162" t="n">
        <v>0.0388</v>
      </c>
      <c r="E3691" s="162" t="n"/>
    </row>
    <row r="3692">
      <c r="B3692" s="161" t="n">
        <v>15608</v>
      </c>
      <c r="C3692" s="162" t="n">
        <v>8.859999999999999</v>
      </c>
      <c r="D3692" s="162" t="n">
        <v>0.051186</v>
      </c>
      <c r="E3692" s="162" t="n"/>
    </row>
    <row r="3693">
      <c r="B3693" s="161" t="n">
        <v>15609</v>
      </c>
      <c r="C3693" s="162" t="n">
        <v>8.9</v>
      </c>
      <c r="D3693" s="162" t="n">
        <v>0.055643</v>
      </c>
      <c r="E3693" s="162" t="n"/>
    </row>
    <row r="3694">
      <c r="B3694" s="161" t="n">
        <v>15612</v>
      </c>
      <c r="C3694" s="162" t="n">
        <v>8.890000000000001</v>
      </c>
      <c r="D3694" s="162" t="n">
        <v>0.054424</v>
      </c>
      <c r="E3694" s="162" t="n"/>
    </row>
    <row r="3695">
      <c r="B3695" s="161" t="n">
        <v>15613</v>
      </c>
      <c r="C3695" s="162" t="n">
        <v>8.85</v>
      </c>
      <c r="D3695" s="162" t="n">
        <v>0.049843</v>
      </c>
      <c r="E3695" s="162" t="n"/>
    </row>
    <row r="3696">
      <c r="B3696" s="161" t="n">
        <v>15614</v>
      </c>
      <c r="C3696" s="162" t="n">
        <v>8.85</v>
      </c>
      <c r="D3696" s="162" t="n">
        <v>0.04976</v>
      </c>
      <c r="E3696" s="162" t="n"/>
    </row>
    <row r="3697">
      <c r="B3697" s="161" t="n">
        <v>15615</v>
      </c>
      <c r="C3697" s="162" t="n">
        <v>8.92</v>
      </c>
      <c r="D3697" s="162" t="n">
        <v>0.057431</v>
      </c>
      <c r="E3697" s="162" t="n"/>
    </row>
    <row r="3698">
      <c r="B3698" s="161" t="n">
        <v>15616</v>
      </c>
      <c r="C3698" s="162" t="n">
        <v>9.050000000000001</v>
      </c>
      <c r="D3698" s="162" t="n">
        <v>0.07156700000000001</v>
      </c>
      <c r="E3698" s="162" t="n"/>
    </row>
    <row r="3699">
      <c r="B3699" s="161" t="n">
        <v>15619</v>
      </c>
      <c r="C3699" s="162" t="n">
        <v>9.130000000000001</v>
      </c>
      <c r="D3699" s="162" t="n">
        <v>0.079988</v>
      </c>
      <c r="E3699" s="162" t="n"/>
    </row>
    <row r="3700">
      <c r="B3700" s="161" t="n">
        <v>15620</v>
      </c>
      <c r="C3700" s="162" t="n">
        <v>9.130000000000001</v>
      </c>
      <c r="D3700" s="162" t="n">
        <v>0.079555</v>
      </c>
      <c r="E3700" s="162" t="n"/>
    </row>
    <row r="3701">
      <c r="B3701" s="161" t="n">
        <v>15621</v>
      </c>
      <c r="C3701" s="162" t="n">
        <v>9.17</v>
      </c>
      <c r="D3701" s="162" t="n">
        <v>0.08345900000000001</v>
      </c>
      <c r="E3701" s="162" t="n"/>
    </row>
    <row r="3702">
      <c r="B3702" s="161" t="n">
        <v>15622</v>
      </c>
      <c r="C3702" s="162" t="n">
        <v>9.300000000000001</v>
      </c>
      <c r="D3702" s="162" t="n">
        <v>0.096997</v>
      </c>
      <c r="E3702" s="162" t="n"/>
    </row>
    <row r="3703">
      <c r="B3703" s="161" t="n">
        <v>15623</v>
      </c>
      <c r="C3703" s="162" t="n">
        <v>9.34</v>
      </c>
      <c r="D3703" s="162" t="n">
        <v>0.100744</v>
      </c>
      <c r="E3703" s="162" t="n"/>
    </row>
    <row r="3704">
      <c r="B3704" s="161" t="n">
        <v>15627</v>
      </c>
      <c r="C3704" s="162" t="n">
        <v>9.449999999999999</v>
      </c>
      <c r="D3704" s="162" t="n">
        <v>0.111813</v>
      </c>
      <c r="E3704" s="162" t="n"/>
    </row>
    <row r="3705">
      <c r="B3705" s="161" t="n">
        <v>15628</v>
      </c>
      <c r="C3705" s="162" t="n">
        <v>9.43</v>
      </c>
      <c r="D3705" s="162" t="n">
        <v>0.109286</v>
      </c>
      <c r="E3705" s="162" t="n"/>
    </row>
    <row r="3706">
      <c r="B3706" s="161" t="n">
        <v>15629</v>
      </c>
      <c r="C3706" s="162" t="n">
        <v>9.31</v>
      </c>
      <c r="D3706" s="162" t="n">
        <v>0.096112</v>
      </c>
      <c r="E3706" s="162" t="n"/>
    </row>
    <row r="3707">
      <c r="B3707" s="161" t="n">
        <v>15630</v>
      </c>
      <c r="C3707" s="162" t="n">
        <v>9.35</v>
      </c>
      <c r="D3707" s="162" t="n">
        <v>0.100128</v>
      </c>
      <c r="E3707" s="162" t="n"/>
    </row>
    <row r="3708">
      <c r="B3708" s="161" t="n">
        <v>15633</v>
      </c>
      <c r="C3708" s="162" t="n">
        <v>9.35</v>
      </c>
      <c r="D3708" s="162" t="n">
        <v>0.09997399999999999</v>
      </c>
      <c r="E3708" s="162" t="n"/>
    </row>
    <row r="3709">
      <c r="B3709" s="161" t="n">
        <v>15634</v>
      </c>
      <c r="C3709" s="162" t="n">
        <v>9.470000000000001</v>
      </c>
      <c r="D3709" s="162" t="n">
        <v>0.112478</v>
      </c>
      <c r="E3709" s="162" t="n"/>
    </row>
    <row r="3710">
      <c r="B3710" s="161" t="n">
        <v>15635</v>
      </c>
      <c r="C3710" s="162" t="n">
        <v>9.460000000000001</v>
      </c>
      <c r="D3710" s="162" t="n">
        <v>0.11115</v>
      </c>
      <c r="E3710" s="162" t="n"/>
    </row>
    <row r="3711">
      <c r="B3711" s="161" t="n">
        <v>15636</v>
      </c>
      <c r="C3711" s="162" t="n">
        <v>9.460000000000001</v>
      </c>
      <c r="D3711" s="162" t="n">
        <v>0.110808</v>
      </c>
      <c r="E3711" s="162" t="n"/>
    </row>
    <row r="3712">
      <c r="B3712" s="161" t="n">
        <v>15637</v>
      </c>
      <c r="C3712" s="162" t="n">
        <v>9.43</v>
      </c>
      <c r="D3712" s="162" t="n">
        <v>0.107289</v>
      </c>
      <c r="E3712" s="162" t="n"/>
    </row>
    <row r="3713">
      <c r="B3713" s="161" t="n">
        <v>15640</v>
      </c>
      <c r="C3713" s="162" t="n">
        <v>9.48</v>
      </c>
      <c r="D3713" s="162" t="n">
        <v>0.112199</v>
      </c>
      <c r="E3713" s="162" t="n"/>
    </row>
    <row r="3714">
      <c r="B3714" s="161" t="n">
        <v>15641</v>
      </c>
      <c r="C3714" s="162" t="n">
        <v>9.390000000000001</v>
      </c>
      <c r="D3714" s="162" t="n">
        <v>0.102442</v>
      </c>
      <c r="E3714" s="162" t="n"/>
    </row>
    <row r="3715">
      <c r="B3715" s="161" t="n">
        <v>15642</v>
      </c>
      <c r="C3715" s="162" t="n">
        <v>9.31</v>
      </c>
      <c r="D3715" s="162" t="n">
        <v>0.09371500000000001</v>
      </c>
      <c r="E3715" s="162" t="n"/>
    </row>
    <row r="3716">
      <c r="B3716" s="161" t="n">
        <v>15643</v>
      </c>
      <c r="C3716" s="162" t="n">
        <v>9.300000000000001</v>
      </c>
      <c r="D3716" s="162" t="n">
        <v>0.092487</v>
      </c>
      <c r="E3716" s="162" t="n"/>
    </row>
    <row r="3717">
      <c r="B3717" s="161" t="n">
        <v>15644</v>
      </c>
      <c r="C3717" s="162" t="n">
        <v>9.359999999999999</v>
      </c>
      <c r="D3717" s="162" t="n">
        <v>0.09868200000000001</v>
      </c>
      <c r="E3717" s="162" t="n"/>
    </row>
    <row r="3718">
      <c r="B3718" s="161" t="n">
        <v>15647</v>
      </c>
      <c r="C3718" s="162" t="n">
        <v>9.48</v>
      </c>
      <c r="D3718" s="162" t="n">
        <v>0.111114</v>
      </c>
      <c r="E3718" s="162" t="n"/>
    </row>
    <row r="3719">
      <c r="B3719" s="161" t="n">
        <v>15649</v>
      </c>
      <c r="C3719" s="162" t="n">
        <v>9.44</v>
      </c>
      <c r="D3719" s="162" t="n">
        <v>0.106591</v>
      </c>
      <c r="E3719" s="162" t="n"/>
    </row>
    <row r="3720">
      <c r="B3720" s="161" t="n">
        <v>15650</v>
      </c>
      <c r="C3720" s="162" t="n">
        <v>9.460000000000001</v>
      </c>
      <c r="D3720" s="162" t="n">
        <v>0.108325</v>
      </c>
      <c r="E3720" s="162" t="n"/>
    </row>
    <row r="3721">
      <c r="B3721" s="161" t="n">
        <v>15651</v>
      </c>
      <c r="C3721" s="162" t="n">
        <v>9.58</v>
      </c>
      <c r="D3721" s="162" t="n">
        <v>0.120477</v>
      </c>
      <c r="E3721" s="162" t="n"/>
    </row>
    <row r="3722">
      <c r="B3722" s="161" t="n">
        <v>15654</v>
      </c>
      <c r="C3722" s="162" t="n">
        <v>9.69</v>
      </c>
      <c r="D3722" s="162" t="n">
        <v>0.131393</v>
      </c>
      <c r="E3722" s="162" t="n"/>
    </row>
    <row r="3723">
      <c r="B3723" s="161" t="n">
        <v>15655</v>
      </c>
      <c r="C3723" s="162" t="n">
        <v>9.609999999999999</v>
      </c>
      <c r="D3723" s="162" t="n">
        <v>0.122726</v>
      </c>
      <c r="E3723" s="162" t="n"/>
    </row>
    <row r="3724">
      <c r="B3724" s="161" t="n">
        <v>15657</v>
      </c>
      <c r="C3724" s="162" t="n">
        <v>9.630000000000001</v>
      </c>
      <c r="D3724" s="162" t="n">
        <v>0.124429</v>
      </c>
      <c r="E3724" s="162" t="n"/>
    </row>
    <row r="3725">
      <c r="B3725" s="161" t="n">
        <v>15658</v>
      </c>
      <c r="C3725" s="162" t="n">
        <v>9.57</v>
      </c>
      <c r="D3725" s="162" t="n">
        <v>0.117803</v>
      </c>
      <c r="E3725" s="162" t="n"/>
    </row>
    <row r="3726">
      <c r="B3726" s="161" t="n">
        <v>15661</v>
      </c>
      <c r="C3726" s="162" t="n">
        <v>9.48</v>
      </c>
      <c r="D3726" s="162" t="n">
        <v>0.108019</v>
      </c>
      <c r="E3726" s="162" t="n"/>
    </row>
    <row r="3727">
      <c r="B3727" s="161" t="n">
        <v>15662</v>
      </c>
      <c r="C3727" s="162" t="n">
        <v>9.359999999999999</v>
      </c>
      <c r="D3727" s="162" t="n">
        <v>0.09497999999999999</v>
      </c>
      <c r="E3727" s="162" t="n"/>
    </row>
    <row r="3728">
      <c r="B3728" s="161" t="n">
        <v>15663</v>
      </c>
      <c r="C3728" s="162" t="n">
        <v>9.4</v>
      </c>
      <c r="D3728" s="162" t="n">
        <v>0.098916</v>
      </c>
      <c r="E3728" s="162" t="n"/>
    </row>
    <row r="3729">
      <c r="B3729" s="161" t="n">
        <v>15664</v>
      </c>
      <c r="C3729" s="162" t="n">
        <v>9.390000000000001</v>
      </c>
      <c r="D3729" s="162" t="n">
        <v>0.097564</v>
      </c>
      <c r="E3729" s="162" t="n"/>
    </row>
    <row r="3730">
      <c r="B3730" s="161" t="n">
        <v>15665</v>
      </c>
      <c r="C3730" s="162" t="n">
        <v>9.48</v>
      </c>
      <c r="D3730" s="162" t="n">
        <v>0.106803</v>
      </c>
      <c r="E3730" s="162" t="n"/>
    </row>
    <row r="3731">
      <c r="B3731" s="161" t="n">
        <v>15668</v>
      </c>
      <c r="C3731" s="162" t="n">
        <v>9.369999999999999</v>
      </c>
      <c r="D3731" s="162" t="n">
        <v>0.094886</v>
      </c>
      <c r="E3731" s="162" t="n"/>
    </row>
    <row r="3732">
      <c r="B3732" s="161" t="n">
        <v>15669</v>
      </c>
      <c r="C3732" s="162" t="n">
        <v>9.35</v>
      </c>
      <c r="D3732" s="162" t="n">
        <v>0.092455</v>
      </c>
      <c r="E3732" s="162" t="n"/>
    </row>
    <row r="3733">
      <c r="B3733" s="161" t="n">
        <v>15670</v>
      </c>
      <c r="C3733" s="162" t="n">
        <v>9.31</v>
      </c>
      <c r="D3733" s="162" t="n">
        <v>0.087834</v>
      </c>
      <c r="E3733" s="162" t="n"/>
    </row>
    <row r="3734">
      <c r="B3734" s="161" t="n">
        <v>15672</v>
      </c>
      <c r="C3734" s="162" t="n">
        <v>9.34</v>
      </c>
      <c r="D3734" s="162" t="n">
        <v>0.090629</v>
      </c>
      <c r="E3734" s="162" t="n"/>
    </row>
    <row r="3735">
      <c r="B3735" s="161" t="n">
        <v>15675</v>
      </c>
      <c r="C3735" s="162" t="n">
        <v>9.289999999999999</v>
      </c>
      <c r="D3735" s="162" t="n">
        <v>0.084857</v>
      </c>
      <c r="E3735" s="162" t="n"/>
    </row>
    <row r="3736">
      <c r="B3736" s="161" t="n">
        <v>15676</v>
      </c>
      <c r="C3736" s="162" t="n">
        <v>9.279999999999999</v>
      </c>
      <c r="D3736" s="162" t="n">
        <v>0.08339299999999999</v>
      </c>
      <c r="E3736" s="162" t="n"/>
    </row>
    <row r="3737">
      <c r="B3737" s="161" t="n">
        <v>15677</v>
      </c>
      <c r="C3737" s="162" t="n">
        <v>9.31</v>
      </c>
      <c r="D3737" s="162" t="n">
        <v>0.08623400000000001</v>
      </c>
      <c r="E3737" s="162" t="n"/>
    </row>
    <row r="3738">
      <c r="B3738" s="161" t="n">
        <v>15678</v>
      </c>
      <c r="C3738" s="162" t="n">
        <v>9.34</v>
      </c>
      <c r="D3738" s="162" t="n">
        <v>0.08895400000000001</v>
      </c>
      <c r="E3738" s="162" t="n"/>
    </row>
    <row r="3739">
      <c r="B3739" s="161" t="n">
        <v>15679</v>
      </c>
      <c r="C3739" s="162" t="n">
        <v>9.34</v>
      </c>
      <c r="D3739" s="162" t="n">
        <v>0.088451</v>
      </c>
      <c r="E3739" s="162" t="n"/>
    </row>
    <row r="3740">
      <c r="B3740" s="161" t="n">
        <v>15682</v>
      </c>
      <c r="C3740" s="162" t="n">
        <v>9.300000000000001</v>
      </c>
      <c r="D3740" s="162" t="n">
        <v>0.083691</v>
      </c>
      <c r="E3740" s="162" t="n"/>
    </row>
    <row r="3741">
      <c r="B3741" s="161" t="n">
        <v>15683</v>
      </c>
      <c r="C3741" s="162" t="n">
        <v>9.359999999999999</v>
      </c>
      <c r="D3741" s="162" t="n">
        <v>0.089602</v>
      </c>
      <c r="E3741" s="162" t="n"/>
    </row>
    <row r="3742">
      <c r="B3742" s="161" t="n">
        <v>15684</v>
      </c>
      <c r="C3742" s="162" t="n">
        <v>9.359999999999999</v>
      </c>
      <c r="D3742" s="162" t="n">
        <v>0.089111</v>
      </c>
      <c r="E3742" s="162" t="n"/>
    </row>
    <row r="3743">
      <c r="B3743" s="161" t="n">
        <v>15685</v>
      </c>
      <c r="C3743" s="162" t="n">
        <v>9.369999999999999</v>
      </c>
      <c r="D3743" s="162" t="n">
        <v>0.08964800000000001</v>
      </c>
      <c r="E3743" s="162" t="n"/>
    </row>
    <row r="3744">
      <c r="B3744" s="161" t="n">
        <v>15686</v>
      </c>
      <c r="C3744" s="162" t="n">
        <v>9.369999999999999</v>
      </c>
      <c r="D3744" s="162" t="n">
        <v>0.089152</v>
      </c>
      <c r="E3744" s="162" t="n"/>
    </row>
    <row r="3745">
      <c r="B3745" s="161" t="n">
        <v>15689</v>
      </c>
      <c r="C3745" s="162" t="n">
        <v>9.42</v>
      </c>
      <c r="D3745" s="162" t="n">
        <v>0.09399</v>
      </c>
      <c r="E3745" s="162" t="n"/>
    </row>
    <row r="3746">
      <c r="B3746" s="161" t="n">
        <v>15690</v>
      </c>
      <c r="C3746" s="162" t="n">
        <v>9.44</v>
      </c>
      <c r="D3746" s="162" t="n">
        <v>0.095545</v>
      </c>
      <c r="E3746" s="162" t="n"/>
    </row>
    <row r="3747">
      <c r="B3747" s="161" t="n">
        <v>15691</v>
      </c>
      <c r="C3747" s="162" t="n">
        <v>9.52</v>
      </c>
      <c r="D3747" s="162" t="n">
        <v>0.103448</v>
      </c>
      <c r="E3747" s="162" t="n"/>
    </row>
    <row r="3748">
      <c r="B3748" s="161" t="n">
        <v>15692</v>
      </c>
      <c r="C3748" s="162" t="n">
        <v>9.69</v>
      </c>
      <c r="D3748" s="162" t="n">
        <v>0.120461</v>
      </c>
      <c r="E3748" s="162" t="n"/>
    </row>
    <row r="3749">
      <c r="B3749" s="161" t="n">
        <v>15693</v>
      </c>
      <c r="C3749" s="162" t="n">
        <v>9.68</v>
      </c>
      <c r="D3749" s="162" t="n">
        <v>0.118672</v>
      </c>
      <c r="E3749" s="162" t="n"/>
    </row>
    <row r="3750">
      <c r="B3750" s="161" t="n">
        <v>15696</v>
      </c>
      <c r="C3750" s="162" t="n">
        <v>9.68</v>
      </c>
      <c r="D3750" s="162" t="n">
        <v>0.117788</v>
      </c>
      <c r="E3750" s="162" t="n"/>
    </row>
    <row r="3751">
      <c r="B3751" s="161" t="n">
        <v>15697</v>
      </c>
      <c r="C3751" s="162" t="n">
        <v>9.67</v>
      </c>
      <c r="D3751" s="162" t="n">
        <v>0.115901</v>
      </c>
      <c r="E3751" s="162" t="n"/>
    </row>
    <row r="3752">
      <c r="B3752" s="161" t="n">
        <v>15698</v>
      </c>
      <c r="C3752" s="162" t="n">
        <v>9.699999999999999</v>
      </c>
      <c r="D3752" s="162" t="n">
        <v>0.118093</v>
      </c>
      <c r="E3752" s="162" t="n"/>
    </row>
    <row r="3753">
      <c r="B3753" s="161" t="n">
        <v>15699</v>
      </c>
      <c r="C3753" s="162" t="n">
        <v>9.74</v>
      </c>
      <c r="D3753" s="162" t="n">
        <v>0.121188</v>
      </c>
      <c r="E3753" s="162" t="n"/>
    </row>
    <row r="3754">
      <c r="B3754" s="161" t="n">
        <v>15703</v>
      </c>
      <c r="C3754" s="162" t="n">
        <v>9.65</v>
      </c>
      <c r="D3754" s="162" t="n">
        <v>0.110937</v>
      </c>
      <c r="E3754" s="162" t="n"/>
    </row>
    <row r="3755">
      <c r="B3755" s="161" t="n">
        <v>15704</v>
      </c>
      <c r="C3755" s="162" t="n">
        <v>9.65</v>
      </c>
      <c r="D3755" s="162" t="n">
        <v>0.11</v>
      </c>
      <c r="E3755" s="162" t="n"/>
    </row>
    <row r="3756">
      <c r="B3756" s="161" t="n">
        <v>15705</v>
      </c>
      <c r="C3756" s="162" t="n">
        <v>9.76</v>
      </c>
      <c r="D3756" s="162" t="n">
        <v>0.120386</v>
      </c>
      <c r="E3756" s="162" t="n"/>
    </row>
    <row r="3757">
      <c r="B3757" s="161" t="n">
        <v>15706</v>
      </c>
      <c r="C3757" s="162" t="n">
        <v>9.77</v>
      </c>
      <c r="D3757" s="162" t="n">
        <v>0.120556</v>
      </c>
      <c r="E3757" s="162" t="n"/>
    </row>
    <row r="3758">
      <c r="B3758" s="161" t="n">
        <v>15710</v>
      </c>
      <c r="C3758" s="162" t="n">
        <v>9.92</v>
      </c>
      <c r="D3758" s="162" t="n">
        <v>0.134805</v>
      </c>
      <c r="E3758" s="162" t="n"/>
    </row>
    <row r="3759">
      <c r="B3759" s="161" t="n">
        <v>15711</v>
      </c>
      <c r="C3759" s="162" t="n">
        <v>9.9</v>
      </c>
      <c r="D3759" s="162" t="n">
        <v>0.131807</v>
      </c>
      <c r="E3759" s="162" t="n"/>
    </row>
    <row r="3760">
      <c r="B3760" s="161" t="n">
        <v>15712</v>
      </c>
      <c r="C3760" s="162" t="n">
        <v>9.890000000000001</v>
      </c>
      <c r="D3760" s="162" t="n">
        <v>0.129771</v>
      </c>
      <c r="E3760" s="162" t="n"/>
    </row>
    <row r="3761">
      <c r="B3761" s="161" t="n">
        <v>15713</v>
      </c>
      <c r="C3761" s="162" t="n">
        <v>9.91</v>
      </c>
      <c r="D3761" s="162" t="n">
        <v>0.130779</v>
      </c>
      <c r="E3761" s="162" t="n"/>
    </row>
    <row r="3762">
      <c r="B3762" s="161" t="n">
        <v>15714</v>
      </c>
      <c r="C3762" s="162" t="n">
        <v>9.92</v>
      </c>
      <c r="D3762" s="162" t="n">
        <v>0.13081</v>
      </c>
      <c r="E3762" s="162" t="n"/>
    </row>
    <row r="3763">
      <c r="B3763" s="161" t="n">
        <v>15717</v>
      </c>
      <c r="C3763" s="162" t="n">
        <v>9.960000000000001</v>
      </c>
      <c r="D3763" s="162" t="n">
        <v>0.133801</v>
      </c>
      <c r="E3763" s="162" t="n"/>
    </row>
    <row r="3764">
      <c r="B3764" s="161" t="n">
        <v>15718</v>
      </c>
      <c r="C3764" s="162" t="n">
        <v>9.93</v>
      </c>
      <c r="D3764" s="162" t="n">
        <v>0.129752</v>
      </c>
      <c r="E3764" s="162" t="n"/>
    </row>
    <row r="3765">
      <c r="B3765" s="161" t="n">
        <v>15719</v>
      </c>
      <c r="C3765" s="162" t="n">
        <v>9.949999999999999</v>
      </c>
      <c r="D3765" s="162" t="n">
        <v>0.130675</v>
      </c>
      <c r="E3765" s="162" t="n"/>
    </row>
    <row r="3766">
      <c r="B3766" s="161" t="n">
        <v>15720</v>
      </c>
      <c r="C3766" s="162" t="n">
        <v>10.01</v>
      </c>
      <c r="D3766" s="162" t="n">
        <v>0.135571</v>
      </c>
      <c r="E3766" s="162" t="n"/>
    </row>
    <row r="3767">
      <c r="B3767" s="161" t="n">
        <v>15721</v>
      </c>
      <c r="C3767" s="162" t="n">
        <v>10.09</v>
      </c>
      <c r="D3767" s="162" t="n">
        <v>0.142343</v>
      </c>
      <c r="E3767" s="162" t="n"/>
    </row>
    <row r="3768">
      <c r="B3768" s="161" t="n">
        <v>15724</v>
      </c>
      <c r="C3768" s="162" t="n">
        <v>10.12</v>
      </c>
      <c r="D3768" s="162" t="n">
        <v>0.144129</v>
      </c>
      <c r="E3768" s="162" t="n"/>
    </row>
    <row r="3769">
      <c r="B3769" s="161" t="n">
        <v>15725</v>
      </c>
      <c r="C3769" s="162" t="n">
        <v>10.02</v>
      </c>
      <c r="D3769" s="162" t="n">
        <v>0.133109</v>
      </c>
      <c r="E3769" s="162" t="n"/>
    </row>
    <row r="3770">
      <c r="B3770" s="161" t="n">
        <v>15726</v>
      </c>
      <c r="C3770" s="162" t="n">
        <v>10.03</v>
      </c>
      <c r="D3770" s="162" t="n">
        <v>0.133064</v>
      </c>
      <c r="E3770" s="162" t="n"/>
    </row>
    <row r="3771">
      <c r="B3771" s="161" t="n">
        <v>15727</v>
      </c>
      <c r="C3771" s="162" t="n">
        <v>10.18</v>
      </c>
      <c r="D3771" s="162" t="n">
        <v>0.146759</v>
      </c>
      <c r="E3771" s="162" t="n"/>
    </row>
    <row r="3772">
      <c r="B3772" s="161" t="n">
        <v>15728</v>
      </c>
      <c r="C3772" s="162" t="n">
        <v>10.17</v>
      </c>
      <c r="D3772" s="162" t="n">
        <v>0.144611</v>
      </c>
      <c r="E3772" s="162" t="n"/>
    </row>
    <row r="3773">
      <c r="B3773" s="161" t="n">
        <v>15731</v>
      </c>
      <c r="C3773" s="162" t="n">
        <v>10.3</v>
      </c>
      <c r="D3773" s="162" t="n">
        <v>0.156001</v>
      </c>
      <c r="E3773" s="162" t="n"/>
    </row>
    <row r="3774">
      <c r="B3774" s="161" t="n">
        <v>15732</v>
      </c>
      <c r="C3774" s="162" t="n">
        <v>10.35</v>
      </c>
      <c r="D3774" s="162" t="n">
        <v>0.1595</v>
      </c>
      <c r="E3774" s="162" t="n"/>
    </row>
    <row r="3775">
      <c r="B3775" s="161" t="n">
        <v>15733</v>
      </c>
      <c r="C3775" s="162" t="n">
        <v>10.34</v>
      </c>
      <c r="D3775" s="162" t="n">
        <v>0.157186</v>
      </c>
      <c r="E3775" s="162" t="n"/>
    </row>
    <row r="3776">
      <c r="B3776" s="161" t="n">
        <v>15734</v>
      </c>
      <c r="C3776" s="162" t="n">
        <v>10.35</v>
      </c>
      <c r="D3776" s="162" t="n">
        <v>0.156727</v>
      </c>
      <c r="E3776" s="162" t="n"/>
    </row>
    <row r="3777">
      <c r="B3777" s="161" t="n">
        <v>15735</v>
      </c>
      <c r="C3777" s="162" t="n">
        <v>10.44</v>
      </c>
      <c r="D3777" s="162" t="n">
        <v>0.1639</v>
      </c>
      <c r="E3777" s="162" t="n"/>
    </row>
    <row r="3778">
      <c r="B3778" s="161" t="n">
        <v>15738</v>
      </c>
      <c r="C3778" s="162" t="n">
        <v>10.52</v>
      </c>
      <c r="D3778" s="162" t="n">
        <v>0.170012</v>
      </c>
      <c r="E3778" s="162" t="n"/>
    </row>
    <row r="3779">
      <c r="B3779" s="161" t="n">
        <v>15739</v>
      </c>
      <c r="C3779" s="162" t="n">
        <v>10.52</v>
      </c>
      <c r="D3779" s="162" t="n">
        <v>0.168424</v>
      </c>
      <c r="E3779" s="162" t="n"/>
    </row>
    <row r="3780">
      <c r="B3780" s="161" t="n">
        <v>15740</v>
      </c>
      <c r="C3780" s="162" t="n">
        <v>10.44</v>
      </c>
      <c r="D3780" s="162" t="n">
        <v>0.159301</v>
      </c>
      <c r="E3780" s="162" t="n"/>
    </row>
    <row r="3781">
      <c r="B3781" s="161" t="n">
        <v>15741</v>
      </c>
      <c r="C3781" s="162" t="n">
        <v>10.43</v>
      </c>
      <c r="D3781" s="162" t="n">
        <v>0.156873</v>
      </c>
      <c r="E3781" s="162" t="n"/>
    </row>
    <row r="3782">
      <c r="B3782" s="161" t="n">
        <v>15742</v>
      </c>
      <c r="C3782" s="162" t="n">
        <v>10.51</v>
      </c>
      <c r="D3782" s="162" t="n">
        <v>0.162989</v>
      </c>
      <c r="E3782" s="162" t="n"/>
    </row>
    <row r="3783">
      <c r="B3783" s="161" t="n">
        <v>15745</v>
      </c>
      <c r="C3783" s="162" t="n">
        <v>10.5</v>
      </c>
      <c r="D3783" s="162" t="n">
        <v>0.160409</v>
      </c>
      <c r="E3783" s="162" t="n"/>
    </row>
    <row r="3784">
      <c r="B3784" s="161" t="n">
        <v>15746</v>
      </c>
      <c r="C3784" s="162" t="n">
        <v>10.58</v>
      </c>
      <c r="D3784" s="162" t="n">
        <v>0.166307</v>
      </c>
      <c r="E3784" s="162" t="n"/>
    </row>
    <row r="3785">
      <c r="B3785" s="161" t="n">
        <v>15747</v>
      </c>
      <c r="C3785" s="162" t="n">
        <v>10.65</v>
      </c>
      <c r="D3785" s="162" t="n">
        <v>0.171167</v>
      </c>
      <c r="E3785" s="162" t="n"/>
    </row>
    <row r="3786">
      <c r="B3786" s="161" t="n">
        <v>15748</v>
      </c>
      <c r="C3786" s="162" t="n">
        <v>10.67</v>
      </c>
      <c r="D3786" s="162" t="n">
        <v>0.171262</v>
      </c>
      <c r="E3786" s="162" t="n"/>
    </row>
    <row r="3787">
      <c r="B3787" s="161" t="n">
        <v>15752</v>
      </c>
      <c r="C3787" s="162" t="n">
        <v>10.81</v>
      </c>
      <c r="D3787" s="162" t="n">
        <v>0.18252</v>
      </c>
      <c r="E3787" s="162" t="n"/>
    </row>
    <row r="3788">
      <c r="B3788" s="161" t="n">
        <v>15753</v>
      </c>
      <c r="C3788" s="162" t="n">
        <v>10.79</v>
      </c>
      <c r="D3788" s="162" t="n">
        <v>0.178932</v>
      </c>
      <c r="E3788" s="162" t="n"/>
    </row>
    <row r="3789">
      <c r="B3789" s="161" t="n">
        <v>15754</v>
      </c>
      <c r="C3789" s="162" t="n">
        <v>10.81</v>
      </c>
      <c r="D3789" s="162" t="n">
        <v>0.179067</v>
      </c>
      <c r="E3789" s="162" t="n"/>
    </row>
    <row r="3790">
      <c r="B3790" s="161" t="n">
        <v>15755</v>
      </c>
      <c r="C3790" s="162" t="n">
        <v>10.66</v>
      </c>
      <c r="D3790" s="162" t="n">
        <v>0.163496</v>
      </c>
      <c r="E3790" s="162" t="n"/>
    </row>
    <row r="3791">
      <c r="B3791" s="161" t="n">
        <v>15756</v>
      </c>
      <c r="C3791" s="162" t="n">
        <v>10.64</v>
      </c>
      <c r="D3791" s="162" t="n">
        <v>0.160051</v>
      </c>
      <c r="E3791" s="162" t="n"/>
    </row>
    <row r="3792">
      <c r="B3792" s="161" t="n">
        <v>15760</v>
      </c>
      <c r="C3792" s="162" t="n">
        <v>10.84</v>
      </c>
      <c r="D3792" s="162" t="n">
        <v>0.176993</v>
      </c>
      <c r="E3792" s="162" t="n"/>
    </row>
    <row r="3793">
      <c r="B3793" s="161" t="n">
        <v>15761</v>
      </c>
      <c r="C3793" s="162" t="n">
        <v>10.9</v>
      </c>
      <c r="D3793" s="162" t="n">
        <v>0.180857</v>
      </c>
      <c r="E3793" s="162" t="n"/>
    </row>
    <row r="3794">
      <c r="B3794" s="161" t="n">
        <v>15762</v>
      </c>
      <c r="C3794" s="162" t="n">
        <v>10.97</v>
      </c>
      <c r="D3794" s="162" t="n">
        <v>0.185567</v>
      </c>
      <c r="E3794" s="162" t="n"/>
    </row>
    <row r="3795">
      <c r="B3795" s="161" t="n">
        <v>15763</v>
      </c>
      <c r="C3795" s="162" t="n">
        <v>10.97</v>
      </c>
      <c r="D3795" s="162" t="n">
        <v>0.183938</v>
      </c>
      <c r="E3795" s="162" t="n"/>
    </row>
    <row r="3796">
      <c r="B3796" s="161" t="n">
        <v>15766</v>
      </c>
      <c r="C3796" s="162" t="n">
        <v>10.92</v>
      </c>
      <c r="D3796" s="162" t="n">
        <v>0.177739</v>
      </c>
      <c r="E3796" s="162" t="n"/>
    </row>
    <row r="3797">
      <c r="B3797" s="161" t="n">
        <v>15767</v>
      </c>
      <c r="C3797" s="162" t="n">
        <v>10.84</v>
      </c>
      <c r="D3797" s="162" t="n">
        <v>0.16873</v>
      </c>
      <c r="E3797" s="162" t="n"/>
    </row>
    <row r="3798">
      <c r="B3798" s="161" t="n">
        <v>15768</v>
      </c>
      <c r="C3798" s="162" t="n">
        <v>10.98</v>
      </c>
      <c r="D3798" s="162" t="n">
        <v>0.179822</v>
      </c>
      <c r="E3798" s="162" t="n"/>
    </row>
    <row r="3799">
      <c r="B3799" s="161" t="n">
        <v>15769</v>
      </c>
      <c r="C3799" s="162" t="n">
        <v>11</v>
      </c>
      <c r="D3799" s="162" t="n">
        <v>0.179943</v>
      </c>
      <c r="E3799" s="162" t="n"/>
    </row>
    <row r="3800">
      <c r="B3800" s="161" t="n">
        <v>15770</v>
      </c>
      <c r="C3800" s="162" t="n">
        <v>11.05</v>
      </c>
      <c r="D3800" s="162" t="n">
        <v>0.182787</v>
      </c>
      <c r="E3800" s="162" t="n"/>
    </row>
    <row r="3801">
      <c r="B3801" s="161" t="n">
        <v>15773</v>
      </c>
      <c r="C3801" s="162" t="n">
        <v>11.01</v>
      </c>
      <c r="D3801" s="162" t="n">
        <v>0.177478</v>
      </c>
      <c r="E3801" s="162" t="n"/>
    </row>
    <row r="3802">
      <c r="B3802" s="161" t="n">
        <v>15774</v>
      </c>
      <c r="C3802" s="162" t="n">
        <v>10.95</v>
      </c>
      <c r="D3802" s="162" t="n">
        <v>0.170355</v>
      </c>
      <c r="E3802" s="162" t="n"/>
    </row>
    <row r="3803">
      <c r="B3803" s="161" t="n">
        <v>15775</v>
      </c>
      <c r="C3803" s="162" t="n">
        <v>10.9</v>
      </c>
      <c r="D3803" s="162" t="n">
        <v>0.16422</v>
      </c>
      <c r="E3803" s="162" t="n"/>
    </row>
    <row r="3804">
      <c r="B3804" s="161" t="n">
        <v>15776</v>
      </c>
      <c r="C3804" s="162" t="n">
        <v>11.01</v>
      </c>
      <c r="D3804" s="162" t="n">
        <v>0.172641</v>
      </c>
      <c r="E3804" s="162" t="n"/>
    </row>
    <row r="3805">
      <c r="B3805" s="161" t="n">
        <v>15777</v>
      </c>
      <c r="C3805" s="162" t="n">
        <v>11.05</v>
      </c>
      <c r="D3805" s="162" t="n">
        <v>0.174612</v>
      </c>
      <c r="E3805" s="162" t="n"/>
    </row>
    <row r="3806">
      <c r="B3806" s="161" t="n">
        <v>15780</v>
      </c>
      <c r="C3806" s="162" t="n">
        <v>11.04</v>
      </c>
      <c r="D3806" s="162" t="n">
        <v>0.17207</v>
      </c>
      <c r="E3806" s="162" t="n"/>
    </row>
    <row r="3807">
      <c r="B3807" s="161" t="n">
        <v>15781</v>
      </c>
      <c r="C3807" s="162" t="n">
        <v>11.01</v>
      </c>
      <c r="D3807" s="162" t="n">
        <v>0.167817</v>
      </c>
      <c r="E3807" s="162" t="n"/>
    </row>
    <row r="3808">
      <c r="B3808" s="161" t="n">
        <v>15782</v>
      </c>
      <c r="C3808" s="162" t="n">
        <v>10.93</v>
      </c>
      <c r="D3808" s="162" t="n">
        <v>0.159048</v>
      </c>
      <c r="E3808" s="162" t="n"/>
    </row>
    <row r="3809">
      <c r="B3809" s="161" t="n">
        <v>15783</v>
      </c>
      <c r="C3809" s="162" t="n">
        <v>10.91</v>
      </c>
      <c r="D3809" s="162" t="n">
        <v>0.155738</v>
      </c>
      <c r="E3809" s="162" t="n"/>
    </row>
    <row r="3810">
      <c r="B3810" s="161" t="n">
        <v>15784</v>
      </c>
      <c r="C3810" s="162" t="n">
        <v>10.88</v>
      </c>
      <c r="D3810" s="162" t="n">
        <v>0.151545</v>
      </c>
      <c r="E3810" s="162" t="n"/>
    </row>
    <row r="3811">
      <c r="B3811" s="161" t="n">
        <v>15787</v>
      </c>
      <c r="C3811" s="162" t="n">
        <v>10.92</v>
      </c>
      <c r="D3811" s="162" t="n">
        <v>0.15375</v>
      </c>
      <c r="E3811" s="162" t="n"/>
    </row>
    <row r="3812">
      <c r="B3812" s="161" t="n">
        <v>15788</v>
      </c>
      <c r="C3812" s="162" t="n">
        <v>10.95</v>
      </c>
      <c r="D3812" s="162" t="n">
        <v>0.155048</v>
      </c>
      <c r="E3812" s="162" t="n"/>
    </row>
    <row r="3813">
      <c r="B3813" s="161" t="n">
        <v>15789</v>
      </c>
      <c r="C3813" s="162" t="n">
        <v>10.98</v>
      </c>
      <c r="D3813" s="162" t="n">
        <v>0.156382</v>
      </c>
      <c r="E3813" s="162" t="n"/>
    </row>
    <row r="3814">
      <c r="B3814" s="161" t="n">
        <v>15790</v>
      </c>
      <c r="C3814" s="162" t="n">
        <v>11.21</v>
      </c>
      <c r="D3814" s="162" t="n">
        <v>0.175602</v>
      </c>
      <c r="E3814" s="162" t="n"/>
    </row>
    <row r="3815">
      <c r="B3815" s="161" t="n">
        <v>15791</v>
      </c>
      <c r="C3815" s="162" t="n">
        <v>11.3</v>
      </c>
      <c r="D3815" s="162" t="n">
        <v>0.182095</v>
      </c>
      <c r="E3815" s="162" t="n"/>
    </row>
    <row r="3816">
      <c r="B3816" s="161" t="n">
        <v>15794</v>
      </c>
      <c r="C3816" s="162" t="n">
        <v>11.49</v>
      </c>
      <c r="D3816" s="162" t="n">
        <v>0.197125</v>
      </c>
      <c r="E3816" s="162" t="n"/>
    </row>
    <row r="3817">
      <c r="B3817" s="161" t="n">
        <v>15795</v>
      </c>
      <c r="C3817" s="162" t="n">
        <v>11.59</v>
      </c>
      <c r="D3817" s="162" t="n">
        <v>0.20407</v>
      </c>
      <c r="E3817" s="162" t="n"/>
    </row>
    <row r="3818">
      <c r="B3818" s="161" t="n">
        <v>15796</v>
      </c>
      <c r="C3818" s="162" t="n">
        <v>11.58</v>
      </c>
      <c r="D3818" s="162" t="n">
        <v>0.20151</v>
      </c>
      <c r="E3818" s="162" t="n"/>
    </row>
    <row r="3819">
      <c r="B3819" s="161" t="n">
        <v>15797</v>
      </c>
      <c r="C3819" s="162" t="n">
        <v>11.59</v>
      </c>
      <c r="D3819" s="162" t="n">
        <v>0.200647</v>
      </c>
      <c r="E3819" s="162" t="n"/>
    </row>
    <row r="3820">
      <c r="B3820" s="161" t="n">
        <v>15798</v>
      </c>
      <c r="C3820" s="162" t="n">
        <v>11.56</v>
      </c>
      <c r="D3820" s="162" t="n">
        <v>0.19638</v>
      </c>
      <c r="E3820" s="162" t="n"/>
    </row>
    <row r="3821">
      <c r="B3821" s="161" t="n">
        <v>15801</v>
      </c>
      <c r="C3821" s="162" t="n">
        <v>11.59</v>
      </c>
      <c r="D3821" s="162" t="n">
        <v>0.197289</v>
      </c>
      <c r="E3821" s="162" t="n"/>
    </row>
    <row r="3822">
      <c r="B3822" s="161" t="n">
        <v>15802</v>
      </c>
      <c r="C3822" s="162" t="n">
        <v>11.76</v>
      </c>
      <c r="D3822" s="162" t="n">
        <v>0.210154</v>
      </c>
      <c r="E3822" s="162" t="n"/>
    </row>
    <row r="3823">
      <c r="B3823" s="161" t="n">
        <v>15803</v>
      </c>
      <c r="C3823" s="162" t="n">
        <v>11.7</v>
      </c>
      <c r="D3823" s="162" t="n">
        <v>0.203357</v>
      </c>
      <c r="E3823" s="162" t="n"/>
    </row>
    <row r="3824">
      <c r="B3824" s="161" t="n">
        <v>15804</v>
      </c>
      <c r="C3824" s="162" t="n">
        <v>11.6</v>
      </c>
      <c r="D3824" s="162" t="n">
        <v>0.193098</v>
      </c>
      <c r="E3824" s="162" t="n"/>
    </row>
    <row r="3825">
      <c r="B3825" s="161" t="n">
        <v>15805</v>
      </c>
      <c r="C3825" s="162" t="n">
        <v>11.14</v>
      </c>
      <c r="D3825" s="162" t="n">
        <v>0.151126</v>
      </c>
      <c r="E3825" s="162" t="n"/>
    </row>
    <row r="3826">
      <c r="B3826" s="161" t="n">
        <v>15808</v>
      </c>
      <c r="C3826" s="162" t="n">
        <v>11.15</v>
      </c>
      <c r="D3826" s="162" t="n">
        <v>0.15051</v>
      </c>
      <c r="E3826" s="162" t="n"/>
    </row>
    <row r="3827">
      <c r="B3827" s="161" t="n">
        <v>15809</v>
      </c>
      <c r="C3827" s="162" t="n">
        <v>11.14</v>
      </c>
      <c r="D3827" s="162" t="n">
        <v>0.148087</v>
      </c>
      <c r="E3827" s="162" t="n"/>
    </row>
    <row r="3828">
      <c r="B3828" s="161" t="n">
        <v>15810</v>
      </c>
      <c r="C3828" s="162" t="n">
        <v>11.28</v>
      </c>
      <c r="D3828" s="162" t="n">
        <v>0.158984</v>
      </c>
      <c r="E3828" s="162" t="n"/>
    </row>
    <row r="3829">
      <c r="B3829" s="161" t="n">
        <v>15811</v>
      </c>
      <c r="C3829" s="162" t="n">
        <v>11.36</v>
      </c>
      <c r="D3829" s="162" t="n">
        <v>0.164426</v>
      </c>
      <c r="E3829" s="162" t="n"/>
    </row>
    <row r="3830">
      <c r="B3830" s="161" t="n">
        <v>15812</v>
      </c>
      <c r="C3830" s="162" t="n">
        <v>11.33</v>
      </c>
      <c r="D3830" s="162" t="n">
        <v>0.160201</v>
      </c>
      <c r="E3830" s="162" t="n"/>
    </row>
    <row r="3831">
      <c r="B3831" s="161" t="n">
        <v>15815</v>
      </c>
      <c r="C3831" s="162" t="n">
        <v>11.38</v>
      </c>
      <c r="D3831" s="162" t="n">
        <v>0.16301</v>
      </c>
      <c r="E3831" s="162" t="n"/>
    </row>
    <row r="3832">
      <c r="B3832" s="161" t="n">
        <v>15816</v>
      </c>
      <c r="C3832" s="162" t="n">
        <v>11.34</v>
      </c>
      <c r="D3832" s="162" t="n">
        <v>0.157882</v>
      </c>
      <c r="E3832" s="162" t="n"/>
    </row>
    <row r="3833">
      <c r="B3833" s="161" t="n">
        <v>15817</v>
      </c>
      <c r="C3833" s="162" t="n">
        <v>11.45</v>
      </c>
      <c r="D3833" s="162" t="n">
        <v>0.165941</v>
      </c>
      <c r="E3833" s="162" t="n"/>
    </row>
    <row r="3834">
      <c r="B3834" s="161" t="n">
        <v>15818</v>
      </c>
      <c r="C3834" s="162" t="n">
        <v>11.48</v>
      </c>
      <c r="D3834" s="162" t="n">
        <v>0.166992</v>
      </c>
      <c r="E3834" s="162" t="n"/>
    </row>
    <row r="3835">
      <c r="B3835" s="161" t="n">
        <v>15822</v>
      </c>
      <c r="C3835" s="162" t="n">
        <v>11.48</v>
      </c>
      <c r="D3835" s="162" t="n">
        <v>0.165475</v>
      </c>
      <c r="E3835" s="162" t="n"/>
    </row>
    <row r="3836">
      <c r="B3836" s="161" t="n">
        <v>15823</v>
      </c>
      <c r="C3836" s="162" t="n">
        <v>11.48</v>
      </c>
      <c r="D3836" s="162" t="n">
        <v>0.16395</v>
      </c>
      <c r="E3836" s="162" t="n"/>
    </row>
    <row r="3837">
      <c r="B3837" s="161" t="n">
        <v>15824</v>
      </c>
      <c r="C3837" s="162" t="n">
        <v>11.48</v>
      </c>
      <c r="D3837" s="162" t="n">
        <v>0.162534</v>
      </c>
      <c r="E3837" s="162" t="n"/>
    </row>
    <row r="3838">
      <c r="B3838" s="161" t="n">
        <v>15825</v>
      </c>
      <c r="C3838" s="162" t="n">
        <v>11.59</v>
      </c>
      <c r="D3838" s="162" t="n">
        <v>0.170647</v>
      </c>
      <c r="E3838" s="162" t="n"/>
    </row>
    <row r="3839">
      <c r="B3839" s="161" t="n">
        <v>15826</v>
      </c>
      <c r="C3839" s="162" t="n">
        <v>11.59</v>
      </c>
      <c r="D3839" s="162" t="n">
        <v>0.169221</v>
      </c>
      <c r="E3839" s="162" t="n"/>
    </row>
    <row r="3840">
      <c r="B3840" s="161" t="n">
        <v>15829</v>
      </c>
      <c r="C3840" s="162" t="n">
        <v>11.82</v>
      </c>
      <c r="D3840" s="162" t="n">
        <v>0.187293</v>
      </c>
      <c r="E3840" s="162" t="n"/>
    </row>
    <row r="3841">
      <c r="B3841" s="161" t="n">
        <v>15830</v>
      </c>
      <c r="C3841" s="162" t="n">
        <v>11.86</v>
      </c>
      <c r="D3841" s="162" t="n">
        <v>0.189122</v>
      </c>
      <c r="E3841" s="162" t="n"/>
    </row>
    <row r="3842">
      <c r="B3842" s="161" t="n">
        <v>15831</v>
      </c>
      <c r="C3842" s="162" t="n">
        <v>11.93</v>
      </c>
      <c r="D3842" s="162" t="n">
        <v>0.193429</v>
      </c>
      <c r="E3842" s="162" t="n"/>
    </row>
    <row r="3843">
      <c r="B3843" s="161" t="n">
        <v>15832</v>
      </c>
      <c r="C3843" s="162" t="n">
        <v>11.97</v>
      </c>
      <c r="D3843" s="162" t="n">
        <v>0.195176</v>
      </c>
      <c r="E3843" s="162" t="n"/>
    </row>
    <row r="3844">
      <c r="B3844" s="161" t="n">
        <v>15833</v>
      </c>
      <c r="C3844" s="162" t="n">
        <v>11.81</v>
      </c>
      <c r="D3844" s="162" t="n">
        <v>0.180151</v>
      </c>
      <c r="E3844" s="162" t="n"/>
    </row>
    <row r="3845">
      <c r="B3845" s="161" t="n">
        <v>15836</v>
      </c>
      <c r="C3845" s="162" t="n">
        <v>11.97</v>
      </c>
      <c r="D3845" s="162" t="n">
        <v>0.191977</v>
      </c>
      <c r="E3845" s="162" t="n"/>
    </row>
    <row r="3846">
      <c r="B3846" s="161" t="n">
        <v>15837</v>
      </c>
      <c r="C3846" s="162" t="n">
        <v>11.93</v>
      </c>
      <c r="D3846" s="162" t="n">
        <v>0.187032</v>
      </c>
      <c r="E3846" s="162" t="n"/>
    </row>
    <row r="3847">
      <c r="B3847" s="161" t="n">
        <v>15838</v>
      </c>
      <c r="C3847" s="162" t="n">
        <v>11.88</v>
      </c>
      <c r="D3847" s="162" t="n">
        <v>0.181246</v>
      </c>
      <c r="E3847" s="162" t="n"/>
    </row>
    <row r="3848">
      <c r="B3848" s="161" t="n">
        <v>15839</v>
      </c>
      <c r="C3848" s="162" t="n">
        <v>11.92</v>
      </c>
      <c r="D3848" s="162" t="n">
        <v>0.182944</v>
      </c>
      <c r="E3848" s="162" t="n"/>
    </row>
    <row r="3849">
      <c r="B3849" s="161" t="n">
        <v>15840</v>
      </c>
      <c r="C3849" s="162" t="n">
        <v>11.7</v>
      </c>
      <c r="D3849" s="162" t="n">
        <v>0.16277</v>
      </c>
      <c r="E3849" s="162" t="n"/>
    </row>
    <row r="3850">
      <c r="B3850" s="161" t="n">
        <v>15843</v>
      </c>
      <c r="C3850" s="162" t="n">
        <v>11.72</v>
      </c>
      <c r="D3850" s="162" t="n">
        <v>0.162926</v>
      </c>
      <c r="E3850" s="162" t="n"/>
    </row>
    <row r="3851">
      <c r="B3851" s="161" t="n">
        <v>15844</v>
      </c>
      <c r="C3851" s="162" t="n">
        <v>11.81</v>
      </c>
      <c r="D3851" s="162" t="n">
        <v>0.168975</v>
      </c>
      <c r="E3851" s="162" t="n"/>
    </row>
    <row r="3852">
      <c r="B3852" s="161" t="n">
        <v>15845</v>
      </c>
      <c r="C3852" s="162" t="n">
        <v>11.93</v>
      </c>
      <c r="D3852" s="162" t="n">
        <v>0.177357</v>
      </c>
      <c r="E3852" s="162" t="n"/>
    </row>
    <row r="3853">
      <c r="B3853" s="161" t="n">
        <v>15846</v>
      </c>
      <c r="C3853" s="162" t="n">
        <v>11.9</v>
      </c>
      <c r="D3853" s="162" t="n">
        <v>0.173139</v>
      </c>
      <c r="E3853" s="162" t="n"/>
    </row>
    <row r="3854">
      <c r="B3854" s="161" t="n">
        <v>15847</v>
      </c>
      <c r="C3854" s="162" t="n">
        <v>11.9</v>
      </c>
      <c r="D3854" s="162" t="n">
        <v>0.171471</v>
      </c>
      <c r="E3854" s="162" t="n"/>
    </row>
    <row r="3855">
      <c r="B3855" s="161" t="n">
        <v>15850</v>
      </c>
      <c r="C3855" s="162" t="n">
        <v>11.87</v>
      </c>
      <c r="D3855" s="162" t="n">
        <v>0.167303</v>
      </c>
      <c r="E3855" s="162" t="n"/>
    </row>
    <row r="3856">
      <c r="B3856" s="161" t="n">
        <v>15851</v>
      </c>
      <c r="C3856" s="162" t="n">
        <v>11.9</v>
      </c>
      <c r="D3856" s="162" t="n">
        <v>0.16816</v>
      </c>
      <c r="E3856" s="162" t="n"/>
    </row>
    <row r="3857">
      <c r="B3857" s="161" t="n">
        <v>15852</v>
      </c>
      <c r="C3857" s="162" t="n">
        <v>11.99</v>
      </c>
      <c r="D3857" s="162" t="n">
        <v>0.173946</v>
      </c>
      <c r="E3857" s="162" t="n"/>
    </row>
    <row r="3858">
      <c r="B3858" s="161" t="n">
        <v>15853</v>
      </c>
      <c r="C3858" s="162" t="n">
        <v>12.02</v>
      </c>
      <c r="D3858" s="162" t="n">
        <v>0.17468</v>
      </c>
      <c r="E3858" s="162" t="n"/>
    </row>
    <row r="3859">
      <c r="B3859" s="161" t="n">
        <v>15854</v>
      </c>
      <c r="C3859" s="162" t="n">
        <v>12.05</v>
      </c>
      <c r="D3859" s="162" t="n">
        <v>0.175411</v>
      </c>
      <c r="E3859" s="162" t="n"/>
    </row>
    <row r="3860">
      <c r="B3860" s="161" t="n">
        <v>15858</v>
      </c>
      <c r="C3860" s="162" t="n">
        <v>12.18</v>
      </c>
      <c r="D3860" s="162" t="n">
        <v>0.184314</v>
      </c>
      <c r="E3860" s="162" t="n"/>
    </row>
    <row r="3861">
      <c r="B3861" s="161" t="n">
        <v>15859</v>
      </c>
      <c r="C3861" s="162" t="n">
        <v>12.19</v>
      </c>
      <c r="D3861" s="162" t="n">
        <v>0.18332</v>
      </c>
      <c r="E3861" s="162" t="n"/>
    </row>
    <row r="3862">
      <c r="B3862" s="161" t="n">
        <v>15860</v>
      </c>
      <c r="C3862" s="162" t="n">
        <v>12.24</v>
      </c>
      <c r="D3862" s="162" t="n">
        <v>0.185577</v>
      </c>
      <c r="E3862" s="162" t="n"/>
    </row>
    <row r="3863">
      <c r="B3863" s="161" t="n">
        <v>15861</v>
      </c>
      <c r="C3863" s="162" t="n">
        <v>12.18</v>
      </c>
      <c r="D3863" s="162" t="n">
        <v>0.178874</v>
      </c>
      <c r="E3863" s="162" t="n"/>
    </row>
    <row r="3864">
      <c r="B3864" s="161" t="n">
        <v>15864</v>
      </c>
      <c r="C3864" s="162" t="n">
        <v>12.15</v>
      </c>
      <c r="D3864" s="162" t="n">
        <v>0.174657</v>
      </c>
      <c r="E3864" s="162" t="n"/>
    </row>
    <row r="3865">
      <c r="B3865" s="161" t="n">
        <v>15865</v>
      </c>
      <c r="C3865" s="162" t="n">
        <v>12.08</v>
      </c>
      <c r="D3865" s="162" t="n">
        <v>0.1672</v>
      </c>
      <c r="E3865" s="162" t="n"/>
    </row>
    <row r="3866">
      <c r="B3866" s="161" t="n">
        <v>15866</v>
      </c>
      <c r="C3866" s="162" t="n">
        <v>12.12</v>
      </c>
      <c r="D3866" s="162" t="n">
        <v>0.168848</v>
      </c>
      <c r="E3866" s="162" t="n"/>
    </row>
    <row r="3867">
      <c r="B3867" s="161" t="n">
        <v>15867</v>
      </c>
      <c r="C3867" s="162" t="n">
        <v>12.14</v>
      </c>
      <c r="D3867" s="162" t="n">
        <v>0.168828</v>
      </c>
      <c r="E3867" s="162" t="n"/>
    </row>
    <row r="3868">
      <c r="B3868" s="161" t="n">
        <v>15868</v>
      </c>
      <c r="C3868" s="162" t="n">
        <v>12.08</v>
      </c>
      <c r="D3868" s="162" t="n">
        <v>0.162222</v>
      </c>
      <c r="E3868" s="162" t="n"/>
    </row>
    <row r="3869">
      <c r="B3869" s="161" t="n">
        <v>15871</v>
      </c>
      <c r="C3869" s="162" t="n">
        <v>11.88</v>
      </c>
      <c r="D3869" s="162" t="n">
        <v>0.143985</v>
      </c>
      <c r="E3869" s="162" t="n"/>
    </row>
    <row r="3870">
      <c r="B3870" s="161" t="n">
        <v>15872</v>
      </c>
      <c r="C3870" s="162" t="n">
        <v>11.93</v>
      </c>
      <c r="D3870" s="162" t="n">
        <v>0.146631</v>
      </c>
      <c r="E3870" s="162" t="n"/>
    </row>
    <row r="3871">
      <c r="B3871" s="161" t="n">
        <v>15873</v>
      </c>
      <c r="C3871" s="162" t="n">
        <v>11.95</v>
      </c>
      <c r="D3871" s="162" t="n">
        <v>0.146706</v>
      </c>
      <c r="E3871" s="162" t="n"/>
    </row>
    <row r="3872">
      <c r="B3872" s="161" t="n">
        <v>15874</v>
      </c>
      <c r="C3872" s="162" t="n">
        <v>11.97</v>
      </c>
      <c r="D3872" s="162" t="n">
        <v>0.146717</v>
      </c>
      <c r="E3872" s="162" t="n"/>
    </row>
    <row r="3873">
      <c r="B3873" s="161" t="n">
        <v>15875</v>
      </c>
      <c r="C3873" s="162" t="n">
        <v>11.96</v>
      </c>
      <c r="D3873" s="162" t="n">
        <v>0.144253</v>
      </c>
      <c r="E3873" s="162" t="n"/>
    </row>
    <row r="3874">
      <c r="B3874" s="161" t="n">
        <v>15878</v>
      </c>
      <c r="C3874" s="162" t="n">
        <v>11.9</v>
      </c>
      <c r="D3874" s="162" t="n">
        <v>0.137636</v>
      </c>
      <c r="E3874" s="162" t="n"/>
    </row>
    <row r="3875">
      <c r="B3875" s="161" t="n">
        <v>15879</v>
      </c>
      <c r="C3875" s="162" t="n">
        <v>11.92</v>
      </c>
      <c r="D3875" s="162" t="n">
        <v>0.137725</v>
      </c>
      <c r="E3875" s="162" t="n"/>
    </row>
    <row r="3876">
      <c r="B3876" s="161" t="n">
        <v>15880</v>
      </c>
      <c r="C3876" s="162" t="n">
        <v>11.89</v>
      </c>
      <c r="D3876" s="162" t="n">
        <v>0.133632</v>
      </c>
      <c r="E3876" s="162" t="n"/>
    </row>
    <row r="3877">
      <c r="B3877" s="161" t="n">
        <v>15881</v>
      </c>
      <c r="C3877" s="162" t="n">
        <v>11.95</v>
      </c>
      <c r="D3877" s="162" t="n">
        <v>0.137071</v>
      </c>
      <c r="E3877" s="162" t="n"/>
    </row>
    <row r="3878">
      <c r="B3878" s="161" t="n">
        <v>15882</v>
      </c>
      <c r="C3878" s="162" t="n">
        <v>12.21</v>
      </c>
      <c r="D3878" s="162" t="n">
        <v>0.156874</v>
      </c>
      <c r="E3878" s="162" t="n"/>
    </row>
    <row r="3879">
      <c r="B3879" s="161" t="n">
        <v>15885</v>
      </c>
      <c r="C3879" s="162" t="n">
        <v>12.32</v>
      </c>
      <c r="D3879" s="162" t="n">
        <v>0.164067</v>
      </c>
      <c r="E3879" s="162" t="n"/>
    </row>
    <row r="3880">
      <c r="B3880" s="161" t="n">
        <v>15886</v>
      </c>
      <c r="C3880" s="162" t="n">
        <v>12.28</v>
      </c>
      <c r="D3880" s="162" t="n">
        <v>0.159095</v>
      </c>
      <c r="E3880" s="162" t="n"/>
    </row>
    <row r="3881">
      <c r="B3881" s="161" t="n">
        <v>15887</v>
      </c>
      <c r="C3881" s="162" t="n">
        <v>12.35</v>
      </c>
      <c r="D3881" s="162" t="n">
        <v>0.16301</v>
      </c>
      <c r="E3881" s="162" t="n"/>
    </row>
    <row r="3882">
      <c r="B3882" s="161" t="n">
        <v>15888</v>
      </c>
      <c r="C3882" s="162" t="n">
        <v>12.36</v>
      </c>
      <c r="D3882" s="162" t="n">
        <v>0.162019</v>
      </c>
      <c r="E3882" s="162" t="n"/>
    </row>
    <row r="3883">
      <c r="B3883" s="161" t="n">
        <v>15889</v>
      </c>
      <c r="C3883" s="162" t="n">
        <v>12.35</v>
      </c>
      <c r="D3883" s="162" t="n">
        <v>0.159399</v>
      </c>
      <c r="E3883" s="162" t="n"/>
    </row>
    <row r="3884">
      <c r="B3884" s="161" t="n">
        <v>15893</v>
      </c>
      <c r="C3884" s="162" t="n">
        <v>12.37</v>
      </c>
      <c r="D3884" s="162" t="n">
        <v>0.159205</v>
      </c>
      <c r="E3884" s="162" t="n"/>
    </row>
    <row r="3885">
      <c r="B3885" s="161" t="n">
        <v>15894</v>
      </c>
      <c r="C3885" s="162" t="n">
        <v>12.35</v>
      </c>
      <c r="D3885" s="162" t="n">
        <v>0.155807</v>
      </c>
      <c r="E3885" s="162" t="n"/>
    </row>
    <row r="3886">
      <c r="B3886" s="161" t="n">
        <v>15895</v>
      </c>
      <c r="C3886" s="162" t="n">
        <v>12.36</v>
      </c>
      <c r="D3886" s="162" t="n">
        <v>0.154839</v>
      </c>
      <c r="E3886" s="162" t="n"/>
    </row>
    <row r="3887">
      <c r="B3887" s="161" t="n">
        <v>15896</v>
      </c>
      <c r="C3887" s="162" t="n">
        <v>12.41</v>
      </c>
      <c r="D3887" s="162" t="n">
        <v>0.157073</v>
      </c>
      <c r="E3887" s="162" t="n"/>
    </row>
    <row r="3888">
      <c r="B3888" s="161" t="n">
        <v>15899</v>
      </c>
      <c r="C3888" s="162" t="n">
        <v>12.46</v>
      </c>
      <c r="D3888" s="162" t="n">
        <v>0.159304</v>
      </c>
      <c r="E3888" s="162" t="n"/>
    </row>
    <row r="3889">
      <c r="B3889" s="161" t="n">
        <v>15900</v>
      </c>
      <c r="C3889" s="162" t="n">
        <v>12.57</v>
      </c>
      <c r="D3889" s="162" t="n">
        <v>0.166251</v>
      </c>
      <c r="E3889" s="162" t="n"/>
    </row>
    <row r="3890">
      <c r="B3890" s="161" t="n">
        <v>15901</v>
      </c>
      <c r="C3890" s="162" t="n">
        <v>12.64</v>
      </c>
      <c r="D3890" s="162" t="n">
        <v>0.169946</v>
      </c>
      <c r="E3890" s="162" t="n"/>
    </row>
    <row r="3891">
      <c r="B3891" s="161" t="n">
        <v>15902</v>
      </c>
      <c r="C3891" s="162" t="n">
        <v>12.57</v>
      </c>
      <c r="D3891" s="162" t="n">
        <v>0.162603</v>
      </c>
      <c r="E3891" s="162" t="n"/>
    </row>
    <row r="3892">
      <c r="B3892" s="161" t="n">
        <v>15903</v>
      </c>
      <c r="C3892" s="162" t="n">
        <v>12.54</v>
      </c>
      <c r="D3892" s="162" t="n">
        <v>0.158493</v>
      </c>
      <c r="E3892" s="162" t="n"/>
    </row>
    <row r="3893">
      <c r="B3893" s="161" t="n">
        <v>15906</v>
      </c>
      <c r="C3893" s="162" t="n">
        <v>12.55</v>
      </c>
      <c r="D3893" s="162" t="n">
        <v>0.157586</v>
      </c>
      <c r="E3893" s="162" t="n"/>
    </row>
    <row r="3894">
      <c r="B3894" s="161" t="n">
        <v>15907</v>
      </c>
      <c r="C3894" s="162" t="n">
        <v>12.47</v>
      </c>
      <c r="D3894" s="162" t="n">
        <v>0.149523</v>
      </c>
      <c r="E3894" s="162" t="n"/>
    </row>
    <row r="3895">
      <c r="B3895" s="161" t="n">
        <v>15908</v>
      </c>
      <c r="C3895" s="162" t="n">
        <v>12.5</v>
      </c>
      <c r="D3895" s="162" t="n">
        <v>0.150228</v>
      </c>
      <c r="E3895" s="162" t="n"/>
    </row>
    <row r="3896">
      <c r="B3896" s="161" t="n">
        <v>15909</v>
      </c>
      <c r="C3896" s="162" t="n">
        <v>12.5</v>
      </c>
      <c r="D3896" s="162" t="n">
        <v>0.148532</v>
      </c>
      <c r="E3896" s="162" t="n"/>
    </row>
    <row r="3897">
      <c r="B3897" s="161" t="n">
        <v>15910</v>
      </c>
      <c r="C3897" s="162" t="n">
        <v>12.51</v>
      </c>
      <c r="D3897" s="162" t="n">
        <v>0.147668</v>
      </c>
      <c r="E3897" s="162" t="n"/>
    </row>
    <row r="3898">
      <c r="B3898" s="161" t="n">
        <v>15913</v>
      </c>
      <c r="C3898" s="162" t="n">
        <v>12.31</v>
      </c>
      <c r="D3898" s="162" t="n">
        <v>0.130042</v>
      </c>
      <c r="E3898" s="162" t="n"/>
    </row>
    <row r="3899">
      <c r="B3899" s="161" t="n">
        <v>15914</v>
      </c>
      <c r="C3899" s="162" t="n">
        <v>11.92</v>
      </c>
      <c r="D3899" s="162" t="n">
        <v>0.096558</v>
      </c>
      <c r="E3899" s="162" t="n"/>
    </row>
    <row r="3900">
      <c r="B3900" s="161" t="n">
        <v>15915</v>
      </c>
      <c r="C3900" s="162" t="n">
        <v>11.88</v>
      </c>
      <c r="D3900" s="162" t="n">
        <v>0.09192699999999999</v>
      </c>
      <c r="E3900" s="162" t="n"/>
    </row>
    <row r="3901">
      <c r="B3901" s="161" t="n">
        <v>15916</v>
      </c>
      <c r="C3901" s="162" t="n">
        <v>12.08</v>
      </c>
      <c r="D3901" s="162" t="n">
        <v>0.10728</v>
      </c>
      <c r="E3901" s="162" t="n"/>
    </row>
    <row r="3902">
      <c r="B3902" s="161" t="n">
        <v>15917</v>
      </c>
      <c r="C3902" s="162" t="n">
        <v>11.85</v>
      </c>
      <c r="D3902" s="162" t="n">
        <v>0.086883</v>
      </c>
      <c r="E3902" s="162" t="n"/>
    </row>
    <row r="3903">
      <c r="B3903" s="161" t="n">
        <v>15920</v>
      </c>
      <c r="C3903" s="162" t="n">
        <v>11.47</v>
      </c>
      <c r="D3903" s="162" t="n">
        <v>0.05331</v>
      </c>
      <c r="E3903" s="162" t="n"/>
    </row>
    <row r="3904">
      <c r="B3904" s="161" t="n">
        <v>15921</v>
      </c>
      <c r="C3904" s="162" t="n">
        <v>11.72</v>
      </c>
      <c r="D3904" s="162" t="n">
        <v>0.073828</v>
      </c>
      <c r="E3904" s="162" t="n"/>
    </row>
    <row r="3905">
      <c r="B3905" s="161" t="n">
        <v>15922</v>
      </c>
      <c r="C3905" s="162" t="n">
        <v>11.79</v>
      </c>
      <c r="D3905" s="162" t="n">
        <v>0.07870000000000001</v>
      </c>
      <c r="E3905" s="162" t="n"/>
    </row>
    <row r="3906">
      <c r="B3906" s="161" t="n">
        <v>15923</v>
      </c>
      <c r="C3906" s="162" t="n">
        <v>11.75</v>
      </c>
      <c r="D3906" s="162" t="n">
        <v>0.074183</v>
      </c>
      <c r="E3906" s="162" t="n"/>
    </row>
    <row r="3907">
      <c r="B3907" s="161" t="n">
        <v>15924</v>
      </c>
      <c r="C3907" s="162" t="n">
        <v>11.63</v>
      </c>
      <c r="D3907" s="162" t="n">
        <v>0.062873</v>
      </c>
      <c r="E3907" s="162" t="n"/>
    </row>
    <row r="3908">
      <c r="B3908" s="161" t="n">
        <v>15927</v>
      </c>
      <c r="C3908" s="162" t="n">
        <v>11.6</v>
      </c>
      <c r="D3908" s="162" t="n">
        <v>0.059261</v>
      </c>
      <c r="E3908" s="162" t="n"/>
    </row>
    <row r="3909">
      <c r="B3909" s="161" t="n">
        <v>15928</v>
      </c>
      <c r="C3909" s="162" t="n">
        <v>11.71</v>
      </c>
      <c r="D3909" s="162" t="n">
        <v>0.067675</v>
      </c>
      <c r="E3909" s="162" t="n"/>
    </row>
    <row r="3910">
      <c r="B3910" s="161" t="n">
        <v>15929</v>
      </c>
      <c r="C3910" s="162" t="n">
        <v>11.8</v>
      </c>
      <c r="D3910" s="162" t="n">
        <v>0.07426199999999999</v>
      </c>
      <c r="E3910" s="162" t="n"/>
    </row>
    <row r="3911">
      <c r="B3911" s="161" t="n">
        <v>15930</v>
      </c>
      <c r="C3911" s="162" t="n">
        <v>11.73</v>
      </c>
      <c r="D3911" s="162" t="n">
        <v>0.067277</v>
      </c>
      <c r="E3911" s="162" t="n"/>
    </row>
    <row r="3912">
      <c r="B3912" s="161" t="n">
        <v>15931</v>
      </c>
      <c r="C3912" s="162" t="n">
        <v>11.84</v>
      </c>
      <c r="D3912" s="162" t="n">
        <v>0.075513</v>
      </c>
      <c r="E3912" s="162" t="n"/>
    </row>
    <row r="3913">
      <c r="B3913" s="161" t="n">
        <v>15934</v>
      </c>
      <c r="C3913" s="162" t="n">
        <v>11.81</v>
      </c>
      <c r="D3913" s="162" t="n">
        <v>0.07191500000000001</v>
      </c>
      <c r="E3913" s="162" t="n"/>
    </row>
    <row r="3914">
      <c r="B3914" s="161" t="n">
        <v>15935</v>
      </c>
      <c r="C3914" s="162" t="n">
        <v>11.88</v>
      </c>
      <c r="D3914" s="162" t="n">
        <v>0.076693</v>
      </c>
      <c r="E3914" s="162" t="n"/>
    </row>
    <row r="3915">
      <c r="B3915" s="161" t="n">
        <v>15936</v>
      </c>
      <c r="C3915" s="162" t="n">
        <v>11.92</v>
      </c>
      <c r="D3915" s="162" t="n">
        <v>0.07886899999999999</v>
      </c>
      <c r="E3915" s="162" t="n"/>
    </row>
    <row r="3916">
      <c r="B3916" s="161" t="n">
        <v>15937</v>
      </c>
      <c r="C3916" s="162" t="n">
        <v>11.91</v>
      </c>
      <c r="D3916" s="162" t="n">
        <v>0.076846</v>
      </c>
      <c r="E3916" s="162" t="n"/>
    </row>
    <row r="3917">
      <c r="B3917" s="161" t="n">
        <v>15938</v>
      </c>
      <c r="C3917" s="162" t="n">
        <v>11.81</v>
      </c>
      <c r="D3917" s="162" t="n">
        <v>0.067304</v>
      </c>
      <c r="E3917" s="162" t="n"/>
    </row>
    <row r="3918">
      <c r="B3918" s="161" t="n">
        <v>15941</v>
      </c>
      <c r="C3918" s="162" t="n">
        <v>11.6</v>
      </c>
      <c r="D3918" s="162" t="n">
        <v>0.048403</v>
      </c>
      <c r="E3918" s="162" t="n"/>
    </row>
    <row r="3919">
      <c r="B3919" s="161" t="n">
        <v>15942</v>
      </c>
      <c r="C3919" s="162" t="n">
        <v>11.69</v>
      </c>
      <c r="D3919" s="162" t="n">
        <v>0.055114</v>
      </c>
      <c r="E3919" s="162" t="n"/>
    </row>
    <row r="3920">
      <c r="B3920" s="161" t="n">
        <v>15943</v>
      </c>
      <c r="C3920" s="162" t="n">
        <v>11.71</v>
      </c>
      <c r="D3920" s="162" t="n">
        <v>0.055807</v>
      </c>
      <c r="E3920" s="162" t="n"/>
    </row>
    <row r="3921">
      <c r="B3921" s="161" t="n">
        <v>15944</v>
      </c>
      <c r="C3921" s="162" t="n">
        <v>11.75</v>
      </c>
      <c r="D3921" s="162" t="n">
        <v>0.058238</v>
      </c>
      <c r="E3921" s="162" t="n"/>
    </row>
    <row r="3922">
      <c r="B3922" s="161" t="n">
        <v>15945</v>
      </c>
      <c r="C3922" s="162" t="n">
        <v>11.67</v>
      </c>
      <c r="D3922" s="162" t="n">
        <v>0.050513</v>
      </c>
      <c r="E3922" s="162" t="n"/>
    </row>
    <row r="3923">
      <c r="B3923" s="161" t="n">
        <v>15948</v>
      </c>
      <c r="C3923" s="162" t="n">
        <v>11.67</v>
      </c>
      <c r="D3923" s="162" t="n">
        <v>0.049585</v>
      </c>
      <c r="E3923" s="162" t="n"/>
    </row>
    <row r="3924">
      <c r="B3924" s="161" t="n">
        <v>15949</v>
      </c>
      <c r="C3924" s="162" t="n">
        <v>11.8</v>
      </c>
      <c r="D3924" s="162" t="n">
        <v>0.059687</v>
      </c>
      <c r="E3924" s="162" t="n"/>
    </row>
    <row r="3925">
      <c r="B3925" s="161" t="n">
        <v>15950</v>
      </c>
      <c r="C3925" s="162" t="n">
        <v>11.84</v>
      </c>
      <c r="D3925" s="162" t="n">
        <v>0.062051</v>
      </c>
      <c r="E3925" s="162" t="n"/>
    </row>
    <row r="3926">
      <c r="B3926" s="161" t="n">
        <v>15951</v>
      </c>
      <c r="C3926" s="162" t="n">
        <v>11.84</v>
      </c>
      <c r="D3926" s="162" t="n">
        <v>0.060991</v>
      </c>
      <c r="E3926" s="162" t="n"/>
    </row>
    <row r="3927">
      <c r="B3927" s="161" t="n">
        <v>15952</v>
      </c>
      <c r="C3927" s="162" t="n">
        <v>11.82</v>
      </c>
      <c r="D3927" s="162" t="n">
        <v>0.058197</v>
      </c>
      <c r="E3927" s="162" t="n"/>
    </row>
    <row r="3928">
      <c r="B3928" s="161" t="n">
        <v>15956</v>
      </c>
      <c r="C3928" s="162" t="n">
        <v>11.85</v>
      </c>
      <c r="D3928" s="162" t="n">
        <v>0.059634</v>
      </c>
      <c r="E3928" s="162" t="n"/>
    </row>
    <row r="3929">
      <c r="B3929" s="161" t="n">
        <v>15957</v>
      </c>
      <c r="C3929" s="162" t="n">
        <v>11.78</v>
      </c>
      <c r="D3929" s="162" t="n">
        <v>0.052639</v>
      </c>
      <c r="E3929" s="162" t="n"/>
    </row>
    <row r="3930">
      <c r="B3930" s="161" t="n">
        <v>15958</v>
      </c>
      <c r="C3930" s="162" t="n">
        <v>11.91</v>
      </c>
      <c r="D3930" s="162" t="n">
        <v>0.062528</v>
      </c>
      <c r="E3930" s="162" t="n"/>
    </row>
    <row r="3931">
      <c r="B3931" s="161" t="n">
        <v>15959</v>
      </c>
      <c r="C3931" s="162" t="n">
        <v>11.93</v>
      </c>
      <c r="D3931" s="162" t="n">
        <v>0.06306200000000001</v>
      </c>
      <c r="E3931" s="162" t="n"/>
    </row>
    <row r="3932">
      <c r="B3932" s="161" t="n">
        <v>15962</v>
      </c>
      <c r="C3932" s="162" t="n">
        <v>11.91</v>
      </c>
      <c r="D3932" s="162" t="n">
        <v>0.060242</v>
      </c>
      <c r="E3932" s="162" t="n"/>
    </row>
    <row r="3933">
      <c r="B3933" s="161" t="n">
        <v>15963</v>
      </c>
      <c r="C3933" s="162" t="n">
        <v>11.89</v>
      </c>
      <c r="D3933" s="162" t="n">
        <v>0.057412</v>
      </c>
      <c r="E3933" s="162" t="n"/>
    </row>
    <row r="3934">
      <c r="B3934" s="161" t="n">
        <v>15964</v>
      </c>
      <c r="C3934" s="162" t="n">
        <v>11.91</v>
      </c>
      <c r="D3934" s="162" t="n">
        <v>0.057948</v>
      </c>
      <c r="E3934" s="162" t="n"/>
    </row>
    <row r="3935">
      <c r="B3935" s="161" t="n">
        <v>15965</v>
      </c>
      <c r="C3935" s="162" t="n">
        <v>11.98</v>
      </c>
      <c r="D3935" s="162" t="n">
        <v>0.062613</v>
      </c>
      <c r="E3935" s="162" t="n"/>
    </row>
    <row r="3936">
      <c r="B3936" s="161" t="n">
        <v>15966</v>
      </c>
      <c r="C3936" s="162" t="n">
        <v>12.1</v>
      </c>
      <c r="D3936" s="162" t="n">
        <v>0.071327</v>
      </c>
      <c r="E3936" s="162" t="n"/>
    </row>
    <row r="3937">
      <c r="B3937" s="161" t="n">
        <v>15969</v>
      </c>
      <c r="C3937" s="162" t="n">
        <v>12.23</v>
      </c>
      <c r="D3937" s="162" t="n">
        <v>0.080719</v>
      </c>
      <c r="E3937" s="162" t="n"/>
    </row>
    <row r="3938">
      <c r="B3938" s="161" t="n">
        <v>15970</v>
      </c>
      <c r="C3938" s="162" t="n">
        <v>12.24</v>
      </c>
      <c r="D3938" s="162" t="n">
        <v>0.080252</v>
      </c>
      <c r="E3938" s="162" t="n"/>
    </row>
    <row r="3939">
      <c r="B3939" s="161" t="n">
        <v>15971</v>
      </c>
      <c r="C3939" s="162" t="n">
        <v>12.21</v>
      </c>
      <c r="D3939" s="162" t="n">
        <v>0.076528</v>
      </c>
      <c r="E3939" s="162" t="n"/>
    </row>
    <row r="3940">
      <c r="B3940" s="161" t="n">
        <v>15972</v>
      </c>
      <c r="C3940" s="162" t="n">
        <v>12.1</v>
      </c>
      <c r="D3940" s="162" t="n">
        <v>0.06624099999999999</v>
      </c>
      <c r="E3940" s="162" t="n"/>
    </row>
    <row r="3941">
      <c r="B3941" s="161" t="n">
        <v>15973</v>
      </c>
      <c r="C3941" s="162" t="n">
        <v>12.1</v>
      </c>
      <c r="D3941" s="162" t="n">
        <v>0.06503200000000001</v>
      </c>
      <c r="E3941" s="162" t="n"/>
    </row>
    <row r="3942">
      <c r="B3942" s="161" t="n">
        <v>15976</v>
      </c>
      <c r="C3942" s="162" t="n">
        <v>12</v>
      </c>
      <c r="D3942" s="162" t="n">
        <v>0.05557</v>
      </c>
      <c r="E3942" s="162" t="n"/>
    </row>
    <row r="3943">
      <c r="B3943" s="161" t="n">
        <v>15977</v>
      </c>
      <c r="C3943" s="162" t="n">
        <v>11.98</v>
      </c>
      <c r="D3943" s="162" t="n">
        <v>0.052753</v>
      </c>
      <c r="E3943" s="162" t="n"/>
    </row>
    <row r="3944">
      <c r="B3944" s="161" t="n">
        <v>15978</v>
      </c>
      <c r="C3944" s="162" t="n">
        <v>12.01</v>
      </c>
      <c r="D3944" s="162" t="n">
        <v>0.054093</v>
      </c>
      <c r="E3944" s="162" t="n"/>
    </row>
    <row r="3945">
      <c r="B3945" s="161" t="n">
        <v>15979</v>
      </c>
      <c r="C3945" s="162" t="n">
        <v>12.08</v>
      </c>
      <c r="D3945" s="162" t="n">
        <v>0.058736</v>
      </c>
      <c r="E3945" s="162" t="n"/>
    </row>
    <row r="3946">
      <c r="B3946" s="161" t="n">
        <v>15980</v>
      </c>
      <c r="C3946" s="162" t="n">
        <v>12.09</v>
      </c>
      <c r="D3946" s="162" t="n">
        <v>0.058401</v>
      </c>
      <c r="E3946" s="162" t="n"/>
    </row>
    <row r="3947">
      <c r="B3947" s="161" t="n">
        <v>15983</v>
      </c>
      <c r="C3947" s="162" t="n">
        <v>12.02</v>
      </c>
      <c r="D3947" s="162" t="n">
        <v>0.051499</v>
      </c>
      <c r="E3947" s="162" t="n"/>
    </row>
    <row r="3948">
      <c r="B3948" s="161" t="n">
        <v>15984</v>
      </c>
      <c r="C3948" s="162" t="n">
        <v>11.97</v>
      </c>
      <c r="D3948" s="162" t="n">
        <v>0.046333</v>
      </c>
      <c r="E3948" s="162" t="n"/>
    </row>
    <row r="3949">
      <c r="B3949" s="161" t="n">
        <v>15985</v>
      </c>
      <c r="C3949" s="162" t="n">
        <v>11.83</v>
      </c>
      <c r="D3949" s="162" t="n">
        <v>0.033628</v>
      </c>
      <c r="E3949" s="162" t="n"/>
    </row>
    <row r="3950">
      <c r="B3950" s="161" t="n">
        <v>15986</v>
      </c>
      <c r="C3950" s="162" t="n">
        <v>11.67</v>
      </c>
      <c r="D3950" s="162" t="n">
        <v>0.019141</v>
      </c>
      <c r="E3950" s="162" t="n"/>
    </row>
    <row r="3951">
      <c r="B3951" s="161" t="n">
        <v>15987</v>
      </c>
      <c r="C3951" s="162" t="n">
        <v>11.72</v>
      </c>
      <c r="D3951" s="162" t="n">
        <v>0.022521</v>
      </c>
      <c r="E3951" s="162" t="n"/>
    </row>
    <row r="3952">
      <c r="B3952" s="161" t="n">
        <v>15990</v>
      </c>
      <c r="C3952" s="162" t="n">
        <v>11.7</v>
      </c>
      <c r="D3952" s="162" t="n">
        <v>0.019941</v>
      </c>
      <c r="E3952" s="162" t="n"/>
    </row>
    <row r="3953">
      <c r="B3953" s="161" t="n">
        <v>15992</v>
      </c>
      <c r="C3953" s="162" t="n">
        <v>11.7</v>
      </c>
      <c r="D3953" s="162" t="n">
        <v>0.019087</v>
      </c>
      <c r="E3953" s="162" t="n"/>
    </row>
    <row r="3954">
      <c r="B3954" s="161" t="n">
        <v>15993</v>
      </c>
      <c r="C3954" s="162" t="n">
        <v>11.75</v>
      </c>
      <c r="D3954" s="162" t="n">
        <v>0.022437</v>
      </c>
      <c r="E3954" s="162" t="n"/>
    </row>
    <row r="3955">
      <c r="B3955" s="161" t="n">
        <v>15994</v>
      </c>
      <c r="C3955" s="162" t="n">
        <v>11.83</v>
      </c>
      <c r="D3955" s="162" t="n">
        <v>0.028274</v>
      </c>
      <c r="E3955" s="162" t="n"/>
    </row>
    <row r="3956">
      <c r="B3956" s="161" t="n">
        <v>15997</v>
      </c>
      <c r="C3956" s="162" t="n">
        <v>11.85</v>
      </c>
      <c r="D3956" s="162" t="n">
        <v>0.029055</v>
      </c>
      <c r="E3956" s="162" t="n"/>
    </row>
    <row r="3957">
      <c r="B3957" s="161" t="n">
        <v>15998</v>
      </c>
      <c r="C3957" s="162" t="n">
        <v>11.91</v>
      </c>
      <c r="D3957" s="162" t="n">
        <v>0.033177</v>
      </c>
      <c r="E3957" s="162" t="n"/>
    </row>
    <row r="3958">
      <c r="B3958" s="161" t="n">
        <v>15999</v>
      </c>
      <c r="C3958" s="162" t="n">
        <v>11.95</v>
      </c>
      <c r="D3958" s="162" t="n">
        <v>0.035649</v>
      </c>
      <c r="E3958" s="162" t="n"/>
    </row>
    <row r="3959">
      <c r="B3959" s="161" t="n">
        <v>16000</v>
      </c>
      <c r="C3959" s="162" t="n">
        <v>11.84</v>
      </c>
      <c r="D3959" s="162" t="n">
        <v>0.02556</v>
      </c>
      <c r="E3959" s="162" t="n"/>
    </row>
    <row r="3960">
      <c r="B3960" s="161" t="n">
        <v>16001</v>
      </c>
      <c r="C3960" s="162" t="n">
        <v>11.89</v>
      </c>
      <c r="D3960" s="162" t="n">
        <v>0.028908</v>
      </c>
      <c r="E3960" s="162" t="n"/>
    </row>
    <row r="3961">
      <c r="B3961" s="161" t="n">
        <v>16004</v>
      </c>
      <c r="C3961" s="162" t="n">
        <v>11.88</v>
      </c>
      <c r="D3961" s="162" t="n">
        <v>0.027215</v>
      </c>
      <c r="E3961" s="162" t="n"/>
    </row>
    <row r="3962">
      <c r="B3962" s="161" t="n">
        <v>16005</v>
      </c>
      <c r="C3962" s="162" t="n">
        <v>11.92</v>
      </c>
      <c r="D3962" s="162" t="n">
        <v>0.029711</v>
      </c>
      <c r="E3962" s="162" t="n"/>
    </row>
    <row r="3963">
      <c r="B3963" s="161" t="n">
        <v>16006</v>
      </c>
      <c r="C3963" s="162" t="n">
        <v>11.99</v>
      </c>
      <c r="D3963" s="162" t="n">
        <v>0.03469</v>
      </c>
      <c r="E3963" s="162" t="n"/>
    </row>
    <row r="3964">
      <c r="B3964" s="161" t="n">
        <v>16007</v>
      </c>
      <c r="C3964" s="162" t="n">
        <v>11.96</v>
      </c>
      <c r="D3964" s="162" t="n">
        <v>0.031309</v>
      </c>
      <c r="E3964" s="162" t="n"/>
    </row>
    <row r="3965">
      <c r="B3965" s="161" t="n">
        <v>16008</v>
      </c>
      <c r="C3965" s="162" t="n">
        <v>11.91</v>
      </c>
      <c r="D3965" s="162" t="n">
        <v>0.026274</v>
      </c>
      <c r="E3965" s="162" t="n"/>
    </row>
    <row r="3966">
      <c r="B3966" s="161" t="n">
        <v>16011</v>
      </c>
      <c r="C3966" s="162" t="n">
        <v>11.92</v>
      </c>
      <c r="D3966" s="162" t="n">
        <v>0.026291</v>
      </c>
      <c r="E3966" s="162" t="n"/>
    </row>
    <row r="3967">
      <c r="B3967" s="161" t="n">
        <v>16013</v>
      </c>
      <c r="C3967" s="162" t="n">
        <v>11.78</v>
      </c>
      <c r="D3967" s="162" t="n">
        <v>0.013749</v>
      </c>
      <c r="E3967" s="162" t="n"/>
    </row>
    <row r="3968">
      <c r="B3968" s="161" t="n">
        <v>16014</v>
      </c>
      <c r="C3968" s="162" t="n">
        <v>11.68</v>
      </c>
      <c r="D3968" s="162" t="n">
        <v>0.004552</v>
      </c>
      <c r="E3968" s="162" t="n"/>
    </row>
    <row r="3969">
      <c r="B3969" s="161" t="n">
        <v>16015</v>
      </c>
      <c r="C3969" s="162" t="n">
        <v>11.59</v>
      </c>
      <c r="D3969" s="162" t="n">
        <v>-0.003858</v>
      </c>
      <c r="E3969" s="162" t="n"/>
    </row>
    <row r="3970">
      <c r="B3970" s="161" t="n">
        <v>16018</v>
      </c>
      <c r="C3970" s="162" t="n">
        <v>11.26</v>
      </c>
      <c r="D3970" s="162" t="n">
        <v>-0.033272</v>
      </c>
      <c r="E3970" s="162" t="n"/>
    </row>
    <row r="3971">
      <c r="B3971" s="161" t="n">
        <v>16019</v>
      </c>
      <c r="C3971" s="162" t="n">
        <v>11.3</v>
      </c>
      <c r="D3971" s="162" t="n">
        <v>-0.030207</v>
      </c>
      <c r="E3971" s="162" t="n"/>
    </row>
    <row r="3972">
      <c r="B3972" s="161" t="n">
        <v>16020</v>
      </c>
      <c r="C3972" s="162" t="n">
        <v>11.41</v>
      </c>
      <c r="D3972" s="162" t="n">
        <v>-0.021052</v>
      </c>
      <c r="E3972" s="162" t="n"/>
    </row>
    <row r="3973">
      <c r="B3973" s="161" t="n">
        <v>16022</v>
      </c>
      <c r="C3973" s="162" t="n">
        <v>11.29</v>
      </c>
      <c r="D3973" s="162" t="n">
        <v>-0.03205</v>
      </c>
      <c r="E3973" s="162" t="n"/>
    </row>
    <row r="3974">
      <c r="B3974" s="161" t="n">
        <v>16025</v>
      </c>
      <c r="C3974" s="162" t="n">
        <v>11.25</v>
      </c>
      <c r="D3974" s="162" t="n">
        <v>-0.035985</v>
      </c>
      <c r="E3974" s="162" t="n"/>
    </row>
    <row r="3975">
      <c r="B3975" s="161" t="n">
        <v>16026</v>
      </c>
      <c r="C3975" s="162" t="n">
        <v>11.2</v>
      </c>
      <c r="D3975" s="162" t="n">
        <v>-0.040808</v>
      </c>
      <c r="E3975" s="162" t="n"/>
    </row>
    <row r="3976">
      <c r="B3976" s="161" t="n">
        <v>16027</v>
      </c>
      <c r="C3976" s="162" t="n">
        <v>11.13</v>
      </c>
      <c r="D3976" s="162" t="n">
        <v>-0.047412</v>
      </c>
      <c r="E3976" s="162" t="n"/>
    </row>
    <row r="3977">
      <c r="B3977" s="161" t="n">
        <v>16028</v>
      </c>
      <c r="C3977" s="162" t="n">
        <v>11.16</v>
      </c>
      <c r="D3977" s="162" t="n">
        <v>-0.045028</v>
      </c>
      <c r="E3977" s="162" t="n"/>
    </row>
    <row r="3978">
      <c r="B3978" s="161" t="n">
        <v>16029</v>
      </c>
      <c r="C3978" s="162" t="n">
        <v>11.3</v>
      </c>
      <c r="D3978" s="162" t="n">
        <v>-0.032895</v>
      </c>
      <c r="E3978" s="162" t="n"/>
    </row>
    <row r="3979">
      <c r="B3979" s="161" t="n">
        <v>16032</v>
      </c>
      <c r="C3979" s="162" t="n">
        <v>11.34</v>
      </c>
      <c r="D3979" s="162" t="n">
        <v>-0.029713</v>
      </c>
      <c r="E3979" s="162" t="n"/>
    </row>
    <row r="3980">
      <c r="B3980" s="161" t="n">
        <v>16033</v>
      </c>
      <c r="C3980" s="162" t="n">
        <v>11.3</v>
      </c>
      <c r="D3980" s="162" t="n">
        <v>-0.033614</v>
      </c>
      <c r="E3980" s="162" t="n"/>
    </row>
    <row r="3981">
      <c r="B3981" s="161" t="n">
        <v>16034</v>
      </c>
      <c r="C3981" s="162" t="n">
        <v>11.24</v>
      </c>
      <c r="D3981" s="162" t="n">
        <v>-0.039285</v>
      </c>
      <c r="E3981" s="162" t="n"/>
    </row>
    <row r="3982">
      <c r="B3982" s="161" t="n">
        <v>16036</v>
      </c>
      <c r="C3982" s="162" t="n">
        <v>11.15</v>
      </c>
      <c r="D3982" s="162" t="n">
        <v>-0.047598</v>
      </c>
      <c r="E3982" s="162" t="n"/>
    </row>
    <row r="3983">
      <c r="B3983" s="161" t="n">
        <v>16039</v>
      </c>
      <c r="C3983" s="162" t="n">
        <v>10.99</v>
      </c>
      <c r="D3983" s="162" t="n">
        <v>-0.062261</v>
      </c>
      <c r="E3983" s="162" t="n"/>
    </row>
    <row r="3984">
      <c r="B3984" s="161" t="n">
        <v>16040</v>
      </c>
      <c r="C3984" s="162" t="n">
        <v>11.02</v>
      </c>
      <c r="D3984" s="162" t="n">
        <v>-0.059723</v>
      </c>
      <c r="E3984" s="162" t="n"/>
    </row>
    <row r="3985">
      <c r="B3985" s="161" t="n">
        <v>16041</v>
      </c>
      <c r="C3985" s="162" t="n">
        <v>11.13</v>
      </c>
      <c r="D3985" s="162" t="n">
        <v>-0.049996</v>
      </c>
      <c r="E3985" s="162" t="n"/>
    </row>
    <row r="3986">
      <c r="B3986" s="161" t="n">
        <v>16042</v>
      </c>
      <c r="C3986" s="162" t="n">
        <v>11.22</v>
      </c>
      <c r="D3986" s="162" t="n">
        <v>-0.042177</v>
      </c>
      <c r="E3986" s="162" t="n"/>
    </row>
    <row r="3987">
      <c r="B3987" s="161" t="n">
        <v>16043</v>
      </c>
      <c r="C3987" s="162" t="n">
        <v>11.23</v>
      </c>
      <c r="D3987" s="162" t="n">
        <v>-0.041466</v>
      </c>
      <c r="E3987" s="162" t="n"/>
    </row>
    <row r="3988">
      <c r="B3988" s="161" t="n">
        <v>16046</v>
      </c>
      <c r="C3988" s="162" t="n">
        <v>11.28</v>
      </c>
      <c r="D3988" s="162" t="n">
        <v>-0.037233</v>
      </c>
      <c r="E3988" s="162" t="n"/>
    </row>
    <row r="3989">
      <c r="B3989" s="161" t="n">
        <v>16047</v>
      </c>
      <c r="C3989" s="162" t="n">
        <v>11.38</v>
      </c>
      <c r="D3989" s="162" t="n">
        <v>-0.02865</v>
      </c>
      <c r="E3989" s="162" t="n"/>
    </row>
    <row r="3990">
      <c r="B3990" s="161" t="n">
        <v>16048</v>
      </c>
      <c r="C3990" s="162" t="n">
        <v>11.5</v>
      </c>
      <c r="D3990" s="162" t="n">
        <v>-0.018519</v>
      </c>
      <c r="E3990" s="162" t="n"/>
    </row>
    <row r="3991">
      <c r="B3991" s="161" t="n">
        <v>16049</v>
      </c>
      <c r="C3991" s="162" t="n">
        <v>11.43</v>
      </c>
      <c r="D3991" s="162" t="n">
        <v>-0.024961</v>
      </c>
      <c r="E3991" s="162" t="n"/>
    </row>
    <row r="3992">
      <c r="B3992" s="161" t="n">
        <v>16050</v>
      </c>
      <c r="C3992" s="162" t="n">
        <v>11.49</v>
      </c>
      <c r="D3992" s="162" t="n">
        <v>-0.020003</v>
      </c>
      <c r="E3992" s="162" t="n"/>
    </row>
    <row r="3993">
      <c r="B3993" s="161" t="n">
        <v>16053</v>
      </c>
      <c r="C3993" s="162" t="n">
        <v>11.48</v>
      </c>
      <c r="D3993" s="162" t="n">
        <v>-0.021121</v>
      </c>
      <c r="E3993" s="162" t="n"/>
    </row>
    <row r="3994">
      <c r="B3994" s="161" t="n">
        <v>16054</v>
      </c>
      <c r="C3994" s="162" t="n">
        <v>11.45</v>
      </c>
      <c r="D3994" s="162" t="n">
        <v>-0.023943</v>
      </c>
      <c r="E3994" s="162" t="n"/>
    </row>
    <row r="3995">
      <c r="B3995" s="161" t="n">
        <v>16055</v>
      </c>
      <c r="C3995" s="162" t="n">
        <v>11.44</v>
      </c>
      <c r="D3995" s="162" t="n">
        <v>-0.025017</v>
      </c>
      <c r="E3995" s="162" t="n"/>
    </row>
    <row r="3996">
      <c r="B3996" s="161" t="n">
        <v>16056</v>
      </c>
      <c r="C3996" s="162" t="n">
        <v>11.5</v>
      </c>
      <c r="D3996" s="162" t="n">
        <v>-0.020033</v>
      </c>
      <c r="E3996" s="162" t="n"/>
    </row>
    <row r="3997">
      <c r="B3997" s="161" t="n">
        <v>16057</v>
      </c>
      <c r="C3997" s="162" t="n">
        <v>11.56</v>
      </c>
      <c r="D3997" s="162" t="n">
        <v>-0.015136</v>
      </c>
      <c r="E3997" s="162" t="n"/>
    </row>
    <row r="3998">
      <c r="B3998" s="161" t="n">
        <v>16060</v>
      </c>
      <c r="C3998" s="162" t="n">
        <v>11.64</v>
      </c>
      <c r="D3998" s="162" t="n">
        <v>-0.00852</v>
      </c>
      <c r="E3998" s="162" t="n"/>
    </row>
    <row r="3999">
      <c r="B3999" s="161" t="n">
        <v>16061</v>
      </c>
      <c r="C3999" s="162" t="n">
        <v>11.61</v>
      </c>
      <c r="D3999" s="162" t="n">
        <v>-0.011361</v>
      </c>
      <c r="E3999" s="162" t="n"/>
    </row>
    <row r="4000">
      <c r="B4000" s="161" t="n">
        <v>16062</v>
      </c>
      <c r="C4000" s="162" t="n">
        <v>11.6</v>
      </c>
      <c r="D4000" s="162" t="n">
        <v>-0.012457</v>
      </c>
      <c r="E4000" s="162" t="n"/>
    </row>
    <row r="4001">
      <c r="B4001" s="161" t="n">
        <v>16063</v>
      </c>
      <c r="C4001" s="162" t="n">
        <v>11.59</v>
      </c>
      <c r="D4001" s="162" t="n">
        <v>-0.013566</v>
      </c>
      <c r="E4001" s="162" t="n"/>
    </row>
    <row r="4002">
      <c r="B4002" s="161" t="n">
        <v>16064</v>
      </c>
      <c r="C4002" s="162" t="n">
        <v>11.61</v>
      </c>
      <c r="D4002" s="162" t="n">
        <v>-0.012123</v>
      </c>
      <c r="E4002" s="162" t="n"/>
    </row>
    <row r="4003">
      <c r="B4003" s="161" t="n">
        <v>16067</v>
      </c>
      <c r="C4003" s="162" t="n">
        <v>11.59</v>
      </c>
      <c r="D4003" s="162" t="n">
        <v>-0.01414</v>
      </c>
      <c r="E4003" s="162" t="n"/>
    </row>
    <row r="4004">
      <c r="B4004" s="161" t="n">
        <v>16068</v>
      </c>
      <c r="C4004" s="162" t="n">
        <v>11.48</v>
      </c>
      <c r="D4004" s="162" t="n">
        <v>-0.023876</v>
      </c>
      <c r="E4004" s="162" t="n"/>
    </row>
    <row r="4005">
      <c r="B4005" s="161" t="n">
        <v>16069</v>
      </c>
      <c r="C4005" s="162" t="n">
        <v>11.48</v>
      </c>
      <c r="D4005" s="162" t="n">
        <v>-0.024059</v>
      </c>
      <c r="E4005" s="162" t="n"/>
    </row>
    <row r="4006">
      <c r="B4006" s="161" t="n">
        <v>16070</v>
      </c>
      <c r="C4006" s="162" t="n">
        <v>11.69</v>
      </c>
      <c r="D4006" s="162" t="n">
        <v>-0.006208</v>
      </c>
      <c r="E4006" s="162" t="n"/>
    </row>
    <row r="4007">
      <c r="B4007" s="161" t="n">
        <v>16071</v>
      </c>
      <c r="C4007" s="162" t="n">
        <v>11.67</v>
      </c>
      <c r="D4007" s="162" t="n">
        <v>-0.008201</v>
      </c>
      <c r="E4007" s="162" t="n"/>
    </row>
    <row r="4008">
      <c r="B4008" s="161" t="n">
        <v>16074</v>
      </c>
      <c r="C4008" s="162" t="n">
        <v>11.66</v>
      </c>
      <c r="D4008" s="162" t="n">
        <v>-0.009368</v>
      </c>
      <c r="E4008" s="162" t="n"/>
    </row>
    <row r="4009">
      <c r="B4009" s="161" t="n">
        <v>16075</v>
      </c>
      <c r="C4009" s="162" t="n">
        <v>11.81</v>
      </c>
      <c r="D4009" s="162" t="n">
        <v>0.003032</v>
      </c>
      <c r="E4009" s="162" t="n"/>
    </row>
    <row r="4010">
      <c r="B4010" s="161" t="n">
        <v>16076</v>
      </c>
      <c r="C4010" s="162" t="n">
        <v>11.94</v>
      </c>
      <c r="D4010" s="162" t="n">
        <v>0.013529</v>
      </c>
      <c r="E4010" s="162" t="n"/>
    </row>
    <row r="4011">
      <c r="B4011" s="161" t="n">
        <v>16077</v>
      </c>
      <c r="C4011" s="162" t="n">
        <v>11.89</v>
      </c>
      <c r="D4011" s="162" t="n">
        <v>0.008921</v>
      </c>
      <c r="E4011" s="162" t="n"/>
    </row>
    <row r="4012">
      <c r="B4012" s="161" t="n">
        <v>16078</v>
      </c>
      <c r="C4012" s="162" t="n">
        <v>11.87</v>
      </c>
      <c r="D4012" s="162" t="n">
        <v>0.006847</v>
      </c>
      <c r="E4012" s="162" t="n"/>
    </row>
    <row r="4013">
      <c r="B4013" s="161" t="n">
        <v>16081</v>
      </c>
      <c r="C4013" s="162" t="n">
        <v>11.85</v>
      </c>
      <c r="D4013" s="162" t="n">
        <v>0.004792</v>
      </c>
      <c r="E4013" s="162" t="n"/>
    </row>
    <row r="4014">
      <c r="B4014" s="161" t="n">
        <v>16082</v>
      </c>
      <c r="C4014" s="162" t="n">
        <v>11.92</v>
      </c>
      <c r="D4014" s="162" t="n">
        <v>0.010381</v>
      </c>
      <c r="E4014" s="162" t="n"/>
    </row>
    <row r="4015">
      <c r="B4015" s="161" t="n">
        <v>16083</v>
      </c>
      <c r="C4015" s="162" t="n">
        <v>11.84</v>
      </c>
      <c r="D4015" s="162" t="n">
        <v>0.003418</v>
      </c>
      <c r="E4015" s="162" t="n"/>
    </row>
    <row r="4016">
      <c r="B4016" s="161" t="n">
        <v>16084</v>
      </c>
      <c r="C4016" s="162" t="n">
        <v>11.81</v>
      </c>
      <c r="D4016" s="162" t="n">
        <v>0.000745</v>
      </c>
      <c r="E4016" s="162" t="n"/>
    </row>
    <row r="4017">
      <c r="B4017" s="161" t="n">
        <v>16085</v>
      </c>
      <c r="C4017" s="162" t="n">
        <v>11.86</v>
      </c>
      <c r="D4017" s="162" t="n">
        <v>0.004856</v>
      </c>
      <c r="E4017" s="162" t="n"/>
    </row>
    <row r="4018">
      <c r="B4018" s="161" t="n">
        <v>16088</v>
      </c>
      <c r="C4018" s="162" t="n">
        <v>11.9</v>
      </c>
      <c r="D4018" s="162" t="n">
        <v>0.008087</v>
      </c>
      <c r="E4018" s="162" t="n"/>
    </row>
    <row r="4019">
      <c r="B4019" s="161" t="n">
        <v>16089</v>
      </c>
      <c r="C4019" s="162" t="n">
        <v>11.87</v>
      </c>
      <c r="D4019" s="162" t="n">
        <v>0.005444</v>
      </c>
      <c r="E4019" s="162" t="n"/>
    </row>
    <row r="4020">
      <c r="B4020" s="161" t="n">
        <v>16090</v>
      </c>
      <c r="C4020" s="162" t="n">
        <v>11.88</v>
      </c>
      <c r="D4020" s="162" t="n">
        <v>0.006151</v>
      </c>
      <c r="E4020" s="162" t="n"/>
    </row>
    <row r="4021">
      <c r="B4021" s="161" t="n">
        <v>16091</v>
      </c>
      <c r="C4021" s="162" t="n">
        <v>11.88</v>
      </c>
      <c r="D4021" s="162" t="n">
        <v>0.006028</v>
      </c>
      <c r="E4021" s="162" t="n"/>
    </row>
    <row r="4022">
      <c r="B4022" s="161" t="n">
        <v>16092</v>
      </c>
      <c r="C4022" s="162" t="n">
        <v>11.9</v>
      </c>
      <c r="D4022" s="162" t="n">
        <v>0.007651</v>
      </c>
      <c r="E4022" s="162" t="n"/>
    </row>
    <row r="4023">
      <c r="B4023" s="161" t="n">
        <v>16095</v>
      </c>
      <c r="C4023" s="162" t="n">
        <v>11.89</v>
      </c>
      <c r="D4023" s="162" t="n">
        <v>0.00673</v>
      </c>
      <c r="E4023" s="162" t="n"/>
    </row>
    <row r="4024">
      <c r="B4024" s="161" t="n">
        <v>16096</v>
      </c>
      <c r="C4024" s="162" t="n">
        <v>11.88</v>
      </c>
      <c r="D4024" s="162" t="n">
        <v>0.00577</v>
      </c>
      <c r="E4024" s="162" t="n"/>
    </row>
    <row r="4025">
      <c r="B4025" s="161" t="n">
        <v>16097</v>
      </c>
      <c r="C4025" s="162" t="n">
        <v>11.76</v>
      </c>
      <c r="D4025" s="162" t="n">
        <v>-0.004645</v>
      </c>
      <c r="E4025" s="162" t="n"/>
    </row>
    <row r="4026">
      <c r="B4026" s="161" t="n">
        <v>16098</v>
      </c>
      <c r="C4026" s="162" t="n">
        <v>11.74</v>
      </c>
      <c r="D4026" s="162" t="n">
        <v>-0.006597</v>
      </c>
      <c r="E4026" s="162" t="n"/>
    </row>
    <row r="4027">
      <c r="B4027" s="161" t="n">
        <v>16099</v>
      </c>
      <c r="C4027" s="162" t="n">
        <v>11.81</v>
      </c>
      <c r="D4027" s="162" t="n">
        <v>-0.000935</v>
      </c>
      <c r="E4027" s="162" t="n"/>
    </row>
    <row r="4028">
      <c r="B4028" s="161" t="n">
        <v>16102</v>
      </c>
      <c r="C4028" s="162" t="n">
        <v>11.85</v>
      </c>
      <c r="D4028" s="162" t="n">
        <v>0.002205</v>
      </c>
      <c r="E4028" s="162" t="n"/>
    </row>
    <row r="4029">
      <c r="B4029" s="161" t="n">
        <v>16103</v>
      </c>
      <c r="C4029" s="162" t="n">
        <v>11.83</v>
      </c>
      <c r="D4029" s="162" t="n">
        <v>0.000317</v>
      </c>
      <c r="E4029" s="162" t="n"/>
    </row>
    <row r="4030">
      <c r="B4030" s="161" t="n">
        <v>16104</v>
      </c>
      <c r="C4030" s="162" t="n">
        <v>11.8</v>
      </c>
      <c r="D4030" s="162" t="n">
        <v>-0.002421</v>
      </c>
      <c r="E4030" s="162" t="n"/>
    </row>
    <row r="4031">
      <c r="B4031" s="161" t="n">
        <v>16105</v>
      </c>
      <c r="C4031" s="162" t="n">
        <v>11.7</v>
      </c>
      <c r="D4031" s="162" t="n">
        <v>-0.011067</v>
      </c>
      <c r="E4031" s="162" t="n"/>
    </row>
    <row r="4032">
      <c r="B4032" s="161" t="n">
        <v>16106</v>
      </c>
      <c r="C4032" s="162" t="n">
        <v>11.6</v>
      </c>
      <c r="D4032" s="162" t="n">
        <v>-0.01976</v>
      </c>
      <c r="E4032" s="162" t="n"/>
    </row>
    <row r="4033">
      <c r="B4033" s="161" t="n">
        <v>16109</v>
      </c>
      <c r="C4033" s="162" t="n">
        <v>11.56</v>
      </c>
      <c r="D4033" s="162" t="n">
        <v>-0.023261</v>
      </c>
      <c r="E4033" s="162" t="n"/>
    </row>
    <row r="4034">
      <c r="B4034" s="161" t="n">
        <v>16110</v>
      </c>
      <c r="C4034" s="162" t="n">
        <v>11.67</v>
      </c>
      <c r="D4034" s="162" t="n">
        <v>-0.013871</v>
      </c>
      <c r="E4034" s="162" t="n"/>
    </row>
    <row r="4035">
      <c r="B4035" s="161" t="n">
        <v>16111</v>
      </c>
      <c r="C4035" s="162" t="n">
        <v>11.67</v>
      </c>
      <c r="D4035" s="162" t="n">
        <v>-0.013951</v>
      </c>
      <c r="E4035" s="162" t="n"/>
    </row>
    <row r="4036">
      <c r="B4036" s="161" t="n">
        <v>16112</v>
      </c>
      <c r="C4036" s="162" t="n">
        <v>11.75</v>
      </c>
      <c r="D4036" s="162" t="n">
        <v>-0.007233</v>
      </c>
      <c r="E4036" s="162" t="n"/>
    </row>
    <row r="4037">
      <c r="B4037" s="161" t="n">
        <v>16113</v>
      </c>
      <c r="C4037" s="162" t="n">
        <v>11.74</v>
      </c>
      <c r="D4037" s="162" t="n">
        <v>-0.008194999999999999</v>
      </c>
      <c r="E4037" s="162" t="n"/>
    </row>
    <row r="4038">
      <c r="B4038" s="161" t="n">
        <v>16116</v>
      </c>
      <c r="C4038" s="162" t="n">
        <v>11.74</v>
      </c>
      <c r="D4038" s="162" t="n">
        <v>-0.008258</v>
      </c>
      <c r="E4038" s="162" t="n"/>
    </row>
    <row r="4039">
      <c r="B4039" s="161" t="n">
        <v>16117</v>
      </c>
      <c r="C4039" s="162" t="n">
        <v>11.82</v>
      </c>
      <c r="D4039" s="162" t="n">
        <v>-0.001564</v>
      </c>
      <c r="E4039" s="162" t="n"/>
    </row>
    <row r="4040">
      <c r="B4040" s="161" t="n">
        <v>16118</v>
      </c>
      <c r="C4040" s="162" t="n">
        <v>11.79</v>
      </c>
      <c r="D4040" s="162" t="n">
        <v>-0.004093</v>
      </c>
      <c r="E4040" s="162" t="n"/>
    </row>
    <row r="4041">
      <c r="B4041" s="161" t="n">
        <v>16119</v>
      </c>
      <c r="C4041" s="162" t="n">
        <v>11.87</v>
      </c>
      <c r="D4041" s="162" t="n">
        <v>0.002666</v>
      </c>
      <c r="E4041" s="162" t="n"/>
    </row>
    <row r="4042">
      <c r="B4042" s="161" t="n">
        <v>16120</v>
      </c>
      <c r="C4042" s="162" t="n">
        <v>11.78</v>
      </c>
      <c r="D4042" s="162" t="n">
        <v>-0.004882</v>
      </c>
      <c r="E4042" s="162" t="n"/>
    </row>
    <row r="4043">
      <c r="B4043" s="161" t="n">
        <v>16123</v>
      </c>
      <c r="C4043" s="162" t="n">
        <v>11.76</v>
      </c>
      <c r="D4043" s="162" t="n">
        <v>-0.006492</v>
      </c>
      <c r="E4043" s="162" t="n"/>
    </row>
    <row r="4044">
      <c r="B4044" s="161" t="n">
        <v>16125</v>
      </c>
      <c r="C4044" s="162" t="n">
        <v>11.86</v>
      </c>
      <c r="D4044" s="162" t="n">
        <v>0.001954</v>
      </c>
      <c r="E4044" s="162" t="n"/>
    </row>
    <row r="4045">
      <c r="B4045" s="161" t="n">
        <v>16126</v>
      </c>
      <c r="C4045" s="162" t="n">
        <v>11.88</v>
      </c>
      <c r="D4045" s="162" t="n">
        <v>0.003677</v>
      </c>
      <c r="E4045" s="162" t="n"/>
    </row>
    <row r="4046">
      <c r="B4046" s="161" t="n">
        <v>16127</v>
      </c>
      <c r="C4046" s="162" t="n">
        <v>11.88</v>
      </c>
      <c r="D4046" s="162" t="n">
        <v>0.003698</v>
      </c>
      <c r="E4046" s="162" t="n"/>
    </row>
    <row r="4047">
      <c r="B4047" s="161" t="n">
        <v>16130</v>
      </c>
      <c r="C4047" s="162" t="n">
        <v>11.89</v>
      </c>
      <c r="D4047" s="162" t="n">
        <v>0.004535</v>
      </c>
      <c r="E4047" s="162" t="n"/>
    </row>
    <row r="4048">
      <c r="B4048" s="161" t="n">
        <v>16131</v>
      </c>
      <c r="C4048" s="162" t="n">
        <v>11.82</v>
      </c>
      <c r="D4048" s="162" t="n">
        <v>-0.001327</v>
      </c>
      <c r="E4048" s="162" t="n"/>
    </row>
    <row r="4049">
      <c r="B4049" s="161" t="n">
        <v>16132</v>
      </c>
      <c r="C4049" s="162" t="n">
        <v>11.87</v>
      </c>
      <c r="D4049" s="162" t="n">
        <v>0.002822</v>
      </c>
      <c r="E4049" s="162" t="n"/>
    </row>
    <row r="4050">
      <c r="B4050" s="161" t="n">
        <v>16133</v>
      </c>
      <c r="C4050" s="162" t="n">
        <v>11.88</v>
      </c>
      <c r="D4050" s="162" t="n">
        <v>0.003597</v>
      </c>
      <c r="E4050" s="162" t="n"/>
    </row>
    <row r="4051">
      <c r="B4051" s="161" t="n">
        <v>16134</v>
      </c>
      <c r="C4051" s="162" t="n">
        <v>11.9</v>
      </c>
      <c r="D4051" s="162" t="n">
        <v>0.005241</v>
      </c>
      <c r="E4051" s="162" t="n"/>
    </row>
    <row r="4052">
      <c r="B4052" s="161" t="n">
        <v>16137</v>
      </c>
      <c r="C4052" s="162" t="n">
        <v>11.93</v>
      </c>
      <c r="D4052" s="162" t="n">
        <v>0.007758</v>
      </c>
      <c r="E4052" s="162" t="n"/>
    </row>
    <row r="4053">
      <c r="B4053" s="161" t="n">
        <v>16138</v>
      </c>
      <c r="C4053" s="162" t="n">
        <v>12.01</v>
      </c>
      <c r="D4053" s="162" t="n">
        <v>0.014395</v>
      </c>
      <c r="E4053" s="162" t="n"/>
    </row>
    <row r="4054">
      <c r="B4054" s="161" t="n">
        <v>16139</v>
      </c>
      <c r="C4054" s="162" t="n">
        <v>12.11</v>
      </c>
      <c r="D4054" s="162" t="n">
        <v>0.022599</v>
      </c>
      <c r="E4054" s="162" t="n"/>
    </row>
    <row r="4055">
      <c r="B4055" s="161" t="n">
        <v>16140</v>
      </c>
      <c r="C4055" s="162" t="n">
        <v>12.08</v>
      </c>
      <c r="D4055" s="162" t="n">
        <v>0.02003</v>
      </c>
      <c r="E4055" s="162" t="n"/>
    </row>
    <row r="4056">
      <c r="B4056" s="161" t="n">
        <v>16141</v>
      </c>
      <c r="C4056" s="162" t="n">
        <v>12.1</v>
      </c>
      <c r="D4056" s="162" t="n">
        <v>0.021599</v>
      </c>
      <c r="E4056" s="162" t="n"/>
    </row>
    <row r="4057">
      <c r="B4057" s="161" t="n">
        <v>16144</v>
      </c>
      <c r="C4057" s="162" t="n">
        <v>12.24</v>
      </c>
      <c r="D4057" s="162" t="n">
        <v>0.032998</v>
      </c>
      <c r="E4057" s="162" t="n"/>
    </row>
    <row r="4058">
      <c r="B4058" s="161" t="n">
        <v>16145</v>
      </c>
      <c r="C4058" s="162" t="n">
        <v>12.22</v>
      </c>
      <c r="D4058" s="162" t="n">
        <v>0.031278</v>
      </c>
      <c r="E4058" s="162" t="n"/>
    </row>
    <row r="4059">
      <c r="B4059" s="161" t="n">
        <v>16146</v>
      </c>
      <c r="C4059" s="162" t="n">
        <v>12.28</v>
      </c>
      <c r="D4059" s="162" t="n">
        <v>0.036079</v>
      </c>
      <c r="E4059" s="162" t="n"/>
    </row>
    <row r="4060">
      <c r="B4060" s="161" t="n">
        <v>16147</v>
      </c>
      <c r="C4060" s="162" t="n">
        <v>12.29</v>
      </c>
      <c r="D4060" s="162" t="n">
        <v>0.036846</v>
      </c>
      <c r="E4060" s="162" t="n"/>
    </row>
    <row r="4061">
      <c r="B4061" s="161" t="n">
        <v>16148</v>
      </c>
      <c r="C4061" s="162" t="n">
        <v>12.31</v>
      </c>
      <c r="D4061" s="162" t="n">
        <v>0.038422</v>
      </c>
      <c r="E4061" s="162" t="n"/>
    </row>
    <row r="4062">
      <c r="B4062" s="161" t="n">
        <v>16151</v>
      </c>
      <c r="C4062" s="162" t="n">
        <v>12.2</v>
      </c>
      <c r="D4062" s="162" t="n">
        <v>0.029463</v>
      </c>
      <c r="E4062" s="162" t="n"/>
    </row>
    <row r="4063">
      <c r="B4063" s="161" t="n">
        <v>16152</v>
      </c>
      <c r="C4063" s="162" t="n">
        <v>12.25</v>
      </c>
      <c r="D4063" s="162" t="n">
        <v>0.033523</v>
      </c>
      <c r="E4063" s="162" t="n"/>
    </row>
    <row r="4064">
      <c r="B4064" s="161" t="n">
        <v>16153</v>
      </c>
      <c r="C4064" s="162" t="n">
        <v>12.23</v>
      </c>
      <c r="D4064" s="162" t="n">
        <v>0.031855</v>
      </c>
      <c r="E4064" s="162" t="n"/>
    </row>
    <row r="4065">
      <c r="B4065" s="161" t="n">
        <v>16154</v>
      </c>
      <c r="C4065" s="162" t="n">
        <v>12.1</v>
      </c>
      <c r="D4065" s="162" t="n">
        <v>0.02116</v>
      </c>
      <c r="E4065" s="162" t="n"/>
    </row>
    <row r="4066">
      <c r="B4066" s="161" t="n">
        <v>16155</v>
      </c>
      <c r="C4066" s="162" t="n">
        <v>12.13</v>
      </c>
      <c r="D4066" s="162" t="n">
        <v>0.023632</v>
      </c>
      <c r="E4066" s="162" t="n"/>
    </row>
    <row r="4067">
      <c r="B4067" s="161" t="n">
        <v>16158</v>
      </c>
      <c r="C4067" s="162" t="n">
        <v>12.1</v>
      </c>
      <c r="D4067" s="162" t="n">
        <v>0.021173</v>
      </c>
      <c r="E4067" s="162" t="n"/>
    </row>
    <row r="4068">
      <c r="B4068" s="161" t="n">
        <v>16159</v>
      </c>
      <c r="C4068" s="162" t="n">
        <v>11.98</v>
      </c>
      <c r="D4068" s="162" t="n">
        <v>0.011248</v>
      </c>
      <c r="E4068" s="162" t="n"/>
    </row>
    <row r="4069">
      <c r="B4069" s="161" t="n">
        <v>16160</v>
      </c>
      <c r="C4069" s="162" t="n">
        <v>11.95</v>
      </c>
      <c r="D4069" s="162" t="n">
        <v>0.008711</v>
      </c>
      <c r="E4069" s="162" t="n"/>
    </row>
    <row r="4070">
      <c r="B4070" s="161" t="n">
        <v>16161</v>
      </c>
      <c r="C4070" s="162" t="n">
        <v>12.03</v>
      </c>
      <c r="D4070" s="162" t="n">
        <v>0.015342</v>
      </c>
      <c r="E4070" s="162" t="n"/>
    </row>
    <row r="4071">
      <c r="B4071" s="161" t="n">
        <v>16162</v>
      </c>
      <c r="C4071" s="162" t="n">
        <v>12.02</v>
      </c>
      <c r="D4071" s="162" t="n">
        <v>0.01448</v>
      </c>
      <c r="E4071" s="162" t="n"/>
    </row>
    <row r="4072">
      <c r="B4072" s="161" t="n">
        <v>16165</v>
      </c>
      <c r="C4072" s="162" t="n">
        <v>11.96</v>
      </c>
      <c r="D4072" s="162" t="n">
        <v>0.009480000000000001</v>
      </c>
      <c r="E4072" s="162" t="n"/>
    </row>
    <row r="4073">
      <c r="B4073" s="161" t="n">
        <v>16166</v>
      </c>
      <c r="C4073" s="162" t="n">
        <v>11.97</v>
      </c>
      <c r="D4073" s="162" t="n">
        <v>0.010312</v>
      </c>
      <c r="E4073" s="162" t="n"/>
    </row>
    <row r="4074">
      <c r="B4074" s="161" t="n">
        <v>16167</v>
      </c>
      <c r="C4074" s="162" t="n">
        <v>11.98</v>
      </c>
      <c r="D4074" s="162" t="n">
        <v>0.011113</v>
      </c>
      <c r="E4074" s="162" t="n"/>
    </row>
    <row r="4075">
      <c r="B4075" s="161" t="n">
        <v>16168</v>
      </c>
      <c r="C4075" s="162" t="n">
        <v>12.04</v>
      </c>
      <c r="D4075" s="162" t="n">
        <v>0.016058</v>
      </c>
      <c r="E4075" s="162" t="n"/>
    </row>
    <row r="4076">
      <c r="B4076" s="161" t="n">
        <v>16172</v>
      </c>
      <c r="C4076" s="162" t="n">
        <v>12.06</v>
      </c>
      <c r="D4076" s="162" t="n">
        <v>0.017646</v>
      </c>
      <c r="E4076" s="162" t="n"/>
    </row>
    <row r="4077">
      <c r="B4077" s="161" t="n">
        <v>16173</v>
      </c>
      <c r="C4077" s="162" t="n">
        <v>12.06</v>
      </c>
      <c r="D4077" s="162" t="n">
        <v>0.0176</v>
      </c>
      <c r="E4077" s="162" t="n"/>
    </row>
    <row r="4078">
      <c r="B4078" s="161" t="n">
        <v>16174</v>
      </c>
      <c r="C4078" s="162" t="n">
        <v>11.98</v>
      </c>
      <c r="D4078" s="162" t="n">
        <v>0.011042</v>
      </c>
      <c r="E4078" s="162" t="n"/>
    </row>
    <row r="4079">
      <c r="B4079" s="161" t="n">
        <v>16175</v>
      </c>
      <c r="C4079" s="162" t="n">
        <v>11.95</v>
      </c>
      <c r="D4079" s="162" t="n">
        <v>0.00869</v>
      </c>
      <c r="E4079" s="162" t="n"/>
    </row>
    <row r="4080">
      <c r="B4080" s="161" t="n">
        <v>16176</v>
      </c>
      <c r="C4080" s="162" t="n">
        <v>11.95</v>
      </c>
      <c r="D4080" s="162" t="n">
        <v>0.008829999999999999</v>
      </c>
      <c r="E4080" s="162" t="n"/>
    </row>
    <row r="4081">
      <c r="B4081" s="161" t="n">
        <v>16179</v>
      </c>
      <c r="C4081" s="162" t="n">
        <v>11.94</v>
      </c>
      <c r="D4081" s="162" t="n">
        <v>0.008166</v>
      </c>
      <c r="E4081" s="162" t="n"/>
    </row>
    <row r="4082">
      <c r="B4082" s="161" t="n">
        <v>16180</v>
      </c>
      <c r="C4082" s="162" t="n">
        <v>11.73</v>
      </c>
      <c r="D4082" s="162" t="n">
        <v>-0.009313</v>
      </c>
      <c r="E4082" s="162" t="n"/>
    </row>
    <row r="4083">
      <c r="B4083" s="161" t="n">
        <v>16181</v>
      </c>
      <c r="C4083" s="162" t="n">
        <v>11.69</v>
      </c>
      <c r="D4083" s="162" t="n">
        <v>-0.01245</v>
      </c>
      <c r="E4083" s="162" t="n"/>
    </row>
    <row r="4084">
      <c r="B4084" s="161" t="n">
        <v>16182</v>
      </c>
      <c r="C4084" s="162" t="n">
        <v>11.78</v>
      </c>
      <c r="D4084" s="162" t="n">
        <v>-0.004531</v>
      </c>
      <c r="E4084" s="162" t="n"/>
    </row>
    <row r="4085">
      <c r="B4085" s="161" t="n">
        <v>16183</v>
      </c>
      <c r="C4085" s="162" t="n">
        <v>11.8</v>
      </c>
      <c r="D4085" s="162" t="n">
        <v>-0.002603</v>
      </c>
      <c r="E4085" s="162" t="n"/>
    </row>
    <row r="4086">
      <c r="B4086" s="161" t="n">
        <v>16186</v>
      </c>
      <c r="C4086" s="162" t="n">
        <v>11.67</v>
      </c>
      <c r="D4086" s="162" t="n">
        <v>-0.013389</v>
      </c>
      <c r="E4086" s="162" t="n"/>
    </row>
    <row r="4087">
      <c r="B4087" s="161" t="n">
        <v>16187</v>
      </c>
      <c r="C4087" s="162" t="n">
        <v>11.69</v>
      </c>
      <c r="D4087" s="162" t="n">
        <v>-0.011372</v>
      </c>
      <c r="E4087" s="162" t="n"/>
    </row>
    <row r="4088">
      <c r="B4088" s="161" t="n">
        <v>16188</v>
      </c>
      <c r="C4088" s="162" t="n">
        <v>11.76</v>
      </c>
      <c r="D4088" s="162" t="n">
        <v>-0.005106</v>
      </c>
      <c r="E4088" s="162" t="n"/>
    </row>
    <row r="4089">
      <c r="B4089" s="161" t="n">
        <v>16189</v>
      </c>
      <c r="C4089" s="162" t="n">
        <v>11.81</v>
      </c>
      <c r="D4089" s="162" t="n">
        <v>-0.0005419999999999999</v>
      </c>
      <c r="E4089" s="162" t="n"/>
    </row>
    <row r="4090">
      <c r="B4090" s="161" t="n">
        <v>16190</v>
      </c>
      <c r="C4090" s="162" t="n">
        <v>11.87</v>
      </c>
      <c r="D4090" s="162" t="n">
        <v>0.004852</v>
      </c>
      <c r="E4090" s="162" t="n"/>
    </row>
    <row r="4091">
      <c r="B4091" s="161" t="n">
        <v>16193</v>
      </c>
      <c r="C4091" s="162" t="n">
        <v>11.96</v>
      </c>
      <c r="D4091" s="162" t="n">
        <v>0.012663</v>
      </c>
      <c r="E4091" s="162" t="n"/>
    </row>
    <row r="4092">
      <c r="B4092" s="161" t="n">
        <v>16194</v>
      </c>
      <c r="C4092" s="162" t="n">
        <v>11.95</v>
      </c>
      <c r="D4092" s="162" t="n">
        <v>0.012077</v>
      </c>
      <c r="E4092" s="162" t="n"/>
    </row>
    <row r="4093">
      <c r="B4093" s="161" t="n">
        <v>16195</v>
      </c>
      <c r="C4093" s="162" t="n">
        <v>12.03</v>
      </c>
      <c r="D4093" s="162" t="n">
        <v>0.018969</v>
      </c>
      <c r="E4093" s="162" t="n"/>
    </row>
    <row r="4094">
      <c r="B4094" s="161" t="n">
        <v>16196</v>
      </c>
      <c r="C4094" s="162" t="n">
        <v>12.01</v>
      </c>
      <c r="D4094" s="162" t="n">
        <v>0.0175</v>
      </c>
      <c r="E4094" s="162" t="n"/>
    </row>
    <row r="4095">
      <c r="B4095" s="161" t="n">
        <v>16197</v>
      </c>
      <c r="C4095" s="162" t="n">
        <v>12.08</v>
      </c>
      <c r="D4095" s="162" t="n">
        <v>0.02349</v>
      </c>
      <c r="E4095" s="162" t="n"/>
    </row>
    <row r="4096">
      <c r="B4096" s="161" t="n">
        <v>16200</v>
      </c>
      <c r="C4096" s="162" t="n">
        <v>12.09</v>
      </c>
      <c r="D4096" s="162" t="n">
        <v>0.024491</v>
      </c>
      <c r="E4096" s="162" t="n"/>
    </row>
    <row r="4097">
      <c r="B4097" s="161" t="n">
        <v>16201</v>
      </c>
      <c r="C4097" s="162" t="n">
        <v>12.08</v>
      </c>
      <c r="D4097" s="162" t="n">
        <v>0.023846</v>
      </c>
      <c r="E4097" s="162" t="n"/>
    </row>
    <row r="4098">
      <c r="B4098" s="161" t="n">
        <v>16202</v>
      </c>
      <c r="C4098" s="162" t="n">
        <v>12.08</v>
      </c>
      <c r="D4098" s="162" t="n">
        <v>0.023943</v>
      </c>
      <c r="E4098" s="162" t="n"/>
    </row>
    <row r="4099">
      <c r="B4099" s="161" t="n">
        <v>16203</v>
      </c>
      <c r="C4099" s="162" t="n">
        <v>12.09</v>
      </c>
      <c r="D4099" s="162" t="n">
        <v>0.024699</v>
      </c>
      <c r="E4099" s="162" t="n"/>
    </row>
    <row r="4100">
      <c r="B4100" s="161" t="n">
        <v>16204</v>
      </c>
      <c r="C4100" s="162" t="n">
        <v>12</v>
      </c>
      <c r="D4100" s="162" t="n">
        <v>0.017176</v>
      </c>
      <c r="E4100" s="162" t="n"/>
    </row>
    <row r="4101">
      <c r="B4101" s="161" t="n">
        <v>16207</v>
      </c>
      <c r="C4101" s="162" t="n">
        <v>11.99</v>
      </c>
      <c r="D4101" s="162" t="n">
        <v>0.01638</v>
      </c>
      <c r="E4101" s="162" t="n"/>
    </row>
    <row r="4102">
      <c r="B4102" s="161" t="n">
        <v>16208</v>
      </c>
      <c r="C4102" s="162" t="n">
        <v>12</v>
      </c>
      <c r="D4102" s="162" t="n">
        <v>0.01715</v>
      </c>
      <c r="E4102" s="162" t="n"/>
    </row>
    <row r="4103">
      <c r="B4103" s="161" t="n">
        <v>16209</v>
      </c>
      <c r="C4103" s="162" t="n">
        <v>12.08</v>
      </c>
      <c r="D4103" s="162" t="n">
        <v>0.023536</v>
      </c>
      <c r="E4103" s="162" t="n"/>
    </row>
    <row r="4104">
      <c r="B4104" s="161" t="n">
        <v>16210</v>
      </c>
      <c r="C4104" s="162" t="n">
        <v>12.1</v>
      </c>
      <c r="D4104" s="162" t="n">
        <v>0.02503</v>
      </c>
      <c r="E4104" s="162" t="n"/>
    </row>
    <row r="4105">
      <c r="B4105" s="161" t="n">
        <v>16211</v>
      </c>
      <c r="C4105" s="162" t="n">
        <v>12.12</v>
      </c>
      <c r="D4105" s="162" t="n">
        <v>0.026541</v>
      </c>
      <c r="E4105" s="162" t="n"/>
    </row>
    <row r="4106">
      <c r="B4106" s="161" t="n">
        <v>16214</v>
      </c>
      <c r="C4106" s="162" t="n">
        <v>12.13</v>
      </c>
      <c r="D4106" s="162" t="n">
        <v>0.027205</v>
      </c>
      <c r="E4106" s="162" t="n"/>
    </row>
    <row r="4107">
      <c r="B4107" s="161" t="n">
        <v>16215</v>
      </c>
      <c r="C4107" s="162" t="n">
        <v>12.17</v>
      </c>
      <c r="D4107" s="162" t="n">
        <v>0.030269</v>
      </c>
      <c r="E4107" s="162" t="n"/>
    </row>
    <row r="4108">
      <c r="B4108" s="161" t="n">
        <v>16216</v>
      </c>
      <c r="C4108" s="162" t="n">
        <v>12.22</v>
      </c>
      <c r="D4108" s="162" t="n">
        <v>0.034106</v>
      </c>
      <c r="E4108" s="162" t="n"/>
    </row>
    <row r="4109">
      <c r="B4109" s="161" t="n">
        <v>16217</v>
      </c>
      <c r="C4109" s="162" t="n">
        <v>12.2</v>
      </c>
      <c r="D4109" s="162" t="n">
        <v>0.032261</v>
      </c>
      <c r="E4109" s="162" t="n"/>
    </row>
    <row r="4110">
      <c r="B4110" s="161" t="n">
        <v>16218</v>
      </c>
      <c r="C4110" s="162" t="n">
        <v>12.22</v>
      </c>
      <c r="D4110" s="162" t="n">
        <v>0.033721</v>
      </c>
      <c r="E4110" s="162" t="n"/>
    </row>
    <row r="4111">
      <c r="B4111" s="161" t="n">
        <v>16221</v>
      </c>
      <c r="C4111" s="162" t="n">
        <v>12.27</v>
      </c>
      <c r="D4111" s="162" t="n">
        <v>0.037576</v>
      </c>
      <c r="E4111" s="162" t="n"/>
    </row>
    <row r="4112">
      <c r="B4112" s="161" t="n">
        <v>16223</v>
      </c>
      <c r="C4112" s="162" t="n">
        <v>12.35</v>
      </c>
      <c r="D4112" s="162" t="n">
        <v>0.043859</v>
      </c>
      <c r="E4112" s="162" t="n"/>
    </row>
    <row r="4113">
      <c r="B4113" s="161" t="n">
        <v>16224</v>
      </c>
      <c r="C4113" s="162" t="n">
        <v>12.31</v>
      </c>
      <c r="D4113" s="162" t="n">
        <v>0.040403</v>
      </c>
      <c r="E4113" s="162" t="n"/>
    </row>
    <row r="4114">
      <c r="B4114" s="161" t="n">
        <v>16225</v>
      </c>
      <c r="C4114" s="162" t="n">
        <v>12.3</v>
      </c>
      <c r="D4114" s="162" t="n">
        <v>0.039413</v>
      </c>
      <c r="E4114" s="162" t="n"/>
    </row>
    <row r="4115">
      <c r="B4115" s="161" t="n">
        <v>16228</v>
      </c>
      <c r="C4115" s="162" t="n">
        <v>12.23</v>
      </c>
      <c r="D4115" s="162" t="n">
        <v>0.033575</v>
      </c>
      <c r="E4115" s="162" t="n"/>
    </row>
    <row r="4116">
      <c r="B4116" s="161" t="n">
        <v>16229</v>
      </c>
      <c r="C4116" s="162" t="n">
        <v>12.31</v>
      </c>
      <c r="D4116" s="162" t="n">
        <v>0.039925</v>
      </c>
      <c r="E4116" s="162" t="n"/>
    </row>
    <row r="4117">
      <c r="B4117" s="161" t="n">
        <v>16230</v>
      </c>
      <c r="C4117" s="162" t="n">
        <v>12.3</v>
      </c>
      <c r="D4117" s="162" t="n">
        <v>0.038906</v>
      </c>
      <c r="E4117" s="162" t="n"/>
    </row>
    <row r="4118">
      <c r="B4118" s="161" t="n">
        <v>16231</v>
      </c>
      <c r="C4118" s="162" t="n">
        <v>12.25</v>
      </c>
      <c r="D4118" s="162" t="n">
        <v>0.034558</v>
      </c>
      <c r="E4118" s="162" t="n"/>
    </row>
    <row r="4119">
      <c r="B4119" s="161" t="n">
        <v>16232</v>
      </c>
      <c r="C4119" s="162" t="n">
        <v>12.27</v>
      </c>
      <c r="D4119" s="162" t="n">
        <v>0.035944</v>
      </c>
      <c r="E4119" s="162" t="n"/>
    </row>
    <row r="4120">
      <c r="B4120" s="161" t="n">
        <v>16235</v>
      </c>
      <c r="C4120" s="162" t="n">
        <v>12.55</v>
      </c>
      <c r="D4120" s="162" t="n">
        <v>0.058153</v>
      </c>
      <c r="E4120" s="162" t="n"/>
    </row>
    <row r="4121">
      <c r="B4121" s="161" t="n">
        <v>16236</v>
      </c>
      <c r="C4121" s="162" t="n">
        <v>12.64</v>
      </c>
      <c r="D4121" s="162" t="n">
        <v>0.06492299999999999</v>
      </c>
      <c r="E4121" s="162" t="n"/>
    </row>
    <row r="4122">
      <c r="B4122" s="161" t="n">
        <v>16237</v>
      </c>
      <c r="C4122" s="162" t="n">
        <v>12.66</v>
      </c>
      <c r="D4122" s="162" t="n">
        <v>0.06608600000000001</v>
      </c>
      <c r="E4122" s="162" t="n"/>
    </row>
    <row r="4123">
      <c r="B4123" s="161" t="n">
        <v>16238</v>
      </c>
      <c r="C4123" s="162" t="n">
        <v>12.73</v>
      </c>
      <c r="D4123" s="162" t="n">
        <v>0.07115299999999999</v>
      </c>
      <c r="E4123" s="162" t="n"/>
    </row>
    <row r="4124">
      <c r="B4124" s="161" t="n">
        <v>16239</v>
      </c>
      <c r="C4124" s="162" t="n">
        <v>12.82</v>
      </c>
      <c r="D4124" s="162" t="n">
        <v>0.077768</v>
      </c>
      <c r="E4124" s="162" t="n"/>
    </row>
    <row r="4125">
      <c r="B4125" s="161" t="n">
        <v>16242</v>
      </c>
      <c r="C4125" s="162" t="n">
        <v>12.95</v>
      </c>
      <c r="D4125" s="162" t="n">
        <v>0.08738899999999999</v>
      </c>
      <c r="E4125" s="162" t="n"/>
    </row>
    <row r="4126">
      <c r="B4126" s="161" t="n">
        <v>16243</v>
      </c>
      <c r="C4126" s="162" t="n">
        <v>12.97</v>
      </c>
      <c r="D4126" s="162" t="n">
        <v>0.08845600000000001</v>
      </c>
      <c r="E4126" s="162" t="n"/>
    </row>
    <row r="4127">
      <c r="B4127" s="161" t="n">
        <v>16244</v>
      </c>
      <c r="C4127" s="162" t="n">
        <v>12.94</v>
      </c>
      <c r="D4127" s="162" t="n">
        <v>0.085669</v>
      </c>
      <c r="E4127" s="162" t="n"/>
    </row>
    <row r="4128">
      <c r="B4128" s="161" t="n">
        <v>16245</v>
      </c>
      <c r="C4128" s="162" t="n">
        <v>12.92</v>
      </c>
      <c r="D4128" s="162" t="n">
        <v>0.083672</v>
      </c>
      <c r="E4128" s="162" t="n"/>
    </row>
    <row r="4129">
      <c r="B4129" s="161" t="n">
        <v>16246</v>
      </c>
      <c r="C4129" s="162" t="n">
        <v>12.9</v>
      </c>
      <c r="D4129" s="162" t="n">
        <v>0.081652</v>
      </c>
      <c r="E4129" s="162" t="n"/>
    </row>
    <row r="4130">
      <c r="B4130" s="161" t="n">
        <v>16249</v>
      </c>
      <c r="C4130" s="162" t="n">
        <v>12.98</v>
      </c>
      <c r="D4130" s="162" t="n">
        <v>0.087384</v>
      </c>
      <c r="E4130" s="162" t="n"/>
    </row>
    <row r="4131">
      <c r="B4131" s="161" t="n">
        <v>16250</v>
      </c>
      <c r="C4131" s="162" t="n">
        <v>13.02</v>
      </c>
      <c r="D4131" s="162" t="n">
        <v>0.090003</v>
      </c>
      <c r="E4131" s="162" t="n"/>
    </row>
    <row r="4132">
      <c r="B4132" s="161" t="n">
        <v>16251</v>
      </c>
      <c r="C4132" s="162" t="n">
        <v>12.95</v>
      </c>
      <c r="D4132" s="162" t="n">
        <v>0.084175</v>
      </c>
      <c r="E4132" s="162" t="n"/>
    </row>
    <row r="4133">
      <c r="B4133" s="161" t="n">
        <v>16252</v>
      </c>
      <c r="C4133" s="162" t="n">
        <v>12.94</v>
      </c>
      <c r="D4133" s="162" t="n">
        <v>0.08296199999999999</v>
      </c>
      <c r="E4133" s="162" t="n"/>
    </row>
    <row r="4134">
      <c r="B4134" s="161" t="n">
        <v>16253</v>
      </c>
      <c r="C4134" s="162" t="n">
        <v>12.98</v>
      </c>
      <c r="D4134" s="162" t="n">
        <v>0.08559899999999999</v>
      </c>
      <c r="E4134" s="162" t="n"/>
    </row>
    <row r="4135">
      <c r="B4135" s="161" t="n">
        <v>16256</v>
      </c>
      <c r="C4135" s="162" t="n">
        <v>13.11</v>
      </c>
      <c r="D4135" s="162" t="n">
        <v>0.09509099999999999</v>
      </c>
      <c r="E4135" s="162" t="n"/>
    </row>
    <row r="4136">
      <c r="B4136" s="161" t="n">
        <v>16258</v>
      </c>
      <c r="C4136" s="162" t="n">
        <v>13.18</v>
      </c>
      <c r="D4136" s="162" t="n">
        <v>0.099963</v>
      </c>
      <c r="E4136" s="162" t="n"/>
    </row>
    <row r="4137">
      <c r="B4137" s="161" t="n">
        <v>16259</v>
      </c>
      <c r="C4137" s="162" t="n">
        <v>13.13</v>
      </c>
      <c r="D4137" s="162" t="n">
        <v>0.095785</v>
      </c>
      <c r="E4137" s="162" t="n"/>
    </row>
    <row r="4138">
      <c r="B4138" s="161" t="n">
        <v>16260</v>
      </c>
      <c r="C4138" s="162" t="n">
        <v>13.16</v>
      </c>
      <c r="D4138" s="162" t="n">
        <v>0.097682</v>
      </c>
      <c r="E4138" s="162" t="n"/>
    </row>
    <row r="4139">
      <c r="B4139" s="161" t="n">
        <v>16263</v>
      </c>
      <c r="C4139" s="162" t="n">
        <v>13.27</v>
      </c>
      <c r="D4139" s="162" t="n">
        <v>0.105561</v>
      </c>
      <c r="E4139" s="162" t="n"/>
    </row>
    <row r="4140">
      <c r="B4140" s="161" t="n">
        <v>16264</v>
      </c>
      <c r="C4140" s="162" t="n">
        <v>13.25</v>
      </c>
      <c r="D4140" s="162" t="n">
        <v>0.103572</v>
      </c>
      <c r="E4140" s="162" t="n"/>
    </row>
    <row r="4141">
      <c r="B4141" s="161" t="n">
        <v>16265</v>
      </c>
      <c r="C4141" s="162" t="n">
        <v>13.27</v>
      </c>
      <c r="D4141" s="162" t="n">
        <v>0.10459</v>
      </c>
      <c r="E4141" s="162" t="n"/>
    </row>
    <row r="4142">
      <c r="B4142" s="161" t="n">
        <v>16266</v>
      </c>
      <c r="C4142" s="162" t="n">
        <v>13.22</v>
      </c>
      <c r="D4142" s="162" t="n">
        <v>0.100305</v>
      </c>
      <c r="E4142" s="162" t="n"/>
    </row>
    <row r="4143">
      <c r="B4143" s="161" t="n">
        <v>16267</v>
      </c>
      <c r="C4143" s="162" t="n">
        <v>13.23</v>
      </c>
      <c r="D4143" s="162" t="n">
        <v>0.100539</v>
      </c>
      <c r="E4143" s="162" t="n"/>
    </row>
    <row r="4144">
      <c r="B4144" s="161" t="n">
        <v>16270</v>
      </c>
      <c r="C4144" s="162" t="n">
        <v>13.1</v>
      </c>
      <c r="D4144" s="162" t="n">
        <v>0.090209</v>
      </c>
      <c r="E4144" s="162" t="n"/>
    </row>
    <row r="4145">
      <c r="B4145" s="161" t="n">
        <v>16271</v>
      </c>
      <c r="C4145" s="162" t="n">
        <v>12.98</v>
      </c>
      <c r="D4145" s="162" t="n">
        <v>0.08062999999999999</v>
      </c>
      <c r="E4145" s="162" t="n"/>
    </row>
    <row r="4146">
      <c r="B4146" s="161" t="n">
        <v>16272</v>
      </c>
      <c r="C4146" s="162" t="n">
        <v>13.07</v>
      </c>
      <c r="D4146" s="162" t="n">
        <v>0.087131</v>
      </c>
      <c r="E4146" s="162" t="n"/>
    </row>
    <row r="4147">
      <c r="B4147" s="161" t="n">
        <v>16273</v>
      </c>
      <c r="C4147" s="162" t="n">
        <v>12.96</v>
      </c>
      <c r="D4147" s="162" t="n">
        <v>0.078287</v>
      </c>
      <c r="E4147" s="162" t="n"/>
    </row>
    <row r="4148">
      <c r="B4148" s="161" t="n">
        <v>16274</v>
      </c>
      <c r="C4148" s="162" t="n">
        <v>12.78</v>
      </c>
      <c r="D4148" s="162" t="n">
        <v>0.06396300000000001</v>
      </c>
      <c r="E4148" s="162" t="n"/>
    </row>
    <row r="4149">
      <c r="B4149" s="161" t="n">
        <v>16277</v>
      </c>
      <c r="C4149" s="162" t="n">
        <v>12.7</v>
      </c>
      <c r="D4149" s="162" t="n">
        <v>0.057321</v>
      </c>
      <c r="E4149" s="162" t="n"/>
    </row>
    <row r="4150">
      <c r="B4150" s="161" t="n">
        <v>16278</v>
      </c>
      <c r="C4150" s="162" t="n">
        <v>12.8</v>
      </c>
      <c r="D4150" s="162" t="n">
        <v>0.064693</v>
      </c>
      <c r="E4150" s="162" t="n"/>
    </row>
    <row r="4151">
      <c r="B4151" s="161" t="n">
        <v>16279</v>
      </c>
      <c r="C4151" s="162" t="n">
        <v>12.77</v>
      </c>
      <c r="D4151" s="162" t="n">
        <v>0.061909</v>
      </c>
      <c r="E4151" s="162" t="n"/>
    </row>
    <row r="4152">
      <c r="B4152" s="161" t="n">
        <v>16280</v>
      </c>
      <c r="C4152" s="162" t="n">
        <v>12.77</v>
      </c>
      <c r="D4152" s="162" t="n">
        <v>0.061463</v>
      </c>
      <c r="E4152" s="162" t="n"/>
    </row>
    <row r="4153">
      <c r="B4153" s="161" t="n">
        <v>16281</v>
      </c>
      <c r="C4153" s="162" t="n">
        <v>12.7</v>
      </c>
      <c r="D4153" s="162" t="n">
        <v>0.05555</v>
      </c>
      <c r="E4153" s="162" t="n"/>
    </row>
    <row r="4154">
      <c r="B4154" s="161" t="n">
        <v>16284</v>
      </c>
      <c r="C4154" s="162" t="n">
        <v>12.71</v>
      </c>
      <c r="D4154" s="162" t="n">
        <v>0.055938</v>
      </c>
      <c r="E4154" s="162" t="n"/>
    </row>
    <row r="4155">
      <c r="B4155" s="161" t="n">
        <v>16285</v>
      </c>
      <c r="C4155" s="162" t="n">
        <v>12.78</v>
      </c>
      <c r="D4155" s="162" t="n">
        <v>0.061035</v>
      </c>
      <c r="E4155" s="162" t="n"/>
    </row>
    <row r="4156">
      <c r="B4156" s="161" t="n">
        <v>16286</v>
      </c>
      <c r="C4156" s="162" t="n">
        <v>12.81</v>
      </c>
      <c r="D4156" s="162" t="n">
        <v>0.062981</v>
      </c>
      <c r="E4156" s="162" t="n"/>
    </row>
    <row r="4157">
      <c r="B4157" s="161" t="n">
        <v>16287</v>
      </c>
      <c r="C4157" s="162" t="n">
        <v>12.73</v>
      </c>
      <c r="D4157" s="162" t="n">
        <v>0.056375</v>
      </c>
      <c r="E4157" s="162" t="n"/>
    </row>
    <row r="4158">
      <c r="B4158" s="161" t="n">
        <v>16288</v>
      </c>
      <c r="C4158" s="162" t="n">
        <v>12.61</v>
      </c>
      <c r="D4158" s="162" t="n">
        <v>0.04663</v>
      </c>
      <c r="E4158" s="162" t="n"/>
    </row>
    <row r="4159">
      <c r="B4159" s="161" t="n">
        <v>16291</v>
      </c>
      <c r="C4159" s="162" t="n">
        <v>12.67</v>
      </c>
      <c r="D4159" s="162" t="n">
        <v>0.051032</v>
      </c>
      <c r="E4159" s="162" t="n"/>
    </row>
    <row r="4160">
      <c r="B4160" s="161" t="n">
        <v>16292</v>
      </c>
      <c r="C4160" s="162" t="n">
        <v>12.62</v>
      </c>
      <c r="D4160" s="162" t="n">
        <v>0.046774</v>
      </c>
      <c r="E4160" s="162" t="n"/>
    </row>
    <row r="4161">
      <c r="B4161" s="161" t="n">
        <v>16293</v>
      </c>
      <c r="C4161" s="162" t="n">
        <v>12.68</v>
      </c>
      <c r="D4161" s="162" t="n">
        <v>0.051185</v>
      </c>
      <c r="E4161" s="162" t="n"/>
    </row>
    <row r="4162">
      <c r="B4162" s="161" t="n">
        <v>16294</v>
      </c>
      <c r="C4162" s="162" t="n">
        <v>12.78</v>
      </c>
      <c r="D4162" s="162" t="n">
        <v>0.058684</v>
      </c>
      <c r="E4162" s="162" t="n"/>
    </row>
    <row r="4163">
      <c r="B4163" s="161" t="n">
        <v>16295</v>
      </c>
      <c r="C4163" s="162" t="n">
        <v>12.83</v>
      </c>
      <c r="D4163" s="162" t="n">
        <v>0.06224</v>
      </c>
      <c r="E4163" s="162" t="n"/>
    </row>
    <row r="4164">
      <c r="B4164" s="161" t="n">
        <v>16298</v>
      </c>
      <c r="C4164" s="162" t="n">
        <v>12.85</v>
      </c>
      <c r="D4164" s="162" t="n">
        <v>0.063429</v>
      </c>
      <c r="E4164" s="162" t="n"/>
    </row>
    <row r="4165">
      <c r="B4165" s="161" t="n">
        <v>16299</v>
      </c>
      <c r="C4165" s="162" t="n">
        <v>12.84</v>
      </c>
      <c r="D4165" s="162" t="n">
        <v>0.062265</v>
      </c>
      <c r="E4165" s="162" t="n"/>
    </row>
    <row r="4166">
      <c r="B4166" s="161" t="n">
        <v>16300</v>
      </c>
      <c r="C4166" s="162" t="n">
        <v>12.9</v>
      </c>
      <c r="D4166" s="162" t="n">
        <v>0.066521</v>
      </c>
      <c r="E4166" s="162" t="n"/>
    </row>
    <row r="4167">
      <c r="B4167" s="161" t="n">
        <v>16301</v>
      </c>
      <c r="C4167" s="162" t="n">
        <v>12.98</v>
      </c>
      <c r="D4167" s="162" t="n">
        <v>0.07220600000000001</v>
      </c>
      <c r="E4167" s="162" t="n"/>
    </row>
    <row r="4168">
      <c r="B4168" s="161" t="n">
        <v>16302</v>
      </c>
      <c r="C4168" s="162" t="n">
        <v>13.04</v>
      </c>
      <c r="D4168" s="162" t="n">
        <v>0.076255</v>
      </c>
      <c r="E4168" s="162" t="n"/>
    </row>
    <row r="4169">
      <c r="B4169" s="161" t="n">
        <v>16305</v>
      </c>
      <c r="C4169" s="162" t="n">
        <v>12.98</v>
      </c>
      <c r="D4169" s="162" t="n">
        <v>0.07106800000000001</v>
      </c>
      <c r="E4169" s="162" t="n"/>
    </row>
    <row r="4170">
      <c r="B4170" s="161" t="n">
        <v>16306</v>
      </c>
      <c r="C4170" s="162" t="n">
        <v>12.89</v>
      </c>
      <c r="D4170" s="162" t="n">
        <v>0.06343600000000001</v>
      </c>
      <c r="E4170" s="162" t="n"/>
    </row>
    <row r="4171">
      <c r="B4171" s="161" t="n">
        <v>16307</v>
      </c>
      <c r="C4171" s="162" t="n">
        <v>12.91</v>
      </c>
      <c r="D4171" s="162" t="n">
        <v>0.064322</v>
      </c>
      <c r="E4171" s="162" t="n"/>
    </row>
    <row r="4172">
      <c r="B4172" s="161" t="n">
        <v>16308</v>
      </c>
      <c r="C4172" s="162" t="n">
        <v>12.83</v>
      </c>
      <c r="D4172" s="162" t="n">
        <v>0.057519</v>
      </c>
      <c r="E4172" s="162" t="n"/>
    </row>
    <row r="4173">
      <c r="B4173" s="161" t="n">
        <v>16309</v>
      </c>
      <c r="C4173" s="162" t="n">
        <v>12.8</v>
      </c>
      <c r="D4173" s="162" t="n">
        <v>0.054555</v>
      </c>
      <c r="E4173" s="162" t="n"/>
    </row>
    <row r="4174">
      <c r="B4174" s="161" t="n">
        <v>16312</v>
      </c>
      <c r="C4174" s="162" t="n">
        <v>12.8</v>
      </c>
      <c r="D4174" s="162" t="n">
        <v>0.053916</v>
      </c>
      <c r="E4174" s="162" t="n"/>
    </row>
    <row r="4175">
      <c r="B4175" s="161" t="n">
        <v>16313</v>
      </c>
      <c r="C4175" s="162" t="n">
        <v>12.84</v>
      </c>
      <c r="D4175" s="162" t="n">
        <v>0.05636</v>
      </c>
      <c r="E4175" s="162" t="n"/>
    </row>
    <row r="4176">
      <c r="B4176" s="161" t="n">
        <v>16314</v>
      </c>
      <c r="C4176" s="162" t="n">
        <v>12.87</v>
      </c>
      <c r="D4176" s="162" t="n">
        <v>0.057977</v>
      </c>
      <c r="E4176" s="162" t="n"/>
    </row>
    <row r="4177">
      <c r="B4177" s="161" t="n">
        <v>16315</v>
      </c>
      <c r="C4177" s="162" t="n">
        <v>12.82</v>
      </c>
      <c r="D4177" s="162" t="n">
        <v>0.053402</v>
      </c>
      <c r="E4177" s="162" t="n"/>
    </row>
    <row r="4178">
      <c r="B4178" s="161" t="n">
        <v>16316</v>
      </c>
      <c r="C4178" s="162" t="n">
        <v>12.86</v>
      </c>
      <c r="D4178" s="162" t="n">
        <v>0.055875</v>
      </c>
      <c r="E4178" s="162" t="n"/>
    </row>
    <row r="4179">
      <c r="B4179" s="161" t="n">
        <v>16320</v>
      </c>
      <c r="C4179" s="162" t="n">
        <v>12.78</v>
      </c>
      <c r="D4179" s="162" t="n">
        <v>0.049043</v>
      </c>
      <c r="E4179" s="162" t="n"/>
    </row>
    <row r="4180">
      <c r="B4180" s="161" t="n">
        <v>16321</v>
      </c>
      <c r="C4180" s="162" t="n">
        <v>12.47</v>
      </c>
      <c r="D4180" s="162" t="n">
        <v>0.024007</v>
      </c>
      <c r="E4180" s="162" t="n"/>
    </row>
    <row r="4181">
      <c r="B4181" s="161" t="n">
        <v>16322</v>
      </c>
      <c r="C4181" s="162" t="n">
        <v>12.43</v>
      </c>
      <c r="D4181" s="162" t="n">
        <v>0.020305</v>
      </c>
      <c r="E4181" s="162" t="n"/>
    </row>
    <row r="4182">
      <c r="B4182" s="161" t="n">
        <v>16323</v>
      </c>
      <c r="C4182" s="162" t="n">
        <v>12.41</v>
      </c>
      <c r="D4182" s="162" t="n">
        <v>0.018178</v>
      </c>
      <c r="E4182" s="162" t="n"/>
    </row>
    <row r="4183">
      <c r="B4183" s="161" t="n">
        <v>16326</v>
      </c>
      <c r="C4183" s="162" t="n">
        <v>12.48</v>
      </c>
      <c r="D4183" s="162" t="n">
        <v>0.023192</v>
      </c>
      <c r="E4183" s="162" t="n"/>
    </row>
    <row r="4184">
      <c r="B4184" s="161" t="n">
        <v>16327</v>
      </c>
      <c r="C4184" s="162" t="n">
        <v>12.54</v>
      </c>
      <c r="D4184" s="162" t="n">
        <v>0.027365</v>
      </c>
      <c r="E4184" s="162" t="n"/>
    </row>
    <row r="4185">
      <c r="B4185" s="161" t="n">
        <v>16328</v>
      </c>
      <c r="C4185" s="162" t="n">
        <v>12.42</v>
      </c>
      <c r="D4185" s="162" t="n">
        <v>0.017221</v>
      </c>
      <c r="E4185" s="162" t="n"/>
    </row>
    <row r="4186">
      <c r="B4186" s="161" t="n">
        <v>16329</v>
      </c>
      <c r="C4186" s="162" t="n">
        <v>12.35</v>
      </c>
      <c r="D4186" s="162" t="n">
        <v>0.011106</v>
      </c>
      <c r="E4186" s="162" t="n"/>
    </row>
    <row r="4187">
      <c r="B4187" s="161" t="n">
        <v>16330</v>
      </c>
      <c r="C4187" s="162" t="n">
        <v>12.45</v>
      </c>
      <c r="D4187" s="162" t="n">
        <v>0.018671</v>
      </c>
      <c r="E4187" s="162" t="n"/>
    </row>
    <row r="4188">
      <c r="B4188" s="161" t="n">
        <v>16333</v>
      </c>
      <c r="C4188" s="162" t="n">
        <v>12.53</v>
      </c>
      <c r="D4188" s="162" t="n">
        <v>0.024565</v>
      </c>
      <c r="E4188" s="162" t="n"/>
    </row>
    <row r="4189">
      <c r="B4189" s="161" t="n">
        <v>16334</v>
      </c>
      <c r="C4189" s="162" t="n">
        <v>12.64</v>
      </c>
      <c r="D4189" s="162" t="n">
        <v>0.03279</v>
      </c>
      <c r="E4189" s="162" t="n"/>
    </row>
    <row r="4190">
      <c r="B4190" s="161" t="n">
        <v>16335</v>
      </c>
      <c r="C4190" s="162" t="n">
        <v>12.66</v>
      </c>
      <c r="D4190" s="162" t="n">
        <v>0.033897</v>
      </c>
      <c r="E4190" s="162" t="n"/>
    </row>
    <row r="4191">
      <c r="B4191" s="161" t="n">
        <v>16336</v>
      </c>
      <c r="C4191" s="162" t="n">
        <v>12.62</v>
      </c>
      <c r="D4191" s="162" t="n">
        <v>0.030247</v>
      </c>
      <c r="E4191" s="162" t="n"/>
    </row>
    <row r="4192">
      <c r="B4192" s="161" t="n">
        <v>16337</v>
      </c>
      <c r="C4192" s="162" t="n">
        <v>12.65</v>
      </c>
      <c r="D4192" s="162" t="n">
        <v>0.032148</v>
      </c>
      <c r="E4192" s="162" t="n"/>
    </row>
    <row r="4193">
      <c r="B4193" s="161" t="n">
        <v>16340</v>
      </c>
      <c r="C4193" s="162" t="n">
        <v>12.76</v>
      </c>
      <c r="D4193" s="162" t="n">
        <v>0.040283</v>
      </c>
      <c r="E4193" s="162" t="n"/>
    </row>
    <row r="4194">
      <c r="B4194" s="161" t="n">
        <v>16341</v>
      </c>
      <c r="C4194" s="162" t="n">
        <v>12.73</v>
      </c>
      <c r="D4194" s="162" t="n">
        <v>0.037407</v>
      </c>
      <c r="E4194" s="162" t="n"/>
    </row>
    <row r="4195">
      <c r="B4195" s="161" t="n">
        <v>16342</v>
      </c>
      <c r="C4195" s="162" t="n">
        <v>12.73</v>
      </c>
      <c r="D4195" s="162" t="n">
        <v>0.036882</v>
      </c>
      <c r="E4195" s="162" t="n"/>
    </row>
    <row r="4196">
      <c r="B4196" s="161" t="n">
        <v>16343</v>
      </c>
      <c r="C4196" s="162" t="n">
        <v>12.69</v>
      </c>
      <c r="D4196" s="162" t="n">
        <v>0.03325</v>
      </c>
      <c r="E4196" s="162" t="n"/>
    </row>
    <row r="4197">
      <c r="B4197" s="161" t="n">
        <v>16344</v>
      </c>
      <c r="C4197" s="162" t="n">
        <v>12.74</v>
      </c>
      <c r="D4197" s="162" t="n">
        <v>0.036701</v>
      </c>
      <c r="E4197" s="162" t="n"/>
    </row>
    <row r="4198">
      <c r="B4198" s="161" t="n">
        <v>16347</v>
      </c>
      <c r="C4198" s="162" t="n">
        <v>12.8</v>
      </c>
      <c r="D4198" s="162" t="n">
        <v>0.040928</v>
      </c>
      <c r="E4198" s="162" t="n"/>
    </row>
    <row r="4199">
      <c r="B4199" s="161" t="n">
        <v>16348</v>
      </c>
      <c r="C4199" s="162" t="n">
        <v>12.8</v>
      </c>
      <c r="D4199" s="162" t="n">
        <v>0.040444</v>
      </c>
      <c r="E4199" s="162" t="n"/>
    </row>
    <row r="4200">
      <c r="B4200" s="161" t="n">
        <v>16349</v>
      </c>
      <c r="C4200" s="162" t="n">
        <v>12.87</v>
      </c>
      <c r="D4200" s="162" t="n">
        <v>0.045381</v>
      </c>
      <c r="E4200" s="162" t="n"/>
    </row>
    <row r="4201">
      <c r="B4201" s="161" t="n">
        <v>16350</v>
      </c>
      <c r="C4201" s="162" t="n">
        <v>12.95</v>
      </c>
      <c r="D4201" s="162" t="n">
        <v>0.051025</v>
      </c>
      <c r="E4201" s="162" t="n"/>
    </row>
    <row r="4202">
      <c r="B4202" s="161" t="n">
        <v>16351</v>
      </c>
      <c r="C4202" s="162" t="n">
        <v>12.97</v>
      </c>
      <c r="D4202" s="162" t="n">
        <v>0.052016</v>
      </c>
      <c r="E4202" s="162" t="n"/>
    </row>
    <row r="4203">
      <c r="B4203" s="161" t="n">
        <v>16354</v>
      </c>
      <c r="C4203" s="162" t="n">
        <v>12.89</v>
      </c>
      <c r="D4203" s="162" t="n">
        <v>0.045301</v>
      </c>
      <c r="E4203" s="162" t="n"/>
    </row>
    <row r="4204">
      <c r="B4204" s="161" t="n">
        <v>16355</v>
      </c>
      <c r="C4204" s="162" t="n">
        <v>12.93</v>
      </c>
      <c r="D4204" s="162" t="n">
        <v>0.047811</v>
      </c>
      <c r="E4204" s="162" t="n"/>
    </row>
    <row r="4205">
      <c r="B4205" s="161" t="n">
        <v>16356</v>
      </c>
      <c r="C4205" s="162" t="n">
        <v>13.01</v>
      </c>
      <c r="D4205" s="162" t="n">
        <v>0.053359</v>
      </c>
      <c r="E4205" s="162" t="n"/>
    </row>
    <row r="4206">
      <c r="B4206" s="161" t="n">
        <v>16358</v>
      </c>
      <c r="C4206" s="162" t="n">
        <v>13.02</v>
      </c>
      <c r="D4206" s="162" t="n">
        <v>0.053588</v>
      </c>
      <c r="E4206" s="162" t="n"/>
    </row>
    <row r="4207">
      <c r="B4207" s="161" t="n">
        <v>16361</v>
      </c>
      <c r="C4207" s="162" t="n">
        <v>12.95</v>
      </c>
      <c r="D4207" s="162" t="n">
        <v>0.047679</v>
      </c>
      <c r="E4207" s="162" t="n"/>
    </row>
    <row r="4208">
      <c r="B4208" s="161" t="n">
        <v>16362</v>
      </c>
      <c r="C4208" s="162" t="n">
        <v>13</v>
      </c>
      <c r="D4208" s="162" t="n">
        <v>0.05099</v>
      </c>
      <c r="E4208" s="162" t="n"/>
    </row>
    <row r="4209">
      <c r="B4209" s="161" t="n">
        <v>16363</v>
      </c>
      <c r="C4209" s="162" t="n">
        <v>13.07</v>
      </c>
      <c r="D4209" s="162" t="n">
        <v>0.05585</v>
      </c>
      <c r="E4209" s="162" t="n"/>
    </row>
    <row r="4210">
      <c r="B4210" s="161" t="n">
        <v>16364</v>
      </c>
      <c r="C4210" s="162" t="n">
        <v>13.04</v>
      </c>
      <c r="D4210" s="162" t="n">
        <v>0.053107</v>
      </c>
      <c r="E4210" s="162" t="n"/>
    </row>
    <row r="4211">
      <c r="B4211" s="161" t="n">
        <v>16365</v>
      </c>
      <c r="C4211" s="162" t="n">
        <v>13.02</v>
      </c>
      <c r="D4211" s="162" t="n">
        <v>0.051115</v>
      </c>
      <c r="E4211" s="162" t="n"/>
    </row>
    <row r="4212">
      <c r="B4212" s="161" t="n">
        <v>16368</v>
      </c>
      <c r="C4212" s="162" t="n">
        <v>12.8</v>
      </c>
      <c r="D4212" s="162" t="n">
        <v>0.033698</v>
      </c>
      <c r="E4212" s="162" t="n"/>
    </row>
    <row r="4213">
      <c r="B4213" s="161" t="n">
        <v>16369</v>
      </c>
      <c r="C4213" s="162" t="n">
        <v>12.83</v>
      </c>
      <c r="D4213" s="162" t="n">
        <v>0.035643</v>
      </c>
      <c r="E4213" s="162" t="n"/>
    </row>
    <row r="4214">
      <c r="B4214" s="161" t="n">
        <v>16370</v>
      </c>
      <c r="C4214" s="162" t="n">
        <v>12.83</v>
      </c>
      <c r="D4214" s="162" t="n">
        <v>0.035276</v>
      </c>
      <c r="E4214" s="162" t="n"/>
    </row>
    <row r="4215">
      <c r="B4215" s="161" t="n">
        <v>16371</v>
      </c>
      <c r="C4215" s="162" t="n">
        <v>12.73</v>
      </c>
      <c r="D4215" s="162" t="n">
        <v>0.027092</v>
      </c>
      <c r="E4215" s="162" t="n"/>
    </row>
    <row r="4216">
      <c r="B4216" s="161" t="n">
        <v>16372</v>
      </c>
      <c r="C4216" s="162" t="n">
        <v>12.75</v>
      </c>
      <c r="D4216" s="162" t="n">
        <v>0.028282</v>
      </c>
      <c r="E4216" s="162" t="n"/>
    </row>
    <row r="4217">
      <c r="B4217" s="161" t="n">
        <v>16375</v>
      </c>
      <c r="C4217" s="162" t="n">
        <v>12.76</v>
      </c>
      <c r="D4217" s="162" t="n">
        <v>0.028703</v>
      </c>
      <c r="E4217" s="162" t="n"/>
    </row>
    <row r="4218">
      <c r="B4218" s="161" t="n">
        <v>16376</v>
      </c>
      <c r="C4218" s="162" t="n">
        <v>12.78</v>
      </c>
      <c r="D4218" s="162" t="n">
        <v>0.029915</v>
      </c>
      <c r="E4218" s="162" t="n"/>
    </row>
    <row r="4219">
      <c r="B4219" s="161" t="n">
        <v>16377</v>
      </c>
      <c r="C4219" s="162" t="n">
        <v>12.83</v>
      </c>
      <c r="D4219" s="162" t="n">
        <v>0.033433</v>
      </c>
      <c r="E4219" s="162" t="n"/>
    </row>
    <row r="4220">
      <c r="B4220" s="161" t="n">
        <v>16378</v>
      </c>
      <c r="C4220" s="162" t="n">
        <v>12.9</v>
      </c>
      <c r="D4220" s="162" t="n">
        <v>0.038463</v>
      </c>
      <c r="E4220" s="162" t="n"/>
    </row>
    <row r="4221">
      <c r="B4221" s="161" t="n">
        <v>16379</v>
      </c>
      <c r="C4221" s="162" t="n">
        <v>12.89</v>
      </c>
      <c r="D4221" s="162" t="n">
        <v>0.037281</v>
      </c>
      <c r="E4221" s="162" t="n"/>
    </row>
    <row r="4222">
      <c r="B4222" s="161" t="n">
        <v>16382</v>
      </c>
      <c r="C4222" s="162" t="n">
        <v>12.96</v>
      </c>
      <c r="D4222" s="162" t="n">
        <v>0.04227</v>
      </c>
      <c r="E4222" s="162" t="n"/>
    </row>
    <row r="4223">
      <c r="B4223" s="161" t="n">
        <v>16384</v>
      </c>
      <c r="C4223" s="162" t="n">
        <v>12.94</v>
      </c>
      <c r="D4223" s="162" t="n">
        <v>0.040303</v>
      </c>
      <c r="E4223" s="162" t="n"/>
    </row>
    <row r="4224">
      <c r="B4224" s="161" t="n">
        <v>16385</v>
      </c>
      <c r="C4224" s="162" t="n">
        <v>12.97</v>
      </c>
      <c r="D4224" s="162" t="n">
        <v>0.04218</v>
      </c>
      <c r="E4224" s="162" t="n"/>
    </row>
    <row r="4225">
      <c r="B4225" s="161" t="n">
        <v>16386</v>
      </c>
      <c r="C4225" s="162" t="n">
        <v>12.98</v>
      </c>
      <c r="D4225" s="162" t="n">
        <v>0.04246</v>
      </c>
      <c r="E4225" s="162" t="n"/>
    </row>
    <row r="4226">
      <c r="B4226" s="161" t="n">
        <v>16389</v>
      </c>
      <c r="C4226" s="162" t="n">
        <v>12.87</v>
      </c>
      <c r="D4226" s="162" t="n">
        <v>0.033496</v>
      </c>
      <c r="E4226" s="162" t="n"/>
    </row>
    <row r="4227">
      <c r="B4227" s="161" t="n">
        <v>16390</v>
      </c>
      <c r="C4227" s="162" t="n">
        <v>12.71</v>
      </c>
      <c r="D4227" s="162" t="n">
        <v>0.020624</v>
      </c>
      <c r="E4227" s="162" t="n"/>
    </row>
    <row r="4228">
      <c r="B4228" s="161" t="n">
        <v>16391</v>
      </c>
      <c r="C4228" s="162" t="n">
        <v>12.68</v>
      </c>
      <c r="D4228" s="162" t="n">
        <v>0.017928</v>
      </c>
      <c r="E4228" s="162" t="n"/>
    </row>
    <row r="4229">
      <c r="B4229" s="161" t="n">
        <v>16392</v>
      </c>
      <c r="C4229" s="162" t="n">
        <v>12.69</v>
      </c>
      <c r="D4229" s="162" t="n">
        <v>0.018371</v>
      </c>
      <c r="E4229" s="162" t="n"/>
    </row>
    <row r="4230">
      <c r="B4230" s="161" t="n">
        <v>16393</v>
      </c>
      <c r="C4230" s="162" t="n">
        <v>12.67</v>
      </c>
      <c r="D4230" s="162" t="n">
        <v>0.016445</v>
      </c>
      <c r="E4230" s="162" t="n"/>
    </row>
    <row r="4231">
      <c r="B4231" s="161" t="n">
        <v>16396</v>
      </c>
      <c r="C4231" s="162" t="n">
        <v>12.72</v>
      </c>
      <c r="D4231" s="162" t="n">
        <v>0.019974</v>
      </c>
      <c r="E4231" s="162" t="n"/>
    </row>
    <row r="4232">
      <c r="B4232" s="161" t="n">
        <v>16397</v>
      </c>
      <c r="C4232" s="162" t="n">
        <v>12.81</v>
      </c>
      <c r="D4232" s="162" t="n">
        <v>0.02654</v>
      </c>
      <c r="E4232" s="162" t="n"/>
    </row>
    <row r="4233">
      <c r="B4233" s="161" t="n">
        <v>16398</v>
      </c>
      <c r="C4233" s="162" t="n">
        <v>12.82</v>
      </c>
      <c r="D4233" s="162" t="n">
        <v>0.026815</v>
      </c>
      <c r="E4233" s="162" t="n"/>
    </row>
    <row r="4234">
      <c r="B4234" s="161" t="n">
        <v>16400</v>
      </c>
      <c r="C4234" s="162" t="n">
        <v>12.75</v>
      </c>
      <c r="D4234" s="162" t="n">
        <v>0.020907</v>
      </c>
      <c r="E4234" s="162" t="n"/>
    </row>
    <row r="4235">
      <c r="B4235" s="161" t="n">
        <v>16403</v>
      </c>
      <c r="C4235" s="162" t="n">
        <v>12.79</v>
      </c>
      <c r="D4235" s="162" t="n">
        <v>0.023591</v>
      </c>
      <c r="E4235" s="162" t="n"/>
    </row>
    <row r="4236">
      <c r="B4236" s="161" t="n">
        <v>16404</v>
      </c>
      <c r="C4236" s="162" t="n">
        <v>12.78</v>
      </c>
      <c r="D4236" s="162" t="n">
        <v>0.022397</v>
      </c>
      <c r="E4236" s="162" t="n"/>
    </row>
    <row r="4237">
      <c r="B4237" s="161" t="n">
        <v>16405</v>
      </c>
      <c r="C4237" s="162" t="n">
        <v>12.85</v>
      </c>
      <c r="D4237" s="162" t="n">
        <v>0.027415</v>
      </c>
      <c r="E4237" s="162" t="n"/>
    </row>
    <row r="4238">
      <c r="B4238" s="161" t="n">
        <v>16406</v>
      </c>
      <c r="C4238" s="162" t="n">
        <v>12.83</v>
      </c>
      <c r="D4238" s="162" t="n">
        <v>0.025422</v>
      </c>
      <c r="E4238" s="162" t="n"/>
    </row>
    <row r="4239">
      <c r="B4239" s="161" t="n">
        <v>16407</v>
      </c>
      <c r="C4239" s="162" t="n">
        <v>12.8</v>
      </c>
      <c r="D4239" s="162" t="n">
        <v>0.022689</v>
      </c>
      <c r="E4239" s="162" t="n"/>
    </row>
    <row r="4240">
      <c r="B4240" s="161" t="n">
        <v>16410</v>
      </c>
      <c r="C4240" s="162" t="n">
        <v>12.91</v>
      </c>
      <c r="D4240" s="162" t="n">
        <v>0.030799</v>
      </c>
      <c r="E4240" s="162" t="n"/>
    </row>
    <row r="4241">
      <c r="B4241" s="161" t="n">
        <v>16411</v>
      </c>
      <c r="C4241" s="162" t="n">
        <v>12.96</v>
      </c>
      <c r="D4241" s="162" t="n">
        <v>0.034229</v>
      </c>
      <c r="E4241" s="162" t="n"/>
    </row>
    <row r="4242">
      <c r="B4242" s="161" t="n">
        <v>16412</v>
      </c>
      <c r="C4242" s="162" t="n">
        <v>12.96</v>
      </c>
      <c r="D4242" s="162" t="n">
        <v>0.033758</v>
      </c>
      <c r="E4242" s="162" t="n"/>
    </row>
    <row r="4243">
      <c r="B4243" s="161" t="n">
        <v>16413</v>
      </c>
      <c r="C4243" s="162" t="n">
        <v>12.99</v>
      </c>
      <c r="D4243" s="162" t="n">
        <v>0.035579</v>
      </c>
      <c r="E4243" s="162" t="n"/>
    </row>
    <row r="4244">
      <c r="B4244" s="161" t="n">
        <v>16414</v>
      </c>
      <c r="C4244" s="162" t="n">
        <v>13.09</v>
      </c>
      <c r="D4244" s="162" t="n">
        <v>0.042758</v>
      </c>
      <c r="E4244" s="162" t="n"/>
    </row>
    <row r="4245">
      <c r="B4245" s="161" t="n">
        <v>16417</v>
      </c>
      <c r="C4245" s="162" t="n">
        <v>13.17</v>
      </c>
      <c r="D4245" s="162" t="n">
        <v>0.048336</v>
      </c>
      <c r="E4245" s="162" t="n"/>
    </row>
    <row r="4246">
      <c r="B4246" s="161" t="n">
        <v>16418</v>
      </c>
      <c r="C4246" s="162" t="n">
        <v>13.14</v>
      </c>
      <c r="D4246" s="162" t="n">
        <v>0.045554</v>
      </c>
      <c r="E4246" s="162" t="n"/>
    </row>
    <row r="4247">
      <c r="B4247" s="161" t="n">
        <v>16419</v>
      </c>
      <c r="C4247" s="162" t="n">
        <v>13.1</v>
      </c>
      <c r="D4247" s="162" t="n">
        <v>0.042023</v>
      </c>
      <c r="E4247" s="162" t="n"/>
    </row>
    <row r="4248">
      <c r="B4248" s="161" t="n">
        <v>16420</v>
      </c>
      <c r="C4248" s="162" t="n">
        <v>13.14</v>
      </c>
      <c r="D4248" s="162" t="n">
        <v>0.044547</v>
      </c>
      <c r="E4248" s="162" t="n"/>
    </row>
    <row r="4249">
      <c r="B4249" s="161" t="n">
        <v>16421</v>
      </c>
      <c r="C4249" s="162" t="n">
        <v>13.27</v>
      </c>
      <c r="D4249" s="162" t="n">
        <v>0.053835</v>
      </c>
      <c r="E4249" s="162" t="n"/>
    </row>
    <row r="4250">
      <c r="B4250" s="161" t="n">
        <v>16424</v>
      </c>
      <c r="C4250" s="162" t="n">
        <v>13.19</v>
      </c>
      <c r="D4250" s="162" t="n">
        <v>0.047267</v>
      </c>
      <c r="E4250" s="162" t="n"/>
    </row>
    <row r="4251">
      <c r="B4251" s="161" t="n">
        <v>16425</v>
      </c>
      <c r="C4251" s="162" t="n">
        <v>13.23</v>
      </c>
      <c r="D4251" s="162" t="n">
        <v>0.049767</v>
      </c>
      <c r="E4251" s="162" t="n"/>
    </row>
    <row r="4252">
      <c r="B4252" s="161" t="n">
        <v>16426</v>
      </c>
      <c r="C4252" s="162" t="n">
        <v>13.14</v>
      </c>
      <c r="D4252" s="162" t="n">
        <v>0.04246</v>
      </c>
      <c r="E4252" s="162" t="n"/>
    </row>
    <row r="4253">
      <c r="B4253" s="161" t="n">
        <v>16427</v>
      </c>
      <c r="C4253" s="162" t="n">
        <v>13.11</v>
      </c>
      <c r="D4253" s="162" t="n">
        <v>0.039738</v>
      </c>
      <c r="E4253" s="162" t="n"/>
    </row>
    <row r="4254">
      <c r="B4254" s="161" t="n">
        <v>16428</v>
      </c>
      <c r="C4254" s="162" t="n">
        <v>13.12</v>
      </c>
      <c r="D4254" s="162" t="n">
        <v>0.0401</v>
      </c>
      <c r="E4254" s="162" t="n"/>
    </row>
    <row r="4255">
      <c r="B4255" s="161" t="n">
        <v>16432</v>
      </c>
      <c r="C4255" s="162" t="n">
        <v>13.03</v>
      </c>
      <c r="D4255" s="162" t="n">
        <v>0.03284</v>
      </c>
      <c r="E4255" s="162" t="n"/>
    </row>
    <row r="4256">
      <c r="B4256" s="161" t="n">
        <v>16433</v>
      </c>
      <c r="C4256" s="162" t="n">
        <v>12.97</v>
      </c>
      <c r="D4256" s="162" t="n">
        <v>0.027879</v>
      </c>
      <c r="E4256" s="162" t="n"/>
    </row>
    <row r="4257">
      <c r="B4257" s="161" t="n">
        <v>16434</v>
      </c>
      <c r="C4257" s="162" t="n">
        <v>13.1</v>
      </c>
      <c r="D4257" s="162" t="n">
        <v>0.037512</v>
      </c>
      <c r="E4257" s="162" t="n"/>
    </row>
    <row r="4258">
      <c r="B4258" s="161" t="n">
        <v>16435</v>
      </c>
      <c r="C4258" s="162" t="n">
        <v>13.28</v>
      </c>
      <c r="D4258" s="162" t="n">
        <v>0.050739</v>
      </c>
      <c r="E4258" s="162" t="n"/>
    </row>
    <row r="4259">
      <c r="B4259" s="161" t="n">
        <v>16439</v>
      </c>
      <c r="C4259" s="162" t="n">
        <v>13.33</v>
      </c>
      <c r="D4259" s="162" t="n">
        <v>0.054081</v>
      </c>
      <c r="E4259" s="162" t="n"/>
    </row>
    <row r="4260">
      <c r="B4260" s="161" t="n">
        <v>16440</v>
      </c>
      <c r="C4260" s="162" t="n">
        <v>13.47</v>
      </c>
      <c r="D4260" s="162" t="n">
        <v>0.06406199999999999</v>
      </c>
      <c r="E4260" s="162" t="n"/>
    </row>
    <row r="4261">
      <c r="B4261" s="161" t="n">
        <v>16441</v>
      </c>
      <c r="C4261" s="162" t="n">
        <v>13.49</v>
      </c>
      <c r="D4261" s="162" t="n">
        <v>0.065078</v>
      </c>
      <c r="E4261" s="162" t="n"/>
    </row>
    <row r="4262">
      <c r="B4262" s="161" t="n">
        <v>16442</v>
      </c>
      <c r="C4262" s="162" t="n">
        <v>13.46</v>
      </c>
      <c r="D4262" s="162" t="n">
        <v>0.062354</v>
      </c>
      <c r="E4262" s="162" t="n"/>
    </row>
    <row r="4263">
      <c r="B4263" s="161" t="n">
        <v>16445</v>
      </c>
      <c r="C4263" s="162" t="n">
        <v>13.58</v>
      </c>
      <c r="D4263" s="162" t="n">
        <v>0.070704</v>
      </c>
      <c r="E4263" s="162" t="n"/>
    </row>
    <row r="4264">
      <c r="B4264" s="161" t="n">
        <v>16446</v>
      </c>
      <c r="C4264" s="162" t="n">
        <v>13.59</v>
      </c>
      <c r="D4264" s="162" t="n">
        <v>0.07090299999999999</v>
      </c>
      <c r="E4264" s="162" t="n"/>
    </row>
    <row r="4265">
      <c r="B4265" s="161" t="n">
        <v>16447</v>
      </c>
      <c r="C4265" s="162" t="n">
        <v>13.69</v>
      </c>
      <c r="D4265" s="162" t="n">
        <v>0.07760599999999999</v>
      </c>
      <c r="E4265" s="162" t="n"/>
    </row>
    <row r="4266">
      <c r="B4266" s="161" t="n">
        <v>16448</v>
      </c>
      <c r="C4266" s="162" t="n">
        <v>13.68</v>
      </c>
      <c r="D4266" s="162" t="n">
        <v>0.076264</v>
      </c>
      <c r="E4266" s="162" t="n"/>
    </row>
    <row r="4267">
      <c r="B4267" s="161" t="n">
        <v>16449</v>
      </c>
      <c r="C4267" s="162" t="n">
        <v>13.64</v>
      </c>
      <c r="D4267" s="162" t="n">
        <v>0.072728</v>
      </c>
      <c r="E4267" s="162" t="n"/>
    </row>
    <row r="4268">
      <c r="B4268" s="161" t="n">
        <v>16452</v>
      </c>
      <c r="C4268" s="162" t="n">
        <v>13.55</v>
      </c>
      <c r="D4268" s="162" t="n">
        <v>0.06549000000000001</v>
      </c>
      <c r="E4268" s="162" t="n"/>
    </row>
    <row r="4269">
      <c r="B4269" s="161" t="n">
        <v>16453</v>
      </c>
      <c r="C4269" s="162" t="n">
        <v>13.54</v>
      </c>
      <c r="D4269" s="162" t="n">
        <v>0.064125</v>
      </c>
      <c r="E4269" s="162" t="n"/>
    </row>
    <row r="4270">
      <c r="B4270" s="161" t="n">
        <v>16454</v>
      </c>
      <c r="C4270" s="162" t="n">
        <v>13.63</v>
      </c>
      <c r="D4270" s="162" t="n">
        <v>0.07012</v>
      </c>
      <c r="E4270" s="162" t="n"/>
    </row>
    <row r="4271">
      <c r="B4271" s="161" t="n">
        <v>16455</v>
      </c>
      <c r="C4271" s="162" t="n">
        <v>13.57</v>
      </c>
      <c r="D4271" s="162" t="n">
        <v>0.065099</v>
      </c>
      <c r="E4271" s="162" t="n"/>
    </row>
    <row r="4272">
      <c r="B4272" s="161" t="n">
        <v>16456</v>
      </c>
      <c r="C4272" s="162" t="n">
        <v>13.44</v>
      </c>
      <c r="D4272" s="162" t="n">
        <v>0.054891</v>
      </c>
      <c r="E4272" s="162" t="n"/>
    </row>
    <row r="4273">
      <c r="B4273" s="161" t="n">
        <v>16459</v>
      </c>
      <c r="C4273" s="162" t="n">
        <v>13.3</v>
      </c>
      <c r="D4273" s="162" t="n">
        <v>0.043897</v>
      </c>
      <c r="E4273" s="162" t="n"/>
    </row>
    <row r="4274">
      <c r="B4274" s="161" t="n">
        <v>16460</v>
      </c>
      <c r="C4274" s="162" t="n">
        <v>13.21</v>
      </c>
      <c r="D4274" s="162" t="n">
        <v>0.036624</v>
      </c>
      <c r="E4274" s="162" t="n"/>
    </row>
    <row r="4275">
      <c r="B4275" s="161" t="n">
        <v>16461</v>
      </c>
      <c r="C4275" s="162" t="n">
        <v>13.25</v>
      </c>
      <c r="D4275" s="162" t="n">
        <v>0.039172</v>
      </c>
      <c r="E4275" s="162" t="n"/>
    </row>
    <row r="4276">
      <c r="B4276" s="161" t="n">
        <v>16462</v>
      </c>
      <c r="C4276" s="162" t="n">
        <v>13.33</v>
      </c>
      <c r="D4276" s="162" t="n">
        <v>0.044694</v>
      </c>
      <c r="E4276" s="162" t="n"/>
    </row>
    <row r="4277">
      <c r="B4277" s="161" t="n">
        <v>16463</v>
      </c>
      <c r="C4277" s="162" t="n">
        <v>13.46</v>
      </c>
      <c r="D4277" s="162" t="n">
        <v>0.05385</v>
      </c>
      <c r="E4277" s="162" t="n"/>
    </row>
    <row r="4278">
      <c r="B4278" s="161" t="n">
        <v>16466</v>
      </c>
      <c r="C4278" s="162" t="n">
        <v>13.54</v>
      </c>
      <c r="D4278" s="162" t="n">
        <v>0.059165</v>
      </c>
      <c r="E4278" s="162" t="n"/>
    </row>
    <row r="4279">
      <c r="B4279" s="161" t="n">
        <v>16467</v>
      </c>
      <c r="C4279" s="162" t="n">
        <v>13.46</v>
      </c>
      <c r="D4279" s="162" t="n">
        <v>0.052647</v>
      </c>
      <c r="E4279" s="162" t="n"/>
    </row>
    <row r="4280">
      <c r="B4280" s="161" t="n">
        <v>16468</v>
      </c>
      <c r="C4280" s="162" t="n">
        <v>13.47</v>
      </c>
      <c r="D4280" s="162" t="n">
        <v>0.052795</v>
      </c>
      <c r="E4280" s="162" t="n"/>
    </row>
    <row r="4281">
      <c r="B4281" s="161" t="n">
        <v>16469</v>
      </c>
      <c r="C4281" s="162" t="n">
        <v>13.5</v>
      </c>
      <c r="D4281" s="162" t="n">
        <v>0.054409</v>
      </c>
      <c r="E4281" s="162" t="n"/>
    </row>
    <row r="4282">
      <c r="B4282" s="161" t="n">
        <v>16470</v>
      </c>
      <c r="C4282" s="162" t="n">
        <v>13.6</v>
      </c>
      <c r="D4282" s="162" t="n">
        <v>0.061058</v>
      </c>
      <c r="E4282" s="162" t="n"/>
    </row>
    <row r="4283">
      <c r="B4283" s="161" t="n">
        <v>16473</v>
      </c>
      <c r="C4283" s="162" t="n">
        <v>13.7</v>
      </c>
      <c r="D4283" s="162" t="n">
        <v>0.06759900000000001</v>
      </c>
      <c r="E4283" s="162" t="n"/>
    </row>
    <row r="4284">
      <c r="B4284" s="161" t="n">
        <v>16474</v>
      </c>
      <c r="C4284" s="162" t="n">
        <v>13.73</v>
      </c>
      <c r="D4284" s="162" t="n">
        <v>0.069025</v>
      </c>
      <c r="E4284" s="162" t="n"/>
    </row>
    <row r="4285">
      <c r="B4285" s="161" t="n">
        <v>16475</v>
      </c>
      <c r="C4285" s="162" t="n">
        <v>13.76</v>
      </c>
      <c r="D4285" s="162" t="n">
        <v>0.07044400000000001</v>
      </c>
      <c r="E4285" s="162" t="n"/>
    </row>
    <row r="4286">
      <c r="B4286" s="161" t="n">
        <v>16476</v>
      </c>
      <c r="C4286" s="162" t="n">
        <v>13.76</v>
      </c>
      <c r="D4286" s="162" t="n">
        <v>0.069629</v>
      </c>
      <c r="E4286" s="162" t="n"/>
    </row>
    <row r="4287">
      <c r="B4287" s="161" t="n">
        <v>16477</v>
      </c>
      <c r="C4287" s="162" t="n">
        <v>13.68</v>
      </c>
      <c r="D4287" s="162" t="n">
        <v>0.063023</v>
      </c>
      <c r="E4287" s="162" t="n"/>
    </row>
    <row r="4288">
      <c r="B4288" s="161" t="n">
        <v>16481</v>
      </c>
      <c r="C4288" s="162" t="n">
        <v>13.9</v>
      </c>
      <c r="D4288" s="162" t="n">
        <v>0.07814400000000001</v>
      </c>
      <c r="E4288" s="162" t="n"/>
    </row>
    <row r="4289">
      <c r="B4289" s="161" t="n">
        <v>16482</v>
      </c>
      <c r="C4289" s="162" t="n">
        <v>13.97</v>
      </c>
      <c r="D4289" s="162" t="n">
        <v>0.082328</v>
      </c>
      <c r="E4289" s="162" t="n"/>
    </row>
    <row r="4290">
      <c r="B4290" s="161" t="n">
        <v>16483</v>
      </c>
      <c r="C4290" s="162" t="n">
        <v>14.07</v>
      </c>
      <c r="D4290" s="162" t="n">
        <v>0.088606</v>
      </c>
      <c r="E4290" s="162" t="n"/>
    </row>
    <row r="4291">
      <c r="B4291" s="161" t="n">
        <v>16484</v>
      </c>
      <c r="C4291" s="162" t="n">
        <v>14.05</v>
      </c>
      <c r="D4291" s="162" t="n">
        <v>0.086372</v>
      </c>
      <c r="E4291" s="162" t="n"/>
    </row>
    <row r="4292">
      <c r="B4292" s="161" t="n">
        <v>16487</v>
      </c>
      <c r="C4292" s="162" t="n">
        <v>14.16</v>
      </c>
      <c r="D4292" s="162" t="n">
        <v>0.09331399999999999</v>
      </c>
      <c r="E4292" s="162" t="n"/>
    </row>
    <row r="4293">
      <c r="B4293" s="161" t="n">
        <v>16488</v>
      </c>
      <c r="C4293" s="162" t="n">
        <v>14.21</v>
      </c>
      <c r="D4293" s="162" t="n">
        <v>0.095994</v>
      </c>
      <c r="E4293" s="162" t="n"/>
    </row>
    <row r="4294">
      <c r="B4294" s="161" t="n">
        <v>16489</v>
      </c>
      <c r="C4294" s="162" t="n">
        <v>14.19</v>
      </c>
      <c r="D4294" s="162" t="n">
        <v>0.09374200000000001</v>
      </c>
      <c r="E4294" s="162" t="n"/>
    </row>
    <row r="4295">
      <c r="B4295" s="161" t="n">
        <v>16491</v>
      </c>
      <c r="C4295" s="162" t="n">
        <v>14.16</v>
      </c>
      <c r="D4295" s="162" t="n">
        <v>0.090821</v>
      </c>
      <c r="E4295" s="162" t="n"/>
    </row>
    <row r="4296">
      <c r="B4296" s="161" t="n">
        <v>16494</v>
      </c>
      <c r="C4296" s="162" t="n">
        <v>14.09</v>
      </c>
      <c r="D4296" s="162" t="n">
        <v>0.085092</v>
      </c>
      <c r="E4296" s="162" t="n"/>
    </row>
    <row r="4297">
      <c r="B4297" s="161" t="n">
        <v>16495</v>
      </c>
      <c r="C4297" s="162" t="n">
        <v>14.2</v>
      </c>
      <c r="D4297" s="162" t="n">
        <v>0.09205000000000001</v>
      </c>
      <c r="E4297" s="162" t="n"/>
    </row>
    <row r="4298">
      <c r="B4298" s="161" t="n">
        <v>16496</v>
      </c>
      <c r="C4298" s="162" t="n">
        <v>14.3</v>
      </c>
      <c r="D4298" s="162" t="n">
        <v>0.09821100000000001</v>
      </c>
      <c r="E4298" s="162" t="n"/>
    </row>
    <row r="4299">
      <c r="B4299" s="161" t="n">
        <v>16497</v>
      </c>
      <c r="C4299" s="162" t="n">
        <v>14.32</v>
      </c>
      <c r="D4299" s="162" t="n">
        <v>0.098748</v>
      </c>
      <c r="E4299" s="162" t="n"/>
    </row>
    <row r="4300">
      <c r="B4300" s="161" t="n">
        <v>16498</v>
      </c>
      <c r="C4300" s="162" t="n">
        <v>14.23</v>
      </c>
      <c r="D4300" s="162" t="n">
        <v>0.091585</v>
      </c>
      <c r="E4300" s="162" t="n"/>
    </row>
    <row r="4301">
      <c r="B4301" s="161" t="n">
        <v>16501</v>
      </c>
      <c r="C4301" s="162" t="n">
        <v>14.3</v>
      </c>
      <c r="D4301" s="162" t="n">
        <v>0.09560299999999999</v>
      </c>
      <c r="E4301" s="162" t="n"/>
    </row>
    <row r="4302">
      <c r="B4302" s="161" t="n">
        <v>16502</v>
      </c>
      <c r="C4302" s="162" t="n">
        <v>14.37</v>
      </c>
      <c r="D4302" s="162" t="n">
        <v>0.099574</v>
      </c>
      <c r="E4302" s="162" t="n"/>
    </row>
    <row r="4303">
      <c r="B4303" s="161" t="n">
        <v>16503</v>
      </c>
      <c r="C4303" s="162" t="n">
        <v>14.38</v>
      </c>
      <c r="D4303" s="162" t="n">
        <v>0.099386</v>
      </c>
      <c r="E4303" s="162" t="n"/>
    </row>
    <row r="4304">
      <c r="B4304" s="161" t="n">
        <v>16504</v>
      </c>
      <c r="C4304" s="162" t="n">
        <v>14.12</v>
      </c>
      <c r="D4304" s="162" t="n">
        <v>0.08036500000000001</v>
      </c>
      <c r="E4304" s="162" t="n"/>
    </row>
    <row r="4305">
      <c r="B4305" s="161" t="n">
        <v>16505</v>
      </c>
      <c r="C4305" s="162" t="n">
        <v>13.82</v>
      </c>
      <c r="D4305" s="162" t="n">
        <v>0.058237</v>
      </c>
      <c r="E4305" s="162" t="n"/>
    </row>
    <row r="4306">
      <c r="B4306" s="161" t="n">
        <v>16508</v>
      </c>
      <c r="C4306" s="162" t="n">
        <v>13.99</v>
      </c>
      <c r="D4306" s="162" t="n">
        <v>0.06975000000000001</v>
      </c>
      <c r="E4306" s="162" t="n"/>
    </row>
    <row r="4307">
      <c r="B4307" s="161" t="n">
        <v>16509</v>
      </c>
      <c r="C4307" s="162" t="n">
        <v>13.99</v>
      </c>
      <c r="D4307" s="162" t="n">
        <v>0.069053</v>
      </c>
      <c r="E4307" s="162" t="n"/>
    </row>
    <row r="4308">
      <c r="B4308" s="161" t="n">
        <v>16510</v>
      </c>
      <c r="C4308" s="162" t="n">
        <v>14.01</v>
      </c>
      <c r="D4308" s="162" t="n">
        <v>0.069796</v>
      </c>
      <c r="E4308" s="162" t="n"/>
    </row>
    <row r="4309">
      <c r="B4309" s="161" t="n">
        <v>16511</v>
      </c>
      <c r="C4309" s="162" t="n">
        <v>14.07</v>
      </c>
      <c r="D4309" s="162" t="n">
        <v>0.073354</v>
      </c>
      <c r="E4309" s="162" t="n"/>
    </row>
    <row r="4310">
      <c r="B4310" s="161" t="n">
        <v>16512</v>
      </c>
      <c r="C4310" s="162" t="n">
        <v>14.09</v>
      </c>
      <c r="D4310" s="162" t="n">
        <v>0.07406</v>
      </c>
      <c r="E4310" s="162" t="n"/>
    </row>
    <row r="4311">
      <c r="B4311" s="161" t="n">
        <v>16515</v>
      </c>
      <c r="C4311" s="162" t="n">
        <v>14.01</v>
      </c>
      <c r="D4311" s="162" t="n">
        <v>0.067701</v>
      </c>
      <c r="E4311" s="162" t="n"/>
    </row>
    <row r="4312">
      <c r="B4312" s="161" t="n">
        <v>16516</v>
      </c>
      <c r="C4312" s="162" t="n">
        <v>13.82</v>
      </c>
      <c r="D4312" s="162" t="n">
        <v>0.053486</v>
      </c>
      <c r="E4312" s="162" t="n"/>
    </row>
    <row r="4313">
      <c r="B4313" s="161" t="n">
        <v>16517</v>
      </c>
      <c r="C4313" s="162" t="n">
        <v>13.69</v>
      </c>
      <c r="D4313" s="162" t="n">
        <v>0.043508</v>
      </c>
      <c r="E4313" s="162" t="n"/>
    </row>
    <row r="4314">
      <c r="B4314" s="161" t="n">
        <v>16518</v>
      </c>
      <c r="C4314" s="162" t="n">
        <v>13.68</v>
      </c>
      <c r="D4314" s="162" t="n">
        <v>0.042251</v>
      </c>
      <c r="E4314" s="162" t="n"/>
    </row>
    <row r="4315">
      <c r="B4315" s="161" t="n">
        <v>16519</v>
      </c>
      <c r="C4315" s="162" t="n">
        <v>13.74</v>
      </c>
      <c r="D4315" s="162" t="n">
        <v>0.046052</v>
      </c>
      <c r="E4315" s="162" t="n"/>
    </row>
    <row r="4316">
      <c r="B4316" s="161" t="n">
        <v>16522</v>
      </c>
      <c r="C4316" s="162" t="n">
        <v>13.39</v>
      </c>
      <c r="D4316" s="162" t="n">
        <v>0.019837</v>
      </c>
      <c r="E4316" s="162" t="n"/>
    </row>
    <row r="4317">
      <c r="B4317" s="161" t="n">
        <v>16523</v>
      </c>
      <c r="C4317" s="162" t="n">
        <v>13.47</v>
      </c>
      <c r="D4317" s="162" t="n">
        <v>0.025348</v>
      </c>
      <c r="E4317" s="162" t="n"/>
    </row>
    <row r="4318">
      <c r="B4318" s="161" t="n">
        <v>16524</v>
      </c>
      <c r="C4318" s="162" t="n">
        <v>13.58</v>
      </c>
      <c r="D4318" s="162" t="n">
        <v>0.032975</v>
      </c>
      <c r="E4318" s="162" t="n"/>
    </row>
    <row r="4319">
      <c r="B4319" s="161" t="n">
        <v>16525</v>
      </c>
      <c r="C4319" s="162" t="n">
        <v>13.61</v>
      </c>
      <c r="D4319" s="162" t="n">
        <v>0.034672</v>
      </c>
      <c r="E4319" s="162" t="n"/>
    </row>
    <row r="4320">
      <c r="B4320" s="161" t="n">
        <v>16529</v>
      </c>
      <c r="C4320" s="162" t="n">
        <v>13.77</v>
      </c>
      <c r="D4320" s="162" t="n">
        <v>0.045896</v>
      </c>
      <c r="E4320" s="162" t="n"/>
    </row>
    <row r="4321">
      <c r="B4321" s="161" t="n">
        <v>16530</v>
      </c>
      <c r="C4321" s="162" t="n">
        <v>13.79</v>
      </c>
      <c r="D4321" s="162" t="n">
        <v>0.04691</v>
      </c>
      <c r="E4321" s="162" t="n"/>
    </row>
    <row r="4322">
      <c r="B4322" s="161" t="n">
        <v>16531</v>
      </c>
      <c r="C4322" s="162" t="n">
        <v>13.77</v>
      </c>
      <c r="D4322" s="162" t="n">
        <v>0.045037</v>
      </c>
      <c r="E4322" s="162" t="n"/>
    </row>
    <row r="4323">
      <c r="B4323" s="161" t="n">
        <v>16532</v>
      </c>
      <c r="C4323" s="162" t="n">
        <v>13.67</v>
      </c>
      <c r="D4323" s="162" t="n">
        <v>0.037391</v>
      </c>
      <c r="E4323" s="162" t="n"/>
    </row>
    <row r="4324">
      <c r="B4324" s="161" t="n">
        <v>16533</v>
      </c>
      <c r="C4324" s="162" t="n">
        <v>13.77</v>
      </c>
      <c r="D4324" s="162" t="n">
        <v>0.044319</v>
      </c>
      <c r="E4324" s="162" t="n"/>
    </row>
    <row r="4325">
      <c r="B4325" s="161" t="n">
        <v>16536</v>
      </c>
      <c r="C4325" s="162" t="n">
        <v>13.81</v>
      </c>
      <c r="D4325" s="162" t="n">
        <v>0.046894</v>
      </c>
      <c r="E4325" s="162" t="n"/>
    </row>
    <row r="4326">
      <c r="B4326" s="161" t="n">
        <v>16537</v>
      </c>
      <c r="C4326" s="162" t="n">
        <v>13.86</v>
      </c>
      <c r="D4326" s="162" t="n">
        <v>0.05017</v>
      </c>
      <c r="E4326" s="162" t="n"/>
    </row>
    <row r="4327">
      <c r="B4327" s="161" t="n">
        <v>16538</v>
      </c>
      <c r="C4327" s="162" t="n">
        <v>14.06</v>
      </c>
      <c r="D4327" s="162" t="n">
        <v>0.064072</v>
      </c>
      <c r="E4327" s="162" t="n"/>
    </row>
    <row r="4328">
      <c r="B4328" s="161" t="n">
        <v>16539</v>
      </c>
      <c r="C4328" s="162" t="n">
        <v>14.05</v>
      </c>
      <c r="D4328" s="162" t="n">
        <v>0.062932</v>
      </c>
      <c r="E4328" s="162" t="n"/>
    </row>
    <row r="4329">
      <c r="B4329" s="161" t="n">
        <v>16540</v>
      </c>
      <c r="C4329" s="162" t="n">
        <v>14.2</v>
      </c>
      <c r="D4329" s="162" t="n">
        <v>0.073059</v>
      </c>
      <c r="E4329" s="162" t="n"/>
    </row>
    <row r="4330">
      <c r="B4330" s="161" t="n">
        <v>16543</v>
      </c>
      <c r="C4330" s="162" t="n">
        <v>14.49</v>
      </c>
      <c r="D4330" s="162" t="n">
        <v>0.09270399999999999</v>
      </c>
      <c r="E4330" s="162" t="n"/>
    </row>
    <row r="4331">
      <c r="B4331" s="161" t="n">
        <v>16544</v>
      </c>
      <c r="C4331" s="162" t="n">
        <v>14.51</v>
      </c>
      <c r="D4331" s="162" t="n">
        <v>0.09352000000000001</v>
      </c>
      <c r="E4331" s="162" t="n"/>
    </row>
    <row r="4332">
      <c r="B4332" s="161" t="n">
        <v>16545</v>
      </c>
      <c r="C4332" s="162" t="n">
        <v>14.65</v>
      </c>
      <c r="D4332" s="162" t="n">
        <v>0.102479</v>
      </c>
      <c r="E4332" s="162" t="n"/>
    </row>
    <row r="4333">
      <c r="B4333" s="161" t="n">
        <v>16546</v>
      </c>
      <c r="C4333" s="162" t="n">
        <v>14.51</v>
      </c>
      <c r="D4333" s="162" t="n">
        <v>0.092283</v>
      </c>
      <c r="E4333" s="162" t="n"/>
    </row>
    <row r="4334">
      <c r="B4334" s="161" t="n">
        <v>16547</v>
      </c>
      <c r="C4334" s="162" t="n">
        <v>14.49</v>
      </c>
      <c r="D4334" s="162" t="n">
        <v>0.090333</v>
      </c>
      <c r="E4334" s="162" t="n"/>
    </row>
    <row r="4335">
      <c r="B4335" s="161" t="n">
        <v>16550</v>
      </c>
      <c r="C4335" s="162" t="n">
        <v>14.63</v>
      </c>
      <c r="D4335" s="162" t="n">
        <v>0.099375</v>
      </c>
      <c r="E4335" s="162" t="n"/>
    </row>
    <row r="4336">
      <c r="B4336" s="161" t="n">
        <v>16551</v>
      </c>
      <c r="C4336" s="162" t="n">
        <v>14.7</v>
      </c>
      <c r="D4336" s="162" t="n">
        <v>0.103575</v>
      </c>
      <c r="E4336" s="162" t="n"/>
    </row>
    <row r="4337">
      <c r="B4337" s="161" t="n">
        <v>16552</v>
      </c>
      <c r="C4337" s="162" t="n">
        <v>14.67</v>
      </c>
      <c r="D4337" s="162" t="n">
        <v>0.100951</v>
      </c>
      <c r="E4337" s="162" t="n"/>
    </row>
    <row r="4338">
      <c r="B4338" s="161" t="n">
        <v>16553</v>
      </c>
      <c r="C4338" s="162" t="n">
        <v>14.64</v>
      </c>
      <c r="D4338" s="162" t="n">
        <v>0.098346</v>
      </c>
      <c r="E4338" s="162" t="n"/>
    </row>
    <row r="4339">
      <c r="B4339" s="161" t="n">
        <v>16554</v>
      </c>
      <c r="C4339" s="162" t="n">
        <v>14.7</v>
      </c>
      <c r="D4339" s="162" t="n">
        <v>0.101897</v>
      </c>
      <c r="E4339" s="162" t="n"/>
    </row>
    <row r="4340">
      <c r="B4340" s="161" t="n">
        <v>16557</v>
      </c>
      <c r="C4340" s="162" t="n">
        <v>14.84</v>
      </c>
      <c r="D4340" s="162" t="n">
        <v>0.110777</v>
      </c>
      <c r="E4340" s="162" t="n"/>
    </row>
    <row r="4341">
      <c r="B4341" s="161" t="n">
        <v>16558</v>
      </c>
      <c r="C4341" s="162" t="n">
        <v>14.79</v>
      </c>
      <c r="D4341" s="162" t="n">
        <v>0.10683</v>
      </c>
      <c r="E4341" s="162" t="n"/>
    </row>
    <row r="4342">
      <c r="B4342" s="161" t="n">
        <v>16559</v>
      </c>
      <c r="C4342" s="162" t="n">
        <v>14.77</v>
      </c>
      <c r="D4342" s="162" t="n">
        <v>0.104894</v>
      </c>
      <c r="E4342" s="162" t="n"/>
    </row>
    <row r="4343">
      <c r="B4343" s="161" t="n">
        <v>16560</v>
      </c>
      <c r="C4343" s="162" t="n">
        <v>14.87</v>
      </c>
      <c r="D4343" s="162" t="n">
        <v>0.111025</v>
      </c>
      <c r="E4343" s="162" t="n"/>
    </row>
    <row r="4344">
      <c r="B4344" s="161" t="n">
        <v>16561</v>
      </c>
      <c r="C4344" s="162" t="n">
        <v>14.92</v>
      </c>
      <c r="D4344" s="162" t="n">
        <v>0.113699</v>
      </c>
      <c r="E4344" s="162" t="n"/>
    </row>
    <row r="4345">
      <c r="B4345" s="161" t="n">
        <v>16564</v>
      </c>
      <c r="C4345" s="162" t="n">
        <v>14.93</v>
      </c>
      <c r="D4345" s="162" t="n">
        <v>0.113637</v>
      </c>
      <c r="E4345" s="162" t="n"/>
    </row>
    <row r="4346">
      <c r="B4346" s="161" t="n">
        <v>16565</v>
      </c>
      <c r="C4346" s="162" t="n">
        <v>14.96</v>
      </c>
      <c r="D4346" s="162" t="n">
        <v>0.114935</v>
      </c>
      <c r="E4346" s="162" t="n"/>
    </row>
    <row r="4347">
      <c r="B4347" s="161" t="n">
        <v>16566</v>
      </c>
      <c r="C4347" s="162" t="n">
        <v>14.81</v>
      </c>
      <c r="D4347" s="162" t="n">
        <v>0.104165</v>
      </c>
      <c r="E4347" s="162" t="n"/>
    </row>
    <row r="4348">
      <c r="B4348" s="161" t="n">
        <v>16567</v>
      </c>
      <c r="C4348" s="162" t="n">
        <v>14.62</v>
      </c>
      <c r="D4348" s="162" t="n">
        <v>0.090563</v>
      </c>
      <c r="E4348" s="162" t="n"/>
    </row>
    <row r="4349">
      <c r="B4349" s="161" t="n">
        <v>16568</v>
      </c>
      <c r="C4349" s="162" t="n">
        <v>14.62</v>
      </c>
      <c r="D4349" s="162" t="n">
        <v>0.08984499999999999</v>
      </c>
      <c r="E4349" s="162" t="n"/>
    </row>
    <row r="4350">
      <c r="B4350" s="161" t="n">
        <v>16571</v>
      </c>
      <c r="C4350" s="162" t="n">
        <v>14.63</v>
      </c>
      <c r="D4350" s="162" t="n">
        <v>0.08984399999999999</v>
      </c>
      <c r="E4350" s="162" t="n"/>
    </row>
    <row r="4351">
      <c r="B4351" s="161" t="n">
        <v>16572</v>
      </c>
      <c r="C4351" s="162" t="n">
        <v>14.68</v>
      </c>
      <c r="D4351" s="162" t="n">
        <v>0.092542</v>
      </c>
      <c r="E4351" s="162" t="n"/>
    </row>
    <row r="4352">
      <c r="B4352" s="161" t="n">
        <v>16573</v>
      </c>
      <c r="C4352" s="162" t="n">
        <v>14.69</v>
      </c>
      <c r="D4352" s="162" t="n">
        <v>0.092506</v>
      </c>
      <c r="E4352" s="162" t="n"/>
    </row>
    <row r="4353">
      <c r="B4353" s="161" t="n">
        <v>16574</v>
      </c>
      <c r="C4353" s="162" t="n">
        <v>14.77</v>
      </c>
      <c r="D4353" s="162" t="n">
        <v>0.097164</v>
      </c>
      <c r="E4353" s="162" t="n"/>
    </row>
    <row r="4354">
      <c r="B4354" s="161" t="n">
        <v>16575</v>
      </c>
      <c r="C4354" s="162" t="n">
        <v>14.87</v>
      </c>
      <c r="D4354" s="162" t="n">
        <v>0.103106</v>
      </c>
      <c r="E4354" s="162" t="n"/>
    </row>
    <row r="4355">
      <c r="B4355" s="161" t="n">
        <v>16578</v>
      </c>
      <c r="C4355" s="162" t="n">
        <v>14.82</v>
      </c>
      <c r="D4355" s="162" t="n">
        <v>0.098978</v>
      </c>
      <c r="E4355" s="162" t="n"/>
    </row>
    <row r="4356">
      <c r="B4356" s="161" t="n">
        <v>16579</v>
      </c>
      <c r="C4356" s="162" t="n">
        <v>14.81</v>
      </c>
      <c r="D4356" s="162" t="n">
        <v>0.09755800000000001</v>
      </c>
      <c r="E4356" s="162" t="n"/>
    </row>
    <row r="4357">
      <c r="B4357" s="161" t="n">
        <v>16580</v>
      </c>
      <c r="C4357" s="162" t="n">
        <v>14.7</v>
      </c>
      <c r="D4357" s="162" t="n">
        <v>0.08937</v>
      </c>
      <c r="E4357" s="162" t="n"/>
    </row>
    <row r="4358">
      <c r="B4358" s="161" t="n">
        <v>16581</v>
      </c>
      <c r="C4358" s="162" t="n">
        <v>14.7</v>
      </c>
      <c r="D4358" s="162" t="n">
        <v>0.08859300000000001</v>
      </c>
      <c r="E4358" s="162" t="n"/>
    </row>
    <row r="4359">
      <c r="B4359" s="161" t="n">
        <v>16582</v>
      </c>
      <c r="C4359" s="162" t="n">
        <v>14.79</v>
      </c>
      <c r="D4359" s="162" t="n">
        <v>0.09390999999999999</v>
      </c>
      <c r="E4359" s="162" t="n"/>
    </row>
    <row r="4360">
      <c r="B4360" s="161" t="n">
        <v>16585</v>
      </c>
      <c r="C4360" s="162" t="n">
        <v>15.03</v>
      </c>
      <c r="D4360" s="162" t="n">
        <v>0.109112</v>
      </c>
      <c r="E4360" s="162" t="n"/>
    </row>
    <row r="4361">
      <c r="B4361" s="161" t="n">
        <v>16586</v>
      </c>
      <c r="C4361" s="162" t="n">
        <v>15.11</v>
      </c>
      <c r="D4361" s="162" t="n">
        <v>0.113519</v>
      </c>
      <c r="E4361" s="162" t="n"/>
    </row>
    <row r="4362">
      <c r="B4362" s="161" t="n">
        <v>16588</v>
      </c>
      <c r="C4362" s="162" t="n">
        <v>15.01</v>
      </c>
      <c r="D4362" s="162" t="n">
        <v>0.106053</v>
      </c>
      <c r="E4362" s="162" t="n"/>
    </row>
    <row r="4363">
      <c r="B4363" s="161" t="n">
        <v>16589</v>
      </c>
      <c r="C4363" s="162" t="n">
        <v>15.03</v>
      </c>
      <c r="D4363" s="162" t="n">
        <v>0.10657</v>
      </c>
      <c r="E4363" s="162" t="n"/>
    </row>
    <row r="4364">
      <c r="B4364" s="161" t="n">
        <v>16592</v>
      </c>
      <c r="C4364" s="162" t="n">
        <v>15.05</v>
      </c>
      <c r="D4364" s="162" t="n">
        <v>0.107086</v>
      </c>
      <c r="E4364" s="162" t="n"/>
    </row>
    <row r="4365">
      <c r="B4365" s="161" t="n">
        <v>16593</v>
      </c>
      <c r="C4365" s="162" t="n">
        <v>15.03</v>
      </c>
      <c r="D4365" s="162" t="n">
        <v>0.104947</v>
      </c>
      <c r="E4365" s="162" t="n"/>
    </row>
    <row r="4366">
      <c r="B4366" s="161" t="n">
        <v>16594</v>
      </c>
      <c r="C4366" s="162" t="n">
        <v>14.96</v>
      </c>
      <c r="D4366" s="162" t="n">
        <v>0.099518</v>
      </c>
      <c r="E4366" s="162" t="n"/>
    </row>
    <row r="4367">
      <c r="B4367" s="161" t="n">
        <v>16595</v>
      </c>
      <c r="C4367" s="162" t="n">
        <v>14.97</v>
      </c>
      <c r="D4367" s="162" t="n">
        <v>0.099451</v>
      </c>
      <c r="E4367" s="162" t="n"/>
    </row>
    <row r="4368">
      <c r="B4368" s="161" t="n">
        <v>16596</v>
      </c>
      <c r="C4368" s="162" t="n">
        <v>14.93</v>
      </c>
      <c r="D4368" s="162" t="n">
        <v>0.096079</v>
      </c>
      <c r="E4368" s="162" t="n"/>
    </row>
    <row r="4369">
      <c r="B4369" s="161" t="n">
        <v>16599</v>
      </c>
      <c r="C4369" s="162" t="n">
        <v>14.89</v>
      </c>
      <c r="D4369" s="162" t="n">
        <v>0.092692</v>
      </c>
      <c r="E4369" s="162" t="n"/>
    </row>
    <row r="4370">
      <c r="B4370" s="161" t="n">
        <v>16600</v>
      </c>
      <c r="C4370" s="162" t="n">
        <v>14.92</v>
      </c>
      <c r="D4370" s="162" t="n">
        <v>0.093957</v>
      </c>
      <c r="E4370" s="162" t="n"/>
    </row>
    <row r="4371">
      <c r="B4371" s="161" t="n">
        <v>16601</v>
      </c>
      <c r="C4371" s="162" t="n">
        <v>14.99</v>
      </c>
      <c r="D4371" s="162" t="n">
        <v>0.097872</v>
      </c>
      <c r="E4371" s="162" t="n"/>
    </row>
    <row r="4372">
      <c r="B4372" s="161" t="n">
        <v>16602</v>
      </c>
      <c r="C4372" s="162" t="n">
        <v>15.05</v>
      </c>
      <c r="D4372" s="162" t="n">
        <v>0.101051</v>
      </c>
      <c r="E4372" s="162" t="n"/>
    </row>
    <row r="4373">
      <c r="B4373" s="161" t="n">
        <v>16603</v>
      </c>
      <c r="C4373" s="162" t="n">
        <v>15.1</v>
      </c>
      <c r="D4373" s="162" t="n">
        <v>0.103523</v>
      </c>
      <c r="E4373" s="162" t="n"/>
    </row>
    <row r="4374">
      <c r="B4374" s="161" t="n">
        <v>16606</v>
      </c>
      <c r="C4374" s="162" t="n">
        <v>15.09</v>
      </c>
      <c r="D4374" s="162" t="n">
        <v>0.10202</v>
      </c>
      <c r="E4374" s="162" t="n"/>
    </row>
    <row r="4375">
      <c r="B4375" s="161" t="n">
        <v>16607</v>
      </c>
      <c r="C4375" s="162" t="n">
        <v>15.11</v>
      </c>
      <c r="D4375" s="162" t="n">
        <v>0.102511</v>
      </c>
      <c r="E4375" s="162" t="n"/>
    </row>
    <row r="4376">
      <c r="B4376" s="161" t="n">
        <v>16608</v>
      </c>
      <c r="C4376" s="162" t="n">
        <v>15.18</v>
      </c>
      <c r="D4376" s="162" t="n">
        <v>0.106287</v>
      </c>
      <c r="E4376" s="162" t="n"/>
    </row>
    <row r="4377">
      <c r="B4377" s="161" t="n">
        <v>16609</v>
      </c>
      <c r="C4377" s="162" t="n">
        <v>15.26</v>
      </c>
      <c r="D4377" s="162" t="n">
        <v>0.11065</v>
      </c>
      <c r="E4377" s="162" t="n"/>
    </row>
    <row r="4378">
      <c r="B4378" s="161" t="n">
        <v>16610</v>
      </c>
      <c r="C4378" s="162" t="n">
        <v>15.28</v>
      </c>
      <c r="D4378" s="162" t="n">
        <v>0.111074</v>
      </c>
      <c r="E4378" s="162" t="n"/>
    </row>
    <row r="4379">
      <c r="B4379" s="161" t="n">
        <v>16613</v>
      </c>
      <c r="C4379" s="162" t="n">
        <v>15.35</v>
      </c>
      <c r="D4379" s="162" t="n">
        <v>0.114706</v>
      </c>
      <c r="E4379" s="162" t="n"/>
    </row>
    <row r="4380">
      <c r="B4380" s="161" t="n">
        <v>16614</v>
      </c>
      <c r="C4380" s="162" t="n">
        <v>15.37</v>
      </c>
      <c r="D4380" s="162" t="n">
        <v>0.114949</v>
      </c>
      <c r="E4380" s="162" t="n"/>
    </row>
    <row r="4381">
      <c r="B4381" s="161" t="n">
        <v>16615</v>
      </c>
      <c r="C4381" s="162" t="n">
        <v>15.35</v>
      </c>
      <c r="D4381" s="162" t="n">
        <v>0.112582</v>
      </c>
      <c r="E4381" s="162" t="n"/>
    </row>
    <row r="4382">
      <c r="B4382" s="161" t="n">
        <v>16616</v>
      </c>
      <c r="C4382" s="162" t="n">
        <v>15.04</v>
      </c>
      <c r="D4382" s="162" t="n">
        <v>0.091221</v>
      </c>
      <c r="E4382" s="162" t="n"/>
    </row>
    <row r="4383">
      <c r="B4383" s="161" t="n">
        <v>16617</v>
      </c>
      <c r="C4383" s="162" t="n">
        <v>14.87</v>
      </c>
      <c r="D4383" s="162" t="n">
        <v>0.078984</v>
      </c>
      <c r="E4383" s="162" t="n"/>
    </row>
    <row r="4384">
      <c r="B4384" s="161" t="n">
        <v>16620</v>
      </c>
      <c r="C4384" s="162" t="n">
        <v>15.03</v>
      </c>
      <c r="D4384" s="162" t="n">
        <v>0.08878</v>
      </c>
      <c r="E4384" s="162" t="n"/>
    </row>
    <row r="4385">
      <c r="B4385" s="161" t="n">
        <v>16621</v>
      </c>
      <c r="C4385" s="162" t="n">
        <v>15.03</v>
      </c>
      <c r="D4385" s="162" t="n">
        <v>0.08783199999999999</v>
      </c>
      <c r="E4385" s="162" t="n"/>
    </row>
    <row r="4386">
      <c r="B4386" s="161" t="n">
        <v>16623</v>
      </c>
      <c r="C4386" s="162" t="n">
        <v>14.86</v>
      </c>
      <c r="D4386" s="162" t="n">
        <v>0.075545</v>
      </c>
      <c r="E4386" s="162" t="n"/>
    </row>
    <row r="4387">
      <c r="B4387" s="161" t="n">
        <v>16624</v>
      </c>
      <c r="C4387" s="162" t="n">
        <v>14.91</v>
      </c>
      <c r="D4387" s="162" t="n">
        <v>0.078012</v>
      </c>
      <c r="E4387" s="162" t="n"/>
    </row>
    <row r="4388">
      <c r="B4388" s="161" t="n">
        <v>16627</v>
      </c>
      <c r="C4388" s="162" t="n">
        <v>15.04</v>
      </c>
      <c r="D4388" s="162" t="n">
        <v>0.085784</v>
      </c>
      <c r="E4388" s="162" t="n"/>
    </row>
    <row r="4389">
      <c r="B4389" s="161" t="n">
        <v>16628</v>
      </c>
      <c r="C4389" s="162" t="n">
        <v>15.1</v>
      </c>
      <c r="D4389" s="162" t="n">
        <v>0.088875</v>
      </c>
      <c r="E4389" s="162" t="n"/>
    </row>
    <row r="4390">
      <c r="B4390" s="161" t="n">
        <v>16629</v>
      </c>
      <c r="C4390" s="162" t="n">
        <v>15.05</v>
      </c>
      <c r="D4390" s="162" t="n">
        <v>0.084693</v>
      </c>
      <c r="E4390" s="162" t="n"/>
    </row>
    <row r="4391">
      <c r="B4391" s="161" t="n">
        <v>16630</v>
      </c>
      <c r="C4391" s="162" t="n">
        <v>15.09</v>
      </c>
      <c r="D4391" s="162" t="n">
        <v>0.086455</v>
      </c>
      <c r="E4391" s="162" t="n"/>
    </row>
    <row r="4392">
      <c r="B4392" s="161" t="n">
        <v>16631</v>
      </c>
      <c r="C4392" s="162" t="n">
        <v>15.05</v>
      </c>
      <c r="D4392" s="162" t="n">
        <v>0.08293399999999999</v>
      </c>
      <c r="E4392" s="162" t="n"/>
    </row>
    <row r="4393">
      <c r="B4393" s="161" t="n">
        <v>16634</v>
      </c>
      <c r="C4393" s="162" t="n">
        <v>14.94</v>
      </c>
      <c r="D4393" s="162" t="n">
        <v>0.074812</v>
      </c>
      <c r="E4393" s="162" t="n"/>
    </row>
    <row r="4394">
      <c r="B4394" s="161" t="n">
        <v>16635</v>
      </c>
      <c r="C4394" s="162" t="n">
        <v>14.61</v>
      </c>
      <c r="D4394" s="162" t="n">
        <v>0.051798</v>
      </c>
      <c r="E4394" s="162" t="n"/>
    </row>
    <row r="4395">
      <c r="B4395" s="161" t="n">
        <v>16636</v>
      </c>
      <c r="C4395" s="162" t="n">
        <v>14.56</v>
      </c>
      <c r="D4395" s="162" t="n">
        <v>0.04771</v>
      </c>
      <c r="E4395" s="162" t="n"/>
    </row>
    <row r="4396">
      <c r="B4396" s="161" t="n">
        <v>16637</v>
      </c>
      <c r="C4396" s="162" t="n">
        <v>14.66</v>
      </c>
      <c r="D4396" s="162" t="n">
        <v>0.053846</v>
      </c>
      <c r="E4396" s="162" t="n"/>
    </row>
    <row r="4397">
      <c r="B4397" s="161" t="n">
        <v>16638</v>
      </c>
      <c r="C4397" s="162" t="n">
        <v>14.66</v>
      </c>
      <c r="D4397" s="162" t="n">
        <v>0.053155</v>
      </c>
      <c r="E4397" s="162" t="n"/>
    </row>
    <row r="4398">
      <c r="B4398" s="161" t="n">
        <v>16641</v>
      </c>
      <c r="C4398" s="162" t="n">
        <v>14.51</v>
      </c>
      <c r="D4398" s="162" t="n">
        <v>0.042255</v>
      </c>
      <c r="E4398" s="162" t="n"/>
    </row>
    <row r="4399">
      <c r="B4399" s="161" t="n">
        <v>16642</v>
      </c>
      <c r="C4399" s="162" t="n">
        <v>14.54</v>
      </c>
      <c r="D4399" s="162" t="n">
        <v>0.043695</v>
      </c>
      <c r="E4399" s="162" t="n"/>
    </row>
    <row r="4400">
      <c r="B4400" s="161" t="n">
        <v>16643</v>
      </c>
      <c r="C4400" s="162" t="n">
        <v>14.68</v>
      </c>
      <c r="D4400" s="162" t="n">
        <v>0.052628</v>
      </c>
      <c r="E4400" s="162" t="n"/>
    </row>
    <row r="4401">
      <c r="B4401" s="161" t="n">
        <v>16644</v>
      </c>
      <c r="C4401" s="162" t="n">
        <v>14.38</v>
      </c>
      <c r="D4401" s="162" t="n">
        <v>0.031467</v>
      </c>
      <c r="E4401" s="162" t="n"/>
    </row>
    <row r="4402">
      <c r="B4402" s="161" t="n">
        <v>16645</v>
      </c>
      <c r="C4402" s="162" t="n">
        <v>14.45</v>
      </c>
      <c r="D4402" s="162" t="n">
        <v>0.035792</v>
      </c>
      <c r="E4402" s="162" t="n"/>
    </row>
    <row r="4403">
      <c r="B4403" s="161" t="n">
        <v>16648</v>
      </c>
      <c r="C4403" s="162" t="n">
        <v>14.6</v>
      </c>
      <c r="D4403" s="162" t="n">
        <v>0.045506</v>
      </c>
      <c r="E4403" s="162" t="n"/>
    </row>
    <row r="4404">
      <c r="B4404" s="161" t="n">
        <v>16649</v>
      </c>
      <c r="C4404" s="162" t="n">
        <v>14.66</v>
      </c>
      <c r="D4404" s="162" t="n">
        <v>0.048987</v>
      </c>
      <c r="E4404" s="162" t="n"/>
    </row>
    <row r="4405">
      <c r="B4405" s="161" t="n">
        <v>16650</v>
      </c>
      <c r="C4405" s="162" t="n">
        <v>14.68</v>
      </c>
      <c r="D4405" s="162" t="n">
        <v>0.049753</v>
      </c>
      <c r="E4405" s="162" t="n"/>
    </row>
    <row r="4406">
      <c r="B4406" s="161" t="n">
        <v>16651</v>
      </c>
      <c r="C4406" s="162" t="n">
        <v>14.62</v>
      </c>
      <c r="D4406" s="162" t="n">
        <v>0.045085</v>
      </c>
      <c r="E4406" s="162" t="n"/>
    </row>
    <row r="4407">
      <c r="B4407" s="161" t="n">
        <v>16652</v>
      </c>
      <c r="C4407" s="162" t="n">
        <v>14.68</v>
      </c>
      <c r="D4407" s="162" t="n">
        <v>0.048561</v>
      </c>
      <c r="E4407" s="162" t="n"/>
    </row>
    <row r="4408">
      <c r="B4408" s="161" t="n">
        <v>16655</v>
      </c>
      <c r="C4408" s="162" t="n">
        <v>14.72</v>
      </c>
      <c r="D4408" s="162" t="n">
        <v>0.050668</v>
      </c>
      <c r="E4408" s="162" t="n"/>
    </row>
    <row r="4409">
      <c r="B4409" s="161" t="n">
        <v>16656</v>
      </c>
      <c r="C4409" s="162" t="n">
        <v>14.52</v>
      </c>
      <c r="D4409" s="162" t="n">
        <v>0.03647</v>
      </c>
      <c r="E4409" s="162" t="n"/>
    </row>
    <row r="4410">
      <c r="B4410" s="161" t="n">
        <v>16657</v>
      </c>
      <c r="C4410" s="162" t="n">
        <v>14.55</v>
      </c>
      <c r="D4410" s="162" t="n">
        <v>0.037995</v>
      </c>
      <c r="E4410" s="162" t="n"/>
    </row>
    <row r="4411">
      <c r="B4411" s="161" t="n">
        <v>16658</v>
      </c>
      <c r="C4411" s="162" t="n">
        <v>14.79</v>
      </c>
      <c r="D4411" s="162" t="n">
        <v>0.053723</v>
      </c>
      <c r="E4411" s="162" t="n"/>
    </row>
    <row r="4412">
      <c r="B4412" s="161" t="n">
        <v>16659</v>
      </c>
      <c r="C4412" s="162" t="n">
        <v>14.78</v>
      </c>
      <c r="D4412" s="162" t="n">
        <v>0.052341</v>
      </c>
      <c r="E4412" s="162" t="n"/>
    </row>
    <row r="4413">
      <c r="B4413" s="161" t="n">
        <v>16662</v>
      </c>
      <c r="C4413" s="162" t="n">
        <v>14.61</v>
      </c>
      <c r="D4413" s="162" t="n">
        <v>0.040138</v>
      </c>
      <c r="E4413" s="162" t="n"/>
    </row>
    <row r="4414">
      <c r="B4414" s="161" t="n">
        <v>16663</v>
      </c>
      <c r="C4414" s="162" t="n">
        <v>14.7</v>
      </c>
      <c r="D4414" s="162" t="n">
        <v>0.045613</v>
      </c>
      <c r="E4414" s="162" t="n"/>
    </row>
    <row r="4415">
      <c r="B4415" s="161" t="n">
        <v>16666</v>
      </c>
      <c r="C4415" s="162" t="n">
        <v>14.62</v>
      </c>
      <c r="D4415" s="162" t="n">
        <v>0.039483</v>
      </c>
      <c r="E4415" s="162" t="n"/>
    </row>
    <row r="4416">
      <c r="B4416" s="161" t="n">
        <v>16669</v>
      </c>
      <c r="C4416" s="162" t="n">
        <v>14.4</v>
      </c>
      <c r="D4416" s="162" t="n">
        <v>0.023734</v>
      </c>
      <c r="E4416" s="162" t="n"/>
    </row>
    <row r="4417">
      <c r="B4417" s="161" t="n">
        <v>16670</v>
      </c>
      <c r="C4417" s="162" t="n">
        <v>14.46</v>
      </c>
      <c r="D4417" s="162" t="n">
        <v>0.027288</v>
      </c>
      <c r="E4417" s="162" t="n"/>
    </row>
    <row r="4418">
      <c r="B4418" s="161" t="n">
        <v>16671</v>
      </c>
      <c r="C4418" s="162" t="n">
        <v>14.56</v>
      </c>
      <c r="D4418" s="162" t="n">
        <v>0.033548</v>
      </c>
      <c r="E4418" s="162" t="n"/>
    </row>
    <row r="4419">
      <c r="B4419" s="161" t="n">
        <v>16672</v>
      </c>
      <c r="C4419" s="162" t="n">
        <v>14.85</v>
      </c>
      <c r="D4419" s="162" t="n">
        <v>0.052552</v>
      </c>
      <c r="E4419" s="162" t="n"/>
    </row>
    <row r="4420">
      <c r="B4420" s="161" t="n">
        <v>16673</v>
      </c>
      <c r="C4420" s="162" t="n">
        <v>15.05</v>
      </c>
      <c r="D4420" s="162" t="n">
        <v>0.065168</v>
      </c>
      <c r="E4420" s="162" t="n"/>
    </row>
    <row r="4421">
      <c r="B4421" s="161" t="n">
        <v>16676</v>
      </c>
      <c r="C4421" s="162" t="n">
        <v>15.27</v>
      </c>
      <c r="D4421" s="162" t="n">
        <v>0.078836</v>
      </c>
      <c r="E4421" s="162" t="n"/>
    </row>
    <row r="4422">
      <c r="B4422" s="161" t="n">
        <v>16677</v>
      </c>
      <c r="C4422" s="162" t="n">
        <v>15.32</v>
      </c>
      <c r="D4422" s="162" t="n">
        <v>0.08127</v>
      </c>
      <c r="E4422" s="162" t="n"/>
    </row>
    <row r="4423">
      <c r="B4423" s="161" t="n">
        <v>16678</v>
      </c>
      <c r="C4423" s="162" t="n">
        <v>15.3</v>
      </c>
      <c r="D4423" s="162" t="n">
        <v>0.079128</v>
      </c>
      <c r="E4423" s="162" t="n"/>
    </row>
    <row r="4424">
      <c r="B4424" s="161" t="n">
        <v>16679</v>
      </c>
      <c r="C4424" s="162" t="n">
        <v>15.35</v>
      </c>
      <c r="D4424" s="162" t="n">
        <v>0.081549</v>
      </c>
      <c r="E4424" s="162" t="n"/>
    </row>
    <row r="4425">
      <c r="B4425" s="161" t="n">
        <v>16680</v>
      </c>
      <c r="C4425" s="162" t="n">
        <v>15.51</v>
      </c>
      <c r="D4425" s="162" t="n">
        <v>0.09102499999999999</v>
      </c>
      <c r="E4425" s="162" t="n"/>
    </row>
    <row r="4426">
      <c r="B4426" s="161" t="n">
        <v>16684</v>
      </c>
      <c r="C4426" s="162" t="n">
        <v>15.51</v>
      </c>
      <c r="D4426" s="162" t="n">
        <v>0.09009300000000001</v>
      </c>
      <c r="E4426" s="162" t="n"/>
    </row>
    <row r="4427">
      <c r="B4427" s="161" t="n">
        <v>16685</v>
      </c>
      <c r="C4427" s="162" t="n">
        <v>15.53</v>
      </c>
      <c r="D4427" s="162" t="n">
        <v>0.090388</v>
      </c>
      <c r="E4427" s="162" t="n"/>
    </row>
    <row r="4428">
      <c r="B4428" s="161" t="n">
        <v>16686</v>
      </c>
      <c r="C4428" s="162" t="n">
        <v>15.74</v>
      </c>
      <c r="D4428" s="162" t="n">
        <v>0.102741</v>
      </c>
      <c r="E4428" s="162" t="n"/>
    </row>
    <row r="4429">
      <c r="B4429" s="161" t="n">
        <v>16687</v>
      </c>
      <c r="C4429" s="162" t="n">
        <v>15.73</v>
      </c>
      <c r="D4429" s="162" t="n">
        <v>0.101036</v>
      </c>
      <c r="E4429" s="162" t="n"/>
    </row>
    <row r="4430">
      <c r="B4430" s="161" t="n">
        <v>16690</v>
      </c>
      <c r="C4430" s="162" t="n">
        <v>15.78</v>
      </c>
      <c r="D4430" s="162" t="n">
        <v>0.103117</v>
      </c>
      <c r="E4430" s="162" t="n"/>
    </row>
    <row r="4431">
      <c r="B4431" s="161" t="n">
        <v>16691</v>
      </c>
      <c r="C4431" s="162" t="n">
        <v>15.88</v>
      </c>
      <c r="D4431" s="162" t="n">
        <v>0.108325</v>
      </c>
      <c r="E4431" s="162" t="n"/>
    </row>
    <row r="4432">
      <c r="B4432" s="161" t="n">
        <v>16692</v>
      </c>
      <c r="C4432" s="162" t="n">
        <v>15.95</v>
      </c>
      <c r="D4432" s="162" t="n">
        <v>0.111622</v>
      </c>
      <c r="E4432" s="162" t="n"/>
    </row>
    <row r="4433">
      <c r="B4433" s="161" t="n">
        <v>16693</v>
      </c>
      <c r="C4433" s="162" t="n">
        <v>15.95</v>
      </c>
      <c r="D4433" s="162" t="n">
        <v>0.110525</v>
      </c>
      <c r="E4433" s="162" t="n"/>
    </row>
    <row r="4434">
      <c r="B4434" s="161" t="n">
        <v>16694</v>
      </c>
      <c r="C4434" s="162" t="n">
        <v>15.86</v>
      </c>
      <c r="D4434" s="162" t="n">
        <v>0.103778</v>
      </c>
      <c r="E4434" s="162" t="n"/>
    </row>
    <row r="4435">
      <c r="B4435" s="161" t="n">
        <v>16697</v>
      </c>
      <c r="C4435" s="162" t="n">
        <v>15.51</v>
      </c>
      <c r="D4435" s="162" t="n">
        <v>0.080512</v>
      </c>
      <c r="E4435" s="162" t="n"/>
    </row>
    <row r="4436">
      <c r="B4436" s="161" t="n">
        <v>16698</v>
      </c>
      <c r="C4436" s="162" t="n">
        <v>15.82</v>
      </c>
      <c r="D4436" s="162" t="n">
        <v>0.099241</v>
      </c>
      <c r="E4436" s="162" t="n"/>
    </row>
    <row r="4437">
      <c r="B4437" s="161" t="n">
        <v>16699</v>
      </c>
      <c r="C4437" s="162" t="n">
        <v>15.97</v>
      </c>
      <c r="D4437" s="162" t="n">
        <v>0.107589</v>
      </c>
      <c r="E4437" s="162" t="n"/>
    </row>
    <row r="4438">
      <c r="B4438" s="161" t="n">
        <v>16700</v>
      </c>
      <c r="C4438" s="162" t="n">
        <v>16.03</v>
      </c>
      <c r="D4438" s="162" t="n">
        <v>0.110224</v>
      </c>
      <c r="E4438" s="162" t="n"/>
    </row>
    <row r="4439">
      <c r="B4439" s="161" t="n">
        <v>16701</v>
      </c>
      <c r="C4439" s="162" t="n">
        <v>15.95</v>
      </c>
      <c r="D4439" s="162" t="n">
        <v>0.104125</v>
      </c>
      <c r="E4439" s="162" t="n"/>
    </row>
    <row r="4440">
      <c r="B4440" s="161" t="n">
        <v>16704</v>
      </c>
      <c r="C4440" s="162" t="n">
        <v>15.91</v>
      </c>
      <c r="D4440" s="162" t="n">
        <v>0.100571</v>
      </c>
      <c r="E4440" s="162" t="n"/>
    </row>
    <row r="4441">
      <c r="B4441" s="161" t="n">
        <v>16705</v>
      </c>
      <c r="C4441" s="162" t="n">
        <v>15.93</v>
      </c>
      <c r="D4441" s="162" t="n">
        <v>0.100795</v>
      </c>
      <c r="E4441" s="162" t="n"/>
    </row>
    <row r="4442">
      <c r="B4442" s="161" t="n">
        <v>16706</v>
      </c>
      <c r="C4442" s="162" t="n">
        <v>15.92</v>
      </c>
      <c r="D4442" s="162" t="n">
        <v>0.09914000000000001</v>
      </c>
      <c r="E4442" s="162" t="n"/>
    </row>
    <row r="4443">
      <c r="B4443" s="161" t="n">
        <v>16707</v>
      </c>
      <c r="C4443" s="162" t="n">
        <v>15.86</v>
      </c>
      <c r="D4443" s="162" t="n">
        <v>0.09437</v>
      </c>
      <c r="E4443" s="162" t="n"/>
    </row>
    <row r="4444">
      <c r="B4444" s="161" t="n">
        <v>16708</v>
      </c>
      <c r="C4444" s="162" t="n">
        <v>16.05</v>
      </c>
      <c r="D4444" s="162" t="n">
        <v>0.105253</v>
      </c>
      <c r="E4444" s="162" t="n"/>
    </row>
    <row r="4445">
      <c r="B4445" s="161" t="n">
        <v>16711</v>
      </c>
      <c r="C4445" s="162" t="n">
        <v>16.33</v>
      </c>
      <c r="D4445" s="162" t="n">
        <v>0.121455</v>
      </c>
      <c r="E4445" s="162" t="n"/>
    </row>
    <row r="4446">
      <c r="B4446" s="161" t="n">
        <v>16712</v>
      </c>
      <c r="C4446" s="162" t="n">
        <v>16.33</v>
      </c>
      <c r="D4446" s="162" t="n">
        <v>0.120353</v>
      </c>
      <c r="E4446" s="162" t="n"/>
    </row>
    <row r="4447">
      <c r="B4447" s="161" t="n">
        <v>16713</v>
      </c>
      <c r="C4447" s="162" t="n">
        <v>16.3</v>
      </c>
      <c r="D4447" s="162" t="n">
        <v>0.11741</v>
      </c>
      <c r="E4447" s="162" t="n"/>
    </row>
    <row r="4448">
      <c r="B4448" s="161" t="n">
        <v>16714</v>
      </c>
      <c r="C4448" s="162" t="n">
        <v>16.3</v>
      </c>
      <c r="D4448" s="162" t="n">
        <v>0.11632</v>
      </c>
      <c r="E4448" s="162" t="n"/>
    </row>
    <row r="4449">
      <c r="B4449" s="161" t="n">
        <v>16715</v>
      </c>
      <c r="C4449" s="162" t="n">
        <v>16.38</v>
      </c>
      <c r="D4449" s="162" t="n">
        <v>0.120145</v>
      </c>
      <c r="E4449" s="162" t="n"/>
    </row>
    <row r="4450">
      <c r="B4450" s="161" t="n">
        <v>16718</v>
      </c>
      <c r="C4450" s="162" t="n">
        <v>16.5</v>
      </c>
      <c r="D4450" s="162" t="n">
        <v>0.126306</v>
      </c>
      <c r="E4450" s="162" t="n"/>
    </row>
    <row r="4451">
      <c r="B4451" s="161" t="n">
        <v>16719</v>
      </c>
      <c r="C4451" s="162" t="n">
        <v>16.54</v>
      </c>
      <c r="D4451" s="162" t="n">
        <v>0.12759</v>
      </c>
      <c r="E4451" s="162" t="n"/>
    </row>
    <row r="4452">
      <c r="B4452" s="161" t="n">
        <v>16720</v>
      </c>
      <c r="C4452" s="162" t="n">
        <v>16.6</v>
      </c>
      <c r="D4452" s="162" t="n">
        <v>0.130023</v>
      </c>
      <c r="E4452" s="162" t="n"/>
    </row>
    <row r="4453">
      <c r="B4453" s="161" t="n">
        <v>16721</v>
      </c>
      <c r="C4453" s="162" t="n">
        <v>16.58</v>
      </c>
      <c r="D4453" s="162" t="n">
        <v>0.127628</v>
      </c>
      <c r="E4453" s="162" t="n"/>
    </row>
    <row r="4454">
      <c r="B4454" s="161" t="n">
        <v>16725</v>
      </c>
      <c r="C4454" s="162" t="n">
        <v>16.59</v>
      </c>
      <c r="D4454" s="162" t="n">
        <v>0.127043</v>
      </c>
      <c r="E4454" s="162" t="n"/>
    </row>
    <row r="4455">
      <c r="B4455" s="161" t="n">
        <v>16726</v>
      </c>
      <c r="C4455" s="162" t="n">
        <v>16.59</v>
      </c>
      <c r="D4455" s="162" t="n">
        <v>0.125825</v>
      </c>
      <c r="E4455" s="162" t="n"/>
    </row>
    <row r="4456">
      <c r="B4456" s="161" t="n">
        <v>16727</v>
      </c>
      <c r="C4456" s="162" t="n">
        <v>16.66</v>
      </c>
      <c r="D4456" s="162" t="n">
        <v>0.128775</v>
      </c>
      <c r="E4456" s="162" t="n"/>
    </row>
    <row r="4457">
      <c r="B4457" s="161" t="n">
        <v>16728</v>
      </c>
      <c r="C4457" s="162" t="n">
        <v>16.72</v>
      </c>
      <c r="D4457" s="162" t="n">
        <v>0.131135</v>
      </c>
      <c r="E4457" s="162" t="n"/>
    </row>
    <row r="4458">
      <c r="B4458" s="161" t="n">
        <v>16729</v>
      </c>
      <c r="C4458" s="162" t="n">
        <v>16.59</v>
      </c>
      <c r="D4458" s="162" t="n">
        <v>0.122202</v>
      </c>
      <c r="E4458" s="162" t="n"/>
    </row>
    <row r="4459">
      <c r="B4459" s="161" t="n">
        <v>16732</v>
      </c>
      <c r="C4459" s="162" t="n">
        <v>16.71</v>
      </c>
      <c r="D4459" s="162" t="n">
        <v>0.128258</v>
      </c>
      <c r="E4459" s="162" t="n"/>
    </row>
    <row r="4460">
      <c r="B4460" s="161" t="n">
        <v>16733</v>
      </c>
      <c r="C4460" s="162" t="n">
        <v>16.58</v>
      </c>
      <c r="D4460" s="162" t="n">
        <v>0.119391</v>
      </c>
      <c r="E4460" s="162" t="n"/>
    </row>
    <row r="4461">
      <c r="B4461" s="161" t="n">
        <v>16734</v>
      </c>
      <c r="C4461" s="162" t="n">
        <v>16.33</v>
      </c>
      <c r="D4461" s="162" t="n">
        <v>0.103233</v>
      </c>
      <c r="E4461" s="162" t="n"/>
    </row>
    <row r="4462">
      <c r="B4462" s="161" t="n">
        <v>16735</v>
      </c>
      <c r="C4462" s="162" t="n">
        <v>16.41</v>
      </c>
      <c r="D4462" s="162" t="n">
        <v>0.107119</v>
      </c>
      <c r="E4462" s="162" t="n"/>
    </row>
    <row r="4463">
      <c r="B4463" s="161" t="n">
        <v>16736</v>
      </c>
      <c r="C4463" s="162" t="n">
        <v>16.49</v>
      </c>
      <c r="D4463" s="162" t="n">
        <v>0.110996</v>
      </c>
      <c r="E4463" s="162" t="n"/>
    </row>
    <row r="4464">
      <c r="B4464" s="161" t="n">
        <v>16739</v>
      </c>
      <c r="C4464" s="162" t="n">
        <v>16.36</v>
      </c>
      <c r="D4464" s="162" t="n">
        <v>0.102143</v>
      </c>
      <c r="E4464" s="162" t="n"/>
    </row>
    <row r="4465">
      <c r="B4465" s="161" t="n">
        <v>16740</v>
      </c>
      <c r="C4465" s="162" t="n">
        <v>16.38</v>
      </c>
      <c r="D4465" s="162" t="n">
        <v>0.102455</v>
      </c>
      <c r="E4465" s="162" t="n"/>
    </row>
    <row r="4466">
      <c r="B4466" s="161" t="n">
        <v>16741</v>
      </c>
      <c r="C4466" s="162" t="n">
        <v>16.65</v>
      </c>
      <c r="D4466" s="162" t="n">
        <v>0.1178</v>
      </c>
      <c r="E4466" s="162" t="n"/>
    </row>
    <row r="4467">
      <c r="B4467" s="161" t="n">
        <v>16742</v>
      </c>
      <c r="C4467" s="162" t="n">
        <v>16.87</v>
      </c>
      <c r="D4467" s="162" t="n">
        <v>0.129836</v>
      </c>
      <c r="E4467" s="162" t="n"/>
    </row>
    <row r="4468">
      <c r="B4468" s="161" t="n">
        <v>16743</v>
      </c>
      <c r="C4468" s="162" t="n">
        <v>16.86</v>
      </c>
      <c r="D4468" s="162" t="n">
        <v>0.128127</v>
      </c>
      <c r="E4468" s="162" t="n"/>
    </row>
    <row r="4469">
      <c r="B4469" s="161" t="n">
        <v>16746</v>
      </c>
      <c r="C4469" s="162" t="n">
        <v>16.94</v>
      </c>
      <c r="D4469" s="162" t="n">
        <v>0.131715</v>
      </c>
      <c r="E4469" s="162" t="n"/>
    </row>
    <row r="4470">
      <c r="B4470" s="161" t="n">
        <v>16748</v>
      </c>
      <c r="C4470" s="162" t="n">
        <v>17.14</v>
      </c>
      <c r="D4470" s="162" t="n">
        <v>0.142271</v>
      </c>
      <c r="E4470" s="162" t="n"/>
    </row>
    <row r="4471">
      <c r="B4471" s="161" t="n">
        <v>16749</v>
      </c>
      <c r="C4471" s="162" t="n">
        <v>17.08</v>
      </c>
      <c r="D4471" s="162" t="n">
        <v>0.137584</v>
      </c>
      <c r="E4471" s="162" t="n"/>
    </row>
    <row r="4472">
      <c r="B4472" s="161" t="n">
        <v>16750</v>
      </c>
      <c r="C4472" s="162" t="n">
        <v>17.1</v>
      </c>
      <c r="D4472" s="162" t="n">
        <v>0.137526</v>
      </c>
      <c r="E4472" s="162" t="n"/>
    </row>
    <row r="4473">
      <c r="B4473" s="161" t="n">
        <v>16754</v>
      </c>
      <c r="C4473" s="162" t="n">
        <v>17.04</v>
      </c>
      <c r="D4473" s="162" t="n">
        <v>0.132757</v>
      </c>
      <c r="E4473" s="162" t="n"/>
    </row>
    <row r="4474">
      <c r="B4474" s="161" t="n">
        <v>16755</v>
      </c>
      <c r="C4474" s="162" t="n">
        <v>16.95</v>
      </c>
      <c r="D4474" s="162" t="n">
        <v>0.126209</v>
      </c>
      <c r="E4474" s="162" t="n"/>
    </row>
    <row r="4475">
      <c r="B4475" s="161" t="n">
        <v>16756</v>
      </c>
      <c r="C4475" s="162" t="n">
        <v>17.08</v>
      </c>
      <c r="D4475" s="162" t="n">
        <v>0.132568</v>
      </c>
      <c r="E4475" s="162" t="n"/>
    </row>
    <row r="4476">
      <c r="B4476" s="161" t="n">
        <v>16757</v>
      </c>
      <c r="C4476" s="162" t="n">
        <v>17.21</v>
      </c>
      <c r="D4476" s="162" t="n">
        <v>0.138855</v>
      </c>
      <c r="E4476" s="162" t="n"/>
    </row>
    <row r="4477">
      <c r="B4477" s="161" t="n">
        <v>16760</v>
      </c>
      <c r="C4477" s="162" t="n">
        <v>17.19</v>
      </c>
      <c r="D4477" s="162" t="n">
        <v>0.136448</v>
      </c>
      <c r="E4477" s="162" t="n"/>
    </row>
    <row r="4478">
      <c r="B4478" s="161" t="n">
        <v>16761</v>
      </c>
      <c r="C4478" s="162" t="n">
        <v>17.27</v>
      </c>
      <c r="D4478" s="162" t="n">
        <v>0.139848</v>
      </c>
      <c r="E4478" s="162" t="n"/>
    </row>
    <row r="4479">
      <c r="B4479" s="161" t="n">
        <v>16762</v>
      </c>
      <c r="C4479" s="162" t="n">
        <v>17.02</v>
      </c>
      <c r="D4479" s="162" t="n">
        <v>0.124081</v>
      </c>
      <c r="E4479" s="162" t="n"/>
    </row>
    <row r="4480">
      <c r="B4480" s="161" t="n">
        <v>16764</v>
      </c>
      <c r="C4480" s="162" t="n">
        <v>16.85</v>
      </c>
      <c r="D4480" s="162" t="n">
        <v>0.11292</v>
      </c>
      <c r="E4480" s="162" t="n"/>
    </row>
    <row r="4481">
      <c r="B4481" s="161" t="n">
        <v>16767</v>
      </c>
      <c r="C4481" s="162" t="n">
        <v>16.94</v>
      </c>
      <c r="D4481" s="162" t="n">
        <v>0.117104</v>
      </c>
      <c r="E4481" s="162" t="n"/>
    </row>
    <row r="4482">
      <c r="B4482" s="161" t="n">
        <v>16768</v>
      </c>
      <c r="C4482" s="162" t="n">
        <v>17.15</v>
      </c>
      <c r="D4482" s="162" t="n">
        <v>0.128248</v>
      </c>
      <c r="E4482" s="162" t="n"/>
    </row>
    <row r="4483">
      <c r="B4483" s="161" t="n">
        <v>16769</v>
      </c>
      <c r="C4483" s="162" t="n">
        <v>17.06</v>
      </c>
      <c r="D4483" s="162" t="n">
        <v>0.121873</v>
      </c>
      <c r="E4483" s="162" t="n"/>
    </row>
    <row r="4484">
      <c r="B4484" s="161" t="n">
        <v>16770</v>
      </c>
      <c r="C4484" s="162" t="n">
        <v>17.03</v>
      </c>
      <c r="D4484" s="162" t="n">
        <v>0.119021</v>
      </c>
      <c r="E4484" s="162" t="n"/>
    </row>
    <row r="4485">
      <c r="B4485" s="161" t="n">
        <v>16771</v>
      </c>
      <c r="C4485" s="162" t="n">
        <v>17.19</v>
      </c>
      <c r="D4485" s="162" t="n">
        <v>0.127239</v>
      </c>
      <c r="E4485" s="162" t="n"/>
    </row>
    <row r="4486">
      <c r="B4486" s="161" t="n">
        <v>16774</v>
      </c>
      <c r="C4486" s="162" t="n">
        <v>17.44</v>
      </c>
      <c r="D4486" s="162" t="n">
        <v>0.140462</v>
      </c>
      <c r="E4486" s="162" t="n"/>
    </row>
    <row r="4487">
      <c r="B4487" s="161" t="n">
        <v>16775</v>
      </c>
      <c r="C4487" s="162" t="n">
        <v>17.42</v>
      </c>
      <c r="D4487" s="162" t="n">
        <v>0.138082</v>
      </c>
      <c r="E4487" s="162" t="n"/>
    </row>
    <row r="4488">
      <c r="B4488" s="161" t="n">
        <v>16776</v>
      </c>
      <c r="C4488" s="162" t="n">
        <v>17.41</v>
      </c>
      <c r="D4488" s="162" t="n">
        <v>0.136351</v>
      </c>
      <c r="E4488" s="162" t="n"/>
    </row>
    <row r="4489">
      <c r="B4489" s="161" t="n">
        <v>16777</v>
      </c>
      <c r="C4489" s="162" t="n">
        <v>17.5</v>
      </c>
      <c r="D4489" s="162" t="n">
        <v>0.140346</v>
      </c>
      <c r="E4489" s="162" t="n"/>
    </row>
    <row r="4490">
      <c r="B4490" s="161" t="n">
        <v>16778</v>
      </c>
      <c r="C4490" s="162" t="n">
        <v>17.54</v>
      </c>
      <c r="D4490" s="162" t="n">
        <v>0.141489</v>
      </c>
      <c r="E4490" s="162" t="n"/>
    </row>
    <row r="4491">
      <c r="B4491" s="161" t="n">
        <v>16781</v>
      </c>
      <c r="C4491" s="162" t="n">
        <v>17.68</v>
      </c>
      <c r="D4491" s="162" t="n">
        <v>0.148248</v>
      </c>
      <c r="E4491" s="162" t="n"/>
    </row>
    <row r="4492">
      <c r="B4492" s="161" t="n">
        <v>16782</v>
      </c>
      <c r="C4492" s="162" t="n">
        <v>17.64</v>
      </c>
      <c r="D4492" s="162" t="n">
        <v>0.144842</v>
      </c>
      <c r="E4492" s="162" t="n"/>
    </row>
    <row r="4493">
      <c r="B4493" s="161" t="n">
        <v>16783</v>
      </c>
      <c r="C4493" s="162" t="n">
        <v>17.37</v>
      </c>
      <c r="D4493" s="162" t="n">
        <v>0.128383</v>
      </c>
      <c r="E4493" s="162" t="n"/>
    </row>
    <row r="4494">
      <c r="B4494" s="161" t="n">
        <v>16784</v>
      </c>
      <c r="C4494" s="162" t="n">
        <v>17.29</v>
      </c>
      <c r="D4494" s="162" t="n">
        <v>0.122753</v>
      </c>
      <c r="E4494" s="162" t="n"/>
    </row>
    <row r="4495">
      <c r="B4495" s="161" t="n">
        <v>16785</v>
      </c>
      <c r="C4495" s="162" t="n">
        <v>17.31</v>
      </c>
      <c r="D4495" s="162" t="n">
        <v>0.122879</v>
      </c>
      <c r="E4495" s="162" t="n"/>
    </row>
    <row r="4496">
      <c r="B4496" s="161" t="n">
        <v>16788</v>
      </c>
      <c r="C4496" s="162" t="n">
        <v>16.94</v>
      </c>
      <c r="D4496" s="162" t="n">
        <v>0.100342</v>
      </c>
      <c r="E4496" s="162" t="n"/>
    </row>
    <row r="4497">
      <c r="B4497" s="161" t="n">
        <v>16789</v>
      </c>
      <c r="C4497" s="162" t="n">
        <v>17.1</v>
      </c>
      <c r="D4497" s="162" t="n">
        <v>0.108797</v>
      </c>
      <c r="E4497" s="162" t="n"/>
    </row>
    <row r="4498">
      <c r="B4498" s="161" t="n">
        <v>16790</v>
      </c>
      <c r="C4498" s="162" t="n">
        <v>17.1</v>
      </c>
      <c r="D4498" s="162" t="n">
        <v>0.107885</v>
      </c>
      <c r="E4498" s="162" t="n"/>
    </row>
    <row r="4499">
      <c r="B4499" s="161" t="n">
        <v>16791</v>
      </c>
      <c r="C4499" s="162" t="n">
        <v>16.99</v>
      </c>
      <c r="D4499" s="162" t="n">
        <v>0.100562</v>
      </c>
      <c r="E4499" s="162" t="n"/>
    </row>
    <row r="4500">
      <c r="B4500" s="161" t="n">
        <v>16792</v>
      </c>
      <c r="C4500" s="162" t="n">
        <v>16.98</v>
      </c>
      <c r="D4500" s="162" t="n">
        <v>0.099079</v>
      </c>
      <c r="E4500" s="162" t="n"/>
    </row>
    <row r="4501">
      <c r="B4501" s="161" t="n">
        <v>16797</v>
      </c>
      <c r="C4501" s="162" t="n">
        <v>17.41</v>
      </c>
      <c r="D4501" s="162" t="n">
        <v>0.123077</v>
      </c>
      <c r="E4501" s="162" t="n"/>
    </row>
    <row r="4502">
      <c r="B4502" s="161" t="n">
        <v>16798</v>
      </c>
      <c r="C4502" s="162" t="n">
        <v>17.28</v>
      </c>
      <c r="D4502" s="162" t="n">
        <v>0.114637</v>
      </c>
      <c r="E4502" s="162" t="n"/>
    </row>
    <row r="4503">
      <c r="B4503" s="161" t="n">
        <v>16799</v>
      </c>
      <c r="C4503" s="162" t="n">
        <v>17.31</v>
      </c>
      <c r="D4503" s="162" t="n">
        <v>0.115421</v>
      </c>
      <c r="E4503" s="162" t="n"/>
    </row>
    <row r="4504">
      <c r="B4504" s="161" t="n">
        <v>16802</v>
      </c>
      <c r="C4504" s="162" t="n">
        <v>17.36</v>
      </c>
      <c r="D4504" s="162" t="n">
        <v>0.117256</v>
      </c>
      <c r="E4504" s="162" t="n"/>
    </row>
    <row r="4505">
      <c r="B4505" s="161" t="n">
        <v>16804</v>
      </c>
      <c r="C4505" s="162" t="n">
        <v>17.25</v>
      </c>
      <c r="D4505" s="162" t="n">
        <v>0.109789</v>
      </c>
      <c r="E4505" s="162" t="n"/>
    </row>
    <row r="4506">
      <c r="B4506" s="161" t="n">
        <v>16805</v>
      </c>
      <c r="C4506" s="162" t="n">
        <v>17.27</v>
      </c>
      <c r="D4506" s="162" t="n">
        <v>0.109887</v>
      </c>
      <c r="E4506" s="162" t="n"/>
    </row>
    <row r="4507">
      <c r="B4507" s="161" t="n">
        <v>16806</v>
      </c>
      <c r="C4507" s="162" t="n">
        <v>17.23</v>
      </c>
      <c r="D4507" s="162" t="n">
        <v>0.106522</v>
      </c>
      <c r="E4507" s="162" t="n"/>
    </row>
    <row r="4508">
      <c r="B4508" s="161" t="n">
        <v>16809</v>
      </c>
      <c r="C4508" s="162" t="n">
        <v>17.31</v>
      </c>
      <c r="D4508" s="162" t="n">
        <v>0.11009</v>
      </c>
      <c r="E4508" s="162" t="n"/>
    </row>
    <row r="4509">
      <c r="B4509" s="161" t="n">
        <v>16810</v>
      </c>
      <c r="C4509" s="162" t="n">
        <v>17.69</v>
      </c>
      <c r="D4509" s="162" t="n">
        <v>0.130638</v>
      </c>
      <c r="E4509" s="162" t="n"/>
    </row>
    <row r="4510">
      <c r="B4510" s="161" t="n">
        <v>16811</v>
      </c>
      <c r="C4510" s="162" t="n">
        <v>17.95</v>
      </c>
      <c r="D4510" s="162" t="n">
        <v>0.143986</v>
      </c>
      <c r="E4510" s="162" t="n"/>
    </row>
    <row r="4511">
      <c r="B4511" s="161" t="n">
        <v>16812</v>
      </c>
      <c r="C4511" s="162" t="n">
        <v>18.07</v>
      </c>
      <c r="D4511" s="162" t="n">
        <v>0.149344</v>
      </c>
      <c r="E4511" s="162" t="n"/>
    </row>
    <row r="4512">
      <c r="B4512" s="161" t="n">
        <v>16813</v>
      </c>
      <c r="C4512" s="162" t="n">
        <v>18.13</v>
      </c>
      <c r="D4512" s="162" t="n">
        <v>0.151275</v>
      </c>
      <c r="E4512" s="162" t="n"/>
    </row>
    <row r="4513">
      <c r="B4513" s="161" t="n">
        <v>16816</v>
      </c>
      <c r="C4513" s="162" t="n">
        <v>18.33</v>
      </c>
      <c r="D4513" s="162" t="n">
        <v>0.160759</v>
      </c>
      <c r="E4513" s="162" t="n"/>
    </row>
    <row r="4514">
      <c r="B4514" s="161" t="n">
        <v>16817</v>
      </c>
      <c r="C4514" s="162" t="n">
        <v>18.36</v>
      </c>
      <c r="D4514" s="162" t="n">
        <v>0.160896</v>
      </c>
      <c r="E4514" s="162" t="n"/>
    </row>
    <row r="4515">
      <c r="B4515" s="161" t="n">
        <v>16818</v>
      </c>
      <c r="C4515" s="162" t="n">
        <v>18.38</v>
      </c>
      <c r="D4515" s="162" t="n">
        <v>0.160502</v>
      </c>
      <c r="E4515" s="162" t="n"/>
    </row>
    <row r="4516">
      <c r="B4516" s="161" t="n">
        <v>16819</v>
      </c>
      <c r="C4516" s="162" t="n">
        <v>18.34</v>
      </c>
      <c r="D4516" s="162" t="n">
        <v>0.156743</v>
      </c>
      <c r="E4516" s="162" t="n"/>
    </row>
    <row r="4517">
      <c r="B4517" s="161" t="n">
        <v>16820</v>
      </c>
      <c r="C4517" s="162" t="n">
        <v>18.3</v>
      </c>
      <c r="D4517" s="162" t="n">
        <v>0.153021</v>
      </c>
      <c r="E4517" s="162" t="n"/>
    </row>
    <row r="4518">
      <c r="B4518" s="161" t="n">
        <v>16823</v>
      </c>
      <c r="C4518" s="162" t="n">
        <v>17.74</v>
      </c>
      <c r="D4518" s="162" t="n">
        <v>0.120618</v>
      </c>
      <c r="E4518" s="162" t="n"/>
    </row>
    <row r="4519">
      <c r="B4519" s="161" t="n">
        <v>16824</v>
      </c>
      <c r="C4519" s="162" t="n">
        <v>17.86</v>
      </c>
      <c r="D4519" s="162" t="n">
        <v>0.126009</v>
      </c>
      <c r="E4519" s="162" t="n"/>
    </row>
    <row r="4520">
      <c r="B4520" s="161" t="n">
        <v>16825</v>
      </c>
      <c r="C4520" s="162" t="n">
        <v>18.07</v>
      </c>
      <c r="D4520" s="162" t="n">
        <v>0.136334</v>
      </c>
      <c r="E4520" s="162" t="n"/>
    </row>
    <row r="4521">
      <c r="B4521" s="161" t="n">
        <v>16826</v>
      </c>
      <c r="C4521" s="162" t="n">
        <v>18.12</v>
      </c>
      <c r="D4521" s="162" t="n">
        <v>0.137725</v>
      </c>
      <c r="E4521" s="162" t="n"/>
    </row>
    <row r="4522">
      <c r="B4522" s="161" t="n">
        <v>16827</v>
      </c>
      <c r="C4522" s="162" t="n">
        <v>18.09</v>
      </c>
      <c r="D4522" s="162" t="n">
        <v>0.134701</v>
      </c>
      <c r="E4522" s="162" t="n"/>
    </row>
    <row r="4523">
      <c r="B4523" s="161" t="n">
        <v>16830</v>
      </c>
      <c r="C4523" s="162" t="n">
        <v>18.62</v>
      </c>
      <c r="D4523" s="162" t="n">
        <v>0.162014</v>
      </c>
      <c r="E4523" s="162" t="n"/>
    </row>
    <row r="4524">
      <c r="B4524" s="161" t="n">
        <v>16831</v>
      </c>
      <c r="C4524" s="162" t="n">
        <v>18.67</v>
      </c>
      <c r="D4524" s="162" t="n">
        <v>0.163149</v>
      </c>
      <c r="E4524" s="162" t="n"/>
    </row>
    <row r="4525">
      <c r="B4525" s="161" t="n">
        <v>16832</v>
      </c>
      <c r="C4525" s="162" t="n">
        <v>18.56</v>
      </c>
      <c r="D4525" s="162" t="n">
        <v>0.155744</v>
      </c>
      <c r="E4525" s="162" t="n"/>
    </row>
    <row r="4526">
      <c r="B4526" s="161" t="n">
        <v>16833</v>
      </c>
      <c r="C4526" s="162" t="n">
        <v>18.57</v>
      </c>
      <c r="D4526" s="162" t="n">
        <v>0.154801</v>
      </c>
      <c r="E4526" s="162" t="n"/>
    </row>
    <row r="4527">
      <c r="B4527" s="161" t="n">
        <v>16834</v>
      </c>
      <c r="C4527" s="162" t="n">
        <v>18.64</v>
      </c>
      <c r="D4527" s="162" t="n">
        <v>0.157125</v>
      </c>
      <c r="E4527" s="162" t="n"/>
    </row>
    <row r="4528">
      <c r="B4528" s="161" t="n">
        <v>16837</v>
      </c>
      <c r="C4528" s="162" t="n">
        <v>18.62</v>
      </c>
      <c r="D4528" s="162" t="n">
        <v>0.154618</v>
      </c>
      <c r="E4528" s="162" t="n"/>
    </row>
    <row r="4529">
      <c r="B4529" s="161" t="n">
        <v>16838</v>
      </c>
      <c r="C4529" s="162" t="n">
        <v>18.7</v>
      </c>
      <c r="D4529" s="162" t="n">
        <v>0.157495</v>
      </c>
      <c r="E4529" s="162" t="n"/>
    </row>
    <row r="4530">
      <c r="B4530" s="161" t="n">
        <v>16839</v>
      </c>
      <c r="C4530" s="162" t="n">
        <v>18.57</v>
      </c>
      <c r="D4530" s="162" t="n">
        <v>0.149243</v>
      </c>
      <c r="E4530" s="162" t="n"/>
    </row>
    <row r="4531">
      <c r="B4531" s="161" t="n">
        <v>16840</v>
      </c>
      <c r="C4531" s="162" t="n">
        <v>18.57</v>
      </c>
      <c r="D4531" s="162" t="n">
        <v>0.147975</v>
      </c>
      <c r="E4531" s="162" t="n"/>
    </row>
    <row r="4532">
      <c r="B4532" s="161" t="n">
        <v>16841</v>
      </c>
      <c r="C4532" s="162" t="n">
        <v>18.55</v>
      </c>
      <c r="D4532" s="162" t="n">
        <v>0.14568</v>
      </c>
      <c r="E4532" s="162" t="n"/>
    </row>
    <row r="4533">
      <c r="B4533" s="161" t="n">
        <v>16844</v>
      </c>
      <c r="C4533" s="162" t="n">
        <v>18.24</v>
      </c>
      <c r="D4533" s="162" t="n">
        <v>0.127665</v>
      </c>
      <c r="E4533" s="162" t="n"/>
    </row>
    <row r="4534">
      <c r="B4534" s="161" t="n">
        <v>16846</v>
      </c>
      <c r="C4534" s="162" t="n">
        <v>17.98</v>
      </c>
      <c r="D4534" s="162" t="n">
        <v>0.112222</v>
      </c>
      <c r="E4534" s="162" t="n"/>
    </row>
    <row r="4535">
      <c r="B4535" s="161" t="n">
        <v>16847</v>
      </c>
      <c r="C4535" s="162" t="n">
        <v>18.09</v>
      </c>
      <c r="D4535" s="162" t="n">
        <v>0.117245</v>
      </c>
      <c r="E4535" s="162" t="n"/>
    </row>
    <row r="4536">
      <c r="B4536" s="161" t="n">
        <v>16848</v>
      </c>
      <c r="C4536" s="162" t="n">
        <v>18.44</v>
      </c>
      <c r="D4536" s="162" t="n">
        <v>0.135247</v>
      </c>
      <c r="E4536" s="162" t="n"/>
    </row>
    <row r="4537">
      <c r="B4537" s="161" t="n">
        <v>16851</v>
      </c>
      <c r="C4537" s="162" t="n">
        <v>18.38</v>
      </c>
      <c r="D4537" s="162" t="n">
        <v>0.130836</v>
      </c>
      <c r="E4537" s="162" t="n"/>
    </row>
    <row r="4538">
      <c r="B4538" s="161" t="n">
        <v>16852</v>
      </c>
      <c r="C4538" s="162" t="n">
        <v>17.7</v>
      </c>
      <c r="D4538" s="162" t="n">
        <v>0.09218999999999999</v>
      </c>
      <c r="E4538" s="162" t="n"/>
    </row>
    <row r="4539">
      <c r="B4539" s="161" t="n">
        <v>16853</v>
      </c>
      <c r="C4539" s="162" t="n">
        <v>17.37</v>
      </c>
      <c r="D4539" s="162" t="n">
        <v>0.072543</v>
      </c>
      <c r="E4539" s="162" t="n"/>
    </row>
    <row r="4540">
      <c r="B4540" s="161" t="n">
        <v>16854</v>
      </c>
      <c r="C4540" s="162" t="n">
        <v>17.72</v>
      </c>
      <c r="D4540" s="162" t="n">
        <v>0.091601</v>
      </c>
      <c r="E4540" s="162" t="n"/>
    </row>
    <row r="4541">
      <c r="B4541" s="161" t="n">
        <v>16858</v>
      </c>
      <c r="C4541" s="162" t="n">
        <v>16.91</v>
      </c>
      <c r="D4541" s="162" t="n">
        <v>0.044157</v>
      </c>
      <c r="E4541" s="162" t="n"/>
    </row>
    <row r="4542">
      <c r="B4542" s="161" t="n">
        <v>16859</v>
      </c>
      <c r="C4542" s="162" t="n">
        <v>16.81</v>
      </c>
      <c r="D4542" s="162" t="n">
        <v>0.037596</v>
      </c>
      <c r="E4542" s="162" t="n"/>
    </row>
    <row r="4543">
      <c r="B4543" s="161" t="n">
        <v>16860</v>
      </c>
      <c r="C4543" s="162" t="n">
        <v>17.15</v>
      </c>
      <c r="D4543" s="162" t="n">
        <v>0.056916</v>
      </c>
      <c r="E4543" s="162" t="n"/>
    </row>
    <row r="4544">
      <c r="B4544" s="161" t="n">
        <v>16861</v>
      </c>
      <c r="C4544" s="162" t="n">
        <v>17.28</v>
      </c>
      <c r="D4544" s="162" t="n">
        <v>0.063739</v>
      </c>
      <c r="E4544" s="162" t="n"/>
    </row>
    <row r="4545">
      <c r="B4545" s="161" t="n">
        <v>16862</v>
      </c>
      <c r="C4545" s="162" t="n">
        <v>17.21</v>
      </c>
      <c r="D4545" s="162" t="n">
        <v>0.058977</v>
      </c>
      <c r="E4545" s="162" t="n"/>
    </row>
    <row r="4546">
      <c r="B4546" s="161" t="n">
        <v>16865</v>
      </c>
      <c r="C4546" s="162" t="n">
        <v>17.09</v>
      </c>
      <c r="D4546" s="162" t="n">
        <v>0.051324</v>
      </c>
      <c r="E4546" s="162" t="n"/>
    </row>
    <row r="4547">
      <c r="B4547" s="161" t="n">
        <v>16866</v>
      </c>
      <c r="C4547" s="162" t="n">
        <v>17.27</v>
      </c>
      <c r="D4547" s="162" t="n">
        <v>0.061044</v>
      </c>
      <c r="E4547" s="162" t="n"/>
    </row>
    <row r="4548">
      <c r="B4548" s="161" t="n">
        <v>16867</v>
      </c>
      <c r="C4548" s="162" t="n">
        <v>17.19</v>
      </c>
      <c r="D4548" s="162" t="n">
        <v>0.05561</v>
      </c>
      <c r="E4548" s="162" t="n"/>
    </row>
    <row r="4549">
      <c r="B4549" s="161" t="n">
        <v>16868</v>
      </c>
      <c r="C4549" s="162" t="n">
        <v>17.34</v>
      </c>
      <c r="D4549" s="162" t="n">
        <v>0.06346300000000001</v>
      </c>
      <c r="E4549" s="162" t="n"/>
    </row>
    <row r="4550">
      <c r="B4550" s="161" t="n">
        <v>16869</v>
      </c>
      <c r="C4550" s="162" t="n">
        <v>17.49</v>
      </c>
      <c r="D4550" s="162" t="n">
        <v>0.071198</v>
      </c>
      <c r="E4550" s="162" t="n"/>
    </row>
    <row r="4551">
      <c r="B4551" s="161" t="n">
        <v>16872</v>
      </c>
      <c r="C4551" s="162" t="n">
        <v>17.38</v>
      </c>
      <c r="D4551" s="162" t="n">
        <v>0.06406000000000001</v>
      </c>
      <c r="E4551" s="162" t="n"/>
    </row>
    <row r="4552">
      <c r="B4552" s="161" t="n">
        <v>16873</v>
      </c>
      <c r="C4552" s="162" t="n">
        <v>17.42</v>
      </c>
      <c r="D4552" s="162" t="n">
        <v>0.065522</v>
      </c>
      <c r="E4552" s="162" t="n"/>
    </row>
    <row r="4553">
      <c r="B4553" s="161" t="n">
        <v>16874</v>
      </c>
      <c r="C4553" s="162" t="n">
        <v>17.15</v>
      </c>
      <c r="D4553" s="162" t="n">
        <v>0.049172</v>
      </c>
      <c r="E4553" s="162" t="n"/>
    </row>
    <row r="4554">
      <c r="B4554" s="161" t="n">
        <v>16875</v>
      </c>
      <c r="C4554" s="162" t="n">
        <v>17.09</v>
      </c>
      <c r="D4554" s="162" t="n">
        <v>0.044988</v>
      </c>
      <c r="E4554" s="162" t="n"/>
    </row>
    <row r="4555">
      <c r="B4555" s="161" t="n">
        <v>16876</v>
      </c>
      <c r="C4555" s="162" t="n">
        <v>17.28</v>
      </c>
      <c r="D4555" s="162" t="n">
        <v>0.055291</v>
      </c>
      <c r="E4555" s="162" t="n"/>
    </row>
    <row r="4556">
      <c r="B4556" s="161" t="n">
        <v>16879</v>
      </c>
      <c r="C4556" s="162" t="n">
        <v>17.57</v>
      </c>
      <c r="D4556" s="162" t="n">
        <v>0.071091</v>
      </c>
      <c r="E4556" s="162" t="n"/>
    </row>
    <row r="4557">
      <c r="B4557" s="161" t="n">
        <v>16880</v>
      </c>
      <c r="C4557" s="162" t="n">
        <v>17.45</v>
      </c>
      <c r="D4557" s="162" t="n">
        <v>0.063398</v>
      </c>
      <c r="E4557" s="162" t="n"/>
    </row>
    <row r="4558">
      <c r="B4558" s="161" t="n">
        <v>16881</v>
      </c>
      <c r="C4558" s="162" t="n">
        <v>17.58</v>
      </c>
      <c r="D4558" s="162" t="n">
        <v>0.069941</v>
      </c>
      <c r="E4558" s="162" t="n"/>
    </row>
    <row r="4559">
      <c r="B4559" s="161" t="n">
        <v>16882</v>
      </c>
      <c r="C4559" s="162" t="n">
        <v>17.7</v>
      </c>
      <c r="D4559" s="162" t="n">
        <v>0.07585699999999999</v>
      </c>
      <c r="E4559" s="162" t="n"/>
    </row>
    <row r="4560">
      <c r="B4560" s="161" t="n">
        <v>16883</v>
      </c>
      <c r="C4560" s="162" t="n">
        <v>17.7</v>
      </c>
      <c r="D4560" s="162" t="n">
        <v>0.075043</v>
      </c>
      <c r="E4560" s="162" t="n"/>
    </row>
    <row r="4561">
      <c r="B4561" s="161" t="n">
        <v>16886</v>
      </c>
      <c r="C4561" s="162" t="n">
        <v>18.07</v>
      </c>
      <c r="D4561" s="162" t="n">
        <v>0.094831</v>
      </c>
      <c r="E4561" s="162" t="n"/>
    </row>
    <row r="4562">
      <c r="B4562" s="161" t="n">
        <v>16887</v>
      </c>
      <c r="C4562" s="162" t="n">
        <v>18.06</v>
      </c>
      <c r="D4562" s="162" t="n">
        <v>0.09335</v>
      </c>
      <c r="E4562" s="162" t="n"/>
    </row>
    <row r="4563">
      <c r="B4563" s="161" t="n">
        <v>16888</v>
      </c>
      <c r="C4563" s="162" t="n">
        <v>17.95</v>
      </c>
      <c r="D4563" s="162" t="n">
        <v>0.086353</v>
      </c>
      <c r="E4563" s="162" t="n"/>
    </row>
    <row r="4564">
      <c r="B4564" s="161" t="n">
        <v>16889</v>
      </c>
      <c r="C4564" s="162" t="n">
        <v>17.93</v>
      </c>
      <c r="D4564" s="162" t="n">
        <v>0.08436399999999999</v>
      </c>
      <c r="E4564" s="162" t="n"/>
    </row>
    <row r="4565">
      <c r="B4565" s="161" t="n">
        <v>16890</v>
      </c>
      <c r="C4565" s="162" t="n">
        <v>18.04</v>
      </c>
      <c r="D4565" s="162" t="n">
        <v>0.08956799999999999</v>
      </c>
      <c r="E4565" s="162" t="n"/>
    </row>
    <row r="4566">
      <c r="B4566" s="161" t="n">
        <v>16893</v>
      </c>
      <c r="C4566" s="162" t="n">
        <v>18.06</v>
      </c>
      <c r="D4566" s="162" t="n">
        <v>0.089736</v>
      </c>
      <c r="E4566" s="162" t="n"/>
    </row>
    <row r="4567">
      <c r="B4567" s="161" t="n">
        <v>16894</v>
      </c>
      <c r="C4567" s="162" t="n">
        <v>18.07</v>
      </c>
      <c r="D4567" s="162" t="n">
        <v>0.089351</v>
      </c>
      <c r="E4567" s="162" t="n"/>
    </row>
    <row r="4568">
      <c r="B4568" s="161" t="n">
        <v>16895</v>
      </c>
      <c r="C4568" s="162" t="n">
        <v>18.38</v>
      </c>
      <c r="D4568" s="162" t="n">
        <v>0.105318</v>
      </c>
      <c r="E4568" s="162" t="n"/>
    </row>
    <row r="4569">
      <c r="B4569" s="161" t="n">
        <v>16896</v>
      </c>
      <c r="C4569" s="162" t="n">
        <v>18.58</v>
      </c>
      <c r="D4569" s="162" t="n">
        <v>0.115026</v>
      </c>
      <c r="E4569" s="162" t="n"/>
    </row>
    <row r="4570">
      <c r="B4570" s="161" t="n">
        <v>16897</v>
      </c>
      <c r="C4570" s="162" t="n">
        <v>18.54</v>
      </c>
      <c r="D4570" s="162" t="n">
        <v>0.111779</v>
      </c>
      <c r="E4570" s="162" t="n"/>
    </row>
    <row r="4571">
      <c r="B4571" s="161" t="n">
        <v>16900</v>
      </c>
      <c r="C4571" s="162" t="n">
        <v>18.62</v>
      </c>
      <c r="D4571" s="162" t="n">
        <v>0.11499</v>
      </c>
      <c r="E4571" s="162" t="n"/>
    </row>
    <row r="4572">
      <c r="B4572" s="161" t="n">
        <v>16901</v>
      </c>
      <c r="C4572" s="162" t="n">
        <v>18.88</v>
      </c>
      <c r="D4572" s="162" t="n">
        <v>0.127704</v>
      </c>
      <c r="E4572" s="162" t="n"/>
    </row>
    <row r="4573">
      <c r="B4573" s="161" t="n">
        <v>16902</v>
      </c>
      <c r="C4573" s="162" t="n">
        <v>18.81</v>
      </c>
      <c r="D4573" s="162" t="n">
        <v>0.122874</v>
      </c>
      <c r="E4573" s="162" t="n"/>
    </row>
    <row r="4574">
      <c r="B4574" s="161" t="n">
        <v>16903</v>
      </c>
      <c r="C4574" s="162" t="n">
        <v>18.77</v>
      </c>
      <c r="D4574" s="162" t="n">
        <v>0.119639</v>
      </c>
      <c r="E4574" s="162" t="n"/>
    </row>
    <row r="4575">
      <c r="B4575" s="161" t="n">
        <v>16904</v>
      </c>
      <c r="C4575" s="162" t="n">
        <v>18.77</v>
      </c>
      <c r="D4575" s="162" t="n">
        <v>0.118541</v>
      </c>
      <c r="E4575" s="162" t="n"/>
    </row>
    <row r="4576">
      <c r="B4576" s="161" t="n">
        <v>16907</v>
      </c>
      <c r="C4576" s="162" t="n">
        <v>18.62</v>
      </c>
      <c r="D4576" s="162" t="n">
        <v>0.109486</v>
      </c>
      <c r="E4576" s="162" t="n"/>
    </row>
    <row r="4577">
      <c r="B4577" s="161" t="n">
        <v>16908</v>
      </c>
      <c r="C4577" s="162" t="n">
        <v>18.87</v>
      </c>
      <c r="D4577" s="162" t="n">
        <v>0.121743</v>
      </c>
      <c r="E4577" s="162" t="n"/>
    </row>
    <row r="4578">
      <c r="B4578" s="161" t="n">
        <v>16909</v>
      </c>
      <c r="C4578" s="162" t="n">
        <v>18.84</v>
      </c>
      <c r="D4578" s="162" t="n">
        <v>0.119087</v>
      </c>
      <c r="E4578" s="162" t="n"/>
    </row>
    <row r="4579">
      <c r="B4579" s="161" t="n">
        <v>16910</v>
      </c>
      <c r="C4579" s="162" t="n">
        <v>18.9</v>
      </c>
      <c r="D4579" s="162" t="n">
        <v>0.121206</v>
      </c>
      <c r="E4579" s="162" t="n"/>
    </row>
    <row r="4580">
      <c r="B4580" s="161" t="n">
        <v>16914</v>
      </c>
      <c r="C4580" s="162" t="n">
        <v>18.88</v>
      </c>
      <c r="D4580" s="162" t="n">
        <v>0.119099</v>
      </c>
      <c r="E4580" s="162" t="n"/>
    </row>
    <row r="4581">
      <c r="B4581" s="161" t="n">
        <v>16915</v>
      </c>
      <c r="C4581" s="162" t="n">
        <v>18.84</v>
      </c>
      <c r="D4581" s="162" t="n">
        <v>0.115938</v>
      </c>
      <c r="E4581" s="162" t="n"/>
    </row>
    <row r="4582">
      <c r="B4582" s="161" t="n">
        <v>16916</v>
      </c>
      <c r="C4582" s="162" t="n">
        <v>18.65</v>
      </c>
      <c r="D4582" s="162" t="n">
        <v>0.104726</v>
      </c>
      <c r="E4582" s="162" t="n"/>
    </row>
    <row r="4583">
      <c r="B4583" s="161" t="n">
        <v>16917</v>
      </c>
      <c r="C4583" s="162" t="n">
        <v>18.54</v>
      </c>
      <c r="D4583" s="162" t="n">
        <v>0.097719</v>
      </c>
      <c r="E4583" s="162" t="n"/>
    </row>
    <row r="4584">
      <c r="B4584" s="161" t="n">
        <v>16918</v>
      </c>
      <c r="C4584" s="162" t="n">
        <v>18.58</v>
      </c>
      <c r="D4584" s="162" t="n">
        <v>0.098819</v>
      </c>
      <c r="E4584" s="162" t="n"/>
    </row>
    <row r="4585">
      <c r="B4585" s="161" t="n">
        <v>16921</v>
      </c>
      <c r="C4585" s="162" t="n">
        <v>18.72</v>
      </c>
      <c r="D4585" s="162" t="n">
        <v>0.10523</v>
      </c>
      <c r="E4585" s="162" t="n"/>
    </row>
    <row r="4586">
      <c r="B4586" s="161" t="n">
        <v>16922</v>
      </c>
      <c r="C4586" s="162" t="n">
        <v>18.76</v>
      </c>
      <c r="D4586" s="162" t="n">
        <v>0.106208</v>
      </c>
      <c r="E4586" s="162" t="n"/>
    </row>
    <row r="4587">
      <c r="B4587" s="161" t="n">
        <v>16923</v>
      </c>
      <c r="C4587" s="162" t="n">
        <v>18.71</v>
      </c>
      <c r="D4587" s="162" t="n">
        <v>0.102413</v>
      </c>
      <c r="E4587" s="162" t="n"/>
    </row>
    <row r="4588">
      <c r="B4588" s="161" t="n">
        <v>16924</v>
      </c>
      <c r="C4588" s="162" t="n">
        <v>18.62</v>
      </c>
      <c r="D4588" s="162" t="n">
        <v>0.09653200000000001</v>
      </c>
      <c r="E4588" s="162" t="n"/>
    </row>
    <row r="4589">
      <c r="B4589" s="161" t="n">
        <v>16925</v>
      </c>
      <c r="C4589" s="162" t="n">
        <v>18.46</v>
      </c>
      <c r="D4589" s="162" t="n">
        <v>0.086909</v>
      </c>
      <c r="E4589" s="162" t="n"/>
    </row>
    <row r="4590">
      <c r="B4590" s="161" t="n">
        <v>16928</v>
      </c>
      <c r="C4590" s="162" t="n">
        <v>18.26</v>
      </c>
      <c r="D4590" s="162" t="n">
        <v>0.075068</v>
      </c>
      <c r="E4590" s="162" t="n"/>
    </row>
    <row r="4591">
      <c r="B4591" s="161" t="n">
        <v>16929</v>
      </c>
      <c r="C4591" s="162" t="n">
        <v>18.51</v>
      </c>
      <c r="D4591" s="162" t="n">
        <v>0.087657</v>
      </c>
      <c r="E4591" s="162" t="n"/>
    </row>
    <row r="4592">
      <c r="B4592" s="161" t="n">
        <v>16930</v>
      </c>
      <c r="C4592" s="162" t="n">
        <v>18.47</v>
      </c>
      <c r="D4592" s="162" t="n">
        <v>0.08448600000000001</v>
      </c>
      <c r="E4592" s="162" t="n"/>
    </row>
    <row r="4593">
      <c r="B4593" s="161" t="n">
        <v>16931</v>
      </c>
      <c r="C4593" s="162" t="n">
        <v>18.44</v>
      </c>
      <c r="D4593" s="162" t="n">
        <v>0.08183</v>
      </c>
      <c r="E4593" s="162" t="n"/>
    </row>
    <row r="4594">
      <c r="B4594" s="161" t="n">
        <v>16932</v>
      </c>
      <c r="C4594" s="162" t="n">
        <v>18.74</v>
      </c>
      <c r="D4594" s="162" t="n">
        <v>0.09675300000000001</v>
      </c>
      <c r="E4594" s="162" t="n"/>
    </row>
    <row r="4595">
      <c r="B4595" s="161" t="n">
        <v>16935</v>
      </c>
      <c r="C4595" s="162" t="n">
        <v>18.79</v>
      </c>
      <c r="D4595" s="162" t="n">
        <v>0.098175</v>
      </c>
      <c r="E4595" s="162" t="n"/>
    </row>
    <row r="4596">
      <c r="B4596" s="161" t="n">
        <v>16936</v>
      </c>
      <c r="C4596" s="162" t="n">
        <v>18.67</v>
      </c>
      <c r="D4596" s="162" t="n">
        <v>0.09059200000000001</v>
      </c>
      <c r="E4596" s="162" t="n"/>
    </row>
    <row r="4597">
      <c r="B4597" s="161" t="n">
        <v>16937</v>
      </c>
      <c r="C4597" s="162" t="n">
        <v>18.53</v>
      </c>
      <c r="D4597" s="162" t="n">
        <v>0.081931</v>
      </c>
      <c r="E4597" s="162" t="n"/>
    </row>
    <row r="4598">
      <c r="B4598" s="161" t="n">
        <v>16938</v>
      </c>
      <c r="C4598" s="162" t="n">
        <v>18.64</v>
      </c>
      <c r="D4598" s="162" t="n">
        <v>0.086641</v>
      </c>
      <c r="E4598" s="162" t="n"/>
    </row>
    <row r="4599">
      <c r="B4599" s="161" t="n">
        <v>16939</v>
      </c>
      <c r="C4599" s="162" t="n">
        <v>18.6</v>
      </c>
      <c r="D4599" s="162" t="n">
        <v>0.08330600000000001</v>
      </c>
      <c r="E4599" s="162" t="n"/>
    </row>
    <row r="4600">
      <c r="B4600" s="161" t="n">
        <v>16942</v>
      </c>
      <c r="C4600" s="162" t="n">
        <v>18.64</v>
      </c>
      <c r="D4600" s="162" t="n">
        <v>0.084298</v>
      </c>
      <c r="E4600" s="162" t="n"/>
    </row>
    <row r="4601">
      <c r="B4601" s="161" t="n">
        <v>16943</v>
      </c>
      <c r="C4601" s="162" t="n">
        <v>18.68</v>
      </c>
      <c r="D4601" s="162" t="n">
        <v>0.085187</v>
      </c>
      <c r="E4601" s="162" t="n"/>
    </row>
    <row r="4602">
      <c r="B4602" s="161" t="n">
        <v>16944</v>
      </c>
      <c r="C4602" s="162" t="n">
        <v>18.8</v>
      </c>
      <c r="D4602" s="162" t="n">
        <v>0.090323</v>
      </c>
      <c r="E4602" s="162" t="n"/>
    </row>
    <row r="4603">
      <c r="B4603" s="161" t="n">
        <v>16945</v>
      </c>
      <c r="C4603" s="162" t="n">
        <v>18.78</v>
      </c>
      <c r="D4603" s="162" t="n">
        <v>0.088043</v>
      </c>
      <c r="E4603" s="162" t="n"/>
    </row>
    <row r="4604">
      <c r="B4604" s="161" t="n">
        <v>16946</v>
      </c>
      <c r="C4604" s="162" t="n">
        <v>18.78</v>
      </c>
      <c r="D4604" s="162" t="n">
        <v>0.08684600000000001</v>
      </c>
      <c r="E4604" s="162" t="n"/>
    </row>
    <row r="4605">
      <c r="B4605" s="161" t="n">
        <v>16949</v>
      </c>
      <c r="C4605" s="162" t="n">
        <v>18.92</v>
      </c>
      <c r="D4605" s="162" t="n">
        <v>0.093042</v>
      </c>
      <c r="E4605" s="162" t="n"/>
    </row>
    <row r="4606">
      <c r="B4606" s="161" t="n">
        <v>16950</v>
      </c>
      <c r="C4606" s="162" t="n">
        <v>19.2</v>
      </c>
      <c r="D4606" s="162" t="n">
        <v>0.106406</v>
      </c>
      <c r="E4606" s="162" t="n"/>
    </row>
    <row r="4607">
      <c r="B4607" s="161" t="n">
        <v>16951</v>
      </c>
      <c r="C4607" s="162" t="n">
        <v>19.25</v>
      </c>
      <c r="D4607" s="162" t="n">
        <v>0.107684</v>
      </c>
      <c r="E4607" s="162" t="n"/>
    </row>
    <row r="4608">
      <c r="B4608" s="161" t="n">
        <v>16953</v>
      </c>
      <c r="C4608" s="162" t="n">
        <v>19.18</v>
      </c>
      <c r="D4608" s="162" t="n">
        <v>0.102751</v>
      </c>
      <c r="E4608" s="162" t="n"/>
    </row>
    <row r="4609">
      <c r="B4609" s="161" t="n">
        <v>16956</v>
      </c>
      <c r="C4609" s="162" t="n">
        <v>19.05</v>
      </c>
      <c r="D4609" s="162" t="n">
        <v>0.094642</v>
      </c>
      <c r="E4609" s="162" t="n"/>
    </row>
    <row r="4610">
      <c r="B4610" s="161" t="n">
        <v>16957</v>
      </c>
      <c r="C4610" s="162" t="n">
        <v>18.93</v>
      </c>
      <c r="D4610" s="162" t="n">
        <v>0.08706</v>
      </c>
      <c r="E4610" s="162" t="n"/>
    </row>
    <row r="4611">
      <c r="B4611" s="161" t="n">
        <v>16958</v>
      </c>
      <c r="C4611" s="162" t="n">
        <v>18.82</v>
      </c>
      <c r="D4611" s="162" t="n">
        <v>0.080072</v>
      </c>
      <c r="E4611" s="162" t="n"/>
    </row>
    <row r="4612">
      <c r="B4612" s="161" t="n">
        <v>16959</v>
      </c>
      <c r="C4612" s="162" t="n">
        <v>18.81</v>
      </c>
      <c r="D4612" s="162" t="n">
        <v>0.07838100000000001</v>
      </c>
      <c r="E4612" s="162" t="n"/>
    </row>
    <row r="4613">
      <c r="B4613" s="161" t="n">
        <v>16960</v>
      </c>
      <c r="C4613" s="162" t="n">
        <v>18.82</v>
      </c>
      <c r="D4613" s="162" t="n">
        <v>0.07770299999999999</v>
      </c>
      <c r="E4613" s="162" t="n"/>
    </row>
    <row r="4614">
      <c r="B4614" s="161" t="n">
        <v>16963</v>
      </c>
      <c r="C4614" s="162" t="n">
        <v>18.85</v>
      </c>
      <c r="D4614" s="162" t="n">
        <v>0.07810499999999999</v>
      </c>
      <c r="E4614" s="162" t="n"/>
    </row>
    <row r="4615">
      <c r="B4615" s="161" t="n">
        <v>16964</v>
      </c>
      <c r="C4615" s="162" t="n">
        <v>18.65</v>
      </c>
      <c r="D4615" s="162" t="n">
        <v>0.06628299999999999</v>
      </c>
      <c r="E4615" s="162" t="n"/>
    </row>
    <row r="4616">
      <c r="B4616" s="161" t="n">
        <v>16965</v>
      </c>
      <c r="C4616" s="162" t="n">
        <v>18.69</v>
      </c>
      <c r="D4616" s="162" t="n">
        <v>0.06719700000000001</v>
      </c>
      <c r="E4616" s="162" t="n"/>
    </row>
    <row r="4617">
      <c r="B4617" s="161" t="n">
        <v>16966</v>
      </c>
      <c r="C4617" s="162" t="n">
        <v>18.8</v>
      </c>
      <c r="D4617" s="162" t="n">
        <v>0.071825</v>
      </c>
      <c r="E4617" s="162" t="n"/>
    </row>
    <row r="4618">
      <c r="B4618" s="161" t="n">
        <v>16967</v>
      </c>
      <c r="C4618" s="162" t="n">
        <v>18.79</v>
      </c>
      <c r="D4618" s="162" t="n">
        <v>0.07008399999999999</v>
      </c>
      <c r="E4618" s="162" t="n"/>
    </row>
    <row r="4619">
      <c r="B4619" s="161" t="n">
        <v>16970</v>
      </c>
      <c r="C4619" s="162" t="n">
        <v>18.81</v>
      </c>
      <c r="D4619" s="162" t="n">
        <v>0.070019</v>
      </c>
      <c r="E4619" s="162" t="n"/>
    </row>
    <row r="4620">
      <c r="B4620" s="161" t="n">
        <v>16971</v>
      </c>
      <c r="C4620" s="162" t="n">
        <v>18.55</v>
      </c>
      <c r="D4620" s="162" t="n">
        <v>0.055102</v>
      </c>
      <c r="E4620" s="162" t="n"/>
    </row>
    <row r="4621">
      <c r="B4621" s="161" t="n">
        <v>16972</v>
      </c>
      <c r="C4621" s="162" t="n">
        <v>18.44</v>
      </c>
      <c r="D4621" s="162" t="n">
        <v>0.048252</v>
      </c>
      <c r="E4621" s="162" t="n"/>
    </row>
    <row r="4622">
      <c r="B4622" s="161" t="n">
        <v>16973</v>
      </c>
      <c r="C4622" s="162" t="n">
        <v>18.03</v>
      </c>
      <c r="D4622" s="162" t="n">
        <v>0.024996</v>
      </c>
      <c r="E4622" s="162" t="n"/>
    </row>
    <row r="4623">
      <c r="B4623" s="161" t="n">
        <v>16974</v>
      </c>
      <c r="C4623" s="162" t="n">
        <v>18.23</v>
      </c>
      <c r="D4623" s="162" t="n">
        <v>0.035195</v>
      </c>
      <c r="E4623" s="162" t="n"/>
    </row>
    <row r="4624">
      <c r="B4624" s="161" t="n">
        <v>16977</v>
      </c>
      <c r="C4624" s="162" t="n">
        <v>18.27</v>
      </c>
      <c r="D4624" s="162" t="n">
        <v>0.036558</v>
      </c>
      <c r="E4624" s="162" t="n"/>
    </row>
    <row r="4625">
      <c r="B4625" s="161" t="n">
        <v>16978</v>
      </c>
      <c r="C4625" s="162" t="n">
        <v>18.14</v>
      </c>
      <c r="D4625" s="162" t="n">
        <v>0.028671</v>
      </c>
      <c r="E4625" s="162" t="n"/>
    </row>
    <row r="4626">
      <c r="B4626" s="161" t="n">
        <v>16979</v>
      </c>
      <c r="C4626" s="162" t="n">
        <v>18.11</v>
      </c>
      <c r="D4626" s="162" t="n">
        <v>0.026278</v>
      </c>
      <c r="E4626" s="162" t="n"/>
    </row>
    <row r="4627">
      <c r="B4627" s="161" t="n">
        <v>16980</v>
      </c>
      <c r="C4627" s="162" t="n">
        <v>18.39</v>
      </c>
      <c r="D4627" s="162" t="n">
        <v>0.040811</v>
      </c>
      <c r="E4627" s="162" t="n"/>
    </row>
    <row r="4628">
      <c r="B4628" s="161" t="n">
        <v>16981</v>
      </c>
      <c r="C4628" s="162" t="n">
        <v>18.43</v>
      </c>
      <c r="D4628" s="162" t="n">
        <v>0.042222</v>
      </c>
      <c r="E4628" s="162" t="n"/>
    </row>
    <row r="4629">
      <c r="B4629" s="161" t="n">
        <v>16984</v>
      </c>
      <c r="C4629" s="162" t="n">
        <v>18.54</v>
      </c>
      <c r="D4629" s="162" t="n">
        <v>0.047378</v>
      </c>
      <c r="E4629" s="162" t="n"/>
    </row>
    <row r="4630">
      <c r="B4630" s="161" t="n">
        <v>16985</v>
      </c>
      <c r="C4630" s="162" t="n">
        <v>18.53</v>
      </c>
      <c r="D4630" s="162" t="n">
        <v>0.046061</v>
      </c>
      <c r="E4630" s="162" t="n"/>
    </row>
    <row r="4631">
      <c r="B4631" s="161" t="n">
        <v>16986</v>
      </c>
      <c r="C4631" s="162" t="n">
        <v>18.49</v>
      </c>
      <c r="D4631" s="162" t="n">
        <v>0.043163</v>
      </c>
      <c r="E4631" s="162" t="n"/>
    </row>
    <row r="4632">
      <c r="B4632" s="161" t="n">
        <v>16988</v>
      </c>
      <c r="C4632" s="162" t="n">
        <v>18.43</v>
      </c>
      <c r="D4632" s="162" t="n">
        <v>0.039212</v>
      </c>
      <c r="E4632" s="162" t="n"/>
    </row>
    <row r="4633">
      <c r="B4633" s="161" t="n">
        <v>16991</v>
      </c>
      <c r="C4633" s="162" t="n">
        <v>18.36</v>
      </c>
      <c r="D4633" s="162" t="n">
        <v>0.034727</v>
      </c>
      <c r="E4633" s="162" t="n"/>
    </row>
    <row r="4634">
      <c r="B4634" s="161" t="n">
        <v>16992</v>
      </c>
      <c r="C4634" s="162" t="n">
        <v>18.46</v>
      </c>
      <c r="D4634" s="162" t="n">
        <v>0.039426</v>
      </c>
      <c r="E4634" s="162" t="n"/>
    </row>
    <row r="4635">
      <c r="B4635" s="161" t="n">
        <v>16993</v>
      </c>
      <c r="C4635" s="162" t="n">
        <v>18.49</v>
      </c>
      <c r="D4635" s="162" t="n">
        <v>0.040211</v>
      </c>
      <c r="E4635" s="162" t="n"/>
    </row>
    <row r="4636">
      <c r="B4636" s="161" t="n">
        <v>16994</v>
      </c>
      <c r="C4636" s="162" t="n">
        <v>18.39</v>
      </c>
      <c r="D4636" s="162" t="n">
        <v>0.034065</v>
      </c>
      <c r="E4636" s="162" t="n"/>
    </row>
    <row r="4637">
      <c r="B4637" s="161" t="n">
        <v>16995</v>
      </c>
      <c r="C4637" s="162" t="n">
        <v>18.27</v>
      </c>
      <c r="D4637" s="162" t="n">
        <v>0.026871</v>
      </c>
      <c r="E4637" s="162" t="n"/>
    </row>
    <row r="4638">
      <c r="B4638" s="161" t="n">
        <v>16998</v>
      </c>
      <c r="C4638" s="162" t="n">
        <v>17.95</v>
      </c>
      <c r="D4638" s="162" t="n">
        <v>0.008661</v>
      </c>
      <c r="E4638" s="162" t="n"/>
    </row>
    <row r="4639">
      <c r="B4639" s="161" t="n">
        <v>16999</v>
      </c>
      <c r="C4639" s="162" t="n">
        <v>17.97</v>
      </c>
      <c r="D4639" s="162" t="n">
        <v>0.009207999999999999</v>
      </c>
      <c r="E4639" s="162" t="n"/>
    </row>
    <row r="4640">
      <c r="B4640" s="161" t="n">
        <v>17000</v>
      </c>
      <c r="C4640" s="162" t="n">
        <v>18.07</v>
      </c>
      <c r="D4640" s="162" t="n">
        <v>0.014151</v>
      </c>
      <c r="E4640" s="162" t="n"/>
    </row>
    <row r="4641">
      <c r="B4641" s="161" t="n">
        <v>17001</v>
      </c>
      <c r="C4641" s="162" t="n">
        <v>18.04</v>
      </c>
      <c r="D4641" s="162" t="n">
        <v>0.011897</v>
      </c>
      <c r="E4641" s="162" t="n"/>
    </row>
    <row r="4642">
      <c r="B4642" s="161" t="n">
        <v>17002</v>
      </c>
      <c r="C4642" s="162" t="n">
        <v>17.98</v>
      </c>
      <c r="D4642" s="162" t="n">
        <v>0.007988</v>
      </c>
      <c r="E4642" s="162" t="n"/>
    </row>
    <row r="4643">
      <c r="B4643" s="161" t="n">
        <v>17005</v>
      </c>
      <c r="C4643" s="162" t="n">
        <v>17.93</v>
      </c>
      <c r="D4643" s="162" t="n">
        <v>0.004623</v>
      </c>
      <c r="E4643" s="162" t="n"/>
    </row>
    <row r="4644">
      <c r="B4644" s="161" t="n">
        <v>17006</v>
      </c>
      <c r="C4644" s="162" t="n">
        <v>17.39</v>
      </c>
      <c r="D4644" s="162" t="n">
        <v>-0.026332</v>
      </c>
      <c r="E4644" s="162" t="n"/>
    </row>
    <row r="4645">
      <c r="B4645" s="161" t="n">
        <v>17007</v>
      </c>
      <c r="C4645" s="162" t="n">
        <v>17.41</v>
      </c>
      <c r="D4645" s="162" t="n">
        <v>-0.025485</v>
      </c>
      <c r="E4645" s="162" t="n"/>
    </row>
    <row r="4646">
      <c r="B4646" s="161" t="n">
        <v>17008</v>
      </c>
      <c r="C4646" s="162" t="n">
        <v>17.5</v>
      </c>
      <c r="D4646" s="162" t="n">
        <v>-0.020657</v>
      </c>
      <c r="E4646" s="162" t="n"/>
    </row>
    <row r="4647">
      <c r="B4647" s="161" t="n">
        <v>17009</v>
      </c>
      <c r="C4647" s="162" t="n">
        <v>17.6</v>
      </c>
      <c r="D4647" s="162" t="n">
        <v>-0.015322</v>
      </c>
      <c r="E4647" s="162" t="n"/>
    </row>
    <row r="4648">
      <c r="B4648" s="161" t="n">
        <v>17012</v>
      </c>
      <c r="C4648" s="162" t="n">
        <v>17.66</v>
      </c>
      <c r="D4648" s="162" t="n">
        <v>-0.012299</v>
      </c>
      <c r="E4648" s="162" t="n"/>
    </row>
    <row r="4649">
      <c r="B4649" s="161" t="n">
        <v>17013</v>
      </c>
      <c r="C4649" s="162" t="n">
        <v>17.76</v>
      </c>
      <c r="D4649" s="162" t="n">
        <v>-0.007039</v>
      </c>
      <c r="E4649" s="162" t="n"/>
    </row>
    <row r="4650">
      <c r="B4650" s="161" t="n">
        <v>17014</v>
      </c>
      <c r="C4650" s="162" t="n">
        <v>17.96</v>
      </c>
      <c r="D4650" s="162" t="n">
        <v>0.003751</v>
      </c>
      <c r="E4650" s="162" t="n"/>
    </row>
    <row r="4651">
      <c r="B4651" s="161" t="n">
        <v>17015</v>
      </c>
      <c r="C4651" s="162" t="n">
        <v>18.01</v>
      </c>
      <c r="D4651" s="162" t="n">
        <v>0.006121</v>
      </c>
      <c r="E4651" s="162" t="n"/>
    </row>
    <row r="4652">
      <c r="B4652" s="161" t="n">
        <v>17016</v>
      </c>
      <c r="C4652" s="162" t="n">
        <v>18.02</v>
      </c>
      <c r="D4652" s="162" t="n">
        <v>0.006279</v>
      </c>
      <c r="E4652" s="162" t="n"/>
    </row>
    <row r="4653">
      <c r="B4653" s="161" t="n">
        <v>17019</v>
      </c>
      <c r="C4653" s="162" t="n">
        <v>17.91</v>
      </c>
      <c r="D4653" s="162" t="n">
        <v>-0.000215</v>
      </c>
      <c r="E4653" s="162" t="n"/>
    </row>
    <row r="4654">
      <c r="B4654" s="161" t="n">
        <v>17020</v>
      </c>
      <c r="C4654" s="162" t="n">
        <v>17.86</v>
      </c>
      <c r="D4654" s="162" t="n">
        <v>-0.003365</v>
      </c>
      <c r="E4654" s="162" t="n"/>
    </row>
    <row r="4655">
      <c r="B4655" s="161" t="n">
        <v>17021</v>
      </c>
      <c r="C4655" s="162" t="n">
        <v>18.03</v>
      </c>
      <c r="D4655" s="162" t="n">
        <v>0.005707</v>
      </c>
      <c r="E4655" s="162" t="n"/>
    </row>
    <row r="4656">
      <c r="B4656" s="161" t="n">
        <v>17022</v>
      </c>
      <c r="C4656" s="162" t="n">
        <v>18.11</v>
      </c>
      <c r="D4656" s="162" t="n">
        <v>0.009730000000000001</v>
      </c>
      <c r="E4656" s="162" t="n"/>
    </row>
    <row r="4657">
      <c r="B4657" s="161" t="n">
        <v>17023</v>
      </c>
      <c r="C4657" s="162" t="n">
        <v>18.05</v>
      </c>
      <c r="D4657" s="162" t="n">
        <v>0.00604</v>
      </c>
      <c r="E4657" s="162" t="n"/>
    </row>
    <row r="4658">
      <c r="B4658" s="161" t="n">
        <v>17026</v>
      </c>
      <c r="C4658" s="162" t="n">
        <v>18.08</v>
      </c>
      <c r="D4658" s="162" t="n">
        <v>0.007286</v>
      </c>
      <c r="E4658" s="162" t="n"/>
    </row>
    <row r="4659">
      <c r="B4659" s="161" t="n">
        <v>17027</v>
      </c>
      <c r="C4659" s="162" t="n">
        <v>18.23</v>
      </c>
      <c r="D4659" s="162" t="n">
        <v>0.015125</v>
      </c>
      <c r="E4659" s="162" t="n"/>
    </row>
    <row r="4660">
      <c r="B4660" s="161" t="n">
        <v>17028</v>
      </c>
      <c r="C4660" s="162" t="n">
        <v>18.2</v>
      </c>
      <c r="D4660" s="162" t="n">
        <v>0.013027</v>
      </c>
      <c r="E4660" s="162" t="n"/>
    </row>
    <row r="4661">
      <c r="B4661" s="161" t="n">
        <v>17029</v>
      </c>
      <c r="C4661" s="162" t="n">
        <v>17.99</v>
      </c>
      <c r="D4661" s="162" t="n">
        <v>0.000959</v>
      </c>
      <c r="E4661" s="162" t="n"/>
    </row>
    <row r="4662">
      <c r="B4662" s="161" t="n">
        <v>17030</v>
      </c>
      <c r="C4662" s="162" t="n">
        <v>17.84</v>
      </c>
      <c r="D4662" s="162" t="n">
        <v>-0.007811</v>
      </c>
      <c r="E4662" s="162" t="n"/>
    </row>
    <row r="4663">
      <c r="B4663" s="161" t="n">
        <v>17033</v>
      </c>
      <c r="C4663" s="162" t="n">
        <v>17.81</v>
      </c>
      <c r="D4663" s="162" t="n">
        <v>-0.009861</v>
      </c>
      <c r="E4663" s="162" t="n"/>
    </row>
    <row r="4664">
      <c r="B4664" s="161" t="n">
        <v>17034</v>
      </c>
      <c r="C4664" s="162" t="n">
        <v>17.91</v>
      </c>
      <c r="D4664" s="162" t="n">
        <v>-0.004693</v>
      </c>
      <c r="E4664" s="162" t="n"/>
    </row>
    <row r="4665">
      <c r="B4665" s="161" t="n">
        <v>17035</v>
      </c>
      <c r="C4665" s="162" t="n">
        <v>17.74</v>
      </c>
      <c r="D4665" s="162" t="n">
        <v>-0.014608</v>
      </c>
      <c r="E4665" s="162" t="n"/>
    </row>
    <row r="4666">
      <c r="B4666" s="161" t="n">
        <v>17036</v>
      </c>
      <c r="C4666" s="162" t="n">
        <v>17.56</v>
      </c>
      <c r="D4666" s="162" t="n">
        <v>-0.025059</v>
      </c>
      <c r="E4666" s="162" t="n"/>
    </row>
    <row r="4667">
      <c r="B4667" s="161" t="n">
        <v>17037</v>
      </c>
      <c r="C4667" s="162" t="n">
        <v>17.58</v>
      </c>
      <c r="D4667" s="162" t="n">
        <v>-0.024118</v>
      </c>
      <c r="E4667" s="162" t="n"/>
    </row>
    <row r="4668">
      <c r="B4668" s="161" t="n">
        <v>17040</v>
      </c>
      <c r="C4668" s="162" t="n">
        <v>17.47</v>
      </c>
      <c r="D4668" s="162" t="n">
        <v>-0.030564</v>
      </c>
      <c r="E4668" s="162" t="n"/>
    </row>
    <row r="4669">
      <c r="B4669" s="161" t="n">
        <v>17041</v>
      </c>
      <c r="C4669" s="162" t="n">
        <v>16.92</v>
      </c>
      <c r="D4669" s="162" t="n">
        <v>-0.06254700000000001</v>
      </c>
      <c r="E4669" s="162" t="n"/>
    </row>
    <row r="4670">
      <c r="B4670" s="161" t="n">
        <v>17042</v>
      </c>
      <c r="C4670" s="162" t="n">
        <v>16.73</v>
      </c>
      <c r="D4670" s="162" t="n">
        <v>-0.073726</v>
      </c>
      <c r="E4670" s="162" t="n"/>
    </row>
    <row r="4671">
      <c r="B4671" s="161" t="n">
        <v>17043</v>
      </c>
      <c r="C4671" s="162" t="n">
        <v>16.76</v>
      </c>
      <c r="D4671" s="162" t="n">
        <v>-0.07184599999999999</v>
      </c>
      <c r="E4671" s="162" t="n"/>
    </row>
    <row r="4672">
      <c r="B4672" s="161" t="n">
        <v>17044</v>
      </c>
      <c r="C4672" s="162" t="n">
        <v>16.65</v>
      </c>
      <c r="D4672" s="162" t="n">
        <v>-0.078306</v>
      </c>
      <c r="E4672" s="162" t="n"/>
    </row>
    <row r="4673">
      <c r="B4673" s="161" t="n">
        <v>17048</v>
      </c>
      <c r="C4673" s="162" t="n">
        <v>15.53</v>
      </c>
      <c r="D4673" s="162" t="n">
        <v>-0.147523</v>
      </c>
      <c r="E4673" s="162" t="n"/>
    </row>
    <row r="4674">
      <c r="B4674" s="161" t="n">
        <v>17049</v>
      </c>
      <c r="C4674" s="162" t="n">
        <v>15.46</v>
      </c>
      <c r="D4674" s="162" t="n">
        <v>-0.151627</v>
      </c>
      <c r="E4674" s="162" t="n"/>
    </row>
    <row r="4675">
      <c r="B4675" s="161" t="n">
        <v>17050</v>
      </c>
      <c r="C4675" s="162" t="n">
        <v>15.99</v>
      </c>
      <c r="D4675" s="162" t="n">
        <v>-0.117616</v>
      </c>
      <c r="E4675" s="162" t="n"/>
    </row>
    <row r="4676">
      <c r="B4676" s="161" t="n">
        <v>17051</v>
      </c>
      <c r="C4676" s="162" t="n">
        <v>15.84</v>
      </c>
      <c r="D4676" s="162" t="n">
        <v>-0.12666</v>
      </c>
      <c r="E4676" s="162" t="n"/>
    </row>
    <row r="4677">
      <c r="B4677" s="161" t="n">
        <v>17054</v>
      </c>
      <c r="C4677" s="162" t="n">
        <v>15.01</v>
      </c>
      <c r="D4677" s="162" t="n">
        <v>-0.179876</v>
      </c>
      <c r="E4677" s="162" t="n"/>
    </row>
    <row r="4678">
      <c r="B4678" s="161" t="n">
        <v>17055</v>
      </c>
      <c r="C4678" s="162" t="n">
        <v>14.59</v>
      </c>
      <c r="D4678" s="162" t="n">
        <v>-0.20751</v>
      </c>
      <c r="E4678" s="162" t="n"/>
    </row>
    <row r="4679">
      <c r="B4679" s="161" t="n">
        <v>17056</v>
      </c>
      <c r="C4679" s="162" t="n">
        <v>15.05</v>
      </c>
      <c r="D4679" s="162" t="n">
        <v>-0.17592</v>
      </c>
      <c r="E4679" s="162" t="n"/>
    </row>
    <row r="4680">
      <c r="B4680" s="161" t="n">
        <v>17057</v>
      </c>
      <c r="C4680" s="162" t="n">
        <v>15.02</v>
      </c>
      <c r="D4680" s="162" t="n">
        <v>-0.177405</v>
      </c>
      <c r="E4680" s="162" t="n"/>
    </row>
    <row r="4681">
      <c r="B4681" s="161" t="n">
        <v>17058</v>
      </c>
      <c r="C4681" s="162" t="n">
        <v>15.31</v>
      </c>
      <c r="D4681" s="162" t="n">
        <v>-0.157827</v>
      </c>
      <c r="E4681" s="162" t="n"/>
    </row>
    <row r="4682">
      <c r="B4682" s="161" t="n">
        <v>17061</v>
      </c>
      <c r="C4682" s="162" t="n">
        <v>15.4</v>
      </c>
      <c r="D4682" s="162" t="n">
        <v>-0.151477</v>
      </c>
      <c r="E4682" s="162" t="n"/>
    </row>
    <row r="4683">
      <c r="B4683" s="161" t="n">
        <v>17062</v>
      </c>
      <c r="C4683" s="162" t="n">
        <v>15.28</v>
      </c>
      <c r="D4683" s="162" t="n">
        <v>-0.158803</v>
      </c>
      <c r="E4683" s="162" t="n"/>
    </row>
    <row r="4684">
      <c r="B4684" s="161" t="n">
        <v>17063</v>
      </c>
      <c r="C4684" s="162" t="n">
        <v>14.8</v>
      </c>
      <c r="D4684" s="162" t="n">
        <v>-0.190098</v>
      </c>
      <c r="E4684" s="162" t="n"/>
    </row>
    <row r="4685">
      <c r="B4685" s="161" t="n">
        <v>17064</v>
      </c>
      <c r="C4685" s="162" t="n">
        <v>14.33</v>
      </c>
      <c r="D4685" s="162" t="n">
        <v>-0.221571</v>
      </c>
      <c r="E4685" s="162" t="n"/>
    </row>
    <row r="4686">
      <c r="B4686" s="161" t="n">
        <v>17065</v>
      </c>
      <c r="C4686" s="162" t="n">
        <v>14.69</v>
      </c>
      <c r="D4686" s="162" t="n">
        <v>-0.19599</v>
      </c>
      <c r="E4686" s="162" t="n"/>
    </row>
    <row r="4687">
      <c r="B4687" s="161" t="n">
        <v>17068</v>
      </c>
      <c r="C4687" s="162" t="n">
        <v>14.41</v>
      </c>
      <c r="D4687" s="162" t="n">
        <v>-0.214392</v>
      </c>
      <c r="E4687" s="162" t="n"/>
    </row>
    <row r="4688">
      <c r="B4688" s="161" t="n">
        <v>17069</v>
      </c>
      <c r="C4688" s="162" t="n">
        <v>14.72</v>
      </c>
      <c r="D4688" s="162" t="n">
        <v>-0.192354</v>
      </c>
      <c r="E4688" s="162" t="n"/>
    </row>
    <row r="4689">
      <c r="B4689" s="161" t="n">
        <v>17070</v>
      </c>
      <c r="C4689" s="162" t="n">
        <v>15.1</v>
      </c>
      <c r="D4689" s="162" t="n">
        <v>-0.166193</v>
      </c>
      <c r="E4689" s="162" t="n"/>
    </row>
    <row r="4690">
      <c r="B4690" s="161" t="n">
        <v>17071</v>
      </c>
      <c r="C4690" s="162" t="n">
        <v>15.27</v>
      </c>
      <c r="D4690" s="162" t="n">
        <v>-0.154361</v>
      </c>
      <c r="E4690" s="162" t="n"/>
    </row>
    <row r="4691">
      <c r="B4691" s="161" t="n">
        <v>17072</v>
      </c>
      <c r="C4691" s="162" t="n">
        <v>15.11</v>
      </c>
      <c r="D4691" s="162" t="n">
        <v>-0.164173</v>
      </c>
      <c r="E4691" s="162" t="n"/>
    </row>
    <row r="4692">
      <c r="B4692" s="161" t="n">
        <v>17075</v>
      </c>
      <c r="C4692" s="162" t="n">
        <v>14.96</v>
      </c>
      <c r="D4692" s="162" t="n">
        <v>-0.173397</v>
      </c>
      <c r="E4692" s="162" t="n"/>
    </row>
    <row r="4693">
      <c r="B4693" s="161" t="n">
        <v>17076</v>
      </c>
      <c r="C4693" s="162" t="n">
        <v>14.92</v>
      </c>
      <c r="D4693" s="162" t="n">
        <v>-0.175386</v>
      </c>
      <c r="E4693" s="162" t="n"/>
    </row>
    <row r="4694">
      <c r="B4694" s="161" t="n">
        <v>17077</v>
      </c>
      <c r="C4694" s="162" t="n">
        <v>15.04</v>
      </c>
      <c r="D4694" s="162" t="n">
        <v>-0.166742</v>
      </c>
      <c r="E4694" s="162" t="n"/>
    </row>
    <row r="4695">
      <c r="B4695" s="161" t="n">
        <v>17078</v>
      </c>
      <c r="C4695" s="162" t="n">
        <v>14.98</v>
      </c>
      <c r="D4695" s="162" t="n">
        <v>-0.170084</v>
      </c>
      <c r="E4695" s="162" t="n"/>
    </row>
    <row r="4696">
      <c r="B4696" s="161" t="n">
        <v>17079</v>
      </c>
      <c r="C4696" s="162" t="n">
        <v>14.81</v>
      </c>
      <c r="D4696" s="162" t="n">
        <v>-0.180897</v>
      </c>
      <c r="E4696" s="162" t="n"/>
    </row>
    <row r="4697">
      <c r="B4697" s="161" t="n">
        <v>17082</v>
      </c>
      <c r="C4697" s="162" t="n">
        <v>14.7</v>
      </c>
      <c r="D4697" s="162" t="n">
        <v>-0.187676</v>
      </c>
      <c r="E4697" s="162" t="n"/>
    </row>
    <row r="4698">
      <c r="B4698" s="161" t="n">
        <v>17083</v>
      </c>
      <c r="C4698" s="162" t="n">
        <v>14.53</v>
      </c>
      <c r="D4698" s="162" t="n">
        <v>-0.198583</v>
      </c>
      <c r="E4698" s="162" t="n"/>
    </row>
    <row r="4699">
      <c r="B4699" s="161" t="n">
        <v>17084</v>
      </c>
      <c r="C4699" s="162" t="n">
        <v>14.12</v>
      </c>
      <c r="D4699" s="162" t="n">
        <v>-0.226396</v>
      </c>
      <c r="E4699" s="162" t="n"/>
    </row>
    <row r="4700">
      <c r="B4700" s="161" t="n">
        <v>17085</v>
      </c>
      <c r="C4700" s="162" t="n">
        <v>14.33</v>
      </c>
      <c r="D4700" s="162" t="n">
        <v>-0.210884</v>
      </c>
      <c r="E4700" s="162" t="n"/>
    </row>
    <row r="4701">
      <c r="B4701" s="161" t="n">
        <v>17086</v>
      </c>
      <c r="C4701" s="162" t="n">
        <v>14.63</v>
      </c>
      <c r="D4701" s="162" t="n">
        <v>-0.18938</v>
      </c>
      <c r="E4701" s="162" t="n"/>
    </row>
    <row r="4702">
      <c r="B4702" s="161" t="n">
        <v>17089</v>
      </c>
      <c r="C4702" s="162" t="n">
        <v>14.71</v>
      </c>
      <c r="D4702" s="162" t="n">
        <v>-0.183199</v>
      </c>
      <c r="E4702" s="162" t="n"/>
    </row>
    <row r="4703">
      <c r="B4703" s="161" t="n">
        <v>17090</v>
      </c>
      <c r="C4703" s="162" t="n">
        <v>15.3</v>
      </c>
      <c r="D4703" s="162" t="n">
        <v>-0.143305</v>
      </c>
      <c r="E4703" s="162" t="n"/>
    </row>
    <row r="4704">
      <c r="B4704" s="161" t="n">
        <v>17091</v>
      </c>
      <c r="C4704" s="162" t="n">
        <v>15.24</v>
      </c>
      <c r="D4704" s="162" t="n">
        <v>-0.146634</v>
      </c>
      <c r="E4704" s="162" t="n"/>
    </row>
    <row r="4705">
      <c r="B4705" s="161" t="n">
        <v>17092</v>
      </c>
      <c r="C4705" s="162" t="n">
        <v>15.01</v>
      </c>
      <c r="D4705" s="162" t="n">
        <v>-0.161206</v>
      </c>
      <c r="E4705" s="162" t="n"/>
    </row>
    <row r="4706">
      <c r="B4706" s="161" t="n">
        <v>17093</v>
      </c>
      <c r="C4706" s="162" t="n">
        <v>14.97</v>
      </c>
      <c r="D4706" s="162" t="n">
        <v>-0.163222</v>
      </c>
      <c r="E4706" s="162" t="n"/>
    </row>
    <row r="4707">
      <c r="B4707" s="161" t="n">
        <v>17096</v>
      </c>
      <c r="C4707" s="162" t="n">
        <v>15</v>
      </c>
      <c r="D4707" s="162" t="n">
        <v>-0.160587</v>
      </c>
      <c r="E4707" s="162" t="n"/>
    </row>
    <row r="4708">
      <c r="B4708" s="161" t="n">
        <v>17097</v>
      </c>
      <c r="C4708" s="162" t="n">
        <v>14.88</v>
      </c>
      <c r="D4708" s="162" t="n">
        <v>-0.167929</v>
      </c>
      <c r="E4708" s="162" t="n"/>
    </row>
    <row r="4709">
      <c r="B4709" s="161" t="n">
        <v>17098</v>
      </c>
      <c r="C4709" s="162" t="n">
        <v>14.77</v>
      </c>
      <c r="D4709" s="162" t="n">
        <v>-0.174519</v>
      </c>
      <c r="E4709" s="162" t="n"/>
    </row>
    <row r="4710">
      <c r="B4710" s="161" t="n">
        <v>17099</v>
      </c>
      <c r="C4710" s="162" t="n">
        <v>14.78</v>
      </c>
      <c r="D4710" s="162" t="n">
        <v>-0.172941</v>
      </c>
      <c r="E4710" s="162" t="n"/>
    </row>
    <row r="4711">
      <c r="B4711" s="161" t="n">
        <v>17100</v>
      </c>
      <c r="C4711" s="162" t="n">
        <v>14.7</v>
      </c>
      <c r="D4711" s="162" t="n">
        <v>-0.177409</v>
      </c>
      <c r="E4711" s="162" t="n"/>
    </row>
    <row r="4712">
      <c r="B4712" s="161" t="n">
        <v>17103</v>
      </c>
      <c r="C4712" s="162" t="n">
        <v>14.39</v>
      </c>
      <c r="D4712" s="162" t="n">
        <v>-0.197657</v>
      </c>
      <c r="E4712" s="162" t="n"/>
    </row>
    <row r="4713">
      <c r="B4713" s="161" t="n">
        <v>17104</v>
      </c>
      <c r="C4713" s="162" t="n">
        <v>14.26</v>
      </c>
      <c r="D4713" s="162" t="n">
        <v>-0.205571</v>
      </c>
      <c r="E4713" s="162" t="n"/>
    </row>
    <row r="4714">
      <c r="B4714" s="161" t="n">
        <v>17105</v>
      </c>
      <c r="C4714" s="162" t="n">
        <v>14.32</v>
      </c>
      <c r="D4714" s="162" t="n">
        <v>-0.200218</v>
      </c>
      <c r="E4714" s="162" t="n"/>
    </row>
    <row r="4715">
      <c r="B4715" s="161" t="n">
        <v>17106</v>
      </c>
      <c r="C4715" s="162" t="n">
        <v>14.84</v>
      </c>
      <c r="D4715" s="162" t="n">
        <v>-0.163537</v>
      </c>
      <c r="E4715" s="162" t="n"/>
    </row>
    <row r="4716">
      <c r="B4716" s="161" t="n">
        <v>17107</v>
      </c>
      <c r="C4716" s="162" t="n">
        <v>15.07</v>
      </c>
      <c r="D4716" s="162" t="n">
        <v>-0.147221</v>
      </c>
      <c r="E4716" s="162" t="n"/>
    </row>
    <row r="4717">
      <c r="B4717" s="161" t="n">
        <v>17110</v>
      </c>
      <c r="C4717" s="162" t="n">
        <v>15.33</v>
      </c>
      <c r="D4717" s="162" t="n">
        <v>-0.129264</v>
      </c>
      <c r="E4717" s="162" t="n"/>
    </row>
    <row r="4718">
      <c r="B4718" s="161" t="n">
        <v>17112</v>
      </c>
      <c r="C4718" s="162" t="n">
        <v>14.67</v>
      </c>
      <c r="D4718" s="162" t="n">
        <v>-0.172391</v>
      </c>
      <c r="E4718" s="162" t="n"/>
    </row>
    <row r="4719">
      <c r="B4719" s="161" t="n">
        <v>17113</v>
      </c>
      <c r="C4719" s="162" t="n">
        <v>14.79</v>
      </c>
      <c r="D4719" s="162" t="n">
        <v>-0.163363</v>
      </c>
      <c r="E4719" s="162" t="n"/>
    </row>
    <row r="4720">
      <c r="B4720" s="161" t="n">
        <v>17114</v>
      </c>
      <c r="C4720" s="162" t="n">
        <v>14.85</v>
      </c>
      <c r="D4720" s="162" t="n">
        <v>-0.15839</v>
      </c>
      <c r="E4720" s="162" t="n"/>
    </row>
    <row r="4721">
      <c r="B4721" s="161" t="n">
        <v>17118</v>
      </c>
      <c r="C4721" s="162" t="n">
        <v>14.94</v>
      </c>
      <c r="D4721" s="162" t="n">
        <v>-0.151433</v>
      </c>
      <c r="E4721" s="162" t="n"/>
    </row>
    <row r="4722">
      <c r="B4722" s="161" t="n">
        <v>17119</v>
      </c>
      <c r="C4722" s="162" t="n">
        <v>14.81</v>
      </c>
      <c r="D4722" s="162" t="n">
        <v>-0.159229</v>
      </c>
      <c r="E4722" s="162" t="n"/>
    </row>
    <row r="4723">
      <c r="B4723" s="161" t="n">
        <v>17120</v>
      </c>
      <c r="C4723" s="162" t="n">
        <v>14.89</v>
      </c>
      <c r="D4723" s="162" t="n">
        <v>-0.152767</v>
      </c>
      <c r="E4723" s="162" t="n"/>
    </row>
    <row r="4724">
      <c r="B4724" s="161" t="n">
        <v>17121</v>
      </c>
      <c r="C4724" s="162" t="n">
        <v>14.73</v>
      </c>
      <c r="D4724" s="162" t="n">
        <v>-0.162435</v>
      </c>
      <c r="E4724" s="162" t="n"/>
    </row>
    <row r="4725">
      <c r="B4725" s="161" t="n">
        <v>17124</v>
      </c>
      <c r="C4725" s="162" t="n">
        <v>14.58</v>
      </c>
      <c r="D4725" s="162" t="n">
        <v>-0.171521</v>
      </c>
      <c r="E4725" s="162" t="n"/>
    </row>
    <row r="4726">
      <c r="B4726" s="161" t="n">
        <v>17125</v>
      </c>
      <c r="C4726" s="162" t="n">
        <v>14.57</v>
      </c>
      <c r="D4726" s="162" t="n">
        <v>-0.171051</v>
      </c>
      <c r="E4726" s="162" t="n"/>
    </row>
    <row r="4727">
      <c r="B4727" s="161" t="n">
        <v>17126</v>
      </c>
      <c r="C4727" s="162" t="n">
        <v>14.46</v>
      </c>
      <c r="D4727" s="162" t="n">
        <v>-0.17742</v>
      </c>
      <c r="E4727" s="162" t="n"/>
    </row>
    <row r="4728">
      <c r="B4728" s="161" t="n">
        <v>17127</v>
      </c>
      <c r="C4728" s="162" t="n">
        <v>14.21</v>
      </c>
      <c r="D4728" s="162" t="n">
        <v>-0.193582</v>
      </c>
      <c r="E4728" s="162" t="n"/>
    </row>
    <row r="4729">
      <c r="B4729" s="161" t="n">
        <v>17128</v>
      </c>
      <c r="C4729" s="162" t="n">
        <v>14.13</v>
      </c>
      <c r="D4729" s="162" t="n">
        <v>-0.197902</v>
      </c>
      <c r="E4729" s="162" t="n"/>
    </row>
    <row r="4730">
      <c r="B4730" s="161" t="n">
        <v>17131</v>
      </c>
      <c r="C4730" s="162" t="n">
        <v>14.31</v>
      </c>
      <c r="D4730" s="162" t="n">
        <v>-0.184006</v>
      </c>
      <c r="E4730" s="162" t="n"/>
    </row>
    <row r="4731">
      <c r="B4731" s="161" t="n">
        <v>17132</v>
      </c>
      <c r="C4731" s="162" t="n">
        <v>14.45</v>
      </c>
      <c r="D4731" s="162" t="n">
        <v>-0.173072</v>
      </c>
      <c r="E4731" s="162" t="n"/>
    </row>
    <row r="4732">
      <c r="B4732" s="161" t="n">
        <v>17133</v>
      </c>
      <c r="C4732" s="162" t="n">
        <v>14.55</v>
      </c>
      <c r="D4732" s="162" t="n">
        <v>-0.16501</v>
      </c>
      <c r="E4732" s="162" t="n"/>
    </row>
    <row r="4733">
      <c r="B4733" s="161" t="n">
        <v>17135</v>
      </c>
      <c r="C4733" s="162" t="n">
        <v>14.68</v>
      </c>
      <c r="D4733" s="162" t="n">
        <v>-0.155078</v>
      </c>
      <c r="E4733" s="162" t="n"/>
    </row>
    <row r="4734">
      <c r="B4734" s="161" t="n">
        <v>17138</v>
      </c>
      <c r="C4734" s="162" t="n">
        <v>14.44</v>
      </c>
      <c r="D4734" s="162" t="n">
        <v>-0.170528</v>
      </c>
      <c r="E4734" s="162" t="n"/>
    </row>
    <row r="4735">
      <c r="B4735" s="161" t="n">
        <v>17139</v>
      </c>
      <c r="C4735" s="162" t="n">
        <v>14.49</v>
      </c>
      <c r="D4735" s="162" t="n">
        <v>-0.16602</v>
      </c>
      <c r="E4735" s="162" t="n"/>
    </row>
    <row r="4736">
      <c r="B4736" s="161" t="n">
        <v>17140</v>
      </c>
      <c r="C4736" s="162" t="n">
        <v>14.72</v>
      </c>
      <c r="D4736" s="162" t="n">
        <v>-0.149184</v>
      </c>
      <c r="E4736" s="162" t="n"/>
    </row>
    <row r="4737">
      <c r="B4737" s="161" t="n">
        <v>17141</v>
      </c>
      <c r="C4737" s="162" t="n">
        <v>14.64</v>
      </c>
      <c r="D4737" s="162" t="n">
        <v>-0.153539</v>
      </c>
      <c r="E4737" s="162" t="n"/>
    </row>
    <row r="4738">
      <c r="B4738" s="161" t="n">
        <v>17142</v>
      </c>
      <c r="C4738" s="162" t="n">
        <v>14.7</v>
      </c>
      <c r="D4738" s="162" t="n">
        <v>-0.14857</v>
      </c>
      <c r="E4738" s="162" t="n"/>
    </row>
    <row r="4739">
      <c r="B4739" s="161" t="n">
        <v>17145</v>
      </c>
      <c r="C4739" s="162" t="n">
        <v>15.32</v>
      </c>
      <c r="D4739" s="162" t="n">
        <v>-0.106657</v>
      </c>
      <c r="E4739" s="162" t="n"/>
    </row>
    <row r="4740">
      <c r="B4740" s="161" t="n">
        <v>17146</v>
      </c>
      <c r="C4740" s="162" t="n">
        <v>15.32</v>
      </c>
      <c r="D4740" s="162" t="n">
        <v>-0.105952</v>
      </c>
      <c r="E4740" s="162" t="n"/>
    </row>
    <row r="4741">
      <c r="B4741" s="161" t="n">
        <v>17147</v>
      </c>
      <c r="C4741" s="162" t="n">
        <v>15.36</v>
      </c>
      <c r="D4741" s="162" t="n">
        <v>-0.10289</v>
      </c>
      <c r="E4741" s="162" t="n"/>
    </row>
    <row r="4742">
      <c r="B4742" s="161" t="n">
        <v>17148</v>
      </c>
      <c r="C4742" s="162" t="n">
        <v>15.15</v>
      </c>
      <c r="D4742" s="162" t="n">
        <v>-0.116168</v>
      </c>
      <c r="E4742" s="162" t="n"/>
    </row>
    <row r="4743">
      <c r="B4743" s="161" t="n">
        <v>17149</v>
      </c>
      <c r="C4743" s="162" t="n">
        <v>15.17</v>
      </c>
      <c r="D4743" s="162" t="n">
        <v>-0.114267</v>
      </c>
      <c r="E4743" s="162" t="n"/>
    </row>
    <row r="4744">
      <c r="B4744" s="161" t="n">
        <v>17152</v>
      </c>
      <c r="C4744" s="162" t="n">
        <v>15.24</v>
      </c>
      <c r="D4744" s="162" t="n">
        <v>-0.109063</v>
      </c>
      <c r="E4744" s="162" t="n"/>
    </row>
    <row r="4745">
      <c r="B4745" s="161" t="n">
        <v>17153</v>
      </c>
      <c r="C4745" s="162" t="n">
        <v>15.18</v>
      </c>
      <c r="D4745" s="162" t="n">
        <v>-0.112411</v>
      </c>
      <c r="E4745" s="162" t="n"/>
    </row>
    <row r="4746">
      <c r="B4746" s="161" t="n">
        <v>17154</v>
      </c>
      <c r="C4746" s="162" t="n">
        <v>15.21</v>
      </c>
      <c r="D4746" s="162" t="n">
        <v>-0.109883</v>
      </c>
      <c r="E4746" s="162" t="n"/>
    </row>
    <row r="4747">
      <c r="B4747" s="161" t="n">
        <v>17155</v>
      </c>
      <c r="C4747" s="162" t="n">
        <v>15.45</v>
      </c>
      <c r="D4747" s="162" t="n">
        <v>-0.093691</v>
      </c>
      <c r="E4747" s="162" t="n"/>
    </row>
    <row r="4748">
      <c r="B4748" s="161" t="n">
        <v>17156</v>
      </c>
      <c r="C4748" s="162" t="n">
        <v>15.5</v>
      </c>
      <c r="D4748" s="162" t="n">
        <v>-0.089962</v>
      </c>
      <c r="E4748" s="162" t="n"/>
    </row>
    <row r="4749">
      <c r="B4749" s="161" t="n">
        <v>17159</v>
      </c>
      <c r="C4749" s="162" t="n">
        <v>15.41</v>
      </c>
      <c r="D4749" s="162" t="n">
        <v>-0.095216</v>
      </c>
      <c r="E4749" s="162" t="n"/>
    </row>
    <row r="4750">
      <c r="B4750" s="161" t="n">
        <v>17160</v>
      </c>
      <c r="C4750" s="162" t="n">
        <v>15.37</v>
      </c>
      <c r="D4750" s="162" t="n">
        <v>-0.097189</v>
      </c>
      <c r="E4750" s="162" t="n"/>
    </row>
    <row r="4751">
      <c r="B4751" s="161" t="n">
        <v>17162</v>
      </c>
      <c r="C4751" s="162" t="n">
        <v>15.21</v>
      </c>
      <c r="D4751" s="162" t="n">
        <v>-0.107013</v>
      </c>
      <c r="E4751" s="162" t="n"/>
    </row>
    <row r="4752">
      <c r="B4752" s="161" t="n">
        <v>17163</v>
      </c>
      <c r="C4752" s="162" t="n">
        <v>15.19</v>
      </c>
      <c r="D4752" s="162" t="n">
        <v>-0.10767</v>
      </c>
      <c r="E4752" s="162" t="n"/>
    </row>
    <row r="4753">
      <c r="B4753" s="161" t="n">
        <v>17166</v>
      </c>
      <c r="C4753" s="162" t="n">
        <v>15.17</v>
      </c>
      <c r="D4753" s="162" t="n">
        <v>-0.108402</v>
      </c>
      <c r="E4753" s="162" t="n"/>
    </row>
    <row r="4754">
      <c r="B4754" s="161" t="n">
        <v>17167</v>
      </c>
      <c r="C4754" s="162" t="n">
        <v>15.3</v>
      </c>
      <c r="D4754" s="162" t="n">
        <v>-0.099339</v>
      </c>
      <c r="E4754" s="162" t="n"/>
    </row>
    <row r="4755">
      <c r="B4755" s="161" t="n">
        <v>17169</v>
      </c>
      <c r="C4755" s="162" t="n">
        <v>15.2</v>
      </c>
      <c r="D4755" s="162" t="n">
        <v>-0.105281</v>
      </c>
      <c r="E4755" s="162" t="n"/>
    </row>
    <row r="4756">
      <c r="B4756" s="161" t="n">
        <v>17170</v>
      </c>
      <c r="C4756" s="162" t="n">
        <v>15.26</v>
      </c>
      <c r="D4756" s="162" t="n">
        <v>-0.100657</v>
      </c>
      <c r="E4756" s="162" t="n"/>
    </row>
    <row r="4757">
      <c r="B4757" s="161" t="n">
        <v>17173</v>
      </c>
      <c r="C4757" s="162" t="n">
        <v>15.44</v>
      </c>
      <c r="D4757" s="162" t="n">
        <v>-0.088335</v>
      </c>
      <c r="E4757" s="162" t="n"/>
    </row>
    <row r="4758">
      <c r="B4758" s="161" t="n">
        <v>17174</v>
      </c>
      <c r="C4758" s="162" t="n">
        <v>15.32</v>
      </c>
      <c r="D4758" s="162" t="n">
        <v>-0.095467</v>
      </c>
      <c r="E4758" s="162" t="n"/>
    </row>
    <row r="4759">
      <c r="B4759" s="161" t="n">
        <v>17175</v>
      </c>
      <c r="C4759" s="162" t="n">
        <v>15.41</v>
      </c>
      <c r="D4759" s="162" t="n">
        <v>-0.08893</v>
      </c>
      <c r="E4759" s="162" t="n"/>
    </row>
    <row r="4760">
      <c r="B4760" s="161" t="n">
        <v>17176</v>
      </c>
      <c r="C4760" s="162" t="n">
        <v>15.44</v>
      </c>
      <c r="D4760" s="162" t="n">
        <v>-0.086314</v>
      </c>
      <c r="E4760" s="162" t="n"/>
    </row>
    <row r="4761">
      <c r="B4761" s="161" t="n">
        <v>17177</v>
      </c>
      <c r="C4761" s="162" t="n">
        <v>15.24</v>
      </c>
      <c r="D4761" s="162" t="n">
        <v>-0.098511</v>
      </c>
      <c r="E4761" s="162" t="n"/>
    </row>
    <row r="4762">
      <c r="B4762" s="161" t="n">
        <v>17180</v>
      </c>
      <c r="C4762" s="162" t="n">
        <v>14.8</v>
      </c>
      <c r="D4762" s="162" t="n">
        <v>-0.126838</v>
      </c>
      <c r="E4762" s="162" t="n"/>
    </row>
    <row r="4763">
      <c r="B4763" s="161" t="n">
        <v>17181</v>
      </c>
      <c r="C4763" s="162" t="n">
        <v>14.87</v>
      </c>
      <c r="D4763" s="162" t="n">
        <v>-0.121202</v>
      </c>
      <c r="E4763" s="162" t="n"/>
    </row>
    <row r="4764">
      <c r="B4764" s="161" t="n">
        <v>17182</v>
      </c>
      <c r="C4764" s="162" t="n">
        <v>14.77</v>
      </c>
      <c r="D4764" s="162" t="n">
        <v>-0.127008</v>
      </c>
      <c r="E4764" s="162" t="n"/>
    </row>
    <row r="4765">
      <c r="B4765" s="161" t="n">
        <v>17183</v>
      </c>
      <c r="C4765" s="162" t="n">
        <v>14.78</v>
      </c>
      <c r="D4765" s="162" t="n">
        <v>-0.125359</v>
      </c>
      <c r="E4765" s="162" t="n"/>
    </row>
    <row r="4766">
      <c r="B4766" s="161" t="n">
        <v>17184</v>
      </c>
      <c r="C4766" s="162" t="n">
        <v>15.07</v>
      </c>
      <c r="D4766" s="162" t="n">
        <v>-0.105035</v>
      </c>
      <c r="E4766" s="162" t="n"/>
    </row>
    <row r="4767">
      <c r="B4767" s="161" t="n">
        <v>17187</v>
      </c>
      <c r="C4767" s="162" t="n">
        <v>15.02</v>
      </c>
      <c r="D4767" s="162" t="n">
        <v>-0.107447</v>
      </c>
      <c r="E4767" s="162" t="n"/>
    </row>
    <row r="4768">
      <c r="B4768" s="161" t="n">
        <v>17188</v>
      </c>
      <c r="C4768" s="162" t="n">
        <v>14.97</v>
      </c>
      <c r="D4768" s="162" t="n">
        <v>-0.109762</v>
      </c>
      <c r="E4768" s="162" t="n"/>
    </row>
    <row r="4769">
      <c r="B4769" s="161" t="n">
        <v>17189</v>
      </c>
      <c r="C4769" s="162" t="n">
        <v>15.04</v>
      </c>
      <c r="D4769" s="162" t="n">
        <v>-0.104037</v>
      </c>
      <c r="E4769" s="162" t="n"/>
    </row>
    <row r="4770">
      <c r="B4770" s="161" t="n">
        <v>17190</v>
      </c>
      <c r="C4770" s="162" t="n">
        <v>15.19</v>
      </c>
      <c r="D4770" s="162" t="n">
        <v>-0.093108</v>
      </c>
      <c r="E4770" s="162" t="n"/>
    </row>
    <row r="4771">
      <c r="B4771" s="161" t="n">
        <v>17191</v>
      </c>
      <c r="C4771" s="162" t="n">
        <v>15.21</v>
      </c>
      <c r="D4771" s="162" t="n">
        <v>-0.090769</v>
      </c>
      <c r="E4771" s="162" t="n"/>
    </row>
    <row r="4772">
      <c r="B4772" s="161" t="n">
        <v>17194</v>
      </c>
      <c r="C4772" s="162" t="n">
        <v>15.34</v>
      </c>
      <c r="D4772" s="162" t="n">
        <v>-0.081195</v>
      </c>
      <c r="E4772" s="162" t="n"/>
    </row>
    <row r="4773">
      <c r="B4773" s="161" t="n">
        <v>17195</v>
      </c>
      <c r="C4773" s="162" t="n">
        <v>15.47</v>
      </c>
      <c r="D4773" s="162" t="n">
        <v>-0.071752</v>
      </c>
      <c r="E4773" s="162" t="n"/>
    </row>
    <row r="4774">
      <c r="B4774" s="161" t="n">
        <v>17196</v>
      </c>
      <c r="C4774" s="162" t="n">
        <v>15.65</v>
      </c>
      <c r="D4774" s="162" t="n">
        <v>-0.059245</v>
      </c>
      <c r="E4774" s="162" t="n"/>
    </row>
    <row r="4775">
      <c r="B4775" s="161" t="n">
        <v>17197</v>
      </c>
      <c r="C4775" s="162" t="n">
        <v>15.6</v>
      </c>
      <c r="D4775" s="162" t="n">
        <v>-0.06149</v>
      </c>
      <c r="E4775" s="162" t="n"/>
    </row>
    <row r="4776">
      <c r="B4776" s="161" t="n">
        <v>17198</v>
      </c>
      <c r="C4776" s="162" t="n">
        <v>15.66</v>
      </c>
      <c r="D4776" s="162" t="n">
        <v>-0.056759</v>
      </c>
      <c r="E4776" s="162" t="n"/>
    </row>
    <row r="4777">
      <c r="B4777" s="161" t="n">
        <v>17201</v>
      </c>
      <c r="C4777" s="162" t="n">
        <v>15.8</v>
      </c>
      <c r="D4777" s="162" t="n">
        <v>-0.046932</v>
      </c>
      <c r="E4777" s="162" t="n"/>
    </row>
    <row r="4778">
      <c r="B4778" s="161" t="n">
        <v>17202</v>
      </c>
      <c r="C4778" s="162" t="n">
        <v>15.83</v>
      </c>
      <c r="D4778" s="162" t="n">
        <v>-0.044126</v>
      </c>
      <c r="E4778" s="162" t="n"/>
    </row>
    <row r="4779">
      <c r="B4779" s="161" t="n">
        <v>17203</v>
      </c>
      <c r="C4779" s="162" t="n">
        <v>15.92</v>
      </c>
      <c r="D4779" s="162" t="n">
        <v>-0.037555</v>
      </c>
      <c r="E4779" s="162" t="n"/>
    </row>
    <row r="4780">
      <c r="B4780" s="161" t="n">
        <v>17204</v>
      </c>
      <c r="C4780" s="162" t="n">
        <v>15.86</v>
      </c>
      <c r="D4780" s="162" t="n">
        <v>-0.040417</v>
      </c>
      <c r="E4780" s="162" t="n"/>
    </row>
    <row r="4781">
      <c r="B4781" s="161" t="n">
        <v>17205</v>
      </c>
      <c r="C4781" s="162" t="n">
        <v>16.12</v>
      </c>
      <c r="D4781" s="162" t="n">
        <v>-0.023333</v>
      </c>
      <c r="E4781" s="162" t="n"/>
    </row>
    <row r="4782">
      <c r="B4782" s="161" t="n">
        <v>17208</v>
      </c>
      <c r="C4782" s="162" t="n">
        <v>16.05</v>
      </c>
      <c r="D4782" s="162" t="n">
        <v>-0.026897</v>
      </c>
      <c r="E4782" s="162" t="n"/>
    </row>
    <row r="4783">
      <c r="B4783" s="161" t="n">
        <v>17209</v>
      </c>
      <c r="C4783" s="162" t="n">
        <v>16.14</v>
      </c>
      <c r="D4783" s="162" t="n">
        <v>-0.020577</v>
      </c>
      <c r="E4783" s="162" t="n"/>
    </row>
    <row r="4784">
      <c r="B4784" s="161" t="n">
        <v>17211</v>
      </c>
      <c r="C4784" s="162" t="n">
        <v>15.93</v>
      </c>
      <c r="D4784" s="162" t="n">
        <v>-0.032869</v>
      </c>
      <c r="E4784" s="162" t="n"/>
    </row>
    <row r="4785">
      <c r="B4785" s="161" t="n">
        <v>17212</v>
      </c>
      <c r="C4785" s="162" t="n">
        <v>15.86</v>
      </c>
      <c r="D4785" s="162" t="n">
        <v>-0.036404</v>
      </c>
      <c r="E4785" s="162" t="n"/>
    </row>
    <row r="4786">
      <c r="B4786" s="161" t="n">
        <v>17215</v>
      </c>
      <c r="C4786" s="162" t="n">
        <v>15.88</v>
      </c>
      <c r="D4786" s="162" t="n">
        <v>-0.034268</v>
      </c>
      <c r="E4786" s="162" t="n"/>
    </row>
    <row r="4787">
      <c r="B4787" s="161" t="n">
        <v>17216</v>
      </c>
      <c r="C4787" s="162" t="n">
        <v>15.88</v>
      </c>
      <c r="D4787" s="162" t="n">
        <v>-0.033406</v>
      </c>
      <c r="E4787" s="162" t="n"/>
    </row>
    <row r="4788">
      <c r="B4788" s="161" t="n">
        <v>17217</v>
      </c>
      <c r="C4788" s="162" t="n">
        <v>15.69</v>
      </c>
      <c r="D4788" s="162" t="n">
        <v>-0.04455</v>
      </c>
      <c r="E4788" s="162" t="n"/>
    </row>
    <row r="4789">
      <c r="B4789" s="161" t="n">
        <v>17218</v>
      </c>
      <c r="C4789" s="162" t="n">
        <v>15.72</v>
      </c>
      <c r="D4789" s="162" t="n">
        <v>-0.041805</v>
      </c>
      <c r="E4789" s="162" t="n"/>
    </row>
    <row r="4790">
      <c r="B4790" s="161" t="n">
        <v>17219</v>
      </c>
      <c r="C4790" s="162" t="n">
        <v>15.8</v>
      </c>
      <c r="D4790" s="162" t="n">
        <v>-0.035978</v>
      </c>
      <c r="E4790" s="162" t="n"/>
    </row>
    <row r="4791">
      <c r="B4791" s="161" t="n">
        <v>17222</v>
      </c>
      <c r="C4791" s="162" t="n">
        <v>15.67</v>
      </c>
      <c r="D4791" s="162" t="n">
        <v>-0.043372</v>
      </c>
      <c r="E4791" s="162" t="n"/>
    </row>
    <row r="4792">
      <c r="B4792" s="161" t="n">
        <v>17223</v>
      </c>
      <c r="C4792" s="162" t="n">
        <v>15.47</v>
      </c>
      <c r="D4792" s="162" t="n">
        <v>-0.055301</v>
      </c>
      <c r="E4792" s="162" t="n"/>
    </row>
    <row r="4793">
      <c r="B4793" s="161" t="n">
        <v>17224</v>
      </c>
      <c r="C4793" s="162" t="n">
        <v>15.3</v>
      </c>
      <c r="D4793" s="162" t="n">
        <v>-0.06539</v>
      </c>
      <c r="E4793" s="162" t="n"/>
    </row>
    <row r="4794">
      <c r="B4794" s="161" t="n">
        <v>17225</v>
      </c>
      <c r="C4794" s="162" t="n">
        <v>15.48</v>
      </c>
      <c r="D4794" s="162" t="n">
        <v>-0.052695</v>
      </c>
      <c r="E4794" s="162" t="n"/>
    </row>
    <row r="4795">
      <c r="B4795" s="161" t="n">
        <v>17226</v>
      </c>
      <c r="C4795" s="162" t="n">
        <v>15.43</v>
      </c>
      <c r="D4795" s="162" t="n">
        <v>-0.054901</v>
      </c>
      <c r="E4795" s="162" t="n"/>
    </row>
    <row r="4796">
      <c r="B4796" s="161" t="n">
        <v>17229</v>
      </c>
      <c r="C4796" s="162" t="n">
        <v>15.41</v>
      </c>
      <c r="D4796" s="162" t="n">
        <v>-0.055197</v>
      </c>
      <c r="E4796" s="162" t="n"/>
    </row>
    <row r="4797">
      <c r="B4797" s="161" t="n">
        <v>17230</v>
      </c>
      <c r="C4797" s="162" t="n">
        <v>15.41</v>
      </c>
      <c r="D4797" s="162" t="n">
        <v>-0.054239</v>
      </c>
      <c r="E4797" s="162" t="n"/>
    </row>
    <row r="4798">
      <c r="B4798" s="161" t="n">
        <v>17231</v>
      </c>
      <c r="C4798" s="162" t="n">
        <v>15.59</v>
      </c>
      <c r="D4798" s="162" t="n">
        <v>-0.041688</v>
      </c>
      <c r="E4798" s="162" t="n"/>
    </row>
    <row r="4799">
      <c r="B4799" s="161" t="n">
        <v>17232</v>
      </c>
      <c r="C4799" s="162" t="n">
        <v>15.65</v>
      </c>
      <c r="D4799" s="162" t="n">
        <v>-0.036939</v>
      </c>
      <c r="E4799" s="162" t="n"/>
    </row>
    <row r="4800">
      <c r="B4800" s="161" t="n">
        <v>17233</v>
      </c>
      <c r="C4800" s="162" t="n">
        <v>15.16</v>
      </c>
      <c r="D4800" s="162" t="n">
        <v>-0.067677</v>
      </c>
      <c r="E4800" s="162" t="n"/>
    </row>
    <row r="4801">
      <c r="B4801" s="161" t="n">
        <v>17236</v>
      </c>
      <c r="C4801" s="162" t="n">
        <v>15.01</v>
      </c>
      <c r="D4801" s="162" t="n">
        <v>-0.076489</v>
      </c>
      <c r="E4801" s="162" t="n"/>
    </row>
    <row r="4802">
      <c r="B4802" s="161" t="n">
        <v>17237</v>
      </c>
      <c r="C4802" s="162" t="n">
        <v>14.88</v>
      </c>
      <c r="D4802" s="162" t="n">
        <v>-0.083977</v>
      </c>
      <c r="E4802" s="162" t="n"/>
    </row>
    <row r="4803">
      <c r="B4803" s="161" t="n">
        <v>17238</v>
      </c>
      <c r="C4803" s="162" t="n">
        <v>14.97</v>
      </c>
      <c r="D4803" s="162" t="n">
        <v>-0.076769</v>
      </c>
      <c r="E4803" s="162" t="n"/>
    </row>
    <row r="4804">
      <c r="B4804" s="161" t="n">
        <v>17239</v>
      </c>
      <c r="C4804" s="162" t="n">
        <v>14.93</v>
      </c>
      <c r="D4804" s="162" t="n">
        <v>-0.078253</v>
      </c>
      <c r="E4804" s="162" t="n"/>
    </row>
    <row r="4805">
      <c r="B4805" s="161" t="n">
        <v>17240</v>
      </c>
      <c r="C4805" s="162" t="n">
        <v>14.78</v>
      </c>
      <c r="D4805" s="162" t="n">
        <v>-0.08706800000000001</v>
      </c>
      <c r="E4805" s="162" t="n"/>
    </row>
    <row r="4806">
      <c r="B4806" s="161" t="n">
        <v>17243</v>
      </c>
      <c r="C4806" s="162" t="n">
        <v>14.82</v>
      </c>
      <c r="D4806" s="162" t="n">
        <v>-0.083006</v>
      </c>
      <c r="E4806" s="162" t="n"/>
    </row>
    <row r="4807">
      <c r="B4807" s="161" t="n">
        <v>17244</v>
      </c>
      <c r="C4807" s="162" t="n">
        <v>15.01</v>
      </c>
      <c r="D4807" s="162" t="n">
        <v>-0.06895</v>
      </c>
      <c r="E4807" s="162" t="n"/>
    </row>
    <row r="4808">
      <c r="B4808" s="161" t="n">
        <v>17245</v>
      </c>
      <c r="C4808" s="162" t="n">
        <v>15.08</v>
      </c>
      <c r="D4808" s="162" t="n">
        <v>-0.06302099999999999</v>
      </c>
      <c r="E4808" s="162" t="n"/>
    </row>
    <row r="4809">
      <c r="B4809" s="161" t="n">
        <v>17246</v>
      </c>
      <c r="C4809" s="162" t="n">
        <v>15.07</v>
      </c>
      <c r="D4809" s="162" t="n">
        <v>-0.062445</v>
      </c>
      <c r="E4809" s="162" t="n"/>
    </row>
    <row r="4810">
      <c r="B4810" s="161" t="n">
        <v>17247</v>
      </c>
      <c r="C4810" s="162" t="n">
        <v>15.25</v>
      </c>
      <c r="D4810" s="162" t="n">
        <v>-0.049424</v>
      </c>
      <c r="E4810" s="162" t="n"/>
    </row>
    <row r="4811">
      <c r="B4811" s="161" t="n">
        <v>17250</v>
      </c>
      <c r="C4811" s="162" t="n">
        <v>15.11</v>
      </c>
      <c r="D4811" s="162" t="n">
        <v>-0.057488</v>
      </c>
      <c r="E4811" s="162" t="n"/>
    </row>
    <row r="4812">
      <c r="B4812" s="161" t="n">
        <v>17251</v>
      </c>
      <c r="C4812" s="162" t="n">
        <v>15.02</v>
      </c>
      <c r="D4812" s="162" t="n">
        <v>-0.062278</v>
      </c>
      <c r="E4812" s="162" t="n"/>
    </row>
    <row r="4813">
      <c r="B4813" s="161" t="n">
        <v>17252</v>
      </c>
      <c r="C4813" s="162" t="n">
        <v>15.23</v>
      </c>
      <c r="D4813" s="162" t="n">
        <v>-0.047269</v>
      </c>
      <c r="E4813" s="162" t="n"/>
    </row>
    <row r="4814">
      <c r="B4814" s="161" t="n">
        <v>17253</v>
      </c>
      <c r="C4814" s="162" t="n">
        <v>15.4</v>
      </c>
      <c r="D4814" s="162" t="n">
        <v>-0.035088</v>
      </c>
      <c r="E4814" s="162" t="n"/>
    </row>
    <row r="4815">
      <c r="B4815" s="161" t="n">
        <v>17254</v>
      </c>
      <c r="C4815" s="162" t="n">
        <v>15.33</v>
      </c>
      <c r="D4815" s="162" t="n">
        <v>-0.038603</v>
      </c>
      <c r="E4815" s="162" t="n"/>
    </row>
    <row r="4816">
      <c r="B4816" s="161" t="n">
        <v>17257</v>
      </c>
      <c r="C4816" s="162" t="n">
        <v>15.17</v>
      </c>
      <c r="D4816" s="162" t="n">
        <v>-0.047989</v>
      </c>
      <c r="E4816" s="162" t="n"/>
    </row>
    <row r="4817">
      <c r="B4817" s="161" t="n">
        <v>17258</v>
      </c>
      <c r="C4817" s="162" t="n">
        <v>15.23</v>
      </c>
      <c r="D4817" s="162" t="n">
        <v>-0.04292</v>
      </c>
      <c r="E4817" s="162" t="n"/>
    </row>
    <row r="4818">
      <c r="B4818" s="161" t="n">
        <v>17259</v>
      </c>
      <c r="C4818" s="162" t="n">
        <v>15.22</v>
      </c>
      <c r="D4818" s="162" t="n">
        <v>-0.042453</v>
      </c>
      <c r="E4818" s="162" t="n"/>
    </row>
    <row r="4819">
      <c r="B4819" s="161" t="n">
        <v>17260</v>
      </c>
      <c r="C4819" s="162" t="n">
        <v>15.18</v>
      </c>
      <c r="D4819" s="162" t="n">
        <v>-0.043941</v>
      </c>
      <c r="E4819" s="162" t="n"/>
    </row>
    <row r="4820">
      <c r="B4820" s="161" t="n">
        <v>17264</v>
      </c>
      <c r="C4820" s="162" t="n">
        <v>15.05</v>
      </c>
      <c r="D4820" s="162" t="n">
        <v>-0.051438</v>
      </c>
      <c r="E4820" s="162" t="n"/>
    </row>
    <row r="4821">
      <c r="B4821" s="161" t="n">
        <v>17265</v>
      </c>
      <c r="C4821" s="162" t="n">
        <v>14.83</v>
      </c>
      <c r="D4821" s="162" t="n">
        <v>-0.065024</v>
      </c>
      <c r="E4821" s="162" t="n"/>
    </row>
    <row r="4822">
      <c r="B4822" s="161" t="n">
        <v>17266</v>
      </c>
      <c r="C4822" s="162" t="n">
        <v>14.82</v>
      </c>
      <c r="D4822" s="162" t="n">
        <v>-0.06468400000000001</v>
      </c>
      <c r="E4822" s="162" t="n"/>
    </row>
    <row r="4823">
      <c r="B4823" s="161" t="n">
        <v>17267</v>
      </c>
      <c r="C4823" s="162" t="n">
        <v>14.83</v>
      </c>
      <c r="D4823" s="162" t="n">
        <v>-0.062934</v>
      </c>
      <c r="E4823" s="162" t="n"/>
    </row>
    <row r="4824">
      <c r="B4824" s="161" t="n">
        <v>17268</v>
      </c>
      <c r="C4824" s="162" t="n">
        <v>14.72</v>
      </c>
      <c r="D4824" s="162" t="n">
        <v>-0.069254</v>
      </c>
      <c r="E4824" s="162" t="n"/>
    </row>
    <row r="4825">
      <c r="B4825" s="161" t="n">
        <v>17271</v>
      </c>
      <c r="C4825" s="162" t="n">
        <v>14.14</v>
      </c>
      <c r="D4825" s="162" t="n">
        <v>-0.108185</v>
      </c>
      <c r="E4825" s="162" t="n"/>
    </row>
    <row r="4826">
      <c r="B4826" s="161" t="n">
        <v>17272</v>
      </c>
      <c r="C4826" s="162" t="n">
        <v>14.15</v>
      </c>
      <c r="D4826" s="162" t="n">
        <v>-0.106221</v>
      </c>
      <c r="E4826" s="162" t="n"/>
    </row>
    <row r="4827">
      <c r="B4827" s="161" t="n">
        <v>17273</v>
      </c>
      <c r="C4827" s="162" t="n">
        <v>14.29</v>
      </c>
      <c r="D4827" s="162" t="n">
        <v>-0.095072</v>
      </c>
      <c r="E4827" s="162" t="n"/>
    </row>
    <row r="4828">
      <c r="B4828" s="161" t="n">
        <v>17274</v>
      </c>
      <c r="C4828" s="162" t="n">
        <v>14.27</v>
      </c>
      <c r="D4828" s="162" t="n">
        <v>-0.095148</v>
      </c>
      <c r="E4828" s="162" t="n"/>
    </row>
    <row r="4829">
      <c r="B4829" s="161" t="n">
        <v>17275</v>
      </c>
      <c r="C4829" s="162" t="n">
        <v>14.09</v>
      </c>
      <c r="D4829" s="162" t="n">
        <v>-0.106423</v>
      </c>
      <c r="E4829" s="162" t="n"/>
    </row>
    <row r="4830">
      <c r="B4830" s="161" t="n">
        <v>17278</v>
      </c>
      <c r="C4830" s="162" t="n">
        <v>14.45</v>
      </c>
      <c r="D4830" s="162" t="n">
        <v>-0.079892</v>
      </c>
      <c r="E4830" s="162" t="n"/>
    </row>
    <row r="4831">
      <c r="B4831" s="161" t="n">
        <v>17279</v>
      </c>
      <c r="C4831" s="162" t="n">
        <v>14.56</v>
      </c>
      <c r="D4831" s="162" t="n">
        <v>-0.071052</v>
      </c>
      <c r="E4831" s="162" t="n"/>
    </row>
    <row r="4832">
      <c r="B4832" s="161" t="n">
        <v>17280</v>
      </c>
      <c r="C4832" s="162" t="n">
        <v>14.58</v>
      </c>
      <c r="D4832" s="162" t="n">
        <v>-0.06844699999999999</v>
      </c>
      <c r="E4832" s="162" t="n"/>
    </row>
    <row r="4833">
      <c r="B4833" s="161" t="n">
        <v>17281</v>
      </c>
      <c r="C4833" s="162" t="n">
        <v>14.49</v>
      </c>
      <c r="D4833" s="162" t="n">
        <v>-0.07339900000000001</v>
      </c>
      <c r="E4833" s="162" t="n"/>
    </row>
    <row r="4834">
      <c r="B4834" s="161" t="n">
        <v>17282</v>
      </c>
      <c r="C4834" s="162" t="n">
        <v>14.39</v>
      </c>
      <c r="D4834" s="162" t="n">
        <v>-0.079018</v>
      </c>
      <c r="E4834" s="162" t="n"/>
    </row>
    <row r="4835">
      <c r="B4835" s="161" t="n">
        <v>17285</v>
      </c>
      <c r="C4835" s="162" t="n">
        <v>14.37</v>
      </c>
      <c r="D4835" s="162" t="n">
        <v>-0.079085</v>
      </c>
      <c r="E4835" s="162" t="n"/>
    </row>
    <row r="4836">
      <c r="B4836" s="161" t="n">
        <v>17286</v>
      </c>
      <c r="C4836" s="162" t="n">
        <v>14.4</v>
      </c>
      <c r="D4836" s="162" t="n">
        <v>-0.07571600000000001</v>
      </c>
      <c r="E4836" s="162" t="n"/>
    </row>
    <row r="4837">
      <c r="B4837" s="161" t="n">
        <v>17287</v>
      </c>
      <c r="C4837" s="162" t="n">
        <v>14.58</v>
      </c>
      <c r="D4837" s="162" t="n">
        <v>-0.062105</v>
      </c>
      <c r="E4837" s="162" t="n"/>
    </row>
    <row r="4838">
      <c r="B4838" s="161" t="n">
        <v>17288</v>
      </c>
      <c r="C4838" s="162" t="n">
        <v>14.69</v>
      </c>
      <c r="D4838" s="162" t="n">
        <v>-0.053538</v>
      </c>
      <c r="E4838" s="162" t="n"/>
    </row>
    <row r="4839">
      <c r="B4839" s="161" t="n">
        <v>17289</v>
      </c>
      <c r="C4839" s="162" t="n">
        <v>14.79</v>
      </c>
      <c r="D4839" s="162" t="n">
        <v>-0.045727</v>
      </c>
      <c r="E4839" s="162" t="n"/>
    </row>
    <row r="4840">
      <c r="B4840" s="161" t="n">
        <v>17292</v>
      </c>
      <c r="C4840" s="162" t="n">
        <v>14.85</v>
      </c>
      <c r="D4840" s="162" t="n">
        <v>-0.040638</v>
      </c>
      <c r="E4840" s="162" t="n"/>
    </row>
    <row r="4841">
      <c r="B4841" s="161" t="n">
        <v>17293</v>
      </c>
      <c r="C4841" s="162" t="n">
        <v>14.69</v>
      </c>
      <c r="D4841" s="162" t="n">
        <v>-0.050387</v>
      </c>
      <c r="E4841" s="162" t="n"/>
    </row>
    <row r="4842">
      <c r="B4842" s="161" t="n">
        <v>17294</v>
      </c>
      <c r="C4842" s="162" t="n">
        <v>14.68</v>
      </c>
      <c r="D4842" s="162" t="n">
        <v>-0.049999</v>
      </c>
      <c r="E4842" s="162" t="n"/>
    </row>
    <row r="4843">
      <c r="B4843" s="161" t="n">
        <v>17295</v>
      </c>
      <c r="C4843" s="162" t="n">
        <v>14.6</v>
      </c>
      <c r="D4843" s="162" t="n">
        <v>-0.054384</v>
      </c>
      <c r="E4843" s="162" t="n"/>
    </row>
    <row r="4844">
      <c r="B4844" s="161" t="n">
        <v>17296</v>
      </c>
      <c r="C4844" s="162" t="n">
        <v>14.63</v>
      </c>
      <c r="D4844" s="162" t="n">
        <v>-0.051436</v>
      </c>
      <c r="E4844" s="162" t="n"/>
    </row>
    <row r="4845">
      <c r="B4845" s="161" t="n">
        <v>17299</v>
      </c>
      <c r="C4845" s="162" t="n">
        <v>14.46</v>
      </c>
      <c r="D4845" s="162" t="n">
        <v>-0.062166</v>
      </c>
      <c r="E4845" s="162" t="n"/>
    </row>
    <row r="4846">
      <c r="B4846" s="161" t="n">
        <v>17300</v>
      </c>
      <c r="C4846" s="162" t="n">
        <v>14.15</v>
      </c>
      <c r="D4846" s="162" t="n">
        <v>-0.082748</v>
      </c>
      <c r="E4846" s="162" t="n"/>
    </row>
    <row r="4847">
      <c r="B4847" s="161" t="n">
        <v>17301</v>
      </c>
      <c r="C4847" s="162" t="n">
        <v>14.11</v>
      </c>
      <c r="D4847" s="162" t="n">
        <v>-0.084443</v>
      </c>
      <c r="E4847" s="162" t="n"/>
    </row>
    <row r="4848">
      <c r="B4848" s="161" t="n">
        <v>17302</v>
      </c>
      <c r="C4848" s="162" t="n">
        <v>14.24</v>
      </c>
      <c r="D4848" s="162" t="n">
        <v>-0.074158</v>
      </c>
      <c r="E4848" s="162" t="n"/>
    </row>
    <row r="4849">
      <c r="B4849" s="161" t="n">
        <v>17303</v>
      </c>
      <c r="C4849" s="162" t="n">
        <v>13.96</v>
      </c>
      <c r="D4849" s="162" t="n">
        <v>-0.092777</v>
      </c>
      <c r="E4849" s="162" t="n"/>
    </row>
    <row r="4850">
      <c r="B4850" s="161" t="n">
        <v>17306</v>
      </c>
      <c r="C4850" s="162" t="n">
        <v>13.77</v>
      </c>
      <c r="D4850" s="162" t="n">
        <v>-0.105112</v>
      </c>
      <c r="E4850" s="162" t="n"/>
    </row>
    <row r="4851">
      <c r="B4851" s="161" t="n">
        <v>17307</v>
      </c>
      <c r="C4851" s="162" t="n">
        <v>13.83</v>
      </c>
      <c r="D4851" s="162" t="n">
        <v>-0.099397</v>
      </c>
      <c r="E4851" s="162" t="n"/>
    </row>
    <row r="4852">
      <c r="B4852" s="161" t="n">
        <v>17308</v>
      </c>
      <c r="C4852" s="162" t="n">
        <v>14.09</v>
      </c>
      <c r="D4852" s="162" t="n">
        <v>-0.079485</v>
      </c>
      <c r="E4852" s="162" t="n"/>
    </row>
    <row r="4853">
      <c r="B4853" s="161" t="n">
        <v>17309</v>
      </c>
      <c r="C4853" s="162" t="n">
        <v>14.19</v>
      </c>
      <c r="D4853" s="162" t="n">
        <v>-0.07119200000000001</v>
      </c>
      <c r="E4853" s="162" t="n"/>
    </row>
    <row r="4854">
      <c r="B4854" s="161" t="n">
        <v>17310</v>
      </c>
      <c r="C4854" s="162" t="n">
        <v>14.2</v>
      </c>
      <c r="D4854" s="162" t="n">
        <v>-0.069286</v>
      </c>
      <c r="E4854" s="162" t="n"/>
    </row>
    <row r="4855">
      <c r="B4855" s="161" t="n">
        <v>17313</v>
      </c>
      <c r="C4855" s="162" t="n">
        <v>14.14</v>
      </c>
      <c r="D4855" s="162" t="n">
        <v>-0.072242</v>
      </c>
      <c r="E4855" s="162" t="n"/>
    </row>
    <row r="4856">
      <c r="B4856" s="161" t="n">
        <v>17314</v>
      </c>
      <c r="C4856" s="162" t="n">
        <v>14.12</v>
      </c>
      <c r="D4856" s="162" t="n">
        <v>-0.07234400000000001</v>
      </c>
      <c r="E4856" s="162" t="n"/>
    </row>
    <row r="4857">
      <c r="B4857" s="161" t="n">
        <v>17315</v>
      </c>
      <c r="C4857" s="162" t="n">
        <v>14.34</v>
      </c>
      <c r="D4857" s="162" t="n">
        <v>-0.05566</v>
      </c>
      <c r="E4857" s="162" t="n"/>
    </row>
    <row r="4858">
      <c r="B4858" s="161" t="n">
        <v>17316</v>
      </c>
      <c r="C4858" s="162" t="n">
        <v>14.45</v>
      </c>
      <c r="D4858" s="162" t="n">
        <v>-0.046821</v>
      </c>
      <c r="E4858" s="162" t="n"/>
    </row>
    <row r="4859">
      <c r="B4859" s="161" t="n">
        <v>17320</v>
      </c>
      <c r="C4859" s="162" t="n">
        <v>14.3</v>
      </c>
      <c r="D4859" s="162" t="n">
        <v>-0.055957</v>
      </c>
      <c r="E4859" s="162" t="n"/>
    </row>
    <row r="4860">
      <c r="B4860" s="161" t="n">
        <v>17321</v>
      </c>
      <c r="C4860" s="162" t="n">
        <v>14.5</v>
      </c>
      <c r="D4860" s="162" t="n">
        <v>-0.040844</v>
      </c>
      <c r="E4860" s="162" t="n"/>
    </row>
    <row r="4861">
      <c r="B4861" s="161" t="n">
        <v>17322</v>
      </c>
      <c r="C4861" s="162" t="n">
        <v>14.4</v>
      </c>
      <c r="D4861" s="162" t="n">
        <v>-0.046575</v>
      </c>
      <c r="E4861" s="162" t="n"/>
    </row>
    <row r="4862">
      <c r="B4862" s="161" t="n">
        <v>17323</v>
      </c>
      <c r="C4862" s="162" t="n">
        <v>14.39</v>
      </c>
      <c r="D4862" s="162" t="n">
        <v>-0.046126</v>
      </c>
      <c r="E4862" s="162" t="n"/>
    </row>
    <row r="4863">
      <c r="B4863" s="161" t="n">
        <v>17324</v>
      </c>
      <c r="C4863" s="162" t="n">
        <v>14.5</v>
      </c>
      <c r="D4863" s="162" t="n">
        <v>-0.037412</v>
      </c>
      <c r="E4863" s="162" t="n"/>
    </row>
    <row r="4864">
      <c r="B4864" s="161" t="n">
        <v>17327</v>
      </c>
      <c r="C4864" s="162" t="n">
        <v>14.52</v>
      </c>
      <c r="D4864" s="162" t="n">
        <v>-0.034907</v>
      </c>
      <c r="E4864" s="162" t="n"/>
    </row>
    <row r="4865">
      <c r="B4865" s="161" t="n">
        <v>17328</v>
      </c>
      <c r="C4865" s="162" t="n">
        <v>14.56</v>
      </c>
      <c r="D4865" s="162" t="n">
        <v>-0.031098</v>
      </c>
      <c r="E4865" s="162" t="n"/>
    </row>
    <row r="4866">
      <c r="B4866" s="161" t="n">
        <v>17329</v>
      </c>
      <c r="C4866" s="162" t="n">
        <v>14.9</v>
      </c>
      <c r="D4866" s="162" t="n">
        <v>-0.007129</v>
      </c>
      <c r="E4866" s="162" t="n"/>
    </row>
    <row r="4867">
      <c r="B4867" s="161" t="n">
        <v>17330</v>
      </c>
      <c r="C4867" s="162" t="n">
        <v>14.82</v>
      </c>
      <c r="D4867" s="162" t="n">
        <v>-0.011592</v>
      </c>
      <c r="E4867" s="162" t="n"/>
    </row>
    <row r="4868">
      <c r="B4868" s="161" t="n">
        <v>17331</v>
      </c>
      <c r="C4868" s="162" t="n">
        <v>14.98</v>
      </c>
      <c r="D4868" s="162" t="n">
        <v>-2.3e-05</v>
      </c>
      <c r="E4868" s="162" t="n"/>
    </row>
    <row r="4869">
      <c r="B4869" s="161" t="n">
        <v>17334</v>
      </c>
      <c r="C4869" s="162" t="n">
        <v>15.02</v>
      </c>
      <c r="D4869" s="162" t="n">
        <v>0.003278</v>
      </c>
      <c r="E4869" s="162" t="n"/>
    </row>
    <row r="4870">
      <c r="B4870" s="161" t="n">
        <v>17335</v>
      </c>
      <c r="C4870" s="162" t="n">
        <v>14.96</v>
      </c>
      <c r="D4870" s="162" t="n">
        <v>-0.000134</v>
      </c>
      <c r="E4870" s="162" t="n"/>
    </row>
    <row r="4871">
      <c r="B4871" s="161" t="n">
        <v>17336</v>
      </c>
      <c r="C4871" s="162" t="n">
        <v>14.96</v>
      </c>
      <c r="D4871" s="162" t="n">
        <v>0.000468</v>
      </c>
      <c r="E4871" s="162" t="n"/>
    </row>
    <row r="4872">
      <c r="B4872" s="161" t="n">
        <v>17337</v>
      </c>
      <c r="C4872" s="162" t="n">
        <v>15.14</v>
      </c>
      <c r="D4872" s="162" t="n">
        <v>0.012933</v>
      </c>
      <c r="E4872" s="162" t="n"/>
    </row>
    <row r="4873">
      <c r="B4873" s="161" t="n">
        <v>17338</v>
      </c>
      <c r="C4873" s="162" t="n">
        <v>15.16</v>
      </c>
      <c r="D4873" s="162" t="n">
        <v>0.014377</v>
      </c>
      <c r="E4873" s="162" t="n"/>
    </row>
    <row r="4874">
      <c r="B4874" s="161" t="n">
        <v>17341</v>
      </c>
      <c r="C4874" s="162" t="n">
        <v>15.24</v>
      </c>
      <c r="D4874" s="162" t="n">
        <v>0.019714</v>
      </c>
      <c r="E4874" s="162" t="n"/>
    </row>
    <row r="4875">
      <c r="B4875" s="161" t="n">
        <v>17342</v>
      </c>
      <c r="C4875" s="162" t="n">
        <v>14.94</v>
      </c>
      <c r="D4875" s="162" t="n">
        <v>0.000184</v>
      </c>
      <c r="E4875" s="162" t="n"/>
    </row>
    <row r="4876">
      <c r="B4876" s="161" t="n">
        <v>17343</v>
      </c>
      <c r="C4876" s="162" t="n">
        <v>15.06</v>
      </c>
      <c r="D4876" s="162" t="n">
        <v>0.008444999999999999</v>
      </c>
      <c r="E4876" s="162" t="n"/>
    </row>
    <row r="4877">
      <c r="B4877" s="161" t="n">
        <v>17344</v>
      </c>
      <c r="C4877" s="162" t="n">
        <v>15.12</v>
      </c>
      <c r="D4877" s="162" t="n">
        <v>0.012385</v>
      </c>
      <c r="E4877" s="162" t="n"/>
    </row>
    <row r="4878">
      <c r="B4878" s="161" t="n">
        <v>17345</v>
      </c>
      <c r="C4878" s="162" t="n">
        <v>15.12</v>
      </c>
      <c r="D4878" s="162" t="n">
        <v>0.012207</v>
      </c>
      <c r="E4878" s="162" t="n"/>
    </row>
    <row r="4879">
      <c r="B4879" s="161" t="n">
        <v>17348</v>
      </c>
      <c r="C4879" s="162" t="n">
        <v>15.21</v>
      </c>
      <c r="D4879" s="162" t="n">
        <v>0.018088</v>
      </c>
      <c r="E4879" s="162" t="n"/>
    </row>
    <row r="4880">
      <c r="B4880" s="161" t="n">
        <v>17349</v>
      </c>
      <c r="C4880" s="162" t="n">
        <v>15.46</v>
      </c>
      <c r="D4880" s="162" t="n">
        <v>0.034244</v>
      </c>
      <c r="E4880" s="162" t="n"/>
    </row>
    <row r="4881">
      <c r="B4881" s="161" t="n">
        <v>17350</v>
      </c>
      <c r="C4881" s="162" t="n">
        <v>15.44</v>
      </c>
      <c r="D4881" s="162" t="n">
        <v>0.032906</v>
      </c>
      <c r="E4881" s="162" t="n"/>
    </row>
    <row r="4882">
      <c r="B4882" s="161" t="n">
        <v>17351</v>
      </c>
      <c r="C4882" s="162" t="n">
        <v>15.6</v>
      </c>
      <c r="D4882" s="162" t="n">
        <v>0.043148</v>
      </c>
      <c r="E4882" s="162" t="n"/>
    </row>
    <row r="4883">
      <c r="B4883" s="161" t="n">
        <v>17355</v>
      </c>
      <c r="C4883" s="162" t="n">
        <v>15.61</v>
      </c>
      <c r="D4883" s="162" t="n">
        <v>0.043679</v>
      </c>
      <c r="E4883" s="162" t="n"/>
    </row>
    <row r="4884">
      <c r="B4884" s="161" t="n">
        <v>17356</v>
      </c>
      <c r="C4884" s="162" t="n">
        <v>15.67</v>
      </c>
      <c r="D4884" s="162" t="n">
        <v>0.047224</v>
      </c>
      <c r="E4884" s="162" t="n"/>
    </row>
    <row r="4885">
      <c r="B4885" s="161" t="n">
        <v>17357</v>
      </c>
      <c r="C4885" s="162" t="n">
        <v>15.52</v>
      </c>
      <c r="D4885" s="162" t="n">
        <v>0.037208</v>
      </c>
      <c r="E4885" s="162" t="n"/>
    </row>
    <row r="4886">
      <c r="B4886" s="161" t="n">
        <v>17358</v>
      </c>
      <c r="C4886" s="162" t="n">
        <v>15.68</v>
      </c>
      <c r="D4886" s="162" t="n">
        <v>0.047133</v>
      </c>
      <c r="E4886" s="162" t="n"/>
    </row>
    <row r="4887">
      <c r="B4887" s="161" t="n">
        <v>17359</v>
      </c>
      <c r="C4887" s="162" t="n">
        <v>15.87</v>
      </c>
      <c r="D4887" s="162" t="n">
        <v>0.05869</v>
      </c>
      <c r="E4887" s="162" t="n"/>
    </row>
    <row r="4888">
      <c r="B4888" s="161" t="n">
        <v>17362</v>
      </c>
      <c r="C4888" s="162" t="n">
        <v>15.96</v>
      </c>
      <c r="D4888" s="162" t="n">
        <v>0.063931</v>
      </c>
      <c r="E4888" s="162" t="n"/>
    </row>
    <row r="4889">
      <c r="B4889" s="161" t="n">
        <v>17363</v>
      </c>
      <c r="C4889" s="162" t="n">
        <v>15.93</v>
      </c>
      <c r="D4889" s="162" t="n">
        <v>0.061772</v>
      </c>
      <c r="E4889" s="162" t="n"/>
    </row>
    <row r="4890">
      <c r="B4890" s="161" t="n">
        <v>17364</v>
      </c>
      <c r="C4890" s="162" t="n">
        <v>15.92</v>
      </c>
      <c r="D4890" s="162" t="n">
        <v>0.060927</v>
      </c>
      <c r="E4890" s="162" t="n"/>
    </row>
    <row r="4891">
      <c r="B4891" s="161" t="n">
        <v>17365</v>
      </c>
      <c r="C4891" s="162" t="n">
        <v>15.75</v>
      </c>
      <c r="D4891" s="162" t="n">
        <v>0.049978</v>
      </c>
      <c r="E4891" s="162" t="n"/>
    </row>
    <row r="4892">
      <c r="B4892" s="161" t="n">
        <v>17366</v>
      </c>
      <c r="C4892" s="162" t="n">
        <v>15.85</v>
      </c>
      <c r="D4892" s="162" t="n">
        <v>0.05601</v>
      </c>
      <c r="E4892" s="162" t="n"/>
    </row>
    <row r="4893">
      <c r="B4893" s="161" t="n">
        <v>17369</v>
      </c>
      <c r="C4893" s="162" t="n">
        <v>15.8</v>
      </c>
      <c r="D4893" s="162" t="n">
        <v>0.052557</v>
      </c>
      <c r="E4893" s="162" t="n"/>
    </row>
    <row r="4894">
      <c r="B4894" s="161" t="n">
        <v>17370</v>
      </c>
      <c r="C4894" s="162" t="n">
        <v>15.87</v>
      </c>
      <c r="D4894" s="162" t="n">
        <v>0.0567</v>
      </c>
      <c r="E4894" s="162" t="n"/>
    </row>
    <row r="4895">
      <c r="B4895" s="161" t="n">
        <v>17371</v>
      </c>
      <c r="C4895" s="162" t="n">
        <v>15.95</v>
      </c>
      <c r="D4895" s="162" t="n">
        <v>0.061405</v>
      </c>
      <c r="E4895" s="162" t="n"/>
    </row>
    <row r="4896">
      <c r="B4896" s="161" t="n">
        <v>17372</v>
      </c>
      <c r="C4896" s="162" t="n">
        <v>16.12</v>
      </c>
      <c r="D4896" s="162" t="n">
        <v>0.071571</v>
      </c>
      <c r="E4896" s="162" t="n"/>
    </row>
    <row r="4897">
      <c r="B4897" s="161" t="n">
        <v>17373</v>
      </c>
      <c r="C4897" s="162" t="n">
        <v>16.08</v>
      </c>
      <c r="D4897" s="162" t="n">
        <v>0.06862600000000001</v>
      </c>
      <c r="E4897" s="162" t="n"/>
    </row>
    <row r="4898">
      <c r="B4898" s="161" t="n">
        <v>17376</v>
      </c>
      <c r="C4898" s="162" t="n">
        <v>15.94</v>
      </c>
      <c r="D4898" s="162" t="n">
        <v>0.059412</v>
      </c>
      <c r="E4898" s="162" t="n"/>
    </row>
    <row r="4899">
      <c r="B4899" s="161" t="n">
        <v>17377</v>
      </c>
      <c r="C4899" s="162" t="n">
        <v>15.59</v>
      </c>
      <c r="D4899" s="162" t="n">
        <v>0.036721</v>
      </c>
      <c r="E4899" s="162" t="n"/>
    </row>
    <row r="4900">
      <c r="B4900" s="161" t="n">
        <v>17378</v>
      </c>
      <c r="C4900" s="162" t="n">
        <v>15.52</v>
      </c>
      <c r="D4900" s="162" t="n">
        <v>0.031825</v>
      </c>
      <c r="E4900" s="162" t="n"/>
    </row>
    <row r="4901">
      <c r="B4901" s="161" t="n">
        <v>17379</v>
      </c>
      <c r="C4901" s="162" t="n">
        <v>15.76</v>
      </c>
      <c r="D4901" s="162" t="n">
        <v>0.046795</v>
      </c>
      <c r="E4901" s="162" t="n"/>
    </row>
    <row r="4902">
      <c r="B4902" s="161" t="n">
        <v>17380</v>
      </c>
      <c r="C4902" s="162" t="n">
        <v>15.8</v>
      </c>
      <c r="D4902" s="162" t="n">
        <v>0.048968</v>
      </c>
      <c r="E4902" s="162" t="n"/>
    </row>
    <row r="4903">
      <c r="B4903" s="161" t="n">
        <v>17383</v>
      </c>
      <c r="C4903" s="162" t="n">
        <v>15.62</v>
      </c>
      <c r="D4903" s="162" t="n">
        <v>0.037403</v>
      </c>
      <c r="E4903" s="162" t="n"/>
    </row>
    <row r="4904">
      <c r="B4904" s="161" t="n">
        <v>17384</v>
      </c>
      <c r="C4904" s="162" t="n">
        <v>15.67</v>
      </c>
      <c r="D4904" s="162" t="n">
        <v>0.040456</v>
      </c>
      <c r="E4904" s="162" t="n"/>
    </row>
    <row r="4905">
      <c r="B4905" s="161" t="n">
        <v>17385</v>
      </c>
      <c r="C4905" s="162" t="n">
        <v>15.62</v>
      </c>
      <c r="D4905" s="162" t="n">
        <v>0.037058</v>
      </c>
      <c r="E4905" s="162" t="n"/>
    </row>
    <row r="4906">
      <c r="B4906" s="161" t="n">
        <v>17386</v>
      </c>
      <c r="C4906" s="162" t="n">
        <v>15.64</v>
      </c>
      <c r="D4906" s="162" t="n">
        <v>0.038115</v>
      </c>
      <c r="E4906" s="162" t="n"/>
    </row>
    <row r="4907">
      <c r="B4907" s="161" t="n">
        <v>17387</v>
      </c>
      <c r="C4907" s="162" t="n">
        <v>15.43</v>
      </c>
      <c r="D4907" s="162" t="n">
        <v>0.024454</v>
      </c>
      <c r="E4907" s="162" t="n"/>
    </row>
    <row r="4908">
      <c r="B4908" s="161" t="n">
        <v>17390</v>
      </c>
      <c r="C4908" s="162" t="n">
        <v>15.33</v>
      </c>
      <c r="D4908" s="162" t="n">
        <v>0.017803</v>
      </c>
      <c r="E4908" s="162" t="n"/>
    </row>
    <row r="4909">
      <c r="B4909" s="161" t="n">
        <v>17391</v>
      </c>
      <c r="C4909" s="162" t="n">
        <v>15.43</v>
      </c>
      <c r="D4909" s="162" t="n">
        <v>0.024086</v>
      </c>
      <c r="E4909" s="162" t="n"/>
    </row>
    <row r="4910">
      <c r="B4910" s="161" t="n">
        <v>17392</v>
      </c>
      <c r="C4910" s="162" t="n">
        <v>15.52</v>
      </c>
      <c r="D4910" s="162" t="n">
        <v>0.029656</v>
      </c>
      <c r="E4910" s="162" t="n"/>
    </row>
    <row r="4911">
      <c r="B4911" s="161" t="n">
        <v>17393</v>
      </c>
      <c r="C4911" s="162" t="n">
        <v>15.47</v>
      </c>
      <c r="D4911" s="162" t="n">
        <v>0.026173</v>
      </c>
      <c r="E4911" s="162" t="n"/>
    </row>
    <row r="4912">
      <c r="B4912" s="161" t="n">
        <v>17394</v>
      </c>
      <c r="C4912" s="162" t="n">
        <v>15.58</v>
      </c>
      <c r="D4912" s="162" t="n">
        <v>0.032864</v>
      </c>
      <c r="E4912" s="162" t="n"/>
    </row>
    <row r="4913">
      <c r="B4913" s="161" t="n">
        <v>17397</v>
      </c>
      <c r="C4913" s="162" t="n">
        <v>15.5</v>
      </c>
      <c r="D4913" s="162" t="n">
        <v>0.027305</v>
      </c>
      <c r="E4913" s="162" t="n"/>
    </row>
    <row r="4914">
      <c r="B4914" s="161" t="n">
        <v>17398</v>
      </c>
      <c r="C4914" s="162" t="n">
        <v>15.46</v>
      </c>
      <c r="D4914" s="162" t="n">
        <v>0.024343</v>
      </c>
      <c r="E4914" s="162" t="n"/>
    </row>
    <row r="4915">
      <c r="B4915" s="161" t="n">
        <v>17399</v>
      </c>
      <c r="C4915" s="162" t="n">
        <v>15.39</v>
      </c>
      <c r="D4915" s="162" t="n">
        <v>0.019623</v>
      </c>
      <c r="E4915" s="162" t="n"/>
    </row>
    <row r="4916">
      <c r="B4916" s="161" t="n">
        <v>17400</v>
      </c>
      <c r="C4916" s="162" t="n">
        <v>15.43</v>
      </c>
      <c r="D4916" s="162" t="n">
        <v>0.022099</v>
      </c>
      <c r="E4916" s="162" t="n"/>
    </row>
    <row r="4917">
      <c r="B4917" s="161" t="n">
        <v>17401</v>
      </c>
      <c r="C4917" s="162" t="n">
        <v>15.45</v>
      </c>
      <c r="D4917" s="162" t="n">
        <v>0.023355</v>
      </c>
      <c r="E4917" s="162" t="n"/>
    </row>
    <row r="4918">
      <c r="B4918" s="161" t="n">
        <v>17404</v>
      </c>
      <c r="C4918" s="162" t="n">
        <v>15.23</v>
      </c>
      <c r="D4918" s="162" t="n">
        <v>0.008827</v>
      </c>
      <c r="E4918" s="162" t="n"/>
    </row>
    <row r="4919">
      <c r="B4919" s="161" t="n">
        <v>17405</v>
      </c>
      <c r="C4919" s="162" t="n">
        <v>15.23</v>
      </c>
      <c r="D4919" s="162" t="n">
        <v>0.008682</v>
      </c>
      <c r="E4919" s="162" t="n"/>
    </row>
    <row r="4920">
      <c r="B4920" s="161" t="n">
        <v>17406</v>
      </c>
      <c r="C4920" s="162" t="n">
        <v>15.25</v>
      </c>
      <c r="D4920" s="162" t="n">
        <v>0.009861999999999999</v>
      </c>
      <c r="E4920" s="162" t="n"/>
    </row>
    <row r="4921">
      <c r="B4921" s="161" t="n">
        <v>17407</v>
      </c>
      <c r="C4921" s="162" t="n">
        <v>15.22</v>
      </c>
      <c r="D4921" s="162" t="n">
        <v>0.0078</v>
      </c>
      <c r="E4921" s="162" t="n"/>
    </row>
    <row r="4922">
      <c r="B4922" s="161" t="n">
        <v>17408</v>
      </c>
      <c r="C4922" s="162" t="n">
        <v>15.32</v>
      </c>
      <c r="D4922" s="162" t="n">
        <v>0.01418</v>
      </c>
      <c r="E4922" s="162" t="n"/>
    </row>
    <row r="4923">
      <c r="B4923" s="161" t="n">
        <v>17412</v>
      </c>
      <c r="C4923" s="162" t="n">
        <v>15.37</v>
      </c>
      <c r="D4923" s="162" t="n">
        <v>0.017279</v>
      </c>
      <c r="E4923" s="162" t="n"/>
    </row>
    <row r="4924">
      <c r="B4924" s="161" t="n">
        <v>17413</v>
      </c>
      <c r="C4924" s="162" t="n">
        <v>15.33</v>
      </c>
      <c r="D4924" s="162" t="n">
        <v>0.014475</v>
      </c>
      <c r="E4924" s="162" t="n"/>
    </row>
    <row r="4925">
      <c r="B4925" s="161" t="n">
        <v>17414</v>
      </c>
      <c r="C4925" s="162" t="n">
        <v>15.14</v>
      </c>
      <c r="D4925" s="162" t="n">
        <v>0.001818</v>
      </c>
      <c r="E4925" s="162" t="n"/>
    </row>
    <row r="4926">
      <c r="B4926" s="161" t="n">
        <v>17415</v>
      </c>
      <c r="C4926" s="162" t="n">
        <v>15.1</v>
      </c>
      <c r="D4926" s="162" t="n">
        <v>-0.001003</v>
      </c>
      <c r="E4926" s="162" t="n"/>
    </row>
    <row r="4927">
      <c r="B4927" s="161" t="n">
        <v>17418</v>
      </c>
      <c r="C4927" s="162" t="n">
        <v>14.86</v>
      </c>
      <c r="D4927" s="162" t="n">
        <v>-0.017157</v>
      </c>
      <c r="E4927" s="162" t="n"/>
    </row>
    <row r="4928">
      <c r="B4928" s="161" t="n">
        <v>17419</v>
      </c>
      <c r="C4928" s="162" t="n">
        <v>14.89</v>
      </c>
      <c r="D4928" s="162" t="n">
        <v>-0.015365</v>
      </c>
      <c r="E4928" s="162" t="n"/>
    </row>
    <row r="4929">
      <c r="B4929" s="161" t="n">
        <v>17420</v>
      </c>
      <c r="C4929" s="162" t="n">
        <v>15.03</v>
      </c>
      <c r="D4929" s="162" t="n">
        <v>-0.006304</v>
      </c>
      <c r="E4929" s="162" t="n"/>
    </row>
    <row r="4930">
      <c r="B4930" s="161" t="n">
        <v>17421</v>
      </c>
      <c r="C4930" s="162" t="n">
        <v>15.04</v>
      </c>
      <c r="D4930" s="162" t="n">
        <v>-0.00588</v>
      </c>
      <c r="E4930" s="162" t="n"/>
    </row>
    <row r="4931">
      <c r="B4931" s="161" t="n">
        <v>17422</v>
      </c>
      <c r="C4931" s="162" t="n">
        <v>14.99</v>
      </c>
      <c r="D4931" s="162" t="n">
        <v>-0.009389</v>
      </c>
      <c r="E4931" s="162" t="n"/>
    </row>
    <row r="4932">
      <c r="B4932" s="161" t="n">
        <v>17425</v>
      </c>
      <c r="C4932" s="162" t="n">
        <v>14.93</v>
      </c>
      <c r="D4932" s="162" t="n">
        <v>-0.013525</v>
      </c>
      <c r="E4932" s="162" t="n"/>
    </row>
    <row r="4933">
      <c r="B4933" s="161" t="n">
        <v>17426</v>
      </c>
      <c r="C4933" s="162" t="n">
        <v>15.07</v>
      </c>
      <c r="D4933" s="162" t="n">
        <v>-0.00432</v>
      </c>
      <c r="E4933" s="162" t="n"/>
    </row>
    <row r="4934">
      <c r="B4934" s="161" t="n">
        <v>17427</v>
      </c>
      <c r="C4934" s="162" t="n">
        <v>15.27</v>
      </c>
      <c r="D4934" s="162" t="n">
        <v>0.00859</v>
      </c>
      <c r="E4934" s="162" t="n"/>
    </row>
    <row r="4935">
      <c r="B4935" s="161" t="n">
        <v>17428</v>
      </c>
      <c r="C4935" s="162" t="n">
        <v>15.21</v>
      </c>
      <c r="D4935" s="162" t="n">
        <v>0.004415</v>
      </c>
      <c r="E4935" s="162" t="n"/>
    </row>
    <row r="4936">
      <c r="B4936" s="161" t="n">
        <v>17429</v>
      </c>
      <c r="C4936" s="162" t="n">
        <v>15.2</v>
      </c>
      <c r="D4936" s="162" t="n">
        <v>0.003599</v>
      </c>
      <c r="E4936" s="162" t="n"/>
    </row>
    <row r="4937">
      <c r="B4937" s="161" t="n">
        <v>17432</v>
      </c>
      <c r="C4937" s="162" t="n">
        <v>15.18</v>
      </c>
      <c r="D4937" s="162" t="n">
        <v>0.002104</v>
      </c>
      <c r="E4937" s="162" t="n"/>
    </row>
    <row r="4938">
      <c r="B4938" s="161" t="n">
        <v>17433</v>
      </c>
      <c r="C4938" s="162" t="n">
        <v>14.93</v>
      </c>
      <c r="D4938" s="162" t="n">
        <v>-0.014578</v>
      </c>
      <c r="E4938" s="162" t="n"/>
    </row>
    <row r="4939">
      <c r="B4939" s="161" t="n">
        <v>17434</v>
      </c>
      <c r="C4939" s="162" t="n">
        <v>14.99</v>
      </c>
      <c r="D4939" s="162" t="n">
        <v>-0.010459</v>
      </c>
      <c r="E4939" s="162" t="n"/>
    </row>
    <row r="4940">
      <c r="B4940" s="161" t="n">
        <v>17435</v>
      </c>
      <c r="C4940" s="162" t="n">
        <v>14.9</v>
      </c>
      <c r="D4940" s="162" t="n">
        <v>-0.016342</v>
      </c>
      <c r="E4940" s="162" t="n"/>
    </row>
    <row r="4941">
      <c r="B4941" s="161" t="n">
        <v>17436</v>
      </c>
      <c r="C4941" s="162" t="n">
        <v>14.85</v>
      </c>
      <c r="D4941" s="162" t="n">
        <v>-0.019535</v>
      </c>
      <c r="E4941" s="162" t="n"/>
    </row>
    <row r="4942">
      <c r="B4942" s="161" t="n">
        <v>17439</v>
      </c>
      <c r="C4942" s="162" t="n">
        <v>14.94</v>
      </c>
      <c r="D4942" s="162" t="n">
        <v>-0.013424</v>
      </c>
      <c r="E4942" s="162" t="n"/>
    </row>
    <row r="4943">
      <c r="B4943" s="161" t="n">
        <v>17440</v>
      </c>
      <c r="C4943" s="162" t="n">
        <v>15.11</v>
      </c>
      <c r="D4943" s="162" t="n">
        <v>-0.002089</v>
      </c>
      <c r="E4943" s="162" t="n"/>
    </row>
    <row r="4944">
      <c r="B4944" s="161" t="n">
        <v>17441</v>
      </c>
      <c r="C4944" s="162" t="n">
        <v>15.16</v>
      </c>
      <c r="D4944" s="162" t="n">
        <v>0.001241</v>
      </c>
      <c r="E4944" s="162" t="n"/>
    </row>
    <row r="4945">
      <c r="B4945" s="161" t="n">
        <v>17442</v>
      </c>
      <c r="C4945" s="162" t="n">
        <v>15.17</v>
      </c>
      <c r="D4945" s="162" t="n">
        <v>0.001904</v>
      </c>
      <c r="E4945" s="162" t="n"/>
    </row>
    <row r="4946">
      <c r="B4946" s="161" t="n">
        <v>17443</v>
      </c>
      <c r="C4946" s="162" t="n">
        <v>15.24</v>
      </c>
      <c r="D4946" s="162" t="n">
        <v>0.006497</v>
      </c>
      <c r="E4946" s="162" t="n"/>
    </row>
    <row r="4947">
      <c r="B4947" s="161" t="n">
        <v>17446</v>
      </c>
      <c r="C4947" s="162" t="n">
        <v>15.28</v>
      </c>
      <c r="D4947" s="162" t="n">
        <v>0.009175000000000001</v>
      </c>
      <c r="E4947" s="162" t="n"/>
    </row>
    <row r="4948">
      <c r="B4948" s="161" t="n">
        <v>17447</v>
      </c>
      <c r="C4948" s="162" t="n">
        <v>15.28</v>
      </c>
      <c r="D4948" s="162" t="n">
        <v>0.009247</v>
      </c>
      <c r="E4948" s="162" t="n"/>
    </row>
    <row r="4949">
      <c r="B4949" s="161" t="n">
        <v>17448</v>
      </c>
      <c r="C4949" s="162" t="n">
        <v>15.16</v>
      </c>
      <c r="D4949" s="162" t="n">
        <v>0.001446</v>
      </c>
      <c r="E4949" s="162" t="n"/>
    </row>
    <row r="4950">
      <c r="B4950" s="161" t="n">
        <v>17449</v>
      </c>
      <c r="C4950" s="162" t="n">
        <v>15.26</v>
      </c>
      <c r="D4950" s="162" t="n">
        <v>0.008057</v>
      </c>
      <c r="E4950" s="162" t="n"/>
    </row>
    <row r="4951">
      <c r="B4951" s="161" t="n">
        <v>17450</v>
      </c>
      <c r="C4951" s="162" t="n">
        <v>15.29</v>
      </c>
      <c r="D4951" s="162" t="n">
        <v>0.009993999999999999</v>
      </c>
      <c r="E4951" s="162" t="n"/>
    </row>
    <row r="4952">
      <c r="B4952" s="161" t="n">
        <v>17454</v>
      </c>
      <c r="C4952" s="162" t="n">
        <v>15.55</v>
      </c>
      <c r="D4952" s="162" t="n">
        <v>0.026737</v>
      </c>
      <c r="E4952" s="162" t="n"/>
    </row>
    <row r="4953">
      <c r="B4953" s="161" t="n">
        <v>17455</v>
      </c>
      <c r="C4953" s="162" t="n">
        <v>15.59</v>
      </c>
      <c r="D4953" s="162" t="n">
        <v>0.029167</v>
      </c>
      <c r="E4953" s="162" t="n"/>
    </row>
    <row r="4954">
      <c r="B4954" s="161" t="n">
        <v>17456</v>
      </c>
      <c r="C4954" s="162" t="n">
        <v>15.57</v>
      </c>
      <c r="D4954" s="162" t="n">
        <v>0.027794</v>
      </c>
      <c r="E4954" s="162" t="n"/>
    </row>
    <row r="4955">
      <c r="B4955" s="161" t="n">
        <v>17457</v>
      </c>
      <c r="C4955" s="162" t="n">
        <v>15.58</v>
      </c>
      <c r="D4955" s="162" t="n">
        <v>0.028311</v>
      </c>
      <c r="E4955" s="162" t="n"/>
    </row>
    <row r="4956">
      <c r="B4956" s="161" t="n">
        <v>17460</v>
      </c>
      <c r="C4956" s="162" t="n">
        <v>15.79</v>
      </c>
      <c r="D4956" s="162" t="n">
        <v>0.041525</v>
      </c>
      <c r="E4956" s="162" t="n"/>
    </row>
    <row r="4957">
      <c r="B4957" s="161" t="n">
        <v>17461</v>
      </c>
      <c r="C4957" s="162" t="n">
        <v>15.76</v>
      </c>
      <c r="D4957" s="162" t="n">
        <v>0.039517</v>
      </c>
      <c r="E4957" s="162" t="n"/>
    </row>
    <row r="4958">
      <c r="B4958" s="161" t="n">
        <v>17462</v>
      </c>
      <c r="C4958" s="162" t="n">
        <v>15.69</v>
      </c>
      <c r="D4958" s="162" t="n">
        <v>0.034944</v>
      </c>
      <c r="E4958" s="162" t="n"/>
    </row>
    <row r="4959">
      <c r="B4959" s="161" t="n">
        <v>17463</v>
      </c>
      <c r="C4959" s="162" t="n">
        <v>15.7</v>
      </c>
      <c r="D4959" s="162" t="n">
        <v>0.035485</v>
      </c>
      <c r="E4959" s="162" t="n"/>
    </row>
    <row r="4960">
      <c r="B4960" s="161" t="n">
        <v>17464</v>
      </c>
      <c r="C4960" s="162" t="n">
        <v>15.5</v>
      </c>
      <c r="D4960" s="162" t="n">
        <v>0.022645</v>
      </c>
      <c r="E4960" s="162" t="n"/>
    </row>
    <row r="4961">
      <c r="B4961" s="161" t="n">
        <v>17467</v>
      </c>
      <c r="C4961" s="162" t="n">
        <v>15.53</v>
      </c>
      <c r="D4961" s="162" t="n">
        <v>0.024483</v>
      </c>
      <c r="E4961" s="162" t="n"/>
    </row>
    <row r="4962">
      <c r="B4962" s="161" t="n">
        <v>17468</v>
      </c>
      <c r="C4962" s="162" t="n">
        <v>15.54</v>
      </c>
      <c r="D4962" s="162" t="n">
        <v>0.024882</v>
      </c>
      <c r="E4962" s="162" t="n"/>
    </row>
    <row r="4963">
      <c r="B4963" s="161" t="n">
        <v>17469</v>
      </c>
      <c r="C4963" s="162" t="n">
        <v>15.49</v>
      </c>
      <c r="D4963" s="162" t="n">
        <v>0.021455</v>
      </c>
      <c r="E4963" s="162" t="n"/>
    </row>
    <row r="4964">
      <c r="B4964" s="161" t="n">
        <v>17470</v>
      </c>
      <c r="C4964" s="162" t="n">
        <v>15.33</v>
      </c>
      <c r="D4964" s="162" t="n">
        <v>0.010887</v>
      </c>
      <c r="E4964" s="162" t="n"/>
    </row>
    <row r="4965">
      <c r="B4965" s="161" t="n">
        <v>17471</v>
      </c>
      <c r="C4965" s="162" t="n">
        <v>15.43</v>
      </c>
      <c r="D4965" s="162" t="n">
        <v>0.017175</v>
      </c>
      <c r="E4965" s="162" t="n"/>
    </row>
    <row r="4966">
      <c r="B4966" s="161" t="n">
        <v>17474</v>
      </c>
      <c r="C4966" s="162" t="n">
        <v>15.46</v>
      </c>
      <c r="D4966" s="162" t="n">
        <v>0.018989</v>
      </c>
      <c r="E4966" s="162" t="n"/>
    </row>
    <row r="4967">
      <c r="B4967" s="161" t="n">
        <v>17476</v>
      </c>
      <c r="C4967" s="162" t="n">
        <v>15.34</v>
      </c>
      <c r="D4967" s="162" t="n">
        <v>0.011091</v>
      </c>
      <c r="E4967" s="162" t="n"/>
    </row>
    <row r="4968">
      <c r="B4968" s="161" t="n">
        <v>17477</v>
      </c>
      <c r="C4968" s="162" t="n">
        <v>15.34</v>
      </c>
      <c r="D4968" s="162" t="n">
        <v>0.010969</v>
      </c>
      <c r="E4968" s="162" t="n"/>
    </row>
    <row r="4969">
      <c r="B4969" s="161" t="n">
        <v>17478</v>
      </c>
      <c r="C4969" s="162" t="n">
        <v>15.31</v>
      </c>
      <c r="D4969" s="162" t="n">
        <v>0.008923</v>
      </c>
      <c r="E4969" s="162" t="n"/>
    </row>
    <row r="4970">
      <c r="B4970" s="161" t="n">
        <v>17481</v>
      </c>
      <c r="C4970" s="162" t="n">
        <v>15.37</v>
      </c>
      <c r="D4970" s="162" t="n">
        <v>0.012775</v>
      </c>
      <c r="E4970" s="162" t="n"/>
    </row>
    <row r="4971">
      <c r="B4971" s="161" t="n">
        <v>17483</v>
      </c>
      <c r="C4971" s="162" t="n">
        <v>15.31</v>
      </c>
      <c r="D4971" s="162" t="n">
        <v>0.008831</v>
      </c>
      <c r="E4971" s="162" t="n"/>
    </row>
    <row r="4972">
      <c r="B4972" s="161" t="n">
        <v>17484</v>
      </c>
      <c r="C4972" s="162" t="n">
        <v>15.16</v>
      </c>
      <c r="D4972" s="162" t="n">
        <v>-0.000956</v>
      </c>
      <c r="E4972" s="162" t="n"/>
    </row>
    <row r="4973">
      <c r="B4973" s="161" t="n">
        <v>17485</v>
      </c>
      <c r="C4973" s="162" t="n">
        <v>15.19</v>
      </c>
      <c r="D4973" s="162" t="n">
        <v>0.001113</v>
      </c>
      <c r="E4973" s="162" t="n"/>
    </row>
    <row r="4974">
      <c r="B4974" s="161" t="n">
        <v>17488</v>
      </c>
      <c r="C4974" s="162" t="n">
        <v>15.19</v>
      </c>
      <c r="D4974" s="162" t="n">
        <v>0.001265</v>
      </c>
      <c r="E4974" s="162" t="n"/>
    </row>
    <row r="4975">
      <c r="B4975" s="161" t="n">
        <v>17489</v>
      </c>
      <c r="C4975" s="162" t="n">
        <v>15.3</v>
      </c>
      <c r="D4975" s="162" t="n">
        <v>0.008579</v>
      </c>
      <c r="E4975" s="162" t="n"/>
    </row>
    <row r="4976">
      <c r="B4976" s="161" t="n">
        <v>17490</v>
      </c>
      <c r="C4976" s="162" t="n">
        <v>15.34</v>
      </c>
      <c r="D4976" s="162" t="n">
        <v>0.011296</v>
      </c>
      <c r="E4976" s="162" t="n"/>
    </row>
    <row r="4977">
      <c r="B4977" s="161" t="n">
        <v>17491</v>
      </c>
      <c r="C4977" s="162" t="n">
        <v>15.41</v>
      </c>
      <c r="D4977" s="162" t="n">
        <v>0.015977</v>
      </c>
      <c r="E4977" s="162" t="n"/>
    </row>
    <row r="4978">
      <c r="B4978" s="161" t="n">
        <v>17492</v>
      </c>
      <c r="C4978" s="162" t="n">
        <v>15.33</v>
      </c>
      <c r="D4978" s="162" t="n">
        <v>0.010937</v>
      </c>
      <c r="E4978" s="162" t="n"/>
    </row>
    <row r="4979">
      <c r="B4979" s="161" t="n">
        <v>17495</v>
      </c>
      <c r="C4979" s="162" t="n">
        <v>15.24</v>
      </c>
      <c r="D4979" s="162" t="n">
        <v>0.005273</v>
      </c>
      <c r="E4979" s="162" t="n"/>
    </row>
    <row r="4980">
      <c r="B4980" s="161" t="n">
        <v>17496</v>
      </c>
      <c r="C4980" s="162" t="n">
        <v>15.2</v>
      </c>
      <c r="D4980" s="162" t="n">
        <v>0.002863</v>
      </c>
      <c r="E4980" s="162" t="n"/>
    </row>
    <row r="4981">
      <c r="B4981" s="161" t="n">
        <v>17497</v>
      </c>
      <c r="C4981" s="162" t="n">
        <v>15.13</v>
      </c>
      <c r="D4981" s="162" t="n">
        <v>-0.001427</v>
      </c>
      <c r="E4981" s="162" t="n"/>
    </row>
    <row r="4982">
      <c r="B4982" s="161" t="n">
        <v>17499</v>
      </c>
      <c r="C4982" s="162" t="n">
        <v>14.98</v>
      </c>
      <c r="D4982" s="162" t="n">
        <v>-0.011037</v>
      </c>
      <c r="E4982" s="162" t="n"/>
    </row>
    <row r="4983">
      <c r="B4983" s="161" t="n">
        <v>17502</v>
      </c>
      <c r="C4983" s="162" t="n">
        <v>15.07</v>
      </c>
      <c r="D4983" s="162" t="n">
        <v>-0.004694</v>
      </c>
      <c r="E4983" s="162" t="n"/>
    </row>
    <row r="4984">
      <c r="B4984" s="161" t="n">
        <v>17503</v>
      </c>
      <c r="C4984" s="162" t="n">
        <v>15.09</v>
      </c>
      <c r="D4984" s="162" t="n">
        <v>-0.00309</v>
      </c>
      <c r="E4984" s="162" t="n"/>
    </row>
    <row r="4985">
      <c r="B4985" s="161" t="n">
        <v>17504</v>
      </c>
      <c r="C4985" s="162" t="n">
        <v>14.95</v>
      </c>
      <c r="D4985" s="162" t="n">
        <v>-0.01211</v>
      </c>
      <c r="E4985" s="162" t="n"/>
    </row>
    <row r="4986">
      <c r="B4986" s="161" t="n">
        <v>17505</v>
      </c>
      <c r="C4986" s="162" t="n">
        <v>14.86</v>
      </c>
      <c r="D4986" s="162" t="n">
        <v>-0.017811</v>
      </c>
      <c r="E4986" s="162" t="n"/>
    </row>
    <row r="4987">
      <c r="B4987" s="161" t="n">
        <v>17506</v>
      </c>
      <c r="C4987" s="162" t="n">
        <v>14.63</v>
      </c>
      <c r="D4987" s="162" t="n">
        <v>-0.032997</v>
      </c>
      <c r="E4987" s="162" t="n"/>
    </row>
    <row r="4988">
      <c r="B4988" s="161" t="n">
        <v>17509</v>
      </c>
      <c r="C4988" s="162" t="n">
        <v>14.77</v>
      </c>
      <c r="D4988" s="162" t="n">
        <v>-0.023169</v>
      </c>
      <c r="E4988" s="162" t="n"/>
    </row>
    <row r="4989">
      <c r="B4989" s="161" t="n">
        <v>17510</v>
      </c>
      <c r="C4989" s="162" t="n">
        <v>14.82</v>
      </c>
      <c r="D4989" s="162" t="n">
        <v>-0.019492</v>
      </c>
      <c r="E4989" s="162" t="n"/>
    </row>
    <row r="4990">
      <c r="B4990" s="161" t="n">
        <v>17511</v>
      </c>
      <c r="C4990" s="162" t="n">
        <v>14.84</v>
      </c>
      <c r="D4990" s="162" t="n">
        <v>-0.017825</v>
      </c>
      <c r="E4990" s="162" t="n"/>
    </row>
    <row r="4991">
      <c r="B4991" s="161" t="n">
        <v>17512</v>
      </c>
      <c r="C4991" s="162" t="n">
        <v>14.83</v>
      </c>
      <c r="D4991" s="162" t="n">
        <v>-0.018221</v>
      </c>
      <c r="E4991" s="162" t="n"/>
    </row>
    <row r="4992">
      <c r="B4992" s="161" t="n">
        <v>17513</v>
      </c>
      <c r="C4992" s="162" t="n">
        <v>14.94</v>
      </c>
      <c r="D4992" s="162" t="n">
        <v>-0.010656</v>
      </c>
      <c r="E4992" s="162" t="n"/>
    </row>
    <row r="4993">
      <c r="B4993" s="161" t="n">
        <v>17516</v>
      </c>
      <c r="C4993" s="162" t="n">
        <v>15.11</v>
      </c>
      <c r="D4993" s="162" t="n">
        <v>0.000722</v>
      </c>
      <c r="E4993" s="162" t="n"/>
    </row>
    <row r="4994">
      <c r="B4994" s="161" t="n">
        <v>17517</v>
      </c>
      <c r="C4994" s="162" t="n">
        <v>15.09</v>
      </c>
      <c r="D4994" s="162" t="n">
        <v>-0.000474</v>
      </c>
      <c r="E4994" s="162" t="n"/>
    </row>
    <row r="4995">
      <c r="B4995" s="161" t="n">
        <v>17518</v>
      </c>
      <c r="C4995" s="162" t="n">
        <v>15.12</v>
      </c>
      <c r="D4995" s="162" t="n">
        <v>0.001615</v>
      </c>
      <c r="E4995" s="162" t="n"/>
    </row>
    <row r="4996">
      <c r="B4996" s="161" t="n">
        <v>17519</v>
      </c>
      <c r="C4996" s="162" t="n">
        <v>15.07</v>
      </c>
      <c r="D4996" s="162" t="n">
        <v>-0.001585</v>
      </c>
      <c r="E4996" s="162" t="n"/>
    </row>
    <row r="4997">
      <c r="B4997" s="161" t="n">
        <v>17520</v>
      </c>
      <c r="C4997" s="162" t="n">
        <v>15.12</v>
      </c>
      <c r="D4997" s="162" t="n">
        <v>0.001824</v>
      </c>
      <c r="E4997" s="162" t="n"/>
    </row>
    <row r="4998">
      <c r="B4998" s="161" t="n">
        <v>17523</v>
      </c>
      <c r="C4998" s="162" t="n">
        <v>15.2</v>
      </c>
      <c r="D4998" s="162" t="n">
        <v>0.00723</v>
      </c>
      <c r="E4998" s="162" t="n"/>
    </row>
    <row r="4999">
      <c r="B4999" s="161" t="n">
        <v>17524</v>
      </c>
      <c r="C4999" s="162" t="n">
        <v>15.26</v>
      </c>
      <c r="D4999" s="162" t="n">
        <v>0.011299</v>
      </c>
      <c r="E4999" s="162" t="n"/>
    </row>
    <row r="5000">
      <c r="B5000" s="161" t="n">
        <v>17525</v>
      </c>
      <c r="C5000" s="162" t="n">
        <v>15.25</v>
      </c>
      <c r="D5000" s="162" t="n">
        <v>0.010614</v>
      </c>
      <c r="E5000" s="162" t="n"/>
    </row>
    <row r="5001">
      <c r="B5001" s="161" t="n">
        <v>17527</v>
      </c>
      <c r="C5001" s="162" t="n">
        <v>15.12</v>
      </c>
      <c r="D5001" s="162" t="n">
        <v>0.002016</v>
      </c>
      <c r="E5001" s="162" t="n"/>
    </row>
    <row r="5002">
      <c r="B5002" s="161" t="n">
        <v>17530</v>
      </c>
      <c r="C5002" s="162" t="n">
        <v>15.04</v>
      </c>
      <c r="D5002" s="162" t="n">
        <v>-0.003342</v>
      </c>
      <c r="E5002" s="162" t="n"/>
    </row>
    <row r="5003">
      <c r="B5003" s="161" t="n">
        <v>17531</v>
      </c>
      <c r="C5003" s="162" t="n">
        <v>15.22</v>
      </c>
      <c r="D5003" s="162" t="n">
        <v>0.008472</v>
      </c>
      <c r="E5003" s="162" t="n"/>
    </row>
    <row r="5004">
      <c r="B5004" s="161" t="n">
        <v>17532</v>
      </c>
      <c r="C5004" s="162" t="n">
        <v>15.3</v>
      </c>
      <c r="D5004" s="162" t="n">
        <v>0.013592</v>
      </c>
      <c r="E5004" s="162" t="n"/>
    </row>
    <row r="5005">
      <c r="B5005" s="161" t="n">
        <v>17534</v>
      </c>
      <c r="C5005" s="162" t="n">
        <v>15.34</v>
      </c>
      <c r="D5005" s="162" t="n">
        <v>0.016017</v>
      </c>
      <c r="E5005" s="162" t="n"/>
    </row>
    <row r="5006">
      <c r="B5006" s="161" t="n">
        <v>17537</v>
      </c>
      <c r="C5006" s="162" t="n">
        <v>15.2</v>
      </c>
      <c r="D5006" s="162" t="n">
        <v>0.006723</v>
      </c>
      <c r="E5006" s="162" t="n"/>
    </row>
    <row r="5007">
      <c r="B5007" s="161" t="n">
        <v>17538</v>
      </c>
      <c r="C5007" s="162" t="n">
        <v>15.15</v>
      </c>
      <c r="D5007" s="162" t="n">
        <v>0.003382</v>
      </c>
      <c r="E5007" s="162" t="n"/>
    </row>
    <row r="5008">
      <c r="B5008" s="161" t="n">
        <v>17539</v>
      </c>
      <c r="C5008" s="162" t="n">
        <v>15.23</v>
      </c>
      <c r="D5008" s="162" t="n">
        <v>0.008599000000000001</v>
      </c>
      <c r="E5008" s="162" t="n"/>
    </row>
    <row r="5009">
      <c r="B5009" s="161" t="n">
        <v>17540</v>
      </c>
      <c r="C5009" s="162" t="n">
        <v>15.31</v>
      </c>
      <c r="D5009" s="162" t="n">
        <v>0.013758</v>
      </c>
      <c r="E5009" s="162" t="n"/>
    </row>
    <row r="5010">
      <c r="B5010" s="161" t="n">
        <v>17541</v>
      </c>
      <c r="C5010" s="162" t="n">
        <v>15.23</v>
      </c>
      <c r="D5010" s="162" t="n">
        <v>0.008526000000000001</v>
      </c>
      <c r="E5010" s="162" t="n"/>
    </row>
    <row r="5011">
      <c r="B5011" s="161" t="n">
        <v>17544</v>
      </c>
      <c r="C5011" s="162" t="n">
        <v>15.17</v>
      </c>
      <c r="D5011" s="162" t="n">
        <v>0.004559</v>
      </c>
      <c r="E5011" s="162" t="n"/>
    </row>
    <row r="5012">
      <c r="B5012" s="161" t="n">
        <v>17545</v>
      </c>
      <c r="C5012" s="162" t="n">
        <v>14.95</v>
      </c>
      <c r="D5012" s="162" t="n">
        <v>-0.010026</v>
      </c>
      <c r="E5012" s="162" t="n"/>
    </row>
    <row r="5013">
      <c r="B5013" s="161" t="n">
        <v>17546</v>
      </c>
      <c r="C5013" s="162" t="n">
        <v>14.95</v>
      </c>
      <c r="D5013" s="162" t="n">
        <v>-0.009934</v>
      </c>
      <c r="E5013" s="162" t="n"/>
    </row>
    <row r="5014">
      <c r="B5014" s="161" t="n">
        <v>17547</v>
      </c>
      <c r="C5014" s="162" t="n">
        <v>14.88</v>
      </c>
      <c r="D5014" s="162" t="n">
        <v>-0.014455</v>
      </c>
      <c r="E5014" s="162" t="n"/>
    </row>
    <row r="5015">
      <c r="B5015" s="161" t="n">
        <v>17548</v>
      </c>
      <c r="C5015" s="162" t="n">
        <v>14.87</v>
      </c>
      <c r="D5015" s="162" t="n">
        <v>-0.014975</v>
      </c>
      <c r="E5015" s="162" t="n"/>
    </row>
    <row r="5016">
      <c r="B5016" s="161" t="n">
        <v>17551</v>
      </c>
      <c r="C5016" s="162" t="n">
        <v>14.7</v>
      </c>
      <c r="D5016" s="162" t="n">
        <v>-0.026317</v>
      </c>
      <c r="E5016" s="162" t="n"/>
    </row>
    <row r="5017">
      <c r="B5017" s="161" t="n">
        <v>17552</v>
      </c>
      <c r="C5017" s="162" t="n">
        <v>14.71</v>
      </c>
      <c r="D5017" s="162" t="n">
        <v>-0.025465</v>
      </c>
      <c r="E5017" s="162" t="n"/>
    </row>
    <row r="5018">
      <c r="B5018" s="161" t="n">
        <v>17553</v>
      </c>
      <c r="C5018" s="162" t="n">
        <v>14.54</v>
      </c>
      <c r="D5018" s="162" t="n">
        <v>-0.036864</v>
      </c>
      <c r="E5018" s="162" t="n"/>
    </row>
    <row r="5019">
      <c r="B5019" s="161" t="n">
        <v>17554</v>
      </c>
      <c r="C5019" s="162" t="n">
        <v>14.42</v>
      </c>
      <c r="D5019" s="162" t="n">
        <v>-0.044899</v>
      </c>
      <c r="E5019" s="162" t="n"/>
    </row>
    <row r="5020">
      <c r="B5020" s="161" t="n">
        <v>17555</v>
      </c>
      <c r="C5020" s="162" t="n">
        <v>14.35</v>
      </c>
      <c r="D5020" s="162" t="n">
        <v>-0.049533</v>
      </c>
      <c r="E5020" s="162" t="n"/>
    </row>
    <row r="5021">
      <c r="B5021" s="161" t="n">
        <v>17558</v>
      </c>
      <c r="C5021" s="162" t="n">
        <v>14.32</v>
      </c>
      <c r="D5021" s="162" t="n">
        <v>-0.051457</v>
      </c>
      <c r="E5021" s="162" t="n"/>
    </row>
    <row r="5022">
      <c r="B5022" s="161" t="n">
        <v>17559</v>
      </c>
      <c r="C5022" s="162" t="n">
        <v>14.34</v>
      </c>
      <c r="D5022" s="162" t="n">
        <v>-0.049902</v>
      </c>
      <c r="E5022" s="162" t="n"/>
    </row>
    <row r="5023">
      <c r="B5023" s="161" t="n">
        <v>17560</v>
      </c>
      <c r="C5023" s="162" t="n">
        <v>14.49</v>
      </c>
      <c r="D5023" s="162" t="n">
        <v>-0.039383</v>
      </c>
      <c r="E5023" s="162" t="n"/>
    </row>
    <row r="5024">
      <c r="B5024" s="161" t="n">
        <v>17561</v>
      </c>
      <c r="C5024" s="162" t="n">
        <v>14.65</v>
      </c>
      <c r="D5024" s="162" t="n">
        <v>-0.028378</v>
      </c>
      <c r="E5024" s="162" t="n"/>
    </row>
    <row r="5025">
      <c r="B5025" s="161" t="n">
        <v>17562</v>
      </c>
      <c r="C5025" s="162" t="n">
        <v>14.68</v>
      </c>
      <c r="D5025" s="162" t="n">
        <v>-0.026512</v>
      </c>
      <c r="E5025" s="162" t="n"/>
    </row>
    <row r="5026">
      <c r="B5026" s="161" t="n">
        <v>17565</v>
      </c>
      <c r="C5026" s="162" t="n">
        <v>14.71</v>
      </c>
      <c r="D5026" s="162" t="n">
        <v>-0.024656</v>
      </c>
      <c r="E5026" s="162" t="n"/>
    </row>
    <row r="5027">
      <c r="B5027" s="161" t="n">
        <v>17566</v>
      </c>
      <c r="C5027" s="162" t="n">
        <v>14.62</v>
      </c>
      <c r="D5027" s="162" t="n">
        <v>-0.030903</v>
      </c>
      <c r="E5027" s="162" t="n"/>
    </row>
    <row r="5028">
      <c r="B5028" s="161" t="n">
        <v>17567</v>
      </c>
      <c r="C5028" s="162" t="n">
        <v>14.35</v>
      </c>
      <c r="D5028" s="162" t="n">
        <v>-0.04957</v>
      </c>
      <c r="E5028" s="162" t="n"/>
    </row>
    <row r="5029">
      <c r="B5029" s="161" t="n">
        <v>17568</v>
      </c>
      <c r="C5029" s="162" t="n">
        <v>14.2</v>
      </c>
      <c r="D5029" s="162" t="n">
        <v>-0.060114</v>
      </c>
      <c r="E5029" s="162" t="n"/>
    </row>
    <row r="5030">
      <c r="B5030" s="161" t="n">
        <v>17569</v>
      </c>
      <c r="C5030" s="162" t="n">
        <v>14.19</v>
      </c>
      <c r="D5030" s="162" t="n">
        <v>-0.060732</v>
      </c>
      <c r="E5030" s="162" t="n"/>
    </row>
    <row r="5031">
      <c r="B5031" s="161" t="n">
        <v>17572</v>
      </c>
      <c r="C5031" s="162" t="n">
        <v>14.31</v>
      </c>
      <c r="D5031" s="162" t="n">
        <v>-0.052228</v>
      </c>
      <c r="E5031" s="162" t="n"/>
    </row>
    <row r="5032">
      <c r="B5032" s="161" t="n">
        <v>17573</v>
      </c>
      <c r="C5032" s="162" t="n">
        <v>13.89</v>
      </c>
      <c r="D5032" s="162" t="n">
        <v>-0.081789</v>
      </c>
      <c r="E5032" s="162" t="n"/>
    </row>
    <row r="5033">
      <c r="B5033" s="161" t="n">
        <v>17574</v>
      </c>
      <c r="C5033" s="162" t="n">
        <v>13.88</v>
      </c>
      <c r="D5033" s="162" t="n">
        <v>-0.08230700000000001</v>
      </c>
      <c r="E5033" s="162" t="n"/>
    </row>
    <row r="5034">
      <c r="B5034" s="161" t="n">
        <v>17576</v>
      </c>
      <c r="C5034" s="162" t="n">
        <v>13.85</v>
      </c>
      <c r="D5034" s="162" t="n">
        <v>-0.084291</v>
      </c>
      <c r="E5034" s="162" t="n"/>
    </row>
    <row r="5035">
      <c r="B5035" s="161" t="n">
        <v>17579</v>
      </c>
      <c r="C5035" s="162" t="n">
        <v>14.04</v>
      </c>
      <c r="D5035" s="162" t="n">
        <v>-0.07055699999999999</v>
      </c>
      <c r="E5035" s="162" t="n"/>
    </row>
    <row r="5036">
      <c r="B5036" s="161" t="n">
        <v>17580</v>
      </c>
      <c r="C5036" s="162" t="n">
        <v>14.04</v>
      </c>
      <c r="D5036" s="162" t="n">
        <v>-0.070437</v>
      </c>
      <c r="E5036" s="162" t="n"/>
    </row>
    <row r="5037">
      <c r="B5037" s="161" t="n">
        <v>17581</v>
      </c>
      <c r="C5037" s="162" t="n">
        <v>14.05</v>
      </c>
      <c r="D5037" s="162" t="n">
        <v>-0.069549</v>
      </c>
      <c r="E5037" s="162" t="n"/>
    </row>
    <row r="5038">
      <c r="B5038" s="161" t="n">
        <v>17582</v>
      </c>
      <c r="C5038" s="162" t="n">
        <v>14.02</v>
      </c>
      <c r="D5038" s="162" t="n">
        <v>-0.071464</v>
      </c>
      <c r="E5038" s="162" t="n"/>
    </row>
    <row r="5039">
      <c r="B5039" s="161" t="n">
        <v>17583</v>
      </c>
      <c r="C5039" s="162" t="n">
        <v>13.96</v>
      </c>
      <c r="D5039" s="162" t="n">
        <v>-0.075478</v>
      </c>
      <c r="E5039" s="162" t="n"/>
    </row>
    <row r="5040">
      <c r="B5040" s="161" t="n">
        <v>17587</v>
      </c>
      <c r="C5040" s="162" t="n">
        <v>14</v>
      </c>
      <c r="D5040" s="162" t="n">
        <v>-0.072334</v>
      </c>
      <c r="E5040" s="162" t="n"/>
    </row>
    <row r="5041">
      <c r="B5041" s="161" t="n">
        <v>17588</v>
      </c>
      <c r="C5041" s="162" t="n">
        <v>14.07</v>
      </c>
      <c r="D5041" s="162" t="n">
        <v>-0.06714000000000001</v>
      </c>
      <c r="E5041" s="162" t="n"/>
    </row>
    <row r="5042">
      <c r="B5042" s="161" t="n">
        <v>17589</v>
      </c>
      <c r="C5042" s="162" t="n">
        <v>13.98</v>
      </c>
      <c r="D5042" s="162" t="n">
        <v>-0.073325</v>
      </c>
      <c r="E5042" s="162" t="n"/>
    </row>
    <row r="5043">
      <c r="B5043" s="161" t="n">
        <v>17590</v>
      </c>
      <c r="C5043" s="162" t="n">
        <v>13.93</v>
      </c>
      <c r="D5043" s="162" t="n">
        <v>-0.076685</v>
      </c>
      <c r="E5043" s="162" t="n"/>
    </row>
    <row r="5044">
      <c r="B5044" s="161" t="n">
        <v>17593</v>
      </c>
      <c r="C5044" s="162" t="n">
        <v>14.07</v>
      </c>
      <c r="D5044" s="162" t="n">
        <v>-0.066499</v>
      </c>
      <c r="E5044" s="162" t="n"/>
    </row>
    <row r="5045">
      <c r="B5045" s="161" t="n">
        <v>17594</v>
      </c>
      <c r="C5045" s="162" t="n">
        <v>14.16</v>
      </c>
      <c r="D5045" s="162" t="n">
        <v>-0.060023</v>
      </c>
      <c r="E5045" s="162" t="n"/>
    </row>
    <row r="5046">
      <c r="B5046" s="161" t="n">
        <v>17595</v>
      </c>
      <c r="C5046" s="162" t="n">
        <v>14.17</v>
      </c>
      <c r="D5046" s="162" t="n">
        <v>-0.059324</v>
      </c>
      <c r="E5046" s="162" t="n"/>
    </row>
    <row r="5047">
      <c r="B5047" s="161" t="n">
        <v>17596</v>
      </c>
      <c r="C5047" s="162" t="n">
        <v>14.08</v>
      </c>
      <c r="D5047" s="162" t="n">
        <v>-0.06568499999999999</v>
      </c>
      <c r="E5047" s="162" t="n"/>
    </row>
    <row r="5048">
      <c r="B5048" s="161" t="n">
        <v>17597</v>
      </c>
      <c r="C5048" s="162" t="n">
        <v>14.11</v>
      </c>
      <c r="D5048" s="162" t="n">
        <v>-0.063514</v>
      </c>
      <c r="E5048" s="162" t="n"/>
    </row>
    <row r="5049">
      <c r="B5049" s="161" t="n">
        <v>17600</v>
      </c>
      <c r="C5049" s="162" t="n">
        <v>14.04</v>
      </c>
      <c r="D5049" s="162" t="n">
        <v>-0.06851400000000001</v>
      </c>
      <c r="E5049" s="162" t="n"/>
    </row>
    <row r="5050">
      <c r="B5050" s="161" t="n">
        <v>17601</v>
      </c>
      <c r="C5050" s="162" t="n">
        <v>13.95</v>
      </c>
      <c r="D5050" s="162" t="n">
        <v>-0.075004</v>
      </c>
      <c r="E5050" s="162" t="n"/>
    </row>
    <row r="5051">
      <c r="B5051" s="161" t="n">
        <v>17602</v>
      </c>
      <c r="C5051" s="162" t="n">
        <v>14.01</v>
      </c>
      <c r="D5051" s="162" t="n">
        <v>-0.070772</v>
      </c>
      <c r="E5051" s="162" t="n"/>
    </row>
    <row r="5052">
      <c r="B5052" s="161" t="n">
        <v>17603</v>
      </c>
      <c r="C5052" s="162" t="n">
        <v>13.99</v>
      </c>
      <c r="D5052" s="162" t="n">
        <v>-0.072168</v>
      </c>
      <c r="E5052" s="162" t="n"/>
    </row>
    <row r="5053">
      <c r="B5053" s="161" t="n">
        <v>17604</v>
      </c>
      <c r="C5053" s="162" t="n">
        <v>13.99</v>
      </c>
      <c r="D5053" s="162" t="n">
        <v>-0.072101</v>
      </c>
      <c r="E5053" s="162" t="n"/>
    </row>
    <row r="5054">
      <c r="B5054" s="161" t="n">
        <v>17607</v>
      </c>
      <c r="C5054" s="162" t="n">
        <v>14.06</v>
      </c>
      <c r="D5054" s="162" t="n">
        <v>-0.067064</v>
      </c>
      <c r="E5054" s="162" t="n"/>
    </row>
    <row r="5055">
      <c r="B5055" s="161" t="n">
        <v>17608</v>
      </c>
      <c r="C5055" s="162" t="n">
        <v>13.84</v>
      </c>
      <c r="D5055" s="162" t="n">
        <v>-0.082735</v>
      </c>
      <c r="E5055" s="162" t="n"/>
    </row>
    <row r="5056">
      <c r="B5056" s="161" t="n">
        <v>17609</v>
      </c>
      <c r="C5056" s="162" t="n">
        <v>13.95</v>
      </c>
      <c r="D5056" s="162" t="n">
        <v>-0.074762</v>
      </c>
      <c r="E5056" s="162" t="n"/>
    </row>
    <row r="5057">
      <c r="B5057" s="161" t="n">
        <v>17610</v>
      </c>
      <c r="C5057" s="162" t="n">
        <v>14.03</v>
      </c>
      <c r="D5057" s="162" t="n">
        <v>-0.06894</v>
      </c>
      <c r="E5057" s="162" t="n"/>
    </row>
    <row r="5058">
      <c r="B5058" s="161" t="n">
        <v>17611</v>
      </c>
      <c r="C5058" s="162" t="n">
        <v>14.32</v>
      </c>
      <c r="D5058" s="162" t="n">
        <v>-0.048438</v>
      </c>
      <c r="E5058" s="162" t="n"/>
    </row>
    <row r="5059">
      <c r="B5059" s="161" t="n">
        <v>17614</v>
      </c>
      <c r="C5059" s="162" t="n">
        <v>14.7</v>
      </c>
      <c r="D5059" s="162" t="n">
        <v>-0.02238</v>
      </c>
      <c r="E5059" s="162" t="n"/>
    </row>
    <row r="5060">
      <c r="B5060" s="161" t="n">
        <v>17615</v>
      </c>
      <c r="C5060" s="162" t="n">
        <v>14.7</v>
      </c>
      <c r="D5060" s="162" t="n">
        <v>-0.022447</v>
      </c>
      <c r="E5060" s="162" t="n"/>
    </row>
    <row r="5061">
      <c r="B5061" s="161" t="n">
        <v>17616</v>
      </c>
      <c r="C5061" s="162" t="n">
        <v>14.69</v>
      </c>
      <c r="D5061" s="162" t="n">
        <v>-0.023224</v>
      </c>
      <c r="E5061" s="162" t="n"/>
    </row>
    <row r="5062">
      <c r="B5062" s="161" t="n">
        <v>17617</v>
      </c>
      <c r="C5062" s="162" t="n">
        <v>14.75</v>
      </c>
      <c r="D5062" s="162" t="n">
        <v>-0.019267</v>
      </c>
      <c r="E5062" s="162" t="n"/>
    </row>
    <row r="5063">
      <c r="B5063" s="161" t="n">
        <v>17621</v>
      </c>
      <c r="C5063" s="162" t="n">
        <v>14.7</v>
      </c>
      <c r="D5063" s="162" t="n">
        <v>-0.02273</v>
      </c>
      <c r="E5063" s="162" t="n"/>
    </row>
    <row r="5064">
      <c r="B5064" s="161" t="n">
        <v>17622</v>
      </c>
      <c r="C5064" s="162" t="n">
        <v>14.87</v>
      </c>
      <c r="D5064" s="162" t="n">
        <v>-0.011348</v>
      </c>
      <c r="E5064" s="162" t="n"/>
    </row>
    <row r="5065">
      <c r="B5065" s="161" t="n">
        <v>17623</v>
      </c>
      <c r="C5065" s="162" t="n">
        <v>15.08</v>
      </c>
      <c r="D5065" s="162" t="n">
        <v>0.002503</v>
      </c>
      <c r="E5065" s="162" t="n"/>
    </row>
    <row r="5066">
      <c r="B5066" s="161" t="n">
        <v>17624</v>
      </c>
      <c r="C5066" s="162" t="n">
        <v>15.12</v>
      </c>
      <c r="D5066" s="162" t="n">
        <v>0.005079</v>
      </c>
      <c r="E5066" s="162" t="n"/>
    </row>
    <row r="5067">
      <c r="B5067" s="161" t="n">
        <v>17625</v>
      </c>
      <c r="C5067" s="162" t="n">
        <v>15.15</v>
      </c>
      <c r="D5067" s="162" t="n">
        <v>0.006951</v>
      </c>
      <c r="E5067" s="162" t="n"/>
    </row>
    <row r="5068">
      <c r="B5068" s="161" t="n">
        <v>17628</v>
      </c>
      <c r="C5068" s="162" t="n">
        <v>15.18</v>
      </c>
      <c r="D5068" s="162" t="n">
        <v>0.008862999999999999</v>
      </c>
      <c r="E5068" s="162" t="n"/>
    </row>
    <row r="5069">
      <c r="B5069" s="161" t="n">
        <v>17629</v>
      </c>
      <c r="C5069" s="162" t="n">
        <v>15.28</v>
      </c>
      <c r="D5069" s="162" t="n">
        <v>0.015343</v>
      </c>
      <c r="E5069" s="162" t="n"/>
    </row>
    <row r="5070">
      <c r="B5070" s="161" t="n">
        <v>17630</v>
      </c>
      <c r="C5070" s="162" t="n">
        <v>15.23</v>
      </c>
      <c r="D5070" s="162" t="n">
        <v>0.011976</v>
      </c>
      <c r="E5070" s="162" t="n"/>
    </row>
    <row r="5071">
      <c r="B5071" s="161" t="n">
        <v>17631</v>
      </c>
      <c r="C5071" s="162" t="n">
        <v>15.27</v>
      </c>
      <c r="D5071" s="162" t="n">
        <v>0.014496</v>
      </c>
      <c r="E5071" s="162" t="n"/>
    </row>
    <row r="5072">
      <c r="B5072" s="161" t="n">
        <v>17632</v>
      </c>
      <c r="C5072" s="162" t="n">
        <v>15.29</v>
      </c>
      <c r="D5072" s="162" t="n">
        <v>0.015755</v>
      </c>
      <c r="E5072" s="162" t="n"/>
    </row>
    <row r="5073">
      <c r="B5073" s="161" t="n">
        <v>17635</v>
      </c>
      <c r="C5073" s="162" t="n">
        <v>15.28</v>
      </c>
      <c r="D5073" s="162" t="n">
        <v>0.01506</v>
      </c>
      <c r="E5073" s="162" t="n"/>
    </row>
    <row r="5074">
      <c r="B5074" s="161" t="n">
        <v>17636</v>
      </c>
      <c r="C5074" s="162" t="n">
        <v>15.3</v>
      </c>
      <c r="D5074" s="162" t="n">
        <v>0.016349</v>
      </c>
      <c r="E5074" s="162" t="n"/>
    </row>
    <row r="5075">
      <c r="B5075" s="161" t="n">
        <v>17637</v>
      </c>
      <c r="C5075" s="162" t="n">
        <v>15.28</v>
      </c>
      <c r="D5075" s="162" t="n">
        <v>0.014928</v>
      </c>
      <c r="E5075" s="162" t="n"/>
    </row>
    <row r="5076">
      <c r="B5076" s="161" t="n">
        <v>17638</v>
      </c>
      <c r="C5076" s="162" t="n">
        <v>15.38</v>
      </c>
      <c r="D5076" s="162" t="n">
        <v>0.021345</v>
      </c>
      <c r="E5076" s="162" t="n"/>
    </row>
    <row r="5077">
      <c r="B5077" s="161" t="n">
        <v>17639</v>
      </c>
      <c r="C5077" s="162" t="n">
        <v>15.43</v>
      </c>
      <c r="D5077" s="162" t="n">
        <v>0.024487</v>
      </c>
      <c r="E5077" s="162" t="n"/>
    </row>
    <row r="5078">
      <c r="B5078" s="161" t="n">
        <v>17642</v>
      </c>
      <c r="C5078" s="162" t="n">
        <v>15.47</v>
      </c>
      <c r="D5078" s="162" t="n">
        <v>0.02696</v>
      </c>
      <c r="E5078" s="162" t="n"/>
    </row>
    <row r="5079">
      <c r="B5079" s="161" t="n">
        <v>17643</v>
      </c>
      <c r="C5079" s="162" t="n">
        <v>15.46</v>
      </c>
      <c r="D5079" s="162" t="n">
        <v>0.02623</v>
      </c>
      <c r="E5079" s="162" t="n"/>
    </row>
    <row r="5080">
      <c r="B5080" s="161" t="n">
        <v>17644</v>
      </c>
      <c r="C5080" s="162" t="n">
        <v>15.54</v>
      </c>
      <c r="D5080" s="162" t="n">
        <v>0.031365</v>
      </c>
      <c r="E5080" s="162" t="n"/>
    </row>
    <row r="5081">
      <c r="B5081" s="161" t="n">
        <v>17645</v>
      </c>
      <c r="C5081" s="162" t="n">
        <v>15.68</v>
      </c>
      <c r="D5081" s="162" t="n">
        <v>0.040254</v>
      </c>
      <c r="E5081" s="162" t="n"/>
    </row>
    <row r="5082">
      <c r="B5082" s="161" t="n">
        <v>17646</v>
      </c>
      <c r="C5082" s="162" t="n">
        <v>15.78</v>
      </c>
      <c r="D5082" s="162" t="n">
        <v>0.046552</v>
      </c>
      <c r="E5082" s="162" t="n"/>
    </row>
    <row r="5083">
      <c r="B5083" s="161" t="n">
        <v>17649</v>
      </c>
      <c r="C5083" s="162" t="n">
        <v>15.54</v>
      </c>
      <c r="D5083" s="162" t="n">
        <v>0.031249</v>
      </c>
      <c r="E5083" s="162" t="n"/>
    </row>
    <row r="5084">
      <c r="B5084" s="161" t="n">
        <v>17650</v>
      </c>
      <c r="C5084" s="162" t="n">
        <v>15.55</v>
      </c>
      <c r="D5084" s="162" t="n">
        <v>0.031932</v>
      </c>
      <c r="E5084" s="162" t="n"/>
    </row>
    <row r="5085">
      <c r="B5085" s="161" t="n">
        <v>17651</v>
      </c>
      <c r="C5085" s="162" t="n">
        <v>15.57</v>
      </c>
      <c r="D5085" s="162" t="n">
        <v>0.033201</v>
      </c>
      <c r="E5085" s="162" t="n"/>
    </row>
    <row r="5086">
      <c r="B5086" s="161" t="n">
        <v>17652</v>
      </c>
      <c r="C5086" s="162" t="n">
        <v>15.52</v>
      </c>
      <c r="D5086" s="162" t="n">
        <v>0.030037</v>
      </c>
      <c r="E5086" s="162" t="n"/>
    </row>
    <row r="5087">
      <c r="B5087" s="161" t="n">
        <v>17653</v>
      </c>
      <c r="C5087" s="162" t="n">
        <v>15.48</v>
      </c>
      <c r="D5087" s="162" t="n">
        <v>0.027586</v>
      </c>
      <c r="E5087" s="162" t="n"/>
    </row>
    <row r="5088">
      <c r="B5088" s="161" t="n">
        <v>17656</v>
      </c>
      <c r="C5088" s="162" t="n">
        <v>15.6</v>
      </c>
      <c r="D5088" s="162" t="n">
        <v>0.035428</v>
      </c>
      <c r="E5088" s="162" t="n"/>
    </row>
    <row r="5089">
      <c r="B5089" s="161" t="n">
        <v>17657</v>
      </c>
      <c r="C5089" s="162" t="n">
        <v>15.59</v>
      </c>
      <c r="D5089" s="162" t="n">
        <v>0.0349</v>
      </c>
      <c r="E5089" s="162" t="n"/>
    </row>
    <row r="5090">
      <c r="B5090" s="161" t="n">
        <v>17658</v>
      </c>
      <c r="C5090" s="162" t="n">
        <v>15.5</v>
      </c>
      <c r="D5090" s="162" t="n">
        <v>0.029249</v>
      </c>
      <c r="E5090" s="162" t="n"/>
    </row>
    <row r="5091">
      <c r="B5091" s="161" t="n">
        <v>17659</v>
      </c>
      <c r="C5091" s="162" t="n">
        <v>15.63</v>
      </c>
      <c r="D5091" s="162" t="n">
        <v>0.037641</v>
      </c>
      <c r="E5091" s="162" t="n"/>
    </row>
    <row r="5092">
      <c r="B5092" s="161" t="n">
        <v>17660</v>
      </c>
      <c r="C5092" s="162" t="n">
        <v>15.72</v>
      </c>
      <c r="D5092" s="162" t="n">
        <v>0.043426</v>
      </c>
      <c r="E5092" s="162" t="n"/>
    </row>
    <row r="5093">
      <c r="B5093" s="161" t="n">
        <v>17663</v>
      </c>
      <c r="C5093" s="162" t="n">
        <v>15.81</v>
      </c>
      <c r="D5093" s="162" t="n">
        <v>0.049132</v>
      </c>
      <c r="E5093" s="162" t="n"/>
    </row>
    <row r="5094">
      <c r="B5094" s="161" t="n">
        <v>17664</v>
      </c>
      <c r="C5094" s="162" t="n">
        <v>15.86</v>
      </c>
      <c r="D5094" s="162" t="n">
        <v>0.052293</v>
      </c>
      <c r="E5094" s="162" t="n"/>
    </row>
    <row r="5095">
      <c r="B5095" s="161" t="n">
        <v>17665</v>
      </c>
      <c r="C5095" s="162" t="n">
        <v>15.88</v>
      </c>
      <c r="D5095" s="162" t="n">
        <v>0.053576</v>
      </c>
      <c r="E5095" s="162" t="n"/>
    </row>
    <row r="5096">
      <c r="B5096" s="161" t="n">
        <v>17666</v>
      </c>
      <c r="C5096" s="162" t="n">
        <v>16</v>
      </c>
      <c r="D5096" s="162" t="n">
        <v>0.061144</v>
      </c>
      <c r="E5096" s="162" t="n"/>
    </row>
    <row r="5097">
      <c r="B5097" s="161" t="n">
        <v>17667</v>
      </c>
      <c r="C5097" s="162" t="n">
        <v>15.39</v>
      </c>
      <c r="D5097" s="162" t="n">
        <v>0.022503</v>
      </c>
      <c r="E5097" s="162" t="n"/>
    </row>
    <row r="5098">
      <c r="B5098" s="161" t="n">
        <v>17670</v>
      </c>
      <c r="C5098" s="162" t="n">
        <v>16.61</v>
      </c>
      <c r="D5098" s="162" t="n">
        <v>0.098567</v>
      </c>
      <c r="E5098" s="162" t="n"/>
    </row>
    <row r="5099">
      <c r="B5099" s="161" t="n">
        <v>17671</v>
      </c>
      <c r="C5099" s="162" t="n">
        <v>16.39</v>
      </c>
      <c r="D5099" s="162" t="n">
        <v>0.084968</v>
      </c>
      <c r="E5099" s="162" t="n"/>
    </row>
    <row r="5100">
      <c r="B5100" s="161" t="n">
        <v>17672</v>
      </c>
      <c r="C5100" s="162" t="n">
        <v>16.37</v>
      </c>
      <c r="D5100" s="162" t="n">
        <v>0.083465</v>
      </c>
      <c r="E5100" s="162" t="n"/>
    </row>
    <row r="5101">
      <c r="B5101" s="161" t="n">
        <v>17673</v>
      </c>
      <c r="C5101" s="162" t="n">
        <v>16.46</v>
      </c>
      <c r="D5101" s="162" t="n">
        <v>0.088715</v>
      </c>
      <c r="E5101" s="162" t="n"/>
    </row>
    <row r="5102">
      <c r="B5102" s="161" t="n">
        <v>17674</v>
      </c>
      <c r="C5102" s="162" t="n">
        <v>16.5</v>
      </c>
      <c r="D5102" s="162" t="n">
        <v>0.09091</v>
      </c>
      <c r="E5102" s="162" t="n"/>
    </row>
    <row r="5103">
      <c r="B5103" s="161" t="n">
        <v>17677</v>
      </c>
      <c r="C5103" s="162" t="n">
        <v>16.54</v>
      </c>
      <c r="D5103" s="162" t="n">
        <v>0.093026</v>
      </c>
      <c r="E5103" s="162" t="n"/>
    </row>
    <row r="5104">
      <c r="B5104" s="161" t="n">
        <v>17678</v>
      </c>
      <c r="C5104" s="162" t="n">
        <v>16.53</v>
      </c>
      <c r="D5104" s="162" t="n">
        <v>0.092136</v>
      </c>
      <c r="E5104" s="162" t="n"/>
    </row>
    <row r="5105">
      <c r="B5105" s="161" t="n">
        <v>17679</v>
      </c>
      <c r="C5105" s="162" t="n">
        <v>16.68</v>
      </c>
      <c r="D5105" s="162" t="n">
        <v>0.100818</v>
      </c>
      <c r="E5105" s="162" t="n"/>
    </row>
    <row r="5106">
      <c r="B5106" s="161" t="n">
        <v>17680</v>
      </c>
      <c r="C5106" s="162" t="n">
        <v>16.68</v>
      </c>
      <c r="D5106" s="162" t="n">
        <v>0.100473</v>
      </c>
      <c r="E5106" s="162" t="n"/>
    </row>
    <row r="5107">
      <c r="B5107" s="161" t="n">
        <v>17681</v>
      </c>
      <c r="C5107" s="162" t="n">
        <v>16.69</v>
      </c>
      <c r="D5107" s="162" t="n">
        <v>0.100655</v>
      </c>
      <c r="E5107" s="162" t="n"/>
    </row>
    <row r="5108">
      <c r="B5108" s="161" t="n">
        <v>17685</v>
      </c>
      <c r="C5108" s="162" t="n">
        <v>16.74</v>
      </c>
      <c r="D5108" s="162" t="n">
        <v>0.103179</v>
      </c>
      <c r="E5108" s="162" t="n"/>
    </row>
    <row r="5109">
      <c r="B5109" s="161" t="n">
        <v>17686</v>
      </c>
      <c r="C5109" s="162" t="n">
        <v>16.76</v>
      </c>
      <c r="D5109" s="162" t="n">
        <v>0.103933</v>
      </c>
      <c r="E5109" s="162" t="n"/>
    </row>
    <row r="5110">
      <c r="B5110" s="161" t="n">
        <v>17687</v>
      </c>
      <c r="C5110" s="162" t="n">
        <v>16.72</v>
      </c>
      <c r="D5110" s="162" t="n">
        <v>0.101146</v>
      </c>
      <c r="E5110" s="162" t="n"/>
    </row>
    <row r="5111">
      <c r="B5111" s="161" t="n">
        <v>17688</v>
      </c>
      <c r="C5111" s="162" t="n">
        <v>16.59</v>
      </c>
      <c r="D5111" s="162" t="n">
        <v>0.09297</v>
      </c>
      <c r="E5111" s="162" t="n"/>
    </row>
    <row r="5112">
      <c r="B5112" s="161" t="n">
        <v>17691</v>
      </c>
      <c r="C5112" s="162" t="n">
        <v>16.54</v>
      </c>
      <c r="D5112" s="162" t="n">
        <v>0.08963400000000001</v>
      </c>
      <c r="E5112" s="162" t="n"/>
    </row>
    <row r="5113">
      <c r="B5113" s="161" t="n">
        <v>17692</v>
      </c>
      <c r="C5113" s="162" t="n">
        <v>16.82</v>
      </c>
      <c r="D5113" s="162" t="n">
        <v>0.105985</v>
      </c>
      <c r="E5113" s="162" t="n"/>
    </row>
    <row r="5114">
      <c r="B5114" s="161" t="n">
        <v>17693</v>
      </c>
      <c r="C5114" s="162" t="n">
        <v>16.89</v>
      </c>
      <c r="D5114" s="162" t="n">
        <v>0.109666</v>
      </c>
      <c r="E5114" s="162" t="n"/>
    </row>
    <row r="5115">
      <c r="B5115" s="161" t="n">
        <v>17694</v>
      </c>
      <c r="C5115" s="162" t="n">
        <v>16.9</v>
      </c>
      <c r="D5115" s="162" t="n">
        <v>0.109759</v>
      </c>
      <c r="E5115" s="162" t="n"/>
    </row>
    <row r="5116">
      <c r="B5116" s="161" t="n">
        <v>17695</v>
      </c>
      <c r="C5116" s="162" t="n">
        <v>16.95</v>
      </c>
      <c r="D5116" s="162" t="n">
        <v>0.112211</v>
      </c>
      <c r="E5116" s="162" t="n"/>
    </row>
    <row r="5117">
      <c r="B5117" s="161" t="n">
        <v>17698</v>
      </c>
      <c r="C5117" s="162" t="n">
        <v>16.97</v>
      </c>
      <c r="D5117" s="162" t="n">
        <v>0.112889</v>
      </c>
      <c r="E5117" s="162" t="n"/>
    </row>
    <row r="5118">
      <c r="B5118" s="161" t="n">
        <v>17699</v>
      </c>
      <c r="C5118" s="162" t="n">
        <v>17.06</v>
      </c>
      <c r="D5118" s="162" t="n">
        <v>0.117575</v>
      </c>
      <c r="E5118" s="162" t="n"/>
    </row>
    <row r="5119">
      <c r="B5119" s="161" t="n">
        <v>17700</v>
      </c>
      <c r="C5119" s="162" t="n">
        <v>17.01</v>
      </c>
      <c r="D5119" s="162" t="n">
        <v>0.114053</v>
      </c>
      <c r="E5119" s="162" t="n"/>
    </row>
    <row r="5120">
      <c r="B5120" s="161" t="n">
        <v>17701</v>
      </c>
      <c r="C5120" s="162" t="n">
        <v>16.99</v>
      </c>
      <c r="D5120" s="162" t="n">
        <v>0.112304</v>
      </c>
      <c r="E5120" s="162" t="n"/>
    </row>
    <row r="5121">
      <c r="B5121" s="161" t="n">
        <v>17702</v>
      </c>
      <c r="C5121" s="162" t="n">
        <v>16.96</v>
      </c>
      <c r="D5121" s="162" t="n">
        <v>0.109964</v>
      </c>
      <c r="E5121" s="162" t="n"/>
    </row>
    <row r="5122">
      <c r="B5122" s="161" t="n">
        <v>17705</v>
      </c>
      <c r="C5122" s="162" t="n">
        <v>16.79</v>
      </c>
      <c r="D5122" s="162" t="n">
        <v>0.09940599999999999</v>
      </c>
      <c r="E5122" s="162" t="n"/>
    </row>
    <row r="5123">
      <c r="B5123" s="161" t="n">
        <v>17706</v>
      </c>
      <c r="C5123" s="162" t="n">
        <v>16.76</v>
      </c>
      <c r="D5123" s="162" t="n">
        <v>0.09716</v>
      </c>
      <c r="E5123" s="162" t="n"/>
    </row>
    <row r="5124">
      <c r="B5124" s="161" t="n">
        <v>17707</v>
      </c>
      <c r="C5124" s="162" t="n">
        <v>16.93</v>
      </c>
      <c r="D5124" s="162" t="n">
        <v>0.106727</v>
      </c>
      <c r="E5124" s="162" t="n"/>
    </row>
    <row r="5125">
      <c r="B5125" s="161" t="n">
        <v>17708</v>
      </c>
      <c r="C5125" s="162" t="n">
        <v>16.89</v>
      </c>
      <c r="D5125" s="162" t="n">
        <v>0.103786</v>
      </c>
      <c r="E5125" s="162" t="n"/>
    </row>
    <row r="5126">
      <c r="B5126" s="161" t="n">
        <v>17709</v>
      </c>
      <c r="C5126" s="162" t="n">
        <v>16.83</v>
      </c>
      <c r="D5126" s="162" t="n">
        <v>0.099659</v>
      </c>
      <c r="E5126" s="162" t="n"/>
    </row>
    <row r="5127">
      <c r="B5127" s="161" t="n">
        <v>17712</v>
      </c>
      <c r="C5127" s="162" t="n">
        <v>16.61</v>
      </c>
      <c r="D5127" s="162" t="n">
        <v>0.085927</v>
      </c>
      <c r="E5127" s="162" t="n"/>
    </row>
    <row r="5128">
      <c r="B5128" s="161" t="n">
        <v>17713</v>
      </c>
      <c r="C5128" s="162" t="n">
        <v>16.69</v>
      </c>
      <c r="D5128" s="162" t="n">
        <v>0.090142</v>
      </c>
      <c r="E5128" s="162" t="n"/>
    </row>
    <row r="5129">
      <c r="B5129" s="161" t="n">
        <v>17714</v>
      </c>
      <c r="C5129" s="162" t="n">
        <v>16.74</v>
      </c>
      <c r="D5129" s="162" t="n">
        <v>0.092573</v>
      </c>
      <c r="E5129" s="162" t="n"/>
    </row>
    <row r="5130">
      <c r="B5130" s="161" t="n">
        <v>17715</v>
      </c>
      <c r="C5130" s="162" t="n">
        <v>16.7</v>
      </c>
      <c r="D5130" s="162" t="n">
        <v>0.08963599999999999</v>
      </c>
      <c r="E5130" s="162" t="n"/>
    </row>
    <row r="5131">
      <c r="B5131" s="161" t="n">
        <v>17716</v>
      </c>
      <c r="C5131" s="162" t="n">
        <v>16.85</v>
      </c>
      <c r="D5131" s="162" t="n">
        <v>0.097969</v>
      </c>
      <c r="E5131" s="162" t="n"/>
    </row>
    <row r="5132">
      <c r="B5132" s="161" t="n">
        <v>17720</v>
      </c>
      <c r="C5132" s="162" t="n">
        <v>16.85</v>
      </c>
      <c r="D5132" s="162" t="n">
        <v>0.097341</v>
      </c>
      <c r="E5132" s="162" t="n"/>
    </row>
    <row r="5133">
      <c r="B5133" s="161" t="n">
        <v>17721</v>
      </c>
      <c r="C5133" s="162" t="n">
        <v>16.79</v>
      </c>
      <c r="D5133" s="162" t="n">
        <v>0.093212</v>
      </c>
      <c r="E5133" s="162" t="n"/>
    </row>
    <row r="5134">
      <c r="B5134" s="161" t="n">
        <v>17722</v>
      </c>
      <c r="C5134" s="162" t="n">
        <v>16.81</v>
      </c>
      <c r="D5134" s="162" t="n">
        <v>0.093899</v>
      </c>
      <c r="E5134" s="162" t="n"/>
    </row>
    <row r="5135">
      <c r="B5135" s="161" t="n">
        <v>17723</v>
      </c>
      <c r="C5135" s="162" t="n">
        <v>16.92</v>
      </c>
      <c r="D5135" s="162" t="n">
        <v>0.09986299999999999</v>
      </c>
      <c r="E5135" s="162" t="n"/>
    </row>
    <row r="5136">
      <c r="B5136" s="161" t="n">
        <v>17726</v>
      </c>
      <c r="C5136" s="162" t="n">
        <v>16.88</v>
      </c>
      <c r="D5136" s="162" t="n">
        <v>0.09694700000000001</v>
      </c>
      <c r="E5136" s="162" t="n"/>
    </row>
    <row r="5137">
      <c r="B5137" s="161" t="n">
        <v>17727</v>
      </c>
      <c r="C5137" s="162" t="n">
        <v>16.78</v>
      </c>
      <c r="D5137" s="162" t="n">
        <v>0.09048399999999999</v>
      </c>
      <c r="E5137" s="162" t="n"/>
    </row>
    <row r="5138">
      <c r="B5138" s="161" t="n">
        <v>17728</v>
      </c>
      <c r="C5138" s="162" t="n">
        <v>16.8</v>
      </c>
      <c r="D5138" s="162" t="n">
        <v>0.09106499999999999</v>
      </c>
      <c r="E5138" s="162" t="n"/>
    </row>
    <row r="5139">
      <c r="B5139" s="161" t="n">
        <v>17729</v>
      </c>
      <c r="C5139" s="162" t="n">
        <v>16.48</v>
      </c>
      <c r="D5139" s="162" t="n">
        <v>0.07134799999999999</v>
      </c>
      <c r="E5139" s="162" t="n"/>
    </row>
    <row r="5140">
      <c r="B5140" s="161" t="n">
        <v>17730</v>
      </c>
      <c r="C5140" s="162" t="n">
        <v>16.25</v>
      </c>
      <c r="D5140" s="162" t="n">
        <v>0.056854</v>
      </c>
      <c r="E5140" s="162" t="n"/>
    </row>
    <row r="5141">
      <c r="B5141" s="161" t="n">
        <v>17733</v>
      </c>
      <c r="C5141" s="162" t="n">
        <v>15.72</v>
      </c>
      <c r="D5141" s="162" t="n">
        <v>0.023411</v>
      </c>
      <c r="E5141" s="162" t="n"/>
    </row>
    <row r="5142">
      <c r="B5142" s="161" t="n">
        <v>17734</v>
      </c>
      <c r="C5142" s="162" t="n">
        <v>15.96</v>
      </c>
      <c r="D5142" s="162" t="n">
        <v>0.038231</v>
      </c>
      <c r="E5142" s="162" t="n"/>
    </row>
    <row r="5143">
      <c r="B5143" s="161" t="n">
        <v>17735</v>
      </c>
      <c r="C5143" s="162" t="n">
        <v>16.09</v>
      </c>
      <c r="D5143" s="162" t="n">
        <v>0.046024</v>
      </c>
      <c r="E5143" s="162" t="n"/>
    </row>
    <row r="5144">
      <c r="B5144" s="161" t="n">
        <v>17736</v>
      </c>
      <c r="C5144" s="162" t="n">
        <v>16.21</v>
      </c>
      <c r="D5144" s="162" t="n">
        <v>0.053113</v>
      </c>
      <c r="E5144" s="162" t="n"/>
    </row>
    <row r="5145">
      <c r="B5145" s="161" t="n">
        <v>17737</v>
      </c>
      <c r="C5145" s="162" t="n">
        <v>16.27</v>
      </c>
      <c r="D5145" s="162" t="n">
        <v>0.05645</v>
      </c>
      <c r="E5145" s="162" t="n"/>
    </row>
    <row r="5146">
      <c r="B5146" s="161" t="n">
        <v>17740</v>
      </c>
      <c r="C5146" s="162" t="n">
        <v>16.12</v>
      </c>
      <c r="D5146" s="162" t="n">
        <v>0.046902</v>
      </c>
      <c r="E5146" s="162" t="n"/>
    </row>
    <row r="5147">
      <c r="B5147" s="161" t="n">
        <v>17741</v>
      </c>
      <c r="C5147" s="162" t="n">
        <v>16.29</v>
      </c>
      <c r="D5147" s="162" t="n">
        <v>0.057064</v>
      </c>
      <c r="E5147" s="162" t="n"/>
    </row>
    <row r="5148">
      <c r="B5148" s="161" t="n">
        <v>17742</v>
      </c>
      <c r="C5148" s="162" t="n">
        <v>16.18</v>
      </c>
      <c r="D5148" s="162" t="n">
        <v>0.049996</v>
      </c>
      <c r="E5148" s="162" t="n"/>
    </row>
    <row r="5149">
      <c r="B5149" s="161" t="n">
        <v>17743</v>
      </c>
      <c r="C5149" s="162" t="n">
        <v>16.05</v>
      </c>
      <c r="D5149" s="162" t="n">
        <v>0.04164</v>
      </c>
      <c r="E5149" s="162" t="n"/>
    </row>
    <row r="5150">
      <c r="B5150" s="161" t="n">
        <v>17744</v>
      </c>
      <c r="C5150" s="162" t="n">
        <v>15.85</v>
      </c>
      <c r="D5150" s="162" t="n">
        <v>0.028909</v>
      </c>
      <c r="E5150" s="162" t="n"/>
    </row>
    <row r="5151">
      <c r="B5151" s="161" t="n">
        <v>17747</v>
      </c>
      <c r="C5151" s="162" t="n">
        <v>15.85</v>
      </c>
      <c r="D5151" s="162" t="n">
        <v>0.028727</v>
      </c>
      <c r="E5151" s="162" t="n"/>
    </row>
    <row r="5152">
      <c r="B5152" s="161" t="n">
        <v>17748</v>
      </c>
      <c r="C5152" s="162" t="n">
        <v>15.9</v>
      </c>
      <c r="D5152" s="162" t="n">
        <v>0.031763</v>
      </c>
      <c r="E5152" s="162" t="n"/>
    </row>
    <row r="5153">
      <c r="B5153" s="161" t="n">
        <v>17749</v>
      </c>
      <c r="C5153" s="162" t="n">
        <v>16.15</v>
      </c>
      <c r="D5153" s="162" t="n">
        <v>0.047182</v>
      </c>
      <c r="E5153" s="162" t="n"/>
    </row>
    <row r="5154">
      <c r="B5154" s="161" t="n">
        <v>17750</v>
      </c>
      <c r="C5154" s="162" t="n">
        <v>16.09</v>
      </c>
      <c r="D5154" s="162" t="n">
        <v>0.043292</v>
      </c>
      <c r="E5154" s="162" t="n"/>
    </row>
    <row r="5155">
      <c r="B5155" s="161" t="n">
        <v>17751</v>
      </c>
      <c r="C5155" s="162" t="n">
        <v>16.12</v>
      </c>
      <c r="D5155" s="162" t="n">
        <v>0.044979</v>
      </c>
      <c r="E5155" s="162" t="n"/>
    </row>
    <row r="5156">
      <c r="B5156" s="161" t="n">
        <v>17754</v>
      </c>
      <c r="C5156" s="162" t="n">
        <v>15.96</v>
      </c>
      <c r="D5156" s="162" t="n">
        <v>0.034949</v>
      </c>
      <c r="E5156" s="162" t="n"/>
    </row>
    <row r="5157">
      <c r="B5157" s="161" t="n">
        <v>17755</v>
      </c>
      <c r="C5157" s="162" t="n">
        <v>15.74</v>
      </c>
      <c r="D5157" s="162" t="n">
        <v>0.021075</v>
      </c>
      <c r="E5157" s="162" t="n"/>
    </row>
    <row r="5158">
      <c r="B5158" s="161" t="n">
        <v>17756</v>
      </c>
      <c r="C5158" s="162" t="n">
        <v>15.67</v>
      </c>
      <c r="D5158" s="162" t="n">
        <v>0.016624</v>
      </c>
      <c r="E5158" s="162" t="n"/>
    </row>
    <row r="5159">
      <c r="B5159" s="161" t="n">
        <v>17757</v>
      </c>
      <c r="C5159" s="162" t="n">
        <v>15.71</v>
      </c>
      <c r="D5159" s="162" t="n">
        <v>0.01917</v>
      </c>
      <c r="E5159" s="162" t="n"/>
    </row>
    <row r="5160">
      <c r="B5160" s="161" t="n">
        <v>17758</v>
      </c>
      <c r="C5160" s="162" t="n">
        <v>15.7</v>
      </c>
      <c r="D5160" s="162" t="n">
        <v>0.018469</v>
      </c>
      <c r="E5160" s="162" t="n"/>
    </row>
    <row r="5161">
      <c r="B5161" s="161" t="n">
        <v>17761</v>
      </c>
      <c r="C5161" s="162" t="n">
        <v>15.74</v>
      </c>
      <c r="D5161" s="162" t="n">
        <v>0.020945</v>
      </c>
      <c r="E5161" s="162" t="n"/>
    </row>
    <row r="5162">
      <c r="B5162" s="161" t="n">
        <v>17762</v>
      </c>
      <c r="C5162" s="162" t="n">
        <v>15.93</v>
      </c>
      <c r="D5162" s="162" t="n">
        <v>0.032818</v>
      </c>
      <c r="E5162" s="162" t="n"/>
    </row>
    <row r="5163">
      <c r="B5163" s="161" t="n">
        <v>17763</v>
      </c>
      <c r="C5163" s="162" t="n">
        <v>15.93</v>
      </c>
      <c r="D5163" s="162" t="n">
        <v>0.032675</v>
      </c>
      <c r="E5163" s="162" t="n"/>
    </row>
    <row r="5164">
      <c r="B5164" s="161" t="n">
        <v>17764</v>
      </c>
      <c r="C5164" s="162" t="n">
        <v>15.98</v>
      </c>
      <c r="D5164" s="162" t="n">
        <v>0.035598</v>
      </c>
      <c r="E5164" s="162" t="n"/>
    </row>
    <row r="5165">
      <c r="B5165" s="161" t="n">
        <v>17765</v>
      </c>
      <c r="C5165" s="162" t="n">
        <v>16.15</v>
      </c>
      <c r="D5165" s="162" t="n">
        <v>0.045947</v>
      </c>
      <c r="E5165" s="162" t="n"/>
    </row>
    <row r="5166">
      <c r="B5166" s="161" t="n">
        <v>17768</v>
      </c>
      <c r="C5166" s="162" t="n">
        <v>15.94</v>
      </c>
      <c r="D5166" s="162" t="n">
        <v>0.032703</v>
      </c>
      <c r="E5166" s="162" t="n"/>
    </row>
    <row r="5167">
      <c r="B5167" s="161" t="n">
        <v>17769</v>
      </c>
      <c r="C5167" s="162" t="n">
        <v>16.02</v>
      </c>
      <c r="D5167" s="162" t="n">
        <v>0.037489</v>
      </c>
      <c r="E5167" s="162" t="n"/>
    </row>
    <row r="5168">
      <c r="B5168" s="161" t="n">
        <v>17770</v>
      </c>
      <c r="C5168" s="162" t="n">
        <v>15.99</v>
      </c>
      <c r="D5168" s="162" t="n">
        <v>0.035404</v>
      </c>
      <c r="E5168" s="162" t="n"/>
    </row>
    <row r="5169">
      <c r="B5169" s="161" t="n">
        <v>17771</v>
      </c>
      <c r="C5169" s="162" t="n">
        <v>16.04</v>
      </c>
      <c r="D5169" s="162" t="n">
        <v>0.038289</v>
      </c>
      <c r="E5169" s="162" t="n"/>
    </row>
    <row r="5170">
      <c r="B5170" s="161" t="n">
        <v>17772</v>
      </c>
      <c r="C5170" s="162" t="n">
        <v>16.11</v>
      </c>
      <c r="D5170" s="162" t="n">
        <v>0.042404</v>
      </c>
      <c r="E5170" s="162" t="n"/>
    </row>
    <row r="5171">
      <c r="B5171" s="161" t="n">
        <v>17775</v>
      </c>
      <c r="C5171" s="162" t="n">
        <v>15.98</v>
      </c>
      <c r="D5171" s="162" t="n">
        <v>0.034085</v>
      </c>
      <c r="E5171" s="162" t="n"/>
    </row>
    <row r="5172">
      <c r="B5172" s="161" t="n">
        <v>17776</v>
      </c>
      <c r="C5172" s="162" t="n">
        <v>15.97</v>
      </c>
      <c r="D5172" s="162" t="n">
        <v>0.033197</v>
      </c>
      <c r="E5172" s="162" t="n"/>
    </row>
    <row r="5173">
      <c r="B5173" s="161" t="n">
        <v>17777</v>
      </c>
      <c r="C5173" s="162" t="n">
        <v>16.16</v>
      </c>
      <c r="D5173" s="162" t="n">
        <v>0.04471</v>
      </c>
      <c r="E5173" s="162" t="n"/>
    </row>
    <row r="5174">
      <c r="B5174" s="161" t="n">
        <v>17778</v>
      </c>
      <c r="C5174" s="162" t="n">
        <v>16.24</v>
      </c>
      <c r="D5174" s="162" t="n">
        <v>0.049309</v>
      </c>
      <c r="E5174" s="162" t="n"/>
    </row>
    <row r="5175">
      <c r="B5175" s="161" t="n">
        <v>17779</v>
      </c>
      <c r="C5175" s="162" t="n">
        <v>16.27</v>
      </c>
      <c r="D5175" s="162" t="n">
        <v>0.050841</v>
      </c>
      <c r="E5175" s="162" t="n"/>
    </row>
    <row r="5176">
      <c r="B5176" s="161" t="n">
        <v>17783</v>
      </c>
      <c r="C5176" s="162" t="n">
        <v>16.35</v>
      </c>
      <c r="D5176" s="162" t="n">
        <v>0.055419</v>
      </c>
      <c r="E5176" s="162" t="n"/>
    </row>
    <row r="5177">
      <c r="B5177" s="161" t="n">
        <v>17784</v>
      </c>
      <c r="C5177" s="162" t="n">
        <v>16.07</v>
      </c>
      <c r="D5177" s="162" t="n">
        <v>0.037932</v>
      </c>
      <c r="E5177" s="162" t="n"/>
    </row>
    <row r="5178">
      <c r="B5178" s="161" t="n">
        <v>17785</v>
      </c>
      <c r="C5178" s="162" t="n">
        <v>15.81</v>
      </c>
      <c r="D5178" s="162" t="n">
        <v>0.021465</v>
      </c>
      <c r="E5178" s="162" t="n"/>
    </row>
    <row r="5179">
      <c r="B5179" s="161" t="n">
        <v>17786</v>
      </c>
      <c r="C5179" s="162" t="n">
        <v>15.83</v>
      </c>
      <c r="D5179" s="162" t="n">
        <v>0.022539</v>
      </c>
      <c r="E5179" s="162" t="n"/>
    </row>
    <row r="5180">
      <c r="B5180" s="161" t="n">
        <v>17789</v>
      </c>
      <c r="C5180" s="162" t="n">
        <v>15.7</v>
      </c>
      <c r="D5180" s="162" t="n">
        <v>0.014131</v>
      </c>
      <c r="E5180" s="162" t="n"/>
    </row>
    <row r="5181">
      <c r="B5181" s="161" t="n">
        <v>17790</v>
      </c>
      <c r="C5181" s="162" t="n">
        <v>15.82</v>
      </c>
      <c r="D5181" s="162" t="n">
        <v>0.021523</v>
      </c>
      <c r="E5181" s="162" t="n"/>
    </row>
    <row r="5182">
      <c r="B5182" s="161" t="n">
        <v>17791</v>
      </c>
      <c r="C5182" s="162" t="n">
        <v>15.8</v>
      </c>
      <c r="D5182" s="162" t="n">
        <v>0.019993</v>
      </c>
      <c r="E5182" s="162" t="n"/>
    </row>
    <row r="5183">
      <c r="B5183" s="161" t="n">
        <v>17792</v>
      </c>
      <c r="C5183" s="162" t="n">
        <v>15.8</v>
      </c>
      <c r="D5183" s="162" t="n">
        <v>0.019757</v>
      </c>
      <c r="E5183" s="162" t="n"/>
    </row>
    <row r="5184">
      <c r="B5184" s="161" t="n">
        <v>17793</v>
      </c>
      <c r="C5184" s="162" t="n">
        <v>15.73</v>
      </c>
      <c r="D5184" s="162" t="n">
        <v>0.01511</v>
      </c>
      <c r="E5184" s="162" t="n"/>
    </row>
    <row r="5185">
      <c r="B5185" s="161" t="n">
        <v>17796</v>
      </c>
      <c r="C5185" s="162" t="n">
        <v>15.44</v>
      </c>
      <c r="D5185" s="162" t="n">
        <v>-0.003656</v>
      </c>
      <c r="E5185" s="162" t="n"/>
    </row>
    <row r="5186">
      <c r="B5186" s="161" t="n">
        <v>17797</v>
      </c>
      <c r="C5186" s="162" t="n">
        <v>15.55</v>
      </c>
      <c r="D5186" s="162" t="n">
        <v>0.003221</v>
      </c>
      <c r="E5186" s="162" t="n"/>
    </row>
    <row r="5187">
      <c r="B5187" s="161" t="n">
        <v>17798</v>
      </c>
      <c r="C5187" s="162" t="n">
        <v>15.59</v>
      </c>
      <c r="D5187" s="162" t="n">
        <v>0.00548</v>
      </c>
      <c r="E5187" s="162" t="n"/>
    </row>
    <row r="5188">
      <c r="B5188" s="161" t="n">
        <v>17799</v>
      </c>
      <c r="C5188" s="162" t="n">
        <v>15.56</v>
      </c>
      <c r="D5188" s="162" t="n">
        <v>0.003299</v>
      </c>
      <c r="E5188" s="162" t="n"/>
    </row>
    <row r="5189">
      <c r="B5189" s="161" t="n">
        <v>17800</v>
      </c>
      <c r="C5189" s="162" t="n">
        <v>15.6</v>
      </c>
      <c r="D5189" s="162" t="n">
        <v>0.005615</v>
      </c>
      <c r="E5189" s="162" t="n"/>
    </row>
    <row r="5190">
      <c r="B5190" s="161" t="n">
        <v>17803</v>
      </c>
      <c r="C5190" s="162" t="n">
        <v>15.19</v>
      </c>
      <c r="D5190" s="162" t="n">
        <v>-0.021131</v>
      </c>
      <c r="E5190" s="162" t="n"/>
    </row>
    <row r="5191">
      <c r="B5191" s="161" t="n">
        <v>17804</v>
      </c>
      <c r="C5191" s="162" t="n">
        <v>15.36</v>
      </c>
      <c r="D5191" s="162" t="n">
        <v>-0.010173</v>
      </c>
      <c r="E5191" s="162" t="n"/>
    </row>
    <row r="5192">
      <c r="B5192" s="161" t="n">
        <v>17805</v>
      </c>
      <c r="C5192" s="162" t="n">
        <v>15.55</v>
      </c>
      <c r="D5192" s="162" t="n">
        <v>0.001925</v>
      </c>
      <c r="E5192" s="162" t="n"/>
    </row>
    <row r="5193">
      <c r="B5193" s="161" t="n">
        <v>17806</v>
      </c>
      <c r="C5193" s="162" t="n">
        <v>15.49</v>
      </c>
      <c r="D5193" s="162" t="n">
        <v>-0.002064</v>
      </c>
      <c r="E5193" s="162" t="n"/>
    </row>
    <row r="5194">
      <c r="B5194" s="161" t="n">
        <v>17807</v>
      </c>
      <c r="C5194" s="162" t="n">
        <v>15.67</v>
      </c>
      <c r="D5194" s="162" t="n">
        <v>0.009303000000000001</v>
      </c>
      <c r="E5194" s="162" t="n"/>
    </row>
    <row r="5195">
      <c r="B5195" s="161" t="n">
        <v>17810</v>
      </c>
      <c r="C5195" s="162" t="n">
        <v>15.85</v>
      </c>
      <c r="D5195" s="162" t="n">
        <v>0.020489</v>
      </c>
      <c r="E5195" s="162" t="n"/>
    </row>
    <row r="5196">
      <c r="B5196" s="161" t="n">
        <v>17811</v>
      </c>
      <c r="C5196" s="162" t="n">
        <v>15.82</v>
      </c>
      <c r="D5196" s="162" t="n">
        <v>0.018353</v>
      </c>
      <c r="E5196" s="162" t="n"/>
    </row>
    <row r="5197">
      <c r="B5197" s="161" t="n">
        <v>17812</v>
      </c>
      <c r="C5197" s="162" t="n">
        <v>15.84</v>
      </c>
      <c r="D5197" s="162" t="n">
        <v>0.019385</v>
      </c>
      <c r="E5197" s="162" t="n"/>
    </row>
    <row r="5198">
      <c r="B5198" s="161" t="n">
        <v>17813</v>
      </c>
      <c r="C5198" s="162" t="n">
        <v>15.93</v>
      </c>
      <c r="D5198" s="162" t="n">
        <v>0.024816</v>
      </c>
      <c r="E5198" s="162" t="n"/>
    </row>
    <row r="5199">
      <c r="B5199" s="161" t="n">
        <v>17814</v>
      </c>
      <c r="C5199" s="162" t="n">
        <v>15.9</v>
      </c>
      <c r="D5199" s="162" t="n">
        <v>0.022725</v>
      </c>
      <c r="E5199" s="162" t="n"/>
    </row>
    <row r="5200">
      <c r="B5200" s="161" t="n">
        <v>17817</v>
      </c>
      <c r="C5200" s="162" t="n">
        <v>15.9</v>
      </c>
      <c r="D5200" s="162" t="n">
        <v>0.022516</v>
      </c>
      <c r="E5200" s="162" t="n"/>
    </row>
    <row r="5201">
      <c r="B5201" s="161" t="n">
        <v>17819</v>
      </c>
      <c r="C5201" s="162" t="n">
        <v>16.09</v>
      </c>
      <c r="D5201" s="162" t="n">
        <v>0.034083</v>
      </c>
      <c r="E5201" s="162" t="n"/>
    </row>
    <row r="5202">
      <c r="B5202" s="161" t="n">
        <v>17820</v>
      </c>
      <c r="C5202" s="162" t="n">
        <v>16.14</v>
      </c>
      <c r="D5202" s="162" t="n">
        <v>0.036832</v>
      </c>
      <c r="E5202" s="162" t="n"/>
    </row>
    <row r="5203">
      <c r="B5203" s="161" t="n">
        <v>17821</v>
      </c>
      <c r="C5203" s="162" t="n">
        <v>16.12</v>
      </c>
      <c r="D5203" s="162" t="n">
        <v>0.035303</v>
      </c>
      <c r="E5203" s="162" t="n"/>
    </row>
    <row r="5204">
      <c r="B5204" s="161" t="n">
        <v>17824</v>
      </c>
      <c r="C5204" s="162" t="n">
        <v>16.19</v>
      </c>
      <c r="D5204" s="162" t="n">
        <v>0.03935</v>
      </c>
      <c r="E5204" s="162" t="n"/>
    </row>
    <row r="5205">
      <c r="B5205" s="161" t="n">
        <v>17825</v>
      </c>
      <c r="C5205" s="162" t="n">
        <v>16.28</v>
      </c>
      <c r="D5205" s="162" t="n">
        <v>0.044591</v>
      </c>
      <c r="E5205" s="162" t="n"/>
    </row>
    <row r="5206">
      <c r="B5206" s="161" t="n">
        <v>17826</v>
      </c>
      <c r="C5206" s="162" t="n">
        <v>16.34</v>
      </c>
      <c r="D5206" s="162" t="n">
        <v>0.047904</v>
      </c>
      <c r="E5206" s="162" t="n"/>
    </row>
    <row r="5207">
      <c r="B5207" s="161" t="n">
        <v>17827</v>
      </c>
      <c r="C5207" s="162" t="n">
        <v>16.36</v>
      </c>
      <c r="D5207" s="162" t="n">
        <v>0.048739</v>
      </c>
      <c r="E5207" s="162" t="n"/>
    </row>
    <row r="5208">
      <c r="B5208" s="161" t="n">
        <v>17828</v>
      </c>
      <c r="C5208" s="162" t="n">
        <v>16.61</v>
      </c>
      <c r="D5208" s="162" t="n">
        <v>0.063462</v>
      </c>
      <c r="E5208" s="162" t="n"/>
    </row>
    <row r="5209">
      <c r="B5209" s="161" t="n">
        <v>17831</v>
      </c>
      <c r="C5209" s="162" t="n">
        <v>16.58</v>
      </c>
      <c r="D5209" s="162" t="n">
        <v>0.061247</v>
      </c>
      <c r="E5209" s="162" t="n"/>
    </row>
    <row r="5210">
      <c r="B5210" s="161" t="n">
        <v>17832</v>
      </c>
      <c r="C5210" s="162" t="n">
        <v>16.59</v>
      </c>
      <c r="D5210" s="162" t="n">
        <v>0.061414</v>
      </c>
      <c r="E5210" s="162" t="n"/>
    </row>
    <row r="5211">
      <c r="B5211" s="161" t="n">
        <v>17833</v>
      </c>
      <c r="C5211" s="162" t="n">
        <v>16.57</v>
      </c>
      <c r="D5211" s="162" t="n">
        <v>0.059759</v>
      </c>
      <c r="E5211" s="162" t="n"/>
    </row>
    <row r="5212">
      <c r="B5212" s="161" t="n">
        <v>17834</v>
      </c>
      <c r="C5212" s="162" t="n">
        <v>16.46</v>
      </c>
      <c r="D5212" s="162" t="n">
        <v>0.052615</v>
      </c>
      <c r="E5212" s="162" t="n"/>
    </row>
    <row r="5213">
      <c r="B5213" s="161" t="n">
        <v>17835</v>
      </c>
      <c r="C5213" s="162" t="n">
        <v>16.5</v>
      </c>
      <c r="D5213" s="162" t="n">
        <v>0.054546</v>
      </c>
      <c r="E5213" s="162" t="n"/>
    </row>
    <row r="5214">
      <c r="B5214" s="161" t="n">
        <v>17838</v>
      </c>
      <c r="C5214" s="162" t="n">
        <v>16.7</v>
      </c>
      <c r="D5214" s="162" t="n">
        <v>0.066012</v>
      </c>
      <c r="E5214" s="162" t="n"/>
    </row>
    <row r="5215">
      <c r="B5215" s="161" t="n">
        <v>17840</v>
      </c>
      <c r="C5215" s="162" t="n">
        <v>15.93</v>
      </c>
      <c r="D5215" s="162" t="n">
        <v>0.018468</v>
      </c>
      <c r="E5215" s="162" t="n"/>
    </row>
    <row r="5216">
      <c r="B5216" s="161" t="n">
        <v>17841</v>
      </c>
      <c r="C5216" s="162" t="n">
        <v>16.14</v>
      </c>
      <c r="D5216" s="162" t="n">
        <v>0.031105</v>
      </c>
      <c r="E5216" s="162" t="n"/>
    </row>
    <row r="5217">
      <c r="B5217" s="161" t="n">
        <v>17842</v>
      </c>
      <c r="C5217" s="162" t="n">
        <v>15.43</v>
      </c>
      <c r="D5217" s="162" t="n">
        <v>-0.014113</v>
      </c>
      <c r="E5217" s="162" t="n"/>
    </row>
    <row r="5218">
      <c r="B5218" s="161" t="n">
        <v>17845</v>
      </c>
      <c r="C5218" s="162" t="n">
        <v>15.5</v>
      </c>
      <c r="D5218" s="162" t="n">
        <v>-0.009893000000000001</v>
      </c>
      <c r="E5218" s="162" t="n"/>
    </row>
    <row r="5219">
      <c r="B5219" s="161" t="n">
        <v>17846</v>
      </c>
      <c r="C5219" s="162" t="n">
        <v>15.01</v>
      </c>
      <c r="D5219" s="162" t="n">
        <v>-0.042205</v>
      </c>
      <c r="E5219" s="162" t="n"/>
    </row>
    <row r="5220">
      <c r="B5220" s="161" t="n">
        <v>17847</v>
      </c>
      <c r="C5220" s="162" t="n">
        <v>15</v>
      </c>
      <c r="D5220" s="162" t="n">
        <v>-0.043079</v>
      </c>
      <c r="E5220" s="162" t="n"/>
    </row>
    <row r="5221">
      <c r="B5221" s="161" t="n">
        <v>17849</v>
      </c>
      <c r="C5221" s="162" t="n">
        <v>15.04</v>
      </c>
      <c r="D5221" s="162" t="n">
        <v>-0.040645</v>
      </c>
      <c r="E5221" s="162" t="n"/>
    </row>
    <row r="5222">
      <c r="B5222" s="161" t="n">
        <v>17852</v>
      </c>
      <c r="C5222" s="162" t="n">
        <v>15.27</v>
      </c>
      <c r="D5222" s="162" t="n">
        <v>-0.025765</v>
      </c>
      <c r="E5222" s="162" t="n"/>
    </row>
    <row r="5223">
      <c r="B5223" s="161" t="n">
        <v>17853</v>
      </c>
      <c r="C5223" s="162" t="n">
        <v>15.26</v>
      </c>
      <c r="D5223" s="162" t="n">
        <v>-0.026666</v>
      </c>
      <c r="E5223" s="162" t="n"/>
    </row>
    <row r="5224">
      <c r="B5224" s="161" t="n">
        <v>17854</v>
      </c>
      <c r="C5224" s="162" t="n">
        <v>15.22</v>
      </c>
      <c r="D5224" s="162" t="n">
        <v>-0.029473</v>
      </c>
      <c r="E5224" s="162" t="n"/>
    </row>
    <row r="5225">
      <c r="B5225" s="161" t="n">
        <v>17855</v>
      </c>
      <c r="C5225" s="162" t="n">
        <v>15.26</v>
      </c>
      <c r="D5225" s="162" t="n">
        <v>-0.027033</v>
      </c>
      <c r="E5225" s="162" t="n"/>
    </row>
    <row r="5226">
      <c r="B5226" s="161" t="n">
        <v>17856</v>
      </c>
      <c r="C5226" s="162" t="n">
        <v>15.31</v>
      </c>
      <c r="D5226" s="162" t="n">
        <v>-0.023953</v>
      </c>
      <c r="E5226" s="162" t="n"/>
    </row>
    <row r="5227">
      <c r="B5227" s="161" t="n">
        <v>17859</v>
      </c>
      <c r="C5227" s="162" t="n">
        <v>15.21</v>
      </c>
      <c r="D5227" s="162" t="n">
        <v>-0.030694</v>
      </c>
      <c r="E5227" s="162" t="n"/>
    </row>
    <row r="5228">
      <c r="B5228" s="161" t="n">
        <v>17860</v>
      </c>
      <c r="C5228" s="162" t="n">
        <v>15.19</v>
      </c>
      <c r="D5228" s="162" t="n">
        <v>-0.032278</v>
      </c>
      <c r="E5228" s="162" t="n"/>
    </row>
    <row r="5229">
      <c r="B5229" s="161" t="n">
        <v>17861</v>
      </c>
      <c r="C5229" s="162" t="n">
        <v>14.91</v>
      </c>
      <c r="D5229" s="162" t="n">
        <v>-0.051109</v>
      </c>
      <c r="E5229" s="162" t="n"/>
    </row>
    <row r="5230">
      <c r="B5230" s="161" t="n">
        <v>17863</v>
      </c>
      <c r="C5230" s="162" t="n">
        <v>14.91</v>
      </c>
      <c r="D5230" s="162" t="n">
        <v>-0.051339</v>
      </c>
      <c r="E5230" s="162" t="n"/>
    </row>
    <row r="5231">
      <c r="B5231" s="161" t="n">
        <v>17866</v>
      </c>
      <c r="C5231" s="162" t="n">
        <v>14.79</v>
      </c>
      <c r="D5231" s="162" t="n">
        <v>-0.059572</v>
      </c>
      <c r="E5231" s="162" t="n"/>
    </row>
    <row r="5232">
      <c r="B5232" s="161" t="n">
        <v>17867</v>
      </c>
      <c r="C5232" s="162" t="n">
        <v>14.75</v>
      </c>
      <c r="D5232" s="162" t="n">
        <v>-0.062555</v>
      </c>
      <c r="E5232" s="162" t="n"/>
    </row>
    <row r="5233">
      <c r="B5233" s="161" t="n">
        <v>17868</v>
      </c>
      <c r="C5233" s="162" t="n">
        <v>15.01</v>
      </c>
      <c r="D5233" s="162" t="n">
        <v>-0.045441</v>
      </c>
      <c r="E5233" s="162" t="n"/>
    </row>
    <row r="5234">
      <c r="B5234" s="161" t="n">
        <v>17869</v>
      </c>
      <c r="C5234" s="162" t="n">
        <v>15</v>
      </c>
      <c r="D5234" s="162" t="n">
        <v>-0.046473</v>
      </c>
      <c r="E5234" s="162" t="n"/>
    </row>
    <row r="5235">
      <c r="B5235" s="161" t="n">
        <v>17870</v>
      </c>
      <c r="C5235" s="162" t="n">
        <v>15.13</v>
      </c>
      <c r="D5235" s="162" t="n">
        <v>-0.038191</v>
      </c>
      <c r="E5235" s="162" t="n"/>
    </row>
    <row r="5236">
      <c r="B5236" s="161" t="n">
        <v>17873</v>
      </c>
      <c r="C5236" s="162" t="n">
        <v>15.23</v>
      </c>
      <c r="D5236" s="162" t="n">
        <v>-0.031981</v>
      </c>
      <c r="E5236" s="162" t="n"/>
    </row>
    <row r="5237">
      <c r="B5237" s="161" t="n">
        <v>17874</v>
      </c>
      <c r="C5237" s="162" t="n">
        <v>15.24</v>
      </c>
      <c r="D5237" s="162" t="n">
        <v>-0.031703</v>
      </c>
      <c r="E5237" s="162" t="n"/>
    </row>
    <row r="5238">
      <c r="B5238" s="161" t="n">
        <v>17875</v>
      </c>
      <c r="C5238" s="162" t="n">
        <v>15.2</v>
      </c>
      <c r="D5238" s="162" t="n">
        <v>-0.034706</v>
      </c>
      <c r="E5238" s="162" t="n"/>
    </row>
    <row r="5239">
      <c r="B5239" s="161" t="n">
        <v>17876</v>
      </c>
      <c r="C5239" s="162" t="n">
        <v>15.17</v>
      </c>
      <c r="D5239" s="162" t="n">
        <v>-0.037067</v>
      </c>
      <c r="E5239" s="162" t="n"/>
    </row>
    <row r="5240">
      <c r="B5240" s="161" t="n">
        <v>17877</v>
      </c>
      <c r="C5240" s="162" t="n">
        <v>15.22</v>
      </c>
      <c r="D5240" s="162" t="n">
        <v>-0.034163</v>
      </c>
      <c r="E5240" s="162" t="n"/>
    </row>
    <row r="5241">
      <c r="B5241" s="161" t="n">
        <v>17880</v>
      </c>
      <c r="C5241" s="162" t="n">
        <v>15.33</v>
      </c>
      <c r="D5241" s="162" t="n">
        <v>-0.027362</v>
      </c>
      <c r="E5241" s="162" t="n"/>
    </row>
    <row r="5242">
      <c r="B5242" s="161" t="n">
        <v>17881</v>
      </c>
      <c r="C5242" s="162" t="n">
        <v>15.25</v>
      </c>
      <c r="D5242" s="162" t="n">
        <v>-0.032997</v>
      </c>
      <c r="E5242" s="162" t="n"/>
    </row>
    <row r="5243">
      <c r="B5243" s="161" t="n">
        <v>17882</v>
      </c>
      <c r="C5243" s="162" t="n">
        <v>15.17</v>
      </c>
      <c r="D5243" s="162" t="n">
        <v>-0.03865</v>
      </c>
      <c r="E5243" s="162" t="n"/>
    </row>
    <row r="5244">
      <c r="B5244" s="161" t="n">
        <v>17883</v>
      </c>
      <c r="C5244" s="162" t="n">
        <v>15.16</v>
      </c>
      <c r="D5244" s="162" t="n">
        <v>-0.039655</v>
      </c>
      <c r="E5244" s="162" t="n"/>
    </row>
    <row r="5245">
      <c r="B5245" s="161" t="n">
        <v>17884</v>
      </c>
      <c r="C5245" s="162" t="n">
        <v>15.2</v>
      </c>
      <c r="D5245" s="162" t="n">
        <v>-0.03735</v>
      </c>
      <c r="E5245" s="162" t="n"/>
    </row>
    <row r="5246">
      <c r="B5246" s="161" t="n">
        <v>17887</v>
      </c>
      <c r="C5246" s="162" t="n">
        <v>15.19</v>
      </c>
      <c r="D5246" s="162" t="n">
        <v>-0.038331</v>
      </c>
      <c r="E5246" s="162" t="n"/>
    </row>
    <row r="5247">
      <c r="B5247" s="161" t="n">
        <v>17888</v>
      </c>
      <c r="C5247" s="162" t="n">
        <v>15.14</v>
      </c>
      <c r="D5247" s="162" t="n">
        <v>-0.041964</v>
      </c>
      <c r="E5247" s="162" t="n"/>
    </row>
    <row r="5248">
      <c r="B5248" s="161" t="n">
        <v>17889</v>
      </c>
      <c r="C5248" s="162" t="n">
        <v>15.15</v>
      </c>
      <c r="D5248" s="162" t="n">
        <v>-0.041633</v>
      </c>
      <c r="E5248" s="162" t="n"/>
    </row>
    <row r="5249">
      <c r="B5249" s="161" t="n">
        <v>17890</v>
      </c>
      <c r="C5249" s="162" t="n">
        <v>15.15</v>
      </c>
      <c r="D5249" s="162" t="n">
        <v>-0.041984</v>
      </c>
      <c r="E5249" s="162" t="n"/>
    </row>
    <row r="5250">
      <c r="B5250" s="161" t="n">
        <v>17891</v>
      </c>
      <c r="C5250" s="162" t="n">
        <v>15.25</v>
      </c>
      <c r="D5250" s="162" t="n">
        <v>-0.035816</v>
      </c>
      <c r="E5250" s="162" t="n"/>
    </row>
    <row r="5251">
      <c r="B5251" s="161" t="n">
        <v>17894</v>
      </c>
      <c r="C5251" s="162" t="n">
        <v>15.19</v>
      </c>
      <c r="D5251" s="162" t="n">
        <v>-0.040132</v>
      </c>
      <c r="E5251" s="162" t="n"/>
    </row>
    <row r="5252">
      <c r="B5252" s="161" t="n">
        <v>17895</v>
      </c>
      <c r="C5252" s="162" t="n">
        <v>15.08</v>
      </c>
      <c r="D5252" s="162" t="n">
        <v>-0.047744</v>
      </c>
      <c r="E5252" s="162" t="n"/>
    </row>
    <row r="5253">
      <c r="B5253" s="161" t="n">
        <v>17896</v>
      </c>
      <c r="C5253" s="162" t="n">
        <v>15.28</v>
      </c>
      <c r="D5253" s="162" t="n">
        <v>-0.034977</v>
      </c>
      <c r="E5253" s="162" t="n"/>
    </row>
    <row r="5254">
      <c r="B5254" s="161" t="n">
        <v>17897</v>
      </c>
      <c r="C5254" s="162" t="n">
        <v>15.28</v>
      </c>
      <c r="D5254" s="162" t="n">
        <v>-0.035362</v>
      </c>
      <c r="E5254" s="162" t="n"/>
    </row>
    <row r="5255">
      <c r="B5255" s="161" t="n">
        <v>17898</v>
      </c>
      <c r="C5255" s="162" t="n">
        <v>15.2</v>
      </c>
      <c r="D5255" s="162" t="n">
        <v>-0.041041</v>
      </c>
      <c r="E5255" s="162" t="n"/>
    </row>
    <row r="5256">
      <c r="B5256" s="161" t="n">
        <v>17901</v>
      </c>
      <c r="C5256" s="162" t="n">
        <v>14.95</v>
      </c>
      <c r="D5256" s="162" t="n">
        <v>-0.057941</v>
      </c>
      <c r="E5256" s="162" t="n"/>
    </row>
    <row r="5257">
      <c r="B5257" s="161" t="n">
        <v>17902</v>
      </c>
      <c r="C5257" s="162" t="n">
        <v>15.03</v>
      </c>
      <c r="D5257" s="162" t="n">
        <v>-0.052919</v>
      </c>
      <c r="E5257" s="162" t="n"/>
    </row>
    <row r="5258">
      <c r="B5258" s="161" t="n">
        <v>17903</v>
      </c>
      <c r="C5258" s="162" t="n">
        <v>15.16</v>
      </c>
      <c r="D5258" s="162" t="n">
        <v>-0.044572</v>
      </c>
      <c r="E5258" s="162" t="n"/>
    </row>
    <row r="5259">
      <c r="B5259" s="161" t="n">
        <v>17904</v>
      </c>
      <c r="C5259" s="162" t="n">
        <v>15.5</v>
      </c>
      <c r="D5259" s="162" t="n">
        <v>-0.022645</v>
      </c>
      <c r="E5259" s="162" t="n"/>
    </row>
    <row r="5260">
      <c r="B5260" s="161" t="n">
        <v>17905</v>
      </c>
      <c r="C5260" s="162" t="n">
        <v>15.61</v>
      </c>
      <c r="D5260" s="162" t="n">
        <v>-0.01586</v>
      </c>
      <c r="E5260" s="162" t="n"/>
    </row>
    <row r="5261">
      <c r="B5261" s="161" t="n">
        <v>17908</v>
      </c>
      <c r="C5261" s="162" t="n">
        <v>15.51</v>
      </c>
      <c r="D5261" s="162" t="n">
        <v>-0.022545</v>
      </c>
      <c r="E5261" s="162" t="n"/>
    </row>
    <row r="5262">
      <c r="B5262" s="161" t="n">
        <v>17909</v>
      </c>
      <c r="C5262" s="162" t="n">
        <v>15.5</v>
      </c>
      <c r="D5262" s="162" t="n">
        <v>-0.023427</v>
      </c>
      <c r="E5262" s="162" t="n"/>
    </row>
    <row r="5263">
      <c r="B5263" s="161" t="n">
        <v>17910</v>
      </c>
      <c r="C5263" s="162" t="n">
        <v>15.47</v>
      </c>
      <c r="D5263" s="162" t="n">
        <v>-0.025607</v>
      </c>
      <c r="E5263" s="162" t="n"/>
    </row>
    <row r="5264">
      <c r="B5264" s="161" t="n">
        <v>17911</v>
      </c>
      <c r="C5264" s="162" t="n">
        <v>15.39</v>
      </c>
      <c r="D5264" s="162" t="n">
        <v>-0.030955</v>
      </c>
      <c r="E5264" s="162" t="n"/>
    </row>
    <row r="5265">
      <c r="B5265" s="161" t="n">
        <v>17912</v>
      </c>
      <c r="C5265" s="162" t="n">
        <v>15.24</v>
      </c>
      <c r="D5265" s="162" t="n">
        <v>-0.0408</v>
      </c>
      <c r="E5265" s="162" t="n"/>
    </row>
    <row r="5266">
      <c r="B5266" s="161" t="n">
        <v>17915</v>
      </c>
      <c r="C5266" s="162" t="n">
        <v>15.38</v>
      </c>
      <c r="D5266" s="162" t="n">
        <v>-0.031737</v>
      </c>
      <c r="E5266" s="162" t="n"/>
    </row>
    <row r="5267">
      <c r="B5267" s="161" t="n">
        <v>17916</v>
      </c>
      <c r="C5267" s="162" t="n">
        <v>15.38</v>
      </c>
      <c r="D5267" s="162" t="n">
        <v>-0.03181</v>
      </c>
      <c r="E5267" s="162" t="n"/>
    </row>
    <row r="5268">
      <c r="B5268" s="161" t="n">
        <v>17917</v>
      </c>
      <c r="C5268" s="162" t="n">
        <v>15.44</v>
      </c>
      <c r="D5268" s="162" t="n">
        <v>-0.027998</v>
      </c>
      <c r="E5268" s="162" t="n"/>
    </row>
    <row r="5269">
      <c r="B5269" s="161" t="n">
        <v>17918</v>
      </c>
      <c r="C5269" s="162" t="n">
        <v>15.5</v>
      </c>
      <c r="D5269" s="162" t="n">
        <v>-0.024189</v>
      </c>
      <c r="E5269" s="162" t="n"/>
    </row>
    <row r="5270">
      <c r="B5270" s="161" t="n">
        <v>17919</v>
      </c>
      <c r="C5270" s="162" t="n">
        <v>15.47</v>
      </c>
      <c r="D5270" s="162" t="n">
        <v>-0.026202</v>
      </c>
      <c r="E5270" s="162" t="n"/>
    </row>
    <row r="5271">
      <c r="B5271" s="161" t="n">
        <v>17922</v>
      </c>
      <c r="C5271" s="162" t="n">
        <v>15.44</v>
      </c>
      <c r="D5271" s="162" t="n">
        <v>-0.028197</v>
      </c>
      <c r="E5271" s="162" t="n"/>
    </row>
    <row r="5272">
      <c r="B5272" s="161" t="n">
        <v>17923</v>
      </c>
      <c r="C5272" s="162" t="n">
        <v>15.33</v>
      </c>
      <c r="D5272" s="162" t="n">
        <v>-0.035359</v>
      </c>
      <c r="E5272" s="162" t="n"/>
    </row>
    <row r="5273">
      <c r="B5273" s="161" t="n">
        <v>17924</v>
      </c>
      <c r="C5273" s="162" t="n">
        <v>15.29</v>
      </c>
      <c r="D5273" s="162" t="n">
        <v>-0.037975</v>
      </c>
      <c r="E5273" s="162" t="n"/>
    </row>
    <row r="5274">
      <c r="B5274" s="161" t="n">
        <v>17925</v>
      </c>
      <c r="C5274" s="162" t="n">
        <v>15.25</v>
      </c>
      <c r="D5274" s="162" t="n">
        <v>-0.040579</v>
      </c>
      <c r="E5274" s="162" t="n"/>
    </row>
    <row r="5275">
      <c r="B5275" s="161" t="n">
        <v>17926</v>
      </c>
      <c r="C5275" s="162" t="n">
        <v>15.2</v>
      </c>
      <c r="D5275" s="162" t="n">
        <v>-0.043837</v>
      </c>
      <c r="E5275" s="162" t="n"/>
    </row>
    <row r="5276">
      <c r="B5276" s="161" t="n">
        <v>17929</v>
      </c>
      <c r="C5276" s="162" t="n">
        <v>15.22</v>
      </c>
      <c r="D5276" s="162" t="n">
        <v>-0.042472</v>
      </c>
      <c r="E5276" s="162" t="n"/>
    </row>
    <row r="5277">
      <c r="B5277" s="161" t="n">
        <v>17930</v>
      </c>
      <c r="C5277" s="162" t="n">
        <v>15.34</v>
      </c>
      <c r="D5277" s="162" t="n">
        <v>-0.03459</v>
      </c>
      <c r="E5277" s="162" t="n"/>
    </row>
    <row r="5278">
      <c r="B5278" s="161" t="n">
        <v>17931</v>
      </c>
      <c r="C5278" s="162" t="n">
        <v>15.35</v>
      </c>
      <c r="D5278" s="162" t="n">
        <v>-0.033901</v>
      </c>
      <c r="E5278" s="162" t="n"/>
    </row>
    <row r="5279">
      <c r="B5279" s="161" t="n">
        <v>17932</v>
      </c>
      <c r="C5279" s="162" t="n">
        <v>15.32</v>
      </c>
      <c r="D5279" s="162" t="n">
        <v>-0.035813</v>
      </c>
      <c r="E5279" s="162" t="n"/>
    </row>
    <row r="5280">
      <c r="B5280" s="161" t="n">
        <v>17933</v>
      </c>
      <c r="C5280" s="162" t="n">
        <v>15.09</v>
      </c>
      <c r="D5280" s="162" t="n">
        <v>-0.050798</v>
      </c>
      <c r="E5280" s="162" t="n"/>
    </row>
    <row r="5281">
      <c r="B5281" s="161" t="n">
        <v>17936</v>
      </c>
      <c r="C5281" s="162" t="n">
        <v>14.76</v>
      </c>
      <c r="D5281" s="162" t="n">
        <v>-0.07262</v>
      </c>
      <c r="E5281" s="162" t="n"/>
    </row>
    <row r="5282">
      <c r="B5282" s="161" t="n">
        <v>17937</v>
      </c>
      <c r="C5282" s="162" t="n">
        <v>14.7</v>
      </c>
      <c r="D5282" s="162" t="n">
        <v>-0.076353</v>
      </c>
      <c r="E5282" s="162" t="n"/>
    </row>
    <row r="5283">
      <c r="B5283" s="161" t="n">
        <v>17938</v>
      </c>
      <c r="C5283" s="162" t="n">
        <v>14.78</v>
      </c>
      <c r="D5283" s="162" t="n">
        <v>-0.070686</v>
      </c>
      <c r="E5283" s="162" t="n"/>
    </row>
    <row r="5284">
      <c r="B5284" s="161" t="n">
        <v>17939</v>
      </c>
      <c r="C5284" s="162" t="n">
        <v>14.58</v>
      </c>
      <c r="D5284" s="162" t="n">
        <v>-0.084004</v>
      </c>
      <c r="E5284" s="162" t="n"/>
    </row>
    <row r="5285">
      <c r="B5285" s="161" t="n">
        <v>17940</v>
      </c>
      <c r="C5285" s="162" t="n">
        <v>14.56</v>
      </c>
      <c r="D5285" s="162" t="n">
        <v>-0.085059</v>
      </c>
      <c r="E5285" s="162" t="n"/>
    </row>
    <row r="5286">
      <c r="B5286" s="161" t="n">
        <v>17943</v>
      </c>
      <c r="C5286" s="162" t="n">
        <v>14.61</v>
      </c>
      <c r="D5286" s="162" t="n">
        <v>-0.081343</v>
      </c>
      <c r="E5286" s="162" t="n"/>
    </row>
    <row r="5287">
      <c r="B5287" s="161" t="n">
        <v>17944</v>
      </c>
      <c r="C5287" s="162" t="n">
        <v>14.65</v>
      </c>
      <c r="D5287" s="162" t="n">
        <v>-0.078347</v>
      </c>
      <c r="E5287" s="162" t="n"/>
    </row>
    <row r="5288">
      <c r="B5288" s="161" t="n">
        <v>17945</v>
      </c>
      <c r="C5288" s="162" t="n">
        <v>14.73</v>
      </c>
      <c r="D5288" s="162" t="n">
        <v>-0.072627</v>
      </c>
      <c r="E5288" s="162" t="n"/>
    </row>
    <row r="5289">
      <c r="B5289" s="161" t="n">
        <v>17946</v>
      </c>
      <c r="C5289" s="162" t="n">
        <v>14.83</v>
      </c>
      <c r="D5289" s="162" t="n">
        <v>-0.065621</v>
      </c>
      <c r="E5289" s="162" t="n"/>
    </row>
    <row r="5290">
      <c r="B5290" s="161" t="n">
        <v>17947</v>
      </c>
      <c r="C5290" s="162" t="n">
        <v>14.79</v>
      </c>
      <c r="D5290" s="162" t="n">
        <v>-0.06809800000000001</v>
      </c>
      <c r="E5290" s="162" t="n"/>
    </row>
    <row r="5291">
      <c r="B5291" s="161" t="n">
        <v>17950</v>
      </c>
      <c r="C5291" s="162" t="n">
        <v>14.74</v>
      </c>
      <c r="D5291" s="162" t="n">
        <v>-0.071203</v>
      </c>
      <c r="E5291" s="162" t="n"/>
    </row>
    <row r="5292">
      <c r="B5292" s="161" t="n">
        <v>17952</v>
      </c>
      <c r="C5292" s="162" t="n">
        <v>14.6</v>
      </c>
      <c r="D5292" s="162" t="n">
        <v>-0.08039200000000001</v>
      </c>
      <c r="E5292" s="162" t="n"/>
    </row>
    <row r="5293">
      <c r="B5293" s="161" t="n">
        <v>17953</v>
      </c>
      <c r="C5293" s="162" t="n">
        <v>14.42</v>
      </c>
      <c r="D5293" s="162" t="n">
        <v>-0.092359</v>
      </c>
      <c r="E5293" s="162" t="n"/>
    </row>
    <row r="5294">
      <c r="B5294" s="161" t="n">
        <v>17954</v>
      </c>
      <c r="C5294" s="162" t="n">
        <v>14.38</v>
      </c>
      <c r="D5294" s="162" t="n">
        <v>-0.094668</v>
      </c>
      <c r="E5294" s="162" t="n"/>
    </row>
    <row r="5295">
      <c r="B5295" s="161" t="n">
        <v>17957</v>
      </c>
      <c r="C5295" s="162" t="n">
        <v>14.62</v>
      </c>
      <c r="D5295" s="162" t="n">
        <v>-0.077718</v>
      </c>
      <c r="E5295" s="162" t="n"/>
    </row>
    <row r="5296">
      <c r="B5296" s="161" t="n">
        <v>17958</v>
      </c>
      <c r="C5296" s="162" t="n">
        <v>14.71</v>
      </c>
      <c r="D5296" s="162" t="n">
        <v>-0.071172</v>
      </c>
      <c r="E5296" s="162" t="n"/>
    </row>
    <row r="5297">
      <c r="B5297" s="161" t="n">
        <v>17959</v>
      </c>
      <c r="C5297" s="162" t="n">
        <v>14.67</v>
      </c>
      <c r="D5297" s="162" t="n">
        <v>-0.073667</v>
      </c>
      <c r="E5297" s="162" t="n"/>
    </row>
    <row r="5298">
      <c r="B5298" s="161" t="n">
        <v>17960</v>
      </c>
      <c r="C5298" s="162" t="n">
        <v>14.65</v>
      </c>
      <c r="D5298" s="162" t="n">
        <v>-0.074411</v>
      </c>
      <c r="E5298" s="162" t="n"/>
    </row>
    <row r="5299">
      <c r="B5299" s="161" t="n">
        <v>17961</v>
      </c>
      <c r="C5299" s="162" t="n">
        <v>14.67</v>
      </c>
      <c r="D5299" s="162" t="n">
        <v>-0.072501</v>
      </c>
      <c r="E5299" s="162" t="n"/>
    </row>
    <row r="5300">
      <c r="B5300" s="161" t="n">
        <v>17964</v>
      </c>
      <c r="C5300" s="162" t="n">
        <v>14.86</v>
      </c>
      <c r="D5300" s="162" t="n">
        <v>-0.059154</v>
      </c>
      <c r="E5300" s="162" t="n"/>
    </row>
    <row r="5301">
      <c r="B5301" s="161" t="n">
        <v>17965</v>
      </c>
      <c r="C5301" s="162" t="n">
        <v>14.89</v>
      </c>
      <c r="D5301" s="162" t="n">
        <v>-0.056639</v>
      </c>
      <c r="E5301" s="162" t="n"/>
    </row>
    <row r="5302">
      <c r="B5302" s="161" t="n">
        <v>17966</v>
      </c>
      <c r="C5302" s="162" t="n">
        <v>14.86</v>
      </c>
      <c r="D5302" s="162" t="n">
        <v>-0.058136</v>
      </c>
      <c r="E5302" s="162" t="n"/>
    </row>
    <row r="5303">
      <c r="B5303" s="161" t="n">
        <v>17967</v>
      </c>
      <c r="C5303" s="162" t="n">
        <v>14.87</v>
      </c>
      <c r="D5303" s="162" t="n">
        <v>-0.056933</v>
      </c>
      <c r="E5303" s="162" t="n"/>
    </row>
    <row r="5304">
      <c r="B5304" s="161" t="n">
        <v>17968</v>
      </c>
      <c r="C5304" s="162" t="n">
        <v>15.02</v>
      </c>
      <c r="D5304" s="162" t="n">
        <v>-0.046416</v>
      </c>
      <c r="E5304" s="162" t="n"/>
    </row>
    <row r="5305">
      <c r="B5305" s="161" t="n">
        <v>17971</v>
      </c>
      <c r="C5305" s="162" t="n">
        <v>15.07</v>
      </c>
      <c r="D5305" s="162" t="n">
        <v>-0.042581</v>
      </c>
      <c r="E5305" s="162" t="n"/>
    </row>
    <row r="5306">
      <c r="B5306" s="161" t="n">
        <v>17972</v>
      </c>
      <c r="C5306" s="162" t="n">
        <v>14.98</v>
      </c>
      <c r="D5306" s="162" t="n">
        <v>-0.04803</v>
      </c>
      <c r="E5306" s="162" t="n"/>
    </row>
    <row r="5307">
      <c r="B5307" s="161" t="n">
        <v>17973</v>
      </c>
      <c r="C5307" s="162" t="n">
        <v>14.92</v>
      </c>
      <c r="D5307" s="162" t="n">
        <v>-0.05148</v>
      </c>
      <c r="E5307" s="162" t="n"/>
    </row>
    <row r="5308">
      <c r="B5308" s="161" t="n">
        <v>17974</v>
      </c>
      <c r="C5308" s="162" t="n">
        <v>14.97</v>
      </c>
      <c r="D5308" s="162" t="n">
        <v>-0.047571</v>
      </c>
      <c r="E5308" s="162" t="n"/>
    </row>
    <row r="5309">
      <c r="B5309" s="161" t="n">
        <v>17975</v>
      </c>
      <c r="C5309" s="162" t="n">
        <v>14.94</v>
      </c>
      <c r="D5309" s="162" t="n">
        <v>-0.048997</v>
      </c>
      <c r="E5309" s="162" t="n"/>
    </row>
    <row r="5310">
      <c r="B5310" s="161" t="n">
        <v>17978</v>
      </c>
      <c r="C5310" s="162" t="n">
        <v>14.87</v>
      </c>
      <c r="D5310" s="162" t="n">
        <v>-0.053104</v>
      </c>
      <c r="E5310" s="162" t="n"/>
    </row>
    <row r="5311">
      <c r="B5311" s="161" t="n">
        <v>17979</v>
      </c>
      <c r="C5311" s="162" t="n">
        <v>14.77</v>
      </c>
      <c r="D5311" s="162" t="n">
        <v>-0.059271</v>
      </c>
      <c r="E5311" s="162" t="n"/>
    </row>
    <row r="5312">
      <c r="B5312" s="161" t="n">
        <v>17980</v>
      </c>
      <c r="C5312" s="162" t="n">
        <v>14.95</v>
      </c>
      <c r="D5312" s="162" t="n">
        <v>-0.046651</v>
      </c>
      <c r="E5312" s="162" t="n"/>
    </row>
    <row r="5313">
      <c r="B5313" s="161" t="n">
        <v>17981</v>
      </c>
      <c r="C5313" s="162" t="n">
        <v>14.97</v>
      </c>
      <c r="D5313" s="162" t="n">
        <v>-0.044723</v>
      </c>
      <c r="E5313" s="162" t="n"/>
    </row>
    <row r="5314">
      <c r="B5314" s="161" t="n">
        <v>17982</v>
      </c>
      <c r="C5314" s="162" t="n">
        <v>14.89</v>
      </c>
      <c r="D5314" s="162" t="n">
        <v>-0.049442</v>
      </c>
      <c r="E5314" s="162" t="n"/>
    </row>
    <row r="5315">
      <c r="B5315" s="161" t="n">
        <v>17985</v>
      </c>
      <c r="C5315" s="162" t="n">
        <v>14.93</v>
      </c>
      <c r="D5315" s="162" t="n">
        <v>-0.04613</v>
      </c>
      <c r="E5315" s="162" t="n"/>
    </row>
    <row r="5316">
      <c r="B5316" s="161" t="n">
        <v>17986</v>
      </c>
      <c r="C5316" s="162" t="n">
        <v>15.22</v>
      </c>
      <c r="D5316" s="162" t="n">
        <v>-0.026339</v>
      </c>
      <c r="E5316" s="162" t="n"/>
    </row>
    <row r="5317">
      <c r="B5317" s="161" t="n">
        <v>17987</v>
      </c>
      <c r="C5317" s="162" t="n">
        <v>15.21</v>
      </c>
      <c r="D5317" s="162" t="n">
        <v>-0.026433</v>
      </c>
      <c r="E5317" s="162" t="n"/>
    </row>
    <row r="5318">
      <c r="B5318" s="161" t="n">
        <v>17988</v>
      </c>
      <c r="C5318" s="162" t="n">
        <v>15.06</v>
      </c>
      <c r="D5318" s="162" t="n">
        <v>-0.035703</v>
      </c>
      <c r="E5318" s="162" t="n"/>
    </row>
    <row r="5319">
      <c r="B5319" s="161" t="n">
        <v>17989</v>
      </c>
      <c r="C5319" s="162" t="n">
        <v>14.94</v>
      </c>
      <c r="D5319" s="162" t="n">
        <v>-0.04304</v>
      </c>
      <c r="E5319" s="162" t="n"/>
    </row>
    <row r="5320">
      <c r="B5320" s="161" t="n">
        <v>17992</v>
      </c>
      <c r="C5320" s="162" t="n">
        <v>14.98</v>
      </c>
      <c r="D5320" s="162" t="n">
        <v>-0.039721</v>
      </c>
      <c r="E5320" s="162" t="n"/>
    </row>
    <row r="5321">
      <c r="B5321" s="161" t="n">
        <v>17993</v>
      </c>
      <c r="C5321" s="162" t="n">
        <v>14.96</v>
      </c>
      <c r="D5321" s="162" t="n">
        <v>-0.040415</v>
      </c>
      <c r="E5321" s="162" t="n"/>
    </row>
    <row r="5322">
      <c r="B5322" s="161" t="n">
        <v>17994</v>
      </c>
      <c r="C5322" s="162" t="n">
        <v>14.92</v>
      </c>
      <c r="D5322" s="162" t="n">
        <v>-0.042492</v>
      </c>
      <c r="E5322" s="162" t="n"/>
    </row>
    <row r="5323">
      <c r="B5323" s="161" t="n">
        <v>17995</v>
      </c>
      <c r="C5323" s="162" t="n">
        <v>14.93</v>
      </c>
      <c r="D5323" s="162" t="n">
        <v>-0.041235</v>
      </c>
      <c r="E5323" s="162" t="n"/>
    </row>
    <row r="5324">
      <c r="B5324" s="161" t="n">
        <v>17996</v>
      </c>
      <c r="C5324" s="162" t="n">
        <v>14.97</v>
      </c>
      <c r="D5324" s="162" t="n">
        <v>-0.037929</v>
      </c>
      <c r="E5324" s="162" t="n"/>
    </row>
    <row r="5325">
      <c r="B5325" s="161" t="n">
        <v>17999</v>
      </c>
      <c r="C5325" s="162" t="n">
        <v>14.99</v>
      </c>
      <c r="D5325" s="162" t="n">
        <v>-0.035983</v>
      </c>
      <c r="E5325" s="162" t="n"/>
    </row>
    <row r="5326">
      <c r="B5326" s="161" t="n">
        <v>18000</v>
      </c>
      <c r="C5326" s="162" t="n">
        <v>15.03</v>
      </c>
      <c r="D5326" s="162" t="n">
        <v>-0.032738</v>
      </c>
      <c r="E5326" s="162" t="n"/>
    </row>
    <row r="5327">
      <c r="B5327" s="161" t="n">
        <v>18001</v>
      </c>
      <c r="C5327" s="162" t="n">
        <v>15.02</v>
      </c>
      <c r="D5327" s="162" t="n">
        <v>-0.032892</v>
      </c>
      <c r="E5327" s="162" t="n"/>
    </row>
    <row r="5328">
      <c r="B5328" s="161" t="n">
        <v>18002</v>
      </c>
      <c r="C5328" s="162" t="n">
        <v>14.99</v>
      </c>
      <c r="D5328" s="162" t="n">
        <v>-0.034343</v>
      </c>
      <c r="E5328" s="162" t="n"/>
    </row>
    <row r="5329">
      <c r="B5329" s="161" t="n">
        <v>18006</v>
      </c>
      <c r="C5329" s="162" t="n">
        <v>15.07</v>
      </c>
      <c r="D5329" s="162" t="n">
        <v>-0.028482</v>
      </c>
      <c r="E5329" s="162" t="n"/>
    </row>
    <row r="5330">
      <c r="B5330" s="161" t="n">
        <v>18007</v>
      </c>
      <c r="C5330" s="162" t="n">
        <v>15.01</v>
      </c>
      <c r="D5330" s="162" t="n">
        <v>-0.031927</v>
      </c>
      <c r="E5330" s="162" t="n"/>
    </row>
    <row r="5331">
      <c r="B5331" s="161" t="n">
        <v>18008</v>
      </c>
      <c r="C5331" s="162" t="n">
        <v>14.97</v>
      </c>
      <c r="D5331" s="162" t="n">
        <v>-0.033988</v>
      </c>
      <c r="E5331" s="162" t="n"/>
    </row>
    <row r="5332">
      <c r="B5332" s="161" t="n">
        <v>18009</v>
      </c>
      <c r="C5332" s="162" t="n">
        <v>14.72</v>
      </c>
      <c r="D5332" s="162" t="n">
        <v>-0.050141</v>
      </c>
      <c r="E5332" s="162" t="n"/>
    </row>
    <row r="5333">
      <c r="B5333" s="161" t="n">
        <v>18010</v>
      </c>
      <c r="C5333" s="162" t="n">
        <v>14.7</v>
      </c>
      <c r="D5333" s="162" t="n">
        <v>-0.050826</v>
      </c>
      <c r="E5333" s="162" t="n"/>
    </row>
    <row r="5334">
      <c r="B5334" s="161" t="n">
        <v>18013</v>
      </c>
      <c r="C5334" s="162" t="n">
        <v>14.68</v>
      </c>
      <c r="D5334" s="162" t="n">
        <v>-0.051498</v>
      </c>
      <c r="E5334" s="162" t="n"/>
    </row>
    <row r="5335">
      <c r="B5335" s="161" t="n">
        <v>18014</v>
      </c>
      <c r="C5335" s="162" t="n">
        <v>14.76</v>
      </c>
      <c r="D5335" s="162" t="n">
        <v>-0.045365</v>
      </c>
      <c r="E5335" s="162" t="n"/>
    </row>
    <row r="5336">
      <c r="B5336" s="161" t="n">
        <v>18015</v>
      </c>
      <c r="C5336" s="162" t="n">
        <v>14.76</v>
      </c>
      <c r="D5336" s="162" t="n">
        <v>-0.044678</v>
      </c>
      <c r="E5336" s="162" t="n"/>
    </row>
    <row r="5337">
      <c r="B5337" s="161" t="n">
        <v>18016</v>
      </c>
      <c r="C5337" s="162" t="n">
        <v>14.69</v>
      </c>
      <c r="D5337" s="162" t="n">
        <v>-0.048755</v>
      </c>
      <c r="E5337" s="162" t="n"/>
    </row>
    <row r="5338">
      <c r="B5338" s="161" t="n">
        <v>18017</v>
      </c>
      <c r="C5338" s="162" t="n">
        <v>14.71</v>
      </c>
      <c r="D5338" s="162" t="n">
        <v>-0.046716</v>
      </c>
      <c r="E5338" s="162" t="n"/>
    </row>
    <row r="5339">
      <c r="B5339" s="161" t="n">
        <v>18020</v>
      </c>
      <c r="C5339" s="162" t="n">
        <v>14.78</v>
      </c>
      <c r="D5339" s="162" t="n">
        <v>-0.041417</v>
      </c>
      <c r="E5339" s="162" t="n"/>
    </row>
    <row r="5340">
      <c r="B5340" s="161" t="n">
        <v>18021</v>
      </c>
      <c r="C5340" s="162" t="n">
        <v>14.85</v>
      </c>
      <c r="D5340" s="162" t="n">
        <v>-0.036238</v>
      </c>
      <c r="E5340" s="162" t="n"/>
    </row>
    <row r="5341">
      <c r="B5341" s="161" t="n">
        <v>18022</v>
      </c>
      <c r="C5341" s="162" t="n">
        <v>15.02</v>
      </c>
      <c r="D5341" s="162" t="n">
        <v>-0.024628</v>
      </c>
      <c r="E5341" s="162" t="n"/>
    </row>
    <row r="5342">
      <c r="B5342" s="161" t="n">
        <v>18023</v>
      </c>
      <c r="C5342" s="162" t="n">
        <v>15.01</v>
      </c>
      <c r="D5342" s="162" t="n">
        <v>-0.024985</v>
      </c>
      <c r="E5342" s="162" t="n"/>
    </row>
    <row r="5343">
      <c r="B5343" s="161" t="n">
        <v>18024</v>
      </c>
      <c r="C5343" s="162" t="n">
        <v>14.92</v>
      </c>
      <c r="D5343" s="162" t="n">
        <v>-0.030619</v>
      </c>
      <c r="E5343" s="162" t="n"/>
    </row>
    <row r="5344">
      <c r="B5344" s="161" t="n">
        <v>18027</v>
      </c>
      <c r="C5344" s="162" t="n">
        <v>14.88</v>
      </c>
      <c r="D5344" s="162" t="n">
        <v>-0.032871</v>
      </c>
      <c r="E5344" s="162" t="n"/>
    </row>
    <row r="5345">
      <c r="B5345" s="161" t="n">
        <v>18028</v>
      </c>
      <c r="C5345" s="162" t="n">
        <v>14.82</v>
      </c>
      <c r="D5345" s="162" t="n">
        <v>-0.03644</v>
      </c>
      <c r="E5345" s="162" t="n"/>
    </row>
    <row r="5346">
      <c r="B5346" s="161" t="n">
        <v>18029</v>
      </c>
      <c r="C5346" s="162" t="n">
        <v>14.85</v>
      </c>
      <c r="D5346" s="162" t="n">
        <v>-0.034004</v>
      </c>
      <c r="E5346" s="162" t="n"/>
    </row>
    <row r="5347">
      <c r="B5347" s="161" t="n">
        <v>18030</v>
      </c>
      <c r="C5347" s="162" t="n">
        <v>14.87</v>
      </c>
      <c r="D5347" s="162" t="n">
        <v>-0.032196</v>
      </c>
      <c r="E5347" s="162" t="n"/>
    </row>
    <row r="5348">
      <c r="B5348" s="161" t="n">
        <v>18031</v>
      </c>
      <c r="C5348" s="162" t="n">
        <v>14.88</v>
      </c>
      <c r="D5348" s="162" t="n">
        <v>-0.031101</v>
      </c>
      <c r="E5348" s="162" t="n"/>
    </row>
    <row r="5349">
      <c r="B5349" s="161" t="n">
        <v>18034</v>
      </c>
      <c r="C5349" s="162" t="n">
        <v>14.96</v>
      </c>
      <c r="D5349" s="162" t="n">
        <v>-0.025384</v>
      </c>
      <c r="E5349" s="162" t="n"/>
    </row>
    <row r="5350">
      <c r="B5350" s="161" t="n">
        <v>18035</v>
      </c>
      <c r="C5350" s="162" t="n">
        <v>14.93</v>
      </c>
      <c r="D5350" s="162" t="n">
        <v>-0.027091</v>
      </c>
      <c r="E5350" s="162" t="n"/>
    </row>
    <row r="5351">
      <c r="B5351" s="161" t="n">
        <v>18036</v>
      </c>
      <c r="C5351" s="162" t="n">
        <v>14.89</v>
      </c>
      <c r="D5351" s="162" t="n">
        <v>-0.029461</v>
      </c>
      <c r="E5351" s="162" t="n"/>
    </row>
    <row r="5352">
      <c r="B5352" s="161" t="n">
        <v>18037</v>
      </c>
      <c r="C5352" s="162" t="n">
        <v>14.8</v>
      </c>
      <c r="D5352" s="162" t="n">
        <v>-0.035165</v>
      </c>
      <c r="E5352" s="162" t="n"/>
    </row>
    <row r="5353">
      <c r="B5353" s="161" t="n">
        <v>18038</v>
      </c>
      <c r="C5353" s="162" t="n">
        <v>14.73</v>
      </c>
      <c r="D5353" s="162" t="n">
        <v>-0.039443</v>
      </c>
      <c r="E5353" s="162" t="n"/>
    </row>
    <row r="5354">
      <c r="B5354" s="161" t="n">
        <v>18041</v>
      </c>
      <c r="C5354" s="162" t="n">
        <v>14.58</v>
      </c>
      <c r="D5354" s="162" t="n">
        <v>-0.049185</v>
      </c>
      <c r="E5354" s="162" t="n"/>
    </row>
    <row r="5355">
      <c r="B5355" s="161" t="n">
        <v>18042</v>
      </c>
      <c r="C5355" s="162" t="n">
        <v>14.5</v>
      </c>
      <c r="D5355" s="162" t="n">
        <v>-0.054158</v>
      </c>
      <c r="E5355" s="162" t="n"/>
    </row>
    <row r="5356">
      <c r="B5356" s="161" t="n">
        <v>18043</v>
      </c>
      <c r="C5356" s="162" t="n">
        <v>14.57</v>
      </c>
      <c r="D5356" s="162" t="n">
        <v>-0.048888</v>
      </c>
      <c r="E5356" s="162" t="n"/>
    </row>
    <row r="5357">
      <c r="B5357" s="161" t="n">
        <v>18044</v>
      </c>
      <c r="C5357" s="162" t="n">
        <v>14.56</v>
      </c>
      <c r="D5357" s="162" t="n">
        <v>-0.049189</v>
      </c>
      <c r="E5357" s="162" t="n"/>
    </row>
    <row r="5358">
      <c r="B5358" s="161" t="n">
        <v>18045</v>
      </c>
      <c r="C5358" s="162" t="n">
        <v>14.51</v>
      </c>
      <c r="D5358" s="162" t="n">
        <v>-0.05225</v>
      </c>
      <c r="E5358" s="162" t="n"/>
    </row>
    <row r="5359">
      <c r="B5359" s="161" t="n">
        <v>18049</v>
      </c>
      <c r="C5359" s="162" t="n">
        <v>14.19</v>
      </c>
      <c r="D5359" s="162" t="n">
        <v>-0.07405299999999999</v>
      </c>
      <c r="E5359" s="162" t="n"/>
    </row>
    <row r="5360">
      <c r="B5360" s="161" t="n">
        <v>18050</v>
      </c>
      <c r="C5360" s="162" t="n">
        <v>14.14</v>
      </c>
      <c r="D5360" s="162" t="n">
        <v>-0.077072</v>
      </c>
      <c r="E5360" s="162" t="n"/>
    </row>
    <row r="5361">
      <c r="B5361" s="161" t="n">
        <v>18051</v>
      </c>
      <c r="C5361" s="162" t="n">
        <v>14.14</v>
      </c>
      <c r="D5361" s="162" t="n">
        <v>-0.076548</v>
      </c>
      <c r="E5361" s="162" t="n"/>
    </row>
    <row r="5362">
      <c r="B5362" s="161" t="n">
        <v>18052</v>
      </c>
      <c r="C5362" s="162" t="n">
        <v>14.05</v>
      </c>
      <c r="D5362" s="162" t="n">
        <v>-0.082318</v>
      </c>
      <c r="E5362" s="162" t="n"/>
    </row>
    <row r="5363">
      <c r="B5363" s="161" t="n">
        <v>18055</v>
      </c>
      <c r="C5363" s="162" t="n">
        <v>13.82</v>
      </c>
      <c r="D5363" s="162" t="n">
        <v>-0.098131</v>
      </c>
      <c r="E5363" s="162" t="n"/>
    </row>
    <row r="5364">
      <c r="B5364" s="161" t="n">
        <v>18056</v>
      </c>
      <c r="C5364" s="162" t="n">
        <v>13.84</v>
      </c>
      <c r="D5364" s="162" t="n">
        <v>-0.095983</v>
      </c>
      <c r="E5364" s="162" t="n"/>
    </row>
    <row r="5365">
      <c r="B5365" s="161" t="n">
        <v>18057</v>
      </c>
      <c r="C5365" s="162" t="n">
        <v>13.93</v>
      </c>
      <c r="D5365" s="162" t="n">
        <v>-0.088773</v>
      </c>
      <c r="E5365" s="162" t="n"/>
    </row>
    <row r="5366">
      <c r="B5366" s="161" t="n">
        <v>18058</v>
      </c>
      <c r="C5366" s="162" t="n">
        <v>13.93</v>
      </c>
      <c r="D5366" s="162" t="n">
        <v>-0.088112</v>
      </c>
      <c r="E5366" s="162" t="n"/>
    </row>
    <row r="5367">
      <c r="B5367" s="161" t="n">
        <v>18059</v>
      </c>
      <c r="C5367" s="162" t="n">
        <v>13.81</v>
      </c>
      <c r="D5367" s="162" t="n">
        <v>-0.096037</v>
      </c>
      <c r="E5367" s="162" t="n"/>
    </row>
    <row r="5368">
      <c r="B5368" s="161" t="n">
        <v>18062</v>
      </c>
      <c r="C5368" s="162" t="n">
        <v>13.55</v>
      </c>
      <c r="D5368" s="162" t="n">
        <v>-0.114241</v>
      </c>
      <c r="E5368" s="162" t="n"/>
    </row>
    <row r="5369">
      <c r="B5369" s="161" t="n">
        <v>18063</v>
      </c>
      <c r="C5369" s="162" t="n">
        <v>13.64</v>
      </c>
      <c r="D5369" s="162" t="n">
        <v>-0.10683</v>
      </c>
      <c r="E5369" s="162" t="n"/>
    </row>
    <row r="5370">
      <c r="B5370" s="161" t="n">
        <v>18064</v>
      </c>
      <c r="C5370" s="162" t="n">
        <v>13.9</v>
      </c>
      <c r="D5370" s="162" t="n">
        <v>-0.08722000000000001</v>
      </c>
      <c r="E5370" s="162" t="n"/>
    </row>
    <row r="5371">
      <c r="B5371" s="161" t="n">
        <v>18065</v>
      </c>
      <c r="C5371" s="162" t="n">
        <v>13.85</v>
      </c>
      <c r="D5371" s="162" t="n">
        <v>-0.09012100000000001</v>
      </c>
      <c r="E5371" s="162" t="n"/>
    </row>
    <row r="5372">
      <c r="B5372" s="161" t="n">
        <v>18066</v>
      </c>
      <c r="C5372" s="162" t="n">
        <v>13.87</v>
      </c>
      <c r="D5372" s="162" t="n">
        <v>-0.08798499999999999</v>
      </c>
      <c r="E5372" s="162" t="n"/>
    </row>
    <row r="5373">
      <c r="B5373" s="161" t="n">
        <v>18069</v>
      </c>
      <c r="C5373" s="162" t="n">
        <v>14.07</v>
      </c>
      <c r="D5373" s="162" t="n">
        <v>-0.072978</v>
      </c>
      <c r="E5373" s="162" t="n"/>
    </row>
    <row r="5374">
      <c r="B5374" s="161" t="n">
        <v>18070</v>
      </c>
      <c r="C5374" s="162" t="n">
        <v>14.08</v>
      </c>
      <c r="D5374" s="162" t="n">
        <v>-0.07155400000000001</v>
      </c>
      <c r="E5374" s="162" t="n"/>
    </row>
    <row r="5375">
      <c r="B5375" s="161" t="n">
        <v>18071</v>
      </c>
      <c r="C5375" s="162" t="n">
        <v>14.04</v>
      </c>
      <c r="D5375" s="162" t="n">
        <v>-0.073661</v>
      </c>
      <c r="E5375" s="162" t="n"/>
    </row>
    <row r="5376">
      <c r="B5376" s="161" t="n">
        <v>18072</v>
      </c>
      <c r="C5376" s="162" t="n">
        <v>14.11</v>
      </c>
      <c r="D5376" s="162" t="n">
        <v>-0.06794699999999999</v>
      </c>
      <c r="E5376" s="162" t="n"/>
    </row>
    <row r="5377">
      <c r="B5377" s="161" t="n">
        <v>18073</v>
      </c>
      <c r="C5377" s="162" t="n">
        <v>14.13</v>
      </c>
      <c r="D5377" s="162" t="n">
        <v>-0.065888</v>
      </c>
      <c r="E5377" s="162" t="n"/>
    </row>
    <row r="5378">
      <c r="B5378" s="161" t="n">
        <v>18076</v>
      </c>
      <c r="C5378" s="162" t="n">
        <v>14.12</v>
      </c>
      <c r="D5378" s="162" t="n">
        <v>-0.066036</v>
      </c>
      <c r="E5378" s="162" t="n"/>
    </row>
    <row r="5379">
      <c r="B5379" s="161" t="n">
        <v>18077</v>
      </c>
      <c r="C5379" s="162" t="n">
        <v>14</v>
      </c>
      <c r="D5379" s="162" t="n">
        <v>-0.073964</v>
      </c>
      <c r="E5379" s="162" t="n"/>
    </row>
    <row r="5380">
      <c r="B5380" s="161" t="n">
        <v>18078</v>
      </c>
      <c r="C5380" s="162" t="n">
        <v>14.09</v>
      </c>
      <c r="D5380" s="162" t="n">
        <v>-0.067022</v>
      </c>
      <c r="E5380" s="162" t="n"/>
    </row>
    <row r="5381">
      <c r="B5381" s="161" t="n">
        <v>18079</v>
      </c>
      <c r="C5381" s="162" t="n">
        <v>14.16</v>
      </c>
      <c r="D5381" s="162" t="n">
        <v>-0.061515</v>
      </c>
      <c r="E5381" s="162" t="n"/>
    </row>
    <row r="5382">
      <c r="B5382" s="161" t="n">
        <v>18080</v>
      </c>
      <c r="C5382" s="162" t="n">
        <v>14.26</v>
      </c>
      <c r="D5382" s="162" t="n">
        <v>-0.053966</v>
      </c>
      <c r="E5382" s="162" t="n"/>
    </row>
    <row r="5383">
      <c r="B5383" s="161" t="n">
        <v>18084</v>
      </c>
      <c r="C5383" s="162" t="n">
        <v>14.34</v>
      </c>
      <c r="D5383" s="162" t="n">
        <v>-0.047887</v>
      </c>
      <c r="E5383" s="162" t="n"/>
    </row>
    <row r="5384">
      <c r="B5384" s="161" t="n">
        <v>18085</v>
      </c>
      <c r="C5384" s="162" t="n">
        <v>14.52</v>
      </c>
      <c r="D5384" s="162" t="n">
        <v>-0.03501</v>
      </c>
      <c r="E5384" s="162" t="n"/>
    </row>
    <row r="5385">
      <c r="B5385" s="161" t="n">
        <v>18086</v>
      </c>
      <c r="C5385" s="162" t="n">
        <v>14.52</v>
      </c>
      <c r="D5385" s="162" t="n">
        <v>-0.034704</v>
      </c>
      <c r="E5385" s="162" t="n"/>
    </row>
    <row r="5386">
      <c r="B5386" s="161" t="n">
        <v>18087</v>
      </c>
      <c r="C5386" s="162" t="n">
        <v>14.51</v>
      </c>
      <c r="D5386" s="162" t="n">
        <v>-0.035047</v>
      </c>
      <c r="E5386" s="162" t="n"/>
    </row>
    <row r="5387">
      <c r="B5387" s="161" t="n">
        <v>18090</v>
      </c>
      <c r="C5387" s="162" t="n">
        <v>14.51</v>
      </c>
      <c r="D5387" s="162" t="n">
        <v>-0.034688</v>
      </c>
      <c r="E5387" s="162" t="n"/>
    </row>
    <row r="5388">
      <c r="B5388" s="161" t="n">
        <v>18091</v>
      </c>
      <c r="C5388" s="162" t="n">
        <v>14.61</v>
      </c>
      <c r="D5388" s="162" t="n">
        <v>-0.027503</v>
      </c>
      <c r="E5388" s="162" t="n"/>
    </row>
    <row r="5389">
      <c r="B5389" s="161" t="n">
        <v>18092</v>
      </c>
      <c r="C5389" s="162" t="n">
        <v>14.78</v>
      </c>
      <c r="D5389" s="162" t="n">
        <v>-0.015662</v>
      </c>
      <c r="E5389" s="162" t="n"/>
    </row>
    <row r="5390">
      <c r="B5390" s="161" t="n">
        <v>18093</v>
      </c>
      <c r="C5390" s="162" t="n">
        <v>14.79</v>
      </c>
      <c r="D5390" s="162" t="n">
        <v>-0.014852</v>
      </c>
      <c r="E5390" s="162" t="n"/>
    </row>
    <row r="5391">
      <c r="B5391" s="161" t="n">
        <v>18094</v>
      </c>
      <c r="C5391" s="162" t="n">
        <v>14.76</v>
      </c>
      <c r="D5391" s="162" t="n">
        <v>-0.016683</v>
      </c>
      <c r="E5391" s="162" t="n"/>
    </row>
    <row r="5392">
      <c r="B5392" s="161" t="n">
        <v>18097</v>
      </c>
      <c r="C5392" s="162" t="n">
        <v>14.8</v>
      </c>
      <c r="D5392" s="162" t="n">
        <v>-0.013726</v>
      </c>
      <c r="E5392" s="162" t="n"/>
    </row>
    <row r="5393">
      <c r="B5393" s="161" t="n">
        <v>18098</v>
      </c>
      <c r="C5393" s="162" t="n">
        <v>14.94</v>
      </c>
      <c r="D5393" s="162" t="n">
        <v>-0.004128</v>
      </c>
      <c r="E5393" s="162" t="n"/>
    </row>
    <row r="5394">
      <c r="B5394" s="161" t="n">
        <v>18099</v>
      </c>
      <c r="C5394" s="162" t="n">
        <v>14.97</v>
      </c>
      <c r="D5394" s="162" t="n">
        <v>-0.001889</v>
      </c>
      <c r="E5394" s="162" t="n"/>
    </row>
    <row r="5395">
      <c r="B5395" s="161" t="n">
        <v>18100</v>
      </c>
      <c r="C5395" s="162" t="n">
        <v>14.9</v>
      </c>
      <c r="D5395" s="162" t="n">
        <v>-0.006259</v>
      </c>
      <c r="E5395" s="162" t="n"/>
    </row>
    <row r="5396">
      <c r="B5396" s="161" t="n">
        <v>18101</v>
      </c>
      <c r="C5396" s="162" t="n">
        <v>14.89</v>
      </c>
      <c r="D5396" s="162" t="n">
        <v>-0.00662</v>
      </c>
      <c r="E5396" s="162" t="n"/>
    </row>
    <row r="5397">
      <c r="B5397" s="161" t="n">
        <v>18104</v>
      </c>
      <c r="C5397" s="162" t="n">
        <v>14.94</v>
      </c>
      <c r="D5397" s="162" t="n">
        <v>-0.002967</v>
      </c>
      <c r="E5397" s="162" t="n"/>
    </row>
    <row r="5398">
      <c r="B5398" s="161" t="n">
        <v>18105</v>
      </c>
      <c r="C5398" s="162" t="n">
        <v>15.06</v>
      </c>
      <c r="D5398" s="162" t="n">
        <v>0.005323</v>
      </c>
      <c r="E5398" s="162" t="n"/>
    </row>
    <row r="5399">
      <c r="B5399" s="161" t="n">
        <v>18106</v>
      </c>
      <c r="C5399" s="162" t="n">
        <v>15.06</v>
      </c>
      <c r="D5399" s="162" t="n">
        <v>0.005603</v>
      </c>
      <c r="E5399" s="162" t="n"/>
    </row>
    <row r="5400">
      <c r="B5400" s="161" t="n">
        <v>18107</v>
      </c>
      <c r="C5400" s="162" t="n">
        <v>15.04</v>
      </c>
      <c r="D5400" s="162" t="n">
        <v>0.004562</v>
      </c>
      <c r="E5400" s="162" t="n"/>
    </row>
    <row r="5401">
      <c r="B5401" s="161" t="n">
        <v>18108</v>
      </c>
      <c r="C5401" s="162" t="n">
        <v>15.04</v>
      </c>
      <c r="D5401" s="162" t="n">
        <v>0.004912</v>
      </c>
      <c r="E5401" s="162" t="n"/>
    </row>
    <row r="5402">
      <c r="B5402" s="161" t="n">
        <v>18111</v>
      </c>
      <c r="C5402" s="162" t="n">
        <v>15.12</v>
      </c>
      <c r="D5402" s="162" t="n">
        <v>0.010558</v>
      </c>
      <c r="E5402" s="162" t="n"/>
    </row>
    <row r="5403">
      <c r="B5403" s="161" t="n">
        <v>18112</v>
      </c>
      <c r="C5403" s="162" t="n">
        <v>15.16</v>
      </c>
      <c r="D5403" s="162" t="n">
        <v>0.013521</v>
      </c>
      <c r="E5403" s="162" t="n"/>
    </row>
    <row r="5404">
      <c r="B5404" s="161" t="n">
        <v>18113</v>
      </c>
      <c r="C5404" s="162" t="n">
        <v>15.15</v>
      </c>
      <c r="D5404" s="162" t="n">
        <v>0.013209</v>
      </c>
      <c r="E5404" s="162" t="n"/>
    </row>
    <row r="5405">
      <c r="B5405" s="161" t="n">
        <v>18114</v>
      </c>
      <c r="C5405" s="162" t="n">
        <v>15.13</v>
      </c>
      <c r="D5405" s="162" t="n">
        <v>0.012273</v>
      </c>
      <c r="E5405" s="162" t="n"/>
    </row>
    <row r="5406">
      <c r="B5406" s="161" t="n">
        <v>18115</v>
      </c>
      <c r="C5406" s="162" t="n">
        <v>15.35</v>
      </c>
      <c r="D5406" s="162" t="n">
        <v>0.02704</v>
      </c>
      <c r="E5406" s="162" t="n"/>
    </row>
    <row r="5407">
      <c r="B5407" s="161" t="n">
        <v>18118</v>
      </c>
      <c r="C5407" s="162" t="n">
        <v>15.51</v>
      </c>
      <c r="D5407" s="162" t="n">
        <v>0.037694</v>
      </c>
      <c r="E5407" s="162" t="n"/>
    </row>
    <row r="5408">
      <c r="B5408" s="161" t="n">
        <v>18119</v>
      </c>
      <c r="C5408" s="162" t="n">
        <v>15.37</v>
      </c>
      <c r="D5408" s="162" t="n">
        <v>0.029042</v>
      </c>
      <c r="E5408" s="162" t="n"/>
    </row>
    <row r="5409">
      <c r="B5409" s="161" t="n">
        <v>18120</v>
      </c>
      <c r="C5409" s="162" t="n">
        <v>15.44</v>
      </c>
      <c r="D5409" s="162" t="n">
        <v>0.033967</v>
      </c>
      <c r="E5409" s="162" t="n"/>
    </row>
    <row r="5410">
      <c r="B5410" s="161" t="n">
        <v>18121</v>
      </c>
      <c r="C5410" s="162" t="n">
        <v>15.39</v>
      </c>
      <c r="D5410" s="162" t="n">
        <v>0.031126</v>
      </c>
      <c r="E5410" s="162" t="n"/>
    </row>
    <row r="5411">
      <c r="B5411" s="161" t="n">
        <v>18122</v>
      </c>
      <c r="C5411" s="162" t="n">
        <v>15.32</v>
      </c>
      <c r="D5411" s="162" t="n">
        <v>0.026986</v>
      </c>
      <c r="E5411" s="162" t="n"/>
    </row>
    <row r="5412">
      <c r="B5412" s="161" t="n">
        <v>18125</v>
      </c>
      <c r="C5412" s="162" t="n">
        <v>15.25</v>
      </c>
      <c r="D5412" s="162" t="n">
        <v>0.022812</v>
      </c>
      <c r="E5412" s="162" t="n"/>
    </row>
    <row r="5413">
      <c r="B5413" s="161" t="n">
        <v>18126</v>
      </c>
      <c r="C5413" s="162" t="n">
        <v>15.29</v>
      </c>
      <c r="D5413" s="162" t="n">
        <v>0.025838</v>
      </c>
      <c r="E5413" s="162" t="n"/>
    </row>
    <row r="5414">
      <c r="B5414" s="161" t="n">
        <v>18127</v>
      </c>
      <c r="C5414" s="162" t="n">
        <v>15.46</v>
      </c>
      <c r="D5414" s="162" t="n">
        <v>0.037311</v>
      </c>
      <c r="E5414" s="162" t="n"/>
    </row>
    <row r="5415">
      <c r="B5415" s="161" t="n">
        <v>18128</v>
      </c>
      <c r="C5415" s="162" t="n">
        <v>15.5</v>
      </c>
      <c r="D5415" s="162" t="n">
        <v>0.040039</v>
      </c>
      <c r="E5415" s="162" t="n"/>
    </row>
    <row r="5416">
      <c r="B5416" s="161" t="n">
        <v>18129</v>
      </c>
      <c r="C5416" s="162" t="n">
        <v>15.41</v>
      </c>
      <c r="D5416" s="162" t="n">
        <v>0.034461</v>
      </c>
      <c r="E5416" s="162" t="n"/>
    </row>
    <row r="5417">
      <c r="B5417" s="161" t="n">
        <v>18132</v>
      </c>
      <c r="C5417" s="162" t="n">
        <v>15.37</v>
      </c>
      <c r="D5417" s="162" t="n">
        <v>0.031882</v>
      </c>
      <c r="E5417" s="162" t="n"/>
    </row>
    <row r="5418">
      <c r="B5418" s="161" t="n">
        <v>18133</v>
      </c>
      <c r="C5418" s="162" t="n">
        <v>15.17</v>
      </c>
      <c r="D5418" s="162" t="n">
        <v>0.018895</v>
      </c>
      <c r="E5418" s="162" t="n"/>
    </row>
    <row r="5419">
      <c r="B5419" s="161" t="n">
        <v>18134</v>
      </c>
      <c r="C5419" s="162" t="n">
        <v>15.18</v>
      </c>
      <c r="D5419" s="162" t="n">
        <v>0.019497</v>
      </c>
      <c r="E5419" s="162" t="n"/>
    </row>
    <row r="5420">
      <c r="B5420" s="161" t="n">
        <v>18135</v>
      </c>
      <c r="C5420" s="162" t="n">
        <v>15.22</v>
      </c>
      <c r="D5420" s="162" t="n">
        <v>0.022055</v>
      </c>
      <c r="E5420" s="162" t="n"/>
    </row>
    <row r="5421">
      <c r="B5421" s="161" t="n">
        <v>18136</v>
      </c>
      <c r="C5421" s="162" t="n">
        <v>15.28</v>
      </c>
      <c r="D5421" s="162" t="n">
        <v>0.025909</v>
      </c>
      <c r="E5421" s="162" t="n"/>
    </row>
    <row r="5422">
      <c r="B5422" s="161" t="n">
        <v>18139</v>
      </c>
      <c r="C5422" s="162" t="n">
        <v>15.12</v>
      </c>
      <c r="D5422" s="162" t="n">
        <v>0.015433</v>
      </c>
      <c r="E5422" s="162" t="n"/>
    </row>
    <row r="5423">
      <c r="B5423" s="161" t="n">
        <v>18140</v>
      </c>
      <c r="C5423" s="162" t="n">
        <v>15.21</v>
      </c>
      <c r="D5423" s="162" t="n">
        <v>0.021384</v>
      </c>
      <c r="E5423" s="162" t="n"/>
    </row>
    <row r="5424">
      <c r="B5424" s="161" t="n">
        <v>18141</v>
      </c>
      <c r="C5424" s="162" t="n">
        <v>15.22</v>
      </c>
      <c r="D5424" s="162" t="n">
        <v>0.022041</v>
      </c>
      <c r="E5424" s="162" t="n"/>
    </row>
    <row r="5425">
      <c r="B5425" s="161" t="n">
        <v>18142</v>
      </c>
      <c r="C5425" s="162" t="n">
        <v>15.31</v>
      </c>
      <c r="D5425" s="162" t="n">
        <v>0.02792</v>
      </c>
      <c r="E5425" s="162" t="n"/>
    </row>
    <row r="5426">
      <c r="B5426" s="161" t="n">
        <v>18143</v>
      </c>
      <c r="C5426" s="162" t="n">
        <v>15.29</v>
      </c>
      <c r="D5426" s="162" t="n">
        <v>0.02662</v>
      </c>
      <c r="E5426" s="162" t="n"/>
    </row>
    <row r="5427">
      <c r="B5427" s="161" t="n">
        <v>18147</v>
      </c>
      <c r="C5427" s="162" t="n">
        <v>15.28</v>
      </c>
      <c r="D5427" s="162" t="n">
        <v>0.025942</v>
      </c>
      <c r="E5427" s="162" t="n"/>
    </row>
    <row r="5428">
      <c r="B5428" s="161" t="n">
        <v>18148</v>
      </c>
      <c r="C5428" s="162" t="n">
        <v>15.38</v>
      </c>
      <c r="D5428" s="162" t="n">
        <v>0.032402</v>
      </c>
      <c r="E5428" s="162" t="n"/>
    </row>
    <row r="5429">
      <c r="B5429" s="161" t="n">
        <v>18149</v>
      </c>
      <c r="C5429" s="162" t="n">
        <v>15.41</v>
      </c>
      <c r="D5429" s="162" t="n">
        <v>0.034182</v>
      </c>
      <c r="E5429" s="162" t="n"/>
    </row>
    <row r="5430">
      <c r="B5430" s="161" t="n">
        <v>18150</v>
      </c>
      <c r="C5430" s="162" t="n">
        <v>15.4</v>
      </c>
      <c r="D5430" s="162" t="n">
        <v>0.033369</v>
      </c>
      <c r="E5430" s="162" t="n"/>
    </row>
    <row r="5431">
      <c r="B5431" s="161" t="n">
        <v>18153</v>
      </c>
      <c r="C5431" s="162" t="n">
        <v>15.52</v>
      </c>
      <c r="D5431" s="162" t="n">
        <v>0.040886</v>
      </c>
      <c r="E5431" s="162" t="n"/>
    </row>
    <row r="5432">
      <c r="B5432" s="161" t="n">
        <v>18154</v>
      </c>
      <c r="C5432" s="162" t="n">
        <v>15.74</v>
      </c>
      <c r="D5432" s="162" t="n">
        <v>0.054629</v>
      </c>
      <c r="E5432" s="162" t="n"/>
    </row>
    <row r="5433">
      <c r="B5433" s="161" t="n">
        <v>18155</v>
      </c>
      <c r="C5433" s="162" t="n">
        <v>15.73</v>
      </c>
      <c r="D5433" s="162" t="n">
        <v>0.053752</v>
      </c>
      <c r="E5433" s="162" t="n"/>
    </row>
    <row r="5434">
      <c r="B5434" s="161" t="n">
        <v>18156</v>
      </c>
      <c r="C5434" s="162" t="n">
        <v>15.61</v>
      </c>
      <c r="D5434" s="162" t="n">
        <v>0.04589</v>
      </c>
      <c r="E5434" s="162" t="n"/>
    </row>
    <row r="5435">
      <c r="B5435" s="161" t="n">
        <v>18157</v>
      </c>
      <c r="C5435" s="162" t="n">
        <v>15.66</v>
      </c>
      <c r="D5435" s="162" t="n">
        <v>0.04891</v>
      </c>
      <c r="E5435" s="162" t="n"/>
    </row>
    <row r="5436">
      <c r="B5436" s="161" t="n">
        <v>18160</v>
      </c>
      <c r="C5436" s="162" t="n">
        <v>15.55</v>
      </c>
      <c r="D5436" s="162" t="n">
        <v>0.041754</v>
      </c>
      <c r="E5436" s="162" t="n"/>
    </row>
    <row r="5437">
      <c r="B5437" s="161" t="n">
        <v>18161</v>
      </c>
      <c r="C5437" s="162" t="n">
        <v>15.19</v>
      </c>
      <c r="D5437" s="162" t="n">
        <v>0.018347</v>
      </c>
      <c r="E5437" s="162" t="n"/>
    </row>
    <row r="5438">
      <c r="B5438" s="161" t="n">
        <v>18162</v>
      </c>
      <c r="C5438" s="162" t="n">
        <v>15.41</v>
      </c>
      <c r="D5438" s="162" t="n">
        <v>0.032656</v>
      </c>
      <c r="E5438" s="162" t="n"/>
    </row>
    <row r="5439">
      <c r="B5439" s="161" t="n">
        <v>18163</v>
      </c>
      <c r="C5439" s="162" t="n">
        <v>15.5</v>
      </c>
      <c r="D5439" s="162" t="n">
        <v>0.038369</v>
      </c>
      <c r="E5439" s="162" t="n"/>
    </row>
    <row r="5440">
      <c r="B5440" s="161" t="n">
        <v>18164</v>
      </c>
      <c r="C5440" s="162" t="n">
        <v>15.57</v>
      </c>
      <c r="D5440" s="162" t="n">
        <v>0.042757</v>
      </c>
      <c r="E5440" s="162" t="n"/>
    </row>
    <row r="5441">
      <c r="B5441" s="161" t="n">
        <v>18167</v>
      </c>
      <c r="C5441" s="162" t="n">
        <v>15.53</v>
      </c>
      <c r="D5441" s="162" t="n">
        <v>0.040118</v>
      </c>
      <c r="E5441" s="162" t="n"/>
    </row>
    <row r="5442">
      <c r="B5442" s="161" t="n">
        <v>18168</v>
      </c>
      <c r="C5442" s="162" t="n">
        <v>15.41</v>
      </c>
      <c r="D5442" s="162" t="n">
        <v>0.032307</v>
      </c>
      <c r="E5442" s="162" t="n"/>
    </row>
    <row r="5443">
      <c r="B5443" s="161" t="n">
        <v>18169</v>
      </c>
      <c r="C5443" s="162" t="n">
        <v>15.53</v>
      </c>
      <c r="D5443" s="162" t="n">
        <v>0.039944</v>
      </c>
      <c r="E5443" s="162" t="n"/>
    </row>
    <row r="5444">
      <c r="B5444" s="161" t="n">
        <v>18170</v>
      </c>
      <c r="C5444" s="162" t="n">
        <v>15.62</v>
      </c>
      <c r="D5444" s="162" t="n">
        <v>0.045568</v>
      </c>
      <c r="E5444" s="162" t="n"/>
    </row>
    <row r="5445">
      <c r="B5445" s="161" t="n">
        <v>18171</v>
      </c>
      <c r="C5445" s="162" t="n">
        <v>15.58</v>
      </c>
      <c r="D5445" s="162" t="n">
        <v>0.042877</v>
      </c>
      <c r="E5445" s="162" t="n"/>
    </row>
    <row r="5446">
      <c r="B5446" s="161" t="n">
        <v>18174</v>
      </c>
      <c r="C5446" s="162" t="n">
        <v>15.6</v>
      </c>
      <c r="D5446" s="162" t="n">
        <v>0.044022</v>
      </c>
      <c r="E5446" s="162" t="n"/>
    </row>
    <row r="5447">
      <c r="B5447" s="161" t="n">
        <v>18175</v>
      </c>
      <c r="C5447" s="162" t="n">
        <v>15.75</v>
      </c>
      <c r="D5447" s="162" t="n">
        <v>0.053387</v>
      </c>
      <c r="E5447" s="162" t="n"/>
    </row>
    <row r="5448">
      <c r="B5448" s="161" t="n">
        <v>18176</v>
      </c>
      <c r="C5448" s="162" t="n">
        <v>15.78</v>
      </c>
      <c r="D5448" s="162" t="n">
        <v>0.055079</v>
      </c>
      <c r="E5448" s="162" t="n"/>
    </row>
    <row r="5449">
      <c r="B5449" s="161" t="n">
        <v>18177</v>
      </c>
      <c r="C5449" s="162" t="n">
        <v>15.84</v>
      </c>
      <c r="D5449" s="162" t="n">
        <v>0.058643</v>
      </c>
      <c r="E5449" s="162" t="n"/>
    </row>
    <row r="5450">
      <c r="B5450" s="161" t="n">
        <v>18178</v>
      </c>
      <c r="C5450" s="162" t="n">
        <v>15.85</v>
      </c>
      <c r="D5450" s="162" t="n">
        <v>0.059074</v>
      </c>
      <c r="E5450" s="162" t="n"/>
    </row>
    <row r="5451">
      <c r="B5451" s="161" t="n">
        <v>18181</v>
      </c>
      <c r="C5451" s="162" t="n">
        <v>15.83</v>
      </c>
      <c r="D5451" s="162" t="n">
        <v>0.057597</v>
      </c>
      <c r="E5451" s="162" t="n"/>
    </row>
    <row r="5452">
      <c r="B5452" s="161" t="n">
        <v>18182</v>
      </c>
      <c r="C5452" s="162" t="n">
        <v>15.97</v>
      </c>
      <c r="D5452" s="162" t="n">
        <v>0.066104</v>
      </c>
      <c r="E5452" s="162" t="n"/>
    </row>
    <row r="5453">
      <c r="B5453" s="161" t="n">
        <v>18184</v>
      </c>
      <c r="C5453" s="162" t="n">
        <v>15.97</v>
      </c>
      <c r="D5453" s="162" t="n">
        <v>0.065874</v>
      </c>
      <c r="E5453" s="162" t="n"/>
    </row>
    <row r="5454">
      <c r="B5454" s="161" t="n">
        <v>18185</v>
      </c>
      <c r="C5454" s="162" t="n">
        <v>15.91</v>
      </c>
      <c r="D5454" s="162" t="n">
        <v>0.061899</v>
      </c>
      <c r="E5454" s="162" t="n"/>
    </row>
    <row r="5455">
      <c r="B5455" s="161" t="n">
        <v>18188</v>
      </c>
      <c r="C5455" s="162" t="n">
        <v>15.73</v>
      </c>
      <c r="D5455" s="162" t="n">
        <v>0.050343</v>
      </c>
      <c r="E5455" s="162" t="n"/>
    </row>
    <row r="5456">
      <c r="B5456" s="161" t="n">
        <v>18189</v>
      </c>
      <c r="C5456" s="162" t="n">
        <v>15.84</v>
      </c>
      <c r="D5456" s="162" t="n">
        <v>0.057015</v>
      </c>
      <c r="E5456" s="162" t="n"/>
    </row>
    <row r="5457">
      <c r="B5457" s="161" t="n">
        <v>18190</v>
      </c>
      <c r="C5457" s="162" t="n">
        <v>15.93</v>
      </c>
      <c r="D5457" s="162" t="n">
        <v>0.06238</v>
      </c>
      <c r="E5457" s="162" t="n"/>
    </row>
    <row r="5458">
      <c r="B5458" s="161" t="n">
        <v>18191</v>
      </c>
      <c r="C5458" s="162" t="n">
        <v>15.9</v>
      </c>
      <c r="D5458" s="162" t="n">
        <v>0.060248</v>
      </c>
      <c r="E5458" s="162" t="n"/>
    </row>
    <row r="5459">
      <c r="B5459" s="161" t="n">
        <v>18192</v>
      </c>
      <c r="C5459" s="162" t="n">
        <v>15.85</v>
      </c>
      <c r="D5459" s="162" t="n">
        <v>0.056981</v>
      </c>
      <c r="E5459" s="162" t="n"/>
    </row>
    <row r="5460">
      <c r="B5460" s="161" t="n">
        <v>18195</v>
      </c>
      <c r="C5460" s="162" t="n">
        <v>15.87</v>
      </c>
      <c r="D5460" s="162" t="n">
        <v>0.058155</v>
      </c>
      <c r="E5460" s="162" t="n"/>
    </row>
    <row r="5461">
      <c r="B5461" s="161" t="n">
        <v>18196</v>
      </c>
      <c r="C5461" s="162" t="n">
        <v>15.95</v>
      </c>
      <c r="D5461" s="162" t="n">
        <v>0.063037</v>
      </c>
      <c r="E5461" s="162" t="n"/>
    </row>
    <row r="5462">
      <c r="B5462" s="161" t="n">
        <v>18197</v>
      </c>
      <c r="C5462" s="162" t="n">
        <v>16.06</v>
      </c>
      <c r="D5462" s="162" t="n">
        <v>0.06972299999999999</v>
      </c>
      <c r="E5462" s="162" t="n"/>
    </row>
    <row r="5463">
      <c r="B5463" s="161" t="n">
        <v>18198</v>
      </c>
      <c r="C5463" s="162" t="n">
        <v>16.15</v>
      </c>
      <c r="D5463" s="162" t="n">
        <v>0.075084</v>
      </c>
      <c r="E5463" s="162" t="n"/>
    </row>
    <row r="5464">
      <c r="B5464" s="161" t="n">
        <v>18199</v>
      </c>
      <c r="C5464" s="162" t="n">
        <v>16.08</v>
      </c>
      <c r="D5464" s="162" t="n">
        <v>0.07051</v>
      </c>
      <c r="E5464" s="162" t="n"/>
    </row>
    <row r="5465">
      <c r="B5465" s="161" t="n">
        <v>18202</v>
      </c>
      <c r="C5465" s="162" t="n">
        <v>16.04</v>
      </c>
      <c r="D5465" s="162" t="n">
        <v>0.06775200000000001</v>
      </c>
      <c r="E5465" s="162" t="n"/>
    </row>
    <row r="5466">
      <c r="B5466" s="161" t="n">
        <v>18203</v>
      </c>
      <c r="C5466" s="162" t="n">
        <v>16.2</v>
      </c>
      <c r="D5466" s="162" t="n">
        <v>0.077404</v>
      </c>
      <c r="E5466" s="162" t="n"/>
    </row>
    <row r="5467">
      <c r="B5467" s="161" t="n">
        <v>18204</v>
      </c>
      <c r="C5467" s="162" t="n">
        <v>16.33</v>
      </c>
      <c r="D5467" s="162" t="n">
        <v>0.08508</v>
      </c>
      <c r="E5467" s="162" t="n"/>
    </row>
    <row r="5468">
      <c r="B5468" s="161" t="n">
        <v>18205</v>
      </c>
      <c r="C5468" s="162" t="n">
        <v>16.29</v>
      </c>
      <c r="D5468" s="162" t="n">
        <v>0.082345</v>
      </c>
      <c r="E5468" s="162" t="n"/>
    </row>
    <row r="5469">
      <c r="B5469" s="161" t="n">
        <v>18206</v>
      </c>
      <c r="C5469" s="162" t="n">
        <v>16.21</v>
      </c>
      <c r="D5469" s="162" t="n">
        <v>0.077185</v>
      </c>
      <c r="E5469" s="162" t="n"/>
    </row>
    <row r="5470">
      <c r="B5470" s="161" t="n">
        <v>18209</v>
      </c>
      <c r="C5470" s="162" t="n">
        <v>16.16</v>
      </c>
      <c r="D5470" s="162" t="n">
        <v>0.073866</v>
      </c>
      <c r="E5470" s="162" t="n"/>
    </row>
    <row r="5471">
      <c r="B5471" s="161" t="n">
        <v>18211</v>
      </c>
      <c r="C5471" s="162" t="n">
        <v>16.18</v>
      </c>
      <c r="D5471" s="162" t="n">
        <v>0.07485600000000001</v>
      </c>
      <c r="E5471" s="162" t="n"/>
    </row>
    <row r="5472">
      <c r="B5472" s="161" t="n">
        <v>18212</v>
      </c>
      <c r="C5472" s="162" t="n">
        <v>16.14</v>
      </c>
      <c r="D5472" s="162" t="n">
        <v>0.07211099999999999</v>
      </c>
      <c r="E5472" s="162" t="n"/>
    </row>
    <row r="5473">
      <c r="B5473" s="161" t="n">
        <v>18216</v>
      </c>
      <c r="C5473" s="162" t="n">
        <v>16.03</v>
      </c>
      <c r="D5473" s="162" t="n">
        <v>0.065026</v>
      </c>
      <c r="E5473" s="162" t="n"/>
    </row>
    <row r="5474">
      <c r="B5474" s="161" t="n">
        <v>18217</v>
      </c>
      <c r="C5474" s="162" t="n">
        <v>15.75</v>
      </c>
      <c r="D5474" s="162" t="n">
        <v>0.047238</v>
      </c>
      <c r="E5474" s="162" t="n"/>
    </row>
    <row r="5475">
      <c r="B5475" s="161" t="n">
        <v>18218</v>
      </c>
      <c r="C5475" s="162" t="n">
        <v>15.84</v>
      </c>
      <c r="D5475" s="162" t="n">
        <v>0.052723</v>
      </c>
      <c r="E5475" s="162" t="n"/>
    </row>
    <row r="5476">
      <c r="B5476" s="161" t="n">
        <v>18219</v>
      </c>
      <c r="C5476" s="162" t="n">
        <v>15.96</v>
      </c>
      <c r="D5476" s="162" t="n">
        <v>0.060024</v>
      </c>
      <c r="E5476" s="162" t="n"/>
    </row>
    <row r="5477">
      <c r="B5477" s="161" t="n">
        <v>18220</v>
      </c>
      <c r="C5477" s="162" t="n">
        <v>16.14</v>
      </c>
      <c r="D5477" s="162" t="n">
        <v>0.07097299999999999</v>
      </c>
      <c r="E5477" s="162" t="n"/>
    </row>
    <row r="5478">
      <c r="B5478" s="161" t="n">
        <v>18223</v>
      </c>
      <c r="C5478" s="162" t="n">
        <v>16.07</v>
      </c>
      <c r="D5478" s="162" t="n">
        <v>0.066387</v>
      </c>
      <c r="E5478" s="162" t="n"/>
    </row>
    <row r="5479">
      <c r="B5479" s="161" t="n">
        <v>18224</v>
      </c>
      <c r="C5479" s="162" t="n">
        <v>16.15</v>
      </c>
      <c r="D5479" s="162" t="n">
        <v>0.071077</v>
      </c>
      <c r="E5479" s="162" t="n"/>
    </row>
    <row r="5480">
      <c r="B5480" s="161" t="n">
        <v>18225</v>
      </c>
      <c r="C5480" s="162" t="n">
        <v>16.19</v>
      </c>
      <c r="D5480" s="162" t="n">
        <v>0.073185</v>
      </c>
      <c r="E5480" s="162" t="n"/>
    </row>
    <row r="5481">
      <c r="B5481" s="161" t="n">
        <v>18227</v>
      </c>
      <c r="C5481" s="162" t="n">
        <v>16.1</v>
      </c>
      <c r="D5481" s="162" t="n">
        <v>0.067166</v>
      </c>
      <c r="E5481" s="162" t="n"/>
    </row>
    <row r="5482">
      <c r="B5482" s="161" t="n">
        <v>18230</v>
      </c>
      <c r="C5482" s="162" t="n">
        <v>16.05</v>
      </c>
      <c r="D5482" s="162" t="n">
        <v>0.063607</v>
      </c>
      <c r="E5482" s="162" t="n"/>
    </row>
    <row r="5483">
      <c r="B5483" s="161" t="n">
        <v>18231</v>
      </c>
      <c r="C5483" s="162" t="n">
        <v>16.02</v>
      </c>
      <c r="D5483" s="162" t="n">
        <v>0.061324</v>
      </c>
      <c r="E5483" s="162" t="n"/>
    </row>
    <row r="5484">
      <c r="B5484" s="161" t="n">
        <v>18232</v>
      </c>
      <c r="C5484" s="162" t="n">
        <v>16.06</v>
      </c>
      <c r="D5484" s="162" t="n">
        <v>0.06332699999999999</v>
      </c>
      <c r="E5484" s="162" t="n"/>
    </row>
    <row r="5485">
      <c r="B5485" s="161" t="n">
        <v>18233</v>
      </c>
      <c r="C5485" s="162" t="n">
        <v>16.15</v>
      </c>
      <c r="D5485" s="162" t="n">
        <v>0.068388</v>
      </c>
      <c r="E5485" s="162" t="n"/>
    </row>
    <row r="5486">
      <c r="B5486" s="161" t="n">
        <v>18234</v>
      </c>
      <c r="C5486" s="162" t="n">
        <v>16.28</v>
      </c>
      <c r="D5486" s="162" t="n">
        <v>0.075852</v>
      </c>
      <c r="E5486" s="162" t="n"/>
    </row>
    <row r="5487">
      <c r="B5487" s="161" t="n">
        <v>18237</v>
      </c>
      <c r="C5487" s="162" t="n">
        <v>16.41</v>
      </c>
      <c r="D5487" s="162" t="n">
        <v>0.08322300000000001</v>
      </c>
      <c r="E5487" s="162" t="n"/>
    </row>
    <row r="5488">
      <c r="B5488" s="161" t="n">
        <v>18238</v>
      </c>
      <c r="C5488" s="162" t="n">
        <v>16.39</v>
      </c>
      <c r="D5488" s="162" t="n">
        <v>0.081454</v>
      </c>
      <c r="E5488" s="162" t="n"/>
    </row>
    <row r="5489">
      <c r="B5489" s="161" t="n">
        <v>18239</v>
      </c>
      <c r="C5489" s="162" t="n">
        <v>16.43</v>
      </c>
      <c r="D5489" s="162" t="n">
        <v>0.08336200000000001</v>
      </c>
      <c r="E5489" s="162" t="n"/>
    </row>
    <row r="5490">
      <c r="B5490" s="161" t="n">
        <v>18240</v>
      </c>
      <c r="C5490" s="162" t="n">
        <v>16.43</v>
      </c>
      <c r="D5490" s="162" t="n">
        <v>0.082819</v>
      </c>
      <c r="E5490" s="162" t="n"/>
    </row>
    <row r="5491">
      <c r="B5491" s="161" t="n">
        <v>18241</v>
      </c>
      <c r="C5491" s="162" t="n">
        <v>16.42</v>
      </c>
      <c r="D5491" s="162" t="n">
        <v>0.08165500000000001</v>
      </c>
      <c r="E5491" s="162" t="n"/>
    </row>
    <row r="5492">
      <c r="B5492" s="161" t="n">
        <v>18244</v>
      </c>
      <c r="C5492" s="162" t="n">
        <v>16.57</v>
      </c>
      <c r="D5492" s="162" t="n">
        <v>0.090098</v>
      </c>
      <c r="E5492" s="162" t="n"/>
    </row>
    <row r="5493">
      <c r="B5493" s="161" t="n">
        <v>18245</v>
      </c>
      <c r="C5493" s="162" t="n">
        <v>16.64</v>
      </c>
      <c r="D5493" s="162" t="n">
        <v>0.093581</v>
      </c>
      <c r="E5493" s="162" t="n"/>
    </row>
    <row r="5494">
      <c r="B5494" s="161" t="n">
        <v>18246</v>
      </c>
      <c r="C5494" s="162" t="n">
        <v>16.67</v>
      </c>
      <c r="D5494" s="162" t="n">
        <v>0.094627</v>
      </c>
      <c r="E5494" s="162" t="n"/>
    </row>
    <row r="5495">
      <c r="B5495" s="161" t="n">
        <v>18247</v>
      </c>
      <c r="C5495" s="162" t="n">
        <v>16.68</v>
      </c>
      <c r="D5495" s="162" t="n">
        <v>0.09454799999999999</v>
      </c>
      <c r="E5495" s="162" t="n"/>
    </row>
    <row r="5496">
      <c r="B5496" s="161" t="n">
        <v>18248</v>
      </c>
      <c r="C5496" s="162" t="n">
        <v>16.66</v>
      </c>
      <c r="D5496" s="162" t="n">
        <v>0.092706</v>
      </c>
      <c r="E5496" s="162" t="n"/>
    </row>
    <row r="5497">
      <c r="B5497" s="161" t="n">
        <v>18251</v>
      </c>
      <c r="C5497" s="162" t="n">
        <v>16.59</v>
      </c>
      <c r="D5497" s="162" t="n">
        <v>0.087863</v>
      </c>
      <c r="E5497" s="162" t="n"/>
    </row>
    <row r="5498">
      <c r="B5498" s="161" t="n">
        <v>18252</v>
      </c>
      <c r="C5498" s="162" t="n">
        <v>16.53</v>
      </c>
      <c r="D5498" s="162" t="n">
        <v>0.083622</v>
      </c>
      <c r="E5498" s="162" t="n"/>
    </row>
    <row r="5499">
      <c r="B5499" s="161" t="n">
        <v>18253</v>
      </c>
      <c r="C5499" s="162" t="n">
        <v>16.49</v>
      </c>
      <c r="D5499" s="162" t="n">
        <v>0.08060100000000001</v>
      </c>
      <c r="E5499" s="162" t="n"/>
    </row>
    <row r="5500">
      <c r="B5500" s="161" t="n">
        <v>18254</v>
      </c>
      <c r="C5500" s="162" t="n">
        <v>16.64</v>
      </c>
      <c r="D5500" s="162" t="n">
        <v>0.089071</v>
      </c>
      <c r="E5500" s="162" t="n"/>
    </row>
    <row r="5501">
      <c r="B5501" s="161" t="n">
        <v>18255</v>
      </c>
      <c r="C5501" s="162" t="n">
        <v>16.64</v>
      </c>
      <c r="D5501" s="162" t="n">
        <v>0.08849600000000001</v>
      </c>
      <c r="E5501" s="162" t="n"/>
    </row>
    <row r="5502">
      <c r="B5502" s="161" t="n">
        <v>18259</v>
      </c>
      <c r="C5502" s="162" t="n">
        <v>16.58</v>
      </c>
      <c r="D5502" s="162" t="n">
        <v>0.08432000000000001</v>
      </c>
      <c r="E5502" s="162" t="n"/>
    </row>
    <row r="5503">
      <c r="B5503" s="161" t="n">
        <v>18260</v>
      </c>
      <c r="C5503" s="162" t="n">
        <v>16.66</v>
      </c>
      <c r="D5503" s="162" t="n">
        <v>0.088546</v>
      </c>
      <c r="E5503" s="162" t="n"/>
    </row>
    <row r="5504">
      <c r="B5504" s="161" t="n">
        <v>18261</v>
      </c>
      <c r="C5504" s="162" t="n">
        <v>16.68</v>
      </c>
      <c r="D5504" s="162" t="n">
        <v>0.089201</v>
      </c>
      <c r="E5504" s="162" t="n"/>
    </row>
    <row r="5505">
      <c r="B5505" s="161" t="n">
        <v>18262</v>
      </c>
      <c r="C5505" s="162" t="n">
        <v>16.79</v>
      </c>
      <c r="D5505" s="162" t="n">
        <v>0.095211</v>
      </c>
      <c r="E5505" s="162" t="n"/>
    </row>
    <row r="5506">
      <c r="B5506" s="161" t="n">
        <v>18266</v>
      </c>
      <c r="C5506" s="162" t="n">
        <v>16.66</v>
      </c>
      <c r="D5506" s="162" t="n">
        <v>0.08688800000000001</v>
      </c>
      <c r="E5506" s="162" t="n"/>
    </row>
    <row r="5507">
      <c r="B5507" s="161" t="n">
        <v>18267</v>
      </c>
      <c r="C5507" s="162" t="n">
        <v>16.85</v>
      </c>
      <c r="D5507" s="162" t="n">
        <v>0.097596</v>
      </c>
      <c r="E5507" s="162" t="n"/>
    </row>
    <row r="5508">
      <c r="B5508" s="161" t="n">
        <v>18268</v>
      </c>
      <c r="C5508" s="162" t="n">
        <v>16.93</v>
      </c>
      <c r="D5508" s="162" t="n">
        <v>0.101692</v>
      </c>
      <c r="E5508" s="162" t="n"/>
    </row>
    <row r="5509">
      <c r="B5509" s="161" t="n">
        <v>18269</v>
      </c>
      <c r="C5509" s="162" t="n">
        <v>16.98</v>
      </c>
      <c r="D5509" s="162" t="n">
        <v>0.103974</v>
      </c>
      <c r="E5509" s="162" t="n"/>
    </row>
    <row r="5510">
      <c r="B5510" s="161" t="n">
        <v>18272</v>
      </c>
      <c r="C5510" s="162" t="n">
        <v>17.08</v>
      </c>
      <c r="D5510" s="162" t="n">
        <v>0.109124</v>
      </c>
      <c r="E5510" s="162" t="n"/>
    </row>
    <row r="5511">
      <c r="B5511" s="161" t="n">
        <v>18273</v>
      </c>
      <c r="C5511" s="162" t="n">
        <v>17.03</v>
      </c>
      <c r="D5511" s="162" t="n">
        <v>0.105455</v>
      </c>
      <c r="E5511" s="162" t="n"/>
    </row>
    <row r="5512">
      <c r="B5512" s="161" t="n">
        <v>18274</v>
      </c>
      <c r="C5512" s="162" t="n">
        <v>17.09</v>
      </c>
      <c r="D5512" s="162" t="n">
        <v>0.108274</v>
      </c>
      <c r="E5512" s="162" t="n"/>
    </row>
    <row r="5513">
      <c r="B5513" s="161" t="n">
        <v>18275</v>
      </c>
      <c r="C5513" s="162" t="n">
        <v>16.76</v>
      </c>
      <c r="D5513" s="162" t="n">
        <v>0.08819200000000001</v>
      </c>
      <c r="E5513" s="162" t="n"/>
    </row>
    <row r="5514">
      <c r="B5514" s="161" t="n">
        <v>18276</v>
      </c>
      <c r="C5514" s="162" t="n">
        <v>16.67</v>
      </c>
      <c r="D5514" s="162" t="n">
        <v>0.082228</v>
      </c>
      <c r="E5514" s="162" t="n"/>
    </row>
    <row r="5515">
      <c r="B5515" s="161" t="n">
        <v>18279</v>
      </c>
      <c r="C5515" s="162" t="n">
        <v>16.72</v>
      </c>
      <c r="D5515" s="162" t="n">
        <v>0.08464000000000001</v>
      </c>
      <c r="E5515" s="162" t="n"/>
    </row>
    <row r="5516">
      <c r="B5516" s="161" t="n">
        <v>18280</v>
      </c>
      <c r="C5516" s="162" t="n">
        <v>16.86</v>
      </c>
      <c r="D5516" s="162" t="n">
        <v>0.092445</v>
      </c>
      <c r="E5516" s="162" t="n"/>
    </row>
    <row r="5517">
      <c r="B5517" s="161" t="n">
        <v>18281</v>
      </c>
      <c r="C5517" s="162" t="n">
        <v>16.85</v>
      </c>
      <c r="D5517" s="162" t="n">
        <v>0.091318</v>
      </c>
      <c r="E5517" s="162" t="n"/>
    </row>
    <row r="5518">
      <c r="B5518" s="161" t="n">
        <v>18282</v>
      </c>
      <c r="C5518" s="162" t="n">
        <v>16.87</v>
      </c>
      <c r="D5518" s="162" t="n">
        <v>0.091916</v>
      </c>
      <c r="E5518" s="162" t="n"/>
    </row>
    <row r="5519">
      <c r="B5519" s="161" t="n">
        <v>18283</v>
      </c>
      <c r="C5519" s="162" t="n">
        <v>16.9</v>
      </c>
      <c r="D5519" s="162" t="n">
        <v>0.093057</v>
      </c>
      <c r="E5519" s="162" t="n"/>
    </row>
    <row r="5520">
      <c r="B5520" s="161" t="n">
        <v>18286</v>
      </c>
      <c r="C5520" s="162" t="n">
        <v>16.92</v>
      </c>
      <c r="D5520" s="162" t="n">
        <v>0.093609</v>
      </c>
      <c r="E5520" s="162" t="n"/>
    </row>
    <row r="5521">
      <c r="B5521" s="161" t="n">
        <v>18287</v>
      </c>
      <c r="C5521" s="162" t="n">
        <v>16.86</v>
      </c>
      <c r="D5521" s="162" t="n">
        <v>0.08944100000000001</v>
      </c>
      <c r="E5521" s="162" t="n"/>
    </row>
    <row r="5522">
      <c r="B5522" s="161" t="n">
        <v>18288</v>
      </c>
      <c r="C5522" s="162" t="n">
        <v>16.74</v>
      </c>
      <c r="D5522" s="162" t="n">
        <v>0.081708</v>
      </c>
      <c r="E5522" s="162" t="n"/>
    </row>
    <row r="5523">
      <c r="B5523" s="161" t="n">
        <v>18289</v>
      </c>
      <c r="C5523" s="162" t="n">
        <v>16.73</v>
      </c>
      <c r="D5523" s="162" t="n">
        <v>0.080527</v>
      </c>
      <c r="E5523" s="162" t="n"/>
    </row>
    <row r="5524">
      <c r="B5524" s="161" t="n">
        <v>18290</v>
      </c>
      <c r="C5524" s="162" t="n">
        <v>16.82</v>
      </c>
      <c r="D5524" s="162" t="n">
        <v>0.08529299999999999</v>
      </c>
      <c r="E5524" s="162" t="n"/>
    </row>
    <row r="5525">
      <c r="B5525" s="161" t="n">
        <v>18293</v>
      </c>
      <c r="C5525" s="162" t="n">
        <v>17.02</v>
      </c>
      <c r="D5525" s="162" t="n">
        <v>0.096457</v>
      </c>
      <c r="E5525" s="162" t="n"/>
    </row>
    <row r="5526">
      <c r="B5526" s="161" t="n">
        <v>18294</v>
      </c>
      <c r="C5526" s="162" t="n">
        <v>17.05</v>
      </c>
      <c r="D5526" s="162" t="n">
        <v>0.097564</v>
      </c>
      <c r="E5526" s="162" t="n"/>
    </row>
    <row r="5527">
      <c r="B5527" s="161" t="n">
        <v>18295</v>
      </c>
      <c r="C5527" s="162" t="n">
        <v>17.05</v>
      </c>
      <c r="D5527" s="162" t="n">
        <v>0.09690799999999999</v>
      </c>
      <c r="E5527" s="162" t="n"/>
    </row>
    <row r="5528">
      <c r="B5528" s="161" t="n">
        <v>18296</v>
      </c>
      <c r="C5528" s="162" t="n">
        <v>17.23</v>
      </c>
      <c r="D5528" s="162" t="n">
        <v>0.106687</v>
      </c>
      <c r="E5528" s="162" t="n"/>
    </row>
    <row r="5529">
      <c r="B5529" s="161" t="n">
        <v>18297</v>
      </c>
      <c r="C5529" s="162" t="n">
        <v>17.29</v>
      </c>
      <c r="D5529" s="162" t="n">
        <v>0.109446</v>
      </c>
      <c r="E5529" s="162" t="n"/>
    </row>
    <row r="5530">
      <c r="B5530" s="161" t="n">
        <v>18300</v>
      </c>
      <c r="C5530" s="162" t="n">
        <v>17.32</v>
      </c>
      <c r="D5530" s="162" t="n">
        <v>0.110435</v>
      </c>
      <c r="E5530" s="162" t="n"/>
    </row>
    <row r="5531">
      <c r="B5531" s="161" t="n">
        <v>18301</v>
      </c>
      <c r="C5531" s="162" t="n">
        <v>17.23</v>
      </c>
      <c r="D5531" s="162" t="n">
        <v>0.104497</v>
      </c>
      <c r="E5531" s="162" t="n"/>
    </row>
    <row r="5532">
      <c r="B5532" s="161" t="n">
        <v>18302</v>
      </c>
      <c r="C5532" s="162" t="n">
        <v>17.21</v>
      </c>
      <c r="D5532" s="162" t="n">
        <v>0.102533</v>
      </c>
      <c r="E5532" s="162" t="n"/>
    </row>
    <row r="5533">
      <c r="B5533" s="161" t="n">
        <v>18303</v>
      </c>
      <c r="C5533" s="162" t="n">
        <v>17.28</v>
      </c>
      <c r="D5533" s="162" t="n">
        <v>0.105762</v>
      </c>
      <c r="E5533" s="162" t="n"/>
    </row>
    <row r="5534">
      <c r="B5534" s="161" t="n">
        <v>18304</v>
      </c>
      <c r="C5534" s="162" t="n">
        <v>17.24</v>
      </c>
      <c r="D5534" s="162" t="n">
        <v>0.102622</v>
      </c>
      <c r="E5534" s="162" t="n"/>
    </row>
    <row r="5535">
      <c r="B5535" s="161" t="n">
        <v>18308</v>
      </c>
      <c r="C5535" s="162" t="n">
        <v>17.06</v>
      </c>
      <c r="D5535" s="162" t="n">
        <v>0.091387</v>
      </c>
      <c r="E5535" s="162" t="n"/>
    </row>
    <row r="5536">
      <c r="B5536" s="161" t="n">
        <v>18309</v>
      </c>
      <c r="C5536" s="162" t="n">
        <v>17.06</v>
      </c>
      <c r="D5536" s="162" t="n">
        <v>0.09064899999999999</v>
      </c>
      <c r="E5536" s="162" t="n"/>
    </row>
    <row r="5537">
      <c r="B5537" s="161" t="n">
        <v>18310</v>
      </c>
      <c r="C5537" s="162" t="n">
        <v>16.99</v>
      </c>
      <c r="D5537" s="162" t="n">
        <v>0.0858</v>
      </c>
      <c r="E5537" s="162" t="n"/>
    </row>
    <row r="5538">
      <c r="B5538" s="161" t="n">
        <v>18311</v>
      </c>
      <c r="C5538" s="162" t="n">
        <v>17.15</v>
      </c>
      <c r="D5538" s="162" t="n">
        <v>0.094391</v>
      </c>
      <c r="E5538" s="162" t="n"/>
    </row>
    <row r="5539">
      <c r="B5539" s="161" t="n">
        <v>18314</v>
      </c>
      <c r="C5539" s="162" t="n">
        <v>17.2</v>
      </c>
      <c r="D5539" s="162" t="n">
        <v>0.096527</v>
      </c>
      <c r="E5539" s="162" t="n"/>
    </row>
    <row r="5540">
      <c r="B5540" s="161" t="n">
        <v>18315</v>
      </c>
      <c r="C5540" s="162" t="n">
        <v>17.17</v>
      </c>
      <c r="D5540" s="162" t="n">
        <v>0.094039</v>
      </c>
      <c r="E5540" s="162" t="n"/>
    </row>
    <row r="5541">
      <c r="B5541" s="161" t="n">
        <v>18317</v>
      </c>
      <c r="C5541" s="162" t="n">
        <v>17.21</v>
      </c>
      <c r="D5541" s="162" t="n">
        <v>0.095665</v>
      </c>
      <c r="E5541" s="162" t="n"/>
    </row>
    <row r="5542">
      <c r="B5542" s="161" t="n">
        <v>18318</v>
      </c>
      <c r="C5542" s="162" t="n">
        <v>17.28</v>
      </c>
      <c r="D5542" s="162" t="n">
        <v>0.098999</v>
      </c>
      <c r="E5542" s="162" t="n"/>
    </row>
    <row r="5543">
      <c r="B5543" s="161" t="n">
        <v>18321</v>
      </c>
      <c r="C5543" s="162" t="n">
        <v>17.28</v>
      </c>
      <c r="D5543" s="162" t="n">
        <v>0.098245</v>
      </c>
      <c r="E5543" s="162" t="n"/>
    </row>
    <row r="5544">
      <c r="B5544" s="161" t="n">
        <v>18322</v>
      </c>
      <c r="C5544" s="162" t="n">
        <v>17.22</v>
      </c>
      <c r="D5544" s="162" t="n">
        <v>0.09402000000000001</v>
      </c>
      <c r="E5544" s="162" t="n"/>
    </row>
    <row r="5545">
      <c r="B5545" s="161" t="n">
        <v>18323</v>
      </c>
      <c r="C5545" s="162" t="n">
        <v>17.24</v>
      </c>
      <c r="D5545" s="162" t="n">
        <v>0.09440900000000001</v>
      </c>
      <c r="E5545" s="162" t="n"/>
    </row>
    <row r="5546">
      <c r="B5546" s="161" t="n">
        <v>18324</v>
      </c>
      <c r="C5546" s="162" t="n">
        <v>17.23</v>
      </c>
      <c r="D5546" s="162" t="n">
        <v>0.093071</v>
      </c>
      <c r="E5546" s="162" t="n"/>
    </row>
    <row r="5547">
      <c r="B5547" s="161" t="n">
        <v>18325</v>
      </c>
      <c r="C5547" s="162" t="n">
        <v>17.29</v>
      </c>
      <c r="D5547" s="162" t="n">
        <v>0.095777</v>
      </c>
      <c r="E5547" s="162" t="n"/>
    </row>
    <row r="5548">
      <c r="B5548" s="161" t="n">
        <v>18328</v>
      </c>
      <c r="C5548" s="162" t="n">
        <v>17.32</v>
      </c>
      <c r="D5548" s="162" t="n">
        <v>0.096734</v>
      </c>
      <c r="E5548" s="162" t="n"/>
    </row>
    <row r="5549">
      <c r="B5549" s="161" t="n">
        <v>18329</v>
      </c>
      <c r="C5549" s="162" t="n">
        <v>17.2</v>
      </c>
      <c r="D5549" s="162" t="n">
        <v>0.08907</v>
      </c>
      <c r="E5549" s="162" t="n"/>
    </row>
    <row r="5550">
      <c r="B5550" s="161" t="n">
        <v>18330</v>
      </c>
      <c r="C5550" s="162" t="n">
        <v>17.19</v>
      </c>
      <c r="D5550" s="162" t="n">
        <v>0.08777</v>
      </c>
      <c r="E5550" s="162" t="n"/>
    </row>
    <row r="5551">
      <c r="B5551" s="161" t="n">
        <v>18331</v>
      </c>
      <c r="C5551" s="162" t="n">
        <v>17.07</v>
      </c>
      <c r="D5551" s="162" t="n">
        <v>0.08007300000000001</v>
      </c>
      <c r="E5551" s="162" t="n"/>
    </row>
    <row r="5552">
      <c r="B5552" s="161" t="n">
        <v>18332</v>
      </c>
      <c r="C5552" s="162" t="n">
        <v>17.09</v>
      </c>
      <c r="D5552" s="162" t="n">
        <v>0.08051700000000001</v>
      </c>
      <c r="E5552" s="162" t="n"/>
    </row>
    <row r="5553">
      <c r="B5553" s="161" t="n">
        <v>18335</v>
      </c>
      <c r="C5553" s="162" t="n">
        <v>17.12</v>
      </c>
      <c r="D5553" s="162" t="n">
        <v>0.081514</v>
      </c>
      <c r="E5553" s="162" t="n"/>
    </row>
    <row r="5554">
      <c r="B5554" s="161" t="n">
        <v>18336</v>
      </c>
      <c r="C5554" s="162" t="n">
        <v>17.25</v>
      </c>
      <c r="D5554" s="162" t="n">
        <v>0.08823300000000001</v>
      </c>
      <c r="E5554" s="162" t="n"/>
    </row>
    <row r="5555">
      <c r="B5555" s="161" t="n">
        <v>18337</v>
      </c>
      <c r="C5555" s="162" t="n">
        <v>17.45</v>
      </c>
      <c r="D5555" s="162" t="n">
        <v>0.098827</v>
      </c>
      <c r="E5555" s="162" t="n"/>
    </row>
    <row r="5556">
      <c r="B5556" s="161" t="n">
        <v>18338</v>
      </c>
      <c r="C5556" s="162" t="n">
        <v>17.49</v>
      </c>
      <c r="D5556" s="162" t="n">
        <v>0.100193</v>
      </c>
      <c r="E5556" s="162" t="n"/>
    </row>
    <row r="5557">
      <c r="B5557" s="161" t="n">
        <v>18339</v>
      </c>
      <c r="C5557" s="162" t="n">
        <v>17.45</v>
      </c>
      <c r="D5557" s="162" t="n">
        <v>0.09699099999999999</v>
      </c>
      <c r="E5557" s="162" t="n"/>
    </row>
    <row r="5558">
      <c r="B5558" s="161" t="n">
        <v>18342</v>
      </c>
      <c r="C5558" s="162" t="n">
        <v>17.44</v>
      </c>
      <c r="D5558" s="162" t="n">
        <v>0.09549299999999999</v>
      </c>
      <c r="E5558" s="162" t="n"/>
    </row>
    <row r="5559">
      <c r="B5559" s="161" t="n">
        <v>18343</v>
      </c>
      <c r="C5559" s="162" t="n">
        <v>17.45</v>
      </c>
      <c r="D5559" s="162" t="n">
        <v>0.095038</v>
      </c>
      <c r="E5559" s="162" t="n"/>
    </row>
    <row r="5560">
      <c r="B5560" s="161" t="n">
        <v>18344</v>
      </c>
      <c r="C5560" s="162" t="n">
        <v>17.55</v>
      </c>
      <c r="D5560" s="162" t="n">
        <v>0.099679</v>
      </c>
      <c r="E5560" s="162" t="n"/>
    </row>
    <row r="5561">
      <c r="B5561" s="161" t="n">
        <v>18345</v>
      </c>
      <c r="C5561" s="162" t="n">
        <v>17.56</v>
      </c>
      <c r="D5561" s="162" t="n">
        <v>0.099172</v>
      </c>
      <c r="E5561" s="162" t="n"/>
    </row>
    <row r="5562">
      <c r="B5562" s="161" t="n">
        <v>18346</v>
      </c>
      <c r="C5562" s="162" t="n">
        <v>17.56</v>
      </c>
      <c r="D5562" s="162" t="n">
        <v>0.098069</v>
      </c>
      <c r="E5562" s="162" t="n"/>
    </row>
    <row r="5563">
      <c r="B5563" s="161" t="n">
        <v>18349</v>
      </c>
      <c r="C5563" s="162" t="n">
        <v>17.46</v>
      </c>
      <c r="D5563" s="162" t="n">
        <v>0.09121600000000001</v>
      </c>
      <c r="E5563" s="162" t="n"/>
    </row>
    <row r="5564">
      <c r="B5564" s="161" t="n">
        <v>18350</v>
      </c>
      <c r="C5564" s="162" t="n">
        <v>17.53</v>
      </c>
      <c r="D5564" s="162" t="n">
        <v>0.09406</v>
      </c>
      <c r="E5564" s="162" t="n"/>
    </row>
    <row r="5565">
      <c r="B5565" s="161" t="n">
        <v>18351</v>
      </c>
      <c r="C5565" s="162" t="n">
        <v>17.44</v>
      </c>
      <c r="D5565" s="162" t="n">
        <v>0.087813</v>
      </c>
      <c r="E5565" s="162" t="n"/>
    </row>
    <row r="5566">
      <c r="B5566" s="161" t="n">
        <v>18352</v>
      </c>
      <c r="C5566" s="162" t="n">
        <v>17.3</v>
      </c>
      <c r="D5566" s="162" t="n">
        <v>0.07869900000000001</v>
      </c>
      <c r="E5566" s="162" t="n"/>
    </row>
    <row r="5567">
      <c r="B5567" s="161" t="n">
        <v>18353</v>
      </c>
      <c r="C5567" s="162" t="n">
        <v>17.29</v>
      </c>
      <c r="D5567" s="162" t="n">
        <v>0.077033</v>
      </c>
      <c r="E5567" s="162" t="n"/>
    </row>
    <row r="5568">
      <c r="B5568" s="161" t="n">
        <v>18356</v>
      </c>
      <c r="C5568" s="162" t="n">
        <v>17.53</v>
      </c>
      <c r="D5568" s="162" t="n">
        <v>0.089577</v>
      </c>
      <c r="E5568" s="162" t="n"/>
    </row>
    <row r="5569">
      <c r="B5569" s="161" t="n">
        <v>18357</v>
      </c>
      <c r="C5569" s="162" t="n">
        <v>17.55</v>
      </c>
      <c r="D5569" s="162" t="n">
        <v>0.08949799999999999</v>
      </c>
      <c r="E5569" s="162" t="n"/>
    </row>
    <row r="5570">
      <c r="B5570" s="161" t="n">
        <v>18358</v>
      </c>
      <c r="C5570" s="162" t="n">
        <v>17.63</v>
      </c>
      <c r="D5570" s="162" t="n">
        <v>0.09288399999999999</v>
      </c>
      <c r="E5570" s="162" t="n"/>
    </row>
    <row r="5571">
      <c r="B5571" s="161" t="n">
        <v>18359</v>
      </c>
      <c r="C5571" s="162" t="n">
        <v>17.78</v>
      </c>
      <c r="D5571" s="162" t="n">
        <v>0.100134</v>
      </c>
      <c r="E5571" s="162" t="n"/>
    </row>
    <row r="5572">
      <c r="B5572" s="161" t="n">
        <v>18363</v>
      </c>
      <c r="C5572" s="162" t="n">
        <v>17.85</v>
      </c>
      <c r="D5572" s="162" t="n">
        <v>0.102827</v>
      </c>
      <c r="E5572" s="162" t="n"/>
    </row>
    <row r="5573">
      <c r="B5573" s="161" t="n">
        <v>18364</v>
      </c>
      <c r="C5573" s="162" t="n">
        <v>17.75</v>
      </c>
      <c r="D5573" s="162" t="n">
        <v>0.096067</v>
      </c>
      <c r="E5573" s="162" t="n"/>
    </row>
    <row r="5574">
      <c r="B5574" s="161" t="n">
        <v>18365</v>
      </c>
      <c r="C5574" s="162" t="n">
        <v>17.94</v>
      </c>
      <c r="D5574" s="162" t="n">
        <v>0.105518</v>
      </c>
      <c r="E5574" s="162" t="n"/>
    </row>
    <row r="5575">
      <c r="B5575" s="161" t="n">
        <v>18366</v>
      </c>
      <c r="C5575" s="162" t="n">
        <v>17.98</v>
      </c>
      <c r="D5575" s="162" t="n">
        <v>0.106526</v>
      </c>
      <c r="E5575" s="162" t="n"/>
    </row>
    <row r="5576">
      <c r="B5576" s="161" t="n">
        <v>18367</v>
      </c>
      <c r="C5576" s="162" t="n">
        <v>17.96</v>
      </c>
      <c r="D5576" s="162" t="n">
        <v>0.104223</v>
      </c>
      <c r="E5576" s="162" t="n"/>
    </row>
    <row r="5577">
      <c r="B5577" s="161" t="n">
        <v>18370</v>
      </c>
      <c r="C5577" s="162" t="n">
        <v>17.88</v>
      </c>
      <c r="D5577" s="162" t="n">
        <v>0.09860099999999999</v>
      </c>
      <c r="E5577" s="162" t="n"/>
    </row>
    <row r="5578">
      <c r="B5578" s="161" t="n">
        <v>18371</v>
      </c>
      <c r="C5578" s="162" t="n">
        <v>18.03</v>
      </c>
      <c r="D5578" s="162" t="n">
        <v>0.105749</v>
      </c>
      <c r="E5578" s="162" t="n"/>
    </row>
    <row r="5579">
      <c r="B5579" s="161" t="n">
        <v>18372</v>
      </c>
      <c r="C5579" s="162" t="n">
        <v>18.05</v>
      </c>
      <c r="D5579" s="162" t="n">
        <v>0.10561</v>
      </c>
      <c r="E5579" s="162" t="n"/>
    </row>
    <row r="5580">
      <c r="B5580" s="161" t="n">
        <v>18373</v>
      </c>
      <c r="C5580" s="162" t="n">
        <v>17.93</v>
      </c>
      <c r="D5580" s="162" t="n">
        <v>0.097758</v>
      </c>
      <c r="E5580" s="162" t="n"/>
    </row>
    <row r="5581">
      <c r="B5581" s="161" t="n">
        <v>18374</v>
      </c>
      <c r="C5581" s="162" t="n">
        <v>17.96</v>
      </c>
      <c r="D5581" s="162" t="n">
        <v>0.098262</v>
      </c>
      <c r="E5581" s="162" t="n"/>
    </row>
    <row r="5582">
      <c r="B5582" s="161" t="n">
        <v>18377</v>
      </c>
      <c r="C5582" s="162" t="n">
        <v>17.83</v>
      </c>
      <c r="D5582" s="162" t="n">
        <v>0.08990099999999999</v>
      </c>
      <c r="E5582" s="162" t="n"/>
    </row>
    <row r="5583">
      <c r="B5583" s="161" t="n">
        <v>18378</v>
      </c>
      <c r="C5583" s="162" t="n">
        <v>17.83</v>
      </c>
      <c r="D5583" s="162" t="n">
        <v>0.08883099999999999</v>
      </c>
      <c r="E5583" s="162" t="n"/>
    </row>
    <row r="5584">
      <c r="B5584" s="161" t="n">
        <v>18379</v>
      </c>
      <c r="C5584" s="162" t="n">
        <v>17.76</v>
      </c>
      <c r="D5584" s="162" t="n">
        <v>0.08390499999999999</v>
      </c>
      <c r="E5584" s="162" t="n"/>
    </row>
    <row r="5585">
      <c r="B5585" s="161" t="n">
        <v>18380</v>
      </c>
      <c r="C5585" s="162" t="n">
        <v>17.86</v>
      </c>
      <c r="D5585" s="162" t="n">
        <v>0.08849799999999999</v>
      </c>
      <c r="E5585" s="162" t="n"/>
    </row>
    <row r="5586">
      <c r="B5586" s="161" t="n">
        <v>18381</v>
      </c>
      <c r="C5586" s="162" t="n">
        <v>17.96</v>
      </c>
      <c r="D5586" s="162" t="n">
        <v>0.093027</v>
      </c>
      <c r="E5586" s="162" t="n"/>
    </row>
    <row r="5587">
      <c r="B5587" s="161" t="n">
        <v>18384</v>
      </c>
      <c r="C5587" s="162" t="n">
        <v>18.22</v>
      </c>
      <c r="D5587" s="162" t="n">
        <v>0.106267</v>
      </c>
      <c r="E5587" s="162" t="n"/>
    </row>
    <row r="5588">
      <c r="B5588" s="161" t="n">
        <v>18385</v>
      </c>
      <c r="C5588" s="162" t="n">
        <v>18.11</v>
      </c>
      <c r="D5588" s="162" t="n">
        <v>0.099143</v>
      </c>
      <c r="E5588" s="162" t="n"/>
    </row>
    <row r="5589">
      <c r="B5589" s="161" t="n">
        <v>18386</v>
      </c>
      <c r="C5589" s="162" t="n">
        <v>18.27</v>
      </c>
      <c r="D5589" s="162" t="n">
        <v>0.106876</v>
      </c>
      <c r="E5589" s="162" t="n"/>
    </row>
    <row r="5590">
      <c r="B5590" s="161" t="n">
        <v>18387</v>
      </c>
      <c r="C5590" s="162" t="n">
        <v>18.12</v>
      </c>
      <c r="D5590" s="162" t="n">
        <v>0.097618</v>
      </c>
      <c r="E5590" s="162" t="n"/>
    </row>
    <row r="5591">
      <c r="B5591" s="161" t="n">
        <v>18388</v>
      </c>
      <c r="C5591" s="162" t="n">
        <v>18.22</v>
      </c>
      <c r="D5591" s="162" t="n">
        <v>0.10207</v>
      </c>
      <c r="E5591" s="162" t="n"/>
    </row>
    <row r="5592">
      <c r="B5592" s="161" t="n">
        <v>18391</v>
      </c>
      <c r="C5592" s="162" t="n">
        <v>18.27</v>
      </c>
      <c r="D5592" s="162" t="n">
        <v>0.103756</v>
      </c>
      <c r="E5592" s="162" t="n"/>
    </row>
    <row r="5593">
      <c r="B5593" s="161" t="n">
        <v>18392</v>
      </c>
      <c r="C5593" s="162" t="n">
        <v>18.27</v>
      </c>
      <c r="D5593" s="162" t="n">
        <v>0.102746</v>
      </c>
      <c r="E5593" s="162" t="n"/>
    </row>
    <row r="5594">
      <c r="B5594" s="161" t="n">
        <v>18393</v>
      </c>
      <c r="C5594" s="162" t="n">
        <v>18.29</v>
      </c>
      <c r="D5594" s="162" t="n">
        <v>0.102833</v>
      </c>
      <c r="E5594" s="162" t="n"/>
    </row>
    <row r="5595">
      <c r="B5595" s="161" t="n">
        <v>18394</v>
      </c>
      <c r="C5595" s="162" t="n">
        <v>18.29</v>
      </c>
      <c r="D5595" s="162" t="n">
        <v>0.101807</v>
      </c>
      <c r="E5595" s="162" t="n"/>
    </row>
    <row r="5596">
      <c r="B5596" s="161" t="n">
        <v>18395</v>
      </c>
      <c r="C5596" s="162" t="n">
        <v>18.18</v>
      </c>
      <c r="D5596" s="162" t="n">
        <v>0.094779</v>
      </c>
      <c r="E5596" s="162" t="n"/>
    </row>
    <row r="5597">
      <c r="B5597" s="161" t="n">
        <v>18398</v>
      </c>
      <c r="C5597" s="162" t="n">
        <v>18.26</v>
      </c>
      <c r="D5597" s="162" t="n">
        <v>0.098167</v>
      </c>
      <c r="E5597" s="162" t="n"/>
    </row>
    <row r="5598">
      <c r="B5598" s="161" t="n">
        <v>18399</v>
      </c>
      <c r="C5598" s="162" t="n">
        <v>18.44</v>
      </c>
      <c r="D5598" s="162" t="n">
        <v>0.106956</v>
      </c>
      <c r="E5598" s="162" t="n"/>
    </row>
    <row r="5599">
      <c r="B5599" s="161" t="n">
        <v>18400</v>
      </c>
      <c r="C5599" s="162" t="n">
        <v>18.52</v>
      </c>
      <c r="D5599" s="162" t="n">
        <v>0.110241</v>
      </c>
      <c r="E5599" s="162" t="n"/>
    </row>
    <row r="5600">
      <c r="B5600" s="161" t="n">
        <v>18401</v>
      </c>
      <c r="C5600" s="162" t="n">
        <v>18.56</v>
      </c>
      <c r="D5600" s="162" t="n">
        <v>0.111338</v>
      </c>
      <c r="E5600" s="162" t="n"/>
    </row>
    <row r="5601">
      <c r="B5601" s="161" t="n">
        <v>18402</v>
      </c>
      <c r="C5601" s="162" t="n">
        <v>18.68</v>
      </c>
      <c r="D5601" s="162" t="n">
        <v>0.116687</v>
      </c>
      <c r="E5601" s="162" t="n"/>
    </row>
    <row r="5602">
      <c r="B5602" s="161" t="n">
        <v>18405</v>
      </c>
      <c r="C5602" s="162" t="n">
        <v>18.6</v>
      </c>
      <c r="D5602" s="162" t="n">
        <v>0.111349</v>
      </c>
      <c r="E5602" s="162" t="n"/>
    </row>
    <row r="5603">
      <c r="B5603" s="161" t="n">
        <v>18406</v>
      </c>
      <c r="C5603" s="162" t="n">
        <v>18.71</v>
      </c>
      <c r="D5603" s="162" t="n">
        <v>0.11618</v>
      </c>
      <c r="E5603" s="162" t="n"/>
    </row>
    <row r="5604">
      <c r="B5604" s="161" t="n">
        <v>18407</v>
      </c>
      <c r="C5604" s="162" t="n">
        <v>18.69</v>
      </c>
      <c r="D5604" s="162" t="n">
        <v>0.114048</v>
      </c>
      <c r="E5604" s="162" t="n"/>
    </row>
    <row r="5605">
      <c r="B5605" s="161" t="n">
        <v>18408</v>
      </c>
      <c r="C5605" s="162" t="n">
        <v>18.69</v>
      </c>
      <c r="D5605" s="162" t="n">
        <v>0.112981</v>
      </c>
      <c r="E5605" s="162" t="n"/>
    </row>
    <row r="5606">
      <c r="B5606" s="161" t="n">
        <v>18409</v>
      </c>
      <c r="C5606" s="162" t="n">
        <v>18.67</v>
      </c>
      <c r="D5606" s="162" t="n">
        <v>0.110917</v>
      </c>
      <c r="E5606" s="162" t="n"/>
    </row>
    <row r="5607">
      <c r="B5607" s="161" t="n">
        <v>18412</v>
      </c>
      <c r="C5607" s="162" t="n">
        <v>18.72</v>
      </c>
      <c r="D5607" s="162" t="n">
        <v>0.112631</v>
      </c>
      <c r="E5607" s="162" t="n"/>
    </row>
    <row r="5608">
      <c r="B5608" s="161" t="n">
        <v>18414</v>
      </c>
      <c r="C5608" s="162" t="n">
        <v>18.78</v>
      </c>
      <c r="D5608" s="162" t="n">
        <v>0.114812</v>
      </c>
      <c r="E5608" s="162" t="n"/>
    </row>
    <row r="5609">
      <c r="B5609" s="161" t="n">
        <v>18415</v>
      </c>
      <c r="C5609" s="162" t="n">
        <v>18.77</v>
      </c>
      <c r="D5609" s="162" t="n">
        <v>0.113286</v>
      </c>
      <c r="E5609" s="162" t="n"/>
    </row>
    <row r="5610">
      <c r="B5610" s="161" t="n">
        <v>18416</v>
      </c>
      <c r="C5610" s="162" t="n">
        <v>18.79</v>
      </c>
      <c r="D5610" s="162" t="n">
        <v>0.113337</v>
      </c>
      <c r="E5610" s="162" t="n"/>
    </row>
    <row r="5611">
      <c r="B5611" s="161" t="n">
        <v>18419</v>
      </c>
      <c r="C5611" s="162" t="n">
        <v>18.6</v>
      </c>
      <c r="D5611" s="162" t="n">
        <v>0.102196</v>
      </c>
      <c r="E5611" s="162" t="n"/>
    </row>
    <row r="5612">
      <c r="B5612" s="161" t="n">
        <v>18420</v>
      </c>
      <c r="C5612" s="162" t="n">
        <v>18.88</v>
      </c>
      <c r="D5612" s="162" t="n">
        <v>0.116058</v>
      </c>
      <c r="E5612" s="162" t="n"/>
    </row>
    <row r="5613">
      <c r="B5613" s="161" t="n">
        <v>18421</v>
      </c>
      <c r="C5613" s="162" t="n">
        <v>18.93</v>
      </c>
      <c r="D5613" s="162" t="n">
        <v>0.117621</v>
      </c>
      <c r="E5613" s="162" t="n"/>
    </row>
    <row r="5614">
      <c r="B5614" s="161" t="n">
        <v>18422</v>
      </c>
      <c r="C5614" s="162" t="n">
        <v>19.14</v>
      </c>
      <c r="D5614" s="162" t="n">
        <v>0.12756</v>
      </c>
      <c r="E5614" s="162" t="n"/>
    </row>
    <row r="5615">
      <c r="B5615" s="161" t="n">
        <v>18423</v>
      </c>
      <c r="C5615" s="162" t="n">
        <v>19.26</v>
      </c>
      <c r="D5615" s="162" t="n">
        <v>0.132695</v>
      </c>
      <c r="E5615" s="162" t="n"/>
    </row>
    <row r="5616">
      <c r="B5616" s="161" t="n">
        <v>18426</v>
      </c>
      <c r="C5616" s="162" t="n">
        <v>19.4</v>
      </c>
      <c r="D5616" s="162" t="n">
        <v>0.138756</v>
      </c>
      <c r="E5616" s="162" t="n"/>
    </row>
    <row r="5617">
      <c r="B5617" s="161" t="n">
        <v>18427</v>
      </c>
      <c r="C5617" s="162" t="n">
        <v>19.25</v>
      </c>
      <c r="D5617" s="162" t="n">
        <v>0.129845</v>
      </c>
      <c r="E5617" s="162" t="n"/>
    </row>
    <row r="5618">
      <c r="B5618" s="161" t="n">
        <v>18428</v>
      </c>
      <c r="C5618" s="162" t="n">
        <v>18.98</v>
      </c>
      <c r="D5618" s="162" t="n">
        <v>0.114594</v>
      </c>
      <c r="E5618" s="162" t="n"/>
    </row>
    <row r="5619">
      <c r="B5619" s="161" t="n">
        <v>18429</v>
      </c>
      <c r="C5619" s="162" t="n">
        <v>18.93</v>
      </c>
      <c r="D5619" s="162" t="n">
        <v>0.110849</v>
      </c>
      <c r="E5619" s="162" t="n"/>
    </row>
    <row r="5620">
      <c r="B5620" s="161" t="n">
        <v>18430</v>
      </c>
      <c r="C5620" s="162" t="n">
        <v>18.97</v>
      </c>
      <c r="D5620" s="162" t="n">
        <v>0.111854</v>
      </c>
      <c r="E5620" s="162" t="n"/>
    </row>
    <row r="5621">
      <c r="B5621" s="161" t="n">
        <v>18433</v>
      </c>
      <c r="C5621" s="162" t="n">
        <v>18.92</v>
      </c>
      <c r="D5621" s="162" t="n">
        <v>0.108142</v>
      </c>
      <c r="E5621" s="162" t="n"/>
    </row>
    <row r="5622">
      <c r="B5622" s="161" t="n">
        <v>18434</v>
      </c>
      <c r="C5622" s="162" t="n">
        <v>18.83</v>
      </c>
      <c r="D5622" s="162" t="n">
        <v>0.102282</v>
      </c>
      <c r="E5622" s="162" t="n"/>
    </row>
    <row r="5623">
      <c r="B5623" s="161" t="n">
        <v>18435</v>
      </c>
      <c r="C5623" s="162" t="n">
        <v>19</v>
      </c>
      <c r="D5623" s="162" t="n">
        <v>0.110156</v>
      </c>
      <c r="E5623" s="162" t="n"/>
    </row>
    <row r="5624">
      <c r="B5624" s="161" t="n">
        <v>18436</v>
      </c>
      <c r="C5624" s="162" t="n">
        <v>19.16</v>
      </c>
      <c r="D5624" s="162" t="n">
        <v>0.117384</v>
      </c>
      <c r="E5624" s="162" t="n"/>
    </row>
    <row r="5625">
      <c r="B5625" s="161" t="n">
        <v>18437</v>
      </c>
      <c r="C5625" s="162" t="n">
        <v>19.14</v>
      </c>
      <c r="D5625" s="162" t="n">
        <v>0.115217</v>
      </c>
      <c r="E5625" s="162" t="n"/>
    </row>
    <row r="5626">
      <c r="B5626" s="161" t="n">
        <v>18440</v>
      </c>
      <c r="C5626" s="162" t="n">
        <v>18.11</v>
      </c>
      <c r="D5626" s="162" t="n">
        <v>0.059074</v>
      </c>
      <c r="E5626" s="162" t="n"/>
    </row>
    <row r="5627">
      <c r="B5627" s="161" t="n">
        <v>18441</v>
      </c>
      <c r="C5627" s="162" t="n">
        <v>17.91</v>
      </c>
      <c r="D5627" s="162" t="n">
        <v>0.047199</v>
      </c>
      <c r="E5627" s="162" t="n"/>
    </row>
    <row r="5628">
      <c r="B5628" s="161" t="n">
        <v>18442</v>
      </c>
      <c r="C5628" s="162" t="n">
        <v>18.11</v>
      </c>
      <c r="D5628" s="162" t="n">
        <v>0.057506</v>
      </c>
      <c r="E5628" s="162" t="n"/>
    </row>
    <row r="5629">
      <c r="B5629" s="161" t="n">
        <v>18443</v>
      </c>
      <c r="C5629" s="162" t="n">
        <v>17.44</v>
      </c>
      <c r="D5629" s="162" t="n">
        <v>0.019214</v>
      </c>
      <c r="E5629" s="162" t="n"/>
    </row>
    <row r="5630">
      <c r="B5630" s="161" t="n">
        <v>18444</v>
      </c>
      <c r="C5630" s="162" t="n">
        <v>17.69</v>
      </c>
      <c r="D5630" s="162" t="n">
        <v>0.032778</v>
      </c>
      <c r="E5630" s="162" t="n"/>
    </row>
    <row r="5631">
      <c r="B5631" s="161" t="n">
        <v>18447</v>
      </c>
      <c r="C5631" s="162" t="n">
        <v>17.64</v>
      </c>
      <c r="D5631" s="162" t="n">
        <v>0.029329</v>
      </c>
      <c r="E5631" s="162" t="n"/>
    </row>
    <row r="5632">
      <c r="B5632" s="161" t="n">
        <v>18449</v>
      </c>
      <c r="C5632" s="162" t="n">
        <v>17.81</v>
      </c>
      <c r="D5632" s="162" t="n">
        <v>0.038316</v>
      </c>
      <c r="E5632" s="162" t="n"/>
    </row>
    <row r="5633">
      <c r="B5633" s="161" t="n">
        <v>18450</v>
      </c>
      <c r="C5633" s="162" t="n">
        <v>17.91</v>
      </c>
      <c r="D5633" s="162" t="n">
        <v>0.043279</v>
      </c>
      <c r="E5633" s="162" t="n"/>
    </row>
    <row r="5634">
      <c r="B5634" s="161" t="n">
        <v>18451</v>
      </c>
      <c r="C5634" s="162" t="n">
        <v>17.67</v>
      </c>
      <c r="D5634" s="162" t="n">
        <v>0.029188</v>
      </c>
      <c r="E5634" s="162" t="n"/>
    </row>
    <row r="5635">
      <c r="B5635" s="161" t="n">
        <v>18454</v>
      </c>
      <c r="C5635" s="162" t="n">
        <v>17.59</v>
      </c>
      <c r="D5635" s="162" t="n">
        <v>0.024088</v>
      </c>
      <c r="E5635" s="162" t="n"/>
    </row>
    <row r="5636">
      <c r="B5636" s="161" t="n">
        <v>18455</v>
      </c>
      <c r="C5636" s="162" t="n">
        <v>17.32</v>
      </c>
      <c r="D5636" s="162" t="n">
        <v>0.008104</v>
      </c>
      <c r="E5636" s="162" t="n"/>
    </row>
    <row r="5637">
      <c r="B5637" s="161" t="n">
        <v>18456</v>
      </c>
      <c r="C5637" s="162" t="n">
        <v>16.87</v>
      </c>
      <c r="D5637" s="162" t="n">
        <v>-0.018709</v>
      </c>
      <c r="E5637" s="162" t="n"/>
    </row>
    <row r="5638">
      <c r="B5638" s="161" t="n">
        <v>18457</v>
      </c>
      <c r="C5638" s="162" t="n">
        <v>16.69</v>
      </c>
      <c r="D5638" s="162" t="n">
        <v>-0.029809</v>
      </c>
      <c r="E5638" s="162" t="n"/>
    </row>
    <row r="5639">
      <c r="B5639" s="161" t="n">
        <v>18458</v>
      </c>
      <c r="C5639" s="162" t="n">
        <v>16.87</v>
      </c>
      <c r="D5639" s="162" t="n">
        <v>-0.01948</v>
      </c>
      <c r="E5639" s="162" t="n"/>
    </row>
    <row r="5640">
      <c r="B5640" s="161" t="n">
        <v>18461</v>
      </c>
      <c r="C5640" s="162" t="n">
        <v>16.68</v>
      </c>
      <c r="D5640" s="162" t="n">
        <v>-0.031129</v>
      </c>
      <c r="E5640" s="162" t="n"/>
    </row>
    <row r="5641">
      <c r="B5641" s="161" t="n">
        <v>18462</v>
      </c>
      <c r="C5641" s="162" t="n">
        <v>17.06</v>
      </c>
      <c r="D5641" s="162" t="n">
        <v>-0.009046999999999999</v>
      </c>
      <c r="E5641" s="162" t="n"/>
    </row>
    <row r="5642">
      <c r="B5642" s="161" t="n">
        <v>18463</v>
      </c>
      <c r="C5642" s="162" t="n">
        <v>17.36</v>
      </c>
      <c r="D5642" s="162" t="n">
        <v>0.007819</v>
      </c>
      <c r="E5642" s="162" t="n"/>
    </row>
    <row r="5643">
      <c r="B5643" s="161" t="n">
        <v>18464</v>
      </c>
      <c r="C5643" s="162" t="n">
        <v>17.61</v>
      </c>
      <c r="D5643" s="162" t="n">
        <v>0.021513</v>
      </c>
      <c r="E5643" s="162" t="n"/>
    </row>
    <row r="5644">
      <c r="B5644" s="161" t="n">
        <v>18465</v>
      </c>
      <c r="C5644" s="162" t="n">
        <v>17.59</v>
      </c>
      <c r="D5644" s="162" t="n">
        <v>0.019805</v>
      </c>
      <c r="E5644" s="162" t="n"/>
    </row>
    <row r="5645">
      <c r="B5645" s="161" t="n">
        <v>18468</v>
      </c>
      <c r="C5645" s="162" t="n">
        <v>17.48</v>
      </c>
      <c r="D5645" s="162" t="n">
        <v>0.012981</v>
      </c>
      <c r="E5645" s="162" t="n"/>
    </row>
    <row r="5646">
      <c r="B5646" s="161" t="n">
        <v>18469</v>
      </c>
      <c r="C5646" s="162" t="n">
        <v>17.23</v>
      </c>
      <c r="D5646" s="162" t="n">
        <v>-0.001896</v>
      </c>
      <c r="E5646" s="162" t="n"/>
    </row>
    <row r="5647">
      <c r="B5647" s="161" t="n">
        <v>18470</v>
      </c>
      <c r="C5647" s="162" t="n">
        <v>17.27</v>
      </c>
      <c r="D5647" s="162" t="n">
        <v>-1.7e-05</v>
      </c>
      <c r="E5647" s="162" t="n"/>
    </row>
    <row r="5648">
      <c r="B5648" s="161" t="n">
        <v>18471</v>
      </c>
      <c r="C5648" s="162" t="n">
        <v>17.5</v>
      </c>
      <c r="D5648" s="162" t="n">
        <v>0.012715</v>
      </c>
      <c r="E5648" s="162" t="n"/>
    </row>
    <row r="5649">
      <c r="B5649" s="161" t="n">
        <v>18472</v>
      </c>
      <c r="C5649" s="162" t="n">
        <v>17.69</v>
      </c>
      <c r="D5649" s="162" t="n">
        <v>0.022978</v>
      </c>
      <c r="E5649" s="162" t="n"/>
    </row>
    <row r="5650">
      <c r="B5650" s="161" t="n">
        <v>18475</v>
      </c>
      <c r="C5650" s="162" t="n">
        <v>17.84</v>
      </c>
      <c r="D5650" s="162" t="n">
        <v>0.030846</v>
      </c>
      <c r="E5650" s="162" t="n"/>
    </row>
    <row r="5651">
      <c r="B5651" s="161" t="n">
        <v>18476</v>
      </c>
      <c r="C5651" s="162" t="n">
        <v>18.02</v>
      </c>
      <c r="D5651" s="162" t="n">
        <v>0.040253</v>
      </c>
      <c r="E5651" s="162" t="n"/>
    </row>
    <row r="5652">
      <c r="B5652" s="161" t="n">
        <v>18477</v>
      </c>
      <c r="C5652" s="162" t="n">
        <v>17.95</v>
      </c>
      <c r="D5652" s="162" t="n">
        <v>0.035789</v>
      </c>
      <c r="E5652" s="162" t="n"/>
    </row>
    <row r="5653">
      <c r="B5653" s="161" t="n">
        <v>18478</v>
      </c>
      <c r="C5653" s="162" t="n">
        <v>17.99</v>
      </c>
      <c r="D5653" s="162" t="n">
        <v>0.037432</v>
      </c>
      <c r="E5653" s="162" t="n"/>
    </row>
    <row r="5654">
      <c r="B5654" s="161" t="n">
        <v>18479</v>
      </c>
      <c r="C5654" s="162" t="n">
        <v>18.14</v>
      </c>
      <c r="D5654" s="162" t="n">
        <v>0.045092</v>
      </c>
      <c r="E5654" s="162" t="n"/>
    </row>
    <row r="5655">
      <c r="B5655" s="161" t="n">
        <v>18482</v>
      </c>
      <c r="C5655" s="162" t="n">
        <v>18.41</v>
      </c>
      <c r="D5655" s="162" t="n">
        <v>0.059094</v>
      </c>
      <c r="E5655" s="162" t="n"/>
    </row>
    <row r="5656">
      <c r="B5656" s="161" t="n">
        <v>18483</v>
      </c>
      <c r="C5656" s="162" t="n">
        <v>18.46</v>
      </c>
      <c r="D5656" s="162" t="n">
        <v>0.061052</v>
      </c>
      <c r="E5656" s="162" t="n"/>
    </row>
    <row r="5657">
      <c r="B5657" s="161" t="n">
        <v>18484</v>
      </c>
      <c r="C5657" s="162" t="n">
        <v>18.61</v>
      </c>
      <c r="D5657" s="162" t="n">
        <v>0.068373</v>
      </c>
      <c r="E5657" s="162" t="n"/>
    </row>
    <row r="5658">
      <c r="B5658" s="161" t="n">
        <v>18485</v>
      </c>
      <c r="C5658" s="162" t="n">
        <v>18.48</v>
      </c>
      <c r="D5658" s="162" t="n">
        <v>0.060621</v>
      </c>
      <c r="E5658" s="162" t="n"/>
    </row>
    <row r="5659">
      <c r="B5659" s="161" t="n">
        <v>18486</v>
      </c>
      <c r="C5659" s="162" t="n">
        <v>18.28</v>
      </c>
      <c r="D5659" s="162" t="n">
        <v>0.049041</v>
      </c>
      <c r="E5659" s="162" t="n"/>
    </row>
    <row r="5660">
      <c r="B5660" s="161" t="n">
        <v>18489</v>
      </c>
      <c r="C5660" s="162" t="n">
        <v>18.29</v>
      </c>
      <c r="D5660" s="162" t="n">
        <v>0.048893</v>
      </c>
      <c r="E5660" s="162" t="n"/>
    </row>
    <row r="5661">
      <c r="B5661" s="161" t="n">
        <v>18490</v>
      </c>
      <c r="C5661" s="162" t="n">
        <v>18.32</v>
      </c>
      <c r="D5661" s="162" t="n">
        <v>0.049852</v>
      </c>
      <c r="E5661" s="162" t="n"/>
    </row>
    <row r="5662">
      <c r="B5662" s="161" t="n">
        <v>18491</v>
      </c>
      <c r="C5662" s="162" t="n">
        <v>18.34</v>
      </c>
      <c r="D5662" s="162" t="n">
        <v>0.050289</v>
      </c>
      <c r="E5662" s="162" t="n"/>
    </row>
    <row r="5663">
      <c r="B5663" s="161" t="n">
        <v>18492</v>
      </c>
      <c r="C5663" s="162" t="n">
        <v>18.54</v>
      </c>
      <c r="D5663" s="162" t="n">
        <v>0.060451</v>
      </c>
      <c r="E5663" s="162" t="n"/>
    </row>
    <row r="5664">
      <c r="B5664" s="161" t="n">
        <v>18493</v>
      </c>
      <c r="C5664" s="162" t="n">
        <v>18.68</v>
      </c>
      <c r="D5664" s="162" t="n">
        <v>0.067229</v>
      </c>
      <c r="E5664" s="162" t="n"/>
    </row>
    <row r="5665">
      <c r="B5665" s="161" t="n">
        <v>18496</v>
      </c>
      <c r="C5665" s="162" t="n">
        <v>18.7</v>
      </c>
      <c r="D5665" s="162" t="n">
        <v>0.067538</v>
      </c>
      <c r="E5665" s="162" t="n"/>
    </row>
    <row r="5666">
      <c r="B5666" s="161" t="n">
        <v>18497</v>
      </c>
      <c r="C5666" s="162" t="n">
        <v>18.68</v>
      </c>
      <c r="D5666" s="162" t="n">
        <v>0.065758</v>
      </c>
      <c r="E5666" s="162" t="n"/>
    </row>
    <row r="5667">
      <c r="B5667" s="161" t="n">
        <v>18498</v>
      </c>
      <c r="C5667" s="162" t="n">
        <v>18.82</v>
      </c>
      <c r="D5667" s="162" t="n">
        <v>0.072514</v>
      </c>
      <c r="E5667" s="162" t="n"/>
    </row>
    <row r="5668">
      <c r="B5668" s="161" t="n">
        <v>18499</v>
      </c>
      <c r="C5668" s="162" t="n">
        <v>18.79</v>
      </c>
      <c r="D5668" s="162" t="n">
        <v>0.070204</v>
      </c>
      <c r="E5668" s="162" t="n"/>
    </row>
    <row r="5669">
      <c r="B5669" s="161" t="n">
        <v>18500</v>
      </c>
      <c r="C5669" s="162" t="n">
        <v>18.54</v>
      </c>
      <c r="D5669" s="162" t="n">
        <v>0.056145</v>
      </c>
      <c r="E5669" s="162" t="n"/>
    </row>
    <row r="5670">
      <c r="B5670" s="161" t="n">
        <v>18503</v>
      </c>
      <c r="C5670" s="162" t="n">
        <v>18.53</v>
      </c>
      <c r="D5670" s="162" t="n">
        <v>0.05493</v>
      </c>
      <c r="E5670" s="162" t="n"/>
    </row>
    <row r="5671">
      <c r="B5671" s="161" t="n">
        <v>18504</v>
      </c>
      <c r="C5671" s="162" t="n">
        <v>18.54</v>
      </c>
      <c r="D5671" s="162" t="n">
        <v>0.054797</v>
      </c>
      <c r="E5671" s="162" t="n"/>
    </row>
    <row r="5672">
      <c r="B5672" s="161" t="n">
        <v>18505</v>
      </c>
      <c r="C5672" s="162" t="n">
        <v>18.43</v>
      </c>
      <c r="D5672" s="162" t="n">
        <v>0.048194</v>
      </c>
      <c r="E5672" s="162" t="n"/>
    </row>
    <row r="5673">
      <c r="B5673" s="161" t="n">
        <v>18506</v>
      </c>
      <c r="C5673" s="162" t="n">
        <v>18.42</v>
      </c>
      <c r="D5673" s="162" t="n">
        <v>0.046971</v>
      </c>
      <c r="E5673" s="162" t="n"/>
    </row>
    <row r="5674">
      <c r="B5674" s="161" t="n">
        <v>18507</v>
      </c>
      <c r="C5674" s="162" t="n">
        <v>18.55</v>
      </c>
      <c r="D5674" s="162" t="n">
        <v>0.053207</v>
      </c>
      <c r="E5674" s="162" t="n"/>
    </row>
    <row r="5675">
      <c r="B5675" s="161" t="n">
        <v>18511</v>
      </c>
      <c r="C5675" s="162" t="n">
        <v>18.68</v>
      </c>
      <c r="D5675" s="162" t="n">
        <v>0.059384</v>
      </c>
      <c r="E5675" s="162" t="n"/>
    </row>
    <row r="5676">
      <c r="B5676" s="161" t="n">
        <v>18512</v>
      </c>
      <c r="C5676" s="162" t="n">
        <v>18.54</v>
      </c>
      <c r="D5676" s="162" t="n">
        <v>0.051129</v>
      </c>
      <c r="E5676" s="162" t="n"/>
    </row>
    <row r="5677">
      <c r="B5677" s="161" t="n">
        <v>18513</v>
      </c>
      <c r="C5677" s="162" t="n">
        <v>18.59</v>
      </c>
      <c r="D5677" s="162" t="n">
        <v>0.053127</v>
      </c>
      <c r="E5677" s="162" t="n"/>
    </row>
    <row r="5678">
      <c r="B5678" s="161" t="n">
        <v>18514</v>
      </c>
      <c r="C5678" s="162" t="n">
        <v>18.75</v>
      </c>
      <c r="D5678" s="162" t="n">
        <v>0.060937</v>
      </c>
      <c r="E5678" s="162" t="n"/>
    </row>
    <row r="5679">
      <c r="B5679" s="161" t="n">
        <v>18517</v>
      </c>
      <c r="C5679" s="162" t="n">
        <v>18.61</v>
      </c>
      <c r="D5679" s="162" t="n">
        <v>0.052745</v>
      </c>
      <c r="E5679" s="162" t="n"/>
    </row>
    <row r="5680">
      <c r="B5680" s="161" t="n">
        <v>18518</v>
      </c>
      <c r="C5680" s="162" t="n">
        <v>18.87</v>
      </c>
      <c r="D5680" s="162" t="n">
        <v>0.065861</v>
      </c>
      <c r="E5680" s="162" t="n"/>
    </row>
    <row r="5681">
      <c r="B5681" s="161" t="n">
        <v>18519</v>
      </c>
      <c r="C5681" s="162" t="n">
        <v>19.09</v>
      </c>
      <c r="D5681" s="162" t="n">
        <v>0.07660599999999999</v>
      </c>
      <c r="E5681" s="162" t="n"/>
    </row>
    <row r="5682">
      <c r="B5682" s="161" t="n">
        <v>18520</v>
      </c>
      <c r="C5682" s="162" t="n">
        <v>19.18</v>
      </c>
      <c r="D5682" s="162" t="n">
        <v>0.080425</v>
      </c>
      <c r="E5682" s="162" t="n"/>
    </row>
    <row r="5683">
      <c r="B5683" s="161" t="n">
        <v>18521</v>
      </c>
      <c r="C5683" s="162" t="n">
        <v>19.29</v>
      </c>
      <c r="D5683" s="162" t="n">
        <v>0.08522</v>
      </c>
      <c r="E5683" s="162" t="n"/>
    </row>
    <row r="5684">
      <c r="B5684" s="161" t="n">
        <v>18524</v>
      </c>
      <c r="C5684" s="162" t="n">
        <v>19.37</v>
      </c>
      <c r="D5684" s="162" t="n">
        <v>0.088425</v>
      </c>
      <c r="E5684" s="162" t="n"/>
    </row>
    <row r="5685">
      <c r="B5685" s="161" t="n">
        <v>18525</v>
      </c>
      <c r="C5685" s="162" t="n">
        <v>19.31</v>
      </c>
      <c r="D5685" s="162" t="n">
        <v>0.08443199999999999</v>
      </c>
      <c r="E5685" s="162" t="n"/>
    </row>
    <row r="5686">
      <c r="B5686" s="161" t="n">
        <v>18526</v>
      </c>
      <c r="C5686" s="162" t="n">
        <v>19.21</v>
      </c>
      <c r="D5686" s="162" t="n">
        <v>0.078415</v>
      </c>
      <c r="E5686" s="162" t="n"/>
    </row>
    <row r="5687">
      <c r="B5687" s="161" t="n">
        <v>18527</v>
      </c>
      <c r="C5687" s="162" t="n">
        <v>19.37</v>
      </c>
      <c r="D5687" s="162" t="n">
        <v>0.08587599999999999</v>
      </c>
      <c r="E5687" s="162" t="n"/>
    </row>
    <row r="5688">
      <c r="B5688" s="161" t="n">
        <v>18528</v>
      </c>
      <c r="C5688" s="162" t="n">
        <v>19.44</v>
      </c>
      <c r="D5688" s="162" t="n">
        <v>0.088626</v>
      </c>
      <c r="E5688" s="162" t="n"/>
    </row>
    <row r="5689">
      <c r="B5689" s="161" t="n">
        <v>18531</v>
      </c>
      <c r="C5689" s="162" t="n">
        <v>19.42</v>
      </c>
      <c r="D5689" s="162" t="n">
        <v>0.086757</v>
      </c>
      <c r="E5689" s="162" t="n"/>
    </row>
    <row r="5690">
      <c r="B5690" s="161" t="n">
        <v>18532</v>
      </c>
      <c r="C5690" s="162" t="n">
        <v>19.14</v>
      </c>
      <c r="D5690" s="162" t="n">
        <v>0.07147299999999999</v>
      </c>
      <c r="E5690" s="162" t="n"/>
    </row>
    <row r="5691">
      <c r="B5691" s="161" t="n">
        <v>18533</v>
      </c>
      <c r="C5691" s="162" t="n">
        <v>19.41</v>
      </c>
      <c r="D5691" s="162" t="n">
        <v>0.084642</v>
      </c>
      <c r="E5691" s="162" t="n"/>
    </row>
    <row r="5692">
      <c r="B5692" s="161" t="n">
        <v>18534</v>
      </c>
      <c r="C5692" s="162" t="n">
        <v>19.42</v>
      </c>
      <c r="D5692" s="162" t="n">
        <v>0.084359</v>
      </c>
      <c r="E5692" s="162" t="n"/>
    </row>
    <row r="5693">
      <c r="B5693" s="161" t="n">
        <v>18535</v>
      </c>
      <c r="C5693" s="162" t="n">
        <v>19.45</v>
      </c>
      <c r="D5693" s="162" t="n">
        <v>0.085116</v>
      </c>
      <c r="E5693" s="162" t="n"/>
    </row>
    <row r="5694">
      <c r="B5694" s="161" t="n">
        <v>18538</v>
      </c>
      <c r="C5694" s="162" t="n">
        <v>19.69</v>
      </c>
      <c r="D5694" s="162" t="n">
        <v>0.09653399999999999</v>
      </c>
      <c r="E5694" s="162" t="n"/>
    </row>
    <row r="5695">
      <c r="B5695" s="161" t="n">
        <v>18539</v>
      </c>
      <c r="C5695" s="162" t="n">
        <v>19.66</v>
      </c>
      <c r="D5695" s="162" t="n">
        <v>0.094177</v>
      </c>
      <c r="E5695" s="162" t="n"/>
    </row>
    <row r="5696">
      <c r="B5696" s="161" t="n">
        <v>18540</v>
      </c>
      <c r="C5696" s="162" t="n">
        <v>20</v>
      </c>
      <c r="D5696" s="162" t="n">
        <v>0.11039</v>
      </c>
      <c r="E5696" s="162" t="n"/>
    </row>
    <row r="5697">
      <c r="B5697" s="161" t="n">
        <v>18541</v>
      </c>
      <c r="C5697" s="162" t="n">
        <v>19.89</v>
      </c>
      <c r="D5697" s="162" t="n">
        <v>0.103954</v>
      </c>
      <c r="E5697" s="162" t="n"/>
    </row>
    <row r="5698">
      <c r="B5698" s="161" t="n">
        <v>18542</v>
      </c>
      <c r="C5698" s="162" t="n">
        <v>20.12</v>
      </c>
      <c r="D5698" s="162" t="n">
        <v>0.11445</v>
      </c>
      <c r="E5698" s="162" t="n"/>
    </row>
    <row r="5699">
      <c r="B5699" s="161" t="n">
        <v>18545</v>
      </c>
      <c r="C5699" s="162" t="n">
        <v>20</v>
      </c>
      <c r="D5699" s="162" t="n">
        <v>0.107491</v>
      </c>
      <c r="E5699" s="162" t="n"/>
    </row>
    <row r="5700">
      <c r="B5700" s="161" t="n">
        <v>18546</v>
      </c>
      <c r="C5700" s="162" t="n">
        <v>19.78</v>
      </c>
      <c r="D5700" s="162" t="n">
        <v>0.095556</v>
      </c>
      <c r="E5700" s="162" t="n"/>
    </row>
    <row r="5701">
      <c r="B5701" s="161" t="n">
        <v>18547</v>
      </c>
      <c r="C5701" s="162" t="n">
        <v>19.86</v>
      </c>
      <c r="D5701" s="162" t="n">
        <v>0.09869699999999999</v>
      </c>
      <c r="E5701" s="162" t="n"/>
    </row>
    <row r="5702">
      <c r="B5702" s="161" t="n">
        <v>18549</v>
      </c>
      <c r="C5702" s="162" t="n">
        <v>19.85</v>
      </c>
      <c r="D5702" s="162" t="n">
        <v>0.097285</v>
      </c>
      <c r="E5702" s="162" t="n"/>
    </row>
    <row r="5703">
      <c r="B5703" s="161" t="n">
        <v>18552</v>
      </c>
      <c r="C5703" s="162" t="n">
        <v>19.71</v>
      </c>
      <c r="D5703" s="162" t="n">
        <v>0.089361</v>
      </c>
      <c r="E5703" s="162" t="n"/>
    </row>
    <row r="5704">
      <c r="B5704" s="161" t="n">
        <v>18553</v>
      </c>
      <c r="C5704" s="162" t="n">
        <v>19.89</v>
      </c>
      <c r="D5704" s="162" t="n">
        <v>0.097562</v>
      </c>
      <c r="E5704" s="162" t="n"/>
    </row>
    <row r="5705">
      <c r="B5705" s="161" t="n">
        <v>18554</v>
      </c>
      <c r="C5705" s="162" t="n">
        <v>20.01</v>
      </c>
      <c r="D5705" s="162" t="n">
        <v>0.102685</v>
      </c>
      <c r="E5705" s="162" t="n"/>
    </row>
    <row r="5706">
      <c r="B5706" s="161" t="n">
        <v>18555</v>
      </c>
      <c r="C5706" s="162" t="n">
        <v>20.02</v>
      </c>
      <c r="D5706" s="162" t="n">
        <v>0.102255</v>
      </c>
      <c r="E5706" s="162" t="n"/>
    </row>
    <row r="5707">
      <c r="B5707" s="161" t="n">
        <v>18556</v>
      </c>
      <c r="C5707" s="162" t="n">
        <v>19.96</v>
      </c>
      <c r="D5707" s="162" t="n">
        <v>0.09839299999999999</v>
      </c>
      <c r="E5707" s="162" t="n"/>
    </row>
    <row r="5708">
      <c r="B5708" s="161" t="n">
        <v>18559</v>
      </c>
      <c r="C5708" s="162" t="n">
        <v>19.96</v>
      </c>
      <c r="D5708" s="162" t="n">
        <v>0.097556</v>
      </c>
      <c r="E5708" s="162" t="n"/>
    </row>
    <row r="5709">
      <c r="B5709" s="161" t="n">
        <v>18560</v>
      </c>
      <c r="C5709" s="162" t="n">
        <v>20.08</v>
      </c>
      <c r="D5709" s="162" t="n">
        <v>0.102694</v>
      </c>
      <c r="E5709" s="162" t="n"/>
    </row>
    <row r="5710">
      <c r="B5710" s="161" t="n">
        <v>18561</v>
      </c>
      <c r="C5710" s="162" t="n">
        <v>20.05</v>
      </c>
      <c r="D5710" s="162" t="n">
        <v>0.10038</v>
      </c>
      <c r="E5710" s="162" t="n"/>
    </row>
    <row r="5711">
      <c r="B5711" s="161" t="n">
        <v>18562</v>
      </c>
      <c r="C5711" s="162" t="n">
        <v>19.61</v>
      </c>
      <c r="D5711" s="162" t="n">
        <v>0.07747900000000001</v>
      </c>
      <c r="E5711" s="162" t="n"/>
    </row>
    <row r="5712">
      <c r="B5712" s="161" t="n">
        <v>18563</v>
      </c>
      <c r="C5712" s="162" t="n">
        <v>19.77</v>
      </c>
      <c r="D5712" s="162" t="n">
        <v>0.084867</v>
      </c>
      <c r="E5712" s="162" t="n"/>
    </row>
    <row r="5713">
      <c r="B5713" s="161" t="n">
        <v>18566</v>
      </c>
      <c r="C5713" s="162" t="n">
        <v>19.61</v>
      </c>
      <c r="D5713" s="162" t="n">
        <v>0.075957</v>
      </c>
      <c r="E5713" s="162" t="n"/>
    </row>
    <row r="5714">
      <c r="B5714" s="161" t="n">
        <v>18567</v>
      </c>
      <c r="C5714" s="162" t="n">
        <v>19.53</v>
      </c>
      <c r="D5714" s="162" t="n">
        <v>0.07108299999999999</v>
      </c>
      <c r="E5714" s="162" t="n"/>
    </row>
    <row r="5715">
      <c r="B5715" s="161" t="n">
        <v>18568</v>
      </c>
      <c r="C5715" s="162" t="n">
        <v>19.56</v>
      </c>
      <c r="D5715" s="162" t="n">
        <v>0.071837</v>
      </c>
      <c r="E5715" s="162" t="n"/>
    </row>
    <row r="5716">
      <c r="B5716" s="161" t="n">
        <v>18569</v>
      </c>
      <c r="C5716" s="162" t="n">
        <v>19.73</v>
      </c>
      <c r="D5716" s="162" t="n">
        <v>0.079703</v>
      </c>
      <c r="E5716" s="162" t="n"/>
    </row>
    <row r="5717">
      <c r="B5717" s="161" t="n">
        <v>18570</v>
      </c>
      <c r="C5717" s="162" t="n">
        <v>19.85</v>
      </c>
      <c r="D5717" s="162" t="n">
        <v>0.084943</v>
      </c>
      <c r="E5717" s="162" t="n"/>
    </row>
    <row r="5718">
      <c r="B5718" s="161" t="n">
        <v>18573</v>
      </c>
      <c r="C5718" s="162" t="n">
        <v>19.36</v>
      </c>
      <c r="D5718" s="162" t="n">
        <v>0.059266</v>
      </c>
      <c r="E5718" s="162" t="n"/>
    </row>
    <row r="5719">
      <c r="B5719" s="161" t="n">
        <v>18575</v>
      </c>
      <c r="C5719" s="162" t="n">
        <v>19.56</v>
      </c>
      <c r="D5719" s="162" t="n">
        <v>0.068815</v>
      </c>
      <c r="E5719" s="162" t="n"/>
    </row>
    <row r="5720">
      <c r="B5720" s="161" t="n">
        <v>18576</v>
      </c>
      <c r="C5720" s="162" t="n">
        <v>19.79</v>
      </c>
      <c r="D5720" s="162" t="n">
        <v>0.079719</v>
      </c>
      <c r="E5720" s="162" t="n"/>
    </row>
    <row r="5721">
      <c r="B5721" s="161" t="n">
        <v>18577</v>
      </c>
      <c r="C5721" s="162" t="n">
        <v>19.94</v>
      </c>
      <c r="D5721" s="162" t="n">
        <v>0.086428</v>
      </c>
      <c r="E5721" s="162" t="n"/>
    </row>
    <row r="5722">
      <c r="B5722" s="161" t="n">
        <v>18580</v>
      </c>
      <c r="C5722" s="162" t="n">
        <v>20.01</v>
      </c>
      <c r="D5722" s="162" t="n">
        <v>0.08903899999999999</v>
      </c>
      <c r="E5722" s="162" t="n"/>
    </row>
    <row r="5723">
      <c r="B5723" s="161" t="n">
        <v>18581</v>
      </c>
      <c r="C5723" s="162" t="n">
        <v>19.86</v>
      </c>
      <c r="D5723" s="162" t="n">
        <v>0.08066</v>
      </c>
      <c r="E5723" s="162" t="n"/>
    </row>
    <row r="5724">
      <c r="B5724" s="161" t="n">
        <v>18582</v>
      </c>
      <c r="C5724" s="162" t="n">
        <v>19.82</v>
      </c>
      <c r="D5724" s="162" t="n">
        <v>0.07782500000000001</v>
      </c>
      <c r="E5724" s="162" t="n"/>
    </row>
    <row r="5725">
      <c r="B5725" s="161" t="n">
        <v>18583</v>
      </c>
      <c r="C5725" s="162" t="n">
        <v>19.72</v>
      </c>
      <c r="D5725" s="162" t="n">
        <v>0.072031</v>
      </c>
      <c r="E5725" s="162" t="n"/>
    </row>
    <row r="5726">
      <c r="B5726" s="161" t="n">
        <v>18584</v>
      </c>
      <c r="C5726" s="162" t="n">
        <v>19.86</v>
      </c>
      <c r="D5726" s="162" t="n">
        <v>0.07834000000000001</v>
      </c>
      <c r="E5726" s="162" t="n"/>
    </row>
    <row r="5727">
      <c r="B5727" s="161" t="n">
        <v>18587</v>
      </c>
      <c r="C5727" s="162" t="n">
        <v>19.93</v>
      </c>
      <c r="D5727" s="162" t="n">
        <v>0.08107499999999999</v>
      </c>
      <c r="E5727" s="162" t="n"/>
    </row>
    <row r="5728">
      <c r="B5728" s="161" t="n">
        <v>18588</v>
      </c>
      <c r="C5728" s="162" t="n">
        <v>19.88</v>
      </c>
      <c r="D5728" s="162" t="n">
        <v>0.07784199999999999</v>
      </c>
      <c r="E5728" s="162" t="n"/>
    </row>
    <row r="5729">
      <c r="B5729" s="161" t="n">
        <v>18589</v>
      </c>
      <c r="C5729" s="162" t="n">
        <v>20.16</v>
      </c>
      <c r="D5729" s="162" t="n">
        <v>0.091048</v>
      </c>
      <c r="E5729" s="162" t="n"/>
    </row>
    <row r="5730">
      <c r="B5730" s="161" t="n">
        <v>18591</v>
      </c>
      <c r="C5730" s="162" t="n">
        <v>20.32</v>
      </c>
      <c r="D5730" s="162" t="n">
        <v>0.098139</v>
      </c>
      <c r="E5730" s="162" t="n"/>
    </row>
    <row r="5731">
      <c r="B5731" s="161" t="n">
        <v>18594</v>
      </c>
      <c r="C5731" s="162" t="n">
        <v>20.18</v>
      </c>
      <c r="D5731" s="162" t="n">
        <v>0.09042500000000001</v>
      </c>
      <c r="E5731" s="162" t="n"/>
    </row>
    <row r="5732">
      <c r="B5732" s="161" t="n">
        <v>18595</v>
      </c>
      <c r="C5732" s="162" t="n">
        <v>19.56</v>
      </c>
      <c r="D5732" s="162" t="n">
        <v>0.058582</v>
      </c>
      <c r="E5732" s="162" t="n"/>
    </row>
    <row r="5733">
      <c r="B5733" s="161" t="n">
        <v>18596</v>
      </c>
      <c r="C5733" s="162" t="n">
        <v>19.37</v>
      </c>
      <c r="D5733" s="162" t="n">
        <v>0.048255</v>
      </c>
      <c r="E5733" s="162" t="n"/>
    </row>
    <row r="5734">
      <c r="B5734" s="161" t="n">
        <v>18597</v>
      </c>
      <c r="C5734" s="162" t="n">
        <v>19.51</v>
      </c>
      <c r="D5734" s="162" t="n">
        <v>0.054842</v>
      </c>
      <c r="E5734" s="162" t="n"/>
    </row>
    <row r="5735">
      <c r="B5735" s="161" t="n">
        <v>18598</v>
      </c>
      <c r="C5735" s="162" t="n">
        <v>19.66</v>
      </c>
      <c r="D5735" s="162" t="n">
        <v>0.061797</v>
      </c>
      <c r="E5735" s="162" t="n"/>
    </row>
    <row r="5736">
      <c r="B5736" s="161" t="n">
        <v>18601</v>
      </c>
      <c r="C5736" s="162" t="n">
        <v>19</v>
      </c>
      <c r="D5736" s="162" t="n">
        <v>0.027125</v>
      </c>
      <c r="E5736" s="162" t="n"/>
    </row>
    <row r="5737">
      <c r="B5737" s="161" t="n">
        <v>18602</v>
      </c>
      <c r="C5737" s="162" t="n">
        <v>19.31</v>
      </c>
      <c r="D5737" s="162" t="n">
        <v>0.042682</v>
      </c>
      <c r="E5737" s="162" t="n"/>
    </row>
    <row r="5738">
      <c r="B5738" s="161" t="n">
        <v>18603</v>
      </c>
      <c r="C5738" s="162" t="n">
        <v>19.45</v>
      </c>
      <c r="D5738" s="162" t="n">
        <v>0.049285</v>
      </c>
      <c r="E5738" s="162" t="n"/>
    </row>
    <row r="5739">
      <c r="B5739" s="161" t="n">
        <v>18604</v>
      </c>
      <c r="C5739" s="162" t="n">
        <v>19.4</v>
      </c>
      <c r="D5739" s="162" t="n">
        <v>0.046117</v>
      </c>
      <c r="E5739" s="162" t="n"/>
    </row>
    <row r="5740">
      <c r="B5740" s="161" t="n">
        <v>18605</v>
      </c>
      <c r="C5740" s="162" t="n">
        <v>19.4</v>
      </c>
      <c r="D5740" s="162" t="n">
        <v>0.045515</v>
      </c>
      <c r="E5740" s="162" t="n"/>
    </row>
    <row r="5741">
      <c r="B5741" s="161" t="n">
        <v>18608</v>
      </c>
      <c r="C5741" s="162" t="n">
        <v>19.72</v>
      </c>
      <c r="D5741" s="162" t="n">
        <v>0.061199</v>
      </c>
      <c r="E5741" s="162" t="n"/>
    </row>
    <row r="5742">
      <c r="B5742" s="161" t="n">
        <v>18609</v>
      </c>
      <c r="C5742" s="162" t="n">
        <v>19.68</v>
      </c>
      <c r="D5742" s="162" t="n">
        <v>0.058521</v>
      </c>
      <c r="E5742" s="162" t="n"/>
    </row>
    <row r="5743">
      <c r="B5743" s="161" t="n">
        <v>18610</v>
      </c>
      <c r="C5743" s="162" t="n">
        <v>19.67</v>
      </c>
      <c r="D5743" s="162" t="n">
        <v>0.05737</v>
      </c>
      <c r="E5743" s="162" t="n"/>
    </row>
    <row r="5744">
      <c r="B5744" s="161" t="n">
        <v>18611</v>
      </c>
      <c r="C5744" s="162" t="n">
        <v>19.43</v>
      </c>
      <c r="D5744" s="162" t="n">
        <v>0.044498</v>
      </c>
      <c r="E5744" s="162" t="n"/>
    </row>
    <row r="5745">
      <c r="B5745" s="161" t="n">
        <v>18612</v>
      </c>
      <c r="C5745" s="162" t="n">
        <v>19.33</v>
      </c>
      <c r="D5745" s="162" t="n">
        <v>0.038776</v>
      </c>
      <c r="E5745" s="162" t="n"/>
    </row>
    <row r="5746">
      <c r="B5746" s="161" t="n">
        <v>18615</v>
      </c>
      <c r="C5746" s="162" t="n">
        <v>19.85</v>
      </c>
      <c r="D5746" s="162" t="n">
        <v>0.06461799999999999</v>
      </c>
      <c r="E5746" s="162" t="n"/>
    </row>
    <row r="5747">
      <c r="B5747" s="161" t="n">
        <v>18616</v>
      </c>
      <c r="C5747" s="162" t="n">
        <v>19.96</v>
      </c>
      <c r="D5747" s="162" t="n">
        <v>0.069427</v>
      </c>
      <c r="E5747" s="162" t="n"/>
    </row>
    <row r="5748">
      <c r="B5748" s="161" t="n">
        <v>18617</v>
      </c>
      <c r="C5748" s="162" t="n">
        <v>19.97</v>
      </c>
      <c r="D5748" s="162" t="n">
        <v>0.069216</v>
      </c>
      <c r="E5748" s="162" t="n"/>
    </row>
    <row r="5749">
      <c r="B5749" s="161" t="n">
        <v>18618</v>
      </c>
      <c r="C5749" s="162" t="n">
        <v>19.98</v>
      </c>
      <c r="D5749" s="162" t="n">
        <v>0.068971</v>
      </c>
      <c r="E5749" s="162" t="n"/>
    </row>
    <row r="5750">
      <c r="B5750" s="161" t="n">
        <v>18619</v>
      </c>
      <c r="C5750" s="162" t="n">
        <v>20.07</v>
      </c>
      <c r="D5750" s="162" t="n">
        <v>0.07269399999999999</v>
      </c>
      <c r="E5750" s="162" t="n"/>
    </row>
    <row r="5751">
      <c r="B5751" s="161" t="n">
        <v>18623</v>
      </c>
      <c r="C5751" s="162" t="n">
        <v>19.92</v>
      </c>
      <c r="D5751" s="162" t="n">
        <v>0.064429</v>
      </c>
      <c r="E5751" s="162" t="n"/>
    </row>
    <row r="5752">
      <c r="B5752" s="161" t="n">
        <v>18624</v>
      </c>
      <c r="C5752" s="162" t="n">
        <v>20.3</v>
      </c>
      <c r="D5752" s="162" t="n">
        <v>0.082466</v>
      </c>
      <c r="E5752" s="162" t="n"/>
    </row>
    <row r="5753">
      <c r="B5753" s="161" t="n">
        <v>18625</v>
      </c>
      <c r="C5753" s="162" t="n">
        <v>20.38</v>
      </c>
      <c r="D5753" s="162" t="n">
        <v>0.08552800000000001</v>
      </c>
      <c r="E5753" s="162" t="n"/>
    </row>
    <row r="5754">
      <c r="B5754" s="161" t="n">
        <v>18626</v>
      </c>
      <c r="C5754" s="162" t="n">
        <v>20.43</v>
      </c>
      <c r="D5754" s="162" t="n">
        <v>0.087129</v>
      </c>
      <c r="E5754" s="162" t="n"/>
    </row>
    <row r="5755">
      <c r="B5755" s="161" t="n">
        <v>18630</v>
      </c>
      <c r="C5755" s="162" t="n">
        <v>20.77</v>
      </c>
      <c r="D5755" s="162" t="n">
        <v>0.102748</v>
      </c>
      <c r="E5755" s="162" t="n"/>
    </row>
    <row r="5756">
      <c r="B5756" s="161" t="n">
        <v>18631</v>
      </c>
      <c r="C5756" s="162" t="n">
        <v>20.69</v>
      </c>
      <c r="D5756" s="162" t="n">
        <v>0.098035</v>
      </c>
      <c r="E5756" s="162" t="n"/>
    </row>
    <row r="5757">
      <c r="B5757" s="161" t="n">
        <v>18632</v>
      </c>
      <c r="C5757" s="162" t="n">
        <v>20.87</v>
      </c>
      <c r="D5757" s="162" t="n">
        <v>0.105787</v>
      </c>
      <c r="E5757" s="162" t="n"/>
    </row>
    <row r="5758">
      <c r="B5758" s="161" t="n">
        <v>18633</v>
      </c>
      <c r="C5758" s="162" t="n">
        <v>20.87</v>
      </c>
      <c r="D5758" s="162" t="n">
        <v>0.104873</v>
      </c>
      <c r="E5758" s="162" t="n"/>
    </row>
    <row r="5759">
      <c r="B5759" s="161" t="n">
        <v>18636</v>
      </c>
      <c r="C5759" s="162" t="n">
        <v>21</v>
      </c>
      <c r="D5759" s="162" t="n">
        <v>0.110139</v>
      </c>
      <c r="E5759" s="162" t="n"/>
    </row>
    <row r="5760">
      <c r="B5760" s="161" t="n">
        <v>18637</v>
      </c>
      <c r="C5760" s="162" t="n">
        <v>21.12</v>
      </c>
      <c r="D5760" s="162" t="n">
        <v>0.114889</v>
      </c>
      <c r="E5760" s="162" t="n"/>
    </row>
    <row r="5761">
      <c r="B5761" s="161" t="n">
        <v>18638</v>
      </c>
      <c r="C5761" s="162" t="n">
        <v>20.85</v>
      </c>
      <c r="D5761" s="162" t="n">
        <v>0.101149</v>
      </c>
      <c r="E5761" s="162" t="n"/>
    </row>
    <row r="5762">
      <c r="B5762" s="161" t="n">
        <v>18639</v>
      </c>
      <c r="C5762" s="162" t="n">
        <v>21.19</v>
      </c>
      <c r="D5762" s="162" t="n">
        <v>0.116362</v>
      </c>
      <c r="E5762" s="162" t="n"/>
    </row>
    <row r="5763">
      <c r="B5763" s="161" t="n">
        <v>18640</v>
      </c>
      <c r="C5763" s="162" t="n">
        <v>21.11</v>
      </c>
      <c r="D5763" s="162" t="n">
        <v>0.111612</v>
      </c>
      <c r="E5763" s="162" t="n"/>
    </row>
    <row r="5764">
      <c r="B5764" s="161" t="n">
        <v>18643</v>
      </c>
      <c r="C5764" s="162" t="n">
        <v>21.3</v>
      </c>
      <c r="D5764" s="162" t="n">
        <v>0.119574</v>
      </c>
      <c r="E5764" s="162" t="n"/>
    </row>
    <row r="5765">
      <c r="B5765" s="161" t="n">
        <v>18644</v>
      </c>
      <c r="C5765" s="162" t="n">
        <v>21.46</v>
      </c>
      <c r="D5765" s="162" t="n">
        <v>0.125995</v>
      </c>
      <c r="E5765" s="162" t="n"/>
    </row>
    <row r="5766">
      <c r="B5766" s="161" t="n">
        <v>18645</v>
      </c>
      <c r="C5766" s="162" t="n">
        <v>21.55</v>
      </c>
      <c r="D5766" s="162" t="n">
        <v>0.129057</v>
      </c>
      <c r="E5766" s="162" t="n"/>
    </row>
    <row r="5767">
      <c r="B5767" s="161" t="n">
        <v>18646</v>
      </c>
      <c r="C5767" s="162" t="n">
        <v>21.4</v>
      </c>
      <c r="D5767" s="162" t="n">
        <v>0.120988</v>
      </c>
      <c r="E5767" s="162" t="n"/>
    </row>
    <row r="5768">
      <c r="B5768" s="161" t="n">
        <v>18647</v>
      </c>
      <c r="C5768" s="162" t="n">
        <v>21.36</v>
      </c>
      <c r="D5768" s="162" t="n">
        <v>0.118108</v>
      </c>
      <c r="E5768" s="162" t="n"/>
    </row>
    <row r="5769">
      <c r="B5769" s="161" t="n">
        <v>18650</v>
      </c>
      <c r="C5769" s="162" t="n">
        <v>21.18</v>
      </c>
      <c r="D5769" s="162" t="n">
        <v>0.108689</v>
      </c>
      <c r="E5769" s="162" t="n"/>
    </row>
    <row r="5770">
      <c r="B5770" s="161" t="n">
        <v>18651</v>
      </c>
      <c r="C5770" s="162" t="n">
        <v>21.26</v>
      </c>
      <c r="D5770" s="162" t="n">
        <v>0.111505</v>
      </c>
      <c r="E5770" s="162" t="n"/>
    </row>
    <row r="5771">
      <c r="B5771" s="161" t="n">
        <v>18652</v>
      </c>
      <c r="C5771" s="162" t="n">
        <v>21.16</v>
      </c>
      <c r="D5771" s="162" t="n">
        <v>0.105902</v>
      </c>
      <c r="E5771" s="162" t="n"/>
    </row>
    <row r="5772">
      <c r="B5772" s="161" t="n">
        <v>18653</v>
      </c>
      <c r="C5772" s="162" t="n">
        <v>21.03</v>
      </c>
      <c r="D5772" s="162" t="n">
        <v>0.09890400000000001</v>
      </c>
      <c r="E5772" s="162" t="n"/>
    </row>
    <row r="5773">
      <c r="B5773" s="161" t="n">
        <v>18654</v>
      </c>
      <c r="C5773" s="162" t="n">
        <v>21.26</v>
      </c>
      <c r="D5773" s="162" t="n">
        <v>0.10886</v>
      </c>
      <c r="E5773" s="162" t="n"/>
    </row>
    <row r="5774">
      <c r="B5774" s="161" t="n">
        <v>18657</v>
      </c>
      <c r="C5774" s="162" t="n">
        <v>21.67</v>
      </c>
      <c r="D5774" s="162" t="n">
        <v>0.126984</v>
      </c>
      <c r="E5774" s="162" t="n"/>
    </row>
    <row r="5775">
      <c r="B5775" s="161" t="n">
        <v>18658</v>
      </c>
      <c r="C5775" s="162" t="n">
        <v>21.74</v>
      </c>
      <c r="D5775" s="162" t="n">
        <v>0.129225</v>
      </c>
      <c r="E5775" s="162" t="n"/>
    </row>
    <row r="5776">
      <c r="B5776" s="161" t="n">
        <v>18659</v>
      </c>
      <c r="C5776" s="162" t="n">
        <v>21.66</v>
      </c>
      <c r="D5776" s="162" t="n">
        <v>0.12457</v>
      </c>
      <c r="E5776" s="162" t="n"/>
    </row>
    <row r="5777">
      <c r="B5777" s="161" t="n">
        <v>18660</v>
      </c>
      <c r="C5777" s="162" t="n">
        <v>21.77</v>
      </c>
      <c r="D5777" s="162" t="n">
        <v>0.128619</v>
      </c>
      <c r="E5777" s="162" t="n"/>
    </row>
    <row r="5778">
      <c r="B5778" s="161" t="n">
        <v>18661</v>
      </c>
      <c r="C5778" s="162" t="n">
        <v>21.96</v>
      </c>
      <c r="D5778" s="162" t="n">
        <v>0.136283</v>
      </c>
      <c r="E5778" s="162" t="n"/>
    </row>
    <row r="5779">
      <c r="B5779" s="161" t="n">
        <v>18664</v>
      </c>
      <c r="C5779" s="162" t="n">
        <v>22.2</v>
      </c>
      <c r="D5779" s="162" t="n">
        <v>0.14607</v>
      </c>
      <c r="E5779" s="162" t="n"/>
    </row>
    <row r="5780">
      <c r="B5780" s="161" t="n">
        <v>18665</v>
      </c>
      <c r="C5780" s="162" t="n">
        <v>22.12</v>
      </c>
      <c r="D5780" s="162" t="n">
        <v>0.141369</v>
      </c>
      <c r="E5780" s="162" t="n"/>
    </row>
    <row r="5781">
      <c r="B5781" s="161" t="n">
        <v>18666</v>
      </c>
      <c r="C5781" s="162" t="n">
        <v>21.99</v>
      </c>
      <c r="D5781" s="162" t="n">
        <v>0.134426</v>
      </c>
      <c r="E5781" s="162" t="n"/>
    </row>
    <row r="5782">
      <c r="B5782" s="161" t="n">
        <v>18667</v>
      </c>
      <c r="C5782" s="162" t="n">
        <v>22.09</v>
      </c>
      <c r="D5782" s="162" t="n">
        <v>0.137856</v>
      </c>
      <c r="E5782" s="162" t="n"/>
    </row>
    <row r="5783">
      <c r="B5783" s="161" t="n">
        <v>18668</v>
      </c>
      <c r="C5783" s="162" t="n">
        <v>22.17</v>
      </c>
      <c r="D5783" s="162" t="n">
        <v>0.140344</v>
      </c>
      <c r="E5783" s="162" t="n"/>
    </row>
    <row r="5784">
      <c r="B5784" s="161" t="n">
        <v>18672</v>
      </c>
      <c r="C5784" s="162" t="n">
        <v>22.18</v>
      </c>
      <c r="D5784" s="162" t="n">
        <v>0.139648</v>
      </c>
      <c r="E5784" s="162" t="n"/>
    </row>
    <row r="5785">
      <c r="B5785" s="161" t="n">
        <v>18673</v>
      </c>
      <c r="C5785" s="162" t="n">
        <v>22.12</v>
      </c>
      <c r="D5785" s="162" t="n">
        <v>0.135836</v>
      </c>
      <c r="E5785" s="162" t="n"/>
    </row>
    <row r="5786">
      <c r="B5786" s="161" t="n">
        <v>18674</v>
      </c>
      <c r="C5786" s="162" t="n">
        <v>22</v>
      </c>
      <c r="D5786" s="162" t="n">
        <v>0.129351</v>
      </c>
      <c r="E5786" s="162" t="n"/>
    </row>
    <row r="5787">
      <c r="B5787" s="161" t="n">
        <v>18675</v>
      </c>
      <c r="C5787" s="162" t="n">
        <v>22.13</v>
      </c>
      <c r="D5787" s="162" t="n">
        <v>0.134231</v>
      </c>
      <c r="E5787" s="162" t="n"/>
    </row>
    <row r="5788">
      <c r="B5788" s="161" t="n">
        <v>18678</v>
      </c>
      <c r="C5788" s="162" t="n">
        <v>21.83</v>
      </c>
      <c r="D5788" s="162" t="n">
        <v>0.119622</v>
      </c>
      <c r="E5788" s="162" t="n"/>
    </row>
    <row r="5789">
      <c r="B5789" s="161" t="n">
        <v>18679</v>
      </c>
      <c r="C5789" s="162" t="n">
        <v>21.79</v>
      </c>
      <c r="D5789" s="162" t="n">
        <v>0.116879</v>
      </c>
      <c r="E5789" s="162" t="n"/>
    </row>
    <row r="5790">
      <c r="B5790" s="161" t="n">
        <v>18680</v>
      </c>
      <c r="C5790" s="162" t="n">
        <v>21.86</v>
      </c>
      <c r="D5790" s="162" t="n">
        <v>0.119123</v>
      </c>
      <c r="E5790" s="162" t="n"/>
    </row>
    <row r="5791">
      <c r="B5791" s="161" t="n">
        <v>18682</v>
      </c>
      <c r="C5791" s="162" t="n">
        <v>21.92</v>
      </c>
      <c r="D5791" s="162" t="n">
        <v>0.120911</v>
      </c>
      <c r="E5791" s="162" t="n"/>
    </row>
    <row r="5792">
      <c r="B5792" s="161" t="n">
        <v>18685</v>
      </c>
      <c r="C5792" s="162" t="n">
        <v>21.93</v>
      </c>
      <c r="D5792" s="162" t="n">
        <v>0.120425</v>
      </c>
      <c r="E5792" s="162" t="n"/>
    </row>
    <row r="5793">
      <c r="B5793" s="161" t="n">
        <v>18686</v>
      </c>
      <c r="C5793" s="162" t="n">
        <v>21.76</v>
      </c>
      <c r="D5793" s="162" t="n">
        <v>0.111746</v>
      </c>
      <c r="E5793" s="162" t="n"/>
    </row>
    <row r="5794">
      <c r="B5794" s="161" t="n">
        <v>18687</v>
      </c>
      <c r="C5794" s="162" t="n">
        <v>21.8</v>
      </c>
      <c r="D5794" s="162" t="n">
        <v>0.112681</v>
      </c>
      <c r="E5794" s="162" t="n"/>
    </row>
    <row r="5795">
      <c r="B5795" s="161" t="n">
        <v>18688</v>
      </c>
      <c r="C5795" s="162" t="n">
        <v>21.85</v>
      </c>
      <c r="D5795" s="162" t="n">
        <v>0.114058</v>
      </c>
      <c r="E5795" s="162" t="n"/>
    </row>
    <row r="5796">
      <c r="B5796" s="161" t="n">
        <v>18689</v>
      </c>
      <c r="C5796" s="162" t="n">
        <v>21.93</v>
      </c>
      <c r="D5796" s="162" t="n">
        <v>0.116752</v>
      </c>
      <c r="E5796" s="162" t="n"/>
    </row>
    <row r="5797">
      <c r="B5797" s="161" t="n">
        <v>18692</v>
      </c>
      <c r="C5797" s="162" t="n">
        <v>21.79</v>
      </c>
      <c r="D5797" s="162" t="n">
        <v>0.109443</v>
      </c>
      <c r="E5797" s="162" t="n"/>
    </row>
    <row r="5798">
      <c r="B5798" s="161" t="n">
        <v>18693</v>
      </c>
      <c r="C5798" s="162" t="n">
        <v>21.79</v>
      </c>
      <c r="D5798" s="162" t="n">
        <v>0.108586</v>
      </c>
      <c r="E5798" s="162" t="n"/>
    </row>
    <row r="5799">
      <c r="B5799" s="161" t="n">
        <v>18694</v>
      </c>
      <c r="C5799" s="162" t="n">
        <v>21.86</v>
      </c>
      <c r="D5799" s="162" t="n">
        <v>0.110939</v>
      </c>
      <c r="E5799" s="162" t="n"/>
    </row>
    <row r="5800">
      <c r="B5800" s="161" t="n">
        <v>18695</v>
      </c>
      <c r="C5800" s="162" t="n">
        <v>21.95</v>
      </c>
      <c r="D5800" s="162" t="n">
        <v>0.114182</v>
      </c>
      <c r="E5800" s="162" t="n"/>
    </row>
    <row r="5801">
      <c r="B5801" s="161" t="n">
        <v>18696</v>
      </c>
      <c r="C5801" s="162" t="n">
        <v>21.95</v>
      </c>
      <c r="D5801" s="162" t="n">
        <v>0.113347</v>
      </c>
      <c r="E5801" s="162" t="n"/>
    </row>
    <row r="5802">
      <c r="B5802" s="161" t="n">
        <v>18699</v>
      </c>
      <c r="C5802" s="162" t="n">
        <v>21.7</v>
      </c>
      <c r="D5802" s="162" t="n">
        <v>0.101102</v>
      </c>
      <c r="E5802" s="162" t="n"/>
    </row>
    <row r="5803">
      <c r="B5803" s="161" t="n">
        <v>18700</v>
      </c>
      <c r="C5803" s="162" t="n">
        <v>21.41</v>
      </c>
      <c r="D5803" s="162" t="n">
        <v>0.08696</v>
      </c>
      <c r="E5803" s="162" t="n"/>
    </row>
    <row r="5804">
      <c r="B5804" s="161" t="n">
        <v>18701</v>
      </c>
      <c r="C5804" s="162" t="n">
        <v>21.25</v>
      </c>
      <c r="D5804" s="162" t="n">
        <v>0.078806</v>
      </c>
      <c r="E5804" s="162" t="n"/>
    </row>
    <row r="5805">
      <c r="B5805" s="161" t="n">
        <v>18702</v>
      </c>
      <c r="C5805" s="162" t="n">
        <v>21.29</v>
      </c>
      <c r="D5805" s="162" t="n">
        <v>0.080025</v>
      </c>
      <c r="E5805" s="162" t="n"/>
    </row>
    <row r="5806">
      <c r="B5806" s="161" t="n">
        <v>18703</v>
      </c>
      <c r="C5806" s="162" t="n">
        <v>21.64</v>
      </c>
      <c r="D5806" s="162" t="n">
        <v>0.09557599999999999</v>
      </c>
      <c r="E5806" s="162" t="n"/>
    </row>
    <row r="5807">
      <c r="B5807" s="161" t="n">
        <v>18706</v>
      </c>
      <c r="C5807" s="162" t="n">
        <v>21.56</v>
      </c>
      <c r="D5807" s="162" t="n">
        <v>0.09114999999999999</v>
      </c>
      <c r="E5807" s="162" t="n"/>
    </row>
    <row r="5808">
      <c r="B5808" s="161" t="n">
        <v>18707</v>
      </c>
      <c r="C5808" s="162" t="n">
        <v>21.52</v>
      </c>
      <c r="D5808" s="162" t="n">
        <v>0.088598</v>
      </c>
      <c r="E5808" s="162" t="n"/>
    </row>
    <row r="5809">
      <c r="B5809" s="161" t="n">
        <v>18708</v>
      </c>
      <c r="C5809" s="162" t="n">
        <v>21.64</v>
      </c>
      <c r="D5809" s="162" t="n">
        <v>0.09343</v>
      </c>
      <c r="E5809" s="162" t="n"/>
    </row>
    <row r="5810">
      <c r="B5810" s="161" t="n">
        <v>18709</v>
      </c>
      <c r="C5810" s="162" t="n">
        <v>21.73</v>
      </c>
      <c r="D5810" s="162" t="n">
        <v>0.096835</v>
      </c>
      <c r="E5810" s="162" t="n"/>
    </row>
    <row r="5811">
      <c r="B5811" s="161" t="n">
        <v>18713</v>
      </c>
      <c r="C5811" s="162" t="n">
        <v>21.53</v>
      </c>
      <c r="D5811" s="162" t="n">
        <v>0.08684600000000001</v>
      </c>
      <c r="E5811" s="162" t="n"/>
    </row>
    <row r="5812">
      <c r="B5812" s="161" t="n">
        <v>18714</v>
      </c>
      <c r="C5812" s="162" t="n">
        <v>21.51</v>
      </c>
      <c r="D5812" s="162" t="n">
        <v>0.08525099999999999</v>
      </c>
      <c r="E5812" s="162" t="n"/>
    </row>
    <row r="5813">
      <c r="B5813" s="161" t="n">
        <v>18715</v>
      </c>
      <c r="C5813" s="162" t="n">
        <v>21.26</v>
      </c>
      <c r="D5813" s="162" t="n">
        <v>0.07296999999999999</v>
      </c>
      <c r="E5813" s="162" t="n"/>
    </row>
    <row r="5814">
      <c r="B5814" s="161" t="n">
        <v>18716</v>
      </c>
      <c r="C5814" s="162" t="n">
        <v>21.33</v>
      </c>
      <c r="D5814" s="162" t="n">
        <v>0.07570399999999999</v>
      </c>
      <c r="E5814" s="162" t="n"/>
    </row>
    <row r="5815">
      <c r="B5815" s="161" t="n">
        <v>18717</v>
      </c>
      <c r="C5815" s="162" t="n">
        <v>21.48</v>
      </c>
      <c r="D5815" s="162" t="n">
        <v>0.08215</v>
      </c>
      <c r="E5815" s="162" t="n"/>
    </row>
    <row r="5816">
      <c r="B5816" s="161" t="n">
        <v>18720</v>
      </c>
      <c r="C5816" s="162" t="n">
        <v>21.32</v>
      </c>
      <c r="D5816" s="162" t="n">
        <v>0.074188</v>
      </c>
      <c r="E5816" s="162" t="n"/>
    </row>
    <row r="5817">
      <c r="B5817" s="161" t="n">
        <v>18721</v>
      </c>
      <c r="C5817" s="162" t="n">
        <v>21.26</v>
      </c>
      <c r="D5817" s="162" t="n">
        <v>0.070863</v>
      </c>
      <c r="E5817" s="162" t="n"/>
    </row>
    <row r="5818">
      <c r="B5818" s="161" t="n">
        <v>18722</v>
      </c>
      <c r="C5818" s="162" t="n">
        <v>21.4</v>
      </c>
      <c r="D5818" s="162" t="n">
        <v>0.07681499999999999</v>
      </c>
      <c r="E5818" s="162" t="n"/>
    </row>
    <row r="5819">
      <c r="B5819" s="161" t="n">
        <v>18723</v>
      </c>
      <c r="C5819" s="162" t="n">
        <v>21.69</v>
      </c>
      <c r="D5819" s="162" t="n">
        <v>0.08958000000000001</v>
      </c>
      <c r="E5819" s="162" t="n"/>
    </row>
    <row r="5820">
      <c r="B5820" s="161" t="n">
        <v>18724</v>
      </c>
      <c r="C5820" s="162" t="n">
        <v>21.72</v>
      </c>
      <c r="D5820" s="162" t="n">
        <v>0.090269</v>
      </c>
      <c r="E5820" s="162" t="n"/>
    </row>
    <row r="5821">
      <c r="B5821" s="161" t="n">
        <v>18727</v>
      </c>
      <c r="C5821" s="162" t="n">
        <v>21.68</v>
      </c>
      <c r="D5821" s="162" t="n">
        <v>0.08773</v>
      </c>
      <c r="E5821" s="162" t="n"/>
    </row>
    <row r="5822">
      <c r="B5822" s="161" t="n">
        <v>18728</v>
      </c>
      <c r="C5822" s="162" t="n">
        <v>21.65</v>
      </c>
      <c r="D5822" s="162" t="n">
        <v>0.085636</v>
      </c>
      <c r="E5822" s="162" t="n"/>
    </row>
    <row r="5823">
      <c r="B5823" s="161" t="n">
        <v>18729</v>
      </c>
      <c r="C5823" s="162" t="n">
        <v>21.64</v>
      </c>
      <c r="D5823" s="162" t="n">
        <v>0.08451</v>
      </c>
      <c r="E5823" s="162" t="n"/>
    </row>
    <row r="5824">
      <c r="B5824" s="161" t="n">
        <v>18730</v>
      </c>
      <c r="C5824" s="162" t="n">
        <v>21.83</v>
      </c>
      <c r="D5824" s="162" t="n">
        <v>0.092581</v>
      </c>
      <c r="E5824" s="162" t="n"/>
    </row>
    <row r="5825">
      <c r="B5825" s="161" t="n">
        <v>18731</v>
      </c>
      <c r="C5825" s="162" t="n">
        <v>22.09</v>
      </c>
      <c r="D5825" s="162" t="n">
        <v>0.103679</v>
      </c>
      <c r="E5825" s="162" t="n"/>
    </row>
    <row r="5826">
      <c r="B5826" s="161" t="n">
        <v>18734</v>
      </c>
      <c r="C5826" s="162" t="n">
        <v>22.04</v>
      </c>
      <c r="D5826" s="162" t="n">
        <v>0.100427</v>
      </c>
      <c r="E5826" s="162" t="n"/>
    </row>
    <row r="5827">
      <c r="B5827" s="161" t="n">
        <v>18735</v>
      </c>
      <c r="C5827" s="162" t="n">
        <v>22.09</v>
      </c>
      <c r="D5827" s="162" t="n">
        <v>0.101645</v>
      </c>
      <c r="E5827" s="162" t="n"/>
    </row>
    <row r="5828">
      <c r="B5828" s="161" t="n">
        <v>18736</v>
      </c>
      <c r="C5828" s="162" t="n">
        <v>22.13</v>
      </c>
      <c r="D5828" s="162" t="n">
        <v>0.102448</v>
      </c>
      <c r="E5828" s="162" t="n"/>
    </row>
    <row r="5829">
      <c r="B5829" s="161" t="n">
        <v>18737</v>
      </c>
      <c r="C5829" s="162" t="n">
        <v>22.04</v>
      </c>
      <c r="D5829" s="162" t="n">
        <v>0.097222</v>
      </c>
      <c r="E5829" s="162" t="n"/>
    </row>
    <row r="5830">
      <c r="B5830" s="161" t="n">
        <v>18738</v>
      </c>
      <c r="C5830" s="162" t="n">
        <v>22.04</v>
      </c>
      <c r="D5830" s="162" t="n">
        <v>0.096135</v>
      </c>
      <c r="E5830" s="162" t="n"/>
    </row>
    <row r="5831">
      <c r="B5831" s="161" t="n">
        <v>18741</v>
      </c>
      <c r="C5831" s="162" t="n">
        <v>22.05</v>
      </c>
      <c r="D5831" s="162" t="n">
        <v>0.095488</v>
      </c>
      <c r="E5831" s="162" t="n"/>
    </row>
    <row r="5832">
      <c r="B5832" s="161" t="n">
        <v>18742</v>
      </c>
      <c r="C5832" s="162" t="n">
        <v>21.96</v>
      </c>
      <c r="D5832" s="162" t="n">
        <v>0.090363</v>
      </c>
      <c r="E5832" s="162" t="n"/>
    </row>
    <row r="5833">
      <c r="B5833" s="161" t="n">
        <v>18743</v>
      </c>
      <c r="C5833" s="162" t="n">
        <v>21.97</v>
      </c>
      <c r="D5833" s="162" t="n">
        <v>0.089807</v>
      </c>
      <c r="E5833" s="162" t="n"/>
    </row>
    <row r="5834">
      <c r="B5834" s="161" t="n">
        <v>18744</v>
      </c>
      <c r="C5834" s="162" t="n">
        <v>22.16</v>
      </c>
      <c r="D5834" s="162" t="n">
        <v>0.0973</v>
      </c>
      <c r="E5834" s="162" t="n"/>
    </row>
    <row r="5835">
      <c r="B5835" s="161" t="n">
        <v>18745</v>
      </c>
      <c r="C5835" s="162" t="n">
        <v>22.39</v>
      </c>
      <c r="D5835" s="162" t="n">
        <v>0.106433</v>
      </c>
      <c r="E5835" s="162" t="n"/>
    </row>
    <row r="5836">
      <c r="B5836" s="161" t="n">
        <v>18748</v>
      </c>
      <c r="C5836" s="162" t="n">
        <v>22.43</v>
      </c>
      <c r="D5836" s="162" t="n">
        <v>0.106949</v>
      </c>
      <c r="E5836" s="162" t="n"/>
    </row>
    <row r="5837">
      <c r="B5837" s="161" t="n">
        <v>18749</v>
      </c>
      <c r="C5837" s="162" t="n">
        <v>22.53</v>
      </c>
      <c r="D5837" s="162" t="n">
        <v>0.109995</v>
      </c>
      <c r="E5837" s="162" t="n"/>
    </row>
    <row r="5838">
      <c r="B5838" s="161" t="n">
        <v>18750</v>
      </c>
      <c r="C5838" s="162" t="n">
        <v>22.62</v>
      </c>
      <c r="D5838" s="162" t="n">
        <v>0.112513</v>
      </c>
      <c r="E5838" s="162" t="n"/>
    </row>
    <row r="5839">
      <c r="B5839" s="161" t="n">
        <v>18751</v>
      </c>
      <c r="C5839" s="162" t="n">
        <v>22.81</v>
      </c>
      <c r="D5839" s="162" t="n">
        <v>0.11941</v>
      </c>
      <c r="E5839" s="162" t="n"/>
    </row>
    <row r="5840">
      <c r="B5840" s="161" t="n">
        <v>18752</v>
      </c>
      <c r="C5840" s="162" t="n">
        <v>22.77</v>
      </c>
      <c r="D5840" s="162" t="n">
        <v>0.116151</v>
      </c>
      <c r="E5840" s="162" t="n"/>
    </row>
    <row r="5841">
      <c r="B5841" s="161" t="n">
        <v>18755</v>
      </c>
      <c r="C5841" s="162" t="n">
        <v>22.63</v>
      </c>
      <c r="D5841" s="162" t="n">
        <v>0.108611</v>
      </c>
      <c r="E5841" s="162" t="n"/>
    </row>
    <row r="5842">
      <c r="B5842" s="161" t="n">
        <v>18756</v>
      </c>
      <c r="C5842" s="162" t="n">
        <v>22.61</v>
      </c>
      <c r="D5842" s="162" t="n">
        <v>0.106435</v>
      </c>
      <c r="E5842" s="162" t="n"/>
    </row>
    <row r="5843">
      <c r="B5843" s="161" t="n">
        <v>18757</v>
      </c>
      <c r="C5843" s="162" t="n">
        <v>22.64</v>
      </c>
      <c r="D5843" s="162" t="n">
        <v>0.106524</v>
      </c>
      <c r="E5843" s="162" t="n"/>
    </row>
    <row r="5844">
      <c r="B5844" s="161" t="n">
        <v>18758</v>
      </c>
      <c r="C5844" s="162" t="n">
        <v>22.51</v>
      </c>
      <c r="D5844" s="162" t="n">
        <v>0.09955799999999999</v>
      </c>
      <c r="E5844" s="162" t="n"/>
    </row>
    <row r="5845">
      <c r="B5845" s="161" t="n">
        <v>18759</v>
      </c>
      <c r="C5845" s="162" t="n">
        <v>22.33</v>
      </c>
      <c r="D5845" s="162" t="n">
        <v>0.09034</v>
      </c>
      <c r="E5845" s="162" t="n"/>
    </row>
    <row r="5846">
      <c r="B5846" s="161" t="n">
        <v>18762</v>
      </c>
      <c r="C5846" s="162" t="n">
        <v>22.18</v>
      </c>
      <c r="D5846" s="162" t="n">
        <v>0.082387</v>
      </c>
      <c r="E5846" s="162" t="n"/>
    </row>
    <row r="5847">
      <c r="B5847" s="161" t="n">
        <v>18763</v>
      </c>
      <c r="C5847" s="162" t="n">
        <v>21.76</v>
      </c>
      <c r="D5847" s="162" t="n">
        <v>0.062171</v>
      </c>
      <c r="E5847" s="162" t="n"/>
    </row>
    <row r="5848">
      <c r="B5848" s="161" t="n">
        <v>18764</v>
      </c>
      <c r="C5848" s="162" t="n">
        <v>21.69</v>
      </c>
      <c r="D5848" s="162" t="n">
        <v>0.057925</v>
      </c>
      <c r="E5848" s="162" t="n"/>
    </row>
    <row r="5849">
      <c r="B5849" s="161" t="n">
        <v>18765</v>
      </c>
      <c r="C5849" s="162" t="n">
        <v>21.91</v>
      </c>
      <c r="D5849" s="162" t="n">
        <v>0.066987</v>
      </c>
      <c r="E5849" s="162" t="n"/>
    </row>
    <row r="5850">
      <c r="B5850" s="161" t="n">
        <v>18766</v>
      </c>
      <c r="C5850" s="162" t="n">
        <v>21.51</v>
      </c>
      <c r="D5850" s="162" t="n">
        <v>0.047666</v>
      </c>
      <c r="E5850" s="162" t="n"/>
    </row>
    <row r="5851">
      <c r="B5851" s="161" t="n">
        <v>18769</v>
      </c>
      <c r="C5851" s="162" t="n">
        <v>21.46</v>
      </c>
      <c r="D5851" s="162" t="n">
        <v>0.044501</v>
      </c>
      <c r="E5851" s="162" t="n"/>
    </row>
    <row r="5852">
      <c r="B5852" s="161" t="n">
        <v>18770</v>
      </c>
      <c r="C5852" s="162" t="n">
        <v>21.36</v>
      </c>
      <c r="D5852" s="162" t="n">
        <v>0.039</v>
      </c>
      <c r="E5852" s="162" t="n"/>
    </row>
    <row r="5853">
      <c r="B5853" s="161" t="n">
        <v>18771</v>
      </c>
      <c r="C5853" s="162" t="n">
        <v>21.16</v>
      </c>
      <c r="D5853" s="162" t="n">
        <v>0.028821</v>
      </c>
      <c r="E5853" s="162" t="n"/>
    </row>
    <row r="5854">
      <c r="B5854" s="161" t="n">
        <v>18772</v>
      </c>
      <c r="C5854" s="162" t="n">
        <v>21.05</v>
      </c>
      <c r="D5854" s="162" t="n">
        <v>0.022902</v>
      </c>
      <c r="E5854" s="162" t="n"/>
    </row>
    <row r="5855">
      <c r="B5855" s="161" t="n">
        <v>18773</v>
      </c>
      <c r="C5855" s="162" t="n">
        <v>21.03</v>
      </c>
      <c r="D5855" s="162" t="n">
        <v>0.021314</v>
      </c>
      <c r="E5855" s="162" t="n"/>
    </row>
    <row r="5856">
      <c r="B5856" s="161" t="n">
        <v>18776</v>
      </c>
      <c r="C5856" s="162" t="n">
        <v>21.21</v>
      </c>
      <c r="D5856" s="162" t="n">
        <v>0.02917</v>
      </c>
      <c r="E5856" s="162" t="n"/>
    </row>
    <row r="5857">
      <c r="B5857" s="161" t="n">
        <v>18777</v>
      </c>
      <c r="C5857" s="162" t="n">
        <v>21.35</v>
      </c>
      <c r="D5857" s="162" t="n">
        <v>0.035084</v>
      </c>
      <c r="E5857" s="162" t="n"/>
    </row>
    <row r="5858">
      <c r="B5858" s="161" t="n">
        <v>18779</v>
      </c>
      <c r="C5858" s="162" t="n">
        <v>21.52</v>
      </c>
      <c r="D5858" s="162" t="n">
        <v>0.042278</v>
      </c>
      <c r="E5858" s="162" t="n"/>
    </row>
    <row r="5859">
      <c r="B5859" s="161" t="n">
        <v>18780</v>
      </c>
      <c r="C5859" s="162" t="n">
        <v>21.48</v>
      </c>
      <c r="D5859" s="162" t="n">
        <v>0.039642</v>
      </c>
      <c r="E5859" s="162" t="n"/>
    </row>
    <row r="5860">
      <c r="B5860" s="161" t="n">
        <v>18783</v>
      </c>
      <c r="C5860" s="162" t="n">
        <v>21.24</v>
      </c>
      <c r="D5860" s="162" t="n">
        <v>0.027692</v>
      </c>
      <c r="E5860" s="162" t="n"/>
    </row>
    <row r="5861">
      <c r="B5861" s="161" t="n">
        <v>18784</v>
      </c>
      <c r="C5861" s="162" t="n">
        <v>21.33</v>
      </c>
      <c r="D5861" s="162" t="n">
        <v>0.031192</v>
      </c>
      <c r="E5861" s="162" t="n"/>
    </row>
    <row r="5862">
      <c r="B5862" s="161" t="n">
        <v>18785</v>
      </c>
      <c r="C5862" s="162" t="n">
        <v>21.48</v>
      </c>
      <c r="D5862" s="162" t="n">
        <v>0.03744</v>
      </c>
      <c r="E5862" s="162" t="n"/>
    </row>
    <row r="5863">
      <c r="B5863" s="161" t="n">
        <v>18786</v>
      </c>
      <c r="C5863" s="162" t="n">
        <v>21.56</v>
      </c>
      <c r="D5863" s="162" t="n">
        <v>0.040428</v>
      </c>
      <c r="E5863" s="162" t="n"/>
    </row>
    <row r="5864">
      <c r="B5864" s="161" t="n">
        <v>18787</v>
      </c>
      <c r="C5864" s="162" t="n">
        <v>21.49</v>
      </c>
      <c r="D5864" s="162" t="n">
        <v>0.036498</v>
      </c>
      <c r="E5864" s="162" t="n"/>
    </row>
    <row r="5865">
      <c r="B5865" s="161" t="n">
        <v>18790</v>
      </c>
      <c r="C5865" s="162" t="n">
        <v>21.61</v>
      </c>
      <c r="D5865" s="162" t="n">
        <v>0.041364</v>
      </c>
      <c r="E5865" s="162" t="n"/>
    </row>
    <row r="5866">
      <c r="B5866" s="161" t="n">
        <v>18791</v>
      </c>
      <c r="C5866" s="162" t="n">
        <v>21.52</v>
      </c>
      <c r="D5866" s="162" t="n">
        <v>0.036506</v>
      </c>
      <c r="E5866" s="162" t="n"/>
    </row>
    <row r="5867">
      <c r="B5867" s="161" t="n">
        <v>18792</v>
      </c>
      <c r="C5867" s="162" t="n">
        <v>21.55</v>
      </c>
      <c r="D5867" s="162" t="n">
        <v>0.037242</v>
      </c>
      <c r="E5867" s="162" t="n"/>
    </row>
    <row r="5868">
      <c r="B5868" s="161" t="n">
        <v>18793</v>
      </c>
      <c r="C5868" s="162" t="n">
        <v>21.84</v>
      </c>
      <c r="D5868" s="162" t="n">
        <v>0.049875</v>
      </c>
      <c r="E5868" s="162" t="n"/>
    </row>
    <row r="5869">
      <c r="B5869" s="161" t="n">
        <v>18794</v>
      </c>
      <c r="C5869" s="162" t="n">
        <v>22.04</v>
      </c>
      <c r="D5869" s="162" t="n">
        <v>0.058149</v>
      </c>
      <c r="E5869" s="162" t="n"/>
    </row>
    <row r="5870">
      <c r="B5870" s="161" t="n">
        <v>18797</v>
      </c>
      <c r="C5870" s="162" t="n">
        <v>22.05</v>
      </c>
      <c r="D5870" s="162" t="n">
        <v>0.057756</v>
      </c>
      <c r="E5870" s="162" t="n"/>
    </row>
    <row r="5871">
      <c r="B5871" s="161" t="n">
        <v>18798</v>
      </c>
      <c r="C5871" s="162" t="n">
        <v>22.02</v>
      </c>
      <c r="D5871" s="162" t="n">
        <v>0.055559</v>
      </c>
      <c r="E5871" s="162" t="n"/>
    </row>
    <row r="5872">
      <c r="B5872" s="161" t="n">
        <v>18799</v>
      </c>
      <c r="C5872" s="162" t="n">
        <v>21.91</v>
      </c>
      <c r="D5872" s="162" t="n">
        <v>0.049716</v>
      </c>
      <c r="E5872" s="162" t="n"/>
    </row>
    <row r="5873">
      <c r="B5873" s="161" t="n">
        <v>18800</v>
      </c>
      <c r="C5873" s="162" t="n">
        <v>21.78</v>
      </c>
      <c r="D5873" s="162" t="n">
        <v>0.04296</v>
      </c>
      <c r="E5873" s="162" t="n"/>
    </row>
    <row r="5874">
      <c r="B5874" s="161" t="n">
        <v>18801</v>
      </c>
      <c r="C5874" s="162" t="n">
        <v>21.55</v>
      </c>
      <c r="D5874" s="162" t="n">
        <v>0.031625</v>
      </c>
      <c r="E5874" s="162" t="n"/>
    </row>
    <row r="5875">
      <c r="B5875" s="161" t="n">
        <v>18804</v>
      </c>
      <c r="C5875" s="162" t="n">
        <v>21.29</v>
      </c>
      <c r="D5875" s="162" t="n">
        <v>0.018862</v>
      </c>
      <c r="E5875" s="162" t="n"/>
    </row>
    <row r="5876">
      <c r="B5876" s="161" t="n">
        <v>18805</v>
      </c>
      <c r="C5876" s="162" t="n">
        <v>21.3</v>
      </c>
      <c r="D5876" s="162" t="n">
        <v>0.018671</v>
      </c>
      <c r="E5876" s="162" t="n"/>
    </row>
    <row r="5877">
      <c r="B5877" s="161" t="n">
        <v>18806</v>
      </c>
      <c r="C5877" s="162" t="n">
        <v>21.37</v>
      </c>
      <c r="D5877" s="162" t="n">
        <v>0.021287</v>
      </c>
      <c r="E5877" s="162" t="n"/>
    </row>
    <row r="5878">
      <c r="B5878" s="161" t="n">
        <v>18807</v>
      </c>
      <c r="C5878" s="162" t="n">
        <v>21.1</v>
      </c>
      <c r="D5878" s="162" t="n">
        <v>0.008011000000000001</v>
      </c>
      <c r="E5878" s="162" t="n"/>
    </row>
    <row r="5879">
      <c r="B5879" s="161" t="n">
        <v>18808</v>
      </c>
      <c r="C5879" s="162" t="n">
        <v>20.96</v>
      </c>
      <c r="D5879" s="162" t="n">
        <v>0.000792</v>
      </c>
      <c r="E5879" s="162" t="n"/>
    </row>
    <row r="5880">
      <c r="B5880" s="161" t="n">
        <v>18811</v>
      </c>
      <c r="C5880" s="162" t="n">
        <v>21.1</v>
      </c>
      <c r="D5880" s="162" t="n">
        <v>0.006917</v>
      </c>
      <c r="E5880" s="162" t="n"/>
    </row>
    <row r="5881">
      <c r="B5881" s="161" t="n">
        <v>18812</v>
      </c>
      <c r="C5881" s="162" t="n">
        <v>21.23</v>
      </c>
      <c r="D5881" s="162" t="n">
        <v>0.012549</v>
      </c>
      <c r="E5881" s="162" t="n"/>
    </row>
    <row r="5882">
      <c r="B5882" s="161" t="n">
        <v>18814</v>
      </c>
      <c r="C5882" s="162" t="n">
        <v>21.64</v>
      </c>
      <c r="D5882" s="162" t="n">
        <v>0.031091</v>
      </c>
      <c r="E5882" s="162" t="n"/>
    </row>
    <row r="5883">
      <c r="B5883" s="161" t="n">
        <v>18815</v>
      </c>
      <c r="C5883" s="162" t="n">
        <v>21.64</v>
      </c>
      <c r="D5883" s="162" t="n">
        <v>0.030531</v>
      </c>
      <c r="E5883" s="162" t="n"/>
    </row>
    <row r="5884">
      <c r="B5884" s="161" t="n">
        <v>18818</v>
      </c>
      <c r="C5884" s="162" t="n">
        <v>21.73</v>
      </c>
      <c r="D5884" s="162" t="n">
        <v>0.034119</v>
      </c>
      <c r="E5884" s="162" t="n"/>
    </row>
    <row r="5885">
      <c r="B5885" s="161" t="n">
        <v>18819</v>
      </c>
      <c r="C5885" s="162" t="n">
        <v>21.63</v>
      </c>
      <c r="D5885" s="162" t="n">
        <v>0.028954</v>
      </c>
      <c r="E5885" s="162" t="n"/>
    </row>
    <row r="5886">
      <c r="B5886" s="161" t="n">
        <v>18820</v>
      </c>
      <c r="C5886" s="162" t="n">
        <v>21.68</v>
      </c>
      <c r="D5886" s="162" t="n">
        <v>0.030676</v>
      </c>
      <c r="E5886" s="162" t="n"/>
    </row>
    <row r="5887">
      <c r="B5887" s="161" t="n">
        <v>18821</v>
      </c>
      <c r="C5887" s="162" t="n">
        <v>21.8</v>
      </c>
      <c r="D5887" s="162" t="n">
        <v>0.035618</v>
      </c>
      <c r="E5887" s="162" t="n"/>
    </row>
    <row r="5888">
      <c r="B5888" s="161" t="n">
        <v>18822</v>
      </c>
      <c r="C5888" s="162" t="n">
        <v>21.98</v>
      </c>
      <c r="D5888" s="162" t="n">
        <v>0.043237</v>
      </c>
      <c r="E5888" s="162" t="n"/>
    </row>
    <row r="5889">
      <c r="B5889" s="161" t="n">
        <v>18825</v>
      </c>
      <c r="C5889" s="162" t="n">
        <v>21.73</v>
      </c>
      <c r="D5889" s="162" t="n">
        <v>0.031249</v>
      </c>
      <c r="E5889" s="162" t="n"/>
    </row>
    <row r="5890">
      <c r="B5890" s="161" t="n">
        <v>18826</v>
      </c>
      <c r="C5890" s="162" t="n">
        <v>21.92</v>
      </c>
      <c r="D5890" s="162" t="n">
        <v>0.039295</v>
      </c>
      <c r="E5890" s="162" t="n"/>
    </row>
    <row r="5891">
      <c r="B5891" s="161" t="n">
        <v>18827</v>
      </c>
      <c r="C5891" s="162" t="n">
        <v>21.88</v>
      </c>
      <c r="D5891" s="162" t="n">
        <v>0.036883</v>
      </c>
      <c r="E5891" s="162" t="n"/>
    </row>
    <row r="5892">
      <c r="B5892" s="161" t="n">
        <v>18828</v>
      </c>
      <c r="C5892" s="162" t="n">
        <v>21.84</v>
      </c>
      <c r="D5892" s="162" t="n">
        <v>0.03448</v>
      </c>
      <c r="E5892" s="162" t="n"/>
    </row>
    <row r="5893">
      <c r="B5893" s="161" t="n">
        <v>18829</v>
      </c>
      <c r="C5893" s="162" t="n">
        <v>21.88</v>
      </c>
      <c r="D5893" s="162" t="n">
        <v>0.035734</v>
      </c>
      <c r="E5893" s="162" t="n"/>
    </row>
    <row r="5894">
      <c r="B5894" s="161" t="n">
        <v>18832</v>
      </c>
      <c r="C5894" s="162" t="n">
        <v>22.1</v>
      </c>
      <c r="D5894" s="162" t="n">
        <v>0.045168</v>
      </c>
      <c r="E5894" s="162" t="n"/>
    </row>
    <row r="5895">
      <c r="B5895" s="161" t="n">
        <v>18833</v>
      </c>
      <c r="C5895" s="162" t="n">
        <v>22.44</v>
      </c>
      <c r="D5895" s="162" t="n">
        <v>0.059777</v>
      </c>
      <c r="E5895" s="162" t="n"/>
    </row>
    <row r="5896">
      <c r="B5896" s="161" t="n">
        <v>18834</v>
      </c>
      <c r="C5896" s="162" t="n">
        <v>22.32</v>
      </c>
      <c r="D5896" s="162" t="n">
        <v>0.053867</v>
      </c>
      <c r="E5896" s="162" t="n"/>
    </row>
    <row r="5897">
      <c r="B5897" s="161" t="n">
        <v>18835</v>
      </c>
      <c r="C5897" s="162" t="n">
        <v>22.47</v>
      </c>
      <c r="D5897" s="162" t="n">
        <v>0.059955</v>
      </c>
      <c r="E5897" s="162" t="n"/>
    </row>
    <row r="5898">
      <c r="B5898" s="161" t="n">
        <v>18836</v>
      </c>
      <c r="C5898" s="162" t="n">
        <v>22.56</v>
      </c>
      <c r="D5898" s="162" t="n">
        <v>0.063376</v>
      </c>
      <c r="E5898" s="162" t="n"/>
    </row>
    <row r="5899">
      <c r="B5899" s="161" t="n">
        <v>18839</v>
      </c>
      <c r="C5899" s="162" t="n">
        <v>22.63</v>
      </c>
      <c r="D5899" s="162" t="n">
        <v>0.06585299999999999</v>
      </c>
      <c r="E5899" s="162" t="n"/>
    </row>
    <row r="5900">
      <c r="B5900" s="161" t="n">
        <v>18840</v>
      </c>
      <c r="C5900" s="162" t="n">
        <v>22.4</v>
      </c>
      <c r="D5900" s="162" t="n">
        <v>0.05502</v>
      </c>
      <c r="E5900" s="162" t="n"/>
    </row>
    <row r="5901">
      <c r="B5901" s="161" t="n">
        <v>18841</v>
      </c>
      <c r="C5901" s="162" t="n">
        <v>22.51</v>
      </c>
      <c r="D5901" s="162" t="n">
        <v>0.059294</v>
      </c>
      <c r="E5901" s="162" t="n"/>
    </row>
    <row r="5902">
      <c r="B5902" s="161" t="n">
        <v>18842</v>
      </c>
      <c r="C5902" s="162" t="n">
        <v>22.82</v>
      </c>
      <c r="D5902" s="162" t="n">
        <v>0.072272</v>
      </c>
      <c r="E5902" s="162" t="n"/>
    </row>
    <row r="5903">
      <c r="B5903" s="161" t="n">
        <v>18843</v>
      </c>
      <c r="C5903" s="162" t="n">
        <v>22.85</v>
      </c>
      <c r="D5903" s="162" t="n">
        <v>0.07284599999999999</v>
      </c>
      <c r="E5903" s="162" t="n"/>
    </row>
    <row r="5904">
      <c r="B5904" s="161" t="n">
        <v>18846</v>
      </c>
      <c r="C5904" s="162" t="n">
        <v>23.01</v>
      </c>
      <c r="D5904" s="162" t="n">
        <v>0.07908999999999999</v>
      </c>
      <c r="E5904" s="162" t="n"/>
    </row>
    <row r="5905">
      <c r="B5905" s="161" t="n">
        <v>18847</v>
      </c>
      <c r="C5905" s="162" t="n">
        <v>23.03</v>
      </c>
      <c r="D5905" s="162" t="n">
        <v>0.079249</v>
      </c>
      <c r="E5905" s="162" t="n"/>
    </row>
    <row r="5906">
      <c r="B5906" s="161" t="n">
        <v>18848</v>
      </c>
      <c r="C5906" s="162" t="n">
        <v>22.93</v>
      </c>
      <c r="D5906" s="162" t="n">
        <v>0.074213</v>
      </c>
      <c r="E5906" s="162" t="n"/>
    </row>
    <row r="5907">
      <c r="B5907" s="161" t="n">
        <v>18849</v>
      </c>
      <c r="C5907" s="162" t="n">
        <v>22.84</v>
      </c>
      <c r="D5907" s="162" t="n">
        <v>0.069604</v>
      </c>
      <c r="E5907" s="162" t="n"/>
    </row>
    <row r="5908">
      <c r="B5908" s="161" t="n">
        <v>18850</v>
      </c>
      <c r="C5908" s="162" t="n">
        <v>22.79</v>
      </c>
      <c r="D5908" s="162" t="n">
        <v>0.066749</v>
      </c>
      <c r="E5908" s="162" t="n"/>
    </row>
    <row r="5909">
      <c r="B5909" s="161" t="n">
        <v>18853</v>
      </c>
      <c r="C5909" s="162" t="n">
        <v>22.8</v>
      </c>
      <c r="D5909" s="162" t="n">
        <v>0.06655</v>
      </c>
      <c r="E5909" s="162" t="n"/>
    </row>
    <row r="5910">
      <c r="B5910" s="161" t="n">
        <v>18854</v>
      </c>
      <c r="C5910" s="162" t="n">
        <v>22.7</v>
      </c>
      <c r="D5910" s="162" t="n">
        <v>0.061533</v>
      </c>
      <c r="E5910" s="162" t="n"/>
    </row>
    <row r="5911">
      <c r="B5911" s="161" t="n">
        <v>18855</v>
      </c>
      <c r="C5911" s="162" t="n">
        <v>22.79</v>
      </c>
      <c r="D5911" s="162" t="n">
        <v>0.064746</v>
      </c>
      <c r="E5911" s="162" t="n"/>
    </row>
    <row r="5912">
      <c r="B5912" s="161" t="n">
        <v>18856</v>
      </c>
      <c r="C5912" s="162" t="n">
        <v>22.87</v>
      </c>
      <c r="D5912" s="162" t="n">
        <v>0.067524</v>
      </c>
      <c r="E5912" s="162" t="n"/>
    </row>
    <row r="5913">
      <c r="B5913" s="161" t="n">
        <v>18857</v>
      </c>
      <c r="C5913" s="162" t="n">
        <v>22.94</v>
      </c>
      <c r="D5913" s="162" t="n">
        <v>0.069802</v>
      </c>
      <c r="E5913" s="162" t="n"/>
    </row>
    <row r="5914">
      <c r="B5914" s="161" t="n">
        <v>18860</v>
      </c>
      <c r="C5914" s="162" t="n">
        <v>22.93</v>
      </c>
      <c r="D5914" s="162" t="n">
        <v>0.06857199999999999</v>
      </c>
      <c r="E5914" s="162" t="n"/>
    </row>
    <row r="5915">
      <c r="B5915" s="161" t="n">
        <v>18861</v>
      </c>
      <c r="C5915" s="162" t="n">
        <v>22.83</v>
      </c>
      <c r="D5915" s="162" t="n">
        <v>0.06343799999999999</v>
      </c>
      <c r="E5915" s="162" t="n"/>
    </row>
    <row r="5916">
      <c r="B5916" s="161" t="n">
        <v>18862</v>
      </c>
      <c r="C5916" s="162" t="n">
        <v>22.75</v>
      </c>
      <c r="D5916" s="162" t="n">
        <v>0.059223</v>
      </c>
      <c r="E5916" s="162" t="n"/>
    </row>
    <row r="5917">
      <c r="B5917" s="161" t="n">
        <v>18863</v>
      </c>
      <c r="C5917" s="162" t="n">
        <v>22.9</v>
      </c>
      <c r="D5917" s="162" t="n">
        <v>0.065084</v>
      </c>
      <c r="E5917" s="162" t="n"/>
    </row>
    <row r="5918">
      <c r="B5918" s="161" t="n">
        <v>18864</v>
      </c>
      <c r="C5918" s="162" t="n">
        <v>22.88</v>
      </c>
      <c r="D5918" s="162" t="n">
        <v>0.06339</v>
      </c>
      <c r="E5918" s="162" t="n"/>
    </row>
    <row r="5919">
      <c r="B5919" s="161" t="n">
        <v>18867</v>
      </c>
      <c r="C5919" s="162" t="n">
        <v>22.85</v>
      </c>
      <c r="D5919" s="162" t="n">
        <v>0.061312</v>
      </c>
      <c r="E5919" s="162" t="n"/>
    </row>
    <row r="5920">
      <c r="B5920" s="161" t="n">
        <v>18868</v>
      </c>
      <c r="C5920" s="162" t="n">
        <v>22.9</v>
      </c>
      <c r="D5920" s="162" t="n">
        <v>0.062775</v>
      </c>
      <c r="E5920" s="162" t="n"/>
    </row>
    <row r="5921">
      <c r="B5921" s="161" t="n">
        <v>18869</v>
      </c>
      <c r="C5921" s="162" t="n">
        <v>23.08</v>
      </c>
      <c r="D5921" s="162" t="n">
        <v>0.06987500000000001</v>
      </c>
      <c r="E5921" s="162" t="n"/>
    </row>
    <row r="5922">
      <c r="B5922" s="161" t="n">
        <v>18870</v>
      </c>
      <c r="C5922" s="162" t="n">
        <v>23.24</v>
      </c>
      <c r="D5922" s="162" t="n">
        <v>0.076033</v>
      </c>
      <c r="E5922" s="162" t="n"/>
    </row>
    <row r="5923">
      <c r="B5923" s="161" t="n">
        <v>18871</v>
      </c>
      <c r="C5923" s="162" t="n">
        <v>23.28</v>
      </c>
      <c r="D5923" s="162" t="n">
        <v>0.076959</v>
      </c>
      <c r="E5923" s="162" t="n"/>
    </row>
    <row r="5924">
      <c r="B5924" s="161" t="n">
        <v>18875</v>
      </c>
      <c r="C5924" s="162" t="n">
        <v>23.28</v>
      </c>
      <c r="D5924" s="162" t="n">
        <v>0.076157</v>
      </c>
      <c r="E5924" s="162" t="n"/>
    </row>
    <row r="5925">
      <c r="B5925" s="161" t="n">
        <v>18876</v>
      </c>
      <c r="C5925" s="162" t="n">
        <v>23.42</v>
      </c>
      <c r="D5925" s="162" t="n">
        <v>0.08129500000000001</v>
      </c>
      <c r="E5925" s="162" t="n"/>
    </row>
    <row r="5926">
      <c r="B5926" s="161" t="n">
        <v>18877</v>
      </c>
      <c r="C5926" s="162" t="n">
        <v>23.47</v>
      </c>
      <c r="D5926" s="162" t="n">
        <v>0.082592</v>
      </c>
      <c r="E5926" s="162" t="n"/>
    </row>
    <row r="5927">
      <c r="B5927" s="161" t="n">
        <v>18878</v>
      </c>
      <c r="C5927" s="162" t="n">
        <v>23.53</v>
      </c>
      <c r="D5927" s="162" t="n">
        <v>0.084313</v>
      </c>
      <c r="E5927" s="162" t="n"/>
    </row>
    <row r="5928">
      <c r="B5928" s="161" t="n">
        <v>18881</v>
      </c>
      <c r="C5928" s="162" t="n">
        <v>23.62</v>
      </c>
      <c r="D5928" s="162" t="n">
        <v>0.087266</v>
      </c>
      <c r="E5928" s="162" t="n"/>
    </row>
    <row r="5929">
      <c r="B5929" s="161" t="n">
        <v>18882</v>
      </c>
      <c r="C5929" s="162" t="n">
        <v>23.5</v>
      </c>
      <c r="D5929" s="162" t="n">
        <v>0.081402</v>
      </c>
      <c r="E5929" s="162" t="n"/>
    </row>
    <row r="5930">
      <c r="B5930" s="161" t="n">
        <v>18883</v>
      </c>
      <c r="C5930" s="162" t="n">
        <v>23.6</v>
      </c>
      <c r="D5930" s="162" t="n">
        <v>0.08489099999999999</v>
      </c>
      <c r="E5930" s="162" t="n"/>
    </row>
    <row r="5931">
      <c r="B5931" s="161" t="n">
        <v>18884</v>
      </c>
      <c r="C5931" s="162" t="n">
        <v>23.71</v>
      </c>
      <c r="D5931" s="162" t="n">
        <v>0.088728</v>
      </c>
      <c r="E5931" s="162" t="n"/>
    </row>
    <row r="5932">
      <c r="B5932" s="161" t="n">
        <v>18885</v>
      </c>
      <c r="C5932" s="162" t="n">
        <v>23.69</v>
      </c>
      <c r="D5932" s="162" t="n">
        <v>0.086932</v>
      </c>
      <c r="E5932" s="162" t="n"/>
    </row>
    <row r="5933">
      <c r="B5933" s="161" t="n">
        <v>18888</v>
      </c>
      <c r="C5933" s="162" t="n">
        <v>23.62</v>
      </c>
      <c r="D5933" s="162" t="n">
        <v>0.082995</v>
      </c>
      <c r="E5933" s="162" t="n"/>
    </row>
    <row r="5934">
      <c r="B5934" s="161" t="n">
        <v>18889</v>
      </c>
      <c r="C5934" s="162" t="n">
        <v>23.59</v>
      </c>
      <c r="D5934" s="162" t="n">
        <v>0.080786</v>
      </c>
      <c r="E5934" s="162" t="n"/>
    </row>
    <row r="5935">
      <c r="B5935" s="161" t="n">
        <v>18890</v>
      </c>
      <c r="C5935" s="162" t="n">
        <v>23.59</v>
      </c>
      <c r="D5935" s="162" t="n">
        <v>0.079884</v>
      </c>
      <c r="E5935" s="162" t="n"/>
    </row>
    <row r="5936">
      <c r="B5936" s="161" t="n">
        <v>18891</v>
      </c>
      <c r="C5936" s="162" t="n">
        <v>23.57</v>
      </c>
      <c r="D5936" s="162" t="n">
        <v>0.077987</v>
      </c>
      <c r="E5936" s="162" t="n"/>
    </row>
    <row r="5937">
      <c r="B5937" s="161" t="n">
        <v>18892</v>
      </c>
      <c r="C5937" s="162" t="n">
        <v>23.4</v>
      </c>
      <c r="D5937" s="162" t="n">
        <v>0.069811</v>
      </c>
      <c r="E5937" s="162" t="n"/>
    </row>
    <row r="5938">
      <c r="B5938" s="161" t="n">
        <v>18895</v>
      </c>
      <c r="C5938" s="162" t="n">
        <v>23.3</v>
      </c>
      <c r="D5938" s="162" t="n">
        <v>0.064646</v>
      </c>
      <c r="E5938" s="162" t="n"/>
    </row>
    <row r="5939">
      <c r="B5939" s="161" t="n">
        <v>18896</v>
      </c>
      <c r="C5939" s="162" t="n">
        <v>23.38</v>
      </c>
      <c r="D5939" s="162" t="n">
        <v>0.067163</v>
      </c>
      <c r="E5939" s="162" t="n"/>
    </row>
    <row r="5940">
      <c r="B5940" s="161" t="n">
        <v>18897</v>
      </c>
      <c r="C5940" s="162" t="n">
        <v>23.4</v>
      </c>
      <c r="D5940" s="162" t="n">
        <v>0.067104</v>
      </c>
      <c r="E5940" s="162" t="n"/>
    </row>
    <row r="5941">
      <c r="B5941" s="161" t="n">
        <v>18898</v>
      </c>
      <c r="C5941" s="162" t="n">
        <v>23.27</v>
      </c>
      <c r="D5941" s="162" t="n">
        <v>0.060722</v>
      </c>
      <c r="E5941" s="162" t="n"/>
    </row>
    <row r="5942">
      <c r="B5942" s="161" t="n">
        <v>18899</v>
      </c>
      <c r="C5942" s="162" t="n">
        <v>23.26</v>
      </c>
      <c r="D5942" s="162" t="n">
        <v>0.059475</v>
      </c>
      <c r="E5942" s="162" t="n"/>
    </row>
    <row r="5943">
      <c r="B5943" s="161" t="n">
        <v>18902</v>
      </c>
      <c r="C5943" s="162" t="n">
        <v>23.47</v>
      </c>
      <c r="D5943" s="162" t="n">
        <v>0.067596</v>
      </c>
      <c r="E5943" s="162" t="n"/>
    </row>
    <row r="5944">
      <c r="B5944" s="161" t="n">
        <v>18903</v>
      </c>
      <c r="C5944" s="162" t="n">
        <v>23.64</v>
      </c>
      <c r="D5944" s="162" t="n">
        <v>0.073854</v>
      </c>
      <c r="E5944" s="162" t="n"/>
    </row>
    <row r="5945">
      <c r="B5945" s="161" t="n">
        <v>18904</v>
      </c>
      <c r="C5945" s="162" t="n">
        <v>23.79</v>
      </c>
      <c r="D5945" s="162" t="n">
        <v>0.079164</v>
      </c>
      <c r="E5945" s="162" t="n"/>
    </row>
    <row r="5946">
      <c r="B5946" s="161" t="n">
        <v>18905</v>
      </c>
      <c r="C5946" s="162" t="n">
        <v>23.72</v>
      </c>
      <c r="D5946" s="162" t="n">
        <v>0.075337</v>
      </c>
      <c r="E5946" s="162" t="n"/>
    </row>
    <row r="5947">
      <c r="B5947" s="161" t="n">
        <v>18906</v>
      </c>
      <c r="C5947" s="162" t="n">
        <v>23.78</v>
      </c>
      <c r="D5947" s="162" t="n">
        <v>0.076996</v>
      </c>
      <c r="E5947" s="162" t="n"/>
    </row>
    <row r="5948">
      <c r="B5948" s="161" t="n">
        <v>18909</v>
      </c>
      <c r="C5948" s="162" t="n">
        <v>23.75</v>
      </c>
      <c r="D5948" s="162" t="n">
        <v>0.074876</v>
      </c>
      <c r="E5948" s="162" t="n"/>
    </row>
    <row r="5949">
      <c r="B5949" s="161" t="n">
        <v>18910</v>
      </c>
      <c r="C5949" s="162" t="n">
        <v>23.65</v>
      </c>
      <c r="D5949" s="162" t="n">
        <v>0.069824</v>
      </c>
      <c r="E5949" s="162" t="n"/>
    </row>
    <row r="5950">
      <c r="B5950" s="161" t="n">
        <v>18911</v>
      </c>
      <c r="C5950" s="162" t="n">
        <v>23.61</v>
      </c>
      <c r="D5950" s="162" t="n">
        <v>0.067329</v>
      </c>
      <c r="E5950" s="162" t="n"/>
    </row>
    <row r="5951">
      <c r="B5951" s="161" t="n">
        <v>18912</v>
      </c>
      <c r="C5951" s="162" t="n">
        <v>23.7</v>
      </c>
      <c r="D5951" s="162" t="n">
        <v>0.07027799999999999</v>
      </c>
      <c r="E5951" s="162" t="n"/>
    </row>
    <row r="5952">
      <c r="B5952" s="161" t="n">
        <v>18916</v>
      </c>
      <c r="C5952" s="162" t="n">
        <v>23.85</v>
      </c>
      <c r="D5952" s="162" t="n">
        <v>0.075784</v>
      </c>
      <c r="E5952" s="162" t="n"/>
    </row>
    <row r="5953">
      <c r="B5953" s="161" t="n">
        <v>18917</v>
      </c>
      <c r="C5953" s="162" t="n">
        <v>23.77</v>
      </c>
      <c r="D5953" s="162" t="n">
        <v>0.071657</v>
      </c>
      <c r="E5953" s="162" t="n"/>
    </row>
    <row r="5954">
      <c r="B5954" s="161" t="n">
        <v>18918</v>
      </c>
      <c r="C5954" s="162" t="n">
        <v>23.69</v>
      </c>
      <c r="D5954" s="162" t="n">
        <v>0.06755</v>
      </c>
      <c r="E5954" s="162" t="n"/>
    </row>
    <row r="5955">
      <c r="B5955" s="161" t="n">
        <v>18919</v>
      </c>
      <c r="C5955" s="162" t="n">
        <v>23.67</v>
      </c>
      <c r="D5955" s="162" t="n">
        <v>0.06605</v>
      </c>
      <c r="E5955" s="162" t="n"/>
    </row>
    <row r="5956">
      <c r="B5956" s="161" t="n">
        <v>18920</v>
      </c>
      <c r="C5956" s="162" t="n">
        <v>23.32</v>
      </c>
      <c r="D5956" s="162" t="n">
        <v>0.05056</v>
      </c>
      <c r="E5956" s="162" t="n"/>
    </row>
    <row r="5957">
      <c r="B5957" s="161" t="n">
        <v>18923</v>
      </c>
      <c r="C5957" s="162" t="n">
        <v>22.75</v>
      </c>
      <c r="D5957" s="162" t="n">
        <v>0.02539</v>
      </c>
      <c r="E5957" s="162" t="n"/>
    </row>
    <row r="5958">
      <c r="B5958" s="161" t="n">
        <v>18924</v>
      </c>
      <c r="C5958" s="162" t="n">
        <v>22.84</v>
      </c>
      <c r="D5958" s="162" t="n">
        <v>0.028894</v>
      </c>
      <c r="E5958" s="162" t="n"/>
    </row>
    <row r="5959">
      <c r="B5959" s="161" t="n">
        <v>18925</v>
      </c>
      <c r="C5959" s="162" t="n">
        <v>23.03</v>
      </c>
      <c r="D5959" s="162" t="n">
        <v>0.036721</v>
      </c>
      <c r="E5959" s="162" t="n"/>
    </row>
    <row r="5960">
      <c r="B5960" s="161" t="n">
        <v>18926</v>
      </c>
      <c r="C5960" s="162" t="n">
        <v>22.96</v>
      </c>
      <c r="D5960" s="162" t="n">
        <v>0.033263</v>
      </c>
      <c r="E5960" s="162" t="n"/>
    </row>
    <row r="5961">
      <c r="B5961" s="161" t="n">
        <v>18927</v>
      </c>
      <c r="C5961" s="162" t="n">
        <v>22.81</v>
      </c>
      <c r="D5961" s="162" t="n">
        <v>0.026267</v>
      </c>
      <c r="E5961" s="162" t="n"/>
    </row>
    <row r="5962">
      <c r="B5962" s="161" t="n">
        <v>18930</v>
      </c>
      <c r="C5962" s="162" t="n">
        <v>22.69</v>
      </c>
      <c r="D5962" s="162" t="n">
        <v>0.020655</v>
      </c>
      <c r="E5962" s="162" t="n"/>
    </row>
    <row r="5963">
      <c r="B5963" s="161" t="n">
        <v>18931</v>
      </c>
      <c r="C5963" s="162" t="n">
        <v>22.66</v>
      </c>
      <c r="D5963" s="162" t="n">
        <v>0.018983</v>
      </c>
      <c r="E5963" s="162" t="n"/>
    </row>
    <row r="5964">
      <c r="B5964" s="161" t="n">
        <v>18932</v>
      </c>
      <c r="C5964" s="162" t="n">
        <v>22.94</v>
      </c>
      <c r="D5964" s="162" t="n">
        <v>0.030895</v>
      </c>
      <c r="E5964" s="162" t="n"/>
    </row>
    <row r="5965">
      <c r="B5965" s="161" t="n">
        <v>18933</v>
      </c>
      <c r="C5965" s="162" t="n">
        <v>23.1</v>
      </c>
      <c r="D5965" s="162" t="n">
        <v>0.037477</v>
      </c>
      <c r="E5965" s="162" t="n"/>
    </row>
    <row r="5966">
      <c r="B5966" s="161" t="n">
        <v>18934</v>
      </c>
      <c r="C5966" s="162" t="n">
        <v>22.93</v>
      </c>
      <c r="D5966" s="162" t="n">
        <v>0.029781</v>
      </c>
      <c r="E5966" s="162" t="n"/>
    </row>
    <row r="5967">
      <c r="B5967" s="161" t="n">
        <v>18937</v>
      </c>
      <c r="C5967" s="162" t="n">
        <v>22.82</v>
      </c>
      <c r="D5967" s="162" t="n">
        <v>0.024653</v>
      </c>
      <c r="E5967" s="162" t="n"/>
    </row>
    <row r="5968">
      <c r="B5968" s="161" t="n">
        <v>18939</v>
      </c>
      <c r="C5968" s="162" t="n">
        <v>22.49</v>
      </c>
      <c r="D5968" s="162" t="n">
        <v>0.009833</v>
      </c>
      <c r="E5968" s="162" t="n"/>
    </row>
    <row r="5969">
      <c r="B5969" s="161" t="n">
        <v>18940</v>
      </c>
      <c r="C5969" s="162" t="n">
        <v>22.47</v>
      </c>
      <c r="D5969" s="162" t="n">
        <v>0.008652999999999999</v>
      </c>
      <c r="E5969" s="162" t="n"/>
    </row>
    <row r="5970">
      <c r="B5970" s="161" t="n">
        <v>18941</v>
      </c>
      <c r="C5970" s="162" t="n">
        <v>22.75</v>
      </c>
      <c r="D5970" s="162" t="n">
        <v>0.020703</v>
      </c>
      <c r="E5970" s="162" t="n"/>
    </row>
    <row r="5971">
      <c r="B5971" s="161" t="n">
        <v>18945</v>
      </c>
      <c r="C5971" s="162" t="n">
        <v>22.79</v>
      </c>
      <c r="D5971" s="162" t="n">
        <v>0.022094</v>
      </c>
      <c r="E5971" s="162" t="n"/>
    </row>
    <row r="5972">
      <c r="B5972" s="161" t="n">
        <v>18946</v>
      </c>
      <c r="C5972" s="162" t="n">
        <v>22.85</v>
      </c>
      <c r="D5972" s="162" t="n">
        <v>0.024315</v>
      </c>
      <c r="E5972" s="162" t="n"/>
    </row>
    <row r="5973">
      <c r="B5973" s="161" t="n">
        <v>18947</v>
      </c>
      <c r="C5973" s="162" t="n">
        <v>22.84</v>
      </c>
      <c r="D5973" s="162" t="n">
        <v>0.023523</v>
      </c>
      <c r="E5973" s="162" t="n"/>
    </row>
    <row r="5974">
      <c r="B5974" s="161" t="n">
        <v>18948</v>
      </c>
      <c r="C5974" s="162" t="n">
        <v>22.82</v>
      </c>
      <c r="D5974" s="162" t="n">
        <v>0.022389</v>
      </c>
      <c r="E5974" s="162" t="n"/>
    </row>
    <row r="5975">
      <c r="B5975" s="161" t="n">
        <v>18951</v>
      </c>
      <c r="C5975" s="162" t="n">
        <v>22.73</v>
      </c>
      <c r="D5975" s="162" t="n">
        <v>0.018216</v>
      </c>
      <c r="E5975" s="162" t="n"/>
    </row>
    <row r="5976">
      <c r="B5976" s="161" t="n">
        <v>18952</v>
      </c>
      <c r="C5976" s="162" t="n">
        <v>22.68</v>
      </c>
      <c r="D5976" s="162" t="n">
        <v>0.015785</v>
      </c>
      <c r="E5976" s="162" t="n"/>
    </row>
    <row r="5977">
      <c r="B5977" s="161" t="n">
        <v>18953</v>
      </c>
      <c r="C5977" s="162" t="n">
        <v>22.64</v>
      </c>
      <c r="D5977" s="162" t="n">
        <v>0.013825</v>
      </c>
      <c r="E5977" s="162" t="n"/>
    </row>
    <row r="5978">
      <c r="B5978" s="161" t="n">
        <v>18955</v>
      </c>
      <c r="C5978" s="162" t="n">
        <v>22.4</v>
      </c>
      <c r="D5978" s="162" t="n">
        <v>0.003069</v>
      </c>
      <c r="E5978" s="162" t="n"/>
    </row>
    <row r="5979">
      <c r="B5979" s="161" t="n">
        <v>18958</v>
      </c>
      <c r="C5979" s="162" t="n">
        <v>22.43</v>
      </c>
      <c r="D5979" s="162" t="n">
        <v>0.004356</v>
      </c>
      <c r="E5979" s="162" t="n"/>
    </row>
    <row r="5980">
      <c r="B5980" s="161" t="n">
        <v>18959</v>
      </c>
      <c r="C5980" s="162" t="n">
        <v>22.66</v>
      </c>
      <c r="D5980" s="162" t="n">
        <v>0.014437</v>
      </c>
      <c r="E5980" s="162" t="n"/>
    </row>
    <row r="5981">
      <c r="B5981" s="161" t="n">
        <v>18960</v>
      </c>
      <c r="C5981" s="162" t="n">
        <v>22.61</v>
      </c>
      <c r="D5981" s="162" t="n">
        <v>0.01209</v>
      </c>
      <c r="E5981" s="162" t="n"/>
    </row>
    <row r="5982">
      <c r="B5982" s="161" t="n">
        <v>18961</v>
      </c>
      <c r="C5982" s="162" t="n">
        <v>22.67</v>
      </c>
      <c r="D5982" s="162" t="n">
        <v>0.01461</v>
      </c>
      <c r="E5982" s="162" t="n"/>
    </row>
    <row r="5983">
      <c r="B5983" s="161" t="n">
        <v>18962</v>
      </c>
      <c r="C5983" s="162" t="n">
        <v>22.88</v>
      </c>
      <c r="D5983" s="162" t="n">
        <v>0.023672</v>
      </c>
      <c r="E5983" s="162" t="n"/>
    </row>
    <row r="5984">
      <c r="B5984" s="161" t="n">
        <v>18965</v>
      </c>
      <c r="C5984" s="162" t="n">
        <v>23.01</v>
      </c>
      <c r="D5984" s="162" t="n">
        <v>0.029152</v>
      </c>
      <c r="E5984" s="162" t="n"/>
    </row>
    <row r="5985">
      <c r="B5985" s="161" t="n">
        <v>18966</v>
      </c>
      <c r="C5985" s="162" t="n">
        <v>23.14</v>
      </c>
      <c r="D5985" s="162" t="n">
        <v>0.034557</v>
      </c>
      <c r="E5985" s="162" t="n"/>
    </row>
    <row r="5986">
      <c r="B5986" s="161" t="n">
        <v>18967</v>
      </c>
      <c r="C5986" s="162" t="n">
        <v>23.07</v>
      </c>
      <c r="D5986" s="162" t="n">
        <v>0.031288</v>
      </c>
      <c r="E5986" s="162" t="n"/>
    </row>
    <row r="5987">
      <c r="B5987" s="161" t="n">
        <v>18968</v>
      </c>
      <c r="C5987" s="162" t="n">
        <v>23.34</v>
      </c>
      <c r="D5987" s="162" t="n">
        <v>0.042654</v>
      </c>
      <c r="E5987" s="162" t="n"/>
    </row>
    <row r="5988">
      <c r="B5988" s="161" t="n">
        <v>18969</v>
      </c>
      <c r="C5988" s="162" t="n">
        <v>23.38</v>
      </c>
      <c r="D5988" s="162" t="n">
        <v>0.044019</v>
      </c>
      <c r="E5988" s="162" t="n"/>
    </row>
    <row r="5989">
      <c r="B5989" s="161" t="n">
        <v>18972</v>
      </c>
      <c r="C5989" s="162" t="n">
        <v>23.42</v>
      </c>
      <c r="D5989" s="162" t="n">
        <v>0.045365</v>
      </c>
      <c r="E5989" s="162" t="n"/>
    </row>
    <row r="5990">
      <c r="B5990" s="161" t="n">
        <v>18973</v>
      </c>
      <c r="C5990" s="162" t="n">
        <v>23.3</v>
      </c>
      <c r="D5990" s="162" t="n">
        <v>0.039906</v>
      </c>
      <c r="E5990" s="162" t="n"/>
    </row>
    <row r="5991">
      <c r="B5991" s="161" t="n">
        <v>18974</v>
      </c>
      <c r="C5991" s="162" t="n">
        <v>23.37</v>
      </c>
      <c r="D5991" s="162" t="n">
        <v>0.042582</v>
      </c>
      <c r="E5991" s="162" t="n"/>
    </row>
    <row r="5992">
      <c r="B5992" s="161" t="n">
        <v>18975</v>
      </c>
      <c r="C5992" s="162" t="n">
        <v>23.39</v>
      </c>
      <c r="D5992" s="162" t="n">
        <v>0.043111</v>
      </c>
      <c r="E5992" s="162" t="n"/>
    </row>
    <row r="5993">
      <c r="B5993" s="161" t="n">
        <v>18976</v>
      </c>
      <c r="C5993" s="162" t="n">
        <v>23.37</v>
      </c>
      <c r="D5993" s="162" t="n">
        <v>0.041897</v>
      </c>
      <c r="E5993" s="162" t="n"/>
    </row>
    <row r="5994">
      <c r="B5994" s="161" t="n">
        <v>18979</v>
      </c>
      <c r="C5994" s="162" t="n">
        <v>23.41</v>
      </c>
      <c r="D5994" s="162" t="n">
        <v>0.043248</v>
      </c>
      <c r="E5994" s="162" t="n"/>
    </row>
    <row r="5995">
      <c r="B5995" s="161" t="n">
        <v>18980</v>
      </c>
      <c r="C5995" s="162" t="n">
        <v>23.49</v>
      </c>
      <c r="D5995" s="162" t="n">
        <v>0.046294</v>
      </c>
      <c r="E5995" s="162" t="n"/>
    </row>
    <row r="5996">
      <c r="B5996" s="161" t="n">
        <v>18981</v>
      </c>
      <c r="C5996" s="162" t="n">
        <v>23.57</v>
      </c>
      <c r="D5996" s="162" t="n">
        <v>0.049328</v>
      </c>
      <c r="E5996" s="162" t="n"/>
    </row>
    <row r="5997">
      <c r="B5997" s="161" t="n">
        <v>18982</v>
      </c>
      <c r="C5997" s="162" t="n">
        <v>23.57</v>
      </c>
      <c r="D5997" s="162" t="n">
        <v>0.048931</v>
      </c>
      <c r="E5997" s="162" t="n"/>
    </row>
    <row r="5998">
      <c r="B5998" s="161" t="n">
        <v>18983</v>
      </c>
      <c r="C5998" s="162" t="n">
        <v>23.51</v>
      </c>
      <c r="D5998" s="162" t="n">
        <v>0.045999</v>
      </c>
      <c r="E5998" s="162" t="n"/>
    </row>
    <row r="5999">
      <c r="B5999" s="161" t="n">
        <v>18986</v>
      </c>
      <c r="C5999" s="162" t="n">
        <v>23.54</v>
      </c>
      <c r="D5999" s="162" t="n">
        <v>0.046901</v>
      </c>
      <c r="E5999" s="162" t="n"/>
    </row>
    <row r="6000">
      <c r="B6000" s="161" t="n">
        <v>18988</v>
      </c>
      <c r="C6000" s="162" t="n">
        <v>23.44</v>
      </c>
      <c r="D6000" s="162" t="n">
        <v>0.042312</v>
      </c>
      <c r="E6000" s="162" t="n"/>
    </row>
    <row r="6001">
      <c r="B6001" s="161" t="n">
        <v>18989</v>
      </c>
      <c r="C6001" s="162" t="n">
        <v>23.65</v>
      </c>
      <c r="D6001" s="162" t="n">
        <v>0.050853</v>
      </c>
      <c r="E6001" s="162" t="n"/>
    </row>
    <row r="6002">
      <c r="B6002" s="161" t="n">
        <v>18990</v>
      </c>
      <c r="C6002" s="162" t="n">
        <v>23.69</v>
      </c>
      <c r="D6002" s="162" t="n">
        <v>0.0521</v>
      </c>
      <c r="E6002" s="162" t="n"/>
    </row>
    <row r="6003">
      <c r="B6003" s="161" t="n">
        <v>18993</v>
      </c>
      <c r="C6003" s="162" t="n">
        <v>23.77</v>
      </c>
      <c r="D6003" s="162" t="n">
        <v>0.054947</v>
      </c>
      <c r="E6003" s="162" t="n"/>
    </row>
    <row r="6004">
      <c r="B6004" s="161" t="n">
        <v>18995</v>
      </c>
      <c r="C6004" s="162" t="n">
        <v>23.8</v>
      </c>
      <c r="D6004" s="162" t="n">
        <v>0.055642</v>
      </c>
      <c r="E6004" s="162" t="n"/>
    </row>
    <row r="6005">
      <c r="B6005" s="161" t="n">
        <v>18996</v>
      </c>
      <c r="C6005" s="162" t="n">
        <v>23.88</v>
      </c>
      <c r="D6005" s="162" t="n">
        <v>0.058422</v>
      </c>
      <c r="E6005" s="162" t="n"/>
    </row>
    <row r="6006">
      <c r="B6006" s="161" t="n">
        <v>18997</v>
      </c>
      <c r="C6006" s="162" t="n">
        <v>23.92</v>
      </c>
      <c r="D6006" s="162" t="n">
        <v>0.05959</v>
      </c>
      <c r="E6006" s="162" t="n"/>
    </row>
    <row r="6007">
      <c r="B6007" s="161" t="n">
        <v>19000</v>
      </c>
      <c r="C6007" s="162" t="n">
        <v>23.91</v>
      </c>
      <c r="D6007" s="162" t="n">
        <v>0.05865</v>
      </c>
      <c r="E6007" s="162" t="n"/>
    </row>
    <row r="6008">
      <c r="B6008" s="161" t="n">
        <v>19001</v>
      </c>
      <c r="C6008" s="162" t="n">
        <v>23.82</v>
      </c>
      <c r="D6008" s="162" t="n">
        <v>0.054369</v>
      </c>
      <c r="E6008" s="162" t="n"/>
    </row>
    <row r="6009">
      <c r="B6009" s="161" t="n">
        <v>19002</v>
      </c>
      <c r="C6009" s="162" t="n">
        <v>23.74</v>
      </c>
      <c r="D6009" s="162" t="n">
        <v>0.05054</v>
      </c>
      <c r="E6009" s="162" t="n"/>
    </row>
    <row r="6010">
      <c r="B6010" s="161" t="n">
        <v>19003</v>
      </c>
      <c r="C6010" s="162" t="n">
        <v>23.86</v>
      </c>
      <c r="D6010" s="162" t="n">
        <v>0.05511</v>
      </c>
      <c r="E6010" s="162" t="n"/>
    </row>
    <row r="6011">
      <c r="B6011" s="161" t="n">
        <v>19004</v>
      </c>
      <c r="C6011" s="162" t="n">
        <v>23.98</v>
      </c>
      <c r="D6011" s="162" t="n">
        <v>0.059584</v>
      </c>
      <c r="E6011" s="162" t="n"/>
    </row>
    <row r="6012">
      <c r="B6012" s="161" t="n">
        <v>19007</v>
      </c>
      <c r="C6012" s="162" t="n">
        <v>24.16</v>
      </c>
      <c r="D6012" s="162" t="n">
        <v>0.06647599999999999</v>
      </c>
      <c r="E6012" s="162" t="n"/>
    </row>
    <row r="6013">
      <c r="B6013" s="161" t="n">
        <v>19008</v>
      </c>
      <c r="C6013" s="162" t="n">
        <v>24.06</v>
      </c>
      <c r="D6013" s="162" t="n">
        <v>0.06171</v>
      </c>
      <c r="E6013" s="162" t="n"/>
    </row>
    <row r="6014">
      <c r="B6014" s="161" t="n">
        <v>19009</v>
      </c>
      <c r="C6014" s="162" t="n">
        <v>24.09</v>
      </c>
      <c r="D6014" s="162" t="n">
        <v>0.062346</v>
      </c>
      <c r="E6014" s="162" t="n"/>
    </row>
    <row r="6015">
      <c r="B6015" s="161" t="n">
        <v>19010</v>
      </c>
      <c r="C6015" s="162" t="n">
        <v>24.2</v>
      </c>
      <c r="D6015" s="162" t="n">
        <v>0.066301</v>
      </c>
      <c r="E6015" s="162" t="n"/>
    </row>
    <row r="6016">
      <c r="B6016" s="161" t="n">
        <v>19011</v>
      </c>
      <c r="C6016" s="162" t="n">
        <v>24.25</v>
      </c>
      <c r="D6016" s="162" t="n">
        <v>0.067718</v>
      </c>
      <c r="E6016" s="162" t="n"/>
    </row>
    <row r="6017">
      <c r="B6017" s="161" t="n">
        <v>19014</v>
      </c>
      <c r="C6017" s="162" t="n">
        <v>24.46</v>
      </c>
      <c r="D6017" s="162" t="n">
        <v>0.07563499999999999</v>
      </c>
      <c r="E6017" s="162" t="n"/>
    </row>
    <row r="6018">
      <c r="B6018" s="161" t="n">
        <v>19015</v>
      </c>
      <c r="C6018" s="162" t="n">
        <v>24.66</v>
      </c>
      <c r="D6018" s="162" t="n">
        <v>0.08305999999999999</v>
      </c>
      <c r="E6018" s="162" t="n"/>
    </row>
    <row r="6019">
      <c r="B6019" s="161" t="n">
        <v>19016</v>
      </c>
      <c r="C6019" s="162" t="n">
        <v>24.54</v>
      </c>
      <c r="D6019" s="162" t="n">
        <v>0.077554</v>
      </c>
      <c r="E6019" s="162" t="n"/>
    </row>
    <row r="6020">
      <c r="B6020" s="161" t="n">
        <v>19017</v>
      </c>
      <c r="C6020" s="162" t="n">
        <v>24.56</v>
      </c>
      <c r="D6020" s="162" t="n">
        <v>0.07774399999999999</v>
      </c>
      <c r="E6020" s="162" t="n"/>
    </row>
    <row r="6021">
      <c r="B6021" s="161" t="n">
        <v>19018</v>
      </c>
      <c r="C6021" s="162" t="n">
        <v>24.55</v>
      </c>
      <c r="D6021" s="162" t="n">
        <v>0.076705</v>
      </c>
      <c r="E6021" s="162" t="n"/>
    </row>
    <row r="6022">
      <c r="B6022" s="161" t="n">
        <v>19021</v>
      </c>
      <c r="C6022" s="162" t="n">
        <v>24.61</v>
      </c>
      <c r="D6022" s="162" t="n">
        <v>0.078495</v>
      </c>
      <c r="E6022" s="162" t="n"/>
    </row>
    <row r="6023">
      <c r="B6023" s="161" t="n">
        <v>19022</v>
      </c>
      <c r="C6023" s="162" t="n">
        <v>24.57</v>
      </c>
      <c r="D6023" s="162" t="n">
        <v>0.076225</v>
      </c>
      <c r="E6023" s="162" t="n"/>
    </row>
    <row r="6024">
      <c r="B6024" s="161" t="n">
        <v>19023</v>
      </c>
      <c r="C6024" s="162" t="n">
        <v>24.23</v>
      </c>
      <c r="D6024" s="162" t="n">
        <v>0.061763</v>
      </c>
      <c r="E6024" s="162" t="n"/>
    </row>
    <row r="6025">
      <c r="B6025" s="161" t="n">
        <v>19024</v>
      </c>
      <c r="C6025" s="162" t="n">
        <v>24.14</v>
      </c>
      <c r="D6025" s="162" t="n">
        <v>0.057592</v>
      </c>
      <c r="E6025" s="162" t="n"/>
    </row>
    <row r="6026">
      <c r="B6026" s="161" t="n">
        <v>19025</v>
      </c>
      <c r="C6026" s="162" t="n">
        <v>24.3</v>
      </c>
      <c r="D6026" s="162" t="n">
        <v>0.063703</v>
      </c>
      <c r="E6026" s="162" t="n"/>
    </row>
    <row r="6027">
      <c r="B6027" s="161" t="n">
        <v>19028</v>
      </c>
      <c r="C6027" s="162" t="n">
        <v>24.12</v>
      </c>
      <c r="D6027" s="162" t="n">
        <v>0.055823</v>
      </c>
      <c r="E6027" s="162" t="n"/>
    </row>
    <row r="6028">
      <c r="B6028" s="161" t="n">
        <v>19029</v>
      </c>
      <c r="C6028" s="162" t="n">
        <v>24.11</v>
      </c>
      <c r="D6028" s="162" t="n">
        <v>0.054974</v>
      </c>
      <c r="E6028" s="162" t="n"/>
    </row>
    <row r="6029">
      <c r="B6029" s="161" t="n">
        <v>19030</v>
      </c>
      <c r="C6029" s="162" t="n">
        <v>24.18</v>
      </c>
      <c r="D6029" s="162" t="n">
        <v>0.057404</v>
      </c>
      <c r="E6029" s="162" t="n"/>
    </row>
    <row r="6030">
      <c r="B6030" s="161" t="n">
        <v>19031</v>
      </c>
      <c r="C6030" s="162" t="n">
        <v>24.11</v>
      </c>
      <c r="D6030" s="162" t="n">
        <v>0.054052</v>
      </c>
      <c r="E6030" s="162" t="n"/>
    </row>
    <row r="6031">
      <c r="B6031" s="161" t="n">
        <v>19032</v>
      </c>
      <c r="C6031" s="162" t="n">
        <v>24.24</v>
      </c>
      <c r="D6031" s="162" t="n">
        <v>0.05895</v>
      </c>
      <c r="E6031" s="162" t="n"/>
    </row>
    <row r="6032">
      <c r="B6032" s="161" t="n">
        <v>19035</v>
      </c>
      <c r="C6032" s="162" t="n">
        <v>24.11</v>
      </c>
      <c r="D6032" s="162" t="n">
        <v>0.053102</v>
      </c>
      <c r="E6032" s="162" t="n"/>
    </row>
    <row r="6033">
      <c r="B6033" s="161" t="n">
        <v>19037</v>
      </c>
      <c r="C6033" s="162" t="n">
        <v>23.92</v>
      </c>
      <c r="D6033" s="162" t="n">
        <v>0.044764</v>
      </c>
      <c r="E6033" s="162" t="n"/>
    </row>
    <row r="6034">
      <c r="B6034" s="161" t="n">
        <v>19038</v>
      </c>
      <c r="C6034" s="162" t="n">
        <v>23.87</v>
      </c>
      <c r="D6034" s="162" t="n">
        <v>0.042298</v>
      </c>
      <c r="E6034" s="162" t="n"/>
    </row>
    <row r="6035">
      <c r="B6035" s="161" t="n">
        <v>19039</v>
      </c>
      <c r="C6035" s="162" t="n">
        <v>23.86</v>
      </c>
      <c r="D6035" s="162" t="n">
        <v>0.041558</v>
      </c>
      <c r="E6035" s="162" t="n"/>
    </row>
    <row r="6036">
      <c r="B6036" s="161" t="n">
        <v>19042</v>
      </c>
      <c r="C6036" s="162" t="n">
        <v>23.74</v>
      </c>
      <c r="D6036" s="162" t="n">
        <v>0.03623</v>
      </c>
      <c r="E6036" s="162" t="n"/>
    </row>
    <row r="6037">
      <c r="B6037" s="161" t="n">
        <v>19043</v>
      </c>
      <c r="C6037" s="162" t="n">
        <v>23.36</v>
      </c>
      <c r="D6037" s="162" t="n">
        <v>0.019912</v>
      </c>
      <c r="E6037" s="162" t="n"/>
    </row>
    <row r="6038">
      <c r="B6038" s="161" t="n">
        <v>19044</v>
      </c>
      <c r="C6038" s="162" t="n">
        <v>23.09</v>
      </c>
      <c r="D6038" s="162" t="n">
        <v>0.008184</v>
      </c>
      <c r="E6038" s="162" t="n"/>
    </row>
    <row r="6039">
      <c r="B6039" s="161" t="n">
        <v>19045</v>
      </c>
      <c r="C6039" s="162" t="n">
        <v>23.16</v>
      </c>
      <c r="D6039" s="162" t="n">
        <v>0.011135</v>
      </c>
      <c r="E6039" s="162" t="n"/>
    </row>
    <row r="6040">
      <c r="B6040" s="161" t="n">
        <v>19049</v>
      </c>
      <c r="C6040" s="162" t="n">
        <v>23.23</v>
      </c>
      <c r="D6040" s="162" t="n">
        <v>0.014052</v>
      </c>
      <c r="E6040" s="162" t="n"/>
    </row>
    <row r="6041">
      <c r="B6041" s="161" t="n">
        <v>19050</v>
      </c>
      <c r="C6041" s="162" t="n">
        <v>23.15</v>
      </c>
      <c r="D6041" s="162" t="n">
        <v>0.010489</v>
      </c>
      <c r="E6041" s="162" t="n"/>
    </row>
    <row r="6042">
      <c r="B6042" s="161" t="n">
        <v>19051</v>
      </c>
      <c r="C6042" s="162" t="n">
        <v>23.18</v>
      </c>
      <c r="D6042" s="162" t="n">
        <v>0.01166</v>
      </c>
      <c r="E6042" s="162" t="n"/>
    </row>
    <row r="6043">
      <c r="B6043" s="161" t="n">
        <v>19052</v>
      </c>
      <c r="C6043" s="162" t="n">
        <v>23.29</v>
      </c>
      <c r="D6043" s="162" t="n">
        <v>0.016252</v>
      </c>
      <c r="E6043" s="162" t="n"/>
    </row>
    <row r="6044">
      <c r="B6044" s="161" t="n">
        <v>19053</v>
      </c>
      <c r="C6044" s="162" t="n">
        <v>23.26</v>
      </c>
      <c r="D6044" s="162" t="n">
        <v>0.014799</v>
      </c>
      <c r="E6044" s="162" t="n"/>
    </row>
    <row r="6045">
      <c r="B6045" s="161" t="n">
        <v>19056</v>
      </c>
      <c r="C6045" s="162" t="n">
        <v>23.29</v>
      </c>
      <c r="D6045" s="162" t="n">
        <v>0.015879</v>
      </c>
      <c r="E6045" s="162" t="n"/>
    </row>
    <row r="6046">
      <c r="B6046" s="161" t="n">
        <v>19057</v>
      </c>
      <c r="C6046" s="162" t="n">
        <v>23.68</v>
      </c>
      <c r="D6046" s="162" t="n">
        <v>0.032159</v>
      </c>
      <c r="E6046" s="162" t="n"/>
    </row>
    <row r="6047">
      <c r="B6047" s="161" t="n">
        <v>19058</v>
      </c>
      <c r="C6047" s="162" t="n">
        <v>23.71</v>
      </c>
      <c r="D6047" s="162" t="n">
        <v>0.033</v>
      </c>
      <c r="E6047" s="162" t="n"/>
    </row>
    <row r="6048">
      <c r="B6048" s="161" t="n">
        <v>19059</v>
      </c>
      <c r="C6048" s="162" t="n">
        <v>23.69</v>
      </c>
      <c r="D6048" s="162" t="n">
        <v>0.03172</v>
      </c>
      <c r="E6048" s="162" t="n"/>
    </row>
    <row r="6049">
      <c r="B6049" s="161" t="n">
        <v>19060</v>
      </c>
      <c r="C6049" s="162" t="n">
        <v>23.72</v>
      </c>
      <c r="D6049" s="162" t="n">
        <v>0.032591</v>
      </c>
      <c r="E6049" s="162" t="n"/>
    </row>
    <row r="6050">
      <c r="B6050" s="161" t="n">
        <v>19063</v>
      </c>
      <c r="C6050" s="162" t="n">
        <v>23.6</v>
      </c>
      <c r="D6050" s="162" t="n">
        <v>0.027064</v>
      </c>
      <c r="E6050" s="162" t="n"/>
    </row>
    <row r="6051">
      <c r="B6051" s="161" t="n">
        <v>19064</v>
      </c>
      <c r="C6051" s="162" t="n">
        <v>23.62</v>
      </c>
      <c r="D6051" s="162" t="n">
        <v>0.027441</v>
      </c>
      <c r="E6051" s="162" t="n"/>
    </row>
    <row r="6052">
      <c r="B6052" s="161" t="n">
        <v>19065</v>
      </c>
      <c r="C6052" s="162" t="n">
        <v>23.73</v>
      </c>
      <c r="D6052" s="162" t="n">
        <v>0.031572</v>
      </c>
      <c r="E6052" s="162" t="n"/>
    </row>
    <row r="6053">
      <c r="B6053" s="161" t="n">
        <v>19066</v>
      </c>
      <c r="C6053" s="162" t="n">
        <v>23.75</v>
      </c>
      <c r="D6053" s="162" t="n">
        <v>0.031851</v>
      </c>
      <c r="E6053" s="162" t="n"/>
    </row>
    <row r="6054">
      <c r="B6054" s="161" t="n">
        <v>19067</v>
      </c>
      <c r="C6054" s="162" t="n">
        <v>23.75</v>
      </c>
      <c r="D6054" s="162" t="n">
        <v>0.031265</v>
      </c>
      <c r="E6054" s="162" t="n"/>
    </row>
    <row r="6055">
      <c r="B6055" s="161" t="n">
        <v>19070</v>
      </c>
      <c r="C6055" s="162" t="n">
        <v>23.92</v>
      </c>
      <c r="D6055" s="162" t="n">
        <v>0.03777</v>
      </c>
      <c r="E6055" s="162" t="n"/>
    </row>
    <row r="6056">
      <c r="B6056" s="161" t="n">
        <v>19071</v>
      </c>
      <c r="C6056" s="162" t="n">
        <v>23.87</v>
      </c>
      <c r="D6056" s="162" t="n">
        <v>0.0351</v>
      </c>
      <c r="E6056" s="162" t="n"/>
    </row>
    <row r="6057">
      <c r="B6057" s="161" t="n">
        <v>19072</v>
      </c>
      <c r="C6057" s="162" t="n">
        <v>23.82</v>
      </c>
      <c r="D6057" s="162" t="n">
        <v>0.032467</v>
      </c>
      <c r="E6057" s="162" t="n"/>
    </row>
    <row r="6058">
      <c r="B6058" s="161" t="n">
        <v>19073</v>
      </c>
      <c r="C6058" s="162" t="n">
        <v>23.89</v>
      </c>
      <c r="D6058" s="162" t="n">
        <v>0.034888</v>
      </c>
      <c r="E6058" s="162" t="n"/>
    </row>
    <row r="6059">
      <c r="B6059" s="161" t="n">
        <v>19074</v>
      </c>
      <c r="C6059" s="162" t="n">
        <v>23.93</v>
      </c>
      <c r="D6059" s="162" t="n">
        <v>0.03603</v>
      </c>
      <c r="E6059" s="162" t="n"/>
    </row>
    <row r="6060">
      <c r="B6060" s="161" t="n">
        <v>19077</v>
      </c>
      <c r="C6060" s="162" t="n">
        <v>23.93</v>
      </c>
      <c r="D6060" s="162" t="n">
        <v>0.035447</v>
      </c>
      <c r="E6060" s="162" t="n"/>
    </row>
    <row r="6061">
      <c r="B6061" s="161" t="n">
        <v>19078</v>
      </c>
      <c r="C6061" s="162" t="n">
        <v>23.79</v>
      </c>
      <c r="D6061" s="162" t="n">
        <v>0.029047</v>
      </c>
      <c r="E6061" s="162" t="n"/>
    </row>
    <row r="6062">
      <c r="B6062" s="161" t="n">
        <v>19079</v>
      </c>
      <c r="C6062" s="162" t="n">
        <v>23.78</v>
      </c>
      <c r="D6062" s="162" t="n">
        <v>0.02813</v>
      </c>
      <c r="E6062" s="162" t="n"/>
    </row>
    <row r="6063">
      <c r="B6063" s="161" t="n">
        <v>19080</v>
      </c>
      <c r="C6063" s="162" t="n">
        <v>23.99</v>
      </c>
      <c r="D6063" s="162" t="n">
        <v>0.036396</v>
      </c>
      <c r="E6063" s="162" t="n"/>
    </row>
    <row r="6064">
      <c r="B6064" s="161" t="n">
        <v>19081</v>
      </c>
      <c r="C6064" s="162" t="n">
        <v>24.18</v>
      </c>
      <c r="D6064" s="162" t="n">
        <v>0.043704</v>
      </c>
      <c r="E6064" s="162" t="n"/>
    </row>
    <row r="6065">
      <c r="B6065" s="161" t="n">
        <v>19084</v>
      </c>
      <c r="C6065" s="162" t="n">
        <v>24.37</v>
      </c>
      <c r="D6065" s="162" t="n">
        <v>0.050935</v>
      </c>
      <c r="E6065" s="162" t="n"/>
    </row>
    <row r="6066">
      <c r="B6066" s="161" t="n">
        <v>19085</v>
      </c>
      <c r="C6066" s="162" t="n">
        <v>24.18</v>
      </c>
      <c r="D6066" s="162" t="n">
        <v>0.042534</v>
      </c>
      <c r="E6066" s="162" t="n"/>
    </row>
    <row r="6067">
      <c r="B6067" s="161" t="n">
        <v>19086</v>
      </c>
      <c r="C6067" s="162" t="n">
        <v>24.12</v>
      </c>
      <c r="D6067" s="162" t="n">
        <v>0.039495</v>
      </c>
      <c r="E6067" s="162" t="n"/>
    </row>
    <row r="6068">
      <c r="B6068" s="161" t="n">
        <v>19087</v>
      </c>
      <c r="C6068" s="162" t="n">
        <v>24.12</v>
      </c>
      <c r="D6068" s="162" t="n">
        <v>0.039003</v>
      </c>
      <c r="E6068" s="162" t="n"/>
    </row>
    <row r="6069">
      <c r="B6069" s="161" t="n">
        <v>19088</v>
      </c>
      <c r="C6069" s="162" t="n">
        <v>24.02</v>
      </c>
      <c r="D6069" s="162" t="n">
        <v>0.034422</v>
      </c>
      <c r="E6069" s="162" t="n"/>
    </row>
    <row r="6070">
      <c r="B6070" s="161" t="n">
        <v>19091</v>
      </c>
      <c r="C6070" s="162" t="n">
        <v>23.8</v>
      </c>
      <c r="D6070" s="162" t="n">
        <v>0.024844</v>
      </c>
      <c r="E6070" s="162" t="n"/>
    </row>
    <row r="6071">
      <c r="B6071" s="161" t="n">
        <v>19092</v>
      </c>
      <c r="C6071" s="162" t="n">
        <v>23.91</v>
      </c>
      <c r="D6071" s="162" t="n">
        <v>0.029048</v>
      </c>
      <c r="E6071" s="162" t="n"/>
    </row>
    <row r="6072">
      <c r="B6072" s="161" t="n">
        <v>19093</v>
      </c>
      <c r="C6072" s="162" t="n">
        <v>23.94</v>
      </c>
      <c r="D6072" s="162" t="n">
        <v>0.029865</v>
      </c>
      <c r="E6072" s="162" t="n"/>
    </row>
    <row r="6073">
      <c r="B6073" s="161" t="n">
        <v>19094</v>
      </c>
      <c r="C6073" s="162" t="n">
        <v>24.11</v>
      </c>
      <c r="D6073" s="162" t="n">
        <v>0.03644</v>
      </c>
      <c r="E6073" s="162" t="n"/>
    </row>
    <row r="6074">
      <c r="B6074" s="161" t="n">
        <v>19098</v>
      </c>
      <c r="C6074" s="162" t="n">
        <v>23.95</v>
      </c>
      <c r="D6074" s="162" t="n">
        <v>0.029265</v>
      </c>
      <c r="E6074" s="162" t="n"/>
    </row>
    <row r="6075">
      <c r="B6075" s="161" t="n">
        <v>19099</v>
      </c>
      <c r="C6075" s="162" t="n">
        <v>23.65</v>
      </c>
      <c r="D6075" s="162" t="n">
        <v>0.016153</v>
      </c>
      <c r="E6075" s="162" t="n"/>
    </row>
    <row r="6076">
      <c r="B6076" s="161" t="n">
        <v>19100</v>
      </c>
      <c r="C6076" s="162" t="n">
        <v>23.58</v>
      </c>
      <c r="D6076" s="162" t="n">
        <v>0.012699</v>
      </c>
      <c r="E6076" s="162" t="n"/>
    </row>
    <row r="6077">
      <c r="B6077" s="161" t="n">
        <v>19101</v>
      </c>
      <c r="C6077" s="162" t="n">
        <v>23.41</v>
      </c>
      <c r="D6077" s="162" t="n">
        <v>0.005025</v>
      </c>
      <c r="E6077" s="162" t="n"/>
    </row>
    <row r="6078">
      <c r="B6078" s="161" t="n">
        <v>19102</v>
      </c>
      <c r="C6078" s="162" t="n">
        <v>23.5</v>
      </c>
      <c r="D6078" s="162" t="n">
        <v>0.008348</v>
      </c>
      <c r="E6078" s="162" t="n"/>
    </row>
    <row r="6079">
      <c r="B6079" s="161" t="n">
        <v>19105</v>
      </c>
      <c r="C6079" s="162" t="n">
        <v>23.69</v>
      </c>
      <c r="D6079" s="162" t="n">
        <v>0.015815</v>
      </c>
      <c r="E6079" s="162" t="n"/>
    </row>
    <row r="6080">
      <c r="B6080" s="161" t="n">
        <v>19106</v>
      </c>
      <c r="C6080" s="162" t="n">
        <v>23.58</v>
      </c>
      <c r="D6080" s="162" t="n">
        <v>0.010629</v>
      </c>
      <c r="E6080" s="162" t="n"/>
    </row>
    <row r="6081">
      <c r="B6081" s="161" t="n">
        <v>19107</v>
      </c>
      <c r="C6081" s="162" t="n">
        <v>23.48</v>
      </c>
      <c r="D6081" s="162" t="n">
        <v>0.005897</v>
      </c>
      <c r="E6081" s="162" t="n"/>
    </row>
    <row r="6082">
      <c r="B6082" s="161" t="n">
        <v>19108</v>
      </c>
      <c r="C6082" s="162" t="n">
        <v>23.43</v>
      </c>
      <c r="D6082" s="162" t="n">
        <v>0.003382</v>
      </c>
      <c r="E6082" s="162" t="n"/>
    </row>
    <row r="6083">
      <c r="B6083" s="161" t="n">
        <v>19109</v>
      </c>
      <c r="C6083" s="162" t="n">
        <v>23.54</v>
      </c>
      <c r="D6083" s="162" t="n">
        <v>0.007659</v>
      </c>
      <c r="E6083" s="162" t="n"/>
    </row>
    <row r="6084">
      <c r="B6084" s="161" t="n">
        <v>19112</v>
      </c>
      <c r="C6084" s="162" t="n">
        <v>23.55</v>
      </c>
      <c r="D6084" s="162" t="n">
        <v>0.007694</v>
      </c>
      <c r="E6084" s="162" t="n"/>
    </row>
    <row r="6085">
      <c r="B6085" s="161" t="n">
        <v>19113</v>
      </c>
      <c r="C6085" s="162" t="n">
        <v>23.49</v>
      </c>
      <c r="D6085" s="162" t="n">
        <v>0.004745</v>
      </c>
      <c r="E6085" s="162" t="n"/>
    </row>
    <row r="6086">
      <c r="B6086" s="161" t="n">
        <v>19114</v>
      </c>
      <c r="C6086" s="162" t="n">
        <v>23.32</v>
      </c>
      <c r="D6086" s="162" t="n">
        <v>-0.002869</v>
      </c>
      <c r="E6086" s="162" t="n"/>
    </row>
    <row r="6087">
      <c r="B6087" s="161" t="n">
        <v>19115</v>
      </c>
      <c r="C6087" s="162" t="n">
        <v>23.17</v>
      </c>
      <c r="D6087" s="162" t="n">
        <v>-0.009615</v>
      </c>
      <c r="E6087" s="162" t="n"/>
    </row>
    <row r="6088">
      <c r="B6088" s="161" t="n">
        <v>19116</v>
      </c>
      <c r="C6088" s="162" t="n">
        <v>23.56</v>
      </c>
      <c r="D6088" s="162" t="n">
        <v>0.00674</v>
      </c>
      <c r="E6088" s="162" t="n"/>
    </row>
    <row r="6089">
      <c r="B6089" s="161" t="n">
        <v>19119</v>
      </c>
      <c r="C6089" s="162" t="n">
        <v>23.66</v>
      </c>
      <c r="D6089" s="162" t="n">
        <v>0.010563</v>
      </c>
      <c r="E6089" s="162" t="n"/>
    </row>
    <row r="6090">
      <c r="B6090" s="161" t="n">
        <v>19120</v>
      </c>
      <c r="C6090" s="162" t="n">
        <v>23.67</v>
      </c>
      <c r="D6090" s="162" t="n">
        <v>0.010612</v>
      </c>
      <c r="E6090" s="162" t="n"/>
    </row>
    <row r="6091">
      <c r="B6091" s="161" t="n">
        <v>19121</v>
      </c>
      <c r="C6091" s="162" t="n">
        <v>23.81</v>
      </c>
      <c r="D6091" s="162" t="n">
        <v>0.016097</v>
      </c>
      <c r="E6091" s="162" t="n"/>
    </row>
    <row r="6092">
      <c r="B6092" s="161" t="n">
        <v>19122</v>
      </c>
      <c r="C6092" s="162" t="n">
        <v>23.86</v>
      </c>
      <c r="D6092" s="162" t="n">
        <v>0.017764</v>
      </c>
      <c r="E6092" s="162" t="n"/>
    </row>
    <row r="6093">
      <c r="B6093" s="161" t="n">
        <v>19123</v>
      </c>
      <c r="C6093" s="162" t="n">
        <v>23.84</v>
      </c>
      <c r="D6093" s="162" t="n">
        <v>0.016507</v>
      </c>
      <c r="E6093" s="162" t="n"/>
    </row>
    <row r="6094">
      <c r="B6094" s="161" t="n">
        <v>19126</v>
      </c>
      <c r="C6094" s="162" t="n">
        <v>23.75</v>
      </c>
      <c r="D6094" s="162" t="n">
        <v>0.012373</v>
      </c>
      <c r="E6094" s="162" t="n"/>
    </row>
    <row r="6095">
      <c r="B6095" s="161" t="n">
        <v>19127</v>
      </c>
      <c r="C6095" s="162" t="n">
        <v>23.78</v>
      </c>
      <c r="D6095" s="162" t="n">
        <v>0.01335</v>
      </c>
      <c r="E6095" s="162" t="n"/>
    </row>
    <row r="6096">
      <c r="B6096" s="161" t="n">
        <v>19128</v>
      </c>
      <c r="C6096" s="162" t="n">
        <v>23.68</v>
      </c>
      <c r="D6096" s="162" t="n">
        <v>0.008846</v>
      </c>
      <c r="E6096" s="162" t="n"/>
    </row>
    <row r="6097">
      <c r="B6097" s="161" t="n">
        <v>19129</v>
      </c>
      <c r="C6097" s="162" t="n">
        <v>23.6</v>
      </c>
      <c r="D6097" s="162" t="n">
        <v>0.005221</v>
      </c>
      <c r="E6097" s="162" t="n"/>
    </row>
    <row r="6098">
      <c r="B6098" s="161" t="n">
        <v>19130</v>
      </c>
      <c r="C6098" s="162" t="n">
        <v>23.56</v>
      </c>
      <c r="D6098" s="162" t="n">
        <v>0.003312</v>
      </c>
      <c r="E6098" s="162" t="n"/>
    </row>
    <row r="6099">
      <c r="B6099" s="161" t="n">
        <v>19133</v>
      </c>
      <c r="C6099" s="162" t="n">
        <v>23.61</v>
      </c>
      <c r="D6099" s="162" t="n">
        <v>0.005223</v>
      </c>
      <c r="E6099" s="162" t="n"/>
    </row>
    <row r="6100">
      <c r="B6100" s="161" t="n">
        <v>19134</v>
      </c>
      <c r="C6100" s="162" t="n">
        <v>23.74</v>
      </c>
      <c r="D6100" s="162" t="n">
        <v>0.010429</v>
      </c>
      <c r="E6100" s="162" t="n"/>
    </row>
    <row r="6101">
      <c r="B6101" s="161" t="n">
        <v>19135</v>
      </c>
      <c r="C6101" s="162" t="n">
        <v>23.78</v>
      </c>
      <c r="D6101" s="162" t="n">
        <v>0.011842</v>
      </c>
      <c r="E6101" s="162" t="n"/>
    </row>
    <row r="6102">
      <c r="B6102" s="161" t="n">
        <v>19136</v>
      </c>
      <c r="C6102" s="162" t="n">
        <v>23.91</v>
      </c>
      <c r="D6102" s="162" t="n">
        <v>0.017062</v>
      </c>
      <c r="E6102" s="162" t="n"/>
    </row>
    <row r="6103">
      <c r="B6103" s="161" t="n">
        <v>19137</v>
      </c>
      <c r="C6103" s="162" t="n">
        <v>23.89</v>
      </c>
      <c r="D6103" s="162" t="n">
        <v>0.016004</v>
      </c>
      <c r="E6103" s="162" t="n"/>
    </row>
    <row r="6104">
      <c r="B6104" s="161" t="n">
        <v>19140</v>
      </c>
      <c r="C6104" s="162" t="n">
        <v>23.94</v>
      </c>
      <c r="D6104" s="162" t="n">
        <v>0.017897</v>
      </c>
      <c r="E6104" s="162" t="n"/>
    </row>
    <row r="6105">
      <c r="B6105" s="161" t="n">
        <v>19141</v>
      </c>
      <c r="C6105" s="162" t="n">
        <v>23.88</v>
      </c>
      <c r="D6105" s="162" t="n">
        <v>0.015207</v>
      </c>
      <c r="E6105" s="162" t="n"/>
    </row>
    <row r="6106">
      <c r="B6106" s="161" t="n">
        <v>19142</v>
      </c>
      <c r="C6106" s="162" t="n">
        <v>23.84</v>
      </c>
      <c r="D6106" s="162" t="n">
        <v>0.013337</v>
      </c>
      <c r="E6106" s="162" t="n"/>
    </row>
    <row r="6107">
      <c r="B6107" s="161" t="n">
        <v>19143</v>
      </c>
      <c r="C6107" s="162" t="n">
        <v>23.86</v>
      </c>
      <c r="D6107" s="162" t="n">
        <v>0.013959</v>
      </c>
      <c r="E6107" s="162" t="n"/>
    </row>
    <row r="6108">
      <c r="B6108" s="161" t="n">
        <v>19147</v>
      </c>
      <c r="C6108" s="162" t="n">
        <v>23.8</v>
      </c>
      <c r="D6108" s="162" t="n">
        <v>0.011227</v>
      </c>
      <c r="E6108" s="162" t="n"/>
    </row>
    <row r="6109">
      <c r="B6109" s="161" t="n">
        <v>19148</v>
      </c>
      <c r="C6109" s="162" t="n">
        <v>23.78</v>
      </c>
      <c r="D6109" s="162" t="n">
        <v>0.010178</v>
      </c>
      <c r="E6109" s="162" t="n"/>
    </row>
    <row r="6110">
      <c r="B6110" s="161" t="n">
        <v>19149</v>
      </c>
      <c r="C6110" s="162" t="n">
        <v>23.95</v>
      </c>
      <c r="D6110" s="162" t="n">
        <v>0.017036</v>
      </c>
      <c r="E6110" s="162" t="n"/>
    </row>
    <row r="6111">
      <c r="B6111" s="161" t="n">
        <v>19150</v>
      </c>
      <c r="C6111" s="162" t="n">
        <v>24.1</v>
      </c>
      <c r="D6111" s="162" t="n">
        <v>0.023001</v>
      </c>
      <c r="E6111" s="162" t="n"/>
    </row>
    <row r="6112">
      <c r="B6112" s="161" t="n">
        <v>19151</v>
      </c>
      <c r="C6112" s="162" t="n">
        <v>24.26</v>
      </c>
      <c r="D6112" s="162" t="n">
        <v>0.029323</v>
      </c>
      <c r="E6112" s="162" t="n"/>
    </row>
    <row r="6113">
      <c r="B6113" s="161" t="n">
        <v>19154</v>
      </c>
      <c r="C6113" s="162" t="n">
        <v>24.37</v>
      </c>
      <c r="D6113" s="162" t="n">
        <v>0.033544</v>
      </c>
      <c r="E6113" s="162" t="n"/>
    </row>
    <row r="6114">
      <c r="B6114" s="161" t="n">
        <v>19155</v>
      </c>
      <c r="C6114" s="162" t="n">
        <v>24.23</v>
      </c>
      <c r="D6114" s="162" t="n">
        <v>0.027507</v>
      </c>
      <c r="E6114" s="162" t="n"/>
    </row>
    <row r="6115">
      <c r="B6115" s="161" t="n">
        <v>19156</v>
      </c>
      <c r="C6115" s="162" t="n">
        <v>24.31</v>
      </c>
      <c r="D6115" s="162" t="n">
        <v>0.030489</v>
      </c>
      <c r="E6115" s="162" t="n"/>
    </row>
    <row r="6116">
      <c r="B6116" s="161" t="n">
        <v>19157</v>
      </c>
      <c r="C6116" s="162" t="n">
        <v>24.31</v>
      </c>
      <c r="D6116" s="162" t="n">
        <v>0.030158</v>
      </c>
      <c r="E6116" s="162" t="n"/>
    </row>
    <row r="6117">
      <c r="B6117" s="161" t="n">
        <v>19158</v>
      </c>
      <c r="C6117" s="162" t="n">
        <v>24.37</v>
      </c>
      <c r="D6117" s="162" t="n">
        <v>0.032312</v>
      </c>
      <c r="E6117" s="162" t="n"/>
    </row>
    <row r="6118">
      <c r="B6118" s="161" t="n">
        <v>19161</v>
      </c>
      <c r="C6118" s="162" t="n">
        <v>24.3</v>
      </c>
      <c r="D6118" s="162" t="n">
        <v>0.029134</v>
      </c>
      <c r="E6118" s="162" t="n"/>
    </row>
    <row r="6119">
      <c r="B6119" s="161" t="n">
        <v>19162</v>
      </c>
      <c r="C6119" s="162" t="n">
        <v>24.33</v>
      </c>
      <c r="D6119" s="162" t="n">
        <v>0.030055</v>
      </c>
      <c r="E6119" s="162" t="n"/>
    </row>
    <row r="6120">
      <c r="B6120" s="161" t="n">
        <v>19163</v>
      </c>
      <c r="C6120" s="162" t="n">
        <v>24.43</v>
      </c>
      <c r="D6120" s="162" t="n">
        <v>0.033832</v>
      </c>
      <c r="E6120" s="162" t="n"/>
    </row>
    <row r="6121">
      <c r="B6121" s="161" t="n">
        <v>19164</v>
      </c>
      <c r="C6121" s="162" t="n">
        <v>24.51</v>
      </c>
      <c r="D6121" s="162" t="n">
        <v>0.036799</v>
      </c>
      <c r="E6121" s="162" t="n"/>
    </row>
    <row r="6122">
      <c r="B6122" s="161" t="n">
        <v>19165</v>
      </c>
      <c r="C6122" s="162" t="n">
        <v>24.59</v>
      </c>
      <c r="D6122" s="162" t="n">
        <v>0.039772</v>
      </c>
      <c r="E6122" s="162" t="n"/>
    </row>
    <row r="6123">
      <c r="B6123" s="161" t="n">
        <v>19168</v>
      </c>
      <c r="C6123" s="162" t="n">
        <v>24.56</v>
      </c>
      <c r="D6123" s="162" t="n">
        <v>0.03828</v>
      </c>
      <c r="E6123" s="162" t="n"/>
    </row>
    <row r="6124">
      <c r="B6124" s="161" t="n">
        <v>19169</v>
      </c>
      <c r="C6124" s="162" t="n">
        <v>24.6</v>
      </c>
      <c r="D6124" s="162" t="n">
        <v>0.039629</v>
      </c>
      <c r="E6124" s="162" t="n"/>
    </row>
    <row r="6125">
      <c r="B6125" s="161" t="n">
        <v>19170</v>
      </c>
      <c r="C6125" s="162" t="n">
        <v>24.66</v>
      </c>
      <c r="D6125" s="162" t="n">
        <v>0.041802</v>
      </c>
      <c r="E6125" s="162" t="n"/>
    </row>
    <row r="6126">
      <c r="B6126" s="161" t="n">
        <v>19171</v>
      </c>
      <c r="C6126" s="162" t="n">
        <v>24.75</v>
      </c>
      <c r="D6126" s="162" t="n">
        <v>0.045175</v>
      </c>
      <c r="E6126" s="162" t="n"/>
    </row>
    <row r="6127">
      <c r="B6127" s="161" t="n">
        <v>19172</v>
      </c>
      <c r="C6127" s="162" t="n">
        <v>24.83</v>
      </c>
      <c r="D6127" s="162" t="n">
        <v>0.048127</v>
      </c>
      <c r="E6127" s="162" t="n"/>
    </row>
    <row r="6128">
      <c r="B6128" s="161" t="n">
        <v>19175</v>
      </c>
      <c r="C6128" s="162" t="n">
        <v>24.96</v>
      </c>
      <c r="D6128" s="162" t="n">
        <v>0.053066</v>
      </c>
      <c r="E6128" s="162" t="n"/>
    </row>
    <row r="6129">
      <c r="B6129" s="161" t="n">
        <v>19176</v>
      </c>
      <c r="C6129" s="162" t="n">
        <v>25.12</v>
      </c>
      <c r="D6129" s="162" t="n">
        <v>0.059114</v>
      </c>
      <c r="E6129" s="162" t="n"/>
    </row>
    <row r="6130">
      <c r="B6130" s="161" t="n">
        <v>19177</v>
      </c>
      <c r="C6130" s="162" t="n">
        <v>25.06</v>
      </c>
      <c r="D6130" s="162" t="n">
        <v>0.056414</v>
      </c>
      <c r="E6130" s="162" t="n"/>
    </row>
    <row r="6131">
      <c r="B6131" s="161" t="n">
        <v>19178</v>
      </c>
      <c r="C6131" s="162" t="n">
        <v>25.05</v>
      </c>
      <c r="D6131" s="162" t="n">
        <v>0.055732</v>
      </c>
      <c r="E6131" s="162" t="n"/>
    </row>
    <row r="6132">
      <c r="B6132" s="161" t="n">
        <v>19182</v>
      </c>
      <c r="C6132" s="162" t="n">
        <v>24.97</v>
      </c>
      <c r="D6132" s="162" t="n">
        <v>0.052263</v>
      </c>
      <c r="E6132" s="162" t="n"/>
    </row>
    <row r="6133">
      <c r="B6133" s="161" t="n">
        <v>19183</v>
      </c>
      <c r="C6133" s="162" t="n">
        <v>24.96</v>
      </c>
      <c r="D6133" s="162" t="n">
        <v>0.05158</v>
      </c>
      <c r="E6133" s="162" t="n"/>
    </row>
    <row r="6134">
      <c r="B6134" s="161" t="n">
        <v>19184</v>
      </c>
      <c r="C6134" s="162" t="n">
        <v>24.86</v>
      </c>
      <c r="D6134" s="162" t="n">
        <v>0.047298</v>
      </c>
      <c r="E6134" s="162" t="n"/>
    </row>
    <row r="6135">
      <c r="B6135" s="161" t="n">
        <v>19185</v>
      </c>
      <c r="C6135" s="162" t="n">
        <v>24.81</v>
      </c>
      <c r="D6135" s="162" t="n">
        <v>0.045027</v>
      </c>
      <c r="E6135" s="162" t="n"/>
    </row>
    <row r="6136">
      <c r="B6136" s="161" t="n">
        <v>19186</v>
      </c>
      <c r="C6136" s="162" t="n">
        <v>24.98</v>
      </c>
      <c r="D6136" s="162" t="n">
        <v>0.051559</v>
      </c>
      <c r="E6136" s="162" t="n"/>
    </row>
    <row r="6137">
      <c r="B6137" s="161" t="n">
        <v>19189</v>
      </c>
      <c r="C6137" s="162" t="n">
        <v>25.03</v>
      </c>
      <c r="D6137" s="162" t="n">
        <v>0.053215</v>
      </c>
      <c r="E6137" s="162" t="n"/>
    </row>
    <row r="6138">
      <c r="B6138" s="161" t="n">
        <v>19190</v>
      </c>
      <c r="C6138" s="162" t="n">
        <v>25.16</v>
      </c>
      <c r="D6138" s="162" t="n">
        <v>0.058003</v>
      </c>
      <c r="E6138" s="162" t="n"/>
    </row>
    <row r="6139">
      <c r="B6139" s="161" t="n">
        <v>19191</v>
      </c>
      <c r="C6139" s="162" t="n">
        <v>25.16</v>
      </c>
      <c r="D6139" s="162" t="n">
        <v>0.057629</v>
      </c>
      <c r="E6139" s="162" t="n"/>
    </row>
    <row r="6140">
      <c r="B6140" s="161" t="n">
        <v>19192</v>
      </c>
      <c r="C6140" s="162" t="n">
        <v>25.05</v>
      </c>
      <c r="D6140" s="162" t="n">
        <v>0.0529</v>
      </c>
      <c r="E6140" s="162" t="n"/>
    </row>
    <row r="6141">
      <c r="B6141" s="161" t="n">
        <v>19193</v>
      </c>
      <c r="C6141" s="162" t="n">
        <v>24.85</v>
      </c>
      <c r="D6141" s="162" t="n">
        <v>0.044551</v>
      </c>
      <c r="E6141" s="162" t="n"/>
    </row>
    <row r="6142">
      <c r="B6142" s="161" t="n">
        <v>19196</v>
      </c>
      <c r="C6142" s="162" t="n">
        <v>24.95</v>
      </c>
      <c r="D6142" s="162" t="n">
        <v>0.048212</v>
      </c>
      <c r="E6142" s="162" t="n"/>
    </row>
    <row r="6143">
      <c r="B6143" s="161" t="n">
        <v>19197</v>
      </c>
      <c r="C6143" s="162" t="n">
        <v>25</v>
      </c>
      <c r="D6143" s="162" t="n">
        <v>0.049892</v>
      </c>
      <c r="E6143" s="162" t="n"/>
    </row>
    <row r="6144">
      <c r="B6144" s="161" t="n">
        <v>19198</v>
      </c>
      <c r="C6144" s="162" t="n">
        <v>25.11</v>
      </c>
      <c r="D6144" s="162" t="n">
        <v>0.053974</v>
      </c>
      <c r="E6144" s="162" t="n"/>
    </row>
    <row r="6145">
      <c r="B6145" s="161" t="n">
        <v>19199</v>
      </c>
      <c r="C6145" s="162" t="n">
        <v>25.24</v>
      </c>
      <c r="D6145" s="162" t="n">
        <v>0.058833</v>
      </c>
      <c r="E6145" s="162" t="n"/>
    </row>
    <row r="6146">
      <c r="B6146" s="161" t="n">
        <v>19200</v>
      </c>
      <c r="C6146" s="162" t="n">
        <v>25.16</v>
      </c>
      <c r="D6146" s="162" t="n">
        <v>0.055356</v>
      </c>
      <c r="E6146" s="162" t="n"/>
    </row>
    <row r="6147">
      <c r="B6147" s="161" t="n">
        <v>19203</v>
      </c>
      <c r="C6147" s="162" t="n">
        <v>25.2</v>
      </c>
      <c r="D6147" s="162" t="n">
        <v>0.056646</v>
      </c>
      <c r="E6147" s="162" t="n"/>
    </row>
    <row r="6148">
      <c r="B6148" s="161" t="n">
        <v>19204</v>
      </c>
      <c r="C6148" s="162" t="n">
        <v>25.26</v>
      </c>
      <c r="D6148" s="162" t="n">
        <v>0.058707</v>
      </c>
      <c r="E6148" s="162" t="n"/>
    </row>
    <row r="6149">
      <c r="B6149" s="161" t="n">
        <v>19205</v>
      </c>
      <c r="C6149" s="162" t="n">
        <v>25.37</v>
      </c>
      <c r="D6149" s="162" t="n">
        <v>0.062691</v>
      </c>
      <c r="E6149" s="162" t="n"/>
    </row>
    <row r="6150">
      <c r="B6150" s="161" t="n">
        <v>19206</v>
      </c>
      <c r="C6150" s="162" t="n">
        <v>25.4</v>
      </c>
      <c r="D6150" s="162" t="n">
        <v>0.063498</v>
      </c>
      <c r="E6150" s="162" t="n"/>
    </row>
    <row r="6151">
      <c r="B6151" s="161" t="n">
        <v>19207</v>
      </c>
      <c r="C6151" s="162" t="n">
        <v>25.45</v>
      </c>
      <c r="D6151" s="162" t="n">
        <v>0.065097</v>
      </c>
      <c r="E6151" s="162" t="n"/>
    </row>
    <row r="6152">
      <c r="B6152" s="161" t="n">
        <v>19210</v>
      </c>
      <c r="C6152" s="162" t="n">
        <v>25.43</v>
      </c>
      <c r="D6152" s="162" t="n">
        <v>0.06398</v>
      </c>
      <c r="E6152" s="162" t="n"/>
    </row>
    <row r="6153">
      <c r="B6153" s="161" t="n">
        <v>19211</v>
      </c>
      <c r="C6153" s="162" t="n">
        <v>25.46</v>
      </c>
      <c r="D6153" s="162" t="n">
        <v>0.064805</v>
      </c>
      <c r="E6153" s="162" t="n"/>
    </row>
    <row r="6154">
      <c r="B6154" s="161" t="n">
        <v>19212</v>
      </c>
      <c r="C6154" s="162" t="n">
        <v>25.44</v>
      </c>
      <c r="D6154" s="162" t="n">
        <v>0.063652</v>
      </c>
      <c r="E6154" s="162" t="n"/>
    </row>
    <row r="6155">
      <c r="B6155" s="161" t="n">
        <v>19213</v>
      </c>
      <c r="C6155" s="162" t="n">
        <v>25.52</v>
      </c>
      <c r="D6155" s="162" t="n">
        <v>0.066404</v>
      </c>
      <c r="E6155" s="162" t="n"/>
    </row>
    <row r="6156">
      <c r="B6156" s="161" t="n">
        <v>19214</v>
      </c>
      <c r="C6156" s="162" t="n">
        <v>25.55</v>
      </c>
      <c r="D6156" s="162" t="n">
        <v>0.067112</v>
      </c>
      <c r="E6156" s="162" t="n"/>
    </row>
    <row r="6157">
      <c r="B6157" s="161" t="n">
        <v>19217</v>
      </c>
      <c r="C6157" s="162" t="n">
        <v>25.52</v>
      </c>
      <c r="D6157" s="162" t="n">
        <v>0.065358</v>
      </c>
      <c r="E6157" s="162" t="n"/>
    </row>
    <row r="6158">
      <c r="B6158" s="161" t="n">
        <v>19218</v>
      </c>
      <c r="C6158" s="162" t="n">
        <v>25.31</v>
      </c>
      <c r="D6158" s="162" t="n">
        <v>0.056579</v>
      </c>
      <c r="E6158" s="162" t="n"/>
    </row>
    <row r="6159">
      <c r="B6159" s="161" t="n">
        <v>19219</v>
      </c>
      <c r="C6159" s="162" t="n">
        <v>25.28</v>
      </c>
      <c r="D6159" s="162" t="n">
        <v>0.054922</v>
      </c>
      <c r="E6159" s="162" t="n"/>
    </row>
    <row r="6160">
      <c r="B6160" s="161" t="n">
        <v>19220</v>
      </c>
      <c r="C6160" s="162" t="n">
        <v>25.28</v>
      </c>
      <c r="D6160" s="162" t="n">
        <v>0.054438</v>
      </c>
      <c r="E6160" s="162" t="n"/>
    </row>
    <row r="6161">
      <c r="B6161" s="161" t="n">
        <v>19221</v>
      </c>
      <c r="C6161" s="162" t="n">
        <v>25.2</v>
      </c>
      <c r="D6161" s="162" t="n">
        <v>0.050769</v>
      </c>
      <c r="E6161" s="162" t="n"/>
    </row>
    <row r="6162">
      <c r="B6162" s="161" t="n">
        <v>19224</v>
      </c>
      <c r="C6162" s="162" t="n">
        <v>24.94</v>
      </c>
      <c r="D6162" s="162" t="n">
        <v>0.039929</v>
      </c>
      <c r="E6162" s="162" t="n"/>
    </row>
    <row r="6163">
      <c r="B6163" s="161" t="n">
        <v>19225</v>
      </c>
      <c r="C6163" s="162" t="n">
        <v>24.89</v>
      </c>
      <c r="D6163" s="162" t="n">
        <v>0.037457</v>
      </c>
      <c r="E6163" s="162" t="n"/>
    </row>
    <row r="6164">
      <c r="B6164" s="161" t="n">
        <v>19226</v>
      </c>
      <c r="C6164" s="162" t="n">
        <v>24.95</v>
      </c>
      <c r="D6164" s="162" t="n">
        <v>0.039445</v>
      </c>
      <c r="E6164" s="162" t="n"/>
    </row>
    <row r="6165">
      <c r="B6165" s="161" t="n">
        <v>19227</v>
      </c>
      <c r="C6165" s="162" t="n">
        <v>24.98</v>
      </c>
      <c r="D6165" s="162" t="n">
        <v>0.040255</v>
      </c>
      <c r="E6165" s="162" t="n"/>
    </row>
    <row r="6166">
      <c r="B6166" s="161" t="n">
        <v>19228</v>
      </c>
      <c r="C6166" s="162" t="n">
        <v>24.99</v>
      </c>
      <c r="D6166" s="162" t="n">
        <v>0.040226</v>
      </c>
      <c r="E6166" s="162" t="n"/>
    </row>
    <row r="6167">
      <c r="B6167" s="161" t="n">
        <v>19231</v>
      </c>
      <c r="C6167" s="162" t="n">
        <v>24.87</v>
      </c>
      <c r="D6167" s="162" t="n">
        <v>0.034986</v>
      </c>
      <c r="E6167" s="162" t="n"/>
    </row>
    <row r="6168">
      <c r="B6168" s="161" t="n">
        <v>19232</v>
      </c>
      <c r="C6168" s="162" t="n">
        <v>24.83</v>
      </c>
      <c r="D6168" s="162" t="n">
        <v>0.032889</v>
      </c>
      <c r="E6168" s="162" t="n"/>
    </row>
    <row r="6169">
      <c r="B6169" s="161" t="n">
        <v>19233</v>
      </c>
      <c r="C6169" s="162" t="n">
        <v>24.94</v>
      </c>
      <c r="D6169" s="162" t="n">
        <v>0.036795</v>
      </c>
      <c r="E6169" s="162" t="n"/>
    </row>
    <row r="6170">
      <c r="B6170" s="161" t="n">
        <v>19234</v>
      </c>
      <c r="C6170" s="162" t="n">
        <v>24.97</v>
      </c>
      <c r="D6170" s="162" t="n">
        <v>0.037536</v>
      </c>
      <c r="E6170" s="162" t="n"/>
    </row>
    <row r="6171">
      <c r="B6171" s="161" t="n">
        <v>19235</v>
      </c>
      <c r="C6171" s="162" t="n">
        <v>25.03</v>
      </c>
      <c r="D6171" s="162" t="n">
        <v>0.03947</v>
      </c>
      <c r="E6171" s="162" t="n"/>
    </row>
    <row r="6172">
      <c r="B6172" s="161" t="n">
        <v>19239</v>
      </c>
      <c r="C6172" s="162" t="n">
        <v>25.15</v>
      </c>
      <c r="D6172" s="162" t="n">
        <v>0.043775</v>
      </c>
      <c r="E6172" s="162" t="n"/>
    </row>
    <row r="6173">
      <c r="B6173" s="161" t="n">
        <v>19240</v>
      </c>
      <c r="C6173" s="162" t="n">
        <v>25.25</v>
      </c>
      <c r="D6173" s="162" t="n">
        <v>0.047243</v>
      </c>
      <c r="E6173" s="162" t="n"/>
    </row>
    <row r="6174">
      <c r="B6174" s="161" t="n">
        <v>19241</v>
      </c>
      <c r="C6174" s="162" t="n">
        <v>25.24</v>
      </c>
      <c r="D6174" s="162" t="n">
        <v>0.046345</v>
      </c>
      <c r="E6174" s="162" t="n"/>
    </row>
    <row r="6175">
      <c r="B6175" s="161" t="n">
        <v>19242</v>
      </c>
      <c r="C6175" s="162" t="n">
        <v>25.21</v>
      </c>
      <c r="D6175" s="162" t="n">
        <v>0.044641</v>
      </c>
      <c r="E6175" s="162" t="n"/>
    </row>
    <row r="6176">
      <c r="B6176" s="161" t="n">
        <v>19245</v>
      </c>
      <c r="C6176" s="162" t="n">
        <v>25.11</v>
      </c>
      <c r="D6176" s="162" t="n">
        <v>0.040163</v>
      </c>
      <c r="E6176" s="162" t="n"/>
    </row>
    <row r="6177">
      <c r="B6177" s="161" t="n">
        <v>19246</v>
      </c>
      <c r="C6177" s="162" t="n">
        <v>24.86</v>
      </c>
      <c r="D6177" s="162" t="n">
        <v>0.029696</v>
      </c>
      <c r="E6177" s="162" t="n"/>
    </row>
    <row r="6178">
      <c r="B6178" s="161" t="n">
        <v>19247</v>
      </c>
      <c r="C6178" s="162" t="n">
        <v>24.69</v>
      </c>
      <c r="D6178" s="162" t="n">
        <v>0.02236</v>
      </c>
      <c r="E6178" s="162" t="n"/>
    </row>
    <row r="6179">
      <c r="B6179" s="161" t="n">
        <v>19248</v>
      </c>
      <c r="C6179" s="162" t="n">
        <v>24.72</v>
      </c>
      <c r="D6179" s="162" t="n">
        <v>0.023101</v>
      </c>
      <c r="E6179" s="162" t="n"/>
    </row>
    <row r="6180">
      <c r="B6180" s="161" t="n">
        <v>19249</v>
      </c>
      <c r="C6180" s="162" t="n">
        <v>24.71</v>
      </c>
      <c r="D6180" s="162" t="n">
        <v>0.022272</v>
      </c>
      <c r="E6180" s="162" t="n"/>
    </row>
    <row r="6181">
      <c r="B6181" s="161" t="n">
        <v>19252</v>
      </c>
      <c r="C6181" s="162" t="n">
        <v>24.45</v>
      </c>
      <c r="D6181" s="162" t="n">
        <v>0.011313</v>
      </c>
      <c r="E6181" s="162" t="n"/>
    </row>
    <row r="6182">
      <c r="B6182" s="161" t="n">
        <v>19253</v>
      </c>
      <c r="C6182" s="162" t="n">
        <v>24.53</v>
      </c>
      <c r="D6182" s="162" t="n">
        <v>0.014195</v>
      </c>
      <c r="E6182" s="162" t="n"/>
    </row>
    <row r="6183">
      <c r="B6183" s="161" t="n">
        <v>19254</v>
      </c>
      <c r="C6183" s="162" t="n">
        <v>24.58</v>
      </c>
      <c r="D6183" s="162" t="n">
        <v>0.01588</v>
      </c>
      <c r="E6183" s="162" t="n"/>
    </row>
    <row r="6184">
      <c r="B6184" s="161" t="n">
        <v>19255</v>
      </c>
      <c r="C6184" s="162" t="n">
        <v>24.51</v>
      </c>
      <c r="D6184" s="162" t="n">
        <v>0.012718</v>
      </c>
      <c r="E6184" s="162" t="n"/>
    </row>
    <row r="6185">
      <c r="B6185" s="161" t="n">
        <v>19256</v>
      </c>
      <c r="C6185" s="162" t="n">
        <v>24.57</v>
      </c>
      <c r="D6185" s="162" t="n">
        <v>0.014868</v>
      </c>
      <c r="E6185" s="162" t="n"/>
    </row>
    <row r="6186">
      <c r="B6186" s="161" t="n">
        <v>19259</v>
      </c>
      <c r="C6186" s="162" t="n">
        <v>24.59</v>
      </c>
      <c r="D6186" s="162" t="n">
        <v>0.015368</v>
      </c>
      <c r="E6186" s="162" t="n"/>
    </row>
    <row r="6187">
      <c r="B6187" s="161" t="n">
        <v>19260</v>
      </c>
      <c r="C6187" s="162" t="n">
        <v>24.7</v>
      </c>
      <c r="D6187" s="162" t="n">
        <v>0.01955</v>
      </c>
      <c r="E6187" s="162" t="n"/>
    </row>
    <row r="6188">
      <c r="B6188" s="161" t="n">
        <v>19261</v>
      </c>
      <c r="C6188" s="162" t="n">
        <v>24.79</v>
      </c>
      <c r="D6188" s="162" t="n">
        <v>0.022896</v>
      </c>
      <c r="E6188" s="162" t="n"/>
    </row>
    <row r="6189">
      <c r="B6189" s="161" t="n">
        <v>19262</v>
      </c>
      <c r="C6189" s="162" t="n">
        <v>24.81</v>
      </c>
      <c r="D6189" s="162" t="n">
        <v>0.023416</v>
      </c>
      <c r="E6189" s="162" t="n"/>
    </row>
    <row r="6190">
      <c r="B6190" s="161" t="n">
        <v>19263</v>
      </c>
      <c r="C6190" s="162" t="n">
        <v>24.73</v>
      </c>
      <c r="D6190" s="162" t="n">
        <v>0.019891</v>
      </c>
      <c r="E6190" s="162" t="n"/>
    </row>
    <row r="6191">
      <c r="B6191" s="161" t="n">
        <v>19266</v>
      </c>
      <c r="C6191" s="162" t="n">
        <v>24.68</v>
      </c>
      <c r="D6191" s="162" t="n">
        <v>0.017597</v>
      </c>
      <c r="E6191" s="162" t="n"/>
    </row>
    <row r="6192">
      <c r="B6192" s="161" t="n">
        <v>19267</v>
      </c>
      <c r="C6192" s="162" t="n">
        <v>24.54</v>
      </c>
      <c r="D6192" s="162" t="n">
        <v>0.011671</v>
      </c>
      <c r="E6192" s="162" t="n"/>
    </row>
    <row r="6193">
      <c r="B6193" s="161" t="n">
        <v>19268</v>
      </c>
      <c r="C6193" s="162" t="n">
        <v>24.48</v>
      </c>
      <c r="D6193" s="162" t="n">
        <v>0.008995</v>
      </c>
      <c r="E6193" s="162" t="n"/>
    </row>
    <row r="6194">
      <c r="B6194" s="161" t="n">
        <v>19269</v>
      </c>
      <c r="C6194" s="162" t="n">
        <v>24.52</v>
      </c>
      <c r="D6194" s="162" t="n">
        <v>0.010398</v>
      </c>
      <c r="E6194" s="162" t="n"/>
    </row>
    <row r="6195">
      <c r="B6195" s="161" t="n">
        <v>19270</v>
      </c>
      <c r="C6195" s="162" t="n">
        <v>24.5</v>
      </c>
      <c r="D6195" s="162" t="n">
        <v>0.009374</v>
      </c>
      <c r="E6195" s="162" t="n"/>
    </row>
    <row r="6196">
      <c r="B6196" s="161" t="n">
        <v>19273</v>
      </c>
      <c r="C6196" s="162" t="n">
        <v>24.44</v>
      </c>
      <c r="D6196" s="162" t="n">
        <v>0.006743</v>
      </c>
      <c r="E6196" s="162" t="n"/>
    </row>
    <row r="6197">
      <c r="B6197" s="161" t="n">
        <v>19274</v>
      </c>
      <c r="C6197" s="162" t="n">
        <v>24.4</v>
      </c>
      <c r="D6197" s="162" t="n">
        <v>0.004934</v>
      </c>
      <c r="E6197" s="162" t="n"/>
    </row>
    <row r="6198">
      <c r="B6198" s="161" t="n">
        <v>19275</v>
      </c>
      <c r="C6198" s="162" t="n">
        <v>24.58</v>
      </c>
      <c r="D6198" s="162" t="n">
        <v>0.012064</v>
      </c>
      <c r="E6198" s="162" t="n"/>
    </row>
    <row r="6199">
      <c r="B6199" s="161" t="n">
        <v>19276</v>
      </c>
      <c r="C6199" s="162" t="n">
        <v>24.57</v>
      </c>
      <c r="D6199" s="162" t="n">
        <v>0.011445</v>
      </c>
      <c r="E6199" s="162" t="n"/>
    </row>
    <row r="6200">
      <c r="B6200" s="161" t="n">
        <v>19277</v>
      </c>
      <c r="C6200" s="162" t="n">
        <v>24.55</v>
      </c>
      <c r="D6200" s="162" t="n">
        <v>0.010402</v>
      </c>
      <c r="E6200" s="162" t="n"/>
    </row>
    <row r="6201">
      <c r="B6201" s="161" t="n">
        <v>19281</v>
      </c>
      <c r="C6201" s="162" t="n">
        <v>24.48</v>
      </c>
      <c r="D6201" s="162" t="n">
        <v>0.007376</v>
      </c>
      <c r="E6201" s="162" t="n"/>
    </row>
    <row r="6202">
      <c r="B6202" s="161" t="n">
        <v>19282</v>
      </c>
      <c r="C6202" s="162" t="n">
        <v>24.06</v>
      </c>
      <c r="D6202" s="162" t="n">
        <v>-0.010006</v>
      </c>
      <c r="E6202" s="162" t="n"/>
    </row>
    <row r="6203">
      <c r="B6203" s="161" t="n">
        <v>19283</v>
      </c>
      <c r="C6203" s="162" t="n">
        <v>23.91</v>
      </c>
      <c r="D6203" s="162" t="n">
        <v>-0.016289</v>
      </c>
      <c r="E6203" s="162" t="n"/>
    </row>
    <row r="6204">
      <c r="B6204" s="161" t="n">
        <v>19284</v>
      </c>
      <c r="C6204" s="162" t="n">
        <v>24.2</v>
      </c>
      <c r="D6204" s="162" t="n">
        <v>-0.004315</v>
      </c>
      <c r="E6204" s="162" t="n"/>
    </row>
    <row r="6205">
      <c r="B6205" s="161" t="n">
        <v>19287</v>
      </c>
      <c r="C6205" s="162" t="n">
        <v>24.13</v>
      </c>
      <c r="D6205" s="162" t="n">
        <v>-0.007263</v>
      </c>
      <c r="E6205" s="162" t="n"/>
    </row>
    <row r="6206">
      <c r="B6206" s="161" t="n">
        <v>19288</v>
      </c>
      <c r="C6206" s="162" t="n">
        <v>24.07</v>
      </c>
      <c r="D6206" s="162" t="n">
        <v>-0.009783999999999999</v>
      </c>
      <c r="E6206" s="162" t="n"/>
    </row>
    <row r="6207">
      <c r="B6207" s="161" t="n">
        <v>19289</v>
      </c>
      <c r="C6207" s="162" t="n">
        <v>23.8</v>
      </c>
      <c r="D6207" s="162" t="n">
        <v>-0.021042</v>
      </c>
      <c r="E6207" s="162" t="n"/>
    </row>
    <row r="6208">
      <c r="B6208" s="161" t="n">
        <v>19290</v>
      </c>
      <c r="C6208" s="162" t="n">
        <v>23.87</v>
      </c>
      <c r="D6208" s="162" t="n">
        <v>-0.018115</v>
      </c>
      <c r="E6208" s="162" t="n"/>
    </row>
    <row r="6209">
      <c r="B6209" s="161" t="n">
        <v>19291</v>
      </c>
      <c r="C6209" s="162" t="n">
        <v>24.03</v>
      </c>
      <c r="D6209" s="162" t="n">
        <v>-0.011494</v>
      </c>
      <c r="E6209" s="162" t="n"/>
    </row>
    <row r="6210">
      <c r="B6210" s="161" t="n">
        <v>19294</v>
      </c>
      <c r="C6210" s="162" t="n">
        <v>24.09</v>
      </c>
      <c r="D6210" s="162" t="n">
        <v>-0.009048</v>
      </c>
      <c r="E6210" s="162" t="n"/>
    </row>
    <row r="6211">
      <c r="B6211" s="161" t="n">
        <v>19295</v>
      </c>
      <c r="C6211" s="162" t="n">
        <v>24.13</v>
      </c>
      <c r="D6211" s="162" t="n">
        <v>-0.00742</v>
      </c>
      <c r="E6211" s="162" t="n"/>
    </row>
    <row r="6212">
      <c r="B6212" s="161" t="n">
        <v>19296</v>
      </c>
      <c r="C6212" s="162" t="n">
        <v>24.15</v>
      </c>
      <c r="D6212" s="162" t="n">
        <v>-0.006589</v>
      </c>
      <c r="E6212" s="162" t="n"/>
    </row>
    <row r="6213">
      <c r="B6213" s="161" t="n">
        <v>19297</v>
      </c>
      <c r="C6213" s="162" t="n">
        <v>24.15</v>
      </c>
      <c r="D6213" s="162" t="n">
        <v>-0.006608</v>
      </c>
      <c r="E6213" s="162" t="n"/>
    </row>
    <row r="6214">
      <c r="B6214" s="161" t="n">
        <v>19298</v>
      </c>
      <c r="C6214" s="162" t="n">
        <v>24.52</v>
      </c>
      <c r="D6214" s="162" t="n">
        <v>0.008508999999999999</v>
      </c>
      <c r="E6214" s="162" t="n"/>
    </row>
    <row r="6215">
      <c r="B6215" s="161" t="n">
        <v>19301</v>
      </c>
      <c r="C6215" s="162" t="n">
        <v>24.6</v>
      </c>
      <c r="D6215" s="162" t="n">
        <v>0.011684</v>
      </c>
      <c r="E6215" s="162" t="n"/>
    </row>
    <row r="6216">
      <c r="B6216" s="161" t="n">
        <v>19303</v>
      </c>
      <c r="C6216" s="162" t="n">
        <v>24.67</v>
      </c>
      <c r="D6216" s="162" t="n">
        <v>0.014439</v>
      </c>
      <c r="E6216" s="162" t="n"/>
    </row>
    <row r="6217">
      <c r="B6217" s="161" t="n">
        <v>19304</v>
      </c>
      <c r="C6217" s="162" t="n">
        <v>24.77</v>
      </c>
      <c r="D6217" s="162" t="n">
        <v>0.018421</v>
      </c>
      <c r="E6217" s="162" t="n"/>
    </row>
    <row r="6218">
      <c r="B6218" s="161" t="n">
        <v>19305</v>
      </c>
      <c r="C6218" s="162" t="n">
        <v>24.78</v>
      </c>
      <c r="D6218" s="162" t="n">
        <v>0.018799</v>
      </c>
      <c r="E6218" s="162" t="n"/>
    </row>
    <row r="6219">
      <c r="B6219" s="161" t="n">
        <v>19308</v>
      </c>
      <c r="C6219" s="162" t="n">
        <v>24.77</v>
      </c>
      <c r="D6219" s="162" t="n">
        <v>0.018349</v>
      </c>
      <c r="E6219" s="162" t="n"/>
    </row>
    <row r="6220">
      <c r="B6220" s="161" t="n">
        <v>19310</v>
      </c>
      <c r="C6220" s="162" t="n">
        <v>24.65</v>
      </c>
      <c r="D6220" s="162" t="n">
        <v>0.013474</v>
      </c>
      <c r="E6220" s="162" t="n"/>
    </row>
    <row r="6221">
      <c r="B6221" s="161" t="n">
        <v>19311</v>
      </c>
      <c r="C6221" s="162" t="n">
        <v>24.71</v>
      </c>
      <c r="D6221" s="162" t="n">
        <v>0.015872</v>
      </c>
      <c r="E6221" s="162" t="n"/>
    </row>
    <row r="6222">
      <c r="B6222" s="161" t="n">
        <v>19312</v>
      </c>
      <c r="C6222" s="162" t="n">
        <v>24.75</v>
      </c>
      <c r="D6222" s="162" t="n">
        <v>0.017461</v>
      </c>
      <c r="E6222" s="162" t="n"/>
    </row>
    <row r="6223">
      <c r="B6223" s="161" t="n">
        <v>19315</v>
      </c>
      <c r="C6223" s="162" t="n">
        <v>24.8</v>
      </c>
      <c r="D6223" s="162" t="n">
        <v>0.019432</v>
      </c>
      <c r="E6223" s="162" t="n"/>
    </row>
    <row r="6224">
      <c r="B6224" s="161" t="n">
        <v>19316</v>
      </c>
      <c r="C6224" s="162" t="n">
        <v>25.16</v>
      </c>
      <c r="D6224" s="162" t="n">
        <v>0.033652</v>
      </c>
      <c r="E6224" s="162" t="n"/>
    </row>
    <row r="6225">
      <c r="B6225" s="161" t="n">
        <v>19317</v>
      </c>
      <c r="C6225" s="162" t="n">
        <v>25.33</v>
      </c>
      <c r="D6225" s="162" t="n">
        <v>0.040142</v>
      </c>
      <c r="E6225" s="162" t="n"/>
    </row>
    <row r="6226">
      <c r="B6226" s="161" t="n">
        <v>19318</v>
      </c>
      <c r="C6226" s="162" t="n">
        <v>25.28</v>
      </c>
      <c r="D6226" s="162" t="n">
        <v>0.037964</v>
      </c>
      <c r="E6226" s="162" t="n"/>
    </row>
    <row r="6227">
      <c r="B6227" s="161" t="n">
        <v>19319</v>
      </c>
      <c r="C6227" s="162" t="n">
        <v>25.27</v>
      </c>
      <c r="D6227" s="162" t="n">
        <v>0.037333</v>
      </c>
      <c r="E6227" s="162" t="n"/>
    </row>
    <row r="6228">
      <c r="B6228" s="161" t="n">
        <v>19322</v>
      </c>
      <c r="C6228" s="162" t="n">
        <v>25.42</v>
      </c>
      <c r="D6228" s="162" t="n">
        <v>0.042982</v>
      </c>
      <c r="E6228" s="162" t="n"/>
    </row>
    <row r="6229">
      <c r="B6229" s="161" t="n">
        <v>19323</v>
      </c>
      <c r="C6229" s="162" t="n">
        <v>25.36</v>
      </c>
      <c r="D6229" s="162" t="n">
        <v>0.040376</v>
      </c>
      <c r="E6229" s="162" t="n"/>
    </row>
    <row r="6230">
      <c r="B6230" s="161" t="n">
        <v>19324</v>
      </c>
      <c r="C6230" s="162" t="n">
        <v>25.52</v>
      </c>
      <c r="D6230" s="162" t="n">
        <v>0.046376</v>
      </c>
      <c r="E6230" s="162" t="n"/>
    </row>
    <row r="6231">
      <c r="B6231" s="161" t="n">
        <v>19326</v>
      </c>
      <c r="C6231" s="162" t="n">
        <v>25.66</v>
      </c>
      <c r="D6231" s="162" t="n">
        <v>0.051556</v>
      </c>
      <c r="E6231" s="162" t="n"/>
    </row>
    <row r="6232">
      <c r="B6232" s="161" t="n">
        <v>19329</v>
      </c>
      <c r="C6232" s="162" t="n">
        <v>25.68</v>
      </c>
      <c r="D6232" s="162" t="n">
        <v>0.052013</v>
      </c>
      <c r="E6232" s="162" t="n"/>
    </row>
    <row r="6233">
      <c r="B6233" s="161" t="n">
        <v>19330</v>
      </c>
      <c r="C6233" s="162" t="n">
        <v>25.74</v>
      </c>
      <c r="D6233" s="162" t="n">
        <v>0.053973</v>
      </c>
      <c r="E6233" s="162" t="n"/>
    </row>
    <row r="6234">
      <c r="B6234" s="161" t="n">
        <v>19331</v>
      </c>
      <c r="C6234" s="162" t="n">
        <v>25.71</v>
      </c>
      <c r="D6234" s="162" t="n">
        <v>0.05243</v>
      </c>
      <c r="E6234" s="162" t="n"/>
    </row>
    <row r="6235">
      <c r="B6235" s="161" t="n">
        <v>19332</v>
      </c>
      <c r="C6235" s="162" t="n">
        <v>25.61</v>
      </c>
      <c r="D6235" s="162" t="n">
        <v>0.048174</v>
      </c>
      <c r="E6235" s="162" t="n"/>
    </row>
    <row r="6236">
      <c r="B6236" s="161" t="n">
        <v>19333</v>
      </c>
      <c r="C6236" s="162" t="n">
        <v>25.62</v>
      </c>
      <c r="D6236" s="162" t="n">
        <v>0.04818</v>
      </c>
      <c r="E6236" s="162" t="n"/>
    </row>
    <row r="6237">
      <c r="B6237" s="161" t="n">
        <v>19336</v>
      </c>
      <c r="C6237" s="162" t="n">
        <v>25.76</v>
      </c>
      <c r="D6237" s="162" t="n">
        <v>0.053138</v>
      </c>
      <c r="E6237" s="162" t="n"/>
    </row>
    <row r="6238">
      <c r="B6238" s="161" t="n">
        <v>19337</v>
      </c>
      <c r="C6238" s="162" t="n">
        <v>25.93</v>
      </c>
      <c r="D6238" s="162" t="n">
        <v>0.059134</v>
      </c>
      <c r="E6238" s="162" t="n"/>
    </row>
    <row r="6239">
      <c r="B6239" s="161" t="n">
        <v>19338</v>
      </c>
      <c r="C6239" s="162" t="n">
        <v>25.98</v>
      </c>
      <c r="D6239" s="162" t="n">
        <v>0.060484</v>
      </c>
      <c r="E6239" s="162" t="n"/>
    </row>
    <row r="6240">
      <c r="B6240" s="161" t="n">
        <v>19339</v>
      </c>
      <c r="C6240" s="162" t="n">
        <v>25.96</v>
      </c>
      <c r="D6240" s="162" t="n">
        <v>0.059156</v>
      </c>
      <c r="E6240" s="162" t="n"/>
    </row>
    <row r="6241">
      <c r="B6241" s="161" t="n">
        <v>19340</v>
      </c>
      <c r="C6241" s="162" t="n">
        <v>26.04</v>
      </c>
      <c r="D6241" s="162" t="n">
        <v>0.061643</v>
      </c>
      <c r="E6241" s="162" t="n"/>
    </row>
    <row r="6242">
      <c r="B6242" s="161" t="n">
        <v>19343</v>
      </c>
      <c r="C6242" s="162" t="n">
        <v>26.04</v>
      </c>
      <c r="D6242" s="162" t="n">
        <v>0.061059</v>
      </c>
      <c r="E6242" s="162" t="n"/>
    </row>
    <row r="6243">
      <c r="B6243" s="161" t="n">
        <v>19344</v>
      </c>
      <c r="C6243" s="162" t="n">
        <v>26.07</v>
      </c>
      <c r="D6243" s="162" t="n">
        <v>0.061643</v>
      </c>
      <c r="E6243" s="162" t="n"/>
    </row>
    <row r="6244">
      <c r="B6244" s="161" t="n">
        <v>19345</v>
      </c>
      <c r="C6244" s="162" t="n">
        <v>26.04</v>
      </c>
      <c r="D6244" s="162" t="n">
        <v>0.059925</v>
      </c>
      <c r="E6244" s="162" t="n"/>
    </row>
    <row r="6245">
      <c r="B6245" s="161" t="n">
        <v>19346</v>
      </c>
      <c r="C6245" s="162" t="n">
        <v>26.03</v>
      </c>
      <c r="D6245" s="162" t="n">
        <v>0.058982</v>
      </c>
      <c r="E6245" s="162" t="n"/>
    </row>
    <row r="6246">
      <c r="B6246" s="161" t="n">
        <v>19347</v>
      </c>
      <c r="C6246" s="162" t="n">
        <v>26.15</v>
      </c>
      <c r="D6246" s="162" t="n">
        <v>0.063078</v>
      </c>
      <c r="E6246" s="162" t="n"/>
    </row>
    <row r="6247">
      <c r="B6247" s="161" t="n">
        <v>19350</v>
      </c>
      <c r="C6247" s="162" t="n">
        <v>26.3</v>
      </c>
      <c r="D6247" s="162" t="n">
        <v>0.068271</v>
      </c>
      <c r="E6247" s="162" t="n"/>
    </row>
    <row r="6248">
      <c r="B6248" s="161" t="n">
        <v>19351</v>
      </c>
      <c r="C6248" s="162" t="n">
        <v>26.19</v>
      </c>
      <c r="D6248" s="162" t="n">
        <v>0.063571</v>
      </c>
      <c r="E6248" s="162" t="n"/>
    </row>
    <row r="6249">
      <c r="B6249" s="161" t="n">
        <v>19352</v>
      </c>
      <c r="C6249" s="162" t="n">
        <v>26.21</v>
      </c>
      <c r="D6249" s="162" t="n">
        <v>0.063828</v>
      </c>
      <c r="E6249" s="162" t="n"/>
    </row>
    <row r="6250">
      <c r="B6250" s="161" t="n">
        <v>19354</v>
      </c>
      <c r="C6250" s="162" t="n">
        <v>26.25</v>
      </c>
      <c r="D6250" s="162" t="n">
        <v>0.064814</v>
      </c>
      <c r="E6250" s="162" t="n"/>
    </row>
    <row r="6251">
      <c r="B6251" s="161" t="n">
        <v>19357</v>
      </c>
      <c r="C6251" s="162" t="n">
        <v>26.4</v>
      </c>
      <c r="D6251" s="162" t="n">
        <v>0.069947</v>
      </c>
      <c r="E6251" s="162" t="n"/>
    </row>
    <row r="6252">
      <c r="B6252" s="161" t="n">
        <v>19358</v>
      </c>
      <c r="C6252" s="162" t="n">
        <v>26.59</v>
      </c>
      <c r="D6252" s="162" t="n">
        <v>0.07653799999999999</v>
      </c>
      <c r="E6252" s="162" t="n"/>
    </row>
    <row r="6253">
      <c r="B6253" s="161" t="n">
        <v>19359</v>
      </c>
      <c r="C6253" s="162" t="n">
        <v>26.57</v>
      </c>
      <c r="D6253" s="162" t="n">
        <v>0.075213</v>
      </c>
      <c r="E6253" s="162" t="n"/>
    </row>
    <row r="6254">
      <c r="B6254" s="161" t="n">
        <v>19361</v>
      </c>
      <c r="C6254" s="162" t="n">
        <v>26.54</v>
      </c>
      <c r="D6254" s="162" t="n">
        <v>0.073517</v>
      </c>
      <c r="E6254" s="162" t="n"/>
    </row>
    <row r="6255">
      <c r="B6255" s="161" t="n">
        <v>19364</v>
      </c>
      <c r="C6255" s="162" t="n">
        <v>26.66</v>
      </c>
      <c r="D6255" s="162" t="n">
        <v>0.077473</v>
      </c>
      <c r="E6255" s="162" t="n"/>
    </row>
    <row r="6256">
      <c r="B6256" s="161" t="n">
        <v>19365</v>
      </c>
      <c r="C6256" s="162" t="n">
        <v>26.48</v>
      </c>
      <c r="D6256" s="162" t="n">
        <v>0.07017</v>
      </c>
      <c r="E6256" s="162" t="n"/>
    </row>
    <row r="6257">
      <c r="B6257" s="161" t="n">
        <v>19366</v>
      </c>
      <c r="C6257" s="162" t="n">
        <v>26.37</v>
      </c>
      <c r="D6257" s="162" t="n">
        <v>0.06549099999999999</v>
      </c>
      <c r="E6257" s="162" t="n"/>
    </row>
    <row r="6258">
      <c r="B6258" s="161" t="n">
        <v>19367</v>
      </c>
      <c r="C6258" s="162" t="n">
        <v>26.33</v>
      </c>
      <c r="D6258" s="162" t="n">
        <v>0.06347899999999999</v>
      </c>
      <c r="E6258" s="162" t="n"/>
    </row>
    <row r="6259">
      <c r="B6259" s="161" t="n">
        <v>19368</v>
      </c>
      <c r="C6259" s="162" t="n">
        <v>26.08</v>
      </c>
      <c r="D6259" s="162" t="n">
        <v>0.053504</v>
      </c>
      <c r="E6259" s="162" t="n"/>
    </row>
    <row r="6260">
      <c r="B6260" s="161" t="n">
        <v>19371</v>
      </c>
      <c r="C6260" s="162" t="n">
        <v>25.86</v>
      </c>
      <c r="D6260" s="162" t="n">
        <v>0.044642</v>
      </c>
      <c r="E6260" s="162" t="n"/>
    </row>
    <row r="6261">
      <c r="B6261" s="161" t="n">
        <v>19372</v>
      </c>
      <c r="C6261" s="162" t="n">
        <v>26.02</v>
      </c>
      <c r="D6261" s="162" t="n">
        <v>0.050359</v>
      </c>
      <c r="E6261" s="162" t="n"/>
    </row>
    <row r="6262">
      <c r="B6262" s="161" t="n">
        <v>19373</v>
      </c>
      <c r="C6262" s="162" t="n">
        <v>26.08</v>
      </c>
      <c r="D6262" s="162" t="n">
        <v>0.052198</v>
      </c>
      <c r="E6262" s="162" t="n"/>
    </row>
    <row r="6263">
      <c r="B6263" s="161" t="n">
        <v>19374</v>
      </c>
      <c r="C6263" s="162" t="n">
        <v>26.13</v>
      </c>
      <c r="D6263" s="162" t="n">
        <v>0.053681</v>
      </c>
      <c r="E6263" s="162" t="n"/>
    </row>
    <row r="6264">
      <c r="B6264" s="161" t="n">
        <v>19375</v>
      </c>
      <c r="C6264" s="162" t="n">
        <v>26.02</v>
      </c>
      <c r="D6264" s="162" t="n">
        <v>0.049091</v>
      </c>
      <c r="E6264" s="162" t="n"/>
    </row>
    <row r="6265">
      <c r="B6265" s="161" t="n">
        <v>19378</v>
      </c>
      <c r="C6265" s="162" t="n">
        <v>26.01</v>
      </c>
      <c r="D6265" s="162" t="n">
        <v>0.048376</v>
      </c>
      <c r="E6265" s="162" t="n"/>
    </row>
    <row r="6266">
      <c r="B6266" s="161" t="n">
        <v>19379</v>
      </c>
      <c r="C6266" s="162" t="n">
        <v>26.14</v>
      </c>
      <c r="D6266" s="162" t="n">
        <v>0.052966</v>
      </c>
      <c r="E6266" s="162" t="n"/>
    </row>
    <row r="6267">
      <c r="B6267" s="161" t="n">
        <v>19380</v>
      </c>
      <c r="C6267" s="162" t="n">
        <v>26.09</v>
      </c>
      <c r="D6267" s="162" t="n">
        <v>0.050654</v>
      </c>
      <c r="E6267" s="162" t="n"/>
    </row>
    <row r="6268">
      <c r="B6268" s="161" t="n">
        <v>19381</v>
      </c>
      <c r="C6268" s="162" t="n">
        <v>26.12</v>
      </c>
      <c r="D6268" s="162" t="n">
        <v>0.0514</v>
      </c>
      <c r="E6268" s="162" t="n"/>
    </row>
    <row r="6269">
      <c r="B6269" s="161" t="n">
        <v>19382</v>
      </c>
      <c r="C6269" s="162" t="n">
        <v>26.07</v>
      </c>
      <c r="D6269" s="162" t="n">
        <v>0.049071</v>
      </c>
      <c r="E6269" s="162" t="n"/>
    </row>
    <row r="6270">
      <c r="B6270" s="161" t="n">
        <v>19385</v>
      </c>
      <c r="C6270" s="162" t="n">
        <v>26.02</v>
      </c>
      <c r="D6270" s="162" t="n">
        <v>0.046704</v>
      </c>
      <c r="E6270" s="162" t="n"/>
    </row>
    <row r="6271">
      <c r="B6271" s="161" t="n">
        <v>19386</v>
      </c>
      <c r="C6271" s="162" t="n">
        <v>26.05</v>
      </c>
      <c r="D6271" s="162" t="n">
        <v>0.047426</v>
      </c>
      <c r="E6271" s="162" t="n"/>
    </row>
    <row r="6272">
      <c r="B6272" s="161" t="n">
        <v>19387</v>
      </c>
      <c r="C6272" s="162" t="n">
        <v>26.13</v>
      </c>
      <c r="D6272" s="162" t="n">
        <v>0.050051</v>
      </c>
      <c r="E6272" s="162" t="n"/>
    </row>
    <row r="6273">
      <c r="B6273" s="161" t="n">
        <v>19388</v>
      </c>
      <c r="C6273" s="162" t="n">
        <v>26.2</v>
      </c>
      <c r="D6273" s="162" t="n">
        <v>0.052306</v>
      </c>
      <c r="E6273" s="162" t="n"/>
    </row>
    <row r="6274">
      <c r="B6274" s="161" t="n">
        <v>19389</v>
      </c>
      <c r="C6274" s="162" t="n">
        <v>26.38</v>
      </c>
      <c r="D6274" s="162" t="n">
        <v>0.058664</v>
      </c>
      <c r="E6274" s="162" t="n"/>
    </row>
    <row r="6275">
      <c r="B6275" s="161" t="n">
        <v>19392</v>
      </c>
      <c r="C6275" s="162" t="n">
        <v>26.51</v>
      </c>
      <c r="D6275" s="162" t="n">
        <v>0.06300600000000001</v>
      </c>
      <c r="E6275" s="162" t="n"/>
    </row>
    <row r="6276">
      <c r="B6276" s="161" t="n">
        <v>19393</v>
      </c>
      <c r="C6276" s="162" t="n">
        <v>26.54</v>
      </c>
      <c r="D6276" s="162" t="n">
        <v>0.063542</v>
      </c>
      <c r="E6276" s="162" t="n"/>
    </row>
    <row r="6277">
      <c r="B6277" s="161" t="n">
        <v>19394</v>
      </c>
      <c r="C6277" s="162" t="n">
        <v>26.42</v>
      </c>
      <c r="D6277" s="162" t="n">
        <v>0.058406</v>
      </c>
      <c r="E6277" s="162" t="n"/>
    </row>
    <row r="6278">
      <c r="B6278" s="161" t="n">
        <v>19395</v>
      </c>
      <c r="C6278" s="162" t="n">
        <v>26.15</v>
      </c>
      <c r="D6278" s="162" t="n">
        <v>0.047603</v>
      </c>
      <c r="E6278" s="162" t="n"/>
    </row>
    <row r="6279">
      <c r="B6279" s="161" t="n">
        <v>19396</v>
      </c>
      <c r="C6279" s="162" t="n">
        <v>25.81</v>
      </c>
      <c r="D6279" s="162" t="n">
        <v>0.034091</v>
      </c>
      <c r="E6279" s="162" t="n"/>
    </row>
    <row r="6280">
      <c r="B6280" s="161" t="n">
        <v>19399</v>
      </c>
      <c r="C6280" s="162" t="n">
        <v>25.69</v>
      </c>
      <c r="D6280" s="162" t="n">
        <v>0.029008</v>
      </c>
      <c r="E6280" s="162" t="n"/>
    </row>
    <row r="6281">
      <c r="B6281" s="161" t="n">
        <v>19400</v>
      </c>
      <c r="C6281" s="162" t="n">
        <v>25.62</v>
      </c>
      <c r="D6281" s="162" t="n">
        <v>0.02585</v>
      </c>
      <c r="E6281" s="162" t="n"/>
    </row>
    <row r="6282">
      <c r="B6282" s="161" t="n">
        <v>19401</v>
      </c>
      <c r="C6282" s="162" t="n">
        <v>25.64</v>
      </c>
      <c r="D6282" s="162" t="n">
        <v>0.026188</v>
      </c>
      <c r="E6282" s="162" t="n"/>
    </row>
    <row r="6283">
      <c r="B6283" s="161" t="n">
        <v>19403</v>
      </c>
      <c r="C6283" s="162" t="n">
        <v>25.74</v>
      </c>
      <c r="D6283" s="162" t="n">
        <v>0.02964</v>
      </c>
      <c r="E6283" s="162" t="n"/>
    </row>
    <row r="6284">
      <c r="B6284" s="161" t="n">
        <v>19406</v>
      </c>
      <c r="C6284" s="162" t="n">
        <v>25.65</v>
      </c>
      <c r="D6284" s="162" t="n">
        <v>0.025718</v>
      </c>
      <c r="E6284" s="162" t="n"/>
    </row>
    <row r="6285">
      <c r="B6285" s="161" t="n">
        <v>19407</v>
      </c>
      <c r="C6285" s="162" t="n">
        <v>25.5</v>
      </c>
      <c r="D6285" s="162" t="n">
        <v>0.019451</v>
      </c>
      <c r="E6285" s="162" t="n"/>
    </row>
    <row r="6286">
      <c r="B6286" s="161" t="n">
        <v>19408</v>
      </c>
      <c r="C6286" s="162" t="n">
        <v>25.48</v>
      </c>
      <c r="D6286" s="162" t="n">
        <v>0.018234</v>
      </c>
      <c r="E6286" s="162" t="n"/>
    </row>
    <row r="6287">
      <c r="B6287" s="161" t="n">
        <v>19409</v>
      </c>
      <c r="C6287" s="162" t="n">
        <v>25.57</v>
      </c>
      <c r="D6287" s="162" t="n">
        <v>0.021281</v>
      </c>
      <c r="E6287" s="162" t="n"/>
    </row>
    <row r="6288">
      <c r="B6288" s="161" t="n">
        <v>19410</v>
      </c>
      <c r="C6288" s="162" t="n">
        <v>25.63</v>
      </c>
      <c r="D6288" s="162" t="n">
        <v>0.023211</v>
      </c>
      <c r="E6288" s="162" t="n"/>
    </row>
    <row r="6289">
      <c r="B6289" s="161" t="n">
        <v>19414</v>
      </c>
      <c r="C6289" s="162" t="n">
        <v>25.75</v>
      </c>
      <c r="D6289" s="162" t="n">
        <v>0.027465</v>
      </c>
      <c r="E6289" s="162" t="n"/>
    </row>
    <row r="6290">
      <c r="B6290" s="161" t="n">
        <v>19415</v>
      </c>
      <c r="C6290" s="162" t="n">
        <v>25.91</v>
      </c>
      <c r="D6290" s="162" t="n">
        <v>0.033212</v>
      </c>
      <c r="E6290" s="162" t="n"/>
    </row>
    <row r="6291">
      <c r="B6291" s="161" t="n">
        <v>19416</v>
      </c>
      <c r="C6291" s="162" t="n">
        <v>25.95</v>
      </c>
      <c r="D6291" s="162" t="n">
        <v>0.034328</v>
      </c>
      <c r="E6291" s="162" t="n"/>
    </row>
    <row r="6292">
      <c r="B6292" s="161" t="n">
        <v>19417</v>
      </c>
      <c r="C6292" s="162" t="n">
        <v>25.9</v>
      </c>
      <c r="D6292" s="162" t="n">
        <v>0.031993</v>
      </c>
      <c r="E6292" s="162" t="n"/>
    </row>
    <row r="6293">
      <c r="B6293" s="161" t="n">
        <v>19420</v>
      </c>
      <c r="C6293" s="162" t="n">
        <v>25.93</v>
      </c>
      <c r="D6293" s="162" t="n">
        <v>0.032734</v>
      </c>
      <c r="E6293" s="162" t="n"/>
    </row>
    <row r="6294">
      <c r="B6294" s="161" t="n">
        <v>19421</v>
      </c>
      <c r="C6294" s="162" t="n">
        <v>26</v>
      </c>
      <c r="D6294" s="162" t="n">
        <v>0.034982</v>
      </c>
      <c r="E6294" s="162" t="n"/>
    </row>
    <row r="6295">
      <c r="B6295" s="161" t="n">
        <v>19422</v>
      </c>
      <c r="C6295" s="162" t="n">
        <v>25.78</v>
      </c>
      <c r="D6295" s="162" t="n">
        <v>0.026086</v>
      </c>
      <c r="E6295" s="162" t="n"/>
    </row>
    <row r="6296">
      <c r="B6296" s="161" t="n">
        <v>19423</v>
      </c>
      <c r="C6296" s="162" t="n">
        <v>25.79</v>
      </c>
      <c r="D6296" s="162" t="n">
        <v>0.026054</v>
      </c>
      <c r="E6296" s="162" t="n"/>
    </row>
    <row r="6297">
      <c r="B6297" s="161" t="n">
        <v>19424</v>
      </c>
      <c r="C6297" s="162" t="n">
        <v>25.84</v>
      </c>
      <c r="D6297" s="162" t="n">
        <v>0.027545</v>
      </c>
      <c r="E6297" s="162" t="n"/>
    </row>
    <row r="6298">
      <c r="B6298" s="161" t="n">
        <v>19427</v>
      </c>
      <c r="C6298" s="162" t="n">
        <v>25.83</v>
      </c>
      <c r="D6298" s="162" t="n">
        <v>0.026707</v>
      </c>
      <c r="E6298" s="162" t="n"/>
    </row>
    <row r="6299">
      <c r="B6299" s="161" t="n">
        <v>19428</v>
      </c>
      <c r="C6299" s="162" t="n">
        <v>25.91</v>
      </c>
      <c r="D6299" s="162" t="n">
        <v>0.029342</v>
      </c>
      <c r="E6299" s="162" t="n"/>
    </row>
    <row r="6300">
      <c r="B6300" s="161" t="n">
        <v>19429</v>
      </c>
      <c r="C6300" s="162" t="n">
        <v>26.12</v>
      </c>
      <c r="D6300" s="162" t="n">
        <v>0.036941</v>
      </c>
      <c r="E6300" s="162" t="n"/>
    </row>
    <row r="6301">
      <c r="B6301" s="161" t="n">
        <v>19430</v>
      </c>
      <c r="C6301" s="162" t="n">
        <v>26.13</v>
      </c>
      <c r="D6301" s="162" t="n">
        <v>0.036857</v>
      </c>
      <c r="E6301" s="162" t="n"/>
    </row>
    <row r="6302">
      <c r="B6302" s="161" t="n">
        <v>19431</v>
      </c>
      <c r="C6302" s="162" t="n">
        <v>26.18</v>
      </c>
      <c r="D6302" s="162" t="n">
        <v>0.038318</v>
      </c>
      <c r="E6302" s="162" t="n"/>
    </row>
    <row r="6303">
      <c r="B6303" s="161" t="n">
        <v>19434</v>
      </c>
      <c r="C6303" s="162" t="n">
        <v>26.22</v>
      </c>
      <c r="D6303" s="162" t="n">
        <v>0.039383</v>
      </c>
      <c r="E6303" s="162" t="n"/>
    </row>
    <row r="6304">
      <c r="B6304" s="161" t="n">
        <v>19435</v>
      </c>
      <c r="C6304" s="162" t="n">
        <v>26.33</v>
      </c>
      <c r="D6304" s="162" t="n">
        <v>0.043095</v>
      </c>
      <c r="E6304" s="162" t="n"/>
    </row>
    <row r="6305">
      <c r="B6305" s="161" t="n">
        <v>19436</v>
      </c>
      <c r="C6305" s="162" t="n">
        <v>26.24</v>
      </c>
      <c r="D6305" s="162" t="n">
        <v>0.039204</v>
      </c>
      <c r="E6305" s="162" t="n"/>
    </row>
    <row r="6306">
      <c r="B6306" s="161" t="n">
        <v>19437</v>
      </c>
      <c r="C6306" s="162" t="n">
        <v>26.22</v>
      </c>
      <c r="D6306" s="162" t="n">
        <v>0.03797</v>
      </c>
      <c r="E6306" s="162" t="n"/>
    </row>
    <row r="6307">
      <c r="B6307" s="161" t="n">
        <v>19438</v>
      </c>
      <c r="C6307" s="162" t="n">
        <v>26.18</v>
      </c>
      <c r="D6307" s="162" t="n">
        <v>0.035983</v>
      </c>
      <c r="E6307" s="162" t="n"/>
    </row>
    <row r="6308">
      <c r="B6308" s="161" t="n">
        <v>19441</v>
      </c>
      <c r="C6308" s="162" t="n">
        <v>26.02</v>
      </c>
      <c r="D6308" s="162" t="n">
        <v>0.029414</v>
      </c>
      <c r="E6308" s="162" t="n"/>
    </row>
    <row r="6309">
      <c r="B6309" s="161" t="n">
        <v>19442</v>
      </c>
      <c r="C6309" s="162" t="n">
        <v>26.17</v>
      </c>
      <c r="D6309" s="162" t="n">
        <v>0.034689</v>
      </c>
      <c r="E6309" s="162" t="n"/>
    </row>
    <row r="6310">
      <c r="B6310" s="161" t="n">
        <v>19443</v>
      </c>
      <c r="C6310" s="162" t="n">
        <v>26.1</v>
      </c>
      <c r="D6310" s="162" t="n">
        <v>0.031586</v>
      </c>
      <c r="E6310" s="162" t="n"/>
    </row>
    <row r="6311">
      <c r="B6311" s="161" t="n">
        <v>19444</v>
      </c>
      <c r="C6311" s="162" t="n">
        <v>25.95</v>
      </c>
      <c r="D6311" s="162" t="n">
        <v>0.025456</v>
      </c>
      <c r="E6311" s="162" t="n"/>
    </row>
    <row r="6312">
      <c r="B6312" s="161" t="n">
        <v>19445</v>
      </c>
      <c r="C6312" s="162" t="n">
        <v>25.99</v>
      </c>
      <c r="D6312" s="162" t="n">
        <v>0.026655</v>
      </c>
      <c r="E6312" s="162" t="n"/>
    </row>
    <row r="6313">
      <c r="B6313" s="161" t="n">
        <v>19448</v>
      </c>
      <c r="C6313" s="162" t="n">
        <v>25.61</v>
      </c>
      <c r="D6313" s="162" t="n">
        <v>0.011681</v>
      </c>
      <c r="E6313" s="162" t="n"/>
    </row>
    <row r="6314">
      <c r="B6314" s="161" t="n">
        <v>19449</v>
      </c>
      <c r="C6314" s="162" t="n">
        <v>25.29</v>
      </c>
      <c r="D6314" s="162" t="n">
        <v>-0.001103</v>
      </c>
      <c r="E6314" s="162" t="n"/>
    </row>
    <row r="6315">
      <c r="B6315" s="161" t="n">
        <v>19450</v>
      </c>
      <c r="C6315" s="162" t="n">
        <v>25.25</v>
      </c>
      <c r="D6315" s="162" t="n">
        <v>-0.002871</v>
      </c>
      <c r="E6315" s="162" t="n"/>
    </row>
    <row r="6316">
      <c r="B6316" s="161" t="n">
        <v>19451</v>
      </c>
      <c r="C6316" s="162" t="n">
        <v>25.23</v>
      </c>
      <c r="D6316" s="162" t="n">
        <v>-0.003845</v>
      </c>
      <c r="E6316" s="162" t="n"/>
    </row>
    <row r="6317">
      <c r="B6317" s="161" t="n">
        <v>19455</v>
      </c>
      <c r="C6317" s="162" t="n">
        <v>24.61</v>
      </c>
      <c r="D6317" s="162" t="n">
        <v>-0.028773</v>
      </c>
      <c r="E6317" s="162" t="n"/>
    </row>
    <row r="6318">
      <c r="B6318" s="161" t="n">
        <v>19456</v>
      </c>
      <c r="C6318" s="162" t="n">
        <v>24.71</v>
      </c>
      <c r="D6318" s="162" t="n">
        <v>-0.024799</v>
      </c>
      <c r="E6318" s="162" t="n"/>
    </row>
    <row r="6319">
      <c r="B6319" s="161" t="n">
        <v>19457</v>
      </c>
      <c r="C6319" s="162" t="n">
        <v>24.93</v>
      </c>
      <c r="D6319" s="162" t="n">
        <v>-0.016054</v>
      </c>
      <c r="E6319" s="162" t="n"/>
    </row>
    <row r="6320">
      <c r="B6320" s="161" t="n">
        <v>19458</v>
      </c>
      <c r="C6320" s="162" t="n">
        <v>24.88</v>
      </c>
      <c r="D6320" s="162" t="n">
        <v>-0.01815</v>
      </c>
      <c r="E6320" s="162" t="n"/>
    </row>
    <row r="6321">
      <c r="B6321" s="161" t="n">
        <v>19459</v>
      </c>
      <c r="C6321" s="162" t="n">
        <v>24.82</v>
      </c>
      <c r="D6321" s="162" t="n">
        <v>-0.020626</v>
      </c>
      <c r="E6321" s="162" t="n"/>
    </row>
    <row r="6322">
      <c r="B6322" s="161" t="n">
        <v>19462</v>
      </c>
      <c r="C6322" s="162" t="n">
        <v>24.77</v>
      </c>
      <c r="D6322" s="162" t="n">
        <v>-0.022678</v>
      </c>
      <c r="E6322" s="162" t="n"/>
    </row>
    <row r="6323">
      <c r="B6323" s="161" t="n">
        <v>19463</v>
      </c>
      <c r="C6323" s="162" t="n">
        <v>24.86</v>
      </c>
      <c r="D6323" s="162" t="n">
        <v>-0.01911</v>
      </c>
      <c r="E6323" s="162" t="n"/>
    </row>
    <row r="6324">
      <c r="B6324" s="161" t="n">
        <v>19464</v>
      </c>
      <c r="C6324" s="162" t="n">
        <v>24.96</v>
      </c>
      <c r="D6324" s="162" t="n">
        <v>-0.015167</v>
      </c>
      <c r="E6324" s="162" t="n"/>
    </row>
    <row r="6325">
      <c r="B6325" s="161" t="n">
        <v>19465</v>
      </c>
      <c r="C6325" s="162" t="n">
        <v>24.91</v>
      </c>
      <c r="D6325" s="162" t="n">
        <v>-0.017221</v>
      </c>
      <c r="E6325" s="162" t="n"/>
    </row>
    <row r="6326">
      <c r="B6326" s="161" t="n">
        <v>19466</v>
      </c>
      <c r="C6326" s="162" t="n">
        <v>24.62</v>
      </c>
      <c r="D6326" s="162" t="n">
        <v>-0.028906</v>
      </c>
      <c r="E6326" s="162" t="n"/>
    </row>
    <row r="6327">
      <c r="B6327" s="161" t="n">
        <v>19469</v>
      </c>
      <c r="C6327" s="162" t="n">
        <v>24.73</v>
      </c>
      <c r="D6327" s="162" t="n">
        <v>-0.024428</v>
      </c>
      <c r="E6327" s="162" t="n"/>
    </row>
    <row r="6328">
      <c r="B6328" s="161" t="n">
        <v>19470</v>
      </c>
      <c r="C6328" s="162" t="n">
        <v>24.67</v>
      </c>
      <c r="D6328" s="162" t="n">
        <v>-0.0268</v>
      </c>
      <c r="E6328" s="162" t="n"/>
    </row>
    <row r="6329">
      <c r="B6329" s="161" t="n">
        <v>19471</v>
      </c>
      <c r="C6329" s="162" t="n">
        <v>24.46</v>
      </c>
      <c r="D6329" s="162" t="n">
        <v>-0.035219</v>
      </c>
      <c r="E6329" s="162" t="n"/>
    </row>
    <row r="6330">
      <c r="B6330" s="161" t="n">
        <v>19472</v>
      </c>
      <c r="C6330" s="162" t="n">
        <v>24.19</v>
      </c>
      <c r="D6330" s="162" t="n">
        <v>-0.046147</v>
      </c>
      <c r="E6330" s="162" t="n"/>
    </row>
    <row r="6331">
      <c r="B6331" s="161" t="n">
        <v>19473</v>
      </c>
      <c r="C6331" s="162" t="n">
        <v>24.2</v>
      </c>
      <c r="D6331" s="162" t="n">
        <v>-0.045566</v>
      </c>
      <c r="E6331" s="162" t="n"/>
    </row>
    <row r="6332">
      <c r="B6332" s="161" t="n">
        <v>19476</v>
      </c>
      <c r="C6332" s="162" t="n">
        <v>24.34</v>
      </c>
      <c r="D6332" s="162" t="n">
        <v>-0.039673</v>
      </c>
      <c r="E6332" s="162" t="n"/>
    </row>
    <row r="6333">
      <c r="B6333" s="161" t="n">
        <v>19477</v>
      </c>
      <c r="C6333" s="162" t="n">
        <v>24.52</v>
      </c>
      <c r="D6333" s="162" t="n">
        <v>-0.032218</v>
      </c>
      <c r="E6333" s="162" t="n"/>
    </row>
    <row r="6334">
      <c r="B6334" s="161" t="n">
        <v>19478</v>
      </c>
      <c r="C6334" s="162" t="n">
        <v>24.68</v>
      </c>
      <c r="D6334" s="162" t="n">
        <v>-0.025678</v>
      </c>
      <c r="E6334" s="162" t="n"/>
    </row>
    <row r="6335">
      <c r="B6335" s="161" t="n">
        <v>19479</v>
      </c>
      <c r="C6335" s="162" t="n">
        <v>24.62</v>
      </c>
      <c r="D6335" s="162" t="n">
        <v>-0.028075</v>
      </c>
      <c r="E6335" s="162" t="n"/>
    </row>
    <row r="6336">
      <c r="B6336" s="161" t="n">
        <v>19480</v>
      </c>
      <c r="C6336" s="162" t="n">
        <v>24.73</v>
      </c>
      <c r="D6336" s="162" t="n">
        <v>-0.023568</v>
      </c>
      <c r="E6336" s="162" t="n"/>
    </row>
    <row r="6337">
      <c r="B6337" s="161" t="n">
        <v>19483</v>
      </c>
      <c r="C6337" s="162" t="n">
        <v>25</v>
      </c>
      <c r="D6337" s="162" t="n">
        <v>-0.012703</v>
      </c>
      <c r="E6337" s="162" t="n"/>
    </row>
    <row r="6338">
      <c r="B6338" s="161" t="n">
        <v>19484</v>
      </c>
      <c r="C6338" s="162" t="n">
        <v>25.03</v>
      </c>
      <c r="D6338" s="162" t="n">
        <v>-0.011478</v>
      </c>
      <c r="E6338" s="162" t="n"/>
    </row>
    <row r="6339">
      <c r="B6339" s="161" t="n">
        <v>19485</v>
      </c>
      <c r="C6339" s="162" t="n">
        <v>25</v>
      </c>
      <c r="D6339" s="162" t="n">
        <v>-0.012646</v>
      </c>
      <c r="E6339" s="162" t="n"/>
    </row>
    <row r="6340">
      <c r="B6340" s="161" t="n">
        <v>19486</v>
      </c>
      <c r="C6340" s="162" t="n">
        <v>24.9</v>
      </c>
      <c r="D6340" s="162" t="n">
        <v>-0.016624</v>
      </c>
      <c r="E6340" s="162" t="n"/>
    </row>
    <row r="6341">
      <c r="B6341" s="161" t="n">
        <v>19487</v>
      </c>
      <c r="C6341" s="162" t="n">
        <v>24.96</v>
      </c>
      <c r="D6341" s="162" t="n">
        <v>-0.014239</v>
      </c>
      <c r="E6341" s="162" t="n"/>
    </row>
    <row r="6342">
      <c r="B6342" s="161" t="n">
        <v>19490</v>
      </c>
      <c r="C6342" s="162" t="n">
        <v>24.91</v>
      </c>
      <c r="D6342" s="162" t="n">
        <v>-0.016236</v>
      </c>
      <c r="E6342" s="162" t="n"/>
    </row>
    <row r="6343">
      <c r="B6343" s="161" t="n">
        <v>19491</v>
      </c>
      <c r="C6343" s="162" t="n">
        <v>24.74</v>
      </c>
      <c r="D6343" s="162" t="n">
        <v>-0.023033</v>
      </c>
      <c r="E6343" s="162" t="n"/>
    </row>
    <row r="6344">
      <c r="B6344" s="161" t="n">
        <v>19492</v>
      </c>
      <c r="C6344" s="162" t="n">
        <v>24.73</v>
      </c>
      <c r="D6344" s="162" t="n">
        <v>-0.023362</v>
      </c>
      <c r="E6344" s="162" t="n"/>
    </row>
    <row r="6345">
      <c r="B6345" s="161" t="n">
        <v>19493</v>
      </c>
      <c r="C6345" s="162" t="n">
        <v>24.85</v>
      </c>
      <c r="D6345" s="162" t="n">
        <v>-0.018445</v>
      </c>
      <c r="E6345" s="162" t="n"/>
    </row>
    <row r="6346">
      <c r="B6346" s="161" t="n">
        <v>19494</v>
      </c>
      <c r="C6346" s="162" t="n">
        <v>24.84</v>
      </c>
      <c r="D6346" s="162" t="n">
        <v>-0.018784</v>
      </c>
      <c r="E6346" s="162" t="n"/>
    </row>
    <row r="6347">
      <c r="B6347" s="161" t="n">
        <v>19497</v>
      </c>
      <c r="C6347" s="162" t="n">
        <v>24.75</v>
      </c>
      <c r="D6347" s="162" t="n">
        <v>-0.022325</v>
      </c>
      <c r="E6347" s="162" t="n"/>
    </row>
    <row r="6348">
      <c r="B6348" s="161" t="n">
        <v>19498</v>
      </c>
      <c r="C6348" s="162" t="n">
        <v>24.7</v>
      </c>
      <c r="D6348" s="162" t="n">
        <v>-0.024236</v>
      </c>
      <c r="E6348" s="162" t="n"/>
    </row>
    <row r="6349">
      <c r="B6349" s="161" t="n">
        <v>19499</v>
      </c>
      <c r="C6349" s="162" t="n">
        <v>24.93</v>
      </c>
      <c r="D6349" s="162" t="n">
        <v>-0.014881</v>
      </c>
      <c r="E6349" s="162" t="n"/>
    </row>
    <row r="6350">
      <c r="B6350" s="161" t="n">
        <v>19500</v>
      </c>
      <c r="C6350" s="162" t="n">
        <v>25.06</v>
      </c>
      <c r="D6350" s="162" t="n">
        <v>-0.009612000000000001</v>
      </c>
      <c r="E6350" s="162" t="n"/>
    </row>
    <row r="6351">
      <c r="B6351" s="161" t="n">
        <v>19501</v>
      </c>
      <c r="C6351" s="162" t="n">
        <v>25.03</v>
      </c>
      <c r="D6351" s="162" t="n">
        <v>-0.010727</v>
      </c>
      <c r="E6351" s="162" t="n"/>
    </row>
    <row r="6352">
      <c r="B6352" s="161" t="n">
        <v>19504</v>
      </c>
      <c r="C6352" s="162" t="n">
        <v>24.99</v>
      </c>
      <c r="D6352" s="162" t="n">
        <v>-0.01224</v>
      </c>
      <c r="E6352" s="162" t="n"/>
    </row>
    <row r="6353">
      <c r="B6353" s="161" t="n">
        <v>19505</v>
      </c>
      <c r="C6353" s="162" t="n">
        <v>24.87</v>
      </c>
      <c r="D6353" s="162" t="n">
        <v>-0.016937</v>
      </c>
      <c r="E6353" s="162" t="n"/>
    </row>
    <row r="6354">
      <c r="B6354" s="161" t="n">
        <v>19506</v>
      </c>
      <c r="C6354" s="162" t="n">
        <v>24.64</v>
      </c>
      <c r="D6354" s="162" t="n">
        <v>-0.02607</v>
      </c>
      <c r="E6354" s="162" t="n"/>
    </row>
    <row r="6355">
      <c r="B6355" s="161" t="n">
        <v>19507</v>
      </c>
      <c r="C6355" s="162" t="n">
        <v>24.46</v>
      </c>
      <c r="D6355" s="162" t="n">
        <v>-0.033192</v>
      </c>
      <c r="E6355" s="162" t="n"/>
    </row>
    <row r="6356">
      <c r="B6356" s="161" t="n">
        <v>19508</v>
      </c>
      <c r="C6356" s="162" t="n">
        <v>24.54</v>
      </c>
      <c r="D6356" s="162" t="n">
        <v>-0.029727</v>
      </c>
      <c r="E6356" s="162" t="n"/>
    </row>
    <row r="6357">
      <c r="B6357" s="161" t="n">
        <v>19511</v>
      </c>
      <c r="C6357" s="162" t="n">
        <v>24.15</v>
      </c>
      <c r="D6357" s="162" t="n">
        <v>-0.045476</v>
      </c>
      <c r="E6357" s="162" t="n"/>
    </row>
    <row r="6358">
      <c r="B6358" s="161" t="n">
        <v>19512</v>
      </c>
      <c r="C6358" s="162" t="n">
        <v>24.22</v>
      </c>
      <c r="D6358" s="162" t="n">
        <v>-0.042366</v>
      </c>
      <c r="E6358" s="162" t="n"/>
    </row>
    <row r="6359">
      <c r="B6359" s="161" t="n">
        <v>19513</v>
      </c>
      <c r="C6359" s="162" t="n">
        <v>24.18</v>
      </c>
      <c r="D6359" s="162" t="n">
        <v>-0.043801</v>
      </c>
      <c r="E6359" s="162" t="n"/>
    </row>
    <row r="6360">
      <c r="B6360" s="161" t="n">
        <v>19514</v>
      </c>
      <c r="C6360" s="162" t="n">
        <v>24.03</v>
      </c>
      <c r="D6360" s="162" t="n">
        <v>-0.049777</v>
      </c>
      <c r="E6360" s="162" t="n"/>
    </row>
    <row r="6361">
      <c r="B6361" s="161" t="n">
        <v>19515</v>
      </c>
      <c r="C6361" s="162" t="n">
        <v>24.09</v>
      </c>
      <c r="D6361" s="162" t="n">
        <v>-0.047063</v>
      </c>
      <c r="E6361" s="162" t="n"/>
    </row>
    <row r="6362">
      <c r="B6362" s="161" t="n">
        <v>19518</v>
      </c>
      <c r="C6362" s="162" t="n">
        <v>24.01</v>
      </c>
      <c r="D6362" s="162" t="n">
        <v>-0.050205</v>
      </c>
      <c r="E6362" s="162" t="n"/>
    </row>
    <row r="6363">
      <c r="B6363" s="161" t="n">
        <v>19519</v>
      </c>
      <c r="C6363" s="162" t="n">
        <v>23.6</v>
      </c>
      <c r="D6363" s="162" t="n">
        <v>-0.067173</v>
      </c>
      <c r="E6363" s="162" t="n"/>
    </row>
    <row r="6364">
      <c r="B6364" s="161" t="n">
        <v>19520</v>
      </c>
      <c r="C6364" s="162" t="n">
        <v>23.54</v>
      </c>
      <c r="D6364" s="162" t="n">
        <v>-0.06944</v>
      </c>
      <c r="E6364" s="162" t="n"/>
    </row>
    <row r="6365">
      <c r="B6365" s="161" t="n">
        <v>19521</v>
      </c>
      <c r="C6365" s="162" t="n">
        <v>23.75</v>
      </c>
      <c r="D6365" s="162" t="n">
        <v>-0.060314</v>
      </c>
      <c r="E6365" s="162" t="n"/>
    </row>
    <row r="6366">
      <c r="B6366" s="161" t="n">
        <v>19522</v>
      </c>
      <c r="C6366" s="162" t="n">
        <v>23.82</v>
      </c>
      <c r="D6366" s="162" t="n">
        <v>-0.05714</v>
      </c>
      <c r="E6366" s="162" t="n"/>
    </row>
    <row r="6367">
      <c r="B6367" s="161" t="n">
        <v>19525</v>
      </c>
      <c r="C6367" s="162" t="n">
        <v>23.62</v>
      </c>
      <c r="D6367" s="162" t="n">
        <v>-0.06532300000000001</v>
      </c>
      <c r="E6367" s="162" t="n"/>
    </row>
    <row r="6368">
      <c r="B6368" s="161" t="n">
        <v>19526</v>
      </c>
      <c r="C6368" s="162" t="n">
        <v>23.55</v>
      </c>
      <c r="D6368" s="162" t="n">
        <v>-0.068038</v>
      </c>
      <c r="E6368" s="162" t="n"/>
    </row>
    <row r="6369">
      <c r="B6369" s="161" t="n">
        <v>19527</v>
      </c>
      <c r="C6369" s="162" t="n">
        <v>23.85</v>
      </c>
      <c r="D6369" s="162" t="n">
        <v>-0.055163</v>
      </c>
      <c r="E6369" s="162" t="n"/>
    </row>
    <row r="6370">
      <c r="B6370" s="161" t="n">
        <v>19528</v>
      </c>
      <c r="C6370" s="162" t="n">
        <v>23.84</v>
      </c>
      <c r="D6370" s="162" t="n">
        <v>-0.055358</v>
      </c>
      <c r="E6370" s="162" t="n"/>
    </row>
    <row r="6371">
      <c r="B6371" s="161" t="n">
        <v>19529</v>
      </c>
      <c r="C6371" s="162" t="n">
        <v>23.84</v>
      </c>
      <c r="D6371" s="162" t="n">
        <v>-0.055122</v>
      </c>
      <c r="E6371" s="162" t="n"/>
    </row>
    <row r="6372">
      <c r="B6372" s="161" t="n">
        <v>19532</v>
      </c>
      <c r="C6372" s="162" t="n">
        <v>23.96</v>
      </c>
      <c r="D6372" s="162" t="n">
        <v>-0.049865</v>
      </c>
      <c r="E6372" s="162" t="n"/>
    </row>
    <row r="6373">
      <c r="B6373" s="161" t="n">
        <v>19533</v>
      </c>
      <c r="C6373" s="162" t="n">
        <v>24.12</v>
      </c>
      <c r="D6373" s="162" t="n">
        <v>-0.042985</v>
      </c>
      <c r="E6373" s="162" t="n"/>
    </row>
    <row r="6374">
      <c r="B6374" s="161" t="n">
        <v>19534</v>
      </c>
      <c r="C6374" s="162" t="n">
        <v>24.09</v>
      </c>
      <c r="D6374" s="162" t="n">
        <v>-0.044001</v>
      </c>
      <c r="E6374" s="162" t="n"/>
    </row>
    <row r="6375">
      <c r="B6375" s="161" t="n">
        <v>19535</v>
      </c>
      <c r="C6375" s="162" t="n">
        <v>24.19</v>
      </c>
      <c r="D6375" s="162" t="n">
        <v>-0.039656</v>
      </c>
      <c r="E6375" s="162" t="n"/>
    </row>
    <row r="6376">
      <c r="B6376" s="161" t="n">
        <v>19536</v>
      </c>
      <c r="C6376" s="162" t="n">
        <v>24.21</v>
      </c>
      <c r="D6376" s="162" t="n">
        <v>-0.038651</v>
      </c>
      <c r="E6376" s="162" t="n"/>
    </row>
    <row r="6377">
      <c r="B6377" s="161" t="n">
        <v>19539</v>
      </c>
      <c r="C6377" s="162" t="n">
        <v>24.14</v>
      </c>
      <c r="D6377" s="162" t="n">
        <v>-0.041403</v>
      </c>
      <c r="E6377" s="162" t="n"/>
    </row>
    <row r="6378">
      <c r="B6378" s="161" t="n">
        <v>19540</v>
      </c>
      <c r="C6378" s="162" t="n">
        <v>24.14</v>
      </c>
      <c r="D6378" s="162" t="n">
        <v>-0.041294</v>
      </c>
      <c r="E6378" s="162" t="n"/>
    </row>
    <row r="6379">
      <c r="B6379" s="161" t="n">
        <v>19541</v>
      </c>
      <c r="C6379" s="162" t="n">
        <v>24.24</v>
      </c>
      <c r="D6379" s="162" t="n">
        <v>-0.037064</v>
      </c>
      <c r="E6379" s="162" t="n"/>
    </row>
    <row r="6380">
      <c r="B6380" s="161" t="n">
        <v>19542</v>
      </c>
      <c r="C6380" s="162" t="n">
        <v>24.31</v>
      </c>
      <c r="D6380" s="162" t="n">
        <v>-0.034101</v>
      </c>
      <c r="E6380" s="162" t="n"/>
    </row>
    <row r="6381">
      <c r="B6381" s="161" t="n">
        <v>19543</v>
      </c>
      <c r="C6381" s="162" t="n">
        <v>24.36</v>
      </c>
      <c r="D6381" s="162" t="n">
        <v>-0.032029</v>
      </c>
      <c r="E6381" s="162" t="n"/>
    </row>
    <row r="6382">
      <c r="B6382" s="161" t="n">
        <v>19546</v>
      </c>
      <c r="C6382" s="162" t="n">
        <v>24.38</v>
      </c>
      <c r="D6382" s="162" t="n">
        <v>-0.031178</v>
      </c>
      <c r="E6382" s="162" t="n"/>
    </row>
    <row r="6383">
      <c r="B6383" s="161" t="n">
        <v>19547</v>
      </c>
      <c r="C6383" s="162" t="n">
        <v>24.51</v>
      </c>
      <c r="D6383" s="162" t="n">
        <v>-0.025846</v>
      </c>
      <c r="E6383" s="162" t="n"/>
    </row>
    <row r="6384">
      <c r="B6384" s="161" t="n">
        <v>19548</v>
      </c>
      <c r="C6384" s="162" t="n">
        <v>24.5</v>
      </c>
      <c r="D6384" s="162" t="n">
        <v>-0.026252</v>
      </c>
      <c r="E6384" s="162" t="n"/>
    </row>
    <row r="6385">
      <c r="B6385" s="161" t="n">
        <v>19549</v>
      </c>
      <c r="C6385" s="162" t="n">
        <v>24.43</v>
      </c>
      <c r="D6385" s="162" t="n">
        <v>-0.029086</v>
      </c>
      <c r="E6385" s="162" t="n"/>
    </row>
    <row r="6386">
      <c r="B6386" s="161" t="n">
        <v>19550</v>
      </c>
      <c r="C6386" s="162" t="n">
        <v>24.41</v>
      </c>
      <c r="D6386" s="162" t="n">
        <v>-0.029869</v>
      </c>
      <c r="E6386" s="162" t="n"/>
    </row>
    <row r="6387">
      <c r="B6387" s="161" t="n">
        <v>19553</v>
      </c>
      <c r="C6387" s="162" t="n">
        <v>24.17</v>
      </c>
      <c r="D6387" s="162" t="n">
        <v>-0.039644</v>
      </c>
      <c r="E6387" s="162" t="n"/>
    </row>
    <row r="6388">
      <c r="B6388" s="161" t="n">
        <v>19554</v>
      </c>
      <c r="C6388" s="162" t="n">
        <v>24.08</v>
      </c>
      <c r="D6388" s="162" t="n">
        <v>-0.043234</v>
      </c>
      <c r="E6388" s="162" t="n"/>
    </row>
    <row r="6389">
      <c r="B6389" s="161" t="n">
        <v>19555</v>
      </c>
      <c r="C6389" s="162" t="n">
        <v>24.15</v>
      </c>
      <c r="D6389" s="162" t="n">
        <v>-0.0402</v>
      </c>
      <c r="E6389" s="162" t="n"/>
    </row>
    <row r="6390">
      <c r="B6390" s="161" t="n">
        <v>19556</v>
      </c>
      <c r="C6390" s="162" t="n">
        <v>24.18</v>
      </c>
      <c r="D6390" s="162" t="n">
        <v>-0.038849</v>
      </c>
      <c r="E6390" s="162" t="n"/>
    </row>
    <row r="6391">
      <c r="B6391" s="161" t="n">
        <v>19557</v>
      </c>
      <c r="C6391" s="162" t="n">
        <v>24.35</v>
      </c>
      <c r="D6391" s="162" t="n">
        <v>-0.031777</v>
      </c>
      <c r="E6391" s="162" t="n"/>
    </row>
    <row r="6392">
      <c r="B6392" s="161" t="n">
        <v>19560</v>
      </c>
      <c r="C6392" s="162" t="n">
        <v>24.22</v>
      </c>
      <c r="D6392" s="162" t="n">
        <v>-0.037067</v>
      </c>
      <c r="E6392" s="162" t="n"/>
    </row>
    <row r="6393">
      <c r="B6393" s="161" t="n">
        <v>19561</v>
      </c>
      <c r="C6393" s="162" t="n">
        <v>24.16</v>
      </c>
      <c r="D6393" s="162" t="n">
        <v>-0.039483</v>
      </c>
      <c r="E6393" s="162" t="n"/>
    </row>
    <row r="6394">
      <c r="B6394" s="161" t="n">
        <v>19562</v>
      </c>
      <c r="C6394" s="162" t="n">
        <v>24.19</v>
      </c>
      <c r="D6394" s="162" t="n">
        <v>-0.038177</v>
      </c>
      <c r="E6394" s="162" t="n"/>
    </row>
    <row r="6395">
      <c r="B6395" s="161" t="n">
        <v>19563</v>
      </c>
      <c r="C6395" s="162" t="n">
        <v>24.23</v>
      </c>
      <c r="D6395" s="162" t="n">
        <v>-0.036471</v>
      </c>
      <c r="E6395" s="162" t="n"/>
    </row>
    <row r="6396">
      <c r="B6396" s="161" t="n">
        <v>19564</v>
      </c>
      <c r="C6396" s="162" t="n">
        <v>24.23</v>
      </c>
      <c r="D6396" s="162" t="n">
        <v>-0.036429</v>
      </c>
      <c r="E6396" s="162" t="n"/>
    </row>
    <row r="6397">
      <c r="B6397" s="161" t="n">
        <v>19567</v>
      </c>
      <c r="C6397" s="162" t="n">
        <v>24.07</v>
      </c>
      <c r="D6397" s="162" t="n">
        <v>-0.042989</v>
      </c>
      <c r="E6397" s="162" t="n"/>
    </row>
    <row r="6398">
      <c r="B6398" s="161" t="n">
        <v>19568</v>
      </c>
      <c r="C6398" s="162" t="n">
        <v>24.11</v>
      </c>
      <c r="D6398" s="162" t="n">
        <v>-0.041235</v>
      </c>
      <c r="E6398" s="162" t="n"/>
    </row>
    <row r="6399">
      <c r="B6399" s="161" t="n">
        <v>19569</v>
      </c>
      <c r="C6399" s="162" t="n">
        <v>24.26</v>
      </c>
      <c r="D6399" s="162" t="n">
        <v>-0.034971</v>
      </c>
      <c r="E6399" s="162" t="n"/>
    </row>
    <row r="6400">
      <c r="B6400" s="161" t="n">
        <v>19570</v>
      </c>
      <c r="C6400" s="162" t="n">
        <v>24.49</v>
      </c>
      <c r="D6400" s="162" t="n">
        <v>-0.025523</v>
      </c>
      <c r="E6400" s="162" t="n"/>
    </row>
    <row r="6401">
      <c r="B6401" s="161" t="n">
        <v>19571</v>
      </c>
      <c r="C6401" s="162" t="n">
        <v>24.75</v>
      </c>
      <c r="D6401" s="162" t="n">
        <v>-0.015016</v>
      </c>
      <c r="E6401" s="162" t="n"/>
    </row>
    <row r="6402">
      <c r="B6402" s="161" t="n">
        <v>19574</v>
      </c>
      <c r="C6402" s="162" t="n">
        <v>24.84</v>
      </c>
      <c r="D6402" s="162" t="n">
        <v>-0.011541</v>
      </c>
      <c r="E6402" s="162" t="n"/>
    </row>
    <row r="6403">
      <c r="B6403" s="161" t="n">
        <v>19575</v>
      </c>
      <c r="C6403" s="162" t="n">
        <v>24.78</v>
      </c>
      <c r="D6403" s="162" t="n">
        <v>-0.014133</v>
      </c>
      <c r="E6403" s="162" t="n"/>
    </row>
    <row r="6404">
      <c r="B6404" s="161" t="n">
        <v>19576</v>
      </c>
      <c r="C6404" s="162" t="n">
        <v>24.68</v>
      </c>
      <c r="D6404" s="162" t="n">
        <v>-0.018272</v>
      </c>
      <c r="E6404" s="162" t="n"/>
    </row>
    <row r="6405">
      <c r="B6405" s="161" t="n">
        <v>19577</v>
      </c>
      <c r="C6405" s="162" t="n">
        <v>24.8</v>
      </c>
      <c r="D6405" s="162" t="n">
        <v>-0.013555</v>
      </c>
      <c r="E6405" s="162" t="n"/>
    </row>
    <row r="6406">
      <c r="B6406" s="161" t="n">
        <v>19578</v>
      </c>
      <c r="C6406" s="162" t="n">
        <v>24.78</v>
      </c>
      <c r="D6406" s="162" t="n">
        <v>-0.014503</v>
      </c>
      <c r="E6406" s="162" t="n"/>
    </row>
    <row r="6407">
      <c r="B6407" s="161" t="n">
        <v>19581</v>
      </c>
      <c r="C6407" s="162" t="n">
        <v>24.75</v>
      </c>
      <c r="D6407" s="162" t="n">
        <v>-0.015903</v>
      </c>
      <c r="E6407" s="162" t="n"/>
    </row>
    <row r="6408">
      <c r="B6408" s="161" t="n">
        <v>19582</v>
      </c>
      <c r="C6408" s="162" t="n">
        <v>24.72</v>
      </c>
      <c r="D6408" s="162" t="n">
        <v>-0.017285</v>
      </c>
      <c r="E6408" s="162" t="n"/>
    </row>
    <row r="6409">
      <c r="B6409" s="161" t="n">
        <v>19583</v>
      </c>
      <c r="C6409" s="162" t="n">
        <v>24.78</v>
      </c>
      <c r="D6409" s="162" t="n">
        <v>-0.01501</v>
      </c>
      <c r="E6409" s="162" t="n"/>
    </row>
    <row r="6410">
      <c r="B6410" s="161" t="n">
        <v>19584</v>
      </c>
      <c r="C6410" s="162" t="n">
        <v>24.73</v>
      </c>
      <c r="D6410" s="162" t="n">
        <v>-0.017157</v>
      </c>
      <c r="E6410" s="162" t="n"/>
    </row>
    <row r="6411">
      <c r="B6411" s="161" t="n">
        <v>19585</v>
      </c>
      <c r="C6411" s="162" t="n">
        <v>24.62</v>
      </c>
      <c r="D6411" s="162" t="n">
        <v>-0.021712</v>
      </c>
      <c r="E6411" s="162" t="n"/>
    </row>
    <row r="6412">
      <c r="B6412" s="161" t="n">
        <v>19588</v>
      </c>
      <c r="C6412" s="162" t="n">
        <v>24.56</v>
      </c>
      <c r="D6412" s="162" t="n">
        <v>-0.024234</v>
      </c>
      <c r="E6412" s="162" t="n"/>
    </row>
    <row r="6413">
      <c r="B6413" s="161" t="n">
        <v>19589</v>
      </c>
      <c r="C6413" s="162" t="n">
        <v>24.46</v>
      </c>
      <c r="D6413" s="162" t="n">
        <v>-0.028375</v>
      </c>
      <c r="E6413" s="162" t="n"/>
    </row>
    <row r="6414">
      <c r="B6414" s="161" t="n">
        <v>19590</v>
      </c>
      <c r="C6414" s="162" t="n">
        <v>24.31</v>
      </c>
      <c r="D6414" s="162" t="n">
        <v>-0.034485</v>
      </c>
      <c r="E6414" s="162" t="n"/>
    </row>
    <row r="6415">
      <c r="B6415" s="161" t="n">
        <v>19591</v>
      </c>
      <c r="C6415" s="162" t="n">
        <v>24.29</v>
      </c>
      <c r="D6415" s="162" t="n">
        <v>-0.035246</v>
      </c>
      <c r="E6415" s="162" t="n"/>
    </row>
    <row r="6416">
      <c r="B6416" s="161" t="n">
        <v>19592</v>
      </c>
      <c r="C6416" s="162" t="n">
        <v>24.35</v>
      </c>
      <c r="D6416" s="162" t="n">
        <v>-0.032716</v>
      </c>
      <c r="E6416" s="162" t="n"/>
    </row>
    <row r="6417">
      <c r="B6417" s="161" t="n">
        <v>19595</v>
      </c>
      <c r="C6417" s="162" t="n">
        <v>24.09</v>
      </c>
      <c r="D6417" s="162" t="n">
        <v>-0.043316</v>
      </c>
      <c r="E6417" s="162" t="n"/>
    </row>
    <row r="6418">
      <c r="B6418" s="161" t="n">
        <v>19596</v>
      </c>
      <c r="C6418" s="162" t="n">
        <v>23.93</v>
      </c>
      <c r="D6418" s="162" t="n">
        <v>-0.04981</v>
      </c>
      <c r="E6418" s="162" t="n"/>
    </row>
    <row r="6419">
      <c r="B6419" s="161" t="n">
        <v>19597</v>
      </c>
      <c r="C6419" s="162" t="n">
        <v>23.86</v>
      </c>
      <c r="D6419" s="162" t="n">
        <v>-0.052559</v>
      </c>
      <c r="E6419" s="162" t="n"/>
    </row>
    <row r="6420">
      <c r="B6420" s="161" t="n">
        <v>19598</v>
      </c>
      <c r="C6420" s="162" t="n">
        <v>23.79</v>
      </c>
      <c r="D6420" s="162" t="n">
        <v>-0.055326</v>
      </c>
      <c r="E6420" s="162" t="n"/>
    </row>
    <row r="6421">
      <c r="B6421" s="161" t="n">
        <v>19599</v>
      </c>
      <c r="C6421" s="162" t="n">
        <v>23.74</v>
      </c>
      <c r="D6421" s="162" t="n">
        <v>-0.057237</v>
      </c>
      <c r="E6421" s="162" t="n"/>
    </row>
    <row r="6422">
      <c r="B6422" s="161" t="n">
        <v>19602</v>
      </c>
      <c r="C6422" s="162" t="n">
        <v>23.32</v>
      </c>
      <c r="D6422" s="162" t="n">
        <v>-0.07480299999999999</v>
      </c>
      <c r="E6422" s="162" t="n"/>
    </row>
    <row r="6423">
      <c r="B6423" s="161" t="n">
        <v>19603</v>
      </c>
      <c r="C6423" s="162" t="n">
        <v>23.42</v>
      </c>
      <c r="D6423" s="162" t="n">
        <v>-0.07024900000000001</v>
      </c>
      <c r="E6423" s="162" t="n"/>
    </row>
    <row r="6424">
      <c r="B6424" s="161" t="n">
        <v>19604</v>
      </c>
      <c r="C6424" s="162" t="n">
        <v>23.56</v>
      </c>
      <c r="D6424" s="162" t="n">
        <v>-0.063971</v>
      </c>
      <c r="E6424" s="162" t="n"/>
    </row>
    <row r="6425">
      <c r="B6425" s="161" t="n">
        <v>19605</v>
      </c>
      <c r="C6425" s="162" t="n">
        <v>23.51</v>
      </c>
      <c r="D6425" s="162" t="n">
        <v>-0.065733</v>
      </c>
      <c r="E6425" s="162" t="n"/>
    </row>
    <row r="6426">
      <c r="B6426" s="161" t="n">
        <v>19606</v>
      </c>
      <c r="C6426" s="162" t="n">
        <v>23.57</v>
      </c>
      <c r="D6426" s="162" t="n">
        <v>-0.062843</v>
      </c>
      <c r="E6426" s="162" t="n"/>
    </row>
    <row r="6427">
      <c r="B6427" s="161" t="n">
        <v>19610</v>
      </c>
      <c r="C6427" s="162" t="n">
        <v>23.61</v>
      </c>
      <c r="D6427" s="162" t="n">
        <v>-0.060817</v>
      </c>
      <c r="E6427" s="162" t="n"/>
    </row>
    <row r="6428">
      <c r="B6428" s="161" t="n">
        <v>19611</v>
      </c>
      <c r="C6428" s="162" t="n">
        <v>23.65</v>
      </c>
      <c r="D6428" s="162" t="n">
        <v>-0.058771</v>
      </c>
      <c r="E6428" s="162" t="n"/>
    </row>
    <row r="6429">
      <c r="B6429" s="161" t="n">
        <v>19612</v>
      </c>
      <c r="C6429" s="162" t="n">
        <v>23.41</v>
      </c>
      <c r="D6429" s="162" t="n">
        <v>-0.068582</v>
      </c>
      <c r="E6429" s="162" t="n"/>
    </row>
    <row r="6430">
      <c r="B6430" s="161" t="n">
        <v>19613</v>
      </c>
      <c r="C6430" s="162" t="n">
        <v>23.14</v>
      </c>
      <c r="D6430" s="162" t="n">
        <v>-0.079708</v>
      </c>
      <c r="E6430" s="162" t="n"/>
    </row>
    <row r="6431">
      <c r="B6431" s="161" t="n">
        <v>19616</v>
      </c>
      <c r="C6431" s="162" t="n">
        <v>22.71</v>
      </c>
      <c r="D6431" s="162" t="n">
        <v>-0.09787700000000001</v>
      </c>
      <c r="E6431" s="162" t="n"/>
    </row>
    <row r="6432">
      <c r="B6432" s="161" t="n">
        <v>19617</v>
      </c>
      <c r="C6432" s="162" t="n">
        <v>22.9</v>
      </c>
      <c r="D6432" s="162" t="n">
        <v>-0.08899</v>
      </c>
      <c r="E6432" s="162" t="n"/>
    </row>
    <row r="6433">
      <c r="B6433" s="161" t="n">
        <v>19618</v>
      </c>
      <c r="C6433" s="162" t="n">
        <v>23.01</v>
      </c>
      <c r="D6433" s="162" t="n">
        <v>-0.08365300000000001</v>
      </c>
      <c r="E6433" s="162" t="n"/>
    </row>
    <row r="6434">
      <c r="B6434" s="161" t="n">
        <v>19619</v>
      </c>
      <c r="C6434" s="162" t="n">
        <v>23.07</v>
      </c>
      <c r="D6434" s="162" t="n">
        <v>-0.080521</v>
      </c>
      <c r="E6434" s="162" t="n"/>
    </row>
    <row r="6435">
      <c r="B6435" s="161" t="n">
        <v>19620</v>
      </c>
      <c r="C6435" s="162" t="n">
        <v>23.95</v>
      </c>
      <c r="D6435" s="162" t="n">
        <v>-0.042753</v>
      </c>
      <c r="E6435" s="162" t="n"/>
    </row>
    <row r="6436">
      <c r="B6436" s="161" t="n">
        <v>19623</v>
      </c>
      <c r="C6436" s="162" t="n">
        <v>22.88</v>
      </c>
      <c r="D6436" s="162" t="n">
        <v>-0.08791</v>
      </c>
      <c r="E6436" s="162" t="n"/>
    </row>
    <row r="6437">
      <c r="B6437" s="161" t="n">
        <v>19624</v>
      </c>
      <c r="C6437" s="162" t="n">
        <v>23.2</v>
      </c>
      <c r="D6437" s="162" t="n">
        <v>-0.073509</v>
      </c>
      <c r="E6437" s="162" t="n"/>
    </row>
    <row r="6438">
      <c r="B6438" s="161" t="n">
        <v>19625</v>
      </c>
      <c r="C6438" s="162" t="n">
        <v>23.23</v>
      </c>
      <c r="D6438" s="162" t="n">
        <v>-0.071676</v>
      </c>
      <c r="E6438" s="162" t="n"/>
    </row>
    <row r="6439">
      <c r="B6439" s="161" t="n">
        <v>19626</v>
      </c>
      <c r="C6439" s="162" t="n">
        <v>23.24</v>
      </c>
      <c r="D6439" s="162" t="n">
        <v>-0.07069599999999999</v>
      </c>
      <c r="E6439" s="162" t="n"/>
    </row>
    <row r="6440">
      <c r="B6440" s="161" t="n">
        <v>19627</v>
      </c>
      <c r="C6440" s="162" t="n">
        <v>23.3</v>
      </c>
      <c r="D6440" s="162" t="n">
        <v>-0.06758400000000001</v>
      </c>
      <c r="E6440" s="162" t="n"/>
    </row>
    <row r="6441">
      <c r="B6441" s="161" t="n">
        <v>19630</v>
      </c>
      <c r="C6441" s="162" t="n">
        <v>23.45</v>
      </c>
      <c r="D6441" s="162" t="n">
        <v>-0.060648</v>
      </c>
      <c r="E6441" s="162" t="n"/>
    </row>
    <row r="6442">
      <c r="B6442" s="161" t="n">
        <v>19631</v>
      </c>
      <c r="C6442" s="162" t="n">
        <v>23.49</v>
      </c>
      <c r="D6442" s="162" t="n">
        <v>-0.058432</v>
      </c>
      <c r="E6442" s="162" t="n"/>
    </row>
    <row r="6443">
      <c r="B6443" s="161" t="n">
        <v>19632</v>
      </c>
      <c r="C6443" s="162" t="n">
        <v>23.35</v>
      </c>
      <c r="D6443" s="162" t="n">
        <v>-0.063863</v>
      </c>
      <c r="E6443" s="162" t="n"/>
    </row>
    <row r="6444">
      <c r="B6444" s="161" t="n">
        <v>19633</v>
      </c>
      <c r="C6444" s="162" t="n">
        <v>23.49</v>
      </c>
      <c r="D6444" s="162" t="n">
        <v>-0.057373</v>
      </c>
      <c r="E6444" s="162" t="n"/>
    </row>
    <row r="6445">
      <c r="B6445" s="161" t="n">
        <v>19634</v>
      </c>
      <c r="C6445" s="162" t="n">
        <v>23.59</v>
      </c>
      <c r="D6445" s="162" t="n">
        <v>-0.052634</v>
      </c>
      <c r="E6445" s="162" t="n"/>
    </row>
    <row r="6446">
      <c r="B6446" s="161" t="n">
        <v>19637</v>
      </c>
      <c r="C6446" s="162" t="n">
        <v>23.48</v>
      </c>
      <c r="D6446" s="162" t="n">
        <v>-0.056771</v>
      </c>
      <c r="E6446" s="162" t="n"/>
    </row>
    <row r="6447">
      <c r="B6447" s="161" t="n">
        <v>19638</v>
      </c>
      <c r="C6447" s="162" t="n">
        <v>23.39</v>
      </c>
      <c r="D6447" s="162" t="n">
        <v>-0.060026</v>
      </c>
      <c r="E6447" s="162" t="n"/>
    </row>
    <row r="6448">
      <c r="B6448" s="161" t="n">
        <v>19639</v>
      </c>
      <c r="C6448" s="162" t="n">
        <v>23.58</v>
      </c>
      <c r="D6448" s="162" t="n">
        <v>-0.05141</v>
      </c>
      <c r="E6448" s="162" t="n"/>
    </row>
    <row r="6449">
      <c r="B6449" s="161" t="n">
        <v>19640</v>
      </c>
      <c r="C6449" s="162" t="n">
        <v>23.62</v>
      </c>
      <c r="D6449" s="162" t="n">
        <v>-0.049193</v>
      </c>
      <c r="E6449" s="162" t="n"/>
    </row>
    <row r="6450">
      <c r="B6450" s="161" t="n">
        <v>19641</v>
      </c>
      <c r="C6450" s="162" t="n">
        <v>23.66</v>
      </c>
      <c r="D6450" s="162" t="n">
        <v>-0.046979</v>
      </c>
      <c r="E6450" s="162" t="n"/>
    </row>
    <row r="6451">
      <c r="B6451" s="161" t="n">
        <v>19645</v>
      </c>
      <c r="C6451" s="162" t="n">
        <v>23.57</v>
      </c>
      <c r="D6451" s="162" t="n">
        <v>-0.05022</v>
      </c>
      <c r="E6451" s="162" t="n"/>
    </row>
    <row r="6452">
      <c r="B6452" s="161" t="n">
        <v>19646</v>
      </c>
      <c r="C6452" s="162" t="n">
        <v>23.68</v>
      </c>
      <c r="D6452" s="162" t="n">
        <v>-0.044976</v>
      </c>
      <c r="E6452" s="162" t="n"/>
    </row>
    <row r="6453">
      <c r="B6453" s="161" t="n">
        <v>19647</v>
      </c>
      <c r="C6453" s="162" t="n">
        <v>23.95</v>
      </c>
      <c r="D6453" s="162" t="n">
        <v>-0.03311</v>
      </c>
      <c r="E6453" s="162" t="n"/>
    </row>
    <row r="6454">
      <c r="B6454" s="161" t="n">
        <v>19648</v>
      </c>
      <c r="C6454" s="162" t="n">
        <v>24.14</v>
      </c>
      <c r="D6454" s="162" t="n">
        <v>-0.024723</v>
      </c>
      <c r="E6454" s="162" t="n"/>
    </row>
    <row r="6455">
      <c r="B6455" s="161" t="n">
        <v>19651</v>
      </c>
      <c r="C6455" s="162" t="n">
        <v>24.16</v>
      </c>
      <c r="D6455" s="162" t="n">
        <v>-0.023389</v>
      </c>
      <c r="E6455" s="162" t="n"/>
    </row>
    <row r="6456">
      <c r="B6456" s="161" t="n">
        <v>19652</v>
      </c>
      <c r="C6456" s="162" t="n">
        <v>24.17</v>
      </c>
      <c r="D6456" s="162" t="n">
        <v>-0.022509</v>
      </c>
      <c r="E6456" s="162" t="n"/>
    </row>
    <row r="6457">
      <c r="B6457" s="161" t="n">
        <v>19653</v>
      </c>
      <c r="C6457" s="162" t="n">
        <v>24.19</v>
      </c>
      <c r="D6457" s="162" t="n">
        <v>-0.02124</v>
      </c>
      <c r="E6457" s="162" t="n"/>
    </row>
    <row r="6458">
      <c r="B6458" s="161" t="n">
        <v>19654</v>
      </c>
      <c r="C6458" s="162" t="n">
        <v>24.3</v>
      </c>
      <c r="D6458" s="162" t="n">
        <v>-0.016292</v>
      </c>
      <c r="E6458" s="162" t="n"/>
    </row>
    <row r="6459">
      <c r="B6459" s="161" t="n">
        <v>19655</v>
      </c>
      <c r="C6459" s="162" t="n">
        <v>24.35</v>
      </c>
      <c r="D6459" s="162" t="n">
        <v>-0.013887</v>
      </c>
      <c r="E6459" s="162" t="n"/>
    </row>
    <row r="6460">
      <c r="B6460" s="161" t="n">
        <v>19658</v>
      </c>
      <c r="C6460" s="162" t="n">
        <v>24.31</v>
      </c>
      <c r="D6460" s="162" t="n">
        <v>-0.015217</v>
      </c>
      <c r="E6460" s="162" t="n"/>
    </row>
    <row r="6461">
      <c r="B6461" s="161" t="n">
        <v>19659</v>
      </c>
      <c r="C6461" s="162" t="n">
        <v>24.26</v>
      </c>
      <c r="D6461" s="162" t="n">
        <v>-0.016919</v>
      </c>
      <c r="E6461" s="162" t="n"/>
    </row>
    <row r="6462">
      <c r="B6462" s="161" t="n">
        <v>19660</v>
      </c>
      <c r="C6462" s="162" t="n">
        <v>24.29</v>
      </c>
      <c r="D6462" s="162" t="n">
        <v>-0.01532</v>
      </c>
      <c r="E6462" s="162" t="n"/>
    </row>
    <row r="6463">
      <c r="B6463" s="161" t="n">
        <v>19661</v>
      </c>
      <c r="C6463" s="162" t="n">
        <v>24.58</v>
      </c>
      <c r="D6463" s="162" t="n">
        <v>-0.003138</v>
      </c>
      <c r="E6463" s="162" t="n"/>
    </row>
    <row r="6464">
      <c r="B6464" s="161" t="n">
        <v>19662</v>
      </c>
      <c r="C6464" s="162" t="n">
        <v>24.54</v>
      </c>
      <c r="D6464" s="162" t="n">
        <v>-0.004466</v>
      </c>
      <c r="E6464" s="162" t="n"/>
    </row>
    <row r="6465">
      <c r="B6465" s="161" t="n">
        <v>19665</v>
      </c>
      <c r="C6465" s="162" t="n">
        <v>24.66</v>
      </c>
      <c r="D6465" s="162" t="n">
        <v>0.000686</v>
      </c>
      <c r="E6465" s="162" t="n"/>
    </row>
    <row r="6466">
      <c r="B6466" s="161" t="n">
        <v>19667</v>
      </c>
      <c r="C6466" s="162" t="n">
        <v>24.51</v>
      </c>
      <c r="D6466" s="162" t="n">
        <v>-0.005085</v>
      </c>
      <c r="E6466" s="162" t="n"/>
    </row>
    <row r="6467">
      <c r="B6467" s="161" t="n">
        <v>19668</v>
      </c>
      <c r="C6467" s="162" t="n">
        <v>24.64</v>
      </c>
      <c r="D6467" s="162" t="n">
        <v>0.000499</v>
      </c>
      <c r="E6467" s="162" t="n"/>
    </row>
    <row r="6468">
      <c r="B6468" s="161" t="n">
        <v>19669</v>
      </c>
      <c r="C6468" s="162" t="n">
        <v>24.61</v>
      </c>
      <c r="D6468" s="162" t="n">
        <v>-0.000412</v>
      </c>
      <c r="E6468" s="162" t="n"/>
    </row>
    <row r="6469">
      <c r="B6469" s="161" t="n">
        <v>19672</v>
      </c>
      <c r="C6469" s="162" t="n">
        <v>24.66</v>
      </c>
      <c r="D6469" s="162" t="n">
        <v>0.001904</v>
      </c>
      <c r="E6469" s="162" t="n"/>
    </row>
    <row r="6470">
      <c r="B6470" s="161" t="n">
        <v>19673</v>
      </c>
      <c r="C6470" s="162" t="n">
        <v>24.37</v>
      </c>
      <c r="D6470" s="162" t="n">
        <v>-0.009591000000000001</v>
      </c>
      <c r="E6470" s="162" t="n"/>
    </row>
    <row r="6471">
      <c r="B6471" s="161" t="n">
        <v>19675</v>
      </c>
      <c r="C6471" s="162" t="n">
        <v>24.46</v>
      </c>
      <c r="D6471" s="162" t="n">
        <v>-0.005581</v>
      </c>
      <c r="E6471" s="162" t="n"/>
    </row>
    <row r="6472">
      <c r="B6472" s="161" t="n">
        <v>19676</v>
      </c>
      <c r="C6472" s="162" t="n">
        <v>24.54</v>
      </c>
      <c r="D6472" s="162" t="n">
        <v>-0.001993</v>
      </c>
      <c r="E6472" s="162" t="n"/>
    </row>
    <row r="6473">
      <c r="B6473" s="161" t="n">
        <v>19679</v>
      </c>
      <c r="C6473" s="162" t="n">
        <v>24.38</v>
      </c>
      <c r="D6473" s="162" t="n">
        <v>-0.008163999999999999</v>
      </c>
      <c r="E6473" s="162" t="n"/>
    </row>
    <row r="6474">
      <c r="B6474" s="161" t="n">
        <v>19680</v>
      </c>
      <c r="C6474" s="162" t="n">
        <v>24.25</v>
      </c>
      <c r="D6474" s="162" t="n">
        <v>-0.013077</v>
      </c>
      <c r="E6474" s="162" t="n"/>
    </row>
    <row r="6475">
      <c r="B6475" s="161" t="n">
        <v>19681</v>
      </c>
      <c r="C6475" s="162" t="n">
        <v>24.29</v>
      </c>
      <c r="D6475" s="162" t="n">
        <v>-0.010977</v>
      </c>
      <c r="E6475" s="162" t="n"/>
    </row>
    <row r="6476">
      <c r="B6476" s="161" t="n">
        <v>19682</v>
      </c>
      <c r="C6476" s="162" t="n">
        <v>24.4</v>
      </c>
      <c r="D6476" s="162" t="n">
        <v>-0.006023</v>
      </c>
      <c r="E6476" s="162" t="n"/>
    </row>
    <row r="6477">
      <c r="B6477" s="161" t="n">
        <v>19683</v>
      </c>
      <c r="C6477" s="162" t="n">
        <v>24.44</v>
      </c>
      <c r="D6477" s="162" t="n">
        <v>-0.003981</v>
      </c>
      <c r="E6477" s="162" t="n"/>
    </row>
    <row r="6478">
      <c r="B6478" s="161" t="n">
        <v>19686</v>
      </c>
      <c r="C6478" s="162" t="n">
        <v>24.36</v>
      </c>
      <c r="D6478" s="162" t="n">
        <v>-0.006895</v>
      </c>
      <c r="E6478" s="162" t="n"/>
    </row>
    <row r="6479">
      <c r="B6479" s="161" t="n">
        <v>19687</v>
      </c>
      <c r="C6479" s="162" t="n">
        <v>24.5</v>
      </c>
      <c r="D6479" s="162" t="n">
        <v>-0.000898</v>
      </c>
      <c r="E6479" s="162" t="n"/>
    </row>
    <row r="6480">
      <c r="B6480" s="161" t="n">
        <v>19688</v>
      </c>
      <c r="C6480" s="162" t="n">
        <v>24.52</v>
      </c>
      <c r="D6480" s="162" t="n">
        <v>0.000157</v>
      </c>
      <c r="E6480" s="162" t="n"/>
    </row>
    <row r="6481">
      <c r="B6481" s="161" t="n">
        <v>19690</v>
      </c>
      <c r="C6481" s="162" t="n">
        <v>24.66</v>
      </c>
      <c r="D6481" s="162" t="n">
        <v>0.006046</v>
      </c>
      <c r="E6481" s="162" t="n"/>
    </row>
    <row r="6482">
      <c r="B6482" s="161" t="n">
        <v>19693</v>
      </c>
      <c r="C6482" s="162" t="n">
        <v>24.76</v>
      </c>
      <c r="D6482" s="162" t="n">
        <v>0.010273</v>
      </c>
      <c r="E6482" s="162" t="n"/>
    </row>
    <row r="6483">
      <c r="B6483" s="161" t="n">
        <v>19694</v>
      </c>
      <c r="C6483" s="162" t="n">
        <v>24.78</v>
      </c>
      <c r="D6483" s="162" t="n">
        <v>0.011276</v>
      </c>
      <c r="E6483" s="162" t="n"/>
    </row>
    <row r="6484">
      <c r="B6484" s="161" t="n">
        <v>19695</v>
      </c>
      <c r="C6484" s="162" t="n">
        <v>24.95</v>
      </c>
      <c r="D6484" s="162" t="n">
        <v>0.018256</v>
      </c>
      <c r="E6484" s="162" t="n"/>
    </row>
    <row r="6485">
      <c r="B6485" s="161" t="n">
        <v>19696</v>
      </c>
      <c r="C6485" s="162" t="n">
        <v>24.97</v>
      </c>
      <c r="D6485" s="162" t="n">
        <v>0.019165</v>
      </c>
      <c r="E6485" s="162" t="n"/>
    </row>
    <row r="6486">
      <c r="B6486" s="161" t="n">
        <v>19697</v>
      </c>
      <c r="C6486" s="162" t="n">
        <v>24.98</v>
      </c>
      <c r="D6486" s="162" t="n">
        <v>0.019668</v>
      </c>
      <c r="E6486" s="162" t="n"/>
    </row>
    <row r="6487">
      <c r="B6487" s="161" t="n">
        <v>19700</v>
      </c>
      <c r="C6487" s="162" t="n">
        <v>24.95</v>
      </c>
      <c r="D6487" s="162" t="n">
        <v>0.018593</v>
      </c>
      <c r="E6487" s="162" t="n"/>
    </row>
    <row r="6488">
      <c r="B6488" s="161" t="n">
        <v>19701</v>
      </c>
      <c r="C6488" s="162" t="n">
        <v>24.87</v>
      </c>
      <c r="D6488" s="162" t="n">
        <v>0.015536</v>
      </c>
      <c r="E6488" s="162" t="n"/>
    </row>
    <row r="6489">
      <c r="B6489" s="161" t="n">
        <v>19702</v>
      </c>
      <c r="C6489" s="162" t="n">
        <v>24.84</v>
      </c>
      <c r="D6489" s="162" t="n">
        <v>0.014515</v>
      </c>
      <c r="E6489" s="162" t="n"/>
    </row>
    <row r="6490">
      <c r="B6490" s="161" t="n">
        <v>19703</v>
      </c>
      <c r="C6490" s="162" t="n">
        <v>24.78</v>
      </c>
      <c r="D6490" s="162" t="n">
        <v>0.012327</v>
      </c>
      <c r="E6490" s="162" t="n"/>
    </row>
    <row r="6491">
      <c r="B6491" s="161" t="n">
        <v>19704</v>
      </c>
      <c r="C6491" s="162" t="n">
        <v>24.76</v>
      </c>
      <c r="D6491" s="162" t="n">
        <v>0.011763</v>
      </c>
      <c r="E6491" s="162" t="n"/>
    </row>
    <row r="6492">
      <c r="B6492" s="161" t="n">
        <v>19707</v>
      </c>
      <c r="C6492" s="162" t="n">
        <v>24.69</v>
      </c>
      <c r="D6492" s="162" t="n">
        <v>0.009179</v>
      </c>
      <c r="E6492" s="162" t="n"/>
    </row>
    <row r="6493">
      <c r="B6493" s="161" t="n">
        <v>19708</v>
      </c>
      <c r="C6493" s="162" t="n">
        <v>24.71</v>
      </c>
      <c r="D6493" s="162" t="n">
        <v>0.010238</v>
      </c>
      <c r="E6493" s="162" t="n"/>
    </row>
    <row r="6494">
      <c r="B6494" s="161" t="n">
        <v>19709</v>
      </c>
      <c r="C6494" s="162" t="n">
        <v>24.96</v>
      </c>
      <c r="D6494" s="162" t="n">
        <v>0.020518</v>
      </c>
      <c r="E6494" s="162" t="n"/>
    </row>
    <row r="6495">
      <c r="B6495" s="161" t="n">
        <v>19710</v>
      </c>
      <c r="C6495" s="162" t="n">
        <v>24.94</v>
      </c>
      <c r="D6495" s="162" t="n">
        <v>0.019888</v>
      </c>
      <c r="E6495" s="162" t="n"/>
    </row>
    <row r="6496">
      <c r="B6496" s="161" t="n">
        <v>19711</v>
      </c>
      <c r="C6496" s="162" t="n">
        <v>24.99</v>
      </c>
      <c r="D6496" s="162" t="n">
        <v>0.022054</v>
      </c>
      <c r="E6496" s="162" t="n"/>
    </row>
    <row r="6497">
      <c r="B6497" s="161" t="n">
        <v>19714</v>
      </c>
      <c r="C6497" s="162" t="n">
        <v>24.95</v>
      </c>
      <c r="D6497" s="162" t="n">
        <v>0.020634</v>
      </c>
      <c r="E6497" s="162" t="n"/>
    </row>
    <row r="6498">
      <c r="B6498" s="161" t="n">
        <v>19715</v>
      </c>
      <c r="C6498" s="162" t="n">
        <v>24.76</v>
      </c>
      <c r="D6498" s="162" t="n">
        <v>0.013209</v>
      </c>
      <c r="E6498" s="162" t="n"/>
    </row>
    <row r="6499">
      <c r="B6499" s="161" t="n">
        <v>19716</v>
      </c>
      <c r="C6499" s="162" t="n">
        <v>24.69</v>
      </c>
      <c r="D6499" s="162" t="n">
        <v>0.010627</v>
      </c>
      <c r="E6499" s="162" t="n"/>
    </row>
    <row r="6500">
      <c r="B6500" s="161" t="n">
        <v>19717</v>
      </c>
      <c r="C6500" s="162" t="n">
        <v>24.8</v>
      </c>
      <c r="D6500" s="162" t="n">
        <v>0.015343</v>
      </c>
      <c r="E6500" s="162" t="n"/>
    </row>
    <row r="6501">
      <c r="B6501" s="161" t="n">
        <v>19721</v>
      </c>
      <c r="C6501" s="162" t="n">
        <v>24.71</v>
      </c>
      <c r="D6501" s="162" t="n">
        <v>0.011998</v>
      </c>
      <c r="E6501" s="162" t="n"/>
    </row>
    <row r="6502">
      <c r="B6502" s="161" t="n">
        <v>19722</v>
      </c>
      <c r="C6502" s="162" t="n">
        <v>24.55</v>
      </c>
      <c r="D6502" s="162" t="n">
        <v>0.005836</v>
      </c>
      <c r="E6502" s="162" t="n"/>
    </row>
    <row r="6503">
      <c r="B6503" s="161" t="n">
        <v>19723</v>
      </c>
      <c r="C6503" s="162" t="n">
        <v>24.76</v>
      </c>
      <c r="D6503" s="162" t="n">
        <v>0.014652</v>
      </c>
      <c r="E6503" s="162" t="n"/>
    </row>
    <row r="6504">
      <c r="B6504" s="161" t="n">
        <v>19724</v>
      </c>
      <c r="C6504" s="162" t="n">
        <v>24.81</v>
      </c>
      <c r="D6504" s="162" t="n">
        <v>0.016981</v>
      </c>
      <c r="E6504" s="162" t="n"/>
    </row>
    <row r="6505">
      <c r="B6505" s="161" t="n">
        <v>19728</v>
      </c>
      <c r="C6505" s="162" t="n">
        <v>24.95</v>
      </c>
      <c r="D6505" s="162" t="n">
        <v>0.022873</v>
      </c>
      <c r="E6505" s="162" t="n"/>
    </row>
    <row r="6506">
      <c r="B6506" s="161" t="n">
        <v>19729</v>
      </c>
      <c r="C6506" s="162" t="n">
        <v>25.1</v>
      </c>
      <c r="D6506" s="162" t="n">
        <v>0.029097</v>
      </c>
      <c r="E6506" s="162" t="n"/>
    </row>
    <row r="6507">
      <c r="B6507" s="161" t="n">
        <v>19730</v>
      </c>
      <c r="C6507" s="162" t="n">
        <v>25.14</v>
      </c>
      <c r="D6507" s="162" t="n">
        <v>0.030902</v>
      </c>
      <c r="E6507" s="162" t="n"/>
    </row>
    <row r="6508">
      <c r="B6508" s="161" t="n">
        <v>19731</v>
      </c>
      <c r="C6508" s="162" t="n">
        <v>25.06</v>
      </c>
      <c r="D6508" s="162" t="n">
        <v>0.027912</v>
      </c>
      <c r="E6508" s="162" t="n"/>
    </row>
    <row r="6509">
      <c r="B6509" s="161" t="n">
        <v>19732</v>
      </c>
      <c r="C6509" s="162" t="n">
        <v>24.93</v>
      </c>
      <c r="D6509" s="162" t="n">
        <v>0.022965</v>
      </c>
      <c r="E6509" s="162" t="n"/>
    </row>
    <row r="6510">
      <c r="B6510" s="161" t="n">
        <v>19735</v>
      </c>
      <c r="C6510" s="162" t="n">
        <v>24.8</v>
      </c>
      <c r="D6510" s="162" t="n">
        <v>0.018004</v>
      </c>
      <c r="E6510" s="162" t="n"/>
    </row>
    <row r="6511">
      <c r="B6511" s="161" t="n">
        <v>19736</v>
      </c>
      <c r="C6511" s="162" t="n">
        <v>24.93</v>
      </c>
      <c r="D6511" s="162" t="n">
        <v>0.023441</v>
      </c>
      <c r="E6511" s="162" t="n"/>
    </row>
    <row r="6512">
      <c r="B6512" s="161" t="n">
        <v>19737</v>
      </c>
      <c r="C6512" s="162" t="n">
        <v>25.07</v>
      </c>
      <c r="D6512" s="162" t="n">
        <v>0.02923</v>
      </c>
      <c r="E6512" s="162" t="n"/>
    </row>
    <row r="6513">
      <c r="B6513" s="161" t="n">
        <v>19738</v>
      </c>
      <c r="C6513" s="162" t="n">
        <v>25.19</v>
      </c>
      <c r="D6513" s="162" t="n">
        <v>0.034092</v>
      </c>
      <c r="E6513" s="162" t="n"/>
    </row>
    <row r="6514">
      <c r="B6514" s="161" t="n">
        <v>19739</v>
      </c>
      <c r="C6514" s="162" t="n">
        <v>25.43</v>
      </c>
      <c r="D6514" s="162" t="n">
        <v>0.043546</v>
      </c>
      <c r="E6514" s="162" t="n"/>
    </row>
    <row r="6515">
      <c r="B6515" s="161" t="n">
        <v>19742</v>
      </c>
      <c r="C6515" s="162" t="n">
        <v>25.43</v>
      </c>
      <c r="D6515" s="162" t="n">
        <v>0.043509</v>
      </c>
      <c r="E6515" s="162" t="n"/>
    </row>
    <row r="6516">
      <c r="B6516" s="161" t="n">
        <v>19743</v>
      </c>
      <c r="C6516" s="162" t="n">
        <v>25.68</v>
      </c>
      <c r="D6516" s="162" t="n">
        <v>0.053199</v>
      </c>
      <c r="E6516" s="162" t="n"/>
    </row>
    <row r="6517">
      <c r="B6517" s="161" t="n">
        <v>19744</v>
      </c>
      <c r="C6517" s="162" t="n">
        <v>25.75</v>
      </c>
      <c r="D6517" s="162" t="n">
        <v>0.055687</v>
      </c>
      <c r="E6517" s="162" t="n"/>
    </row>
    <row r="6518">
      <c r="B6518" s="161" t="n">
        <v>19745</v>
      </c>
      <c r="C6518" s="162" t="n">
        <v>25.79</v>
      </c>
      <c r="D6518" s="162" t="n">
        <v>0.057018</v>
      </c>
      <c r="E6518" s="162" t="n"/>
    </row>
    <row r="6519">
      <c r="B6519" s="161" t="n">
        <v>19746</v>
      </c>
      <c r="C6519" s="162" t="n">
        <v>25.85</v>
      </c>
      <c r="D6519" s="162" t="n">
        <v>0.059153</v>
      </c>
      <c r="E6519" s="162" t="n"/>
    </row>
    <row r="6520">
      <c r="B6520" s="161" t="n">
        <v>19749</v>
      </c>
      <c r="C6520" s="162" t="n">
        <v>25.93</v>
      </c>
      <c r="D6520" s="162" t="n">
        <v>0.062027</v>
      </c>
      <c r="E6520" s="162" t="n"/>
    </row>
    <row r="6521">
      <c r="B6521" s="161" t="n">
        <v>19750</v>
      </c>
      <c r="C6521" s="162" t="n">
        <v>26.09</v>
      </c>
      <c r="D6521" s="162" t="n">
        <v>0.06791800000000001</v>
      </c>
      <c r="E6521" s="162" t="n"/>
    </row>
    <row r="6522">
      <c r="B6522" s="161" t="n">
        <v>19751</v>
      </c>
      <c r="C6522" s="162" t="n">
        <v>26.01</v>
      </c>
      <c r="D6522" s="162" t="n">
        <v>0.064593</v>
      </c>
      <c r="E6522" s="162" t="n"/>
    </row>
    <row r="6523">
      <c r="B6523" s="161" t="n">
        <v>19752</v>
      </c>
      <c r="C6523" s="162" t="n">
        <v>26.02</v>
      </c>
      <c r="D6523" s="162" t="n">
        <v>0.064739</v>
      </c>
      <c r="E6523" s="162" t="n"/>
    </row>
    <row r="6524">
      <c r="B6524" s="161" t="n">
        <v>19753</v>
      </c>
      <c r="C6524" s="162" t="n">
        <v>26.08</v>
      </c>
      <c r="D6524" s="162" t="n">
        <v>0.066813</v>
      </c>
      <c r="E6524" s="162" t="n"/>
    </row>
    <row r="6525">
      <c r="B6525" s="161" t="n">
        <v>19756</v>
      </c>
      <c r="C6525" s="162" t="n">
        <v>25.99</v>
      </c>
      <c r="D6525" s="162" t="n">
        <v>0.063135</v>
      </c>
      <c r="E6525" s="162" t="n"/>
    </row>
    <row r="6526">
      <c r="B6526" s="161" t="n">
        <v>19757</v>
      </c>
      <c r="C6526" s="162" t="n">
        <v>25.92</v>
      </c>
      <c r="D6526" s="162" t="n">
        <v>0.060172</v>
      </c>
      <c r="E6526" s="162" t="n"/>
    </row>
    <row r="6527">
      <c r="B6527" s="161" t="n">
        <v>19758</v>
      </c>
      <c r="C6527" s="162" t="n">
        <v>26.01</v>
      </c>
      <c r="D6527" s="162" t="n">
        <v>0.063376</v>
      </c>
      <c r="E6527" s="162" t="n"/>
    </row>
    <row r="6528">
      <c r="B6528" s="161" t="n">
        <v>19759</v>
      </c>
      <c r="C6528" s="162" t="n">
        <v>26.2</v>
      </c>
      <c r="D6528" s="162" t="n">
        <v>0.070341</v>
      </c>
      <c r="E6528" s="162" t="n"/>
    </row>
    <row r="6529">
      <c r="B6529" s="161" t="n">
        <v>19760</v>
      </c>
      <c r="C6529" s="162" t="n">
        <v>26.3</v>
      </c>
      <c r="D6529" s="162" t="n">
        <v>0.07377300000000001</v>
      </c>
      <c r="E6529" s="162" t="n"/>
    </row>
    <row r="6530">
      <c r="B6530" s="161" t="n">
        <v>19763</v>
      </c>
      <c r="C6530" s="162" t="n">
        <v>26.23</v>
      </c>
      <c r="D6530" s="162" t="n">
        <v>0.070691</v>
      </c>
      <c r="E6530" s="162" t="n"/>
    </row>
    <row r="6531">
      <c r="B6531" s="161" t="n">
        <v>19764</v>
      </c>
      <c r="C6531" s="162" t="n">
        <v>26.17</v>
      </c>
      <c r="D6531" s="162" t="n">
        <v>0.067998</v>
      </c>
      <c r="E6531" s="162" t="n"/>
    </row>
    <row r="6532">
      <c r="B6532" s="161" t="n">
        <v>19765</v>
      </c>
      <c r="C6532" s="162" t="n">
        <v>26.14</v>
      </c>
      <c r="D6532" s="162" t="n">
        <v>0.066483</v>
      </c>
      <c r="E6532" s="162" t="n"/>
    </row>
    <row r="6533">
      <c r="B6533" s="161" t="n">
        <v>19766</v>
      </c>
      <c r="C6533" s="162" t="n">
        <v>26.06</v>
      </c>
      <c r="D6533" s="162" t="n">
        <v>0.06310300000000001</v>
      </c>
      <c r="E6533" s="162" t="n"/>
    </row>
    <row r="6534">
      <c r="B6534" s="161" t="n">
        <v>19767</v>
      </c>
      <c r="C6534" s="162" t="n">
        <v>26.12</v>
      </c>
      <c r="D6534" s="162" t="n">
        <v>0.065108</v>
      </c>
      <c r="E6534" s="162" t="n"/>
    </row>
    <row r="6535">
      <c r="B6535" s="161" t="n">
        <v>19770</v>
      </c>
      <c r="C6535" s="162" t="n">
        <v>26.04</v>
      </c>
      <c r="D6535" s="162" t="n">
        <v>0.061751</v>
      </c>
      <c r="E6535" s="162" t="n"/>
    </row>
    <row r="6536">
      <c r="B6536" s="161" t="n">
        <v>19771</v>
      </c>
      <c r="C6536" s="162" t="n">
        <v>25.81</v>
      </c>
      <c r="D6536" s="162" t="n">
        <v>0.052658</v>
      </c>
      <c r="E6536" s="162" t="n"/>
    </row>
    <row r="6537">
      <c r="B6537" s="161" t="n">
        <v>19772</v>
      </c>
      <c r="C6537" s="162" t="n">
        <v>25.86</v>
      </c>
      <c r="D6537" s="162" t="n">
        <v>0.054418</v>
      </c>
      <c r="E6537" s="162" t="n"/>
    </row>
    <row r="6538">
      <c r="B6538" s="161" t="n">
        <v>19773</v>
      </c>
      <c r="C6538" s="162" t="n">
        <v>25.96</v>
      </c>
      <c r="D6538" s="162" t="n">
        <v>0.058088</v>
      </c>
      <c r="E6538" s="162" t="n"/>
    </row>
    <row r="6539">
      <c r="B6539" s="161" t="n">
        <v>19774</v>
      </c>
      <c r="C6539" s="162" t="n">
        <v>25.92</v>
      </c>
      <c r="D6539" s="162" t="n">
        <v>0.056358</v>
      </c>
      <c r="E6539" s="162" t="n"/>
    </row>
    <row r="6540">
      <c r="B6540" s="161" t="n">
        <v>19778</v>
      </c>
      <c r="C6540" s="162" t="n">
        <v>25.83</v>
      </c>
      <c r="D6540" s="162" t="n">
        <v>0.05269</v>
      </c>
      <c r="E6540" s="162" t="n"/>
    </row>
    <row r="6541">
      <c r="B6541" s="161" t="n">
        <v>19779</v>
      </c>
      <c r="C6541" s="162" t="n">
        <v>25.83</v>
      </c>
      <c r="D6541" s="162" t="n">
        <v>0.052513</v>
      </c>
      <c r="E6541" s="162" t="n"/>
    </row>
    <row r="6542">
      <c r="B6542" s="161" t="n">
        <v>19780</v>
      </c>
      <c r="C6542" s="162" t="n">
        <v>25.91</v>
      </c>
      <c r="D6542" s="162" t="n">
        <v>0.055401</v>
      </c>
      <c r="E6542" s="162" t="n"/>
    </row>
    <row r="6543">
      <c r="B6543" s="161" t="n">
        <v>19781</v>
      </c>
      <c r="C6543" s="162" t="n">
        <v>26.15</v>
      </c>
      <c r="D6543" s="162" t="n">
        <v>0.064334</v>
      </c>
      <c r="E6543" s="162" t="n"/>
    </row>
    <row r="6544">
      <c r="B6544" s="161" t="n">
        <v>19784</v>
      </c>
      <c r="C6544" s="162" t="n">
        <v>26.25</v>
      </c>
      <c r="D6544" s="162" t="n">
        <v>0.06784</v>
      </c>
      <c r="E6544" s="162" t="n"/>
    </row>
    <row r="6545">
      <c r="B6545" s="161" t="n">
        <v>19785</v>
      </c>
      <c r="C6545" s="162" t="n">
        <v>26.32</v>
      </c>
      <c r="D6545" s="162" t="n">
        <v>0.070204</v>
      </c>
      <c r="E6545" s="162" t="n"/>
    </row>
    <row r="6546">
      <c r="B6546" s="161" t="n">
        <v>19786</v>
      </c>
      <c r="C6546" s="162" t="n">
        <v>26.32</v>
      </c>
      <c r="D6546" s="162" t="n">
        <v>0.06990200000000001</v>
      </c>
      <c r="E6546" s="162" t="n"/>
    </row>
    <row r="6547">
      <c r="B6547" s="161" t="n">
        <v>19787</v>
      </c>
      <c r="C6547" s="162" t="n">
        <v>26.41</v>
      </c>
      <c r="D6547" s="162" t="n">
        <v>0.072978</v>
      </c>
      <c r="E6547" s="162" t="n"/>
    </row>
    <row r="6548">
      <c r="B6548" s="161" t="n">
        <v>19788</v>
      </c>
      <c r="C6548" s="162" t="n">
        <v>26.52</v>
      </c>
      <c r="D6548" s="162" t="n">
        <v>0.076764</v>
      </c>
      <c r="E6548" s="162" t="n"/>
    </row>
    <row r="6549">
      <c r="B6549" s="161" t="n">
        <v>19791</v>
      </c>
      <c r="C6549" s="162" t="n">
        <v>26.45</v>
      </c>
      <c r="D6549" s="162" t="n">
        <v>0.073811</v>
      </c>
      <c r="E6549" s="162" t="n"/>
    </row>
    <row r="6550">
      <c r="B6550" s="161" t="n">
        <v>19792</v>
      </c>
      <c r="C6550" s="162" t="n">
        <v>26.51</v>
      </c>
      <c r="D6550" s="162" t="n">
        <v>0.075782</v>
      </c>
      <c r="E6550" s="162" t="n"/>
    </row>
    <row r="6551">
      <c r="B6551" s="161" t="n">
        <v>19793</v>
      </c>
      <c r="C6551" s="162" t="n">
        <v>26.57</v>
      </c>
      <c r="D6551" s="162" t="n">
        <v>0.07772999999999999</v>
      </c>
      <c r="E6551" s="162" t="n"/>
    </row>
    <row r="6552">
      <c r="B6552" s="161" t="n">
        <v>19794</v>
      </c>
      <c r="C6552" s="162" t="n">
        <v>26.69</v>
      </c>
      <c r="D6552" s="162" t="n">
        <v>0.08189</v>
      </c>
      <c r="E6552" s="162" t="n"/>
    </row>
    <row r="6553">
      <c r="B6553" s="161" t="n">
        <v>19795</v>
      </c>
      <c r="C6553" s="162" t="n">
        <v>26.69</v>
      </c>
      <c r="D6553" s="162" t="n">
        <v>0.08152</v>
      </c>
      <c r="E6553" s="162" t="n"/>
    </row>
    <row r="6554">
      <c r="B6554" s="161" t="n">
        <v>19798</v>
      </c>
      <c r="C6554" s="162" t="n">
        <v>26.57</v>
      </c>
      <c r="D6554" s="162" t="n">
        <v>0.076622</v>
      </c>
      <c r="E6554" s="162" t="n"/>
    </row>
    <row r="6555">
      <c r="B6555" s="161" t="n">
        <v>19799</v>
      </c>
      <c r="C6555" s="162" t="n">
        <v>26.56</v>
      </c>
      <c r="D6555" s="162" t="n">
        <v>0.075819</v>
      </c>
      <c r="E6555" s="162" t="n"/>
    </row>
    <row r="6556">
      <c r="B6556" s="161" t="n">
        <v>19800</v>
      </c>
      <c r="C6556" s="162" t="n">
        <v>26.62</v>
      </c>
      <c r="D6556" s="162" t="n">
        <v>0.077653</v>
      </c>
      <c r="E6556" s="162" t="n"/>
    </row>
    <row r="6557">
      <c r="B6557" s="161" t="n">
        <v>19801</v>
      </c>
      <c r="C6557" s="162" t="n">
        <v>26.73</v>
      </c>
      <c r="D6557" s="162" t="n">
        <v>0.08125300000000001</v>
      </c>
      <c r="E6557" s="162" t="n"/>
    </row>
    <row r="6558">
      <c r="B6558" s="161" t="n">
        <v>19802</v>
      </c>
      <c r="C6558" s="162" t="n">
        <v>26.81</v>
      </c>
      <c r="D6558" s="162" t="n">
        <v>0.083716</v>
      </c>
      <c r="E6558" s="162" t="n"/>
    </row>
    <row r="6559">
      <c r="B6559" s="161" t="n">
        <v>19805</v>
      </c>
      <c r="C6559" s="162" t="n">
        <v>26.79</v>
      </c>
      <c r="D6559" s="162" t="n">
        <v>0.082441</v>
      </c>
      <c r="E6559" s="162" t="n"/>
    </row>
    <row r="6560">
      <c r="B6560" s="161" t="n">
        <v>19806</v>
      </c>
      <c r="C6560" s="162" t="n">
        <v>26.6</v>
      </c>
      <c r="D6560" s="162" t="n">
        <v>0.07480299999999999</v>
      </c>
      <c r="E6560" s="162" t="n"/>
    </row>
    <row r="6561">
      <c r="B6561" s="161" t="n">
        <v>19807</v>
      </c>
      <c r="C6561" s="162" t="n">
        <v>26.47</v>
      </c>
      <c r="D6561" s="162" t="n">
        <v>0.069421</v>
      </c>
      <c r="E6561" s="162" t="n"/>
    </row>
    <row r="6562">
      <c r="B6562" s="161" t="n">
        <v>19808</v>
      </c>
      <c r="C6562" s="162" t="n">
        <v>26.42</v>
      </c>
      <c r="D6562" s="162" t="n">
        <v>0.06704300000000001</v>
      </c>
      <c r="E6562" s="162" t="n"/>
    </row>
    <row r="6563">
      <c r="B6563" s="161" t="n">
        <v>19809</v>
      </c>
      <c r="C6563" s="162" t="n">
        <v>26.56</v>
      </c>
      <c r="D6563" s="162" t="n">
        <v>0.071729</v>
      </c>
      <c r="E6563" s="162" t="n"/>
    </row>
    <row r="6564">
      <c r="B6564" s="161" t="n">
        <v>19812</v>
      </c>
      <c r="C6564" s="162" t="n">
        <v>26.66</v>
      </c>
      <c r="D6564" s="162" t="n">
        <v>0.07485600000000001</v>
      </c>
      <c r="E6564" s="162" t="n"/>
    </row>
    <row r="6565">
      <c r="B6565" s="161" t="n">
        <v>19813</v>
      </c>
      <c r="C6565" s="162" t="n">
        <v>26.69</v>
      </c>
      <c r="D6565" s="162" t="n">
        <v>0.075387</v>
      </c>
      <c r="E6565" s="162" t="n"/>
    </row>
    <row r="6566">
      <c r="B6566" s="161" t="n">
        <v>19814</v>
      </c>
      <c r="C6566" s="162" t="n">
        <v>26.94</v>
      </c>
      <c r="D6566" s="162" t="n">
        <v>0.08408</v>
      </c>
      <c r="E6566" s="162" t="n"/>
    </row>
    <row r="6567">
      <c r="B6567" s="161" t="n">
        <v>19815</v>
      </c>
      <c r="C6567" s="162" t="n">
        <v>27.17</v>
      </c>
      <c r="D6567" s="162" t="n">
        <v>0.091865</v>
      </c>
      <c r="E6567" s="162" t="n"/>
    </row>
    <row r="6568">
      <c r="B6568" s="161" t="n">
        <v>19816</v>
      </c>
      <c r="C6568" s="162" t="n">
        <v>27.21</v>
      </c>
      <c r="D6568" s="162" t="n">
        <v>0.092598</v>
      </c>
      <c r="E6568" s="162" t="n"/>
    </row>
    <row r="6569">
      <c r="B6569" s="161" t="n">
        <v>19819</v>
      </c>
      <c r="C6569" s="162" t="n">
        <v>27.26</v>
      </c>
      <c r="D6569" s="162" t="n">
        <v>0.093746</v>
      </c>
      <c r="E6569" s="162" t="n"/>
    </row>
    <row r="6570">
      <c r="B6570" s="161" t="n">
        <v>19820</v>
      </c>
      <c r="C6570" s="162" t="n">
        <v>27.01</v>
      </c>
      <c r="D6570" s="162" t="n">
        <v>0.083895</v>
      </c>
      <c r="E6570" s="162" t="n"/>
    </row>
    <row r="6571">
      <c r="B6571" s="161" t="n">
        <v>19821</v>
      </c>
      <c r="C6571" s="162" t="n">
        <v>27.11</v>
      </c>
      <c r="D6571" s="162" t="n">
        <v>0.086932</v>
      </c>
      <c r="E6571" s="162" t="n"/>
    </row>
    <row r="6572">
      <c r="B6572" s="161" t="n">
        <v>19822</v>
      </c>
      <c r="C6572" s="162" t="n">
        <v>27.38</v>
      </c>
      <c r="D6572" s="162" t="n">
        <v>0.096155</v>
      </c>
      <c r="E6572" s="162" t="n"/>
    </row>
    <row r="6573">
      <c r="B6573" s="161" t="n">
        <v>19823</v>
      </c>
      <c r="C6573" s="162" t="n">
        <v>27.58</v>
      </c>
      <c r="D6573" s="162" t="n">
        <v>0.102737</v>
      </c>
      <c r="E6573" s="162" t="n"/>
    </row>
    <row r="6574">
      <c r="B6574" s="161" t="n">
        <v>19826</v>
      </c>
      <c r="C6574" s="162" t="n">
        <v>27.57</v>
      </c>
      <c r="D6574" s="162" t="n">
        <v>0.101676</v>
      </c>
      <c r="E6574" s="162" t="n"/>
    </row>
    <row r="6575">
      <c r="B6575" s="161" t="n">
        <v>19827</v>
      </c>
      <c r="C6575" s="162" t="n">
        <v>27.64</v>
      </c>
      <c r="D6575" s="162" t="n">
        <v>0.103519</v>
      </c>
      <c r="E6575" s="162" t="n"/>
    </row>
    <row r="6576">
      <c r="B6576" s="161" t="n">
        <v>19828</v>
      </c>
      <c r="C6576" s="162" t="n">
        <v>27.85</v>
      </c>
      <c r="D6576" s="162" t="n">
        <v>0.110358</v>
      </c>
      <c r="E6576" s="162" t="n"/>
    </row>
    <row r="6577">
      <c r="B6577" s="161" t="n">
        <v>19829</v>
      </c>
      <c r="C6577" s="162" t="n">
        <v>27.94</v>
      </c>
      <c r="D6577" s="162" t="n">
        <v>0.112823</v>
      </c>
      <c r="E6577" s="162" t="n"/>
    </row>
    <row r="6578">
      <c r="B6578" s="161" t="n">
        <v>19833</v>
      </c>
      <c r="C6578" s="162" t="n">
        <v>27.76</v>
      </c>
      <c r="D6578" s="162" t="n">
        <v>0.105635</v>
      </c>
      <c r="E6578" s="162" t="n"/>
    </row>
    <row r="6579">
      <c r="B6579" s="161" t="n">
        <v>19834</v>
      </c>
      <c r="C6579" s="162" t="n">
        <v>27.75</v>
      </c>
      <c r="D6579" s="162" t="n">
        <v>0.104572</v>
      </c>
      <c r="E6579" s="162" t="n"/>
    </row>
    <row r="6580">
      <c r="B6580" s="161" t="n">
        <v>19835</v>
      </c>
      <c r="C6580" s="162" t="n">
        <v>27.64</v>
      </c>
      <c r="D6580" s="162" t="n">
        <v>0.099934</v>
      </c>
      <c r="E6580" s="162" t="n"/>
    </row>
    <row r="6581">
      <c r="B6581" s="161" t="n">
        <v>19836</v>
      </c>
      <c r="C6581" s="162" t="n">
        <v>27.68</v>
      </c>
      <c r="D6581" s="162" t="n">
        <v>0.100717</v>
      </c>
      <c r="E6581" s="162" t="n"/>
    </row>
    <row r="6582">
      <c r="B6582" s="161" t="n">
        <v>19837</v>
      </c>
      <c r="C6582" s="162" t="n">
        <v>27.78</v>
      </c>
      <c r="D6582" s="162" t="n">
        <v>0.103644</v>
      </c>
      <c r="E6582" s="162" t="n"/>
    </row>
    <row r="6583">
      <c r="B6583" s="161" t="n">
        <v>19840</v>
      </c>
      <c r="C6583" s="162" t="n">
        <v>27.88</v>
      </c>
      <c r="D6583" s="162" t="n">
        <v>0.106565</v>
      </c>
      <c r="E6583" s="162" t="n"/>
    </row>
    <row r="6584">
      <c r="B6584" s="161" t="n">
        <v>19841</v>
      </c>
      <c r="C6584" s="162" t="n">
        <v>27.76</v>
      </c>
      <c r="D6584" s="162" t="n">
        <v>0.101601</v>
      </c>
      <c r="E6584" s="162" t="n"/>
    </row>
    <row r="6585">
      <c r="B6585" s="161" t="n">
        <v>19842</v>
      </c>
      <c r="C6585" s="162" t="n">
        <v>27.76</v>
      </c>
      <c r="D6585" s="162" t="n">
        <v>0.100937</v>
      </c>
      <c r="E6585" s="162" t="n"/>
    </row>
    <row r="6586">
      <c r="B6586" s="161" t="n">
        <v>19843</v>
      </c>
      <c r="C6586" s="162" t="n">
        <v>28.18</v>
      </c>
      <c r="D6586" s="162" t="n">
        <v>0.115203</v>
      </c>
      <c r="E6586" s="162" t="n"/>
    </row>
    <row r="6587">
      <c r="B6587" s="161" t="n">
        <v>19844</v>
      </c>
      <c r="C6587" s="162" t="n">
        <v>28.26</v>
      </c>
      <c r="D6587" s="162" t="n">
        <v>0.117224</v>
      </c>
      <c r="E6587" s="162" t="n"/>
    </row>
    <row r="6588">
      <c r="B6588" s="161" t="n">
        <v>19847</v>
      </c>
      <c r="C6588" s="162" t="n">
        <v>28.21</v>
      </c>
      <c r="D6588" s="162" t="n">
        <v>0.114632</v>
      </c>
      <c r="E6588" s="162" t="n"/>
    </row>
    <row r="6589">
      <c r="B6589" s="161" t="n">
        <v>19848</v>
      </c>
      <c r="C6589" s="162" t="n">
        <v>28.28</v>
      </c>
      <c r="D6589" s="162" t="n">
        <v>0.116289</v>
      </c>
      <c r="E6589" s="162" t="n"/>
    </row>
    <row r="6590">
      <c r="B6590" s="161" t="n">
        <v>19849</v>
      </c>
      <c r="C6590" s="162" t="n">
        <v>28.29</v>
      </c>
      <c r="D6590" s="162" t="n">
        <v>0.115827</v>
      </c>
      <c r="E6590" s="162" t="n"/>
    </row>
    <row r="6591">
      <c r="B6591" s="161" t="n">
        <v>19850</v>
      </c>
      <c r="C6591" s="162" t="n">
        <v>28.51</v>
      </c>
      <c r="D6591" s="162" t="n">
        <v>0.122748</v>
      </c>
      <c r="E6591" s="162" t="n"/>
    </row>
    <row r="6592">
      <c r="B6592" s="161" t="n">
        <v>19851</v>
      </c>
      <c r="C6592" s="162" t="n">
        <v>28.65</v>
      </c>
      <c r="D6592" s="162" t="n">
        <v>0.126769</v>
      </c>
      <c r="E6592" s="162" t="n"/>
    </row>
    <row r="6593">
      <c r="B6593" s="161" t="n">
        <v>19854</v>
      </c>
      <c r="C6593" s="162" t="n">
        <v>28.62</v>
      </c>
      <c r="D6593" s="162" t="n">
        <v>0.124838</v>
      </c>
      <c r="E6593" s="162" t="n"/>
    </row>
    <row r="6594">
      <c r="B6594" s="161" t="n">
        <v>19855</v>
      </c>
      <c r="C6594" s="162" t="n">
        <v>28.49</v>
      </c>
      <c r="D6594" s="162" t="n">
        <v>0.119435</v>
      </c>
      <c r="E6594" s="162" t="n"/>
    </row>
    <row r="6595">
      <c r="B6595" s="161" t="n">
        <v>19856</v>
      </c>
      <c r="C6595" s="162" t="n">
        <v>28.72</v>
      </c>
      <c r="D6595" s="162" t="n">
        <v>0.126588</v>
      </c>
      <c r="E6595" s="162" t="n"/>
    </row>
    <row r="6596">
      <c r="B6596" s="161" t="n">
        <v>19857</v>
      </c>
      <c r="C6596" s="162" t="n">
        <v>28.56</v>
      </c>
      <c r="D6596" s="162" t="n">
        <v>0.120146</v>
      </c>
      <c r="E6596" s="162" t="n"/>
    </row>
    <row r="6597">
      <c r="B6597" s="161" t="n">
        <v>19858</v>
      </c>
      <c r="C6597" s="162" t="n">
        <v>28.8</v>
      </c>
      <c r="D6597" s="162" t="n">
        <v>0.127581</v>
      </c>
      <c r="E6597" s="162" t="n"/>
    </row>
    <row r="6598">
      <c r="B6598" s="161" t="n">
        <v>19861</v>
      </c>
      <c r="C6598" s="162" t="n">
        <v>28.84</v>
      </c>
      <c r="D6598" s="162" t="n">
        <v>0.128036</v>
      </c>
      <c r="E6598" s="162" t="n"/>
    </row>
    <row r="6599">
      <c r="B6599" s="161" t="n">
        <v>19862</v>
      </c>
      <c r="C6599" s="162" t="n">
        <v>28.85</v>
      </c>
      <c r="D6599" s="162" t="n">
        <v>0.127479</v>
      </c>
      <c r="E6599" s="162" t="n"/>
    </row>
    <row r="6600">
      <c r="B6600" s="161" t="n">
        <v>19863</v>
      </c>
      <c r="C6600" s="162" t="n">
        <v>28.72</v>
      </c>
      <c r="D6600" s="162" t="n">
        <v>0.12213</v>
      </c>
      <c r="E6600" s="162" t="n"/>
    </row>
    <row r="6601">
      <c r="B6601" s="161" t="n">
        <v>19864</v>
      </c>
      <c r="C6601" s="162" t="n">
        <v>28.82</v>
      </c>
      <c r="D6601" s="162" t="n">
        <v>0.124806</v>
      </c>
      <c r="E6601" s="162" t="n"/>
    </row>
    <row r="6602">
      <c r="B6602" s="161" t="n">
        <v>19865</v>
      </c>
      <c r="C6602" s="162" t="n">
        <v>28.99</v>
      </c>
      <c r="D6602" s="162" t="n">
        <v>0.129872</v>
      </c>
      <c r="E6602" s="162" t="n"/>
    </row>
    <row r="6603">
      <c r="B6603" s="161" t="n">
        <v>19868</v>
      </c>
      <c r="C6603" s="162" t="n">
        <v>29</v>
      </c>
      <c r="D6603" s="162" t="n">
        <v>0.129388</v>
      </c>
      <c r="E6603" s="162" t="n"/>
    </row>
    <row r="6604">
      <c r="B6604" s="161" t="n">
        <v>19869</v>
      </c>
      <c r="C6604" s="162" t="n">
        <v>28.93</v>
      </c>
      <c r="D6604" s="162" t="n">
        <v>0.126138</v>
      </c>
      <c r="E6604" s="162" t="n"/>
    </row>
    <row r="6605">
      <c r="B6605" s="161" t="n">
        <v>19870</v>
      </c>
      <c r="C6605" s="162" t="n">
        <v>29.17</v>
      </c>
      <c r="D6605" s="162" t="n">
        <v>0.133543</v>
      </c>
      <c r="E6605" s="162" t="n"/>
    </row>
    <row r="6606">
      <c r="B6606" s="161" t="n">
        <v>19871</v>
      </c>
      <c r="C6606" s="162" t="n">
        <v>29.05</v>
      </c>
      <c r="D6606" s="162" t="n">
        <v>0.128585</v>
      </c>
      <c r="E6606" s="162" t="n"/>
    </row>
    <row r="6607">
      <c r="B6607" s="161" t="n">
        <v>19872</v>
      </c>
      <c r="C6607" s="162" t="n">
        <v>29.19</v>
      </c>
      <c r="D6607" s="162" t="n">
        <v>0.132524</v>
      </c>
      <c r="E6607" s="162" t="n"/>
    </row>
    <row r="6608">
      <c r="B6608" s="161" t="n">
        <v>19875</v>
      </c>
      <c r="C6608" s="162" t="n">
        <v>29.19</v>
      </c>
      <c r="D6608" s="162" t="n">
        <v>0.13165</v>
      </c>
      <c r="E6608" s="162" t="n"/>
    </row>
    <row r="6609">
      <c r="B6609" s="161" t="n">
        <v>19876</v>
      </c>
      <c r="C6609" s="162" t="n">
        <v>29.19</v>
      </c>
      <c r="D6609" s="162" t="n">
        <v>0.130789</v>
      </c>
      <c r="E6609" s="162" t="n"/>
    </row>
    <row r="6610">
      <c r="B6610" s="161" t="n">
        <v>19877</v>
      </c>
      <c r="C6610" s="162" t="n">
        <v>29.16</v>
      </c>
      <c r="D6610" s="162" t="n">
        <v>0.128896</v>
      </c>
      <c r="E6610" s="162" t="n"/>
    </row>
    <row r="6611">
      <c r="B6611" s="161" t="n">
        <v>19878</v>
      </c>
      <c r="C6611" s="162" t="n">
        <v>29.15</v>
      </c>
      <c r="D6611" s="162" t="n">
        <v>0.12767</v>
      </c>
      <c r="E6611" s="162" t="n"/>
    </row>
    <row r="6612">
      <c r="B6612" s="161" t="n">
        <v>19879</v>
      </c>
      <c r="C6612" s="162" t="n">
        <v>29.1</v>
      </c>
      <c r="D6612" s="162" t="n">
        <v>0.125069</v>
      </c>
      <c r="E6612" s="162" t="n"/>
    </row>
    <row r="6613">
      <c r="B6613" s="161" t="n">
        <v>19882</v>
      </c>
      <c r="C6613" s="162" t="n">
        <v>28.99</v>
      </c>
      <c r="D6613" s="162" t="n">
        <v>0.1204</v>
      </c>
      <c r="E6613" s="162" t="n"/>
    </row>
    <row r="6614">
      <c r="B6614" s="161" t="n">
        <v>19883</v>
      </c>
      <c r="C6614" s="162" t="n">
        <v>28.34</v>
      </c>
      <c r="D6614" s="162" t="n">
        <v>0.096939</v>
      </c>
      <c r="E6614" s="162" t="n"/>
    </row>
    <row r="6615">
      <c r="B6615" s="161" t="n">
        <v>19884</v>
      </c>
      <c r="C6615" s="162" t="n">
        <v>28.15</v>
      </c>
      <c r="D6615" s="162" t="n">
        <v>0.089462</v>
      </c>
      <c r="E6615" s="162" t="n"/>
    </row>
    <row r="6616">
      <c r="B6616" s="161" t="n">
        <v>19885</v>
      </c>
      <c r="C6616" s="162" t="n">
        <v>28.34</v>
      </c>
      <c r="D6616" s="162" t="n">
        <v>0.095414</v>
      </c>
      <c r="E6616" s="162" t="n"/>
    </row>
    <row r="6617">
      <c r="B6617" s="161" t="n">
        <v>19886</v>
      </c>
      <c r="C6617" s="162" t="n">
        <v>28.58</v>
      </c>
      <c r="D6617" s="162" t="n">
        <v>0.102976</v>
      </c>
      <c r="E6617" s="162" t="n"/>
    </row>
    <row r="6618">
      <c r="B6618" s="161" t="n">
        <v>19889</v>
      </c>
      <c r="C6618" s="162" t="n">
        <v>28.62</v>
      </c>
      <c r="D6618" s="162" t="n">
        <v>0.103466</v>
      </c>
      <c r="E6618" s="162" t="n"/>
    </row>
    <row r="6619">
      <c r="B6619" s="161" t="n">
        <v>19890</v>
      </c>
      <c r="C6619" s="162" t="n">
        <v>28.83</v>
      </c>
      <c r="D6619" s="162" t="n">
        <v>0.109814</v>
      </c>
      <c r="E6619" s="162" t="n"/>
    </row>
    <row r="6620">
      <c r="B6620" s="161" t="n">
        <v>19891</v>
      </c>
      <c r="C6620" s="162" t="n">
        <v>29.04</v>
      </c>
      <c r="D6620" s="162" t="n">
        <v>0.116056</v>
      </c>
      <c r="E6620" s="162" t="n"/>
    </row>
    <row r="6621">
      <c r="B6621" s="161" t="n">
        <v>19892</v>
      </c>
      <c r="C6621" s="162" t="n">
        <v>28.96</v>
      </c>
      <c r="D6621" s="162" t="n">
        <v>0.112289</v>
      </c>
      <c r="E6621" s="162" t="n"/>
    </row>
    <row r="6622">
      <c r="B6622" s="161" t="n">
        <v>19893</v>
      </c>
      <c r="C6622" s="162" t="n">
        <v>29.04</v>
      </c>
      <c r="D6622" s="162" t="n">
        <v>0.113943</v>
      </c>
      <c r="E6622" s="162" t="n"/>
    </row>
    <row r="6623">
      <c r="B6623" s="161" t="n">
        <v>19896</v>
      </c>
      <c r="C6623" s="162" t="n">
        <v>29.06</v>
      </c>
      <c r="D6623" s="162" t="n">
        <v>0.113544</v>
      </c>
      <c r="E6623" s="162" t="n"/>
    </row>
    <row r="6624">
      <c r="B6624" s="161" t="n">
        <v>19897</v>
      </c>
      <c r="C6624" s="162" t="n">
        <v>29.08</v>
      </c>
      <c r="D6624" s="162" t="n">
        <v>0.113168</v>
      </c>
      <c r="E6624" s="162" t="n"/>
    </row>
    <row r="6625">
      <c r="B6625" s="161" t="n">
        <v>19898</v>
      </c>
      <c r="C6625" s="162" t="n">
        <v>29.13</v>
      </c>
      <c r="D6625" s="162" t="n">
        <v>0.113805</v>
      </c>
      <c r="E6625" s="162" t="n"/>
    </row>
    <row r="6626">
      <c r="B6626" s="161" t="n">
        <v>19899</v>
      </c>
      <c r="C6626" s="162" t="n">
        <v>29.26</v>
      </c>
      <c r="D6626" s="162" t="n">
        <v>0.117164</v>
      </c>
      <c r="E6626" s="162" t="n"/>
    </row>
    <row r="6627">
      <c r="B6627" s="161" t="n">
        <v>19900</v>
      </c>
      <c r="C6627" s="162" t="n">
        <v>29.2</v>
      </c>
      <c r="D6627" s="162" t="n">
        <v>0.114038</v>
      </c>
      <c r="E6627" s="162" t="n"/>
    </row>
    <row r="6628">
      <c r="B6628" s="161" t="n">
        <v>19903</v>
      </c>
      <c r="C6628" s="162" t="n">
        <v>29.28</v>
      </c>
      <c r="D6628" s="162" t="n">
        <v>0.115694</v>
      </c>
      <c r="E6628" s="162" t="n"/>
    </row>
    <row r="6629">
      <c r="B6629" s="161" t="n">
        <v>19904</v>
      </c>
      <c r="C6629" s="162" t="n">
        <v>29.43</v>
      </c>
      <c r="D6629" s="162" t="n">
        <v>0.11965</v>
      </c>
      <c r="E6629" s="162" t="n"/>
    </row>
    <row r="6630">
      <c r="B6630" s="161" t="n">
        <v>19905</v>
      </c>
      <c r="C6630" s="162" t="n">
        <v>29.21</v>
      </c>
      <c r="D6630" s="162" t="n">
        <v>0.110985</v>
      </c>
      <c r="E6630" s="162" t="n"/>
    </row>
    <row r="6631">
      <c r="B6631" s="161" t="n">
        <v>19906</v>
      </c>
      <c r="C6631" s="162" t="n">
        <v>29.21</v>
      </c>
      <c r="D6631" s="162" t="n">
        <v>0.109743</v>
      </c>
      <c r="E6631" s="162" t="n"/>
    </row>
    <row r="6632">
      <c r="B6632" s="161" t="n">
        <v>19907</v>
      </c>
      <c r="C6632" s="162" t="n">
        <v>29.59</v>
      </c>
      <c r="D6632" s="162" t="n">
        <v>0.121391</v>
      </c>
      <c r="E6632" s="162" t="n"/>
    </row>
    <row r="6633">
      <c r="B6633" s="161" t="n">
        <v>19911</v>
      </c>
      <c r="C6633" s="162" t="n">
        <v>29.92</v>
      </c>
      <c r="D6633" s="162" t="n">
        <v>0.131164</v>
      </c>
      <c r="E6633" s="162" t="n"/>
    </row>
    <row r="6634">
      <c r="B6634" s="161" t="n">
        <v>19912</v>
      </c>
      <c r="C6634" s="162" t="n">
        <v>29.94</v>
      </c>
      <c r="D6634" s="162" t="n">
        <v>0.130524</v>
      </c>
      <c r="E6634" s="162" t="n"/>
    </row>
    <row r="6635">
      <c r="B6635" s="161" t="n">
        <v>19913</v>
      </c>
      <c r="C6635" s="162" t="n">
        <v>29.94</v>
      </c>
      <c r="D6635" s="162" t="n">
        <v>0.129385</v>
      </c>
      <c r="E6635" s="162" t="n"/>
    </row>
    <row r="6636">
      <c r="B6636" s="161" t="n">
        <v>19914</v>
      </c>
      <c r="C6636" s="162" t="n">
        <v>30.14</v>
      </c>
      <c r="D6636" s="162" t="n">
        <v>0.134664</v>
      </c>
      <c r="E6636" s="162" t="n"/>
    </row>
    <row r="6637">
      <c r="B6637" s="161" t="n">
        <v>19917</v>
      </c>
      <c r="C6637" s="162" t="n">
        <v>30.12</v>
      </c>
      <c r="D6637" s="162" t="n">
        <v>0.132688</v>
      </c>
      <c r="E6637" s="162" t="n"/>
    </row>
    <row r="6638">
      <c r="B6638" s="161" t="n">
        <v>19918</v>
      </c>
      <c r="C6638" s="162" t="n">
        <v>30.02</v>
      </c>
      <c r="D6638" s="162" t="n">
        <v>0.128076</v>
      </c>
      <c r="E6638" s="162" t="n"/>
    </row>
    <row r="6639">
      <c r="B6639" s="161" t="n">
        <v>19919</v>
      </c>
      <c r="C6639" s="162" t="n">
        <v>30.09</v>
      </c>
      <c r="D6639" s="162" t="n">
        <v>0.129109</v>
      </c>
      <c r="E6639" s="162" t="n"/>
    </row>
    <row r="6640">
      <c r="B6640" s="161" t="n">
        <v>19920</v>
      </c>
      <c r="C6640" s="162" t="n">
        <v>30.19</v>
      </c>
      <c r="D6640" s="162" t="n">
        <v>0.131125</v>
      </c>
      <c r="E6640" s="162" t="n"/>
    </row>
    <row r="6641">
      <c r="B6641" s="161" t="n">
        <v>19921</v>
      </c>
      <c r="C6641" s="162" t="n">
        <v>30.06</v>
      </c>
      <c r="D6641" s="162" t="n">
        <v>0.125562</v>
      </c>
      <c r="E6641" s="162" t="n"/>
    </row>
    <row r="6642">
      <c r="B6642" s="161" t="n">
        <v>19924</v>
      </c>
      <c r="C6642" s="162" t="n">
        <v>29.98</v>
      </c>
      <c r="D6642" s="162" t="n">
        <v>0.121674</v>
      </c>
      <c r="E6642" s="162" t="n"/>
    </row>
    <row r="6643">
      <c r="B6643" s="161" t="n">
        <v>19925</v>
      </c>
      <c r="C6643" s="162" t="n">
        <v>29.84</v>
      </c>
      <c r="D6643" s="162" t="n">
        <v>0.115772</v>
      </c>
      <c r="E6643" s="162" t="n"/>
    </row>
    <row r="6644">
      <c r="B6644" s="161" t="n">
        <v>19926</v>
      </c>
      <c r="C6644" s="162" t="n">
        <v>30.03</v>
      </c>
      <c r="D6644" s="162" t="n">
        <v>0.120889</v>
      </c>
      <c r="E6644" s="162" t="n"/>
    </row>
    <row r="6645">
      <c r="B6645" s="161" t="n">
        <v>19927</v>
      </c>
      <c r="C6645" s="162" t="n">
        <v>30.27</v>
      </c>
      <c r="D6645" s="162" t="n">
        <v>0.127595</v>
      </c>
      <c r="E6645" s="162" t="n"/>
    </row>
    <row r="6646">
      <c r="B6646" s="161" t="n">
        <v>19928</v>
      </c>
      <c r="C6646" s="162" t="n">
        <v>30.31</v>
      </c>
      <c r="D6646" s="162" t="n">
        <v>0.127635</v>
      </c>
      <c r="E6646" s="162" t="n"/>
    </row>
    <row r="6647">
      <c r="B6647" s="161" t="n">
        <v>19931</v>
      </c>
      <c r="C6647" s="162" t="n">
        <v>30.34</v>
      </c>
      <c r="D6647" s="162" t="n">
        <v>0.127322</v>
      </c>
      <c r="E6647" s="162" t="n"/>
    </row>
    <row r="6648">
      <c r="B6648" s="161" t="n">
        <v>19932</v>
      </c>
      <c r="C6648" s="162" t="n">
        <v>30.52</v>
      </c>
      <c r="D6648" s="162" t="n">
        <v>0.131939</v>
      </c>
      <c r="E6648" s="162" t="n"/>
    </row>
    <row r="6649">
      <c r="B6649" s="161" t="n">
        <v>19933</v>
      </c>
      <c r="C6649" s="162" t="n">
        <v>30.58</v>
      </c>
      <c r="D6649" s="162" t="n">
        <v>0.132603</v>
      </c>
      <c r="E6649" s="162" t="n"/>
    </row>
    <row r="6650">
      <c r="B6650" s="161" t="n">
        <v>19934</v>
      </c>
      <c r="C6650" s="162" t="n">
        <v>30.69</v>
      </c>
      <c r="D6650" s="162" t="n">
        <v>0.134882</v>
      </c>
      <c r="E6650" s="162" t="n"/>
    </row>
    <row r="6651">
      <c r="B6651" s="161" t="n">
        <v>19935</v>
      </c>
      <c r="C6651" s="162" t="n">
        <v>30.88</v>
      </c>
      <c r="D6651" s="162" t="n">
        <v>0.139692</v>
      </c>
      <c r="E6651" s="162" t="n"/>
    </row>
    <row r="6652">
      <c r="B6652" s="161" t="n">
        <v>19938</v>
      </c>
      <c r="C6652" s="162" t="n">
        <v>30.99</v>
      </c>
      <c r="D6652" s="162" t="n">
        <v>0.141888</v>
      </c>
      <c r="E6652" s="162" t="n"/>
    </row>
    <row r="6653">
      <c r="B6653" s="161" t="n">
        <v>19939</v>
      </c>
      <c r="C6653" s="162" t="n">
        <v>30.93</v>
      </c>
      <c r="D6653" s="162" t="n">
        <v>0.138653</v>
      </c>
      <c r="E6653" s="162" t="n"/>
    </row>
    <row r="6654">
      <c r="B6654" s="161" t="n">
        <v>19940</v>
      </c>
      <c r="C6654" s="162" t="n">
        <v>30.9</v>
      </c>
      <c r="D6654" s="162" t="n">
        <v>0.136428</v>
      </c>
      <c r="E6654" s="162" t="n"/>
    </row>
    <row r="6655">
      <c r="B6655" s="161" t="n">
        <v>19941</v>
      </c>
      <c r="C6655" s="162" t="n">
        <v>30.77</v>
      </c>
      <c r="D6655" s="162" t="n">
        <v>0.130987</v>
      </c>
      <c r="E6655" s="162" t="n"/>
    </row>
    <row r="6656">
      <c r="B6656" s="161" t="n">
        <v>19942</v>
      </c>
      <c r="C6656" s="162" t="n">
        <v>30.38</v>
      </c>
      <c r="D6656" s="162" t="n">
        <v>0.117081</v>
      </c>
      <c r="E6656" s="162" t="n"/>
    </row>
    <row r="6657">
      <c r="B6657" s="161" t="n">
        <v>19945</v>
      </c>
      <c r="C6657" s="162" t="n">
        <v>30.12</v>
      </c>
      <c r="D6657" s="162" t="n">
        <v>0.10739</v>
      </c>
      <c r="E6657" s="162" t="n"/>
    </row>
    <row r="6658">
      <c r="B6658" s="161" t="n">
        <v>19946</v>
      </c>
      <c r="C6658" s="162" t="n">
        <v>30.37</v>
      </c>
      <c r="D6658" s="162" t="n">
        <v>0.114534</v>
      </c>
      <c r="E6658" s="162" t="n"/>
    </row>
    <row r="6659">
      <c r="B6659" s="161" t="n">
        <v>19947</v>
      </c>
      <c r="C6659" s="162" t="n">
        <v>30.72</v>
      </c>
      <c r="D6659" s="162" t="n">
        <v>0.124818</v>
      </c>
      <c r="E6659" s="162" t="n"/>
    </row>
    <row r="6660">
      <c r="B6660" s="161" t="n">
        <v>19948</v>
      </c>
      <c r="C6660" s="162" t="n">
        <v>30.59</v>
      </c>
      <c r="D6660" s="162" t="n">
        <v>0.11942</v>
      </c>
      <c r="E6660" s="162" t="n"/>
    </row>
    <row r="6661">
      <c r="B6661" s="161" t="n">
        <v>19949</v>
      </c>
      <c r="C6661" s="162" t="n">
        <v>30.72</v>
      </c>
      <c r="D6661" s="162" t="n">
        <v>0.122471</v>
      </c>
      <c r="E6661" s="162" t="n"/>
    </row>
    <row r="6662">
      <c r="B6662" s="161" t="n">
        <v>19952</v>
      </c>
      <c r="C6662" s="162" t="n">
        <v>31.05</v>
      </c>
      <c r="D6662" s="162" t="n">
        <v>0.131913</v>
      </c>
      <c r="E6662" s="162" t="n"/>
    </row>
    <row r="6663">
      <c r="B6663" s="161" t="n">
        <v>19953</v>
      </c>
      <c r="C6663" s="162" t="n">
        <v>31.12</v>
      </c>
      <c r="D6663" s="162" t="n">
        <v>0.132964</v>
      </c>
      <c r="E6663" s="162" t="n"/>
    </row>
    <row r="6664">
      <c r="B6664" s="161" t="n">
        <v>19954</v>
      </c>
      <c r="C6664" s="162" t="n">
        <v>31.09</v>
      </c>
      <c r="D6664" s="162" t="n">
        <v>0.130798</v>
      </c>
      <c r="E6664" s="162" t="n"/>
    </row>
    <row r="6665">
      <c r="B6665" s="161" t="n">
        <v>19955</v>
      </c>
      <c r="C6665" s="162" t="n">
        <v>31.16</v>
      </c>
      <c r="D6665" s="162" t="n">
        <v>0.131857</v>
      </c>
      <c r="E6665" s="162" t="n"/>
    </row>
    <row r="6666">
      <c r="B6666" s="161" t="n">
        <v>19956</v>
      </c>
      <c r="C6666" s="162" t="n">
        <v>31.21</v>
      </c>
      <c r="D6666" s="162" t="n">
        <v>0.132234</v>
      </c>
      <c r="E6666" s="162" t="n"/>
    </row>
    <row r="6667">
      <c r="B6667" s="161" t="n">
        <v>19959</v>
      </c>
      <c r="C6667" s="162" t="n">
        <v>31</v>
      </c>
      <c r="D6667" s="162" t="n">
        <v>0.12432</v>
      </c>
      <c r="E6667" s="162" t="n"/>
    </row>
    <row r="6668">
      <c r="B6668" s="161" t="n">
        <v>19960</v>
      </c>
      <c r="C6668" s="162" t="n">
        <v>30.87</v>
      </c>
      <c r="D6668" s="162" t="n">
        <v>0.118975</v>
      </c>
      <c r="E6668" s="162" t="n"/>
    </row>
    <row r="6669">
      <c r="B6669" s="161" t="n">
        <v>19961</v>
      </c>
      <c r="C6669" s="162" t="n">
        <v>30.65</v>
      </c>
      <c r="D6669" s="162" t="n">
        <v>0.110731</v>
      </c>
      <c r="E6669" s="162" t="n"/>
    </row>
    <row r="6670">
      <c r="B6670" s="161" t="n">
        <v>19962</v>
      </c>
      <c r="C6670" s="162" t="n">
        <v>30.57</v>
      </c>
      <c r="D6670" s="162" t="n">
        <v>0.106988</v>
      </c>
      <c r="E6670" s="162" t="n"/>
    </row>
    <row r="6671">
      <c r="B6671" s="161" t="n">
        <v>19963</v>
      </c>
      <c r="C6671" s="162" t="n">
        <v>30.66</v>
      </c>
      <c r="D6671" s="162" t="n">
        <v>0.1088</v>
      </c>
      <c r="E6671" s="162" t="n"/>
    </row>
    <row r="6672">
      <c r="B6672" s="161" t="n">
        <v>19966</v>
      </c>
      <c r="C6672" s="162" t="n">
        <v>30.35</v>
      </c>
      <c r="D6672" s="162" t="n">
        <v>0.097582</v>
      </c>
      <c r="E6672" s="162" t="n"/>
    </row>
    <row r="6673">
      <c r="B6673" s="161" t="n">
        <v>19967</v>
      </c>
      <c r="C6673" s="162" t="n">
        <v>29.83</v>
      </c>
      <c r="D6673" s="162" t="n">
        <v>0.07931100000000001</v>
      </c>
      <c r="E6673" s="162" t="n"/>
    </row>
    <row r="6674">
      <c r="B6674" s="161" t="n">
        <v>19968</v>
      </c>
      <c r="C6674" s="162" t="n">
        <v>30.04</v>
      </c>
      <c r="D6674" s="162" t="n">
        <v>0.085276</v>
      </c>
      <c r="E6674" s="162" t="n"/>
    </row>
    <row r="6675">
      <c r="B6675" s="161" t="n">
        <v>19969</v>
      </c>
      <c r="C6675" s="162" t="n">
        <v>30.27</v>
      </c>
      <c r="D6675" s="162" t="n">
        <v>0.09182</v>
      </c>
      <c r="E6675" s="162" t="n"/>
    </row>
    <row r="6676">
      <c r="B6676" s="161" t="n">
        <v>19970</v>
      </c>
      <c r="C6676" s="162" t="n">
        <v>30.5</v>
      </c>
      <c r="D6676" s="162" t="n">
        <v>0.098285</v>
      </c>
      <c r="E6676" s="162" t="n"/>
    </row>
    <row r="6677">
      <c r="B6677" s="161" t="n">
        <v>19974</v>
      </c>
      <c r="C6677" s="162" t="n">
        <v>30.66</v>
      </c>
      <c r="D6677" s="162" t="n">
        <v>0.102393</v>
      </c>
      <c r="E6677" s="162" t="n"/>
    </row>
    <row r="6678">
      <c r="B6678" s="161" t="n">
        <v>19975</v>
      </c>
      <c r="C6678" s="162" t="n">
        <v>30.68</v>
      </c>
      <c r="D6678" s="162" t="n">
        <v>0.101904</v>
      </c>
      <c r="E6678" s="162" t="n"/>
    </row>
    <row r="6679">
      <c r="B6679" s="161" t="n">
        <v>19976</v>
      </c>
      <c r="C6679" s="162" t="n">
        <v>30.73</v>
      </c>
      <c r="D6679" s="162" t="n">
        <v>0.102409</v>
      </c>
      <c r="E6679" s="162" t="n"/>
    </row>
    <row r="6680">
      <c r="B6680" s="161" t="n">
        <v>19977</v>
      </c>
      <c r="C6680" s="162" t="n">
        <v>30.84</v>
      </c>
      <c r="D6680" s="162" t="n">
        <v>0.104844</v>
      </c>
      <c r="E6680" s="162" t="n"/>
    </row>
    <row r="6681">
      <c r="B6681" s="161" t="n">
        <v>19980</v>
      </c>
      <c r="C6681" s="162" t="n">
        <v>31.12</v>
      </c>
      <c r="D6681" s="162" t="n">
        <v>0.112719</v>
      </c>
      <c r="E6681" s="162" t="n"/>
    </row>
    <row r="6682">
      <c r="B6682" s="161" t="n">
        <v>19981</v>
      </c>
      <c r="C6682" s="162" t="n">
        <v>31.28</v>
      </c>
      <c r="D6682" s="162" t="n">
        <v>0.116676</v>
      </c>
      <c r="E6682" s="162" t="n"/>
    </row>
    <row r="6683">
      <c r="B6683" s="161" t="n">
        <v>19982</v>
      </c>
      <c r="C6683" s="162" t="n">
        <v>31.29</v>
      </c>
      <c r="D6683" s="162" t="n">
        <v>0.115827</v>
      </c>
      <c r="E6683" s="162" t="n"/>
    </row>
    <row r="6684">
      <c r="B6684" s="161" t="n">
        <v>19983</v>
      </c>
      <c r="C6684" s="162" t="n">
        <v>31.46</v>
      </c>
      <c r="D6684" s="162" t="n">
        <v>0.120078</v>
      </c>
      <c r="E6684" s="162" t="n"/>
    </row>
    <row r="6685">
      <c r="B6685" s="161" t="n">
        <v>19984</v>
      </c>
      <c r="C6685" s="162" t="n">
        <v>31.71</v>
      </c>
      <c r="D6685" s="162" t="n">
        <v>0.126786</v>
      </c>
      <c r="E6685" s="162" t="n"/>
    </row>
    <row r="6686">
      <c r="B6686" s="161" t="n">
        <v>19987</v>
      </c>
      <c r="C6686" s="162" t="n">
        <v>31.57</v>
      </c>
      <c r="D6686" s="162" t="n">
        <v>0.121182</v>
      </c>
      <c r="E6686" s="162" t="n"/>
    </row>
    <row r="6687">
      <c r="B6687" s="161" t="n">
        <v>19988</v>
      </c>
      <c r="C6687" s="162" t="n">
        <v>31.79</v>
      </c>
      <c r="D6687" s="162" t="n">
        <v>0.126904</v>
      </c>
      <c r="E6687" s="162" t="n"/>
    </row>
    <row r="6688">
      <c r="B6688" s="161" t="n">
        <v>19989</v>
      </c>
      <c r="C6688" s="162" t="n">
        <v>32</v>
      </c>
      <c r="D6688" s="162" t="n">
        <v>0.132216</v>
      </c>
      <c r="E6688" s="162" t="n"/>
    </row>
    <row r="6689">
      <c r="B6689" s="161" t="n">
        <v>19990</v>
      </c>
      <c r="C6689" s="162" t="n">
        <v>32.18</v>
      </c>
      <c r="D6689" s="162" t="n">
        <v>0.136517</v>
      </c>
      <c r="E6689" s="162" t="n"/>
    </row>
    <row r="6690">
      <c r="B6690" s="161" t="n">
        <v>19991</v>
      </c>
      <c r="C6690" s="162" t="n">
        <v>32.4</v>
      </c>
      <c r="D6690" s="162" t="n">
        <v>0.141974</v>
      </c>
      <c r="E6690" s="162" t="n"/>
    </row>
    <row r="6691">
      <c r="B6691" s="161" t="n">
        <v>19994</v>
      </c>
      <c r="C6691" s="162" t="n">
        <v>32.53</v>
      </c>
      <c r="D6691" s="162" t="n">
        <v>0.144598</v>
      </c>
      <c r="E6691" s="162" t="n"/>
    </row>
    <row r="6692">
      <c r="B6692" s="161" t="n">
        <v>19995</v>
      </c>
      <c r="C6692" s="162" t="n">
        <v>32.69</v>
      </c>
      <c r="D6692" s="162" t="n">
        <v>0.148084</v>
      </c>
      <c r="E6692" s="162" t="n"/>
    </row>
    <row r="6693">
      <c r="B6693" s="161" t="n">
        <v>19996</v>
      </c>
      <c r="C6693" s="162" t="n">
        <v>32.5</v>
      </c>
      <c r="D6693" s="162" t="n">
        <v>0.140874</v>
      </c>
      <c r="E6693" s="162" t="n"/>
    </row>
    <row r="6694">
      <c r="B6694" s="161" t="n">
        <v>19997</v>
      </c>
      <c r="C6694" s="162" t="n">
        <v>32.31</v>
      </c>
      <c r="D6694" s="162" t="n">
        <v>0.13371</v>
      </c>
      <c r="E6694" s="162" t="n"/>
    </row>
    <row r="6695">
      <c r="B6695" s="161" t="n">
        <v>19998</v>
      </c>
      <c r="C6695" s="162" t="n">
        <v>32.29</v>
      </c>
      <c r="D6695" s="162" t="n">
        <v>0.131792</v>
      </c>
      <c r="E6695" s="162" t="n"/>
    </row>
    <row r="6696">
      <c r="B6696" s="161" t="n">
        <v>20001</v>
      </c>
      <c r="C6696" s="162" t="n">
        <v>32.47</v>
      </c>
      <c r="D6696" s="162" t="n">
        <v>0.13603</v>
      </c>
      <c r="E6696" s="162" t="n"/>
    </row>
    <row r="6697">
      <c r="B6697" s="161" t="n">
        <v>20002</v>
      </c>
      <c r="C6697" s="162" t="n">
        <v>32.63</v>
      </c>
      <c r="D6697" s="162" t="n">
        <v>0.139591</v>
      </c>
      <c r="E6697" s="162" t="n"/>
    </row>
    <row r="6698">
      <c r="B6698" s="161" t="n">
        <v>20003</v>
      </c>
      <c r="C6698" s="162" t="n">
        <v>32.76</v>
      </c>
      <c r="D6698" s="162" t="n">
        <v>0.142159</v>
      </c>
      <c r="E6698" s="162" t="n"/>
    </row>
    <row r="6699">
      <c r="B6699" s="161" t="n">
        <v>20004</v>
      </c>
      <c r="C6699" s="162" t="n">
        <v>32.69</v>
      </c>
      <c r="D6699" s="162" t="n">
        <v>0.138614</v>
      </c>
      <c r="E6699" s="162" t="n"/>
    </row>
    <row r="6700">
      <c r="B6700" s="161" t="n">
        <v>20005</v>
      </c>
      <c r="C6700" s="162" t="n">
        <v>32.67</v>
      </c>
      <c r="D6700" s="162" t="n">
        <v>0.13662</v>
      </c>
      <c r="E6700" s="162" t="n"/>
    </row>
    <row r="6701">
      <c r="B6701" s="161" t="n">
        <v>20008</v>
      </c>
      <c r="C6701" s="162" t="n">
        <v>32.41</v>
      </c>
      <c r="D6701" s="162" t="n">
        <v>0.12728</v>
      </c>
      <c r="E6701" s="162" t="n"/>
    </row>
    <row r="6702">
      <c r="B6702" s="161" t="n">
        <v>20009</v>
      </c>
      <c r="C6702" s="162" t="n">
        <v>32.28</v>
      </c>
      <c r="D6702" s="162" t="n">
        <v>0.121907</v>
      </c>
      <c r="E6702" s="162" t="n"/>
    </row>
    <row r="6703">
      <c r="B6703" s="161" t="n">
        <v>20010</v>
      </c>
      <c r="C6703" s="162" t="n">
        <v>32.27</v>
      </c>
      <c r="D6703" s="162" t="n">
        <v>0.120284</v>
      </c>
      <c r="E6703" s="162" t="n"/>
    </row>
    <row r="6704">
      <c r="B6704" s="161" t="n">
        <v>20011</v>
      </c>
      <c r="C6704" s="162" t="n">
        <v>31.88</v>
      </c>
      <c r="D6704" s="162" t="n">
        <v>0.10689</v>
      </c>
      <c r="E6704" s="162" t="n"/>
    </row>
    <row r="6705">
      <c r="B6705" s="161" t="n">
        <v>20012</v>
      </c>
      <c r="C6705" s="162" t="n">
        <v>31.71</v>
      </c>
      <c r="D6705" s="162" t="n">
        <v>0.100364</v>
      </c>
      <c r="E6705" s="162" t="n"/>
    </row>
    <row r="6706">
      <c r="B6706" s="161" t="n">
        <v>20015</v>
      </c>
      <c r="C6706" s="162" t="n">
        <v>31.83</v>
      </c>
      <c r="D6706" s="162" t="n">
        <v>0.102969</v>
      </c>
      <c r="E6706" s="162" t="n"/>
    </row>
    <row r="6707">
      <c r="B6707" s="161" t="n">
        <v>20016</v>
      </c>
      <c r="C6707" s="162" t="n">
        <v>31.91</v>
      </c>
      <c r="D6707" s="162" t="n">
        <v>0.104301</v>
      </c>
      <c r="E6707" s="162" t="n"/>
    </row>
    <row r="6708">
      <c r="B6708" s="161" t="n">
        <v>20017</v>
      </c>
      <c r="C6708" s="162" t="n">
        <v>32.17</v>
      </c>
      <c r="D6708" s="162" t="n">
        <v>0.11118</v>
      </c>
      <c r="E6708" s="162" t="n"/>
    </row>
    <row r="6709">
      <c r="B6709" s="161" t="n">
        <v>20018</v>
      </c>
      <c r="C6709" s="162" t="n">
        <v>32.13</v>
      </c>
      <c r="D6709" s="162" t="n">
        <v>0.108686</v>
      </c>
      <c r="E6709" s="162" t="n"/>
    </row>
    <row r="6710">
      <c r="B6710" s="161" t="n">
        <v>20019</v>
      </c>
      <c r="C6710" s="162" t="n">
        <v>32.13</v>
      </c>
      <c r="D6710" s="162" t="n">
        <v>0.107415</v>
      </c>
      <c r="E6710" s="162" t="n"/>
    </row>
    <row r="6711">
      <c r="B6711" s="161" t="n">
        <v>20022</v>
      </c>
      <c r="C6711" s="162" t="n">
        <v>31.96</v>
      </c>
      <c r="D6711" s="162" t="n">
        <v>0.100893</v>
      </c>
      <c r="E6711" s="162" t="n"/>
    </row>
    <row r="6712">
      <c r="B6712" s="161" t="n">
        <v>20023</v>
      </c>
      <c r="C6712" s="162" t="n">
        <v>31.94</v>
      </c>
      <c r="D6712" s="162" t="n">
        <v>0.099079</v>
      </c>
      <c r="E6712" s="162" t="n"/>
    </row>
    <row r="6713">
      <c r="B6713" s="161" t="n">
        <v>20024</v>
      </c>
      <c r="C6713" s="162" t="n">
        <v>32.02</v>
      </c>
      <c r="D6713" s="162" t="n">
        <v>0.1004</v>
      </c>
      <c r="E6713" s="162" t="n"/>
    </row>
    <row r="6714">
      <c r="B6714" s="161" t="n">
        <v>20025</v>
      </c>
      <c r="C6714" s="162" t="n">
        <v>31.88</v>
      </c>
      <c r="D6714" s="162" t="n">
        <v>0.094905</v>
      </c>
      <c r="E6714" s="162" t="n"/>
    </row>
    <row r="6715">
      <c r="B6715" s="161" t="n">
        <v>20026</v>
      </c>
      <c r="C6715" s="162" t="n">
        <v>31.68</v>
      </c>
      <c r="D6715" s="162" t="n">
        <v>0.087535</v>
      </c>
      <c r="E6715" s="162" t="n"/>
    </row>
    <row r="6716">
      <c r="B6716" s="161" t="n">
        <v>20029</v>
      </c>
      <c r="C6716" s="162" t="n">
        <v>31.79</v>
      </c>
      <c r="D6716" s="162" t="n">
        <v>0.089949</v>
      </c>
      <c r="E6716" s="162" t="n"/>
    </row>
    <row r="6717">
      <c r="B6717" s="161" t="n">
        <v>20031</v>
      </c>
      <c r="C6717" s="162" t="n">
        <v>32.44</v>
      </c>
      <c r="D6717" s="162" t="n">
        <v>0.109039</v>
      </c>
      <c r="E6717" s="162" t="n"/>
    </row>
    <row r="6718">
      <c r="B6718" s="161" t="n">
        <v>20032</v>
      </c>
      <c r="C6718" s="162" t="n">
        <v>32.82</v>
      </c>
      <c r="D6718" s="162" t="n">
        <v>0.119477</v>
      </c>
      <c r="E6718" s="162" t="n"/>
    </row>
    <row r="6719">
      <c r="B6719" s="161" t="n">
        <v>20033</v>
      </c>
      <c r="C6719" s="162" t="n">
        <v>32.71</v>
      </c>
      <c r="D6719" s="162" t="n">
        <v>0.114943</v>
      </c>
      <c r="E6719" s="162" t="n"/>
    </row>
    <row r="6720">
      <c r="B6720" s="161" t="n">
        <v>20036</v>
      </c>
      <c r="C6720" s="162" t="n">
        <v>33.02</v>
      </c>
      <c r="D6720" s="162" t="n">
        <v>0.123161</v>
      </c>
      <c r="E6720" s="162" t="n"/>
    </row>
    <row r="6721">
      <c r="B6721" s="161" t="n">
        <v>20037</v>
      </c>
      <c r="C6721" s="162" t="n">
        <v>33.15</v>
      </c>
      <c r="D6721" s="162" t="n">
        <v>0.125881</v>
      </c>
      <c r="E6721" s="162" t="n"/>
    </row>
    <row r="6722">
      <c r="B6722" s="161" t="n">
        <v>20038</v>
      </c>
      <c r="C6722" s="162" t="n">
        <v>33.18</v>
      </c>
      <c r="D6722" s="162" t="n">
        <v>0.12556</v>
      </c>
      <c r="E6722" s="162" t="n"/>
    </row>
    <row r="6723">
      <c r="B6723" s="161" t="n">
        <v>20039</v>
      </c>
      <c r="C6723" s="162" t="n">
        <v>33.47</v>
      </c>
      <c r="D6723" s="162" t="n">
        <v>0.13299</v>
      </c>
      <c r="E6723" s="162" t="n"/>
    </row>
    <row r="6724">
      <c r="B6724" s="161" t="n">
        <v>20040</v>
      </c>
      <c r="C6724" s="162" t="n">
        <v>33.54</v>
      </c>
      <c r="D6724" s="162" t="n">
        <v>0.133807</v>
      </c>
      <c r="E6724" s="162" t="n"/>
    </row>
    <row r="6725">
      <c r="B6725" s="161" t="n">
        <v>20043</v>
      </c>
      <c r="C6725" s="162" t="n">
        <v>33.47</v>
      </c>
      <c r="D6725" s="162" t="n">
        <v>0.130444</v>
      </c>
      <c r="E6725" s="162" t="n"/>
    </row>
    <row r="6726">
      <c r="B6726" s="161" t="n">
        <v>20044</v>
      </c>
      <c r="C6726" s="162" t="n">
        <v>33.57</v>
      </c>
      <c r="D6726" s="162" t="n">
        <v>0.132126</v>
      </c>
      <c r="E6726" s="162" t="n"/>
    </row>
    <row r="6727">
      <c r="B6727" s="161" t="n">
        <v>20045</v>
      </c>
      <c r="C6727" s="162" t="n">
        <v>33.63</v>
      </c>
      <c r="D6727" s="162" t="n">
        <v>0.132618</v>
      </c>
      <c r="E6727" s="162" t="n"/>
    </row>
    <row r="6728">
      <c r="B6728" s="161" t="n">
        <v>20046</v>
      </c>
      <c r="C6728" s="162" t="n">
        <v>33.44</v>
      </c>
      <c r="D6728" s="162" t="n">
        <v>0.125724</v>
      </c>
      <c r="E6728" s="162" t="n"/>
    </row>
    <row r="6729">
      <c r="B6729" s="161" t="n">
        <v>20047</v>
      </c>
      <c r="C6729" s="162" t="n">
        <v>33.45</v>
      </c>
      <c r="D6729" s="162" t="n">
        <v>0.124811</v>
      </c>
      <c r="E6729" s="162" t="n"/>
    </row>
    <row r="6730">
      <c r="B6730" s="161" t="n">
        <v>20050</v>
      </c>
      <c r="C6730" s="162" t="n">
        <v>33.58</v>
      </c>
      <c r="D6730" s="162" t="n">
        <v>0.127446</v>
      </c>
      <c r="E6730" s="162" t="n"/>
    </row>
    <row r="6731">
      <c r="B6731" s="161" t="n">
        <v>20051</v>
      </c>
      <c r="C6731" s="162" t="n">
        <v>34.03</v>
      </c>
      <c r="D6731" s="162" t="n">
        <v>0.139429</v>
      </c>
      <c r="E6731" s="162" t="n"/>
    </row>
    <row r="6732">
      <c r="B6732" s="161" t="n">
        <v>20052</v>
      </c>
      <c r="C6732" s="162" t="n">
        <v>34.22</v>
      </c>
      <c r="D6732" s="162" t="n">
        <v>0.143633</v>
      </c>
      <c r="E6732" s="162" t="n"/>
    </row>
    <row r="6733">
      <c r="B6733" s="161" t="n">
        <v>20054</v>
      </c>
      <c r="C6733" s="162" t="n">
        <v>34.55</v>
      </c>
      <c r="D6733" s="162" t="n">
        <v>0.151799</v>
      </c>
      <c r="E6733" s="162" t="n"/>
    </row>
    <row r="6734">
      <c r="B6734" s="161" t="n">
        <v>20057</v>
      </c>
      <c r="C6734" s="162" t="n">
        <v>34.54</v>
      </c>
      <c r="D6734" s="162" t="n">
        <v>0.150093</v>
      </c>
      <c r="E6734" s="162" t="n"/>
    </row>
    <row r="6735">
      <c r="B6735" s="161" t="n">
        <v>20058</v>
      </c>
      <c r="C6735" s="162" t="n">
        <v>34.24</v>
      </c>
      <c r="D6735" s="162" t="n">
        <v>0.139991</v>
      </c>
      <c r="E6735" s="162" t="n"/>
    </row>
    <row r="6736">
      <c r="B6736" s="161" t="n">
        <v>20059</v>
      </c>
      <c r="C6736" s="162" t="n">
        <v>33.99</v>
      </c>
      <c r="D6736" s="162" t="n">
        <v>0.13129</v>
      </c>
      <c r="E6736" s="162" t="n"/>
    </row>
    <row r="6737">
      <c r="B6737" s="161" t="n">
        <v>20060</v>
      </c>
      <c r="C6737" s="162" t="n">
        <v>34.18</v>
      </c>
      <c r="D6737" s="162" t="n">
        <v>0.135469</v>
      </c>
      <c r="E6737" s="162" t="n"/>
    </row>
    <row r="6738">
      <c r="B6738" s="161" t="n">
        <v>20061</v>
      </c>
      <c r="C6738" s="162" t="n">
        <v>34.49</v>
      </c>
      <c r="D6738" s="162" t="n">
        <v>0.14307</v>
      </c>
      <c r="E6738" s="162" t="n"/>
    </row>
    <row r="6739">
      <c r="B6739" s="161" t="n">
        <v>20064</v>
      </c>
      <c r="C6739" s="162" t="n">
        <v>34.76</v>
      </c>
      <c r="D6739" s="162" t="n">
        <v>0.14939</v>
      </c>
      <c r="E6739" s="162" t="n"/>
    </row>
    <row r="6740">
      <c r="B6740" s="161" t="n">
        <v>20065</v>
      </c>
      <c r="C6740" s="162" t="n">
        <v>34.92</v>
      </c>
      <c r="D6740" s="162" t="n">
        <v>0.152466</v>
      </c>
      <c r="E6740" s="162" t="n"/>
    </row>
    <row r="6741">
      <c r="B6741" s="161" t="n">
        <v>20066</v>
      </c>
      <c r="C6741" s="162" t="n">
        <v>34.86</v>
      </c>
      <c r="D6741" s="162" t="n">
        <v>0.149241</v>
      </c>
      <c r="E6741" s="162" t="n"/>
    </row>
    <row r="6742">
      <c r="B6742" s="161" t="n">
        <v>20067</v>
      </c>
      <c r="C6742" s="162" t="n">
        <v>34.69</v>
      </c>
      <c r="D6742" s="162" t="n">
        <v>0.142892</v>
      </c>
      <c r="E6742" s="162" t="n"/>
    </row>
    <row r="6743">
      <c r="B6743" s="161" t="n">
        <v>20068</v>
      </c>
      <c r="C6743" s="162" t="n">
        <v>34.56</v>
      </c>
      <c r="D6743" s="162" t="n">
        <v>0.13774</v>
      </c>
      <c r="E6743" s="162" t="n"/>
    </row>
    <row r="6744">
      <c r="B6744" s="161" t="n">
        <v>20071</v>
      </c>
      <c r="C6744" s="162" t="n">
        <v>34.59</v>
      </c>
      <c r="D6744" s="162" t="n">
        <v>0.137224</v>
      </c>
      <c r="E6744" s="162" t="n"/>
    </row>
    <row r="6745">
      <c r="B6745" s="161" t="n">
        <v>20072</v>
      </c>
      <c r="C6745" s="162" t="n">
        <v>34.35</v>
      </c>
      <c r="D6745" s="162" t="n">
        <v>0.128931</v>
      </c>
      <c r="E6745" s="162" t="n"/>
    </row>
    <row r="6746">
      <c r="B6746" s="161" t="n">
        <v>20073</v>
      </c>
      <c r="C6746" s="162" t="n">
        <v>34.56</v>
      </c>
      <c r="D6746" s="162" t="n">
        <v>0.133662</v>
      </c>
      <c r="E6746" s="162" t="n"/>
    </row>
    <row r="6747">
      <c r="B6747" s="161" t="n">
        <v>20074</v>
      </c>
      <c r="C6747" s="162" t="n">
        <v>34.93</v>
      </c>
      <c r="D6747" s="162" t="n">
        <v>0.142903</v>
      </c>
      <c r="E6747" s="162" t="n"/>
    </row>
    <row r="6748">
      <c r="B6748" s="161" t="n">
        <v>20075</v>
      </c>
      <c r="C6748" s="162" t="n">
        <v>35.02</v>
      </c>
      <c r="D6748" s="162" t="n">
        <v>0.144074</v>
      </c>
      <c r="E6748" s="162" t="n"/>
    </row>
    <row r="6749">
      <c r="B6749" s="161" t="n">
        <v>20078</v>
      </c>
      <c r="C6749" s="162" t="n">
        <v>35.33</v>
      </c>
      <c r="D6749" s="162" t="n">
        <v>0.151424</v>
      </c>
      <c r="E6749" s="162" t="n"/>
    </row>
    <row r="6750">
      <c r="B6750" s="161" t="n">
        <v>20079</v>
      </c>
      <c r="C6750" s="162" t="n">
        <v>35.38</v>
      </c>
      <c r="D6750" s="162" t="n">
        <v>0.151378</v>
      </c>
      <c r="E6750" s="162" t="n"/>
    </row>
    <row r="6751">
      <c r="B6751" s="161" t="n">
        <v>20080</v>
      </c>
      <c r="C6751" s="162" t="n">
        <v>35.34</v>
      </c>
      <c r="D6751" s="162" t="n">
        <v>0.148806</v>
      </c>
      <c r="E6751" s="162" t="n"/>
    </row>
    <row r="6752">
      <c r="B6752" s="161" t="n">
        <v>20081</v>
      </c>
      <c r="C6752" s="162" t="n">
        <v>35.37</v>
      </c>
      <c r="D6752" s="162" t="n">
        <v>0.148231</v>
      </c>
      <c r="E6752" s="162" t="n"/>
    </row>
    <row r="6753">
      <c r="B6753" s="161" t="n">
        <v>20085</v>
      </c>
      <c r="C6753" s="162" t="n">
        <v>35.07</v>
      </c>
      <c r="D6753" s="162" t="n">
        <v>0.13834</v>
      </c>
      <c r="E6753" s="162" t="n"/>
    </row>
    <row r="6754">
      <c r="B6754" s="161" t="n">
        <v>20086</v>
      </c>
      <c r="C6754" s="162" t="n">
        <v>35.43</v>
      </c>
      <c r="D6754" s="162" t="n">
        <v>0.147103</v>
      </c>
      <c r="E6754" s="162" t="n"/>
    </row>
    <row r="6755">
      <c r="B6755" s="161" t="n">
        <v>20087</v>
      </c>
      <c r="C6755" s="162" t="n">
        <v>35.74</v>
      </c>
      <c r="D6755" s="162" t="n">
        <v>0.154315</v>
      </c>
      <c r="E6755" s="162" t="n"/>
    </row>
    <row r="6756">
      <c r="B6756" s="161" t="n">
        <v>20088</v>
      </c>
      <c r="C6756" s="162" t="n">
        <v>35.74</v>
      </c>
      <c r="D6756" s="162" t="n">
        <v>0.152827</v>
      </c>
      <c r="E6756" s="162" t="n"/>
    </row>
    <row r="6757">
      <c r="B6757" s="161" t="n">
        <v>20089</v>
      </c>
      <c r="C6757" s="162" t="n">
        <v>35.98</v>
      </c>
      <c r="D6757" s="162" t="n">
        <v>0.158014</v>
      </c>
      <c r="E6757" s="162" t="n"/>
    </row>
    <row r="6758">
      <c r="B6758" s="161" t="n">
        <v>20092</v>
      </c>
      <c r="C6758" s="162" t="n">
        <v>36.75</v>
      </c>
      <c r="D6758" s="162" t="n">
        <v>0.177572</v>
      </c>
      <c r="E6758" s="162" t="n"/>
    </row>
    <row r="6759">
      <c r="B6759" s="161" t="n">
        <v>20093</v>
      </c>
      <c r="C6759" s="162" t="n">
        <v>36.42</v>
      </c>
      <c r="D6759" s="162" t="n">
        <v>0.166988</v>
      </c>
      <c r="E6759" s="162" t="n"/>
    </row>
    <row r="6760">
      <c r="B6760" s="161" t="n">
        <v>20094</v>
      </c>
      <c r="C6760" s="162" t="n">
        <v>35.52</v>
      </c>
      <c r="D6760" s="162" t="n">
        <v>0.14052</v>
      </c>
      <c r="E6760" s="162" t="n"/>
    </row>
    <row r="6761">
      <c r="B6761" s="161" t="n">
        <v>20095</v>
      </c>
      <c r="C6761" s="162" t="n">
        <v>35.04</v>
      </c>
      <c r="D6761" s="162" t="n">
        <v>0.125527</v>
      </c>
      <c r="E6761" s="162" t="n"/>
    </row>
    <row r="6762">
      <c r="B6762" s="161" t="n">
        <v>20096</v>
      </c>
      <c r="C6762" s="162" t="n">
        <v>35.33</v>
      </c>
      <c r="D6762" s="162" t="n">
        <v>0.132329</v>
      </c>
      <c r="E6762" s="162" t="n"/>
    </row>
    <row r="6763">
      <c r="B6763" s="161" t="n">
        <v>20099</v>
      </c>
      <c r="C6763" s="162" t="n">
        <v>35.79</v>
      </c>
      <c r="D6763" s="162" t="n">
        <v>0.143775</v>
      </c>
      <c r="E6763" s="162" t="n"/>
    </row>
    <row r="6764">
      <c r="B6764" s="161" t="n">
        <v>20100</v>
      </c>
      <c r="C6764" s="162" t="n">
        <v>35.68</v>
      </c>
      <c r="D6764" s="162" t="n">
        <v>0.139243</v>
      </c>
      <c r="E6764" s="162" t="n"/>
    </row>
    <row r="6765">
      <c r="B6765" s="161" t="n">
        <v>20101</v>
      </c>
      <c r="C6765" s="162" t="n">
        <v>35.58</v>
      </c>
      <c r="D6765" s="162" t="n">
        <v>0.135005</v>
      </c>
      <c r="E6765" s="162" t="n"/>
    </row>
    <row r="6766">
      <c r="B6766" s="161" t="n">
        <v>20102</v>
      </c>
      <c r="C6766" s="162" t="n">
        <v>35.43</v>
      </c>
      <c r="D6766" s="162" t="n">
        <v>0.129416</v>
      </c>
      <c r="E6766" s="162" t="n"/>
    </row>
    <row r="6767">
      <c r="B6767" s="161" t="n">
        <v>20103</v>
      </c>
      <c r="C6767" s="162" t="n">
        <v>35.28</v>
      </c>
      <c r="D6767" s="162" t="n">
        <v>0.123871</v>
      </c>
      <c r="E6767" s="162" t="n"/>
    </row>
    <row r="6768">
      <c r="B6768" s="161" t="n">
        <v>20106</v>
      </c>
      <c r="C6768" s="162" t="n">
        <v>34.58</v>
      </c>
      <c r="D6768" s="162" t="n">
        <v>0.102649</v>
      </c>
      <c r="E6768" s="162" t="n"/>
    </row>
    <row r="6769">
      <c r="B6769" s="161" t="n">
        <v>20107</v>
      </c>
      <c r="C6769" s="162" t="n">
        <v>34.8</v>
      </c>
      <c r="D6769" s="162" t="n">
        <v>0.107784</v>
      </c>
      <c r="E6769" s="162" t="n"/>
    </row>
    <row r="6770">
      <c r="B6770" s="161" t="n">
        <v>20108</v>
      </c>
      <c r="C6770" s="162" t="n">
        <v>34.96</v>
      </c>
      <c r="D6770" s="162" t="n">
        <v>0.111099</v>
      </c>
      <c r="E6770" s="162" t="n"/>
    </row>
    <row r="6771">
      <c r="B6771" s="161" t="n">
        <v>20109</v>
      </c>
      <c r="C6771" s="162" t="n">
        <v>35.13</v>
      </c>
      <c r="D6771" s="162" t="n">
        <v>0.114669</v>
      </c>
      <c r="E6771" s="162" t="n"/>
    </row>
    <row r="6772">
      <c r="B6772" s="161" t="n">
        <v>20110</v>
      </c>
      <c r="C6772" s="162" t="n">
        <v>35.44</v>
      </c>
      <c r="D6772" s="162" t="n">
        <v>0.122169</v>
      </c>
      <c r="E6772" s="162" t="n"/>
    </row>
    <row r="6773">
      <c r="B6773" s="161" t="n">
        <v>20113</v>
      </c>
      <c r="C6773" s="162" t="n">
        <v>35.52</v>
      </c>
      <c r="D6773" s="162" t="n">
        <v>0.123159</v>
      </c>
      <c r="E6773" s="162" t="n"/>
    </row>
    <row r="6774">
      <c r="B6774" s="161" t="n">
        <v>20114</v>
      </c>
      <c r="C6774" s="162" t="n">
        <v>35.51</v>
      </c>
      <c r="D6774" s="162" t="n">
        <v>0.121614</v>
      </c>
      <c r="E6774" s="162" t="n"/>
    </row>
    <row r="6775">
      <c r="B6775" s="161" t="n">
        <v>20115</v>
      </c>
      <c r="C6775" s="162" t="n">
        <v>35.95</v>
      </c>
      <c r="D6775" s="162" t="n">
        <v>0.132608</v>
      </c>
      <c r="E6775" s="162" t="n"/>
    </row>
    <row r="6776">
      <c r="B6776" s="161" t="n">
        <v>20116</v>
      </c>
      <c r="C6776" s="162" t="n">
        <v>35.99</v>
      </c>
      <c r="D6776" s="162" t="n">
        <v>0.132429</v>
      </c>
      <c r="E6776" s="162" t="n"/>
    </row>
    <row r="6777">
      <c r="B6777" s="161" t="n">
        <v>20117</v>
      </c>
      <c r="C6777" s="162" t="n">
        <v>36.19</v>
      </c>
      <c r="D6777" s="162" t="n">
        <v>0.136663</v>
      </c>
      <c r="E6777" s="162" t="n"/>
    </row>
    <row r="6778">
      <c r="B6778" s="161" t="n">
        <v>20120</v>
      </c>
      <c r="C6778" s="162" t="n">
        <v>36.63</v>
      </c>
      <c r="D6778" s="162" t="n">
        <v>0.147343</v>
      </c>
      <c r="E6778" s="162" t="n"/>
    </row>
    <row r="6779">
      <c r="B6779" s="161" t="n">
        <v>20121</v>
      </c>
      <c r="C6779" s="162" t="n">
        <v>36.72</v>
      </c>
      <c r="D6779" s="162" t="n">
        <v>0.14838</v>
      </c>
      <c r="E6779" s="162" t="n"/>
    </row>
    <row r="6780">
      <c r="B6780" s="161" t="n">
        <v>20122</v>
      </c>
      <c r="C6780" s="162" t="n">
        <v>36.61</v>
      </c>
      <c r="D6780" s="162" t="n">
        <v>0.143964</v>
      </c>
      <c r="E6780" s="162" t="n"/>
    </row>
    <row r="6781">
      <c r="B6781" s="161" t="n">
        <v>20123</v>
      </c>
      <c r="C6781" s="162" t="n">
        <v>36.44</v>
      </c>
      <c r="D6781" s="162" t="n">
        <v>0.137929</v>
      </c>
      <c r="E6781" s="162" t="n"/>
    </row>
    <row r="6782">
      <c r="B6782" s="161" t="n">
        <v>20124</v>
      </c>
      <c r="C6782" s="162" t="n">
        <v>36.96</v>
      </c>
      <c r="D6782" s="162" t="n">
        <v>0.150653</v>
      </c>
      <c r="E6782" s="162" t="n"/>
    </row>
    <row r="6783">
      <c r="B6783" s="161" t="n">
        <v>20127</v>
      </c>
      <c r="C6783" s="162" t="n">
        <v>36.96</v>
      </c>
      <c r="D6783" s="162" t="n">
        <v>0.149226</v>
      </c>
      <c r="E6783" s="162" t="n"/>
    </row>
    <row r="6784">
      <c r="B6784" s="161" t="n">
        <v>20128</v>
      </c>
      <c r="C6784" s="162" t="n">
        <v>36.46</v>
      </c>
      <c r="D6784" s="162" t="n">
        <v>0.13424</v>
      </c>
      <c r="E6784" s="162" t="n"/>
    </row>
    <row r="6785">
      <c r="B6785" s="161" t="n">
        <v>20129</v>
      </c>
      <c r="C6785" s="162" t="n">
        <v>36.75</v>
      </c>
      <c r="D6785" s="162" t="n">
        <v>0.140754</v>
      </c>
      <c r="E6785" s="162" t="n"/>
    </row>
    <row r="6786">
      <c r="B6786" s="161" t="n">
        <v>20130</v>
      </c>
      <c r="C6786" s="162" t="n">
        <v>37.08</v>
      </c>
      <c r="D6786" s="162" t="n">
        <v>0.1483</v>
      </c>
      <c r="E6786" s="162" t="n"/>
    </row>
    <row r="6787">
      <c r="B6787" s="161" t="n">
        <v>20131</v>
      </c>
      <c r="C6787" s="162" t="n">
        <v>37.15</v>
      </c>
      <c r="D6787" s="162" t="n">
        <v>0.148797</v>
      </c>
      <c r="E6787" s="162" t="n"/>
    </row>
    <row r="6788">
      <c r="B6788" s="161" t="n">
        <v>20134</v>
      </c>
      <c r="C6788" s="162" t="n">
        <v>36.89</v>
      </c>
      <c r="D6788" s="162" t="n">
        <v>0.140419</v>
      </c>
      <c r="E6788" s="162" t="n"/>
    </row>
    <row r="6789">
      <c r="B6789" s="161" t="n">
        <v>20135</v>
      </c>
      <c r="C6789" s="162" t="n">
        <v>36.89</v>
      </c>
      <c r="D6789" s="162" t="n">
        <v>0.139077</v>
      </c>
      <c r="E6789" s="162" t="n"/>
    </row>
    <row r="6790">
      <c r="B6790" s="161" t="n">
        <v>20136</v>
      </c>
      <c r="C6790" s="162" t="n">
        <v>36.77</v>
      </c>
      <c r="D6790" s="162" t="n">
        <v>0.134498</v>
      </c>
      <c r="E6790" s="162" t="n"/>
    </row>
    <row r="6791">
      <c r="B6791" s="161" t="n">
        <v>20137</v>
      </c>
      <c r="C6791" s="162" t="n">
        <v>36.84</v>
      </c>
      <c r="D6791" s="162" t="n">
        <v>0.135105</v>
      </c>
      <c r="E6791" s="162" t="n"/>
    </row>
    <row r="6792">
      <c r="B6792" s="161" t="n">
        <v>20138</v>
      </c>
      <c r="C6792" s="162" t="n">
        <v>36.89</v>
      </c>
      <c r="D6792" s="162" t="n">
        <v>0.135182</v>
      </c>
      <c r="E6792" s="162" t="n"/>
    </row>
    <row r="6793">
      <c r="B6793" s="161" t="n">
        <v>20141</v>
      </c>
      <c r="C6793" s="162" t="n">
        <v>36.85</v>
      </c>
      <c r="D6793" s="162" t="n">
        <v>0.132821</v>
      </c>
      <c r="E6793" s="162" t="n"/>
    </row>
    <row r="6794">
      <c r="B6794" s="161" t="n">
        <v>20143</v>
      </c>
      <c r="C6794" s="162" t="n">
        <v>36.82</v>
      </c>
      <c r="D6794" s="162" t="n">
        <v>0.130717</v>
      </c>
      <c r="E6794" s="162" t="n"/>
    </row>
    <row r="6795">
      <c r="B6795" s="161" t="n">
        <v>20144</v>
      </c>
      <c r="C6795" s="162" t="n">
        <v>36.62</v>
      </c>
      <c r="D6795" s="162" t="n">
        <v>0.124049</v>
      </c>
      <c r="E6795" s="162" t="n"/>
    </row>
    <row r="6796">
      <c r="B6796" s="161" t="n">
        <v>20145</v>
      </c>
      <c r="C6796" s="162" t="n">
        <v>36.57</v>
      </c>
      <c r="D6796" s="162" t="n">
        <v>0.121445</v>
      </c>
      <c r="E6796" s="162" t="n"/>
    </row>
    <row r="6797">
      <c r="B6797" s="161" t="n">
        <v>20148</v>
      </c>
      <c r="C6797" s="162" t="n">
        <v>36.76</v>
      </c>
      <c r="D6797" s="162" t="n">
        <v>0.125399</v>
      </c>
      <c r="E6797" s="162" t="n"/>
    </row>
    <row r="6798">
      <c r="B6798" s="161" t="n">
        <v>20149</v>
      </c>
      <c r="C6798" s="162" t="n">
        <v>36.83</v>
      </c>
      <c r="D6798" s="162" t="n">
        <v>0.12607</v>
      </c>
      <c r="E6798" s="162" t="n"/>
    </row>
    <row r="6799">
      <c r="B6799" s="161" t="n">
        <v>20150</v>
      </c>
      <c r="C6799" s="162" t="n">
        <v>37.15</v>
      </c>
      <c r="D6799" s="162" t="n">
        <v>0.133444</v>
      </c>
      <c r="E6799" s="162" t="n"/>
    </row>
    <row r="6800">
      <c r="B6800" s="161" t="n">
        <v>20151</v>
      </c>
      <c r="C6800" s="162" t="n">
        <v>37.29</v>
      </c>
      <c r="D6800" s="162" t="n">
        <v>0.135888</v>
      </c>
      <c r="E6800" s="162" t="n"/>
    </row>
    <row r="6801">
      <c r="B6801" s="161" t="n">
        <v>20152</v>
      </c>
      <c r="C6801" s="162" t="n">
        <v>37.52</v>
      </c>
      <c r="D6801" s="162" t="n">
        <v>0.140701</v>
      </c>
      <c r="E6801" s="162" t="n"/>
    </row>
    <row r="6802">
      <c r="B6802" s="161" t="n">
        <v>20155</v>
      </c>
      <c r="C6802" s="162" t="n">
        <v>37.28</v>
      </c>
      <c r="D6802" s="162" t="n">
        <v>0.133013</v>
      </c>
      <c r="E6802" s="162" t="n"/>
    </row>
    <row r="6803">
      <c r="B6803" s="161" t="n">
        <v>20156</v>
      </c>
      <c r="C6803" s="162" t="n">
        <v>36.58</v>
      </c>
      <c r="D6803" s="162" t="n">
        <v>0.112898</v>
      </c>
      <c r="E6803" s="162" t="n"/>
    </row>
    <row r="6804">
      <c r="B6804" s="161" t="n">
        <v>20157</v>
      </c>
      <c r="C6804" s="162" t="n">
        <v>36.22</v>
      </c>
      <c r="D6804" s="162" t="n">
        <v>0.101892</v>
      </c>
      <c r="E6804" s="162" t="n"/>
    </row>
    <row r="6805">
      <c r="B6805" s="161" t="n">
        <v>20158</v>
      </c>
      <c r="C6805" s="162" t="n">
        <v>36.45</v>
      </c>
      <c r="D6805" s="162" t="n">
        <v>0.10711</v>
      </c>
      <c r="E6805" s="162" t="n"/>
    </row>
    <row r="6806">
      <c r="B6806" s="161" t="n">
        <v>20159</v>
      </c>
      <c r="C6806" s="162" t="n">
        <v>35.82</v>
      </c>
      <c r="D6806" s="162" t="n">
        <v>0.088642</v>
      </c>
      <c r="E6806" s="162" t="n"/>
    </row>
    <row r="6807">
      <c r="B6807" s="161" t="n">
        <v>20162</v>
      </c>
      <c r="C6807" s="162" t="n">
        <v>34.96</v>
      </c>
      <c r="D6807" s="162" t="n">
        <v>0.063461</v>
      </c>
      <c r="E6807" s="162" t="n"/>
    </row>
    <row r="6808">
      <c r="B6808" s="161" t="n">
        <v>20163</v>
      </c>
      <c r="C6808" s="162" t="n">
        <v>35.71</v>
      </c>
      <c r="D6808" s="162" t="n">
        <v>0.083694</v>
      </c>
      <c r="E6808" s="162" t="n"/>
    </row>
    <row r="6809">
      <c r="B6809" s="161" t="n">
        <v>20164</v>
      </c>
      <c r="C6809" s="162" t="n">
        <v>35.98</v>
      </c>
      <c r="D6809" s="162" t="n">
        <v>0.090193</v>
      </c>
      <c r="E6809" s="162" t="n"/>
    </row>
    <row r="6810">
      <c r="B6810" s="161" t="n">
        <v>20165</v>
      </c>
      <c r="C6810" s="162" t="n">
        <v>36.12</v>
      </c>
      <c r="D6810" s="162" t="n">
        <v>0.093019</v>
      </c>
      <c r="E6810" s="162" t="n"/>
    </row>
    <row r="6811">
      <c r="B6811" s="161" t="n">
        <v>20166</v>
      </c>
      <c r="C6811" s="162" t="n">
        <v>36.18</v>
      </c>
      <c r="D6811" s="162" t="n">
        <v>0.093611</v>
      </c>
      <c r="E6811" s="162" t="n"/>
    </row>
    <row r="6812">
      <c r="B6812" s="161" t="n">
        <v>20169</v>
      </c>
      <c r="C6812" s="162" t="n">
        <v>35.95</v>
      </c>
      <c r="D6812" s="162" t="n">
        <v>0.08619400000000001</v>
      </c>
      <c r="E6812" s="162" t="n"/>
    </row>
    <row r="6813">
      <c r="B6813" s="161" t="n">
        <v>20170</v>
      </c>
      <c r="C6813" s="162" t="n">
        <v>36.17</v>
      </c>
      <c r="D6813" s="162" t="n">
        <v>0.091207</v>
      </c>
      <c r="E6813" s="162" t="n"/>
    </row>
    <row r="6814">
      <c r="B6814" s="161" t="n">
        <v>20171</v>
      </c>
      <c r="C6814" s="162" t="n">
        <v>36.64</v>
      </c>
      <c r="D6814" s="162" t="n">
        <v>0.102862</v>
      </c>
      <c r="E6814" s="162" t="n"/>
    </row>
    <row r="6815">
      <c r="B6815" s="161" t="n">
        <v>20172</v>
      </c>
      <c r="C6815" s="162" t="n">
        <v>36.93</v>
      </c>
      <c r="D6815" s="162" t="n">
        <v>0.109418</v>
      </c>
      <c r="E6815" s="162" t="n"/>
    </row>
    <row r="6816">
      <c r="B6816" s="161" t="n">
        <v>20173</v>
      </c>
      <c r="C6816" s="162" t="n">
        <v>36.96</v>
      </c>
      <c r="D6816" s="162" t="n">
        <v>0.108929</v>
      </c>
      <c r="E6816" s="162" t="n"/>
    </row>
    <row r="6817">
      <c r="B6817" s="161" t="n">
        <v>20176</v>
      </c>
      <c r="C6817" s="162" t="n">
        <v>36.83</v>
      </c>
      <c r="D6817" s="162" t="n">
        <v>0.104162</v>
      </c>
      <c r="E6817" s="162" t="n"/>
    </row>
    <row r="6818">
      <c r="B6818" s="161" t="n">
        <v>20177</v>
      </c>
      <c r="C6818" s="162" t="n">
        <v>36.85</v>
      </c>
      <c r="D6818" s="162" t="n">
        <v>0.103466</v>
      </c>
      <c r="E6818" s="162" t="n"/>
    </row>
    <row r="6819">
      <c r="B6819" s="161" t="n">
        <v>20178</v>
      </c>
      <c r="C6819" s="162" t="n">
        <v>36.52</v>
      </c>
      <c r="D6819" s="162" t="n">
        <v>0.09331399999999999</v>
      </c>
      <c r="E6819" s="162" t="n"/>
    </row>
    <row r="6820">
      <c r="B6820" s="161" t="n">
        <v>20179</v>
      </c>
      <c r="C6820" s="162" t="n">
        <v>36.58</v>
      </c>
      <c r="D6820" s="162" t="n">
        <v>0.093823</v>
      </c>
      <c r="E6820" s="162" t="n"/>
    </row>
    <row r="6821">
      <c r="B6821" s="161" t="n">
        <v>20180</v>
      </c>
      <c r="C6821" s="162" t="n">
        <v>36.95</v>
      </c>
      <c r="D6821" s="162" t="n">
        <v>0.102688</v>
      </c>
      <c r="E6821" s="162" t="n"/>
    </row>
    <row r="6822">
      <c r="B6822" s="161" t="n">
        <v>20183</v>
      </c>
      <c r="C6822" s="162" t="n">
        <v>36.83</v>
      </c>
      <c r="D6822" s="162" t="n">
        <v>0.09826699999999999</v>
      </c>
      <c r="E6822" s="162" t="n"/>
    </row>
    <row r="6823">
      <c r="B6823" s="161" t="n">
        <v>20184</v>
      </c>
      <c r="C6823" s="162" t="n">
        <v>37.08</v>
      </c>
      <c r="D6823" s="162" t="n">
        <v>0.103832</v>
      </c>
      <c r="E6823" s="162" t="n"/>
    </row>
    <row r="6824">
      <c r="B6824" s="161" t="n">
        <v>20185</v>
      </c>
      <c r="C6824" s="162" t="n">
        <v>37.17</v>
      </c>
      <c r="D6824" s="162" t="n">
        <v>0.105047</v>
      </c>
      <c r="E6824" s="162" t="n"/>
    </row>
    <row r="6825">
      <c r="B6825" s="161" t="n">
        <v>20186</v>
      </c>
      <c r="C6825" s="162" t="n">
        <v>37.34</v>
      </c>
      <c r="D6825" s="162" t="n">
        <v>0.108384</v>
      </c>
      <c r="E6825" s="162" t="n"/>
    </row>
    <row r="6826">
      <c r="B6826" s="161" t="n">
        <v>20190</v>
      </c>
      <c r="C6826" s="162" t="n">
        <v>37.44</v>
      </c>
      <c r="D6826" s="162" t="n">
        <v>0.109838</v>
      </c>
      <c r="E6826" s="162" t="n"/>
    </row>
    <row r="6827">
      <c r="B6827" s="161" t="n">
        <v>20191</v>
      </c>
      <c r="C6827" s="162" t="n">
        <v>37.66</v>
      </c>
      <c r="D6827" s="162" t="n">
        <v>0.114437</v>
      </c>
      <c r="E6827" s="162" t="n"/>
    </row>
    <row r="6828">
      <c r="B6828" s="161" t="n">
        <v>20192</v>
      </c>
      <c r="C6828" s="162" t="n">
        <v>37.71</v>
      </c>
      <c r="D6828" s="162" t="n">
        <v>0.11451</v>
      </c>
      <c r="E6828" s="162" t="n"/>
    </row>
    <row r="6829">
      <c r="B6829" s="161" t="n">
        <v>20193</v>
      </c>
      <c r="C6829" s="162" t="n">
        <v>37.79</v>
      </c>
      <c r="D6829" s="162" t="n">
        <v>0.115387</v>
      </c>
      <c r="E6829" s="162" t="n"/>
    </row>
    <row r="6830">
      <c r="B6830" s="161" t="n">
        <v>20194</v>
      </c>
      <c r="C6830" s="162" t="n">
        <v>37.96</v>
      </c>
      <c r="D6830" s="162" t="n">
        <v>0.118577</v>
      </c>
      <c r="E6830" s="162" t="n"/>
    </row>
    <row r="6831">
      <c r="B6831" s="161" t="n">
        <v>20197</v>
      </c>
      <c r="C6831" s="162" t="n">
        <v>38.27</v>
      </c>
      <c r="D6831" s="162" t="n">
        <v>0.125367</v>
      </c>
      <c r="E6831" s="162" t="n"/>
    </row>
    <row r="6832">
      <c r="B6832" s="161" t="n">
        <v>20198</v>
      </c>
      <c r="C6832" s="162" t="n">
        <v>38.22</v>
      </c>
      <c r="D6832" s="162" t="n">
        <v>0.122783</v>
      </c>
      <c r="E6832" s="162" t="n"/>
    </row>
    <row r="6833">
      <c r="B6833" s="161" t="n">
        <v>20199</v>
      </c>
      <c r="C6833" s="162" t="n">
        <v>38.28</v>
      </c>
      <c r="D6833" s="162" t="n">
        <v>0.123116</v>
      </c>
      <c r="E6833" s="162" t="n"/>
    </row>
    <row r="6834">
      <c r="B6834" s="161" t="n">
        <v>20200</v>
      </c>
      <c r="C6834" s="162" t="n">
        <v>38.32</v>
      </c>
      <c r="D6834" s="162" t="n">
        <v>0.122923</v>
      </c>
      <c r="E6834" s="162" t="n"/>
    </row>
    <row r="6835">
      <c r="B6835" s="161" t="n">
        <v>20201</v>
      </c>
      <c r="C6835" s="162" t="n">
        <v>38.01</v>
      </c>
      <c r="D6835" s="162" t="n">
        <v>0.11361</v>
      </c>
      <c r="E6835" s="162" t="n"/>
    </row>
    <row r="6836">
      <c r="B6836" s="161" t="n">
        <v>20204</v>
      </c>
      <c r="C6836" s="162" t="n">
        <v>38.11</v>
      </c>
      <c r="D6836" s="162" t="n">
        <v>0.115064</v>
      </c>
      <c r="E6836" s="162" t="n"/>
    </row>
    <row r="6837">
      <c r="B6837" s="161" t="n">
        <v>20205</v>
      </c>
      <c r="C6837" s="162" t="n">
        <v>38.31</v>
      </c>
      <c r="D6837" s="162" t="n">
        <v>0.119093</v>
      </c>
      <c r="E6837" s="162" t="n"/>
    </row>
    <row r="6838">
      <c r="B6838" s="161" t="n">
        <v>20206</v>
      </c>
      <c r="C6838" s="162" t="n">
        <v>38.11</v>
      </c>
      <c r="D6838" s="162" t="n">
        <v>0.11267</v>
      </c>
      <c r="E6838" s="162" t="n"/>
    </row>
    <row r="6839">
      <c r="B6839" s="161" t="n">
        <v>20207</v>
      </c>
      <c r="C6839" s="162" t="n">
        <v>37.68</v>
      </c>
      <c r="D6839" s="162" t="n">
        <v>0.100209</v>
      </c>
      <c r="E6839" s="162" t="n"/>
    </row>
    <row r="6840">
      <c r="B6840" s="161" t="n">
        <v>20208</v>
      </c>
      <c r="C6840" s="162" t="n">
        <v>37.96</v>
      </c>
      <c r="D6840" s="162" t="n">
        <v>0.106473</v>
      </c>
      <c r="E6840" s="162" t="n"/>
    </row>
    <row r="6841">
      <c r="B6841" s="161" t="n">
        <v>20211</v>
      </c>
      <c r="C6841" s="162" t="n">
        <v>38.04</v>
      </c>
      <c r="D6841" s="162" t="n">
        <v>0.10741</v>
      </c>
      <c r="E6841" s="162" t="n"/>
    </row>
    <row r="6842">
      <c r="B6842" s="161" t="n">
        <v>20212</v>
      </c>
      <c r="C6842" s="162" t="n">
        <v>37.7</v>
      </c>
      <c r="D6842" s="162" t="n">
        <v>0.097303</v>
      </c>
      <c r="E6842" s="162" t="n"/>
    </row>
    <row r="6843">
      <c r="B6843" s="161" t="n">
        <v>20213</v>
      </c>
      <c r="C6843" s="162" t="n">
        <v>37.64</v>
      </c>
      <c r="D6843" s="162" t="n">
        <v>0.094571</v>
      </c>
      <c r="E6843" s="162" t="n"/>
    </row>
    <row r="6844">
      <c r="B6844" s="161" t="n">
        <v>20214</v>
      </c>
      <c r="C6844" s="162" t="n">
        <v>37.82</v>
      </c>
      <c r="D6844" s="162" t="n">
        <v>0.098205</v>
      </c>
      <c r="E6844" s="162" t="n"/>
    </row>
    <row r="6845">
      <c r="B6845" s="161" t="n">
        <v>20215</v>
      </c>
      <c r="C6845" s="162" t="n">
        <v>37.89</v>
      </c>
      <c r="D6845" s="162" t="n">
        <v>0.098943</v>
      </c>
      <c r="E6845" s="162" t="n"/>
    </row>
    <row r="6846">
      <c r="B6846" s="161" t="n">
        <v>20218</v>
      </c>
      <c r="C6846" s="162" t="n">
        <v>37.93</v>
      </c>
      <c r="D6846" s="162" t="n">
        <v>0.098889</v>
      </c>
      <c r="E6846" s="162" t="n"/>
    </row>
    <row r="6847">
      <c r="B6847" s="161" t="n">
        <v>20219</v>
      </c>
      <c r="C6847" s="162" t="n">
        <v>37.85</v>
      </c>
      <c r="D6847" s="162" t="n">
        <v>0.09568500000000001</v>
      </c>
      <c r="E6847" s="162" t="n"/>
    </row>
    <row r="6848">
      <c r="B6848" s="161" t="n">
        <v>20220</v>
      </c>
      <c r="C6848" s="162" t="n">
        <v>37.42</v>
      </c>
      <c r="D6848" s="162" t="n">
        <v>0.083257</v>
      </c>
      <c r="E6848" s="162" t="n"/>
    </row>
    <row r="6849">
      <c r="B6849" s="161" t="n">
        <v>20221</v>
      </c>
      <c r="C6849" s="162" t="n">
        <v>37.2</v>
      </c>
      <c r="D6849" s="162" t="n">
        <v>0.07639899999999999</v>
      </c>
      <c r="E6849" s="162" t="n"/>
    </row>
    <row r="6850">
      <c r="B6850" s="161" t="n">
        <v>20222</v>
      </c>
      <c r="C6850" s="162" t="n">
        <v>37.44</v>
      </c>
      <c r="D6850" s="162" t="n">
        <v>0.08185099999999999</v>
      </c>
      <c r="E6850" s="162" t="n"/>
    </row>
    <row r="6851">
      <c r="B6851" s="161" t="n">
        <v>20225</v>
      </c>
      <c r="C6851" s="162" t="n">
        <v>37.02</v>
      </c>
      <c r="D6851" s="162" t="n">
        <v>0.06968000000000001</v>
      </c>
      <c r="E6851" s="162" t="n"/>
    </row>
    <row r="6852">
      <c r="B6852" s="161" t="n">
        <v>20226</v>
      </c>
      <c r="C6852" s="162" t="n">
        <v>36.97</v>
      </c>
      <c r="D6852" s="162" t="n">
        <v>0.067463</v>
      </c>
      <c r="E6852" s="162" t="n"/>
    </row>
    <row r="6853">
      <c r="B6853" s="161" t="n">
        <v>20227</v>
      </c>
      <c r="C6853" s="162" t="n">
        <v>37.28</v>
      </c>
      <c r="D6853" s="162" t="n">
        <v>0.074895</v>
      </c>
      <c r="E6853" s="162" t="n"/>
    </row>
    <row r="6854">
      <c r="B6854" s="161" t="n">
        <v>20228</v>
      </c>
      <c r="C6854" s="162" t="n">
        <v>37.49</v>
      </c>
      <c r="D6854" s="162" t="n">
        <v>0.07956000000000001</v>
      </c>
      <c r="E6854" s="162" t="n"/>
    </row>
    <row r="6855">
      <c r="B6855" s="161" t="n">
        <v>20229</v>
      </c>
      <c r="C6855" s="162" t="n">
        <v>37.74</v>
      </c>
      <c r="D6855" s="162" t="n">
        <v>0.085201</v>
      </c>
      <c r="E6855" s="162" t="n"/>
    </row>
    <row r="6856">
      <c r="B6856" s="161" t="n">
        <v>20232</v>
      </c>
      <c r="C6856" s="162" t="n">
        <v>37.48</v>
      </c>
      <c r="D6856" s="162" t="n">
        <v>0.077264</v>
      </c>
      <c r="E6856" s="162" t="n"/>
    </row>
    <row r="6857">
      <c r="B6857" s="161" t="n">
        <v>20233</v>
      </c>
      <c r="C6857" s="162" t="n">
        <v>37.46</v>
      </c>
      <c r="D6857" s="162" t="n">
        <v>0.075673</v>
      </c>
      <c r="E6857" s="162" t="n"/>
    </row>
    <row r="6858">
      <c r="B6858" s="161" t="n">
        <v>20234</v>
      </c>
      <c r="C6858" s="162" t="n">
        <v>37.6</v>
      </c>
      <c r="D6858" s="162" t="n">
        <v>0.078363</v>
      </c>
      <c r="E6858" s="162" t="n"/>
    </row>
    <row r="6859">
      <c r="B6859" s="161" t="n">
        <v>20235</v>
      </c>
      <c r="C6859" s="162" t="n">
        <v>37.85</v>
      </c>
      <c r="D6859" s="162" t="n">
        <v>0.083965</v>
      </c>
      <c r="E6859" s="162" t="n"/>
    </row>
    <row r="6860">
      <c r="B6860" s="161" t="n">
        <v>20236</v>
      </c>
      <c r="C6860" s="162" t="n">
        <v>37.93</v>
      </c>
      <c r="D6860" s="162" t="n">
        <v>0.085022</v>
      </c>
      <c r="E6860" s="162" t="n"/>
    </row>
    <row r="6861">
      <c r="B6861" s="161" t="n">
        <v>20240</v>
      </c>
      <c r="C6861" s="162" t="n">
        <v>37.91</v>
      </c>
      <c r="D6861" s="162" t="n">
        <v>0.083463</v>
      </c>
      <c r="E6861" s="162" t="n"/>
    </row>
    <row r="6862">
      <c r="B6862" s="161" t="n">
        <v>20241</v>
      </c>
      <c r="C6862" s="162" t="n">
        <v>37.96</v>
      </c>
      <c r="D6862" s="162" t="n">
        <v>0.083791</v>
      </c>
      <c r="E6862" s="162" t="n"/>
    </row>
    <row r="6863">
      <c r="B6863" s="161" t="n">
        <v>20242</v>
      </c>
      <c r="C6863" s="162" t="n">
        <v>38.09</v>
      </c>
      <c r="D6863" s="162" t="n">
        <v>0.086212</v>
      </c>
      <c r="E6863" s="162" t="n"/>
    </row>
    <row r="6864">
      <c r="B6864" s="161" t="n">
        <v>20243</v>
      </c>
      <c r="C6864" s="162" t="n">
        <v>38.37</v>
      </c>
      <c r="D6864" s="162" t="n">
        <v>0.09249499999999999</v>
      </c>
      <c r="E6864" s="162" t="n"/>
    </row>
    <row r="6865">
      <c r="B6865" s="161" t="n">
        <v>20246</v>
      </c>
      <c r="C6865" s="162" t="n">
        <v>38.69</v>
      </c>
      <c r="D6865" s="162" t="n">
        <v>0.09972499999999999</v>
      </c>
      <c r="E6865" s="162" t="n"/>
    </row>
    <row r="6866">
      <c r="B6866" s="161" t="n">
        <v>20247</v>
      </c>
      <c r="C6866" s="162" t="n">
        <v>38.96</v>
      </c>
      <c r="D6866" s="162" t="n">
        <v>0.105573</v>
      </c>
      <c r="E6866" s="162" t="n"/>
    </row>
    <row r="6867">
      <c r="B6867" s="161" t="n">
        <v>20248</v>
      </c>
      <c r="C6867" s="162" t="n">
        <v>39.22</v>
      </c>
      <c r="D6867" s="162" t="n">
        <v>0.111053</v>
      </c>
      <c r="E6867" s="162" t="n"/>
    </row>
    <row r="6868">
      <c r="B6868" s="161" t="n">
        <v>20249</v>
      </c>
      <c r="C6868" s="162" t="n">
        <v>39.01</v>
      </c>
      <c r="D6868" s="162" t="n">
        <v>0.104525</v>
      </c>
      <c r="E6868" s="162" t="n"/>
    </row>
    <row r="6869">
      <c r="B6869" s="161" t="n">
        <v>20250</v>
      </c>
      <c r="C6869" s="162" t="n">
        <v>39.25</v>
      </c>
      <c r="D6869" s="162" t="n">
        <v>0.109435</v>
      </c>
      <c r="E6869" s="162" t="n"/>
    </row>
    <row r="6870">
      <c r="B6870" s="161" t="n">
        <v>20253</v>
      </c>
      <c r="C6870" s="162" t="n">
        <v>39.62</v>
      </c>
      <c r="D6870" s="162" t="n">
        <v>0.117533</v>
      </c>
      <c r="E6870" s="162" t="n"/>
    </row>
    <row r="6871">
      <c r="B6871" s="161" t="n">
        <v>20254</v>
      </c>
      <c r="C6871" s="162" t="n">
        <v>39.57</v>
      </c>
      <c r="D6871" s="162" t="n">
        <v>0.115006</v>
      </c>
      <c r="E6871" s="162" t="n"/>
    </row>
    <row r="6872">
      <c r="B6872" s="161" t="n">
        <v>20255</v>
      </c>
      <c r="C6872" s="162" t="n">
        <v>39.89</v>
      </c>
      <c r="D6872" s="162" t="n">
        <v>0.121709</v>
      </c>
      <c r="E6872" s="162" t="n"/>
    </row>
    <row r="6873">
      <c r="B6873" s="161" t="n">
        <v>20256</v>
      </c>
      <c r="C6873" s="162" t="n">
        <v>39.96</v>
      </c>
      <c r="D6873" s="162" t="n">
        <v>0.122029</v>
      </c>
      <c r="E6873" s="162" t="n"/>
    </row>
    <row r="6874">
      <c r="B6874" s="161" t="n">
        <v>20257</v>
      </c>
      <c r="C6874" s="162" t="n">
        <v>40.1</v>
      </c>
      <c r="D6874" s="162" t="n">
        <v>0.124105</v>
      </c>
      <c r="E6874" s="162" t="n"/>
    </row>
    <row r="6875">
      <c r="B6875" s="161" t="n">
        <v>20260</v>
      </c>
      <c r="C6875" s="162" t="n">
        <v>40.14</v>
      </c>
      <c r="D6875" s="162" t="n">
        <v>0.12371</v>
      </c>
      <c r="E6875" s="162" t="n"/>
    </row>
    <row r="6876">
      <c r="B6876" s="161" t="n">
        <v>20261</v>
      </c>
      <c r="C6876" s="162" t="n">
        <v>40.51</v>
      </c>
      <c r="D6876" s="162" t="n">
        <v>0.131475</v>
      </c>
      <c r="E6876" s="162" t="n"/>
    </row>
    <row r="6877">
      <c r="B6877" s="161" t="n">
        <v>20262</v>
      </c>
      <c r="C6877" s="162" t="n">
        <v>40.6</v>
      </c>
      <c r="D6877" s="162" t="n">
        <v>0.132296</v>
      </c>
      <c r="E6877" s="162" t="n"/>
    </row>
    <row r="6878">
      <c r="B6878" s="161" t="n">
        <v>20263</v>
      </c>
      <c r="C6878" s="162" t="n">
        <v>40.75</v>
      </c>
      <c r="D6878" s="162" t="n">
        <v>0.13457</v>
      </c>
      <c r="E6878" s="162" t="n"/>
    </row>
    <row r="6879">
      <c r="B6879" s="161" t="n">
        <v>20264</v>
      </c>
      <c r="C6879" s="162" t="n">
        <v>40.96</v>
      </c>
      <c r="D6879" s="162" t="n">
        <v>0.138275</v>
      </c>
      <c r="E6879" s="162" t="n"/>
    </row>
    <row r="6880">
      <c r="B6880" s="161" t="n">
        <v>20267</v>
      </c>
      <c r="C6880" s="162" t="n">
        <v>40.99</v>
      </c>
      <c r="D6880" s="162" t="n">
        <v>0.137585</v>
      </c>
      <c r="E6880" s="162" t="n"/>
    </row>
    <row r="6881">
      <c r="B6881" s="161" t="n">
        <v>20268</v>
      </c>
      <c r="C6881" s="162" t="n">
        <v>40.77</v>
      </c>
      <c r="D6881" s="162" t="n">
        <v>0.130854</v>
      </c>
      <c r="E6881" s="162" t="n"/>
    </row>
    <row r="6882">
      <c r="B6882" s="161" t="n">
        <v>20269</v>
      </c>
      <c r="C6882" s="162" t="n">
        <v>40.79</v>
      </c>
      <c r="D6882" s="162" t="n">
        <v>0.130016</v>
      </c>
      <c r="E6882" s="162" t="n"/>
    </row>
    <row r="6883">
      <c r="B6883" s="161" t="n">
        <v>20270</v>
      </c>
      <c r="C6883" s="162" t="n">
        <v>41.03</v>
      </c>
      <c r="D6883" s="162" t="n">
        <v>0.134523</v>
      </c>
      <c r="E6883" s="162" t="n"/>
    </row>
    <row r="6884">
      <c r="B6884" s="161" t="n">
        <v>20271</v>
      </c>
      <c r="C6884" s="162" t="n">
        <v>41.19</v>
      </c>
      <c r="D6884" s="162" t="n">
        <v>0.13706</v>
      </c>
      <c r="E6884" s="162" t="n"/>
    </row>
    <row r="6885">
      <c r="B6885" s="161" t="n">
        <v>20275</v>
      </c>
      <c r="C6885" s="162" t="n">
        <v>41.69</v>
      </c>
      <c r="D6885" s="162" t="n">
        <v>0.147737</v>
      </c>
      <c r="E6885" s="162" t="n"/>
    </row>
    <row r="6886">
      <c r="B6886" s="161" t="n">
        <v>20276</v>
      </c>
      <c r="C6886" s="162" t="n">
        <v>43.18</v>
      </c>
      <c r="D6886" s="162" t="n">
        <v>0.181241</v>
      </c>
      <c r="E6886" s="162" t="n"/>
    </row>
    <row r="6887">
      <c r="B6887" s="161" t="n">
        <v>20277</v>
      </c>
      <c r="C6887" s="162" t="n">
        <v>42.58</v>
      </c>
      <c r="D6887" s="162" t="n">
        <v>0.165751</v>
      </c>
      <c r="E6887" s="162" t="n"/>
    </row>
    <row r="6888">
      <c r="B6888" s="161" t="n">
        <v>20278</v>
      </c>
      <c r="C6888" s="162" t="n">
        <v>42.64</v>
      </c>
      <c r="D6888" s="162" t="n">
        <v>0.165686</v>
      </c>
      <c r="E6888" s="162" t="n"/>
    </row>
    <row r="6889">
      <c r="B6889" s="161" t="n">
        <v>20281</v>
      </c>
      <c r="C6889" s="162" t="n">
        <v>42.75</v>
      </c>
      <c r="D6889" s="162" t="n">
        <v>0.166801</v>
      </c>
      <c r="E6889" s="162" t="n"/>
    </row>
    <row r="6890">
      <c r="B6890" s="161" t="n">
        <v>20282</v>
      </c>
      <c r="C6890" s="162" t="n">
        <v>42.75</v>
      </c>
      <c r="D6890" s="162" t="n">
        <v>0.165371</v>
      </c>
      <c r="E6890" s="162" t="n"/>
    </row>
    <row r="6891">
      <c r="B6891" s="161" t="n">
        <v>20283</v>
      </c>
      <c r="C6891" s="162" t="n">
        <v>42.24</v>
      </c>
      <c r="D6891" s="162" t="n">
        <v>0.152031</v>
      </c>
      <c r="E6891" s="162" t="n"/>
    </row>
    <row r="6892">
      <c r="B6892" s="161" t="n">
        <v>20284</v>
      </c>
      <c r="C6892" s="162" t="n">
        <v>42.25</v>
      </c>
      <c r="D6892" s="162" t="n">
        <v>0.150951</v>
      </c>
      <c r="E6892" s="162" t="n"/>
    </row>
    <row r="6893">
      <c r="B6893" s="161" t="n">
        <v>20285</v>
      </c>
      <c r="C6893" s="162" t="n">
        <v>42.4</v>
      </c>
      <c r="D6893" s="162" t="n">
        <v>0.153133</v>
      </c>
      <c r="E6893" s="162" t="n"/>
    </row>
    <row r="6894">
      <c r="B6894" s="161" t="n">
        <v>20288</v>
      </c>
      <c r="C6894" s="162" t="n">
        <v>42.36</v>
      </c>
      <c r="D6894" s="162" t="n">
        <v>0.150809</v>
      </c>
      <c r="E6894" s="162" t="n"/>
    </row>
    <row r="6895">
      <c r="B6895" s="161" t="n">
        <v>20289</v>
      </c>
      <c r="C6895" s="162" t="n">
        <v>42.1</v>
      </c>
      <c r="D6895" s="162" t="n">
        <v>0.143307</v>
      </c>
      <c r="E6895" s="162" t="n"/>
    </row>
    <row r="6896">
      <c r="B6896" s="161" t="n">
        <v>20290</v>
      </c>
      <c r="C6896" s="162" t="n">
        <v>42.23</v>
      </c>
      <c r="D6896" s="162" t="n">
        <v>0.145053</v>
      </c>
      <c r="E6896" s="162" t="n"/>
    </row>
    <row r="6897">
      <c r="B6897" s="161" t="n">
        <v>20291</v>
      </c>
      <c r="C6897" s="162" t="n">
        <v>42.64</v>
      </c>
      <c r="D6897" s="162" t="n">
        <v>0.153346</v>
      </c>
      <c r="E6897" s="162" t="n"/>
    </row>
    <row r="6898">
      <c r="B6898" s="161" t="n">
        <v>20292</v>
      </c>
      <c r="C6898" s="162" t="n">
        <v>43</v>
      </c>
      <c r="D6898" s="162" t="n">
        <v>0.160354</v>
      </c>
      <c r="E6898" s="162" t="n"/>
    </row>
    <row r="6899">
      <c r="B6899" s="161" t="n">
        <v>20295</v>
      </c>
      <c r="C6899" s="162" t="n">
        <v>43.48</v>
      </c>
      <c r="D6899" s="162" t="n">
        <v>0.169984</v>
      </c>
      <c r="E6899" s="162" t="n"/>
    </row>
    <row r="6900">
      <c r="B6900" s="161" t="n">
        <v>20296</v>
      </c>
      <c r="C6900" s="162" t="n">
        <v>43.58</v>
      </c>
      <c r="D6900" s="162" t="n">
        <v>0.170795</v>
      </c>
      <c r="E6900" s="162" t="n"/>
    </row>
    <row r="6901">
      <c r="B6901" s="161" t="n">
        <v>20297</v>
      </c>
      <c r="C6901" s="162" t="n">
        <v>43.76</v>
      </c>
      <c r="D6901" s="162" t="n">
        <v>0.173373</v>
      </c>
      <c r="E6901" s="162" t="n"/>
    </row>
    <row r="6902">
      <c r="B6902" s="161" t="n">
        <v>20298</v>
      </c>
      <c r="C6902" s="162" t="n">
        <v>43.5</v>
      </c>
      <c r="D6902" s="162" t="n">
        <v>0.16589</v>
      </c>
      <c r="E6902" s="162" t="n"/>
    </row>
    <row r="6903">
      <c r="B6903" s="161" t="n">
        <v>20299</v>
      </c>
      <c r="C6903" s="162" t="n">
        <v>43.52</v>
      </c>
      <c r="D6903" s="162" t="n">
        <v>0.164825</v>
      </c>
      <c r="E6903" s="162" t="n"/>
    </row>
    <row r="6904">
      <c r="B6904" s="161" t="n">
        <v>20302</v>
      </c>
      <c r="C6904" s="162" t="n">
        <v>42.93</v>
      </c>
      <c r="D6904" s="162" t="n">
        <v>0.149679</v>
      </c>
      <c r="E6904" s="162" t="n"/>
    </row>
    <row r="6905">
      <c r="B6905" s="161" t="n">
        <v>20303</v>
      </c>
      <c r="C6905" s="162" t="n">
        <v>43.03</v>
      </c>
      <c r="D6905" s="162" t="n">
        <v>0.150476</v>
      </c>
      <c r="E6905" s="162" t="n"/>
    </row>
    <row r="6906">
      <c r="B6906" s="161" t="n">
        <v>20304</v>
      </c>
      <c r="C6906" s="162" t="n">
        <v>43.09</v>
      </c>
      <c r="D6906" s="162" t="n">
        <v>0.150349</v>
      </c>
      <c r="E6906" s="162" t="n"/>
    </row>
    <row r="6907">
      <c r="B6907" s="161" t="n">
        <v>20305</v>
      </c>
      <c r="C6907" s="162" t="n">
        <v>42.36</v>
      </c>
      <c r="D6907" s="162" t="n">
        <v>0.131855</v>
      </c>
      <c r="E6907" s="162" t="n"/>
    </row>
    <row r="6908">
      <c r="B6908" s="161" t="n">
        <v>20306</v>
      </c>
      <c r="C6908" s="162" t="n">
        <v>42.56</v>
      </c>
      <c r="D6908" s="162" t="n">
        <v>0.135167</v>
      </c>
      <c r="E6908" s="162" t="n"/>
    </row>
    <row r="6909">
      <c r="B6909" s="161" t="n">
        <v>20309</v>
      </c>
      <c r="C6909" s="162" t="n">
        <v>42.31</v>
      </c>
      <c r="D6909" s="162" t="n">
        <v>0.127907</v>
      </c>
      <c r="E6909" s="162" t="n"/>
    </row>
    <row r="6910">
      <c r="B6910" s="161" t="n">
        <v>20310</v>
      </c>
      <c r="C6910" s="162" t="n">
        <v>41.75</v>
      </c>
      <c r="D6910" s="162" t="n">
        <v>0.113292</v>
      </c>
      <c r="E6910" s="162" t="n"/>
    </row>
    <row r="6911">
      <c r="B6911" s="161" t="n">
        <v>20311</v>
      </c>
      <c r="C6911" s="162" t="n">
        <v>41.74</v>
      </c>
      <c r="D6911" s="162" t="n">
        <v>0.111742</v>
      </c>
      <c r="E6911" s="162" t="n"/>
    </row>
    <row r="6912">
      <c r="B6912" s="161" t="n">
        <v>20312</v>
      </c>
      <c r="C6912" s="162" t="n">
        <v>42.13</v>
      </c>
      <c r="D6912" s="162" t="n">
        <v>0.119678</v>
      </c>
      <c r="E6912" s="162" t="n"/>
    </row>
    <row r="6913">
      <c r="B6913" s="161" t="n">
        <v>20313</v>
      </c>
      <c r="C6913" s="162" t="n">
        <v>42.21</v>
      </c>
      <c r="D6913" s="162" t="n">
        <v>0.120213</v>
      </c>
      <c r="E6913" s="162" t="n"/>
    </row>
    <row r="6914">
      <c r="B6914" s="161" t="n">
        <v>20316</v>
      </c>
      <c r="C6914" s="162" t="n">
        <v>42.17</v>
      </c>
      <c r="D6914" s="162" t="n">
        <v>0.117891</v>
      </c>
      <c r="E6914" s="162" t="n"/>
    </row>
    <row r="6915">
      <c r="B6915" s="161" t="n">
        <v>20317</v>
      </c>
      <c r="C6915" s="162" t="n">
        <v>41.86</v>
      </c>
      <c r="D6915" s="162" t="n">
        <v>0.109155</v>
      </c>
      <c r="E6915" s="162" t="n"/>
    </row>
    <row r="6916">
      <c r="B6916" s="161" t="n">
        <v>20318</v>
      </c>
      <c r="C6916" s="162" t="n">
        <v>41.9</v>
      </c>
      <c r="D6916" s="162" t="n">
        <v>0.108765</v>
      </c>
      <c r="E6916" s="162" t="n"/>
    </row>
    <row r="6917">
      <c r="B6917" s="161" t="n">
        <v>20319</v>
      </c>
      <c r="C6917" s="162" t="n">
        <v>41.84</v>
      </c>
      <c r="D6917" s="162" t="n">
        <v>0.106082</v>
      </c>
      <c r="E6917" s="162" t="n"/>
    </row>
    <row r="6918">
      <c r="B6918" s="161" t="n">
        <v>20320</v>
      </c>
      <c r="C6918" s="162" t="n">
        <v>42.02</v>
      </c>
      <c r="D6918" s="162" t="n">
        <v>0.109153</v>
      </c>
      <c r="E6918" s="162" t="n"/>
    </row>
    <row r="6919">
      <c r="B6919" s="161" t="n">
        <v>20323</v>
      </c>
      <c r="C6919" s="162" t="n">
        <v>41.98</v>
      </c>
      <c r="D6919" s="162" t="n">
        <v>0.106971</v>
      </c>
      <c r="E6919" s="162" t="n"/>
    </row>
    <row r="6920">
      <c r="B6920" s="161" t="n">
        <v>20324</v>
      </c>
      <c r="C6920" s="162" t="n">
        <v>42.55</v>
      </c>
      <c r="D6920" s="162" t="n">
        <v>0.119195</v>
      </c>
      <c r="E6920" s="162" t="n"/>
    </row>
    <row r="6921">
      <c r="B6921" s="161" t="n">
        <v>20325</v>
      </c>
      <c r="C6921" s="162" t="n">
        <v>42.61</v>
      </c>
      <c r="D6921" s="162" t="n">
        <v>0.119353</v>
      </c>
      <c r="E6921" s="162" t="n"/>
    </row>
    <row r="6922">
      <c r="B6922" s="161" t="n">
        <v>20326</v>
      </c>
      <c r="C6922" s="162" t="n">
        <v>42.8</v>
      </c>
      <c r="D6922" s="162" t="n">
        <v>0.122531</v>
      </c>
      <c r="E6922" s="162" t="n"/>
    </row>
    <row r="6923">
      <c r="B6923" s="161" t="n">
        <v>20327</v>
      </c>
      <c r="C6923" s="162" t="n">
        <v>42.99</v>
      </c>
      <c r="D6923" s="162" t="n">
        <v>0.125704</v>
      </c>
      <c r="E6923" s="162" t="n"/>
    </row>
    <row r="6924">
      <c r="B6924" s="161" t="n">
        <v>20330</v>
      </c>
      <c r="C6924" s="162" t="n">
        <v>42.96</v>
      </c>
      <c r="D6924" s="162" t="n">
        <v>0.123764</v>
      </c>
      <c r="E6924" s="162" t="n"/>
    </row>
    <row r="6925">
      <c r="B6925" s="161" t="n">
        <v>20331</v>
      </c>
      <c r="C6925" s="162" t="n">
        <v>42.92</v>
      </c>
      <c r="D6925" s="162" t="n">
        <v>0.121589</v>
      </c>
      <c r="E6925" s="162" t="n"/>
    </row>
    <row r="6926">
      <c r="B6926" s="161" t="n">
        <v>20332</v>
      </c>
      <c r="C6926" s="162" t="n">
        <v>43.18</v>
      </c>
      <c r="D6926" s="162" t="n">
        <v>0.126365</v>
      </c>
      <c r="E6926" s="162" t="n"/>
    </row>
    <row r="6927">
      <c r="B6927" s="161" t="n">
        <v>20333</v>
      </c>
      <c r="C6927" s="162" t="n">
        <v>43.37</v>
      </c>
      <c r="D6927" s="162" t="n">
        <v>0.129476</v>
      </c>
      <c r="E6927" s="162" t="n"/>
    </row>
    <row r="6928">
      <c r="B6928" s="161" t="n">
        <v>20334</v>
      </c>
      <c r="C6928" s="162" t="n">
        <v>43.6</v>
      </c>
      <c r="D6928" s="162" t="n">
        <v>0.133433</v>
      </c>
      <c r="E6928" s="162" t="n"/>
    </row>
    <row r="6929">
      <c r="B6929" s="161" t="n">
        <v>20338</v>
      </c>
      <c r="C6929" s="162" t="n">
        <v>43.86</v>
      </c>
      <c r="D6929" s="162" t="n">
        <v>0.138015</v>
      </c>
      <c r="E6929" s="162" t="n"/>
    </row>
    <row r="6930">
      <c r="B6930" s="161" t="n">
        <v>20339</v>
      </c>
      <c r="C6930" s="162" t="n">
        <v>43.85</v>
      </c>
      <c r="D6930" s="162" t="n">
        <v>0.136444</v>
      </c>
      <c r="E6930" s="162" t="n"/>
    </row>
    <row r="6931">
      <c r="B6931" s="161" t="n">
        <v>20340</v>
      </c>
      <c r="C6931" s="162" t="n">
        <v>43.88</v>
      </c>
      <c r="D6931" s="162" t="n">
        <v>0.135842</v>
      </c>
      <c r="E6931" s="162" t="n"/>
    </row>
    <row r="6932">
      <c r="B6932" s="161" t="n">
        <v>20341</v>
      </c>
      <c r="C6932" s="162" t="n">
        <v>43.89</v>
      </c>
      <c r="D6932" s="162" t="n">
        <v>0.134808</v>
      </c>
      <c r="E6932" s="162" t="n"/>
    </row>
    <row r="6933">
      <c r="B6933" s="161" t="n">
        <v>20344</v>
      </c>
      <c r="C6933" s="162" t="n">
        <v>44.19</v>
      </c>
      <c r="D6933" s="162" t="n">
        <v>0.140364</v>
      </c>
      <c r="E6933" s="162" t="n"/>
    </row>
    <row r="6934">
      <c r="B6934" s="161" t="n">
        <v>20345</v>
      </c>
      <c r="C6934" s="162" t="n">
        <v>44.8</v>
      </c>
      <c r="D6934" s="162" t="n">
        <v>0.152739</v>
      </c>
      <c r="E6934" s="162" t="n"/>
    </row>
    <row r="6935">
      <c r="B6935" s="161" t="n">
        <v>20346</v>
      </c>
      <c r="C6935" s="162" t="n">
        <v>44.99</v>
      </c>
      <c r="D6935" s="162" t="n">
        <v>0.155574</v>
      </c>
      <c r="E6935" s="162" t="n"/>
    </row>
    <row r="6936">
      <c r="B6936" s="161" t="n">
        <v>20347</v>
      </c>
      <c r="C6936" s="162" t="n">
        <v>44.75</v>
      </c>
      <c r="D6936" s="162" t="n">
        <v>0.148829</v>
      </c>
      <c r="E6936" s="162" t="n"/>
    </row>
    <row r="6937">
      <c r="B6937" s="161" t="n">
        <v>20348</v>
      </c>
      <c r="C6937" s="162" t="n">
        <v>45.09</v>
      </c>
      <c r="D6937" s="162" t="n">
        <v>0.154985</v>
      </c>
      <c r="E6937" s="162" t="n"/>
    </row>
    <row r="6938">
      <c r="B6938" s="161" t="n">
        <v>20351</v>
      </c>
      <c r="C6938" s="162" t="n">
        <v>45.16</v>
      </c>
      <c r="D6938" s="162" t="n">
        <v>0.155155</v>
      </c>
      <c r="E6938" s="162" t="n"/>
    </row>
    <row r="6939">
      <c r="B6939" s="161" t="n">
        <v>20352</v>
      </c>
      <c r="C6939" s="162" t="n">
        <v>45.13</v>
      </c>
      <c r="D6939" s="162" t="n">
        <v>0.153151</v>
      </c>
      <c r="E6939" s="162" t="n"/>
    </row>
    <row r="6940">
      <c r="B6940" s="161" t="n">
        <v>20353</v>
      </c>
      <c r="C6940" s="162" t="n">
        <v>45.39</v>
      </c>
      <c r="D6940" s="162" t="n">
        <v>0.157544</v>
      </c>
      <c r="E6940" s="162" t="n"/>
    </row>
    <row r="6941">
      <c r="B6941" s="161" t="n">
        <v>20354</v>
      </c>
      <c r="C6941" s="162" t="n">
        <v>45.39</v>
      </c>
      <c r="D6941" s="162" t="n">
        <v>0.156188</v>
      </c>
      <c r="E6941" s="162" t="n"/>
    </row>
    <row r="6942">
      <c r="B6942" s="161" t="n">
        <v>20355</v>
      </c>
      <c r="C6942" s="162" t="n">
        <v>45.63</v>
      </c>
      <c r="D6942" s="162" t="n">
        <v>0.160053</v>
      </c>
      <c r="E6942" s="162" t="n"/>
    </row>
    <row r="6943">
      <c r="B6943" s="161" t="n">
        <v>20358</v>
      </c>
      <c r="C6943" s="162" t="n">
        <v>42.61</v>
      </c>
      <c r="D6943" s="162" t="n">
        <v>0.090542</v>
      </c>
      <c r="E6943" s="162" t="n"/>
    </row>
    <row r="6944">
      <c r="B6944" s="161" t="n">
        <v>20359</v>
      </c>
      <c r="C6944" s="162" t="n">
        <v>43.58</v>
      </c>
      <c r="D6944" s="162" t="n">
        <v>0.111897</v>
      </c>
      <c r="E6944" s="162" t="n"/>
    </row>
    <row r="6945">
      <c r="B6945" s="161" t="n">
        <v>20360</v>
      </c>
      <c r="C6945" s="162" t="n">
        <v>44.31</v>
      </c>
      <c r="D6945" s="162" t="n">
        <v>0.127232</v>
      </c>
      <c r="E6945" s="162" t="n"/>
    </row>
    <row r="6946">
      <c r="B6946" s="161" t="n">
        <v>20361</v>
      </c>
      <c r="C6946" s="162" t="n">
        <v>44.03</v>
      </c>
      <c r="D6946" s="162" t="n">
        <v>0.11968</v>
      </c>
      <c r="E6946" s="162" t="n"/>
    </row>
    <row r="6947">
      <c r="B6947" s="161" t="n">
        <v>20362</v>
      </c>
      <c r="C6947" s="162" t="n">
        <v>43.67</v>
      </c>
      <c r="D6947" s="162" t="n">
        <v>0.110352</v>
      </c>
      <c r="E6947" s="162" t="n"/>
    </row>
    <row r="6948">
      <c r="B6948" s="161" t="n">
        <v>20365</v>
      </c>
      <c r="C6948" s="162" t="n">
        <v>42.49</v>
      </c>
      <c r="D6948" s="162" t="n">
        <v>0.08200499999999999</v>
      </c>
      <c r="E6948" s="162" t="n"/>
    </row>
    <row r="6949">
      <c r="B6949" s="161" t="n">
        <v>20366</v>
      </c>
      <c r="C6949" s="162" t="n">
        <v>42.82</v>
      </c>
      <c r="D6949" s="162" t="n">
        <v>0.088785</v>
      </c>
      <c r="E6949" s="162" t="n"/>
    </row>
    <row r="6950">
      <c r="B6950" s="161" t="n">
        <v>20367</v>
      </c>
      <c r="C6950" s="162" t="n">
        <v>42.99</v>
      </c>
      <c r="D6950" s="162" t="n">
        <v>0.091777</v>
      </c>
      <c r="E6950" s="162" t="n"/>
    </row>
    <row r="6951">
      <c r="B6951" s="161" t="n">
        <v>20368</v>
      </c>
      <c r="C6951" s="162" t="n">
        <v>42.7</v>
      </c>
      <c r="D6951" s="162" t="n">
        <v>0.08407000000000001</v>
      </c>
      <c r="E6951" s="162" t="n"/>
    </row>
    <row r="6952">
      <c r="B6952" s="161" t="n">
        <v>20369</v>
      </c>
      <c r="C6952" s="162" t="n">
        <v>42.38</v>
      </c>
      <c r="D6952" s="162" t="n">
        <v>0.075656</v>
      </c>
      <c r="E6952" s="162" t="n"/>
    </row>
    <row r="6953">
      <c r="B6953" s="161" t="n">
        <v>20372</v>
      </c>
      <c r="C6953" s="162" t="n">
        <v>41.15</v>
      </c>
      <c r="D6953" s="162" t="n">
        <v>0.04543</v>
      </c>
      <c r="E6953" s="162" t="n"/>
    </row>
    <row r="6954">
      <c r="B6954" s="161" t="n">
        <v>20373</v>
      </c>
      <c r="C6954" s="162" t="n">
        <v>40.8</v>
      </c>
      <c r="D6954" s="162" t="n">
        <v>0.036205</v>
      </c>
      <c r="E6954" s="162" t="n"/>
    </row>
    <row r="6955">
      <c r="B6955" s="161" t="n">
        <v>20374</v>
      </c>
      <c r="C6955" s="162" t="n">
        <v>41.52</v>
      </c>
      <c r="D6955" s="162" t="n">
        <v>0.052964</v>
      </c>
      <c r="E6955" s="162" t="n"/>
    </row>
    <row r="6956">
      <c r="B6956" s="161" t="n">
        <v>20375</v>
      </c>
      <c r="C6956" s="162" t="n">
        <v>41.39</v>
      </c>
      <c r="D6956" s="162" t="n">
        <v>0.049111</v>
      </c>
      <c r="E6956" s="162" t="n"/>
    </row>
    <row r="6957">
      <c r="B6957" s="161" t="n">
        <v>20376</v>
      </c>
      <c r="C6957" s="162" t="n">
        <v>41.22</v>
      </c>
      <c r="D6957" s="162" t="n">
        <v>0.044331</v>
      </c>
      <c r="E6957" s="162" t="n"/>
    </row>
    <row r="6958">
      <c r="B6958" s="161" t="n">
        <v>20379</v>
      </c>
      <c r="C6958" s="162" t="n">
        <v>41.35</v>
      </c>
      <c r="D6958" s="162" t="n">
        <v>0.046896</v>
      </c>
      <c r="E6958" s="162" t="n"/>
    </row>
    <row r="6959">
      <c r="B6959" s="161" t="n">
        <v>20380</v>
      </c>
      <c r="C6959" s="162" t="n">
        <v>41.65</v>
      </c>
      <c r="D6959" s="162" t="n">
        <v>0.053463</v>
      </c>
      <c r="E6959" s="162" t="n"/>
    </row>
    <row r="6960">
      <c r="B6960" s="161" t="n">
        <v>20381</v>
      </c>
      <c r="C6960" s="162" t="n">
        <v>42.07</v>
      </c>
      <c r="D6960" s="162" t="n">
        <v>0.062667</v>
      </c>
      <c r="E6960" s="162" t="n"/>
    </row>
    <row r="6961">
      <c r="B6961" s="161" t="n">
        <v>20382</v>
      </c>
      <c r="C6961" s="162" t="n">
        <v>42.59</v>
      </c>
      <c r="D6961" s="162" t="n">
        <v>0.07399699999999999</v>
      </c>
      <c r="E6961" s="162" t="n"/>
    </row>
    <row r="6962">
      <c r="B6962" s="161" t="n">
        <v>20383</v>
      </c>
      <c r="C6962" s="162" t="n">
        <v>42.59</v>
      </c>
      <c r="D6962" s="162" t="n">
        <v>0.07308000000000001</v>
      </c>
      <c r="E6962" s="162" t="n"/>
    </row>
    <row r="6963">
      <c r="B6963" s="161" t="n">
        <v>20386</v>
      </c>
      <c r="C6963" s="162" t="n">
        <v>42.91</v>
      </c>
      <c r="D6963" s="162" t="n">
        <v>0.079666</v>
      </c>
      <c r="E6963" s="162" t="n"/>
    </row>
    <row r="6964">
      <c r="B6964" s="161" t="n">
        <v>20387</v>
      </c>
      <c r="C6964" s="162" t="n">
        <v>42.63</v>
      </c>
      <c r="D6964" s="162" t="n">
        <v>0.072243</v>
      </c>
      <c r="E6964" s="162" t="n"/>
    </row>
    <row r="6965">
      <c r="B6965" s="161" t="n">
        <v>20388</v>
      </c>
      <c r="C6965" s="162" t="n">
        <v>42.29</v>
      </c>
      <c r="D6965" s="162" t="n">
        <v>0.06339</v>
      </c>
      <c r="E6965" s="162" t="n"/>
    </row>
    <row r="6966">
      <c r="B6966" s="161" t="n">
        <v>20389</v>
      </c>
      <c r="C6966" s="162" t="n">
        <v>42.14</v>
      </c>
      <c r="D6966" s="162" t="n">
        <v>0.058992</v>
      </c>
      <c r="E6966" s="162" t="n"/>
    </row>
    <row r="6967">
      <c r="B6967" s="161" t="n">
        <v>20390</v>
      </c>
      <c r="C6967" s="162" t="n">
        <v>42.37</v>
      </c>
      <c r="D6967" s="162" t="n">
        <v>0.063543</v>
      </c>
      <c r="E6967" s="162" t="n"/>
    </row>
    <row r="6968">
      <c r="B6968" s="161" t="n">
        <v>20393</v>
      </c>
      <c r="C6968" s="162" t="n">
        <v>42.34</v>
      </c>
      <c r="D6968" s="162" t="n">
        <v>0.061859</v>
      </c>
      <c r="E6968" s="162" t="n"/>
    </row>
    <row r="6969">
      <c r="B6969" s="161" t="n">
        <v>20394</v>
      </c>
      <c r="C6969" s="162" t="n">
        <v>42.28</v>
      </c>
      <c r="D6969" s="162" t="n">
        <v>0.059502</v>
      </c>
      <c r="E6969" s="162" t="n"/>
    </row>
    <row r="6970">
      <c r="B6970" s="161" t="n">
        <v>20395</v>
      </c>
      <c r="C6970" s="162" t="n">
        <v>42.35</v>
      </c>
      <c r="D6970" s="162" t="n">
        <v>0.060229</v>
      </c>
      <c r="E6970" s="162" t="n"/>
    </row>
    <row r="6971">
      <c r="B6971" s="161" t="n">
        <v>20396</v>
      </c>
      <c r="C6971" s="162" t="n">
        <v>43.24</v>
      </c>
      <c r="D6971" s="162" t="n">
        <v>0.08001</v>
      </c>
      <c r="E6971" s="162" t="n"/>
    </row>
    <row r="6972">
      <c r="B6972" s="161" t="n">
        <v>20397</v>
      </c>
      <c r="C6972" s="162" t="n">
        <v>43.96</v>
      </c>
      <c r="D6972" s="162" t="n">
        <v>0.095457</v>
      </c>
      <c r="E6972" s="162" t="n"/>
    </row>
    <row r="6973">
      <c r="B6973" s="161" t="n">
        <v>20400</v>
      </c>
      <c r="C6973" s="162" t="n">
        <v>44.15</v>
      </c>
      <c r="D6973" s="162" t="n">
        <v>0.098691</v>
      </c>
      <c r="E6973" s="162" t="n"/>
    </row>
    <row r="6974">
      <c r="B6974" s="161" t="n">
        <v>20402</v>
      </c>
      <c r="C6974" s="162" t="n">
        <v>44.61</v>
      </c>
      <c r="D6974" s="162" t="n">
        <v>0.107919</v>
      </c>
      <c r="E6974" s="162" t="n"/>
    </row>
    <row r="6975">
      <c r="B6975" s="161" t="n">
        <v>20403</v>
      </c>
      <c r="C6975" s="162" t="n">
        <v>44.72</v>
      </c>
      <c r="D6975" s="162" t="n">
        <v>0.109288</v>
      </c>
      <c r="E6975" s="162" t="n"/>
    </row>
    <row r="6976">
      <c r="B6976" s="161" t="n">
        <v>20404</v>
      </c>
      <c r="C6976" s="162" t="n">
        <v>45.24</v>
      </c>
      <c r="D6976" s="162" t="n">
        <v>0.119696</v>
      </c>
      <c r="E6976" s="162" t="n"/>
    </row>
    <row r="6977">
      <c r="B6977" s="161" t="n">
        <v>20407</v>
      </c>
      <c r="C6977" s="162" t="n">
        <v>46.41</v>
      </c>
      <c r="D6977" s="162" t="n">
        <v>0.143956</v>
      </c>
      <c r="E6977" s="162" t="n"/>
    </row>
    <row r="6978">
      <c r="B6978" s="161" t="n">
        <v>20408</v>
      </c>
      <c r="C6978" s="162" t="n">
        <v>46.21</v>
      </c>
      <c r="D6978" s="162" t="n">
        <v>0.138447</v>
      </c>
      <c r="E6978" s="162" t="n"/>
    </row>
    <row r="6979">
      <c r="B6979" s="161" t="n">
        <v>20409</v>
      </c>
      <c r="C6979" s="162" t="n">
        <v>45.91</v>
      </c>
      <c r="D6979" s="162" t="n">
        <v>0.130792</v>
      </c>
      <c r="E6979" s="162" t="n"/>
    </row>
    <row r="6980">
      <c r="B6980" s="161" t="n">
        <v>20410</v>
      </c>
      <c r="C6980" s="162" t="n">
        <v>45.59</v>
      </c>
      <c r="D6980" s="162" t="n">
        <v>0.122683</v>
      </c>
      <c r="E6980" s="162" t="n"/>
    </row>
    <row r="6981">
      <c r="B6981" s="161" t="n">
        <v>20411</v>
      </c>
      <c r="C6981" s="162" t="n">
        <v>45.54</v>
      </c>
      <c r="D6981" s="162" t="n">
        <v>0.120458</v>
      </c>
      <c r="E6981" s="162" t="n"/>
    </row>
    <row r="6982">
      <c r="B6982" s="161" t="n">
        <v>20414</v>
      </c>
      <c r="C6982" s="162" t="n">
        <v>45.22</v>
      </c>
      <c r="D6982" s="162" t="n">
        <v>0.112384</v>
      </c>
      <c r="E6982" s="162" t="n"/>
    </row>
    <row r="6983">
      <c r="B6983" s="161" t="n">
        <v>20415</v>
      </c>
      <c r="C6983" s="162" t="n">
        <v>45.66</v>
      </c>
      <c r="D6983" s="162" t="n">
        <v>0.120992</v>
      </c>
      <c r="E6983" s="162" t="n"/>
    </row>
    <row r="6984">
      <c r="B6984" s="161" t="n">
        <v>20416</v>
      </c>
      <c r="C6984" s="162" t="n">
        <v>45.72</v>
      </c>
      <c r="D6984" s="162" t="n">
        <v>0.121161</v>
      </c>
      <c r="E6984" s="162" t="n"/>
    </row>
    <row r="6985">
      <c r="B6985" s="161" t="n">
        <v>20418</v>
      </c>
      <c r="C6985" s="162" t="n">
        <v>45.68</v>
      </c>
      <c r="D6985" s="162" t="n">
        <v>0.119184</v>
      </c>
      <c r="E6985" s="162" t="n"/>
    </row>
    <row r="6986">
      <c r="B6986" s="161" t="n">
        <v>20421</v>
      </c>
      <c r="C6986" s="162" t="n">
        <v>45.38</v>
      </c>
      <c r="D6986" s="162" t="n">
        <v>0.111572</v>
      </c>
      <c r="E6986" s="162" t="n"/>
    </row>
    <row r="6987">
      <c r="B6987" s="161" t="n">
        <v>20422</v>
      </c>
      <c r="C6987" s="162" t="n">
        <v>45.56</v>
      </c>
      <c r="D6987" s="162" t="n">
        <v>0.114495</v>
      </c>
      <c r="E6987" s="162" t="n"/>
    </row>
    <row r="6988">
      <c r="B6988" s="161" t="n">
        <v>20423</v>
      </c>
      <c r="C6988" s="162" t="n">
        <v>45.51</v>
      </c>
      <c r="D6988" s="162" t="n">
        <v>0.112337</v>
      </c>
      <c r="E6988" s="162" t="n"/>
    </row>
    <row r="6989">
      <c r="B6989" s="161" t="n">
        <v>20424</v>
      </c>
      <c r="C6989" s="162" t="n">
        <v>45.35</v>
      </c>
      <c r="D6989" s="162" t="n">
        <v>0.107776</v>
      </c>
      <c r="E6989" s="162" t="n"/>
    </row>
    <row r="6990">
      <c r="B6990" s="161" t="n">
        <v>20425</v>
      </c>
      <c r="C6990" s="162" t="n">
        <v>45.44</v>
      </c>
      <c r="D6990" s="162" t="n">
        <v>0.108694</v>
      </c>
      <c r="E6990" s="162" t="n"/>
    </row>
    <row r="6991">
      <c r="B6991" s="161" t="n">
        <v>20428</v>
      </c>
      <c r="C6991" s="162" t="n">
        <v>45.7</v>
      </c>
      <c r="D6991" s="162" t="n">
        <v>0.113313</v>
      </c>
      <c r="E6991" s="162" t="n"/>
    </row>
    <row r="6992">
      <c r="B6992" s="161" t="n">
        <v>20429</v>
      </c>
      <c r="C6992" s="162" t="n">
        <v>45.7</v>
      </c>
      <c r="D6992" s="162" t="n">
        <v>0.112234</v>
      </c>
      <c r="E6992" s="162" t="n"/>
    </row>
    <row r="6993">
      <c r="B6993" s="161" t="n">
        <v>20430</v>
      </c>
      <c r="C6993" s="162" t="n">
        <v>45.55</v>
      </c>
      <c r="D6993" s="162" t="n">
        <v>0.107882</v>
      </c>
      <c r="E6993" s="162" t="n"/>
    </row>
    <row r="6994">
      <c r="B6994" s="161" t="n">
        <v>20431</v>
      </c>
      <c r="C6994" s="162" t="n">
        <v>45.82</v>
      </c>
      <c r="D6994" s="162" t="n">
        <v>0.112692</v>
      </c>
      <c r="E6994" s="162" t="n"/>
    </row>
    <row r="6995">
      <c r="B6995" s="161" t="n">
        <v>20432</v>
      </c>
      <c r="C6995" s="162" t="n">
        <v>45.89</v>
      </c>
      <c r="D6995" s="162" t="n">
        <v>0.113087</v>
      </c>
      <c r="E6995" s="162" t="n"/>
    </row>
    <row r="6996">
      <c r="B6996" s="161" t="n">
        <v>20435</v>
      </c>
      <c r="C6996" s="162" t="n">
        <v>45.42</v>
      </c>
      <c r="D6996" s="162" t="n">
        <v>0.101714</v>
      </c>
      <c r="E6996" s="162" t="n"/>
    </row>
    <row r="6997">
      <c r="B6997" s="161" t="n">
        <v>20436</v>
      </c>
      <c r="C6997" s="162" t="n">
        <v>45.45</v>
      </c>
      <c r="D6997" s="162" t="n">
        <v>0.101315</v>
      </c>
      <c r="E6997" s="162" t="n"/>
    </row>
    <row r="6998">
      <c r="B6998" s="161" t="n">
        <v>20437</v>
      </c>
      <c r="C6998" s="162" t="n">
        <v>45.07</v>
      </c>
      <c r="D6998" s="162" t="n">
        <v>0.091917</v>
      </c>
      <c r="E6998" s="162" t="n"/>
    </row>
    <row r="6999">
      <c r="B6999" s="161" t="n">
        <v>20438</v>
      </c>
      <c r="C6999" s="162" t="n">
        <v>45.06</v>
      </c>
      <c r="D6999" s="162" t="n">
        <v>0.09073299999999999</v>
      </c>
      <c r="E6999" s="162" t="n"/>
    </row>
    <row r="7000">
      <c r="B7000" s="161" t="n">
        <v>20439</v>
      </c>
      <c r="C7000" s="162" t="n">
        <v>45.13</v>
      </c>
      <c r="D7000" s="162" t="n">
        <v>0.091333</v>
      </c>
      <c r="E7000" s="162" t="n"/>
    </row>
    <row r="7001">
      <c r="B7001" s="161" t="n">
        <v>20442</v>
      </c>
      <c r="C7001" s="162" t="n">
        <v>45.02</v>
      </c>
      <c r="D7001" s="162" t="n">
        <v>0.08798300000000001</v>
      </c>
      <c r="E7001" s="162" t="n"/>
    </row>
    <row r="7002">
      <c r="B7002" s="161" t="n">
        <v>20443</v>
      </c>
      <c r="C7002" s="162" t="n">
        <v>44.95</v>
      </c>
      <c r="D7002" s="162" t="n">
        <v>0.085497</v>
      </c>
      <c r="E7002" s="162" t="n"/>
    </row>
    <row r="7003">
      <c r="B7003" s="161" t="n">
        <v>20444</v>
      </c>
      <c r="C7003" s="162" t="n">
        <v>45.34</v>
      </c>
      <c r="D7003" s="162" t="n">
        <v>0.093075</v>
      </c>
      <c r="E7003" s="162" t="n"/>
    </row>
    <row r="7004">
      <c r="B7004" s="161" t="n">
        <v>20445</v>
      </c>
      <c r="C7004" s="162" t="n">
        <v>45.41</v>
      </c>
      <c r="D7004" s="162" t="n">
        <v>0.09350600000000001</v>
      </c>
      <c r="E7004" s="162" t="n"/>
    </row>
    <row r="7005">
      <c r="B7005" s="161" t="n">
        <v>20446</v>
      </c>
      <c r="C7005" s="162" t="n">
        <v>45.5</v>
      </c>
      <c r="D7005" s="162" t="n">
        <v>0.094393</v>
      </c>
      <c r="E7005" s="162" t="n"/>
    </row>
    <row r="7006">
      <c r="B7006" s="161" t="n">
        <v>20450</v>
      </c>
      <c r="C7006" s="162" t="n">
        <v>45.22</v>
      </c>
      <c r="D7006" s="162" t="n">
        <v>0.087085</v>
      </c>
      <c r="E7006" s="162" t="n"/>
    </row>
    <row r="7007">
      <c r="B7007" s="161" t="n">
        <v>20451</v>
      </c>
      <c r="C7007" s="162" t="n">
        <v>45.05</v>
      </c>
      <c r="D7007" s="162" t="n">
        <v>0.08210199999999999</v>
      </c>
      <c r="E7007" s="162" t="n"/>
    </row>
    <row r="7008">
      <c r="B7008" s="161" t="n">
        <v>20452</v>
      </c>
      <c r="C7008" s="162" t="n">
        <v>45.15</v>
      </c>
      <c r="D7008" s="162" t="n">
        <v>0.08318300000000001</v>
      </c>
      <c r="E7008" s="162" t="n"/>
    </row>
    <row r="7009">
      <c r="B7009" s="161" t="n">
        <v>20453</v>
      </c>
      <c r="C7009" s="162" t="n">
        <v>45.48</v>
      </c>
      <c r="D7009" s="162" t="n">
        <v>0.089323</v>
      </c>
      <c r="E7009" s="162" t="n"/>
    </row>
    <row r="7010">
      <c r="B7010" s="161" t="n">
        <v>20457</v>
      </c>
      <c r="C7010" s="162" t="n">
        <v>45.16</v>
      </c>
      <c r="D7010" s="162" t="n">
        <v>0.081176</v>
      </c>
      <c r="E7010" s="162" t="n"/>
    </row>
    <row r="7011">
      <c r="B7011" s="161" t="n">
        <v>20458</v>
      </c>
      <c r="C7011" s="162" t="n">
        <v>45</v>
      </c>
      <c r="D7011" s="162" t="n">
        <v>0.076568</v>
      </c>
      <c r="E7011" s="162" t="n"/>
    </row>
    <row r="7012">
      <c r="B7012" s="161" t="n">
        <v>20459</v>
      </c>
      <c r="C7012" s="162" t="n">
        <v>44.95</v>
      </c>
      <c r="D7012" s="162" t="n">
        <v>0.074377</v>
      </c>
      <c r="E7012" s="162" t="n"/>
    </row>
    <row r="7013">
      <c r="B7013" s="161" t="n">
        <v>20460</v>
      </c>
      <c r="C7013" s="162" t="n">
        <v>45.14</v>
      </c>
      <c r="D7013" s="162" t="n">
        <v>0.07752100000000001</v>
      </c>
      <c r="E7013" s="162" t="n"/>
    </row>
    <row r="7014">
      <c r="B7014" s="161" t="n">
        <v>20463</v>
      </c>
      <c r="C7014" s="162" t="n">
        <v>44.51</v>
      </c>
      <c r="D7014" s="162" t="n">
        <v>0.062525</v>
      </c>
      <c r="E7014" s="162" t="n"/>
    </row>
    <row r="7015">
      <c r="B7015" s="161" t="n">
        <v>20464</v>
      </c>
      <c r="C7015" s="162" t="n">
        <v>44.16</v>
      </c>
      <c r="D7015" s="162" t="n">
        <v>0.053766</v>
      </c>
      <c r="E7015" s="162" t="n"/>
    </row>
    <row r="7016">
      <c r="B7016" s="161" t="n">
        <v>20465</v>
      </c>
      <c r="C7016" s="162" t="n">
        <v>44.38</v>
      </c>
      <c r="D7016" s="162" t="n">
        <v>0.057849</v>
      </c>
      <c r="E7016" s="162" t="n"/>
    </row>
    <row r="7017">
      <c r="B7017" s="161" t="n">
        <v>20466</v>
      </c>
      <c r="C7017" s="162" t="n">
        <v>44.75</v>
      </c>
      <c r="D7017" s="162" t="n">
        <v>0.065207</v>
      </c>
      <c r="E7017" s="162" t="n"/>
    </row>
    <row r="7018">
      <c r="B7018" s="161" t="n">
        <v>20467</v>
      </c>
      <c r="C7018" s="162" t="n">
        <v>44.67</v>
      </c>
      <c r="D7018" s="162" t="n">
        <v>0.062485</v>
      </c>
      <c r="E7018" s="162" t="n"/>
    </row>
    <row r="7019">
      <c r="B7019" s="161" t="n">
        <v>20470</v>
      </c>
      <c r="C7019" s="162" t="n">
        <v>44.14</v>
      </c>
      <c r="D7019" s="162" t="n">
        <v>0.049642</v>
      </c>
      <c r="E7019" s="162" t="n"/>
    </row>
    <row r="7020">
      <c r="B7020" s="161" t="n">
        <v>20471</v>
      </c>
      <c r="C7020" s="162" t="n">
        <v>44.47</v>
      </c>
      <c r="D7020" s="162" t="n">
        <v>0.056152</v>
      </c>
      <c r="E7020" s="162" t="n"/>
    </row>
    <row r="7021">
      <c r="B7021" s="161" t="n">
        <v>20472</v>
      </c>
      <c r="C7021" s="162" t="n">
        <v>44.17</v>
      </c>
      <c r="D7021" s="162" t="n">
        <v>0.048524</v>
      </c>
      <c r="E7021" s="162" t="n"/>
    </row>
    <row r="7022">
      <c r="B7022" s="161" t="n">
        <v>20473</v>
      </c>
      <c r="C7022" s="162" t="n">
        <v>43.72</v>
      </c>
      <c r="D7022" s="162" t="n">
        <v>0.037466</v>
      </c>
      <c r="E7022" s="162" t="n"/>
    </row>
    <row r="7023">
      <c r="B7023" s="161" t="n">
        <v>20474</v>
      </c>
      <c r="C7023" s="162" t="n">
        <v>43.22</v>
      </c>
      <c r="D7023" s="162" t="n">
        <v>0.025235</v>
      </c>
      <c r="E7023" s="162" t="n"/>
    </row>
    <row r="7024">
      <c r="B7024" s="161" t="n">
        <v>20477</v>
      </c>
      <c r="C7024" s="162" t="n">
        <v>43.11</v>
      </c>
      <c r="D7024" s="162" t="n">
        <v>0.021982</v>
      </c>
      <c r="E7024" s="162" t="n"/>
    </row>
    <row r="7025">
      <c r="B7025" s="161" t="n">
        <v>20478</v>
      </c>
      <c r="C7025" s="162" t="n">
        <v>43.65</v>
      </c>
      <c r="D7025" s="162" t="n">
        <v>0.033682</v>
      </c>
      <c r="E7025" s="162" t="n"/>
    </row>
    <row r="7026">
      <c r="B7026" s="161" t="n">
        <v>20479</v>
      </c>
      <c r="C7026" s="162" t="n">
        <v>43.72</v>
      </c>
      <c r="D7026" s="162" t="n">
        <v>0.034541</v>
      </c>
      <c r="E7026" s="162" t="n"/>
    </row>
    <row r="7027">
      <c r="B7027" s="161" t="n">
        <v>20480</v>
      </c>
      <c r="C7027" s="162" t="n">
        <v>43.46</v>
      </c>
      <c r="D7027" s="162" t="n">
        <v>0.02789</v>
      </c>
      <c r="E7027" s="162" t="n"/>
    </row>
    <row r="7028">
      <c r="B7028" s="161" t="n">
        <v>20481</v>
      </c>
      <c r="C7028" s="162" t="n">
        <v>43.38</v>
      </c>
      <c r="D7028" s="162" t="n">
        <v>0.025377</v>
      </c>
      <c r="E7028" s="162" t="n"/>
    </row>
    <row r="7029">
      <c r="B7029" s="161" t="n">
        <v>20484</v>
      </c>
      <c r="C7029" s="162" t="n">
        <v>43.5</v>
      </c>
      <c r="D7029" s="162" t="n">
        <v>0.027465</v>
      </c>
      <c r="E7029" s="162" t="n"/>
    </row>
    <row r="7030">
      <c r="B7030" s="161" t="n">
        <v>20485</v>
      </c>
      <c r="C7030" s="162" t="n">
        <v>43.82</v>
      </c>
      <c r="D7030" s="162" t="n">
        <v>0.034102</v>
      </c>
      <c r="E7030" s="162" t="n"/>
    </row>
    <row r="7031">
      <c r="B7031" s="161" t="n">
        <v>20486</v>
      </c>
      <c r="C7031" s="162" t="n">
        <v>44.03</v>
      </c>
      <c r="D7031" s="162" t="n">
        <v>0.038203</v>
      </c>
      <c r="E7031" s="162" t="n"/>
    </row>
    <row r="7032">
      <c r="B7032" s="161" t="n">
        <v>20487</v>
      </c>
      <c r="C7032" s="162" t="n">
        <v>44.22</v>
      </c>
      <c r="D7032" s="162" t="n">
        <v>0.041801</v>
      </c>
      <c r="E7032" s="162" t="n"/>
    </row>
    <row r="7033">
      <c r="B7033" s="161" t="n">
        <v>20488</v>
      </c>
      <c r="C7033" s="162" t="n">
        <v>44.78</v>
      </c>
      <c r="D7033" s="162" t="n">
        <v>0.05362</v>
      </c>
      <c r="E7033" s="162" t="n"/>
    </row>
    <row r="7034">
      <c r="B7034" s="161" t="n">
        <v>20491</v>
      </c>
      <c r="C7034" s="162" t="n">
        <v>44.81</v>
      </c>
      <c r="D7034" s="162" t="n">
        <v>0.053525</v>
      </c>
      <c r="E7034" s="162" t="n"/>
    </row>
    <row r="7035">
      <c r="B7035" s="161" t="n">
        <v>20492</v>
      </c>
      <c r="C7035" s="162" t="n">
        <v>44.6</v>
      </c>
      <c r="D7035" s="162" t="n">
        <v>0.048052</v>
      </c>
      <c r="E7035" s="162" t="n"/>
    </row>
    <row r="7036">
      <c r="B7036" s="161" t="n">
        <v>20493</v>
      </c>
      <c r="C7036" s="162" t="n">
        <v>44.16</v>
      </c>
      <c r="D7036" s="162" t="n">
        <v>0.037426</v>
      </c>
      <c r="E7036" s="162" t="n"/>
    </row>
    <row r="7037">
      <c r="B7037" s="161" t="n">
        <v>20494</v>
      </c>
      <c r="C7037" s="162" t="n">
        <v>43.66</v>
      </c>
      <c r="D7037" s="162" t="n">
        <v>0.025411</v>
      </c>
      <c r="E7037" s="162" t="n"/>
    </row>
    <row r="7038">
      <c r="B7038" s="161" t="n">
        <v>20495</v>
      </c>
      <c r="C7038" s="162" t="n">
        <v>43.64</v>
      </c>
      <c r="D7038" s="162" t="n">
        <v>0.024303</v>
      </c>
      <c r="E7038" s="162" t="n"/>
    </row>
    <row r="7039">
      <c r="B7039" s="161" t="n">
        <v>20498</v>
      </c>
      <c r="C7039" s="162" t="n">
        <v>43.58</v>
      </c>
      <c r="D7039" s="162" t="n">
        <v>0.022235</v>
      </c>
      <c r="E7039" s="162" t="n"/>
    </row>
    <row r="7040">
      <c r="B7040" s="161" t="n">
        <v>20499</v>
      </c>
      <c r="C7040" s="162" t="n">
        <v>43.42</v>
      </c>
      <c r="D7040" s="162" t="n">
        <v>0.017916</v>
      </c>
      <c r="E7040" s="162" t="n"/>
    </row>
    <row r="7041">
      <c r="B7041" s="161" t="n">
        <v>20500</v>
      </c>
      <c r="C7041" s="162" t="n">
        <v>44.04</v>
      </c>
      <c r="D7041" s="162" t="n">
        <v>0.031391</v>
      </c>
      <c r="E7041" s="162" t="n"/>
    </row>
    <row r="7042">
      <c r="B7042" s="161" t="n">
        <v>20501</v>
      </c>
      <c r="C7042" s="162" t="n">
        <v>43.82</v>
      </c>
      <c r="D7042" s="162" t="n">
        <v>0.025667</v>
      </c>
      <c r="E7042" s="162" t="n"/>
    </row>
    <row r="7043">
      <c r="B7043" s="161" t="n">
        <v>20502</v>
      </c>
      <c r="C7043" s="162" t="n">
        <v>44.52</v>
      </c>
      <c r="D7043" s="162" t="n">
        <v>0.04071</v>
      </c>
      <c r="E7043" s="162" t="n"/>
    </row>
    <row r="7044">
      <c r="B7044" s="161" t="n">
        <v>20505</v>
      </c>
      <c r="C7044" s="162" t="n">
        <v>44.45</v>
      </c>
      <c r="D7044" s="162" t="n">
        <v>0.038361</v>
      </c>
      <c r="E7044" s="162" t="n"/>
    </row>
    <row r="7045">
      <c r="B7045" s="161" t="n">
        <v>20506</v>
      </c>
      <c r="C7045" s="162" t="n">
        <v>44.56</v>
      </c>
      <c r="D7045" s="162" t="n">
        <v>0.040053</v>
      </c>
      <c r="E7045" s="162" t="n"/>
    </row>
    <row r="7046">
      <c r="B7046" s="161" t="n">
        <v>20508</v>
      </c>
      <c r="C7046" s="162" t="n">
        <v>44.95</v>
      </c>
      <c r="D7046" s="162" t="n">
        <v>0.047948</v>
      </c>
      <c r="E7046" s="162" t="n"/>
    </row>
    <row r="7047">
      <c r="B7047" s="161" t="n">
        <v>20509</v>
      </c>
      <c r="C7047" s="162" t="n">
        <v>45.32</v>
      </c>
      <c r="D7047" s="162" t="n">
        <v>0.055274</v>
      </c>
      <c r="E7047" s="162" t="n"/>
    </row>
    <row r="7048">
      <c r="B7048" s="161" t="n">
        <v>20512</v>
      </c>
      <c r="C7048" s="162" t="n">
        <v>45.27</v>
      </c>
      <c r="D7048" s="162" t="n">
        <v>0.053255</v>
      </c>
      <c r="E7048" s="162" t="n"/>
    </row>
    <row r="7049">
      <c r="B7049" s="161" t="n">
        <v>20513</v>
      </c>
      <c r="C7049" s="162" t="n">
        <v>45.43</v>
      </c>
      <c r="D7049" s="162" t="n">
        <v>0.055825</v>
      </c>
      <c r="E7049" s="162" t="n"/>
    </row>
    <row r="7050">
      <c r="B7050" s="161" t="n">
        <v>20514</v>
      </c>
      <c r="C7050" s="162" t="n">
        <v>45.34</v>
      </c>
      <c r="D7050" s="162" t="n">
        <v>0.052923</v>
      </c>
      <c r="E7050" s="162" t="n"/>
    </row>
    <row r="7051">
      <c r="B7051" s="161" t="n">
        <v>20515</v>
      </c>
      <c r="C7051" s="162" t="n">
        <v>45.54</v>
      </c>
      <c r="D7051" s="162" t="n">
        <v>0.056335</v>
      </c>
      <c r="E7051" s="162" t="n"/>
    </row>
    <row r="7052">
      <c r="B7052" s="161" t="n">
        <v>20516</v>
      </c>
      <c r="C7052" s="162" t="n">
        <v>45.81</v>
      </c>
      <c r="D7052" s="162" t="n">
        <v>0.06122</v>
      </c>
      <c r="E7052" s="162" t="n"/>
    </row>
    <row r="7053">
      <c r="B7053" s="161" t="n">
        <v>20519</v>
      </c>
      <c r="C7053" s="162" t="n">
        <v>46.06</v>
      </c>
      <c r="D7053" s="162" t="n">
        <v>0.06564399999999999</v>
      </c>
      <c r="E7053" s="162" t="n"/>
    </row>
    <row r="7054">
      <c r="B7054" s="161" t="n">
        <v>20520</v>
      </c>
      <c r="C7054" s="162" t="n">
        <v>46.04</v>
      </c>
      <c r="D7054" s="162" t="n">
        <v>0.064219</v>
      </c>
      <c r="E7054" s="162" t="n"/>
    </row>
    <row r="7055">
      <c r="B7055" s="161" t="n">
        <v>20521</v>
      </c>
      <c r="C7055" s="162" t="n">
        <v>46.01</v>
      </c>
      <c r="D7055" s="162" t="n">
        <v>0.06261</v>
      </c>
      <c r="E7055" s="162" t="n"/>
    </row>
    <row r="7056">
      <c r="B7056" s="161" t="n">
        <v>20522</v>
      </c>
      <c r="C7056" s="162" t="n">
        <v>46.12</v>
      </c>
      <c r="D7056" s="162" t="n">
        <v>0.063999</v>
      </c>
      <c r="E7056" s="162" t="n"/>
    </row>
    <row r="7057">
      <c r="B7057" s="161" t="n">
        <v>20523</v>
      </c>
      <c r="C7057" s="162" t="n">
        <v>46.7</v>
      </c>
      <c r="D7057" s="162" t="n">
        <v>0.075429</v>
      </c>
      <c r="E7057" s="162" t="n"/>
    </row>
    <row r="7058">
      <c r="B7058" s="161" t="n">
        <v>20526</v>
      </c>
      <c r="C7058" s="162" t="n">
        <v>47.13</v>
      </c>
      <c r="D7058" s="162" t="n">
        <v>0.083495</v>
      </c>
      <c r="E7058" s="162" t="n"/>
    </row>
    <row r="7059">
      <c r="B7059" s="161" t="n">
        <v>20527</v>
      </c>
      <c r="C7059" s="162" t="n">
        <v>47.06</v>
      </c>
      <c r="D7059" s="162" t="n">
        <v>0.08094700000000001</v>
      </c>
      <c r="E7059" s="162" t="n"/>
    </row>
    <row r="7060">
      <c r="B7060" s="161" t="n">
        <v>20528</v>
      </c>
      <c r="C7060" s="162" t="n">
        <v>47.53</v>
      </c>
      <c r="D7060" s="162" t="n">
        <v>0.089779</v>
      </c>
      <c r="E7060" s="162" t="n"/>
    </row>
    <row r="7061">
      <c r="B7061" s="161" t="n">
        <v>20529</v>
      </c>
      <c r="C7061" s="162" t="n">
        <v>47.99</v>
      </c>
      <c r="D7061" s="162" t="n">
        <v>0.098251</v>
      </c>
      <c r="E7061" s="162" t="n"/>
    </row>
    <row r="7062">
      <c r="B7062" s="161" t="n">
        <v>20530</v>
      </c>
      <c r="C7062" s="162" t="n">
        <v>48.14</v>
      </c>
      <c r="D7062" s="162" t="n">
        <v>0.100203</v>
      </c>
      <c r="E7062" s="162" t="n"/>
    </row>
    <row r="7063">
      <c r="B7063" s="161" t="n">
        <v>20533</v>
      </c>
      <c r="C7063" s="162" t="n">
        <v>48.59</v>
      </c>
      <c r="D7063" s="162" t="n">
        <v>0.108302</v>
      </c>
      <c r="E7063" s="162" t="n"/>
    </row>
    <row r="7064">
      <c r="B7064" s="161" t="n">
        <v>20534</v>
      </c>
      <c r="C7064" s="162" t="n">
        <v>48.87</v>
      </c>
      <c r="D7064" s="162" t="n">
        <v>0.112845</v>
      </c>
      <c r="E7064" s="162" t="n"/>
    </row>
    <row r="7065">
      <c r="B7065" s="161" t="n">
        <v>20535</v>
      </c>
      <c r="C7065" s="162" t="n">
        <v>48.23</v>
      </c>
      <c r="D7065" s="162" t="n">
        <v>0.09857</v>
      </c>
      <c r="E7065" s="162" t="n"/>
    </row>
    <row r="7066">
      <c r="B7066" s="161" t="n">
        <v>20536</v>
      </c>
      <c r="C7066" s="162" t="n">
        <v>48.72</v>
      </c>
      <c r="D7066" s="162" t="n">
        <v>0.107563</v>
      </c>
      <c r="E7066" s="162" t="n"/>
    </row>
    <row r="7067">
      <c r="B7067" s="161" t="n">
        <v>20537</v>
      </c>
      <c r="C7067" s="162" t="n">
        <v>48.83</v>
      </c>
      <c r="D7067" s="162" t="n">
        <v>0.10872</v>
      </c>
      <c r="E7067" s="162" t="n"/>
    </row>
    <row r="7068">
      <c r="B7068" s="161" t="n">
        <v>20540</v>
      </c>
      <c r="C7068" s="162" t="n">
        <v>48.62</v>
      </c>
      <c r="D7068" s="162" t="n">
        <v>0.103314</v>
      </c>
      <c r="E7068" s="162" t="n"/>
    </row>
    <row r="7069">
      <c r="B7069" s="161" t="n">
        <v>20541</v>
      </c>
      <c r="C7069" s="162" t="n">
        <v>48.25</v>
      </c>
      <c r="D7069" s="162" t="n">
        <v>0.094649</v>
      </c>
      <c r="E7069" s="162" t="n"/>
    </row>
    <row r="7070">
      <c r="B7070" s="161" t="n">
        <v>20542</v>
      </c>
      <c r="C7070" s="162" t="n">
        <v>48.51</v>
      </c>
      <c r="D7070" s="162" t="n">
        <v>0.099011</v>
      </c>
      <c r="E7070" s="162" t="n"/>
    </row>
    <row r="7071">
      <c r="B7071" s="161" t="n">
        <v>20543</v>
      </c>
      <c r="C7071" s="162" t="n">
        <v>48.48</v>
      </c>
      <c r="D7071" s="162" t="n">
        <v>0.09737899999999999</v>
      </c>
      <c r="E7071" s="162" t="n"/>
    </row>
    <row r="7072">
      <c r="B7072" s="161" t="n">
        <v>20544</v>
      </c>
      <c r="C7072" s="162" t="n">
        <v>48.59</v>
      </c>
      <c r="D7072" s="162" t="n">
        <v>0.09865699999999999</v>
      </c>
      <c r="E7072" s="162" t="n"/>
    </row>
    <row r="7073">
      <c r="B7073" s="161" t="n">
        <v>20547</v>
      </c>
      <c r="C7073" s="162" t="n">
        <v>48.7</v>
      </c>
      <c r="D7073" s="162" t="n">
        <v>0.099926</v>
      </c>
      <c r="E7073" s="162" t="n"/>
    </row>
    <row r="7074">
      <c r="B7074" s="161" t="n">
        <v>20548</v>
      </c>
      <c r="C7074" s="162" t="n">
        <v>48.53</v>
      </c>
      <c r="D7074" s="162" t="n">
        <v>0.095473</v>
      </c>
      <c r="E7074" s="162" t="n"/>
    </row>
    <row r="7075">
      <c r="B7075" s="161" t="n">
        <v>20549</v>
      </c>
      <c r="C7075" s="162" t="n">
        <v>48.8</v>
      </c>
      <c r="D7075" s="162" t="n">
        <v>0.10004</v>
      </c>
      <c r="E7075" s="162" t="n"/>
    </row>
    <row r="7076">
      <c r="B7076" s="161" t="n">
        <v>20550</v>
      </c>
      <c r="C7076" s="162" t="n">
        <v>48.57</v>
      </c>
      <c r="D7076" s="162" t="n">
        <v>0.094403</v>
      </c>
      <c r="E7076" s="162" t="n"/>
    </row>
    <row r="7077">
      <c r="B7077" s="161" t="n">
        <v>20551</v>
      </c>
      <c r="C7077" s="162" t="n">
        <v>48.85</v>
      </c>
      <c r="D7077" s="162" t="n">
        <v>0.099219</v>
      </c>
      <c r="E7077" s="162" t="n"/>
    </row>
    <row r="7078">
      <c r="B7078" s="161" t="n">
        <v>20554</v>
      </c>
      <c r="C7078" s="162" t="n">
        <v>48.61</v>
      </c>
      <c r="D7078" s="162" t="n">
        <v>0.093406</v>
      </c>
      <c r="E7078" s="162" t="n"/>
    </row>
    <row r="7079">
      <c r="B7079" s="161" t="n">
        <v>20555</v>
      </c>
      <c r="C7079" s="162" t="n">
        <v>47.93</v>
      </c>
      <c r="D7079" s="162" t="n">
        <v>0.078531</v>
      </c>
      <c r="E7079" s="162" t="n"/>
    </row>
    <row r="7080">
      <c r="B7080" s="161" t="n">
        <v>20556</v>
      </c>
      <c r="C7080" s="162" t="n">
        <v>48.31</v>
      </c>
      <c r="D7080" s="162" t="n">
        <v>0.085603</v>
      </c>
      <c r="E7080" s="162" t="n"/>
    </row>
    <row r="7081">
      <c r="B7081" s="161" t="n">
        <v>20557</v>
      </c>
      <c r="C7081" s="162" t="n">
        <v>48.02</v>
      </c>
      <c r="D7081" s="162" t="n">
        <v>0.078764</v>
      </c>
      <c r="E7081" s="162" t="n"/>
    </row>
    <row r="7082">
      <c r="B7082" s="161" t="n">
        <v>20558</v>
      </c>
      <c r="C7082" s="162" t="n">
        <v>47.95</v>
      </c>
      <c r="D7082" s="162" t="n">
        <v>0.076499</v>
      </c>
      <c r="E7082" s="162" t="n"/>
    </row>
    <row r="7083">
      <c r="B7083" s="161" t="n">
        <v>20561</v>
      </c>
      <c r="C7083" s="162" t="n">
        <v>47.96</v>
      </c>
      <c r="D7083" s="162" t="n">
        <v>0.075928</v>
      </c>
      <c r="E7083" s="162" t="n"/>
    </row>
    <row r="7084">
      <c r="B7084" s="161" t="n">
        <v>20562</v>
      </c>
      <c r="C7084" s="162" t="n">
        <v>47.93</v>
      </c>
      <c r="D7084" s="162" t="n">
        <v>0.074545</v>
      </c>
      <c r="E7084" s="162" t="n"/>
    </row>
    <row r="7085">
      <c r="B7085" s="161" t="n">
        <v>20563</v>
      </c>
      <c r="C7085" s="162" t="n">
        <v>47.74</v>
      </c>
      <c r="D7085" s="162" t="n">
        <v>0.069893</v>
      </c>
      <c r="E7085" s="162" t="n"/>
    </row>
    <row r="7086">
      <c r="B7086" s="161" t="n">
        <v>20564</v>
      </c>
      <c r="C7086" s="162" t="n">
        <v>47.57</v>
      </c>
      <c r="D7086" s="162" t="n">
        <v>0.065833</v>
      </c>
      <c r="E7086" s="162" t="n"/>
    </row>
    <row r="7087">
      <c r="B7087" s="161" t="n">
        <v>20565</v>
      </c>
      <c r="C7087" s="162" t="n">
        <v>47.76</v>
      </c>
      <c r="D7087" s="162" t="n">
        <v>0.06923700000000001</v>
      </c>
      <c r="E7087" s="162" t="n"/>
    </row>
    <row r="7088">
      <c r="B7088" s="161" t="n">
        <v>20568</v>
      </c>
      <c r="C7088" s="162" t="n">
        <v>47.65</v>
      </c>
      <c r="D7088" s="162" t="n">
        <v>0.06637</v>
      </c>
      <c r="E7088" s="162" t="n"/>
    </row>
    <row r="7089">
      <c r="B7089" s="161" t="n">
        <v>20569</v>
      </c>
      <c r="C7089" s="162" t="n">
        <v>47.26</v>
      </c>
      <c r="D7089" s="162" t="n">
        <v>0.057646</v>
      </c>
      <c r="E7089" s="162" t="n"/>
    </row>
    <row r="7090">
      <c r="B7090" s="161" t="n">
        <v>20570</v>
      </c>
      <c r="C7090" s="162" t="n">
        <v>47.09</v>
      </c>
      <c r="D7090" s="162" t="n">
        <v>0.053556</v>
      </c>
      <c r="E7090" s="162" t="n"/>
    </row>
    <row r="7091">
      <c r="B7091" s="161" t="n">
        <v>20571</v>
      </c>
      <c r="C7091" s="162" t="n">
        <v>47.49</v>
      </c>
      <c r="D7091" s="162" t="n">
        <v>0.061426</v>
      </c>
      <c r="E7091" s="162" t="n"/>
    </row>
    <row r="7092">
      <c r="B7092" s="161" t="n">
        <v>20572</v>
      </c>
      <c r="C7092" s="162" t="n">
        <v>47.99</v>
      </c>
      <c r="D7092" s="162" t="n">
        <v>0.071257</v>
      </c>
      <c r="E7092" s="162" t="n"/>
    </row>
    <row r="7093">
      <c r="B7093" s="161" t="n">
        <v>20575</v>
      </c>
      <c r="C7093" s="162" t="n">
        <v>48.38</v>
      </c>
      <c r="D7093" s="162" t="n">
        <v>0.078682</v>
      </c>
      <c r="E7093" s="162" t="n"/>
    </row>
    <row r="7094">
      <c r="B7094" s="161" t="n">
        <v>20576</v>
      </c>
      <c r="C7094" s="162" t="n">
        <v>48.16</v>
      </c>
      <c r="D7094" s="162" t="n">
        <v>0.073476</v>
      </c>
      <c r="E7094" s="162" t="n"/>
    </row>
    <row r="7095">
      <c r="B7095" s="161" t="n">
        <v>20577</v>
      </c>
      <c r="C7095" s="162" t="n">
        <v>48.17</v>
      </c>
      <c r="D7095" s="162" t="n">
        <v>0.073006</v>
      </c>
      <c r="E7095" s="162" t="n"/>
    </row>
    <row r="7096">
      <c r="B7096" s="161" t="n">
        <v>20578</v>
      </c>
      <c r="C7096" s="162" t="n">
        <v>48.34</v>
      </c>
      <c r="D7096" s="162" t="n">
        <v>0.075847</v>
      </c>
      <c r="E7096" s="162" t="n"/>
    </row>
    <row r="7097">
      <c r="B7097" s="161" t="n">
        <v>20579</v>
      </c>
      <c r="C7097" s="162" t="n">
        <v>48.51</v>
      </c>
      <c r="D7097" s="162" t="n">
        <v>0.078703</v>
      </c>
      <c r="E7097" s="162" t="n"/>
    </row>
    <row r="7098">
      <c r="B7098" s="161" t="n">
        <v>20582</v>
      </c>
      <c r="C7098" s="162" t="n">
        <v>48.22</v>
      </c>
      <c r="D7098" s="162" t="n">
        <v>0.07212499999999999</v>
      </c>
      <c r="E7098" s="162" t="n"/>
    </row>
    <row r="7099">
      <c r="B7099" s="161" t="n">
        <v>20583</v>
      </c>
      <c r="C7099" s="162" t="n">
        <v>48.02</v>
      </c>
      <c r="D7099" s="162" t="n">
        <v>0.067463</v>
      </c>
      <c r="E7099" s="162" t="n"/>
    </row>
    <row r="7100">
      <c r="B7100" s="161" t="n">
        <v>20584</v>
      </c>
      <c r="C7100" s="162" t="n">
        <v>47.94</v>
      </c>
      <c r="D7100" s="162" t="n">
        <v>0.06531000000000001</v>
      </c>
      <c r="E7100" s="162" t="n"/>
    </row>
    <row r="7101">
      <c r="B7101" s="161" t="n">
        <v>20585</v>
      </c>
      <c r="C7101" s="162" t="n">
        <v>47.16</v>
      </c>
      <c r="D7101" s="162" t="n">
        <v>0.048527</v>
      </c>
      <c r="E7101" s="162" t="n"/>
    </row>
    <row r="7102">
      <c r="B7102" s="161" t="n">
        <v>20586</v>
      </c>
      <c r="C7102" s="162" t="n">
        <v>47.12</v>
      </c>
      <c r="D7102" s="162" t="n">
        <v>0.047276</v>
      </c>
      <c r="E7102" s="162" t="n"/>
    </row>
    <row r="7103">
      <c r="B7103" s="161" t="n">
        <v>20589</v>
      </c>
      <c r="C7103" s="162" t="n">
        <v>46.86</v>
      </c>
      <c r="D7103" s="162" t="n">
        <v>0.041371</v>
      </c>
      <c r="E7103" s="162" t="n"/>
    </row>
    <row r="7104">
      <c r="B7104" s="161" t="n">
        <v>20590</v>
      </c>
      <c r="C7104" s="162" t="n">
        <v>46.37</v>
      </c>
      <c r="D7104" s="162" t="n">
        <v>0.030477</v>
      </c>
      <c r="E7104" s="162" t="n"/>
    </row>
    <row r="7105">
      <c r="B7105" s="161" t="n">
        <v>20591</v>
      </c>
      <c r="C7105" s="162" t="n">
        <v>46.05</v>
      </c>
      <c r="D7105" s="162" t="n">
        <v>0.023216</v>
      </c>
      <c r="E7105" s="162" t="n"/>
    </row>
    <row r="7106">
      <c r="B7106" s="161" t="n">
        <v>20592</v>
      </c>
      <c r="C7106" s="162" t="n">
        <v>46.61</v>
      </c>
      <c r="D7106" s="162" t="n">
        <v>0.034913</v>
      </c>
      <c r="E7106" s="162" t="n"/>
    </row>
    <row r="7107">
      <c r="B7107" s="161" t="n">
        <v>20593</v>
      </c>
      <c r="C7107" s="162" t="n">
        <v>46.39</v>
      </c>
      <c r="D7107" s="162" t="n">
        <v>0.029734</v>
      </c>
      <c r="E7107" s="162" t="n"/>
    </row>
    <row r="7108">
      <c r="B7108" s="161" t="n">
        <v>20596</v>
      </c>
      <c r="C7108" s="162" t="n">
        <v>45.99</v>
      </c>
      <c r="D7108" s="162" t="n">
        <v>0.020693</v>
      </c>
      <c r="E7108" s="162" t="n"/>
    </row>
    <row r="7109">
      <c r="B7109" s="161" t="n">
        <v>20597</v>
      </c>
      <c r="C7109" s="162" t="n">
        <v>45.26</v>
      </c>
      <c r="D7109" s="162" t="n">
        <v>0.004365</v>
      </c>
      <c r="E7109" s="162" t="n"/>
    </row>
    <row r="7110">
      <c r="B7110" s="161" t="n">
        <v>20598</v>
      </c>
      <c r="C7110" s="162" t="n">
        <v>45.02</v>
      </c>
      <c r="D7110" s="162" t="n">
        <v>-0.001314</v>
      </c>
      <c r="E7110" s="162" t="n"/>
    </row>
    <row r="7111">
      <c r="B7111" s="161" t="n">
        <v>20599</v>
      </c>
      <c r="C7111" s="162" t="n">
        <v>44.6</v>
      </c>
      <c r="D7111" s="162" t="n">
        <v>-0.011004</v>
      </c>
      <c r="E7111" s="162" t="n"/>
    </row>
    <row r="7112">
      <c r="B7112" s="161" t="n">
        <v>20600</v>
      </c>
      <c r="C7112" s="162" t="n">
        <v>44.62</v>
      </c>
      <c r="D7112" s="162" t="n">
        <v>-0.010832</v>
      </c>
      <c r="E7112" s="162" t="n"/>
    </row>
    <row r="7113">
      <c r="B7113" s="161" t="n">
        <v>20603</v>
      </c>
      <c r="C7113" s="162" t="n">
        <v>44.1</v>
      </c>
      <c r="D7113" s="162" t="n">
        <v>-0.022764</v>
      </c>
      <c r="E7113" s="162" t="n"/>
    </row>
    <row r="7114">
      <c r="B7114" s="161" t="n">
        <v>20604</v>
      </c>
      <c r="C7114" s="162" t="n">
        <v>45.11</v>
      </c>
      <c r="D7114" s="162" t="n">
        <v>-0.000445</v>
      </c>
      <c r="E7114" s="162" t="n"/>
    </row>
    <row r="7115">
      <c r="B7115" s="161" t="n">
        <v>20606</v>
      </c>
      <c r="C7115" s="162" t="n">
        <v>45.2</v>
      </c>
      <c r="D7115" s="162" t="n">
        <v>0.001178</v>
      </c>
      <c r="E7115" s="162" t="n"/>
    </row>
    <row r="7116">
      <c r="B7116" s="161" t="n">
        <v>20607</v>
      </c>
      <c r="C7116" s="162" t="n">
        <v>45.58</v>
      </c>
      <c r="D7116" s="162" t="n">
        <v>0.009142000000000001</v>
      </c>
      <c r="E7116" s="162" t="n"/>
    </row>
    <row r="7117">
      <c r="B7117" s="161" t="n">
        <v>20610</v>
      </c>
      <c r="C7117" s="162" t="n">
        <v>45.85</v>
      </c>
      <c r="D7117" s="162" t="n">
        <v>0.014604</v>
      </c>
      <c r="E7117" s="162" t="n"/>
    </row>
    <row r="7118">
      <c r="B7118" s="161" t="n">
        <v>20611</v>
      </c>
      <c r="C7118" s="162" t="n">
        <v>45.86</v>
      </c>
      <c r="D7118" s="162" t="n">
        <v>0.014398</v>
      </c>
      <c r="E7118" s="162" t="n"/>
    </row>
    <row r="7119">
      <c r="B7119" s="161" t="n">
        <v>20612</v>
      </c>
      <c r="C7119" s="162" t="n">
        <v>45.63</v>
      </c>
      <c r="D7119" s="162" t="n">
        <v>0.008966</v>
      </c>
      <c r="E7119" s="162" t="n"/>
    </row>
    <row r="7120">
      <c r="B7120" s="161" t="n">
        <v>20613</v>
      </c>
      <c r="C7120" s="162" t="n">
        <v>45.99</v>
      </c>
      <c r="D7120" s="162" t="n">
        <v>0.016445</v>
      </c>
      <c r="E7120" s="162" t="n"/>
    </row>
    <row r="7121">
      <c r="B7121" s="161" t="n">
        <v>20614</v>
      </c>
      <c r="C7121" s="162" t="n">
        <v>45.14</v>
      </c>
      <c r="D7121" s="162" t="n">
        <v>-0.00249</v>
      </c>
      <c r="E7121" s="162" t="n"/>
    </row>
    <row r="7122">
      <c r="B7122" s="161" t="n">
        <v>20617</v>
      </c>
      <c r="C7122" s="162" t="n">
        <v>45.71</v>
      </c>
      <c r="D7122" s="162" t="n">
        <v>0.009737000000000001</v>
      </c>
      <c r="E7122" s="162" t="n"/>
    </row>
    <row r="7123">
      <c r="B7123" s="161" t="n">
        <v>20618</v>
      </c>
      <c r="C7123" s="162" t="n">
        <v>46.36</v>
      </c>
      <c r="D7123" s="162" t="n">
        <v>0.023484</v>
      </c>
      <c r="E7123" s="162" t="n"/>
    </row>
    <row r="7124">
      <c r="B7124" s="161" t="n">
        <v>20619</v>
      </c>
      <c r="C7124" s="162" t="n">
        <v>46.42</v>
      </c>
      <c r="D7124" s="162" t="n">
        <v>0.024396</v>
      </c>
      <c r="E7124" s="162" t="n"/>
    </row>
    <row r="7125">
      <c r="B7125" s="161" t="n">
        <v>20620</v>
      </c>
      <c r="C7125" s="162" t="n">
        <v>46.31</v>
      </c>
      <c r="D7125" s="162" t="n">
        <v>0.021649</v>
      </c>
      <c r="E7125" s="162" t="n"/>
    </row>
    <row r="7126">
      <c r="B7126" s="161" t="n">
        <v>20621</v>
      </c>
      <c r="C7126" s="162" t="n">
        <v>46.37</v>
      </c>
      <c r="D7126" s="162" t="n">
        <v>0.022592</v>
      </c>
      <c r="E7126" s="162" t="n"/>
    </row>
    <row r="7127">
      <c r="B7127" s="161" t="n">
        <v>20624</v>
      </c>
      <c r="C7127" s="162" t="n">
        <v>46.17</v>
      </c>
      <c r="D7127" s="162" t="n">
        <v>0.017961</v>
      </c>
      <c r="E7127" s="162" t="n"/>
    </row>
    <row r="7128">
      <c r="B7128" s="161" t="n">
        <v>20625</v>
      </c>
      <c r="C7128" s="162" t="n">
        <v>46.22</v>
      </c>
      <c r="D7128" s="162" t="n">
        <v>0.018754</v>
      </c>
      <c r="E7128" s="162" t="n"/>
    </row>
    <row r="7129">
      <c r="B7129" s="161" t="n">
        <v>20626</v>
      </c>
      <c r="C7129" s="162" t="n">
        <v>46.41</v>
      </c>
      <c r="D7129" s="162" t="n">
        <v>0.022576</v>
      </c>
      <c r="E7129" s="162" t="n"/>
    </row>
    <row r="7130">
      <c r="B7130" s="161" t="n">
        <v>20627</v>
      </c>
      <c r="C7130" s="162" t="n">
        <v>46.73</v>
      </c>
      <c r="D7130" s="162" t="n">
        <v>0.02913</v>
      </c>
      <c r="E7130" s="162" t="n"/>
    </row>
    <row r="7131">
      <c r="B7131" s="161" t="n">
        <v>20628</v>
      </c>
      <c r="C7131" s="162" t="n">
        <v>46.59</v>
      </c>
      <c r="D7131" s="162" t="n">
        <v>0.025831</v>
      </c>
      <c r="E7131" s="162" t="n"/>
    </row>
    <row r="7132">
      <c r="B7132" s="161" t="n">
        <v>20631</v>
      </c>
      <c r="C7132" s="162" t="n">
        <v>46.41</v>
      </c>
      <c r="D7132" s="162" t="n">
        <v>0.021682</v>
      </c>
      <c r="E7132" s="162" t="n"/>
    </row>
    <row r="7133">
      <c r="B7133" s="161" t="n">
        <v>20632</v>
      </c>
      <c r="C7133" s="162" t="n">
        <v>46.72</v>
      </c>
      <c r="D7133" s="162" t="n">
        <v>0.028061</v>
      </c>
      <c r="E7133" s="162" t="n"/>
    </row>
    <row r="7134">
      <c r="B7134" s="161" t="n">
        <v>20633</v>
      </c>
      <c r="C7134" s="162" t="n">
        <v>47.07</v>
      </c>
      <c r="D7134" s="162" t="n">
        <v>0.035275</v>
      </c>
      <c r="E7134" s="162" t="n"/>
    </row>
    <row r="7135">
      <c r="B7135" s="161" t="n">
        <v>20634</v>
      </c>
      <c r="C7135" s="162" t="n">
        <v>47.13</v>
      </c>
      <c r="D7135" s="162" t="n">
        <v>0.036313</v>
      </c>
      <c r="E7135" s="162" t="n"/>
    </row>
    <row r="7136">
      <c r="B7136" s="161" t="n">
        <v>20635</v>
      </c>
      <c r="C7136" s="162" t="n">
        <v>46.97</v>
      </c>
      <c r="D7136" s="162" t="n">
        <v>0.032669</v>
      </c>
      <c r="E7136" s="162" t="n"/>
    </row>
    <row r="7137">
      <c r="B7137" s="161" t="n">
        <v>20638</v>
      </c>
      <c r="C7137" s="162" t="n">
        <v>46.93</v>
      </c>
      <c r="D7137" s="162" t="n">
        <v>0.031614</v>
      </c>
      <c r="E7137" s="162" t="n"/>
    </row>
    <row r="7138">
      <c r="B7138" s="161" t="n">
        <v>20639</v>
      </c>
      <c r="C7138" s="162" t="n">
        <v>47.32</v>
      </c>
      <c r="D7138" s="162" t="n">
        <v>0.039653</v>
      </c>
      <c r="E7138" s="162" t="n"/>
    </row>
    <row r="7139">
      <c r="B7139" s="161" t="n">
        <v>20641</v>
      </c>
      <c r="C7139" s="162" t="n">
        <v>47.8</v>
      </c>
      <c r="D7139" s="162" t="n">
        <v>0.049452</v>
      </c>
      <c r="E7139" s="162" t="n"/>
    </row>
    <row r="7140">
      <c r="B7140" s="161" t="n">
        <v>20642</v>
      </c>
      <c r="C7140" s="162" t="n">
        <v>48.04</v>
      </c>
      <c r="D7140" s="162" t="n">
        <v>0.054169</v>
      </c>
      <c r="E7140" s="162" t="n"/>
    </row>
    <row r="7141">
      <c r="B7141" s="161" t="n">
        <v>20645</v>
      </c>
      <c r="C7141" s="162" t="n">
        <v>48.25</v>
      </c>
      <c r="D7141" s="162" t="n">
        <v>0.058217</v>
      </c>
      <c r="E7141" s="162" t="n"/>
    </row>
    <row r="7142">
      <c r="B7142" s="161" t="n">
        <v>20646</v>
      </c>
      <c r="C7142" s="162" t="n">
        <v>48.54</v>
      </c>
      <c r="D7142" s="162" t="n">
        <v>0.063889</v>
      </c>
      <c r="E7142" s="162" t="n"/>
    </row>
    <row r="7143">
      <c r="B7143" s="161" t="n">
        <v>20647</v>
      </c>
      <c r="C7143" s="162" t="n">
        <v>48.69</v>
      </c>
      <c r="D7143" s="162" t="n">
        <v>0.066307</v>
      </c>
      <c r="E7143" s="162" t="n"/>
    </row>
    <row r="7144">
      <c r="B7144" s="161" t="n">
        <v>20648</v>
      </c>
      <c r="C7144" s="162" t="n">
        <v>48.58</v>
      </c>
      <c r="D7144" s="162" t="n">
        <v>0.063497</v>
      </c>
      <c r="E7144" s="162" t="n"/>
    </row>
    <row r="7145">
      <c r="B7145" s="161" t="n">
        <v>20649</v>
      </c>
      <c r="C7145" s="162" t="n">
        <v>48.72</v>
      </c>
      <c r="D7145" s="162" t="n">
        <v>0.06589100000000001</v>
      </c>
      <c r="E7145" s="162" t="n"/>
    </row>
    <row r="7146">
      <c r="B7146" s="161" t="n">
        <v>20652</v>
      </c>
      <c r="C7146" s="162" t="n">
        <v>49.14</v>
      </c>
      <c r="D7146" s="162" t="n">
        <v>0.07391499999999999</v>
      </c>
      <c r="E7146" s="162" t="n"/>
    </row>
    <row r="7147">
      <c r="B7147" s="161" t="n">
        <v>20653</v>
      </c>
      <c r="C7147" s="162" t="n">
        <v>49.31</v>
      </c>
      <c r="D7147" s="162" t="n">
        <v>0.076751</v>
      </c>
      <c r="E7147" s="162" t="n"/>
    </row>
    <row r="7148">
      <c r="B7148" s="161" t="n">
        <v>20654</v>
      </c>
      <c r="C7148" s="162" t="n">
        <v>49.3</v>
      </c>
      <c r="D7148" s="162" t="n">
        <v>0.075803</v>
      </c>
      <c r="E7148" s="162" t="n"/>
    </row>
    <row r="7149">
      <c r="B7149" s="161" t="n">
        <v>20655</v>
      </c>
      <c r="C7149" s="162" t="n">
        <v>49.32</v>
      </c>
      <c r="D7149" s="162" t="n">
        <v>0.075498</v>
      </c>
      <c r="E7149" s="162" t="n"/>
    </row>
    <row r="7150">
      <c r="B7150" s="161" t="n">
        <v>20656</v>
      </c>
      <c r="C7150" s="162" t="n">
        <v>49.35</v>
      </c>
      <c r="D7150" s="162" t="n">
        <v>0.07541100000000001</v>
      </c>
      <c r="E7150" s="162" t="n"/>
    </row>
    <row r="7151">
      <c r="B7151" s="161" t="n">
        <v>20659</v>
      </c>
      <c r="C7151" s="162" t="n">
        <v>49.33</v>
      </c>
      <c r="D7151" s="162" t="n">
        <v>0.074281</v>
      </c>
      <c r="E7151" s="162" t="n"/>
    </row>
    <row r="7152">
      <c r="B7152" s="161" t="n">
        <v>20660</v>
      </c>
      <c r="C7152" s="162" t="n">
        <v>49.33</v>
      </c>
      <c r="D7152" s="162" t="n">
        <v>0.07352300000000001</v>
      </c>
      <c r="E7152" s="162" t="n"/>
    </row>
    <row r="7153">
      <c r="B7153" s="161" t="n">
        <v>20661</v>
      </c>
      <c r="C7153" s="162" t="n">
        <v>49.44</v>
      </c>
      <c r="D7153" s="162" t="n">
        <v>0.074846</v>
      </c>
      <c r="E7153" s="162" t="n"/>
    </row>
    <row r="7154">
      <c r="B7154" s="161" t="n">
        <v>20662</v>
      </c>
      <c r="C7154" s="162" t="n">
        <v>49.48</v>
      </c>
      <c r="D7154" s="162" t="n">
        <v>0.074709</v>
      </c>
      <c r="E7154" s="162" t="n"/>
    </row>
    <row r="7155">
      <c r="B7155" s="161" t="n">
        <v>20663</v>
      </c>
      <c r="C7155" s="162" t="n">
        <v>49.08</v>
      </c>
      <c r="D7155" s="162" t="n">
        <v>0.06576899999999999</v>
      </c>
      <c r="E7155" s="162" t="n"/>
    </row>
    <row r="7156">
      <c r="B7156" s="161" t="n">
        <v>20666</v>
      </c>
      <c r="C7156" s="162" t="n">
        <v>49</v>
      </c>
      <c r="D7156" s="162" t="n">
        <v>0.06331000000000001</v>
      </c>
      <c r="E7156" s="162" t="n"/>
    </row>
    <row r="7157">
      <c r="B7157" s="161" t="n">
        <v>20667</v>
      </c>
      <c r="C7157" s="162" t="n">
        <v>49.39</v>
      </c>
      <c r="D7157" s="162" t="n">
        <v>0.07035</v>
      </c>
      <c r="E7157" s="162" t="n"/>
    </row>
    <row r="7158">
      <c r="B7158" s="161" t="n">
        <v>20668</v>
      </c>
      <c r="C7158" s="162" t="n">
        <v>49.42</v>
      </c>
      <c r="D7158" s="162" t="n">
        <v>0.070081</v>
      </c>
      <c r="E7158" s="162" t="n"/>
    </row>
    <row r="7159">
      <c r="B7159" s="161" t="n">
        <v>20669</v>
      </c>
      <c r="C7159" s="162" t="n">
        <v>49.74</v>
      </c>
      <c r="D7159" s="162" t="n">
        <v>0.075658</v>
      </c>
      <c r="E7159" s="162" t="n"/>
    </row>
    <row r="7160">
      <c r="B7160" s="161" t="n">
        <v>20670</v>
      </c>
      <c r="C7160" s="162" t="n">
        <v>49.64</v>
      </c>
      <c r="D7160" s="162" t="n">
        <v>0.072825</v>
      </c>
      <c r="E7160" s="162" t="n"/>
    </row>
    <row r="7161">
      <c r="B7161" s="161" t="n">
        <v>20673</v>
      </c>
      <c r="C7161" s="162" t="n">
        <v>48.86</v>
      </c>
      <c r="D7161" s="162" t="n">
        <v>0.056308</v>
      </c>
      <c r="E7161" s="162" t="n"/>
    </row>
    <row r="7162">
      <c r="B7162" s="161" t="n">
        <v>20674</v>
      </c>
      <c r="C7162" s="162" t="n">
        <v>49.16</v>
      </c>
      <c r="D7162" s="162" t="n">
        <v>0.061719</v>
      </c>
      <c r="E7162" s="162" t="n"/>
    </row>
    <row r="7163">
      <c r="B7163" s="161" t="n">
        <v>20675</v>
      </c>
      <c r="C7163" s="162" t="n">
        <v>49.36</v>
      </c>
      <c r="D7163" s="162" t="n">
        <v>0.065081</v>
      </c>
      <c r="E7163" s="162" t="n"/>
    </row>
    <row r="7164">
      <c r="B7164" s="161" t="n">
        <v>20676</v>
      </c>
      <c r="C7164" s="162" t="n">
        <v>49.32</v>
      </c>
      <c r="D7164" s="162" t="n">
        <v>0.06354700000000001</v>
      </c>
      <c r="E7164" s="162" t="n"/>
    </row>
    <row r="7165">
      <c r="B7165" s="161" t="n">
        <v>20677</v>
      </c>
      <c r="C7165" s="162" t="n">
        <v>49.09</v>
      </c>
      <c r="D7165" s="162" t="n">
        <v>0.058139</v>
      </c>
      <c r="E7165" s="162" t="n"/>
    </row>
    <row r="7166">
      <c r="B7166" s="161" t="n">
        <v>20680</v>
      </c>
      <c r="C7166" s="162" t="n">
        <v>48.58</v>
      </c>
      <c r="D7166" s="162" t="n">
        <v>0.047</v>
      </c>
      <c r="E7166" s="162" t="n"/>
    </row>
    <row r="7167">
      <c r="B7167" s="161" t="n">
        <v>20681</v>
      </c>
      <c r="C7167" s="162" t="n">
        <v>48.9</v>
      </c>
      <c r="D7167" s="162" t="n">
        <v>0.052862</v>
      </c>
      <c r="E7167" s="162" t="n"/>
    </row>
    <row r="7168">
      <c r="B7168" s="161" t="n">
        <v>20682</v>
      </c>
      <c r="C7168" s="162" t="n">
        <v>48.99</v>
      </c>
      <c r="D7168" s="162" t="n">
        <v>0.053984</v>
      </c>
      <c r="E7168" s="162" t="n"/>
    </row>
    <row r="7169">
      <c r="B7169" s="161" t="n">
        <v>20683</v>
      </c>
      <c r="C7169" s="162" t="n">
        <v>48.88</v>
      </c>
      <c r="D7169" s="162" t="n">
        <v>0.051025</v>
      </c>
      <c r="E7169" s="162" t="n"/>
    </row>
    <row r="7170">
      <c r="B7170" s="161" t="n">
        <v>20684</v>
      </c>
      <c r="C7170" s="162" t="n">
        <v>48.82</v>
      </c>
      <c r="D7170" s="162" t="n">
        <v>0.049101</v>
      </c>
      <c r="E7170" s="162" t="n"/>
    </row>
    <row r="7171">
      <c r="B7171" s="161" t="n">
        <v>20687</v>
      </c>
      <c r="C7171" s="162" t="n">
        <v>48.25</v>
      </c>
      <c r="D7171" s="162" t="n">
        <v>0.036818</v>
      </c>
      <c r="E7171" s="162" t="n"/>
    </row>
    <row r="7172">
      <c r="B7172" s="161" t="n">
        <v>20688</v>
      </c>
      <c r="C7172" s="162" t="n">
        <v>47.89</v>
      </c>
      <c r="D7172" s="162" t="n">
        <v>0.028906</v>
      </c>
      <c r="E7172" s="162" t="n"/>
    </row>
    <row r="7173">
      <c r="B7173" s="161" t="n">
        <v>20689</v>
      </c>
      <c r="C7173" s="162" t="n">
        <v>47.42</v>
      </c>
      <c r="D7173" s="162" t="n">
        <v>0.018692</v>
      </c>
      <c r="E7173" s="162" t="n"/>
    </row>
    <row r="7174">
      <c r="B7174" s="161" t="n">
        <v>20690</v>
      </c>
      <c r="C7174" s="162" t="n">
        <v>48</v>
      </c>
      <c r="D7174" s="162" t="n">
        <v>0.030485</v>
      </c>
      <c r="E7174" s="162" t="n"/>
    </row>
    <row r="7175">
      <c r="B7175" s="161" t="n">
        <v>20691</v>
      </c>
      <c r="C7175" s="162" t="n">
        <v>47.95</v>
      </c>
      <c r="D7175" s="162" t="n">
        <v>0.029096</v>
      </c>
      <c r="E7175" s="162" t="n"/>
    </row>
    <row r="7176">
      <c r="B7176" s="161" t="n">
        <v>20694</v>
      </c>
      <c r="C7176" s="162" t="n">
        <v>47.66</v>
      </c>
      <c r="D7176" s="162" t="n">
        <v>0.02277</v>
      </c>
      <c r="E7176" s="162" t="n"/>
    </row>
    <row r="7177">
      <c r="B7177" s="161" t="n">
        <v>20695</v>
      </c>
      <c r="C7177" s="162" t="n">
        <v>47.57</v>
      </c>
      <c r="D7177" s="162" t="n">
        <v>0.020755</v>
      </c>
      <c r="E7177" s="162" t="n"/>
    </row>
    <row r="7178">
      <c r="B7178" s="161" t="n">
        <v>20696</v>
      </c>
      <c r="C7178" s="162" t="n">
        <v>47.36</v>
      </c>
      <c r="D7178" s="162" t="n">
        <v>0.016207</v>
      </c>
      <c r="E7178" s="162" t="n"/>
    </row>
    <row r="7179">
      <c r="B7179" s="161" t="n">
        <v>20697</v>
      </c>
      <c r="C7179" s="162" t="n">
        <v>46.94</v>
      </c>
      <c r="D7179" s="162" t="n">
        <v>0.007189</v>
      </c>
      <c r="E7179" s="162" t="n"/>
    </row>
    <row r="7180">
      <c r="B7180" s="161" t="n">
        <v>20698</v>
      </c>
      <c r="C7180" s="162" t="n">
        <v>47.51</v>
      </c>
      <c r="D7180" s="162" t="n">
        <v>0.019053</v>
      </c>
      <c r="E7180" s="162" t="n"/>
    </row>
    <row r="7181">
      <c r="B7181" s="161" t="n">
        <v>20702</v>
      </c>
      <c r="C7181" s="162" t="n">
        <v>47.89</v>
      </c>
      <c r="D7181" s="162" t="n">
        <v>0.026768</v>
      </c>
      <c r="E7181" s="162" t="n"/>
    </row>
    <row r="7182">
      <c r="B7182" s="161" t="n">
        <v>20703</v>
      </c>
      <c r="C7182" s="162" t="n">
        <v>48.02</v>
      </c>
      <c r="D7182" s="162" t="n">
        <v>0.029178</v>
      </c>
      <c r="E7182" s="162" t="n"/>
    </row>
    <row r="7183">
      <c r="B7183" s="161" t="n">
        <v>20704</v>
      </c>
      <c r="C7183" s="162" t="n">
        <v>48.1</v>
      </c>
      <c r="D7183" s="162" t="n">
        <v>0.030581</v>
      </c>
      <c r="E7183" s="162" t="n"/>
    </row>
    <row r="7184">
      <c r="B7184" s="161" t="n">
        <v>20705</v>
      </c>
      <c r="C7184" s="162" t="n">
        <v>47.81</v>
      </c>
      <c r="D7184" s="162" t="n">
        <v>0.02431</v>
      </c>
      <c r="E7184" s="162" t="n"/>
    </row>
    <row r="7185">
      <c r="B7185" s="161" t="n">
        <v>20708</v>
      </c>
      <c r="C7185" s="162" t="n">
        <v>47.56</v>
      </c>
      <c r="D7185" s="162" t="n">
        <v>0.018866</v>
      </c>
      <c r="E7185" s="162" t="n"/>
    </row>
    <row r="7186">
      <c r="B7186" s="161" t="n">
        <v>20709</v>
      </c>
      <c r="C7186" s="162" t="n">
        <v>47.38</v>
      </c>
      <c r="D7186" s="162" t="n">
        <v>0.01486</v>
      </c>
      <c r="E7186" s="162" t="n"/>
    </row>
    <row r="7187">
      <c r="B7187" s="161" t="n">
        <v>20710</v>
      </c>
      <c r="C7187" s="162" t="n">
        <v>47.05</v>
      </c>
      <c r="D7187" s="162" t="n">
        <v>0.007711</v>
      </c>
      <c r="E7187" s="162" t="n"/>
    </row>
    <row r="7188">
      <c r="B7188" s="161" t="n">
        <v>20711</v>
      </c>
      <c r="C7188" s="162" t="n">
        <v>46.99</v>
      </c>
      <c r="D7188" s="162" t="n">
        <v>0.006276</v>
      </c>
      <c r="E7188" s="162" t="n"/>
    </row>
    <row r="7189">
      <c r="B7189" s="161" t="n">
        <v>20712</v>
      </c>
      <c r="C7189" s="162" t="n">
        <v>47.21</v>
      </c>
      <c r="D7189" s="162" t="n">
        <v>0.010748</v>
      </c>
      <c r="E7189" s="162" t="n"/>
    </row>
    <row r="7190">
      <c r="B7190" s="161" t="n">
        <v>20715</v>
      </c>
      <c r="C7190" s="162" t="n">
        <v>47.19</v>
      </c>
      <c r="D7190" s="162" t="n">
        <v>0.010137</v>
      </c>
      <c r="E7190" s="162" t="n"/>
    </row>
    <row r="7191">
      <c r="B7191" s="161" t="n">
        <v>20716</v>
      </c>
      <c r="C7191" s="162" t="n">
        <v>46.79</v>
      </c>
      <c r="D7191" s="162" t="n">
        <v>0.001508</v>
      </c>
      <c r="E7191" s="162" t="n"/>
    </row>
    <row r="7192">
      <c r="B7192" s="161" t="n">
        <v>20717</v>
      </c>
      <c r="C7192" s="162" t="n">
        <v>46.24</v>
      </c>
      <c r="D7192" s="162" t="n">
        <v>-0.010374</v>
      </c>
      <c r="E7192" s="162" t="n"/>
    </row>
    <row r="7193">
      <c r="B7193" s="161" t="n">
        <v>20718</v>
      </c>
      <c r="C7193" s="162" t="n">
        <v>46.21</v>
      </c>
      <c r="D7193" s="162" t="n">
        <v>-0.011094</v>
      </c>
      <c r="E7193" s="162" t="n"/>
    </row>
    <row r="7194">
      <c r="B7194" s="161" t="n">
        <v>20719</v>
      </c>
      <c r="C7194" s="162" t="n">
        <v>46.58</v>
      </c>
      <c r="D7194" s="162" t="n">
        <v>-0.0032</v>
      </c>
      <c r="E7194" s="162" t="n"/>
    </row>
    <row r="7195">
      <c r="B7195" s="161" t="n">
        <v>20722</v>
      </c>
      <c r="C7195" s="162" t="n">
        <v>46.4</v>
      </c>
      <c r="D7195" s="162" t="n">
        <v>-0.007126</v>
      </c>
      <c r="E7195" s="162" t="n"/>
    </row>
    <row r="7196">
      <c r="B7196" s="161" t="n">
        <v>20723</v>
      </c>
      <c r="C7196" s="162" t="n">
        <v>45.75</v>
      </c>
      <c r="D7196" s="162" t="n">
        <v>-0.021269</v>
      </c>
      <c r="E7196" s="162" t="n"/>
    </row>
    <row r="7197">
      <c r="B7197" s="161" t="n">
        <v>20724</v>
      </c>
      <c r="C7197" s="162" t="n">
        <v>45.82</v>
      </c>
      <c r="D7197" s="162" t="n">
        <v>-0.01978</v>
      </c>
      <c r="E7197" s="162" t="n"/>
    </row>
    <row r="7198">
      <c r="B7198" s="161" t="n">
        <v>20725</v>
      </c>
      <c r="C7198" s="162" t="n">
        <v>45.6</v>
      </c>
      <c r="D7198" s="162" t="n">
        <v>-0.02465</v>
      </c>
      <c r="E7198" s="162" t="n"/>
    </row>
    <row r="7199">
      <c r="B7199" s="161" t="n">
        <v>20726</v>
      </c>
      <c r="C7199" s="162" t="n">
        <v>45.35</v>
      </c>
      <c r="D7199" s="162" t="n">
        <v>-0.030178</v>
      </c>
      <c r="E7199" s="162" t="n"/>
    </row>
    <row r="7200">
      <c r="B7200" s="161" t="n">
        <v>20729</v>
      </c>
      <c r="C7200" s="162" t="n">
        <v>44.7</v>
      </c>
      <c r="D7200" s="162" t="n">
        <v>-0.044569</v>
      </c>
      <c r="E7200" s="162" t="n"/>
    </row>
    <row r="7201">
      <c r="B7201" s="161" t="n">
        <v>20730</v>
      </c>
      <c r="C7201" s="162" t="n">
        <v>45.52</v>
      </c>
      <c r="D7201" s="162" t="n">
        <v>-0.026444</v>
      </c>
      <c r="E7201" s="162" t="n"/>
    </row>
    <row r="7202">
      <c r="B7202" s="161" t="n">
        <v>20731</v>
      </c>
      <c r="C7202" s="162" t="n">
        <v>46.28</v>
      </c>
      <c r="D7202" s="162" t="n">
        <v>-0.010028</v>
      </c>
      <c r="E7202" s="162" t="n"/>
    </row>
    <row r="7203">
      <c r="B7203" s="161" t="n">
        <v>20732</v>
      </c>
      <c r="C7203" s="162" t="n">
        <v>46.29</v>
      </c>
      <c r="D7203" s="162" t="n">
        <v>-0.009913999999999999</v>
      </c>
      <c r="E7203" s="162" t="n"/>
    </row>
    <row r="7204">
      <c r="B7204" s="161" t="n">
        <v>20733</v>
      </c>
      <c r="C7204" s="162" t="n">
        <v>46.45</v>
      </c>
      <c r="D7204" s="162" t="n">
        <v>-0.006575</v>
      </c>
      <c r="E7204" s="162" t="n"/>
    </row>
    <row r="7205">
      <c r="B7205" s="161" t="n">
        <v>20736</v>
      </c>
      <c r="C7205" s="162" t="n">
        <v>46.43</v>
      </c>
      <c r="D7205" s="162" t="n">
        <v>-0.007105</v>
      </c>
      <c r="E7205" s="162" t="n"/>
    </row>
    <row r="7206">
      <c r="B7206" s="161" t="n">
        <v>20737</v>
      </c>
      <c r="C7206" s="162" t="n">
        <v>46.2</v>
      </c>
      <c r="D7206" s="162" t="n">
        <v>-0.012176</v>
      </c>
      <c r="E7206" s="162" t="n"/>
    </row>
    <row r="7207">
      <c r="B7207" s="161" t="n">
        <v>20738</v>
      </c>
      <c r="C7207" s="162" t="n">
        <v>46.84</v>
      </c>
      <c r="D7207" s="162" t="n">
        <v>0.001391</v>
      </c>
      <c r="E7207" s="162" t="n"/>
    </row>
    <row r="7208">
      <c r="B7208" s="161" t="n">
        <v>20739</v>
      </c>
      <c r="C7208" s="162" t="n">
        <v>46.81</v>
      </c>
      <c r="D7208" s="162" t="n">
        <v>0.0005730000000000001</v>
      </c>
      <c r="E7208" s="162" t="n"/>
    </row>
    <row r="7209">
      <c r="B7209" s="161" t="n">
        <v>20740</v>
      </c>
      <c r="C7209" s="162" t="n">
        <v>47</v>
      </c>
      <c r="D7209" s="162" t="n">
        <v>0.004461</v>
      </c>
      <c r="E7209" s="162" t="n"/>
    </row>
    <row r="7210">
      <c r="B7210" s="161" t="n">
        <v>20743</v>
      </c>
      <c r="C7210" s="162" t="n">
        <v>46.86</v>
      </c>
      <c r="D7210" s="162" t="n">
        <v>0.001296</v>
      </c>
      <c r="E7210" s="162" t="n"/>
    </row>
    <row r="7211">
      <c r="B7211" s="161" t="n">
        <v>20744</v>
      </c>
      <c r="C7211" s="162" t="n">
        <v>46.62</v>
      </c>
      <c r="D7211" s="162" t="n">
        <v>-0.004012</v>
      </c>
      <c r="E7211" s="162" t="n"/>
    </row>
    <row r="7212">
      <c r="B7212" s="161" t="n">
        <v>20745</v>
      </c>
      <c r="C7212" s="162" t="n">
        <v>46.26</v>
      </c>
      <c r="D7212" s="162" t="n">
        <v>-0.011904</v>
      </c>
      <c r="E7212" s="162" t="n"/>
    </row>
    <row r="7213">
      <c r="B7213" s="161" t="n">
        <v>20746</v>
      </c>
      <c r="C7213" s="162" t="n">
        <v>46.34</v>
      </c>
      <c r="D7213" s="162" t="n">
        <v>-0.010304</v>
      </c>
      <c r="E7213" s="162" t="n"/>
    </row>
    <row r="7214">
      <c r="B7214" s="161" t="n">
        <v>20747</v>
      </c>
      <c r="C7214" s="162" t="n">
        <v>46.24</v>
      </c>
      <c r="D7214" s="162" t="n">
        <v>-0.012649</v>
      </c>
      <c r="E7214" s="162" t="n"/>
    </row>
    <row r="7215">
      <c r="B7215" s="161" t="n">
        <v>20750</v>
      </c>
      <c r="C7215" s="162" t="n">
        <v>46.23</v>
      </c>
      <c r="D7215" s="162" t="n">
        <v>-0.013086</v>
      </c>
      <c r="E7215" s="162" t="n"/>
    </row>
    <row r="7216">
      <c r="B7216" s="161" t="n">
        <v>20751</v>
      </c>
      <c r="C7216" s="162" t="n">
        <v>46.12</v>
      </c>
      <c r="D7216" s="162" t="n">
        <v>-0.015654</v>
      </c>
      <c r="E7216" s="162" t="n"/>
    </row>
    <row r="7217">
      <c r="B7217" s="161" t="n">
        <v>20752</v>
      </c>
      <c r="C7217" s="162" t="n">
        <v>45.93</v>
      </c>
      <c r="D7217" s="162" t="n">
        <v>-0.019908</v>
      </c>
      <c r="E7217" s="162" t="n"/>
    </row>
    <row r="7218">
      <c r="B7218" s="161" t="n">
        <v>20753</v>
      </c>
      <c r="C7218" s="162" t="n">
        <v>45.85</v>
      </c>
      <c r="D7218" s="162" t="n">
        <v>-0.021777</v>
      </c>
      <c r="E7218" s="162" t="n"/>
    </row>
    <row r="7219">
      <c r="B7219" s="161" t="n">
        <v>20754</v>
      </c>
      <c r="C7219" s="162" t="n">
        <v>46.27</v>
      </c>
      <c r="D7219" s="162" t="n">
        <v>-0.012886</v>
      </c>
      <c r="E7219" s="162" t="n"/>
    </row>
    <row r="7220">
      <c r="B7220" s="161" t="n">
        <v>20757</v>
      </c>
      <c r="C7220" s="162" t="n">
        <v>46.4</v>
      </c>
      <c r="D7220" s="162" t="n">
        <v>-0.010286</v>
      </c>
      <c r="E7220" s="162" t="n"/>
    </row>
    <row r="7221">
      <c r="B7221" s="161" t="n">
        <v>20758</v>
      </c>
      <c r="C7221" s="162" t="n">
        <v>46.37</v>
      </c>
      <c r="D7221" s="162" t="n">
        <v>-0.011168</v>
      </c>
      <c r="E7221" s="162" t="n"/>
    </row>
    <row r="7222">
      <c r="B7222" s="161" t="n">
        <v>20759</v>
      </c>
      <c r="C7222" s="162" t="n">
        <v>45.58</v>
      </c>
      <c r="D7222" s="162" t="n">
        <v>-0.02855</v>
      </c>
      <c r="E7222" s="162" t="n"/>
    </row>
    <row r="7223">
      <c r="B7223" s="161" t="n">
        <v>20760</v>
      </c>
      <c r="C7223" s="162" t="n">
        <v>46.52</v>
      </c>
      <c r="D7223" s="162" t="n">
        <v>-0.008488000000000001</v>
      </c>
      <c r="E7223" s="162" t="n"/>
    </row>
    <row r="7224">
      <c r="B7224" s="161" t="n">
        <v>20761</v>
      </c>
      <c r="C7224" s="162" t="n">
        <v>46.98</v>
      </c>
      <c r="D7224" s="162" t="n">
        <v>0.0009389999999999999</v>
      </c>
      <c r="E7224" s="162" t="n"/>
    </row>
    <row r="7225">
      <c r="B7225" s="161" t="n">
        <v>20764</v>
      </c>
      <c r="C7225" s="162" t="n">
        <v>47.6</v>
      </c>
      <c r="D7225" s="162" t="n">
        <v>0.013629</v>
      </c>
      <c r="E7225" s="162" t="n"/>
    </row>
    <row r="7226">
      <c r="B7226" s="161" t="n">
        <v>20766</v>
      </c>
      <c r="C7226" s="162" t="n">
        <v>47.11</v>
      </c>
      <c r="D7226" s="162" t="n">
        <v>0.002921</v>
      </c>
      <c r="E7226" s="162" t="n"/>
    </row>
    <row r="7227">
      <c r="B7227" s="161" t="n">
        <v>20767</v>
      </c>
      <c r="C7227" s="162" t="n">
        <v>46.73</v>
      </c>
      <c r="D7227" s="162" t="n">
        <v>-0.005526</v>
      </c>
      <c r="E7227" s="162" t="n"/>
    </row>
    <row r="7228">
      <c r="B7228" s="161" t="n">
        <v>20768</v>
      </c>
      <c r="C7228" s="162" t="n">
        <v>46.34</v>
      </c>
      <c r="D7228" s="162" t="n">
        <v>-0.014222</v>
      </c>
      <c r="E7228" s="162" t="n"/>
    </row>
    <row r="7229">
      <c r="B7229" s="161" t="n">
        <v>20771</v>
      </c>
      <c r="C7229" s="162" t="n">
        <v>46.49</v>
      </c>
      <c r="D7229" s="162" t="n">
        <v>-0.011308</v>
      </c>
      <c r="E7229" s="162" t="n"/>
    </row>
    <row r="7230">
      <c r="B7230" s="161" t="n">
        <v>20772</v>
      </c>
      <c r="C7230" s="162" t="n">
        <v>46.27</v>
      </c>
      <c r="D7230" s="162" t="n">
        <v>-0.016312</v>
      </c>
      <c r="E7230" s="162" t="n"/>
    </row>
    <row r="7231">
      <c r="B7231" s="161" t="n">
        <v>20773</v>
      </c>
      <c r="C7231" s="162" t="n">
        <v>46.01</v>
      </c>
      <c r="D7231" s="162" t="n">
        <v>-0.022158</v>
      </c>
      <c r="E7231" s="162" t="n"/>
    </row>
    <row r="7232">
      <c r="B7232" s="161" t="n">
        <v>20774</v>
      </c>
      <c r="C7232" s="162" t="n">
        <v>45.72</v>
      </c>
      <c r="D7232" s="162" t="n">
        <v>-0.02864</v>
      </c>
      <c r="E7232" s="162" t="n"/>
    </row>
    <row r="7233">
      <c r="B7233" s="161" t="n">
        <v>20775</v>
      </c>
      <c r="C7233" s="162" t="n">
        <v>45.74</v>
      </c>
      <c r="D7233" s="162" t="n">
        <v>-0.028305</v>
      </c>
      <c r="E7233" s="162" t="n"/>
    </row>
    <row r="7234">
      <c r="B7234" s="161" t="n">
        <v>20778</v>
      </c>
      <c r="C7234" s="162" t="n">
        <v>45.29</v>
      </c>
      <c r="D7234" s="162" t="n">
        <v>-0.038243</v>
      </c>
      <c r="E7234" s="162" t="n"/>
    </row>
    <row r="7235">
      <c r="B7235" s="161" t="n">
        <v>20779</v>
      </c>
      <c r="C7235" s="162" t="n">
        <v>44.89</v>
      </c>
      <c r="D7235" s="162" t="n">
        <v>-0.047145</v>
      </c>
      <c r="E7235" s="162" t="n"/>
    </row>
    <row r="7236">
      <c r="B7236" s="161" t="n">
        <v>20780</v>
      </c>
      <c r="C7236" s="162" t="n">
        <v>44.67</v>
      </c>
      <c r="D7236" s="162" t="n">
        <v>-0.052112</v>
      </c>
      <c r="E7236" s="162" t="n"/>
    </row>
    <row r="7237">
      <c r="B7237" s="161" t="n">
        <v>20782</v>
      </c>
      <c r="C7237" s="162" t="n">
        <v>45.14</v>
      </c>
      <c r="D7237" s="162" t="n">
        <v>-0.041802</v>
      </c>
      <c r="E7237" s="162" t="n"/>
    </row>
    <row r="7238">
      <c r="B7238" s="161" t="n">
        <v>20785</v>
      </c>
      <c r="C7238" s="162" t="n">
        <v>44.87</v>
      </c>
      <c r="D7238" s="162" t="n">
        <v>-0.047932</v>
      </c>
      <c r="E7238" s="162" t="n"/>
    </row>
    <row r="7239">
      <c r="B7239" s="161" t="n">
        <v>20786</v>
      </c>
      <c r="C7239" s="162" t="n">
        <v>44.91</v>
      </c>
      <c r="D7239" s="162" t="n">
        <v>-0.047182</v>
      </c>
      <c r="E7239" s="162" t="n"/>
    </row>
    <row r="7240">
      <c r="B7240" s="161" t="n">
        <v>20787</v>
      </c>
      <c r="C7240" s="162" t="n">
        <v>44.43</v>
      </c>
      <c r="D7240" s="162" t="n">
        <v>-0.058035</v>
      </c>
      <c r="E7240" s="162" t="n"/>
    </row>
    <row r="7241">
      <c r="B7241" s="161" t="n">
        <v>20788</v>
      </c>
      <c r="C7241" s="162" t="n">
        <v>44.38</v>
      </c>
      <c r="D7241" s="162" t="n">
        <v>-0.059197</v>
      </c>
      <c r="E7241" s="162" t="n"/>
    </row>
    <row r="7242">
      <c r="B7242" s="161" t="n">
        <v>20789</v>
      </c>
      <c r="C7242" s="162" t="n">
        <v>45.08</v>
      </c>
      <c r="D7242" s="162" t="n">
        <v>-0.043681</v>
      </c>
      <c r="E7242" s="162" t="n"/>
    </row>
    <row r="7243">
      <c r="B7243" s="161" t="n">
        <v>20792</v>
      </c>
      <c r="C7243" s="162" t="n">
        <v>45.98</v>
      </c>
      <c r="D7243" s="162" t="n">
        <v>-0.024069</v>
      </c>
      <c r="E7243" s="162" t="n"/>
    </row>
    <row r="7244">
      <c r="B7244" s="161" t="n">
        <v>20793</v>
      </c>
      <c r="C7244" s="162" t="n">
        <v>45.84</v>
      </c>
      <c r="D7244" s="162" t="n">
        <v>-0.027266</v>
      </c>
      <c r="E7244" s="162" t="n"/>
    </row>
    <row r="7245">
      <c r="B7245" s="161" t="n">
        <v>20794</v>
      </c>
      <c r="C7245" s="162" t="n">
        <v>46.39</v>
      </c>
      <c r="D7245" s="162" t="n">
        <v>-0.015533</v>
      </c>
      <c r="E7245" s="162" t="n"/>
    </row>
    <row r="7246">
      <c r="B7246" s="161" t="n">
        <v>20795</v>
      </c>
      <c r="C7246" s="162" t="n">
        <v>46.81</v>
      </c>
      <c r="D7246" s="162" t="n">
        <v>-0.006717</v>
      </c>
      <c r="E7246" s="162" t="n"/>
    </row>
    <row r="7247">
      <c r="B7247" s="161" t="n">
        <v>20796</v>
      </c>
      <c r="C7247" s="162" t="n">
        <v>47.04</v>
      </c>
      <c r="D7247" s="162" t="n">
        <v>-0.001998</v>
      </c>
      <c r="E7247" s="162" t="n"/>
    </row>
    <row r="7248">
      <c r="B7248" s="161" t="n">
        <v>20799</v>
      </c>
      <c r="C7248" s="162" t="n">
        <v>46.8</v>
      </c>
      <c r="D7248" s="162" t="n">
        <v>-0.007276</v>
      </c>
      <c r="E7248" s="162" t="n"/>
    </row>
    <row r="7249">
      <c r="B7249" s="161" t="n">
        <v>20800</v>
      </c>
      <c r="C7249" s="162" t="n">
        <v>46.48</v>
      </c>
      <c r="D7249" s="162" t="n">
        <v>-0.014248</v>
      </c>
      <c r="E7249" s="162" t="n"/>
    </row>
    <row r="7250">
      <c r="B7250" s="161" t="n">
        <v>20801</v>
      </c>
      <c r="C7250" s="162" t="n">
        <v>46.13</v>
      </c>
      <c r="D7250" s="162" t="n">
        <v>-0.021891</v>
      </c>
      <c r="E7250" s="162" t="n"/>
    </row>
    <row r="7251">
      <c r="B7251" s="161" t="n">
        <v>20802</v>
      </c>
      <c r="C7251" s="162" t="n">
        <v>46.5</v>
      </c>
      <c r="D7251" s="162" t="n">
        <v>-0.014004</v>
      </c>
      <c r="E7251" s="162" t="n"/>
    </row>
    <row r="7252">
      <c r="B7252" s="161" t="n">
        <v>20803</v>
      </c>
      <c r="C7252" s="162" t="n">
        <v>46.54</v>
      </c>
      <c r="D7252" s="162" t="n">
        <v>-0.013221</v>
      </c>
      <c r="E7252" s="162" t="n"/>
    </row>
    <row r="7253">
      <c r="B7253" s="161" t="n">
        <v>20806</v>
      </c>
      <c r="C7253" s="162" t="n">
        <v>46.54</v>
      </c>
      <c r="D7253" s="162" t="n">
        <v>-0.013272</v>
      </c>
      <c r="E7253" s="162" t="n"/>
    </row>
    <row r="7254">
      <c r="B7254" s="161" t="n">
        <v>20807</v>
      </c>
      <c r="C7254" s="162" t="n">
        <v>46.54</v>
      </c>
      <c r="D7254" s="162" t="n">
        <v>-0.013325</v>
      </c>
      <c r="E7254" s="162" t="n"/>
    </row>
    <row r="7255">
      <c r="B7255" s="161" t="n">
        <v>20808</v>
      </c>
      <c r="C7255" s="162" t="n">
        <v>46.43</v>
      </c>
      <c r="D7255" s="162" t="n">
        <v>-0.015736</v>
      </c>
      <c r="E7255" s="162" t="n"/>
    </row>
    <row r="7256">
      <c r="B7256" s="161" t="n">
        <v>20809</v>
      </c>
      <c r="C7256" s="162" t="n">
        <v>46.07</v>
      </c>
      <c r="D7256" s="162" t="n">
        <v>-0.023514</v>
      </c>
      <c r="E7256" s="162" t="n"/>
    </row>
    <row r="7257">
      <c r="B7257" s="161" t="n">
        <v>20810</v>
      </c>
      <c r="C7257" s="162" t="n">
        <v>46.37</v>
      </c>
      <c r="D7257" s="162" t="n">
        <v>-0.016989</v>
      </c>
      <c r="E7257" s="162" t="n"/>
    </row>
    <row r="7258">
      <c r="B7258" s="161" t="n">
        <v>20815</v>
      </c>
      <c r="C7258" s="162" t="n">
        <v>46.39</v>
      </c>
      <c r="D7258" s="162" t="n">
        <v>-0.016479</v>
      </c>
      <c r="E7258" s="162" t="n"/>
    </row>
    <row r="7259">
      <c r="B7259" s="161" t="n">
        <v>20816</v>
      </c>
      <c r="C7259" s="162" t="n">
        <v>46.35</v>
      </c>
      <c r="D7259" s="162" t="n">
        <v>-0.017266</v>
      </c>
      <c r="E7259" s="162" t="n"/>
    </row>
    <row r="7260">
      <c r="B7260" s="161" t="n">
        <v>20817</v>
      </c>
      <c r="C7260" s="162" t="n">
        <v>46.56</v>
      </c>
      <c r="D7260" s="162" t="n">
        <v>-0.012643</v>
      </c>
      <c r="E7260" s="162" t="n"/>
    </row>
    <row r="7261">
      <c r="B7261" s="161" t="n">
        <v>20820</v>
      </c>
      <c r="C7261" s="162" t="n">
        <v>46.67</v>
      </c>
      <c r="D7261" s="162" t="n">
        <v>-0.010143</v>
      </c>
      <c r="E7261" s="162" t="n"/>
    </row>
    <row r="7262">
      <c r="B7262" s="161" t="n">
        <v>20822</v>
      </c>
      <c r="C7262" s="162" t="n">
        <v>46.2</v>
      </c>
      <c r="D7262" s="162" t="n">
        <v>-0.020059</v>
      </c>
      <c r="E7262" s="162" t="n"/>
    </row>
    <row r="7263">
      <c r="B7263" s="161" t="n">
        <v>20823</v>
      </c>
      <c r="C7263" s="162" t="n">
        <v>46.6</v>
      </c>
      <c r="D7263" s="162" t="n">
        <v>-0.011228</v>
      </c>
      <c r="E7263" s="162" t="n"/>
    </row>
    <row r="7264">
      <c r="B7264" s="161" t="n">
        <v>20824</v>
      </c>
      <c r="C7264" s="162" t="n">
        <v>46.66</v>
      </c>
      <c r="D7264" s="162" t="n">
        <v>-0.009705999999999999</v>
      </c>
      <c r="E7264" s="162" t="n"/>
    </row>
    <row r="7265">
      <c r="B7265" s="161" t="n">
        <v>20827</v>
      </c>
      <c r="C7265" s="162" t="n">
        <v>46.42</v>
      </c>
      <c r="D7265" s="162" t="n">
        <v>-0.014671</v>
      </c>
      <c r="E7265" s="162" t="n"/>
    </row>
    <row r="7266">
      <c r="B7266" s="161" t="n">
        <v>20828</v>
      </c>
      <c r="C7266" s="162" t="n">
        <v>46.25</v>
      </c>
      <c r="D7266" s="162" t="n">
        <v>-0.018078</v>
      </c>
      <c r="E7266" s="162" t="n"/>
    </row>
    <row r="7267">
      <c r="B7267" s="161" t="n">
        <v>20829</v>
      </c>
      <c r="C7267" s="162" t="n">
        <v>46.16</v>
      </c>
      <c r="D7267" s="162" t="n">
        <v>-0.019742</v>
      </c>
      <c r="E7267" s="162" t="n"/>
    </row>
    <row r="7268">
      <c r="B7268" s="161" t="n">
        <v>20830</v>
      </c>
      <c r="C7268" s="162" t="n">
        <v>46.27</v>
      </c>
      <c r="D7268" s="162" t="n">
        <v>-0.017112</v>
      </c>
      <c r="E7268" s="162" t="n"/>
    </row>
    <row r="7269">
      <c r="B7269" s="161" t="n">
        <v>20831</v>
      </c>
      <c r="C7269" s="162" t="n">
        <v>46.18</v>
      </c>
      <c r="D7269" s="162" t="n">
        <v>-0.018839</v>
      </c>
      <c r="E7269" s="162" t="n"/>
    </row>
    <row r="7270">
      <c r="B7270" s="161" t="n">
        <v>20834</v>
      </c>
      <c r="C7270" s="162" t="n">
        <v>45.86</v>
      </c>
      <c r="D7270" s="162" t="n">
        <v>-0.025511</v>
      </c>
      <c r="E7270" s="162" t="n"/>
    </row>
    <row r="7271">
      <c r="B7271" s="161" t="n">
        <v>20835</v>
      </c>
      <c r="C7271" s="162" t="n">
        <v>45.18</v>
      </c>
      <c r="D7271" s="162" t="n">
        <v>-0.040099</v>
      </c>
      <c r="E7271" s="162" t="n"/>
    </row>
    <row r="7272">
      <c r="B7272" s="161" t="n">
        <v>20836</v>
      </c>
      <c r="C7272" s="162" t="n">
        <v>45.23</v>
      </c>
      <c r="D7272" s="162" t="n">
        <v>-0.038636</v>
      </c>
      <c r="E7272" s="162" t="n"/>
    </row>
    <row r="7273">
      <c r="B7273" s="161" t="n">
        <v>20837</v>
      </c>
      <c r="C7273" s="162" t="n">
        <v>45.22</v>
      </c>
      <c r="D7273" s="162" t="n">
        <v>-0.038487</v>
      </c>
      <c r="E7273" s="162" t="n"/>
    </row>
    <row r="7274">
      <c r="B7274" s="161" t="n">
        <v>20838</v>
      </c>
      <c r="C7274" s="162" t="n">
        <v>44.64</v>
      </c>
      <c r="D7274" s="162" t="n">
        <v>-0.050982</v>
      </c>
      <c r="E7274" s="162" t="n"/>
    </row>
    <row r="7275">
      <c r="B7275" s="161" t="n">
        <v>20841</v>
      </c>
      <c r="C7275" s="162" t="n">
        <v>44.4</v>
      </c>
      <c r="D7275" s="162" t="n">
        <v>-0.055904</v>
      </c>
      <c r="E7275" s="162" t="n"/>
    </row>
    <row r="7276">
      <c r="B7276" s="161" t="n">
        <v>20842</v>
      </c>
      <c r="C7276" s="162" t="n">
        <v>44.53</v>
      </c>
      <c r="D7276" s="162" t="n">
        <v>-0.05255</v>
      </c>
      <c r="E7276" s="162" t="n"/>
    </row>
    <row r="7277">
      <c r="B7277" s="161" t="n">
        <v>20843</v>
      </c>
      <c r="C7277" s="162" t="n">
        <v>44.87</v>
      </c>
      <c r="D7277" s="162" t="n">
        <v>-0.04452</v>
      </c>
      <c r="E7277" s="162" t="n"/>
    </row>
    <row r="7278">
      <c r="B7278" s="161" t="n">
        <v>20844</v>
      </c>
      <c r="C7278" s="162" t="n">
        <v>45.03</v>
      </c>
      <c r="D7278" s="162" t="n">
        <v>-0.040579</v>
      </c>
      <c r="E7278" s="162" t="n"/>
    </row>
    <row r="7279">
      <c r="B7279" s="161" t="n">
        <v>20845</v>
      </c>
      <c r="C7279" s="162" t="n">
        <v>44.82</v>
      </c>
      <c r="D7279" s="162" t="n">
        <v>-0.044922</v>
      </c>
      <c r="E7279" s="162" t="n"/>
    </row>
    <row r="7280">
      <c r="B7280" s="161" t="n">
        <v>20848</v>
      </c>
      <c r="C7280" s="162" t="n">
        <v>44.49</v>
      </c>
      <c r="D7280" s="162" t="n">
        <v>-0.051904</v>
      </c>
      <c r="E7280" s="162" t="n"/>
    </row>
    <row r="7281">
      <c r="B7281" s="161" t="n">
        <v>20849</v>
      </c>
      <c r="C7281" s="162" t="n">
        <v>44.71</v>
      </c>
      <c r="D7281" s="162" t="n">
        <v>-0.046618</v>
      </c>
      <c r="E7281" s="162" t="n"/>
    </row>
    <row r="7282">
      <c r="B7282" s="161" t="n">
        <v>20850</v>
      </c>
      <c r="C7282" s="162" t="n">
        <v>44.91</v>
      </c>
      <c r="D7282" s="162" t="n">
        <v>-0.04183</v>
      </c>
      <c r="E7282" s="162" t="n"/>
    </row>
    <row r="7283">
      <c r="B7283" s="161" t="n">
        <v>20851</v>
      </c>
      <c r="C7283" s="162" t="n">
        <v>44.72</v>
      </c>
      <c r="D7283" s="162" t="n">
        <v>-0.045724</v>
      </c>
      <c r="E7283" s="162" t="n"/>
    </row>
    <row r="7284">
      <c r="B7284" s="161" t="n">
        <v>20852</v>
      </c>
      <c r="C7284" s="162" t="n">
        <v>44.62</v>
      </c>
      <c r="D7284" s="162" t="n">
        <v>-0.047609</v>
      </c>
      <c r="E7284" s="162" t="n"/>
    </row>
    <row r="7285">
      <c r="B7285" s="161" t="n">
        <v>20855</v>
      </c>
      <c r="C7285" s="162" t="n">
        <v>44.53</v>
      </c>
      <c r="D7285" s="162" t="n">
        <v>-0.049285</v>
      </c>
      <c r="E7285" s="162" t="n"/>
    </row>
    <row r="7286">
      <c r="B7286" s="161" t="n">
        <v>20856</v>
      </c>
      <c r="C7286" s="162" t="n">
        <v>43.89</v>
      </c>
      <c r="D7286" s="162" t="n">
        <v>-0.06336799999999999</v>
      </c>
      <c r="E7286" s="162" t="n"/>
    </row>
    <row r="7287">
      <c r="B7287" s="161" t="n">
        <v>20857</v>
      </c>
      <c r="C7287" s="162" t="n">
        <v>43.82</v>
      </c>
      <c r="D7287" s="162" t="n">
        <v>-0.064543</v>
      </c>
      <c r="E7287" s="162" t="n"/>
    </row>
    <row r="7288">
      <c r="B7288" s="161" t="n">
        <v>20858</v>
      </c>
      <c r="C7288" s="162" t="n">
        <v>43.62</v>
      </c>
      <c r="D7288" s="162" t="n">
        <v>-0.068687</v>
      </c>
      <c r="E7288" s="162" t="n"/>
    </row>
    <row r="7289">
      <c r="B7289" s="161" t="n">
        <v>20859</v>
      </c>
      <c r="C7289" s="162" t="n">
        <v>43.32</v>
      </c>
      <c r="D7289" s="162" t="n">
        <v>-0.075166</v>
      </c>
      <c r="E7289" s="162" t="n"/>
    </row>
    <row r="7290">
      <c r="B7290" s="161" t="n">
        <v>20862</v>
      </c>
      <c r="C7290" s="162" t="n">
        <v>42.57</v>
      </c>
      <c r="D7290" s="162" t="n">
        <v>-0.09214700000000001</v>
      </c>
      <c r="E7290" s="162" t="n"/>
    </row>
    <row r="7291">
      <c r="B7291" s="161" t="n">
        <v>20863</v>
      </c>
      <c r="C7291" s="162" t="n">
        <v>42.39</v>
      </c>
      <c r="D7291" s="162" t="n">
        <v>-0.09583800000000001</v>
      </c>
      <c r="E7291" s="162" t="n"/>
    </row>
    <row r="7292">
      <c r="B7292" s="161" t="n">
        <v>20864</v>
      </c>
      <c r="C7292" s="162" t="n">
        <v>43.04</v>
      </c>
      <c r="D7292" s="162" t="n">
        <v>-0.08008999999999999</v>
      </c>
      <c r="E7292" s="162" t="n"/>
    </row>
    <row r="7293">
      <c r="B7293" s="161" t="n">
        <v>20865</v>
      </c>
      <c r="C7293" s="162" t="n">
        <v>42.99</v>
      </c>
      <c r="D7293" s="162" t="n">
        <v>-0.080674</v>
      </c>
      <c r="E7293" s="162" t="n"/>
    </row>
    <row r="7294">
      <c r="B7294" s="161" t="n">
        <v>20866</v>
      </c>
      <c r="C7294" s="162" t="n">
        <v>43.51</v>
      </c>
      <c r="D7294" s="162" t="n">
        <v>-0.068151</v>
      </c>
      <c r="E7294" s="162" t="n"/>
    </row>
    <row r="7295">
      <c r="B7295" s="161" t="n">
        <v>20869</v>
      </c>
      <c r="C7295" s="162" t="n">
        <v>43.46</v>
      </c>
      <c r="D7295" s="162" t="n">
        <v>-0.068796</v>
      </c>
      <c r="E7295" s="162" t="n"/>
    </row>
    <row r="7296">
      <c r="B7296" s="161" t="n">
        <v>20870</v>
      </c>
      <c r="C7296" s="162" t="n">
        <v>43.49</v>
      </c>
      <c r="D7296" s="162" t="n">
        <v>-0.06758500000000001</v>
      </c>
      <c r="E7296" s="162" t="n"/>
    </row>
    <row r="7297">
      <c r="B7297" s="161" t="n">
        <v>20871</v>
      </c>
      <c r="C7297" s="162" t="n">
        <v>43.63</v>
      </c>
      <c r="D7297" s="162" t="n">
        <v>-0.063846</v>
      </c>
      <c r="E7297" s="162" t="n"/>
    </row>
    <row r="7298">
      <c r="B7298" s="161" t="n">
        <v>20872</v>
      </c>
      <c r="C7298" s="162" t="n">
        <v>43.48</v>
      </c>
      <c r="D7298" s="162" t="n">
        <v>-0.06678000000000001</v>
      </c>
      <c r="E7298" s="162" t="n"/>
    </row>
    <row r="7299">
      <c r="B7299" s="161" t="n">
        <v>20876</v>
      </c>
      <c r="C7299" s="162" t="n">
        <v>43.38</v>
      </c>
      <c r="D7299" s="162" t="n">
        <v>-0.06858400000000001</v>
      </c>
      <c r="E7299" s="162" t="n"/>
    </row>
    <row r="7300">
      <c r="B7300" s="161" t="n">
        <v>20877</v>
      </c>
      <c r="C7300" s="162" t="n">
        <v>43.45</v>
      </c>
      <c r="D7300" s="162" t="n">
        <v>-0.06648800000000001</v>
      </c>
      <c r="E7300" s="162" t="n"/>
    </row>
    <row r="7301">
      <c r="B7301" s="161" t="n">
        <v>20878</v>
      </c>
      <c r="C7301" s="162" t="n">
        <v>43.41</v>
      </c>
      <c r="D7301" s="162" t="n">
        <v>-0.067005</v>
      </c>
      <c r="E7301" s="162" t="n"/>
    </row>
    <row r="7302">
      <c r="B7302" s="161" t="n">
        <v>20879</v>
      </c>
      <c r="C7302" s="162" t="n">
        <v>43.26</v>
      </c>
      <c r="D7302" s="162" t="n">
        <v>-0.070051</v>
      </c>
      <c r="E7302" s="162" t="n"/>
    </row>
    <row r="7303">
      <c r="B7303" s="161" t="n">
        <v>20880</v>
      </c>
      <c r="C7303" s="162" t="n">
        <v>43.74</v>
      </c>
      <c r="D7303" s="162" t="n">
        <v>-0.05868</v>
      </c>
      <c r="E7303" s="162" t="n"/>
    </row>
    <row r="7304">
      <c r="B7304" s="161" t="n">
        <v>20883</v>
      </c>
      <c r="C7304" s="162" t="n">
        <v>44.06</v>
      </c>
      <c r="D7304" s="162" t="n">
        <v>-0.051141</v>
      </c>
      <c r="E7304" s="162" t="n"/>
    </row>
    <row r="7305">
      <c r="B7305" s="161" t="n">
        <v>20884</v>
      </c>
      <c r="C7305" s="162" t="n">
        <v>44.22</v>
      </c>
      <c r="D7305" s="162" t="n">
        <v>-0.047319</v>
      </c>
      <c r="E7305" s="162" t="n"/>
    </row>
    <row r="7306">
      <c r="B7306" s="161" t="n">
        <v>20885</v>
      </c>
      <c r="C7306" s="162" t="n">
        <v>44.33</v>
      </c>
      <c r="D7306" s="162" t="n">
        <v>-0.044589</v>
      </c>
      <c r="E7306" s="162" t="n"/>
    </row>
    <row r="7307">
      <c r="B7307" s="161" t="n">
        <v>20886</v>
      </c>
      <c r="C7307" s="162" t="n">
        <v>44.21</v>
      </c>
      <c r="D7307" s="162" t="n">
        <v>-0.047064</v>
      </c>
      <c r="E7307" s="162" t="n"/>
    </row>
    <row r="7308">
      <c r="B7308" s="161" t="n">
        <v>20887</v>
      </c>
      <c r="C7308" s="162" t="n">
        <v>44.07</v>
      </c>
      <c r="D7308" s="162" t="n">
        <v>-0.050029</v>
      </c>
      <c r="E7308" s="162" t="n"/>
    </row>
    <row r="7309">
      <c r="B7309" s="161" t="n">
        <v>20890</v>
      </c>
      <c r="C7309" s="162" t="n">
        <v>43.78</v>
      </c>
      <c r="D7309" s="162" t="n">
        <v>-0.056471</v>
      </c>
      <c r="E7309" s="162" t="n"/>
    </row>
    <row r="7310">
      <c r="B7310" s="161" t="n">
        <v>20891</v>
      </c>
      <c r="C7310" s="162" t="n">
        <v>43.75</v>
      </c>
      <c r="D7310" s="162" t="n">
        <v>-0.05702</v>
      </c>
      <c r="E7310" s="162" t="n"/>
    </row>
    <row r="7311">
      <c r="B7311" s="161" t="n">
        <v>20892</v>
      </c>
      <c r="C7311" s="162" t="n">
        <v>44.04</v>
      </c>
      <c r="D7311" s="162" t="n">
        <v>-0.050352</v>
      </c>
      <c r="E7311" s="162" t="n"/>
    </row>
    <row r="7312">
      <c r="B7312" s="161" t="n">
        <v>20893</v>
      </c>
      <c r="C7312" s="162" t="n">
        <v>44.07</v>
      </c>
      <c r="D7312" s="162" t="n">
        <v>-0.049612</v>
      </c>
      <c r="E7312" s="162" t="n"/>
    </row>
    <row r="7313">
      <c r="B7313" s="161" t="n">
        <v>20894</v>
      </c>
      <c r="C7313" s="162" t="n">
        <v>44.05</v>
      </c>
      <c r="D7313" s="162" t="n">
        <v>-0.050061</v>
      </c>
      <c r="E7313" s="162" t="n"/>
    </row>
    <row r="7314">
      <c r="B7314" s="161" t="n">
        <v>20897</v>
      </c>
      <c r="C7314" s="162" t="n">
        <v>43.85</v>
      </c>
      <c r="D7314" s="162" t="n">
        <v>-0.054475</v>
      </c>
      <c r="E7314" s="162" t="n"/>
    </row>
    <row r="7315">
      <c r="B7315" s="161" t="n">
        <v>20898</v>
      </c>
      <c r="C7315" s="162" t="n">
        <v>44.04</v>
      </c>
      <c r="D7315" s="162" t="n">
        <v>-0.050026</v>
      </c>
      <c r="E7315" s="162" t="n"/>
    </row>
    <row r="7316">
      <c r="B7316" s="161" t="n">
        <v>20899</v>
      </c>
      <c r="C7316" s="162" t="n">
        <v>44.1</v>
      </c>
      <c r="D7316" s="162" t="n">
        <v>-0.048505</v>
      </c>
      <c r="E7316" s="162" t="n"/>
    </row>
    <row r="7317">
      <c r="B7317" s="161" t="n">
        <v>20900</v>
      </c>
      <c r="C7317" s="162" t="n">
        <v>44.11</v>
      </c>
      <c r="D7317" s="162" t="n">
        <v>-0.04809</v>
      </c>
      <c r="E7317" s="162" t="n"/>
    </row>
    <row r="7318">
      <c r="B7318" s="161" t="n">
        <v>20901</v>
      </c>
      <c r="C7318" s="162" t="n">
        <v>44.06</v>
      </c>
      <c r="D7318" s="162" t="n">
        <v>-0.04903</v>
      </c>
      <c r="E7318" s="162" t="n"/>
    </row>
    <row r="7319">
      <c r="B7319" s="161" t="n">
        <v>20904</v>
      </c>
      <c r="C7319" s="162" t="n">
        <v>43.88</v>
      </c>
      <c r="D7319" s="162" t="n">
        <v>-0.052935</v>
      </c>
      <c r="E7319" s="162" t="n"/>
    </row>
    <row r="7320">
      <c r="B7320" s="161" t="n">
        <v>20905</v>
      </c>
      <c r="C7320" s="162" t="n">
        <v>43.91</v>
      </c>
      <c r="D7320" s="162" t="n">
        <v>-0.052026</v>
      </c>
      <c r="E7320" s="162" t="n"/>
    </row>
    <row r="7321">
      <c r="B7321" s="161" t="n">
        <v>20906</v>
      </c>
      <c r="C7321" s="162" t="n">
        <v>44.09</v>
      </c>
      <c r="D7321" s="162" t="n">
        <v>-0.047822</v>
      </c>
      <c r="E7321" s="162" t="n"/>
    </row>
    <row r="7322">
      <c r="B7322" s="161" t="n">
        <v>20907</v>
      </c>
      <c r="C7322" s="162" t="n">
        <v>44.18</v>
      </c>
      <c r="D7322" s="162" t="n">
        <v>-0.045617</v>
      </c>
      <c r="E7322" s="162" t="n"/>
    </row>
    <row r="7323">
      <c r="B7323" s="161" t="n">
        <v>20908</v>
      </c>
      <c r="C7323" s="162" t="n">
        <v>44.11</v>
      </c>
      <c r="D7323" s="162" t="n">
        <v>-0.04696</v>
      </c>
      <c r="E7323" s="162" t="n"/>
    </row>
    <row r="7324">
      <c r="B7324" s="161" t="n">
        <v>20911</v>
      </c>
      <c r="C7324" s="162" t="n">
        <v>44.14</v>
      </c>
      <c r="D7324" s="162" t="n">
        <v>-0.046033</v>
      </c>
      <c r="E7324" s="162" t="n"/>
    </row>
    <row r="7325">
      <c r="B7325" s="161" t="n">
        <v>20912</v>
      </c>
      <c r="C7325" s="162" t="n">
        <v>44.42</v>
      </c>
      <c r="D7325" s="162" t="n">
        <v>-0.039505</v>
      </c>
      <c r="E7325" s="162" t="n"/>
    </row>
    <row r="7326">
      <c r="B7326" s="161" t="n">
        <v>20913</v>
      </c>
      <c r="C7326" s="162" t="n">
        <v>44.54</v>
      </c>
      <c r="D7326" s="162" t="n">
        <v>-0.036609</v>
      </c>
      <c r="E7326" s="162" t="n"/>
    </row>
    <row r="7327">
      <c r="B7327" s="161" t="n">
        <v>20914</v>
      </c>
      <c r="C7327" s="162" t="n">
        <v>44.44</v>
      </c>
      <c r="D7327" s="162" t="n">
        <v>-0.03867</v>
      </c>
      <c r="E7327" s="162" t="n"/>
    </row>
    <row r="7328">
      <c r="B7328" s="161" t="n">
        <v>20915</v>
      </c>
      <c r="C7328" s="162" t="n">
        <v>44.49</v>
      </c>
      <c r="D7328" s="162" t="n">
        <v>-0.037358</v>
      </c>
      <c r="E7328" s="162" t="n"/>
    </row>
    <row r="7329">
      <c r="B7329" s="161" t="n">
        <v>20918</v>
      </c>
      <c r="C7329" s="162" t="n">
        <v>44.39</v>
      </c>
      <c r="D7329" s="162" t="n">
        <v>-0.03939</v>
      </c>
      <c r="E7329" s="162" t="n"/>
    </row>
    <row r="7330">
      <c r="B7330" s="161" t="n">
        <v>20919</v>
      </c>
      <c r="C7330" s="162" t="n">
        <v>44.79</v>
      </c>
      <c r="D7330" s="162" t="n">
        <v>-0.030209</v>
      </c>
      <c r="E7330" s="162" t="n"/>
    </row>
    <row r="7331">
      <c r="B7331" s="161" t="n">
        <v>20920</v>
      </c>
      <c r="C7331" s="162" t="n">
        <v>44.98</v>
      </c>
      <c r="D7331" s="162" t="n">
        <v>-0.025801</v>
      </c>
      <c r="E7331" s="162" t="n"/>
    </row>
    <row r="7332">
      <c r="B7332" s="161" t="n">
        <v>20921</v>
      </c>
      <c r="C7332" s="162" t="n">
        <v>44.94</v>
      </c>
      <c r="D7332" s="162" t="n">
        <v>-0.026532</v>
      </c>
      <c r="E7332" s="162" t="n"/>
    </row>
    <row r="7333">
      <c r="B7333" s="161" t="n">
        <v>20922</v>
      </c>
      <c r="C7333" s="162" t="n">
        <v>45.04</v>
      </c>
      <c r="D7333" s="162" t="n">
        <v>-0.024127</v>
      </c>
      <c r="E7333" s="162" t="n"/>
    </row>
    <row r="7334">
      <c r="B7334" s="161" t="n">
        <v>20925</v>
      </c>
      <c r="C7334" s="162" t="n">
        <v>44.95</v>
      </c>
      <c r="D7334" s="162" t="n">
        <v>-0.025898</v>
      </c>
      <c r="E7334" s="162" t="n"/>
    </row>
    <row r="7335">
      <c r="B7335" s="161" t="n">
        <v>20926</v>
      </c>
      <c r="C7335" s="162" t="n">
        <v>45.02</v>
      </c>
      <c r="D7335" s="162" t="n">
        <v>-0.024113</v>
      </c>
      <c r="E7335" s="162" t="n"/>
    </row>
    <row r="7336">
      <c r="B7336" s="161" t="n">
        <v>20927</v>
      </c>
      <c r="C7336" s="162" t="n">
        <v>45.08</v>
      </c>
      <c r="D7336" s="162" t="n">
        <v>-0.022576</v>
      </c>
      <c r="E7336" s="162" t="n"/>
    </row>
    <row r="7337">
      <c r="B7337" s="161" t="n">
        <v>20928</v>
      </c>
      <c r="C7337" s="162" t="n">
        <v>45.41</v>
      </c>
      <c r="D7337" s="162" t="n">
        <v>-0.015117</v>
      </c>
      <c r="E7337" s="162" t="n"/>
    </row>
    <row r="7338">
      <c r="B7338" s="161" t="n">
        <v>20932</v>
      </c>
      <c r="C7338" s="162" t="n">
        <v>45.48</v>
      </c>
      <c r="D7338" s="162" t="n">
        <v>-0.013378</v>
      </c>
      <c r="E7338" s="162" t="n"/>
    </row>
    <row r="7339">
      <c r="B7339" s="161" t="n">
        <v>20933</v>
      </c>
      <c r="C7339" s="162" t="n">
        <v>45.65</v>
      </c>
      <c r="D7339" s="162" t="n">
        <v>-0.009412999999999999</v>
      </c>
      <c r="E7339" s="162" t="n"/>
    </row>
    <row r="7340">
      <c r="B7340" s="161" t="n">
        <v>20934</v>
      </c>
      <c r="C7340" s="162" t="n">
        <v>45.72</v>
      </c>
      <c r="D7340" s="162" t="n">
        <v>-0.007629</v>
      </c>
      <c r="E7340" s="162" t="n"/>
    </row>
    <row r="7341">
      <c r="B7341" s="161" t="n">
        <v>20935</v>
      </c>
      <c r="C7341" s="162" t="n">
        <v>45.56</v>
      </c>
      <c r="D7341" s="162" t="n">
        <v>-0.010843</v>
      </c>
      <c r="E7341" s="162" t="n"/>
    </row>
    <row r="7342">
      <c r="B7342" s="161" t="n">
        <v>20936</v>
      </c>
      <c r="C7342" s="162" t="n">
        <v>45.5</v>
      </c>
      <c r="D7342" s="162" t="n">
        <v>-0.011831</v>
      </c>
      <c r="E7342" s="162" t="n"/>
    </row>
    <row r="7343">
      <c r="B7343" s="161" t="n">
        <v>20939</v>
      </c>
      <c r="C7343" s="162" t="n">
        <v>45.73</v>
      </c>
      <c r="D7343" s="162" t="n">
        <v>-0.006467</v>
      </c>
      <c r="E7343" s="162" t="n"/>
    </row>
    <row r="7344">
      <c r="B7344" s="161" t="n">
        <v>20940</v>
      </c>
      <c r="C7344" s="162" t="n">
        <v>45.74</v>
      </c>
      <c r="D7344" s="162" t="n">
        <v>-0.00594</v>
      </c>
      <c r="E7344" s="162" t="n"/>
    </row>
    <row r="7345">
      <c r="B7345" s="161" t="n">
        <v>20941</v>
      </c>
      <c r="C7345" s="162" t="n">
        <v>46.02</v>
      </c>
      <c r="D7345" s="162" t="n">
        <v>0.000456</v>
      </c>
      <c r="E7345" s="162" t="n"/>
    </row>
    <row r="7346">
      <c r="B7346" s="161" t="n">
        <v>20942</v>
      </c>
      <c r="C7346" s="162" t="n">
        <v>46.39</v>
      </c>
      <c r="D7346" s="162" t="n">
        <v>0.008763</v>
      </c>
      <c r="E7346" s="162" t="n"/>
    </row>
    <row r="7347">
      <c r="B7347" s="161" t="n">
        <v>20943</v>
      </c>
      <c r="C7347" s="162" t="n">
        <v>46.34</v>
      </c>
      <c r="D7347" s="162" t="n">
        <v>0.008007999999999999</v>
      </c>
      <c r="E7347" s="162" t="n"/>
    </row>
    <row r="7348">
      <c r="B7348" s="161" t="n">
        <v>20946</v>
      </c>
      <c r="C7348" s="162" t="n">
        <v>46.27</v>
      </c>
      <c r="D7348" s="162" t="n">
        <v>0.006826</v>
      </c>
      <c r="E7348" s="162" t="n"/>
    </row>
    <row r="7349">
      <c r="B7349" s="161" t="n">
        <v>20947</v>
      </c>
      <c r="C7349" s="162" t="n">
        <v>46.13</v>
      </c>
      <c r="D7349" s="162" t="n">
        <v>0.004143</v>
      </c>
      <c r="E7349" s="162" t="n"/>
    </row>
    <row r="7350">
      <c r="B7350" s="161" t="n">
        <v>20948</v>
      </c>
      <c r="C7350" s="162" t="n">
        <v>46.31</v>
      </c>
      <c r="D7350" s="162" t="n">
        <v>0.008368</v>
      </c>
      <c r="E7350" s="162" t="n"/>
    </row>
    <row r="7351">
      <c r="B7351" s="161" t="n">
        <v>20949</v>
      </c>
      <c r="C7351" s="162" t="n">
        <v>46.36</v>
      </c>
      <c r="D7351" s="162" t="n">
        <v>0.009769999999999999</v>
      </c>
      <c r="E7351" s="162" t="n"/>
    </row>
    <row r="7352">
      <c r="B7352" s="161" t="n">
        <v>20950</v>
      </c>
      <c r="C7352" s="162" t="n">
        <v>46.59</v>
      </c>
      <c r="D7352" s="162" t="n">
        <v>0.015018</v>
      </c>
      <c r="E7352" s="162" t="n"/>
    </row>
    <row r="7353">
      <c r="B7353" s="161" t="n">
        <v>20953</v>
      </c>
      <c r="C7353" s="162" t="n">
        <v>46.88</v>
      </c>
      <c r="D7353" s="162" t="n">
        <v>0.021502</v>
      </c>
      <c r="E7353" s="162" t="n"/>
    </row>
    <row r="7354">
      <c r="B7354" s="161" t="n">
        <v>20954</v>
      </c>
      <c r="C7354" s="162" t="n">
        <v>46.67</v>
      </c>
      <c r="D7354" s="162" t="n">
        <v>0.017319</v>
      </c>
      <c r="E7354" s="162" t="n"/>
    </row>
    <row r="7355">
      <c r="B7355" s="161" t="n">
        <v>20955</v>
      </c>
      <c r="C7355" s="162" t="n">
        <v>46.83</v>
      </c>
      <c r="D7355" s="162" t="n">
        <v>0.020986</v>
      </c>
      <c r="E7355" s="162" t="n"/>
    </row>
    <row r="7356">
      <c r="B7356" s="161" t="n">
        <v>20956</v>
      </c>
      <c r="C7356" s="162" t="n">
        <v>47.02</v>
      </c>
      <c r="D7356" s="162" t="n">
        <v>0.025251</v>
      </c>
      <c r="E7356" s="162" t="n"/>
    </row>
    <row r="7357">
      <c r="B7357" s="161" t="n">
        <v>20957</v>
      </c>
      <c r="C7357" s="162" t="n">
        <v>47.15</v>
      </c>
      <c r="D7357" s="162" t="n">
        <v>0.028257</v>
      </c>
      <c r="E7357" s="162" t="n"/>
    </row>
    <row r="7358">
      <c r="B7358" s="161" t="n">
        <v>20960</v>
      </c>
      <c r="C7358" s="162" t="n">
        <v>47.27</v>
      </c>
      <c r="D7358" s="162" t="n">
        <v>0.031033</v>
      </c>
      <c r="E7358" s="162" t="n"/>
    </row>
    <row r="7359">
      <c r="B7359" s="161" t="n">
        <v>20961</v>
      </c>
      <c r="C7359" s="162" t="n">
        <v>47.33</v>
      </c>
      <c r="D7359" s="162" t="n">
        <v>0.032564</v>
      </c>
      <c r="E7359" s="162" t="n"/>
    </row>
    <row r="7360">
      <c r="B7360" s="161" t="n">
        <v>20962</v>
      </c>
      <c r="C7360" s="162" t="n">
        <v>47.14</v>
      </c>
      <c r="D7360" s="162" t="n">
        <v>0.028815</v>
      </c>
      <c r="E7360" s="162" t="n"/>
    </row>
    <row r="7361">
      <c r="B7361" s="161" t="n">
        <v>20963</v>
      </c>
      <c r="C7361" s="162" t="n">
        <v>47.15</v>
      </c>
      <c r="D7361" s="162" t="n">
        <v>0.029214</v>
      </c>
      <c r="E7361" s="162" t="n"/>
    </row>
    <row r="7362">
      <c r="B7362" s="161" t="n">
        <v>20964</v>
      </c>
      <c r="C7362" s="162" t="n">
        <v>47.21</v>
      </c>
      <c r="D7362" s="162" t="n">
        <v>0.030698</v>
      </c>
      <c r="E7362" s="162" t="n"/>
    </row>
    <row r="7363">
      <c r="B7363" s="161" t="n">
        <v>20967</v>
      </c>
      <c r="C7363" s="162" t="n">
        <v>46.78</v>
      </c>
      <c r="D7363" s="162" t="n">
        <v>0.02183</v>
      </c>
      <c r="E7363" s="162" t="n"/>
    </row>
    <row r="7364">
      <c r="B7364" s="161" t="n">
        <v>20968</v>
      </c>
      <c r="C7364" s="162" t="n">
        <v>46.69</v>
      </c>
      <c r="D7364" s="162" t="n">
        <v>0.020192</v>
      </c>
      <c r="E7364" s="162" t="n"/>
    </row>
    <row r="7365">
      <c r="B7365" s="161" t="n">
        <v>20969</v>
      </c>
      <c r="C7365" s="162" t="n">
        <v>47.11</v>
      </c>
      <c r="D7365" s="162" t="n">
        <v>0.029363</v>
      </c>
      <c r="E7365" s="162" t="n"/>
    </row>
    <row r="7366">
      <c r="B7366" s="161" t="n">
        <v>20971</v>
      </c>
      <c r="C7366" s="162" t="n">
        <v>47.43</v>
      </c>
      <c r="D7366" s="162" t="n">
        <v>0.036259</v>
      </c>
      <c r="E7366" s="162" t="n"/>
    </row>
    <row r="7367">
      <c r="B7367" s="161" t="n">
        <v>20974</v>
      </c>
      <c r="C7367" s="162" t="n">
        <v>47.37</v>
      </c>
      <c r="D7367" s="162" t="n">
        <v>0.03516</v>
      </c>
      <c r="E7367" s="162" t="n"/>
    </row>
    <row r="7368">
      <c r="B7368" s="161" t="n">
        <v>20975</v>
      </c>
      <c r="C7368" s="162" t="n">
        <v>47.28</v>
      </c>
      <c r="D7368" s="162" t="n">
        <v>0.033445</v>
      </c>
      <c r="E7368" s="162" t="n"/>
    </row>
    <row r="7369">
      <c r="B7369" s="161" t="n">
        <v>20976</v>
      </c>
      <c r="C7369" s="162" t="n">
        <v>47.27</v>
      </c>
      <c r="D7369" s="162" t="n">
        <v>0.03341</v>
      </c>
      <c r="E7369" s="162" t="n"/>
    </row>
    <row r="7370">
      <c r="B7370" s="161" t="n">
        <v>20977</v>
      </c>
      <c r="C7370" s="162" t="n">
        <v>47.6</v>
      </c>
      <c r="D7370" s="162" t="n">
        <v>0.0405</v>
      </c>
      <c r="E7370" s="162" t="n"/>
    </row>
    <row r="7371">
      <c r="B7371" s="161" t="n">
        <v>20978</v>
      </c>
      <c r="C7371" s="162" t="n">
        <v>47.65</v>
      </c>
      <c r="D7371" s="162" t="n">
        <v>0.041616</v>
      </c>
      <c r="E7371" s="162" t="n"/>
    </row>
    <row r="7372">
      <c r="B7372" s="161" t="n">
        <v>20981</v>
      </c>
      <c r="C7372" s="162" t="n">
        <v>47.4</v>
      </c>
      <c r="D7372" s="162" t="n">
        <v>0.036409</v>
      </c>
      <c r="E7372" s="162" t="n"/>
    </row>
    <row r="7373">
      <c r="B7373" s="161" t="n">
        <v>20982</v>
      </c>
      <c r="C7373" s="162" t="n">
        <v>47.94</v>
      </c>
      <c r="D7373" s="162" t="n">
        <v>0.04768</v>
      </c>
      <c r="E7373" s="162" t="n"/>
    </row>
    <row r="7374">
      <c r="B7374" s="161" t="n">
        <v>20983</v>
      </c>
      <c r="C7374" s="162" t="n">
        <v>48.05</v>
      </c>
      <c r="D7374" s="162" t="n">
        <v>0.049967</v>
      </c>
      <c r="E7374" s="162" t="n"/>
    </row>
    <row r="7375">
      <c r="B7375" s="161" t="n">
        <v>20984</v>
      </c>
      <c r="C7375" s="162" t="n">
        <v>48.14</v>
      </c>
      <c r="D7375" s="162" t="n">
        <v>0.051817</v>
      </c>
      <c r="E7375" s="162" t="n"/>
    </row>
    <row r="7376">
      <c r="B7376" s="161" t="n">
        <v>20985</v>
      </c>
      <c r="C7376" s="162" t="n">
        <v>48.15</v>
      </c>
      <c r="D7376" s="162" t="n">
        <v>0.051971</v>
      </c>
      <c r="E7376" s="162" t="n"/>
    </row>
    <row r="7377">
      <c r="B7377" s="161" t="n">
        <v>20988</v>
      </c>
      <c r="C7377" s="162" t="n">
        <v>48.24</v>
      </c>
      <c r="D7377" s="162" t="n">
        <v>0.053765</v>
      </c>
      <c r="E7377" s="162" t="n"/>
    </row>
    <row r="7378">
      <c r="B7378" s="161" t="n">
        <v>20989</v>
      </c>
      <c r="C7378" s="162" t="n">
        <v>48.04</v>
      </c>
      <c r="D7378" s="162" t="n">
        <v>0.049536</v>
      </c>
      <c r="E7378" s="162" t="n"/>
    </row>
    <row r="7379">
      <c r="B7379" s="161" t="n">
        <v>20990</v>
      </c>
      <c r="C7379" s="162" t="n">
        <v>47.72</v>
      </c>
      <c r="D7379" s="162" t="n">
        <v>0.042768</v>
      </c>
      <c r="E7379" s="162" t="n"/>
    </row>
    <row r="7380">
      <c r="B7380" s="161" t="n">
        <v>20991</v>
      </c>
      <c r="C7380" s="162" t="n">
        <v>47.43</v>
      </c>
      <c r="D7380" s="162" t="n">
        <v>0.036681</v>
      </c>
      <c r="E7380" s="162" t="n"/>
    </row>
    <row r="7381">
      <c r="B7381" s="161" t="n">
        <v>20992</v>
      </c>
      <c r="C7381" s="162" t="n">
        <v>47.15</v>
      </c>
      <c r="D7381" s="162" t="n">
        <v>0.030841</v>
      </c>
      <c r="E7381" s="162" t="n"/>
    </row>
    <row r="7382">
      <c r="B7382" s="161" t="n">
        <v>20995</v>
      </c>
      <c r="C7382" s="162" t="n">
        <v>46.78</v>
      </c>
      <c r="D7382" s="162" t="n">
        <v>0.023098</v>
      </c>
      <c r="E7382" s="162" t="n"/>
    </row>
    <row r="7383">
      <c r="B7383" s="161" t="n">
        <v>20996</v>
      </c>
      <c r="C7383" s="162" t="n">
        <v>47.15</v>
      </c>
      <c r="D7383" s="162" t="n">
        <v>0.03108</v>
      </c>
      <c r="E7383" s="162" t="n"/>
    </row>
    <row r="7384">
      <c r="B7384" s="161" t="n">
        <v>20997</v>
      </c>
      <c r="C7384" s="162" t="n">
        <v>47.09</v>
      </c>
      <c r="D7384" s="162" t="n">
        <v>0.029886</v>
      </c>
      <c r="E7384" s="162" t="n"/>
    </row>
    <row r="7385">
      <c r="B7385" s="161" t="n">
        <v>20998</v>
      </c>
      <c r="C7385" s="162" t="n">
        <v>47.26</v>
      </c>
      <c r="D7385" s="162" t="n">
        <v>0.033522</v>
      </c>
      <c r="E7385" s="162" t="n"/>
    </row>
    <row r="7386">
      <c r="B7386" s="161" t="n">
        <v>20999</v>
      </c>
      <c r="C7386" s="162" t="n">
        <v>47.37</v>
      </c>
      <c r="D7386" s="162" t="n">
        <v>0.035848</v>
      </c>
      <c r="E7386" s="162" t="n"/>
    </row>
    <row r="7387">
      <c r="B7387" s="161" t="n">
        <v>21002</v>
      </c>
      <c r="C7387" s="162" t="n">
        <v>47.43</v>
      </c>
      <c r="D7387" s="162" t="n">
        <v>0.037072</v>
      </c>
      <c r="E7387" s="162" t="n"/>
    </row>
    <row r="7388">
      <c r="B7388" s="161" t="n">
        <v>21003</v>
      </c>
      <c r="C7388" s="162" t="n">
        <v>47.9</v>
      </c>
      <c r="D7388" s="162" t="n">
        <v>0.046833</v>
      </c>
      <c r="E7388" s="162" t="n"/>
    </row>
    <row r="7389">
      <c r="B7389" s="161" t="n">
        <v>21004</v>
      </c>
      <c r="C7389" s="162" t="n">
        <v>48.46</v>
      </c>
      <c r="D7389" s="162" t="n">
        <v>0.05832</v>
      </c>
      <c r="E7389" s="162" t="n"/>
    </row>
    <row r="7390">
      <c r="B7390" s="161" t="n">
        <v>21006</v>
      </c>
      <c r="C7390" s="162" t="n">
        <v>48.69</v>
      </c>
      <c r="D7390" s="162" t="n">
        <v>0.062891</v>
      </c>
      <c r="E7390" s="162" t="n"/>
    </row>
    <row r="7391">
      <c r="B7391" s="161" t="n">
        <v>21009</v>
      </c>
      <c r="C7391" s="162" t="n">
        <v>48.9</v>
      </c>
      <c r="D7391" s="162" t="n">
        <v>0.066964</v>
      </c>
      <c r="E7391" s="162" t="n"/>
    </row>
    <row r="7392">
      <c r="B7392" s="161" t="n">
        <v>21010</v>
      </c>
      <c r="C7392" s="162" t="n">
        <v>48.72</v>
      </c>
      <c r="D7392" s="162" t="n">
        <v>0.06300500000000001</v>
      </c>
      <c r="E7392" s="162" t="n"/>
    </row>
    <row r="7393">
      <c r="B7393" s="161" t="n">
        <v>21011</v>
      </c>
      <c r="C7393" s="162" t="n">
        <v>49.05</v>
      </c>
      <c r="D7393" s="162" t="n">
        <v>0.06944500000000001</v>
      </c>
      <c r="E7393" s="162" t="n"/>
    </row>
    <row r="7394">
      <c r="B7394" s="161" t="n">
        <v>21012</v>
      </c>
      <c r="C7394" s="162" t="n">
        <v>48.86</v>
      </c>
      <c r="D7394" s="162" t="n">
        <v>0.065315</v>
      </c>
      <c r="E7394" s="162" t="n"/>
    </row>
    <row r="7395">
      <c r="B7395" s="161" t="n">
        <v>21013</v>
      </c>
      <c r="C7395" s="162" t="n">
        <v>49.08</v>
      </c>
      <c r="D7395" s="162" t="n">
        <v>0.06951499999999999</v>
      </c>
      <c r="E7395" s="162" t="n"/>
    </row>
    <row r="7396">
      <c r="B7396" s="161" t="n">
        <v>21016</v>
      </c>
      <c r="C7396" s="162" t="n">
        <v>49.13</v>
      </c>
      <c r="D7396" s="162" t="n">
        <v>0.070164</v>
      </c>
      <c r="E7396" s="162" t="n"/>
    </row>
    <row r="7397">
      <c r="B7397" s="161" t="n">
        <v>21017</v>
      </c>
      <c r="C7397" s="162" t="n">
        <v>48.88</v>
      </c>
      <c r="D7397" s="162" t="n">
        <v>0.06472799999999999</v>
      </c>
      <c r="E7397" s="162" t="n"/>
    </row>
    <row r="7398">
      <c r="B7398" s="161" t="n">
        <v>21018</v>
      </c>
      <c r="C7398" s="162" t="n">
        <v>48.58</v>
      </c>
      <c r="D7398" s="162" t="n">
        <v>0.058247</v>
      </c>
      <c r="E7398" s="162" t="n"/>
    </row>
    <row r="7399">
      <c r="B7399" s="161" t="n">
        <v>21019</v>
      </c>
      <c r="C7399" s="162" t="n">
        <v>48.53</v>
      </c>
      <c r="D7399" s="162" t="n">
        <v>0.05687</v>
      </c>
      <c r="E7399" s="162" t="n"/>
    </row>
    <row r="7400">
      <c r="B7400" s="161" t="n">
        <v>21020</v>
      </c>
      <c r="C7400" s="162" t="n">
        <v>48.58</v>
      </c>
      <c r="D7400" s="162" t="n">
        <v>0.057477</v>
      </c>
      <c r="E7400" s="162" t="n"/>
    </row>
    <row r="7401">
      <c r="B7401" s="161" t="n">
        <v>21023</v>
      </c>
      <c r="C7401" s="162" t="n">
        <v>48.47</v>
      </c>
      <c r="D7401" s="162" t="n">
        <v>0.054889</v>
      </c>
      <c r="E7401" s="162" t="n"/>
    </row>
    <row r="7402">
      <c r="B7402" s="161" t="n">
        <v>21024</v>
      </c>
      <c r="C7402" s="162" t="n">
        <v>48.56</v>
      </c>
      <c r="D7402" s="162" t="n">
        <v>0.056495</v>
      </c>
      <c r="E7402" s="162" t="n"/>
    </row>
    <row r="7403">
      <c r="B7403" s="161" t="n">
        <v>21025</v>
      </c>
      <c r="C7403" s="162" t="n">
        <v>48.61</v>
      </c>
      <c r="D7403" s="162" t="n">
        <v>0.057272</v>
      </c>
      <c r="E7403" s="162" t="n"/>
    </row>
    <row r="7404">
      <c r="B7404" s="161" t="n">
        <v>21026</v>
      </c>
      <c r="C7404" s="162" t="n">
        <v>48.61</v>
      </c>
      <c r="D7404" s="162" t="n">
        <v>0.057036</v>
      </c>
      <c r="E7404" s="162" t="n"/>
    </row>
    <row r="7405">
      <c r="B7405" s="161" t="n">
        <v>21027</v>
      </c>
      <c r="C7405" s="162" t="n">
        <v>48.45</v>
      </c>
      <c r="D7405" s="162" t="n">
        <v>0.053519</v>
      </c>
      <c r="E7405" s="162" t="n"/>
    </row>
    <row r="7406">
      <c r="B7406" s="161" t="n">
        <v>21030</v>
      </c>
      <c r="C7406" s="162" t="n">
        <v>47.92</v>
      </c>
      <c r="D7406" s="162" t="n">
        <v>0.042333</v>
      </c>
      <c r="E7406" s="162" t="n"/>
    </row>
    <row r="7407">
      <c r="B7407" s="161" t="n">
        <v>21031</v>
      </c>
      <c r="C7407" s="162" t="n">
        <v>47.92</v>
      </c>
      <c r="D7407" s="162" t="n">
        <v>0.042215</v>
      </c>
      <c r="E7407" s="162" t="n"/>
    </row>
    <row r="7408">
      <c r="B7408" s="161" t="n">
        <v>21032</v>
      </c>
      <c r="C7408" s="162" t="n">
        <v>47.91</v>
      </c>
      <c r="D7408" s="162" t="n">
        <v>0.041887</v>
      </c>
      <c r="E7408" s="162" t="n"/>
    </row>
    <row r="7409">
      <c r="B7409" s="161" t="n">
        <v>21033</v>
      </c>
      <c r="C7409" s="162" t="n">
        <v>47.79</v>
      </c>
      <c r="D7409" s="162" t="n">
        <v>0.039293</v>
      </c>
      <c r="E7409" s="162" t="n"/>
    </row>
    <row r="7410">
      <c r="B7410" s="161" t="n">
        <v>21034</v>
      </c>
      <c r="C7410" s="162" t="n">
        <v>47.68</v>
      </c>
      <c r="D7410" s="162" t="n">
        <v>0.036899</v>
      </c>
      <c r="E7410" s="162" t="n"/>
    </row>
    <row r="7411">
      <c r="B7411" s="161" t="n">
        <v>21037</v>
      </c>
      <c r="C7411" s="162" t="n">
        <v>47.26</v>
      </c>
      <c r="D7411" s="162" t="n">
        <v>0.027982</v>
      </c>
      <c r="E7411" s="162" t="n"/>
    </row>
    <row r="7412">
      <c r="B7412" s="161" t="n">
        <v>21038</v>
      </c>
      <c r="C7412" s="162" t="n">
        <v>46.67</v>
      </c>
      <c r="D7412" s="162" t="n">
        <v>0.015375</v>
      </c>
      <c r="E7412" s="162" t="n"/>
    </row>
    <row r="7413">
      <c r="B7413" s="161" t="n">
        <v>21039</v>
      </c>
      <c r="C7413" s="162" t="n">
        <v>47.03</v>
      </c>
      <c r="D7413" s="162" t="n">
        <v>0.022984</v>
      </c>
      <c r="E7413" s="162" t="n"/>
    </row>
    <row r="7414">
      <c r="B7414" s="161" t="n">
        <v>21040</v>
      </c>
      <c r="C7414" s="162" t="n">
        <v>46.9</v>
      </c>
      <c r="D7414" s="162" t="n">
        <v>0.020144</v>
      </c>
      <c r="E7414" s="162" t="n"/>
    </row>
    <row r="7415">
      <c r="B7415" s="161" t="n">
        <v>21041</v>
      </c>
      <c r="C7415" s="162" t="n">
        <v>46.92</v>
      </c>
      <c r="D7415" s="162" t="n">
        <v>0.020495</v>
      </c>
      <c r="E7415" s="162" t="n"/>
    </row>
    <row r="7416">
      <c r="B7416" s="161" t="n">
        <v>21044</v>
      </c>
      <c r="C7416" s="162" t="n">
        <v>46.33</v>
      </c>
      <c r="D7416" s="162" t="n">
        <v>0.007818</v>
      </c>
      <c r="E7416" s="162" t="n"/>
    </row>
    <row r="7417">
      <c r="B7417" s="161" t="n">
        <v>21045</v>
      </c>
      <c r="C7417" s="162" t="n">
        <v>46.3</v>
      </c>
      <c r="D7417" s="162" t="n">
        <v>0.00713</v>
      </c>
      <c r="E7417" s="162" t="n"/>
    </row>
    <row r="7418">
      <c r="B7418" s="161" t="n">
        <v>21046</v>
      </c>
      <c r="C7418" s="162" t="n">
        <v>45.73</v>
      </c>
      <c r="D7418" s="162" t="n">
        <v>-0.005244</v>
      </c>
      <c r="E7418" s="162" t="n"/>
    </row>
    <row r="7419">
      <c r="B7419" s="161" t="n">
        <v>21047</v>
      </c>
      <c r="C7419" s="162" t="n">
        <v>45.75</v>
      </c>
      <c r="D7419" s="162" t="n">
        <v>-0.00475</v>
      </c>
      <c r="E7419" s="162" t="n"/>
    </row>
    <row r="7420">
      <c r="B7420" s="161" t="n">
        <v>21048</v>
      </c>
      <c r="C7420" s="162" t="n">
        <v>45.83</v>
      </c>
      <c r="D7420" s="162" t="n">
        <v>-0.002941</v>
      </c>
      <c r="E7420" s="162" t="n"/>
    </row>
    <row r="7421">
      <c r="B7421" s="161" t="n">
        <v>21051</v>
      </c>
      <c r="C7421" s="162" t="n">
        <v>44.91</v>
      </c>
      <c r="D7421" s="162" t="n">
        <v>-0.023061</v>
      </c>
      <c r="E7421" s="162" t="n"/>
    </row>
    <row r="7422">
      <c r="B7422" s="161" t="n">
        <v>21052</v>
      </c>
      <c r="C7422" s="162" t="n">
        <v>45.29</v>
      </c>
      <c r="D7422" s="162" t="n">
        <v>-0.014604</v>
      </c>
      <c r="E7422" s="162" t="n"/>
    </row>
    <row r="7423">
      <c r="B7423" s="161" t="n">
        <v>21053</v>
      </c>
      <c r="C7423" s="162" t="n">
        <v>45.49</v>
      </c>
      <c r="D7423" s="162" t="n">
        <v>-0.010085</v>
      </c>
      <c r="E7423" s="162" t="n"/>
    </row>
    <row r="7424">
      <c r="B7424" s="161" t="n">
        <v>21054</v>
      </c>
      <c r="C7424" s="162" t="n">
        <v>45.16</v>
      </c>
      <c r="D7424" s="162" t="n">
        <v>-0.017168</v>
      </c>
      <c r="E7424" s="162" t="n"/>
    </row>
    <row r="7425">
      <c r="B7425" s="161" t="n">
        <v>21055</v>
      </c>
      <c r="C7425" s="162" t="n">
        <v>44.51</v>
      </c>
      <c r="D7425" s="162" t="n">
        <v>-0.031329</v>
      </c>
      <c r="E7425" s="162" t="n"/>
    </row>
    <row r="7426">
      <c r="B7426" s="161" t="n">
        <v>21058</v>
      </c>
      <c r="C7426" s="162" t="n">
        <v>43.89</v>
      </c>
      <c r="D7426" s="162" t="n">
        <v>-0.045006</v>
      </c>
      <c r="E7426" s="162" t="n"/>
    </row>
    <row r="7427">
      <c r="B7427" s="161" t="n">
        <v>21059</v>
      </c>
      <c r="C7427" s="162" t="n">
        <v>44.61</v>
      </c>
      <c r="D7427" s="162" t="n">
        <v>-0.028504</v>
      </c>
      <c r="E7427" s="162" t="n"/>
    </row>
    <row r="7428">
      <c r="B7428" s="161" t="n">
        <v>21060</v>
      </c>
      <c r="C7428" s="162" t="n">
        <v>44.64</v>
      </c>
      <c r="D7428" s="162" t="n">
        <v>-0.027646</v>
      </c>
      <c r="E7428" s="162" t="n"/>
    </row>
    <row r="7429">
      <c r="B7429" s="161" t="n">
        <v>21061</v>
      </c>
      <c r="C7429" s="162" t="n">
        <v>44.46</v>
      </c>
      <c r="D7429" s="162" t="n">
        <v>-0.031466</v>
      </c>
      <c r="E7429" s="162" t="n"/>
    </row>
    <row r="7430">
      <c r="B7430" s="161" t="n">
        <v>21062</v>
      </c>
      <c r="C7430" s="162" t="n">
        <v>45.22</v>
      </c>
      <c r="D7430" s="162" t="n">
        <v>-0.014402</v>
      </c>
      <c r="E7430" s="162" t="n"/>
    </row>
    <row r="7431">
      <c r="B7431" s="161" t="n">
        <v>21066</v>
      </c>
      <c r="C7431" s="162" t="n">
        <v>45.44</v>
      </c>
      <c r="D7431" s="162" t="n">
        <v>-0.009486</v>
      </c>
      <c r="E7431" s="162" t="n"/>
    </row>
    <row r="7432">
      <c r="B7432" s="161" t="n">
        <v>21067</v>
      </c>
      <c r="C7432" s="162" t="n">
        <v>45.05</v>
      </c>
      <c r="D7432" s="162" t="n">
        <v>-0.018033</v>
      </c>
      <c r="E7432" s="162" t="n"/>
    </row>
    <row r="7433">
      <c r="B7433" s="161" t="n">
        <v>21068</v>
      </c>
      <c r="C7433" s="162" t="n">
        <v>44.82</v>
      </c>
      <c r="D7433" s="162" t="n">
        <v>-0.023051</v>
      </c>
      <c r="E7433" s="162" t="n"/>
    </row>
    <row r="7434">
      <c r="B7434" s="161" t="n">
        <v>21069</v>
      </c>
      <c r="C7434" s="162" t="n">
        <v>44.68</v>
      </c>
      <c r="D7434" s="162" t="n">
        <v>-0.026113</v>
      </c>
      <c r="E7434" s="162" t="n"/>
    </row>
    <row r="7435">
      <c r="B7435" s="161" t="n">
        <v>21072</v>
      </c>
      <c r="C7435" s="162" t="n">
        <v>44.28</v>
      </c>
      <c r="D7435" s="162" t="n">
        <v>-0.035039</v>
      </c>
      <c r="E7435" s="162" t="n"/>
    </row>
    <row r="7436">
      <c r="B7436" s="161" t="n">
        <v>21073</v>
      </c>
      <c r="C7436" s="162" t="n">
        <v>43.87</v>
      </c>
      <c r="D7436" s="162" t="n">
        <v>-0.044255</v>
      </c>
      <c r="E7436" s="162" t="n"/>
    </row>
    <row r="7437">
      <c r="B7437" s="161" t="n">
        <v>21074</v>
      </c>
      <c r="C7437" s="162" t="n">
        <v>44.26</v>
      </c>
      <c r="D7437" s="162" t="n">
        <v>-0.035308</v>
      </c>
      <c r="E7437" s="162" t="n"/>
    </row>
    <row r="7438">
      <c r="B7438" s="161" t="n">
        <v>21075</v>
      </c>
      <c r="C7438" s="162" t="n">
        <v>44.82</v>
      </c>
      <c r="D7438" s="162" t="n">
        <v>-0.022729</v>
      </c>
      <c r="E7438" s="162" t="n"/>
    </row>
    <row r="7439">
      <c r="B7439" s="161" t="n">
        <v>21076</v>
      </c>
      <c r="C7439" s="162" t="n">
        <v>44.8</v>
      </c>
      <c r="D7439" s="162" t="n">
        <v>-0.023164</v>
      </c>
      <c r="E7439" s="162" t="n"/>
    </row>
    <row r="7440">
      <c r="B7440" s="161" t="n">
        <v>21079</v>
      </c>
      <c r="C7440" s="162" t="n">
        <v>44.58</v>
      </c>
      <c r="D7440" s="162" t="n">
        <v>-0.028103</v>
      </c>
      <c r="E7440" s="162" t="n"/>
    </row>
    <row r="7441">
      <c r="B7441" s="161" t="n">
        <v>21080</v>
      </c>
      <c r="C7441" s="162" t="n">
        <v>44.64</v>
      </c>
      <c r="D7441" s="162" t="n">
        <v>-0.026786</v>
      </c>
      <c r="E7441" s="162" t="n"/>
    </row>
    <row r="7442">
      <c r="B7442" s="161" t="n">
        <v>21081</v>
      </c>
      <c r="C7442" s="162" t="n">
        <v>44.69</v>
      </c>
      <c r="D7442" s="162" t="n">
        <v>-0.025624</v>
      </c>
      <c r="E7442" s="162" t="n"/>
    </row>
    <row r="7443">
      <c r="B7443" s="161" t="n">
        <v>21082</v>
      </c>
      <c r="C7443" s="162" t="n">
        <v>44.4</v>
      </c>
      <c r="D7443" s="162" t="n">
        <v>-0.031962</v>
      </c>
      <c r="E7443" s="162" t="n"/>
    </row>
    <row r="7444">
      <c r="B7444" s="161" t="n">
        <v>21083</v>
      </c>
      <c r="C7444" s="162" t="n">
        <v>43.69</v>
      </c>
      <c r="D7444" s="162" t="n">
        <v>-0.047848</v>
      </c>
      <c r="E7444" s="162" t="n"/>
    </row>
    <row r="7445">
      <c r="B7445" s="161" t="n">
        <v>21086</v>
      </c>
      <c r="C7445" s="162" t="n">
        <v>42.69</v>
      </c>
      <c r="D7445" s="162" t="n">
        <v>-0.070599</v>
      </c>
      <c r="E7445" s="162" t="n"/>
    </row>
    <row r="7446">
      <c r="B7446" s="161" t="n">
        <v>21087</v>
      </c>
      <c r="C7446" s="162" t="n">
        <v>42.98</v>
      </c>
      <c r="D7446" s="162" t="n">
        <v>-0.063411</v>
      </c>
      <c r="E7446" s="162" t="n"/>
    </row>
    <row r="7447">
      <c r="B7447" s="161" t="n">
        <v>21088</v>
      </c>
      <c r="C7447" s="162" t="n">
        <v>42.46</v>
      </c>
      <c r="D7447" s="162" t="n">
        <v>-0.075083</v>
      </c>
      <c r="E7447" s="162" t="n"/>
    </row>
    <row r="7448">
      <c r="B7448" s="161" t="n">
        <v>21089</v>
      </c>
      <c r="C7448" s="162" t="n">
        <v>42.57</v>
      </c>
      <c r="D7448" s="162" t="n">
        <v>-0.072033</v>
      </c>
      <c r="E7448" s="162" t="n"/>
    </row>
    <row r="7449">
      <c r="B7449" s="161" t="n">
        <v>21090</v>
      </c>
      <c r="C7449" s="162" t="n">
        <v>42.55</v>
      </c>
      <c r="D7449" s="162" t="n">
        <v>-0.072074</v>
      </c>
      <c r="E7449" s="162" t="n"/>
    </row>
    <row r="7450">
      <c r="B7450" s="161" t="n">
        <v>21093</v>
      </c>
      <c r="C7450" s="162" t="n">
        <v>42.42</v>
      </c>
      <c r="D7450" s="162" t="n">
        <v>-0.074728</v>
      </c>
      <c r="E7450" s="162" t="n"/>
    </row>
    <row r="7451">
      <c r="B7451" s="161" t="n">
        <v>21094</v>
      </c>
      <c r="C7451" s="162" t="n">
        <v>42.76</v>
      </c>
      <c r="D7451" s="162" t="n">
        <v>-0.06633500000000001</v>
      </c>
      <c r="E7451" s="162" t="n"/>
    </row>
    <row r="7452">
      <c r="B7452" s="161" t="n">
        <v>21095</v>
      </c>
      <c r="C7452" s="162" t="n">
        <v>43.1</v>
      </c>
      <c r="D7452" s="162" t="n">
        <v>-0.058039</v>
      </c>
      <c r="E7452" s="162" t="n"/>
    </row>
    <row r="7453">
      <c r="B7453" s="161" t="n">
        <v>21096</v>
      </c>
      <c r="C7453" s="162" t="n">
        <v>43.14</v>
      </c>
      <c r="D7453" s="162" t="n">
        <v>-0.056739</v>
      </c>
      <c r="E7453" s="162" t="n"/>
    </row>
    <row r="7454">
      <c r="B7454" s="161" t="n">
        <v>21097</v>
      </c>
      <c r="C7454" s="162" t="n">
        <v>42.79</v>
      </c>
      <c r="D7454" s="162" t="n">
        <v>-0.064475</v>
      </c>
      <c r="E7454" s="162" t="n"/>
    </row>
    <row r="7455">
      <c r="B7455" s="161" t="n">
        <v>21100</v>
      </c>
      <c r="C7455" s="162" t="n">
        <v>42.22</v>
      </c>
      <c r="D7455" s="162" t="n">
        <v>-0.07742400000000001</v>
      </c>
      <c r="E7455" s="162" t="n"/>
    </row>
    <row r="7456">
      <c r="B7456" s="161" t="n">
        <v>21101</v>
      </c>
      <c r="C7456" s="162" t="n">
        <v>41.95</v>
      </c>
      <c r="D7456" s="162" t="n">
        <v>-0.083388</v>
      </c>
      <c r="E7456" s="162" t="n"/>
    </row>
    <row r="7457">
      <c r="B7457" s="161" t="n">
        <v>21102</v>
      </c>
      <c r="C7457" s="162" t="n">
        <v>41.99</v>
      </c>
      <c r="D7457" s="162" t="n">
        <v>-0.081954</v>
      </c>
      <c r="E7457" s="162" t="n"/>
    </row>
    <row r="7458">
      <c r="B7458" s="161" t="n">
        <v>21103</v>
      </c>
      <c r="C7458" s="162" t="n">
        <v>40.96</v>
      </c>
      <c r="D7458" s="162" t="n">
        <v>-0.106194</v>
      </c>
      <c r="E7458" s="162" t="n"/>
    </row>
    <row r="7459">
      <c r="B7459" s="161" t="n">
        <v>21104</v>
      </c>
      <c r="C7459" s="162" t="n">
        <v>40.94</v>
      </c>
      <c r="D7459" s="162" t="n">
        <v>-0.106088</v>
      </c>
      <c r="E7459" s="162" t="n"/>
    </row>
    <row r="7460">
      <c r="B7460" s="161" t="n">
        <v>21107</v>
      </c>
      <c r="C7460" s="162" t="n">
        <v>41.24</v>
      </c>
      <c r="D7460" s="162" t="n">
        <v>-0.098203</v>
      </c>
      <c r="E7460" s="162" t="n"/>
    </row>
    <row r="7461">
      <c r="B7461" s="161" t="n">
        <v>21108</v>
      </c>
      <c r="C7461" s="162" t="n">
        <v>41.67</v>
      </c>
      <c r="D7461" s="162" t="n">
        <v>-0.08728</v>
      </c>
      <c r="E7461" s="162" t="n"/>
    </row>
    <row r="7462">
      <c r="B7462" s="161" t="n">
        <v>21109</v>
      </c>
      <c r="C7462" s="162" t="n">
        <v>41.33</v>
      </c>
      <c r="D7462" s="162" t="n">
        <v>-0.09493699999999999</v>
      </c>
      <c r="E7462" s="162" t="n"/>
    </row>
    <row r="7463">
      <c r="B7463" s="161" t="n">
        <v>21110</v>
      </c>
      <c r="C7463" s="162" t="n">
        <v>40.65</v>
      </c>
      <c r="D7463" s="162" t="n">
        <v>-0.110872</v>
      </c>
      <c r="E7463" s="162" t="n"/>
    </row>
    <row r="7464">
      <c r="B7464" s="161" t="n">
        <v>21111</v>
      </c>
      <c r="C7464" s="162" t="n">
        <v>40.33</v>
      </c>
      <c r="D7464" s="162" t="n">
        <v>-0.118078</v>
      </c>
      <c r="E7464" s="162" t="n"/>
    </row>
    <row r="7465">
      <c r="B7465" s="161" t="n">
        <v>21114</v>
      </c>
      <c r="C7465" s="162" t="n">
        <v>39.15</v>
      </c>
      <c r="D7465" s="162" t="n">
        <v>-0.146972</v>
      </c>
      <c r="E7465" s="162" t="n"/>
    </row>
    <row r="7466">
      <c r="B7466" s="161" t="n">
        <v>21115</v>
      </c>
      <c r="C7466" s="162" t="n">
        <v>38.98</v>
      </c>
      <c r="D7466" s="162" t="n">
        <v>-0.150522</v>
      </c>
      <c r="E7466" s="162" t="n"/>
    </row>
    <row r="7467">
      <c r="B7467" s="161" t="n">
        <v>21116</v>
      </c>
      <c r="C7467" s="162" t="n">
        <v>40.73</v>
      </c>
      <c r="D7467" s="162" t="n">
        <v>-0.106007</v>
      </c>
      <c r="E7467" s="162" t="n"/>
    </row>
    <row r="7468">
      <c r="B7468" s="161" t="n">
        <v>21117</v>
      </c>
      <c r="C7468" s="162" t="n">
        <v>40.71</v>
      </c>
      <c r="D7468" s="162" t="n">
        <v>-0.105884</v>
      </c>
      <c r="E7468" s="162" t="n"/>
    </row>
    <row r="7469">
      <c r="B7469" s="161" t="n">
        <v>21118</v>
      </c>
      <c r="C7469" s="162" t="n">
        <v>40.59</v>
      </c>
      <c r="D7469" s="162" t="n">
        <v>-0.108218</v>
      </c>
      <c r="E7469" s="162" t="n"/>
    </row>
    <row r="7470">
      <c r="B7470" s="161" t="n">
        <v>21121</v>
      </c>
      <c r="C7470" s="162" t="n">
        <v>40.42</v>
      </c>
      <c r="D7470" s="162" t="n">
        <v>-0.111813</v>
      </c>
      <c r="E7470" s="162" t="n"/>
    </row>
    <row r="7471">
      <c r="B7471" s="161" t="n">
        <v>21122</v>
      </c>
      <c r="C7471" s="162" t="n">
        <v>40.69</v>
      </c>
      <c r="D7471" s="162" t="n">
        <v>-0.104659</v>
      </c>
      <c r="E7471" s="162" t="n"/>
    </row>
    <row r="7472">
      <c r="B7472" s="161" t="n">
        <v>21123</v>
      </c>
      <c r="C7472" s="162" t="n">
        <v>41.02</v>
      </c>
      <c r="D7472" s="162" t="n">
        <v>-0.09611500000000001</v>
      </c>
      <c r="E7472" s="162" t="n"/>
    </row>
    <row r="7473">
      <c r="B7473" s="161" t="n">
        <v>21124</v>
      </c>
      <c r="C7473" s="162" t="n">
        <v>41.06</v>
      </c>
      <c r="D7473" s="162" t="n">
        <v>-0.09468</v>
      </c>
      <c r="E7473" s="162" t="n"/>
    </row>
    <row r="7474">
      <c r="B7474" s="161" t="n">
        <v>21125</v>
      </c>
      <c r="C7474" s="162" t="n">
        <v>40.44</v>
      </c>
      <c r="D7474" s="162" t="n">
        <v>-0.10943</v>
      </c>
      <c r="E7474" s="162" t="n"/>
    </row>
    <row r="7475">
      <c r="B7475" s="161" t="n">
        <v>21128</v>
      </c>
      <c r="C7475" s="162" t="n">
        <v>40.37</v>
      </c>
      <c r="D7475" s="162" t="n">
        <v>-0.110715</v>
      </c>
      <c r="E7475" s="162" t="n"/>
    </row>
    <row r="7476">
      <c r="B7476" s="161" t="n">
        <v>21130</v>
      </c>
      <c r="C7476" s="162" t="n">
        <v>40.43</v>
      </c>
      <c r="D7476" s="162" t="n">
        <v>-0.108776</v>
      </c>
      <c r="E7476" s="162" t="n"/>
    </row>
    <row r="7477">
      <c r="B7477" s="161" t="n">
        <v>21131</v>
      </c>
      <c r="C7477" s="162" t="n">
        <v>40.67</v>
      </c>
      <c r="D7477" s="162" t="n">
        <v>-0.102391</v>
      </c>
      <c r="E7477" s="162" t="n"/>
    </row>
    <row r="7478">
      <c r="B7478" s="161" t="n">
        <v>21132</v>
      </c>
      <c r="C7478" s="162" t="n">
        <v>40.19</v>
      </c>
      <c r="D7478" s="162" t="n">
        <v>-0.113726</v>
      </c>
      <c r="E7478" s="162" t="n"/>
    </row>
    <row r="7479">
      <c r="B7479" s="161" t="n">
        <v>21135</v>
      </c>
      <c r="C7479" s="162" t="n">
        <v>40.18</v>
      </c>
      <c r="D7479" s="162" t="n">
        <v>-0.11346</v>
      </c>
      <c r="E7479" s="162" t="n"/>
    </row>
    <row r="7480">
      <c r="B7480" s="161" t="n">
        <v>21136</v>
      </c>
      <c r="C7480" s="162" t="n">
        <v>39.6</v>
      </c>
      <c r="D7480" s="162" t="n">
        <v>-0.127457</v>
      </c>
      <c r="E7480" s="162" t="n"/>
    </row>
    <row r="7481">
      <c r="B7481" s="161" t="n">
        <v>21137</v>
      </c>
      <c r="C7481" s="162" t="n">
        <v>39.55</v>
      </c>
      <c r="D7481" s="162" t="n">
        <v>-0.128146</v>
      </c>
      <c r="E7481" s="162" t="n"/>
    </row>
    <row r="7482">
      <c r="B7482" s="161" t="n">
        <v>21138</v>
      </c>
      <c r="C7482" s="162" t="n">
        <v>39.44</v>
      </c>
      <c r="D7482" s="162" t="n">
        <v>-0.130323</v>
      </c>
      <c r="E7482" s="162" t="n"/>
    </row>
    <row r="7483">
      <c r="B7483" s="161" t="n">
        <v>21139</v>
      </c>
      <c r="C7483" s="162" t="n">
        <v>40.37</v>
      </c>
      <c r="D7483" s="162" t="n">
        <v>-0.106532</v>
      </c>
      <c r="E7483" s="162" t="n"/>
    </row>
    <row r="7484">
      <c r="B7484" s="161" t="n">
        <v>21142</v>
      </c>
      <c r="C7484" s="162" t="n">
        <v>40.04</v>
      </c>
      <c r="D7484" s="162" t="n">
        <v>-0.11423</v>
      </c>
      <c r="E7484" s="162" t="n"/>
    </row>
    <row r="7485">
      <c r="B7485" s="161" t="n">
        <v>21143</v>
      </c>
      <c r="C7485" s="162" t="n">
        <v>39.81</v>
      </c>
      <c r="D7485" s="162" t="n">
        <v>-0.119465</v>
      </c>
      <c r="E7485" s="162" t="n"/>
    </row>
    <row r="7486">
      <c r="B7486" s="161" t="n">
        <v>21144</v>
      </c>
      <c r="C7486" s="162" t="n">
        <v>39.92</v>
      </c>
      <c r="D7486" s="162" t="n">
        <v>-0.116263</v>
      </c>
      <c r="E7486" s="162" t="n"/>
    </row>
    <row r="7487">
      <c r="B7487" s="161" t="n">
        <v>21145</v>
      </c>
      <c r="C7487" s="162" t="n">
        <v>40.48</v>
      </c>
      <c r="D7487" s="162" t="n">
        <v>-0.10196</v>
      </c>
      <c r="E7487" s="162" t="n"/>
    </row>
    <row r="7488">
      <c r="B7488" s="161" t="n">
        <v>21146</v>
      </c>
      <c r="C7488" s="162" t="n">
        <v>40.87</v>
      </c>
      <c r="D7488" s="162" t="n">
        <v>-0.09206499999999999</v>
      </c>
      <c r="E7488" s="162" t="n"/>
    </row>
    <row r="7489">
      <c r="B7489" s="161" t="n">
        <v>21149</v>
      </c>
      <c r="C7489" s="162" t="n">
        <v>41.18</v>
      </c>
      <c r="D7489" s="162" t="n">
        <v>-0.08427</v>
      </c>
      <c r="E7489" s="162" t="n"/>
    </row>
    <row r="7490">
      <c r="B7490" s="161" t="n">
        <v>21150</v>
      </c>
      <c r="C7490" s="162" t="n">
        <v>40.09</v>
      </c>
      <c r="D7490" s="162" t="n">
        <v>-0.110819</v>
      </c>
      <c r="E7490" s="162" t="n"/>
    </row>
    <row r="7491">
      <c r="B7491" s="161" t="n">
        <v>21151</v>
      </c>
      <c r="C7491" s="162" t="n">
        <v>41.25</v>
      </c>
      <c r="D7491" s="162" t="n">
        <v>-0.082167</v>
      </c>
      <c r="E7491" s="162" t="n"/>
    </row>
    <row r="7492">
      <c r="B7492" s="161" t="n">
        <v>21153</v>
      </c>
      <c r="C7492" s="162" t="n">
        <v>41.72</v>
      </c>
      <c r="D7492" s="162" t="n">
        <v>-0.070691</v>
      </c>
      <c r="E7492" s="162" t="n"/>
    </row>
    <row r="7493">
      <c r="B7493" s="161" t="n">
        <v>21156</v>
      </c>
      <c r="C7493" s="162" t="n">
        <v>41.36</v>
      </c>
      <c r="D7493" s="162" t="n">
        <v>-0.079175</v>
      </c>
      <c r="E7493" s="162" t="n"/>
    </row>
    <row r="7494">
      <c r="B7494" s="161" t="n">
        <v>21157</v>
      </c>
      <c r="C7494" s="162" t="n">
        <v>41.37</v>
      </c>
      <c r="D7494" s="162" t="n">
        <v>-0.078694</v>
      </c>
      <c r="E7494" s="162" t="n"/>
    </row>
    <row r="7495">
      <c r="B7495" s="161" t="n">
        <v>21158</v>
      </c>
      <c r="C7495" s="162" t="n">
        <v>41.54</v>
      </c>
      <c r="D7495" s="162" t="n">
        <v>-0.074379</v>
      </c>
      <c r="E7495" s="162" t="n"/>
    </row>
    <row r="7496">
      <c r="B7496" s="161" t="n">
        <v>21159</v>
      </c>
      <c r="C7496" s="162" t="n">
        <v>41.52</v>
      </c>
      <c r="D7496" s="162" t="n">
        <v>-0.07464</v>
      </c>
      <c r="E7496" s="162" t="n"/>
    </row>
    <row r="7497">
      <c r="B7497" s="161" t="n">
        <v>21160</v>
      </c>
      <c r="C7497" s="162" t="n">
        <v>41.31</v>
      </c>
      <c r="D7497" s="162" t="n">
        <v>-0.07945199999999999</v>
      </c>
      <c r="E7497" s="162" t="n"/>
    </row>
    <row r="7498">
      <c r="B7498" s="161" t="n">
        <v>21163</v>
      </c>
      <c r="C7498" s="162" t="n">
        <v>40.92</v>
      </c>
      <c r="D7498" s="162" t="n">
        <v>-0.08865099999999999</v>
      </c>
      <c r="E7498" s="162" t="n"/>
    </row>
    <row r="7499">
      <c r="B7499" s="161" t="n">
        <v>21164</v>
      </c>
      <c r="C7499" s="162" t="n">
        <v>40.56</v>
      </c>
      <c r="D7499" s="162" t="n">
        <v>-0.09717199999999999</v>
      </c>
      <c r="E7499" s="162" t="n"/>
    </row>
    <row r="7500">
      <c r="B7500" s="161" t="n">
        <v>21165</v>
      </c>
      <c r="C7500" s="162" t="n">
        <v>40.51</v>
      </c>
      <c r="D7500" s="162" t="n">
        <v>-0.098077</v>
      </c>
      <c r="E7500" s="162" t="n"/>
    </row>
    <row r="7501">
      <c r="B7501" s="161" t="n">
        <v>21166</v>
      </c>
      <c r="C7501" s="162" t="n">
        <v>40.55</v>
      </c>
      <c r="D7501" s="162" t="n">
        <v>-0.09676999999999999</v>
      </c>
      <c r="E7501" s="162" t="n"/>
    </row>
    <row r="7502">
      <c r="B7502" s="161" t="n">
        <v>21167</v>
      </c>
      <c r="C7502" s="162" t="n">
        <v>40.73</v>
      </c>
      <c r="D7502" s="162" t="n">
        <v>-0.092057</v>
      </c>
      <c r="E7502" s="162" t="n"/>
    </row>
    <row r="7503">
      <c r="B7503" s="161" t="n">
        <v>21170</v>
      </c>
      <c r="C7503" s="162" t="n">
        <v>40.12</v>
      </c>
      <c r="D7503" s="162" t="n">
        <v>-0.106742</v>
      </c>
      <c r="E7503" s="162" t="n"/>
    </row>
    <row r="7504">
      <c r="B7504" s="161" t="n">
        <v>21171</v>
      </c>
      <c r="C7504" s="162" t="n">
        <v>39.42</v>
      </c>
      <c r="D7504" s="162" t="n">
        <v>-0.123824</v>
      </c>
      <c r="E7504" s="162" t="n"/>
    </row>
    <row r="7505">
      <c r="B7505" s="161" t="n">
        <v>21172</v>
      </c>
      <c r="C7505" s="162" t="n">
        <v>39.38</v>
      </c>
      <c r="D7505" s="162" t="n">
        <v>-0.124296</v>
      </c>
      <c r="E7505" s="162" t="n"/>
    </row>
    <row r="7506">
      <c r="B7506" s="161" t="n">
        <v>21173</v>
      </c>
      <c r="C7506" s="162" t="n">
        <v>39.8</v>
      </c>
      <c r="D7506" s="162" t="n">
        <v>-0.113179</v>
      </c>
      <c r="E7506" s="162" t="n"/>
    </row>
    <row r="7507">
      <c r="B7507" s="161" t="n">
        <v>21174</v>
      </c>
      <c r="C7507" s="162" t="n">
        <v>39.48</v>
      </c>
      <c r="D7507" s="162" t="n">
        <v>-0.120721</v>
      </c>
      <c r="E7507" s="162" t="n"/>
    </row>
    <row r="7508">
      <c r="B7508" s="161" t="n">
        <v>21177</v>
      </c>
      <c r="C7508" s="162" t="n">
        <v>39.48</v>
      </c>
      <c r="D7508" s="162" t="n">
        <v>-0.120206</v>
      </c>
      <c r="E7508" s="162" t="n"/>
    </row>
    <row r="7509">
      <c r="B7509" s="161" t="n">
        <v>21178</v>
      </c>
      <c r="C7509" s="162" t="n">
        <v>39.52</v>
      </c>
      <c r="D7509" s="162" t="n">
        <v>-0.118715</v>
      </c>
      <c r="E7509" s="162" t="n"/>
    </row>
    <row r="7510">
      <c r="B7510" s="161" t="n">
        <v>21180</v>
      </c>
      <c r="C7510" s="162" t="n">
        <v>39.92</v>
      </c>
      <c r="D7510" s="162" t="n">
        <v>-0.108214</v>
      </c>
      <c r="E7510" s="162" t="n"/>
    </row>
    <row r="7511">
      <c r="B7511" s="161" t="n">
        <v>21181</v>
      </c>
      <c r="C7511" s="162" t="n">
        <v>39.78</v>
      </c>
      <c r="D7511" s="162" t="n">
        <v>-0.111248</v>
      </c>
      <c r="E7511" s="162" t="n"/>
    </row>
    <row r="7512">
      <c r="B7512" s="161" t="n">
        <v>21184</v>
      </c>
      <c r="C7512" s="162" t="n">
        <v>39.58</v>
      </c>
      <c r="D7512" s="162" t="n">
        <v>-0.115783</v>
      </c>
      <c r="E7512" s="162" t="n"/>
    </row>
    <row r="7513">
      <c r="B7513" s="161" t="n">
        <v>21185</v>
      </c>
      <c r="C7513" s="162" t="n">
        <v>39.99</v>
      </c>
      <c r="D7513" s="162" t="n">
        <v>-0.105021</v>
      </c>
      <c r="E7513" s="162" t="n"/>
    </row>
    <row r="7514">
      <c r="B7514" s="161" t="n">
        <v>21187</v>
      </c>
      <c r="C7514" s="162" t="n">
        <v>40.33</v>
      </c>
      <c r="D7514" s="162" t="n">
        <v>-0.09615899999999999</v>
      </c>
      <c r="E7514" s="162" t="n"/>
    </row>
    <row r="7515">
      <c r="B7515" s="161" t="n">
        <v>21188</v>
      </c>
      <c r="C7515" s="162" t="n">
        <v>40.87</v>
      </c>
      <c r="D7515" s="162" t="n">
        <v>-0.082501</v>
      </c>
      <c r="E7515" s="162" t="n"/>
    </row>
    <row r="7516">
      <c r="B7516" s="161" t="n">
        <v>21191</v>
      </c>
      <c r="C7516" s="162" t="n">
        <v>40.68</v>
      </c>
      <c r="D7516" s="162" t="n">
        <v>-0.086775</v>
      </c>
      <c r="E7516" s="162" t="n"/>
    </row>
    <row r="7517">
      <c r="B7517" s="161" t="n">
        <v>21192</v>
      </c>
      <c r="C7517" s="162" t="n">
        <v>41</v>
      </c>
      <c r="D7517" s="162" t="n">
        <v>-0.07858900000000001</v>
      </c>
      <c r="E7517" s="162" t="n"/>
    </row>
    <row r="7518">
      <c r="B7518" s="161" t="n">
        <v>21193</v>
      </c>
      <c r="C7518" s="162" t="n">
        <v>40.99</v>
      </c>
      <c r="D7518" s="162" t="n">
        <v>-0.078487</v>
      </c>
      <c r="E7518" s="162" t="n"/>
    </row>
    <row r="7519">
      <c r="B7519" s="161" t="n">
        <v>21194</v>
      </c>
      <c r="C7519" s="162" t="n">
        <v>40.75</v>
      </c>
      <c r="D7519" s="162" t="n">
        <v>-0.084006</v>
      </c>
      <c r="E7519" s="162" t="n"/>
    </row>
    <row r="7520">
      <c r="B7520" s="161" t="n">
        <v>21195</v>
      </c>
      <c r="C7520" s="162" t="n">
        <v>40.37</v>
      </c>
      <c r="D7520" s="162" t="n">
        <v>-0.092976</v>
      </c>
      <c r="E7520" s="162" t="n"/>
    </row>
    <row r="7521">
      <c r="B7521" s="161" t="n">
        <v>21198</v>
      </c>
      <c r="C7521" s="162" t="n">
        <v>40.49</v>
      </c>
      <c r="D7521" s="162" t="n">
        <v>-0.089601</v>
      </c>
      <c r="E7521" s="162" t="n"/>
    </row>
    <row r="7522">
      <c r="B7522" s="161" t="n">
        <v>21199</v>
      </c>
      <c r="C7522" s="162" t="n">
        <v>40.67</v>
      </c>
      <c r="D7522" s="162" t="n">
        <v>-0.084769</v>
      </c>
      <c r="E7522" s="162" t="n"/>
    </row>
    <row r="7523">
      <c r="B7523" s="161" t="n">
        <v>21200</v>
      </c>
      <c r="C7523" s="162" t="n">
        <v>40.99</v>
      </c>
      <c r="D7523" s="162" t="n">
        <v>-0.07657899999999999</v>
      </c>
      <c r="E7523" s="162" t="n"/>
    </row>
    <row r="7524">
      <c r="B7524" s="161" t="n">
        <v>21201</v>
      </c>
      <c r="C7524" s="162" t="n">
        <v>41.06</v>
      </c>
      <c r="D7524" s="162" t="n">
        <v>-0.07452499999999999</v>
      </c>
      <c r="E7524" s="162" t="n"/>
    </row>
    <row r="7525">
      <c r="B7525" s="161" t="n">
        <v>21202</v>
      </c>
      <c r="C7525" s="162" t="n">
        <v>41.1</v>
      </c>
      <c r="D7525" s="162" t="n">
        <v>-0.073176</v>
      </c>
      <c r="E7525" s="162" t="n"/>
    </row>
    <row r="7526">
      <c r="B7526" s="161" t="n">
        <v>21205</v>
      </c>
      <c r="C7526" s="162" t="n">
        <v>41.35</v>
      </c>
      <c r="D7526" s="162" t="n">
        <v>-0.066751</v>
      </c>
      <c r="E7526" s="162" t="n"/>
    </row>
    <row r="7527">
      <c r="B7527" s="161" t="n">
        <v>21206</v>
      </c>
      <c r="C7527" s="162" t="n">
        <v>41.3</v>
      </c>
      <c r="D7527" s="162" t="n">
        <v>-0.067605</v>
      </c>
      <c r="E7527" s="162" t="n"/>
    </row>
    <row r="7528">
      <c r="B7528" s="161" t="n">
        <v>21207</v>
      </c>
      <c r="C7528" s="162" t="n">
        <v>41.2</v>
      </c>
      <c r="D7528" s="162" t="n">
        <v>-0.069657</v>
      </c>
      <c r="E7528" s="162" t="n"/>
    </row>
    <row r="7529">
      <c r="B7529" s="161" t="n">
        <v>21208</v>
      </c>
      <c r="C7529" s="162" t="n">
        <v>41.36</v>
      </c>
      <c r="D7529" s="162" t="n">
        <v>-0.065438</v>
      </c>
      <c r="E7529" s="162" t="n"/>
    </row>
    <row r="7530">
      <c r="B7530" s="161" t="n">
        <v>21209</v>
      </c>
      <c r="C7530" s="162" t="n">
        <v>41.71</v>
      </c>
      <c r="D7530" s="162" t="n">
        <v>-0.056663</v>
      </c>
      <c r="E7530" s="162" t="n"/>
    </row>
    <row r="7531">
      <c r="B7531" s="161" t="n">
        <v>21212</v>
      </c>
      <c r="C7531" s="162" t="n">
        <v>41.59</v>
      </c>
      <c r="D7531" s="162" t="n">
        <v>-0.05916</v>
      </c>
      <c r="E7531" s="162" t="n"/>
    </row>
    <row r="7532">
      <c r="B7532" s="161" t="n">
        <v>21213</v>
      </c>
      <c r="C7532" s="162" t="n">
        <v>41.63</v>
      </c>
      <c r="D7532" s="162" t="n">
        <v>-0.057824</v>
      </c>
      <c r="E7532" s="162" t="n"/>
    </row>
    <row r="7533">
      <c r="B7533" s="161" t="n">
        <v>21214</v>
      </c>
      <c r="C7533" s="162" t="n">
        <v>41.88</v>
      </c>
      <c r="D7533" s="162" t="n">
        <v>-0.051478</v>
      </c>
      <c r="E7533" s="162" t="n"/>
    </row>
    <row r="7534">
      <c r="B7534" s="161" t="n">
        <v>21215</v>
      </c>
      <c r="C7534" s="162" t="n">
        <v>41.68</v>
      </c>
      <c r="D7534" s="162" t="n">
        <v>-0.055894</v>
      </c>
      <c r="E7534" s="162" t="n"/>
    </row>
    <row r="7535">
      <c r="B7535" s="161" t="n">
        <v>21216</v>
      </c>
      <c r="C7535" s="162" t="n">
        <v>41.7</v>
      </c>
      <c r="D7535" s="162" t="n">
        <v>-0.055038</v>
      </c>
      <c r="E7535" s="162" t="n"/>
    </row>
    <row r="7536">
      <c r="B7536" s="161" t="n">
        <v>21219</v>
      </c>
      <c r="C7536" s="162" t="n">
        <v>42.04</v>
      </c>
      <c r="D7536" s="162" t="n">
        <v>-0.046572</v>
      </c>
      <c r="E7536" s="162" t="n"/>
    </row>
    <row r="7537">
      <c r="B7537" s="161" t="n">
        <v>21220</v>
      </c>
      <c r="C7537" s="162" t="n">
        <v>42.46</v>
      </c>
      <c r="D7537" s="162" t="n">
        <v>-0.036296</v>
      </c>
      <c r="E7537" s="162" t="n"/>
    </row>
    <row r="7538">
      <c r="B7538" s="161" t="n">
        <v>21221</v>
      </c>
      <c r="C7538" s="162" t="n">
        <v>42.19</v>
      </c>
      <c r="D7538" s="162" t="n">
        <v>-0.042302</v>
      </c>
      <c r="E7538" s="162" t="n"/>
    </row>
    <row r="7539">
      <c r="B7539" s="161" t="n">
        <v>21222</v>
      </c>
      <c r="C7539" s="162" t="n">
        <v>42.1</v>
      </c>
      <c r="D7539" s="162" t="n">
        <v>-0.044034</v>
      </c>
      <c r="E7539" s="162" t="n"/>
    </row>
    <row r="7540">
      <c r="B7540" s="161" t="n">
        <v>21223</v>
      </c>
      <c r="C7540" s="162" t="n">
        <v>41.73</v>
      </c>
      <c r="D7540" s="162" t="n">
        <v>-0.052408</v>
      </c>
      <c r="E7540" s="162" t="n"/>
    </row>
    <row r="7541">
      <c r="B7541" s="161" t="n">
        <v>21226</v>
      </c>
      <c r="C7541" s="162" t="n">
        <v>41.48</v>
      </c>
      <c r="D7541" s="162" t="n">
        <v>-0.057953</v>
      </c>
      <c r="E7541" s="162" t="n"/>
    </row>
    <row r="7542">
      <c r="B7542" s="161" t="n">
        <v>21227</v>
      </c>
      <c r="C7542" s="162" t="n">
        <v>41.11</v>
      </c>
      <c r="D7542" s="162" t="n">
        <v>-0.066413</v>
      </c>
      <c r="E7542" s="162" t="n"/>
    </row>
    <row r="7543">
      <c r="B7543" s="161" t="n">
        <v>21228</v>
      </c>
      <c r="C7543" s="162" t="n">
        <v>40.93</v>
      </c>
      <c r="D7543" s="162" t="n">
        <v>-0.070255</v>
      </c>
      <c r="E7543" s="162" t="n"/>
    </row>
    <row r="7544">
      <c r="B7544" s="161" t="n">
        <v>21229</v>
      </c>
      <c r="C7544" s="162" t="n">
        <v>40.94</v>
      </c>
      <c r="D7544" s="162" t="n">
        <v>-0.069464</v>
      </c>
      <c r="E7544" s="162" t="n"/>
    </row>
    <row r="7545">
      <c r="B7545" s="161" t="n">
        <v>21230</v>
      </c>
      <c r="C7545" s="162" t="n">
        <v>41.33</v>
      </c>
      <c r="D7545" s="162" t="n">
        <v>-0.059448</v>
      </c>
      <c r="E7545" s="162" t="n"/>
    </row>
    <row r="7546">
      <c r="B7546" s="161" t="n">
        <v>21233</v>
      </c>
      <c r="C7546" s="162" t="n">
        <v>41.11</v>
      </c>
      <c r="D7546" s="162" t="n">
        <v>-0.064183</v>
      </c>
      <c r="E7546" s="162" t="n"/>
    </row>
    <row r="7547">
      <c r="B7547" s="161" t="n">
        <v>21234</v>
      </c>
      <c r="C7547" s="162" t="n">
        <v>41.17</v>
      </c>
      <c r="D7547" s="162" t="n">
        <v>-0.062135</v>
      </c>
      <c r="E7547" s="162" t="n"/>
    </row>
    <row r="7548">
      <c r="B7548" s="161" t="n">
        <v>21235</v>
      </c>
      <c r="C7548" s="162" t="n">
        <v>41.15</v>
      </c>
      <c r="D7548" s="162" t="n">
        <v>-0.062037</v>
      </c>
      <c r="E7548" s="162" t="n"/>
    </row>
    <row r="7549">
      <c r="B7549" s="161" t="n">
        <v>21236</v>
      </c>
      <c r="C7549" s="162" t="n">
        <v>40.91</v>
      </c>
      <c r="D7549" s="162" t="n">
        <v>-0.06729</v>
      </c>
      <c r="E7549" s="162" t="n"/>
    </row>
    <row r="7550">
      <c r="B7550" s="161" t="n">
        <v>21237</v>
      </c>
      <c r="C7550" s="162" t="n">
        <v>40.88</v>
      </c>
      <c r="D7550" s="162" t="n">
        <v>-0.067403</v>
      </c>
      <c r="E7550" s="162" t="n"/>
    </row>
    <row r="7551">
      <c r="B7551" s="161" t="n">
        <v>21240</v>
      </c>
      <c r="C7551" s="162" t="n">
        <v>40.65</v>
      </c>
      <c r="D7551" s="162" t="n">
        <v>-0.072392</v>
      </c>
      <c r="E7551" s="162" t="n"/>
    </row>
    <row r="7552">
      <c r="B7552" s="161" t="n">
        <v>21241</v>
      </c>
      <c r="C7552" s="162" t="n">
        <v>40.61</v>
      </c>
      <c r="D7552" s="162" t="n">
        <v>-0.07269200000000001</v>
      </c>
      <c r="E7552" s="162" t="n"/>
    </row>
    <row r="7553">
      <c r="B7553" s="161" t="n">
        <v>21242</v>
      </c>
      <c r="C7553" s="162" t="n">
        <v>40.92</v>
      </c>
      <c r="D7553" s="162" t="n">
        <v>-0.064404</v>
      </c>
      <c r="E7553" s="162" t="n"/>
    </row>
    <row r="7554">
      <c r="B7554" s="161" t="n">
        <v>21243</v>
      </c>
      <c r="C7554" s="162" t="n">
        <v>40.68</v>
      </c>
      <c r="D7554" s="162" t="n">
        <v>-0.0696</v>
      </c>
      <c r="E7554" s="162" t="n"/>
    </row>
    <row r="7555">
      <c r="B7555" s="161" t="n">
        <v>21244</v>
      </c>
      <c r="C7555" s="162" t="n">
        <v>40.84</v>
      </c>
      <c r="D7555" s="162" t="n">
        <v>-0.064988</v>
      </c>
      <c r="E7555" s="162" t="n"/>
    </row>
    <row r="7556">
      <c r="B7556" s="161" t="n">
        <v>21247</v>
      </c>
      <c r="C7556" s="162" t="n">
        <v>41.13</v>
      </c>
      <c r="D7556" s="162" t="n">
        <v>-0.057236</v>
      </c>
      <c r="E7556" s="162" t="n"/>
    </row>
    <row r="7557">
      <c r="B7557" s="161" t="n">
        <v>21248</v>
      </c>
      <c r="C7557" s="162" t="n">
        <v>41.35</v>
      </c>
      <c r="D7557" s="162" t="n">
        <v>-0.051235</v>
      </c>
      <c r="E7557" s="162" t="n"/>
    </row>
    <row r="7558">
      <c r="B7558" s="161" t="n">
        <v>21249</v>
      </c>
      <c r="C7558" s="162" t="n">
        <v>41.47</v>
      </c>
      <c r="D7558" s="162" t="n">
        <v>-0.047671</v>
      </c>
      <c r="E7558" s="162" t="n"/>
    </row>
    <row r="7559">
      <c r="B7559" s="161" t="n">
        <v>21250</v>
      </c>
      <c r="C7559" s="162" t="n">
        <v>42</v>
      </c>
      <c r="D7559" s="162" t="n">
        <v>-0.034359</v>
      </c>
      <c r="E7559" s="162" t="n"/>
    </row>
    <row r="7560">
      <c r="B7560" s="161" t="n">
        <v>21251</v>
      </c>
      <c r="C7560" s="162" t="n">
        <v>42.07</v>
      </c>
      <c r="D7560" s="162" t="n">
        <v>-0.03211</v>
      </c>
      <c r="E7560" s="162" t="n"/>
    </row>
    <row r="7561">
      <c r="B7561" s="161" t="n">
        <v>21254</v>
      </c>
      <c r="C7561" s="162" t="n">
        <v>42.21</v>
      </c>
      <c r="D7561" s="162" t="n">
        <v>-0.028219</v>
      </c>
      <c r="E7561" s="162" t="n"/>
    </row>
    <row r="7562">
      <c r="B7562" s="161" t="n">
        <v>21255</v>
      </c>
      <c r="C7562" s="162" t="n">
        <v>42.51</v>
      </c>
      <c r="D7562" s="162" t="n">
        <v>-0.020596</v>
      </c>
      <c r="E7562" s="162" t="n"/>
    </row>
    <row r="7563">
      <c r="B7563" s="161" t="n">
        <v>21256</v>
      </c>
      <c r="C7563" s="162" t="n">
        <v>42.41</v>
      </c>
      <c r="D7563" s="162" t="n">
        <v>-0.022447</v>
      </c>
      <c r="E7563" s="162" t="n"/>
    </row>
    <row r="7564">
      <c r="B7564" s="161" t="n">
        <v>21257</v>
      </c>
      <c r="C7564" s="162" t="n">
        <v>42.46</v>
      </c>
      <c r="D7564" s="162" t="n">
        <v>-0.020781</v>
      </c>
      <c r="E7564" s="162" t="n"/>
    </row>
    <row r="7565">
      <c r="B7565" s="161" t="n">
        <v>21258</v>
      </c>
      <c r="C7565" s="162" t="n">
        <v>42.33</v>
      </c>
      <c r="D7565" s="162" t="n">
        <v>-0.023296</v>
      </c>
      <c r="E7565" s="162" t="n"/>
    </row>
    <row r="7566">
      <c r="B7566" s="161" t="n">
        <v>21261</v>
      </c>
      <c r="C7566" s="162" t="n">
        <v>42.04</v>
      </c>
      <c r="D7566" s="162" t="n">
        <v>-0.029548</v>
      </c>
      <c r="E7566" s="162" t="n"/>
    </row>
    <row r="7567">
      <c r="B7567" s="161" t="n">
        <v>21262</v>
      </c>
      <c r="C7567" s="162" t="n">
        <v>41.89</v>
      </c>
      <c r="D7567" s="162" t="n">
        <v>-0.03249</v>
      </c>
      <c r="E7567" s="162" t="n"/>
    </row>
    <row r="7568">
      <c r="B7568" s="161" t="n">
        <v>21263</v>
      </c>
      <c r="C7568" s="162" t="n">
        <v>42.09</v>
      </c>
      <c r="D7568" s="162" t="n">
        <v>-0.027127</v>
      </c>
      <c r="E7568" s="162" t="n"/>
    </row>
    <row r="7569">
      <c r="B7569" s="161" t="n">
        <v>21264</v>
      </c>
      <c r="C7569" s="162" t="n">
        <v>42.11</v>
      </c>
      <c r="D7569" s="162" t="n">
        <v>-0.026055</v>
      </c>
      <c r="E7569" s="162" t="n"/>
    </row>
    <row r="7570">
      <c r="B7570" s="161" t="n">
        <v>21265</v>
      </c>
      <c r="C7570" s="162" t="n">
        <v>42.42</v>
      </c>
      <c r="D7570" s="162" t="n">
        <v>-0.018121</v>
      </c>
      <c r="E7570" s="162" t="n"/>
    </row>
    <row r="7571">
      <c r="B7571" s="161" t="n">
        <v>21268</v>
      </c>
      <c r="C7571" s="162" t="n">
        <v>42.58</v>
      </c>
      <c r="D7571" s="162" t="n">
        <v>-0.013769</v>
      </c>
      <c r="E7571" s="162" t="n"/>
    </row>
    <row r="7572">
      <c r="B7572" s="161" t="n">
        <v>21269</v>
      </c>
      <c r="C7572" s="162" t="n">
        <v>42.44</v>
      </c>
      <c r="D7572" s="162" t="n">
        <v>-0.016488</v>
      </c>
      <c r="E7572" s="162" t="n"/>
    </row>
    <row r="7573">
      <c r="B7573" s="161" t="n">
        <v>21270</v>
      </c>
      <c r="C7573" s="162" t="n">
        <v>42.3</v>
      </c>
      <c r="D7573" s="162" t="n">
        <v>-0.019138</v>
      </c>
      <c r="E7573" s="162" t="n"/>
    </row>
    <row r="7574">
      <c r="B7574" s="161" t="n">
        <v>21271</v>
      </c>
      <c r="C7574" s="162" t="n">
        <v>42.17</v>
      </c>
      <c r="D7574" s="162" t="n">
        <v>-0.021534</v>
      </c>
      <c r="E7574" s="162" t="n"/>
    </row>
    <row r="7575">
      <c r="B7575" s="161" t="n">
        <v>21272</v>
      </c>
      <c r="C7575" s="162" t="n">
        <v>42.2</v>
      </c>
      <c r="D7575" s="162" t="n">
        <v>-0.020134</v>
      </c>
      <c r="E7575" s="162" t="n"/>
    </row>
    <row r="7576">
      <c r="B7576" s="161" t="n">
        <v>21275</v>
      </c>
      <c r="C7576" s="162" t="n">
        <v>42.1</v>
      </c>
      <c r="D7576" s="162" t="n">
        <v>-0.021803</v>
      </c>
      <c r="E7576" s="162" t="n"/>
    </row>
    <row r="7577">
      <c r="B7577" s="161" t="n">
        <v>21276</v>
      </c>
      <c r="C7577" s="162" t="n">
        <v>41.93</v>
      </c>
      <c r="D7577" s="162" t="n">
        <v>-0.025116</v>
      </c>
      <c r="E7577" s="162" t="n"/>
    </row>
    <row r="7578">
      <c r="B7578" s="161" t="n">
        <v>21277</v>
      </c>
      <c r="C7578" s="162" t="n">
        <v>41.6</v>
      </c>
      <c r="D7578" s="162" t="n">
        <v>-0.032268</v>
      </c>
      <c r="E7578" s="162" t="n"/>
    </row>
    <row r="7579">
      <c r="B7579" s="161" t="n">
        <v>21278</v>
      </c>
      <c r="C7579" s="162" t="n">
        <v>41.48</v>
      </c>
      <c r="D7579" s="162" t="n">
        <v>-0.034431</v>
      </c>
      <c r="E7579" s="162" t="n"/>
    </row>
    <row r="7580">
      <c r="B7580" s="161" t="n">
        <v>21282</v>
      </c>
      <c r="C7580" s="162" t="n">
        <v>41.33</v>
      </c>
      <c r="D7580" s="162" t="n">
        <v>-0.037343</v>
      </c>
      <c r="E7580" s="162" t="n"/>
    </row>
    <row r="7581">
      <c r="B7581" s="161" t="n">
        <v>21283</v>
      </c>
      <c r="C7581" s="162" t="n">
        <v>41.63</v>
      </c>
      <c r="D7581" s="162" t="n">
        <v>-0.029467</v>
      </c>
      <c r="E7581" s="162" t="n"/>
    </row>
    <row r="7582">
      <c r="B7582" s="161" t="n">
        <v>21284</v>
      </c>
      <c r="C7582" s="162" t="n">
        <v>41.65</v>
      </c>
      <c r="D7582" s="162" t="n">
        <v>-0.028388</v>
      </c>
      <c r="E7582" s="162" t="n"/>
    </row>
    <row r="7583">
      <c r="B7583" s="161" t="n">
        <v>21285</v>
      </c>
      <c r="C7583" s="162" t="n">
        <v>41.7</v>
      </c>
      <c r="D7583" s="162" t="n">
        <v>-0.026552</v>
      </c>
      <c r="E7583" s="162" t="n"/>
    </row>
    <row r="7584">
      <c r="B7584" s="161" t="n">
        <v>21286</v>
      </c>
      <c r="C7584" s="162" t="n">
        <v>41.74</v>
      </c>
      <c r="D7584" s="162" t="n">
        <v>-0.024968</v>
      </c>
      <c r="E7584" s="162" t="n"/>
    </row>
    <row r="7585">
      <c r="B7585" s="161" t="n">
        <v>21289</v>
      </c>
      <c r="C7585" s="162" t="n">
        <v>42</v>
      </c>
      <c r="D7585" s="162" t="n">
        <v>-0.018144</v>
      </c>
      <c r="E7585" s="162" t="n"/>
    </row>
    <row r="7586">
      <c r="B7586" s="161" t="n">
        <v>21290</v>
      </c>
      <c r="C7586" s="162" t="n">
        <v>42.43</v>
      </c>
      <c r="D7586" s="162" t="n">
        <v>-0.00738</v>
      </c>
      <c r="E7586" s="162" t="n"/>
    </row>
    <row r="7587">
      <c r="B7587" s="161" t="n">
        <v>21291</v>
      </c>
      <c r="C7587" s="162" t="n">
        <v>42.1</v>
      </c>
      <c r="D7587" s="162" t="n">
        <v>-0.014564</v>
      </c>
      <c r="E7587" s="162" t="n"/>
    </row>
    <row r="7588">
      <c r="B7588" s="161" t="n">
        <v>21292</v>
      </c>
      <c r="C7588" s="162" t="n">
        <v>42.25</v>
      </c>
      <c r="D7588" s="162" t="n">
        <v>-0.010346</v>
      </c>
      <c r="E7588" s="162" t="n"/>
    </row>
    <row r="7589">
      <c r="B7589" s="161" t="n">
        <v>21293</v>
      </c>
      <c r="C7589" s="162" t="n">
        <v>42.71</v>
      </c>
      <c r="D7589" s="162" t="n">
        <v>0.001156</v>
      </c>
      <c r="E7589" s="162" t="n"/>
    </row>
    <row r="7590">
      <c r="B7590" s="161" t="n">
        <v>21296</v>
      </c>
      <c r="C7590" s="162" t="n">
        <v>42.93</v>
      </c>
      <c r="D7590" s="162" t="n">
        <v>0.006969</v>
      </c>
      <c r="E7590" s="162" t="n"/>
    </row>
    <row r="7591">
      <c r="B7591" s="161" t="n">
        <v>21297</v>
      </c>
      <c r="C7591" s="162" t="n">
        <v>42.8</v>
      </c>
      <c r="D7591" s="162" t="n">
        <v>0.004652</v>
      </c>
      <c r="E7591" s="162" t="n"/>
    </row>
    <row r="7592">
      <c r="B7592" s="161" t="n">
        <v>21298</v>
      </c>
      <c r="C7592" s="162" t="n">
        <v>42.8</v>
      </c>
      <c r="D7592" s="162" t="n">
        <v>0.005347</v>
      </c>
      <c r="E7592" s="162" t="n"/>
    </row>
    <row r="7593">
      <c r="B7593" s="161" t="n">
        <v>21299</v>
      </c>
      <c r="C7593" s="162" t="n">
        <v>43.14</v>
      </c>
      <c r="D7593" s="162" t="n">
        <v>0.013954</v>
      </c>
      <c r="E7593" s="162" t="n"/>
    </row>
    <row r="7594">
      <c r="B7594" s="161" t="n">
        <v>21300</v>
      </c>
      <c r="C7594" s="162" t="n">
        <v>43.36</v>
      </c>
      <c r="D7594" s="162" t="n">
        <v>0.019687</v>
      </c>
      <c r="E7594" s="162" t="n"/>
    </row>
    <row r="7595">
      <c r="B7595" s="161" t="n">
        <v>21303</v>
      </c>
      <c r="C7595" s="162" t="n">
        <v>43.22</v>
      </c>
      <c r="D7595" s="162" t="n">
        <v>0.017143</v>
      </c>
      <c r="E7595" s="162" t="n"/>
    </row>
    <row r="7596">
      <c r="B7596" s="161" t="n">
        <v>21304</v>
      </c>
      <c r="C7596" s="162" t="n">
        <v>43</v>
      </c>
      <c r="D7596" s="162" t="n">
        <v>0.012761</v>
      </c>
      <c r="E7596" s="162" t="n"/>
    </row>
    <row r="7597">
      <c r="B7597" s="161" t="n">
        <v>21305</v>
      </c>
      <c r="C7597" s="162" t="n">
        <v>43.44</v>
      </c>
      <c r="D7597" s="162" t="n">
        <v>0.023583</v>
      </c>
      <c r="E7597" s="162" t="n"/>
    </row>
    <row r="7598">
      <c r="B7598" s="161" t="n">
        <v>21306</v>
      </c>
      <c r="C7598" s="162" t="n">
        <v>43.54</v>
      </c>
      <c r="D7598" s="162" t="n">
        <v>0.026476</v>
      </c>
      <c r="E7598" s="162" t="n"/>
    </row>
    <row r="7599">
      <c r="B7599" s="161" t="n">
        <v>21307</v>
      </c>
      <c r="C7599" s="162" t="n">
        <v>43.69</v>
      </c>
      <c r="D7599" s="162" t="n">
        <v>0.030486</v>
      </c>
      <c r="E7599" s="162" t="n"/>
    </row>
    <row r="7600">
      <c r="B7600" s="161" t="n">
        <v>21310</v>
      </c>
      <c r="C7600" s="162" t="n">
        <v>43.79</v>
      </c>
      <c r="D7600" s="162" t="n">
        <v>0.033338</v>
      </c>
      <c r="E7600" s="162" t="n"/>
    </row>
    <row r="7601">
      <c r="B7601" s="161" t="n">
        <v>21311</v>
      </c>
      <c r="C7601" s="162" t="n">
        <v>44.01</v>
      </c>
      <c r="D7601" s="162" t="n">
        <v>0.038876</v>
      </c>
      <c r="E7601" s="162" t="n"/>
    </row>
    <row r="7602">
      <c r="B7602" s="161" t="n">
        <v>21312</v>
      </c>
      <c r="C7602" s="162" t="n">
        <v>43.93</v>
      </c>
      <c r="D7602" s="162" t="n">
        <v>0.037604</v>
      </c>
      <c r="E7602" s="162" t="n"/>
    </row>
    <row r="7603">
      <c r="B7603" s="161" t="n">
        <v>21313</v>
      </c>
      <c r="C7603" s="162" t="n">
        <v>43.99</v>
      </c>
      <c r="D7603" s="162" t="n">
        <v>0.039515</v>
      </c>
      <c r="E7603" s="162" t="n"/>
    </row>
    <row r="7604">
      <c r="B7604" s="161" t="n">
        <v>21314</v>
      </c>
      <c r="C7604" s="162" t="n">
        <v>44</v>
      </c>
      <c r="D7604" s="162" t="n">
        <v>0.040287</v>
      </c>
      <c r="E7604" s="162" t="n"/>
    </row>
    <row r="7605">
      <c r="B7605" s="161" t="n">
        <v>21317</v>
      </c>
      <c r="C7605" s="162" t="n">
        <v>43.75</v>
      </c>
      <c r="D7605" s="162" t="n">
        <v>0.035145</v>
      </c>
      <c r="E7605" s="162" t="n"/>
    </row>
    <row r="7606">
      <c r="B7606" s="161" t="n">
        <v>21318</v>
      </c>
      <c r="C7606" s="162" t="n">
        <v>43.62</v>
      </c>
      <c r="D7606" s="162" t="n">
        <v>0.032679</v>
      </c>
      <c r="E7606" s="162" t="n"/>
    </row>
    <row r="7607">
      <c r="B7607" s="161" t="n">
        <v>21319</v>
      </c>
      <c r="C7607" s="162" t="n">
        <v>43.12</v>
      </c>
      <c r="D7607" s="162" t="n">
        <v>0.021718</v>
      </c>
      <c r="E7607" s="162" t="n"/>
    </row>
    <row r="7608">
      <c r="B7608" s="161" t="n">
        <v>21320</v>
      </c>
      <c r="C7608" s="162" t="n">
        <v>43.34</v>
      </c>
      <c r="D7608" s="162" t="n">
        <v>0.027349</v>
      </c>
      <c r="E7608" s="162" t="n"/>
    </row>
    <row r="7609">
      <c r="B7609" s="161" t="n">
        <v>21321</v>
      </c>
      <c r="C7609" s="162" t="n">
        <v>43.36</v>
      </c>
      <c r="D7609" s="162" t="n">
        <v>0.028336</v>
      </c>
      <c r="E7609" s="162" t="n"/>
    </row>
    <row r="7610">
      <c r="B7610" s="161" t="n">
        <v>21324</v>
      </c>
      <c r="C7610" s="162" t="n">
        <v>43.24</v>
      </c>
      <c r="D7610" s="162" t="n">
        <v>0.026091</v>
      </c>
      <c r="E7610" s="162" t="n"/>
    </row>
    <row r="7611">
      <c r="B7611" s="161" t="n">
        <v>21325</v>
      </c>
      <c r="C7611" s="162" t="n">
        <v>43.61</v>
      </c>
      <c r="D7611" s="162" t="n">
        <v>0.035045</v>
      </c>
      <c r="E7611" s="162" t="n"/>
    </row>
    <row r="7612">
      <c r="B7612" s="161" t="n">
        <v>21326</v>
      </c>
      <c r="C7612" s="162" t="n">
        <v>43.55</v>
      </c>
      <c r="D7612" s="162" t="n">
        <v>0.034039</v>
      </c>
      <c r="E7612" s="162" t="n"/>
    </row>
    <row r="7613">
      <c r="B7613" s="161" t="n">
        <v>21327</v>
      </c>
      <c r="C7613" s="162" t="n">
        <v>43.78</v>
      </c>
      <c r="D7613" s="162" t="n">
        <v>0.039692</v>
      </c>
      <c r="E7613" s="162" t="n"/>
    </row>
    <row r="7614">
      <c r="B7614" s="161" t="n">
        <v>21328</v>
      </c>
      <c r="C7614" s="162" t="n">
        <v>43.87</v>
      </c>
      <c r="D7614" s="162" t="n">
        <v>0.042106</v>
      </c>
      <c r="E7614" s="162" t="n"/>
    </row>
    <row r="7615">
      <c r="B7615" s="161" t="n">
        <v>21331</v>
      </c>
      <c r="C7615" s="162" t="n">
        <v>43.85</v>
      </c>
      <c r="D7615" s="162" t="n">
        <v>0.042015</v>
      </c>
      <c r="E7615" s="162" t="n"/>
    </row>
    <row r="7616">
      <c r="B7616" s="161" t="n">
        <v>21332</v>
      </c>
      <c r="C7616" s="162" t="n">
        <v>43.79</v>
      </c>
      <c r="D7616" s="162" t="n">
        <v>0.040948</v>
      </c>
      <c r="E7616" s="162" t="n"/>
    </row>
    <row r="7617">
      <c r="B7617" s="161" t="n">
        <v>21333</v>
      </c>
      <c r="C7617" s="162" t="n">
        <v>43.85</v>
      </c>
      <c r="D7617" s="162" t="n">
        <v>0.042609</v>
      </c>
      <c r="E7617" s="162" t="n"/>
    </row>
    <row r="7618">
      <c r="B7618" s="161" t="n">
        <v>21334</v>
      </c>
      <c r="C7618" s="162" t="n">
        <v>44.09</v>
      </c>
      <c r="D7618" s="162" t="n">
        <v>0.048262</v>
      </c>
      <c r="E7618" s="162" t="n"/>
    </row>
    <row r="7619">
      <c r="B7619" s="161" t="n">
        <v>21335</v>
      </c>
      <c r="C7619" s="162" t="n">
        <v>44.2</v>
      </c>
      <c r="D7619" s="162" t="n">
        <v>0.050939</v>
      </c>
      <c r="E7619" s="162" t="n"/>
    </row>
    <row r="7620">
      <c r="B7620" s="161" t="n">
        <v>21338</v>
      </c>
      <c r="C7620" s="162" t="n">
        <v>44.31</v>
      </c>
      <c r="D7620" s="162" t="n">
        <v>0.053605</v>
      </c>
      <c r="E7620" s="162" t="n"/>
    </row>
    <row r="7621">
      <c r="B7621" s="161" t="n">
        <v>21339</v>
      </c>
      <c r="C7621" s="162" t="n">
        <v>44.46</v>
      </c>
      <c r="D7621" s="162" t="n">
        <v>0.057038</v>
      </c>
      <c r="E7621" s="162" t="n"/>
    </row>
    <row r="7622">
      <c r="B7622" s="161" t="n">
        <v>21340</v>
      </c>
      <c r="C7622" s="162" t="n">
        <v>44.5</v>
      </c>
      <c r="D7622" s="162" t="n">
        <v>0.058031</v>
      </c>
      <c r="E7622" s="162" t="n"/>
    </row>
    <row r="7623">
      <c r="B7623" s="161" t="n">
        <v>21341</v>
      </c>
      <c r="C7623" s="162" t="n">
        <v>44.55</v>
      </c>
      <c r="D7623" s="162" t="n">
        <v>0.059266</v>
      </c>
      <c r="E7623" s="162" t="n"/>
    </row>
    <row r="7624">
      <c r="B7624" s="161" t="n">
        <v>21342</v>
      </c>
      <c r="C7624" s="162" t="n">
        <v>44.64</v>
      </c>
      <c r="D7624" s="162" t="n">
        <v>0.061346</v>
      </c>
      <c r="E7624" s="162" t="n"/>
    </row>
    <row r="7625">
      <c r="B7625" s="161" t="n">
        <v>21345</v>
      </c>
      <c r="C7625" s="162" t="n">
        <v>44.57</v>
      </c>
      <c r="D7625" s="162" t="n">
        <v>0.05977</v>
      </c>
      <c r="E7625" s="162" t="n"/>
    </row>
    <row r="7626">
      <c r="B7626" s="161" t="n">
        <v>21346</v>
      </c>
      <c r="C7626" s="162" t="n">
        <v>44.48</v>
      </c>
      <c r="D7626" s="162" t="n">
        <v>0.057678</v>
      </c>
      <c r="E7626" s="162" t="n"/>
    </row>
    <row r="7627">
      <c r="B7627" s="161" t="n">
        <v>21347</v>
      </c>
      <c r="C7627" s="162" t="n">
        <v>44.49</v>
      </c>
      <c r="D7627" s="162" t="n">
        <v>0.057917</v>
      </c>
      <c r="E7627" s="162" t="n"/>
    </row>
    <row r="7628">
      <c r="B7628" s="161" t="n">
        <v>21348</v>
      </c>
      <c r="C7628" s="162" t="n">
        <v>44.75</v>
      </c>
      <c r="D7628" s="162" t="n">
        <v>0.063731</v>
      </c>
      <c r="E7628" s="162" t="n"/>
    </row>
    <row r="7629">
      <c r="B7629" s="161" t="n">
        <v>21349</v>
      </c>
      <c r="C7629" s="162" t="n">
        <v>45.02</v>
      </c>
      <c r="D7629" s="162" t="n">
        <v>0.06968000000000001</v>
      </c>
      <c r="E7629" s="162" t="n"/>
    </row>
    <row r="7630">
      <c r="B7630" s="161" t="n">
        <v>21352</v>
      </c>
      <c r="C7630" s="162" t="n">
        <v>45.18</v>
      </c>
      <c r="D7630" s="162" t="n">
        <v>0.07323300000000001</v>
      </c>
      <c r="E7630" s="162" t="n"/>
    </row>
    <row r="7631">
      <c r="B7631" s="161" t="n">
        <v>21353</v>
      </c>
      <c r="C7631" s="162" t="n">
        <v>44.94</v>
      </c>
      <c r="D7631" s="162" t="n">
        <v>0.067966</v>
      </c>
      <c r="E7631" s="162" t="n"/>
    </row>
    <row r="7632">
      <c r="B7632" s="161" t="n">
        <v>21354</v>
      </c>
      <c r="C7632" s="162" t="n">
        <v>45.34</v>
      </c>
      <c r="D7632" s="162" t="n">
        <v>0.076793</v>
      </c>
      <c r="E7632" s="162" t="n"/>
    </row>
    <row r="7633">
      <c r="B7633" s="161" t="n">
        <v>21355</v>
      </c>
      <c r="C7633" s="162" t="n">
        <v>44.61</v>
      </c>
      <c r="D7633" s="162" t="n">
        <v>0.060586</v>
      </c>
      <c r="E7633" s="162" t="n"/>
    </row>
    <row r="7634">
      <c r="B7634" s="161" t="n">
        <v>21356</v>
      </c>
      <c r="C7634" s="162" t="n">
        <v>44.85</v>
      </c>
      <c r="D7634" s="162" t="n">
        <v>0.065931</v>
      </c>
      <c r="E7634" s="162" t="n"/>
    </row>
    <row r="7635">
      <c r="B7635" s="161" t="n">
        <v>21359</v>
      </c>
      <c r="C7635" s="162" t="n">
        <v>44.69</v>
      </c>
      <c r="D7635" s="162" t="n">
        <v>0.062309</v>
      </c>
      <c r="E7635" s="162" t="n"/>
    </row>
    <row r="7636">
      <c r="B7636" s="161" t="n">
        <v>21360</v>
      </c>
      <c r="C7636" s="162" t="n">
        <v>44.52</v>
      </c>
      <c r="D7636" s="162" t="n">
        <v>0.05842</v>
      </c>
      <c r="E7636" s="162" t="n"/>
    </row>
    <row r="7637">
      <c r="B7637" s="161" t="n">
        <v>21361</v>
      </c>
      <c r="C7637" s="162" t="n">
        <v>44.63</v>
      </c>
      <c r="D7637" s="162" t="n">
        <v>0.060844</v>
      </c>
      <c r="E7637" s="162" t="n"/>
    </row>
    <row r="7638">
      <c r="B7638" s="161" t="n">
        <v>21362</v>
      </c>
      <c r="C7638" s="162" t="n">
        <v>44.84</v>
      </c>
      <c r="D7638" s="162" t="n">
        <v>0.065536</v>
      </c>
      <c r="E7638" s="162" t="n"/>
    </row>
    <row r="7639">
      <c r="B7639" s="161" t="n">
        <v>21363</v>
      </c>
      <c r="C7639" s="162" t="n">
        <v>44.9</v>
      </c>
      <c r="D7639" s="162" t="n">
        <v>0.066861</v>
      </c>
      <c r="E7639" s="162" t="n"/>
    </row>
    <row r="7640">
      <c r="B7640" s="161" t="n">
        <v>21366</v>
      </c>
      <c r="C7640" s="162" t="n">
        <v>45.24</v>
      </c>
      <c r="D7640" s="162" t="n">
        <v>0.074326</v>
      </c>
      <c r="E7640" s="162" t="n"/>
    </row>
    <row r="7641">
      <c r="B7641" s="161" t="n">
        <v>21367</v>
      </c>
      <c r="C7641" s="162" t="n">
        <v>45.28</v>
      </c>
      <c r="D7641" s="162" t="n">
        <v>0.07513400000000001</v>
      </c>
      <c r="E7641" s="162" t="n"/>
    </row>
    <row r="7642">
      <c r="B7642" s="161" t="n">
        <v>21368</v>
      </c>
      <c r="C7642" s="162" t="n">
        <v>45.32</v>
      </c>
      <c r="D7642" s="162" t="n">
        <v>0.075942</v>
      </c>
      <c r="E7642" s="162" t="n"/>
    </row>
    <row r="7643">
      <c r="B7643" s="161" t="n">
        <v>21369</v>
      </c>
      <c r="C7643" s="162" t="n">
        <v>45.47</v>
      </c>
      <c r="D7643" s="162" t="n">
        <v>0.07911899999999999</v>
      </c>
      <c r="E7643" s="162" t="n"/>
    </row>
    <row r="7644">
      <c r="B7644" s="161" t="n">
        <v>21373</v>
      </c>
      <c r="C7644" s="162" t="n">
        <v>45.62</v>
      </c>
      <c r="D7644" s="162" t="n">
        <v>0.08218300000000001</v>
      </c>
      <c r="E7644" s="162" t="n"/>
    </row>
    <row r="7645">
      <c r="B7645" s="161" t="n">
        <v>21374</v>
      </c>
      <c r="C7645" s="162" t="n">
        <v>45.4</v>
      </c>
      <c r="D7645" s="162" t="n">
        <v>0.077026</v>
      </c>
      <c r="E7645" s="162" t="n"/>
    </row>
    <row r="7646">
      <c r="B7646" s="161" t="n">
        <v>21375</v>
      </c>
      <c r="C7646" s="162" t="n">
        <v>45.25</v>
      </c>
      <c r="D7646" s="162" t="n">
        <v>0.073447</v>
      </c>
      <c r="E7646" s="162" t="n"/>
    </row>
    <row r="7647">
      <c r="B7647" s="161" t="n">
        <v>21376</v>
      </c>
      <c r="C7647" s="162" t="n">
        <v>45.42</v>
      </c>
      <c r="D7647" s="162" t="n">
        <v>0.076845</v>
      </c>
      <c r="E7647" s="162" t="n"/>
    </row>
    <row r="7648">
      <c r="B7648" s="161" t="n">
        <v>21377</v>
      </c>
      <c r="C7648" s="162" t="n">
        <v>45.72</v>
      </c>
      <c r="D7648" s="162" t="n">
        <v>0.083054</v>
      </c>
      <c r="E7648" s="162" t="n"/>
    </row>
    <row r="7649">
      <c r="B7649" s="161" t="n">
        <v>21380</v>
      </c>
      <c r="C7649" s="162" t="n">
        <v>45.14</v>
      </c>
      <c r="D7649" s="162" t="n">
        <v>0.069979</v>
      </c>
      <c r="E7649" s="162" t="n"/>
    </row>
    <row r="7650">
      <c r="B7650" s="161" t="n">
        <v>21381</v>
      </c>
      <c r="C7650" s="162" t="n">
        <v>45.11</v>
      </c>
      <c r="D7650" s="162" t="n">
        <v>0.068994</v>
      </c>
      <c r="E7650" s="162" t="n"/>
    </row>
    <row r="7651">
      <c r="B7651" s="161" t="n">
        <v>21382</v>
      </c>
      <c r="C7651" s="162" t="n">
        <v>45.25</v>
      </c>
      <c r="D7651" s="162" t="n">
        <v>0.071798</v>
      </c>
      <c r="E7651" s="162" t="n"/>
    </row>
    <row r="7652">
      <c r="B7652" s="161" t="n">
        <v>21383</v>
      </c>
      <c r="C7652" s="162" t="n">
        <v>45.55</v>
      </c>
      <c r="D7652" s="162" t="n">
        <v>0.078115</v>
      </c>
      <c r="E7652" s="162" t="n"/>
    </row>
    <row r="7653">
      <c r="B7653" s="161" t="n">
        <v>21384</v>
      </c>
      <c r="C7653" s="162" t="n">
        <v>45.77</v>
      </c>
      <c r="D7653" s="162" t="n">
        <v>0.082621</v>
      </c>
      <c r="E7653" s="162" t="n"/>
    </row>
    <row r="7654">
      <c r="B7654" s="161" t="n">
        <v>21387</v>
      </c>
      <c r="C7654" s="162" t="n">
        <v>46.33</v>
      </c>
      <c r="D7654" s="162" t="n">
        <v>0.094362</v>
      </c>
      <c r="E7654" s="162" t="n"/>
    </row>
    <row r="7655">
      <c r="B7655" s="161" t="n">
        <v>21388</v>
      </c>
      <c r="C7655" s="162" t="n">
        <v>46.41</v>
      </c>
      <c r="D7655" s="162" t="n">
        <v>0.09558999999999999</v>
      </c>
      <c r="E7655" s="162" t="n"/>
    </row>
    <row r="7656">
      <c r="B7656" s="161" t="n">
        <v>21389</v>
      </c>
      <c r="C7656" s="162" t="n">
        <v>46.4</v>
      </c>
      <c r="D7656" s="162" t="n">
        <v>0.094847</v>
      </c>
      <c r="E7656" s="162" t="n"/>
    </row>
    <row r="7657">
      <c r="B7657" s="161" t="n">
        <v>21390</v>
      </c>
      <c r="C7657" s="162" t="n">
        <v>46.65</v>
      </c>
      <c r="D7657" s="162" t="n">
        <v>0.09966899999999999</v>
      </c>
      <c r="E7657" s="162" t="n"/>
    </row>
    <row r="7658">
      <c r="B7658" s="161" t="n">
        <v>21391</v>
      </c>
      <c r="C7658" s="162" t="n">
        <v>46.97</v>
      </c>
      <c r="D7658" s="162" t="n">
        <v>0.105794</v>
      </c>
      <c r="E7658" s="162" t="n"/>
    </row>
    <row r="7659">
      <c r="B7659" s="161" t="n">
        <v>21394</v>
      </c>
      <c r="C7659" s="162" t="n">
        <v>47.15</v>
      </c>
      <c r="D7659" s="162" t="n">
        <v>0.108884</v>
      </c>
      <c r="E7659" s="162" t="n"/>
    </row>
    <row r="7660">
      <c r="B7660" s="161" t="n">
        <v>21395</v>
      </c>
      <c r="C7660" s="162" t="n">
        <v>46.96</v>
      </c>
      <c r="D7660" s="162" t="n">
        <v>0.10417</v>
      </c>
      <c r="E7660" s="162" t="n"/>
    </row>
    <row r="7661">
      <c r="B7661" s="161" t="n">
        <v>21396</v>
      </c>
      <c r="C7661" s="162" t="n">
        <v>47.09</v>
      </c>
      <c r="D7661" s="162" t="n">
        <v>0.106294</v>
      </c>
      <c r="E7661" s="162" t="n"/>
    </row>
    <row r="7662">
      <c r="B7662" s="161" t="n">
        <v>21397</v>
      </c>
      <c r="C7662" s="162" t="n">
        <v>47.19</v>
      </c>
      <c r="D7662" s="162" t="n">
        <v>0.107724</v>
      </c>
      <c r="E7662" s="162" t="n"/>
    </row>
    <row r="7663">
      <c r="B7663" s="161" t="n">
        <v>21398</v>
      </c>
      <c r="C7663" s="162" t="n">
        <v>47.49</v>
      </c>
      <c r="D7663" s="162" t="n">
        <v>0.113254</v>
      </c>
      <c r="E7663" s="162" t="n"/>
    </row>
    <row r="7664">
      <c r="B7664" s="161" t="n">
        <v>21401</v>
      </c>
      <c r="C7664" s="162" t="n">
        <v>47.94</v>
      </c>
      <c r="D7664" s="162" t="n">
        <v>0.121788</v>
      </c>
      <c r="E7664" s="162" t="n"/>
    </row>
    <row r="7665">
      <c r="B7665" s="161" t="n">
        <v>21402</v>
      </c>
      <c r="C7665" s="162" t="n">
        <v>47.75</v>
      </c>
      <c r="D7665" s="162" t="n">
        <v>0.116804</v>
      </c>
      <c r="E7665" s="162" t="n"/>
    </row>
    <row r="7666">
      <c r="B7666" s="161" t="n">
        <v>21403</v>
      </c>
      <c r="C7666" s="162" t="n">
        <v>47.46</v>
      </c>
      <c r="D7666" s="162" t="n">
        <v>0.109715</v>
      </c>
      <c r="E7666" s="162" t="n"/>
    </row>
    <row r="7667">
      <c r="B7667" s="161" t="n">
        <v>21404</v>
      </c>
      <c r="C7667" s="162" t="n">
        <v>47.77</v>
      </c>
      <c r="D7667" s="162" t="n">
        <v>0.115398</v>
      </c>
      <c r="E7667" s="162" t="n"/>
    </row>
    <row r="7668">
      <c r="B7668" s="161" t="n">
        <v>21405</v>
      </c>
      <c r="C7668" s="162" t="n">
        <v>48.05</v>
      </c>
      <c r="D7668" s="162" t="n">
        <v>0.120381</v>
      </c>
      <c r="E7668" s="162" t="n"/>
    </row>
    <row r="7669">
      <c r="B7669" s="161" t="n">
        <v>21408</v>
      </c>
      <c r="C7669" s="162" t="n">
        <v>48.18</v>
      </c>
      <c r="D7669" s="162" t="n">
        <v>0.122192</v>
      </c>
      <c r="E7669" s="162" t="n"/>
    </row>
    <row r="7670">
      <c r="B7670" s="161" t="n">
        <v>21409</v>
      </c>
      <c r="C7670" s="162" t="n">
        <v>47.73</v>
      </c>
      <c r="D7670" s="162" t="n">
        <v>0.111952</v>
      </c>
      <c r="E7670" s="162" t="n"/>
    </row>
    <row r="7671">
      <c r="B7671" s="161" t="n">
        <v>21410</v>
      </c>
      <c r="C7671" s="162" t="n">
        <v>47.81</v>
      </c>
      <c r="D7671" s="162" t="n">
        <v>0.112792</v>
      </c>
      <c r="E7671" s="162" t="n"/>
    </row>
    <row r="7672">
      <c r="B7672" s="161" t="n">
        <v>21411</v>
      </c>
      <c r="C7672" s="162" t="n">
        <v>47.91</v>
      </c>
      <c r="D7672" s="162" t="n">
        <v>0.114076</v>
      </c>
      <c r="E7672" s="162" t="n"/>
    </row>
    <row r="7673">
      <c r="B7673" s="161" t="n">
        <v>21412</v>
      </c>
      <c r="C7673" s="162" t="n">
        <v>47.5</v>
      </c>
      <c r="D7673" s="162" t="n">
        <v>0.104728</v>
      </c>
      <c r="E7673" s="162" t="n"/>
    </row>
    <row r="7674">
      <c r="B7674" s="161" t="n">
        <v>21415</v>
      </c>
      <c r="C7674" s="162" t="n">
        <v>47.22</v>
      </c>
      <c r="D7674" s="162" t="n">
        <v>0.098024</v>
      </c>
      <c r="E7674" s="162" t="n"/>
    </row>
    <row r="7675">
      <c r="B7675" s="161" t="n">
        <v>21416</v>
      </c>
      <c r="C7675" s="162" t="n">
        <v>47.3</v>
      </c>
      <c r="D7675" s="162" t="n">
        <v>0.09890699999999999</v>
      </c>
      <c r="E7675" s="162" t="n"/>
    </row>
    <row r="7676">
      <c r="B7676" s="161" t="n">
        <v>21417</v>
      </c>
      <c r="C7676" s="162" t="n">
        <v>47.32</v>
      </c>
      <c r="D7676" s="162" t="n">
        <v>0.098526</v>
      </c>
      <c r="E7676" s="162" t="n"/>
    </row>
    <row r="7677">
      <c r="B7677" s="161" t="n">
        <v>21418</v>
      </c>
      <c r="C7677" s="162" t="n">
        <v>47.63</v>
      </c>
      <c r="D7677" s="162" t="n">
        <v>0.104245</v>
      </c>
      <c r="E7677" s="162" t="n"/>
    </row>
    <row r="7678">
      <c r="B7678" s="161" t="n">
        <v>21419</v>
      </c>
      <c r="C7678" s="162" t="n">
        <v>47.73</v>
      </c>
      <c r="D7678" s="162" t="n">
        <v>0.105464</v>
      </c>
      <c r="E7678" s="162" t="n"/>
    </row>
    <row r="7679">
      <c r="B7679" s="161" t="n">
        <v>21422</v>
      </c>
      <c r="C7679" s="162" t="n">
        <v>47.74</v>
      </c>
      <c r="D7679" s="162" t="n">
        <v>0.104794</v>
      </c>
      <c r="E7679" s="162" t="n"/>
    </row>
    <row r="7680">
      <c r="B7680" s="161" t="n">
        <v>21423</v>
      </c>
      <c r="C7680" s="162" t="n">
        <v>47.9</v>
      </c>
      <c r="D7680" s="162" t="n">
        <v>0.107175</v>
      </c>
      <c r="E7680" s="162" t="n"/>
    </row>
    <row r="7681">
      <c r="B7681" s="161" t="n">
        <v>21424</v>
      </c>
      <c r="C7681" s="162" t="n">
        <v>47.91</v>
      </c>
      <c r="D7681" s="162" t="n">
        <v>0.106413</v>
      </c>
      <c r="E7681" s="162" t="n"/>
    </row>
    <row r="7682">
      <c r="B7682" s="161" t="n">
        <v>21425</v>
      </c>
      <c r="C7682" s="162" t="n">
        <v>47.66</v>
      </c>
      <c r="D7682" s="162" t="n">
        <v>0.100227</v>
      </c>
      <c r="E7682" s="162" t="n"/>
    </row>
    <row r="7683">
      <c r="B7683" s="161" t="n">
        <v>21426</v>
      </c>
      <c r="C7683" s="162" t="n">
        <v>47.75</v>
      </c>
      <c r="D7683" s="162" t="n">
        <v>0.101258</v>
      </c>
      <c r="E7683" s="162" t="n"/>
    </row>
    <row r="7684">
      <c r="B7684" s="161" t="n">
        <v>21430</v>
      </c>
      <c r="C7684" s="162" t="n">
        <v>48</v>
      </c>
      <c r="D7684" s="162" t="n">
        <v>0.105558</v>
      </c>
      <c r="E7684" s="162" t="n"/>
    </row>
    <row r="7685">
      <c r="B7685" s="161" t="n">
        <v>21431</v>
      </c>
      <c r="C7685" s="162" t="n">
        <v>48.18</v>
      </c>
      <c r="D7685" s="162" t="n">
        <v>0.108333</v>
      </c>
      <c r="E7685" s="162" t="n"/>
    </row>
    <row r="7686">
      <c r="B7686" s="161" t="n">
        <v>21432</v>
      </c>
      <c r="C7686" s="162" t="n">
        <v>48.1</v>
      </c>
      <c r="D7686" s="162" t="n">
        <v>0.105726</v>
      </c>
      <c r="E7686" s="162" t="n"/>
    </row>
    <row r="7687">
      <c r="B7687" s="161" t="n">
        <v>21433</v>
      </c>
      <c r="C7687" s="162" t="n">
        <v>47.97</v>
      </c>
      <c r="D7687" s="162" t="n">
        <v>0.102154</v>
      </c>
      <c r="E7687" s="162" t="n"/>
    </row>
    <row r="7688">
      <c r="B7688" s="161" t="n">
        <v>21436</v>
      </c>
      <c r="C7688" s="162" t="n">
        <v>48.13</v>
      </c>
      <c r="D7688" s="162" t="n">
        <v>0.104646</v>
      </c>
      <c r="E7688" s="162" t="n"/>
    </row>
    <row r="7689">
      <c r="B7689" s="161" t="n">
        <v>21437</v>
      </c>
      <c r="C7689" s="162" t="n">
        <v>48.46</v>
      </c>
      <c r="D7689" s="162" t="n">
        <v>0.11064</v>
      </c>
      <c r="E7689" s="162" t="n"/>
    </row>
    <row r="7690">
      <c r="B7690" s="161" t="n">
        <v>21438</v>
      </c>
      <c r="C7690" s="162" t="n">
        <v>48.31</v>
      </c>
      <c r="D7690" s="162" t="n">
        <v>0.106593</v>
      </c>
      <c r="E7690" s="162" t="n"/>
    </row>
    <row r="7691">
      <c r="B7691" s="161" t="n">
        <v>21439</v>
      </c>
      <c r="C7691" s="162" t="n">
        <v>48.64</v>
      </c>
      <c r="D7691" s="162" t="n">
        <v>0.11255</v>
      </c>
      <c r="E7691" s="162" t="n"/>
    </row>
    <row r="7692">
      <c r="B7692" s="161" t="n">
        <v>21440</v>
      </c>
      <c r="C7692" s="162" t="n">
        <v>48.53</v>
      </c>
      <c r="D7692" s="162" t="n">
        <v>0.109503</v>
      </c>
      <c r="E7692" s="162" t="n"/>
    </row>
    <row r="7693">
      <c r="B7693" s="161" t="n">
        <v>21443</v>
      </c>
      <c r="C7693" s="162" t="n">
        <v>48.96</v>
      </c>
      <c r="D7693" s="162" t="n">
        <v>0.117451</v>
      </c>
      <c r="E7693" s="162" t="n"/>
    </row>
    <row r="7694">
      <c r="B7694" s="161" t="n">
        <v>21444</v>
      </c>
      <c r="C7694" s="162" t="n">
        <v>49.35</v>
      </c>
      <c r="D7694" s="162" t="n">
        <v>0.124469</v>
      </c>
      <c r="E7694" s="162" t="n"/>
    </row>
    <row r="7695">
      <c r="B7695" s="161" t="n">
        <v>21445</v>
      </c>
      <c r="C7695" s="162" t="n">
        <v>49.33</v>
      </c>
      <c r="D7695" s="162" t="n">
        <v>0.12317</v>
      </c>
      <c r="E7695" s="162" t="n"/>
    </row>
    <row r="7696">
      <c r="B7696" s="161" t="n">
        <v>21446</v>
      </c>
      <c r="C7696" s="162" t="n">
        <v>49.08</v>
      </c>
      <c r="D7696" s="162" t="n">
        <v>0.117223</v>
      </c>
      <c r="E7696" s="162" t="n"/>
    </row>
    <row r="7697">
      <c r="B7697" s="161" t="n">
        <v>21447</v>
      </c>
      <c r="C7697" s="162" t="n">
        <v>49.4</v>
      </c>
      <c r="D7697" s="162" t="n">
        <v>0.122796</v>
      </c>
      <c r="E7697" s="162" t="n"/>
    </row>
    <row r="7698">
      <c r="B7698" s="161" t="n">
        <v>21450</v>
      </c>
      <c r="C7698" s="162" t="n">
        <v>49.2</v>
      </c>
      <c r="D7698" s="162" t="n">
        <v>0.117792</v>
      </c>
      <c r="E7698" s="162" t="n"/>
    </row>
    <row r="7699">
      <c r="B7699" s="161" t="n">
        <v>21451</v>
      </c>
      <c r="C7699" s="162" t="n">
        <v>49.56</v>
      </c>
      <c r="D7699" s="162" t="n">
        <v>0.124054</v>
      </c>
      <c r="E7699" s="162" t="n"/>
    </row>
    <row r="7700">
      <c r="B7700" s="161" t="n">
        <v>21452</v>
      </c>
      <c r="C7700" s="162" t="n">
        <v>49.78</v>
      </c>
      <c r="D7700" s="162" t="n">
        <v>0.127425</v>
      </c>
      <c r="E7700" s="162" t="n"/>
    </row>
    <row r="7701">
      <c r="B7701" s="161" t="n">
        <v>21453</v>
      </c>
      <c r="C7701" s="162" t="n">
        <v>49.57</v>
      </c>
      <c r="D7701" s="162" t="n">
        <v>0.122169</v>
      </c>
      <c r="E7701" s="162" t="n"/>
    </row>
    <row r="7702">
      <c r="B7702" s="161" t="n">
        <v>21454</v>
      </c>
      <c r="C7702" s="162" t="n">
        <v>49.66</v>
      </c>
      <c r="D7702" s="162" t="n">
        <v>0.122965</v>
      </c>
      <c r="E7702" s="162" t="n"/>
    </row>
    <row r="7703">
      <c r="B7703" s="161" t="n">
        <v>21457</v>
      </c>
      <c r="C7703" s="162" t="n">
        <v>49.87</v>
      </c>
      <c r="D7703" s="162" t="n">
        <v>0.126076</v>
      </c>
      <c r="E7703" s="162" t="n"/>
    </row>
    <row r="7704">
      <c r="B7704" s="161" t="n">
        <v>21458</v>
      </c>
      <c r="C7704" s="162" t="n">
        <v>50.06</v>
      </c>
      <c r="D7704" s="162" t="n">
        <v>0.128669</v>
      </c>
      <c r="E7704" s="162" t="n"/>
    </row>
    <row r="7705">
      <c r="B7705" s="161" t="n">
        <v>21459</v>
      </c>
      <c r="C7705" s="162" t="n">
        <v>49.98</v>
      </c>
      <c r="D7705" s="162" t="n">
        <v>0.125866</v>
      </c>
      <c r="E7705" s="162" t="n"/>
    </row>
    <row r="7706">
      <c r="B7706" s="161" t="n">
        <v>21460</v>
      </c>
      <c r="C7706" s="162" t="n">
        <v>50.17</v>
      </c>
      <c r="D7706" s="162" t="n">
        <v>0.128485</v>
      </c>
      <c r="E7706" s="162" t="n"/>
    </row>
    <row r="7707">
      <c r="B7707" s="161" t="n">
        <v>21461</v>
      </c>
      <c r="C7707" s="162" t="n">
        <v>50.37</v>
      </c>
      <c r="D7707" s="162" t="n">
        <v>0.13123</v>
      </c>
      <c r="E7707" s="162" t="n"/>
    </row>
    <row r="7708">
      <c r="B7708" s="161" t="n">
        <v>21464</v>
      </c>
      <c r="C7708" s="162" t="n">
        <v>50.68</v>
      </c>
      <c r="D7708" s="162" t="n">
        <v>0.136099</v>
      </c>
      <c r="E7708" s="162" t="n"/>
    </row>
    <row r="7709">
      <c r="B7709" s="161" t="n">
        <v>21465</v>
      </c>
      <c r="C7709" s="162" t="n">
        <v>50.97</v>
      </c>
      <c r="D7709" s="162" t="n">
        <v>0.140511</v>
      </c>
      <c r="E7709" s="162" t="n"/>
    </row>
    <row r="7710">
      <c r="B7710" s="161" t="n">
        <v>21466</v>
      </c>
      <c r="C7710" s="162" t="n">
        <v>51.06</v>
      </c>
      <c r="D7710" s="162" t="n">
        <v>0.141018</v>
      </c>
      <c r="E7710" s="162" t="n"/>
    </row>
    <row r="7711">
      <c r="B7711" s="161" t="n">
        <v>21467</v>
      </c>
      <c r="C7711" s="162" t="n">
        <v>51.05</v>
      </c>
      <c r="D7711" s="162" t="n">
        <v>0.139553</v>
      </c>
      <c r="E7711" s="162" t="n"/>
    </row>
    <row r="7712">
      <c r="B7712" s="161" t="n">
        <v>21468</v>
      </c>
      <c r="C7712" s="162" t="n">
        <v>51.39</v>
      </c>
      <c r="D7712" s="162" t="n">
        <v>0.144862</v>
      </c>
      <c r="E7712" s="162" t="n"/>
    </row>
    <row r="7713">
      <c r="B7713" s="161" t="n">
        <v>21471</v>
      </c>
      <c r="C7713" s="162" t="n">
        <v>51.62</v>
      </c>
      <c r="D7713" s="162" t="n">
        <v>0.14802</v>
      </c>
      <c r="E7713" s="162" t="n"/>
    </row>
    <row r="7714">
      <c r="B7714" s="161" t="n">
        <v>21472</v>
      </c>
      <c r="C7714" s="162" t="n">
        <v>51.26</v>
      </c>
      <c r="D7714" s="162" t="n">
        <v>0.139795</v>
      </c>
      <c r="E7714" s="162" t="n"/>
    </row>
    <row r="7715">
      <c r="B7715" s="161" t="n">
        <v>21473</v>
      </c>
      <c r="C7715" s="162" t="n">
        <v>50.58</v>
      </c>
      <c r="D7715" s="162" t="n">
        <v>0.125352</v>
      </c>
      <c r="E7715" s="162" t="n"/>
    </row>
    <row r="7716">
      <c r="B7716" s="161" t="n">
        <v>21474</v>
      </c>
      <c r="C7716" s="162" t="n">
        <v>50.94</v>
      </c>
      <c r="D7716" s="162" t="n">
        <v>0.131295</v>
      </c>
      <c r="E7716" s="162" t="n"/>
    </row>
    <row r="7717">
      <c r="B7717" s="161" t="n">
        <v>21475</v>
      </c>
      <c r="C7717" s="162" t="n">
        <v>51.46</v>
      </c>
      <c r="D7717" s="162" t="n">
        <v>0.140281</v>
      </c>
      <c r="E7717" s="162" t="n"/>
    </row>
    <row r="7718">
      <c r="B7718" s="161" t="n">
        <v>21478</v>
      </c>
      <c r="C7718" s="162" t="n">
        <v>51.27</v>
      </c>
      <c r="D7718" s="162" t="n">
        <v>0.135434</v>
      </c>
      <c r="E7718" s="162" t="n"/>
    </row>
    <row r="7719">
      <c r="B7719" s="161" t="n">
        <v>21479</v>
      </c>
      <c r="C7719" s="162" t="n">
        <v>51.27</v>
      </c>
      <c r="D7719" s="162" t="n">
        <v>0.134259</v>
      </c>
      <c r="E7719" s="162" t="n"/>
    </row>
    <row r="7720">
      <c r="B7720" s="161" t="n">
        <v>21480</v>
      </c>
      <c r="C7720" s="162" t="n">
        <v>51.07</v>
      </c>
      <c r="D7720" s="162" t="n">
        <v>0.129158</v>
      </c>
      <c r="E7720" s="162" t="n"/>
    </row>
    <row r="7721">
      <c r="B7721" s="161" t="n">
        <v>21481</v>
      </c>
      <c r="C7721" s="162" t="n">
        <v>50.97</v>
      </c>
      <c r="D7721" s="162" t="n">
        <v>0.126031</v>
      </c>
      <c r="E7721" s="162" t="n"/>
    </row>
    <row r="7722">
      <c r="B7722" s="161" t="n">
        <v>21482</v>
      </c>
      <c r="C7722" s="162" t="n">
        <v>50.81</v>
      </c>
      <c r="D7722" s="162" t="n">
        <v>0.12176</v>
      </c>
      <c r="E7722" s="162" t="n"/>
    </row>
    <row r="7723">
      <c r="B7723" s="161" t="n">
        <v>21485</v>
      </c>
      <c r="C7723" s="162" t="n">
        <v>50.42</v>
      </c>
      <c r="D7723" s="162" t="n">
        <v>0.113007</v>
      </c>
      <c r="E7723" s="162" t="n"/>
    </row>
    <row r="7724">
      <c r="B7724" s="161" t="n">
        <v>21486</v>
      </c>
      <c r="C7724" s="162" t="n">
        <v>50.61</v>
      </c>
      <c r="D7724" s="162" t="n">
        <v>0.115708</v>
      </c>
      <c r="E7724" s="162" t="n"/>
    </row>
    <row r="7725">
      <c r="B7725" s="161" t="n">
        <v>21487</v>
      </c>
      <c r="C7725" s="162" t="n">
        <v>51.19</v>
      </c>
      <c r="D7725" s="162" t="n">
        <v>0.125985</v>
      </c>
      <c r="E7725" s="162" t="n"/>
    </row>
    <row r="7726">
      <c r="B7726" s="161" t="n">
        <v>21488</v>
      </c>
      <c r="C7726" s="162" t="n">
        <v>51.27</v>
      </c>
      <c r="D7726" s="162" t="n">
        <v>0.126448</v>
      </c>
      <c r="E7726" s="162" t="n"/>
    </row>
    <row r="7727">
      <c r="B7727" s="161" t="n">
        <v>21489</v>
      </c>
      <c r="C7727" s="162" t="n">
        <v>51.33</v>
      </c>
      <c r="D7727" s="162" t="n">
        <v>0.126508</v>
      </c>
      <c r="E7727" s="162" t="n"/>
    </row>
    <row r="7728">
      <c r="B7728" s="161" t="n">
        <v>21492</v>
      </c>
      <c r="C7728" s="162" t="n">
        <v>51.56</v>
      </c>
      <c r="D7728" s="162" t="n">
        <v>0.129834</v>
      </c>
      <c r="E7728" s="162" t="n"/>
    </row>
    <row r="7729">
      <c r="B7729" s="161" t="n">
        <v>21494</v>
      </c>
      <c r="C7729" s="162" t="n">
        <v>52.03</v>
      </c>
      <c r="D7729" s="162" t="n">
        <v>0.137731</v>
      </c>
      <c r="E7729" s="162" t="n"/>
    </row>
    <row r="7730">
      <c r="B7730" s="161" t="n">
        <v>21495</v>
      </c>
      <c r="C7730" s="162" t="n">
        <v>52.45</v>
      </c>
      <c r="D7730" s="162" t="n">
        <v>0.144587</v>
      </c>
      <c r="E7730" s="162" t="n"/>
    </row>
    <row r="7731">
      <c r="B7731" s="161" t="n">
        <v>21496</v>
      </c>
      <c r="C7731" s="162" t="n">
        <v>52.26</v>
      </c>
      <c r="D7731" s="162" t="n">
        <v>0.139783</v>
      </c>
      <c r="E7731" s="162" t="n"/>
    </row>
    <row r="7732">
      <c r="B7732" s="161" t="n">
        <v>21499</v>
      </c>
      <c r="C7732" s="162" t="n">
        <v>52.57</v>
      </c>
      <c r="D7732" s="162" t="n">
        <v>0.144495</v>
      </c>
      <c r="E7732" s="162" t="n"/>
    </row>
    <row r="7733">
      <c r="B7733" s="161" t="n">
        <v>21500</v>
      </c>
      <c r="C7733" s="162" t="n">
        <v>52.98</v>
      </c>
      <c r="D7733" s="162" t="n">
        <v>0.151045</v>
      </c>
      <c r="E7733" s="162" t="n"/>
    </row>
    <row r="7734">
      <c r="B7734" s="161" t="n">
        <v>21501</v>
      </c>
      <c r="C7734" s="162" t="n">
        <v>53.05</v>
      </c>
      <c r="D7734" s="162" t="n">
        <v>0.151118</v>
      </c>
      <c r="E7734" s="162" t="n"/>
    </row>
    <row r="7735">
      <c r="B7735" s="161" t="n">
        <v>21502</v>
      </c>
      <c r="C7735" s="162" t="n">
        <v>52.83</v>
      </c>
      <c r="D7735" s="162" t="n">
        <v>0.145743</v>
      </c>
      <c r="E7735" s="162" t="n"/>
    </row>
    <row r="7736">
      <c r="B7736" s="161" t="n">
        <v>21503</v>
      </c>
      <c r="C7736" s="162" t="n">
        <v>53.09</v>
      </c>
      <c r="D7736" s="162" t="n">
        <v>0.149443</v>
      </c>
      <c r="E7736" s="162" t="n"/>
    </row>
    <row r="7737">
      <c r="B7737" s="161" t="n">
        <v>21506</v>
      </c>
      <c r="C7737" s="162" t="n">
        <v>53.24</v>
      </c>
      <c r="D7737" s="162" t="n">
        <v>0.151086</v>
      </c>
      <c r="E7737" s="162" t="n"/>
    </row>
    <row r="7738">
      <c r="B7738" s="161" t="n">
        <v>21507</v>
      </c>
      <c r="C7738" s="162" t="n">
        <v>53.13</v>
      </c>
      <c r="D7738" s="162" t="n">
        <v>0.147824</v>
      </c>
      <c r="E7738" s="162" t="n"/>
    </row>
    <row r="7739">
      <c r="B7739" s="161" t="n">
        <v>21508</v>
      </c>
      <c r="C7739" s="162" t="n">
        <v>53.2</v>
      </c>
      <c r="D7739" s="162" t="n">
        <v>0.14793</v>
      </c>
      <c r="E7739" s="162" t="n"/>
    </row>
    <row r="7740">
      <c r="B7740" s="161" t="n">
        <v>21509</v>
      </c>
      <c r="C7740" s="162" t="n">
        <v>53.21</v>
      </c>
      <c r="D7740" s="162" t="n">
        <v>0.146868</v>
      </c>
      <c r="E7740" s="162" t="n"/>
    </row>
    <row r="7741">
      <c r="B7741" s="161" t="n">
        <v>21510</v>
      </c>
      <c r="C7741" s="162" t="n">
        <v>52.7</v>
      </c>
      <c r="D7741" s="162" t="n">
        <v>0.136016</v>
      </c>
      <c r="E7741" s="162" t="n"/>
    </row>
    <row r="7742">
      <c r="B7742" s="161" t="n">
        <v>21513</v>
      </c>
      <c r="C7742" s="162" t="n">
        <v>51.33</v>
      </c>
      <c r="D7742" s="162" t="n">
        <v>0.108566</v>
      </c>
      <c r="E7742" s="162" t="n"/>
    </row>
    <row r="7743">
      <c r="B7743" s="161" t="n">
        <v>21514</v>
      </c>
      <c r="C7743" s="162" t="n">
        <v>51.02</v>
      </c>
      <c r="D7743" s="162" t="n">
        <v>0.101413</v>
      </c>
      <c r="E7743" s="162" t="n"/>
    </row>
    <row r="7744">
      <c r="B7744" s="161" t="n">
        <v>21515</v>
      </c>
      <c r="C7744" s="162" t="n">
        <v>51.9</v>
      </c>
      <c r="D7744" s="162" t="n">
        <v>0.117326</v>
      </c>
      <c r="E7744" s="162" t="n"/>
    </row>
    <row r="7745">
      <c r="B7745" s="161" t="n">
        <v>21517</v>
      </c>
      <c r="C7745" s="162" t="n">
        <v>52.48</v>
      </c>
      <c r="D7745" s="162" t="n">
        <v>0.127233</v>
      </c>
      <c r="E7745" s="162" t="n"/>
    </row>
    <row r="7746">
      <c r="B7746" s="161" t="n">
        <v>21520</v>
      </c>
      <c r="C7746" s="162" t="n">
        <v>52.69</v>
      </c>
      <c r="D7746" s="162" t="n">
        <v>0.129974</v>
      </c>
      <c r="E7746" s="162" t="n"/>
    </row>
    <row r="7747">
      <c r="B7747" s="161" t="n">
        <v>21521</v>
      </c>
      <c r="C7747" s="162" t="n">
        <v>52.46</v>
      </c>
      <c r="D7747" s="162" t="n">
        <v>0.12438</v>
      </c>
      <c r="E7747" s="162" t="n"/>
    </row>
    <row r="7748">
      <c r="B7748" s="161" t="n">
        <v>21522</v>
      </c>
      <c r="C7748" s="162" t="n">
        <v>52.53</v>
      </c>
      <c r="D7748" s="162" t="n">
        <v>0.124486</v>
      </c>
      <c r="E7748" s="162" t="n"/>
    </row>
    <row r="7749">
      <c r="B7749" s="161" t="n">
        <v>21523</v>
      </c>
      <c r="C7749" s="162" t="n">
        <v>52.55</v>
      </c>
      <c r="D7749" s="162" t="n">
        <v>0.123613</v>
      </c>
      <c r="E7749" s="162" t="n"/>
    </row>
    <row r="7750">
      <c r="B7750" s="161" t="n">
        <v>21524</v>
      </c>
      <c r="C7750" s="162" t="n">
        <v>52.46</v>
      </c>
      <c r="D7750" s="162" t="n">
        <v>0.120652</v>
      </c>
      <c r="E7750" s="162" t="n"/>
    </row>
    <row r="7751">
      <c r="B7751" s="161" t="n">
        <v>21527</v>
      </c>
      <c r="C7751" s="162" t="n">
        <v>52.52</v>
      </c>
      <c r="D7751" s="162" t="n">
        <v>0.12052</v>
      </c>
      <c r="E7751" s="162" t="n"/>
    </row>
    <row r="7752">
      <c r="B7752" s="161" t="n">
        <v>21528</v>
      </c>
      <c r="C7752" s="162" t="n">
        <v>52.82</v>
      </c>
      <c r="D7752" s="162" t="n">
        <v>0.124905</v>
      </c>
      <c r="E7752" s="162" t="n"/>
    </row>
    <row r="7753">
      <c r="B7753" s="161" t="n">
        <v>21529</v>
      </c>
      <c r="C7753" s="162" t="n">
        <v>53.46</v>
      </c>
      <c r="D7753" s="162" t="n">
        <v>0.135605</v>
      </c>
      <c r="E7753" s="162" t="n"/>
    </row>
    <row r="7754">
      <c r="B7754" s="161" t="n">
        <v>21530</v>
      </c>
      <c r="C7754" s="162" t="n">
        <v>53.35</v>
      </c>
      <c r="D7754" s="162" t="n">
        <v>0.132189</v>
      </c>
      <c r="E7754" s="162" t="n"/>
    </row>
    <row r="7755">
      <c r="B7755" s="161" t="n">
        <v>21531</v>
      </c>
      <c r="C7755" s="162" t="n">
        <v>53.22</v>
      </c>
      <c r="D7755" s="162" t="n">
        <v>0.128426</v>
      </c>
      <c r="E7755" s="162" t="n"/>
    </row>
    <row r="7756">
      <c r="B7756" s="161" t="n">
        <v>21534</v>
      </c>
      <c r="C7756" s="162" t="n">
        <v>53.37</v>
      </c>
      <c r="D7756" s="162" t="n">
        <v>0.129934</v>
      </c>
      <c r="E7756" s="162" t="n"/>
    </row>
    <row r="7757">
      <c r="B7757" s="161" t="n">
        <v>21535</v>
      </c>
      <c r="C7757" s="162" t="n">
        <v>53.57</v>
      </c>
      <c r="D7757" s="162" t="n">
        <v>0.132372</v>
      </c>
      <c r="E7757" s="162" t="n"/>
    </row>
    <row r="7758">
      <c r="B7758" s="161" t="n">
        <v>21536</v>
      </c>
      <c r="C7758" s="162" t="n">
        <v>53.92</v>
      </c>
      <c r="D7758" s="162" t="n">
        <v>0.137558</v>
      </c>
      <c r="E7758" s="162" t="n"/>
    </row>
    <row r="7759">
      <c r="B7759" s="161" t="n">
        <v>21537</v>
      </c>
      <c r="C7759" s="162" t="n">
        <v>54.15</v>
      </c>
      <c r="D7759" s="162" t="n">
        <v>0.140523</v>
      </c>
      <c r="E7759" s="162" t="n"/>
    </row>
    <row r="7760">
      <c r="B7760" s="161" t="n">
        <v>21538</v>
      </c>
      <c r="C7760" s="162" t="n">
        <v>54.07</v>
      </c>
      <c r="D7760" s="162" t="n">
        <v>0.13777</v>
      </c>
      <c r="E7760" s="162" t="n"/>
    </row>
    <row r="7761">
      <c r="B7761" s="161" t="n">
        <v>21541</v>
      </c>
      <c r="C7761" s="162" t="n">
        <v>53.71</v>
      </c>
      <c r="D7761" s="162" t="n">
        <v>0.12987</v>
      </c>
      <c r="E7761" s="162" t="n"/>
    </row>
    <row r="7762">
      <c r="B7762" s="161" t="n">
        <v>21542</v>
      </c>
      <c r="C7762" s="162" t="n">
        <v>53.42</v>
      </c>
      <c r="D7762" s="162" t="n">
        <v>0.1233</v>
      </c>
      <c r="E7762" s="162" t="n"/>
    </row>
    <row r="7763">
      <c r="B7763" s="161" t="n">
        <v>21543</v>
      </c>
      <c r="C7763" s="162" t="n">
        <v>54.11</v>
      </c>
      <c r="D7763" s="162" t="n">
        <v>0.134896</v>
      </c>
      <c r="E7763" s="162" t="n"/>
    </row>
    <row r="7764">
      <c r="B7764" s="161" t="n">
        <v>21548</v>
      </c>
      <c r="C7764" s="162" t="n">
        <v>54.74</v>
      </c>
      <c r="D7764" s="162" t="n">
        <v>0.145174</v>
      </c>
      <c r="E7764" s="162" t="n"/>
    </row>
    <row r="7765">
      <c r="B7765" s="161" t="n">
        <v>21549</v>
      </c>
      <c r="C7765" s="162" t="n">
        <v>54.93</v>
      </c>
      <c r="D7765" s="162" t="n">
        <v>0.147309</v>
      </c>
      <c r="E7765" s="162" t="n"/>
    </row>
    <row r="7766">
      <c r="B7766" s="161" t="n">
        <v>21550</v>
      </c>
      <c r="C7766" s="162" t="n">
        <v>55.21</v>
      </c>
      <c r="D7766" s="162" t="n">
        <v>0.151005</v>
      </c>
      <c r="E7766" s="162" t="n"/>
    </row>
    <row r="7767">
      <c r="B7767" s="161" t="n">
        <v>21552</v>
      </c>
      <c r="C7767" s="162" t="n">
        <v>55.44</v>
      </c>
      <c r="D7767" s="162" t="n">
        <v>0.153736</v>
      </c>
      <c r="E7767" s="162" t="n"/>
    </row>
    <row r="7768">
      <c r="B7768" s="161" t="n">
        <v>21555</v>
      </c>
      <c r="C7768" s="162" t="n">
        <v>55.66</v>
      </c>
      <c r="D7768" s="162" t="n">
        <v>0.15627</v>
      </c>
      <c r="E7768" s="162" t="n"/>
    </row>
    <row r="7769">
      <c r="B7769" s="161" t="n">
        <v>21556</v>
      </c>
      <c r="C7769" s="162" t="n">
        <v>55.59</v>
      </c>
      <c r="D7769" s="162" t="n">
        <v>0.153597</v>
      </c>
      <c r="E7769" s="162" t="n"/>
    </row>
    <row r="7770">
      <c r="B7770" s="161" t="n">
        <v>21557</v>
      </c>
      <c r="C7770" s="162" t="n">
        <v>54.89</v>
      </c>
      <c r="D7770" s="162" t="n">
        <v>0.139618</v>
      </c>
      <c r="E7770" s="162" t="n"/>
    </row>
    <row r="7771">
      <c r="B7771" s="161" t="n">
        <v>21558</v>
      </c>
      <c r="C7771" s="162" t="n">
        <v>55.4</v>
      </c>
      <c r="D7771" s="162" t="n">
        <v>0.147525</v>
      </c>
      <c r="E7771" s="162" t="n"/>
    </row>
    <row r="7772">
      <c r="B7772" s="161" t="n">
        <v>21559</v>
      </c>
      <c r="C7772" s="162" t="n">
        <v>55.77</v>
      </c>
      <c r="D7772" s="162" t="n">
        <v>0.152788</v>
      </c>
      <c r="E7772" s="162" t="n"/>
    </row>
    <row r="7773">
      <c r="B7773" s="161" t="n">
        <v>21562</v>
      </c>
      <c r="C7773" s="162" t="n">
        <v>55.78</v>
      </c>
      <c r="D7773" s="162" t="n">
        <v>0.15156</v>
      </c>
      <c r="E7773" s="162" t="n"/>
    </row>
    <row r="7774">
      <c r="B7774" s="161" t="n">
        <v>21563</v>
      </c>
      <c r="C7774" s="162" t="n">
        <v>55.47</v>
      </c>
      <c r="D7774" s="162" t="n">
        <v>0.144601</v>
      </c>
      <c r="E7774" s="162" t="n"/>
    </row>
    <row r="7775">
      <c r="B7775" s="161" t="n">
        <v>21564</v>
      </c>
      <c r="C7775" s="162" t="n">
        <v>55.62</v>
      </c>
      <c r="D7775" s="162" t="n">
        <v>0.145904</v>
      </c>
      <c r="E7775" s="162" t="n"/>
    </row>
    <row r="7776">
      <c r="B7776" s="161" t="n">
        <v>21565</v>
      </c>
      <c r="C7776" s="162" t="n">
        <v>55.83</v>
      </c>
      <c r="D7776" s="162" t="n">
        <v>0.148246</v>
      </c>
      <c r="E7776" s="162" t="n"/>
    </row>
    <row r="7777">
      <c r="B7777" s="161" t="n">
        <v>21566</v>
      </c>
      <c r="C7777" s="162" t="n">
        <v>55.81</v>
      </c>
      <c r="D7777" s="162" t="n">
        <v>0.146447</v>
      </c>
      <c r="E7777" s="162" t="n"/>
    </row>
    <row r="7778">
      <c r="B7778" s="161" t="n">
        <v>21569</v>
      </c>
      <c r="C7778" s="162" t="n">
        <v>55.68</v>
      </c>
      <c r="D7778" s="162" t="n">
        <v>0.142655</v>
      </c>
      <c r="E7778" s="162" t="n"/>
    </row>
    <row r="7779">
      <c r="B7779" s="161" t="n">
        <v>21570</v>
      </c>
      <c r="C7779" s="162" t="n">
        <v>55.72</v>
      </c>
      <c r="D7779" s="162" t="n">
        <v>0.1419</v>
      </c>
      <c r="E7779" s="162" t="n"/>
    </row>
    <row r="7780">
      <c r="B7780" s="161" t="n">
        <v>21571</v>
      </c>
      <c r="C7780" s="162" t="n">
        <v>56.04</v>
      </c>
      <c r="D7780" s="162" t="n">
        <v>0.146106</v>
      </c>
      <c r="E7780" s="162" t="n"/>
    </row>
    <row r="7781">
      <c r="B7781" s="161" t="n">
        <v>21572</v>
      </c>
      <c r="C7781" s="162" t="n">
        <v>55.97</v>
      </c>
      <c r="D7781" s="162" t="n">
        <v>0.143377</v>
      </c>
      <c r="E7781" s="162" t="n"/>
    </row>
    <row r="7782">
      <c r="B7782" s="161" t="n">
        <v>21573</v>
      </c>
      <c r="C7782" s="162" t="n">
        <v>56</v>
      </c>
      <c r="D7782" s="162" t="n">
        <v>0.142434</v>
      </c>
      <c r="E7782" s="162" t="n"/>
    </row>
    <row r="7783">
      <c r="B7783" s="161" t="n">
        <v>21576</v>
      </c>
      <c r="C7783" s="162" t="n">
        <v>55.77</v>
      </c>
      <c r="D7783" s="162" t="n">
        <v>0.136871</v>
      </c>
      <c r="E7783" s="162" t="n"/>
    </row>
    <row r="7784">
      <c r="B7784" s="161" t="n">
        <v>21577</v>
      </c>
      <c r="C7784" s="162" t="n">
        <v>55.78</v>
      </c>
      <c r="D7784" s="162" t="n">
        <v>0.135608</v>
      </c>
      <c r="E7784" s="162" t="n"/>
    </row>
    <row r="7785">
      <c r="B7785" s="161" t="n">
        <v>21578</v>
      </c>
      <c r="C7785" s="162" t="n">
        <v>55.16</v>
      </c>
      <c r="D7785" s="162" t="n">
        <v>0.123081</v>
      </c>
      <c r="E7785" s="162" t="n"/>
    </row>
    <row r="7786">
      <c r="B7786" s="161" t="n">
        <v>21579</v>
      </c>
      <c r="C7786" s="162" t="n">
        <v>55.2</v>
      </c>
      <c r="D7786" s="162" t="n">
        <v>0.122497</v>
      </c>
      <c r="E7786" s="162" t="n"/>
    </row>
    <row r="7787">
      <c r="B7787" s="161" t="n">
        <v>21580</v>
      </c>
      <c r="C7787" s="162" t="n">
        <v>55.42</v>
      </c>
      <c r="D7787" s="162" t="n">
        <v>0.125112</v>
      </c>
      <c r="E7787" s="162" t="n"/>
    </row>
    <row r="7788">
      <c r="B7788" s="161" t="n">
        <v>21583</v>
      </c>
      <c r="C7788" s="162" t="n">
        <v>55.21</v>
      </c>
      <c r="D7788" s="162" t="n">
        <v>0.119991</v>
      </c>
      <c r="E7788" s="162" t="n"/>
    </row>
    <row r="7789">
      <c r="B7789" s="161" t="n">
        <v>21584</v>
      </c>
      <c r="C7789" s="162" t="n">
        <v>55.28</v>
      </c>
      <c r="D7789" s="162" t="n">
        <v>0.119976</v>
      </c>
      <c r="E7789" s="162" t="n"/>
    </row>
    <row r="7790">
      <c r="B7790" s="161" t="n">
        <v>21585</v>
      </c>
      <c r="C7790" s="162" t="n">
        <v>55.06</v>
      </c>
      <c r="D7790" s="162" t="n">
        <v>0.114752</v>
      </c>
      <c r="E7790" s="162" t="n"/>
    </row>
    <row r="7791">
      <c r="B7791" s="161" t="n">
        <v>21586</v>
      </c>
      <c r="C7791" s="162" t="n">
        <v>54.81</v>
      </c>
      <c r="D7791" s="162" t="n">
        <v>0.108979</v>
      </c>
      <c r="E7791" s="162" t="n"/>
    </row>
    <row r="7792">
      <c r="B7792" s="161" t="n">
        <v>21587</v>
      </c>
      <c r="C7792" s="162" t="n">
        <v>54.37</v>
      </c>
      <c r="D7792" s="162" t="n">
        <v>0.099742</v>
      </c>
      <c r="E7792" s="162" t="n"/>
    </row>
    <row r="7793">
      <c r="B7793" s="161" t="n">
        <v>21590</v>
      </c>
      <c r="C7793" s="162" t="n">
        <v>53.58</v>
      </c>
      <c r="D7793" s="162" t="n">
        <v>0.08404499999999999</v>
      </c>
      <c r="E7793" s="162" t="n"/>
    </row>
    <row r="7794">
      <c r="B7794" s="161" t="n">
        <v>21591</v>
      </c>
      <c r="C7794" s="162" t="n">
        <v>54.32</v>
      </c>
      <c r="D7794" s="162" t="n">
        <v>0.09665</v>
      </c>
      <c r="E7794" s="162" t="n"/>
    </row>
    <row r="7795">
      <c r="B7795" s="161" t="n">
        <v>21592</v>
      </c>
      <c r="C7795" s="162" t="n">
        <v>54.35</v>
      </c>
      <c r="D7795" s="162" t="n">
        <v>0.09607400000000001</v>
      </c>
      <c r="E7795" s="162" t="n"/>
    </row>
    <row r="7796">
      <c r="B7796" s="161" t="n">
        <v>21593</v>
      </c>
      <c r="C7796" s="162" t="n">
        <v>54</v>
      </c>
      <c r="D7796" s="162" t="n">
        <v>0.0885</v>
      </c>
      <c r="E7796" s="162" t="n"/>
    </row>
    <row r="7797">
      <c r="B7797" s="161" t="n">
        <v>21594</v>
      </c>
      <c r="C7797" s="162" t="n">
        <v>54.42</v>
      </c>
      <c r="D7797" s="162" t="n">
        <v>0.095138</v>
      </c>
      <c r="E7797" s="162" t="n"/>
    </row>
    <row r="7798">
      <c r="B7798" s="161" t="n">
        <v>21597</v>
      </c>
      <c r="C7798" s="162" t="n">
        <v>54.5</v>
      </c>
      <c r="D7798" s="162" t="n">
        <v>0.0955</v>
      </c>
      <c r="E7798" s="162" t="n"/>
    </row>
    <row r="7799">
      <c r="B7799" s="161" t="n">
        <v>21598</v>
      </c>
      <c r="C7799" s="162" t="n">
        <v>54.29</v>
      </c>
      <c r="D7799" s="162" t="n">
        <v>0.09057</v>
      </c>
      <c r="E7799" s="162" t="n"/>
    </row>
    <row r="7800">
      <c r="B7800" s="161" t="n">
        <v>21599</v>
      </c>
      <c r="C7800" s="162" t="n">
        <v>54.5</v>
      </c>
      <c r="D7800" s="162" t="n">
        <v>0.093351</v>
      </c>
      <c r="E7800" s="162" t="n"/>
    </row>
    <row r="7801">
      <c r="B7801" s="161" t="n">
        <v>21600</v>
      </c>
      <c r="C7801" s="162" t="n">
        <v>55.02</v>
      </c>
      <c r="D7801" s="162" t="n">
        <v>0.101739</v>
      </c>
      <c r="E7801" s="162" t="n"/>
    </row>
    <row r="7802">
      <c r="B7802" s="161" t="n">
        <v>21601</v>
      </c>
      <c r="C7802" s="162" t="n">
        <v>55.52</v>
      </c>
      <c r="D7802" s="162" t="n">
        <v>0.10962</v>
      </c>
      <c r="E7802" s="162" t="n"/>
    </row>
    <row r="7803">
      <c r="B7803" s="161" t="n">
        <v>21605</v>
      </c>
      <c r="C7803" s="162" t="n">
        <v>55.48</v>
      </c>
      <c r="D7803" s="162" t="n">
        <v>0.107746</v>
      </c>
      <c r="E7803" s="162" t="n"/>
    </row>
    <row r="7804">
      <c r="B7804" s="161" t="n">
        <v>21606</v>
      </c>
      <c r="C7804" s="162" t="n">
        <v>55.24</v>
      </c>
      <c r="D7804" s="162" t="n">
        <v>0.102283</v>
      </c>
      <c r="E7804" s="162" t="n"/>
    </row>
    <row r="7805">
      <c r="B7805" s="161" t="n">
        <v>21607</v>
      </c>
      <c r="C7805" s="162" t="n">
        <v>55.34</v>
      </c>
      <c r="D7805" s="162" t="n">
        <v>0.10293</v>
      </c>
      <c r="E7805" s="162" t="n"/>
    </row>
    <row r="7806">
      <c r="B7806" s="161" t="n">
        <v>21608</v>
      </c>
      <c r="C7806" s="162" t="n">
        <v>55.41</v>
      </c>
      <c r="D7806" s="162" t="n">
        <v>0.103014</v>
      </c>
      <c r="E7806" s="162" t="n"/>
    </row>
    <row r="7807">
      <c r="B7807" s="161" t="n">
        <v>21611</v>
      </c>
      <c r="C7807" s="162" t="n">
        <v>55.73</v>
      </c>
      <c r="D7807" s="162" t="n">
        <v>0.107512</v>
      </c>
      <c r="E7807" s="162" t="n"/>
    </row>
    <row r="7808">
      <c r="B7808" s="161" t="n">
        <v>21612</v>
      </c>
      <c r="C7808" s="162" t="n">
        <v>56.25</v>
      </c>
      <c r="D7808" s="162" t="n">
        <v>0.115511</v>
      </c>
      <c r="E7808" s="162" t="n"/>
    </row>
    <row r="7809">
      <c r="B7809" s="161" t="n">
        <v>21613</v>
      </c>
      <c r="C7809" s="162" t="n">
        <v>56.35</v>
      </c>
      <c r="D7809" s="162" t="n">
        <v>0.115992</v>
      </c>
      <c r="E7809" s="162" t="n"/>
    </row>
    <row r="7810">
      <c r="B7810" s="161" t="n">
        <v>21614</v>
      </c>
      <c r="C7810" s="162" t="n">
        <v>56.43</v>
      </c>
      <c r="D7810" s="162" t="n">
        <v>0.116097</v>
      </c>
      <c r="E7810" s="162" t="n"/>
    </row>
    <row r="7811">
      <c r="B7811" s="161" t="n">
        <v>21615</v>
      </c>
      <c r="C7811" s="162" t="n">
        <v>56.21</v>
      </c>
      <c r="D7811" s="162" t="n">
        <v>0.110938</v>
      </c>
      <c r="E7811" s="162" t="n"/>
    </row>
    <row r="7812">
      <c r="B7812" s="161" t="n">
        <v>21618</v>
      </c>
      <c r="C7812" s="162" t="n">
        <v>56.15</v>
      </c>
      <c r="D7812" s="162" t="n">
        <v>0.108618</v>
      </c>
      <c r="E7812" s="162" t="n"/>
    </row>
    <row r="7813">
      <c r="B7813" s="161" t="n">
        <v>21619</v>
      </c>
      <c r="C7813" s="162" t="n">
        <v>56.31</v>
      </c>
      <c r="D7813" s="162" t="n">
        <v>0.11022</v>
      </c>
      <c r="E7813" s="162" t="n"/>
    </row>
    <row r="7814">
      <c r="B7814" s="161" t="n">
        <v>21620</v>
      </c>
      <c r="C7814" s="162" t="n">
        <v>56.35</v>
      </c>
      <c r="D7814" s="162" t="n">
        <v>0.109694</v>
      </c>
      <c r="E7814" s="162" t="n"/>
    </row>
    <row r="7815">
      <c r="B7815" s="161" t="n">
        <v>21621</v>
      </c>
      <c r="C7815" s="162" t="n">
        <v>56.6</v>
      </c>
      <c r="D7815" s="162" t="n">
        <v>0.112859</v>
      </c>
      <c r="E7815" s="162" t="n"/>
    </row>
    <row r="7816">
      <c r="B7816" s="161" t="n">
        <v>21622</v>
      </c>
      <c r="C7816" s="162" t="n">
        <v>56.67</v>
      </c>
      <c r="D7816" s="162" t="n">
        <v>0.112822</v>
      </c>
      <c r="E7816" s="162" t="n"/>
    </row>
    <row r="7817">
      <c r="B7817" s="161" t="n">
        <v>21625</v>
      </c>
      <c r="C7817" s="162" t="n">
        <v>56.06</v>
      </c>
      <c r="D7817" s="162" t="n">
        <v>0.100795</v>
      </c>
      <c r="E7817" s="162" t="n"/>
    </row>
    <row r="7818">
      <c r="B7818" s="161" t="n">
        <v>21626</v>
      </c>
      <c r="C7818" s="162" t="n">
        <v>56.52</v>
      </c>
      <c r="D7818" s="162" t="n">
        <v>0.107741</v>
      </c>
      <c r="E7818" s="162" t="n"/>
    </row>
    <row r="7819">
      <c r="B7819" s="161" t="n">
        <v>21627</v>
      </c>
      <c r="C7819" s="162" t="n">
        <v>56.39</v>
      </c>
      <c r="D7819" s="162" t="n">
        <v>0.104238</v>
      </c>
      <c r="E7819" s="162" t="n"/>
    </row>
    <row r="7820">
      <c r="B7820" s="161" t="n">
        <v>21628</v>
      </c>
      <c r="C7820" s="162" t="n">
        <v>56.34</v>
      </c>
      <c r="D7820" s="162" t="n">
        <v>0.102168</v>
      </c>
      <c r="E7820" s="162" t="n"/>
    </row>
    <row r="7821">
      <c r="B7821" s="161" t="n">
        <v>21629</v>
      </c>
      <c r="C7821" s="162" t="n">
        <v>56.39</v>
      </c>
      <c r="D7821" s="162" t="n">
        <v>0.101883</v>
      </c>
      <c r="E7821" s="162" t="n"/>
    </row>
    <row r="7822">
      <c r="B7822" s="161" t="n">
        <v>21632</v>
      </c>
      <c r="C7822" s="162" t="n">
        <v>55.87</v>
      </c>
      <c r="D7822" s="162" t="n">
        <v>0.091503</v>
      </c>
      <c r="E7822" s="162" t="n"/>
    </row>
    <row r="7823">
      <c r="B7823" s="161" t="n">
        <v>21633</v>
      </c>
      <c r="C7823" s="162" t="n">
        <v>55.96</v>
      </c>
      <c r="D7823" s="162" t="n">
        <v>0.09199400000000001</v>
      </c>
      <c r="E7823" s="162" t="n"/>
    </row>
    <row r="7824">
      <c r="B7824" s="161" t="n">
        <v>21634</v>
      </c>
      <c r="C7824" s="162" t="n">
        <v>55.88</v>
      </c>
      <c r="D7824" s="162" t="n">
        <v>0.089463</v>
      </c>
      <c r="E7824" s="162" t="n"/>
    </row>
    <row r="7825">
      <c r="B7825" s="161" t="n">
        <v>21635</v>
      </c>
      <c r="C7825" s="162" t="n">
        <v>55.76</v>
      </c>
      <c r="D7825" s="162" t="n">
        <v>0.086219</v>
      </c>
      <c r="E7825" s="162" t="n"/>
    </row>
    <row r="7826">
      <c r="B7826" s="161" t="n">
        <v>21639</v>
      </c>
      <c r="C7826" s="162" t="n">
        <v>55.45</v>
      </c>
      <c r="D7826" s="162" t="n">
        <v>0.079572</v>
      </c>
      <c r="E7826" s="162" t="n"/>
    </row>
    <row r="7827">
      <c r="B7827" s="161" t="n">
        <v>21640</v>
      </c>
      <c r="C7827" s="162" t="n">
        <v>55.44</v>
      </c>
      <c r="D7827" s="162" t="n">
        <v>0.078323</v>
      </c>
      <c r="E7827" s="162" t="n"/>
    </row>
    <row r="7828">
      <c r="B7828" s="161" t="n">
        <v>21641</v>
      </c>
      <c r="C7828" s="162" t="n">
        <v>55.69</v>
      </c>
      <c r="D7828" s="162" t="n">
        <v>0.081756</v>
      </c>
      <c r="E7828" s="162" t="n"/>
    </row>
    <row r="7829">
      <c r="B7829" s="161" t="n">
        <v>21642</v>
      </c>
      <c r="C7829" s="162" t="n">
        <v>56</v>
      </c>
      <c r="D7829" s="162" t="n">
        <v>0.086238</v>
      </c>
      <c r="E7829" s="162" t="n"/>
    </row>
    <row r="7830">
      <c r="B7830" s="161" t="n">
        <v>21643</v>
      </c>
      <c r="C7830" s="162" t="n">
        <v>56.44</v>
      </c>
      <c r="D7830" s="162" t="n">
        <v>0.092969</v>
      </c>
      <c r="E7830" s="162" t="n"/>
    </row>
    <row r="7831">
      <c r="B7831" s="161" t="n">
        <v>21646</v>
      </c>
      <c r="C7831" s="162" t="n">
        <v>56.6</v>
      </c>
      <c r="D7831" s="162" t="n">
        <v>0.094667</v>
      </c>
      <c r="E7831" s="162" t="n"/>
    </row>
    <row r="7832">
      <c r="B7832" s="161" t="n">
        <v>21647</v>
      </c>
      <c r="C7832" s="162" t="n">
        <v>56.48</v>
      </c>
      <c r="D7832" s="162" t="n">
        <v>0.091463</v>
      </c>
      <c r="E7832" s="162" t="n"/>
    </row>
    <row r="7833">
      <c r="B7833" s="161" t="n">
        <v>21648</v>
      </c>
      <c r="C7833" s="162" t="n">
        <v>56.21</v>
      </c>
      <c r="D7833" s="162" t="n">
        <v>0.085547</v>
      </c>
      <c r="E7833" s="162" t="n"/>
    </row>
    <row r="7834">
      <c r="B7834" s="161" t="n">
        <v>21649</v>
      </c>
      <c r="C7834" s="162" t="n">
        <v>56.17</v>
      </c>
      <c r="D7834" s="162" t="n">
        <v>0.08373899999999999</v>
      </c>
      <c r="E7834" s="162" t="n"/>
    </row>
    <row r="7835">
      <c r="B7835" s="161" t="n">
        <v>21650</v>
      </c>
      <c r="C7835" s="162" t="n">
        <v>56.22</v>
      </c>
      <c r="D7835" s="162" t="n">
        <v>0.083513</v>
      </c>
      <c r="E7835" s="162" t="n"/>
    </row>
    <row r="7836">
      <c r="B7836" s="161" t="n">
        <v>21653</v>
      </c>
      <c r="C7836" s="162" t="n">
        <v>56.43</v>
      </c>
      <c r="D7836" s="162" t="n">
        <v>0.086091</v>
      </c>
      <c r="E7836" s="162" t="n"/>
    </row>
    <row r="7837">
      <c r="B7837" s="161" t="n">
        <v>21654</v>
      </c>
      <c r="C7837" s="162" t="n">
        <v>56.71</v>
      </c>
      <c r="D7837" s="162" t="n">
        <v>0.089874</v>
      </c>
      <c r="E7837" s="162" t="n"/>
    </row>
    <row r="7838">
      <c r="B7838" s="161" t="n">
        <v>21655</v>
      </c>
      <c r="C7838" s="162" t="n">
        <v>56.96</v>
      </c>
      <c r="D7838" s="162" t="n">
        <v>0.09310499999999999</v>
      </c>
      <c r="E7838" s="162" t="n"/>
    </row>
    <row r="7839">
      <c r="B7839" s="161" t="n">
        <v>21656</v>
      </c>
      <c r="C7839" s="162" t="n">
        <v>57.43</v>
      </c>
      <c r="D7839" s="162" t="n">
        <v>0.100116</v>
      </c>
      <c r="E7839" s="162" t="n"/>
    </row>
    <row r="7840">
      <c r="B7840" s="161" t="n">
        <v>21657</v>
      </c>
      <c r="C7840" s="162" t="n">
        <v>57.92</v>
      </c>
      <c r="D7840" s="162" t="n">
        <v>0.107392</v>
      </c>
      <c r="E7840" s="162" t="n"/>
    </row>
    <row r="7841">
      <c r="B7841" s="161" t="n">
        <v>21660</v>
      </c>
      <c r="C7841" s="162" t="n">
        <v>58.17</v>
      </c>
      <c r="D7841" s="162" t="n">
        <v>0.110461</v>
      </c>
      <c r="E7841" s="162" t="n"/>
    </row>
    <row r="7842">
      <c r="B7842" s="161" t="n">
        <v>21661</v>
      </c>
      <c r="C7842" s="162" t="n">
        <v>58.11</v>
      </c>
      <c r="D7842" s="162" t="n">
        <v>0.108202</v>
      </c>
      <c r="E7842" s="162" t="n"/>
    </row>
    <row r="7843">
      <c r="B7843" s="161" t="n">
        <v>21662</v>
      </c>
      <c r="C7843" s="162" t="n">
        <v>57.73</v>
      </c>
      <c r="D7843" s="162" t="n">
        <v>0.100467</v>
      </c>
      <c r="E7843" s="162" t="n"/>
    </row>
    <row r="7844">
      <c r="B7844" s="161" t="n">
        <v>21663</v>
      </c>
      <c r="C7844" s="162" t="n">
        <v>57.6</v>
      </c>
      <c r="D7844" s="162" t="n">
        <v>0.097066</v>
      </c>
      <c r="E7844" s="162" t="n"/>
    </row>
    <row r="7845">
      <c r="B7845" s="161" t="n">
        <v>21664</v>
      </c>
      <c r="C7845" s="162" t="n">
        <v>57.96</v>
      </c>
      <c r="D7845" s="162" t="n">
        <v>0.102095</v>
      </c>
      <c r="E7845" s="162" t="n"/>
    </row>
    <row r="7846">
      <c r="B7846" s="161" t="n">
        <v>21667</v>
      </c>
      <c r="C7846" s="162" t="n">
        <v>58.14</v>
      </c>
      <c r="D7846" s="162" t="n">
        <v>0.103965</v>
      </c>
      <c r="E7846" s="162" t="n"/>
    </row>
    <row r="7847">
      <c r="B7847" s="161" t="n">
        <v>21668</v>
      </c>
      <c r="C7847" s="162" t="n">
        <v>57.92</v>
      </c>
      <c r="D7847" s="162" t="n">
        <v>0.098982</v>
      </c>
      <c r="E7847" s="162" t="n"/>
    </row>
    <row r="7848">
      <c r="B7848" s="161" t="n">
        <v>21669</v>
      </c>
      <c r="C7848" s="162" t="n">
        <v>57.69</v>
      </c>
      <c r="D7848" s="162" t="n">
        <v>0.093863</v>
      </c>
      <c r="E7848" s="162" t="n"/>
    </row>
    <row r="7849">
      <c r="B7849" s="161" t="n">
        <v>21670</v>
      </c>
      <c r="C7849" s="162" t="n">
        <v>57.59</v>
      </c>
      <c r="D7849" s="162" t="n">
        <v>0.090944</v>
      </c>
      <c r="E7849" s="162" t="n"/>
    </row>
    <row r="7850">
      <c r="B7850" s="161" t="n">
        <v>21671</v>
      </c>
      <c r="C7850" s="162" t="n">
        <v>57.65</v>
      </c>
      <c r="D7850" s="162" t="n">
        <v>0.090793</v>
      </c>
      <c r="E7850" s="162" t="n"/>
    </row>
    <row r="7851">
      <c r="B7851" s="161" t="n">
        <v>21674</v>
      </c>
      <c r="C7851" s="162" t="n">
        <v>57.65</v>
      </c>
      <c r="D7851" s="162" t="n">
        <v>0.089616</v>
      </c>
      <c r="E7851" s="162" t="n"/>
    </row>
    <row r="7852">
      <c r="B7852" s="161" t="n">
        <v>21675</v>
      </c>
      <c r="C7852" s="162" t="n">
        <v>57.75</v>
      </c>
      <c r="D7852" s="162" t="n">
        <v>0.090193</v>
      </c>
      <c r="E7852" s="162" t="n"/>
    </row>
    <row r="7853">
      <c r="B7853" s="161" t="n">
        <v>21676</v>
      </c>
      <c r="C7853" s="162" t="n">
        <v>57.61</v>
      </c>
      <c r="D7853" s="162" t="n">
        <v>0.086644</v>
      </c>
      <c r="E7853" s="162" t="n"/>
    </row>
    <row r="7854">
      <c r="B7854" s="161" t="n">
        <v>21677</v>
      </c>
      <c r="C7854" s="162" t="n">
        <v>56.88</v>
      </c>
      <c r="D7854" s="162" t="n">
        <v>0.072894</v>
      </c>
      <c r="E7854" s="162" t="n"/>
    </row>
    <row r="7855">
      <c r="B7855" s="161" t="n">
        <v>21678</v>
      </c>
      <c r="C7855" s="162" t="n">
        <v>57.32</v>
      </c>
      <c r="D7855" s="162" t="n">
        <v>0.079569</v>
      </c>
      <c r="E7855" s="162" t="n"/>
    </row>
    <row r="7856">
      <c r="B7856" s="161" t="n">
        <v>21681</v>
      </c>
      <c r="C7856" s="162" t="n">
        <v>57.56</v>
      </c>
      <c r="D7856" s="162" t="n">
        <v>0.082694</v>
      </c>
      <c r="E7856" s="162" t="n"/>
    </row>
    <row r="7857">
      <c r="B7857" s="161" t="n">
        <v>21682</v>
      </c>
      <c r="C7857" s="162" t="n">
        <v>57.65</v>
      </c>
      <c r="D7857" s="162" t="n">
        <v>0.083219</v>
      </c>
      <c r="E7857" s="162" t="n"/>
    </row>
    <row r="7858">
      <c r="B7858" s="161" t="n">
        <v>21683</v>
      </c>
      <c r="C7858" s="162" t="n">
        <v>57.97</v>
      </c>
      <c r="D7858" s="162" t="n">
        <v>0.087718</v>
      </c>
      <c r="E7858" s="162" t="n"/>
    </row>
    <row r="7859">
      <c r="B7859" s="161" t="n">
        <v>21684</v>
      </c>
      <c r="C7859" s="162" t="n">
        <v>58.37</v>
      </c>
      <c r="D7859" s="162" t="n">
        <v>0.093538</v>
      </c>
      <c r="E7859" s="162" t="n"/>
    </row>
    <row r="7860">
      <c r="B7860" s="161" t="n">
        <v>21685</v>
      </c>
      <c r="C7860" s="162" t="n">
        <v>58.16</v>
      </c>
      <c r="D7860" s="162" t="n">
        <v>0.088881</v>
      </c>
      <c r="E7860" s="162" t="n"/>
    </row>
    <row r="7861">
      <c r="B7861" s="161" t="n">
        <v>21688</v>
      </c>
      <c r="C7861" s="162" t="n">
        <v>58.15</v>
      </c>
      <c r="D7861" s="162" t="n">
        <v>0.08767</v>
      </c>
      <c r="E7861" s="162" t="n"/>
    </row>
    <row r="7862">
      <c r="B7862" s="161" t="n">
        <v>21689</v>
      </c>
      <c r="C7862" s="162" t="n">
        <v>58.32</v>
      </c>
      <c r="D7862" s="162" t="n">
        <v>0.089545</v>
      </c>
      <c r="E7862" s="162" t="n"/>
    </row>
    <row r="7863">
      <c r="B7863" s="161" t="n">
        <v>21690</v>
      </c>
      <c r="C7863" s="162" t="n">
        <v>58.09</v>
      </c>
      <c r="D7863" s="162" t="n">
        <v>0.08459999999999999</v>
      </c>
      <c r="E7863" s="162" t="n"/>
    </row>
    <row r="7864">
      <c r="B7864" s="161" t="n">
        <v>21691</v>
      </c>
      <c r="C7864" s="162" t="n">
        <v>58.14</v>
      </c>
      <c r="D7864" s="162" t="n">
        <v>0.084506</v>
      </c>
      <c r="E7864" s="162" t="n"/>
    </row>
    <row r="7865">
      <c r="B7865" s="161" t="n">
        <v>21692</v>
      </c>
      <c r="C7865" s="162" t="n">
        <v>58.33</v>
      </c>
      <c r="D7865" s="162" t="n">
        <v>0.086779</v>
      </c>
      <c r="E7865" s="162" t="n"/>
    </row>
    <row r="7866">
      <c r="B7866" s="161" t="n">
        <v>21695</v>
      </c>
      <c r="C7866" s="162" t="n">
        <v>58.18</v>
      </c>
      <c r="D7866" s="162" t="n">
        <v>0.083202</v>
      </c>
      <c r="E7866" s="162" t="n"/>
    </row>
    <row r="7867">
      <c r="B7867" s="161" t="n">
        <v>21696</v>
      </c>
      <c r="C7867" s="162" t="n">
        <v>58.09</v>
      </c>
      <c r="D7867" s="162" t="n">
        <v>0.080691</v>
      </c>
      <c r="E7867" s="162" t="n"/>
    </row>
    <row r="7868">
      <c r="B7868" s="161" t="n">
        <v>21697</v>
      </c>
      <c r="C7868" s="162" t="n">
        <v>58.19</v>
      </c>
      <c r="D7868" s="162" t="n">
        <v>0.081465</v>
      </c>
      <c r="E7868" s="162" t="n"/>
    </row>
    <row r="7869">
      <c r="B7869" s="161" t="n">
        <v>21698</v>
      </c>
      <c r="C7869" s="162" t="n">
        <v>58.39</v>
      </c>
      <c r="D7869" s="162" t="n">
        <v>0.08394500000000001</v>
      </c>
      <c r="E7869" s="162" t="n"/>
    </row>
    <row r="7870">
      <c r="B7870" s="161" t="n">
        <v>21699</v>
      </c>
      <c r="C7870" s="162" t="n">
        <v>58.68</v>
      </c>
      <c r="D7870" s="162" t="n">
        <v>0.08788</v>
      </c>
      <c r="E7870" s="162" t="n"/>
    </row>
    <row r="7871">
      <c r="B7871" s="161" t="n">
        <v>21702</v>
      </c>
      <c r="C7871" s="162" t="n">
        <v>58.63</v>
      </c>
      <c r="D7871" s="162" t="n">
        <v>0.086021</v>
      </c>
      <c r="E7871" s="162" t="n"/>
    </row>
    <row r="7872">
      <c r="B7872" s="161" t="n">
        <v>21703</v>
      </c>
      <c r="C7872" s="162" t="n">
        <v>58.23</v>
      </c>
      <c r="D7872" s="162" t="n">
        <v>0.07821699999999999</v>
      </c>
      <c r="E7872" s="162" t="n"/>
    </row>
    <row r="7873">
      <c r="B7873" s="161" t="n">
        <v>21704</v>
      </c>
      <c r="C7873" s="162" t="n">
        <v>58.25</v>
      </c>
      <c r="D7873" s="162" t="n">
        <v>0.07756299999999999</v>
      </c>
      <c r="E7873" s="162" t="n"/>
    </row>
    <row r="7874">
      <c r="B7874" s="161" t="n">
        <v>21705</v>
      </c>
      <c r="C7874" s="162" t="n">
        <v>57.63</v>
      </c>
      <c r="D7874" s="162" t="n">
        <v>0.065897</v>
      </c>
      <c r="E7874" s="162" t="n"/>
    </row>
    <row r="7875">
      <c r="B7875" s="161" t="n">
        <v>21706</v>
      </c>
      <c r="C7875" s="162" t="n">
        <v>57.51</v>
      </c>
      <c r="D7875" s="162" t="n">
        <v>0.06286600000000001</v>
      </c>
      <c r="E7875" s="162" t="n"/>
    </row>
    <row r="7876">
      <c r="B7876" s="161" t="n">
        <v>21709</v>
      </c>
      <c r="C7876" s="162" t="n">
        <v>56.76</v>
      </c>
      <c r="D7876" s="162" t="n">
        <v>0.048866</v>
      </c>
      <c r="E7876" s="162" t="n"/>
    </row>
    <row r="7877">
      <c r="B7877" s="161" t="n">
        <v>21710</v>
      </c>
      <c r="C7877" s="162" t="n">
        <v>56.36</v>
      </c>
      <c r="D7877" s="162" t="n">
        <v>0.040987</v>
      </c>
      <c r="E7877" s="162" t="n"/>
    </row>
    <row r="7878">
      <c r="B7878" s="161" t="n">
        <v>21711</v>
      </c>
      <c r="C7878" s="162" t="n">
        <v>57.19</v>
      </c>
      <c r="D7878" s="162" t="n">
        <v>0.054732</v>
      </c>
      <c r="E7878" s="162" t="n"/>
    </row>
    <row r="7879">
      <c r="B7879" s="161" t="n">
        <v>21712</v>
      </c>
      <c r="C7879" s="162" t="n">
        <v>57.25</v>
      </c>
      <c r="D7879" s="162" t="n">
        <v>0.054903</v>
      </c>
      <c r="E7879" s="162" t="n"/>
    </row>
    <row r="7880">
      <c r="B7880" s="161" t="n">
        <v>21713</v>
      </c>
      <c r="C7880" s="162" t="n">
        <v>57.26</v>
      </c>
      <c r="D7880" s="162" t="n">
        <v>0.054214</v>
      </c>
      <c r="E7880" s="162" t="n"/>
    </row>
    <row r="7881">
      <c r="B7881" s="161" t="n">
        <v>21716</v>
      </c>
      <c r="C7881" s="162" t="n">
        <v>56.99</v>
      </c>
      <c r="D7881" s="162" t="n">
        <v>0.048651</v>
      </c>
      <c r="E7881" s="162" t="n"/>
    </row>
    <row r="7882">
      <c r="B7882" s="161" t="n">
        <v>21717</v>
      </c>
      <c r="C7882" s="162" t="n">
        <v>56.56</v>
      </c>
      <c r="D7882" s="162" t="n">
        <v>0.040258</v>
      </c>
      <c r="E7882" s="162" t="n"/>
    </row>
    <row r="7883">
      <c r="B7883" s="161" t="n">
        <v>21718</v>
      </c>
      <c r="C7883" s="162" t="n">
        <v>57.09</v>
      </c>
      <c r="D7883" s="162" t="n">
        <v>0.048725</v>
      </c>
      <c r="E7883" s="162" t="n"/>
    </row>
    <row r="7884">
      <c r="B7884" s="161" t="n">
        <v>21719</v>
      </c>
      <c r="C7884" s="162" t="n">
        <v>57.05</v>
      </c>
      <c r="D7884" s="162" t="n">
        <v>0.047193</v>
      </c>
      <c r="E7884" s="162" t="n"/>
    </row>
    <row r="7885">
      <c r="B7885" s="161" t="n">
        <v>21720</v>
      </c>
      <c r="C7885" s="162" t="n">
        <v>57.13</v>
      </c>
      <c r="D7885" s="162" t="n">
        <v>0.047772</v>
      </c>
      <c r="E7885" s="162" t="n"/>
    </row>
    <row r="7886">
      <c r="B7886" s="161" t="n">
        <v>21723</v>
      </c>
      <c r="C7886" s="162" t="n">
        <v>57.13</v>
      </c>
      <c r="D7886" s="162" t="n">
        <v>0.046943</v>
      </c>
      <c r="E7886" s="162" t="n"/>
    </row>
    <row r="7887">
      <c r="B7887" s="161" t="n">
        <v>21724</v>
      </c>
      <c r="C7887" s="162" t="n">
        <v>57.12</v>
      </c>
      <c r="D7887" s="162" t="n">
        <v>0.045929</v>
      </c>
      <c r="E7887" s="162" t="n"/>
    </row>
    <row r="7888">
      <c r="B7888" s="161" t="n">
        <v>21725</v>
      </c>
      <c r="C7888" s="162" t="n">
        <v>57.41</v>
      </c>
      <c r="D7888" s="162" t="n">
        <v>0.050143</v>
      </c>
      <c r="E7888" s="162" t="n"/>
    </row>
    <row r="7889">
      <c r="B7889" s="161" t="n">
        <v>21726</v>
      </c>
      <c r="C7889" s="162" t="n">
        <v>57.73</v>
      </c>
      <c r="D7889" s="162" t="n">
        <v>0.054853</v>
      </c>
      <c r="E7889" s="162" t="n"/>
    </row>
    <row r="7890">
      <c r="B7890" s="161" t="n">
        <v>21727</v>
      </c>
      <c r="C7890" s="162" t="n">
        <v>57.98</v>
      </c>
      <c r="D7890" s="162" t="n">
        <v>0.05829</v>
      </c>
      <c r="E7890" s="162" t="n"/>
    </row>
    <row r="7891">
      <c r="B7891" s="161" t="n">
        <v>21730</v>
      </c>
      <c r="C7891" s="162" t="n">
        <v>58.37</v>
      </c>
      <c r="D7891" s="162" t="n">
        <v>0.064105</v>
      </c>
      <c r="E7891" s="162" t="n"/>
    </row>
    <row r="7892">
      <c r="B7892" s="161" t="n">
        <v>21731</v>
      </c>
      <c r="C7892" s="162" t="n">
        <v>58.47</v>
      </c>
      <c r="D7892" s="162" t="n">
        <v>0.06490899999999999</v>
      </c>
      <c r="E7892" s="162" t="n"/>
    </row>
    <row r="7893">
      <c r="B7893" s="161" t="n">
        <v>21732</v>
      </c>
      <c r="C7893" s="162" t="n">
        <v>58.97</v>
      </c>
      <c r="D7893" s="162" t="n">
        <v>0.07251100000000001</v>
      </c>
      <c r="E7893" s="162" t="n"/>
    </row>
    <row r="7894">
      <c r="B7894" s="161" t="n">
        <v>21733</v>
      </c>
      <c r="C7894" s="162" t="n">
        <v>59.28</v>
      </c>
      <c r="D7894" s="162" t="n">
        <v>0.07685</v>
      </c>
      <c r="E7894" s="162" t="n"/>
    </row>
    <row r="7895">
      <c r="B7895" s="161" t="n">
        <v>21737</v>
      </c>
      <c r="C7895" s="162" t="n">
        <v>59.65</v>
      </c>
      <c r="D7895" s="162" t="n">
        <v>0.082132</v>
      </c>
      <c r="E7895" s="162" t="n"/>
    </row>
    <row r="7896">
      <c r="B7896" s="161" t="n">
        <v>21738</v>
      </c>
      <c r="C7896" s="162" t="n">
        <v>60.01</v>
      </c>
      <c r="D7896" s="162" t="n">
        <v>0.087155</v>
      </c>
      <c r="E7896" s="162" t="n"/>
    </row>
    <row r="7897">
      <c r="B7897" s="161" t="n">
        <v>21739</v>
      </c>
      <c r="C7897" s="162" t="n">
        <v>60.03</v>
      </c>
      <c r="D7897" s="162" t="n">
        <v>0.086523</v>
      </c>
      <c r="E7897" s="162" t="n"/>
    </row>
    <row r="7898">
      <c r="B7898" s="161" t="n">
        <v>21740</v>
      </c>
      <c r="C7898" s="162" t="n">
        <v>59.97</v>
      </c>
      <c r="D7898" s="162" t="n">
        <v>0.084545</v>
      </c>
      <c r="E7898" s="162" t="n"/>
    </row>
    <row r="7899">
      <c r="B7899" s="161" t="n">
        <v>21741</v>
      </c>
      <c r="C7899" s="162" t="n">
        <v>59.91</v>
      </c>
      <c r="D7899" s="162" t="n">
        <v>0.082605</v>
      </c>
      <c r="E7899" s="162" t="n"/>
    </row>
    <row r="7900">
      <c r="B7900" s="161" t="n">
        <v>21744</v>
      </c>
      <c r="C7900" s="162" t="n">
        <v>59.41</v>
      </c>
      <c r="D7900" s="162" t="n">
        <v>0.073352</v>
      </c>
      <c r="E7900" s="162" t="n"/>
    </row>
    <row r="7901">
      <c r="B7901" s="161" t="n">
        <v>21745</v>
      </c>
      <c r="C7901" s="162" t="n">
        <v>59.55</v>
      </c>
      <c r="D7901" s="162" t="n">
        <v>0.07480199999999999</v>
      </c>
      <c r="E7901" s="162" t="n"/>
    </row>
    <row r="7902">
      <c r="B7902" s="161" t="n">
        <v>21746</v>
      </c>
      <c r="C7902" s="162" t="n">
        <v>59.59</v>
      </c>
      <c r="D7902" s="162" t="n">
        <v>0.074576</v>
      </c>
      <c r="E7902" s="162" t="n"/>
    </row>
    <row r="7903">
      <c r="B7903" s="161" t="n">
        <v>21747</v>
      </c>
      <c r="C7903" s="162" t="n">
        <v>59.41</v>
      </c>
      <c r="D7903" s="162" t="n">
        <v>0.070688</v>
      </c>
      <c r="E7903" s="162" t="n"/>
    </row>
    <row r="7904">
      <c r="B7904" s="161" t="n">
        <v>21748</v>
      </c>
      <c r="C7904" s="162" t="n">
        <v>59.19</v>
      </c>
      <c r="D7904" s="162" t="n">
        <v>0.066154</v>
      </c>
      <c r="E7904" s="162" t="n"/>
    </row>
    <row r="7905">
      <c r="B7905" s="161" t="n">
        <v>21751</v>
      </c>
      <c r="C7905" s="162" t="n">
        <v>58.91</v>
      </c>
      <c r="D7905" s="162" t="n">
        <v>0.060607</v>
      </c>
      <c r="E7905" s="162" t="n"/>
    </row>
    <row r="7906">
      <c r="B7906" s="161" t="n">
        <v>21752</v>
      </c>
      <c r="C7906" s="162" t="n">
        <v>59.41</v>
      </c>
      <c r="D7906" s="162" t="n">
        <v>0.06822499999999999</v>
      </c>
      <c r="E7906" s="162" t="n"/>
    </row>
    <row r="7907">
      <c r="B7907" s="161" t="n">
        <v>21753</v>
      </c>
      <c r="C7907" s="162" t="n">
        <v>59.61</v>
      </c>
      <c r="D7907" s="162" t="n">
        <v>0.070754</v>
      </c>
      <c r="E7907" s="162" t="n"/>
    </row>
    <row r="7908">
      <c r="B7908" s="161" t="n">
        <v>21754</v>
      </c>
      <c r="C7908" s="162" t="n">
        <v>59.67</v>
      </c>
      <c r="D7908" s="162" t="n">
        <v>0.070951</v>
      </c>
      <c r="E7908" s="162" t="n"/>
    </row>
    <row r="7909">
      <c r="B7909" s="161" t="n">
        <v>21755</v>
      </c>
      <c r="C7909" s="162" t="n">
        <v>59.65</v>
      </c>
      <c r="D7909" s="162" t="n">
        <v>0.06983499999999999</v>
      </c>
      <c r="E7909" s="162" t="n"/>
    </row>
    <row r="7910">
      <c r="B7910" s="161" t="n">
        <v>21758</v>
      </c>
      <c r="C7910" s="162" t="n">
        <v>60.02</v>
      </c>
      <c r="D7910" s="162" t="n">
        <v>0.075214</v>
      </c>
      <c r="E7910" s="162" t="n"/>
    </row>
    <row r="7911">
      <c r="B7911" s="161" t="n">
        <v>21759</v>
      </c>
      <c r="C7911" s="162" t="n">
        <v>60.32</v>
      </c>
      <c r="D7911" s="162" t="n">
        <v>0.07936799999999999</v>
      </c>
      <c r="E7911" s="162" t="n"/>
    </row>
    <row r="7912">
      <c r="B7912" s="161" t="n">
        <v>21760</v>
      </c>
      <c r="C7912" s="162" t="n">
        <v>60.62</v>
      </c>
      <c r="D7912" s="162" t="n">
        <v>0.08350100000000001</v>
      </c>
      <c r="E7912" s="162" t="n"/>
    </row>
    <row r="7913">
      <c r="B7913" s="161" t="n">
        <v>21761</v>
      </c>
      <c r="C7913" s="162" t="n">
        <v>60.5</v>
      </c>
      <c r="D7913" s="162" t="n">
        <v>0.080723</v>
      </c>
      <c r="E7913" s="162" t="n"/>
    </row>
    <row r="7914">
      <c r="B7914" s="161" t="n">
        <v>21762</v>
      </c>
      <c r="C7914" s="162" t="n">
        <v>60.51</v>
      </c>
      <c r="D7914" s="162" t="n">
        <v>0.08006000000000001</v>
      </c>
      <c r="E7914" s="162" t="n"/>
    </row>
    <row r="7915">
      <c r="B7915" s="161" t="n">
        <v>21765</v>
      </c>
      <c r="C7915" s="162" t="n">
        <v>60.71</v>
      </c>
      <c r="D7915" s="162" t="n">
        <v>0.082454</v>
      </c>
      <c r="E7915" s="162" t="n"/>
    </row>
    <row r="7916">
      <c r="B7916" s="161" t="n">
        <v>21766</v>
      </c>
      <c r="C7916" s="162" t="n">
        <v>60.61</v>
      </c>
      <c r="D7916" s="162" t="n">
        <v>0.079941</v>
      </c>
      <c r="E7916" s="162" t="n"/>
    </row>
    <row r="7917">
      <c r="B7917" s="161" t="n">
        <v>21767</v>
      </c>
      <c r="C7917" s="162" t="n">
        <v>60.3</v>
      </c>
      <c r="D7917" s="162" t="n">
        <v>0.07402300000000001</v>
      </c>
      <c r="E7917" s="162" t="n"/>
    </row>
    <row r="7918">
      <c r="B7918" s="161" t="n">
        <v>21768</v>
      </c>
      <c r="C7918" s="162" t="n">
        <v>60.24</v>
      </c>
      <c r="D7918" s="162" t="n">
        <v>0.072227</v>
      </c>
      <c r="E7918" s="162" t="n"/>
    </row>
    <row r="7919">
      <c r="B7919" s="161" t="n">
        <v>21769</v>
      </c>
      <c r="C7919" s="162" t="n">
        <v>59.87</v>
      </c>
      <c r="D7919" s="162" t="n">
        <v>0.065299</v>
      </c>
      <c r="E7919" s="162" t="n"/>
    </row>
    <row r="7920">
      <c r="B7920" s="161" t="n">
        <v>21772</v>
      </c>
      <c r="C7920" s="162" t="n">
        <v>58.62</v>
      </c>
      <c r="D7920" s="162" t="n">
        <v>0.043527</v>
      </c>
      <c r="E7920" s="162" t="n"/>
    </row>
    <row r="7921">
      <c r="B7921" s="161" t="n">
        <v>21773</v>
      </c>
      <c r="C7921" s="162" t="n">
        <v>59.39</v>
      </c>
      <c r="D7921" s="162" t="n">
        <v>0.055827</v>
      </c>
      <c r="E7921" s="162" t="n"/>
    </row>
    <row r="7922">
      <c r="B7922" s="161" t="n">
        <v>21774</v>
      </c>
      <c r="C7922" s="162" t="n">
        <v>59.25</v>
      </c>
      <c r="D7922" s="162" t="n">
        <v>0.052716</v>
      </c>
      <c r="E7922" s="162" t="n"/>
    </row>
    <row r="7923">
      <c r="B7923" s="161" t="n">
        <v>21775</v>
      </c>
      <c r="C7923" s="162" t="n">
        <v>59.15</v>
      </c>
      <c r="D7923" s="162" t="n">
        <v>0.05025</v>
      </c>
      <c r="E7923" s="162" t="n"/>
    </row>
    <row r="7924">
      <c r="B7924" s="161" t="n">
        <v>21776</v>
      </c>
      <c r="C7924" s="162" t="n">
        <v>59.29</v>
      </c>
      <c r="D7924" s="162" t="n">
        <v>0.051843</v>
      </c>
      <c r="E7924" s="162" t="n"/>
    </row>
    <row r="7925">
      <c r="B7925" s="161" t="n">
        <v>21779</v>
      </c>
      <c r="C7925" s="162" t="n">
        <v>59.17</v>
      </c>
      <c r="D7925" s="162" t="n">
        <v>0.049108</v>
      </c>
      <c r="E7925" s="162" t="n"/>
    </row>
    <row r="7926">
      <c r="B7926" s="161" t="n">
        <v>21780</v>
      </c>
      <c r="C7926" s="162" t="n">
        <v>58.62</v>
      </c>
      <c r="D7926" s="162" t="n">
        <v>0.039118</v>
      </c>
      <c r="E7926" s="162" t="n"/>
    </row>
    <row r="7927">
      <c r="B7927" s="161" t="n">
        <v>21781</v>
      </c>
      <c r="C7927" s="162" t="n">
        <v>58.27</v>
      </c>
      <c r="D7927" s="162" t="n">
        <v>0.032514</v>
      </c>
      <c r="E7927" s="162" t="n"/>
    </row>
    <row r="7928">
      <c r="B7928" s="161" t="n">
        <v>21782</v>
      </c>
      <c r="C7928" s="162" t="n">
        <v>59.14</v>
      </c>
      <c r="D7928" s="162" t="n">
        <v>0.046662</v>
      </c>
      <c r="E7928" s="162" t="n"/>
    </row>
    <row r="7929">
      <c r="B7929" s="161" t="n">
        <v>21783</v>
      </c>
      <c r="C7929" s="162" t="n">
        <v>59.08</v>
      </c>
      <c r="D7929" s="162" t="n">
        <v>0.045023</v>
      </c>
      <c r="E7929" s="162" t="n"/>
    </row>
    <row r="7930">
      <c r="B7930" s="161" t="n">
        <v>21786</v>
      </c>
      <c r="C7930" s="162" t="n">
        <v>58.87</v>
      </c>
      <c r="D7930" s="162" t="n">
        <v>0.040894</v>
      </c>
      <c r="E7930" s="162" t="n"/>
    </row>
    <row r="7931">
      <c r="B7931" s="161" t="n">
        <v>21787</v>
      </c>
      <c r="C7931" s="162" t="n">
        <v>58.99</v>
      </c>
      <c r="D7931" s="162" t="n">
        <v>0.042335</v>
      </c>
      <c r="E7931" s="162" t="n"/>
    </row>
    <row r="7932">
      <c r="B7932" s="161" t="n">
        <v>21788</v>
      </c>
      <c r="C7932" s="162" t="n">
        <v>59.07</v>
      </c>
      <c r="D7932" s="162" t="n">
        <v>0.043115</v>
      </c>
      <c r="E7932" s="162" t="n"/>
    </row>
    <row r="7933">
      <c r="B7933" s="161" t="n">
        <v>21789</v>
      </c>
      <c r="C7933" s="162" t="n">
        <v>59.64</v>
      </c>
      <c r="D7933" s="162" t="n">
        <v>0.05213</v>
      </c>
      <c r="E7933" s="162" t="n"/>
    </row>
    <row r="7934">
      <c r="B7934" s="161" t="n">
        <v>21790</v>
      </c>
      <c r="C7934" s="162" t="n">
        <v>59.49</v>
      </c>
      <c r="D7934" s="162" t="n">
        <v>0.049043</v>
      </c>
      <c r="E7934" s="162" t="n"/>
    </row>
    <row r="7935">
      <c r="B7935" s="161" t="n">
        <v>21793</v>
      </c>
      <c r="C7935" s="162" t="n">
        <v>59.6</v>
      </c>
      <c r="D7935" s="162" t="n">
        <v>0.050293</v>
      </c>
      <c r="E7935" s="162" t="n"/>
    </row>
    <row r="7936">
      <c r="B7936" s="161" t="n">
        <v>21794</v>
      </c>
      <c r="C7936" s="162" t="n">
        <v>58.87</v>
      </c>
      <c r="D7936" s="162" t="n">
        <v>0.03746</v>
      </c>
      <c r="E7936" s="162" t="n"/>
    </row>
    <row r="7937">
      <c r="B7937" s="161" t="n">
        <v>21795</v>
      </c>
      <c r="C7937" s="162" t="n">
        <v>58.92</v>
      </c>
      <c r="D7937" s="162" t="n">
        <v>0.037808</v>
      </c>
      <c r="E7937" s="162" t="n"/>
    </row>
    <row r="7938">
      <c r="B7938" s="161" t="n">
        <v>21796</v>
      </c>
      <c r="C7938" s="162" t="n">
        <v>58.26</v>
      </c>
      <c r="D7938" s="162" t="n">
        <v>0.026091</v>
      </c>
      <c r="E7938" s="162" t="n"/>
    </row>
    <row r="7939">
      <c r="B7939" s="161" t="n">
        <v>21797</v>
      </c>
      <c r="C7939" s="162" t="n">
        <v>58.54</v>
      </c>
      <c r="D7939" s="162" t="n">
        <v>0.030415</v>
      </c>
      <c r="E7939" s="162" t="n"/>
    </row>
    <row r="7940">
      <c r="B7940" s="161" t="n">
        <v>21801</v>
      </c>
      <c r="C7940" s="162" t="n">
        <v>57.7</v>
      </c>
      <c r="D7940" s="162" t="n">
        <v>0.015567</v>
      </c>
      <c r="E7940" s="162" t="n"/>
    </row>
    <row r="7941">
      <c r="B7941" s="161" t="n">
        <v>21802</v>
      </c>
      <c r="C7941" s="162" t="n">
        <v>57.29</v>
      </c>
      <c r="D7941" s="162" t="n">
        <v>0.008031999999999999</v>
      </c>
      <c r="E7941" s="162" t="n"/>
    </row>
    <row r="7942">
      <c r="B7942" s="161" t="n">
        <v>21803</v>
      </c>
      <c r="C7942" s="162" t="n">
        <v>56.99</v>
      </c>
      <c r="D7942" s="162" t="n">
        <v>0.002284</v>
      </c>
      <c r="E7942" s="162" t="n"/>
    </row>
    <row r="7943">
      <c r="B7943" s="161" t="n">
        <v>21804</v>
      </c>
      <c r="C7943" s="162" t="n">
        <v>57.41</v>
      </c>
      <c r="D7943" s="162" t="n">
        <v>0.009065</v>
      </c>
      <c r="E7943" s="162" t="n"/>
    </row>
    <row r="7944">
      <c r="B7944" s="161" t="n">
        <v>21807</v>
      </c>
      <c r="C7944" s="162" t="n">
        <v>56.99</v>
      </c>
      <c r="D7944" s="162" t="n">
        <v>0.001275</v>
      </c>
      <c r="E7944" s="162" t="n"/>
    </row>
    <row r="7945">
      <c r="B7945" s="161" t="n">
        <v>21808</v>
      </c>
      <c r="C7945" s="162" t="n">
        <v>56.68</v>
      </c>
      <c r="D7945" s="162" t="n">
        <v>-0.004549</v>
      </c>
      <c r="E7945" s="162" t="n"/>
    </row>
    <row r="7946">
      <c r="B7946" s="161" t="n">
        <v>21809</v>
      </c>
      <c r="C7946" s="162" t="n">
        <v>56.72</v>
      </c>
      <c r="D7946" s="162" t="n">
        <v>-0.004197</v>
      </c>
      <c r="E7946" s="162" t="n"/>
    </row>
    <row r="7947">
      <c r="B7947" s="161" t="n">
        <v>21810</v>
      </c>
      <c r="C7947" s="162" t="n">
        <v>56.41</v>
      </c>
      <c r="D7947" s="162" t="n">
        <v>-0.010024</v>
      </c>
      <c r="E7947" s="162" t="n"/>
    </row>
    <row r="7948">
      <c r="B7948" s="161" t="n">
        <v>21811</v>
      </c>
      <c r="C7948" s="162" t="n">
        <v>56.09</v>
      </c>
      <c r="D7948" s="162" t="n">
        <v>-0.016025</v>
      </c>
      <c r="E7948" s="162" t="n"/>
    </row>
    <row r="7949">
      <c r="B7949" s="161" t="n">
        <v>21814</v>
      </c>
      <c r="C7949" s="162" t="n">
        <v>55.27</v>
      </c>
      <c r="D7949" s="162" t="n">
        <v>-0.030991</v>
      </c>
      <c r="E7949" s="162" t="n"/>
    </row>
    <row r="7950">
      <c r="B7950" s="161" t="n">
        <v>21815</v>
      </c>
      <c r="C7950" s="162" t="n">
        <v>55.14</v>
      </c>
      <c r="D7950" s="162" t="n">
        <v>-0.033581</v>
      </c>
      <c r="E7950" s="162" t="n"/>
    </row>
    <row r="7951">
      <c r="B7951" s="161" t="n">
        <v>21816</v>
      </c>
      <c r="C7951" s="162" t="n">
        <v>55.82</v>
      </c>
      <c r="D7951" s="162" t="n">
        <v>-0.021614</v>
      </c>
      <c r="E7951" s="162" t="n"/>
    </row>
    <row r="7952">
      <c r="B7952" s="161" t="n">
        <v>21817</v>
      </c>
      <c r="C7952" s="162" t="n">
        <v>56.78</v>
      </c>
      <c r="D7952" s="162" t="n">
        <v>-0.004909</v>
      </c>
      <c r="E7952" s="162" t="n"/>
    </row>
    <row r="7953">
      <c r="B7953" s="161" t="n">
        <v>21818</v>
      </c>
      <c r="C7953" s="162" t="n">
        <v>56.73</v>
      </c>
      <c r="D7953" s="162" t="n">
        <v>-0.006076</v>
      </c>
      <c r="E7953" s="162" t="n"/>
    </row>
    <row r="7954">
      <c r="B7954" s="161" t="n">
        <v>21821</v>
      </c>
      <c r="C7954" s="162" t="n">
        <v>57.15</v>
      </c>
      <c r="D7954" s="162" t="n">
        <v>0.000967</v>
      </c>
      <c r="E7954" s="162" t="n"/>
    </row>
    <row r="7955">
      <c r="B7955" s="161" t="n">
        <v>21822</v>
      </c>
      <c r="C7955" s="162" t="n">
        <v>57.51</v>
      </c>
      <c r="D7955" s="162" t="n">
        <v>0.006871</v>
      </c>
      <c r="E7955" s="162" t="n"/>
    </row>
    <row r="7956">
      <c r="B7956" s="161" t="n">
        <v>21823</v>
      </c>
      <c r="C7956" s="162" t="n">
        <v>56.88</v>
      </c>
      <c r="D7956" s="162" t="n">
        <v>-0.004451</v>
      </c>
      <c r="E7956" s="162" t="n"/>
    </row>
    <row r="7957">
      <c r="B7957" s="161" t="n">
        <v>21824</v>
      </c>
      <c r="C7957" s="162" t="n">
        <v>56.94</v>
      </c>
      <c r="D7957" s="162" t="n">
        <v>-0.003692</v>
      </c>
      <c r="E7957" s="162" t="n"/>
    </row>
    <row r="7958">
      <c r="B7958" s="161" t="n">
        <v>21825</v>
      </c>
      <c r="C7958" s="162" t="n">
        <v>57.2</v>
      </c>
      <c r="D7958" s="162" t="n">
        <v>0.000577</v>
      </c>
      <c r="E7958" s="162" t="n"/>
    </row>
    <row r="7959">
      <c r="B7959" s="161" t="n">
        <v>21828</v>
      </c>
      <c r="C7959" s="162" t="n">
        <v>57.14</v>
      </c>
      <c r="D7959" s="162" t="n">
        <v>-0.000734</v>
      </c>
      <c r="E7959" s="162" t="n"/>
    </row>
    <row r="7960">
      <c r="B7960" s="161" t="n">
        <v>21829</v>
      </c>
      <c r="C7960" s="162" t="n">
        <v>57.09</v>
      </c>
      <c r="D7960" s="162" t="n">
        <v>-0.001873</v>
      </c>
      <c r="E7960" s="162" t="n"/>
    </row>
    <row r="7961">
      <c r="B7961" s="161" t="n">
        <v>21830</v>
      </c>
      <c r="C7961" s="162" t="n">
        <v>56.94</v>
      </c>
      <c r="D7961" s="162" t="n">
        <v>-0.004787</v>
      </c>
      <c r="E7961" s="162" t="n"/>
    </row>
    <row r="7962">
      <c r="B7962" s="161" t="n">
        <v>21831</v>
      </c>
      <c r="C7962" s="162" t="n">
        <v>56.81</v>
      </c>
      <c r="D7962" s="162" t="n">
        <v>-0.007368</v>
      </c>
      <c r="E7962" s="162" t="n"/>
    </row>
    <row r="7963">
      <c r="B7963" s="161" t="n">
        <v>21832</v>
      </c>
      <c r="C7963" s="162" t="n">
        <v>57</v>
      </c>
      <c r="D7963" s="162" t="n">
        <v>-0.004282</v>
      </c>
      <c r="E7963" s="162" t="n"/>
    </row>
    <row r="7964">
      <c r="B7964" s="161" t="n">
        <v>21835</v>
      </c>
      <c r="C7964" s="162" t="n">
        <v>57.32</v>
      </c>
      <c r="D7964" s="162" t="n">
        <v>0.001091</v>
      </c>
      <c r="E7964" s="162" t="n"/>
    </row>
    <row r="7965">
      <c r="B7965" s="161" t="n">
        <v>21836</v>
      </c>
      <c r="C7965" s="162" t="n">
        <v>57.16</v>
      </c>
      <c r="D7965" s="162" t="n">
        <v>-0.001899</v>
      </c>
      <c r="E7965" s="162" t="n"/>
    </row>
    <row r="7966">
      <c r="B7966" s="161" t="n">
        <v>21837</v>
      </c>
      <c r="C7966" s="162" t="n">
        <v>56.71</v>
      </c>
      <c r="D7966" s="162" t="n">
        <v>-0.009934</v>
      </c>
      <c r="E7966" s="162" t="n"/>
    </row>
    <row r="7967">
      <c r="B7967" s="161" t="n">
        <v>21838</v>
      </c>
      <c r="C7967" s="162" t="n">
        <v>56.87</v>
      </c>
      <c r="D7967" s="162" t="n">
        <v>-0.007241</v>
      </c>
      <c r="E7967" s="162" t="n"/>
    </row>
    <row r="7968">
      <c r="B7968" s="161" t="n">
        <v>21839</v>
      </c>
      <c r="C7968" s="162" t="n">
        <v>57.33</v>
      </c>
      <c r="D7968" s="162" t="n">
        <v>0.000669</v>
      </c>
      <c r="E7968" s="162" t="n"/>
    </row>
    <row r="7969">
      <c r="B7969" s="161" t="n">
        <v>21842</v>
      </c>
      <c r="C7969" s="162" t="n">
        <v>57.01</v>
      </c>
      <c r="D7969" s="162" t="n">
        <v>-0.005052</v>
      </c>
      <c r="E7969" s="162" t="n"/>
    </row>
    <row r="7970">
      <c r="B7970" s="161" t="n">
        <v>21843</v>
      </c>
      <c r="C7970" s="162" t="n">
        <v>56.66</v>
      </c>
      <c r="D7970" s="162" t="n">
        <v>-0.011365</v>
      </c>
      <c r="E7970" s="162" t="n"/>
    </row>
    <row r="7971">
      <c r="B7971" s="161" t="n">
        <v>21844</v>
      </c>
      <c r="C7971" s="162" t="n">
        <v>56.55</v>
      </c>
      <c r="D7971" s="162" t="n">
        <v>-0.013408</v>
      </c>
      <c r="E7971" s="162" t="n"/>
    </row>
    <row r="7972">
      <c r="B7972" s="161" t="n">
        <v>21845</v>
      </c>
      <c r="C7972" s="162" t="n">
        <v>56</v>
      </c>
      <c r="D7972" s="162" t="n">
        <v>-0.023202</v>
      </c>
      <c r="E7972" s="162" t="n"/>
    </row>
    <row r="7973">
      <c r="B7973" s="161" t="n">
        <v>21846</v>
      </c>
      <c r="C7973" s="162" t="n">
        <v>56.56</v>
      </c>
      <c r="D7973" s="162" t="n">
        <v>-0.01332</v>
      </c>
      <c r="E7973" s="162" t="n"/>
    </row>
    <row r="7974">
      <c r="B7974" s="161" t="n">
        <v>21849</v>
      </c>
      <c r="C7974" s="162" t="n">
        <v>56.94</v>
      </c>
      <c r="D7974" s="162" t="n">
        <v>-0.006752</v>
      </c>
      <c r="E7974" s="162" t="n"/>
    </row>
    <row r="7975">
      <c r="B7975" s="161" t="n">
        <v>21850</v>
      </c>
      <c r="C7975" s="162" t="n">
        <v>57.42</v>
      </c>
      <c r="D7975" s="162" t="n">
        <v>0.001486</v>
      </c>
      <c r="E7975" s="162" t="n"/>
    </row>
    <row r="7976">
      <c r="B7976" s="161" t="n">
        <v>21851</v>
      </c>
      <c r="C7976" s="162" t="n">
        <v>57.46</v>
      </c>
      <c r="D7976" s="162" t="n">
        <v>0.00204</v>
      </c>
      <c r="E7976" s="162" t="n"/>
    </row>
    <row r="7977">
      <c r="B7977" s="161" t="n">
        <v>21852</v>
      </c>
      <c r="C7977" s="162" t="n">
        <v>57.41</v>
      </c>
      <c r="D7977" s="162" t="n">
        <v>0.00103</v>
      </c>
      <c r="E7977" s="162" t="n"/>
    </row>
    <row r="7978">
      <c r="B7978" s="161" t="n">
        <v>21853</v>
      </c>
      <c r="C7978" s="162" t="n">
        <v>57.52</v>
      </c>
      <c r="D7978" s="162" t="n">
        <v>0.002784</v>
      </c>
      <c r="E7978" s="162" t="n"/>
    </row>
    <row r="7979">
      <c r="B7979" s="161" t="n">
        <v>21856</v>
      </c>
      <c r="C7979" s="162" t="n">
        <v>57.41</v>
      </c>
      <c r="D7979" s="162" t="n">
        <v>0.000722</v>
      </c>
      <c r="E7979" s="162" t="n"/>
    </row>
    <row r="7980">
      <c r="B7980" s="161" t="n">
        <v>21858</v>
      </c>
      <c r="C7980" s="162" t="n">
        <v>57.26</v>
      </c>
      <c r="D7980" s="162" t="n">
        <v>-0.002</v>
      </c>
      <c r="E7980" s="162" t="n"/>
    </row>
    <row r="7981">
      <c r="B7981" s="161" t="n">
        <v>21859</v>
      </c>
      <c r="C7981" s="162" t="n">
        <v>57.32</v>
      </c>
      <c r="D7981" s="162" t="n">
        <v>-0.001071</v>
      </c>
      <c r="E7981" s="162" t="n"/>
    </row>
    <row r="7982">
      <c r="B7982" s="161" t="n">
        <v>21860</v>
      </c>
      <c r="C7982" s="162" t="n">
        <v>57.6</v>
      </c>
      <c r="D7982" s="162" t="n">
        <v>0.003663</v>
      </c>
      <c r="E7982" s="162" t="n"/>
    </row>
    <row r="7983">
      <c r="B7983" s="161" t="n">
        <v>21863</v>
      </c>
      <c r="C7983" s="162" t="n">
        <v>57.5</v>
      </c>
      <c r="D7983" s="162" t="n">
        <v>0.001775</v>
      </c>
      <c r="E7983" s="162" t="n"/>
    </row>
    <row r="7984">
      <c r="B7984" s="161" t="n">
        <v>21864</v>
      </c>
      <c r="C7984" s="162" t="n">
        <v>57.48</v>
      </c>
      <c r="D7984" s="162" t="n">
        <v>0.001279</v>
      </c>
      <c r="E7984" s="162" t="n"/>
    </row>
    <row r="7985">
      <c r="B7985" s="161" t="n">
        <v>21865</v>
      </c>
      <c r="C7985" s="162" t="n">
        <v>57.49</v>
      </c>
      <c r="D7985" s="162" t="n">
        <v>0.00125</v>
      </c>
      <c r="E7985" s="162" t="n"/>
    </row>
    <row r="7986">
      <c r="B7986" s="161" t="n">
        <v>21866</v>
      </c>
      <c r="C7986" s="162" t="n">
        <v>57.17</v>
      </c>
      <c r="D7986" s="162" t="n">
        <v>-0.004504</v>
      </c>
      <c r="E7986" s="162" t="n"/>
    </row>
    <row r="7987">
      <c r="B7987" s="161" t="n">
        <v>21867</v>
      </c>
      <c r="C7987" s="162" t="n">
        <v>56.85</v>
      </c>
      <c r="D7987" s="162" t="n">
        <v>-0.010241</v>
      </c>
      <c r="E7987" s="162" t="n"/>
    </row>
    <row r="7988">
      <c r="B7988" s="161" t="n">
        <v>21870</v>
      </c>
      <c r="C7988" s="162" t="n">
        <v>56.22</v>
      </c>
      <c r="D7988" s="162" t="n">
        <v>-0.021473</v>
      </c>
      <c r="E7988" s="162" t="n"/>
    </row>
    <row r="7989">
      <c r="B7989" s="161" t="n">
        <v>21871</v>
      </c>
      <c r="C7989" s="162" t="n">
        <v>56.38</v>
      </c>
      <c r="D7989" s="162" t="n">
        <v>-0.018727</v>
      </c>
      <c r="E7989" s="162" t="n"/>
    </row>
    <row r="7990">
      <c r="B7990" s="161" t="n">
        <v>21872</v>
      </c>
      <c r="C7990" s="162" t="n">
        <v>56.99</v>
      </c>
      <c r="D7990" s="162" t="n">
        <v>-0.008133</v>
      </c>
      <c r="E7990" s="162" t="n"/>
    </row>
    <row r="7991">
      <c r="B7991" s="161" t="n">
        <v>21873</v>
      </c>
      <c r="C7991" s="162" t="n">
        <v>56.94</v>
      </c>
      <c r="D7991" s="162" t="n">
        <v>-0.009195999999999999</v>
      </c>
      <c r="E7991" s="162" t="n"/>
    </row>
    <row r="7992">
      <c r="B7992" s="161" t="n">
        <v>21874</v>
      </c>
      <c r="C7992" s="162" t="n">
        <v>56.97</v>
      </c>
      <c r="D7992" s="162" t="n">
        <v>-0.008895999999999999</v>
      </c>
      <c r="E7992" s="162" t="n"/>
    </row>
    <row r="7993">
      <c r="B7993" s="161" t="n">
        <v>21877</v>
      </c>
      <c r="C7993" s="162" t="n">
        <v>57.08</v>
      </c>
      <c r="D7993" s="162" t="n">
        <v>-0.007271</v>
      </c>
      <c r="E7993" s="162" t="n"/>
    </row>
    <row r="7994">
      <c r="B7994" s="161" t="n">
        <v>21878</v>
      </c>
      <c r="C7994" s="162" t="n">
        <v>57.35</v>
      </c>
      <c r="D7994" s="162" t="n">
        <v>-0.002816</v>
      </c>
      <c r="E7994" s="162" t="n"/>
    </row>
    <row r="7995">
      <c r="B7995" s="161" t="n">
        <v>21879</v>
      </c>
      <c r="C7995" s="162" t="n">
        <v>57.44</v>
      </c>
      <c r="D7995" s="162" t="n">
        <v>-0.001516</v>
      </c>
      <c r="E7995" s="162" t="n"/>
    </row>
    <row r="7996">
      <c r="B7996" s="161" t="n">
        <v>21881</v>
      </c>
      <c r="C7996" s="162" t="n">
        <v>57.7</v>
      </c>
      <c r="D7996" s="162" t="n">
        <v>0.002679</v>
      </c>
      <c r="E7996" s="162" t="n"/>
    </row>
    <row r="7997">
      <c r="B7997" s="161" t="n">
        <v>21884</v>
      </c>
      <c r="C7997" s="162" t="n">
        <v>58.28</v>
      </c>
      <c r="D7997" s="162" t="n">
        <v>0.012345</v>
      </c>
      <c r="E7997" s="162" t="n"/>
    </row>
    <row r="7998">
      <c r="B7998" s="161" t="n">
        <v>21885</v>
      </c>
      <c r="C7998" s="162" t="n">
        <v>58.7</v>
      </c>
      <c r="D7998" s="162" t="n">
        <v>0.019161</v>
      </c>
      <c r="E7998" s="162" t="n"/>
    </row>
    <row r="7999">
      <c r="B7999" s="161" t="n">
        <v>21886</v>
      </c>
      <c r="C7999" s="162" t="n">
        <v>58.6</v>
      </c>
      <c r="D7999" s="162" t="n">
        <v>0.017082</v>
      </c>
      <c r="E7999" s="162" t="n"/>
    </row>
    <row r="8000">
      <c r="B8000" s="161" t="n">
        <v>21887</v>
      </c>
      <c r="C8000" s="162" t="n">
        <v>58.73</v>
      </c>
      <c r="D8000" s="162" t="n">
        <v>0.018931</v>
      </c>
      <c r="E8000" s="162" t="n"/>
    </row>
    <row r="8001">
      <c r="B8001" s="161" t="n">
        <v>21888</v>
      </c>
      <c r="C8001" s="162" t="n">
        <v>58.85</v>
      </c>
      <c r="D8001" s="162" t="n">
        <v>0.02064</v>
      </c>
      <c r="E8001" s="162" t="n"/>
    </row>
    <row r="8002">
      <c r="B8002" s="161" t="n">
        <v>21891</v>
      </c>
      <c r="C8002" s="162" t="n">
        <v>58.96</v>
      </c>
      <c r="D8002" s="162" t="n">
        <v>0.022209</v>
      </c>
      <c r="E8002" s="162" t="n"/>
    </row>
    <row r="8003">
      <c r="B8003" s="161" t="n">
        <v>21892</v>
      </c>
      <c r="C8003" s="162" t="n">
        <v>59.34</v>
      </c>
      <c r="D8003" s="162" t="n">
        <v>0.028299</v>
      </c>
      <c r="E8003" s="162" t="n"/>
    </row>
    <row r="8004">
      <c r="B8004" s="161" t="n">
        <v>21893</v>
      </c>
      <c r="C8004" s="162" t="n">
        <v>58.97</v>
      </c>
      <c r="D8004" s="162" t="n">
        <v>0.021721</v>
      </c>
      <c r="E8004" s="162" t="n"/>
    </row>
    <row r="8005">
      <c r="B8005" s="161" t="n">
        <v>21894</v>
      </c>
      <c r="C8005" s="162" t="n">
        <v>59.02</v>
      </c>
      <c r="D8005" s="162" t="n">
        <v>0.022249</v>
      </c>
      <c r="E8005" s="162" t="n"/>
    </row>
    <row r="8006">
      <c r="B8006" s="161" t="n">
        <v>21895</v>
      </c>
      <c r="C8006" s="162" t="n">
        <v>58.88</v>
      </c>
      <c r="D8006" s="162" t="n">
        <v>0.019574</v>
      </c>
      <c r="E8006" s="162" t="n"/>
    </row>
    <row r="8007">
      <c r="B8007" s="161" t="n">
        <v>21898</v>
      </c>
      <c r="C8007" s="162" t="n">
        <v>59.04</v>
      </c>
      <c r="D8007" s="162" t="n">
        <v>0.022001</v>
      </c>
      <c r="E8007" s="162" t="n"/>
    </row>
    <row r="8008">
      <c r="B8008" s="161" t="n">
        <v>21899</v>
      </c>
      <c r="C8008" s="162" t="n">
        <v>58.9</v>
      </c>
      <c r="D8008" s="162" t="n">
        <v>0.019397</v>
      </c>
      <c r="E8008" s="162" t="n"/>
    </row>
    <row r="8009">
      <c r="B8009" s="161" t="n">
        <v>21900</v>
      </c>
      <c r="C8009" s="162" t="n">
        <v>58.97</v>
      </c>
      <c r="D8009" s="162" t="n">
        <v>0.020358</v>
      </c>
      <c r="E8009" s="162" t="n"/>
    </row>
    <row r="8010">
      <c r="B8010" s="161" t="n">
        <v>21901</v>
      </c>
      <c r="C8010" s="162" t="n">
        <v>58.86</v>
      </c>
      <c r="D8010" s="162" t="n">
        <v>0.018281</v>
      </c>
      <c r="E8010" s="162" t="n"/>
    </row>
    <row r="8011">
      <c r="B8011" s="161" t="n">
        <v>21902</v>
      </c>
      <c r="C8011" s="162" t="n">
        <v>59.14</v>
      </c>
      <c r="D8011" s="162" t="n">
        <v>0.022773</v>
      </c>
      <c r="E8011" s="162" t="n"/>
    </row>
    <row r="8012">
      <c r="B8012" s="161" t="n">
        <v>21905</v>
      </c>
      <c r="C8012" s="162" t="n">
        <v>59.24</v>
      </c>
      <c r="D8012" s="162" t="n">
        <v>0.024196</v>
      </c>
      <c r="E8012" s="162" t="n"/>
    </row>
    <row r="8013">
      <c r="B8013" s="161" t="n">
        <v>21906</v>
      </c>
      <c r="C8013" s="162" t="n">
        <v>59.14</v>
      </c>
      <c r="D8013" s="162" t="n">
        <v>0.022262</v>
      </c>
      <c r="E8013" s="162" t="n"/>
    </row>
    <row r="8014">
      <c r="B8014" s="161" t="n">
        <v>21907</v>
      </c>
      <c r="C8014" s="162" t="n">
        <v>58.96</v>
      </c>
      <c r="D8014" s="162" t="n">
        <v>0.018988</v>
      </c>
      <c r="E8014" s="162" t="n"/>
    </row>
    <row r="8015">
      <c r="B8015" s="161" t="n">
        <v>21908</v>
      </c>
      <c r="C8015" s="162" t="n">
        <v>59</v>
      </c>
      <c r="D8015" s="162" t="n">
        <v>0.019458</v>
      </c>
      <c r="E8015" s="162" t="n"/>
    </row>
    <row r="8016">
      <c r="B8016" s="161" t="n">
        <v>21912</v>
      </c>
      <c r="C8016" s="162" t="n">
        <v>58.98</v>
      </c>
      <c r="D8016" s="162" t="n">
        <v>0.01892</v>
      </c>
      <c r="E8016" s="162" t="n"/>
    </row>
    <row r="8017">
      <c r="B8017" s="161" t="n">
        <v>21913</v>
      </c>
      <c r="C8017" s="162" t="n">
        <v>59.3</v>
      </c>
      <c r="D8017" s="162" t="n">
        <v>0.024051</v>
      </c>
      <c r="E8017" s="162" t="n"/>
    </row>
    <row r="8018">
      <c r="B8018" s="161" t="n">
        <v>21914</v>
      </c>
      <c r="C8018" s="162" t="n">
        <v>59.77</v>
      </c>
      <c r="D8018" s="162" t="n">
        <v>0.031665</v>
      </c>
      <c r="E8018" s="162" t="n"/>
    </row>
    <row r="8019">
      <c r="B8019" s="161" t="n">
        <v>21915</v>
      </c>
      <c r="C8019" s="162" t="n">
        <v>59.89</v>
      </c>
      <c r="D8019" s="162" t="n">
        <v>0.033368</v>
      </c>
      <c r="E8019" s="162" t="n"/>
    </row>
    <row r="8020">
      <c r="B8020" s="161" t="n">
        <v>21919</v>
      </c>
      <c r="C8020" s="162" t="n">
        <v>59.91</v>
      </c>
      <c r="D8020" s="162" t="n">
        <v>0.033394</v>
      </c>
      <c r="E8020" s="162" t="n"/>
    </row>
    <row r="8021">
      <c r="B8021" s="161" t="n">
        <v>21920</v>
      </c>
      <c r="C8021" s="162" t="n">
        <v>60.39</v>
      </c>
      <c r="D8021" s="162" t="n">
        <v>0.041029</v>
      </c>
      <c r="E8021" s="162" t="n"/>
    </row>
    <row r="8022">
      <c r="B8022" s="161" t="n">
        <v>21921</v>
      </c>
      <c r="C8022" s="162" t="n">
        <v>60.13</v>
      </c>
      <c r="D8022" s="162" t="n">
        <v>0.036347</v>
      </c>
      <c r="E8022" s="162" t="n"/>
    </row>
    <row r="8023">
      <c r="B8023" s="161" t="n">
        <v>21922</v>
      </c>
      <c r="C8023" s="162" t="n">
        <v>59.69</v>
      </c>
      <c r="D8023" s="162" t="n">
        <v>0.028681</v>
      </c>
      <c r="E8023" s="162" t="n"/>
    </row>
    <row r="8024">
      <c r="B8024" s="161" t="n">
        <v>21923</v>
      </c>
      <c r="C8024" s="162" t="n">
        <v>59.5</v>
      </c>
      <c r="D8024" s="162" t="n">
        <v>0.025181</v>
      </c>
      <c r="E8024" s="162" t="n"/>
    </row>
    <row r="8025">
      <c r="B8025" s="161" t="n">
        <v>21926</v>
      </c>
      <c r="C8025" s="162" t="n">
        <v>58.77</v>
      </c>
      <c r="D8025" s="162" t="n">
        <v>0.012577</v>
      </c>
      <c r="E8025" s="162" t="n"/>
    </row>
    <row r="8026">
      <c r="B8026" s="161" t="n">
        <v>21927</v>
      </c>
      <c r="C8026" s="162" t="n">
        <v>58.41</v>
      </c>
      <c r="D8026" s="162" t="n">
        <v>0.006177</v>
      </c>
      <c r="E8026" s="162" t="n"/>
    </row>
    <row r="8027">
      <c r="B8027" s="161" t="n">
        <v>21928</v>
      </c>
      <c r="C8027" s="162" t="n">
        <v>58.08</v>
      </c>
      <c r="D8027" s="162" t="n">
        <v>0.000284</v>
      </c>
      <c r="E8027" s="162" t="n"/>
    </row>
    <row r="8028">
      <c r="B8028" s="161" t="n">
        <v>21929</v>
      </c>
      <c r="C8028" s="162" t="n">
        <v>58.4</v>
      </c>
      <c r="D8028" s="162" t="n">
        <v>0.005545</v>
      </c>
      <c r="E8028" s="162" t="n"/>
    </row>
    <row r="8029">
      <c r="B8029" s="161" t="n">
        <v>21930</v>
      </c>
      <c r="C8029" s="162" t="n">
        <v>58.38</v>
      </c>
      <c r="D8029" s="162" t="n">
        <v>0.004998</v>
      </c>
      <c r="E8029" s="162" t="n"/>
    </row>
    <row r="8030">
      <c r="B8030" s="161" t="n">
        <v>21933</v>
      </c>
      <c r="C8030" s="162" t="n">
        <v>57.89</v>
      </c>
      <c r="D8030" s="162" t="n">
        <v>-0.003556</v>
      </c>
      <c r="E8030" s="162" t="n"/>
    </row>
    <row r="8031">
      <c r="B8031" s="161" t="n">
        <v>21934</v>
      </c>
      <c r="C8031" s="162" t="n">
        <v>57.27</v>
      </c>
      <c r="D8031" s="162" t="n">
        <v>-0.014381</v>
      </c>
      <c r="E8031" s="162" t="n"/>
    </row>
    <row r="8032">
      <c r="B8032" s="161" t="n">
        <v>21935</v>
      </c>
      <c r="C8032" s="162" t="n">
        <v>57.07</v>
      </c>
      <c r="D8032" s="162" t="n">
        <v>-0.01793</v>
      </c>
      <c r="E8032" s="162" t="n"/>
    </row>
    <row r="8033">
      <c r="B8033" s="161" t="n">
        <v>21936</v>
      </c>
      <c r="C8033" s="162" t="n">
        <v>57.21</v>
      </c>
      <c r="D8033" s="162" t="n">
        <v>-0.015566</v>
      </c>
      <c r="E8033" s="162" t="n"/>
    </row>
    <row r="8034">
      <c r="B8034" s="161" t="n">
        <v>21937</v>
      </c>
      <c r="C8034" s="162" t="n">
        <v>57.38</v>
      </c>
      <c r="D8034" s="162" t="n">
        <v>-0.012703</v>
      </c>
      <c r="E8034" s="162" t="n"/>
    </row>
    <row r="8035">
      <c r="B8035" s="161" t="n">
        <v>21940</v>
      </c>
      <c r="C8035" s="162" t="n">
        <v>56.78</v>
      </c>
      <c r="D8035" s="162" t="n">
        <v>-0.023263</v>
      </c>
      <c r="E8035" s="162" t="n"/>
    </row>
    <row r="8036">
      <c r="B8036" s="161" t="n">
        <v>21941</v>
      </c>
      <c r="C8036" s="162" t="n">
        <v>56.86</v>
      </c>
      <c r="D8036" s="162" t="n">
        <v>-0.021892</v>
      </c>
      <c r="E8036" s="162" t="n"/>
    </row>
    <row r="8037">
      <c r="B8037" s="161" t="n">
        <v>21942</v>
      </c>
      <c r="C8037" s="162" t="n">
        <v>56.72</v>
      </c>
      <c r="D8037" s="162" t="n">
        <v>-0.024358</v>
      </c>
      <c r="E8037" s="162" t="n"/>
    </row>
    <row r="8038">
      <c r="B8038" s="161" t="n">
        <v>21943</v>
      </c>
      <c r="C8038" s="162" t="n">
        <v>56.13</v>
      </c>
      <c r="D8038" s="162" t="n">
        <v>-0.034743</v>
      </c>
      <c r="E8038" s="162" t="n"/>
    </row>
    <row r="8039">
      <c r="B8039" s="161" t="n">
        <v>21944</v>
      </c>
      <c r="C8039" s="162" t="n">
        <v>55.61</v>
      </c>
      <c r="D8039" s="162" t="n">
        <v>-0.043894</v>
      </c>
      <c r="E8039" s="162" t="n"/>
    </row>
    <row r="8040">
      <c r="B8040" s="161" t="n">
        <v>21947</v>
      </c>
      <c r="C8040" s="162" t="n">
        <v>55.96</v>
      </c>
      <c r="D8040" s="162" t="n">
        <v>-0.037451</v>
      </c>
      <c r="E8040" s="162" t="n"/>
    </row>
    <row r="8041">
      <c r="B8041" s="161" t="n">
        <v>21948</v>
      </c>
      <c r="C8041" s="162" t="n">
        <v>56.82</v>
      </c>
      <c r="D8041" s="162" t="n">
        <v>-0.022084</v>
      </c>
      <c r="E8041" s="162" t="n"/>
    </row>
    <row r="8042">
      <c r="B8042" s="161" t="n">
        <v>21949</v>
      </c>
      <c r="C8042" s="162" t="n">
        <v>56.32</v>
      </c>
      <c r="D8042" s="162" t="n">
        <v>-0.030768</v>
      </c>
      <c r="E8042" s="162" t="n"/>
    </row>
    <row r="8043">
      <c r="B8043" s="161" t="n">
        <v>21950</v>
      </c>
      <c r="C8043" s="162" t="n">
        <v>56.27</v>
      </c>
      <c r="D8043" s="162" t="n">
        <v>-0.031531</v>
      </c>
      <c r="E8043" s="162" t="n"/>
    </row>
    <row r="8044">
      <c r="B8044" s="161" t="n">
        <v>21951</v>
      </c>
      <c r="C8044" s="162" t="n">
        <v>55.98</v>
      </c>
      <c r="D8044" s="162" t="n">
        <v>-0.036558</v>
      </c>
      <c r="E8044" s="162" t="n"/>
    </row>
    <row r="8045">
      <c r="B8045" s="161" t="n">
        <v>21954</v>
      </c>
      <c r="C8045" s="162" t="n">
        <v>55.32</v>
      </c>
      <c r="D8045" s="162" t="n">
        <v>-0.048191</v>
      </c>
      <c r="E8045" s="162" t="n"/>
    </row>
    <row r="8046">
      <c r="B8046" s="161" t="n">
        <v>21955</v>
      </c>
      <c r="C8046" s="162" t="n">
        <v>55.84</v>
      </c>
      <c r="D8046" s="162" t="n">
        <v>-0.038637</v>
      </c>
      <c r="E8046" s="162" t="n"/>
    </row>
    <row r="8047">
      <c r="B8047" s="161" t="n">
        <v>21956</v>
      </c>
      <c r="C8047" s="162" t="n">
        <v>55.49</v>
      </c>
      <c r="D8047" s="162" t="n">
        <v>-0.044715</v>
      </c>
      <c r="E8047" s="162" t="n"/>
    </row>
    <row r="8048">
      <c r="B8048" s="161" t="n">
        <v>21957</v>
      </c>
      <c r="C8048" s="162" t="n">
        <v>55.18</v>
      </c>
      <c r="D8048" s="162" t="n">
        <v>-0.050101</v>
      </c>
      <c r="E8048" s="162" t="n"/>
    </row>
    <row r="8049">
      <c r="B8049" s="161" t="n">
        <v>21958</v>
      </c>
      <c r="C8049" s="162" t="n">
        <v>55.46</v>
      </c>
      <c r="D8049" s="162" t="n">
        <v>-0.044856</v>
      </c>
      <c r="E8049" s="162" t="n"/>
    </row>
    <row r="8050">
      <c r="B8050" s="161" t="n">
        <v>21961</v>
      </c>
      <c r="C8050" s="162" t="n">
        <v>55.17</v>
      </c>
      <c r="D8050" s="162" t="n">
        <v>-0.049885</v>
      </c>
      <c r="E8050" s="162" t="n"/>
    </row>
    <row r="8051">
      <c r="B8051" s="161" t="n">
        <v>21962</v>
      </c>
      <c r="C8051" s="162" t="n">
        <v>54.73</v>
      </c>
      <c r="D8051" s="162" t="n">
        <v>-0.05764</v>
      </c>
      <c r="E8051" s="162" t="n"/>
    </row>
    <row r="8052">
      <c r="B8052" s="161" t="n">
        <v>21963</v>
      </c>
      <c r="C8052" s="162" t="n">
        <v>55.03</v>
      </c>
      <c r="D8052" s="162" t="n">
        <v>-0.051939</v>
      </c>
      <c r="E8052" s="162" t="n"/>
    </row>
    <row r="8053">
      <c r="B8053" s="161" t="n">
        <v>21964</v>
      </c>
      <c r="C8053" s="162" t="n">
        <v>55.8</v>
      </c>
      <c r="D8053" s="162" t="n">
        <v>-0.037888</v>
      </c>
      <c r="E8053" s="162" t="n"/>
    </row>
    <row r="8054">
      <c r="B8054" s="161" t="n">
        <v>21965</v>
      </c>
      <c r="C8054" s="162" t="n">
        <v>56.24</v>
      </c>
      <c r="D8054" s="162" t="n">
        <v>-0.029978</v>
      </c>
      <c r="E8054" s="162" t="n"/>
    </row>
    <row r="8055">
      <c r="B8055" s="161" t="n">
        <v>21969</v>
      </c>
      <c r="C8055" s="162" t="n">
        <v>55.94</v>
      </c>
      <c r="D8055" s="162" t="n">
        <v>-0.035208</v>
      </c>
      <c r="E8055" s="162" t="n"/>
    </row>
    <row r="8056">
      <c r="B8056" s="161" t="n">
        <v>21970</v>
      </c>
      <c r="C8056" s="162" t="n">
        <v>55.74</v>
      </c>
      <c r="D8056" s="162" t="n">
        <v>-0.038632</v>
      </c>
      <c r="E8056" s="162" t="n"/>
    </row>
    <row r="8057">
      <c r="B8057" s="161" t="n">
        <v>21971</v>
      </c>
      <c r="C8057" s="162" t="n">
        <v>55.93</v>
      </c>
      <c r="D8057" s="162" t="n">
        <v>-0.035081</v>
      </c>
      <c r="E8057" s="162" t="n"/>
    </row>
    <row r="8058">
      <c r="B8058" s="161" t="n">
        <v>21972</v>
      </c>
      <c r="C8058" s="162" t="n">
        <v>56.16</v>
      </c>
      <c r="D8058" s="162" t="n">
        <v>-0.030821</v>
      </c>
      <c r="E8058" s="162" t="n"/>
    </row>
    <row r="8059">
      <c r="B8059" s="161" t="n">
        <v>21975</v>
      </c>
      <c r="C8059" s="162" t="n">
        <v>56.12</v>
      </c>
      <c r="D8059" s="162" t="n">
        <v>-0.031339</v>
      </c>
      <c r="E8059" s="162" t="n"/>
    </row>
    <row r="8060">
      <c r="B8060" s="161" t="n">
        <v>21976</v>
      </c>
      <c r="C8060" s="162" t="n">
        <v>56.01</v>
      </c>
      <c r="D8060" s="162" t="n">
        <v>-0.033115</v>
      </c>
      <c r="E8060" s="162" t="n"/>
    </row>
    <row r="8061">
      <c r="B8061" s="161" t="n">
        <v>21977</v>
      </c>
      <c r="C8061" s="162" t="n">
        <v>55.62</v>
      </c>
      <c r="D8061" s="162" t="n">
        <v>-0.039884</v>
      </c>
      <c r="E8061" s="162" t="n"/>
    </row>
    <row r="8062">
      <c r="B8062" s="161" t="n">
        <v>21978</v>
      </c>
      <c r="C8062" s="162" t="n">
        <v>54.78</v>
      </c>
      <c r="D8062" s="162" t="n">
        <v>-0.054796</v>
      </c>
      <c r="E8062" s="162" t="n"/>
    </row>
    <row r="8063">
      <c r="B8063" s="161" t="n">
        <v>21979</v>
      </c>
      <c r="C8063" s="162" t="n">
        <v>54.57</v>
      </c>
      <c r="D8063" s="162" t="n">
        <v>-0.058333</v>
      </c>
      <c r="E8063" s="162" t="n"/>
    </row>
    <row r="8064">
      <c r="B8064" s="161" t="n">
        <v>21982</v>
      </c>
      <c r="C8064" s="162" t="n">
        <v>54.02</v>
      </c>
      <c r="D8064" s="162" t="n">
        <v>-0.068107</v>
      </c>
      <c r="E8064" s="162" t="n"/>
    </row>
    <row r="8065">
      <c r="B8065" s="161" t="n">
        <v>21983</v>
      </c>
      <c r="C8065" s="162" t="n">
        <v>53.47</v>
      </c>
      <c r="D8065" s="162" t="n">
        <v>-0.07792</v>
      </c>
      <c r="E8065" s="162" t="n"/>
    </row>
    <row r="8066">
      <c r="B8066" s="161" t="n">
        <v>21984</v>
      </c>
      <c r="C8066" s="162" t="n">
        <v>54.04</v>
      </c>
      <c r="D8066" s="162" t="n">
        <v>-0.066958</v>
      </c>
      <c r="E8066" s="162" t="n"/>
    </row>
    <row r="8067">
      <c r="B8067" s="161" t="n">
        <v>21985</v>
      </c>
      <c r="C8067" s="162" t="n">
        <v>53.83</v>
      </c>
      <c r="D8067" s="162" t="n">
        <v>-0.070483</v>
      </c>
      <c r="E8067" s="162" t="n"/>
    </row>
    <row r="8068">
      <c r="B8068" s="161" t="n">
        <v>21986</v>
      </c>
      <c r="C8068" s="162" t="n">
        <v>54.24</v>
      </c>
      <c r="D8068" s="162" t="n">
        <v>-0.062553</v>
      </c>
      <c r="E8068" s="162" t="n"/>
    </row>
    <row r="8069">
      <c r="B8069" s="161" t="n">
        <v>21989</v>
      </c>
      <c r="C8069" s="162" t="n">
        <v>54.32</v>
      </c>
      <c r="D8069" s="162" t="n">
        <v>-0.060727</v>
      </c>
      <c r="E8069" s="162" t="n"/>
    </row>
    <row r="8070">
      <c r="B8070" s="161" t="n">
        <v>21990</v>
      </c>
      <c r="C8070" s="162" t="n">
        <v>54.74</v>
      </c>
      <c r="D8070" s="162" t="n">
        <v>-0.052683</v>
      </c>
      <c r="E8070" s="162" t="n"/>
    </row>
    <row r="8071">
      <c r="B8071" s="161" t="n">
        <v>21991</v>
      </c>
      <c r="C8071" s="162" t="n">
        <v>55.04</v>
      </c>
      <c r="D8071" s="162" t="n">
        <v>-0.046907</v>
      </c>
      <c r="E8071" s="162" t="n"/>
    </row>
    <row r="8072">
      <c r="B8072" s="161" t="n">
        <v>21992</v>
      </c>
      <c r="C8072" s="162" t="n">
        <v>54.96</v>
      </c>
      <c r="D8072" s="162" t="n">
        <v>-0.048078</v>
      </c>
      <c r="E8072" s="162" t="n"/>
    </row>
    <row r="8073">
      <c r="B8073" s="161" t="n">
        <v>21993</v>
      </c>
      <c r="C8073" s="162" t="n">
        <v>55.01</v>
      </c>
      <c r="D8073" s="162" t="n">
        <v>-0.046887</v>
      </c>
      <c r="E8073" s="162" t="n"/>
    </row>
    <row r="8074">
      <c r="B8074" s="161" t="n">
        <v>21996</v>
      </c>
      <c r="C8074" s="162" t="n">
        <v>55.07</v>
      </c>
      <c r="D8074" s="162" t="n">
        <v>-0.045575</v>
      </c>
      <c r="E8074" s="162" t="n"/>
    </row>
    <row r="8075">
      <c r="B8075" s="161" t="n">
        <v>21997</v>
      </c>
      <c r="C8075" s="162" t="n">
        <v>55.29</v>
      </c>
      <c r="D8075" s="162" t="n">
        <v>-0.041396</v>
      </c>
      <c r="E8075" s="162" t="n"/>
    </row>
    <row r="8076">
      <c r="B8076" s="161" t="n">
        <v>21998</v>
      </c>
      <c r="C8076" s="162" t="n">
        <v>55.74</v>
      </c>
      <c r="D8076" s="162" t="n">
        <v>-0.033201</v>
      </c>
      <c r="E8076" s="162" t="n"/>
    </row>
    <row r="8077">
      <c r="B8077" s="161" t="n">
        <v>21999</v>
      </c>
      <c r="C8077" s="162" t="n">
        <v>55.98</v>
      </c>
      <c r="D8077" s="162" t="n">
        <v>-0.028872</v>
      </c>
      <c r="E8077" s="162" t="n"/>
    </row>
    <row r="8078">
      <c r="B8078" s="161" t="n">
        <v>22000</v>
      </c>
      <c r="C8078" s="162" t="n">
        <v>55.98</v>
      </c>
      <c r="D8078" s="162" t="n">
        <v>-0.028767</v>
      </c>
      <c r="E8078" s="162" t="n"/>
    </row>
    <row r="8079">
      <c r="B8079" s="161" t="n">
        <v>22003</v>
      </c>
      <c r="C8079" s="162" t="n">
        <v>55.86</v>
      </c>
      <c r="D8079" s="162" t="n">
        <v>-0.030792</v>
      </c>
      <c r="E8079" s="162" t="n"/>
    </row>
    <row r="8080">
      <c r="B8080" s="161" t="n">
        <v>22004</v>
      </c>
      <c r="C8080" s="162" t="n">
        <v>55.78</v>
      </c>
      <c r="D8080" s="162" t="n">
        <v>-0.032097</v>
      </c>
      <c r="E8080" s="162" t="n"/>
    </row>
    <row r="8081">
      <c r="B8081" s="161" t="n">
        <v>22005</v>
      </c>
      <c r="C8081" s="162" t="n">
        <v>55.66</v>
      </c>
      <c r="D8081" s="162" t="n">
        <v>-0.034135</v>
      </c>
      <c r="E8081" s="162" t="n"/>
    </row>
    <row r="8082">
      <c r="B8082" s="161" t="n">
        <v>22006</v>
      </c>
      <c r="C8082" s="162" t="n">
        <v>55.34</v>
      </c>
      <c r="D8082" s="162" t="n">
        <v>-0.039795</v>
      </c>
      <c r="E8082" s="162" t="n"/>
    </row>
    <row r="8083">
      <c r="B8083" s="161" t="n">
        <v>22007</v>
      </c>
      <c r="C8083" s="162" t="n">
        <v>55.43</v>
      </c>
      <c r="D8083" s="162" t="n">
        <v>-0.038026</v>
      </c>
      <c r="E8083" s="162" t="n"/>
    </row>
    <row r="8084">
      <c r="B8084" s="161" t="n">
        <v>22010</v>
      </c>
      <c r="C8084" s="162" t="n">
        <v>55.54</v>
      </c>
      <c r="D8084" s="162" t="n">
        <v>-0.035912</v>
      </c>
      <c r="E8084" s="162" t="n"/>
    </row>
    <row r="8085">
      <c r="B8085" s="161" t="n">
        <v>22011</v>
      </c>
      <c r="C8085" s="162" t="n">
        <v>55.87</v>
      </c>
      <c r="D8085" s="162" t="n">
        <v>-0.029878</v>
      </c>
      <c r="E8085" s="162" t="n"/>
    </row>
    <row r="8086">
      <c r="B8086" s="161" t="n">
        <v>22012</v>
      </c>
      <c r="C8086" s="162" t="n">
        <v>56.51</v>
      </c>
      <c r="D8086" s="162" t="n">
        <v>-0.018435</v>
      </c>
      <c r="E8086" s="162" t="n"/>
    </row>
    <row r="8087">
      <c r="B8087" s="161" t="n">
        <v>22013</v>
      </c>
      <c r="C8087" s="162" t="n">
        <v>56.52</v>
      </c>
      <c r="D8087" s="162" t="n">
        <v>-0.018206</v>
      </c>
      <c r="E8087" s="162" t="n"/>
    </row>
    <row r="8088">
      <c r="B8088" s="161" t="n">
        <v>22014</v>
      </c>
      <c r="C8088" s="162" t="n">
        <v>56.39</v>
      </c>
      <c r="D8088" s="162" t="n">
        <v>-0.02042</v>
      </c>
      <c r="E8088" s="162" t="n"/>
    </row>
    <row r="8089">
      <c r="B8089" s="161" t="n">
        <v>22017</v>
      </c>
      <c r="C8089" s="162" t="n">
        <v>56.17</v>
      </c>
      <c r="D8089" s="162" t="n">
        <v>-0.024193</v>
      </c>
      <c r="E8089" s="162" t="n"/>
    </row>
    <row r="8090">
      <c r="B8090" s="161" t="n">
        <v>22018</v>
      </c>
      <c r="C8090" s="162" t="n">
        <v>56.3</v>
      </c>
      <c r="D8090" s="162" t="n">
        <v>-0.021735</v>
      </c>
      <c r="E8090" s="162" t="n"/>
    </row>
    <row r="8091">
      <c r="B8091" s="161" t="n">
        <v>22019</v>
      </c>
      <c r="C8091" s="162" t="n">
        <v>56.3</v>
      </c>
      <c r="D8091" s="162" t="n">
        <v>-0.021556</v>
      </c>
      <c r="E8091" s="162" t="n"/>
    </row>
    <row r="8092">
      <c r="B8092" s="161" t="n">
        <v>22020</v>
      </c>
      <c r="C8092" s="162" t="n">
        <v>56.43</v>
      </c>
      <c r="D8092" s="162" t="n">
        <v>-0.019072</v>
      </c>
      <c r="E8092" s="162" t="n"/>
    </row>
    <row r="8093">
      <c r="B8093" s="161" t="n">
        <v>22024</v>
      </c>
      <c r="C8093" s="162" t="n">
        <v>56.59</v>
      </c>
      <c r="D8093" s="162" t="n">
        <v>-0.016034</v>
      </c>
      <c r="E8093" s="162" t="n"/>
    </row>
    <row r="8094">
      <c r="B8094" s="161" t="n">
        <v>22025</v>
      </c>
      <c r="C8094" s="162" t="n">
        <v>56.13</v>
      </c>
      <c r="D8094" s="162" t="n">
        <v>-0.023921</v>
      </c>
      <c r="E8094" s="162" t="n"/>
    </row>
    <row r="8095">
      <c r="B8095" s="161" t="n">
        <v>22026</v>
      </c>
      <c r="C8095" s="162" t="n">
        <v>55.44</v>
      </c>
      <c r="D8095" s="162" t="n">
        <v>-0.035924</v>
      </c>
      <c r="E8095" s="162" t="n"/>
    </row>
    <row r="8096">
      <c r="B8096" s="161" t="n">
        <v>22027</v>
      </c>
      <c r="C8096" s="162" t="n">
        <v>55.59</v>
      </c>
      <c r="D8096" s="162" t="n">
        <v>-0.032838</v>
      </c>
      <c r="E8096" s="162" t="n"/>
    </row>
    <row r="8097">
      <c r="B8097" s="161" t="n">
        <v>22028</v>
      </c>
      <c r="C8097" s="162" t="n">
        <v>55.42</v>
      </c>
      <c r="D8097" s="162" t="n">
        <v>-0.035499</v>
      </c>
      <c r="E8097" s="162" t="n"/>
    </row>
    <row r="8098">
      <c r="B8098" s="161" t="n">
        <v>22031</v>
      </c>
      <c r="C8098" s="162" t="n">
        <v>54.86</v>
      </c>
      <c r="D8098" s="162" t="n">
        <v>-0.04521</v>
      </c>
      <c r="E8098" s="162" t="n"/>
    </row>
    <row r="8099">
      <c r="B8099" s="161" t="n">
        <v>22032</v>
      </c>
      <c r="C8099" s="162" t="n">
        <v>55.04</v>
      </c>
      <c r="D8099" s="162" t="n">
        <v>-0.04151</v>
      </c>
      <c r="E8099" s="162" t="n"/>
    </row>
    <row r="8100">
      <c r="B8100" s="161" t="n">
        <v>22033</v>
      </c>
      <c r="C8100" s="162" t="n">
        <v>55.04</v>
      </c>
      <c r="D8100" s="162" t="n">
        <v>-0.041129</v>
      </c>
      <c r="E8100" s="162" t="n"/>
    </row>
    <row r="8101">
      <c r="B8101" s="161" t="n">
        <v>22034</v>
      </c>
      <c r="C8101" s="162" t="n">
        <v>54.56</v>
      </c>
      <c r="D8101" s="162" t="n">
        <v>-0.049453</v>
      </c>
      <c r="E8101" s="162" t="n"/>
    </row>
    <row r="8102">
      <c r="B8102" s="161" t="n">
        <v>22035</v>
      </c>
      <c r="C8102" s="162" t="n">
        <v>54.37</v>
      </c>
      <c r="D8102" s="162" t="n">
        <v>-0.052486</v>
      </c>
      <c r="E8102" s="162" t="n"/>
    </row>
    <row r="8103">
      <c r="B8103" s="161" t="n">
        <v>22038</v>
      </c>
      <c r="C8103" s="162" t="n">
        <v>54.13</v>
      </c>
      <c r="D8103" s="162" t="n">
        <v>-0.056449</v>
      </c>
      <c r="E8103" s="162" t="n"/>
    </row>
    <row r="8104">
      <c r="B8104" s="161" t="n">
        <v>22039</v>
      </c>
      <c r="C8104" s="162" t="n">
        <v>54.83</v>
      </c>
      <c r="D8104" s="162" t="n">
        <v>-0.04322</v>
      </c>
      <c r="E8104" s="162" t="n"/>
    </row>
    <row r="8105">
      <c r="B8105" s="161" t="n">
        <v>22040</v>
      </c>
      <c r="C8105" s="162" t="n">
        <v>55.04</v>
      </c>
      <c r="D8105" s="162" t="n">
        <v>-0.039059</v>
      </c>
      <c r="E8105" s="162" t="n"/>
    </row>
    <row r="8106">
      <c r="B8106" s="161" t="n">
        <v>22041</v>
      </c>
      <c r="C8106" s="162" t="n">
        <v>54.86</v>
      </c>
      <c r="D8106" s="162" t="n">
        <v>-0.041937</v>
      </c>
      <c r="E8106" s="162" t="n"/>
    </row>
    <row r="8107">
      <c r="B8107" s="161" t="n">
        <v>22042</v>
      </c>
      <c r="C8107" s="162" t="n">
        <v>54.75</v>
      </c>
      <c r="D8107" s="162" t="n">
        <v>-0.04352</v>
      </c>
      <c r="E8107" s="162" t="n"/>
    </row>
    <row r="8108">
      <c r="B8108" s="161" t="n">
        <v>22045</v>
      </c>
      <c r="C8108" s="162" t="n">
        <v>54.8</v>
      </c>
      <c r="D8108" s="162" t="n">
        <v>-0.042181</v>
      </c>
      <c r="E8108" s="162" t="n"/>
    </row>
    <row r="8109">
      <c r="B8109" s="161" t="n">
        <v>22046</v>
      </c>
      <c r="C8109" s="162" t="n">
        <v>54.42</v>
      </c>
      <c r="D8109" s="162" t="n">
        <v>-0.048682</v>
      </c>
      <c r="E8109" s="162" t="n"/>
    </row>
    <row r="8110">
      <c r="B8110" s="161" t="n">
        <v>22047</v>
      </c>
      <c r="C8110" s="162" t="n">
        <v>54.57</v>
      </c>
      <c r="D8110" s="162" t="n">
        <v>-0.045452</v>
      </c>
      <c r="E8110" s="162" t="n"/>
    </row>
    <row r="8111">
      <c r="B8111" s="161" t="n">
        <v>22048</v>
      </c>
      <c r="C8111" s="162" t="n">
        <v>54.85</v>
      </c>
      <c r="D8111" s="162" t="n">
        <v>-0.039855</v>
      </c>
      <c r="E8111" s="162" t="n"/>
    </row>
    <row r="8112">
      <c r="B8112" s="161" t="n">
        <v>22049</v>
      </c>
      <c r="C8112" s="162" t="n">
        <v>55.3</v>
      </c>
      <c r="D8112" s="162" t="n">
        <v>-0.031218</v>
      </c>
      <c r="E8112" s="162" t="n"/>
    </row>
    <row r="8113">
      <c r="B8113" s="161" t="n">
        <v>22052</v>
      </c>
      <c r="C8113" s="162" t="n">
        <v>55.25</v>
      </c>
      <c r="D8113" s="162" t="n">
        <v>-0.031663</v>
      </c>
      <c r="E8113" s="162" t="n"/>
    </row>
    <row r="8114">
      <c r="B8114" s="161" t="n">
        <v>22053</v>
      </c>
      <c r="C8114" s="162" t="n">
        <v>55.46</v>
      </c>
      <c r="D8114" s="162" t="n">
        <v>-0.027426</v>
      </c>
      <c r="E8114" s="162" t="n"/>
    </row>
    <row r="8115">
      <c r="B8115" s="161" t="n">
        <v>22054</v>
      </c>
      <c r="C8115" s="162" t="n">
        <v>55.44</v>
      </c>
      <c r="D8115" s="162" t="n">
        <v>-0.027324</v>
      </c>
      <c r="E8115" s="162" t="n"/>
    </row>
    <row r="8116">
      <c r="B8116" s="161" t="n">
        <v>22055</v>
      </c>
      <c r="C8116" s="162" t="n">
        <v>55.68</v>
      </c>
      <c r="D8116" s="162" t="n">
        <v>-0.022572</v>
      </c>
      <c r="E8116" s="162" t="n"/>
    </row>
    <row r="8117">
      <c r="B8117" s="161" t="n">
        <v>22056</v>
      </c>
      <c r="C8117" s="162" t="n">
        <v>55.83</v>
      </c>
      <c r="D8117" s="162" t="n">
        <v>-0.019489</v>
      </c>
      <c r="E8117" s="162" t="n"/>
    </row>
    <row r="8118">
      <c r="B8118" s="161" t="n">
        <v>22059</v>
      </c>
      <c r="C8118" s="162" t="n">
        <v>55.76</v>
      </c>
      <c r="D8118" s="162" t="n">
        <v>-0.02035</v>
      </c>
      <c r="E8118" s="162" t="n"/>
    </row>
    <row r="8119">
      <c r="B8119" s="161" t="n">
        <v>22060</v>
      </c>
      <c r="C8119" s="162" t="n">
        <v>55.7</v>
      </c>
      <c r="D8119" s="162" t="n">
        <v>-0.02106</v>
      </c>
      <c r="E8119" s="162" t="n"/>
    </row>
    <row r="8120">
      <c r="B8120" s="161" t="n">
        <v>22061</v>
      </c>
      <c r="C8120" s="162" t="n">
        <v>55.67</v>
      </c>
      <c r="D8120" s="162" t="n">
        <v>-0.02134</v>
      </c>
      <c r="E8120" s="162" t="n"/>
    </row>
    <row r="8121">
      <c r="B8121" s="161" t="n">
        <v>22062</v>
      </c>
      <c r="C8121" s="162" t="n">
        <v>55.71</v>
      </c>
      <c r="D8121" s="162" t="n">
        <v>-0.020298</v>
      </c>
      <c r="E8121" s="162" t="n"/>
    </row>
    <row r="8122">
      <c r="B8122" s="161" t="n">
        <v>22063</v>
      </c>
      <c r="C8122" s="162" t="n">
        <v>55.74</v>
      </c>
      <c r="D8122" s="162" t="n">
        <v>-0.019451</v>
      </c>
      <c r="E8122" s="162" t="n"/>
    </row>
    <row r="8123">
      <c r="B8123" s="161" t="n">
        <v>22067</v>
      </c>
      <c r="C8123" s="162" t="n">
        <v>55.83</v>
      </c>
      <c r="D8123" s="162" t="n">
        <v>-0.017545</v>
      </c>
      <c r="E8123" s="162" t="n"/>
    </row>
    <row r="8124">
      <c r="B8124" s="161" t="n">
        <v>22068</v>
      </c>
      <c r="C8124" s="162" t="n">
        <v>55.89</v>
      </c>
      <c r="D8124" s="162" t="n">
        <v>-0.016172</v>
      </c>
      <c r="E8124" s="162" t="n"/>
    </row>
    <row r="8125">
      <c r="B8125" s="161" t="n">
        <v>22069</v>
      </c>
      <c r="C8125" s="162" t="n">
        <v>56.13</v>
      </c>
      <c r="D8125" s="162" t="n">
        <v>-0.011619</v>
      </c>
      <c r="E8125" s="162" t="n"/>
    </row>
    <row r="8126">
      <c r="B8126" s="161" t="n">
        <v>22070</v>
      </c>
      <c r="C8126" s="162" t="n">
        <v>56.23</v>
      </c>
      <c r="D8126" s="162" t="n">
        <v>-0.009629</v>
      </c>
      <c r="E8126" s="162" t="n"/>
    </row>
    <row r="8127">
      <c r="B8127" s="161" t="n">
        <v>22073</v>
      </c>
      <c r="C8127" s="162" t="n">
        <v>56.89</v>
      </c>
      <c r="D8127" s="162" t="n">
        <v>0.002162</v>
      </c>
      <c r="E8127" s="162" t="n"/>
    </row>
    <row r="8128">
      <c r="B8128" s="161" t="n">
        <v>22074</v>
      </c>
      <c r="C8128" s="162" t="n">
        <v>57.43</v>
      </c>
      <c r="D8128" s="162" t="n">
        <v>0.01176</v>
      </c>
      <c r="E8128" s="162" t="n"/>
    </row>
    <row r="8129">
      <c r="B8129" s="161" t="n">
        <v>22075</v>
      </c>
      <c r="C8129" s="162" t="n">
        <v>57.89</v>
      </c>
      <c r="D8129" s="162" t="n">
        <v>0.019842</v>
      </c>
      <c r="E8129" s="162" t="n"/>
    </row>
    <row r="8130">
      <c r="B8130" s="161" t="n">
        <v>22076</v>
      </c>
      <c r="C8130" s="162" t="n">
        <v>58</v>
      </c>
      <c r="D8130" s="162" t="n">
        <v>0.021817</v>
      </c>
      <c r="E8130" s="162" t="n"/>
    </row>
    <row r="8131">
      <c r="B8131" s="161" t="n">
        <v>22077</v>
      </c>
      <c r="C8131" s="162" t="n">
        <v>57.97</v>
      </c>
      <c r="D8131" s="162" t="n">
        <v>0.02139</v>
      </c>
      <c r="E8131" s="162" t="n"/>
    </row>
    <row r="8132">
      <c r="B8132" s="161" t="n">
        <v>22080</v>
      </c>
      <c r="C8132" s="162" t="n">
        <v>57.99</v>
      </c>
      <c r="D8132" s="162" t="n">
        <v>0.02183</v>
      </c>
      <c r="E8132" s="162" t="n"/>
    </row>
    <row r="8133">
      <c r="B8133" s="161" t="n">
        <v>22081</v>
      </c>
      <c r="C8133" s="162" t="n">
        <v>57.91</v>
      </c>
      <c r="D8133" s="162" t="n">
        <v>0.020602</v>
      </c>
      <c r="E8133" s="162" t="n"/>
    </row>
    <row r="8134">
      <c r="B8134" s="161" t="n">
        <v>22082</v>
      </c>
      <c r="C8134" s="162" t="n">
        <v>57.57</v>
      </c>
      <c r="D8134" s="162" t="n">
        <v>0.014883</v>
      </c>
      <c r="E8134" s="162" t="n"/>
    </row>
    <row r="8135">
      <c r="B8135" s="161" t="n">
        <v>22083</v>
      </c>
      <c r="C8135" s="162" t="n">
        <v>57.5</v>
      </c>
      <c r="D8135" s="162" t="n">
        <v>0.013851</v>
      </c>
      <c r="E8135" s="162" t="n"/>
    </row>
    <row r="8136">
      <c r="B8136" s="161" t="n">
        <v>22084</v>
      </c>
      <c r="C8136" s="162" t="n">
        <v>57.44</v>
      </c>
      <c r="D8136" s="162" t="n">
        <v>0.012933</v>
      </c>
      <c r="E8136" s="162" t="n"/>
    </row>
    <row r="8137">
      <c r="B8137" s="161" t="n">
        <v>22087</v>
      </c>
      <c r="C8137" s="162" t="n">
        <v>57.16</v>
      </c>
      <c r="D8137" s="162" t="n">
        <v>0.008201999999999999</v>
      </c>
      <c r="E8137" s="162" t="n"/>
    </row>
    <row r="8138">
      <c r="B8138" s="161" t="n">
        <v>22088</v>
      </c>
      <c r="C8138" s="162" t="n">
        <v>57.11</v>
      </c>
      <c r="D8138" s="162" t="n">
        <v>0.007428</v>
      </c>
      <c r="E8138" s="162" t="n"/>
    </row>
    <row r="8139">
      <c r="B8139" s="161" t="n">
        <v>22089</v>
      </c>
      <c r="C8139" s="162" t="n">
        <v>57.28</v>
      </c>
      <c r="D8139" s="162" t="n">
        <v>0.010512</v>
      </c>
      <c r="E8139" s="162" t="n"/>
    </row>
    <row r="8140">
      <c r="B8140" s="161" t="n">
        <v>22090</v>
      </c>
      <c r="C8140" s="162" t="n">
        <v>57.59</v>
      </c>
      <c r="D8140" s="162" t="n">
        <v>0.015919</v>
      </c>
      <c r="E8140" s="162" t="n"/>
    </row>
    <row r="8141">
      <c r="B8141" s="161" t="n">
        <v>22091</v>
      </c>
      <c r="C8141" s="162" t="n">
        <v>57.68</v>
      </c>
      <c r="D8141" s="162" t="n">
        <v>0.017446</v>
      </c>
      <c r="E8141" s="162" t="n"/>
    </row>
    <row r="8142">
      <c r="B8142" s="161" t="n">
        <v>22094</v>
      </c>
      <c r="C8142" s="162" t="n">
        <v>57.33</v>
      </c>
      <c r="D8142" s="162" t="n">
        <v>0.011329</v>
      </c>
      <c r="E8142" s="162" t="n"/>
    </row>
    <row r="8143">
      <c r="B8143" s="161" t="n">
        <v>22095</v>
      </c>
      <c r="C8143" s="162" t="n">
        <v>56.94</v>
      </c>
      <c r="D8143" s="162" t="n">
        <v>0.004545</v>
      </c>
      <c r="E8143" s="162" t="n"/>
    </row>
    <row r="8144">
      <c r="B8144" s="161" t="n">
        <v>22096</v>
      </c>
      <c r="C8144" s="162" t="n">
        <v>56.94</v>
      </c>
      <c r="D8144" s="162" t="n">
        <v>0.004549</v>
      </c>
      <c r="E8144" s="162" t="n"/>
    </row>
    <row r="8145">
      <c r="B8145" s="161" t="n">
        <v>22097</v>
      </c>
      <c r="C8145" s="162" t="n">
        <v>56.92</v>
      </c>
      <c r="D8145" s="162" t="n">
        <v>0.004177</v>
      </c>
      <c r="E8145" s="162" t="n"/>
    </row>
    <row r="8146">
      <c r="B8146" s="161" t="n">
        <v>22098</v>
      </c>
      <c r="C8146" s="162" t="n">
        <v>57.06</v>
      </c>
      <c r="D8146" s="162" t="n">
        <v>0.006603</v>
      </c>
      <c r="E8146" s="162" t="n"/>
    </row>
    <row r="8147">
      <c r="B8147" s="161" t="n">
        <v>22102</v>
      </c>
      <c r="C8147" s="162" t="n">
        <v>57.02</v>
      </c>
      <c r="D8147" s="162" t="n">
        <v>0.005848</v>
      </c>
      <c r="E8147" s="162" t="n"/>
    </row>
    <row r="8148">
      <c r="B8148" s="161" t="n">
        <v>22103</v>
      </c>
      <c r="C8148" s="162" t="n">
        <v>56.94</v>
      </c>
      <c r="D8148" s="162" t="n">
        <v>0.004369</v>
      </c>
      <c r="E8148" s="162" t="n"/>
    </row>
    <row r="8149">
      <c r="B8149" s="161" t="n">
        <v>22104</v>
      </c>
      <c r="C8149" s="162" t="n">
        <v>57.24</v>
      </c>
      <c r="D8149" s="162" t="n">
        <v>0.009450999999999999</v>
      </c>
      <c r="E8149" s="162" t="n"/>
    </row>
    <row r="8150">
      <c r="B8150" s="161" t="n">
        <v>22105</v>
      </c>
      <c r="C8150" s="162" t="n">
        <v>57.38</v>
      </c>
      <c r="D8150" s="162" t="n">
        <v>0.011696</v>
      </c>
      <c r="E8150" s="162" t="n"/>
    </row>
    <row r="8151">
      <c r="B8151" s="161" t="n">
        <v>22108</v>
      </c>
      <c r="C8151" s="162" t="n">
        <v>56.87</v>
      </c>
      <c r="D8151" s="162" t="n">
        <v>0.002675</v>
      </c>
      <c r="E8151" s="162" t="n"/>
    </row>
    <row r="8152">
      <c r="B8152" s="161" t="n">
        <v>22109</v>
      </c>
      <c r="C8152" s="162" t="n">
        <v>56.25</v>
      </c>
      <c r="D8152" s="162" t="n">
        <v>-0.008240000000000001</v>
      </c>
      <c r="E8152" s="162" t="n"/>
    </row>
    <row r="8153">
      <c r="B8153" s="161" t="n">
        <v>22110</v>
      </c>
      <c r="C8153" s="162" t="n">
        <v>56.1</v>
      </c>
      <c r="D8153" s="162" t="n">
        <v>-0.010854</v>
      </c>
      <c r="E8153" s="162" t="n"/>
    </row>
    <row r="8154">
      <c r="B8154" s="161" t="n">
        <v>22111</v>
      </c>
      <c r="C8154" s="162" t="n">
        <v>56.12</v>
      </c>
      <c r="D8154" s="162" t="n">
        <v>-0.010407</v>
      </c>
      <c r="E8154" s="162" t="n"/>
    </row>
    <row r="8155">
      <c r="B8155" s="161" t="n">
        <v>22112</v>
      </c>
      <c r="C8155" s="162" t="n">
        <v>56.05</v>
      </c>
      <c r="D8155" s="162" t="n">
        <v>-0.011527</v>
      </c>
      <c r="E8155" s="162" t="n"/>
    </row>
    <row r="8156">
      <c r="B8156" s="161" t="n">
        <v>22115</v>
      </c>
      <c r="C8156" s="162" t="n">
        <v>55.7</v>
      </c>
      <c r="D8156" s="162" t="n">
        <v>-0.017686</v>
      </c>
      <c r="E8156" s="162" t="n"/>
    </row>
    <row r="8157">
      <c r="B8157" s="161" t="n">
        <v>22116</v>
      </c>
      <c r="C8157" s="162" t="n">
        <v>55.7</v>
      </c>
      <c r="D8157" s="162" t="n">
        <v>-0.017577</v>
      </c>
      <c r="E8157" s="162" t="n"/>
    </row>
    <row r="8158">
      <c r="B8158" s="161" t="n">
        <v>22117</v>
      </c>
      <c r="C8158" s="162" t="n">
        <v>55.61</v>
      </c>
      <c r="D8158" s="162" t="n">
        <v>-0.019054</v>
      </c>
      <c r="E8158" s="162" t="n"/>
    </row>
    <row r="8159">
      <c r="B8159" s="161" t="n">
        <v>22118</v>
      </c>
      <c r="C8159" s="162" t="n">
        <v>55.1</v>
      </c>
      <c r="D8159" s="162" t="n">
        <v>-0.028087</v>
      </c>
      <c r="E8159" s="162" t="n"/>
    </row>
    <row r="8160">
      <c r="B8160" s="161" t="n">
        <v>22119</v>
      </c>
      <c r="C8160" s="162" t="n">
        <v>54.72</v>
      </c>
      <c r="D8160" s="162" t="n">
        <v>-0.034799</v>
      </c>
      <c r="E8160" s="162" t="n"/>
    </row>
    <row r="8161">
      <c r="B8161" s="161" t="n">
        <v>22122</v>
      </c>
      <c r="C8161" s="162" t="n">
        <v>54.18</v>
      </c>
      <c r="D8161" s="162" t="n">
        <v>-0.044472</v>
      </c>
      <c r="E8161" s="162" t="n"/>
    </row>
    <row r="8162">
      <c r="B8162" s="161" t="n">
        <v>22123</v>
      </c>
      <c r="C8162" s="162" t="n">
        <v>54.51</v>
      </c>
      <c r="D8162" s="162" t="n">
        <v>-0.038197</v>
      </c>
      <c r="E8162" s="162" t="n"/>
    </row>
    <row r="8163">
      <c r="B8163" s="161" t="n">
        <v>22124</v>
      </c>
      <c r="C8163" s="162" t="n">
        <v>54.17</v>
      </c>
      <c r="D8163" s="162" t="n">
        <v>-0.044204</v>
      </c>
      <c r="E8163" s="162" t="n"/>
    </row>
    <row r="8164">
      <c r="B8164" s="161" t="n">
        <v>22125</v>
      </c>
      <c r="C8164" s="162" t="n">
        <v>54.57</v>
      </c>
      <c r="D8164" s="162" t="n">
        <v>-0.036604</v>
      </c>
      <c r="E8164" s="162" t="n"/>
    </row>
    <row r="8165">
      <c r="B8165" s="161" t="n">
        <v>22126</v>
      </c>
      <c r="C8165" s="162" t="n">
        <v>55.51</v>
      </c>
      <c r="D8165" s="162" t="n">
        <v>-0.01938</v>
      </c>
      <c r="E8165" s="162" t="n"/>
    </row>
    <row r="8166">
      <c r="B8166" s="161" t="n">
        <v>22129</v>
      </c>
      <c r="C8166" s="162" t="n">
        <v>55.53</v>
      </c>
      <c r="D8166" s="162" t="n">
        <v>-0.018915</v>
      </c>
      <c r="E8166" s="162" t="n"/>
    </row>
    <row r="8167">
      <c r="B8167" s="161" t="n">
        <v>22130</v>
      </c>
      <c r="C8167" s="162" t="n">
        <v>55.04</v>
      </c>
      <c r="D8167" s="162" t="n">
        <v>-0.027617</v>
      </c>
      <c r="E8167" s="162" t="n"/>
    </row>
    <row r="8168">
      <c r="B8168" s="161" t="n">
        <v>22131</v>
      </c>
      <c r="C8168" s="162" t="n">
        <v>54.72</v>
      </c>
      <c r="D8168" s="162" t="n">
        <v>-0.033217</v>
      </c>
      <c r="E8168" s="162" t="n"/>
    </row>
    <row r="8169">
      <c r="B8169" s="161" t="n">
        <v>22132</v>
      </c>
      <c r="C8169" s="162" t="n">
        <v>54.89</v>
      </c>
      <c r="D8169" s="162" t="n">
        <v>-0.029928</v>
      </c>
      <c r="E8169" s="162" t="n"/>
    </row>
    <row r="8170">
      <c r="B8170" s="161" t="n">
        <v>22133</v>
      </c>
      <c r="C8170" s="162" t="n">
        <v>55.44</v>
      </c>
      <c r="D8170" s="162" t="n">
        <v>-0.019849</v>
      </c>
      <c r="E8170" s="162" t="n"/>
    </row>
    <row r="8171">
      <c r="B8171" s="161" t="n">
        <v>22136</v>
      </c>
      <c r="C8171" s="162" t="n">
        <v>55.52</v>
      </c>
      <c r="D8171" s="162" t="n">
        <v>-0.018316</v>
      </c>
      <c r="E8171" s="162" t="n"/>
    </row>
    <row r="8172">
      <c r="B8172" s="161" t="n">
        <v>22137</v>
      </c>
      <c r="C8172" s="162" t="n">
        <v>55.84</v>
      </c>
      <c r="D8172" s="162" t="n">
        <v>-0.012555</v>
      </c>
      <c r="E8172" s="162" t="n"/>
    </row>
    <row r="8173">
      <c r="B8173" s="161" t="n">
        <v>22138</v>
      </c>
      <c r="C8173" s="162" t="n">
        <v>56.07</v>
      </c>
      <c r="D8173" s="162" t="n">
        <v>-0.008401</v>
      </c>
      <c r="E8173" s="162" t="n"/>
    </row>
    <row r="8174">
      <c r="B8174" s="161" t="n">
        <v>22139</v>
      </c>
      <c r="C8174" s="162" t="n">
        <v>56.28</v>
      </c>
      <c r="D8174" s="162" t="n">
        <v>-0.004605</v>
      </c>
      <c r="E8174" s="162" t="n"/>
    </row>
    <row r="8175">
      <c r="B8175" s="161" t="n">
        <v>22140</v>
      </c>
      <c r="C8175" s="162" t="n">
        <v>56.66</v>
      </c>
      <c r="D8175" s="162" t="n">
        <v>0.002192</v>
      </c>
      <c r="E8175" s="162" t="n"/>
    </row>
    <row r="8176">
      <c r="B8176" s="161" t="n">
        <v>22143</v>
      </c>
      <c r="C8176" s="162" t="n">
        <v>56.61</v>
      </c>
      <c r="D8176" s="162" t="n">
        <v>0.001384</v>
      </c>
      <c r="E8176" s="162" t="n"/>
    </row>
    <row r="8177">
      <c r="B8177" s="161" t="n">
        <v>22144</v>
      </c>
      <c r="C8177" s="162" t="n">
        <v>56.72</v>
      </c>
      <c r="D8177" s="162" t="n">
        <v>0.003386</v>
      </c>
      <c r="E8177" s="162" t="n"/>
    </row>
    <row r="8178">
      <c r="B8178" s="161" t="n">
        <v>22145</v>
      </c>
      <c r="C8178" s="162" t="n">
        <v>56.84</v>
      </c>
      <c r="D8178" s="162" t="n">
        <v>0.00556</v>
      </c>
      <c r="E8178" s="162" t="n"/>
    </row>
    <row r="8179">
      <c r="B8179" s="161" t="n">
        <v>22146</v>
      </c>
      <c r="C8179" s="162" t="n">
        <v>56.81</v>
      </c>
      <c r="D8179" s="162" t="n">
        <v>0.005085</v>
      </c>
      <c r="E8179" s="162" t="n"/>
    </row>
    <row r="8180">
      <c r="B8180" s="161" t="n">
        <v>22147</v>
      </c>
      <c r="C8180" s="162" t="n">
        <v>57.01</v>
      </c>
      <c r="D8180" s="162" t="n">
        <v>0.008621999999999999</v>
      </c>
      <c r="E8180" s="162" t="n"/>
    </row>
    <row r="8181">
      <c r="B8181" s="161" t="n">
        <v>22150</v>
      </c>
      <c r="C8181" s="162" t="n">
        <v>57.19</v>
      </c>
      <c r="D8181" s="162" t="n">
        <v>0.011785</v>
      </c>
      <c r="E8181" s="162" t="n"/>
    </row>
    <row r="8182">
      <c r="B8182" s="161" t="n">
        <v>22151</v>
      </c>
      <c r="C8182" s="162" t="n">
        <v>57.75</v>
      </c>
      <c r="D8182" s="162" t="n">
        <v>0.021516</v>
      </c>
      <c r="E8182" s="162" t="n"/>
    </row>
    <row r="8183">
      <c r="B8183" s="161" t="n">
        <v>22152</v>
      </c>
      <c r="C8183" s="162" t="n">
        <v>58.07</v>
      </c>
      <c r="D8183" s="162" t="n">
        <v>0.026992</v>
      </c>
      <c r="E8183" s="162" t="n"/>
    </row>
    <row r="8184">
      <c r="B8184" s="161" t="n">
        <v>22153</v>
      </c>
      <c r="C8184" s="162" t="n">
        <v>57.79</v>
      </c>
      <c r="D8184" s="162" t="n">
        <v>0.022131</v>
      </c>
      <c r="E8184" s="162" t="n"/>
    </row>
    <row r="8185">
      <c r="B8185" s="161" t="n">
        <v>22154</v>
      </c>
      <c r="C8185" s="162" t="n">
        <v>57.6</v>
      </c>
      <c r="D8185" s="162" t="n">
        <v>0.018828</v>
      </c>
      <c r="E8185" s="162" t="n"/>
    </row>
    <row r="8186">
      <c r="B8186" s="161" t="n">
        <v>22157</v>
      </c>
      <c r="C8186" s="162" t="n">
        <v>57.44</v>
      </c>
      <c r="D8186" s="162" t="n">
        <v>0.016023</v>
      </c>
      <c r="E8186" s="162" t="n"/>
    </row>
    <row r="8187">
      <c r="B8187" s="161" t="n">
        <v>22158</v>
      </c>
      <c r="C8187" s="162" t="n">
        <v>56.84</v>
      </c>
      <c r="D8187" s="162" t="n">
        <v>0.005523</v>
      </c>
      <c r="E8187" s="162" t="n"/>
    </row>
    <row r="8188">
      <c r="B8188" s="161" t="n">
        <v>22159</v>
      </c>
      <c r="C8188" s="162" t="n">
        <v>56.96</v>
      </c>
      <c r="D8188" s="162" t="n">
        <v>0.007566</v>
      </c>
      <c r="E8188" s="162" t="n"/>
    </row>
    <row r="8189">
      <c r="B8189" s="161" t="n">
        <v>22160</v>
      </c>
      <c r="C8189" s="162" t="n">
        <v>57.09</v>
      </c>
      <c r="D8189" s="162" t="n">
        <v>0.009783</v>
      </c>
      <c r="E8189" s="162" t="n"/>
    </row>
    <row r="8190">
      <c r="B8190" s="161" t="n">
        <v>22161</v>
      </c>
      <c r="C8190" s="162" t="n">
        <v>57</v>
      </c>
      <c r="D8190" s="162" t="n">
        <v>0.008205</v>
      </c>
      <c r="E8190" s="162" t="n"/>
    </row>
    <row r="8191">
      <c r="B8191" s="161" t="n">
        <v>22165</v>
      </c>
      <c r="C8191" s="162" t="n">
        <v>56.49</v>
      </c>
      <c r="D8191" s="162" t="n">
        <v>-0.000743</v>
      </c>
      <c r="E8191" s="162" t="n"/>
    </row>
    <row r="8192">
      <c r="B8192" s="161" t="n">
        <v>22166</v>
      </c>
      <c r="C8192" s="162" t="n">
        <v>55.79</v>
      </c>
      <c r="D8192" s="162" t="n">
        <v>-0.013108</v>
      </c>
      <c r="E8192" s="162" t="n"/>
    </row>
    <row r="8193">
      <c r="B8193" s="161" t="n">
        <v>22167</v>
      </c>
      <c r="C8193" s="162" t="n">
        <v>55.74</v>
      </c>
      <c r="D8193" s="162" t="n">
        <v>-0.013886</v>
      </c>
      <c r="E8193" s="162" t="n"/>
    </row>
    <row r="8194">
      <c r="B8194" s="161" t="n">
        <v>22168</v>
      </c>
      <c r="C8194" s="162" t="n">
        <v>56.11</v>
      </c>
      <c r="D8194" s="162" t="n">
        <v>-0.00716</v>
      </c>
      <c r="E8194" s="162" t="n"/>
    </row>
    <row r="8195">
      <c r="B8195" s="161" t="n">
        <v>22171</v>
      </c>
      <c r="C8195" s="162" t="n">
        <v>55.77</v>
      </c>
      <c r="D8195" s="162" t="n">
        <v>-0.01309</v>
      </c>
      <c r="E8195" s="162" t="n"/>
    </row>
    <row r="8196">
      <c r="B8196" s="161" t="n">
        <v>22172</v>
      </c>
      <c r="C8196" s="162" t="n">
        <v>55.83</v>
      </c>
      <c r="D8196" s="162" t="n">
        <v>-0.01185</v>
      </c>
      <c r="E8196" s="162" t="n"/>
    </row>
    <row r="8197">
      <c r="B8197" s="161" t="n">
        <v>22173</v>
      </c>
      <c r="C8197" s="162" t="n">
        <v>55.44</v>
      </c>
      <c r="D8197" s="162" t="n">
        <v>-0.018608</v>
      </c>
      <c r="E8197" s="162" t="n"/>
    </row>
    <row r="8198">
      <c r="B8198" s="161" t="n">
        <v>22174</v>
      </c>
      <c r="C8198" s="162" t="n">
        <v>55.22</v>
      </c>
      <c r="D8198" s="162" t="n">
        <v>-0.022276</v>
      </c>
      <c r="E8198" s="162" t="n"/>
    </row>
    <row r="8199">
      <c r="B8199" s="161" t="n">
        <v>22175</v>
      </c>
      <c r="C8199" s="162" t="n">
        <v>55.11</v>
      </c>
      <c r="D8199" s="162" t="n">
        <v>-0.023961</v>
      </c>
      <c r="E8199" s="162" t="n"/>
    </row>
    <row r="8200">
      <c r="B8200" s="161" t="n">
        <v>22178</v>
      </c>
      <c r="C8200" s="162" t="n">
        <v>53.86</v>
      </c>
      <c r="D8200" s="162" t="n">
        <v>-0.046473</v>
      </c>
      <c r="E8200" s="162" t="n"/>
    </row>
    <row r="8201">
      <c r="B8201" s="161" t="n">
        <v>22179</v>
      </c>
      <c r="C8201" s="162" t="n">
        <v>54.01</v>
      </c>
      <c r="D8201" s="162" t="n">
        <v>-0.043263</v>
      </c>
      <c r="E8201" s="162" t="n"/>
    </row>
    <row r="8202">
      <c r="B8202" s="161" t="n">
        <v>22180</v>
      </c>
      <c r="C8202" s="162" t="n">
        <v>54.57</v>
      </c>
      <c r="D8202" s="162" t="n">
        <v>-0.032558</v>
      </c>
      <c r="E8202" s="162" t="n"/>
    </row>
    <row r="8203">
      <c r="B8203" s="161" t="n">
        <v>22181</v>
      </c>
      <c r="C8203" s="162" t="n">
        <v>54.36</v>
      </c>
      <c r="D8203" s="162" t="n">
        <v>-0.035972</v>
      </c>
      <c r="E8203" s="162" t="n"/>
    </row>
    <row r="8204">
      <c r="B8204" s="161" t="n">
        <v>22182</v>
      </c>
      <c r="C8204" s="162" t="n">
        <v>53.9</v>
      </c>
      <c r="D8204" s="162" t="n">
        <v>-0.04402</v>
      </c>
      <c r="E8204" s="162" t="n"/>
    </row>
    <row r="8205">
      <c r="B8205" s="161" t="n">
        <v>22185</v>
      </c>
      <c r="C8205" s="162" t="n">
        <v>53.06</v>
      </c>
      <c r="D8205" s="162" t="n">
        <v>-0.059198</v>
      </c>
      <c r="E8205" s="162" t="n"/>
    </row>
    <row r="8206">
      <c r="B8206" s="161" t="n">
        <v>22186</v>
      </c>
      <c r="C8206" s="162" t="n">
        <v>52.94</v>
      </c>
      <c r="D8206" s="162" t="n">
        <v>-0.060935</v>
      </c>
      <c r="E8206" s="162" t="n"/>
    </row>
    <row r="8207">
      <c r="B8207" s="161" t="n">
        <v>22187</v>
      </c>
      <c r="C8207" s="162" t="n">
        <v>52.48</v>
      </c>
      <c r="D8207" s="162" t="n">
        <v>-0.069079</v>
      </c>
      <c r="E8207" s="162" t="n"/>
    </row>
    <row r="8208">
      <c r="B8208" s="161" t="n">
        <v>22188</v>
      </c>
      <c r="C8208" s="162" t="n">
        <v>52.62</v>
      </c>
      <c r="D8208" s="162" t="n">
        <v>-0.065856</v>
      </c>
      <c r="E8208" s="162" t="n"/>
    </row>
    <row r="8209">
      <c r="B8209" s="161" t="n">
        <v>22189</v>
      </c>
      <c r="C8209" s="162" t="n">
        <v>53.52</v>
      </c>
      <c r="D8209" s="162" t="n">
        <v>-0.048412</v>
      </c>
      <c r="E8209" s="162" t="n"/>
    </row>
    <row r="8210">
      <c r="B8210" s="161" t="n">
        <v>22192</v>
      </c>
      <c r="C8210" s="162" t="n">
        <v>53.36</v>
      </c>
      <c r="D8210" s="162" t="n">
        <v>-0.050916</v>
      </c>
      <c r="E8210" s="162" t="n"/>
    </row>
    <row r="8211">
      <c r="B8211" s="161" t="n">
        <v>22193</v>
      </c>
      <c r="C8211" s="162" t="n">
        <v>52.99</v>
      </c>
      <c r="D8211" s="162" t="n">
        <v>-0.057327</v>
      </c>
      <c r="E8211" s="162" t="n"/>
    </row>
    <row r="8212">
      <c r="B8212" s="161" t="n">
        <v>22194</v>
      </c>
      <c r="C8212" s="162" t="n">
        <v>53.39</v>
      </c>
      <c r="D8212" s="162" t="n">
        <v>-0.049285</v>
      </c>
      <c r="E8212" s="162" t="n"/>
    </row>
    <row r="8213">
      <c r="B8213" s="161" t="n">
        <v>22195</v>
      </c>
      <c r="C8213" s="162" t="n">
        <v>53.72</v>
      </c>
      <c r="D8213" s="162" t="n">
        <v>-0.04264</v>
      </c>
      <c r="E8213" s="162" t="n"/>
    </row>
    <row r="8214">
      <c r="B8214" s="161" t="n">
        <v>22196</v>
      </c>
      <c r="C8214" s="162" t="n">
        <v>54.03</v>
      </c>
      <c r="D8214" s="162" t="n">
        <v>-0.036446</v>
      </c>
      <c r="E8214" s="162" t="n"/>
    </row>
    <row r="8215">
      <c r="B8215" s="161" t="n">
        <v>22199</v>
      </c>
      <c r="C8215" s="162" t="n">
        <v>54.14</v>
      </c>
      <c r="D8215" s="162" t="n">
        <v>-0.033978</v>
      </c>
      <c r="E8215" s="162" t="n"/>
    </row>
    <row r="8216">
      <c r="B8216" s="161" t="n">
        <v>22200</v>
      </c>
      <c r="C8216" s="162" t="n">
        <v>54.22</v>
      </c>
      <c r="D8216" s="162" t="n">
        <v>-0.032077</v>
      </c>
      <c r="E8216" s="162" t="n"/>
    </row>
    <row r="8217">
      <c r="B8217" s="161" t="n">
        <v>22201</v>
      </c>
      <c r="C8217" s="162" t="n">
        <v>54.15</v>
      </c>
      <c r="D8217" s="162" t="n">
        <v>-0.032909</v>
      </c>
      <c r="E8217" s="162" t="n"/>
    </row>
    <row r="8218">
      <c r="B8218" s="161" t="n">
        <v>22202</v>
      </c>
      <c r="C8218" s="162" t="n">
        <v>54.57</v>
      </c>
      <c r="D8218" s="162" t="n">
        <v>-0.024718</v>
      </c>
      <c r="E8218" s="162" t="n"/>
    </row>
    <row r="8219">
      <c r="B8219" s="161" t="n">
        <v>22203</v>
      </c>
      <c r="C8219" s="162" t="n">
        <v>54.86</v>
      </c>
      <c r="D8219" s="162" t="n">
        <v>-0.018968</v>
      </c>
      <c r="E8219" s="162" t="n"/>
    </row>
    <row r="8220">
      <c r="B8220" s="161" t="n">
        <v>22206</v>
      </c>
      <c r="C8220" s="162" t="n">
        <v>54.63</v>
      </c>
      <c r="D8220" s="162" t="n">
        <v>-0.022697</v>
      </c>
      <c r="E8220" s="162" t="n"/>
    </row>
    <row r="8221">
      <c r="B8221" s="161" t="n">
        <v>22207</v>
      </c>
      <c r="C8221" s="162" t="n">
        <v>54.35</v>
      </c>
      <c r="D8221" s="162" t="n">
        <v>-0.027295</v>
      </c>
      <c r="E8221" s="162" t="n"/>
    </row>
    <row r="8222">
      <c r="B8222" s="161" t="n">
        <v>22208</v>
      </c>
      <c r="C8222" s="162" t="n">
        <v>54.25</v>
      </c>
      <c r="D8222" s="162" t="n">
        <v>-0.02861</v>
      </c>
      <c r="E8222" s="162" t="n"/>
    </row>
    <row r="8223">
      <c r="B8223" s="161" t="n">
        <v>22209</v>
      </c>
      <c r="C8223" s="162" t="n">
        <v>53.86</v>
      </c>
      <c r="D8223" s="162" t="n">
        <v>-0.035302</v>
      </c>
      <c r="E8223" s="162" t="n"/>
    </row>
    <row r="8224">
      <c r="B8224" s="161" t="n">
        <v>22210</v>
      </c>
      <c r="C8224" s="162" t="n">
        <v>53.32</v>
      </c>
      <c r="D8224" s="162" t="n">
        <v>-0.044825</v>
      </c>
      <c r="E8224" s="162" t="n"/>
    </row>
    <row r="8225">
      <c r="B8225" s="161" t="n">
        <v>22213</v>
      </c>
      <c r="C8225" s="162" t="n">
        <v>52.7</v>
      </c>
      <c r="D8225" s="162" t="n">
        <v>-0.055977</v>
      </c>
      <c r="E8225" s="162" t="n"/>
    </row>
    <row r="8226">
      <c r="B8226" s="161" t="n">
        <v>22214</v>
      </c>
      <c r="C8226" s="162" t="n">
        <v>52.3</v>
      </c>
      <c r="D8226" s="162" t="n">
        <v>-0.06304800000000001</v>
      </c>
      <c r="E8226" s="162" t="n"/>
    </row>
    <row r="8227">
      <c r="B8227" s="161" t="n">
        <v>22215</v>
      </c>
      <c r="C8227" s="162" t="n">
        <v>53.05</v>
      </c>
      <c r="D8227" s="162" t="n">
        <v>-0.048357</v>
      </c>
      <c r="E8227" s="162" t="n"/>
    </row>
    <row r="8228">
      <c r="B8228" s="161" t="n">
        <v>22216</v>
      </c>
      <c r="C8228" s="162" t="n">
        <v>53.62</v>
      </c>
      <c r="D8228" s="162" t="n">
        <v>-0.037241</v>
      </c>
      <c r="E8228" s="162" t="n"/>
    </row>
    <row r="8229">
      <c r="B8229" s="161" t="n">
        <v>22217</v>
      </c>
      <c r="C8229" s="162" t="n">
        <v>53.41</v>
      </c>
      <c r="D8229" s="162" t="n">
        <v>-0.040718</v>
      </c>
      <c r="E8229" s="162" t="n"/>
    </row>
    <row r="8230">
      <c r="B8230" s="161" t="n">
        <v>22220</v>
      </c>
      <c r="C8230" s="162" t="n">
        <v>53.39</v>
      </c>
      <c r="D8230" s="162" t="n">
        <v>-0.040688</v>
      </c>
      <c r="E8230" s="162" t="n"/>
    </row>
    <row r="8231">
      <c r="B8231" s="161" t="n">
        <v>22221</v>
      </c>
      <c r="C8231" s="162" t="n">
        <v>53.94</v>
      </c>
      <c r="D8231" s="162" t="n">
        <v>-0.03014</v>
      </c>
      <c r="E8231" s="162" t="n"/>
    </row>
    <row r="8232">
      <c r="B8232" s="161" t="n">
        <v>22222</v>
      </c>
      <c r="C8232" s="162" t="n">
        <v>54.22</v>
      </c>
      <c r="D8232" s="162" t="n">
        <v>-0.024706</v>
      </c>
      <c r="E8232" s="162" t="n"/>
    </row>
    <row r="8233">
      <c r="B8233" s="161" t="n">
        <v>22223</v>
      </c>
      <c r="C8233" s="162" t="n">
        <v>54.43</v>
      </c>
      <c r="D8233" s="162" t="n">
        <v>-0.02059</v>
      </c>
      <c r="E8233" s="162" t="n"/>
    </row>
    <row r="8234">
      <c r="B8234" s="161" t="n">
        <v>22224</v>
      </c>
      <c r="C8234" s="162" t="n">
        <v>54.9</v>
      </c>
      <c r="D8234" s="162" t="n">
        <v>-0.011769</v>
      </c>
      <c r="E8234" s="162" t="n"/>
    </row>
    <row r="8235">
      <c r="B8235" s="161" t="n">
        <v>22227</v>
      </c>
      <c r="C8235" s="162" t="n">
        <v>55.11</v>
      </c>
      <c r="D8235" s="162" t="n">
        <v>-0.007801</v>
      </c>
      <c r="E8235" s="162" t="n"/>
    </row>
    <row r="8236">
      <c r="B8236" s="161" t="n">
        <v>22229</v>
      </c>
      <c r="C8236" s="162" t="n">
        <v>55.35</v>
      </c>
      <c r="D8236" s="162" t="n">
        <v>-0.00332</v>
      </c>
      <c r="E8236" s="162" t="n"/>
    </row>
    <row r="8237">
      <c r="B8237" s="161" t="n">
        <v>22230</v>
      </c>
      <c r="C8237" s="162" t="n">
        <v>56.13</v>
      </c>
      <c r="D8237" s="162" t="n">
        <v>0.010727</v>
      </c>
      <c r="E8237" s="162" t="n"/>
    </row>
    <row r="8238">
      <c r="B8238" s="161" t="n">
        <v>22231</v>
      </c>
      <c r="C8238" s="162" t="n">
        <v>55.87</v>
      </c>
      <c r="D8238" s="162" t="n">
        <v>0.006108</v>
      </c>
      <c r="E8238" s="162" t="n"/>
    </row>
    <row r="8239">
      <c r="B8239" s="161" t="n">
        <v>22234</v>
      </c>
      <c r="C8239" s="162" t="n">
        <v>55.59</v>
      </c>
      <c r="D8239" s="162" t="n">
        <v>0.001085</v>
      </c>
      <c r="E8239" s="162" t="n"/>
    </row>
    <row r="8240">
      <c r="B8240" s="161" t="n">
        <v>22235</v>
      </c>
      <c r="C8240" s="162" t="n">
        <v>55.81</v>
      </c>
      <c r="D8240" s="162" t="n">
        <v>0.005049</v>
      </c>
      <c r="E8240" s="162" t="n"/>
    </row>
    <row r="8241">
      <c r="B8241" s="161" t="n">
        <v>22236</v>
      </c>
      <c r="C8241" s="162" t="n">
        <v>55.7</v>
      </c>
      <c r="D8241" s="162" t="n">
        <v>0.003176</v>
      </c>
      <c r="E8241" s="162" t="n"/>
    </row>
    <row r="8242">
      <c r="B8242" s="161" t="n">
        <v>22237</v>
      </c>
      <c r="C8242" s="162" t="n">
        <v>55.55</v>
      </c>
      <c r="D8242" s="162" t="n">
        <v>0.000549</v>
      </c>
      <c r="E8242" s="162" t="n"/>
    </row>
    <row r="8243">
      <c r="B8243" s="161" t="n">
        <v>22238</v>
      </c>
      <c r="C8243" s="162" t="n">
        <v>55.82</v>
      </c>
      <c r="D8243" s="162" t="n">
        <v>0.005438</v>
      </c>
      <c r="E8243" s="162" t="n"/>
    </row>
    <row r="8244">
      <c r="B8244" s="161" t="n">
        <v>22241</v>
      </c>
      <c r="C8244" s="162" t="n">
        <v>55.93</v>
      </c>
      <c r="D8244" s="162" t="n">
        <v>0.007412</v>
      </c>
      <c r="E8244" s="162" t="n"/>
    </row>
    <row r="8245">
      <c r="B8245" s="161" t="n">
        <v>22242</v>
      </c>
      <c r="C8245" s="162" t="n">
        <v>55.72</v>
      </c>
      <c r="D8245" s="162" t="n">
        <v>0.003614</v>
      </c>
      <c r="E8245" s="162" t="n"/>
    </row>
    <row r="8246">
      <c r="B8246" s="161" t="n">
        <v>22243</v>
      </c>
      <c r="C8246" s="162" t="n">
        <v>55.8</v>
      </c>
      <c r="D8246" s="162" t="n">
        <v>0.005052</v>
      </c>
      <c r="E8246" s="162" t="n"/>
    </row>
    <row r="8247">
      <c r="B8247" s="161" t="n">
        <v>22245</v>
      </c>
      <c r="C8247" s="162" t="n">
        <v>56.13</v>
      </c>
      <c r="D8247" s="162" t="n">
        <v>0.010891</v>
      </c>
      <c r="E8247" s="162" t="n"/>
    </row>
    <row r="8248">
      <c r="B8248" s="161" t="n">
        <v>22248</v>
      </c>
      <c r="C8248" s="162" t="n">
        <v>56.03</v>
      </c>
      <c r="D8248" s="162" t="n">
        <v>0.009031000000000001</v>
      </c>
      <c r="E8248" s="162" t="n"/>
    </row>
    <row r="8249">
      <c r="B8249" s="161" t="n">
        <v>22249</v>
      </c>
      <c r="C8249" s="162" t="n">
        <v>55.83</v>
      </c>
      <c r="D8249" s="162" t="n">
        <v>0.005422</v>
      </c>
      <c r="E8249" s="162" t="n"/>
    </row>
    <row r="8250">
      <c r="B8250" s="161" t="n">
        <v>22250</v>
      </c>
      <c r="C8250" s="162" t="n">
        <v>55.54</v>
      </c>
      <c r="D8250" s="162" t="n">
        <v>0.000181</v>
      </c>
      <c r="E8250" s="162" t="n"/>
    </row>
    <row r="8251">
      <c r="B8251" s="161" t="n">
        <v>22251</v>
      </c>
      <c r="C8251" s="162" t="n">
        <v>55.3</v>
      </c>
      <c r="D8251" s="162" t="n">
        <v>-0.004201</v>
      </c>
      <c r="E8251" s="162" t="n"/>
    </row>
    <row r="8252">
      <c r="B8252" s="161" t="n">
        <v>22252</v>
      </c>
      <c r="C8252" s="162" t="n">
        <v>55.39</v>
      </c>
      <c r="D8252" s="162" t="n">
        <v>-0.002607</v>
      </c>
      <c r="E8252" s="162" t="n"/>
    </row>
    <row r="8253">
      <c r="B8253" s="161" t="n">
        <v>22255</v>
      </c>
      <c r="C8253" s="162" t="n">
        <v>55.31</v>
      </c>
      <c r="D8253" s="162" t="n">
        <v>-0.004008</v>
      </c>
      <c r="E8253" s="162" t="n"/>
    </row>
    <row r="8254">
      <c r="B8254" s="161" t="n">
        <v>22256</v>
      </c>
      <c r="C8254" s="162" t="n">
        <v>55.47</v>
      </c>
      <c r="D8254" s="162" t="n">
        <v>-0.00105</v>
      </c>
      <c r="E8254" s="162" t="n"/>
    </row>
    <row r="8255">
      <c r="B8255" s="161" t="n">
        <v>22257</v>
      </c>
      <c r="C8255" s="162" t="n">
        <v>56.02</v>
      </c>
      <c r="D8255" s="162" t="n">
        <v>0.008809000000000001</v>
      </c>
      <c r="E8255" s="162" t="n"/>
    </row>
    <row r="8256">
      <c r="B8256" s="161" t="n">
        <v>22258</v>
      </c>
      <c r="C8256" s="162" t="n">
        <v>56.15</v>
      </c>
      <c r="D8256" s="162" t="n">
        <v>0.01109</v>
      </c>
      <c r="E8256" s="162" t="n"/>
    </row>
    <row r="8257">
      <c r="B8257" s="161" t="n">
        <v>22259</v>
      </c>
      <c r="C8257" s="162" t="n">
        <v>56.65</v>
      </c>
      <c r="D8257" s="162" t="n">
        <v>0.01989</v>
      </c>
      <c r="E8257" s="162" t="n"/>
    </row>
    <row r="8258">
      <c r="B8258" s="161" t="n">
        <v>22262</v>
      </c>
      <c r="C8258" s="162" t="n">
        <v>56.85</v>
      </c>
      <c r="D8258" s="162" t="n">
        <v>0.023352</v>
      </c>
      <c r="E8258" s="162" t="n"/>
    </row>
    <row r="8259">
      <c r="B8259" s="161" t="n">
        <v>22263</v>
      </c>
      <c r="C8259" s="162" t="n">
        <v>56.88</v>
      </c>
      <c r="D8259" s="162" t="n">
        <v>0.023811</v>
      </c>
      <c r="E8259" s="162" t="n"/>
    </row>
    <row r="8260">
      <c r="B8260" s="161" t="n">
        <v>22264</v>
      </c>
      <c r="C8260" s="162" t="n">
        <v>56.84</v>
      </c>
      <c r="D8260" s="162" t="n">
        <v>0.023033</v>
      </c>
      <c r="E8260" s="162" t="n"/>
    </row>
    <row r="8261">
      <c r="B8261" s="161" t="n">
        <v>22265</v>
      </c>
      <c r="C8261" s="162" t="n">
        <v>56.68</v>
      </c>
      <c r="D8261" s="162" t="n">
        <v>0.020119</v>
      </c>
      <c r="E8261" s="162" t="n"/>
    </row>
    <row r="8262">
      <c r="B8262" s="161" t="n">
        <v>22266</v>
      </c>
      <c r="C8262" s="162" t="n">
        <v>57.2</v>
      </c>
      <c r="D8262" s="162" t="n">
        <v>0.029034</v>
      </c>
      <c r="E8262" s="162" t="n"/>
    </row>
    <row r="8263">
      <c r="B8263" s="161" t="n">
        <v>22269</v>
      </c>
      <c r="C8263" s="162" t="n">
        <v>57.13</v>
      </c>
      <c r="D8263" s="162" t="n">
        <v>0.027579</v>
      </c>
      <c r="E8263" s="162" t="n"/>
    </row>
    <row r="8264">
      <c r="B8264" s="161" t="n">
        <v>22270</v>
      </c>
      <c r="C8264" s="162" t="n">
        <v>57.09</v>
      </c>
      <c r="D8264" s="162" t="n">
        <v>0.026602</v>
      </c>
      <c r="E8264" s="162" t="n"/>
    </row>
    <row r="8265">
      <c r="B8265" s="161" t="n">
        <v>22271</v>
      </c>
      <c r="C8265" s="162" t="n">
        <v>57.55</v>
      </c>
      <c r="D8265" s="162" t="n">
        <v>0.034261</v>
      </c>
      <c r="E8265" s="162" t="n"/>
    </row>
    <row r="8266">
      <c r="B8266" s="161" t="n">
        <v>22272</v>
      </c>
      <c r="C8266" s="162" t="n">
        <v>57.39</v>
      </c>
      <c r="D8266" s="162" t="n">
        <v>0.031175</v>
      </c>
      <c r="E8266" s="162" t="n"/>
    </row>
    <row r="8267">
      <c r="B8267" s="161" t="n">
        <v>22273</v>
      </c>
      <c r="C8267" s="162" t="n">
        <v>57.44</v>
      </c>
      <c r="D8267" s="162" t="n">
        <v>0.031722</v>
      </c>
      <c r="E8267" s="162" t="n"/>
    </row>
    <row r="8268">
      <c r="B8268" s="161" t="n">
        <v>22277</v>
      </c>
      <c r="C8268" s="162" t="n">
        <v>57.52</v>
      </c>
      <c r="D8268" s="162" t="n">
        <v>0.032819</v>
      </c>
      <c r="E8268" s="162" t="n"/>
    </row>
    <row r="8269">
      <c r="B8269" s="161" t="n">
        <v>22278</v>
      </c>
      <c r="C8269" s="162" t="n">
        <v>57.78</v>
      </c>
      <c r="D8269" s="162" t="n">
        <v>0.037018</v>
      </c>
      <c r="E8269" s="162" t="n"/>
    </row>
    <row r="8270">
      <c r="B8270" s="161" t="n">
        <v>22279</v>
      </c>
      <c r="C8270" s="162" t="n">
        <v>58.05</v>
      </c>
      <c r="D8270" s="162" t="n">
        <v>0.041383</v>
      </c>
      <c r="E8270" s="162" t="n"/>
    </row>
    <row r="8271">
      <c r="B8271" s="161" t="n">
        <v>22280</v>
      </c>
      <c r="C8271" s="162" t="n">
        <v>58.11</v>
      </c>
      <c r="D8271" s="162" t="n">
        <v>0.04214</v>
      </c>
      <c r="E8271" s="162" t="n"/>
    </row>
    <row r="8272">
      <c r="B8272" s="161" t="n">
        <v>22284</v>
      </c>
      <c r="C8272" s="162" t="n">
        <v>57.57</v>
      </c>
      <c r="D8272" s="162" t="n">
        <v>0.03257</v>
      </c>
      <c r="E8272" s="162" t="n"/>
    </row>
    <row r="8273">
      <c r="B8273" s="161" t="n">
        <v>22285</v>
      </c>
      <c r="C8273" s="162" t="n">
        <v>58.36</v>
      </c>
      <c r="D8273" s="162" t="n">
        <v>0.045899</v>
      </c>
      <c r="E8273" s="162" t="n"/>
    </row>
    <row r="8274">
      <c r="B8274" s="161" t="n">
        <v>22286</v>
      </c>
      <c r="C8274" s="162" t="n">
        <v>58.57</v>
      </c>
      <c r="D8274" s="162" t="n">
        <v>0.049177</v>
      </c>
      <c r="E8274" s="162" t="n"/>
    </row>
    <row r="8275">
      <c r="B8275" s="161" t="n">
        <v>22287</v>
      </c>
      <c r="C8275" s="162" t="n">
        <v>58.48</v>
      </c>
      <c r="D8275" s="162" t="n">
        <v>0.047353</v>
      </c>
      <c r="E8275" s="162" t="n"/>
    </row>
    <row r="8276">
      <c r="B8276" s="161" t="n">
        <v>22290</v>
      </c>
      <c r="C8276" s="162" t="n">
        <v>58.81</v>
      </c>
      <c r="D8276" s="162" t="n">
        <v>0.052705</v>
      </c>
      <c r="E8276" s="162" t="n"/>
    </row>
    <row r="8277">
      <c r="B8277" s="161" t="n">
        <v>22291</v>
      </c>
      <c r="C8277" s="162" t="n">
        <v>58.97</v>
      </c>
      <c r="D8277" s="162" t="n">
        <v>0.055154</v>
      </c>
      <c r="E8277" s="162" t="n"/>
    </row>
    <row r="8278">
      <c r="B8278" s="161" t="n">
        <v>22292</v>
      </c>
      <c r="C8278" s="162" t="n">
        <v>59.14</v>
      </c>
      <c r="D8278" s="162" t="n">
        <v>0.057749</v>
      </c>
      <c r="E8278" s="162" t="n"/>
    </row>
    <row r="8279">
      <c r="B8279" s="161" t="n">
        <v>22293</v>
      </c>
      <c r="C8279" s="162" t="n">
        <v>59.32</v>
      </c>
      <c r="D8279" s="162" t="n">
        <v>0.060478</v>
      </c>
      <c r="E8279" s="162" t="n"/>
    </row>
    <row r="8280">
      <c r="B8280" s="161" t="n">
        <v>22294</v>
      </c>
      <c r="C8280" s="162" t="n">
        <v>59.6</v>
      </c>
      <c r="D8280" s="162" t="n">
        <v>0.064846</v>
      </c>
      <c r="E8280" s="162" t="n"/>
    </row>
    <row r="8281">
      <c r="B8281" s="161" t="n">
        <v>22297</v>
      </c>
      <c r="C8281" s="162" t="n">
        <v>59.58</v>
      </c>
      <c r="D8281" s="162" t="n">
        <v>0.06415899999999999</v>
      </c>
      <c r="E8281" s="162" t="n"/>
    </row>
    <row r="8282">
      <c r="B8282" s="161" t="n">
        <v>22298</v>
      </c>
      <c r="C8282" s="162" t="n">
        <v>59.34</v>
      </c>
      <c r="D8282" s="162" t="n">
        <v>0.059765</v>
      </c>
      <c r="E8282" s="162" t="n"/>
    </row>
    <row r="8283">
      <c r="B8283" s="161" t="n">
        <v>22299</v>
      </c>
      <c r="C8283" s="162" t="n">
        <v>59.68</v>
      </c>
      <c r="D8283" s="162" t="n">
        <v>0.065098</v>
      </c>
      <c r="E8283" s="162" t="n"/>
    </row>
    <row r="8284">
      <c r="B8284" s="161" t="n">
        <v>22300</v>
      </c>
      <c r="C8284" s="162" t="n">
        <v>59.77</v>
      </c>
      <c r="D8284" s="162" t="n">
        <v>0.06622699999999999</v>
      </c>
      <c r="E8284" s="162" t="n"/>
    </row>
    <row r="8285">
      <c r="B8285" s="161" t="n">
        <v>22301</v>
      </c>
      <c r="C8285" s="162" t="n">
        <v>59.96</v>
      </c>
      <c r="D8285" s="162" t="n">
        <v>0.069035</v>
      </c>
      <c r="E8285" s="162" t="n"/>
    </row>
    <row r="8286">
      <c r="B8286" s="161" t="n">
        <v>22304</v>
      </c>
      <c r="C8286" s="162" t="n">
        <v>60.29</v>
      </c>
      <c r="D8286" s="162" t="n">
        <v>0.074186</v>
      </c>
      <c r="E8286" s="162" t="n"/>
    </row>
    <row r="8287">
      <c r="B8287" s="161" t="n">
        <v>22305</v>
      </c>
      <c r="C8287" s="162" t="n">
        <v>60.45</v>
      </c>
      <c r="D8287" s="162" t="n">
        <v>0.076485</v>
      </c>
      <c r="E8287" s="162" t="n"/>
    </row>
    <row r="8288">
      <c r="B8288" s="161" t="n">
        <v>22306</v>
      </c>
      <c r="C8288" s="162" t="n">
        <v>60.53</v>
      </c>
      <c r="D8288" s="162" t="n">
        <v>0.07743800000000001</v>
      </c>
      <c r="E8288" s="162" t="n"/>
    </row>
    <row r="8289">
      <c r="B8289" s="161" t="n">
        <v>22307</v>
      </c>
      <c r="C8289" s="162" t="n">
        <v>60.62</v>
      </c>
      <c r="D8289" s="162" t="n">
        <v>0.078527</v>
      </c>
      <c r="E8289" s="162" t="n"/>
    </row>
    <row r="8290">
      <c r="B8290" s="161" t="n">
        <v>22308</v>
      </c>
      <c r="C8290" s="162" t="n">
        <v>61.24</v>
      </c>
      <c r="D8290" s="162" t="n">
        <v>0.08826199999999999</v>
      </c>
      <c r="E8290" s="162" t="n"/>
    </row>
    <row r="8291">
      <c r="B8291" s="161" t="n">
        <v>22311</v>
      </c>
      <c r="C8291" s="162" t="n">
        <v>61.97</v>
      </c>
      <c r="D8291" s="162" t="n">
        <v>0.099606</v>
      </c>
      <c r="E8291" s="162" t="n"/>
    </row>
    <row r="8292">
      <c r="B8292" s="161" t="n">
        <v>22312</v>
      </c>
      <c r="C8292" s="162" t="n">
        <v>61.78</v>
      </c>
      <c r="D8292" s="162" t="n">
        <v>0.09605900000000001</v>
      </c>
      <c r="E8292" s="162" t="n"/>
    </row>
    <row r="8293">
      <c r="B8293" s="161" t="n">
        <v>22313</v>
      </c>
      <c r="C8293" s="162" t="n">
        <v>61.9</v>
      </c>
      <c r="D8293" s="162" t="n">
        <v>0.097526</v>
      </c>
      <c r="E8293" s="162" t="n"/>
    </row>
    <row r="8294">
      <c r="B8294" s="161" t="n">
        <v>22314</v>
      </c>
      <c r="C8294" s="162" t="n">
        <v>62.3</v>
      </c>
      <c r="D8294" s="162" t="n">
        <v>0.103418</v>
      </c>
      <c r="E8294" s="162" t="n"/>
    </row>
    <row r="8295">
      <c r="B8295" s="161" t="n">
        <v>22315</v>
      </c>
      <c r="C8295" s="162" t="n">
        <v>62.22</v>
      </c>
      <c r="D8295" s="162" t="n">
        <v>0.10153</v>
      </c>
      <c r="E8295" s="162" t="n"/>
    </row>
    <row r="8296">
      <c r="B8296" s="161" t="n">
        <v>22318</v>
      </c>
      <c r="C8296" s="162" t="n">
        <v>61.76</v>
      </c>
      <c r="D8296" s="162" t="n">
        <v>0.09356100000000001</v>
      </c>
      <c r="E8296" s="162" t="n"/>
    </row>
    <row r="8297">
      <c r="B8297" s="161" t="n">
        <v>22319</v>
      </c>
      <c r="C8297" s="162" t="n">
        <v>61.65</v>
      </c>
      <c r="D8297" s="162" t="n">
        <v>0.091225</v>
      </c>
      <c r="E8297" s="162" t="n"/>
    </row>
    <row r="8298">
      <c r="B8298" s="161" t="n">
        <v>22320</v>
      </c>
      <c r="C8298" s="162" t="n">
        <v>62.21</v>
      </c>
      <c r="D8298" s="162" t="n">
        <v>0.09961399999999999</v>
      </c>
      <c r="E8298" s="162" t="n"/>
    </row>
    <row r="8299">
      <c r="B8299" s="161" t="n">
        <v>22321</v>
      </c>
      <c r="C8299" s="162" t="n">
        <v>62.02</v>
      </c>
      <c r="D8299" s="162" t="n">
        <v>0.09593599999999999</v>
      </c>
      <c r="E8299" s="162" t="n"/>
    </row>
    <row r="8300">
      <c r="B8300" s="161" t="n">
        <v>22322</v>
      </c>
      <c r="C8300" s="162" t="n">
        <v>61.5</v>
      </c>
      <c r="D8300" s="162" t="n">
        <v>0.08694300000000001</v>
      </c>
      <c r="E8300" s="162" t="n"/>
    </row>
    <row r="8301">
      <c r="B8301" s="161" t="n">
        <v>22325</v>
      </c>
      <c r="C8301" s="162" t="n">
        <v>61.14</v>
      </c>
      <c r="D8301" s="162" t="n">
        <v>0.080489</v>
      </c>
      <c r="E8301" s="162" t="n"/>
    </row>
    <row r="8302">
      <c r="B8302" s="161" t="n">
        <v>22326</v>
      </c>
      <c r="C8302" s="162" t="n">
        <v>61.41</v>
      </c>
      <c r="D8302" s="162" t="n">
        <v>0.084271</v>
      </c>
      <c r="E8302" s="162" t="n"/>
    </row>
    <row r="8303">
      <c r="B8303" s="161" t="n">
        <v>22327</v>
      </c>
      <c r="C8303" s="162" t="n">
        <v>61.92</v>
      </c>
      <c r="D8303" s="162" t="n">
        <v>0.091852</v>
      </c>
      <c r="E8303" s="162" t="n"/>
    </row>
    <row r="8304">
      <c r="B8304" s="161" t="n">
        <v>22328</v>
      </c>
      <c r="C8304" s="162" t="n">
        <v>62.3</v>
      </c>
      <c r="D8304" s="162" t="n">
        <v>0.09730900000000001</v>
      </c>
      <c r="E8304" s="162" t="n"/>
    </row>
    <row r="8305">
      <c r="B8305" s="161" t="n">
        <v>22329</v>
      </c>
      <c r="C8305" s="162" t="n">
        <v>62.1</v>
      </c>
      <c r="D8305" s="162" t="n">
        <v>0.09347</v>
      </c>
      <c r="E8305" s="162" t="n"/>
    </row>
    <row r="8306">
      <c r="B8306" s="161" t="n">
        <v>22332</v>
      </c>
      <c r="C8306" s="162" t="n">
        <v>62.32</v>
      </c>
      <c r="D8306" s="162" t="n">
        <v>0.096347</v>
      </c>
      <c r="E8306" s="162" t="n"/>
    </row>
    <row r="8307">
      <c r="B8307" s="161" t="n">
        <v>22333</v>
      </c>
      <c r="C8307" s="162" t="n">
        <v>62.36</v>
      </c>
      <c r="D8307" s="162" t="n">
        <v>0.096316</v>
      </c>
      <c r="E8307" s="162" t="n"/>
    </row>
    <row r="8308">
      <c r="B8308" s="161" t="n">
        <v>22335</v>
      </c>
      <c r="C8308" s="162" t="n">
        <v>62.59</v>
      </c>
      <c r="D8308" s="162" t="n">
        <v>0.09931</v>
      </c>
      <c r="E8308" s="162" t="n"/>
    </row>
    <row r="8309">
      <c r="B8309" s="161" t="n">
        <v>22336</v>
      </c>
      <c r="C8309" s="162" t="n">
        <v>62.84</v>
      </c>
      <c r="D8309" s="162" t="n">
        <v>0.102554</v>
      </c>
      <c r="E8309" s="162" t="n"/>
    </row>
    <row r="8310">
      <c r="B8310" s="161" t="n">
        <v>22339</v>
      </c>
      <c r="C8310" s="162" t="n">
        <v>63.3</v>
      </c>
      <c r="D8310" s="162" t="n">
        <v>0.109078</v>
      </c>
      <c r="E8310" s="162" t="n"/>
    </row>
    <row r="8311">
      <c r="B8311" s="161" t="n">
        <v>22340</v>
      </c>
      <c r="C8311" s="162" t="n">
        <v>63.44</v>
      </c>
      <c r="D8311" s="162" t="n">
        <v>0.110531</v>
      </c>
      <c r="E8311" s="162" t="n"/>
    </row>
    <row r="8312">
      <c r="B8312" s="161" t="n">
        <v>22341</v>
      </c>
      <c r="C8312" s="162" t="n">
        <v>63.43</v>
      </c>
      <c r="D8312" s="162" t="n">
        <v>0.109658</v>
      </c>
      <c r="E8312" s="162" t="n"/>
    </row>
    <row r="8313">
      <c r="B8313" s="161" t="n">
        <v>22342</v>
      </c>
      <c r="C8313" s="162" t="n">
        <v>63.85</v>
      </c>
      <c r="D8313" s="162" t="n">
        <v>0.115501</v>
      </c>
      <c r="E8313" s="162" t="n"/>
    </row>
    <row r="8314">
      <c r="B8314" s="161" t="n">
        <v>22343</v>
      </c>
      <c r="C8314" s="162" t="n">
        <v>63.95</v>
      </c>
      <c r="D8314" s="162" t="n">
        <v>0.11632</v>
      </c>
      <c r="E8314" s="162" t="n"/>
    </row>
    <row r="8315">
      <c r="B8315" s="161" t="n">
        <v>22346</v>
      </c>
      <c r="C8315" s="162" t="n">
        <v>64.05</v>
      </c>
      <c r="D8315" s="162" t="n">
        <v>0.117127</v>
      </c>
      <c r="E8315" s="162" t="n"/>
    </row>
    <row r="8316">
      <c r="B8316" s="161" t="n">
        <v>22347</v>
      </c>
      <c r="C8316" s="162" t="n">
        <v>63.47</v>
      </c>
      <c r="D8316" s="162" t="n">
        <v>0.107347</v>
      </c>
      <c r="E8316" s="162" t="n"/>
    </row>
    <row r="8317">
      <c r="B8317" s="161" t="n">
        <v>22348</v>
      </c>
      <c r="C8317" s="162" t="n">
        <v>63.44</v>
      </c>
      <c r="D8317" s="162" t="n">
        <v>0.106207</v>
      </c>
      <c r="E8317" s="162" t="n"/>
    </row>
    <row r="8318">
      <c r="B8318" s="161" t="n">
        <v>22349</v>
      </c>
      <c r="C8318" s="162" t="n">
        <v>63.5</v>
      </c>
      <c r="D8318" s="162" t="n">
        <v>0.106474</v>
      </c>
      <c r="E8318" s="162" t="n"/>
    </row>
    <row r="8319">
      <c r="B8319" s="161" t="n">
        <v>22350</v>
      </c>
      <c r="C8319" s="162" t="n">
        <v>63.48</v>
      </c>
      <c r="D8319" s="162" t="n">
        <v>0.105478</v>
      </c>
      <c r="E8319" s="162" t="n"/>
    </row>
    <row r="8320">
      <c r="B8320" s="161" t="n">
        <v>22353</v>
      </c>
      <c r="C8320" s="162" t="n">
        <v>63.66</v>
      </c>
      <c r="D8320" s="162" t="n">
        <v>0.10761</v>
      </c>
      <c r="E8320" s="162" t="n"/>
    </row>
    <row r="8321">
      <c r="B8321" s="161" t="n">
        <v>22354</v>
      </c>
      <c r="C8321" s="162" t="n">
        <v>63.38</v>
      </c>
      <c r="D8321" s="162" t="n">
        <v>0.102532</v>
      </c>
      <c r="E8321" s="162" t="n"/>
    </row>
    <row r="8322">
      <c r="B8322" s="161" t="n">
        <v>22355</v>
      </c>
      <c r="C8322" s="162" t="n">
        <v>63.57</v>
      </c>
      <c r="D8322" s="162" t="n">
        <v>0.104841</v>
      </c>
      <c r="E8322" s="162" t="n"/>
    </row>
    <row r="8323">
      <c r="B8323" s="161" t="n">
        <v>22356</v>
      </c>
      <c r="C8323" s="162" t="n">
        <v>64.20999999999999</v>
      </c>
      <c r="D8323" s="162" t="n">
        <v>0.114126</v>
      </c>
      <c r="E8323" s="162" t="n"/>
    </row>
    <row r="8324">
      <c r="B8324" s="161" t="n">
        <v>22357</v>
      </c>
      <c r="C8324" s="162" t="n">
        <v>64.59999999999999</v>
      </c>
      <c r="D8324" s="162" t="n">
        <v>0.119422</v>
      </c>
      <c r="E8324" s="162" t="n"/>
    </row>
    <row r="8325">
      <c r="B8325" s="161" t="n">
        <v>22360</v>
      </c>
      <c r="C8325" s="162" t="n">
        <v>64.86</v>
      </c>
      <c r="D8325" s="162" t="n">
        <v>0.122677</v>
      </c>
      <c r="E8325" s="162" t="n"/>
    </row>
    <row r="8326">
      <c r="B8326" s="161" t="n">
        <v>22361</v>
      </c>
      <c r="C8326" s="162" t="n">
        <v>64.73999999999999</v>
      </c>
      <c r="D8326" s="162" t="n">
        <v>0.120084</v>
      </c>
      <c r="E8326" s="162" t="n"/>
    </row>
    <row r="8327">
      <c r="B8327" s="161" t="n">
        <v>22362</v>
      </c>
      <c r="C8327" s="162" t="n">
        <v>64.7</v>
      </c>
      <c r="D8327" s="162" t="n">
        <v>0.118786</v>
      </c>
      <c r="E8327" s="162" t="n"/>
    </row>
    <row r="8328">
      <c r="B8328" s="161" t="n">
        <v>22363</v>
      </c>
      <c r="C8328" s="162" t="n">
        <v>64.53</v>
      </c>
      <c r="D8328" s="162" t="n">
        <v>0.115537</v>
      </c>
      <c r="E8328" s="162" t="n"/>
    </row>
    <row r="8329">
      <c r="B8329" s="161" t="n">
        <v>22364</v>
      </c>
      <c r="C8329" s="162" t="n">
        <v>64.42</v>
      </c>
      <c r="D8329" s="162" t="n">
        <v>0.113264</v>
      </c>
      <c r="E8329" s="162" t="n"/>
    </row>
    <row r="8330">
      <c r="B8330" s="161" t="n">
        <v>22367</v>
      </c>
      <c r="C8330" s="162" t="n">
        <v>64.34999999999999</v>
      </c>
      <c r="D8330" s="162" t="n">
        <v>0.111625</v>
      </c>
      <c r="E8330" s="162" t="n"/>
    </row>
    <row r="8331">
      <c r="B8331" s="161" t="n">
        <v>22368</v>
      </c>
      <c r="C8331" s="162" t="n">
        <v>64.38</v>
      </c>
      <c r="D8331" s="162" t="n">
        <v>0.111534</v>
      </c>
      <c r="E8331" s="162" t="n"/>
    </row>
    <row r="8332">
      <c r="B8332" s="161" t="n">
        <v>22369</v>
      </c>
      <c r="C8332" s="162" t="n">
        <v>64.93000000000001</v>
      </c>
      <c r="D8332" s="162" t="n">
        <v>0.119438</v>
      </c>
      <c r="E8332" s="162" t="n"/>
    </row>
    <row r="8333">
      <c r="B8333" s="161" t="n">
        <v>22370</v>
      </c>
      <c r="C8333" s="162" t="n">
        <v>65.06</v>
      </c>
      <c r="D8333" s="162" t="n">
        <v>0.120818</v>
      </c>
      <c r="E8333" s="162" t="n"/>
    </row>
    <row r="8334">
      <c r="B8334" s="161" t="n">
        <v>22374</v>
      </c>
      <c r="C8334" s="162" t="n">
        <v>65.59999999999999</v>
      </c>
      <c r="D8334" s="162" t="n">
        <v>0.128388</v>
      </c>
      <c r="E8334" s="162" t="n"/>
    </row>
    <row r="8335">
      <c r="B8335" s="161" t="n">
        <v>22375</v>
      </c>
      <c r="C8335" s="162" t="n">
        <v>65.66</v>
      </c>
      <c r="D8335" s="162" t="n">
        <v>0.128595</v>
      </c>
      <c r="E8335" s="162" t="n"/>
    </row>
    <row r="8336">
      <c r="B8336" s="161" t="n">
        <v>22376</v>
      </c>
      <c r="C8336" s="162" t="n">
        <v>65.45999999999999</v>
      </c>
      <c r="D8336" s="162" t="n">
        <v>0.12485</v>
      </c>
      <c r="E8336" s="162" t="n"/>
    </row>
    <row r="8337">
      <c r="B8337" s="161" t="n">
        <v>22377</v>
      </c>
      <c r="C8337" s="162" t="n">
        <v>65.61</v>
      </c>
      <c r="D8337" s="162" t="n">
        <v>0.126408</v>
      </c>
      <c r="E8337" s="162" t="n"/>
    </row>
    <row r="8338">
      <c r="B8338" s="161" t="n">
        <v>22378</v>
      </c>
      <c r="C8338" s="162" t="n">
        <v>65.95999999999999</v>
      </c>
      <c r="D8338" s="162" t="n">
        <v>0.130963</v>
      </c>
      <c r="E8338" s="162" t="n"/>
    </row>
    <row r="8339">
      <c r="B8339" s="161" t="n">
        <v>22381</v>
      </c>
      <c r="C8339" s="162" t="n">
        <v>66.53</v>
      </c>
      <c r="D8339" s="162" t="n">
        <v>0.138769</v>
      </c>
      <c r="E8339" s="162" t="n"/>
    </row>
    <row r="8340">
      <c r="B8340" s="161" t="n">
        <v>22382</v>
      </c>
      <c r="C8340" s="162" t="n">
        <v>66.62</v>
      </c>
      <c r="D8340" s="162" t="n">
        <v>0.139341</v>
      </c>
      <c r="E8340" s="162" t="n"/>
    </row>
    <row r="8341">
      <c r="B8341" s="161" t="n">
        <v>22383</v>
      </c>
      <c r="C8341" s="162" t="n">
        <v>66.31</v>
      </c>
      <c r="D8341" s="162" t="n">
        <v>0.133933</v>
      </c>
      <c r="E8341" s="162" t="n"/>
    </row>
    <row r="8342">
      <c r="B8342" s="161" t="n">
        <v>22384</v>
      </c>
      <c r="C8342" s="162" t="n">
        <v>66.26000000000001</v>
      </c>
      <c r="D8342" s="162" t="n">
        <v>0.132409</v>
      </c>
      <c r="E8342" s="162" t="n"/>
    </row>
    <row r="8343">
      <c r="B8343" s="161" t="n">
        <v>22385</v>
      </c>
      <c r="C8343" s="162" t="n">
        <v>66.37</v>
      </c>
      <c r="D8343" s="162" t="n">
        <v>0.133256</v>
      </c>
      <c r="E8343" s="162" t="n"/>
    </row>
    <row r="8344">
      <c r="B8344" s="161" t="n">
        <v>22388</v>
      </c>
      <c r="C8344" s="162" t="n">
        <v>66.68000000000001</v>
      </c>
      <c r="D8344" s="162" t="n">
        <v>0.137078</v>
      </c>
      <c r="E8344" s="162" t="n"/>
    </row>
    <row r="8345">
      <c r="B8345" s="161" t="n">
        <v>22389</v>
      </c>
      <c r="C8345" s="162" t="n">
        <v>66.2</v>
      </c>
      <c r="D8345" s="162" t="n">
        <v>0.129055</v>
      </c>
      <c r="E8345" s="162" t="n"/>
    </row>
    <row r="8346">
      <c r="B8346" s="161" t="n">
        <v>22390</v>
      </c>
      <c r="C8346" s="162" t="n">
        <v>65.81</v>
      </c>
      <c r="D8346" s="162" t="n">
        <v>0.122395</v>
      </c>
      <c r="E8346" s="162" t="n"/>
    </row>
    <row r="8347">
      <c r="B8347" s="161" t="n">
        <v>22391</v>
      </c>
      <c r="C8347" s="162" t="n">
        <v>65.81999999999999</v>
      </c>
      <c r="D8347" s="162" t="n">
        <v>0.121792</v>
      </c>
      <c r="E8347" s="162" t="n"/>
    </row>
    <row r="8348">
      <c r="B8348" s="161" t="n">
        <v>22392</v>
      </c>
      <c r="C8348" s="162" t="n">
        <v>65.77</v>
      </c>
      <c r="D8348" s="162" t="n">
        <v>0.120274</v>
      </c>
      <c r="E8348" s="162" t="n"/>
    </row>
    <row r="8349">
      <c r="B8349" s="161" t="n">
        <v>22395</v>
      </c>
      <c r="C8349" s="162" t="n">
        <v>64.40000000000001</v>
      </c>
      <c r="D8349" s="162" t="n">
        <v>0.098611</v>
      </c>
      <c r="E8349" s="162" t="n"/>
    </row>
    <row r="8350">
      <c r="B8350" s="161" t="n">
        <v>22396</v>
      </c>
      <c r="C8350" s="162" t="n">
        <v>65.3</v>
      </c>
      <c r="D8350" s="162" t="n">
        <v>0.111811</v>
      </c>
      <c r="E8350" s="162" t="n"/>
    </row>
    <row r="8351">
      <c r="B8351" s="161" t="n">
        <v>22397</v>
      </c>
      <c r="C8351" s="162" t="n">
        <v>65.55</v>
      </c>
      <c r="D8351" s="162" t="n">
        <v>0.114889</v>
      </c>
      <c r="E8351" s="162" t="n"/>
    </row>
    <row r="8352">
      <c r="B8352" s="161" t="n">
        <v>22398</v>
      </c>
      <c r="C8352" s="162" t="n">
        <v>65.45999999999999</v>
      </c>
      <c r="D8352" s="162" t="n">
        <v>0.112727</v>
      </c>
      <c r="E8352" s="162" t="n"/>
    </row>
    <row r="8353">
      <c r="B8353" s="161" t="n">
        <v>22399</v>
      </c>
      <c r="C8353" s="162" t="n">
        <v>65.31</v>
      </c>
      <c r="D8353" s="162" t="n">
        <v>0.109646</v>
      </c>
      <c r="E8353" s="162" t="n"/>
    </row>
    <row r="8354">
      <c r="B8354" s="161" t="n">
        <v>22402</v>
      </c>
      <c r="C8354" s="162" t="n">
        <v>65.17</v>
      </c>
      <c r="D8354" s="162" t="n">
        <v>0.106727</v>
      </c>
      <c r="E8354" s="162" t="n"/>
    </row>
    <row r="8355">
      <c r="B8355" s="161" t="n">
        <v>22403</v>
      </c>
      <c r="C8355" s="162" t="n">
        <v>65.64</v>
      </c>
      <c r="D8355" s="162" t="n">
        <v>0.113095</v>
      </c>
      <c r="E8355" s="162" t="n"/>
    </row>
    <row r="8356">
      <c r="B8356" s="161" t="n">
        <v>22404</v>
      </c>
      <c r="C8356" s="162" t="n">
        <v>66.18000000000001</v>
      </c>
      <c r="D8356" s="162" t="n">
        <v>0.120394</v>
      </c>
      <c r="E8356" s="162" t="n"/>
    </row>
    <row r="8357">
      <c r="B8357" s="161" t="n">
        <v>22405</v>
      </c>
      <c r="C8357" s="162" t="n">
        <v>66.44</v>
      </c>
      <c r="D8357" s="162" t="n">
        <v>0.123401</v>
      </c>
      <c r="E8357" s="162" t="n"/>
    </row>
    <row r="8358">
      <c r="B8358" s="161" t="n">
        <v>22406</v>
      </c>
      <c r="C8358" s="162" t="n">
        <v>66.52</v>
      </c>
      <c r="D8358" s="162" t="n">
        <v>0.123675</v>
      </c>
      <c r="E8358" s="162" t="n"/>
    </row>
    <row r="8359">
      <c r="B8359" s="161" t="n">
        <v>22409</v>
      </c>
      <c r="C8359" s="162" t="n">
        <v>66.41</v>
      </c>
      <c r="D8359" s="162" t="n">
        <v>0.121059</v>
      </c>
      <c r="E8359" s="162" t="n"/>
    </row>
    <row r="8360">
      <c r="B8360" s="161" t="n">
        <v>22410</v>
      </c>
      <c r="C8360" s="162" t="n">
        <v>66.47</v>
      </c>
      <c r="D8360" s="162" t="n">
        <v>0.120964</v>
      </c>
      <c r="E8360" s="162" t="n"/>
    </row>
    <row r="8361">
      <c r="B8361" s="161" t="n">
        <v>22411</v>
      </c>
      <c r="C8361" s="162" t="n">
        <v>66.41</v>
      </c>
      <c r="D8361" s="162" t="n">
        <v>0.119023</v>
      </c>
      <c r="E8361" s="162" t="n"/>
    </row>
    <row r="8362">
      <c r="B8362" s="161" t="n">
        <v>22412</v>
      </c>
      <c r="C8362" s="162" t="n">
        <v>66.39</v>
      </c>
      <c r="D8362" s="162" t="n">
        <v>0.117715</v>
      </c>
      <c r="E8362" s="162" t="n"/>
    </row>
    <row r="8363">
      <c r="B8363" s="161" t="n">
        <v>22413</v>
      </c>
      <c r="C8363" s="162" t="n">
        <v>66.45</v>
      </c>
      <c r="D8363" s="162" t="n">
        <v>0.117578</v>
      </c>
      <c r="E8363" s="162" t="n"/>
    </row>
    <row r="8364">
      <c r="B8364" s="161" t="n">
        <v>22416</v>
      </c>
      <c r="C8364" s="162" t="n">
        <v>66.83</v>
      </c>
      <c r="D8364" s="162" t="n">
        <v>0.122244</v>
      </c>
      <c r="E8364" s="162" t="n"/>
    </row>
    <row r="8365">
      <c r="B8365" s="161" t="n">
        <v>22417</v>
      </c>
      <c r="C8365" s="162" t="n">
        <v>67.08</v>
      </c>
      <c r="D8365" s="162" t="n">
        <v>0.125</v>
      </c>
      <c r="E8365" s="162" t="n"/>
    </row>
    <row r="8366">
      <c r="B8366" s="161" t="n">
        <v>22418</v>
      </c>
      <c r="C8366" s="162" t="n">
        <v>67.39</v>
      </c>
      <c r="D8366" s="162" t="n">
        <v>0.128609</v>
      </c>
      <c r="E8366" s="162" t="n"/>
    </row>
    <row r="8367">
      <c r="B8367" s="161" t="n">
        <v>22419</v>
      </c>
      <c r="C8367" s="162" t="n">
        <v>66.98999999999999</v>
      </c>
      <c r="D8367" s="162" t="n">
        <v>0.121648</v>
      </c>
      <c r="E8367" s="162" t="n"/>
    </row>
    <row r="8368">
      <c r="B8368" s="161" t="n">
        <v>22420</v>
      </c>
      <c r="C8368" s="162" t="n">
        <v>67.27</v>
      </c>
      <c r="D8368" s="162" t="n">
        <v>0.124762</v>
      </c>
      <c r="E8368" s="162" t="n"/>
    </row>
    <row r="8369">
      <c r="B8369" s="161" t="n">
        <v>22423</v>
      </c>
      <c r="C8369" s="162" t="n">
        <v>66.84999999999999</v>
      </c>
      <c r="D8369" s="162" t="n">
        <v>0.117492</v>
      </c>
      <c r="E8369" s="162" t="n"/>
    </row>
    <row r="8370">
      <c r="B8370" s="161" t="n">
        <v>22424</v>
      </c>
      <c r="C8370" s="162" t="n">
        <v>66.68000000000001</v>
      </c>
      <c r="D8370" s="162" t="n">
        <v>0.114001</v>
      </c>
      <c r="E8370" s="162" t="n"/>
    </row>
    <row r="8371">
      <c r="B8371" s="161" t="n">
        <v>22425</v>
      </c>
      <c r="C8371" s="162" t="n">
        <v>66.26000000000001</v>
      </c>
      <c r="D8371" s="162" t="n">
        <v>0.10678</v>
      </c>
      <c r="E8371" s="162" t="n"/>
    </row>
    <row r="8372">
      <c r="B8372" s="161" t="n">
        <v>22426</v>
      </c>
      <c r="C8372" s="162" t="n">
        <v>66.01000000000001</v>
      </c>
      <c r="D8372" s="162" t="n">
        <v>0.102146</v>
      </c>
      <c r="E8372" s="162" t="n"/>
    </row>
    <row r="8373">
      <c r="B8373" s="161" t="n">
        <v>22427</v>
      </c>
      <c r="C8373" s="162" t="n">
        <v>66.43000000000001</v>
      </c>
      <c r="D8373" s="162" t="n">
        <v>0.10762</v>
      </c>
      <c r="E8373" s="162" t="n"/>
    </row>
    <row r="8374">
      <c r="B8374" s="161" t="n">
        <v>22432</v>
      </c>
      <c r="C8374" s="162" t="n">
        <v>66.56</v>
      </c>
      <c r="D8374" s="162" t="n">
        <v>0.108714</v>
      </c>
      <c r="E8374" s="162" t="n"/>
    </row>
    <row r="8375">
      <c r="B8375" s="161" t="n">
        <v>22433</v>
      </c>
      <c r="C8375" s="162" t="n">
        <v>66.56</v>
      </c>
      <c r="D8375" s="162" t="n">
        <v>0.107885</v>
      </c>
      <c r="E8375" s="162" t="n"/>
    </row>
    <row r="8376">
      <c r="B8376" s="161" t="n">
        <v>22434</v>
      </c>
      <c r="C8376" s="162" t="n">
        <v>66.73</v>
      </c>
      <c r="D8376" s="162" t="n">
        <v>0.10959</v>
      </c>
      <c r="E8376" s="162" t="n"/>
    </row>
    <row r="8377">
      <c r="B8377" s="161" t="n">
        <v>22437</v>
      </c>
      <c r="C8377" s="162" t="n">
        <v>67.08</v>
      </c>
      <c r="D8377" s="162" t="n">
        <v>0.113955</v>
      </c>
      <c r="E8377" s="162" t="n"/>
    </row>
    <row r="8378">
      <c r="B8378" s="161" t="n">
        <v>22438</v>
      </c>
      <c r="C8378" s="162" t="n">
        <v>66.89</v>
      </c>
      <c r="D8378" s="162" t="n">
        <v>0.110279</v>
      </c>
      <c r="E8378" s="162" t="n"/>
    </row>
    <row r="8379">
      <c r="B8379" s="161" t="n">
        <v>22439</v>
      </c>
      <c r="C8379" s="162" t="n">
        <v>66.64</v>
      </c>
      <c r="D8379" s="162" t="n">
        <v>0.105715</v>
      </c>
      <c r="E8379" s="162" t="n"/>
    </row>
    <row r="8380">
      <c r="B8380" s="161" t="n">
        <v>22440</v>
      </c>
      <c r="C8380" s="162" t="n">
        <v>66.67</v>
      </c>
      <c r="D8380" s="162" t="n">
        <v>0.10536</v>
      </c>
      <c r="E8380" s="162" t="n"/>
    </row>
    <row r="8381">
      <c r="B8381" s="161" t="n">
        <v>22441</v>
      </c>
      <c r="C8381" s="162" t="n">
        <v>66.66</v>
      </c>
      <c r="D8381" s="162" t="n">
        <v>0.104421</v>
      </c>
      <c r="E8381" s="162" t="n"/>
    </row>
    <row r="8382">
      <c r="B8382" s="161" t="n">
        <v>22444</v>
      </c>
      <c r="C8382" s="162" t="n">
        <v>66.15000000000001</v>
      </c>
      <c r="D8382" s="162" t="n">
        <v>0.096042</v>
      </c>
      <c r="E8382" s="162" t="n"/>
    </row>
    <row r="8383">
      <c r="B8383" s="161" t="n">
        <v>22445</v>
      </c>
      <c r="C8383" s="162" t="n">
        <v>65.8</v>
      </c>
      <c r="D8383" s="162" t="n">
        <v>0.09009300000000001</v>
      </c>
      <c r="E8383" s="162" t="n"/>
    </row>
    <row r="8384">
      <c r="B8384" s="161" t="n">
        <v>22446</v>
      </c>
      <c r="C8384" s="162" t="n">
        <v>65.98</v>
      </c>
      <c r="D8384" s="162" t="n">
        <v>0.092145</v>
      </c>
      <c r="E8384" s="162" t="n"/>
    </row>
    <row r="8385">
      <c r="B8385" s="161" t="n">
        <v>22447</v>
      </c>
      <c r="C8385" s="162" t="n">
        <v>65.69</v>
      </c>
      <c r="D8385" s="162" t="n">
        <v>0.08706800000000001</v>
      </c>
      <c r="E8385" s="162" t="n"/>
    </row>
    <row r="8386">
      <c r="B8386" s="161" t="n">
        <v>22448</v>
      </c>
      <c r="C8386" s="162" t="n">
        <v>65.18000000000001</v>
      </c>
      <c r="D8386" s="162" t="n">
        <v>0.07863100000000001</v>
      </c>
      <c r="E8386" s="162" t="n"/>
    </row>
    <row r="8387">
      <c r="B8387" s="161" t="n">
        <v>22451</v>
      </c>
      <c r="C8387" s="162" t="n">
        <v>64.58</v>
      </c>
      <c r="D8387" s="162" t="n">
        <v>0.068741</v>
      </c>
      <c r="E8387" s="162" t="n"/>
    </row>
    <row r="8388">
      <c r="B8388" s="161" t="n">
        <v>22452</v>
      </c>
      <c r="C8388" s="162" t="n">
        <v>65.15000000000001</v>
      </c>
      <c r="D8388" s="162" t="n">
        <v>0.07685</v>
      </c>
      <c r="E8388" s="162" t="n"/>
    </row>
    <row r="8389">
      <c r="B8389" s="161" t="n">
        <v>22453</v>
      </c>
      <c r="C8389" s="162" t="n">
        <v>65.14</v>
      </c>
      <c r="D8389" s="162" t="n">
        <v>0.076029</v>
      </c>
      <c r="E8389" s="162" t="n"/>
    </row>
    <row r="8390">
      <c r="B8390" s="161" t="n">
        <v>22454</v>
      </c>
      <c r="C8390" s="162" t="n">
        <v>64.90000000000001</v>
      </c>
      <c r="D8390" s="162" t="n">
        <v>0.071684</v>
      </c>
      <c r="E8390" s="162" t="n"/>
    </row>
    <row r="8391">
      <c r="B8391" s="161" t="n">
        <v>22455</v>
      </c>
      <c r="C8391" s="162" t="n">
        <v>65.16</v>
      </c>
      <c r="D8391" s="162" t="n">
        <v>0.074965</v>
      </c>
      <c r="E8391" s="162" t="n"/>
    </row>
    <row r="8392">
      <c r="B8392" s="161" t="n">
        <v>22458</v>
      </c>
      <c r="C8392" s="162" t="n">
        <v>64.47</v>
      </c>
      <c r="D8392" s="162" t="n">
        <v>0.063601</v>
      </c>
      <c r="E8392" s="162" t="n"/>
    </row>
    <row r="8393">
      <c r="B8393" s="161" t="n">
        <v>22459</v>
      </c>
      <c r="C8393" s="162" t="n">
        <v>64.47</v>
      </c>
      <c r="D8393" s="162" t="n">
        <v>0.06288000000000001</v>
      </c>
      <c r="E8393" s="162" t="n"/>
    </row>
    <row r="8394">
      <c r="B8394" s="161" t="n">
        <v>22460</v>
      </c>
      <c r="C8394" s="162" t="n">
        <v>64.59</v>
      </c>
      <c r="D8394" s="162" t="n">
        <v>0.064039</v>
      </c>
      <c r="E8394" s="162" t="n"/>
    </row>
    <row r="8395">
      <c r="B8395" s="161" t="n">
        <v>22461</v>
      </c>
      <c r="C8395" s="162" t="n">
        <v>64.52</v>
      </c>
      <c r="D8395" s="162" t="n">
        <v>0.062233</v>
      </c>
      <c r="E8395" s="162" t="n"/>
    </row>
    <row r="8396">
      <c r="B8396" s="161" t="n">
        <v>22462</v>
      </c>
      <c r="C8396" s="162" t="n">
        <v>64.64</v>
      </c>
      <c r="D8396" s="162" t="n">
        <v>0.063365</v>
      </c>
      <c r="E8396" s="162" t="n"/>
    </row>
    <row r="8397">
      <c r="B8397" s="161" t="n">
        <v>22465</v>
      </c>
      <c r="C8397" s="162" t="n">
        <v>65.20999999999999</v>
      </c>
      <c r="D8397" s="162" t="n">
        <v>0.07134</v>
      </c>
      <c r="E8397" s="162" t="n"/>
    </row>
    <row r="8398">
      <c r="B8398" s="161" t="n">
        <v>22467</v>
      </c>
      <c r="C8398" s="162" t="n">
        <v>65.63</v>
      </c>
      <c r="D8398" s="162" t="n">
        <v>0.076903</v>
      </c>
      <c r="E8398" s="162" t="n"/>
    </row>
    <row r="8399">
      <c r="B8399" s="161" t="n">
        <v>22468</v>
      </c>
      <c r="C8399" s="162" t="n">
        <v>65.81</v>
      </c>
      <c r="D8399" s="162" t="n">
        <v>0.078762</v>
      </c>
      <c r="E8399" s="162" t="n"/>
    </row>
    <row r="8400">
      <c r="B8400" s="161" t="n">
        <v>22469</v>
      </c>
      <c r="C8400" s="162" t="n">
        <v>65.77</v>
      </c>
      <c r="D8400" s="162" t="n">
        <v>0.07717499999999999</v>
      </c>
      <c r="E8400" s="162" t="n"/>
    </row>
    <row r="8401">
      <c r="B8401" s="161" t="n">
        <v>22472</v>
      </c>
      <c r="C8401" s="162" t="n">
        <v>65.70999999999999</v>
      </c>
      <c r="D8401" s="162" t="n">
        <v>0.07530199999999999</v>
      </c>
      <c r="E8401" s="162" t="n"/>
    </row>
    <row r="8402">
      <c r="B8402" s="161" t="n">
        <v>22473</v>
      </c>
      <c r="C8402" s="162" t="n">
        <v>65.69</v>
      </c>
      <c r="D8402" s="162" t="n">
        <v>0.074086</v>
      </c>
      <c r="E8402" s="162" t="n"/>
    </row>
    <row r="8403">
      <c r="B8403" s="161" t="n">
        <v>22474</v>
      </c>
      <c r="C8403" s="162" t="n">
        <v>65.31999999999999</v>
      </c>
      <c r="D8403" s="162" t="n">
        <v>0.06754</v>
      </c>
      <c r="E8403" s="162" t="n"/>
    </row>
    <row r="8404">
      <c r="B8404" s="161" t="n">
        <v>22475</v>
      </c>
      <c r="C8404" s="162" t="n">
        <v>64.86</v>
      </c>
      <c r="D8404" s="162" t="n">
        <v>0.059575</v>
      </c>
      <c r="E8404" s="162" t="n"/>
    </row>
    <row r="8405">
      <c r="B8405" s="161" t="n">
        <v>22476</v>
      </c>
      <c r="C8405" s="162" t="n">
        <v>65.28</v>
      </c>
      <c r="D8405" s="162" t="n">
        <v>0.06503</v>
      </c>
      <c r="E8405" s="162" t="n"/>
    </row>
    <row r="8406">
      <c r="B8406" s="161" t="n">
        <v>22479</v>
      </c>
      <c r="C8406" s="162" t="n">
        <v>64.79000000000001</v>
      </c>
      <c r="D8406" s="162" t="n">
        <v>0.056528</v>
      </c>
      <c r="E8406" s="162" t="n"/>
    </row>
    <row r="8407">
      <c r="B8407" s="161" t="n">
        <v>22480</v>
      </c>
      <c r="C8407" s="162" t="n">
        <v>64.41</v>
      </c>
      <c r="D8407" s="162" t="n">
        <v>0.049672</v>
      </c>
      <c r="E8407" s="162" t="n"/>
    </row>
    <row r="8408">
      <c r="B8408" s="161" t="n">
        <v>22481</v>
      </c>
      <c r="C8408" s="162" t="n">
        <v>64.7</v>
      </c>
      <c r="D8408" s="162" t="n">
        <v>0.053179</v>
      </c>
      <c r="E8408" s="162" t="n"/>
    </row>
    <row r="8409">
      <c r="B8409" s="161" t="n">
        <v>22482</v>
      </c>
      <c r="C8409" s="162" t="n">
        <v>64.70999999999999</v>
      </c>
      <c r="D8409" s="162" t="n">
        <v>0.052422</v>
      </c>
      <c r="E8409" s="162" t="n"/>
    </row>
    <row r="8410">
      <c r="B8410" s="161" t="n">
        <v>22483</v>
      </c>
      <c r="C8410" s="162" t="n">
        <v>64.86</v>
      </c>
      <c r="D8410" s="162" t="n">
        <v>0.053801</v>
      </c>
      <c r="E8410" s="162" t="n"/>
    </row>
    <row r="8411">
      <c r="B8411" s="161" t="n">
        <v>22486</v>
      </c>
      <c r="C8411" s="162" t="n">
        <v>64.87</v>
      </c>
      <c r="D8411" s="162" t="n">
        <v>0.05299</v>
      </c>
      <c r="E8411" s="162" t="n"/>
    </row>
    <row r="8412">
      <c r="B8412" s="161" t="n">
        <v>22487</v>
      </c>
      <c r="C8412" s="162" t="n">
        <v>65.23</v>
      </c>
      <c r="D8412" s="162" t="n">
        <v>0.057562</v>
      </c>
      <c r="E8412" s="162" t="n"/>
    </row>
    <row r="8413">
      <c r="B8413" s="161" t="n">
        <v>22488</v>
      </c>
      <c r="C8413" s="162" t="n">
        <v>65.84</v>
      </c>
      <c r="D8413" s="162" t="n">
        <v>0.065887</v>
      </c>
      <c r="E8413" s="162" t="n"/>
    </row>
    <row r="8414">
      <c r="B8414" s="161" t="n">
        <v>22489</v>
      </c>
      <c r="C8414" s="162" t="n">
        <v>66.61</v>
      </c>
      <c r="D8414" s="162" t="n">
        <v>0.07649400000000001</v>
      </c>
      <c r="E8414" s="162" t="n"/>
    </row>
    <row r="8415">
      <c r="B8415" s="161" t="n">
        <v>22490</v>
      </c>
      <c r="C8415" s="162" t="n">
        <v>66.70999999999999</v>
      </c>
      <c r="D8415" s="162" t="n">
        <v>0.076976</v>
      </c>
      <c r="E8415" s="162" t="n"/>
    </row>
    <row r="8416">
      <c r="B8416" s="161" t="n">
        <v>22493</v>
      </c>
      <c r="C8416" s="162" t="n">
        <v>66.76000000000001</v>
      </c>
      <c r="D8416" s="162" t="n">
        <v>0.076711</v>
      </c>
      <c r="E8416" s="162" t="n"/>
    </row>
    <row r="8417">
      <c r="B8417" s="161" t="n">
        <v>22494</v>
      </c>
      <c r="C8417" s="162" t="n">
        <v>67.37</v>
      </c>
      <c r="D8417" s="162" t="n">
        <v>0.08473799999999999</v>
      </c>
      <c r="E8417" s="162" t="n"/>
    </row>
    <row r="8418">
      <c r="B8418" s="161" t="n">
        <v>22495</v>
      </c>
      <c r="C8418" s="162" t="n">
        <v>66.94</v>
      </c>
      <c r="D8418" s="162" t="n">
        <v>0.077336</v>
      </c>
      <c r="E8418" s="162" t="n"/>
    </row>
    <row r="8419">
      <c r="B8419" s="161" t="n">
        <v>22496</v>
      </c>
      <c r="C8419" s="162" t="n">
        <v>67.29000000000001</v>
      </c>
      <c r="D8419" s="162" t="n">
        <v>0.081548</v>
      </c>
      <c r="E8419" s="162" t="n"/>
    </row>
    <row r="8420">
      <c r="B8420" s="161" t="n">
        <v>22497</v>
      </c>
      <c r="C8420" s="162" t="n">
        <v>67.98</v>
      </c>
      <c r="D8420" s="162" t="n">
        <v>0.09067500000000001</v>
      </c>
      <c r="E8420" s="162" t="n"/>
    </row>
    <row r="8421">
      <c r="B8421" s="161" t="n">
        <v>22500</v>
      </c>
      <c r="C8421" s="162" t="n">
        <v>67.67</v>
      </c>
      <c r="D8421" s="162" t="n">
        <v>0.085032</v>
      </c>
      <c r="E8421" s="162" t="n"/>
    </row>
    <row r="8422">
      <c r="B8422" s="161" t="n">
        <v>22501</v>
      </c>
      <c r="C8422" s="162" t="n">
        <v>67.81999999999999</v>
      </c>
      <c r="D8422" s="162" t="n">
        <v>0.086155</v>
      </c>
      <c r="E8422" s="162" t="n"/>
    </row>
    <row r="8423">
      <c r="B8423" s="161" t="n">
        <v>22502</v>
      </c>
      <c r="C8423" s="162" t="n">
        <v>67.73999999999999</v>
      </c>
      <c r="D8423" s="162" t="n">
        <v>0.08386</v>
      </c>
      <c r="E8423" s="162" t="n"/>
    </row>
    <row r="8424">
      <c r="B8424" s="161" t="n">
        <v>22503</v>
      </c>
      <c r="C8424" s="162" t="n">
        <v>67.95</v>
      </c>
      <c r="D8424" s="162" t="n">
        <v>0.085782</v>
      </c>
      <c r="E8424" s="162" t="n"/>
    </row>
    <row r="8425">
      <c r="B8425" s="161" t="n">
        <v>22504</v>
      </c>
      <c r="C8425" s="162" t="n">
        <v>68.06</v>
      </c>
      <c r="D8425" s="162" t="n">
        <v>0.08616799999999999</v>
      </c>
      <c r="E8425" s="162" t="n"/>
    </row>
    <row r="8426">
      <c r="B8426" s="161" t="n">
        <v>22507</v>
      </c>
      <c r="C8426" s="162" t="n">
        <v>67.72</v>
      </c>
      <c r="D8426" s="162" t="n">
        <v>0.079926</v>
      </c>
      <c r="E8426" s="162" t="n"/>
    </row>
    <row r="8427">
      <c r="B8427" s="161" t="n">
        <v>22508</v>
      </c>
      <c r="C8427" s="162" t="n">
        <v>67.55</v>
      </c>
      <c r="D8427" s="162" t="n">
        <v>0.076254</v>
      </c>
      <c r="E8427" s="162" t="n"/>
    </row>
    <row r="8428">
      <c r="B8428" s="161" t="n">
        <v>22509</v>
      </c>
      <c r="C8428" s="162" t="n">
        <v>67.73</v>
      </c>
      <c r="D8428" s="162" t="n">
        <v>0.077788</v>
      </c>
      <c r="E8428" s="162" t="n"/>
    </row>
    <row r="8429">
      <c r="B8429" s="161" t="n">
        <v>22510</v>
      </c>
      <c r="C8429" s="162" t="n">
        <v>68.11</v>
      </c>
      <c r="D8429" s="162" t="n">
        <v>0.08221100000000001</v>
      </c>
      <c r="E8429" s="162" t="n"/>
    </row>
    <row r="8430">
      <c r="B8430" s="161" t="n">
        <v>22511</v>
      </c>
      <c r="C8430" s="162" t="n">
        <v>68.29000000000001</v>
      </c>
      <c r="D8430" s="162" t="n">
        <v>0.083663</v>
      </c>
      <c r="E8430" s="162" t="n"/>
    </row>
    <row r="8431">
      <c r="B8431" s="161" t="n">
        <v>22514</v>
      </c>
      <c r="C8431" s="162" t="n">
        <v>68.43000000000001</v>
      </c>
      <c r="D8431" s="162" t="n">
        <v>0.084559</v>
      </c>
      <c r="E8431" s="162" t="n"/>
    </row>
    <row r="8432">
      <c r="B8432" s="161" t="n">
        <v>22515</v>
      </c>
      <c r="C8432" s="162" t="n">
        <v>68.44</v>
      </c>
      <c r="D8432" s="162" t="n">
        <v>0.083575</v>
      </c>
      <c r="E8432" s="162" t="n"/>
    </row>
    <row r="8433">
      <c r="B8433" s="161" t="n">
        <v>22516</v>
      </c>
      <c r="C8433" s="162" t="n">
        <v>67.98</v>
      </c>
      <c r="D8433" s="162" t="n">
        <v>0.075755</v>
      </c>
      <c r="E8433" s="162" t="n"/>
    </row>
    <row r="8434">
      <c r="B8434" s="161" t="n">
        <v>22517</v>
      </c>
      <c r="C8434" s="162" t="n">
        <v>67.59</v>
      </c>
      <c r="D8434" s="162" t="n">
        <v>0.068995</v>
      </c>
      <c r="E8434" s="162" t="n"/>
    </row>
    <row r="8435">
      <c r="B8435" s="161" t="n">
        <v>22518</v>
      </c>
      <c r="C8435" s="162" t="n">
        <v>67.67</v>
      </c>
      <c r="D8435" s="162" t="n">
        <v>0.06918299999999999</v>
      </c>
      <c r="E8435" s="162" t="n"/>
    </row>
    <row r="8436">
      <c r="B8436" s="161" t="n">
        <v>22521</v>
      </c>
      <c r="C8436" s="162" t="n">
        <v>67.7</v>
      </c>
      <c r="D8436" s="162" t="n">
        <v>0.068649</v>
      </c>
      <c r="E8436" s="162" t="n"/>
    </row>
    <row r="8437">
      <c r="B8437" s="161" t="n">
        <v>22522</v>
      </c>
      <c r="C8437" s="162" t="n">
        <v>67.55</v>
      </c>
      <c r="D8437" s="162" t="n">
        <v>0.065528</v>
      </c>
      <c r="E8437" s="162" t="n"/>
    </row>
    <row r="8438">
      <c r="B8438" s="161" t="n">
        <v>22523</v>
      </c>
      <c r="C8438" s="162" t="n">
        <v>67.81</v>
      </c>
      <c r="D8438" s="162" t="n">
        <v>0.068426</v>
      </c>
      <c r="E8438" s="162" t="n"/>
    </row>
    <row r="8439">
      <c r="B8439" s="161" t="n">
        <v>22524</v>
      </c>
      <c r="C8439" s="162" t="n">
        <v>68.06999999999999</v>
      </c>
      <c r="D8439" s="162" t="n">
        <v>0.071268</v>
      </c>
      <c r="E8439" s="162" t="n"/>
    </row>
    <row r="8440">
      <c r="B8440" s="161" t="n">
        <v>22525</v>
      </c>
      <c r="C8440" s="162" t="n">
        <v>68.19</v>
      </c>
      <c r="D8440" s="162" t="n">
        <v>0.07205400000000001</v>
      </c>
      <c r="E8440" s="162" t="n"/>
    </row>
    <row r="8441">
      <c r="B8441" s="161" t="n">
        <v>22529</v>
      </c>
      <c r="C8441" s="162" t="n">
        <v>67.95999999999999</v>
      </c>
      <c r="D8441" s="162" t="n">
        <v>0.06770900000000001</v>
      </c>
      <c r="E8441" s="162" t="n"/>
    </row>
    <row r="8442">
      <c r="B8442" s="161" t="n">
        <v>22530</v>
      </c>
      <c r="C8442" s="162" t="n">
        <v>68.45999999999999</v>
      </c>
      <c r="D8442" s="162" t="n">
        <v>0.07402400000000001</v>
      </c>
      <c r="E8442" s="162" t="n"/>
    </row>
    <row r="8443">
      <c r="B8443" s="161" t="n">
        <v>22531</v>
      </c>
      <c r="C8443" s="162" t="n">
        <v>68.34999999999999</v>
      </c>
      <c r="D8443" s="162" t="n">
        <v>0.07143099999999999</v>
      </c>
      <c r="E8443" s="162" t="n"/>
    </row>
    <row r="8444">
      <c r="B8444" s="161" t="n">
        <v>22532</v>
      </c>
      <c r="C8444" s="162" t="n">
        <v>67.88</v>
      </c>
      <c r="D8444" s="162" t="n">
        <v>0.063592</v>
      </c>
      <c r="E8444" s="162" t="n"/>
    </row>
    <row r="8445">
      <c r="B8445" s="161" t="n">
        <v>22535</v>
      </c>
      <c r="C8445" s="162" t="n">
        <v>67.28</v>
      </c>
      <c r="D8445" s="162" t="n">
        <v>0.053807</v>
      </c>
      <c r="E8445" s="162" t="n"/>
    </row>
    <row r="8446">
      <c r="B8446" s="161" t="n">
        <v>22536</v>
      </c>
      <c r="C8446" s="162" t="n">
        <v>67.95999999999999</v>
      </c>
      <c r="D8446" s="162" t="n">
        <v>0.06290999999999999</v>
      </c>
      <c r="E8446" s="162" t="n"/>
    </row>
    <row r="8447">
      <c r="B8447" s="161" t="n">
        <v>22537</v>
      </c>
      <c r="C8447" s="162" t="n">
        <v>68.01000000000001</v>
      </c>
      <c r="D8447" s="162" t="n">
        <v>0.06271500000000001</v>
      </c>
      <c r="E8447" s="162" t="n"/>
    </row>
    <row r="8448">
      <c r="B8448" s="161" t="n">
        <v>22538</v>
      </c>
      <c r="C8448" s="162" t="n">
        <v>67.53</v>
      </c>
      <c r="D8448" s="162" t="n">
        <v>0.054732</v>
      </c>
      <c r="E8448" s="162" t="n"/>
    </row>
    <row r="8449">
      <c r="B8449" s="161" t="n">
        <v>22539</v>
      </c>
      <c r="C8449" s="162" t="n">
        <v>67.65000000000001</v>
      </c>
      <c r="D8449" s="162" t="n">
        <v>0.055584</v>
      </c>
      <c r="E8449" s="162" t="n"/>
    </row>
    <row r="8450">
      <c r="B8450" s="161" t="n">
        <v>22542</v>
      </c>
      <c r="C8450" s="162" t="n">
        <v>67.20999999999999</v>
      </c>
      <c r="D8450" s="162" t="n">
        <v>0.048147</v>
      </c>
      <c r="E8450" s="162" t="n"/>
    </row>
    <row r="8451">
      <c r="B8451" s="161" t="n">
        <v>22543</v>
      </c>
      <c r="C8451" s="162" t="n">
        <v>66.68000000000001</v>
      </c>
      <c r="D8451" s="162" t="n">
        <v>0.039342</v>
      </c>
      <c r="E8451" s="162" t="n"/>
    </row>
    <row r="8452">
      <c r="B8452" s="161" t="n">
        <v>22544</v>
      </c>
      <c r="C8452" s="162" t="n">
        <v>66.95999999999999</v>
      </c>
      <c r="D8452" s="162" t="n">
        <v>0.042631</v>
      </c>
      <c r="E8452" s="162" t="n"/>
    </row>
    <row r="8453">
      <c r="B8453" s="161" t="n">
        <v>22545</v>
      </c>
      <c r="C8453" s="162" t="n">
        <v>66.98999999999999</v>
      </c>
      <c r="D8453" s="162" t="n">
        <v>0.042169</v>
      </c>
      <c r="E8453" s="162" t="n"/>
    </row>
    <row r="8454">
      <c r="B8454" s="161" t="n">
        <v>22546</v>
      </c>
      <c r="C8454" s="162" t="n">
        <v>66.72</v>
      </c>
      <c r="D8454" s="162" t="n">
        <v>0.037255</v>
      </c>
      <c r="E8454" s="162" t="n"/>
    </row>
    <row r="8455">
      <c r="B8455" s="161" t="n">
        <v>22549</v>
      </c>
      <c r="C8455" s="162" t="n">
        <v>65.77</v>
      </c>
      <c r="D8455" s="162" t="n">
        <v>0.022156</v>
      </c>
      <c r="E8455" s="162" t="n"/>
    </row>
    <row r="8456">
      <c r="B8456" s="161" t="n">
        <v>22550</v>
      </c>
      <c r="C8456" s="162" t="n">
        <v>65.78</v>
      </c>
      <c r="D8456" s="162" t="n">
        <v>0.021559</v>
      </c>
      <c r="E8456" s="162" t="n"/>
    </row>
    <row r="8457">
      <c r="B8457" s="161" t="n">
        <v>22551</v>
      </c>
      <c r="C8457" s="162" t="n">
        <v>66.47</v>
      </c>
      <c r="D8457" s="162" t="n">
        <v>0.031232</v>
      </c>
      <c r="E8457" s="162" t="n"/>
    </row>
    <row r="8458">
      <c r="B8458" s="161" t="n">
        <v>22552</v>
      </c>
      <c r="C8458" s="162" t="n">
        <v>66.58</v>
      </c>
      <c r="D8458" s="162" t="n">
        <v>0.032131</v>
      </c>
      <c r="E8458" s="162" t="n"/>
    </row>
    <row r="8459">
      <c r="B8459" s="161" t="n">
        <v>22553</v>
      </c>
      <c r="C8459" s="162" t="n">
        <v>66.73</v>
      </c>
      <c r="D8459" s="162" t="n">
        <v>0.033617</v>
      </c>
      <c r="E8459" s="162" t="n"/>
    </row>
    <row r="8460">
      <c r="B8460" s="161" t="n">
        <v>22556</v>
      </c>
      <c r="C8460" s="162" t="n">
        <v>66.77</v>
      </c>
      <c r="D8460" s="162" t="n">
        <v>0.033447</v>
      </c>
      <c r="E8460" s="162" t="n"/>
    </row>
    <row r="8461">
      <c r="B8461" s="161" t="n">
        <v>22557</v>
      </c>
      <c r="C8461" s="162" t="n">
        <v>66.73</v>
      </c>
      <c r="D8461" s="162" t="n">
        <v>0.03207</v>
      </c>
      <c r="E8461" s="162" t="n"/>
    </row>
    <row r="8462">
      <c r="B8462" s="161" t="n">
        <v>22558</v>
      </c>
      <c r="C8462" s="162" t="n">
        <v>67.18000000000001</v>
      </c>
      <c r="D8462" s="162" t="n">
        <v>0.038019</v>
      </c>
      <c r="E8462" s="162" t="n"/>
    </row>
    <row r="8463">
      <c r="B8463" s="161" t="n">
        <v>22559</v>
      </c>
      <c r="C8463" s="162" t="n">
        <v>67.77</v>
      </c>
      <c r="D8463" s="162" t="n">
        <v>0.045941</v>
      </c>
      <c r="E8463" s="162" t="n"/>
    </row>
    <row r="8464">
      <c r="B8464" s="161" t="n">
        <v>22560</v>
      </c>
      <c r="C8464" s="162" t="n">
        <v>67.97</v>
      </c>
      <c r="D8464" s="162" t="n">
        <v>0.048048</v>
      </c>
      <c r="E8464" s="162" t="n"/>
    </row>
    <row r="8465">
      <c r="B8465" s="161" t="n">
        <v>22563</v>
      </c>
      <c r="C8465" s="162" t="n">
        <v>67.94</v>
      </c>
      <c r="D8465" s="162" t="n">
        <v>0.046805</v>
      </c>
      <c r="E8465" s="162" t="n"/>
    </row>
    <row r="8466">
      <c r="B8466" s="161" t="n">
        <v>22564</v>
      </c>
      <c r="C8466" s="162" t="n">
        <v>68.11</v>
      </c>
      <c r="D8466" s="162" t="n">
        <v>0.048478</v>
      </c>
      <c r="E8466" s="162" t="n"/>
    </row>
    <row r="8467">
      <c r="B8467" s="161" t="n">
        <v>22565</v>
      </c>
      <c r="C8467" s="162" t="n">
        <v>68.17</v>
      </c>
      <c r="D8467" s="162" t="n">
        <v>0.048532</v>
      </c>
      <c r="E8467" s="162" t="n"/>
    </row>
    <row r="8468">
      <c r="B8468" s="161" t="n">
        <v>22566</v>
      </c>
      <c r="C8468" s="162" t="n">
        <v>68.16</v>
      </c>
      <c r="D8468" s="162" t="n">
        <v>0.047566</v>
      </c>
      <c r="E8468" s="162" t="n"/>
    </row>
    <row r="8469">
      <c r="B8469" s="161" t="n">
        <v>22567</v>
      </c>
      <c r="C8469" s="162" t="n">
        <v>68.04000000000001</v>
      </c>
      <c r="D8469" s="162" t="n">
        <v>0.045015</v>
      </c>
      <c r="E8469" s="162" t="n"/>
    </row>
    <row r="8470">
      <c r="B8470" s="161" t="n">
        <v>22570</v>
      </c>
      <c r="C8470" s="162" t="n">
        <v>67.84999999999999</v>
      </c>
      <c r="D8470" s="162" t="n">
        <v>0.041465</v>
      </c>
      <c r="E8470" s="162" t="n"/>
    </row>
    <row r="8471">
      <c r="B8471" s="161" t="n">
        <v>22571</v>
      </c>
      <c r="C8471" s="162" t="n">
        <v>67.87</v>
      </c>
      <c r="D8471" s="162" t="n">
        <v>0.041011</v>
      </c>
      <c r="E8471" s="162" t="n"/>
    </row>
    <row r="8472">
      <c r="B8472" s="161" t="n">
        <v>22572</v>
      </c>
      <c r="C8472" s="162" t="n">
        <v>68.20999999999999</v>
      </c>
      <c r="D8472" s="162" t="n">
        <v>0.045192</v>
      </c>
      <c r="E8472" s="162" t="n"/>
    </row>
    <row r="8473">
      <c r="B8473" s="161" t="n">
        <v>22573</v>
      </c>
      <c r="C8473" s="162" t="n">
        <v>68.45</v>
      </c>
      <c r="D8473" s="162" t="n">
        <v>0.04793</v>
      </c>
      <c r="E8473" s="162" t="n"/>
    </row>
    <row r="8474">
      <c r="B8474" s="161" t="n">
        <v>22574</v>
      </c>
      <c r="C8474" s="162" t="n">
        <v>68.48</v>
      </c>
      <c r="D8474" s="162" t="n">
        <v>0.047609</v>
      </c>
      <c r="E8474" s="162" t="n"/>
    </row>
    <row r="8475">
      <c r="B8475" s="161" t="n">
        <v>22577</v>
      </c>
      <c r="C8475" s="162" t="n">
        <v>68.06</v>
      </c>
      <c r="D8475" s="162" t="n">
        <v>0.040724</v>
      </c>
      <c r="E8475" s="162" t="n"/>
    </row>
    <row r="8476">
      <c r="B8476" s="161" t="n">
        <v>22578</v>
      </c>
      <c r="C8476" s="162" t="n">
        <v>67.98</v>
      </c>
      <c r="D8476" s="162" t="n">
        <v>0.038846</v>
      </c>
      <c r="E8476" s="162" t="n"/>
    </row>
    <row r="8477">
      <c r="B8477" s="161" t="n">
        <v>22579</v>
      </c>
      <c r="C8477" s="162" t="n">
        <v>68.34</v>
      </c>
      <c r="D8477" s="162" t="n">
        <v>0.043412</v>
      </c>
      <c r="E8477" s="162" t="n"/>
    </row>
    <row r="8478">
      <c r="B8478" s="161" t="n">
        <v>22580</v>
      </c>
      <c r="C8478" s="162" t="n">
        <v>68.45999999999999</v>
      </c>
      <c r="D8478" s="162" t="n">
        <v>0.044454</v>
      </c>
      <c r="E8478" s="162" t="n"/>
    </row>
    <row r="8479">
      <c r="B8479" s="161" t="n">
        <v>22581</v>
      </c>
      <c r="C8479" s="162" t="n">
        <v>68.34</v>
      </c>
      <c r="D8479" s="162" t="n">
        <v>0.042012</v>
      </c>
      <c r="E8479" s="162" t="n"/>
    </row>
    <row r="8480">
      <c r="B8480" s="161" t="n">
        <v>22584</v>
      </c>
      <c r="C8480" s="162" t="n">
        <v>68.42</v>
      </c>
      <c r="D8480" s="162" t="n">
        <v>0.042509</v>
      </c>
      <c r="E8480" s="162" t="n"/>
    </row>
    <row r="8481">
      <c r="B8481" s="161" t="n">
        <v>22585</v>
      </c>
      <c r="C8481" s="162" t="n">
        <v>68.62</v>
      </c>
      <c r="D8481" s="162" t="n">
        <v>0.044739</v>
      </c>
      <c r="E8481" s="162" t="n"/>
    </row>
    <row r="8482">
      <c r="B8482" s="161" t="n">
        <v>22586</v>
      </c>
      <c r="C8482" s="162" t="n">
        <v>68.73</v>
      </c>
      <c r="D8482" s="162" t="n">
        <v>0.045625</v>
      </c>
      <c r="E8482" s="162" t="n"/>
    </row>
    <row r="8483">
      <c r="B8483" s="161" t="n">
        <v>22587</v>
      </c>
      <c r="C8483" s="162" t="n">
        <v>69.11</v>
      </c>
      <c r="D8483" s="162" t="n">
        <v>0.050421</v>
      </c>
      <c r="E8483" s="162" t="n"/>
    </row>
    <row r="8484">
      <c r="B8484" s="161" t="n">
        <v>22588</v>
      </c>
      <c r="C8484" s="162" t="n">
        <v>69.47</v>
      </c>
      <c r="D8484" s="162" t="n">
        <v>0.054879</v>
      </c>
      <c r="E8484" s="162" t="n"/>
    </row>
    <row r="8485">
      <c r="B8485" s="161" t="n">
        <v>22591</v>
      </c>
      <c r="C8485" s="162" t="n">
        <v>70.01000000000001</v>
      </c>
      <c r="D8485" s="162" t="n">
        <v>0.061858</v>
      </c>
      <c r="E8485" s="162" t="n"/>
    </row>
    <row r="8486">
      <c r="B8486" s="161" t="n">
        <v>22593</v>
      </c>
      <c r="C8486" s="162" t="n">
        <v>70.87</v>
      </c>
      <c r="D8486" s="162" t="n">
        <v>0.073264</v>
      </c>
      <c r="E8486" s="162" t="n"/>
    </row>
    <row r="8487">
      <c r="B8487" s="161" t="n">
        <v>22594</v>
      </c>
      <c r="C8487" s="162" t="n">
        <v>70.77</v>
      </c>
      <c r="D8487" s="162" t="n">
        <v>0.07106800000000001</v>
      </c>
      <c r="E8487" s="162" t="n"/>
    </row>
    <row r="8488">
      <c r="B8488" s="161" t="n">
        <v>22595</v>
      </c>
      <c r="C8488" s="162" t="n">
        <v>71.06999999999999</v>
      </c>
      <c r="D8488" s="162" t="n">
        <v>0.074499</v>
      </c>
      <c r="E8488" s="162" t="n"/>
    </row>
    <row r="8489">
      <c r="B8489" s="161" t="n">
        <v>22598</v>
      </c>
      <c r="C8489" s="162" t="n">
        <v>71.27</v>
      </c>
      <c r="D8489" s="162" t="n">
        <v>0.076503</v>
      </c>
      <c r="E8489" s="162" t="n"/>
    </row>
    <row r="8490">
      <c r="B8490" s="161" t="n">
        <v>22599</v>
      </c>
      <c r="C8490" s="162" t="n">
        <v>71.66</v>
      </c>
      <c r="D8490" s="162" t="n">
        <v>0.08117099999999999</v>
      </c>
      <c r="E8490" s="162" t="n"/>
    </row>
    <row r="8491">
      <c r="B8491" s="161" t="n">
        <v>22600</v>
      </c>
      <c r="C8491" s="162" t="n">
        <v>71.67</v>
      </c>
      <c r="D8491" s="162" t="n">
        <v>0.080577</v>
      </c>
      <c r="E8491" s="162" t="n"/>
    </row>
    <row r="8492">
      <c r="B8492" s="161" t="n">
        <v>22601</v>
      </c>
      <c r="C8492" s="162" t="n">
        <v>71.62</v>
      </c>
      <c r="D8492" s="162" t="n">
        <v>0.079135</v>
      </c>
      <c r="E8492" s="162" t="n"/>
    </row>
    <row r="8493">
      <c r="B8493" s="161" t="n">
        <v>22602</v>
      </c>
      <c r="C8493" s="162" t="n">
        <v>71.62</v>
      </c>
      <c r="D8493" s="162" t="n">
        <v>0.078401</v>
      </c>
      <c r="E8493" s="162" t="n"/>
    </row>
    <row r="8494">
      <c r="B8494" s="161" t="n">
        <v>22605</v>
      </c>
      <c r="C8494" s="162" t="n">
        <v>71.72</v>
      </c>
      <c r="D8494" s="162" t="n">
        <v>0.079085</v>
      </c>
      <c r="E8494" s="162" t="n"/>
    </row>
    <row r="8495">
      <c r="B8495" s="161" t="n">
        <v>22606</v>
      </c>
      <c r="C8495" s="162" t="n">
        <v>71.78</v>
      </c>
      <c r="D8495" s="162" t="n">
        <v>0.07920000000000001</v>
      </c>
      <c r="E8495" s="162" t="n"/>
    </row>
    <row r="8496">
      <c r="B8496" s="161" t="n">
        <v>22607</v>
      </c>
      <c r="C8496" s="162" t="n">
        <v>71.7</v>
      </c>
      <c r="D8496" s="162" t="n">
        <v>0.077336</v>
      </c>
      <c r="E8496" s="162" t="n"/>
    </row>
    <row r="8497">
      <c r="B8497" s="161" t="n">
        <v>22609</v>
      </c>
      <c r="C8497" s="162" t="n">
        <v>71.84</v>
      </c>
      <c r="D8497" s="162" t="n">
        <v>0.07851900000000001</v>
      </c>
      <c r="E8497" s="162" t="n"/>
    </row>
    <row r="8498">
      <c r="B8498" s="161" t="n">
        <v>22612</v>
      </c>
      <c r="C8498" s="162" t="n">
        <v>71.84999999999999</v>
      </c>
      <c r="D8498" s="162" t="n">
        <v>0.077933</v>
      </c>
      <c r="E8498" s="162" t="n"/>
    </row>
    <row r="8499">
      <c r="B8499" s="161" t="n">
        <v>22613</v>
      </c>
      <c r="C8499" s="162" t="n">
        <v>71.75</v>
      </c>
      <c r="D8499" s="162" t="n">
        <v>0.075808</v>
      </c>
      <c r="E8499" s="162" t="n"/>
    </row>
    <row r="8500">
      <c r="B8500" s="161" t="n">
        <v>22614</v>
      </c>
      <c r="C8500" s="162" t="n">
        <v>71.7</v>
      </c>
      <c r="D8500" s="162" t="n">
        <v>0.07434499999999999</v>
      </c>
      <c r="E8500" s="162" t="n"/>
    </row>
    <row r="8501">
      <c r="B8501" s="161" t="n">
        <v>22615</v>
      </c>
      <c r="C8501" s="162" t="n">
        <v>71.31999999999999</v>
      </c>
      <c r="D8501" s="162" t="n">
        <v>0.06826699999999999</v>
      </c>
      <c r="E8501" s="162" t="n"/>
    </row>
    <row r="8502">
      <c r="B8502" s="161" t="n">
        <v>22616</v>
      </c>
      <c r="C8502" s="162" t="n">
        <v>71.18000000000001</v>
      </c>
      <c r="D8502" s="162" t="n">
        <v>0.065569</v>
      </c>
      <c r="E8502" s="162" t="n"/>
    </row>
    <row r="8503">
      <c r="B8503" s="161" t="n">
        <v>22619</v>
      </c>
      <c r="C8503" s="162" t="n">
        <v>72.01000000000001</v>
      </c>
      <c r="D8503" s="162" t="n">
        <v>0.076405</v>
      </c>
      <c r="E8503" s="162" t="n"/>
    </row>
    <row r="8504">
      <c r="B8504" s="161" t="n">
        <v>22620</v>
      </c>
      <c r="C8504" s="162" t="n">
        <v>71.93000000000001</v>
      </c>
      <c r="D8504" s="162" t="n">
        <v>0.074572</v>
      </c>
      <c r="E8504" s="162" t="n"/>
    </row>
    <row r="8505">
      <c r="B8505" s="161" t="n">
        <v>22621</v>
      </c>
      <c r="C8505" s="162" t="n">
        <v>71.98999999999999</v>
      </c>
      <c r="D8505" s="162" t="n">
        <v>0.074665</v>
      </c>
      <c r="E8505" s="162" t="n"/>
    </row>
    <row r="8506">
      <c r="B8506" s="161" t="n">
        <v>22622</v>
      </c>
      <c r="C8506" s="162" t="n">
        <v>71.7</v>
      </c>
      <c r="D8506" s="162" t="n">
        <v>0.069927</v>
      </c>
      <c r="E8506" s="162" t="n"/>
    </row>
    <row r="8507">
      <c r="B8507" s="161" t="n">
        <v>22623</v>
      </c>
      <c r="C8507" s="162" t="n">
        <v>72.04000000000001</v>
      </c>
      <c r="D8507" s="162" t="n">
        <v>0.073934</v>
      </c>
      <c r="E8507" s="162" t="n"/>
    </row>
    <row r="8508">
      <c r="B8508" s="161" t="n">
        <v>22626</v>
      </c>
      <c r="C8508" s="162" t="n">
        <v>72.39</v>
      </c>
      <c r="D8508" s="162" t="n">
        <v>0.07804899999999999</v>
      </c>
      <c r="E8508" s="162" t="n"/>
    </row>
    <row r="8509">
      <c r="B8509" s="161" t="n">
        <v>22627</v>
      </c>
      <c r="C8509" s="162" t="n">
        <v>72.64</v>
      </c>
      <c r="D8509" s="162" t="n">
        <v>0.080765</v>
      </c>
      <c r="E8509" s="162" t="n"/>
    </row>
    <row r="8510">
      <c r="B8510" s="161" t="n">
        <v>22628</v>
      </c>
      <c r="C8510" s="162" t="n">
        <v>72.53</v>
      </c>
      <c r="D8510" s="162" t="n">
        <v>0.07856100000000001</v>
      </c>
      <c r="E8510" s="162" t="n"/>
    </row>
    <row r="8511">
      <c r="B8511" s="161" t="n">
        <v>22629</v>
      </c>
      <c r="C8511" s="162" t="n">
        <v>71.98</v>
      </c>
      <c r="D8511" s="162" t="n">
        <v>0.070312</v>
      </c>
      <c r="E8511" s="162" t="n"/>
    </row>
    <row r="8512">
      <c r="B8512" s="161" t="n">
        <v>22630</v>
      </c>
      <c r="C8512" s="162" t="n">
        <v>72.01000000000001</v>
      </c>
      <c r="D8512" s="162" t="n">
        <v>0.07009</v>
      </c>
      <c r="E8512" s="162" t="n"/>
    </row>
    <row r="8513">
      <c r="B8513" s="161" t="n">
        <v>22633</v>
      </c>
      <c r="C8513" s="162" t="n">
        <v>71.76000000000001</v>
      </c>
      <c r="D8513" s="162" t="n">
        <v>0.066023</v>
      </c>
      <c r="E8513" s="162" t="n"/>
    </row>
    <row r="8514">
      <c r="B8514" s="161" t="n">
        <v>22634</v>
      </c>
      <c r="C8514" s="162" t="n">
        <v>71.26000000000001</v>
      </c>
      <c r="D8514" s="162" t="n">
        <v>0.058487</v>
      </c>
      <c r="E8514" s="162" t="n"/>
    </row>
    <row r="8515">
      <c r="B8515" s="161" t="n">
        <v>22635</v>
      </c>
      <c r="C8515" s="162" t="n">
        <v>71.12</v>
      </c>
      <c r="D8515" s="162" t="n">
        <v>0.055995</v>
      </c>
      <c r="E8515" s="162" t="n"/>
    </row>
    <row r="8516">
      <c r="B8516" s="161" t="n">
        <v>22636</v>
      </c>
      <c r="C8516" s="162" t="n">
        <v>70.86</v>
      </c>
      <c r="D8516" s="162" t="n">
        <v>0.051783</v>
      </c>
      <c r="E8516" s="162" t="n"/>
    </row>
    <row r="8517">
      <c r="B8517" s="161" t="n">
        <v>22637</v>
      </c>
      <c r="C8517" s="162" t="n">
        <v>70.91</v>
      </c>
      <c r="D8517" s="162" t="n">
        <v>0.051933</v>
      </c>
      <c r="E8517" s="162" t="n"/>
    </row>
    <row r="8518">
      <c r="B8518" s="161" t="n">
        <v>22641</v>
      </c>
      <c r="C8518" s="162" t="n">
        <v>71.02</v>
      </c>
      <c r="D8518" s="162" t="n">
        <v>0.052925</v>
      </c>
      <c r="E8518" s="162" t="n"/>
    </row>
    <row r="8519">
      <c r="B8519" s="161" t="n">
        <v>22642</v>
      </c>
      <c r="C8519" s="162" t="n">
        <v>71.65000000000001</v>
      </c>
      <c r="D8519" s="162" t="n">
        <v>0.06115</v>
      </c>
      <c r="E8519" s="162" t="n"/>
    </row>
    <row r="8520">
      <c r="B8520" s="161" t="n">
        <v>22643</v>
      </c>
      <c r="C8520" s="162" t="n">
        <v>71.69</v>
      </c>
      <c r="D8520" s="162" t="n">
        <v>0.061113</v>
      </c>
      <c r="E8520" s="162" t="n"/>
    </row>
    <row r="8521">
      <c r="B8521" s="161" t="n">
        <v>22644</v>
      </c>
      <c r="C8521" s="162" t="n">
        <v>71.55</v>
      </c>
      <c r="D8521" s="162" t="n">
        <v>0.058553</v>
      </c>
      <c r="E8521" s="162" t="n"/>
    </row>
    <row r="8522">
      <c r="B8522" s="161" t="n">
        <v>22648</v>
      </c>
      <c r="C8522" s="162" t="n">
        <v>70.95999999999999</v>
      </c>
      <c r="D8522" s="162" t="n">
        <v>0.049725</v>
      </c>
      <c r="E8522" s="162" t="n"/>
    </row>
    <row r="8523">
      <c r="B8523" s="161" t="n">
        <v>22649</v>
      </c>
      <c r="C8523" s="162" t="n">
        <v>71.13</v>
      </c>
      <c r="D8523" s="162" t="n">
        <v>0.051606</v>
      </c>
      <c r="E8523" s="162" t="n"/>
    </row>
    <row r="8524">
      <c r="B8524" s="161" t="n">
        <v>22650</v>
      </c>
      <c r="C8524" s="162" t="n">
        <v>70.64</v>
      </c>
      <c r="D8524" s="162" t="n">
        <v>0.044246</v>
      </c>
      <c r="E8524" s="162" t="n"/>
    </row>
    <row r="8525">
      <c r="B8525" s="161" t="n">
        <v>22651</v>
      </c>
      <c r="C8525" s="162" t="n">
        <v>69.66</v>
      </c>
      <c r="D8525" s="162" t="n">
        <v>0.029921</v>
      </c>
      <c r="E8525" s="162" t="n"/>
    </row>
    <row r="8526">
      <c r="B8526" s="161" t="n">
        <v>22654</v>
      </c>
      <c r="C8526" s="162" t="n">
        <v>69.12</v>
      </c>
      <c r="D8526" s="162" t="n">
        <v>0.021815</v>
      </c>
      <c r="E8526" s="162" t="n"/>
    </row>
    <row r="8527">
      <c r="B8527" s="161" t="n">
        <v>22655</v>
      </c>
      <c r="C8527" s="162" t="n">
        <v>69.15000000000001</v>
      </c>
      <c r="D8527" s="162" t="n">
        <v>0.02192</v>
      </c>
      <c r="E8527" s="162" t="n"/>
    </row>
    <row r="8528">
      <c r="B8528" s="161" t="n">
        <v>22656</v>
      </c>
      <c r="C8528" s="162" t="n">
        <v>68.95999999999999</v>
      </c>
      <c r="D8528" s="162" t="n">
        <v>0.018841</v>
      </c>
      <c r="E8528" s="162" t="n"/>
    </row>
    <row r="8529">
      <c r="B8529" s="161" t="n">
        <v>22657</v>
      </c>
      <c r="C8529" s="162" t="n">
        <v>69.37</v>
      </c>
      <c r="D8529" s="162" t="n">
        <v>0.024403</v>
      </c>
      <c r="E8529" s="162" t="n"/>
    </row>
    <row r="8530">
      <c r="B8530" s="161" t="n">
        <v>22658</v>
      </c>
      <c r="C8530" s="162" t="n">
        <v>69.61</v>
      </c>
      <c r="D8530" s="162" t="n">
        <v>0.027468</v>
      </c>
      <c r="E8530" s="162" t="n"/>
    </row>
    <row r="8531">
      <c r="B8531" s="161" t="n">
        <v>22661</v>
      </c>
      <c r="C8531" s="162" t="n">
        <v>69.47</v>
      </c>
      <c r="D8531" s="162" t="n">
        <v>0.025079</v>
      </c>
      <c r="E8531" s="162" t="n"/>
    </row>
    <row r="8532">
      <c r="B8532" s="161" t="n">
        <v>22662</v>
      </c>
      <c r="C8532" s="162" t="n">
        <v>69.06999999999999</v>
      </c>
      <c r="D8532" s="162" t="n">
        <v>0.018999</v>
      </c>
      <c r="E8532" s="162" t="n"/>
    </row>
    <row r="8533">
      <c r="B8533" s="161" t="n">
        <v>22663</v>
      </c>
      <c r="C8533" s="162" t="n">
        <v>68.31999999999999</v>
      </c>
      <c r="D8533" s="162" t="n">
        <v>0.007841000000000001</v>
      </c>
      <c r="E8533" s="162" t="n"/>
    </row>
    <row r="8534">
      <c r="B8534" s="161" t="n">
        <v>22664</v>
      </c>
      <c r="C8534" s="162" t="n">
        <v>68.39</v>
      </c>
      <c r="D8534" s="162" t="n">
        <v>0.008659</v>
      </c>
      <c r="E8534" s="162" t="n"/>
    </row>
    <row r="8535">
      <c r="B8535" s="161" t="n">
        <v>22665</v>
      </c>
      <c r="C8535" s="162" t="n">
        <v>68.75</v>
      </c>
      <c r="D8535" s="162" t="n">
        <v>0.013682</v>
      </c>
      <c r="E8535" s="162" t="n"/>
    </row>
    <row r="8536">
      <c r="B8536" s="161" t="n">
        <v>22668</v>
      </c>
      <c r="C8536" s="162" t="n">
        <v>68.81</v>
      </c>
      <c r="D8536" s="162" t="n">
        <v>0.014307</v>
      </c>
      <c r="E8536" s="162" t="n"/>
    </row>
    <row r="8537">
      <c r="B8537" s="161" t="n">
        <v>22669</v>
      </c>
      <c r="C8537" s="162" t="n">
        <v>68.29000000000001</v>
      </c>
      <c r="D8537" s="162" t="n">
        <v>0.006524</v>
      </c>
      <c r="E8537" s="162" t="n"/>
    </row>
    <row r="8538">
      <c r="B8538" s="161" t="n">
        <v>22670</v>
      </c>
      <c r="C8538" s="162" t="n">
        <v>68.40000000000001</v>
      </c>
      <c r="D8538" s="162" t="n">
        <v>0.007953</v>
      </c>
      <c r="E8538" s="162" t="n"/>
    </row>
    <row r="8539">
      <c r="B8539" s="161" t="n">
        <v>22671</v>
      </c>
      <c r="C8539" s="162" t="n">
        <v>68.34999999999999</v>
      </c>
      <c r="D8539" s="162" t="n">
        <v>0.007088</v>
      </c>
      <c r="E8539" s="162" t="n"/>
    </row>
    <row r="8540">
      <c r="B8540" s="161" t="n">
        <v>22672</v>
      </c>
      <c r="C8540" s="162" t="n">
        <v>68.13</v>
      </c>
      <c r="D8540" s="162" t="n">
        <v>0.003753</v>
      </c>
      <c r="E8540" s="162" t="n"/>
    </row>
    <row r="8541">
      <c r="B8541" s="161" t="n">
        <v>22675</v>
      </c>
      <c r="C8541" s="162" t="n">
        <v>67.90000000000001</v>
      </c>
      <c r="D8541" s="162" t="n">
        <v>0.000254</v>
      </c>
      <c r="E8541" s="162" t="n"/>
    </row>
    <row r="8542">
      <c r="B8542" s="161" t="n">
        <v>22676</v>
      </c>
      <c r="C8542" s="162" t="n">
        <v>68.17</v>
      </c>
      <c r="D8542" s="162" t="n">
        <v>0.004082</v>
      </c>
      <c r="E8542" s="162" t="n"/>
    </row>
    <row r="8543">
      <c r="B8543" s="161" t="n">
        <v>22677</v>
      </c>
      <c r="C8543" s="162" t="n">
        <v>68.84</v>
      </c>
      <c r="D8543" s="162" t="n">
        <v>0.01368</v>
      </c>
      <c r="E8543" s="162" t="n"/>
    </row>
    <row r="8544">
      <c r="B8544" s="161" t="n">
        <v>22678</v>
      </c>
      <c r="C8544" s="162" t="n">
        <v>69.26000000000001</v>
      </c>
      <c r="D8544" s="162" t="n">
        <v>0.019573</v>
      </c>
      <c r="E8544" s="162" t="n"/>
    </row>
    <row r="8545">
      <c r="B8545" s="161" t="n">
        <v>22679</v>
      </c>
      <c r="C8545" s="162" t="n">
        <v>69.81</v>
      </c>
      <c r="D8545" s="162" t="n">
        <v>0.027217</v>
      </c>
      <c r="E8545" s="162" t="n"/>
    </row>
    <row r="8546">
      <c r="B8546" s="161" t="n">
        <v>22682</v>
      </c>
      <c r="C8546" s="162" t="n">
        <v>69.88</v>
      </c>
      <c r="D8546" s="162" t="n">
        <v>0.02792</v>
      </c>
      <c r="E8546" s="162" t="n"/>
    </row>
    <row r="8547">
      <c r="B8547" s="161" t="n">
        <v>22683</v>
      </c>
      <c r="C8547" s="162" t="n">
        <v>69.95999999999999</v>
      </c>
      <c r="D8547" s="162" t="n">
        <v>0.028759</v>
      </c>
      <c r="E8547" s="162" t="n"/>
    </row>
    <row r="8548">
      <c r="B8548" s="161" t="n">
        <v>22684</v>
      </c>
      <c r="C8548" s="162" t="n">
        <v>70.42</v>
      </c>
      <c r="D8548" s="162" t="n">
        <v>0.034971</v>
      </c>
      <c r="E8548" s="162" t="n"/>
    </row>
    <row r="8549">
      <c r="B8549" s="161" t="n">
        <v>22685</v>
      </c>
      <c r="C8549" s="162" t="n">
        <v>70.58</v>
      </c>
      <c r="D8549" s="162" t="n">
        <v>0.036786</v>
      </c>
      <c r="E8549" s="162" t="n"/>
    </row>
    <row r="8550">
      <c r="B8550" s="161" t="n">
        <v>22686</v>
      </c>
      <c r="C8550" s="162" t="n">
        <v>70.48</v>
      </c>
      <c r="D8550" s="162" t="n">
        <v>0.034988</v>
      </c>
      <c r="E8550" s="162" t="n"/>
    </row>
    <row r="8551">
      <c r="B8551" s="161" t="n">
        <v>22689</v>
      </c>
      <c r="C8551" s="162" t="n">
        <v>70.45999999999999</v>
      </c>
      <c r="D8551" s="162" t="n">
        <v>0.034343</v>
      </c>
      <c r="E8551" s="162" t="n"/>
    </row>
    <row r="8552">
      <c r="B8552" s="161" t="n">
        <v>22690</v>
      </c>
      <c r="C8552" s="162" t="n">
        <v>70.45</v>
      </c>
      <c r="D8552" s="162" t="n">
        <v>0.033835</v>
      </c>
      <c r="E8552" s="162" t="n"/>
    </row>
    <row r="8553">
      <c r="B8553" s="161" t="n">
        <v>22691</v>
      </c>
      <c r="C8553" s="162" t="n">
        <v>70.42</v>
      </c>
      <c r="D8553" s="162" t="n">
        <v>0.033034</v>
      </c>
      <c r="E8553" s="162" t="n"/>
    </row>
    <row r="8554">
      <c r="B8554" s="161" t="n">
        <v>22692</v>
      </c>
      <c r="C8554" s="162" t="n">
        <v>70.73999999999999</v>
      </c>
      <c r="D8554" s="162" t="n">
        <v>0.037159</v>
      </c>
      <c r="E8554" s="162" t="n"/>
    </row>
    <row r="8555">
      <c r="B8555" s="161" t="n">
        <v>22693</v>
      </c>
      <c r="C8555" s="162" t="n">
        <v>70.59</v>
      </c>
      <c r="D8555" s="162" t="n">
        <v>0.034673</v>
      </c>
      <c r="E8555" s="162" t="n"/>
    </row>
    <row r="8556">
      <c r="B8556" s="161" t="n">
        <v>22696</v>
      </c>
      <c r="C8556" s="162" t="n">
        <v>70.41</v>
      </c>
      <c r="D8556" s="162" t="n">
        <v>0.03181</v>
      </c>
      <c r="E8556" s="162" t="n"/>
    </row>
    <row r="8557">
      <c r="B8557" s="161" t="n">
        <v>22697</v>
      </c>
      <c r="C8557" s="162" t="n">
        <v>70.66</v>
      </c>
      <c r="D8557" s="162" t="n">
        <v>0.035045</v>
      </c>
      <c r="E8557" s="162" t="n"/>
    </row>
    <row r="8558">
      <c r="B8558" s="161" t="n">
        <v>22698</v>
      </c>
      <c r="C8558" s="162" t="n">
        <v>70.31999999999999</v>
      </c>
      <c r="D8558" s="162" t="n">
        <v>0.029943</v>
      </c>
      <c r="E8558" s="162" t="n"/>
    </row>
    <row r="8559">
      <c r="B8559" s="161" t="n">
        <v>22700</v>
      </c>
      <c r="C8559" s="162" t="n">
        <v>70.16</v>
      </c>
      <c r="D8559" s="162" t="n">
        <v>0.027391</v>
      </c>
      <c r="E8559" s="162" t="n"/>
    </row>
    <row r="8560">
      <c r="B8560" s="161" t="n">
        <v>22703</v>
      </c>
      <c r="C8560" s="162" t="n">
        <v>69.76000000000001</v>
      </c>
      <c r="D8560" s="162" t="n">
        <v>0.021432</v>
      </c>
      <c r="E8560" s="162" t="n"/>
    </row>
    <row r="8561">
      <c r="B8561" s="161" t="n">
        <v>22704</v>
      </c>
      <c r="C8561" s="162" t="n">
        <v>69.89</v>
      </c>
      <c r="D8561" s="162" t="n">
        <v>0.023039</v>
      </c>
      <c r="E8561" s="162" t="n"/>
    </row>
    <row r="8562">
      <c r="B8562" s="161" t="n">
        <v>22705</v>
      </c>
      <c r="C8562" s="162" t="n">
        <v>69.95999999999999</v>
      </c>
      <c r="D8562" s="162" t="n">
        <v>0.023779</v>
      </c>
      <c r="E8562" s="162" t="n"/>
    </row>
    <row r="8563">
      <c r="B8563" s="161" t="n">
        <v>22706</v>
      </c>
      <c r="C8563" s="162" t="n">
        <v>70.2</v>
      </c>
      <c r="D8563" s="162" t="n">
        <v>0.026929</v>
      </c>
      <c r="E8563" s="162" t="n"/>
    </row>
    <row r="8564">
      <c r="B8564" s="161" t="n">
        <v>22707</v>
      </c>
      <c r="C8564" s="162" t="n">
        <v>70.16</v>
      </c>
      <c r="D8564" s="162" t="n">
        <v>0.026116</v>
      </c>
      <c r="E8564" s="162" t="n"/>
    </row>
    <row r="8565">
      <c r="B8565" s="161" t="n">
        <v>22710</v>
      </c>
      <c r="C8565" s="162" t="n">
        <v>70.01000000000001</v>
      </c>
      <c r="D8565" s="162" t="n">
        <v>0.023761</v>
      </c>
      <c r="E8565" s="162" t="n"/>
    </row>
    <row r="8566">
      <c r="B8566" s="161" t="n">
        <v>22711</v>
      </c>
      <c r="C8566" s="162" t="n">
        <v>69.78</v>
      </c>
      <c r="D8566" s="162" t="n">
        <v>0.020296</v>
      </c>
      <c r="E8566" s="162" t="n"/>
    </row>
    <row r="8567">
      <c r="B8567" s="161" t="n">
        <v>22712</v>
      </c>
      <c r="C8567" s="162" t="n">
        <v>69.69</v>
      </c>
      <c r="D8567" s="162" t="n">
        <v>0.018808</v>
      </c>
      <c r="E8567" s="162" t="n"/>
    </row>
    <row r="8568">
      <c r="B8568" s="161" t="n">
        <v>22713</v>
      </c>
      <c r="C8568" s="162" t="n">
        <v>70.19</v>
      </c>
      <c r="D8568" s="162" t="n">
        <v>0.025743</v>
      </c>
      <c r="E8568" s="162" t="n"/>
    </row>
    <row r="8569">
      <c r="B8569" s="161" t="n">
        <v>22714</v>
      </c>
      <c r="C8569" s="162" t="n">
        <v>70.42</v>
      </c>
      <c r="D8569" s="162" t="n">
        <v>0.028754</v>
      </c>
      <c r="E8569" s="162" t="n"/>
    </row>
    <row r="8570">
      <c r="B8570" s="161" t="n">
        <v>22717</v>
      </c>
      <c r="C8570" s="162" t="n">
        <v>70.40000000000001</v>
      </c>
      <c r="D8570" s="162" t="n">
        <v>0.028198</v>
      </c>
      <c r="E8570" s="162" t="n"/>
    </row>
    <row r="8571">
      <c r="B8571" s="161" t="n">
        <v>22718</v>
      </c>
      <c r="C8571" s="162" t="n">
        <v>70.59999999999999</v>
      </c>
      <c r="D8571" s="162" t="n">
        <v>0.030718</v>
      </c>
      <c r="E8571" s="162" t="n"/>
    </row>
    <row r="8572">
      <c r="B8572" s="161" t="n">
        <v>22719</v>
      </c>
      <c r="C8572" s="162" t="n">
        <v>70.91</v>
      </c>
      <c r="D8572" s="162" t="n">
        <v>0.034741</v>
      </c>
      <c r="E8572" s="162" t="n"/>
    </row>
    <row r="8573">
      <c r="B8573" s="161" t="n">
        <v>22720</v>
      </c>
      <c r="C8573" s="162" t="n">
        <v>71.06</v>
      </c>
      <c r="D8573" s="162" t="n">
        <v>0.036516</v>
      </c>
      <c r="E8573" s="162" t="n"/>
    </row>
    <row r="8574">
      <c r="B8574" s="161" t="n">
        <v>22721</v>
      </c>
      <c r="C8574" s="162" t="n">
        <v>70.94</v>
      </c>
      <c r="D8574" s="162" t="n">
        <v>0.034507</v>
      </c>
      <c r="E8574" s="162" t="n"/>
    </row>
    <row r="8575">
      <c r="B8575" s="161" t="n">
        <v>22724</v>
      </c>
      <c r="C8575" s="162" t="n">
        <v>70.84999999999999</v>
      </c>
      <c r="D8575" s="162" t="n">
        <v>0.032924</v>
      </c>
      <c r="E8575" s="162" t="n"/>
    </row>
    <row r="8576">
      <c r="B8576" s="161" t="n">
        <v>22725</v>
      </c>
      <c r="C8576" s="162" t="n">
        <v>70.66</v>
      </c>
      <c r="D8576" s="162" t="n">
        <v>0.029952</v>
      </c>
      <c r="E8576" s="162" t="n"/>
    </row>
    <row r="8577">
      <c r="B8577" s="161" t="n">
        <v>22726</v>
      </c>
      <c r="C8577" s="162" t="n">
        <v>70.51000000000001</v>
      </c>
      <c r="D8577" s="162" t="n">
        <v>0.027577</v>
      </c>
      <c r="E8577" s="162" t="n"/>
    </row>
    <row r="8578">
      <c r="B8578" s="161" t="n">
        <v>22727</v>
      </c>
      <c r="C8578" s="162" t="n">
        <v>70.40000000000001</v>
      </c>
      <c r="D8578" s="162" t="n">
        <v>0.02576</v>
      </c>
      <c r="E8578" s="162" t="n"/>
    </row>
    <row r="8579">
      <c r="B8579" s="161" t="n">
        <v>22728</v>
      </c>
      <c r="C8579" s="162" t="n">
        <v>70.45</v>
      </c>
      <c r="D8579" s="162" t="n">
        <v>0.026192</v>
      </c>
      <c r="E8579" s="162" t="n"/>
    </row>
    <row r="8580">
      <c r="B8580" s="161" t="n">
        <v>22731</v>
      </c>
      <c r="C8580" s="162" t="n">
        <v>69.89</v>
      </c>
      <c r="D8580" s="162" t="n">
        <v>0.017977</v>
      </c>
      <c r="E8580" s="162" t="n"/>
    </row>
    <row r="8581">
      <c r="B8581" s="161" t="n">
        <v>22732</v>
      </c>
      <c r="C8581" s="162" t="n">
        <v>69.7</v>
      </c>
      <c r="D8581" s="162" t="n">
        <v>0.015034</v>
      </c>
      <c r="E8581" s="162" t="n"/>
    </row>
    <row r="8582">
      <c r="B8582" s="161" t="n">
        <v>22733</v>
      </c>
      <c r="C8582" s="162" t="n">
        <v>70.04000000000001</v>
      </c>
      <c r="D8582" s="162" t="n">
        <v>0.019616</v>
      </c>
      <c r="E8582" s="162" t="n"/>
    </row>
    <row r="8583">
      <c r="B8583" s="161" t="n">
        <v>22734</v>
      </c>
      <c r="C8583" s="162" t="n">
        <v>70.01000000000001</v>
      </c>
      <c r="D8583" s="162" t="n">
        <v>0.018882</v>
      </c>
      <c r="E8583" s="162" t="n"/>
    </row>
    <row r="8584">
      <c r="B8584" s="161" t="n">
        <v>22735</v>
      </c>
      <c r="C8584" s="162" t="n">
        <v>69.55</v>
      </c>
      <c r="D8584" s="162" t="n">
        <v>0.01203</v>
      </c>
      <c r="E8584" s="162" t="n"/>
    </row>
    <row r="8585">
      <c r="B8585" s="161" t="n">
        <v>22738</v>
      </c>
      <c r="C8585" s="162" t="n">
        <v>69.37</v>
      </c>
      <c r="D8585" s="162" t="n">
        <v>0.009171</v>
      </c>
      <c r="E8585" s="162" t="n"/>
    </row>
    <row r="8586">
      <c r="B8586" s="161" t="n">
        <v>22739</v>
      </c>
      <c r="C8586" s="162" t="n">
        <v>68.81</v>
      </c>
      <c r="D8586" s="162" t="n">
        <v>0.000801</v>
      </c>
      <c r="E8586" s="162" t="n"/>
    </row>
    <row r="8587">
      <c r="B8587" s="161" t="n">
        <v>22740</v>
      </c>
      <c r="C8587" s="162" t="n">
        <v>68.48999999999999</v>
      </c>
      <c r="D8587" s="162" t="n">
        <v>-0.004145</v>
      </c>
      <c r="E8587" s="162" t="n"/>
    </row>
    <row r="8588">
      <c r="B8588" s="161" t="n">
        <v>22741</v>
      </c>
      <c r="C8588" s="162" t="n">
        <v>68.91</v>
      </c>
      <c r="D8588" s="162" t="n">
        <v>0.001696</v>
      </c>
      <c r="E8588" s="162" t="n"/>
    </row>
    <row r="8589">
      <c r="B8589" s="161" t="n">
        <v>22742</v>
      </c>
      <c r="C8589" s="162" t="n">
        <v>68.84</v>
      </c>
      <c r="D8589" s="162" t="n">
        <v>0.00041</v>
      </c>
      <c r="E8589" s="162" t="n"/>
    </row>
    <row r="8590">
      <c r="B8590" s="161" t="n">
        <v>22745</v>
      </c>
      <c r="C8590" s="162" t="n">
        <v>68.31</v>
      </c>
      <c r="D8590" s="162" t="n">
        <v>-0.007566</v>
      </c>
      <c r="E8590" s="162" t="n"/>
    </row>
    <row r="8591">
      <c r="B8591" s="161" t="n">
        <v>22746</v>
      </c>
      <c r="C8591" s="162" t="n">
        <v>68.56</v>
      </c>
      <c r="D8591" s="162" t="n">
        <v>-0.00416</v>
      </c>
      <c r="E8591" s="162" t="n"/>
    </row>
    <row r="8592">
      <c r="B8592" s="161" t="n">
        <v>22747</v>
      </c>
      <c r="C8592" s="162" t="n">
        <v>68.41</v>
      </c>
      <c r="D8592" s="162" t="n">
        <v>-0.006636</v>
      </c>
      <c r="E8592" s="162" t="n"/>
    </row>
    <row r="8593">
      <c r="B8593" s="161" t="n">
        <v>22748</v>
      </c>
      <c r="C8593" s="162" t="n">
        <v>67.70999999999999</v>
      </c>
      <c r="D8593" s="162" t="n">
        <v>-0.017157</v>
      </c>
      <c r="E8593" s="162" t="n"/>
    </row>
    <row r="8594">
      <c r="B8594" s="161" t="n">
        <v>22749</v>
      </c>
      <c r="C8594" s="162" t="n">
        <v>67.90000000000001</v>
      </c>
      <c r="D8594" s="162" t="n">
        <v>-0.014595</v>
      </c>
      <c r="E8594" s="162" t="n"/>
    </row>
    <row r="8595">
      <c r="B8595" s="161" t="n">
        <v>22752</v>
      </c>
      <c r="C8595" s="162" t="n">
        <v>67.59999999999999</v>
      </c>
      <c r="D8595" s="162" t="n">
        <v>-0.019246</v>
      </c>
      <c r="E8595" s="162" t="n"/>
    </row>
    <row r="8596">
      <c r="B8596" s="161" t="n">
        <v>22753</v>
      </c>
      <c r="C8596" s="162" t="n">
        <v>67.90000000000001</v>
      </c>
      <c r="D8596" s="162" t="n">
        <v>-0.015055</v>
      </c>
      <c r="E8596" s="162" t="n"/>
    </row>
    <row r="8597">
      <c r="B8597" s="161" t="n">
        <v>22754</v>
      </c>
      <c r="C8597" s="162" t="n">
        <v>68.27</v>
      </c>
      <c r="D8597" s="162" t="n">
        <v>-0.009842</v>
      </c>
      <c r="E8597" s="162" t="n"/>
    </row>
    <row r="8598">
      <c r="B8598" s="161" t="n">
        <v>22755</v>
      </c>
      <c r="C8598" s="162" t="n">
        <v>68.59</v>
      </c>
      <c r="D8598" s="162" t="n">
        <v>-0.005381</v>
      </c>
      <c r="E8598" s="162" t="n"/>
    </row>
    <row r="8599">
      <c r="B8599" s="161" t="n">
        <v>22759</v>
      </c>
      <c r="C8599" s="162" t="n">
        <v>68.53</v>
      </c>
      <c r="D8599" s="162" t="n">
        <v>-0.006453</v>
      </c>
      <c r="E8599" s="162" t="n"/>
    </row>
    <row r="8600">
      <c r="B8600" s="161" t="n">
        <v>22760</v>
      </c>
      <c r="C8600" s="162" t="n">
        <v>68.45999999999999</v>
      </c>
      <c r="D8600" s="162" t="n">
        <v>-0.00767</v>
      </c>
      <c r="E8600" s="162" t="n"/>
    </row>
    <row r="8601">
      <c r="B8601" s="161" t="n">
        <v>22761</v>
      </c>
      <c r="C8601" s="162" t="n">
        <v>67.70999999999999</v>
      </c>
      <c r="D8601" s="162" t="n">
        <v>-0.018831</v>
      </c>
      <c r="E8601" s="162" t="n"/>
    </row>
    <row r="8602">
      <c r="B8602" s="161" t="n">
        <v>22762</v>
      </c>
      <c r="C8602" s="162" t="n">
        <v>67.05</v>
      </c>
      <c r="D8602" s="162" t="n">
        <v>-0.028724</v>
      </c>
      <c r="E8602" s="162" t="n"/>
    </row>
    <row r="8603">
      <c r="B8603" s="161" t="n">
        <v>22763</v>
      </c>
      <c r="C8603" s="162" t="n">
        <v>66.3</v>
      </c>
      <c r="D8603" s="162" t="n">
        <v>-0.040044</v>
      </c>
      <c r="E8603" s="162" t="n"/>
    </row>
    <row r="8604">
      <c r="B8604" s="161" t="n">
        <v>22766</v>
      </c>
      <c r="C8604" s="162" t="n">
        <v>65.23999999999999</v>
      </c>
      <c r="D8604" s="162" t="n">
        <v>-0.056189</v>
      </c>
      <c r="E8604" s="162" t="n"/>
    </row>
    <row r="8605">
      <c r="B8605" s="161" t="n">
        <v>22767</v>
      </c>
      <c r="C8605" s="162" t="n">
        <v>65.7</v>
      </c>
      <c r="D8605" s="162" t="n">
        <v>-0.049193</v>
      </c>
      <c r="E8605" s="162" t="n"/>
    </row>
    <row r="8606">
      <c r="B8606" s="161" t="n">
        <v>22768</v>
      </c>
      <c r="C8606" s="162" t="n">
        <v>65.98999999999999</v>
      </c>
      <c r="D8606" s="162" t="n">
        <v>-0.044876</v>
      </c>
      <c r="E8606" s="162" t="n"/>
    </row>
    <row r="8607">
      <c r="B8607" s="161" t="n">
        <v>22769</v>
      </c>
      <c r="C8607" s="162" t="n">
        <v>66.53</v>
      </c>
      <c r="D8607" s="162" t="n">
        <v>-0.03688</v>
      </c>
      <c r="E8607" s="162" t="n"/>
    </row>
    <row r="8608">
      <c r="B8608" s="161" t="n">
        <v>22770</v>
      </c>
      <c r="C8608" s="162" t="n">
        <v>66.23999999999999</v>
      </c>
      <c r="D8608" s="162" t="n">
        <v>-0.04136</v>
      </c>
      <c r="E8608" s="162" t="n"/>
    </row>
    <row r="8609">
      <c r="B8609" s="161" t="n">
        <v>22773</v>
      </c>
      <c r="C8609" s="162" t="n">
        <v>66.02</v>
      </c>
      <c r="D8609" s="162" t="n">
        <v>-0.044781</v>
      </c>
      <c r="E8609" s="162" t="n"/>
    </row>
    <row r="8610">
      <c r="B8610" s="161" t="n">
        <v>22774</v>
      </c>
      <c r="C8610" s="162" t="n">
        <v>65.17</v>
      </c>
      <c r="D8610" s="162" t="n">
        <v>-0.057762</v>
      </c>
      <c r="E8610" s="162" t="n"/>
    </row>
    <row r="8611">
      <c r="B8611" s="161" t="n">
        <v>22775</v>
      </c>
      <c r="C8611" s="162" t="n">
        <v>64.26000000000001</v>
      </c>
      <c r="D8611" s="162" t="n">
        <v>-0.07178</v>
      </c>
      <c r="E8611" s="162" t="n"/>
    </row>
    <row r="8612">
      <c r="B8612" s="161" t="n">
        <v>22776</v>
      </c>
      <c r="C8612" s="162" t="n">
        <v>63.57</v>
      </c>
      <c r="D8612" s="162" t="n">
        <v>-0.082455</v>
      </c>
      <c r="E8612" s="162" t="n"/>
    </row>
    <row r="8613">
      <c r="B8613" s="161" t="n">
        <v>22777</v>
      </c>
      <c r="C8613" s="162" t="n">
        <v>62.65</v>
      </c>
      <c r="D8613" s="162" t="n">
        <v>-0.096802</v>
      </c>
      <c r="E8613" s="162" t="n"/>
    </row>
    <row r="8614">
      <c r="B8614" s="161" t="n">
        <v>22780</v>
      </c>
      <c r="C8614" s="162" t="n">
        <v>63.1</v>
      </c>
      <c r="D8614" s="162" t="n">
        <v>-0.089391</v>
      </c>
      <c r="E8614" s="162" t="n"/>
    </row>
    <row r="8615">
      <c r="B8615" s="161" t="n">
        <v>22781</v>
      </c>
      <c r="C8615" s="162" t="n">
        <v>64.29000000000001</v>
      </c>
      <c r="D8615" s="162" t="n">
        <v>-0.070532</v>
      </c>
      <c r="E8615" s="162" t="n"/>
    </row>
    <row r="8616">
      <c r="B8616" s="161" t="n">
        <v>22782</v>
      </c>
      <c r="C8616" s="162" t="n">
        <v>64.27</v>
      </c>
      <c r="D8616" s="162" t="n">
        <v>-0.070663</v>
      </c>
      <c r="E8616" s="162" t="n"/>
    </row>
    <row r="8617">
      <c r="B8617" s="161" t="n">
        <v>22783</v>
      </c>
      <c r="C8617" s="162" t="n">
        <v>63.93</v>
      </c>
      <c r="D8617" s="162" t="n">
        <v>-0.07571799999999999</v>
      </c>
      <c r="E8617" s="162" t="n"/>
    </row>
    <row r="8618">
      <c r="B8618" s="161" t="n">
        <v>22784</v>
      </c>
      <c r="C8618" s="162" t="n">
        <v>63.82</v>
      </c>
      <c r="D8618" s="162" t="n">
        <v>-0.077213</v>
      </c>
      <c r="E8618" s="162" t="n"/>
    </row>
    <row r="8619">
      <c r="B8619" s="161" t="n">
        <v>22787</v>
      </c>
      <c r="C8619" s="162" t="n">
        <v>63.59</v>
      </c>
      <c r="D8619" s="162" t="n">
        <v>-0.080555</v>
      </c>
      <c r="E8619" s="162" t="n"/>
    </row>
    <row r="8620">
      <c r="B8620" s="161" t="n">
        <v>22788</v>
      </c>
      <c r="C8620" s="162" t="n">
        <v>62.34</v>
      </c>
      <c r="D8620" s="162" t="n">
        <v>-0.099999</v>
      </c>
      <c r="E8620" s="162" t="n"/>
    </row>
    <row r="8621">
      <c r="B8621" s="161" t="n">
        <v>22789</v>
      </c>
      <c r="C8621" s="162" t="n">
        <v>61.11</v>
      </c>
      <c r="D8621" s="162" t="n">
        <v>-0.119451</v>
      </c>
      <c r="E8621" s="162" t="n"/>
    </row>
    <row r="8622">
      <c r="B8622" s="161" t="n">
        <v>22790</v>
      </c>
      <c r="C8622" s="162" t="n">
        <v>60.62</v>
      </c>
      <c r="D8622" s="162" t="n">
        <v>-0.126979</v>
      </c>
      <c r="E8622" s="162" t="n"/>
    </row>
    <row r="8623">
      <c r="B8623" s="161" t="n">
        <v>22791</v>
      </c>
      <c r="C8623" s="162" t="n">
        <v>59.47</v>
      </c>
      <c r="D8623" s="162" t="n">
        <v>-0.14553</v>
      </c>
      <c r="E8623" s="162" t="n"/>
    </row>
    <row r="8624">
      <c r="B8624" s="161" t="n">
        <v>22794</v>
      </c>
      <c r="C8624" s="162" t="n">
        <v>55.5</v>
      </c>
      <c r="D8624" s="162" t="n">
        <v>-0.213714</v>
      </c>
      <c r="E8624" s="162" t="n"/>
    </row>
    <row r="8625">
      <c r="B8625" s="161" t="n">
        <v>22795</v>
      </c>
      <c r="C8625" s="162" t="n">
        <v>58.08</v>
      </c>
      <c r="D8625" s="162" t="n">
        <v>-0.167549</v>
      </c>
      <c r="E8625" s="162" t="n"/>
    </row>
    <row r="8626">
      <c r="B8626" s="161" t="n">
        <v>22797</v>
      </c>
      <c r="C8626" s="162" t="n">
        <v>59.63</v>
      </c>
      <c r="D8626" s="162" t="n">
        <v>-0.140623</v>
      </c>
      <c r="E8626" s="162" t="n"/>
    </row>
    <row r="8627">
      <c r="B8627" s="161" t="n">
        <v>22798</v>
      </c>
      <c r="C8627" s="162" t="n">
        <v>59.38</v>
      </c>
      <c r="D8627" s="162" t="n">
        <v>-0.144229</v>
      </c>
      <c r="E8627" s="162" t="n"/>
    </row>
    <row r="8628">
      <c r="B8628" s="161" t="n">
        <v>22801</v>
      </c>
      <c r="C8628" s="162" t="n">
        <v>57.27</v>
      </c>
      <c r="D8628" s="162" t="n">
        <v>-0.179646</v>
      </c>
      <c r="E8628" s="162" t="n"/>
    </row>
    <row r="8629">
      <c r="B8629" s="161" t="n">
        <v>22802</v>
      </c>
      <c r="C8629" s="162" t="n">
        <v>57.57</v>
      </c>
      <c r="D8629" s="162" t="n">
        <v>-0.173653</v>
      </c>
      <c r="E8629" s="162" t="n"/>
    </row>
    <row r="8630">
      <c r="B8630" s="161" t="n">
        <v>22803</v>
      </c>
      <c r="C8630" s="162" t="n">
        <v>58.39</v>
      </c>
      <c r="D8630" s="162" t="n">
        <v>-0.158787</v>
      </c>
      <c r="E8630" s="162" t="n"/>
    </row>
    <row r="8631">
      <c r="B8631" s="161" t="n">
        <v>22804</v>
      </c>
      <c r="C8631" s="162" t="n">
        <v>58.4</v>
      </c>
      <c r="D8631" s="162" t="n">
        <v>-0.157882</v>
      </c>
      <c r="E8631" s="162" t="n"/>
    </row>
    <row r="8632">
      <c r="B8632" s="161" t="n">
        <v>22805</v>
      </c>
      <c r="C8632" s="162" t="n">
        <v>58.45</v>
      </c>
      <c r="D8632" s="162" t="n">
        <v>-0.156296</v>
      </c>
      <c r="E8632" s="162" t="n"/>
    </row>
    <row r="8633">
      <c r="B8633" s="161" t="n">
        <v>22808</v>
      </c>
      <c r="C8633" s="162" t="n">
        <v>57.82</v>
      </c>
      <c r="D8633" s="162" t="n">
        <v>-0.166389</v>
      </c>
      <c r="E8633" s="162" t="n"/>
    </row>
    <row r="8634">
      <c r="B8634" s="161" t="n">
        <v>22809</v>
      </c>
      <c r="C8634" s="162" t="n">
        <v>56.34</v>
      </c>
      <c r="D8634" s="162" t="n">
        <v>-0.191495</v>
      </c>
      <c r="E8634" s="162" t="n"/>
    </row>
    <row r="8635">
      <c r="B8635" s="161" t="n">
        <v>22810</v>
      </c>
      <c r="C8635" s="162" t="n">
        <v>55.5</v>
      </c>
      <c r="D8635" s="162" t="n">
        <v>-0.205624</v>
      </c>
      <c r="E8635" s="162" t="n"/>
    </row>
    <row r="8636">
      <c r="B8636" s="161" t="n">
        <v>22811</v>
      </c>
      <c r="C8636" s="162" t="n">
        <v>54.33</v>
      </c>
      <c r="D8636" s="162" t="n">
        <v>-0.22595</v>
      </c>
      <c r="E8636" s="162" t="n"/>
    </row>
    <row r="8637">
      <c r="B8637" s="161" t="n">
        <v>22812</v>
      </c>
      <c r="C8637" s="162" t="n">
        <v>55.89</v>
      </c>
      <c r="D8637" s="162" t="n">
        <v>-0.196785</v>
      </c>
      <c r="E8637" s="162" t="n"/>
    </row>
    <row r="8638">
      <c r="B8638" s="161" t="n">
        <v>22815</v>
      </c>
      <c r="C8638" s="162" t="n">
        <v>55.74</v>
      </c>
      <c r="D8638" s="162" t="n">
        <v>-0.198585</v>
      </c>
      <c r="E8638" s="162" t="n"/>
    </row>
    <row r="8639">
      <c r="B8639" s="161" t="n">
        <v>22816</v>
      </c>
      <c r="C8639" s="162" t="n">
        <v>55.54</v>
      </c>
      <c r="D8639" s="162" t="n">
        <v>-0.201257</v>
      </c>
      <c r="E8639" s="162" t="n"/>
    </row>
    <row r="8640">
      <c r="B8640" s="161" t="n">
        <v>22817</v>
      </c>
      <c r="C8640" s="162" t="n">
        <v>54.78</v>
      </c>
      <c r="D8640" s="162" t="n">
        <v>-0.214048</v>
      </c>
      <c r="E8640" s="162" t="n"/>
    </row>
    <row r="8641">
      <c r="B8641" s="161" t="n">
        <v>22818</v>
      </c>
      <c r="C8641" s="162" t="n">
        <v>53.59</v>
      </c>
      <c r="D8641" s="162" t="n">
        <v>-0.234951</v>
      </c>
      <c r="E8641" s="162" t="n"/>
    </row>
    <row r="8642">
      <c r="B8642" s="161" t="n">
        <v>22819</v>
      </c>
      <c r="C8642" s="162" t="n">
        <v>52.68</v>
      </c>
      <c r="D8642" s="162" t="n">
        <v>-0.250913</v>
      </c>
      <c r="E8642" s="162" t="n"/>
    </row>
    <row r="8643">
      <c r="B8643" s="161" t="n">
        <v>22822</v>
      </c>
      <c r="C8643" s="162" t="n">
        <v>52.45</v>
      </c>
      <c r="D8643" s="162" t="n">
        <v>-0.254114</v>
      </c>
      <c r="E8643" s="162" t="n"/>
    </row>
    <row r="8644">
      <c r="B8644" s="161" t="n">
        <v>22823</v>
      </c>
      <c r="C8644" s="162" t="n">
        <v>52.32</v>
      </c>
      <c r="D8644" s="162" t="n">
        <v>-0.255444</v>
      </c>
      <c r="E8644" s="162" t="n"/>
    </row>
    <row r="8645">
      <c r="B8645" s="161" t="n">
        <v>22824</v>
      </c>
      <c r="C8645" s="162" t="n">
        <v>52.6</v>
      </c>
      <c r="D8645" s="162" t="n">
        <v>-0.24902</v>
      </c>
      <c r="E8645" s="162" t="n"/>
    </row>
    <row r="8646">
      <c r="B8646" s="161" t="n">
        <v>22825</v>
      </c>
      <c r="C8646" s="162" t="n">
        <v>54.41</v>
      </c>
      <c r="D8646" s="162" t="n">
        <v>-0.214183</v>
      </c>
      <c r="E8646" s="162" t="n"/>
    </row>
    <row r="8647">
      <c r="B8647" s="161" t="n">
        <v>22826</v>
      </c>
      <c r="C8647" s="162" t="n">
        <v>54.75</v>
      </c>
      <c r="D8647" s="162" t="n">
        <v>-0.20697</v>
      </c>
      <c r="E8647" s="162" t="n"/>
    </row>
    <row r="8648">
      <c r="B8648" s="161" t="n">
        <v>22829</v>
      </c>
      <c r="C8648" s="162" t="n">
        <v>55.86</v>
      </c>
      <c r="D8648" s="162" t="n">
        <v>-0.186032</v>
      </c>
      <c r="E8648" s="162" t="n"/>
    </row>
    <row r="8649">
      <c r="B8649" s="161" t="n">
        <v>22830</v>
      </c>
      <c r="C8649" s="162" t="n">
        <v>56.49</v>
      </c>
      <c r="D8649" s="162" t="n">
        <v>-0.173987</v>
      </c>
      <c r="E8649" s="162" t="n"/>
    </row>
    <row r="8650">
      <c r="B8650" s="161" t="n">
        <v>22832</v>
      </c>
      <c r="C8650" s="162" t="n">
        <v>56.81</v>
      </c>
      <c r="D8650" s="162" t="n">
        <v>-0.167564</v>
      </c>
      <c r="E8650" s="162" t="n"/>
    </row>
    <row r="8651">
      <c r="B8651" s="161" t="n">
        <v>22833</v>
      </c>
      <c r="C8651" s="162" t="n">
        <v>56.17</v>
      </c>
      <c r="D8651" s="162" t="n">
        <v>-0.178111</v>
      </c>
      <c r="E8651" s="162" t="n"/>
    </row>
    <row r="8652">
      <c r="B8652" s="161" t="n">
        <v>22836</v>
      </c>
      <c r="C8652" s="162" t="n">
        <v>56.55</v>
      </c>
      <c r="D8652" s="162" t="n">
        <v>-0.170593</v>
      </c>
      <c r="E8652" s="162" t="n"/>
    </row>
    <row r="8653">
      <c r="B8653" s="161" t="n">
        <v>22837</v>
      </c>
      <c r="C8653" s="162" t="n">
        <v>57.2</v>
      </c>
      <c r="D8653" s="162" t="n">
        <v>-0.158434</v>
      </c>
      <c r="E8653" s="162" t="n"/>
    </row>
    <row r="8654">
      <c r="B8654" s="161" t="n">
        <v>22838</v>
      </c>
      <c r="C8654" s="162" t="n">
        <v>57.73</v>
      </c>
      <c r="D8654" s="162" t="n">
        <v>-0.14854</v>
      </c>
      <c r="E8654" s="162" t="n"/>
    </row>
    <row r="8655">
      <c r="B8655" s="161" t="n">
        <v>22839</v>
      </c>
      <c r="C8655" s="162" t="n">
        <v>58.03</v>
      </c>
      <c r="D8655" s="162" t="n">
        <v>-0.142779</v>
      </c>
      <c r="E8655" s="162" t="n"/>
    </row>
    <row r="8656">
      <c r="B8656" s="161" t="n">
        <v>22840</v>
      </c>
      <c r="C8656" s="162" t="n">
        <v>57.83</v>
      </c>
      <c r="D8656" s="162" t="n">
        <v>-0.145637</v>
      </c>
      <c r="E8656" s="162" t="n"/>
    </row>
    <row r="8657">
      <c r="B8657" s="161" t="n">
        <v>22843</v>
      </c>
      <c r="C8657" s="162" t="n">
        <v>57.83</v>
      </c>
      <c r="D8657" s="162" t="n">
        <v>-0.144991</v>
      </c>
      <c r="E8657" s="162" t="n"/>
    </row>
    <row r="8658">
      <c r="B8658" s="161" t="n">
        <v>22844</v>
      </c>
      <c r="C8658" s="162" t="n">
        <v>56.78</v>
      </c>
      <c r="D8658" s="162" t="n">
        <v>-0.162582</v>
      </c>
      <c r="E8658" s="162" t="n"/>
    </row>
    <row r="8659">
      <c r="B8659" s="161" t="n">
        <v>22845</v>
      </c>
      <c r="C8659" s="162" t="n">
        <v>56.2</v>
      </c>
      <c r="D8659" s="162" t="n">
        <v>-0.172061</v>
      </c>
      <c r="E8659" s="162" t="n"/>
    </row>
    <row r="8660">
      <c r="B8660" s="161" t="n">
        <v>22846</v>
      </c>
      <c r="C8660" s="162" t="n">
        <v>56.42</v>
      </c>
      <c r="D8660" s="162" t="n">
        <v>-0.167378</v>
      </c>
      <c r="E8660" s="162" t="n"/>
    </row>
    <row r="8661">
      <c r="B8661" s="161" t="n">
        <v>22847</v>
      </c>
      <c r="C8661" s="162" t="n">
        <v>56.81</v>
      </c>
      <c r="D8661" s="162" t="n">
        <v>-0.159746</v>
      </c>
      <c r="E8661" s="162" t="n"/>
    </row>
    <row r="8662">
      <c r="B8662" s="161" t="n">
        <v>22850</v>
      </c>
      <c r="C8662" s="162" t="n">
        <v>56.8</v>
      </c>
      <c r="D8662" s="162" t="n">
        <v>-0.159143</v>
      </c>
      <c r="E8662" s="162" t="n"/>
    </row>
    <row r="8663">
      <c r="B8663" s="161" t="n">
        <v>22851</v>
      </c>
      <c r="C8663" s="162" t="n">
        <v>56.36</v>
      </c>
      <c r="D8663" s="162" t="n">
        <v>-0.166062</v>
      </c>
      <c r="E8663" s="162" t="n"/>
    </row>
    <row r="8664">
      <c r="B8664" s="161" t="n">
        <v>22852</v>
      </c>
      <c r="C8664" s="162" t="n">
        <v>56.46</v>
      </c>
      <c r="D8664" s="162" t="n">
        <v>-0.163424</v>
      </c>
      <c r="E8664" s="162" t="n"/>
    </row>
    <row r="8665">
      <c r="B8665" s="161" t="n">
        <v>22853</v>
      </c>
      <c r="C8665" s="162" t="n">
        <v>56.77</v>
      </c>
      <c r="D8665" s="162" t="n">
        <v>-0.157108</v>
      </c>
      <c r="E8665" s="162" t="n"/>
    </row>
    <row r="8666">
      <c r="B8666" s="161" t="n">
        <v>22854</v>
      </c>
      <c r="C8666" s="162" t="n">
        <v>57.2</v>
      </c>
      <c r="D8666" s="162" t="n">
        <v>-0.148741</v>
      </c>
      <c r="E8666" s="162" t="n"/>
    </row>
    <row r="8667">
      <c r="B8667" s="161" t="n">
        <v>22857</v>
      </c>
      <c r="C8667" s="162" t="n">
        <v>57.83</v>
      </c>
      <c r="D8667" s="162" t="n">
        <v>-0.137008</v>
      </c>
      <c r="E8667" s="162" t="n"/>
    </row>
    <row r="8668">
      <c r="B8668" s="161" t="n">
        <v>22858</v>
      </c>
      <c r="C8668" s="162" t="n">
        <v>58.23</v>
      </c>
      <c r="D8668" s="162" t="n">
        <v>-0.129366</v>
      </c>
      <c r="E8668" s="162" t="n"/>
    </row>
    <row r="8669">
      <c r="B8669" s="161" t="n">
        <v>22859</v>
      </c>
      <c r="C8669" s="162" t="n">
        <v>57.75</v>
      </c>
      <c r="D8669" s="162" t="n">
        <v>-0.136867</v>
      </c>
      <c r="E8669" s="162" t="n"/>
    </row>
    <row r="8670">
      <c r="B8670" s="161" t="n">
        <v>22860</v>
      </c>
      <c r="C8670" s="162" t="n">
        <v>57.98</v>
      </c>
      <c r="D8670" s="162" t="n">
        <v>-0.132146</v>
      </c>
      <c r="E8670" s="162" t="n"/>
    </row>
    <row r="8671">
      <c r="B8671" s="161" t="n">
        <v>22861</v>
      </c>
      <c r="C8671" s="162" t="n">
        <v>58.12</v>
      </c>
      <c r="D8671" s="162" t="n">
        <v>-0.128998</v>
      </c>
      <c r="E8671" s="162" t="n"/>
    </row>
    <row r="8672">
      <c r="B8672" s="161" t="n">
        <v>22864</v>
      </c>
      <c r="C8672" s="162" t="n">
        <v>57.75</v>
      </c>
      <c r="D8672" s="162" t="n">
        <v>-0.134593</v>
      </c>
      <c r="E8672" s="162" t="n"/>
    </row>
    <row r="8673">
      <c r="B8673" s="161" t="n">
        <v>22865</v>
      </c>
      <c r="C8673" s="162" t="n">
        <v>57.36</v>
      </c>
      <c r="D8673" s="162" t="n">
        <v>-0.140529</v>
      </c>
      <c r="E8673" s="162" t="n"/>
    </row>
    <row r="8674">
      <c r="B8674" s="161" t="n">
        <v>22866</v>
      </c>
      <c r="C8674" s="162" t="n">
        <v>57.51</v>
      </c>
      <c r="D8674" s="162" t="n">
        <v>-0.137087</v>
      </c>
      <c r="E8674" s="162" t="n"/>
    </row>
    <row r="8675">
      <c r="B8675" s="161" t="n">
        <v>22867</v>
      </c>
      <c r="C8675" s="162" t="n">
        <v>57.47</v>
      </c>
      <c r="D8675" s="162" t="n">
        <v>-0.136979</v>
      </c>
      <c r="E8675" s="162" t="n"/>
    </row>
    <row r="8676">
      <c r="B8676" s="161" t="n">
        <v>22868</v>
      </c>
      <c r="C8676" s="162" t="n">
        <v>57.55</v>
      </c>
      <c r="D8676" s="162" t="n">
        <v>-0.134797</v>
      </c>
      <c r="E8676" s="162" t="n"/>
    </row>
    <row r="8677">
      <c r="B8677" s="161" t="n">
        <v>22871</v>
      </c>
      <c r="C8677" s="162" t="n">
        <v>57.63</v>
      </c>
      <c r="D8677" s="162" t="n">
        <v>-0.132594</v>
      </c>
      <c r="E8677" s="162" t="n"/>
    </row>
    <row r="8678">
      <c r="B8678" s="161" t="n">
        <v>22872</v>
      </c>
      <c r="C8678" s="162" t="n">
        <v>58.25</v>
      </c>
      <c r="D8678" s="162" t="n">
        <v>-0.121117</v>
      </c>
      <c r="E8678" s="162" t="n"/>
    </row>
    <row r="8679">
      <c r="B8679" s="161" t="n">
        <v>22873</v>
      </c>
      <c r="C8679" s="162" t="n">
        <v>58.66</v>
      </c>
      <c r="D8679" s="162" t="n">
        <v>-0.113367</v>
      </c>
      <c r="E8679" s="162" t="n"/>
    </row>
    <row r="8680">
      <c r="B8680" s="161" t="n">
        <v>22874</v>
      </c>
      <c r="C8680" s="162" t="n">
        <v>58.64</v>
      </c>
      <c r="D8680" s="162" t="n">
        <v>-0.112963</v>
      </c>
      <c r="E8680" s="162" t="n"/>
    </row>
    <row r="8681">
      <c r="B8681" s="161" t="n">
        <v>22875</v>
      </c>
      <c r="C8681" s="162" t="n">
        <v>59.01</v>
      </c>
      <c r="D8681" s="162" t="n">
        <v>-0.105941</v>
      </c>
      <c r="E8681" s="162" t="n"/>
    </row>
    <row r="8682">
      <c r="B8682" s="161" t="n">
        <v>22878</v>
      </c>
      <c r="C8682" s="162" t="n">
        <v>59.37</v>
      </c>
      <c r="D8682" s="162" t="n">
        <v>-0.099145</v>
      </c>
      <c r="E8682" s="162" t="n"/>
    </row>
    <row r="8683">
      <c r="B8683" s="161" t="n">
        <v>22879</v>
      </c>
      <c r="C8683" s="162" t="n">
        <v>59.12</v>
      </c>
      <c r="D8683" s="162" t="n">
        <v>-0.102603</v>
      </c>
      <c r="E8683" s="162" t="n"/>
    </row>
    <row r="8684">
      <c r="B8684" s="161" t="n">
        <v>22880</v>
      </c>
      <c r="C8684" s="162" t="n">
        <v>59.78</v>
      </c>
      <c r="D8684" s="162" t="n">
        <v>-0.09076099999999999</v>
      </c>
      <c r="E8684" s="162" t="n"/>
    </row>
    <row r="8685">
      <c r="B8685" s="161" t="n">
        <v>22881</v>
      </c>
      <c r="C8685" s="162" t="n">
        <v>59.7</v>
      </c>
      <c r="D8685" s="162" t="n">
        <v>-0.09131300000000001</v>
      </c>
      <c r="E8685" s="162" t="n"/>
    </row>
    <row r="8686">
      <c r="B8686" s="161" t="n">
        <v>22882</v>
      </c>
      <c r="C8686" s="162" t="n">
        <v>59.58</v>
      </c>
      <c r="D8686" s="162" t="n">
        <v>-0.092461</v>
      </c>
      <c r="E8686" s="162" t="n"/>
    </row>
    <row r="8687">
      <c r="B8687" s="161" t="n">
        <v>22885</v>
      </c>
      <c r="C8687" s="162" t="n">
        <v>59.55</v>
      </c>
      <c r="D8687" s="162" t="n">
        <v>-0.09210599999999999</v>
      </c>
      <c r="E8687" s="162" t="n"/>
    </row>
    <row r="8688">
      <c r="B8688" s="161" t="n">
        <v>22886</v>
      </c>
      <c r="C8688" s="162" t="n">
        <v>58.79</v>
      </c>
      <c r="D8688" s="162" t="n">
        <v>-0.10401</v>
      </c>
      <c r="E8688" s="162" t="n"/>
    </row>
    <row r="8689">
      <c r="B8689" s="161" t="n">
        <v>22887</v>
      </c>
      <c r="C8689" s="162" t="n">
        <v>58.66</v>
      </c>
      <c r="D8689" s="162" t="n">
        <v>-0.105257</v>
      </c>
      <c r="E8689" s="162" t="n"/>
    </row>
    <row r="8690">
      <c r="B8690" s="161" t="n">
        <v>22888</v>
      </c>
      <c r="C8690" s="162" t="n">
        <v>58.68</v>
      </c>
      <c r="D8690" s="162" t="n">
        <v>-0.103919</v>
      </c>
      <c r="E8690" s="162" t="n"/>
    </row>
    <row r="8691">
      <c r="B8691" s="161" t="n">
        <v>22889</v>
      </c>
      <c r="C8691" s="162" t="n">
        <v>59.12</v>
      </c>
      <c r="D8691" s="162" t="n">
        <v>-0.095485</v>
      </c>
      <c r="E8691" s="162" t="n"/>
    </row>
    <row r="8692">
      <c r="B8692" s="161" t="n">
        <v>22893</v>
      </c>
      <c r="C8692" s="162" t="n">
        <v>58.56</v>
      </c>
      <c r="D8692" s="162" t="n">
        <v>-0.103998</v>
      </c>
      <c r="E8692" s="162" t="n"/>
    </row>
    <row r="8693">
      <c r="B8693" s="161" t="n">
        <v>22894</v>
      </c>
      <c r="C8693" s="162" t="n">
        <v>58.12</v>
      </c>
      <c r="D8693" s="162" t="n">
        <v>-0.1105</v>
      </c>
      <c r="E8693" s="162" t="n"/>
    </row>
    <row r="8694">
      <c r="B8694" s="161" t="n">
        <v>22895</v>
      </c>
      <c r="C8694" s="162" t="n">
        <v>58.36</v>
      </c>
      <c r="D8694" s="162" t="n">
        <v>-0.10535</v>
      </c>
      <c r="E8694" s="162" t="n"/>
    </row>
    <row r="8695">
      <c r="B8695" s="161" t="n">
        <v>22896</v>
      </c>
      <c r="C8695" s="162" t="n">
        <v>58.38</v>
      </c>
      <c r="D8695" s="162" t="n">
        <v>-0.103973</v>
      </c>
      <c r="E8695" s="162" t="n"/>
    </row>
    <row r="8696">
      <c r="B8696" s="161" t="n">
        <v>22899</v>
      </c>
      <c r="C8696" s="162" t="n">
        <v>58.45</v>
      </c>
      <c r="D8696" s="162" t="n">
        <v>-0.101752</v>
      </c>
      <c r="E8696" s="162" t="n"/>
    </row>
    <row r="8697">
      <c r="B8697" s="161" t="n">
        <v>22900</v>
      </c>
      <c r="C8697" s="162" t="n">
        <v>58.59</v>
      </c>
      <c r="D8697" s="162" t="n">
        <v>-0.09833500000000001</v>
      </c>
      <c r="E8697" s="162" t="n"/>
    </row>
    <row r="8698">
      <c r="B8698" s="161" t="n">
        <v>22901</v>
      </c>
      <c r="C8698" s="162" t="n">
        <v>58.84</v>
      </c>
      <c r="D8698" s="162" t="n">
        <v>-0.09307</v>
      </c>
      <c r="E8698" s="162" t="n"/>
    </row>
    <row r="8699">
      <c r="B8699" s="161" t="n">
        <v>22902</v>
      </c>
      <c r="C8699" s="162" t="n">
        <v>58.7</v>
      </c>
      <c r="D8699" s="162" t="n">
        <v>-0.094442</v>
      </c>
      <c r="E8699" s="162" t="n"/>
    </row>
    <row r="8700">
      <c r="B8700" s="161" t="n">
        <v>22903</v>
      </c>
      <c r="C8700" s="162" t="n">
        <v>58.89</v>
      </c>
      <c r="D8700" s="162" t="n">
        <v>-0.09021700000000001</v>
      </c>
      <c r="E8700" s="162" t="n"/>
    </row>
    <row r="8701">
      <c r="B8701" s="161" t="n">
        <v>22906</v>
      </c>
      <c r="C8701" s="162" t="n">
        <v>59.08</v>
      </c>
      <c r="D8701" s="162" t="n">
        <v>-0.086046</v>
      </c>
      <c r="E8701" s="162" t="n"/>
    </row>
    <row r="8702">
      <c r="B8702" s="161" t="n">
        <v>22907</v>
      </c>
      <c r="C8702" s="162" t="n">
        <v>59.03</v>
      </c>
      <c r="D8702" s="162" t="n">
        <v>-0.085948</v>
      </c>
      <c r="E8702" s="162" t="n"/>
    </row>
    <row r="8703">
      <c r="B8703" s="161" t="n">
        <v>22908</v>
      </c>
      <c r="C8703" s="162" t="n">
        <v>58.95</v>
      </c>
      <c r="D8703" s="162" t="n">
        <v>-0.086289</v>
      </c>
      <c r="E8703" s="162" t="n"/>
    </row>
    <row r="8704">
      <c r="B8704" s="161" t="n">
        <v>22909</v>
      </c>
      <c r="C8704" s="162" t="n">
        <v>58.54</v>
      </c>
      <c r="D8704" s="162" t="n">
        <v>-0.092226</v>
      </c>
      <c r="E8704" s="162" t="n"/>
    </row>
    <row r="8705">
      <c r="B8705" s="161" t="n">
        <v>22910</v>
      </c>
      <c r="C8705" s="162" t="n">
        <v>57.69</v>
      </c>
      <c r="D8705" s="162" t="n">
        <v>-0.105738</v>
      </c>
      <c r="E8705" s="162" t="n"/>
    </row>
    <row r="8706">
      <c r="B8706" s="161" t="n">
        <v>22913</v>
      </c>
      <c r="C8706" s="162" t="n">
        <v>56.63</v>
      </c>
      <c r="D8706" s="162" t="n">
        <v>-0.123107</v>
      </c>
      <c r="E8706" s="162" t="n"/>
    </row>
    <row r="8707">
      <c r="B8707" s="161" t="n">
        <v>22914</v>
      </c>
      <c r="C8707" s="162" t="n">
        <v>56.96</v>
      </c>
      <c r="D8707" s="162" t="n">
        <v>-0.116119</v>
      </c>
      <c r="E8707" s="162" t="n"/>
    </row>
    <row r="8708">
      <c r="B8708" s="161" t="n">
        <v>22915</v>
      </c>
      <c r="C8708" s="162" t="n">
        <v>56.15</v>
      </c>
      <c r="D8708" s="162" t="n">
        <v>-0.129171</v>
      </c>
      <c r="E8708" s="162" t="n"/>
    </row>
    <row r="8709">
      <c r="B8709" s="161" t="n">
        <v>22916</v>
      </c>
      <c r="C8709" s="162" t="n">
        <v>55.77</v>
      </c>
      <c r="D8709" s="162" t="n">
        <v>-0.134641</v>
      </c>
      <c r="E8709" s="162" t="n"/>
    </row>
    <row r="8710">
      <c r="B8710" s="161" t="n">
        <v>22917</v>
      </c>
      <c r="C8710" s="162" t="n">
        <v>56.27</v>
      </c>
      <c r="D8710" s="162" t="n">
        <v>-0.124441</v>
      </c>
      <c r="E8710" s="162" t="n"/>
    </row>
    <row r="8711">
      <c r="B8711" s="161" t="n">
        <v>22920</v>
      </c>
      <c r="C8711" s="162" t="n">
        <v>55.49</v>
      </c>
      <c r="D8711" s="162" t="n">
        <v>-0.137105</v>
      </c>
      <c r="E8711" s="162" t="n"/>
    </row>
    <row r="8712">
      <c r="B8712" s="161" t="n">
        <v>22921</v>
      </c>
      <c r="C8712" s="162" t="n">
        <v>56.1</v>
      </c>
      <c r="D8712" s="162" t="n">
        <v>-0.124921</v>
      </c>
      <c r="E8712" s="162" t="n"/>
    </row>
    <row r="8713">
      <c r="B8713" s="161" t="n">
        <v>22922</v>
      </c>
      <c r="C8713" s="162" t="n">
        <v>56.16</v>
      </c>
      <c r="D8713" s="162" t="n">
        <v>-0.122624</v>
      </c>
      <c r="E8713" s="162" t="n"/>
    </row>
    <row r="8714">
      <c r="B8714" s="161" t="n">
        <v>22923</v>
      </c>
      <c r="C8714" s="162" t="n">
        <v>56.7</v>
      </c>
      <c r="D8714" s="162" t="n">
        <v>-0.111907</v>
      </c>
      <c r="E8714" s="162" t="n"/>
    </row>
    <row r="8715">
      <c r="B8715" s="161" t="n">
        <v>22924</v>
      </c>
      <c r="C8715" s="162" t="n">
        <v>57.07</v>
      </c>
      <c r="D8715" s="162" t="n">
        <v>-0.104295</v>
      </c>
      <c r="E8715" s="162" t="n"/>
    </row>
    <row r="8716">
      <c r="B8716" s="161" t="n">
        <v>22927</v>
      </c>
      <c r="C8716" s="162" t="n">
        <v>57.07</v>
      </c>
      <c r="D8716" s="162" t="n">
        <v>-0.103205</v>
      </c>
      <c r="E8716" s="162" t="n"/>
    </row>
    <row r="8717">
      <c r="B8717" s="161" t="n">
        <v>22928</v>
      </c>
      <c r="C8717" s="162" t="n">
        <v>57.2</v>
      </c>
      <c r="D8717" s="162" t="n">
        <v>-0.099846</v>
      </c>
      <c r="E8717" s="162" t="n"/>
    </row>
    <row r="8718">
      <c r="B8718" s="161" t="n">
        <v>22929</v>
      </c>
      <c r="C8718" s="162" t="n">
        <v>57.24</v>
      </c>
      <c r="D8718" s="162" t="n">
        <v>-0.098056</v>
      </c>
      <c r="E8718" s="162" t="n"/>
    </row>
    <row r="8719">
      <c r="B8719" s="161" t="n">
        <v>22930</v>
      </c>
      <c r="C8719" s="162" t="n">
        <v>57.05</v>
      </c>
      <c r="D8719" s="162" t="n">
        <v>-0.100224</v>
      </c>
      <c r="E8719" s="162" t="n"/>
    </row>
    <row r="8720">
      <c r="B8720" s="161" t="n">
        <v>22931</v>
      </c>
      <c r="C8720" s="162" t="n">
        <v>56.95</v>
      </c>
      <c r="D8720" s="162" t="n">
        <v>-0.100809</v>
      </c>
      <c r="E8720" s="162" t="n"/>
    </row>
    <row r="8721">
      <c r="B8721" s="161" t="n">
        <v>22934</v>
      </c>
      <c r="C8721" s="162" t="n">
        <v>57.27</v>
      </c>
      <c r="D8721" s="162" t="n">
        <v>-0.094072</v>
      </c>
      <c r="E8721" s="162" t="n"/>
    </row>
    <row r="8722">
      <c r="B8722" s="161" t="n">
        <v>22935</v>
      </c>
      <c r="C8722" s="162" t="n">
        <v>57.08</v>
      </c>
      <c r="D8722" s="162" t="n">
        <v>-0.096292</v>
      </c>
      <c r="E8722" s="162" t="n"/>
    </row>
    <row r="8723">
      <c r="B8723" s="161" t="n">
        <v>22936</v>
      </c>
      <c r="C8723" s="162" t="n">
        <v>56.89</v>
      </c>
      <c r="D8723" s="162" t="n">
        <v>-0.098492</v>
      </c>
      <c r="E8723" s="162" t="n"/>
    </row>
    <row r="8724">
      <c r="B8724" s="161" t="n">
        <v>22937</v>
      </c>
      <c r="C8724" s="162" t="n">
        <v>56.34</v>
      </c>
      <c r="D8724" s="162" t="n">
        <v>-0.107068</v>
      </c>
      <c r="E8724" s="162" t="n"/>
    </row>
    <row r="8725">
      <c r="B8725" s="161" t="n">
        <v>22938</v>
      </c>
      <c r="C8725" s="162" t="n">
        <v>55.59</v>
      </c>
      <c r="D8725" s="162" t="n">
        <v>-0.119346</v>
      </c>
      <c r="E8725" s="162" t="n"/>
    </row>
    <row r="8726">
      <c r="B8726" s="161" t="n">
        <v>22941</v>
      </c>
      <c r="C8726" s="162" t="n">
        <v>54.96</v>
      </c>
      <c r="D8726" s="162" t="n">
        <v>-0.129613</v>
      </c>
      <c r="E8726" s="162" t="n"/>
    </row>
    <row r="8727">
      <c r="B8727" s="161" t="n">
        <v>22942</v>
      </c>
      <c r="C8727" s="162" t="n">
        <v>53.49</v>
      </c>
      <c r="D8727" s="162" t="n">
        <v>-0.155472</v>
      </c>
      <c r="E8727" s="162" t="n"/>
    </row>
    <row r="8728">
      <c r="B8728" s="161" t="n">
        <v>22943</v>
      </c>
      <c r="C8728" s="162" t="n">
        <v>55.21</v>
      </c>
      <c r="D8728" s="162" t="n">
        <v>-0.122722</v>
      </c>
      <c r="E8728" s="162" t="n"/>
    </row>
    <row r="8729">
      <c r="B8729" s="161" t="n">
        <v>22944</v>
      </c>
      <c r="C8729" s="162" t="n">
        <v>54.69</v>
      </c>
      <c r="D8729" s="162" t="n">
        <v>-0.131008</v>
      </c>
      <c r="E8729" s="162" t="n"/>
    </row>
    <row r="8730">
      <c r="B8730" s="161" t="n">
        <v>22945</v>
      </c>
      <c r="C8730" s="162" t="n">
        <v>54.54</v>
      </c>
      <c r="D8730" s="162" t="n">
        <v>-0.132545</v>
      </c>
      <c r="E8730" s="162" t="n"/>
    </row>
    <row r="8731">
      <c r="B8731" s="161" t="n">
        <v>22948</v>
      </c>
      <c r="C8731" s="162" t="n">
        <v>55.72</v>
      </c>
      <c r="D8731" s="162" t="n">
        <v>-0.110036</v>
      </c>
      <c r="E8731" s="162" t="n"/>
    </row>
    <row r="8732">
      <c r="B8732" s="161" t="n">
        <v>22949</v>
      </c>
      <c r="C8732" s="162" t="n">
        <v>56.54</v>
      </c>
      <c r="D8732" s="162" t="n">
        <v>-0.094419</v>
      </c>
      <c r="E8732" s="162" t="n"/>
    </row>
    <row r="8733">
      <c r="B8733" s="161" t="n">
        <v>22950</v>
      </c>
      <c r="C8733" s="162" t="n">
        <v>56.52</v>
      </c>
      <c r="D8733" s="162" t="n">
        <v>-0.093823</v>
      </c>
      <c r="E8733" s="162" t="n"/>
    </row>
    <row r="8734">
      <c r="B8734" s="161" t="n">
        <v>22951</v>
      </c>
      <c r="C8734" s="162" t="n">
        <v>57.12</v>
      </c>
      <c r="D8734" s="162" t="n">
        <v>-0.082355</v>
      </c>
      <c r="E8734" s="162" t="n"/>
    </row>
    <row r="8735">
      <c r="B8735" s="161" t="n">
        <v>22952</v>
      </c>
      <c r="C8735" s="162" t="n">
        <v>57.75</v>
      </c>
      <c r="D8735" s="162" t="n">
        <v>-0.07049900000000001</v>
      </c>
      <c r="E8735" s="162" t="n"/>
    </row>
    <row r="8736">
      <c r="B8736" s="161" t="n">
        <v>22955</v>
      </c>
      <c r="C8736" s="162" t="n">
        <v>58.35</v>
      </c>
      <c r="D8736" s="162" t="n">
        <v>-0.059318</v>
      </c>
      <c r="E8736" s="162" t="n"/>
    </row>
    <row r="8737">
      <c r="B8737" s="161" t="n">
        <v>22957</v>
      </c>
      <c r="C8737" s="162" t="n">
        <v>58.71</v>
      </c>
      <c r="D8737" s="162" t="n">
        <v>-0.052394</v>
      </c>
      <c r="E8737" s="162" t="n"/>
    </row>
    <row r="8738">
      <c r="B8738" s="161" t="n">
        <v>22958</v>
      </c>
      <c r="C8738" s="162" t="n">
        <v>58.32</v>
      </c>
      <c r="D8738" s="162" t="n">
        <v>-0.058244</v>
      </c>
      <c r="E8738" s="162" t="n"/>
    </row>
    <row r="8739">
      <c r="B8739" s="161" t="n">
        <v>22959</v>
      </c>
      <c r="C8739" s="162" t="n">
        <v>58.78</v>
      </c>
      <c r="D8739" s="162" t="n">
        <v>-0.049613</v>
      </c>
      <c r="E8739" s="162" t="n"/>
    </row>
    <row r="8740">
      <c r="B8740" s="161" t="n">
        <v>22962</v>
      </c>
      <c r="C8740" s="162" t="n">
        <v>59.59</v>
      </c>
      <c r="D8740" s="162" t="n">
        <v>-0.035235</v>
      </c>
      <c r="E8740" s="162" t="n"/>
    </row>
    <row r="8741">
      <c r="B8741" s="161" t="n">
        <v>22963</v>
      </c>
      <c r="C8741" s="162" t="n">
        <v>59.46</v>
      </c>
      <c r="D8741" s="162" t="n">
        <v>-0.036735</v>
      </c>
      <c r="E8741" s="162" t="n"/>
    </row>
    <row r="8742">
      <c r="B8742" s="161" t="n">
        <v>22964</v>
      </c>
      <c r="C8742" s="162" t="n">
        <v>60.16</v>
      </c>
      <c r="D8742" s="162" t="n">
        <v>-0.024382</v>
      </c>
      <c r="E8742" s="162" t="n"/>
    </row>
    <row r="8743">
      <c r="B8743" s="161" t="n">
        <v>22965</v>
      </c>
      <c r="C8743" s="162" t="n">
        <v>59.97</v>
      </c>
      <c r="D8743" s="162" t="n">
        <v>-0.026826</v>
      </c>
      <c r="E8743" s="162" t="n"/>
    </row>
    <row r="8744">
      <c r="B8744" s="161" t="n">
        <v>22966</v>
      </c>
      <c r="C8744" s="162" t="n">
        <v>60.16</v>
      </c>
      <c r="D8744" s="162" t="n">
        <v>-0.022923</v>
      </c>
      <c r="E8744" s="162" t="n"/>
    </row>
    <row r="8745">
      <c r="B8745" s="161" t="n">
        <v>22969</v>
      </c>
      <c r="C8745" s="162" t="n">
        <v>59.82</v>
      </c>
      <c r="D8745" s="162" t="n">
        <v>-0.027779</v>
      </c>
      <c r="E8745" s="162" t="n"/>
    </row>
    <row r="8746">
      <c r="B8746" s="161" t="n">
        <v>22970</v>
      </c>
      <c r="C8746" s="162" t="n">
        <v>60.45</v>
      </c>
      <c r="D8746" s="162" t="n">
        <v>-0.016536</v>
      </c>
      <c r="E8746" s="162" t="n"/>
    </row>
    <row r="8747">
      <c r="B8747" s="161" t="n">
        <v>22971</v>
      </c>
      <c r="C8747" s="162" t="n">
        <v>60.81</v>
      </c>
      <c r="D8747" s="162" t="n">
        <v>-0.009853000000000001</v>
      </c>
      <c r="E8747" s="162" t="n"/>
    </row>
    <row r="8748">
      <c r="B8748" s="161" t="n">
        <v>22973</v>
      </c>
      <c r="C8748" s="162" t="n">
        <v>61.54</v>
      </c>
      <c r="D8748" s="162" t="n">
        <v>0.002803</v>
      </c>
      <c r="E8748" s="162" t="n"/>
    </row>
    <row r="8749">
      <c r="B8749" s="161" t="n">
        <v>22976</v>
      </c>
      <c r="C8749" s="162" t="n">
        <v>61.36</v>
      </c>
      <c r="D8749" s="162" t="n">
        <v>0.000625</v>
      </c>
      <c r="E8749" s="162" t="n"/>
    </row>
    <row r="8750">
      <c r="B8750" s="161" t="n">
        <v>22977</v>
      </c>
      <c r="C8750" s="162" t="n">
        <v>61.73</v>
      </c>
      <c r="D8750" s="162" t="n">
        <v>0.007351</v>
      </c>
      <c r="E8750" s="162" t="n"/>
    </row>
    <row r="8751">
      <c r="B8751" s="161" t="n">
        <v>22978</v>
      </c>
      <c r="C8751" s="162" t="n">
        <v>62.12</v>
      </c>
      <c r="D8751" s="162" t="n">
        <v>0.014329</v>
      </c>
      <c r="E8751" s="162" t="n"/>
    </row>
    <row r="8752">
      <c r="B8752" s="161" t="n">
        <v>22979</v>
      </c>
      <c r="C8752" s="162" t="n">
        <v>62.41</v>
      </c>
      <c r="D8752" s="162" t="n">
        <v>0.019644</v>
      </c>
      <c r="E8752" s="162" t="n"/>
    </row>
    <row r="8753">
      <c r="B8753" s="161" t="n">
        <v>22980</v>
      </c>
      <c r="C8753" s="162" t="n">
        <v>62.26</v>
      </c>
      <c r="D8753" s="162" t="n">
        <v>0.017904</v>
      </c>
      <c r="E8753" s="162" t="n"/>
    </row>
    <row r="8754">
      <c r="B8754" s="161" t="n">
        <v>22983</v>
      </c>
      <c r="C8754" s="162" t="n">
        <v>61.94</v>
      </c>
      <c r="D8754" s="162" t="n">
        <v>0.013471</v>
      </c>
      <c r="E8754" s="162" t="n"/>
    </row>
    <row r="8755">
      <c r="B8755" s="161" t="n">
        <v>22984</v>
      </c>
      <c r="C8755" s="162" t="n">
        <v>62.64</v>
      </c>
      <c r="D8755" s="162" t="n">
        <v>0.02536</v>
      </c>
      <c r="E8755" s="162" t="n"/>
    </row>
    <row r="8756">
      <c r="B8756" s="161" t="n">
        <v>22985</v>
      </c>
      <c r="C8756" s="162" t="n">
        <v>62.89</v>
      </c>
      <c r="D8756" s="162" t="n">
        <v>0.029959</v>
      </c>
      <c r="E8756" s="162" t="n"/>
    </row>
    <row r="8757">
      <c r="B8757" s="161" t="n">
        <v>22986</v>
      </c>
      <c r="C8757" s="162" t="n">
        <v>62.93</v>
      </c>
      <c r="D8757" s="162" t="n">
        <v>0.031228</v>
      </c>
      <c r="E8757" s="162" t="n"/>
    </row>
    <row r="8758">
      <c r="B8758" s="161" t="n">
        <v>22987</v>
      </c>
      <c r="C8758" s="162" t="n">
        <v>63.06</v>
      </c>
      <c r="D8758" s="162" t="n">
        <v>0.033887</v>
      </c>
      <c r="E8758" s="162" t="n"/>
    </row>
    <row r="8759">
      <c r="B8759" s="161" t="n">
        <v>22990</v>
      </c>
      <c r="C8759" s="162" t="n">
        <v>62.27</v>
      </c>
      <c r="D8759" s="162" t="n">
        <v>0.021927</v>
      </c>
      <c r="E8759" s="162" t="n"/>
    </row>
    <row r="8760">
      <c r="B8760" s="161" t="n">
        <v>22991</v>
      </c>
      <c r="C8760" s="162" t="n">
        <v>62.32</v>
      </c>
      <c r="D8760" s="162" t="n">
        <v>0.023341</v>
      </c>
      <c r="E8760" s="162" t="n"/>
    </row>
    <row r="8761">
      <c r="B8761" s="161" t="n">
        <v>22992</v>
      </c>
      <c r="C8761" s="162" t="n">
        <v>62.63</v>
      </c>
      <c r="D8761" s="162" t="n">
        <v>0.028899</v>
      </c>
      <c r="E8761" s="162" t="n"/>
    </row>
    <row r="8762">
      <c r="B8762" s="161" t="n">
        <v>22993</v>
      </c>
      <c r="C8762" s="162" t="n">
        <v>62.42</v>
      </c>
      <c r="D8762" s="162" t="n">
        <v>0.02616</v>
      </c>
      <c r="E8762" s="162" t="n"/>
    </row>
    <row r="8763">
      <c r="B8763" s="161" t="n">
        <v>22994</v>
      </c>
      <c r="C8763" s="162" t="n">
        <v>62.57</v>
      </c>
      <c r="D8763" s="162" t="n">
        <v>0.029188</v>
      </c>
      <c r="E8763" s="162" t="n"/>
    </row>
    <row r="8764">
      <c r="B8764" s="161" t="n">
        <v>22997</v>
      </c>
      <c r="C8764" s="162" t="n">
        <v>62.37</v>
      </c>
      <c r="D8764" s="162" t="n">
        <v>0.026628</v>
      </c>
      <c r="E8764" s="162" t="n"/>
    </row>
    <row r="8765">
      <c r="B8765" s="161" t="n">
        <v>22998</v>
      </c>
      <c r="C8765" s="162" t="n">
        <v>62.07</v>
      </c>
      <c r="D8765" s="162" t="n">
        <v>0.02246</v>
      </c>
      <c r="E8765" s="162" t="n"/>
    </row>
    <row r="8766">
      <c r="B8766" s="161" t="n">
        <v>22999</v>
      </c>
      <c r="C8766" s="162" t="n">
        <v>62.58</v>
      </c>
      <c r="D8766" s="162" t="n">
        <v>0.031236</v>
      </c>
      <c r="E8766" s="162" t="n"/>
    </row>
    <row r="8767">
      <c r="B8767" s="161" t="n">
        <v>23000</v>
      </c>
      <c r="C8767" s="162" t="n">
        <v>62.82</v>
      </c>
      <c r="D8767" s="162" t="n">
        <v>0.03563</v>
      </c>
      <c r="E8767" s="162" t="n"/>
    </row>
    <row r="8768">
      <c r="B8768" s="161" t="n">
        <v>23001</v>
      </c>
      <c r="C8768" s="162" t="n">
        <v>62.64</v>
      </c>
      <c r="D8768" s="162" t="n">
        <v>0.033384</v>
      </c>
      <c r="E8768" s="162" t="n"/>
    </row>
    <row r="8769">
      <c r="B8769" s="161" t="n">
        <v>23004</v>
      </c>
      <c r="C8769" s="162" t="n">
        <v>62.63</v>
      </c>
      <c r="D8769" s="162" t="n">
        <v>0.033867</v>
      </c>
      <c r="E8769" s="162" t="n"/>
    </row>
    <row r="8770">
      <c r="B8770" s="161" t="n">
        <v>23006</v>
      </c>
      <c r="C8770" s="162" t="n">
        <v>63.02</v>
      </c>
      <c r="D8770" s="162" t="n">
        <v>0.040685</v>
      </c>
      <c r="E8770" s="162" t="n"/>
    </row>
    <row r="8771">
      <c r="B8771" s="161" t="n">
        <v>23007</v>
      </c>
      <c r="C8771" s="162" t="n">
        <v>62.93</v>
      </c>
      <c r="D8771" s="162" t="n">
        <v>0.03989</v>
      </c>
      <c r="E8771" s="162" t="n"/>
    </row>
    <row r="8772">
      <c r="B8772" s="161" t="n">
        <v>23008</v>
      </c>
      <c r="C8772" s="162" t="n">
        <v>62.96</v>
      </c>
      <c r="D8772" s="162" t="n">
        <v>0.041024</v>
      </c>
      <c r="E8772" s="162" t="n"/>
    </row>
    <row r="8773">
      <c r="B8773" s="161" t="n">
        <v>23011</v>
      </c>
      <c r="C8773" s="162" t="n">
        <v>63.1</v>
      </c>
      <c r="D8773" s="162" t="n">
        <v>0.043904</v>
      </c>
      <c r="E8773" s="162" t="n"/>
    </row>
    <row r="8774">
      <c r="B8774" s="161" t="n">
        <v>23013</v>
      </c>
      <c r="C8774" s="162" t="n">
        <v>62.69</v>
      </c>
      <c r="D8774" s="162" t="n">
        <v>0.038068</v>
      </c>
      <c r="E8774" s="162" t="n"/>
    </row>
    <row r="8775">
      <c r="B8775" s="161" t="n">
        <v>23014</v>
      </c>
      <c r="C8775" s="162" t="n">
        <v>63.72</v>
      </c>
      <c r="D8775" s="162" t="n">
        <v>0.054956</v>
      </c>
      <c r="E8775" s="162" t="n"/>
    </row>
    <row r="8776">
      <c r="B8776" s="161" t="n">
        <v>23015</v>
      </c>
      <c r="C8776" s="162" t="n">
        <v>64.13</v>
      </c>
      <c r="D8776" s="162" t="n">
        <v>0.061911</v>
      </c>
      <c r="E8776" s="162" t="n"/>
    </row>
    <row r="8777">
      <c r="B8777" s="161" t="n">
        <v>23018</v>
      </c>
      <c r="C8777" s="162" t="n">
        <v>64.12</v>
      </c>
      <c r="D8777" s="162" t="n">
        <v>0.062285</v>
      </c>
      <c r="E8777" s="162" t="n"/>
    </row>
    <row r="8778">
      <c r="B8778" s="161" t="n">
        <v>23019</v>
      </c>
      <c r="C8778" s="162" t="n">
        <v>64.73999999999999</v>
      </c>
      <c r="D8778" s="162" t="n">
        <v>0.072378</v>
      </c>
      <c r="E8778" s="162" t="n"/>
    </row>
    <row r="8779">
      <c r="B8779" s="161" t="n">
        <v>23020</v>
      </c>
      <c r="C8779" s="162" t="n">
        <v>64.59</v>
      </c>
      <c r="D8779" s="162" t="n">
        <v>0.070545</v>
      </c>
      <c r="E8779" s="162" t="n"/>
    </row>
    <row r="8780">
      <c r="B8780" s="161" t="n">
        <v>23021</v>
      </c>
      <c r="C8780" s="162" t="n">
        <v>64.70999999999999</v>
      </c>
      <c r="D8780" s="162" t="n">
        <v>0.07283199999999999</v>
      </c>
      <c r="E8780" s="162" t="n"/>
    </row>
    <row r="8781">
      <c r="B8781" s="161" t="n">
        <v>23022</v>
      </c>
      <c r="C8781" s="162" t="n">
        <v>64.84999999999999</v>
      </c>
      <c r="D8781" s="162" t="n">
        <v>0.075396</v>
      </c>
      <c r="E8781" s="162" t="n"/>
    </row>
    <row r="8782">
      <c r="B8782" s="161" t="n">
        <v>23025</v>
      </c>
      <c r="C8782" s="162" t="n">
        <v>65.2</v>
      </c>
      <c r="D8782" s="162" t="n">
        <v>0.081181</v>
      </c>
      <c r="E8782" s="162" t="n"/>
    </row>
    <row r="8783">
      <c r="B8783" s="161" t="n">
        <v>23026</v>
      </c>
      <c r="C8783" s="162" t="n">
        <v>65.11</v>
      </c>
      <c r="D8783" s="162" t="n">
        <v>0.080207</v>
      </c>
      <c r="E8783" s="162" t="n"/>
    </row>
    <row r="8784">
      <c r="B8784" s="161" t="n">
        <v>23027</v>
      </c>
      <c r="C8784" s="162" t="n">
        <v>64.67</v>
      </c>
      <c r="D8784" s="162" t="n">
        <v>0.073833</v>
      </c>
      <c r="E8784" s="162" t="n"/>
    </row>
    <row r="8785">
      <c r="B8785" s="161" t="n">
        <v>23028</v>
      </c>
      <c r="C8785" s="162" t="n">
        <v>65.13</v>
      </c>
      <c r="D8785" s="162" t="n">
        <v>0.081274</v>
      </c>
      <c r="E8785" s="162" t="n"/>
    </row>
    <row r="8786">
      <c r="B8786" s="161" t="n">
        <v>23029</v>
      </c>
      <c r="C8786" s="162" t="n">
        <v>65.18000000000001</v>
      </c>
      <c r="D8786" s="162" t="n">
        <v>0.082343</v>
      </c>
      <c r="E8786" s="162" t="n"/>
    </row>
    <row r="8787">
      <c r="B8787" s="161" t="n">
        <v>23032</v>
      </c>
      <c r="C8787" s="162" t="n">
        <v>65.28</v>
      </c>
      <c r="D8787" s="162" t="n">
        <v>0.084144</v>
      </c>
      <c r="E8787" s="162" t="n"/>
    </row>
    <row r="8788">
      <c r="B8788" s="161" t="n">
        <v>23033</v>
      </c>
      <c r="C8788" s="162" t="n">
        <v>65.44</v>
      </c>
      <c r="D8788" s="162" t="n">
        <v>0.086881</v>
      </c>
      <c r="E8788" s="162" t="n"/>
    </row>
    <row r="8789">
      <c r="B8789" s="161" t="n">
        <v>23034</v>
      </c>
      <c r="C8789" s="162" t="n">
        <v>65.62</v>
      </c>
      <c r="D8789" s="162" t="n">
        <v>0.089896</v>
      </c>
      <c r="E8789" s="162" t="n"/>
    </row>
    <row r="8790">
      <c r="B8790" s="161" t="n">
        <v>23035</v>
      </c>
      <c r="C8790" s="162" t="n">
        <v>65.75</v>
      </c>
      <c r="D8790" s="162" t="n">
        <v>0.092089</v>
      </c>
      <c r="E8790" s="162" t="n"/>
    </row>
    <row r="8791">
      <c r="B8791" s="161" t="n">
        <v>23036</v>
      </c>
      <c r="C8791" s="162" t="n">
        <v>65.92</v>
      </c>
      <c r="D8791" s="162" t="n">
        <v>0.094891</v>
      </c>
      <c r="E8791" s="162" t="n"/>
    </row>
    <row r="8792">
      <c r="B8792" s="161" t="n">
        <v>23039</v>
      </c>
      <c r="C8792" s="162" t="n">
        <v>66.23999999999999</v>
      </c>
      <c r="D8792" s="162" t="n">
        <v>0.099915</v>
      </c>
      <c r="E8792" s="162" t="n"/>
    </row>
    <row r="8793">
      <c r="B8793" s="161" t="n">
        <v>23040</v>
      </c>
      <c r="C8793" s="162" t="n">
        <v>66.23</v>
      </c>
      <c r="D8793" s="162" t="n">
        <v>0.099887</v>
      </c>
      <c r="E8793" s="162" t="n"/>
    </row>
    <row r="8794">
      <c r="B8794" s="161" t="n">
        <v>23041</v>
      </c>
      <c r="C8794" s="162" t="n">
        <v>65.84999999999999</v>
      </c>
      <c r="D8794" s="162" t="n">
        <v>0.094304</v>
      </c>
      <c r="E8794" s="162" t="n"/>
    </row>
    <row r="8795">
      <c r="B8795" s="161" t="n">
        <v>23042</v>
      </c>
      <c r="C8795" s="162" t="n">
        <v>66.2</v>
      </c>
      <c r="D8795" s="162" t="n">
        <v>0.09972200000000001</v>
      </c>
      <c r="E8795" s="162" t="n"/>
    </row>
    <row r="8796">
      <c r="B8796" s="161" t="n">
        <v>23043</v>
      </c>
      <c r="C8796" s="162" t="n">
        <v>66.31</v>
      </c>
      <c r="D8796" s="162" t="n">
        <v>0.101515</v>
      </c>
      <c r="E8796" s="162" t="n"/>
    </row>
    <row r="8797">
      <c r="B8797" s="161" t="n">
        <v>23046</v>
      </c>
      <c r="C8797" s="162" t="n">
        <v>66.17</v>
      </c>
      <c r="D8797" s="162" t="n">
        <v>0.099577</v>
      </c>
      <c r="E8797" s="162" t="n"/>
    </row>
    <row r="8798">
      <c r="B8798" s="161" t="n">
        <v>23047</v>
      </c>
      <c r="C8798" s="162" t="n">
        <v>66.11</v>
      </c>
      <c r="D8798" s="162" t="n">
        <v>0.09887600000000001</v>
      </c>
      <c r="E8798" s="162" t="n"/>
    </row>
    <row r="8799">
      <c r="B8799" s="161" t="n">
        <v>23048</v>
      </c>
      <c r="C8799" s="162" t="n">
        <v>66.40000000000001</v>
      </c>
      <c r="D8799" s="162" t="n">
        <v>0.103431</v>
      </c>
      <c r="E8799" s="162" t="n"/>
    </row>
    <row r="8800">
      <c r="B8800" s="161" t="n">
        <v>23049</v>
      </c>
      <c r="C8800" s="162" t="n">
        <v>66.17</v>
      </c>
      <c r="D8800" s="162" t="n">
        <v>0.100153</v>
      </c>
      <c r="E8800" s="162" t="n"/>
    </row>
    <row r="8801">
      <c r="B8801" s="161" t="n">
        <v>23050</v>
      </c>
      <c r="C8801" s="162" t="n">
        <v>66.17</v>
      </c>
      <c r="D8801" s="162" t="n">
        <v>0.100281</v>
      </c>
      <c r="E8801" s="162" t="n"/>
    </row>
    <row r="8802">
      <c r="B8802" s="161" t="n">
        <v>23053</v>
      </c>
      <c r="C8802" s="162" t="n">
        <v>65.76000000000001</v>
      </c>
      <c r="D8802" s="162" t="n">
        <v>0.09417399999999999</v>
      </c>
      <c r="E8802" s="162" t="n"/>
    </row>
    <row r="8803">
      <c r="B8803" s="161" t="n">
        <v>23054</v>
      </c>
      <c r="C8803" s="162" t="n">
        <v>65.83</v>
      </c>
      <c r="D8803" s="162" t="n">
        <v>0.095277</v>
      </c>
      <c r="E8803" s="162" t="n"/>
    </row>
    <row r="8804">
      <c r="B8804" s="161" t="n">
        <v>23055</v>
      </c>
      <c r="C8804" s="162" t="n">
        <v>66.15000000000001</v>
      </c>
      <c r="D8804" s="162" t="n">
        <v>0.10005</v>
      </c>
      <c r="E8804" s="162" t="n"/>
    </row>
    <row r="8805">
      <c r="B8805" s="161" t="n">
        <v>23056</v>
      </c>
      <c r="C8805" s="162" t="n">
        <v>66.34999999999999</v>
      </c>
      <c r="D8805" s="162" t="n">
        <v>0.103015</v>
      </c>
      <c r="E8805" s="162" t="n"/>
    </row>
    <row r="8806">
      <c r="B8806" s="161" t="n">
        <v>23057</v>
      </c>
      <c r="C8806" s="162" t="n">
        <v>66.41</v>
      </c>
      <c r="D8806" s="162" t="n">
        <v>0.103883</v>
      </c>
      <c r="E8806" s="162" t="n"/>
    </row>
    <row r="8807">
      <c r="B8807" s="161" t="n">
        <v>23060</v>
      </c>
      <c r="C8807" s="162" t="n">
        <v>66.52</v>
      </c>
      <c r="D8807" s="162" t="n">
        <v>0.105539</v>
      </c>
      <c r="E8807" s="162" t="n"/>
    </row>
    <row r="8808">
      <c r="B8808" s="161" t="n">
        <v>23061</v>
      </c>
      <c r="C8808" s="162" t="n">
        <v>66.2</v>
      </c>
      <c r="D8808" s="162" t="n">
        <v>0.10072</v>
      </c>
      <c r="E8808" s="162" t="n"/>
    </row>
    <row r="8809">
      <c r="B8809" s="161" t="n">
        <v>23062</v>
      </c>
      <c r="C8809" s="162" t="n">
        <v>65.83</v>
      </c>
      <c r="D8809" s="162" t="n">
        <v>0.09513099999999999</v>
      </c>
      <c r="E8809" s="162" t="n"/>
    </row>
    <row r="8810">
      <c r="B8810" s="161" t="n">
        <v>23063</v>
      </c>
      <c r="C8810" s="162" t="n">
        <v>65.92</v>
      </c>
      <c r="D8810" s="162" t="n">
        <v>0.09643500000000001</v>
      </c>
      <c r="E8810" s="162" t="n"/>
    </row>
    <row r="8811">
      <c r="B8811" s="161" t="n">
        <v>23067</v>
      </c>
      <c r="C8811" s="162" t="n">
        <v>65.45999999999999</v>
      </c>
      <c r="D8811" s="162" t="n">
        <v>0.08933199999999999</v>
      </c>
      <c r="E8811" s="162" t="n"/>
    </row>
    <row r="8812">
      <c r="B8812" s="161" t="n">
        <v>23068</v>
      </c>
      <c r="C8812" s="162" t="n">
        <v>65.47</v>
      </c>
      <c r="D8812" s="162" t="n">
        <v>0.089326</v>
      </c>
      <c r="E8812" s="162" t="n"/>
    </row>
    <row r="8813">
      <c r="B8813" s="161" t="n">
        <v>23069</v>
      </c>
      <c r="C8813" s="162" t="n">
        <v>65.01000000000001</v>
      </c>
      <c r="D8813" s="162" t="n">
        <v>0.082078</v>
      </c>
      <c r="E8813" s="162" t="n"/>
    </row>
    <row r="8814">
      <c r="B8814" s="161" t="n">
        <v>23070</v>
      </c>
      <c r="C8814" s="162" t="n">
        <v>64.29000000000001</v>
      </c>
      <c r="D8814" s="162" t="n">
        <v>0.070842</v>
      </c>
      <c r="E8814" s="162" t="n"/>
    </row>
    <row r="8815">
      <c r="B8815" s="161" t="n">
        <v>23071</v>
      </c>
      <c r="C8815" s="162" t="n">
        <v>64.09999999999999</v>
      </c>
      <c r="D8815" s="162" t="n">
        <v>0.067898</v>
      </c>
      <c r="E8815" s="162" t="n"/>
    </row>
    <row r="8816">
      <c r="B8816" s="161" t="n">
        <v>23074</v>
      </c>
      <c r="C8816" s="162" t="n">
        <v>64.72</v>
      </c>
      <c r="D8816" s="162" t="n">
        <v>0.077486</v>
      </c>
      <c r="E8816" s="162" t="n"/>
    </row>
    <row r="8817">
      <c r="B8817" s="161" t="n">
        <v>23075</v>
      </c>
      <c r="C8817" s="162" t="n">
        <v>64.73999999999999</v>
      </c>
      <c r="D8817" s="162" t="n">
        <v>0.07772800000000001</v>
      </c>
      <c r="E8817" s="162" t="n"/>
    </row>
    <row r="8818">
      <c r="B8818" s="161" t="n">
        <v>23076</v>
      </c>
      <c r="C8818" s="162" t="n">
        <v>64.84999999999999</v>
      </c>
      <c r="D8818" s="162" t="n">
        <v>0.07933900000000001</v>
      </c>
      <c r="E8818" s="162" t="n"/>
    </row>
    <row r="8819">
      <c r="B8819" s="161" t="n">
        <v>23077</v>
      </c>
      <c r="C8819" s="162" t="n">
        <v>65.26000000000001</v>
      </c>
      <c r="D8819" s="162" t="n">
        <v>0.08550199999999999</v>
      </c>
      <c r="E8819" s="162" t="n"/>
    </row>
    <row r="8820">
      <c r="B8820" s="161" t="n">
        <v>23078</v>
      </c>
      <c r="C8820" s="162" t="n">
        <v>65.33</v>
      </c>
      <c r="D8820" s="162" t="n">
        <v>0.086325</v>
      </c>
      <c r="E8820" s="162" t="n"/>
    </row>
    <row r="8821">
      <c r="B8821" s="161" t="n">
        <v>23081</v>
      </c>
      <c r="C8821" s="162" t="n">
        <v>65.51000000000001</v>
      </c>
      <c r="D8821" s="162" t="n">
        <v>0.088709</v>
      </c>
      <c r="E8821" s="162" t="n"/>
    </row>
    <row r="8822">
      <c r="B8822" s="161" t="n">
        <v>23082</v>
      </c>
      <c r="C8822" s="162" t="n">
        <v>65.67</v>
      </c>
      <c r="D8822" s="162" t="n">
        <v>0.090728</v>
      </c>
      <c r="E8822" s="162" t="n"/>
    </row>
    <row r="8823">
      <c r="B8823" s="161" t="n">
        <v>23083</v>
      </c>
      <c r="C8823" s="162" t="n">
        <v>65.91</v>
      </c>
      <c r="D8823" s="162" t="n">
        <v>0.09383900000000001</v>
      </c>
      <c r="E8823" s="162" t="n"/>
    </row>
    <row r="8824">
      <c r="B8824" s="161" t="n">
        <v>23084</v>
      </c>
      <c r="C8824" s="162" t="n">
        <v>65.59999999999999</v>
      </c>
      <c r="D8824" s="162" t="n">
        <v>0.088283</v>
      </c>
      <c r="E8824" s="162" t="n"/>
    </row>
    <row r="8825">
      <c r="B8825" s="161" t="n">
        <v>23085</v>
      </c>
      <c r="C8825" s="162" t="n">
        <v>65.93000000000001</v>
      </c>
      <c r="D8825" s="162" t="n">
        <v>0.09264799999999999</v>
      </c>
      <c r="E8825" s="162" t="n"/>
    </row>
    <row r="8826">
      <c r="B8826" s="161" t="n">
        <v>23088</v>
      </c>
      <c r="C8826" s="162" t="n">
        <v>65.61</v>
      </c>
      <c r="D8826" s="162" t="n">
        <v>0.087285</v>
      </c>
      <c r="E8826" s="162" t="n"/>
    </row>
    <row r="8827">
      <c r="B8827" s="161" t="n">
        <v>23089</v>
      </c>
      <c r="C8827" s="162" t="n">
        <v>65.47</v>
      </c>
      <c r="D8827" s="162" t="n">
        <v>0.084643</v>
      </c>
      <c r="E8827" s="162" t="n"/>
    </row>
    <row r="8828">
      <c r="B8828" s="161" t="n">
        <v>23090</v>
      </c>
      <c r="C8828" s="162" t="n">
        <v>65.95</v>
      </c>
      <c r="D8828" s="162" t="n">
        <v>0.091226</v>
      </c>
      <c r="E8828" s="162" t="n"/>
    </row>
    <row r="8829">
      <c r="B8829" s="161" t="n">
        <v>23091</v>
      </c>
      <c r="C8829" s="162" t="n">
        <v>65.84999999999999</v>
      </c>
      <c r="D8829" s="162" t="n">
        <v>0.089021</v>
      </c>
      <c r="E8829" s="162" t="n"/>
    </row>
    <row r="8830">
      <c r="B8830" s="161" t="n">
        <v>23092</v>
      </c>
      <c r="C8830" s="162" t="n">
        <v>66.19</v>
      </c>
      <c r="D8830" s="162" t="n">
        <v>0.093524</v>
      </c>
      <c r="E8830" s="162" t="n"/>
    </row>
    <row r="8831">
      <c r="B8831" s="161" t="n">
        <v>23095</v>
      </c>
      <c r="C8831" s="162" t="n">
        <v>66.20999999999999</v>
      </c>
      <c r="D8831" s="162" t="n">
        <v>0.093179</v>
      </c>
      <c r="E8831" s="162" t="n"/>
    </row>
    <row r="8832">
      <c r="B8832" s="161" t="n">
        <v>23096</v>
      </c>
      <c r="C8832" s="162" t="n">
        <v>66.40000000000001</v>
      </c>
      <c r="D8832" s="162" t="n">
        <v>0.095385</v>
      </c>
      <c r="E8832" s="162" t="n"/>
    </row>
    <row r="8833">
      <c r="B8833" s="161" t="n">
        <v>23097</v>
      </c>
      <c r="C8833" s="162" t="n">
        <v>66.68000000000001</v>
      </c>
      <c r="D8833" s="162" t="n">
        <v>0.09886</v>
      </c>
      <c r="E8833" s="162" t="n"/>
    </row>
    <row r="8834">
      <c r="B8834" s="161" t="n">
        <v>23098</v>
      </c>
      <c r="C8834" s="162" t="n">
        <v>66.58</v>
      </c>
      <c r="D8834" s="162" t="n">
        <v>0.096512</v>
      </c>
      <c r="E8834" s="162" t="n"/>
    </row>
    <row r="8835">
      <c r="B8835" s="161" t="n">
        <v>23099</v>
      </c>
      <c r="C8835" s="162" t="n">
        <v>66.56999999999999</v>
      </c>
      <c r="D8835" s="162" t="n">
        <v>0.095446</v>
      </c>
      <c r="E8835" s="162" t="n"/>
    </row>
    <row r="8836">
      <c r="B8836" s="161" t="n">
        <v>23102</v>
      </c>
      <c r="C8836" s="162" t="n">
        <v>66.84999999999999</v>
      </c>
      <c r="D8836" s="162" t="n">
        <v>0.098609</v>
      </c>
      <c r="E8836" s="162" t="n"/>
    </row>
    <row r="8837">
      <c r="B8837" s="161" t="n">
        <v>23103</v>
      </c>
      <c r="C8837" s="162" t="n">
        <v>66.84</v>
      </c>
      <c r="D8837" s="162" t="n">
        <v>0.097556</v>
      </c>
      <c r="E8837" s="162" t="n"/>
    </row>
    <row r="8838">
      <c r="B8838" s="161" t="n">
        <v>23104</v>
      </c>
      <c r="C8838" s="162" t="n">
        <v>67.36</v>
      </c>
      <c r="D8838" s="162" t="n">
        <v>0.104348</v>
      </c>
      <c r="E8838" s="162" t="n"/>
    </row>
    <row r="8839">
      <c r="B8839" s="161" t="n">
        <v>23105</v>
      </c>
      <c r="C8839" s="162" t="n">
        <v>67.84999999999999</v>
      </c>
      <c r="D8839" s="162" t="n">
        <v>0.110583</v>
      </c>
      <c r="E8839" s="162" t="n"/>
    </row>
    <row r="8840">
      <c r="B8840" s="161" t="n">
        <v>23106</v>
      </c>
      <c r="C8840" s="162" t="n">
        <v>68.28</v>
      </c>
      <c r="D8840" s="162" t="n">
        <v>0.115789</v>
      </c>
      <c r="E8840" s="162" t="n"/>
    </row>
    <row r="8841">
      <c r="B8841" s="161" t="n">
        <v>23109</v>
      </c>
      <c r="C8841" s="162" t="n">
        <v>68.52</v>
      </c>
      <c r="D8841" s="162" t="n">
        <v>0.118071</v>
      </c>
      <c r="E8841" s="162" t="n"/>
    </row>
    <row r="8842">
      <c r="B8842" s="161" t="n">
        <v>23110</v>
      </c>
      <c r="C8842" s="162" t="n">
        <v>68.45</v>
      </c>
      <c r="D8842" s="162" t="n">
        <v>0.115755</v>
      </c>
      <c r="E8842" s="162" t="n"/>
    </row>
    <row r="8843">
      <c r="B8843" s="161" t="n">
        <v>23111</v>
      </c>
      <c r="C8843" s="162" t="n">
        <v>68.29000000000001</v>
      </c>
      <c r="D8843" s="162" t="n">
        <v>0.112117</v>
      </c>
      <c r="E8843" s="162" t="n"/>
    </row>
    <row r="8844">
      <c r="B8844" s="161" t="n">
        <v>23112</v>
      </c>
      <c r="C8844" s="162" t="n">
        <v>68.77</v>
      </c>
      <c r="D8844" s="162" t="n">
        <v>0.117775</v>
      </c>
      <c r="E8844" s="162" t="n"/>
    </row>
    <row r="8845">
      <c r="B8845" s="161" t="n">
        <v>23116</v>
      </c>
      <c r="C8845" s="162" t="n">
        <v>69.09</v>
      </c>
      <c r="D8845" s="162" t="n">
        <v>0.121069</v>
      </c>
      <c r="E8845" s="162" t="n"/>
    </row>
    <row r="8846">
      <c r="B8846" s="161" t="n">
        <v>23117</v>
      </c>
      <c r="C8846" s="162" t="n">
        <v>69.14</v>
      </c>
      <c r="D8846" s="162" t="n">
        <v>0.12059</v>
      </c>
      <c r="E8846" s="162" t="n"/>
    </row>
    <row r="8847">
      <c r="B8847" s="161" t="n">
        <v>23118</v>
      </c>
      <c r="C8847" s="162" t="n">
        <v>68.92</v>
      </c>
      <c r="D8847" s="162" t="n">
        <v>0.116248</v>
      </c>
      <c r="E8847" s="162" t="n"/>
    </row>
    <row r="8848">
      <c r="B8848" s="161" t="n">
        <v>23119</v>
      </c>
      <c r="C8848" s="162" t="n">
        <v>68.89</v>
      </c>
      <c r="D8848" s="162" t="n">
        <v>0.114751</v>
      </c>
      <c r="E8848" s="162" t="n"/>
    </row>
    <row r="8849">
      <c r="B8849" s="161" t="n">
        <v>23120</v>
      </c>
      <c r="C8849" s="162" t="n">
        <v>69.23</v>
      </c>
      <c r="D8849" s="162" t="n">
        <v>0.118638</v>
      </c>
      <c r="E8849" s="162" t="n"/>
    </row>
    <row r="8850">
      <c r="B8850" s="161" t="n">
        <v>23123</v>
      </c>
      <c r="C8850" s="162" t="n">
        <v>69.3</v>
      </c>
      <c r="D8850" s="162" t="n">
        <v>0.118633</v>
      </c>
      <c r="E8850" s="162" t="n"/>
    </row>
    <row r="8851">
      <c r="B8851" s="161" t="n">
        <v>23124</v>
      </c>
      <c r="C8851" s="162" t="n">
        <v>69.53</v>
      </c>
      <c r="D8851" s="162" t="n">
        <v>0.120862</v>
      </c>
      <c r="E8851" s="162" t="n"/>
    </row>
    <row r="8852">
      <c r="B8852" s="161" t="n">
        <v>23125</v>
      </c>
      <c r="C8852" s="162" t="n">
        <v>69.72</v>
      </c>
      <c r="D8852" s="162" t="n">
        <v>0.122523</v>
      </c>
      <c r="E8852" s="162" t="n"/>
    </row>
    <row r="8853">
      <c r="B8853" s="161" t="n">
        <v>23126</v>
      </c>
      <c r="C8853" s="162" t="n">
        <v>69.76000000000001</v>
      </c>
      <c r="D8853" s="162" t="n">
        <v>0.122079</v>
      </c>
      <c r="E8853" s="162" t="n"/>
    </row>
    <row r="8854">
      <c r="B8854" s="161" t="n">
        <v>23127</v>
      </c>
      <c r="C8854" s="162" t="n">
        <v>69.7</v>
      </c>
      <c r="D8854" s="162" t="n">
        <v>0.120249</v>
      </c>
      <c r="E8854" s="162" t="n"/>
    </row>
    <row r="8855">
      <c r="B8855" s="161" t="n">
        <v>23130</v>
      </c>
      <c r="C8855" s="162" t="n">
        <v>69.65000000000001</v>
      </c>
      <c r="D8855" s="162" t="n">
        <v>0.118592</v>
      </c>
      <c r="E8855" s="162" t="n"/>
    </row>
    <row r="8856">
      <c r="B8856" s="161" t="n">
        <v>23131</v>
      </c>
      <c r="C8856" s="162" t="n">
        <v>69.8</v>
      </c>
      <c r="D8856" s="162" t="n">
        <v>0.119776</v>
      </c>
      <c r="E8856" s="162" t="n"/>
    </row>
    <row r="8857">
      <c r="B8857" s="161" t="n">
        <v>23132</v>
      </c>
      <c r="C8857" s="162" t="n">
        <v>69.97</v>
      </c>
      <c r="D8857" s="162" t="n">
        <v>0.121229</v>
      </c>
      <c r="E8857" s="162" t="n"/>
    </row>
    <row r="8858">
      <c r="B8858" s="161" t="n">
        <v>23133</v>
      </c>
      <c r="C8858" s="162" t="n">
        <v>70.17</v>
      </c>
      <c r="D8858" s="162" t="n">
        <v>0.123004</v>
      </c>
      <c r="E8858" s="162" t="n"/>
    </row>
    <row r="8859">
      <c r="B8859" s="161" t="n">
        <v>23134</v>
      </c>
      <c r="C8859" s="162" t="n">
        <v>70.03</v>
      </c>
      <c r="D8859" s="162" t="n">
        <v>0.119893</v>
      </c>
      <c r="E8859" s="162" t="n"/>
    </row>
    <row r="8860">
      <c r="B8860" s="161" t="n">
        <v>23137</v>
      </c>
      <c r="C8860" s="162" t="n">
        <v>69.53</v>
      </c>
      <c r="D8860" s="162" t="n">
        <v>0.111673</v>
      </c>
      <c r="E8860" s="162" t="n"/>
    </row>
    <row r="8861">
      <c r="B8861" s="161" t="n">
        <v>23138</v>
      </c>
      <c r="C8861" s="162" t="n">
        <v>69.44</v>
      </c>
      <c r="D8861" s="162" t="n">
        <v>0.109362</v>
      </c>
      <c r="E8861" s="162" t="n"/>
    </row>
    <row r="8862">
      <c r="B8862" s="161" t="n">
        <v>23139</v>
      </c>
      <c r="C8862" s="162" t="n">
        <v>70.01000000000001</v>
      </c>
      <c r="D8862" s="162" t="n">
        <v>0.116477</v>
      </c>
      <c r="E8862" s="162" t="n"/>
    </row>
    <row r="8863">
      <c r="B8863" s="161" t="n">
        <v>23140</v>
      </c>
      <c r="C8863" s="162" t="n">
        <v>70.34999999999999</v>
      </c>
      <c r="D8863" s="162" t="n">
        <v>0.1202</v>
      </c>
      <c r="E8863" s="162" t="n"/>
    </row>
    <row r="8864">
      <c r="B8864" s="161" t="n">
        <v>23141</v>
      </c>
      <c r="C8864" s="162" t="n">
        <v>70.52</v>
      </c>
      <c r="D8864" s="162" t="n">
        <v>0.121487</v>
      </c>
      <c r="E8864" s="162" t="n"/>
    </row>
    <row r="8865">
      <c r="B8865" s="161" t="n">
        <v>23144</v>
      </c>
      <c r="C8865" s="162" t="n">
        <v>70.48</v>
      </c>
      <c r="D8865" s="162" t="n">
        <v>0.119822</v>
      </c>
      <c r="E8865" s="162" t="n"/>
    </row>
    <row r="8866">
      <c r="B8866" s="161" t="n">
        <v>23145</v>
      </c>
      <c r="C8866" s="162" t="n">
        <v>70.20999999999999</v>
      </c>
      <c r="D8866" s="162" t="n">
        <v>0.114944</v>
      </c>
      <c r="E8866" s="162" t="n"/>
    </row>
    <row r="8867">
      <c r="B8867" s="161" t="n">
        <v>23146</v>
      </c>
      <c r="C8867" s="162" t="n">
        <v>70.43000000000001</v>
      </c>
      <c r="D8867" s="162" t="n">
        <v>0.117067</v>
      </c>
      <c r="E8867" s="162" t="n"/>
    </row>
    <row r="8868">
      <c r="B8868" s="161" t="n">
        <v>23147</v>
      </c>
      <c r="C8868" s="162" t="n">
        <v>70.25</v>
      </c>
      <c r="D8868" s="162" t="n">
        <v>0.113549</v>
      </c>
      <c r="E8868" s="162" t="n"/>
    </row>
    <row r="8869">
      <c r="B8869" s="161" t="n">
        <v>23148</v>
      </c>
      <c r="C8869" s="162" t="n">
        <v>70.29000000000001</v>
      </c>
      <c r="D8869" s="162" t="n">
        <v>0.113119</v>
      </c>
      <c r="E8869" s="162" t="n"/>
    </row>
    <row r="8870">
      <c r="B8870" s="161" t="n">
        <v>23151</v>
      </c>
      <c r="C8870" s="162" t="n">
        <v>69.95999999999999</v>
      </c>
      <c r="D8870" s="162" t="n">
        <v>0.107459</v>
      </c>
      <c r="E8870" s="162" t="n"/>
    </row>
    <row r="8871">
      <c r="B8871" s="161" t="n">
        <v>23152</v>
      </c>
      <c r="C8871" s="162" t="n">
        <v>70.14</v>
      </c>
      <c r="D8871" s="162" t="n">
        <v>0.109073</v>
      </c>
      <c r="E8871" s="162" t="n"/>
    </row>
    <row r="8872">
      <c r="B8872" s="161" t="n">
        <v>23153</v>
      </c>
      <c r="C8872" s="162" t="n">
        <v>70.14</v>
      </c>
      <c r="D8872" s="162" t="n">
        <v>0.108088</v>
      </c>
      <c r="E8872" s="162" t="n"/>
    </row>
    <row r="8873">
      <c r="B8873" s="161" t="n">
        <v>23154</v>
      </c>
      <c r="C8873" s="162" t="n">
        <v>70.09999999999999</v>
      </c>
      <c r="D8873" s="162" t="n">
        <v>0.106506</v>
      </c>
      <c r="E8873" s="162" t="n"/>
    </row>
    <row r="8874">
      <c r="B8874" s="161" t="n">
        <v>23155</v>
      </c>
      <c r="C8874" s="162" t="n">
        <v>70.02</v>
      </c>
      <c r="D8874" s="162" t="n">
        <v>0.104372</v>
      </c>
      <c r="E8874" s="162" t="n"/>
    </row>
    <row r="8875">
      <c r="B8875" s="161" t="n">
        <v>23158</v>
      </c>
      <c r="C8875" s="162" t="n">
        <v>69.87</v>
      </c>
      <c r="D8875" s="162" t="n">
        <v>0.101245</v>
      </c>
      <c r="E8875" s="162" t="n"/>
    </row>
    <row r="8876">
      <c r="B8876" s="161" t="n">
        <v>23159</v>
      </c>
      <c r="C8876" s="162" t="n">
        <v>70.01000000000001</v>
      </c>
      <c r="D8876" s="162" t="n">
        <v>0.102261</v>
      </c>
      <c r="E8876" s="162" t="n"/>
    </row>
    <row r="8877">
      <c r="B8877" s="161" t="n">
        <v>23160</v>
      </c>
      <c r="C8877" s="162" t="n">
        <v>70.33</v>
      </c>
      <c r="D8877" s="162" t="n">
        <v>0.105817</v>
      </c>
      <c r="E8877" s="162" t="n"/>
    </row>
    <row r="8878">
      <c r="B8878" s="161" t="n">
        <v>23162</v>
      </c>
      <c r="C8878" s="162" t="n">
        <v>70.8</v>
      </c>
      <c r="D8878" s="162" t="n">
        <v>0.111486</v>
      </c>
      <c r="E8878" s="162" t="n"/>
    </row>
    <row r="8879">
      <c r="B8879" s="161" t="n">
        <v>23165</v>
      </c>
      <c r="C8879" s="162" t="n">
        <v>70.69</v>
      </c>
      <c r="D8879" s="162" t="n">
        <v>0.108982</v>
      </c>
      <c r="E8879" s="162" t="n"/>
    </row>
    <row r="8880">
      <c r="B8880" s="161" t="n">
        <v>23166</v>
      </c>
      <c r="C8880" s="162" t="n">
        <v>70.7</v>
      </c>
      <c r="D8880" s="162" t="n">
        <v>0.108173</v>
      </c>
      <c r="E8880" s="162" t="n"/>
    </row>
    <row r="8881">
      <c r="B8881" s="161" t="n">
        <v>23167</v>
      </c>
      <c r="C8881" s="162" t="n">
        <v>70.53</v>
      </c>
      <c r="D8881" s="162" t="n">
        <v>0.104858</v>
      </c>
      <c r="E8881" s="162" t="n"/>
    </row>
    <row r="8882">
      <c r="B8882" s="161" t="n">
        <v>23168</v>
      </c>
      <c r="C8882" s="162" t="n">
        <v>70.58</v>
      </c>
      <c r="D8882" s="162" t="n">
        <v>0.104685</v>
      </c>
      <c r="E8882" s="162" t="n"/>
    </row>
    <row r="8883">
      <c r="B8883" s="161" t="n">
        <v>23169</v>
      </c>
      <c r="C8883" s="162" t="n">
        <v>70.41</v>
      </c>
      <c r="D8883" s="162" t="n">
        <v>0.101385</v>
      </c>
      <c r="E8883" s="162" t="n"/>
    </row>
    <row r="8884">
      <c r="B8884" s="161" t="n">
        <v>23172</v>
      </c>
      <c r="C8884" s="162" t="n">
        <v>69.94</v>
      </c>
      <c r="D8884" s="162" t="n">
        <v>0.09389</v>
      </c>
      <c r="E8884" s="162" t="n"/>
    </row>
    <row r="8885">
      <c r="B8885" s="161" t="n">
        <v>23173</v>
      </c>
      <c r="C8885" s="162" t="n">
        <v>70.03</v>
      </c>
      <c r="D8885" s="162" t="n">
        <v>0.094365</v>
      </c>
      <c r="E8885" s="162" t="n"/>
    </row>
    <row r="8886">
      <c r="B8886" s="161" t="n">
        <v>23174</v>
      </c>
      <c r="C8886" s="162" t="n">
        <v>70.41</v>
      </c>
      <c r="D8886" s="162" t="n">
        <v>0.098927</v>
      </c>
      <c r="E8886" s="162" t="n"/>
    </row>
    <row r="8887">
      <c r="B8887" s="161" t="n">
        <v>23175</v>
      </c>
      <c r="C8887" s="162" t="n">
        <v>70.23</v>
      </c>
      <c r="D8887" s="162" t="n">
        <v>0.09553</v>
      </c>
      <c r="E8887" s="162" t="n"/>
    </row>
    <row r="8888">
      <c r="B8888" s="161" t="n">
        <v>23176</v>
      </c>
      <c r="C8888" s="162" t="n">
        <v>70.25</v>
      </c>
      <c r="D8888" s="162" t="n">
        <v>0.094918</v>
      </c>
      <c r="E8888" s="162" t="n"/>
    </row>
    <row r="8889">
      <c r="B8889" s="161" t="n">
        <v>23179</v>
      </c>
      <c r="C8889" s="162" t="n">
        <v>69.94</v>
      </c>
      <c r="D8889" s="162" t="n">
        <v>0.089613</v>
      </c>
      <c r="E8889" s="162" t="n"/>
    </row>
    <row r="8890">
      <c r="B8890" s="161" t="n">
        <v>23180</v>
      </c>
      <c r="C8890" s="162" t="n">
        <v>70.02</v>
      </c>
      <c r="D8890" s="162" t="n">
        <v>0.08987000000000001</v>
      </c>
      <c r="E8890" s="162" t="n"/>
    </row>
    <row r="8891">
      <c r="B8891" s="161" t="n">
        <v>23181</v>
      </c>
      <c r="C8891" s="162" t="n">
        <v>70.09</v>
      </c>
      <c r="D8891" s="162" t="n">
        <v>0.09001199999999999</v>
      </c>
      <c r="E8891" s="162" t="n"/>
    </row>
    <row r="8892">
      <c r="B8892" s="161" t="n">
        <v>23182</v>
      </c>
      <c r="C8892" s="162" t="n">
        <v>70.01000000000001</v>
      </c>
      <c r="D8892" s="162" t="n">
        <v>0.087977</v>
      </c>
      <c r="E8892" s="162" t="n"/>
    </row>
    <row r="8893">
      <c r="B8893" s="161" t="n">
        <v>23183</v>
      </c>
      <c r="C8893" s="162" t="n">
        <v>70.25</v>
      </c>
      <c r="D8893" s="162" t="n">
        <v>0.09045400000000001</v>
      </c>
      <c r="E8893" s="162" t="n"/>
    </row>
    <row r="8894">
      <c r="B8894" s="161" t="n">
        <v>23186</v>
      </c>
      <c r="C8894" s="162" t="n">
        <v>70.2</v>
      </c>
      <c r="D8894" s="162" t="n">
        <v>0.08882</v>
      </c>
      <c r="E8894" s="162" t="n"/>
    </row>
    <row r="8895">
      <c r="B8895" s="161" t="n">
        <v>23187</v>
      </c>
      <c r="C8895" s="162" t="n">
        <v>70.04000000000001</v>
      </c>
      <c r="D8895" s="162" t="n">
        <v>0.085631</v>
      </c>
      <c r="E8895" s="162" t="n"/>
    </row>
    <row r="8896">
      <c r="B8896" s="161" t="n">
        <v>23188</v>
      </c>
      <c r="C8896" s="162" t="n">
        <v>69.41</v>
      </c>
      <c r="D8896" s="162" t="n">
        <v>0.075743</v>
      </c>
      <c r="E8896" s="162" t="n"/>
    </row>
    <row r="8897">
      <c r="B8897" s="161" t="n">
        <v>23189</v>
      </c>
      <c r="C8897" s="162" t="n">
        <v>69.06999999999999</v>
      </c>
      <c r="D8897" s="162" t="n">
        <v>0.070018</v>
      </c>
      <c r="E8897" s="162" t="n"/>
    </row>
    <row r="8898">
      <c r="B8898" s="161" t="n">
        <v>23190</v>
      </c>
      <c r="C8898" s="162" t="n">
        <v>69.37</v>
      </c>
      <c r="D8898" s="162" t="n">
        <v>0.073535</v>
      </c>
      <c r="E8898" s="162" t="n"/>
    </row>
    <row r="8899">
      <c r="B8899" s="161" t="n">
        <v>23193</v>
      </c>
      <c r="C8899" s="162" t="n">
        <v>68.86</v>
      </c>
      <c r="D8899" s="162" t="n">
        <v>0.065368</v>
      </c>
      <c r="E8899" s="162" t="n"/>
    </row>
    <row r="8900">
      <c r="B8900" s="161" t="n">
        <v>23194</v>
      </c>
      <c r="C8900" s="162" t="n">
        <v>69.45999999999999</v>
      </c>
      <c r="D8900" s="162" t="n">
        <v>0.073225</v>
      </c>
      <c r="E8900" s="162" t="n"/>
    </row>
    <row r="8901">
      <c r="B8901" s="161" t="n">
        <v>23195</v>
      </c>
      <c r="C8901" s="162" t="n">
        <v>69.94</v>
      </c>
      <c r="D8901" s="162" t="n">
        <v>0.07927099999999999</v>
      </c>
      <c r="E8901" s="162" t="n"/>
    </row>
    <row r="8902">
      <c r="B8902" s="161" t="n">
        <v>23197</v>
      </c>
      <c r="C8902" s="162" t="n">
        <v>70.22</v>
      </c>
      <c r="D8902" s="162" t="n">
        <v>0.082401</v>
      </c>
      <c r="E8902" s="162" t="n"/>
    </row>
    <row r="8903">
      <c r="B8903" s="161" t="n">
        <v>23200</v>
      </c>
      <c r="C8903" s="162" t="n">
        <v>69.73999999999999</v>
      </c>
      <c r="D8903" s="162" t="n">
        <v>0.074708</v>
      </c>
      <c r="E8903" s="162" t="n"/>
    </row>
    <row r="8904">
      <c r="B8904" s="161" t="n">
        <v>23201</v>
      </c>
      <c r="C8904" s="162" t="n">
        <v>70.04000000000001</v>
      </c>
      <c r="D8904" s="162" t="n">
        <v>0.078112</v>
      </c>
      <c r="E8904" s="162" t="n"/>
    </row>
    <row r="8905">
      <c r="B8905" s="161" t="n">
        <v>23202</v>
      </c>
      <c r="C8905" s="162" t="n">
        <v>69.89</v>
      </c>
      <c r="D8905" s="162" t="n">
        <v>0.075027</v>
      </c>
      <c r="E8905" s="162" t="n"/>
    </row>
    <row r="8906">
      <c r="B8906" s="161" t="n">
        <v>23203</v>
      </c>
      <c r="C8906" s="162" t="n">
        <v>69.76000000000001</v>
      </c>
      <c r="D8906" s="162" t="n">
        <v>0.07215299999999999</v>
      </c>
      <c r="E8906" s="162" t="n"/>
    </row>
    <row r="8907">
      <c r="B8907" s="161" t="n">
        <v>23204</v>
      </c>
      <c r="C8907" s="162" t="n">
        <v>69.64</v>
      </c>
      <c r="D8907" s="162" t="n">
        <v>0.069455</v>
      </c>
      <c r="E8907" s="162" t="n"/>
    </row>
    <row r="8908">
      <c r="B8908" s="161" t="n">
        <v>23207</v>
      </c>
      <c r="C8908" s="162" t="n">
        <v>69.2</v>
      </c>
      <c r="D8908" s="162" t="n">
        <v>0.062113</v>
      </c>
      <c r="E8908" s="162" t="n"/>
    </row>
    <row r="8909">
      <c r="B8909" s="161" t="n">
        <v>23208</v>
      </c>
      <c r="C8909" s="162" t="n">
        <v>69.14</v>
      </c>
      <c r="D8909" s="162" t="n">
        <v>0.060218</v>
      </c>
      <c r="E8909" s="162" t="n"/>
    </row>
    <row r="8910">
      <c r="B8910" s="161" t="n">
        <v>23209</v>
      </c>
      <c r="C8910" s="162" t="n">
        <v>68.93000000000001</v>
      </c>
      <c r="D8910" s="162" t="n">
        <v>0.056204</v>
      </c>
      <c r="E8910" s="162" t="n"/>
    </row>
    <row r="8911">
      <c r="B8911" s="161" t="n">
        <v>23210</v>
      </c>
      <c r="C8911" s="162" t="n">
        <v>68.48999999999999</v>
      </c>
      <c r="D8911" s="162" t="n">
        <v>0.048804</v>
      </c>
      <c r="E8911" s="162" t="n"/>
    </row>
    <row r="8912">
      <c r="B8912" s="161" t="n">
        <v>23211</v>
      </c>
      <c r="C8912" s="162" t="n">
        <v>68.34999999999999</v>
      </c>
      <c r="D8912" s="162" t="n">
        <v>0.045819</v>
      </c>
      <c r="E8912" s="162" t="n"/>
    </row>
    <row r="8913">
      <c r="B8913" s="161" t="n">
        <v>23214</v>
      </c>
      <c r="C8913" s="162" t="n">
        <v>67.90000000000001</v>
      </c>
      <c r="D8913" s="162" t="n">
        <v>0.038315</v>
      </c>
      <c r="E8913" s="162" t="n"/>
    </row>
    <row r="8914">
      <c r="B8914" s="161" t="n">
        <v>23215</v>
      </c>
      <c r="C8914" s="162" t="n">
        <v>67.91</v>
      </c>
      <c r="D8914" s="162" t="n">
        <v>0.037604</v>
      </c>
      <c r="E8914" s="162" t="n"/>
    </row>
    <row r="8915">
      <c r="B8915" s="161" t="n">
        <v>23216</v>
      </c>
      <c r="C8915" s="162" t="n">
        <v>68.28</v>
      </c>
      <c r="D8915" s="162" t="n">
        <v>0.042181</v>
      </c>
      <c r="E8915" s="162" t="n"/>
    </row>
    <row r="8916">
      <c r="B8916" s="161" t="n">
        <v>23217</v>
      </c>
      <c r="C8916" s="162" t="n">
        <v>68.26000000000001</v>
      </c>
      <c r="D8916" s="162" t="n">
        <v>0.041034</v>
      </c>
      <c r="E8916" s="162" t="n"/>
    </row>
    <row r="8917">
      <c r="B8917" s="161" t="n">
        <v>23218</v>
      </c>
      <c r="C8917" s="162" t="n">
        <v>68.54000000000001</v>
      </c>
      <c r="D8917" s="162" t="n">
        <v>0.044263</v>
      </c>
      <c r="E8917" s="162" t="n"/>
    </row>
    <row r="8918">
      <c r="B8918" s="161" t="n">
        <v>23221</v>
      </c>
      <c r="C8918" s="162" t="n">
        <v>68.67</v>
      </c>
      <c r="D8918" s="162" t="n">
        <v>0.045286</v>
      </c>
      <c r="E8918" s="162" t="n"/>
    </row>
    <row r="8919">
      <c r="B8919" s="161" t="n">
        <v>23222</v>
      </c>
      <c r="C8919" s="162" t="n">
        <v>69.23999999999999</v>
      </c>
      <c r="D8919" s="162" t="n">
        <v>0.052624</v>
      </c>
      <c r="E8919" s="162" t="n"/>
    </row>
    <row r="8920">
      <c r="B8920" s="161" t="n">
        <v>23223</v>
      </c>
      <c r="C8920" s="162" t="n">
        <v>69.13</v>
      </c>
      <c r="D8920" s="162" t="n">
        <v>0.050108</v>
      </c>
      <c r="E8920" s="162" t="n"/>
    </row>
    <row r="8921">
      <c r="B8921" s="161" t="n">
        <v>23224</v>
      </c>
      <c r="C8921" s="162" t="n">
        <v>69.06999999999999</v>
      </c>
      <c r="D8921" s="162" t="n">
        <v>0.048343</v>
      </c>
      <c r="E8921" s="162" t="n"/>
    </row>
    <row r="8922">
      <c r="B8922" s="161" t="n">
        <v>23225</v>
      </c>
      <c r="C8922" s="162" t="n">
        <v>69.3</v>
      </c>
      <c r="D8922" s="162" t="n">
        <v>0.050739</v>
      </c>
      <c r="E8922" s="162" t="n"/>
    </row>
    <row r="8923">
      <c r="B8923" s="161" t="n">
        <v>23228</v>
      </c>
      <c r="C8923" s="162" t="n">
        <v>69.70999999999999</v>
      </c>
      <c r="D8923" s="162" t="n">
        <v>0.055665</v>
      </c>
      <c r="E8923" s="162" t="n"/>
    </row>
    <row r="8924">
      <c r="B8924" s="161" t="n">
        <v>23229</v>
      </c>
      <c r="C8924" s="162" t="n">
        <v>70.17</v>
      </c>
      <c r="D8924" s="162" t="n">
        <v>0.061194</v>
      </c>
      <c r="E8924" s="162" t="n"/>
    </row>
    <row r="8925">
      <c r="B8925" s="161" t="n">
        <v>23230</v>
      </c>
      <c r="C8925" s="162" t="n">
        <v>69.95999999999999</v>
      </c>
      <c r="D8925" s="162" t="n">
        <v>0.057109</v>
      </c>
      <c r="E8925" s="162" t="n"/>
    </row>
    <row r="8926">
      <c r="B8926" s="161" t="n">
        <v>23231</v>
      </c>
      <c r="C8926" s="162" t="n">
        <v>70.02</v>
      </c>
      <c r="D8926" s="162" t="n">
        <v>0.056827</v>
      </c>
      <c r="E8926" s="162" t="n"/>
    </row>
    <row r="8927">
      <c r="B8927" s="161" t="n">
        <v>23232</v>
      </c>
      <c r="C8927" s="162" t="n">
        <v>70.48</v>
      </c>
      <c r="D8927" s="162" t="n">
        <v>0.062092</v>
      </c>
      <c r="E8927" s="162" t="n"/>
    </row>
    <row r="8928">
      <c r="B8928" s="161" t="n">
        <v>23235</v>
      </c>
      <c r="C8928" s="162" t="n">
        <v>70.59</v>
      </c>
      <c r="D8928" s="162" t="n">
        <v>0.062491</v>
      </c>
      <c r="E8928" s="162" t="n"/>
    </row>
    <row r="8929">
      <c r="B8929" s="161" t="n">
        <v>23236</v>
      </c>
      <c r="C8929" s="162" t="n">
        <v>70.79000000000001</v>
      </c>
      <c r="D8929" s="162" t="n">
        <v>0.064107</v>
      </c>
      <c r="E8929" s="162" t="n"/>
    </row>
    <row r="8930">
      <c r="B8930" s="161" t="n">
        <v>23237</v>
      </c>
      <c r="C8930" s="162" t="n">
        <v>71.06999999999999</v>
      </c>
      <c r="D8930" s="162" t="n">
        <v>0.066811</v>
      </c>
      <c r="E8930" s="162" t="n"/>
    </row>
    <row r="8931">
      <c r="B8931" s="161" t="n">
        <v>23238</v>
      </c>
      <c r="C8931" s="162" t="n">
        <v>71.38</v>
      </c>
      <c r="D8931" s="162" t="n">
        <v>0.06998600000000001</v>
      </c>
      <c r="E8931" s="162" t="n"/>
    </row>
    <row r="8932">
      <c r="B8932" s="161" t="n">
        <v>23239</v>
      </c>
      <c r="C8932" s="162" t="n">
        <v>71.48999999999999</v>
      </c>
      <c r="D8932" s="162" t="n">
        <v>0.07040299999999999</v>
      </c>
      <c r="E8932" s="162" t="n"/>
    </row>
    <row r="8933">
      <c r="B8933" s="161" t="n">
        <v>23242</v>
      </c>
      <c r="C8933" s="162" t="n">
        <v>71.44</v>
      </c>
      <c r="D8933" s="162" t="n">
        <v>0.06858499999999999</v>
      </c>
      <c r="E8933" s="162" t="n"/>
    </row>
    <row r="8934">
      <c r="B8934" s="161" t="n">
        <v>23243</v>
      </c>
      <c r="C8934" s="162" t="n">
        <v>71.38</v>
      </c>
      <c r="D8934" s="162" t="n">
        <v>0.066676</v>
      </c>
      <c r="E8934" s="162" t="n"/>
    </row>
    <row r="8935">
      <c r="B8935" s="161" t="n">
        <v>23244</v>
      </c>
      <c r="C8935" s="162" t="n">
        <v>71.29000000000001</v>
      </c>
      <c r="D8935" s="162" t="n">
        <v>0.064401</v>
      </c>
      <c r="E8935" s="162" t="n"/>
    </row>
    <row r="8936">
      <c r="B8936" s="161" t="n">
        <v>23245</v>
      </c>
      <c r="C8936" s="162" t="n">
        <v>71.54000000000001</v>
      </c>
      <c r="D8936" s="162" t="n">
        <v>0.066916</v>
      </c>
      <c r="E8936" s="162" t="n"/>
    </row>
    <row r="8937">
      <c r="B8937" s="161" t="n">
        <v>23246</v>
      </c>
      <c r="C8937" s="162" t="n">
        <v>71.76000000000001</v>
      </c>
      <c r="D8937" s="162" t="n">
        <v>0.069012</v>
      </c>
      <c r="E8937" s="162" t="n"/>
    </row>
    <row r="8938">
      <c r="B8938" s="161" t="n">
        <v>23249</v>
      </c>
      <c r="C8938" s="162" t="n">
        <v>71.91</v>
      </c>
      <c r="D8938" s="162" t="n">
        <v>0.070086</v>
      </c>
      <c r="E8938" s="162" t="n"/>
    </row>
    <row r="8939">
      <c r="B8939" s="161" t="n">
        <v>23250</v>
      </c>
      <c r="C8939" s="162" t="n">
        <v>71.52</v>
      </c>
      <c r="D8939" s="162" t="n">
        <v>0.063698</v>
      </c>
      <c r="E8939" s="162" t="n"/>
    </row>
    <row r="8940">
      <c r="B8940" s="161" t="n">
        <v>23251</v>
      </c>
      <c r="C8940" s="162" t="n">
        <v>72.04000000000001</v>
      </c>
      <c r="D8940" s="162" t="n">
        <v>0.07001499999999999</v>
      </c>
      <c r="E8940" s="162" t="n"/>
    </row>
    <row r="8941">
      <c r="B8941" s="161" t="n">
        <v>23252</v>
      </c>
      <c r="C8941" s="162" t="n">
        <v>72.16</v>
      </c>
      <c r="D8941" s="162" t="n">
        <v>0.07073400000000001</v>
      </c>
      <c r="E8941" s="162" t="n"/>
    </row>
    <row r="8942">
      <c r="B8942" s="161" t="n">
        <v>23253</v>
      </c>
      <c r="C8942" s="162" t="n">
        <v>72.5</v>
      </c>
      <c r="D8942" s="162" t="n">
        <v>0.074518</v>
      </c>
      <c r="E8942" s="162" t="n"/>
    </row>
    <row r="8943">
      <c r="B8943" s="161" t="n">
        <v>23257</v>
      </c>
      <c r="C8943" s="162" t="n">
        <v>72.66</v>
      </c>
      <c r="D8943" s="162" t="n">
        <v>0.07578</v>
      </c>
      <c r="E8943" s="162" t="n"/>
    </row>
    <row r="8944">
      <c r="B8944" s="161" t="n">
        <v>23258</v>
      </c>
      <c r="C8944" s="162" t="n">
        <v>72.64</v>
      </c>
      <c r="D8944" s="162" t="n">
        <v>0.07457800000000001</v>
      </c>
      <c r="E8944" s="162" t="n"/>
    </row>
    <row r="8945">
      <c r="B8945" s="161" t="n">
        <v>23259</v>
      </c>
      <c r="C8945" s="162" t="n">
        <v>73</v>
      </c>
      <c r="D8945" s="162" t="n">
        <v>0.078545</v>
      </c>
      <c r="E8945" s="162" t="n"/>
    </row>
    <row r="8946">
      <c r="B8946" s="161" t="n">
        <v>23260</v>
      </c>
      <c r="C8946" s="162" t="n">
        <v>72.84</v>
      </c>
      <c r="D8946" s="162" t="n">
        <v>0.075433</v>
      </c>
      <c r="E8946" s="162" t="n"/>
    </row>
    <row r="8947">
      <c r="B8947" s="161" t="n">
        <v>23263</v>
      </c>
      <c r="C8947" s="162" t="n">
        <v>72.58</v>
      </c>
      <c r="D8947" s="162" t="n">
        <v>0.07098699999999999</v>
      </c>
      <c r="E8947" s="162" t="n"/>
    </row>
    <row r="8948">
      <c r="B8948" s="161" t="n">
        <v>23264</v>
      </c>
      <c r="C8948" s="162" t="n">
        <v>72.98999999999999</v>
      </c>
      <c r="D8948" s="162" t="n">
        <v>0.07577299999999999</v>
      </c>
      <c r="E8948" s="162" t="n"/>
    </row>
    <row r="8949">
      <c r="B8949" s="161" t="n">
        <v>23265</v>
      </c>
      <c r="C8949" s="162" t="n">
        <v>73.2</v>
      </c>
      <c r="D8949" s="162" t="n">
        <v>0.07777199999999999</v>
      </c>
      <c r="E8949" s="162" t="n"/>
    </row>
    <row r="8950">
      <c r="B8950" s="161" t="n">
        <v>23266</v>
      </c>
      <c r="C8950" s="162" t="n">
        <v>73.15000000000001</v>
      </c>
      <c r="D8950" s="162" t="n">
        <v>0.07624599999999999</v>
      </c>
      <c r="E8950" s="162" t="n"/>
    </row>
    <row r="8951">
      <c r="B8951" s="161" t="n">
        <v>23267</v>
      </c>
      <c r="C8951" s="162" t="n">
        <v>73.17</v>
      </c>
      <c r="D8951" s="162" t="n">
        <v>0.07570399999999999</v>
      </c>
      <c r="E8951" s="162" t="n"/>
    </row>
    <row r="8952">
      <c r="B8952" s="161" t="n">
        <v>23270</v>
      </c>
      <c r="C8952" s="162" t="n">
        <v>73.06999999999999</v>
      </c>
      <c r="D8952" s="162" t="n">
        <v>0.07355100000000001</v>
      </c>
      <c r="E8952" s="162" t="n"/>
    </row>
    <row r="8953">
      <c r="B8953" s="161" t="n">
        <v>23271</v>
      </c>
      <c r="C8953" s="162" t="n">
        <v>73.12</v>
      </c>
      <c r="D8953" s="162" t="n">
        <v>0.073436</v>
      </c>
      <c r="E8953" s="162" t="n"/>
    </row>
    <row r="8954">
      <c r="B8954" s="161" t="n">
        <v>23272</v>
      </c>
      <c r="C8954" s="162" t="n">
        <v>72.8</v>
      </c>
      <c r="D8954" s="162" t="n">
        <v>0.06825100000000001</v>
      </c>
      <c r="E8954" s="162" t="n"/>
    </row>
    <row r="8955">
      <c r="B8955" s="161" t="n">
        <v>23273</v>
      </c>
      <c r="C8955" s="162" t="n">
        <v>73.22</v>
      </c>
      <c r="D8955" s="162" t="n">
        <v>0.073226</v>
      </c>
      <c r="E8955" s="162" t="n"/>
    </row>
    <row r="8956">
      <c r="B8956" s="161" t="n">
        <v>23274</v>
      </c>
      <c r="C8956" s="162" t="n">
        <v>73.3</v>
      </c>
      <c r="D8956" s="162" t="n">
        <v>0.07355299999999999</v>
      </c>
      <c r="E8956" s="162" t="n"/>
    </row>
    <row r="8957">
      <c r="B8957" s="161" t="n">
        <v>23277</v>
      </c>
      <c r="C8957" s="162" t="n">
        <v>72.95999999999999</v>
      </c>
      <c r="D8957" s="162" t="n">
        <v>0.06816800000000001</v>
      </c>
      <c r="E8957" s="162" t="n"/>
    </row>
    <row r="8958">
      <c r="B8958" s="161" t="n">
        <v>23278</v>
      </c>
      <c r="C8958" s="162" t="n">
        <v>73.3</v>
      </c>
      <c r="D8958" s="162" t="n">
        <v>0.07206600000000001</v>
      </c>
      <c r="E8958" s="162" t="n"/>
    </row>
    <row r="8959">
      <c r="B8959" s="161" t="n">
        <v>23279</v>
      </c>
      <c r="C8959" s="162" t="n">
        <v>72.89</v>
      </c>
      <c r="D8959" s="162" t="n">
        <v>0.065679</v>
      </c>
      <c r="E8959" s="162" t="n"/>
    </row>
    <row r="8960">
      <c r="B8960" s="161" t="n">
        <v>23280</v>
      </c>
      <c r="C8960" s="162" t="n">
        <v>72.27</v>
      </c>
      <c r="D8960" s="162" t="n">
        <v>0.056408</v>
      </c>
      <c r="E8960" s="162" t="n"/>
    </row>
    <row r="8961">
      <c r="B8961" s="161" t="n">
        <v>23281</v>
      </c>
      <c r="C8961" s="162" t="n">
        <v>72.13</v>
      </c>
      <c r="D8961" s="162" t="n">
        <v>0.053774</v>
      </c>
      <c r="E8961" s="162" t="n"/>
    </row>
    <row r="8962">
      <c r="B8962" s="161" t="n">
        <v>23284</v>
      </c>
      <c r="C8962" s="162" t="n">
        <v>71.7</v>
      </c>
      <c r="D8962" s="162" t="n">
        <v>0.047116</v>
      </c>
      <c r="E8962" s="162" t="n"/>
    </row>
    <row r="8963">
      <c r="B8963" s="161" t="n">
        <v>23285</v>
      </c>
      <c r="C8963" s="162" t="n">
        <v>72.22</v>
      </c>
      <c r="D8963" s="162" t="n">
        <v>0.053637</v>
      </c>
      <c r="E8963" s="162" t="n"/>
    </row>
    <row r="8964">
      <c r="B8964" s="161" t="n">
        <v>23286</v>
      </c>
      <c r="C8964" s="162" t="n">
        <v>72.3</v>
      </c>
      <c r="D8964" s="162" t="n">
        <v>0.054019</v>
      </c>
      <c r="E8964" s="162" t="n"/>
    </row>
    <row r="8965">
      <c r="B8965" s="161" t="n">
        <v>23287</v>
      </c>
      <c r="C8965" s="162" t="n">
        <v>72.83</v>
      </c>
      <c r="D8965" s="162" t="n">
        <v>0.060538</v>
      </c>
      <c r="E8965" s="162" t="n"/>
    </row>
    <row r="8966">
      <c r="B8966" s="161" t="n">
        <v>23288</v>
      </c>
      <c r="C8966" s="162" t="n">
        <v>72.84999999999999</v>
      </c>
      <c r="D8966" s="162" t="n">
        <v>0.060063</v>
      </c>
      <c r="E8966" s="162" t="n"/>
    </row>
    <row r="8967">
      <c r="B8967" s="161" t="n">
        <v>23291</v>
      </c>
      <c r="C8967" s="162" t="n">
        <v>72.7</v>
      </c>
      <c r="D8967" s="162" t="n">
        <v>0.057282</v>
      </c>
      <c r="E8967" s="162" t="n"/>
    </row>
    <row r="8968">
      <c r="B8968" s="161" t="n">
        <v>23292</v>
      </c>
      <c r="C8968" s="162" t="n">
        <v>72.59999999999999</v>
      </c>
      <c r="D8968" s="162" t="n">
        <v>0.055181</v>
      </c>
      <c r="E8968" s="162" t="n"/>
    </row>
    <row r="8969">
      <c r="B8969" s="161" t="n">
        <v>23293</v>
      </c>
      <c r="C8969" s="162" t="n">
        <v>72.18000000000001</v>
      </c>
      <c r="D8969" s="162" t="n">
        <v>0.048684</v>
      </c>
      <c r="E8969" s="162" t="n"/>
    </row>
    <row r="8970">
      <c r="B8970" s="161" t="n">
        <v>23294</v>
      </c>
      <c r="C8970" s="162" t="n">
        <v>72.2</v>
      </c>
      <c r="D8970" s="162" t="n">
        <v>0.048294</v>
      </c>
      <c r="E8970" s="162" t="n"/>
    </row>
    <row r="8971">
      <c r="B8971" s="161" t="n">
        <v>23295</v>
      </c>
      <c r="C8971" s="162" t="n">
        <v>72.27</v>
      </c>
      <c r="D8971" s="162" t="n">
        <v>0.048584</v>
      </c>
      <c r="E8971" s="162" t="n"/>
    </row>
    <row r="8972">
      <c r="B8972" s="161" t="n">
        <v>23298</v>
      </c>
      <c r="C8972" s="162" t="n">
        <v>72.3</v>
      </c>
      <c r="D8972" s="162" t="n">
        <v>0.048321</v>
      </c>
      <c r="E8972" s="162" t="n"/>
    </row>
    <row r="8973">
      <c r="B8973" s="161" t="n">
        <v>23299</v>
      </c>
      <c r="C8973" s="162" t="n">
        <v>72.40000000000001</v>
      </c>
      <c r="D8973" s="162" t="n">
        <v>0.049028</v>
      </c>
      <c r="E8973" s="162" t="n"/>
    </row>
    <row r="8974">
      <c r="B8974" s="161" t="n">
        <v>23300</v>
      </c>
      <c r="C8974" s="162" t="n">
        <v>72.97</v>
      </c>
      <c r="D8974" s="162" t="n">
        <v>0.056125</v>
      </c>
      <c r="E8974" s="162" t="n"/>
    </row>
    <row r="8975">
      <c r="B8975" s="161" t="n">
        <v>23301</v>
      </c>
      <c r="C8975" s="162" t="n">
        <v>73.26000000000001</v>
      </c>
      <c r="D8975" s="162" t="n">
        <v>0.0594</v>
      </c>
      <c r="E8975" s="162" t="n"/>
    </row>
    <row r="8976">
      <c r="B8976" s="161" t="n">
        <v>23302</v>
      </c>
      <c r="C8976" s="162" t="n">
        <v>73.31999999999999</v>
      </c>
      <c r="D8976" s="162" t="n">
        <v>0.059554</v>
      </c>
      <c r="E8976" s="162" t="n"/>
    </row>
    <row r="8977">
      <c r="B8977" s="161" t="n">
        <v>23305</v>
      </c>
      <c r="C8977" s="162" t="n">
        <v>73.38</v>
      </c>
      <c r="D8977" s="162" t="n">
        <v>0.059702</v>
      </c>
      <c r="E8977" s="162" t="n"/>
    </row>
    <row r="8978">
      <c r="B8978" s="161" t="n">
        <v>23306</v>
      </c>
      <c r="C8978" s="162" t="n">
        <v>72.95999999999999</v>
      </c>
      <c r="D8978" s="162" t="n">
        <v>0.053367</v>
      </c>
      <c r="E8978" s="162" t="n"/>
    </row>
    <row r="8979">
      <c r="B8979" s="161" t="n">
        <v>23307</v>
      </c>
      <c r="C8979" s="162" t="n">
        <v>73</v>
      </c>
      <c r="D8979" s="162" t="n">
        <v>0.053308</v>
      </c>
      <c r="E8979" s="162" t="n"/>
    </row>
    <row r="8980">
      <c r="B8980" s="161" t="n">
        <v>23308</v>
      </c>
      <c r="C8980" s="162" t="n">
        <v>73.28</v>
      </c>
      <c r="D8980" s="162" t="n">
        <v>0.056517</v>
      </c>
      <c r="E8980" s="162" t="n"/>
    </row>
    <row r="8981">
      <c r="B8981" s="161" t="n">
        <v>23309</v>
      </c>
      <c r="C8981" s="162" t="n">
        <v>74.01000000000001</v>
      </c>
      <c r="D8981" s="162" t="n">
        <v>0.06576799999999999</v>
      </c>
      <c r="E8981" s="162" t="n"/>
    </row>
    <row r="8982">
      <c r="B8982" s="161" t="n">
        <v>23312</v>
      </c>
      <c r="C8982" s="162" t="n">
        <v>74.48</v>
      </c>
      <c r="D8982" s="162" t="n">
        <v>0.07142900000000001</v>
      </c>
      <c r="E8982" s="162" t="n"/>
    </row>
    <row r="8983">
      <c r="B8983" s="161" t="n">
        <v>23313</v>
      </c>
      <c r="C8983" s="162" t="n">
        <v>74.45999999999999</v>
      </c>
      <c r="D8983" s="162" t="n">
        <v>0.07048699999999999</v>
      </c>
      <c r="E8983" s="162" t="n"/>
    </row>
    <row r="8984">
      <c r="B8984" s="161" t="n">
        <v>23314</v>
      </c>
      <c r="C8984" s="162" t="n">
        <v>73.8</v>
      </c>
      <c r="D8984" s="162" t="n">
        <v>0.060926</v>
      </c>
      <c r="E8984" s="162" t="n"/>
    </row>
    <row r="8985">
      <c r="B8985" s="161" t="n">
        <v>23315</v>
      </c>
      <c r="C8985" s="162" t="n">
        <v>74.01000000000001</v>
      </c>
      <c r="D8985" s="162" t="n">
        <v>0.063128</v>
      </c>
      <c r="E8985" s="162" t="n"/>
    </row>
    <row r="8986">
      <c r="B8986" s="161" t="n">
        <v>23316</v>
      </c>
      <c r="C8986" s="162" t="n">
        <v>73.83</v>
      </c>
      <c r="D8986" s="162" t="n">
        <v>0.060071</v>
      </c>
      <c r="E8986" s="162" t="n"/>
    </row>
    <row r="8987">
      <c r="B8987" s="161" t="n">
        <v>23319</v>
      </c>
      <c r="C8987" s="162" t="n">
        <v>73.45</v>
      </c>
      <c r="D8987" s="162" t="n">
        <v>0.054323</v>
      </c>
      <c r="E8987" s="162" t="n"/>
    </row>
    <row r="8988">
      <c r="B8988" s="161" t="n">
        <v>23321</v>
      </c>
      <c r="C8988" s="162" t="n">
        <v>72.81</v>
      </c>
      <c r="D8988" s="162" t="n">
        <v>0.045042</v>
      </c>
      <c r="E8988" s="162" t="n"/>
    </row>
    <row r="8989">
      <c r="B8989" s="161" t="n">
        <v>23322</v>
      </c>
      <c r="C8989" s="162" t="n">
        <v>73.06</v>
      </c>
      <c r="D8989" s="162" t="n">
        <v>0.047935</v>
      </c>
      <c r="E8989" s="162" t="n"/>
    </row>
    <row r="8990">
      <c r="B8990" s="161" t="n">
        <v>23323</v>
      </c>
      <c r="C8990" s="162" t="n">
        <v>73.36</v>
      </c>
      <c r="D8990" s="162" t="n">
        <v>0.051487</v>
      </c>
      <c r="E8990" s="162" t="n"/>
    </row>
    <row r="8991">
      <c r="B8991" s="161" t="n">
        <v>23326</v>
      </c>
      <c r="C8991" s="162" t="n">
        <v>73.52</v>
      </c>
      <c r="D8991" s="162" t="n">
        <v>0.05312</v>
      </c>
      <c r="E8991" s="162" t="n"/>
    </row>
    <row r="8992">
      <c r="B8992" s="161" t="n">
        <v>23327</v>
      </c>
      <c r="C8992" s="162" t="n">
        <v>73.23</v>
      </c>
      <c r="D8992" s="162" t="n">
        <v>0.048667</v>
      </c>
      <c r="E8992" s="162" t="n"/>
    </row>
    <row r="8993">
      <c r="B8993" s="161" t="n">
        <v>23328</v>
      </c>
      <c r="C8993" s="162" t="n">
        <v>73.29000000000001</v>
      </c>
      <c r="D8993" s="162" t="n">
        <v>0.04898</v>
      </c>
      <c r="E8993" s="162" t="n"/>
    </row>
    <row r="8994">
      <c r="B8994" s="161" t="n">
        <v>23329</v>
      </c>
      <c r="C8994" s="162" t="n">
        <v>72.95</v>
      </c>
      <c r="D8994" s="162" t="n">
        <v>0.043822</v>
      </c>
      <c r="E8994" s="162" t="n"/>
    </row>
    <row r="8995">
      <c r="B8995" s="161" t="n">
        <v>23330</v>
      </c>
      <c r="C8995" s="162" t="n">
        <v>72.34999999999999</v>
      </c>
      <c r="D8995" s="162" t="n">
        <v>0.035122</v>
      </c>
      <c r="E8995" s="162" t="n"/>
    </row>
    <row r="8996">
      <c r="B8996" s="161" t="n">
        <v>23333</v>
      </c>
      <c r="C8996" s="162" t="n">
        <v>71.83</v>
      </c>
      <c r="D8996" s="162" t="n">
        <v>0.027514</v>
      </c>
      <c r="E8996" s="162" t="n"/>
    </row>
    <row r="8997">
      <c r="B8997" s="161" t="n">
        <v>23334</v>
      </c>
      <c r="C8997" s="162" t="n">
        <v>71.90000000000001</v>
      </c>
      <c r="D8997" s="162" t="n">
        <v>0.028078</v>
      </c>
      <c r="E8997" s="162" t="n"/>
    </row>
    <row r="8998">
      <c r="B8998" s="161" t="n">
        <v>23335</v>
      </c>
      <c r="C8998" s="162" t="n">
        <v>72.56</v>
      </c>
      <c r="D8998" s="162" t="n">
        <v>0.036755</v>
      </c>
      <c r="E8998" s="162" t="n"/>
    </row>
    <row r="8999">
      <c r="B8999" s="161" t="n">
        <v>23336</v>
      </c>
      <c r="C8999" s="162" t="n">
        <v>71.62</v>
      </c>
      <c r="D8999" s="162" t="n">
        <v>0.023342</v>
      </c>
      <c r="E8999" s="162" t="n"/>
    </row>
    <row r="9000">
      <c r="B9000" s="161" t="n">
        <v>23337</v>
      </c>
      <c r="C9000" s="162" t="n">
        <v>69.61</v>
      </c>
      <c r="D9000" s="162" t="n">
        <v>-0.00537</v>
      </c>
      <c r="E9000" s="162" t="n"/>
    </row>
    <row r="9001">
      <c r="B9001" s="161" t="n">
        <v>23341</v>
      </c>
      <c r="C9001" s="162" t="n">
        <v>72.38</v>
      </c>
      <c r="D9001" s="162" t="n">
        <v>0.033208</v>
      </c>
      <c r="E9001" s="162" t="n"/>
    </row>
    <row r="9002">
      <c r="B9002" s="161" t="n">
        <v>23342</v>
      </c>
      <c r="C9002" s="162" t="n">
        <v>72.25</v>
      </c>
      <c r="D9002" s="162" t="n">
        <v>0.030947</v>
      </c>
      <c r="E9002" s="162" t="n"/>
    </row>
    <row r="9003">
      <c r="B9003" s="161" t="n">
        <v>23344</v>
      </c>
      <c r="C9003" s="162" t="n">
        <v>73.23</v>
      </c>
      <c r="D9003" s="162" t="n">
        <v>0.043892</v>
      </c>
      <c r="E9003" s="162" t="n"/>
    </row>
    <row r="9004">
      <c r="B9004" s="161" t="n">
        <v>23347</v>
      </c>
      <c r="C9004" s="162" t="n">
        <v>73.66</v>
      </c>
      <c r="D9004" s="162" t="n">
        <v>0.049211</v>
      </c>
      <c r="E9004" s="162" t="n"/>
    </row>
    <row r="9005">
      <c r="B9005" s="161" t="n">
        <v>23348</v>
      </c>
      <c r="C9005" s="162" t="n">
        <v>73.62</v>
      </c>
      <c r="D9005" s="162" t="n">
        <v>0.04815</v>
      </c>
      <c r="E9005" s="162" t="n"/>
    </row>
    <row r="9006">
      <c r="B9006" s="161" t="n">
        <v>23349</v>
      </c>
      <c r="C9006" s="162" t="n">
        <v>73.8</v>
      </c>
      <c r="D9006" s="162" t="n">
        <v>0.050065</v>
      </c>
      <c r="E9006" s="162" t="n"/>
    </row>
    <row r="9007">
      <c r="B9007" s="161" t="n">
        <v>23350</v>
      </c>
      <c r="C9007" s="162" t="n">
        <v>74.28</v>
      </c>
      <c r="D9007" s="162" t="n">
        <v>0.055996</v>
      </c>
      <c r="E9007" s="162" t="n"/>
    </row>
    <row r="9008">
      <c r="B9008" s="161" t="n">
        <v>23351</v>
      </c>
      <c r="C9008" s="162" t="n">
        <v>74</v>
      </c>
      <c r="D9008" s="162" t="n">
        <v>0.051664</v>
      </c>
      <c r="E9008" s="162" t="n"/>
    </row>
    <row r="9009">
      <c r="B9009" s="161" t="n">
        <v>23354</v>
      </c>
      <c r="C9009" s="162" t="n">
        <v>73.95999999999999</v>
      </c>
      <c r="D9009" s="162" t="n">
        <v>0.050545</v>
      </c>
      <c r="E9009" s="162" t="n"/>
    </row>
    <row r="9010">
      <c r="B9010" s="161" t="n">
        <v>23355</v>
      </c>
      <c r="C9010" s="162" t="n">
        <v>73.98999999999999</v>
      </c>
      <c r="D9010" s="162" t="n">
        <v>0.050377</v>
      </c>
      <c r="E9010" s="162" t="n"/>
    </row>
    <row r="9011">
      <c r="B9011" s="161" t="n">
        <v>23356</v>
      </c>
      <c r="C9011" s="162" t="n">
        <v>73.90000000000001</v>
      </c>
      <c r="D9011" s="162" t="n">
        <v>0.04856</v>
      </c>
      <c r="E9011" s="162" t="n"/>
    </row>
    <row r="9012">
      <c r="B9012" s="161" t="n">
        <v>23357</v>
      </c>
      <c r="C9012" s="162" t="n">
        <v>73.91</v>
      </c>
      <c r="D9012" s="162" t="n">
        <v>0.048096</v>
      </c>
      <c r="E9012" s="162" t="n"/>
    </row>
    <row r="9013">
      <c r="B9013" s="161" t="n">
        <v>23358</v>
      </c>
      <c r="C9013" s="162" t="n">
        <v>74.06</v>
      </c>
      <c r="D9013" s="162" t="n">
        <v>0.049481</v>
      </c>
      <c r="E9013" s="162" t="n"/>
    </row>
    <row r="9014">
      <c r="B9014" s="161" t="n">
        <v>23361</v>
      </c>
      <c r="C9014" s="162" t="n">
        <v>74.3</v>
      </c>
      <c r="D9014" s="162" t="n">
        <v>0.052007</v>
      </c>
      <c r="E9014" s="162" t="n"/>
    </row>
    <row r="9015">
      <c r="B9015" s="161" t="n">
        <v>23362</v>
      </c>
      <c r="C9015" s="162" t="n">
        <v>74.73999999999999</v>
      </c>
      <c r="D9015" s="162" t="n">
        <v>0.057157</v>
      </c>
      <c r="E9015" s="162" t="n"/>
    </row>
    <row r="9016">
      <c r="B9016" s="161" t="n">
        <v>23363</v>
      </c>
      <c r="C9016" s="162" t="n">
        <v>74.63</v>
      </c>
      <c r="D9016" s="162" t="n">
        <v>0.054983</v>
      </c>
      <c r="E9016" s="162" t="n"/>
    </row>
    <row r="9017">
      <c r="B9017" s="161" t="n">
        <v>23364</v>
      </c>
      <c r="C9017" s="162" t="n">
        <v>74.40000000000001</v>
      </c>
      <c r="D9017" s="162" t="n">
        <v>0.051213</v>
      </c>
      <c r="E9017" s="162" t="n"/>
    </row>
    <row r="9018">
      <c r="B9018" s="161" t="n">
        <v>23365</v>
      </c>
      <c r="C9018" s="162" t="n">
        <v>74.28</v>
      </c>
      <c r="D9018" s="162" t="n">
        <v>0.048932</v>
      </c>
      <c r="E9018" s="162" t="n"/>
    </row>
    <row r="9019">
      <c r="B9019" s="161" t="n">
        <v>23368</v>
      </c>
      <c r="C9019" s="162" t="n">
        <v>73.81</v>
      </c>
      <c r="D9019" s="162" t="n">
        <v>0.04198</v>
      </c>
      <c r="E9019" s="162" t="n"/>
    </row>
    <row r="9020">
      <c r="B9020" s="161" t="n">
        <v>23369</v>
      </c>
      <c r="C9020" s="162" t="n">
        <v>73.97</v>
      </c>
      <c r="D9020" s="162" t="n">
        <v>0.043535</v>
      </c>
      <c r="E9020" s="162" t="n"/>
    </row>
    <row r="9021">
      <c r="B9021" s="161" t="n">
        <v>23371</v>
      </c>
      <c r="C9021" s="162" t="n">
        <v>74.31999999999999</v>
      </c>
      <c r="D9021" s="162" t="n">
        <v>0.047634</v>
      </c>
      <c r="E9021" s="162" t="n"/>
    </row>
    <row r="9022">
      <c r="B9022" s="161" t="n">
        <v>23372</v>
      </c>
      <c r="C9022" s="162" t="n">
        <v>74.44</v>
      </c>
      <c r="D9022" s="162" t="n">
        <v>0.048629</v>
      </c>
      <c r="E9022" s="162" t="n"/>
    </row>
    <row r="9023">
      <c r="B9023" s="161" t="n">
        <v>23375</v>
      </c>
      <c r="C9023" s="162" t="n">
        <v>74.56</v>
      </c>
      <c r="D9023" s="162" t="n">
        <v>0.049629</v>
      </c>
      <c r="E9023" s="162" t="n"/>
    </row>
    <row r="9024">
      <c r="B9024" s="161" t="n">
        <v>23376</v>
      </c>
      <c r="C9024" s="162" t="n">
        <v>75.02</v>
      </c>
      <c r="D9024" s="162" t="n">
        <v>0.055116</v>
      </c>
      <c r="E9024" s="162" t="n"/>
    </row>
    <row r="9025">
      <c r="B9025" s="161" t="n">
        <v>23378</v>
      </c>
      <c r="C9025" s="162" t="n">
        <v>75.43000000000001</v>
      </c>
      <c r="D9025" s="162" t="n">
        <v>0.059898</v>
      </c>
      <c r="E9025" s="162" t="n"/>
    </row>
    <row r="9026">
      <c r="B9026" s="161" t="n">
        <v>23379</v>
      </c>
      <c r="C9026" s="162" t="n">
        <v>75.5</v>
      </c>
      <c r="D9026" s="162" t="n">
        <v>0.06013</v>
      </c>
      <c r="E9026" s="162" t="n"/>
    </row>
    <row r="9027">
      <c r="B9027" s="161" t="n">
        <v>23382</v>
      </c>
      <c r="C9027" s="162" t="n">
        <v>75.67</v>
      </c>
      <c r="D9027" s="162" t="n">
        <v>0.061662</v>
      </c>
      <c r="E9027" s="162" t="n"/>
    </row>
    <row r="9028">
      <c r="B9028" s="161" t="n">
        <v>23383</v>
      </c>
      <c r="C9028" s="162" t="n">
        <v>75.69</v>
      </c>
      <c r="D9028" s="162" t="n">
        <v>0.061242</v>
      </c>
      <c r="E9028" s="162" t="n"/>
    </row>
    <row r="9029">
      <c r="B9029" s="161" t="n">
        <v>23384</v>
      </c>
      <c r="C9029" s="162" t="n">
        <v>76</v>
      </c>
      <c r="D9029" s="162" t="n">
        <v>0.06461600000000001</v>
      </c>
      <c r="E9029" s="162" t="n"/>
    </row>
    <row r="9030">
      <c r="B9030" s="161" t="n">
        <v>23385</v>
      </c>
      <c r="C9030" s="162" t="n">
        <v>76.28</v>
      </c>
      <c r="D9030" s="162" t="n">
        <v>0.06758599999999999</v>
      </c>
      <c r="E9030" s="162" t="n"/>
    </row>
    <row r="9031">
      <c r="B9031" s="161" t="n">
        <v>23386</v>
      </c>
      <c r="C9031" s="162" t="n">
        <v>76.23999999999999</v>
      </c>
      <c r="D9031" s="162" t="n">
        <v>0.066358</v>
      </c>
      <c r="E9031" s="162" t="n"/>
    </row>
    <row r="9032">
      <c r="B9032" s="161" t="n">
        <v>23389</v>
      </c>
      <c r="C9032" s="162" t="n">
        <v>76.22</v>
      </c>
      <c r="D9032" s="162" t="n">
        <v>0.06540799999999999</v>
      </c>
      <c r="E9032" s="162" t="n"/>
    </row>
    <row r="9033">
      <c r="B9033" s="161" t="n">
        <v>23390</v>
      </c>
      <c r="C9033" s="162" t="n">
        <v>76.36</v>
      </c>
      <c r="D9033" s="162" t="n">
        <v>0.066565</v>
      </c>
      <c r="E9033" s="162" t="n"/>
    </row>
    <row r="9034">
      <c r="B9034" s="161" t="n">
        <v>23391</v>
      </c>
      <c r="C9034" s="162" t="n">
        <v>76.64</v>
      </c>
      <c r="D9034" s="162" t="n">
        <v>0.069522</v>
      </c>
      <c r="E9034" s="162" t="n"/>
    </row>
    <row r="9035">
      <c r="B9035" s="161" t="n">
        <v>23392</v>
      </c>
      <c r="C9035" s="162" t="n">
        <v>76.55</v>
      </c>
      <c r="D9035" s="162" t="n">
        <v>0.067649</v>
      </c>
      <c r="E9035" s="162" t="n"/>
    </row>
    <row r="9036">
      <c r="B9036" s="161" t="n">
        <v>23393</v>
      </c>
      <c r="C9036" s="162" t="n">
        <v>76.56</v>
      </c>
      <c r="D9036" s="162" t="n">
        <v>0.06710099999999999</v>
      </c>
      <c r="E9036" s="162" t="n"/>
    </row>
    <row r="9037">
      <c r="B9037" s="161" t="n">
        <v>23396</v>
      </c>
      <c r="C9037" s="162" t="n">
        <v>76.41</v>
      </c>
      <c r="D9037" s="162" t="n">
        <v>0.064472</v>
      </c>
      <c r="E9037" s="162" t="n"/>
    </row>
    <row r="9038">
      <c r="B9038" s="161" t="n">
        <v>23397</v>
      </c>
      <c r="C9038" s="162" t="n">
        <v>76.62</v>
      </c>
      <c r="D9038" s="162" t="n">
        <v>0.06657</v>
      </c>
      <c r="E9038" s="162" t="n"/>
    </row>
    <row r="9039">
      <c r="B9039" s="161" t="n">
        <v>23398</v>
      </c>
      <c r="C9039" s="162" t="n">
        <v>77.03</v>
      </c>
      <c r="D9039" s="162" t="n">
        <v>0.071267</v>
      </c>
      <c r="E9039" s="162" t="n"/>
    </row>
    <row r="9040">
      <c r="B9040" s="161" t="n">
        <v>23399</v>
      </c>
      <c r="C9040" s="162" t="n">
        <v>77.09</v>
      </c>
      <c r="D9040" s="162" t="n">
        <v>0.071432</v>
      </c>
      <c r="E9040" s="162" t="n"/>
    </row>
    <row r="9041">
      <c r="B9041" s="161" t="n">
        <v>23400</v>
      </c>
      <c r="C9041" s="162" t="n">
        <v>77.11</v>
      </c>
      <c r="D9041" s="162" t="n">
        <v>0.071093</v>
      </c>
      <c r="E9041" s="162" t="n"/>
    </row>
    <row r="9042">
      <c r="B9042" s="161" t="n">
        <v>23403</v>
      </c>
      <c r="C9042" s="162" t="n">
        <v>77.08</v>
      </c>
      <c r="D9042" s="162" t="n">
        <v>0.070103</v>
      </c>
      <c r="E9042" s="162" t="n"/>
    </row>
    <row r="9043">
      <c r="B9043" s="161" t="n">
        <v>23404</v>
      </c>
      <c r="C9043" s="162" t="n">
        <v>77.09999999999999</v>
      </c>
      <c r="D9043" s="162" t="n">
        <v>0.06975000000000001</v>
      </c>
      <c r="E9043" s="162" t="n"/>
    </row>
    <row r="9044">
      <c r="B9044" s="161" t="n">
        <v>23405</v>
      </c>
      <c r="C9044" s="162" t="n">
        <v>76.63</v>
      </c>
      <c r="D9044" s="162" t="n">
        <v>0.06308900000000001</v>
      </c>
      <c r="E9044" s="162" t="n"/>
    </row>
    <row r="9045">
      <c r="B9045" s="161" t="n">
        <v>23406</v>
      </c>
      <c r="C9045" s="162" t="n">
        <v>76.7</v>
      </c>
      <c r="D9045" s="162" t="n">
        <v>0.063473</v>
      </c>
      <c r="E9045" s="162" t="n"/>
    </row>
    <row r="9046">
      <c r="B9046" s="161" t="n">
        <v>23407</v>
      </c>
      <c r="C9046" s="162" t="n">
        <v>77.04000000000001</v>
      </c>
      <c r="D9046" s="162" t="n">
        <v>0.06734800000000001</v>
      </c>
      <c r="E9046" s="162" t="n"/>
    </row>
    <row r="9047">
      <c r="B9047" s="161" t="n">
        <v>23410</v>
      </c>
      <c r="C9047" s="162" t="n">
        <v>76.97</v>
      </c>
      <c r="D9047" s="162" t="n">
        <v>0.06587999999999999</v>
      </c>
      <c r="E9047" s="162" t="n"/>
    </row>
    <row r="9048">
      <c r="B9048" s="161" t="n">
        <v>23411</v>
      </c>
      <c r="C9048" s="162" t="n">
        <v>76.88</v>
      </c>
      <c r="D9048" s="162" t="n">
        <v>0.064156</v>
      </c>
      <c r="E9048" s="162" t="n"/>
    </row>
    <row r="9049">
      <c r="B9049" s="161" t="n">
        <v>23412</v>
      </c>
      <c r="C9049" s="162" t="n">
        <v>76.75</v>
      </c>
      <c r="D9049" s="162" t="n">
        <v>0.061942</v>
      </c>
      <c r="E9049" s="162" t="n"/>
    </row>
    <row r="9050">
      <c r="B9050" s="161" t="n">
        <v>23413</v>
      </c>
      <c r="C9050" s="162" t="n">
        <v>76.93000000000001</v>
      </c>
      <c r="D9050" s="162" t="n">
        <v>0.06375599999999999</v>
      </c>
      <c r="E9050" s="162" t="n"/>
    </row>
    <row r="9051">
      <c r="B9051" s="161" t="n">
        <v>23414</v>
      </c>
      <c r="C9051" s="162" t="n">
        <v>77.18000000000001</v>
      </c>
      <c r="D9051" s="162" t="n">
        <v>0.06647</v>
      </c>
      <c r="E9051" s="162" t="n"/>
    </row>
    <row r="9052">
      <c r="B9052" s="161" t="n">
        <v>23417</v>
      </c>
      <c r="C9052" s="162" t="n">
        <v>77.05</v>
      </c>
      <c r="D9052" s="162" t="n">
        <v>0.064277</v>
      </c>
      <c r="E9052" s="162" t="n"/>
    </row>
    <row r="9053">
      <c r="B9053" s="161" t="n">
        <v>23418</v>
      </c>
      <c r="C9053" s="162" t="n">
        <v>77.33</v>
      </c>
      <c r="D9053" s="162" t="n">
        <v>0.067381</v>
      </c>
      <c r="E9053" s="162" t="n"/>
    </row>
    <row r="9054">
      <c r="B9054" s="161" t="n">
        <v>23419</v>
      </c>
      <c r="C9054" s="162" t="n">
        <v>77.56999999999999</v>
      </c>
      <c r="D9054" s="162" t="n">
        <v>0.069936</v>
      </c>
      <c r="E9054" s="162" t="n"/>
    </row>
    <row r="9055">
      <c r="B9055" s="161" t="n">
        <v>23420</v>
      </c>
      <c r="C9055" s="162" t="n">
        <v>77.52</v>
      </c>
      <c r="D9055" s="162" t="n">
        <v>0.068747</v>
      </c>
      <c r="E9055" s="162" t="n"/>
    </row>
    <row r="9056">
      <c r="B9056" s="161" t="n">
        <v>23421</v>
      </c>
      <c r="C9056" s="162" t="n">
        <v>77.48</v>
      </c>
      <c r="D9056" s="162" t="n">
        <v>0.0677</v>
      </c>
      <c r="E9056" s="162" t="n"/>
    </row>
    <row r="9057">
      <c r="B9057" s="161" t="n">
        <v>23424</v>
      </c>
      <c r="C9057" s="162" t="n">
        <v>77.45999999999999</v>
      </c>
      <c r="D9057" s="162" t="n">
        <v>0.066925</v>
      </c>
      <c r="E9057" s="162" t="n"/>
    </row>
    <row r="9058">
      <c r="B9058" s="161" t="n">
        <v>23425</v>
      </c>
      <c r="C9058" s="162" t="n">
        <v>77.47</v>
      </c>
      <c r="D9058" s="162" t="n">
        <v>0.06655</v>
      </c>
      <c r="E9058" s="162" t="n"/>
    </row>
    <row r="9059">
      <c r="B9059" s="161" t="n">
        <v>23426</v>
      </c>
      <c r="C9059" s="162" t="n">
        <v>77.55</v>
      </c>
      <c r="D9059" s="162" t="n">
        <v>0.067064</v>
      </c>
      <c r="E9059" s="162" t="n"/>
    </row>
    <row r="9060">
      <c r="B9060" s="161" t="n">
        <v>23427</v>
      </c>
      <c r="C9060" s="162" t="n">
        <v>77.62</v>
      </c>
      <c r="D9060" s="162" t="n">
        <v>0.067409</v>
      </c>
      <c r="E9060" s="162" t="n"/>
    </row>
    <row r="9061">
      <c r="B9061" s="161" t="n">
        <v>23431</v>
      </c>
      <c r="C9061" s="162" t="n">
        <v>77.68000000000001</v>
      </c>
      <c r="D9061" s="162" t="n">
        <v>0.06761399999999999</v>
      </c>
      <c r="E9061" s="162" t="n"/>
    </row>
    <row r="9062">
      <c r="B9062" s="161" t="n">
        <v>23432</v>
      </c>
      <c r="C9062" s="162" t="n">
        <v>77.68000000000001</v>
      </c>
      <c r="D9062" s="162" t="n">
        <v>0.06708600000000001</v>
      </c>
      <c r="E9062" s="162" t="n"/>
    </row>
    <row r="9063">
      <c r="B9063" s="161" t="n">
        <v>23433</v>
      </c>
      <c r="C9063" s="162" t="n">
        <v>77.87</v>
      </c>
      <c r="D9063" s="162" t="n">
        <v>0.069011</v>
      </c>
      <c r="E9063" s="162" t="n"/>
    </row>
    <row r="9064">
      <c r="B9064" s="161" t="n">
        <v>23434</v>
      </c>
      <c r="C9064" s="162" t="n">
        <v>77.62</v>
      </c>
      <c r="D9064" s="162" t="n">
        <v>0.065307</v>
      </c>
      <c r="E9064" s="162" t="n"/>
    </row>
    <row r="9065">
      <c r="B9065" s="161" t="n">
        <v>23435</v>
      </c>
      <c r="C9065" s="162" t="n">
        <v>77.8</v>
      </c>
      <c r="D9065" s="162" t="n">
        <v>0.06712</v>
      </c>
      <c r="E9065" s="162" t="n"/>
    </row>
    <row r="9066">
      <c r="B9066" s="161" t="n">
        <v>23438</v>
      </c>
      <c r="C9066" s="162" t="n">
        <v>77.97</v>
      </c>
      <c r="D9066" s="162" t="n">
        <v>0.06877</v>
      </c>
      <c r="E9066" s="162" t="n"/>
    </row>
    <row r="9067">
      <c r="B9067" s="161" t="n">
        <v>23439</v>
      </c>
      <c r="C9067" s="162" t="n">
        <v>78.22</v>
      </c>
      <c r="D9067" s="162" t="n">
        <v>0.071436</v>
      </c>
      <c r="E9067" s="162" t="n"/>
    </row>
    <row r="9068">
      <c r="B9068" s="161" t="n">
        <v>23440</v>
      </c>
      <c r="C9068" s="162" t="n">
        <v>78.06999999999999</v>
      </c>
      <c r="D9068" s="162" t="n">
        <v>0.06898</v>
      </c>
      <c r="E9068" s="162" t="n"/>
    </row>
    <row r="9069">
      <c r="B9069" s="161" t="n">
        <v>23441</v>
      </c>
      <c r="C9069" s="162" t="n">
        <v>78.06</v>
      </c>
      <c r="D9069" s="162" t="n">
        <v>0.068318</v>
      </c>
      <c r="E9069" s="162" t="n"/>
    </row>
    <row r="9070">
      <c r="B9070" s="161" t="n">
        <v>23442</v>
      </c>
      <c r="C9070" s="162" t="n">
        <v>78.31</v>
      </c>
      <c r="D9070" s="162" t="n">
        <v>0.07094399999999999</v>
      </c>
      <c r="E9070" s="162" t="n"/>
    </row>
    <row r="9071">
      <c r="B9071" s="161" t="n">
        <v>23445</v>
      </c>
      <c r="C9071" s="162" t="n">
        <v>78.33</v>
      </c>
      <c r="D9071" s="162" t="n">
        <v>0.07063800000000001</v>
      </c>
      <c r="E9071" s="162" t="n"/>
    </row>
    <row r="9072">
      <c r="B9072" s="161" t="n">
        <v>23446</v>
      </c>
      <c r="C9072" s="162" t="n">
        <v>78.59</v>
      </c>
      <c r="D9072" s="162" t="n">
        <v>0.07337299999999999</v>
      </c>
      <c r="E9072" s="162" t="n"/>
    </row>
    <row r="9073">
      <c r="B9073" s="161" t="n">
        <v>23447</v>
      </c>
      <c r="C9073" s="162" t="n">
        <v>78.95</v>
      </c>
      <c r="D9073" s="162" t="n">
        <v>0.077337</v>
      </c>
      <c r="E9073" s="162" t="n"/>
    </row>
    <row r="9074">
      <c r="B9074" s="161" t="n">
        <v>23448</v>
      </c>
      <c r="C9074" s="162" t="n">
        <v>79.08</v>
      </c>
      <c r="D9074" s="162" t="n">
        <v>0.078363</v>
      </c>
      <c r="E9074" s="162" t="n"/>
    </row>
    <row r="9075">
      <c r="B9075" s="161" t="n">
        <v>23449</v>
      </c>
      <c r="C9075" s="162" t="n">
        <v>79.14</v>
      </c>
      <c r="D9075" s="162" t="n">
        <v>0.078488</v>
      </c>
      <c r="E9075" s="162" t="n"/>
    </row>
    <row r="9076">
      <c r="B9076" s="161" t="n">
        <v>23452</v>
      </c>
      <c r="C9076" s="162" t="n">
        <v>79.14</v>
      </c>
      <c r="D9076" s="162" t="n">
        <v>0.077864</v>
      </c>
      <c r="E9076" s="162" t="n"/>
    </row>
    <row r="9077">
      <c r="B9077" s="161" t="n">
        <v>23453</v>
      </c>
      <c r="C9077" s="162" t="n">
        <v>79.31999999999999</v>
      </c>
      <c r="D9077" s="162" t="n">
        <v>0.079522</v>
      </c>
      <c r="E9077" s="162" t="n"/>
    </row>
    <row r="9078">
      <c r="B9078" s="161" t="n">
        <v>23454</v>
      </c>
      <c r="C9078" s="162" t="n">
        <v>79.38</v>
      </c>
      <c r="D9078" s="162" t="n">
        <v>0.079693</v>
      </c>
      <c r="E9078" s="162" t="n"/>
    </row>
    <row r="9079">
      <c r="B9079" s="161" t="n">
        <v>23455</v>
      </c>
      <c r="C9079" s="162" t="n">
        <v>79.3</v>
      </c>
      <c r="D9079" s="162" t="n">
        <v>0.078097</v>
      </c>
      <c r="E9079" s="162" t="n"/>
    </row>
    <row r="9080">
      <c r="B9080" s="161" t="n">
        <v>23456</v>
      </c>
      <c r="C9080" s="162" t="n">
        <v>78.92</v>
      </c>
      <c r="D9080" s="162" t="n">
        <v>0.07273399999999999</v>
      </c>
      <c r="E9080" s="162" t="n"/>
    </row>
    <row r="9081">
      <c r="B9081" s="161" t="n">
        <v>23459</v>
      </c>
      <c r="C9081" s="162" t="n">
        <v>78.93000000000001</v>
      </c>
      <c r="D9081" s="162" t="n">
        <v>0.07228800000000001</v>
      </c>
      <c r="E9081" s="162" t="n"/>
    </row>
    <row r="9082">
      <c r="B9082" s="161" t="n">
        <v>23460</v>
      </c>
      <c r="C9082" s="162" t="n">
        <v>78.79000000000001</v>
      </c>
      <c r="D9082" s="162" t="n">
        <v>0.069954</v>
      </c>
      <c r="E9082" s="162" t="n"/>
    </row>
    <row r="9083">
      <c r="B9083" s="161" t="n">
        <v>23461</v>
      </c>
      <c r="C9083" s="162" t="n">
        <v>78.97</v>
      </c>
      <c r="D9083" s="162" t="n">
        <v>0.07165299999999999</v>
      </c>
      <c r="E9083" s="162" t="n"/>
    </row>
    <row r="9084">
      <c r="B9084" s="161" t="n">
        <v>23462</v>
      </c>
      <c r="C9084" s="162" t="n">
        <v>79.19</v>
      </c>
      <c r="D9084" s="162" t="n">
        <v>0.073806</v>
      </c>
      <c r="E9084" s="162" t="n"/>
    </row>
    <row r="9085">
      <c r="B9085" s="161" t="n">
        <v>23466</v>
      </c>
      <c r="C9085" s="162" t="n">
        <v>79.14</v>
      </c>
      <c r="D9085" s="162" t="n">
        <v>0.072556</v>
      </c>
      <c r="E9085" s="162" t="n"/>
    </row>
    <row r="9086">
      <c r="B9086" s="161" t="n">
        <v>23467</v>
      </c>
      <c r="C9086" s="162" t="n">
        <v>78.98</v>
      </c>
      <c r="D9086" s="162" t="n">
        <v>0.06995</v>
      </c>
      <c r="E9086" s="162" t="n"/>
    </row>
    <row r="9087">
      <c r="B9087" s="161" t="n">
        <v>23468</v>
      </c>
      <c r="C9087" s="162" t="n">
        <v>79.23999999999999</v>
      </c>
      <c r="D9087" s="162" t="n">
        <v>0.072625</v>
      </c>
      <c r="E9087" s="162" t="n"/>
    </row>
    <row r="9088">
      <c r="B9088" s="161" t="n">
        <v>23469</v>
      </c>
      <c r="C9088" s="162" t="n">
        <v>79.7</v>
      </c>
      <c r="D9088" s="162" t="n">
        <v>0.07777199999999999</v>
      </c>
      <c r="E9088" s="162" t="n"/>
    </row>
    <row r="9089">
      <c r="B9089" s="161" t="n">
        <v>23470</v>
      </c>
      <c r="C9089" s="162" t="n">
        <v>79.94</v>
      </c>
      <c r="D9089" s="162" t="n">
        <v>0.08010100000000001</v>
      </c>
      <c r="E9089" s="162" t="n"/>
    </row>
    <row r="9090">
      <c r="B9090" s="161" t="n">
        <v>23473</v>
      </c>
      <c r="C9090" s="162" t="n">
        <v>80.02</v>
      </c>
      <c r="D9090" s="162" t="n">
        <v>0.080424</v>
      </c>
      <c r="E9090" s="162" t="n"/>
    </row>
    <row r="9091">
      <c r="B9091" s="161" t="n">
        <v>23474</v>
      </c>
      <c r="C9091" s="162" t="n">
        <v>79.73999999999999</v>
      </c>
      <c r="D9091" s="162" t="n">
        <v>0.076266</v>
      </c>
      <c r="E9091" s="162" t="n"/>
    </row>
    <row r="9092">
      <c r="B9092" s="161" t="n">
        <v>23475</v>
      </c>
      <c r="C9092" s="162" t="n">
        <v>79.75</v>
      </c>
      <c r="D9092" s="162" t="n">
        <v>0.07573199999999999</v>
      </c>
      <c r="E9092" s="162" t="n"/>
    </row>
    <row r="9093">
      <c r="B9093" s="161" t="n">
        <v>23476</v>
      </c>
      <c r="C9093" s="162" t="n">
        <v>79.7</v>
      </c>
      <c r="D9093" s="162" t="n">
        <v>0.074466</v>
      </c>
      <c r="E9093" s="162" t="n"/>
    </row>
    <row r="9094">
      <c r="B9094" s="161" t="n">
        <v>23477</v>
      </c>
      <c r="C9094" s="162" t="n">
        <v>79.84999999999999</v>
      </c>
      <c r="D9094" s="162" t="n">
        <v>0.075694</v>
      </c>
      <c r="E9094" s="162" t="n"/>
    </row>
    <row r="9095">
      <c r="B9095" s="161" t="n">
        <v>23480</v>
      </c>
      <c r="C9095" s="162" t="n">
        <v>79.77</v>
      </c>
      <c r="D9095" s="162" t="n">
        <v>0.074035</v>
      </c>
      <c r="E9095" s="162" t="n"/>
    </row>
    <row r="9096">
      <c r="B9096" s="161" t="n">
        <v>23481</v>
      </c>
      <c r="C9096" s="162" t="n">
        <v>79.98999999999999</v>
      </c>
      <c r="D9096" s="162" t="n">
        <v>0.076075</v>
      </c>
      <c r="E9096" s="162" t="n"/>
    </row>
    <row r="9097">
      <c r="B9097" s="161" t="n">
        <v>23482</v>
      </c>
      <c r="C9097" s="162" t="n">
        <v>80.09</v>
      </c>
      <c r="D9097" s="162" t="n">
        <v>0.076582</v>
      </c>
      <c r="E9097" s="162" t="n"/>
    </row>
    <row r="9098">
      <c r="B9098" s="161" t="n">
        <v>23483</v>
      </c>
      <c r="C9098" s="162" t="n">
        <v>80.2</v>
      </c>
      <c r="D9098" s="162" t="n">
        <v>0.077224</v>
      </c>
      <c r="E9098" s="162" t="n"/>
    </row>
    <row r="9099">
      <c r="B9099" s="161" t="n">
        <v>23484</v>
      </c>
      <c r="C9099" s="162" t="n">
        <v>80.55</v>
      </c>
      <c r="D9099" s="162" t="n">
        <v>0.080792</v>
      </c>
      <c r="E9099" s="162" t="n"/>
    </row>
    <row r="9100">
      <c r="B9100" s="161" t="n">
        <v>23487</v>
      </c>
      <c r="C9100" s="162" t="n">
        <v>80.5</v>
      </c>
      <c r="D9100" s="162" t="n">
        <v>0.079428</v>
      </c>
      <c r="E9100" s="162" t="n"/>
    </row>
    <row r="9101">
      <c r="B9101" s="161" t="n">
        <v>23488</v>
      </c>
      <c r="C9101" s="162" t="n">
        <v>80.54000000000001</v>
      </c>
      <c r="D9101" s="162" t="n">
        <v>0.07921300000000001</v>
      </c>
      <c r="E9101" s="162" t="n"/>
    </row>
    <row r="9102">
      <c r="B9102" s="161" t="n">
        <v>23489</v>
      </c>
      <c r="C9102" s="162" t="n">
        <v>80.48999999999999</v>
      </c>
      <c r="D9102" s="162" t="n">
        <v>0.077902</v>
      </c>
      <c r="E9102" s="162" t="n"/>
    </row>
    <row r="9103">
      <c r="B9103" s="161" t="n">
        <v>23490</v>
      </c>
      <c r="C9103" s="162" t="n">
        <v>80.38</v>
      </c>
      <c r="D9103" s="162" t="n">
        <v>0.07582</v>
      </c>
      <c r="E9103" s="162" t="n"/>
    </row>
    <row r="9104">
      <c r="B9104" s="161" t="n">
        <v>23491</v>
      </c>
      <c r="C9104" s="162" t="n">
        <v>79.75</v>
      </c>
      <c r="D9104" s="162" t="n">
        <v>0.0673</v>
      </c>
      <c r="E9104" s="162" t="n"/>
    </row>
    <row r="9105">
      <c r="B9105" s="161" t="n">
        <v>23494</v>
      </c>
      <c r="C9105" s="162" t="n">
        <v>79.34999999999999</v>
      </c>
      <c r="D9105" s="162" t="n">
        <v>0.061637</v>
      </c>
      <c r="E9105" s="162" t="n"/>
    </row>
    <row r="9106">
      <c r="B9106" s="161" t="n">
        <v>23495</v>
      </c>
      <c r="C9106" s="162" t="n">
        <v>79.90000000000001</v>
      </c>
      <c r="D9106" s="162" t="n">
        <v>0.067866</v>
      </c>
      <c r="E9106" s="162" t="n"/>
    </row>
    <row r="9107">
      <c r="B9107" s="161" t="n">
        <v>23496</v>
      </c>
      <c r="C9107" s="162" t="n">
        <v>79.7</v>
      </c>
      <c r="D9107" s="162" t="n">
        <v>0.06468599999999999</v>
      </c>
      <c r="E9107" s="162" t="n"/>
    </row>
    <row r="9108">
      <c r="B9108" s="161" t="n">
        <v>23497</v>
      </c>
      <c r="C9108" s="162" t="n">
        <v>79.45999999999999</v>
      </c>
      <c r="D9108" s="162" t="n">
        <v>0.060983</v>
      </c>
      <c r="E9108" s="162" t="n"/>
    </row>
    <row r="9109">
      <c r="B9109" s="161" t="n">
        <v>23498</v>
      </c>
      <c r="C9109" s="162" t="n">
        <v>80.17</v>
      </c>
      <c r="D9109" s="162" t="n">
        <v>0.069142</v>
      </c>
      <c r="E9109" s="162" t="n"/>
    </row>
    <row r="9110">
      <c r="B9110" s="161" t="n">
        <v>23501</v>
      </c>
      <c r="C9110" s="162" t="n">
        <v>80.47</v>
      </c>
      <c r="D9110" s="162" t="n">
        <v>0.072106</v>
      </c>
      <c r="E9110" s="162" t="n"/>
    </row>
    <row r="9111">
      <c r="B9111" s="161" t="n">
        <v>23502</v>
      </c>
      <c r="C9111" s="162" t="n">
        <v>80.88</v>
      </c>
      <c r="D9111" s="162" t="n">
        <v>0.076361</v>
      </c>
      <c r="E9111" s="162" t="n"/>
    </row>
    <row r="9112">
      <c r="B9112" s="161" t="n">
        <v>23503</v>
      </c>
      <c r="C9112" s="162" t="n">
        <v>81.06</v>
      </c>
      <c r="D9112" s="162" t="n">
        <v>0.077736</v>
      </c>
      <c r="E9112" s="162" t="n"/>
    </row>
    <row r="9113">
      <c r="B9113" s="161" t="n">
        <v>23504</v>
      </c>
      <c r="C9113" s="162" t="n">
        <v>81.15000000000001</v>
      </c>
      <c r="D9113" s="162" t="n">
        <v>0.077963</v>
      </c>
      <c r="E9113" s="162" t="n"/>
    </row>
    <row r="9114">
      <c r="B9114" s="161" t="n">
        <v>23505</v>
      </c>
      <c r="C9114" s="162" t="n">
        <v>81</v>
      </c>
      <c r="D9114" s="162" t="n">
        <v>0.075241</v>
      </c>
      <c r="E9114" s="162" t="n"/>
    </row>
    <row r="9115">
      <c r="B9115" s="161" t="n">
        <v>23508</v>
      </c>
      <c r="C9115" s="162" t="n">
        <v>80.90000000000001</v>
      </c>
      <c r="D9115" s="162" t="n">
        <v>0.07316599999999999</v>
      </c>
      <c r="E9115" s="162" t="n"/>
    </row>
    <row r="9116">
      <c r="B9116" s="161" t="n">
        <v>23509</v>
      </c>
      <c r="C9116" s="162" t="n">
        <v>81.16</v>
      </c>
      <c r="D9116" s="162" t="n">
        <v>0.075518</v>
      </c>
      <c r="E9116" s="162" t="n"/>
    </row>
    <row r="9117">
      <c r="B9117" s="161" t="n">
        <v>23510</v>
      </c>
      <c r="C9117" s="162" t="n">
        <v>80.97</v>
      </c>
      <c r="D9117" s="162" t="n">
        <v>0.072348</v>
      </c>
      <c r="E9117" s="162" t="n"/>
    </row>
    <row r="9118">
      <c r="B9118" s="161" t="n">
        <v>23511</v>
      </c>
      <c r="C9118" s="162" t="n">
        <v>80.86</v>
      </c>
      <c r="D9118" s="162" t="n">
        <v>0.07018000000000001</v>
      </c>
      <c r="E9118" s="162" t="n"/>
    </row>
    <row r="9119">
      <c r="B9119" s="161" t="n">
        <v>23512</v>
      </c>
      <c r="C9119" s="162" t="n">
        <v>81.09999999999999</v>
      </c>
      <c r="D9119" s="162" t="n">
        <v>0.072357</v>
      </c>
      <c r="E9119" s="162" t="n"/>
    </row>
    <row r="9120">
      <c r="B9120" s="161" t="n">
        <v>23515</v>
      </c>
      <c r="C9120" s="162" t="n">
        <v>80.72</v>
      </c>
      <c r="D9120" s="162" t="n">
        <v>0.06689299999999999</v>
      </c>
      <c r="E9120" s="162" t="n"/>
    </row>
    <row r="9121">
      <c r="B9121" s="161" t="n">
        <v>23516</v>
      </c>
      <c r="C9121" s="162" t="n">
        <v>80.3</v>
      </c>
      <c r="D9121" s="162" t="n">
        <v>0.060933</v>
      </c>
      <c r="E9121" s="162" t="n"/>
    </row>
    <row r="9122">
      <c r="B9122" s="161" t="n">
        <v>23517</v>
      </c>
      <c r="C9122" s="162" t="n">
        <v>80.66</v>
      </c>
      <c r="D9122" s="162" t="n">
        <v>0.064654</v>
      </c>
      <c r="E9122" s="162" t="n"/>
    </row>
    <row r="9123">
      <c r="B9123" s="161" t="n">
        <v>23518</v>
      </c>
      <c r="C9123" s="162" t="n">
        <v>80.7</v>
      </c>
      <c r="D9123" s="162" t="n">
        <v>0.064424</v>
      </c>
      <c r="E9123" s="162" t="n"/>
    </row>
    <row r="9124">
      <c r="B9124" s="161" t="n">
        <v>23519</v>
      </c>
      <c r="C9124" s="162" t="n">
        <v>80.73</v>
      </c>
      <c r="D9124" s="162" t="n">
        <v>0.064098</v>
      </c>
      <c r="E9124" s="162" t="n"/>
    </row>
    <row r="9125">
      <c r="B9125" s="161" t="n">
        <v>23522</v>
      </c>
      <c r="C9125" s="162" t="n">
        <v>80.56</v>
      </c>
      <c r="D9125" s="162" t="n">
        <v>0.06129</v>
      </c>
      <c r="E9125" s="162" t="n"/>
    </row>
    <row r="9126">
      <c r="B9126" s="161" t="n">
        <v>23523</v>
      </c>
      <c r="C9126" s="162" t="n">
        <v>80.39</v>
      </c>
      <c r="D9126" s="162" t="n">
        <v>0.058493</v>
      </c>
      <c r="E9126" s="162" t="n"/>
    </row>
    <row r="9127">
      <c r="B9127" s="161" t="n">
        <v>23524</v>
      </c>
      <c r="C9127" s="162" t="n">
        <v>80.26000000000001</v>
      </c>
      <c r="D9127" s="162" t="n">
        <v>0.05623</v>
      </c>
      <c r="E9127" s="162" t="n"/>
    </row>
    <row r="9128">
      <c r="B9128" s="161" t="n">
        <v>23525</v>
      </c>
      <c r="C9128" s="162" t="n">
        <v>80.37</v>
      </c>
      <c r="D9128" s="162" t="n">
        <v>0.056956</v>
      </c>
      <c r="E9128" s="162" t="n"/>
    </row>
    <row r="9129">
      <c r="B9129" s="161" t="n">
        <v>23529</v>
      </c>
      <c r="C9129" s="162" t="n">
        <v>80.11</v>
      </c>
      <c r="D9129" s="162" t="n">
        <v>0.053102</v>
      </c>
      <c r="E9129" s="162" t="n"/>
    </row>
    <row r="9130">
      <c r="B9130" s="161" t="n">
        <v>23530</v>
      </c>
      <c r="C9130" s="162" t="n">
        <v>79.7</v>
      </c>
      <c r="D9130" s="162" t="n">
        <v>0.047403</v>
      </c>
      <c r="E9130" s="162" t="n"/>
    </row>
    <row r="9131">
      <c r="B9131" s="161" t="n">
        <v>23531</v>
      </c>
      <c r="C9131" s="162" t="n">
        <v>79.48999999999999</v>
      </c>
      <c r="D9131" s="162" t="n">
        <v>0.044231</v>
      </c>
      <c r="E9131" s="162" t="n"/>
    </row>
    <row r="9132">
      <c r="B9132" s="161" t="n">
        <v>23532</v>
      </c>
      <c r="C9132" s="162" t="n">
        <v>78.67</v>
      </c>
      <c r="D9132" s="162" t="n">
        <v>0.03339</v>
      </c>
      <c r="E9132" s="162" t="n"/>
    </row>
    <row r="9133">
      <c r="B9133" s="161" t="n">
        <v>23533</v>
      </c>
      <c r="C9133" s="162" t="n">
        <v>79.02</v>
      </c>
      <c r="D9133" s="162" t="n">
        <v>0.037331</v>
      </c>
      <c r="E9133" s="162" t="n"/>
    </row>
    <row r="9134">
      <c r="B9134" s="161" t="n">
        <v>23536</v>
      </c>
      <c r="C9134" s="162" t="n">
        <v>78.64</v>
      </c>
      <c r="D9134" s="162" t="n">
        <v>0.032034</v>
      </c>
      <c r="E9134" s="162" t="n"/>
    </row>
    <row r="9135">
      <c r="B9135" s="161" t="n">
        <v>23537</v>
      </c>
      <c r="C9135" s="162" t="n">
        <v>79.14</v>
      </c>
      <c r="D9135" s="162" t="n">
        <v>0.037856</v>
      </c>
      <c r="E9135" s="162" t="n"/>
    </row>
    <row r="9136">
      <c r="B9136" s="161" t="n">
        <v>23538</v>
      </c>
      <c r="C9136" s="162" t="n">
        <v>79.44</v>
      </c>
      <c r="D9136" s="162" t="n">
        <v>0.041122</v>
      </c>
      <c r="E9136" s="162" t="n"/>
    </row>
    <row r="9137">
      <c r="B9137" s="161" t="n">
        <v>23539</v>
      </c>
      <c r="C9137" s="162" t="n">
        <v>79.73</v>
      </c>
      <c r="D9137" s="162" t="n">
        <v>0.044243</v>
      </c>
      <c r="E9137" s="162" t="n"/>
    </row>
    <row r="9138">
      <c r="B9138" s="161" t="n">
        <v>23540</v>
      </c>
      <c r="C9138" s="162" t="n">
        <v>79.59999999999999</v>
      </c>
      <c r="D9138" s="162" t="n">
        <v>0.042107</v>
      </c>
      <c r="E9138" s="162" t="n"/>
    </row>
    <row r="9139">
      <c r="B9139" s="161" t="n">
        <v>23543</v>
      </c>
      <c r="C9139" s="162" t="n">
        <v>79.97</v>
      </c>
      <c r="D9139" s="162" t="n">
        <v>0.046191</v>
      </c>
      <c r="E9139" s="162" t="n"/>
    </row>
    <row r="9140">
      <c r="B9140" s="161" t="n">
        <v>23544</v>
      </c>
      <c r="C9140" s="162" t="n">
        <v>80.40000000000001</v>
      </c>
      <c r="D9140" s="162" t="n">
        <v>0.051007</v>
      </c>
      <c r="E9140" s="162" t="n"/>
    </row>
    <row r="9141">
      <c r="B9141" s="161" t="n">
        <v>23545</v>
      </c>
      <c r="C9141" s="162" t="n">
        <v>80.81</v>
      </c>
      <c r="D9141" s="162" t="n">
        <v>0.055527</v>
      </c>
      <c r="E9141" s="162" t="n"/>
    </row>
    <row r="9142">
      <c r="B9142" s="161" t="n">
        <v>23546</v>
      </c>
      <c r="C9142" s="162" t="n">
        <v>80.79000000000001</v>
      </c>
      <c r="D9142" s="162" t="n">
        <v>0.054738</v>
      </c>
      <c r="E9142" s="162" t="n"/>
    </row>
    <row r="9143">
      <c r="B9143" s="161" t="n">
        <v>23547</v>
      </c>
      <c r="C9143" s="162" t="n">
        <v>80.89</v>
      </c>
      <c r="D9143" s="162" t="n">
        <v>0.055437</v>
      </c>
      <c r="E9143" s="162" t="n"/>
    </row>
    <row r="9144">
      <c r="B9144" s="161" t="n">
        <v>23550</v>
      </c>
      <c r="C9144" s="162" t="n">
        <v>81.11</v>
      </c>
      <c r="D9144" s="162" t="n">
        <v>0.0576</v>
      </c>
      <c r="E9144" s="162" t="n"/>
    </row>
    <row r="9145">
      <c r="B9145" s="161" t="n">
        <v>23551</v>
      </c>
      <c r="C9145" s="162" t="n">
        <v>80.77</v>
      </c>
      <c r="D9145" s="162" t="n">
        <v>0.052892</v>
      </c>
      <c r="E9145" s="162" t="n"/>
    </row>
    <row r="9146">
      <c r="B9146" s="161" t="n">
        <v>23552</v>
      </c>
      <c r="C9146" s="162" t="n">
        <v>81.06</v>
      </c>
      <c r="D9146" s="162" t="n">
        <v>0.055939</v>
      </c>
      <c r="E9146" s="162" t="n"/>
    </row>
    <row r="9147">
      <c r="B9147" s="161" t="n">
        <v>23553</v>
      </c>
      <c r="C9147" s="162" t="n">
        <v>81.20999999999999</v>
      </c>
      <c r="D9147" s="162" t="n">
        <v>0.057225</v>
      </c>
      <c r="E9147" s="162" t="n"/>
    </row>
    <row r="9148">
      <c r="B9148" s="161" t="n">
        <v>23554</v>
      </c>
      <c r="C9148" s="162" t="n">
        <v>81.45999999999999</v>
      </c>
      <c r="D9148" s="162" t="n">
        <v>0.059747</v>
      </c>
      <c r="E9148" s="162" t="n"/>
    </row>
    <row r="9149">
      <c r="B9149" s="161" t="n">
        <v>23557</v>
      </c>
      <c r="C9149" s="162" t="n">
        <v>81.64</v>
      </c>
      <c r="D9149" s="162" t="n">
        <v>0.061404</v>
      </c>
      <c r="E9149" s="162" t="n"/>
    </row>
    <row r="9150">
      <c r="B9150" s="161" t="n">
        <v>23558</v>
      </c>
      <c r="C9150" s="162" t="n">
        <v>81.69</v>
      </c>
      <c r="D9150" s="162" t="n">
        <v>0.061461</v>
      </c>
      <c r="E9150" s="162" t="n"/>
    </row>
    <row r="9151">
      <c r="B9151" s="161" t="n">
        <v>23559</v>
      </c>
      <c r="C9151" s="162" t="n">
        <v>82.27</v>
      </c>
      <c r="D9151" s="162" t="n">
        <v>0.067944</v>
      </c>
      <c r="E9151" s="162" t="n"/>
    </row>
    <row r="9152">
      <c r="B9152" s="161" t="n">
        <v>23560</v>
      </c>
      <c r="C9152" s="162" t="n">
        <v>82.59999999999999</v>
      </c>
      <c r="D9152" s="162" t="n">
        <v>0.071327</v>
      </c>
      <c r="E9152" s="162" t="n"/>
    </row>
    <row r="9153">
      <c r="B9153" s="161" t="n">
        <v>23564</v>
      </c>
      <c r="C9153" s="162" t="n">
        <v>82.98</v>
      </c>
      <c r="D9153" s="162" t="n">
        <v>0.075276</v>
      </c>
      <c r="E9153" s="162" t="n"/>
    </row>
    <row r="9154">
      <c r="B9154" s="161" t="n">
        <v>23565</v>
      </c>
      <c r="C9154" s="162" t="n">
        <v>83.12</v>
      </c>
      <c r="D9154" s="162" t="n">
        <v>0.076292</v>
      </c>
      <c r="E9154" s="162" t="n"/>
    </row>
    <row r="9155">
      <c r="B9155" s="161" t="n">
        <v>23566</v>
      </c>
      <c r="C9155" s="162" t="n">
        <v>83.12</v>
      </c>
      <c r="D9155" s="162" t="n">
        <v>0.07564899999999999</v>
      </c>
      <c r="E9155" s="162" t="n"/>
    </row>
    <row r="9156">
      <c r="B9156" s="161" t="n">
        <v>23567</v>
      </c>
      <c r="C9156" s="162" t="n">
        <v>83.22</v>
      </c>
      <c r="D9156" s="162" t="n">
        <v>0.076208</v>
      </c>
      <c r="E9156" s="162" t="n"/>
    </row>
    <row r="9157">
      <c r="B9157" s="161" t="n">
        <v>23568</v>
      </c>
      <c r="C9157" s="162" t="n">
        <v>83.36</v>
      </c>
      <c r="D9157" s="162" t="n">
        <v>0.07721500000000001</v>
      </c>
      <c r="E9157" s="162" t="n"/>
    </row>
    <row r="9158">
      <c r="B9158" s="161" t="n">
        <v>23571</v>
      </c>
      <c r="C9158" s="162" t="n">
        <v>83.31</v>
      </c>
      <c r="D9158" s="162" t="n">
        <v>0.07596600000000001</v>
      </c>
      <c r="E9158" s="162" t="n"/>
    </row>
    <row r="9159">
      <c r="B9159" s="161" t="n">
        <v>23572</v>
      </c>
      <c r="C9159" s="162" t="n">
        <v>83.06</v>
      </c>
      <c r="D9159" s="162" t="n">
        <v>0.07230300000000001</v>
      </c>
      <c r="E9159" s="162" t="n"/>
    </row>
    <row r="9160">
      <c r="B9160" s="161" t="n">
        <v>23573</v>
      </c>
      <c r="C9160" s="162" t="n">
        <v>83.34</v>
      </c>
      <c r="D9160" s="162" t="n">
        <v>0.074952</v>
      </c>
      <c r="E9160" s="162" t="n"/>
    </row>
    <row r="9161">
      <c r="B9161" s="161" t="n">
        <v>23574</v>
      </c>
      <c r="C9161" s="162" t="n">
        <v>83.64</v>
      </c>
      <c r="D9161" s="162" t="n">
        <v>0.077801</v>
      </c>
      <c r="E9161" s="162" t="n"/>
    </row>
    <row r="9162">
      <c r="B9162" s="161" t="n">
        <v>23575</v>
      </c>
      <c r="C9162" s="162" t="n">
        <v>84.01000000000001</v>
      </c>
      <c r="D9162" s="162" t="n">
        <v>0.08142000000000001</v>
      </c>
      <c r="E9162" s="162" t="n"/>
    </row>
    <row r="9163">
      <c r="B9163" s="161" t="n">
        <v>23578</v>
      </c>
      <c r="C9163" s="162" t="n">
        <v>83.73999999999999</v>
      </c>
      <c r="D9163" s="162" t="n">
        <v>0.077458</v>
      </c>
      <c r="E9163" s="162" t="n"/>
    </row>
    <row r="9164">
      <c r="B9164" s="161" t="n">
        <v>23579</v>
      </c>
      <c r="C9164" s="162" t="n">
        <v>83.54000000000001</v>
      </c>
      <c r="D9164" s="162" t="n">
        <v>0.074341</v>
      </c>
      <c r="E9164" s="162" t="n"/>
    </row>
    <row r="9165">
      <c r="B9165" s="161" t="n">
        <v>23580</v>
      </c>
      <c r="C9165" s="162" t="n">
        <v>83.52</v>
      </c>
      <c r="D9165" s="162" t="n">
        <v>0.07341300000000001</v>
      </c>
      <c r="E9165" s="162" t="n"/>
    </row>
    <row r="9166">
      <c r="B9166" s="161" t="n">
        <v>23581</v>
      </c>
      <c r="C9166" s="162" t="n">
        <v>83.48</v>
      </c>
      <c r="D9166" s="162" t="n">
        <v>0.07224899999999999</v>
      </c>
      <c r="E9166" s="162" t="n"/>
    </row>
    <row r="9167">
      <c r="B9167" s="161" t="n">
        <v>23582</v>
      </c>
      <c r="C9167" s="162" t="n">
        <v>83.45999999999999</v>
      </c>
      <c r="D9167" s="162" t="n">
        <v>0.07131700000000001</v>
      </c>
      <c r="E9167" s="162" t="n"/>
    </row>
    <row r="9168">
      <c r="B9168" s="161" t="n">
        <v>23585</v>
      </c>
      <c r="C9168" s="162" t="n">
        <v>83.08</v>
      </c>
      <c r="D9168" s="162" t="n">
        <v>0.06608</v>
      </c>
      <c r="E9168" s="162" t="n"/>
    </row>
    <row r="9169">
      <c r="B9169" s="161" t="n">
        <v>23586</v>
      </c>
      <c r="C9169" s="162" t="n">
        <v>82.84999999999999</v>
      </c>
      <c r="D9169" s="162" t="n">
        <v>0.062622</v>
      </c>
      <c r="E9169" s="162" t="n"/>
    </row>
    <row r="9170">
      <c r="B9170" s="161" t="n">
        <v>23587</v>
      </c>
      <c r="C9170" s="162" t="n">
        <v>82.92</v>
      </c>
      <c r="D9170" s="162" t="n">
        <v>0.062778</v>
      </c>
      <c r="E9170" s="162" t="n"/>
    </row>
    <row r="9171">
      <c r="B9171" s="161" t="n">
        <v>23588</v>
      </c>
      <c r="C9171" s="162" t="n">
        <v>83.09</v>
      </c>
      <c r="D9171" s="162" t="n">
        <v>0.06413099999999999</v>
      </c>
      <c r="E9171" s="162" t="n"/>
    </row>
    <row r="9172">
      <c r="B9172" s="161" t="n">
        <v>23589</v>
      </c>
      <c r="C9172" s="162" t="n">
        <v>83.18000000000001</v>
      </c>
      <c r="D9172" s="162" t="n">
        <v>0.064516</v>
      </c>
      <c r="E9172" s="162" t="n"/>
    </row>
    <row r="9173">
      <c r="B9173" s="161" t="n">
        <v>23592</v>
      </c>
      <c r="C9173" s="162" t="n">
        <v>83</v>
      </c>
      <c r="D9173" s="162" t="n">
        <v>0.06167</v>
      </c>
      <c r="E9173" s="162" t="n"/>
    </row>
    <row r="9174">
      <c r="B9174" s="161" t="n">
        <v>23593</v>
      </c>
      <c r="C9174" s="162" t="n">
        <v>81.95999999999999</v>
      </c>
      <c r="D9174" s="162" t="n">
        <v>0.048485</v>
      </c>
      <c r="E9174" s="162" t="n"/>
    </row>
    <row r="9175">
      <c r="B9175" s="161" t="n">
        <v>23594</v>
      </c>
      <c r="C9175" s="162" t="n">
        <v>82.09</v>
      </c>
      <c r="D9175" s="162" t="n">
        <v>0.049505</v>
      </c>
      <c r="E9175" s="162" t="n"/>
    </row>
    <row r="9176">
      <c r="B9176" s="161" t="n">
        <v>23595</v>
      </c>
      <c r="C9176" s="162" t="n">
        <v>81.34</v>
      </c>
      <c r="D9176" s="162" t="n">
        <v>0.039813</v>
      </c>
      <c r="E9176" s="162" t="n"/>
    </row>
    <row r="9177">
      <c r="B9177" s="161" t="n">
        <v>23596</v>
      </c>
      <c r="C9177" s="162" t="n">
        <v>81.86</v>
      </c>
      <c r="D9177" s="162" t="n">
        <v>0.045644</v>
      </c>
      <c r="E9177" s="162" t="n"/>
    </row>
    <row r="9178">
      <c r="B9178" s="161" t="n">
        <v>23599</v>
      </c>
      <c r="C9178" s="162" t="n">
        <v>81.78</v>
      </c>
      <c r="D9178" s="162" t="n">
        <v>0.044102</v>
      </c>
      <c r="E9178" s="162" t="n"/>
    </row>
    <row r="9179">
      <c r="B9179" s="161" t="n">
        <v>23600</v>
      </c>
      <c r="C9179" s="162" t="n">
        <v>81.76000000000001</v>
      </c>
      <c r="D9179" s="162" t="n">
        <v>0.043298</v>
      </c>
      <c r="E9179" s="162" t="n"/>
    </row>
    <row r="9180">
      <c r="B9180" s="161" t="n">
        <v>23601</v>
      </c>
      <c r="C9180" s="162" t="n">
        <v>82.17</v>
      </c>
      <c r="D9180" s="162" t="n">
        <v>0.047733</v>
      </c>
      <c r="E9180" s="162" t="n"/>
    </row>
    <row r="9181">
      <c r="B9181" s="161" t="n">
        <v>23602</v>
      </c>
      <c r="C9181" s="162" t="n">
        <v>82.41</v>
      </c>
      <c r="D9181" s="162" t="n">
        <v>0.050113</v>
      </c>
      <c r="E9181" s="162" t="n"/>
    </row>
    <row r="9182">
      <c r="B9182" s="161" t="n">
        <v>23603</v>
      </c>
      <c r="C9182" s="162" t="n">
        <v>82.34999999999999</v>
      </c>
      <c r="D9182" s="162" t="n">
        <v>0.048883</v>
      </c>
      <c r="E9182" s="162" t="n"/>
    </row>
    <row r="9183">
      <c r="B9183" s="161" t="n">
        <v>23606</v>
      </c>
      <c r="C9183" s="162" t="n">
        <v>82.36</v>
      </c>
      <c r="D9183" s="162" t="n">
        <v>0.048501</v>
      </c>
      <c r="E9183" s="162" t="n"/>
    </row>
    <row r="9184">
      <c r="B9184" s="161" t="n">
        <v>23607</v>
      </c>
      <c r="C9184" s="162" t="n">
        <v>82.40000000000001</v>
      </c>
      <c r="D9184" s="162" t="n">
        <v>0.048438</v>
      </c>
      <c r="E9184" s="162" t="n"/>
    </row>
    <row r="9185">
      <c r="B9185" s="161" t="n">
        <v>23608</v>
      </c>
      <c r="C9185" s="162" t="n">
        <v>82.31999999999999</v>
      </c>
      <c r="D9185" s="162" t="n">
        <v>0.046938</v>
      </c>
      <c r="E9185" s="162" t="n"/>
    </row>
    <row r="9186">
      <c r="B9186" s="161" t="n">
        <v>23609</v>
      </c>
      <c r="C9186" s="162" t="n">
        <v>81.94</v>
      </c>
      <c r="D9186" s="162" t="n">
        <v>0.041795</v>
      </c>
      <c r="E9186" s="162" t="n"/>
    </row>
    <row r="9187">
      <c r="B9187" s="161" t="n">
        <v>23610</v>
      </c>
      <c r="C9187" s="162" t="n">
        <v>82.06999999999999</v>
      </c>
      <c r="D9187" s="162" t="n">
        <v>0.042832</v>
      </c>
      <c r="E9187" s="162" t="n"/>
    </row>
    <row r="9188">
      <c r="B9188" s="161" t="n">
        <v>23613</v>
      </c>
      <c r="C9188" s="162" t="n">
        <v>81.91</v>
      </c>
      <c r="D9188" s="162" t="n">
        <v>0.040302</v>
      </c>
      <c r="E9188" s="162" t="n"/>
    </row>
    <row r="9189">
      <c r="B9189" s="161" t="n">
        <v>23614</v>
      </c>
      <c r="C9189" s="162" t="n">
        <v>81.44</v>
      </c>
      <c r="D9189" s="162" t="n">
        <v>0.034015</v>
      </c>
      <c r="E9189" s="162" t="n"/>
    </row>
    <row r="9190">
      <c r="B9190" s="161" t="n">
        <v>23615</v>
      </c>
      <c r="C9190" s="162" t="n">
        <v>81.31999999999999</v>
      </c>
      <c r="D9190" s="162" t="n">
        <v>0.032035</v>
      </c>
      <c r="E9190" s="162" t="n"/>
    </row>
    <row r="9191">
      <c r="B9191" s="161" t="n">
        <v>23616</v>
      </c>
      <c r="C9191" s="162" t="n">
        <v>81.7</v>
      </c>
      <c r="D9191" s="162" t="n">
        <v>0.036178</v>
      </c>
      <c r="E9191" s="162" t="n"/>
    </row>
    <row r="9192">
      <c r="B9192" s="161" t="n">
        <v>23617</v>
      </c>
      <c r="C9192" s="162" t="n">
        <v>81.98999999999999</v>
      </c>
      <c r="D9192" s="162" t="n">
        <v>0.039165</v>
      </c>
      <c r="E9192" s="162" t="n"/>
    </row>
    <row r="9193">
      <c r="B9193" s="161" t="n">
        <v>23620</v>
      </c>
      <c r="C9193" s="162" t="n">
        <v>81.83</v>
      </c>
      <c r="D9193" s="162" t="n">
        <v>0.036671</v>
      </c>
      <c r="E9193" s="162" t="n"/>
    </row>
    <row r="9194">
      <c r="B9194" s="161" t="n">
        <v>23621</v>
      </c>
      <c r="C9194" s="162" t="n">
        <v>82.18000000000001</v>
      </c>
      <c r="D9194" s="162" t="n">
        <v>0.040354</v>
      </c>
      <c r="E9194" s="162" t="n"/>
    </row>
    <row r="9195">
      <c r="B9195" s="161" t="n">
        <v>23622</v>
      </c>
      <c r="C9195" s="162" t="n">
        <v>82.31</v>
      </c>
      <c r="D9195" s="162" t="n">
        <v>0.041304</v>
      </c>
      <c r="E9195" s="162" t="n"/>
    </row>
    <row r="9196">
      <c r="B9196" s="161" t="n">
        <v>23623</v>
      </c>
      <c r="C9196" s="162" t="n">
        <v>82.56</v>
      </c>
      <c r="D9196" s="162" t="n">
        <v>0.043657</v>
      </c>
      <c r="E9196" s="162" t="n"/>
    </row>
    <row r="9197">
      <c r="B9197" s="161" t="n">
        <v>23624</v>
      </c>
      <c r="C9197" s="162" t="n">
        <v>82.76000000000001</v>
      </c>
      <c r="D9197" s="162" t="n">
        <v>0.04539</v>
      </c>
      <c r="E9197" s="162" t="n"/>
    </row>
    <row r="9198">
      <c r="B9198" s="161" t="n">
        <v>23628</v>
      </c>
      <c r="C9198" s="162" t="n">
        <v>82.87</v>
      </c>
      <c r="D9198" s="162" t="n">
        <v>0.046067</v>
      </c>
      <c r="E9198" s="162" t="n"/>
    </row>
    <row r="9199">
      <c r="B9199" s="161" t="n">
        <v>23629</v>
      </c>
      <c r="C9199" s="162" t="n">
        <v>83.05</v>
      </c>
      <c r="D9199" s="162" t="n">
        <v>0.047515</v>
      </c>
      <c r="E9199" s="162" t="n"/>
    </row>
    <row r="9200">
      <c r="B9200" s="161" t="n">
        <v>23630</v>
      </c>
      <c r="C9200" s="162" t="n">
        <v>83.09999999999999</v>
      </c>
      <c r="D9200" s="162" t="n">
        <v>0.047265</v>
      </c>
      <c r="E9200" s="162" t="n"/>
    </row>
    <row r="9201">
      <c r="B9201" s="161" t="n">
        <v>23631</v>
      </c>
      <c r="C9201" s="162" t="n">
        <v>83.45</v>
      </c>
      <c r="D9201" s="162" t="n">
        <v>0.05077</v>
      </c>
      <c r="E9201" s="162" t="n"/>
    </row>
    <row r="9202">
      <c r="B9202" s="161" t="n">
        <v>23634</v>
      </c>
      <c r="C9202" s="162" t="n">
        <v>83.22</v>
      </c>
      <c r="D9202" s="162" t="n">
        <v>0.047319</v>
      </c>
      <c r="E9202" s="162" t="n"/>
    </row>
    <row r="9203">
      <c r="B9203" s="161" t="n">
        <v>23635</v>
      </c>
      <c r="C9203" s="162" t="n">
        <v>83</v>
      </c>
      <c r="D9203" s="162" t="n">
        <v>0.044056</v>
      </c>
      <c r="E9203" s="162" t="n"/>
    </row>
    <row r="9204">
      <c r="B9204" s="161" t="n">
        <v>23636</v>
      </c>
      <c r="C9204" s="162" t="n">
        <v>83.23999999999999</v>
      </c>
      <c r="D9204" s="162" t="n">
        <v>0.046341</v>
      </c>
      <c r="E9204" s="162" t="n"/>
    </row>
    <row r="9205">
      <c r="B9205" s="161" t="n">
        <v>23637</v>
      </c>
      <c r="C9205" s="162" t="n">
        <v>83.79000000000001</v>
      </c>
      <c r="D9205" s="162" t="n">
        <v>0.052287</v>
      </c>
      <c r="E9205" s="162" t="n"/>
    </row>
    <row r="9206">
      <c r="B9206" s="161" t="n">
        <v>23638</v>
      </c>
      <c r="C9206" s="162" t="n">
        <v>83.48</v>
      </c>
      <c r="D9206" s="162" t="n">
        <v>0.047972</v>
      </c>
      <c r="E9206" s="162" t="n"/>
    </row>
    <row r="9207">
      <c r="B9207" s="161" t="n">
        <v>23641</v>
      </c>
      <c r="C9207" s="162" t="n">
        <v>83.86</v>
      </c>
      <c r="D9207" s="162" t="n">
        <v>0.051912</v>
      </c>
      <c r="E9207" s="162" t="n"/>
    </row>
    <row r="9208">
      <c r="B9208" s="161" t="n">
        <v>23642</v>
      </c>
      <c r="C9208" s="162" t="n">
        <v>83.89</v>
      </c>
      <c r="D9208" s="162" t="n">
        <v>0.051648</v>
      </c>
      <c r="E9208" s="162" t="n"/>
    </row>
    <row r="9209">
      <c r="B9209" s="161" t="n">
        <v>23643</v>
      </c>
      <c r="C9209" s="162" t="n">
        <v>83.91</v>
      </c>
      <c r="D9209" s="162" t="n">
        <v>0.051263</v>
      </c>
      <c r="E9209" s="162" t="n"/>
    </row>
    <row r="9210">
      <c r="B9210" s="161" t="n">
        <v>23644</v>
      </c>
      <c r="C9210" s="162" t="n">
        <v>84</v>
      </c>
      <c r="D9210" s="162" t="n">
        <v>0.051707</v>
      </c>
      <c r="E9210" s="162" t="n"/>
    </row>
    <row r="9211">
      <c r="B9211" s="161" t="n">
        <v>23645</v>
      </c>
      <c r="C9211" s="162" t="n">
        <v>84.20999999999999</v>
      </c>
      <c r="D9211" s="162" t="n">
        <v>0.053558</v>
      </c>
      <c r="E9211" s="162" t="n"/>
    </row>
    <row r="9212">
      <c r="B9212" s="161" t="n">
        <v>23648</v>
      </c>
      <c r="C9212" s="162" t="n">
        <v>84.28</v>
      </c>
      <c r="D9212" s="162" t="n">
        <v>0.053739</v>
      </c>
      <c r="E9212" s="162" t="n"/>
    </row>
    <row r="9213">
      <c r="B9213" s="161" t="n">
        <v>23649</v>
      </c>
      <c r="C9213" s="162" t="n">
        <v>84.23999999999999</v>
      </c>
      <c r="D9213" s="162" t="n">
        <v>0.052627</v>
      </c>
      <c r="E9213" s="162" t="n"/>
    </row>
    <row r="9214">
      <c r="B9214" s="161" t="n">
        <v>23650</v>
      </c>
      <c r="C9214" s="162" t="n">
        <v>84.18000000000001</v>
      </c>
      <c r="D9214" s="162" t="n">
        <v>0.051297</v>
      </c>
      <c r="E9214" s="162" t="n"/>
    </row>
    <row r="9215">
      <c r="B9215" s="161" t="n">
        <v>23651</v>
      </c>
      <c r="C9215" s="162" t="n">
        <v>84.08</v>
      </c>
      <c r="D9215" s="162" t="n">
        <v>0.049525</v>
      </c>
      <c r="E9215" s="162" t="n"/>
    </row>
    <row r="9216">
      <c r="B9216" s="161" t="n">
        <v>23652</v>
      </c>
      <c r="C9216" s="162" t="n">
        <v>84.36</v>
      </c>
      <c r="D9216" s="162" t="n">
        <v>0.052241</v>
      </c>
      <c r="E9216" s="162" t="n"/>
    </row>
    <row r="9217">
      <c r="B9217" s="161" t="n">
        <v>23655</v>
      </c>
      <c r="C9217" s="162" t="n">
        <v>84.73999999999999</v>
      </c>
      <c r="D9217" s="162" t="n">
        <v>0.05609</v>
      </c>
      <c r="E9217" s="162" t="n"/>
    </row>
    <row r="9218">
      <c r="B9218" s="161" t="n">
        <v>23656</v>
      </c>
      <c r="C9218" s="162" t="n">
        <v>84.79000000000001</v>
      </c>
      <c r="D9218" s="162" t="n">
        <v>0.056024</v>
      </c>
      <c r="E9218" s="162" t="n"/>
    </row>
    <row r="9219">
      <c r="B9219" s="161" t="n">
        <v>23657</v>
      </c>
      <c r="C9219" s="162" t="n">
        <v>84.8</v>
      </c>
      <c r="D9219" s="162" t="n">
        <v>0.055457</v>
      </c>
      <c r="E9219" s="162" t="n"/>
    </row>
    <row r="9220">
      <c r="B9220" s="161" t="n">
        <v>23658</v>
      </c>
      <c r="C9220" s="162" t="n">
        <v>85.04000000000001</v>
      </c>
      <c r="D9220" s="162" t="n">
        <v>0.057594</v>
      </c>
      <c r="E9220" s="162" t="n"/>
    </row>
    <row r="9221">
      <c r="B9221" s="161" t="n">
        <v>23659</v>
      </c>
      <c r="C9221" s="162" t="n">
        <v>85.22</v>
      </c>
      <c r="D9221" s="162" t="n">
        <v>0.05903</v>
      </c>
      <c r="E9221" s="162" t="n"/>
    </row>
    <row r="9222">
      <c r="B9222" s="161" t="n">
        <v>23662</v>
      </c>
      <c r="C9222" s="162" t="n">
        <v>85.23999999999999</v>
      </c>
      <c r="D9222" s="162" t="n">
        <v>0.058592</v>
      </c>
      <c r="E9222" s="162" t="n"/>
    </row>
    <row r="9223">
      <c r="B9223" s="161" t="n">
        <v>23663</v>
      </c>
      <c r="C9223" s="162" t="n">
        <v>84.95999999999999</v>
      </c>
      <c r="D9223" s="162" t="n">
        <v>0.054655</v>
      </c>
      <c r="E9223" s="162" t="n"/>
    </row>
    <row r="9224">
      <c r="B9224" s="161" t="n">
        <v>23664</v>
      </c>
      <c r="C9224" s="162" t="n">
        <v>84.79000000000001</v>
      </c>
      <c r="D9224" s="162" t="n">
        <v>0.052045</v>
      </c>
      <c r="E9224" s="162" t="n"/>
    </row>
    <row r="9225">
      <c r="B9225" s="161" t="n">
        <v>23665</v>
      </c>
      <c r="C9225" s="162" t="n">
        <v>84.25</v>
      </c>
      <c r="D9225" s="162" t="n">
        <v>0.045108</v>
      </c>
      <c r="E9225" s="162" t="n"/>
    </row>
    <row r="9226">
      <c r="B9226" s="161" t="n">
        <v>23666</v>
      </c>
      <c r="C9226" s="162" t="n">
        <v>84.83</v>
      </c>
      <c r="D9226" s="162" t="n">
        <v>0.05139</v>
      </c>
      <c r="E9226" s="162" t="n"/>
    </row>
    <row r="9227">
      <c r="B9227" s="161" t="n">
        <v>23669</v>
      </c>
      <c r="C9227" s="162" t="n">
        <v>84.93000000000001</v>
      </c>
      <c r="D9227" s="162" t="n">
        <v>0.051994</v>
      </c>
      <c r="E9227" s="162" t="n"/>
    </row>
    <row r="9228">
      <c r="B9228" s="161" t="n">
        <v>23670</v>
      </c>
      <c r="C9228" s="162" t="n">
        <v>85.18000000000001</v>
      </c>
      <c r="D9228" s="162" t="n">
        <v>0.054345</v>
      </c>
      <c r="E9228" s="162" t="n"/>
    </row>
    <row r="9229">
      <c r="B9229" s="161" t="n">
        <v>23671</v>
      </c>
      <c r="C9229" s="162" t="n">
        <v>85.09999999999999</v>
      </c>
      <c r="D9229" s="162" t="n">
        <v>0.052841</v>
      </c>
      <c r="E9229" s="162" t="n"/>
    </row>
    <row r="9230">
      <c r="B9230" s="161" t="n">
        <v>23672</v>
      </c>
      <c r="C9230" s="162" t="n">
        <v>84.94</v>
      </c>
      <c r="D9230" s="162" t="n">
        <v>0.050423</v>
      </c>
      <c r="E9230" s="162" t="n"/>
    </row>
    <row r="9231">
      <c r="B9231" s="161" t="n">
        <v>23673</v>
      </c>
      <c r="C9231" s="162" t="n">
        <v>85.14</v>
      </c>
      <c r="D9231" s="162" t="n">
        <v>0.052224</v>
      </c>
      <c r="E9231" s="162" t="n"/>
    </row>
    <row r="9232">
      <c r="B9232" s="161" t="n">
        <v>23676</v>
      </c>
      <c r="C9232" s="162" t="n">
        <v>85</v>
      </c>
      <c r="D9232" s="162" t="n">
        <v>0.050035</v>
      </c>
      <c r="E9232" s="162" t="n"/>
    </row>
    <row r="9233">
      <c r="B9233" s="161" t="n">
        <v>23677</v>
      </c>
      <c r="C9233" s="162" t="n">
        <v>85</v>
      </c>
      <c r="D9233" s="162" t="n">
        <v>0.049501</v>
      </c>
      <c r="E9233" s="162" t="n"/>
    </row>
    <row r="9234">
      <c r="B9234" s="161" t="n">
        <v>23678</v>
      </c>
      <c r="C9234" s="162" t="n">
        <v>84.69</v>
      </c>
      <c r="D9234" s="162" t="n">
        <v>0.04535</v>
      </c>
      <c r="E9234" s="162" t="n"/>
    </row>
    <row r="9235">
      <c r="B9235" s="161" t="n">
        <v>23679</v>
      </c>
      <c r="C9235" s="162" t="n">
        <v>84.73</v>
      </c>
      <c r="D9235" s="162" t="n">
        <v>0.045317</v>
      </c>
      <c r="E9235" s="162" t="n"/>
    </row>
    <row r="9236">
      <c r="B9236" s="161" t="n">
        <v>23680</v>
      </c>
      <c r="C9236" s="162" t="n">
        <v>84.86</v>
      </c>
      <c r="D9236" s="162" t="n">
        <v>0.046338</v>
      </c>
      <c r="E9236" s="162" t="n"/>
    </row>
    <row r="9237">
      <c r="B9237" s="161" t="n">
        <v>23683</v>
      </c>
      <c r="C9237" s="162" t="n">
        <v>85.18000000000001</v>
      </c>
      <c r="D9237" s="162" t="n">
        <v>0.04956</v>
      </c>
      <c r="E9237" s="162" t="n"/>
    </row>
    <row r="9238">
      <c r="B9238" s="161" t="n">
        <v>23685</v>
      </c>
      <c r="C9238" s="162" t="n">
        <v>85.14</v>
      </c>
      <c r="D9238" s="162" t="n">
        <v>0.048565</v>
      </c>
      <c r="E9238" s="162" t="n"/>
    </row>
    <row r="9239">
      <c r="B9239" s="161" t="n">
        <v>23686</v>
      </c>
      <c r="C9239" s="162" t="n">
        <v>85.16</v>
      </c>
      <c r="D9239" s="162" t="n">
        <v>0.048299</v>
      </c>
      <c r="E9239" s="162" t="n"/>
    </row>
    <row r="9240">
      <c r="B9240" s="161" t="n">
        <v>23687</v>
      </c>
      <c r="C9240" s="162" t="n">
        <v>85.23</v>
      </c>
      <c r="D9240" s="162" t="n">
        <v>0.048619</v>
      </c>
      <c r="E9240" s="162" t="n"/>
    </row>
    <row r="9241">
      <c r="B9241" s="161" t="n">
        <v>23690</v>
      </c>
      <c r="C9241" s="162" t="n">
        <v>85.19</v>
      </c>
      <c r="D9241" s="162" t="n">
        <v>0.047652</v>
      </c>
      <c r="E9241" s="162" t="n"/>
    </row>
    <row r="9242">
      <c r="B9242" s="161" t="n">
        <v>23691</v>
      </c>
      <c r="C9242" s="162" t="n">
        <v>84.84</v>
      </c>
      <c r="D9242" s="162" t="n">
        <v>0.043058</v>
      </c>
      <c r="E9242" s="162" t="n"/>
    </row>
    <row r="9243">
      <c r="B9243" s="161" t="n">
        <v>23692</v>
      </c>
      <c r="C9243" s="162" t="n">
        <v>85.08</v>
      </c>
      <c r="D9243" s="162" t="n">
        <v>0.045392</v>
      </c>
      <c r="E9243" s="162" t="n"/>
    </row>
    <row r="9244">
      <c r="B9244" s="161" t="n">
        <v>23693</v>
      </c>
      <c r="C9244" s="162" t="n">
        <v>85.19</v>
      </c>
      <c r="D9244" s="162" t="n">
        <v>0.046158</v>
      </c>
      <c r="E9244" s="162" t="n"/>
    </row>
    <row r="9245">
      <c r="B9245" s="161" t="n">
        <v>23694</v>
      </c>
      <c r="C9245" s="162" t="n">
        <v>85.20999999999999</v>
      </c>
      <c r="D9245" s="162" t="n">
        <v>0.045869</v>
      </c>
      <c r="E9245" s="162" t="n"/>
    </row>
    <row r="9246">
      <c r="B9246" s="161" t="n">
        <v>23697</v>
      </c>
      <c r="C9246" s="162" t="n">
        <v>85.65000000000001</v>
      </c>
      <c r="D9246" s="162" t="n">
        <v>0.050491</v>
      </c>
      <c r="E9246" s="162" t="n"/>
    </row>
    <row r="9247">
      <c r="B9247" s="161" t="n">
        <v>23698</v>
      </c>
      <c r="C9247" s="162" t="n">
        <v>86.03</v>
      </c>
      <c r="D9247" s="162" t="n">
        <v>0.054362</v>
      </c>
      <c r="E9247" s="162" t="n"/>
    </row>
    <row r="9248">
      <c r="B9248" s="161" t="n">
        <v>23699</v>
      </c>
      <c r="C9248" s="162" t="n">
        <v>86.22</v>
      </c>
      <c r="D9248" s="162" t="n">
        <v>0.055995</v>
      </c>
      <c r="E9248" s="162" t="n"/>
    </row>
    <row r="9249">
      <c r="B9249" s="161" t="n">
        <v>23700</v>
      </c>
      <c r="C9249" s="162" t="n">
        <v>86.18000000000001</v>
      </c>
      <c r="D9249" s="162" t="n">
        <v>0.054953</v>
      </c>
      <c r="E9249" s="162" t="n"/>
    </row>
    <row r="9250">
      <c r="B9250" s="161" t="n">
        <v>23701</v>
      </c>
      <c r="C9250" s="162" t="n">
        <v>86.28</v>
      </c>
      <c r="D9250" s="162" t="n">
        <v>0.055539</v>
      </c>
      <c r="E9250" s="162" t="n"/>
    </row>
    <row r="9251">
      <c r="B9251" s="161" t="n">
        <v>23704</v>
      </c>
      <c r="C9251" s="162" t="n">
        <v>86</v>
      </c>
      <c r="D9251" s="162" t="n">
        <v>0.051749</v>
      </c>
      <c r="E9251" s="162" t="n"/>
    </row>
    <row r="9252">
      <c r="B9252" s="161" t="n">
        <v>23705</v>
      </c>
      <c r="C9252" s="162" t="n">
        <v>85.73</v>
      </c>
      <c r="D9252" s="162" t="n">
        <v>0.048073</v>
      </c>
      <c r="E9252" s="162" t="n"/>
    </row>
    <row r="9253">
      <c r="B9253" s="161" t="n">
        <v>23706</v>
      </c>
      <c r="C9253" s="162" t="n">
        <v>85.44</v>
      </c>
      <c r="D9253" s="162" t="n">
        <v>0.044188</v>
      </c>
      <c r="E9253" s="162" t="n"/>
    </row>
    <row r="9254">
      <c r="B9254" s="161" t="n">
        <v>23708</v>
      </c>
      <c r="C9254" s="162" t="n">
        <v>85.16</v>
      </c>
      <c r="D9254" s="162" t="n">
        <v>0.040442</v>
      </c>
      <c r="E9254" s="162" t="n"/>
    </row>
    <row r="9255">
      <c r="B9255" s="161" t="n">
        <v>23711</v>
      </c>
      <c r="C9255" s="162" t="n">
        <v>84.42</v>
      </c>
      <c r="D9255" s="162" t="n">
        <v>0.031292</v>
      </c>
      <c r="E9255" s="162" t="n"/>
    </row>
    <row r="9256">
      <c r="B9256" s="161" t="n">
        <v>23712</v>
      </c>
      <c r="C9256" s="162" t="n">
        <v>83.55</v>
      </c>
      <c r="D9256" s="162" t="n">
        <v>0.020562</v>
      </c>
      <c r="E9256" s="162" t="n"/>
    </row>
    <row r="9257">
      <c r="B9257" s="161" t="n">
        <v>23713</v>
      </c>
      <c r="C9257" s="162" t="n">
        <v>83.79000000000001</v>
      </c>
      <c r="D9257" s="162" t="n">
        <v>0.023044</v>
      </c>
      <c r="E9257" s="162" t="n"/>
    </row>
    <row r="9258">
      <c r="B9258" s="161" t="n">
        <v>23714</v>
      </c>
      <c r="C9258" s="162" t="n">
        <v>84.18000000000001</v>
      </c>
      <c r="D9258" s="162" t="n">
        <v>0.027278</v>
      </c>
      <c r="E9258" s="162" t="n"/>
    </row>
    <row r="9259">
      <c r="B9259" s="161" t="n">
        <v>23715</v>
      </c>
      <c r="C9259" s="162" t="n">
        <v>84.34999999999999</v>
      </c>
      <c r="D9259" s="162" t="n">
        <v>0.028881</v>
      </c>
      <c r="E9259" s="162" t="n"/>
    </row>
    <row r="9260">
      <c r="B9260" s="161" t="n">
        <v>23718</v>
      </c>
      <c r="C9260" s="162" t="n">
        <v>84.33</v>
      </c>
      <c r="D9260" s="162" t="n">
        <v>0.028234</v>
      </c>
      <c r="E9260" s="162" t="n"/>
    </row>
    <row r="9261">
      <c r="B9261" s="161" t="n">
        <v>23719</v>
      </c>
      <c r="C9261" s="162" t="n">
        <v>84</v>
      </c>
      <c r="D9261" s="162" t="n">
        <v>0.023928</v>
      </c>
      <c r="E9261" s="162" t="n"/>
    </row>
    <row r="9262">
      <c r="B9262" s="161" t="n">
        <v>23720</v>
      </c>
      <c r="C9262" s="162" t="n">
        <v>83.45999999999999</v>
      </c>
      <c r="D9262" s="162" t="n">
        <v>0.017126</v>
      </c>
      <c r="E9262" s="162" t="n"/>
    </row>
    <row r="9263">
      <c r="B9263" s="161" t="n">
        <v>23721</v>
      </c>
      <c r="C9263" s="162" t="n">
        <v>83.45</v>
      </c>
      <c r="D9263" s="162" t="n">
        <v>0.016667</v>
      </c>
      <c r="E9263" s="162" t="n"/>
    </row>
    <row r="9264">
      <c r="B9264" s="161" t="n">
        <v>23722</v>
      </c>
      <c r="C9264" s="162" t="n">
        <v>83.66</v>
      </c>
      <c r="D9264" s="162" t="n">
        <v>0.018812</v>
      </c>
      <c r="E9264" s="162" t="n"/>
    </row>
    <row r="9265">
      <c r="B9265" s="161" t="n">
        <v>23725</v>
      </c>
      <c r="C9265" s="162" t="n">
        <v>83.45</v>
      </c>
      <c r="D9265" s="162" t="n">
        <v>0.015955</v>
      </c>
      <c r="E9265" s="162" t="n"/>
    </row>
    <row r="9266">
      <c r="B9266" s="161" t="n">
        <v>23726</v>
      </c>
      <c r="C9266" s="162" t="n">
        <v>83.22</v>
      </c>
      <c r="D9266" s="162" t="n">
        <v>0.012875</v>
      </c>
      <c r="E9266" s="162" t="n"/>
    </row>
    <row r="9267">
      <c r="B9267" s="161" t="n">
        <v>23727</v>
      </c>
      <c r="C9267" s="162" t="n">
        <v>83.55</v>
      </c>
      <c r="D9267" s="162" t="n">
        <v>0.016508</v>
      </c>
      <c r="E9267" s="162" t="n"/>
    </row>
    <row r="9268">
      <c r="B9268" s="161" t="n">
        <v>23728</v>
      </c>
      <c r="C9268" s="162" t="n">
        <v>83.90000000000001</v>
      </c>
      <c r="D9268" s="162" t="n">
        <v>0.020334</v>
      </c>
      <c r="E9268" s="162" t="n"/>
    </row>
    <row r="9269">
      <c r="B9269" s="161" t="n">
        <v>23729</v>
      </c>
      <c r="C9269" s="162" t="n">
        <v>84.29000000000001</v>
      </c>
      <c r="D9269" s="162" t="n">
        <v>0.024593</v>
      </c>
      <c r="E9269" s="162" t="n"/>
    </row>
    <row r="9270">
      <c r="B9270" s="161" t="n">
        <v>23732</v>
      </c>
      <c r="C9270" s="162" t="n">
        <v>84.38</v>
      </c>
      <c r="D9270" s="162" t="n">
        <v>0.025291</v>
      </c>
      <c r="E9270" s="162" t="n"/>
    </row>
    <row r="9271">
      <c r="B9271" s="161" t="n">
        <v>23733</v>
      </c>
      <c r="C9271" s="162" t="n">
        <v>84.33</v>
      </c>
      <c r="D9271" s="162" t="n">
        <v>0.024334</v>
      </c>
      <c r="E9271" s="162" t="n"/>
    </row>
    <row r="9272">
      <c r="B9272" s="161" t="n">
        <v>23734</v>
      </c>
      <c r="C9272" s="162" t="n">
        <v>84.15000000000001</v>
      </c>
      <c r="D9272" s="162" t="n">
        <v>0.021859</v>
      </c>
      <c r="E9272" s="162" t="n"/>
    </row>
    <row r="9273">
      <c r="B9273" s="161" t="n">
        <v>23735</v>
      </c>
      <c r="C9273" s="162" t="n">
        <v>84.15000000000001</v>
      </c>
      <c r="D9273" s="162" t="n">
        <v>0.021544</v>
      </c>
      <c r="E9273" s="162" t="n"/>
    </row>
    <row r="9274">
      <c r="B9274" s="161" t="n">
        <v>23739</v>
      </c>
      <c r="C9274" s="162" t="n">
        <v>84.06999999999999</v>
      </c>
      <c r="D9274" s="162" t="n">
        <v>0.020289</v>
      </c>
      <c r="E9274" s="162" t="n"/>
    </row>
    <row r="9275">
      <c r="B9275" s="161" t="n">
        <v>23740</v>
      </c>
      <c r="C9275" s="162" t="n">
        <v>83.81</v>
      </c>
      <c r="D9275" s="162" t="n">
        <v>0.016909</v>
      </c>
      <c r="E9275" s="162" t="n"/>
    </row>
    <row r="9276">
      <c r="B9276" s="161" t="n">
        <v>23741</v>
      </c>
      <c r="C9276" s="162" t="n">
        <v>84.3</v>
      </c>
      <c r="D9276" s="162" t="n">
        <v>0.022425</v>
      </c>
      <c r="E9276" s="162" t="n"/>
    </row>
    <row r="9277">
      <c r="B9277" s="161" t="n">
        <v>23742</v>
      </c>
      <c r="C9277" s="162" t="n">
        <v>84.75</v>
      </c>
      <c r="D9277" s="162" t="n">
        <v>0.02742</v>
      </c>
      <c r="E9277" s="162" t="n"/>
    </row>
    <row r="9278">
      <c r="B9278" s="161" t="n">
        <v>23746</v>
      </c>
      <c r="C9278" s="162" t="n">
        <v>84.23</v>
      </c>
      <c r="D9278" s="162" t="n">
        <v>0.020971</v>
      </c>
      <c r="E9278" s="162" t="n"/>
    </row>
    <row r="9279">
      <c r="B9279" s="161" t="n">
        <v>23747</v>
      </c>
      <c r="C9279" s="162" t="n">
        <v>84.63</v>
      </c>
      <c r="D9279" s="162" t="n">
        <v>0.025386</v>
      </c>
      <c r="E9279" s="162" t="n"/>
    </row>
    <row r="9280">
      <c r="B9280" s="161" t="n">
        <v>23748</v>
      </c>
      <c r="C9280" s="162" t="n">
        <v>84.89</v>
      </c>
      <c r="D9280" s="162" t="n">
        <v>0.028091</v>
      </c>
      <c r="E9280" s="162" t="n"/>
    </row>
    <row r="9281">
      <c r="B9281" s="161" t="n">
        <v>23749</v>
      </c>
      <c r="C9281" s="162" t="n">
        <v>85.26000000000001</v>
      </c>
      <c r="D9281" s="162" t="n">
        <v>0.032057</v>
      </c>
      <c r="E9281" s="162" t="n"/>
    </row>
    <row r="9282">
      <c r="B9282" s="161" t="n">
        <v>23750</v>
      </c>
      <c r="C9282" s="162" t="n">
        <v>85.37</v>
      </c>
      <c r="D9282" s="162" t="n">
        <v>0.032948</v>
      </c>
      <c r="E9282" s="162" t="n"/>
    </row>
    <row r="9283">
      <c r="B9283" s="161" t="n">
        <v>23753</v>
      </c>
      <c r="C9283" s="162" t="n">
        <v>85.40000000000001</v>
      </c>
      <c r="D9283" s="162" t="n">
        <v>0.03291</v>
      </c>
      <c r="E9283" s="162" t="n"/>
    </row>
    <row r="9284">
      <c r="B9284" s="161" t="n">
        <v>23754</v>
      </c>
      <c r="C9284" s="162" t="n">
        <v>85.61</v>
      </c>
      <c r="D9284" s="162" t="n">
        <v>0.034978</v>
      </c>
      <c r="E9284" s="162" t="n"/>
    </row>
    <row r="9285">
      <c r="B9285" s="161" t="n">
        <v>23755</v>
      </c>
      <c r="C9285" s="162" t="n">
        <v>85.84</v>
      </c>
      <c r="D9285" s="162" t="n">
        <v>0.037256</v>
      </c>
      <c r="E9285" s="162" t="n"/>
    </row>
    <row r="9286">
      <c r="B9286" s="161" t="n">
        <v>23756</v>
      </c>
      <c r="C9286" s="162" t="n">
        <v>85.84</v>
      </c>
      <c r="D9286" s="162" t="n">
        <v>0.036841</v>
      </c>
      <c r="E9286" s="162" t="n"/>
    </row>
    <row r="9287">
      <c r="B9287" s="161" t="n">
        <v>23757</v>
      </c>
      <c r="C9287" s="162" t="n">
        <v>86.20999999999999</v>
      </c>
      <c r="D9287" s="162" t="n">
        <v>0.040721</v>
      </c>
      <c r="E9287" s="162" t="n"/>
    </row>
    <row r="9288">
      <c r="B9288" s="161" t="n">
        <v>23760</v>
      </c>
      <c r="C9288" s="162" t="n">
        <v>86.48999999999999</v>
      </c>
      <c r="D9288" s="162" t="n">
        <v>0.043554</v>
      </c>
      <c r="E9288" s="162" t="n"/>
    </row>
    <row r="9289">
      <c r="B9289" s="161" t="n">
        <v>23761</v>
      </c>
      <c r="C9289" s="162" t="n">
        <v>86.63</v>
      </c>
      <c r="D9289" s="162" t="n">
        <v>0.044767</v>
      </c>
      <c r="E9289" s="162" t="n"/>
    </row>
    <row r="9290">
      <c r="B9290" s="161" t="n">
        <v>23762</v>
      </c>
      <c r="C9290" s="162" t="n">
        <v>86.59999999999999</v>
      </c>
      <c r="D9290" s="162" t="n">
        <v>0.044024</v>
      </c>
      <c r="E9290" s="162" t="n"/>
    </row>
    <row r="9291">
      <c r="B9291" s="161" t="n">
        <v>23763</v>
      </c>
      <c r="C9291" s="162" t="n">
        <v>86.52</v>
      </c>
      <c r="D9291" s="162" t="n">
        <v>0.04269</v>
      </c>
      <c r="E9291" s="162" t="n"/>
    </row>
    <row r="9292">
      <c r="B9292" s="161" t="n">
        <v>23764</v>
      </c>
      <c r="C9292" s="162" t="n">
        <v>86.73999999999999</v>
      </c>
      <c r="D9292" s="162" t="n">
        <v>0.044809</v>
      </c>
      <c r="E9292" s="162" t="n"/>
    </row>
    <row r="9293">
      <c r="B9293" s="161" t="n">
        <v>23767</v>
      </c>
      <c r="C9293" s="162" t="n">
        <v>86.86</v>
      </c>
      <c r="D9293" s="162" t="n">
        <v>0.045759</v>
      </c>
      <c r="E9293" s="162" t="n"/>
    </row>
    <row r="9294">
      <c r="B9294" s="161" t="n">
        <v>23768</v>
      </c>
      <c r="C9294" s="162" t="n">
        <v>86.94</v>
      </c>
      <c r="D9294" s="162" t="n">
        <v>0.046253</v>
      </c>
      <c r="E9294" s="162" t="n"/>
    </row>
    <row r="9295">
      <c r="B9295" s="161" t="n">
        <v>23769</v>
      </c>
      <c r="C9295" s="162" t="n">
        <v>87.23</v>
      </c>
      <c r="D9295" s="162" t="n">
        <v>0.049134</v>
      </c>
      <c r="E9295" s="162" t="n"/>
    </row>
    <row r="9296">
      <c r="B9296" s="161" t="n">
        <v>23770</v>
      </c>
      <c r="C9296" s="162" t="n">
        <v>87.48</v>
      </c>
      <c r="D9296" s="162" t="n">
        <v>0.051545</v>
      </c>
      <c r="E9296" s="162" t="n"/>
    </row>
    <row r="9297">
      <c r="B9297" s="161" t="n">
        <v>23771</v>
      </c>
      <c r="C9297" s="162" t="n">
        <v>87.56</v>
      </c>
      <c r="D9297" s="162" t="n">
        <v>0.052009</v>
      </c>
      <c r="E9297" s="162" t="n"/>
    </row>
    <row r="9298">
      <c r="B9298" s="161" t="n">
        <v>23774</v>
      </c>
      <c r="C9298" s="162" t="n">
        <v>87.58</v>
      </c>
      <c r="D9298" s="162" t="n">
        <v>0.051794</v>
      </c>
      <c r="E9298" s="162" t="n"/>
    </row>
    <row r="9299">
      <c r="B9299" s="161" t="n">
        <v>23775</v>
      </c>
      <c r="C9299" s="162" t="n">
        <v>87.55</v>
      </c>
      <c r="D9299" s="162" t="n">
        <v>0.051031</v>
      </c>
      <c r="E9299" s="162" t="n"/>
    </row>
    <row r="9300">
      <c r="B9300" s="161" t="n">
        <v>23776</v>
      </c>
      <c r="C9300" s="162" t="n">
        <v>87.63</v>
      </c>
      <c r="D9300" s="162" t="n">
        <v>0.051516</v>
      </c>
      <c r="E9300" s="162" t="n"/>
    </row>
    <row r="9301">
      <c r="B9301" s="161" t="n">
        <v>23777</v>
      </c>
      <c r="C9301" s="162" t="n">
        <v>87.56999999999999</v>
      </c>
      <c r="D9301" s="162" t="n">
        <v>0.050408</v>
      </c>
      <c r="E9301" s="162" t="n"/>
    </row>
    <row r="9302">
      <c r="B9302" s="161" t="n">
        <v>23778</v>
      </c>
      <c r="C9302" s="162" t="n">
        <v>87.29000000000001</v>
      </c>
      <c r="D9302" s="162" t="n">
        <v>0.046798</v>
      </c>
      <c r="E9302" s="162" t="n"/>
    </row>
    <row r="9303">
      <c r="B9303" s="161" t="n">
        <v>23781</v>
      </c>
      <c r="C9303" s="162" t="n">
        <v>86.95</v>
      </c>
      <c r="D9303" s="162" t="n">
        <v>0.042501</v>
      </c>
      <c r="E9303" s="162" t="n"/>
    </row>
    <row r="9304">
      <c r="B9304" s="161" t="n">
        <v>23782</v>
      </c>
      <c r="C9304" s="162" t="n">
        <v>87.23999999999999</v>
      </c>
      <c r="D9304" s="162" t="n">
        <v>0.045381</v>
      </c>
      <c r="E9304" s="162" t="n"/>
    </row>
    <row r="9305">
      <c r="B9305" s="161" t="n">
        <v>23783</v>
      </c>
      <c r="C9305" s="162" t="n">
        <v>86.45999999999999</v>
      </c>
      <c r="D9305" s="162" t="n">
        <v>0.035974</v>
      </c>
      <c r="E9305" s="162" t="n"/>
    </row>
    <row r="9306">
      <c r="B9306" s="161" t="n">
        <v>23784</v>
      </c>
      <c r="C9306" s="162" t="n">
        <v>85.54000000000001</v>
      </c>
      <c r="D9306" s="162" t="n">
        <v>0.024938</v>
      </c>
      <c r="E9306" s="162" t="n"/>
    </row>
    <row r="9307">
      <c r="B9307" s="161" t="n">
        <v>23785</v>
      </c>
      <c r="C9307" s="162" t="n">
        <v>86.17</v>
      </c>
      <c r="D9307" s="162" t="n">
        <v>0.031888</v>
      </c>
      <c r="E9307" s="162" t="n"/>
    </row>
    <row r="9308">
      <c r="B9308" s="161" t="n">
        <v>23788</v>
      </c>
      <c r="C9308" s="162" t="n">
        <v>86.06999999999999</v>
      </c>
      <c r="D9308" s="162" t="n">
        <v>0.030331</v>
      </c>
      <c r="E9308" s="162" t="n"/>
    </row>
    <row r="9309">
      <c r="B9309" s="161" t="n">
        <v>23789</v>
      </c>
      <c r="C9309" s="162" t="n">
        <v>85.67</v>
      </c>
      <c r="D9309" s="162" t="n">
        <v>0.025344</v>
      </c>
      <c r="E9309" s="162" t="n"/>
    </row>
    <row r="9310">
      <c r="B9310" s="161" t="n">
        <v>23790</v>
      </c>
      <c r="C9310" s="162" t="n">
        <v>85.77</v>
      </c>
      <c r="D9310" s="162" t="n">
        <v>0.026193</v>
      </c>
      <c r="E9310" s="162" t="n"/>
    </row>
    <row r="9311">
      <c r="B9311" s="161" t="n">
        <v>23791</v>
      </c>
      <c r="C9311" s="162" t="n">
        <v>86.05</v>
      </c>
      <c r="D9311" s="162" t="n">
        <v>0.029143</v>
      </c>
      <c r="E9311" s="162" t="n"/>
    </row>
    <row r="9312">
      <c r="B9312" s="161" t="n">
        <v>23792</v>
      </c>
      <c r="C9312" s="162" t="n">
        <v>86.20999999999999</v>
      </c>
      <c r="D9312" s="162" t="n">
        <v>0.030692</v>
      </c>
      <c r="E9312" s="162" t="n"/>
    </row>
    <row r="9313">
      <c r="B9313" s="161" t="n">
        <v>23796</v>
      </c>
      <c r="C9313" s="162" t="n">
        <v>86.64</v>
      </c>
      <c r="D9313" s="162" t="n">
        <v>0.03534</v>
      </c>
      <c r="E9313" s="162" t="n"/>
    </row>
    <row r="9314">
      <c r="B9314" s="161" t="n">
        <v>23797</v>
      </c>
      <c r="C9314" s="162" t="n">
        <v>87.17</v>
      </c>
      <c r="D9314" s="162" t="n">
        <v>0.041069</v>
      </c>
      <c r="E9314" s="162" t="n"/>
    </row>
    <row r="9315">
      <c r="B9315" s="161" t="n">
        <v>23798</v>
      </c>
      <c r="C9315" s="162" t="n">
        <v>87.2</v>
      </c>
      <c r="D9315" s="162" t="n">
        <v>0.041037</v>
      </c>
      <c r="E9315" s="162" t="n"/>
    </row>
    <row r="9316">
      <c r="B9316" s="161" t="n">
        <v>23799</v>
      </c>
      <c r="C9316" s="162" t="n">
        <v>87.43000000000001</v>
      </c>
      <c r="D9316" s="162" t="n">
        <v>0.043297</v>
      </c>
      <c r="E9316" s="162" t="n"/>
    </row>
    <row r="9317">
      <c r="B9317" s="161" t="n">
        <v>23802</v>
      </c>
      <c r="C9317" s="162" t="n">
        <v>87.25</v>
      </c>
      <c r="D9317" s="162" t="n">
        <v>0.040861</v>
      </c>
      <c r="E9317" s="162" t="n"/>
    </row>
    <row r="9318">
      <c r="B9318" s="161" t="n">
        <v>23803</v>
      </c>
      <c r="C9318" s="162" t="n">
        <v>87.40000000000001</v>
      </c>
      <c r="D9318" s="162" t="n">
        <v>0.042188</v>
      </c>
      <c r="E9318" s="162" t="n"/>
    </row>
    <row r="9319">
      <c r="B9319" s="161" t="n">
        <v>23804</v>
      </c>
      <c r="C9319" s="162" t="n">
        <v>87.26000000000001</v>
      </c>
      <c r="D9319" s="162" t="n">
        <v>0.040218</v>
      </c>
      <c r="E9319" s="162" t="n"/>
    </row>
    <row r="9320">
      <c r="B9320" s="161" t="n">
        <v>23805</v>
      </c>
      <c r="C9320" s="162" t="n">
        <v>86.98</v>
      </c>
      <c r="D9320" s="162" t="n">
        <v>0.03663</v>
      </c>
      <c r="E9320" s="162" t="n"/>
    </row>
    <row r="9321">
      <c r="B9321" s="161" t="n">
        <v>23806</v>
      </c>
      <c r="C9321" s="162" t="n">
        <v>86.8</v>
      </c>
      <c r="D9321" s="162" t="n">
        <v>0.034171</v>
      </c>
      <c r="E9321" s="162" t="n"/>
    </row>
    <row r="9322">
      <c r="B9322" s="161" t="n">
        <v>23809</v>
      </c>
      <c r="C9322" s="162" t="n">
        <v>86.83</v>
      </c>
      <c r="D9322" s="162" t="n">
        <v>0.034149</v>
      </c>
      <c r="E9322" s="162" t="n"/>
    </row>
    <row r="9323">
      <c r="B9323" s="161" t="n">
        <v>23810</v>
      </c>
      <c r="C9323" s="162" t="n">
        <v>86.69</v>
      </c>
      <c r="D9323" s="162" t="n">
        <v>0.032179</v>
      </c>
      <c r="E9323" s="162" t="n"/>
    </row>
    <row r="9324">
      <c r="B9324" s="161" t="n">
        <v>23811</v>
      </c>
      <c r="C9324" s="162" t="n">
        <v>86.54000000000001</v>
      </c>
      <c r="D9324" s="162" t="n">
        <v>0.030101</v>
      </c>
      <c r="E9324" s="162" t="n"/>
    </row>
    <row r="9325">
      <c r="B9325" s="161" t="n">
        <v>23812</v>
      </c>
      <c r="C9325" s="162" t="n">
        <v>86.90000000000001</v>
      </c>
      <c r="D9325" s="162" t="n">
        <v>0.033875</v>
      </c>
      <c r="E9325" s="162" t="n"/>
    </row>
    <row r="9326">
      <c r="B9326" s="161" t="n">
        <v>23813</v>
      </c>
      <c r="C9326" s="162" t="n">
        <v>87.20999999999999</v>
      </c>
      <c r="D9326" s="162" t="n">
        <v>0.03703</v>
      </c>
      <c r="E9326" s="162" t="n"/>
    </row>
    <row r="9327">
      <c r="B9327" s="161" t="n">
        <v>23816</v>
      </c>
      <c r="C9327" s="162" t="n">
        <v>87.23999999999999</v>
      </c>
      <c r="D9327" s="162" t="n">
        <v>0.036958</v>
      </c>
      <c r="E9327" s="162" t="n"/>
    </row>
    <row r="9328">
      <c r="B9328" s="161" t="n">
        <v>23817</v>
      </c>
      <c r="C9328" s="162" t="n">
        <v>87.13</v>
      </c>
      <c r="D9328" s="162" t="n">
        <v>0.035295</v>
      </c>
      <c r="E9328" s="162" t="n"/>
    </row>
    <row r="9329">
      <c r="B9329" s="161" t="n">
        <v>23818</v>
      </c>
      <c r="C9329" s="162" t="n">
        <v>87.02</v>
      </c>
      <c r="D9329" s="162" t="n">
        <v>0.033621</v>
      </c>
      <c r="E9329" s="162" t="n"/>
    </row>
    <row r="9330">
      <c r="B9330" s="161" t="n">
        <v>23819</v>
      </c>
      <c r="C9330" s="162" t="n">
        <v>86.81</v>
      </c>
      <c r="D9330" s="162" t="n">
        <v>0.030782</v>
      </c>
      <c r="E9330" s="162" t="n"/>
    </row>
    <row r="9331">
      <c r="B9331" s="161" t="n">
        <v>23820</v>
      </c>
      <c r="C9331" s="162" t="n">
        <v>86.84</v>
      </c>
      <c r="D9331" s="162" t="n">
        <v>0.030691</v>
      </c>
      <c r="E9331" s="162" t="n"/>
    </row>
    <row r="9332">
      <c r="B9332" s="161" t="n">
        <v>23823</v>
      </c>
      <c r="C9332" s="162" t="n">
        <v>86.83</v>
      </c>
      <c r="D9332" s="162" t="n">
        <v>0.030092</v>
      </c>
      <c r="E9332" s="162" t="n"/>
    </row>
    <row r="9333">
      <c r="B9333" s="161" t="n">
        <v>23824</v>
      </c>
      <c r="C9333" s="162" t="n">
        <v>86.93000000000001</v>
      </c>
      <c r="D9333" s="162" t="n">
        <v>0.030774</v>
      </c>
      <c r="E9333" s="162" t="n"/>
    </row>
    <row r="9334">
      <c r="B9334" s="161" t="n">
        <v>23825</v>
      </c>
      <c r="C9334" s="162" t="n">
        <v>87.09</v>
      </c>
      <c r="D9334" s="162" t="n">
        <v>0.032111</v>
      </c>
      <c r="E9334" s="162" t="n"/>
    </row>
    <row r="9335">
      <c r="B9335" s="161" t="n">
        <v>23826</v>
      </c>
      <c r="C9335" s="162" t="n">
        <v>86.84</v>
      </c>
      <c r="D9335" s="162" t="n">
        <v>0.02878</v>
      </c>
      <c r="E9335" s="162" t="n"/>
    </row>
    <row r="9336">
      <c r="B9336" s="161" t="n">
        <v>23827</v>
      </c>
      <c r="C9336" s="162" t="n">
        <v>86.2</v>
      </c>
      <c r="D9336" s="162" t="n">
        <v>0.020983</v>
      </c>
      <c r="E9336" s="162" t="n"/>
    </row>
    <row r="9337">
      <c r="B9337" s="161" t="n">
        <v>23830</v>
      </c>
      <c r="C9337" s="162" t="n">
        <v>86.03</v>
      </c>
      <c r="D9337" s="162" t="n">
        <v>0.018635</v>
      </c>
      <c r="E9337" s="162" t="n"/>
    </row>
    <row r="9338">
      <c r="B9338" s="161" t="n">
        <v>23831</v>
      </c>
      <c r="C9338" s="162" t="n">
        <v>86.2</v>
      </c>
      <c r="D9338" s="162" t="n">
        <v>0.020219</v>
      </c>
      <c r="E9338" s="162" t="n"/>
    </row>
    <row r="9339">
      <c r="B9339" s="161" t="n">
        <v>23832</v>
      </c>
      <c r="C9339" s="162" t="n">
        <v>86.16</v>
      </c>
      <c r="D9339" s="162" t="n">
        <v>0.019388</v>
      </c>
      <c r="E9339" s="162" t="n"/>
    </row>
    <row r="9340">
      <c r="B9340" s="161" t="n">
        <v>23833</v>
      </c>
      <c r="C9340" s="162" t="n">
        <v>86.31999999999999</v>
      </c>
      <c r="D9340" s="162" t="n">
        <v>0.020893</v>
      </c>
      <c r="E9340" s="162" t="n"/>
    </row>
    <row r="9341">
      <c r="B9341" s="161" t="n">
        <v>23834</v>
      </c>
      <c r="C9341" s="162" t="n">
        <v>86.53</v>
      </c>
      <c r="D9341" s="162" t="n">
        <v>0.022985</v>
      </c>
      <c r="E9341" s="162" t="n"/>
    </row>
    <row r="9342">
      <c r="B9342" s="161" t="n">
        <v>23837</v>
      </c>
      <c r="C9342" s="162" t="n">
        <v>86.53</v>
      </c>
      <c r="D9342" s="162" t="n">
        <v>0.022646</v>
      </c>
      <c r="E9342" s="162" t="n"/>
    </row>
    <row r="9343">
      <c r="B9343" s="161" t="n">
        <v>23838</v>
      </c>
      <c r="C9343" s="162" t="n">
        <v>86.5</v>
      </c>
      <c r="D9343" s="162" t="n">
        <v>0.021967</v>
      </c>
      <c r="E9343" s="162" t="n"/>
    </row>
    <row r="9344">
      <c r="B9344" s="161" t="n">
        <v>23839</v>
      </c>
      <c r="C9344" s="162" t="n">
        <v>86.55</v>
      </c>
      <c r="D9344" s="162" t="n">
        <v>0.022224</v>
      </c>
      <c r="E9344" s="162" t="n"/>
    </row>
    <row r="9345">
      <c r="B9345" s="161" t="n">
        <v>23840</v>
      </c>
      <c r="C9345" s="162" t="n">
        <v>87.04000000000001</v>
      </c>
      <c r="D9345" s="162" t="n">
        <v>0.027499</v>
      </c>
      <c r="E9345" s="162" t="n"/>
    </row>
    <row r="9346">
      <c r="B9346" s="161" t="n">
        <v>23841</v>
      </c>
      <c r="C9346" s="162" t="n">
        <v>87.56</v>
      </c>
      <c r="D9346" s="162" t="n">
        <v>0.033072</v>
      </c>
      <c r="E9346" s="162" t="n"/>
    </row>
    <row r="9347">
      <c r="B9347" s="161" t="n">
        <v>23844</v>
      </c>
      <c r="C9347" s="162" t="n">
        <v>87.94</v>
      </c>
      <c r="D9347" s="162" t="n">
        <v>0.037005</v>
      </c>
      <c r="E9347" s="162" t="n"/>
    </row>
    <row r="9348">
      <c r="B9348" s="161" t="n">
        <v>23845</v>
      </c>
      <c r="C9348" s="162" t="n">
        <v>88.04000000000001</v>
      </c>
      <c r="D9348" s="162" t="n">
        <v>0.037753</v>
      </c>
      <c r="E9348" s="162" t="n"/>
    </row>
    <row r="9349">
      <c r="B9349" s="161" t="n">
        <v>23846</v>
      </c>
      <c r="C9349" s="162" t="n">
        <v>88.23999999999999</v>
      </c>
      <c r="D9349" s="162" t="n">
        <v>0.039633</v>
      </c>
      <c r="E9349" s="162" t="n"/>
    </row>
    <row r="9350">
      <c r="B9350" s="161" t="n">
        <v>23847</v>
      </c>
      <c r="C9350" s="162" t="n">
        <v>88.15000000000001</v>
      </c>
      <c r="D9350" s="162" t="n">
        <v>0.038232</v>
      </c>
      <c r="E9350" s="162" t="n"/>
    </row>
    <row r="9351">
      <c r="B9351" s="161" t="n">
        <v>23851</v>
      </c>
      <c r="C9351" s="162" t="n">
        <v>88.51000000000001</v>
      </c>
      <c r="D9351" s="162" t="n">
        <v>0.04194</v>
      </c>
      <c r="E9351" s="162" t="n"/>
    </row>
    <row r="9352">
      <c r="B9352" s="161" t="n">
        <v>23852</v>
      </c>
      <c r="C9352" s="162" t="n">
        <v>88.45999999999999</v>
      </c>
      <c r="D9352" s="162" t="n">
        <v>0.04103</v>
      </c>
      <c r="E9352" s="162" t="n"/>
    </row>
    <row r="9353">
      <c r="B9353" s="161" t="n">
        <v>23853</v>
      </c>
      <c r="C9353" s="162" t="n">
        <v>88.3</v>
      </c>
      <c r="D9353" s="162" t="n">
        <v>0.038906</v>
      </c>
      <c r="E9353" s="162" t="n"/>
    </row>
    <row r="9354">
      <c r="B9354" s="161" t="n">
        <v>23854</v>
      </c>
      <c r="C9354" s="162" t="n">
        <v>88.78</v>
      </c>
      <c r="D9354" s="162" t="n">
        <v>0.043994</v>
      </c>
      <c r="E9354" s="162" t="n"/>
    </row>
    <row r="9355">
      <c r="B9355" s="161" t="n">
        <v>23855</v>
      </c>
      <c r="C9355" s="162" t="n">
        <v>88.88</v>
      </c>
      <c r="D9355" s="162" t="n">
        <v>0.044781</v>
      </c>
      <c r="E9355" s="162" t="n"/>
    </row>
    <row r="9356">
      <c r="B9356" s="161" t="n">
        <v>23858</v>
      </c>
      <c r="C9356" s="162" t="n">
        <v>88.89</v>
      </c>
      <c r="D9356" s="162" t="n">
        <v>0.04456</v>
      </c>
      <c r="E9356" s="162" t="n"/>
    </row>
    <row r="9357">
      <c r="B9357" s="161" t="n">
        <v>23859</v>
      </c>
      <c r="C9357" s="162" t="n">
        <v>89.04000000000001</v>
      </c>
      <c r="D9357" s="162" t="n">
        <v>0.045912</v>
      </c>
      <c r="E9357" s="162" t="n"/>
    </row>
    <row r="9358">
      <c r="B9358" s="161" t="n">
        <v>23860</v>
      </c>
      <c r="C9358" s="162" t="n">
        <v>89</v>
      </c>
      <c r="D9358" s="162" t="n">
        <v>0.045128</v>
      </c>
      <c r="E9358" s="162" t="n"/>
    </row>
    <row r="9359">
      <c r="B9359" s="161" t="n">
        <v>23861</v>
      </c>
      <c r="C9359" s="162" t="n">
        <v>88.93000000000001</v>
      </c>
      <c r="D9359" s="162" t="n">
        <v>0.043997</v>
      </c>
      <c r="E9359" s="162" t="n"/>
    </row>
    <row r="9360">
      <c r="B9360" s="161" t="n">
        <v>23862</v>
      </c>
      <c r="C9360" s="162" t="n">
        <v>89.11</v>
      </c>
      <c r="D9360" s="162" t="n">
        <v>0.04568</v>
      </c>
      <c r="E9360" s="162" t="n"/>
    </row>
    <row r="9361">
      <c r="B9361" s="161" t="n">
        <v>23865</v>
      </c>
      <c r="C9361" s="162" t="n">
        <v>89.23</v>
      </c>
      <c r="D9361" s="162" t="n">
        <v>0.046697</v>
      </c>
      <c r="E9361" s="162" t="n"/>
    </row>
    <row r="9362">
      <c r="B9362" s="161" t="n">
        <v>23866</v>
      </c>
      <c r="C9362" s="162" t="n">
        <v>89.51000000000001</v>
      </c>
      <c r="D9362" s="162" t="n">
        <v>0.049507</v>
      </c>
      <c r="E9362" s="162" t="n"/>
    </row>
    <row r="9363">
      <c r="B9363" s="161" t="n">
        <v>23867</v>
      </c>
      <c r="C9363" s="162" t="n">
        <v>89.70999999999999</v>
      </c>
      <c r="D9363" s="162" t="n">
        <v>0.051389</v>
      </c>
      <c r="E9363" s="162" t="n"/>
    </row>
    <row r="9364">
      <c r="B9364" s="161" t="n">
        <v>23868</v>
      </c>
      <c r="C9364" s="162" t="n">
        <v>89.92</v>
      </c>
      <c r="D9364" s="162" t="n">
        <v>0.053353</v>
      </c>
      <c r="E9364" s="162" t="n"/>
    </row>
    <row r="9365">
      <c r="B9365" s="161" t="n">
        <v>23869</v>
      </c>
      <c r="C9365" s="162" t="n">
        <v>89.84999999999999</v>
      </c>
      <c r="D9365" s="162" t="n">
        <v>0.052203</v>
      </c>
      <c r="E9365" s="162" t="n"/>
    </row>
    <row r="9366">
      <c r="B9366" s="161" t="n">
        <v>23872</v>
      </c>
      <c r="C9366" s="162" t="n">
        <v>89.66</v>
      </c>
      <c r="D9366" s="162" t="n">
        <v>0.049724</v>
      </c>
      <c r="E9366" s="162" t="n"/>
    </row>
    <row r="9367">
      <c r="B9367" s="161" t="n">
        <v>23873</v>
      </c>
      <c r="C9367" s="162" t="n">
        <v>89.55</v>
      </c>
      <c r="D9367" s="162" t="n">
        <v>0.048139</v>
      </c>
      <c r="E9367" s="162" t="n"/>
    </row>
    <row r="9368">
      <c r="B9368" s="161" t="n">
        <v>23874</v>
      </c>
      <c r="C9368" s="162" t="n">
        <v>89.94</v>
      </c>
      <c r="D9368" s="162" t="n">
        <v>0.052083</v>
      </c>
      <c r="E9368" s="162" t="n"/>
    </row>
    <row r="9369">
      <c r="B9369" s="161" t="n">
        <v>23875</v>
      </c>
      <c r="C9369" s="162" t="n">
        <v>90.27</v>
      </c>
      <c r="D9369" s="162" t="n">
        <v>0.055311</v>
      </c>
      <c r="E9369" s="162" t="n"/>
    </row>
    <row r="9370">
      <c r="B9370" s="161" t="n">
        <v>23876</v>
      </c>
      <c r="C9370" s="162" t="n">
        <v>90.09999999999999</v>
      </c>
      <c r="D9370" s="162" t="n">
        <v>0.053006</v>
      </c>
      <c r="E9370" s="162" t="n"/>
    </row>
    <row r="9371">
      <c r="B9371" s="161" t="n">
        <v>23879</v>
      </c>
      <c r="C9371" s="162" t="n">
        <v>89.54000000000001</v>
      </c>
      <c r="D9371" s="162" t="n">
        <v>0.046394</v>
      </c>
      <c r="E9371" s="162" t="n"/>
    </row>
    <row r="9372">
      <c r="B9372" s="161" t="n">
        <v>23880</v>
      </c>
      <c r="C9372" s="162" t="n">
        <v>89.45999999999999</v>
      </c>
      <c r="D9372" s="162" t="n">
        <v>0.045133</v>
      </c>
      <c r="E9372" s="162" t="n"/>
    </row>
    <row r="9373">
      <c r="B9373" s="161" t="n">
        <v>23881</v>
      </c>
      <c r="C9373" s="162" t="n">
        <v>89.67</v>
      </c>
      <c r="D9373" s="162" t="n">
        <v>0.047087</v>
      </c>
      <c r="E9373" s="162" t="n"/>
    </row>
    <row r="9374">
      <c r="B9374" s="161" t="n">
        <v>23882</v>
      </c>
      <c r="C9374" s="162" t="n">
        <v>89.18000000000001</v>
      </c>
      <c r="D9374" s="162" t="n">
        <v>0.041186</v>
      </c>
      <c r="E9374" s="162" t="n"/>
    </row>
    <row r="9375">
      <c r="B9375" s="161" t="n">
        <v>23883</v>
      </c>
      <c r="C9375" s="162" t="n">
        <v>88.75</v>
      </c>
      <c r="D9375" s="162" t="n">
        <v>0.035964</v>
      </c>
      <c r="E9375" s="162" t="n"/>
    </row>
    <row r="9376">
      <c r="B9376" s="161" t="n">
        <v>23886</v>
      </c>
      <c r="C9376" s="162" t="n">
        <v>88.09</v>
      </c>
      <c r="D9376" s="162" t="n">
        <v>0.028105</v>
      </c>
      <c r="E9376" s="162" t="n"/>
    </row>
    <row r="9377">
      <c r="B9377" s="161" t="n">
        <v>23887</v>
      </c>
      <c r="C9377" s="162" t="n">
        <v>88.59999999999999</v>
      </c>
      <c r="D9377" s="162" t="n">
        <v>0.033484</v>
      </c>
      <c r="E9377" s="162" t="n"/>
    </row>
    <row r="9378">
      <c r="B9378" s="161" t="n">
        <v>23888</v>
      </c>
      <c r="C9378" s="162" t="n">
        <v>88.3</v>
      </c>
      <c r="D9378" s="162" t="n">
        <v>0.029712</v>
      </c>
      <c r="E9378" s="162" t="n"/>
    </row>
    <row r="9379">
      <c r="B9379" s="161" t="n">
        <v>23889</v>
      </c>
      <c r="C9379" s="162" t="n">
        <v>87.84</v>
      </c>
      <c r="D9379" s="162" t="n">
        <v>0.024135</v>
      </c>
      <c r="E9379" s="162" t="n"/>
    </row>
    <row r="9380">
      <c r="B9380" s="161" t="n">
        <v>23890</v>
      </c>
      <c r="C9380" s="162" t="n">
        <v>88.42</v>
      </c>
      <c r="D9380" s="162" t="n">
        <v>0.030351</v>
      </c>
      <c r="E9380" s="162" t="n"/>
    </row>
    <row r="9381">
      <c r="B9381" s="161" t="n">
        <v>23894</v>
      </c>
      <c r="C9381" s="162" t="n">
        <v>87.72</v>
      </c>
      <c r="D9381" s="162" t="n">
        <v>0.022094</v>
      </c>
      <c r="E9381" s="162" t="n"/>
    </row>
    <row r="9382">
      <c r="B9382" s="161" t="n">
        <v>23895</v>
      </c>
      <c r="C9382" s="162" t="n">
        <v>87.09</v>
      </c>
      <c r="D9382" s="162" t="n">
        <v>0.01461</v>
      </c>
      <c r="E9382" s="162" t="n"/>
    </row>
    <row r="9383">
      <c r="B9383" s="161" t="n">
        <v>23896</v>
      </c>
      <c r="C9383" s="162" t="n">
        <v>86.90000000000001</v>
      </c>
      <c r="D9383" s="162" t="n">
        <v>0.012161</v>
      </c>
      <c r="E9383" s="162" t="n"/>
    </row>
    <row r="9384">
      <c r="B9384" s="161" t="n">
        <v>23897</v>
      </c>
      <c r="C9384" s="162" t="n">
        <v>87.11</v>
      </c>
      <c r="D9384" s="162" t="n">
        <v>0.0143</v>
      </c>
      <c r="E9384" s="162" t="n"/>
    </row>
    <row r="9385">
      <c r="B9385" s="161" t="n">
        <v>23900</v>
      </c>
      <c r="C9385" s="162" t="n">
        <v>86.88</v>
      </c>
      <c r="D9385" s="162" t="n">
        <v>0.011391</v>
      </c>
      <c r="E9385" s="162" t="n"/>
    </row>
    <row r="9386">
      <c r="B9386" s="161" t="n">
        <v>23901</v>
      </c>
      <c r="C9386" s="162" t="n">
        <v>85.93000000000001</v>
      </c>
      <c r="D9386" s="162" t="n">
        <v>0.000164</v>
      </c>
      <c r="E9386" s="162" t="n"/>
    </row>
    <row r="9387">
      <c r="B9387" s="161" t="n">
        <v>23902</v>
      </c>
      <c r="C9387" s="162" t="n">
        <v>85.04000000000001</v>
      </c>
      <c r="D9387" s="162" t="n">
        <v>-0.01042</v>
      </c>
      <c r="E9387" s="162" t="n"/>
    </row>
    <row r="9388">
      <c r="B9388" s="161" t="n">
        <v>23903</v>
      </c>
      <c r="C9388" s="162" t="n">
        <v>84.73</v>
      </c>
      <c r="D9388" s="162" t="n">
        <v>-0.014236</v>
      </c>
      <c r="E9388" s="162" t="n"/>
    </row>
    <row r="9389">
      <c r="B9389" s="161" t="n">
        <v>23904</v>
      </c>
      <c r="C9389" s="162" t="n">
        <v>85.12</v>
      </c>
      <c r="D9389" s="162" t="n">
        <v>-0.009858</v>
      </c>
      <c r="E9389" s="162" t="n"/>
    </row>
    <row r="9390">
      <c r="B9390" s="161" t="n">
        <v>23907</v>
      </c>
      <c r="C9390" s="162" t="n">
        <v>84.01000000000001</v>
      </c>
      <c r="D9390" s="162" t="n">
        <v>-0.02314</v>
      </c>
      <c r="E9390" s="162" t="n"/>
    </row>
    <row r="9391">
      <c r="B9391" s="161" t="n">
        <v>23908</v>
      </c>
      <c r="C9391" s="162" t="n">
        <v>84.48999999999999</v>
      </c>
      <c r="D9391" s="162" t="n">
        <v>-0.017605</v>
      </c>
      <c r="E9391" s="162" t="n"/>
    </row>
    <row r="9392">
      <c r="B9392" s="161" t="n">
        <v>23909</v>
      </c>
      <c r="C9392" s="162" t="n">
        <v>85.2</v>
      </c>
      <c r="D9392" s="162" t="n">
        <v>-0.009424</v>
      </c>
      <c r="E9392" s="162" t="n"/>
    </row>
    <row r="9393">
      <c r="B9393" s="161" t="n">
        <v>23910</v>
      </c>
      <c r="C9393" s="162" t="n">
        <v>85.73999999999999</v>
      </c>
      <c r="D9393" s="162" t="n">
        <v>-0.003333</v>
      </c>
      <c r="E9393" s="162" t="n"/>
    </row>
    <row r="9394">
      <c r="B9394" s="161" t="n">
        <v>23911</v>
      </c>
      <c r="C9394" s="162" t="n">
        <v>85.34</v>
      </c>
      <c r="D9394" s="162" t="n">
        <v>-0.008193000000000001</v>
      </c>
      <c r="E9394" s="162" t="n"/>
    </row>
    <row r="9395">
      <c r="B9395" s="161" t="n">
        <v>23914</v>
      </c>
      <c r="C9395" s="162" t="n">
        <v>85.05</v>
      </c>
      <c r="D9395" s="162" t="n">
        <v>-0.011756</v>
      </c>
      <c r="E9395" s="162" t="n"/>
    </row>
    <row r="9396">
      <c r="B9396" s="161" t="n">
        <v>23915</v>
      </c>
      <c r="C9396" s="162" t="n">
        <v>85.20999999999999</v>
      </c>
      <c r="D9396" s="162" t="n">
        <v>-0.010031</v>
      </c>
      <c r="E9396" s="162" t="n"/>
    </row>
    <row r="9397">
      <c r="B9397" s="161" t="n">
        <v>23916</v>
      </c>
      <c r="C9397" s="162" t="n">
        <v>84.67</v>
      </c>
      <c r="D9397" s="162" t="n">
        <v>-0.016499</v>
      </c>
      <c r="E9397" s="162" t="n"/>
    </row>
    <row r="9398">
      <c r="B9398" s="161" t="n">
        <v>23917</v>
      </c>
      <c r="C9398" s="162" t="n">
        <v>83.56</v>
      </c>
      <c r="D9398" s="162" t="n">
        <v>-0.029735</v>
      </c>
      <c r="E9398" s="162" t="n"/>
    </row>
    <row r="9399">
      <c r="B9399" s="161" t="n">
        <v>23918</v>
      </c>
      <c r="C9399" s="162" t="n">
        <v>83.06</v>
      </c>
      <c r="D9399" s="162" t="n">
        <v>-0.035738</v>
      </c>
      <c r="E9399" s="162" t="n"/>
    </row>
    <row r="9400">
      <c r="B9400" s="161" t="n">
        <v>23921</v>
      </c>
      <c r="C9400" s="162" t="n">
        <v>81.59999999999999</v>
      </c>
      <c r="D9400" s="162" t="n">
        <v>-0.053385</v>
      </c>
      <c r="E9400" s="162" t="n"/>
    </row>
    <row r="9401">
      <c r="B9401" s="161" t="n">
        <v>23922</v>
      </c>
      <c r="C9401" s="162" t="n">
        <v>82.41</v>
      </c>
      <c r="D9401" s="162" t="n">
        <v>-0.043447</v>
      </c>
      <c r="E9401" s="162" t="n"/>
    </row>
    <row r="9402">
      <c r="B9402" s="161" t="n">
        <v>23923</v>
      </c>
      <c r="C9402" s="162" t="n">
        <v>84.12</v>
      </c>
      <c r="D9402" s="162" t="n">
        <v>-0.022961</v>
      </c>
      <c r="E9402" s="162" t="n"/>
    </row>
    <row r="9403">
      <c r="B9403" s="161" t="n">
        <v>23924</v>
      </c>
      <c r="C9403" s="162" t="n">
        <v>84.48</v>
      </c>
      <c r="D9403" s="162" t="n">
        <v>-0.018777</v>
      </c>
      <c r="E9403" s="162" t="n"/>
    </row>
    <row r="9404">
      <c r="B9404" s="161" t="n">
        <v>23925</v>
      </c>
      <c r="C9404" s="162" t="n">
        <v>85.16</v>
      </c>
      <c r="D9404" s="162" t="n">
        <v>-0.010871</v>
      </c>
      <c r="E9404" s="162" t="n"/>
    </row>
    <row r="9405">
      <c r="B9405" s="161" t="n">
        <v>23929</v>
      </c>
      <c r="C9405" s="162" t="n">
        <v>84.98999999999999</v>
      </c>
      <c r="D9405" s="162" t="n">
        <v>-0.012939</v>
      </c>
      <c r="E9405" s="162" t="n"/>
    </row>
    <row r="9406">
      <c r="B9406" s="161" t="n">
        <v>23930</v>
      </c>
      <c r="C9406" s="162" t="n">
        <v>84.67</v>
      </c>
      <c r="D9406" s="162" t="n">
        <v>-0.016781</v>
      </c>
      <c r="E9406" s="162" t="n"/>
    </row>
    <row r="9407">
      <c r="B9407" s="161" t="n">
        <v>23931</v>
      </c>
      <c r="C9407" s="162" t="n">
        <v>85.39</v>
      </c>
      <c r="D9407" s="162" t="n">
        <v>-0.008402</v>
      </c>
      <c r="E9407" s="162" t="n"/>
    </row>
    <row r="9408">
      <c r="B9408" s="161" t="n">
        <v>23932</v>
      </c>
      <c r="C9408" s="162" t="n">
        <v>85.70999999999999</v>
      </c>
      <c r="D9408" s="162" t="n">
        <v>-0.004767</v>
      </c>
      <c r="E9408" s="162" t="n"/>
    </row>
    <row r="9409">
      <c r="B9409" s="161" t="n">
        <v>23935</v>
      </c>
      <c r="C9409" s="162" t="n">
        <v>85.69</v>
      </c>
      <c r="D9409" s="162" t="n">
        <v>-0.005104</v>
      </c>
      <c r="E9409" s="162" t="n"/>
    </row>
    <row r="9410">
      <c r="B9410" s="161" t="n">
        <v>23936</v>
      </c>
      <c r="C9410" s="162" t="n">
        <v>85.59</v>
      </c>
      <c r="D9410" s="162" t="n">
        <v>-0.006364</v>
      </c>
      <c r="E9410" s="162" t="n"/>
    </row>
    <row r="9411">
      <c r="B9411" s="161" t="n">
        <v>23937</v>
      </c>
      <c r="C9411" s="162" t="n">
        <v>85.87</v>
      </c>
      <c r="D9411" s="162" t="n">
        <v>-0.003194</v>
      </c>
      <c r="E9411" s="162" t="n"/>
    </row>
    <row r="9412">
      <c r="B9412" s="161" t="n">
        <v>23938</v>
      </c>
      <c r="C9412" s="162" t="n">
        <v>85.72</v>
      </c>
      <c r="D9412" s="162" t="n">
        <v>-0.005026</v>
      </c>
      <c r="E9412" s="162" t="n"/>
    </row>
    <row r="9413">
      <c r="B9413" s="161" t="n">
        <v>23939</v>
      </c>
      <c r="C9413" s="162" t="n">
        <v>85.69</v>
      </c>
      <c r="D9413" s="162" t="n">
        <v>-0.00546</v>
      </c>
      <c r="E9413" s="162" t="n"/>
    </row>
    <row r="9414">
      <c r="B9414" s="161" t="n">
        <v>23942</v>
      </c>
      <c r="C9414" s="162" t="n">
        <v>85.63</v>
      </c>
      <c r="D9414" s="162" t="n">
        <v>-0.006245</v>
      </c>
      <c r="E9414" s="162" t="n"/>
    </row>
    <row r="9415">
      <c r="B9415" s="161" t="n">
        <v>23943</v>
      </c>
      <c r="C9415" s="162" t="n">
        <v>84.55</v>
      </c>
      <c r="D9415" s="162" t="n">
        <v>-0.018965</v>
      </c>
      <c r="E9415" s="162" t="n"/>
    </row>
    <row r="9416">
      <c r="B9416" s="161" t="n">
        <v>23944</v>
      </c>
      <c r="C9416" s="162" t="n">
        <v>84.06999999999999</v>
      </c>
      <c r="D9416" s="162" t="n">
        <v>-0.024641</v>
      </c>
      <c r="E9416" s="162" t="n"/>
    </row>
    <row r="9417">
      <c r="B9417" s="161" t="n">
        <v>23945</v>
      </c>
      <c r="C9417" s="162" t="n">
        <v>83.84999999999999</v>
      </c>
      <c r="D9417" s="162" t="n">
        <v>-0.02721</v>
      </c>
      <c r="E9417" s="162" t="n"/>
    </row>
    <row r="9418">
      <c r="B9418" s="161" t="n">
        <v>23946</v>
      </c>
      <c r="C9418" s="162" t="n">
        <v>84.06999999999999</v>
      </c>
      <c r="D9418" s="162" t="n">
        <v>-0.024548</v>
      </c>
      <c r="E9418" s="162" t="n"/>
    </row>
    <row r="9419">
      <c r="B9419" s="161" t="n">
        <v>23949</v>
      </c>
      <c r="C9419" s="162" t="n">
        <v>84.05</v>
      </c>
      <c r="D9419" s="162" t="n">
        <v>-0.024742</v>
      </c>
      <c r="E9419" s="162" t="n"/>
    </row>
    <row r="9420">
      <c r="B9420" s="161" t="n">
        <v>23950</v>
      </c>
      <c r="C9420" s="162" t="n">
        <v>83.87</v>
      </c>
      <c r="D9420" s="162" t="n">
        <v>-0.026818</v>
      </c>
      <c r="E9420" s="162" t="n"/>
    </row>
    <row r="9421">
      <c r="B9421" s="161" t="n">
        <v>23951</v>
      </c>
      <c r="C9421" s="162" t="n">
        <v>84.03</v>
      </c>
      <c r="D9421" s="162" t="n">
        <v>-0.024843</v>
      </c>
      <c r="E9421" s="162" t="n"/>
    </row>
    <row r="9422">
      <c r="B9422" s="161" t="n">
        <v>23952</v>
      </c>
      <c r="C9422" s="162" t="n">
        <v>84.68000000000001</v>
      </c>
      <c r="D9422" s="162" t="n">
        <v>-0.017105</v>
      </c>
      <c r="E9422" s="162" t="n"/>
    </row>
    <row r="9423">
      <c r="B9423" s="161" t="n">
        <v>23953</v>
      </c>
      <c r="C9423" s="162" t="n">
        <v>85.25</v>
      </c>
      <c r="D9423" s="162" t="n">
        <v>-0.010413</v>
      </c>
      <c r="E9423" s="162" t="n"/>
    </row>
    <row r="9424">
      <c r="B9424" s="161" t="n">
        <v>23956</v>
      </c>
      <c r="C9424" s="162" t="n">
        <v>85.42</v>
      </c>
      <c r="D9424" s="162" t="n">
        <v>-0.008456999999999999</v>
      </c>
      <c r="E9424" s="162" t="n"/>
    </row>
    <row r="9425">
      <c r="B9425" s="161" t="n">
        <v>23957</v>
      </c>
      <c r="C9425" s="162" t="n">
        <v>85.45999999999999</v>
      </c>
      <c r="D9425" s="162" t="n">
        <v>-0.008059999999999999</v>
      </c>
      <c r="E9425" s="162" t="n"/>
    </row>
    <row r="9426">
      <c r="B9426" s="161" t="n">
        <v>23958</v>
      </c>
      <c r="C9426" s="162" t="n">
        <v>85.79000000000001</v>
      </c>
      <c r="D9426" s="162" t="n">
        <v>-0.004261</v>
      </c>
      <c r="E9426" s="162" t="n"/>
    </row>
    <row r="9427">
      <c r="B9427" s="161" t="n">
        <v>23959</v>
      </c>
      <c r="C9427" s="162" t="n">
        <v>85.79000000000001</v>
      </c>
      <c r="D9427" s="162" t="n">
        <v>-0.004311</v>
      </c>
      <c r="E9427" s="162" t="n"/>
    </row>
    <row r="9428">
      <c r="B9428" s="161" t="n">
        <v>23960</v>
      </c>
      <c r="C9428" s="162" t="n">
        <v>86.06999999999999</v>
      </c>
      <c r="D9428" s="162" t="n">
        <v>-0.001104</v>
      </c>
      <c r="E9428" s="162" t="n"/>
    </row>
    <row r="9429">
      <c r="B9429" s="161" t="n">
        <v>23963</v>
      </c>
      <c r="C9429" s="162" t="n">
        <v>85.86</v>
      </c>
      <c r="D9429" s="162" t="n">
        <v>-0.003591</v>
      </c>
      <c r="E9429" s="162" t="n"/>
    </row>
    <row r="9430">
      <c r="B9430" s="161" t="n">
        <v>23964</v>
      </c>
      <c r="C9430" s="162" t="n">
        <v>85.87</v>
      </c>
      <c r="D9430" s="162" t="n">
        <v>-0.003529</v>
      </c>
      <c r="E9430" s="162" t="n"/>
    </row>
    <row r="9431">
      <c r="B9431" s="161" t="n">
        <v>23965</v>
      </c>
      <c r="C9431" s="162" t="n">
        <v>86.13</v>
      </c>
      <c r="D9431" s="162" t="n">
        <v>-0.000563</v>
      </c>
      <c r="E9431" s="162" t="n"/>
    </row>
    <row r="9432">
      <c r="B9432" s="161" t="n">
        <v>23966</v>
      </c>
      <c r="C9432" s="162" t="n">
        <v>86.38</v>
      </c>
      <c r="D9432" s="162" t="n">
        <v>0.002255</v>
      </c>
      <c r="E9432" s="162" t="n"/>
    </row>
    <row r="9433">
      <c r="B9433" s="161" t="n">
        <v>23967</v>
      </c>
      <c r="C9433" s="162" t="n">
        <v>86.77</v>
      </c>
      <c r="D9433" s="162" t="n">
        <v>0.006657</v>
      </c>
      <c r="E9433" s="162" t="n"/>
    </row>
    <row r="9434">
      <c r="B9434" s="161" t="n">
        <v>23970</v>
      </c>
      <c r="C9434" s="162" t="n">
        <v>86.87</v>
      </c>
      <c r="D9434" s="162" t="n">
        <v>0.007683</v>
      </c>
      <c r="E9434" s="162" t="n"/>
    </row>
    <row r="9435">
      <c r="B9435" s="161" t="n">
        <v>23971</v>
      </c>
      <c r="C9435" s="162" t="n">
        <v>87.04000000000001</v>
      </c>
      <c r="D9435" s="162" t="n">
        <v>0.009504</v>
      </c>
      <c r="E9435" s="162" t="n"/>
    </row>
    <row r="9436">
      <c r="B9436" s="161" t="n">
        <v>23972</v>
      </c>
      <c r="C9436" s="162" t="n">
        <v>86.98999999999999</v>
      </c>
      <c r="D9436" s="162" t="n">
        <v>0.008806</v>
      </c>
      <c r="E9436" s="162" t="n"/>
    </row>
    <row r="9437">
      <c r="B9437" s="161" t="n">
        <v>23973</v>
      </c>
      <c r="C9437" s="162" t="n">
        <v>86.79000000000001</v>
      </c>
      <c r="D9437" s="162" t="n">
        <v>0.006411</v>
      </c>
      <c r="E9437" s="162" t="n"/>
    </row>
    <row r="9438">
      <c r="B9438" s="161" t="n">
        <v>23974</v>
      </c>
      <c r="C9438" s="162" t="n">
        <v>86.69</v>
      </c>
      <c r="D9438" s="162" t="n">
        <v>0.005168</v>
      </c>
      <c r="E9438" s="162" t="n"/>
    </row>
    <row r="9439">
      <c r="B9439" s="161" t="n">
        <v>23977</v>
      </c>
      <c r="C9439" s="162" t="n">
        <v>86.56</v>
      </c>
      <c r="D9439" s="162" t="n">
        <v>0.003586</v>
      </c>
      <c r="E9439" s="162" t="n"/>
    </row>
    <row r="9440">
      <c r="B9440" s="161" t="n">
        <v>23978</v>
      </c>
      <c r="C9440" s="162" t="n">
        <v>86.70999999999999</v>
      </c>
      <c r="D9440" s="162" t="n">
        <v>0.005232</v>
      </c>
      <c r="E9440" s="162" t="n"/>
    </row>
    <row r="9441">
      <c r="B9441" s="161" t="n">
        <v>23979</v>
      </c>
      <c r="C9441" s="162" t="n">
        <v>86.81</v>
      </c>
      <c r="D9441" s="162" t="n">
        <v>0.00629</v>
      </c>
      <c r="E9441" s="162" t="n"/>
    </row>
    <row r="9442">
      <c r="B9442" s="161" t="n">
        <v>23980</v>
      </c>
      <c r="C9442" s="162" t="n">
        <v>87.14</v>
      </c>
      <c r="D9442" s="162" t="n">
        <v>0.009951</v>
      </c>
      <c r="E9442" s="162" t="n"/>
    </row>
    <row r="9443">
      <c r="B9443" s="161" t="n">
        <v>23981</v>
      </c>
      <c r="C9443" s="162" t="n">
        <v>87.2</v>
      </c>
      <c r="D9443" s="162" t="n">
        <v>0.010517</v>
      </c>
      <c r="E9443" s="162" t="n"/>
    </row>
    <row r="9444">
      <c r="B9444" s="161" t="n">
        <v>23984</v>
      </c>
      <c r="C9444" s="162" t="n">
        <v>87.20999999999999</v>
      </c>
      <c r="D9444" s="162" t="n">
        <v>0.010514</v>
      </c>
      <c r="E9444" s="162" t="n"/>
    </row>
    <row r="9445">
      <c r="B9445" s="161" t="n">
        <v>23985</v>
      </c>
      <c r="C9445" s="162" t="n">
        <v>87.17</v>
      </c>
      <c r="D9445" s="162" t="n">
        <v>0.009941999999999999</v>
      </c>
      <c r="E9445" s="162" t="n"/>
    </row>
    <row r="9446">
      <c r="B9446" s="161" t="n">
        <v>23986</v>
      </c>
      <c r="C9446" s="162" t="n">
        <v>87.17</v>
      </c>
      <c r="D9446" s="162" t="n">
        <v>0.009854</v>
      </c>
      <c r="E9446" s="162" t="n"/>
    </row>
    <row r="9447">
      <c r="B9447" s="161" t="n">
        <v>23987</v>
      </c>
      <c r="C9447" s="162" t="n">
        <v>87.65000000000001</v>
      </c>
      <c r="D9447" s="162" t="n">
        <v>0.015251</v>
      </c>
      <c r="E9447" s="162" t="n"/>
    </row>
    <row r="9448">
      <c r="B9448" s="161" t="n">
        <v>23988</v>
      </c>
      <c r="C9448" s="162" t="n">
        <v>88.06</v>
      </c>
      <c r="D9448" s="162" t="n">
        <v>0.019812</v>
      </c>
      <c r="E9448" s="162" t="n"/>
    </row>
    <row r="9449">
      <c r="B9449" s="161" t="n">
        <v>23992</v>
      </c>
      <c r="C9449" s="162" t="n">
        <v>88.36</v>
      </c>
      <c r="D9449" s="162" t="n">
        <v>0.023086</v>
      </c>
      <c r="E9449" s="162" t="n"/>
    </row>
    <row r="9450">
      <c r="B9450" s="161" t="n">
        <v>23993</v>
      </c>
      <c r="C9450" s="162" t="n">
        <v>88.66</v>
      </c>
      <c r="D9450" s="162" t="n">
        <v>0.026338</v>
      </c>
      <c r="E9450" s="162" t="n"/>
    </row>
    <row r="9451">
      <c r="B9451" s="161" t="n">
        <v>23994</v>
      </c>
      <c r="C9451" s="162" t="n">
        <v>88.89</v>
      </c>
      <c r="D9451" s="162" t="n">
        <v>0.028762</v>
      </c>
      <c r="E9451" s="162" t="n"/>
    </row>
    <row r="9452">
      <c r="B9452" s="161" t="n">
        <v>23995</v>
      </c>
      <c r="C9452" s="162" t="n">
        <v>89.12</v>
      </c>
      <c r="D9452" s="162" t="n">
        <v>0.031149</v>
      </c>
      <c r="E9452" s="162" t="n"/>
    </row>
    <row r="9453">
      <c r="B9453" s="161" t="n">
        <v>23998</v>
      </c>
      <c r="C9453" s="162" t="n">
        <v>89.38</v>
      </c>
      <c r="D9453" s="162" t="n">
        <v>0.033835</v>
      </c>
      <c r="E9453" s="162" t="n"/>
    </row>
    <row r="9454">
      <c r="B9454" s="161" t="n">
        <v>23999</v>
      </c>
      <c r="C9454" s="162" t="n">
        <v>89.03</v>
      </c>
      <c r="D9454" s="162" t="n">
        <v>0.029687</v>
      </c>
      <c r="E9454" s="162" t="n"/>
    </row>
    <row r="9455">
      <c r="B9455" s="161" t="n">
        <v>24000</v>
      </c>
      <c r="C9455" s="162" t="n">
        <v>89.52</v>
      </c>
      <c r="D9455" s="162" t="n">
        <v>0.034881</v>
      </c>
      <c r="E9455" s="162" t="n"/>
    </row>
    <row r="9456">
      <c r="B9456" s="161" t="n">
        <v>24001</v>
      </c>
      <c r="C9456" s="162" t="n">
        <v>90.02</v>
      </c>
      <c r="D9456" s="162" t="n">
        <v>0.040076</v>
      </c>
      <c r="E9456" s="162" t="n"/>
    </row>
    <row r="9457">
      <c r="B9457" s="161" t="n">
        <v>24002</v>
      </c>
      <c r="C9457" s="162" t="n">
        <v>90.05</v>
      </c>
      <c r="D9457" s="162" t="n">
        <v>0.040048</v>
      </c>
      <c r="E9457" s="162" t="n"/>
    </row>
    <row r="9458">
      <c r="B9458" s="161" t="n">
        <v>24005</v>
      </c>
      <c r="C9458" s="162" t="n">
        <v>90.08</v>
      </c>
      <c r="D9458" s="162" t="n">
        <v>0.04004</v>
      </c>
      <c r="E9458" s="162" t="n"/>
    </row>
    <row r="9459">
      <c r="B9459" s="161" t="n">
        <v>24006</v>
      </c>
      <c r="C9459" s="162" t="n">
        <v>89.81</v>
      </c>
      <c r="D9459" s="162" t="n">
        <v>0.036723</v>
      </c>
      <c r="E9459" s="162" t="n"/>
    </row>
    <row r="9460">
      <c r="B9460" s="161" t="n">
        <v>24007</v>
      </c>
      <c r="C9460" s="162" t="n">
        <v>90.22</v>
      </c>
      <c r="D9460" s="162" t="n">
        <v>0.040937</v>
      </c>
      <c r="E9460" s="162" t="n"/>
    </row>
    <row r="9461">
      <c r="B9461" s="161" t="n">
        <v>24008</v>
      </c>
      <c r="C9461" s="162" t="n">
        <v>89.86</v>
      </c>
      <c r="D9461" s="162" t="n">
        <v>0.036601</v>
      </c>
      <c r="E9461" s="162" t="n"/>
    </row>
    <row r="9462">
      <c r="B9462" s="161" t="n">
        <v>24009</v>
      </c>
      <c r="C9462" s="162" t="n">
        <v>90.02</v>
      </c>
      <c r="D9462" s="162" t="n">
        <v>0.038001</v>
      </c>
      <c r="E9462" s="162" t="n"/>
    </row>
    <row r="9463">
      <c r="B9463" s="161" t="n">
        <v>24012</v>
      </c>
      <c r="C9463" s="162" t="n">
        <v>90.65000000000001</v>
      </c>
      <c r="D9463" s="162" t="n">
        <v>0.04456</v>
      </c>
      <c r="E9463" s="162" t="n"/>
    </row>
    <row r="9464">
      <c r="B9464" s="161" t="n">
        <v>24013</v>
      </c>
      <c r="C9464" s="162" t="n">
        <v>90.43000000000001</v>
      </c>
      <c r="D9464" s="162" t="n">
        <v>0.04174</v>
      </c>
      <c r="E9464" s="162" t="n"/>
    </row>
    <row r="9465">
      <c r="B9465" s="161" t="n">
        <v>24014</v>
      </c>
      <c r="C9465" s="162" t="n">
        <v>90.02</v>
      </c>
      <c r="D9465" s="162" t="n">
        <v>0.036817</v>
      </c>
      <c r="E9465" s="162" t="n"/>
    </row>
    <row r="9466">
      <c r="B9466" s="161" t="n">
        <v>24015</v>
      </c>
      <c r="C9466" s="162" t="n">
        <v>89.95999999999999</v>
      </c>
      <c r="D9466" s="162" t="n">
        <v>0.035762</v>
      </c>
      <c r="E9466" s="162" t="n"/>
    </row>
    <row r="9467">
      <c r="B9467" s="161" t="n">
        <v>24016</v>
      </c>
      <c r="C9467" s="162" t="n">
        <v>89.90000000000001</v>
      </c>
      <c r="D9467" s="162" t="n">
        <v>0.034729</v>
      </c>
      <c r="E9467" s="162" t="n"/>
    </row>
    <row r="9468">
      <c r="B9468" s="161" t="n">
        <v>24019</v>
      </c>
      <c r="C9468" s="162" t="n">
        <v>90.08</v>
      </c>
      <c r="D9468" s="162" t="n">
        <v>0.036373</v>
      </c>
      <c r="E9468" s="162" t="n"/>
    </row>
    <row r="9469">
      <c r="B9469" s="161" t="n">
        <v>24020</v>
      </c>
      <c r="C9469" s="162" t="n">
        <v>90.63</v>
      </c>
      <c r="D9469" s="162" t="n">
        <v>0.042096</v>
      </c>
      <c r="E9469" s="162" t="n"/>
    </row>
    <row r="9470">
      <c r="B9470" s="161" t="n">
        <v>24021</v>
      </c>
      <c r="C9470" s="162" t="n">
        <v>90.54000000000001</v>
      </c>
      <c r="D9470" s="162" t="n">
        <v>0.040748</v>
      </c>
      <c r="E9470" s="162" t="n"/>
    </row>
    <row r="9471">
      <c r="B9471" s="161" t="n">
        <v>24022</v>
      </c>
      <c r="C9471" s="162" t="n">
        <v>90.47</v>
      </c>
      <c r="D9471" s="162" t="n">
        <v>0.039621</v>
      </c>
      <c r="E9471" s="162" t="n"/>
    </row>
    <row r="9472">
      <c r="B9472" s="161" t="n">
        <v>24023</v>
      </c>
      <c r="C9472" s="162" t="n">
        <v>90.84999999999999</v>
      </c>
      <c r="D9472" s="162" t="n">
        <v>0.043428</v>
      </c>
      <c r="E9472" s="162" t="n"/>
    </row>
    <row r="9473">
      <c r="B9473" s="161" t="n">
        <v>24026</v>
      </c>
      <c r="C9473" s="162" t="n">
        <v>91.37</v>
      </c>
      <c r="D9473" s="162" t="n">
        <v>0.04872</v>
      </c>
      <c r="E9473" s="162" t="n"/>
    </row>
    <row r="9474">
      <c r="B9474" s="161" t="n">
        <v>24027</v>
      </c>
      <c r="C9474" s="162" t="n">
        <v>91.34999999999999</v>
      </c>
      <c r="D9474" s="162" t="n">
        <v>0.048083</v>
      </c>
      <c r="E9474" s="162" t="n"/>
    </row>
    <row r="9475">
      <c r="B9475" s="161" t="n">
        <v>24028</v>
      </c>
      <c r="C9475" s="162" t="n">
        <v>91.34</v>
      </c>
      <c r="D9475" s="162" t="n">
        <v>0.047541</v>
      </c>
      <c r="E9475" s="162" t="n"/>
    </row>
    <row r="9476">
      <c r="B9476" s="161" t="n">
        <v>24029</v>
      </c>
      <c r="C9476" s="162" t="n">
        <v>91.19</v>
      </c>
      <c r="D9476" s="162" t="n">
        <v>0.045502</v>
      </c>
      <c r="E9476" s="162" t="n"/>
    </row>
    <row r="9477">
      <c r="B9477" s="161" t="n">
        <v>24030</v>
      </c>
      <c r="C9477" s="162" t="n">
        <v>91.38</v>
      </c>
      <c r="D9477" s="162" t="n">
        <v>0.047203</v>
      </c>
      <c r="E9477" s="162" t="n"/>
    </row>
    <row r="9478">
      <c r="B9478" s="161" t="n">
        <v>24033</v>
      </c>
      <c r="C9478" s="162" t="n">
        <v>91.68000000000001</v>
      </c>
      <c r="D9478" s="162" t="n">
        <v>0.050053</v>
      </c>
      <c r="E9478" s="162" t="n"/>
    </row>
    <row r="9479">
      <c r="B9479" s="161" t="n">
        <v>24034</v>
      </c>
      <c r="C9479" s="162" t="n">
        <v>91.8</v>
      </c>
      <c r="D9479" s="162" t="n">
        <v>0.050951</v>
      </c>
      <c r="E9479" s="162" t="n"/>
    </row>
    <row r="9480">
      <c r="B9480" s="161" t="n">
        <v>24035</v>
      </c>
      <c r="C9480" s="162" t="n">
        <v>91.78</v>
      </c>
      <c r="D9480" s="162" t="n">
        <v>0.050338</v>
      </c>
      <c r="E9480" s="162" t="n"/>
    </row>
    <row r="9481">
      <c r="B9481" s="161" t="n">
        <v>24036</v>
      </c>
      <c r="C9481" s="162" t="n">
        <v>91.94</v>
      </c>
      <c r="D9481" s="162" t="n">
        <v>0.051697</v>
      </c>
      <c r="E9481" s="162" t="n"/>
    </row>
    <row r="9482">
      <c r="B9482" s="161" t="n">
        <v>24037</v>
      </c>
      <c r="C9482" s="162" t="n">
        <v>91.98</v>
      </c>
      <c r="D9482" s="162" t="n">
        <v>0.051753</v>
      </c>
      <c r="E9482" s="162" t="n"/>
    </row>
    <row r="9483">
      <c r="B9483" s="161" t="n">
        <v>24040</v>
      </c>
      <c r="C9483" s="162" t="n">
        <v>91.67</v>
      </c>
      <c r="D9483" s="162" t="n">
        <v>0.048019</v>
      </c>
      <c r="E9483" s="162" t="n"/>
    </row>
    <row r="9484">
      <c r="B9484" s="161" t="n">
        <v>24041</v>
      </c>
      <c r="C9484" s="162" t="n">
        <v>92.2</v>
      </c>
      <c r="D9484" s="162" t="n">
        <v>0.053406</v>
      </c>
      <c r="E9484" s="162" t="n"/>
    </row>
    <row r="9485">
      <c r="B9485" s="161" t="n">
        <v>24042</v>
      </c>
      <c r="C9485" s="162" t="n">
        <v>92.51000000000001</v>
      </c>
      <c r="D9485" s="162" t="n">
        <v>0.056382</v>
      </c>
      <c r="E9485" s="162" t="n"/>
    </row>
    <row r="9486">
      <c r="B9486" s="161" t="n">
        <v>24043</v>
      </c>
      <c r="C9486" s="162" t="n">
        <v>92.20999999999999</v>
      </c>
      <c r="D9486" s="162" t="n">
        <v>0.052769</v>
      </c>
      <c r="E9486" s="162" t="n"/>
    </row>
    <row r="9487">
      <c r="B9487" s="161" t="n">
        <v>24044</v>
      </c>
      <c r="C9487" s="162" t="n">
        <v>92.42</v>
      </c>
      <c r="D9487" s="162" t="n">
        <v>0.054689</v>
      </c>
      <c r="E9487" s="162" t="n"/>
    </row>
    <row r="9488">
      <c r="B9488" s="161" t="n">
        <v>24047</v>
      </c>
      <c r="C9488" s="162" t="n">
        <v>92.23</v>
      </c>
      <c r="D9488" s="162" t="n">
        <v>0.052303</v>
      </c>
      <c r="E9488" s="162" t="n"/>
    </row>
    <row r="9489">
      <c r="B9489" s="161" t="n">
        <v>24049</v>
      </c>
      <c r="C9489" s="162" t="n">
        <v>92.31</v>
      </c>
      <c r="D9489" s="162" t="n">
        <v>0.052846</v>
      </c>
      <c r="E9489" s="162" t="n"/>
    </row>
    <row r="9490">
      <c r="B9490" s="161" t="n">
        <v>24050</v>
      </c>
      <c r="C9490" s="162" t="n">
        <v>92.45999999999999</v>
      </c>
      <c r="D9490" s="162" t="n">
        <v>0.054135</v>
      </c>
      <c r="E9490" s="162" t="n"/>
    </row>
    <row r="9491">
      <c r="B9491" s="161" t="n">
        <v>24051</v>
      </c>
      <c r="C9491" s="162" t="n">
        <v>92.37</v>
      </c>
      <c r="D9491" s="162" t="n">
        <v>0.052827</v>
      </c>
      <c r="E9491" s="162" t="n"/>
    </row>
    <row r="9492">
      <c r="B9492" s="161" t="n">
        <v>24054</v>
      </c>
      <c r="C9492" s="162" t="n">
        <v>92.23</v>
      </c>
      <c r="D9492" s="162" t="n">
        <v>0.050997</v>
      </c>
      <c r="E9492" s="162" t="n"/>
    </row>
    <row r="9493">
      <c r="B9493" s="161" t="n">
        <v>24055</v>
      </c>
      <c r="C9493" s="162" t="n">
        <v>91.93000000000001</v>
      </c>
      <c r="D9493" s="162" t="n">
        <v>0.04745</v>
      </c>
      <c r="E9493" s="162" t="n"/>
    </row>
    <row r="9494">
      <c r="B9494" s="161" t="n">
        <v>24056</v>
      </c>
      <c r="C9494" s="162" t="n">
        <v>91.83</v>
      </c>
      <c r="D9494" s="162" t="n">
        <v>0.046083</v>
      </c>
      <c r="E9494" s="162" t="n"/>
    </row>
    <row r="9495">
      <c r="B9495" s="161" t="n">
        <v>24057</v>
      </c>
      <c r="C9495" s="162" t="n">
        <v>92.11</v>
      </c>
      <c r="D9495" s="162" t="n">
        <v>0.048849</v>
      </c>
      <c r="E9495" s="162" t="n"/>
    </row>
    <row r="9496">
      <c r="B9496" s="161" t="n">
        <v>24058</v>
      </c>
      <c r="C9496" s="162" t="n">
        <v>92.55</v>
      </c>
      <c r="D9496" s="162" t="n">
        <v>0.053326</v>
      </c>
      <c r="E9496" s="162" t="n"/>
    </row>
    <row r="9497">
      <c r="B9497" s="161" t="n">
        <v>24061</v>
      </c>
      <c r="C9497" s="162" t="n">
        <v>92.63</v>
      </c>
      <c r="D9497" s="162" t="n">
        <v>0.053901</v>
      </c>
      <c r="E9497" s="162" t="n"/>
    </row>
    <row r="9498">
      <c r="B9498" s="161" t="n">
        <v>24062</v>
      </c>
      <c r="C9498" s="162" t="n">
        <v>92.41</v>
      </c>
      <c r="D9498" s="162" t="n">
        <v>0.051248</v>
      </c>
      <c r="E9498" s="162" t="n"/>
    </row>
    <row r="9499">
      <c r="B9499" s="161" t="n">
        <v>24063</v>
      </c>
      <c r="C9499" s="162" t="n">
        <v>92.59999999999999</v>
      </c>
      <c r="D9499" s="162" t="n">
        <v>0.053014</v>
      </c>
      <c r="E9499" s="162" t="n"/>
    </row>
    <row r="9500">
      <c r="B9500" s="161" t="n">
        <v>24064</v>
      </c>
      <c r="C9500" s="162" t="n">
        <v>92.22</v>
      </c>
      <c r="D9500" s="162" t="n">
        <v>0.048641</v>
      </c>
      <c r="E9500" s="162" t="n"/>
    </row>
    <row r="9501">
      <c r="B9501" s="161" t="n">
        <v>24065</v>
      </c>
      <c r="C9501" s="162" t="n">
        <v>92.23999999999999</v>
      </c>
      <c r="D9501" s="162" t="n">
        <v>0.048592</v>
      </c>
      <c r="E9501" s="162" t="n"/>
    </row>
    <row r="9502">
      <c r="B9502" s="161" t="n">
        <v>24068</v>
      </c>
      <c r="C9502" s="162" t="n">
        <v>91.64</v>
      </c>
      <c r="D9502" s="162" t="n">
        <v>0.041818</v>
      </c>
      <c r="E9502" s="162" t="n"/>
    </row>
    <row r="9503">
      <c r="B9503" s="161" t="n">
        <v>24069</v>
      </c>
      <c r="C9503" s="162" t="n">
        <v>91.78</v>
      </c>
      <c r="D9503" s="162" t="n">
        <v>0.04307</v>
      </c>
      <c r="E9503" s="162" t="n"/>
    </row>
    <row r="9504">
      <c r="B9504" s="161" t="n">
        <v>24070</v>
      </c>
      <c r="C9504" s="162" t="n">
        <v>91.94</v>
      </c>
      <c r="D9504" s="162" t="n">
        <v>0.044545</v>
      </c>
      <c r="E9504" s="162" t="n"/>
    </row>
    <row r="9505">
      <c r="B9505" s="161" t="n">
        <v>24072</v>
      </c>
      <c r="C9505" s="162" t="n">
        <v>92.03</v>
      </c>
      <c r="D9505" s="162" t="n">
        <v>0.045206</v>
      </c>
      <c r="E9505" s="162" t="n"/>
    </row>
    <row r="9506">
      <c r="B9506" s="161" t="n">
        <v>24075</v>
      </c>
      <c r="C9506" s="162" t="n">
        <v>91.8</v>
      </c>
      <c r="D9506" s="162" t="n">
        <v>0.042348</v>
      </c>
      <c r="E9506" s="162" t="n"/>
    </row>
    <row r="9507">
      <c r="B9507" s="161" t="n">
        <v>24076</v>
      </c>
      <c r="C9507" s="162" t="n">
        <v>91.61</v>
      </c>
      <c r="D9507" s="162" t="n">
        <v>0.039967</v>
      </c>
      <c r="E9507" s="162" t="n"/>
    </row>
    <row r="9508">
      <c r="B9508" s="161" t="n">
        <v>24077</v>
      </c>
      <c r="C9508" s="162" t="n">
        <v>91.5</v>
      </c>
      <c r="D9508" s="162" t="n">
        <v>0.038457</v>
      </c>
      <c r="E9508" s="162" t="n"/>
    </row>
    <row r="9509">
      <c r="B9509" s="161" t="n">
        <v>24078</v>
      </c>
      <c r="C9509" s="162" t="n">
        <v>91.20999999999999</v>
      </c>
      <c r="D9509" s="162" t="n">
        <v>0.034968</v>
      </c>
      <c r="E9509" s="162" t="n"/>
    </row>
    <row r="9510">
      <c r="B9510" s="161" t="n">
        <v>24079</v>
      </c>
      <c r="C9510" s="162" t="n">
        <v>91.27</v>
      </c>
      <c r="D9510" s="162" t="n">
        <v>0.035314</v>
      </c>
      <c r="E9510" s="162" t="n"/>
    </row>
    <row r="9511">
      <c r="B9511" s="161" t="n">
        <v>24082</v>
      </c>
      <c r="C9511" s="162" t="n">
        <v>90.59</v>
      </c>
      <c r="D9511" s="162" t="n">
        <v>0.027578</v>
      </c>
      <c r="E9511" s="162" t="n"/>
    </row>
    <row r="9512">
      <c r="B9512" s="161" t="n">
        <v>24083</v>
      </c>
      <c r="C9512" s="162" t="n">
        <v>91.39</v>
      </c>
      <c r="D9512" s="162" t="n">
        <v>0.036076</v>
      </c>
      <c r="E9512" s="162" t="n"/>
    </row>
    <row r="9513">
      <c r="B9513" s="161" t="n">
        <v>24084</v>
      </c>
      <c r="C9513" s="162" t="n">
        <v>91.28</v>
      </c>
      <c r="D9513" s="162" t="n">
        <v>0.034609</v>
      </c>
      <c r="E9513" s="162" t="n"/>
    </row>
    <row r="9514">
      <c r="B9514" s="161" t="n">
        <v>24085</v>
      </c>
      <c r="C9514" s="162" t="n">
        <v>91.56</v>
      </c>
      <c r="D9514" s="162" t="n">
        <v>0.037423</v>
      </c>
      <c r="E9514" s="162" t="n"/>
    </row>
    <row r="9515">
      <c r="B9515" s="161" t="n">
        <v>24086</v>
      </c>
      <c r="C9515" s="162" t="n">
        <v>91.8</v>
      </c>
      <c r="D9515" s="162" t="n">
        <v>0.03978</v>
      </c>
      <c r="E9515" s="162" t="n"/>
    </row>
    <row r="9516">
      <c r="B9516" s="161" t="n">
        <v>24089</v>
      </c>
      <c r="C9516" s="162" t="n">
        <v>91.83</v>
      </c>
      <c r="D9516" s="162" t="n">
        <v>0.039857</v>
      </c>
      <c r="E9516" s="162" t="n"/>
    </row>
    <row r="9517">
      <c r="B9517" s="161" t="n">
        <v>24090</v>
      </c>
      <c r="C9517" s="162" t="n">
        <v>91.88</v>
      </c>
      <c r="D9517" s="162" t="n">
        <v>0.040139</v>
      </c>
      <c r="E9517" s="162" t="n"/>
    </row>
    <row r="9518">
      <c r="B9518" s="161" t="n">
        <v>24091</v>
      </c>
      <c r="C9518" s="162" t="n">
        <v>92.02</v>
      </c>
      <c r="D9518" s="162" t="n">
        <v>0.0414</v>
      </c>
      <c r="E9518" s="162" t="n"/>
    </row>
    <row r="9519">
      <c r="B9519" s="161" t="n">
        <v>24092</v>
      </c>
      <c r="C9519" s="162" t="n">
        <v>92.12</v>
      </c>
      <c r="D9519" s="162" t="n">
        <v>0.042211</v>
      </c>
      <c r="E9519" s="162" t="n"/>
    </row>
    <row r="9520">
      <c r="B9520" s="161" t="n">
        <v>24093</v>
      </c>
      <c r="C9520" s="162" t="n">
        <v>92.08</v>
      </c>
      <c r="D9520" s="162" t="n">
        <v>0.041488</v>
      </c>
      <c r="E9520" s="162" t="n"/>
    </row>
    <row r="9521">
      <c r="B9521" s="161" t="n">
        <v>24096</v>
      </c>
      <c r="C9521" s="162" t="n">
        <v>91.65000000000001</v>
      </c>
      <c r="D9521" s="162" t="n">
        <v>0.036533</v>
      </c>
      <c r="E9521" s="162" t="n"/>
    </row>
    <row r="9522">
      <c r="B9522" s="161" t="n">
        <v>24097</v>
      </c>
      <c r="C9522" s="162" t="n">
        <v>92.01000000000001</v>
      </c>
      <c r="D9522" s="162" t="n">
        <v>0.04016</v>
      </c>
      <c r="E9522" s="162" t="n"/>
    </row>
    <row r="9523">
      <c r="B9523" s="161" t="n">
        <v>24098</v>
      </c>
      <c r="C9523" s="162" t="n">
        <v>92.29000000000001</v>
      </c>
      <c r="D9523" s="162" t="n">
        <v>0.042882</v>
      </c>
      <c r="E9523" s="162" t="n"/>
    </row>
    <row r="9524">
      <c r="B9524" s="161" t="n">
        <v>24099</v>
      </c>
      <c r="C9524" s="162" t="n">
        <v>92.19</v>
      </c>
      <c r="D9524" s="162" t="n">
        <v>0.041478</v>
      </c>
      <c r="E9524" s="162" t="n"/>
    </row>
    <row r="9525">
      <c r="B9525" s="161" t="n">
        <v>24103</v>
      </c>
      <c r="C9525" s="162" t="n">
        <v>91.52</v>
      </c>
      <c r="D9525" s="162" t="n">
        <v>0.033923</v>
      </c>
      <c r="E9525" s="162" t="n"/>
    </row>
    <row r="9526">
      <c r="B9526" s="161" t="n">
        <v>24104</v>
      </c>
      <c r="C9526" s="162" t="n">
        <v>91.53</v>
      </c>
      <c r="D9526" s="162" t="n">
        <v>0.033788</v>
      </c>
      <c r="E9526" s="162" t="n"/>
    </row>
    <row r="9527">
      <c r="B9527" s="161" t="n">
        <v>24105</v>
      </c>
      <c r="C9527" s="162" t="n">
        <v>91.81</v>
      </c>
      <c r="D9527" s="162" t="n">
        <v>0.036584</v>
      </c>
      <c r="E9527" s="162" t="n"/>
    </row>
    <row r="9528">
      <c r="B9528" s="161" t="n">
        <v>24106</v>
      </c>
      <c r="C9528" s="162" t="n">
        <v>92.25</v>
      </c>
      <c r="D9528" s="162" t="n">
        <v>0.041076</v>
      </c>
      <c r="E9528" s="162" t="n"/>
    </row>
    <row r="9529">
      <c r="B9529" s="161" t="n">
        <v>24107</v>
      </c>
      <c r="C9529" s="162" t="n">
        <v>92.43000000000001</v>
      </c>
      <c r="D9529" s="162" t="n">
        <v>0.04272</v>
      </c>
      <c r="E9529" s="162" t="n"/>
    </row>
    <row r="9530">
      <c r="B9530" s="161" t="n">
        <v>24110</v>
      </c>
      <c r="C9530" s="162" t="n">
        <v>92.18000000000001</v>
      </c>
      <c r="D9530" s="162" t="n">
        <v>0.039708</v>
      </c>
      <c r="E9530" s="162" t="n"/>
    </row>
    <row r="9531">
      <c r="B9531" s="161" t="n">
        <v>24111</v>
      </c>
      <c r="C9531" s="162" t="n">
        <v>92.26000000000001</v>
      </c>
      <c r="D9531" s="162" t="n">
        <v>0.04027</v>
      </c>
      <c r="E9531" s="162" t="n"/>
    </row>
    <row r="9532">
      <c r="B9532" s="161" t="n">
        <v>24112</v>
      </c>
      <c r="C9532" s="162" t="n">
        <v>92.84999999999999</v>
      </c>
      <c r="D9532" s="162" t="n">
        <v>0.046305</v>
      </c>
      <c r="E9532" s="162" t="n"/>
    </row>
    <row r="9533">
      <c r="B9533" s="161" t="n">
        <v>24113</v>
      </c>
      <c r="C9533" s="162" t="n">
        <v>93.06</v>
      </c>
      <c r="D9533" s="162" t="n">
        <v>0.048219</v>
      </c>
      <c r="E9533" s="162" t="n"/>
    </row>
    <row r="9534">
      <c r="B9534" s="161" t="n">
        <v>24114</v>
      </c>
      <c r="C9534" s="162" t="n">
        <v>93.14</v>
      </c>
      <c r="D9534" s="162" t="n">
        <v>0.048737</v>
      </c>
      <c r="E9534" s="162" t="n"/>
    </row>
    <row r="9535">
      <c r="B9535" s="161" t="n">
        <v>24117</v>
      </c>
      <c r="C9535" s="162" t="n">
        <v>93.33</v>
      </c>
      <c r="D9535" s="162" t="n">
        <v>0.050409</v>
      </c>
      <c r="E9535" s="162" t="n"/>
    </row>
    <row r="9536">
      <c r="B9536" s="161" t="n">
        <v>24118</v>
      </c>
      <c r="C9536" s="162" t="n">
        <v>93.41</v>
      </c>
      <c r="D9536" s="162" t="n">
        <v>0.05086</v>
      </c>
      <c r="E9536" s="162" t="n"/>
    </row>
    <row r="9537">
      <c r="B9537" s="161" t="n">
        <v>24119</v>
      </c>
      <c r="C9537" s="162" t="n">
        <v>93.19</v>
      </c>
      <c r="D9537" s="162" t="n">
        <v>0.048098</v>
      </c>
      <c r="E9537" s="162" t="n"/>
    </row>
    <row r="9538">
      <c r="B9538" s="161" t="n">
        <v>24120</v>
      </c>
      <c r="C9538" s="162" t="n">
        <v>93.36</v>
      </c>
      <c r="D9538" s="162" t="n">
        <v>0.049518</v>
      </c>
      <c r="E9538" s="162" t="n"/>
    </row>
    <row r="9539">
      <c r="B9539" s="161" t="n">
        <v>24121</v>
      </c>
      <c r="C9539" s="162" t="n">
        <v>93.5</v>
      </c>
      <c r="D9539" s="162" t="n">
        <v>0.050603</v>
      </c>
      <c r="E9539" s="162" t="n"/>
    </row>
    <row r="9540">
      <c r="B9540" s="161" t="n">
        <v>24124</v>
      </c>
      <c r="C9540" s="162" t="n">
        <v>93.77</v>
      </c>
      <c r="D9540" s="162" t="n">
        <v>0.053068</v>
      </c>
      <c r="E9540" s="162" t="n"/>
    </row>
    <row r="9541">
      <c r="B9541" s="161" t="n">
        <v>24125</v>
      </c>
      <c r="C9541" s="162" t="n">
        <v>93.95</v>
      </c>
      <c r="D9541" s="162" t="n">
        <v>0.054569</v>
      </c>
      <c r="E9541" s="162" t="n"/>
    </row>
    <row r="9542">
      <c r="B9542" s="161" t="n">
        <v>24126</v>
      </c>
      <c r="C9542" s="162" t="n">
        <v>93.69</v>
      </c>
      <c r="D9542" s="162" t="n">
        <v>0.051395</v>
      </c>
      <c r="E9542" s="162" t="n"/>
    </row>
    <row r="9543">
      <c r="B9543" s="161" t="n">
        <v>24127</v>
      </c>
      <c r="C9543" s="162" t="n">
        <v>93.36</v>
      </c>
      <c r="D9543" s="162" t="n">
        <v>0.047481</v>
      </c>
      <c r="E9543" s="162" t="n"/>
    </row>
    <row r="9544">
      <c r="B9544" s="161" t="n">
        <v>24128</v>
      </c>
      <c r="C9544" s="162" t="n">
        <v>93.47</v>
      </c>
      <c r="D9544" s="162" t="n">
        <v>0.04827</v>
      </c>
      <c r="E9544" s="162" t="n"/>
    </row>
    <row r="9545">
      <c r="B9545" s="161" t="n">
        <v>24131</v>
      </c>
      <c r="C9545" s="162" t="n">
        <v>93.70999999999999</v>
      </c>
      <c r="D9545" s="162" t="n">
        <v>0.05046</v>
      </c>
      <c r="E9545" s="162" t="n"/>
    </row>
    <row r="9546">
      <c r="B9546" s="161" t="n">
        <v>24132</v>
      </c>
      <c r="C9546" s="162" t="n">
        <v>93.84999999999999</v>
      </c>
      <c r="D9546" s="162" t="n">
        <v>0.0516</v>
      </c>
      <c r="E9546" s="162" t="n"/>
    </row>
    <row r="9547">
      <c r="B9547" s="161" t="n">
        <v>24133</v>
      </c>
      <c r="C9547" s="162" t="n">
        <v>93.7</v>
      </c>
      <c r="D9547" s="162" t="n">
        <v>0.049677</v>
      </c>
      <c r="E9547" s="162" t="n"/>
    </row>
    <row r="9548">
      <c r="B9548" s="161" t="n">
        <v>24134</v>
      </c>
      <c r="C9548" s="162" t="n">
        <v>93.67</v>
      </c>
      <c r="D9548" s="162" t="n">
        <v>0.049042</v>
      </c>
      <c r="E9548" s="162" t="n"/>
    </row>
    <row r="9549">
      <c r="B9549" s="161" t="n">
        <v>24135</v>
      </c>
      <c r="C9549" s="162" t="n">
        <v>93.31</v>
      </c>
      <c r="D9549" s="162" t="n">
        <v>0.044907</v>
      </c>
      <c r="E9549" s="162" t="n"/>
    </row>
    <row r="9550">
      <c r="B9550" s="161" t="n">
        <v>24138</v>
      </c>
      <c r="C9550" s="162" t="n">
        <v>92.88</v>
      </c>
      <c r="D9550" s="162" t="n">
        <v>0.040023</v>
      </c>
      <c r="E9550" s="162" t="n"/>
    </row>
    <row r="9551">
      <c r="B9551" s="161" t="n">
        <v>24139</v>
      </c>
      <c r="C9551" s="162" t="n">
        <v>92.16</v>
      </c>
      <c r="D9551" s="162" t="n">
        <v>0.032036</v>
      </c>
      <c r="E9551" s="162" t="n"/>
    </row>
    <row r="9552">
      <c r="B9552" s="161" t="n">
        <v>24140</v>
      </c>
      <c r="C9552" s="162" t="n">
        <v>92.53</v>
      </c>
      <c r="D9552" s="162" t="n">
        <v>0.035815</v>
      </c>
      <c r="E9552" s="162" t="n"/>
    </row>
    <row r="9553">
      <c r="B9553" s="161" t="n">
        <v>24141</v>
      </c>
      <c r="C9553" s="162" t="n">
        <v>92.65000000000001</v>
      </c>
      <c r="D9553" s="162" t="n">
        <v>0.036867</v>
      </c>
      <c r="E9553" s="162" t="n"/>
    </row>
    <row r="9554">
      <c r="B9554" s="161" t="n">
        <v>24142</v>
      </c>
      <c r="C9554" s="162" t="n">
        <v>93.26000000000001</v>
      </c>
      <c r="D9554" s="162" t="n">
        <v>0.043179</v>
      </c>
      <c r="E9554" s="162" t="n"/>
    </row>
    <row r="9555">
      <c r="B9555" s="161" t="n">
        <v>24145</v>
      </c>
      <c r="C9555" s="162" t="n">
        <v>93.59</v>
      </c>
      <c r="D9555" s="162" t="n">
        <v>0.046447</v>
      </c>
      <c r="E9555" s="162" t="n"/>
    </row>
    <row r="9556">
      <c r="B9556" s="161" t="n">
        <v>24146</v>
      </c>
      <c r="C9556" s="162" t="n">
        <v>93.55</v>
      </c>
      <c r="D9556" s="162" t="n">
        <v>0.045759</v>
      </c>
      <c r="E9556" s="162" t="n"/>
    </row>
    <row r="9557">
      <c r="B9557" s="161" t="n">
        <v>24147</v>
      </c>
      <c r="C9557" s="162" t="n">
        <v>94.06</v>
      </c>
      <c r="D9557" s="162" t="n">
        <v>0.050915</v>
      </c>
      <c r="E9557" s="162" t="n"/>
    </row>
    <row r="9558">
      <c r="B9558" s="161" t="n">
        <v>24148</v>
      </c>
      <c r="C9558" s="162" t="n">
        <v>93.83</v>
      </c>
      <c r="D9558" s="162" t="n">
        <v>0.048197</v>
      </c>
      <c r="E9558" s="162" t="n"/>
    </row>
    <row r="9559">
      <c r="B9559" s="161" t="n">
        <v>24149</v>
      </c>
      <c r="C9559" s="162" t="n">
        <v>93.81</v>
      </c>
      <c r="D9559" s="162" t="n">
        <v>0.047711</v>
      </c>
      <c r="E9559" s="162" t="n"/>
    </row>
    <row r="9560">
      <c r="B9560" s="161" t="n">
        <v>24152</v>
      </c>
      <c r="C9560" s="162" t="n">
        <v>93.65000000000001</v>
      </c>
      <c r="D9560" s="162" t="n">
        <v>0.04575</v>
      </c>
      <c r="E9560" s="162" t="n"/>
    </row>
    <row r="9561">
      <c r="B9561" s="161" t="n">
        <v>24153</v>
      </c>
      <c r="C9561" s="162" t="n">
        <v>93.17</v>
      </c>
      <c r="D9561" s="162" t="n">
        <v>0.040391</v>
      </c>
      <c r="E9561" s="162" t="n"/>
    </row>
    <row r="9562">
      <c r="B9562" s="161" t="n">
        <v>24154</v>
      </c>
      <c r="C9562" s="162" t="n">
        <v>93.16</v>
      </c>
      <c r="D9562" s="162" t="n">
        <v>0.04008</v>
      </c>
      <c r="E9562" s="162" t="n"/>
    </row>
    <row r="9563">
      <c r="B9563" s="161" t="n">
        <v>24155</v>
      </c>
      <c r="C9563" s="162" t="n">
        <v>92.66</v>
      </c>
      <c r="D9563" s="162" t="n">
        <v>0.034533</v>
      </c>
      <c r="E9563" s="162" t="n"/>
    </row>
    <row r="9564">
      <c r="B9564" s="161" t="n">
        <v>24156</v>
      </c>
      <c r="C9564" s="162" t="n">
        <v>92.41</v>
      </c>
      <c r="D9564" s="162" t="n">
        <v>0.031693</v>
      </c>
      <c r="E9564" s="162" t="n"/>
    </row>
    <row r="9565">
      <c r="B9565" s="161" t="n">
        <v>24159</v>
      </c>
      <c r="C9565" s="162" t="n">
        <v>91.87</v>
      </c>
      <c r="D9565" s="162" t="n">
        <v>0.025719</v>
      </c>
      <c r="E9565" s="162" t="n"/>
    </row>
    <row r="9566">
      <c r="B9566" s="161" t="n">
        <v>24161</v>
      </c>
      <c r="C9566" s="162" t="n">
        <v>91.48</v>
      </c>
      <c r="D9566" s="162" t="n">
        <v>0.021363</v>
      </c>
      <c r="E9566" s="162" t="n"/>
    </row>
    <row r="9567">
      <c r="B9567" s="161" t="n">
        <v>24162</v>
      </c>
      <c r="C9567" s="162" t="n">
        <v>90.89</v>
      </c>
      <c r="D9567" s="162" t="n">
        <v>0.014818</v>
      </c>
      <c r="E9567" s="162" t="n"/>
    </row>
    <row r="9568">
      <c r="B9568" s="161" t="n">
        <v>24163</v>
      </c>
      <c r="C9568" s="162" t="n">
        <v>91.14</v>
      </c>
      <c r="D9568" s="162" t="n">
        <v>0.017498</v>
      </c>
      <c r="E9568" s="162" t="n"/>
    </row>
    <row r="9569">
      <c r="B9569" s="161" t="n">
        <v>24166</v>
      </c>
      <c r="C9569" s="162" t="n">
        <v>91.22</v>
      </c>
      <c r="D9569" s="162" t="n">
        <v>0.018322</v>
      </c>
      <c r="E9569" s="162" t="n"/>
    </row>
    <row r="9570">
      <c r="B9570" s="161" t="n">
        <v>24167</v>
      </c>
      <c r="C9570" s="162" t="n">
        <v>90.06</v>
      </c>
      <c r="D9570" s="162" t="n">
        <v>0.005527</v>
      </c>
      <c r="E9570" s="162" t="n"/>
    </row>
    <row r="9571">
      <c r="B9571" s="161" t="n">
        <v>24168</v>
      </c>
      <c r="C9571" s="162" t="n">
        <v>89.15000000000001</v>
      </c>
      <c r="D9571" s="162" t="n">
        <v>-0.004607</v>
      </c>
      <c r="E9571" s="162" t="n"/>
    </row>
    <row r="9572">
      <c r="B9572" s="161" t="n">
        <v>24169</v>
      </c>
      <c r="C9572" s="162" t="n">
        <v>89.47</v>
      </c>
      <c r="D9572" s="162" t="n">
        <v>-0.001025</v>
      </c>
      <c r="E9572" s="162" t="n"/>
    </row>
    <row r="9573">
      <c r="B9573" s="161" t="n">
        <v>24170</v>
      </c>
      <c r="C9573" s="162" t="n">
        <v>89.23999999999999</v>
      </c>
      <c r="D9573" s="162" t="n">
        <v>-0.003575</v>
      </c>
      <c r="E9573" s="162" t="n"/>
    </row>
    <row r="9574">
      <c r="B9574" s="161" t="n">
        <v>24173</v>
      </c>
      <c r="C9574" s="162" t="n">
        <v>88.04000000000001</v>
      </c>
      <c r="D9574" s="162" t="n">
        <v>-0.017049</v>
      </c>
      <c r="E9574" s="162" t="n"/>
    </row>
    <row r="9575">
      <c r="B9575" s="161" t="n">
        <v>24174</v>
      </c>
      <c r="C9575" s="162" t="n">
        <v>88.18000000000001</v>
      </c>
      <c r="D9575" s="162" t="n">
        <v>-0.015429</v>
      </c>
      <c r="E9575" s="162" t="n"/>
    </row>
    <row r="9576">
      <c r="B9576" s="161" t="n">
        <v>24175</v>
      </c>
      <c r="C9576" s="162" t="n">
        <v>88.95999999999999</v>
      </c>
      <c r="D9576" s="162" t="n">
        <v>-0.006671</v>
      </c>
      <c r="E9576" s="162" t="n"/>
    </row>
    <row r="9577">
      <c r="B9577" s="161" t="n">
        <v>24176</v>
      </c>
      <c r="C9577" s="162" t="n">
        <v>88.95999999999999</v>
      </c>
      <c r="D9577" s="162" t="n">
        <v>-0.006691</v>
      </c>
      <c r="E9577" s="162" t="n"/>
    </row>
    <row r="9578">
      <c r="B9578" s="161" t="n">
        <v>24177</v>
      </c>
      <c r="C9578" s="162" t="n">
        <v>88.84999999999999</v>
      </c>
      <c r="D9578" s="162" t="n">
        <v>-0.007959000000000001</v>
      </c>
      <c r="E9578" s="162" t="n"/>
    </row>
    <row r="9579">
      <c r="B9579" s="161" t="n">
        <v>24180</v>
      </c>
      <c r="C9579" s="162" t="n">
        <v>87.84999999999999</v>
      </c>
      <c r="D9579" s="162" t="n">
        <v>-0.019278</v>
      </c>
      <c r="E9579" s="162" t="n"/>
    </row>
    <row r="9580">
      <c r="B9580" s="161" t="n">
        <v>24181</v>
      </c>
      <c r="C9580" s="162" t="n">
        <v>87.34999999999999</v>
      </c>
      <c r="D9580" s="162" t="n">
        <v>-0.024926</v>
      </c>
      <c r="E9580" s="162" t="n"/>
    </row>
    <row r="9581">
      <c r="B9581" s="161" t="n">
        <v>24182</v>
      </c>
      <c r="C9581" s="162" t="n">
        <v>87.86</v>
      </c>
      <c r="D9581" s="162" t="n">
        <v>-0.019112</v>
      </c>
      <c r="E9581" s="162" t="n"/>
    </row>
    <row r="9582">
      <c r="B9582" s="161" t="n">
        <v>24183</v>
      </c>
      <c r="C9582" s="162" t="n">
        <v>88.17</v>
      </c>
      <c r="D9582" s="162" t="n">
        <v>-0.01565</v>
      </c>
      <c r="E9582" s="162" t="n"/>
    </row>
    <row r="9583">
      <c r="B9583" s="161" t="n">
        <v>24184</v>
      </c>
      <c r="C9583" s="162" t="n">
        <v>88.53</v>
      </c>
      <c r="D9583" s="162" t="n">
        <v>-0.011667</v>
      </c>
      <c r="E9583" s="162" t="n"/>
    </row>
    <row r="9584">
      <c r="B9584" s="161" t="n">
        <v>24187</v>
      </c>
      <c r="C9584" s="162" t="n">
        <v>89.2</v>
      </c>
      <c r="D9584" s="162" t="n">
        <v>-0.004244</v>
      </c>
      <c r="E9584" s="162" t="n"/>
    </row>
    <row r="9585">
      <c r="B9585" s="161" t="n">
        <v>24188</v>
      </c>
      <c r="C9585" s="162" t="n">
        <v>89.45999999999999</v>
      </c>
      <c r="D9585" s="162" t="n">
        <v>-0.001477</v>
      </c>
      <c r="E9585" s="162" t="n"/>
    </row>
    <row r="9586">
      <c r="B9586" s="161" t="n">
        <v>24189</v>
      </c>
      <c r="C9586" s="162" t="n">
        <v>89.13</v>
      </c>
      <c r="D9586" s="162" t="n">
        <v>-0.005351</v>
      </c>
      <c r="E9586" s="162" t="n"/>
    </row>
    <row r="9587">
      <c r="B9587" s="161" t="n">
        <v>24190</v>
      </c>
      <c r="C9587" s="162" t="n">
        <v>89.29000000000001</v>
      </c>
      <c r="D9587" s="162" t="n">
        <v>-0.003795</v>
      </c>
      <c r="E9587" s="162" t="n"/>
    </row>
    <row r="9588">
      <c r="B9588" s="161" t="n">
        <v>24191</v>
      </c>
      <c r="C9588" s="162" t="n">
        <v>89.54000000000001</v>
      </c>
      <c r="D9588" s="162" t="n">
        <v>-0.001267</v>
      </c>
      <c r="E9588" s="162" t="n"/>
    </row>
    <row r="9589">
      <c r="B9589" s="161" t="n">
        <v>24194</v>
      </c>
      <c r="C9589" s="162" t="n">
        <v>89.62</v>
      </c>
      <c r="D9589" s="162" t="n">
        <v>-0.000625</v>
      </c>
      <c r="E9589" s="162" t="n"/>
    </row>
    <row r="9590">
      <c r="B9590" s="161" t="n">
        <v>24195</v>
      </c>
      <c r="C9590" s="162" t="n">
        <v>89.27</v>
      </c>
      <c r="D9590" s="162" t="n">
        <v>-0.004831</v>
      </c>
      <c r="E9590" s="162" t="n"/>
    </row>
    <row r="9591">
      <c r="B9591" s="161" t="n">
        <v>24196</v>
      </c>
      <c r="C9591" s="162" t="n">
        <v>88.78</v>
      </c>
      <c r="D9591" s="162" t="n">
        <v>-0.010575</v>
      </c>
      <c r="E9591" s="162" t="n"/>
    </row>
    <row r="9592">
      <c r="B9592" s="161" t="n">
        <v>24197</v>
      </c>
      <c r="C9592" s="162" t="n">
        <v>89.23</v>
      </c>
      <c r="D9592" s="162" t="n">
        <v>-0.005743</v>
      </c>
      <c r="E9592" s="162" t="n"/>
    </row>
    <row r="9593">
      <c r="B9593" s="161" t="n">
        <v>24198</v>
      </c>
      <c r="C9593" s="162" t="n">
        <v>89.94</v>
      </c>
      <c r="D9593" s="162" t="n">
        <v>0.001948</v>
      </c>
      <c r="E9593" s="162" t="n"/>
    </row>
    <row r="9594">
      <c r="B9594" s="161" t="n">
        <v>24201</v>
      </c>
      <c r="C9594" s="162" t="n">
        <v>90.76000000000001</v>
      </c>
      <c r="D9594" s="162" t="n">
        <v>0.010722</v>
      </c>
      <c r="E9594" s="162" t="n"/>
    </row>
    <row r="9595">
      <c r="B9595" s="161" t="n">
        <v>24202</v>
      </c>
      <c r="C9595" s="162" t="n">
        <v>91.31</v>
      </c>
      <c r="D9595" s="162" t="n">
        <v>0.016415</v>
      </c>
      <c r="E9595" s="162" t="n"/>
    </row>
    <row r="9596">
      <c r="B9596" s="161" t="n">
        <v>24203</v>
      </c>
      <c r="C9596" s="162" t="n">
        <v>91.56</v>
      </c>
      <c r="D9596" s="162" t="n">
        <v>0.018796</v>
      </c>
      <c r="E9596" s="162" t="n"/>
    </row>
    <row r="9597">
      <c r="B9597" s="161" t="n">
        <v>24204</v>
      </c>
      <c r="C9597" s="162" t="n">
        <v>91.76000000000001</v>
      </c>
      <c r="D9597" s="162" t="n">
        <v>0.020584</v>
      </c>
      <c r="E9597" s="162" t="n"/>
    </row>
    <row r="9598">
      <c r="B9598" s="161" t="n">
        <v>24208</v>
      </c>
      <c r="C9598" s="162" t="n">
        <v>91.79000000000001</v>
      </c>
      <c r="D9598" s="162" t="n">
        <v>0.020453</v>
      </c>
      <c r="E9598" s="162" t="n"/>
    </row>
    <row r="9599">
      <c r="B9599" s="161" t="n">
        <v>24209</v>
      </c>
      <c r="C9599" s="162" t="n">
        <v>91.45</v>
      </c>
      <c r="D9599" s="162" t="n">
        <v>0.016276</v>
      </c>
      <c r="E9599" s="162" t="n"/>
    </row>
    <row r="9600">
      <c r="B9600" s="161" t="n">
        <v>24210</v>
      </c>
      <c r="C9600" s="162" t="n">
        <v>91.54000000000001</v>
      </c>
      <c r="D9600" s="162" t="n">
        <v>0.016707</v>
      </c>
      <c r="E9600" s="162" t="n"/>
    </row>
    <row r="9601">
      <c r="B9601" s="161" t="n">
        <v>24211</v>
      </c>
      <c r="C9601" s="162" t="n">
        <v>91.87</v>
      </c>
      <c r="D9601" s="162" t="n">
        <v>0.01978</v>
      </c>
      <c r="E9601" s="162" t="n"/>
    </row>
    <row r="9602">
      <c r="B9602" s="161" t="n">
        <v>24212</v>
      </c>
      <c r="C9602" s="162" t="n">
        <v>91.98999999999999</v>
      </c>
      <c r="D9602" s="162" t="n">
        <v>0.020649</v>
      </c>
      <c r="E9602" s="162" t="n"/>
    </row>
    <row r="9603">
      <c r="B9603" s="161" t="n">
        <v>24215</v>
      </c>
      <c r="C9603" s="162" t="n">
        <v>91.58</v>
      </c>
      <c r="D9603" s="162" t="n">
        <v>0.015788</v>
      </c>
      <c r="E9603" s="162" t="n"/>
    </row>
    <row r="9604">
      <c r="B9604" s="161" t="n">
        <v>24216</v>
      </c>
      <c r="C9604" s="162" t="n">
        <v>91.56999999999999</v>
      </c>
      <c r="D9604" s="162" t="n">
        <v>0.015323</v>
      </c>
      <c r="E9604" s="162" t="n"/>
    </row>
    <row r="9605">
      <c r="B9605" s="161" t="n">
        <v>24217</v>
      </c>
      <c r="C9605" s="162" t="n">
        <v>92.08</v>
      </c>
      <c r="D9605" s="162" t="n">
        <v>0.020484</v>
      </c>
      <c r="E9605" s="162" t="n"/>
    </row>
    <row r="9606">
      <c r="B9606" s="161" t="n">
        <v>24218</v>
      </c>
      <c r="C9606" s="162" t="n">
        <v>92.42</v>
      </c>
      <c r="D9606" s="162" t="n">
        <v>0.02374</v>
      </c>
      <c r="E9606" s="162" t="n"/>
    </row>
    <row r="9607">
      <c r="B9607" s="161" t="n">
        <v>24219</v>
      </c>
      <c r="C9607" s="162" t="n">
        <v>92.27</v>
      </c>
      <c r="D9607" s="162" t="n">
        <v>0.021735</v>
      </c>
      <c r="E9607" s="162" t="n"/>
    </row>
    <row r="9608">
      <c r="B9608" s="161" t="n">
        <v>24222</v>
      </c>
      <c r="C9608" s="162" t="n">
        <v>92.08</v>
      </c>
      <c r="D9608" s="162" t="n">
        <v>0.019321</v>
      </c>
      <c r="E9608" s="162" t="n"/>
    </row>
    <row r="9609">
      <c r="B9609" s="161" t="n">
        <v>24223</v>
      </c>
      <c r="C9609" s="162" t="n">
        <v>91.98999999999999</v>
      </c>
      <c r="D9609" s="162" t="n">
        <v>0.017994</v>
      </c>
      <c r="E9609" s="162" t="n"/>
    </row>
    <row r="9610">
      <c r="B9610" s="161" t="n">
        <v>24224</v>
      </c>
      <c r="C9610" s="162" t="n">
        <v>91.76000000000001</v>
      </c>
      <c r="D9610" s="162" t="n">
        <v>0.01515</v>
      </c>
      <c r="E9610" s="162" t="n"/>
    </row>
    <row r="9611">
      <c r="B9611" s="161" t="n">
        <v>24225</v>
      </c>
      <c r="C9611" s="162" t="n">
        <v>91.13</v>
      </c>
      <c r="D9611" s="162" t="n">
        <v>0.007969</v>
      </c>
      <c r="E9611" s="162" t="n"/>
    </row>
    <row r="9612">
      <c r="B9612" s="161" t="n">
        <v>24226</v>
      </c>
      <c r="C9612" s="162" t="n">
        <v>91.06</v>
      </c>
      <c r="D9612" s="162" t="n">
        <v>0.006906</v>
      </c>
      <c r="E9612" s="162" t="n"/>
    </row>
    <row r="9613">
      <c r="B9613" s="161" t="n">
        <v>24229</v>
      </c>
      <c r="C9613" s="162" t="n">
        <v>90.90000000000001</v>
      </c>
      <c r="D9613" s="162" t="n">
        <v>0.004859</v>
      </c>
      <c r="E9613" s="162" t="n"/>
    </row>
    <row r="9614">
      <c r="B9614" s="161" t="n">
        <v>24230</v>
      </c>
      <c r="C9614" s="162" t="n">
        <v>89.84999999999999</v>
      </c>
      <c r="D9614" s="162" t="n">
        <v>-0.006993</v>
      </c>
      <c r="E9614" s="162" t="n"/>
    </row>
    <row r="9615">
      <c r="B9615" s="161" t="n">
        <v>24231</v>
      </c>
      <c r="C9615" s="162" t="n">
        <v>89.39</v>
      </c>
      <c r="D9615" s="162" t="n">
        <v>-0.012393</v>
      </c>
      <c r="E9615" s="162" t="n"/>
    </row>
    <row r="9616">
      <c r="B9616" s="161" t="n">
        <v>24232</v>
      </c>
      <c r="C9616" s="162" t="n">
        <v>87.93000000000001</v>
      </c>
      <c r="D9616" s="162" t="n">
        <v>-0.029074</v>
      </c>
      <c r="E9616" s="162" t="n"/>
    </row>
    <row r="9617">
      <c r="B9617" s="161" t="n">
        <v>24233</v>
      </c>
      <c r="C9617" s="162" t="n">
        <v>87.84</v>
      </c>
      <c r="D9617" s="162" t="n">
        <v>-0.030318</v>
      </c>
      <c r="E9617" s="162" t="n"/>
    </row>
    <row r="9618">
      <c r="B9618" s="161" t="n">
        <v>24236</v>
      </c>
      <c r="C9618" s="162" t="n">
        <v>86.31999999999999</v>
      </c>
      <c r="D9618" s="162" t="n">
        <v>-0.047898</v>
      </c>
      <c r="E9618" s="162" t="n"/>
    </row>
    <row r="9619">
      <c r="B9619" s="161" t="n">
        <v>24237</v>
      </c>
      <c r="C9619" s="162" t="n">
        <v>87.08</v>
      </c>
      <c r="D9619" s="162" t="n">
        <v>-0.0393</v>
      </c>
      <c r="E9619" s="162" t="n"/>
    </row>
    <row r="9620">
      <c r="B9620" s="161" t="n">
        <v>24238</v>
      </c>
      <c r="C9620" s="162" t="n">
        <v>87.23</v>
      </c>
      <c r="D9620" s="162" t="n">
        <v>-0.037764</v>
      </c>
      <c r="E9620" s="162" t="n"/>
    </row>
    <row r="9621">
      <c r="B9621" s="161" t="n">
        <v>24239</v>
      </c>
      <c r="C9621" s="162" t="n">
        <v>86.23</v>
      </c>
      <c r="D9621" s="162" t="n">
        <v>-0.049416</v>
      </c>
      <c r="E9621" s="162" t="n"/>
    </row>
    <row r="9622">
      <c r="B9622" s="161" t="n">
        <v>24240</v>
      </c>
      <c r="C9622" s="162" t="n">
        <v>85.47</v>
      </c>
      <c r="D9622" s="162" t="n">
        <v>-0.058312</v>
      </c>
      <c r="E9622" s="162" t="n"/>
    </row>
    <row r="9623">
      <c r="B9623" s="161" t="n">
        <v>24243</v>
      </c>
      <c r="C9623" s="162" t="n">
        <v>84.41</v>
      </c>
      <c r="D9623" s="162" t="n">
        <v>-0.070745</v>
      </c>
      <c r="E9623" s="162" t="n"/>
    </row>
    <row r="9624">
      <c r="B9624" s="161" t="n">
        <v>24244</v>
      </c>
      <c r="C9624" s="162" t="n">
        <v>83.63</v>
      </c>
      <c r="D9624" s="162" t="n">
        <v>-0.07993</v>
      </c>
      <c r="E9624" s="162" t="n"/>
    </row>
    <row r="9625">
      <c r="B9625" s="161" t="n">
        <v>24245</v>
      </c>
      <c r="C9625" s="162" t="n">
        <v>85.12</v>
      </c>
      <c r="D9625" s="162" t="n">
        <v>-0.062251</v>
      </c>
      <c r="E9625" s="162" t="n"/>
    </row>
    <row r="9626">
      <c r="B9626" s="161" t="n">
        <v>24246</v>
      </c>
      <c r="C9626" s="162" t="n">
        <v>85.02</v>
      </c>
      <c r="D9626" s="162" t="n">
        <v>-0.063384</v>
      </c>
      <c r="E9626" s="162" t="n"/>
    </row>
    <row r="9627">
      <c r="B9627" s="161" t="n">
        <v>24247</v>
      </c>
      <c r="C9627" s="162" t="n">
        <v>85.43000000000001</v>
      </c>
      <c r="D9627" s="162" t="n">
        <v>-0.058554</v>
      </c>
      <c r="E9627" s="162" t="n"/>
    </row>
    <row r="9628">
      <c r="B9628" s="161" t="n">
        <v>24250</v>
      </c>
      <c r="C9628" s="162" t="n">
        <v>86.2</v>
      </c>
      <c r="D9628" s="162" t="n">
        <v>-0.049588</v>
      </c>
      <c r="E9628" s="162" t="n"/>
    </row>
    <row r="9629">
      <c r="B9629" s="161" t="n">
        <v>24251</v>
      </c>
      <c r="C9629" s="162" t="n">
        <v>86.77</v>
      </c>
      <c r="D9629" s="162" t="n">
        <v>-0.043048</v>
      </c>
      <c r="E9629" s="162" t="n"/>
    </row>
    <row r="9630">
      <c r="B9630" s="161" t="n">
        <v>24252</v>
      </c>
      <c r="C9630" s="162" t="n">
        <v>87.06999999999999</v>
      </c>
      <c r="D9630" s="162" t="n">
        <v>-0.039662</v>
      </c>
      <c r="E9630" s="162" t="n"/>
    </row>
    <row r="9631">
      <c r="B9631" s="161" t="n">
        <v>24253</v>
      </c>
      <c r="C9631" s="162" t="n">
        <v>87.06999999999999</v>
      </c>
      <c r="D9631" s="162" t="n">
        <v>-0.039714</v>
      </c>
      <c r="E9631" s="162" t="n"/>
    </row>
    <row r="9632">
      <c r="B9632" s="161" t="n">
        <v>24254</v>
      </c>
      <c r="C9632" s="162" t="n">
        <v>87.33</v>
      </c>
      <c r="D9632" s="162" t="n">
        <v>-0.036785</v>
      </c>
      <c r="E9632" s="162" t="n"/>
    </row>
    <row r="9633">
      <c r="B9633" s="161" t="n">
        <v>24258</v>
      </c>
      <c r="C9633" s="162" t="n">
        <v>86.13</v>
      </c>
      <c r="D9633" s="162" t="n">
        <v>-0.050586</v>
      </c>
      <c r="E9633" s="162" t="n"/>
    </row>
    <row r="9634">
      <c r="B9634" s="161" t="n">
        <v>24259</v>
      </c>
      <c r="C9634" s="162" t="n">
        <v>86.09999999999999</v>
      </c>
      <c r="D9634" s="162" t="n">
        <v>-0.050892</v>
      </c>
      <c r="E9634" s="162" t="n"/>
    </row>
    <row r="9635">
      <c r="B9635" s="161" t="n">
        <v>24260</v>
      </c>
      <c r="C9635" s="162" t="n">
        <v>85.95999999999999</v>
      </c>
      <c r="D9635" s="162" t="n">
        <v>-0.05246</v>
      </c>
      <c r="E9635" s="162" t="n"/>
    </row>
    <row r="9636">
      <c r="B9636" s="161" t="n">
        <v>24261</v>
      </c>
      <c r="C9636" s="162" t="n">
        <v>86.06</v>
      </c>
      <c r="D9636" s="162" t="n">
        <v>-0.051246</v>
      </c>
      <c r="E9636" s="162" t="n"/>
    </row>
    <row r="9637">
      <c r="B9637" s="161" t="n">
        <v>24264</v>
      </c>
      <c r="C9637" s="162" t="n">
        <v>85.42</v>
      </c>
      <c r="D9637" s="162" t="n">
        <v>-0.058634</v>
      </c>
      <c r="E9637" s="162" t="n"/>
    </row>
    <row r="9638">
      <c r="B9638" s="161" t="n">
        <v>24265</v>
      </c>
      <c r="C9638" s="162" t="n">
        <v>84.83</v>
      </c>
      <c r="D9638" s="162" t="n">
        <v>-0.06546299999999999</v>
      </c>
      <c r="E9638" s="162" t="n"/>
    </row>
    <row r="9639">
      <c r="B9639" s="161" t="n">
        <v>24266</v>
      </c>
      <c r="C9639" s="162" t="n">
        <v>84.93000000000001</v>
      </c>
      <c r="D9639" s="162" t="n">
        <v>-0.064195</v>
      </c>
      <c r="E9639" s="162" t="n"/>
    </row>
    <row r="9640">
      <c r="B9640" s="161" t="n">
        <v>24267</v>
      </c>
      <c r="C9640" s="162" t="n">
        <v>85.5</v>
      </c>
      <c r="D9640" s="162" t="n">
        <v>-0.057439</v>
      </c>
      <c r="E9640" s="162" t="n"/>
    </row>
    <row r="9641">
      <c r="B9641" s="161" t="n">
        <v>24268</v>
      </c>
      <c r="C9641" s="162" t="n">
        <v>86.44</v>
      </c>
      <c r="D9641" s="162" t="n">
        <v>-0.046484</v>
      </c>
      <c r="E9641" s="162" t="n"/>
    </row>
    <row r="9642">
      <c r="B9642" s="161" t="n">
        <v>24271</v>
      </c>
      <c r="C9642" s="162" t="n">
        <v>86.83</v>
      </c>
      <c r="D9642" s="162" t="n">
        <v>-0.041965</v>
      </c>
      <c r="E9642" s="162" t="n"/>
    </row>
    <row r="9643">
      <c r="B9643" s="161" t="n">
        <v>24272</v>
      </c>
      <c r="C9643" s="162" t="n">
        <v>87.06999999999999</v>
      </c>
      <c r="D9643" s="162" t="n">
        <v>-0.039198</v>
      </c>
      <c r="E9643" s="162" t="n"/>
    </row>
    <row r="9644">
      <c r="B9644" s="161" t="n">
        <v>24273</v>
      </c>
      <c r="C9644" s="162" t="n">
        <v>86.73</v>
      </c>
      <c r="D9644" s="162" t="n">
        <v>-0.043084</v>
      </c>
      <c r="E9644" s="162" t="n"/>
    </row>
    <row r="9645">
      <c r="B9645" s="161" t="n">
        <v>24274</v>
      </c>
      <c r="C9645" s="162" t="n">
        <v>86.47</v>
      </c>
      <c r="D9645" s="162" t="n">
        <v>-0.046048</v>
      </c>
      <c r="E9645" s="162" t="n"/>
    </row>
    <row r="9646">
      <c r="B9646" s="161" t="n">
        <v>24275</v>
      </c>
      <c r="C9646" s="162" t="n">
        <v>86.51000000000001</v>
      </c>
      <c r="D9646" s="162" t="n">
        <v>-0.045549</v>
      </c>
      <c r="E9646" s="162" t="n"/>
    </row>
    <row r="9647">
      <c r="B9647" s="161" t="n">
        <v>24278</v>
      </c>
      <c r="C9647" s="162" t="n">
        <v>86.48</v>
      </c>
      <c r="D9647" s="162" t="n">
        <v>-0.045831</v>
      </c>
      <c r="E9647" s="162" t="n"/>
    </row>
    <row r="9648">
      <c r="B9648" s="161" t="n">
        <v>24279</v>
      </c>
      <c r="C9648" s="162" t="n">
        <v>86.70999999999999</v>
      </c>
      <c r="D9648" s="162" t="n">
        <v>-0.0431</v>
      </c>
      <c r="E9648" s="162" t="n"/>
    </row>
    <row r="9649">
      <c r="B9649" s="161" t="n">
        <v>24280</v>
      </c>
      <c r="C9649" s="162" t="n">
        <v>86.84999999999999</v>
      </c>
      <c r="D9649" s="162" t="n">
        <v>-0.041404</v>
      </c>
      <c r="E9649" s="162" t="n"/>
    </row>
    <row r="9650">
      <c r="B9650" s="161" t="n">
        <v>24281</v>
      </c>
      <c r="C9650" s="162" t="n">
        <v>86.5</v>
      </c>
      <c r="D9650" s="162" t="n">
        <v>-0.045323</v>
      </c>
      <c r="E9650" s="162" t="n"/>
    </row>
    <row r="9651">
      <c r="B9651" s="161" t="n">
        <v>24282</v>
      </c>
      <c r="C9651" s="162" t="n">
        <v>86.58</v>
      </c>
      <c r="D9651" s="162" t="n">
        <v>-0.044271</v>
      </c>
      <c r="E9651" s="162" t="n"/>
    </row>
    <row r="9652">
      <c r="B9652" s="161" t="n">
        <v>24285</v>
      </c>
      <c r="C9652" s="162" t="n">
        <v>86.08</v>
      </c>
      <c r="D9652" s="162" t="n">
        <v>-0.049894</v>
      </c>
      <c r="E9652" s="162" t="n"/>
    </row>
    <row r="9653">
      <c r="B9653" s="161" t="n">
        <v>24286</v>
      </c>
      <c r="C9653" s="162" t="n">
        <v>85.67</v>
      </c>
      <c r="D9653" s="162" t="n">
        <v>-0.054464</v>
      </c>
      <c r="E9653" s="162" t="n"/>
    </row>
    <row r="9654">
      <c r="B9654" s="161" t="n">
        <v>24287</v>
      </c>
      <c r="C9654" s="162" t="n">
        <v>84.86</v>
      </c>
      <c r="D9654" s="162" t="n">
        <v>-0.063733</v>
      </c>
      <c r="E9654" s="162" t="n"/>
    </row>
    <row r="9655">
      <c r="B9655" s="161" t="n">
        <v>24288</v>
      </c>
      <c r="C9655" s="162" t="n">
        <v>84.73999999999999</v>
      </c>
      <c r="D9655" s="162" t="n">
        <v>-0.064884</v>
      </c>
      <c r="E9655" s="162" t="n"/>
    </row>
    <row r="9656">
      <c r="B9656" s="161" t="n">
        <v>24289</v>
      </c>
      <c r="C9656" s="162" t="n">
        <v>85.61</v>
      </c>
      <c r="D9656" s="162" t="n">
        <v>-0.054426</v>
      </c>
      <c r="E9656" s="162" t="n"/>
    </row>
    <row r="9657">
      <c r="B9657" s="161" t="n">
        <v>24293</v>
      </c>
      <c r="C9657" s="162" t="n">
        <v>85.81999999999999</v>
      </c>
      <c r="D9657" s="162" t="n">
        <v>-0.051742</v>
      </c>
      <c r="E9657" s="162" t="n"/>
    </row>
    <row r="9658">
      <c r="B9658" s="161" t="n">
        <v>24294</v>
      </c>
      <c r="C9658" s="162" t="n">
        <v>87.06</v>
      </c>
      <c r="D9658" s="162" t="n">
        <v>-0.037229</v>
      </c>
      <c r="E9658" s="162" t="n"/>
    </row>
    <row r="9659">
      <c r="B9659" s="161" t="n">
        <v>24295</v>
      </c>
      <c r="C9659" s="162" t="n">
        <v>87.38</v>
      </c>
      <c r="D9659" s="162" t="n">
        <v>-0.033426</v>
      </c>
      <c r="E9659" s="162" t="n"/>
    </row>
    <row r="9660">
      <c r="B9660" s="161" t="n">
        <v>24296</v>
      </c>
      <c r="C9660" s="162" t="n">
        <v>87.61</v>
      </c>
      <c r="D9660" s="162" t="n">
        <v>-0.030653</v>
      </c>
      <c r="E9660" s="162" t="n"/>
    </row>
    <row r="9661">
      <c r="B9661" s="161" t="n">
        <v>24299</v>
      </c>
      <c r="C9661" s="162" t="n">
        <v>87.45</v>
      </c>
      <c r="D9661" s="162" t="n">
        <v>-0.032347</v>
      </c>
      <c r="E9661" s="162" t="n"/>
    </row>
    <row r="9662">
      <c r="B9662" s="161" t="n">
        <v>24300</v>
      </c>
      <c r="C9662" s="162" t="n">
        <v>86.88</v>
      </c>
      <c r="D9662" s="162" t="n">
        <v>-0.038713</v>
      </c>
      <c r="E9662" s="162" t="n"/>
    </row>
    <row r="9663">
      <c r="B9663" s="161" t="n">
        <v>24301</v>
      </c>
      <c r="C9663" s="162" t="n">
        <v>86.3</v>
      </c>
      <c r="D9663" s="162" t="n">
        <v>-0.04517</v>
      </c>
      <c r="E9663" s="162" t="n"/>
    </row>
    <row r="9664">
      <c r="B9664" s="161" t="n">
        <v>24302</v>
      </c>
      <c r="C9664" s="162" t="n">
        <v>86.81999999999999</v>
      </c>
      <c r="D9664" s="162" t="n">
        <v>-0.038963</v>
      </c>
      <c r="E9664" s="162" t="n"/>
    </row>
    <row r="9665">
      <c r="B9665" s="161" t="n">
        <v>24303</v>
      </c>
      <c r="C9665" s="162" t="n">
        <v>87.08</v>
      </c>
      <c r="D9665" s="162" t="n">
        <v>-0.03581</v>
      </c>
      <c r="E9665" s="162" t="n"/>
    </row>
    <row r="9666">
      <c r="B9666" s="161" t="n">
        <v>24306</v>
      </c>
      <c r="C9666" s="162" t="n">
        <v>86.98999999999999</v>
      </c>
      <c r="D9666" s="162" t="n">
        <v>-0.036679</v>
      </c>
      <c r="E9666" s="162" t="n"/>
    </row>
    <row r="9667">
      <c r="B9667" s="161" t="n">
        <v>24307</v>
      </c>
      <c r="C9667" s="162" t="n">
        <v>86.33</v>
      </c>
      <c r="D9667" s="162" t="n">
        <v>-0.044097</v>
      </c>
      <c r="E9667" s="162" t="n"/>
    </row>
    <row r="9668">
      <c r="B9668" s="161" t="n">
        <v>24308</v>
      </c>
      <c r="C9668" s="162" t="n">
        <v>85.51000000000001</v>
      </c>
      <c r="D9668" s="162" t="n">
        <v>-0.053388</v>
      </c>
      <c r="E9668" s="162" t="n"/>
    </row>
    <row r="9669">
      <c r="B9669" s="161" t="n">
        <v>24309</v>
      </c>
      <c r="C9669" s="162" t="n">
        <v>85.52</v>
      </c>
      <c r="D9669" s="162" t="n">
        <v>-0.052988</v>
      </c>
      <c r="E9669" s="162" t="n"/>
    </row>
    <row r="9670">
      <c r="B9670" s="161" t="n">
        <v>24310</v>
      </c>
      <c r="C9670" s="162" t="n">
        <v>85.41</v>
      </c>
      <c r="D9670" s="162" t="n">
        <v>-0.05399</v>
      </c>
      <c r="E9670" s="162" t="n"/>
    </row>
    <row r="9671">
      <c r="B9671" s="161" t="n">
        <v>24313</v>
      </c>
      <c r="C9671" s="162" t="n">
        <v>83.83</v>
      </c>
      <c r="D9671" s="162" t="n">
        <v>-0.072294</v>
      </c>
      <c r="E9671" s="162" t="n"/>
    </row>
    <row r="9672">
      <c r="B9672" s="161" t="n">
        <v>24314</v>
      </c>
      <c r="C9672" s="162" t="n">
        <v>83.7</v>
      </c>
      <c r="D9672" s="162" t="n">
        <v>-0.073449</v>
      </c>
      <c r="E9672" s="162" t="n"/>
    </row>
    <row r="9673">
      <c r="B9673" s="161" t="n">
        <v>24315</v>
      </c>
      <c r="C9673" s="162" t="n">
        <v>84.09999999999999</v>
      </c>
      <c r="D9673" s="162" t="n">
        <v>-0.06827800000000001</v>
      </c>
      <c r="E9673" s="162" t="n"/>
    </row>
    <row r="9674">
      <c r="B9674" s="161" t="n">
        <v>24316</v>
      </c>
      <c r="C9674" s="162" t="n">
        <v>83.77</v>
      </c>
      <c r="D9674" s="162" t="n">
        <v>-0.07178900000000001</v>
      </c>
      <c r="E9674" s="162" t="n"/>
    </row>
    <row r="9675">
      <c r="B9675" s="161" t="n">
        <v>24317</v>
      </c>
      <c r="C9675" s="162" t="n">
        <v>83.59999999999999</v>
      </c>
      <c r="D9675" s="162" t="n">
        <v>-0.07339</v>
      </c>
      <c r="E9675" s="162" t="n"/>
    </row>
    <row r="9676">
      <c r="B9676" s="161" t="n">
        <v>24320</v>
      </c>
      <c r="C9676" s="162" t="n">
        <v>82.31</v>
      </c>
      <c r="D9676" s="162" t="n">
        <v>-0.088447</v>
      </c>
      <c r="E9676" s="162" t="n"/>
    </row>
    <row r="9677">
      <c r="B9677" s="161" t="n">
        <v>24321</v>
      </c>
      <c r="C9677" s="162" t="n">
        <v>82.33</v>
      </c>
      <c r="D9677" s="162" t="n">
        <v>-0.087701</v>
      </c>
      <c r="E9677" s="162" t="n"/>
    </row>
    <row r="9678">
      <c r="B9678" s="161" t="n">
        <v>24322</v>
      </c>
      <c r="C9678" s="162" t="n">
        <v>83.15000000000001</v>
      </c>
      <c r="D9678" s="162" t="n">
        <v>-0.077316</v>
      </c>
      <c r="E9678" s="162" t="n"/>
    </row>
    <row r="9679">
      <c r="B9679" s="161" t="n">
        <v>24323</v>
      </c>
      <c r="C9679" s="162" t="n">
        <v>83.93000000000001</v>
      </c>
      <c r="D9679" s="162" t="n">
        <v>-0.067541</v>
      </c>
      <c r="E9679" s="162" t="n"/>
    </row>
    <row r="9680">
      <c r="B9680" s="161" t="n">
        <v>24324</v>
      </c>
      <c r="C9680" s="162" t="n">
        <v>84</v>
      </c>
      <c r="D9680" s="162" t="n">
        <v>-0.066274</v>
      </c>
      <c r="E9680" s="162" t="n"/>
    </row>
    <row r="9681">
      <c r="B9681" s="161" t="n">
        <v>24327</v>
      </c>
      <c r="C9681" s="162" t="n">
        <v>83.75</v>
      </c>
      <c r="D9681" s="162" t="n">
        <v>-0.068798</v>
      </c>
      <c r="E9681" s="162" t="n"/>
    </row>
    <row r="9682">
      <c r="B9682" s="161" t="n">
        <v>24328</v>
      </c>
      <c r="C9682" s="162" t="n">
        <v>83.48999999999999</v>
      </c>
      <c r="D9682" s="162" t="n">
        <v>-0.071434</v>
      </c>
      <c r="E9682" s="162" t="n"/>
    </row>
    <row r="9683">
      <c r="B9683" s="161" t="n">
        <v>24329</v>
      </c>
      <c r="C9683" s="162" t="n">
        <v>83.11</v>
      </c>
      <c r="D9683" s="162" t="n">
        <v>-0.075518</v>
      </c>
      <c r="E9683" s="162" t="n"/>
    </row>
    <row r="9684">
      <c r="B9684" s="161" t="n">
        <v>24330</v>
      </c>
      <c r="C9684" s="162" t="n">
        <v>83.02</v>
      </c>
      <c r="D9684" s="162" t="n">
        <v>-0.07609</v>
      </c>
      <c r="E9684" s="162" t="n"/>
    </row>
    <row r="9685">
      <c r="B9685" s="161" t="n">
        <v>24331</v>
      </c>
      <c r="C9685" s="162" t="n">
        <v>83.17</v>
      </c>
      <c r="D9685" s="162" t="n">
        <v>-0.073763</v>
      </c>
      <c r="E9685" s="162" t="n"/>
    </row>
    <row r="9686">
      <c r="B9686" s="161" t="n">
        <v>24334</v>
      </c>
      <c r="C9686" s="162" t="n">
        <v>82.73999999999999</v>
      </c>
      <c r="D9686" s="162" t="n">
        <v>-0.078418</v>
      </c>
      <c r="E9686" s="162" t="n"/>
    </row>
    <row r="9687">
      <c r="B9687" s="161" t="n">
        <v>24335</v>
      </c>
      <c r="C9687" s="162" t="n">
        <v>81.63</v>
      </c>
      <c r="D9687" s="162" t="n">
        <v>-0.091321</v>
      </c>
      <c r="E9687" s="162" t="n"/>
    </row>
    <row r="9688">
      <c r="B9688" s="161" t="n">
        <v>24336</v>
      </c>
      <c r="C9688" s="162" t="n">
        <v>81.18000000000001</v>
      </c>
      <c r="D9688" s="162" t="n">
        <v>-0.096231</v>
      </c>
      <c r="E9688" s="162" t="n"/>
    </row>
    <row r="9689">
      <c r="B9689" s="161" t="n">
        <v>24337</v>
      </c>
      <c r="C9689" s="162" t="n">
        <v>80.16</v>
      </c>
      <c r="D9689" s="162" t="n">
        <v>-0.108195</v>
      </c>
      <c r="E9689" s="162" t="n"/>
    </row>
    <row r="9690">
      <c r="B9690" s="161" t="n">
        <v>24338</v>
      </c>
      <c r="C9690" s="162" t="n">
        <v>79.62</v>
      </c>
      <c r="D9690" s="162" t="n">
        <v>-0.114235</v>
      </c>
      <c r="E9690" s="162" t="n"/>
    </row>
    <row r="9691">
      <c r="B9691" s="161" t="n">
        <v>24341</v>
      </c>
      <c r="C9691" s="162" t="n">
        <v>78.23999999999999</v>
      </c>
      <c r="D9691" s="162" t="n">
        <v>-0.130928</v>
      </c>
      <c r="E9691" s="162" t="n"/>
    </row>
    <row r="9692">
      <c r="B9692" s="161" t="n">
        <v>24342</v>
      </c>
      <c r="C9692" s="162" t="n">
        <v>78.11</v>
      </c>
      <c r="D9692" s="162" t="n">
        <v>-0.131799</v>
      </c>
      <c r="E9692" s="162" t="n"/>
    </row>
    <row r="9693">
      <c r="B9693" s="161" t="n">
        <v>24343</v>
      </c>
      <c r="C9693" s="162" t="n">
        <v>79.06999999999999</v>
      </c>
      <c r="D9693" s="162" t="n">
        <v>-0.118862</v>
      </c>
      <c r="E9693" s="162" t="n"/>
    </row>
    <row r="9694">
      <c r="B9694" s="161" t="n">
        <v>24344</v>
      </c>
      <c r="C9694" s="162" t="n">
        <v>78.06</v>
      </c>
      <c r="D9694" s="162" t="n">
        <v>-0.130944</v>
      </c>
      <c r="E9694" s="162" t="n"/>
    </row>
    <row r="9695">
      <c r="B9695" s="161" t="n">
        <v>24345</v>
      </c>
      <c r="C9695" s="162" t="n">
        <v>76.41</v>
      </c>
      <c r="D9695" s="162" t="n">
        <v>-0.151426</v>
      </c>
      <c r="E9695" s="162" t="n"/>
    </row>
    <row r="9696">
      <c r="B9696" s="161" t="n">
        <v>24348</v>
      </c>
      <c r="C9696" s="162" t="n">
        <v>74.53</v>
      </c>
      <c r="D9696" s="162" t="n">
        <v>-0.175323</v>
      </c>
      <c r="E9696" s="162" t="n"/>
    </row>
    <row r="9697">
      <c r="B9697" s="161" t="n">
        <v>24349</v>
      </c>
      <c r="C9697" s="162" t="n">
        <v>75.86</v>
      </c>
      <c r="D9697" s="162" t="n">
        <v>-0.156691</v>
      </c>
      <c r="E9697" s="162" t="n"/>
    </row>
    <row r="9698">
      <c r="B9698" s="161" t="n">
        <v>24350</v>
      </c>
      <c r="C9698" s="162" t="n">
        <v>77.09999999999999</v>
      </c>
      <c r="D9698" s="162" t="n">
        <v>-0.139614</v>
      </c>
      <c r="E9698" s="162" t="n"/>
    </row>
    <row r="9699">
      <c r="B9699" s="161" t="n">
        <v>24351</v>
      </c>
      <c r="C9699" s="162" t="n">
        <v>77.7</v>
      </c>
      <c r="D9699" s="162" t="n">
        <v>-0.131021</v>
      </c>
      <c r="E9699" s="162" t="n"/>
    </row>
    <row r="9700">
      <c r="B9700" s="161" t="n">
        <v>24352</v>
      </c>
      <c r="C9700" s="162" t="n">
        <v>77.42</v>
      </c>
      <c r="D9700" s="162" t="n">
        <v>-0.133796</v>
      </c>
      <c r="E9700" s="162" t="n"/>
    </row>
    <row r="9701">
      <c r="B9701" s="161" t="n">
        <v>24356</v>
      </c>
      <c r="C9701" s="162" t="n">
        <v>76.95999999999999</v>
      </c>
      <c r="D9701" s="162" t="n">
        <v>-0.138892</v>
      </c>
      <c r="E9701" s="162" t="n"/>
    </row>
    <row r="9702">
      <c r="B9702" s="161" t="n">
        <v>24357</v>
      </c>
      <c r="C9702" s="162" t="n">
        <v>76.34</v>
      </c>
      <c r="D9702" s="162" t="n">
        <v>-0.146115</v>
      </c>
      <c r="E9702" s="162" t="n"/>
    </row>
    <row r="9703">
      <c r="B9703" s="161" t="n">
        <v>24358</v>
      </c>
      <c r="C9703" s="162" t="n">
        <v>76.05</v>
      </c>
      <c r="D9703" s="162" t="n">
        <v>-0.14903</v>
      </c>
      <c r="E9703" s="162" t="n"/>
    </row>
    <row r="9704">
      <c r="B9704" s="161" t="n">
        <v>24359</v>
      </c>
      <c r="C9704" s="162" t="n">
        <v>76.29000000000001</v>
      </c>
      <c r="D9704" s="162" t="n">
        <v>-0.144993</v>
      </c>
      <c r="E9704" s="162" t="n"/>
    </row>
    <row r="9705">
      <c r="B9705" s="161" t="n">
        <v>24362</v>
      </c>
      <c r="C9705" s="162" t="n">
        <v>77.91</v>
      </c>
      <c r="D9705" s="162" t="n">
        <v>-0.123179</v>
      </c>
      <c r="E9705" s="162" t="n"/>
    </row>
    <row r="9706">
      <c r="B9706" s="161" t="n">
        <v>24363</v>
      </c>
      <c r="C9706" s="162" t="n">
        <v>78.31999999999999</v>
      </c>
      <c r="D9706" s="162" t="n">
        <v>-0.117165</v>
      </c>
      <c r="E9706" s="162" t="n"/>
    </row>
    <row r="9707">
      <c r="B9707" s="161" t="n">
        <v>24364</v>
      </c>
      <c r="C9707" s="162" t="n">
        <v>79.13</v>
      </c>
      <c r="D9707" s="162" t="n">
        <v>-0.106167</v>
      </c>
      <c r="E9707" s="162" t="n"/>
    </row>
    <row r="9708">
      <c r="B9708" s="161" t="n">
        <v>24365</v>
      </c>
      <c r="C9708" s="162" t="n">
        <v>80.08</v>
      </c>
      <c r="D9708" s="162" t="n">
        <v>-0.093584</v>
      </c>
      <c r="E9708" s="162" t="n"/>
    </row>
    <row r="9709">
      <c r="B9709" s="161" t="n">
        <v>24366</v>
      </c>
      <c r="C9709" s="162" t="n">
        <v>79.98999999999999</v>
      </c>
      <c r="D9709" s="162" t="n">
        <v>-0.094071</v>
      </c>
      <c r="E9709" s="162" t="n"/>
    </row>
    <row r="9710">
      <c r="B9710" s="161" t="n">
        <v>24369</v>
      </c>
      <c r="C9710" s="162" t="n">
        <v>79.59</v>
      </c>
      <c r="D9710" s="162" t="n">
        <v>-0.09841900000000001</v>
      </c>
      <c r="E9710" s="162" t="n"/>
    </row>
    <row r="9711">
      <c r="B9711" s="161" t="n">
        <v>24370</v>
      </c>
      <c r="C9711" s="162" t="n">
        <v>79.04000000000001</v>
      </c>
      <c r="D9711" s="162" t="n">
        <v>-0.104696</v>
      </c>
      <c r="E9711" s="162" t="n"/>
    </row>
    <row r="9712">
      <c r="B9712" s="161" t="n">
        <v>24371</v>
      </c>
      <c r="C9712" s="162" t="n">
        <v>77.70999999999999</v>
      </c>
      <c r="D9712" s="162" t="n">
        <v>-0.120886</v>
      </c>
      <c r="E9712" s="162" t="n"/>
    </row>
    <row r="9713">
      <c r="B9713" s="161" t="n">
        <v>24372</v>
      </c>
      <c r="C9713" s="162" t="n">
        <v>77.94</v>
      </c>
      <c r="D9713" s="162" t="n">
        <v>-0.11717</v>
      </c>
      <c r="E9713" s="162" t="n"/>
    </row>
    <row r="9714">
      <c r="B9714" s="161" t="n">
        <v>24373</v>
      </c>
      <c r="C9714" s="162" t="n">
        <v>77.67</v>
      </c>
      <c r="D9714" s="162" t="n">
        <v>-0.119847</v>
      </c>
      <c r="E9714" s="162" t="n"/>
    </row>
    <row r="9715">
      <c r="B9715" s="161" t="n">
        <v>24376</v>
      </c>
      <c r="C9715" s="162" t="n">
        <v>77.86</v>
      </c>
      <c r="D9715" s="162" t="n">
        <v>-0.116608</v>
      </c>
      <c r="E9715" s="162" t="n"/>
    </row>
    <row r="9716">
      <c r="B9716" s="161" t="n">
        <v>24377</v>
      </c>
      <c r="C9716" s="162" t="n">
        <v>78.09999999999999</v>
      </c>
      <c r="D9716" s="162" t="n">
        <v>-0.112745</v>
      </c>
      <c r="E9716" s="162" t="n"/>
    </row>
    <row r="9717">
      <c r="B9717" s="161" t="n">
        <v>24378</v>
      </c>
      <c r="C9717" s="162" t="n">
        <v>77.11</v>
      </c>
      <c r="D9717" s="162" t="n">
        <v>-0.124657</v>
      </c>
      <c r="E9717" s="162" t="n"/>
    </row>
    <row r="9718">
      <c r="B9718" s="161" t="n">
        <v>24379</v>
      </c>
      <c r="C9718" s="162" t="n">
        <v>76.31</v>
      </c>
      <c r="D9718" s="162" t="n">
        <v>-0.134186</v>
      </c>
      <c r="E9718" s="162" t="n"/>
    </row>
    <row r="9719">
      <c r="B9719" s="161" t="n">
        <v>24380</v>
      </c>
      <c r="C9719" s="162" t="n">
        <v>76.56</v>
      </c>
      <c r="D9719" s="162" t="n">
        <v>-0.130024</v>
      </c>
      <c r="E9719" s="162" t="n"/>
    </row>
    <row r="9720">
      <c r="B9720" s="161" t="n">
        <v>24383</v>
      </c>
      <c r="C9720" s="162" t="n">
        <v>74.90000000000001</v>
      </c>
      <c r="D9720" s="162" t="n">
        <v>-0.150959</v>
      </c>
      <c r="E9720" s="162" t="n"/>
    </row>
    <row r="9721">
      <c r="B9721" s="161" t="n">
        <v>24384</v>
      </c>
      <c r="C9721" s="162" t="n">
        <v>75.09999999999999</v>
      </c>
      <c r="D9721" s="162" t="n">
        <v>-0.147342</v>
      </c>
      <c r="E9721" s="162" t="n"/>
    </row>
    <row r="9722">
      <c r="B9722" s="161" t="n">
        <v>24385</v>
      </c>
      <c r="C9722" s="162" t="n">
        <v>74.69</v>
      </c>
      <c r="D9722" s="162" t="n">
        <v>-0.15182</v>
      </c>
      <c r="E9722" s="162" t="n"/>
    </row>
    <row r="9723">
      <c r="B9723" s="161" t="n">
        <v>24386</v>
      </c>
      <c r="C9723" s="162" t="n">
        <v>74.05</v>
      </c>
      <c r="D9723" s="162" t="n">
        <v>-0.159376</v>
      </c>
      <c r="E9723" s="162" t="n"/>
    </row>
    <row r="9724">
      <c r="B9724" s="161" t="n">
        <v>24387</v>
      </c>
      <c r="C9724" s="162" t="n">
        <v>73.2</v>
      </c>
      <c r="D9724" s="162" t="n">
        <v>-0.169828</v>
      </c>
      <c r="E9724" s="162" t="n"/>
    </row>
    <row r="9725">
      <c r="B9725" s="161" t="n">
        <v>24390</v>
      </c>
      <c r="C9725" s="162" t="n">
        <v>74.53</v>
      </c>
      <c r="D9725" s="162" t="n">
        <v>-0.150841</v>
      </c>
      <c r="E9725" s="162" t="n"/>
    </row>
    <row r="9726">
      <c r="B9726" s="161" t="n">
        <v>24391</v>
      </c>
      <c r="C9726" s="162" t="n">
        <v>74.91</v>
      </c>
      <c r="D9726" s="162" t="n">
        <v>-0.144796</v>
      </c>
      <c r="E9726" s="162" t="n"/>
    </row>
    <row r="9727">
      <c r="B9727" s="161" t="n">
        <v>24392</v>
      </c>
      <c r="C9727" s="162" t="n">
        <v>77.04000000000001</v>
      </c>
      <c r="D9727" s="162" t="n">
        <v>-0.115906</v>
      </c>
      <c r="E9727" s="162" t="n"/>
    </row>
    <row r="9728">
      <c r="B9728" s="161" t="n">
        <v>24393</v>
      </c>
      <c r="C9728" s="162" t="n">
        <v>76.89</v>
      </c>
      <c r="D9728" s="162" t="n">
        <v>-0.116967</v>
      </c>
      <c r="E9728" s="162" t="n"/>
    </row>
    <row r="9729">
      <c r="B9729" s="161" t="n">
        <v>24394</v>
      </c>
      <c r="C9729" s="162" t="n">
        <v>76.59999999999999</v>
      </c>
      <c r="D9729" s="162" t="n">
        <v>-0.119829</v>
      </c>
      <c r="E9729" s="162" t="n"/>
    </row>
    <row r="9730">
      <c r="B9730" s="161" t="n">
        <v>24397</v>
      </c>
      <c r="C9730" s="162" t="n">
        <v>77.47</v>
      </c>
      <c r="D9730" s="162" t="n">
        <v>-0.107683</v>
      </c>
      <c r="E9730" s="162" t="n"/>
    </row>
    <row r="9731">
      <c r="B9731" s="161" t="n">
        <v>24398</v>
      </c>
      <c r="C9731" s="162" t="n">
        <v>78.68000000000001</v>
      </c>
      <c r="D9731" s="162" t="n">
        <v>-0.09139799999999999</v>
      </c>
      <c r="E9731" s="162" t="n"/>
    </row>
    <row r="9732">
      <c r="B9732" s="161" t="n">
        <v>24399</v>
      </c>
      <c r="C9732" s="162" t="n">
        <v>78.05</v>
      </c>
      <c r="D9732" s="162" t="n">
        <v>-0.098578</v>
      </c>
      <c r="E9732" s="162" t="n"/>
    </row>
    <row r="9733">
      <c r="B9733" s="161" t="n">
        <v>24400</v>
      </c>
      <c r="C9733" s="162" t="n">
        <v>77.84</v>
      </c>
      <c r="D9733" s="162" t="n">
        <v>-0.100389</v>
      </c>
      <c r="E9733" s="162" t="n"/>
    </row>
    <row r="9734">
      <c r="B9734" s="161" t="n">
        <v>24401</v>
      </c>
      <c r="C9734" s="162" t="n">
        <v>78.19</v>
      </c>
      <c r="D9734" s="162" t="n">
        <v>-0.09503300000000001</v>
      </c>
      <c r="E9734" s="162" t="n"/>
    </row>
    <row r="9735">
      <c r="B9735" s="161" t="n">
        <v>24404</v>
      </c>
      <c r="C9735" s="162" t="n">
        <v>78.42</v>
      </c>
      <c r="D9735" s="162" t="n">
        <v>-0.091229</v>
      </c>
      <c r="E9735" s="162" t="n"/>
    </row>
    <row r="9736">
      <c r="B9736" s="161" t="n">
        <v>24405</v>
      </c>
      <c r="C9736" s="162" t="n">
        <v>78.90000000000001</v>
      </c>
      <c r="D9736" s="162" t="n">
        <v>-0.084282</v>
      </c>
      <c r="E9736" s="162" t="n"/>
    </row>
    <row r="9737">
      <c r="B9737" s="161" t="n">
        <v>24406</v>
      </c>
      <c r="C9737" s="162" t="n">
        <v>79.58</v>
      </c>
      <c r="D9737" s="162" t="n">
        <v>-0.074907</v>
      </c>
      <c r="E9737" s="162" t="n"/>
    </row>
    <row r="9738">
      <c r="B9738" s="161" t="n">
        <v>24407</v>
      </c>
      <c r="C9738" s="162" t="n">
        <v>80.23</v>
      </c>
      <c r="D9738" s="162" t="n">
        <v>-0.066007</v>
      </c>
      <c r="E9738" s="162" t="n"/>
    </row>
    <row r="9739">
      <c r="B9739" s="161" t="n">
        <v>24408</v>
      </c>
      <c r="C9739" s="162" t="n">
        <v>80.23999999999999</v>
      </c>
      <c r="D9739" s="162" t="n">
        <v>-0.065108</v>
      </c>
      <c r="E9739" s="162" t="n"/>
    </row>
    <row r="9740">
      <c r="B9740" s="161" t="n">
        <v>24411</v>
      </c>
      <c r="C9740" s="162" t="n">
        <v>80.2</v>
      </c>
      <c r="D9740" s="162" t="n">
        <v>-0.064814</v>
      </c>
      <c r="E9740" s="162" t="n"/>
    </row>
    <row r="9741">
      <c r="B9741" s="161" t="n">
        <v>24412</v>
      </c>
      <c r="C9741" s="162" t="n">
        <v>80.81</v>
      </c>
      <c r="D9741" s="162" t="n">
        <v>-0.056469</v>
      </c>
      <c r="E9741" s="162" t="n"/>
    </row>
    <row r="9742">
      <c r="B9742" s="161" t="n">
        <v>24413</v>
      </c>
      <c r="C9742" s="162" t="n">
        <v>80.88</v>
      </c>
      <c r="D9742" s="162" t="n">
        <v>-0.054854</v>
      </c>
      <c r="E9742" s="162" t="n"/>
    </row>
    <row r="9743">
      <c r="B9743" s="161" t="n">
        <v>24414</v>
      </c>
      <c r="C9743" s="162" t="n">
        <v>80.56</v>
      </c>
      <c r="D9743" s="162" t="n">
        <v>-0.058069</v>
      </c>
      <c r="E9743" s="162" t="n"/>
    </row>
    <row r="9744">
      <c r="B9744" s="161" t="n">
        <v>24415</v>
      </c>
      <c r="C9744" s="162" t="n">
        <v>80.81</v>
      </c>
      <c r="D9744" s="162" t="n">
        <v>-0.054228</v>
      </c>
      <c r="E9744" s="162" t="n"/>
    </row>
    <row r="9745">
      <c r="B9745" s="161" t="n">
        <v>24418</v>
      </c>
      <c r="C9745" s="162" t="n">
        <v>80.73</v>
      </c>
      <c r="D9745" s="162" t="n">
        <v>-0.054458</v>
      </c>
      <c r="E9745" s="162" t="n"/>
    </row>
    <row r="9746">
      <c r="B9746" s="161" t="n">
        <v>24420</v>
      </c>
      <c r="C9746" s="162" t="n">
        <v>81.38</v>
      </c>
      <c r="D9746" s="162" t="n">
        <v>-0.045707</v>
      </c>
      <c r="E9746" s="162" t="n"/>
    </row>
    <row r="9747">
      <c r="B9747" s="161" t="n">
        <v>24421</v>
      </c>
      <c r="C9747" s="162" t="n">
        <v>81.89</v>
      </c>
      <c r="D9747" s="162" t="n">
        <v>-0.038766</v>
      </c>
      <c r="E9747" s="162" t="n"/>
    </row>
    <row r="9748">
      <c r="B9748" s="161" t="n">
        <v>24422</v>
      </c>
      <c r="C9748" s="162" t="n">
        <v>81.94</v>
      </c>
      <c r="D9748" s="162" t="n">
        <v>-0.037467</v>
      </c>
      <c r="E9748" s="162" t="n"/>
    </row>
    <row r="9749">
      <c r="B9749" s="161" t="n">
        <v>24425</v>
      </c>
      <c r="C9749" s="162" t="n">
        <v>81.37</v>
      </c>
      <c r="D9749" s="162" t="n">
        <v>-0.043745</v>
      </c>
      <c r="E9749" s="162" t="n"/>
    </row>
    <row r="9750">
      <c r="B9750" s="161" t="n">
        <v>24426</v>
      </c>
      <c r="C9750" s="162" t="n">
        <v>81.69</v>
      </c>
      <c r="D9750" s="162" t="n">
        <v>-0.039162</v>
      </c>
      <c r="E9750" s="162" t="n"/>
    </row>
    <row r="9751">
      <c r="B9751" s="161" t="n">
        <v>24427</v>
      </c>
      <c r="C9751" s="162" t="n">
        <v>82.37</v>
      </c>
      <c r="D9751" s="162" t="n">
        <v>-0.030296</v>
      </c>
      <c r="E9751" s="162" t="n"/>
    </row>
    <row r="9752">
      <c r="B9752" s="161" t="n">
        <v>24428</v>
      </c>
      <c r="C9752" s="162" t="n">
        <v>81.8</v>
      </c>
      <c r="D9752" s="162" t="n">
        <v>-0.036608</v>
      </c>
      <c r="E9752" s="162" t="n"/>
    </row>
    <row r="9753">
      <c r="B9753" s="161" t="n">
        <v>24429</v>
      </c>
      <c r="C9753" s="162" t="n">
        <v>81.26000000000001</v>
      </c>
      <c r="D9753" s="162" t="n">
        <v>-0.04256</v>
      </c>
      <c r="E9753" s="162" t="n"/>
    </row>
    <row r="9754">
      <c r="B9754" s="161" t="n">
        <v>24432</v>
      </c>
      <c r="C9754" s="162" t="n">
        <v>80.09</v>
      </c>
      <c r="D9754" s="162" t="n">
        <v>-0.056286</v>
      </c>
      <c r="E9754" s="162" t="n"/>
    </row>
    <row r="9755">
      <c r="B9755" s="161" t="n">
        <v>24433</v>
      </c>
      <c r="C9755" s="162" t="n">
        <v>79.67</v>
      </c>
      <c r="D9755" s="162" t="n">
        <v>-0.060722</v>
      </c>
      <c r="E9755" s="162" t="n"/>
    </row>
    <row r="9756">
      <c r="B9756" s="161" t="n">
        <v>24434</v>
      </c>
      <c r="C9756" s="162" t="n">
        <v>80.20999999999999</v>
      </c>
      <c r="D9756" s="162" t="n">
        <v>-0.053179</v>
      </c>
      <c r="E9756" s="162" t="n"/>
    </row>
    <row r="9757">
      <c r="B9757" s="161" t="n">
        <v>24436</v>
      </c>
      <c r="C9757" s="162" t="n">
        <v>80.84999999999999</v>
      </c>
      <c r="D9757" s="162" t="n">
        <v>-0.04445</v>
      </c>
      <c r="E9757" s="162" t="n"/>
    </row>
    <row r="9758">
      <c r="B9758" s="161" t="n">
        <v>24439</v>
      </c>
      <c r="C9758" s="162" t="n">
        <v>80.70999999999999</v>
      </c>
      <c r="D9758" s="162" t="n">
        <v>-0.045407</v>
      </c>
      <c r="E9758" s="162" t="n"/>
    </row>
    <row r="9759">
      <c r="B9759" s="161" t="n">
        <v>24440</v>
      </c>
      <c r="C9759" s="162" t="n">
        <v>80.42</v>
      </c>
      <c r="D9759" s="162" t="n">
        <v>-0.048213</v>
      </c>
      <c r="E9759" s="162" t="n"/>
    </row>
    <row r="9760">
      <c r="B9760" s="161" t="n">
        <v>24441</v>
      </c>
      <c r="C9760" s="162" t="n">
        <v>80.45</v>
      </c>
      <c r="D9760" s="162" t="n">
        <v>-0.047058</v>
      </c>
      <c r="E9760" s="162" t="n"/>
    </row>
    <row r="9761">
      <c r="B9761" s="161" t="n">
        <v>24442</v>
      </c>
      <c r="C9761" s="162" t="n">
        <v>80.08</v>
      </c>
      <c r="D9761" s="162" t="n">
        <v>-0.050891</v>
      </c>
      <c r="E9761" s="162" t="n"/>
    </row>
    <row r="9762">
      <c r="B9762" s="161" t="n">
        <v>24443</v>
      </c>
      <c r="C9762" s="162" t="n">
        <v>80.13</v>
      </c>
      <c r="D9762" s="162" t="n">
        <v>-0.049494</v>
      </c>
      <c r="E9762" s="162" t="n"/>
    </row>
    <row r="9763">
      <c r="B9763" s="161" t="n">
        <v>24446</v>
      </c>
      <c r="C9763" s="162" t="n">
        <v>80.23999999999999</v>
      </c>
      <c r="D9763" s="162" t="n">
        <v>-0.047384</v>
      </c>
      <c r="E9763" s="162" t="n"/>
    </row>
    <row r="9764">
      <c r="B9764" s="161" t="n">
        <v>24447</v>
      </c>
      <c r="C9764" s="162" t="n">
        <v>80.84</v>
      </c>
      <c r="D9764" s="162" t="n">
        <v>-0.039246</v>
      </c>
      <c r="E9764" s="162" t="n"/>
    </row>
    <row r="9765">
      <c r="B9765" s="161" t="n">
        <v>24448</v>
      </c>
      <c r="C9765" s="162" t="n">
        <v>81.72</v>
      </c>
      <c r="D9765" s="162" t="n">
        <v>-0.027816</v>
      </c>
      <c r="E9765" s="162" t="n"/>
    </row>
    <row r="9766">
      <c r="B9766" s="161" t="n">
        <v>24449</v>
      </c>
      <c r="C9766" s="162" t="n">
        <v>82.05</v>
      </c>
      <c r="D9766" s="162" t="n">
        <v>-0.023224</v>
      </c>
      <c r="E9766" s="162" t="n"/>
    </row>
    <row r="9767">
      <c r="B9767" s="161" t="n">
        <v>24450</v>
      </c>
      <c r="C9767" s="162" t="n">
        <v>82.14</v>
      </c>
      <c r="D9767" s="162" t="n">
        <v>-0.021607</v>
      </c>
      <c r="E9767" s="162" t="n"/>
    </row>
    <row r="9768">
      <c r="B9768" s="161" t="n">
        <v>24453</v>
      </c>
      <c r="C9768" s="162" t="n">
        <v>83</v>
      </c>
      <c r="D9768" s="162" t="n">
        <v>-0.010706</v>
      </c>
      <c r="E9768" s="162" t="n"/>
    </row>
    <row r="9769">
      <c r="B9769" s="161" t="n">
        <v>24454</v>
      </c>
      <c r="C9769" s="162" t="n">
        <v>82.73</v>
      </c>
      <c r="D9769" s="162" t="n">
        <v>-0.013459</v>
      </c>
      <c r="E9769" s="162" t="n"/>
    </row>
    <row r="9770">
      <c r="B9770" s="161" t="n">
        <v>24455</v>
      </c>
      <c r="C9770" s="162" t="n">
        <v>82.64</v>
      </c>
      <c r="D9770" s="162" t="n">
        <v>-0.014104</v>
      </c>
      <c r="E9770" s="162" t="n"/>
    </row>
    <row r="9771">
      <c r="B9771" s="161" t="n">
        <v>24456</v>
      </c>
      <c r="C9771" s="162" t="n">
        <v>81.64</v>
      </c>
      <c r="D9771" s="162" t="n">
        <v>-0.025831</v>
      </c>
      <c r="E9771" s="162" t="n"/>
    </row>
    <row r="9772">
      <c r="B9772" s="161" t="n">
        <v>24457</v>
      </c>
      <c r="C9772" s="162" t="n">
        <v>81.58</v>
      </c>
      <c r="D9772" s="162" t="n">
        <v>-0.026095</v>
      </c>
      <c r="E9772" s="162" t="n"/>
    </row>
    <row r="9773">
      <c r="B9773" s="161" t="n">
        <v>24460</v>
      </c>
      <c r="C9773" s="162" t="n">
        <v>81.27</v>
      </c>
      <c r="D9773" s="162" t="n">
        <v>-0.029426</v>
      </c>
      <c r="E9773" s="162" t="n"/>
    </row>
    <row r="9774">
      <c r="B9774" s="161" t="n">
        <v>24461</v>
      </c>
      <c r="C9774" s="162" t="n">
        <v>80.95999999999999</v>
      </c>
      <c r="D9774" s="162" t="n">
        <v>-0.032825</v>
      </c>
      <c r="E9774" s="162" t="n"/>
    </row>
    <row r="9775">
      <c r="B9775" s="161" t="n">
        <v>24462</v>
      </c>
      <c r="C9775" s="162" t="n">
        <v>81.38</v>
      </c>
      <c r="D9775" s="162" t="n">
        <v>-0.027244</v>
      </c>
      <c r="E9775" s="162" t="n"/>
    </row>
    <row r="9776">
      <c r="B9776" s="161" t="n">
        <v>24463</v>
      </c>
      <c r="C9776" s="162" t="n">
        <v>81.69</v>
      </c>
      <c r="D9776" s="162" t="n">
        <v>-0.023007</v>
      </c>
      <c r="E9776" s="162" t="n"/>
    </row>
    <row r="9777">
      <c r="B9777" s="161" t="n">
        <v>24464</v>
      </c>
      <c r="C9777" s="162" t="n">
        <v>81.47</v>
      </c>
      <c r="D9777" s="162" t="n">
        <v>-0.025256</v>
      </c>
      <c r="E9777" s="162" t="n"/>
    </row>
    <row r="9778">
      <c r="B9778" s="161" t="n">
        <v>24468</v>
      </c>
      <c r="C9778" s="162" t="n">
        <v>81</v>
      </c>
      <c r="D9778" s="162" t="n">
        <v>-0.030572</v>
      </c>
      <c r="E9778" s="162" t="n"/>
    </row>
    <row r="9779">
      <c r="B9779" s="161" t="n">
        <v>24469</v>
      </c>
      <c r="C9779" s="162" t="n">
        <v>80.61</v>
      </c>
      <c r="D9779" s="162" t="n">
        <v>-0.034965</v>
      </c>
      <c r="E9779" s="162" t="n"/>
    </row>
    <row r="9780">
      <c r="B9780" s="161" t="n">
        <v>24470</v>
      </c>
      <c r="C9780" s="162" t="n">
        <v>80.37</v>
      </c>
      <c r="D9780" s="162" t="n">
        <v>-0.037528</v>
      </c>
      <c r="E9780" s="162" t="n"/>
    </row>
    <row r="9781">
      <c r="B9781" s="161" t="n">
        <v>24471</v>
      </c>
      <c r="C9781" s="162" t="n">
        <v>80.33</v>
      </c>
      <c r="D9781" s="162" t="n">
        <v>-0.037575</v>
      </c>
      <c r="E9781" s="162" t="n"/>
    </row>
    <row r="9782">
      <c r="B9782" s="161" t="n">
        <v>24475</v>
      </c>
      <c r="C9782" s="162" t="n">
        <v>80.38</v>
      </c>
      <c r="D9782" s="162" t="n">
        <v>-0.036485</v>
      </c>
      <c r="E9782" s="162" t="n"/>
    </row>
    <row r="9783">
      <c r="B9783" s="161" t="n">
        <v>24476</v>
      </c>
      <c r="C9783" s="162" t="n">
        <v>80.55</v>
      </c>
      <c r="D9783" s="162" t="n">
        <v>-0.033894</v>
      </c>
      <c r="E9783" s="162" t="n"/>
    </row>
    <row r="9784">
      <c r="B9784" s="161" t="n">
        <v>24477</v>
      </c>
      <c r="C9784" s="162" t="n">
        <v>81.59999999999999</v>
      </c>
      <c r="D9784" s="162" t="n">
        <v>-0.020487</v>
      </c>
      <c r="E9784" s="162" t="n"/>
    </row>
    <row r="9785">
      <c r="B9785" s="161" t="n">
        <v>24478</v>
      </c>
      <c r="C9785" s="162" t="n">
        <v>82.18000000000001</v>
      </c>
      <c r="D9785" s="162" t="n">
        <v>-0.012967</v>
      </c>
      <c r="E9785" s="162" t="n"/>
    </row>
    <row r="9786">
      <c r="B9786" s="161" t="n">
        <v>24481</v>
      </c>
      <c r="C9786" s="162" t="n">
        <v>82.81</v>
      </c>
      <c r="D9786" s="162" t="n">
        <v>-0.00495</v>
      </c>
      <c r="E9786" s="162" t="n"/>
    </row>
    <row r="9787">
      <c r="B9787" s="161" t="n">
        <v>24482</v>
      </c>
      <c r="C9787" s="162" t="n">
        <v>82.81</v>
      </c>
      <c r="D9787" s="162" t="n">
        <v>-0.004561</v>
      </c>
      <c r="E9787" s="162" t="n"/>
    </row>
    <row r="9788">
      <c r="B9788" s="161" t="n">
        <v>24483</v>
      </c>
      <c r="C9788" s="162" t="n">
        <v>83.47</v>
      </c>
      <c r="D9788" s="162" t="n">
        <v>0.003742</v>
      </c>
      <c r="E9788" s="162" t="n"/>
    </row>
    <row r="9789">
      <c r="B9789" s="161" t="n">
        <v>24484</v>
      </c>
      <c r="C9789" s="162" t="n">
        <v>83.91</v>
      </c>
      <c r="D9789" s="162" t="n">
        <v>0.009343000000000001</v>
      </c>
      <c r="E9789" s="162" t="n"/>
    </row>
    <row r="9790">
      <c r="B9790" s="161" t="n">
        <v>24485</v>
      </c>
      <c r="C9790" s="162" t="n">
        <v>84.53</v>
      </c>
      <c r="D9790" s="162" t="n">
        <v>0.01699</v>
      </c>
      <c r="E9790" s="162" t="n"/>
    </row>
    <row r="9791">
      <c r="B9791" s="161" t="n">
        <v>24488</v>
      </c>
      <c r="C9791" s="162" t="n">
        <v>84.31</v>
      </c>
      <c r="D9791" s="162" t="n">
        <v>0.014653</v>
      </c>
      <c r="E9791" s="162" t="n"/>
    </row>
    <row r="9792">
      <c r="B9792" s="161" t="n">
        <v>24489</v>
      </c>
      <c r="C9792" s="162" t="n">
        <v>85.23999999999999</v>
      </c>
      <c r="D9792" s="162" t="n">
        <v>0.025864</v>
      </c>
      <c r="E9792" s="162" t="n"/>
    </row>
    <row r="9793">
      <c r="B9793" s="161" t="n">
        <v>24490</v>
      </c>
      <c r="C9793" s="162" t="n">
        <v>85.79000000000001</v>
      </c>
      <c r="D9793" s="162" t="n">
        <v>0.032545</v>
      </c>
      <c r="E9793" s="162" t="n"/>
    </row>
    <row r="9794">
      <c r="B9794" s="161" t="n">
        <v>24491</v>
      </c>
      <c r="C9794" s="162" t="n">
        <v>85.81999999999999</v>
      </c>
      <c r="D9794" s="162" t="n">
        <v>0.033192</v>
      </c>
      <c r="E9794" s="162" t="n"/>
    </row>
    <row r="9795">
      <c r="B9795" s="161" t="n">
        <v>24492</v>
      </c>
      <c r="C9795" s="162" t="n">
        <v>86.06999999999999</v>
      </c>
      <c r="D9795" s="162" t="n">
        <v>0.036417</v>
      </c>
      <c r="E9795" s="162" t="n"/>
    </row>
    <row r="9796">
      <c r="B9796" s="161" t="n">
        <v>24495</v>
      </c>
      <c r="C9796" s="162" t="n">
        <v>86.39</v>
      </c>
      <c r="D9796" s="162" t="n">
        <v>0.040439</v>
      </c>
      <c r="E9796" s="162" t="n"/>
    </row>
    <row r="9797">
      <c r="B9797" s="161" t="n">
        <v>24496</v>
      </c>
      <c r="C9797" s="162" t="n">
        <v>86.51000000000001</v>
      </c>
      <c r="D9797" s="162" t="n">
        <v>0.042144</v>
      </c>
      <c r="E9797" s="162" t="n"/>
    </row>
    <row r="9798">
      <c r="B9798" s="161" t="n">
        <v>24497</v>
      </c>
      <c r="C9798" s="162" t="n">
        <v>85.84999999999999</v>
      </c>
      <c r="D9798" s="162" t="n">
        <v>0.034843</v>
      </c>
      <c r="E9798" s="162" t="n"/>
    </row>
    <row r="9799">
      <c r="B9799" s="161" t="n">
        <v>24498</v>
      </c>
      <c r="C9799" s="162" t="n">
        <v>85.81</v>
      </c>
      <c r="D9799" s="162" t="n">
        <v>0.034718</v>
      </c>
      <c r="E9799" s="162" t="n"/>
    </row>
    <row r="9800">
      <c r="B9800" s="161" t="n">
        <v>24499</v>
      </c>
      <c r="C9800" s="162" t="n">
        <v>86.16</v>
      </c>
      <c r="D9800" s="162" t="n">
        <v>0.039113</v>
      </c>
      <c r="E9800" s="162" t="n"/>
    </row>
    <row r="9801">
      <c r="B9801" s="161" t="n">
        <v>24502</v>
      </c>
      <c r="C9801" s="162" t="n">
        <v>86.66</v>
      </c>
      <c r="D9801" s="162" t="n">
        <v>0.045214</v>
      </c>
      <c r="E9801" s="162" t="n"/>
    </row>
    <row r="9802">
      <c r="B9802" s="161" t="n">
        <v>24503</v>
      </c>
      <c r="C9802" s="162" t="n">
        <v>86.61</v>
      </c>
      <c r="D9802" s="162" t="n">
        <v>0.044961</v>
      </c>
      <c r="E9802" s="162" t="n"/>
    </row>
    <row r="9803">
      <c r="B9803" s="161" t="n">
        <v>24504</v>
      </c>
      <c r="C9803" s="162" t="n">
        <v>86.43000000000001</v>
      </c>
      <c r="D9803" s="162" t="n">
        <v>0.043192</v>
      </c>
      <c r="E9803" s="162" t="n"/>
    </row>
    <row r="9804">
      <c r="B9804" s="161" t="n">
        <v>24505</v>
      </c>
      <c r="C9804" s="162" t="n">
        <v>86.73</v>
      </c>
      <c r="D9804" s="162" t="n">
        <v>0.046949</v>
      </c>
      <c r="E9804" s="162" t="n"/>
    </row>
    <row r="9805">
      <c r="B9805" s="161" t="n">
        <v>24506</v>
      </c>
      <c r="C9805" s="162" t="n">
        <v>87.36</v>
      </c>
      <c r="D9805" s="162" t="n">
        <v>0.054472</v>
      </c>
      <c r="E9805" s="162" t="n"/>
    </row>
    <row r="9806">
      <c r="B9806" s="161" t="n">
        <v>24509</v>
      </c>
      <c r="C9806" s="162" t="n">
        <v>87.18000000000001</v>
      </c>
      <c r="D9806" s="162" t="n">
        <v>0.052726</v>
      </c>
      <c r="E9806" s="162" t="n"/>
    </row>
    <row r="9807">
      <c r="B9807" s="161" t="n">
        <v>24510</v>
      </c>
      <c r="C9807" s="162" t="n">
        <v>86.95</v>
      </c>
      <c r="D9807" s="162" t="n">
        <v>0.050406</v>
      </c>
      <c r="E9807" s="162" t="n"/>
    </row>
    <row r="9808">
      <c r="B9808" s="161" t="n">
        <v>24511</v>
      </c>
      <c r="C9808" s="162" t="n">
        <v>87.72</v>
      </c>
      <c r="D9808" s="162" t="n">
        <v>0.059487</v>
      </c>
      <c r="E9808" s="162" t="n"/>
    </row>
    <row r="9809">
      <c r="B9809" s="161" t="n">
        <v>24512</v>
      </c>
      <c r="C9809" s="162" t="n">
        <v>87.36</v>
      </c>
      <c r="D9809" s="162" t="n">
        <v>0.055654</v>
      </c>
      <c r="E9809" s="162" t="n"/>
    </row>
    <row r="9810">
      <c r="B9810" s="161" t="n">
        <v>24513</v>
      </c>
      <c r="C9810" s="162" t="n">
        <v>87.48999999999999</v>
      </c>
      <c r="D9810" s="162" t="n">
        <v>0.0574</v>
      </c>
      <c r="E9810" s="162" t="n"/>
    </row>
    <row r="9811">
      <c r="B9811" s="161" t="n">
        <v>24516</v>
      </c>
      <c r="C9811" s="162" t="n">
        <v>87.58</v>
      </c>
      <c r="D9811" s="162" t="n">
        <v>0.058643</v>
      </c>
      <c r="E9811" s="162" t="n"/>
    </row>
    <row r="9812">
      <c r="B9812" s="161" t="n">
        <v>24517</v>
      </c>
      <c r="C9812" s="162" t="n">
        <v>88.17</v>
      </c>
      <c r="D9812" s="162" t="n">
        <v>0.06553200000000001</v>
      </c>
      <c r="E9812" s="162" t="n"/>
    </row>
    <row r="9813">
      <c r="B9813" s="161" t="n">
        <v>24518</v>
      </c>
      <c r="C9813" s="162" t="n">
        <v>88.27</v>
      </c>
      <c r="D9813" s="162" t="n">
        <v>0.066825</v>
      </c>
      <c r="E9813" s="162" t="n"/>
    </row>
    <row r="9814">
      <c r="B9814" s="161" t="n">
        <v>24519</v>
      </c>
      <c r="C9814" s="162" t="n">
        <v>87.86</v>
      </c>
      <c r="D9814" s="162" t="n">
        <v>0.06229</v>
      </c>
      <c r="E9814" s="162" t="n"/>
    </row>
    <row r="9815">
      <c r="B9815" s="161" t="n">
        <v>24520</v>
      </c>
      <c r="C9815" s="162" t="n">
        <v>87.89</v>
      </c>
      <c r="D9815" s="162" t="n">
        <v>0.062722</v>
      </c>
      <c r="E9815" s="162" t="n"/>
    </row>
    <row r="9816">
      <c r="B9816" s="161" t="n">
        <v>24523</v>
      </c>
      <c r="C9816" s="162" t="n">
        <v>87.40000000000001</v>
      </c>
      <c r="D9816" s="162" t="n">
        <v>0.057163</v>
      </c>
      <c r="E9816" s="162" t="n"/>
    </row>
    <row r="9817">
      <c r="B9817" s="161" t="n">
        <v>24524</v>
      </c>
      <c r="C9817" s="162" t="n">
        <v>87.34</v>
      </c>
      <c r="D9817" s="162" t="n">
        <v>0.056507</v>
      </c>
      <c r="E9817" s="162" t="n"/>
    </row>
    <row r="9818">
      <c r="B9818" s="161" t="n">
        <v>24526</v>
      </c>
      <c r="C9818" s="162" t="n">
        <v>87.45</v>
      </c>
      <c r="D9818" s="162" t="n">
        <v>0.057697</v>
      </c>
      <c r="E9818" s="162" t="n"/>
    </row>
    <row r="9819">
      <c r="B9819" s="161" t="n">
        <v>24527</v>
      </c>
      <c r="C9819" s="162" t="n">
        <v>87.41</v>
      </c>
      <c r="D9819" s="162" t="n">
        <v>0.057219</v>
      </c>
      <c r="E9819" s="162" t="n"/>
    </row>
    <row r="9820">
      <c r="B9820" s="161" t="n">
        <v>24530</v>
      </c>
      <c r="C9820" s="162" t="n">
        <v>86.45999999999999</v>
      </c>
      <c r="D9820" s="162" t="n">
        <v>0.046338</v>
      </c>
      <c r="E9820" s="162" t="n"/>
    </row>
    <row r="9821">
      <c r="B9821" s="161" t="n">
        <v>24531</v>
      </c>
      <c r="C9821" s="162" t="n">
        <v>86.78</v>
      </c>
      <c r="D9821" s="162" t="n">
        <v>0.049999</v>
      </c>
      <c r="E9821" s="162" t="n"/>
    </row>
    <row r="9822">
      <c r="B9822" s="161" t="n">
        <v>24532</v>
      </c>
      <c r="C9822" s="162" t="n">
        <v>87.68000000000001</v>
      </c>
      <c r="D9822" s="162" t="n">
        <v>0.060183</v>
      </c>
      <c r="E9822" s="162" t="n"/>
    </row>
    <row r="9823">
      <c r="B9823" s="161" t="n">
        <v>24533</v>
      </c>
      <c r="C9823" s="162" t="n">
        <v>88.16</v>
      </c>
      <c r="D9823" s="162" t="n">
        <v>0.065415</v>
      </c>
      <c r="E9823" s="162" t="n"/>
    </row>
    <row r="9824">
      <c r="B9824" s="161" t="n">
        <v>24534</v>
      </c>
      <c r="C9824" s="162" t="n">
        <v>88.29000000000001</v>
      </c>
      <c r="D9824" s="162" t="n">
        <v>0.066607</v>
      </c>
      <c r="E9824" s="162" t="n"/>
    </row>
    <row r="9825">
      <c r="B9825" s="161" t="n">
        <v>24537</v>
      </c>
      <c r="C9825" s="162" t="n">
        <v>88.09999999999999</v>
      </c>
      <c r="D9825" s="162" t="n">
        <v>0.064272</v>
      </c>
      <c r="E9825" s="162" t="n"/>
    </row>
    <row r="9826">
      <c r="B9826" s="161" t="n">
        <v>24538</v>
      </c>
      <c r="C9826" s="162" t="n">
        <v>88.16</v>
      </c>
      <c r="D9826" s="162" t="n">
        <v>0.064763</v>
      </c>
      <c r="E9826" s="162" t="n"/>
    </row>
    <row r="9827">
      <c r="B9827" s="161" t="n">
        <v>24539</v>
      </c>
      <c r="C9827" s="162" t="n">
        <v>88.27</v>
      </c>
      <c r="D9827" s="162" t="n">
        <v>0.06583799999999999</v>
      </c>
      <c r="E9827" s="162" t="n"/>
    </row>
    <row r="9828">
      <c r="B9828" s="161" t="n">
        <v>24540</v>
      </c>
      <c r="C9828" s="162" t="n">
        <v>88.53</v>
      </c>
      <c r="D9828" s="162" t="n">
        <v>0.068638</v>
      </c>
      <c r="E9828" s="162" t="n"/>
    </row>
    <row r="9829">
      <c r="B9829" s="161" t="n">
        <v>24541</v>
      </c>
      <c r="C9829" s="162" t="n">
        <v>88.89</v>
      </c>
      <c r="D9829" s="162" t="n">
        <v>0.07256799999999999</v>
      </c>
      <c r="E9829" s="162" t="n"/>
    </row>
    <row r="9830">
      <c r="B9830" s="161" t="n">
        <v>24544</v>
      </c>
      <c r="C9830" s="162" t="n">
        <v>88.43000000000001</v>
      </c>
      <c r="D9830" s="162" t="n">
        <v>0.067298</v>
      </c>
      <c r="E9830" s="162" t="n"/>
    </row>
    <row r="9831">
      <c r="B9831" s="161" t="n">
        <v>24545</v>
      </c>
      <c r="C9831" s="162" t="n">
        <v>88.34999999999999</v>
      </c>
      <c r="D9831" s="162" t="n">
        <v>0.066315</v>
      </c>
      <c r="E9831" s="162" t="n"/>
    </row>
    <row r="9832">
      <c r="B9832" s="161" t="n">
        <v>24546</v>
      </c>
      <c r="C9832" s="162" t="n">
        <v>89.19</v>
      </c>
      <c r="D9832" s="162" t="n">
        <v>0.075665</v>
      </c>
      <c r="E9832" s="162" t="n"/>
    </row>
    <row r="9833">
      <c r="B9833" s="161" t="n">
        <v>24547</v>
      </c>
      <c r="C9833" s="162" t="n">
        <v>90.09</v>
      </c>
      <c r="D9833" s="162" t="n">
        <v>0.085466</v>
      </c>
      <c r="E9833" s="162" t="n"/>
    </row>
    <row r="9834">
      <c r="B9834" s="161" t="n">
        <v>24548</v>
      </c>
      <c r="C9834" s="162" t="n">
        <v>90.25</v>
      </c>
      <c r="D9834" s="162" t="n">
        <v>0.08699</v>
      </c>
      <c r="E9834" s="162" t="n"/>
    </row>
    <row r="9835">
      <c r="B9835" s="161" t="n">
        <v>24551</v>
      </c>
      <c r="C9835" s="162" t="n">
        <v>90.2</v>
      </c>
      <c r="D9835" s="162" t="n">
        <v>0.08617900000000001</v>
      </c>
      <c r="E9835" s="162" t="n"/>
    </row>
    <row r="9836">
      <c r="B9836" s="161" t="n">
        <v>24552</v>
      </c>
      <c r="C9836" s="162" t="n">
        <v>90</v>
      </c>
      <c r="D9836" s="162" t="n">
        <v>0.083722</v>
      </c>
      <c r="E9836" s="162" t="n"/>
    </row>
    <row r="9837">
      <c r="B9837" s="161" t="n">
        <v>24553</v>
      </c>
      <c r="C9837" s="162" t="n">
        <v>90.25</v>
      </c>
      <c r="D9837" s="162" t="n">
        <v>0.086204</v>
      </c>
      <c r="E9837" s="162" t="n"/>
    </row>
    <row r="9838">
      <c r="B9838" s="161" t="n">
        <v>24554</v>
      </c>
      <c r="C9838" s="162" t="n">
        <v>90.94</v>
      </c>
      <c r="D9838" s="162" t="n">
        <v>0.09345100000000001</v>
      </c>
      <c r="E9838" s="162" t="n"/>
    </row>
    <row r="9839">
      <c r="B9839" s="161" t="n">
        <v>24558</v>
      </c>
      <c r="C9839" s="162" t="n">
        <v>90.87</v>
      </c>
      <c r="D9839" s="162" t="n">
        <v>0.092323</v>
      </c>
      <c r="E9839" s="162" t="n"/>
    </row>
    <row r="9840">
      <c r="B9840" s="161" t="n">
        <v>24559</v>
      </c>
      <c r="C9840" s="162" t="n">
        <v>90.91</v>
      </c>
      <c r="D9840" s="162" t="n">
        <v>0.092436</v>
      </c>
      <c r="E9840" s="162" t="n"/>
    </row>
    <row r="9841">
      <c r="B9841" s="161" t="n">
        <v>24560</v>
      </c>
      <c r="C9841" s="162" t="n">
        <v>90.73</v>
      </c>
      <c r="D9841" s="162" t="n">
        <v>0.090196</v>
      </c>
      <c r="E9841" s="162" t="n"/>
    </row>
    <row r="9842">
      <c r="B9842" s="161" t="n">
        <v>24561</v>
      </c>
      <c r="C9842" s="162" t="n">
        <v>90.7</v>
      </c>
      <c r="D9842" s="162" t="n">
        <v>0.089632</v>
      </c>
      <c r="E9842" s="162" t="n"/>
    </row>
    <row r="9843">
      <c r="B9843" s="161" t="n">
        <v>24562</v>
      </c>
      <c r="C9843" s="162" t="n">
        <v>90.2</v>
      </c>
      <c r="D9843" s="162" t="n">
        <v>0.083915</v>
      </c>
      <c r="E9843" s="162" t="n"/>
    </row>
    <row r="9844">
      <c r="B9844" s="161" t="n">
        <v>24565</v>
      </c>
      <c r="C9844" s="162" t="n">
        <v>89.23999999999999</v>
      </c>
      <c r="D9844" s="162" t="n">
        <v>0.073064</v>
      </c>
      <c r="E9844" s="162" t="n"/>
    </row>
    <row r="9845">
      <c r="B9845" s="161" t="n">
        <v>24566</v>
      </c>
      <c r="C9845" s="162" t="n">
        <v>89.22</v>
      </c>
      <c r="D9845" s="162" t="n">
        <v>0.072674</v>
      </c>
      <c r="E9845" s="162" t="n"/>
    </row>
    <row r="9846">
      <c r="B9846" s="161" t="n">
        <v>24567</v>
      </c>
      <c r="C9846" s="162" t="n">
        <v>89.79000000000001</v>
      </c>
      <c r="D9846" s="162" t="n">
        <v>0.078844</v>
      </c>
      <c r="E9846" s="162" t="n"/>
    </row>
    <row r="9847">
      <c r="B9847" s="161" t="n">
        <v>24568</v>
      </c>
      <c r="C9847" s="162" t="n">
        <v>89.94</v>
      </c>
      <c r="D9847" s="162" t="n">
        <v>0.080305</v>
      </c>
      <c r="E9847" s="162" t="n"/>
    </row>
    <row r="9848">
      <c r="B9848" s="161" t="n">
        <v>24569</v>
      </c>
      <c r="C9848" s="162" t="n">
        <v>89.36</v>
      </c>
      <c r="D9848" s="162" t="n">
        <v>0.07367600000000001</v>
      </c>
      <c r="E9848" s="162" t="n"/>
    </row>
    <row r="9849">
      <c r="B9849" s="161" t="n">
        <v>24572</v>
      </c>
      <c r="C9849" s="162" t="n">
        <v>88.23999999999999</v>
      </c>
      <c r="D9849" s="162" t="n">
        <v>0.060979</v>
      </c>
      <c r="E9849" s="162" t="n"/>
    </row>
    <row r="9850">
      <c r="B9850" s="161" t="n">
        <v>24573</v>
      </c>
      <c r="C9850" s="162" t="n">
        <v>88.88</v>
      </c>
      <c r="D9850" s="162" t="n">
        <v>0.068063</v>
      </c>
      <c r="E9850" s="162" t="n"/>
    </row>
    <row r="9851">
      <c r="B9851" s="161" t="n">
        <v>24574</v>
      </c>
      <c r="C9851" s="162" t="n">
        <v>88.78</v>
      </c>
      <c r="D9851" s="162" t="n">
        <v>0.066805</v>
      </c>
      <c r="E9851" s="162" t="n"/>
    </row>
    <row r="9852">
      <c r="B9852" s="161" t="n">
        <v>24575</v>
      </c>
      <c r="C9852" s="162" t="n">
        <v>89.45999999999999</v>
      </c>
      <c r="D9852" s="162" t="n">
        <v>0.07423100000000001</v>
      </c>
      <c r="E9852" s="162" t="n"/>
    </row>
    <row r="9853">
      <c r="B9853" s="161" t="n">
        <v>24576</v>
      </c>
      <c r="C9853" s="162" t="n">
        <v>90.43000000000001</v>
      </c>
      <c r="D9853" s="162" t="n">
        <v>0.084729</v>
      </c>
      <c r="E9853" s="162" t="n"/>
    </row>
    <row r="9854">
      <c r="B9854" s="161" t="n">
        <v>24579</v>
      </c>
      <c r="C9854" s="162" t="n">
        <v>91.06999999999999</v>
      </c>
      <c r="D9854" s="162" t="n">
        <v>0.091408</v>
      </c>
      <c r="E9854" s="162" t="n"/>
    </row>
    <row r="9855">
      <c r="B9855" s="161" t="n">
        <v>24580</v>
      </c>
      <c r="C9855" s="162" t="n">
        <v>91.86</v>
      </c>
      <c r="D9855" s="162" t="n">
        <v>0.099617</v>
      </c>
      <c r="E9855" s="162" t="n"/>
    </row>
    <row r="9856">
      <c r="B9856" s="161" t="n">
        <v>24581</v>
      </c>
      <c r="C9856" s="162" t="n">
        <v>91.94</v>
      </c>
      <c r="D9856" s="162" t="n">
        <v>0.100107</v>
      </c>
      <c r="E9856" s="162" t="n"/>
    </row>
    <row r="9857">
      <c r="B9857" s="161" t="n">
        <v>24582</v>
      </c>
      <c r="C9857" s="162" t="n">
        <v>92.11</v>
      </c>
      <c r="D9857" s="162" t="n">
        <v>0.101576</v>
      </c>
      <c r="E9857" s="162" t="n"/>
    </row>
    <row r="9858">
      <c r="B9858" s="161" t="n">
        <v>24583</v>
      </c>
      <c r="C9858" s="162" t="n">
        <v>92.3</v>
      </c>
      <c r="D9858" s="162" t="n">
        <v>0.103322</v>
      </c>
      <c r="E9858" s="162" t="n"/>
    </row>
    <row r="9859">
      <c r="B9859" s="161" t="n">
        <v>24586</v>
      </c>
      <c r="C9859" s="162" t="n">
        <v>92.62</v>
      </c>
      <c r="D9859" s="162" t="n">
        <v>0.106468</v>
      </c>
      <c r="E9859" s="162" t="n"/>
    </row>
    <row r="9860">
      <c r="B9860" s="161" t="n">
        <v>24587</v>
      </c>
      <c r="C9860" s="162" t="n">
        <v>93.11</v>
      </c>
      <c r="D9860" s="162" t="n">
        <v>0.111415</v>
      </c>
      <c r="E9860" s="162" t="n"/>
    </row>
    <row r="9861">
      <c r="B9861" s="161" t="n">
        <v>24588</v>
      </c>
      <c r="C9861" s="162" t="n">
        <v>93.02</v>
      </c>
      <c r="D9861" s="162" t="n">
        <v>0.110113</v>
      </c>
      <c r="E9861" s="162" t="n"/>
    </row>
    <row r="9862">
      <c r="B9862" s="161" t="n">
        <v>24589</v>
      </c>
      <c r="C9862" s="162" t="n">
        <v>93.81</v>
      </c>
      <c r="D9862" s="162" t="n">
        <v>0.118154</v>
      </c>
      <c r="E9862" s="162" t="n"/>
    </row>
    <row r="9863">
      <c r="B9863" s="161" t="n">
        <v>24590</v>
      </c>
      <c r="C9863" s="162" t="n">
        <v>94.01000000000001</v>
      </c>
      <c r="D9863" s="162" t="n">
        <v>0.119822</v>
      </c>
      <c r="E9863" s="162" t="n"/>
    </row>
    <row r="9864">
      <c r="B9864" s="161" t="n">
        <v>24593</v>
      </c>
      <c r="C9864" s="162" t="n">
        <v>93.87</v>
      </c>
      <c r="D9864" s="162" t="n">
        <v>0.117909</v>
      </c>
      <c r="E9864" s="162" t="n"/>
    </row>
    <row r="9865">
      <c r="B9865" s="161" t="n">
        <v>24594</v>
      </c>
      <c r="C9865" s="162" t="n">
        <v>93.67</v>
      </c>
      <c r="D9865" s="162" t="n">
        <v>0.115381</v>
      </c>
      <c r="E9865" s="162" t="n"/>
    </row>
    <row r="9866">
      <c r="B9866" s="161" t="n">
        <v>24595</v>
      </c>
      <c r="C9866" s="162" t="n">
        <v>93.91</v>
      </c>
      <c r="D9866" s="162" t="n">
        <v>0.117526</v>
      </c>
      <c r="E9866" s="162" t="n"/>
    </row>
    <row r="9867">
      <c r="B9867" s="161" t="n">
        <v>24596</v>
      </c>
      <c r="C9867" s="162" t="n">
        <v>94.31999999999999</v>
      </c>
      <c r="D9867" s="162" t="n">
        <v>0.121404</v>
      </c>
      <c r="E9867" s="162" t="n"/>
    </row>
    <row r="9868">
      <c r="B9868" s="161" t="n">
        <v>24597</v>
      </c>
      <c r="C9868" s="162" t="n">
        <v>94.44</v>
      </c>
      <c r="D9868" s="162" t="n">
        <v>0.122141</v>
      </c>
      <c r="E9868" s="162" t="n"/>
    </row>
    <row r="9869">
      <c r="B9869" s="161" t="n">
        <v>24600</v>
      </c>
      <c r="C9869" s="162" t="n">
        <v>94.58</v>
      </c>
      <c r="D9869" s="162" t="n">
        <v>0.12308</v>
      </c>
      <c r="E9869" s="162" t="n"/>
    </row>
    <row r="9870">
      <c r="B9870" s="161" t="n">
        <v>24601</v>
      </c>
      <c r="C9870" s="162" t="n">
        <v>93.59999999999999</v>
      </c>
      <c r="D9870" s="162" t="n">
        <v>0.112175</v>
      </c>
      <c r="E9870" s="162" t="n"/>
    </row>
    <row r="9871">
      <c r="B9871" s="161" t="n">
        <v>24602</v>
      </c>
      <c r="C9871" s="162" t="n">
        <v>93.34999999999999</v>
      </c>
      <c r="D9871" s="162" t="n">
        <v>0.108932</v>
      </c>
      <c r="E9871" s="162" t="n"/>
    </row>
    <row r="9872">
      <c r="B9872" s="161" t="n">
        <v>24603</v>
      </c>
      <c r="C9872" s="162" t="n">
        <v>93.75</v>
      </c>
      <c r="D9872" s="162" t="n">
        <v>0.112607</v>
      </c>
      <c r="E9872" s="162" t="n"/>
    </row>
    <row r="9873">
      <c r="B9873" s="161" t="n">
        <v>24604</v>
      </c>
      <c r="C9873" s="162" t="n">
        <v>93.48</v>
      </c>
      <c r="D9873" s="162" t="n">
        <v>0.109164</v>
      </c>
      <c r="E9873" s="162" t="n"/>
    </row>
    <row r="9874">
      <c r="B9874" s="161" t="n">
        <v>24607</v>
      </c>
      <c r="C9874" s="162" t="n">
        <v>92.70999999999999</v>
      </c>
      <c r="D9874" s="162" t="n">
        <v>0.100359</v>
      </c>
      <c r="E9874" s="162" t="n"/>
    </row>
    <row r="9875">
      <c r="B9875" s="161" t="n">
        <v>24608</v>
      </c>
      <c r="C9875" s="162" t="n">
        <v>93.14</v>
      </c>
      <c r="D9875" s="162" t="n">
        <v>0.104418</v>
      </c>
      <c r="E9875" s="162" t="n"/>
    </row>
    <row r="9876">
      <c r="B9876" s="161" t="n">
        <v>24609</v>
      </c>
      <c r="C9876" s="162" t="n">
        <v>92.78</v>
      </c>
      <c r="D9876" s="162" t="n">
        <v>0.099922</v>
      </c>
      <c r="E9876" s="162" t="n"/>
    </row>
    <row r="9877">
      <c r="B9877" s="161" t="n">
        <v>24610</v>
      </c>
      <c r="C9877" s="162" t="n">
        <v>92.53</v>
      </c>
      <c r="D9877" s="162" t="n">
        <v>0.09661599999999999</v>
      </c>
      <c r="E9877" s="162" t="n"/>
    </row>
    <row r="9878">
      <c r="B9878" s="161" t="n">
        <v>24611</v>
      </c>
      <c r="C9878" s="162" t="n">
        <v>92.06999999999999</v>
      </c>
      <c r="D9878" s="162" t="n">
        <v>0.091102</v>
      </c>
      <c r="E9878" s="162" t="n"/>
    </row>
    <row r="9879">
      <c r="B9879" s="161" t="n">
        <v>24614</v>
      </c>
      <c r="C9879" s="162" t="n">
        <v>91.67</v>
      </c>
      <c r="D9879" s="162" t="n">
        <v>0.086287</v>
      </c>
      <c r="E9879" s="162" t="n"/>
    </row>
    <row r="9880">
      <c r="B9880" s="161" t="n">
        <v>24615</v>
      </c>
      <c r="C9880" s="162" t="n">
        <v>91.23</v>
      </c>
      <c r="D9880" s="162" t="n">
        <v>0.08104600000000001</v>
      </c>
      <c r="E9880" s="162" t="n"/>
    </row>
    <row r="9881">
      <c r="B9881" s="161" t="n">
        <v>24616</v>
      </c>
      <c r="C9881" s="162" t="n">
        <v>90.18000000000001</v>
      </c>
      <c r="D9881" s="162" t="n">
        <v>0.069088</v>
      </c>
      <c r="E9881" s="162" t="n"/>
    </row>
    <row r="9882">
      <c r="B9882" s="161" t="n">
        <v>24617</v>
      </c>
      <c r="C9882" s="162" t="n">
        <v>91.19</v>
      </c>
      <c r="D9882" s="162" t="n">
        <v>0.07976800000000001</v>
      </c>
      <c r="E9882" s="162" t="n"/>
    </row>
    <row r="9883">
      <c r="B9883" s="161" t="n">
        <v>24618</v>
      </c>
      <c r="C9883" s="162" t="n">
        <v>90.98</v>
      </c>
      <c r="D9883" s="162" t="n">
        <v>0.07699499999999999</v>
      </c>
      <c r="E9883" s="162" t="n"/>
    </row>
    <row r="9884">
      <c r="B9884" s="161" t="n">
        <v>24621</v>
      </c>
      <c r="C9884" s="162" t="n">
        <v>90.48999999999999</v>
      </c>
      <c r="D9884" s="162" t="n">
        <v>0.07115200000000001</v>
      </c>
      <c r="E9884" s="162" t="n"/>
    </row>
    <row r="9885">
      <c r="B9885" s="161" t="n">
        <v>24623</v>
      </c>
      <c r="C9885" s="162" t="n">
        <v>89.08</v>
      </c>
      <c r="D9885" s="162" t="n">
        <v>0.055097</v>
      </c>
      <c r="E9885" s="162" t="n"/>
    </row>
    <row r="9886">
      <c r="B9886" s="161" t="n">
        <v>24624</v>
      </c>
      <c r="C9886" s="162" t="n">
        <v>90.23</v>
      </c>
      <c r="D9886" s="162" t="n">
        <v>0.06748</v>
      </c>
      <c r="E9886" s="162" t="n"/>
    </row>
    <row r="9887">
      <c r="B9887" s="161" t="n">
        <v>24625</v>
      </c>
      <c r="C9887" s="162" t="n">
        <v>89.79000000000001</v>
      </c>
      <c r="D9887" s="162" t="n">
        <v>0.062108</v>
      </c>
      <c r="E9887" s="162" t="n"/>
    </row>
    <row r="9888">
      <c r="B9888" s="161" t="n">
        <v>24628</v>
      </c>
      <c r="C9888" s="162" t="n">
        <v>88.43000000000001</v>
      </c>
      <c r="D9888" s="162" t="n">
        <v>0.046416</v>
      </c>
      <c r="E9888" s="162" t="n"/>
    </row>
    <row r="9889">
      <c r="B9889" s="161" t="n">
        <v>24629</v>
      </c>
      <c r="C9889" s="162" t="n">
        <v>90.23</v>
      </c>
      <c r="D9889" s="162" t="n">
        <v>0.06597</v>
      </c>
      <c r="E9889" s="162" t="n"/>
    </row>
    <row r="9890">
      <c r="B9890" s="161" t="n">
        <v>24630</v>
      </c>
      <c r="C9890" s="162" t="n">
        <v>90.91</v>
      </c>
      <c r="D9890" s="162" t="n">
        <v>0.07281</v>
      </c>
      <c r="E9890" s="162" t="n"/>
    </row>
    <row r="9891">
      <c r="B9891" s="161" t="n">
        <v>24631</v>
      </c>
      <c r="C9891" s="162" t="n">
        <v>91.40000000000001</v>
      </c>
      <c r="D9891" s="162" t="n">
        <v>0.077408</v>
      </c>
      <c r="E9891" s="162" t="n"/>
    </row>
    <row r="9892">
      <c r="B9892" s="161" t="n">
        <v>24632</v>
      </c>
      <c r="C9892" s="162" t="n">
        <v>91.56</v>
      </c>
      <c r="D9892" s="162" t="n">
        <v>0.078362</v>
      </c>
      <c r="E9892" s="162" t="n"/>
    </row>
    <row r="9893">
      <c r="B9893" s="161" t="n">
        <v>24635</v>
      </c>
      <c r="C9893" s="162" t="n">
        <v>92.04000000000001</v>
      </c>
      <c r="D9893" s="162" t="n">
        <v>0.082825</v>
      </c>
      <c r="E9893" s="162" t="n"/>
    </row>
    <row r="9894">
      <c r="B9894" s="161" t="n">
        <v>24636</v>
      </c>
      <c r="C9894" s="162" t="n">
        <v>92.62</v>
      </c>
      <c r="D9894" s="162" t="n">
        <v>0.08824799999999999</v>
      </c>
      <c r="E9894" s="162" t="n"/>
    </row>
    <row r="9895">
      <c r="B9895" s="161" t="n">
        <v>24637</v>
      </c>
      <c r="C9895" s="162" t="n">
        <v>92.40000000000001</v>
      </c>
      <c r="D9895" s="162" t="n">
        <v>0.084927</v>
      </c>
      <c r="E9895" s="162" t="n"/>
    </row>
    <row r="9896">
      <c r="B9896" s="161" t="n">
        <v>24638</v>
      </c>
      <c r="C9896" s="162" t="n">
        <v>92.48999999999999</v>
      </c>
      <c r="D9896" s="162" t="n">
        <v>0.084843</v>
      </c>
      <c r="E9896" s="162" t="n"/>
    </row>
    <row r="9897">
      <c r="B9897" s="161" t="n">
        <v>24639</v>
      </c>
      <c r="C9897" s="162" t="n">
        <v>92.54000000000001</v>
      </c>
      <c r="D9897" s="162" t="n">
        <v>0.08440300000000001</v>
      </c>
      <c r="E9897" s="162" t="n"/>
    </row>
    <row r="9898">
      <c r="B9898" s="161" t="n">
        <v>24642</v>
      </c>
      <c r="C9898" s="162" t="n">
        <v>92.51000000000001</v>
      </c>
      <c r="D9898" s="162" t="n">
        <v>0.083173</v>
      </c>
      <c r="E9898" s="162" t="n"/>
    </row>
    <row r="9899">
      <c r="B9899" s="161" t="n">
        <v>24643</v>
      </c>
      <c r="C9899" s="162" t="n">
        <v>92.48</v>
      </c>
      <c r="D9899" s="162" t="n">
        <v>0.081981</v>
      </c>
      <c r="E9899" s="162" t="n"/>
    </row>
    <row r="9900">
      <c r="B9900" s="161" t="n">
        <v>24644</v>
      </c>
      <c r="C9900" s="162" t="n">
        <v>92.2</v>
      </c>
      <c r="D9900" s="162" t="n">
        <v>0.078082</v>
      </c>
      <c r="E9900" s="162" t="n"/>
    </row>
    <row r="9901">
      <c r="B9901" s="161" t="n">
        <v>24645</v>
      </c>
      <c r="C9901" s="162" t="n">
        <v>91.97</v>
      </c>
      <c r="D9901" s="162" t="n">
        <v>0.07470400000000001</v>
      </c>
      <c r="E9901" s="162" t="n"/>
    </row>
    <row r="9902">
      <c r="B9902" s="161" t="n">
        <v>24646</v>
      </c>
      <c r="C9902" s="162" t="n">
        <v>92</v>
      </c>
      <c r="D9902" s="162" t="n">
        <v>0.074113</v>
      </c>
      <c r="E9902" s="162" t="n"/>
    </row>
    <row r="9903">
      <c r="B9903" s="161" t="n">
        <v>24649</v>
      </c>
      <c r="C9903" s="162" t="n">
        <v>91.64</v>
      </c>
      <c r="D9903" s="162" t="n">
        <v>0.069281</v>
      </c>
      <c r="E9903" s="162" t="n"/>
    </row>
    <row r="9904">
      <c r="B9904" s="161" t="n">
        <v>24650</v>
      </c>
      <c r="C9904" s="162" t="n">
        <v>91.3</v>
      </c>
      <c r="D9904" s="162" t="n">
        <v>0.06468599999999999</v>
      </c>
      <c r="E9904" s="162" t="n"/>
    </row>
    <row r="9905">
      <c r="B9905" s="161" t="n">
        <v>24651</v>
      </c>
      <c r="C9905" s="162" t="n">
        <v>91.31</v>
      </c>
      <c r="D9905" s="162" t="n">
        <v>0.064013</v>
      </c>
      <c r="E9905" s="162" t="n"/>
    </row>
    <row r="9906">
      <c r="B9906" s="161" t="n">
        <v>24652</v>
      </c>
      <c r="C9906" s="162" t="n">
        <v>90.84999999999999</v>
      </c>
      <c r="D9906" s="162" t="n">
        <v>0.058232</v>
      </c>
      <c r="E9906" s="162" t="n"/>
    </row>
    <row r="9907">
      <c r="B9907" s="161" t="n">
        <v>24653</v>
      </c>
      <c r="C9907" s="162" t="n">
        <v>90.64</v>
      </c>
      <c r="D9907" s="162" t="n">
        <v>0.055246</v>
      </c>
      <c r="E9907" s="162" t="n"/>
    </row>
    <row r="9908">
      <c r="B9908" s="161" t="n">
        <v>24656</v>
      </c>
      <c r="C9908" s="162" t="n">
        <v>90.91</v>
      </c>
      <c r="D9908" s="162" t="n">
        <v>0.057589</v>
      </c>
      <c r="E9908" s="162" t="n"/>
    </row>
    <row r="9909">
      <c r="B9909" s="161" t="n">
        <v>24658</v>
      </c>
      <c r="C9909" s="162" t="n">
        <v>91.36</v>
      </c>
      <c r="D9909" s="162" t="n">
        <v>0.061865</v>
      </c>
      <c r="E9909" s="162" t="n"/>
    </row>
    <row r="9910">
      <c r="B9910" s="161" t="n">
        <v>24659</v>
      </c>
      <c r="C9910" s="162" t="n">
        <v>91.31999999999999</v>
      </c>
      <c r="D9910" s="162" t="n">
        <v>0.060744</v>
      </c>
      <c r="E9910" s="162" t="n"/>
    </row>
    <row r="9911">
      <c r="B9911" s="161" t="n">
        <v>24660</v>
      </c>
      <c r="C9911" s="162" t="n">
        <v>91.69</v>
      </c>
      <c r="D9911" s="162" t="n">
        <v>0.064052</v>
      </c>
      <c r="E9911" s="162" t="n"/>
    </row>
    <row r="9912">
      <c r="B9912" s="161" t="n">
        <v>24663</v>
      </c>
      <c r="C9912" s="162" t="n">
        <v>92.05</v>
      </c>
      <c r="D9912" s="162" t="n">
        <v>0.067137</v>
      </c>
      <c r="E9912" s="162" t="n"/>
    </row>
    <row r="9913">
      <c r="B9913" s="161" t="n">
        <v>24664</v>
      </c>
      <c r="C9913" s="162" t="n">
        <v>92.48</v>
      </c>
      <c r="D9913" s="162" t="n">
        <v>0.070954</v>
      </c>
      <c r="E9913" s="162" t="n"/>
    </row>
    <row r="9914">
      <c r="B9914" s="161" t="n">
        <v>24665</v>
      </c>
      <c r="C9914" s="162" t="n">
        <v>92.40000000000001</v>
      </c>
      <c r="D9914" s="162" t="n">
        <v>0.069234</v>
      </c>
      <c r="E9914" s="162" t="n"/>
    </row>
    <row r="9915">
      <c r="B9915" s="161" t="n">
        <v>24666</v>
      </c>
      <c r="C9915" s="162" t="n">
        <v>92.42</v>
      </c>
      <c r="D9915" s="162" t="n">
        <v>0.068606</v>
      </c>
      <c r="E9915" s="162" t="n"/>
    </row>
    <row r="9916">
      <c r="B9916" s="161" t="n">
        <v>24667</v>
      </c>
      <c r="C9916" s="162" t="n">
        <v>92.73999999999999</v>
      </c>
      <c r="D9916" s="162" t="n">
        <v>0.071214</v>
      </c>
      <c r="E9916" s="162" t="n"/>
    </row>
    <row r="9917">
      <c r="B9917" s="161" t="n">
        <v>24670</v>
      </c>
      <c r="C9917" s="162" t="n">
        <v>92.75</v>
      </c>
      <c r="D9917" s="162" t="n">
        <v>0.07041699999999999</v>
      </c>
      <c r="E9917" s="162" t="n"/>
    </row>
    <row r="9918">
      <c r="B9918" s="161" t="n">
        <v>24671</v>
      </c>
      <c r="C9918" s="162" t="n">
        <v>93.5</v>
      </c>
      <c r="D9918" s="162" t="n">
        <v>0.077477</v>
      </c>
      <c r="E9918" s="162" t="n"/>
    </row>
    <row r="9919">
      <c r="B9919" s="161" t="n">
        <v>24672</v>
      </c>
      <c r="C9919" s="162" t="n">
        <v>93.65000000000001</v>
      </c>
      <c r="D9919" s="162" t="n">
        <v>0.078093</v>
      </c>
      <c r="E9919" s="162" t="n"/>
    </row>
    <row r="9920">
      <c r="B9920" s="161" t="n">
        <v>24673</v>
      </c>
      <c r="C9920" s="162" t="n">
        <v>93.84999999999999</v>
      </c>
      <c r="D9920" s="162" t="n">
        <v>0.079133</v>
      </c>
      <c r="E9920" s="162" t="n"/>
    </row>
    <row r="9921">
      <c r="B9921" s="161" t="n">
        <v>24674</v>
      </c>
      <c r="C9921" s="162" t="n">
        <v>94.04000000000001</v>
      </c>
      <c r="D9921" s="162" t="n">
        <v>0.080064</v>
      </c>
      <c r="E9921" s="162" t="n"/>
    </row>
    <row r="9922">
      <c r="B9922" s="161" t="n">
        <v>24677</v>
      </c>
      <c r="C9922" s="162" t="n">
        <v>93.73</v>
      </c>
      <c r="D9922" s="162" t="n">
        <v>0.075666</v>
      </c>
      <c r="E9922" s="162" t="n"/>
    </row>
    <row r="9923">
      <c r="B9923" s="161" t="n">
        <v>24678</v>
      </c>
      <c r="C9923" s="162" t="n">
        <v>93.73999999999999</v>
      </c>
      <c r="D9923" s="162" t="n">
        <v>0.07464</v>
      </c>
      <c r="E9923" s="162" t="n"/>
    </row>
    <row r="9924">
      <c r="B9924" s="161" t="n">
        <v>24679</v>
      </c>
      <c r="C9924" s="162" t="n">
        <v>94.06</v>
      </c>
      <c r="D9924" s="162" t="n">
        <v>0.07685</v>
      </c>
      <c r="E9924" s="162" t="n"/>
    </row>
    <row r="9925">
      <c r="B9925" s="161" t="n">
        <v>24680</v>
      </c>
      <c r="C9925" s="162" t="n">
        <v>94.34999999999999</v>
      </c>
      <c r="D9925" s="162" t="n">
        <v>0.078791</v>
      </c>
      <c r="E9925" s="162" t="n"/>
    </row>
    <row r="9926">
      <c r="B9926" s="161" t="n">
        <v>24681</v>
      </c>
      <c r="C9926" s="162" t="n">
        <v>94.48999999999999</v>
      </c>
      <c r="D9926" s="162" t="n">
        <v>0.079152</v>
      </c>
      <c r="E9926" s="162" t="n"/>
    </row>
    <row r="9927">
      <c r="B9927" s="161" t="n">
        <v>24684</v>
      </c>
      <c r="C9927" s="162" t="n">
        <v>94.75</v>
      </c>
      <c r="D9927" s="162" t="n">
        <v>0.080886</v>
      </c>
      <c r="E9927" s="162" t="n"/>
    </row>
    <row r="9928">
      <c r="B9928" s="161" t="n">
        <v>24685</v>
      </c>
      <c r="C9928" s="162" t="n">
        <v>95.37</v>
      </c>
      <c r="D9928" s="162" t="n">
        <v>0.086352</v>
      </c>
      <c r="E9928" s="162" t="n"/>
    </row>
    <row r="9929">
      <c r="B9929" s="161" t="n">
        <v>24686</v>
      </c>
      <c r="C9929" s="162" t="n">
        <v>95.78</v>
      </c>
      <c r="D9929" s="162" t="n">
        <v>0.089546</v>
      </c>
      <c r="E9929" s="162" t="n"/>
    </row>
    <row r="9930">
      <c r="B9930" s="161" t="n">
        <v>24687</v>
      </c>
      <c r="C9930" s="162" t="n">
        <v>95.66</v>
      </c>
      <c r="D9930" s="162" t="n">
        <v>0.087254</v>
      </c>
      <c r="E9930" s="162" t="n"/>
    </row>
    <row r="9931">
      <c r="B9931" s="161" t="n">
        <v>24688</v>
      </c>
      <c r="C9931" s="162" t="n">
        <v>95.83</v>
      </c>
      <c r="D9931" s="162" t="n">
        <v>0.08805200000000001</v>
      </c>
      <c r="E9931" s="162" t="n"/>
    </row>
    <row r="9932">
      <c r="B9932" s="161" t="n">
        <v>24691</v>
      </c>
      <c r="C9932" s="162" t="n">
        <v>95.58</v>
      </c>
      <c r="D9932" s="162" t="n">
        <v>0.084441</v>
      </c>
      <c r="E9932" s="162" t="n"/>
    </row>
    <row r="9933">
      <c r="B9933" s="161" t="n">
        <v>24692</v>
      </c>
      <c r="C9933" s="162" t="n">
        <v>95.69</v>
      </c>
      <c r="D9933" s="162" t="n">
        <v>0.084576</v>
      </c>
      <c r="E9933" s="162" t="n"/>
    </row>
    <row r="9934">
      <c r="B9934" s="161" t="n">
        <v>24693</v>
      </c>
      <c r="C9934" s="162" t="n">
        <v>95.78</v>
      </c>
      <c r="D9934" s="162" t="n">
        <v>0.08451699999999999</v>
      </c>
      <c r="E9934" s="162" t="n"/>
    </row>
    <row r="9935">
      <c r="B9935" s="161" t="n">
        <v>24694</v>
      </c>
      <c r="C9935" s="162" t="n">
        <v>95.53</v>
      </c>
      <c r="D9935" s="162" t="n">
        <v>0.080931</v>
      </c>
      <c r="E9935" s="162" t="n"/>
    </row>
    <row r="9936">
      <c r="B9936" s="161" t="n">
        <v>24695</v>
      </c>
      <c r="C9936" s="162" t="n">
        <v>95.15000000000001</v>
      </c>
      <c r="D9936" s="162" t="n">
        <v>0.07602399999999999</v>
      </c>
      <c r="E9936" s="162" t="n"/>
    </row>
    <row r="9937">
      <c r="B9937" s="161" t="n">
        <v>24698</v>
      </c>
      <c r="C9937" s="162" t="n">
        <v>94.64</v>
      </c>
      <c r="D9937" s="162" t="n">
        <v>0.069796</v>
      </c>
      <c r="E9937" s="162" t="n"/>
    </row>
    <row r="9938">
      <c r="B9938" s="161" t="n">
        <v>24699</v>
      </c>
      <c r="C9938" s="162" t="n">
        <v>94.77</v>
      </c>
      <c r="D9938" s="162" t="n">
        <v>0.070345</v>
      </c>
      <c r="E9938" s="162" t="n"/>
    </row>
    <row r="9939">
      <c r="B9939" s="161" t="n">
        <v>24700</v>
      </c>
      <c r="C9939" s="162" t="n">
        <v>94.55</v>
      </c>
      <c r="D9939" s="162" t="n">
        <v>0.06721199999999999</v>
      </c>
      <c r="E9939" s="162" t="n"/>
    </row>
    <row r="9940">
      <c r="B9940" s="161" t="n">
        <v>24701</v>
      </c>
      <c r="C9940" s="162" t="n">
        <v>94.63</v>
      </c>
      <c r="D9940" s="162" t="n">
        <v>0.067242</v>
      </c>
      <c r="E9940" s="162" t="n"/>
    </row>
    <row r="9941">
      <c r="B9941" s="161" t="n">
        <v>24702</v>
      </c>
      <c r="C9941" s="162" t="n">
        <v>94.78</v>
      </c>
      <c r="D9941" s="162" t="n">
        <v>0.068036</v>
      </c>
      <c r="E9941" s="162" t="n"/>
    </row>
    <row r="9942">
      <c r="B9942" s="161" t="n">
        <v>24705</v>
      </c>
      <c r="C9942" s="162" t="n">
        <v>94.25</v>
      </c>
      <c r="D9942" s="162" t="n">
        <v>0.061674</v>
      </c>
      <c r="E9942" s="162" t="n"/>
    </row>
    <row r="9943">
      <c r="B9943" s="161" t="n">
        <v>24706</v>
      </c>
      <c r="C9943" s="162" t="n">
        <v>93.73999999999999</v>
      </c>
      <c r="D9943" s="162" t="n">
        <v>0.055505</v>
      </c>
      <c r="E9943" s="162" t="n"/>
    </row>
    <row r="9944">
      <c r="B9944" s="161" t="n">
        <v>24707</v>
      </c>
      <c r="C9944" s="162" t="n">
        <v>93.61</v>
      </c>
      <c r="D9944" s="162" t="n">
        <v>0.053395</v>
      </c>
      <c r="E9944" s="162" t="n"/>
    </row>
    <row r="9945">
      <c r="B9945" s="161" t="n">
        <v>24708</v>
      </c>
      <c r="C9945" s="162" t="n">
        <v>93.09</v>
      </c>
      <c r="D9945" s="162" t="n">
        <v>0.047129</v>
      </c>
      <c r="E9945" s="162" t="n"/>
    </row>
    <row r="9946">
      <c r="B9946" s="161" t="n">
        <v>24709</v>
      </c>
      <c r="C9946" s="162" t="n">
        <v>92.7</v>
      </c>
      <c r="D9946" s="162" t="n">
        <v>0.042293</v>
      </c>
      <c r="E9946" s="162" t="n"/>
    </row>
    <row r="9947">
      <c r="B9947" s="161" t="n">
        <v>24712</v>
      </c>
      <c r="C9947" s="162" t="n">
        <v>92.64</v>
      </c>
      <c r="D9947" s="162" t="n">
        <v>0.041041</v>
      </c>
      <c r="E9947" s="162" t="n"/>
    </row>
    <row r="9948">
      <c r="B9948" s="161" t="n">
        <v>24713</v>
      </c>
      <c r="C9948" s="162" t="n">
        <v>92.88</v>
      </c>
      <c r="D9948" s="162" t="n">
        <v>0.043014</v>
      </c>
      <c r="E9948" s="162" t="n"/>
    </row>
    <row r="9949">
      <c r="B9949" s="161" t="n">
        <v>24714</v>
      </c>
      <c r="C9949" s="162" t="n">
        <v>93.06999999999999</v>
      </c>
      <c r="D9949" s="162" t="n">
        <v>0.0444</v>
      </c>
      <c r="E9949" s="162" t="n"/>
    </row>
    <row r="9950">
      <c r="B9950" s="161" t="n">
        <v>24715</v>
      </c>
      <c r="C9950" s="162" t="n">
        <v>93.64</v>
      </c>
      <c r="D9950" s="162" t="n">
        <v>0.049835</v>
      </c>
      <c r="E9950" s="162" t="n"/>
    </row>
    <row r="9951">
      <c r="B9951" s="161" t="n">
        <v>24716</v>
      </c>
      <c r="C9951" s="162" t="n">
        <v>93.68000000000001</v>
      </c>
      <c r="D9951" s="162" t="n">
        <v>0.049627</v>
      </c>
      <c r="E9951" s="162" t="n"/>
    </row>
    <row r="9952">
      <c r="B9952" s="161" t="n">
        <v>24720</v>
      </c>
      <c r="C9952" s="162" t="n">
        <v>94.20999999999999</v>
      </c>
      <c r="D9952" s="162" t="n">
        <v>0.054573</v>
      </c>
      <c r="E9952" s="162" t="n"/>
    </row>
    <row r="9953">
      <c r="B9953" s="161" t="n">
        <v>24721</v>
      </c>
      <c r="C9953" s="162" t="n">
        <v>94.39</v>
      </c>
      <c r="D9953" s="162" t="n">
        <v>0.055746</v>
      </c>
      <c r="E9953" s="162" t="n"/>
    </row>
    <row r="9954">
      <c r="B9954" s="161" t="n">
        <v>24722</v>
      </c>
      <c r="C9954" s="162" t="n">
        <v>94.33</v>
      </c>
      <c r="D9954" s="162" t="n">
        <v>0.054313</v>
      </c>
      <c r="E9954" s="162" t="n"/>
    </row>
    <row r="9955">
      <c r="B9955" s="161" t="n">
        <v>24723</v>
      </c>
      <c r="C9955" s="162" t="n">
        <v>94.36</v>
      </c>
      <c r="D9955" s="162" t="n">
        <v>0.053809</v>
      </c>
      <c r="E9955" s="162" t="n"/>
    </row>
    <row r="9956">
      <c r="B9956" s="161" t="n">
        <v>24726</v>
      </c>
      <c r="C9956" s="162" t="n">
        <v>94.54000000000001</v>
      </c>
      <c r="D9956" s="162" t="n">
        <v>0.054914</v>
      </c>
      <c r="E9956" s="162" t="n"/>
    </row>
    <row r="9957">
      <c r="B9957" s="161" t="n">
        <v>24727</v>
      </c>
      <c r="C9957" s="162" t="n">
        <v>94.98999999999999</v>
      </c>
      <c r="D9957" s="162" t="n">
        <v>0.058873</v>
      </c>
      <c r="E9957" s="162" t="n"/>
    </row>
    <row r="9958">
      <c r="B9958" s="161" t="n">
        <v>24728</v>
      </c>
      <c r="C9958" s="162" t="n">
        <v>95.98999999999999</v>
      </c>
      <c r="D9958" s="162" t="n">
        <v>0.068493</v>
      </c>
      <c r="E9958" s="162" t="n"/>
    </row>
    <row r="9959">
      <c r="B9959" s="161" t="n">
        <v>24729</v>
      </c>
      <c r="C9959" s="162" t="n">
        <v>96.2</v>
      </c>
      <c r="D9959" s="162" t="n">
        <v>0.069798</v>
      </c>
      <c r="E9959" s="162" t="n"/>
    </row>
    <row r="9960">
      <c r="B9960" s="161" t="n">
        <v>24730</v>
      </c>
      <c r="C9960" s="162" t="n">
        <v>96.27</v>
      </c>
      <c r="D9960" s="162" t="n">
        <v>0.069644</v>
      </c>
      <c r="E9960" s="162" t="n"/>
    </row>
    <row r="9961">
      <c r="B9961" s="161" t="n">
        <v>24733</v>
      </c>
      <c r="C9961" s="162" t="n">
        <v>96.53</v>
      </c>
      <c r="D9961" s="162" t="n">
        <v>0.071426</v>
      </c>
      <c r="E9961" s="162" t="n"/>
    </row>
    <row r="9962">
      <c r="B9962" s="161" t="n">
        <v>24734</v>
      </c>
      <c r="C9962" s="162" t="n">
        <v>96.17</v>
      </c>
      <c r="D9962" s="162" t="n">
        <v>0.066797</v>
      </c>
      <c r="E9962" s="162" t="n"/>
    </row>
    <row r="9963">
      <c r="B9963" s="161" t="n">
        <v>24735</v>
      </c>
      <c r="C9963" s="162" t="n">
        <v>96.13</v>
      </c>
      <c r="D9963" s="162" t="n">
        <v>0.065499</v>
      </c>
      <c r="E9963" s="162" t="n"/>
    </row>
    <row r="9964">
      <c r="B9964" s="161" t="n">
        <v>24736</v>
      </c>
      <c r="C9964" s="162" t="n">
        <v>96.75</v>
      </c>
      <c r="D9964" s="162" t="n">
        <v>0.071044</v>
      </c>
      <c r="E9964" s="162" t="n"/>
    </row>
    <row r="9965">
      <c r="B9965" s="161" t="n">
        <v>24737</v>
      </c>
      <c r="C9965" s="162" t="n">
        <v>97</v>
      </c>
      <c r="D9965" s="162" t="n">
        <v>0.07277699999999999</v>
      </c>
      <c r="E9965" s="162" t="n"/>
    </row>
    <row r="9966">
      <c r="B9966" s="161" t="n">
        <v>24740</v>
      </c>
      <c r="C9966" s="162" t="n">
        <v>97.59</v>
      </c>
      <c r="D9966" s="162" t="n">
        <v>0.07797999999999999</v>
      </c>
      <c r="E9966" s="162" t="n"/>
    </row>
    <row r="9967">
      <c r="B9967" s="161" t="n">
        <v>24741</v>
      </c>
      <c r="C9967" s="162" t="n">
        <v>96.76000000000001</v>
      </c>
      <c r="D9967" s="162" t="n">
        <v>0.06863</v>
      </c>
      <c r="E9967" s="162" t="n"/>
    </row>
    <row r="9968">
      <c r="B9968" s="161" t="n">
        <v>24742</v>
      </c>
      <c r="C9968" s="162" t="n">
        <v>96.79000000000001</v>
      </c>
      <c r="D9968" s="162" t="n">
        <v>0.068177</v>
      </c>
      <c r="E9968" s="162" t="n"/>
    </row>
    <row r="9969">
      <c r="B9969" s="161" t="n">
        <v>24743</v>
      </c>
      <c r="C9969" s="162" t="n">
        <v>96.79000000000001</v>
      </c>
      <c r="D9969" s="162" t="n">
        <v>0.067399</v>
      </c>
      <c r="E9969" s="162" t="n"/>
    </row>
    <row r="9970">
      <c r="B9970" s="161" t="n">
        <v>24744</v>
      </c>
      <c r="C9970" s="162" t="n">
        <v>96.70999999999999</v>
      </c>
      <c r="D9970" s="162" t="n">
        <v>0.06579500000000001</v>
      </c>
      <c r="E9970" s="162" t="n"/>
    </row>
    <row r="9971">
      <c r="B9971" s="161" t="n">
        <v>24747</v>
      </c>
      <c r="C9971" s="162" t="n">
        <v>96.31999999999999</v>
      </c>
      <c r="D9971" s="162" t="n">
        <v>0.060944</v>
      </c>
      <c r="E9971" s="162" t="n"/>
    </row>
    <row r="9972">
      <c r="B9972" s="161" t="n">
        <v>24748</v>
      </c>
      <c r="C9972" s="162" t="n">
        <v>96.65000000000001</v>
      </c>
      <c r="D9972" s="162" t="n">
        <v>0.06353300000000001</v>
      </c>
      <c r="E9972" s="162" t="n"/>
    </row>
    <row r="9973">
      <c r="B9973" s="161" t="n">
        <v>24749</v>
      </c>
      <c r="C9973" s="162" t="n">
        <v>96.43000000000001</v>
      </c>
      <c r="D9973" s="162" t="n">
        <v>0.060419</v>
      </c>
      <c r="E9973" s="162" t="n"/>
    </row>
    <row r="9974">
      <c r="B9974" s="161" t="n">
        <v>24750</v>
      </c>
      <c r="C9974" s="162" t="n">
        <v>96.67</v>
      </c>
      <c r="D9974" s="162" t="n">
        <v>0.06204</v>
      </c>
      <c r="E9974" s="162" t="n"/>
    </row>
    <row r="9975">
      <c r="B9975" s="161" t="n">
        <v>24751</v>
      </c>
      <c r="C9975" s="162" t="n">
        <v>97.26000000000001</v>
      </c>
      <c r="D9975" s="162" t="n">
        <v>0.06725100000000001</v>
      </c>
      <c r="E9975" s="162" t="n"/>
    </row>
    <row r="9976">
      <c r="B9976" s="161" t="n">
        <v>24754</v>
      </c>
      <c r="C9976" s="162" t="n">
        <v>97.51000000000001</v>
      </c>
      <c r="D9976" s="162" t="n">
        <v>0.068949</v>
      </c>
      <c r="E9976" s="162" t="n"/>
    </row>
    <row r="9977">
      <c r="B9977" s="161" t="n">
        <v>24755</v>
      </c>
      <c r="C9977" s="162" t="n">
        <v>96.84</v>
      </c>
      <c r="D9977" s="162" t="n">
        <v>0.06121</v>
      </c>
      <c r="E9977" s="162" t="n"/>
    </row>
    <row r="9978">
      <c r="B9978" s="161" t="n">
        <v>24756</v>
      </c>
      <c r="C9978" s="162" t="n">
        <v>96.37</v>
      </c>
      <c r="D9978" s="162" t="n">
        <v>0.055501</v>
      </c>
      <c r="E9978" s="162" t="n"/>
    </row>
    <row r="9979">
      <c r="B9979" s="161" t="n">
        <v>24757</v>
      </c>
      <c r="C9979" s="162" t="n">
        <v>95.75</v>
      </c>
      <c r="D9979" s="162" t="n">
        <v>0.048217</v>
      </c>
      <c r="E9979" s="162" t="n"/>
    </row>
    <row r="9980">
      <c r="B9980" s="161" t="n">
        <v>24758</v>
      </c>
      <c r="C9980" s="162" t="n">
        <v>96</v>
      </c>
      <c r="D9980" s="162" t="n">
        <v>0.049969</v>
      </c>
      <c r="E9980" s="162" t="n"/>
    </row>
    <row r="9981">
      <c r="B9981" s="161" t="n">
        <v>24761</v>
      </c>
      <c r="C9981" s="162" t="n">
        <v>95.25</v>
      </c>
      <c r="D9981" s="162" t="n">
        <v>0.041309</v>
      </c>
      <c r="E9981" s="162" t="n"/>
    </row>
    <row r="9982">
      <c r="B9982" s="161" t="n">
        <v>24762</v>
      </c>
      <c r="C9982" s="162" t="n">
        <v>95</v>
      </c>
      <c r="D9982" s="162" t="n">
        <v>0.037881</v>
      </c>
      <c r="E9982" s="162" t="n"/>
    </row>
    <row r="9983">
      <c r="B9983" s="161" t="n">
        <v>24763</v>
      </c>
      <c r="C9983" s="162" t="n">
        <v>95.25</v>
      </c>
      <c r="D9983" s="162" t="n">
        <v>0.039706</v>
      </c>
      <c r="E9983" s="162" t="n"/>
    </row>
    <row r="9984">
      <c r="B9984" s="161" t="n">
        <v>24764</v>
      </c>
      <c r="C9984" s="162" t="n">
        <v>95.43000000000001</v>
      </c>
      <c r="D9984" s="162" t="n">
        <v>0.040839</v>
      </c>
      <c r="E9984" s="162" t="n"/>
    </row>
    <row r="9985">
      <c r="B9985" s="161" t="n">
        <v>24765</v>
      </c>
      <c r="C9985" s="162" t="n">
        <v>95.38</v>
      </c>
      <c r="D9985" s="162" t="n">
        <v>0.039595</v>
      </c>
      <c r="E9985" s="162" t="n"/>
    </row>
    <row r="9986">
      <c r="B9986" s="161" t="n">
        <v>24768</v>
      </c>
      <c r="C9986" s="162" t="n">
        <v>94.95999999999999</v>
      </c>
      <c r="D9986" s="162" t="n">
        <v>0.034519</v>
      </c>
      <c r="E9986" s="162" t="n"/>
    </row>
    <row r="9987">
      <c r="B9987" s="161" t="n">
        <v>24769</v>
      </c>
      <c r="C9987" s="162" t="n">
        <v>94.42</v>
      </c>
      <c r="D9987" s="162" t="n">
        <v>0.028184</v>
      </c>
      <c r="E9987" s="162" t="n"/>
    </row>
    <row r="9988">
      <c r="B9988" s="161" t="n">
        <v>24770</v>
      </c>
      <c r="C9988" s="162" t="n">
        <v>94.52</v>
      </c>
      <c r="D9988" s="162" t="n">
        <v>0.02864</v>
      </c>
      <c r="E9988" s="162" t="n"/>
    </row>
    <row r="9989">
      <c r="B9989" s="161" t="n">
        <v>24771</v>
      </c>
      <c r="C9989" s="162" t="n">
        <v>94.94</v>
      </c>
      <c r="D9989" s="162" t="n">
        <v>0.032474</v>
      </c>
      <c r="E9989" s="162" t="n"/>
    </row>
    <row r="9990">
      <c r="B9990" s="161" t="n">
        <v>24772</v>
      </c>
      <c r="C9990" s="162" t="n">
        <v>94.95999999999999</v>
      </c>
      <c r="D9990" s="162" t="n">
        <v>0.032117</v>
      </c>
      <c r="E9990" s="162" t="n"/>
    </row>
    <row r="9991">
      <c r="B9991" s="161" t="n">
        <v>24775</v>
      </c>
      <c r="C9991" s="162" t="n">
        <v>94.79000000000001</v>
      </c>
      <c r="D9991" s="162" t="n">
        <v>0.029756</v>
      </c>
      <c r="E9991" s="162" t="n"/>
    </row>
    <row r="9992">
      <c r="B9992" s="161" t="n">
        <v>24776</v>
      </c>
      <c r="C9992" s="162" t="n">
        <v>93.90000000000001</v>
      </c>
      <c r="D9992" s="162" t="n">
        <v>0.019852</v>
      </c>
      <c r="E9992" s="162" t="n"/>
    </row>
    <row r="9993">
      <c r="B9993" s="161" t="n">
        <v>24777</v>
      </c>
      <c r="C9993" s="162" t="n">
        <v>92.70999999999999</v>
      </c>
      <c r="D9993" s="162" t="n">
        <v>0.006722</v>
      </c>
      <c r="E9993" s="162" t="n"/>
    </row>
    <row r="9994">
      <c r="B9994" s="161" t="n">
        <v>24778</v>
      </c>
      <c r="C9994" s="162" t="n">
        <v>92.34</v>
      </c>
      <c r="D9994" s="162" t="n">
        <v>0.002369</v>
      </c>
      <c r="E9994" s="162" t="n"/>
    </row>
    <row r="9995">
      <c r="B9995" s="161" t="n">
        <v>24779</v>
      </c>
      <c r="C9995" s="162" t="n">
        <v>91.78</v>
      </c>
      <c r="D9995" s="162" t="n">
        <v>-0.004024</v>
      </c>
      <c r="E9995" s="162" t="n"/>
    </row>
    <row r="9996">
      <c r="B9996" s="161" t="n">
        <v>24782</v>
      </c>
      <c r="C9996" s="162" t="n">
        <v>91.48</v>
      </c>
      <c r="D9996" s="162" t="n">
        <v>-0.007574</v>
      </c>
      <c r="E9996" s="162" t="n"/>
    </row>
    <row r="9997">
      <c r="B9997" s="161" t="n">
        <v>24784</v>
      </c>
      <c r="C9997" s="162" t="n">
        <v>91.14</v>
      </c>
      <c r="D9997" s="162" t="n">
        <v>-0.011549</v>
      </c>
      <c r="E9997" s="162" t="n"/>
    </row>
    <row r="9998">
      <c r="B9998" s="161" t="n">
        <v>24785</v>
      </c>
      <c r="C9998" s="162" t="n">
        <v>91.59</v>
      </c>
      <c r="D9998" s="162" t="n">
        <v>-0.006935</v>
      </c>
      <c r="E9998" s="162" t="n"/>
    </row>
    <row r="9999">
      <c r="B9999" s="161" t="n">
        <v>24786</v>
      </c>
      <c r="C9999" s="162" t="n">
        <v>92.20999999999999</v>
      </c>
      <c r="D9999" s="162" t="n">
        <v>-0.000535</v>
      </c>
      <c r="E9999" s="162" t="n"/>
    </row>
    <row r="10000">
      <c r="B10000" s="161" t="n">
        <v>24789</v>
      </c>
      <c r="C10000" s="162" t="n">
        <v>91.97</v>
      </c>
      <c r="D10000" s="162" t="n">
        <v>-0.003456</v>
      </c>
      <c r="E10000" s="162" t="n"/>
    </row>
    <row r="10001">
      <c r="B10001" s="161" t="n">
        <v>24790</v>
      </c>
      <c r="C10001" s="162" t="n">
        <v>91.39</v>
      </c>
      <c r="D10001" s="162" t="n">
        <v>-0.010039</v>
      </c>
      <c r="E10001" s="162" t="n"/>
    </row>
    <row r="10002">
      <c r="B10002" s="161" t="n">
        <v>24791</v>
      </c>
      <c r="C10002" s="162" t="n">
        <v>91.76000000000001</v>
      </c>
      <c r="D10002" s="162" t="n">
        <v>-0.006277</v>
      </c>
      <c r="E10002" s="162" t="n"/>
    </row>
    <row r="10003">
      <c r="B10003" s="161" t="n">
        <v>24792</v>
      </c>
      <c r="C10003" s="162" t="n">
        <v>92.59999999999999</v>
      </c>
      <c r="D10003" s="162" t="n">
        <v>0.002502</v>
      </c>
      <c r="E10003" s="162" t="n"/>
    </row>
    <row r="10004">
      <c r="B10004" s="161" t="n">
        <v>24793</v>
      </c>
      <c r="C10004" s="162" t="n">
        <v>92.81999999999999</v>
      </c>
      <c r="D10004" s="162" t="n">
        <v>0.004545</v>
      </c>
      <c r="E10004" s="162" t="n"/>
    </row>
    <row r="10005">
      <c r="B10005" s="161" t="n">
        <v>24796</v>
      </c>
      <c r="C10005" s="162" t="n">
        <v>91.65000000000001</v>
      </c>
      <c r="D10005" s="162" t="n">
        <v>-0.008371999999999999</v>
      </c>
      <c r="E10005" s="162" t="n"/>
    </row>
    <row r="10006">
      <c r="B10006" s="161" t="n">
        <v>24797</v>
      </c>
      <c r="C10006" s="162" t="n">
        <v>93.09999999999999</v>
      </c>
      <c r="D10006" s="162" t="n">
        <v>0.007005</v>
      </c>
      <c r="E10006" s="162" t="n"/>
    </row>
    <row r="10007">
      <c r="B10007" s="161" t="n">
        <v>24798</v>
      </c>
      <c r="C10007" s="162" t="n">
        <v>93.65000000000001</v>
      </c>
      <c r="D10007" s="162" t="n">
        <v>0.012533</v>
      </c>
      <c r="E10007" s="162" t="n"/>
    </row>
    <row r="10008">
      <c r="B10008" s="161" t="n">
        <v>24800</v>
      </c>
      <c r="C10008" s="162" t="n">
        <v>93.90000000000001</v>
      </c>
      <c r="D10008" s="162" t="n">
        <v>0.014864</v>
      </c>
      <c r="E10008" s="162" t="n"/>
    </row>
    <row r="10009">
      <c r="B10009" s="161" t="n">
        <v>24803</v>
      </c>
      <c r="C10009" s="162" t="n">
        <v>94.17</v>
      </c>
      <c r="D10009" s="162" t="n">
        <v>0.017368</v>
      </c>
      <c r="E10009" s="162" t="n"/>
    </row>
    <row r="10010">
      <c r="B10010" s="161" t="n">
        <v>24804</v>
      </c>
      <c r="C10010" s="162" t="n">
        <v>94.47</v>
      </c>
      <c r="D10010" s="162" t="n">
        <v>0.020171</v>
      </c>
      <c r="E10010" s="162" t="n"/>
    </row>
    <row r="10011">
      <c r="B10011" s="161" t="n">
        <v>24805</v>
      </c>
      <c r="C10011" s="162" t="n">
        <v>94.47</v>
      </c>
      <c r="D10011" s="162" t="n">
        <v>0.019799</v>
      </c>
      <c r="E10011" s="162" t="n"/>
    </row>
    <row r="10012">
      <c r="B10012" s="161" t="n">
        <v>24806</v>
      </c>
      <c r="C10012" s="162" t="n">
        <v>94</v>
      </c>
      <c r="D10012" s="162" t="n">
        <v>0.014497</v>
      </c>
      <c r="E10012" s="162" t="n"/>
    </row>
    <row r="10013">
      <c r="B10013" s="161" t="n">
        <v>24807</v>
      </c>
      <c r="C10013" s="162" t="n">
        <v>94.5</v>
      </c>
      <c r="D10013" s="162" t="n">
        <v>0.019466</v>
      </c>
      <c r="E10013" s="162" t="n"/>
    </row>
    <row r="10014">
      <c r="B10014" s="161" t="n">
        <v>24810</v>
      </c>
      <c r="C10014" s="162" t="n">
        <v>95.09999999999999</v>
      </c>
      <c r="D10014" s="162" t="n">
        <v>0.025405</v>
      </c>
      <c r="E10014" s="162" t="n"/>
    </row>
    <row r="10015">
      <c r="B10015" s="161" t="n">
        <v>24811</v>
      </c>
      <c r="C10015" s="162" t="n">
        <v>95.23</v>
      </c>
      <c r="D10015" s="162" t="n">
        <v>0.026375</v>
      </c>
      <c r="E10015" s="162" t="n"/>
    </row>
    <row r="10016">
      <c r="B10016" s="161" t="n">
        <v>24812</v>
      </c>
      <c r="C10016" s="162" t="n">
        <v>95.64</v>
      </c>
      <c r="D10016" s="162" t="n">
        <v>0.030227</v>
      </c>
      <c r="E10016" s="162" t="n"/>
    </row>
    <row r="10017">
      <c r="B10017" s="161" t="n">
        <v>24813</v>
      </c>
      <c r="C10017" s="162" t="n">
        <v>95.53</v>
      </c>
      <c r="D10017" s="162" t="n">
        <v>0.028635</v>
      </c>
      <c r="E10017" s="162" t="n"/>
    </row>
    <row r="10018">
      <c r="B10018" s="161" t="n">
        <v>24814</v>
      </c>
      <c r="C10018" s="162" t="n">
        <v>95.42</v>
      </c>
      <c r="D10018" s="162" t="n">
        <v>0.027054</v>
      </c>
      <c r="E10018" s="162" t="n"/>
    </row>
    <row r="10019">
      <c r="B10019" s="161" t="n">
        <v>24817</v>
      </c>
      <c r="C10019" s="162" t="n">
        <v>95.12</v>
      </c>
      <c r="D10019" s="162" t="n">
        <v>0.02349</v>
      </c>
      <c r="E10019" s="162" t="n"/>
    </row>
    <row r="10020">
      <c r="B10020" s="161" t="n">
        <v>24818</v>
      </c>
      <c r="C10020" s="162" t="n">
        <v>95.01000000000001</v>
      </c>
      <c r="D10020" s="162" t="n">
        <v>0.021873</v>
      </c>
      <c r="E10020" s="162" t="n"/>
    </row>
    <row r="10021">
      <c r="B10021" s="161" t="n">
        <v>24819</v>
      </c>
      <c r="C10021" s="162" t="n">
        <v>95.34</v>
      </c>
      <c r="D10021" s="162" t="n">
        <v>0.02488</v>
      </c>
      <c r="E10021" s="162" t="n"/>
    </row>
    <row r="10022">
      <c r="B10022" s="161" t="n">
        <v>24820</v>
      </c>
      <c r="C10022" s="162" t="n">
        <v>95.47</v>
      </c>
      <c r="D10022" s="162" t="n">
        <v>0.025823</v>
      </c>
      <c r="E10022" s="162" t="n"/>
    </row>
    <row r="10023">
      <c r="B10023" s="161" t="n">
        <v>24821</v>
      </c>
      <c r="C10023" s="162" t="n">
        <v>95.03</v>
      </c>
      <c r="D10023" s="162" t="n">
        <v>0.020835</v>
      </c>
      <c r="E10023" s="162" t="n"/>
    </row>
    <row r="10024">
      <c r="B10024" s="161" t="n">
        <v>24824</v>
      </c>
      <c r="C10024" s="162" t="n">
        <v>94.77</v>
      </c>
      <c r="D10024" s="162" t="n">
        <v>0.017747</v>
      </c>
      <c r="E10024" s="162" t="n"/>
    </row>
    <row r="10025">
      <c r="B10025" s="161" t="n">
        <v>24825</v>
      </c>
      <c r="C10025" s="162" t="n">
        <v>94.63</v>
      </c>
      <c r="D10025" s="162" t="n">
        <v>0.015918</v>
      </c>
      <c r="E10025" s="162" t="n"/>
    </row>
    <row r="10026">
      <c r="B10026" s="161" t="n">
        <v>24826</v>
      </c>
      <c r="C10026" s="162" t="n">
        <v>95.15000000000001</v>
      </c>
      <c r="D10026" s="162" t="n">
        <v>0.021023</v>
      </c>
      <c r="E10026" s="162" t="n"/>
    </row>
    <row r="10027">
      <c r="B10027" s="161" t="n">
        <v>24827</v>
      </c>
      <c r="C10027" s="162" t="n">
        <v>95.38</v>
      </c>
      <c r="D10027" s="162" t="n">
        <v>0.023056</v>
      </c>
      <c r="E10027" s="162" t="n"/>
    </row>
    <row r="10028">
      <c r="B10028" s="161" t="n">
        <v>24828</v>
      </c>
      <c r="C10028" s="162" t="n">
        <v>95.2</v>
      </c>
      <c r="D10028" s="162" t="n">
        <v>0.020809</v>
      </c>
      <c r="E10028" s="162" t="n"/>
    </row>
    <row r="10029">
      <c r="B10029" s="161" t="n">
        <v>24832</v>
      </c>
      <c r="C10029" s="162" t="n">
        <v>95.26000000000001</v>
      </c>
      <c r="D10029" s="162" t="n">
        <v>0.021098</v>
      </c>
      <c r="E10029" s="162" t="n"/>
    </row>
    <row r="10030">
      <c r="B10030" s="161" t="n">
        <v>24833</v>
      </c>
      <c r="C10030" s="162" t="n">
        <v>95.91</v>
      </c>
      <c r="D10030" s="162" t="n">
        <v>0.027497</v>
      </c>
      <c r="E10030" s="162" t="n"/>
    </row>
    <row r="10031">
      <c r="B10031" s="161" t="n">
        <v>24834</v>
      </c>
      <c r="C10031" s="162" t="n">
        <v>95.89</v>
      </c>
      <c r="D10031" s="162" t="n">
        <v>0.026884</v>
      </c>
      <c r="E10031" s="162" t="n"/>
    </row>
    <row r="10032">
      <c r="B10032" s="161" t="n">
        <v>24835</v>
      </c>
      <c r="C10032" s="162" t="n">
        <v>96.47</v>
      </c>
      <c r="D10032" s="162" t="n">
        <v>0.032525</v>
      </c>
      <c r="E10032" s="162" t="n"/>
    </row>
    <row r="10033">
      <c r="B10033" s="161" t="n">
        <v>24839</v>
      </c>
      <c r="C10033" s="162" t="n">
        <v>96.11</v>
      </c>
      <c r="D10033" s="162" t="n">
        <v>0.028464</v>
      </c>
      <c r="E10033" s="162" t="n"/>
    </row>
    <row r="10034">
      <c r="B10034" s="161" t="n">
        <v>24840</v>
      </c>
      <c r="C10034" s="162" t="n">
        <v>95.67</v>
      </c>
      <c r="D10034" s="162" t="n">
        <v>0.023585</v>
      </c>
      <c r="E10034" s="162" t="n"/>
    </row>
    <row r="10035">
      <c r="B10035" s="161" t="n">
        <v>24841</v>
      </c>
      <c r="C10035" s="162" t="n">
        <v>95.36</v>
      </c>
      <c r="D10035" s="162" t="n">
        <v>0.020064</v>
      </c>
      <c r="E10035" s="162" t="n"/>
    </row>
    <row r="10036">
      <c r="B10036" s="161" t="n">
        <v>24842</v>
      </c>
      <c r="C10036" s="162" t="n">
        <v>95.94</v>
      </c>
      <c r="D10036" s="162" t="n">
        <v>0.02581</v>
      </c>
      <c r="E10036" s="162" t="n"/>
    </row>
    <row r="10037">
      <c r="B10037" s="161" t="n">
        <v>24845</v>
      </c>
      <c r="C10037" s="162" t="n">
        <v>96.62</v>
      </c>
      <c r="D10037" s="162" t="n">
        <v>0.032532</v>
      </c>
      <c r="E10037" s="162" t="n"/>
    </row>
    <row r="10038">
      <c r="B10038" s="161" t="n">
        <v>24846</v>
      </c>
      <c r="C10038" s="162" t="n">
        <v>96.5</v>
      </c>
      <c r="D10038" s="162" t="n">
        <v>0.030992</v>
      </c>
      <c r="E10038" s="162" t="n"/>
    </row>
    <row r="10039">
      <c r="B10039" s="161" t="n">
        <v>24847</v>
      </c>
      <c r="C10039" s="162" t="n">
        <v>96.52</v>
      </c>
      <c r="D10039" s="162" t="n">
        <v>0.030897</v>
      </c>
      <c r="E10039" s="162" t="n"/>
    </row>
    <row r="10040">
      <c r="B10040" s="161" t="n">
        <v>24848</v>
      </c>
      <c r="C10040" s="162" t="n">
        <v>96.62</v>
      </c>
      <c r="D10040" s="162" t="n">
        <v>0.031628</v>
      </c>
      <c r="E10040" s="162" t="n"/>
    </row>
    <row r="10041">
      <c r="B10041" s="161" t="n">
        <v>24849</v>
      </c>
      <c r="C10041" s="162" t="n">
        <v>96.72</v>
      </c>
      <c r="D10041" s="162" t="n">
        <v>0.032342</v>
      </c>
      <c r="E10041" s="162" t="n"/>
    </row>
    <row r="10042">
      <c r="B10042" s="161" t="n">
        <v>24852</v>
      </c>
      <c r="C10042" s="162" t="n">
        <v>96.42</v>
      </c>
      <c r="D10042" s="162" t="n">
        <v>0.02893</v>
      </c>
      <c r="E10042" s="162" t="n"/>
    </row>
    <row r="10043">
      <c r="B10043" s="161" t="n">
        <v>24853</v>
      </c>
      <c r="C10043" s="162" t="n">
        <v>95.81999999999999</v>
      </c>
      <c r="D10043" s="162" t="n">
        <v>0.022388</v>
      </c>
      <c r="E10043" s="162" t="n"/>
    </row>
    <row r="10044">
      <c r="B10044" s="161" t="n">
        <v>24854</v>
      </c>
      <c r="C10044" s="162" t="n">
        <v>95.64</v>
      </c>
      <c r="D10044" s="162" t="n">
        <v>0.020166</v>
      </c>
      <c r="E10044" s="162" t="n"/>
    </row>
    <row r="10045">
      <c r="B10045" s="161" t="n">
        <v>24855</v>
      </c>
      <c r="C10045" s="162" t="n">
        <v>95.56</v>
      </c>
      <c r="D10045" s="162" t="n">
        <v>0.018991</v>
      </c>
      <c r="E10045" s="162" t="n"/>
    </row>
    <row r="10046">
      <c r="B10046" s="161" t="n">
        <v>24856</v>
      </c>
      <c r="C10046" s="162" t="n">
        <v>95.23999999999999</v>
      </c>
      <c r="D10046" s="162" t="n">
        <v>0.015347</v>
      </c>
      <c r="E10046" s="162" t="n"/>
    </row>
    <row r="10047">
      <c r="B10047" s="161" t="n">
        <v>24859</v>
      </c>
      <c r="C10047" s="162" t="n">
        <v>94.03</v>
      </c>
      <c r="D10047" s="162" t="n">
        <v>0.002342</v>
      </c>
      <c r="E10047" s="162" t="n"/>
    </row>
    <row r="10048">
      <c r="B10048" s="161" t="n">
        <v>24860</v>
      </c>
      <c r="C10048" s="162" t="n">
        <v>93.66</v>
      </c>
      <c r="D10048" s="162" t="n">
        <v>-0.001829</v>
      </c>
      <c r="E10048" s="162" t="n"/>
    </row>
    <row r="10049">
      <c r="B10049" s="161" t="n">
        <v>24861</v>
      </c>
      <c r="C10049" s="162" t="n">
        <v>93.17</v>
      </c>
      <c r="D10049" s="162" t="n">
        <v>-0.007338</v>
      </c>
      <c r="E10049" s="162" t="n"/>
    </row>
    <row r="10050">
      <c r="B10050" s="161" t="n">
        <v>24862</v>
      </c>
      <c r="C10050" s="162" t="n">
        <v>93.3</v>
      </c>
      <c r="D10050" s="162" t="n">
        <v>-0.006179</v>
      </c>
      <c r="E10050" s="162" t="n"/>
    </row>
    <row r="10051">
      <c r="B10051" s="161" t="n">
        <v>24863</v>
      </c>
      <c r="C10051" s="162" t="n">
        <v>93.45</v>
      </c>
      <c r="D10051" s="162" t="n">
        <v>-0.004821</v>
      </c>
      <c r="E10051" s="162" t="n"/>
    </row>
    <row r="10052">
      <c r="B10052" s="161" t="n">
        <v>24866</v>
      </c>
      <c r="C10052" s="162" t="n">
        <v>93.34999999999999</v>
      </c>
      <c r="D10052" s="162" t="n">
        <v>-0.006099</v>
      </c>
      <c r="E10052" s="162" t="n"/>
    </row>
    <row r="10053">
      <c r="B10053" s="161" t="n">
        <v>24867</v>
      </c>
      <c r="C10053" s="162" t="n">
        <v>92.89</v>
      </c>
      <c r="D10053" s="162" t="n">
        <v>-0.011169</v>
      </c>
      <c r="E10053" s="162" t="n"/>
    </row>
    <row r="10054">
      <c r="B10054" s="161" t="n">
        <v>24868</v>
      </c>
      <c r="C10054" s="162" t="n">
        <v>92.23999999999999</v>
      </c>
      <c r="D10054" s="162" t="n">
        <v>-0.018254</v>
      </c>
      <c r="E10054" s="162" t="n"/>
    </row>
    <row r="10055">
      <c r="B10055" s="161" t="n">
        <v>24869</v>
      </c>
      <c r="C10055" s="162" t="n">
        <v>92.56</v>
      </c>
      <c r="D10055" s="162" t="n">
        <v>-0.014828</v>
      </c>
      <c r="E10055" s="162" t="n"/>
    </row>
    <row r="10056">
      <c r="B10056" s="161" t="n">
        <v>24870</v>
      </c>
      <c r="C10056" s="162" t="n">
        <v>92.27</v>
      </c>
      <c r="D10056" s="162" t="n">
        <v>-0.017984</v>
      </c>
      <c r="E10056" s="162" t="n"/>
    </row>
    <row r="10057">
      <c r="B10057" s="161" t="n">
        <v>24873</v>
      </c>
      <c r="C10057" s="162" t="n">
        <v>91.87</v>
      </c>
      <c r="D10057" s="162" t="n">
        <v>-0.022315</v>
      </c>
      <c r="E10057" s="162" t="n"/>
    </row>
    <row r="10058">
      <c r="B10058" s="161" t="n">
        <v>24874</v>
      </c>
      <c r="C10058" s="162" t="n">
        <v>91.90000000000001</v>
      </c>
      <c r="D10058" s="162" t="n">
        <v>-0.021967</v>
      </c>
      <c r="E10058" s="162" t="n"/>
    </row>
    <row r="10059">
      <c r="B10059" s="161" t="n">
        <v>24875</v>
      </c>
      <c r="C10059" s="162" t="n">
        <v>92.06</v>
      </c>
      <c r="D10059" s="162" t="n">
        <v>-0.020198</v>
      </c>
      <c r="E10059" s="162" t="n"/>
    </row>
    <row r="10060">
      <c r="B10060" s="161" t="n">
        <v>24876</v>
      </c>
      <c r="C10060" s="162" t="n">
        <v>90.90000000000001</v>
      </c>
      <c r="D10060" s="162" t="n">
        <v>-0.032761</v>
      </c>
      <c r="E10060" s="162" t="n"/>
    </row>
    <row r="10061">
      <c r="B10061" s="161" t="n">
        <v>24877</v>
      </c>
      <c r="C10061" s="162" t="n">
        <v>89.86</v>
      </c>
      <c r="D10061" s="162" t="n">
        <v>-0.0441</v>
      </c>
      <c r="E10061" s="162" t="n"/>
    </row>
    <row r="10062">
      <c r="B10062" s="161" t="n">
        <v>24881</v>
      </c>
      <c r="C10062" s="162" t="n">
        <v>89.06999999999999</v>
      </c>
      <c r="D10062" s="162" t="n">
        <v>-0.052678</v>
      </c>
      <c r="E10062" s="162" t="n"/>
    </row>
    <row r="10063">
      <c r="B10063" s="161" t="n">
        <v>24882</v>
      </c>
      <c r="C10063" s="162" t="n">
        <v>90.14</v>
      </c>
      <c r="D10063" s="162" t="n">
        <v>-0.04053</v>
      </c>
      <c r="E10063" s="162" t="n"/>
    </row>
    <row r="10064">
      <c r="B10064" s="161" t="n">
        <v>24883</v>
      </c>
      <c r="C10064" s="162" t="n">
        <v>90.3</v>
      </c>
      <c r="D10064" s="162" t="n">
        <v>-0.038567</v>
      </c>
      <c r="E10064" s="162" t="n"/>
    </row>
    <row r="10065">
      <c r="B10065" s="161" t="n">
        <v>24884</v>
      </c>
      <c r="C10065" s="162" t="n">
        <v>89.95999999999999</v>
      </c>
      <c r="D10065" s="162" t="n">
        <v>-0.042141</v>
      </c>
      <c r="E10065" s="162" t="n"/>
    </row>
    <row r="10066">
      <c r="B10066" s="161" t="n">
        <v>24887</v>
      </c>
      <c r="C10066" s="162" t="n">
        <v>90.31</v>
      </c>
      <c r="D10066" s="162" t="n">
        <v>-0.038066</v>
      </c>
      <c r="E10066" s="162" t="n"/>
    </row>
    <row r="10067">
      <c r="B10067" s="161" t="n">
        <v>24888</v>
      </c>
      <c r="C10067" s="162" t="n">
        <v>90.83</v>
      </c>
      <c r="D10067" s="162" t="n">
        <v>-0.032139</v>
      </c>
      <c r="E10067" s="162" t="n"/>
    </row>
    <row r="10068">
      <c r="B10068" s="161" t="n">
        <v>24889</v>
      </c>
      <c r="C10068" s="162" t="n">
        <v>91.23999999999999</v>
      </c>
      <c r="D10068" s="162" t="n">
        <v>-0.027465</v>
      </c>
      <c r="E10068" s="162" t="n"/>
    </row>
    <row r="10069">
      <c r="B10069" s="161" t="n">
        <v>24891</v>
      </c>
      <c r="C10069" s="162" t="n">
        <v>90.89</v>
      </c>
      <c r="D10069" s="162" t="n">
        <v>-0.031111</v>
      </c>
      <c r="E10069" s="162" t="n"/>
    </row>
    <row r="10070">
      <c r="B10070" s="161" t="n">
        <v>24894</v>
      </c>
      <c r="C10070" s="162" t="n">
        <v>90.18000000000001</v>
      </c>
      <c r="D10070" s="162" t="n">
        <v>-0.038771</v>
      </c>
      <c r="E10070" s="162" t="n"/>
    </row>
    <row r="10071">
      <c r="B10071" s="161" t="n">
        <v>24895</v>
      </c>
      <c r="C10071" s="162" t="n">
        <v>90.53</v>
      </c>
      <c r="D10071" s="162" t="n">
        <v>-0.034747</v>
      </c>
      <c r="E10071" s="162" t="n"/>
    </row>
    <row r="10072">
      <c r="B10072" s="161" t="n">
        <v>24896</v>
      </c>
      <c r="C10072" s="162" t="n">
        <v>90.08</v>
      </c>
      <c r="D10072" s="162" t="n">
        <v>-0.039534</v>
      </c>
      <c r="E10072" s="162" t="n"/>
    </row>
    <row r="10073">
      <c r="B10073" s="161" t="n">
        <v>24897</v>
      </c>
      <c r="C10073" s="162" t="n">
        <v>89.36</v>
      </c>
      <c r="D10073" s="162" t="n">
        <v>-0.04734</v>
      </c>
      <c r="E10073" s="162" t="n"/>
    </row>
    <row r="10074">
      <c r="B10074" s="161" t="n">
        <v>24898</v>
      </c>
      <c r="C10074" s="162" t="n">
        <v>89.11</v>
      </c>
      <c r="D10074" s="162" t="n">
        <v>-0.049949</v>
      </c>
      <c r="E10074" s="162" t="n"/>
    </row>
    <row r="10075">
      <c r="B10075" s="161" t="n">
        <v>24901</v>
      </c>
      <c r="C10075" s="162" t="n">
        <v>87.92</v>
      </c>
      <c r="D10075" s="162" t="n">
        <v>-0.063115</v>
      </c>
      <c r="E10075" s="162" t="n"/>
    </row>
    <row r="10076">
      <c r="B10076" s="161" t="n">
        <v>24902</v>
      </c>
      <c r="C10076" s="162" t="n">
        <v>87.72</v>
      </c>
      <c r="D10076" s="162" t="n">
        <v>-0.065122</v>
      </c>
      <c r="E10076" s="162" t="n"/>
    </row>
    <row r="10077">
      <c r="B10077" s="161" t="n">
        <v>24903</v>
      </c>
      <c r="C10077" s="162" t="n">
        <v>89.26000000000001</v>
      </c>
      <c r="D10077" s="162" t="n">
        <v>-0.047544</v>
      </c>
      <c r="E10077" s="162" t="n"/>
    </row>
    <row r="10078">
      <c r="B10078" s="161" t="n">
        <v>24904</v>
      </c>
      <c r="C10078" s="162" t="n">
        <v>89.09999999999999</v>
      </c>
      <c r="D10078" s="162" t="n">
        <v>-0.049179</v>
      </c>
      <c r="E10078" s="162" t="n"/>
    </row>
    <row r="10079">
      <c r="B10079" s="161" t="n">
        <v>24905</v>
      </c>
      <c r="C10079" s="162" t="n">
        <v>89.03</v>
      </c>
      <c r="D10079" s="162" t="n">
        <v>-0.049824</v>
      </c>
      <c r="E10079" s="162" t="n"/>
    </row>
    <row r="10080">
      <c r="B10080" s="161" t="n">
        <v>24908</v>
      </c>
      <c r="C10080" s="162" t="n">
        <v>90.13</v>
      </c>
      <c r="D10080" s="162" t="n">
        <v>-0.037486</v>
      </c>
      <c r="E10080" s="162" t="n"/>
    </row>
    <row r="10081">
      <c r="B10081" s="161" t="n">
        <v>24909</v>
      </c>
      <c r="C10081" s="162" t="n">
        <v>90.23</v>
      </c>
      <c r="D10081" s="162" t="n">
        <v>-0.036379</v>
      </c>
      <c r="E10081" s="162" t="n"/>
    </row>
    <row r="10082">
      <c r="B10082" s="161" t="n">
        <v>24910</v>
      </c>
      <c r="C10082" s="162" t="n">
        <v>90.03</v>
      </c>
      <c r="D10082" s="162" t="n">
        <v>-0.038536</v>
      </c>
      <c r="E10082" s="162" t="n"/>
    </row>
    <row r="10083">
      <c r="B10083" s="161" t="n">
        <v>24911</v>
      </c>
      <c r="C10083" s="162" t="n">
        <v>88.31999999999999</v>
      </c>
      <c r="D10083" s="162" t="n">
        <v>-0.057571</v>
      </c>
      <c r="E10083" s="162" t="n"/>
    </row>
    <row r="10084">
      <c r="B10084" s="161" t="n">
        <v>24912</v>
      </c>
      <c r="C10084" s="162" t="n">
        <v>89.09999999999999</v>
      </c>
      <c r="D10084" s="162" t="n">
        <v>-0.048704</v>
      </c>
      <c r="E10084" s="162" t="n"/>
    </row>
    <row r="10085">
      <c r="B10085" s="161" t="n">
        <v>24915</v>
      </c>
      <c r="C10085" s="162" t="n">
        <v>89.59</v>
      </c>
      <c r="D10085" s="162" t="n">
        <v>-0.043246</v>
      </c>
      <c r="E10085" s="162" t="n"/>
    </row>
    <row r="10086">
      <c r="B10086" s="161" t="n">
        <v>24916</v>
      </c>
      <c r="C10086" s="162" t="n">
        <v>88.98999999999999</v>
      </c>
      <c r="D10086" s="162" t="n">
        <v>-0.0499</v>
      </c>
      <c r="E10086" s="162" t="n"/>
    </row>
    <row r="10087">
      <c r="B10087" s="161" t="n">
        <v>24917</v>
      </c>
      <c r="C10087" s="162" t="n">
        <v>88.98</v>
      </c>
      <c r="D10087" s="162" t="n">
        <v>-0.049969</v>
      </c>
      <c r="E10087" s="162" t="n"/>
    </row>
    <row r="10088">
      <c r="B10088" s="161" t="n">
        <v>24918</v>
      </c>
      <c r="C10088" s="162" t="n">
        <v>88.33</v>
      </c>
      <c r="D10088" s="162" t="n">
        <v>-0.057295</v>
      </c>
      <c r="E10088" s="162" t="n"/>
    </row>
    <row r="10089">
      <c r="B10089" s="161" t="n">
        <v>24919</v>
      </c>
      <c r="C10089" s="162" t="n">
        <v>88.42</v>
      </c>
      <c r="D10089" s="162" t="n">
        <v>-0.05618</v>
      </c>
      <c r="E10089" s="162" t="n"/>
    </row>
    <row r="10090">
      <c r="B10090" s="161" t="n">
        <v>24922</v>
      </c>
      <c r="C10090" s="162" t="n">
        <v>88.33</v>
      </c>
      <c r="D10090" s="162" t="n">
        <v>-0.057061</v>
      </c>
      <c r="E10090" s="162" t="n"/>
    </row>
    <row r="10091">
      <c r="B10091" s="161" t="n">
        <v>24923</v>
      </c>
      <c r="C10091" s="162" t="n">
        <v>88.93000000000001</v>
      </c>
      <c r="D10091" s="162" t="n">
        <v>-0.050159</v>
      </c>
      <c r="E10091" s="162" t="n"/>
    </row>
    <row r="10092">
      <c r="B10092" s="161" t="n">
        <v>24924</v>
      </c>
      <c r="C10092" s="162" t="n">
        <v>89.66</v>
      </c>
      <c r="D10092" s="162" t="n">
        <v>-0.041882</v>
      </c>
      <c r="E10092" s="162" t="n"/>
    </row>
    <row r="10093">
      <c r="B10093" s="161" t="n">
        <v>24925</v>
      </c>
      <c r="C10093" s="162" t="n">
        <v>89.56999999999999</v>
      </c>
      <c r="D10093" s="162" t="n">
        <v>-0.042754</v>
      </c>
      <c r="E10093" s="162" t="n"/>
    </row>
    <row r="10094">
      <c r="B10094" s="161" t="n">
        <v>24926</v>
      </c>
      <c r="C10094" s="162" t="n">
        <v>90.2</v>
      </c>
      <c r="D10094" s="162" t="n">
        <v>-0.035616</v>
      </c>
      <c r="E10094" s="162" t="n"/>
    </row>
    <row r="10095">
      <c r="B10095" s="161" t="n">
        <v>24929</v>
      </c>
      <c r="C10095" s="162" t="n">
        <v>92.48</v>
      </c>
      <c r="D10095" s="162" t="n">
        <v>-0.010657</v>
      </c>
      <c r="E10095" s="162" t="n"/>
    </row>
    <row r="10096">
      <c r="B10096" s="161" t="n">
        <v>24930</v>
      </c>
      <c r="C10096" s="162" t="n">
        <v>92.64</v>
      </c>
      <c r="D10096" s="162" t="n">
        <v>-0.008937</v>
      </c>
      <c r="E10096" s="162" t="n"/>
    </row>
    <row r="10097">
      <c r="B10097" s="161" t="n">
        <v>24931</v>
      </c>
      <c r="C10097" s="162" t="n">
        <v>93.47</v>
      </c>
      <c r="D10097" s="162" t="n">
        <v>-6.7e-05</v>
      </c>
      <c r="E10097" s="162" t="n"/>
    </row>
    <row r="10098">
      <c r="B10098" s="161" t="n">
        <v>24932</v>
      </c>
      <c r="C10098" s="162" t="n">
        <v>93.84</v>
      </c>
      <c r="D10098" s="162" t="n">
        <v>0.003813</v>
      </c>
      <c r="E10098" s="162" t="n"/>
    </row>
    <row r="10099">
      <c r="B10099" s="161" t="n">
        <v>24933</v>
      </c>
      <c r="C10099" s="162" t="n">
        <v>93.29000000000001</v>
      </c>
      <c r="D10099" s="162" t="n">
        <v>-0.002109</v>
      </c>
      <c r="E10099" s="162" t="n"/>
    </row>
    <row r="10100">
      <c r="B10100" s="161" t="n">
        <v>24936</v>
      </c>
      <c r="C10100" s="162" t="n">
        <v>94.95</v>
      </c>
      <c r="D10100" s="162" t="n">
        <v>0.015382</v>
      </c>
      <c r="E10100" s="162" t="n"/>
    </row>
    <row r="10101">
      <c r="B10101" s="161" t="n">
        <v>24938</v>
      </c>
      <c r="C10101" s="162" t="n">
        <v>95.67</v>
      </c>
      <c r="D10101" s="162" t="n">
        <v>0.022738</v>
      </c>
      <c r="E10101" s="162" t="n"/>
    </row>
    <row r="10102">
      <c r="B10102" s="161" t="n">
        <v>24939</v>
      </c>
      <c r="C10102" s="162" t="n">
        <v>96.53</v>
      </c>
      <c r="D10102" s="162" t="n">
        <v>0.031445</v>
      </c>
      <c r="E10102" s="162" t="n"/>
    </row>
    <row r="10103">
      <c r="B10103" s="161" t="n">
        <v>24943</v>
      </c>
      <c r="C10103" s="162" t="n">
        <v>96.59</v>
      </c>
      <c r="D10103" s="162" t="n">
        <v>0.031802</v>
      </c>
      <c r="E10103" s="162" t="n"/>
    </row>
    <row r="10104">
      <c r="B10104" s="161" t="n">
        <v>24944</v>
      </c>
      <c r="C10104" s="162" t="n">
        <v>96.62</v>
      </c>
      <c r="D10104" s="162" t="n">
        <v>0.031828</v>
      </c>
      <c r="E10104" s="162" t="n"/>
    </row>
    <row r="10105">
      <c r="B10105" s="161" t="n">
        <v>24945</v>
      </c>
      <c r="C10105" s="162" t="n">
        <v>96.81</v>
      </c>
      <c r="D10105" s="162" t="n">
        <v>0.033499</v>
      </c>
      <c r="E10105" s="162" t="n"/>
    </row>
    <row r="10106">
      <c r="B10106" s="161" t="n">
        <v>24946</v>
      </c>
      <c r="C10106" s="162" t="n">
        <v>97.08</v>
      </c>
      <c r="D10106" s="162" t="n">
        <v>0.035951</v>
      </c>
      <c r="E10106" s="162" t="n"/>
    </row>
    <row r="10107">
      <c r="B10107" s="161" t="n">
        <v>24947</v>
      </c>
      <c r="C10107" s="162" t="n">
        <v>95.84999999999999</v>
      </c>
      <c r="D10107" s="162" t="n">
        <v>0.022922</v>
      </c>
      <c r="E10107" s="162" t="n"/>
    </row>
    <row r="10108">
      <c r="B10108" s="161" t="n">
        <v>24950</v>
      </c>
      <c r="C10108" s="162" t="n">
        <v>95.31999999999999</v>
      </c>
      <c r="D10108" s="162" t="n">
        <v>0.017142</v>
      </c>
      <c r="E10108" s="162" t="n"/>
    </row>
    <row r="10109">
      <c r="B10109" s="161" t="n">
        <v>24951</v>
      </c>
      <c r="C10109" s="162" t="n">
        <v>96.48</v>
      </c>
      <c r="D10109" s="162" t="n">
        <v>0.028965</v>
      </c>
      <c r="E10109" s="162" t="n"/>
    </row>
    <row r="10110">
      <c r="B10110" s="161" t="n">
        <v>24952</v>
      </c>
      <c r="C10110" s="162" t="n">
        <v>96.62</v>
      </c>
      <c r="D10110" s="162" t="n">
        <v>0.030132</v>
      </c>
      <c r="E10110" s="162" t="n"/>
    </row>
    <row r="10111">
      <c r="B10111" s="161" t="n">
        <v>24953</v>
      </c>
      <c r="C10111" s="162" t="n">
        <v>96.92</v>
      </c>
      <c r="D10111" s="162" t="n">
        <v>0.032953</v>
      </c>
      <c r="E10111" s="162" t="n"/>
    </row>
    <row r="10112">
      <c r="B10112" s="161" t="n">
        <v>24954</v>
      </c>
      <c r="C10112" s="162" t="n">
        <v>97.20999999999999</v>
      </c>
      <c r="D10112" s="162" t="n">
        <v>0.035666</v>
      </c>
      <c r="E10112" s="162" t="n"/>
    </row>
    <row r="10113">
      <c r="B10113" s="161" t="n">
        <v>24957</v>
      </c>
      <c r="C10113" s="162" t="n">
        <v>97.45999999999999</v>
      </c>
      <c r="D10113" s="162" t="n">
        <v>0.037969</v>
      </c>
      <c r="E10113" s="162" t="n"/>
    </row>
    <row r="10114">
      <c r="B10114" s="161" t="n">
        <v>24958</v>
      </c>
      <c r="C10114" s="162" t="n">
        <v>97.59</v>
      </c>
      <c r="D10114" s="162" t="n">
        <v>0.039026</v>
      </c>
      <c r="E10114" s="162" t="n"/>
    </row>
    <row r="10115">
      <c r="B10115" s="161" t="n">
        <v>24959</v>
      </c>
      <c r="C10115" s="162" t="n">
        <v>97.97</v>
      </c>
      <c r="D10115" s="162" t="n">
        <v>0.042616</v>
      </c>
      <c r="E10115" s="162" t="n"/>
    </row>
    <row r="10116">
      <c r="B10116" s="161" t="n">
        <v>24960</v>
      </c>
      <c r="C10116" s="162" t="n">
        <v>98.59</v>
      </c>
      <c r="D10116" s="162" t="n">
        <v>0.048613</v>
      </c>
      <c r="E10116" s="162" t="n"/>
    </row>
    <row r="10117">
      <c r="B10117" s="161" t="n">
        <v>24961</v>
      </c>
      <c r="C10117" s="162" t="n">
        <v>98.66</v>
      </c>
      <c r="D10117" s="162" t="n">
        <v>0.049008</v>
      </c>
      <c r="E10117" s="162" t="n"/>
    </row>
    <row r="10118">
      <c r="B10118" s="161" t="n">
        <v>24964</v>
      </c>
      <c r="C10118" s="162" t="n">
        <v>98.34999999999999</v>
      </c>
      <c r="D10118" s="162" t="n">
        <v>0.045603</v>
      </c>
      <c r="E10118" s="162" t="n"/>
    </row>
    <row r="10119">
      <c r="B10119" s="161" t="n">
        <v>24965</v>
      </c>
      <c r="C10119" s="162" t="n">
        <v>98.90000000000001</v>
      </c>
      <c r="D10119" s="162" t="n">
        <v>0.050901</v>
      </c>
      <c r="E10119" s="162" t="n"/>
    </row>
    <row r="10120">
      <c r="B10120" s="161" t="n">
        <v>24966</v>
      </c>
      <c r="C10120" s="162" t="n">
        <v>98.91</v>
      </c>
      <c r="D10120" s="162" t="n">
        <v>0.050733</v>
      </c>
      <c r="E10120" s="162" t="n"/>
    </row>
    <row r="10121">
      <c r="B10121" s="161" t="n">
        <v>24967</v>
      </c>
      <c r="C10121" s="162" t="n">
        <v>98.39</v>
      </c>
      <c r="D10121" s="162" t="n">
        <v>0.04523</v>
      </c>
      <c r="E10121" s="162" t="n"/>
    </row>
    <row r="10122">
      <c r="B10122" s="161" t="n">
        <v>24968</v>
      </c>
      <c r="C10122" s="162" t="n">
        <v>98.5</v>
      </c>
      <c r="D10122" s="162" t="n">
        <v>0.046094</v>
      </c>
      <c r="E10122" s="162" t="n"/>
    </row>
    <row r="10123">
      <c r="B10123" s="161" t="n">
        <v>24971</v>
      </c>
      <c r="C10123" s="162" t="n">
        <v>98.19</v>
      </c>
      <c r="D10123" s="162" t="n">
        <v>0.042705</v>
      </c>
      <c r="E10123" s="162" t="n"/>
    </row>
    <row r="10124">
      <c r="B10124" s="161" t="n">
        <v>24972</v>
      </c>
      <c r="C10124" s="162" t="n">
        <v>98.12</v>
      </c>
      <c r="D10124" s="162" t="n">
        <v>0.041776</v>
      </c>
      <c r="E10124" s="162" t="n"/>
    </row>
    <row r="10125">
      <c r="B10125" s="161" t="n">
        <v>24973</v>
      </c>
      <c r="C10125" s="162" t="n">
        <v>98.06999999999999</v>
      </c>
      <c r="D10125" s="162" t="n">
        <v>0.041069</v>
      </c>
      <c r="E10125" s="162" t="n"/>
    </row>
    <row r="10126">
      <c r="B10126" s="161" t="n">
        <v>24974</v>
      </c>
      <c r="C10126" s="162" t="n">
        <v>97.59999999999999</v>
      </c>
      <c r="D10126" s="162" t="n">
        <v>0.0361</v>
      </c>
      <c r="E10126" s="162" t="n"/>
    </row>
    <row r="10127">
      <c r="B10127" s="161" t="n">
        <v>24975</v>
      </c>
      <c r="C10127" s="162" t="n">
        <v>96.90000000000001</v>
      </c>
      <c r="D10127" s="162" t="n">
        <v>0.028788</v>
      </c>
      <c r="E10127" s="162" t="n"/>
    </row>
    <row r="10128">
      <c r="B10128" s="161" t="n">
        <v>24978</v>
      </c>
      <c r="C10128" s="162" t="n">
        <v>96.45</v>
      </c>
      <c r="D10128" s="162" t="n">
        <v>0.024075</v>
      </c>
      <c r="E10128" s="162" t="n"/>
    </row>
    <row r="10129">
      <c r="B10129" s="161" t="n">
        <v>24979</v>
      </c>
      <c r="C10129" s="162" t="n">
        <v>96.93000000000001</v>
      </c>
      <c r="D10129" s="162" t="n">
        <v>0.028979</v>
      </c>
      <c r="E10129" s="162" t="n"/>
    </row>
    <row r="10130">
      <c r="B10130" s="161" t="n">
        <v>24980</v>
      </c>
      <c r="C10130" s="162" t="n">
        <v>97.18000000000001</v>
      </c>
      <c r="D10130" s="162" t="n">
        <v>0.031474</v>
      </c>
      <c r="E10130" s="162" t="n"/>
    </row>
    <row r="10131">
      <c r="B10131" s="161" t="n">
        <v>24981</v>
      </c>
      <c r="C10131" s="162" t="n">
        <v>96.97</v>
      </c>
      <c r="D10131" s="162" t="n">
        <v>0.02925</v>
      </c>
      <c r="E10131" s="162" t="n"/>
    </row>
    <row r="10132">
      <c r="B10132" s="161" t="n">
        <v>24982</v>
      </c>
      <c r="C10132" s="162" t="n">
        <v>97.15000000000001</v>
      </c>
      <c r="D10132" s="162" t="n">
        <v>0.031021</v>
      </c>
      <c r="E10132" s="162" t="n"/>
    </row>
    <row r="10133">
      <c r="B10133" s="161" t="n">
        <v>24985</v>
      </c>
      <c r="C10133" s="162" t="n">
        <v>96.98999999999999</v>
      </c>
      <c r="D10133" s="162" t="n">
        <v>0.029304</v>
      </c>
      <c r="E10133" s="162" t="n"/>
    </row>
    <row r="10134">
      <c r="B10134" s="161" t="n">
        <v>24986</v>
      </c>
      <c r="C10134" s="162" t="n">
        <v>97.62</v>
      </c>
      <c r="D10134" s="162" t="n">
        <v>0.035681</v>
      </c>
      <c r="E10134" s="162" t="n"/>
    </row>
    <row r="10135">
      <c r="B10135" s="161" t="n">
        <v>24987</v>
      </c>
      <c r="C10135" s="162" t="n">
        <v>97.92</v>
      </c>
      <c r="D10135" s="162" t="n">
        <v>0.038622</v>
      </c>
      <c r="E10135" s="162" t="n"/>
    </row>
    <row r="10136">
      <c r="B10136" s="161" t="n">
        <v>24989</v>
      </c>
      <c r="C10136" s="162" t="n">
        <v>98.68000000000001</v>
      </c>
      <c r="D10136" s="162" t="n">
        <v>0.046167</v>
      </c>
      <c r="E10136" s="162" t="n"/>
    </row>
    <row r="10137">
      <c r="B10137" s="161" t="n">
        <v>24992</v>
      </c>
      <c r="C10137" s="162" t="n">
        <v>99.98999999999999</v>
      </c>
      <c r="D10137" s="162" t="n">
        <v>0.059071</v>
      </c>
      <c r="E10137" s="162" t="n"/>
    </row>
    <row r="10138">
      <c r="B10138" s="161" t="n">
        <v>24993</v>
      </c>
      <c r="C10138" s="162" t="n">
        <v>100.38</v>
      </c>
      <c r="D10138" s="162" t="n">
        <v>0.062666</v>
      </c>
      <c r="E10138" s="162" t="n"/>
    </row>
    <row r="10139">
      <c r="B10139" s="161" t="n">
        <v>24994</v>
      </c>
      <c r="C10139" s="162" t="n">
        <v>99.89</v>
      </c>
      <c r="D10139" s="162" t="n">
        <v>0.057489</v>
      </c>
      <c r="E10139" s="162" t="n"/>
    </row>
    <row r="10140">
      <c r="B10140" s="161" t="n">
        <v>24995</v>
      </c>
      <c r="C10140" s="162" t="n">
        <v>100.65</v>
      </c>
      <c r="D10140" s="162" t="n">
        <v>0.06475</v>
      </c>
      <c r="E10140" s="162" t="n"/>
    </row>
    <row r="10141">
      <c r="B10141" s="161" t="n">
        <v>24996</v>
      </c>
      <c r="C10141" s="162" t="n">
        <v>101.27</v>
      </c>
      <c r="D10141" s="162" t="n">
        <v>0.070547</v>
      </c>
      <c r="E10141" s="162" t="n"/>
    </row>
    <row r="10142">
      <c r="B10142" s="161" t="n">
        <v>24999</v>
      </c>
      <c r="C10142" s="162" t="n">
        <v>101.41</v>
      </c>
      <c r="D10142" s="162" t="n">
        <v>0.071549</v>
      </c>
      <c r="E10142" s="162" t="n"/>
    </row>
    <row r="10143">
      <c r="B10143" s="161" t="n">
        <v>25000</v>
      </c>
      <c r="C10143" s="162" t="n">
        <v>101.66</v>
      </c>
      <c r="D10143" s="162" t="n">
        <v>0.073592</v>
      </c>
      <c r="E10143" s="162" t="n"/>
    </row>
    <row r="10144">
      <c r="B10144" s="161" t="n">
        <v>25002</v>
      </c>
      <c r="C10144" s="162" t="n">
        <v>101.25</v>
      </c>
      <c r="D10144" s="162" t="n">
        <v>0.069146</v>
      </c>
      <c r="E10144" s="162" t="n"/>
    </row>
    <row r="10145">
      <c r="B10145" s="161" t="n">
        <v>25003</v>
      </c>
      <c r="C10145" s="162" t="n">
        <v>101.13</v>
      </c>
      <c r="D10145" s="162" t="n">
        <v>0.067535</v>
      </c>
      <c r="E10145" s="162" t="n"/>
    </row>
    <row r="10146">
      <c r="B10146" s="161" t="n">
        <v>25006</v>
      </c>
      <c r="C10146" s="162" t="n">
        <v>100.13</v>
      </c>
      <c r="D10146" s="162" t="n">
        <v>0.057205</v>
      </c>
      <c r="E10146" s="162" t="n"/>
    </row>
    <row r="10147">
      <c r="B10147" s="161" t="n">
        <v>25007</v>
      </c>
      <c r="C10147" s="162" t="n">
        <v>99.98999999999999</v>
      </c>
      <c r="D10147" s="162" t="n">
        <v>0.055417</v>
      </c>
      <c r="E10147" s="162" t="n"/>
    </row>
    <row r="10148">
      <c r="B10148" s="161" t="n">
        <v>25009</v>
      </c>
      <c r="C10148" s="162" t="n">
        <v>100.51</v>
      </c>
      <c r="D10148" s="162" t="n">
        <v>0.060201</v>
      </c>
      <c r="E10148" s="162" t="n"/>
    </row>
    <row r="10149">
      <c r="B10149" s="161" t="n">
        <v>25010</v>
      </c>
      <c r="C10149" s="162" t="n">
        <v>100.66</v>
      </c>
      <c r="D10149" s="162" t="n">
        <v>0.061291</v>
      </c>
      <c r="E10149" s="162" t="n"/>
    </row>
    <row r="10150">
      <c r="B10150" s="161" t="n">
        <v>25013</v>
      </c>
      <c r="C10150" s="162" t="n">
        <v>100.39</v>
      </c>
      <c r="D10150" s="162" t="n">
        <v>0.058249</v>
      </c>
      <c r="E10150" s="162" t="n"/>
    </row>
    <row r="10151">
      <c r="B10151" s="161" t="n">
        <v>25014</v>
      </c>
      <c r="C10151" s="162" t="n">
        <v>100.08</v>
      </c>
      <c r="D10151" s="162" t="n">
        <v>0.054818</v>
      </c>
      <c r="E10151" s="162" t="n"/>
    </row>
    <row r="10152">
      <c r="B10152" s="161" t="n">
        <v>25016</v>
      </c>
      <c r="C10152" s="162" t="n">
        <v>99.98</v>
      </c>
      <c r="D10152" s="162" t="n">
        <v>0.053514</v>
      </c>
      <c r="E10152" s="162" t="n"/>
    </row>
    <row r="10153">
      <c r="B10153" s="161" t="n">
        <v>25017</v>
      </c>
      <c r="C10153" s="162" t="n">
        <v>99.58</v>
      </c>
      <c r="D10153" s="162" t="n">
        <v>0.049231</v>
      </c>
      <c r="E10153" s="162" t="n"/>
    </row>
    <row r="10154">
      <c r="B10154" s="161" t="n">
        <v>25020</v>
      </c>
      <c r="C10154" s="162" t="n">
        <v>99.40000000000001</v>
      </c>
      <c r="D10154" s="162" t="n">
        <v>0.047155</v>
      </c>
      <c r="E10154" s="162" t="n"/>
    </row>
    <row r="10155">
      <c r="B10155" s="161" t="n">
        <v>25021</v>
      </c>
      <c r="C10155" s="162" t="n">
        <v>99.73999999999999</v>
      </c>
      <c r="D10155" s="162" t="n">
        <v>0.050286</v>
      </c>
      <c r="E10155" s="162" t="n"/>
    </row>
    <row r="10156">
      <c r="B10156" s="161" t="n">
        <v>25022</v>
      </c>
      <c r="C10156" s="162" t="n">
        <v>100.91</v>
      </c>
      <c r="D10156" s="162" t="n">
        <v>0.061612</v>
      </c>
      <c r="E10156" s="162" t="n"/>
    </row>
    <row r="10157">
      <c r="B10157" s="161" t="n">
        <v>25027</v>
      </c>
      <c r="C10157" s="162" t="n">
        <v>101.94</v>
      </c>
      <c r="D10157" s="162" t="n">
        <v>0.07140199999999999</v>
      </c>
      <c r="E10157" s="162" t="n"/>
    </row>
    <row r="10158">
      <c r="B10158" s="161" t="n">
        <v>25028</v>
      </c>
      <c r="C10158" s="162" t="n">
        <v>102.23</v>
      </c>
      <c r="D10158" s="162" t="n">
        <v>0.07391399999999999</v>
      </c>
      <c r="E10158" s="162" t="n"/>
    </row>
    <row r="10159">
      <c r="B10159" s="161" t="n">
        <v>25030</v>
      </c>
      <c r="C10159" s="162" t="n">
        <v>102.39</v>
      </c>
      <c r="D10159" s="162" t="n">
        <v>0.075152</v>
      </c>
      <c r="E10159" s="162" t="n"/>
    </row>
    <row r="10160">
      <c r="B10160" s="161" t="n">
        <v>25031</v>
      </c>
      <c r="C10160" s="162" t="n">
        <v>102.34</v>
      </c>
      <c r="D10160" s="162" t="n">
        <v>0.07434399999999999</v>
      </c>
      <c r="E10160" s="162" t="n"/>
    </row>
    <row r="10161">
      <c r="B10161" s="161" t="n">
        <v>25034</v>
      </c>
      <c r="C10161" s="162" t="n">
        <v>102.26</v>
      </c>
      <c r="D10161" s="162" t="n">
        <v>0.07326000000000001</v>
      </c>
      <c r="E10161" s="162" t="n"/>
    </row>
    <row r="10162">
      <c r="B10162" s="161" t="n">
        <v>25035</v>
      </c>
      <c r="C10162" s="162" t="n">
        <v>101.7</v>
      </c>
      <c r="D10162" s="162" t="n">
        <v>0.067478</v>
      </c>
      <c r="E10162" s="162" t="n"/>
    </row>
    <row r="10163">
      <c r="B10163" s="161" t="n">
        <v>25037</v>
      </c>
      <c r="C10163" s="162" t="n">
        <v>101.44</v>
      </c>
      <c r="D10163" s="162" t="n">
        <v>0.064639</v>
      </c>
      <c r="E10163" s="162" t="n"/>
    </row>
    <row r="10164">
      <c r="B10164" s="161" t="n">
        <v>25038</v>
      </c>
      <c r="C10164" s="162" t="n">
        <v>100.46</v>
      </c>
      <c r="D10164" s="162" t="n">
        <v>0.054736</v>
      </c>
      <c r="E10164" s="162" t="n"/>
    </row>
    <row r="10165">
      <c r="B10165" s="161" t="n">
        <v>25041</v>
      </c>
      <c r="C10165" s="162" t="n">
        <v>99.33</v>
      </c>
      <c r="D10165" s="162" t="n">
        <v>0.043302</v>
      </c>
      <c r="E10165" s="162" t="n"/>
    </row>
    <row r="10166">
      <c r="B10166" s="161" t="n">
        <v>25042</v>
      </c>
      <c r="C10166" s="162" t="n">
        <v>99.20999999999999</v>
      </c>
      <c r="D10166" s="162" t="n">
        <v>0.042008</v>
      </c>
      <c r="E10166" s="162" t="n"/>
    </row>
    <row r="10167">
      <c r="B10167" s="161" t="n">
        <v>25044</v>
      </c>
      <c r="C10167" s="162" t="n">
        <v>97.94</v>
      </c>
      <c r="D10167" s="162" t="n">
        <v>0.029062</v>
      </c>
      <c r="E10167" s="162" t="n"/>
    </row>
    <row r="10168">
      <c r="B10168" s="161" t="n">
        <v>25045</v>
      </c>
      <c r="C10168" s="162" t="n">
        <v>98.34</v>
      </c>
      <c r="D10168" s="162" t="n">
        <v>0.033056</v>
      </c>
      <c r="E10168" s="162" t="n"/>
    </row>
    <row r="10169">
      <c r="B10169" s="161" t="n">
        <v>25048</v>
      </c>
      <c r="C10169" s="162" t="n">
        <v>97.65000000000001</v>
      </c>
      <c r="D10169" s="162" t="n">
        <v>0.02597</v>
      </c>
      <c r="E10169" s="162" t="n"/>
    </row>
    <row r="10170">
      <c r="B10170" s="161" t="n">
        <v>25049</v>
      </c>
      <c r="C10170" s="162" t="n">
        <v>97.73999999999999</v>
      </c>
      <c r="D10170" s="162" t="n">
        <v>0.026837</v>
      </c>
      <c r="E10170" s="162" t="n"/>
    </row>
    <row r="10171">
      <c r="B10171" s="161" t="n">
        <v>25051</v>
      </c>
      <c r="C10171" s="162" t="n">
        <v>97.28</v>
      </c>
      <c r="D10171" s="162" t="n">
        <v>0.022069</v>
      </c>
      <c r="E10171" s="162" t="n"/>
    </row>
    <row r="10172">
      <c r="B10172" s="161" t="n">
        <v>25052</v>
      </c>
      <c r="C10172" s="162" t="n">
        <v>96.63</v>
      </c>
      <c r="D10172" s="162" t="n">
        <v>0.015366</v>
      </c>
      <c r="E10172" s="162" t="n"/>
    </row>
    <row r="10173">
      <c r="B10173" s="161" t="n">
        <v>25055</v>
      </c>
      <c r="C10173" s="162" t="n">
        <v>96.84999999999999</v>
      </c>
      <c r="D10173" s="162" t="n">
        <v>0.017618</v>
      </c>
      <c r="E10173" s="162" t="n"/>
    </row>
    <row r="10174">
      <c r="B10174" s="161" t="n">
        <v>25056</v>
      </c>
      <c r="C10174" s="162" t="n">
        <v>97.25</v>
      </c>
      <c r="D10174" s="162" t="n">
        <v>0.021709</v>
      </c>
      <c r="E10174" s="162" t="n"/>
    </row>
    <row r="10175">
      <c r="B10175" s="161" t="n">
        <v>25058</v>
      </c>
      <c r="C10175" s="162" t="n">
        <v>97.04000000000001</v>
      </c>
      <c r="D10175" s="162" t="n">
        <v>0.019559</v>
      </c>
      <c r="E10175" s="162" t="n"/>
    </row>
    <row r="10176">
      <c r="B10176" s="161" t="n">
        <v>25059</v>
      </c>
      <c r="C10176" s="162" t="n">
        <v>97.01000000000001</v>
      </c>
      <c r="D10176" s="162" t="n">
        <v>0.019276</v>
      </c>
      <c r="E10176" s="162" t="n"/>
    </row>
    <row r="10177">
      <c r="B10177" s="161" t="n">
        <v>25062</v>
      </c>
      <c r="C10177" s="162" t="n">
        <v>98.01000000000001</v>
      </c>
      <c r="D10177" s="162" t="n">
        <v>0.02947</v>
      </c>
      <c r="E10177" s="162" t="n"/>
    </row>
    <row r="10178">
      <c r="B10178" s="161" t="n">
        <v>25063</v>
      </c>
      <c r="C10178" s="162" t="n">
        <v>98.53</v>
      </c>
      <c r="D10178" s="162" t="n">
        <v>0.034648</v>
      </c>
      <c r="E10178" s="162" t="n"/>
    </row>
    <row r="10179">
      <c r="B10179" s="161" t="n">
        <v>25065</v>
      </c>
      <c r="C10179" s="162" t="n">
        <v>98.06999999999999</v>
      </c>
      <c r="D10179" s="162" t="n">
        <v>0.029847</v>
      </c>
      <c r="E10179" s="162" t="n"/>
    </row>
    <row r="10180">
      <c r="B10180" s="161" t="n">
        <v>25066</v>
      </c>
      <c r="C10180" s="162" t="n">
        <v>98.68000000000001</v>
      </c>
      <c r="D10180" s="162" t="n">
        <v>0.035907</v>
      </c>
      <c r="E10180" s="162" t="n"/>
    </row>
    <row r="10181">
      <c r="B10181" s="161" t="n">
        <v>25069</v>
      </c>
      <c r="C10181" s="162" t="n">
        <v>99</v>
      </c>
      <c r="D10181" s="162" t="n">
        <v>0.038947</v>
      </c>
      <c r="E10181" s="162" t="n"/>
    </row>
    <row r="10182">
      <c r="B10182" s="161" t="n">
        <v>25070</v>
      </c>
      <c r="C10182" s="162" t="n">
        <v>98.95999999999999</v>
      </c>
      <c r="D10182" s="162" t="n">
        <v>0.038335</v>
      </c>
      <c r="E10182" s="162" t="n"/>
    </row>
    <row r="10183">
      <c r="B10183" s="161" t="n">
        <v>25072</v>
      </c>
      <c r="C10183" s="162" t="n">
        <v>98.7</v>
      </c>
      <c r="D10183" s="162" t="n">
        <v>0.035523</v>
      </c>
      <c r="E10183" s="162" t="n"/>
    </row>
    <row r="10184">
      <c r="B10184" s="161" t="n">
        <v>25073</v>
      </c>
      <c r="C10184" s="162" t="n">
        <v>98.69</v>
      </c>
      <c r="D10184" s="162" t="n">
        <v>0.035251</v>
      </c>
      <c r="E10184" s="162" t="n"/>
    </row>
    <row r="10185">
      <c r="B10185" s="161" t="n">
        <v>25076</v>
      </c>
      <c r="C10185" s="162" t="n">
        <v>98.94</v>
      </c>
      <c r="D10185" s="162" t="n">
        <v>0.037594</v>
      </c>
      <c r="E10185" s="162" t="n"/>
    </row>
    <row r="10186">
      <c r="B10186" s="161" t="n">
        <v>25077</v>
      </c>
      <c r="C10186" s="162" t="n">
        <v>98.81</v>
      </c>
      <c r="D10186" s="162" t="n">
        <v>0.036077</v>
      </c>
      <c r="E10186" s="162" t="n"/>
    </row>
    <row r="10187">
      <c r="B10187" s="161" t="n">
        <v>25079</v>
      </c>
      <c r="C10187" s="162" t="n">
        <v>98.73999999999999</v>
      </c>
      <c r="D10187" s="162" t="n">
        <v>0.035142</v>
      </c>
      <c r="E10187" s="162" t="n"/>
    </row>
    <row r="10188">
      <c r="B10188" s="161" t="n">
        <v>25080</v>
      </c>
      <c r="C10188" s="162" t="n">
        <v>98.86</v>
      </c>
      <c r="D10188" s="162" t="n">
        <v>0.036129</v>
      </c>
      <c r="E10188" s="162" t="n"/>
    </row>
    <row r="10189">
      <c r="B10189" s="161" t="n">
        <v>25084</v>
      </c>
      <c r="C10189" s="162" t="n">
        <v>99.31999999999999</v>
      </c>
      <c r="D10189" s="162" t="n">
        <v>0.040541</v>
      </c>
      <c r="E10189" s="162" t="n"/>
    </row>
    <row r="10190">
      <c r="B10190" s="161" t="n">
        <v>25085</v>
      </c>
      <c r="C10190" s="162" t="n">
        <v>100.02</v>
      </c>
      <c r="D10190" s="162" t="n">
        <v>0.047299</v>
      </c>
      <c r="E10190" s="162" t="n"/>
    </row>
    <row r="10191">
      <c r="B10191" s="161" t="n">
        <v>25086</v>
      </c>
      <c r="C10191" s="162" t="n">
        <v>100.74</v>
      </c>
      <c r="D10191" s="162" t="n">
        <v>0.05416</v>
      </c>
      <c r="E10191" s="162" t="n"/>
    </row>
    <row r="10192">
      <c r="B10192" s="161" t="n">
        <v>25087</v>
      </c>
      <c r="C10192" s="162" t="n">
        <v>101.2</v>
      </c>
      <c r="D10192" s="162" t="n">
        <v>0.058334</v>
      </c>
      <c r="E10192" s="162" t="n"/>
    </row>
    <row r="10193">
      <c r="B10193" s="161" t="n">
        <v>25090</v>
      </c>
      <c r="C10193" s="162" t="n">
        <v>101.23</v>
      </c>
      <c r="D10193" s="162" t="n">
        <v>0.058184</v>
      </c>
      <c r="E10193" s="162" t="n"/>
    </row>
    <row r="10194">
      <c r="B10194" s="161" t="n">
        <v>25091</v>
      </c>
      <c r="C10194" s="162" t="n">
        <v>100.73</v>
      </c>
      <c r="D10194" s="162" t="n">
        <v>0.052793</v>
      </c>
      <c r="E10194" s="162" t="n"/>
    </row>
    <row r="10195">
      <c r="B10195" s="161" t="n">
        <v>25093</v>
      </c>
      <c r="C10195" s="162" t="n">
        <v>100.52</v>
      </c>
      <c r="D10195" s="162" t="n">
        <v>0.050249</v>
      </c>
      <c r="E10195" s="162" t="n"/>
    </row>
    <row r="10196">
      <c r="B10196" s="161" t="n">
        <v>25094</v>
      </c>
      <c r="C10196" s="162" t="n">
        <v>100.86</v>
      </c>
      <c r="D10196" s="162" t="n">
        <v>0.053135</v>
      </c>
      <c r="E10196" s="162" t="n"/>
    </row>
    <row r="10197">
      <c r="B10197" s="161" t="n">
        <v>25097</v>
      </c>
      <c r="C10197" s="162" t="n">
        <v>101.24</v>
      </c>
      <c r="D10197" s="162" t="n">
        <v>0.056368</v>
      </c>
      <c r="E10197" s="162" t="n"/>
    </row>
    <row r="10198">
      <c r="B10198" s="161" t="n">
        <v>25098</v>
      </c>
      <c r="C10198" s="162" t="n">
        <v>101.5</v>
      </c>
      <c r="D10198" s="162" t="n">
        <v>0.058415</v>
      </c>
      <c r="E10198" s="162" t="n"/>
    </row>
    <row r="10199">
      <c r="B10199" s="161" t="n">
        <v>25100</v>
      </c>
      <c r="C10199" s="162" t="n">
        <v>101.59</v>
      </c>
      <c r="D10199" s="162" t="n">
        <v>0.058812</v>
      </c>
      <c r="E10199" s="162" t="n"/>
    </row>
    <row r="10200">
      <c r="B10200" s="161" t="n">
        <v>25101</v>
      </c>
      <c r="C10200" s="162" t="n">
        <v>101.66</v>
      </c>
      <c r="D10200" s="162" t="n">
        <v>0.058995</v>
      </c>
      <c r="E10200" s="162" t="n"/>
    </row>
    <row r="10201">
      <c r="B10201" s="161" t="n">
        <v>25104</v>
      </c>
      <c r="C10201" s="162" t="n">
        <v>102.24</v>
      </c>
      <c r="D10201" s="162" t="n">
        <v>0.06411799999999999</v>
      </c>
      <c r="E10201" s="162" t="n"/>
    </row>
    <row r="10202">
      <c r="B10202" s="161" t="n">
        <v>25105</v>
      </c>
      <c r="C10202" s="162" t="n">
        <v>102.59</v>
      </c>
      <c r="D10202" s="162" t="n">
        <v>0.066971</v>
      </c>
      <c r="E10202" s="162" t="n"/>
    </row>
    <row r="10203">
      <c r="B10203" s="161" t="n">
        <v>25107</v>
      </c>
      <c r="C10203" s="162" t="n">
        <v>102.36</v>
      </c>
      <c r="D10203" s="162" t="n">
        <v>0.064218</v>
      </c>
      <c r="E10203" s="162" t="n"/>
    </row>
    <row r="10204">
      <c r="B10204" s="161" t="n">
        <v>25108</v>
      </c>
      <c r="C10204" s="162" t="n">
        <v>102.31</v>
      </c>
      <c r="D10204" s="162" t="n">
        <v>0.063235</v>
      </c>
      <c r="E10204" s="162" t="n"/>
    </row>
    <row r="10205">
      <c r="B10205" s="161" t="n">
        <v>25111</v>
      </c>
      <c r="C10205" s="162" t="n">
        <v>102.67</v>
      </c>
      <c r="D10205" s="162" t="n">
        <v>0.066174</v>
      </c>
      <c r="E10205" s="162" t="n"/>
    </row>
    <row r="10206">
      <c r="B10206" s="161" t="n">
        <v>25112</v>
      </c>
      <c r="C10206" s="162" t="n">
        <v>102.86</v>
      </c>
      <c r="D10206" s="162" t="n">
        <v>0.06751600000000001</v>
      </c>
      <c r="E10206" s="162" t="n"/>
    </row>
    <row r="10207">
      <c r="B10207" s="161" t="n">
        <v>25114</v>
      </c>
      <c r="C10207" s="162" t="n">
        <v>103.34</v>
      </c>
      <c r="D10207" s="162" t="n">
        <v>0.07166699999999999</v>
      </c>
      <c r="E10207" s="162" t="n"/>
    </row>
    <row r="10208">
      <c r="B10208" s="161" t="n">
        <v>25115</v>
      </c>
      <c r="C10208" s="162" t="n">
        <v>103.71</v>
      </c>
      <c r="D10208" s="162" t="n">
        <v>0.07473200000000001</v>
      </c>
      <c r="E10208" s="162" t="n"/>
    </row>
    <row r="10209">
      <c r="B10209" s="161" t="n">
        <v>25118</v>
      </c>
      <c r="C10209" s="162" t="n">
        <v>103.7</v>
      </c>
      <c r="D10209" s="162" t="n">
        <v>0.07414</v>
      </c>
      <c r="E10209" s="162" t="n"/>
    </row>
    <row r="10210">
      <c r="B10210" s="161" t="n">
        <v>25119</v>
      </c>
      <c r="C10210" s="162" t="n">
        <v>103.74</v>
      </c>
      <c r="D10210" s="162" t="n">
        <v>0.074045</v>
      </c>
      <c r="E10210" s="162" t="n"/>
    </row>
    <row r="10211">
      <c r="B10211" s="161" t="n">
        <v>25121</v>
      </c>
      <c r="C10211" s="162" t="n">
        <v>103.29</v>
      </c>
      <c r="D10211" s="162" t="n">
        <v>0.06924</v>
      </c>
      <c r="E10211" s="162" t="n"/>
    </row>
    <row r="10212">
      <c r="B10212" s="161" t="n">
        <v>25122</v>
      </c>
      <c r="C10212" s="162" t="n">
        <v>103.18</v>
      </c>
      <c r="D10212" s="162" t="n">
        <v>0.06769799999999999</v>
      </c>
      <c r="E10212" s="162" t="n"/>
    </row>
    <row r="10213">
      <c r="B10213" s="161" t="n">
        <v>25125</v>
      </c>
      <c r="C10213" s="162" t="n">
        <v>103.32</v>
      </c>
      <c r="D10213" s="162" t="n">
        <v>0.06859700000000001</v>
      </c>
      <c r="E10213" s="162" t="n"/>
    </row>
    <row r="10214">
      <c r="B10214" s="161" t="n">
        <v>25126</v>
      </c>
      <c r="C10214" s="162" t="n">
        <v>103.53</v>
      </c>
      <c r="D10214" s="162" t="n">
        <v>0.07019</v>
      </c>
      <c r="E10214" s="162" t="n"/>
    </row>
    <row r="10215">
      <c r="B10215" s="161" t="n">
        <v>25128</v>
      </c>
      <c r="C10215" s="162" t="n">
        <v>104.01</v>
      </c>
      <c r="D10215" s="162" t="n">
        <v>0.074361</v>
      </c>
      <c r="E10215" s="162" t="n"/>
    </row>
    <row r="10216">
      <c r="B10216" s="161" t="n">
        <v>25129</v>
      </c>
      <c r="C10216" s="162" t="n">
        <v>104.82</v>
      </c>
      <c r="D10216" s="162" t="n">
        <v>0.08164399999999999</v>
      </c>
      <c r="E10216" s="162" t="n"/>
    </row>
    <row r="10217">
      <c r="B10217" s="161" t="n">
        <v>25132</v>
      </c>
      <c r="C10217" s="162" t="n">
        <v>104.99</v>
      </c>
      <c r="D10217" s="162" t="n">
        <v>0.082775</v>
      </c>
      <c r="E10217" s="162" t="n"/>
    </row>
    <row r="10218">
      <c r="B10218" s="161" t="n">
        <v>25133</v>
      </c>
      <c r="C10218" s="162" t="n">
        <v>104.57</v>
      </c>
      <c r="D10218" s="162" t="n">
        <v>0.078293</v>
      </c>
      <c r="E10218" s="162" t="n"/>
    </row>
    <row r="10219">
      <c r="B10219" s="161" t="n">
        <v>25135</v>
      </c>
      <c r="C10219" s="162" t="n">
        <v>103.84</v>
      </c>
      <c r="D10219" s="162" t="n">
        <v>0.070837</v>
      </c>
      <c r="E10219" s="162" t="n"/>
    </row>
    <row r="10220">
      <c r="B10220" s="161" t="n">
        <v>25136</v>
      </c>
      <c r="C10220" s="162" t="n">
        <v>104.2</v>
      </c>
      <c r="D10220" s="162" t="n">
        <v>0.073823</v>
      </c>
      <c r="E10220" s="162" t="n"/>
    </row>
    <row r="10221">
      <c r="B10221" s="161" t="n">
        <v>25139</v>
      </c>
      <c r="C10221" s="162" t="n">
        <v>103.9</v>
      </c>
      <c r="D10221" s="162" t="n">
        <v>0.070497</v>
      </c>
      <c r="E10221" s="162" t="n"/>
    </row>
    <row r="10222">
      <c r="B10222" s="161" t="n">
        <v>25140</v>
      </c>
      <c r="C10222" s="162" t="n">
        <v>103.8</v>
      </c>
      <c r="D10222" s="162" t="n">
        <v>0.069104</v>
      </c>
      <c r="E10222" s="162" t="n"/>
    </row>
    <row r="10223">
      <c r="B10223" s="161" t="n">
        <v>25142</v>
      </c>
      <c r="C10223" s="162" t="n">
        <v>103.41</v>
      </c>
      <c r="D10223" s="162" t="n">
        <v>0.06490799999999999</v>
      </c>
      <c r="E10223" s="162" t="n"/>
    </row>
    <row r="10224">
      <c r="B10224" s="161" t="n">
        <v>25143</v>
      </c>
      <c r="C10224" s="162" t="n">
        <v>103.06</v>
      </c>
      <c r="D10224" s="162" t="n">
        <v>0.06109</v>
      </c>
      <c r="E10224" s="162" t="n"/>
    </row>
    <row r="10225">
      <c r="B10225" s="161" t="n">
        <v>25146</v>
      </c>
      <c r="C10225" s="162" t="n">
        <v>103.1</v>
      </c>
      <c r="D10225" s="162" t="n">
        <v>0.061041</v>
      </c>
      <c r="E10225" s="162" t="n"/>
    </row>
    <row r="10226">
      <c r="B10226" s="161" t="n">
        <v>25148</v>
      </c>
      <c r="C10226" s="162" t="n">
        <v>103.27</v>
      </c>
      <c r="D10226" s="162" t="n">
        <v>0.06227</v>
      </c>
      <c r="E10226" s="162" t="n"/>
    </row>
    <row r="10227">
      <c r="B10227" s="161" t="n">
        <v>25149</v>
      </c>
      <c r="C10227" s="162" t="n">
        <v>103.5</v>
      </c>
      <c r="D10227" s="162" t="n">
        <v>0.06407599999999999</v>
      </c>
      <c r="E10227" s="162" t="n"/>
    </row>
    <row r="10228">
      <c r="B10228" s="161" t="n">
        <v>25150</v>
      </c>
      <c r="C10228" s="162" t="n">
        <v>103.95</v>
      </c>
      <c r="D10228" s="162" t="n">
        <v>0.067964</v>
      </c>
      <c r="E10228" s="162" t="n"/>
    </row>
    <row r="10229">
      <c r="B10229" s="161" t="n">
        <v>25154</v>
      </c>
      <c r="C10229" s="162" t="n">
        <v>104.62</v>
      </c>
      <c r="D10229" s="162" t="n">
        <v>0.073907</v>
      </c>
      <c r="E10229" s="162" t="n"/>
    </row>
    <row r="10230">
      <c r="B10230" s="161" t="n">
        <v>25155</v>
      </c>
      <c r="C10230" s="162" t="n">
        <v>105.13</v>
      </c>
      <c r="D10230" s="162" t="n">
        <v>0.078296</v>
      </c>
      <c r="E10230" s="162" t="n"/>
    </row>
    <row r="10231">
      <c r="B10231" s="161" t="n">
        <v>25156</v>
      </c>
      <c r="C10231" s="162" t="n">
        <v>105.2</v>
      </c>
      <c r="D10231" s="162" t="n">
        <v>0.078483</v>
      </c>
      <c r="E10231" s="162" t="n"/>
    </row>
    <row r="10232">
      <c r="B10232" s="161" t="n">
        <v>25157</v>
      </c>
      <c r="C10232" s="162" t="n">
        <v>105.78</v>
      </c>
      <c r="D10232" s="162" t="n">
        <v>0.08350200000000001</v>
      </c>
      <c r="E10232" s="162" t="n"/>
    </row>
    <row r="10233">
      <c r="B10233" s="161" t="n">
        <v>25160</v>
      </c>
      <c r="C10233" s="162" t="n">
        <v>105.92</v>
      </c>
      <c r="D10233" s="162" t="n">
        <v>0.08432099999999999</v>
      </c>
      <c r="E10233" s="162" t="n"/>
    </row>
    <row r="10234">
      <c r="B10234" s="161" t="n">
        <v>25161</v>
      </c>
      <c r="C10234" s="162" t="n">
        <v>106.14</v>
      </c>
      <c r="D10234" s="162" t="n">
        <v>0.085858</v>
      </c>
      <c r="E10234" s="162" t="n"/>
    </row>
    <row r="10235">
      <c r="B10235" s="161" t="n">
        <v>25163</v>
      </c>
      <c r="C10235" s="162" t="n">
        <v>105.97</v>
      </c>
      <c r="D10235" s="162" t="n">
        <v>0.08371099999999999</v>
      </c>
      <c r="E10235" s="162" t="n"/>
    </row>
    <row r="10236">
      <c r="B10236" s="161" t="n">
        <v>25164</v>
      </c>
      <c r="C10236" s="162" t="n">
        <v>106.3</v>
      </c>
      <c r="D10236" s="162" t="n">
        <v>0.086289</v>
      </c>
      <c r="E10236" s="162" t="n"/>
    </row>
    <row r="10237">
      <c r="B10237" s="161" t="n">
        <v>25167</v>
      </c>
      <c r="C10237" s="162" t="n">
        <v>106.48</v>
      </c>
      <c r="D10237" s="162" t="n">
        <v>0.087475</v>
      </c>
      <c r="E10237" s="162" t="n"/>
    </row>
    <row r="10238">
      <c r="B10238" s="161" t="n">
        <v>25168</v>
      </c>
      <c r="C10238" s="162" t="n">
        <v>107.26</v>
      </c>
      <c r="D10238" s="162" t="n">
        <v>0.094223</v>
      </c>
      <c r="E10238" s="162" t="n"/>
    </row>
    <row r="10239">
      <c r="B10239" s="161" t="n">
        <v>25169</v>
      </c>
      <c r="C10239" s="162" t="n">
        <v>107.76</v>
      </c>
      <c r="D10239" s="162" t="n">
        <v>0.098298</v>
      </c>
      <c r="E10239" s="162" t="n"/>
    </row>
    <row r="10240">
      <c r="B10240" s="161" t="n">
        <v>25171</v>
      </c>
      <c r="C10240" s="162" t="n">
        <v>108.37</v>
      </c>
      <c r="D10240" s="162" t="n">
        <v>0.103341</v>
      </c>
      <c r="E10240" s="162" t="n"/>
    </row>
    <row r="10241">
      <c r="B10241" s="161" t="n">
        <v>25174</v>
      </c>
      <c r="C10241" s="162" t="n">
        <v>108.12</v>
      </c>
      <c r="D10241" s="162" t="n">
        <v>0.100449</v>
      </c>
      <c r="E10241" s="162" t="n"/>
    </row>
    <row r="10242">
      <c r="B10242" s="161" t="n">
        <v>25175</v>
      </c>
      <c r="C10242" s="162" t="n">
        <v>108.02</v>
      </c>
      <c r="D10242" s="162" t="n">
        <v>0.09893</v>
      </c>
      <c r="E10242" s="162" t="n"/>
    </row>
    <row r="10243">
      <c r="B10243" s="161" t="n">
        <v>25177</v>
      </c>
      <c r="C10243" s="162" t="n">
        <v>107.67</v>
      </c>
      <c r="D10243" s="162" t="n">
        <v>0.09508</v>
      </c>
      <c r="E10243" s="162" t="n"/>
    </row>
    <row r="10244">
      <c r="B10244" s="161" t="n">
        <v>25178</v>
      </c>
      <c r="C10244" s="162" t="n">
        <v>107.93</v>
      </c>
      <c r="D10244" s="162" t="n">
        <v>0.09686400000000001</v>
      </c>
      <c r="E10244" s="162" t="n"/>
    </row>
    <row r="10245">
      <c r="B10245" s="161" t="n">
        <v>25181</v>
      </c>
      <c r="C10245" s="162" t="n">
        <v>107.66</v>
      </c>
      <c r="D10245" s="162" t="n">
        <v>0.09374200000000001</v>
      </c>
      <c r="E10245" s="162" t="n"/>
    </row>
    <row r="10246">
      <c r="B10246" s="161" t="n">
        <v>25182</v>
      </c>
      <c r="C10246" s="162" t="n">
        <v>107.39</v>
      </c>
      <c r="D10246" s="162" t="n">
        <v>0.090611</v>
      </c>
      <c r="E10246" s="162" t="n"/>
    </row>
    <row r="10247">
      <c r="B10247" s="161" t="n">
        <v>25184</v>
      </c>
      <c r="C10247" s="162" t="n">
        <v>107.32</v>
      </c>
      <c r="D10247" s="162" t="n">
        <v>0.089282</v>
      </c>
      <c r="E10247" s="162" t="n"/>
    </row>
    <row r="10248">
      <c r="B10248" s="161" t="n">
        <v>25185</v>
      </c>
      <c r="C10248" s="162" t="n">
        <v>107.58</v>
      </c>
      <c r="D10248" s="162" t="n">
        <v>0.090993</v>
      </c>
      <c r="E10248" s="162" t="n"/>
    </row>
    <row r="10249">
      <c r="B10249" s="161" t="n">
        <v>25188</v>
      </c>
      <c r="C10249" s="162" t="n">
        <v>107.1</v>
      </c>
      <c r="D10249" s="162" t="n">
        <v>0.085812</v>
      </c>
      <c r="E10249" s="162" t="n"/>
    </row>
    <row r="10250">
      <c r="B10250" s="161" t="n">
        <v>25189</v>
      </c>
      <c r="C10250" s="162" t="n">
        <v>106.66</v>
      </c>
      <c r="D10250" s="162" t="n">
        <v>0.081016</v>
      </c>
      <c r="E10250" s="162" t="n"/>
    </row>
    <row r="10251">
      <c r="B10251" s="161" t="n">
        <v>25191</v>
      </c>
      <c r="C10251" s="162" t="n">
        <v>106.97</v>
      </c>
      <c r="D10251" s="162" t="n">
        <v>0.083231</v>
      </c>
      <c r="E10251" s="162" t="n"/>
    </row>
    <row r="10252">
      <c r="B10252" s="161" t="n">
        <v>25192</v>
      </c>
      <c r="C10252" s="162" t="n">
        <v>106.34</v>
      </c>
      <c r="D10252" s="162" t="n">
        <v>0.076665</v>
      </c>
      <c r="E10252" s="162" t="n"/>
    </row>
    <row r="10253">
      <c r="B10253" s="161" t="n">
        <v>25195</v>
      </c>
      <c r="C10253" s="162" t="n">
        <v>105.21</v>
      </c>
      <c r="D10253" s="162" t="n">
        <v>0.065356</v>
      </c>
      <c r="E10253" s="162" t="n"/>
    </row>
    <row r="10254">
      <c r="B10254" s="161" t="n">
        <v>25196</v>
      </c>
      <c r="C10254" s="162" t="n">
        <v>105.04</v>
      </c>
      <c r="D10254" s="162" t="n">
        <v>0.06308999999999999</v>
      </c>
      <c r="E10254" s="162" t="n"/>
    </row>
    <row r="10255">
      <c r="B10255" s="161" t="n">
        <v>25198</v>
      </c>
      <c r="C10255" s="162" t="n">
        <v>105.15</v>
      </c>
      <c r="D10255" s="162" t="n">
        <v>0.063499</v>
      </c>
      <c r="E10255" s="162" t="n"/>
    </row>
    <row r="10256">
      <c r="B10256" s="161" t="n">
        <v>25199</v>
      </c>
      <c r="C10256" s="162" t="n">
        <v>104.74</v>
      </c>
      <c r="D10256" s="162" t="n">
        <v>0.05896</v>
      </c>
      <c r="E10256" s="162" t="n"/>
    </row>
    <row r="10257">
      <c r="B10257" s="161" t="n">
        <v>25202</v>
      </c>
      <c r="C10257" s="162" t="n">
        <v>103.8</v>
      </c>
      <c r="D10257" s="162" t="n">
        <v>0.049341</v>
      </c>
      <c r="E10257" s="162" t="n"/>
    </row>
    <row r="10258">
      <c r="B10258" s="161" t="n">
        <v>25203</v>
      </c>
      <c r="C10258" s="162" t="n">
        <v>103.86</v>
      </c>
      <c r="D10258" s="162" t="n">
        <v>0.049314</v>
      </c>
      <c r="E10258" s="162" t="n"/>
    </row>
    <row r="10259">
      <c r="B10259" s="161" t="n">
        <v>25205</v>
      </c>
      <c r="C10259" s="162" t="n">
        <v>103.93</v>
      </c>
      <c r="D10259" s="162" t="n">
        <v>0.049387</v>
      </c>
      <c r="E10259" s="162" t="n"/>
    </row>
    <row r="10260">
      <c r="B10260" s="161" t="n">
        <v>25206</v>
      </c>
      <c r="C10260" s="162" t="n">
        <v>103.99</v>
      </c>
      <c r="D10260" s="162" t="n">
        <v>0.049303</v>
      </c>
      <c r="E10260" s="162" t="n"/>
    </row>
    <row r="10261">
      <c r="B10261" s="161" t="n">
        <v>25209</v>
      </c>
      <c r="C10261" s="162" t="n">
        <v>102.47</v>
      </c>
      <c r="D10261" s="162" t="n">
        <v>0.033942</v>
      </c>
      <c r="E10261" s="162" t="n"/>
    </row>
    <row r="10262">
      <c r="B10262" s="161" t="n">
        <v>25210</v>
      </c>
      <c r="C10262" s="162" t="n">
        <v>101.22</v>
      </c>
      <c r="D10262" s="162" t="n">
        <v>0.021055</v>
      </c>
      <c r="E10262" s="162" t="n"/>
    </row>
    <row r="10263">
      <c r="B10263" s="161" t="n">
        <v>25211</v>
      </c>
      <c r="C10263" s="162" t="n">
        <v>100.8</v>
      </c>
      <c r="D10263" s="162" t="n">
        <v>0.016359</v>
      </c>
      <c r="E10263" s="162" t="n"/>
    </row>
    <row r="10264">
      <c r="B10264" s="161" t="n">
        <v>25212</v>
      </c>
      <c r="C10264" s="162" t="n">
        <v>101.22</v>
      </c>
      <c r="D10264" s="162" t="n">
        <v>0.019967</v>
      </c>
      <c r="E10264" s="162" t="n"/>
    </row>
    <row r="10265">
      <c r="B10265" s="161" t="n">
        <v>25213</v>
      </c>
      <c r="C10265" s="162" t="n">
        <v>100.93</v>
      </c>
      <c r="D10265" s="162" t="n">
        <v>0.016545</v>
      </c>
      <c r="E10265" s="162" t="n"/>
    </row>
    <row r="10266">
      <c r="B10266" s="161" t="n">
        <v>25216</v>
      </c>
      <c r="C10266" s="162" t="n">
        <v>100.44</v>
      </c>
      <c r="D10266" s="162" t="n">
        <v>0.011168</v>
      </c>
      <c r="E10266" s="162" t="n"/>
    </row>
    <row r="10267">
      <c r="B10267" s="161" t="n">
        <v>25217</v>
      </c>
      <c r="C10267" s="162" t="n">
        <v>101.13</v>
      </c>
      <c r="D10267" s="162" t="n">
        <v>0.017496</v>
      </c>
      <c r="E10267" s="162" t="n"/>
    </row>
    <row r="10268">
      <c r="B10268" s="161" t="n">
        <v>25218</v>
      </c>
      <c r="C10268" s="162" t="n">
        <v>101.62</v>
      </c>
      <c r="D10268" s="162" t="n">
        <v>0.021808</v>
      </c>
      <c r="E10268" s="162" t="n"/>
    </row>
    <row r="10269">
      <c r="B10269" s="161" t="n">
        <v>25219</v>
      </c>
      <c r="C10269" s="162" t="n">
        <v>102.18</v>
      </c>
      <c r="D10269" s="162" t="n">
        <v>0.026736</v>
      </c>
      <c r="E10269" s="162" t="n"/>
    </row>
    <row r="10270">
      <c r="B10270" s="161" t="n">
        <v>25220</v>
      </c>
      <c r="C10270" s="162" t="n">
        <v>102.03</v>
      </c>
      <c r="D10270" s="162" t="n">
        <v>0.024671</v>
      </c>
      <c r="E10270" s="162" t="n"/>
    </row>
    <row r="10271">
      <c r="B10271" s="161" t="n">
        <v>25223</v>
      </c>
      <c r="C10271" s="162" t="n">
        <v>101.69</v>
      </c>
      <c r="D10271" s="162" t="n">
        <v>0.020773</v>
      </c>
      <c r="E10271" s="162" t="n"/>
    </row>
    <row r="10272">
      <c r="B10272" s="161" t="n">
        <v>25224</v>
      </c>
      <c r="C10272" s="162" t="n">
        <v>101.63</v>
      </c>
      <c r="D10272" s="162" t="n">
        <v>0.019603</v>
      </c>
      <c r="E10272" s="162" t="n"/>
    </row>
    <row r="10273">
      <c r="B10273" s="161" t="n">
        <v>25225</v>
      </c>
      <c r="C10273" s="162" t="n">
        <v>101.98</v>
      </c>
      <c r="D10273" s="162" t="n">
        <v>0.022408</v>
      </c>
      <c r="E10273" s="162" t="n"/>
    </row>
    <row r="10274">
      <c r="B10274" s="161" t="n">
        <v>25226</v>
      </c>
      <c r="C10274" s="162" t="n">
        <v>102.43</v>
      </c>
      <c r="D10274" s="162" t="n">
        <v>0.026143</v>
      </c>
      <c r="E10274" s="162" t="n"/>
    </row>
    <row r="10275">
      <c r="B10275" s="161" t="n">
        <v>25227</v>
      </c>
      <c r="C10275" s="162" t="n">
        <v>102.38</v>
      </c>
      <c r="D10275" s="162" t="n">
        <v>0.024931</v>
      </c>
      <c r="E10275" s="162" t="n"/>
    </row>
    <row r="10276">
      <c r="B10276" s="161" t="n">
        <v>25230</v>
      </c>
      <c r="C10276" s="162" t="n">
        <v>102.4</v>
      </c>
      <c r="D10276" s="162" t="n">
        <v>0.024391</v>
      </c>
      <c r="E10276" s="162" t="n"/>
    </row>
    <row r="10277">
      <c r="B10277" s="161" t="n">
        <v>25231</v>
      </c>
      <c r="C10277" s="162" t="n">
        <v>102.41</v>
      </c>
      <c r="D10277" s="162" t="n">
        <v>0.023831</v>
      </c>
      <c r="E10277" s="162" t="n"/>
    </row>
    <row r="10278">
      <c r="B10278" s="161" t="n">
        <v>25232</v>
      </c>
      <c r="C10278" s="162" t="n">
        <v>102.51</v>
      </c>
      <c r="D10278" s="162" t="n">
        <v>0.024137</v>
      </c>
      <c r="E10278" s="162" t="n"/>
    </row>
    <row r="10279">
      <c r="B10279" s="161" t="n">
        <v>25233</v>
      </c>
      <c r="C10279" s="162" t="n">
        <v>102.55</v>
      </c>
      <c r="D10279" s="162" t="n">
        <v>0.023852</v>
      </c>
      <c r="E10279" s="162" t="n"/>
    </row>
    <row r="10280">
      <c r="B10280" s="161" t="n">
        <v>25234</v>
      </c>
      <c r="C10280" s="162" t="n">
        <v>103.01</v>
      </c>
      <c r="D10280" s="162" t="n">
        <v>0.027684</v>
      </c>
      <c r="E10280" s="162" t="n"/>
    </row>
    <row r="10281">
      <c r="B10281" s="161" t="n">
        <v>25237</v>
      </c>
      <c r="C10281" s="162" t="n">
        <v>102.89</v>
      </c>
      <c r="D10281" s="162" t="n">
        <v>0.025887</v>
      </c>
      <c r="E10281" s="162" t="n"/>
    </row>
    <row r="10282">
      <c r="B10282" s="161" t="n">
        <v>25238</v>
      </c>
      <c r="C10282" s="162" t="n">
        <v>102.92</v>
      </c>
      <c r="D10282" s="162" t="n">
        <v>0.025536</v>
      </c>
      <c r="E10282" s="162" t="n"/>
    </row>
    <row r="10283">
      <c r="B10283" s="161" t="n">
        <v>25239</v>
      </c>
      <c r="C10283" s="162" t="n">
        <v>103.2</v>
      </c>
      <c r="D10283" s="162" t="n">
        <v>0.027512</v>
      </c>
      <c r="E10283" s="162" t="n"/>
    </row>
    <row r="10284">
      <c r="B10284" s="161" t="n">
        <v>25240</v>
      </c>
      <c r="C10284" s="162" t="n">
        <v>103.54</v>
      </c>
      <c r="D10284" s="162" t="n">
        <v>0.030082</v>
      </c>
      <c r="E10284" s="162" t="n"/>
    </row>
    <row r="10285">
      <c r="B10285" s="161" t="n">
        <v>25241</v>
      </c>
      <c r="C10285" s="162" t="n">
        <v>103.53</v>
      </c>
      <c r="D10285" s="162" t="n">
        <v>0.029292</v>
      </c>
      <c r="E10285" s="162" t="n"/>
    </row>
    <row r="10286">
      <c r="B10286" s="161" t="n">
        <v>25245</v>
      </c>
      <c r="C10286" s="162" t="n">
        <v>103.65</v>
      </c>
      <c r="D10286" s="162" t="n">
        <v>0.029721</v>
      </c>
      <c r="E10286" s="162" t="n"/>
    </row>
    <row r="10287">
      <c r="B10287" s="161" t="n">
        <v>25246</v>
      </c>
      <c r="C10287" s="162" t="n">
        <v>103.63</v>
      </c>
      <c r="D10287" s="162" t="n">
        <v>0.028801</v>
      </c>
      <c r="E10287" s="162" t="n"/>
    </row>
    <row r="10288">
      <c r="B10288" s="161" t="n">
        <v>25247</v>
      </c>
      <c r="C10288" s="162" t="n">
        <v>103.71</v>
      </c>
      <c r="D10288" s="162" t="n">
        <v>0.028809</v>
      </c>
      <c r="E10288" s="162" t="n"/>
    </row>
    <row r="10289">
      <c r="B10289" s="161" t="n">
        <v>25248</v>
      </c>
      <c r="C10289" s="162" t="n">
        <v>103.61</v>
      </c>
      <c r="D10289" s="162" t="n">
        <v>0.027091</v>
      </c>
      <c r="E10289" s="162" t="n"/>
    </row>
    <row r="10290">
      <c r="B10290" s="161" t="n">
        <v>25251</v>
      </c>
      <c r="C10290" s="162" t="n">
        <v>102.44</v>
      </c>
      <c r="D10290" s="162" t="n">
        <v>0.015035</v>
      </c>
      <c r="E10290" s="162" t="n"/>
    </row>
    <row r="10291">
      <c r="B10291" s="161" t="n">
        <v>25252</v>
      </c>
      <c r="C10291" s="162" t="n">
        <v>101.4</v>
      </c>
      <c r="D10291" s="162" t="n">
        <v>0.004213</v>
      </c>
      <c r="E10291" s="162" t="n"/>
    </row>
    <row r="10292">
      <c r="B10292" s="161" t="n">
        <v>25253</v>
      </c>
      <c r="C10292" s="162" t="n">
        <v>100.65</v>
      </c>
      <c r="D10292" s="162" t="n">
        <v>-0.003755</v>
      </c>
      <c r="E10292" s="162" t="n"/>
    </row>
    <row r="10293">
      <c r="B10293" s="161" t="n">
        <v>25254</v>
      </c>
      <c r="C10293" s="162" t="n">
        <v>99.97</v>
      </c>
      <c r="D10293" s="162" t="n">
        <v>-0.011049</v>
      </c>
      <c r="E10293" s="162" t="n"/>
    </row>
    <row r="10294">
      <c r="B10294" s="161" t="n">
        <v>25258</v>
      </c>
      <c r="C10294" s="162" t="n">
        <v>98.59999999999999</v>
      </c>
      <c r="D10294" s="162" t="n">
        <v>-0.025263</v>
      </c>
      <c r="E10294" s="162" t="n"/>
    </row>
    <row r="10295">
      <c r="B10295" s="161" t="n">
        <v>25259</v>
      </c>
      <c r="C10295" s="162" t="n">
        <v>97.98</v>
      </c>
      <c r="D10295" s="162" t="n">
        <v>-0.031843</v>
      </c>
      <c r="E10295" s="162" t="n"/>
    </row>
    <row r="10296">
      <c r="B10296" s="161" t="n">
        <v>25260</v>
      </c>
      <c r="C10296" s="162" t="n">
        <v>98.45</v>
      </c>
      <c r="D10296" s="162" t="n">
        <v>-0.027344</v>
      </c>
      <c r="E10296" s="162" t="n"/>
    </row>
    <row r="10297">
      <c r="B10297" s="161" t="n">
        <v>25261</v>
      </c>
      <c r="C10297" s="162" t="n">
        <v>98.14</v>
      </c>
      <c r="D10297" s="162" t="n">
        <v>-0.030729</v>
      </c>
      <c r="E10297" s="162" t="n"/>
    </row>
    <row r="10298">
      <c r="B10298" s="161" t="n">
        <v>25262</v>
      </c>
      <c r="C10298" s="162" t="n">
        <v>98.13</v>
      </c>
      <c r="D10298" s="162" t="n">
        <v>-0.031043</v>
      </c>
      <c r="E10298" s="162" t="n"/>
    </row>
    <row r="10299">
      <c r="B10299" s="161" t="n">
        <v>25265</v>
      </c>
      <c r="C10299" s="162" t="n">
        <v>98.38</v>
      </c>
      <c r="D10299" s="162" t="n">
        <v>-0.02875</v>
      </c>
      <c r="E10299" s="162" t="n"/>
    </row>
    <row r="10300">
      <c r="B10300" s="161" t="n">
        <v>25266</v>
      </c>
      <c r="C10300" s="162" t="n">
        <v>99.31999999999999</v>
      </c>
      <c r="D10300" s="162" t="n">
        <v>-0.019456</v>
      </c>
      <c r="E10300" s="162" t="n"/>
    </row>
    <row r="10301">
      <c r="B10301" s="161" t="n">
        <v>25267</v>
      </c>
      <c r="C10301" s="162" t="n">
        <v>99.70999999999999</v>
      </c>
      <c r="D10301" s="162" t="n">
        <v>-0.015737</v>
      </c>
      <c r="E10301" s="162" t="n"/>
    </row>
    <row r="10302">
      <c r="B10302" s="161" t="n">
        <v>25268</v>
      </c>
      <c r="C10302" s="162" t="n">
        <v>98.7</v>
      </c>
      <c r="D10302" s="162" t="n">
        <v>-0.026025</v>
      </c>
      <c r="E10302" s="162" t="n"/>
    </row>
    <row r="10303">
      <c r="B10303" s="161" t="n">
        <v>25269</v>
      </c>
      <c r="C10303" s="162" t="n">
        <v>98.65000000000001</v>
      </c>
      <c r="D10303" s="162" t="n">
        <v>-0.026633</v>
      </c>
      <c r="E10303" s="162" t="n"/>
    </row>
    <row r="10304">
      <c r="B10304" s="161" t="n">
        <v>25272</v>
      </c>
      <c r="C10304" s="162" t="n">
        <v>98.98999999999999</v>
      </c>
      <c r="D10304" s="162" t="n">
        <v>-0.023309</v>
      </c>
      <c r="E10304" s="162" t="n"/>
    </row>
    <row r="10305">
      <c r="B10305" s="161" t="n">
        <v>25273</v>
      </c>
      <c r="C10305" s="162" t="n">
        <v>99.31999999999999</v>
      </c>
      <c r="D10305" s="162" t="n">
        <v>-0.020105</v>
      </c>
      <c r="E10305" s="162" t="n"/>
    </row>
    <row r="10306">
      <c r="B10306" s="161" t="n">
        <v>25274</v>
      </c>
      <c r="C10306" s="162" t="n">
        <v>99.05</v>
      </c>
      <c r="D10306" s="162" t="n">
        <v>-0.022925</v>
      </c>
      <c r="E10306" s="162" t="n"/>
    </row>
    <row r="10307">
      <c r="B10307" s="161" t="n">
        <v>25275</v>
      </c>
      <c r="C10307" s="162" t="n">
        <v>98.39</v>
      </c>
      <c r="D10307" s="162" t="n">
        <v>-0.029735</v>
      </c>
      <c r="E10307" s="162" t="n"/>
    </row>
    <row r="10308">
      <c r="B10308" s="161" t="n">
        <v>25276</v>
      </c>
      <c r="C10308" s="162" t="n">
        <v>98</v>
      </c>
      <c r="D10308" s="162" t="n">
        <v>-0.033839</v>
      </c>
      <c r="E10308" s="162" t="n"/>
    </row>
    <row r="10309">
      <c r="B10309" s="161" t="n">
        <v>25279</v>
      </c>
      <c r="C10309" s="162" t="n">
        <v>98.25</v>
      </c>
      <c r="D10309" s="162" t="n">
        <v>-0.031379</v>
      </c>
      <c r="E10309" s="162" t="n"/>
    </row>
    <row r="10310">
      <c r="B10310" s="161" t="n">
        <v>25280</v>
      </c>
      <c r="C10310" s="162" t="n">
        <v>98.48999999999999</v>
      </c>
      <c r="D10310" s="162" t="n">
        <v>-0.029031</v>
      </c>
      <c r="E10310" s="162" t="n"/>
    </row>
    <row r="10311">
      <c r="B10311" s="161" t="n">
        <v>25281</v>
      </c>
      <c r="C10311" s="162" t="n">
        <v>99.20999999999999</v>
      </c>
      <c r="D10311" s="162" t="n">
        <v>-0.02186</v>
      </c>
      <c r="E10311" s="162" t="n"/>
    </row>
    <row r="10312">
      <c r="B10312" s="161" t="n">
        <v>25282</v>
      </c>
      <c r="C10312" s="162" t="n">
        <v>99.84</v>
      </c>
      <c r="D10312" s="162" t="n">
        <v>-0.01566</v>
      </c>
      <c r="E10312" s="162" t="n"/>
    </row>
    <row r="10313">
      <c r="B10313" s="161" t="n">
        <v>25283</v>
      </c>
      <c r="C10313" s="162" t="n">
        <v>99.63</v>
      </c>
      <c r="D10313" s="162" t="n">
        <v>-0.017873</v>
      </c>
      <c r="E10313" s="162" t="n"/>
    </row>
    <row r="10314">
      <c r="B10314" s="161" t="n">
        <v>25286</v>
      </c>
      <c r="C10314" s="162" t="n">
        <v>99.5</v>
      </c>
      <c r="D10314" s="162" t="n">
        <v>-0.019272</v>
      </c>
      <c r="E10314" s="162" t="n"/>
    </row>
    <row r="10315">
      <c r="B10315" s="161" t="n">
        <v>25287</v>
      </c>
      <c r="C10315" s="162" t="n">
        <v>99.66</v>
      </c>
      <c r="D10315" s="162" t="n">
        <v>-0.017749</v>
      </c>
      <c r="E10315" s="162" t="n"/>
    </row>
    <row r="10316">
      <c r="B10316" s="161" t="n">
        <v>25288</v>
      </c>
      <c r="C10316" s="162" t="n">
        <v>100.39</v>
      </c>
      <c r="D10316" s="162" t="n">
        <v>-0.010539</v>
      </c>
      <c r="E10316" s="162" t="n"/>
    </row>
    <row r="10317">
      <c r="B10317" s="161" t="n">
        <v>25289</v>
      </c>
      <c r="C10317" s="162" t="n">
        <v>101.1</v>
      </c>
      <c r="D10317" s="162" t="n">
        <v>-0.003612</v>
      </c>
      <c r="E10317" s="162" t="n"/>
    </row>
    <row r="10318">
      <c r="B10318" s="161" t="n">
        <v>25290</v>
      </c>
      <c r="C10318" s="162" t="n">
        <v>101.51</v>
      </c>
      <c r="D10318" s="162" t="n">
        <v>0.000279</v>
      </c>
      <c r="E10318" s="162" t="n"/>
    </row>
    <row r="10319">
      <c r="B10319" s="161" t="n">
        <v>25294</v>
      </c>
      <c r="C10319" s="162" t="n">
        <v>101.42</v>
      </c>
      <c r="D10319" s="162" t="n">
        <v>-0.000732</v>
      </c>
      <c r="E10319" s="162" t="n"/>
    </row>
    <row r="10320">
      <c r="B10320" s="161" t="n">
        <v>25295</v>
      </c>
      <c r="C10320" s="162" t="n">
        <v>100.78</v>
      </c>
      <c r="D10320" s="162" t="n">
        <v>-0.007154</v>
      </c>
      <c r="E10320" s="162" t="n"/>
    </row>
    <row r="10321">
      <c r="B10321" s="161" t="n">
        <v>25296</v>
      </c>
      <c r="C10321" s="162" t="n">
        <v>100.68</v>
      </c>
      <c r="D10321" s="162" t="n">
        <v>-0.00826</v>
      </c>
      <c r="E10321" s="162" t="n"/>
    </row>
    <row r="10322">
      <c r="B10322" s="161" t="n">
        <v>25300</v>
      </c>
      <c r="C10322" s="162" t="n">
        <v>99.89</v>
      </c>
      <c r="D10322" s="162" t="n">
        <v>-0.016206</v>
      </c>
      <c r="E10322" s="162" t="n"/>
    </row>
    <row r="10323">
      <c r="B10323" s="161" t="n">
        <v>25301</v>
      </c>
      <c r="C10323" s="162" t="n">
        <v>100.14</v>
      </c>
      <c r="D10323" s="162" t="n">
        <v>-0.013802</v>
      </c>
      <c r="E10323" s="162" t="n"/>
    </row>
    <row r="10324">
      <c r="B10324" s="161" t="n">
        <v>25302</v>
      </c>
      <c r="C10324" s="162" t="n">
        <v>101.02</v>
      </c>
      <c r="D10324" s="162" t="n">
        <v>-0.005196</v>
      </c>
      <c r="E10324" s="162" t="n"/>
    </row>
    <row r="10325">
      <c r="B10325" s="161" t="n">
        <v>25303</v>
      </c>
      <c r="C10325" s="162" t="n">
        <v>101.55</v>
      </c>
      <c r="D10325" s="162" t="n">
        <v>-0.000134</v>
      </c>
      <c r="E10325" s="162" t="n"/>
    </row>
    <row r="10326">
      <c r="B10326" s="161" t="n">
        <v>25304</v>
      </c>
      <c r="C10326" s="162" t="n">
        <v>101.65</v>
      </c>
      <c r="D10326" s="162" t="n">
        <v>0.00065</v>
      </c>
      <c r="E10326" s="162" t="n"/>
    </row>
    <row r="10327">
      <c r="B10327" s="161" t="n">
        <v>25307</v>
      </c>
      <c r="C10327" s="162" t="n">
        <v>101.57</v>
      </c>
      <c r="D10327" s="162" t="n">
        <v>-0.000367</v>
      </c>
      <c r="E10327" s="162" t="n"/>
    </row>
    <row r="10328">
      <c r="B10328" s="161" t="n">
        <v>25308</v>
      </c>
      <c r="C10328" s="162" t="n">
        <v>101.53</v>
      </c>
      <c r="D10328" s="162" t="n">
        <v>-0.001011</v>
      </c>
      <c r="E10328" s="162" t="n"/>
    </row>
    <row r="10329">
      <c r="B10329" s="161" t="n">
        <v>25309</v>
      </c>
      <c r="C10329" s="162" t="n">
        <v>100.63</v>
      </c>
      <c r="D10329" s="162" t="n">
        <v>-0.010096</v>
      </c>
      <c r="E10329" s="162" t="n"/>
    </row>
    <row r="10330">
      <c r="B10330" s="161" t="n">
        <v>25310</v>
      </c>
      <c r="C10330" s="162" t="n">
        <v>100.78</v>
      </c>
      <c r="D10330" s="162" t="n">
        <v>-0.008784</v>
      </c>
      <c r="E10330" s="162" t="n"/>
    </row>
    <row r="10331">
      <c r="B10331" s="161" t="n">
        <v>25311</v>
      </c>
      <c r="C10331" s="162" t="n">
        <v>101.24</v>
      </c>
      <c r="D10331" s="162" t="n">
        <v>-0.00444</v>
      </c>
      <c r="E10331" s="162" t="n"/>
    </row>
    <row r="10332">
      <c r="B10332" s="161" t="n">
        <v>25314</v>
      </c>
      <c r="C10332" s="162" t="n">
        <v>100.56</v>
      </c>
      <c r="D10332" s="162" t="n">
        <v>-0.011347</v>
      </c>
      <c r="E10332" s="162" t="n"/>
    </row>
    <row r="10333">
      <c r="B10333" s="161" t="n">
        <v>25315</v>
      </c>
      <c r="C10333" s="162" t="n">
        <v>100.78</v>
      </c>
      <c r="D10333" s="162" t="n">
        <v>-0.009348</v>
      </c>
      <c r="E10333" s="162" t="n"/>
    </row>
    <row r="10334">
      <c r="B10334" s="161" t="n">
        <v>25316</v>
      </c>
      <c r="C10334" s="162" t="n">
        <v>100.8</v>
      </c>
      <c r="D10334" s="162" t="n">
        <v>-0.009306</v>
      </c>
      <c r="E10334" s="162" t="n"/>
    </row>
    <row r="10335">
      <c r="B10335" s="161" t="n">
        <v>25317</v>
      </c>
      <c r="C10335" s="162" t="n">
        <v>101.27</v>
      </c>
      <c r="D10335" s="162" t="n">
        <v>-0.004819</v>
      </c>
      <c r="E10335" s="162" t="n"/>
    </row>
    <row r="10336">
      <c r="B10336" s="161" t="n">
        <v>25318</v>
      </c>
      <c r="C10336" s="162" t="n">
        <v>101.72</v>
      </c>
      <c r="D10336" s="162" t="n">
        <v>-0.000534</v>
      </c>
      <c r="E10336" s="162" t="n"/>
    </row>
    <row r="10337">
      <c r="B10337" s="161" t="n">
        <v>25321</v>
      </c>
      <c r="C10337" s="162" t="n">
        <v>102.03</v>
      </c>
      <c r="D10337" s="162" t="n">
        <v>0.002409</v>
      </c>
      <c r="E10337" s="162" t="n"/>
    </row>
    <row r="10338">
      <c r="B10338" s="161" t="n">
        <v>25322</v>
      </c>
      <c r="C10338" s="162" t="n">
        <v>102.79</v>
      </c>
      <c r="D10338" s="162" t="n">
        <v>0.009710999999999999</v>
      </c>
      <c r="E10338" s="162" t="n"/>
    </row>
    <row r="10339">
      <c r="B10339" s="161" t="n">
        <v>25323</v>
      </c>
      <c r="C10339" s="162" t="n">
        <v>103.69</v>
      </c>
      <c r="D10339" s="162" t="n">
        <v>0.018242</v>
      </c>
      <c r="E10339" s="162" t="n"/>
    </row>
    <row r="10340">
      <c r="B10340" s="161" t="n">
        <v>25324</v>
      </c>
      <c r="C10340" s="162" t="n">
        <v>103.51</v>
      </c>
      <c r="D10340" s="162" t="n">
        <v>0.016364</v>
      </c>
      <c r="E10340" s="162" t="n"/>
    </row>
    <row r="10341">
      <c r="B10341" s="161" t="n">
        <v>25325</v>
      </c>
      <c r="C10341" s="162" t="n">
        <v>104</v>
      </c>
      <c r="D10341" s="162" t="n">
        <v>0.020953</v>
      </c>
      <c r="E10341" s="162" t="n"/>
    </row>
    <row r="10342">
      <c r="B10342" s="161" t="n">
        <v>25328</v>
      </c>
      <c r="C10342" s="162" t="n">
        <v>104.37</v>
      </c>
      <c r="D10342" s="162" t="n">
        <v>0.024359</v>
      </c>
      <c r="E10342" s="162" t="n"/>
    </row>
    <row r="10343">
      <c r="B10343" s="161" t="n">
        <v>25329</v>
      </c>
      <c r="C10343" s="162" t="n">
        <v>104.86</v>
      </c>
      <c r="D10343" s="162" t="n">
        <v>0.028886</v>
      </c>
      <c r="E10343" s="162" t="n"/>
    </row>
    <row r="10344">
      <c r="B10344" s="161" t="n">
        <v>25330</v>
      </c>
      <c r="C10344" s="162" t="n">
        <v>104.67</v>
      </c>
      <c r="D10344" s="162" t="n">
        <v>0.026905</v>
      </c>
      <c r="E10344" s="162" t="n"/>
    </row>
    <row r="10345">
      <c r="B10345" s="161" t="n">
        <v>25331</v>
      </c>
      <c r="C10345" s="162" t="n">
        <v>105.1</v>
      </c>
      <c r="D10345" s="162" t="n">
        <v>0.030809</v>
      </c>
      <c r="E10345" s="162" t="n"/>
    </row>
    <row r="10346">
      <c r="B10346" s="161" t="n">
        <v>25332</v>
      </c>
      <c r="C10346" s="162" t="n">
        <v>105.05</v>
      </c>
      <c r="D10346" s="162" t="n">
        <v>0.030092</v>
      </c>
      <c r="E10346" s="162" t="n"/>
    </row>
    <row r="10347">
      <c r="B10347" s="161" t="n">
        <v>25335</v>
      </c>
      <c r="C10347" s="162" t="n">
        <v>104.89</v>
      </c>
      <c r="D10347" s="162" t="n">
        <v>0.028328</v>
      </c>
      <c r="E10347" s="162" t="n"/>
    </row>
    <row r="10348">
      <c r="B10348" s="161" t="n">
        <v>25336</v>
      </c>
      <c r="C10348" s="162" t="n">
        <v>105.34</v>
      </c>
      <c r="D10348" s="162" t="n">
        <v>0.032372</v>
      </c>
      <c r="E10348" s="162" t="n"/>
    </row>
    <row r="10349">
      <c r="B10349" s="161" t="n">
        <v>25337</v>
      </c>
      <c r="C10349" s="162" t="n">
        <v>106.16</v>
      </c>
      <c r="D10349" s="162" t="n">
        <v>0.039856</v>
      </c>
      <c r="E10349" s="162" t="n"/>
    </row>
    <row r="10350">
      <c r="B10350" s="161" t="n">
        <v>25338</v>
      </c>
      <c r="C10350" s="162" t="n">
        <v>105.85</v>
      </c>
      <c r="D10350" s="162" t="n">
        <v>0.036664</v>
      </c>
      <c r="E10350" s="162" t="n"/>
    </row>
    <row r="10351">
      <c r="B10351" s="161" t="n">
        <v>25339</v>
      </c>
      <c r="C10351" s="162" t="n">
        <v>105.94</v>
      </c>
      <c r="D10351" s="162" t="n">
        <v>0.037227</v>
      </c>
      <c r="E10351" s="162" t="n"/>
    </row>
    <row r="10352">
      <c r="B10352" s="161" t="n">
        <v>25342</v>
      </c>
      <c r="C10352" s="162" t="n">
        <v>104.97</v>
      </c>
      <c r="D10352" s="162" t="n">
        <v>0.027785</v>
      </c>
      <c r="E10352" s="162" t="n"/>
    </row>
    <row r="10353">
      <c r="B10353" s="161" t="n">
        <v>25343</v>
      </c>
      <c r="C10353" s="162" t="n">
        <v>104.04</v>
      </c>
      <c r="D10353" s="162" t="n">
        <v>0.018667</v>
      </c>
      <c r="E10353" s="162" t="n"/>
    </row>
    <row r="10354">
      <c r="B10354" s="161" t="n">
        <v>25344</v>
      </c>
      <c r="C10354" s="162" t="n">
        <v>104.47</v>
      </c>
      <c r="D10354" s="162" t="n">
        <v>0.022543</v>
      </c>
      <c r="E10354" s="162" t="n"/>
    </row>
    <row r="10355">
      <c r="B10355" s="161" t="n">
        <v>25345</v>
      </c>
      <c r="C10355" s="162" t="n">
        <v>104.6</v>
      </c>
      <c r="D10355" s="162" t="n">
        <v>0.023549</v>
      </c>
      <c r="E10355" s="162" t="n"/>
    </row>
    <row r="10356">
      <c r="B10356" s="161" t="n">
        <v>25346</v>
      </c>
      <c r="C10356" s="162" t="n">
        <v>104.59</v>
      </c>
      <c r="D10356" s="162" t="n">
        <v>0.023273</v>
      </c>
      <c r="E10356" s="162" t="n"/>
    </row>
    <row r="10357">
      <c r="B10357" s="161" t="n">
        <v>25349</v>
      </c>
      <c r="C10357" s="162" t="n">
        <v>104.36</v>
      </c>
      <c r="D10357" s="162" t="n">
        <v>0.020953</v>
      </c>
      <c r="E10357" s="162" t="n"/>
    </row>
    <row r="10358">
      <c r="B10358" s="161" t="n">
        <v>25350</v>
      </c>
      <c r="C10358" s="162" t="n">
        <v>103.57</v>
      </c>
      <c r="D10358" s="162" t="n">
        <v>0.013289</v>
      </c>
      <c r="E10358" s="162" t="n"/>
    </row>
    <row r="10359">
      <c r="B10359" s="161" t="n">
        <v>25351</v>
      </c>
      <c r="C10359" s="162" t="n">
        <v>103.26</v>
      </c>
      <c r="D10359" s="162" t="n">
        <v>0.010249</v>
      </c>
      <c r="E10359" s="162" t="n"/>
    </row>
    <row r="10360">
      <c r="B10360" s="161" t="n">
        <v>25352</v>
      </c>
      <c r="C10360" s="162" t="n">
        <v>103.46</v>
      </c>
      <c r="D10360" s="162" t="n">
        <v>0.012129</v>
      </c>
      <c r="E10360" s="162" t="n"/>
    </row>
    <row r="10361">
      <c r="B10361" s="161" t="n">
        <v>25356</v>
      </c>
      <c r="C10361" s="162" t="n">
        <v>102.94</v>
      </c>
      <c r="D10361" s="162" t="n">
        <v>0.007057</v>
      </c>
      <c r="E10361" s="162" t="n"/>
    </row>
    <row r="10362">
      <c r="B10362" s="161" t="n">
        <v>25357</v>
      </c>
      <c r="C10362" s="162" t="n">
        <v>102.63</v>
      </c>
      <c r="D10362" s="162" t="n">
        <v>0.003996</v>
      </c>
      <c r="E10362" s="162" t="n"/>
    </row>
    <row r="10363">
      <c r="B10363" s="161" t="n">
        <v>25358</v>
      </c>
      <c r="C10363" s="162" t="n">
        <v>102.59</v>
      </c>
      <c r="D10363" s="162" t="n">
        <v>0.00355</v>
      </c>
      <c r="E10363" s="162" t="n"/>
    </row>
    <row r="10364">
      <c r="B10364" s="161" t="n">
        <v>25359</v>
      </c>
      <c r="C10364" s="162" t="n">
        <v>102.76</v>
      </c>
      <c r="D10364" s="162" t="n">
        <v>0.005093</v>
      </c>
      <c r="E10364" s="162" t="n"/>
    </row>
    <row r="10365">
      <c r="B10365" s="161" t="n">
        <v>25360</v>
      </c>
      <c r="C10365" s="162" t="n">
        <v>102.12</v>
      </c>
      <c r="D10365" s="162" t="n">
        <v>-0.001291</v>
      </c>
      <c r="E10365" s="162" t="n"/>
    </row>
    <row r="10366">
      <c r="B10366" s="161" t="n">
        <v>25363</v>
      </c>
      <c r="C10366" s="162" t="n">
        <v>101.2</v>
      </c>
      <c r="D10366" s="162" t="n">
        <v>-0.010438</v>
      </c>
      <c r="E10366" s="162" t="n"/>
    </row>
    <row r="10367">
      <c r="B10367" s="161" t="n">
        <v>25364</v>
      </c>
      <c r="C10367" s="162" t="n">
        <v>100.42</v>
      </c>
      <c r="D10367" s="162" t="n">
        <v>-0.018297</v>
      </c>
      <c r="E10367" s="162" t="n"/>
    </row>
    <row r="10368">
      <c r="B10368" s="161" t="n">
        <v>25365</v>
      </c>
      <c r="C10368" s="162" t="n">
        <v>99.05</v>
      </c>
      <c r="D10368" s="162" t="n">
        <v>-0.032068</v>
      </c>
      <c r="E10368" s="162" t="n"/>
    </row>
    <row r="10369">
      <c r="B10369" s="161" t="n">
        <v>25366</v>
      </c>
      <c r="C10369" s="162" t="n">
        <v>98.26000000000001</v>
      </c>
      <c r="D10369" s="162" t="n">
        <v>-0.040106</v>
      </c>
      <c r="E10369" s="162" t="n"/>
    </row>
    <row r="10370">
      <c r="B10370" s="161" t="n">
        <v>25367</v>
      </c>
      <c r="C10370" s="162" t="n">
        <v>98.65000000000001</v>
      </c>
      <c r="D10370" s="162" t="n">
        <v>-0.036189</v>
      </c>
      <c r="E10370" s="162" t="n"/>
    </row>
    <row r="10371">
      <c r="B10371" s="161" t="n">
        <v>25370</v>
      </c>
      <c r="C10371" s="162" t="n">
        <v>98.31999999999999</v>
      </c>
      <c r="D10371" s="162" t="n">
        <v>-0.039591</v>
      </c>
      <c r="E10371" s="162" t="n"/>
    </row>
    <row r="10372">
      <c r="B10372" s="161" t="n">
        <v>25371</v>
      </c>
      <c r="C10372" s="162" t="n">
        <v>97.95</v>
      </c>
      <c r="D10372" s="162" t="n">
        <v>-0.043426</v>
      </c>
      <c r="E10372" s="162" t="n"/>
    </row>
    <row r="10373">
      <c r="B10373" s="161" t="n">
        <v>25372</v>
      </c>
      <c r="C10373" s="162" t="n">
        <v>97.81</v>
      </c>
      <c r="D10373" s="162" t="n">
        <v>-0.044903</v>
      </c>
      <c r="E10373" s="162" t="n"/>
    </row>
    <row r="10374">
      <c r="B10374" s="161" t="n">
        <v>25373</v>
      </c>
      <c r="C10374" s="162" t="n">
        <v>97.23999999999999</v>
      </c>
      <c r="D10374" s="162" t="n">
        <v>-0.050747</v>
      </c>
      <c r="E10374" s="162" t="n"/>
    </row>
    <row r="10375">
      <c r="B10375" s="161" t="n">
        <v>25374</v>
      </c>
      <c r="C10375" s="162" t="n">
        <v>96.67</v>
      </c>
      <c r="D10375" s="162" t="n">
        <v>-0.056608</v>
      </c>
      <c r="E10375" s="162" t="n"/>
    </row>
    <row r="10376">
      <c r="B10376" s="161" t="n">
        <v>25377</v>
      </c>
      <c r="C10376" s="162" t="n">
        <v>96.23</v>
      </c>
      <c r="D10376" s="162" t="n">
        <v>-0.061132</v>
      </c>
      <c r="E10376" s="162" t="n"/>
    </row>
    <row r="10377">
      <c r="B10377" s="161" t="n">
        <v>25378</v>
      </c>
      <c r="C10377" s="162" t="n">
        <v>97.31999999999999</v>
      </c>
      <c r="D10377" s="162" t="n">
        <v>-0.049835</v>
      </c>
      <c r="E10377" s="162" t="n"/>
    </row>
    <row r="10378">
      <c r="B10378" s="161" t="n">
        <v>25379</v>
      </c>
      <c r="C10378" s="162" t="n">
        <v>97.01000000000001</v>
      </c>
      <c r="D10378" s="162" t="n">
        <v>-0.052951</v>
      </c>
      <c r="E10378" s="162" t="n"/>
    </row>
    <row r="10379">
      <c r="B10379" s="161" t="n">
        <v>25380</v>
      </c>
      <c r="C10379" s="162" t="n">
        <v>97.25</v>
      </c>
      <c r="D10379" s="162" t="n">
        <v>-0.05044</v>
      </c>
      <c r="E10379" s="162" t="n"/>
    </row>
    <row r="10380">
      <c r="B10380" s="161" t="n">
        <v>25381</v>
      </c>
      <c r="C10380" s="162" t="n">
        <v>97.33</v>
      </c>
      <c r="D10380" s="162" t="n">
        <v>-0.049552</v>
      </c>
      <c r="E10380" s="162" t="n"/>
    </row>
    <row r="10381">
      <c r="B10381" s="161" t="n">
        <v>25384</v>
      </c>
      <c r="C10381" s="162" t="n">
        <v>97.70999999999999</v>
      </c>
      <c r="D10381" s="162" t="n">
        <v>-0.045592</v>
      </c>
      <c r="E10381" s="162" t="n"/>
    </row>
    <row r="10382">
      <c r="B10382" s="161" t="n">
        <v>25385</v>
      </c>
      <c r="C10382" s="162" t="n">
        <v>98.08</v>
      </c>
      <c r="D10382" s="162" t="n">
        <v>-0.041769</v>
      </c>
      <c r="E10382" s="162" t="n"/>
    </row>
    <row r="10383">
      <c r="B10383" s="161" t="n">
        <v>25386</v>
      </c>
      <c r="C10383" s="162" t="n">
        <v>98.94</v>
      </c>
      <c r="D10383" s="162" t="n">
        <v>-0.033051</v>
      </c>
      <c r="E10383" s="162" t="n"/>
    </row>
    <row r="10384">
      <c r="B10384" s="161" t="n">
        <v>25387</v>
      </c>
      <c r="C10384" s="162" t="n">
        <v>99.61</v>
      </c>
      <c r="D10384" s="162" t="n">
        <v>-0.026347</v>
      </c>
      <c r="E10384" s="162" t="n"/>
    </row>
    <row r="10385">
      <c r="B10385" s="161" t="n">
        <v>25391</v>
      </c>
      <c r="C10385" s="162" t="n">
        <v>99.03</v>
      </c>
      <c r="D10385" s="162" t="n">
        <v>-0.032191</v>
      </c>
      <c r="E10385" s="162" t="n"/>
    </row>
    <row r="10386">
      <c r="B10386" s="161" t="n">
        <v>25392</v>
      </c>
      <c r="C10386" s="162" t="n">
        <v>97.63</v>
      </c>
      <c r="D10386" s="162" t="n">
        <v>-0.046371</v>
      </c>
      <c r="E10386" s="162" t="n"/>
    </row>
    <row r="10387">
      <c r="B10387" s="161" t="n">
        <v>25393</v>
      </c>
      <c r="C10387" s="162" t="n">
        <v>96.88</v>
      </c>
      <c r="D10387" s="162" t="n">
        <v>-0.053992</v>
      </c>
      <c r="E10387" s="162" t="n"/>
    </row>
    <row r="10388">
      <c r="B10388" s="161" t="n">
        <v>25394</v>
      </c>
      <c r="C10388" s="162" t="n">
        <v>95.38</v>
      </c>
      <c r="D10388" s="162" t="n">
        <v>-0.069426</v>
      </c>
      <c r="E10388" s="162" t="n"/>
    </row>
    <row r="10389">
      <c r="B10389" s="161" t="n">
        <v>25395</v>
      </c>
      <c r="C10389" s="162" t="n">
        <v>95.77</v>
      </c>
      <c r="D10389" s="162" t="n">
        <v>-0.06517199999999999</v>
      </c>
      <c r="E10389" s="162" t="n"/>
    </row>
    <row r="10390">
      <c r="B10390" s="161" t="n">
        <v>25398</v>
      </c>
      <c r="C10390" s="162" t="n">
        <v>94.55</v>
      </c>
      <c r="D10390" s="162" t="n">
        <v>-0.077725</v>
      </c>
      <c r="E10390" s="162" t="n"/>
    </row>
    <row r="10391">
      <c r="B10391" s="161" t="n">
        <v>25399</v>
      </c>
      <c r="C10391" s="162" t="n">
        <v>94.23999999999999</v>
      </c>
      <c r="D10391" s="162" t="n">
        <v>-0.080691</v>
      </c>
      <c r="E10391" s="162" t="n"/>
    </row>
    <row r="10392">
      <c r="B10392" s="161" t="n">
        <v>25400</v>
      </c>
      <c r="C10392" s="162" t="n">
        <v>95.18000000000001</v>
      </c>
      <c r="D10392" s="162" t="n">
        <v>-0.07047100000000001</v>
      </c>
      <c r="E10392" s="162" t="n"/>
    </row>
    <row r="10393">
      <c r="B10393" s="161" t="n">
        <v>25401</v>
      </c>
      <c r="C10393" s="162" t="n">
        <v>95.76000000000001</v>
      </c>
      <c r="D10393" s="162" t="n">
        <v>-0.064128</v>
      </c>
      <c r="E10393" s="162" t="n"/>
    </row>
    <row r="10394">
      <c r="B10394" s="161" t="n">
        <v>25402</v>
      </c>
      <c r="C10394" s="162" t="n">
        <v>94.95</v>
      </c>
      <c r="D10394" s="162" t="n">
        <v>-0.07234</v>
      </c>
      <c r="E10394" s="162" t="n"/>
    </row>
    <row r="10395">
      <c r="B10395" s="161" t="n">
        <v>25406</v>
      </c>
      <c r="C10395" s="162" t="n">
        <v>93.52</v>
      </c>
      <c r="D10395" s="162" t="n">
        <v>-0.087172</v>
      </c>
      <c r="E10395" s="162" t="n"/>
    </row>
    <row r="10396">
      <c r="B10396" s="161" t="n">
        <v>25407</v>
      </c>
      <c r="C10396" s="162" t="n">
        <v>93.12</v>
      </c>
      <c r="D10396" s="162" t="n">
        <v>-0.09107899999999999</v>
      </c>
      <c r="E10396" s="162" t="n"/>
    </row>
    <row r="10397">
      <c r="B10397" s="161" t="n">
        <v>25408</v>
      </c>
      <c r="C10397" s="162" t="n">
        <v>92.8</v>
      </c>
      <c r="D10397" s="162" t="n">
        <v>-0.094107</v>
      </c>
      <c r="E10397" s="162" t="n"/>
    </row>
    <row r="10398">
      <c r="B10398" s="161" t="n">
        <v>25409</v>
      </c>
      <c r="C10398" s="162" t="n">
        <v>92.06</v>
      </c>
      <c r="D10398" s="162" t="n">
        <v>-0.101651</v>
      </c>
      <c r="E10398" s="162" t="n"/>
    </row>
    <row r="10399">
      <c r="B10399" s="161" t="n">
        <v>25412</v>
      </c>
      <c r="C10399" s="162" t="n">
        <v>90.20999999999999</v>
      </c>
      <c r="D10399" s="162" t="n">
        <v>-0.121392</v>
      </c>
      <c r="E10399" s="162" t="n"/>
    </row>
    <row r="10400">
      <c r="B10400" s="161" t="n">
        <v>25413</v>
      </c>
      <c r="C10400" s="162" t="n">
        <v>89.48</v>
      </c>
      <c r="D10400" s="162" t="n">
        <v>-0.128919</v>
      </c>
      <c r="E10400" s="162" t="n"/>
    </row>
    <row r="10401">
      <c r="B10401" s="161" t="n">
        <v>25414</v>
      </c>
      <c r="C10401" s="162" t="n">
        <v>89.93000000000001</v>
      </c>
      <c r="D10401" s="162" t="n">
        <v>-0.123298</v>
      </c>
      <c r="E10401" s="162" t="n"/>
    </row>
    <row r="10402">
      <c r="B10402" s="161" t="n">
        <v>25415</v>
      </c>
      <c r="C10402" s="162" t="n">
        <v>91.83</v>
      </c>
      <c r="D10402" s="162" t="n">
        <v>-0.101862</v>
      </c>
      <c r="E10402" s="162" t="n"/>
    </row>
    <row r="10403">
      <c r="B10403" s="161" t="n">
        <v>25416</v>
      </c>
      <c r="C10403" s="162" t="n">
        <v>93.47</v>
      </c>
      <c r="D10403" s="162" t="n">
        <v>-0.08372300000000001</v>
      </c>
      <c r="E10403" s="162" t="n"/>
    </row>
    <row r="10404">
      <c r="B10404" s="161" t="n">
        <v>25419</v>
      </c>
      <c r="C10404" s="162" t="n">
        <v>92.98999999999999</v>
      </c>
      <c r="D10404" s="162" t="n">
        <v>-0.08841300000000001</v>
      </c>
      <c r="E10404" s="162" t="n"/>
    </row>
    <row r="10405">
      <c r="B10405" s="161" t="n">
        <v>25420</v>
      </c>
      <c r="C10405" s="162" t="n">
        <v>93.41</v>
      </c>
      <c r="D10405" s="162" t="n">
        <v>-0.08345</v>
      </c>
      <c r="E10405" s="162" t="n"/>
    </row>
    <row r="10406">
      <c r="B10406" s="161" t="n">
        <v>25421</v>
      </c>
      <c r="C10406" s="162" t="n">
        <v>93.92</v>
      </c>
      <c r="D10406" s="162" t="n">
        <v>-0.077565</v>
      </c>
      <c r="E10406" s="162" t="n"/>
    </row>
    <row r="10407">
      <c r="B10407" s="161" t="n">
        <v>25422</v>
      </c>
      <c r="C10407" s="162" t="n">
        <v>93.98999999999999</v>
      </c>
      <c r="D10407" s="162" t="n">
        <v>-0.076359</v>
      </c>
      <c r="E10407" s="162" t="n"/>
    </row>
    <row r="10408">
      <c r="B10408" s="161" t="n">
        <v>25423</v>
      </c>
      <c r="C10408" s="162" t="n">
        <v>93.94</v>
      </c>
      <c r="D10408" s="162" t="n">
        <v>-0.07641000000000001</v>
      </c>
      <c r="E10408" s="162" t="n"/>
    </row>
    <row r="10409">
      <c r="B10409" s="161" t="n">
        <v>25426</v>
      </c>
      <c r="C10409" s="162" t="n">
        <v>93.36</v>
      </c>
      <c r="D10409" s="162" t="n">
        <v>-0.082093</v>
      </c>
      <c r="E10409" s="162" t="n"/>
    </row>
    <row r="10410">
      <c r="B10410" s="161" t="n">
        <v>25427</v>
      </c>
      <c r="C10410" s="162" t="n">
        <v>92.63</v>
      </c>
      <c r="D10410" s="162" t="n">
        <v>-0.089395</v>
      </c>
      <c r="E10410" s="162" t="n"/>
    </row>
    <row r="10411">
      <c r="B10411" s="161" t="n">
        <v>25428</v>
      </c>
      <c r="C10411" s="162" t="n">
        <v>92.7</v>
      </c>
      <c r="D10411" s="162" t="n">
        <v>-0.088117</v>
      </c>
      <c r="E10411" s="162" t="n"/>
    </row>
    <row r="10412">
      <c r="B10412" s="161" t="n">
        <v>25429</v>
      </c>
      <c r="C10412" s="162" t="n">
        <v>93.34</v>
      </c>
      <c r="D10412" s="162" t="n">
        <v>-0.08075</v>
      </c>
      <c r="E10412" s="162" t="n"/>
    </row>
    <row r="10413">
      <c r="B10413" s="161" t="n">
        <v>25430</v>
      </c>
      <c r="C10413" s="162" t="n">
        <v>94</v>
      </c>
      <c r="D10413" s="162" t="n">
        <v>-0.073244</v>
      </c>
      <c r="E10413" s="162" t="n"/>
    </row>
    <row r="10414">
      <c r="B10414" s="161" t="n">
        <v>25433</v>
      </c>
      <c r="C10414" s="162" t="n">
        <v>94.56999999999999</v>
      </c>
      <c r="D10414" s="162" t="n">
        <v>-0.06675499999999999</v>
      </c>
      <c r="E10414" s="162" t="n"/>
    </row>
    <row r="10415">
      <c r="B10415" s="161" t="n">
        <v>25434</v>
      </c>
      <c r="C10415" s="162" t="n">
        <v>95.06999999999999</v>
      </c>
      <c r="D10415" s="162" t="n">
        <v>-0.06104</v>
      </c>
      <c r="E10415" s="162" t="n"/>
    </row>
    <row r="10416">
      <c r="B10416" s="161" t="n">
        <v>25435</v>
      </c>
      <c r="C10416" s="162" t="n">
        <v>95.06999999999999</v>
      </c>
      <c r="D10416" s="162" t="n">
        <v>-0.060557</v>
      </c>
      <c r="E10416" s="162" t="n"/>
    </row>
    <row r="10417">
      <c r="B10417" s="161" t="n">
        <v>25436</v>
      </c>
      <c r="C10417" s="162" t="n">
        <v>95.34999999999999</v>
      </c>
      <c r="D10417" s="162" t="n">
        <v>-0.057139</v>
      </c>
      <c r="E10417" s="162" t="n"/>
    </row>
    <row r="10418">
      <c r="B10418" s="161" t="n">
        <v>25437</v>
      </c>
      <c r="C10418" s="162" t="n">
        <v>95.92</v>
      </c>
      <c r="D10418" s="162" t="n">
        <v>-0.05075</v>
      </c>
      <c r="E10418" s="162" t="n"/>
    </row>
    <row r="10419">
      <c r="B10419" s="161" t="n">
        <v>25440</v>
      </c>
      <c r="C10419" s="162" t="n">
        <v>94.93000000000001</v>
      </c>
      <c r="D10419" s="162" t="n">
        <v>-0.060683</v>
      </c>
      <c r="E10419" s="162" t="n"/>
    </row>
    <row r="10420">
      <c r="B10420" s="161" t="n">
        <v>25441</v>
      </c>
      <c r="C10420" s="162" t="n">
        <v>94.3</v>
      </c>
      <c r="D10420" s="162" t="n">
        <v>-0.06685099999999999</v>
      </c>
      <c r="E10420" s="162" t="n"/>
    </row>
    <row r="10421">
      <c r="B10421" s="161" t="n">
        <v>25442</v>
      </c>
      <c r="C10421" s="162" t="n">
        <v>94.48999999999999</v>
      </c>
      <c r="D10421" s="162" t="n">
        <v>-0.064371</v>
      </c>
      <c r="E10421" s="162" t="n"/>
    </row>
    <row r="10422">
      <c r="B10422" s="161" t="n">
        <v>25443</v>
      </c>
      <c r="C10422" s="162" t="n">
        <v>94.89</v>
      </c>
      <c r="D10422" s="162" t="n">
        <v>-0.059705</v>
      </c>
      <c r="E10422" s="162" t="n"/>
    </row>
    <row r="10423">
      <c r="B10423" s="161" t="n">
        <v>25444</v>
      </c>
      <c r="C10423" s="162" t="n">
        <v>95.51000000000001</v>
      </c>
      <c r="D10423" s="162" t="n">
        <v>-0.0528</v>
      </c>
      <c r="E10423" s="162" t="n"/>
    </row>
    <row r="10424">
      <c r="B10424" s="161" t="n">
        <v>25448</v>
      </c>
      <c r="C10424" s="162" t="n">
        <v>95.54000000000001</v>
      </c>
      <c r="D10424" s="162" t="n">
        <v>-0.052113</v>
      </c>
      <c r="E10424" s="162" t="n"/>
    </row>
    <row r="10425">
      <c r="B10425" s="161" t="n">
        <v>25449</v>
      </c>
      <c r="C10425" s="162" t="n">
        <v>94.98</v>
      </c>
      <c r="D10425" s="162" t="n">
        <v>-0.057588</v>
      </c>
      <c r="E10425" s="162" t="n"/>
    </row>
    <row r="10426">
      <c r="B10426" s="161" t="n">
        <v>25450</v>
      </c>
      <c r="C10426" s="162" t="n">
        <v>94.2</v>
      </c>
      <c r="D10426" s="162" t="n">
        <v>-0.065383</v>
      </c>
      <c r="E10426" s="162" t="n"/>
    </row>
    <row r="10427">
      <c r="B10427" s="161" t="n">
        <v>25451</v>
      </c>
      <c r="C10427" s="162" t="n">
        <v>93.64</v>
      </c>
      <c r="D10427" s="162" t="n">
        <v>-0.070855</v>
      </c>
      <c r="E10427" s="162" t="n"/>
    </row>
    <row r="10428">
      <c r="B10428" s="161" t="n">
        <v>25454</v>
      </c>
      <c r="C10428" s="162" t="n">
        <v>92.7</v>
      </c>
      <c r="D10428" s="162" t="n">
        <v>-0.080385</v>
      </c>
      <c r="E10428" s="162" t="n"/>
    </row>
    <row r="10429">
      <c r="B10429" s="161" t="n">
        <v>25455</v>
      </c>
      <c r="C10429" s="162" t="n">
        <v>93.38</v>
      </c>
      <c r="D10429" s="162" t="n">
        <v>-0.072516</v>
      </c>
      <c r="E10429" s="162" t="n"/>
    </row>
    <row r="10430">
      <c r="B10430" s="161" t="n">
        <v>25456</v>
      </c>
      <c r="C10430" s="162" t="n">
        <v>94.95</v>
      </c>
      <c r="D10430" s="162" t="n">
        <v>-0.055336</v>
      </c>
      <c r="E10430" s="162" t="n"/>
    </row>
    <row r="10431">
      <c r="B10431" s="161" t="n">
        <v>25457</v>
      </c>
      <c r="C10431" s="162" t="n">
        <v>94.22</v>
      </c>
      <c r="D10431" s="162" t="n">
        <v>-0.06250699999999999</v>
      </c>
      <c r="E10431" s="162" t="n"/>
    </row>
    <row r="10432">
      <c r="B10432" s="161" t="n">
        <v>25458</v>
      </c>
      <c r="C10432" s="162" t="n">
        <v>94.13</v>
      </c>
      <c r="D10432" s="162" t="n">
        <v>-0.06288199999999999</v>
      </c>
      <c r="E10432" s="162" t="n"/>
    </row>
    <row r="10433">
      <c r="B10433" s="161" t="n">
        <v>25461</v>
      </c>
      <c r="C10433" s="162" t="n">
        <v>94.87</v>
      </c>
      <c r="D10433" s="162" t="n">
        <v>-0.054499</v>
      </c>
      <c r="E10433" s="162" t="n"/>
    </row>
    <row r="10434">
      <c r="B10434" s="161" t="n">
        <v>25462</v>
      </c>
      <c r="C10434" s="162" t="n">
        <v>94.95</v>
      </c>
      <c r="D10434" s="162" t="n">
        <v>-0.053098</v>
      </c>
      <c r="E10434" s="162" t="n"/>
    </row>
    <row r="10435">
      <c r="B10435" s="161" t="n">
        <v>25463</v>
      </c>
      <c r="C10435" s="162" t="n">
        <v>94.76000000000001</v>
      </c>
      <c r="D10435" s="162" t="n">
        <v>-0.054541</v>
      </c>
      <c r="E10435" s="162" t="n"/>
    </row>
    <row r="10436">
      <c r="B10436" s="161" t="n">
        <v>25464</v>
      </c>
      <c r="C10436" s="162" t="n">
        <v>94.90000000000001</v>
      </c>
      <c r="D10436" s="162" t="n">
        <v>-0.052495</v>
      </c>
      <c r="E10436" s="162" t="n"/>
    </row>
    <row r="10437">
      <c r="B10437" s="161" t="n">
        <v>25465</v>
      </c>
      <c r="C10437" s="162" t="n">
        <v>95.19</v>
      </c>
      <c r="D10437" s="162" t="n">
        <v>-0.048879</v>
      </c>
      <c r="E10437" s="162" t="n"/>
    </row>
    <row r="10438">
      <c r="B10438" s="161" t="n">
        <v>25468</v>
      </c>
      <c r="C10438" s="162" t="n">
        <v>95.63</v>
      </c>
      <c r="D10438" s="162" t="n">
        <v>-0.043686</v>
      </c>
      <c r="E10438" s="162" t="n"/>
    </row>
    <row r="10439">
      <c r="B10439" s="161" t="n">
        <v>25469</v>
      </c>
      <c r="C10439" s="162" t="n">
        <v>95.63</v>
      </c>
      <c r="D10439" s="162" t="n">
        <v>-0.043078</v>
      </c>
      <c r="E10439" s="162" t="n"/>
    </row>
    <row r="10440">
      <c r="B10440" s="161" t="n">
        <v>25470</v>
      </c>
      <c r="C10440" s="162" t="n">
        <v>95.5</v>
      </c>
      <c r="D10440" s="162" t="n">
        <v>-0.043794</v>
      </c>
      <c r="E10440" s="162" t="n"/>
    </row>
    <row r="10441">
      <c r="B10441" s="161" t="n">
        <v>25471</v>
      </c>
      <c r="C10441" s="162" t="n">
        <v>94.77</v>
      </c>
      <c r="D10441" s="162" t="n">
        <v>-0.050798</v>
      </c>
      <c r="E10441" s="162" t="n"/>
    </row>
    <row r="10442">
      <c r="B10442" s="161" t="n">
        <v>25472</v>
      </c>
      <c r="C10442" s="162" t="n">
        <v>94.16</v>
      </c>
      <c r="D10442" s="162" t="n">
        <v>-0.05656</v>
      </c>
      <c r="E10442" s="162" t="n"/>
    </row>
    <row r="10443">
      <c r="B10443" s="161" t="n">
        <v>25475</v>
      </c>
      <c r="C10443" s="162" t="n">
        <v>93.41</v>
      </c>
      <c r="D10443" s="162" t="n">
        <v>-0.06384099999999999</v>
      </c>
      <c r="E10443" s="162" t="n"/>
    </row>
    <row r="10444">
      <c r="B10444" s="161" t="n">
        <v>25476</v>
      </c>
      <c r="C10444" s="162" t="n">
        <v>93.12</v>
      </c>
      <c r="D10444" s="162" t="n">
        <v>-0.066207</v>
      </c>
      <c r="E10444" s="162" t="n"/>
    </row>
    <row r="10445">
      <c r="B10445" s="161" t="n">
        <v>25477</v>
      </c>
      <c r="C10445" s="162" t="n">
        <v>92.52</v>
      </c>
      <c r="D10445" s="162" t="n">
        <v>-0.07191</v>
      </c>
      <c r="E10445" s="162" t="n"/>
    </row>
    <row r="10446">
      <c r="B10446" s="161" t="n">
        <v>25478</v>
      </c>
      <c r="C10446" s="162" t="n">
        <v>93.23999999999999</v>
      </c>
      <c r="D10446" s="162" t="n">
        <v>-0.063446</v>
      </c>
      <c r="E10446" s="162" t="n"/>
    </row>
    <row r="10447">
      <c r="B10447" s="161" t="n">
        <v>25479</v>
      </c>
      <c r="C10447" s="162" t="n">
        <v>93.19</v>
      </c>
      <c r="D10447" s="162" t="n">
        <v>-0.06327099999999999</v>
      </c>
      <c r="E10447" s="162" t="n"/>
    </row>
    <row r="10448">
      <c r="B10448" s="161" t="n">
        <v>25482</v>
      </c>
      <c r="C10448" s="162" t="n">
        <v>93.36</v>
      </c>
      <c r="D10448" s="162" t="n">
        <v>-0.060732</v>
      </c>
      <c r="E10448" s="162" t="n"/>
    </row>
    <row r="10449">
      <c r="B10449" s="161" t="n">
        <v>25483</v>
      </c>
      <c r="C10449" s="162" t="n">
        <v>93.09</v>
      </c>
      <c r="D10449" s="162" t="n">
        <v>-0.06292200000000001</v>
      </c>
      <c r="E10449" s="162" t="n"/>
    </row>
    <row r="10450">
      <c r="B10450" s="161" t="n">
        <v>25484</v>
      </c>
      <c r="C10450" s="162" t="n">
        <v>92.67</v>
      </c>
      <c r="D10450" s="162" t="n">
        <v>-0.06673800000000001</v>
      </c>
      <c r="E10450" s="162" t="n"/>
    </row>
    <row r="10451">
      <c r="B10451" s="161" t="n">
        <v>25485</v>
      </c>
      <c r="C10451" s="162" t="n">
        <v>93.03</v>
      </c>
      <c r="D10451" s="162" t="n">
        <v>-0.062157</v>
      </c>
      <c r="E10451" s="162" t="n"/>
    </row>
    <row r="10452">
      <c r="B10452" s="161" t="n">
        <v>25486</v>
      </c>
      <c r="C10452" s="162" t="n">
        <v>93.56</v>
      </c>
      <c r="D10452" s="162" t="n">
        <v>-0.05583</v>
      </c>
      <c r="E10452" s="162" t="n"/>
    </row>
    <row r="10453">
      <c r="B10453" s="161" t="n">
        <v>25489</v>
      </c>
      <c r="C10453" s="162" t="n">
        <v>94.95</v>
      </c>
      <c r="D10453" s="162" t="n">
        <v>-0.040564</v>
      </c>
      <c r="E10453" s="162" t="n"/>
    </row>
    <row r="10454">
      <c r="B10454" s="161" t="n">
        <v>25490</v>
      </c>
      <c r="C10454" s="162" t="n">
        <v>95.7</v>
      </c>
      <c r="D10454" s="162" t="n">
        <v>-0.032224</v>
      </c>
      <c r="E10454" s="162" t="n"/>
    </row>
    <row r="10455">
      <c r="B10455" s="161" t="n">
        <v>25491</v>
      </c>
      <c r="C10455" s="162" t="n">
        <v>95.72</v>
      </c>
      <c r="D10455" s="162" t="n">
        <v>-0.031538</v>
      </c>
      <c r="E10455" s="162" t="n"/>
    </row>
    <row r="10456">
      <c r="B10456" s="161" t="n">
        <v>25492</v>
      </c>
      <c r="C10456" s="162" t="n">
        <v>96.37</v>
      </c>
      <c r="D10456" s="162" t="n">
        <v>-0.024346</v>
      </c>
      <c r="E10456" s="162" t="n"/>
    </row>
    <row r="10457">
      <c r="B10457" s="161" t="n">
        <v>25493</v>
      </c>
      <c r="C10457" s="162" t="n">
        <v>96.25</v>
      </c>
      <c r="D10457" s="162" t="n">
        <v>-0.02521</v>
      </c>
      <c r="E10457" s="162" t="n"/>
    </row>
    <row r="10458">
      <c r="B10458" s="161" t="n">
        <v>25496</v>
      </c>
      <c r="C10458" s="162" t="n">
        <v>96.45999999999999</v>
      </c>
      <c r="D10458" s="162" t="n">
        <v>-0.022656</v>
      </c>
      <c r="E10458" s="162" t="n"/>
    </row>
    <row r="10459">
      <c r="B10459" s="161" t="n">
        <v>25497</v>
      </c>
      <c r="C10459" s="162" t="n">
        <v>97.2</v>
      </c>
      <c r="D10459" s="162" t="n">
        <v>-0.014672</v>
      </c>
      <c r="E10459" s="162" t="n"/>
    </row>
    <row r="10460">
      <c r="B10460" s="161" t="n">
        <v>25498</v>
      </c>
      <c r="C10460" s="162" t="n">
        <v>97.83</v>
      </c>
      <c r="D10460" s="162" t="n">
        <v>-0.007899</v>
      </c>
      <c r="E10460" s="162" t="n"/>
    </row>
    <row r="10461">
      <c r="B10461" s="161" t="n">
        <v>25499</v>
      </c>
      <c r="C10461" s="162" t="n">
        <v>97.45999999999999</v>
      </c>
      <c r="D10461" s="162" t="n">
        <v>-0.011434</v>
      </c>
      <c r="E10461" s="162" t="n"/>
    </row>
    <row r="10462">
      <c r="B10462" s="161" t="n">
        <v>25500</v>
      </c>
      <c r="C10462" s="162" t="n">
        <v>98.12</v>
      </c>
      <c r="D10462" s="162" t="n">
        <v>-0.004528</v>
      </c>
      <c r="E10462" s="162" t="n"/>
    </row>
    <row r="10463">
      <c r="B10463" s="161" t="n">
        <v>25503</v>
      </c>
      <c r="C10463" s="162" t="n">
        <v>97.94</v>
      </c>
      <c r="D10463" s="162" t="n">
        <v>-0.006219</v>
      </c>
      <c r="E10463" s="162" t="n"/>
    </row>
    <row r="10464">
      <c r="B10464" s="161" t="n">
        <v>25504</v>
      </c>
      <c r="C10464" s="162" t="n">
        <v>97.66</v>
      </c>
      <c r="D10464" s="162" t="n">
        <v>-0.008900999999999999</v>
      </c>
      <c r="E10464" s="162" t="n"/>
    </row>
    <row r="10465">
      <c r="B10465" s="161" t="n">
        <v>25505</v>
      </c>
      <c r="C10465" s="162" t="n">
        <v>96.81</v>
      </c>
      <c r="D10465" s="162" t="n">
        <v>-0.017434</v>
      </c>
      <c r="E10465" s="162" t="n"/>
    </row>
    <row r="10466">
      <c r="B10466" s="161" t="n">
        <v>25506</v>
      </c>
      <c r="C10466" s="162" t="n">
        <v>96.93000000000001</v>
      </c>
      <c r="D10466" s="162" t="n">
        <v>-0.016017</v>
      </c>
      <c r="E10466" s="162" t="n"/>
    </row>
    <row r="10467">
      <c r="B10467" s="161" t="n">
        <v>25507</v>
      </c>
      <c r="C10467" s="162" t="n">
        <v>97.23999999999999</v>
      </c>
      <c r="D10467" s="162" t="n">
        <v>-0.012627</v>
      </c>
      <c r="E10467" s="162" t="n"/>
    </row>
    <row r="10468">
      <c r="B10468" s="161" t="n">
        <v>25510</v>
      </c>
      <c r="C10468" s="162" t="n">
        <v>97.15000000000001</v>
      </c>
      <c r="D10468" s="162" t="n">
        <v>-0.013326</v>
      </c>
      <c r="E10468" s="162" t="n"/>
    </row>
    <row r="10469">
      <c r="B10469" s="161" t="n">
        <v>25511</v>
      </c>
      <c r="C10469" s="162" t="n">
        <v>97.20999999999999</v>
      </c>
      <c r="D10469" s="162" t="n">
        <v>-0.012456</v>
      </c>
      <c r="E10469" s="162" t="n"/>
    </row>
    <row r="10470">
      <c r="B10470" s="161" t="n">
        <v>25512</v>
      </c>
      <c r="C10470" s="162" t="n">
        <v>97.64</v>
      </c>
      <c r="D10470" s="162" t="n">
        <v>-0.007819</v>
      </c>
      <c r="E10470" s="162" t="n"/>
    </row>
    <row r="10471">
      <c r="B10471" s="161" t="n">
        <v>25513</v>
      </c>
      <c r="C10471" s="162" t="n">
        <v>97.67</v>
      </c>
      <c r="D10471" s="162" t="n">
        <v>-0.007308</v>
      </c>
      <c r="E10471" s="162" t="n"/>
    </row>
    <row r="10472">
      <c r="B10472" s="161" t="n">
        <v>25514</v>
      </c>
      <c r="C10472" s="162" t="n">
        <v>98.26000000000001</v>
      </c>
      <c r="D10472" s="162" t="n">
        <v>-0.001114</v>
      </c>
      <c r="E10472" s="162" t="n"/>
    </row>
    <row r="10473">
      <c r="B10473" s="161" t="n">
        <v>25517</v>
      </c>
      <c r="C10473" s="162" t="n">
        <v>98.33</v>
      </c>
      <c r="D10473" s="162" t="n">
        <v>-0.000216</v>
      </c>
      <c r="E10473" s="162" t="n"/>
    </row>
    <row r="10474">
      <c r="B10474" s="161" t="n">
        <v>25518</v>
      </c>
      <c r="C10474" s="162" t="n">
        <v>98.06999999999999</v>
      </c>
      <c r="D10474" s="162" t="n">
        <v>-0.002642</v>
      </c>
      <c r="E10474" s="162" t="n"/>
    </row>
    <row r="10475">
      <c r="B10475" s="161" t="n">
        <v>25519</v>
      </c>
      <c r="C10475" s="162" t="n">
        <v>97.89</v>
      </c>
      <c r="D10475" s="162" t="n">
        <v>-0.004251</v>
      </c>
      <c r="E10475" s="162" t="n"/>
    </row>
    <row r="10476">
      <c r="B10476" s="161" t="n">
        <v>25520</v>
      </c>
      <c r="C10476" s="162" t="n">
        <v>97.42</v>
      </c>
      <c r="D10476" s="162" t="n">
        <v>-0.00881</v>
      </c>
      <c r="E10476" s="162" t="n"/>
    </row>
    <row r="10477">
      <c r="B10477" s="161" t="n">
        <v>25521</v>
      </c>
      <c r="C10477" s="162" t="n">
        <v>97.06999999999999</v>
      </c>
      <c r="D10477" s="162" t="n">
        <v>-0.012138</v>
      </c>
      <c r="E10477" s="162" t="n"/>
    </row>
    <row r="10478">
      <c r="B10478" s="161" t="n">
        <v>25524</v>
      </c>
      <c r="C10478" s="162" t="n">
        <v>96.41</v>
      </c>
      <c r="D10478" s="162" t="n">
        <v>-0.01865</v>
      </c>
      <c r="E10478" s="162" t="n"/>
    </row>
    <row r="10479">
      <c r="B10479" s="161" t="n">
        <v>25525</v>
      </c>
      <c r="C10479" s="162" t="n">
        <v>96.39</v>
      </c>
      <c r="D10479" s="162" t="n">
        <v>-0.018544</v>
      </c>
      <c r="E10479" s="162" t="n"/>
    </row>
    <row r="10480">
      <c r="B10480" s="161" t="n">
        <v>25526</v>
      </c>
      <c r="C10480" s="162" t="n">
        <v>95.90000000000001</v>
      </c>
      <c r="D10480" s="162" t="n">
        <v>-0.023278</v>
      </c>
      <c r="E10480" s="162" t="n"/>
    </row>
    <row r="10481">
      <c r="B10481" s="161" t="n">
        <v>25527</v>
      </c>
      <c r="C10481" s="162" t="n">
        <v>94.91</v>
      </c>
      <c r="D10481" s="162" t="n">
        <v>-0.033248</v>
      </c>
      <c r="E10481" s="162" t="n"/>
    </row>
    <row r="10482">
      <c r="B10482" s="161" t="n">
        <v>25528</v>
      </c>
      <c r="C10482" s="162" t="n">
        <v>94.31999999999999</v>
      </c>
      <c r="D10482" s="162" t="n">
        <v>-0.039046</v>
      </c>
      <c r="E10482" s="162" t="n"/>
    </row>
    <row r="10483">
      <c r="B10483" s="161" t="n">
        <v>25531</v>
      </c>
      <c r="C10483" s="162" t="n">
        <v>93.23999999999999</v>
      </c>
      <c r="D10483" s="162" t="n">
        <v>-0.050054</v>
      </c>
      <c r="E10483" s="162" t="n"/>
    </row>
    <row r="10484">
      <c r="B10484" s="161" t="n">
        <v>25532</v>
      </c>
      <c r="C10484" s="162" t="n">
        <v>92.94</v>
      </c>
      <c r="D10484" s="162" t="n">
        <v>-0.052736</v>
      </c>
      <c r="E10484" s="162" t="n"/>
    </row>
    <row r="10485">
      <c r="B10485" s="161" t="n">
        <v>25533</v>
      </c>
      <c r="C10485" s="162" t="n">
        <v>93.27</v>
      </c>
      <c r="D10485" s="162" t="n">
        <v>-0.048668</v>
      </c>
      <c r="E10485" s="162" t="n"/>
    </row>
    <row r="10486">
      <c r="B10486" s="161" t="n">
        <v>25535</v>
      </c>
      <c r="C10486" s="162" t="n">
        <v>93.81</v>
      </c>
      <c r="D10486" s="162" t="n">
        <v>-0.042393</v>
      </c>
      <c r="E10486" s="162" t="n"/>
    </row>
    <row r="10487">
      <c r="B10487" s="161" t="n">
        <v>25538</v>
      </c>
      <c r="C10487" s="162" t="n">
        <v>93.22</v>
      </c>
      <c r="D10487" s="162" t="n">
        <v>-0.04817</v>
      </c>
      <c r="E10487" s="162" t="n"/>
    </row>
    <row r="10488">
      <c r="B10488" s="161" t="n">
        <v>25539</v>
      </c>
      <c r="C10488" s="162" t="n">
        <v>92.65000000000001</v>
      </c>
      <c r="D10488" s="162" t="n">
        <v>-0.053738</v>
      </c>
      <c r="E10488" s="162" t="n"/>
    </row>
    <row r="10489">
      <c r="B10489" s="161" t="n">
        <v>25540</v>
      </c>
      <c r="C10489" s="162" t="n">
        <v>91.65000000000001</v>
      </c>
      <c r="D10489" s="162" t="n">
        <v>-0.06397799999999999</v>
      </c>
      <c r="E10489" s="162" t="n"/>
    </row>
    <row r="10490">
      <c r="B10490" s="161" t="n">
        <v>25541</v>
      </c>
      <c r="C10490" s="162" t="n">
        <v>91.95</v>
      </c>
      <c r="D10490" s="162" t="n">
        <v>-0.060173</v>
      </c>
      <c r="E10490" s="162" t="n"/>
    </row>
    <row r="10491">
      <c r="B10491" s="161" t="n">
        <v>25542</v>
      </c>
      <c r="C10491" s="162" t="n">
        <v>91.73</v>
      </c>
      <c r="D10491" s="162" t="n">
        <v>-0.062073</v>
      </c>
      <c r="E10491" s="162" t="n"/>
    </row>
    <row r="10492">
      <c r="B10492" s="161" t="n">
        <v>25545</v>
      </c>
      <c r="C10492" s="162" t="n">
        <v>90.63</v>
      </c>
      <c r="D10492" s="162" t="n">
        <v>-0.073624</v>
      </c>
      <c r="E10492" s="162" t="n"/>
    </row>
    <row r="10493">
      <c r="B10493" s="161" t="n">
        <v>25546</v>
      </c>
      <c r="C10493" s="162" t="n">
        <v>90.55</v>
      </c>
      <c r="D10493" s="162" t="n">
        <v>-0.07402400000000001</v>
      </c>
      <c r="E10493" s="162" t="n"/>
    </row>
    <row r="10494">
      <c r="B10494" s="161" t="n">
        <v>25547</v>
      </c>
      <c r="C10494" s="162" t="n">
        <v>90.48</v>
      </c>
      <c r="D10494" s="162" t="n">
        <v>-0.074381</v>
      </c>
      <c r="E10494" s="162" t="n"/>
    </row>
    <row r="10495">
      <c r="B10495" s="161" t="n">
        <v>25548</v>
      </c>
      <c r="C10495" s="162" t="n">
        <v>90.52</v>
      </c>
      <c r="D10495" s="162" t="n">
        <v>-0.073556</v>
      </c>
      <c r="E10495" s="162" t="n"/>
    </row>
    <row r="10496">
      <c r="B10496" s="161" t="n">
        <v>25549</v>
      </c>
      <c r="C10496" s="162" t="n">
        <v>90.81</v>
      </c>
      <c r="D10496" s="162" t="n">
        <v>-0.069965</v>
      </c>
      <c r="E10496" s="162" t="n"/>
    </row>
    <row r="10497">
      <c r="B10497" s="161" t="n">
        <v>25552</v>
      </c>
      <c r="C10497" s="162" t="n">
        <v>90.54000000000001</v>
      </c>
      <c r="D10497" s="162" t="n">
        <v>-0.07255300000000001</v>
      </c>
      <c r="E10497" s="162" t="n"/>
    </row>
    <row r="10498">
      <c r="B10498" s="161" t="n">
        <v>25553</v>
      </c>
      <c r="C10498" s="162" t="n">
        <v>89.72</v>
      </c>
      <c r="D10498" s="162" t="n">
        <v>-0.081219</v>
      </c>
      <c r="E10498" s="162" t="n"/>
    </row>
    <row r="10499">
      <c r="B10499" s="161" t="n">
        <v>25554</v>
      </c>
      <c r="C10499" s="162" t="n">
        <v>89.2</v>
      </c>
      <c r="D10499" s="162" t="n">
        <v>-0.08656</v>
      </c>
      <c r="E10499" s="162" t="n"/>
    </row>
    <row r="10500">
      <c r="B10500" s="161" t="n">
        <v>25555</v>
      </c>
      <c r="C10500" s="162" t="n">
        <v>90.61</v>
      </c>
      <c r="D10500" s="162" t="n">
        <v>-0.070428</v>
      </c>
      <c r="E10500" s="162" t="n"/>
    </row>
    <row r="10501">
      <c r="B10501" s="161" t="n">
        <v>25556</v>
      </c>
      <c r="C10501" s="162" t="n">
        <v>91.38</v>
      </c>
      <c r="D10501" s="162" t="n">
        <v>-0.061538</v>
      </c>
      <c r="E10501" s="162" t="n"/>
    </row>
    <row r="10502">
      <c r="B10502" s="161" t="n">
        <v>25559</v>
      </c>
      <c r="C10502" s="162" t="n">
        <v>90.58</v>
      </c>
      <c r="D10502" s="162" t="n">
        <v>-0.069913</v>
      </c>
      <c r="E10502" s="162" t="n"/>
    </row>
    <row r="10503">
      <c r="B10503" s="161" t="n">
        <v>25560</v>
      </c>
      <c r="C10503" s="162" t="n">
        <v>90.23</v>
      </c>
      <c r="D10503" s="162" t="n">
        <v>-0.073351</v>
      </c>
      <c r="E10503" s="162" t="n"/>
    </row>
    <row r="10504">
      <c r="B10504" s="161" t="n">
        <v>25561</v>
      </c>
      <c r="C10504" s="162" t="n">
        <v>91.18000000000001</v>
      </c>
      <c r="D10504" s="162" t="n">
        <v>-0.062475</v>
      </c>
      <c r="E10504" s="162" t="n"/>
    </row>
    <row r="10505">
      <c r="B10505" s="161" t="n">
        <v>25563</v>
      </c>
      <c r="C10505" s="162" t="n">
        <v>91.89</v>
      </c>
      <c r="D10505" s="162" t="n">
        <v>-0.054336</v>
      </c>
      <c r="E10505" s="162" t="n"/>
    </row>
    <row r="10506">
      <c r="B10506" s="161" t="n">
        <v>25566</v>
      </c>
      <c r="C10506" s="162" t="n">
        <v>91.25</v>
      </c>
      <c r="D10506" s="162" t="n">
        <v>-0.060923</v>
      </c>
      <c r="E10506" s="162" t="n"/>
    </row>
    <row r="10507">
      <c r="B10507" s="161" t="n">
        <v>25567</v>
      </c>
      <c r="C10507" s="162" t="n">
        <v>91.59999999999999</v>
      </c>
      <c r="D10507" s="162" t="n">
        <v>-0.056745</v>
      </c>
      <c r="E10507" s="162" t="n"/>
    </row>
    <row r="10508">
      <c r="B10508" s="161" t="n">
        <v>25568</v>
      </c>
      <c r="C10508" s="162" t="n">
        <v>92.06</v>
      </c>
      <c r="D10508" s="162" t="n">
        <v>-0.051429</v>
      </c>
      <c r="E10508" s="162" t="n"/>
    </row>
    <row r="10509">
      <c r="B10509" s="161" t="n">
        <v>25570</v>
      </c>
      <c r="C10509" s="162" t="n">
        <v>93</v>
      </c>
      <c r="D10509" s="162" t="n">
        <v>-0.040999</v>
      </c>
      <c r="E10509" s="162" t="n"/>
    </row>
    <row r="10510">
      <c r="B10510" s="161" t="n">
        <v>25573</v>
      </c>
      <c r="C10510" s="162" t="n">
        <v>93.45999999999999</v>
      </c>
      <c r="D10510" s="162" t="n">
        <v>-0.035805</v>
      </c>
      <c r="E10510" s="162" t="n"/>
    </row>
    <row r="10511">
      <c r="B10511" s="161" t="n">
        <v>25574</v>
      </c>
      <c r="C10511" s="162" t="n">
        <v>92.81999999999999</v>
      </c>
      <c r="D10511" s="162" t="n">
        <v>-0.042347</v>
      </c>
      <c r="E10511" s="162" t="n"/>
    </row>
    <row r="10512">
      <c r="B10512" s="161" t="n">
        <v>25575</v>
      </c>
      <c r="C10512" s="162" t="n">
        <v>92.63</v>
      </c>
      <c r="D10512" s="162" t="n">
        <v>-0.044024</v>
      </c>
      <c r="E10512" s="162" t="n"/>
    </row>
    <row r="10513">
      <c r="B10513" s="161" t="n">
        <v>25576</v>
      </c>
      <c r="C10513" s="162" t="n">
        <v>92.68000000000001</v>
      </c>
      <c r="D10513" s="162" t="n">
        <v>-0.043125</v>
      </c>
      <c r="E10513" s="162" t="n"/>
    </row>
    <row r="10514">
      <c r="B10514" s="161" t="n">
        <v>25577</v>
      </c>
      <c r="C10514" s="162" t="n">
        <v>92.40000000000001</v>
      </c>
      <c r="D10514" s="162" t="n">
        <v>-0.045784</v>
      </c>
      <c r="E10514" s="162" t="n"/>
    </row>
    <row r="10515">
      <c r="B10515" s="161" t="n">
        <v>25580</v>
      </c>
      <c r="C10515" s="162" t="n">
        <v>91.7</v>
      </c>
      <c r="D10515" s="162" t="n">
        <v>-0.052977</v>
      </c>
      <c r="E10515" s="162" t="n"/>
    </row>
    <row r="10516">
      <c r="B10516" s="161" t="n">
        <v>25581</v>
      </c>
      <c r="C10516" s="162" t="n">
        <v>91.79000000000001</v>
      </c>
      <c r="D10516" s="162" t="n">
        <v>-0.051551</v>
      </c>
      <c r="E10516" s="162" t="n"/>
    </row>
    <row r="10517">
      <c r="B10517" s="161" t="n">
        <v>25582</v>
      </c>
      <c r="C10517" s="162" t="n">
        <v>91.65000000000001</v>
      </c>
      <c r="D10517" s="162" t="n">
        <v>-0.052588</v>
      </c>
      <c r="E10517" s="162" t="n"/>
    </row>
    <row r="10518">
      <c r="B10518" s="161" t="n">
        <v>25583</v>
      </c>
      <c r="C10518" s="162" t="n">
        <v>91.68000000000001</v>
      </c>
      <c r="D10518" s="162" t="n">
        <v>-0.051752</v>
      </c>
      <c r="E10518" s="162" t="n"/>
    </row>
    <row r="10519">
      <c r="B10519" s="161" t="n">
        <v>25584</v>
      </c>
      <c r="C10519" s="162" t="n">
        <v>90.92</v>
      </c>
      <c r="D10519" s="162" t="n">
        <v>-0.059532</v>
      </c>
      <c r="E10519" s="162" t="n"/>
    </row>
    <row r="10520">
      <c r="B10520" s="161" t="n">
        <v>25587</v>
      </c>
      <c r="C10520" s="162" t="n">
        <v>89.65000000000001</v>
      </c>
      <c r="D10520" s="162" t="n">
        <v>-0.073022</v>
      </c>
      <c r="E10520" s="162" t="n"/>
    </row>
    <row r="10521">
      <c r="B10521" s="161" t="n">
        <v>25588</v>
      </c>
      <c r="C10521" s="162" t="n">
        <v>89.83</v>
      </c>
      <c r="D10521" s="162" t="n">
        <v>-0.070454</v>
      </c>
      <c r="E10521" s="162" t="n"/>
    </row>
    <row r="10522">
      <c r="B10522" s="161" t="n">
        <v>25589</v>
      </c>
      <c r="C10522" s="162" t="n">
        <v>89.91</v>
      </c>
      <c r="D10522" s="162" t="n">
        <v>-0.069046</v>
      </c>
      <c r="E10522" s="162" t="n"/>
    </row>
    <row r="10523">
      <c r="B10523" s="161" t="n">
        <v>25590</v>
      </c>
      <c r="C10523" s="162" t="n">
        <v>89.95</v>
      </c>
      <c r="D10523" s="162" t="n">
        <v>-0.06807199999999999</v>
      </c>
      <c r="E10523" s="162" t="n"/>
    </row>
    <row r="10524">
      <c r="B10524" s="161" t="n">
        <v>25591</v>
      </c>
      <c r="C10524" s="162" t="n">
        <v>89.06999999999999</v>
      </c>
      <c r="D10524" s="162" t="n">
        <v>-0.077283</v>
      </c>
      <c r="E10524" s="162" t="n"/>
    </row>
    <row r="10525">
      <c r="B10525" s="161" t="n">
        <v>25594</v>
      </c>
      <c r="C10525" s="162" t="n">
        <v>88.17</v>
      </c>
      <c r="D10525" s="162" t="n">
        <v>-0.086743</v>
      </c>
      <c r="E10525" s="162" t="n"/>
    </row>
    <row r="10526">
      <c r="B10526" s="161" t="n">
        <v>25595</v>
      </c>
      <c r="C10526" s="162" t="n">
        <v>87.62</v>
      </c>
      <c r="D10526" s="162" t="n">
        <v>-0.09227100000000001</v>
      </c>
      <c r="E10526" s="162" t="n"/>
    </row>
    <row r="10527">
      <c r="B10527" s="161" t="n">
        <v>25596</v>
      </c>
      <c r="C10527" s="162" t="n">
        <v>86.79000000000001</v>
      </c>
      <c r="D10527" s="162" t="n">
        <v>-0.101019</v>
      </c>
      <c r="E10527" s="162" t="n"/>
    </row>
    <row r="10528">
      <c r="B10528" s="161" t="n">
        <v>25597</v>
      </c>
      <c r="C10528" s="162" t="n">
        <v>85.69</v>
      </c>
      <c r="D10528" s="162" t="n">
        <v>-0.112949</v>
      </c>
      <c r="E10528" s="162" t="n"/>
    </row>
    <row r="10529">
      <c r="B10529" s="161" t="n">
        <v>25598</v>
      </c>
      <c r="C10529" s="162" t="n">
        <v>85.02</v>
      </c>
      <c r="D10529" s="162" t="n">
        <v>-0.119985</v>
      </c>
      <c r="E10529" s="162" t="n"/>
    </row>
    <row r="10530">
      <c r="B10530" s="161" t="n">
        <v>25601</v>
      </c>
      <c r="C10530" s="162" t="n">
        <v>85.75</v>
      </c>
      <c r="D10530" s="162" t="n">
        <v>-0.110651</v>
      </c>
      <c r="E10530" s="162" t="n"/>
    </row>
    <row r="10531">
      <c r="B10531" s="161" t="n">
        <v>25602</v>
      </c>
      <c r="C10531" s="162" t="n">
        <v>86.77</v>
      </c>
      <c r="D10531" s="162" t="n">
        <v>-0.09807100000000001</v>
      </c>
      <c r="E10531" s="162" t="n"/>
    </row>
    <row r="10532">
      <c r="B10532" s="161" t="n">
        <v>25603</v>
      </c>
      <c r="C10532" s="162" t="n">
        <v>86.23999999999999</v>
      </c>
      <c r="D10532" s="162" t="n">
        <v>-0.103449</v>
      </c>
      <c r="E10532" s="162" t="n"/>
    </row>
    <row r="10533">
      <c r="B10533" s="161" t="n">
        <v>25604</v>
      </c>
      <c r="C10533" s="162" t="n">
        <v>85.90000000000001</v>
      </c>
      <c r="D10533" s="162" t="n">
        <v>-0.106621</v>
      </c>
      <c r="E10533" s="162" t="n"/>
    </row>
    <row r="10534">
      <c r="B10534" s="161" t="n">
        <v>25605</v>
      </c>
      <c r="C10534" s="162" t="n">
        <v>86.33</v>
      </c>
      <c r="D10534" s="162" t="n">
        <v>-0.100871</v>
      </c>
      <c r="E10534" s="162" t="n"/>
    </row>
    <row r="10535">
      <c r="B10535" s="161" t="n">
        <v>25608</v>
      </c>
      <c r="C10535" s="162" t="n">
        <v>87.01000000000001</v>
      </c>
      <c r="D10535" s="162" t="n">
        <v>-0.092278</v>
      </c>
      <c r="E10535" s="162" t="n"/>
    </row>
    <row r="10536">
      <c r="B10536" s="161" t="n">
        <v>25609</v>
      </c>
      <c r="C10536" s="162" t="n">
        <v>86.09999999999999</v>
      </c>
      <c r="D10536" s="162" t="n">
        <v>-0.101973</v>
      </c>
      <c r="E10536" s="162" t="n"/>
    </row>
    <row r="10537">
      <c r="B10537" s="161" t="n">
        <v>25610</v>
      </c>
      <c r="C10537" s="162" t="n">
        <v>86.94</v>
      </c>
      <c r="D10537" s="162" t="n">
        <v>-0.091472</v>
      </c>
      <c r="E10537" s="162" t="n"/>
    </row>
    <row r="10538">
      <c r="B10538" s="161" t="n">
        <v>25611</v>
      </c>
      <c r="C10538" s="162" t="n">
        <v>86.73</v>
      </c>
      <c r="D10538" s="162" t="n">
        <v>-0.093047</v>
      </c>
      <c r="E10538" s="162" t="n"/>
    </row>
    <row r="10539">
      <c r="B10539" s="161" t="n">
        <v>25612</v>
      </c>
      <c r="C10539" s="162" t="n">
        <v>86.54000000000001</v>
      </c>
      <c r="D10539" s="162" t="n">
        <v>-0.09433900000000001</v>
      </c>
      <c r="E10539" s="162" t="n"/>
    </row>
    <row r="10540">
      <c r="B10540" s="161" t="n">
        <v>25615</v>
      </c>
      <c r="C10540" s="162" t="n">
        <v>86.47</v>
      </c>
      <c r="D10540" s="162" t="n">
        <v>-0.094252</v>
      </c>
      <c r="E10540" s="162" t="n"/>
    </row>
    <row r="10541">
      <c r="B10541" s="161" t="n">
        <v>25616</v>
      </c>
      <c r="C10541" s="162" t="n">
        <v>86.37</v>
      </c>
      <c r="D10541" s="162" t="n">
        <v>-0.094481</v>
      </c>
      <c r="E10541" s="162" t="n"/>
    </row>
    <row r="10542">
      <c r="B10542" s="161" t="n">
        <v>25617</v>
      </c>
      <c r="C10542" s="162" t="n">
        <v>87.44</v>
      </c>
      <c r="D10542" s="162" t="n">
        <v>-0.081276</v>
      </c>
      <c r="E10542" s="162" t="n"/>
    </row>
    <row r="10543">
      <c r="B10543" s="161" t="n">
        <v>25618</v>
      </c>
      <c r="C10543" s="162" t="n">
        <v>87.76000000000001</v>
      </c>
      <c r="D10543" s="162" t="n">
        <v>-0.076722</v>
      </c>
      <c r="E10543" s="162" t="n"/>
    </row>
    <row r="10544">
      <c r="B10544" s="161" t="n">
        <v>25619</v>
      </c>
      <c r="C10544" s="162" t="n">
        <v>88.03</v>
      </c>
      <c r="D10544" s="162" t="n">
        <v>-0.072771</v>
      </c>
      <c r="E10544" s="162" t="n"/>
    </row>
    <row r="10545">
      <c r="B10545" s="161" t="n">
        <v>25623</v>
      </c>
      <c r="C10545" s="162" t="n">
        <v>87.98999999999999</v>
      </c>
      <c r="D10545" s="162" t="n">
        <v>-0.072322</v>
      </c>
      <c r="E10545" s="162" t="n"/>
    </row>
    <row r="10546">
      <c r="B10546" s="161" t="n">
        <v>25624</v>
      </c>
      <c r="C10546" s="162" t="n">
        <v>89.34999999999999</v>
      </c>
      <c r="D10546" s="162" t="n">
        <v>-0.056153</v>
      </c>
      <c r="E10546" s="162" t="n"/>
    </row>
    <row r="10547">
      <c r="B10547" s="161" t="n">
        <v>25625</v>
      </c>
      <c r="C10547" s="162" t="n">
        <v>88.90000000000001</v>
      </c>
      <c r="D10547" s="162" t="n">
        <v>-0.060356</v>
      </c>
      <c r="E10547" s="162" t="n"/>
    </row>
    <row r="10548">
      <c r="B10548" s="161" t="n">
        <v>25626</v>
      </c>
      <c r="C10548" s="162" t="n">
        <v>89.5</v>
      </c>
      <c r="D10548" s="162" t="n">
        <v>-0.052791</v>
      </c>
      <c r="E10548" s="162" t="n"/>
    </row>
    <row r="10549">
      <c r="B10549" s="161" t="n">
        <v>25629</v>
      </c>
      <c r="C10549" s="162" t="n">
        <v>89.70999999999999</v>
      </c>
      <c r="D10549" s="162" t="n">
        <v>-0.049575</v>
      </c>
      <c r="E10549" s="162" t="n"/>
    </row>
    <row r="10550">
      <c r="B10550" s="161" t="n">
        <v>25630</v>
      </c>
      <c r="C10550" s="162" t="n">
        <v>90.23</v>
      </c>
      <c r="D10550" s="162" t="n">
        <v>-0.042966</v>
      </c>
      <c r="E10550" s="162" t="n"/>
    </row>
    <row r="10551">
      <c r="B10551" s="161" t="n">
        <v>25631</v>
      </c>
      <c r="C10551" s="162" t="n">
        <v>90.04000000000001</v>
      </c>
      <c r="D10551" s="162" t="n">
        <v>-0.04423</v>
      </c>
      <c r="E10551" s="162" t="n"/>
    </row>
    <row r="10552">
      <c r="B10552" s="161" t="n">
        <v>25632</v>
      </c>
      <c r="C10552" s="162" t="n">
        <v>90</v>
      </c>
      <c r="D10552" s="162" t="n">
        <v>-0.043879</v>
      </c>
      <c r="E10552" s="162" t="n"/>
    </row>
    <row r="10553">
      <c r="B10553" s="161" t="n">
        <v>25633</v>
      </c>
      <c r="C10553" s="162" t="n">
        <v>89.44</v>
      </c>
      <c r="D10553" s="162" t="n">
        <v>-0.049344</v>
      </c>
      <c r="E10553" s="162" t="n"/>
    </row>
    <row r="10554">
      <c r="B10554" s="161" t="n">
        <v>25636</v>
      </c>
      <c r="C10554" s="162" t="n">
        <v>88.51000000000001</v>
      </c>
      <c r="D10554" s="162" t="n">
        <v>-0.058947</v>
      </c>
      <c r="E10554" s="162" t="n"/>
    </row>
    <row r="10555">
      <c r="B10555" s="161" t="n">
        <v>25637</v>
      </c>
      <c r="C10555" s="162" t="n">
        <v>88.75</v>
      </c>
      <c r="D10555" s="162" t="n">
        <v>-0.055394</v>
      </c>
      <c r="E10555" s="162" t="n"/>
    </row>
    <row r="10556">
      <c r="B10556" s="161" t="n">
        <v>25638</v>
      </c>
      <c r="C10556" s="162" t="n">
        <v>88.69</v>
      </c>
      <c r="D10556" s="162" t="n">
        <v>-0.055223</v>
      </c>
      <c r="E10556" s="162" t="n"/>
    </row>
    <row r="10557">
      <c r="B10557" s="161" t="n">
        <v>25639</v>
      </c>
      <c r="C10557" s="162" t="n">
        <v>88.33</v>
      </c>
      <c r="D10557" s="162" t="n">
        <v>-0.058434</v>
      </c>
      <c r="E10557" s="162" t="n"/>
    </row>
    <row r="10558">
      <c r="B10558" s="161" t="n">
        <v>25640</v>
      </c>
      <c r="C10558" s="162" t="n">
        <v>87.86</v>
      </c>
      <c r="D10558" s="162" t="n">
        <v>-0.06293</v>
      </c>
      <c r="E10558" s="162" t="n"/>
    </row>
    <row r="10559">
      <c r="B10559" s="161" t="n">
        <v>25643</v>
      </c>
      <c r="C10559" s="162" t="n">
        <v>86.91</v>
      </c>
      <c r="D10559" s="162" t="n">
        <v>-0.07292800000000001</v>
      </c>
      <c r="E10559" s="162" t="n"/>
    </row>
    <row r="10560">
      <c r="B10560" s="161" t="n">
        <v>25644</v>
      </c>
      <c r="C10560" s="162" t="n">
        <v>87.29000000000001</v>
      </c>
      <c r="D10560" s="162" t="n">
        <v>-0.0677</v>
      </c>
      <c r="E10560" s="162" t="n"/>
    </row>
    <row r="10561">
      <c r="B10561" s="161" t="n">
        <v>25645</v>
      </c>
      <c r="C10561" s="162" t="n">
        <v>87.54000000000001</v>
      </c>
      <c r="D10561" s="162" t="n">
        <v>-0.064015</v>
      </c>
      <c r="E10561" s="162" t="n"/>
    </row>
    <row r="10562">
      <c r="B10562" s="161" t="n">
        <v>25646</v>
      </c>
      <c r="C10562" s="162" t="n">
        <v>87.42</v>
      </c>
      <c r="D10562" s="162" t="n">
        <v>-0.064572</v>
      </c>
      <c r="E10562" s="162" t="n"/>
    </row>
    <row r="10563">
      <c r="B10563" s="161" t="n">
        <v>25647</v>
      </c>
      <c r="C10563" s="162" t="n">
        <v>87.06</v>
      </c>
      <c r="D10563" s="162" t="n">
        <v>-0.06786499999999999</v>
      </c>
      <c r="E10563" s="162" t="n"/>
    </row>
    <row r="10564">
      <c r="B10564" s="161" t="n">
        <v>25650</v>
      </c>
      <c r="C10564" s="162" t="n">
        <v>86.98999999999999</v>
      </c>
      <c r="D10564" s="162" t="n">
        <v>-0.06782299999999999</v>
      </c>
      <c r="E10564" s="162" t="n"/>
    </row>
    <row r="10565">
      <c r="B10565" s="161" t="n">
        <v>25651</v>
      </c>
      <c r="C10565" s="162" t="n">
        <v>87.98</v>
      </c>
      <c r="D10565" s="162" t="n">
        <v>-0.055747</v>
      </c>
      <c r="E10565" s="162" t="n"/>
    </row>
    <row r="10566">
      <c r="B10566" s="161" t="n">
        <v>25652</v>
      </c>
      <c r="C10566" s="162" t="n">
        <v>89.77</v>
      </c>
      <c r="D10566" s="162" t="n">
        <v>-0.034991</v>
      </c>
      <c r="E10566" s="162" t="n"/>
    </row>
    <row r="10567">
      <c r="B10567" s="161" t="n">
        <v>25653</v>
      </c>
      <c r="C10567" s="162" t="n">
        <v>89.92</v>
      </c>
      <c r="D10567" s="162" t="n">
        <v>-0.032757</v>
      </c>
      <c r="E10567" s="162" t="n"/>
    </row>
    <row r="10568">
      <c r="B10568" s="161" t="n">
        <v>25657</v>
      </c>
      <c r="C10568" s="162" t="n">
        <v>89.63</v>
      </c>
      <c r="D10568" s="162" t="n">
        <v>-0.03548</v>
      </c>
      <c r="E10568" s="162" t="n"/>
    </row>
    <row r="10569">
      <c r="B10569" s="161" t="n">
        <v>25658</v>
      </c>
      <c r="C10569" s="162" t="n">
        <v>89.63</v>
      </c>
      <c r="D10569" s="162" t="n">
        <v>-0.035015</v>
      </c>
      <c r="E10569" s="162" t="n"/>
    </row>
    <row r="10570">
      <c r="B10570" s="161" t="n">
        <v>25659</v>
      </c>
      <c r="C10570" s="162" t="n">
        <v>90.06999999999999</v>
      </c>
      <c r="D10570" s="162" t="n">
        <v>-0.029656</v>
      </c>
      <c r="E10570" s="162" t="n"/>
    </row>
    <row r="10571">
      <c r="B10571" s="161" t="n">
        <v>25660</v>
      </c>
      <c r="C10571" s="162" t="n">
        <v>89.79000000000001</v>
      </c>
      <c r="D10571" s="162" t="n">
        <v>-0.03231</v>
      </c>
      <c r="E10571" s="162" t="n"/>
    </row>
    <row r="10572">
      <c r="B10572" s="161" t="n">
        <v>25661</v>
      </c>
      <c r="C10572" s="162" t="n">
        <v>89.39</v>
      </c>
      <c r="D10572" s="162" t="n">
        <v>-0.036313</v>
      </c>
      <c r="E10572" s="162" t="n"/>
    </row>
    <row r="10573">
      <c r="B10573" s="161" t="n">
        <v>25664</v>
      </c>
      <c r="C10573" s="162" t="n">
        <v>88.76000000000001</v>
      </c>
      <c r="D10573" s="162" t="n">
        <v>-0.042897</v>
      </c>
      <c r="E10573" s="162" t="n"/>
    </row>
    <row r="10574">
      <c r="B10574" s="161" t="n">
        <v>25665</v>
      </c>
      <c r="C10574" s="162" t="n">
        <v>88.52</v>
      </c>
      <c r="D10574" s="162" t="n">
        <v>-0.045134</v>
      </c>
      <c r="E10574" s="162" t="n"/>
    </row>
    <row r="10575">
      <c r="B10575" s="161" t="n">
        <v>25666</v>
      </c>
      <c r="C10575" s="162" t="n">
        <v>88.48999999999999</v>
      </c>
      <c r="D10575" s="162" t="n">
        <v>-0.045031</v>
      </c>
      <c r="E10575" s="162" t="n"/>
    </row>
    <row r="10576">
      <c r="B10576" s="161" t="n">
        <v>25667</v>
      </c>
      <c r="C10576" s="162" t="n">
        <v>88.53</v>
      </c>
      <c r="D10576" s="162" t="n">
        <v>-0.044163</v>
      </c>
      <c r="E10576" s="162" t="n"/>
    </row>
    <row r="10577">
      <c r="B10577" s="161" t="n">
        <v>25668</v>
      </c>
      <c r="C10577" s="162" t="n">
        <v>88.23999999999999</v>
      </c>
      <c r="D10577" s="162" t="n">
        <v>-0.046954</v>
      </c>
      <c r="E10577" s="162" t="n"/>
    </row>
    <row r="10578">
      <c r="B10578" s="161" t="n">
        <v>25671</v>
      </c>
      <c r="C10578" s="162" t="n">
        <v>87.64</v>
      </c>
      <c r="D10578" s="162" t="n">
        <v>-0.05327</v>
      </c>
      <c r="E10578" s="162" t="n"/>
    </row>
    <row r="10579">
      <c r="B10579" s="161" t="n">
        <v>25672</v>
      </c>
      <c r="C10579" s="162" t="n">
        <v>86.89</v>
      </c>
      <c r="D10579" s="162" t="n">
        <v>-0.061304</v>
      </c>
      <c r="E10579" s="162" t="n"/>
    </row>
    <row r="10580">
      <c r="B10580" s="161" t="n">
        <v>25673</v>
      </c>
      <c r="C10580" s="162" t="n">
        <v>86.73</v>
      </c>
      <c r="D10580" s="162" t="n">
        <v>-0.062573</v>
      </c>
      <c r="E10580" s="162" t="n"/>
    </row>
    <row r="10581">
      <c r="B10581" s="161" t="n">
        <v>25674</v>
      </c>
      <c r="C10581" s="162" t="n">
        <v>85.88</v>
      </c>
      <c r="D10581" s="162" t="n">
        <v>-0.071781</v>
      </c>
      <c r="E10581" s="162" t="n"/>
    </row>
    <row r="10582">
      <c r="B10582" s="161" t="n">
        <v>25675</v>
      </c>
      <c r="C10582" s="162" t="n">
        <v>85.67</v>
      </c>
      <c r="D10582" s="162" t="n">
        <v>-0.073557</v>
      </c>
      <c r="E10582" s="162" t="n"/>
    </row>
    <row r="10583">
      <c r="B10583" s="161" t="n">
        <v>25678</v>
      </c>
      <c r="C10583" s="162" t="n">
        <v>85.83</v>
      </c>
      <c r="D10583" s="162" t="n">
        <v>-0.07098</v>
      </c>
      <c r="E10583" s="162" t="n"/>
    </row>
    <row r="10584">
      <c r="B10584" s="161" t="n">
        <v>25679</v>
      </c>
      <c r="C10584" s="162" t="n">
        <v>85.38</v>
      </c>
      <c r="D10584" s="162" t="n">
        <v>-0.075464</v>
      </c>
      <c r="E10584" s="162" t="n"/>
    </row>
    <row r="10585">
      <c r="B10585" s="161" t="n">
        <v>25680</v>
      </c>
      <c r="C10585" s="162" t="n">
        <v>84.27</v>
      </c>
      <c r="D10585" s="162" t="n">
        <v>-0.08774800000000001</v>
      </c>
      <c r="E10585" s="162" t="n"/>
    </row>
    <row r="10586">
      <c r="B10586" s="161" t="n">
        <v>25681</v>
      </c>
      <c r="C10586" s="162" t="n">
        <v>83.04000000000001</v>
      </c>
      <c r="D10586" s="162" t="n">
        <v>-0.101658</v>
      </c>
      <c r="E10586" s="162" t="n"/>
    </row>
    <row r="10587">
      <c r="B10587" s="161" t="n">
        <v>25682</v>
      </c>
      <c r="C10587" s="162" t="n">
        <v>82.77</v>
      </c>
      <c r="D10587" s="162" t="n">
        <v>-0.104147</v>
      </c>
      <c r="E10587" s="162" t="n"/>
    </row>
    <row r="10588">
      <c r="B10588" s="161" t="n">
        <v>25685</v>
      </c>
      <c r="C10588" s="162" t="n">
        <v>81.45999999999999</v>
      </c>
      <c r="D10588" s="162" t="n">
        <v>-0.119343</v>
      </c>
      <c r="E10588" s="162" t="n"/>
    </row>
    <row r="10589">
      <c r="B10589" s="161" t="n">
        <v>25686</v>
      </c>
      <c r="C10589" s="162" t="n">
        <v>80.27</v>
      </c>
      <c r="D10589" s="162" t="n">
        <v>-0.133214</v>
      </c>
      <c r="E10589" s="162" t="n"/>
    </row>
    <row r="10590">
      <c r="B10590" s="161" t="n">
        <v>25687</v>
      </c>
      <c r="C10590" s="162" t="n">
        <v>81.81</v>
      </c>
      <c r="D10590" s="162" t="n">
        <v>-0.113516</v>
      </c>
      <c r="E10590" s="162" t="n"/>
    </row>
    <row r="10591">
      <c r="B10591" s="161" t="n">
        <v>25688</v>
      </c>
      <c r="C10591" s="162" t="n">
        <v>81.52</v>
      </c>
      <c r="D10591" s="162" t="n">
        <v>-0.116373</v>
      </c>
      <c r="E10591" s="162" t="n"/>
    </row>
    <row r="10592">
      <c r="B10592" s="161" t="n">
        <v>25689</v>
      </c>
      <c r="C10592" s="162" t="n">
        <v>81.44</v>
      </c>
      <c r="D10592" s="162" t="n">
        <v>-0.116604</v>
      </c>
      <c r="E10592" s="162" t="n"/>
    </row>
    <row r="10593">
      <c r="B10593" s="161" t="n">
        <v>25692</v>
      </c>
      <c r="C10593" s="162" t="n">
        <v>79</v>
      </c>
      <c r="D10593" s="162" t="n">
        <v>-0.146107</v>
      </c>
      <c r="E10593" s="162" t="n"/>
    </row>
    <row r="10594">
      <c r="B10594" s="161" t="n">
        <v>25693</v>
      </c>
      <c r="C10594" s="162" t="n">
        <v>78.59999999999999</v>
      </c>
      <c r="D10594" s="162" t="n">
        <v>-0.150288</v>
      </c>
      <c r="E10594" s="162" t="n"/>
    </row>
    <row r="10595">
      <c r="B10595" s="161" t="n">
        <v>25694</v>
      </c>
      <c r="C10595" s="162" t="n">
        <v>79.47</v>
      </c>
      <c r="D10595" s="162" t="n">
        <v>-0.138511</v>
      </c>
      <c r="E10595" s="162" t="n"/>
    </row>
    <row r="10596">
      <c r="B10596" s="161" t="n">
        <v>25695</v>
      </c>
      <c r="C10596" s="162" t="n">
        <v>79.83</v>
      </c>
      <c r="D10596" s="162" t="n">
        <v>-0.133263</v>
      </c>
      <c r="E10596" s="162" t="n"/>
    </row>
    <row r="10597">
      <c r="B10597" s="161" t="n">
        <v>25696</v>
      </c>
      <c r="C10597" s="162" t="n">
        <v>79.44</v>
      </c>
      <c r="D10597" s="162" t="n">
        <v>-0.137428</v>
      </c>
      <c r="E10597" s="162" t="n"/>
    </row>
    <row r="10598">
      <c r="B10598" s="161" t="n">
        <v>25699</v>
      </c>
      <c r="C10598" s="162" t="n">
        <v>78.59999999999999</v>
      </c>
      <c r="D10598" s="162" t="n">
        <v>-0.147319</v>
      </c>
      <c r="E10598" s="162" t="n"/>
    </row>
    <row r="10599">
      <c r="B10599" s="161" t="n">
        <v>25700</v>
      </c>
      <c r="C10599" s="162" t="n">
        <v>77.84999999999999</v>
      </c>
      <c r="D10599" s="162" t="n">
        <v>-0.156228</v>
      </c>
      <c r="E10599" s="162" t="n"/>
    </row>
    <row r="10600">
      <c r="B10600" s="161" t="n">
        <v>25701</v>
      </c>
      <c r="C10600" s="162" t="n">
        <v>76.53</v>
      </c>
      <c r="D10600" s="162" t="n">
        <v>-0.172618</v>
      </c>
      <c r="E10600" s="162" t="n"/>
    </row>
    <row r="10601">
      <c r="B10601" s="161" t="n">
        <v>25702</v>
      </c>
      <c r="C10601" s="162" t="n">
        <v>75.44</v>
      </c>
      <c r="D10601" s="162" t="n">
        <v>-0.186166</v>
      </c>
      <c r="E10601" s="162" t="n"/>
    </row>
    <row r="10602">
      <c r="B10602" s="161" t="n">
        <v>25703</v>
      </c>
      <c r="C10602" s="162" t="n">
        <v>76.90000000000001</v>
      </c>
      <c r="D10602" s="162" t="n">
        <v>-0.166176</v>
      </c>
      <c r="E10602" s="162" t="n"/>
    </row>
    <row r="10603">
      <c r="B10603" s="161" t="n">
        <v>25706</v>
      </c>
      <c r="C10603" s="162" t="n">
        <v>76.95999999999999</v>
      </c>
      <c r="D10603" s="162" t="n">
        <v>-0.164487</v>
      </c>
      <c r="E10603" s="162" t="n"/>
    </row>
    <row r="10604">
      <c r="B10604" s="161" t="n">
        <v>25707</v>
      </c>
      <c r="C10604" s="162" t="n">
        <v>75.45999999999999</v>
      </c>
      <c r="D10604" s="162" t="n">
        <v>-0.183203</v>
      </c>
      <c r="E10604" s="162" t="n"/>
    </row>
    <row r="10605">
      <c r="B10605" s="161" t="n">
        <v>25708</v>
      </c>
      <c r="C10605" s="162" t="n">
        <v>73.52</v>
      </c>
      <c r="D10605" s="162" t="n">
        <v>-0.20815</v>
      </c>
      <c r="E10605" s="162" t="n"/>
    </row>
    <row r="10606">
      <c r="B10606" s="161" t="n">
        <v>25709</v>
      </c>
      <c r="C10606" s="162" t="n">
        <v>72.16</v>
      </c>
      <c r="D10606" s="162" t="n">
        <v>-0.225619</v>
      </c>
      <c r="E10606" s="162" t="n"/>
    </row>
    <row r="10607">
      <c r="B10607" s="161" t="n">
        <v>25710</v>
      </c>
      <c r="C10607" s="162" t="n">
        <v>72.25</v>
      </c>
      <c r="D10607" s="162" t="n">
        <v>-0.22317</v>
      </c>
      <c r="E10607" s="162" t="n"/>
    </row>
    <row r="10608">
      <c r="B10608" s="161" t="n">
        <v>25713</v>
      </c>
      <c r="C10608" s="162" t="n">
        <v>70.25</v>
      </c>
      <c r="D10608" s="162" t="n">
        <v>-0.24993</v>
      </c>
      <c r="E10608" s="162" t="n"/>
    </row>
    <row r="10609">
      <c r="B10609" s="161" t="n">
        <v>25714</v>
      </c>
      <c r="C10609" s="162" t="n">
        <v>69.29000000000001</v>
      </c>
      <c r="D10609" s="162" t="n">
        <v>-0.262354</v>
      </c>
      <c r="E10609" s="162" t="n"/>
    </row>
    <row r="10610">
      <c r="B10610" s="161" t="n">
        <v>25715</v>
      </c>
      <c r="C10610" s="162" t="n">
        <v>72.77</v>
      </c>
      <c r="D10610" s="162" t="n">
        <v>-0.212248</v>
      </c>
      <c r="E10610" s="162" t="n"/>
    </row>
    <row r="10611">
      <c r="B10611" s="161" t="n">
        <v>25716</v>
      </c>
      <c r="C10611" s="162" t="n">
        <v>74.61</v>
      </c>
      <c r="D10611" s="162" t="n">
        <v>-0.186272</v>
      </c>
      <c r="E10611" s="162" t="n"/>
    </row>
    <row r="10612">
      <c r="B10612" s="161" t="n">
        <v>25717</v>
      </c>
      <c r="C10612" s="162" t="n">
        <v>76.55</v>
      </c>
      <c r="D10612" s="162" t="n">
        <v>-0.159668</v>
      </c>
      <c r="E10612" s="162" t="n"/>
    </row>
    <row r="10613">
      <c r="B10613" s="161" t="n">
        <v>25720</v>
      </c>
      <c r="C10613" s="162" t="n">
        <v>77.84</v>
      </c>
      <c r="D10613" s="162" t="n">
        <v>-0.142056</v>
      </c>
      <c r="E10613" s="162" t="n"/>
    </row>
    <row r="10614">
      <c r="B10614" s="161" t="n">
        <v>25721</v>
      </c>
      <c r="C10614" s="162" t="n">
        <v>77.84</v>
      </c>
      <c r="D10614" s="162" t="n">
        <v>-0.141123</v>
      </c>
      <c r="E10614" s="162" t="n"/>
    </row>
    <row r="10615">
      <c r="B10615" s="161" t="n">
        <v>25722</v>
      </c>
      <c r="C10615" s="162" t="n">
        <v>78.52</v>
      </c>
      <c r="D10615" s="162" t="n">
        <v>-0.131502</v>
      </c>
      <c r="E10615" s="162" t="n"/>
    </row>
    <row r="10616">
      <c r="B10616" s="161" t="n">
        <v>25723</v>
      </c>
      <c r="C10616" s="162" t="n">
        <v>77.36</v>
      </c>
      <c r="D10616" s="162" t="n">
        <v>-0.145396</v>
      </c>
      <c r="E10616" s="162" t="n"/>
    </row>
    <row r="10617">
      <c r="B10617" s="161" t="n">
        <v>25724</v>
      </c>
      <c r="C10617" s="162" t="n">
        <v>76.17</v>
      </c>
      <c r="D10617" s="162" t="n">
        <v>-0.159826</v>
      </c>
      <c r="E10617" s="162" t="n"/>
    </row>
    <row r="10618">
      <c r="B10618" s="161" t="n">
        <v>25727</v>
      </c>
      <c r="C10618" s="162" t="n">
        <v>76</v>
      </c>
      <c r="D10618" s="162" t="n">
        <v>-0.160945</v>
      </c>
      <c r="E10618" s="162" t="n"/>
    </row>
    <row r="10619">
      <c r="B10619" s="161" t="n">
        <v>25728</v>
      </c>
      <c r="C10619" s="162" t="n">
        <v>76.25</v>
      </c>
      <c r="D10619" s="162" t="n">
        <v>-0.156614</v>
      </c>
      <c r="E10619" s="162" t="n"/>
    </row>
    <row r="10620">
      <c r="B10620" s="161" t="n">
        <v>25729</v>
      </c>
      <c r="C10620" s="162" t="n">
        <v>75.48</v>
      </c>
      <c r="D10620" s="162" t="n">
        <v>-0.165708</v>
      </c>
      <c r="E10620" s="162" t="n"/>
    </row>
    <row r="10621">
      <c r="B10621" s="161" t="n">
        <v>25730</v>
      </c>
      <c r="C10621" s="162" t="n">
        <v>74.45</v>
      </c>
      <c r="D10621" s="162" t="n">
        <v>-0.178323</v>
      </c>
      <c r="E10621" s="162" t="n"/>
    </row>
    <row r="10622">
      <c r="B10622" s="161" t="n">
        <v>25731</v>
      </c>
      <c r="C10622" s="162" t="n">
        <v>74.20999999999999</v>
      </c>
      <c r="D10622" s="162" t="n">
        <v>-0.180389</v>
      </c>
      <c r="E10622" s="162" t="n"/>
    </row>
    <row r="10623">
      <c r="B10623" s="161" t="n">
        <v>25734</v>
      </c>
      <c r="C10623" s="162" t="n">
        <v>74.38</v>
      </c>
      <c r="D10623" s="162" t="n">
        <v>-0.176911</v>
      </c>
      <c r="E10623" s="162" t="n"/>
    </row>
    <row r="10624">
      <c r="B10624" s="161" t="n">
        <v>25735</v>
      </c>
      <c r="C10624" s="162" t="n">
        <v>76.15000000000001</v>
      </c>
      <c r="D10624" s="162" t="n">
        <v>-0.152301</v>
      </c>
      <c r="E10624" s="162" t="n"/>
    </row>
    <row r="10625">
      <c r="B10625" s="161" t="n">
        <v>25736</v>
      </c>
      <c r="C10625" s="162" t="n">
        <v>76</v>
      </c>
      <c r="D10625" s="162" t="n">
        <v>-0.153202</v>
      </c>
      <c r="E10625" s="162" t="n"/>
    </row>
    <row r="10626">
      <c r="B10626" s="161" t="n">
        <v>25737</v>
      </c>
      <c r="C10626" s="162" t="n">
        <v>76.51000000000001</v>
      </c>
      <c r="D10626" s="162" t="n">
        <v>-0.145514</v>
      </c>
      <c r="E10626" s="162" t="n"/>
    </row>
    <row r="10627">
      <c r="B10627" s="161" t="n">
        <v>25738</v>
      </c>
      <c r="C10627" s="162" t="n">
        <v>77.05</v>
      </c>
      <c r="D10627" s="162" t="n">
        <v>-0.137544</v>
      </c>
      <c r="E10627" s="162" t="n"/>
    </row>
    <row r="10628">
      <c r="B10628" s="161" t="n">
        <v>25741</v>
      </c>
      <c r="C10628" s="162" t="n">
        <v>76.64</v>
      </c>
      <c r="D10628" s="162" t="n">
        <v>-0.14197</v>
      </c>
      <c r="E10628" s="162" t="n"/>
    </row>
    <row r="10629">
      <c r="B10629" s="161" t="n">
        <v>25742</v>
      </c>
      <c r="C10629" s="162" t="n">
        <v>74.76000000000001</v>
      </c>
      <c r="D10629" s="162" t="n">
        <v>-0.165752</v>
      </c>
      <c r="E10629" s="162" t="n"/>
    </row>
    <row r="10630">
      <c r="B10630" s="161" t="n">
        <v>25743</v>
      </c>
      <c r="C10630" s="162" t="n">
        <v>73.97</v>
      </c>
      <c r="D10630" s="162" t="n">
        <v>-0.175186</v>
      </c>
      <c r="E10630" s="162" t="n"/>
    </row>
    <row r="10631">
      <c r="B10631" s="161" t="n">
        <v>25744</v>
      </c>
      <c r="C10631" s="162" t="n">
        <v>74.02</v>
      </c>
      <c r="D10631" s="162" t="n">
        <v>-0.173363</v>
      </c>
      <c r="E10631" s="162" t="n"/>
    </row>
    <row r="10632">
      <c r="B10632" s="161" t="n">
        <v>25745</v>
      </c>
      <c r="C10632" s="162" t="n">
        <v>73.47</v>
      </c>
      <c r="D10632" s="162" t="n">
        <v>-0.179647</v>
      </c>
      <c r="E10632" s="162" t="n"/>
    </row>
    <row r="10633">
      <c r="B10633" s="161" t="n">
        <v>25748</v>
      </c>
      <c r="C10633" s="162" t="n">
        <v>72.89</v>
      </c>
      <c r="D10633" s="162" t="n">
        <v>-0.186322</v>
      </c>
      <c r="E10633" s="162" t="n"/>
    </row>
    <row r="10634">
      <c r="B10634" s="161" t="n">
        <v>25749</v>
      </c>
      <c r="C10634" s="162" t="n">
        <v>72.72</v>
      </c>
      <c r="D10634" s="162" t="n">
        <v>-0.187391</v>
      </c>
      <c r="E10634" s="162" t="n"/>
    </row>
    <row r="10635">
      <c r="B10635" s="161" t="n">
        <v>25750</v>
      </c>
      <c r="C10635" s="162" t="n">
        <v>73.04000000000001</v>
      </c>
      <c r="D10635" s="162" t="n">
        <v>-0.181761</v>
      </c>
      <c r="E10635" s="162" t="n"/>
    </row>
    <row r="10636">
      <c r="B10636" s="161" t="n">
        <v>25751</v>
      </c>
      <c r="C10636" s="162" t="n">
        <v>72.92</v>
      </c>
      <c r="D10636" s="162" t="n">
        <v>-0.18215</v>
      </c>
      <c r="E10636" s="162" t="n"/>
    </row>
    <row r="10637">
      <c r="B10637" s="161" t="n">
        <v>25755</v>
      </c>
      <c r="C10637" s="162" t="n">
        <v>71.78</v>
      </c>
      <c r="D10637" s="162" t="n">
        <v>-0.196568</v>
      </c>
      <c r="E10637" s="162" t="n"/>
    </row>
    <row r="10638">
      <c r="B10638" s="161" t="n">
        <v>25756</v>
      </c>
      <c r="C10638" s="162" t="n">
        <v>71.23</v>
      </c>
      <c r="D10638" s="162" t="n">
        <v>-0.202863</v>
      </c>
      <c r="E10638" s="162" t="n"/>
    </row>
    <row r="10639">
      <c r="B10639" s="161" t="n">
        <v>25757</v>
      </c>
      <c r="C10639" s="162" t="n">
        <v>73</v>
      </c>
      <c r="D10639" s="162" t="n">
        <v>-0.17702</v>
      </c>
      <c r="E10639" s="162" t="n"/>
    </row>
    <row r="10640">
      <c r="B10640" s="161" t="n">
        <v>25758</v>
      </c>
      <c r="C10640" s="162" t="n">
        <v>74.06</v>
      </c>
      <c r="D10640" s="162" t="n">
        <v>-0.161373</v>
      </c>
      <c r="E10640" s="162" t="n"/>
    </row>
    <row r="10641">
      <c r="B10641" s="161" t="n">
        <v>25759</v>
      </c>
      <c r="C10641" s="162" t="n">
        <v>74.56999999999999</v>
      </c>
      <c r="D10641" s="162" t="n">
        <v>-0.153349</v>
      </c>
      <c r="E10641" s="162" t="n"/>
    </row>
    <row r="10642">
      <c r="B10642" s="161" t="n">
        <v>25762</v>
      </c>
      <c r="C10642" s="162" t="n">
        <v>74.48</v>
      </c>
      <c r="D10642" s="162" t="n">
        <v>-0.153424</v>
      </c>
      <c r="E10642" s="162" t="n"/>
    </row>
    <row r="10643">
      <c r="B10643" s="161" t="n">
        <v>25763</v>
      </c>
      <c r="C10643" s="162" t="n">
        <v>74.42</v>
      </c>
      <c r="D10643" s="162" t="n">
        <v>-0.153136</v>
      </c>
      <c r="E10643" s="162" t="n"/>
    </row>
    <row r="10644">
      <c r="B10644" s="161" t="n">
        <v>25764</v>
      </c>
      <c r="C10644" s="162" t="n">
        <v>75.23</v>
      </c>
      <c r="D10644" s="162" t="n">
        <v>-0.141278</v>
      </c>
      <c r="E10644" s="162" t="n"/>
    </row>
    <row r="10645">
      <c r="B10645" s="161" t="n">
        <v>25765</v>
      </c>
      <c r="C10645" s="162" t="n">
        <v>76.34</v>
      </c>
      <c r="D10645" s="162" t="n">
        <v>-0.125697</v>
      </c>
      <c r="E10645" s="162" t="n"/>
    </row>
    <row r="10646">
      <c r="B10646" s="161" t="n">
        <v>25766</v>
      </c>
      <c r="C10646" s="162" t="n">
        <v>77.69</v>
      </c>
      <c r="D10646" s="162" t="n">
        <v>-0.107269</v>
      </c>
      <c r="E10646" s="162" t="n"/>
    </row>
    <row r="10647">
      <c r="B10647" s="161" t="n">
        <v>25769</v>
      </c>
      <c r="C10647" s="162" t="n">
        <v>77.72</v>
      </c>
      <c r="D10647" s="162" t="n">
        <v>-0.105988</v>
      </c>
      <c r="E10647" s="162" t="n"/>
    </row>
    <row r="10648">
      <c r="B10648" s="161" t="n">
        <v>25770</v>
      </c>
      <c r="C10648" s="162" t="n">
        <v>76.98</v>
      </c>
      <c r="D10648" s="162" t="n">
        <v>-0.114607</v>
      </c>
      <c r="E10648" s="162" t="n"/>
    </row>
    <row r="10649">
      <c r="B10649" s="161" t="n">
        <v>25771</v>
      </c>
      <c r="C10649" s="162" t="n">
        <v>77.03</v>
      </c>
      <c r="D10649" s="162" t="n">
        <v>-0.113027</v>
      </c>
      <c r="E10649" s="162" t="n"/>
    </row>
    <row r="10650">
      <c r="B10650" s="161" t="n">
        <v>25772</v>
      </c>
      <c r="C10650" s="162" t="n">
        <v>78</v>
      </c>
      <c r="D10650" s="162" t="n">
        <v>-0.099663</v>
      </c>
      <c r="E10650" s="162" t="n"/>
    </row>
    <row r="10651">
      <c r="B10651" s="161" t="n">
        <v>25773</v>
      </c>
      <c r="C10651" s="162" t="n">
        <v>77.81999999999999</v>
      </c>
      <c r="D10651" s="162" t="n">
        <v>-0.10109</v>
      </c>
      <c r="E10651" s="162" t="n"/>
    </row>
    <row r="10652">
      <c r="B10652" s="161" t="n">
        <v>25776</v>
      </c>
      <c r="C10652" s="162" t="n">
        <v>77.65000000000001</v>
      </c>
      <c r="D10652" s="162" t="n">
        <v>-0.102353</v>
      </c>
      <c r="E10652" s="162" t="n"/>
    </row>
    <row r="10653">
      <c r="B10653" s="161" t="n">
        <v>25777</v>
      </c>
      <c r="C10653" s="162" t="n">
        <v>77.77</v>
      </c>
      <c r="D10653" s="162" t="n">
        <v>-0.09980899999999999</v>
      </c>
      <c r="E10653" s="162" t="n"/>
    </row>
    <row r="10654">
      <c r="B10654" s="161" t="n">
        <v>25778</v>
      </c>
      <c r="C10654" s="162" t="n">
        <v>78.04000000000001</v>
      </c>
      <c r="D10654" s="162" t="n">
        <v>-0.095315</v>
      </c>
      <c r="E10654" s="162" t="n"/>
    </row>
    <row r="10655">
      <c r="B10655" s="161" t="n">
        <v>25779</v>
      </c>
      <c r="C10655" s="162" t="n">
        <v>78.06999999999999</v>
      </c>
      <c r="D10655" s="162" t="n">
        <v>-0.093903</v>
      </c>
      <c r="E10655" s="162" t="n"/>
    </row>
    <row r="10656">
      <c r="B10656" s="161" t="n">
        <v>25780</v>
      </c>
      <c r="C10656" s="162" t="n">
        <v>78.05</v>
      </c>
      <c r="D10656" s="162" t="n">
        <v>-0.09309000000000001</v>
      </c>
      <c r="E10656" s="162" t="n"/>
    </row>
    <row r="10657">
      <c r="B10657" s="161" t="n">
        <v>25783</v>
      </c>
      <c r="C10657" s="162" t="n">
        <v>77.02</v>
      </c>
      <c r="D10657" s="162" t="n">
        <v>-0.105252</v>
      </c>
      <c r="E10657" s="162" t="n"/>
    </row>
    <row r="10658">
      <c r="B10658" s="161" t="n">
        <v>25784</v>
      </c>
      <c r="C10658" s="162" t="n">
        <v>77.19</v>
      </c>
      <c r="D10658" s="162" t="n">
        <v>-0.10192</v>
      </c>
      <c r="E10658" s="162" t="n"/>
    </row>
    <row r="10659">
      <c r="B10659" s="161" t="n">
        <v>25785</v>
      </c>
      <c r="C10659" s="162" t="n">
        <v>77.18000000000001</v>
      </c>
      <c r="D10659" s="162" t="n">
        <v>-0.100878</v>
      </c>
      <c r="E10659" s="162" t="n"/>
    </row>
    <row r="10660">
      <c r="B10660" s="161" t="n">
        <v>25786</v>
      </c>
      <c r="C10660" s="162" t="n">
        <v>77.08</v>
      </c>
      <c r="D10660" s="162" t="n">
        <v>-0.100958</v>
      </c>
      <c r="E10660" s="162" t="n"/>
    </row>
    <row r="10661">
      <c r="B10661" s="161" t="n">
        <v>25787</v>
      </c>
      <c r="C10661" s="162" t="n">
        <v>77.28</v>
      </c>
      <c r="D10661" s="162" t="n">
        <v>-0.09718300000000001</v>
      </c>
      <c r="E10661" s="162" t="n"/>
    </row>
    <row r="10662">
      <c r="B10662" s="161" t="n">
        <v>25790</v>
      </c>
      <c r="C10662" s="162" t="n">
        <v>76.2</v>
      </c>
      <c r="D10662" s="162" t="n">
        <v>-0.109969</v>
      </c>
      <c r="E10662" s="162" t="n"/>
    </row>
    <row r="10663">
      <c r="B10663" s="161" t="n">
        <v>25791</v>
      </c>
      <c r="C10663" s="162" t="n">
        <v>75.81999999999999</v>
      </c>
      <c r="D10663" s="162" t="n">
        <v>-0.113667</v>
      </c>
      <c r="E10663" s="162" t="n"/>
    </row>
    <row r="10664">
      <c r="B10664" s="161" t="n">
        <v>25792</v>
      </c>
      <c r="C10664" s="162" t="n">
        <v>75.42</v>
      </c>
      <c r="D10664" s="162" t="n">
        <v>-0.117647</v>
      </c>
      <c r="E10664" s="162" t="n"/>
    </row>
    <row r="10665">
      <c r="B10665" s="161" t="n">
        <v>25793</v>
      </c>
      <c r="C10665" s="162" t="n">
        <v>74.76000000000001</v>
      </c>
      <c r="D10665" s="162" t="n">
        <v>-0.125136</v>
      </c>
      <c r="E10665" s="162" t="n"/>
    </row>
    <row r="10666">
      <c r="B10666" s="161" t="n">
        <v>25794</v>
      </c>
      <c r="C10666" s="162" t="n">
        <v>75.18000000000001</v>
      </c>
      <c r="D10666" s="162" t="n">
        <v>-0.118249</v>
      </c>
      <c r="E10666" s="162" t="n"/>
    </row>
    <row r="10667">
      <c r="B10667" s="161" t="n">
        <v>25797</v>
      </c>
      <c r="C10667" s="162" t="n">
        <v>75.33</v>
      </c>
      <c r="D10667" s="162" t="n">
        <v>-0.114961</v>
      </c>
      <c r="E10667" s="162" t="n"/>
    </row>
    <row r="10668">
      <c r="B10668" s="161" t="n">
        <v>25798</v>
      </c>
      <c r="C10668" s="162" t="n">
        <v>76.2</v>
      </c>
      <c r="D10668" s="162" t="n">
        <v>-0.102237</v>
      </c>
      <c r="E10668" s="162" t="n"/>
    </row>
    <row r="10669">
      <c r="B10669" s="161" t="n">
        <v>25799</v>
      </c>
      <c r="C10669" s="162" t="n">
        <v>76.95999999999999</v>
      </c>
      <c r="D10669" s="162" t="n">
        <v>-0.091113</v>
      </c>
      <c r="E10669" s="162" t="n"/>
    </row>
    <row r="10670">
      <c r="B10670" s="161" t="n">
        <v>25800</v>
      </c>
      <c r="C10670" s="162" t="n">
        <v>77.64</v>
      </c>
      <c r="D10670" s="162" t="n">
        <v>-0.08112900000000001</v>
      </c>
      <c r="E10670" s="162" t="n"/>
    </row>
    <row r="10671">
      <c r="B10671" s="161" t="n">
        <v>25801</v>
      </c>
      <c r="C10671" s="162" t="n">
        <v>79.23999999999999</v>
      </c>
      <c r="D10671" s="162" t="n">
        <v>-0.059635</v>
      </c>
      <c r="E10671" s="162" t="n"/>
    </row>
    <row r="10672">
      <c r="B10672" s="161" t="n">
        <v>25804</v>
      </c>
      <c r="C10672" s="162" t="n">
        <v>80.98999999999999</v>
      </c>
      <c r="D10672" s="162" t="n">
        <v>-0.036764</v>
      </c>
      <c r="E10672" s="162" t="n"/>
    </row>
    <row r="10673">
      <c r="B10673" s="161" t="n">
        <v>25805</v>
      </c>
      <c r="C10673" s="162" t="n">
        <v>81.12</v>
      </c>
      <c r="D10673" s="162" t="n">
        <v>-0.034135</v>
      </c>
      <c r="E10673" s="162" t="n"/>
    </row>
    <row r="10674">
      <c r="B10674" s="161" t="n">
        <v>25806</v>
      </c>
      <c r="C10674" s="162" t="n">
        <v>81.20999999999999</v>
      </c>
      <c r="D10674" s="162" t="n">
        <v>-0.032022</v>
      </c>
      <c r="E10674" s="162" t="n"/>
    </row>
    <row r="10675">
      <c r="B10675" s="161" t="n">
        <v>25807</v>
      </c>
      <c r="C10675" s="162" t="n">
        <v>81.08</v>
      </c>
      <c r="D10675" s="162" t="n">
        <v>-0.032621</v>
      </c>
      <c r="E10675" s="162" t="n"/>
    </row>
    <row r="10676">
      <c r="B10676" s="161" t="n">
        <v>25808</v>
      </c>
      <c r="C10676" s="162" t="n">
        <v>81.86</v>
      </c>
      <c r="D10676" s="162" t="n">
        <v>-0.022117</v>
      </c>
      <c r="E10676" s="162" t="n"/>
    </row>
    <row r="10677">
      <c r="B10677" s="161" t="n">
        <v>25811</v>
      </c>
      <c r="C10677" s="162" t="n">
        <v>81.52</v>
      </c>
      <c r="D10677" s="162" t="n">
        <v>-0.02535</v>
      </c>
      <c r="E10677" s="162" t="n"/>
    </row>
    <row r="10678">
      <c r="B10678" s="161" t="n">
        <v>25812</v>
      </c>
      <c r="C10678" s="162" t="n">
        <v>80.95</v>
      </c>
      <c r="D10678" s="162" t="n">
        <v>-0.031442</v>
      </c>
      <c r="E10678" s="162" t="n"/>
    </row>
    <row r="10679">
      <c r="B10679" s="161" t="n">
        <v>25813</v>
      </c>
      <c r="C10679" s="162" t="n">
        <v>80.95999999999999</v>
      </c>
      <c r="D10679" s="162" t="n">
        <v>-0.030394</v>
      </c>
      <c r="E10679" s="162" t="n"/>
    </row>
    <row r="10680">
      <c r="B10680" s="161" t="n">
        <v>25814</v>
      </c>
      <c r="C10680" s="162" t="n">
        <v>82.09</v>
      </c>
      <c r="D10680" s="162" t="n">
        <v>-0.015706</v>
      </c>
      <c r="E10680" s="162" t="n"/>
    </row>
    <row r="10681">
      <c r="B10681" s="161" t="n">
        <v>25815</v>
      </c>
      <c r="C10681" s="162" t="n">
        <v>82.83</v>
      </c>
      <c r="D10681" s="162" t="n">
        <v>-0.006007</v>
      </c>
      <c r="E10681" s="162" t="n"/>
    </row>
    <row r="10682">
      <c r="B10682" s="161" t="n">
        <v>25819</v>
      </c>
      <c r="C10682" s="162" t="n">
        <v>83.04000000000001</v>
      </c>
      <c r="D10682" s="162" t="n">
        <v>-0.002798</v>
      </c>
      <c r="E10682" s="162" t="n"/>
    </row>
    <row r="10683">
      <c r="B10683" s="161" t="n">
        <v>25820</v>
      </c>
      <c r="C10683" s="162" t="n">
        <v>82.79000000000001</v>
      </c>
      <c r="D10683" s="162" t="n">
        <v>-0.005185</v>
      </c>
      <c r="E10683" s="162" t="n"/>
    </row>
    <row r="10684">
      <c r="B10684" s="161" t="n">
        <v>25821</v>
      </c>
      <c r="C10684" s="162" t="n">
        <v>82.3</v>
      </c>
      <c r="D10684" s="162" t="n">
        <v>-0.010482</v>
      </c>
      <c r="E10684" s="162" t="n"/>
    </row>
    <row r="10685">
      <c r="B10685" s="161" t="n">
        <v>25822</v>
      </c>
      <c r="C10685" s="162" t="n">
        <v>82.52</v>
      </c>
      <c r="D10685" s="162" t="n">
        <v>-0.007166</v>
      </c>
      <c r="E10685" s="162" t="n"/>
    </row>
    <row r="10686">
      <c r="B10686" s="161" t="n">
        <v>25825</v>
      </c>
      <c r="C10686" s="162" t="n">
        <v>82.06999999999999</v>
      </c>
      <c r="D10686" s="162" t="n">
        <v>-0.011927</v>
      </c>
      <c r="E10686" s="162" t="n"/>
    </row>
    <row r="10687">
      <c r="B10687" s="161" t="n">
        <v>25826</v>
      </c>
      <c r="C10687" s="162" t="n">
        <v>81.36</v>
      </c>
      <c r="D10687" s="162" t="n">
        <v>-0.019902</v>
      </c>
      <c r="E10687" s="162" t="n"/>
    </row>
    <row r="10688">
      <c r="B10688" s="161" t="n">
        <v>25827</v>
      </c>
      <c r="C10688" s="162" t="n">
        <v>81.79000000000001</v>
      </c>
      <c r="D10688" s="162" t="n">
        <v>-0.013976</v>
      </c>
      <c r="E10688" s="162" t="n"/>
    </row>
    <row r="10689">
      <c r="B10689" s="161" t="n">
        <v>25828</v>
      </c>
      <c r="C10689" s="162" t="n">
        <v>82.29000000000001</v>
      </c>
      <c r="D10689" s="162" t="n">
        <v>-0.007317</v>
      </c>
      <c r="E10689" s="162" t="n"/>
    </row>
    <row r="10690">
      <c r="B10690" s="161" t="n">
        <v>25829</v>
      </c>
      <c r="C10690" s="162" t="n">
        <v>82.62</v>
      </c>
      <c r="D10690" s="162" t="n">
        <v>-0.002752</v>
      </c>
      <c r="E10690" s="162" t="n"/>
    </row>
    <row r="10691">
      <c r="B10691" s="161" t="n">
        <v>25832</v>
      </c>
      <c r="C10691" s="162" t="n">
        <v>81.91</v>
      </c>
      <c r="D10691" s="162" t="n">
        <v>-0.01079</v>
      </c>
      <c r="E10691" s="162" t="n"/>
    </row>
    <row r="10692">
      <c r="B10692" s="161" t="n">
        <v>25833</v>
      </c>
      <c r="C10692" s="162" t="n">
        <v>81.66</v>
      </c>
      <c r="D10692" s="162" t="n">
        <v>-0.013305</v>
      </c>
      <c r="E10692" s="162" t="n"/>
    </row>
    <row r="10693">
      <c r="B10693" s="161" t="n">
        <v>25834</v>
      </c>
      <c r="C10693" s="162" t="n">
        <v>82.83</v>
      </c>
      <c r="D10693" s="162" t="n">
        <v>0.001388</v>
      </c>
      <c r="E10693" s="162" t="n"/>
    </row>
    <row r="10694">
      <c r="B10694" s="161" t="n">
        <v>25835</v>
      </c>
      <c r="C10694" s="162" t="n">
        <v>83.91</v>
      </c>
      <c r="D10694" s="162" t="n">
        <v>0.014739</v>
      </c>
      <c r="E10694" s="162" t="n"/>
    </row>
    <row r="10695">
      <c r="B10695" s="161" t="n">
        <v>25836</v>
      </c>
      <c r="C10695" s="162" t="n">
        <v>83.97</v>
      </c>
      <c r="D10695" s="162" t="n">
        <v>0.01585</v>
      </c>
      <c r="E10695" s="162" t="n"/>
    </row>
    <row r="10696">
      <c r="B10696" s="161" t="n">
        <v>25839</v>
      </c>
      <c r="C10696" s="162" t="n">
        <v>83.86</v>
      </c>
      <c r="D10696" s="162" t="n">
        <v>0.01496</v>
      </c>
      <c r="E10696" s="162" t="n"/>
    </row>
    <row r="10697">
      <c r="B10697" s="161" t="n">
        <v>25840</v>
      </c>
      <c r="C10697" s="162" t="n">
        <v>84.3</v>
      </c>
      <c r="D10697" s="162" t="n">
        <v>0.020571</v>
      </c>
      <c r="E10697" s="162" t="n"/>
    </row>
    <row r="10698">
      <c r="B10698" s="161" t="n">
        <v>25841</v>
      </c>
      <c r="C10698" s="162" t="n">
        <v>84.20999999999999</v>
      </c>
      <c r="D10698" s="162" t="n">
        <v>0.019836</v>
      </c>
      <c r="E10698" s="162" t="n"/>
    </row>
    <row r="10699">
      <c r="B10699" s="161" t="n">
        <v>25842</v>
      </c>
      <c r="C10699" s="162" t="n">
        <v>84.31999999999999</v>
      </c>
      <c r="D10699" s="162" t="n">
        <v>0.021437</v>
      </c>
      <c r="E10699" s="162" t="n"/>
    </row>
    <row r="10700">
      <c r="B10700" s="161" t="n">
        <v>25843</v>
      </c>
      <c r="C10700" s="162" t="n">
        <v>85.16</v>
      </c>
      <c r="D10700" s="162" t="n">
        <v>0.03168</v>
      </c>
      <c r="E10700" s="162" t="n"/>
    </row>
    <row r="10701">
      <c r="B10701" s="161" t="n">
        <v>25846</v>
      </c>
      <c r="C10701" s="162" t="n">
        <v>86.47</v>
      </c>
      <c r="D10701" s="162" t="n">
        <v>0.047244</v>
      </c>
      <c r="E10701" s="162" t="n"/>
    </row>
    <row r="10702">
      <c r="B10702" s="161" t="n">
        <v>25847</v>
      </c>
      <c r="C10702" s="162" t="n">
        <v>86.84999999999999</v>
      </c>
      <c r="D10702" s="162" t="n">
        <v>0.051855</v>
      </c>
      <c r="E10702" s="162" t="n"/>
    </row>
    <row r="10703">
      <c r="B10703" s="161" t="n">
        <v>25848</v>
      </c>
      <c r="C10703" s="162" t="n">
        <v>86.89</v>
      </c>
      <c r="D10703" s="162" t="n">
        <v>0.052518</v>
      </c>
      <c r="E10703" s="162" t="n"/>
    </row>
    <row r="10704">
      <c r="B10704" s="161" t="n">
        <v>25849</v>
      </c>
      <c r="C10704" s="162" t="n">
        <v>85.95</v>
      </c>
      <c r="D10704" s="162" t="n">
        <v>0.041958</v>
      </c>
      <c r="E10704" s="162" t="n"/>
    </row>
    <row r="10705">
      <c r="B10705" s="161" t="n">
        <v>25850</v>
      </c>
      <c r="C10705" s="162" t="n">
        <v>85.08</v>
      </c>
      <c r="D10705" s="162" t="n">
        <v>0.032197</v>
      </c>
      <c r="E10705" s="162" t="n"/>
    </row>
    <row r="10706">
      <c r="B10706" s="161" t="n">
        <v>25853</v>
      </c>
      <c r="C10706" s="162" t="n">
        <v>84.17</v>
      </c>
      <c r="D10706" s="162" t="n">
        <v>0.021873</v>
      </c>
      <c r="E10706" s="162" t="n"/>
    </row>
    <row r="10707">
      <c r="B10707" s="161" t="n">
        <v>25854</v>
      </c>
      <c r="C10707" s="162" t="n">
        <v>84.06</v>
      </c>
      <c r="D10707" s="162" t="n">
        <v>0.021024</v>
      </c>
      <c r="E10707" s="162" t="n"/>
    </row>
    <row r="10708">
      <c r="B10708" s="161" t="n">
        <v>25855</v>
      </c>
      <c r="C10708" s="162" t="n">
        <v>84.19</v>
      </c>
      <c r="D10708" s="162" t="n">
        <v>0.023047</v>
      </c>
      <c r="E10708" s="162" t="n"/>
    </row>
    <row r="10709">
      <c r="B10709" s="161" t="n">
        <v>25856</v>
      </c>
      <c r="C10709" s="162" t="n">
        <v>84.65000000000001</v>
      </c>
      <c r="D10709" s="162" t="n">
        <v>0.029004</v>
      </c>
      <c r="E10709" s="162" t="n"/>
    </row>
    <row r="10710">
      <c r="B10710" s="161" t="n">
        <v>25857</v>
      </c>
      <c r="C10710" s="162" t="n">
        <v>84.28</v>
      </c>
      <c r="D10710" s="162" t="n">
        <v>0.025182</v>
      </c>
      <c r="E10710" s="162" t="n"/>
    </row>
    <row r="10711">
      <c r="B10711" s="161" t="n">
        <v>25860</v>
      </c>
      <c r="C10711" s="162" t="n">
        <v>83.15000000000001</v>
      </c>
      <c r="D10711" s="162" t="n">
        <v>0.012272</v>
      </c>
      <c r="E10711" s="162" t="n"/>
    </row>
    <row r="10712">
      <c r="B10712" s="161" t="n">
        <v>25861</v>
      </c>
      <c r="C10712" s="162" t="n">
        <v>83.64</v>
      </c>
      <c r="D10712" s="162" t="n">
        <v>0.018695</v>
      </c>
      <c r="E10712" s="162" t="n"/>
    </row>
    <row r="10713">
      <c r="B10713" s="161" t="n">
        <v>25862</v>
      </c>
      <c r="C10713" s="162" t="n">
        <v>83.66</v>
      </c>
      <c r="D10713" s="162" t="n">
        <v>0.019483</v>
      </c>
      <c r="E10713" s="162" t="n"/>
    </row>
    <row r="10714">
      <c r="B10714" s="161" t="n">
        <v>25863</v>
      </c>
      <c r="C10714" s="162" t="n">
        <v>83.38</v>
      </c>
      <c r="D10714" s="162" t="n">
        <v>0.016681</v>
      </c>
      <c r="E10714" s="162" t="n"/>
    </row>
    <row r="10715">
      <c r="B10715" s="161" t="n">
        <v>25864</v>
      </c>
      <c r="C10715" s="162" t="n">
        <v>83.77</v>
      </c>
      <c r="D10715" s="162" t="n">
        <v>0.021831</v>
      </c>
      <c r="E10715" s="162" t="n"/>
    </row>
    <row r="10716">
      <c r="B10716" s="161" t="n">
        <v>25867</v>
      </c>
      <c r="C10716" s="162" t="n">
        <v>83.31</v>
      </c>
      <c r="D10716" s="162" t="n">
        <v>0.016842</v>
      </c>
      <c r="E10716" s="162" t="n"/>
    </row>
    <row r="10717">
      <c r="B10717" s="161" t="n">
        <v>25868</v>
      </c>
      <c r="C10717" s="162" t="n">
        <v>83.12</v>
      </c>
      <c r="D10717" s="162" t="n">
        <v>0.015079</v>
      </c>
      <c r="E10717" s="162" t="n"/>
    </row>
    <row r="10718">
      <c r="B10718" s="161" t="n">
        <v>25869</v>
      </c>
      <c r="C10718" s="162" t="n">
        <v>83.43000000000001</v>
      </c>
      <c r="D10718" s="162" t="n">
        <v>0.019306</v>
      </c>
      <c r="E10718" s="162" t="n"/>
    </row>
    <row r="10719">
      <c r="B10719" s="161" t="n">
        <v>25870</v>
      </c>
      <c r="C10719" s="162" t="n">
        <v>83.36</v>
      </c>
      <c r="D10719" s="162" t="n">
        <v>0.018929</v>
      </c>
      <c r="E10719" s="162" t="n"/>
    </row>
    <row r="10720">
      <c r="B10720" s="161" t="n">
        <v>25871</v>
      </c>
      <c r="C10720" s="162" t="n">
        <v>83.25</v>
      </c>
      <c r="D10720" s="162" t="n">
        <v>0.017999</v>
      </c>
      <c r="E10720" s="162" t="n"/>
    </row>
    <row r="10721">
      <c r="B10721" s="161" t="n">
        <v>25874</v>
      </c>
      <c r="C10721" s="162" t="n">
        <v>83.51000000000001</v>
      </c>
      <c r="D10721" s="162" t="n">
        <v>0.021504</v>
      </c>
      <c r="E10721" s="162" t="n"/>
    </row>
    <row r="10722">
      <c r="B10722" s="161" t="n">
        <v>25875</v>
      </c>
      <c r="C10722" s="162" t="n">
        <v>84.22</v>
      </c>
      <c r="D10722" s="162" t="n">
        <v>0.030318</v>
      </c>
      <c r="E10722" s="162" t="n"/>
    </row>
    <row r="10723">
      <c r="B10723" s="161" t="n">
        <v>25876</v>
      </c>
      <c r="C10723" s="162" t="n">
        <v>84.39</v>
      </c>
      <c r="D10723" s="162" t="n">
        <v>0.032675</v>
      </c>
      <c r="E10723" s="162" t="n"/>
    </row>
    <row r="10724">
      <c r="B10724" s="161" t="n">
        <v>25877</v>
      </c>
      <c r="C10724" s="162" t="n">
        <v>84.09999999999999</v>
      </c>
      <c r="D10724" s="162" t="n">
        <v>0.029537</v>
      </c>
      <c r="E10724" s="162" t="n"/>
    </row>
    <row r="10725">
      <c r="B10725" s="161" t="n">
        <v>25878</v>
      </c>
      <c r="C10725" s="162" t="n">
        <v>84.22</v>
      </c>
      <c r="D10725" s="162" t="n">
        <v>0.031205</v>
      </c>
      <c r="E10725" s="162" t="n"/>
    </row>
    <row r="10726">
      <c r="B10726" s="161" t="n">
        <v>25881</v>
      </c>
      <c r="C10726" s="162" t="n">
        <v>84.67</v>
      </c>
      <c r="D10726" s="162" t="n">
        <v>0.036715</v>
      </c>
      <c r="E10726" s="162" t="n"/>
    </row>
    <row r="10727">
      <c r="B10727" s="161" t="n">
        <v>25882</v>
      </c>
      <c r="C10727" s="162" t="n">
        <v>84.79000000000001</v>
      </c>
      <c r="D10727" s="162" t="n">
        <v>0.038253</v>
      </c>
      <c r="E10727" s="162" t="n"/>
    </row>
    <row r="10728">
      <c r="B10728" s="161" t="n">
        <v>25883</v>
      </c>
      <c r="C10728" s="162" t="n">
        <v>85.03</v>
      </c>
      <c r="D10728" s="162" t="n">
        <v>0.04112</v>
      </c>
      <c r="E10728" s="162" t="n"/>
    </row>
    <row r="10729">
      <c r="B10729" s="161" t="n">
        <v>25884</v>
      </c>
      <c r="C10729" s="162" t="n">
        <v>84.15000000000001</v>
      </c>
      <c r="D10729" s="162" t="n">
        <v>0.03077</v>
      </c>
      <c r="E10729" s="162" t="n"/>
    </row>
    <row r="10730">
      <c r="B10730" s="161" t="n">
        <v>25885</v>
      </c>
      <c r="C10730" s="162" t="n">
        <v>83.37</v>
      </c>
      <c r="D10730" s="162" t="n">
        <v>0.021604</v>
      </c>
      <c r="E10730" s="162" t="n"/>
    </row>
    <row r="10731">
      <c r="B10731" s="161" t="n">
        <v>25888</v>
      </c>
      <c r="C10731" s="162" t="n">
        <v>83.23999999999999</v>
      </c>
      <c r="D10731" s="162" t="n">
        <v>0.02026</v>
      </c>
      <c r="E10731" s="162" t="n"/>
    </row>
    <row r="10732">
      <c r="B10732" s="161" t="n">
        <v>25889</v>
      </c>
      <c r="C10732" s="162" t="n">
        <v>83.34</v>
      </c>
      <c r="D10732" s="162" t="n">
        <v>0.021638</v>
      </c>
      <c r="E10732" s="162" t="n"/>
    </row>
    <row r="10733">
      <c r="B10733" s="161" t="n">
        <v>25890</v>
      </c>
      <c r="C10733" s="162" t="n">
        <v>82.79000000000001</v>
      </c>
      <c r="D10733" s="162" t="n">
        <v>0.015207</v>
      </c>
      <c r="E10733" s="162" t="n"/>
    </row>
    <row r="10734">
      <c r="B10734" s="161" t="n">
        <v>25891</v>
      </c>
      <c r="C10734" s="162" t="n">
        <v>82.91</v>
      </c>
      <c r="D10734" s="162" t="n">
        <v>0.016866</v>
      </c>
      <c r="E10734" s="162" t="n"/>
    </row>
    <row r="10735">
      <c r="B10735" s="161" t="n">
        <v>25892</v>
      </c>
      <c r="C10735" s="162" t="n">
        <v>83.72</v>
      </c>
      <c r="D10735" s="162" t="n">
        <v>0.02679</v>
      </c>
      <c r="E10735" s="162" t="n"/>
    </row>
    <row r="10736">
      <c r="B10736" s="161" t="n">
        <v>25895</v>
      </c>
      <c r="C10736" s="162" t="n">
        <v>84.23999999999999</v>
      </c>
      <c r="D10736" s="162" t="n">
        <v>0.033096</v>
      </c>
      <c r="E10736" s="162" t="n"/>
    </row>
    <row r="10737">
      <c r="B10737" s="161" t="n">
        <v>25896</v>
      </c>
      <c r="C10737" s="162" t="n">
        <v>84.78</v>
      </c>
      <c r="D10737" s="162" t="n">
        <v>0.039618</v>
      </c>
      <c r="E10737" s="162" t="n"/>
    </row>
    <row r="10738">
      <c r="B10738" s="161" t="n">
        <v>25897</v>
      </c>
      <c r="C10738" s="162" t="n">
        <v>85.09</v>
      </c>
      <c r="D10738" s="162" t="n">
        <v>0.043368</v>
      </c>
      <c r="E10738" s="162" t="n"/>
    </row>
    <row r="10739">
      <c r="B10739" s="161" t="n">
        <v>25899</v>
      </c>
      <c r="C10739" s="162" t="n">
        <v>85.93000000000001</v>
      </c>
      <c r="D10739" s="162" t="n">
        <v>0.053229</v>
      </c>
      <c r="E10739" s="162" t="n"/>
    </row>
    <row r="10740">
      <c r="B10740" s="161" t="n">
        <v>25902</v>
      </c>
      <c r="C10740" s="162" t="n">
        <v>87.2</v>
      </c>
      <c r="D10740" s="162" t="n">
        <v>0.067856</v>
      </c>
      <c r="E10740" s="162" t="n"/>
    </row>
    <row r="10741">
      <c r="B10741" s="161" t="n">
        <v>25903</v>
      </c>
      <c r="C10741" s="162" t="n">
        <v>87.47</v>
      </c>
      <c r="D10741" s="162" t="n">
        <v>0.07088</v>
      </c>
      <c r="E10741" s="162" t="n"/>
    </row>
    <row r="10742">
      <c r="B10742" s="161" t="n">
        <v>25904</v>
      </c>
      <c r="C10742" s="162" t="n">
        <v>88.48</v>
      </c>
      <c r="D10742" s="162" t="n">
        <v>0.082297</v>
      </c>
      <c r="E10742" s="162" t="n"/>
    </row>
    <row r="10743">
      <c r="B10743" s="161" t="n">
        <v>25905</v>
      </c>
      <c r="C10743" s="162" t="n">
        <v>88.90000000000001</v>
      </c>
      <c r="D10743" s="162" t="n">
        <v>0.086962</v>
      </c>
      <c r="E10743" s="162" t="n"/>
    </row>
    <row r="10744">
      <c r="B10744" s="161" t="n">
        <v>25906</v>
      </c>
      <c r="C10744" s="162" t="n">
        <v>89.45999999999999</v>
      </c>
      <c r="D10744" s="162" t="n">
        <v>0.093154</v>
      </c>
      <c r="E10744" s="162" t="n"/>
    </row>
    <row r="10745">
      <c r="B10745" s="161" t="n">
        <v>25909</v>
      </c>
      <c r="C10745" s="162" t="n">
        <v>89.94</v>
      </c>
      <c r="D10745" s="162" t="n">
        <v>0.098386</v>
      </c>
      <c r="E10745" s="162" t="n"/>
    </row>
    <row r="10746">
      <c r="B10746" s="161" t="n">
        <v>25910</v>
      </c>
      <c r="C10746" s="162" t="n">
        <v>89.47</v>
      </c>
      <c r="D10746" s="162" t="n">
        <v>0.093139</v>
      </c>
      <c r="E10746" s="162" t="n"/>
    </row>
    <row r="10747">
      <c r="B10747" s="161" t="n">
        <v>25911</v>
      </c>
      <c r="C10747" s="162" t="n">
        <v>89.54000000000001</v>
      </c>
      <c r="D10747" s="162" t="n">
        <v>0.09388199999999999</v>
      </c>
      <c r="E10747" s="162" t="n"/>
    </row>
    <row r="10748">
      <c r="B10748" s="161" t="n">
        <v>25912</v>
      </c>
      <c r="C10748" s="162" t="n">
        <v>89.92</v>
      </c>
      <c r="D10748" s="162" t="n">
        <v>0.098091</v>
      </c>
      <c r="E10748" s="162" t="n"/>
    </row>
    <row r="10749">
      <c r="B10749" s="161" t="n">
        <v>25913</v>
      </c>
      <c r="C10749" s="162" t="n">
        <v>90.26000000000001</v>
      </c>
      <c r="D10749" s="162" t="n">
        <v>0.101831</v>
      </c>
      <c r="E10749" s="162" t="n"/>
    </row>
    <row r="10750">
      <c r="B10750" s="161" t="n">
        <v>25916</v>
      </c>
      <c r="C10750" s="162" t="n">
        <v>89.8</v>
      </c>
      <c r="D10750" s="162" t="n">
        <v>0.096748</v>
      </c>
      <c r="E10750" s="162" t="n"/>
    </row>
    <row r="10751">
      <c r="B10751" s="161" t="n">
        <v>25917</v>
      </c>
      <c r="C10751" s="162" t="n">
        <v>89.66</v>
      </c>
      <c r="D10751" s="162" t="n">
        <v>0.095211</v>
      </c>
      <c r="E10751" s="162" t="n"/>
    </row>
    <row r="10752">
      <c r="B10752" s="161" t="n">
        <v>25918</v>
      </c>
      <c r="C10752" s="162" t="n">
        <v>89.72</v>
      </c>
      <c r="D10752" s="162" t="n">
        <v>0.095897</v>
      </c>
      <c r="E10752" s="162" t="n"/>
    </row>
    <row r="10753">
      <c r="B10753" s="161" t="n">
        <v>25919</v>
      </c>
      <c r="C10753" s="162" t="n">
        <v>90.04000000000001</v>
      </c>
      <c r="D10753" s="162" t="n">
        <v>0.099421</v>
      </c>
      <c r="E10753" s="162" t="n"/>
    </row>
    <row r="10754">
      <c r="B10754" s="161" t="n">
        <v>25920</v>
      </c>
      <c r="C10754" s="162" t="n">
        <v>90.22</v>
      </c>
      <c r="D10754" s="162" t="n">
        <v>0.101313</v>
      </c>
      <c r="E10754" s="162" t="n"/>
    </row>
    <row r="10755">
      <c r="B10755" s="161" t="n">
        <v>25923</v>
      </c>
      <c r="C10755" s="162" t="n">
        <v>89.94</v>
      </c>
      <c r="D10755" s="162" t="n">
        <v>0.098132</v>
      </c>
      <c r="E10755" s="162" t="n"/>
    </row>
    <row r="10756">
      <c r="B10756" s="161" t="n">
        <v>25924</v>
      </c>
      <c r="C10756" s="162" t="n">
        <v>90.04000000000001</v>
      </c>
      <c r="D10756" s="162" t="n">
        <v>0.09916</v>
      </c>
      <c r="E10756" s="162" t="n"/>
    </row>
    <row r="10757">
      <c r="B10757" s="161" t="n">
        <v>25925</v>
      </c>
      <c r="C10757" s="162" t="n">
        <v>90.09999999999999</v>
      </c>
      <c r="D10757" s="162" t="n">
        <v>0.099718</v>
      </c>
      <c r="E10757" s="162" t="n"/>
    </row>
    <row r="10758">
      <c r="B10758" s="161" t="n">
        <v>25926</v>
      </c>
      <c r="C10758" s="162" t="n">
        <v>90.61</v>
      </c>
      <c r="D10758" s="162" t="n">
        <v>0.105194</v>
      </c>
      <c r="E10758" s="162" t="n"/>
    </row>
    <row r="10759">
      <c r="B10759" s="161" t="n">
        <v>25930</v>
      </c>
      <c r="C10759" s="162" t="n">
        <v>91.09</v>
      </c>
      <c r="D10759" s="162" t="n">
        <v>0.110221</v>
      </c>
      <c r="E10759" s="162" t="n"/>
    </row>
    <row r="10760">
      <c r="B10760" s="161" t="n">
        <v>25931</v>
      </c>
      <c r="C10760" s="162" t="n">
        <v>92.08</v>
      </c>
      <c r="D10760" s="162" t="n">
        <v>0.120737</v>
      </c>
      <c r="E10760" s="162" t="n"/>
    </row>
    <row r="10761">
      <c r="B10761" s="161" t="n">
        <v>25932</v>
      </c>
      <c r="C10761" s="162" t="n">
        <v>92.27</v>
      </c>
      <c r="D10761" s="162" t="n">
        <v>0.122509</v>
      </c>
      <c r="E10761" s="162" t="n"/>
    </row>
    <row r="10762">
      <c r="B10762" s="161" t="n">
        <v>25933</v>
      </c>
      <c r="C10762" s="162" t="n">
        <v>92.15000000000001</v>
      </c>
      <c r="D10762" s="162" t="n">
        <v>0.120918</v>
      </c>
      <c r="E10762" s="162" t="n"/>
    </row>
    <row r="10763">
      <c r="B10763" s="161" t="n">
        <v>25937</v>
      </c>
      <c r="C10763" s="162" t="n">
        <v>91.15000000000001</v>
      </c>
      <c r="D10763" s="162" t="n">
        <v>0.109756</v>
      </c>
      <c r="E10763" s="162" t="n"/>
    </row>
    <row r="10764">
      <c r="B10764" s="161" t="n">
        <v>25938</v>
      </c>
      <c r="C10764" s="162" t="n">
        <v>91.8</v>
      </c>
      <c r="D10764" s="162" t="n">
        <v>0.116567</v>
      </c>
      <c r="E10764" s="162" t="n"/>
    </row>
    <row r="10765">
      <c r="B10765" s="161" t="n">
        <v>25939</v>
      </c>
      <c r="C10765" s="162" t="n">
        <v>92.34999999999999</v>
      </c>
      <c r="D10765" s="162" t="n">
        <v>0.122273</v>
      </c>
      <c r="E10765" s="162" t="n"/>
    </row>
    <row r="10766">
      <c r="B10766" s="161" t="n">
        <v>25940</v>
      </c>
      <c r="C10766" s="162" t="n">
        <v>92.38</v>
      </c>
      <c r="D10766" s="162" t="n">
        <v>0.122439</v>
      </c>
      <c r="E10766" s="162" t="n"/>
    </row>
    <row r="10767">
      <c r="B10767" s="161" t="n">
        <v>25941</v>
      </c>
      <c r="C10767" s="162" t="n">
        <v>92.19</v>
      </c>
      <c r="D10767" s="162" t="n">
        <v>0.120241</v>
      </c>
      <c r="E10767" s="162" t="n"/>
    </row>
    <row r="10768">
      <c r="B10768" s="161" t="n">
        <v>25944</v>
      </c>
      <c r="C10768" s="162" t="n">
        <v>91.98</v>
      </c>
      <c r="D10768" s="162" t="n">
        <v>0.117817</v>
      </c>
      <c r="E10768" s="162" t="n"/>
    </row>
    <row r="10769">
      <c r="B10769" s="161" t="n">
        <v>25945</v>
      </c>
      <c r="C10769" s="162" t="n">
        <v>92.72</v>
      </c>
      <c r="D10769" s="162" t="n">
        <v>0.125641</v>
      </c>
      <c r="E10769" s="162" t="n"/>
    </row>
    <row r="10770">
      <c r="B10770" s="161" t="n">
        <v>25946</v>
      </c>
      <c r="C10770" s="162" t="n">
        <v>92.56</v>
      </c>
      <c r="D10770" s="162" t="n">
        <v>0.123761</v>
      </c>
      <c r="E10770" s="162" t="n"/>
    </row>
    <row r="10771">
      <c r="B10771" s="161" t="n">
        <v>25947</v>
      </c>
      <c r="C10771" s="162" t="n">
        <v>92.8</v>
      </c>
      <c r="D10771" s="162" t="n">
        <v>0.126167</v>
      </c>
      <c r="E10771" s="162" t="n"/>
    </row>
    <row r="10772">
      <c r="B10772" s="161" t="n">
        <v>25948</v>
      </c>
      <c r="C10772" s="162" t="n">
        <v>93.03</v>
      </c>
      <c r="D10772" s="162" t="n">
        <v>0.12842</v>
      </c>
      <c r="E10772" s="162" t="n"/>
    </row>
    <row r="10773">
      <c r="B10773" s="161" t="n">
        <v>25951</v>
      </c>
      <c r="C10773" s="162" t="n">
        <v>93.41</v>
      </c>
      <c r="D10773" s="162" t="n">
        <v>0.132212</v>
      </c>
      <c r="E10773" s="162" t="n"/>
    </row>
    <row r="10774">
      <c r="B10774" s="161" t="n">
        <v>25952</v>
      </c>
      <c r="C10774" s="162" t="n">
        <v>93.76000000000001</v>
      </c>
      <c r="D10774" s="162" t="n">
        <v>0.135632</v>
      </c>
      <c r="E10774" s="162" t="n"/>
    </row>
    <row r="10775">
      <c r="B10775" s="161" t="n">
        <v>25953</v>
      </c>
      <c r="C10775" s="162" t="n">
        <v>93.78</v>
      </c>
      <c r="D10775" s="162" t="n">
        <v>0.135522</v>
      </c>
      <c r="E10775" s="162" t="n"/>
    </row>
    <row r="10776">
      <c r="B10776" s="161" t="n">
        <v>25954</v>
      </c>
      <c r="C10776" s="162" t="n">
        <v>94.19</v>
      </c>
      <c r="D10776" s="162" t="n">
        <v>0.139539</v>
      </c>
      <c r="E10776" s="162" t="n"/>
    </row>
    <row r="10777">
      <c r="B10777" s="161" t="n">
        <v>25955</v>
      </c>
      <c r="C10777" s="162" t="n">
        <v>94.88</v>
      </c>
      <c r="D10777" s="162" t="n">
        <v>0.146433</v>
      </c>
      <c r="E10777" s="162" t="n"/>
    </row>
    <row r="10778">
      <c r="B10778" s="161" t="n">
        <v>25958</v>
      </c>
      <c r="C10778" s="162" t="n">
        <v>95.28</v>
      </c>
      <c r="D10778" s="162" t="n">
        <v>0.150174</v>
      </c>
      <c r="E10778" s="162" t="n"/>
    </row>
    <row r="10779">
      <c r="B10779" s="161" t="n">
        <v>25959</v>
      </c>
      <c r="C10779" s="162" t="n">
        <v>95.59</v>
      </c>
      <c r="D10779" s="162" t="n">
        <v>0.152892</v>
      </c>
      <c r="E10779" s="162" t="n"/>
    </row>
    <row r="10780">
      <c r="B10780" s="161" t="n">
        <v>25960</v>
      </c>
      <c r="C10780" s="162" t="n">
        <v>94.89</v>
      </c>
      <c r="D10780" s="162" t="n">
        <v>0.145045</v>
      </c>
      <c r="E10780" s="162" t="n"/>
    </row>
    <row r="10781">
      <c r="B10781" s="161" t="n">
        <v>25961</v>
      </c>
      <c r="C10781" s="162" t="n">
        <v>95.20999999999999</v>
      </c>
      <c r="D10781" s="162" t="n">
        <v>0.147843</v>
      </c>
      <c r="E10781" s="162" t="n"/>
    </row>
    <row r="10782">
      <c r="B10782" s="161" t="n">
        <v>25962</v>
      </c>
      <c r="C10782" s="162" t="n">
        <v>95.88</v>
      </c>
      <c r="D10782" s="162" t="n">
        <v>0.154234</v>
      </c>
      <c r="E10782" s="162" t="n"/>
    </row>
    <row r="10783">
      <c r="B10783" s="161" t="n">
        <v>25965</v>
      </c>
      <c r="C10783" s="162" t="n">
        <v>96.42</v>
      </c>
      <c r="D10783" s="162" t="n">
        <v>0.159206</v>
      </c>
      <c r="E10783" s="162" t="n"/>
    </row>
    <row r="10784">
      <c r="B10784" s="161" t="n">
        <v>25966</v>
      </c>
      <c r="C10784" s="162" t="n">
        <v>96.43000000000001</v>
      </c>
      <c r="D10784" s="162" t="n">
        <v>0.158638</v>
      </c>
      <c r="E10784" s="162" t="n"/>
    </row>
    <row r="10785">
      <c r="B10785" s="161" t="n">
        <v>25967</v>
      </c>
      <c r="C10785" s="162" t="n">
        <v>96.63</v>
      </c>
      <c r="D10785" s="162" t="n">
        <v>0.159959</v>
      </c>
      <c r="E10785" s="162" t="n"/>
    </row>
    <row r="10786">
      <c r="B10786" s="161" t="n">
        <v>25968</v>
      </c>
      <c r="C10786" s="162" t="n">
        <v>96.62</v>
      </c>
      <c r="D10786" s="162" t="n">
        <v>0.159032</v>
      </c>
      <c r="E10786" s="162" t="n"/>
    </row>
    <row r="10787">
      <c r="B10787" s="161" t="n">
        <v>25969</v>
      </c>
      <c r="C10787" s="162" t="n">
        <v>96.93000000000001</v>
      </c>
      <c r="D10787" s="162" t="n">
        <v>0.161376</v>
      </c>
      <c r="E10787" s="162" t="n"/>
    </row>
    <row r="10788">
      <c r="B10788" s="161" t="n">
        <v>25972</v>
      </c>
      <c r="C10788" s="162" t="n">
        <v>97.45</v>
      </c>
      <c r="D10788" s="162" t="n">
        <v>0.165758</v>
      </c>
      <c r="E10788" s="162" t="n"/>
    </row>
    <row r="10789">
      <c r="B10789" s="161" t="n">
        <v>25973</v>
      </c>
      <c r="C10789" s="162" t="n">
        <v>97.51000000000001</v>
      </c>
      <c r="D10789" s="162" t="n">
        <v>0.16533</v>
      </c>
      <c r="E10789" s="162" t="n"/>
    </row>
    <row r="10790">
      <c r="B10790" s="161" t="n">
        <v>25974</v>
      </c>
      <c r="C10790" s="162" t="n">
        <v>97.39</v>
      </c>
      <c r="D10790" s="162" t="n">
        <v>0.163156</v>
      </c>
      <c r="E10790" s="162" t="n"/>
    </row>
    <row r="10791">
      <c r="B10791" s="161" t="n">
        <v>25975</v>
      </c>
      <c r="C10791" s="162" t="n">
        <v>97.91</v>
      </c>
      <c r="D10791" s="162" t="n">
        <v>0.167491</v>
      </c>
      <c r="E10791" s="162" t="n"/>
    </row>
    <row r="10792">
      <c r="B10792" s="161" t="n">
        <v>25976</v>
      </c>
      <c r="C10792" s="162" t="n">
        <v>98.43000000000001</v>
      </c>
      <c r="D10792" s="162" t="n">
        <v>0.171763</v>
      </c>
      <c r="E10792" s="162" t="n"/>
    </row>
    <row r="10793">
      <c r="B10793" s="161" t="n">
        <v>25980</v>
      </c>
      <c r="C10793" s="162" t="n">
        <v>98.66</v>
      </c>
      <c r="D10793" s="162" t="n">
        <v>0.172912</v>
      </c>
      <c r="E10793" s="162" t="n"/>
    </row>
    <row r="10794">
      <c r="B10794" s="161" t="n">
        <v>25981</v>
      </c>
      <c r="C10794" s="162" t="n">
        <v>98.2</v>
      </c>
      <c r="D10794" s="162" t="n">
        <v>0.167058</v>
      </c>
      <c r="E10794" s="162" t="n"/>
    </row>
    <row r="10795">
      <c r="B10795" s="161" t="n">
        <v>25982</v>
      </c>
      <c r="C10795" s="162" t="n">
        <v>97.56</v>
      </c>
      <c r="D10795" s="162" t="n">
        <v>0.159432</v>
      </c>
      <c r="E10795" s="162" t="n"/>
    </row>
    <row r="10796">
      <c r="B10796" s="161" t="n">
        <v>25983</v>
      </c>
      <c r="C10796" s="162" t="n">
        <v>96.73999999999999</v>
      </c>
      <c r="D10796" s="162" t="n">
        <v>0.149975</v>
      </c>
      <c r="E10796" s="162" t="n"/>
    </row>
    <row r="10797">
      <c r="B10797" s="161" t="n">
        <v>25986</v>
      </c>
      <c r="C10797" s="162" t="n">
        <v>95.72</v>
      </c>
      <c r="D10797" s="162" t="n">
        <v>0.138398</v>
      </c>
      <c r="E10797" s="162" t="n"/>
    </row>
    <row r="10798">
      <c r="B10798" s="161" t="n">
        <v>25987</v>
      </c>
      <c r="C10798" s="162" t="n">
        <v>96.09</v>
      </c>
      <c r="D10798" s="162" t="n">
        <v>0.141208</v>
      </c>
      <c r="E10798" s="162" t="n"/>
    </row>
    <row r="10799">
      <c r="B10799" s="161" t="n">
        <v>25988</v>
      </c>
      <c r="C10799" s="162" t="n">
        <v>96.73</v>
      </c>
      <c r="D10799" s="162" t="n">
        <v>0.146715</v>
      </c>
      <c r="E10799" s="162" t="n"/>
    </row>
    <row r="10800">
      <c r="B10800" s="161" t="n">
        <v>25989</v>
      </c>
      <c r="C10800" s="162" t="n">
        <v>96.92</v>
      </c>
      <c r="D10800" s="162" t="n">
        <v>0.147458</v>
      </c>
      <c r="E10800" s="162" t="n"/>
    </row>
    <row r="10801">
      <c r="B10801" s="161" t="n">
        <v>25990</v>
      </c>
      <c r="C10801" s="162" t="n">
        <v>96.75</v>
      </c>
      <c r="D10801" s="162" t="n">
        <v>0.144429</v>
      </c>
      <c r="E10801" s="162" t="n"/>
    </row>
    <row r="10802">
      <c r="B10802" s="161" t="n">
        <v>25993</v>
      </c>
      <c r="C10802" s="162" t="n">
        <v>97</v>
      </c>
      <c r="D10802" s="162" t="n">
        <v>0.14581</v>
      </c>
      <c r="E10802" s="162" t="n"/>
    </row>
    <row r="10803">
      <c r="B10803" s="161" t="n">
        <v>25994</v>
      </c>
      <c r="C10803" s="162" t="n">
        <v>96.98</v>
      </c>
      <c r="D10803" s="162" t="n">
        <v>0.144411</v>
      </c>
      <c r="E10803" s="162" t="n"/>
    </row>
    <row r="10804">
      <c r="B10804" s="161" t="n">
        <v>25995</v>
      </c>
      <c r="C10804" s="162" t="n">
        <v>96.95</v>
      </c>
      <c r="D10804" s="162" t="n">
        <v>0.142822</v>
      </c>
      <c r="E10804" s="162" t="n"/>
    </row>
    <row r="10805">
      <c r="B10805" s="161" t="n">
        <v>25996</v>
      </c>
      <c r="C10805" s="162" t="n">
        <v>97.92</v>
      </c>
      <c r="D10805" s="162" t="n">
        <v>0.151327</v>
      </c>
      <c r="E10805" s="162" t="n"/>
    </row>
    <row r="10806">
      <c r="B10806" s="161" t="n">
        <v>25997</v>
      </c>
      <c r="C10806" s="162" t="n">
        <v>98.95999999999999</v>
      </c>
      <c r="D10806" s="162" t="n">
        <v>0.160301</v>
      </c>
      <c r="E10806" s="162" t="n"/>
    </row>
    <row r="10807">
      <c r="B10807" s="161" t="n">
        <v>26000</v>
      </c>
      <c r="C10807" s="162" t="n">
        <v>99.38</v>
      </c>
      <c r="D10807" s="162" t="n">
        <v>0.162929</v>
      </c>
      <c r="E10807" s="162" t="n"/>
    </row>
    <row r="10808">
      <c r="B10808" s="161" t="n">
        <v>26001</v>
      </c>
      <c r="C10808" s="162" t="n">
        <v>99.45999999999999</v>
      </c>
      <c r="D10808" s="162" t="n">
        <v>0.162005</v>
      </c>
      <c r="E10808" s="162" t="n"/>
    </row>
    <row r="10809">
      <c r="B10809" s="161" t="n">
        <v>26002</v>
      </c>
      <c r="C10809" s="162" t="n">
        <v>99.3</v>
      </c>
      <c r="D10809" s="162" t="n">
        <v>0.158623</v>
      </c>
      <c r="E10809" s="162" t="n"/>
    </row>
    <row r="10810">
      <c r="B10810" s="161" t="n">
        <v>26003</v>
      </c>
      <c r="C10810" s="162" t="n">
        <v>99.39</v>
      </c>
      <c r="D10810" s="162" t="n">
        <v>0.157959</v>
      </c>
      <c r="E10810" s="162" t="n"/>
    </row>
    <row r="10811">
      <c r="B10811" s="161" t="n">
        <v>26004</v>
      </c>
      <c r="C10811" s="162" t="n">
        <v>99.56999999999999</v>
      </c>
      <c r="D10811" s="162" t="n">
        <v>0.158299</v>
      </c>
      <c r="E10811" s="162" t="n"/>
    </row>
    <row r="10812">
      <c r="B10812" s="161" t="n">
        <v>26007</v>
      </c>
      <c r="C10812" s="162" t="n">
        <v>100.71</v>
      </c>
      <c r="D10812" s="162" t="n">
        <v>0.168263</v>
      </c>
      <c r="E10812" s="162" t="n"/>
    </row>
    <row r="10813">
      <c r="B10813" s="161" t="n">
        <v>26008</v>
      </c>
      <c r="C10813" s="162" t="n">
        <v>101.21</v>
      </c>
      <c r="D10813" s="162" t="n">
        <v>0.171843</v>
      </c>
      <c r="E10813" s="162" t="n"/>
    </row>
    <row r="10814">
      <c r="B10814" s="161" t="n">
        <v>26009</v>
      </c>
      <c r="C10814" s="162" t="n">
        <v>101.12</v>
      </c>
      <c r="D10814" s="162" t="n">
        <v>0.169589</v>
      </c>
      <c r="E10814" s="162" t="n"/>
    </row>
    <row r="10815">
      <c r="B10815" s="161" t="n">
        <v>26010</v>
      </c>
      <c r="C10815" s="162" t="n">
        <v>101.19</v>
      </c>
      <c r="D10815" s="162" t="n">
        <v>0.168954</v>
      </c>
      <c r="E10815" s="162" t="n"/>
    </row>
    <row r="10816">
      <c r="B10816" s="161" t="n">
        <v>26011</v>
      </c>
      <c r="C10816" s="162" t="n">
        <v>101.01</v>
      </c>
      <c r="D10816" s="162" t="n">
        <v>0.165791</v>
      </c>
      <c r="E10816" s="162" t="n"/>
    </row>
    <row r="10817">
      <c r="B10817" s="161" t="n">
        <v>26014</v>
      </c>
      <c r="C10817" s="162" t="n">
        <v>100.62</v>
      </c>
      <c r="D10817" s="162" t="n">
        <v>0.160495</v>
      </c>
      <c r="E10817" s="162" t="n"/>
    </row>
    <row r="10818">
      <c r="B10818" s="161" t="n">
        <v>26015</v>
      </c>
      <c r="C10818" s="162" t="n">
        <v>100.28</v>
      </c>
      <c r="D10818" s="162" t="n">
        <v>0.155694</v>
      </c>
      <c r="E10818" s="162" t="n"/>
    </row>
    <row r="10819">
      <c r="B10819" s="161" t="n">
        <v>26016</v>
      </c>
      <c r="C10819" s="162" t="n">
        <v>99.62</v>
      </c>
      <c r="D10819" s="162" t="n">
        <v>0.14773</v>
      </c>
      <c r="E10819" s="162" t="n"/>
    </row>
    <row r="10820">
      <c r="B10820" s="161" t="n">
        <v>26017</v>
      </c>
      <c r="C10820" s="162" t="n">
        <v>99.61</v>
      </c>
      <c r="D10820" s="162" t="n">
        <v>0.146227</v>
      </c>
      <c r="E10820" s="162" t="n"/>
    </row>
    <row r="10821">
      <c r="B10821" s="161" t="n">
        <v>26018</v>
      </c>
      <c r="C10821" s="162" t="n">
        <v>99.95</v>
      </c>
      <c r="D10821" s="162" t="n">
        <v>0.148154</v>
      </c>
      <c r="E10821" s="162" t="n"/>
    </row>
    <row r="10822">
      <c r="B10822" s="161" t="n">
        <v>26021</v>
      </c>
      <c r="C10822" s="162" t="n">
        <v>100.03</v>
      </c>
      <c r="D10822" s="162" t="n">
        <v>0.147457</v>
      </c>
      <c r="E10822" s="162" t="n"/>
    </row>
    <row r="10823">
      <c r="B10823" s="161" t="n">
        <v>26022</v>
      </c>
      <c r="C10823" s="162" t="n">
        <v>100.26</v>
      </c>
      <c r="D10823" s="162" t="n">
        <v>0.148256</v>
      </c>
      <c r="E10823" s="162" t="n"/>
    </row>
    <row r="10824">
      <c r="B10824" s="161" t="n">
        <v>26023</v>
      </c>
      <c r="C10824" s="162" t="n">
        <v>100.31</v>
      </c>
      <c r="D10824" s="162" t="n">
        <v>0.147358</v>
      </c>
      <c r="E10824" s="162" t="n"/>
    </row>
    <row r="10825">
      <c r="B10825" s="161" t="n">
        <v>26024</v>
      </c>
      <c r="C10825" s="162" t="n">
        <v>100.39</v>
      </c>
      <c r="D10825" s="162" t="n">
        <v>0.146748</v>
      </c>
      <c r="E10825" s="162" t="n"/>
    </row>
    <row r="10826">
      <c r="B10826" s="161" t="n">
        <v>26025</v>
      </c>
      <c r="C10826" s="162" t="n">
        <v>100.56</v>
      </c>
      <c r="D10826" s="162" t="n">
        <v>0.147053</v>
      </c>
      <c r="E10826" s="162" t="n"/>
    </row>
    <row r="10827">
      <c r="B10827" s="161" t="n">
        <v>26028</v>
      </c>
      <c r="C10827" s="162" t="n">
        <v>100.79</v>
      </c>
      <c r="D10827" s="162" t="n">
        <v>0.147972</v>
      </c>
      <c r="E10827" s="162" t="n"/>
    </row>
    <row r="10828">
      <c r="B10828" s="161" t="n">
        <v>26029</v>
      </c>
      <c r="C10828" s="162" t="n">
        <v>101.51</v>
      </c>
      <c r="D10828" s="162" t="n">
        <v>0.15366</v>
      </c>
      <c r="E10828" s="162" t="n"/>
    </row>
    <row r="10829">
      <c r="B10829" s="161" t="n">
        <v>26030</v>
      </c>
      <c r="C10829" s="162" t="n">
        <v>101.98</v>
      </c>
      <c r="D10829" s="162" t="n">
        <v>0.156717</v>
      </c>
      <c r="E10829" s="162" t="n"/>
    </row>
    <row r="10830">
      <c r="B10830" s="161" t="n">
        <v>26031</v>
      </c>
      <c r="C10830" s="162" t="n">
        <v>102.1</v>
      </c>
      <c r="D10830" s="162" t="n">
        <v>0.156282</v>
      </c>
      <c r="E10830" s="162" t="n"/>
    </row>
    <row r="10831">
      <c r="B10831" s="161" t="n">
        <v>26035</v>
      </c>
      <c r="C10831" s="162" t="n">
        <v>102.88</v>
      </c>
      <c r="D10831" s="162" t="n">
        <v>0.162241</v>
      </c>
      <c r="E10831" s="162" t="n"/>
    </row>
    <row r="10832">
      <c r="B10832" s="161" t="n">
        <v>26036</v>
      </c>
      <c r="C10832" s="162" t="n">
        <v>102.98</v>
      </c>
      <c r="D10832" s="162" t="n">
        <v>0.161527</v>
      </c>
      <c r="E10832" s="162" t="n"/>
    </row>
    <row r="10833">
      <c r="B10833" s="161" t="n">
        <v>26037</v>
      </c>
      <c r="C10833" s="162" t="n">
        <v>103.37</v>
      </c>
      <c r="D10833" s="162" t="n">
        <v>0.163569</v>
      </c>
      <c r="E10833" s="162" t="n"/>
    </row>
    <row r="10834">
      <c r="B10834" s="161" t="n">
        <v>26038</v>
      </c>
      <c r="C10834" s="162" t="n">
        <v>103.52</v>
      </c>
      <c r="D10834" s="162" t="n">
        <v>0.163266</v>
      </c>
      <c r="E10834" s="162" t="n"/>
    </row>
    <row r="10835">
      <c r="B10835" s="161" t="n">
        <v>26039</v>
      </c>
      <c r="C10835" s="162" t="n">
        <v>103.49</v>
      </c>
      <c r="D10835" s="162" t="n">
        <v>0.161247</v>
      </c>
      <c r="E10835" s="162" t="n"/>
    </row>
    <row r="10836">
      <c r="B10836" s="161" t="n">
        <v>26042</v>
      </c>
      <c r="C10836" s="162" t="n">
        <v>104.01</v>
      </c>
      <c r="D10836" s="162" t="n">
        <v>0.164495</v>
      </c>
      <c r="E10836" s="162" t="n"/>
    </row>
    <row r="10837">
      <c r="B10837" s="161" t="n">
        <v>26043</v>
      </c>
      <c r="C10837" s="162" t="n">
        <v>103.61</v>
      </c>
      <c r="D10837" s="162" t="n">
        <v>0.15884</v>
      </c>
      <c r="E10837" s="162" t="n"/>
    </row>
    <row r="10838">
      <c r="B10838" s="161" t="n">
        <v>26044</v>
      </c>
      <c r="C10838" s="162" t="n">
        <v>103.36</v>
      </c>
      <c r="D10838" s="162" t="n">
        <v>0.154608</v>
      </c>
      <c r="E10838" s="162" t="n"/>
    </row>
    <row r="10839">
      <c r="B10839" s="161" t="n">
        <v>26045</v>
      </c>
      <c r="C10839" s="162" t="n">
        <v>103.56</v>
      </c>
      <c r="D10839" s="162" t="n">
        <v>0.154817</v>
      </c>
      <c r="E10839" s="162" t="n"/>
    </row>
    <row r="10840">
      <c r="B10840" s="161" t="n">
        <v>26046</v>
      </c>
      <c r="C10840" s="162" t="n">
        <v>104.05</v>
      </c>
      <c r="D10840" s="162" t="n">
        <v>0.157849</v>
      </c>
      <c r="E10840" s="162" t="n"/>
    </row>
    <row r="10841">
      <c r="B10841" s="161" t="n">
        <v>26049</v>
      </c>
      <c r="C10841" s="162" t="n">
        <v>103.94</v>
      </c>
      <c r="D10841" s="162" t="n">
        <v>0.15514</v>
      </c>
      <c r="E10841" s="162" t="n"/>
    </row>
    <row r="10842">
      <c r="B10842" s="161" t="n">
        <v>26050</v>
      </c>
      <c r="C10842" s="162" t="n">
        <v>104.39</v>
      </c>
      <c r="D10842" s="162" t="n">
        <v>0.157781</v>
      </c>
      <c r="E10842" s="162" t="n"/>
    </row>
    <row r="10843">
      <c r="B10843" s="161" t="n">
        <v>26051</v>
      </c>
      <c r="C10843" s="162" t="n">
        <v>104.77</v>
      </c>
      <c r="D10843" s="162" t="n">
        <v>0.159714</v>
      </c>
      <c r="E10843" s="162" t="n"/>
    </row>
    <row r="10844">
      <c r="B10844" s="161" t="n">
        <v>26052</v>
      </c>
      <c r="C10844" s="162" t="n">
        <v>104.63</v>
      </c>
      <c r="D10844" s="162" t="n">
        <v>0.156732</v>
      </c>
      <c r="E10844" s="162" t="n"/>
    </row>
    <row r="10845">
      <c r="B10845" s="161" t="n">
        <v>26053</v>
      </c>
      <c r="C10845" s="162" t="n">
        <v>103.95</v>
      </c>
      <c r="D10845" s="162" t="n">
        <v>0.14867</v>
      </c>
      <c r="E10845" s="162" t="n"/>
    </row>
    <row r="10846">
      <c r="B10846" s="161" t="n">
        <v>26056</v>
      </c>
      <c r="C10846" s="162" t="n">
        <v>103.29</v>
      </c>
      <c r="D10846" s="162" t="n">
        <v>0.140872</v>
      </c>
      <c r="E10846" s="162" t="n"/>
    </row>
    <row r="10847">
      <c r="B10847" s="161" t="n">
        <v>26057</v>
      </c>
      <c r="C10847" s="162" t="n">
        <v>103.79</v>
      </c>
      <c r="D10847" s="162" t="n">
        <v>0.14425</v>
      </c>
      <c r="E10847" s="162" t="n"/>
    </row>
    <row r="10848">
      <c r="B10848" s="161" t="n">
        <v>26058</v>
      </c>
      <c r="C10848" s="162" t="n">
        <v>103.78</v>
      </c>
      <c r="D10848" s="162" t="n">
        <v>0.142663</v>
      </c>
      <c r="E10848" s="162" t="n"/>
    </row>
    <row r="10849">
      <c r="B10849" s="161" t="n">
        <v>26059</v>
      </c>
      <c r="C10849" s="162" t="n">
        <v>103.23</v>
      </c>
      <c r="D10849" s="162" t="n">
        <v>0.135895</v>
      </c>
      <c r="E10849" s="162" t="n"/>
    </row>
    <row r="10850">
      <c r="B10850" s="161" t="n">
        <v>26060</v>
      </c>
      <c r="C10850" s="162" t="n">
        <v>102.87</v>
      </c>
      <c r="D10850" s="162" t="n">
        <v>0.131022</v>
      </c>
      <c r="E10850" s="162" t="n"/>
    </row>
    <row r="10851">
      <c r="B10851" s="161" t="n">
        <v>26063</v>
      </c>
      <c r="C10851" s="162" t="n">
        <v>102.36</v>
      </c>
      <c r="D10851" s="162" t="n">
        <v>0.124693</v>
      </c>
      <c r="E10851" s="162" t="n"/>
    </row>
    <row r="10852">
      <c r="B10852" s="161" t="n">
        <v>26064</v>
      </c>
      <c r="C10852" s="162" t="n">
        <v>102.62</v>
      </c>
      <c r="D10852" s="162" t="n">
        <v>0.125849</v>
      </c>
      <c r="E10852" s="162" t="n"/>
    </row>
    <row r="10853">
      <c r="B10853" s="161" t="n">
        <v>26065</v>
      </c>
      <c r="C10853" s="162" t="n">
        <v>102.9</v>
      </c>
      <c r="D10853" s="162" t="n">
        <v>0.127186</v>
      </c>
      <c r="E10853" s="162" t="n"/>
    </row>
    <row r="10854">
      <c r="B10854" s="161" t="n">
        <v>26066</v>
      </c>
      <c r="C10854" s="162" t="n">
        <v>102.69</v>
      </c>
      <c r="D10854" s="162" t="n">
        <v>0.123784</v>
      </c>
      <c r="E10854" s="162" t="n"/>
    </row>
    <row r="10855">
      <c r="B10855" s="161" t="n">
        <v>26067</v>
      </c>
      <c r="C10855" s="162" t="n">
        <v>102.21</v>
      </c>
      <c r="D10855" s="162" t="n">
        <v>0.11777</v>
      </c>
      <c r="E10855" s="162" t="n"/>
    </row>
    <row r="10856">
      <c r="B10856" s="161" t="n">
        <v>26070</v>
      </c>
      <c r="C10856" s="162" t="n">
        <v>100.69</v>
      </c>
      <c r="D10856" s="162" t="n">
        <v>0.101541</v>
      </c>
      <c r="E10856" s="162" t="n"/>
    </row>
    <row r="10857">
      <c r="B10857" s="161" t="n">
        <v>26071</v>
      </c>
      <c r="C10857" s="162" t="n">
        <v>100.83</v>
      </c>
      <c r="D10857" s="162" t="n">
        <v>0.101623</v>
      </c>
      <c r="E10857" s="162" t="n"/>
    </row>
    <row r="10858">
      <c r="B10858" s="161" t="n">
        <v>26072</v>
      </c>
      <c r="C10858" s="162" t="n">
        <v>101.07</v>
      </c>
      <c r="D10858" s="162" t="n">
        <v>0.10269</v>
      </c>
      <c r="E10858" s="162" t="n"/>
    </row>
    <row r="10859">
      <c r="B10859" s="161" t="n">
        <v>26073</v>
      </c>
      <c r="C10859" s="162" t="n">
        <v>101.31</v>
      </c>
      <c r="D10859" s="162" t="n">
        <v>0.10374</v>
      </c>
      <c r="E10859" s="162" t="n"/>
    </row>
    <row r="10860">
      <c r="B10860" s="161" t="n">
        <v>26074</v>
      </c>
      <c r="C10860" s="162" t="n">
        <v>100.99</v>
      </c>
      <c r="D10860" s="162" t="n">
        <v>0.099268</v>
      </c>
      <c r="E10860" s="162" t="n"/>
    </row>
    <row r="10861">
      <c r="B10861" s="161" t="n">
        <v>26077</v>
      </c>
      <c r="C10861" s="162" t="n">
        <v>100.13</v>
      </c>
      <c r="D10861" s="162" t="n">
        <v>0.08946800000000001</v>
      </c>
      <c r="E10861" s="162" t="n"/>
    </row>
    <row r="10862">
      <c r="B10862" s="161" t="n">
        <v>26078</v>
      </c>
      <c r="C10862" s="162" t="n">
        <v>99.47</v>
      </c>
      <c r="D10862" s="162" t="n">
        <v>0.081585</v>
      </c>
      <c r="E10862" s="162" t="n"/>
    </row>
    <row r="10863">
      <c r="B10863" s="161" t="n">
        <v>26079</v>
      </c>
      <c r="C10863" s="162" t="n">
        <v>99.59</v>
      </c>
      <c r="D10863" s="162" t="n">
        <v>0.081495</v>
      </c>
      <c r="E10863" s="162" t="n"/>
    </row>
    <row r="10864">
      <c r="B10864" s="161" t="n">
        <v>26080</v>
      </c>
      <c r="C10864" s="162" t="n">
        <v>99.40000000000001</v>
      </c>
      <c r="D10864" s="162" t="n">
        <v>0.07828</v>
      </c>
      <c r="E10864" s="162" t="n"/>
    </row>
    <row r="10865">
      <c r="B10865" s="161" t="n">
        <v>26081</v>
      </c>
      <c r="C10865" s="162" t="n">
        <v>99.63</v>
      </c>
      <c r="D10865" s="162" t="n">
        <v>0.079239</v>
      </c>
      <c r="E10865" s="162" t="n"/>
    </row>
    <row r="10866">
      <c r="B10866" s="161" t="n">
        <v>26085</v>
      </c>
      <c r="C10866" s="162" t="n">
        <v>100.2</v>
      </c>
      <c r="D10866" s="162" t="n">
        <v>0.08358599999999999</v>
      </c>
      <c r="E10866" s="162" t="n"/>
    </row>
    <row r="10867">
      <c r="B10867" s="161" t="n">
        <v>26086</v>
      </c>
      <c r="C10867" s="162" t="n">
        <v>100.96</v>
      </c>
      <c r="D10867" s="162" t="n">
        <v>0.089752</v>
      </c>
      <c r="E10867" s="162" t="n"/>
    </row>
    <row r="10868">
      <c r="B10868" s="161" t="n">
        <v>26087</v>
      </c>
      <c r="C10868" s="162" t="n">
        <v>101.01</v>
      </c>
      <c r="D10868" s="162" t="n">
        <v>0.088904</v>
      </c>
      <c r="E10868" s="162" t="n"/>
    </row>
    <row r="10869">
      <c r="B10869" s="161" t="n">
        <v>26088</v>
      </c>
      <c r="C10869" s="162" t="n">
        <v>101.3</v>
      </c>
      <c r="D10869" s="162" t="n">
        <v>0.09045499999999999</v>
      </c>
      <c r="E10869" s="162" t="n"/>
    </row>
    <row r="10870">
      <c r="B10870" s="161" t="n">
        <v>26091</v>
      </c>
      <c r="C10870" s="162" t="n">
        <v>101.14</v>
      </c>
      <c r="D10870" s="162" t="n">
        <v>0.087606</v>
      </c>
      <c r="E10870" s="162" t="n"/>
    </row>
    <row r="10871">
      <c r="B10871" s="161" t="n">
        <v>26092</v>
      </c>
      <c r="C10871" s="162" t="n">
        <v>100.32</v>
      </c>
      <c r="D10871" s="162" t="n">
        <v>0.07832799999999999</v>
      </c>
      <c r="E10871" s="162" t="n"/>
    </row>
    <row r="10872">
      <c r="B10872" s="161" t="n">
        <v>26093</v>
      </c>
      <c r="C10872" s="162" t="n">
        <v>100.29</v>
      </c>
      <c r="D10872" s="162" t="n">
        <v>0.076989</v>
      </c>
      <c r="E10872" s="162" t="n"/>
    </row>
    <row r="10873">
      <c r="B10873" s="161" t="n">
        <v>26094</v>
      </c>
      <c r="C10873" s="162" t="n">
        <v>100.64</v>
      </c>
      <c r="D10873" s="162" t="n">
        <v>0.07942200000000001</v>
      </c>
      <c r="E10873" s="162" t="n"/>
    </row>
    <row r="10874">
      <c r="B10874" s="161" t="n">
        <v>26095</v>
      </c>
      <c r="C10874" s="162" t="n">
        <v>101.07</v>
      </c>
      <c r="D10874" s="162" t="n">
        <v>0.082618</v>
      </c>
      <c r="E10874" s="162" t="n"/>
    </row>
    <row r="10875">
      <c r="B10875" s="161" t="n">
        <v>26098</v>
      </c>
      <c r="C10875" s="162" t="n">
        <v>100.22</v>
      </c>
      <c r="D10875" s="162" t="n">
        <v>0.073145</v>
      </c>
      <c r="E10875" s="162" t="n"/>
    </row>
    <row r="10876">
      <c r="B10876" s="161" t="n">
        <v>26099</v>
      </c>
      <c r="C10876" s="162" t="n">
        <v>100.32</v>
      </c>
      <c r="D10876" s="162" t="n">
        <v>0.07315199999999999</v>
      </c>
      <c r="E10876" s="162" t="n"/>
    </row>
    <row r="10877">
      <c r="B10877" s="161" t="n">
        <v>26100</v>
      </c>
      <c r="C10877" s="162" t="n">
        <v>100.52</v>
      </c>
      <c r="D10877" s="162" t="n">
        <v>0.074125</v>
      </c>
      <c r="E10877" s="162" t="n"/>
    </row>
    <row r="10878">
      <c r="B10878" s="161" t="n">
        <v>26101</v>
      </c>
      <c r="C10878" s="162" t="n">
        <v>100.5</v>
      </c>
      <c r="D10878" s="162" t="n">
        <v>0.072879</v>
      </c>
      <c r="E10878" s="162" t="n"/>
    </row>
    <row r="10879">
      <c r="B10879" s="161" t="n">
        <v>26102</v>
      </c>
      <c r="C10879" s="162" t="n">
        <v>98.97</v>
      </c>
      <c r="D10879" s="162" t="n">
        <v>0.056575</v>
      </c>
      <c r="E10879" s="162" t="n"/>
    </row>
    <row r="10880">
      <c r="B10880" s="161" t="n">
        <v>26105</v>
      </c>
      <c r="C10880" s="162" t="n">
        <v>97.87</v>
      </c>
      <c r="D10880" s="162" t="n">
        <v>0.044555</v>
      </c>
      <c r="E10880" s="162" t="n"/>
    </row>
    <row r="10881">
      <c r="B10881" s="161" t="n">
        <v>26106</v>
      </c>
      <c r="C10881" s="162" t="n">
        <v>97.59</v>
      </c>
      <c r="D10881" s="162" t="n">
        <v>0.040902</v>
      </c>
      <c r="E10881" s="162" t="n"/>
    </row>
    <row r="10882">
      <c r="B10882" s="161" t="n">
        <v>26107</v>
      </c>
      <c r="C10882" s="162" t="n">
        <v>98.41</v>
      </c>
      <c r="D10882" s="162" t="n">
        <v>0.048449</v>
      </c>
      <c r="E10882" s="162" t="n"/>
    </row>
    <row r="10883">
      <c r="B10883" s="161" t="n">
        <v>26108</v>
      </c>
      <c r="C10883" s="162" t="n">
        <v>98.17</v>
      </c>
      <c r="D10883" s="162" t="n">
        <v>0.045188</v>
      </c>
      <c r="E10883" s="162" t="n"/>
    </row>
    <row r="10884">
      <c r="B10884" s="161" t="n">
        <v>26109</v>
      </c>
      <c r="C10884" s="162" t="n">
        <v>97.98999999999999</v>
      </c>
      <c r="D10884" s="162" t="n">
        <v>0.042517</v>
      </c>
      <c r="E10884" s="162" t="n"/>
    </row>
    <row r="10885">
      <c r="B10885" s="161" t="n">
        <v>26112</v>
      </c>
      <c r="C10885" s="162" t="n">
        <v>97.73999999999999</v>
      </c>
      <c r="D10885" s="162" t="n">
        <v>0.039152</v>
      </c>
      <c r="E10885" s="162" t="n"/>
    </row>
    <row r="10886">
      <c r="B10886" s="161" t="n">
        <v>26113</v>
      </c>
      <c r="C10886" s="162" t="n">
        <v>98.81999999999999</v>
      </c>
      <c r="D10886" s="162" t="n">
        <v>0.049251</v>
      </c>
      <c r="E10886" s="162" t="n"/>
    </row>
    <row r="10887">
      <c r="B10887" s="161" t="n">
        <v>26114</v>
      </c>
      <c r="C10887" s="162" t="n">
        <v>99.7</v>
      </c>
      <c r="D10887" s="162" t="n">
        <v>0.057142</v>
      </c>
      <c r="E10887" s="162" t="n"/>
    </row>
    <row r="10888">
      <c r="B10888" s="161" t="n">
        <v>26115</v>
      </c>
      <c r="C10888" s="162" t="n">
        <v>99.78</v>
      </c>
      <c r="D10888" s="162" t="n">
        <v>0.056989</v>
      </c>
      <c r="E10888" s="162" t="n"/>
    </row>
    <row r="10889">
      <c r="B10889" s="161" t="n">
        <v>26116</v>
      </c>
      <c r="C10889" s="162" t="n">
        <v>99.78</v>
      </c>
      <c r="D10889" s="162" t="n">
        <v>0.056062</v>
      </c>
      <c r="E10889" s="162" t="n"/>
    </row>
    <row r="10890">
      <c r="B10890" s="161" t="n">
        <v>26120</v>
      </c>
      <c r="C10890" s="162" t="n">
        <v>99.76000000000001</v>
      </c>
      <c r="D10890" s="162" t="n">
        <v>0.054953</v>
      </c>
      <c r="E10890" s="162" t="n"/>
    </row>
    <row r="10891">
      <c r="B10891" s="161" t="n">
        <v>26121</v>
      </c>
      <c r="C10891" s="162" t="n">
        <v>100.04</v>
      </c>
      <c r="D10891" s="162" t="n">
        <v>0.056797</v>
      </c>
      <c r="E10891" s="162" t="n"/>
    </row>
    <row r="10892">
      <c r="B10892" s="161" t="n">
        <v>26122</v>
      </c>
      <c r="C10892" s="162" t="n">
        <v>100.34</v>
      </c>
      <c r="D10892" s="162" t="n">
        <v>0.058803</v>
      </c>
      <c r="E10892" s="162" t="n"/>
    </row>
    <row r="10893">
      <c r="B10893" s="161" t="n">
        <v>26123</v>
      </c>
      <c r="C10893" s="162" t="n">
        <v>100.69</v>
      </c>
      <c r="D10893" s="162" t="n">
        <v>0.061342</v>
      </c>
      <c r="E10893" s="162" t="n"/>
    </row>
    <row r="10894">
      <c r="B10894" s="161" t="n">
        <v>26126</v>
      </c>
      <c r="C10894" s="162" t="n">
        <v>100.82</v>
      </c>
      <c r="D10894" s="162" t="n">
        <v>0.06174</v>
      </c>
      <c r="E10894" s="162" t="n"/>
    </row>
    <row r="10895">
      <c r="B10895" s="161" t="n">
        <v>26127</v>
      </c>
      <c r="C10895" s="162" t="n">
        <v>99.5</v>
      </c>
      <c r="D10895" s="162" t="n">
        <v>0.047742</v>
      </c>
      <c r="E10895" s="162" t="n"/>
    </row>
    <row r="10896">
      <c r="B10896" s="161" t="n">
        <v>26128</v>
      </c>
      <c r="C10896" s="162" t="n">
        <v>99.22</v>
      </c>
      <c r="D10896" s="162" t="n">
        <v>0.044115</v>
      </c>
      <c r="E10896" s="162" t="n"/>
    </row>
    <row r="10897">
      <c r="B10897" s="161" t="n">
        <v>26129</v>
      </c>
      <c r="C10897" s="162" t="n">
        <v>99.28</v>
      </c>
      <c r="D10897" s="162" t="n">
        <v>0.04393</v>
      </c>
      <c r="E10897" s="162" t="n"/>
    </row>
    <row r="10898">
      <c r="B10898" s="161" t="n">
        <v>26130</v>
      </c>
      <c r="C10898" s="162" t="n">
        <v>99.11</v>
      </c>
      <c r="D10898" s="162" t="n">
        <v>0.041433</v>
      </c>
      <c r="E10898" s="162" t="n"/>
    </row>
    <row r="10899">
      <c r="B10899" s="161" t="n">
        <v>26133</v>
      </c>
      <c r="C10899" s="162" t="n">
        <v>98.93000000000001</v>
      </c>
      <c r="D10899" s="162" t="n">
        <v>0.038847</v>
      </c>
      <c r="E10899" s="162" t="n"/>
    </row>
    <row r="10900">
      <c r="B10900" s="161" t="n">
        <v>26134</v>
      </c>
      <c r="C10900" s="162" t="n">
        <v>99.31999999999999</v>
      </c>
      <c r="D10900" s="162" t="n">
        <v>0.042038</v>
      </c>
      <c r="E10900" s="162" t="n"/>
    </row>
    <row r="10901">
      <c r="B10901" s="161" t="n">
        <v>26135</v>
      </c>
      <c r="C10901" s="162" t="n">
        <v>99.28</v>
      </c>
      <c r="D10901" s="162" t="n">
        <v>0.040963</v>
      </c>
      <c r="E10901" s="162" t="n"/>
    </row>
    <row r="10902">
      <c r="B10902" s="161" t="n">
        <v>26136</v>
      </c>
      <c r="C10902" s="162" t="n">
        <v>99.11</v>
      </c>
      <c r="D10902" s="162" t="n">
        <v>0.038606</v>
      </c>
      <c r="E10902" s="162" t="n"/>
    </row>
    <row r="10903">
      <c r="B10903" s="161" t="n">
        <v>26137</v>
      </c>
      <c r="C10903" s="162" t="n">
        <v>98.94</v>
      </c>
      <c r="D10903" s="162" t="n">
        <v>0.036257</v>
      </c>
      <c r="E10903" s="162" t="n"/>
    </row>
    <row r="10904">
      <c r="B10904" s="161" t="n">
        <v>26140</v>
      </c>
      <c r="C10904" s="162" t="n">
        <v>98.67</v>
      </c>
      <c r="D10904" s="162" t="n">
        <v>0.032858</v>
      </c>
      <c r="E10904" s="162" t="n"/>
    </row>
    <row r="10905">
      <c r="B10905" s="161" t="n">
        <v>26141</v>
      </c>
      <c r="C10905" s="162" t="n">
        <v>97.78</v>
      </c>
      <c r="D10905" s="162" t="n">
        <v>0.023133</v>
      </c>
      <c r="E10905" s="162" t="n"/>
    </row>
    <row r="10906">
      <c r="B10906" s="161" t="n">
        <v>26142</v>
      </c>
      <c r="C10906" s="162" t="n">
        <v>97.06999999999999</v>
      </c>
      <c r="D10906" s="162" t="n">
        <v>0.01517</v>
      </c>
      <c r="E10906" s="162" t="n"/>
    </row>
    <row r="10907">
      <c r="B10907" s="161" t="n">
        <v>26143</v>
      </c>
      <c r="C10907" s="162" t="n">
        <v>96.02</v>
      </c>
      <c r="D10907" s="162" t="n">
        <v>0.003669</v>
      </c>
      <c r="E10907" s="162" t="n"/>
    </row>
    <row r="10908">
      <c r="B10908" s="161" t="n">
        <v>26144</v>
      </c>
      <c r="C10908" s="162" t="n">
        <v>95.58</v>
      </c>
      <c r="D10908" s="162" t="n">
        <v>-0.001519</v>
      </c>
      <c r="E10908" s="162" t="n"/>
    </row>
    <row r="10909">
      <c r="B10909" s="161" t="n">
        <v>26147</v>
      </c>
      <c r="C10909" s="162" t="n">
        <v>95.95999999999999</v>
      </c>
      <c r="D10909" s="162" t="n">
        <v>0.001858</v>
      </c>
      <c r="E10909" s="162" t="n"/>
    </row>
    <row r="10910">
      <c r="B10910" s="161" t="n">
        <v>26148</v>
      </c>
      <c r="C10910" s="162" t="n">
        <v>94.51000000000001</v>
      </c>
      <c r="D10910" s="162" t="n">
        <v>-0.013901</v>
      </c>
      <c r="E10910" s="162" t="n"/>
    </row>
    <row r="10911">
      <c r="B10911" s="161" t="n">
        <v>26149</v>
      </c>
      <c r="C10911" s="162" t="n">
        <v>93.89</v>
      </c>
      <c r="D10911" s="162" t="n">
        <v>-0.021043</v>
      </c>
      <c r="E10911" s="162" t="n"/>
    </row>
    <row r="10912">
      <c r="B10912" s="161" t="n">
        <v>26150</v>
      </c>
      <c r="C10912" s="162" t="n">
        <v>94.09</v>
      </c>
      <c r="D10912" s="162" t="n">
        <v>-0.01946</v>
      </c>
      <c r="E10912" s="162" t="n"/>
    </row>
    <row r="10913">
      <c r="B10913" s="161" t="n">
        <v>26151</v>
      </c>
      <c r="C10913" s="162" t="n">
        <v>94.25</v>
      </c>
      <c r="D10913" s="162" t="n">
        <v>-0.018313</v>
      </c>
      <c r="E10913" s="162" t="n"/>
    </row>
    <row r="10914">
      <c r="B10914" s="161" t="n">
        <v>26154</v>
      </c>
      <c r="C10914" s="162" t="n">
        <v>93.53</v>
      </c>
      <c r="D10914" s="162" t="n">
        <v>-0.02651</v>
      </c>
      <c r="E10914" s="162" t="n"/>
    </row>
    <row r="10915">
      <c r="B10915" s="161" t="n">
        <v>26155</v>
      </c>
      <c r="C10915" s="162" t="n">
        <v>93.54000000000001</v>
      </c>
      <c r="D10915" s="162" t="n">
        <v>-0.026912</v>
      </c>
      <c r="E10915" s="162" t="n"/>
    </row>
    <row r="10916">
      <c r="B10916" s="161" t="n">
        <v>26156</v>
      </c>
      <c r="C10916" s="162" t="n">
        <v>94.66</v>
      </c>
      <c r="D10916" s="162" t="n">
        <v>-0.0156</v>
      </c>
      <c r="E10916" s="162" t="n"/>
    </row>
    <row r="10917">
      <c r="B10917" s="161" t="n">
        <v>26157</v>
      </c>
      <c r="C10917" s="162" t="n">
        <v>96</v>
      </c>
      <c r="D10917" s="162" t="n">
        <v>-0.002213</v>
      </c>
      <c r="E10917" s="162" t="n"/>
    </row>
    <row r="10918">
      <c r="B10918" s="161" t="n">
        <v>26158</v>
      </c>
      <c r="C10918" s="162" t="n">
        <v>95.69</v>
      </c>
      <c r="D10918" s="162" t="n">
        <v>-0.006084</v>
      </c>
      <c r="E10918" s="162" t="n"/>
    </row>
    <row r="10919">
      <c r="B10919" s="161" t="n">
        <v>26161</v>
      </c>
      <c r="C10919" s="162" t="n">
        <v>98.76000000000001</v>
      </c>
      <c r="D10919" s="162" t="n">
        <v>0.024695</v>
      </c>
      <c r="E10919" s="162" t="n"/>
    </row>
    <row r="10920">
      <c r="B10920" s="161" t="n">
        <v>26162</v>
      </c>
      <c r="C10920" s="162" t="n">
        <v>99.98999999999999</v>
      </c>
      <c r="D10920" s="162" t="n">
        <v>0.036205</v>
      </c>
      <c r="E10920" s="162" t="n"/>
    </row>
    <row r="10921">
      <c r="B10921" s="161" t="n">
        <v>26163</v>
      </c>
      <c r="C10921" s="162" t="n">
        <v>98.59999999999999</v>
      </c>
      <c r="D10921" s="162" t="n">
        <v>0.021424</v>
      </c>
      <c r="E10921" s="162" t="n"/>
    </row>
    <row r="10922">
      <c r="B10922" s="161" t="n">
        <v>26164</v>
      </c>
      <c r="C10922" s="162" t="n">
        <v>98.16</v>
      </c>
      <c r="D10922" s="162" t="n">
        <v>0.016229</v>
      </c>
      <c r="E10922" s="162" t="n"/>
    </row>
    <row r="10923">
      <c r="B10923" s="161" t="n">
        <v>26165</v>
      </c>
      <c r="C10923" s="162" t="n">
        <v>98.33</v>
      </c>
      <c r="D10923" s="162" t="n">
        <v>0.017238</v>
      </c>
      <c r="E10923" s="162" t="n"/>
    </row>
    <row r="10924">
      <c r="B10924" s="161" t="n">
        <v>26168</v>
      </c>
      <c r="C10924" s="162" t="n">
        <v>99.34</v>
      </c>
      <c r="D10924" s="162" t="n">
        <v>0.026669</v>
      </c>
      <c r="E10924" s="162" t="n"/>
    </row>
    <row r="10925">
      <c r="B10925" s="161" t="n">
        <v>26169</v>
      </c>
      <c r="C10925" s="162" t="n">
        <v>100.4</v>
      </c>
      <c r="D10925" s="162" t="n">
        <v>0.036447</v>
      </c>
      <c r="E10925" s="162" t="n"/>
    </row>
    <row r="10926">
      <c r="B10926" s="161" t="n">
        <v>26170</v>
      </c>
      <c r="C10926" s="162" t="n">
        <v>100.41</v>
      </c>
      <c r="D10926" s="162" t="n">
        <v>0.035734</v>
      </c>
      <c r="E10926" s="162" t="n"/>
    </row>
    <row r="10927">
      <c r="B10927" s="161" t="n">
        <v>26171</v>
      </c>
      <c r="C10927" s="162" t="n">
        <v>100.24</v>
      </c>
      <c r="D10927" s="162" t="n">
        <v>0.033242</v>
      </c>
      <c r="E10927" s="162" t="n"/>
    </row>
    <row r="10928">
      <c r="B10928" s="161" t="n">
        <v>26172</v>
      </c>
      <c r="C10928" s="162" t="n">
        <v>100.48</v>
      </c>
      <c r="D10928" s="162" t="n">
        <v>0.034837</v>
      </c>
      <c r="E10928" s="162" t="n"/>
    </row>
    <row r="10929">
      <c r="B10929" s="161" t="n">
        <v>26175</v>
      </c>
      <c r="C10929" s="162" t="n">
        <v>99.52</v>
      </c>
      <c r="D10929" s="162" t="n">
        <v>0.024446</v>
      </c>
      <c r="E10929" s="162" t="n"/>
    </row>
    <row r="10930">
      <c r="B10930" s="161" t="n">
        <v>26176</v>
      </c>
      <c r="C10930" s="162" t="n">
        <v>99.03</v>
      </c>
      <c r="D10930" s="162" t="n">
        <v>0.018704</v>
      </c>
      <c r="E10930" s="162" t="n"/>
    </row>
    <row r="10931">
      <c r="B10931" s="161" t="n">
        <v>26177</v>
      </c>
      <c r="C10931" s="162" t="n">
        <v>99.06999999999999</v>
      </c>
      <c r="D10931" s="162" t="n">
        <v>0.018294</v>
      </c>
      <c r="E10931" s="162" t="n"/>
    </row>
    <row r="10932">
      <c r="B10932" s="161" t="n">
        <v>26178</v>
      </c>
      <c r="C10932" s="162" t="n">
        <v>99.29000000000001</v>
      </c>
      <c r="D10932" s="162" t="n">
        <v>0.019693</v>
      </c>
      <c r="E10932" s="162" t="n"/>
    </row>
    <row r="10933">
      <c r="B10933" s="161" t="n">
        <v>26179</v>
      </c>
      <c r="C10933" s="162" t="n">
        <v>100.69</v>
      </c>
      <c r="D10933" s="162" t="n">
        <v>0.032775</v>
      </c>
      <c r="E10933" s="162" t="n"/>
    </row>
    <row r="10934">
      <c r="B10934" s="161" t="n">
        <v>26183</v>
      </c>
      <c r="C10934" s="162" t="n">
        <v>101.15</v>
      </c>
      <c r="D10934" s="162" t="n">
        <v>0.036398</v>
      </c>
      <c r="E10934" s="162" t="n"/>
    </row>
    <row r="10935">
      <c r="B10935" s="161" t="n">
        <v>26184</v>
      </c>
      <c r="C10935" s="162" t="n">
        <v>101.34</v>
      </c>
      <c r="D10935" s="162" t="n">
        <v>0.037372</v>
      </c>
      <c r="E10935" s="162" t="n"/>
    </row>
    <row r="10936">
      <c r="B10936" s="161" t="n">
        <v>26185</v>
      </c>
      <c r="C10936" s="162" t="n">
        <v>100.8</v>
      </c>
      <c r="D10936" s="162" t="n">
        <v>0.031181</v>
      </c>
      <c r="E10936" s="162" t="n"/>
    </row>
    <row r="10937">
      <c r="B10937" s="161" t="n">
        <v>26186</v>
      </c>
      <c r="C10937" s="162" t="n">
        <v>100.42</v>
      </c>
      <c r="D10937" s="162" t="n">
        <v>0.026604</v>
      </c>
      <c r="E10937" s="162" t="n"/>
    </row>
    <row r="10938">
      <c r="B10938" s="161" t="n">
        <v>26189</v>
      </c>
      <c r="C10938" s="162" t="n">
        <v>100.07</v>
      </c>
      <c r="D10938" s="162" t="n">
        <v>0.022347</v>
      </c>
      <c r="E10938" s="162" t="n"/>
    </row>
    <row r="10939">
      <c r="B10939" s="161" t="n">
        <v>26190</v>
      </c>
      <c r="C10939" s="162" t="n">
        <v>99.34</v>
      </c>
      <c r="D10939" s="162" t="n">
        <v>0.01434</v>
      </c>
      <c r="E10939" s="162" t="n"/>
    </row>
    <row r="10940">
      <c r="B10940" s="161" t="n">
        <v>26191</v>
      </c>
      <c r="C10940" s="162" t="n">
        <v>99.77</v>
      </c>
      <c r="D10940" s="162" t="n">
        <v>0.018018</v>
      </c>
      <c r="E10940" s="162" t="n"/>
    </row>
    <row r="10941">
      <c r="B10941" s="161" t="n">
        <v>26192</v>
      </c>
      <c r="C10941" s="162" t="n">
        <v>99.66</v>
      </c>
      <c r="D10941" s="162" t="n">
        <v>0.016293</v>
      </c>
      <c r="E10941" s="162" t="n"/>
    </row>
    <row r="10942">
      <c r="B10942" s="161" t="n">
        <v>26193</v>
      </c>
      <c r="C10942" s="162" t="n">
        <v>99.95999999999999</v>
      </c>
      <c r="D10942" s="162" t="n">
        <v>0.018713</v>
      </c>
      <c r="E10942" s="162" t="n"/>
    </row>
    <row r="10943">
      <c r="B10943" s="161" t="n">
        <v>26196</v>
      </c>
      <c r="C10943" s="162" t="n">
        <v>99.68000000000001</v>
      </c>
      <c r="D10943" s="162" t="n">
        <v>0.015359</v>
      </c>
      <c r="E10943" s="162" t="n"/>
    </row>
    <row r="10944">
      <c r="B10944" s="161" t="n">
        <v>26197</v>
      </c>
      <c r="C10944" s="162" t="n">
        <v>99.34</v>
      </c>
      <c r="D10944" s="162" t="n">
        <v>0.011439</v>
      </c>
      <c r="E10944" s="162" t="n"/>
    </row>
    <row r="10945">
      <c r="B10945" s="161" t="n">
        <v>26198</v>
      </c>
      <c r="C10945" s="162" t="n">
        <v>98.47</v>
      </c>
      <c r="D10945" s="162" t="n">
        <v>0.002209</v>
      </c>
      <c r="E10945" s="162" t="n"/>
    </row>
    <row r="10946">
      <c r="B10946" s="161" t="n">
        <v>26199</v>
      </c>
      <c r="C10946" s="162" t="n">
        <v>98.38</v>
      </c>
      <c r="D10946" s="162" t="n">
        <v>0.000841</v>
      </c>
      <c r="E10946" s="162" t="n"/>
    </row>
    <row r="10947">
      <c r="B10947" s="161" t="n">
        <v>26200</v>
      </c>
      <c r="C10947" s="162" t="n">
        <v>98.15000000000001</v>
      </c>
      <c r="D10947" s="162" t="n">
        <v>-0.001938</v>
      </c>
      <c r="E10947" s="162" t="n"/>
    </row>
    <row r="10948">
      <c r="B10948" s="161" t="n">
        <v>26203</v>
      </c>
      <c r="C10948" s="162" t="n">
        <v>97.62</v>
      </c>
      <c r="D10948" s="162" t="n">
        <v>-0.007743</v>
      </c>
      <c r="E10948" s="162" t="n"/>
    </row>
    <row r="10949">
      <c r="B10949" s="161" t="n">
        <v>26204</v>
      </c>
      <c r="C10949" s="162" t="n">
        <v>97.88</v>
      </c>
      <c r="D10949" s="162" t="n">
        <v>-0.005471</v>
      </c>
      <c r="E10949" s="162" t="n"/>
    </row>
    <row r="10950">
      <c r="B10950" s="161" t="n">
        <v>26205</v>
      </c>
      <c r="C10950" s="162" t="n">
        <v>97.90000000000001</v>
      </c>
      <c r="D10950" s="162" t="n">
        <v>-0.005678</v>
      </c>
      <c r="E10950" s="162" t="n"/>
    </row>
    <row r="10951">
      <c r="B10951" s="161" t="n">
        <v>26206</v>
      </c>
      <c r="C10951" s="162" t="n">
        <v>98.34</v>
      </c>
      <c r="D10951" s="162" t="n">
        <v>-0.001634</v>
      </c>
      <c r="E10951" s="162" t="n"/>
    </row>
    <row r="10952">
      <c r="B10952" s="161" t="n">
        <v>26207</v>
      </c>
      <c r="C10952" s="162" t="n">
        <v>98.93000000000001</v>
      </c>
      <c r="D10952" s="162" t="n">
        <v>0.00388</v>
      </c>
      <c r="E10952" s="162" t="n"/>
    </row>
    <row r="10953">
      <c r="B10953" s="161" t="n">
        <v>26210</v>
      </c>
      <c r="C10953" s="162" t="n">
        <v>99.20999999999999</v>
      </c>
      <c r="D10953" s="162" t="n">
        <v>0.006241</v>
      </c>
      <c r="E10953" s="162" t="n"/>
    </row>
    <row r="10954">
      <c r="B10954" s="161" t="n">
        <v>26211</v>
      </c>
      <c r="C10954" s="162" t="n">
        <v>99.11</v>
      </c>
      <c r="D10954" s="162" t="n">
        <v>0.004782</v>
      </c>
      <c r="E10954" s="162" t="n"/>
    </row>
    <row r="10955">
      <c r="B10955" s="161" t="n">
        <v>26212</v>
      </c>
      <c r="C10955" s="162" t="n">
        <v>99.81999999999999</v>
      </c>
      <c r="D10955" s="162" t="n">
        <v>0.011419</v>
      </c>
      <c r="E10955" s="162" t="n"/>
    </row>
    <row r="10956">
      <c r="B10956" s="161" t="n">
        <v>26213</v>
      </c>
      <c r="C10956" s="162" t="n">
        <v>100.02</v>
      </c>
      <c r="D10956" s="162" t="n">
        <v>0.012915</v>
      </c>
      <c r="E10956" s="162" t="n"/>
    </row>
    <row r="10957">
      <c r="B10957" s="161" t="n">
        <v>26214</v>
      </c>
      <c r="C10957" s="162" t="n">
        <v>99.36</v>
      </c>
      <c r="D10957" s="162" t="n">
        <v>0.005826</v>
      </c>
      <c r="E10957" s="162" t="n"/>
    </row>
    <row r="10958">
      <c r="B10958" s="161" t="n">
        <v>26217</v>
      </c>
      <c r="C10958" s="162" t="n">
        <v>99.16</v>
      </c>
      <c r="D10958" s="162" t="n">
        <v>0.003379</v>
      </c>
      <c r="E10958" s="162" t="n"/>
    </row>
    <row r="10959">
      <c r="B10959" s="161" t="n">
        <v>26218</v>
      </c>
      <c r="C10959" s="162" t="n">
        <v>99.56999999999999</v>
      </c>
      <c r="D10959" s="162" t="n">
        <v>0.007076</v>
      </c>
      <c r="E10959" s="162" t="n"/>
    </row>
    <row r="10960">
      <c r="B10960" s="161" t="n">
        <v>26219</v>
      </c>
      <c r="C10960" s="162" t="n">
        <v>99.03</v>
      </c>
      <c r="D10960" s="162" t="n">
        <v>0.001286</v>
      </c>
      <c r="E10960" s="162" t="n"/>
    </row>
    <row r="10961">
      <c r="B10961" s="161" t="n">
        <v>26220</v>
      </c>
      <c r="C10961" s="162" t="n">
        <v>98.13</v>
      </c>
      <c r="D10961" s="162" t="n">
        <v>-0.00814</v>
      </c>
      <c r="E10961" s="162" t="n"/>
    </row>
    <row r="10962">
      <c r="B10962" s="161" t="n">
        <v>26221</v>
      </c>
      <c r="C10962" s="162" t="n">
        <v>97.79000000000001</v>
      </c>
      <c r="D10962" s="162" t="n">
        <v>-0.011895</v>
      </c>
      <c r="E10962" s="162" t="n"/>
    </row>
    <row r="10963">
      <c r="B10963" s="161" t="n">
        <v>26224</v>
      </c>
      <c r="C10963" s="162" t="n">
        <v>97.34999999999999</v>
      </c>
      <c r="D10963" s="162" t="n">
        <v>-0.016718</v>
      </c>
      <c r="E10963" s="162" t="n"/>
    </row>
    <row r="10964">
      <c r="B10964" s="161" t="n">
        <v>26225</v>
      </c>
      <c r="C10964" s="162" t="n">
        <v>97</v>
      </c>
      <c r="D10964" s="162" t="n">
        <v>-0.020583</v>
      </c>
      <c r="E10964" s="162" t="n"/>
    </row>
    <row r="10965">
      <c r="B10965" s="161" t="n">
        <v>26226</v>
      </c>
      <c r="C10965" s="162" t="n">
        <v>95.65000000000001</v>
      </c>
      <c r="D10965" s="162" t="n">
        <v>-0.034765</v>
      </c>
      <c r="E10965" s="162" t="n"/>
    </row>
    <row r="10966">
      <c r="B10966" s="161" t="n">
        <v>26227</v>
      </c>
      <c r="C10966" s="162" t="n">
        <v>95.59999999999999</v>
      </c>
      <c r="D10966" s="162" t="n">
        <v>-0.03545</v>
      </c>
      <c r="E10966" s="162" t="n"/>
    </row>
    <row r="10967">
      <c r="B10967" s="161" t="n">
        <v>26228</v>
      </c>
      <c r="C10967" s="162" t="n">
        <v>95.51000000000001</v>
      </c>
      <c r="D10967" s="162" t="n">
        <v>-0.036559</v>
      </c>
      <c r="E10967" s="162" t="n"/>
    </row>
    <row r="10968">
      <c r="B10968" s="161" t="n">
        <v>26231</v>
      </c>
      <c r="C10968" s="162" t="n">
        <v>95.09999999999999</v>
      </c>
      <c r="D10968" s="162" t="n">
        <v>-0.041019</v>
      </c>
      <c r="E10968" s="162" t="n"/>
    </row>
    <row r="10969">
      <c r="B10969" s="161" t="n">
        <v>26232</v>
      </c>
      <c r="C10969" s="162" t="n">
        <v>94.73999999999999</v>
      </c>
      <c r="D10969" s="162" t="n">
        <v>-0.044913</v>
      </c>
      <c r="E10969" s="162" t="n"/>
    </row>
    <row r="10970">
      <c r="B10970" s="161" t="n">
        <v>26233</v>
      </c>
      <c r="C10970" s="162" t="n">
        <v>93.79000000000001</v>
      </c>
      <c r="D10970" s="162" t="n">
        <v>-0.055054</v>
      </c>
      <c r="E10970" s="162" t="n"/>
    </row>
    <row r="10971">
      <c r="B10971" s="161" t="n">
        <v>26234</v>
      </c>
      <c r="C10971" s="162" t="n">
        <v>93.95999999999999</v>
      </c>
      <c r="D10971" s="162" t="n">
        <v>-0.053301</v>
      </c>
      <c r="E10971" s="162" t="n"/>
    </row>
    <row r="10972">
      <c r="B10972" s="161" t="n">
        <v>26235</v>
      </c>
      <c r="C10972" s="162" t="n">
        <v>94.23</v>
      </c>
      <c r="D10972" s="162" t="n">
        <v>-0.050492</v>
      </c>
      <c r="E10972" s="162" t="n"/>
    </row>
    <row r="10973">
      <c r="B10973" s="161" t="n">
        <v>26238</v>
      </c>
      <c r="C10973" s="162" t="n">
        <v>92.8</v>
      </c>
      <c r="D10973" s="162" t="n">
        <v>-0.06575300000000001</v>
      </c>
      <c r="E10973" s="162" t="n"/>
    </row>
    <row r="10974">
      <c r="B10974" s="161" t="n">
        <v>26239</v>
      </c>
      <c r="C10974" s="162" t="n">
        <v>93.18000000000001</v>
      </c>
      <c r="D10974" s="162" t="n">
        <v>-0.061638</v>
      </c>
      <c r="E10974" s="162" t="n"/>
    </row>
    <row r="10975">
      <c r="B10975" s="161" t="n">
        <v>26240</v>
      </c>
      <c r="C10975" s="162" t="n">
        <v>94.91</v>
      </c>
      <c r="D10975" s="162" t="n">
        <v>-0.043299</v>
      </c>
      <c r="E10975" s="162" t="n"/>
    </row>
    <row r="10976">
      <c r="B10976" s="161" t="n">
        <v>26241</v>
      </c>
      <c r="C10976" s="162" t="n">
        <v>94.79000000000001</v>
      </c>
      <c r="D10976" s="162" t="n">
        <v>-0.044594</v>
      </c>
      <c r="E10976" s="162" t="n"/>
    </row>
    <row r="10977">
      <c r="B10977" s="161" t="n">
        <v>26242</v>
      </c>
      <c r="C10977" s="162" t="n">
        <v>94.45999999999999</v>
      </c>
      <c r="D10977" s="162" t="n">
        <v>-0.04806</v>
      </c>
      <c r="E10977" s="162" t="n"/>
    </row>
    <row r="10978">
      <c r="B10978" s="161" t="n">
        <v>26245</v>
      </c>
      <c r="C10978" s="162" t="n">
        <v>94.39</v>
      </c>
      <c r="D10978" s="162" t="n">
        <v>-0.048757</v>
      </c>
      <c r="E10978" s="162" t="n"/>
    </row>
    <row r="10979">
      <c r="B10979" s="161" t="n">
        <v>26246</v>
      </c>
      <c r="C10979" s="162" t="n">
        <v>94.45999999999999</v>
      </c>
      <c r="D10979" s="162" t="n">
        <v>-0.047959</v>
      </c>
      <c r="E10979" s="162" t="n"/>
    </row>
    <row r="10980">
      <c r="B10980" s="161" t="n">
        <v>26247</v>
      </c>
      <c r="C10980" s="162" t="n">
        <v>93.41</v>
      </c>
      <c r="D10980" s="162" t="n">
        <v>-0.059062</v>
      </c>
      <c r="E10980" s="162" t="n"/>
    </row>
    <row r="10981">
      <c r="B10981" s="161" t="n">
        <v>26248</v>
      </c>
      <c r="C10981" s="162" t="n">
        <v>92.12</v>
      </c>
      <c r="D10981" s="162" t="n">
        <v>-0.072812</v>
      </c>
      <c r="E10981" s="162" t="n"/>
    </row>
    <row r="10982">
      <c r="B10982" s="161" t="n">
        <v>26249</v>
      </c>
      <c r="C10982" s="162" t="n">
        <v>92.12</v>
      </c>
      <c r="D10982" s="162" t="n">
        <v>-0.07262299999999999</v>
      </c>
      <c r="E10982" s="162" t="n"/>
    </row>
    <row r="10983">
      <c r="B10983" s="161" t="n">
        <v>26252</v>
      </c>
      <c r="C10983" s="162" t="n">
        <v>91.81</v>
      </c>
      <c r="D10983" s="162" t="n">
        <v>-0.075761</v>
      </c>
      <c r="E10983" s="162" t="n"/>
    </row>
    <row r="10984">
      <c r="B10984" s="161" t="n">
        <v>26253</v>
      </c>
      <c r="C10984" s="162" t="n">
        <v>92.70999999999999</v>
      </c>
      <c r="D10984" s="162" t="n">
        <v>-0.065818</v>
      </c>
      <c r="E10984" s="162" t="n"/>
    </row>
    <row r="10985">
      <c r="B10985" s="161" t="n">
        <v>26254</v>
      </c>
      <c r="C10985" s="162" t="n">
        <v>92.84999999999999</v>
      </c>
      <c r="D10985" s="162" t="n">
        <v>-0.06411799999999999</v>
      </c>
      <c r="E10985" s="162" t="n"/>
    </row>
    <row r="10986">
      <c r="B10986" s="161" t="n">
        <v>26255</v>
      </c>
      <c r="C10986" s="162" t="n">
        <v>92.13</v>
      </c>
      <c r="D10986" s="162" t="n">
        <v>-0.071676</v>
      </c>
      <c r="E10986" s="162" t="n"/>
    </row>
    <row r="10987">
      <c r="B10987" s="161" t="n">
        <v>26256</v>
      </c>
      <c r="C10987" s="162" t="n">
        <v>91.61</v>
      </c>
      <c r="D10987" s="162" t="n">
        <v>-0.077067</v>
      </c>
      <c r="E10987" s="162" t="n"/>
    </row>
    <row r="10988">
      <c r="B10988" s="161" t="n">
        <v>26259</v>
      </c>
      <c r="C10988" s="162" t="n">
        <v>90.79000000000001</v>
      </c>
      <c r="D10988" s="162" t="n">
        <v>-0.08572200000000001</v>
      </c>
      <c r="E10988" s="162" t="n"/>
    </row>
    <row r="10989">
      <c r="B10989" s="161" t="n">
        <v>26260</v>
      </c>
      <c r="C10989" s="162" t="n">
        <v>90.16</v>
      </c>
      <c r="D10989" s="162" t="n">
        <v>-0.09231399999999999</v>
      </c>
      <c r="E10989" s="162" t="n"/>
    </row>
    <row r="10990">
      <c r="B10990" s="161" t="n">
        <v>26261</v>
      </c>
      <c r="C10990" s="162" t="n">
        <v>90.33</v>
      </c>
      <c r="D10990" s="162" t="n">
        <v>-0.090073</v>
      </c>
      <c r="E10990" s="162" t="n"/>
    </row>
    <row r="10991">
      <c r="B10991" s="161" t="n">
        <v>26263</v>
      </c>
      <c r="C10991" s="162" t="n">
        <v>91.94</v>
      </c>
      <c r="D10991" s="162" t="n">
        <v>-0.072104</v>
      </c>
      <c r="E10991" s="162" t="n"/>
    </row>
    <row r="10992">
      <c r="B10992" s="161" t="n">
        <v>26266</v>
      </c>
      <c r="C10992" s="162" t="n">
        <v>93.41</v>
      </c>
      <c r="D10992" s="162" t="n">
        <v>-0.055988</v>
      </c>
      <c r="E10992" s="162" t="n"/>
    </row>
    <row r="10993">
      <c r="B10993" s="161" t="n">
        <v>26267</v>
      </c>
      <c r="C10993" s="162" t="n">
        <v>93.98999999999999</v>
      </c>
      <c r="D10993" s="162" t="n">
        <v>-0.049561</v>
      </c>
      <c r="E10993" s="162" t="n"/>
    </row>
    <row r="10994">
      <c r="B10994" s="161" t="n">
        <v>26268</v>
      </c>
      <c r="C10994" s="162" t="n">
        <v>95.54000000000001</v>
      </c>
      <c r="D10994" s="162" t="n">
        <v>-0.03307</v>
      </c>
      <c r="E10994" s="162" t="n"/>
    </row>
    <row r="10995">
      <c r="B10995" s="161" t="n">
        <v>26269</v>
      </c>
      <c r="C10995" s="162" t="n">
        <v>95.84</v>
      </c>
      <c r="D10995" s="162" t="n">
        <v>-0.029848</v>
      </c>
      <c r="E10995" s="162" t="n"/>
    </row>
    <row r="10996">
      <c r="B10996" s="161" t="n">
        <v>26270</v>
      </c>
      <c r="C10996" s="162" t="n">
        <v>97.06</v>
      </c>
      <c r="D10996" s="162" t="n">
        <v>-0.017215</v>
      </c>
      <c r="E10996" s="162" t="n"/>
    </row>
    <row r="10997">
      <c r="B10997" s="161" t="n">
        <v>26273</v>
      </c>
      <c r="C10997" s="162" t="n">
        <v>96.51000000000001</v>
      </c>
      <c r="D10997" s="162" t="n">
        <v>-0.022938</v>
      </c>
      <c r="E10997" s="162" t="n"/>
    </row>
    <row r="10998">
      <c r="B10998" s="161" t="n">
        <v>26274</v>
      </c>
      <c r="C10998" s="162" t="n">
        <v>96.87</v>
      </c>
      <c r="D10998" s="162" t="n">
        <v>-0.019254</v>
      </c>
      <c r="E10998" s="162" t="n"/>
    </row>
    <row r="10999">
      <c r="B10999" s="161" t="n">
        <v>26275</v>
      </c>
      <c r="C10999" s="162" t="n">
        <v>96.92</v>
      </c>
      <c r="D10999" s="162" t="n">
        <v>-0.018748</v>
      </c>
      <c r="E10999" s="162" t="n"/>
    </row>
    <row r="11000">
      <c r="B11000" s="161" t="n">
        <v>26276</v>
      </c>
      <c r="C11000" s="162" t="n">
        <v>96.95999999999999</v>
      </c>
      <c r="D11000" s="162" t="n">
        <v>-0.018337</v>
      </c>
      <c r="E11000" s="162" t="n"/>
    </row>
    <row r="11001">
      <c r="B11001" s="161" t="n">
        <v>26277</v>
      </c>
      <c r="C11001" s="162" t="n">
        <v>97.69</v>
      </c>
      <c r="D11001" s="162" t="n">
        <v>-0.010884</v>
      </c>
      <c r="E11001" s="162" t="n"/>
    </row>
    <row r="11002">
      <c r="B11002" s="161" t="n">
        <v>26280</v>
      </c>
      <c r="C11002" s="162" t="n">
        <v>97.91</v>
      </c>
      <c r="D11002" s="162" t="n">
        <v>-0.00868</v>
      </c>
      <c r="E11002" s="162" t="n"/>
    </row>
    <row r="11003">
      <c r="B11003" s="161" t="n">
        <v>26281</v>
      </c>
      <c r="C11003" s="162" t="n">
        <v>97.67</v>
      </c>
      <c r="D11003" s="162" t="n">
        <v>-0.01117</v>
      </c>
      <c r="E11003" s="162" t="n"/>
    </row>
    <row r="11004">
      <c r="B11004" s="161" t="n">
        <v>26282</v>
      </c>
      <c r="C11004" s="162" t="n">
        <v>98.54000000000001</v>
      </c>
      <c r="D11004" s="162" t="n">
        <v>-0.002382</v>
      </c>
      <c r="E11004" s="162" t="n"/>
    </row>
    <row r="11005">
      <c r="B11005" s="161" t="n">
        <v>26283</v>
      </c>
      <c r="C11005" s="162" t="n">
        <v>99.73999999999999</v>
      </c>
      <c r="D11005" s="162" t="n">
        <v>0.00963</v>
      </c>
      <c r="E11005" s="162" t="n"/>
    </row>
    <row r="11006">
      <c r="B11006" s="161" t="n">
        <v>26284</v>
      </c>
      <c r="C11006" s="162" t="n">
        <v>100.26</v>
      </c>
      <c r="D11006" s="162" t="n">
        <v>0.014764</v>
      </c>
      <c r="E11006" s="162" t="n"/>
    </row>
    <row r="11007">
      <c r="B11007" s="161" t="n">
        <v>26287</v>
      </c>
      <c r="C11007" s="162" t="n">
        <v>101.55</v>
      </c>
      <c r="D11007" s="162" t="n">
        <v>0.027439</v>
      </c>
      <c r="E11007" s="162" t="n"/>
    </row>
    <row r="11008">
      <c r="B11008" s="161" t="n">
        <v>26288</v>
      </c>
      <c r="C11008" s="162" t="n">
        <v>101.8</v>
      </c>
      <c r="D11008" s="162" t="n">
        <v>0.029779</v>
      </c>
      <c r="E11008" s="162" t="n"/>
    </row>
    <row r="11009">
      <c r="B11009" s="161" t="n">
        <v>26289</v>
      </c>
      <c r="C11009" s="162" t="n">
        <v>101.18</v>
      </c>
      <c r="D11009" s="162" t="n">
        <v>0.023575</v>
      </c>
      <c r="E11009" s="162" t="n"/>
    </row>
    <row r="11010">
      <c r="B11010" s="161" t="n">
        <v>26290</v>
      </c>
      <c r="C11010" s="162" t="n">
        <v>100.74</v>
      </c>
      <c r="D11010" s="162" t="n">
        <v>0.019149</v>
      </c>
      <c r="E11010" s="162" t="n"/>
    </row>
    <row r="11011">
      <c r="B11011" s="161" t="n">
        <v>26294</v>
      </c>
      <c r="C11011" s="162" t="n">
        <v>100.95</v>
      </c>
      <c r="D11011" s="162" t="n">
        <v>0.021161</v>
      </c>
      <c r="E11011" s="162" t="n"/>
    </row>
    <row r="11012">
      <c r="B11012" s="161" t="n">
        <v>26295</v>
      </c>
      <c r="C11012" s="162" t="n">
        <v>101.95</v>
      </c>
      <c r="D11012" s="162" t="n">
        <v>0.030956</v>
      </c>
      <c r="E11012" s="162" t="n"/>
    </row>
    <row r="11013">
      <c r="B11013" s="161" t="n">
        <v>26296</v>
      </c>
      <c r="C11013" s="162" t="n">
        <v>102.21</v>
      </c>
      <c r="D11013" s="162" t="n">
        <v>0.033452</v>
      </c>
      <c r="E11013" s="162" t="n"/>
    </row>
    <row r="11014">
      <c r="B11014" s="161" t="n">
        <v>26297</v>
      </c>
      <c r="C11014" s="162" t="n">
        <v>101.78</v>
      </c>
      <c r="D11014" s="162" t="n">
        <v>0.029203</v>
      </c>
      <c r="E11014" s="162" t="n"/>
    </row>
    <row r="11015">
      <c r="B11015" s="161" t="n">
        <v>26298</v>
      </c>
      <c r="C11015" s="162" t="n">
        <v>102.09</v>
      </c>
      <c r="D11015" s="162" t="n">
        <v>0.032199</v>
      </c>
      <c r="E11015" s="162" t="n"/>
    </row>
    <row r="11016">
      <c r="B11016" s="161" t="n">
        <v>26301</v>
      </c>
      <c r="C11016" s="162" t="n">
        <v>101.67</v>
      </c>
      <c r="D11016" s="162" t="n">
        <v>0.028043</v>
      </c>
      <c r="E11016" s="162" t="n"/>
    </row>
    <row r="11017">
      <c r="B11017" s="161" t="n">
        <v>26302</v>
      </c>
      <c r="C11017" s="162" t="n">
        <v>102.09</v>
      </c>
      <c r="D11017" s="162" t="n">
        <v>0.032091</v>
      </c>
      <c r="E11017" s="162" t="n"/>
    </row>
    <row r="11018">
      <c r="B11018" s="161" t="n">
        <v>26303</v>
      </c>
      <c r="C11018" s="162" t="n">
        <v>103.07</v>
      </c>
      <c r="D11018" s="162" t="n">
        <v>0.041503</v>
      </c>
      <c r="E11018" s="162" t="n"/>
    </row>
    <row r="11019">
      <c r="B11019" s="161" t="n">
        <v>26304</v>
      </c>
      <c r="C11019" s="162" t="n">
        <v>103.51</v>
      </c>
      <c r="D11019" s="162" t="n">
        <v>0.045567</v>
      </c>
      <c r="E11019" s="162" t="n"/>
    </row>
    <row r="11020">
      <c r="B11020" s="161" t="n">
        <v>26305</v>
      </c>
      <c r="C11020" s="162" t="n">
        <v>103.47</v>
      </c>
      <c r="D11020" s="162" t="n">
        <v>0.044985</v>
      </c>
      <c r="E11020" s="162" t="n"/>
    </row>
    <row r="11021">
      <c r="B11021" s="161" t="n">
        <v>26308</v>
      </c>
      <c r="C11021" s="162" t="n">
        <v>103.32</v>
      </c>
      <c r="D11021" s="162" t="n">
        <v>0.043364</v>
      </c>
      <c r="E11021" s="162" t="n"/>
    </row>
    <row r="11022">
      <c r="B11022" s="161" t="n">
        <v>26309</v>
      </c>
      <c r="C11022" s="162" t="n">
        <v>103.65</v>
      </c>
      <c r="D11022" s="162" t="n">
        <v>0.04637</v>
      </c>
      <c r="E11022" s="162" t="n"/>
    </row>
    <row r="11023">
      <c r="B11023" s="161" t="n">
        <v>26310</v>
      </c>
      <c r="C11023" s="162" t="n">
        <v>103.59</v>
      </c>
      <c r="D11023" s="162" t="n">
        <v>0.045623</v>
      </c>
      <c r="E11023" s="162" t="n"/>
    </row>
    <row r="11024">
      <c r="B11024" s="161" t="n">
        <v>26311</v>
      </c>
      <c r="C11024" s="162" t="n">
        <v>102.99</v>
      </c>
      <c r="D11024" s="162" t="n">
        <v>0.039678</v>
      </c>
      <c r="E11024" s="162" t="n"/>
    </row>
    <row r="11025">
      <c r="B11025" s="161" t="n">
        <v>26312</v>
      </c>
      <c r="C11025" s="162" t="n">
        <v>103.39</v>
      </c>
      <c r="D11025" s="162" t="n">
        <v>0.043403</v>
      </c>
      <c r="E11025" s="162" t="n"/>
    </row>
    <row r="11026">
      <c r="B11026" s="161" t="n">
        <v>26315</v>
      </c>
      <c r="C11026" s="162" t="n">
        <v>103.7</v>
      </c>
      <c r="D11026" s="162" t="n">
        <v>0.046238</v>
      </c>
      <c r="E11026" s="162" t="n"/>
    </row>
    <row r="11027">
      <c r="B11027" s="161" t="n">
        <v>26316</v>
      </c>
      <c r="C11027" s="162" t="n">
        <v>104.05</v>
      </c>
      <c r="D11027" s="162" t="n">
        <v>0.049443</v>
      </c>
      <c r="E11027" s="162" t="n"/>
    </row>
    <row r="11028">
      <c r="B11028" s="161" t="n">
        <v>26317</v>
      </c>
      <c r="C11028" s="162" t="n">
        <v>103.88</v>
      </c>
      <c r="D11028" s="162" t="n">
        <v>0.047688</v>
      </c>
      <c r="E11028" s="162" t="n"/>
    </row>
    <row r="11029">
      <c r="B11029" s="161" t="n">
        <v>26318</v>
      </c>
      <c r="C11029" s="162" t="n">
        <v>103.88</v>
      </c>
      <c r="D11029" s="162" t="n">
        <v>0.047592</v>
      </c>
      <c r="E11029" s="162" t="n"/>
    </row>
    <row r="11030">
      <c r="B11030" s="161" t="n">
        <v>26319</v>
      </c>
      <c r="C11030" s="162" t="n">
        <v>103.65</v>
      </c>
      <c r="D11030" s="162" t="n">
        <v>0.045298</v>
      </c>
      <c r="E11030" s="162" t="n"/>
    </row>
    <row r="11031">
      <c r="B11031" s="161" t="n">
        <v>26322</v>
      </c>
      <c r="C11031" s="162" t="n">
        <v>102.57</v>
      </c>
      <c r="D11031" s="162" t="n">
        <v>0.034839</v>
      </c>
      <c r="E11031" s="162" t="n"/>
    </row>
    <row r="11032">
      <c r="B11032" s="161" t="n">
        <v>26323</v>
      </c>
      <c r="C11032" s="162" t="n">
        <v>102.78</v>
      </c>
      <c r="D11032" s="162" t="n">
        <v>0.036894</v>
      </c>
      <c r="E11032" s="162" t="n"/>
    </row>
    <row r="11033">
      <c r="B11033" s="161" t="n">
        <v>26324</v>
      </c>
      <c r="C11033" s="162" t="n">
        <v>102.5</v>
      </c>
      <c r="D11033" s="162" t="n">
        <v>0.03421</v>
      </c>
      <c r="E11033" s="162" t="n"/>
    </row>
    <row r="11034">
      <c r="B11034" s="161" t="n">
        <v>26325</v>
      </c>
      <c r="C11034" s="162" t="n">
        <v>103.5</v>
      </c>
      <c r="D11034" s="162" t="n">
        <v>0.04392</v>
      </c>
      <c r="E11034" s="162" t="n"/>
    </row>
    <row r="11035">
      <c r="B11035" s="161" t="n">
        <v>26326</v>
      </c>
      <c r="C11035" s="162" t="n">
        <v>104.16</v>
      </c>
      <c r="D11035" s="162" t="n">
        <v>0.050243</v>
      </c>
      <c r="E11035" s="162" t="n"/>
    </row>
    <row r="11036">
      <c r="B11036" s="161" t="n">
        <v>26329</v>
      </c>
      <c r="C11036" s="162" t="n">
        <v>103.94</v>
      </c>
      <c r="D11036" s="162" t="n">
        <v>0.048132</v>
      </c>
      <c r="E11036" s="162" t="n"/>
    </row>
    <row r="11037">
      <c r="B11037" s="161" t="n">
        <v>26330</v>
      </c>
      <c r="C11037" s="162" t="n">
        <v>104.01</v>
      </c>
      <c r="D11037" s="162" t="n">
        <v>0.048785</v>
      </c>
      <c r="E11037" s="162" t="n"/>
    </row>
    <row r="11038">
      <c r="B11038" s="161" t="n">
        <v>26331</v>
      </c>
      <c r="C11038" s="162" t="n">
        <v>104.68</v>
      </c>
      <c r="D11038" s="162" t="n">
        <v>0.055139</v>
      </c>
      <c r="E11038" s="162" t="n"/>
    </row>
    <row r="11039">
      <c r="B11039" s="161" t="n">
        <v>26332</v>
      </c>
      <c r="C11039" s="162" t="n">
        <v>104.64</v>
      </c>
      <c r="D11039" s="162" t="n">
        <v>0.054703</v>
      </c>
      <c r="E11039" s="162" t="n"/>
    </row>
    <row r="11040">
      <c r="B11040" s="161" t="n">
        <v>26333</v>
      </c>
      <c r="C11040" s="162" t="n">
        <v>104.86</v>
      </c>
      <c r="D11040" s="162" t="n">
        <v>0.056762</v>
      </c>
      <c r="E11040" s="162" t="n"/>
    </row>
    <row r="11041">
      <c r="B11041" s="161" t="n">
        <v>26336</v>
      </c>
      <c r="C11041" s="162" t="n">
        <v>104.54</v>
      </c>
      <c r="D11041" s="162" t="n">
        <v>0.053675</v>
      </c>
      <c r="E11041" s="162" t="n"/>
    </row>
    <row r="11042">
      <c r="B11042" s="161" t="n">
        <v>26337</v>
      </c>
      <c r="C11042" s="162" t="n">
        <v>104.74</v>
      </c>
      <c r="D11042" s="162" t="n">
        <v>0.055569</v>
      </c>
      <c r="E11042" s="162" t="n"/>
    </row>
    <row r="11043">
      <c r="B11043" s="161" t="n">
        <v>26338</v>
      </c>
      <c r="C11043" s="162" t="n">
        <v>105.55</v>
      </c>
      <c r="D11043" s="162" t="n">
        <v>0.063233</v>
      </c>
      <c r="E11043" s="162" t="n"/>
    </row>
    <row r="11044">
      <c r="B11044" s="161" t="n">
        <v>26339</v>
      </c>
      <c r="C11044" s="162" t="n">
        <v>105.59</v>
      </c>
      <c r="D11044" s="162" t="n">
        <v>0.063564</v>
      </c>
      <c r="E11044" s="162" t="n"/>
    </row>
    <row r="11045">
      <c r="B11045" s="161" t="n">
        <v>26340</v>
      </c>
      <c r="C11045" s="162" t="n">
        <v>105.08</v>
      </c>
      <c r="D11045" s="162" t="n">
        <v>0.058665</v>
      </c>
      <c r="E11045" s="162" t="n"/>
    </row>
    <row r="11046">
      <c r="B11046" s="161" t="n">
        <v>26343</v>
      </c>
      <c r="C11046" s="162" t="n">
        <v>104.59</v>
      </c>
      <c r="D11046" s="162" t="n">
        <v>0.053926</v>
      </c>
      <c r="E11046" s="162" t="n"/>
    </row>
    <row r="11047">
      <c r="B11047" s="161" t="n">
        <v>26344</v>
      </c>
      <c r="C11047" s="162" t="n">
        <v>105.03</v>
      </c>
      <c r="D11047" s="162" t="n">
        <v>0.058061</v>
      </c>
      <c r="E11047" s="162" t="n"/>
    </row>
    <row r="11048">
      <c r="B11048" s="161" t="n">
        <v>26345</v>
      </c>
      <c r="C11048" s="162" t="n">
        <v>105.62</v>
      </c>
      <c r="D11048" s="162" t="n">
        <v>0.06357</v>
      </c>
      <c r="E11048" s="162" t="n"/>
    </row>
    <row r="11049">
      <c r="B11049" s="161" t="n">
        <v>26346</v>
      </c>
      <c r="C11049" s="162" t="n">
        <v>105.59</v>
      </c>
      <c r="D11049" s="162" t="n">
        <v>0.063167</v>
      </c>
      <c r="E11049" s="162" t="n"/>
    </row>
    <row r="11050">
      <c r="B11050" s="161" t="n">
        <v>26347</v>
      </c>
      <c r="C11050" s="162" t="n">
        <v>105.28</v>
      </c>
      <c r="D11050" s="162" t="n">
        <v>0.060105</v>
      </c>
      <c r="E11050" s="162" t="n"/>
    </row>
    <row r="11051">
      <c r="B11051" s="161" t="n">
        <v>26351</v>
      </c>
      <c r="C11051" s="162" t="n">
        <v>105.29</v>
      </c>
      <c r="D11051" s="162" t="n">
        <v>0.060052</v>
      </c>
      <c r="E11051" s="162" t="n"/>
    </row>
    <row r="11052">
      <c r="B11052" s="161" t="n">
        <v>26352</v>
      </c>
      <c r="C11052" s="162" t="n">
        <v>105.38</v>
      </c>
      <c r="D11052" s="162" t="n">
        <v>0.060768</v>
      </c>
      <c r="E11052" s="162" t="n"/>
    </row>
    <row r="11053">
      <c r="B11053" s="161" t="n">
        <v>26353</v>
      </c>
      <c r="C11053" s="162" t="n">
        <v>105.45</v>
      </c>
      <c r="D11053" s="162" t="n">
        <v>0.061303</v>
      </c>
      <c r="E11053" s="162" t="n"/>
    </row>
    <row r="11054">
      <c r="B11054" s="161" t="n">
        <v>26354</v>
      </c>
      <c r="C11054" s="162" t="n">
        <v>106.18</v>
      </c>
      <c r="D11054" s="162" t="n">
        <v>0.068026</v>
      </c>
      <c r="E11054" s="162" t="n"/>
    </row>
    <row r="11055">
      <c r="B11055" s="161" t="n">
        <v>26357</v>
      </c>
      <c r="C11055" s="162" t="n">
        <v>106.19</v>
      </c>
      <c r="D11055" s="162" t="n">
        <v>0.06791999999999999</v>
      </c>
      <c r="E11055" s="162" t="n"/>
    </row>
    <row r="11056">
      <c r="B11056" s="161" t="n">
        <v>26358</v>
      </c>
      <c r="C11056" s="162" t="n">
        <v>106.57</v>
      </c>
      <c r="D11056" s="162" t="n">
        <v>0.07119499999999999</v>
      </c>
      <c r="E11056" s="162" t="n"/>
    </row>
    <row r="11057">
      <c r="B11057" s="161" t="n">
        <v>26359</v>
      </c>
      <c r="C11057" s="162" t="n">
        <v>107.35</v>
      </c>
      <c r="D11057" s="162" t="n">
        <v>0.07815900000000001</v>
      </c>
      <c r="E11057" s="162" t="n"/>
    </row>
    <row r="11058">
      <c r="B11058" s="161" t="n">
        <v>26360</v>
      </c>
      <c r="C11058" s="162" t="n">
        <v>107.32</v>
      </c>
      <c r="D11058" s="162" t="n">
        <v>0.077565</v>
      </c>
      <c r="E11058" s="162" t="n"/>
    </row>
    <row r="11059">
      <c r="B11059" s="161" t="n">
        <v>26361</v>
      </c>
      <c r="C11059" s="162" t="n">
        <v>107.94</v>
      </c>
      <c r="D11059" s="162" t="n">
        <v>0.082992</v>
      </c>
      <c r="E11059" s="162" t="n"/>
    </row>
    <row r="11060">
      <c r="B11060" s="161" t="n">
        <v>26364</v>
      </c>
      <c r="C11060" s="162" t="n">
        <v>108.77</v>
      </c>
      <c r="D11060" s="162" t="n">
        <v>0.09026099999999999</v>
      </c>
      <c r="E11060" s="162" t="n"/>
    </row>
    <row r="11061">
      <c r="B11061" s="161" t="n">
        <v>26365</v>
      </c>
      <c r="C11061" s="162" t="n">
        <v>108.87</v>
      </c>
      <c r="D11061" s="162" t="n">
        <v>0.09074</v>
      </c>
      <c r="E11061" s="162" t="n"/>
    </row>
    <row r="11062">
      <c r="B11062" s="161" t="n">
        <v>26366</v>
      </c>
      <c r="C11062" s="162" t="n">
        <v>108.96</v>
      </c>
      <c r="D11062" s="162" t="n">
        <v>0.091089</v>
      </c>
      <c r="E11062" s="162" t="n"/>
    </row>
    <row r="11063">
      <c r="B11063" s="161" t="n">
        <v>26367</v>
      </c>
      <c r="C11063" s="162" t="n">
        <v>108.94</v>
      </c>
      <c r="D11063" s="162" t="n">
        <v>0.090436</v>
      </c>
      <c r="E11063" s="162" t="n"/>
    </row>
    <row r="11064">
      <c r="B11064" s="161" t="n">
        <v>26368</v>
      </c>
      <c r="C11064" s="162" t="n">
        <v>108.37</v>
      </c>
      <c r="D11064" s="162" t="n">
        <v>0.08473899999999999</v>
      </c>
      <c r="E11064" s="162" t="n"/>
    </row>
    <row r="11065">
      <c r="B11065" s="161" t="n">
        <v>26371</v>
      </c>
      <c r="C11065" s="162" t="n">
        <v>107.33</v>
      </c>
      <c r="D11065" s="162" t="n">
        <v>0.074709</v>
      </c>
      <c r="E11065" s="162" t="n"/>
    </row>
    <row r="11066">
      <c r="B11066" s="161" t="n">
        <v>26372</v>
      </c>
      <c r="C11066" s="162" t="n">
        <v>107.61</v>
      </c>
      <c r="D11066" s="162" t="n">
        <v>0.076943</v>
      </c>
      <c r="E11066" s="162" t="n"/>
    </row>
    <row r="11067">
      <c r="B11067" s="161" t="n">
        <v>26373</v>
      </c>
      <c r="C11067" s="162" t="n">
        <v>107.75</v>
      </c>
      <c r="D11067" s="162" t="n">
        <v>0.077902</v>
      </c>
      <c r="E11067" s="162" t="n"/>
    </row>
    <row r="11068">
      <c r="B11068" s="161" t="n">
        <v>26374</v>
      </c>
      <c r="C11068" s="162" t="n">
        <v>107.5</v>
      </c>
      <c r="D11068" s="162" t="n">
        <v>0.075254</v>
      </c>
      <c r="E11068" s="162" t="n"/>
    </row>
    <row r="11069">
      <c r="B11069" s="161" t="n">
        <v>26375</v>
      </c>
      <c r="C11069" s="162" t="n">
        <v>107.92</v>
      </c>
      <c r="D11069" s="162" t="n">
        <v>0.078821</v>
      </c>
      <c r="E11069" s="162" t="n"/>
    </row>
    <row r="11070">
      <c r="B11070" s="161" t="n">
        <v>26378</v>
      </c>
      <c r="C11070" s="162" t="n">
        <v>107.59</v>
      </c>
      <c r="D11070" s="162" t="n">
        <v>0.075436</v>
      </c>
      <c r="E11070" s="162" t="n"/>
    </row>
    <row r="11071">
      <c r="B11071" s="161" t="n">
        <v>26379</v>
      </c>
      <c r="C11071" s="162" t="n">
        <v>106.69</v>
      </c>
      <c r="D11071" s="162" t="n">
        <v>0.066716</v>
      </c>
      <c r="E11071" s="162" t="n"/>
    </row>
    <row r="11072">
      <c r="B11072" s="161" t="n">
        <v>26380</v>
      </c>
      <c r="C11072" s="162" t="n">
        <v>106.84</v>
      </c>
      <c r="D11072" s="162" t="n">
        <v>0.06779300000000001</v>
      </c>
      <c r="E11072" s="162" t="n"/>
    </row>
    <row r="11073">
      <c r="B11073" s="161" t="n">
        <v>26381</v>
      </c>
      <c r="C11073" s="162" t="n">
        <v>107.75</v>
      </c>
      <c r="D11073" s="162" t="n">
        <v>0.075918</v>
      </c>
      <c r="E11073" s="162" t="n"/>
    </row>
    <row r="11074">
      <c r="B11074" s="161" t="n">
        <v>26382</v>
      </c>
      <c r="C11074" s="162" t="n">
        <v>107.52</v>
      </c>
      <c r="D11074" s="162" t="n">
        <v>0.073459</v>
      </c>
      <c r="E11074" s="162" t="n"/>
    </row>
    <row r="11075">
      <c r="B11075" s="161" t="n">
        <v>26385</v>
      </c>
      <c r="C11075" s="162" t="n">
        <v>107.3</v>
      </c>
      <c r="D11075" s="162" t="n">
        <v>0.07105599999999999</v>
      </c>
      <c r="E11075" s="162" t="n"/>
    </row>
    <row r="11076">
      <c r="B11076" s="161" t="n">
        <v>26386</v>
      </c>
      <c r="C11076" s="162" t="n">
        <v>107.17</v>
      </c>
      <c r="D11076" s="162" t="n">
        <v>0.06950099999999999</v>
      </c>
      <c r="E11076" s="162" t="n"/>
    </row>
    <row r="11077">
      <c r="B11077" s="161" t="n">
        <v>26387</v>
      </c>
      <c r="C11077" s="162" t="n">
        <v>106.49</v>
      </c>
      <c r="D11077" s="162" t="n">
        <v>0.062837</v>
      </c>
      <c r="E11077" s="162" t="n"/>
    </row>
    <row r="11078">
      <c r="B11078" s="161" t="n">
        <v>26388</v>
      </c>
      <c r="C11078" s="162" t="n">
        <v>107.2</v>
      </c>
      <c r="D11078" s="162" t="n">
        <v>0.069148</v>
      </c>
      <c r="E11078" s="162" t="n"/>
    </row>
    <row r="11079">
      <c r="B11079" s="161" t="n">
        <v>26392</v>
      </c>
      <c r="C11079" s="162" t="n">
        <v>107.48</v>
      </c>
      <c r="D11079" s="162" t="n">
        <v>0.07133100000000001</v>
      </c>
      <c r="E11079" s="162" t="n"/>
    </row>
    <row r="11080">
      <c r="B11080" s="161" t="n">
        <v>26393</v>
      </c>
      <c r="C11080" s="162" t="n">
        <v>108.12</v>
      </c>
      <c r="D11080" s="162" t="n">
        <v>0.076756</v>
      </c>
      <c r="E11080" s="162" t="n"/>
    </row>
    <row r="11081">
      <c r="B11081" s="161" t="n">
        <v>26394</v>
      </c>
      <c r="C11081" s="162" t="n">
        <v>109</v>
      </c>
      <c r="D11081" s="162" t="n">
        <v>0.08429200000000001</v>
      </c>
      <c r="E11081" s="162" t="n"/>
    </row>
    <row r="11082">
      <c r="B11082" s="161" t="n">
        <v>26395</v>
      </c>
      <c r="C11082" s="162" t="n">
        <v>109.42</v>
      </c>
      <c r="D11082" s="162" t="n">
        <v>0.087589</v>
      </c>
      <c r="E11082" s="162" t="n"/>
    </row>
    <row r="11083">
      <c r="B11083" s="161" t="n">
        <v>26396</v>
      </c>
      <c r="C11083" s="162" t="n">
        <v>109.62</v>
      </c>
      <c r="D11083" s="162" t="n">
        <v>0.08884400000000001</v>
      </c>
      <c r="E11083" s="162" t="n"/>
    </row>
    <row r="11084">
      <c r="B11084" s="161" t="n">
        <v>26399</v>
      </c>
      <c r="C11084" s="162" t="n">
        <v>109.45</v>
      </c>
      <c r="D11084" s="162" t="n">
        <v>0.08672100000000001</v>
      </c>
      <c r="E11084" s="162" t="n"/>
    </row>
    <row r="11085">
      <c r="B11085" s="161" t="n">
        <v>26400</v>
      </c>
      <c r="C11085" s="162" t="n">
        <v>109.76</v>
      </c>
      <c r="D11085" s="162" t="n">
        <v>0.088951</v>
      </c>
      <c r="E11085" s="162" t="n"/>
    </row>
    <row r="11086">
      <c r="B11086" s="161" t="n">
        <v>26401</v>
      </c>
      <c r="C11086" s="162" t="n">
        <v>110.18</v>
      </c>
      <c r="D11086" s="162" t="n">
        <v>0.09220399999999999</v>
      </c>
      <c r="E11086" s="162" t="n"/>
    </row>
    <row r="11087">
      <c r="B11087" s="161" t="n">
        <v>26402</v>
      </c>
      <c r="C11087" s="162" t="n">
        <v>109.91</v>
      </c>
      <c r="D11087" s="162" t="n">
        <v>0.089243</v>
      </c>
      <c r="E11087" s="162" t="n"/>
    </row>
    <row r="11088">
      <c r="B11088" s="161" t="n">
        <v>26403</v>
      </c>
      <c r="C11088" s="162" t="n">
        <v>109.84</v>
      </c>
      <c r="D11088" s="162" t="n">
        <v>0.088106</v>
      </c>
      <c r="E11088" s="162" t="n"/>
    </row>
    <row r="11089">
      <c r="B11089" s="161" t="n">
        <v>26406</v>
      </c>
      <c r="C11089" s="162" t="n">
        <v>109.51</v>
      </c>
      <c r="D11089" s="162" t="n">
        <v>0.08461299999999999</v>
      </c>
      <c r="E11089" s="162" t="n"/>
    </row>
    <row r="11090">
      <c r="B11090" s="161" t="n">
        <v>26407</v>
      </c>
      <c r="C11090" s="162" t="n">
        <v>109.77</v>
      </c>
      <c r="D11090" s="162" t="n">
        <v>0.08648699999999999</v>
      </c>
      <c r="E11090" s="162" t="n"/>
    </row>
    <row r="11091">
      <c r="B11091" s="161" t="n">
        <v>26408</v>
      </c>
      <c r="C11091" s="162" t="n">
        <v>109.2</v>
      </c>
      <c r="D11091" s="162" t="n">
        <v>0.080826</v>
      </c>
      <c r="E11091" s="162" t="n"/>
    </row>
    <row r="11092">
      <c r="B11092" s="161" t="n">
        <v>26409</v>
      </c>
      <c r="C11092" s="162" t="n">
        <v>109.04</v>
      </c>
      <c r="D11092" s="162" t="n">
        <v>0.078928</v>
      </c>
      <c r="E11092" s="162" t="n"/>
    </row>
    <row r="11093">
      <c r="B11093" s="161" t="n">
        <v>26410</v>
      </c>
      <c r="C11093" s="162" t="n">
        <v>108.89</v>
      </c>
      <c r="D11093" s="162" t="n">
        <v>0.07714500000000001</v>
      </c>
      <c r="E11093" s="162" t="n"/>
    </row>
    <row r="11094">
      <c r="B11094" s="161" t="n">
        <v>26413</v>
      </c>
      <c r="C11094" s="162" t="n">
        <v>108.19</v>
      </c>
      <c r="D11094" s="162" t="n">
        <v>0.07033</v>
      </c>
      <c r="E11094" s="162" t="n"/>
    </row>
    <row r="11095">
      <c r="B11095" s="161" t="n">
        <v>26414</v>
      </c>
      <c r="C11095" s="162" t="n">
        <v>107.12</v>
      </c>
      <c r="D11095" s="162" t="n">
        <v>0.060013</v>
      </c>
      <c r="E11095" s="162" t="n"/>
    </row>
    <row r="11096">
      <c r="B11096" s="161" t="n">
        <v>26415</v>
      </c>
      <c r="C11096" s="162" t="n">
        <v>106.89</v>
      </c>
      <c r="D11096" s="162" t="n">
        <v>0.057484</v>
      </c>
      <c r="E11096" s="162" t="n"/>
    </row>
    <row r="11097">
      <c r="B11097" s="161" t="n">
        <v>26416</v>
      </c>
      <c r="C11097" s="162" t="n">
        <v>107.05</v>
      </c>
      <c r="D11097" s="162" t="n">
        <v>0.058594</v>
      </c>
      <c r="E11097" s="162" t="n"/>
    </row>
    <row r="11098">
      <c r="B11098" s="161" t="n">
        <v>26417</v>
      </c>
      <c r="C11098" s="162" t="n">
        <v>107.67</v>
      </c>
      <c r="D11098" s="162" t="n">
        <v>0.063946</v>
      </c>
      <c r="E11098" s="162" t="n"/>
    </row>
    <row r="11099">
      <c r="B11099" s="161" t="n">
        <v>26420</v>
      </c>
      <c r="C11099" s="162" t="n">
        <v>106.69</v>
      </c>
      <c r="D11099" s="162" t="n">
        <v>0.054418</v>
      </c>
      <c r="E11099" s="162" t="n"/>
    </row>
    <row r="11100">
      <c r="B11100" s="161" t="n">
        <v>26421</v>
      </c>
      <c r="C11100" s="162" t="n">
        <v>106.08</v>
      </c>
      <c r="D11100" s="162" t="n">
        <v>0.04835</v>
      </c>
      <c r="E11100" s="162" t="n"/>
    </row>
    <row r="11101">
      <c r="B11101" s="161" t="n">
        <v>26422</v>
      </c>
      <c r="C11101" s="162" t="n">
        <v>105.99</v>
      </c>
      <c r="D11101" s="162" t="n">
        <v>0.047169</v>
      </c>
      <c r="E11101" s="162" t="n"/>
    </row>
    <row r="11102">
      <c r="B11102" s="161" t="n">
        <v>26423</v>
      </c>
      <c r="C11102" s="162" t="n">
        <v>106.25</v>
      </c>
      <c r="D11102" s="162" t="n">
        <v>0.049266</v>
      </c>
      <c r="E11102" s="162" t="n"/>
    </row>
    <row r="11103">
      <c r="B11103" s="161" t="n">
        <v>26424</v>
      </c>
      <c r="C11103" s="162" t="n">
        <v>106.63</v>
      </c>
      <c r="D11103" s="162" t="n">
        <v>0.052456</v>
      </c>
      <c r="E11103" s="162" t="n"/>
    </row>
    <row r="11104">
      <c r="B11104" s="161" t="n">
        <v>26427</v>
      </c>
      <c r="C11104" s="162" t="n">
        <v>106.14</v>
      </c>
      <c r="D11104" s="162" t="n">
        <v>0.047481</v>
      </c>
      <c r="E11104" s="162" t="n"/>
    </row>
    <row r="11105">
      <c r="B11105" s="161" t="n">
        <v>26428</v>
      </c>
      <c r="C11105" s="162" t="n">
        <v>104.74</v>
      </c>
      <c r="D11105" s="162" t="n">
        <v>0.033859</v>
      </c>
      <c r="E11105" s="162" t="n"/>
    </row>
    <row r="11106">
      <c r="B11106" s="161" t="n">
        <v>26429</v>
      </c>
      <c r="C11106" s="162" t="n">
        <v>105.42</v>
      </c>
      <c r="D11106" s="162" t="n">
        <v>0.039918</v>
      </c>
      <c r="E11106" s="162" t="n"/>
    </row>
    <row r="11107">
      <c r="B11107" s="161" t="n">
        <v>26430</v>
      </c>
      <c r="C11107" s="162" t="n">
        <v>105.77</v>
      </c>
      <c r="D11107" s="162" t="n">
        <v>0.042752</v>
      </c>
      <c r="E11107" s="162" t="n"/>
    </row>
    <row r="11108">
      <c r="B11108" s="161" t="n">
        <v>26431</v>
      </c>
      <c r="C11108" s="162" t="n">
        <v>106.38</v>
      </c>
      <c r="D11108" s="162" t="n">
        <v>0.04797</v>
      </c>
      <c r="E11108" s="162" t="n"/>
    </row>
    <row r="11109">
      <c r="B11109" s="161" t="n">
        <v>26434</v>
      </c>
      <c r="C11109" s="162" t="n">
        <v>106.86</v>
      </c>
      <c r="D11109" s="162" t="n">
        <v>0.051934</v>
      </c>
      <c r="E11109" s="162" t="n"/>
    </row>
    <row r="11110">
      <c r="B11110" s="161" t="n">
        <v>26435</v>
      </c>
      <c r="C11110" s="162" t="n">
        <v>106.66</v>
      </c>
      <c r="D11110" s="162" t="n">
        <v>0.049462</v>
      </c>
      <c r="E11110" s="162" t="n"/>
    </row>
    <row r="11111">
      <c r="B11111" s="161" t="n">
        <v>26436</v>
      </c>
      <c r="C11111" s="162" t="n">
        <v>106.89</v>
      </c>
      <c r="D11111" s="162" t="n">
        <v>0.050976</v>
      </c>
      <c r="E11111" s="162" t="n"/>
    </row>
    <row r="11112">
      <c r="B11112" s="161" t="n">
        <v>26437</v>
      </c>
      <c r="C11112" s="162" t="n">
        <v>107.94</v>
      </c>
      <c r="D11112" s="162" t="n">
        <v>0.06007</v>
      </c>
      <c r="E11112" s="162" t="n"/>
    </row>
    <row r="11113">
      <c r="B11113" s="161" t="n">
        <v>26438</v>
      </c>
      <c r="C11113" s="162" t="n">
        <v>108.98</v>
      </c>
      <c r="D11113" s="162" t="n">
        <v>0.068935</v>
      </c>
      <c r="E11113" s="162" t="n"/>
    </row>
    <row r="11114">
      <c r="B11114" s="161" t="n">
        <v>26441</v>
      </c>
      <c r="C11114" s="162" t="n">
        <v>109.69</v>
      </c>
      <c r="D11114" s="162" t="n">
        <v>0.07463400000000001</v>
      </c>
      <c r="E11114" s="162" t="n"/>
    </row>
    <row r="11115">
      <c r="B11115" s="161" t="n">
        <v>26442</v>
      </c>
      <c r="C11115" s="162" t="n">
        <v>109.78</v>
      </c>
      <c r="D11115" s="162" t="n">
        <v>0.074657</v>
      </c>
      <c r="E11115" s="162" t="n"/>
    </row>
    <row r="11116">
      <c r="B11116" s="161" t="n">
        <v>26443</v>
      </c>
      <c r="C11116" s="162" t="n">
        <v>110.31</v>
      </c>
      <c r="D11116" s="162" t="n">
        <v>0.078706</v>
      </c>
      <c r="E11116" s="162" t="n"/>
    </row>
    <row r="11117">
      <c r="B11117" s="161" t="n">
        <v>26444</v>
      </c>
      <c r="C11117" s="162" t="n">
        <v>110.46</v>
      </c>
      <c r="D11117" s="162" t="n">
        <v>0.079356</v>
      </c>
      <c r="E11117" s="162" t="n"/>
    </row>
    <row r="11118">
      <c r="B11118" s="161" t="n">
        <v>26445</v>
      </c>
      <c r="C11118" s="162" t="n">
        <v>110.66</v>
      </c>
      <c r="D11118" s="162" t="n">
        <v>0.080431</v>
      </c>
      <c r="E11118" s="162" t="n"/>
    </row>
    <row r="11119">
      <c r="B11119" s="161" t="n">
        <v>26449</v>
      </c>
      <c r="C11119" s="162" t="n">
        <v>110.35</v>
      </c>
      <c r="D11119" s="162" t="n">
        <v>0.077059</v>
      </c>
      <c r="E11119" s="162" t="n"/>
    </row>
    <row r="11120">
      <c r="B11120" s="161" t="n">
        <v>26450</v>
      </c>
      <c r="C11120" s="162" t="n">
        <v>109.53</v>
      </c>
      <c r="D11120" s="162" t="n">
        <v>0.069133</v>
      </c>
      <c r="E11120" s="162" t="n"/>
    </row>
    <row r="11121">
      <c r="B11121" s="161" t="n">
        <v>26451</v>
      </c>
      <c r="C11121" s="162" t="n">
        <v>109.69</v>
      </c>
      <c r="D11121" s="162" t="n">
        <v>0.070051</v>
      </c>
      <c r="E11121" s="162" t="n"/>
    </row>
    <row r="11122">
      <c r="B11122" s="161" t="n">
        <v>26452</v>
      </c>
      <c r="C11122" s="162" t="n">
        <v>109.73</v>
      </c>
      <c r="D11122" s="162" t="n">
        <v>0.06985</v>
      </c>
      <c r="E11122" s="162" t="n"/>
    </row>
    <row r="11123">
      <c r="B11123" s="161" t="n">
        <v>26455</v>
      </c>
      <c r="C11123" s="162" t="n">
        <v>108.82</v>
      </c>
      <c r="D11123" s="162" t="n">
        <v>0.06101</v>
      </c>
      <c r="E11123" s="162" t="n"/>
    </row>
    <row r="11124">
      <c r="B11124" s="161" t="n">
        <v>26456</v>
      </c>
      <c r="C11124" s="162" t="n">
        <v>108.21</v>
      </c>
      <c r="D11124" s="162" t="n">
        <v>0.054955</v>
      </c>
      <c r="E11124" s="162" t="n"/>
    </row>
    <row r="11125">
      <c r="B11125" s="161" t="n">
        <v>26457</v>
      </c>
      <c r="C11125" s="162" t="n">
        <v>107.65</v>
      </c>
      <c r="D11125" s="162" t="n">
        <v>0.049413</v>
      </c>
      <c r="E11125" s="162" t="n"/>
    </row>
    <row r="11126">
      <c r="B11126" s="161" t="n">
        <v>26458</v>
      </c>
      <c r="C11126" s="162" t="n">
        <v>107.28</v>
      </c>
      <c r="D11126" s="162" t="n">
        <v>0.045635</v>
      </c>
      <c r="E11126" s="162" t="n"/>
    </row>
    <row r="11127">
      <c r="B11127" s="161" t="n">
        <v>26459</v>
      </c>
      <c r="C11127" s="162" t="n">
        <v>106.86</v>
      </c>
      <c r="D11127" s="162" t="n">
        <v>0.041389</v>
      </c>
      <c r="E11127" s="162" t="n"/>
    </row>
    <row r="11128">
      <c r="B11128" s="161" t="n">
        <v>26462</v>
      </c>
      <c r="C11128" s="162" t="n">
        <v>107.01</v>
      </c>
      <c r="D11128" s="162" t="n">
        <v>0.042473</v>
      </c>
      <c r="E11128" s="162" t="n"/>
    </row>
    <row r="11129">
      <c r="B11129" s="161" t="n">
        <v>26463</v>
      </c>
      <c r="C11129" s="162" t="n">
        <v>107.55</v>
      </c>
      <c r="D11129" s="162" t="n">
        <v>0.047115</v>
      </c>
      <c r="E11129" s="162" t="n"/>
    </row>
    <row r="11130">
      <c r="B11130" s="161" t="n">
        <v>26464</v>
      </c>
      <c r="C11130" s="162" t="n">
        <v>108.39</v>
      </c>
      <c r="D11130" s="162" t="n">
        <v>0.054439</v>
      </c>
      <c r="E11130" s="162" t="n"/>
    </row>
    <row r="11131">
      <c r="B11131" s="161" t="n">
        <v>26465</v>
      </c>
      <c r="C11131" s="162" t="n">
        <v>108.44</v>
      </c>
      <c r="D11131" s="162" t="n">
        <v>0.054444</v>
      </c>
      <c r="E11131" s="162" t="n"/>
    </row>
    <row r="11132">
      <c r="B11132" s="161" t="n">
        <v>26466</v>
      </c>
      <c r="C11132" s="162" t="n">
        <v>108.36</v>
      </c>
      <c r="D11132" s="162" t="n">
        <v>0.053265</v>
      </c>
      <c r="E11132" s="162" t="n"/>
    </row>
    <row r="11133">
      <c r="B11133" s="161" t="n">
        <v>26469</v>
      </c>
      <c r="C11133" s="162" t="n">
        <v>108.11</v>
      </c>
      <c r="D11133" s="162" t="n">
        <v>0.050594</v>
      </c>
      <c r="E11133" s="162" t="n"/>
    </row>
    <row r="11134">
      <c r="B11134" s="161" t="n">
        <v>26470</v>
      </c>
      <c r="C11134" s="162" t="n">
        <v>108.56</v>
      </c>
      <c r="D11134" s="162" t="n">
        <v>0.054387</v>
      </c>
      <c r="E11134" s="162" t="n"/>
    </row>
    <row r="11135">
      <c r="B11135" s="161" t="n">
        <v>26471</v>
      </c>
      <c r="C11135" s="162" t="n">
        <v>108.79</v>
      </c>
      <c r="D11135" s="162" t="n">
        <v>0.056141</v>
      </c>
      <c r="E11135" s="162" t="n"/>
    </row>
    <row r="11136">
      <c r="B11136" s="161" t="n">
        <v>26472</v>
      </c>
      <c r="C11136" s="162" t="n">
        <v>108.68</v>
      </c>
      <c r="D11136" s="162" t="n">
        <v>0.054747</v>
      </c>
      <c r="E11136" s="162" t="n"/>
    </row>
    <row r="11137">
      <c r="B11137" s="161" t="n">
        <v>26473</v>
      </c>
      <c r="C11137" s="162" t="n">
        <v>108.27</v>
      </c>
      <c r="D11137" s="162" t="n">
        <v>0.050586</v>
      </c>
      <c r="E11137" s="162" t="n"/>
    </row>
    <row r="11138">
      <c r="B11138" s="161" t="n">
        <v>26476</v>
      </c>
      <c r="C11138" s="162" t="n">
        <v>107.48</v>
      </c>
      <c r="D11138" s="162" t="n">
        <v>0.042903</v>
      </c>
      <c r="E11138" s="162" t="n"/>
    </row>
    <row r="11139">
      <c r="B11139" s="161" t="n">
        <v>26477</v>
      </c>
      <c r="C11139" s="162" t="n">
        <v>107.37</v>
      </c>
      <c r="D11139" s="162" t="n">
        <v>0.041489</v>
      </c>
      <c r="E11139" s="162" t="n"/>
    </row>
    <row r="11140">
      <c r="B11140" s="161" t="n">
        <v>26478</v>
      </c>
      <c r="C11140" s="162" t="n">
        <v>107.02</v>
      </c>
      <c r="D11140" s="162" t="n">
        <v>0.037872</v>
      </c>
      <c r="E11140" s="162" t="n"/>
    </row>
    <row r="11141">
      <c r="B11141" s="161" t="n">
        <v>26479</v>
      </c>
      <c r="C11141" s="162" t="n">
        <v>106.82</v>
      </c>
      <c r="D11141" s="162" t="n">
        <v>0.035654</v>
      </c>
      <c r="E11141" s="162" t="n"/>
    </row>
    <row r="11142">
      <c r="B11142" s="161" t="n">
        <v>26480</v>
      </c>
      <c r="C11142" s="162" t="n">
        <v>107.14</v>
      </c>
      <c r="D11142" s="162" t="n">
        <v>0.038297</v>
      </c>
      <c r="E11142" s="162" t="n"/>
    </row>
    <row r="11143">
      <c r="B11143" s="161" t="n">
        <v>26483</v>
      </c>
      <c r="C11143" s="162" t="n">
        <v>107.49</v>
      </c>
      <c r="D11143" s="162" t="n">
        <v>0.04118</v>
      </c>
      <c r="E11143" s="162" t="n"/>
    </row>
    <row r="11144">
      <c r="B11144" s="161" t="n">
        <v>26485</v>
      </c>
      <c r="C11144" s="162" t="n">
        <v>108.1</v>
      </c>
      <c r="D11144" s="162" t="n">
        <v>0.046414</v>
      </c>
      <c r="E11144" s="162" t="n"/>
    </row>
    <row r="11145">
      <c r="B11145" s="161" t="n">
        <v>26486</v>
      </c>
      <c r="C11145" s="162" t="n">
        <v>109.04</v>
      </c>
      <c r="D11145" s="162" t="n">
        <v>0.05456</v>
      </c>
      <c r="E11145" s="162" t="n"/>
    </row>
    <row r="11146">
      <c r="B11146" s="161" t="n">
        <v>26487</v>
      </c>
      <c r="C11146" s="162" t="n">
        <v>108.69</v>
      </c>
      <c r="D11146" s="162" t="n">
        <v>0.050846</v>
      </c>
      <c r="E11146" s="162" t="n"/>
    </row>
    <row r="11147">
      <c r="B11147" s="161" t="n">
        <v>26490</v>
      </c>
      <c r="C11147" s="162" t="n">
        <v>108.11</v>
      </c>
      <c r="D11147" s="162" t="n">
        <v>0.045013</v>
      </c>
      <c r="E11147" s="162" t="n"/>
    </row>
    <row r="11148">
      <c r="B11148" s="161" t="n">
        <v>26491</v>
      </c>
      <c r="C11148" s="162" t="n">
        <v>107.32</v>
      </c>
      <c r="D11148" s="162" t="n">
        <v>0.03721</v>
      </c>
      <c r="E11148" s="162" t="n"/>
    </row>
    <row r="11149">
      <c r="B11149" s="161" t="n">
        <v>26492</v>
      </c>
      <c r="C11149" s="162" t="n">
        <v>106.89</v>
      </c>
      <c r="D11149" s="162" t="n">
        <v>0.03276</v>
      </c>
      <c r="E11149" s="162" t="n"/>
    </row>
    <row r="11150">
      <c r="B11150" s="161" t="n">
        <v>26493</v>
      </c>
      <c r="C11150" s="162" t="n">
        <v>106.28</v>
      </c>
      <c r="D11150" s="162" t="n">
        <v>0.026632</v>
      </c>
      <c r="E11150" s="162" t="n"/>
    </row>
    <row r="11151">
      <c r="B11151" s="161" t="n">
        <v>26494</v>
      </c>
      <c r="C11151" s="162" t="n">
        <v>106.8</v>
      </c>
      <c r="D11151" s="162" t="n">
        <v>0.031104</v>
      </c>
      <c r="E11151" s="162" t="n"/>
    </row>
    <row r="11152">
      <c r="B11152" s="161" t="n">
        <v>26497</v>
      </c>
      <c r="C11152" s="162" t="n">
        <v>105.88</v>
      </c>
      <c r="D11152" s="162" t="n">
        <v>0.022117</v>
      </c>
      <c r="E11152" s="162" t="n"/>
    </row>
    <row r="11153">
      <c r="B11153" s="161" t="n">
        <v>26498</v>
      </c>
      <c r="C11153" s="162" t="n">
        <v>105.83</v>
      </c>
      <c r="D11153" s="162" t="n">
        <v>0.021325</v>
      </c>
      <c r="E11153" s="162" t="n"/>
    </row>
    <row r="11154">
      <c r="B11154" s="161" t="n">
        <v>26499</v>
      </c>
      <c r="C11154" s="162" t="n">
        <v>106.14</v>
      </c>
      <c r="D11154" s="162" t="n">
        <v>0.02391</v>
      </c>
      <c r="E11154" s="162" t="n"/>
    </row>
    <row r="11155">
      <c r="B11155" s="161" t="n">
        <v>26500</v>
      </c>
      <c r="C11155" s="162" t="n">
        <v>105.81</v>
      </c>
      <c r="D11155" s="162" t="n">
        <v>0.020507</v>
      </c>
      <c r="E11155" s="162" t="n"/>
    </row>
    <row r="11156">
      <c r="B11156" s="161" t="n">
        <v>26501</v>
      </c>
      <c r="C11156" s="162" t="n">
        <v>106.66</v>
      </c>
      <c r="D11156" s="162" t="n">
        <v>0.028188</v>
      </c>
      <c r="E11156" s="162" t="n"/>
    </row>
    <row r="11157">
      <c r="B11157" s="161" t="n">
        <v>26504</v>
      </c>
      <c r="C11157" s="162" t="n">
        <v>107.92</v>
      </c>
      <c r="D11157" s="162" t="n">
        <v>0.03952</v>
      </c>
      <c r="E11157" s="162" t="n"/>
    </row>
    <row r="11158">
      <c r="B11158" s="161" t="n">
        <v>26505</v>
      </c>
      <c r="C11158" s="162" t="n">
        <v>107.6</v>
      </c>
      <c r="D11158" s="162" t="n">
        <v>0.036144</v>
      </c>
      <c r="E11158" s="162" t="n"/>
    </row>
    <row r="11159">
      <c r="B11159" s="161" t="n">
        <v>26506</v>
      </c>
      <c r="C11159" s="162" t="n">
        <v>107.53</v>
      </c>
      <c r="D11159" s="162" t="n">
        <v>0.035109</v>
      </c>
      <c r="E11159" s="162" t="n"/>
    </row>
    <row r="11160">
      <c r="B11160" s="161" t="n">
        <v>26507</v>
      </c>
      <c r="C11160" s="162" t="n">
        <v>107.28</v>
      </c>
      <c r="D11160" s="162" t="n">
        <v>0.032384</v>
      </c>
      <c r="E11160" s="162" t="n"/>
    </row>
    <row r="11161">
      <c r="B11161" s="161" t="n">
        <v>26508</v>
      </c>
      <c r="C11161" s="162" t="n">
        <v>107.38</v>
      </c>
      <c r="D11161" s="162" t="n">
        <v>0.032871</v>
      </c>
      <c r="E11161" s="162" t="n"/>
    </row>
    <row r="11162">
      <c r="B11162" s="161" t="n">
        <v>26511</v>
      </c>
      <c r="C11162" s="162" t="n">
        <v>107.39</v>
      </c>
      <c r="D11162" s="162" t="n">
        <v>0.032502</v>
      </c>
      <c r="E11162" s="162" t="n"/>
    </row>
    <row r="11163">
      <c r="B11163" s="161" t="n">
        <v>26512</v>
      </c>
      <c r="C11163" s="162" t="n">
        <v>108.4</v>
      </c>
      <c r="D11163" s="162" t="n">
        <v>0.041332</v>
      </c>
      <c r="E11163" s="162" t="n"/>
    </row>
    <row r="11164">
      <c r="B11164" s="161" t="n">
        <v>26513</v>
      </c>
      <c r="C11164" s="162" t="n">
        <v>109.29</v>
      </c>
      <c r="D11164" s="162" t="n">
        <v>0.048918</v>
      </c>
      <c r="E11164" s="162" t="n"/>
    </row>
    <row r="11165">
      <c r="B11165" s="161" t="n">
        <v>26514</v>
      </c>
      <c r="C11165" s="162" t="n">
        <v>110.14</v>
      </c>
      <c r="D11165" s="162" t="n">
        <v>0.05597</v>
      </c>
      <c r="E11165" s="162" t="n"/>
    </row>
    <row r="11166">
      <c r="B11166" s="161" t="n">
        <v>26515</v>
      </c>
      <c r="C11166" s="162" t="n">
        <v>110.43</v>
      </c>
      <c r="D11166" s="162" t="n">
        <v>0.057887</v>
      </c>
      <c r="E11166" s="162" t="n"/>
    </row>
    <row r="11167">
      <c r="B11167" s="161" t="n">
        <v>26518</v>
      </c>
      <c r="C11167" s="162" t="n">
        <v>110.61</v>
      </c>
      <c r="D11167" s="162" t="n">
        <v>0.058792</v>
      </c>
      <c r="E11167" s="162" t="n"/>
    </row>
    <row r="11168">
      <c r="B11168" s="161" t="n">
        <v>26519</v>
      </c>
      <c r="C11168" s="162" t="n">
        <v>110.69</v>
      </c>
      <c r="D11168" s="162" t="n">
        <v>0.058768</v>
      </c>
      <c r="E11168" s="162" t="n"/>
    </row>
    <row r="11169">
      <c r="B11169" s="161" t="n">
        <v>26520</v>
      </c>
      <c r="C11169" s="162" t="n">
        <v>110.86</v>
      </c>
      <c r="D11169" s="162" t="n">
        <v>0.05953</v>
      </c>
      <c r="E11169" s="162" t="n"/>
    </row>
    <row r="11170">
      <c r="B11170" s="161" t="n">
        <v>26521</v>
      </c>
      <c r="C11170" s="162" t="n">
        <v>111.05</v>
      </c>
      <c r="D11170" s="162" t="n">
        <v>0.060417</v>
      </c>
      <c r="E11170" s="162" t="n"/>
    </row>
    <row r="11171">
      <c r="B11171" s="161" t="n">
        <v>26522</v>
      </c>
      <c r="C11171" s="162" t="n">
        <v>111.95</v>
      </c>
      <c r="D11171" s="162" t="n">
        <v>0.06762899999999999</v>
      </c>
      <c r="E11171" s="162" t="n"/>
    </row>
    <row r="11172">
      <c r="B11172" s="161" t="n">
        <v>26525</v>
      </c>
      <c r="C11172" s="162" t="n">
        <v>112.55</v>
      </c>
      <c r="D11172" s="162" t="n">
        <v>0.072099</v>
      </c>
      <c r="E11172" s="162" t="n"/>
    </row>
    <row r="11173">
      <c r="B11173" s="161" t="n">
        <v>26526</v>
      </c>
      <c r="C11173" s="162" t="n">
        <v>112.06</v>
      </c>
      <c r="D11173" s="162" t="n">
        <v>0.066817</v>
      </c>
      <c r="E11173" s="162" t="n"/>
    </row>
    <row r="11174">
      <c r="B11174" s="161" t="n">
        <v>26527</v>
      </c>
      <c r="C11174" s="162" t="n">
        <v>111.66</v>
      </c>
      <c r="D11174" s="162" t="n">
        <v>0.06236</v>
      </c>
      <c r="E11174" s="162" t="n"/>
    </row>
    <row r="11175">
      <c r="B11175" s="161" t="n">
        <v>26528</v>
      </c>
      <c r="C11175" s="162" t="n">
        <v>111.34</v>
      </c>
      <c r="D11175" s="162" t="n">
        <v>0.058707</v>
      </c>
      <c r="E11175" s="162" t="n"/>
    </row>
    <row r="11176">
      <c r="B11176" s="161" t="n">
        <v>26529</v>
      </c>
      <c r="C11176" s="162" t="n">
        <v>111.76</v>
      </c>
      <c r="D11176" s="162" t="n">
        <v>0.061664</v>
      </c>
      <c r="E11176" s="162" t="n"/>
    </row>
    <row r="11177">
      <c r="B11177" s="161" t="n">
        <v>26532</v>
      </c>
      <c r="C11177" s="162" t="n">
        <v>111.72</v>
      </c>
      <c r="D11177" s="162" t="n">
        <v>0.060485</v>
      </c>
      <c r="E11177" s="162" t="n"/>
    </row>
    <row r="11178">
      <c r="B11178" s="161" t="n">
        <v>26533</v>
      </c>
      <c r="C11178" s="162" t="n">
        <v>112.41</v>
      </c>
      <c r="D11178" s="162" t="n">
        <v>0.065786</v>
      </c>
      <c r="E11178" s="162" t="n"/>
    </row>
    <row r="11179">
      <c r="B11179" s="161" t="n">
        <v>26534</v>
      </c>
      <c r="C11179" s="162" t="n">
        <v>112.26</v>
      </c>
      <c r="D11179" s="162" t="n">
        <v>0.06360499999999999</v>
      </c>
      <c r="E11179" s="162" t="n"/>
    </row>
    <row r="11180">
      <c r="B11180" s="161" t="n">
        <v>26535</v>
      </c>
      <c r="C11180" s="162" t="n">
        <v>111.02</v>
      </c>
      <c r="D11180" s="162" t="n">
        <v>0.051663</v>
      </c>
      <c r="E11180" s="162" t="n"/>
    </row>
    <row r="11181">
      <c r="B11181" s="161" t="n">
        <v>26536</v>
      </c>
      <c r="C11181" s="162" t="n">
        <v>110.67</v>
      </c>
      <c r="D11181" s="162" t="n">
        <v>0.047626</v>
      </c>
      <c r="E11181" s="162" t="n"/>
    </row>
    <row r="11182">
      <c r="B11182" s="161" t="n">
        <v>26539</v>
      </c>
      <c r="C11182" s="162" t="n">
        <v>110.23</v>
      </c>
      <c r="D11182" s="162" t="n">
        <v>0.042784</v>
      </c>
      <c r="E11182" s="162" t="n"/>
    </row>
    <row r="11183">
      <c r="B11183" s="161" t="n">
        <v>26540</v>
      </c>
      <c r="C11183" s="162" t="n">
        <v>110.41</v>
      </c>
      <c r="D11183" s="162" t="n">
        <v>0.043536</v>
      </c>
      <c r="E11183" s="162" t="n"/>
    </row>
    <row r="11184">
      <c r="B11184" s="161" t="n">
        <v>26541</v>
      </c>
      <c r="C11184" s="162" t="n">
        <v>110.57</v>
      </c>
      <c r="D11184" s="162" t="n">
        <v>0.044139</v>
      </c>
      <c r="E11184" s="162" t="n"/>
    </row>
    <row r="11185">
      <c r="B11185" s="161" t="n">
        <v>26542</v>
      </c>
      <c r="C11185" s="162" t="n">
        <v>111.09</v>
      </c>
      <c r="D11185" s="162" t="n">
        <v>0.04797</v>
      </c>
      <c r="E11185" s="162" t="n"/>
    </row>
    <row r="11186">
      <c r="B11186" s="161" t="n">
        <v>26543</v>
      </c>
      <c r="C11186" s="162" t="n">
        <v>111.51</v>
      </c>
      <c r="D11186" s="162" t="n">
        <v>0.050828</v>
      </c>
      <c r="E11186" s="162" t="n"/>
    </row>
    <row r="11187">
      <c r="B11187" s="161" t="n">
        <v>26547</v>
      </c>
      <c r="C11187" s="162" t="n">
        <v>111.23</v>
      </c>
      <c r="D11187" s="162" t="n">
        <v>0.047389</v>
      </c>
      <c r="E11187" s="162" t="n"/>
    </row>
    <row r="11188">
      <c r="B11188" s="161" t="n">
        <v>26548</v>
      </c>
      <c r="C11188" s="162" t="n">
        <v>110.55</v>
      </c>
      <c r="D11188" s="162" t="n">
        <v>0.040326</v>
      </c>
      <c r="E11188" s="162" t="n"/>
    </row>
    <row r="11189">
      <c r="B11189" s="161" t="n">
        <v>26549</v>
      </c>
      <c r="C11189" s="162" t="n">
        <v>110.29</v>
      </c>
      <c r="D11189" s="162" t="n">
        <v>0.037024</v>
      </c>
      <c r="E11189" s="162" t="n"/>
    </row>
    <row r="11190">
      <c r="B11190" s="161" t="n">
        <v>26550</v>
      </c>
      <c r="C11190" s="162" t="n">
        <v>110.15</v>
      </c>
      <c r="D11190" s="162" t="n">
        <v>0.034822</v>
      </c>
      <c r="E11190" s="162" t="n"/>
    </row>
    <row r="11191">
      <c r="B11191" s="161" t="n">
        <v>26553</v>
      </c>
      <c r="C11191" s="162" t="n">
        <v>109.51</v>
      </c>
      <c r="D11191" s="162" t="n">
        <v>0.028169</v>
      </c>
      <c r="E11191" s="162" t="n"/>
    </row>
    <row r="11192">
      <c r="B11192" s="161" t="n">
        <v>26554</v>
      </c>
      <c r="C11192" s="162" t="n">
        <v>108.47</v>
      </c>
      <c r="D11192" s="162" t="n">
        <v>0.01792</v>
      </c>
      <c r="E11192" s="162" t="n"/>
    </row>
    <row r="11193">
      <c r="B11193" s="161" t="n">
        <v>26555</v>
      </c>
      <c r="C11193" s="162" t="n">
        <v>108.9</v>
      </c>
      <c r="D11193" s="162" t="n">
        <v>0.021177</v>
      </c>
      <c r="E11193" s="162" t="n"/>
    </row>
    <row r="11194">
      <c r="B11194" s="161" t="n">
        <v>26556</v>
      </c>
      <c r="C11194" s="162" t="n">
        <v>108.93</v>
      </c>
      <c r="D11194" s="162" t="n">
        <v>0.020824</v>
      </c>
      <c r="E11194" s="162" t="n"/>
    </row>
    <row r="11195">
      <c r="B11195" s="161" t="n">
        <v>26557</v>
      </c>
      <c r="C11195" s="162" t="n">
        <v>108.81</v>
      </c>
      <c r="D11195" s="162" t="n">
        <v>0.019115</v>
      </c>
      <c r="E11195" s="162" t="n"/>
    </row>
    <row r="11196">
      <c r="B11196" s="161" t="n">
        <v>26560</v>
      </c>
      <c r="C11196" s="162" t="n">
        <v>108.61</v>
      </c>
      <c r="D11196" s="162" t="n">
        <v>0.016734</v>
      </c>
      <c r="E11196" s="162" t="n"/>
    </row>
    <row r="11197">
      <c r="B11197" s="161" t="n">
        <v>26561</v>
      </c>
      <c r="C11197" s="162" t="n">
        <v>108.55</v>
      </c>
      <c r="D11197" s="162" t="n">
        <v>0.015618</v>
      </c>
      <c r="E11197" s="162" t="n"/>
    </row>
    <row r="11198">
      <c r="B11198" s="161" t="n">
        <v>26562</v>
      </c>
      <c r="C11198" s="162" t="n">
        <v>108.6</v>
      </c>
      <c r="D11198" s="162" t="n">
        <v>0.01553</v>
      </c>
      <c r="E11198" s="162" t="n"/>
    </row>
    <row r="11199">
      <c r="B11199" s="161" t="n">
        <v>26563</v>
      </c>
      <c r="C11199" s="162" t="n">
        <v>108.43</v>
      </c>
      <c r="D11199" s="162" t="n">
        <v>0.013425</v>
      </c>
      <c r="E11199" s="162" t="n"/>
    </row>
    <row r="11200">
      <c r="B11200" s="161" t="n">
        <v>26564</v>
      </c>
      <c r="C11200" s="162" t="n">
        <v>108.52</v>
      </c>
      <c r="D11200" s="162" t="n">
        <v>0.013715</v>
      </c>
      <c r="E11200" s="162" t="n"/>
    </row>
    <row r="11201">
      <c r="B11201" s="161" t="n">
        <v>26567</v>
      </c>
      <c r="C11201" s="162" t="n">
        <v>108.05</v>
      </c>
      <c r="D11201" s="162" t="n">
        <v>0.00889</v>
      </c>
      <c r="E11201" s="162" t="n"/>
    </row>
    <row r="11202">
      <c r="B11202" s="161" t="n">
        <v>26568</v>
      </c>
      <c r="C11202" s="162" t="n">
        <v>108.17</v>
      </c>
      <c r="D11202" s="162" t="n">
        <v>0.009521</v>
      </c>
      <c r="E11202" s="162" t="n"/>
    </row>
    <row r="11203">
      <c r="B11203" s="161" t="n">
        <v>26569</v>
      </c>
      <c r="C11203" s="162" t="n">
        <v>109.66</v>
      </c>
      <c r="D11203" s="162" t="n">
        <v>0.022643</v>
      </c>
      <c r="E11203" s="162" t="n"/>
    </row>
    <row r="11204">
      <c r="B11204" s="161" t="n">
        <v>26570</v>
      </c>
      <c r="C11204" s="162" t="n">
        <v>110.35</v>
      </c>
      <c r="D11204" s="162" t="n">
        <v>0.028365</v>
      </c>
      <c r="E11204" s="162" t="n"/>
    </row>
    <row r="11205">
      <c r="B11205" s="161" t="n">
        <v>26571</v>
      </c>
      <c r="C11205" s="162" t="n">
        <v>110.55</v>
      </c>
      <c r="D11205" s="162" t="n">
        <v>0.029672</v>
      </c>
      <c r="E11205" s="162" t="n"/>
    </row>
    <row r="11206">
      <c r="B11206" s="161" t="n">
        <v>26574</v>
      </c>
      <c r="C11206" s="162" t="n">
        <v>110.16</v>
      </c>
      <c r="D11206" s="162" t="n">
        <v>0.025676</v>
      </c>
      <c r="E11206" s="162" t="n"/>
    </row>
    <row r="11207">
      <c r="B11207" s="161" t="n">
        <v>26575</v>
      </c>
      <c r="C11207" s="162" t="n">
        <v>110.3</v>
      </c>
      <c r="D11207" s="162" t="n">
        <v>0.026539</v>
      </c>
      <c r="E11207" s="162" t="n"/>
    </row>
    <row r="11208">
      <c r="B11208" s="161" t="n">
        <v>26576</v>
      </c>
      <c r="C11208" s="162" t="n">
        <v>110.09</v>
      </c>
      <c r="D11208" s="162" t="n">
        <v>0.024247</v>
      </c>
      <c r="E11208" s="162" t="n"/>
    </row>
    <row r="11209">
      <c r="B11209" s="161" t="n">
        <v>26577</v>
      </c>
      <c r="C11209" s="162" t="n">
        <v>108.89</v>
      </c>
      <c r="D11209" s="162" t="n">
        <v>0.012929</v>
      </c>
      <c r="E11209" s="162" t="n"/>
    </row>
    <row r="11210">
      <c r="B11210" s="161" t="n">
        <v>26578</v>
      </c>
      <c r="C11210" s="162" t="n">
        <v>109.62</v>
      </c>
      <c r="D11210" s="162" t="n">
        <v>0.019197</v>
      </c>
      <c r="E11210" s="162" t="n"/>
    </row>
    <row r="11211">
      <c r="B11211" s="161" t="n">
        <v>26581</v>
      </c>
      <c r="C11211" s="162" t="n">
        <v>109.9</v>
      </c>
      <c r="D11211" s="162" t="n">
        <v>0.021332</v>
      </c>
      <c r="E11211" s="162" t="n"/>
    </row>
    <row r="11212">
      <c r="B11212" s="161" t="n">
        <v>26582</v>
      </c>
      <c r="C11212" s="162" t="n">
        <v>109.99</v>
      </c>
      <c r="D11212" s="162" t="n">
        <v>0.021777</v>
      </c>
      <c r="E11212" s="162" t="n"/>
    </row>
    <row r="11213">
      <c r="B11213" s="161" t="n">
        <v>26583</v>
      </c>
      <c r="C11213" s="162" t="n">
        <v>109.5</v>
      </c>
      <c r="D11213" s="162" t="n">
        <v>0.016974</v>
      </c>
      <c r="E11213" s="162" t="n"/>
    </row>
    <row r="11214">
      <c r="B11214" s="161" t="n">
        <v>26584</v>
      </c>
      <c r="C11214" s="162" t="n">
        <v>108.6</v>
      </c>
      <c r="D11214" s="162" t="n">
        <v>0.008404</v>
      </c>
      <c r="E11214" s="162" t="n"/>
    </row>
    <row r="11215">
      <c r="B11215" s="161" t="n">
        <v>26585</v>
      </c>
      <c r="C11215" s="162" t="n">
        <v>107.92</v>
      </c>
      <c r="D11215" s="162" t="n">
        <v>0.001852</v>
      </c>
      <c r="E11215" s="162" t="n"/>
    </row>
    <row r="11216">
      <c r="B11216" s="161" t="n">
        <v>26588</v>
      </c>
      <c r="C11216" s="162" t="n">
        <v>106.77</v>
      </c>
      <c r="D11216" s="162" t="n">
        <v>-0.009098</v>
      </c>
      <c r="E11216" s="162" t="n"/>
    </row>
    <row r="11217">
      <c r="B11217" s="161" t="n">
        <v>26589</v>
      </c>
      <c r="C11217" s="162" t="n">
        <v>107.5</v>
      </c>
      <c r="D11217" s="162" t="n">
        <v>-0.002535</v>
      </c>
      <c r="E11217" s="162" t="n"/>
    </row>
    <row r="11218">
      <c r="B11218" s="161" t="n">
        <v>26590</v>
      </c>
      <c r="C11218" s="162" t="n">
        <v>108.19</v>
      </c>
      <c r="D11218" s="162" t="n">
        <v>0.003626</v>
      </c>
      <c r="E11218" s="162" t="n"/>
    </row>
    <row r="11219">
      <c r="B11219" s="161" t="n">
        <v>26591</v>
      </c>
      <c r="C11219" s="162" t="n">
        <v>108.05</v>
      </c>
      <c r="D11219" s="162" t="n">
        <v>0.00212</v>
      </c>
      <c r="E11219" s="162" t="n"/>
    </row>
    <row r="11220">
      <c r="B11220" s="161" t="n">
        <v>26592</v>
      </c>
      <c r="C11220" s="162" t="n">
        <v>109.24</v>
      </c>
      <c r="D11220" s="162" t="n">
        <v>0.012806</v>
      </c>
      <c r="E11220" s="162" t="n"/>
    </row>
    <row r="11221">
      <c r="B11221" s="161" t="n">
        <v>26595</v>
      </c>
      <c r="C11221" s="162" t="n">
        <v>110.35</v>
      </c>
      <c r="D11221" s="162" t="n">
        <v>0.02259</v>
      </c>
      <c r="E11221" s="162" t="n"/>
    </row>
    <row r="11222">
      <c r="B11222" s="161" t="n">
        <v>26596</v>
      </c>
      <c r="C11222" s="162" t="n">
        <v>110.81</v>
      </c>
      <c r="D11222" s="162" t="n">
        <v>0.026418</v>
      </c>
      <c r="E11222" s="162" t="n"/>
    </row>
    <row r="11223">
      <c r="B11223" s="161" t="n">
        <v>26597</v>
      </c>
      <c r="C11223" s="162" t="n">
        <v>110.72</v>
      </c>
      <c r="D11223" s="162" t="n">
        <v>0.025275</v>
      </c>
      <c r="E11223" s="162" t="n"/>
    </row>
    <row r="11224">
      <c r="B11224" s="161" t="n">
        <v>26598</v>
      </c>
      <c r="C11224" s="162" t="n">
        <v>110.99</v>
      </c>
      <c r="D11224" s="162" t="n">
        <v>0.02734</v>
      </c>
      <c r="E11224" s="162" t="n"/>
    </row>
    <row r="11225">
      <c r="B11225" s="161" t="n">
        <v>26599</v>
      </c>
      <c r="C11225" s="162" t="n">
        <v>110.62</v>
      </c>
      <c r="D11225" s="162" t="n">
        <v>0.023666</v>
      </c>
      <c r="E11225" s="162" t="n"/>
    </row>
    <row r="11226">
      <c r="B11226" s="161" t="n">
        <v>26602</v>
      </c>
      <c r="C11226" s="162" t="n">
        <v>110.59</v>
      </c>
      <c r="D11226" s="162" t="n">
        <v>0.023076</v>
      </c>
      <c r="E11226" s="162" t="n"/>
    </row>
    <row r="11227">
      <c r="B11227" s="161" t="n">
        <v>26603</v>
      </c>
      <c r="C11227" s="162" t="n">
        <v>111.58</v>
      </c>
      <c r="D11227" s="162" t="n">
        <v>0.03164</v>
      </c>
      <c r="E11227" s="162" t="n"/>
    </row>
    <row r="11228">
      <c r="B11228" s="161" t="n">
        <v>26604</v>
      </c>
      <c r="C11228" s="162" t="n">
        <v>112.67</v>
      </c>
      <c r="D11228" s="162" t="n">
        <v>0.040955</v>
      </c>
      <c r="E11228" s="162" t="n"/>
    </row>
    <row r="11229">
      <c r="B11229" s="161" t="n">
        <v>26605</v>
      </c>
      <c r="C11229" s="162" t="n">
        <v>113.23</v>
      </c>
      <c r="D11229" s="162" t="n">
        <v>0.045481</v>
      </c>
      <c r="E11229" s="162" t="n"/>
    </row>
    <row r="11230">
      <c r="B11230" s="161" t="n">
        <v>26606</v>
      </c>
      <c r="C11230" s="162" t="n">
        <v>114.22</v>
      </c>
      <c r="D11230" s="162" t="n">
        <v>0.053698</v>
      </c>
      <c r="E11230" s="162" t="n"/>
    </row>
    <row r="11231">
      <c r="B11231" s="161" t="n">
        <v>26609</v>
      </c>
      <c r="C11231" s="162" t="n">
        <v>113.98</v>
      </c>
      <c r="D11231" s="162" t="n">
        <v>0.051068</v>
      </c>
      <c r="E11231" s="162" t="n"/>
    </row>
    <row r="11232">
      <c r="B11232" s="161" t="n">
        <v>26611</v>
      </c>
      <c r="C11232" s="162" t="n">
        <v>113.35</v>
      </c>
      <c r="D11232" s="162" t="n">
        <v>0.045037</v>
      </c>
      <c r="E11232" s="162" t="n"/>
    </row>
    <row r="11233">
      <c r="B11233" s="161" t="n">
        <v>26612</v>
      </c>
      <c r="C11233" s="162" t="n">
        <v>113.5</v>
      </c>
      <c r="D11233" s="162" t="n">
        <v>0.045852</v>
      </c>
      <c r="E11233" s="162" t="n"/>
    </row>
    <row r="11234">
      <c r="B11234" s="161" t="n">
        <v>26613</v>
      </c>
      <c r="C11234" s="162" t="n">
        <v>113.73</v>
      </c>
      <c r="D11234" s="162" t="n">
        <v>0.047405</v>
      </c>
      <c r="E11234" s="162" t="n"/>
    </row>
    <row r="11235">
      <c r="B11235" s="161" t="n">
        <v>26616</v>
      </c>
      <c r="C11235" s="162" t="n">
        <v>113.9</v>
      </c>
      <c r="D11235" s="162" t="n">
        <v>0.04845</v>
      </c>
      <c r="E11235" s="162" t="n"/>
    </row>
    <row r="11236">
      <c r="B11236" s="161" t="n">
        <v>26617</v>
      </c>
      <c r="C11236" s="162" t="n">
        <v>114.95</v>
      </c>
      <c r="D11236" s="162" t="n">
        <v>0.057119</v>
      </c>
      <c r="E11236" s="162" t="n"/>
    </row>
    <row r="11237">
      <c r="B11237" s="161" t="n">
        <v>26618</v>
      </c>
      <c r="C11237" s="162" t="n">
        <v>114.5</v>
      </c>
      <c r="D11237" s="162" t="n">
        <v>0.052713</v>
      </c>
      <c r="E11237" s="162" t="n"/>
    </row>
    <row r="11238">
      <c r="B11238" s="161" t="n">
        <v>26619</v>
      </c>
      <c r="C11238" s="162" t="n">
        <v>115.13</v>
      </c>
      <c r="D11238" s="162" t="n">
        <v>0.057719</v>
      </c>
      <c r="E11238" s="162" t="n"/>
    </row>
    <row r="11239">
      <c r="B11239" s="161" t="n">
        <v>26620</v>
      </c>
      <c r="C11239" s="162" t="n">
        <v>115.49</v>
      </c>
      <c r="D11239" s="162" t="n">
        <v>0.060342</v>
      </c>
      <c r="E11239" s="162" t="n"/>
    </row>
    <row r="11240">
      <c r="B11240" s="161" t="n">
        <v>26623</v>
      </c>
      <c r="C11240" s="162" t="n">
        <v>115.53</v>
      </c>
      <c r="D11240" s="162" t="n">
        <v>0.060198</v>
      </c>
      <c r="E11240" s="162" t="n"/>
    </row>
    <row r="11241">
      <c r="B11241" s="161" t="n">
        <v>26624</v>
      </c>
      <c r="C11241" s="162" t="n">
        <v>116.21</v>
      </c>
      <c r="D11241" s="162" t="n">
        <v>0.06553100000000001</v>
      </c>
      <c r="E11241" s="162" t="n"/>
    </row>
    <row r="11242">
      <c r="B11242" s="161" t="n">
        <v>26625</v>
      </c>
      <c r="C11242" s="162" t="n">
        <v>116.9</v>
      </c>
      <c r="D11242" s="162" t="n">
        <v>0.070892</v>
      </c>
      <c r="E11242" s="162" t="n"/>
    </row>
    <row r="11243">
      <c r="B11243" s="161" t="n">
        <v>26627</v>
      </c>
      <c r="C11243" s="162" t="n">
        <v>117.27</v>
      </c>
      <c r="D11243" s="162" t="n">
        <v>0.073514</v>
      </c>
      <c r="E11243" s="162" t="n"/>
    </row>
    <row r="11244">
      <c r="B11244" s="161" t="n">
        <v>26630</v>
      </c>
      <c r="C11244" s="162" t="n">
        <v>116.72</v>
      </c>
      <c r="D11244" s="162" t="n">
        <v>0.068303</v>
      </c>
      <c r="E11244" s="162" t="n"/>
    </row>
    <row r="11245">
      <c r="B11245" s="161" t="n">
        <v>26631</v>
      </c>
      <c r="C11245" s="162" t="n">
        <v>116.47</v>
      </c>
      <c r="D11245" s="162" t="n">
        <v>0.065636</v>
      </c>
      <c r="E11245" s="162" t="n"/>
    </row>
    <row r="11246">
      <c r="B11246" s="161" t="n">
        <v>26632</v>
      </c>
      <c r="C11246" s="162" t="n">
        <v>116.52</v>
      </c>
      <c r="D11246" s="162" t="n">
        <v>0.06551899999999999</v>
      </c>
      <c r="E11246" s="162" t="n"/>
    </row>
    <row r="11247">
      <c r="B11247" s="161" t="n">
        <v>26633</v>
      </c>
      <c r="C11247" s="162" t="n">
        <v>116.67</v>
      </c>
      <c r="D11247" s="162" t="n">
        <v>0.066272</v>
      </c>
      <c r="E11247" s="162" t="n"/>
    </row>
    <row r="11248">
      <c r="B11248" s="161" t="n">
        <v>26634</v>
      </c>
      <c r="C11248" s="162" t="n">
        <v>117.38</v>
      </c>
      <c r="D11248" s="162" t="n">
        <v>0.071801</v>
      </c>
      <c r="E11248" s="162" t="n"/>
    </row>
    <row r="11249">
      <c r="B11249" s="161" t="n">
        <v>26637</v>
      </c>
      <c r="C11249" s="162" t="n">
        <v>117.77</v>
      </c>
      <c r="D11249" s="162" t="n">
        <v>0.07456</v>
      </c>
      <c r="E11249" s="162" t="n"/>
    </row>
    <row r="11250">
      <c r="B11250" s="161" t="n">
        <v>26638</v>
      </c>
      <c r="C11250" s="162" t="n">
        <v>117.58</v>
      </c>
      <c r="D11250" s="162" t="n">
        <v>0.072383</v>
      </c>
      <c r="E11250" s="162" t="n"/>
    </row>
    <row r="11251">
      <c r="B11251" s="161" t="n">
        <v>26639</v>
      </c>
      <c r="C11251" s="162" t="n">
        <v>118.01</v>
      </c>
      <c r="D11251" s="162" t="n">
        <v>0.07545200000000001</v>
      </c>
      <c r="E11251" s="162" t="n"/>
    </row>
    <row r="11252">
      <c r="B11252" s="161" t="n">
        <v>26640</v>
      </c>
      <c r="C11252" s="162" t="n">
        <v>118.6</v>
      </c>
      <c r="D11252" s="162" t="n">
        <v>0.079836</v>
      </c>
      <c r="E11252" s="162" t="n"/>
    </row>
    <row r="11253">
      <c r="B11253" s="161" t="n">
        <v>26641</v>
      </c>
      <c r="C11253" s="162" t="n">
        <v>118.86</v>
      </c>
      <c r="D11253" s="162" t="n">
        <v>0.081413</v>
      </c>
      <c r="E11253" s="162" t="n"/>
    </row>
    <row r="11254">
      <c r="B11254" s="161" t="n">
        <v>26644</v>
      </c>
      <c r="C11254" s="162" t="n">
        <v>119.12</v>
      </c>
      <c r="D11254" s="162" t="n">
        <v>0.083008</v>
      </c>
      <c r="E11254" s="162" t="n"/>
    </row>
    <row r="11255">
      <c r="B11255" s="161" t="n">
        <v>26645</v>
      </c>
      <c r="C11255" s="162" t="n">
        <v>118.66</v>
      </c>
      <c r="D11255" s="162" t="n">
        <v>0.07857</v>
      </c>
      <c r="E11255" s="162" t="n"/>
    </row>
    <row r="11256">
      <c r="B11256" s="161" t="n">
        <v>26646</v>
      </c>
      <c r="C11256" s="162" t="n">
        <v>118.56</v>
      </c>
      <c r="D11256" s="162" t="n">
        <v>0.077181</v>
      </c>
      <c r="E11256" s="162" t="n"/>
    </row>
    <row r="11257">
      <c r="B11257" s="161" t="n">
        <v>26647</v>
      </c>
      <c r="C11257" s="162" t="n">
        <v>118.24</v>
      </c>
      <c r="D11257" s="162" t="n">
        <v>0.07398200000000001</v>
      </c>
      <c r="E11257" s="162" t="n"/>
    </row>
    <row r="11258">
      <c r="B11258" s="161" t="n">
        <v>26648</v>
      </c>
      <c r="C11258" s="162" t="n">
        <v>118.26</v>
      </c>
      <c r="D11258" s="162" t="n">
        <v>0.073653</v>
      </c>
      <c r="E11258" s="162" t="n"/>
    </row>
    <row r="11259">
      <c r="B11259" s="161" t="n">
        <v>26651</v>
      </c>
      <c r="C11259" s="162" t="n">
        <v>116.9</v>
      </c>
      <c r="D11259" s="162" t="n">
        <v>0.061679</v>
      </c>
      <c r="E11259" s="162" t="n"/>
    </row>
    <row r="11260">
      <c r="B11260" s="161" t="n">
        <v>26652</v>
      </c>
      <c r="C11260" s="162" t="n">
        <v>116.34</v>
      </c>
      <c r="D11260" s="162" t="n">
        <v>0.056533</v>
      </c>
      <c r="E11260" s="162" t="n"/>
    </row>
    <row r="11261">
      <c r="B11261" s="161" t="n">
        <v>26653</v>
      </c>
      <c r="C11261" s="162" t="n">
        <v>115.95</v>
      </c>
      <c r="D11261" s="162" t="n">
        <v>0.052853</v>
      </c>
      <c r="E11261" s="162" t="n"/>
    </row>
    <row r="11262">
      <c r="B11262" s="161" t="n">
        <v>26654</v>
      </c>
      <c r="C11262" s="162" t="n">
        <v>115.11</v>
      </c>
      <c r="D11262" s="162" t="n">
        <v>0.045302</v>
      </c>
      <c r="E11262" s="162" t="n"/>
    </row>
    <row r="11263">
      <c r="B11263" s="161" t="n">
        <v>26655</v>
      </c>
      <c r="C11263" s="162" t="n">
        <v>115.83</v>
      </c>
      <c r="D11263" s="162" t="n">
        <v>0.051225</v>
      </c>
      <c r="E11263" s="162" t="n"/>
    </row>
    <row r="11264">
      <c r="B11264" s="161" t="n">
        <v>26659</v>
      </c>
      <c r="C11264" s="162" t="n">
        <v>116.3</v>
      </c>
      <c r="D11264" s="162" t="n">
        <v>0.054914</v>
      </c>
      <c r="E11264" s="162" t="n"/>
    </row>
    <row r="11265">
      <c r="B11265" s="161" t="n">
        <v>26660</v>
      </c>
      <c r="C11265" s="162" t="n">
        <v>116.93</v>
      </c>
      <c r="D11265" s="162" t="n">
        <v>0.05988</v>
      </c>
      <c r="E11265" s="162" t="n"/>
    </row>
    <row r="11266">
      <c r="B11266" s="161" t="n">
        <v>26662</v>
      </c>
      <c r="C11266" s="162" t="n">
        <v>118.05</v>
      </c>
      <c r="D11266" s="162" t="n">
        <v>0.068939</v>
      </c>
      <c r="E11266" s="162" t="n"/>
    </row>
    <row r="11267">
      <c r="B11267" s="161" t="n">
        <v>26666</v>
      </c>
      <c r="C11267" s="162" t="n">
        <v>119.1</v>
      </c>
      <c r="D11267" s="162" t="n">
        <v>0.07728</v>
      </c>
      <c r="E11267" s="162" t="n"/>
    </row>
    <row r="11268">
      <c r="B11268" s="161" t="n">
        <v>26667</v>
      </c>
      <c r="C11268" s="162" t="n">
        <v>119.57</v>
      </c>
      <c r="D11268" s="162" t="n">
        <v>0.08067100000000001</v>
      </c>
      <c r="E11268" s="162" t="n"/>
    </row>
    <row r="11269">
      <c r="B11269" s="161" t="n">
        <v>26668</v>
      </c>
      <c r="C11269" s="162" t="n">
        <v>119.4</v>
      </c>
      <c r="D11269" s="162" t="n">
        <v>0.07872800000000001</v>
      </c>
      <c r="E11269" s="162" t="n"/>
    </row>
    <row r="11270">
      <c r="B11270" s="161" t="n">
        <v>26669</v>
      </c>
      <c r="C11270" s="162" t="n">
        <v>119.87</v>
      </c>
      <c r="D11270" s="162" t="n">
        <v>0.08210000000000001</v>
      </c>
      <c r="E11270" s="162" t="n"/>
    </row>
    <row r="11271">
      <c r="B11271" s="161" t="n">
        <v>26672</v>
      </c>
      <c r="C11271" s="162" t="n">
        <v>119.85</v>
      </c>
      <c r="D11271" s="162" t="n">
        <v>0.08133799999999999</v>
      </c>
      <c r="E11271" s="162" t="n"/>
    </row>
    <row r="11272">
      <c r="B11272" s="161" t="n">
        <v>26673</v>
      </c>
      <c r="C11272" s="162" t="n">
        <v>119.73</v>
      </c>
      <c r="D11272" s="162" t="n">
        <v>0.079753</v>
      </c>
      <c r="E11272" s="162" t="n"/>
    </row>
    <row r="11273">
      <c r="B11273" s="161" t="n">
        <v>26674</v>
      </c>
      <c r="C11273" s="162" t="n">
        <v>119.43</v>
      </c>
      <c r="D11273" s="162" t="n">
        <v>0.07671600000000001</v>
      </c>
      <c r="E11273" s="162" t="n"/>
    </row>
    <row r="11274">
      <c r="B11274" s="161" t="n">
        <v>26675</v>
      </c>
      <c r="C11274" s="162" t="n">
        <v>120.24</v>
      </c>
      <c r="D11274" s="162" t="n">
        <v>0.0829</v>
      </c>
      <c r="E11274" s="162" t="n"/>
    </row>
    <row r="11275">
      <c r="B11275" s="161" t="n">
        <v>26676</v>
      </c>
      <c r="C11275" s="162" t="n">
        <v>119.3</v>
      </c>
      <c r="D11275" s="162" t="n">
        <v>0.07451000000000001</v>
      </c>
      <c r="E11275" s="162" t="n"/>
    </row>
    <row r="11276">
      <c r="B11276" s="161" t="n">
        <v>26679</v>
      </c>
      <c r="C11276" s="162" t="n">
        <v>118.44</v>
      </c>
      <c r="D11276" s="162" t="n">
        <v>0.06676600000000001</v>
      </c>
      <c r="E11276" s="162" t="n"/>
    </row>
    <row r="11277">
      <c r="B11277" s="161" t="n">
        <v>26680</v>
      </c>
      <c r="C11277" s="162" t="n">
        <v>118.14</v>
      </c>
      <c r="D11277" s="162" t="n">
        <v>0.063705</v>
      </c>
      <c r="E11277" s="162" t="n"/>
    </row>
    <row r="11278">
      <c r="B11278" s="161" t="n">
        <v>26681</v>
      </c>
      <c r="C11278" s="162" t="n">
        <v>118.68</v>
      </c>
      <c r="D11278" s="162" t="n">
        <v>0.067747</v>
      </c>
      <c r="E11278" s="162" t="n"/>
    </row>
    <row r="11279">
      <c r="B11279" s="161" t="n">
        <v>26682</v>
      </c>
      <c r="C11279" s="162" t="n">
        <v>118.85</v>
      </c>
      <c r="D11279" s="162" t="n">
        <v>0.068666</v>
      </c>
      <c r="E11279" s="162" t="n"/>
    </row>
    <row r="11280">
      <c r="B11280" s="161" t="n">
        <v>26683</v>
      </c>
      <c r="C11280" s="162" t="n">
        <v>118.78</v>
      </c>
      <c r="D11280" s="162" t="n">
        <v>0.067597</v>
      </c>
      <c r="E11280" s="162" t="n"/>
    </row>
    <row r="11281">
      <c r="B11281" s="161" t="n">
        <v>26686</v>
      </c>
      <c r="C11281" s="162" t="n">
        <v>118.21</v>
      </c>
      <c r="D11281" s="162" t="n">
        <v>0.062372</v>
      </c>
      <c r="E11281" s="162" t="n"/>
    </row>
    <row r="11282">
      <c r="B11282" s="161" t="n">
        <v>26687</v>
      </c>
      <c r="C11282" s="162" t="n">
        <v>118.22</v>
      </c>
      <c r="D11282" s="162" t="n">
        <v>0.06206</v>
      </c>
      <c r="E11282" s="162" t="n"/>
    </row>
    <row r="11283">
      <c r="B11283" s="161" t="n">
        <v>26688</v>
      </c>
      <c r="C11283" s="162" t="n">
        <v>116.73</v>
      </c>
      <c r="D11283" s="162" t="n">
        <v>0.049057</v>
      </c>
      <c r="E11283" s="162" t="n"/>
    </row>
    <row r="11284">
      <c r="B11284" s="161" t="n">
        <v>26690</v>
      </c>
      <c r="C11284" s="162" t="n">
        <v>116.45</v>
      </c>
      <c r="D11284" s="162" t="n">
        <v>0.04634</v>
      </c>
      <c r="E11284" s="162" t="n"/>
    </row>
    <row r="11285">
      <c r="B11285" s="161" t="n">
        <v>26693</v>
      </c>
      <c r="C11285" s="162" t="n">
        <v>116.01</v>
      </c>
      <c r="D11285" s="162" t="n">
        <v>0.042274</v>
      </c>
      <c r="E11285" s="162" t="n"/>
    </row>
    <row r="11286">
      <c r="B11286" s="161" t="n">
        <v>26694</v>
      </c>
      <c r="C11286" s="162" t="n">
        <v>115.83</v>
      </c>
      <c r="D11286" s="162" t="n">
        <v>0.040467</v>
      </c>
      <c r="E11286" s="162" t="n"/>
    </row>
    <row r="11287">
      <c r="B11287" s="161" t="n">
        <v>26695</v>
      </c>
      <c r="C11287" s="162" t="n">
        <v>116.03</v>
      </c>
      <c r="D11287" s="162" t="n">
        <v>0.041917</v>
      </c>
      <c r="E11287" s="162" t="n"/>
    </row>
    <row r="11288">
      <c r="B11288" s="161" t="n">
        <v>26696</v>
      </c>
      <c r="C11288" s="162" t="n">
        <v>114.76</v>
      </c>
      <c r="D11288" s="162" t="n">
        <v>0.03069</v>
      </c>
      <c r="E11288" s="162" t="n"/>
    </row>
    <row r="11289">
      <c r="B11289" s="161" t="n">
        <v>26697</v>
      </c>
      <c r="C11289" s="162" t="n">
        <v>114.35</v>
      </c>
      <c r="D11289" s="162" t="n">
        <v>0.026894</v>
      </c>
      <c r="E11289" s="162" t="n"/>
    </row>
    <row r="11290">
      <c r="B11290" s="161" t="n">
        <v>26700</v>
      </c>
      <c r="C11290" s="162" t="n">
        <v>114.23</v>
      </c>
      <c r="D11290" s="162" t="n">
        <v>0.025643</v>
      </c>
      <c r="E11290" s="162" t="n"/>
    </row>
    <row r="11291">
      <c r="B11291" s="161" t="n">
        <v>26701</v>
      </c>
      <c r="C11291" s="162" t="n">
        <v>114.45</v>
      </c>
      <c r="D11291" s="162" t="n">
        <v>0.027332</v>
      </c>
      <c r="E11291" s="162" t="n"/>
    </row>
    <row r="11292">
      <c r="B11292" s="161" t="n">
        <v>26702</v>
      </c>
      <c r="C11292" s="162" t="n">
        <v>113.66</v>
      </c>
      <c r="D11292" s="162" t="n">
        <v>0.020198</v>
      </c>
      <c r="E11292" s="162" t="n"/>
    </row>
    <row r="11293">
      <c r="B11293" s="161" t="n">
        <v>26703</v>
      </c>
      <c r="C11293" s="162" t="n">
        <v>113.16</v>
      </c>
      <c r="D11293" s="162" t="n">
        <v>0.015597</v>
      </c>
      <c r="E11293" s="162" t="n"/>
    </row>
    <row r="11294">
      <c r="B11294" s="161" t="n">
        <v>26704</v>
      </c>
      <c r="C11294" s="162" t="n">
        <v>114.68</v>
      </c>
      <c r="D11294" s="162" t="n">
        <v>0.028649</v>
      </c>
      <c r="E11294" s="162" t="n"/>
    </row>
    <row r="11295">
      <c r="B11295" s="161" t="n">
        <v>26707</v>
      </c>
      <c r="C11295" s="162" t="n">
        <v>116.06</v>
      </c>
      <c r="D11295" s="162" t="n">
        <v>0.04021</v>
      </c>
      <c r="E11295" s="162" t="n"/>
    </row>
    <row r="11296">
      <c r="B11296" s="161" t="n">
        <v>26708</v>
      </c>
      <c r="C11296" s="162" t="n">
        <v>116.78</v>
      </c>
      <c r="D11296" s="162" t="n">
        <v>0.045951</v>
      </c>
      <c r="E11296" s="162" t="n"/>
    </row>
    <row r="11297">
      <c r="B11297" s="161" t="n">
        <v>26709</v>
      </c>
      <c r="C11297" s="162" t="n">
        <v>115.1</v>
      </c>
      <c r="D11297" s="162" t="n">
        <v>0.031099</v>
      </c>
      <c r="E11297" s="162" t="n"/>
    </row>
    <row r="11298">
      <c r="B11298" s="161" t="n">
        <v>26710</v>
      </c>
      <c r="C11298" s="162" t="n">
        <v>114.45</v>
      </c>
      <c r="D11298" s="162" t="n">
        <v>0.025132</v>
      </c>
      <c r="E11298" s="162" t="n"/>
    </row>
    <row r="11299">
      <c r="B11299" s="161" t="n">
        <v>26711</v>
      </c>
      <c r="C11299" s="162" t="n">
        <v>114.98</v>
      </c>
      <c r="D11299" s="162" t="n">
        <v>0.029381</v>
      </c>
      <c r="E11299" s="162" t="n"/>
    </row>
    <row r="11300">
      <c r="B11300" s="161" t="n">
        <v>26715</v>
      </c>
      <c r="C11300" s="162" t="n">
        <v>115.4</v>
      </c>
      <c r="D11300" s="162" t="n">
        <v>0.03261</v>
      </c>
      <c r="E11300" s="162" t="n"/>
    </row>
    <row r="11301">
      <c r="B11301" s="161" t="n">
        <v>26716</v>
      </c>
      <c r="C11301" s="162" t="n">
        <v>114.69</v>
      </c>
      <c r="D11301" s="162" t="n">
        <v>0.026049</v>
      </c>
      <c r="E11301" s="162" t="n"/>
    </row>
    <row r="11302">
      <c r="B11302" s="161" t="n">
        <v>26717</v>
      </c>
      <c r="C11302" s="162" t="n">
        <v>114.44</v>
      </c>
      <c r="D11302" s="162" t="n">
        <v>0.023501</v>
      </c>
      <c r="E11302" s="162" t="n"/>
    </row>
    <row r="11303">
      <c r="B11303" s="161" t="n">
        <v>26718</v>
      </c>
      <c r="C11303" s="162" t="n">
        <v>113.16</v>
      </c>
      <c r="D11303" s="162" t="n">
        <v>0.011961</v>
      </c>
      <c r="E11303" s="162" t="n"/>
    </row>
    <row r="11304">
      <c r="B11304" s="161" t="n">
        <v>26721</v>
      </c>
      <c r="C11304" s="162" t="n">
        <v>112.19</v>
      </c>
      <c r="D11304" s="162" t="n">
        <v>0.003081</v>
      </c>
      <c r="E11304" s="162" t="n"/>
    </row>
    <row r="11305">
      <c r="B11305" s="161" t="n">
        <v>26722</v>
      </c>
      <c r="C11305" s="162" t="n">
        <v>110.9</v>
      </c>
      <c r="D11305" s="162" t="n">
        <v>-0.008758999999999999</v>
      </c>
      <c r="E11305" s="162" t="n"/>
    </row>
    <row r="11306">
      <c r="B11306" s="161" t="n">
        <v>26723</v>
      </c>
      <c r="C11306" s="162" t="n">
        <v>111.68</v>
      </c>
      <c r="D11306" s="162" t="n">
        <v>-0.00203</v>
      </c>
      <c r="E11306" s="162" t="n"/>
    </row>
    <row r="11307">
      <c r="B11307" s="161" t="n">
        <v>26724</v>
      </c>
      <c r="C11307" s="162" t="n">
        <v>111.05</v>
      </c>
      <c r="D11307" s="162" t="n">
        <v>-0.007922999999999999</v>
      </c>
      <c r="E11307" s="162" t="n"/>
    </row>
    <row r="11308">
      <c r="B11308" s="161" t="n">
        <v>26725</v>
      </c>
      <c r="C11308" s="162" t="n">
        <v>112.28</v>
      </c>
      <c r="D11308" s="162" t="n">
        <v>0.002829</v>
      </c>
      <c r="E11308" s="162" t="n"/>
    </row>
    <row r="11309">
      <c r="B11309" s="161" t="n">
        <v>26728</v>
      </c>
      <c r="C11309" s="162" t="n">
        <v>112.68</v>
      </c>
      <c r="D11309" s="162" t="n">
        <v>0.006125</v>
      </c>
      <c r="E11309" s="162" t="n"/>
    </row>
    <row r="11310">
      <c r="B11310" s="161" t="n">
        <v>26729</v>
      </c>
      <c r="C11310" s="162" t="n">
        <v>114.1</v>
      </c>
      <c r="D11310" s="162" t="n">
        <v>0.018316</v>
      </c>
      <c r="E11310" s="162" t="n"/>
    </row>
    <row r="11311">
      <c r="B11311" s="161" t="n">
        <v>26730</v>
      </c>
      <c r="C11311" s="162" t="n">
        <v>114.45</v>
      </c>
      <c r="D11311" s="162" t="n">
        <v>0.021042</v>
      </c>
      <c r="E11311" s="162" t="n"/>
    </row>
    <row r="11312">
      <c r="B11312" s="161" t="n">
        <v>26731</v>
      </c>
      <c r="C11312" s="162" t="n">
        <v>114.23</v>
      </c>
      <c r="D11312" s="162" t="n">
        <v>0.018837</v>
      </c>
      <c r="E11312" s="162" t="n"/>
    </row>
    <row r="11313">
      <c r="B11313" s="161" t="n">
        <v>26732</v>
      </c>
      <c r="C11313" s="162" t="n">
        <v>113.79</v>
      </c>
      <c r="D11313" s="162" t="n">
        <v>0.014763</v>
      </c>
      <c r="E11313" s="162" t="n"/>
    </row>
    <row r="11314">
      <c r="B11314" s="161" t="n">
        <v>26735</v>
      </c>
      <c r="C11314" s="162" t="n">
        <v>113.86</v>
      </c>
      <c r="D11314" s="162" t="n">
        <v>0.015192</v>
      </c>
      <c r="E11314" s="162" t="n"/>
    </row>
    <row r="11315">
      <c r="B11315" s="161" t="n">
        <v>26736</v>
      </c>
      <c r="C11315" s="162" t="n">
        <v>114.48</v>
      </c>
      <c r="D11315" s="162" t="n">
        <v>0.020413</v>
      </c>
      <c r="E11315" s="162" t="n"/>
    </row>
    <row r="11316">
      <c r="B11316" s="161" t="n">
        <v>26737</v>
      </c>
      <c r="C11316" s="162" t="n">
        <v>114.98</v>
      </c>
      <c r="D11316" s="162" t="n">
        <v>0.024563</v>
      </c>
      <c r="E11316" s="162" t="n"/>
    </row>
    <row r="11317">
      <c r="B11317" s="161" t="n">
        <v>26738</v>
      </c>
      <c r="C11317" s="162" t="n">
        <v>114.12</v>
      </c>
      <c r="D11317" s="162" t="n">
        <v>0.016892</v>
      </c>
      <c r="E11317" s="162" t="n"/>
    </row>
    <row r="11318">
      <c r="B11318" s="161" t="n">
        <v>26739</v>
      </c>
      <c r="C11318" s="162" t="n">
        <v>113.54</v>
      </c>
      <c r="D11318" s="162" t="n">
        <v>0.011669</v>
      </c>
      <c r="E11318" s="162" t="n"/>
    </row>
    <row r="11319">
      <c r="B11319" s="161" t="n">
        <v>26742</v>
      </c>
      <c r="C11319" s="162" t="n">
        <v>112.17</v>
      </c>
      <c r="D11319" s="162" t="n">
        <v>-0.000552</v>
      </c>
      <c r="E11319" s="162" t="n"/>
    </row>
    <row r="11320">
      <c r="B11320" s="161" t="n">
        <v>26743</v>
      </c>
      <c r="C11320" s="162" t="n">
        <v>111.95</v>
      </c>
      <c r="D11320" s="162" t="n">
        <v>-0.002623</v>
      </c>
      <c r="E11320" s="162" t="n"/>
    </row>
    <row r="11321">
      <c r="B11321" s="161" t="n">
        <v>26744</v>
      </c>
      <c r="C11321" s="162" t="n">
        <v>110.49</v>
      </c>
      <c r="D11321" s="162" t="n">
        <v>-0.015786</v>
      </c>
      <c r="E11321" s="162" t="n"/>
    </row>
    <row r="11322">
      <c r="B11322" s="161" t="n">
        <v>26745</v>
      </c>
      <c r="C11322" s="162" t="n">
        <v>108.84</v>
      </c>
      <c r="D11322" s="162" t="n">
        <v>-0.030793</v>
      </c>
      <c r="E11322" s="162" t="n"/>
    </row>
    <row r="11323">
      <c r="B11323" s="161" t="n">
        <v>26746</v>
      </c>
      <c r="C11323" s="162" t="n">
        <v>108.88</v>
      </c>
      <c r="D11323" s="162" t="n">
        <v>-0.030428</v>
      </c>
      <c r="E11323" s="162" t="n"/>
    </row>
    <row r="11324">
      <c r="B11324" s="161" t="n">
        <v>26749</v>
      </c>
      <c r="C11324" s="162" t="n">
        <v>109.84</v>
      </c>
      <c r="D11324" s="162" t="n">
        <v>-0.021722</v>
      </c>
      <c r="E11324" s="162" t="n"/>
    </row>
    <row r="11325">
      <c r="B11325" s="161" t="n">
        <v>26750</v>
      </c>
      <c r="C11325" s="162" t="n">
        <v>111.56</v>
      </c>
      <c r="D11325" s="162" t="n">
        <v>-0.006358</v>
      </c>
      <c r="E11325" s="162" t="n"/>
    </row>
    <row r="11326">
      <c r="B11326" s="161" t="n">
        <v>26751</v>
      </c>
      <c r="C11326" s="162" t="n">
        <v>111.62</v>
      </c>
      <c r="D11326" s="162" t="n">
        <v>-0.006014</v>
      </c>
      <c r="E11326" s="162" t="n"/>
    </row>
    <row r="11327">
      <c r="B11327" s="161" t="n">
        <v>26752</v>
      </c>
      <c r="C11327" s="162" t="n">
        <v>112.71</v>
      </c>
      <c r="D11327" s="162" t="n">
        <v>0.003444</v>
      </c>
      <c r="E11327" s="162" t="n"/>
    </row>
    <row r="11328">
      <c r="B11328" s="161" t="n">
        <v>26753</v>
      </c>
      <c r="C11328" s="162" t="n">
        <v>111.52</v>
      </c>
      <c r="D11328" s="162" t="n">
        <v>-0.007371</v>
      </c>
      <c r="E11328" s="162" t="n"/>
    </row>
    <row r="11329">
      <c r="B11329" s="161" t="n">
        <v>26756</v>
      </c>
      <c r="C11329" s="162" t="n">
        <v>110.18</v>
      </c>
      <c r="D11329" s="162" t="n">
        <v>-0.019577</v>
      </c>
      <c r="E11329" s="162" t="n"/>
    </row>
    <row r="11330">
      <c r="B11330" s="161" t="n">
        <v>26757</v>
      </c>
      <c r="C11330" s="162" t="n">
        <v>109.24</v>
      </c>
      <c r="D11330" s="162" t="n">
        <v>-0.028183</v>
      </c>
      <c r="E11330" s="162" t="n"/>
    </row>
    <row r="11331">
      <c r="B11331" s="161" t="n">
        <v>26758</v>
      </c>
      <c r="C11331" s="162" t="n">
        <v>108.77</v>
      </c>
      <c r="D11331" s="162" t="n">
        <v>-0.032509</v>
      </c>
      <c r="E11331" s="162" t="n"/>
    </row>
    <row r="11332">
      <c r="B11332" s="161" t="n">
        <v>26759</v>
      </c>
      <c r="C11332" s="162" t="n">
        <v>108.52</v>
      </c>
      <c r="D11332" s="162" t="n">
        <v>-0.034818</v>
      </c>
      <c r="E11332" s="162" t="n"/>
    </row>
    <row r="11333">
      <c r="B11333" s="161" t="n">
        <v>26760</v>
      </c>
      <c r="C11333" s="162" t="n">
        <v>109.28</v>
      </c>
      <c r="D11333" s="162" t="n">
        <v>-0.027891</v>
      </c>
      <c r="E11333" s="162" t="n"/>
    </row>
    <row r="11334">
      <c r="B11334" s="161" t="n">
        <v>26763</v>
      </c>
      <c r="C11334" s="162" t="n">
        <v>110.86</v>
      </c>
      <c r="D11334" s="162" t="n">
        <v>-0.013638</v>
      </c>
      <c r="E11334" s="162" t="n"/>
    </row>
    <row r="11335">
      <c r="B11335" s="161" t="n">
        <v>26764</v>
      </c>
      <c r="C11335" s="162" t="n">
        <v>112.21</v>
      </c>
      <c r="D11335" s="162" t="n">
        <v>-0.001686</v>
      </c>
      <c r="E11335" s="162" t="n"/>
    </row>
    <row r="11336">
      <c r="B11336" s="161" t="n">
        <v>26765</v>
      </c>
      <c r="C11336" s="162" t="n">
        <v>112.68</v>
      </c>
      <c r="D11336" s="162" t="n">
        <v>0.002315</v>
      </c>
      <c r="E11336" s="162" t="n"/>
    </row>
    <row r="11337">
      <c r="B11337" s="161" t="n">
        <v>26766</v>
      </c>
      <c r="C11337" s="162" t="n">
        <v>112.58</v>
      </c>
      <c r="D11337" s="162" t="n">
        <v>0.001236</v>
      </c>
      <c r="E11337" s="162" t="n"/>
    </row>
    <row r="11338">
      <c r="B11338" s="161" t="n">
        <v>26767</v>
      </c>
      <c r="C11338" s="162" t="n">
        <v>112.08</v>
      </c>
      <c r="D11338" s="162" t="n">
        <v>-0.00342</v>
      </c>
      <c r="E11338" s="162" t="n"/>
    </row>
    <row r="11339">
      <c r="B11339" s="161" t="n">
        <v>26770</v>
      </c>
      <c r="C11339" s="162" t="n">
        <v>111.44</v>
      </c>
      <c r="D11339" s="162" t="n">
        <v>-0.009327</v>
      </c>
      <c r="E11339" s="162" t="n"/>
    </row>
    <row r="11340">
      <c r="B11340" s="161" t="n">
        <v>26771</v>
      </c>
      <c r="C11340" s="162" t="n">
        <v>110.94</v>
      </c>
      <c r="D11340" s="162" t="n">
        <v>-0.013998</v>
      </c>
      <c r="E11340" s="162" t="n"/>
    </row>
    <row r="11341">
      <c r="B11341" s="161" t="n">
        <v>26772</v>
      </c>
      <c r="C11341" s="162" t="n">
        <v>111.54</v>
      </c>
      <c r="D11341" s="162" t="n">
        <v>-0.008814000000000001</v>
      </c>
      <c r="E11341" s="162" t="n"/>
    </row>
    <row r="11342">
      <c r="B11342" s="161" t="n">
        <v>26773</v>
      </c>
      <c r="C11342" s="162" t="n">
        <v>112.17</v>
      </c>
      <c r="D11342" s="162" t="n">
        <v>-0.003406</v>
      </c>
      <c r="E11342" s="162" t="n"/>
    </row>
    <row r="11343">
      <c r="B11343" s="161" t="n">
        <v>26777</v>
      </c>
      <c r="C11343" s="162" t="n">
        <v>111.57</v>
      </c>
      <c r="D11343" s="162" t="n">
        <v>-0.00895</v>
      </c>
      <c r="E11343" s="162" t="n"/>
    </row>
    <row r="11344">
      <c r="B11344" s="161" t="n">
        <v>26778</v>
      </c>
      <c r="C11344" s="162" t="n">
        <v>109.99</v>
      </c>
      <c r="D11344" s="162" t="n">
        <v>-0.023297</v>
      </c>
      <c r="E11344" s="162" t="n"/>
    </row>
    <row r="11345">
      <c r="B11345" s="161" t="n">
        <v>26779</v>
      </c>
      <c r="C11345" s="162" t="n">
        <v>108.34</v>
      </c>
      <c r="D11345" s="162" t="n">
        <v>-0.038381</v>
      </c>
      <c r="E11345" s="162" t="n"/>
    </row>
    <row r="11346">
      <c r="B11346" s="161" t="n">
        <v>26780</v>
      </c>
      <c r="C11346" s="162" t="n">
        <v>108.89</v>
      </c>
      <c r="D11346" s="162" t="n">
        <v>-0.033326</v>
      </c>
      <c r="E11346" s="162" t="n"/>
    </row>
    <row r="11347">
      <c r="B11347" s="161" t="n">
        <v>26781</v>
      </c>
      <c r="C11347" s="162" t="n">
        <v>107.23</v>
      </c>
      <c r="D11347" s="162" t="n">
        <v>-0.048649</v>
      </c>
      <c r="E11347" s="162" t="n"/>
    </row>
    <row r="11348">
      <c r="B11348" s="161" t="n">
        <v>26784</v>
      </c>
      <c r="C11348" s="162" t="n">
        <v>106.97</v>
      </c>
      <c r="D11348" s="162" t="n">
        <v>-0.051061</v>
      </c>
      <c r="E11348" s="162" t="n"/>
    </row>
    <row r="11349">
      <c r="B11349" s="161" t="n">
        <v>26785</v>
      </c>
      <c r="C11349" s="162" t="n">
        <v>107.1</v>
      </c>
      <c r="D11349" s="162" t="n">
        <v>-0.049856</v>
      </c>
      <c r="E11349" s="162" t="n"/>
    </row>
    <row r="11350">
      <c r="B11350" s="161" t="n">
        <v>26786</v>
      </c>
      <c r="C11350" s="162" t="n">
        <v>108.43</v>
      </c>
      <c r="D11350" s="162" t="n">
        <v>-0.037609</v>
      </c>
      <c r="E11350" s="162" t="n"/>
    </row>
    <row r="11351">
      <c r="B11351" s="161" t="n">
        <v>26787</v>
      </c>
      <c r="C11351" s="162" t="n">
        <v>110.22</v>
      </c>
      <c r="D11351" s="162" t="n">
        <v>-0.021388</v>
      </c>
      <c r="E11351" s="162" t="n"/>
    </row>
    <row r="11352">
      <c r="B11352" s="161" t="n">
        <v>26788</v>
      </c>
      <c r="C11352" s="162" t="n">
        <v>111</v>
      </c>
      <c r="D11352" s="162" t="n">
        <v>-0.014563</v>
      </c>
      <c r="E11352" s="162" t="n"/>
    </row>
    <row r="11353">
      <c r="B11353" s="161" t="n">
        <v>26791</v>
      </c>
      <c r="C11353" s="162" t="n">
        <v>110.53</v>
      </c>
      <c r="D11353" s="162" t="n">
        <v>-0.019015</v>
      </c>
      <c r="E11353" s="162" t="n"/>
    </row>
    <row r="11354">
      <c r="B11354" s="161" t="n">
        <v>26792</v>
      </c>
      <c r="C11354" s="162" t="n">
        <v>111.25</v>
      </c>
      <c r="D11354" s="162" t="n">
        <v>-0.012749</v>
      </c>
      <c r="E11354" s="162" t="n"/>
    </row>
    <row r="11355">
      <c r="B11355" s="161" t="n">
        <v>26793</v>
      </c>
      <c r="C11355" s="162" t="n">
        <v>110.44</v>
      </c>
      <c r="D11355" s="162" t="n">
        <v>-0.020262</v>
      </c>
      <c r="E11355" s="162" t="n"/>
    </row>
    <row r="11356">
      <c r="B11356" s="161" t="n">
        <v>26794</v>
      </c>
      <c r="C11356" s="162" t="n">
        <v>109.54</v>
      </c>
      <c r="D11356" s="162" t="n">
        <v>-0.028572</v>
      </c>
      <c r="E11356" s="162" t="n"/>
    </row>
    <row r="11357">
      <c r="B11357" s="161" t="n">
        <v>26795</v>
      </c>
      <c r="C11357" s="162" t="n">
        <v>108.17</v>
      </c>
      <c r="D11357" s="162" t="n">
        <v>-0.041169</v>
      </c>
      <c r="E11357" s="162" t="n"/>
    </row>
    <row r="11358">
      <c r="B11358" s="161" t="n">
        <v>26798</v>
      </c>
      <c r="C11358" s="162" t="n">
        <v>105.9</v>
      </c>
      <c r="D11358" s="162" t="n">
        <v>-0.062302</v>
      </c>
      <c r="E11358" s="162" t="n"/>
    </row>
    <row r="11359">
      <c r="B11359" s="161" t="n">
        <v>26799</v>
      </c>
      <c r="C11359" s="162" t="n">
        <v>106.57</v>
      </c>
      <c r="D11359" s="162" t="n">
        <v>-0.055953</v>
      </c>
      <c r="E11359" s="162" t="n"/>
    </row>
    <row r="11360">
      <c r="B11360" s="161" t="n">
        <v>26800</v>
      </c>
      <c r="C11360" s="162" t="n">
        <v>106.43</v>
      </c>
      <c r="D11360" s="162" t="n">
        <v>-0.05723</v>
      </c>
      <c r="E11360" s="162" t="n"/>
    </row>
    <row r="11361">
      <c r="B11361" s="161" t="n">
        <v>26801</v>
      </c>
      <c r="C11361" s="162" t="n">
        <v>105.56</v>
      </c>
      <c r="D11361" s="162" t="n">
        <v>-0.065357</v>
      </c>
      <c r="E11361" s="162" t="n"/>
    </row>
    <row r="11362">
      <c r="B11362" s="161" t="n">
        <v>26802</v>
      </c>
      <c r="C11362" s="162" t="n">
        <v>103.86</v>
      </c>
      <c r="D11362" s="162" t="n">
        <v>-0.08143599999999999</v>
      </c>
      <c r="E11362" s="162" t="n"/>
    </row>
    <row r="11363">
      <c r="B11363" s="161" t="n">
        <v>26805</v>
      </c>
      <c r="C11363" s="162" t="n">
        <v>102.73</v>
      </c>
      <c r="D11363" s="162" t="n">
        <v>-0.092124</v>
      </c>
      <c r="E11363" s="162" t="n"/>
    </row>
    <row r="11364">
      <c r="B11364" s="161" t="n">
        <v>26806</v>
      </c>
      <c r="C11364" s="162" t="n">
        <v>103.58</v>
      </c>
      <c r="D11364" s="162" t="n">
        <v>-0.083631</v>
      </c>
      <c r="E11364" s="162" t="n"/>
    </row>
    <row r="11365">
      <c r="B11365" s="161" t="n">
        <v>26807</v>
      </c>
      <c r="C11365" s="162" t="n">
        <v>104.07</v>
      </c>
      <c r="D11365" s="162" t="n">
        <v>-0.078642</v>
      </c>
      <c r="E11365" s="162" t="n"/>
    </row>
    <row r="11366">
      <c r="B11366" s="161" t="n">
        <v>26808</v>
      </c>
      <c r="C11366" s="162" t="n">
        <v>107.14</v>
      </c>
      <c r="D11366" s="162" t="n">
        <v>-0.049423</v>
      </c>
      <c r="E11366" s="162" t="n"/>
    </row>
    <row r="11367">
      <c r="B11367" s="161" t="n">
        <v>26809</v>
      </c>
      <c r="C11367" s="162" t="n">
        <v>107.94</v>
      </c>
      <c r="D11367" s="162" t="n">
        <v>-0.041865</v>
      </c>
      <c r="E11367" s="162" t="n"/>
    </row>
    <row r="11368">
      <c r="B11368" s="161" t="n">
        <v>26813</v>
      </c>
      <c r="C11368" s="162" t="n">
        <v>107.51</v>
      </c>
      <c r="D11368" s="162" t="n">
        <v>-0.045716</v>
      </c>
      <c r="E11368" s="162" t="n"/>
    </row>
    <row r="11369">
      <c r="B11369" s="161" t="n">
        <v>26814</v>
      </c>
      <c r="C11369" s="162" t="n">
        <v>105.91</v>
      </c>
      <c r="D11369" s="162" t="n">
        <v>-0.06049</v>
      </c>
      <c r="E11369" s="162" t="n"/>
    </row>
    <row r="11370">
      <c r="B11370" s="161" t="n">
        <v>26815</v>
      </c>
      <c r="C11370" s="162" t="n">
        <v>104.95</v>
      </c>
      <c r="D11370" s="162" t="n">
        <v>-0.069324</v>
      </c>
      <c r="E11370" s="162" t="n"/>
    </row>
    <row r="11371">
      <c r="B11371" s="161" t="n">
        <v>26816</v>
      </c>
      <c r="C11371" s="162" t="n">
        <v>103.93</v>
      </c>
      <c r="D11371" s="162" t="n">
        <v>-0.078734</v>
      </c>
      <c r="E11371" s="162" t="n"/>
    </row>
    <row r="11372">
      <c r="B11372" s="161" t="n">
        <v>26819</v>
      </c>
      <c r="C11372" s="162" t="n">
        <v>102.97</v>
      </c>
      <c r="D11372" s="162" t="n">
        <v>-0.087588</v>
      </c>
      <c r="E11372" s="162" t="n"/>
    </row>
    <row r="11373">
      <c r="B11373" s="161" t="n">
        <v>26820</v>
      </c>
      <c r="C11373" s="162" t="n">
        <v>104.62</v>
      </c>
      <c r="D11373" s="162" t="n">
        <v>-0.07136000000000001</v>
      </c>
      <c r="E11373" s="162" t="n"/>
    </row>
    <row r="11374">
      <c r="B11374" s="161" t="n">
        <v>26821</v>
      </c>
      <c r="C11374" s="162" t="n">
        <v>104.31</v>
      </c>
      <c r="D11374" s="162" t="n">
        <v>-0.074</v>
      </c>
      <c r="E11374" s="162" t="n"/>
    </row>
    <row r="11375">
      <c r="B11375" s="161" t="n">
        <v>26822</v>
      </c>
      <c r="C11375" s="162" t="n">
        <v>105.84</v>
      </c>
      <c r="D11375" s="162" t="n">
        <v>-0.059194</v>
      </c>
      <c r="E11375" s="162" t="n"/>
    </row>
    <row r="11376">
      <c r="B11376" s="161" t="n">
        <v>26823</v>
      </c>
      <c r="C11376" s="162" t="n">
        <v>107.03</v>
      </c>
      <c r="D11376" s="162" t="n">
        <v>-0.047803</v>
      </c>
      <c r="E11376" s="162" t="n"/>
    </row>
    <row r="11377">
      <c r="B11377" s="161" t="n">
        <v>26826</v>
      </c>
      <c r="C11377" s="162" t="n">
        <v>106.7</v>
      </c>
      <c r="D11377" s="162" t="n">
        <v>-0.050667</v>
      </c>
      <c r="E11377" s="162" t="n"/>
    </row>
    <row r="11378">
      <c r="B11378" s="161" t="n">
        <v>26827</v>
      </c>
      <c r="C11378" s="162" t="n">
        <v>108.29</v>
      </c>
      <c r="D11378" s="162" t="n">
        <v>-0.035692</v>
      </c>
      <c r="E11378" s="162" t="n"/>
    </row>
    <row r="11379">
      <c r="B11379" s="161" t="n">
        <v>26828</v>
      </c>
      <c r="C11379" s="162" t="n">
        <v>107.6</v>
      </c>
      <c r="D11379" s="162" t="n">
        <v>-0.041877</v>
      </c>
      <c r="E11379" s="162" t="n"/>
    </row>
    <row r="11380">
      <c r="B11380" s="161" t="n">
        <v>26829</v>
      </c>
      <c r="C11380" s="162" t="n">
        <v>106.4</v>
      </c>
      <c r="D11380" s="162" t="n">
        <v>-0.052886</v>
      </c>
      <c r="E11380" s="162" t="n"/>
    </row>
    <row r="11381">
      <c r="B11381" s="161" t="n">
        <v>26830</v>
      </c>
      <c r="C11381" s="162" t="n">
        <v>105.1</v>
      </c>
      <c r="D11381" s="162" t="n">
        <v>-0.064931</v>
      </c>
      <c r="E11381" s="162" t="n"/>
    </row>
    <row r="11382">
      <c r="B11382" s="161" t="n">
        <v>26833</v>
      </c>
      <c r="C11382" s="162" t="n">
        <v>103.6</v>
      </c>
      <c r="D11382" s="162" t="n">
        <v>-0.07901</v>
      </c>
      <c r="E11382" s="162" t="n"/>
    </row>
    <row r="11383">
      <c r="B11383" s="161" t="n">
        <v>26834</v>
      </c>
      <c r="C11383" s="162" t="n">
        <v>103.99</v>
      </c>
      <c r="D11383" s="162" t="n">
        <v>-0.074966</v>
      </c>
      <c r="E11383" s="162" t="n"/>
    </row>
    <row r="11384">
      <c r="B11384" s="161" t="n">
        <v>26835</v>
      </c>
      <c r="C11384" s="162" t="n">
        <v>104.44</v>
      </c>
      <c r="D11384" s="162" t="n">
        <v>-0.07037499999999999</v>
      </c>
      <c r="E11384" s="162" t="n"/>
    </row>
    <row r="11385">
      <c r="B11385" s="161" t="n">
        <v>26836</v>
      </c>
      <c r="C11385" s="162" t="n">
        <v>103.21</v>
      </c>
      <c r="D11385" s="162" t="n">
        <v>-0.08187</v>
      </c>
      <c r="E11385" s="162" t="n"/>
    </row>
    <row r="11386">
      <c r="B11386" s="161" t="n">
        <v>26837</v>
      </c>
      <c r="C11386" s="162" t="n">
        <v>103.7</v>
      </c>
      <c r="D11386" s="162" t="n">
        <v>-0.07678500000000001</v>
      </c>
      <c r="E11386" s="162" t="n"/>
    </row>
    <row r="11387">
      <c r="B11387" s="161" t="n">
        <v>26840</v>
      </c>
      <c r="C11387" s="162" t="n">
        <v>102.25</v>
      </c>
      <c r="D11387" s="162" t="n">
        <v>-0.090465</v>
      </c>
      <c r="E11387" s="162" t="n"/>
    </row>
    <row r="11388">
      <c r="B11388" s="161" t="n">
        <v>26841</v>
      </c>
      <c r="C11388" s="162" t="n">
        <v>103.3</v>
      </c>
      <c r="D11388" s="162" t="n">
        <v>-0.079925</v>
      </c>
      <c r="E11388" s="162" t="n"/>
    </row>
    <row r="11389">
      <c r="B11389" s="161" t="n">
        <v>26842</v>
      </c>
      <c r="C11389" s="162" t="n">
        <v>103.62</v>
      </c>
      <c r="D11389" s="162" t="n">
        <v>-0.076534</v>
      </c>
      <c r="E11389" s="162" t="n"/>
    </row>
    <row r="11390">
      <c r="B11390" s="161" t="n">
        <v>26843</v>
      </c>
      <c r="C11390" s="162" t="n">
        <v>104.69</v>
      </c>
      <c r="D11390" s="162" t="n">
        <v>-0.06601600000000001</v>
      </c>
      <c r="E11390" s="162" t="n"/>
    </row>
    <row r="11391">
      <c r="B11391" s="161" t="n">
        <v>26844</v>
      </c>
      <c r="C11391" s="162" t="n">
        <v>104.26</v>
      </c>
      <c r="D11391" s="162" t="n">
        <v>-0.069898</v>
      </c>
      <c r="E11391" s="162" t="n"/>
    </row>
    <row r="11392">
      <c r="B11392" s="161" t="n">
        <v>26847</v>
      </c>
      <c r="C11392" s="162" t="n">
        <v>102.9</v>
      </c>
      <c r="D11392" s="162" t="n">
        <v>-0.08277900000000001</v>
      </c>
      <c r="E11392" s="162" t="n"/>
    </row>
    <row r="11393">
      <c r="B11393" s="161" t="n">
        <v>26848</v>
      </c>
      <c r="C11393" s="162" t="n">
        <v>101.87</v>
      </c>
      <c r="D11393" s="162" t="n">
        <v>-0.092524</v>
      </c>
      <c r="E11393" s="162" t="n"/>
    </row>
    <row r="11394">
      <c r="B11394" s="161" t="n">
        <v>26850</v>
      </c>
      <c r="C11394" s="162" t="n">
        <v>101.78</v>
      </c>
      <c r="D11394" s="162" t="n">
        <v>-0.093088</v>
      </c>
      <c r="E11394" s="162" t="n"/>
    </row>
    <row r="11395">
      <c r="B11395" s="161" t="n">
        <v>26851</v>
      </c>
      <c r="C11395" s="162" t="n">
        <v>101.28</v>
      </c>
      <c r="D11395" s="162" t="n">
        <v>-0.097676</v>
      </c>
      <c r="E11395" s="162" t="n"/>
    </row>
    <row r="11396">
      <c r="B11396" s="161" t="n">
        <v>26854</v>
      </c>
      <c r="C11396" s="162" t="n">
        <v>102.14</v>
      </c>
      <c r="D11396" s="162" t="n">
        <v>-0.088931</v>
      </c>
      <c r="E11396" s="162" t="n"/>
    </row>
    <row r="11397">
      <c r="B11397" s="161" t="n">
        <v>26855</v>
      </c>
      <c r="C11397" s="162" t="n">
        <v>103.52</v>
      </c>
      <c r="D11397" s="162" t="n">
        <v>-0.075285</v>
      </c>
      <c r="E11397" s="162" t="n"/>
    </row>
    <row r="11398">
      <c r="B11398" s="161" t="n">
        <v>26856</v>
      </c>
      <c r="C11398" s="162" t="n">
        <v>105.8</v>
      </c>
      <c r="D11398" s="162" t="n">
        <v>-0.053374</v>
      </c>
      <c r="E11398" s="162" t="n"/>
    </row>
    <row r="11399">
      <c r="B11399" s="161" t="n">
        <v>26857</v>
      </c>
      <c r="C11399" s="162" t="n">
        <v>105.5</v>
      </c>
      <c r="D11399" s="162" t="n">
        <v>-0.056082</v>
      </c>
      <c r="E11399" s="162" t="n"/>
    </row>
    <row r="11400">
      <c r="B11400" s="161" t="n">
        <v>26858</v>
      </c>
      <c r="C11400" s="162" t="n">
        <v>104.09</v>
      </c>
      <c r="D11400" s="162" t="n">
        <v>-0.069338</v>
      </c>
      <c r="E11400" s="162" t="n"/>
    </row>
    <row r="11401">
      <c r="B11401" s="161" t="n">
        <v>26861</v>
      </c>
      <c r="C11401" s="162" t="n">
        <v>105.67</v>
      </c>
      <c r="D11401" s="162" t="n">
        <v>-0.054167</v>
      </c>
      <c r="E11401" s="162" t="n"/>
    </row>
    <row r="11402">
      <c r="B11402" s="161" t="n">
        <v>26862</v>
      </c>
      <c r="C11402" s="162" t="n">
        <v>105.72</v>
      </c>
      <c r="D11402" s="162" t="n">
        <v>-0.053584</v>
      </c>
      <c r="E11402" s="162" t="n"/>
    </row>
    <row r="11403">
      <c r="B11403" s="161" t="n">
        <v>26863</v>
      </c>
      <c r="C11403" s="162" t="n">
        <v>106.35</v>
      </c>
      <c r="D11403" s="162" t="n">
        <v>-0.047494</v>
      </c>
      <c r="E11403" s="162" t="n"/>
    </row>
    <row r="11404">
      <c r="B11404" s="161" t="n">
        <v>26864</v>
      </c>
      <c r="C11404" s="162" t="n">
        <v>106.55</v>
      </c>
      <c r="D11404" s="162" t="n">
        <v>-0.045445</v>
      </c>
      <c r="E11404" s="162" t="n"/>
    </row>
    <row r="11405">
      <c r="B11405" s="161" t="n">
        <v>26865</v>
      </c>
      <c r="C11405" s="162" t="n">
        <v>107.14</v>
      </c>
      <c r="D11405" s="162" t="n">
        <v>-0.03977</v>
      </c>
      <c r="E11405" s="162" t="n"/>
    </row>
    <row r="11406">
      <c r="B11406" s="161" t="n">
        <v>26868</v>
      </c>
      <c r="C11406" s="162" t="n">
        <v>107.52</v>
      </c>
      <c r="D11406" s="162" t="n">
        <v>-0.036111</v>
      </c>
      <c r="E11406" s="162" t="n"/>
    </row>
    <row r="11407">
      <c r="B11407" s="161" t="n">
        <v>26869</v>
      </c>
      <c r="C11407" s="162" t="n">
        <v>108.14</v>
      </c>
      <c r="D11407" s="162" t="n">
        <v>-0.030264</v>
      </c>
      <c r="E11407" s="162" t="n"/>
    </row>
    <row r="11408">
      <c r="B11408" s="161" t="n">
        <v>26870</v>
      </c>
      <c r="C11408" s="162" t="n">
        <v>109.64</v>
      </c>
      <c r="D11408" s="162" t="n">
        <v>-0.016468</v>
      </c>
      <c r="E11408" s="162" t="n"/>
    </row>
    <row r="11409">
      <c r="B11409" s="161" t="n">
        <v>26871</v>
      </c>
      <c r="C11409" s="162" t="n">
        <v>109.85</v>
      </c>
      <c r="D11409" s="162" t="n">
        <v>-0.014598</v>
      </c>
      <c r="E11409" s="162" t="n"/>
    </row>
    <row r="11410">
      <c r="B11410" s="161" t="n">
        <v>26872</v>
      </c>
      <c r="C11410" s="162" t="n">
        <v>109.59</v>
      </c>
      <c r="D11410" s="162" t="n">
        <v>-0.016966</v>
      </c>
      <c r="E11410" s="162" t="n"/>
    </row>
    <row r="11411">
      <c r="B11411" s="161" t="n">
        <v>26875</v>
      </c>
      <c r="C11411" s="162" t="n">
        <v>109.25</v>
      </c>
      <c r="D11411" s="162" t="n">
        <v>-0.020044</v>
      </c>
      <c r="E11411" s="162" t="n"/>
    </row>
    <row r="11412">
      <c r="B11412" s="161" t="n">
        <v>26876</v>
      </c>
      <c r="C11412" s="162" t="n">
        <v>108.22</v>
      </c>
      <c r="D11412" s="162" t="n">
        <v>-0.029438</v>
      </c>
      <c r="E11412" s="162" t="n"/>
    </row>
    <row r="11413">
      <c r="B11413" s="161" t="n">
        <v>26877</v>
      </c>
      <c r="C11413" s="162" t="n">
        <v>106.83</v>
      </c>
      <c r="D11413" s="162" t="n">
        <v>-0.042245</v>
      </c>
      <c r="E11413" s="162" t="n"/>
    </row>
    <row r="11414">
      <c r="B11414" s="161" t="n">
        <v>26878</v>
      </c>
      <c r="C11414" s="162" t="n">
        <v>106.67</v>
      </c>
      <c r="D11414" s="162" t="n">
        <v>-0.043658</v>
      </c>
      <c r="E11414" s="162" t="n"/>
    </row>
    <row r="11415">
      <c r="B11415" s="161" t="n">
        <v>26879</v>
      </c>
      <c r="C11415" s="162" t="n">
        <v>106.49</v>
      </c>
      <c r="D11415" s="162" t="n">
        <v>-0.045282</v>
      </c>
      <c r="E11415" s="162" t="n"/>
    </row>
    <row r="11416">
      <c r="B11416" s="161" t="n">
        <v>26882</v>
      </c>
      <c r="C11416" s="162" t="n">
        <v>106.73</v>
      </c>
      <c r="D11416" s="162" t="n">
        <v>-0.043029</v>
      </c>
      <c r="E11416" s="162" t="n"/>
    </row>
    <row r="11417">
      <c r="B11417" s="161" t="n">
        <v>26883</v>
      </c>
      <c r="C11417" s="162" t="n">
        <v>106.55</v>
      </c>
      <c r="D11417" s="162" t="n">
        <v>-0.044675</v>
      </c>
      <c r="E11417" s="162" t="n"/>
    </row>
    <row r="11418">
      <c r="B11418" s="161" t="n">
        <v>26884</v>
      </c>
      <c r="C11418" s="162" t="n">
        <v>105.55</v>
      </c>
      <c r="D11418" s="162" t="n">
        <v>-0.053986</v>
      </c>
      <c r="E11418" s="162" t="n"/>
    </row>
    <row r="11419">
      <c r="B11419" s="161" t="n">
        <v>26885</v>
      </c>
      <c r="C11419" s="162" t="n">
        <v>105.61</v>
      </c>
      <c r="D11419" s="162" t="n">
        <v>-0.053308</v>
      </c>
      <c r="E11419" s="162" t="n"/>
    </row>
    <row r="11420">
      <c r="B11420" s="161" t="n">
        <v>26886</v>
      </c>
      <c r="C11420" s="162" t="n">
        <v>104.77</v>
      </c>
      <c r="D11420" s="162" t="n">
        <v>-0.061093</v>
      </c>
      <c r="E11420" s="162" t="n"/>
    </row>
    <row r="11421">
      <c r="B11421" s="161" t="n">
        <v>26889</v>
      </c>
      <c r="C11421" s="162" t="n">
        <v>103.71</v>
      </c>
      <c r="D11421" s="162" t="n">
        <v>-0.070964</v>
      </c>
      <c r="E11421" s="162" t="n"/>
    </row>
    <row r="11422">
      <c r="B11422" s="161" t="n">
        <v>26890</v>
      </c>
      <c r="C11422" s="162" t="n">
        <v>102.71</v>
      </c>
      <c r="D11422" s="162" t="n">
        <v>-0.080289</v>
      </c>
      <c r="E11422" s="162" t="n"/>
    </row>
    <row r="11423">
      <c r="B11423" s="161" t="n">
        <v>26891</v>
      </c>
      <c r="C11423" s="162" t="n">
        <v>103.01</v>
      </c>
      <c r="D11423" s="162" t="n">
        <v>-0.077026</v>
      </c>
      <c r="E11423" s="162" t="n"/>
    </row>
    <row r="11424">
      <c r="B11424" s="161" t="n">
        <v>26892</v>
      </c>
      <c r="C11424" s="162" t="n">
        <v>102.29</v>
      </c>
      <c r="D11424" s="162" t="n">
        <v>-0.083649</v>
      </c>
      <c r="E11424" s="162" t="n"/>
    </row>
    <row r="11425">
      <c r="B11425" s="161" t="n">
        <v>26893</v>
      </c>
      <c r="C11425" s="162" t="n">
        <v>102.31</v>
      </c>
      <c r="D11425" s="162" t="n">
        <v>-0.08308</v>
      </c>
      <c r="E11425" s="162" t="n"/>
    </row>
    <row r="11426">
      <c r="B11426" s="161" t="n">
        <v>26896</v>
      </c>
      <c r="C11426" s="162" t="n">
        <v>101.61</v>
      </c>
      <c r="D11426" s="162" t="n">
        <v>-0.089541</v>
      </c>
      <c r="E11426" s="162" t="n"/>
    </row>
    <row r="11427">
      <c r="B11427" s="161" t="n">
        <v>26897</v>
      </c>
      <c r="C11427" s="162" t="n">
        <v>100.89</v>
      </c>
      <c r="D11427" s="162" t="n">
        <v>-0.09617100000000001</v>
      </c>
      <c r="E11427" s="162" t="n"/>
    </row>
    <row r="11428">
      <c r="B11428" s="161" t="n">
        <v>26898</v>
      </c>
      <c r="C11428" s="162" t="n">
        <v>100.53</v>
      </c>
      <c r="D11428" s="162" t="n">
        <v>-0.099199</v>
      </c>
      <c r="E11428" s="162" t="n"/>
    </row>
    <row r="11429">
      <c r="B11429" s="161" t="n">
        <v>26899</v>
      </c>
      <c r="C11429" s="162" t="n">
        <v>101.91</v>
      </c>
      <c r="D11429" s="162" t="n">
        <v>-0.08505500000000001</v>
      </c>
      <c r="E11429" s="162" t="n"/>
    </row>
    <row r="11430">
      <c r="B11430" s="161" t="n">
        <v>26900</v>
      </c>
      <c r="C11430" s="162" t="n">
        <v>101.62</v>
      </c>
      <c r="D11430" s="162" t="n">
        <v>-0.087337</v>
      </c>
      <c r="E11430" s="162" t="n"/>
    </row>
    <row r="11431">
      <c r="B11431" s="161" t="n">
        <v>26903</v>
      </c>
      <c r="C11431" s="162" t="n">
        <v>102.42</v>
      </c>
      <c r="D11431" s="162" t="n">
        <v>-0.078974</v>
      </c>
      <c r="E11431" s="162" t="n"/>
    </row>
    <row r="11432">
      <c r="B11432" s="161" t="n">
        <v>26904</v>
      </c>
      <c r="C11432" s="162" t="n">
        <v>103.02</v>
      </c>
      <c r="D11432" s="162" t="n">
        <v>-0.072667</v>
      </c>
      <c r="E11432" s="162" t="n"/>
    </row>
    <row r="11433">
      <c r="B11433" s="161" t="n">
        <v>26905</v>
      </c>
      <c r="C11433" s="162" t="n">
        <v>104.03</v>
      </c>
      <c r="D11433" s="162" t="n">
        <v>-0.062483</v>
      </c>
      <c r="E11433" s="162" t="n"/>
    </row>
    <row r="11434">
      <c r="B11434" s="161" t="n">
        <v>26906</v>
      </c>
      <c r="C11434" s="162" t="n">
        <v>103.88</v>
      </c>
      <c r="D11434" s="162" t="n">
        <v>-0.063481</v>
      </c>
      <c r="E11434" s="162" t="n"/>
    </row>
    <row r="11435">
      <c r="B11435" s="161" t="n">
        <v>26907</v>
      </c>
      <c r="C11435" s="162" t="n">
        <v>104.25</v>
      </c>
      <c r="D11435" s="162" t="n">
        <v>-0.05949</v>
      </c>
      <c r="E11435" s="162" t="n"/>
    </row>
    <row r="11436">
      <c r="B11436" s="161" t="n">
        <v>26911</v>
      </c>
      <c r="C11436" s="162" t="n">
        <v>104.51</v>
      </c>
      <c r="D11436" s="162" t="n">
        <v>-0.056527</v>
      </c>
      <c r="E11436" s="162" t="n"/>
    </row>
    <row r="11437">
      <c r="B11437" s="161" t="n">
        <v>26912</v>
      </c>
      <c r="C11437" s="162" t="n">
        <v>104.64</v>
      </c>
      <c r="D11437" s="162" t="n">
        <v>-0.054838</v>
      </c>
      <c r="E11437" s="162" t="n"/>
    </row>
    <row r="11438">
      <c r="B11438" s="161" t="n">
        <v>26913</v>
      </c>
      <c r="C11438" s="162" t="n">
        <v>105.15</v>
      </c>
      <c r="D11438" s="162" t="n">
        <v>-0.049524</v>
      </c>
      <c r="E11438" s="162" t="n"/>
    </row>
    <row r="11439">
      <c r="B11439" s="161" t="n">
        <v>26914</v>
      </c>
      <c r="C11439" s="162" t="n">
        <v>104.76</v>
      </c>
      <c r="D11439" s="162" t="n">
        <v>-0.052755</v>
      </c>
      <c r="E11439" s="162" t="n"/>
    </row>
    <row r="11440">
      <c r="B11440" s="161" t="n">
        <v>26917</v>
      </c>
      <c r="C11440" s="162" t="n">
        <v>103.85</v>
      </c>
      <c r="D11440" s="162" t="n">
        <v>-0.06095</v>
      </c>
      <c r="E11440" s="162" t="n"/>
    </row>
    <row r="11441">
      <c r="B11441" s="161" t="n">
        <v>26918</v>
      </c>
      <c r="C11441" s="162" t="n">
        <v>103.22</v>
      </c>
      <c r="D11441" s="162" t="n">
        <v>-0.06644600000000001</v>
      </c>
      <c r="E11441" s="162" t="n"/>
    </row>
    <row r="11442">
      <c r="B11442" s="161" t="n">
        <v>26919</v>
      </c>
      <c r="C11442" s="162" t="n">
        <v>103.06</v>
      </c>
      <c r="D11442" s="162" t="n">
        <v>-0.06737</v>
      </c>
      <c r="E11442" s="162" t="n"/>
    </row>
    <row r="11443">
      <c r="B11443" s="161" t="n">
        <v>26920</v>
      </c>
      <c r="C11443" s="162" t="n">
        <v>103.36</v>
      </c>
      <c r="D11443" s="162" t="n">
        <v>-0.063832</v>
      </c>
      <c r="E11443" s="162" t="n"/>
    </row>
    <row r="11444">
      <c r="B11444" s="161" t="n">
        <v>26921</v>
      </c>
      <c r="C11444" s="162" t="n">
        <v>104.44</v>
      </c>
      <c r="D11444" s="162" t="n">
        <v>-0.05288</v>
      </c>
      <c r="E11444" s="162" t="n"/>
    </row>
    <row r="11445">
      <c r="B11445" s="161" t="n">
        <v>26924</v>
      </c>
      <c r="C11445" s="162" t="n">
        <v>104.15</v>
      </c>
      <c r="D11445" s="162" t="n">
        <v>-0.055101</v>
      </c>
      <c r="E11445" s="162" t="n"/>
    </row>
    <row r="11446">
      <c r="B11446" s="161" t="n">
        <v>26925</v>
      </c>
      <c r="C11446" s="162" t="n">
        <v>103.77</v>
      </c>
      <c r="D11446" s="162" t="n">
        <v>-0.058177</v>
      </c>
      <c r="E11446" s="162" t="n"/>
    </row>
    <row r="11447">
      <c r="B11447" s="161" t="n">
        <v>26926</v>
      </c>
      <c r="C11447" s="162" t="n">
        <v>105.88</v>
      </c>
      <c r="D11447" s="162" t="n">
        <v>-0.037557</v>
      </c>
      <c r="E11447" s="162" t="n"/>
    </row>
    <row r="11448">
      <c r="B11448" s="161" t="n">
        <v>26927</v>
      </c>
      <c r="C11448" s="162" t="n">
        <v>106.76</v>
      </c>
      <c r="D11448" s="162" t="n">
        <v>-0.028797</v>
      </c>
      <c r="E11448" s="162" t="n"/>
    </row>
    <row r="11449">
      <c r="B11449" s="161" t="n">
        <v>26928</v>
      </c>
      <c r="C11449" s="162" t="n">
        <v>107.2</v>
      </c>
      <c r="D11449" s="162" t="n">
        <v>-0.024203</v>
      </c>
      <c r="E11449" s="162" t="n"/>
    </row>
    <row r="11450">
      <c r="B11450" s="161" t="n">
        <v>26931</v>
      </c>
      <c r="C11450" s="162" t="n">
        <v>107.36</v>
      </c>
      <c r="D11450" s="162" t="n">
        <v>-0.022246</v>
      </c>
      <c r="E11450" s="162" t="n"/>
    </row>
    <row r="11451">
      <c r="B11451" s="161" t="n">
        <v>26932</v>
      </c>
      <c r="C11451" s="162" t="n">
        <v>108.05</v>
      </c>
      <c r="D11451" s="162" t="n">
        <v>-0.015386</v>
      </c>
      <c r="E11451" s="162" t="n"/>
    </row>
    <row r="11452">
      <c r="B11452" s="161" t="n">
        <v>26933</v>
      </c>
      <c r="C11452" s="162" t="n">
        <v>108.83</v>
      </c>
      <c r="D11452" s="162" t="n">
        <v>-0.007748</v>
      </c>
      <c r="E11452" s="162" t="n"/>
    </row>
    <row r="11453">
      <c r="B11453" s="161" t="n">
        <v>26934</v>
      </c>
      <c r="C11453" s="162" t="n">
        <v>109.08</v>
      </c>
      <c r="D11453" s="162" t="n">
        <v>-0.005007</v>
      </c>
      <c r="E11453" s="162" t="n"/>
    </row>
    <row r="11454">
      <c r="B11454" s="161" t="n">
        <v>26935</v>
      </c>
      <c r="C11454" s="162" t="n">
        <v>108.43</v>
      </c>
      <c r="D11454" s="162" t="n">
        <v>-0.010496</v>
      </c>
      <c r="E11454" s="162" t="n"/>
    </row>
    <row r="11455">
      <c r="B11455" s="161" t="n">
        <v>26938</v>
      </c>
      <c r="C11455" s="162" t="n">
        <v>108.21</v>
      </c>
      <c r="D11455" s="162" t="n">
        <v>-0.01205</v>
      </c>
      <c r="E11455" s="162" t="n"/>
    </row>
    <row r="11456">
      <c r="B11456" s="161" t="n">
        <v>26939</v>
      </c>
      <c r="C11456" s="162" t="n">
        <v>108.79</v>
      </c>
      <c r="D11456" s="162" t="n">
        <v>-0.006259</v>
      </c>
      <c r="E11456" s="162" t="n"/>
    </row>
    <row r="11457">
      <c r="B11457" s="161" t="n">
        <v>26940</v>
      </c>
      <c r="C11457" s="162" t="n">
        <v>108.78</v>
      </c>
      <c r="D11457" s="162" t="n">
        <v>-0.005918</v>
      </c>
      <c r="E11457" s="162" t="n"/>
    </row>
    <row r="11458">
      <c r="B11458" s="161" t="n">
        <v>26941</v>
      </c>
      <c r="C11458" s="162" t="n">
        <v>108.41</v>
      </c>
      <c r="D11458" s="162" t="n">
        <v>-0.008874999999999999</v>
      </c>
      <c r="E11458" s="162" t="n"/>
    </row>
    <row r="11459">
      <c r="B11459" s="161" t="n">
        <v>26942</v>
      </c>
      <c r="C11459" s="162" t="n">
        <v>109.85</v>
      </c>
      <c r="D11459" s="162" t="n">
        <v>0.004643</v>
      </c>
      <c r="E11459" s="162" t="n"/>
    </row>
    <row r="11460">
      <c r="B11460" s="161" t="n">
        <v>26945</v>
      </c>
      <c r="C11460" s="162" t="n">
        <v>110.23</v>
      </c>
      <c r="D11460" s="162" t="n">
        <v>0.008375</v>
      </c>
      <c r="E11460" s="162" t="n"/>
    </row>
    <row r="11461">
      <c r="B11461" s="161" t="n">
        <v>26946</v>
      </c>
      <c r="C11461" s="162" t="n">
        <v>110.13</v>
      </c>
      <c r="D11461" s="162" t="n">
        <v>0.007734</v>
      </c>
      <c r="E11461" s="162" t="n"/>
    </row>
    <row r="11462">
      <c r="B11462" s="161" t="n">
        <v>26947</v>
      </c>
      <c r="C11462" s="162" t="n">
        <v>109.22</v>
      </c>
      <c r="D11462" s="162" t="n">
        <v>-0.000294</v>
      </c>
      <c r="E11462" s="162" t="n"/>
    </row>
    <row r="11463">
      <c r="B11463" s="161" t="n">
        <v>26948</v>
      </c>
      <c r="C11463" s="162" t="n">
        <v>111.09</v>
      </c>
      <c r="D11463" s="162" t="n">
        <v>0.0169</v>
      </c>
      <c r="E11463" s="162" t="n"/>
    </row>
    <row r="11464">
      <c r="B11464" s="161" t="n">
        <v>26949</v>
      </c>
      <c r="C11464" s="162" t="n">
        <v>111.44</v>
      </c>
      <c r="D11464" s="162" t="n">
        <v>0.020268</v>
      </c>
      <c r="E11464" s="162" t="n"/>
    </row>
    <row r="11465">
      <c r="B11465" s="161" t="n">
        <v>26952</v>
      </c>
      <c r="C11465" s="162" t="n">
        <v>110.05</v>
      </c>
      <c r="D11465" s="162" t="n">
        <v>0.008031</v>
      </c>
      <c r="E11465" s="162" t="n"/>
    </row>
    <row r="11466">
      <c r="B11466" s="161" t="n">
        <v>26953</v>
      </c>
      <c r="C11466" s="162" t="n">
        <v>110.19</v>
      </c>
      <c r="D11466" s="162" t="n">
        <v>0.009663</v>
      </c>
      <c r="E11466" s="162" t="n"/>
    </row>
    <row r="11467">
      <c r="B11467" s="161" t="n">
        <v>26954</v>
      </c>
      <c r="C11467" s="162" t="n">
        <v>109.97</v>
      </c>
      <c r="D11467" s="162" t="n">
        <v>0.008082000000000001</v>
      </c>
      <c r="E11467" s="162" t="n"/>
    </row>
    <row r="11468">
      <c r="B11468" s="161" t="n">
        <v>26955</v>
      </c>
      <c r="C11468" s="162" t="n">
        <v>110.01</v>
      </c>
      <c r="D11468" s="162" t="n">
        <v>0.008884</v>
      </c>
      <c r="E11468" s="162" t="n"/>
    </row>
    <row r="11469">
      <c r="B11469" s="161" t="n">
        <v>26956</v>
      </c>
      <c r="C11469" s="162" t="n">
        <v>110.22</v>
      </c>
      <c r="D11469" s="162" t="n">
        <v>0.011213</v>
      </c>
      <c r="E11469" s="162" t="n"/>
    </row>
    <row r="11470">
      <c r="B11470" s="161" t="n">
        <v>26959</v>
      </c>
      <c r="C11470" s="162" t="n">
        <v>109.16</v>
      </c>
      <c r="D11470" s="162" t="n">
        <v>0.00204</v>
      </c>
      <c r="E11470" s="162" t="n"/>
    </row>
    <row r="11471">
      <c r="B11471" s="161" t="n">
        <v>26960</v>
      </c>
      <c r="C11471" s="162" t="n">
        <v>109.75</v>
      </c>
      <c r="D11471" s="162" t="n">
        <v>0.007894</v>
      </c>
      <c r="E11471" s="162" t="n"/>
    </row>
    <row r="11472">
      <c r="B11472" s="161" t="n">
        <v>26961</v>
      </c>
      <c r="C11472" s="162" t="n">
        <v>110.27</v>
      </c>
      <c r="D11472" s="162" t="n">
        <v>0.013056</v>
      </c>
      <c r="E11472" s="162" t="n"/>
    </row>
    <row r="11473">
      <c r="B11473" s="161" t="n">
        <v>26962</v>
      </c>
      <c r="C11473" s="162" t="n">
        <v>110.5</v>
      </c>
      <c r="D11473" s="162" t="n">
        <v>0.01555</v>
      </c>
      <c r="E11473" s="162" t="n"/>
    </row>
    <row r="11474">
      <c r="B11474" s="161" t="n">
        <v>26963</v>
      </c>
      <c r="C11474" s="162" t="n">
        <v>111.38</v>
      </c>
      <c r="D11474" s="162" t="n">
        <v>0.023889</v>
      </c>
      <c r="E11474" s="162" t="n"/>
    </row>
    <row r="11475">
      <c r="B11475" s="161" t="n">
        <v>26966</v>
      </c>
      <c r="C11475" s="162" t="n">
        <v>111.15</v>
      </c>
      <c r="D11475" s="162" t="n">
        <v>0.022197</v>
      </c>
      <c r="E11475" s="162" t="n"/>
    </row>
    <row r="11476">
      <c r="B11476" s="161" t="n">
        <v>26967</v>
      </c>
      <c r="C11476" s="162" t="n">
        <v>109.33</v>
      </c>
      <c r="D11476" s="162" t="n">
        <v>0.006106</v>
      </c>
      <c r="E11476" s="162" t="n"/>
    </row>
    <row r="11477">
      <c r="B11477" s="161" t="n">
        <v>26968</v>
      </c>
      <c r="C11477" s="162" t="n">
        <v>108.29</v>
      </c>
      <c r="D11477" s="162" t="n">
        <v>-0.002999</v>
      </c>
      <c r="E11477" s="162" t="n"/>
    </row>
    <row r="11478">
      <c r="B11478" s="161" t="n">
        <v>26969</v>
      </c>
      <c r="C11478" s="162" t="n">
        <v>107.69</v>
      </c>
      <c r="D11478" s="162" t="n">
        <v>-0.008049000000000001</v>
      </c>
      <c r="E11478" s="162" t="n"/>
    </row>
    <row r="11479">
      <c r="B11479" s="161" t="n">
        <v>26970</v>
      </c>
      <c r="C11479" s="162" t="n">
        <v>107.07</v>
      </c>
      <c r="D11479" s="162" t="n">
        <v>-0.01328</v>
      </c>
      <c r="E11479" s="162" t="n"/>
    </row>
    <row r="11480">
      <c r="B11480" s="161" t="n">
        <v>26973</v>
      </c>
      <c r="C11480" s="162" t="n">
        <v>105.52</v>
      </c>
      <c r="D11480" s="162" t="n">
        <v>-0.027251</v>
      </c>
      <c r="E11480" s="162" t="n"/>
    </row>
    <row r="11481">
      <c r="B11481" s="161" t="n">
        <v>26974</v>
      </c>
      <c r="C11481" s="162" t="n">
        <v>104.96</v>
      </c>
      <c r="D11481" s="162" t="n">
        <v>-0.031961</v>
      </c>
      <c r="E11481" s="162" t="n"/>
    </row>
    <row r="11482">
      <c r="B11482" s="161" t="n">
        <v>26975</v>
      </c>
      <c r="C11482" s="162" t="n">
        <v>105.8</v>
      </c>
      <c r="D11482" s="162" t="n">
        <v>-0.023416</v>
      </c>
      <c r="E11482" s="162" t="n"/>
    </row>
    <row r="11483">
      <c r="B11483" s="161" t="n">
        <v>26976</v>
      </c>
      <c r="C11483" s="162" t="n">
        <v>107.02</v>
      </c>
      <c r="D11483" s="162" t="n">
        <v>-0.011503</v>
      </c>
      <c r="E11483" s="162" t="n"/>
    </row>
    <row r="11484">
      <c r="B11484" s="161" t="n">
        <v>26977</v>
      </c>
      <c r="C11484" s="162" t="n">
        <v>105.3</v>
      </c>
      <c r="D11484" s="162" t="n">
        <v>-0.02719</v>
      </c>
      <c r="E11484" s="162" t="n"/>
    </row>
    <row r="11485">
      <c r="B11485" s="161" t="n">
        <v>26980</v>
      </c>
      <c r="C11485" s="162" t="n">
        <v>104.44</v>
      </c>
      <c r="D11485" s="162" t="n">
        <v>-0.034856</v>
      </c>
      <c r="E11485" s="162" t="n"/>
    </row>
    <row r="11486">
      <c r="B11486" s="161" t="n">
        <v>26981</v>
      </c>
      <c r="C11486" s="162" t="n">
        <v>104.36</v>
      </c>
      <c r="D11486" s="162" t="n">
        <v>-0.035092</v>
      </c>
      <c r="E11486" s="162" t="n"/>
    </row>
    <row r="11487">
      <c r="B11487" s="161" t="n">
        <v>26982</v>
      </c>
      <c r="C11487" s="162" t="n">
        <v>102.45</v>
      </c>
      <c r="D11487" s="162" t="n">
        <v>-0.052935</v>
      </c>
      <c r="E11487" s="162" t="n"/>
    </row>
    <row r="11488">
      <c r="B11488" s="161" t="n">
        <v>26983</v>
      </c>
      <c r="C11488" s="162" t="n">
        <v>102.43</v>
      </c>
      <c r="D11488" s="162" t="n">
        <v>-0.052559</v>
      </c>
      <c r="E11488" s="162" t="n"/>
    </row>
    <row r="11489">
      <c r="B11489" s="161" t="n">
        <v>26984</v>
      </c>
      <c r="C11489" s="162" t="n">
        <v>103.88</v>
      </c>
      <c r="D11489" s="162" t="n">
        <v>-0.038018</v>
      </c>
      <c r="E11489" s="162" t="n"/>
    </row>
    <row r="11490">
      <c r="B11490" s="161" t="n">
        <v>26987</v>
      </c>
      <c r="C11490" s="162" t="n">
        <v>100.71</v>
      </c>
      <c r="D11490" s="162" t="n">
        <v>-0.068382</v>
      </c>
      <c r="E11490" s="162" t="n"/>
    </row>
    <row r="11491">
      <c r="B11491" s="161" t="n">
        <v>26988</v>
      </c>
      <c r="C11491" s="162" t="n">
        <v>98.66</v>
      </c>
      <c r="D11491" s="162" t="n">
        <v>-0.088215</v>
      </c>
      <c r="E11491" s="162" t="n"/>
    </row>
    <row r="11492">
      <c r="B11492" s="161" t="n">
        <v>26989</v>
      </c>
      <c r="C11492" s="162" t="n">
        <v>99.76000000000001</v>
      </c>
      <c r="D11492" s="162" t="n">
        <v>-0.07648199999999999</v>
      </c>
      <c r="E11492" s="162" t="n"/>
    </row>
    <row r="11493">
      <c r="B11493" s="161" t="n">
        <v>26991</v>
      </c>
      <c r="C11493" s="162" t="n">
        <v>99.44</v>
      </c>
      <c r="D11493" s="162" t="n">
        <v>-0.079058</v>
      </c>
      <c r="E11493" s="162" t="n"/>
    </row>
    <row r="11494">
      <c r="B11494" s="161" t="n">
        <v>26994</v>
      </c>
      <c r="C11494" s="162" t="n">
        <v>96.58</v>
      </c>
      <c r="D11494" s="162" t="n">
        <v>-0.1074</v>
      </c>
      <c r="E11494" s="162" t="n"/>
    </row>
    <row r="11495">
      <c r="B11495" s="161" t="n">
        <v>26995</v>
      </c>
      <c r="C11495" s="162" t="n">
        <v>95.7</v>
      </c>
      <c r="D11495" s="162" t="n">
        <v>-0.115606</v>
      </c>
      <c r="E11495" s="162" t="n"/>
    </row>
    <row r="11496">
      <c r="B11496" s="161" t="n">
        <v>26996</v>
      </c>
      <c r="C11496" s="162" t="n">
        <v>97.65000000000001</v>
      </c>
      <c r="D11496" s="162" t="n">
        <v>-0.094544</v>
      </c>
      <c r="E11496" s="162" t="n"/>
    </row>
    <row r="11497">
      <c r="B11497" s="161" t="n">
        <v>26997</v>
      </c>
      <c r="C11497" s="162" t="n">
        <v>97.31</v>
      </c>
      <c r="D11497" s="162" t="n">
        <v>-0.097203</v>
      </c>
      <c r="E11497" s="162" t="n"/>
    </row>
    <row r="11498">
      <c r="B11498" s="161" t="n">
        <v>26998</v>
      </c>
      <c r="C11498" s="162" t="n">
        <v>95.95999999999999</v>
      </c>
      <c r="D11498" s="162" t="n">
        <v>-0.11031</v>
      </c>
      <c r="E11498" s="162" t="n"/>
    </row>
    <row r="11499">
      <c r="B11499" s="161" t="n">
        <v>27001</v>
      </c>
      <c r="C11499" s="162" t="n">
        <v>93.90000000000001</v>
      </c>
      <c r="D11499" s="162" t="n">
        <v>-0.131027</v>
      </c>
      <c r="E11499" s="162" t="n"/>
    </row>
    <row r="11500">
      <c r="B11500" s="161" t="n">
        <v>27002</v>
      </c>
      <c r="C11500" s="162" t="n">
        <v>93.59</v>
      </c>
      <c r="D11500" s="162" t="n">
        <v>-0.133315</v>
      </c>
      <c r="E11500" s="162" t="n"/>
    </row>
    <row r="11501">
      <c r="B11501" s="161" t="n">
        <v>27003</v>
      </c>
      <c r="C11501" s="162" t="n">
        <v>92.16</v>
      </c>
      <c r="D11501" s="162" t="n">
        <v>-0.147658</v>
      </c>
      <c r="E11501" s="162" t="n"/>
    </row>
    <row r="11502">
      <c r="B11502" s="161" t="n">
        <v>27004</v>
      </c>
      <c r="C11502" s="162" t="n">
        <v>94.42</v>
      </c>
      <c r="D11502" s="162" t="n">
        <v>-0.122494</v>
      </c>
      <c r="E11502" s="162" t="n"/>
    </row>
    <row r="11503">
      <c r="B11503" s="161" t="n">
        <v>27005</v>
      </c>
      <c r="C11503" s="162" t="n">
        <v>96.51000000000001</v>
      </c>
      <c r="D11503" s="162" t="n">
        <v>-0.09982000000000001</v>
      </c>
      <c r="E11503" s="162" t="n"/>
    </row>
    <row r="11504">
      <c r="B11504" s="161" t="n">
        <v>27008</v>
      </c>
      <c r="C11504" s="162" t="n">
        <v>97.95</v>
      </c>
      <c r="D11504" s="162" t="n">
        <v>-0.084342</v>
      </c>
      <c r="E11504" s="162" t="n"/>
    </row>
    <row r="11505">
      <c r="B11505" s="161" t="n">
        <v>27009</v>
      </c>
      <c r="C11505" s="162" t="n">
        <v>96.04000000000001</v>
      </c>
      <c r="D11505" s="162" t="n">
        <v>-0.103337</v>
      </c>
      <c r="E11505" s="162" t="n"/>
    </row>
    <row r="11506">
      <c r="B11506" s="161" t="n">
        <v>27010</v>
      </c>
      <c r="C11506" s="162" t="n">
        <v>93.56999999999999</v>
      </c>
      <c r="D11506" s="162" t="n">
        <v>-0.128541</v>
      </c>
      <c r="E11506" s="162" t="n"/>
    </row>
    <row r="11507">
      <c r="B11507" s="161" t="n">
        <v>27011</v>
      </c>
      <c r="C11507" s="162" t="n">
        <v>92.38</v>
      </c>
      <c r="D11507" s="162" t="n">
        <v>-0.140462</v>
      </c>
      <c r="E11507" s="162" t="n"/>
    </row>
    <row r="11508">
      <c r="B11508" s="161" t="n">
        <v>27012</v>
      </c>
      <c r="C11508" s="162" t="n">
        <v>93.29000000000001</v>
      </c>
      <c r="D11508" s="162" t="n">
        <v>-0.129767</v>
      </c>
      <c r="E11508" s="162" t="n"/>
    </row>
    <row r="11509">
      <c r="B11509" s="161" t="n">
        <v>27015</v>
      </c>
      <c r="C11509" s="162" t="n">
        <v>92.75</v>
      </c>
      <c r="D11509" s="162" t="n">
        <v>-0.134633</v>
      </c>
      <c r="E11509" s="162" t="n"/>
    </row>
    <row r="11510">
      <c r="B11510" s="161" t="n">
        <v>27016</v>
      </c>
      <c r="C11510" s="162" t="n">
        <v>94.73999999999999</v>
      </c>
      <c r="D11510" s="162" t="n">
        <v>-0.112492</v>
      </c>
      <c r="E11510" s="162" t="n"/>
    </row>
    <row r="11511">
      <c r="B11511" s="161" t="n">
        <v>27017</v>
      </c>
      <c r="C11511" s="162" t="n">
        <v>94.81999999999999</v>
      </c>
      <c r="D11511" s="162" t="n">
        <v>-0.110722</v>
      </c>
      <c r="E11511" s="162" t="n"/>
    </row>
    <row r="11512">
      <c r="B11512" s="161" t="n">
        <v>27018</v>
      </c>
      <c r="C11512" s="162" t="n">
        <v>94.55</v>
      </c>
      <c r="D11512" s="162" t="n">
        <v>-0.112644</v>
      </c>
      <c r="E11512" s="162" t="n"/>
    </row>
    <row r="11513">
      <c r="B11513" s="161" t="n">
        <v>27019</v>
      </c>
      <c r="C11513" s="162" t="n">
        <v>93.54000000000001</v>
      </c>
      <c r="D11513" s="162" t="n">
        <v>-0.122426</v>
      </c>
      <c r="E11513" s="162" t="n"/>
    </row>
    <row r="11514">
      <c r="B11514" s="161" t="n">
        <v>27022</v>
      </c>
      <c r="C11514" s="162" t="n">
        <v>92.90000000000001</v>
      </c>
      <c r="D11514" s="162" t="n">
        <v>-0.1283</v>
      </c>
      <c r="E11514" s="162" t="n"/>
    </row>
    <row r="11515">
      <c r="B11515" s="161" t="n">
        <v>27024</v>
      </c>
      <c r="C11515" s="162" t="n">
        <v>95.73999999999999</v>
      </c>
      <c r="D11515" s="162" t="n">
        <v>-0.0973</v>
      </c>
      <c r="E11515" s="162" t="n"/>
    </row>
    <row r="11516">
      <c r="B11516" s="161" t="n">
        <v>27025</v>
      </c>
      <c r="C11516" s="162" t="n">
        <v>97.73999999999999</v>
      </c>
      <c r="D11516" s="162" t="n">
        <v>-0.075808</v>
      </c>
      <c r="E11516" s="162" t="n"/>
    </row>
    <row r="11517">
      <c r="B11517" s="161" t="n">
        <v>27026</v>
      </c>
      <c r="C11517" s="162" t="n">
        <v>97.54000000000001</v>
      </c>
      <c r="D11517" s="162" t="n">
        <v>-0.07707</v>
      </c>
      <c r="E11517" s="162" t="n"/>
    </row>
    <row r="11518">
      <c r="B11518" s="161" t="n">
        <v>27029</v>
      </c>
      <c r="C11518" s="162" t="n">
        <v>97.55</v>
      </c>
      <c r="D11518" s="162" t="n">
        <v>-0.076208</v>
      </c>
      <c r="E11518" s="162" t="n"/>
    </row>
    <row r="11519">
      <c r="B11519" s="161" t="n">
        <v>27031</v>
      </c>
      <c r="C11519" s="162" t="n">
        <v>97.68000000000001</v>
      </c>
      <c r="D11519" s="162" t="n">
        <v>-0.074188</v>
      </c>
      <c r="E11519" s="162" t="n"/>
    </row>
    <row r="11520">
      <c r="B11520" s="161" t="n">
        <v>27032</v>
      </c>
      <c r="C11520" s="162" t="n">
        <v>99.8</v>
      </c>
      <c r="D11520" s="162" t="n">
        <v>-0.052139</v>
      </c>
      <c r="E11520" s="162" t="n"/>
    </row>
    <row r="11521">
      <c r="B11521" s="161" t="n">
        <v>27033</v>
      </c>
      <c r="C11521" s="162" t="n">
        <v>98.90000000000001</v>
      </c>
      <c r="D11521" s="162" t="n">
        <v>-0.060647</v>
      </c>
      <c r="E11521" s="162" t="n"/>
    </row>
    <row r="11522">
      <c r="B11522" s="161" t="n">
        <v>27036</v>
      </c>
      <c r="C11522" s="162" t="n">
        <v>98.06999999999999</v>
      </c>
      <c r="D11522" s="162" t="n">
        <v>-0.068562</v>
      </c>
      <c r="E11522" s="162" t="n"/>
    </row>
    <row r="11523">
      <c r="B11523" s="161" t="n">
        <v>27037</v>
      </c>
      <c r="C11523" s="162" t="n">
        <v>96.12</v>
      </c>
      <c r="D11523" s="162" t="n">
        <v>-0.08803800000000001</v>
      </c>
      <c r="E11523" s="162" t="n"/>
    </row>
    <row r="11524">
      <c r="B11524" s="161" t="n">
        <v>27038</v>
      </c>
      <c r="C11524" s="162" t="n">
        <v>93.42</v>
      </c>
      <c r="D11524" s="162" t="n">
        <v>-0.115748</v>
      </c>
      <c r="E11524" s="162" t="n"/>
    </row>
    <row r="11525">
      <c r="B11525" s="161" t="n">
        <v>27039</v>
      </c>
      <c r="C11525" s="162" t="n">
        <v>92.39</v>
      </c>
      <c r="D11525" s="162" t="n">
        <v>-0.12592</v>
      </c>
      <c r="E11525" s="162" t="n"/>
    </row>
    <row r="11526">
      <c r="B11526" s="161" t="n">
        <v>27040</v>
      </c>
      <c r="C11526" s="162" t="n">
        <v>93.66</v>
      </c>
      <c r="D11526" s="162" t="n">
        <v>-0.11141</v>
      </c>
      <c r="E11526" s="162" t="n"/>
    </row>
    <row r="11527">
      <c r="B11527" s="161" t="n">
        <v>27043</v>
      </c>
      <c r="C11527" s="162" t="n">
        <v>93.42</v>
      </c>
      <c r="D11527" s="162" t="n">
        <v>-0.113054</v>
      </c>
      <c r="E11527" s="162" t="n"/>
    </row>
    <row r="11528">
      <c r="B11528" s="161" t="n">
        <v>27044</v>
      </c>
      <c r="C11528" s="162" t="n">
        <v>94.23</v>
      </c>
      <c r="D11528" s="162" t="n">
        <v>-0.103594</v>
      </c>
      <c r="E11528" s="162" t="n"/>
    </row>
    <row r="11529">
      <c r="B11529" s="161" t="n">
        <v>27045</v>
      </c>
      <c r="C11529" s="162" t="n">
        <v>95.67</v>
      </c>
      <c r="D11529" s="162" t="n">
        <v>-0.08773400000000001</v>
      </c>
      <c r="E11529" s="162" t="n"/>
    </row>
    <row r="11530">
      <c r="B11530" s="161" t="n">
        <v>27046</v>
      </c>
      <c r="C11530" s="162" t="n">
        <v>97.3</v>
      </c>
      <c r="D11530" s="162" t="n">
        <v>-0.070268</v>
      </c>
      <c r="E11530" s="162" t="n"/>
    </row>
    <row r="11531">
      <c r="B11531" s="161" t="n">
        <v>27047</v>
      </c>
      <c r="C11531" s="162" t="n">
        <v>95.56</v>
      </c>
      <c r="D11531" s="162" t="n">
        <v>-0.08767999999999999</v>
      </c>
      <c r="E11531" s="162" t="n"/>
    </row>
    <row r="11532">
      <c r="B11532" s="161" t="n">
        <v>27050</v>
      </c>
      <c r="C11532" s="162" t="n">
        <v>95.40000000000001</v>
      </c>
      <c r="D11532" s="162" t="n">
        <v>-0.088726</v>
      </c>
      <c r="E11532" s="162" t="n"/>
    </row>
    <row r="11533">
      <c r="B11533" s="161" t="n">
        <v>27051</v>
      </c>
      <c r="C11533" s="162" t="n">
        <v>96.55</v>
      </c>
      <c r="D11533" s="162" t="n">
        <v>-0.07613300000000001</v>
      </c>
      <c r="E11533" s="162" t="n"/>
    </row>
    <row r="11534">
      <c r="B11534" s="161" t="n">
        <v>27052</v>
      </c>
      <c r="C11534" s="162" t="n">
        <v>97.06999999999999</v>
      </c>
      <c r="D11534" s="162" t="n">
        <v>-0.0701</v>
      </c>
      <c r="E11534" s="162" t="n"/>
    </row>
    <row r="11535">
      <c r="B11535" s="161" t="n">
        <v>27053</v>
      </c>
      <c r="C11535" s="162" t="n">
        <v>96.81999999999999</v>
      </c>
      <c r="D11535" s="162" t="n">
        <v>-0.071939</v>
      </c>
      <c r="E11535" s="162" t="n"/>
    </row>
    <row r="11536">
      <c r="B11536" s="161" t="n">
        <v>27054</v>
      </c>
      <c r="C11536" s="162" t="n">
        <v>96.63</v>
      </c>
      <c r="D11536" s="162" t="n">
        <v>-0.073132</v>
      </c>
      <c r="E11536" s="162" t="n"/>
    </row>
    <row r="11537">
      <c r="B11537" s="161" t="n">
        <v>27057</v>
      </c>
      <c r="C11537" s="162" t="n">
        <v>96.09</v>
      </c>
      <c r="D11537" s="162" t="n">
        <v>-0.077942</v>
      </c>
      <c r="E11537" s="162" t="n"/>
    </row>
    <row r="11538">
      <c r="B11538" s="161" t="n">
        <v>27058</v>
      </c>
      <c r="C11538" s="162" t="n">
        <v>96.01000000000001</v>
      </c>
      <c r="D11538" s="162" t="n">
        <v>-0.078002</v>
      </c>
      <c r="E11538" s="162" t="n"/>
    </row>
    <row r="11539">
      <c r="B11539" s="161" t="n">
        <v>27059</v>
      </c>
      <c r="C11539" s="162" t="n">
        <v>97.06</v>
      </c>
      <c r="D11539" s="162" t="n">
        <v>-0.066432</v>
      </c>
      <c r="E11539" s="162" t="n"/>
    </row>
    <row r="11540">
      <c r="B11540" s="161" t="n">
        <v>27060</v>
      </c>
      <c r="C11540" s="162" t="n">
        <v>96.56999999999999</v>
      </c>
      <c r="D11540" s="162" t="n">
        <v>-0.0708</v>
      </c>
      <c r="E11540" s="162" t="n"/>
    </row>
    <row r="11541">
      <c r="B11541" s="161" t="n">
        <v>27061</v>
      </c>
      <c r="C11541" s="162" t="n">
        <v>95.31999999999999</v>
      </c>
      <c r="D11541" s="162" t="n">
        <v>-0.08304599999999999</v>
      </c>
      <c r="E11541" s="162" t="n"/>
    </row>
    <row r="11542">
      <c r="B11542" s="161" t="n">
        <v>27064</v>
      </c>
      <c r="C11542" s="162" t="n">
        <v>93.29000000000001</v>
      </c>
      <c r="D11542" s="162" t="n">
        <v>-0.103661</v>
      </c>
      <c r="E11542" s="162" t="n"/>
    </row>
    <row r="11543">
      <c r="B11543" s="161" t="n">
        <v>27065</v>
      </c>
      <c r="C11543" s="162" t="n">
        <v>93</v>
      </c>
      <c r="D11543" s="162" t="n">
        <v>-0.105876</v>
      </c>
      <c r="E11543" s="162" t="n"/>
    </row>
    <row r="11544">
      <c r="B11544" s="161" t="n">
        <v>27066</v>
      </c>
      <c r="C11544" s="162" t="n">
        <v>93.26000000000001</v>
      </c>
      <c r="D11544" s="162" t="n">
        <v>-0.102275</v>
      </c>
      <c r="E11544" s="162" t="n"/>
    </row>
    <row r="11545">
      <c r="B11545" s="161" t="n">
        <v>27067</v>
      </c>
      <c r="C11545" s="162" t="n">
        <v>93.3</v>
      </c>
      <c r="D11545" s="162" t="n">
        <v>-0.101118</v>
      </c>
      <c r="E11545" s="162" t="n"/>
    </row>
    <row r="11546">
      <c r="B11546" s="161" t="n">
        <v>27068</v>
      </c>
      <c r="C11546" s="162" t="n">
        <v>92.33</v>
      </c>
      <c r="D11546" s="162" t="n">
        <v>-0.110767</v>
      </c>
      <c r="E11546" s="162" t="n"/>
    </row>
    <row r="11547">
      <c r="B11547" s="161" t="n">
        <v>27071</v>
      </c>
      <c r="C11547" s="162" t="n">
        <v>90.66</v>
      </c>
      <c r="D11547" s="162" t="n">
        <v>-0.128216</v>
      </c>
      <c r="E11547" s="162" t="n"/>
    </row>
    <row r="11548">
      <c r="B11548" s="161" t="n">
        <v>27072</v>
      </c>
      <c r="C11548" s="162" t="n">
        <v>90.94</v>
      </c>
      <c r="D11548" s="162" t="n">
        <v>-0.124354</v>
      </c>
      <c r="E11548" s="162" t="n"/>
    </row>
    <row r="11549">
      <c r="B11549" s="161" t="n">
        <v>27073</v>
      </c>
      <c r="C11549" s="162" t="n">
        <v>90.98</v>
      </c>
      <c r="D11549" s="162" t="n">
        <v>-0.123132</v>
      </c>
      <c r="E11549" s="162" t="n"/>
    </row>
    <row r="11550">
      <c r="B11550" s="161" t="n">
        <v>27074</v>
      </c>
      <c r="C11550" s="162" t="n">
        <v>90.95</v>
      </c>
      <c r="D11550" s="162" t="n">
        <v>-0.122612</v>
      </c>
      <c r="E11550" s="162" t="n"/>
    </row>
    <row r="11551">
      <c r="B11551" s="161" t="n">
        <v>27075</v>
      </c>
      <c r="C11551" s="162" t="n">
        <v>92.27</v>
      </c>
      <c r="D11551" s="162" t="n">
        <v>-0.107329</v>
      </c>
      <c r="E11551" s="162" t="n"/>
    </row>
    <row r="11552">
      <c r="B11552" s="161" t="n">
        <v>27079</v>
      </c>
      <c r="C11552" s="162" t="n">
        <v>92.12</v>
      </c>
      <c r="D11552" s="162" t="n">
        <v>-0.108037</v>
      </c>
      <c r="E11552" s="162" t="n"/>
    </row>
    <row r="11553">
      <c r="B11553" s="161" t="n">
        <v>27080</v>
      </c>
      <c r="C11553" s="162" t="n">
        <v>93.44</v>
      </c>
      <c r="D11553" s="162" t="n">
        <v>-0.092976</v>
      </c>
      <c r="E11553" s="162" t="n"/>
    </row>
    <row r="11554">
      <c r="B11554" s="161" t="n">
        <v>27081</v>
      </c>
      <c r="C11554" s="162" t="n">
        <v>94.70999999999999</v>
      </c>
      <c r="D11554" s="162" t="n">
        <v>-0.078669</v>
      </c>
      <c r="E11554" s="162" t="n"/>
    </row>
    <row r="11555">
      <c r="B11555" s="161" t="n">
        <v>27082</v>
      </c>
      <c r="C11555" s="162" t="n">
        <v>95.39</v>
      </c>
      <c r="D11555" s="162" t="n">
        <v>-0.070781</v>
      </c>
      <c r="E11555" s="162" t="n"/>
    </row>
    <row r="11556">
      <c r="B11556" s="161" t="n">
        <v>27085</v>
      </c>
      <c r="C11556" s="162" t="n">
        <v>95.03</v>
      </c>
      <c r="D11556" s="162" t="n">
        <v>-0.073853</v>
      </c>
      <c r="E11556" s="162" t="n"/>
    </row>
    <row r="11557">
      <c r="B11557" s="161" t="n">
        <v>27086</v>
      </c>
      <c r="C11557" s="162" t="n">
        <v>96</v>
      </c>
      <c r="D11557" s="162" t="n">
        <v>-0.06310200000000001</v>
      </c>
      <c r="E11557" s="162" t="n"/>
    </row>
    <row r="11558">
      <c r="B11558" s="161" t="n">
        <v>27087</v>
      </c>
      <c r="C11558" s="162" t="n">
        <v>96.40000000000001</v>
      </c>
      <c r="D11558" s="162" t="n">
        <v>-0.05848</v>
      </c>
      <c r="E11558" s="162" t="n"/>
    </row>
    <row r="11559">
      <c r="B11559" s="161" t="n">
        <v>27088</v>
      </c>
      <c r="C11559" s="162" t="n">
        <v>96.22</v>
      </c>
      <c r="D11559" s="162" t="n">
        <v>-0.059842</v>
      </c>
      <c r="E11559" s="162" t="n"/>
    </row>
    <row r="11560">
      <c r="B11560" s="161" t="n">
        <v>27089</v>
      </c>
      <c r="C11560" s="162" t="n">
        <v>95.53</v>
      </c>
      <c r="D11560" s="162" t="n">
        <v>-0.066506</v>
      </c>
      <c r="E11560" s="162" t="n"/>
    </row>
    <row r="11561">
      <c r="B11561" s="161" t="n">
        <v>27092</v>
      </c>
      <c r="C11561" s="162" t="n">
        <v>95.53</v>
      </c>
      <c r="D11561" s="162" t="n">
        <v>-0.066014</v>
      </c>
      <c r="E11561" s="162" t="n"/>
    </row>
    <row r="11562">
      <c r="B11562" s="161" t="n">
        <v>27093</v>
      </c>
      <c r="C11562" s="162" t="n">
        <v>97.31999999999999</v>
      </c>
      <c r="D11562" s="162" t="n">
        <v>-0.04713</v>
      </c>
      <c r="E11562" s="162" t="n"/>
    </row>
    <row r="11563">
      <c r="B11563" s="161" t="n">
        <v>27094</v>
      </c>
      <c r="C11563" s="162" t="n">
        <v>97.98</v>
      </c>
      <c r="D11563" s="162" t="n">
        <v>-0.040138</v>
      </c>
      <c r="E11563" s="162" t="n"/>
    </row>
    <row r="11564">
      <c r="B11564" s="161" t="n">
        <v>27095</v>
      </c>
      <c r="C11564" s="162" t="n">
        <v>96.94</v>
      </c>
      <c r="D11564" s="162" t="n">
        <v>-0.050483</v>
      </c>
      <c r="E11564" s="162" t="n"/>
    </row>
    <row r="11565">
      <c r="B11565" s="161" t="n">
        <v>27096</v>
      </c>
      <c r="C11565" s="162" t="n">
        <v>97.78</v>
      </c>
      <c r="D11565" s="162" t="n">
        <v>-0.041547</v>
      </c>
      <c r="E11565" s="162" t="n"/>
    </row>
    <row r="11566">
      <c r="B11566" s="161" t="n">
        <v>27099</v>
      </c>
      <c r="C11566" s="162" t="n">
        <v>98.88</v>
      </c>
      <c r="D11566" s="162" t="n">
        <v>-0.029955</v>
      </c>
      <c r="E11566" s="162" t="n"/>
    </row>
    <row r="11567">
      <c r="B11567" s="161" t="n">
        <v>27100</v>
      </c>
      <c r="C11567" s="162" t="n">
        <v>99.15000000000001</v>
      </c>
      <c r="D11567" s="162" t="n">
        <v>-0.026797</v>
      </c>
      <c r="E11567" s="162" t="n"/>
    </row>
    <row r="11568">
      <c r="B11568" s="161" t="n">
        <v>27101</v>
      </c>
      <c r="C11568" s="162" t="n">
        <v>99.73999999999999</v>
      </c>
      <c r="D11568" s="162" t="n">
        <v>-0.020482</v>
      </c>
      <c r="E11568" s="162" t="n"/>
    </row>
    <row r="11569">
      <c r="B11569" s="161" t="n">
        <v>27102</v>
      </c>
      <c r="C11569" s="162" t="n">
        <v>99.65000000000001</v>
      </c>
      <c r="D11569" s="162" t="n">
        <v>-0.021077</v>
      </c>
      <c r="E11569" s="162" t="n"/>
    </row>
    <row r="11570">
      <c r="B11570" s="161" t="n">
        <v>27103</v>
      </c>
      <c r="C11570" s="162" t="n">
        <v>99.28</v>
      </c>
      <c r="D11570" s="162" t="n">
        <v>-0.024519</v>
      </c>
      <c r="E11570" s="162" t="n"/>
    </row>
    <row r="11571">
      <c r="B11571" s="161" t="n">
        <v>27106</v>
      </c>
      <c r="C11571" s="162" t="n">
        <v>98.05</v>
      </c>
      <c r="D11571" s="162" t="n">
        <v>-0.036696</v>
      </c>
      <c r="E11571" s="162" t="n"/>
    </row>
    <row r="11572">
      <c r="B11572" s="161" t="n">
        <v>27107</v>
      </c>
      <c r="C11572" s="162" t="n">
        <v>97.23</v>
      </c>
      <c r="D11572" s="162" t="n">
        <v>-0.044812</v>
      </c>
      <c r="E11572" s="162" t="n"/>
    </row>
    <row r="11573">
      <c r="B11573" s="161" t="n">
        <v>27108</v>
      </c>
      <c r="C11573" s="162" t="n">
        <v>97.56999999999999</v>
      </c>
      <c r="D11573" s="162" t="n">
        <v>-0.040975</v>
      </c>
      <c r="E11573" s="162" t="n"/>
    </row>
    <row r="11574">
      <c r="B11574" s="161" t="n">
        <v>27109</v>
      </c>
      <c r="C11574" s="162" t="n">
        <v>97.34</v>
      </c>
      <c r="D11574" s="162" t="n">
        <v>-0.042992</v>
      </c>
      <c r="E11574" s="162" t="n"/>
    </row>
    <row r="11575">
      <c r="B11575" s="161" t="n">
        <v>27110</v>
      </c>
      <c r="C11575" s="162" t="n">
        <v>97.27</v>
      </c>
      <c r="D11575" s="162" t="n">
        <v>-0.04329</v>
      </c>
      <c r="E11575" s="162" t="n"/>
    </row>
    <row r="11576">
      <c r="B11576" s="161" t="n">
        <v>27113</v>
      </c>
      <c r="C11576" s="162" t="n">
        <v>97.64</v>
      </c>
      <c r="D11576" s="162" t="n">
        <v>-0.039031</v>
      </c>
      <c r="E11576" s="162" t="n"/>
    </row>
    <row r="11577">
      <c r="B11577" s="161" t="n">
        <v>27114</v>
      </c>
      <c r="C11577" s="162" t="n">
        <v>97.95</v>
      </c>
      <c r="D11577" s="162" t="n">
        <v>-0.03543</v>
      </c>
      <c r="E11577" s="162" t="n"/>
    </row>
    <row r="11578">
      <c r="B11578" s="161" t="n">
        <v>27115</v>
      </c>
      <c r="C11578" s="162" t="n">
        <v>96.59</v>
      </c>
      <c r="D11578" s="162" t="n">
        <v>-0.048835</v>
      </c>
      <c r="E11578" s="162" t="n"/>
    </row>
    <row r="11579">
      <c r="B11579" s="161" t="n">
        <v>27116</v>
      </c>
      <c r="C11579" s="162" t="n">
        <v>94.81999999999999</v>
      </c>
      <c r="D11579" s="162" t="n">
        <v>-0.0667</v>
      </c>
      <c r="E11579" s="162" t="n"/>
    </row>
    <row r="11580">
      <c r="B11580" s="161" t="n">
        <v>27117</v>
      </c>
      <c r="C11580" s="162" t="n">
        <v>93.98</v>
      </c>
      <c r="D11580" s="162" t="n">
        <v>-0.074985</v>
      </c>
      <c r="E11580" s="162" t="n"/>
    </row>
    <row r="11581">
      <c r="B11581" s="161" t="n">
        <v>27120</v>
      </c>
      <c r="C11581" s="162" t="n">
        <v>93.25</v>
      </c>
      <c r="D11581" s="162" t="n">
        <v>-0.08219799999999999</v>
      </c>
      <c r="E11581" s="162" t="n"/>
    </row>
    <row r="11582">
      <c r="B11582" s="161" t="n">
        <v>27121</v>
      </c>
      <c r="C11582" s="162" t="n">
        <v>93.34999999999999</v>
      </c>
      <c r="D11582" s="162" t="n">
        <v>-0.08062</v>
      </c>
      <c r="E11582" s="162" t="n"/>
    </row>
    <row r="11583">
      <c r="B11583" s="161" t="n">
        <v>27122</v>
      </c>
      <c r="C11583" s="162" t="n">
        <v>94.33</v>
      </c>
      <c r="D11583" s="162" t="n">
        <v>-0.069699</v>
      </c>
      <c r="E11583" s="162" t="n"/>
    </row>
    <row r="11584">
      <c r="B11584" s="161" t="n">
        <v>27123</v>
      </c>
      <c r="C11584" s="162" t="n">
        <v>94.33</v>
      </c>
      <c r="D11584" s="162" t="n">
        <v>-0.069199</v>
      </c>
      <c r="E11584" s="162" t="n"/>
    </row>
    <row r="11585">
      <c r="B11585" s="161" t="n">
        <v>27124</v>
      </c>
      <c r="C11585" s="162" t="n">
        <v>93.01000000000001</v>
      </c>
      <c r="D11585" s="162" t="n">
        <v>-0.082787</v>
      </c>
      <c r="E11585" s="162" t="n"/>
    </row>
    <row r="11586">
      <c r="B11586" s="161" t="n">
        <v>27127</v>
      </c>
      <c r="C11586" s="162" t="n">
        <v>92.03</v>
      </c>
      <c r="D11586" s="162" t="n">
        <v>-0.09280099999999999</v>
      </c>
      <c r="E11586" s="162" t="n"/>
    </row>
    <row r="11587">
      <c r="B11587" s="161" t="n">
        <v>27128</v>
      </c>
      <c r="C11587" s="162" t="n">
        <v>92.61</v>
      </c>
      <c r="D11587" s="162" t="n">
        <v>-0.08604100000000001</v>
      </c>
      <c r="E11587" s="162" t="n"/>
    </row>
    <row r="11588">
      <c r="B11588" s="161" t="n">
        <v>27129</v>
      </c>
      <c r="C11588" s="162" t="n">
        <v>92.40000000000001</v>
      </c>
      <c r="D11588" s="162" t="n">
        <v>-0.087772</v>
      </c>
      <c r="E11588" s="162" t="n"/>
    </row>
    <row r="11589">
      <c r="B11589" s="161" t="n">
        <v>27130</v>
      </c>
      <c r="C11589" s="162" t="n">
        <v>92.12</v>
      </c>
      <c r="D11589" s="162" t="n">
        <v>-0.090236</v>
      </c>
      <c r="E11589" s="162" t="n"/>
    </row>
    <row r="11590">
      <c r="B11590" s="161" t="n">
        <v>27134</v>
      </c>
      <c r="C11590" s="162" t="n">
        <v>92.05</v>
      </c>
      <c r="D11590" s="162" t="n">
        <v>-0.090369</v>
      </c>
      <c r="E11590" s="162" t="n"/>
    </row>
    <row r="11591">
      <c r="B11591" s="161" t="n">
        <v>27135</v>
      </c>
      <c r="C11591" s="162" t="n">
        <v>93.66</v>
      </c>
      <c r="D11591" s="162" t="n">
        <v>-0.072504</v>
      </c>
      <c r="E11591" s="162" t="n"/>
    </row>
    <row r="11592">
      <c r="B11592" s="161" t="n">
        <v>27136</v>
      </c>
      <c r="C11592" s="162" t="n">
        <v>94.36</v>
      </c>
      <c r="D11592" s="162" t="n">
        <v>-0.064634</v>
      </c>
      <c r="E11592" s="162" t="n"/>
    </row>
    <row r="11593">
      <c r="B11593" s="161" t="n">
        <v>27137</v>
      </c>
      <c r="C11593" s="162" t="n">
        <v>94.78</v>
      </c>
      <c r="D11593" s="162" t="n">
        <v>-0.05984</v>
      </c>
      <c r="E11593" s="162" t="n"/>
    </row>
    <row r="11594">
      <c r="B11594" s="161" t="n">
        <v>27138</v>
      </c>
      <c r="C11594" s="162" t="n">
        <v>93.75</v>
      </c>
      <c r="D11594" s="162" t="n">
        <v>-0.070368</v>
      </c>
      <c r="E11594" s="162" t="n"/>
    </row>
    <row r="11595">
      <c r="B11595" s="161" t="n">
        <v>27141</v>
      </c>
      <c r="C11595" s="162" t="n">
        <v>93.38</v>
      </c>
      <c r="D11595" s="162" t="n">
        <v>-0.07393</v>
      </c>
      <c r="E11595" s="162" t="n"/>
    </row>
    <row r="11596">
      <c r="B11596" s="161" t="n">
        <v>27142</v>
      </c>
      <c r="C11596" s="162" t="n">
        <v>91.81</v>
      </c>
      <c r="D11596" s="162" t="n">
        <v>-0.09037199999999999</v>
      </c>
      <c r="E11596" s="162" t="n"/>
    </row>
    <row r="11597">
      <c r="B11597" s="161" t="n">
        <v>27143</v>
      </c>
      <c r="C11597" s="162" t="n">
        <v>90.3</v>
      </c>
      <c r="D11597" s="162" t="n">
        <v>-0.106298</v>
      </c>
      <c r="E11597" s="162" t="n"/>
    </row>
    <row r="11598">
      <c r="B11598" s="161" t="n">
        <v>27144</v>
      </c>
      <c r="C11598" s="162" t="n">
        <v>89.56999999999999</v>
      </c>
      <c r="D11598" s="162" t="n">
        <v>-0.113606</v>
      </c>
      <c r="E11598" s="162" t="n"/>
    </row>
    <row r="11599">
      <c r="B11599" s="161" t="n">
        <v>27145</v>
      </c>
      <c r="C11599" s="162" t="n">
        <v>90.18000000000001</v>
      </c>
      <c r="D11599" s="162" t="n">
        <v>-0.106055</v>
      </c>
      <c r="E11599" s="162" t="n"/>
    </row>
    <row r="11600">
      <c r="B11600" s="161" t="n">
        <v>27148</v>
      </c>
      <c r="C11600" s="162" t="n">
        <v>90</v>
      </c>
      <c r="D11600" s="162" t="n">
        <v>-0.107351</v>
      </c>
      <c r="E11600" s="162" t="n"/>
    </row>
    <row r="11601">
      <c r="B11601" s="161" t="n">
        <v>27149</v>
      </c>
      <c r="C11601" s="162" t="n">
        <v>90.31</v>
      </c>
      <c r="D11601" s="162" t="n">
        <v>-0.103145</v>
      </c>
      <c r="E11601" s="162" t="n"/>
    </row>
    <row r="11602">
      <c r="B11602" s="161" t="n">
        <v>27150</v>
      </c>
      <c r="C11602" s="162" t="n">
        <v>92.22</v>
      </c>
      <c r="D11602" s="162" t="n">
        <v>-0.081542</v>
      </c>
      <c r="E11602" s="162" t="n"/>
    </row>
    <row r="11603">
      <c r="B11603" s="161" t="n">
        <v>27151</v>
      </c>
      <c r="C11603" s="162" t="n">
        <v>92.09</v>
      </c>
      <c r="D11603" s="162" t="n">
        <v>-0.08223999999999999</v>
      </c>
      <c r="E11603" s="162" t="n"/>
    </row>
    <row r="11604">
      <c r="B11604" s="161" t="n">
        <v>27152</v>
      </c>
      <c r="C11604" s="162" t="n">
        <v>91.29000000000001</v>
      </c>
      <c r="D11604" s="162" t="n">
        <v>-0.090202</v>
      </c>
      <c r="E11604" s="162" t="n"/>
    </row>
    <row r="11605">
      <c r="B11605" s="161" t="n">
        <v>27155</v>
      </c>
      <c r="C11605" s="162" t="n">
        <v>91.12</v>
      </c>
      <c r="D11605" s="162" t="n">
        <v>-0.091263</v>
      </c>
      <c r="E11605" s="162" t="n"/>
    </row>
    <row r="11606">
      <c r="B11606" s="161" t="n">
        <v>27156</v>
      </c>
      <c r="C11606" s="162" t="n">
        <v>91.45999999999999</v>
      </c>
      <c r="D11606" s="162" t="n">
        <v>-0.08673400000000001</v>
      </c>
      <c r="E11606" s="162" t="n"/>
    </row>
    <row r="11607">
      <c r="B11607" s="161" t="n">
        <v>27157</v>
      </c>
      <c r="C11607" s="162" t="n">
        <v>91.64</v>
      </c>
      <c r="D11607" s="162" t="n">
        <v>-0.083941</v>
      </c>
      <c r="E11607" s="162" t="n"/>
    </row>
    <row r="11608">
      <c r="B11608" s="161" t="n">
        <v>27158</v>
      </c>
      <c r="C11608" s="162" t="n">
        <v>92.95999999999999</v>
      </c>
      <c r="D11608" s="162" t="n">
        <v>-0.068802</v>
      </c>
      <c r="E11608" s="162" t="n"/>
    </row>
    <row r="11609">
      <c r="B11609" s="161" t="n">
        <v>27159</v>
      </c>
      <c r="C11609" s="162" t="n">
        <v>91.47</v>
      </c>
      <c r="D11609" s="162" t="n">
        <v>-0.084037</v>
      </c>
      <c r="E11609" s="162" t="n"/>
    </row>
    <row r="11610">
      <c r="B11610" s="161" t="n">
        <v>27162</v>
      </c>
      <c r="C11610" s="162" t="n">
        <v>90.66</v>
      </c>
      <c r="D11610" s="162" t="n">
        <v>-0.09198000000000001</v>
      </c>
      <c r="E11610" s="162" t="n"/>
    </row>
    <row r="11611">
      <c r="B11611" s="161" t="n">
        <v>27163</v>
      </c>
      <c r="C11611" s="162" t="n">
        <v>90.69</v>
      </c>
      <c r="D11611" s="162" t="n">
        <v>-0.090715</v>
      </c>
      <c r="E11611" s="162" t="n"/>
    </row>
    <row r="11612">
      <c r="B11612" s="161" t="n">
        <v>27164</v>
      </c>
      <c r="C11612" s="162" t="n">
        <v>90.45</v>
      </c>
      <c r="D11612" s="162" t="n">
        <v>-0.09247</v>
      </c>
      <c r="E11612" s="162" t="n"/>
    </row>
    <row r="11613">
      <c r="B11613" s="161" t="n">
        <v>27165</v>
      </c>
      <c r="C11613" s="162" t="n">
        <v>89.72</v>
      </c>
      <c r="D11613" s="162" t="n">
        <v>-0.09971099999999999</v>
      </c>
      <c r="E11613" s="162" t="n"/>
    </row>
    <row r="11614">
      <c r="B11614" s="161" t="n">
        <v>27166</v>
      </c>
      <c r="C11614" s="162" t="n">
        <v>88.20999999999999</v>
      </c>
      <c r="D11614" s="162" t="n">
        <v>-0.115752</v>
      </c>
      <c r="E11614" s="162" t="n"/>
    </row>
    <row r="11615">
      <c r="B11615" s="161" t="n">
        <v>27169</v>
      </c>
      <c r="C11615" s="162" t="n">
        <v>87.86</v>
      </c>
      <c r="D11615" s="162" t="n">
        <v>-0.118787</v>
      </c>
      <c r="E11615" s="162" t="n"/>
    </row>
    <row r="11616">
      <c r="B11616" s="161" t="n">
        <v>27170</v>
      </c>
      <c r="C11616" s="162" t="n">
        <v>87.91</v>
      </c>
      <c r="D11616" s="162" t="n">
        <v>-0.117267</v>
      </c>
      <c r="E11616" s="162" t="n"/>
    </row>
    <row r="11617">
      <c r="B11617" s="161" t="n">
        <v>27171</v>
      </c>
      <c r="C11617" s="162" t="n">
        <v>87.09</v>
      </c>
      <c r="D11617" s="162" t="n">
        <v>-0.125653</v>
      </c>
      <c r="E11617" s="162" t="n"/>
    </row>
    <row r="11618">
      <c r="B11618" s="161" t="n">
        <v>27172</v>
      </c>
      <c r="C11618" s="162" t="n">
        <v>87.29000000000001</v>
      </c>
      <c r="D11618" s="162" t="n">
        <v>-0.122435</v>
      </c>
      <c r="E11618" s="162" t="n"/>
    </row>
    <row r="11619">
      <c r="B11619" s="161" t="n">
        <v>27173</v>
      </c>
      <c r="C11619" s="162" t="n">
        <v>88.58</v>
      </c>
      <c r="D11619" s="162" t="n">
        <v>-0.106901</v>
      </c>
      <c r="E11619" s="162" t="n"/>
    </row>
    <row r="11620">
      <c r="B11620" s="161" t="n">
        <v>27177</v>
      </c>
      <c r="C11620" s="162" t="n">
        <v>88.37</v>
      </c>
      <c r="D11620" s="162" t="n">
        <v>-0.108442</v>
      </c>
      <c r="E11620" s="162" t="n"/>
    </row>
    <row r="11621">
      <c r="B11621" s="161" t="n">
        <v>27178</v>
      </c>
      <c r="C11621" s="162" t="n">
        <v>86.89</v>
      </c>
      <c r="D11621" s="162" t="n">
        <v>-0.124478</v>
      </c>
      <c r="E11621" s="162" t="n"/>
    </row>
    <row r="11622">
      <c r="B11622" s="161" t="n">
        <v>27179</v>
      </c>
      <c r="C11622" s="162" t="n">
        <v>87.43000000000001</v>
      </c>
      <c r="D11622" s="162" t="n">
        <v>-0.117505</v>
      </c>
      <c r="E11622" s="162" t="n"/>
    </row>
    <row r="11623">
      <c r="B11623" s="161" t="n">
        <v>27180</v>
      </c>
      <c r="C11623" s="162" t="n">
        <v>87.28</v>
      </c>
      <c r="D11623" s="162" t="n">
        <v>-0.118422</v>
      </c>
      <c r="E11623" s="162" t="n"/>
    </row>
    <row r="11624">
      <c r="B11624" s="161" t="n">
        <v>27183</v>
      </c>
      <c r="C11624" s="162" t="n">
        <v>89.09999999999999</v>
      </c>
      <c r="D11624" s="162" t="n">
        <v>-0.097113</v>
      </c>
      <c r="E11624" s="162" t="n"/>
    </row>
    <row r="11625">
      <c r="B11625" s="161" t="n">
        <v>27184</v>
      </c>
      <c r="C11625" s="162" t="n">
        <v>90.14</v>
      </c>
      <c r="D11625" s="162" t="n">
        <v>-0.08488800000000001</v>
      </c>
      <c r="E11625" s="162" t="n"/>
    </row>
    <row r="11626">
      <c r="B11626" s="161" t="n">
        <v>27185</v>
      </c>
      <c r="C11626" s="162" t="n">
        <v>90.31</v>
      </c>
      <c r="D11626" s="162" t="n">
        <v>-0.082428</v>
      </c>
      <c r="E11626" s="162" t="n"/>
    </row>
    <row r="11627">
      <c r="B11627" s="161" t="n">
        <v>27186</v>
      </c>
      <c r="C11627" s="162" t="n">
        <v>91.95999999999999</v>
      </c>
      <c r="D11627" s="162" t="n">
        <v>-0.06386699999999999</v>
      </c>
      <c r="E11627" s="162" t="n"/>
    </row>
    <row r="11628">
      <c r="B11628" s="161" t="n">
        <v>27187</v>
      </c>
      <c r="C11628" s="162" t="n">
        <v>92.55</v>
      </c>
      <c r="D11628" s="162" t="n">
        <v>-0.057065</v>
      </c>
      <c r="E11628" s="162" t="n"/>
    </row>
    <row r="11629">
      <c r="B11629" s="161" t="n">
        <v>27190</v>
      </c>
      <c r="C11629" s="162" t="n">
        <v>93.09999999999999</v>
      </c>
      <c r="D11629" s="162" t="n">
        <v>-0.05069</v>
      </c>
      <c r="E11629" s="162" t="n"/>
    </row>
    <row r="11630">
      <c r="B11630" s="161" t="n">
        <v>27191</v>
      </c>
      <c r="C11630" s="162" t="n">
        <v>92.28</v>
      </c>
      <c r="D11630" s="162" t="n">
        <v>-0.05906</v>
      </c>
      <c r="E11630" s="162" t="n"/>
    </row>
    <row r="11631">
      <c r="B11631" s="161" t="n">
        <v>27192</v>
      </c>
      <c r="C11631" s="162" t="n">
        <v>92.06</v>
      </c>
      <c r="D11631" s="162" t="n">
        <v>-0.060917</v>
      </c>
      <c r="E11631" s="162" t="n"/>
    </row>
    <row r="11632">
      <c r="B11632" s="161" t="n">
        <v>27193</v>
      </c>
      <c r="C11632" s="162" t="n">
        <v>92.34</v>
      </c>
      <c r="D11632" s="162" t="n">
        <v>-0.057335</v>
      </c>
      <c r="E11632" s="162" t="n"/>
    </row>
    <row r="11633">
      <c r="B11633" s="161" t="n">
        <v>27194</v>
      </c>
      <c r="C11633" s="162" t="n">
        <v>91.3</v>
      </c>
      <c r="D11633" s="162" t="n">
        <v>-0.06801</v>
      </c>
      <c r="E11633" s="162" t="n"/>
    </row>
    <row r="11634">
      <c r="B11634" s="161" t="n">
        <v>27197</v>
      </c>
      <c r="C11634" s="162" t="n">
        <v>90.04000000000001</v>
      </c>
      <c r="D11634" s="162" t="n">
        <v>-0.08119899999999999</v>
      </c>
      <c r="E11634" s="162" t="n"/>
    </row>
    <row r="11635">
      <c r="B11635" s="161" t="n">
        <v>27198</v>
      </c>
      <c r="C11635" s="162" t="n">
        <v>89.45</v>
      </c>
      <c r="D11635" s="162" t="n">
        <v>-0.087015</v>
      </c>
      <c r="E11635" s="162" t="n"/>
    </row>
    <row r="11636">
      <c r="B11636" s="161" t="n">
        <v>27199</v>
      </c>
      <c r="C11636" s="162" t="n">
        <v>88.84</v>
      </c>
      <c r="D11636" s="162" t="n">
        <v>-0.093054</v>
      </c>
      <c r="E11636" s="162" t="n"/>
    </row>
    <row r="11637">
      <c r="B11637" s="161" t="n">
        <v>27200</v>
      </c>
      <c r="C11637" s="162" t="n">
        <v>88.20999999999999</v>
      </c>
      <c r="D11637" s="162" t="n">
        <v>-0.099328</v>
      </c>
      <c r="E11637" s="162" t="n"/>
    </row>
    <row r="11638">
      <c r="B11638" s="161" t="n">
        <v>27201</v>
      </c>
      <c r="C11638" s="162" t="n">
        <v>87.45999999999999</v>
      </c>
      <c r="D11638" s="162" t="n">
        <v>-0.106959</v>
      </c>
      <c r="E11638" s="162" t="n"/>
    </row>
    <row r="11639">
      <c r="B11639" s="161" t="n">
        <v>27204</v>
      </c>
      <c r="C11639" s="162" t="n">
        <v>87.69</v>
      </c>
      <c r="D11639" s="162" t="n">
        <v>-0.103455</v>
      </c>
      <c r="E11639" s="162" t="n"/>
    </row>
    <row r="11640">
      <c r="B11640" s="161" t="n">
        <v>27205</v>
      </c>
      <c r="C11640" s="162" t="n">
        <v>88.98</v>
      </c>
      <c r="D11640" s="162" t="n">
        <v>-0.088086</v>
      </c>
      <c r="E11640" s="162" t="n"/>
    </row>
    <row r="11641">
      <c r="B11641" s="161" t="n">
        <v>27206</v>
      </c>
      <c r="C11641" s="162" t="n">
        <v>87.67</v>
      </c>
      <c r="D11641" s="162" t="n">
        <v>-0.102118</v>
      </c>
      <c r="E11641" s="162" t="n"/>
    </row>
    <row r="11642">
      <c r="B11642" s="161" t="n">
        <v>27207</v>
      </c>
      <c r="C11642" s="162" t="n">
        <v>86.31</v>
      </c>
      <c r="D11642" s="162" t="n">
        <v>-0.116889</v>
      </c>
      <c r="E11642" s="162" t="n"/>
    </row>
    <row r="11643">
      <c r="B11643" s="161" t="n">
        <v>27208</v>
      </c>
      <c r="C11643" s="162" t="n">
        <v>86</v>
      </c>
      <c r="D11643" s="162" t="n">
        <v>-0.119592</v>
      </c>
      <c r="E11643" s="162" t="n"/>
    </row>
    <row r="11644">
      <c r="B11644" s="161" t="n">
        <v>27211</v>
      </c>
      <c r="C11644" s="162" t="n">
        <v>86.02</v>
      </c>
      <c r="D11644" s="162" t="n">
        <v>-0.118409</v>
      </c>
      <c r="E11644" s="162" t="n"/>
    </row>
    <row r="11645">
      <c r="B11645" s="161" t="n">
        <v>27212</v>
      </c>
      <c r="C11645" s="162" t="n">
        <v>84.3</v>
      </c>
      <c r="D11645" s="162" t="n">
        <v>-0.137582</v>
      </c>
      <c r="E11645" s="162" t="n"/>
    </row>
    <row r="11646">
      <c r="B11646" s="161" t="n">
        <v>27213</v>
      </c>
      <c r="C11646" s="162" t="n">
        <v>84.25</v>
      </c>
      <c r="D11646" s="162" t="n">
        <v>-0.137165</v>
      </c>
      <c r="E11646" s="162" t="n"/>
    </row>
    <row r="11647">
      <c r="B11647" s="161" t="n">
        <v>27215</v>
      </c>
      <c r="C11647" s="162" t="n">
        <v>83.66</v>
      </c>
      <c r="D11647" s="162" t="n">
        <v>-0.143043</v>
      </c>
      <c r="E11647" s="162" t="n"/>
    </row>
    <row r="11648">
      <c r="B11648" s="161" t="n">
        <v>27218</v>
      </c>
      <c r="C11648" s="162" t="n">
        <v>81.09</v>
      </c>
      <c r="D11648" s="162" t="n">
        <v>-0.172913</v>
      </c>
      <c r="E11648" s="162" t="n"/>
    </row>
    <row r="11649">
      <c r="B11649" s="161" t="n">
        <v>27219</v>
      </c>
      <c r="C11649" s="162" t="n">
        <v>81.48</v>
      </c>
      <c r="D11649" s="162" t="n">
        <v>-0.16678</v>
      </c>
      <c r="E11649" s="162" t="n"/>
    </row>
    <row r="11650">
      <c r="B11650" s="161" t="n">
        <v>27220</v>
      </c>
      <c r="C11650" s="162" t="n">
        <v>79.98999999999999</v>
      </c>
      <c r="D11650" s="162" t="n">
        <v>-0.183814</v>
      </c>
      <c r="E11650" s="162" t="n"/>
    </row>
    <row r="11651">
      <c r="B11651" s="161" t="n">
        <v>27221</v>
      </c>
      <c r="C11651" s="162" t="n">
        <v>79.89</v>
      </c>
      <c r="D11651" s="162" t="n">
        <v>-0.183599</v>
      </c>
      <c r="E11651" s="162" t="n"/>
    </row>
    <row r="11652">
      <c r="B11652" s="161" t="n">
        <v>27222</v>
      </c>
      <c r="C11652" s="162" t="n">
        <v>83.15000000000001</v>
      </c>
      <c r="D11652" s="162" t="n">
        <v>-0.142265</v>
      </c>
      <c r="E11652" s="162" t="n"/>
    </row>
    <row r="11653">
      <c r="B11653" s="161" t="n">
        <v>27225</v>
      </c>
      <c r="C11653" s="162" t="n">
        <v>83.78</v>
      </c>
      <c r="D11653" s="162" t="n">
        <v>-0.133396</v>
      </c>
      <c r="E11653" s="162" t="n"/>
    </row>
    <row r="11654">
      <c r="B11654" s="161" t="n">
        <v>27226</v>
      </c>
      <c r="C11654" s="162" t="n">
        <v>82.81</v>
      </c>
      <c r="D11654" s="162" t="n">
        <v>-0.143703</v>
      </c>
      <c r="E11654" s="162" t="n"/>
    </row>
    <row r="11655">
      <c r="B11655" s="161" t="n">
        <v>27227</v>
      </c>
      <c r="C11655" s="162" t="n">
        <v>83.7</v>
      </c>
      <c r="D11655" s="162" t="n">
        <v>-0.13173</v>
      </c>
      <c r="E11655" s="162" t="n"/>
    </row>
    <row r="11656">
      <c r="B11656" s="161" t="n">
        <v>27228</v>
      </c>
      <c r="C11656" s="162" t="n">
        <v>83.78</v>
      </c>
      <c r="D11656" s="162" t="n">
        <v>-0.129464</v>
      </c>
      <c r="E11656" s="162" t="n"/>
    </row>
    <row r="11657">
      <c r="B11657" s="161" t="n">
        <v>27229</v>
      </c>
      <c r="C11657" s="162" t="n">
        <v>83.54000000000001</v>
      </c>
      <c r="D11657" s="162" t="n">
        <v>-0.131009</v>
      </c>
      <c r="E11657" s="162" t="n"/>
    </row>
    <row r="11658">
      <c r="B11658" s="161" t="n">
        <v>27232</v>
      </c>
      <c r="C11658" s="162" t="n">
        <v>83.81</v>
      </c>
      <c r="D11658" s="162" t="n">
        <v>-0.12649</v>
      </c>
      <c r="E11658" s="162" t="n"/>
    </row>
    <row r="11659">
      <c r="B11659" s="161" t="n">
        <v>27233</v>
      </c>
      <c r="C11659" s="162" t="n">
        <v>84.65000000000001</v>
      </c>
      <c r="D11659" s="162" t="n">
        <v>-0.115191</v>
      </c>
      <c r="E11659" s="162" t="n"/>
    </row>
    <row r="11660">
      <c r="B11660" s="161" t="n">
        <v>27234</v>
      </c>
      <c r="C11660" s="162" t="n">
        <v>84.98999999999999</v>
      </c>
      <c r="D11660" s="162" t="n">
        <v>-0.109853</v>
      </c>
      <c r="E11660" s="162" t="n"/>
    </row>
    <row r="11661">
      <c r="B11661" s="161" t="n">
        <v>27235</v>
      </c>
      <c r="C11661" s="162" t="n">
        <v>83.98</v>
      </c>
      <c r="D11661" s="162" t="n">
        <v>-0.120429</v>
      </c>
      <c r="E11661" s="162" t="n"/>
    </row>
    <row r="11662">
      <c r="B11662" s="161" t="n">
        <v>27236</v>
      </c>
      <c r="C11662" s="162" t="n">
        <v>82.40000000000001</v>
      </c>
      <c r="D11662" s="162" t="n">
        <v>-0.138005</v>
      </c>
      <c r="E11662" s="162" t="n"/>
    </row>
    <row r="11663">
      <c r="B11663" s="161" t="n">
        <v>27239</v>
      </c>
      <c r="C11663" s="162" t="n">
        <v>80.94</v>
      </c>
      <c r="D11663" s="162" t="n">
        <v>-0.154288</v>
      </c>
      <c r="E11663" s="162" t="n"/>
    </row>
    <row r="11664">
      <c r="B11664" s="161" t="n">
        <v>27240</v>
      </c>
      <c r="C11664" s="162" t="n">
        <v>80.5</v>
      </c>
      <c r="D11664" s="162" t="n">
        <v>-0.158099</v>
      </c>
      <c r="E11664" s="162" t="n"/>
    </row>
    <row r="11665">
      <c r="B11665" s="161" t="n">
        <v>27241</v>
      </c>
      <c r="C11665" s="162" t="n">
        <v>79.31</v>
      </c>
      <c r="D11665" s="162" t="n">
        <v>-0.171361</v>
      </c>
      <c r="E11665" s="162" t="n"/>
    </row>
    <row r="11666">
      <c r="B11666" s="161" t="n">
        <v>27242</v>
      </c>
      <c r="C11666" s="162" t="n">
        <v>78.75</v>
      </c>
      <c r="D11666" s="162" t="n">
        <v>-0.176776</v>
      </c>
      <c r="E11666" s="162" t="n"/>
    </row>
    <row r="11667">
      <c r="B11667" s="161" t="n">
        <v>27243</v>
      </c>
      <c r="C11667" s="162" t="n">
        <v>78.59</v>
      </c>
      <c r="D11667" s="162" t="n">
        <v>-0.177138</v>
      </c>
      <c r="E11667" s="162" t="n"/>
    </row>
    <row r="11668">
      <c r="B11668" s="161" t="n">
        <v>27246</v>
      </c>
      <c r="C11668" s="162" t="n">
        <v>79.29000000000001</v>
      </c>
      <c r="D11668" s="162" t="n">
        <v>-0.166632</v>
      </c>
      <c r="E11668" s="162" t="n"/>
    </row>
    <row r="11669">
      <c r="B11669" s="161" t="n">
        <v>27247</v>
      </c>
      <c r="C11669" s="162" t="n">
        <v>80.52</v>
      </c>
      <c r="D11669" s="162" t="n">
        <v>-0.149652</v>
      </c>
      <c r="E11669" s="162" t="n"/>
    </row>
    <row r="11670">
      <c r="B11670" s="161" t="n">
        <v>27248</v>
      </c>
      <c r="C11670" s="162" t="n">
        <v>82.65000000000001</v>
      </c>
      <c r="D11670" s="162" t="n">
        <v>-0.122124</v>
      </c>
      <c r="E11670" s="162" t="n"/>
    </row>
    <row r="11671">
      <c r="B11671" s="161" t="n">
        <v>27249</v>
      </c>
      <c r="C11671" s="162" t="n">
        <v>81.56999999999999</v>
      </c>
      <c r="D11671" s="162" t="n">
        <v>-0.133768</v>
      </c>
      <c r="E11671" s="162" t="n"/>
    </row>
    <row r="11672">
      <c r="B11672" s="161" t="n">
        <v>27250</v>
      </c>
      <c r="C11672" s="162" t="n">
        <v>80.86</v>
      </c>
      <c r="D11672" s="162" t="n">
        <v>-0.140932</v>
      </c>
      <c r="E11672" s="162" t="n"/>
    </row>
    <row r="11673">
      <c r="B11673" s="161" t="n">
        <v>27253</v>
      </c>
      <c r="C11673" s="162" t="n">
        <v>79.75</v>
      </c>
      <c r="D11673" s="162" t="n">
        <v>-0.153101</v>
      </c>
      <c r="E11673" s="162" t="n"/>
    </row>
    <row r="11674">
      <c r="B11674" s="161" t="n">
        <v>27254</v>
      </c>
      <c r="C11674" s="162" t="n">
        <v>78.48999999999999</v>
      </c>
      <c r="D11674" s="162" t="n">
        <v>-0.167256</v>
      </c>
      <c r="E11674" s="162" t="n"/>
    </row>
    <row r="11675">
      <c r="B11675" s="161" t="n">
        <v>27255</v>
      </c>
      <c r="C11675" s="162" t="n">
        <v>76.73</v>
      </c>
      <c r="D11675" s="162" t="n">
        <v>-0.188078</v>
      </c>
      <c r="E11675" s="162" t="n"/>
    </row>
    <row r="11676">
      <c r="B11676" s="161" t="n">
        <v>27256</v>
      </c>
      <c r="C11676" s="162" t="n">
        <v>76.3</v>
      </c>
      <c r="D11676" s="162" t="n">
        <v>-0.191913</v>
      </c>
      <c r="E11676" s="162" t="n"/>
    </row>
    <row r="11677">
      <c r="B11677" s="161" t="n">
        <v>27257</v>
      </c>
      <c r="C11677" s="162" t="n">
        <v>75.67</v>
      </c>
      <c r="D11677" s="162" t="n">
        <v>-0.198438</v>
      </c>
      <c r="E11677" s="162" t="n"/>
    </row>
    <row r="11678">
      <c r="B11678" s="161" t="n">
        <v>27260</v>
      </c>
      <c r="C11678" s="162" t="n">
        <v>74.56999999999999</v>
      </c>
      <c r="D11678" s="162" t="n">
        <v>-0.211285</v>
      </c>
      <c r="E11678" s="162" t="n"/>
    </row>
    <row r="11679">
      <c r="B11679" s="161" t="n">
        <v>27261</v>
      </c>
      <c r="C11679" s="162" t="n">
        <v>74.95</v>
      </c>
      <c r="D11679" s="162" t="n">
        <v>-0.204457</v>
      </c>
      <c r="E11679" s="162" t="n"/>
    </row>
    <row r="11680">
      <c r="B11680" s="161" t="n">
        <v>27262</v>
      </c>
      <c r="C11680" s="162" t="n">
        <v>73.51000000000001</v>
      </c>
      <c r="D11680" s="162" t="n">
        <v>-0.222115</v>
      </c>
      <c r="E11680" s="162" t="n"/>
    </row>
    <row r="11681">
      <c r="B11681" s="161" t="n">
        <v>27263</v>
      </c>
      <c r="C11681" s="162" t="n">
        <v>72.8</v>
      </c>
      <c r="D11681" s="162" t="n">
        <v>-0.230067</v>
      </c>
      <c r="E11681" s="162" t="n"/>
    </row>
    <row r="11682">
      <c r="B11682" s="161" t="n">
        <v>27264</v>
      </c>
      <c r="C11682" s="162" t="n">
        <v>71.55</v>
      </c>
      <c r="D11682" s="162" t="n">
        <v>-0.245516</v>
      </c>
      <c r="E11682" s="162" t="n"/>
    </row>
    <row r="11683">
      <c r="B11683" s="161" t="n">
        <v>27267</v>
      </c>
      <c r="C11683" s="162" t="n">
        <v>72.16</v>
      </c>
      <c r="D11683" s="162" t="n">
        <v>-0.235119</v>
      </c>
      <c r="E11683" s="162" t="n"/>
    </row>
    <row r="11684">
      <c r="B11684" s="161" t="n">
        <v>27268</v>
      </c>
      <c r="C11684" s="162" t="n">
        <v>70.94</v>
      </c>
      <c r="D11684" s="162" t="n">
        <v>-0.250287</v>
      </c>
      <c r="E11684" s="162" t="n"/>
    </row>
    <row r="11685">
      <c r="B11685" s="161" t="n">
        <v>27269</v>
      </c>
      <c r="C11685" s="162" t="n">
        <v>70.76000000000001</v>
      </c>
      <c r="D11685" s="162" t="n">
        <v>-0.250978</v>
      </c>
      <c r="E11685" s="162" t="n"/>
    </row>
    <row r="11686">
      <c r="B11686" s="161" t="n">
        <v>27270</v>
      </c>
      <c r="C11686" s="162" t="n">
        <v>69.98999999999999</v>
      </c>
      <c r="D11686" s="162" t="n">
        <v>-0.260028</v>
      </c>
      <c r="E11686" s="162" t="n"/>
    </row>
    <row r="11687">
      <c r="B11687" s="161" t="n">
        <v>27271</v>
      </c>
      <c r="C11687" s="162" t="n">
        <v>72.15000000000001</v>
      </c>
      <c r="D11687" s="162" t="n">
        <v>-0.227962</v>
      </c>
      <c r="E11687" s="162" t="n"/>
    </row>
    <row r="11688">
      <c r="B11688" s="161" t="n">
        <v>27275</v>
      </c>
      <c r="C11688" s="162" t="n">
        <v>70.52</v>
      </c>
      <c r="D11688" s="162" t="n">
        <v>-0.249051</v>
      </c>
      <c r="E11688" s="162" t="n"/>
    </row>
    <row r="11689">
      <c r="B11689" s="161" t="n">
        <v>27276</v>
      </c>
      <c r="C11689" s="162" t="n">
        <v>68.69</v>
      </c>
      <c r="D11689" s="162" t="n">
        <v>-0.273397</v>
      </c>
      <c r="E11689" s="162" t="n"/>
    </row>
    <row r="11690">
      <c r="B11690" s="161" t="n">
        <v>27277</v>
      </c>
      <c r="C11690" s="162" t="n">
        <v>70.87</v>
      </c>
      <c r="D11690" s="162" t="n">
        <v>-0.2405</v>
      </c>
      <c r="E11690" s="162" t="n"/>
    </row>
    <row r="11691">
      <c r="B11691" s="161" t="n">
        <v>27278</v>
      </c>
      <c r="C11691" s="162" t="n">
        <v>71.42</v>
      </c>
      <c r="D11691" s="162" t="n">
        <v>-0.231257</v>
      </c>
      <c r="E11691" s="162" t="n"/>
    </row>
    <row r="11692">
      <c r="B11692" s="161" t="n">
        <v>27281</v>
      </c>
      <c r="C11692" s="162" t="n">
        <v>69.72</v>
      </c>
      <c r="D11692" s="162" t="n">
        <v>-0.253677</v>
      </c>
      <c r="E11692" s="162" t="n"/>
    </row>
    <row r="11693">
      <c r="B11693" s="161" t="n">
        <v>27282</v>
      </c>
      <c r="C11693" s="162" t="n">
        <v>69.23999999999999</v>
      </c>
      <c r="D11693" s="162" t="n">
        <v>-0.258904</v>
      </c>
      <c r="E11693" s="162" t="n"/>
    </row>
    <row r="11694">
      <c r="B11694" s="161" t="n">
        <v>27283</v>
      </c>
      <c r="C11694" s="162" t="n">
        <v>68.55</v>
      </c>
      <c r="D11694" s="162" t="n">
        <v>-0.267355</v>
      </c>
      <c r="E11694" s="162" t="n"/>
    </row>
    <row r="11695">
      <c r="B11695" s="161" t="n">
        <v>27284</v>
      </c>
      <c r="C11695" s="162" t="n">
        <v>66.70999999999999</v>
      </c>
      <c r="D11695" s="162" t="n">
        <v>-0.292944</v>
      </c>
      <c r="E11695" s="162" t="n"/>
    </row>
    <row r="11696">
      <c r="B11696" s="161" t="n">
        <v>27285</v>
      </c>
      <c r="C11696" s="162" t="n">
        <v>65.2</v>
      </c>
      <c r="D11696" s="162" t="n">
        <v>-0.314023</v>
      </c>
      <c r="E11696" s="162" t="n"/>
    </row>
    <row r="11697">
      <c r="B11697" s="161" t="n">
        <v>27288</v>
      </c>
      <c r="C11697" s="162" t="n">
        <v>66.23</v>
      </c>
      <c r="D11697" s="162" t="n">
        <v>-0.296607</v>
      </c>
      <c r="E11697" s="162" t="n"/>
    </row>
    <row r="11698">
      <c r="B11698" s="161" t="n">
        <v>27289</v>
      </c>
      <c r="C11698" s="162" t="n">
        <v>67.38</v>
      </c>
      <c r="D11698" s="162" t="n">
        <v>-0.277787</v>
      </c>
      <c r="E11698" s="162" t="n"/>
    </row>
    <row r="11699">
      <c r="B11699" s="161" t="n">
        <v>27290</v>
      </c>
      <c r="C11699" s="162" t="n">
        <v>67.72</v>
      </c>
      <c r="D11699" s="162" t="n">
        <v>-0.271281</v>
      </c>
      <c r="E11699" s="162" t="n"/>
    </row>
    <row r="11700">
      <c r="B11700" s="161" t="n">
        <v>27291</v>
      </c>
      <c r="C11700" s="162" t="n">
        <v>70.09</v>
      </c>
      <c r="D11700" s="162" t="n">
        <v>-0.235559</v>
      </c>
      <c r="E11700" s="162" t="n"/>
    </row>
    <row r="11701">
      <c r="B11701" s="161" t="n">
        <v>27292</v>
      </c>
      <c r="C11701" s="162" t="n">
        <v>70.14</v>
      </c>
      <c r="D11701" s="162" t="n">
        <v>-0.233604</v>
      </c>
      <c r="E11701" s="162" t="n"/>
    </row>
    <row r="11702">
      <c r="B11702" s="161" t="n">
        <v>27295</v>
      </c>
      <c r="C11702" s="162" t="n">
        <v>69.42</v>
      </c>
      <c r="D11702" s="162" t="n">
        <v>-0.24251</v>
      </c>
      <c r="E11702" s="162" t="n"/>
    </row>
    <row r="11703">
      <c r="B11703" s="161" t="n">
        <v>27296</v>
      </c>
      <c r="C11703" s="162" t="n">
        <v>68.02</v>
      </c>
      <c r="D11703" s="162" t="n">
        <v>-0.261272</v>
      </c>
      <c r="E11703" s="162" t="n"/>
    </row>
    <row r="11704">
      <c r="B11704" s="161" t="n">
        <v>27297</v>
      </c>
      <c r="C11704" s="162" t="n">
        <v>67.56999999999999</v>
      </c>
      <c r="D11704" s="162" t="n">
        <v>-0.266188</v>
      </c>
      <c r="E11704" s="162" t="n"/>
    </row>
    <row r="11705">
      <c r="B11705" s="161" t="n">
        <v>27298</v>
      </c>
      <c r="C11705" s="162" t="n">
        <v>66.45999999999999</v>
      </c>
      <c r="D11705" s="162" t="n">
        <v>-0.281073</v>
      </c>
      <c r="E11705" s="162" t="n"/>
    </row>
    <row r="11706">
      <c r="B11706" s="161" t="n">
        <v>27299</v>
      </c>
      <c r="C11706" s="162" t="n">
        <v>64.94</v>
      </c>
      <c r="D11706" s="162" t="n">
        <v>-0.302582</v>
      </c>
      <c r="E11706" s="162" t="n"/>
    </row>
    <row r="11707">
      <c r="B11707" s="161" t="n">
        <v>27302</v>
      </c>
      <c r="C11707" s="162" t="n">
        <v>63.54</v>
      </c>
      <c r="D11707" s="162" t="n">
        <v>-0.322734</v>
      </c>
      <c r="E11707" s="162" t="n"/>
    </row>
    <row r="11708">
      <c r="B11708" s="161" t="n">
        <v>27303</v>
      </c>
      <c r="C11708" s="162" t="n">
        <v>63.39</v>
      </c>
      <c r="D11708" s="162" t="n">
        <v>-0.323393</v>
      </c>
      <c r="E11708" s="162" t="n"/>
    </row>
    <row r="11709">
      <c r="B11709" s="161" t="n">
        <v>27304</v>
      </c>
      <c r="C11709" s="162" t="n">
        <v>63.38</v>
      </c>
      <c r="D11709" s="162" t="n">
        <v>-0.321873</v>
      </c>
      <c r="E11709" s="162" t="n"/>
    </row>
    <row r="11710">
      <c r="B11710" s="161" t="n">
        <v>27305</v>
      </c>
      <c r="C11710" s="162" t="n">
        <v>62.28</v>
      </c>
      <c r="D11710" s="162" t="n">
        <v>-0.337523</v>
      </c>
      <c r="E11710" s="162" t="n"/>
    </row>
    <row r="11711">
      <c r="B11711" s="161" t="n">
        <v>27306</v>
      </c>
      <c r="C11711" s="162" t="n">
        <v>62.34</v>
      </c>
      <c r="D11711" s="162" t="n">
        <v>-0.334698</v>
      </c>
      <c r="E11711" s="162" t="n"/>
    </row>
    <row r="11712">
      <c r="B11712" s="161" t="n">
        <v>27309</v>
      </c>
      <c r="C11712" s="162" t="n">
        <v>64.95</v>
      </c>
      <c r="D11712" s="162" t="n">
        <v>-0.291983</v>
      </c>
      <c r="E11712" s="162" t="n"/>
    </row>
    <row r="11713">
      <c r="B11713" s="161" t="n">
        <v>27310</v>
      </c>
      <c r="C11713" s="162" t="n">
        <v>64.84</v>
      </c>
      <c r="D11713" s="162" t="n">
        <v>-0.292027</v>
      </c>
      <c r="E11713" s="162" t="n"/>
    </row>
    <row r="11714">
      <c r="B11714" s="161" t="n">
        <v>27311</v>
      </c>
      <c r="C11714" s="162" t="n">
        <v>67.81999999999999</v>
      </c>
      <c r="D11714" s="162" t="n">
        <v>-0.245647</v>
      </c>
      <c r="E11714" s="162" t="n"/>
    </row>
    <row r="11715">
      <c r="B11715" s="161" t="n">
        <v>27312</v>
      </c>
      <c r="C11715" s="162" t="n">
        <v>69.79000000000001</v>
      </c>
      <c r="D11715" s="162" t="n">
        <v>-0.215516</v>
      </c>
      <c r="E11715" s="162" t="n"/>
    </row>
    <row r="11716">
      <c r="B11716" s="161" t="n">
        <v>27313</v>
      </c>
      <c r="C11716" s="162" t="n">
        <v>71.14</v>
      </c>
      <c r="D11716" s="162" t="n">
        <v>-0.194819</v>
      </c>
      <c r="E11716" s="162" t="n"/>
    </row>
    <row r="11717">
      <c r="B11717" s="161" t="n">
        <v>27316</v>
      </c>
      <c r="C11717" s="162" t="n">
        <v>72.73999999999999</v>
      </c>
      <c r="D11717" s="162" t="n">
        <v>-0.171142</v>
      </c>
      <c r="E11717" s="162" t="n"/>
    </row>
    <row r="11718">
      <c r="B11718" s="161" t="n">
        <v>27317</v>
      </c>
      <c r="C11718" s="162" t="n">
        <v>71.44</v>
      </c>
      <c r="D11718" s="162" t="n">
        <v>-0.187662</v>
      </c>
      <c r="E11718" s="162" t="n"/>
    </row>
    <row r="11719">
      <c r="B11719" s="161" t="n">
        <v>27318</v>
      </c>
      <c r="C11719" s="162" t="n">
        <v>70.33</v>
      </c>
      <c r="D11719" s="162" t="n">
        <v>-0.201734</v>
      </c>
      <c r="E11719" s="162" t="n"/>
    </row>
    <row r="11720">
      <c r="B11720" s="161" t="n">
        <v>27319</v>
      </c>
      <c r="C11720" s="162" t="n">
        <v>71.17</v>
      </c>
      <c r="D11720" s="162" t="n">
        <v>-0.188196</v>
      </c>
      <c r="E11720" s="162" t="n"/>
    </row>
    <row r="11721">
      <c r="B11721" s="161" t="n">
        <v>27320</v>
      </c>
      <c r="C11721" s="162" t="n">
        <v>72.28</v>
      </c>
      <c r="D11721" s="162" t="n">
        <v>-0.171169</v>
      </c>
      <c r="E11721" s="162" t="n"/>
    </row>
    <row r="11722">
      <c r="B11722" s="161" t="n">
        <v>27323</v>
      </c>
      <c r="C11722" s="162" t="n">
        <v>73.5</v>
      </c>
      <c r="D11722" s="162" t="n">
        <v>-0.152998</v>
      </c>
      <c r="E11722" s="162" t="n"/>
    </row>
    <row r="11723">
      <c r="B11723" s="161" t="n">
        <v>27324</v>
      </c>
      <c r="C11723" s="162" t="n">
        <v>73.13</v>
      </c>
      <c r="D11723" s="162" t="n">
        <v>-0.156702</v>
      </c>
      <c r="E11723" s="162" t="n"/>
    </row>
    <row r="11724">
      <c r="B11724" s="161" t="n">
        <v>27325</v>
      </c>
      <c r="C11724" s="162" t="n">
        <v>71.03</v>
      </c>
      <c r="D11724" s="162" t="n">
        <v>-0.184528</v>
      </c>
      <c r="E11724" s="162" t="n"/>
    </row>
    <row r="11725">
      <c r="B11725" s="161" t="n">
        <v>27326</v>
      </c>
      <c r="C11725" s="162" t="n">
        <v>70.22</v>
      </c>
      <c r="D11725" s="162" t="n">
        <v>-0.194699</v>
      </c>
      <c r="E11725" s="162" t="n"/>
    </row>
    <row r="11726">
      <c r="B11726" s="161" t="n">
        <v>27327</v>
      </c>
      <c r="C11726" s="162" t="n">
        <v>70.12</v>
      </c>
      <c r="D11726" s="162" t="n">
        <v>-0.194743</v>
      </c>
      <c r="E11726" s="162" t="n"/>
    </row>
    <row r="11727">
      <c r="B11727" s="161" t="n">
        <v>27330</v>
      </c>
      <c r="C11727" s="162" t="n">
        <v>70.09</v>
      </c>
      <c r="D11727" s="162" t="n">
        <v>-0.193801</v>
      </c>
      <c r="E11727" s="162" t="n"/>
    </row>
    <row r="11728">
      <c r="B11728" s="161" t="n">
        <v>27331</v>
      </c>
      <c r="C11728" s="162" t="n">
        <v>72.83</v>
      </c>
      <c r="D11728" s="162" t="n">
        <v>-0.154195</v>
      </c>
      <c r="E11728" s="162" t="n"/>
    </row>
    <row r="11729">
      <c r="B11729" s="161" t="n">
        <v>27332</v>
      </c>
      <c r="C11729" s="162" t="n">
        <v>74.31</v>
      </c>
      <c r="D11729" s="162" t="n">
        <v>-0.13282</v>
      </c>
      <c r="E11729" s="162" t="n"/>
    </row>
    <row r="11730">
      <c r="B11730" s="161" t="n">
        <v>27333</v>
      </c>
      <c r="C11730" s="162" t="n">
        <v>73.90000000000001</v>
      </c>
      <c r="D11730" s="162" t="n">
        <v>-0.136973</v>
      </c>
      <c r="E11730" s="162" t="n"/>
    </row>
    <row r="11731">
      <c r="B11731" s="161" t="n">
        <v>27334</v>
      </c>
      <c r="C11731" s="162" t="n">
        <v>73.88</v>
      </c>
      <c r="D11731" s="162" t="n">
        <v>-0.135964</v>
      </c>
      <c r="E11731" s="162" t="n"/>
    </row>
    <row r="11732">
      <c r="B11732" s="161" t="n">
        <v>27337</v>
      </c>
      <c r="C11732" s="162" t="n">
        <v>73.08</v>
      </c>
      <c r="D11732" s="162" t="n">
        <v>-0.145532</v>
      </c>
      <c r="E11732" s="162" t="n"/>
    </row>
    <row r="11733">
      <c r="B11733" s="161" t="n">
        <v>27338</v>
      </c>
      <c r="C11733" s="162" t="n">
        <v>75.11</v>
      </c>
      <c r="D11733" s="162" t="n">
        <v>-0.116864</v>
      </c>
      <c r="E11733" s="162" t="n"/>
    </row>
    <row r="11734">
      <c r="B11734" s="161" t="n">
        <v>27339</v>
      </c>
      <c r="C11734" s="162" t="n">
        <v>74.75</v>
      </c>
      <c r="D11734" s="162" t="n">
        <v>-0.120345</v>
      </c>
      <c r="E11734" s="162" t="n"/>
    </row>
    <row r="11735">
      <c r="B11735" s="161" t="n">
        <v>27340</v>
      </c>
      <c r="C11735" s="162" t="n">
        <v>75.20999999999999</v>
      </c>
      <c r="D11735" s="162" t="n">
        <v>-0.112928</v>
      </c>
      <c r="E11735" s="162" t="n"/>
    </row>
    <row r="11736">
      <c r="B11736" s="161" t="n">
        <v>27341</v>
      </c>
      <c r="C11736" s="162" t="n">
        <v>74.91</v>
      </c>
      <c r="D11736" s="162" t="n">
        <v>-0.115634</v>
      </c>
      <c r="E11736" s="162" t="n"/>
    </row>
    <row r="11737">
      <c r="B11737" s="161" t="n">
        <v>27344</v>
      </c>
      <c r="C11737" s="162" t="n">
        <v>75.15000000000001</v>
      </c>
      <c r="D11737" s="162" t="n">
        <v>-0.11119</v>
      </c>
      <c r="E11737" s="162" t="n"/>
    </row>
    <row r="11738">
      <c r="B11738" s="161" t="n">
        <v>27345</v>
      </c>
      <c r="C11738" s="162" t="n">
        <v>73.67</v>
      </c>
      <c r="D11738" s="162" t="n">
        <v>-0.129749</v>
      </c>
      <c r="E11738" s="162" t="n"/>
    </row>
    <row r="11739">
      <c r="B11739" s="161" t="n">
        <v>27346</v>
      </c>
      <c r="C11739" s="162" t="n">
        <v>73.34999999999999</v>
      </c>
      <c r="D11739" s="162" t="n">
        <v>-0.132688</v>
      </c>
      <c r="E11739" s="162" t="n"/>
    </row>
    <row r="11740">
      <c r="B11740" s="161" t="n">
        <v>27347</v>
      </c>
      <c r="C11740" s="162" t="n">
        <v>73.06</v>
      </c>
      <c r="D11740" s="162" t="n">
        <v>-0.135245</v>
      </c>
      <c r="E11740" s="162" t="n"/>
    </row>
    <row r="11741">
      <c r="B11741" s="161" t="n">
        <v>27348</v>
      </c>
      <c r="C11741" s="162" t="n">
        <v>71.91</v>
      </c>
      <c r="D11741" s="162" t="n">
        <v>-0.14971</v>
      </c>
      <c r="E11741" s="162" t="n"/>
    </row>
    <row r="11742">
      <c r="B11742" s="161" t="n">
        <v>27351</v>
      </c>
      <c r="C11742" s="162" t="n">
        <v>69.27</v>
      </c>
      <c r="D11742" s="162" t="n">
        <v>-0.185675</v>
      </c>
      <c r="E11742" s="162" t="n"/>
    </row>
    <row r="11743">
      <c r="B11743" s="161" t="n">
        <v>27352</v>
      </c>
      <c r="C11743" s="162" t="n">
        <v>68.2</v>
      </c>
      <c r="D11743" s="162" t="n">
        <v>-0.199754</v>
      </c>
      <c r="E11743" s="162" t="n"/>
    </row>
    <row r="11744">
      <c r="B11744" s="161" t="n">
        <v>27353</v>
      </c>
      <c r="C11744" s="162" t="n">
        <v>67.90000000000001</v>
      </c>
      <c r="D11744" s="162" t="n">
        <v>-0.202639</v>
      </c>
      <c r="E11744" s="162" t="n"/>
    </row>
    <row r="11745">
      <c r="B11745" s="161" t="n">
        <v>27354</v>
      </c>
      <c r="C11745" s="162" t="n">
        <v>68.18000000000001</v>
      </c>
      <c r="D11745" s="162" t="n">
        <v>-0.197012</v>
      </c>
      <c r="E11745" s="162" t="n"/>
    </row>
    <row r="11746">
      <c r="B11746" s="161" t="n">
        <v>27355</v>
      </c>
      <c r="C11746" s="162" t="n">
        <v>68.90000000000001</v>
      </c>
      <c r="D11746" s="162" t="n">
        <v>-0.185095</v>
      </c>
      <c r="E11746" s="162" t="n"/>
    </row>
    <row r="11747">
      <c r="B11747" s="161" t="n">
        <v>27358</v>
      </c>
      <c r="C11747" s="162" t="n">
        <v>68.83</v>
      </c>
      <c r="D11747" s="162" t="n">
        <v>-0.184794</v>
      </c>
      <c r="E11747" s="162" t="n"/>
    </row>
    <row r="11748">
      <c r="B11748" s="161" t="n">
        <v>27359</v>
      </c>
      <c r="C11748" s="162" t="n">
        <v>69.47</v>
      </c>
      <c r="D11748" s="162" t="n">
        <v>-0.174242</v>
      </c>
      <c r="E11748" s="162" t="n"/>
    </row>
    <row r="11749">
      <c r="B11749" s="161" t="n">
        <v>27360</v>
      </c>
      <c r="C11749" s="162" t="n">
        <v>69.94</v>
      </c>
      <c r="D11749" s="162" t="n">
        <v>-0.166226</v>
      </c>
      <c r="E11749" s="162" t="n"/>
    </row>
    <row r="11750">
      <c r="B11750" s="161" t="n">
        <v>27362</v>
      </c>
      <c r="C11750" s="162" t="n">
        <v>69.97</v>
      </c>
      <c r="D11750" s="162" t="n">
        <v>-0.164526</v>
      </c>
      <c r="E11750" s="162" t="n"/>
    </row>
    <row r="11751">
      <c r="B11751" s="161" t="n">
        <v>27365</v>
      </c>
      <c r="C11751" s="162" t="n">
        <v>68.11</v>
      </c>
      <c r="D11751" s="162" t="n">
        <v>-0.190003</v>
      </c>
      <c r="E11751" s="162" t="n"/>
    </row>
    <row r="11752">
      <c r="B11752" s="161" t="n">
        <v>27366</v>
      </c>
      <c r="C11752" s="162" t="n">
        <v>67.17</v>
      </c>
      <c r="D11752" s="162" t="n">
        <v>-0.202385</v>
      </c>
      <c r="E11752" s="162" t="n"/>
    </row>
    <row r="11753">
      <c r="B11753" s="161" t="n">
        <v>27367</v>
      </c>
      <c r="C11753" s="162" t="n">
        <v>67.41</v>
      </c>
      <c r="D11753" s="162" t="n">
        <v>-0.197234</v>
      </c>
      <c r="E11753" s="162" t="n"/>
    </row>
    <row r="11754">
      <c r="B11754" s="161" t="n">
        <v>27368</v>
      </c>
      <c r="C11754" s="162" t="n">
        <v>66.13</v>
      </c>
      <c r="D11754" s="162" t="n">
        <v>-0.214663</v>
      </c>
      <c r="E11754" s="162" t="n"/>
    </row>
    <row r="11755">
      <c r="B11755" s="161" t="n">
        <v>27369</v>
      </c>
      <c r="C11755" s="162" t="n">
        <v>65.01000000000001</v>
      </c>
      <c r="D11755" s="162" t="n">
        <v>-0.22989</v>
      </c>
      <c r="E11755" s="162" t="n"/>
    </row>
    <row r="11756">
      <c r="B11756" s="161" t="n">
        <v>27372</v>
      </c>
      <c r="C11756" s="162" t="n">
        <v>65.59999999999999</v>
      </c>
      <c r="D11756" s="162" t="n">
        <v>-0.219055</v>
      </c>
      <c r="E11756" s="162" t="n"/>
    </row>
    <row r="11757">
      <c r="B11757" s="161" t="n">
        <v>27373</v>
      </c>
      <c r="C11757" s="162" t="n">
        <v>67.28</v>
      </c>
      <c r="D11757" s="162" t="n">
        <v>-0.192007</v>
      </c>
      <c r="E11757" s="162" t="n"/>
    </row>
    <row r="11758">
      <c r="B11758" s="161" t="n">
        <v>27374</v>
      </c>
      <c r="C11758" s="162" t="n">
        <v>67.67</v>
      </c>
      <c r="D11758" s="162" t="n">
        <v>-0.184464</v>
      </c>
      <c r="E11758" s="162" t="n"/>
    </row>
    <row r="11759">
      <c r="B11759" s="161" t="n">
        <v>27375</v>
      </c>
      <c r="C11759" s="162" t="n">
        <v>67.45</v>
      </c>
      <c r="D11759" s="162" t="n">
        <v>-0.185951</v>
      </c>
      <c r="E11759" s="162" t="n"/>
    </row>
    <row r="11760">
      <c r="B11760" s="161" t="n">
        <v>27376</v>
      </c>
      <c r="C11760" s="162" t="n">
        <v>67.06999999999999</v>
      </c>
      <c r="D11760" s="162" t="n">
        <v>-0.189847</v>
      </c>
      <c r="E11760" s="162" t="n"/>
    </row>
    <row r="11761">
      <c r="B11761" s="161" t="n">
        <v>27379</v>
      </c>
      <c r="C11761" s="162" t="n">
        <v>66.45999999999999</v>
      </c>
      <c r="D11761" s="162" t="n">
        <v>-0.19719</v>
      </c>
      <c r="E11761" s="162" t="n"/>
    </row>
    <row r="11762">
      <c r="B11762" s="161" t="n">
        <v>27380</v>
      </c>
      <c r="C11762" s="162" t="n">
        <v>67.58</v>
      </c>
      <c r="D11762" s="162" t="n">
        <v>-0.17864</v>
      </c>
      <c r="E11762" s="162" t="n"/>
    </row>
    <row r="11763">
      <c r="B11763" s="161" t="n">
        <v>27381</v>
      </c>
      <c r="C11763" s="162" t="n">
        <v>67.90000000000001</v>
      </c>
      <c r="D11763" s="162" t="n">
        <v>-0.172052</v>
      </c>
      <c r="E11763" s="162" t="n"/>
    </row>
    <row r="11764">
      <c r="B11764" s="161" t="n">
        <v>27382</v>
      </c>
      <c r="C11764" s="162" t="n">
        <v>67.65000000000001</v>
      </c>
      <c r="D11764" s="162" t="n">
        <v>-0.173923</v>
      </c>
      <c r="E11764" s="162" t="n"/>
    </row>
    <row r="11765">
      <c r="B11765" s="161" t="n">
        <v>27383</v>
      </c>
      <c r="C11765" s="162" t="n">
        <v>66.91</v>
      </c>
      <c r="D11765" s="162" t="n">
        <v>-0.183003</v>
      </c>
      <c r="E11765" s="162" t="n"/>
    </row>
    <row r="11766">
      <c r="B11766" s="161" t="n">
        <v>27386</v>
      </c>
      <c r="C11766" s="162" t="n">
        <v>65.95999999999999</v>
      </c>
      <c r="D11766" s="162" t="n">
        <v>-0.195252</v>
      </c>
      <c r="E11766" s="162" t="n"/>
    </row>
    <row r="11767">
      <c r="B11767" s="161" t="n">
        <v>27387</v>
      </c>
      <c r="C11767" s="162" t="n">
        <v>66.88</v>
      </c>
      <c r="D11767" s="162" t="n">
        <v>-0.179387</v>
      </c>
      <c r="E11767" s="162" t="n"/>
    </row>
    <row r="11768">
      <c r="B11768" s="161" t="n">
        <v>27389</v>
      </c>
      <c r="C11768" s="162" t="n">
        <v>67.44</v>
      </c>
      <c r="D11768" s="162" t="n">
        <v>-0.169028</v>
      </c>
      <c r="E11768" s="162" t="n"/>
    </row>
    <row r="11769">
      <c r="B11769" s="161" t="n">
        <v>27390</v>
      </c>
      <c r="C11769" s="162" t="n">
        <v>67.14</v>
      </c>
      <c r="D11769" s="162" t="n">
        <v>-0.171449</v>
      </c>
      <c r="E11769" s="162" t="n"/>
    </row>
    <row r="11770">
      <c r="B11770" s="161" t="n">
        <v>27393</v>
      </c>
      <c r="C11770" s="162" t="n">
        <v>67.16</v>
      </c>
      <c r="D11770" s="162" t="n">
        <v>-0.169134</v>
      </c>
      <c r="E11770" s="162" t="n"/>
    </row>
    <row r="11771">
      <c r="B11771" s="161" t="n">
        <v>27394</v>
      </c>
      <c r="C11771" s="162" t="n">
        <v>68.56</v>
      </c>
      <c r="D11771" s="162" t="n">
        <v>-0.146647</v>
      </c>
      <c r="E11771" s="162" t="n"/>
    </row>
    <row r="11772">
      <c r="B11772" s="161" t="n">
        <v>27396</v>
      </c>
      <c r="C11772" s="162" t="n">
        <v>70.23</v>
      </c>
      <c r="D11772" s="162" t="n">
        <v>-0.120879</v>
      </c>
      <c r="E11772" s="162" t="n"/>
    </row>
    <row r="11773">
      <c r="B11773" s="161" t="n">
        <v>27397</v>
      </c>
      <c r="C11773" s="162" t="n">
        <v>70.70999999999999</v>
      </c>
      <c r="D11773" s="162" t="n">
        <v>-0.112371</v>
      </c>
      <c r="E11773" s="162" t="n"/>
    </row>
    <row r="11774">
      <c r="B11774" s="161" t="n">
        <v>27400</v>
      </c>
      <c r="C11774" s="162" t="n">
        <v>71.06999999999999</v>
      </c>
      <c r="D11774" s="162" t="n">
        <v>-0.105631</v>
      </c>
      <c r="E11774" s="162" t="n"/>
    </row>
    <row r="11775">
      <c r="B11775" s="161" t="n">
        <v>27401</v>
      </c>
      <c r="C11775" s="162" t="n">
        <v>71.02</v>
      </c>
      <c r="D11775" s="162" t="n">
        <v>-0.104672</v>
      </c>
      <c r="E11775" s="162" t="n"/>
    </row>
    <row r="11776">
      <c r="B11776" s="161" t="n">
        <v>27402</v>
      </c>
      <c r="C11776" s="162" t="n">
        <v>70.04000000000001</v>
      </c>
      <c r="D11776" s="162" t="n">
        <v>-0.116816</v>
      </c>
      <c r="E11776" s="162" t="n"/>
    </row>
    <row r="11777">
      <c r="B11777" s="161" t="n">
        <v>27403</v>
      </c>
      <c r="C11777" s="162" t="n">
        <v>71.17</v>
      </c>
      <c r="D11777" s="162" t="n">
        <v>-0.099108</v>
      </c>
      <c r="E11777" s="162" t="n"/>
    </row>
    <row r="11778">
      <c r="B11778" s="161" t="n">
        <v>27404</v>
      </c>
      <c r="C11778" s="162" t="n">
        <v>72.61</v>
      </c>
      <c r="D11778" s="162" t="n">
        <v>-0.07754999999999999</v>
      </c>
      <c r="E11778" s="162" t="n"/>
    </row>
    <row r="11779">
      <c r="B11779" s="161" t="n">
        <v>27407</v>
      </c>
      <c r="C11779" s="162" t="n">
        <v>72.31</v>
      </c>
      <c r="D11779" s="162" t="n">
        <v>-0.08025500000000001</v>
      </c>
      <c r="E11779" s="162" t="n"/>
    </row>
    <row r="11780">
      <c r="B11780" s="161" t="n">
        <v>27408</v>
      </c>
      <c r="C11780" s="162" t="n">
        <v>71.68000000000001</v>
      </c>
      <c r="D11780" s="162" t="n">
        <v>-0.08758100000000001</v>
      </c>
      <c r="E11780" s="162" t="n"/>
    </row>
    <row r="11781">
      <c r="B11781" s="161" t="n">
        <v>27409</v>
      </c>
      <c r="C11781" s="162" t="n">
        <v>72.14</v>
      </c>
      <c r="D11781" s="162" t="n">
        <v>-0.079835</v>
      </c>
      <c r="E11781" s="162" t="n"/>
    </row>
    <row r="11782">
      <c r="B11782" s="161" t="n">
        <v>27410</v>
      </c>
      <c r="C11782" s="162" t="n">
        <v>72.05</v>
      </c>
      <c r="D11782" s="162" t="n">
        <v>-0.079719</v>
      </c>
      <c r="E11782" s="162" t="n"/>
    </row>
    <row r="11783">
      <c r="B11783" s="161" t="n">
        <v>27411</v>
      </c>
      <c r="C11783" s="162" t="n">
        <v>70.95999999999999</v>
      </c>
      <c r="D11783" s="162" t="n">
        <v>-0.09346400000000001</v>
      </c>
      <c r="E11783" s="162" t="n"/>
    </row>
    <row r="11784">
      <c r="B11784" s="161" t="n">
        <v>27414</v>
      </c>
      <c r="C11784" s="162" t="n">
        <v>71.08</v>
      </c>
      <c r="D11784" s="162" t="n">
        <v>-0.090281</v>
      </c>
      <c r="E11784" s="162" t="n"/>
    </row>
    <row r="11785">
      <c r="B11785" s="161" t="n">
        <v>27415</v>
      </c>
      <c r="C11785" s="162" t="n">
        <v>70.7</v>
      </c>
      <c r="D11785" s="162" t="n">
        <v>-0.094207</v>
      </c>
      <c r="E11785" s="162" t="n"/>
    </row>
    <row r="11786">
      <c r="B11786" s="161" t="n">
        <v>27416</v>
      </c>
      <c r="C11786" s="162" t="n">
        <v>71.73999999999999</v>
      </c>
      <c r="D11786" s="162" t="n">
        <v>-0.07829700000000001</v>
      </c>
      <c r="E11786" s="162" t="n"/>
    </row>
    <row r="11787">
      <c r="B11787" s="161" t="n">
        <v>27417</v>
      </c>
      <c r="C11787" s="162" t="n">
        <v>72.06999999999999</v>
      </c>
      <c r="D11787" s="162" t="n">
        <v>-0.072383</v>
      </c>
      <c r="E11787" s="162" t="n"/>
    </row>
    <row r="11788">
      <c r="B11788" s="161" t="n">
        <v>27418</v>
      </c>
      <c r="C11788" s="162" t="n">
        <v>72.98</v>
      </c>
      <c r="D11788" s="162" t="n">
        <v>-0.058582</v>
      </c>
      <c r="E11788" s="162" t="n"/>
    </row>
    <row r="11789">
      <c r="B11789" s="161" t="n">
        <v>27421</v>
      </c>
      <c r="C11789" s="162" t="n">
        <v>75.37</v>
      </c>
      <c r="D11789" s="162" t="n">
        <v>-0.025275</v>
      </c>
      <c r="E11789" s="162" t="n"/>
    </row>
    <row r="11790">
      <c r="B11790" s="161" t="n">
        <v>27422</v>
      </c>
      <c r="C11790" s="162" t="n">
        <v>76.03</v>
      </c>
      <c r="D11790" s="162" t="n">
        <v>-0.015519</v>
      </c>
      <c r="E11790" s="162" t="n"/>
    </row>
    <row r="11791">
      <c r="B11791" s="161" t="n">
        <v>27423</v>
      </c>
      <c r="C11791" s="162" t="n">
        <v>77.26000000000001</v>
      </c>
      <c r="D11791" s="162" t="n">
        <v>0.001591</v>
      </c>
      <c r="E11791" s="162" t="n"/>
    </row>
    <row r="11792">
      <c r="B11792" s="161" t="n">
        <v>27424</v>
      </c>
      <c r="C11792" s="162" t="n">
        <v>76.20999999999999</v>
      </c>
      <c r="D11792" s="162" t="n">
        <v>-0.010915</v>
      </c>
      <c r="E11792" s="162" t="n"/>
    </row>
    <row r="11793">
      <c r="B11793" s="161" t="n">
        <v>27425</v>
      </c>
      <c r="C11793" s="162" t="n">
        <v>76.98</v>
      </c>
      <c r="D11793" s="162" t="n">
        <v>0.000294</v>
      </c>
      <c r="E11793" s="162" t="n"/>
    </row>
    <row r="11794">
      <c r="B11794" s="161" t="n">
        <v>27428</v>
      </c>
      <c r="C11794" s="162" t="n">
        <v>77.81999999999999</v>
      </c>
      <c r="D11794" s="162" t="n">
        <v>0.012182</v>
      </c>
      <c r="E11794" s="162" t="n"/>
    </row>
    <row r="11795">
      <c r="B11795" s="161" t="n">
        <v>27429</v>
      </c>
      <c r="C11795" s="162" t="n">
        <v>77.61</v>
      </c>
      <c r="D11795" s="162" t="n">
        <v>0.010506</v>
      </c>
      <c r="E11795" s="162" t="n"/>
    </row>
    <row r="11796">
      <c r="B11796" s="161" t="n">
        <v>27430</v>
      </c>
      <c r="C11796" s="162" t="n">
        <v>78.95</v>
      </c>
      <c r="D11796" s="162" t="n">
        <v>0.028462</v>
      </c>
      <c r="E11796" s="162" t="n"/>
    </row>
    <row r="11797">
      <c r="B11797" s="161" t="n">
        <v>27431</v>
      </c>
      <c r="C11797" s="162" t="n">
        <v>78.56</v>
      </c>
      <c r="D11797" s="162" t="n">
        <v>0.024275</v>
      </c>
      <c r="E11797" s="162" t="n"/>
    </row>
    <row r="11798">
      <c r="B11798" s="161" t="n">
        <v>27432</v>
      </c>
      <c r="C11798" s="162" t="n">
        <v>78.63</v>
      </c>
      <c r="D11798" s="162" t="n">
        <v>0.02588</v>
      </c>
      <c r="E11798" s="162" t="n"/>
    </row>
    <row r="11799">
      <c r="B11799" s="161" t="n">
        <v>27435</v>
      </c>
      <c r="C11799" s="162" t="n">
        <v>78.36</v>
      </c>
      <c r="D11799" s="162" t="n">
        <v>0.023211</v>
      </c>
      <c r="E11799" s="162" t="n"/>
    </row>
    <row r="11800">
      <c r="B11800" s="161" t="n">
        <v>27436</v>
      </c>
      <c r="C11800" s="162" t="n">
        <v>78.58</v>
      </c>
      <c r="D11800" s="162" t="n">
        <v>0.026761</v>
      </c>
      <c r="E11800" s="162" t="n"/>
    </row>
    <row r="11801">
      <c r="B11801" s="161" t="n">
        <v>27437</v>
      </c>
      <c r="C11801" s="162" t="n">
        <v>79.92</v>
      </c>
      <c r="D11801" s="162" t="n">
        <v>0.044349</v>
      </c>
      <c r="E11801" s="162" t="n"/>
    </row>
    <row r="11802">
      <c r="B11802" s="161" t="n">
        <v>27438</v>
      </c>
      <c r="C11802" s="162" t="n">
        <v>81.01000000000001</v>
      </c>
      <c r="D11802" s="162" t="n">
        <v>0.058629</v>
      </c>
      <c r="E11802" s="162" t="n"/>
    </row>
    <row r="11803">
      <c r="B11803" s="161" t="n">
        <v>27439</v>
      </c>
      <c r="C11803" s="162" t="n">
        <v>81.5</v>
      </c>
      <c r="D11803" s="162" t="n">
        <v>0.06535299999999999</v>
      </c>
      <c r="E11803" s="162" t="n"/>
    </row>
    <row r="11804">
      <c r="B11804" s="161" t="n">
        <v>27443</v>
      </c>
      <c r="C11804" s="162" t="n">
        <v>80.93000000000001</v>
      </c>
      <c r="D11804" s="162" t="n">
        <v>0.059013</v>
      </c>
      <c r="E11804" s="162" t="n"/>
    </row>
    <row r="11805">
      <c r="B11805" s="161" t="n">
        <v>27444</v>
      </c>
      <c r="C11805" s="162" t="n">
        <v>81.44</v>
      </c>
      <c r="D11805" s="162" t="n">
        <v>0.06593</v>
      </c>
      <c r="E11805" s="162" t="n"/>
    </row>
    <row r="11806">
      <c r="B11806" s="161" t="n">
        <v>27445</v>
      </c>
      <c r="C11806" s="162" t="n">
        <v>82.20999999999999</v>
      </c>
      <c r="D11806" s="162" t="n">
        <v>0.075947</v>
      </c>
      <c r="E11806" s="162" t="n"/>
    </row>
    <row r="11807">
      <c r="B11807" s="161" t="n">
        <v>27446</v>
      </c>
      <c r="C11807" s="162" t="n">
        <v>82.62</v>
      </c>
      <c r="D11807" s="162" t="n">
        <v>0.081514</v>
      </c>
      <c r="E11807" s="162" t="n"/>
    </row>
    <row r="11808">
      <c r="B11808" s="161" t="n">
        <v>27449</v>
      </c>
      <c r="C11808" s="162" t="n">
        <v>81.44</v>
      </c>
      <c r="D11808" s="162" t="n">
        <v>0.067885</v>
      </c>
      <c r="E11808" s="162" t="n"/>
    </row>
    <row r="11809">
      <c r="B11809" s="161" t="n">
        <v>27450</v>
      </c>
      <c r="C11809" s="162" t="n">
        <v>79.53</v>
      </c>
      <c r="D11809" s="162" t="n">
        <v>0.044938</v>
      </c>
      <c r="E11809" s="162" t="n"/>
    </row>
    <row r="11810">
      <c r="B11810" s="161" t="n">
        <v>27451</v>
      </c>
      <c r="C11810" s="162" t="n">
        <v>80.37</v>
      </c>
      <c r="D11810" s="162" t="n">
        <v>0.056121</v>
      </c>
      <c r="E11810" s="162" t="n"/>
    </row>
    <row r="11811">
      <c r="B11811" s="161" t="n">
        <v>27452</v>
      </c>
      <c r="C11811" s="162" t="n">
        <v>80.77</v>
      </c>
      <c r="D11811" s="162" t="n">
        <v>0.061739</v>
      </c>
      <c r="E11811" s="162" t="n"/>
    </row>
    <row r="11812">
      <c r="B11812" s="161" t="n">
        <v>27453</v>
      </c>
      <c r="C11812" s="162" t="n">
        <v>81.59</v>
      </c>
      <c r="D11812" s="162" t="n">
        <v>0.072424</v>
      </c>
      <c r="E11812" s="162" t="n"/>
    </row>
    <row r="11813">
      <c r="B11813" s="161" t="n">
        <v>27456</v>
      </c>
      <c r="C11813" s="162" t="n">
        <v>83.03</v>
      </c>
      <c r="D11813" s="162" t="n">
        <v>0.09036</v>
      </c>
      <c r="E11813" s="162" t="n"/>
    </row>
    <row r="11814">
      <c r="B11814" s="161" t="n">
        <v>27457</v>
      </c>
      <c r="C11814" s="162" t="n">
        <v>83.56</v>
      </c>
      <c r="D11814" s="162" t="n">
        <v>0.097029</v>
      </c>
      <c r="E11814" s="162" t="n"/>
    </row>
    <row r="11815">
      <c r="B11815" s="161" t="n">
        <v>27458</v>
      </c>
      <c r="C11815" s="162" t="n">
        <v>82.90000000000001</v>
      </c>
      <c r="D11815" s="162" t="n">
        <v>0.08942700000000001</v>
      </c>
      <c r="E11815" s="162" t="n"/>
    </row>
    <row r="11816">
      <c r="B11816" s="161" t="n">
        <v>27459</v>
      </c>
      <c r="C11816" s="162" t="n">
        <v>83.69</v>
      </c>
      <c r="D11816" s="162" t="n">
        <v>0.099189</v>
      </c>
      <c r="E11816" s="162" t="n"/>
    </row>
    <row r="11817">
      <c r="B11817" s="161" t="n">
        <v>27460</v>
      </c>
      <c r="C11817" s="162" t="n">
        <v>84.3</v>
      </c>
      <c r="D11817" s="162" t="n">
        <v>0.106636</v>
      </c>
      <c r="E11817" s="162" t="n"/>
    </row>
    <row r="11818">
      <c r="B11818" s="161" t="n">
        <v>27463</v>
      </c>
      <c r="C11818" s="162" t="n">
        <v>84.95</v>
      </c>
      <c r="D11818" s="162" t="n">
        <v>0.114471</v>
      </c>
      <c r="E11818" s="162" t="n"/>
    </row>
    <row r="11819">
      <c r="B11819" s="161" t="n">
        <v>27464</v>
      </c>
      <c r="C11819" s="162" t="n">
        <v>84.36</v>
      </c>
      <c r="D11819" s="162" t="n">
        <v>0.10778</v>
      </c>
      <c r="E11819" s="162" t="n"/>
    </row>
    <row r="11820">
      <c r="B11820" s="161" t="n">
        <v>27465</v>
      </c>
      <c r="C11820" s="162" t="n">
        <v>83.59</v>
      </c>
      <c r="D11820" s="162" t="n">
        <v>0.098926</v>
      </c>
      <c r="E11820" s="162" t="n"/>
    </row>
    <row r="11821">
      <c r="B11821" s="161" t="n">
        <v>27466</v>
      </c>
      <c r="C11821" s="162" t="n">
        <v>83.73999999999999</v>
      </c>
      <c r="D11821" s="162" t="n">
        <v>0.100927</v>
      </c>
      <c r="E11821" s="162" t="n"/>
    </row>
    <row r="11822">
      <c r="B11822" s="161" t="n">
        <v>27467</v>
      </c>
      <c r="C11822" s="162" t="n">
        <v>84.76000000000001</v>
      </c>
      <c r="D11822" s="162" t="n">
        <v>0.113211</v>
      </c>
      <c r="E11822" s="162" t="n"/>
    </row>
    <row r="11823">
      <c r="B11823" s="161" t="n">
        <v>27470</v>
      </c>
      <c r="C11823" s="162" t="n">
        <v>86.01000000000001</v>
      </c>
      <c r="D11823" s="162" t="n">
        <v>0.127934</v>
      </c>
      <c r="E11823" s="162" t="n"/>
    </row>
    <row r="11824">
      <c r="B11824" s="161" t="n">
        <v>27471</v>
      </c>
      <c r="C11824" s="162" t="n">
        <v>85.13</v>
      </c>
      <c r="D11824" s="162" t="n">
        <v>0.117913</v>
      </c>
      <c r="E11824" s="162" t="n"/>
    </row>
    <row r="11825">
      <c r="B11825" s="161" t="n">
        <v>27472</v>
      </c>
      <c r="C11825" s="162" t="n">
        <v>84.34</v>
      </c>
      <c r="D11825" s="162" t="n">
        <v>0.108973</v>
      </c>
      <c r="E11825" s="162" t="n"/>
    </row>
    <row r="11826">
      <c r="B11826" s="161" t="n">
        <v>27473</v>
      </c>
      <c r="C11826" s="162" t="n">
        <v>83.61</v>
      </c>
      <c r="D11826" s="162" t="n">
        <v>0.100723</v>
      </c>
      <c r="E11826" s="162" t="n"/>
    </row>
    <row r="11827">
      <c r="B11827" s="161" t="n">
        <v>27474</v>
      </c>
      <c r="C11827" s="162" t="n">
        <v>83.39</v>
      </c>
      <c r="D11827" s="162" t="n">
        <v>0.09865500000000001</v>
      </c>
      <c r="E11827" s="162" t="n"/>
    </row>
    <row r="11828">
      <c r="B11828" s="161" t="n">
        <v>27477</v>
      </c>
      <c r="C11828" s="162" t="n">
        <v>81.42</v>
      </c>
      <c r="D11828" s="162" t="n">
        <v>0.075484</v>
      </c>
      <c r="E11828" s="162" t="n"/>
    </row>
    <row r="11829">
      <c r="B11829" s="161" t="n">
        <v>27478</v>
      </c>
      <c r="C11829" s="162" t="n">
        <v>82.06</v>
      </c>
      <c r="D11829" s="162" t="n">
        <v>0.08404499999999999</v>
      </c>
      <c r="E11829" s="162" t="n"/>
    </row>
    <row r="11830">
      <c r="B11830" s="161" t="n">
        <v>27479</v>
      </c>
      <c r="C11830" s="162" t="n">
        <v>83.59</v>
      </c>
      <c r="D11830" s="162" t="n">
        <v>0.103095</v>
      </c>
      <c r="E11830" s="162" t="n"/>
    </row>
    <row r="11831">
      <c r="B11831" s="161" t="n">
        <v>27480</v>
      </c>
      <c r="C11831" s="162" t="n">
        <v>83.84999999999999</v>
      </c>
      <c r="D11831" s="162" t="n">
        <v>0.106745</v>
      </c>
      <c r="E11831" s="162" t="n"/>
    </row>
    <row r="11832">
      <c r="B11832" s="161" t="n">
        <v>27484</v>
      </c>
      <c r="C11832" s="162" t="n">
        <v>83.36</v>
      </c>
      <c r="D11832" s="162" t="n">
        <v>0.10148</v>
      </c>
      <c r="E11832" s="162" t="n"/>
    </row>
    <row r="11833">
      <c r="B11833" s="161" t="n">
        <v>27485</v>
      </c>
      <c r="C11833" s="162" t="n">
        <v>82.64</v>
      </c>
      <c r="D11833" s="162" t="n">
        <v>0.09338</v>
      </c>
      <c r="E11833" s="162" t="n"/>
    </row>
    <row r="11834">
      <c r="B11834" s="161" t="n">
        <v>27486</v>
      </c>
      <c r="C11834" s="162" t="n">
        <v>82.43000000000001</v>
      </c>
      <c r="D11834" s="162" t="n">
        <v>0.09134200000000001</v>
      </c>
      <c r="E11834" s="162" t="n"/>
    </row>
    <row r="11835">
      <c r="B11835" s="161" t="n">
        <v>27487</v>
      </c>
      <c r="C11835" s="162" t="n">
        <v>81.51000000000001</v>
      </c>
      <c r="D11835" s="162" t="n">
        <v>0.080646</v>
      </c>
      <c r="E11835" s="162" t="n"/>
    </row>
    <row r="11836">
      <c r="B11836" s="161" t="n">
        <v>27488</v>
      </c>
      <c r="C11836" s="162" t="n">
        <v>80.88</v>
      </c>
      <c r="D11836" s="162" t="n">
        <v>0.073416</v>
      </c>
      <c r="E11836" s="162" t="n"/>
    </row>
    <row r="11837">
      <c r="B11837" s="161" t="n">
        <v>27491</v>
      </c>
      <c r="C11837" s="162" t="n">
        <v>80.34999999999999</v>
      </c>
      <c r="D11837" s="162" t="n">
        <v>0.06736399999999999</v>
      </c>
      <c r="E11837" s="162" t="n"/>
    </row>
    <row r="11838">
      <c r="B11838" s="161" t="n">
        <v>27492</v>
      </c>
      <c r="C11838" s="162" t="n">
        <v>80.98999999999999</v>
      </c>
      <c r="D11838" s="162" t="n">
        <v>0.075729</v>
      </c>
      <c r="E11838" s="162" t="n"/>
    </row>
    <row r="11839">
      <c r="B11839" s="161" t="n">
        <v>27493</v>
      </c>
      <c r="C11839" s="162" t="n">
        <v>82.84</v>
      </c>
      <c r="D11839" s="162" t="n">
        <v>0.098637</v>
      </c>
      <c r="E11839" s="162" t="n"/>
    </row>
    <row r="11840">
      <c r="B11840" s="161" t="n">
        <v>27494</v>
      </c>
      <c r="C11840" s="162" t="n">
        <v>83.77</v>
      </c>
      <c r="D11840" s="162" t="n">
        <v>0.110148</v>
      </c>
      <c r="E11840" s="162" t="n"/>
    </row>
    <row r="11841">
      <c r="B11841" s="161" t="n">
        <v>27495</v>
      </c>
      <c r="C11841" s="162" t="n">
        <v>84.18000000000001</v>
      </c>
      <c r="D11841" s="162" t="n">
        <v>0.115263</v>
      </c>
      <c r="E11841" s="162" t="n"/>
    </row>
    <row r="11842">
      <c r="B11842" s="161" t="n">
        <v>27498</v>
      </c>
      <c r="C11842" s="162" t="n">
        <v>85.59999999999999</v>
      </c>
      <c r="D11842" s="162" t="n">
        <v>0.132039</v>
      </c>
      <c r="E11842" s="162" t="n"/>
    </row>
    <row r="11843">
      <c r="B11843" s="161" t="n">
        <v>27499</v>
      </c>
      <c r="C11843" s="162" t="n">
        <v>86.3</v>
      </c>
      <c r="D11843" s="162" t="n">
        <v>0.140163</v>
      </c>
      <c r="E11843" s="162" t="n"/>
    </row>
    <row r="11844">
      <c r="B11844" s="161" t="n">
        <v>27500</v>
      </c>
      <c r="C11844" s="162" t="n">
        <v>86.59999999999999</v>
      </c>
      <c r="D11844" s="162" t="n">
        <v>0.143594</v>
      </c>
      <c r="E11844" s="162" t="n"/>
    </row>
    <row r="11845">
      <c r="B11845" s="161" t="n">
        <v>27501</v>
      </c>
      <c r="C11845" s="162" t="n">
        <v>87.25</v>
      </c>
      <c r="D11845" s="162" t="n">
        <v>0.150876</v>
      </c>
      <c r="E11845" s="162" t="n"/>
    </row>
    <row r="11846">
      <c r="B11846" s="161" t="n">
        <v>27502</v>
      </c>
      <c r="C11846" s="162" t="n">
        <v>86.3</v>
      </c>
      <c r="D11846" s="162" t="n">
        <v>0.139791</v>
      </c>
      <c r="E11846" s="162" t="n"/>
    </row>
    <row r="11847">
      <c r="B11847" s="161" t="n">
        <v>27505</v>
      </c>
      <c r="C11847" s="162" t="n">
        <v>87.23</v>
      </c>
      <c r="D11847" s="162" t="n">
        <v>0.150272</v>
      </c>
      <c r="E11847" s="162" t="n"/>
    </row>
    <row r="11848">
      <c r="B11848" s="161" t="n">
        <v>27506</v>
      </c>
      <c r="C11848" s="162" t="n">
        <v>87.09</v>
      </c>
      <c r="D11848" s="162" t="n">
        <v>0.148266</v>
      </c>
      <c r="E11848" s="162" t="n"/>
    </row>
    <row r="11849">
      <c r="B11849" s="161" t="n">
        <v>27507</v>
      </c>
      <c r="C11849" s="162" t="n">
        <v>86.12</v>
      </c>
      <c r="D11849" s="162" t="n">
        <v>0.136757</v>
      </c>
      <c r="E11849" s="162" t="n"/>
    </row>
    <row r="11850">
      <c r="B11850" s="161" t="n">
        <v>27508</v>
      </c>
      <c r="C11850" s="162" t="n">
        <v>86.04000000000001</v>
      </c>
      <c r="D11850" s="162" t="n">
        <v>0.135425</v>
      </c>
      <c r="E11850" s="162" t="n"/>
    </row>
    <row r="11851">
      <c r="B11851" s="161" t="n">
        <v>27509</v>
      </c>
      <c r="C11851" s="162" t="n">
        <v>86.62</v>
      </c>
      <c r="D11851" s="162" t="n">
        <v>0.141695</v>
      </c>
      <c r="E11851" s="162" t="n"/>
    </row>
    <row r="11852">
      <c r="B11852" s="161" t="n">
        <v>27512</v>
      </c>
      <c r="C11852" s="162" t="n">
        <v>86.23</v>
      </c>
      <c r="D11852" s="162" t="n">
        <v>0.136978</v>
      </c>
      <c r="E11852" s="162" t="n"/>
    </row>
    <row r="11853">
      <c r="B11853" s="161" t="n">
        <v>27513</v>
      </c>
      <c r="C11853" s="162" t="n">
        <v>85.64</v>
      </c>
      <c r="D11853" s="162" t="n">
        <v>0.129989</v>
      </c>
      <c r="E11853" s="162" t="n"/>
    </row>
    <row r="11854">
      <c r="B11854" s="161" t="n">
        <v>27514</v>
      </c>
      <c r="C11854" s="162" t="n">
        <v>87.3</v>
      </c>
      <c r="D11854" s="162" t="n">
        <v>0.148888</v>
      </c>
      <c r="E11854" s="162" t="n"/>
    </row>
    <row r="11855">
      <c r="B11855" s="161" t="n">
        <v>27515</v>
      </c>
      <c r="C11855" s="162" t="n">
        <v>88.09999999999999</v>
      </c>
      <c r="D11855" s="162" t="n">
        <v>0.157718</v>
      </c>
      <c r="E11855" s="162" t="n"/>
    </row>
    <row r="11856">
      <c r="B11856" s="161" t="n">
        <v>27516</v>
      </c>
      <c r="C11856" s="162" t="n">
        <v>89.22</v>
      </c>
      <c r="D11856" s="162" t="n">
        <v>0.169989</v>
      </c>
      <c r="E11856" s="162" t="n"/>
    </row>
    <row r="11857">
      <c r="B11857" s="161" t="n">
        <v>27519</v>
      </c>
      <c r="C11857" s="162" t="n">
        <v>90.08</v>
      </c>
      <c r="D11857" s="162" t="n">
        <v>0.179148</v>
      </c>
      <c r="E11857" s="162" t="n"/>
    </row>
    <row r="11858">
      <c r="B11858" s="161" t="n">
        <v>27520</v>
      </c>
      <c r="C11858" s="162" t="n">
        <v>88.64</v>
      </c>
      <c r="D11858" s="162" t="n">
        <v>0.162712</v>
      </c>
      <c r="E11858" s="162" t="n"/>
    </row>
    <row r="11859">
      <c r="B11859" s="161" t="n">
        <v>27521</v>
      </c>
      <c r="C11859" s="162" t="n">
        <v>89.08</v>
      </c>
      <c r="D11859" s="162" t="n">
        <v>0.16737</v>
      </c>
      <c r="E11859" s="162" t="n"/>
    </row>
    <row r="11860">
      <c r="B11860" s="161" t="n">
        <v>27522</v>
      </c>
      <c r="C11860" s="162" t="n">
        <v>89.56</v>
      </c>
      <c r="D11860" s="162" t="n">
        <v>0.17244</v>
      </c>
      <c r="E11860" s="162" t="n"/>
    </row>
    <row r="11861">
      <c r="B11861" s="161" t="n">
        <v>27523</v>
      </c>
      <c r="C11861" s="162" t="n">
        <v>90.53</v>
      </c>
      <c r="D11861" s="162" t="n">
        <v>0.182779</v>
      </c>
      <c r="E11861" s="162" t="n"/>
    </row>
    <row r="11862">
      <c r="B11862" s="161" t="n">
        <v>27526</v>
      </c>
      <c r="C11862" s="162" t="n">
        <v>90.61</v>
      </c>
      <c r="D11862" s="162" t="n">
        <v>0.183118</v>
      </c>
      <c r="E11862" s="162" t="n"/>
    </row>
    <row r="11863">
      <c r="B11863" s="161" t="n">
        <v>27527</v>
      </c>
      <c r="C11863" s="162" t="n">
        <v>91.58</v>
      </c>
      <c r="D11863" s="162" t="n">
        <v>0.193061</v>
      </c>
      <c r="E11863" s="162" t="n"/>
    </row>
    <row r="11864">
      <c r="B11864" s="161" t="n">
        <v>27528</v>
      </c>
      <c r="C11864" s="162" t="n">
        <v>92.27</v>
      </c>
      <c r="D11864" s="162" t="n">
        <v>0.199788</v>
      </c>
      <c r="E11864" s="162" t="n"/>
    </row>
    <row r="11865">
      <c r="B11865" s="161" t="n">
        <v>27529</v>
      </c>
      <c r="C11865" s="162" t="n">
        <v>91.41</v>
      </c>
      <c r="D11865" s="162" t="n">
        <v>0.189624</v>
      </c>
      <c r="E11865" s="162" t="n"/>
    </row>
    <row r="11866">
      <c r="B11866" s="161" t="n">
        <v>27530</v>
      </c>
      <c r="C11866" s="162" t="n">
        <v>90.43000000000001</v>
      </c>
      <c r="D11866" s="162" t="n">
        <v>0.178073</v>
      </c>
      <c r="E11866" s="162" t="n"/>
    </row>
    <row r="11867">
      <c r="B11867" s="161" t="n">
        <v>27533</v>
      </c>
      <c r="C11867" s="162" t="n">
        <v>90.53</v>
      </c>
      <c r="D11867" s="162" t="n">
        <v>0.178389</v>
      </c>
      <c r="E11867" s="162" t="n"/>
    </row>
    <row r="11868">
      <c r="B11868" s="161" t="n">
        <v>27534</v>
      </c>
      <c r="C11868" s="162" t="n">
        <v>90.06999999999999</v>
      </c>
      <c r="D11868" s="162" t="n">
        <v>0.172584</v>
      </c>
      <c r="E11868" s="162" t="n"/>
    </row>
    <row r="11869">
      <c r="B11869" s="161" t="n">
        <v>27535</v>
      </c>
      <c r="C11869" s="162" t="n">
        <v>89.06</v>
      </c>
      <c r="D11869" s="162" t="n">
        <v>0.160744</v>
      </c>
      <c r="E11869" s="162" t="n"/>
    </row>
    <row r="11870">
      <c r="B11870" s="161" t="n">
        <v>27536</v>
      </c>
      <c r="C11870" s="162" t="n">
        <v>89.39</v>
      </c>
      <c r="D11870" s="162" t="n">
        <v>0.163998</v>
      </c>
      <c r="E11870" s="162" t="n"/>
    </row>
    <row r="11871">
      <c r="B11871" s="161" t="n">
        <v>27537</v>
      </c>
      <c r="C11871" s="162" t="n">
        <v>90.58</v>
      </c>
      <c r="D11871" s="162" t="n">
        <v>0.176629</v>
      </c>
      <c r="E11871" s="162" t="n"/>
    </row>
    <row r="11872">
      <c r="B11872" s="161" t="n">
        <v>27541</v>
      </c>
      <c r="C11872" s="162" t="n">
        <v>90.34</v>
      </c>
      <c r="D11872" s="162" t="n">
        <v>0.173352</v>
      </c>
      <c r="E11872" s="162" t="n"/>
    </row>
    <row r="11873">
      <c r="B11873" s="161" t="n">
        <v>27542</v>
      </c>
      <c r="C11873" s="162" t="n">
        <v>89.70999999999999</v>
      </c>
      <c r="D11873" s="162" t="n">
        <v>0.165698</v>
      </c>
      <c r="E11873" s="162" t="n"/>
    </row>
    <row r="11874">
      <c r="B11874" s="161" t="n">
        <v>27543</v>
      </c>
      <c r="C11874" s="162" t="n">
        <v>89.68000000000001</v>
      </c>
      <c r="D11874" s="162" t="n">
        <v>0.164628</v>
      </c>
      <c r="E11874" s="162" t="n"/>
    </row>
    <row r="11875">
      <c r="B11875" s="161" t="n">
        <v>27544</v>
      </c>
      <c r="C11875" s="162" t="n">
        <v>91.15000000000001</v>
      </c>
      <c r="D11875" s="162" t="n">
        <v>0.179939</v>
      </c>
      <c r="E11875" s="162" t="n"/>
    </row>
    <row r="11876">
      <c r="B11876" s="161" t="n">
        <v>27547</v>
      </c>
      <c r="C11876" s="162" t="n">
        <v>92.58</v>
      </c>
      <c r="D11876" s="162" t="n">
        <v>0.194437</v>
      </c>
      <c r="E11876" s="162" t="n"/>
    </row>
    <row r="11877">
      <c r="B11877" s="161" t="n">
        <v>27548</v>
      </c>
      <c r="C11877" s="162" t="n">
        <v>92.89</v>
      </c>
      <c r="D11877" s="162" t="n">
        <v>0.196651</v>
      </c>
      <c r="E11877" s="162" t="n"/>
    </row>
    <row r="11878">
      <c r="B11878" s="161" t="n">
        <v>27549</v>
      </c>
      <c r="C11878" s="162" t="n">
        <v>92.59999999999999</v>
      </c>
      <c r="D11878" s="162" t="n">
        <v>0.192344</v>
      </c>
      <c r="E11878" s="162" t="n"/>
    </row>
    <row r="11879">
      <c r="B11879" s="161" t="n">
        <v>27550</v>
      </c>
      <c r="C11879" s="162" t="n">
        <v>92.69</v>
      </c>
      <c r="D11879" s="162" t="n">
        <v>0.192155</v>
      </c>
      <c r="E11879" s="162" t="n"/>
    </row>
    <row r="11880">
      <c r="B11880" s="161" t="n">
        <v>27551</v>
      </c>
      <c r="C11880" s="162" t="n">
        <v>92.48</v>
      </c>
      <c r="D11880" s="162" t="n">
        <v>0.188647</v>
      </c>
      <c r="E11880" s="162" t="n"/>
    </row>
    <row r="11881">
      <c r="B11881" s="161" t="n">
        <v>27554</v>
      </c>
      <c r="C11881" s="162" t="n">
        <v>91.20999999999999</v>
      </c>
      <c r="D11881" s="162" t="n">
        <v>0.173618</v>
      </c>
      <c r="E11881" s="162" t="n"/>
    </row>
    <row r="11882">
      <c r="B11882" s="161" t="n">
        <v>27555</v>
      </c>
      <c r="C11882" s="162" t="n">
        <v>90.44</v>
      </c>
      <c r="D11882" s="162" t="n">
        <v>0.163909</v>
      </c>
      <c r="E11882" s="162" t="n"/>
    </row>
    <row r="11883">
      <c r="B11883" s="161" t="n">
        <v>27556</v>
      </c>
      <c r="C11883" s="162" t="n">
        <v>90.55</v>
      </c>
      <c r="D11883" s="162" t="n">
        <v>0.163928</v>
      </c>
      <c r="E11883" s="162" t="n"/>
    </row>
    <row r="11884">
      <c r="B11884" s="161" t="n">
        <v>27557</v>
      </c>
      <c r="C11884" s="162" t="n">
        <v>90.08</v>
      </c>
      <c r="D11884" s="162" t="n">
        <v>0.157479</v>
      </c>
      <c r="E11884" s="162" t="n"/>
    </row>
    <row r="11885">
      <c r="B11885" s="161" t="n">
        <v>27558</v>
      </c>
      <c r="C11885" s="162" t="n">
        <v>90.52</v>
      </c>
      <c r="D11885" s="162" t="n">
        <v>0.161069</v>
      </c>
      <c r="E11885" s="162" t="n"/>
    </row>
    <row r="11886">
      <c r="B11886" s="161" t="n">
        <v>27561</v>
      </c>
      <c r="C11886" s="162" t="n">
        <v>91.45999999999999</v>
      </c>
      <c r="D11886" s="162" t="n">
        <v>0.170008</v>
      </c>
      <c r="E11886" s="162" t="n"/>
    </row>
    <row r="11887">
      <c r="B11887" s="161" t="n">
        <v>27562</v>
      </c>
      <c r="C11887" s="162" t="n">
        <v>90.58</v>
      </c>
      <c r="D11887" s="162" t="n">
        <v>0.159146</v>
      </c>
      <c r="E11887" s="162" t="n"/>
    </row>
    <row r="11888">
      <c r="B11888" s="161" t="n">
        <v>27563</v>
      </c>
      <c r="C11888" s="162" t="n">
        <v>90.39</v>
      </c>
      <c r="D11888" s="162" t="n">
        <v>0.155761</v>
      </c>
      <c r="E11888" s="162" t="n"/>
    </row>
    <row r="11889">
      <c r="B11889" s="161" t="n">
        <v>27564</v>
      </c>
      <c r="C11889" s="162" t="n">
        <v>92.02</v>
      </c>
      <c r="D11889" s="162" t="n">
        <v>0.172126</v>
      </c>
      <c r="E11889" s="162" t="n"/>
    </row>
    <row r="11890">
      <c r="B11890" s="161" t="n">
        <v>27565</v>
      </c>
      <c r="C11890" s="162" t="n">
        <v>92.61</v>
      </c>
      <c r="D11890" s="162" t="n">
        <v>0.177115</v>
      </c>
      <c r="E11890" s="162" t="n"/>
    </row>
    <row r="11891">
      <c r="B11891" s="161" t="n">
        <v>27568</v>
      </c>
      <c r="C11891" s="162" t="n">
        <v>93.62</v>
      </c>
      <c r="D11891" s="162" t="n">
        <v>0.186532</v>
      </c>
      <c r="E11891" s="162" t="n"/>
    </row>
    <row r="11892">
      <c r="B11892" s="161" t="n">
        <v>27569</v>
      </c>
      <c r="C11892" s="162" t="n">
        <v>94.19</v>
      </c>
      <c r="D11892" s="162" t="n">
        <v>0.191029</v>
      </c>
      <c r="E11892" s="162" t="n"/>
    </row>
    <row r="11893">
      <c r="B11893" s="161" t="n">
        <v>27570</v>
      </c>
      <c r="C11893" s="162" t="n">
        <v>94.62</v>
      </c>
      <c r="D11893" s="162" t="n">
        <v>0.193954</v>
      </c>
      <c r="E11893" s="162" t="n"/>
    </row>
    <row r="11894">
      <c r="B11894" s="161" t="n">
        <v>27571</v>
      </c>
      <c r="C11894" s="162" t="n">
        <v>94.81</v>
      </c>
      <c r="D11894" s="162" t="n">
        <v>0.194277</v>
      </c>
      <c r="E11894" s="162" t="n"/>
    </row>
    <row r="11895">
      <c r="B11895" s="161" t="n">
        <v>27572</v>
      </c>
      <c r="C11895" s="162" t="n">
        <v>94.81</v>
      </c>
      <c r="D11895" s="162" t="n">
        <v>0.192479</v>
      </c>
      <c r="E11895" s="162" t="n"/>
    </row>
    <row r="11896">
      <c r="B11896" s="161" t="n">
        <v>27575</v>
      </c>
      <c r="C11896" s="162" t="n">
        <v>95.19</v>
      </c>
      <c r="D11896" s="162" t="n">
        <v>0.194563</v>
      </c>
      <c r="E11896" s="162" t="n"/>
    </row>
    <row r="11897">
      <c r="B11897" s="161" t="n">
        <v>27576</v>
      </c>
      <c r="C11897" s="162" t="n">
        <v>94.84999999999999</v>
      </c>
      <c r="D11897" s="162" t="n">
        <v>0.18916</v>
      </c>
      <c r="E11897" s="162" t="n"/>
    </row>
    <row r="11898">
      <c r="B11898" s="161" t="n">
        <v>27577</v>
      </c>
      <c r="C11898" s="162" t="n">
        <v>94.18000000000001</v>
      </c>
      <c r="D11898" s="162" t="n">
        <v>0.180366</v>
      </c>
      <c r="E11898" s="162" t="n"/>
    </row>
    <row r="11899">
      <c r="B11899" s="161" t="n">
        <v>27578</v>
      </c>
      <c r="C11899" s="162" t="n">
        <v>94.36</v>
      </c>
      <c r="D11899" s="162" t="n">
        <v>0.180583</v>
      </c>
      <c r="E11899" s="162" t="n"/>
    </row>
    <row r="11900">
      <c r="B11900" s="161" t="n">
        <v>27582</v>
      </c>
      <c r="C11900" s="162" t="n">
        <v>93.54000000000001</v>
      </c>
      <c r="D11900" s="162" t="n">
        <v>0.170368</v>
      </c>
      <c r="E11900" s="162" t="n"/>
    </row>
    <row r="11901">
      <c r="B11901" s="161" t="n">
        <v>27583</v>
      </c>
      <c r="C11901" s="162" t="n">
        <v>93.39</v>
      </c>
      <c r="D11901" s="162" t="n">
        <v>0.16729</v>
      </c>
      <c r="E11901" s="162" t="n"/>
    </row>
    <row r="11902">
      <c r="B11902" s="161" t="n">
        <v>27584</v>
      </c>
      <c r="C11902" s="162" t="n">
        <v>94.8</v>
      </c>
      <c r="D11902" s="162" t="n">
        <v>0.18067</v>
      </c>
      <c r="E11902" s="162" t="n"/>
    </row>
    <row r="11903">
      <c r="B11903" s="161" t="n">
        <v>27585</v>
      </c>
      <c r="C11903" s="162" t="n">
        <v>94.81</v>
      </c>
      <c r="D11903" s="162" t="n">
        <v>0.179085</v>
      </c>
      <c r="E11903" s="162" t="n"/>
    </row>
    <row r="11904">
      <c r="B11904" s="161" t="n">
        <v>27586</v>
      </c>
      <c r="C11904" s="162" t="n">
        <v>94.66</v>
      </c>
      <c r="D11904" s="162" t="n">
        <v>0.175794</v>
      </c>
      <c r="E11904" s="162" t="n"/>
    </row>
    <row r="11905">
      <c r="B11905" s="161" t="n">
        <v>27589</v>
      </c>
      <c r="C11905" s="162" t="n">
        <v>95.19</v>
      </c>
      <c r="D11905" s="162" t="n">
        <v>0.17957</v>
      </c>
      <c r="E11905" s="162" t="n"/>
    </row>
    <row r="11906">
      <c r="B11906" s="161" t="n">
        <v>27590</v>
      </c>
      <c r="C11906" s="162" t="n">
        <v>95.61</v>
      </c>
      <c r="D11906" s="162" t="n">
        <v>0.182046</v>
      </c>
      <c r="E11906" s="162" t="n"/>
    </row>
    <row r="11907">
      <c r="B11907" s="161" t="n">
        <v>27591</v>
      </c>
      <c r="C11907" s="162" t="n">
        <v>94.61</v>
      </c>
      <c r="D11907" s="162" t="n">
        <v>0.169585</v>
      </c>
      <c r="E11907" s="162" t="n"/>
    </row>
    <row r="11908">
      <c r="B11908" s="161" t="n">
        <v>27592</v>
      </c>
      <c r="C11908" s="162" t="n">
        <v>93.63</v>
      </c>
      <c r="D11908" s="162" t="n">
        <v>0.15728</v>
      </c>
      <c r="E11908" s="162" t="n"/>
    </row>
    <row r="11909">
      <c r="B11909" s="161" t="n">
        <v>27593</v>
      </c>
      <c r="C11909" s="162" t="n">
        <v>93.2</v>
      </c>
      <c r="D11909" s="162" t="n">
        <v>0.150815</v>
      </c>
      <c r="E11909" s="162" t="n"/>
    </row>
    <row r="11910">
      <c r="B11910" s="161" t="n">
        <v>27596</v>
      </c>
      <c r="C11910" s="162" t="n">
        <v>92.44</v>
      </c>
      <c r="D11910" s="162" t="n">
        <v>0.140748</v>
      </c>
      <c r="E11910" s="162" t="n"/>
    </row>
    <row r="11911">
      <c r="B11911" s="161" t="n">
        <v>27597</v>
      </c>
      <c r="C11911" s="162" t="n">
        <v>91.45</v>
      </c>
      <c r="D11911" s="162" t="n">
        <v>0.12817</v>
      </c>
      <c r="E11911" s="162" t="n"/>
    </row>
    <row r="11912">
      <c r="B11912" s="161" t="n">
        <v>27598</v>
      </c>
      <c r="C11912" s="162" t="n">
        <v>90.18000000000001</v>
      </c>
      <c r="D11912" s="162" t="n">
        <v>0.112618</v>
      </c>
      <c r="E11912" s="162" t="n"/>
    </row>
    <row r="11913">
      <c r="B11913" s="161" t="n">
        <v>27599</v>
      </c>
      <c r="C11913" s="162" t="n">
        <v>90.06999999999999</v>
      </c>
      <c r="D11913" s="162" t="n">
        <v>0.109833</v>
      </c>
      <c r="E11913" s="162" t="n"/>
    </row>
    <row r="11914">
      <c r="B11914" s="161" t="n">
        <v>27600</v>
      </c>
      <c r="C11914" s="162" t="n">
        <v>89.29000000000001</v>
      </c>
      <c r="D11914" s="162" t="n">
        <v>0.09980600000000001</v>
      </c>
      <c r="E11914" s="162" t="n"/>
    </row>
    <row r="11915">
      <c r="B11915" s="161" t="n">
        <v>27603</v>
      </c>
      <c r="C11915" s="162" t="n">
        <v>88.69</v>
      </c>
      <c r="D11915" s="162" t="n">
        <v>0.091895</v>
      </c>
      <c r="E11915" s="162" t="n"/>
    </row>
    <row r="11916">
      <c r="B11916" s="161" t="n">
        <v>27604</v>
      </c>
      <c r="C11916" s="162" t="n">
        <v>88.19</v>
      </c>
      <c r="D11916" s="162" t="n">
        <v>0.085188</v>
      </c>
      <c r="E11916" s="162" t="n"/>
    </row>
    <row r="11917">
      <c r="B11917" s="161" t="n">
        <v>27605</v>
      </c>
      <c r="C11917" s="162" t="n">
        <v>88.83</v>
      </c>
      <c r="D11917" s="162" t="n">
        <v>0.09142599999999999</v>
      </c>
      <c r="E11917" s="162" t="n"/>
    </row>
    <row r="11918">
      <c r="B11918" s="161" t="n">
        <v>27606</v>
      </c>
      <c r="C11918" s="162" t="n">
        <v>88.75</v>
      </c>
      <c r="D11918" s="162" t="n">
        <v>0.089458</v>
      </c>
      <c r="E11918" s="162" t="n"/>
    </row>
    <row r="11919">
      <c r="B11919" s="161" t="n">
        <v>27607</v>
      </c>
      <c r="C11919" s="162" t="n">
        <v>87.98999999999999</v>
      </c>
      <c r="D11919" s="162" t="n">
        <v>0.07977099999999999</v>
      </c>
      <c r="E11919" s="162" t="n"/>
    </row>
    <row r="11920">
      <c r="B11920" s="161" t="n">
        <v>27610</v>
      </c>
      <c r="C11920" s="162" t="n">
        <v>87.15000000000001</v>
      </c>
      <c r="D11920" s="162" t="n">
        <v>0.06919500000000001</v>
      </c>
      <c r="E11920" s="162" t="n"/>
    </row>
    <row r="11921">
      <c r="B11921" s="161" t="n">
        <v>27611</v>
      </c>
      <c r="C11921" s="162" t="n">
        <v>86.23</v>
      </c>
      <c r="D11921" s="162" t="n">
        <v>0.057725</v>
      </c>
      <c r="E11921" s="162" t="n"/>
    </row>
    <row r="11922">
      <c r="B11922" s="161" t="n">
        <v>27612</v>
      </c>
      <c r="C11922" s="162" t="n">
        <v>86.25</v>
      </c>
      <c r="D11922" s="162" t="n">
        <v>0.057174</v>
      </c>
      <c r="E11922" s="162" t="n"/>
    </row>
    <row r="11923">
      <c r="B11923" s="161" t="n">
        <v>27613</v>
      </c>
      <c r="C11923" s="162" t="n">
        <v>86.3</v>
      </c>
      <c r="D11923" s="162" t="n">
        <v>0.056946</v>
      </c>
      <c r="E11923" s="162" t="n"/>
    </row>
    <row r="11924">
      <c r="B11924" s="161" t="n">
        <v>27614</v>
      </c>
      <c r="C11924" s="162" t="n">
        <v>86.02</v>
      </c>
      <c r="D11924" s="162" t="n">
        <v>0.052777</v>
      </c>
      <c r="E11924" s="162" t="n"/>
    </row>
    <row r="11925">
      <c r="B11925" s="161" t="n">
        <v>27617</v>
      </c>
      <c r="C11925" s="162" t="n">
        <v>86.55</v>
      </c>
      <c r="D11925" s="162" t="n">
        <v>0.057919</v>
      </c>
      <c r="E11925" s="162" t="n"/>
    </row>
    <row r="11926">
      <c r="B11926" s="161" t="n">
        <v>27618</v>
      </c>
      <c r="C11926" s="162" t="n">
        <v>87.12</v>
      </c>
      <c r="D11926" s="162" t="n">
        <v>0.063443</v>
      </c>
      <c r="E11926" s="162" t="n"/>
    </row>
    <row r="11927">
      <c r="B11927" s="161" t="n">
        <v>27619</v>
      </c>
      <c r="C11927" s="162" t="n">
        <v>85.97</v>
      </c>
      <c r="D11927" s="162" t="n">
        <v>0.049185</v>
      </c>
      <c r="E11927" s="162" t="n"/>
    </row>
    <row r="11928">
      <c r="B11928" s="161" t="n">
        <v>27620</v>
      </c>
      <c r="C11928" s="162" t="n">
        <v>85.59999999999999</v>
      </c>
      <c r="D11928" s="162" t="n">
        <v>0.044092</v>
      </c>
      <c r="E11928" s="162" t="n"/>
    </row>
    <row r="11929">
      <c r="B11929" s="161" t="n">
        <v>27621</v>
      </c>
      <c r="C11929" s="162" t="n">
        <v>86.36</v>
      </c>
      <c r="D11929" s="162" t="n">
        <v>0.052196</v>
      </c>
      <c r="E11929" s="162" t="n"/>
    </row>
    <row r="11930">
      <c r="B11930" s="161" t="n">
        <v>27624</v>
      </c>
      <c r="C11930" s="162" t="n">
        <v>86.2</v>
      </c>
      <c r="D11930" s="162" t="n">
        <v>0.049591</v>
      </c>
      <c r="E11930" s="162" t="n"/>
    </row>
    <row r="11931">
      <c r="B11931" s="161" t="n">
        <v>27625</v>
      </c>
      <c r="C11931" s="162" t="n">
        <v>84.95</v>
      </c>
      <c r="D11931" s="162" t="n">
        <v>0.034309</v>
      </c>
      <c r="E11931" s="162" t="n"/>
    </row>
    <row r="11932">
      <c r="B11932" s="161" t="n">
        <v>27626</v>
      </c>
      <c r="C11932" s="162" t="n">
        <v>83.22</v>
      </c>
      <c r="D11932" s="162" t="n">
        <v>0.013117</v>
      </c>
      <c r="E11932" s="162" t="n"/>
    </row>
    <row r="11933">
      <c r="B11933" s="161" t="n">
        <v>27627</v>
      </c>
      <c r="C11933" s="162" t="n">
        <v>83.06999999999999</v>
      </c>
      <c r="D11933" s="162" t="n">
        <v>0.010828</v>
      </c>
      <c r="E11933" s="162" t="n"/>
    </row>
    <row r="11934">
      <c r="B11934" s="161" t="n">
        <v>27628</v>
      </c>
      <c r="C11934" s="162" t="n">
        <v>84.28</v>
      </c>
      <c r="D11934" s="162" t="n">
        <v>0.02471</v>
      </c>
      <c r="E11934" s="162" t="n"/>
    </row>
    <row r="11935">
      <c r="B11935" s="161" t="n">
        <v>27631</v>
      </c>
      <c r="C11935" s="162" t="n">
        <v>85.06</v>
      </c>
      <c r="D11935" s="162" t="n">
        <v>0.033323</v>
      </c>
      <c r="E11935" s="162" t="n"/>
    </row>
    <row r="11936">
      <c r="B11936" s="161" t="n">
        <v>27632</v>
      </c>
      <c r="C11936" s="162" t="n">
        <v>83.95999999999999</v>
      </c>
      <c r="D11936" s="162" t="n">
        <v>0.019757</v>
      </c>
      <c r="E11936" s="162" t="n"/>
    </row>
    <row r="11937">
      <c r="B11937" s="161" t="n">
        <v>27633</v>
      </c>
      <c r="C11937" s="162" t="n">
        <v>84.43000000000001</v>
      </c>
      <c r="D11937" s="162" t="n">
        <v>0.024776</v>
      </c>
      <c r="E11937" s="162" t="n"/>
    </row>
    <row r="11938">
      <c r="B11938" s="161" t="n">
        <v>27634</v>
      </c>
      <c r="C11938" s="162" t="n">
        <v>86.40000000000001</v>
      </c>
      <c r="D11938" s="162" t="n">
        <v>0.047068</v>
      </c>
      <c r="E11938" s="162" t="n"/>
    </row>
    <row r="11939">
      <c r="B11939" s="161" t="n">
        <v>27635</v>
      </c>
      <c r="C11939" s="162" t="n">
        <v>86.88</v>
      </c>
      <c r="D11939" s="162" t="n">
        <v>0.051788</v>
      </c>
      <c r="E11939" s="162" t="n"/>
    </row>
    <row r="11940">
      <c r="B11940" s="161" t="n">
        <v>27639</v>
      </c>
      <c r="C11940" s="162" t="n">
        <v>85.48</v>
      </c>
      <c r="D11940" s="162" t="n">
        <v>0.03479</v>
      </c>
      <c r="E11940" s="162" t="n"/>
    </row>
    <row r="11941">
      <c r="B11941" s="161" t="n">
        <v>27640</v>
      </c>
      <c r="C11941" s="162" t="n">
        <v>86.03</v>
      </c>
      <c r="D11941" s="162" t="n">
        <v>0.040349</v>
      </c>
      <c r="E11941" s="162" t="n"/>
    </row>
    <row r="11942">
      <c r="B11942" s="161" t="n">
        <v>27641</v>
      </c>
      <c r="C11942" s="162" t="n">
        <v>86.2</v>
      </c>
      <c r="D11942" s="162" t="n">
        <v>0.041299</v>
      </c>
      <c r="E11942" s="162" t="n"/>
    </row>
    <row r="11943">
      <c r="B11943" s="161" t="n">
        <v>27642</v>
      </c>
      <c r="C11943" s="162" t="n">
        <v>85.62</v>
      </c>
      <c r="D11943" s="162" t="n">
        <v>0.033495</v>
      </c>
      <c r="E11943" s="162" t="n"/>
    </row>
    <row r="11944">
      <c r="B11944" s="161" t="n">
        <v>27645</v>
      </c>
      <c r="C11944" s="162" t="n">
        <v>85.89</v>
      </c>
      <c r="D11944" s="162" t="n">
        <v>0.035558</v>
      </c>
      <c r="E11944" s="162" t="n"/>
    </row>
    <row r="11945">
      <c r="B11945" s="161" t="n">
        <v>27646</v>
      </c>
      <c r="C11945" s="162" t="n">
        <v>84.59999999999999</v>
      </c>
      <c r="D11945" s="162" t="n">
        <v>0.019435</v>
      </c>
      <c r="E11945" s="162" t="n"/>
    </row>
    <row r="11946">
      <c r="B11946" s="161" t="n">
        <v>27647</v>
      </c>
      <c r="C11946" s="162" t="n">
        <v>83.79000000000001</v>
      </c>
      <c r="D11946" s="162" t="n">
        <v>0.008917</v>
      </c>
      <c r="E11946" s="162" t="n"/>
    </row>
    <row r="11947">
      <c r="B11947" s="161" t="n">
        <v>27648</v>
      </c>
      <c r="C11947" s="162" t="n">
        <v>83.45</v>
      </c>
      <c r="D11947" s="162" t="n">
        <v>0.003971</v>
      </c>
      <c r="E11947" s="162" t="n"/>
    </row>
    <row r="11948">
      <c r="B11948" s="161" t="n">
        <v>27649</v>
      </c>
      <c r="C11948" s="162" t="n">
        <v>83.3</v>
      </c>
      <c r="D11948" s="162" t="n">
        <v>0.001341</v>
      </c>
      <c r="E11948" s="162" t="n"/>
    </row>
    <row r="11949">
      <c r="B11949" s="161" t="n">
        <v>27652</v>
      </c>
      <c r="C11949" s="162" t="n">
        <v>82.88</v>
      </c>
      <c r="D11949" s="162" t="n">
        <v>-0.004492</v>
      </c>
      <c r="E11949" s="162" t="n"/>
    </row>
    <row r="11950">
      <c r="B11950" s="161" t="n">
        <v>27653</v>
      </c>
      <c r="C11950" s="162" t="n">
        <v>82.09</v>
      </c>
      <c r="D11950" s="162" t="n">
        <v>-0.014797</v>
      </c>
      <c r="E11950" s="162" t="n"/>
    </row>
    <row r="11951">
      <c r="B11951" s="161" t="n">
        <v>27654</v>
      </c>
      <c r="C11951" s="162" t="n">
        <v>82.37</v>
      </c>
      <c r="D11951" s="162" t="n">
        <v>-0.012247</v>
      </c>
      <c r="E11951" s="162" t="n"/>
    </row>
    <row r="11952">
      <c r="B11952" s="161" t="n">
        <v>27655</v>
      </c>
      <c r="C11952" s="162" t="n">
        <v>84.06</v>
      </c>
      <c r="D11952" s="162" t="n">
        <v>0.00705</v>
      </c>
      <c r="E11952" s="162" t="n"/>
    </row>
    <row r="11953">
      <c r="B11953" s="161" t="n">
        <v>27656</v>
      </c>
      <c r="C11953" s="162" t="n">
        <v>85.88</v>
      </c>
      <c r="D11953" s="162" t="n">
        <v>0.027364</v>
      </c>
      <c r="E11953" s="162" t="n"/>
    </row>
    <row r="11954">
      <c r="B11954" s="161" t="n">
        <v>27659</v>
      </c>
      <c r="C11954" s="162" t="n">
        <v>85.06999999999999</v>
      </c>
      <c r="D11954" s="162" t="n">
        <v>0.016755</v>
      </c>
      <c r="E11954" s="162" t="n"/>
    </row>
    <row r="11955">
      <c r="B11955" s="161" t="n">
        <v>27660</v>
      </c>
      <c r="C11955" s="162" t="n">
        <v>84.94</v>
      </c>
      <c r="D11955" s="162" t="n">
        <v>0.014036</v>
      </c>
      <c r="E11955" s="162" t="n"/>
    </row>
    <row r="11956">
      <c r="B11956" s="161" t="n">
        <v>27661</v>
      </c>
      <c r="C11956" s="162" t="n">
        <v>85.73999999999999</v>
      </c>
      <c r="D11956" s="162" t="n">
        <v>0.022208</v>
      </c>
      <c r="E11956" s="162" t="n"/>
    </row>
    <row r="11957">
      <c r="B11957" s="161" t="n">
        <v>27662</v>
      </c>
      <c r="C11957" s="162" t="n">
        <v>85.64</v>
      </c>
      <c r="D11957" s="162" t="n">
        <v>0.019947</v>
      </c>
      <c r="E11957" s="162" t="n"/>
    </row>
    <row r="11958">
      <c r="B11958" s="161" t="n">
        <v>27663</v>
      </c>
      <c r="C11958" s="162" t="n">
        <v>86.19</v>
      </c>
      <c r="D11958" s="162" t="n">
        <v>0.025246</v>
      </c>
      <c r="E11958" s="162" t="n"/>
    </row>
    <row r="11959">
      <c r="B11959" s="161" t="n">
        <v>27666</v>
      </c>
      <c r="C11959" s="162" t="n">
        <v>85.03</v>
      </c>
      <c r="D11959" s="162" t="n">
        <v>0.010651</v>
      </c>
      <c r="E11959" s="162" t="n"/>
    </row>
    <row r="11960">
      <c r="B11960" s="161" t="n">
        <v>27667</v>
      </c>
      <c r="C11960" s="162" t="n">
        <v>83.87</v>
      </c>
      <c r="D11960" s="162" t="n">
        <v>-0.004083</v>
      </c>
      <c r="E11960" s="162" t="n"/>
    </row>
    <row r="11961">
      <c r="B11961" s="161" t="n">
        <v>27668</v>
      </c>
      <c r="C11961" s="162" t="n">
        <v>82.93000000000001</v>
      </c>
      <c r="D11961" s="162" t="n">
        <v>-0.016332</v>
      </c>
      <c r="E11961" s="162" t="n"/>
    </row>
    <row r="11962">
      <c r="B11962" s="161" t="n">
        <v>27669</v>
      </c>
      <c r="C11962" s="162" t="n">
        <v>83.81999999999999</v>
      </c>
      <c r="D11962" s="162" t="n">
        <v>-0.00662</v>
      </c>
      <c r="E11962" s="162" t="n"/>
    </row>
    <row r="11963">
      <c r="B11963" s="161" t="n">
        <v>27670</v>
      </c>
      <c r="C11963" s="162" t="n">
        <v>85.95</v>
      </c>
      <c r="D11963" s="162" t="n">
        <v>0.017405</v>
      </c>
      <c r="E11963" s="162" t="n"/>
    </row>
    <row r="11964">
      <c r="B11964" s="161" t="n">
        <v>27673</v>
      </c>
      <c r="C11964" s="162" t="n">
        <v>86.88</v>
      </c>
      <c r="D11964" s="162" t="n">
        <v>0.02703</v>
      </c>
      <c r="E11964" s="162" t="n"/>
    </row>
    <row r="11965">
      <c r="B11965" s="161" t="n">
        <v>27674</v>
      </c>
      <c r="C11965" s="162" t="n">
        <v>86.77</v>
      </c>
      <c r="D11965" s="162" t="n">
        <v>0.024589</v>
      </c>
      <c r="E11965" s="162" t="n"/>
    </row>
    <row r="11966">
      <c r="B11966" s="161" t="n">
        <v>27675</v>
      </c>
      <c r="C11966" s="162" t="n">
        <v>87.94</v>
      </c>
      <c r="D11966" s="162" t="n">
        <v>0.036686</v>
      </c>
      <c r="E11966" s="162" t="n"/>
    </row>
    <row r="11967">
      <c r="B11967" s="161" t="n">
        <v>27676</v>
      </c>
      <c r="C11967" s="162" t="n">
        <v>88.37</v>
      </c>
      <c r="D11967" s="162" t="n">
        <v>0.040297</v>
      </c>
      <c r="E11967" s="162" t="n"/>
    </row>
    <row r="11968">
      <c r="B11968" s="161" t="n">
        <v>27677</v>
      </c>
      <c r="C11968" s="162" t="n">
        <v>88.20999999999999</v>
      </c>
      <c r="D11968" s="162" t="n">
        <v>0.037262</v>
      </c>
      <c r="E11968" s="162" t="n"/>
    </row>
    <row r="11969">
      <c r="B11969" s="161" t="n">
        <v>27680</v>
      </c>
      <c r="C11969" s="162" t="n">
        <v>89.45999999999999</v>
      </c>
      <c r="D11969" s="162" t="n">
        <v>0.050021</v>
      </c>
      <c r="E11969" s="162" t="n"/>
    </row>
    <row r="11970">
      <c r="B11970" s="161" t="n">
        <v>27681</v>
      </c>
      <c r="C11970" s="162" t="n">
        <v>89.28</v>
      </c>
      <c r="D11970" s="162" t="n">
        <v>0.046708</v>
      </c>
      <c r="E11970" s="162" t="n"/>
    </row>
    <row r="11971">
      <c r="B11971" s="161" t="n">
        <v>27682</v>
      </c>
      <c r="C11971" s="162" t="n">
        <v>89.23</v>
      </c>
      <c r="D11971" s="162" t="n">
        <v>0.044936</v>
      </c>
      <c r="E11971" s="162" t="n"/>
    </row>
    <row r="11972">
      <c r="B11972" s="161" t="n">
        <v>27683</v>
      </c>
      <c r="C11972" s="162" t="n">
        <v>89.37</v>
      </c>
      <c r="D11972" s="162" t="n">
        <v>0.045382</v>
      </c>
      <c r="E11972" s="162" t="n"/>
    </row>
    <row r="11973">
      <c r="B11973" s="161" t="n">
        <v>27684</v>
      </c>
      <c r="C11973" s="162" t="n">
        <v>88.86</v>
      </c>
      <c r="D11973" s="162" t="n">
        <v>0.038597</v>
      </c>
      <c r="E11973" s="162" t="n"/>
    </row>
    <row r="11974">
      <c r="B11974" s="161" t="n">
        <v>27687</v>
      </c>
      <c r="C11974" s="162" t="n">
        <v>89.81999999999999</v>
      </c>
      <c r="D11974" s="162" t="n">
        <v>0.048247</v>
      </c>
      <c r="E11974" s="162" t="n"/>
    </row>
    <row r="11975">
      <c r="B11975" s="161" t="n">
        <v>27688</v>
      </c>
      <c r="C11975" s="162" t="n">
        <v>90.56</v>
      </c>
      <c r="D11975" s="162" t="n">
        <v>0.055311</v>
      </c>
      <c r="E11975" s="162" t="n"/>
    </row>
    <row r="11976">
      <c r="B11976" s="161" t="n">
        <v>27689</v>
      </c>
      <c r="C11976" s="162" t="n">
        <v>90.70999999999999</v>
      </c>
      <c r="D11976" s="162" t="n">
        <v>0.05576</v>
      </c>
      <c r="E11976" s="162" t="n"/>
    </row>
    <row r="11977">
      <c r="B11977" s="161" t="n">
        <v>27690</v>
      </c>
      <c r="C11977" s="162" t="n">
        <v>91.23999999999999</v>
      </c>
      <c r="D11977" s="162" t="n">
        <v>0.060417</v>
      </c>
      <c r="E11977" s="162" t="n"/>
    </row>
    <row r="11978">
      <c r="B11978" s="161" t="n">
        <v>27691</v>
      </c>
      <c r="C11978" s="162" t="n">
        <v>89.83</v>
      </c>
      <c r="D11978" s="162" t="n">
        <v>0.043841</v>
      </c>
      <c r="E11978" s="162" t="n"/>
    </row>
    <row r="11979">
      <c r="B11979" s="161" t="n">
        <v>27694</v>
      </c>
      <c r="C11979" s="162" t="n">
        <v>89.73</v>
      </c>
      <c r="D11979" s="162" t="n">
        <v>0.041715</v>
      </c>
      <c r="E11979" s="162" t="n"/>
    </row>
    <row r="11980">
      <c r="B11980" s="161" t="n">
        <v>27695</v>
      </c>
      <c r="C11980" s="162" t="n">
        <v>90.51000000000001</v>
      </c>
      <c r="D11980" s="162" t="n">
        <v>0.049276</v>
      </c>
      <c r="E11980" s="162" t="n"/>
    </row>
    <row r="11981">
      <c r="B11981" s="161" t="n">
        <v>27696</v>
      </c>
      <c r="C11981" s="162" t="n">
        <v>89.39</v>
      </c>
      <c r="D11981" s="162" t="n">
        <v>0.035824</v>
      </c>
      <c r="E11981" s="162" t="n"/>
    </row>
    <row r="11982">
      <c r="B11982" s="161" t="n">
        <v>27697</v>
      </c>
      <c r="C11982" s="162" t="n">
        <v>89.31</v>
      </c>
      <c r="D11982" s="162" t="n">
        <v>0.033929</v>
      </c>
      <c r="E11982" s="162" t="n"/>
    </row>
    <row r="11983">
      <c r="B11983" s="161" t="n">
        <v>27698</v>
      </c>
      <c r="C11983" s="162" t="n">
        <v>89.04000000000001</v>
      </c>
      <c r="D11983" s="162" t="n">
        <v>0.029854</v>
      </c>
      <c r="E11983" s="162" t="n"/>
    </row>
    <row r="11984">
      <c r="B11984" s="161" t="n">
        <v>27701</v>
      </c>
      <c r="C11984" s="162" t="n">
        <v>88.09</v>
      </c>
      <c r="D11984" s="162" t="n">
        <v>0.018144</v>
      </c>
      <c r="E11984" s="162" t="n"/>
    </row>
    <row r="11985">
      <c r="B11985" s="161" t="n">
        <v>27702</v>
      </c>
      <c r="C11985" s="162" t="n">
        <v>88.51000000000001</v>
      </c>
      <c r="D11985" s="162" t="n">
        <v>0.021872</v>
      </c>
      <c r="E11985" s="162" t="n"/>
    </row>
    <row r="11986">
      <c r="B11986" s="161" t="n">
        <v>27703</v>
      </c>
      <c r="C11986" s="162" t="n">
        <v>89.15000000000001</v>
      </c>
      <c r="D11986" s="162" t="n">
        <v>0.028072</v>
      </c>
      <c r="E11986" s="162" t="n"/>
    </row>
    <row r="11987">
      <c r="B11987" s="161" t="n">
        <v>27704</v>
      </c>
      <c r="C11987" s="162" t="n">
        <v>89.55</v>
      </c>
      <c r="D11987" s="162" t="n">
        <v>0.031541</v>
      </c>
      <c r="E11987" s="162" t="n"/>
    </row>
    <row r="11988">
      <c r="B11988" s="161" t="n">
        <v>27705</v>
      </c>
      <c r="C11988" s="162" t="n">
        <v>89.33</v>
      </c>
      <c r="D11988" s="162" t="n">
        <v>0.028139</v>
      </c>
      <c r="E11988" s="162" t="n"/>
    </row>
    <row r="11989">
      <c r="B11989" s="161" t="n">
        <v>27708</v>
      </c>
      <c r="C11989" s="162" t="n">
        <v>89.34</v>
      </c>
      <c r="D11989" s="162" t="n">
        <v>0.027447</v>
      </c>
      <c r="E11989" s="162" t="n"/>
    </row>
    <row r="11990">
      <c r="B11990" s="161" t="n">
        <v>27709</v>
      </c>
      <c r="C11990" s="162" t="n">
        <v>89.87</v>
      </c>
      <c r="D11990" s="162" t="n">
        <v>0.032566</v>
      </c>
      <c r="E11990" s="162" t="n"/>
    </row>
    <row r="11991">
      <c r="B11991" s="161" t="n">
        <v>27710</v>
      </c>
      <c r="C11991" s="162" t="n">
        <v>91.19</v>
      </c>
      <c r="D11991" s="162" t="n">
        <v>0.046347</v>
      </c>
      <c r="E11991" s="162" t="n"/>
    </row>
    <row r="11992">
      <c r="B11992" s="161" t="n">
        <v>27711</v>
      </c>
      <c r="C11992" s="162" t="n">
        <v>91.04000000000001</v>
      </c>
      <c r="D11992" s="162" t="n">
        <v>0.04385</v>
      </c>
      <c r="E11992" s="162" t="n"/>
    </row>
    <row r="11993">
      <c r="B11993" s="161" t="n">
        <v>27712</v>
      </c>
      <c r="C11993" s="162" t="n">
        <v>90.97</v>
      </c>
      <c r="D11993" s="162" t="n">
        <v>0.042278</v>
      </c>
      <c r="E11993" s="162" t="n"/>
    </row>
    <row r="11994">
      <c r="B11994" s="161" t="n">
        <v>27715</v>
      </c>
      <c r="C11994" s="162" t="n">
        <v>91.45999999999999</v>
      </c>
      <c r="D11994" s="162" t="n">
        <v>0.046868</v>
      </c>
      <c r="E11994" s="162" t="n"/>
    </row>
    <row r="11995">
      <c r="B11995" s="161" t="n">
        <v>27716</v>
      </c>
      <c r="C11995" s="162" t="n">
        <v>91</v>
      </c>
      <c r="D11995" s="162" t="n">
        <v>0.041059</v>
      </c>
      <c r="E11995" s="162" t="n"/>
    </row>
    <row r="11996">
      <c r="B11996" s="161" t="n">
        <v>27717</v>
      </c>
      <c r="C11996" s="162" t="n">
        <v>89.98</v>
      </c>
      <c r="D11996" s="162" t="n">
        <v>0.029156</v>
      </c>
      <c r="E11996" s="162" t="n"/>
    </row>
    <row r="11997">
      <c r="B11997" s="161" t="n">
        <v>27718</v>
      </c>
      <c r="C11997" s="162" t="n">
        <v>89.64</v>
      </c>
      <c r="D11997" s="162" t="n">
        <v>0.024736</v>
      </c>
      <c r="E11997" s="162" t="n"/>
    </row>
    <row r="11998">
      <c r="B11998" s="161" t="n">
        <v>27719</v>
      </c>
      <c r="C11998" s="162" t="n">
        <v>89.53</v>
      </c>
      <c r="D11998" s="162" t="n">
        <v>0.022885</v>
      </c>
      <c r="E11998" s="162" t="n"/>
    </row>
    <row r="11999">
      <c r="B11999" s="161" t="n">
        <v>27722</v>
      </c>
      <c r="C11999" s="162" t="n">
        <v>89.7</v>
      </c>
      <c r="D11999" s="162" t="n">
        <v>0.024135</v>
      </c>
      <c r="E11999" s="162" t="n"/>
    </row>
    <row r="12000">
      <c r="B12000" s="161" t="n">
        <v>27723</v>
      </c>
      <c r="C12000" s="162" t="n">
        <v>90.70999999999999</v>
      </c>
      <c r="D12000" s="162" t="n">
        <v>0.034639</v>
      </c>
      <c r="E12000" s="162" t="n"/>
    </row>
    <row r="12001">
      <c r="B12001" s="161" t="n">
        <v>27724</v>
      </c>
      <c r="C12001" s="162" t="n">
        <v>90.94</v>
      </c>
      <c r="D12001" s="162" t="n">
        <v>0.036543</v>
      </c>
      <c r="E12001" s="162" t="n"/>
    </row>
    <row r="12002">
      <c r="B12002" s="161" t="n">
        <v>27726</v>
      </c>
      <c r="C12002" s="162" t="n">
        <v>91.23999999999999</v>
      </c>
      <c r="D12002" s="162" t="n">
        <v>0.039253</v>
      </c>
      <c r="E12002" s="162" t="n"/>
    </row>
    <row r="12003">
      <c r="B12003" s="161" t="n">
        <v>27729</v>
      </c>
      <c r="C12003" s="162" t="n">
        <v>90.67</v>
      </c>
      <c r="D12003" s="162" t="n">
        <v>0.032463</v>
      </c>
      <c r="E12003" s="162" t="n"/>
    </row>
    <row r="12004">
      <c r="B12004" s="161" t="n">
        <v>27730</v>
      </c>
      <c r="C12004" s="162" t="n">
        <v>89.33</v>
      </c>
      <c r="D12004" s="162" t="n">
        <v>0.017096</v>
      </c>
      <c r="E12004" s="162" t="n"/>
    </row>
    <row r="12005">
      <c r="B12005" s="161" t="n">
        <v>27731</v>
      </c>
      <c r="C12005" s="162" t="n">
        <v>87.59999999999999</v>
      </c>
      <c r="D12005" s="162" t="n">
        <v>-0.002811</v>
      </c>
      <c r="E12005" s="162" t="n"/>
    </row>
    <row r="12006">
      <c r="B12006" s="161" t="n">
        <v>27732</v>
      </c>
      <c r="C12006" s="162" t="n">
        <v>87.84</v>
      </c>
      <c r="D12006" s="162" t="n">
        <v>-0.000396</v>
      </c>
      <c r="E12006" s="162" t="n"/>
    </row>
    <row r="12007">
      <c r="B12007" s="161" t="n">
        <v>27733</v>
      </c>
      <c r="C12007" s="162" t="n">
        <v>86.81999999999999</v>
      </c>
      <c r="D12007" s="162" t="n">
        <v>-0.012314</v>
      </c>
      <c r="E12007" s="162" t="n"/>
    </row>
    <row r="12008">
      <c r="B12008" s="161" t="n">
        <v>27736</v>
      </c>
      <c r="C12008" s="162" t="n">
        <v>87.06999999999999</v>
      </c>
      <c r="D12008" s="162" t="n">
        <v>-0.009759</v>
      </c>
      <c r="E12008" s="162" t="n"/>
    </row>
    <row r="12009">
      <c r="B12009" s="161" t="n">
        <v>27737</v>
      </c>
      <c r="C12009" s="162" t="n">
        <v>87.3</v>
      </c>
      <c r="D12009" s="162" t="n">
        <v>-0.007563</v>
      </c>
      <c r="E12009" s="162" t="n"/>
    </row>
    <row r="12010">
      <c r="B12010" s="161" t="n">
        <v>27738</v>
      </c>
      <c r="C12010" s="162" t="n">
        <v>88.08</v>
      </c>
      <c r="D12010" s="162" t="n">
        <v>0.000894</v>
      </c>
      <c r="E12010" s="162" t="n"/>
    </row>
    <row r="12011">
      <c r="B12011" s="161" t="n">
        <v>27739</v>
      </c>
      <c r="C12011" s="162" t="n">
        <v>87.8</v>
      </c>
      <c r="D12011" s="162" t="n">
        <v>-0.002689</v>
      </c>
      <c r="E12011" s="162" t="n"/>
    </row>
    <row r="12012">
      <c r="B12012" s="161" t="n">
        <v>27740</v>
      </c>
      <c r="C12012" s="162" t="n">
        <v>87.83</v>
      </c>
      <c r="D12012" s="162" t="n">
        <v>-0.002702</v>
      </c>
      <c r="E12012" s="162" t="n"/>
    </row>
    <row r="12013">
      <c r="B12013" s="161" t="n">
        <v>27743</v>
      </c>
      <c r="C12013" s="162" t="n">
        <v>88.09</v>
      </c>
      <c r="D12013" s="162" t="n">
        <v>-3.3e-05</v>
      </c>
      <c r="E12013" s="162" t="n"/>
    </row>
    <row r="12014">
      <c r="B12014" s="161" t="n">
        <v>27744</v>
      </c>
      <c r="C12014" s="162" t="n">
        <v>88.93000000000001</v>
      </c>
      <c r="D12014" s="162" t="n">
        <v>0.009152</v>
      </c>
      <c r="E12014" s="162" t="n"/>
    </row>
    <row r="12015">
      <c r="B12015" s="161" t="n">
        <v>27745</v>
      </c>
      <c r="C12015" s="162" t="n">
        <v>89.15000000000001</v>
      </c>
      <c r="D12015" s="162" t="n">
        <v>0.011269</v>
      </c>
      <c r="E12015" s="162" t="n"/>
    </row>
    <row r="12016">
      <c r="B12016" s="161" t="n">
        <v>27746</v>
      </c>
      <c r="C12016" s="162" t="n">
        <v>89.43000000000001</v>
      </c>
      <c r="D12016" s="162" t="n">
        <v>0.014079</v>
      </c>
      <c r="E12016" s="162" t="n"/>
    </row>
    <row r="12017">
      <c r="B12017" s="161" t="n">
        <v>27747</v>
      </c>
      <c r="C12017" s="162" t="n">
        <v>88.8</v>
      </c>
      <c r="D12017" s="162" t="n">
        <v>0.006754</v>
      </c>
      <c r="E12017" s="162" t="n"/>
    </row>
    <row r="12018">
      <c r="B12018" s="161" t="n">
        <v>27750</v>
      </c>
      <c r="C12018" s="162" t="n">
        <v>88.14</v>
      </c>
      <c r="D12018" s="162" t="n">
        <v>-0.000887</v>
      </c>
      <c r="E12018" s="162" t="n"/>
    </row>
    <row r="12019">
      <c r="B12019" s="161" t="n">
        <v>27751</v>
      </c>
      <c r="C12019" s="162" t="n">
        <v>88.73</v>
      </c>
      <c r="D12019" s="162" t="n">
        <v>0.005537</v>
      </c>
      <c r="E12019" s="162" t="n"/>
    </row>
    <row r="12020">
      <c r="B12020" s="161" t="n">
        <v>27752</v>
      </c>
      <c r="C12020" s="162" t="n">
        <v>89.45999999999999</v>
      </c>
      <c r="D12020" s="162" t="n">
        <v>0.013398</v>
      </c>
      <c r="E12020" s="162" t="n"/>
    </row>
    <row r="12021">
      <c r="B12021" s="161" t="n">
        <v>27754</v>
      </c>
      <c r="C12021" s="162" t="n">
        <v>90.25</v>
      </c>
      <c r="D12021" s="162" t="n">
        <v>0.021821</v>
      </c>
      <c r="E12021" s="162" t="n"/>
    </row>
    <row r="12022">
      <c r="B12022" s="161" t="n">
        <v>27757</v>
      </c>
      <c r="C12022" s="162" t="n">
        <v>90.13</v>
      </c>
      <c r="D12022" s="162" t="n">
        <v>0.020187</v>
      </c>
      <c r="E12022" s="162" t="n"/>
    </row>
    <row r="12023">
      <c r="B12023" s="161" t="n">
        <v>27758</v>
      </c>
      <c r="C12023" s="162" t="n">
        <v>89.77</v>
      </c>
      <c r="D12023" s="162" t="n">
        <v>0.015972</v>
      </c>
      <c r="E12023" s="162" t="n"/>
    </row>
    <row r="12024">
      <c r="B12024" s="161" t="n">
        <v>27759</v>
      </c>
      <c r="C12024" s="162" t="n">
        <v>90.19</v>
      </c>
      <c r="D12024" s="162" t="n">
        <v>0.020353</v>
      </c>
      <c r="E12024" s="162" t="n"/>
    </row>
    <row r="12025">
      <c r="B12025" s="161" t="n">
        <v>27761</v>
      </c>
      <c r="C12025" s="162" t="n">
        <v>90.90000000000001</v>
      </c>
      <c r="D12025" s="162" t="n">
        <v>0.027824</v>
      </c>
      <c r="E12025" s="162" t="n"/>
    </row>
    <row r="12026">
      <c r="B12026" s="161" t="n">
        <v>27764</v>
      </c>
      <c r="C12026" s="162" t="n">
        <v>92.58</v>
      </c>
      <c r="D12026" s="162" t="n">
        <v>0.045629</v>
      </c>
      <c r="E12026" s="162" t="n"/>
    </row>
    <row r="12027">
      <c r="B12027" s="161" t="n">
        <v>27765</v>
      </c>
      <c r="C12027" s="162" t="n">
        <v>93.53</v>
      </c>
      <c r="D12027" s="162" t="n">
        <v>0.055266</v>
      </c>
      <c r="E12027" s="162" t="n"/>
    </row>
    <row r="12028">
      <c r="B12028" s="161" t="n">
        <v>27766</v>
      </c>
      <c r="C12028" s="162" t="n">
        <v>93.95</v>
      </c>
      <c r="D12028" s="162" t="n">
        <v>0.059038</v>
      </c>
      <c r="E12028" s="162" t="n"/>
    </row>
    <row r="12029">
      <c r="B12029" s="161" t="n">
        <v>27767</v>
      </c>
      <c r="C12029" s="162" t="n">
        <v>94.58</v>
      </c>
      <c r="D12029" s="162" t="n">
        <v>0.065015</v>
      </c>
      <c r="E12029" s="162" t="n"/>
    </row>
    <row r="12030">
      <c r="B12030" s="161" t="n">
        <v>27768</v>
      </c>
      <c r="C12030" s="162" t="n">
        <v>94.95</v>
      </c>
      <c r="D12030" s="162" t="n">
        <v>0.06827900000000001</v>
      </c>
      <c r="E12030" s="162" t="n"/>
    </row>
    <row r="12031">
      <c r="B12031" s="161" t="n">
        <v>27771</v>
      </c>
      <c r="C12031" s="162" t="n">
        <v>96.33</v>
      </c>
      <c r="D12031" s="162" t="n">
        <v>0.08200499999999999</v>
      </c>
      <c r="E12031" s="162" t="n"/>
    </row>
    <row r="12032">
      <c r="B12032" s="161" t="n">
        <v>27772</v>
      </c>
      <c r="C12032" s="162" t="n">
        <v>95.56999999999999</v>
      </c>
      <c r="D12032" s="162" t="n">
        <v>0.073396</v>
      </c>
      <c r="E12032" s="162" t="n"/>
    </row>
    <row r="12033">
      <c r="B12033" s="161" t="n">
        <v>27773</v>
      </c>
      <c r="C12033" s="162" t="n">
        <v>97.13</v>
      </c>
      <c r="D12033" s="162" t="n">
        <v>0.088772</v>
      </c>
      <c r="E12033" s="162" t="n"/>
    </row>
    <row r="12034">
      <c r="B12034" s="161" t="n">
        <v>27774</v>
      </c>
      <c r="C12034" s="162" t="n">
        <v>96.61</v>
      </c>
      <c r="D12034" s="162" t="n">
        <v>0.082607</v>
      </c>
      <c r="E12034" s="162" t="n"/>
    </row>
    <row r="12035">
      <c r="B12035" s="161" t="n">
        <v>27775</v>
      </c>
      <c r="C12035" s="162" t="n">
        <v>97</v>
      </c>
      <c r="D12035" s="162" t="n">
        <v>0.08576499999999999</v>
      </c>
      <c r="E12035" s="162" t="n"/>
    </row>
    <row r="12036">
      <c r="B12036" s="161" t="n">
        <v>27778</v>
      </c>
      <c r="C12036" s="162" t="n">
        <v>98.31999999999999</v>
      </c>
      <c r="D12036" s="162" t="n">
        <v>0.098303</v>
      </c>
      <c r="E12036" s="162" t="n"/>
    </row>
    <row r="12037">
      <c r="B12037" s="161" t="n">
        <v>27779</v>
      </c>
      <c r="C12037" s="162" t="n">
        <v>98.86</v>
      </c>
      <c r="D12037" s="162" t="n">
        <v>0.102742</v>
      </c>
      <c r="E12037" s="162" t="n"/>
    </row>
    <row r="12038">
      <c r="B12038" s="161" t="n">
        <v>27780</v>
      </c>
      <c r="C12038" s="162" t="n">
        <v>98.23999999999999</v>
      </c>
      <c r="D12038" s="162" t="n">
        <v>0.095484</v>
      </c>
      <c r="E12038" s="162" t="n"/>
    </row>
    <row r="12039">
      <c r="B12039" s="161" t="n">
        <v>27781</v>
      </c>
      <c r="C12039" s="162" t="n">
        <v>98.04000000000001</v>
      </c>
      <c r="D12039" s="162" t="n">
        <v>0.092596</v>
      </c>
      <c r="E12039" s="162" t="n"/>
    </row>
    <row r="12040">
      <c r="B12040" s="161" t="n">
        <v>27782</v>
      </c>
      <c r="C12040" s="162" t="n">
        <v>99.20999999999999</v>
      </c>
      <c r="D12040" s="162" t="n">
        <v>0.103595</v>
      </c>
      <c r="E12040" s="162" t="n"/>
    </row>
    <row r="12041">
      <c r="B12041" s="161" t="n">
        <v>27785</v>
      </c>
      <c r="C12041" s="162" t="n">
        <v>99.68000000000001</v>
      </c>
      <c r="D12041" s="162" t="n">
        <v>0.107456</v>
      </c>
      <c r="E12041" s="162" t="n"/>
    </row>
    <row r="12042">
      <c r="B12042" s="161" t="n">
        <v>27786</v>
      </c>
      <c r="C12042" s="162" t="n">
        <v>99.06999999999999</v>
      </c>
      <c r="D12042" s="162" t="n">
        <v>0.100565</v>
      </c>
      <c r="E12042" s="162" t="n"/>
    </row>
    <row r="12043">
      <c r="B12043" s="161" t="n">
        <v>27787</v>
      </c>
      <c r="C12043" s="162" t="n">
        <v>98.53</v>
      </c>
      <c r="D12043" s="162" t="n">
        <v>0.094417</v>
      </c>
      <c r="E12043" s="162" t="n"/>
    </row>
    <row r="12044">
      <c r="B12044" s="161" t="n">
        <v>27788</v>
      </c>
      <c r="C12044" s="162" t="n">
        <v>100.11</v>
      </c>
      <c r="D12044" s="162" t="n">
        <v>0.109573</v>
      </c>
      <c r="E12044" s="162" t="n"/>
    </row>
    <row r="12045">
      <c r="B12045" s="161" t="n">
        <v>27789</v>
      </c>
      <c r="C12045" s="162" t="n">
        <v>100.86</v>
      </c>
      <c r="D12045" s="162" t="n">
        <v>0.116278</v>
      </c>
      <c r="E12045" s="162" t="n"/>
    </row>
    <row r="12046">
      <c r="B12046" s="161" t="n">
        <v>27792</v>
      </c>
      <c r="C12046" s="162" t="n">
        <v>100.87</v>
      </c>
      <c r="D12046" s="162" t="n">
        <v>0.115566</v>
      </c>
      <c r="E12046" s="162" t="n"/>
    </row>
    <row r="12047">
      <c r="B12047" s="161" t="n">
        <v>27793</v>
      </c>
      <c r="C12047" s="162" t="n">
        <v>101.18</v>
      </c>
      <c r="D12047" s="162" t="n">
        <v>0.117859</v>
      </c>
      <c r="E12047" s="162" t="n"/>
    </row>
    <row r="12048">
      <c r="B12048" s="161" t="n">
        <v>27794</v>
      </c>
      <c r="C12048" s="162" t="n">
        <v>101.91</v>
      </c>
      <c r="D12048" s="162" t="n">
        <v>0.124224</v>
      </c>
      <c r="E12048" s="162" t="n"/>
    </row>
    <row r="12049">
      <c r="B12049" s="161" t="n">
        <v>27795</v>
      </c>
      <c r="C12049" s="162" t="n">
        <v>100.39</v>
      </c>
      <c r="D12049" s="162" t="n">
        <v>0.108404</v>
      </c>
      <c r="E12049" s="162" t="n"/>
    </row>
    <row r="12050">
      <c r="B12050" s="161" t="n">
        <v>27796</v>
      </c>
      <c r="C12050" s="162" t="n">
        <v>99.45999999999999</v>
      </c>
      <c r="D12050" s="162" t="n">
        <v>0.098353</v>
      </c>
      <c r="E12050" s="162" t="n"/>
    </row>
    <row r="12051">
      <c r="B12051" s="161" t="n">
        <v>27799</v>
      </c>
      <c r="C12051" s="162" t="n">
        <v>99.62</v>
      </c>
      <c r="D12051" s="162" t="n">
        <v>0.09923899999999999</v>
      </c>
      <c r="E12051" s="162" t="n"/>
    </row>
    <row r="12052">
      <c r="B12052" s="161" t="n">
        <v>27800</v>
      </c>
      <c r="C12052" s="162" t="n">
        <v>100.47</v>
      </c>
      <c r="D12052" s="162" t="n">
        <v>0.106947</v>
      </c>
      <c r="E12052" s="162" t="n"/>
    </row>
    <row r="12053">
      <c r="B12053" s="161" t="n">
        <v>27801</v>
      </c>
      <c r="C12053" s="162" t="n">
        <v>100.77</v>
      </c>
      <c r="D12053" s="162" t="n">
        <v>0.10909</v>
      </c>
      <c r="E12053" s="162" t="n"/>
    </row>
    <row r="12054">
      <c r="B12054" s="161" t="n">
        <v>27802</v>
      </c>
      <c r="C12054" s="162" t="n">
        <v>100.25</v>
      </c>
      <c r="D12054" s="162" t="n">
        <v>0.1032</v>
      </c>
      <c r="E12054" s="162" t="n"/>
    </row>
    <row r="12055">
      <c r="B12055" s="161" t="n">
        <v>27803</v>
      </c>
      <c r="C12055" s="162" t="n">
        <v>99.67</v>
      </c>
      <c r="D12055" s="162" t="n">
        <v>0.096759</v>
      </c>
      <c r="E12055" s="162" t="n"/>
    </row>
    <row r="12056">
      <c r="B12056" s="161" t="n">
        <v>27807</v>
      </c>
      <c r="C12056" s="162" t="n">
        <v>99.05</v>
      </c>
      <c r="D12056" s="162" t="n">
        <v>0.089976</v>
      </c>
      <c r="E12056" s="162" t="n"/>
    </row>
    <row r="12057">
      <c r="B12057" s="161" t="n">
        <v>27808</v>
      </c>
      <c r="C12057" s="162" t="n">
        <v>99.84999999999999</v>
      </c>
      <c r="D12057" s="162" t="n">
        <v>0.09748</v>
      </c>
      <c r="E12057" s="162" t="n"/>
    </row>
    <row r="12058">
      <c r="B12058" s="161" t="n">
        <v>27809</v>
      </c>
      <c r="C12058" s="162" t="n">
        <v>101.41</v>
      </c>
      <c r="D12058" s="162" t="n">
        <v>0.112278</v>
      </c>
      <c r="E12058" s="162" t="n"/>
    </row>
    <row r="12059">
      <c r="B12059" s="161" t="n">
        <v>27810</v>
      </c>
      <c r="C12059" s="162" t="n">
        <v>102.1</v>
      </c>
      <c r="D12059" s="162" t="n">
        <v>0.118341</v>
      </c>
      <c r="E12059" s="162" t="n"/>
    </row>
    <row r="12060">
      <c r="B12060" s="161" t="n">
        <v>27813</v>
      </c>
      <c r="C12060" s="162" t="n">
        <v>101.61</v>
      </c>
      <c r="D12060" s="162" t="n">
        <v>0.112867</v>
      </c>
      <c r="E12060" s="162" t="n"/>
    </row>
    <row r="12061">
      <c r="B12061" s="161" t="n">
        <v>27814</v>
      </c>
      <c r="C12061" s="162" t="n">
        <v>102.03</v>
      </c>
      <c r="D12061" s="162" t="n">
        <v>0.116358</v>
      </c>
      <c r="E12061" s="162" t="n"/>
    </row>
    <row r="12062">
      <c r="B12062" s="161" t="n">
        <v>27815</v>
      </c>
      <c r="C12062" s="162" t="n">
        <v>101.69</v>
      </c>
      <c r="D12062" s="162" t="n">
        <v>0.11241</v>
      </c>
      <c r="E12062" s="162" t="n"/>
    </row>
    <row r="12063">
      <c r="B12063" s="161" t="n">
        <v>27816</v>
      </c>
      <c r="C12063" s="162" t="n">
        <v>100.11</v>
      </c>
      <c r="D12063" s="162" t="n">
        <v>0.09628200000000001</v>
      </c>
      <c r="E12063" s="162" t="n"/>
    </row>
    <row r="12064">
      <c r="B12064" s="161" t="n">
        <v>27817</v>
      </c>
      <c r="C12064" s="162" t="n">
        <v>99.70999999999999</v>
      </c>
      <c r="D12064" s="162" t="n">
        <v>0.09186900000000001</v>
      </c>
      <c r="E12064" s="162" t="n"/>
    </row>
    <row r="12065">
      <c r="B12065" s="161" t="n">
        <v>27820</v>
      </c>
      <c r="C12065" s="162" t="n">
        <v>100.02</v>
      </c>
      <c r="D12065" s="162" t="n">
        <v>0.0945</v>
      </c>
      <c r="E12065" s="162" t="n"/>
    </row>
    <row r="12066">
      <c r="B12066" s="161" t="n">
        <v>27821</v>
      </c>
      <c r="C12066" s="162" t="n">
        <v>100.56</v>
      </c>
      <c r="D12066" s="162" t="n">
        <v>0.099328</v>
      </c>
      <c r="E12066" s="162" t="n"/>
    </row>
    <row r="12067">
      <c r="B12067" s="161" t="n">
        <v>27822</v>
      </c>
      <c r="C12067" s="162" t="n">
        <v>99.98</v>
      </c>
      <c r="D12067" s="162" t="n">
        <v>0.093025</v>
      </c>
      <c r="E12067" s="162" t="n"/>
    </row>
    <row r="12068">
      <c r="B12068" s="161" t="n">
        <v>27823</v>
      </c>
      <c r="C12068" s="162" t="n">
        <v>98.92</v>
      </c>
      <c r="D12068" s="162" t="n">
        <v>0.081881</v>
      </c>
      <c r="E12068" s="162" t="n"/>
    </row>
    <row r="12069">
      <c r="B12069" s="161" t="n">
        <v>27824</v>
      </c>
      <c r="C12069" s="162" t="n">
        <v>99.11</v>
      </c>
      <c r="D12069" s="162" t="n">
        <v>0.083248</v>
      </c>
      <c r="E12069" s="162" t="n"/>
    </row>
    <row r="12070">
      <c r="B12070" s="161" t="n">
        <v>27827</v>
      </c>
      <c r="C12070" s="162" t="n">
        <v>100.19</v>
      </c>
      <c r="D12070" s="162" t="n">
        <v>0.09349399999999999</v>
      </c>
      <c r="E12070" s="162" t="n"/>
    </row>
    <row r="12071">
      <c r="B12071" s="161" t="n">
        <v>27828</v>
      </c>
      <c r="C12071" s="162" t="n">
        <v>100.58</v>
      </c>
      <c r="D12071" s="162" t="n">
        <v>0.096832</v>
      </c>
      <c r="E12071" s="162" t="n"/>
    </row>
    <row r="12072">
      <c r="B12072" s="161" t="n">
        <v>27829</v>
      </c>
      <c r="C12072" s="162" t="n">
        <v>100.94</v>
      </c>
      <c r="D12072" s="162" t="n">
        <v>0.099824</v>
      </c>
      <c r="E12072" s="162" t="n"/>
    </row>
    <row r="12073">
      <c r="B12073" s="161" t="n">
        <v>27830</v>
      </c>
      <c r="C12073" s="162" t="n">
        <v>101.89</v>
      </c>
      <c r="D12073" s="162" t="n">
        <v>0.108525</v>
      </c>
      <c r="E12073" s="162" t="n"/>
    </row>
    <row r="12074">
      <c r="B12074" s="161" t="n">
        <v>27831</v>
      </c>
      <c r="C12074" s="162" t="n">
        <v>100.86</v>
      </c>
      <c r="D12074" s="162" t="n">
        <v>0.09775399999999999</v>
      </c>
      <c r="E12074" s="162" t="n"/>
    </row>
    <row r="12075">
      <c r="B12075" s="161" t="n">
        <v>27834</v>
      </c>
      <c r="C12075" s="162" t="n">
        <v>99.8</v>
      </c>
      <c r="D12075" s="162" t="n">
        <v>0.086716</v>
      </c>
      <c r="E12075" s="162" t="n"/>
    </row>
    <row r="12076">
      <c r="B12076" s="161" t="n">
        <v>27835</v>
      </c>
      <c r="C12076" s="162" t="n">
        <v>100.92</v>
      </c>
      <c r="D12076" s="162" t="n">
        <v>0.09742000000000001</v>
      </c>
      <c r="E12076" s="162" t="n"/>
    </row>
    <row r="12077">
      <c r="B12077" s="161" t="n">
        <v>27836</v>
      </c>
      <c r="C12077" s="162" t="n">
        <v>100.86</v>
      </c>
      <c r="D12077" s="162" t="n">
        <v>0.09639</v>
      </c>
      <c r="E12077" s="162" t="n"/>
    </row>
    <row r="12078">
      <c r="B12078" s="161" t="n">
        <v>27837</v>
      </c>
      <c r="C12078" s="162" t="n">
        <v>100.45</v>
      </c>
      <c r="D12078" s="162" t="n">
        <v>0.091888</v>
      </c>
      <c r="E12078" s="162" t="n"/>
    </row>
    <row r="12079">
      <c r="B12079" s="161" t="n">
        <v>27838</v>
      </c>
      <c r="C12079" s="162" t="n">
        <v>100.58</v>
      </c>
      <c r="D12079" s="162" t="n">
        <v>0.092751</v>
      </c>
      <c r="E12079" s="162" t="n"/>
    </row>
    <row r="12080">
      <c r="B12080" s="161" t="n">
        <v>27841</v>
      </c>
      <c r="C12080" s="162" t="n">
        <v>100.71</v>
      </c>
      <c r="D12080" s="162" t="n">
        <v>0.093594</v>
      </c>
      <c r="E12080" s="162" t="n"/>
    </row>
    <row r="12081">
      <c r="B12081" s="161" t="n">
        <v>27842</v>
      </c>
      <c r="C12081" s="162" t="n">
        <v>102.24</v>
      </c>
      <c r="D12081" s="162" t="n">
        <v>0.108071</v>
      </c>
      <c r="E12081" s="162" t="n"/>
    </row>
    <row r="12082">
      <c r="B12082" s="161" t="n">
        <v>27843</v>
      </c>
      <c r="C12082" s="162" t="n">
        <v>103.42</v>
      </c>
      <c r="D12082" s="162" t="n">
        <v>0.118839</v>
      </c>
      <c r="E12082" s="162" t="n"/>
    </row>
    <row r="12083">
      <c r="B12083" s="161" t="n">
        <v>27844</v>
      </c>
      <c r="C12083" s="162" t="n">
        <v>102.85</v>
      </c>
      <c r="D12083" s="162" t="n">
        <v>0.112643</v>
      </c>
      <c r="E12083" s="162" t="n"/>
    </row>
    <row r="12084">
      <c r="B12084" s="161" t="n">
        <v>27845</v>
      </c>
      <c r="C12084" s="162" t="n">
        <v>102.85</v>
      </c>
      <c r="D12084" s="162" t="n">
        <v>0.111948</v>
      </c>
      <c r="E12084" s="162" t="n"/>
    </row>
    <row r="12085">
      <c r="B12085" s="161" t="n">
        <v>27848</v>
      </c>
      <c r="C12085" s="162" t="n">
        <v>102.41</v>
      </c>
      <c r="D12085" s="162" t="n">
        <v>0.107015</v>
      </c>
      <c r="E12085" s="162" t="n"/>
    </row>
    <row r="12086">
      <c r="B12086" s="161" t="n">
        <v>27849</v>
      </c>
      <c r="C12086" s="162" t="n">
        <v>102.01</v>
      </c>
      <c r="D12086" s="162" t="n">
        <v>0.102528</v>
      </c>
      <c r="E12086" s="162" t="n"/>
    </row>
    <row r="12087">
      <c r="B12087" s="161" t="n">
        <v>27850</v>
      </c>
      <c r="C12087" s="162" t="n">
        <v>102.77</v>
      </c>
      <c r="D12087" s="162" t="n">
        <v>0.109289</v>
      </c>
      <c r="E12087" s="162" t="n"/>
    </row>
    <row r="12088">
      <c r="B12088" s="161" t="n">
        <v>27851</v>
      </c>
      <c r="C12088" s="162" t="n">
        <v>102.24</v>
      </c>
      <c r="D12088" s="162" t="n">
        <v>0.103476</v>
      </c>
      <c r="E12088" s="162" t="n"/>
    </row>
    <row r="12089">
      <c r="B12089" s="161" t="n">
        <v>27852</v>
      </c>
      <c r="C12089" s="162" t="n">
        <v>102.25</v>
      </c>
      <c r="D12089" s="162" t="n">
        <v>0.103019</v>
      </c>
      <c r="E12089" s="162" t="n"/>
    </row>
    <row r="12090">
      <c r="B12090" s="161" t="n">
        <v>27855</v>
      </c>
      <c r="C12090" s="162" t="n">
        <v>103.51</v>
      </c>
      <c r="D12090" s="162" t="n">
        <v>0.114676</v>
      </c>
      <c r="E12090" s="162" t="n"/>
    </row>
    <row r="12091">
      <c r="B12091" s="161" t="n">
        <v>27856</v>
      </c>
      <c r="C12091" s="162" t="n">
        <v>103.36</v>
      </c>
      <c r="D12091" s="162" t="n">
        <v>0.112698</v>
      </c>
      <c r="E12091" s="162" t="n"/>
    </row>
    <row r="12092">
      <c r="B12092" s="161" t="n">
        <v>27857</v>
      </c>
      <c r="C12092" s="162" t="n">
        <v>102.21</v>
      </c>
      <c r="D12092" s="162" t="n">
        <v>0.101075</v>
      </c>
      <c r="E12092" s="162" t="n"/>
    </row>
    <row r="12093">
      <c r="B12093" s="161" t="n">
        <v>27858</v>
      </c>
      <c r="C12093" s="162" t="n">
        <v>101.28</v>
      </c>
      <c r="D12093" s="162" t="n">
        <v>0.091574</v>
      </c>
      <c r="E12093" s="162" t="n"/>
    </row>
    <row r="12094">
      <c r="B12094" s="161" t="n">
        <v>27859</v>
      </c>
      <c r="C12094" s="162" t="n">
        <v>100.35</v>
      </c>
      <c r="D12094" s="162" t="n">
        <v>0.08205</v>
      </c>
      <c r="E12094" s="162" t="n"/>
    </row>
    <row r="12095">
      <c r="B12095" s="161" t="n">
        <v>27862</v>
      </c>
      <c r="C12095" s="162" t="n">
        <v>100.2</v>
      </c>
      <c r="D12095" s="162" t="n">
        <v>0.080262</v>
      </c>
      <c r="E12095" s="162" t="n"/>
    </row>
    <row r="12096">
      <c r="B12096" s="161" t="n">
        <v>27863</v>
      </c>
      <c r="C12096" s="162" t="n">
        <v>101.05</v>
      </c>
      <c r="D12096" s="162" t="n">
        <v>0.088393</v>
      </c>
      <c r="E12096" s="162" t="n"/>
    </row>
    <row r="12097">
      <c r="B12097" s="161" t="n">
        <v>27864</v>
      </c>
      <c r="C12097" s="162" t="n">
        <v>100.31</v>
      </c>
      <c r="D12097" s="162" t="n">
        <v>0.080748</v>
      </c>
      <c r="E12097" s="162" t="n"/>
    </row>
    <row r="12098">
      <c r="B12098" s="161" t="n">
        <v>27865</v>
      </c>
      <c r="C12098" s="162" t="n">
        <v>100.67</v>
      </c>
      <c r="D12098" s="162" t="n">
        <v>0.083979</v>
      </c>
      <c r="E12098" s="162" t="n"/>
    </row>
    <row r="12099">
      <c r="B12099" s="161" t="n">
        <v>27869</v>
      </c>
      <c r="C12099" s="162" t="n">
        <v>101.44</v>
      </c>
      <c r="D12099" s="162" t="n">
        <v>0.09121700000000001</v>
      </c>
      <c r="E12099" s="162" t="n"/>
    </row>
    <row r="12100">
      <c r="B12100" s="161" t="n">
        <v>27870</v>
      </c>
      <c r="C12100" s="162" t="n">
        <v>102.87</v>
      </c>
      <c r="D12100" s="162" t="n">
        <v>0.104712</v>
      </c>
      <c r="E12100" s="162" t="n"/>
    </row>
    <row r="12101">
      <c r="B12101" s="161" t="n">
        <v>27871</v>
      </c>
      <c r="C12101" s="162" t="n">
        <v>103.32</v>
      </c>
      <c r="D12101" s="162" t="n">
        <v>0.108541</v>
      </c>
      <c r="E12101" s="162" t="n"/>
    </row>
    <row r="12102">
      <c r="B12102" s="161" t="n">
        <v>27872</v>
      </c>
      <c r="C12102" s="162" t="n">
        <v>102.98</v>
      </c>
      <c r="D12102" s="162" t="n">
        <v>0.104803</v>
      </c>
      <c r="E12102" s="162" t="n"/>
    </row>
    <row r="12103">
      <c r="B12103" s="161" t="n">
        <v>27873</v>
      </c>
      <c r="C12103" s="162" t="n">
        <v>102.29</v>
      </c>
      <c r="D12103" s="162" t="n">
        <v>0.097677</v>
      </c>
      <c r="E12103" s="162" t="n"/>
    </row>
    <row r="12104">
      <c r="B12104" s="161" t="n">
        <v>27876</v>
      </c>
      <c r="C12104" s="162" t="n">
        <v>102.43</v>
      </c>
      <c r="D12104" s="162" t="n">
        <v>0.09862600000000001</v>
      </c>
      <c r="E12104" s="162" t="n"/>
    </row>
    <row r="12105">
      <c r="B12105" s="161" t="n">
        <v>27877</v>
      </c>
      <c r="C12105" s="162" t="n">
        <v>101.86</v>
      </c>
      <c r="D12105" s="162" t="n">
        <v>0.09268700000000001</v>
      </c>
      <c r="E12105" s="162" t="n"/>
    </row>
    <row r="12106">
      <c r="B12106" s="161" t="n">
        <v>27878</v>
      </c>
      <c r="C12106" s="162" t="n">
        <v>102.13</v>
      </c>
      <c r="D12106" s="162" t="n">
        <v>0.094983</v>
      </c>
      <c r="E12106" s="162" t="n"/>
    </row>
    <row r="12107">
      <c r="B12107" s="161" t="n">
        <v>27879</v>
      </c>
      <c r="C12107" s="162" t="n">
        <v>102.13</v>
      </c>
      <c r="D12107" s="162" t="n">
        <v>0.094578</v>
      </c>
      <c r="E12107" s="162" t="n"/>
    </row>
    <row r="12108">
      <c r="B12108" s="161" t="n">
        <v>27880</v>
      </c>
      <c r="C12108" s="162" t="n">
        <v>101.64</v>
      </c>
      <c r="D12108" s="162" t="n">
        <v>0.089338</v>
      </c>
      <c r="E12108" s="162" t="n"/>
    </row>
    <row r="12109">
      <c r="B12109" s="161" t="n">
        <v>27883</v>
      </c>
      <c r="C12109" s="162" t="n">
        <v>100.92</v>
      </c>
      <c r="D12109" s="162" t="n">
        <v>0.081814</v>
      </c>
      <c r="E12109" s="162" t="n"/>
    </row>
    <row r="12110">
      <c r="B12110" s="161" t="n">
        <v>27884</v>
      </c>
      <c r="C12110" s="162" t="n">
        <v>101.42</v>
      </c>
      <c r="D12110" s="162" t="n">
        <v>0.086273</v>
      </c>
      <c r="E12110" s="162" t="n"/>
    </row>
    <row r="12111">
      <c r="B12111" s="161" t="n">
        <v>27885</v>
      </c>
      <c r="C12111" s="162" t="n">
        <v>100.88</v>
      </c>
      <c r="D12111" s="162" t="n">
        <v>0.080428</v>
      </c>
      <c r="E12111" s="162" t="n"/>
    </row>
    <row r="12112">
      <c r="B12112" s="161" t="n">
        <v>27886</v>
      </c>
      <c r="C12112" s="162" t="n">
        <v>101.16</v>
      </c>
      <c r="D12112" s="162" t="n">
        <v>0.08261</v>
      </c>
      <c r="E12112" s="162" t="n"/>
    </row>
    <row r="12113">
      <c r="B12113" s="161" t="n">
        <v>27887</v>
      </c>
      <c r="C12113" s="162" t="n">
        <v>101.88</v>
      </c>
      <c r="D12113" s="162" t="n">
        <v>0.08906799999999999</v>
      </c>
      <c r="E12113" s="162" t="n"/>
    </row>
    <row r="12114">
      <c r="B12114" s="161" t="n">
        <v>27890</v>
      </c>
      <c r="C12114" s="162" t="n">
        <v>103.1</v>
      </c>
      <c r="D12114" s="162" t="n">
        <v>0.100231</v>
      </c>
      <c r="E12114" s="162" t="n"/>
    </row>
    <row r="12115">
      <c r="B12115" s="161" t="n">
        <v>27891</v>
      </c>
      <c r="C12115" s="162" t="n">
        <v>102.95</v>
      </c>
      <c r="D12115" s="162" t="n">
        <v>0.098011</v>
      </c>
      <c r="E12115" s="162" t="n"/>
    </row>
    <row r="12116">
      <c r="B12116" s="161" t="n">
        <v>27892</v>
      </c>
      <c r="C12116" s="162" t="n">
        <v>102.77</v>
      </c>
      <c r="D12116" s="162" t="n">
        <v>0.095481</v>
      </c>
      <c r="E12116" s="162" t="n"/>
    </row>
    <row r="12117">
      <c r="B12117" s="161" t="n">
        <v>27893</v>
      </c>
      <c r="C12117" s="162" t="n">
        <v>102.16</v>
      </c>
      <c r="D12117" s="162" t="n">
        <v>0.088814</v>
      </c>
      <c r="E12117" s="162" t="n"/>
    </row>
    <row r="12118">
      <c r="B12118" s="161" t="n">
        <v>27894</v>
      </c>
      <c r="C12118" s="162" t="n">
        <v>101.34</v>
      </c>
      <c r="D12118" s="162" t="n">
        <v>0.080082</v>
      </c>
      <c r="E12118" s="162" t="n"/>
    </row>
    <row r="12119">
      <c r="B12119" s="161" t="n">
        <v>27897</v>
      </c>
      <c r="C12119" s="162" t="n">
        <v>101.09</v>
      </c>
      <c r="D12119" s="162" t="n">
        <v>0.07691199999999999</v>
      </c>
      <c r="E12119" s="162" t="n"/>
    </row>
    <row r="12120">
      <c r="B12120" s="161" t="n">
        <v>27898</v>
      </c>
      <c r="C12120" s="162" t="n">
        <v>101.26</v>
      </c>
      <c r="D12120" s="162" t="n">
        <v>0.07783900000000001</v>
      </c>
      <c r="E12120" s="162" t="n"/>
    </row>
    <row r="12121">
      <c r="B12121" s="161" t="n">
        <v>27899</v>
      </c>
      <c r="C12121" s="162" t="n">
        <v>101.18</v>
      </c>
      <c r="D12121" s="162" t="n">
        <v>0.076251</v>
      </c>
      <c r="E12121" s="162" t="n"/>
    </row>
    <row r="12122">
      <c r="B12122" s="161" t="n">
        <v>27900</v>
      </c>
      <c r="C12122" s="162" t="n">
        <v>102</v>
      </c>
      <c r="D12122" s="162" t="n">
        <v>0.083483</v>
      </c>
      <c r="E12122" s="162" t="n"/>
    </row>
    <row r="12123">
      <c r="B12123" s="161" t="n">
        <v>27901</v>
      </c>
      <c r="C12123" s="162" t="n">
        <v>101.26</v>
      </c>
      <c r="D12123" s="162" t="n">
        <v>0.075405</v>
      </c>
      <c r="E12123" s="162" t="n"/>
    </row>
    <row r="12124">
      <c r="B12124" s="161" t="n">
        <v>27904</v>
      </c>
      <c r="C12124" s="162" t="n">
        <v>99.44</v>
      </c>
      <c r="D12124" s="162" t="n">
        <v>0.056553</v>
      </c>
      <c r="E12124" s="162" t="n"/>
    </row>
    <row r="12125">
      <c r="B12125" s="161" t="n">
        <v>27905</v>
      </c>
      <c r="C12125" s="162" t="n">
        <v>99.48999999999999</v>
      </c>
      <c r="D12125" s="162" t="n">
        <v>0.056368</v>
      </c>
      <c r="E12125" s="162" t="n"/>
    </row>
    <row r="12126">
      <c r="B12126" s="161" t="n">
        <v>27906</v>
      </c>
      <c r="C12126" s="162" t="n">
        <v>99.34</v>
      </c>
      <c r="D12126" s="162" t="n">
        <v>0.054209</v>
      </c>
      <c r="E12126" s="162" t="n"/>
    </row>
    <row r="12127">
      <c r="B12127" s="161" t="n">
        <v>27907</v>
      </c>
      <c r="C12127" s="162" t="n">
        <v>99.38</v>
      </c>
      <c r="D12127" s="162" t="n">
        <v>0.0539</v>
      </c>
      <c r="E12127" s="162" t="n"/>
    </row>
    <row r="12128">
      <c r="B12128" s="161" t="n">
        <v>27908</v>
      </c>
      <c r="C12128" s="162" t="n">
        <v>100.18</v>
      </c>
      <c r="D12128" s="162" t="n">
        <v>0.061143</v>
      </c>
      <c r="E12128" s="162" t="n"/>
    </row>
    <row r="12129">
      <c r="B12129" s="161" t="n">
        <v>27912</v>
      </c>
      <c r="C12129" s="162" t="n">
        <v>99.84999999999999</v>
      </c>
      <c r="D12129" s="162" t="n">
        <v>0.057128</v>
      </c>
      <c r="E12129" s="162" t="n"/>
    </row>
    <row r="12130">
      <c r="B12130" s="161" t="n">
        <v>27913</v>
      </c>
      <c r="C12130" s="162" t="n">
        <v>100.22</v>
      </c>
      <c r="D12130" s="162" t="n">
        <v>0.060084</v>
      </c>
      <c r="E12130" s="162" t="n"/>
    </row>
    <row r="12131">
      <c r="B12131" s="161" t="n">
        <v>27914</v>
      </c>
      <c r="C12131" s="162" t="n">
        <v>100.13</v>
      </c>
      <c r="D12131" s="162" t="n">
        <v>0.058382</v>
      </c>
      <c r="E12131" s="162" t="n"/>
    </row>
    <row r="12132">
      <c r="B12132" s="161" t="n">
        <v>27915</v>
      </c>
      <c r="C12132" s="162" t="n">
        <v>99.15000000000001</v>
      </c>
      <c r="D12132" s="162" t="n">
        <v>0.047703</v>
      </c>
      <c r="E12132" s="162" t="n"/>
    </row>
    <row r="12133">
      <c r="B12133" s="161" t="n">
        <v>27918</v>
      </c>
      <c r="C12133" s="162" t="n">
        <v>98.63</v>
      </c>
      <c r="D12133" s="162" t="n">
        <v>0.041622</v>
      </c>
      <c r="E12133" s="162" t="n"/>
    </row>
    <row r="12134">
      <c r="B12134" s="161" t="n">
        <v>27919</v>
      </c>
      <c r="C12134" s="162" t="n">
        <v>98.8</v>
      </c>
      <c r="D12134" s="162" t="n">
        <v>0.042577</v>
      </c>
      <c r="E12134" s="162" t="n"/>
    </row>
    <row r="12135">
      <c r="B12135" s="161" t="n">
        <v>27920</v>
      </c>
      <c r="C12135" s="162" t="n">
        <v>98.73999999999999</v>
      </c>
      <c r="D12135" s="162" t="n">
        <v>0.041248</v>
      </c>
      <c r="E12135" s="162" t="n"/>
    </row>
    <row r="12136">
      <c r="B12136" s="161" t="n">
        <v>27921</v>
      </c>
      <c r="C12136" s="162" t="n">
        <v>99.56</v>
      </c>
      <c r="D12136" s="162" t="n">
        <v>0.048695</v>
      </c>
      <c r="E12136" s="162" t="n"/>
    </row>
    <row r="12137">
      <c r="B12137" s="161" t="n">
        <v>27922</v>
      </c>
      <c r="C12137" s="162" t="n">
        <v>100.92</v>
      </c>
      <c r="D12137" s="162" t="n">
        <v>0.061394</v>
      </c>
      <c r="E12137" s="162" t="n"/>
    </row>
    <row r="12138">
      <c r="B12138" s="161" t="n">
        <v>27925</v>
      </c>
      <c r="C12138" s="162" t="n">
        <v>101.95</v>
      </c>
      <c r="D12138" s="162" t="n">
        <v>0.070729</v>
      </c>
      <c r="E12138" s="162" t="n"/>
    </row>
    <row r="12139">
      <c r="B12139" s="161" t="n">
        <v>27926</v>
      </c>
      <c r="C12139" s="162" t="n">
        <v>101.46</v>
      </c>
      <c r="D12139" s="162" t="n">
        <v>0.06514399999999999</v>
      </c>
      <c r="E12139" s="162" t="n"/>
    </row>
    <row r="12140">
      <c r="B12140" s="161" t="n">
        <v>27927</v>
      </c>
      <c r="C12140" s="162" t="n">
        <v>102.01</v>
      </c>
      <c r="D12140" s="162" t="n">
        <v>0.06968100000000001</v>
      </c>
      <c r="E12140" s="162" t="n"/>
    </row>
    <row r="12141">
      <c r="B12141" s="161" t="n">
        <v>27928</v>
      </c>
      <c r="C12141" s="162" t="n">
        <v>103.61</v>
      </c>
      <c r="D12141" s="162" t="n">
        <v>0.08432099999999999</v>
      </c>
      <c r="E12141" s="162" t="n"/>
    </row>
    <row r="12142">
      <c r="B12142" s="161" t="n">
        <v>27929</v>
      </c>
      <c r="C12142" s="162" t="n">
        <v>103.76</v>
      </c>
      <c r="D12142" s="162" t="n">
        <v>0.084846</v>
      </c>
      <c r="E12142" s="162" t="n"/>
    </row>
    <row r="12143">
      <c r="B12143" s="161" t="n">
        <v>27932</v>
      </c>
      <c r="C12143" s="162" t="n">
        <v>104.28</v>
      </c>
      <c r="D12143" s="162" t="n">
        <v>0.088867</v>
      </c>
      <c r="E12143" s="162" t="n"/>
    </row>
    <row r="12144">
      <c r="B12144" s="161" t="n">
        <v>27933</v>
      </c>
      <c r="C12144" s="162" t="n">
        <v>103.47</v>
      </c>
      <c r="D12144" s="162" t="n">
        <v>0.080148</v>
      </c>
      <c r="E12144" s="162" t="n"/>
    </row>
    <row r="12145">
      <c r="B12145" s="161" t="n">
        <v>27934</v>
      </c>
      <c r="C12145" s="162" t="n">
        <v>103.25</v>
      </c>
      <c r="D12145" s="162" t="n">
        <v>0.077044</v>
      </c>
      <c r="E12145" s="162" t="n"/>
    </row>
    <row r="12146">
      <c r="B12146" s="161" t="n">
        <v>27935</v>
      </c>
      <c r="C12146" s="162" t="n">
        <v>103</v>
      </c>
      <c r="D12146" s="162" t="n">
        <v>0.073615</v>
      </c>
      <c r="E12146" s="162" t="n"/>
    </row>
    <row r="12147">
      <c r="B12147" s="161" t="n">
        <v>27936</v>
      </c>
      <c r="C12147" s="162" t="n">
        <v>103.72</v>
      </c>
      <c r="D12147" s="162" t="n">
        <v>0.079523</v>
      </c>
      <c r="E12147" s="162" t="n"/>
    </row>
    <row r="12148">
      <c r="B12148" s="161" t="n">
        <v>27939</v>
      </c>
      <c r="C12148" s="162" t="n">
        <v>103.43</v>
      </c>
      <c r="D12148" s="162" t="n">
        <v>0.075672</v>
      </c>
      <c r="E12148" s="162" t="n"/>
    </row>
    <row r="12149">
      <c r="B12149" s="161" t="n">
        <v>27940</v>
      </c>
      <c r="C12149" s="162" t="n">
        <v>103.86</v>
      </c>
      <c r="D12149" s="162" t="n">
        <v>0.07872800000000001</v>
      </c>
      <c r="E12149" s="162" t="n"/>
    </row>
    <row r="12150">
      <c r="B12150" s="161" t="n">
        <v>27941</v>
      </c>
      <c r="C12150" s="162" t="n">
        <v>104.28</v>
      </c>
      <c r="D12150" s="162" t="n">
        <v>0.081609</v>
      </c>
      <c r="E12150" s="162" t="n"/>
    </row>
    <row r="12151">
      <c r="B12151" s="161" t="n">
        <v>27942</v>
      </c>
      <c r="C12151" s="162" t="n">
        <v>103.59</v>
      </c>
      <c r="D12151" s="162" t="n">
        <v>0.073866</v>
      </c>
      <c r="E12151" s="162" t="n"/>
    </row>
    <row r="12152">
      <c r="B12152" s="161" t="n">
        <v>27943</v>
      </c>
      <c r="C12152" s="162" t="n">
        <v>104.11</v>
      </c>
      <c r="D12152" s="162" t="n">
        <v>0.077832</v>
      </c>
      <c r="E12152" s="162" t="n"/>
    </row>
    <row r="12153">
      <c r="B12153" s="161" t="n">
        <v>27947</v>
      </c>
      <c r="C12153" s="162" t="n">
        <v>103.54</v>
      </c>
      <c r="D12153" s="162" t="n">
        <v>0.071426</v>
      </c>
      <c r="E12153" s="162" t="n"/>
    </row>
    <row r="12154">
      <c r="B12154" s="161" t="n">
        <v>27948</v>
      </c>
      <c r="C12154" s="162" t="n">
        <v>103.83</v>
      </c>
      <c r="D12154" s="162" t="n">
        <v>0.07325</v>
      </c>
      <c r="E12154" s="162" t="n"/>
    </row>
    <row r="12155">
      <c r="B12155" s="161" t="n">
        <v>27949</v>
      </c>
      <c r="C12155" s="162" t="n">
        <v>103.98</v>
      </c>
      <c r="D12155" s="162" t="n">
        <v>0.073708</v>
      </c>
      <c r="E12155" s="162" t="n"/>
    </row>
    <row r="12156">
      <c r="B12156" s="161" t="n">
        <v>27950</v>
      </c>
      <c r="C12156" s="162" t="n">
        <v>104.98</v>
      </c>
      <c r="D12156" s="162" t="n">
        <v>0.082284</v>
      </c>
      <c r="E12156" s="162" t="n"/>
    </row>
    <row r="12157">
      <c r="B12157" s="161" t="n">
        <v>27953</v>
      </c>
      <c r="C12157" s="162" t="n">
        <v>105.9</v>
      </c>
      <c r="D12157" s="162" t="n">
        <v>0.089962</v>
      </c>
      <c r="E12157" s="162" t="n"/>
    </row>
    <row r="12158">
      <c r="B12158" s="161" t="n">
        <v>27954</v>
      </c>
      <c r="C12158" s="162" t="n">
        <v>105.67</v>
      </c>
      <c r="D12158" s="162" t="n">
        <v>0.086782</v>
      </c>
      <c r="E12158" s="162" t="n"/>
    </row>
    <row r="12159">
      <c r="B12159" s="161" t="n">
        <v>27955</v>
      </c>
      <c r="C12159" s="162" t="n">
        <v>105.95</v>
      </c>
      <c r="D12159" s="162" t="n">
        <v>0.088349</v>
      </c>
      <c r="E12159" s="162" t="n"/>
    </row>
    <row r="12160">
      <c r="B12160" s="161" t="n">
        <v>27956</v>
      </c>
      <c r="C12160" s="162" t="n">
        <v>105.2</v>
      </c>
      <c r="D12160" s="162" t="n">
        <v>0.080146</v>
      </c>
      <c r="E12160" s="162" t="n"/>
    </row>
    <row r="12161">
      <c r="B12161" s="161" t="n">
        <v>27957</v>
      </c>
      <c r="C12161" s="162" t="n">
        <v>104.68</v>
      </c>
      <c r="D12161" s="162" t="n">
        <v>0.074072</v>
      </c>
      <c r="E12161" s="162" t="n"/>
    </row>
    <row r="12162">
      <c r="B12162" s="161" t="n">
        <v>27960</v>
      </c>
      <c r="C12162" s="162" t="n">
        <v>104.29</v>
      </c>
      <c r="D12162" s="162" t="n">
        <v>0.069287</v>
      </c>
      <c r="E12162" s="162" t="n"/>
    </row>
    <row r="12163">
      <c r="B12163" s="161" t="n">
        <v>27961</v>
      </c>
      <c r="C12163" s="162" t="n">
        <v>103.72</v>
      </c>
      <c r="D12163" s="162" t="n">
        <v>0.062893</v>
      </c>
      <c r="E12163" s="162" t="n"/>
    </row>
    <row r="12164">
      <c r="B12164" s="161" t="n">
        <v>27962</v>
      </c>
      <c r="C12164" s="162" t="n">
        <v>103.82</v>
      </c>
      <c r="D12164" s="162" t="n">
        <v>0.062988</v>
      </c>
      <c r="E12164" s="162" t="n"/>
    </row>
    <row r="12165">
      <c r="B12165" s="161" t="n">
        <v>27963</v>
      </c>
      <c r="C12165" s="162" t="n">
        <v>103.93</v>
      </c>
      <c r="D12165" s="162" t="n">
        <v>0.063167</v>
      </c>
      <c r="E12165" s="162" t="n"/>
    </row>
    <row r="12166">
      <c r="B12166" s="161" t="n">
        <v>27964</v>
      </c>
      <c r="C12166" s="162" t="n">
        <v>104.06</v>
      </c>
      <c r="D12166" s="162" t="n">
        <v>0.06359099999999999</v>
      </c>
      <c r="E12166" s="162" t="n"/>
    </row>
    <row r="12167">
      <c r="B12167" s="161" t="n">
        <v>27967</v>
      </c>
      <c r="C12167" s="162" t="n">
        <v>104.07</v>
      </c>
      <c r="D12167" s="162" t="n">
        <v>0.062884</v>
      </c>
      <c r="E12167" s="162" t="n"/>
    </row>
    <row r="12168">
      <c r="B12168" s="161" t="n">
        <v>27968</v>
      </c>
      <c r="C12168" s="162" t="n">
        <v>103.48</v>
      </c>
      <c r="D12168" s="162" t="n">
        <v>0.056417</v>
      </c>
      <c r="E12168" s="162" t="n"/>
    </row>
    <row r="12169">
      <c r="B12169" s="161" t="n">
        <v>27969</v>
      </c>
      <c r="C12169" s="162" t="n">
        <v>103.05</v>
      </c>
      <c r="D12169" s="162" t="n">
        <v>0.051559</v>
      </c>
      <c r="E12169" s="162" t="n"/>
    </row>
    <row r="12170">
      <c r="B12170" s="161" t="n">
        <v>27970</v>
      </c>
      <c r="C12170" s="162" t="n">
        <v>102.93</v>
      </c>
      <c r="D12170" s="162" t="n">
        <v>0.049697</v>
      </c>
      <c r="E12170" s="162" t="n"/>
    </row>
    <row r="12171">
      <c r="B12171" s="161" t="n">
        <v>27971</v>
      </c>
      <c r="C12171" s="162" t="n">
        <v>103.44</v>
      </c>
      <c r="D12171" s="162" t="n">
        <v>0.053914</v>
      </c>
      <c r="E12171" s="162" t="n"/>
    </row>
    <row r="12172">
      <c r="B12172" s="161" t="n">
        <v>27974</v>
      </c>
      <c r="C12172" s="162" t="n">
        <v>103.19</v>
      </c>
      <c r="D12172" s="162" t="n">
        <v>0.050789</v>
      </c>
      <c r="E12172" s="162" t="n"/>
    </row>
    <row r="12173">
      <c r="B12173" s="161" t="n">
        <v>27975</v>
      </c>
      <c r="C12173" s="162" t="n">
        <v>104.14</v>
      </c>
      <c r="D12173" s="162" t="n">
        <v>0.059175</v>
      </c>
      <c r="E12173" s="162" t="n"/>
    </row>
    <row r="12174">
      <c r="B12174" s="161" t="n">
        <v>27976</v>
      </c>
      <c r="C12174" s="162" t="n">
        <v>104.43</v>
      </c>
      <c r="D12174" s="162" t="n">
        <v>0.061212</v>
      </c>
      <c r="E12174" s="162" t="n"/>
    </row>
    <row r="12175">
      <c r="B12175" s="161" t="n">
        <v>27977</v>
      </c>
      <c r="C12175" s="162" t="n">
        <v>103.85</v>
      </c>
      <c r="D12175" s="162" t="n">
        <v>0.054966</v>
      </c>
      <c r="E12175" s="162" t="n"/>
    </row>
    <row r="12176">
      <c r="B12176" s="161" t="n">
        <v>27978</v>
      </c>
      <c r="C12176" s="162" t="n">
        <v>103.79</v>
      </c>
      <c r="D12176" s="162" t="n">
        <v>0.053723</v>
      </c>
      <c r="E12176" s="162" t="n"/>
    </row>
    <row r="12177">
      <c r="B12177" s="161" t="n">
        <v>27981</v>
      </c>
      <c r="C12177" s="162" t="n">
        <v>103.49</v>
      </c>
      <c r="D12177" s="162" t="n">
        <v>0.050206</v>
      </c>
      <c r="E12177" s="162" t="n"/>
    </row>
    <row r="12178">
      <c r="B12178" s="161" t="n">
        <v>27982</v>
      </c>
      <c r="C12178" s="162" t="n">
        <v>104.41</v>
      </c>
      <c r="D12178" s="162" t="n">
        <v>0.058316</v>
      </c>
      <c r="E12178" s="162" t="n"/>
    </row>
    <row r="12179">
      <c r="B12179" s="161" t="n">
        <v>27983</v>
      </c>
      <c r="C12179" s="162" t="n">
        <v>104.06</v>
      </c>
      <c r="D12179" s="162" t="n">
        <v>0.054231</v>
      </c>
      <c r="E12179" s="162" t="n"/>
    </row>
    <row r="12180">
      <c r="B12180" s="161" t="n">
        <v>27984</v>
      </c>
      <c r="C12180" s="162" t="n">
        <v>104.22</v>
      </c>
      <c r="D12180" s="162" t="n">
        <v>0.055072</v>
      </c>
      <c r="E12180" s="162" t="n"/>
    </row>
    <row r="12181">
      <c r="B12181" s="161" t="n">
        <v>27985</v>
      </c>
      <c r="C12181" s="162" t="n">
        <v>104.25</v>
      </c>
      <c r="D12181" s="162" t="n">
        <v>0.054607</v>
      </c>
      <c r="E12181" s="162" t="n"/>
    </row>
    <row r="12182">
      <c r="B12182" s="161" t="n">
        <v>27988</v>
      </c>
      <c r="C12182" s="162" t="n">
        <v>104.43</v>
      </c>
      <c r="D12182" s="162" t="n">
        <v>0.055567</v>
      </c>
      <c r="E12182" s="162" t="n"/>
    </row>
    <row r="12183">
      <c r="B12183" s="161" t="n">
        <v>27989</v>
      </c>
      <c r="C12183" s="162" t="n">
        <v>104.8</v>
      </c>
      <c r="D12183" s="162" t="n">
        <v>0.058306</v>
      </c>
      <c r="E12183" s="162" t="n"/>
    </row>
    <row r="12184">
      <c r="B12184" s="161" t="n">
        <v>27990</v>
      </c>
      <c r="C12184" s="162" t="n">
        <v>104.56</v>
      </c>
      <c r="D12184" s="162" t="n">
        <v>0.055181</v>
      </c>
      <c r="E12184" s="162" t="n"/>
    </row>
    <row r="12185">
      <c r="B12185" s="161" t="n">
        <v>27991</v>
      </c>
      <c r="C12185" s="162" t="n">
        <v>103.39</v>
      </c>
      <c r="D12185" s="162" t="n">
        <v>0.043176</v>
      </c>
      <c r="E12185" s="162" t="n"/>
    </row>
    <row r="12186">
      <c r="B12186" s="161" t="n">
        <v>27992</v>
      </c>
      <c r="C12186" s="162" t="n">
        <v>102.37</v>
      </c>
      <c r="D12186" s="162" t="n">
        <v>0.032594</v>
      </c>
      <c r="E12186" s="162" t="n"/>
    </row>
    <row r="12187">
      <c r="B12187" s="161" t="n">
        <v>27995</v>
      </c>
      <c r="C12187" s="162" t="n">
        <v>101.96</v>
      </c>
      <c r="D12187" s="162" t="n">
        <v>0.027955</v>
      </c>
      <c r="E12187" s="162" t="n"/>
    </row>
    <row r="12188">
      <c r="B12188" s="161" t="n">
        <v>27996</v>
      </c>
      <c r="C12188" s="162" t="n">
        <v>101.27</v>
      </c>
      <c r="D12188" s="162" t="n">
        <v>0.020563</v>
      </c>
      <c r="E12188" s="162" t="n"/>
    </row>
    <row r="12189">
      <c r="B12189" s="161" t="n">
        <v>27997</v>
      </c>
      <c r="C12189" s="162" t="n">
        <v>102.03</v>
      </c>
      <c r="D12189" s="162" t="n">
        <v>0.0274</v>
      </c>
      <c r="E12189" s="162" t="n"/>
    </row>
    <row r="12190">
      <c r="B12190" s="161" t="n">
        <v>27998</v>
      </c>
      <c r="C12190" s="162" t="n">
        <v>101.32</v>
      </c>
      <c r="D12190" s="162" t="n">
        <v>0.019841</v>
      </c>
      <c r="E12190" s="162" t="n"/>
    </row>
    <row r="12191">
      <c r="B12191" s="161" t="n">
        <v>27999</v>
      </c>
      <c r="C12191" s="162" t="n">
        <v>101.48</v>
      </c>
      <c r="D12191" s="162" t="n">
        <v>0.020901</v>
      </c>
      <c r="E12191" s="162" t="n"/>
    </row>
    <row r="12192">
      <c r="B12192" s="161" t="n">
        <v>28002</v>
      </c>
      <c r="C12192" s="162" t="n">
        <v>102.07</v>
      </c>
      <c r="D12192" s="162" t="n">
        <v>0.026143</v>
      </c>
      <c r="E12192" s="162" t="n"/>
    </row>
    <row r="12193">
      <c r="B12193" s="161" t="n">
        <v>28003</v>
      </c>
      <c r="C12193" s="162" t="n">
        <v>102.91</v>
      </c>
      <c r="D12193" s="162" t="n">
        <v>0.033739</v>
      </c>
      <c r="E12193" s="162" t="n"/>
    </row>
    <row r="12194">
      <c r="B12194" s="161" t="n">
        <v>28004</v>
      </c>
      <c r="C12194" s="162" t="n">
        <v>104.06</v>
      </c>
      <c r="D12194" s="162" t="n">
        <v>0.044219</v>
      </c>
      <c r="E12194" s="162" t="n"/>
    </row>
    <row r="12195">
      <c r="B12195" s="161" t="n">
        <v>28005</v>
      </c>
      <c r="C12195" s="162" t="n">
        <v>103.92</v>
      </c>
      <c r="D12195" s="162" t="n">
        <v>0.042224</v>
      </c>
      <c r="E12195" s="162" t="n"/>
    </row>
    <row r="12196">
      <c r="B12196" s="161" t="n">
        <v>28006</v>
      </c>
      <c r="C12196" s="162" t="n">
        <v>104.3</v>
      </c>
      <c r="D12196" s="162" t="n">
        <v>0.045155</v>
      </c>
      <c r="E12196" s="162" t="n"/>
    </row>
    <row r="12197">
      <c r="B12197" s="161" t="n">
        <v>28010</v>
      </c>
      <c r="C12197" s="162" t="n">
        <v>105.03</v>
      </c>
      <c r="D12197" s="162" t="n">
        <v>0.051358</v>
      </c>
      <c r="E12197" s="162" t="n"/>
    </row>
    <row r="12198">
      <c r="B12198" s="161" t="n">
        <v>28011</v>
      </c>
      <c r="C12198" s="162" t="n">
        <v>104.94</v>
      </c>
      <c r="D12198" s="162" t="n">
        <v>0.049729</v>
      </c>
      <c r="E12198" s="162" t="n"/>
    </row>
    <row r="12199">
      <c r="B12199" s="161" t="n">
        <v>28012</v>
      </c>
      <c r="C12199" s="162" t="n">
        <v>104.4</v>
      </c>
      <c r="D12199" s="162" t="n">
        <v>0.043834</v>
      </c>
      <c r="E12199" s="162" t="n"/>
    </row>
    <row r="12200">
      <c r="B12200" s="161" t="n">
        <v>28013</v>
      </c>
      <c r="C12200" s="162" t="n">
        <v>104.65</v>
      </c>
      <c r="D12200" s="162" t="n">
        <v>0.045529</v>
      </c>
      <c r="E12200" s="162" t="n"/>
    </row>
    <row r="12201">
      <c r="B12201" s="161" t="n">
        <v>28016</v>
      </c>
      <c r="C12201" s="162" t="n">
        <v>104.29</v>
      </c>
      <c r="D12201" s="162" t="n">
        <v>0.041415</v>
      </c>
      <c r="E12201" s="162" t="n"/>
    </row>
    <row r="12202">
      <c r="B12202" s="161" t="n">
        <v>28017</v>
      </c>
      <c r="C12202" s="162" t="n">
        <v>103.94</v>
      </c>
      <c r="D12202" s="162" t="n">
        <v>0.037419</v>
      </c>
      <c r="E12202" s="162" t="n"/>
    </row>
    <row r="12203">
      <c r="B12203" s="161" t="n">
        <v>28018</v>
      </c>
      <c r="C12203" s="162" t="n">
        <v>104.25</v>
      </c>
      <c r="D12203" s="162" t="n">
        <v>0.039719</v>
      </c>
      <c r="E12203" s="162" t="n"/>
    </row>
    <row r="12204">
      <c r="B12204" s="161" t="n">
        <v>28019</v>
      </c>
      <c r="C12204" s="162" t="n">
        <v>105.34</v>
      </c>
      <c r="D12204" s="162" t="n">
        <v>0.049322</v>
      </c>
      <c r="E12204" s="162" t="n"/>
    </row>
    <row r="12205">
      <c r="B12205" s="161" t="n">
        <v>28020</v>
      </c>
      <c r="C12205" s="162" t="n">
        <v>106.27</v>
      </c>
      <c r="D12205" s="162" t="n">
        <v>0.057181</v>
      </c>
      <c r="E12205" s="162" t="n"/>
    </row>
    <row r="12206">
      <c r="B12206" s="161" t="n">
        <v>28023</v>
      </c>
      <c r="C12206" s="162" t="n">
        <v>106.32</v>
      </c>
      <c r="D12206" s="162" t="n">
        <v>0.056732</v>
      </c>
      <c r="E12206" s="162" t="n"/>
    </row>
    <row r="12207">
      <c r="B12207" s="161" t="n">
        <v>28024</v>
      </c>
      <c r="C12207" s="162" t="n">
        <v>107.83</v>
      </c>
      <c r="D12207" s="162" t="n">
        <v>0.069789</v>
      </c>
      <c r="E12207" s="162" t="n"/>
    </row>
    <row r="12208">
      <c r="B12208" s="161" t="n">
        <v>28025</v>
      </c>
      <c r="C12208" s="162" t="n">
        <v>107.46</v>
      </c>
      <c r="D12208" s="162" t="n">
        <v>0.06533799999999999</v>
      </c>
      <c r="E12208" s="162" t="n"/>
    </row>
    <row r="12209">
      <c r="B12209" s="161" t="n">
        <v>28026</v>
      </c>
      <c r="C12209" s="162" t="n">
        <v>106.92</v>
      </c>
      <c r="D12209" s="162" t="n">
        <v>0.059327</v>
      </c>
      <c r="E12209" s="162" t="n"/>
    </row>
    <row r="12210">
      <c r="B12210" s="161" t="n">
        <v>28027</v>
      </c>
      <c r="C12210" s="162" t="n">
        <v>106.8</v>
      </c>
      <c r="D12210" s="162" t="n">
        <v>0.057275</v>
      </c>
      <c r="E12210" s="162" t="n"/>
    </row>
    <row r="12211">
      <c r="B12211" s="161" t="n">
        <v>28030</v>
      </c>
      <c r="C12211" s="162" t="n">
        <v>107.27</v>
      </c>
      <c r="D12211" s="162" t="n">
        <v>0.060701</v>
      </c>
      <c r="E12211" s="162" t="n"/>
    </row>
    <row r="12212">
      <c r="B12212" s="161" t="n">
        <v>28031</v>
      </c>
      <c r="C12212" s="162" t="n">
        <v>105.92</v>
      </c>
      <c r="D12212" s="162" t="n">
        <v>0.047141</v>
      </c>
      <c r="E12212" s="162" t="n"/>
    </row>
    <row r="12213">
      <c r="B12213" s="161" t="n">
        <v>28032</v>
      </c>
      <c r="C12213" s="162" t="n">
        <v>105.37</v>
      </c>
      <c r="D12213" s="162" t="n">
        <v>0.04108</v>
      </c>
      <c r="E12213" s="162" t="n"/>
    </row>
    <row r="12214">
      <c r="B12214" s="161" t="n">
        <v>28033</v>
      </c>
      <c r="C12214" s="162" t="n">
        <v>105.24</v>
      </c>
      <c r="D12214" s="162" t="n">
        <v>0.039039</v>
      </c>
      <c r="E12214" s="162" t="n"/>
    </row>
    <row r="12215">
      <c r="B12215" s="161" t="n">
        <v>28034</v>
      </c>
      <c r="C12215" s="162" t="n">
        <v>104.17</v>
      </c>
      <c r="D12215" s="162" t="n">
        <v>0.028078</v>
      </c>
      <c r="E12215" s="162" t="n"/>
    </row>
    <row r="12216">
      <c r="B12216" s="161" t="n">
        <v>28037</v>
      </c>
      <c r="C12216" s="162" t="n">
        <v>104.03</v>
      </c>
      <c r="D12216" s="162" t="n">
        <v>0.026013</v>
      </c>
      <c r="E12216" s="162" t="n"/>
    </row>
    <row r="12217">
      <c r="B12217" s="161" t="n">
        <v>28038</v>
      </c>
      <c r="C12217" s="162" t="n">
        <v>103.23</v>
      </c>
      <c r="D12217" s="162" t="n">
        <v>0.017582</v>
      </c>
      <c r="E12217" s="162" t="n"/>
    </row>
    <row r="12218">
      <c r="B12218" s="161" t="n">
        <v>28039</v>
      </c>
      <c r="C12218" s="162" t="n">
        <v>102.97</v>
      </c>
      <c r="D12218" s="162" t="n">
        <v>0.014329</v>
      </c>
      <c r="E12218" s="162" t="n"/>
    </row>
    <row r="12219">
      <c r="B12219" s="161" t="n">
        <v>28040</v>
      </c>
      <c r="C12219" s="162" t="n">
        <v>103.54</v>
      </c>
      <c r="D12219" s="162" t="n">
        <v>0.01912</v>
      </c>
      <c r="E12219" s="162" t="n"/>
    </row>
    <row r="12220">
      <c r="B12220" s="161" t="n">
        <v>28041</v>
      </c>
      <c r="C12220" s="162" t="n">
        <v>102.56</v>
      </c>
      <c r="D12220" s="162" t="n">
        <v>0.008966</v>
      </c>
      <c r="E12220" s="162" t="n"/>
    </row>
    <row r="12221">
      <c r="B12221" s="161" t="n">
        <v>28044</v>
      </c>
      <c r="C12221" s="162" t="n">
        <v>101.64</v>
      </c>
      <c r="D12221" s="162" t="n">
        <v>-0.000605</v>
      </c>
      <c r="E12221" s="162" t="n"/>
    </row>
    <row r="12222">
      <c r="B12222" s="161" t="n">
        <v>28045</v>
      </c>
      <c r="C12222" s="162" t="n">
        <v>100.81</v>
      </c>
      <c r="D12222" s="162" t="n">
        <v>-0.00933</v>
      </c>
      <c r="E12222" s="162" t="n"/>
    </row>
    <row r="12223">
      <c r="B12223" s="161" t="n">
        <v>28046</v>
      </c>
      <c r="C12223" s="162" t="n">
        <v>102.12</v>
      </c>
      <c r="D12223" s="162" t="n">
        <v>0.002974</v>
      </c>
      <c r="E12223" s="162" t="n"/>
    </row>
    <row r="12224">
      <c r="B12224" s="161" t="n">
        <v>28047</v>
      </c>
      <c r="C12224" s="162" t="n">
        <v>100.88</v>
      </c>
      <c r="D12224" s="162" t="n">
        <v>-0.009767</v>
      </c>
      <c r="E12224" s="162" t="n"/>
    </row>
    <row r="12225">
      <c r="B12225" s="161" t="n">
        <v>28048</v>
      </c>
      <c r="C12225" s="162" t="n">
        <v>100.85</v>
      </c>
      <c r="D12225" s="162" t="n">
        <v>-0.010553</v>
      </c>
      <c r="E12225" s="162" t="n"/>
    </row>
    <row r="12226">
      <c r="B12226" s="161" t="n">
        <v>28051</v>
      </c>
      <c r="C12226" s="162" t="n">
        <v>101.47</v>
      </c>
      <c r="D12226" s="162" t="n">
        <v>-0.00486</v>
      </c>
      <c r="E12226" s="162" t="n"/>
    </row>
    <row r="12227">
      <c r="B12227" s="161" t="n">
        <v>28052</v>
      </c>
      <c r="C12227" s="162" t="n">
        <v>101.45</v>
      </c>
      <c r="D12227" s="162" t="n">
        <v>-0.005445</v>
      </c>
      <c r="E12227" s="162" t="n"/>
    </row>
    <row r="12228">
      <c r="B12228" s="161" t="n">
        <v>28053</v>
      </c>
      <c r="C12228" s="162" t="n">
        <v>101.74</v>
      </c>
      <c r="D12228" s="162" t="n">
        <v>-0.002973</v>
      </c>
      <c r="E12228" s="162" t="n"/>
    </row>
    <row r="12229">
      <c r="B12229" s="161" t="n">
        <v>28054</v>
      </c>
      <c r="C12229" s="162" t="n">
        <v>100.77</v>
      </c>
      <c r="D12229" s="162" t="n">
        <v>-0.012856</v>
      </c>
      <c r="E12229" s="162" t="n"/>
    </row>
    <row r="12230">
      <c r="B12230" s="161" t="n">
        <v>28055</v>
      </c>
      <c r="C12230" s="162" t="n">
        <v>99.95999999999999</v>
      </c>
      <c r="D12230" s="162" t="n">
        <v>-0.021172</v>
      </c>
      <c r="E12230" s="162" t="n"/>
    </row>
    <row r="12231">
      <c r="B12231" s="161" t="n">
        <v>28058</v>
      </c>
      <c r="C12231" s="162" t="n">
        <v>100.07</v>
      </c>
      <c r="D12231" s="162" t="n">
        <v>-0.020255</v>
      </c>
      <c r="E12231" s="162" t="n"/>
    </row>
    <row r="12232">
      <c r="B12232" s="161" t="n">
        <v>28059</v>
      </c>
      <c r="C12232" s="162" t="n">
        <v>101.06</v>
      </c>
      <c r="D12232" s="162" t="n">
        <v>-0.010679</v>
      </c>
      <c r="E12232" s="162" t="n"/>
    </row>
    <row r="12233">
      <c r="B12233" s="161" t="n">
        <v>28060</v>
      </c>
      <c r="C12233" s="162" t="n">
        <v>101.76</v>
      </c>
      <c r="D12233" s="162" t="n">
        <v>-0.004003</v>
      </c>
      <c r="E12233" s="162" t="n"/>
    </row>
    <row r="12234">
      <c r="B12234" s="161" t="n">
        <v>28061</v>
      </c>
      <c r="C12234" s="162" t="n">
        <v>101.61</v>
      </c>
      <c r="D12234" s="162" t="n">
        <v>-0.005723</v>
      </c>
      <c r="E12234" s="162" t="n"/>
    </row>
    <row r="12235">
      <c r="B12235" s="161" t="n">
        <v>28062</v>
      </c>
      <c r="C12235" s="162" t="n">
        <v>102.9</v>
      </c>
      <c r="D12235" s="162" t="n">
        <v>0.006604</v>
      </c>
      <c r="E12235" s="162" t="n"/>
    </row>
    <row r="12236">
      <c r="B12236" s="161" t="n">
        <v>28065</v>
      </c>
      <c r="C12236" s="162" t="n">
        <v>103.1</v>
      </c>
      <c r="D12236" s="162" t="n">
        <v>0.008312</v>
      </c>
      <c r="E12236" s="162" t="n"/>
    </row>
    <row r="12237">
      <c r="B12237" s="161" t="n">
        <v>28067</v>
      </c>
      <c r="C12237" s="162" t="n">
        <v>101.92</v>
      </c>
      <c r="D12237" s="162" t="n">
        <v>-0.003349</v>
      </c>
      <c r="E12237" s="162" t="n"/>
    </row>
    <row r="12238">
      <c r="B12238" s="161" t="n">
        <v>28068</v>
      </c>
      <c r="C12238" s="162" t="n">
        <v>102.41</v>
      </c>
      <c r="D12238" s="162" t="n">
        <v>0.001243</v>
      </c>
      <c r="E12238" s="162" t="n"/>
    </row>
    <row r="12239">
      <c r="B12239" s="161" t="n">
        <v>28069</v>
      </c>
      <c r="C12239" s="162" t="n">
        <v>100.82</v>
      </c>
      <c r="D12239" s="162" t="n">
        <v>-0.01454</v>
      </c>
      <c r="E12239" s="162" t="n"/>
    </row>
    <row r="12240">
      <c r="B12240" s="161" t="n">
        <v>28072</v>
      </c>
      <c r="C12240" s="162" t="n">
        <v>99.59999999999999</v>
      </c>
      <c r="D12240" s="162" t="n">
        <v>-0.026734</v>
      </c>
      <c r="E12240" s="162" t="n"/>
    </row>
    <row r="12241">
      <c r="B12241" s="161" t="n">
        <v>28073</v>
      </c>
      <c r="C12241" s="162" t="n">
        <v>99.31999999999999</v>
      </c>
      <c r="D12241" s="162" t="n">
        <v>-0.029531</v>
      </c>
      <c r="E12241" s="162" t="n"/>
    </row>
    <row r="12242">
      <c r="B12242" s="161" t="n">
        <v>28074</v>
      </c>
      <c r="C12242" s="162" t="n">
        <v>98.81</v>
      </c>
      <c r="D12242" s="162" t="n">
        <v>-0.034667</v>
      </c>
      <c r="E12242" s="162" t="n"/>
    </row>
    <row r="12243">
      <c r="B12243" s="161" t="n">
        <v>28075</v>
      </c>
      <c r="C12243" s="162" t="n">
        <v>99.64</v>
      </c>
      <c r="D12243" s="162" t="n">
        <v>-0.026356</v>
      </c>
      <c r="E12243" s="162" t="n"/>
    </row>
    <row r="12244">
      <c r="B12244" s="161" t="n">
        <v>28076</v>
      </c>
      <c r="C12244" s="162" t="n">
        <v>99.23999999999999</v>
      </c>
      <c r="D12244" s="162" t="n">
        <v>-0.030336</v>
      </c>
      <c r="E12244" s="162" t="n"/>
    </row>
    <row r="12245">
      <c r="B12245" s="161" t="n">
        <v>28079</v>
      </c>
      <c r="C12245" s="162" t="n">
        <v>99.90000000000001</v>
      </c>
      <c r="D12245" s="162" t="n">
        <v>-0.023661</v>
      </c>
      <c r="E12245" s="162" t="n"/>
    </row>
    <row r="12246">
      <c r="B12246" s="161" t="n">
        <v>28080</v>
      </c>
      <c r="C12246" s="162" t="n">
        <v>100.04</v>
      </c>
      <c r="D12246" s="162" t="n">
        <v>-0.02222</v>
      </c>
      <c r="E12246" s="162" t="n"/>
    </row>
    <row r="12247">
      <c r="B12247" s="161" t="n">
        <v>28081</v>
      </c>
      <c r="C12247" s="162" t="n">
        <v>100.61</v>
      </c>
      <c r="D12247" s="162" t="n">
        <v>-0.01651</v>
      </c>
      <c r="E12247" s="162" t="n"/>
    </row>
    <row r="12248">
      <c r="B12248" s="161" t="n">
        <v>28082</v>
      </c>
      <c r="C12248" s="162" t="n">
        <v>101.89</v>
      </c>
      <c r="D12248" s="162" t="n">
        <v>-0.003867</v>
      </c>
      <c r="E12248" s="162" t="n"/>
    </row>
    <row r="12249">
      <c r="B12249" s="161" t="n">
        <v>28083</v>
      </c>
      <c r="C12249" s="162" t="n">
        <v>101.92</v>
      </c>
      <c r="D12249" s="162" t="n">
        <v>-0.003648</v>
      </c>
      <c r="E12249" s="162" t="n"/>
    </row>
    <row r="12250">
      <c r="B12250" s="161" t="n">
        <v>28086</v>
      </c>
      <c r="C12250" s="162" t="n">
        <v>102.59</v>
      </c>
      <c r="D12250" s="162" t="n">
        <v>0.002752</v>
      </c>
      <c r="E12250" s="162" t="n"/>
    </row>
    <row r="12251">
      <c r="B12251" s="161" t="n">
        <v>28087</v>
      </c>
      <c r="C12251" s="162" t="n">
        <v>101.96</v>
      </c>
      <c r="D12251" s="162" t="n">
        <v>-0.003523</v>
      </c>
      <c r="E12251" s="162" t="n"/>
    </row>
    <row r="12252">
      <c r="B12252" s="161" t="n">
        <v>28088</v>
      </c>
      <c r="C12252" s="162" t="n">
        <v>102.41</v>
      </c>
      <c r="D12252" s="162" t="n">
        <v>0.000786</v>
      </c>
      <c r="E12252" s="162" t="n"/>
    </row>
    <row r="12253">
      <c r="B12253" s="161" t="n">
        <v>28090</v>
      </c>
      <c r="C12253" s="162" t="n">
        <v>103.15</v>
      </c>
      <c r="D12253" s="162" t="n">
        <v>0.00787</v>
      </c>
      <c r="E12253" s="162" t="n"/>
    </row>
    <row r="12254">
      <c r="B12254" s="161" t="n">
        <v>28093</v>
      </c>
      <c r="C12254" s="162" t="n">
        <v>102.44</v>
      </c>
      <c r="D12254" s="162" t="n">
        <v>0.000856</v>
      </c>
      <c r="E12254" s="162" t="n"/>
    </row>
    <row r="12255">
      <c r="B12255" s="161" t="n">
        <v>28094</v>
      </c>
      <c r="C12255" s="162" t="n">
        <v>102.1</v>
      </c>
      <c r="D12255" s="162" t="n">
        <v>-0.002587</v>
      </c>
      <c r="E12255" s="162" t="n"/>
    </row>
    <row r="12256">
      <c r="B12256" s="161" t="n">
        <v>28095</v>
      </c>
      <c r="C12256" s="162" t="n">
        <v>102.49</v>
      </c>
      <c r="D12256" s="162" t="n">
        <v>0.001057</v>
      </c>
      <c r="E12256" s="162" t="n"/>
    </row>
    <row r="12257">
      <c r="B12257" s="161" t="n">
        <v>28096</v>
      </c>
      <c r="C12257" s="162" t="n">
        <v>102.12</v>
      </c>
      <c r="D12257" s="162" t="n">
        <v>-0.00267</v>
      </c>
      <c r="E12257" s="162" t="n"/>
    </row>
    <row r="12258">
      <c r="B12258" s="161" t="n">
        <v>28097</v>
      </c>
      <c r="C12258" s="162" t="n">
        <v>102.76</v>
      </c>
      <c r="D12258" s="162" t="n">
        <v>0.003511</v>
      </c>
      <c r="E12258" s="162" t="n"/>
    </row>
    <row r="12259">
      <c r="B12259" s="161" t="n">
        <v>28100</v>
      </c>
      <c r="C12259" s="162" t="n">
        <v>103.56</v>
      </c>
      <c r="D12259" s="162" t="n">
        <v>0.011195</v>
      </c>
      <c r="E12259" s="162" t="n"/>
    </row>
    <row r="12260">
      <c r="B12260" s="161" t="n">
        <v>28101</v>
      </c>
      <c r="C12260" s="162" t="n">
        <v>103.49</v>
      </c>
      <c r="D12260" s="162" t="n">
        <v>0.010427</v>
      </c>
      <c r="E12260" s="162" t="n"/>
    </row>
    <row r="12261">
      <c r="B12261" s="161" t="n">
        <v>28102</v>
      </c>
      <c r="C12261" s="162" t="n">
        <v>104.08</v>
      </c>
      <c r="D12261" s="162" t="n">
        <v>0.016012</v>
      </c>
      <c r="E12261" s="162" t="n"/>
    </row>
    <row r="12262">
      <c r="B12262" s="161" t="n">
        <v>28103</v>
      </c>
      <c r="C12262" s="162" t="n">
        <v>104.51</v>
      </c>
      <c r="D12262" s="162" t="n">
        <v>0.019997</v>
      </c>
      <c r="E12262" s="162" t="n"/>
    </row>
    <row r="12263">
      <c r="B12263" s="161" t="n">
        <v>28104</v>
      </c>
      <c r="C12263" s="162" t="n">
        <v>104.7</v>
      </c>
      <c r="D12263" s="162" t="n">
        <v>0.02159</v>
      </c>
      <c r="E12263" s="162" t="n"/>
    </row>
    <row r="12264">
      <c r="B12264" s="161" t="n">
        <v>28107</v>
      </c>
      <c r="C12264" s="162" t="n">
        <v>104.63</v>
      </c>
      <c r="D12264" s="162" t="n">
        <v>0.020681</v>
      </c>
      <c r="E12264" s="162" t="n"/>
    </row>
    <row r="12265">
      <c r="B12265" s="161" t="n">
        <v>28108</v>
      </c>
      <c r="C12265" s="162" t="n">
        <v>105.07</v>
      </c>
      <c r="D12265" s="162" t="n">
        <v>0.024631</v>
      </c>
      <c r="E12265" s="162" t="n"/>
    </row>
    <row r="12266">
      <c r="B12266" s="161" t="n">
        <v>28109</v>
      </c>
      <c r="C12266" s="162" t="n">
        <v>105.14</v>
      </c>
      <c r="D12266" s="162" t="n">
        <v>0.025073</v>
      </c>
      <c r="E12266" s="162" t="n"/>
    </row>
    <row r="12267">
      <c r="B12267" s="161" t="n">
        <v>28110</v>
      </c>
      <c r="C12267" s="162" t="n">
        <v>104.8</v>
      </c>
      <c r="D12267" s="162" t="n">
        <v>0.021599</v>
      </c>
      <c r="E12267" s="162" t="n"/>
    </row>
    <row r="12268">
      <c r="B12268" s="161" t="n">
        <v>28111</v>
      </c>
      <c r="C12268" s="162" t="n">
        <v>104.26</v>
      </c>
      <c r="D12268" s="162" t="n">
        <v>0.016173</v>
      </c>
      <c r="E12268" s="162" t="n"/>
    </row>
    <row r="12269">
      <c r="B12269" s="161" t="n">
        <v>28114</v>
      </c>
      <c r="C12269" s="162" t="n">
        <v>103.65</v>
      </c>
      <c r="D12269" s="162" t="n">
        <v>0.010084</v>
      </c>
      <c r="E12269" s="162" t="n"/>
    </row>
    <row r="12270">
      <c r="B12270" s="161" t="n">
        <v>28115</v>
      </c>
      <c r="C12270" s="162" t="n">
        <v>104.22</v>
      </c>
      <c r="D12270" s="162" t="n">
        <v>0.015372</v>
      </c>
      <c r="E12270" s="162" t="n"/>
    </row>
    <row r="12271">
      <c r="B12271" s="161" t="n">
        <v>28116</v>
      </c>
      <c r="C12271" s="162" t="n">
        <v>104.71</v>
      </c>
      <c r="D12271" s="162" t="n">
        <v>0.019861</v>
      </c>
      <c r="E12271" s="162" t="n"/>
    </row>
    <row r="12272">
      <c r="B12272" s="161" t="n">
        <v>28117</v>
      </c>
      <c r="C12272" s="162" t="n">
        <v>104.84</v>
      </c>
      <c r="D12272" s="162" t="n">
        <v>0.020912</v>
      </c>
      <c r="E12272" s="162" t="n"/>
    </row>
    <row r="12273">
      <c r="B12273" s="161" t="n">
        <v>28121</v>
      </c>
      <c r="C12273" s="162" t="n">
        <v>106.06</v>
      </c>
      <c r="D12273" s="162" t="n">
        <v>0.032279</v>
      </c>
      <c r="E12273" s="162" t="n"/>
    </row>
    <row r="12274">
      <c r="B12274" s="161" t="n">
        <v>28122</v>
      </c>
      <c r="C12274" s="162" t="n">
        <v>106.77</v>
      </c>
      <c r="D12274" s="162" t="n">
        <v>0.038663</v>
      </c>
      <c r="E12274" s="162" t="n"/>
    </row>
    <row r="12275">
      <c r="B12275" s="161" t="n">
        <v>28123</v>
      </c>
      <c r="C12275" s="162" t="n">
        <v>106.34</v>
      </c>
      <c r="D12275" s="162" t="n">
        <v>0.034309</v>
      </c>
      <c r="E12275" s="162" t="n"/>
    </row>
    <row r="12276">
      <c r="B12276" s="161" t="n">
        <v>28124</v>
      </c>
      <c r="C12276" s="162" t="n">
        <v>106.88</v>
      </c>
      <c r="D12276" s="162" t="n">
        <v>0.039084</v>
      </c>
      <c r="E12276" s="162" t="n"/>
    </row>
    <row r="12277">
      <c r="B12277" s="161" t="n">
        <v>28125</v>
      </c>
      <c r="C12277" s="162" t="n">
        <v>107.46</v>
      </c>
      <c r="D12277" s="162" t="n">
        <v>0.044175</v>
      </c>
      <c r="E12277" s="162" t="n"/>
    </row>
    <row r="12278">
      <c r="B12278" s="161" t="n">
        <v>28128</v>
      </c>
      <c r="C12278" s="162" t="n">
        <v>107</v>
      </c>
      <c r="D12278" s="162" t="n">
        <v>0.039567</v>
      </c>
      <c r="E12278" s="162" t="n"/>
    </row>
    <row r="12279">
      <c r="B12279" s="161" t="n">
        <v>28129</v>
      </c>
      <c r="C12279" s="162" t="n">
        <v>105.7</v>
      </c>
      <c r="D12279" s="162" t="n">
        <v>0.027094</v>
      </c>
      <c r="E12279" s="162" t="n"/>
    </row>
    <row r="12280">
      <c r="B12280" s="161" t="n">
        <v>28130</v>
      </c>
      <c r="C12280" s="162" t="n">
        <v>104.76</v>
      </c>
      <c r="D12280" s="162" t="n">
        <v>0.017964</v>
      </c>
      <c r="E12280" s="162" t="n"/>
    </row>
    <row r="12281">
      <c r="B12281" s="161" t="n">
        <v>28131</v>
      </c>
      <c r="C12281" s="162" t="n">
        <v>105.02</v>
      </c>
      <c r="D12281" s="162" t="n">
        <v>0.020308</v>
      </c>
      <c r="E12281" s="162" t="n"/>
    </row>
    <row r="12282">
      <c r="B12282" s="161" t="n">
        <v>28132</v>
      </c>
      <c r="C12282" s="162" t="n">
        <v>105.01</v>
      </c>
      <c r="D12282" s="162" t="n">
        <v>0.020136</v>
      </c>
      <c r="E12282" s="162" t="n"/>
    </row>
    <row r="12283">
      <c r="B12283" s="161" t="n">
        <v>28135</v>
      </c>
      <c r="C12283" s="162" t="n">
        <v>105.2</v>
      </c>
      <c r="D12283" s="162" t="n">
        <v>0.021829</v>
      </c>
      <c r="E12283" s="162" t="n"/>
    </row>
    <row r="12284">
      <c r="B12284" s="161" t="n">
        <v>28136</v>
      </c>
      <c r="C12284" s="162" t="n">
        <v>104.12</v>
      </c>
      <c r="D12284" s="162" t="n">
        <v>0.011448</v>
      </c>
      <c r="E12284" s="162" t="n"/>
    </row>
    <row r="12285">
      <c r="B12285" s="161" t="n">
        <v>28137</v>
      </c>
      <c r="C12285" s="162" t="n">
        <v>103.4</v>
      </c>
      <c r="D12285" s="162" t="n">
        <v>0.004461</v>
      </c>
      <c r="E12285" s="162" t="n"/>
    </row>
    <row r="12286">
      <c r="B12286" s="161" t="n">
        <v>28138</v>
      </c>
      <c r="C12286" s="162" t="n">
        <v>104.2</v>
      </c>
      <c r="D12286" s="162" t="n">
        <v>0.012062</v>
      </c>
      <c r="E12286" s="162" t="n"/>
    </row>
    <row r="12287">
      <c r="B12287" s="161" t="n">
        <v>28139</v>
      </c>
      <c r="C12287" s="162" t="n">
        <v>104.01</v>
      </c>
      <c r="D12287" s="162" t="n">
        <v>0.010177</v>
      </c>
      <c r="E12287" s="162" t="n"/>
    </row>
    <row r="12288">
      <c r="B12288" s="161" t="n">
        <v>28142</v>
      </c>
      <c r="C12288" s="162" t="n">
        <v>103.73</v>
      </c>
      <c r="D12288" s="162" t="n">
        <v>0.007409</v>
      </c>
      <c r="E12288" s="162" t="n"/>
    </row>
    <row r="12289">
      <c r="B12289" s="161" t="n">
        <v>28143</v>
      </c>
      <c r="C12289" s="162" t="n">
        <v>103.32</v>
      </c>
      <c r="D12289" s="162" t="n">
        <v>0.003396</v>
      </c>
      <c r="E12289" s="162" t="n"/>
    </row>
    <row r="12290">
      <c r="B12290" s="161" t="n">
        <v>28144</v>
      </c>
      <c r="C12290" s="162" t="n">
        <v>103.85</v>
      </c>
      <c r="D12290" s="162" t="n">
        <v>0.008496</v>
      </c>
      <c r="E12290" s="162" t="n"/>
    </row>
    <row r="12291">
      <c r="B12291" s="161" t="n">
        <v>28145</v>
      </c>
      <c r="C12291" s="162" t="n">
        <v>102.97</v>
      </c>
      <c r="D12291" s="162" t="n">
        <v>5e-06</v>
      </c>
      <c r="E12291" s="162" t="n"/>
    </row>
    <row r="12292">
      <c r="B12292" s="161" t="n">
        <v>28146</v>
      </c>
      <c r="C12292" s="162" t="n">
        <v>103.32</v>
      </c>
      <c r="D12292" s="162" t="n">
        <v>0.003345</v>
      </c>
      <c r="E12292" s="162" t="n"/>
    </row>
    <row r="12293">
      <c r="B12293" s="161" t="n">
        <v>28149</v>
      </c>
      <c r="C12293" s="162" t="n">
        <v>103.25</v>
      </c>
      <c r="D12293" s="162" t="n">
        <v>0.002571</v>
      </c>
      <c r="E12293" s="162" t="n"/>
    </row>
    <row r="12294">
      <c r="B12294" s="161" t="n">
        <v>28150</v>
      </c>
      <c r="C12294" s="162" t="n">
        <v>103.13</v>
      </c>
      <c r="D12294" s="162" t="n">
        <v>0.001273</v>
      </c>
      <c r="E12294" s="162" t="n"/>
    </row>
    <row r="12295">
      <c r="B12295" s="161" t="n">
        <v>28151</v>
      </c>
      <c r="C12295" s="162" t="n">
        <v>102.34</v>
      </c>
      <c r="D12295" s="162" t="n">
        <v>-0.00652</v>
      </c>
      <c r="E12295" s="162" t="n"/>
    </row>
    <row r="12296">
      <c r="B12296" s="161" t="n">
        <v>28152</v>
      </c>
      <c r="C12296" s="162" t="n">
        <v>101.79</v>
      </c>
      <c r="D12296" s="162" t="n">
        <v>-0.011945</v>
      </c>
      <c r="E12296" s="162" t="n"/>
    </row>
    <row r="12297">
      <c r="B12297" s="161" t="n">
        <v>28153</v>
      </c>
      <c r="C12297" s="162" t="n">
        <v>101.93</v>
      </c>
      <c r="D12297" s="162" t="n">
        <v>-0.010649</v>
      </c>
      <c r="E12297" s="162" t="n"/>
    </row>
    <row r="12298">
      <c r="B12298" s="161" t="n">
        <v>28156</v>
      </c>
      <c r="C12298" s="162" t="n">
        <v>102.03</v>
      </c>
      <c r="D12298" s="162" t="n">
        <v>-0.009734</v>
      </c>
      <c r="E12298" s="162" t="n"/>
    </row>
    <row r="12299">
      <c r="B12299" s="161" t="n">
        <v>28157</v>
      </c>
      <c r="C12299" s="162" t="n">
        <v>102.54</v>
      </c>
      <c r="D12299" s="162" t="n">
        <v>-0.004802</v>
      </c>
      <c r="E12299" s="162" t="n"/>
    </row>
    <row r="12300">
      <c r="B12300" s="161" t="n">
        <v>28158</v>
      </c>
      <c r="C12300" s="162" t="n">
        <v>102.36</v>
      </c>
      <c r="D12300" s="162" t="n">
        <v>-0.006534</v>
      </c>
      <c r="E12300" s="162" t="n"/>
    </row>
    <row r="12301">
      <c r="B12301" s="161" t="n">
        <v>28159</v>
      </c>
      <c r="C12301" s="162" t="n">
        <v>101.85</v>
      </c>
      <c r="D12301" s="162" t="n">
        <v>-0.011457</v>
      </c>
      <c r="E12301" s="162" t="n"/>
    </row>
    <row r="12302">
      <c r="B12302" s="161" t="n">
        <v>28160</v>
      </c>
      <c r="C12302" s="162" t="n">
        <v>101.88</v>
      </c>
      <c r="D12302" s="162" t="n">
        <v>-0.01111</v>
      </c>
      <c r="E12302" s="162" t="n"/>
    </row>
    <row r="12303">
      <c r="B12303" s="161" t="n">
        <v>28163</v>
      </c>
      <c r="C12303" s="162" t="n">
        <v>101.89</v>
      </c>
      <c r="D12303" s="162" t="n">
        <v>-0.010992</v>
      </c>
      <c r="E12303" s="162" t="n"/>
    </row>
    <row r="12304">
      <c r="B12304" s="161" t="n">
        <v>28164</v>
      </c>
      <c r="C12304" s="162" t="n">
        <v>101.6</v>
      </c>
      <c r="D12304" s="162" t="n">
        <v>-0.013802</v>
      </c>
      <c r="E12304" s="162" t="n"/>
    </row>
    <row r="12305">
      <c r="B12305" s="161" t="n">
        <v>28165</v>
      </c>
      <c r="C12305" s="162" t="n">
        <v>100.73</v>
      </c>
      <c r="D12305" s="162" t="n">
        <v>-0.022347</v>
      </c>
      <c r="E12305" s="162" t="n"/>
    </row>
    <row r="12306">
      <c r="B12306" s="161" t="n">
        <v>28166</v>
      </c>
      <c r="C12306" s="162" t="n">
        <v>100.82</v>
      </c>
      <c r="D12306" s="162" t="n">
        <v>-0.02139</v>
      </c>
      <c r="E12306" s="162" t="n"/>
    </row>
    <row r="12307">
      <c r="B12307" s="161" t="n">
        <v>28167</v>
      </c>
      <c r="C12307" s="162" t="n">
        <v>100.22</v>
      </c>
      <c r="D12307" s="162" t="n">
        <v>-0.027267</v>
      </c>
      <c r="E12307" s="162" t="n"/>
    </row>
    <row r="12308">
      <c r="B12308" s="161" t="n">
        <v>28170</v>
      </c>
      <c r="C12308" s="162" t="n">
        <v>100.74</v>
      </c>
      <c r="D12308" s="162" t="n">
        <v>-0.022048</v>
      </c>
      <c r="E12308" s="162" t="n"/>
    </row>
    <row r="12309">
      <c r="B12309" s="161" t="n">
        <v>28171</v>
      </c>
      <c r="C12309" s="162" t="n">
        <v>101.04</v>
      </c>
      <c r="D12309" s="162" t="n">
        <v>-0.01908</v>
      </c>
      <c r="E12309" s="162" t="n"/>
    </row>
    <row r="12310">
      <c r="B12310" s="161" t="n">
        <v>28172</v>
      </c>
      <c r="C12310" s="162" t="n">
        <v>101.5</v>
      </c>
      <c r="D12310" s="162" t="n">
        <v>-0.014542</v>
      </c>
      <c r="E12310" s="162" t="n"/>
    </row>
    <row r="12311">
      <c r="B12311" s="161" t="n">
        <v>28173</v>
      </c>
      <c r="C12311" s="162" t="n">
        <v>100.92</v>
      </c>
      <c r="D12311" s="162" t="n">
        <v>-0.020274</v>
      </c>
      <c r="E12311" s="162" t="n"/>
    </row>
    <row r="12312">
      <c r="B12312" s="161" t="n">
        <v>28174</v>
      </c>
      <c r="C12312" s="162" t="n">
        <v>100.49</v>
      </c>
      <c r="D12312" s="162" t="n">
        <v>-0.024512</v>
      </c>
      <c r="E12312" s="162" t="n"/>
    </row>
    <row r="12313">
      <c r="B12313" s="161" t="n">
        <v>28178</v>
      </c>
      <c r="C12313" s="162" t="n">
        <v>100.49</v>
      </c>
      <c r="D12313" s="162" t="n">
        <v>-0.024444</v>
      </c>
      <c r="E12313" s="162" t="n"/>
    </row>
    <row r="12314">
      <c r="B12314" s="161" t="n">
        <v>28179</v>
      </c>
      <c r="C12314" s="162" t="n">
        <v>100.19</v>
      </c>
      <c r="D12314" s="162" t="n">
        <v>-0.027293</v>
      </c>
      <c r="E12314" s="162" t="n"/>
    </row>
    <row r="12315">
      <c r="B12315" s="161" t="n">
        <v>28180</v>
      </c>
      <c r="C12315" s="162" t="n">
        <v>99.59999999999999</v>
      </c>
      <c r="D12315" s="162" t="n">
        <v>-0.033036</v>
      </c>
      <c r="E12315" s="162" t="n"/>
    </row>
    <row r="12316">
      <c r="B12316" s="161" t="n">
        <v>28181</v>
      </c>
      <c r="C12316" s="162" t="n">
        <v>99.48</v>
      </c>
      <c r="D12316" s="162" t="n">
        <v>-0.034082</v>
      </c>
      <c r="E12316" s="162" t="n"/>
    </row>
    <row r="12317">
      <c r="B12317" s="161" t="n">
        <v>28184</v>
      </c>
      <c r="C12317" s="162" t="n">
        <v>99.81999999999999</v>
      </c>
      <c r="D12317" s="162" t="n">
        <v>-0.030556</v>
      </c>
      <c r="E12317" s="162" t="n"/>
    </row>
    <row r="12318">
      <c r="B12318" s="161" t="n">
        <v>28185</v>
      </c>
      <c r="C12318" s="162" t="n">
        <v>100.66</v>
      </c>
      <c r="D12318" s="162" t="n">
        <v>-0.022143</v>
      </c>
      <c r="E12318" s="162" t="n"/>
    </row>
    <row r="12319">
      <c r="B12319" s="161" t="n">
        <v>28186</v>
      </c>
      <c r="C12319" s="162" t="n">
        <v>100.39</v>
      </c>
      <c r="D12319" s="162" t="n">
        <v>-0.024795</v>
      </c>
      <c r="E12319" s="162" t="n"/>
    </row>
    <row r="12320">
      <c r="B12320" s="161" t="n">
        <v>28187</v>
      </c>
      <c r="C12320" s="162" t="n">
        <v>100.88</v>
      </c>
      <c r="D12320" s="162" t="n">
        <v>-0.019908</v>
      </c>
      <c r="E12320" s="162" t="n"/>
    </row>
    <row r="12321">
      <c r="B12321" s="161" t="n">
        <v>28188</v>
      </c>
      <c r="C12321" s="162" t="n">
        <v>101.2</v>
      </c>
      <c r="D12321" s="162" t="n">
        <v>-0.016741</v>
      </c>
      <c r="E12321" s="162" t="n"/>
    </row>
    <row r="12322">
      <c r="B12322" s="161" t="n">
        <v>28191</v>
      </c>
      <c r="C12322" s="162" t="n">
        <v>101.25</v>
      </c>
      <c r="D12322" s="162" t="n">
        <v>-0.016211</v>
      </c>
      <c r="E12322" s="162" t="n"/>
    </row>
    <row r="12323">
      <c r="B12323" s="161" t="n">
        <v>28192</v>
      </c>
      <c r="C12323" s="162" t="n">
        <v>100.87</v>
      </c>
      <c r="D12323" s="162" t="n">
        <v>-0.019952</v>
      </c>
      <c r="E12323" s="162" t="n"/>
    </row>
    <row r="12324">
      <c r="B12324" s="161" t="n">
        <v>28193</v>
      </c>
      <c r="C12324" s="162" t="n">
        <v>100.1</v>
      </c>
      <c r="D12324" s="162" t="n">
        <v>-0.027647</v>
      </c>
      <c r="E12324" s="162" t="n"/>
    </row>
    <row r="12325">
      <c r="B12325" s="161" t="n">
        <v>28194</v>
      </c>
      <c r="C12325" s="162" t="n">
        <v>100.67</v>
      </c>
      <c r="D12325" s="162" t="n">
        <v>-0.022026</v>
      </c>
      <c r="E12325" s="162" t="n"/>
    </row>
    <row r="12326">
      <c r="B12326" s="161" t="n">
        <v>28195</v>
      </c>
      <c r="C12326" s="162" t="n">
        <v>100.65</v>
      </c>
      <c r="D12326" s="162" t="n">
        <v>-0.022289</v>
      </c>
      <c r="E12326" s="162" t="n"/>
    </row>
    <row r="12327">
      <c r="B12327" s="161" t="n">
        <v>28198</v>
      </c>
      <c r="C12327" s="162" t="n">
        <v>101.42</v>
      </c>
      <c r="D12327" s="162" t="n">
        <v>-0.014767</v>
      </c>
      <c r="E12327" s="162" t="n"/>
    </row>
    <row r="12328">
      <c r="B12328" s="161" t="n">
        <v>28199</v>
      </c>
      <c r="C12328" s="162" t="n">
        <v>101.98</v>
      </c>
      <c r="D12328" s="162" t="n">
        <v>-0.009348</v>
      </c>
      <c r="E12328" s="162" t="n"/>
    </row>
    <row r="12329">
      <c r="B12329" s="161" t="n">
        <v>28200</v>
      </c>
      <c r="C12329" s="162" t="n">
        <v>102.17</v>
      </c>
      <c r="D12329" s="162" t="n">
        <v>-0.007599</v>
      </c>
      <c r="E12329" s="162" t="n"/>
    </row>
    <row r="12330">
      <c r="B12330" s="161" t="n">
        <v>28201</v>
      </c>
      <c r="C12330" s="162" t="n">
        <v>102.08</v>
      </c>
      <c r="D12330" s="162" t="n">
        <v>-0.008571</v>
      </c>
      <c r="E12330" s="162" t="n"/>
    </row>
    <row r="12331">
      <c r="B12331" s="161" t="n">
        <v>28202</v>
      </c>
      <c r="C12331" s="162" t="n">
        <v>101.86</v>
      </c>
      <c r="D12331" s="162" t="n">
        <v>-0.010812</v>
      </c>
      <c r="E12331" s="162" t="n"/>
    </row>
    <row r="12332">
      <c r="B12332" s="161" t="n">
        <v>28205</v>
      </c>
      <c r="C12332" s="162" t="n">
        <v>101.31</v>
      </c>
      <c r="D12332" s="162" t="n">
        <v>-0.016331</v>
      </c>
      <c r="E12332" s="162" t="n"/>
    </row>
    <row r="12333">
      <c r="B12333" s="161" t="n">
        <v>28206</v>
      </c>
      <c r="C12333" s="162" t="n">
        <v>101</v>
      </c>
      <c r="D12333" s="162" t="n">
        <v>-0.019511</v>
      </c>
      <c r="E12333" s="162" t="n"/>
    </row>
    <row r="12334">
      <c r="B12334" s="161" t="n">
        <v>28207</v>
      </c>
      <c r="C12334" s="162" t="n">
        <v>100.2</v>
      </c>
      <c r="D12334" s="162" t="n">
        <v>-0.027531</v>
      </c>
      <c r="E12334" s="162" t="n"/>
    </row>
    <row r="12335">
      <c r="B12335" s="161" t="n">
        <v>28208</v>
      </c>
      <c r="C12335" s="162" t="n">
        <v>99.7</v>
      </c>
      <c r="D12335" s="162" t="n">
        <v>-0.03258</v>
      </c>
      <c r="E12335" s="162" t="n"/>
    </row>
    <row r="12336">
      <c r="B12336" s="161" t="n">
        <v>28209</v>
      </c>
      <c r="C12336" s="162" t="n">
        <v>99.06</v>
      </c>
      <c r="D12336" s="162" t="n">
        <v>-0.038996</v>
      </c>
      <c r="E12336" s="162" t="n"/>
    </row>
    <row r="12337">
      <c r="B12337" s="161" t="n">
        <v>28212</v>
      </c>
      <c r="C12337" s="162" t="n">
        <v>99</v>
      </c>
      <c r="D12337" s="162" t="n">
        <v>-0.039509</v>
      </c>
      <c r="E12337" s="162" t="n"/>
    </row>
    <row r="12338">
      <c r="B12338" s="161" t="n">
        <v>28213</v>
      </c>
      <c r="C12338" s="162" t="n">
        <v>99.69</v>
      </c>
      <c r="D12338" s="162" t="n">
        <v>-0.032453</v>
      </c>
      <c r="E12338" s="162" t="n"/>
    </row>
    <row r="12339">
      <c r="B12339" s="161" t="n">
        <v>28214</v>
      </c>
      <c r="C12339" s="162" t="n">
        <v>98.54000000000001</v>
      </c>
      <c r="D12339" s="162" t="n">
        <v>-0.043914</v>
      </c>
      <c r="E12339" s="162" t="n"/>
    </row>
    <row r="12340">
      <c r="B12340" s="161" t="n">
        <v>28215</v>
      </c>
      <c r="C12340" s="162" t="n">
        <v>98.42</v>
      </c>
      <c r="D12340" s="162" t="n">
        <v>-0.044959</v>
      </c>
      <c r="E12340" s="162" t="n"/>
    </row>
    <row r="12341">
      <c r="B12341" s="161" t="n">
        <v>28216</v>
      </c>
      <c r="C12341" s="162" t="n">
        <v>99.20999999999999</v>
      </c>
      <c r="D12341" s="162" t="n">
        <v>-0.03675</v>
      </c>
      <c r="E12341" s="162" t="n"/>
    </row>
    <row r="12342">
      <c r="B12342" s="161" t="n">
        <v>28219</v>
      </c>
      <c r="C12342" s="162" t="n">
        <v>98.23</v>
      </c>
      <c r="D12342" s="162" t="n">
        <v>-0.046409</v>
      </c>
      <c r="E12342" s="162" t="n"/>
    </row>
    <row r="12343">
      <c r="B12343" s="161" t="n">
        <v>28220</v>
      </c>
      <c r="C12343" s="162" t="n">
        <v>98.01000000000001</v>
      </c>
      <c r="D12343" s="162" t="n">
        <v>-0.048346</v>
      </c>
      <c r="E12343" s="162" t="n"/>
    </row>
    <row r="12344">
      <c r="B12344" s="161" t="n">
        <v>28221</v>
      </c>
      <c r="C12344" s="162" t="n">
        <v>97.91</v>
      </c>
      <c r="D12344" s="162" t="n">
        <v>-0.049097</v>
      </c>
      <c r="E12344" s="162" t="n"/>
    </row>
    <row r="12345">
      <c r="B12345" s="161" t="n">
        <v>28222</v>
      </c>
      <c r="C12345" s="162" t="n">
        <v>98.34999999999999</v>
      </c>
      <c r="D12345" s="162" t="n">
        <v>-0.044374</v>
      </c>
      <c r="E12345" s="162" t="n"/>
    </row>
    <row r="12346">
      <c r="B12346" s="161" t="n">
        <v>28226</v>
      </c>
      <c r="C12346" s="162" t="n">
        <v>98.88</v>
      </c>
      <c r="D12346" s="162" t="n">
        <v>-0.0388</v>
      </c>
      <c r="E12346" s="162" t="n"/>
    </row>
    <row r="12347">
      <c r="B12347" s="161" t="n">
        <v>28227</v>
      </c>
      <c r="C12347" s="162" t="n">
        <v>100.15</v>
      </c>
      <c r="D12347" s="162" t="n">
        <v>-0.025864</v>
      </c>
      <c r="E12347" s="162" t="n"/>
    </row>
    <row r="12348">
      <c r="B12348" s="161" t="n">
        <v>28228</v>
      </c>
      <c r="C12348" s="162" t="n">
        <v>100.16</v>
      </c>
      <c r="D12348" s="162" t="n">
        <v>-0.025605</v>
      </c>
      <c r="E12348" s="162" t="n"/>
    </row>
    <row r="12349">
      <c r="B12349" s="161" t="n">
        <v>28229</v>
      </c>
      <c r="C12349" s="162" t="n">
        <v>101</v>
      </c>
      <c r="D12349" s="162" t="n">
        <v>-0.017114</v>
      </c>
      <c r="E12349" s="162" t="n"/>
    </row>
    <row r="12350">
      <c r="B12350" s="161" t="n">
        <v>28230</v>
      </c>
      <c r="C12350" s="162" t="n">
        <v>101.04</v>
      </c>
      <c r="D12350" s="162" t="n">
        <v>-0.01656</v>
      </c>
      <c r="E12350" s="162" t="n"/>
    </row>
    <row r="12351">
      <c r="B12351" s="161" t="n">
        <v>28233</v>
      </c>
      <c r="C12351" s="162" t="n">
        <v>100.54</v>
      </c>
      <c r="D12351" s="162" t="n">
        <v>-0.021373</v>
      </c>
      <c r="E12351" s="162" t="n"/>
    </row>
    <row r="12352">
      <c r="B12352" s="161" t="n">
        <v>28234</v>
      </c>
      <c r="C12352" s="162" t="n">
        <v>100.07</v>
      </c>
      <c r="D12352" s="162" t="n">
        <v>-0.025862</v>
      </c>
      <c r="E12352" s="162" t="n"/>
    </row>
    <row r="12353">
      <c r="B12353" s="161" t="n">
        <v>28235</v>
      </c>
      <c r="C12353" s="162" t="n">
        <v>100.4</v>
      </c>
      <c r="D12353" s="162" t="n">
        <v>-0.022417</v>
      </c>
      <c r="E12353" s="162" t="n"/>
    </row>
    <row r="12354">
      <c r="B12354" s="161" t="n">
        <v>28236</v>
      </c>
      <c r="C12354" s="162" t="n">
        <v>99.75</v>
      </c>
      <c r="D12354" s="162" t="n">
        <v>-0.028713</v>
      </c>
      <c r="E12354" s="162" t="n"/>
    </row>
    <row r="12355">
      <c r="B12355" s="161" t="n">
        <v>28237</v>
      </c>
      <c r="C12355" s="162" t="n">
        <v>98.44</v>
      </c>
      <c r="D12355" s="162" t="n">
        <v>-0.041663</v>
      </c>
      <c r="E12355" s="162" t="n"/>
    </row>
    <row r="12356">
      <c r="B12356" s="161" t="n">
        <v>28240</v>
      </c>
      <c r="C12356" s="162" t="n">
        <v>97.15000000000001</v>
      </c>
      <c r="D12356" s="162" t="n">
        <v>-0.054473</v>
      </c>
      <c r="E12356" s="162" t="n"/>
    </row>
    <row r="12357">
      <c r="B12357" s="161" t="n">
        <v>28241</v>
      </c>
      <c r="C12357" s="162" t="n">
        <v>97.11</v>
      </c>
      <c r="D12357" s="162" t="n">
        <v>-0.054456</v>
      </c>
      <c r="E12357" s="162" t="n"/>
    </row>
    <row r="12358">
      <c r="B12358" s="161" t="n">
        <v>28242</v>
      </c>
      <c r="C12358" s="162" t="n">
        <v>97.95999999999999</v>
      </c>
      <c r="D12358" s="162" t="n">
        <v>-0.045365</v>
      </c>
      <c r="E12358" s="162" t="n"/>
    </row>
    <row r="12359">
      <c r="B12359" s="161" t="n">
        <v>28243</v>
      </c>
      <c r="C12359" s="162" t="n">
        <v>98.2</v>
      </c>
      <c r="D12359" s="162" t="n">
        <v>-0.04254</v>
      </c>
      <c r="E12359" s="162" t="n"/>
    </row>
    <row r="12360">
      <c r="B12360" s="161" t="n">
        <v>28244</v>
      </c>
      <c r="C12360" s="162" t="n">
        <v>98.44</v>
      </c>
      <c r="D12360" s="162" t="n">
        <v>-0.039769</v>
      </c>
      <c r="E12360" s="162" t="n"/>
    </row>
    <row r="12361">
      <c r="B12361" s="161" t="n">
        <v>28247</v>
      </c>
      <c r="C12361" s="162" t="n">
        <v>98.93000000000001</v>
      </c>
      <c r="D12361" s="162" t="n">
        <v>-0.034523</v>
      </c>
      <c r="E12361" s="162" t="n"/>
    </row>
    <row r="12362">
      <c r="B12362" s="161" t="n">
        <v>28248</v>
      </c>
      <c r="C12362" s="162" t="n">
        <v>99.43000000000001</v>
      </c>
      <c r="D12362" s="162" t="n">
        <v>-0.029244</v>
      </c>
      <c r="E12362" s="162" t="n"/>
    </row>
    <row r="12363">
      <c r="B12363" s="161" t="n">
        <v>28249</v>
      </c>
      <c r="C12363" s="162" t="n">
        <v>99.95999999999999</v>
      </c>
      <c r="D12363" s="162" t="n">
        <v>-0.023744</v>
      </c>
      <c r="E12363" s="162" t="n"/>
    </row>
    <row r="12364">
      <c r="B12364" s="161" t="n">
        <v>28250</v>
      </c>
      <c r="C12364" s="162" t="n">
        <v>100.11</v>
      </c>
      <c r="D12364" s="162" t="n">
        <v>-0.022064</v>
      </c>
      <c r="E12364" s="162" t="n"/>
    </row>
    <row r="12365">
      <c r="B12365" s="161" t="n">
        <v>28251</v>
      </c>
      <c r="C12365" s="162" t="n">
        <v>99.48999999999999</v>
      </c>
      <c r="D12365" s="162" t="n">
        <v>-0.028059</v>
      </c>
      <c r="E12365" s="162" t="n"/>
    </row>
    <row r="12366">
      <c r="B12366" s="161" t="n">
        <v>28254</v>
      </c>
      <c r="C12366" s="162" t="n">
        <v>99.18000000000001</v>
      </c>
      <c r="D12366" s="162" t="n">
        <v>-0.030942</v>
      </c>
      <c r="E12366" s="162" t="n"/>
    </row>
    <row r="12367">
      <c r="B12367" s="161" t="n">
        <v>28255</v>
      </c>
      <c r="C12367" s="162" t="n">
        <v>99.47</v>
      </c>
      <c r="D12367" s="162" t="n">
        <v>-0.027797</v>
      </c>
      <c r="E12367" s="162" t="n"/>
    </row>
    <row r="12368">
      <c r="B12368" s="161" t="n">
        <v>28256</v>
      </c>
      <c r="C12368" s="162" t="n">
        <v>98.78</v>
      </c>
      <c r="D12368" s="162" t="n">
        <v>-0.034528</v>
      </c>
      <c r="E12368" s="162" t="n"/>
    </row>
    <row r="12369">
      <c r="B12369" s="161" t="n">
        <v>28257</v>
      </c>
      <c r="C12369" s="162" t="n">
        <v>98.73</v>
      </c>
      <c r="D12369" s="162" t="n">
        <v>-0.034823</v>
      </c>
      <c r="E12369" s="162" t="n"/>
    </row>
    <row r="12370">
      <c r="B12370" s="161" t="n">
        <v>28258</v>
      </c>
      <c r="C12370" s="162" t="n">
        <v>99.03</v>
      </c>
      <c r="D12370" s="162" t="n">
        <v>-0.031598</v>
      </c>
      <c r="E12370" s="162" t="n"/>
    </row>
    <row r="12371">
      <c r="B12371" s="161" t="n">
        <v>28261</v>
      </c>
      <c r="C12371" s="162" t="n">
        <v>99.47</v>
      </c>
      <c r="D12371" s="162" t="n">
        <v>-0.026971</v>
      </c>
      <c r="E12371" s="162" t="n"/>
    </row>
    <row r="12372">
      <c r="B12372" s="161" t="n">
        <v>28262</v>
      </c>
      <c r="C12372" s="162" t="n">
        <v>99.77</v>
      </c>
      <c r="D12372" s="162" t="n">
        <v>-0.023792</v>
      </c>
      <c r="E12372" s="162" t="n"/>
    </row>
    <row r="12373">
      <c r="B12373" s="161" t="n">
        <v>28263</v>
      </c>
      <c r="C12373" s="162" t="n">
        <v>100.3</v>
      </c>
      <c r="D12373" s="162" t="n">
        <v>-0.018306</v>
      </c>
      <c r="E12373" s="162" t="n"/>
    </row>
    <row r="12374">
      <c r="B12374" s="161" t="n">
        <v>28264</v>
      </c>
      <c r="C12374" s="162" t="n">
        <v>99.88</v>
      </c>
      <c r="D12374" s="162" t="n">
        <v>-0.022279</v>
      </c>
      <c r="E12374" s="162" t="n"/>
    </row>
    <row r="12375">
      <c r="B12375" s="161" t="n">
        <v>28265</v>
      </c>
      <c r="C12375" s="162" t="n">
        <v>99.45</v>
      </c>
      <c r="D12375" s="162" t="n">
        <v>-0.026379</v>
      </c>
      <c r="E12375" s="162" t="n"/>
    </row>
    <row r="12376">
      <c r="B12376" s="161" t="n">
        <v>28268</v>
      </c>
      <c r="C12376" s="162" t="n">
        <v>98.15000000000001</v>
      </c>
      <c r="D12376" s="162" t="n">
        <v>-0.03926</v>
      </c>
      <c r="E12376" s="162" t="n"/>
    </row>
    <row r="12377">
      <c r="B12377" s="161" t="n">
        <v>28269</v>
      </c>
      <c r="C12377" s="162" t="n">
        <v>97.67</v>
      </c>
      <c r="D12377" s="162" t="n">
        <v>-0.043878</v>
      </c>
      <c r="E12377" s="162" t="n"/>
    </row>
    <row r="12378">
      <c r="B12378" s="161" t="n">
        <v>28270</v>
      </c>
      <c r="C12378" s="162" t="n">
        <v>96.77</v>
      </c>
      <c r="D12378" s="162" t="n">
        <v>-0.052761</v>
      </c>
      <c r="E12378" s="162" t="n"/>
    </row>
    <row r="12379">
      <c r="B12379" s="161" t="n">
        <v>28271</v>
      </c>
      <c r="C12379" s="162" t="n">
        <v>97.01000000000001</v>
      </c>
      <c r="D12379" s="162" t="n">
        <v>-0.049938</v>
      </c>
      <c r="E12379" s="162" t="n"/>
    </row>
    <row r="12380">
      <c r="B12380" s="161" t="n">
        <v>28272</v>
      </c>
      <c r="C12380" s="162" t="n">
        <v>96.27</v>
      </c>
      <c r="D12380" s="162" t="n">
        <v>-0.057206</v>
      </c>
      <c r="E12380" s="162" t="n"/>
    </row>
    <row r="12381">
      <c r="B12381" s="161" t="n">
        <v>28276</v>
      </c>
      <c r="C12381" s="162" t="n">
        <v>96.12</v>
      </c>
      <c r="D12381" s="162" t="n">
        <v>-0.058366</v>
      </c>
      <c r="E12381" s="162" t="n"/>
    </row>
    <row r="12382">
      <c r="B12382" s="161" t="n">
        <v>28277</v>
      </c>
      <c r="C12382" s="162" t="n">
        <v>96.93000000000001</v>
      </c>
      <c r="D12382" s="162" t="n">
        <v>-0.049606</v>
      </c>
      <c r="E12382" s="162" t="n"/>
    </row>
    <row r="12383">
      <c r="B12383" s="161" t="n">
        <v>28278</v>
      </c>
      <c r="C12383" s="162" t="n">
        <v>96.73999999999999</v>
      </c>
      <c r="D12383" s="162" t="n">
        <v>-0.051173</v>
      </c>
      <c r="E12383" s="162" t="n"/>
    </row>
    <row r="12384">
      <c r="B12384" s="161" t="n">
        <v>28279</v>
      </c>
      <c r="C12384" s="162" t="n">
        <v>97.69</v>
      </c>
      <c r="D12384" s="162" t="n">
        <v>-0.041063</v>
      </c>
      <c r="E12384" s="162" t="n"/>
    </row>
    <row r="12385">
      <c r="B12385" s="161" t="n">
        <v>28282</v>
      </c>
      <c r="C12385" s="162" t="n">
        <v>97.23</v>
      </c>
      <c r="D12385" s="162" t="n">
        <v>-0.04548</v>
      </c>
      <c r="E12385" s="162" t="n"/>
    </row>
    <row r="12386">
      <c r="B12386" s="161" t="n">
        <v>28283</v>
      </c>
      <c r="C12386" s="162" t="n">
        <v>97.73</v>
      </c>
      <c r="D12386" s="162" t="n">
        <v>-0.040123</v>
      </c>
      <c r="E12386" s="162" t="n"/>
    </row>
    <row r="12387">
      <c r="B12387" s="161" t="n">
        <v>28284</v>
      </c>
      <c r="C12387" s="162" t="n">
        <v>98.2</v>
      </c>
      <c r="D12387" s="162" t="n">
        <v>-0.035141</v>
      </c>
      <c r="E12387" s="162" t="n"/>
    </row>
    <row r="12388">
      <c r="B12388" s="161" t="n">
        <v>28285</v>
      </c>
      <c r="C12388" s="162" t="n">
        <v>98.14</v>
      </c>
      <c r="D12388" s="162" t="n">
        <v>-0.035598</v>
      </c>
      <c r="E12388" s="162" t="n"/>
    </row>
    <row r="12389">
      <c r="B12389" s="161" t="n">
        <v>28286</v>
      </c>
      <c r="C12389" s="162" t="n">
        <v>98.45999999999999</v>
      </c>
      <c r="D12389" s="162" t="n">
        <v>-0.032167</v>
      </c>
      <c r="E12389" s="162" t="n"/>
    </row>
    <row r="12390">
      <c r="B12390" s="161" t="n">
        <v>28289</v>
      </c>
      <c r="C12390" s="162" t="n">
        <v>98.73999999999999</v>
      </c>
      <c r="D12390" s="162" t="n">
        <v>-0.0292</v>
      </c>
      <c r="E12390" s="162" t="n"/>
    </row>
    <row r="12391">
      <c r="B12391" s="161" t="n">
        <v>28290</v>
      </c>
      <c r="C12391" s="162" t="n">
        <v>99.86</v>
      </c>
      <c r="D12391" s="162" t="n">
        <v>-0.017842</v>
      </c>
      <c r="E12391" s="162" t="n"/>
    </row>
    <row r="12392">
      <c r="B12392" s="161" t="n">
        <v>28291</v>
      </c>
      <c r="C12392" s="162" t="n">
        <v>99.61</v>
      </c>
      <c r="D12392" s="162" t="n">
        <v>-0.020227</v>
      </c>
      <c r="E12392" s="162" t="n"/>
    </row>
    <row r="12393">
      <c r="B12393" s="161" t="n">
        <v>28292</v>
      </c>
      <c r="C12393" s="162" t="n">
        <v>99.84999999999999</v>
      </c>
      <c r="D12393" s="162" t="n">
        <v>-0.01767</v>
      </c>
      <c r="E12393" s="162" t="n"/>
    </row>
    <row r="12394">
      <c r="B12394" s="161" t="n">
        <v>28293</v>
      </c>
      <c r="C12394" s="162" t="n">
        <v>99.97</v>
      </c>
      <c r="D12394" s="162" t="n">
        <v>-0.016268</v>
      </c>
      <c r="E12394" s="162" t="n"/>
    </row>
    <row r="12395">
      <c r="B12395" s="161" t="n">
        <v>28296</v>
      </c>
      <c r="C12395" s="162" t="n">
        <v>100.42</v>
      </c>
      <c r="D12395" s="162" t="n">
        <v>-0.011604</v>
      </c>
      <c r="E12395" s="162" t="n"/>
    </row>
    <row r="12396">
      <c r="B12396" s="161" t="n">
        <v>28297</v>
      </c>
      <c r="C12396" s="162" t="n">
        <v>100.74</v>
      </c>
      <c r="D12396" s="162" t="n">
        <v>-0.008248</v>
      </c>
      <c r="E12396" s="162" t="n"/>
    </row>
    <row r="12397">
      <c r="B12397" s="161" t="n">
        <v>28298</v>
      </c>
      <c r="C12397" s="162" t="n">
        <v>100.46</v>
      </c>
      <c r="D12397" s="162" t="n">
        <v>-0.010806</v>
      </c>
      <c r="E12397" s="162" t="n"/>
    </row>
    <row r="12398">
      <c r="B12398" s="161" t="n">
        <v>28299</v>
      </c>
      <c r="C12398" s="162" t="n">
        <v>100.62</v>
      </c>
      <c r="D12398" s="162" t="n">
        <v>-0.009002</v>
      </c>
      <c r="E12398" s="162" t="n"/>
    </row>
    <row r="12399">
      <c r="B12399" s="161" t="n">
        <v>28300</v>
      </c>
      <c r="C12399" s="162" t="n">
        <v>101.19</v>
      </c>
      <c r="D12399" s="162" t="n">
        <v>-0.003195</v>
      </c>
      <c r="E12399" s="162" t="n"/>
    </row>
    <row r="12400">
      <c r="B12400" s="161" t="n">
        <v>28303</v>
      </c>
      <c r="C12400" s="162" t="n">
        <v>100.98</v>
      </c>
      <c r="D12400" s="162" t="n">
        <v>-0.005091</v>
      </c>
      <c r="E12400" s="162" t="n"/>
    </row>
    <row r="12401">
      <c r="B12401" s="161" t="n">
        <v>28304</v>
      </c>
      <c r="C12401" s="162" t="n">
        <v>100.14</v>
      </c>
      <c r="D12401" s="162" t="n">
        <v>-0.01324</v>
      </c>
      <c r="E12401" s="162" t="n"/>
    </row>
    <row r="12402">
      <c r="B12402" s="161" t="n">
        <v>28305</v>
      </c>
      <c r="C12402" s="162" t="n">
        <v>100.11</v>
      </c>
      <c r="D12402" s="162" t="n">
        <v>-0.013351</v>
      </c>
      <c r="E12402" s="162" t="n"/>
    </row>
    <row r="12403">
      <c r="B12403" s="161" t="n">
        <v>28306</v>
      </c>
      <c r="C12403" s="162" t="n">
        <v>100.48</v>
      </c>
      <c r="D12403" s="162" t="n">
        <v>-0.009476</v>
      </c>
      <c r="E12403" s="162" t="n"/>
    </row>
    <row r="12404">
      <c r="B12404" s="161" t="n">
        <v>28307</v>
      </c>
      <c r="C12404" s="162" t="n">
        <v>100.1</v>
      </c>
      <c r="D12404" s="162" t="n">
        <v>-0.013007</v>
      </c>
      <c r="E12404" s="162" t="n"/>
    </row>
    <row r="12405">
      <c r="B12405" s="161" t="n">
        <v>28311</v>
      </c>
      <c r="C12405" s="162" t="n">
        <v>100.09</v>
      </c>
      <c r="D12405" s="162" t="n">
        <v>-0.012802</v>
      </c>
      <c r="E12405" s="162" t="n"/>
    </row>
    <row r="12406">
      <c r="B12406" s="161" t="n">
        <v>28312</v>
      </c>
      <c r="C12406" s="162" t="n">
        <v>99.58</v>
      </c>
      <c r="D12406" s="162" t="n">
        <v>-0.017578</v>
      </c>
      <c r="E12406" s="162" t="n"/>
    </row>
    <row r="12407">
      <c r="B12407" s="161" t="n">
        <v>28313</v>
      </c>
      <c r="C12407" s="162" t="n">
        <v>99</v>
      </c>
      <c r="D12407" s="162" t="n">
        <v>-0.022984</v>
      </c>
      <c r="E12407" s="162" t="n"/>
    </row>
    <row r="12408">
      <c r="B12408" s="161" t="n">
        <v>28314</v>
      </c>
      <c r="C12408" s="162" t="n">
        <v>99.79000000000001</v>
      </c>
      <c r="D12408" s="162" t="n">
        <v>-0.014657</v>
      </c>
      <c r="E12408" s="162" t="n"/>
    </row>
    <row r="12409">
      <c r="B12409" s="161" t="n">
        <v>28317</v>
      </c>
      <c r="C12409" s="162" t="n">
        <v>99.55</v>
      </c>
      <c r="D12409" s="162" t="n">
        <v>-0.016701</v>
      </c>
      <c r="E12409" s="162" t="n"/>
    </row>
    <row r="12410">
      <c r="B12410" s="161" t="n">
        <v>28318</v>
      </c>
      <c r="C12410" s="162" t="n">
        <v>99.45</v>
      </c>
      <c r="D12410" s="162" t="n">
        <v>-0.017343</v>
      </c>
      <c r="E12410" s="162" t="n"/>
    </row>
    <row r="12411">
      <c r="B12411" s="161" t="n">
        <v>28319</v>
      </c>
      <c r="C12411" s="162" t="n">
        <v>99.59</v>
      </c>
      <c r="D12411" s="162" t="n">
        <v>-0.015557</v>
      </c>
      <c r="E12411" s="162" t="n"/>
    </row>
    <row r="12412">
      <c r="B12412" s="161" t="n">
        <v>28321</v>
      </c>
      <c r="C12412" s="162" t="n">
        <v>100.18</v>
      </c>
      <c r="D12412" s="162" t="n">
        <v>-0.009365999999999999</v>
      </c>
      <c r="E12412" s="162" t="n"/>
    </row>
    <row r="12413">
      <c r="B12413" s="161" t="n">
        <v>28324</v>
      </c>
      <c r="C12413" s="162" t="n">
        <v>100.95</v>
      </c>
      <c r="D12413" s="162" t="n">
        <v>-0.001491</v>
      </c>
      <c r="E12413" s="162" t="n"/>
    </row>
    <row r="12414">
      <c r="B12414" s="161" t="n">
        <v>28325</v>
      </c>
      <c r="C12414" s="162" t="n">
        <v>101.79</v>
      </c>
      <c r="D12414" s="162" t="n">
        <v>0.006966</v>
      </c>
      <c r="E12414" s="162" t="n"/>
    </row>
    <row r="12415">
      <c r="B12415" s="161" t="n">
        <v>28326</v>
      </c>
      <c r="C12415" s="162" t="n">
        <v>101.73</v>
      </c>
      <c r="D12415" s="162" t="n">
        <v>0.006498</v>
      </c>
      <c r="E12415" s="162" t="n"/>
    </row>
    <row r="12416">
      <c r="B12416" s="161" t="n">
        <v>28327</v>
      </c>
      <c r="C12416" s="162" t="n">
        <v>101.59</v>
      </c>
      <c r="D12416" s="162" t="n">
        <v>0.005241</v>
      </c>
      <c r="E12416" s="162" t="n"/>
    </row>
    <row r="12417">
      <c r="B12417" s="161" t="n">
        <v>28328</v>
      </c>
      <c r="C12417" s="162" t="n">
        <v>101.67</v>
      </c>
      <c r="D12417" s="162" t="n">
        <v>0.006105</v>
      </c>
      <c r="E12417" s="162" t="n"/>
    </row>
    <row r="12418">
      <c r="B12418" s="161" t="n">
        <v>28331</v>
      </c>
      <c r="C12418" s="162" t="n">
        <v>100.85</v>
      </c>
      <c r="D12418" s="162" t="n">
        <v>-0.001888</v>
      </c>
      <c r="E12418" s="162" t="n"/>
    </row>
    <row r="12419">
      <c r="B12419" s="161" t="n">
        <v>28332</v>
      </c>
      <c r="C12419" s="162" t="n">
        <v>100.27</v>
      </c>
      <c r="D12419" s="162" t="n">
        <v>-0.007494</v>
      </c>
      <c r="E12419" s="162" t="n"/>
    </row>
    <row r="12420">
      <c r="B12420" s="161" t="n">
        <v>28333</v>
      </c>
      <c r="C12420" s="162" t="n">
        <v>98.64</v>
      </c>
      <c r="D12420" s="162" t="n">
        <v>-0.023689</v>
      </c>
      <c r="E12420" s="162" t="n"/>
    </row>
    <row r="12421">
      <c r="B12421" s="161" t="n">
        <v>28334</v>
      </c>
      <c r="C12421" s="162" t="n">
        <v>98.79000000000001</v>
      </c>
      <c r="D12421" s="162" t="n">
        <v>-0.022029</v>
      </c>
      <c r="E12421" s="162" t="n"/>
    </row>
    <row r="12422">
      <c r="B12422" s="161" t="n">
        <v>28335</v>
      </c>
      <c r="C12422" s="162" t="n">
        <v>98.84999999999999</v>
      </c>
      <c r="D12422" s="162" t="n">
        <v>-0.021324</v>
      </c>
      <c r="E12422" s="162" t="n"/>
    </row>
    <row r="12423">
      <c r="B12423" s="161" t="n">
        <v>28338</v>
      </c>
      <c r="C12423" s="162" t="n">
        <v>99.12</v>
      </c>
      <c r="D12423" s="162" t="n">
        <v>-0.018448</v>
      </c>
      <c r="E12423" s="162" t="n"/>
    </row>
    <row r="12424">
      <c r="B12424" s="161" t="n">
        <v>28339</v>
      </c>
      <c r="C12424" s="162" t="n">
        <v>98.5</v>
      </c>
      <c r="D12424" s="162" t="n">
        <v>-0.024605</v>
      </c>
      <c r="E12424" s="162" t="n"/>
    </row>
    <row r="12425">
      <c r="B12425" s="161" t="n">
        <v>28340</v>
      </c>
      <c r="C12425" s="162" t="n">
        <v>98.37</v>
      </c>
      <c r="D12425" s="162" t="n">
        <v>-0.025803</v>
      </c>
      <c r="E12425" s="162" t="n"/>
    </row>
    <row r="12426">
      <c r="B12426" s="161" t="n">
        <v>28341</v>
      </c>
      <c r="C12426" s="162" t="n">
        <v>98.73999999999999</v>
      </c>
      <c r="D12426" s="162" t="n">
        <v>-0.021913</v>
      </c>
      <c r="E12426" s="162" t="n"/>
    </row>
    <row r="12427">
      <c r="B12427" s="161" t="n">
        <v>28342</v>
      </c>
      <c r="C12427" s="162" t="n">
        <v>98.76000000000001</v>
      </c>
      <c r="D12427" s="162" t="n">
        <v>-0.021577</v>
      </c>
      <c r="E12427" s="162" t="n"/>
    </row>
    <row r="12428">
      <c r="B12428" s="161" t="n">
        <v>28345</v>
      </c>
      <c r="C12428" s="162" t="n">
        <v>97.98999999999999</v>
      </c>
      <c r="D12428" s="162" t="n">
        <v>-0.029219</v>
      </c>
      <c r="E12428" s="162" t="n"/>
    </row>
    <row r="12429">
      <c r="B12429" s="161" t="n">
        <v>28346</v>
      </c>
      <c r="C12429" s="162" t="n">
        <v>98.05</v>
      </c>
      <c r="D12429" s="162" t="n">
        <v>-0.028472</v>
      </c>
      <c r="E12429" s="162" t="n"/>
    </row>
    <row r="12430">
      <c r="B12430" s="161" t="n">
        <v>28347</v>
      </c>
      <c r="C12430" s="162" t="n">
        <v>98.92</v>
      </c>
      <c r="D12430" s="162" t="n">
        <v>-0.019587</v>
      </c>
      <c r="E12430" s="162" t="n"/>
    </row>
    <row r="12431">
      <c r="B12431" s="161" t="n">
        <v>28348</v>
      </c>
      <c r="C12431" s="162" t="n">
        <v>98.16</v>
      </c>
      <c r="D12431" s="162" t="n">
        <v>-0.027205</v>
      </c>
      <c r="E12431" s="162" t="n"/>
    </row>
    <row r="12432">
      <c r="B12432" s="161" t="n">
        <v>28349</v>
      </c>
      <c r="C12432" s="162" t="n">
        <v>97.88</v>
      </c>
      <c r="D12432" s="162" t="n">
        <v>-0.029903</v>
      </c>
      <c r="E12432" s="162" t="n"/>
    </row>
    <row r="12433">
      <c r="B12433" s="161" t="n">
        <v>28352</v>
      </c>
      <c r="C12433" s="162" t="n">
        <v>98.18000000000001</v>
      </c>
      <c r="D12433" s="162" t="n">
        <v>-0.026666</v>
      </c>
      <c r="E12433" s="162" t="n"/>
    </row>
    <row r="12434">
      <c r="B12434" s="161" t="n">
        <v>28353</v>
      </c>
      <c r="C12434" s="162" t="n">
        <v>97.73</v>
      </c>
      <c r="D12434" s="162" t="n">
        <v>-0.031067</v>
      </c>
      <c r="E12434" s="162" t="n"/>
    </row>
    <row r="12435">
      <c r="B12435" s="161" t="n">
        <v>28354</v>
      </c>
      <c r="C12435" s="162" t="n">
        <v>97.73999999999999</v>
      </c>
      <c r="D12435" s="162" t="n">
        <v>-0.030709</v>
      </c>
      <c r="E12435" s="162" t="n"/>
    </row>
    <row r="12436">
      <c r="B12436" s="161" t="n">
        <v>28355</v>
      </c>
      <c r="C12436" s="162" t="n">
        <v>97.68000000000001</v>
      </c>
      <c r="D12436" s="162" t="n">
        <v>-0.031054</v>
      </c>
      <c r="E12436" s="162" t="n"/>
    </row>
    <row r="12437">
      <c r="B12437" s="161" t="n">
        <v>28356</v>
      </c>
      <c r="C12437" s="162" t="n">
        <v>97.51000000000001</v>
      </c>
      <c r="D12437" s="162" t="n">
        <v>-0.032577</v>
      </c>
      <c r="E12437" s="162" t="n"/>
    </row>
    <row r="12438">
      <c r="B12438" s="161" t="n">
        <v>28359</v>
      </c>
      <c r="C12438" s="162" t="n">
        <v>97.79000000000001</v>
      </c>
      <c r="D12438" s="162" t="n">
        <v>-0.02948</v>
      </c>
      <c r="E12438" s="162" t="n"/>
    </row>
    <row r="12439">
      <c r="B12439" s="161" t="n">
        <v>28360</v>
      </c>
      <c r="C12439" s="162" t="n">
        <v>97.62</v>
      </c>
      <c r="D12439" s="162" t="n">
        <v>-0.031061</v>
      </c>
      <c r="E12439" s="162" t="n"/>
    </row>
    <row r="12440">
      <c r="B12440" s="161" t="n">
        <v>28361</v>
      </c>
      <c r="C12440" s="162" t="n">
        <v>97.23</v>
      </c>
      <c r="D12440" s="162" t="n">
        <v>-0.034947</v>
      </c>
      <c r="E12440" s="162" t="n"/>
    </row>
    <row r="12441">
      <c r="B12441" s="161" t="n">
        <v>28362</v>
      </c>
      <c r="C12441" s="162" t="n">
        <v>96.15000000000001</v>
      </c>
      <c r="D12441" s="162" t="n">
        <v>-0.045959</v>
      </c>
      <c r="E12441" s="162" t="n"/>
    </row>
    <row r="12442">
      <c r="B12442" s="161" t="n">
        <v>28363</v>
      </c>
      <c r="C12442" s="162" t="n">
        <v>96.06</v>
      </c>
      <c r="D12442" s="162" t="n">
        <v>-0.046759</v>
      </c>
      <c r="E12442" s="162" t="n"/>
    </row>
    <row r="12443">
      <c r="B12443" s="161" t="n">
        <v>28366</v>
      </c>
      <c r="C12443" s="162" t="n">
        <v>96.92</v>
      </c>
      <c r="D12443" s="162" t="n">
        <v>-0.037711</v>
      </c>
      <c r="E12443" s="162" t="n"/>
    </row>
    <row r="12444">
      <c r="B12444" s="161" t="n">
        <v>28367</v>
      </c>
      <c r="C12444" s="162" t="n">
        <v>96.38</v>
      </c>
      <c r="D12444" s="162" t="n">
        <v>-0.043156</v>
      </c>
      <c r="E12444" s="162" t="n"/>
    </row>
    <row r="12445">
      <c r="B12445" s="161" t="n">
        <v>28368</v>
      </c>
      <c r="C12445" s="162" t="n">
        <v>96.77</v>
      </c>
      <c r="D12445" s="162" t="n">
        <v>-0.038962</v>
      </c>
      <c r="E12445" s="162" t="n"/>
    </row>
    <row r="12446">
      <c r="B12446" s="161" t="n">
        <v>28369</v>
      </c>
      <c r="C12446" s="162" t="n">
        <v>96.83</v>
      </c>
      <c r="D12446" s="162" t="n">
        <v>-0.038183</v>
      </c>
      <c r="E12446" s="162" t="n"/>
    </row>
    <row r="12447">
      <c r="B12447" s="161" t="n">
        <v>28370</v>
      </c>
      <c r="C12447" s="162" t="n">
        <v>97.45</v>
      </c>
      <c r="D12447" s="162" t="n">
        <v>-0.031643</v>
      </c>
      <c r="E12447" s="162" t="n"/>
    </row>
    <row r="12448">
      <c r="B12448" s="161" t="n">
        <v>28374</v>
      </c>
      <c r="C12448" s="162" t="n">
        <v>97.70999999999999</v>
      </c>
      <c r="D12448" s="162" t="n">
        <v>-0.028771</v>
      </c>
      <c r="E12448" s="162" t="n"/>
    </row>
    <row r="12449">
      <c r="B12449" s="161" t="n">
        <v>28375</v>
      </c>
      <c r="C12449" s="162" t="n">
        <v>98.01000000000001</v>
      </c>
      <c r="D12449" s="162" t="n">
        <v>-0.025511</v>
      </c>
      <c r="E12449" s="162" t="n"/>
    </row>
    <row r="12450">
      <c r="B12450" s="161" t="n">
        <v>28376</v>
      </c>
      <c r="C12450" s="162" t="n">
        <v>97.28</v>
      </c>
      <c r="D12450" s="162" t="n">
        <v>-0.032723</v>
      </c>
      <c r="E12450" s="162" t="n"/>
    </row>
    <row r="12451">
      <c r="B12451" s="161" t="n">
        <v>28377</v>
      </c>
      <c r="C12451" s="162" t="n">
        <v>96.37</v>
      </c>
      <c r="D12451" s="162" t="n">
        <v>-0.041843</v>
      </c>
      <c r="E12451" s="162" t="n"/>
    </row>
    <row r="12452">
      <c r="B12452" s="161" t="n">
        <v>28380</v>
      </c>
      <c r="C12452" s="162" t="n">
        <v>96.03</v>
      </c>
      <c r="D12452" s="162" t="n">
        <v>-0.04506</v>
      </c>
      <c r="E12452" s="162" t="n"/>
    </row>
    <row r="12453">
      <c r="B12453" s="161" t="n">
        <v>28381</v>
      </c>
      <c r="C12453" s="162" t="n">
        <v>96.09</v>
      </c>
      <c r="D12453" s="162" t="n">
        <v>-0.044084</v>
      </c>
      <c r="E12453" s="162" t="n"/>
    </row>
    <row r="12454">
      <c r="B12454" s="161" t="n">
        <v>28382</v>
      </c>
      <c r="C12454" s="162" t="n">
        <v>96.55</v>
      </c>
      <c r="D12454" s="162" t="n">
        <v>-0.039015</v>
      </c>
      <c r="E12454" s="162" t="n"/>
    </row>
    <row r="12455">
      <c r="B12455" s="161" t="n">
        <v>28383</v>
      </c>
      <c r="C12455" s="162" t="n">
        <v>96.8</v>
      </c>
      <c r="D12455" s="162" t="n">
        <v>-0.036165</v>
      </c>
      <c r="E12455" s="162" t="n"/>
    </row>
    <row r="12456">
      <c r="B12456" s="161" t="n">
        <v>28384</v>
      </c>
      <c r="C12456" s="162" t="n">
        <v>96.48</v>
      </c>
      <c r="D12456" s="162" t="n">
        <v>-0.039177</v>
      </c>
      <c r="E12456" s="162" t="n"/>
    </row>
    <row r="12457">
      <c r="B12457" s="161" t="n">
        <v>28387</v>
      </c>
      <c r="C12457" s="162" t="n">
        <v>95.84999999999999</v>
      </c>
      <c r="D12457" s="162" t="n">
        <v>-0.045416</v>
      </c>
      <c r="E12457" s="162" t="n"/>
    </row>
    <row r="12458">
      <c r="B12458" s="161" t="n">
        <v>28388</v>
      </c>
      <c r="C12458" s="162" t="n">
        <v>95.89</v>
      </c>
      <c r="D12458" s="162" t="n">
        <v>-0.044656</v>
      </c>
      <c r="E12458" s="162" t="n"/>
    </row>
    <row r="12459">
      <c r="B12459" s="161" t="n">
        <v>28389</v>
      </c>
      <c r="C12459" s="162" t="n">
        <v>95.09999999999999</v>
      </c>
      <c r="D12459" s="162" t="n">
        <v>-0.052507</v>
      </c>
      <c r="E12459" s="162" t="n"/>
    </row>
    <row r="12460">
      <c r="B12460" s="161" t="n">
        <v>28390</v>
      </c>
      <c r="C12460" s="162" t="n">
        <v>95.09</v>
      </c>
      <c r="D12460" s="162" t="n">
        <v>-0.052193</v>
      </c>
      <c r="E12460" s="162" t="n"/>
    </row>
    <row r="12461">
      <c r="B12461" s="161" t="n">
        <v>28391</v>
      </c>
      <c r="C12461" s="162" t="n">
        <v>95.04000000000001</v>
      </c>
      <c r="D12461" s="162" t="n">
        <v>-0.052267</v>
      </c>
      <c r="E12461" s="162" t="n"/>
    </row>
    <row r="12462">
      <c r="B12462" s="161" t="n">
        <v>28394</v>
      </c>
      <c r="C12462" s="162" t="n">
        <v>95.38</v>
      </c>
      <c r="D12462" s="162" t="n">
        <v>-0.04824</v>
      </c>
      <c r="E12462" s="162" t="n"/>
    </row>
    <row r="12463">
      <c r="B12463" s="161" t="n">
        <v>28395</v>
      </c>
      <c r="C12463" s="162" t="n">
        <v>95.23999999999999</v>
      </c>
      <c r="D12463" s="162" t="n">
        <v>-0.049237</v>
      </c>
      <c r="E12463" s="162" t="n"/>
    </row>
    <row r="12464">
      <c r="B12464" s="161" t="n">
        <v>28396</v>
      </c>
      <c r="C12464" s="162" t="n">
        <v>95.31</v>
      </c>
      <c r="D12464" s="162" t="n">
        <v>-0.048036</v>
      </c>
      <c r="E12464" s="162" t="n"/>
    </row>
    <row r="12465">
      <c r="B12465" s="161" t="n">
        <v>28397</v>
      </c>
      <c r="C12465" s="162" t="n">
        <v>95.84999999999999</v>
      </c>
      <c r="D12465" s="162" t="n">
        <v>-0.041925</v>
      </c>
      <c r="E12465" s="162" t="n"/>
    </row>
    <row r="12466">
      <c r="B12466" s="161" t="n">
        <v>28398</v>
      </c>
      <c r="C12466" s="162" t="n">
        <v>96.53</v>
      </c>
      <c r="D12466" s="162" t="n">
        <v>-0.034425</v>
      </c>
      <c r="E12466" s="162" t="n"/>
    </row>
    <row r="12467">
      <c r="B12467" s="161" t="n">
        <v>28401</v>
      </c>
      <c r="C12467" s="162" t="n">
        <v>96.73999999999999</v>
      </c>
      <c r="D12467" s="162" t="n">
        <v>-0.031848</v>
      </c>
      <c r="E12467" s="162" t="n"/>
    </row>
    <row r="12468">
      <c r="B12468" s="161" t="n">
        <v>28402</v>
      </c>
      <c r="C12468" s="162" t="n">
        <v>96.03</v>
      </c>
      <c r="D12468" s="162" t="n">
        <v>-0.038803</v>
      </c>
      <c r="E12468" s="162" t="n"/>
    </row>
    <row r="12469">
      <c r="B12469" s="161" t="n">
        <v>28403</v>
      </c>
      <c r="C12469" s="162" t="n">
        <v>95.68000000000001</v>
      </c>
      <c r="D12469" s="162" t="n">
        <v>-0.042055</v>
      </c>
      <c r="E12469" s="162" t="n"/>
    </row>
    <row r="12470">
      <c r="B12470" s="161" t="n">
        <v>28404</v>
      </c>
      <c r="C12470" s="162" t="n">
        <v>96.05</v>
      </c>
      <c r="D12470" s="162" t="n">
        <v>-0.037786</v>
      </c>
      <c r="E12470" s="162" t="n"/>
    </row>
    <row r="12471">
      <c r="B12471" s="161" t="n">
        <v>28405</v>
      </c>
      <c r="C12471" s="162" t="n">
        <v>95.97</v>
      </c>
      <c r="D12471" s="162" t="n">
        <v>-0.038181</v>
      </c>
      <c r="E12471" s="162" t="n"/>
    </row>
    <row r="12472">
      <c r="B12472" s="161" t="n">
        <v>28408</v>
      </c>
      <c r="C12472" s="162" t="n">
        <v>95.75</v>
      </c>
      <c r="D12472" s="162" t="n">
        <v>-0.04002</v>
      </c>
      <c r="E12472" s="162" t="n"/>
    </row>
    <row r="12473">
      <c r="B12473" s="161" t="n">
        <v>28409</v>
      </c>
      <c r="C12473" s="162" t="n">
        <v>94.93000000000001</v>
      </c>
      <c r="D12473" s="162" t="n">
        <v>-0.048062</v>
      </c>
      <c r="E12473" s="162" t="n"/>
    </row>
    <row r="12474">
      <c r="B12474" s="161" t="n">
        <v>28410</v>
      </c>
      <c r="C12474" s="162" t="n">
        <v>94.04000000000001</v>
      </c>
      <c r="D12474" s="162" t="n">
        <v>-0.056842</v>
      </c>
      <c r="E12474" s="162" t="n"/>
    </row>
    <row r="12475">
      <c r="B12475" s="161" t="n">
        <v>28411</v>
      </c>
      <c r="C12475" s="162" t="n">
        <v>93.45999999999999</v>
      </c>
      <c r="D12475" s="162" t="n">
        <v>-0.062382</v>
      </c>
      <c r="E12475" s="162" t="n"/>
    </row>
    <row r="12476">
      <c r="B12476" s="161" t="n">
        <v>28412</v>
      </c>
      <c r="C12476" s="162" t="n">
        <v>93.56</v>
      </c>
      <c r="D12476" s="162" t="n">
        <v>-0.060643</v>
      </c>
      <c r="E12476" s="162" t="n"/>
    </row>
    <row r="12477">
      <c r="B12477" s="161" t="n">
        <v>28415</v>
      </c>
      <c r="C12477" s="162" t="n">
        <v>93.47</v>
      </c>
      <c r="D12477" s="162" t="n">
        <v>-0.060901</v>
      </c>
      <c r="E12477" s="162" t="n"/>
    </row>
    <row r="12478">
      <c r="B12478" s="161" t="n">
        <v>28416</v>
      </c>
      <c r="C12478" s="162" t="n">
        <v>93.45999999999999</v>
      </c>
      <c r="D12478" s="162" t="n">
        <v>-0.060326</v>
      </c>
      <c r="E12478" s="162" t="n"/>
    </row>
    <row r="12479">
      <c r="B12479" s="161" t="n">
        <v>28417</v>
      </c>
      <c r="C12479" s="162" t="n">
        <v>92.38</v>
      </c>
      <c r="D12479" s="162" t="n">
        <v>-0.07127799999999999</v>
      </c>
      <c r="E12479" s="162" t="n"/>
    </row>
    <row r="12480">
      <c r="B12480" s="161" t="n">
        <v>28418</v>
      </c>
      <c r="C12480" s="162" t="n">
        <v>92.67</v>
      </c>
      <c r="D12480" s="162" t="n">
        <v>-0.067535</v>
      </c>
      <c r="E12480" s="162" t="n"/>
    </row>
    <row r="12481">
      <c r="B12481" s="161" t="n">
        <v>28419</v>
      </c>
      <c r="C12481" s="162" t="n">
        <v>92.31999999999999</v>
      </c>
      <c r="D12481" s="162" t="n">
        <v>-0.070678</v>
      </c>
      <c r="E12481" s="162" t="n"/>
    </row>
    <row r="12482">
      <c r="B12482" s="161" t="n">
        <v>28422</v>
      </c>
      <c r="C12482" s="162" t="n">
        <v>91.63</v>
      </c>
      <c r="D12482" s="162" t="n">
        <v>-0.077505</v>
      </c>
      <c r="E12482" s="162" t="n"/>
    </row>
    <row r="12483">
      <c r="B12483" s="161" t="n">
        <v>28423</v>
      </c>
      <c r="C12483" s="162" t="n">
        <v>91</v>
      </c>
      <c r="D12483" s="162" t="n">
        <v>-0.083686</v>
      </c>
      <c r="E12483" s="162" t="n"/>
    </row>
    <row r="12484">
      <c r="B12484" s="161" t="n">
        <v>28424</v>
      </c>
      <c r="C12484" s="162" t="n">
        <v>92.09999999999999</v>
      </c>
      <c r="D12484" s="162" t="n">
        <v>-0.071063</v>
      </c>
      <c r="E12484" s="162" t="n"/>
    </row>
    <row r="12485">
      <c r="B12485" s="161" t="n">
        <v>28425</v>
      </c>
      <c r="C12485" s="162" t="n">
        <v>92.34</v>
      </c>
      <c r="D12485" s="162" t="n">
        <v>-0.067902</v>
      </c>
      <c r="E12485" s="162" t="n"/>
    </row>
    <row r="12486">
      <c r="B12486" s="161" t="n">
        <v>28426</v>
      </c>
      <c r="C12486" s="162" t="n">
        <v>92.61</v>
      </c>
      <c r="D12486" s="162" t="n">
        <v>-0.06439499999999999</v>
      </c>
      <c r="E12486" s="162" t="n"/>
    </row>
    <row r="12487">
      <c r="B12487" s="161" t="n">
        <v>28429</v>
      </c>
      <c r="C12487" s="162" t="n">
        <v>92.34</v>
      </c>
      <c r="D12487" s="162" t="n">
        <v>-0.06672400000000001</v>
      </c>
      <c r="E12487" s="162" t="n"/>
    </row>
    <row r="12488">
      <c r="B12488" s="161" t="n">
        <v>28430</v>
      </c>
      <c r="C12488" s="162" t="n">
        <v>91.34999999999999</v>
      </c>
      <c r="D12488" s="162" t="n">
        <v>-0.076876</v>
      </c>
      <c r="E12488" s="162" t="n"/>
    </row>
    <row r="12489">
      <c r="B12489" s="161" t="n">
        <v>28431</v>
      </c>
      <c r="C12489" s="162" t="n">
        <v>90.70999999999999</v>
      </c>
      <c r="D12489" s="162" t="n">
        <v>-0.08326699999999999</v>
      </c>
      <c r="E12489" s="162" t="n"/>
    </row>
    <row r="12490">
      <c r="B12490" s="161" t="n">
        <v>28432</v>
      </c>
      <c r="C12490" s="162" t="n">
        <v>90.76000000000001</v>
      </c>
      <c r="D12490" s="162" t="n">
        <v>-0.082052</v>
      </c>
      <c r="E12490" s="162" t="n"/>
    </row>
    <row r="12491">
      <c r="B12491" s="161" t="n">
        <v>28433</v>
      </c>
      <c r="C12491" s="162" t="n">
        <v>91.58</v>
      </c>
      <c r="D12491" s="162" t="n">
        <v>-0.07248</v>
      </c>
      <c r="E12491" s="162" t="n"/>
    </row>
    <row r="12492">
      <c r="B12492" s="161" t="n">
        <v>28436</v>
      </c>
      <c r="C12492" s="162" t="n">
        <v>92.29000000000001</v>
      </c>
      <c r="D12492" s="162" t="n">
        <v>-0.064196</v>
      </c>
      <c r="E12492" s="162" t="n"/>
    </row>
    <row r="12493">
      <c r="B12493" s="161" t="n">
        <v>28437</v>
      </c>
      <c r="C12493" s="162" t="n">
        <v>92.45999999999999</v>
      </c>
      <c r="D12493" s="162" t="n">
        <v>-0.061808</v>
      </c>
      <c r="E12493" s="162" t="n"/>
    </row>
    <row r="12494">
      <c r="B12494" s="161" t="n">
        <v>28438</v>
      </c>
      <c r="C12494" s="162" t="n">
        <v>92.98</v>
      </c>
      <c r="D12494" s="162" t="n">
        <v>-0.055683</v>
      </c>
      <c r="E12494" s="162" t="n"/>
    </row>
    <row r="12495">
      <c r="B12495" s="161" t="n">
        <v>28439</v>
      </c>
      <c r="C12495" s="162" t="n">
        <v>94.70999999999999</v>
      </c>
      <c r="D12495" s="162" t="n">
        <v>-0.03686</v>
      </c>
      <c r="E12495" s="162" t="n"/>
    </row>
    <row r="12496">
      <c r="B12496" s="161" t="n">
        <v>28440</v>
      </c>
      <c r="C12496" s="162" t="n">
        <v>95.98</v>
      </c>
      <c r="D12496" s="162" t="n">
        <v>-0.023244</v>
      </c>
      <c r="E12496" s="162" t="n"/>
    </row>
    <row r="12497">
      <c r="B12497" s="161" t="n">
        <v>28443</v>
      </c>
      <c r="C12497" s="162" t="n">
        <v>95.31999999999999</v>
      </c>
      <c r="D12497" s="162" t="n">
        <v>-0.029808</v>
      </c>
      <c r="E12497" s="162" t="n"/>
    </row>
    <row r="12498">
      <c r="B12498" s="161" t="n">
        <v>28444</v>
      </c>
      <c r="C12498" s="162" t="n">
        <v>95.93000000000001</v>
      </c>
      <c r="D12498" s="162" t="n">
        <v>-0.023118</v>
      </c>
      <c r="E12498" s="162" t="n"/>
    </row>
    <row r="12499">
      <c r="B12499" s="161" t="n">
        <v>28445</v>
      </c>
      <c r="C12499" s="162" t="n">
        <v>95.45</v>
      </c>
      <c r="D12499" s="162" t="n">
        <v>-0.027773</v>
      </c>
      <c r="E12499" s="162" t="n"/>
    </row>
    <row r="12500">
      <c r="B12500" s="161" t="n">
        <v>28446</v>
      </c>
      <c r="C12500" s="162" t="n">
        <v>95.16</v>
      </c>
      <c r="D12500" s="162" t="n">
        <v>-0.030449</v>
      </c>
      <c r="E12500" s="162" t="n"/>
    </row>
    <row r="12501">
      <c r="B12501" s="161" t="n">
        <v>28447</v>
      </c>
      <c r="C12501" s="162" t="n">
        <v>95.33</v>
      </c>
      <c r="D12501" s="162" t="n">
        <v>-0.028332</v>
      </c>
      <c r="E12501" s="162" t="n"/>
    </row>
    <row r="12502">
      <c r="B12502" s="161" t="n">
        <v>28450</v>
      </c>
      <c r="C12502" s="162" t="n">
        <v>95.25</v>
      </c>
      <c r="D12502" s="162" t="n">
        <v>-0.028833</v>
      </c>
      <c r="E12502" s="162" t="n"/>
    </row>
    <row r="12503">
      <c r="B12503" s="161" t="n">
        <v>28451</v>
      </c>
      <c r="C12503" s="162" t="n">
        <v>96.09</v>
      </c>
      <c r="D12503" s="162" t="n">
        <v>-0.019757</v>
      </c>
      <c r="E12503" s="162" t="n"/>
    </row>
    <row r="12504">
      <c r="B12504" s="161" t="n">
        <v>28452</v>
      </c>
      <c r="C12504" s="162" t="n">
        <v>96.48999999999999</v>
      </c>
      <c r="D12504" s="162" t="n">
        <v>-0.015342</v>
      </c>
      <c r="E12504" s="162" t="n"/>
    </row>
    <row r="12505">
      <c r="B12505" s="161" t="n">
        <v>28454</v>
      </c>
      <c r="C12505" s="162" t="n">
        <v>96.69</v>
      </c>
      <c r="D12505" s="162" t="n">
        <v>-0.013066</v>
      </c>
      <c r="E12505" s="162" t="n"/>
    </row>
    <row r="12506">
      <c r="B12506" s="161" t="n">
        <v>28457</v>
      </c>
      <c r="C12506" s="162" t="n">
        <v>96.04000000000001</v>
      </c>
      <c r="D12506" s="162" t="n">
        <v>-0.019567</v>
      </c>
      <c r="E12506" s="162" t="n"/>
    </row>
    <row r="12507">
      <c r="B12507" s="161" t="n">
        <v>28458</v>
      </c>
      <c r="C12507" s="162" t="n">
        <v>94.55</v>
      </c>
      <c r="D12507" s="162" t="n">
        <v>-0.034913</v>
      </c>
      <c r="E12507" s="162" t="n"/>
    </row>
    <row r="12508">
      <c r="B12508" s="161" t="n">
        <v>28459</v>
      </c>
      <c r="C12508" s="162" t="n">
        <v>94.83</v>
      </c>
      <c r="D12508" s="162" t="n">
        <v>-0.031654</v>
      </c>
      <c r="E12508" s="162" t="n"/>
    </row>
    <row r="12509">
      <c r="B12509" s="161" t="n">
        <v>28460</v>
      </c>
      <c r="C12509" s="162" t="n">
        <v>94.69</v>
      </c>
      <c r="D12509" s="162" t="n">
        <v>-0.032807</v>
      </c>
      <c r="E12509" s="162" t="n"/>
    </row>
    <row r="12510">
      <c r="B12510" s="161" t="n">
        <v>28461</v>
      </c>
      <c r="C12510" s="162" t="n">
        <v>94.67</v>
      </c>
      <c r="D12510" s="162" t="n">
        <v>-0.03267</v>
      </c>
      <c r="E12510" s="162" t="n"/>
    </row>
    <row r="12511">
      <c r="B12511" s="161" t="n">
        <v>28464</v>
      </c>
      <c r="C12511" s="162" t="n">
        <v>94.27</v>
      </c>
      <c r="D12511" s="162" t="n">
        <v>-0.036564</v>
      </c>
      <c r="E12511" s="162" t="n"/>
    </row>
    <row r="12512">
      <c r="B12512" s="161" t="n">
        <v>28465</v>
      </c>
      <c r="C12512" s="162" t="n">
        <v>92.83</v>
      </c>
      <c r="D12512" s="162" t="n">
        <v>-0.051565</v>
      </c>
      <c r="E12512" s="162" t="n"/>
    </row>
    <row r="12513">
      <c r="B12513" s="161" t="n">
        <v>28466</v>
      </c>
      <c r="C12513" s="162" t="n">
        <v>92.78</v>
      </c>
      <c r="D12513" s="162" t="n">
        <v>-0.051709</v>
      </c>
      <c r="E12513" s="162" t="n"/>
    </row>
    <row r="12514">
      <c r="B12514" s="161" t="n">
        <v>28467</v>
      </c>
      <c r="C12514" s="162" t="n">
        <v>92.95999999999999</v>
      </c>
      <c r="D12514" s="162" t="n">
        <v>-0.049401</v>
      </c>
      <c r="E12514" s="162" t="n"/>
    </row>
    <row r="12515">
      <c r="B12515" s="161" t="n">
        <v>28468</v>
      </c>
      <c r="C12515" s="162" t="n">
        <v>93.65000000000001</v>
      </c>
      <c r="D12515" s="162" t="n">
        <v>-0.041701</v>
      </c>
      <c r="E12515" s="162" t="n"/>
    </row>
    <row r="12516">
      <c r="B12516" s="161" t="n">
        <v>28471</v>
      </c>
      <c r="C12516" s="162" t="n">
        <v>93.63</v>
      </c>
      <c r="D12516" s="162" t="n">
        <v>-0.041615</v>
      </c>
      <c r="E12516" s="162" t="n"/>
    </row>
    <row r="12517">
      <c r="B12517" s="161" t="n">
        <v>28472</v>
      </c>
      <c r="C12517" s="162" t="n">
        <v>93.56</v>
      </c>
      <c r="D12517" s="162" t="n">
        <v>-0.042042</v>
      </c>
      <c r="E12517" s="162" t="n"/>
    </row>
    <row r="12518">
      <c r="B12518" s="161" t="n">
        <v>28473</v>
      </c>
      <c r="C12518" s="162" t="n">
        <v>94.03</v>
      </c>
      <c r="D12518" s="162" t="n">
        <v>-0.036692</v>
      </c>
      <c r="E12518" s="162" t="n"/>
    </row>
    <row r="12519">
      <c r="B12519" s="161" t="n">
        <v>28474</v>
      </c>
      <c r="C12519" s="162" t="n">
        <v>93.55</v>
      </c>
      <c r="D12519" s="162" t="n">
        <v>-0.041459</v>
      </c>
      <c r="E12519" s="162" t="n"/>
    </row>
    <row r="12520">
      <c r="B12520" s="161" t="n">
        <v>28475</v>
      </c>
      <c r="C12520" s="162" t="n">
        <v>93.40000000000001</v>
      </c>
      <c r="D12520" s="162" t="n">
        <v>-0.04268</v>
      </c>
      <c r="E12520" s="162" t="n"/>
    </row>
    <row r="12521">
      <c r="B12521" s="161" t="n">
        <v>28478</v>
      </c>
      <c r="C12521" s="162" t="n">
        <v>92.69</v>
      </c>
      <c r="D12521" s="162" t="n">
        <v>-0.049874</v>
      </c>
      <c r="E12521" s="162" t="n"/>
    </row>
    <row r="12522">
      <c r="B12522" s="161" t="n">
        <v>28479</v>
      </c>
      <c r="C12522" s="162" t="n">
        <v>92.5</v>
      </c>
      <c r="D12522" s="162" t="n">
        <v>-0.051477</v>
      </c>
      <c r="E12522" s="162" t="n"/>
    </row>
    <row r="12523">
      <c r="B12523" s="161" t="n">
        <v>28480</v>
      </c>
      <c r="C12523" s="162" t="n">
        <v>93.05</v>
      </c>
      <c r="D12523" s="162" t="n">
        <v>-0.045147</v>
      </c>
      <c r="E12523" s="162" t="n"/>
    </row>
    <row r="12524">
      <c r="B12524" s="161" t="n">
        <v>28481</v>
      </c>
      <c r="C12524" s="162" t="n">
        <v>93.8</v>
      </c>
      <c r="D12524" s="162" t="n">
        <v>-0.036795</v>
      </c>
      <c r="E12524" s="162" t="n"/>
    </row>
    <row r="12525">
      <c r="B12525" s="161" t="n">
        <v>28482</v>
      </c>
      <c r="C12525" s="162" t="n">
        <v>94.69</v>
      </c>
      <c r="D12525" s="162" t="n">
        <v>-0.027045</v>
      </c>
      <c r="E12525" s="162" t="n"/>
    </row>
    <row r="12526">
      <c r="B12526" s="161" t="n">
        <v>28486</v>
      </c>
      <c r="C12526" s="162" t="n">
        <v>94.69</v>
      </c>
      <c r="D12526" s="162" t="n">
        <v>-0.026738</v>
      </c>
      <c r="E12526" s="162" t="n"/>
    </row>
    <row r="12527">
      <c r="B12527" s="161" t="n">
        <v>28487</v>
      </c>
      <c r="C12527" s="162" t="n">
        <v>94.75</v>
      </c>
      <c r="D12527" s="162" t="n">
        <v>-0.025762</v>
      </c>
      <c r="E12527" s="162" t="n"/>
    </row>
    <row r="12528">
      <c r="B12528" s="161" t="n">
        <v>28488</v>
      </c>
      <c r="C12528" s="162" t="n">
        <v>94.94</v>
      </c>
      <c r="D12528" s="162" t="n">
        <v>-0.023396</v>
      </c>
      <c r="E12528" s="162" t="n"/>
    </row>
    <row r="12529">
      <c r="B12529" s="161" t="n">
        <v>28489</v>
      </c>
      <c r="C12529" s="162" t="n">
        <v>95.09999999999999</v>
      </c>
      <c r="D12529" s="162" t="n">
        <v>-0.021349</v>
      </c>
      <c r="E12529" s="162" t="n"/>
    </row>
    <row r="12530">
      <c r="B12530" s="161" t="n">
        <v>28493</v>
      </c>
      <c r="C12530" s="162" t="n">
        <v>93.81999999999999</v>
      </c>
      <c r="D12530" s="162" t="n">
        <v>-0.034475</v>
      </c>
      <c r="E12530" s="162" t="n"/>
    </row>
    <row r="12531">
      <c r="B12531" s="161" t="n">
        <v>28494</v>
      </c>
      <c r="C12531" s="162" t="n">
        <v>93.52</v>
      </c>
      <c r="D12531" s="162" t="n">
        <v>-0.037248</v>
      </c>
      <c r="E12531" s="162" t="n"/>
    </row>
    <row r="12532">
      <c r="B12532" s="161" t="n">
        <v>28495</v>
      </c>
      <c r="C12532" s="162" t="n">
        <v>92.73999999999999</v>
      </c>
      <c r="D12532" s="162" t="n">
        <v>-0.045182</v>
      </c>
      <c r="E12532" s="162" t="n"/>
    </row>
    <row r="12533">
      <c r="B12533" s="161" t="n">
        <v>28496</v>
      </c>
      <c r="C12533" s="162" t="n">
        <v>91.62</v>
      </c>
      <c r="D12533" s="162" t="n">
        <v>-0.056848</v>
      </c>
      <c r="E12533" s="162" t="n"/>
    </row>
    <row r="12534">
      <c r="B12534" s="161" t="n">
        <v>28499</v>
      </c>
      <c r="C12534" s="162" t="n">
        <v>90.64</v>
      </c>
      <c r="D12534" s="162" t="n">
        <v>-0.067109</v>
      </c>
      <c r="E12534" s="162" t="n"/>
    </row>
    <row r="12535">
      <c r="B12535" s="161" t="n">
        <v>28500</v>
      </c>
      <c r="C12535" s="162" t="n">
        <v>90.17</v>
      </c>
      <c r="D12535" s="162" t="n">
        <v>-0.07181700000000001</v>
      </c>
      <c r="E12535" s="162" t="n"/>
    </row>
    <row r="12536">
      <c r="B12536" s="161" t="n">
        <v>28501</v>
      </c>
      <c r="C12536" s="162" t="n">
        <v>89.73999999999999</v>
      </c>
      <c r="D12536" s="162" t="n">
        <v>-0.076116</v>
      </c>
      <c r="E12536" s="162" t="n"/>
    </row>
    <row r="12537">
      <c r="B12537" s="161" t="n">
        <v>28502</v>
      </c>
      <c r="C12537" s="162" t="n">
        <v>89.81999999999999</v>
      </c>
      <c r="D12537" s="162" t="n">
        <v>-0.07475</v>
      </c>
      <c r="E12537" s="162" t="n"/>
    </row>
    <row r="12538">
      <c r="B12538" s="161" t="n">
        <v>28503</v>
      </c>
      <c r="C12538" s="162" t="n">
        <v>89.69</v>
      </c>
      <c r="D12538" s="162" t="n">
        <v>-0.075682</v>
      </c>
      <c r="E12538" s="162" t="n"/>
    </row>
    <row r="12539">
      <c r="B12539" s="161" t="n">
        <v>28506</v>
      </c>
      <c r="C12539" s="162" t="n">
        <v>89.43000000000001</v>
      </c>
      <c r="D12539" s="162" t="n">
        <v>-0.078114</v>
      </c>
      <c r="E12539" s="162" t="n"/>
    </row>
    <row r="12540">
      <c r="B12540" s="161" t="n">
        <v>28507</v>
      </c>
      <c r="C12540" s="162" t="n">
        <v>89.88</v>
      </c>
      <c r="D12540" s="162" t="n">
        <v>-0.072653</v>
      </c>
      <c r="E12540" s="162" t="n"/>
    </row>
    <row r="12541">
      <c r="B12541" s="161" t="n">
        <v>28508</v>
      </c>
      <c r="C12541" s="162" t="n">
        <v>90.56</v>
      </c>
      <c r="D12541" s="162" t="n">
        <v>-0.064669</v>
      </c>
      <c r="E12541" s="162" t="n"/>
    </row>
    <row r="12542">
      <c r="B12542" s="161" t="n">
        <v>28509</v>
      </c>
      <c r="C12542" s="162" t="n">
        <v>90.09</v>
      </c>
      <c r="D12542" s="162" t="n">
        <v>-0.069451</v>
      </c>
      <c r="E12542" s="162" t="n"/>
    </row>
    <row r="12543">
      <c r="B12543" s="161" t="n">
        <v>28510</v>
      </c>
      <c r="C12543" s="162" t="n">
        <v>89.89</v>
      </c>
      <c r="D12543" s="162" t="n">
        <v>-0.071253</v>
      </c>
      <c r="E12543" s="162" t="n"/>
    </row>
    <row r="12544">
      <c r="B12544" s="161" t="n">
        <v>28513</v>
      </c>
      <c r="C12544" s="162" t="n">
        <v>89.23999999999999</v>
      </c>
      <c r="D12544" s="162" t="n">
        <v>-0.07806100000000001</v>
      </c>
      <c r="E12544" s="162" t="n"/>
    </row>
    <row r="12545">
      <c r="B12545" s="161" t="n">
        <v>28514</v>
      </c>
      <c r="C12545" s="162" t="n">
        <v>89.25</v>
      </c>
      <c r="D12545" s="162" t="n">
        <v>-0.077477</v>
      </c>
      <c r="E12545" s="162" t="n"/>
    </row>
    <row r="12546">
      <c r="B12546" s="161" t="n">
        <v>28515</v>
      </c>
      <c r="C12546" s="162" t="n">
        <v>89.39</v>
      </c>
      <c r="D12546" s="162" t="n">
        <v>-0.075418</v>
      </c>
      <c r="E12546" s="162" t="n"/>
    </row>
    <row r="12547">
      <c r="B12547" s="161" t="n">
        <v>28516</v>
      </c>
      <c r="C12547" s="162" t="n">
        <v>88.58</v>
      </c>
      <c r="D12547" s="162" t="n">
        <v>-0.08391999999999999</v>
      </c>
      <c r="E12547" s="162" t="n"/>
    </row>
    <row r="12548">
      <c r="B12548" s="161" t="n">
        <v>28517</v>
      </c>
      <c r="C12548" s="162" t="n">
        <v>88.58</v>
      </c>
      <c r="D12548" s="162" t="n">
        <v>-0.083319</v>
      </c>
      <c r="E12548" s="162" t="n"/>
    </row>
    <row r="12549">
      <c r="B12549" s="161" t="n">
        <v>28520</v>
      </c>
      <c r="C12549" s="162" t="n">
        <v>89.34</v>
      </c>
      <c r="D12549" s="162" t="n">
        <v>-0.07417</v>
      </c>
      <c r="E12549" s="162" t="n"/>
    </row>
    <row r="12550">
      <c r="B12550" s="161" t="n">
        <v>28521</v>
      </c>
      <c r="C12550" s="162" t="n">
        <v>89.25</v>
      </c>
      <c r="D12550" s="162" t="n">
        <v>-0.07456500000000001</v>
      </c>
      <c r="E12550" s="162" t="n"/>
    </row>
    <row r="12551">
      <c r="B12551" s="161" t="n">
        <v>28522</v>
      </c>
      <c r="C12551" s="162" t="n">
        <v>89.93000000000001</v>
      </c>
      <c r="D12551" s="162" t="n">
        <v>-0.066423</v>
      </c>
      <c r="E12551" s="162" t="n"/>
    </row>
    <row r="12552">
      <c r="B12552" s="161" t="n">
        <v>28523</v>
      </c>
      <c r="C12552" s="162" t="n">
        <v>90.13</v>
      </c>
      <c r="D12552" s="162" t="n">
        <v>-0.063684</v>
      </c>
      <c r="E12552" s="162" t="n"/>
    </row>
    <row r="12553">
      <c r="B12553" s="161" t="n">
        <v>28524</v>
      </c>
      <c r="C12553" s="162" t="n">
        <v>89.62</v>
      </c>
      <c r="D12553" s="162" t="n">
        <v>-0.068797</v>
      </c>
      <c r="E12553" s="162" t="n"/>
    </row>
    <row r="12554">
      <c r="B12554" s="161" t="n">
        <v>28527</v>
      </c>
      <c r="C12554" s="162" t="n">
        <v>89.5</v>
      </c>
      <c r="D12554" s="162" t="n">
        <v>-0.069603</v>
      </c>
      <c r="E12554" s="162" t="n"/>
    </row>
    <row r="12555">
      <c r="B12555" s="161" t="n">
        <v>28528</v>
      </c>
      <c r="C12555" s="162" t="n">
        <v>90.33</v>
      </c>
      <c r="D12555" s="162" t="n">
        <v>-0.059949</v>
      </c>
      <c r="E12555" s="162" t="n"/>
    </row>
    <row r="12556">
      <c r="B12556" s="161" t="n">
        <v>28529</v>
      </c>
      <c r="C12556" s="162" t="n">
        <v>90.83</v>
      </c>
      <c r="D12556" s="162" t="n">
        <v>-0.0541</v>
      </c>
      <c r="E12556" s="162" t="n"/>
    </row>
    <row r="12557">
      <c r="B12557" s="161" t="n">
        <v>28530</v>
      </c>
      <c r="C12557" s="162" t="n">
        <v>90.3</v>
      </c>
      <c r="D12557" s="162" t="n">
        <v>-0.059597</v>
      </c>
      <c r="E12557" s="162" t="n"/>
    </row>
    <row r="12558">
      <c r="B12558" s="161" t="n">
        <v>28531</v>
      </c>
      <c r="C12558" s="162" t="n">
        <v>90.08</v>
      </c>
      <c r="D12558" s="162" t="n">
        <v>-0.061625</v>
      </c>
      <c r="E12558" s="162" t="n"/>
    </row>
    <row r="12559">
      <c r="B12559" s="161" t="n">
        <v>28534</v>
      </c>
      <c r="C12559" s="162" t="n">
        <v>89.86</v>
      </c>
      <c r="D12559" s="162" t="n">
        <v>-0.063635</v>
      </c>
      <c r="E12559" s="162" t="n"/>
    </row>
    <row r="12560">
      <c r="B12560" s="161" t="n">
        <v>28535</v>
      </c>
      <c r="C12560" s="162" t="n">
        <v>89.04000000000001</v>
      </c>
      <c r="D12560" s="162" t="n">
        <v>-0.072311</v>
      </c>
      <c r="E12560" s="162" t="n"/>
    </row>
    <row r="12561">
      <c r="B12561" s="161" t="n">
        <v>28536</v>
      </c>
      <c r="C12561" s="162" t="n">
        <v>88.83</v>
      </c>
      <c r="D12561" s="162" t="n">
        <v>-0.074145</v>
      </c>
      <c r="E12561" s="162" t="n"/>
    </row>
    <row r="12562">
      <c r="B12562" s="161" t="n">
        <v>28537</v>
      </c>
      <c r="C12562" s="162" t="n">
        <v>88.08</v>
      </c>
      <c r="D12562" s="162" t="n">
        <v>-0.08203000000000001</v>
      </c>
      <c r="E12562" s="162" t="n"/>
    </row>
    <row r="12563">
      <c r="B12563" s="161" t="n">
        <v>28538</v>
      </c>
      <c r="C12563" s="162" t="n">
        <v>87.95999999999999</v>
      </c>
      <c r="D12563" s="162" t="n">
        <v>-0.08276600000000001</v>
      </c>
      <c r="E12563" s="162" t="n"/>
    </row>
    <row r="12564">
      <c r="B12564" s="161" t="n">
        <v>28542</v>
      </c>
      <c r="C12564" s="162" t="n">
        <v>87.59</v>
      </c>
      <c r="D12564" s="162" t="n">
        <v>-0.086326</v>
      </c>
      <c r="E12564" s="162" t="n"/>
    </row>
    <row r="12565">
      <c r="B12565" s="161" t="n">
        <v>28543</v>
      </c>
      <c r="C12565" s="162" t="n">
        <v>87.56</v>
      </c>
      <c r="D12565" s="162" t="n">
        <v>-0.086044</v>
      </c>
      <c r="E12565" s="162" t="n"/>
    </row>
    <row r="12566">
      <c r="B12566" s="161" t="n">
        <v>28544</v>
      </c>
      <c r="C12566" s="162" t="n">
        <v>87.64</v>
      </c>
      <c r="D12566" s="162" t="n">
        <v>-0.084526</v>
      </c>
      <c r="E12566" s="162" t="n"/>
    </row>
    <row r="12567">
      <c r="B12567" s="161" t="n">
        <v>28545</v>
      </c>
      <c r="C12567" s="162" t="n">
        <v>88.48999999999999</v>
      </c>
      <c r="D12567" s="162" t="n">
        <v>-0.074298</v>
      </c>
      <c r="E12567" s="162" t="n"/>
    </row>
    <row r="12568">
      <c r="B12568" s="161" t="n">
        <v>28548</v>
      </c>
      <c r="C12568" s="162" t="n">
        <v>87.72</v>
      </c>
      <c r="D12568" s="162" t="n">
        <v>-0.082457</v>
      </c>
      <c r="E12568" s="162" t="n"/>
    </row>
    <row r="12569">
      <c r="B12569" s="161" t="n">
        <v>28549</v>
      </c>
      <c r="C12569" s="162" t="n">
        <v>87.04000000000001</v>
      </c>
      <c r="D12569" s="162" t="n">
        <v>-0.089625</v>
      </c>
      <c r="E12569" s="162" t="n"/>
    </row>
    <row r="12570">
      <c r="B12570" s="161" t="n">
        <v>28550</v>
      </c>
      <c r="C12570" s="162" t="n">
        <v>87.19</v>
      </c>
      <c r="D12570" s="162" t="n">
        <v>-0.087281</v>
      </c>
      <c r="E12570" s="162" t="n"/>
    </row>
    <row r="12571">
      <c r="B12571" s="161" t="n">
        <v>28551</v>
      </c>
      <c r="C12571" s="162" t="n">
        <v>87.31999999999999</v>
      </c>
      <c r="D12571" s="162" t="n">
        <v>-0.08515300000000001</v>
      </c>
      <c r="E12571" s="162" t="n"/>
    </row>
    <row r="12572">
      <c r="B12572" s="161" t="n">
        <v>28552</v>
      </c>
      <c r="C12572" s="162" t="n">
        <v>87.45</v>
      </c>
      <c r="D12572" s="162" t="n">
        <v>-0.08301699999999999</v>
      </c>
      <c r="E12572" s="162" t="n"/>
    </row>
    <row r="12573">
      <c r="B12573" s="161" t="n">
        <v>28555</v>
      </c>
      <c r="C12573" s="162" t="n">
        <v>86.90000000000001</v>
      </c>
      <c r="D12573" s="162" t="n">
        <v>-0.08862100000000001</v>
      </c>
      <c r="E12573" s="162" t="n"/>
    </row>
    <row r="12574">
      <c r="B12574" s="161" t="n">
        <v>28556</v>
      </c>
      <c r="C12574" s="162" t="n">
        <v>87.36</v>
      </c>
      <c r="D12574" s="162" t="n">
        <v>-0.08268200000000001</v>
      </c>
      <c r="E12574" s="162" t="n"/>
    </row>
    <row r="12575">
      <c r="B12575" s="161" t="n">
        <v>28557</v>
      </c>
      <c r="C12575" s="162" t="n">
        <v>87.34</v>
      </c>
      <c r="D12575" s="162" t="n">
        <v>-0.082273</v>
      </c>
      <c r="E12575" s="162" t="n"/>
    </row>
    <row r="12576">
      <c r="B12576" s="161" t="n">
        <v>28558</v>
      </c>
      <c r="C12576" s="162" t="n">
        <v>87.89</v>
      </c>
      <c r="D12576" s="162" t="n">
        <v>-0.07545399999999999</v>
      </c>
      <c r="E12576" s="162" t="n"/>
    </row>
    <row r="12577">
      <c r="B12577" s="161" t="n">
        <v>28559</v>
      </c>
      <c r="C12577" s="162" t="n">
        <v>88.88</v>
      </c>
      <c r="D12577" s="162" t="n">
        <v>-0.063789</v>
      </c>
      <c r="E12577" s="162" t="n"/>
    </row>
    <row r="12578">
      <c r="B12578" s="161" t="n">
        <v>28562</v>
      </c>
      <c r="C12578" s="162" t="n">
        <v>88.95</v>
      </c>
      <c r="D12578" s="162" t="n">
        <v>-0.06258900000000001</v>
      </c>
      <c r="E12578" s="162" t="n"/>
    </row>
    <row r="12579">
      <c r="B12579" s="161" t="n">
        <v>28563</v>
      </c>
      <c r="C12579" s="162" t="n">
        <v>89.34999999999999</v>
      </c>
      <c r="D12579" s="162" t="n">
        <v>-0.057698</v>
      </c>
      <c r="E12579" s="162" t="n"/>
    </row>
    <row r="12580">
      <c r="B12580" s="161" t="n">
        <v>28564</v>
      </c>
      <c r="C12580" s="162" t="n">
        <v>89.12</v>
      </c>
      <c r="D12580" s="162" t="n">
        <v>-0.059897</v>
      </c>
      <c r="E12580" s="162" t="n"/>
    </row>
    <row r="12581">
      <c r="B12581" s="161" t="n">
        <v>28565</v>
      </c>
      <c r="C12581" s="162" t="n">
        <v>89.51000000000001</v>
      </c>
      <c r="D12581" s="162" t="n">
        <v>-0.055181</v>
      </c>
      <c r="E12581" s="162" t="n"/>
    </row>
    <row r="12582">
      <c r="B12582" s="161" t="n">
        <v>28566</v>
      </c>
      <c r="C12582" s="162" t="n">
        <v>90.2</v>
      </c>
      <c r="D12582" s="162" t="n">
        <v>-0.047146</v>
      </c>
      <c r="E12582" s="162" t="n"/>
    </row>
    <row r="12583">
      <c r="B12583" s="161" t="n">
        <v>28569</v>
      </c>
      <c r="C12583" s="162" t="n">
        <v>90.81999999999999</v>
      </c>
      <c r="D12583" s="162" t="n">
        <v>-0.039983</v>
      </c>
      <c r="E12583" s="162" t="n"/>
    </row>
    <row r="12584">
      <c r="B12584" s="161" t="n">
        <v>28570</v>
      </c>
      <c r="C12584" s="162" t="n">
        <v>89.79000000000001</v>
      </c>
      <c r="D12584" s="162" t="n">
        <v>-0.050971</v>
      </c>
      <c r="E12584" s="162" t="n"/>
    </row>
    <row r="12585">
      <c r="B12585" s="161" t="n">
        <v>28571</v>
      </c>
      <c r="C12585" s="162" t="n">
        <v>89.47</v>
      </c>
      <c r="D12585" s="162" t="n">
        <v>-0.054131</v>
      </c>
      <c r="E12585" s="162" t="n"/>
    </row>
    <row r="12586">
      <c r="B12586" s="161" t="n">
        <v>28572</v>
      </c>
      <c r="C12586" s="162" t="n">
        <v>89.36</v>
      </c>
      <c r="D12586" s="162" t="n">
        <v>-0.054918</v>
      </c>
      <c r="E12586" s="162" t="n"/>
    </row>
    <row r="12587">
      <c r="B12587" s="161" t="n">
        <v>28576</v>
      </c>
      <c r="C12587" s="162" t="n">
        <v>88.87</v>
      </c>
      <c r="D12587" s="162" t="n">
        <v>-0.059922</v>
      </c>
      <c r="E12587" s="162" t="n"/>
    </row>
    <row r="12588">
      <c r="B12588" s="161" t="n">
        <v>28577</v>
      </c>
      <c r="C12588" s="162" t="n">
        <v>89.5</v>
      </c>
      <c r="D12588" s="162" t="n">
        <v>-0.0524</v>
      </c>
      <c r="E12588" s="162" t="n"/>
    </row>
    <row r="12589">
      <c r="B12589" s="161" t="n">
        <v>28578</v>
      </c>
      <c r="C12589" s="162" t="n">
        <v>89.64</v>
      </c>
      <c r="D12589" s="162" t="n">
        <v>-0.050369</v>
      </c>
      <c r="E12589" s="162" t="n"/>
    </row>
    <row r="12590">
      <c r="B12590" s="161" t="n">
        <v>28579</v>
      </c>
      <c r="C12590" s="162" t="n">
        <v>89.41</v>
      </c>
      <c r="D12590" s="162" t="n">
        <v>-0.052443</v>
      </c>
      <c r="E12590" s="162" t="n"/>
    </row>
    <row r="12591">
      <c r="B12591" s="161" t="n">
        <v>28580</v>
      </c>
      <c r="C12591" s="162" t="n">
        <v>89.20999999999999</v>
      </c>
      <c r="D12591" s="162" t="n">
        <v>-0.054118</v>
      </c>
      <c r="E12591" s="162" t="n"/>
    </row>
    <row r="12592">
      <c r="B12592" s="161" t="n">
        <v>28583</v>
      </c>
      <c r="C12592" s="162" t="n">
        <v>88.45999999999999</v>
      </c>
      <c r="D12592" s="162" t="n">
        <v>-0.061968</v>
      </c>
      <c r="E12592" s="162" t="n"/>
    </row>
    <row r="12593">
      <c r="B12593" s="161" t="n">
        <v>28584</v>
      </c>
      <c r="C12593" s="162" t="n">
        <v>88.86</v>
      </c>
      <c r="D12593" s="162" t="n">
        <v>-0.056872</v>
      </c>
      <c r="E12593" s="162" t="n"/>
    </row>
    <row r="12594">
      <c r="B12594" s="161" t="n">
        <v>28585</v>
      </c>
      <c r="C12594" s="162" t="n">
        <v>89.64</v>
      </c>
      <c r="D12594" s="162" t="n">
        <v>-0.047584</v>
      </c>
      <c r="E12594" s="162" t="n"/>
    </row>
    <row r="12595">
      <c r="B12595" s="161" t="n">
        <v>28586</v>
      </c>
      <c r="C12595" s="162" t="n">
        <v>89.79000000000001</v>
      </c>
      <c r="D12595" s="162" t="n">
        <v>-0.045346</v>
      </c>
      <c r="E12595" s="162" t="n"/>
    </row>
    <row r="12596">
      <c r="B12596" s="161" t="n">
        <v>28587</v>
      </c>
      <c r="C12596" s="162" t="n">
        <v>90.17</v>
      </c>
      <c r="D12596" s="162" t="n">
        <v>-0.04056</v>
      </c>
      <c r="E12596" s="162" t="n"/>
    </row>
    <row r="12597">
      <c r="B12597" s="161" t="n">
        <v>28590</v>
      </c>
      <c r="C12597" s="162" t="n">
        <v>90.48999999999999</v>
      </c>
      <c r="D12597" s="162" t="n">
        <v>-0.036487</v>
      </c>
      <c r="E12597" s="162" t="n"/>
    </row>
    <row r="12598">
      <c r="B12598" s="161" t="n">
        <v>28591</v>
      </c>
      <c r="C12598" s="162" t="n">
        <v>90.25</v>
      </c>
      <c r="D12598" s="162" t="n">
        <v>-0.03859</v>
      </c>
      <c r="E12598" s="162" t="n"/>
    </row>
    <row r="12599">
      <c r="B12599" s="161" t="n">
        <v>28592</v>
      </c>
      <c r="C12599" s="162" t="n">
        <v>90.11</v>
      </c>
      <c r="D12599" s="162" t="n">
        <v>-0.039551</v>
      </c>
      <c r="E12599" s="162" t="n"/>
    </row>
    <row r="12600">
      <c r="B12600" s="161" t="n">
        <v>28593</v>
      </c>
      <c r="C12600" s="162" t="n">
        <v>90.98</v>
      </c>
      <c r="D12600" s="162" t="n">
        <v>-0.029409</v>
      </c>
      <c r="E12600" s="162" t="n"/>
    </row>
    <row r="12601">
      <c r="B12601" s="161" t="n">
        <v>28594</v>
      </c>
      <c r="C12601" s="162" t="n">
        <v>92.92</v>
      </c>
      <c r="D12601" s="162" t="n">
        <v>-0.007925</v>
      </c>
      <c r="E12601" s="162" t="n"/>
    </row>
    <row r="12602">
      <c r="B12602" s="161" t="n">
        <v>28597</v>
      </c>
      <c r="C12602" s="162" t="n">
        <v>94.45</v>
      </c>
      <c r="D12602" s="162" t="n">
        <v>0.008709</v>
      </c>
      <c r="E12602" s="162" t="n"/>
    </row>
    <row r="12603">
      <c r="B12603" s="161" t="n">
        <v>28598</v>
      </c>
      <c r="C12603" s="162" t="n">
        <v>93.43000000000001</v>
      </c>
      <c r="D12603" s="162" t="n">
        <v>-0.001772</v>
      </c>
      <c r="E12603" s="162" t="n"/>
    </row>
    <row r="12604">
      <c r="B12604" s="161" t="n">
        <v>28599</v>
      </c>
      <c r="C12604" s="162" t="n">
        <v>93.86</v>
      </c>
      <c r="D12604" s="162" t="n">
        <v>0.003153</v>
      </c>
      <c r="E12604" s="162" t="n"/>
    </row>
    <row r="12605">
      <c r="B12605" s="161" t="n">
        <v>28600</v>
      </c>
      <c r="C12605" s="162" t="n">
        <v>94.54000000000001</v>
      </c>
      <c r="D12605" s="162" t="n">
        <v>0.010668</v>
      </c>
      <c r="E12605" s="162" t="n"/>
    </row>
    <row r="12606">
      <c r="B12606" s="161" t="n">
        <v>28601</v>
      </c>
      <c r="C12606" s="162" t="n">
        <v>94.34</v>
      </c>
      <c r="D12606" s="162" t="n">
        <v>0.008829999999999999</v>
      </c>
      <c r="E12606" s="162" t="n"/>
    </row>
    <row r="12607">
      <c r="B12607" s="161" t="n">
        <v>28604</v>
      </c>
      <c r="C12607" s="162" t="n">
        <v>95.77</v>
      </c>
      <c r="D12607" s="162" t="n">
        <v>0.024047</v>
      </c>
      <c r="E12607" s="162" t="n"/>
    </row>
    <row r="12608">
      <c r="B12608" s="161" t="n">
        <v>28605</v>
      </c>
      <c r="C12608" s="162" t="n">
        <v>96.64</v>
      </c>
      <c r="D12608" s="162" t="n">
        <v>0.033259</v>
      </c>
      <c r="E12608" s="162" t="n"/>
    </row>
    <row r="12609">
      <c r="B12609" s="161" t="n">
        <v>28606</v>
      </c>
      <c r="C12609" s="162" t="n">
        <v>96.81999999999999</v>
      </c>
      <c r="D12609" s="162" t="n">
        <v>0.035266</v>
      </c>
      <c r="E12609" s="162" t="n"/>
    </row>
    <row r="12610">
      <c r="B12610" s="161" t="n">
        <v>28607</v>
      </c>
      <c r="C12610" s="162" t="n">
        <v>95.86</v>
      </c>
      <c r="D12610" s="162" t="n">
        <v>0.025493</v>
      </c>
      <c r="E12610" s="162" t="n"/>
    </row>
    <row r="12611">
      <c r="B12611" s="161" t="n">
        <v>28608</v>
      </c>
      <c r="C12611" s="162" t="n">
        <v>96.83</v>
      </c>
      <c r="D12611" s="162" t="n">
        <v>0.035709</v>
      </c>
      <c r="E12611" s="162" t="n"/>
    </row>
    <row r="12612">
      <c r="B12612" s="161" t="n">
        <v>28611</v>
      </c>
      <c r="C12612" s="162" t="n">
        <v>97.67</v>
      </c>
      <c r="D12612" s="162" t="n">
        <v>0.044481</v>
      </c>
      <c r="E12612" s="162" t="n"/>
    </row>
    <row r="12613">
      <c r="B12613" s="161" t="n">
        <v>28612</v>
      </c>
      <c r="C12613" s="162" t="n">
        <v>97.25</v>
      </c>
      <c r="D12613" s="162" t="n">
        <v>0.04037</v>
      </c>
      <c r="E12613" s="162" t="n"/>
    </row>
    <row r="12614">
      <c r="B12614" s="161" t="n">
        <v>28613</v>
      </c>
      <c r="C12614" s="162" t="n">
        <v>96.26000000000001</v>
      </c>
      <c r="D12614" s="162" t="n">
        <v>0.030434</v>
      </c>
      <c r="E12614" s="162" t="n"/>
    </row>
    <row r="12615">
      <c r="B12615" s="161" t="n">
        <v>28614</v>
      </c>
      <c r="C12615" s="162" t="n">
        <v>95.93000000000001</v>
      </c>
      <c r="D12615" s="162" t="n">
        <v>0.02731</v>
      </c>
      <c r="E12615" s="162" t="n"/>
    </row>
    <row r="12616">
      <c r="B12616" s="161" t="n">
        <v>28615</v>
      </c>
      <c r="C12616" s="162" t="n">
        <v>96.53</v>
      </c>
      <c r="D12616" s="162" t="n">
        <v>0.033816</v>
      </c>
      <c r="E12616" s="162" t="n"/>
    </row>
    <row r="12617">
      <c r="B12617" s="161" t="n">
        <v>28618</v>
      </c>
      <c r="C12617" s="162" t="n">
        <v>96.19</v>
      </c>
      <c r="D12617" s="162" t="n">
        <v>0.030581</v>
      </c>
      <c r="E12617" s="162" t="n"/>
    </row>
    <row r="12618">
      <c r="B12618" s="161" t="n">
        <v>28619</v>
      </c>
      <c r="C12618" s="162" t="n">
        <v>95.90000000000001</v>
      </c>
      <c r="D12618" s="162" t="n">
        <v>0.027827</v>
      </c>
      <c r="E12618" s="162" t="n"/>
    </row>
    <row r="12619">
      <c r="B12619" s="161" t="n">
        <v>28620</v>
      </c>
      <c r="C12619" s="162" t="n">
        <v>95.92</v>
      </c>
      <c r="D12619" s="162" t="n">
        <v>0.028269</v>
      </c>
      <c r="E12619" s="162" t="n"/>
    </row>
    <row r="12620">
      <c r="B12620" s="161" t="n">
        <v>28621</v>
      </c>
      <c r="C12620" s="162" t="n">
        <v>97.2</v>
      </c>
      <c r="D12620" s="162" t="n">
        <v>0.041602</v>
      </c>
      <c r="E12620" s="162" t="n"/>
    </row>
    <row r="12621">
      <c r="B12621" s="161" t="n">
        <v>28622</v>
      </c>
      <c r="C12621" s="162" t="n">
        <v>98.06999999999999</v>
      </c>
      <c r="D12621" s="162" t="n">
        <v>0.050552</v>
      </c>
      <c r="E12621" s="162" t="n"/>
    </row>
    <row r="12622">
      <c r="B12622" s="161" t="n">
        <v>28625</v>
      </c>
      <c r="C12622" s="162" t="n">
        <v>98.76000000000001</v>
      </c>
      <c r="D12622" s="162" t="n">
        <v>0.057568</v>
      </c>
      <c r="E12622" s="162" t="n"/>
    </row>
    <row r="12623">
      <c r="B12623" s="161" t="n">
        <v>28626</v>
      </c>
      <c r="C12623" s="162" t="n">
        <v>99.34999999999999</v>
      </c>
      <c r="D12623" s="162" t="n">
        <v>0.063512</v>
      </c>
      <c r="E12623" s="162" t="n"/>
    </row>
    <row r="12624">
      <c r="B12624" s="161" t="n">
        <v>28627</v>
      </c>
      <c r="C12624" s="162" t="n">
        <v>99.59999999999999</v>
      </c>
      <c r="D12624" s="162" t="n">
        <v>0.065966</v>
      </c>
      <c r="E12624" s="162" t="n"/>
    </row>
    <row r="12625">
      <c r="B12625" s="161" t="n">
        <v>28628</v>
      </c>
      <c r="C12625" s="162" t="n">
        <v>98.62</v>
      </c>
      <c r="D12625" s="162" t="n">
        <v>0.056065</v>
      </c>
      <c r="E12625" s="162" t="n"/>
    </row>
    <row r="12626">
      <c r="B12626" s="161" t="n">
        <v>28629</v>
      </c>
      <c r="C12626" s="162" t="n">
        <v>98.12</v>
      </c>
      <c r="D12626" s="162" t="n">
        <v>0.051015</v>
      </c>
      <c r="E12626" s="162" t="n"/>
    </row>
    <row r="12627">
      <c r="B12627" s="161" t="n">
        <v>28632</v>
      </c>
      <c r="C12627" s="162" t="n">
        <v>99.09</v>
      </c>
      <c r="D12627" s="162" t="n">
        <v>0.060835</v>
      </c>
      <c r="E12627" s="162" t="n"/>
    </row>
    <row r="12628">
      <c r="B12628" s="161" t="n">
        <v>28633</v>
      </c>
      <c r="C12628" s="162" t="n">
        <v>98.05</v>
      </c>
      <c r="D12628" s="162" t="n">
        <v>0.05028</v>
      </c>
      <c r="E12628" s="162" t="n"/>
    </row>
    <row r="12629">
      <c r="B12629" s="161" t="n">
        <v>28634</v>
      </c>
      <c r="C12629" s="162" t="n">
        <v>97.08</v>
      </c>
      <c r="D12629" s="162" t="n">
        <v>0.04039</v>
      </c>
      <c r="E12629" s="162" t="n"/>
    </row>
    <row r="12630">
      <c r="B12630" s="161" t="n">
        <v>28635</v>
      </c>
      <c r="C12630" s="162" t="n">
        <v>96.8</v>
      </c>
      <c r="D12630" s="162" t="n">
        <v>0.037616</v>
      </c>
      <c r="E12630" s="162" t="n"/>
    </row>
    <row r="12631">
      <c r="B12631" s="161" t="n">
        <v>28636</v>
      </c>
      <c r="C12631" s="162" t="n">
        <v>96.58</v>
      </c>
      <c r="D12631" s="162" t="n">
        <v>0.035425</v>
      </c>
      <c r="E12631" s="162" t="n"/>
    </row>
    <row r="12632">
      <c r="B12632" s="161" t="n">
        <v>28640</v>
      </c>
      <c r="C12632" s="162" t="n">
        <v>96.86</v>
      </c>
      <c r="D12632" s="162" t="n">
        <v>0.038375</v>
      </c>
      <c r="E12632" s="162" t="n"/>
    </row>
    <row r="12633">
      <c r="B12633" s="161" t="n">
        <v>28641</v>
      </c>
      <c r="C12633" s="162" t="n">
        <v>97.29000000000001</v>
      </c>
      <c r="D12633" s="162" t="n">
        <v>0.042852</v>
      </c>
      <c r="E12633" s="162" t="n"/>
    </row>
    <row r="12634">
      <c r="B12634" s="161" t="n">
        <v>28642</v>
      </c>
      <c r="C12634" s="162" t="n">
        <v>97.34999999999999</v>
      </c>
      <c r="D12634" s="162" t="n">
        <v>0.043489</v>
      </c>
      <c r="E12634" s="162" t="n"/>
    </row>
    <row r="12635">
      <c r="B12635" s="161" t="n">
        <v>28643</v>
      </c>
      <c r="C12635" s="162" t="n">
        <v>98.14</v>
      </c>
      <c r="D12635" s="162" t="n">
        <v>0.05155</v>
      </c>
      <c r="E12635" s="162" t="n"/>
    </row>
    <row r="12636">
      <c r="B12636" s="161" t="n">
        <v>28646</v>
      </c>
      <c r="C12636" s="162" t="n">
        <v>99.95</v>
      </c>
      <c r="D12636" s="162" t="n">
        <v>0.069703</v>
      </c>
      <c r="E12636" s="162" t="n"/>
    </row>
    <row r="12637">
      <c r="B12637" s="161" t="n">
        <v>28647</v>
      </c>
      <c r="C12637" s="162" t="n">
        <v>100.32</v>
      </c>
      <c r="D12637" s="162" t="n">
        <v>0.07324700000000001</v>
      </c>
      <c r="E12637" s="162" t="n"/>
    </row>
    <row r="12638">
      <c r="B12638" s="161" t="n">
        <v>28648</v>
      </c>
      <c r="C12638" s="162" t="n">
        <v>100.12</v>
      </c>
      <c r="D12638" s="162" t="n">
        <v>0.071127</v>
      </c>
      <c r="E12638" s="162" t="n"/>
    </row>
    <row r="12639">
      <c r="B12639" s="161" t="n">
        <v>28649</v>
      </c>
      <c r="C12639" s="162" t="n">
        <v>100.21</v>
      </c>
      <c r="D12639" s="162" t="n">
        <v>0.07188600000000001</v>
      </c>
      <c r="E12639" s="162" t="n"/>
    </row>
    <row r="12640">
      <c r="B12640" s="161" t="n">
        <v>28650</v>
      </c>
      <c r="C12640" s="162" t="n">
        <v>99.93000000000001</v>
      </c>
      <c r="D12640" s="162" t="n">
        <v>0.06894400000000001</v>
      </c>
      <c r="E12640" s="162" t="n"/>
    </row>
    <row r="12641">
      <c r="B12641" s="161" t="n">
        <v>28653</v>
      </c>
      <c r="C12641" s="162" t="n">
        <v>99.55</v>
      </c>
      <c r="D12641" s="162" t="n">
        <v>0.06495099999999999</v>
      </c>
      <c r="E12641" s="162" t="n"/>
    </row>
    <row r="12642">
      <c r="B12642" s="161" t="n">
        <v>28654</v>
      </c>
      <c r="C12642" s="162" t="n">
        <v>99.56999999999999</v>
      </c>
      <c r="D12642" s="162" t="n">
        <v>0.06496399999999999</v>
      </c>
      <c r="E12642" s="162" t="n"/>
    </row>
    <row r="12643">
      <c r="B12643" s="161" t="n">
        <v>28655</v>
      </c>
      <c r="C12643" s="162" t="n">
        <v>99.48</v>
      </c>
      <c r="D12643" s="162" t="n">
        <v>0.06392299999999999</v>
      </c>
      <c r="E12643" s="162" t="n"/>
    </row>
    <row r="12644">
      <c r="B12644" s="161" t="n">
        <v>28656</v>
      </c>
      <c r="C12644" s="162" t="n">
        <v>98.34</v>
      </c>
      <c r="D12644" s="162" t="n">
        <v>0.052292</v>
      </c>
      <c r="E12644" s="162" t="n"/>
    </row>
    <row r="12645">
      <c r="B12645" s="161" t="n">
        <v>28657</v>
      </c>
      <c r="C12645" s="162" t="n">
        <v>97.42</v>
      </c>
      <c r="D12645" s="162" t="n">
        <v>0.042858</v>
      </c>
      <c r="E12645" s="162" t="n"/>
    </row>
    <row r="12646">
      <c r="B12646" s="161" t="n">
        <v>28660</v>
      </c>
      <c r="C12646" s="162" t="n">
        <v>97.48999999999999</v>
      </c>
      <c r="D12646" s="162" t="n">
        <v>0.043541</v>
      </c>
      <c r="E12646" s="162" t="n"/>
    </row>
    <row r="12647">
      <c r="B12647" s="161" t="n">
        <v>28661</v>
      </c>
      <c r="C12647" s="162" t="n">
        <v>96.51000000000001</v>
      </c>
      <c r="D12647" s="162" t="n">
        <v>0.033488</v>
      </c>
      <c r="E12647" s="162" t="n"/>
    </row>
    <row r="12648">
      <c r="B12648" s="161" t="n">
        <v>28662</v>
      </c>
      <c r="C12648" s="162" t="n">
        <v>96.01000000000001</v>
      </c>
      <c r="D12648" s="162" t="n">
        <v>0.028385</v>
      </c>
      <c r="E12648" s="162" t="n"/>
    </row>
    <row r="12649">
      <c r="B12649" s="161" t="n">
        <v>28663</v>
      </c>
      <c r="C12649" s="162" t="n">
        <v>96.23999999999999</v>
      </c>
      <c r="D12649" s="162" t="n">
        <v>0.030872</v>
      </c>
      <c r="E12649" s="162" t="n"/>
    </row>
    <row r="12650">
      <c r="B12650" s="161" t="n">
        <v>28664</v>
      </c>
      <c r="C12650" s="162" t="n">
        <v>95.84999999999999</v>
      </c>
      <c r="D12650" s="162" t="n">
        <v>0.026888</v>
      </c>
      <c r="E12650" s="162" t="n"/>
    </row>
    <row r="12651">
      <c r="B12651" s="161" t="n">
        <v>28667</v>
      </c>
      <c r="C12651" s="162" t="n">
        <v>94.59999999999999</v>
      </c>
      <c r="D12651" s="162" t="n">
        <v>0.013856</v>
      </c>
      <c r="E12651" s="162" t="n"/>
    </row>
    <row r="12652">
      <c r="B12652" s="161" t="n">
        <v>28668</v>
      </c>
      <c r="C12652" s="162" t="n">
        <v>94.98</v>
      </c>
      <c r="D12652" s="162" t="n">
        <v>0.017921</v>
      </c>
      <c r="E12652" s="162" t="n"/>
    </row>
    <row r="12653">
      <c r="B12653" s="161" t="n">
        <v>28669</v>
      </c>
      <c r="C12653" s="162" t="n">
        <v>95.40000000000001</v>
      </c>
      <c r="D12653" s="162" t="n">
        <v>0.02237</v>
      </c>
      <c r="E12653" s="162" t="n"/>
    </row>
    <row r="12654">
      <c r="B12654" s="161" t="n">
        <v>28670</v>
      </c>
      <c r="C12654" s="162" t="n">
        <v>95.56999999999999</v>
      </c>
      <c r="D12654" s="162" t="n">
        <v>0.024203</v>
      </c>
      <c r="E12654" s="162" t="n"/>
    </row>
    <row r="12655">
      <c r="B12655" s="161" t="n">
        <v>28671</v>
      </c>
      <c r="C12655" s="162" t="n">
        <v>95.53</v>
      </c>
      <c r="D12655" s="162" t="n">
        <v>0.023853</v>
      </c>
      <c r="E12655" s="162" t="n"/>
    </row>
    <row r="12656">
      <c r="B12656" s="161" t="n">
        <v>28674</v>
      </c>
      <c r="C12656" s="162" t="n">
        <v>95.09</v>
      </c>
      <c r="D12656" s="162" t="n">
        <v>0.019311</v>
      </c>
      <c r="E12656" s="162" t="n"/>
    </row>
    <row r="12657">
      <c r="B12657" s="161" t="n">
        <v>28676</v>
      </c>
      <c r="C12657" s="162" t="n">
        <v>94.27</v>
      </c>
      <c r="D12657" s="162" t="n">
        <v>0.010735</v>
      </c>
      <c r="E12657" s="162" t="n"/>
    </row>
    <row r="12658">
      <c r="B12658" s="161" t="n">
        <v>28677</v>
      </c>
      <c r="C12658" s="162" t="n">
        <v>94.31999999999999</v>
      </c>
      <c r="D12658" s="162" t="n">
        <v>0.011349</v>
      </c>
      <c r="E12658" s="162" t="n"/>
    </row>
    <row r="12659">
      <c r="B12659" s="161" t="n">
        <v>28678</v>
      </c>
      <c r="C12659" s="162" t="n">
        <v>94.89</v>
      </c>
      <c r="D12659" s="162" t="n">
        <v>0.017385</v>
      </c>
      <c r="E12659" s="162" t="n"/>
    </row>
    <row r="12660">
      <c r="B12660" s="161" t="n">
        <v>28681</v>
      </c>
      <c r="C12660" s="162" t="n">
        <v>95.27</v>
      </c>
      <c r="D12660" s="162" t="n">
        <v>0.021372</v>
      </c>
      <c r="E12660" s="162" t="n"/>
    </row>
    <row r="12661">
      <c r="B12661" s="161" t="n">
        <v>28682</v>
      </c>
      <c r="C12661" s="162" t="n">
        <v>95.93000000000001</v>
      </c>
      <c r="D12661" s="162" t="n">
        <v>0.028229</v>
      </c>
      <c r="E12661" s="162" t="n"/>
    </row>
    <row r="12662">
      <c r="B12662" s="161" t="n">
        <v>28683</v>
      </c>
      <c r="C12662" s="162" t="n">
        <v>96.23999999999999</v>
      </c>
      <c r="D12662" s="162" t="n">
        <v>0.031409</v>
      </c>
      <c r="E12662" s="162" t="n"/>
    </row>
    <row r="12663">
      <c r="B12663" s="161" t="n">
        <v>28684</v>
      </c>
      <c r="C12663" s="162" t="n">
        <v>96.25</v>
      </c>
      <c r="D12663" s="162" t="n">
        <v>0.031459</v>
      </c>
      <c r="E12663" s="162" t="n"/>
    </row>
    <row r="12664">
      <c r="B12664" s="161" t="n">
        <v>28685</v>
      </c>
      <c r="C12664" s="162" t="n">
        <v>97.58</v>
      </c>
      <c r="D12664" s="162" t="n">
        <v>0.04506</v>
      </c>
      <c r="E12664" s="162" t="n"/>
    </row>
    <row r="12665">
      <c r="B12665" s="161" t="n">
        <v>28688</v>
      </c>
      <c r="C12665" s="162" t="n">
        <v>97.78</v>
      </c>
      <c r="D12665" s="162" t="n">
        <v>0.047004</v>
      </c>
      <c r="E12665" s="162" t="n"/>
    </row>
    <row r="12666">
      <c r="B12666" s="161" t="n">
        <v>28689</v>
      </c>
      <c r="C12666" s="162" t="n">
        <v>96.87</v>
      </c>
      <c r="D12666" s="162" t="n">
        <v>0.037636</v>
      </c>
      <c r="E12666" s="162" t="n"/>
    </row>
    <row r="12667">
      <c r="B12667" s="161" t="n">
        <v>28690</v>
      </c>
      <c r="C12667" s="162" t="n">
        <v>98.12</v>
      </c>
      <c r="D12667" s="162" t="n">
        <v>0.050383</v>
      </c>
      <c r="E12667" s="162" t="n"/>
    </row>
    <row r="12668">
      <c r="B12668" s="161" t="n">
        <v>28691</v>
      </c>
      <c r="C12668" s="162" t="n">
        <v>98.03</v>
      </c>
      <c r="D12668" s="162" t="n">
        <v>0.049359</v>
      </c>
      <c r="E12668" s="162" t="n"/>
    </row>
    <row r="12669">
      <c r="B12669" s="161" t="n">
        <v>28692</v>
      </c>
      <c r="C12669" s="162" t="n">
        <v>97.75</v>
      </c>
      <c r="D12669" s="162" t="n">
        <v>0.046387</v>
      </c>
      <c r="E12669" s="162" t="n"/>
    </row>
    <row r="12670">
      <c r="B12670" s="161" t="n">
        <v>28695</v>
      </c>
      <c r="C12670" s="162" t="n">
        <v>97.72</v>
      </c>
      <c r="D12670" s="162" t="n">
        <v>0.045991</v>
      </c>
      <c r="E12670" s="162" t="n"/>
    </row>
    <row r="12671">
      <c r="B12671" s="161" t="n">
        <v>28696</v>
      </c>
      <c r="C12671" s="162" t="n">
        <v>98.44</v>
      </c>
      <c r="D12671" s="162" t="n">
        <v>0.0532</v>
      </c>
      <c r="E12671" s="162" t="n"/>
    </row>
    <row r="12672">
      <c r="B12672" s="161" t="n">
        <v>28697</v>
      </c>
      <c r="C12672" s="162" t="n">
        <v>99.08</v>
      </c>
      <c r="D12672" s="162" t="n">
        <v>0.059502</v>
      </c>
      <c r="E12672" s="162" t="n"/>
    </row>
    <row r="12673">
      <c r="B12673" s="161" t="n">
        <v>28698</v>
      </c>
      <c r="C12673" s="162" t="n">
        <v>99.54000000000001</v>
      </c>
      <c r="D12673" s="162" t="n">
        <v>0.063887</v>
      </c>
      <c r="E12673" s="162" t="n"/>
    </row>
    <row r="12674">
      <c r="B12674" s="161" t="n">
        <v>28699</v>
      </c>
      <c r="C12674" s="162" t="n">
        <v>100</v>
      </c>
      <c r="D12674" s="162" t="n">
        <v>0.068178</v>
      </c>
      <c r="E12674" s="162" t="n"/>
    </row>
    <row r="12675">
      <c r="B12675" s="161" t="n">
        <v>28702</v>
      </c>
      <c r="C12675" s="162" t="n">
        <v>100.68</v>
      </c>
      <c r="D12675" s="162" t="n">
        <v>0.074569</v>
      </c>
      <c r="E12675" s="162" t="n"/>
    </row>
    <row r="12676">
      <c r="B12676" s="161" t="n">
        <v>28703</v>
      </c>
      <c r="C12676" s="162" t="n">
        <v>100.66</v>
      </c>
      <c r="D12676" s="162" t="n">
        <v>0.07399</v>
      </c>
      <c r="E12676" s="162" t="n"/>
    </row>
    <row r="12677">
      <c r="B12677" s="161" t="n">
        <v>28704</v>
      </c>
      <c r="C12677" s="162" t="n">
        <v>102.92</v>
      </c>
      <c r="D12677" s="162" t="n">
        <v>0.095688</v>
      </c>
      <c r="E12677" s="162" t="n"/>
    </row>
    <row r="12678">
      <c r="B12678" s="161" t="n">
        <v>28705</v>
      </c>
      <c r="C12678" s="162" t="n">
        <v>103.51</v>
      </c>
      <c r="D12678" s="162" t="n">
        <v>0.100868</v>
      </c>
      <c r="E12678" s="162" t="n"/>
    </row>
    <row r="12679">
      <c r="B12679" s="161" t="n">
        <v>28706</v>
      </c>
      <c r="C12679" s="162" t="n">
        <v>103.92</v>
      </c>
      <c r="D12679" s="162" t="n">
        <v>0.104204</v>
      </c>
      <c r="E12679" s="162" t="n"/>
    </row>
    <row r="12680">
      <c r="B12680" s="161" t="n">
        <v>28709</v>
      </c>
      <c r="C12680" s="162" t="n">
        <v>103.55</v>
      </c>
      <c r="D12680" s="162" t="n">
        <v>0.100057</v>
      </c>
      <c r="E12680" s="162" t="n"/>
    </row>
    <row r="12681">
      <c r="B12681" s="161" t="n">
        <v>28710</v>
      </c>
      <c r="C12681" s="162" t="n">
        <v>104.01</v>
      </c>
      <c r="D12681" s="162" t="n">
        <v>0.103866</v>
      </c>
      <c r="E12681" s="162" t="n"/>
    </row>
    <row r="12682">
      <c r="B12682" s="161" t="n">
        <v>28711</v>
      </c>
      <c r="C12682" s="162" t="n">
        <v>104.5</v>
      </c>
      <c r="D12682" s="162" t="n">
        <v>0.107879</v>
      </c>
      <c r="E12682" s="162" t="n"/>
    </row>
    <row r="12683">
      <c r="B12683" s="161" t="n">
        <v>28712</v>
      </c>
      <c r="C12683" s="162" t="n">
        <v>103.66</v>
      </c>
      <c r="D12683" s="162" t="n">
        <v>0.099134</v>
      </c>
      <c r="E12683" s="162" t="n"/>
    </row>
    <row r="12684">
      <c r="B12684" s="161" t="n">
        <v>28713</v>
      </c>
      <c r="C12684" s="162" t="n">
        <v>103.96</v>
      </c>
      <c r="D12684" s="162" t="n">
        <v>0.101393</v>
      </c>
      <c r="E12684" s="162" t="n"/>
    </row>
    <row r="12685">
      <c r="B12685" s="161" t="n">
        <v>28716</v>
      </c>
      <c r="C12685" s="162" t="n">
        <v>103.97</v>
      </c>
      <c r="D12685" s="162" t="n">
        <v>0.10087</v>
      </c>
      <c r="E12685" s="162" t="n"/>
    </row>
    <row r="12686">
      <c r="B12686" s="161" t="n">
        <v>28717</v>
      </c>
      <c r="C12686" s="162" t="n">
        <v>103.85</v>
      </c>
      <c r="D12686" s="162" t="n">
        <v>0.099117</v>
      </c>
      <c r="E12686" s="162" t="n"/>
    </row>
    <row r="12687">
      <c r="B12687" s="161" t="n">
        <v>28718</v>
      </c>
      <c r="C12687" s="162" t="n">
        <v>104.65</v>
      </c>
      <c r="D12687" s="162" t="n">
        <v>0.106137</v>
      </c>
      <c r="E12687" s="162" t="n"/>
    </row>
    <row r="12688">
      <c r="B12688" s="161" t="n">
        <v>28719</v>
      </c>
      <c r="C12688" s="162" t="n">
        <v>105.08</v>
      </c>
      <c r="D12688" s="162" t="n">
        <v>0.109508</v>
      </c>
      <c r="E12688" s="162" t="n"/>
    </row>
    <row r="12689">
      <c r="B12689" s="161" t="n">
        <v>28720</v>
      </c>
      <c r="C12689" s="162" t="n">
        <v>104.73</v>
      </c>
      <c r="D12689" s="162" t="n">
        <v>0.105428</v>
      </c>
      <c r="E12689" s="162" t="n"/>
    </row>
    <row r="12690">
      <c r="B12690" s="161" t="n">
        <v>28723</v>
      </c>
      <c r="C12690" s="162" t="n">
        <v>103.89</v>
      </c>
      <c r="D12690" s="162" t="n">
        <v>0.096679</v>
      </c>
      <c r="E12690" s="162" t="n"/>
    </row>
    <row r="12691">
      <c r="B12691" s="161" t="n">
        <v>28724</v>
      </c>
      <c r="C12691" s="162" t="n">
        <v>104.31</v>
      </c>
      <c r="D12691" s="162" t="n">
        <v>0.100039</v>
      </c>
      <c r="E12691" s="162" t="n"/>
    </row>
    <row r="12692">
      <c r="B12692" s="161" t="n">
        <v>28725</v>
      </c>
      <c r="C12692" s="162" t="n">
        <v>104.91</v>
      </c>
      <c r="D12692" s="162" t="n">
        <v>0.105106</v>
      </c>
      <c r="E12692" s="162" t="n"/>
    </row>
    <row r="12693">
      <c r="B12693" s="161" t="n">
        <v>28726</v>
      </c>
      <c r="C12693" s="162" t="n">
        <v>105.08</v>
      </c>
      <c r="D12693" s="162" t="n">
        <v>0.106057</v>
      </c>
      <c r="E12693" s="162" t="n"/>
    </row>
    <row r="12694">
      <c r="B12694" s="161" t="n">
        <v>28727</v>
      </c>
      <c r="C12694" s="162" t="n">
        <v>104.9</v>
      </c>
      <c r="D12694" s="162" t="n">
        <v>0.103712</v>
      </c>
      <c r="E12694" s="162" t="n"/>
    </row>
    <row r="12695">
      <c r="B12695" s="161" t="n">
        <v>28730</v>
      </c>
      <c r="C12695" s="162" t="n">
        <v>103.96</v>
      </c>
      <c r="D12695" s="162" t="n">
        <v>0.094222</v>
      </c>
      <c r="E12695" s="162" t="n"/>
    </row>
    <row r="12696">
      <c r="B12696" s="161" t="n">
        <v>28731</v>
      </c>
      <c r="C12696" s="162" t="n">
        <v>103.39</v>
      </c>
      <c r="D12696" s="162" t="n">
        <v>0.08833199999999999</v>
      </c>
      <c r="E12696" s="162" t="n"/>
    </row>
    <row r="12697">
      <c r="B12697" s="161" t="n">
        <v>28732</v>
      </c>
      <c r="C12697" s="162" t="n">
        <v>103.5</v>
      </c>
      <c r="D12697" s="162" t="n">
        <v>0.088964</v>
      </c>
      <c r="E12697" s="162" t="n"/>
    </row>
    <row r="12698">
      <c r="B12698" s="161" t="n">
        <v>28733</v>
      </c>
      <c r="C12698" s="162" t="n">
        <v>103.29</v>
      </c>
      <c r="D12698" s="162" t="n">
        <v>0.086544</v>
      </c>
      <c r="E12698" s="162" t="n"/>
    </row>
    <row r="12699">
      <c r="B12699" s="161" t="n">
        <v>28734</v>
      </c>
      <c r="C12699" s="162" t="n">
        <v>103.68</v>
      </c>
      <c r="D12699" s="162" t="n">
        <v>0.089878</v>
      </c>
      <c r="E12699" s="162" t="n"/>
    </row>
    <row r="12700">
      <c r="B12700" s="161" t="n">
        <v>28738</v>
      </c>
      <c r="C12700" s="162" t="n">
        <v>104.49</v>
      </c>
      <c r="D12700" s="162" t="n">
        <v>0.097168</v>
      </c>
      <c r="E12700" s="162" t="n"/>
    </row>
    <row r="12701">
      <c r="B12701" s="161" t="n">
        <v>28739</v>
      </c>
      <c r="C12701" s="162" t="n">
        <v>105.38</v>
      </c>
      <c r="D12701" s="162" t="n">
        <v>0.10512</v>
      </c>
      <c r="E12701" s="162" t="n"/>
    </row>
    <row r="12702">
      <c r="B12702" s="161" t="n">
        <v>28740</v>
      </c>
      <c r="C12702" s="162" t="n">
        <v>105.42</v>
      </c>
      <c r="D12702" s="162" t="n">
        <v>0.104964</v>
      </c>
      <c r="E12702" s="162" t="n"/>
    </row>
    <row r="12703">
      <c r="B12703" s="161" t="n">
        <v>28741</v>
      </c>
      <c r="C12703" s="162" t="n">
        <v>106.79</v>
      </c>
      <c r="D12703" s="162" t="n">
        <v>0.117312</v>
      </c>
      <c r="E12703" s="162" t="n"/>
    </row>
    <row r="12704">
      <c r="B12704" s="161" t="n">
        <v>28744</v>
      </c>
      <c r="C12704" s="162" t="n">
        <v>106.98</v>
      </c>
      <c r="D12704" s="162" t="n">
        <v>0.118538</v>
      </c>
      <c r="E12704" s="162" t="n"/>
    </row>
    <row r="12705">
      <c r="B12705" s="161" t="n">
        <v>28745</v>
      </c>
      <c r="C12705" s="162" t="n">
        <v>106.99</v>
      </c>
      <c r="D12705" s="162" t="n">
        <v>0.118089</v>
      </c>
      <c r="E12705" s="162" t="n"/>
    </row>
    <row r="12706">
      <c r="B12706" s="161" t="n">
        <v>28746</v>
      </c>
      <c r="C12706" s="162" t="n">
        <v>106.34</v>
      </c>
      <c r="D12706" s="162" t="n">
        <v>0.111454</v>
      </c>
      <c r="E12706" s="162" t="n"/>
    </row>
    <row r="12707">
      <c r="B12707" s="161" t="n">
        <v>28747</v>
      </c>
      <c r="C12707" s="162" t="n">
        <v>105.1</v>
      </c>
      <c r="D12707" s="162" t="n">
        <v>0.09916999999999999</v>
      </c>
      <c r="E12707" s="162" t="n"/>
    </row>
    <row r="12708">
      <c r="B12708" s="161" t="n">
        <v>28748</v>
      </c>
      <c r="C12708" s="162" t="n">
        <v>104.12</v>
      </c>
      <c r="D12708" s="162" t="n">
        <v>0.089314</v>
      </c>
      <c r="E12708" s="162" t="n"/>
    </row>
    <row r="12709">
      <c r="B12709" s="161" t="n">
        <v>28751</v>
      </c>
      <c r="C12709" s="162" t="n">
        <v>103.21</v>
      </c>
      <c r="D12709" s="162" t="n">
        <v>0.08008899999999999</v>
      </c>
      <c r="E12709" s="162" t="n"/>
    </row>
    <row r="12710">
      <c r="B12710" s="161" t="n">
        <v>28752</v>
      </c>
      <c r="C12710" s="162" t="n">
        <v>102.53</v>
      </c>
      <c r="D12710" s="162" t="n">
        <v>0.07306600000000001</v>
      </c>
      <c r="E12710" s="162" t="n"/>
    </row>
    <row r="12711">
      <c r="B12711" s="161" t="n">
        <v>28753</v>
      </c>
      <c r="C12711" s="162" t="n">
        <v>101.73</v>
      </c>
      <c r="D12711" s="162" t="n">
        <v>0.064841</v>
      </c>
      <c r="E12711" s="162" t="n"/>
    </row>
    <row r="12712">
      <c r="B12712" s="161" t="n">
        <v>28754</v>
      </c>
      <c r="C12712" s="162" t="n">
        <v>101.9</v>
      </c>
      <c r="D12712" s="162" t="n">
        <v>0.066035</v>
      </c>
      <c r="E12712" s="162" t="n"/>
    </row>
    <row r="12713">
      <c r="B12713" s="161" t="n">
        <v>28755</v>
      </c>
      <c r="C12713" s="162" t="n">
        <v>101.84</v>
      </c>
      <c r="D12713" s="162" t="n">
        <v>0.064972</v>
      </c>
      <c r="E12713" s="162" t="n"/>
    </row>
    <row r="12714">
      <c r="B12714" s="161" t="n">
        <v>28758</v>
      </c>
      <c r="C12714" s="162" t="n">
        <v>101.86</v>
      </c>
      <c r="D12714" s="162" t="n">
        <v>0.064702</v>
      </c>
      <c r="E12714" s="162" t="n"/>
    </row>
    <row r="12715">
      <c r="B12715" s="161" t="n">
        <v>28759</v>
      </c>
      <c r="C12715" s="162" t="n">
        <v>102.62</v>
      </c>
      <c r="D12715" s="162" t="n">
        <v>0.07166599999999999</v>
      </c>
      <c r="E12715" s="162" t="n"/>
    </row>
    <row r="12716">
      <c r="B12716" s="161" t="n">
        <v>28760</v>
      </c>
      <c r="C12716" s="162" t="n">
        <v>101.66</v>
      </c>
      <c r="D12716" s="162" t="n">
        <v>0.061847</v>
      </c>
      <c r="E12716" s="162" t="n"/>
    </row>
    <row r="12717">
      <c r="B12717" s="161" t="n">
        <v>28761</v>
      </c>
      <c r="C12717" s="162" t="n">
        <v>101.96</v>
      </c>
      <c r="D12717" s="162" t="n">
        <v>0.06435399999999999</v>
      </c>
      <c r="E12717" s="162" t="n"/>
    </row>
    <row r="12718">
      <c r="B12718" s="161" t="n">
        <v>28762</v>
      </c>
      <c r="C12718" s="162" t="n">
        <v>102.54</v>
      </c>
      <c r="D12718" s="162" t="n">
        <v>0.069581</v>
      </c>
      <c r="E12718" s="162" t="n"/>
    </row>
    <row r="12719">
      <c r="B12719" s="161" t="n">
        <v>28765</v>
      </c>
      <c r="C12719" s="162" t="n">
        <v>102.96</v>
      </c>
      <c r="D12719" s="162" t="n">
        <v>0.07317700000000001</v>
      </c>
      <c r="E12719" s="162" t="n"/>
    </row>
    <row r="12720">
      <c r="B12720" s="161" t="n">
        <v>28766</v>
      </c>
      <c r="C12720" s="162" t="n">
        <v>102.6</v>
      </c>
      <c r="D12720" s="162" t="n">
        <v>0.06919400000000001</v>
      </c>
      <c r="E12720" s="162" t="n"/>
    </row>
    <row r="12721">
      <c r="B12721" s="161" t="n">
        <v>28767</v>
      </c>
      <c r="C12721" s="162" t="n">
        <v>103.06</v>
      </c>
      <c r="D12721" s="162" t="n">
        <v>0.073126</v>
      </c>
      <c r="E12721" s="162" t="n"/>
    </row>
    <row r="12722">
      <c r="B12722" s="161" t="n">
        <v>28768</v>
      </c>
      <c r="C12722" s="162" t="n">
        <v>103.27</v>
      </c>
      <c r="D12722" s="162" t="n">
        <v>0.074599</v>
      </c>
      <c r="E12722" s="162" t="n"/>
    </row>
    <row r="12723">
      <c r="B12723" s="161" t="n">
        <v>28769</v>
      </c>
      <c r="C12723" s="162" t="n">
        <v>103.52</v>
      </c>
      <c r="D12723" s="162" t="n">
        <v>0.076471</v>
      </c>
      <c r="E12723" s="162" t="n"/>
    </row>
    <row r="12724">
      <c r="B12724" s="161" t="n">
        <v>28772</v>
      </c>
      <c r="C12724" s="162" t="n">
        <v>104.59</v>
      </c>
      <c r="D12724" s="162" t="n">
        <v>0.086192</v>
      </c>
      <c r="E12724" s="162" t="n"/>
    </row>
    <row r="12725">
      <c r="B12725" s="161" t="n">
        <v>28773</v>
      </c>
      <c r="C12725" s="162" t="n">
        <v>104.46</v>
      </c>
      <c r="D12725" s="162" t="n">
        <v>0.084439</v>
      </c>
      <c r="E12725" s="162" t="n"/>
    </row>
    <row r="12726">
      <c r="B12726" s="161" t="n">
        <v>28774</v>
      </c>
      <c r="C12726" s="162" t="n">
        <v>105.39</v>
      </c>
      <c r="D12726" s="162" t="n">
        <v>0.092746</v>
      </c>
      <c r="E12726" s="162" t="n"/>
    </row>
    <row r="12727">
      <c r="B12727" s="161" t="n">
        <v>28775</v>
      </c>
      <c r="C12727" s="162" t="n">
        <v>104.88</v>
      </c>
      <c r="D12727" s="162" t="n">
        <v>0.087368</v>
      </c>
      <c r="E12727" s="162" t="n"/>
    </row>
    <row r="12728">
      <c r="B12728" s="161" t="n">
        <v>28776</v>
      </c>
      <c r="C12728" s="162" t="n">
        <v>104.66</v>
      </c>
      <c r="D12728" s="162" t="n">
        <v>0.084762</v>
      </c>
      <c r="E12728" s="162" t="n"/>
    </row>
    <row r="12729">
      <c r="B12729" s="161" t="n">
        <v>28779</v>
      </c>
      <c r="C12729" s="162" t="n">
        <v>102.61</v>
      </c>
      <c r="D12729" s="162" t="n">
        <v>0.06458999999999999</v>
      </c>
      <c r="E12729" s="162" t="n"/>
    </row>
    <row r="12730">
      <c r="B12730" s="161" t="n">
        <v>28780</v>
      </c>
      <c r="C12730" s="162" t="n">
        <v>101.26</v>
      </c>
      <c r="D12730" s="162" t="n">
        <v>0.05096</v>
      </c>
      <c r="E12730" s="162" t="n"/>
    </row>
    <row r="12731">
      <c r="B12731" s="161" t="n">
        <v>28781</v>
      </c>
      <c r="C12731" s="162" t="n">
        <v>100.49</v>
      </c>
      <c r="D12731" s="162" t="n">
        <v>0.042964</v>
      </c>
      <c r="E12731" s="162" t="n"/>
    </row>
    <row r="12732">
      <c r="B12732" s="161" t="n">
        <v>28782</v>
      </c>
      <c r="C12732" s="162" t="n">
        <v>99.33</v>
      </c>
      <c r="D12732" s="162" t="n">
        <v>0.031012</v>
      </c>
      <c r="E12732" s="162" t="n"/>
    </row>
    <row r="12733">
      <c r="B12733" s="161" t="n">
        <v>28783</v>
      </c>
      <c r="C12733" s="162" t="n">
        <v>97.95</v>
      </c>
      <c r="D12733" s="162" t="n">
        <v>0.016692</v>
      </c>
      <c r="E12733" s="162" t="n"/>
    </row>
    <row r="12734">
      <c r="B12734" s="161" t="n">
        <v>28786</v>
      </c>
      <c r="C12734" s="162" t="n">
        <v>98.18000000000001</v>
      </c>
      <c r="D12734" s="162" t="n">
        <v>0.018646</v>
      </c>
      <c r="E12734" s="162" t="n"/>
    </row>
    <row r="12735">
      <c r="B12735" s="161" t="n">
        <v>28787</v>
      </c>
      <c r="C12735" s="162" t="n">
        <v>97.48999999999999</v>
      </c>
      <c r="D12735" s="162" t="n">
        <v>0.011214</v>
      </c>
      <c r="E12735" s="162" t="n"/>
    </row>
    <row r="12736">
      <c r="B12736" s="161" t="n">
        <v>28788</v>
      </c>
      <c r="C12736" s="162" t="n">
        <v>97.31</v>
      </c>
      <c r="D12736" s="162" t="n">
        <v>0.008973</v>
      </c>
      <c r="E12736" s="162" t="n"/>
    </row>
    <row r="12737">
      <c r="B12737" s="161" t="n">
        <v>28789</v>
      </c>
      <c r="C12737" s="162" t="n">
        <v>96.03</v>
      </c>
      <c r="D12737" s="162" t="n">
        <v>-0.00459</v>
      </c>
      <c r="E12737" s="162" t="n"/>
    </row>
    <row r="12738">
      <c r="B12738" s="161" t="n">
        <v>28790</v>
      </c>
      <c r="C12738" s="162" t="n">
        <v>94.59</v>
      </c>
      <c r="D12738" s="162" t="n">
        <v>-0.019952</v>
      </c>
      <c r="E12738" s="162" t="n"/>
    </row>
    <row r="12739">
      <c r="B12739" s="161" t="n">
        <v>28793</v>
      </c>
      <c r="C12739" s="162" t="n">
        <v>95.06</v>
      </c>
      <c r="D12739" s="162" t="n">
        <v>-0.015288</v>
      </c>
      <c r="E12739" s="162" t="n"/>
    </row>
    <row r="12740">
      <c r="B12740" s="161" t="n">
        <v>28794</v>
      </c>
      <c r="C12740" s="162" t="n">
        <v>93.15000000000001</v>
      </c>
      <c r="D12740" s="162" t="n">
        <v>-0.035754</v>
      </c>
      <c r="E12740" s="162" t="n"/>
    </row>
    <row r="12741">
      <c r="B12741" s="161" t="n">
        <v>28795</v>
      </c>
      <c r="C12741" s="162" t="n">
        <v>96.84999999999999</v>
      </c>
      <c r="D12741" s="162" t="n">
        <v>0.002872</v>
      </c>
      <c r="E12741" s="162" t="n"/>
    </row>
    <row r="12742">
      <c r="B12742" s="161" t="n">
        <v>28796</v>
      </c>
      <c r="C12742" s="162" t="n">
        <v>95.61</v>
      </c>
      <c r="D12742" s="162" t="n">
        <v>-0.010299</v>
      </c>
      <c r="E12742" s="162" t="n"/>
    </row>
    <row r="12743">
      <c r="B12743" s="161" t="n">
        <v>28797</v>
      </c>
      <c r="C12743" s="162" t="n">
        <v>96.18000000000001</v>
      </c>
      <c r="D12743" s="162" t="n">
        <v>-0.004681</v>
      </c>
      <c r="E12743" s="162" t="n"/>
    </row>
    <row r="12744">
      <c r="B12744" s="161" t="n">
        <v>28800</v>
      </c>
      <c r="C12744" s="162" t="n">
        <v>95.19</v>
      </c>
      <c r="D12744" s="162" t="n">
        <v>-0.015335</v>
      </c>
      <c r="E12744" s="162" t="n"/>
    </row>
    <row r="12745">
      <c r="B12745" s="161" t="n">
        <v>28801</v>
      </c>
      <c r="C12745" s="162" t="n">
        <v>93.84999999999999</v>
      </c>
      <c r="D12745" s="162" t="n">
        <v>-0.02975</v>
      </c>
      <c r="E12745" s="162" t="n"/>
    </row>
    <row r="12746">
      <c r="B12746" s="161" t="n">
        <v>28802</v>
      </c>
      <c r="C12746" s="162" t="n">
        <v>94.45</v>
      </c>
      <c r="D12746" s="162" t="n">
        <v>-0.023639</v>
      </c>
      <c r="E12746" s="162" t="n"/>
    </row>
    <row r="12747">
      <c r="B12747" s="161" t="n">
        <v>28803</v>
      </c>
      <c r="C12747" s="162" t="n">
        <v>94.42</v>
      </c>
      <c r="D12747" s="162" t="n">
        <v>-0.024259</v>
      </c>
      <c r="E12747" s="162" t="n"/>
    </row>
    <row r="12748">
      <c r="B12748" s="161" t="n">
        <v>28804</v>
      </c>
      <c r="C12748" s="162" t="n">
        <v>94.77</v>
      </c>
      <c r="D12748" s="162" t="n">
        <v>-0.020878</v>
      </c>
      <c r="E12748" s="162" t="n"/>
    </row>
    <row r="12749">
      <c r="B12749" s="161" t="n">
        <v>28807</v>
      </c>
      <c r="C12749" s="162" t="n">
        <v>93.13</v>
      </c>
      <c r="D12749" s="162" t="n">
        <v>-0.038531</v>
      </c>
      <c r="E12749" s="162" t="n"/>
    </row>
    <row r="12750">
      <c r="B12750" s="161" t="n">
        <v>28808</v>
      </c>
      <c r="C12750" s="162" t="n">
        <v>92.48999999999999</v>
      </c>
      <c r="D12750" s="162" t="n">
        <v>-0.045594</v>
      </c>
      <c r="E12750" s="162" t="n"/>
    </row>
    <row r="12751">
      <c r="B12751" s="161" t="n">
        <v>28809</v>
      </c>
      <c r="C12751" s="162" t="n">
        <v>92.70999999999999</v>
      </c>
      <c r="D12751" s="162" t="n">
        <v>-0.043362</v>
      </c>
      <c r="E12751" s="162" t="n"/>
    </row>
    <row r="12752">
      <c r="B12752" s="161" t="n">
        <v>28810</v>
      </c>
      <c r="C12752" s="162" t="n">
        <v>93.70999999999999</v>
      </c>
      <c r="D12752" s="162" t="n">
        <v>-0.032818</v>
      </c>
      <c r="E12752" s="162" t="n"/>
    </row>
    <row r="12753">
      <c r="B12753" s="161" t="n">
        <v>28811</v>
      </c>
      <c r="C12753" s="162" t="n">
        <v>94.42</v>
      </c>
      <c r="D12753" s="162" t="n">
        <v>-0.025518</v>
      </c>
      <c r="E12753" s="162" t="n"/>
    </row>
    <row r="12754">
      <c r="B12754" s="161" t="n">
        <v>28814</v>
      </c>
      <c r="C12754" s="162" t="n">
        <v>95.25</v>
      </c>
      <c r="D12754" s="162" t="n">
        <v>-0.017063</v>
      </c>
      <c r="E12754" s="162" t="n"/>
    </row>
    <row r="12755">
      <c r="B12755" s="161" t="n">
        <v>28815</v>
      </c>
      <c r="C12755" s="162" t="n">
        <v>95.01000000000001</v>
      </c>
      <c r="D12755" s="162" t="n">
        <v>-0.019827</v>
      </c>
      <c r="E12755" s="162" t="n"/>
    </row>
    <row r="12756">
      <c r="B12756" s="161" t="n">
        <v>28816</v>
      </c>
      <c r="C12756" s="162" t="n">
        <v>95.48</v>
      </c>
      <c r="D12756" s="162" t="n">
        <v>-0.015132</v>
      </c>
      <c r="E12756" s="162" t="n"/>
    </row>
    <row r="12757">
      <c r="B12757" s="161" t="n">
        <v>28818</v>
      </c>
      <c r="C12757" s="162" t="n">
        <v>95.79000000000001</v>
      </c>
      <c r="D12757" s="162" t="n">
        <v>-0.012174</v>
      </c>
      <c r="E12757" s="162" t="n"/>
    </row>
    <row r="12758">
      <c r="B12758" s="161" t="n">
        <v>28821</v>
      </c>
      <c r="C12758" s="162" t="n">
        <v>95.98999999999999</v>
      </c>
      <c r="D12758" s="162" t="n">
        <v>-0.010393</v>
      </c>
      <c r="E12758" s="162" t="n"/>
    </row>
    <row r="12759">
      <c r="B12759" s="161" t="n">
        <v>28822</v>
      </c>
      <c r="C12759" s="162" t="n">
        <v>95.15000000000001</v>
      </c>
      <c r="D12759" s="162" t="n">
        <v>-0.019455</v>
      </c>
      <c r="E12759" s="162" t="n"/>
    </row>
    <row r="12760">
      <c r="B12760" s="161" t="n">
        <v>28823</v>
      </c>
      <c r="C12760" s="162" t="n">
        <v>93.75</v>
      </c>
      <c r="D12760" s="162" t="n">
        <v>-0.03452</v>
      </c>
      <c r="E12760" s="162" t="n"/>
    </row>
    <row r="12761">
      <c r="B12761" s="161" t="n">
        <v>28824</v>
      </c>
      <c r="C12761" s="162" t="n">
        <v>94.7</v>
      </c>
      <c r="D12761" s="162" t="n">
        <v>-0.024741</v>
      </c>
      <c r="E12761" s="162" t="n"/>
    </row>
    <row r="12762">
      <c r="B12762" s="161" t="n">
        <v>28825</v>
      </c>
      <c r="C12762" s="162" t="n">
        <v>96.28</v>
      </c>
      <c r="D12762" s="162" t="n">
        <v>-0.008616</v>
      </c>
      <c r="E12762" s="162" t="n"/>
    </row>
    <row r="12763">
      <c r="B12763" s="161" t="n">
        <v>28828</v>
      </c>
      <c r="C12763" s="162" t="n">
        <v>96.15000000000001</v>
      </c>
      <c r="D12763" s="162" t="n">
        <v>-0.010389</v>
      </c>
      <c r="E12763" s="162" t="n"/>
    </row>
    <row r="12764">
      <c r="B12764" s="161" t="n">
        <v>28829</v>
      </c>
      <c r="C12764" s="162" t="n">
        <v>97.44</v>
      </c>
      <c r="D12764" s="162" t="n">
        <v>0.002432</v>
      </c>
      <c r="E12764" s="162" t="n"/>
    </row>
    <row r="12765">
      <c r="B12765" s="161" t="n">
        <v>28830</v>
      </c>
      <c r="C12765" s="162" t="n">
        <v>97.48999999999999</v>
      </c>
      <c r="D12765" s="162" t="n">
        <v>0.002434</v>
      </c>
      <c r="E12765" s="162" t="n"/>
    </row>
    <row r="12766">
      <c r="B12766" s="161" t="n">
        <v>28831</v>
      </c>
      <c r="C12766" s="162" t="n">
        <v>97.08</v>
      </c>
      <c r="D12766" s="162" t="n">
        <v>-0.002266</v>
      </c>
      <c r="E12766" s="162" t="n"/>
    </row>
    <row r="12767">
      <c r="B12767" s="161" t="n">
        <v>28832</v>
      </c>
      <c r="C12767" s="162" t="n">
        <v>96.63</v>
      </c>
      <c r="D12767" s="162" t="n">
        <v>-0.00733</v>
      </c>
      <c r="E12767" s="162" t="n"/>
    </row>
    <row r="12768">
      <c r="B12768" s="161" t="n">
        <v>28835</v>
      </c>
      <c r="C12768" s="162" t="n">
        <v>97.11</v>
      </c>
      <c r="D12768" s="162" t="n">
        <v>-0.002857</v>
      </c>
      <c r="E12768" s="162" t="n"/>
    </row>
    <row r="12769">
      <c r="B12769" s="161" t="n">
        <v>28836</v>
      </c>
      <c r="C12769" s="162" t="n">
        <v>96.59</v>
      </c>
      <c r="D12769" s="162" t="n">
        <v>-0.008716</v>
      </c>
      <c r="E12769" s="162" t="n"/>
    </row>
    <row r="12770">
      <c r="B12770" s="161" t="n">
        <v>28837</v>
      </c>
      <c r="C12770" s="162" t="n">
        <v>96.06</v>
      </c>
      <c r="D12770" s="162" t="n">
        <v>-0.014674</v>
      </c>
      <c r="E12770" s="162" t="n"/>
    </row>
    <row r="12771">
      <c r="B12771" s="161" t="n">
        <v>28838</v>
      </c>
      <c r="C12771" s="162" t="n">
        <v>96.04000000000001</v>
      </c>
      <c r="D12771" s="162" t="n">
        <v>-0.015329</v>
      </c>
      <c r="E12771" s="162" t="n"/>
    </row>
    <row r="12772">
      <c r="B12772" s="161" t="n">
        <v>28839</v>
      </c>
      <c r="C12772" s="162" t="n">
        <v>95.33</v>
      </c>
      <c r="D12772" s="162" t="n">
        <v>-0.023153</v>
      </c>
      <c r="E12772" s="162" t="n"/>
    </row>
    <row r="12773">
      <c r="B12773" s="161" t="n">
        <v>28842</v>
      </c>
      <c r="C12773" s="162" t="n">
        <v>93.44</v>
      </c>
      <c r="D12773" s="162" t="n">
        <v>-0.043513</v>
      </c>
      <c r="E12773" s="162" t="n"/>
    </row>
    <row r="12774">
      <c r="B12774" s="161" t="n">
        <v>28843</v>
      </c>
      <c r="C12774" s="162" t="n">
        <v>94.23999999999999</v>
      </c>
      <c r="D12774" s="162" t="n">
        <v>-0.035341</v>
      </c>
      <c r="E12774" s="162" t="n"/>
    </row>
    <row r="12775">
      <c r="B12775" s="161" t="n">
        <v>28844</v>
      </c>
      <c r="C12775" s="162" t="n">
        <v>94.68000000000001</v>
      </c>
      <c r="D12775" s="162" t="n">
        <v>-0.031058</v>
      </c>
      <c r="E12775" s="162" t="n"/>
    </row>
    <row r="12776">
      <c r="B12776" s="161" t="n">
        <v>28845</v>
      </c>
      <c r="C12776" s="162" t="n">
        <v>94.70999999999999</v>
      </c>
      <c r="D12776" s="162" t="n">
        <v>-0.031091</v>
      </c>
      <c r="E12776" s="162" t="n"/>
    </row>
    <row r="12777">
      <c r="B12777" s="161" t="n">
        <v>28846</v>
      </c>
      <c r="C12777" s="162" t="n">
        <v>96.31</v>
      </c>
      <c r="D12777" s="162" t="n">
        <v>-0.014718</v>
      </c>
      <c r="E12777" s="162" t="n"/>
    </row>
    <row r="12778">
      <c r="B12778" s="161" t="n">
        <v>28850</v>
      </c>
      <c r="C12778" s="162" t="n">
        <v>97.52</v>
      </c>
      <c r="D12778" s="162" t="n">
        <v>-0.002671</v>
      </c>
      <c r="E12778" s="162" t="n"/>
    </row>
    <row r="12779">
      <c r="B12779" s="161" t="n">
        <v>28851</v>
      </c>
      <c r="C12779" s="162" t="n">
        <v>96.66</v>
      </c>
      <c r="D12779" s="162" t="n">
        <v>-0.011903</v>
      </c>
      <c r="E12779" s="162" t="n"/>
    </row>
    <row r="12780">
      <c r="B12780" s="161" t="n">
        <v>28852</v>
      </c>
      <c r="C12780" s="162" t="n">
        <v>96.28</v>
      </c>
      <c r="D12780" s="162" t="n">
        <v>-0.016208</v>
      </c>
      <c r="E12780" s="162" t="n"/>
    </row>
    <row r="12781">
      <c r="B12781" s="161" t="n">
        <v>28853</v>
      </c>
      <c r="C12781" s="162" t="n">
        <v>96.11</v>
      </c>
      <c r="D12781" s="162" t="n">
        <v>-0.018312</v>
      </c>
      <c r="E12781" s="162" t="n"/>
    </row>
    <row r="12782">
      <c r="B12782" s="161" t="n">
        <v>28857</v>
      </c>
      <c r="C12782" s="162" t="n">
        <v>96.73</v>
      </c>
      <c r="D12782" s="162" t="n">
        <v>-0.012215</v>
      </c>
      <c r="E12782" s="162" t="n"/>
    </row>
    <row r="12783">
      <c r="B12783" s="161" t="n">
        <v>28858</v>
      </c>
      <c r="C12783" s="162" t="n">
        <v>97.8</v>
      </c>
      <c r="D12783" s="162" t="n">
        <v>-0.001571</v>
      </c>
      <c r="E12783" s="162" t="n"/>
    </row>
    <row r="12784">
      <c r="B12784" s="161" t="n">
        <v>28859</v>
      </c>
      <c r="C12784" s="162" t="n">
        <v>98.58</v>
      </c>
      <c r="D12784" s="162" t="n">
        <v>0.005924</v>
      </c>
      <c r="E12784" s="162" t="n"/>
    </row>
    <row r="12785">
      <c r="B12785" s="161" t="n">
        <v>28860</v>
      </c>
      <c r="C12785" s="162" t="n">
        <v>99.13</v>
      </c>
      <c r="D12785" s="162" t="n">
        <v>0.010995</v>
      </c>
      <c r="E12785" s="162" t="n"/>
    </row>
    <row r="12786">
      <c r="B12786" s="161" t="n">
        <v>28863</v>
      </c>
      <c r="C12786" s="162" t="n">
        <v>98.8</v>
      </c>
      <c r="D12786" s="162" t="n">
        <v>0.00718</v>
      </c>
      <c r="E12786" s="162" t="n"/>
    </row>
    <row r="12787">
      <c r="B12787" s="161" t="n">
        <v>28864</v>
      </c>
      <c r="C12787" s="162" t="n">
        <v>99.33</v>
      </c>
      <c r="D12787" s="162" t="n">
        <v>0.011997</v>
      </c>
      <c r="E12787" s="162" t="n"/>
    </row>
    <row r="12788">
      <c r="B12788" s="161" t="n">
        <v>28865</v>
      </c>
      <c r="C12788" s="162" t="n">
        <v>98.77</v>
      </c>
      <c r="D12788" s="162" t="n">
        <v>0.005871</v>
      </c>
      <c r="E12788" s="162" t="n"/>
    </row>
    <row r="12789">
      <c r="B12789" s="161" t="n">
        <v>28866</v>
      </c>
      <c r="C12789" s="162" t="n">
        <v>99.09999999999999</v>
      </c>
      <c r="D12789" s="162" t="n">
        <v>0.008725</v>
      </c>
      <c r="E12789" s="162" t="n"/>
    </row>
    <row r="12790">
      <c r="B12790" s="161" t="n">
        <v>28867</v>
      </c>
      <c r="C12790" s="162" t="n">
        <v>99.93000000000001</v>
      </c>
      <c r="D12790" s="162" t="n">
        <v>0.01653</v>
      </c>
      <c r="E12790" s="162" t="n"/>
    </row>
    <row r="12791">
      <c r="B12791" s="161" t="n">
        <v>28870</v>
      </c>
      <c r="C12791" s="162" t="n">
        <v>100.69</v>
      </c>
      <c r="D12791" s="162" t="n">
        <v>0.023523</v>
      </c>
      <c r="E12791" s="162" t="n"/>
    </row>
    <row r="12792">
      <c r="B12792" s="161" t="n">
        <v>28871</v>
      </c>
      <c r="C12792" s="162" t="n">
        <v>99.45999999999999</v>
      </c>
      <c r="D12792" s="162" t="n">
        <v>0.010673</v>
      </c>
      <c r="E12792" s="162" t="n"/>
    </row>
    <row r="12793">
      <c r="B12793" s="161" t="n">
        <v>28872</v>
      </c>
      <c r="C12793" s="162" t="n">
        <v>99.48</v>
      </c>
      <c r="D12793" s="162" t="n">
        <v>0.010334</v>
      </c>
      <c r="E12793" s="162" t="n"/>
    </row>
    <row r="12794">
      <c r="B12794" s="161" t="n">
        <v>28873</v>
      </c>
      <c r="C12794" s="162" t="n">
        <v>99.72</v>
      </c>
      <c r="D12794" s="162" t="n">
        <v>0.012232</v>
      </c>
      <c r="E12794" s="162" t="n"/>
    </row>
    <row r="12795">
      <c r="B12795" s="161" t="n">
        <v>28874</v>
      </c>
      <c r="C12795" s="162" t="n">
        <v>99.75</v>
      </c>
      <c r="D12795" s="162" t="n">
        <v>0.012027</v>
      </c>
      <c r="E12795" s="162" t="n"/>
    </row>
    <row r="12796">
      <c r="B12796" s="161" t="n">
        <v>28877</v>
      </c>
      <c r="C12796" s="162" t="n">
        <v>99.90000000000001</v>
      </c>
      <c r="D12796" s="162" t="n">
        <v>0.013037</v>
      </c>
      <c r="E12796" s="162" t="n"/>
    </row>
    <row r="12797">
      <c r="B12797" s="161" t="n">
        <v>28878</v>
      </c>
      <c r="C12797" s="162" t="n">
        <v>100.6</v>
      </c>
      <c r="D12797" s="162" t="n">
        <v>0.019507</v>
      </c>
      <c r="E12797" s="162" t="n"/>
    </row>
    <row r="12798">
      <c r="B12798" s="161" t="n">
        <v>28879</v>
      </c>
      <c r="C12798" s="162" t="n">
        <v>100.16</v>
      </c>
      <c r="D12798" s="162" t="n">
        <v>0.014621</v>
      </c>
      <c r="E12798" s="162" t="n"/>
    </row>
    <row r="12799">
      <c r="B12799" s="161" t="n">
        <v>28880</v>
      </c>
      <c r="C12799" s="162" t="n">
        <v>101.19</v>
      </c>
      <c r="D12799" s="162" t="n">
        <v>0.024291</v>
      </c>
      <c r="E12799" s="162" t="n"/>
    </row>
    <row r="12800">
      <c r="B12800" s="161" t="n">
        <v>28881</v>
      </c>
      <c r="C12800" s="162" t="n">
        <v>101.86</v>
      </c>
      <c r="D12800" s="162" t="n">
        <v>0.03034</v>
      </c>
      <c r="E12800" s="162" t="n"/>
    </row>
    <row r="12801">
      <c r="B12801" s="161" t="n">
        <v>28884</v>
      </c>
      <c r="C12801" s="162" t="n">
        <v>101.55</v>
      </c>
      <c r="D12801" s="162" t="n">
        <v>0.026855</v>
      </c>
      <c r="E12801" s="162" t="n"/>
    </row>
    <row r="12802">
      <c r="B12802" s="161" t="n">
        <v>28885</v>
      </c>
      <c r="C12802" s="162" t="n">
        <v>101.05</v>
      </c>
      <c r="D12802" s="162" t="n">
        <v>0.021586</v>
      </c>
      <c r="E12802" s="162" t="n"/>
    </row>
    <row r="12803">
      <c r="B12803" s="161" t="n">
        <v>28886</v>
      </c>
      <c r="C12803" s="162" t="n">
        <v>99.93000000000001</v>
      </c>
      <c r="D12803" s="162" t="n">
        <v>0.010111</v>
      </c>
      <c r="E12803" s="162" t="n"/>
    </row>
    <row r="12804">
      <c r="B12804" s="161" t="n">
        <v>28887</v>
      </c>
      <c r="C12804" s="162" t="n">
        <v>99.95999999999999</v>
      </c>
      <c r="D12804" s="162" t="n">
        <v>0.010103</v>
      </c>
      <c r="E12804" s="162" t="n"/>
    </row>
    <row r="12805">
      <c r="B12805" s="161" t="n">
        <v>28888</v>
      </c>
      <c r="C12805" s="162" t="n">
        <v>99.5</v>
      </c>
      <c r="D12805" s="162" t="n">
        <v>0.00524</v>
      </c>
      <c r="E12805" s="162" t="n"/>
    </row>
    <row r="12806">
      <c r="B12806" s="161" t="n">
        <v>28891</v>
      </c>
      <c r="C12806" s="162" t="n">
        <v>98.09</v>
      </c>
      <c r="D12806" s="162" t="n">
        <v>-0.009221</v>
      </c>
      <c r="E12806" s="162" t="n"/>
    </row>
    <row r="12807">
      <c r="B12807" s="161" t="n">
        <v>28892</v>
      </c>
      <c r="C12807" s="162" t="n">
        <v>98.05</v>
      </c>
      <c r="D12807" s="162" t="n">
        <v>-0.009743999999999999</v>
      </c>
      <c r="E12807" s="162" t="n"/>
    </row>
    <row r="12808">
      <c r="B12808" s="161" t="n">
        <v>28893</v>
      </c>
      <c r="C12808" s="162" t="n">
        <v>97.16</v>
      </c>
      <c r="D12808" s="162" t="n">
        <v>-0.018889</v>
      </c>
      <c r="E12808" s="162" t="n"/>
    </row>
    <row r="12809">
      <c r="B12809" s="161" t="n">
        <v>28894</v>
      </c>
      <c r="C12809" s="162" t="n">
        <v>97.65000000000001</v>
      </c>
      <c r="D12809" s="162" t="n">
        <v>-0.0139</v>
      </c>
      <c r="E12809" s="162" t="n"/>
    </row>
    <row r="12810">
      <c r="B12810" s="161" t="n">
        <v>28895</v>
      </c>
      <c r="C12810" s="162" t="n">
        <v>97.87</v>
      </c>
      <c r="D12810" s="162" t="n">
        <v>-0.011751</v>
      </c>
      <c r="E12810" s="162" t="n"/>
    </row>
    <row r="12811">
      <c r="B12811" s="161" t="n">
        <v>28898</v>
      </c>
      <c r="C12811" s="162" t="n">
        <v>98.2</v>
      </c>
      <c r="D12811" s="162" t="n">
        <v>-0.008454</v>
      </c>
      <c r="E12811" s="162" t="n"/>
    </row>
    <row r="12812">
      <c r="B12812" s="161" t="n">
        <v>28899</v>
      </c>
      <c r="C12812" s="162" t="n">
        <v>98.93000000000001</v>
      </c>
      <c r="D12812" s="162" t="n">
        <v>-0.001112</v>
      </c>
      <c r="E12812" s="162" t="n"/>
    </row>
    <row r="12813">
      <c r="B12813" s="161" t="n">
        <v>28900</v>
      </c>
      <c r="C12813" s="162" t="n">
        <v>98.87</v>
      </c>
      <c r="D12813" s="162" t="n">
        <v>-0.0018</v>
      </c>
      <c r="E12813" s="162" t="n"/>
    </row>
    <row r="12814">
      <c r="B12814" s="161" t="n">
        <v>28901</v>
      </c>
      <c r="C12814" s="162" t="n">
        <v>98.73</v>
      </c>
      <c r="D12814" s="162" t="n">
        <v>-0.003342</v>
      </c>
      <c r="E12814" s="162" t="n"/>
    </row>
    <row r="12815">
      <c r="B12815" s="161" t="n">
        <v>28902</v>
      </c>
      <c r="C12815" s="162" t="n">
        <v>98.67</v>
      </c>
      <c r="D12815" s="162" t="n">
        <v>-0.004088</v>
      </c>
      <c r="E12815" s="162" t="n"/>
    </row>
    <row r="12816">
      <c r="B12816" s="161" t="n">
        <v>28906</v>
      </c>
      <c r="C12816" s="162" t="n">
        <v>99.42</v>
      </c>
      <c r="D12816" s="162" t="n">
        <v>0.003338</v>
      </c>
      <c r="E12816" s="162" t="n"/>
    </row>
    <row r="12817">
      <c r="B12817" s="161" t="n">
        <v>28907</v>
      </c>
      <c r="C12817" s="162" t="n">
        <v>99.06999999999999</v>
      </c>
      <c r="D12817" s="162" t="n">
        <v>-0.000334</v>
      </c>
      <c r="E12817" s="162" t="n"/>
    </row>
    <row r="12818">
      <c r="B12818" s="161" t="n">
        <v>28908</v>
      </c>
      <c r="C12818" s="162" t="n">
        <v>98.33</v>
      </c>
      <c r="D12818" s="162" t="n">
        <v>-0.007953999999999999</v>
      </c>
      <c r="E12818" s="162" t="n"/>
    </row>
    <row r="12819">
      <c r="B12819" s="161" t="n">
        <v>28909</v>
      </c>
      <c r="C12819" s="162" t="n">
        <v>97.78</v>
      </c>
      <c r="D12819" s="162" t="n">
        <v>-0.013657</v>
      </c>
      <c r="E12819" s="162" t="n"/>
    </row>
    <row r="12820">
      <c r="B12820" s="161" t="n">
        <v>28912</v>
      </c>
      <c r="C12820" s="162" t="n">
        <v>97.67</v>
      </c>
      <c r="D12820" s="162" t="n">
        <v>-0.014806</v>
      </c>
      <c r="E12820" s="162" t="n"/>
    </row>
    <row r="12821">
      <c r="B12821" s="161" t="n">
        <v>28913</v>
      </c>
      <c r="C12821" s="162" t="n">
        <v>96.13</v>
      </c>
      <c r="D12821" s="162" t="n">
        <v>-0.030601</v>
      </c>
      <c r="E12821" s="162" t="n"/>
    </row>
    <row r="12822">
      <c r="B12822" s="161" t="n">
        <v>28914</v>
      </c>
      <c r="C12822" s="162" t="n">
        <v>96.28</v>
      </c>
      <c r="D12822" s="162" t="n">
        <v>-0.028917</v>
      </c>
      <c r="E12822" s="162" t="n"/>
    </row>
    <row r="12823">
      <c r="B12823" s="161" t="n">
        <v>28915</v>
      </c>
      <c r="C12823" s="162" t="n">
        <v>96.90000000000001</v>
      </c>
      <c r="D12823" s="162" t="n">
        <v>-0.022374</v>
      </c>
      <c r="E12823" s="162" t="n"/>
    </row>
    <row r="12824">
      <c r="B12824" s="161" t="n">
        <v>28916</v>
      </c>
      <c r="C12824" s="162" t="n">
        <v>96.97</v>
      </c>
      <c r="D12824" s="162" t="n">
        <v>-0.021519</v>
      </c>
      <c r="E12824" s="162" t="n"/>
    </row>
    <row r="12825">
      <c r="B12825" s="161" t="n">
        <v>28919</v>
      </c>
      <c r="C12825" s="162" t="n">
        <v>98.06</v>
      </c>
      <c r="D12825" s="162" t="n">
        <v>-0.010313</v>
      </c>
      <c r="E12825" s="162" t="n"/>
    </row>
    <row r="12826">
      <c r="B12826" s="161" t="n">
        <v>28920</v>
      </c>
      <c r="C12826" s="162" t="n">
        <v>97.87</v>
      </c>
      <c r="D12826" s="162" t="n">
        <v>-0.01224</v>
      </c>
      <c r="E12826" s="162" t="n"/>
    </row>
    <row r="12827">
      <c r="B12827" s="161" t="n">
        <v>28921</v>
      </c>
      <c r="C12827" s="162" t="n">
        <v>98.44</v>
      </c>
      <c r="D12827" s="162" t="n">
        <v>-0.0064</v>
      </c>
      <c r="E12827" s="162" t="n"/>
    </row>
    <row r="12828">
      <c r="B12828" s="161" t="n">
        <v>28922</v>
      </c>
      <c r="C12828" s="162" t="n">
        <v>99.58</v>
      </c>
      <c r="D12828" s="162" t="n">
        <v>0.005037</v>
      </c>
      <c r="E12828" s="162" t="n"/>
    </row>
    <row r="12829">
      <c r="B12829" s="161" t="n">
        <v>28923</v>
      </c>
      <c r="C12829" s="162" t="n">
        <v>99.54000000000001</v>
      </c>
      <c r="D12829" s="162" t="n">
        <v>0.004511</v>
      </c>
      <c r="E12829" s="162" t="n"/>
    </row>
    <row r="12830">
      <c r="B12830" s="161" t="n">
        <v>28926</v>
      </c>
      <c r="C12830" s="162" t="n">
        <v>99.67</v>
      </c>
      <c r="D12830" s="162" t="n">
        <v>0.005671</v>
      </c>
      <c r="E12830" s="162" t="n"/>
    </row>
    <row r="12831">
      <c r="B12831" s="161" t="n">
        <v>28927</v>
      </c>
      <c r="C12831" s="162" t="n">
        <v>99.84</v>
      </c>
      <c r="D12831" s="162" t="n">
        <v>0.007211</v>
      </c>
      <c r="E12831" s="162" t="n"/>
    </row>
    <row r="12832">
      <c r="B12832" s="161" t="n">
        <v>28928</v>
      </c>
      <c r="C12832" s="162" t="n">
        <v>99.70999999999999</v>
      </c>
      <c r="D12832" s="162" t="n">
        <v>0.005764</v>
      </c>
      <c r="E12832" s="162" t="n"/>
    </row>
    <row r="12833">
      <c r="B12833" s="161" t="n">
        <v>28929</v>
      </c>
      <c r="C12833" s="162" t="n">
        <v>99.86</v>
      </c>
      <c r="D12833" s="162" t="n">
        <v>0.007138</v>
      </c>
      <c r="E12833" s="162" t="n"/>
    </row>
    <row r="12834">
      <c r="B12834" s="161" t="n">
        <v>28930</v>
      </c>
      <c r="C12834" s="162" t="n">
        <v>100.69</v>
      </c>
      <c r="D12834" s="162" t="n">
        <v>0.015247</v>
      </c>
      <c r="E12834" s="162" t="n"/>
    </row>
    <row r="12835">
      <c r="B12835" s="161" t="n">
        <v>28933</v>
      </c>
      <c r="C12835" s="162" t="n">
        <v>101.06</v>
      </c>
      <c r="D12835" s="162" t="n">
        <v>0.018767</v>
      </c>
      <c r="E12835" s="162" t="n"/>
    </row>
    <row r="12836">
      <c r="B12836" s="161" t="n">
        <v>28934</v>
      </c>
      <c r="C12836" s="162" t="n">
        <v>100.5</v>
      </c>
      <c r="D12836" s="162" t="n">
        <v>0.013183</v>
      </c>
      <c r="E12836" s="162" t="n"/>
    </row>
    <row r="12837">
      <c r="B12837" s="161" t="n">
        <v>28935</v>
      </c>
      <c r="C12837" s="162" t="n">
        <v>101.25</v>
      </c>
      <c r="D12837" s="162" t="n">
        <v>0.020571</v>
      </c>
      <c r="E12837" s="162" t="n"/>
    </row>
    <row r="12838">
      <c r="B12838" s="161" t="n">
        <v>28936</v>
      </c>
      <c r="C12838" s="162" t="n">
        <v>101.67</v>
      </c>
      <c r="D12838" s="162" t="n">
        <v>0.024633</v>
      </c>
      <c r="E12838" s="162" t="n"/>
    </row>
    <row r="12839">
      <c r="B12839" s="161" t="n">
        <v>28937</v>
      </c>
      <c r="C12839" s="162" t="n">
        <v>101.6</v>
      </c>
      <c r="D12839" s="162" t="n">
        <v>0.023874</v>
      </c>
      <c r="E12839" s="162" t="n"/>
    </row>
    <row r="12840">
      <c r="B12840" s="161" t="n">
        <v>28940</v>
      </c>
      <c r="C12840" s="162" t="n">
        <v>101.04</v>
      </c>
      <c r="D12840" s="162" t="n">
        <v>0.018291</v>
      </c>
      <c r="E12840" s="162" t="n"/>
    </row>
    <row r="12841">
      <c r="B12841" s="161" t="n">
        <v>28941</v>
      </c>
      <c r="C12841" s="162" t="n">
        <v>102.48</v>
      </c>
      <c r="D12841" s="162" t="n">
        <v>0.032294</v>
      </c>
      <c r="E12841" s="162" t="n"/>
    </row>
    <row r="12842">
      <c r="B12842" s="161" t="n">
        <v>28942</v>
      </c>
      <c r="C12842" s="162" t="n">
        <v>102.12</v>
      </c>
      <c r="D12842" s="162" t="n">
        <v>0.028647</v>
      </c>
      <c r="E12842" s="162" t="n"/>
    </row>
    <row r="12843">
      <c r="B12843" s="161" t="n">
        <v>28943</v>
      </c>
      <c r="C12843" s="162" t="n">
        <v>102.03</v>
      </c>
      <c r="D12843" s="162" t="n">
        <v>0.027637</v>
      </c>
      <c r="E12843" s="162" t="n"/>
    </row>
    <row r="12844">
      <c r="B12844" s="161" t="n">
        <v>28944</v>
      </c>
      <c r="C12844" s="162" t="n">
        <v>101.59</v>
      </c>
      <c r="D12844" s="162" t="n">
        <v>0.023151</v>
      </c>
      <c r="E12844" s="162" t="n"/>
    </row>
    <row r="12845">
      <c r="B12845" s="161" t="n">
        <v>28947</v>
      </c>
      <c r="C12845" s="162" t="n">
        <v>100.9</v>
      </c>
      <c r="D12845" s="162" t="n">
        <v>0.016161</v>
      </c>
      <c r="E12845" s="162" t="n"/>
    </row>
    <row r="12846">
      <c r="B12846" s="161" t="n">
        <v>28948</v>
      </c>
      <c r="C12846" s="162" t="n">
        <v>102.4</v>
      </c>
      <c r="D12846" s="162" t="n">
        <v>0.03067</v>
      </c>
      <c r="E12846" s="162" t="n"/>
    </row>
    <row r="12847">
      <c r="B12847" s="161" t="n">
        <v>28949</v>
      </c>
      <c r="C12847" s="162" t="n">
        <v>102.65</v>
      </c>
      <c r="D12847" s="162" t="n">
        <v>0.032799</v>
      </c>
      <c r="E12847" s="162" t="n"/>
    </row>
    <row r="12848">
      <c r="B12848" s="161" t="n">
        <v>28950</v>
      </c>
      <c r="C12848" s="162" t="n">
        <v>103.26</v>
      </c>
      <c r="D12848" s="162" t="n">
        <v>0.03836</v>
      </c>
      <c r="E12848" s="162" t="n"/>
    </row>
    <row r="12849">
      <c r="B12849" s="161" t="n">
        <v>28951</v>
      </c>
      <c r="C12849" s="162" t="n">
        <v>103.18</v>
      </c>
      <c r="D12849" s="162" t="n">
        <v>0.037235</v>
      </c>
      <c r="E12849" s="162" t="n"/>
    </row>
    <row r="12850">
      <c r="B12850" s="161" t="n">
        <v>28954</v>
      </c>
      <c r="C12850" s="162" t="n">
        <v>102.87</v>
      </c>
      <c r="D12850" s="162" t="n">
        <v>0.033873</v>
      </c>
      <c r="E12850" s="162" t="n"/>
    </row>
    <row r="12851">
      <c r="B12851" s="161" t="n">
        <v>28955</v>
      </c>
      <c r="C12851" s="162" t="n">
        <v>103.34</v>
      </c>
      <c r="D12851" s="162" t="n">
        <v>0.037993</v>
      </c>
      <c r="E12851" s="162" t="n"/>
    </row>
    <row r="12852">
      <c r="B12852" s="161" t="n">
        <v>28956</v>
      </c>
      <c r="C12852" s="162" t="n">
        <v>102.31</v>
      </c>
      <c r="D12852" s="162" t="n">
        <v>0.027607</v>
      </c>
      <c r="E12852" s="162" t="n"/>
    </row>
    <row r="12853">
      <c r="B12853" s="161" t="n">
        <v>28957</v>
      </c>
      <c r="C12853" s="162" t="n">
        <v>102</v>
      </c>
      <c r="D12853" s="162" t="n">
        <v>0.024241</v>
      </c>
      <c r="E12853" s="162" t="n"/>
    </row>
    <row r="12854">
      <c r="B12854" s="161" t="n">
        <v>28961</v>
      </c>
      <c r="C12854" s="162" t="n">
        <v>101.12</v>
      </c>
      <c r="D12854" s="162" t="n">
        <v>0.015297</v>
      </c>
      <c r="E12854" s="162" t="n"/>
    </row>
    <row r="12855">
      <c r="B12855" s="161" t="n">
        <v>28962</v>
      </c>
      <c r="C12855" s="162" t="n">
        <v>101.24</v>
      </c>
      <c r="D12855" s="162" t="n">
        <v>0.016197</v>
      </c>
      <c r="E12855" s="162" t="n"/>
    </row>
    <row r="12856">
      <c r="B12856" s="161" t="n">
        <v>28963</v>
      </c>
      <c r="C12856" s="162" t="n">
        <v>101.7</v>
      </c>
      <c r="D12856" s="162" t="n">
        <v>0.020398</v>
      </c>
      <c r="E12856" s="162" t="n"/>
    </row>
    <row r="12857">
      <c r="B12857" s="161" t="n">
        <v>28964</v>
      </c>
      <c r="C12857" s="162" t="n">
        <v>101.28</v>
      </c>
      <c r="D12857" s="162" t="n">
        <v>0.015908</v>
      </c>
      <c r="E12857" s="162" t="n"/>
    </row>
    <row r="12858">
      <c r="B12858" s="161" t="n">
        <v>28965</v>
      </c>
      <c r="C12858" s="162" t="n">
        <v>101.23</v>
      </c>
      <c r="D12858" s="162" t="n">
        <v>0.015068</v>
      </c>
      <c r="E12858" s="162" t="n"/>
    </row>
    <row r="12859">
      <c r="B12859" s="161" t="n">
        <v>28968</v>
      </c>
      <c r="C12859" s="162" t="n">
        <v>101.57</v>
      </c>
      <c r="D12859" s="162" t="n">
        <v>0.018086</v>
      </c>
      <c r="E12859" s="162" t="n"/>
    </row>
    <row r="12860">
      <c r="B12860" s="161" t="n">
        <v>28969</v>
      </c>
      <c r="C12860" s="162" t="n">
        <v>102.2</v>
      </c>
      <c r="D12860" s="162" t="n">
        <v>0.023922</v>
      </c>
      <c r="E12860" s="162" t="n"/>
    </row>
    <row r="12861">
      <c r="B12861" s="161" t="n">
        <v>28970</v>
      </c>
      <c r="C12861" s="162" t="n">
        <v>102.5</v>
      </c>
      <c r="D12861" s="162" t="n">
        <v>0.026524</v>
      </c>
      <c r="E12861" s="162" t="n"/>
    </row>
    <row r="12862">
      <c r="B12862" s="161" t="n">
        <v>28971</v>
      </c>
      <c r="C12862" s="162" t="n">
        <v>102.01</v>
      </c>
      <c r="D12862" s="162" t="n">
        <v>0.021443</v>
      </c>
      <c r="E12862" s="162" t="n"/>
    </row>
    <row r="12863">
      <c r="B12863" s="161" t="n">
        <v>28972</v>
      </c>
      <c r="C12863" s="162" t="n">
        <v>101.8</v>
      </c>
      <c r="D12863" s="162" t="n">
        <v>0.019105</v>
      </c>
      <c r="E12863" s="162" t="n"/>
    </row>
    <row r="12864">
      <c r="B12864" s="161" t="n">
        <v>28975</v>
      </c>
      <c r="C12864" s="162" t="n">
        <v>101.76</v>
      </c>
      <c r="D12864" s="162" t="n">
        <v>0.018502</v>
      </c>
      <c r="E12864" s="162" t="n"/>
    </row>
    <row r="12865">
      <c r="B12865" s="161" t="n">
        <v>28976</v>
      </c>
      <c r="C12865" s="162" t="n">
        <v>101.68</v>
      </c>
      <c r="D12865" s="162" t="n">
        <v>0.017521</v>
      </c>
      <c r="E12865" s="162" t="n"/>
    </row>
    <row r="12866">
      <c r="B12866" s="161" t="n">
        <v>28977</v>
      </c>
      <c r="C12866" s="162" t="n">
        <v>101.72</v>
      </c>
      <c r="D12866" s="162" t="n">
        <v>0.017671</v>
      </c>
      <c r="E12866" s="162" t="n"/>
    </row>
    <row r="12867">
      <c r="B12867" s="161" t="n">
        <v>28978</v>
      </c>
      <c r="C12867" s="162" t="n">
        <v>101.81</v>
      </c>
      <c r="D12867" s="162" t="n">
        <v>0.018371</v>
      </c>
      <c r="E12867" s="162" t="n"/>
    </row>
    <row r="12868">
      <c r="B12868" s="161" t="n">
        <v>28979</v>
      </c>
      <c r="C12868" s="162" t="n">
        <v>100.69</v>
      </c>
      <c r="D12868" s="162" t="n">
        <v>0.007176</v>
      </c>
      <c r="E12868" s="162" t="n"/>
    </row>
    <row r="12869">
      <c r="B12869" s="161" t="n">
        <v>28982</v>
      </c>
      <c r="C12869" s="162" t="n">
        <v>99.02</v>
      </c>
      <c r="D12869" s="162" t="n">
        <v>-0.009612000000000001</v>
      </c>
      <c r="E12869" s="162" t="n"/>
    </row>
    <row r="12870">
      <c r="B12870" s="161" t="n">
        <v>28983</v>
      </c>
      <c r="C12870" s="162" t="n">
        <v>99.17</v>
      </c>
      <c r="D12870" s="162" t="n">
        <v>-0.008170999999999999</v>
      </c>
      <c r="E12870" s="162" t="n"/>
    </row>
    <row r="12871">
      <c r="B12871" s="161" t="n">
        <v>28984</v>
      </c>
      <c r="C12871" s="162" t="n">
        <v>99.45999999999999</v>
      </c>
      <c r="D12871" s="162" t="n">
        <v>-0.005302</v>
      </c>
      <c r="E12871" s="162" t="n"/>
    </row>
    <row r="12872">
      <c r="B12872" s="161" t="n">
        <v>28985</v>
      </c>
      <c r="C12872" s="162" t="n">
        <v>98.52</v>
      </c>
      <c r="D12872" s="162" t="n">
        <v>-0.01477</v>
      </c>
      <c r="E12872" s="162" t="n"/>
    </row>
    <row r="12873">
      <c r="B12873" s="161" t="n">
        <v>28986</v>
      </c>
      <c r="C12873" s="162" t="n">
        <v>98.52</v>
      </c>
      <c r="D12873" s="162" t="n">
        <v>-0.014719</v>
      </c>
      <c r="E12873" s="162" t="n"/>
    </row>
    <row r="12874">
      <c r="B12874" s="161" t="n">
        <v>28989</v>
      </c>
      <c r="C12874" s="162" t="n">
        <v>98.06</v>
      </c>
      <c r="D12874" s="162" t="n">
        <v>-0.019302</v>
      </c>
      <c r="E12874" s="162" t="n"/>
    </row>
    <row r="12875">
      <c r="B12875" s="161" t="n">
        <v>28990</v>
      </c>
      <c r="C12875" s="162" t="n">
        <v>98.14</v>
      </c>
      <c r="D12875" s="162" t="n">
        <v>-0.018359</v>
      </c>
      <c r="E12875" s="162" t="n"/>
    </row>
    <row r="12876">
      <c r="B12876" s="161" t="n">
        <v>28991</v>
      </c>
      <c r="C12876" s="162" t="n">
        <v>98.42</v>
      </c>
      <c r="D12876" s="162" t="n">
        <v>-0.015398</v>
      </c>
      <c r="E12876" s="162" t="n"/>
    </row>
    <row r="12877">
      <c r="B12877" s="161" t="n">
        <v>28992</v>
      </c>
      <c r="C12877" s="162" t="n">
        <v>99.94</v>
      </c>
      <c r="D12877" s="162" t="n">
        <v>7.7e-05</v>
      </c>
      <c r="E12877" s="162" t="n"/>
    </row>
    <row r="12878">
      <c r="B12878" s="161" t="n">
        <v>28993</v>
      </c>
      <c r="C12878" s="162" t="n">
        <v>99.93000000000001</v>
      </c>
      <c r="D12878" s="162" t="n">
        <v>0.000156</v>
      </c>
      <c r="E12878" s="162" t="n"/>
    </row>
    <row r="12879">
      <c r="B12879" s="161" t="n">
        <v>28996</v>
      </c>
      <c r="C12879" s="162" t="n">
        <v>100.14</v>
      </c>
      <c r="D12879" s="162" t="n">
        <v>0.002445</v>
      </c>
      <c r="E12879" s="162" t="n"/>
    </row>
    <row r="12880">
      <c r="B12880" s="161" t="n">
        <v>28997</v>
      </c>
      <c r="C12880" s="162" t="n">
        <v>100.51</v>
      </c>
      <c r="D12880" s="162" t="n">
        <v>0.006285</v>
      </c>
      <c r="E12880" s="162" t="n"/>
    </row>
    <row r="12881">
      <c r="B12881" s="161" t="n">
        <v>28998</v>
      </c>
      <c r="C12881" s="162" t="n">
        <v>99.88</v>
      </c>
      <c r="D12881" s="162" t="n">
        <v>0.000204</v>
      </c>
      <c r="E12881" s="162" t="n"/>
    </row>
    <row r="12882">
      <c r="B12882" s="161" t="n">
        <v>28999</v>
      </c>
      <c r="C12882" s="162" t="n">
        <v>99.93000000000001</v>
      </c>
      <c r="D12882" s="162" t="n">
        <v>0.000933</v>
      </c>
      <c r="E12882" s="162" t="n"/>
    </row>
    <row r="12883">
      <c r="B12883" s="161" t="n">
        <v>29000</v>
      </c>
      <c r="C12883" s="162" t="n">
        <v>100.22</v>
      </c>
      <c r="D12883" s="162" t="n">
        <v>0.004003</v>
      </c>
      <c r="E12883" s="162" t="n"/>
    </row>
    <row r="12884">
      <c r="B12884" s="161" t="n">
        <v>29004</v>
      </c>
      <c r="C12884" s="162" t="n">
        <v>100.05</v>
      </c>
      <c r="D12884" s="162" t="n">
        <v>0.002501</v>
      </c>
      <c r="E12884" s="162" t="n"/>
    </row>
    <row r="12885">
      <c r="B12885" s="161" t="n">
        <v>29005</v>
      </c>
      <c r="C12885" s="162" t="n">
        <v>99.11</v>
      </c>
      <c r="D12885" s="162" t="n">
        <v>-0.006695</v>
      </c>
      <c r="E12885" s="162" t="n"/>
    </row>
    <row r="12886">
      <c r="B12886" s="161" t="n">
        <v>29006</v>
      </c>
      <c r="C12886" s="162" t="n">
        <v>99.08</v>
      </c>
      <c r="D12886" s="162" t="n">
        <v>-0.006758</v>
      </c>
      <c r="E12886" s="162" t="n"/>
    </row>
    <row r="12887">
      <c r="B12887" s="161" t="n">
        <v>29007</v>
      </c>
      <c r="C12887" s="162" t="n">
        <v>99.17</v>
      </c>
      <c r="D12887" s="162" t="n">
        <v>-0.005576</v>
      </c>
      <c r="E12887" s="162" t="n"/>
    </row>
    <row r="12888">
      <c r="B12888" s="161" t="n">
        <v>29010</v>
      </c>
      <c r="C12888" s="162" t="n">
        <v>99.31999999999999</v>
      </c>
      <c r="D12888" s="162" t="n">
        <v>-0.003776</v>
      </c>
      <c r="E12888" s="162" t="n"/>
    </row>
    <row r="12889">
      <c r="B12889" s="161" t="n">
        <v>29011</v>
      </c>
      <c r="C12889" s="162" t="n">
        <v>100.62</v>
      </c>
      <c r="D12889" s="162" t="n">
        <v>0.009435000000000001</v>
      </c>
      <c r="E12889" s="162" t="n"/>
    </row>
    <row r="12890">
      <c r="B12890" s="161" t="n">
        <v>29012</v>
      </c>
      <c r="C12890" s="162" t="n">
        <v>101.3</v>
      </c>
      <c r="D12890" s="162" t="n">
        <v>0.0163</v>
      </c>
      <c r="E12890" s="162" t="n"/>
    </row>
    <row r="12891">
      <c r="B12891" s="161" t="n">
        <v>29013</v>
      </c>
      <c r="C12891" s="162" t="n">
        <v>101.79</v>
      </c>
      <c r="D12891" s="162" t="n">
        <v>0.021252</v>
      </c>
      <c r="E12891" s="162" t="n"/>
    </row>
    <row r="12892">
      <c r="B12892" s="161" t="n">
        <v>29014</v>
      </c>
      <c r="C12892" s="162" t="n">
        <v>101.49</v>
      </c>
      <c r="D12892" s="162" t="n">
        <v>0.018472</v>
      </c>
      <c r="E12892" s="162" t="n"/>
    </row>
    <row r="12893">
      <c r="B12893" s="161" t="n">
        <v>29017</v>
      </c>
      <c r="C12893" s="162" t="n">
        <v>101.91</v>
      </c>
      <c r="D12893" s="162" t="n">
        <v>0.022761</v>
      </c>
      <c r="E12893" s="162" t="n"/>
    </row>
    <row r="12894">
      <c r="B12894" s="161" t="n">
        <v>29018</v>
      </c>
      <c r="C12894" s="162" t="n">
        <v>102.85</v>
      </c>
      <c r="D12894" s="162" t="n">
        <v>0.032045</v>
      </c>
      <c r="E12894" s="162" t="n"/>
    </row>
    <row r="12895">
      <c r="B12895" s="161" t="n">
        <v>29019</v>
      </c>
      <c r="C12895" s="162" t="n">
        <v>102.31</v>
      </c>
      <c r="D12895" s="162" t="n">
        <v>0.026864</v>
      </c>
      <c r="E12895" s="162" t="n"/>
    </row>
    <row r="12896">
      <c r="B12896" s="161" t="n">
        <v>29020</v>
      </c>
      <c r="C12896" s="162" t="n">
        <v>102.2</v>
      </c>
      <c r="D12896" s="162" t="n">
        <v>0.025848</v>
      </c>
      <c r="E12896" s="162" t="n"/>
    </row>
    <row r="12897">
      <c r="B12897" s="161" t="n">
        <v>29021</v>
      </c>
      <c r="C12897" s="162" t="n">
        <v>102.09</v>
      </c>
      <c r="D12897" s="162" t="n">
        <v>0.024842</v>
      </c>
      <c r="E12897" s="162" t="n"/>
    </row>
    <row r="12898">
      <c r="B12898" s="161" t="n">
        <v>29024</v>
      </c>
      <c r="C12898" s="162" t="n">
        <v>101.56</v>
      </c>
      <c r="D12898" s="162" t="n">
        <v>0.019724</v>
      </c>
      <c r="E12898" s="162" t="n"/>
    </row>
    <row r="12899">
      <c r="B12899" s="161" t="n">
        <v>29025</v>
      </c>
      <c r="C12899" s="162" t="n">
        <v>101.58</v>
      </c>
      <c r="D12899" s="162" t="n">
        <v>0.020026</v>
      </c>
      <c r="E12899" s="162" t="n"/>
    </row>
    <row r="12900">
      <c r="B12900" s="161" t="n">
        <v>29026</v>
      </c>
      <c r="C12900" s="162" t="n">
        <v>101.63</v>
      </c>
      <c r="D12900" s="162" t="n">
        <v>0.020662</v>
      </c>
      <c r="E12900" s="162" t="n"/>
    </row>
    <row r="12901">
      <c r="B12901" s="161" t="n">
        <v>29027</v>
      </c>
      <c r="C12901" s="162" t="n">
        <v>102.09</v>
      </c>
      <c r="D12901" s="162" t="n">
        <v>0.025343</v>
      </c>
      <c r="E12901" s="162" t="n"/>
    </row>
    <row r="12902">
      <c r="B12902" s="161" t="n">
        <v>29028</v>
      </c>
      <c r="C12902" s="162" t="n">
        <v>102.64</v>
      </c>
      <c r="D12902" s="162" t="n">
        <v>0.030856</v>
      </c>
      <c r="E12902" s="162" t="n"/>
    </row>
    <row r="12903">
      <c r="B12903" s="161" t="n">
        <v>29031</v>
      </c>
      <c r="C12903" s="162" t="n">
        <v>102.09</v>
      </c>
      <c r="D12903" s="162" t="n">
        <v>0.025719</v>
      </c>
      <c r="E12903" s="162" t="n"/>
    </row>
    <row r="12904">
      <c r="B12904" s="161" t="n">
        <v>29032</v>
      </c>
      <c r="C12904" s="162" t="n">
        <v>101.66</v>
      </c>
      <c r="D12904" s="162" t="n">
        <v>0.021765</v>
      </c>
      <c r="E12904" s="162" t="n"/>
    </row>
    <row r="12905">
      <c r="B12905" s="161" t="n">
        <v>29033</v>
      </c>
      <c r="C12905" s="162" t="n">
        <v>102.27</v>
      </c>
      <c r="D12905" s="162" t="n">
        <v>0.027985</v>
      </c>
      <c r="E12905" s="162" t="n"/>
    </row>
    <row r="12906">
      <c r="B12906" s="161" t="n">
        <v>29034</v>
      </c>
      <c r="C12906" s="162" t="n">
        <v>102.8</v>
      </c>
      <c r="D12906" s="162" t="n">
        <v>0.033332</v>
      </c>
      <c r="E12906" s="162" t="n"/>
    </row>
    <row r="12907">
      <c r="B12907" s="161" t="n">
        <v>29035</v>
      </c>
      <c r="C12907" s="162" t="n">
        <v>102.91</v>
      </c>
      <c r="D12907" s="162" t="n">
        <v>0.034512</v>
      </c>
      <c r="E12907" s="162" t="n"/>
    </row>
    <row r="12908">
      <c r="B12908" s="161" t="n">
        <v>29038</v>
      </c>
      <c r="C12908" s="162" t="n">
        <v>101.99</v>
      </c>
      <c r="D12908" s="162" t="n">
        <v>0.025639</v>
      </c>
      <c r="E12908" s="162" t="n"/>
    </row>
    <row r="12909">
      <c r="B12909" s="161" t="n">
        <v>29039</v>
      </c>
      <c r="C12909" s="162" t="n">
        <v>102.09</v>
      </c>
      <c r="D12909" s="162" t="n">
        <v>0.026675</v>
      </c>
      <c r="E12909" s="162" t="n"/>
    </row>
    <row r="12910">
      <c r="B12910" s="161" t="n">
        <v>29041</v>
      </c>
      <c r="C12910" s="162" t="n">
        <v>102.43</v>
      </c>
      <c r="D12910" s="162" t="n">
        <v>0.030005</v>
      </c>
      <c r="E12910" s="162" t="n"/>
    </row>
    <row r="12911">
      <c r="B12911" s="161" t="n">
        <v>29042</v>
      </c>
      <c r="C12911" s="162" t="n">
        <v>103.62</v>
      </c>
      <c r="D12911" s="162" t="n">
        <v>0.041461</v>
      </c>
      <c r="E12911" s="162" t="n"/>
    </row>
    <row r="12912">
      <c r="B12912" s="161" t="n">
        <v>29045</v>
      </c>
      <c r="C12912" s="162" t="n">
        <v>104.47</v>
      </c>
      <c r="D12912" s="162" t="n">
        <v>0.049501</v>
      </c>
      <c r="E12912" s="162" t="n"/>
    </row>
    <row r="12913">
      <c r="B12913" s="161" t="n">
        <v>29046</v>
      </c>
      <c r="C12913" s="162" t="n">
        <v>104.2</v>
      </c>
      <c r="D12913" s="162" t="n">
        <v>0.046794</v>
      </c>
      <c r="E12913" s="162" t="n"/>
    </row>
    <row r="12914">
      <c r="B12914" s="161" t="n">
        <v>29047</v>
      </c>
      <c r="C12914" s="162" t="n">
        <v>103.64</v>
      </c>
      <c r="D12914" s="162" t="n">
        <v>0.041316</v>
      </c>
      <c r="E12914" s="162" t="n"/>
    </row>
    <row r="12915">
      <c r="B12915" s="161" t="n">
        <v>29048</v>
      </c>
      <c r="C12915" s="162" t="n">
        <v>102.69</v>
      </c>
      <c r="D12915" s="162" t="n">
        <v>0.032104</v>
      </c>
      <c r="E12915" s="162" t="n"/>
    </row>
    <row r="12916">
      <c r="B12916" s="161" t="n">
        <v>29049</v>
      </c>
      <c r="C12916" s="162" t="n">
        <v>102.32</v>
      </c>
      <c r="D12916" s="162" t="n">
        <v>0.028461</v>
      </c>
      <c r="E12916" s="162" t="n"/>
    </row>
    <row r="12917">
      <c r="B12917" s="161" t="n">
        <v>29052</v>
      </c>
      <c r="C12917" s="162" t="n">
        <v>102.74</v>
      </c>
      <c r="D12917" s="162" t="n">
        <v>0.032518</v>
      </c>
      <c r="E12917" s="162" t="n"/>
    </row>
    <row r="12918">
      <c r="B12918" s="161" t="n">
        <v>29053</v>
      </c>
      <c r="C12918" s="162" t="n">
        <v>101.83</v>
      </c>
      <c r="D12918" s="162" t="n">
        <v>0.023657</v>
      </c>
      <c r="E12918" s="162" t="n"/>
    </row>
    <row r="12919">
      <c r="B12919" s="161" t="n">
        <v>29054</v>
      </c>
      <c r="C12919" s="162" t="n">
        <v>101.69</v>
      </c>
      <c r="D12919" s="162" t="n">
        <v>0.022345</v>
      </c>
      <c r="E12919" s="162" t="n"/>
    </row>
    <row r="12920">
      <c r="B12920" s="161" t="n">
        <v>29055</v>
      </c>
      <c r="C12920" s="162" t="n">
        <v>101.61</v>
      </c>
      <c r="D12920" s="162" t="n">
        <v>0.021608</v>
      </c>
      <c r="E12920" s="162" t="n"/>
    </row>
    <row r="12921">
      <c r="B12921" s="161" t="n">
        <v>29056</v>
      </c>
      <c r="C12921" s="162" t="n">
        <v>101.82</v>
      </c>
      <c r="D12921" s="162" t="n">
        <v>0.023735</v>
      </c>
      <c r="E12921" s="162" t="n"/>
    </row>
    <row r="12922">
      <c r="B12922" s="161" t="n">
        <v>29059</v>
      </c>
      <c r="C12922" s="162" t="n">
        <v>101.59</v>
      </c>
      <c r="D12922" s="162" t="n">
        <v>0.021558</v>
      </c>
      <c r="E12922" s="162" t="n"/>
    </row>
    <row r="12923">
      <c r="B12923" s="161" t="n">
        <v>29060</v>
      </c>
      <c r="C12923" s="162" t="n">
        <v>101.97</v>
      </c>
      <c r="D12923" s="162" t="n">
        <v>0.02537</v>
      </c>
      <c r="E12923" s="162" t="n"/>
    </row>
    <row r="12924">
      <c r="B12924" s="161" t="n">
        <v>29061</v>
      </c>
      <c r="C12924" s="162" t="n">
        <v>103.08</v>
      </c>
      <c r="D12924" s="162" t="n">
        <v>0.036272</v>
      </c>
      <c r="E12924" s="162" t="n"/>
    </row>
    <row r="12925">
      <c r="B12925" s="161" t="n">
        <v>29062</v>
      </c>
      <c r="C12925" s="162" t="n">
        <v>103.1</v>
      </c>
      <c r="D12925" s="162" t="n">
        <v>0.036535</v>
      </c>
      <c r="E12925" s="162" t="n"/>
    </row>
    <row r="12926">
      <c r="B12926" s="161" t="n">
        <v>29063</v>
      </c>
      <c r="C12926" s="162" t="n">
        <v>103.1</v>
      </c>
      <c r="D12926" s="162" t="n">
        <v>0.03665</v>
      </c>
      <c r="E12926" s="162" t="n"/>
    </row>
    <row r="12927">
      <c r="B12927" s="161" t="n">
        <v>29066</v>
      </c>
      <c r="C12927" s="162" t="n">
        <v>103.15</v>
      </c>
      <c r="D12927" s="162" t="n">
        <v>0.037222</v>
      </c>
      <c r="E12927" s="162" t="n"/>
    </row>
    <row r="12928">
      <c r="B12928" s="161" t="n">
        <v>29067</v>
      </c>
      <c r="C12928" s="162" t="n">
        <v>103.81</v>
      </c>
      <c r="D12928" s="162" t="n">
        <v>0.043643</v>
      </c>
      <c r="E12928" s="162" t="n"/>
    </row>
    <row r="12929">
      <c r="B12929" s="161" t="n">
        <v>29068</v>
      </c>
      <c r="C12929" s="162" t="n">
        <v>104.17</v>
      </c>
      <c r="D12929" s="162" t="n">
        <v>0.047026</v>
      </c>
      <c r="E12929" s="162" t="n"/>
    </row>
    <row r="12930">
      <c r="B12930" s="161" t="n">
        <v>29069</v>
      </c>
      <c r="C12930" s="162" t="n">
        <v>104.1</v>
      </c>
      <c r="D12930" s="162" t="n">
        <v>0.046211</v>
      </c>
      <c r="E12930" s="162" t="n"/>
    </row>
    <row r="12931">
      <c r="B12931" s="161" t="n">
        <v>29070</v>
      </c>
      <c r="C12931" s="162" t="n">
        <v>104.04</v>
      </c>
      <c r="D12931" s="162" t="n">
        <v>0.045456</v>
      </c>
      <c r="E12931" s="162" t="n"/>
    </row>
    <row r="12932">
      <c r="B12932" s="161" t="n">
        <v>29073</v>
      </c>
      <c r="C12932" s="162" t="n">
        <v>104.3</v>
      </c>
      <c r="D12932" s="162" t="n">
        <v>0.047702</v>
      </c>
      <c r="E12932" s="162" t="n"/>
    </row>
    <row r="12933">
      <c r="B12933" s="161" t="n">
        <v>29074</v>
      </c>
      <c r="C12933" s="162" t="n">
        <v>105.65</v>
      </c>
      <c r="D12933" s="162" t="n">
        <v>0.060175</v>
      </c>
      <c r="E12933" s="162" t="n"/>
    </row>
    <row r="12934">
      <c r="B12934" s="161" t="n">
        <v>29075</v>
      </c>
      <c r="C12934" s="162" t="n">
        <v>105.98</v>
      </c>
      <c r="D12934" s="162" t="n">
        <v>0.062902</v>
      </c>
      <c r="E12934" s="162" t="n"/>
    </row>
    <row r="12935">
      <c r="B12935" s="161" t="n">
        <v>29076</v>
      </c>
      <c r="C12935" s="162" t="n">
        <v>105.49</v>
      </c>
      <c r="D12935" s="162" t="n">
        <v>0.057866</v>
      </c>
      <c r="E12935" s="162" t="n"/>
    </row>
    <row r="12936">
      <c r="B12936" s="161" t="n">
        <v>29077</v>
      </c>
      <c r="C12936" s="162" t="n">
        <v>106.4</v>
      </c>
      <c r="D12936" s="162" t="n">
        <v>0.065999</v>
      </c>
      <c r="E12936" s="162" t="n"/>
    </row>
    <row r="12937">
      <c r="B12937" s="161" t="n">
        <v>29080</v>
      </c>
      <c r="C12937" s="162" t="n">
        <v>107.42</v>
      </c>
      <c r="D12937" s="162" t="n">
        <v>0.07496800000000001</v>
      </c>
      <c r="E12937" s="162" t="n"/>
    </row>
    <row r="12938">
      <c r="B12938" s="161" t="n">
        <v>29081</v>
      </c>
      <c r="C12938" s="162" t="n">
        <v>107.52</v>
      </c>
      <c r="D12938" s="162" t="n">
        <v>0.07525</v>
      </c>
      <c r="E12938" s="162" t="n"/>
    </row>
    <row r="12939">
      <c r="B12939" s="161" t="n">
        <v>29082</v>
      </c>
      <c r="C12939" s="162" t="n">
        <v>108.25</v>
      </c>
      <c r="D12939" s="162" t="n">
        <v>0.081355</v>
      </c>
      <c r="E12939" s="162" t="n"/>
    </row>
    <row r="12940">
      <c r="B12940" s="161" t="n">
        <v>29083</v>
      </c>
      <c r="C12940" s="162" t="n">
        <v>108.09</v>
      </c>
      <c r="D12940" s="162" t="n">
        <v>0.079128</v>
      </c>
      <c r="E12940" s="162" t="n"/>
    </row>
    <row r="12941">
      <c r="B12941" s="161" t="n">
        <v>29084</v>
      </c>
      <c r="C12941" s="162" t="n">
        <v>108.3</v>
      </c>
      <c r="D12941" s="162" t="n">
        <v>0.080496</v>
      </c>
      <c r="E12941" s="162" t="n"/>
    </row>
    <row r="12942">
      <c r="B12942" s="161" t="n">
        <v>29087</v>
      </c>
      <c r="C12942" s="162" t="n">
        <v>108.83</v>
      </c>
      <c r="D12942" s="162" t="n">
        <v>0.084716</v>
      </c>
      <c r="E12942" s="162" t="n"/>
    </row>
    <row r="12943">
      <c r="B12943" s="161" t="n">
        <v>29088</v>
      </c>
      <c r="C12943" s="162" t="n">
        <v>108.91</v>
      </c>
      <c r="D12943" s="162" t="n">
        <v>0.084815</v>
      </c>
      <c r="E12943" s="162" t="n"/>
    </row>
    <row r="12944">
      <c r="B12944" s="161" t="n">
        <v>29089</v>
      </c>
      <c r="C12944" s="162" t="n">
        <v>108.99</v>
      </c>
      <c r="D12944" s="162" t="n">
        <v>0.08486</v>
      </c>
      <c r="E12944" s="162" t="n"/>
    </row>
    <row r="12945">
      <c r="B12945" s="161" t="n">
        <v>29090</v>
      </c>
      <c r="C12945" s="162" t="n">
        <v>108.63</v>
      </c>
      <c r="D12945" s="162" t="n">
        <v>0.080813</v>
      </c>
      <c r="E12945" s="162" t="n"/>
    </row>
    <row r="12946">
      <c r="B12946" s="161" t="n">
        <v>29091</v>
      </c>
      <c r="C12946" s="162" t="n">
        <v>108.6</v>
      </c>
      <c r="D12946" s="162" t="n">
        <v>0.079831</v>
      </c>
      <c r="E12946" s="162" t="n"/>
    </row>
    <row r="12947">
      <c r="B12947" s="161" t="n">
        <v>29094</v>
      </c>
      <c r="C12947" s="162" t="n">
        <v>109.14</v>
      </c>
      <c r="D12947" s="162" t="n">
        <v>0.08405799999999999</v>
      </c>
      <c r="E12947" s="162" t="n"/>
    </row>
    <row r="12948">
      <c r="B12948" s="161" t="n">
        <v>29095</v>
      </c>
      <c r="C12948" s="162" t="n">
        <v>109.02</v>
      </c>
      <c r="D12948" s="162" t="n">
        <v>0.082248</v>
      </c>
      <c r="E12948" s="162" t="n"/>
    </row>
    <row r="12949">
      <c r="B12949" s="161" t="n">
        <v>29096</v>
      </c>
      <c r="C12949" s="162" t="n">
        <v>109.02</v>
      </c>
      <c r="D12949" s="162" t="n">
        <v>0.081457</v>
      </c>
      <c r="E12949" s="162" t="n"/>
    </row>
    <row r="12950">
      <c r="B12950" s="161" t="n">
        <v>29097</v>
      </c>
      <c r="C12950" s="162" t="n">
        <v>109.02</v>
      </c>
      <c r="D12950" s="162" t="n">
        <v>0.080635</v>
      </c>
      <c r="E12950" s="162" t="n"/>
    </row>
    <row r="12951">
      <c r="B12951" s="161" t="n">
        <v>29098</v>
      </c>
      <c r="C12951" s="162" t="n">
        <v>109.32</v>
      </c>
      <c r="D12951" s="162" t="n">
        <v>0.08255700000000001</v>
      </c>
      <c r="E12951" s="162" t="n"/>
    </row>
    <row r="12952">
      <c r="B12952" s="161" t="n">
        <v>29102</v>
      </c>
      <c r="C12952" s="162" t="n">
        <v>107.44</v>
      </c>
      <c r="D12952" s="162" t="n">
        <v>0.064529</v>
      </c>
      <c r="E12952" s="162" t="n"/>
    </row>
    <row r="12953">
      <c r="B12953" s="161" t="n">
        <v>29103</v>
      </c>
      <c r="C12953" s="162" t="n">
        <v>106.4</v>
      </c>
      <c r="D12953" s="162" t="n">
        <v>0.054207</v>
      </c>
      <c r="E12953" s="162" t="n"/>
    </row>
    <row r="12954">
      <c r="B12954" s="161" t="n">
        <v>29104</v>
      </c>
      <c r="C12954" s="162" t="n">
        <v>106.85</v>
      </c>
      <c r="D12954" s="162" t="n">
        <v>0.057852</v>
      </c>
      <c r="E12954" s="162" t="n"/>
    </row>
    <row r="12955">
      <c r="B12955" s="161" t="n">
        <v>29105</v>
      </c>
      <c r="C12955" s="162" t="n">
        <v>107.66</v>
      </c>
      <c r="D12955" s="162" t="n">
        <v>0.064777</v>
      </c>
      <c r="E12955" s="162" t="n"/>
    </row>
    <row r="12956">
      <c r="B12956" s="161" t="n">
        <v>29108</v>
      </c>
      <c r="C12956" s="162" t="n">
        <v>108.17</v>
      </c>
      <c r="D12956" s="162" t="n">
        <v>0.06887500000000001</v>
      </c>
      <c r="E12956" s="162" t="n"/>
    </row>
    <row r="12957">
      <c r="B12957" s="161" t="n">
        <v>29109</v>
      </c>
      <c r="C12957" s="162" t="n">
        <v>107.51</v>
      </c>
      <c r="D12957" s="162" t="n">
        <v>0.062174</v>
      </c>
      <c r="E12957" s="162" t="n"/>
    </row>
    <row r="12958">
      <c r="B12958" s="161" t="n">
        <v>29110</v>
      </c>
      <c r="C12958" s="162" t="n">
        <v>107.82</v>
      </c>
      <c r="D12958" s="162" t="n">
        <v>0.064468</v>
      </c>
      <c r="E12958" s="162" t="n"/>
    </row>
    <row r="12959">
      <c r="B12959" s="161" t="n">
        <v>29111</v>
      </c>
      <c r="C12959" s="162" t="n">
        <v>107.85</v>
      </c>
      <c r="D12959" s="162" t="n">
        <v>0.064119</v>
      </c>
      <c r="E12959" s="162" t="n"/>
    </row>
    <row r="12960">
      <c r="B12960" s="161" t="n">
        <v>29112</v>
      </c>
      <c r="C12960" s="162" t="n">
        <v>108.76</v>
      </c>
      <c r="D12960" s="162" t="n">
        <v>0.071779</v>
      </c>
      <c r="E12960" s="162" t="n"/>
    </row>
    <row r="12961">
      <c r="B12961" s="161" t="n">
        <v>29115</v>
      </c>
      <c r="C12961" s="162" t="n">
        <v>108.84</v>
      </c>
      <c r="D12961" s="162" t="n">
        <v>0.071816</v>
      </c>
      <c r="E12961" s="162" t="n"/>
    </row>
    <row r="12962">
      <c r="B12962" s="161" t="n">
        <v>29116</v>
      </c>
      <c r="C12962" s="162" t="n">
        <v>108</v>
      </c>
      <c r="D12962" s="162" t="n">
        <v>0.06349</v>
      </c>
      <c r="E12962" s="162" t="n"/>
    </row>
    <row r="12963">
      <c r="B12963" s="161" t="n">
        <v>29117</v>
      </c>
      <c r="C12963" s="162" t="n">
        <v>108.28</v>
      </c>
      <c r="D12963" s="162" t="n">
        <v>0.065481</v>
      </c>
      <c r="E12963" s="162" t="n"/>
    </row>
    <row r="12964">
      <c r="B12964" s="161" t="n">
        <v>29118</v>
      </c>
      <c r="C12964" s="162" t="n">
        <v>110.51</v>
      </c>
      <c r="D12964" s="162" t="n">
        <v>0.08522299999999999</v>
      </c>
      <c r="E12964" s="162" t="n"/>
    </row>
    <row r="12965">
      <c r="B12965" s="161" t="n">
        <v>29119</v>
      </c>
      <c r="C12965" s="162" t="n">
        <v>110.47</v>
      </c>
      <c r="D12965" s="162" t="n">
        <v>0.084221</v>
      </c>
      <c r="E12965" s="162" t="n"/>
    </row>
    <row r="12966">
      <c r="B12966" s="161" t="n">
        <v>29122</v>
      </c>
      <c r="C12966" s="162" t="n">
        <v>109.61</v>
      </c>
      <c r="D12966" s="162" t="n">
        <v>0.075789</v>
      </c>
      <c r="E12966" s="162" t="n"/>
    </row>
    <row r="12967">
      <c r="B12967" s="161" t="n">
        <v>29123</v>
      </c>
      <c r="C12967" s="162" t="n">
        <v>109.68</v>
      </c>
      <c r="D12967" s="162" t="n">
        <v>0.07578600000000001</v>
      </c>
      <c r="E12967" s="162" t="n"/>
    </row>
    <row r="12968">
      <c r="B12968" s="161" t="n">
        <v>29124</v>
      </c>
      <c r="C12968" s="162" t="n">
        <v>109.96</v>
      </c>
      <c r="D12968" s="162" t="n">
        <v>0.07770299999999999</v>
      </c>
      <c r="E12968" s="162" t="n"/>
    </row>
    <row r="12969">
      <c r="B12969" s="161" t="n">
        <v>29125</v>
      </c>
      <c r="C12969" s="162" t="n">
        <v>110.21</v>
      </c>
      <c r="D12969" s="162" t="n">
        <v>0.079305</v>
      </c>
      <c r="E12969" s="162" t="n"/>
    </row>
    <row r="12970">
      <c r="B12970" s="161" t="n">
        <v>29126</v>
      </c>
      <c r="C12970" s="162" t="n">
        <v>109.32</v>
      </c>
      <c r="D12970" s="162" t="n">
        <v>0.070546</v>
      </c>
      <c r="E12970" s="162" t="n"/>
    </row>
    <row r="12971">
      <c r="B12971" s="161" t="n">
        <v>29129</v>
      </c>
      <c r="C12971" s="162" t="n">
        <v>108.56</v>
      </c>
      <c r="D12971" s="162" t="n">
        <v>0.062955</v>
      </c>
      <c r="E12971" s="162" t="n"/>
    </row>
    <row r="12972">
      <c r="B12972" s="161" t="n">
        <v>29130</v>
      </c>
      <c r="C12972" s="162" t="n">
        <v>109.59</v>
      </c>
      <c r="D12972" s="162" t="n">
        <v>0.071699</v>
      </c>
      <c r="E12972" s="162" t="n"/>
    </row>
    <row r="12973">
      <c r="B12973" s="161" t="n">
        <v>29131</v>
      </c>
      <c r="C12973" s="162" t="n">
        <v>109.59</v>
      </c>
      <c r="D12973" s="162" t="n">
        <v>0.070908</v>
      </c>
      <c r="E12973" s="162" t="n"/>
    </row>
    <row r="12974">
      <c r="B12974" s="161" t="n">
        <v>29132</v>
      </c>
      <c r="C12974" s="162" t="n">
        <v>110.17</v>
      </c>
      <c r="D12974" s="162" t="n">
        <v>0.075407</v>
      </c>
      <c r="E12974" s="162" t="n"/>
    </row>
    <row r="12975">
      <c r="B12975" s="161" t="n">
        <v>29133</v>
      </c>
      <c r="C12975" s="162" t="n">
        <v>111.27</v>
      </c>
      <c r="D12975" s="162" t="n">
        <v>0.08452999999999999</v>
      </c>
      <c r="E12975" s="162" t="n"/>
    </row>
    <row r="12976">
      <c r="B12976" s="161" t="n">
        <v>29136</v>
      </c>
      <c r="C12976" s="162" t="n">
        <v>109.88</v>
      </c>
      <c r="D12976" s="162" t="n">
        <v>0.071218</v>
      </c>
      <c r="E12976" s="162" t="n"/>
    </row>
    <row r="12977">
      <c r="B12977" s="161" t="n">
        <v>29137</v>
      </c>
      <c r="C12977" s="162" t="n">
        <v>106.63</v>
      </c>
      <c r="D12977" s="162" t="n">
        <v>0.04069</v>
      </c>
      <c r="E12977" s="162" t="n"/>
    </row>
    <row r="12978">
      <c r="B12978" s="161" t="n">
        <v>29138</v>
      </c>
      <c r="C12978" s="162" t="n">
        <v>105.3</v>
      </c>
      <c r="D12978" s="162" t="n">
        <v>0.027758</v>
      </c>
      <c r="E12978" s="162" t="n"/>
    </row>
    <row r="12979">
      <c r="B12979" s="161" t="n">
        <v>29139</v>
      </c>
      <c r="C12979" s="162" t="n">
        <v>105.05</v>
      </c>
      <c r="D12979" s="162" t="n">
        <v>0.024972</v>
      </c>
      <c r="E12979" s="162" t="n"/>
    </row>
    <row r="12980">
      <c r="B12980" s="161" t="n">
        <v>29140</v>
      </c>
      <c r="C12980" s="162" t="n">
        <v>104.49</v>
      </c>
      <c r="D12980" s="162" t="n">
        <v>0.019226</v>
      </c>
      <c r="E12980" s="162" t="n"/>
    </row>
    <row r="12981">
      <c r="B12981" s="161" t="n">
        <v>29143</v>
      </c>
      <c r="C12981" s="162" t="n">
        <v>103.36</v>
      </c>
      <c r="D12981" s="162" t="n">
        <v>0.007998999999999999</v>
      </c>
      <c r="E12981" s="162" t="n"/>
    </row>
    <row r="12982">
      <c r="B12982" s="161" t="n">
        <v>29144</v>
      </c>
      <c r="C12982" s="162" t="n">
        <v>103.19</v>
      </c>
      <c r="D12982" s="162" t="n">
        <v>0.006038</v>
      </c>
      <c r="E12982" s="162" t="n"/>
    </row>
    <row r="12983">
      <c r="B12983" s="161" t="n">
        <v>29145</v>
      </c>
      <c r="C12983" s="162" t="n">
        <v>103.39</v>
      </c>
      <c r="D12983" s="162" t="n">
        <v>0.007702</v>
      </c>
      <c r="E12983" s="162" t="n"/>
    </row>
    <row r="12984">
      <c r="B12984" s="161" t="n">
        <v>29146</v>
      </c>
      <c r="C12984" s="162" t="n">
        <v>103.61</v>
      </c>
      <c r="D12984" s="162" t="n">
        <v>0.009582</v>
      </c>
      <c r="E12984" s="162" t="n"/>
    </row>
    <row r="12985">
      <c r="B12985" s="161" t="n">
        <v>29147</v>
      </c>
      <c r="C12985" s="162" t="n">
        <v>101.6</v>
      </c>
      <c r="D12985" s="162" t="n">
        <v>-0.010128</v>
      </c>
      <c r="E12985" s="162" t="n"/>
    </row>
    <row r="12986">
      <c r="B12986" s="161" t="n">
        <v>29150</v>
      </c>
      <c r="C12986" s="162" t="n">
        <v>100.71</v>
      </c>
      <c r="D12986" s="162" t="n">
        <v>-0.01902</v>
      </c>
      <c r="E12986" s="162" t="n"/>
    </row>
    <row r="12987">
      <c r="B12987" s="161" t="n">
        <v>29151</v>
      </c>
      <c r="C12987" s="162" t="n">
        <v>100.28</v>
      </c>
      <c r="D12987" s="162" t="n">
        <v>-0.023345</v>
      </c>
      <c r="E12987" s="162" t="n"/>
    </row>
    <row r="12988">
      <c r="B12988" s="161" t="n">
        <v>29152</v>
      </c>
      <c r="C12988" s="162" t="n">
        <v>100.44</v>
      </c>
      <c r="D12988" s="162" t="n">
        <v>-0.021832</v>
      </c>
      <c r="E12988" s="162" t="n"/>
    </row>
    <row r="12989">
      <c r="B12989" s="161" t="n">
        <v>29153</v>
      </c>
      <c r="C12989" s="162" t="n">
        <v>100</v>
      </c>
      <c r="D12989" s="162" t="n">
        <v>-0.026266</v>
      </c>
      <c r="E12989" s="162" t="n"/>
    </row>
    <row r="12990">
      <c r="B12990" s="161" t="n">
        <v>29154</v>
      </c>
      <c r="C12990" s="162" t="n">
        <v>100.57</v>
      </c>
      <c r="D12990" s="162" t="n">
        <v>-0.020613</v>
      </c>
      <c r="E12990" s="162" t="n"/>
    </row>
    <row r="12991">
      <c r="B12991" s="161" t="n">
        <v>29157</v>
      </c>
      <c r="C12991" s="162" t="n">
        <v>100.71</v>
      </c>
      <c r="D12991" s="162" t="n">
        <v>-0.019223</v>
      </c>
      <c r="E12991" s="162" t="n"/>
    </row>
    <row r="12992">
      <c r="B12992" s="161" t="n">
        <v>29158</v>
      </c>
      <c r="C12992" s="162" t="n">
        <v>102.67</v>
      </c>
      <c r="D12992" s="162" t="n">
        <v>-0.000105</v>
      </c>
      <c r="E12992" s="162" t="n"/>
    </row>
    <row r="12993">
      <c r="B12993" s="161" t="n">
        <v>29159</v>
      </c>
      <c r="C12993" s="162" t="n">
        <v>101.82</v>
      </c>
      <c r="D12993" s="162" t="n">
        <v>-0.008532</v>
      </c>
      <c r="E12993" s="162" t="n"/>
    </row>
    <row r="12994">
      <c r="B12994" s="161" t="n">
        <v>29160</v>
      </c>
      <c r="C12994" s="162" t="n">
        <v>102.57</v>
      </c>
      <c r="D12994" s="162" t="n">
        <v>-0.001332</v>
      </c>
      <c r="E12994" s="162" t="n"/>
    </row>
    <row r="12995">
      <c r="B12995" s="161" t="n">
        <v>29161</v>
      </c>
      <c r="C12995" s="162" t="n">
        <v>102.51</v>
      </c>
      <c r="D12995" s="162" t="n">
        <v>-0.002051</v>
      </c>
      <c r="E12995" s="162" t="n"/>
    </row>
    <row r="12996">
      <c r="B12996" s="161" t="n">
        <v>29164</v>
      </c>
      <c r="C12996" s="162" t="n">
        <v>101.82</v>
      </c>
      <c r="D12996" s="162" t="n">
        <v>-0.008899000000000001</v>
      </c>
      <c r="E12996" s="162" t="n"/>
    </row>
    <row r="12997">
      <c r="B12997" s="161" t="n">
        <v>29165</v>
      </c>
      <c r="C12997" s="162" t="n">
        <v>101.2</v>
      </c>
      <c r="D12997" s="162" t="n">
        <v>-0.015036</v>
      </c>
      <c r="E12997" s="162" t="n"/>
    </row>
    <row r="12998">
      <c r="B12998" s="161" t="n">
        <v>29166</v>
      </c>
      <c r="C12998" s="162" t="n">
        <v>99.87</v>
      </c>
      <c r="D12998" s="162" t="n">
        <v>-0.028251</v>
      </c>
      <c r="E12998" s="162" t="n"/>
    </row>
    <row r="12999">
      <c r="B12999" s="161" t="n">
        <v>29167</v>
      </c>
      <c r="C12999" s="162" t="n">
        <v>100.3</v>
      </c>
      <c r="D12999" s="162" t="n">
        <v>-0.023911</v>
      </c>
      <c r="E12999" s="162" t="n"/>
    </row>
    <row r="13000">
      <c r="B13000" s="161" t="n">
        <v>29168</v>
      </c>
      <c r="C13000" s="162" t="n">
        <v>101.51</v>
      </c>
      <c r="D13000" s="162" t="n">
        <v>-0.011903</v>
      </c>
      <c r="E13000" s="162" t="n"/>
    </row>
    <row r="13001">
      <c r="B13001" s="161" t="n">
        <v>29171</v>
      </c>
      <c r="C13001" s="162" t="n">
        <v>103.51</v>
      </c>
      <c r="D13001" s="162" t="n">
        <v>0.007513</v>
      </c>
      <c r="E13001" s="162" t="n"/>
    </row>
    <row r="13002">
      <c r="B13002" s="161" t="n">
        <v>29172</v>
      </c>
      <c r="C13002" s="162" t="n">
        <v>102.94</v>
      </c>
      <c r="D13002" s="162" t="n">
        <v>0.001899</v>
      </c>
      <c r="E13002" s="162" t="n"/>
    </row>
    <row r="13003">
      <c r="B13003" s="161" t="n">
        <v>29173</v>
      </c>
      <c r="C13003" s="162" t="n">
        <v>103.39</v>
      </c>
      <c r="D13003" s="162" t="n">
        <v>0.006093</v>
      </c>
      <c r="E13003" s="162" t="n"/>
    </row>
    <row r="13004">
      <c r="B13004" s="161" t="n">
        <v>29174</v>
      </c>
      <c r="C13004" s="162" t="n">
        <v>104.13</v>
      </c>
      <c r="D13004" s="162" t="n">
        <v>0.013022</v>
      </c>
      <c r="E13004" s="162" t="n"/>
    </row>
    <row r="13005">
      <c r="B13005" s="161" t="n">
        <v>29175</v>
      </c>
      <c r="C13005" s="162" t="n">
        <v>103.79</v>
      </c>
      <c r="D13005" s="162" t="n">
        <v>0.009542</v>
      </c>
      <c r="E13005" s="162" t="n"/>
    </row>
    <row r="13006">
      <c r="B13006" s="161" t="n">
        <v>29178</v>
      </c>
      <c r="C13006" s="162" t="n">
        <v>104.23</v>
      </c>
      <c r="D13006" s="162" t="n">
        <v>0.013474</v>
      </c>
      <c r="E13006" s="162" t="n"/>
    </row>
    <row r="13007">
      <c r="B13007" s="161" t="n">
        <v>29179</v>
      </c>
      <c r="C13007" s="162" t="n">
        <v>103.69</v>
      </c>
      <c r="D13007" s="162" t="n">
        <v>0.008005999999999999</v>
      </c>
      <c r="E13007" s="162" t="n"/>
    </row>
    <row r="13008">
      <c r="B13008" s="161" t="n">
        <v>29180</v>
      </c>
      <c r="C13008" s="162" t="n">
        <v>103.89</v>
      </c>
      <c r="D13008" s="162" t="n">
        <v>0.009606</v>
      </c>
      <c r="E13008" s="162" t="n"/>
    </row>
    <row r="13009">
      <c r="B13009" s="161" t="n">
        <v>29182</v>
      </c>
      <c r="C13009" s="162" t="n">
        <v>104.67</v>
      </c>
      <c r="D13009" s="162" t="n">
        <v>0.016744</v>
      </c>
      <c r="E13009" s="162" t="n"/>
    </row>
    <row r="13010">
      <c r="B13010" s="161" t="n">
        <v>29185</v>
      </c>
      <c r="C13010" s="162" t="n">
        <v>106.8</v>
      </c>
      <c r="D13010" s="162" t="n">
        <v>0.036456</v>
      </c>
      <c r="E13010" s="162" t="n"/>
    </row>
    <row r="13011">
      <c r="B13011" s="161" t="n">
        <v>29186</v>
      </c>
      <c r="C13011" s="162" t="n">
        <v>106.38</v>
      </c>
      <c r="D13011" s="162" t="n">
        <v>0.032119</v>
      </c>
      <c r="E13011" s="162" t="n"/>
    </row>
    <row r="13012">
      <c r="B13012" s="161" t="n">
        <v>29187</v>
      </c>
      <c r="C13012" s="162" t="n">
        <v>106.77</v>
      </c>
      <c r="D13012" s="162" t="n">
        <v>0.035398</v>
      </c>
      <c r="E13012" s="162" t="n"/>
    </row>
    <row r="13013">
      <c r="B13013" s="161" t="n">
        <v>29188</v>
      </c>
      <c r="C13013" s="162" t="n">
        <v>106.81</v>
      </c>
      <c r="D13013" s="162" t="n">
        <v>0.035387</v>
      </c>
      <c r="E13013" s="162" t="n"/>
    </row>
    <row r="13014">
      <c r="B13014" s="161" t="n">
        <v>29189</v>
      </c>
      <c r="C13014" s="162" t="n">
        <v>106.16</v>
      </c>
      <c r="D13014" s="162" t="n">
        <v>0.028923</v>
      </c>
      <c r="E13014" s="162" t="n"/>
    </row>
    <row r="13015">
      <c r="B13015" s="161" t="n">
        <v>29192</v>
      </c>
      <c r="C13015" s="162" t="n">
        <v>105.83</v>
      </c>
      <c r="D13015" s="162" t="n">
        <v>0.025462</v>
      </c>
      <c r="E13015" s="162" t="n"/>
    </row>
    <row r="13016">
      <c r="B13016" s="161" t="n">
        <v>29193</v>
      </c>
      <c r="C13016" s="162" t="n">
        <v>106.79</v>
      </c>
      <c r="D13016" s="162" t="n">
        <v>0.034135</v>
      </c>
      <c r="E13016" s="162" t="n"/>
    </row>
    <row r="13017">
      <c r="B13017" s="161" t="n">
        <v>29194</v>
      </c>
      <c r="C13017" s="162" t="n">
        <v>107.25</v>
      </c>
      <c r="D13017" s="162" t="n">
        <v>0.038037</v>
      </c>
      <c r="E13017" s="162" t="n"/>
    </row>
    <row r="13018">
      <c r="B13018" s="161" t="n">
        <v>29195</v>
      </c>
      <c r="C13018" s="162" t="n">
        <v>108</v>
      </c>
      <c r="D13018" s="162" t="n">
        <v>0.044538</v>
      </c>
      <c r="E13018" s="162" t="n"/>
    </row>
    <row r="13019">
      <c r="B13019" s="161" t="n">
        <v>29196</v>
      </c>
      <c r="C13019" s="162" t="n">
        <v>107.52</v>
      </c>
      <c r="D13019" s="162" t="n">
        <v>0.039612</v>
      </c>
      <c r="E13019" s="162" t="n"/>
    </row>
    <row r="13020">
      <c r="B13020" s="161" t="n">
        <v>29199</v>
      </c>
      <c r="C13020" s="162" t="n">
        <v>107.67</v>
      </c>
      <c r="D13020" s="162" t="n">
        <v>0.040523</v>
      </c>
      <c r="E13020" s="162" t="n"/>
    </row>
    <row r="13021">
      <c r="B13021" s="161" t="n">
        <v>29200</v>
      </c>
      <c r="C13021" s="162" t="n">
        <v>107.49</v>
      </c>
      <c r="D13021" s="162" t="n">
        <v>0.0383</v>
      </c>
      <c r="E13021" s="162" t="n"/>
    </row>
    <row r="13022">
      <c r="B13022" s="161" t="n">
        <v>29201</v>
      </c>
      <c r="C13022" s="162" t="n">
        <v>107.52</v>
      </c>
      <c r="D13022" s="162" t="n">
        <v>0.038036</v>
      </c>
      <c r="E13022" s="162" t="n"/>
    </row>
    <row r="13023">
      <c r="B13023" s="161" t="n">
        <v>29202</v>
      </c>
      <c r="C13023" s="162" t="n">
        <v>107.67</v>
      </c>
      <c r="D13023" s="162" t="n">
        <v>0.03891</v>
      </c>
      <c r="E13023" s="162" t="n"/>
    </row>
    <row r="13024">
      <c r="B13024" s="161" t="n">
        <v>29203</v>
      </c>
      <c r="C13024" s="162" t="n">
        <v>108.92</v>
      </c>
      <c r="D13024" s="162" t="n">
        <v>0.049876</v>
      </c>
      <c r="E13024" s="162" t="n"/>
    </row>
    <row r="13025">
      <c r="B13025" s="161" t="n">
        <v>29206</v>
      </c>
      <c r="C13025" s="162" t="n">
        <v>109.33</v>
      </c>
      <c r="D13025" s="162" t="n">
        <v>0.05309</v>
      </c>
      <c r="E13025" s="162" t="n"/>
    </row>
    <row r="13026">
      <c r="B13026" s="161" t="n">
        <v>29207</v>
      </c>
      <c r="C13026" s="162" t="n">
        <v>108.3</v>
      </c>
      <c r="D13026" s="162" t="n">
        <v>0.043121</v>
      </c>
      <c r="E13026" s="162" t="n"/>
    </row>
    <row r="13027">
      <c r="B13027" s="161" t="n">
        <v>29208</v>
      </c>
      <c r="C13027" s="162" t="n">
        <v>108.2</v>
      </c>
      <c r="D13027" s="162" t="n">
        <v>0.041727</v>
      </c>
      <c r="E13027" s="162" t="n"/>
    </row>
    <row r="13028">
      <c r="B13028" s="161" t="n">
        <v>29209</v>
      </c>
      <c r="C13028" s="162" t="n">
        <v>108.26</v>
      </c>
      <c r="D13028" s="162" t="n">
        <v>0.041863</v>
      </c>
      <c r="E13028" s="162" t="n"/>
    </row>
    <row r="13029">
      <c r="B13029" s="161" t="n">
        <v>29210</v>
      </c>
      <c r="C13029" s="162" t="n">
        <v>107.59</v>
      </c>
      <c r="D13029" s="162" t="n">
        <v>0.035268</v>
      </c>
      <c r="E13029" s="162" t="n"/>
    </row>
    <row r="13030">
      <c r="B13030" s="161" t="n">
        <v>29213</v>
      </c>
      <c r="C13030" s="162" t="n">
        <v>107.66</v>
      </c>
      <c r="D13030" s="162" t="n">
        <v>0.035533</v>
      </c>
      <c r="E13030" s="162" t="n"/>
    </row>
    <row r="13031">
      <c r="B13031" s="161" t="n">
        <v>29215</v>
      </c>
      <c r="C13031" s="162" t="n">
        <v>107.78</v>
      </c>
      <c r="D13031" s="162" t="n">
        <v>0.036265</v>
      </c>
      <c r="E13031" s="162" t="n"/>
    </row>
    <row r="13032">
      <c r="B13032" s="161" t="n">
        <v>29216</v>
      </c>
      <c r="C13032" s="162" t="n">
        <v>107.96</v>
      </c>
      <c r="D13032" s="162" t="n">
        <v>0.037537</v>
      </c>
      <c r="E13032" s="162" t="n"/>
    </row>
    <row r="13033">
      <c r="B13033" s="161" t="n">
        <v>29217</v>
      </c>
      <c r="C13033" s="162" t="n">
        <v>107.84</v>
      </c>
      <c r="D13033" s="162" t="n">
        <v>0.036041</v>
      </c>
      <c r="E13033" s="162" t="n"/>
    </row>
    <row r="13034">
      <c r="B13034" s="161" t="n">
        <v>29220</v>
      </c>
      <c r="C13034" s="162" t="n">
        <v>107.94</v>
      </c>
      <c r="D13034" s="162" t="n">
        <v>0.03662</v>
      </c>
      <c r="E13034" s="162" t="n"/>
    </row>
    <row r="13035">
      <c r="B13035" s="161" t="n">
        <v>29222</v>
      </c>
      <c r="C13035" s="162" t="n">
        <v>105.76</v>
      </c>
      <c r="D13035" s="162" t="n">
        <v>0.015991</v>
      </c>
      <c r="E13035" s="162" t="n"/>
    </row>
    <row r="13036">
      <c r="B13036" s="161" t="n">
        <v>29223</v>
      </c>
      <c r="C13036" s="162" t="n">
        <v>105.22</v>
      </c>
      <c r="D13036" s="162" t="n">
        <v>0.010645</v>
      </c>
      <c r="E13036" s="162" t="n"/>
    </row>
    <row r="13037">
      <c r="B13037" s="161" t="n">
        <v>29224</v>
      </c>
      <c r="C13037" s="162" t="n">
        <v>106.52</v>
      </c>
      <c r="D13037" s="162" t="n">
        <v>0.022672</v>
      </c>
      <c r="E13037" s="162" t="n"/>
    </row>
    <row r="13038">
      <c r="B13038" s="161" t="n">
        <v>29227</v>
      </c>
      <c r="C13038" s="162" t="n">
        <v>106.81</v>
      </c>
      <c r="D13038" s="162" t="n">
        <v>0.025144</v>
      </c>
      <c r="E13038" s="162" t="n"/>
    </row>
    <row r="13039">
      <c r="B13039" s="161" t="n">
        <v>29228</v>
      </c>
      <c r="C13039" s="162" t="n">
        <v>108.95</v>
      </c>
      <c r="D13039" s="162" t="n">
        <v>0.044628</v>
      </c>
      <c r="E13039" s="162" t="n"/>
    </row>
    <row r="13040">
      <c r="B13040" s="161" t="n">
        <v>29229</v>
      </c>
      <c r="C13040" s="162" t="n">
        <v>109.05</v>
      </c>
      <c r="D13040" s="162" t="n">
        <v>0.045161</v>
      </c>
      <c r="E13040" s="162" t="n"/>
    </row>
    <row r="13041">
      <c r="B13041" s="161" t="n">
        <v>29230</v>
      </c>
      <c r="C13041" s="162" t="n">
        <v>109.89</v>
      </c>
      <c r="D13041" s="162" t="n">
        <v>0.052479</v>
      </c>
      <c r="E13041" s="162" t="n"/>
    </row>
    <row r="13042">
      <c r="B13042" s="161" t="n">
        <v>29231</v>
      </c>
      <c r="C13042" s="162" t="n">
        <v>109.92</v>
      </c>
      <c r="D13042" s="162" t="n">
        <v>0.052378</v>
      </c>
      <c r="E13042" s="162" t="n"/>
    </row>
    <row r="13043">
      <c r="B13043" s="161" t="n">
        <v>29234</v>
      </c>
      <c r="C13043" s="162" t="n">
        <v>110.38</v>
      </c>
      <c r="D13043" s="162" t="n">
        <v>0.056154</v>
      </c>
      <c r="E13043" s="162" t="n"/>
    </row>
    <row r="13044">
      <c r="B13044" s="161" t="n">
        <v>29235</v>
      </c>
      <c r="C13044" s="162" t="n">
        <v>111.14</v>
      </c>
      <c r="D13044" s="162" t="n">
        <v>0.062559</v>
      </c>
      <c r="E13044" s="162" t="n"/>
    </row>
    <row r="13045">
      <c r="B13045" s="161" t="n">
        <v>29236</v>
      </c>
      <c r="C13045" s="162" t="n">
        <v>111.05</v>
      </c>
      <c r="D13045" s="162" t="n">
        <v>0.061262</v>
      </c>
      <c r="E13045" s="162" t="n"/>
    </row>
    <row r="13046">
      <c r="B13046" s="161" t="n">
        <v>29237</v>
      </c>
      <c r="C13046" s="162" t="n">
        <v>110.7</v>
      </c>
      <c r="D13046" s="162" t="n">
        <v>0.057709</v>
      </c>
      <c r="E13046" s="162" t="n"/>
    </row>
    <row r="13047">
      <c r="B13047" s="161" t="n">
        <v>29238</v>
      </c>
      <c r="C13047" s="162" t="n">
        <v>111.07</v>
      </c>
      <c r="D13047" s="162" t="n">
        <v>0.060643</v>
      </c>
      <c r="E13047" s="162" t="n"/>
    </row>
    <row r="13048">
      <c r="B13048" s="161" t="n">
        <v>29241</v>
      </c>
      <c r="C13048" s="162" t="n">
        <v>112.1</v>
      </c>
      <c r="D13048" s="162" t="n">
        <v>0.06945</v>
      </c>
      <c r="E13048" s="162" t="n"/>
    </row>
    <row r="13049">
      <c r="B13049" s="161" t="n">
        <v>29242</v>
      </c>
      <c r="C13049" s="162" t="n">
        <v>111.51</v>
      </c>
      <c r="D13049" s="162" t="n">
        <v>0.063775</v>
      </c>
      <c r="E13049" s="162" t="n"/>
    </row>
    <row r="13050">
      <c r="B13050" s="161" t="n">
        <v>29243</v>
      </c>
      <c r="C13050" s="162" t="n">
        <v>113.44</v>
      </c>
      <c r="D13050" s="162" t="n">
        <v>0.08043</v>
      </c>
      <c r="E13050" s="162" t="n"/>
    </row>
    <row r="13051">
      <c r="B13051" s="161" t="n">
        <v>29244</v>
      </c>
      <c r="C13051" s="162" t="n">
        <v>113.7</v>
      </c>
      <c r="D13051" s="162" t="n">
        <v>0.08222500000000001</v>
      </c>
      <c r="E13051" s="162" t="n"/>
    </row>
    <row r="13052">
      <c r="B13052" s="161" t="n">
        <v>29245</v>
      </c>
      <c r="C13052" s="162" t="n">
        <v>113.61</v>
      </c>
      <c r="D13052" s="162" t="n">
        <v>0.08089300000000001</v>
      </c>
      <c r="E13052" s="162" t="n"/>
    </row>
    <row r="13053">
      <c r="B13053" s="161" t="n">
        <v>29248</v>
      </c>
      <c r="C13053" s="162" t="n">
        <v>114.85</v>
      </c>
      <c r="D13053" s="162" t="n">
        <v>0.09113599999999999</v>
      </c>
      <c r="E13053" s="162" t="n"/>
    </row>
    <row r="13054">
      <c r="B13054" s="161" t="n">
        <v>29249</v>
      </c>
      <c r="C13054" s="162" t="n">
        <v>114.07</v>
      </c>
      <c r="D13054" s="162" t="n">
        <v>0.083704</v>
      </c>
      <c r="E13054" s="162" t="n"/>
    </row>
    <row r="13055">
      <c r="B13055" s="161" t="n">
        <v>29250</v>
      </c>
      <c r="C13055" s="162" t="n">
        <v>115.2</v>
      </c>
      <c r="D13055" s="162" t="n">
        <v>0.09289600000000001</v>
      </c>
      <c r="E13055" s="162" t="n"/>
    </row>
    <row r="13056">
      <c r="B13056" s="161" t="n">
        <v>29251</v>
      </c>
      <c r="C13056" s="162" t="n">
        <v>114.16</v>
      </c>
      <c r="D13056" s="162" t="n">
        <v>0.083234</v>
      </c>
      <c r="E13056" s="162" t="n"/>
    </row>
    <row r="13057">
      <c r="B13057" s="161" t="n">
        <v>29252</v>
      </c>
      <c r="C13057" s="162" t="n">
        <v>115.12</v>
      </c>
      <c r="D13057" s="162" t="n">
        <v>0.09095</v>
      </c>
      <c r="E13057" s="162" t="n"/>
    </row>
    <row r="13058">
      <c r="B13058" s="161" t="n">
        <v>29255</v>
      </c>
      <c r="C13058" s="162" t="n">
        <v>114.37</v>
      </c>
      <c r="D13058" s="162" t="n">
        <v>0.083788</v>
      </c>
      <c r="E13058" s="162" t="n"/>
    </row>
    <row r="13059">
      <c r="B13059" s="161" t="n">
        <v>29256</v>
      </c>
      <c r="C13059" s="162" t="n">
        <v>114.66</v>
      </c>
      <c r="D13059" s="162" t="n">
        <v>0.085699</v>
      </c>
      <c r="E13059" s="162" t="n"/>
    </row>
    <row r="13060">
      <c r="B13060" s="161" t="n">
        <v>29257</v>
      </c>
      <c r="C13060" s="162" t="n">
        <v>115.72</v>
      </c>
      <c r="D13060" s="162" t="n">
        <v>0.094259</v>
      </c>
      <c r="E13060" s="162" t="n"/>
    </row>
    <row r="13061">
      <c r="B13061" s="161" t="n">
        <v>29258</v>
      </c>
      <c r="C13061" s="162" t="n">
        <v>116.28</v>
      </c>
      <c r="D13061" s="162" t="n">
        <v>0.09843200000000001</v>
      </c>
      <c r="E13061" s="162" t="n"/>
    </row>
    <row r="13062">
      <c r="B13062" s="161" t="n">
        <v>29259</v>
      </c>
      <c r="C13062" s="162" t="n">
        <v>117.95</v>
      </c>
      <c r="D13062" s="162" t="n">
        <v>0.111936</v>
      </c>
      <c r="E13062" s="162" t="n"/>
    </row>
    <row r="13063">
      <c r="B13063" s="161" t="n">
        <v>29262</v>
      </c>
      <c r="C13063" s="162" t="n">
        <v>117.12</v>
      </c>
      <c r="D13063" s="162" t="n">
        <v>0.104148</v>
      </c>
      <c r="E13063" s="162" t="n"/>
    </row>
    <row r="13064">
      <c r="B13064" s="161" t="n">
        <v>29263</v>
      </c>
      <c r="C13064" s="162" t="n">
        <v>117.9</v>
      </c>
      <c r="D13064" s="162" t="n">
        <v>0.110022</v>
      </c>
      <c r="E13064" s="162" t="n"/>
    </row>
    <row r="13065">
      <c r="B13065" s="161" t="n">
        <v>29264</v>
      </c>
      <c r="C13065" s="162" t="n">
        <v>118.44</v>
      </c>
      <c r="D13065" s="162" t="n">
        <v>0.113798</v>
      </c>
      <c r="E13065" s="162" t="n"/>
    </row>
    <row r="13066">
      <c r="B13066" s="161" t="n">
        <v>29265</v>
      </c>
      <c r="C13066" s="162" t="n">
        <v>116.72</v>
      </c>
      <c r="D13066" s="162" t="n">
        <v>0.09846000000000001</v>
      </c>
      <c r="E13066" s="162" t="n"/>
    </row>
    <row r="13067">
      <c r="B13067" s="161" t="n">
        <v>29266</v>
      </c>
      <c r="C13067" s="162" t="n">
        <v>115.41</v>
      </c>
      <c r="D13067" s="162" t="n">
        <v>0.086531</v>
      </c>
      <c r="E13067" s="162" t="n"/>
    </row>
    <row r="13068">
      <c r="B13068" s="161" t="n">
        <v>29270</v>
      </c>
      <c r="C13068" s="162" t="n">
        <v>114.6</v>
      </c>
      <c r="D13068" s="162" t="n">
        <v>0.078831</v>
      </c>
      <c r="E13068" s="162" t="n"/>
    </row>
    <row r="13069">
      <c r="B13069" s="161" t="n">
        <v>29271</v>
      </c>
      <c r="C13069" s="162" t="n">
        <v>116.47</v>
      </c>
      <c r="D13069" s="162" t="n">
        <v>0.094193</v>
      </c>
      <c r="E13069" s="162" t="n"/>
    </row>
    <row r="13070">
      <c r="B13070" s="161" t="n">
        <v>29272</v>
      </c>
      <c r="C13070" s="162" t="n">
        <v>115.28</v>
      </c>
      <c r="D13070" s="162" t="n">
        <v>0.083164</v>
      </c>
      <c r="E13070" s="162" t="n"/>
    </row>
    <row r="13071">
      <c r="B13071" s="161" t="n">
        <v>29273</v>
      </c>
      <c r="C13071" s="162" t="n">
        <v>115.04</v>
      </c>
      <c r="D13071" s="162" t="n">
        <v>0.080346</v>
      </c>
      <c r="E13071" s="162" t="n"/>
    </row>
    <row r="13072">
      <c r="B13072" s="161" t="n">
        <v>29276</v>
      </c>
      <c r="C13072" s="162" t="n">
        <v>113.33</v>
      </c>
      <c r="D13072" s="162" t="n">
        <v>0.06467199999999999</v>
      </c>
      <c r="E13072" s="162" t="n"/>
    </row>
    <row r="13073">
      <c r="B13073" s="161" t="n">
        <v>29277</v>
      </c>
      <c r="C13073" s="162" t="n">
        <v>113.98</v>
      </c>
      <c r="D13073" s="162" t="n">
        <v>0.069664</v>
      </c>
      <c r="E13073" s="162" t="n"/>
    </row>
    <row r="13074">
      <c r="B13074" s="161" t="n">
        <v>29278</v>
      </c>
      <c r="C13074" s="162" t="n">
        <v>112.38</v>
      </c>
      <c r="D13074" s="162" t="n">
        <v>0.054854</v>
      </c>
      <c r="E13074" s="162" t="n"/>
    </row>
    <row r="13075">
      <c r="B13075" s="161" t="n">
        <v>29279</v>
      </c>
      <c r="C13075" s="162" t="n">
        <v>112.35</v>
      </c>
      <c r="D13075" s="162" t="n">
        <v>0.053919</v>
      </c>
      <c r="E13075" s="162" t="n"/>
    </row>
    <row r="13076">
      <c r="B13076" s="161" t="n">
        <v>29280</v>
      </c>
      <c r="C13076" s="162" t="n">
        <v>113.66</v>
      </c>
      <c r="D13076" s="162" t="n">
        <v>0.06479600000000001</v>
      </c>
      <c r="E13076" s="162" t="n"/>
    </row>
    <row r="13077">
      <c r="B13077" s="161" t="n">
        <v>29283</v>
      </c>
      <c r="C13077" s="162" t="n">
        <v>112.5</v>
      </c>
      <c r="D13077" s="162" t="n">
        <v>0.053949</v>
      </c>
      <c r="E13077" s="162" t="n"/>
    </row>
    <row r="13078">
      <c r="B13078" s="161" t="n">
        <v>29284</v>
      </c>
      <c r="C13078" s="162" t="n">
        <v>112.78</v>
      </c>
      <c r="D13078" s="162" t="n">
        <v>0.055832</v>
      </c>
      <c r="E13078" s="162" t="n"/>
    </row>
    <row r="13079">
      <c r="B13079" s="161" t="n">
        <v>29285</v>
      </c>
      <c r="C13079" s="162" t="n">
        <v>111.13</v>
      </c>
      <c r="D13079" s="162" t="n">
        <v>0.040578</v>
      </c>
      <c r="E13079" s="162" t="n"/>
    </row>
    <row r="13080">
      <c r="B13080" s="161" t="n">
        <v>29286</v>
      </c>
      <c r="C13080" s="162" t="n">
        <v>108.65</v>
      </c>
      <c r="D13080" s="162" t="n">
        <v>0.017628</v>
      </c>
      <c r="E13080" s="162" t="n"/>
    </row>
    <row r="13081">
      <c r="B13081" s="161" t="n">
        <v>29287</v>
      </c>
      <c r="C13081" s="162" t="n">
        <v>106.9</v>
      </c>
      <c r="D13081" s="162" t="n">
        <v>0.001061</v>
      </c>
      <c r="E13081" s="162" t="n"/>
    </row>
    <row r="13082">
      <c r="B13082" s="161" t="n">
        <v>29290</v>
      </c>
      <c r="C13082" s="162" t="n">
        <v>106.51</v>
      </c>
      <c r="D13082" s="162" t="n">
        <v>-0.002902</v>
      </c>
      <c r="E13082" s="162" t="n"/>
    </row>
    <row r="13083">
      <c r="B13083" s="161" t="n">
        <v>29291</v>
      </c>
      <c r="C13083" s="162" t="n">
        <v>107.78</v>
      </c>
      <c r="D13083" s="162" t="n">
        <v>0.008598</v>
      </c>
      <c r="E13083" s="162" t="n"/>
    </row>
    <row r="13084">
      <c r="B13084" s="161" t="n">
        <v>29292</v>
      </c>
      <c r="C13084" s="162" t="n">
        <v>106.87</v>
      </c>
      <c r="D13084" s="162" t="n">
        <v>-0.0002</v>
      </c>
      <c r="E13084" s="162" t="n"/>
    </row>
    <row r="13085">
      <c r="B13085" s="161" t="n">
        <v>29293</v>
      </c>
      <c r="C13085" s="162" t="n">
        <v>105.62</v>
      </c>
      <c r="D13085" s="162" t="n">
        <v>-0.01227</v>
      </c>
      <c r="E13085" s="162" t="n"/>
    </row>
    <row r="13086">
      <c r="B13086" s="161" t="n">
        <v>29294</v>
      </c>
      <c r="C13086" s="162" t="n">
        <v>105.43</v>
      </c>
      <c r="D13086" s="162" t="n">
        <v>-0.014368</v>
      </c>
      <c r="E13086" s="162" t="n"/>
    </row>
    <row r="13087">
      <c r="B13087" s="161" t="n">
        <v>29297</v>
      </c>
      <c r="C13087" s="162" t="n">
        <v>102.26</v>
      </c>
      <c r="D13087" s="162" t="n">
        <v>-0.045041</v>
      </c>
      <c r="E13087" s="162" t="n"/>
    </row>
    <row r="13088">
      <c r="B13088" s="161" t="n">
        <v>29298</v>
      </c>
      <c r="C13088" s="162" t="n">
        <v>104.1</v>
      </c>
      <c r="D13088" s="162" t="n">
        <v>-0.027431</v>
      </c>
      <c r="E13088" s="162" t="n"/>
    </row>
    <row r="13089">
      <c r="B13089" s="161" t="n">
        <v>29299</v>
      </c>
      <c r="C13089" s="162" t="n">
        <v>104.31</v>
      </c>
      <c r="D13089" s="162" t="n">
        <v>-0.025588</v>
      </c>
      <c r="E13089" s="162" t="n"/>
    </row>
    <row r="13090">
      <c r="B13090" s="161" t="n">
        <v>29300</v>
      </c>
      <c r="C13090" s="162" t="n">
        <v>103.12</v>
      </c>
      <c r="D13090" s="162" t="n">
        <v>-0.037147</v>
      </c>
      <c r="E13090" s="162" t="n"/>
    </row>
    <row r="13091">
      <c r="B13091" s="161" t="n">
        <v>29301</v>
      </c>
      <c r="C13091" s="162" t="n">
        <v>102.31</v>
      </c>
      <c r="D13091" s="162" t="n">
        <v>-0.045057</v>
      </c>
      <c r="E13091" s="162" t="n"/>
    </row>
    <row r="13092">
      <c r="B13092" s="161" t="n">
        <v>29304</v>
      </c>
      <c r="C13092" s="162" t="n">
        <v>99.28</v>
      </c>
      <c r="D13092" s="162" t="n">
        <v>-0.075017</v>
      </c>
      <c r="E13092" s="162" t="n"/>
    </row>
    <row r="13093">
      <c r="B13093" s="161" t="n">
        <v>29305</v>
      </c>
      <c r="C13093" s="162" t="n">
        <v>99.19</v>
      </c>
      <c r="D13093" s="162" t="n">
        <v>-0.075797</v>
      </c>
      <c r="E13093" s="162" t="n"/>
    </row>
    <row r="13094">
      <c r="B13094" s="161" t="n">
        <v>29306</v>
      </c>
      <c r="C13094" s="162" t="n">
        <v>98.68000000000001</v>
      </c>
      <c r="D13094" s="162" t="n">
        <v>-0.080757</v>
      </c>
      <c r="E13094" s="162" t="n"/>
    </row>
    <row r="13095">
      <c r="B13095" s="161" t="n">
        <v>29307</v>
      </c>
      <c r="C13095" s="162" t="n">
        <v>98.22</v>
      </c>
      <c r="D13095" s="162" t="n">
        <v>-0.08523799999999999</v>
      </c>
      <c r="E13095" s="162" t="n"/>
    </row>
    <row r="13096">
      <c r="B13096" s="161" t="n">
        <v>29308</v>
      </c>
      <c r="C13096" s="162" t="n">
        <v>100.68</v>
      </c>
      <c r="D13096" s="162" t="n">
        <v>-0.06043</v>
      </c>
      <c r="E13096" s="162" t="n"/>
    </row>
    <row r="13097">
      <c r="B13097" s="161" t="n">
        <v>29311</v>
      </c>
      <c r="C13097" s="162" t="n">
        <v>102.09</v>
      </c>
      <c r="D13097" s="162" t="n">
        <v>-0.046522</v>
      </c>
      <c r="E13097" s="162" t="n"/>
    </row>
    <row r="13098">
      <c r="B13098" s="161" t="n">
        <v>29312</v>
      </c>
      <c r="C13098" s="162" t="n">
        <v>102.18</v>
      </c>
      <c r="D13098" s="162" t="n">
        <v>-0.04567</v>
      </c>
      <c r="E13098" s="162" t="n"/>
    </row>
    <row r="13099">
      <c r="B13099" s="161" t="n">
        <v>29313</v>
      </c>
      <c r="C13099" s="162" t="n">
        <v>102.68</v>
      </c>
      <c r="D13099" s="162" t="n">
        <v>-0.04084</v>
      </c>
      <c r="E13099" s="162" t="n"/>
    </row>
    <row r="13100">
      <c r="B13100" s="161" t="n">
        <v>29314</v>
      </c>
      <c r="C13100" s="162" t="n">
        <v>102.15</v>
      </c>
      <c r="D13100" s="162" t="n">
        <v>-0.046039</v>
      </c>
      <c r="E13100" s="162" t="n"/>
    </row>
    <row r="13101">
      <c r="B13101" s="161" t="n">
        <v>29318</v>
      </c>
      <c r="C13101" s="162" t="n">
        <v>100.19</v>
      </c>
      <c r="D13101" s="162" t="n">
        <v>-0.06532399999999999</v>
      </c>
      <c r="E13101" s="162" t="n"/>
    </row>
    <row r="13102">
      <c r="B13102" s="161" t="n">
        <v>29319</v>
      </c>
      <c r="C13102" s="162" t="n">
        <v>101.2</v>
      </c>
      <c r="D13102" s="162" t="n">
        <v>-0.055227</v>
      </c>
      <c r="E13102" s="162" t="n"/>
    </row>
    <row r="13103">
      <c r="B13103" s="161" t="n">
        <v>29320</v>
      </c>
      <c r="C13103" s="162" t="n">
        <v>103.11</v>
      </c>
      <c r="D13103" s="162" t="n">
        <v>-0.036577</v>
      </c>
      <c r="E13103" s="162" t="n"/>
    </row>
    <row r="13104">
      <c r="B13104" s="161" t="n">
        <v>29321</v>
      </c>
      <c r="C13104" s="162" t="n">
        <v>104.08</v>
      </c>
      <c r="D13104" s="162" t="n">
        <v>-0.027326</v>
      </c>
      <c r="E13104" s="162" t="n"/>
    </row>
    <row r="13105">
      <c r="B13105" s="161" t="n">
        <v>29322</v>
      </c>
      <c r="C13105" s="162" t="n">
        <v>103.79</v>
      </c>
      <c r="D13105" s="162" t="n">
        <v>-0.030188</v>
      </c>
      <c r="E13105" s="162" t="n"/>
    </row>
    <row r="13106">
      <c r="B13106" s="161" t="n">
        <v>29325</v>
      </c>
      <c r="C13106" s="162" t="n">
        <v>102.84</v>
      </c>
      <c r="D13106" s="162" t="n">
        <v>-0.039385</v>
      </c>
      <c r="E13106" s="162" t="n"/>
    </row>
    <row r="13107">
      <c r="B13107" s="161" t="n">
        <v>29326</v>
      </c>
      <c r="C13107" s="162" t="n">
        <v>102.63</v>
      </c>
      <c r="D13107" s="162" t="n">
        <v>-0.041416</v>
      </c>
      <c r="E13107" s="162" t="n"/>
    </row>
    <row r="13108">
      <c r="B13108" s="161" t="n">
        <v>29327</v>
      </c>
      <c r="C13108" s="162" t="n">
        <v>101.54</v>
      </c>
      <c r="D13108" s="162" t="n">
        <v>-0.052072</v>
      </c>
      <c r="E13108" s="162" t="n"/>
    </row>
    <row r="13109">
      <c r="B13109" s="161" t="n">
        <v>29328</v>
      </c>
      <c r="C13109" s="162" t="n">
        <v>101.05</v>
      </c>
      <c r="D13109" s="162" t="n">
        <v>-0.056861</v>
      </c>
      <c r="E13109" s="162" t="n"/>
    </row>
    <row r="13110">
      <c r="B13110" s="161" t="n">
        <v>29329</v>
      </c>
      <c r="C13110" s="162" t="n">
        <v>100.55</v>
      </c>
      <c r="D13110" s="162" t="n">
        <v>-0.061733</v>
      </c>
      <c r="E13110" s="162" t="n"/>
    </row>
    <row r="13111">
      <c r="B13111" s="161" t="n">
        <v>29332</v>
      </c>
      <c r="C13111" s="162" t="n">
        <v>99.8</v>
      </c>
      <c r="D13111" s="162" t="n">
        <v>-0.06904200000000001</v>
      </c>
      <c r="E13111" s="162" t="n"/>
    </row>
    <row r="13112">
      <c r="B13112" s="161" t="n">
        <v>29333</v>
      </c>
      <c r="C13112" s="162" t="n">
        <v>103.43</v>
      </c>
      <c r="D13112" s="162" t="n">
        <v>-0.033266</v>
      </c>
      <c r="E13112" s="162" t="n"/>
    </row>
    <row r="13113">
      <c r="B13113" s="161" t="n">
        <v>29334</v>
      </c>
      <c r="C13113" s="162" t="n">
        <v>103.73</v>
      </c>
      <c r="D13113" s="162" t="n">
        <v>-0.030348</v>
      </c>
      <c r="E13113" s="162" t="n"/>
    </row>
    <row r="13114">
      <c r="B13114" s="161" t="n">
        <v>29335</v>
      </c>
      <c r="C13114" s="162" t="n">
        <v>104.4</v>
      </c>
      <c r="D13114" s="162" t="n">
        <v>-0.023945</v>
      </c>
      <c r="E13114" s="162" t="n"/>
    </row>
    <row r="13115">
      <c r="B13115" s="161" t="n">
        <v>29336</v>
      </c>
      <c r="C13115" s="162" t="n">
        <v>105.16</v>
      </c>
      <c r="D13115" s="162" t="n">
        <v>-0.016807</v>
      </c>
      <c r="E13115" s="162" t="n"/>
    </row>
    <row r="13116">
      <c r="B13116" s="161" t="n">
        <v>29339</v>
      </c>
      <c r="C13116" s="162" t="n">
        <v>105.64</v>
      </c>
      <c r="D13116" s="162" t="n">
        <v>-0.012408</v>
      </c>
      <c r="E13116" s="162" t="n"/>
    </row>
    <row r="13117">
      <c r="B13117" s="161" t="n">
        <v>29340</v>
      </c>
      <c r="C13117" s="162" t="n">
        <v>105.86</v>
      </c>
      <c r="D13117" s="162" t="n">
        <v>-0.010474</v>
      </c>
      <c r="E13117" s="162" t="n"/>
    </row>
    <row r="13118">
      <c r="B13118" s="161" t="n">
        <v>29341</v>
      </c>
      <c r="C13118" s="162" t="n">
        <v>106.29</v>
      </c>
      <c r="D13118" s="162" t="n">
        <v>-0.006629</v>
      </c>
      <c r="E13118" s="162" t="n"/>
    </row>
    <row r="13119">
      <c r="B13119" s="161" t="n">
        <v>29342</v>
      </c>
      <c r="C13119" s="162" t="n">
        <v>105.46</v>
      </c>
      <c r="D13119" s="162" t="n">
        <v>-0.014644</v>
      </c>
      <c r="E13119" s="162" t="n"/>
    </row>
    <row r="13120">
      <c r="B13120" s="161" t="n">
        <v>29343</v>
      </c>
      <c r="C13120" s="162" t="n">
        <v>105.58</v>
      </c>
      <c r="D13120" s="162" t="n">
        <v>-0.013693</v>
      </c>
      <c r="E13120" s="162" t="n"/>
    </row>
    <row r="13121">
      <c r="B13121" s="161" t="n">
        <v>29346</v>
      </c>
      <c r="C13121" s="162" t="n">
        <v>106.38</v>
      </c>
      <c r="D13121" s="162" t="n">
        <v>-0.006357</v>
      </c>
      <c r="E13121" s="162" t="n"/>
    </row>
    <row r="13122">
      <c r="B13122" s="161" t="n">
        <v>29347</v>
      </c>
      <c r="C13122" s="162" t="n">
        <v>106.25</v>
      </c>
      <c r="D13122" s="162" t="n">
        <v>-0.007797</v>
      </c>
      <c r="E13122" s="162" t="n"/>
    </row>
    <row r="13123">
      <c r="B13123" s="161" t="n">
        <v>29348</v>
      </c>
      <c r="C13123" s="162" t="n">
        <v>107.18</v>
      </c>
      <c r="D13123" s="162" t="n">
        <v>0.000674</v>
      </c>
      <c r="E13123" s="162" t="n"/>
    </row>
    <row r="13124">
      <c r="B13124" s="161" t="n">
        <v>29349</v>
      </c>
      <c r="C13124" s="162" t="n">
        <v>106.13</v>
      </c>
      <c r="D13124" s="162" t="n">
        <v>-0.009313</v>
      </c>
      <c r="E13124" s="162" t="n"/>
    </row>
    <row r="13125">
      <c r="B13125" s="161" t="n">
        <v>29350</v>
      </c>
      <c r="C13125" s="162" t="n">
        <v>104.72</v>
      </c>
      <c r="D13125" s="162" t="n">
        <v>-0.022763</v>
      </c>
      <c r="E13125" s="162" t="n"/>
    </row>
    <row r="13126">
      <c r="B13126" s="161" t="n">
        <v>29353</v>
      </c>
      <c r="C13126" s="162" t="n">
        <v>104.78</v>
      </c>
      <c r="D13126" s="162" t="n">
        <v>-0.022269</v>
      </c>
      <c r="E13126" s="162" t="n"/>
    </row>
    <row r="13127">
      <c r="B13127" s="161" t="n">
        <v>29354</v>
      </c>
      <c r="C13127" s="162" t="n">
        <v>106.3</v>
      </c>
      <c r="D13127" s="162" t="n">
        <v>-0.008012999999999999</v>
      </c>
      <c r="E13127" s="162" t="n"/>
    </row>
    <row r="13128">
      <c r="B13128" s="161" t="n">
        <v>29355</v>
      </c>
      <c r="C13128" s="162" t="n">
        <v>106.85</v>
      </c>
      <c r="D13128" s="162" t="n">
        <v>-0.002995</v>
      </c>
      <c r="E13128" s="162" t="n"/>
    </row>
    <row r="13129">
      <c r="B13129" s="161" t="n">
        <v>29356</v>
      </c>
      <c r="C13129" s="162" t="n">
        <v>106.99</v>
      </c>
      <c r="D13129" s="162" t="n">
        <v>-0.001817</v>
      </c>
      <c r="E13129" s="162" t="n"/>
    </row>
    <row r="13130">
      <c r="B13130" s="161" t="n">
        <v>29357</v>
      </c>
      <c r="C13130" s="162" t="n">
        <v>107.35</v>
      </c>
      <c r="D13130" s="162" t="n">
        <v>0.001391</v>
      </c>
      <c r="E13130" s="162" t="n"/>
    </row>
    <row r="13131">
      <c r="B13131" s="161" t="n">
        <v>29360</v>
      </c>
      <c r="C13131" s="162" t="n">
        <v>107.67</v>
      </c>
      <c r="D13131" s="162" t="n">
        <v>0.004198</v>
      </c>
      <c r="E13131" s="162" t="n"/>
    </row>
    <row r="13132">
      <c r="B13132" s="161" t="n">
        <v>29361</v>
      </c>
      <c r="C13132" s="162" t="n">
        <v>107.62</v>
      </c>
      <c r="D13132" s="162" t="n">
        <v>0.003579</v>
      </c>
      <c r="E13132" s="162" t="n"/>
    </row>
    <row r="13133">
      <c r="B13133" s="161" t="n">
        <v>29362</v>
      </c>
      <c r="C13133" s="162" t="n">
        <v>107.72</v>
      </c>
      <c r="D13133" s="162" t="n">
        <v>0.004411</v>
      </c>
      <c r="E13133" s="162" t="n"/>
    </row>
    <row r="13134">
      <c r="B13134" s="161" t="n">
        <v>29363</v>
      </c>
      <c r="C13134" s="162" t="n">
        <v>109.01</v>
      </c>
      <c r="D13134" s="162" t="n">
        <v>0.016174</v>
      </c>
      <c r="E13134" s="162" t="n"/>
    </row>
    <row r="13135">
      <c r="B13135" s="161" t="n">
        <v>29364</v>
      </c>
      <c r="C13135" s="162" t="n">
        <v>110.62</v>
      </c>
      <c r="D13135" s="162" t="n">
        <v>0.030596</v>
      </c>
      <c r="E13135" s="162" t="n"/>
    </row>
    <row r="13136">
      <c r="B13136" s="161" t="n">
        <v>29368</v>
      </c>
      <c r="C13136" s="162" t="n">
        <v>111.4</v>
      </c>
      <c r="D13136" s="162" t="n">
        <v>0.03739</v>
      </c>
      <c r="E13136" s="162" t="n"/>
    </row>
    <row r="13137">
      <c r="B13137" s="161" t="n">
        <v>29369</v>
      </c>
      <c r="C13137" s="162" t="n">
        <v>112.06</v>
      </c>
      <c r="D13137" s="162" t="n">
        <v>0.043081</v>
      </c>
      <c r="E13137" s="162" t="n"/>
    </row>
    <row r="13138">
      <c r="B13138" s="161" t="n">
        <v>29370</v>
      </c>
      <c r="C13138" s="162" t="n">
        <v>110.27</v>
      </c>
      <c r="D13138" s="162" t="n">
        <v>0.02685</v>
      </c>
      <c r="E13138" s="162" t="n"/>
    </row>
    <row r="13139">
      <c r="B13139" s="161" t="n">
        <v>29371</v>
      </c>
      <c r="C13139" s="162" t="n">
        <v>111.24</v>
      </c>
      <c r="D13139" s="162" t="n">
        <v>0.035469</v>
      </c>
      <c r="E13139" s="162" t="n"/>
    </row>
    <row r="13140">
      <c r="B13140" s="161" t="n">
        <v>29374</v>
      </c>
      <c r="C13140" s="162" t="n">
        <v>110.76</v>
      </c>
      <c r="D13140" s="162" t="n">
        <v>0.03102</v>
      </c>
      <c r="E13140" s="162" t="n"/>
    </row>
    <row r="13141">
      <c r="B13141" s="161" t="n">
        <v>29375</v>
      </c>
      <c r="C13141" s="162" t="n">
        <v>110.51</v>
      </c>
      <c r="D13141" s="162" t="n">
        <v>0.028658</v>
      </c>
      <c r="E13141" s="162" t="n"/>
    </row>
    <row r="13142">
      <c r="B13142" s="161" t="n">
        <v>29376</v>
      </c>
      <c r="C13142" s="162" t="n">
        <v>112.61</v>
      </c>
      <c r="D13142" s="162" t="n">
        <v>0.047306</v>
      </c>
      <c r="E13142" s="162" t="n"/>
    </row>
    <row r="13143">
      <c r="B13143" s="161" t="n">
        <v>29377</v>
      </c>
      <c r="C13143" s="162" t="n">
        <v>112.78</v>
      </c>
      <c r="D13143" s="162" t="n">
        <v>0.048634</v>
      </c>
      <c r="E13143" s="162" t="n"/>
    </row>
    <row r="13144">
      <c r="B13144" s="161" t="n">
        <v>29378</v>
      </c>
      <c r="C13144" s="162" t="n">
        <v>113.2</v>
      </c>
      <c r="D13144" s="162" t="n">
        <v>0.052156</v>
      </c>
      <c r="E13144" s="162" t="n"/>
    </row>
    <row r="13145">
      <c r="B13145" s="161" t="n">
        <v>29381</v>
      </c>
      <c r="C13145" s="162" t="n">
        <v>113.71</v>
      </c>
      <c r="D13145" s="162" t="n">
        <v>0.056414</v>
      </c>
      <c r="E13145" s="162" t="n"/>
    </row>
    <row r="13146">
      <c r="B13146" s="161" t="n">
        <v>29382</v>
      </c>
      <c r="C13146" s="162" t="n">
        <v>114.66</v>
      </c>
      <c r="D13146" s="162" t="n">
        <v>0.064452</v>
      </c>
      <c r="E13146" s="162" t="n"/>
    </row>
    <row r="13147">
      <c r="B13147" s="161" t="n">
        <v>29383</v>
      </c>
      <c r="C13147" s="162" t="n">
        <v>116.02</v>
      </c>
      <c r="D13147" s="162" t="n">
        <v>0.07592400000000001</v>
      </c>
      <c r="E13147" s="162" t="n"/>
    </row>
    <row r="13148">
      <c r="B13148" s="161" t="n">
        <v>29384</v>
      </c>
      <c r="C13148" s="162" t="n">
        <v>115.52</v>
      </c>
      <c r="D13148" s="162" t="n">
        <v>0.07130300000000001</v>
      </c>
      <c r="E13148" s="162" t="n"/>
    </row>
    <row r="13149">
      <c r="B13149" s="161" t="n">
        <v>29385</v>
      </c>
      <c r="C13149" s="162" t="n">
        <v>115.81</v>
      </c>
      <c r="D13149" s="162" t="n">
        <v>0.073494</v>
      </c>
      <c r="E13149" s="162" t="n"/>
    </row>
    <row r="13150">
      <c r="B13150" s="161" t="n">
        <v>29388</v>
      </c>
      <c r="C13150" s="162" t="n">
        <v>116.09</v>
      </c>
      <c r="D13150" s="162" t="n">
        <v>0.075581</v>
      </c>
      <c r="E13150" s="162" t="n"/>
    </row>
    <row r="13151">
      <c r="B13151" s="161" t="n">
        <v>29389</v>
      </c>
      <c r="C13151" s="162" t="n">
        <v>116.03</v>
      </c>
      <c r="D13151" s="162" t="n">
        <v>0.074752</v>
      </c>
      <c r="E13151" s="162" t="n"/>
    </row>
    <row r="13152">
      <c r="B13152" s="161" t="n">
        <v>29390</v>
      </c>
      <c r="C13152" s="162" t="n">
        <v>116.26</v>
      </c>
      <c r="D13152" s="162" t="n">
        <v>0.076323</v>
      </c>
      <c r="E13152" s="162" t="n"/>
    </row>
    <row r="13153">
      <c r="B13153" s="161" t="n">
        <v>29391</v>
      </c>
      <c r="C13153" s="162" t="n">
        <v>114.66</v>
      </c>
      <c r="D13153" s="162" t="n">
        <v>0.062082</v>
      </c>
      <c r="E13153" s="162" t="n"/>
    </row>
    <row r="13154">
      <c r="B13154" s="161" t="n">
        <v>29392</v>
      </c>
      <c r="C13154" s="162" t="n">
        <v>114.06</v>
      </c>
      <c r="D13154" s="162" t="n">
        <v>0.056501</v>
      </c>
      <c r="E13154" s="162" t="n"/>
    </row>
    <row r="13155">
      <c r="B13155" s="161" t="n">
        <v>29395</v>
      </c>
      <c r="C13155" s="162" t="n">
        <v>114.51</v>
      </c>
      <c r="D13155" s="162" t="n">
        <v>0.060121</v>
      </c>
      <c r="E13155" s="162" t="n"/>
    </row>
    <row r="13156">
      <c r="B13156" s="161" t="n">
        <v>29396</v>
      </c>
      <c r="C13156" s="162" t="n">
        <v>115.14</v>
      </c>
      <c r="D13156" s="162" t="n">
        <v>0.06528399999999999</v>
      </c>
      <c r="E13156" s="162" t="n"/>
    </row>
    <row r="13157">
      <c r="B13157" s="161" t="n">
        <v>29397</v>
      </c>
      <c r="C13157" s="162" t="n">
        <v>116.72</v>
      </c>
      <c r="D13157" s="162" t="n">
        <v>0.078486</v>
      </c>
      <c r="E13157" s="162" t="n"/>
    </row>
    <row r="13158">
      <c r="B13158" s="161" t="n">
        <v>29398</v>
      </c>
      <c r="C13158" s="162" t="n">
        <v>116.19</v>
      </c>
      <c r="D13158" s="162" t="n">
        <v>0.073548</v>
      </c>
      <c r="E13158" s="162" t="n"/>
    </row>
    <row r="13159">
      <c r="B13159" s="161" t="n">
        <v>29399</v>
      </c>
      <c r="C13159" s="162" t="n">
        <v>116</v>
      </c>
      <c r="D13159" s="162" t="n">
        <v>0.071534</v>
      </c>
      <c r="E13159" s="162" t="n"/>
    </row>
    <row r="13160">
      <c r="B13160" s="161" t="n">
        <v>29402</v>
      </c>
      <c r="C13160" s="162" t="n">
        <v>114.24</v>
      </c>
      <c r="D13160" s="162" t="n">
        <v>0.055991</v>
      </c>
      <c r="E13160" s="162" t="n"/>
    </row>
    <row r="13161">
      <c r="B13161" s="161" t="n">
        <v>29403</v>
      </c>
      <c r="C13161" s="162" t="n">
        <v>114.93</v>
      </c>
      <c r="D13161" s="162" t="n">
        <v>0.061731</v>
      </c>
      <c r="E13161" s="162" t="n"/>
    </row>
    <row r="13162">
      <c r="B13162" s="161" t="n">
        <v>29404</v>
      </c>
      <c r="C13162" s="162" t="n">
        <v>115.68</v>
      </c>
      <c r="D13162" s="162" t="n">
        <v>0.06788</v>
      </c>
      <c r="E13162" s="162" t="n"/>
    </row>
    <row r="13163">
      <c r="B13163" s="161" t="n">
        <v>29405</v>
      </c>
      <c r="C13163" s="162" t="n">
        <v>117.46</v>
      </c>
      <c r="D13163" s="162" t="n">
        <v>0.08272599999999999</v>
      </c>
      <c r="E13163" s="162" t="n"/>
    </row>
    <row r="13164">
      <c r="B13164" s="161" t="n">
        <v>29409</v>
      </c>
      <c r="C13164" s="162" t="n">
        <v>118.29</v>
      </c>
      <c r="D13164" s="162" t="n">
        <v>0.089407</v>
      </c>
      <c r="E13164" s="162" t="n"/>
    </row>
    <row r="13165">
      <c r="B13165" s="161" t="n">
        <v>29410</v>
      </c>
      <c r="C13165" s="162" t="n">
        <v>117.84</v>
      </c>
      <c r="D13165" s="162" t="n">
        <v>0.085255</v>
      </c>
      <c r="E13165" s="162" t="n"/>
    </row>
    <row r="13166">
      <c r="B13166" s="161" t="n">
        <v>29411</v>
      </c>
      <c r="C13166" s="162" t="n">
        <v>117.98</v>
      </c>
      <c r="D13166" s="162" t="n">
        <v>0.08605599999999999</v>
      </c>
      <c r="E13166" s="162" t="n"/>
    </row>
    <row r="13167">
      <c r="B13167" s="161" t="n">
        <v>29412</v>
      </c>
      <c r="C13167" s="162" t="n">
        <v>116.95</v>
      </c>
      <c r="D13167" s="162" t="n">
        <v>0.07695200000000001</v>
      </c>
      <c r="E13167" s="162" t="n"/>
    </row>
    <row r="13168">
      <c r="B13168" s="161" t="n">
        <v>29413</v>
      </c>
      <c r="C13168" s="162" t="n">
        <v>117.84</v>
      </c>
      <c r="D13168" s="162" t="n">
        <v>0.08416899999999999</v>
      </c>
      <c r="E13168" s="162" t="n"/>
    </row>
    <row r="13169">
      <c r="B13169" s="161" t="n">
        <v>29416</v>
      </c>
      <c r="C13169" s="162" t="n">
        <v>120.01</v>
      </c>
      <c r="D13169" s="162" t="n">
        <v>0.101964</v>
      </c>
      <c r="E13169" s="162" t="n"/>
    </row>
    <row r="13170">
      <c r="B13170" s="161" t="n">
        <v>29417</v>
      </c>
      <c r="C13170" s="162" t="n">
        <v>119.3</v>
      </c>
      <c r="D13170" s="162" t="n">
        <v>0.09557</v>
      </c>
      <c r="E13170" s="162" t="n"/>
    </row>
    <row r="13171">
      <c r="B13171" s="161" t="n">
        <v>29418</v>
      </c>
      <c r="C13171" s="162" t="n">
        <v>119.63</v>
      </c>
      <c r="D13171" s="162" t="n">
        <v>0.09782200000000001</v>
      </c>
      <c r="E13171" s="162" t="n"/>
    </row>
    <row r="13172">
      <c r="B13172" s="161" t="n">
        <v>29419</v>
      </c>
      <c r="C13172" s="162" t="n">
        <v>121.44</v>
      </c>
      <c r="D13172" s="162" t="n">
        <v>0.112293</v>
      </c>
      <c r="E13172" s="162" t="n"/>
    </row>
    <row r="13173">
      <c r="B13173" s="161" t="n">
        <v>29420</v>
      </c>
      <c r="C13173" s="162" t="n">
        <v>122.04</v>
      </c>
      <c r="D13173" s="162" t="n">
        <v>0.116648</v>
      </c>
      <c r="E13173" s="162" t="n"/>
    </row>
    <row r="13174">
      <c r="B13174" s="161" t="n">
        <v>29423</v>
      </c>
      <c r="C13174" s="162" t="n">
        <v>122.51</v>
      </c>
      <c r="D13174" s="162" t="n">
        <v>0.119924</v>
      </c>
      <c r="E13174" s="162" t="n"/>
    </row>
    <row r="13175">
      <c r="B13175" s="161" t="n">
        <v>29424</v>
      </c>
      <c r="C13175" s="162" t="n">
        <v>122.19</v>
      </c>
      <c r="D13175" s="162" t="n">
        <v>0.116806</v>
      </c>
      <c r="E13175" s="162" t="n"/>
    </row>
    <row r="13176">
      <c r="B13176" s="161" t="n">
        <v>29425</v>
      </c>
      <c r="C13176" s="162" t="n">
        <v>121.93</v>
      </c>
      <c r="D13176" s="162" t="n">
        <v>0.114122</v>
      </c>
      <c r="E13176" s="162" t="n"/>
    </row>
    <row r="13177">
      <c r="B13177" s="161" t="n">
        <v>29426</v>
      </c>
      <c r="C13177" s="162" t="n">
        <v>121.79</v>
      </c>
      <c r="D13177" s="162" t="n">
        <v>0.112276</v>
      </c>
      <c r="E13177" s="162" t="n"/>
    </row>
    <row r="13178">
      <c r="B13178" s="161" t="n">
        <v>29427</v>
      </c>
      <c r="C13178" s="162" t="n">
        <v>120.78</v>
      </c>
      <c r="D13178" s="162" t="n">
        <v>0.103238</v>
      </c>
      <c r="E13178" s="162" t="n"/>
    </row>
    <row r="13179">
      <c r="B13179" s="161" t="n">
        <v>29430</v>
      </c>
      <c r="C13179" s="162" t="n">
        <v>121.43</v>
      </c>
      <c r="D13179" s="162" t="n">
        <v>0.107854</v>
      </c>
      <c r="E13179" s="162" t="n"/>
    </row>
    <row r="13180">
      <c r="B13180" s="161" t="n">
        <v>29431</v>
      </c>
      <c r="C13180" s="162" t="n">
        <v>122.4</v>
      </c>
      <c r="D13180" s="162" t="n">
        <v>0.114989</v>
      </c>
      <c r="E13180" s="162" t="n"/>
    </row>
    <row r="13181">
      <c r="B13181" s="161" t="n">
        <v>29432</v>
      </c>
      <c r="C13181" s="162" t="n">
        <v>122.23</v>
      </c>
      <c r="D13181" s="162" t="n">
        <v>0.112735</v>
      </c>
      <c r="E13181" s="162" t="n"/>
    </row>
    <row r="13182">
      <c r="B13182" s="161" t="n">
        <v>29433</v>
      </c>
      <c r="C13182" s="162" t="n">
        <v>121.67</v>
      </c>
      <c r="D13182" s="162" t="n">
        <v>0.107297</v>
      </c>
      <c r="E13182" s="162" t="n"/>
    </row>
    <row r="13183">
      <c r="B13183" s="161" t="n">
        <v>29434</v>
      </c>
      <c r="C13183" s="162" t="n">
        <v>121.21</v>
      </c>
      <c r="D13183" s="162" t="n">
        <v>0.102694</v>
      </c>
      <c r="E13183" s="162" t="n"/>
    </row>
    <row r="13184">
      <c r="B13184" s="161" t="n">
        <v>29437</v>
      </c>
      <c r="C13184" s="162" t="n">
        <v>120.98</v>
      </c>
      <c r="D13184" s="162" t="n">
        <v>0.100001</v>
      </c>
      <c r="E13184" s="162" t="n"/>
    </row>
    <row r="13185">
      <c r="B13185" s="161" t="n">
        <v>29438</v>
      </c>
      <c r="C13185" s="162" t="n">
        <v>120.74</v>
      </c>
      <c r="D13185" s="162" t="n">
        <v>0.09714200000000001</v>
      </c>
      <c r="E13185" s="162" t="n"/>
    </row>
    <row r="13186">
      <c r="B13186" s="161" t="n">
        <v>29439</v>
      </c>
      <c r="C13186" s="162" t="n">
        <v>121.55</v>
      </c>
      <c r="D13186" s="162" t="n">
        <v>0.102877</v>
      </c>
      <c r="E13186" s="162" t="n"/>
    </row>
    <row r="13187">
      <c r="B13187" s="161" t="n">
        <v>29440</v>
      </c>
      <c r="C13187" s="162" t="n">
        <v>123.3</v>
      </c>
      <c r="D13187" s="162" t="n">
        <v>0.116123</v>
      </c>
      <c r="E13187" s="162" t="n"/>
    </row>
    <row r="13188">
      <c r="B13188" s="161" t="n">
        <v>29441</v>
      </c>
      <c r="C13188" s="162" t="n">
        <v>123.61</v>
      </c>
      <c r="D13188" s="162" t="n">
        <v>0.117579</v>
      </c>
      <c r="E13188" s="162" t="n"/>
    </row>
    <row r="13189">
      <c r="B13189" s="161" t="n">
        <v>29444</v>
      </c>
      <c r="C13189" s="162" t="n">
        <v>124.78</v>
      </c>
      <c r="D13189" s="162" t="n">
        <v>0.125873</v>
      </c>
      <c r="E13189" s="162" t="n"/>
    </row>
    <row r="13190">
      <c r="B13190" s="161" t="n">
        <v>29445</v>
      </c>
      <c r="C13190" s="162" t="n">
        <v>123.79</v>
      </c>
      <c r="D13190" s="162" t="n">
        <v>0.116853</v>
      </c>
      <c r="E13190" s="162" t="n"/>
    </row>
    <row r="13191">
      <c r="B13191" s="161" t="n">
        <v>29446</v>
      </c>
      <c r="C13191" s="162" t="n">
        <v>123.28</v>
      </c>
      <c r="D13191" s="162" t="n">
        <v>0.1117</v>
      </c>
      <c r="E13191" s="162" t="n"/>
    </row>
    <row r="13192">
      <c r="B13192" s="161" t="n">
        <v>29447</v>
      </c>
      <c r="C13192" s="162" t="n">
        <v>125.25</v>
      </c>
      <c r="D13192" s="162" t="n">
        <v>0.12653</v>
      </c>
      <c r="E13192" s="162" t="n"/>
    </row>
    <row r="13193">
      <c r="B13193" s="161" t="n">
        <v>29448</v>
      </c>
      <c r="C13193" s="162" t="n">
        <v>125.72</v>
      </c>
      <c r="D13193" s="162" t="n">
        <v>0.129194</v>
      </c>
      <c r="E13193" s="162" t="n"/>
    </row>
    <row r="13194">
      <c r="B13194" s="161" t="n">
        <v>29451</v>
      </c>
      <c r="C13194" s="162" t="n">
        <v>123.39</v>
      </c>
      <c r="D13194" s="162" t="n">
        <v>0.109545</v>
      </c>
      <c r="E13194" s="162" t="n"/>
    </row>
    <row r="13195">
      <c r="B13195" s="161" t="n">
        <v>29452</v>
      </c>
      <c r="C13195" s="162" t="n">
        <v>122.6</v>
      </c>
      <c r="D13195" s="162" t="n">
        <v>0.102214</v>
      </c>
      <c r="E13195" s="162" t="n"/>
    </row>
    <row r="13196">
      <c r="B13196" s="161" t="n">
        <v>29453</v>
      </c>
      <c r="C13196" s="162" t="n">
        <v>123.77</v>
      </c>
      <c r="D13196" s="162" t="n">
        <v>0.110721</v>
      </c>
      <c r="E13196" s="162" t="n"/>
    </row>
    <row r="13197">
      <c r="B13197" s="161" t="n">
        <v>29454</v>
      </c>
      <c r="C13197" s="162" t="n">
        <v>125.46</v>
      </c>
      <c r="D13197" s="162" t="n">
        <v>0.123189</v>
      </c>
      <c r="E13197" s="162" t="n"/>
    </row>
    <row r="13198">
      <c r="B13198" s="161" t="n">
        <v>29455</v>
      </c>
      <c r="C13198" s="162" t="n">
        <v>126.02</v>
      </c>
      <c r="D13198" s="162" t="n">
        <v>0.126464</v>
      </c>
      <c r="E13198" s="162" t="n"/>
    </row>
    <row r="13199">
      <c r="B13199" s="161" t="n">
        <v>29458</v>
      </c>
      <c r="C13199" s="162" t="n">
        <v>125.16</v>
      </c>
      <c r="D13199" s="162" t="n">
        <v>0.118498</v>
      </c>
      <c r="E13199" s="162" t="n"/>
    </row>
    <row r="13200">
      <c r="B13200" s="161" t="n">
        <v>29459</v>
      </c>
      <c r="C13200" s="162" t="n">
        <v>124.84</v>
      </c>
      <c r="D13200" s="162" t="n">
        <v>0.114889</v>
      </c>
      <c r="E13200" s="162" t="n"/>
    </row>
    <row r="13201">
      <c r="B13201" s="161" t="n">
        <v>29460</v>
      </c>
      <c r="C13201" s="162" t="n">
        <v>123.52</v>
      </c>
      <c r="D13201" s="162" t="n">
        <v>0.103361</v>
      </c>
      <c r="E13201" s="162" t="n"/>
    </row>
    <row r="13202">
      <c r="B13202" s="161" t="n">
        <v>29461</v>
      </c>
      <c r="C13202" s="162" t="n">
        <v>122.08</v>
      </c>
      <c r="D13202" s="162" t="n">
        <v>0.09077499999999999</v>
      </c>
      <c r="E13202" s="162" t="n"/>
    </row>
    <row r="13203">
      <c r="B13203" s="161" t="n">
        <v>29462</v>
      </c>
      <c r="C13203" s="162" t="n">
        <v>122.38</v>
      </c>
      <c r="D13203" s="162" t="n">
        <v>0.092378</v>
      </c>
      <c r="E13203" s="162" t="n"/>
    </row>
    <row r="13204">
      <c r="B13204" s="161" t="n">
        <v>29466</v>
      </c>
      <c r="C13204" s="162" t="n">
        <v>123.73</v>
      </c>
      <c r="D13204" s="162" t="n">
        <v>0.102471</v>
      </c>
      <c r="E13204" s="162" t="n"/>
    </row>
    <row r="13205">
      <c r="B13205" s="161" t="n">
        <v>29467</v>
      </c>
      <c r="C13205" s="162" t="n">
        <v>126.12</v>
      </c>
      <c r="D13205" s="162" t="n">
        <v>0.120604</v>
      </c>
      <c r="E13205" s="162" t="n"/>
    </row>
    <row r="13206">
      <c r="B13206" s="161" t="n">
        <v>29468</v>
      </c>
      <c r="C13206" s="162" t="n">
        <v>125.42</v>
      </c>
      <c r="D13206" s="162" t="n">
        <v>0.114091</v>
      </c>
      <c r="E13206" s="162" t="n"/>
    </row>
    <row r="13207">
      <c r="B13207" s="161" t="n">
        <v>29469</v>
      </c>
      <c r="C13207" s="162" t="n">
        <v>124.88</v>
      </c>
      <c r="D13207" s="162" t="n">
        <v>0.10883</v>
      </c>
      <c r="E13207" s="162" t="n"/>
    </row>
    <row r="13208">
      <c r="B13208" s="161" t="n">
        <v>29472</v>
      </c>
      <c r="C13208" s="162" t="n">
        <v>123.31</v>
      </c>
      <c r="D13208" s="162" t="n">
        <v>0.09531199999999999</v>
      </c>
      <c r="E13208" s="162" t="n"/>
    </row>
    <row r="13209">
      <c r="B13209" s="161" t="n">
        <v>29473</v>
      </c>
      <c r="C13209" s="162" t="n">
        <v>124.07</v>
      </c>
      <c r="D13209" s="162" t="n">
        <v>0.100591</v>
      </c>
      <c r="E13209" s="162" t="n"/>
    </row>
    <row r="13210">
      <c r="B13210" s="161" t="n">
        <v>29474</v>
      </c>
      <c r="C13210" s="162" t="n">
        <v>124.81</v>
      </c>
      <c r="D13210" s="162" t="n">
        <v>0.105735</v>
      </c>
      <c r="E13210" s="162" t="n"/>
    </row>
    <row r="13211">
      <c r="B13211" s="161" t="n">
        <v>29475</v>
      </c>
      <c r="C13211" s="162" t="n">
        <v>125.66</v>
      </c>
      <c r="D13211" s="162" t="n">
        <v>0.111664</v>
      </c>
      <c r="E13211" s="162" t="n"/>
    </row>
    <row r="13212">
      <c r="B13212" s="161" t="n">
        <v>29476</v>
      </c>
      <c r="C13212" s="162" t="n">
        <v>125.54</v>
      </c>
      <c r="D13212" s="162" t="n">
        <v>0.109874</v>
      </c>
      <c r="E13212" s="162" t="n"/>
    </row>
    <row r="13213">
      <c r="B13213" s="161" t="n">
        <v>29479</v>
      </c>
      <c r="C13213" s="162" t="n">
        <v>125.67</v>
      </c>
      <c r="D13213" s="162" t="n">
        <v>0.110071</v>
      </c>
      <c r="E13213" s="162" t="n"/>
    </row>
    <row r="13214">
      <c r="B13214" s="161" t="n">
        <v>29480</v>
      </c>
      <c r="C13214" s="162" t="n">
        <v>126.74</v>
      </c>
      <c r="D13214" s="162" t="n">
        <v>0.117636</v>
      </c>
      <c r="E13214" s="162" t="n"/>
    </row>
    <row r="13215">
      <c r="B13215" s="161" t="n">
        <v>29481</v>
      </c>
      <c r="C13215" s="162" t="n">
        <v>128.87</v>
      </c>
      <c r="D13215" s="162" t="n">
        <v>0.13328</v>
      </c>
      <c r="E13215" s="162" t="n"/>
    </row>
    <row r="13216">
      <c r="B13216" s="161" t="n">
        <v>29482</v>
      </c>
      <c r="C13216" s="162" t="n">
        <v>128.4</v>
      </c>
      <c r="D13216" s="162" t="n">
        <v>0.128669</v>
      </c>
      <c r="E13216" s="162" t="n"/>
    </row>
    <row r="13217">
      <c r="B13217" s="161" t="n">
        <v>29483</v>
      </c>
      <c r="C13217" s="162" t="n">
        <v>129.25</v>
      </c>
      <c r="D13217" s="162" t="n">
        <v>0.134293</v>
      </c>
      <c r="E13217" s="162" t="n"/>
    </row>
    <row r="13218">
      <c r="B13218" s="161" t="n">
        <v>29486</v>
      </c>
      <c r="C13218" s="162" t="n">
        <v>130.4</v>
      </c>
      <c r="D13218" s="162" t="n">
        <v>0.142161</v>
      </c>
      <c r="E13218" s="162" t="n"/>
    </row>
    <row r="13219">
      <c r="B13219" s="161" t="n">
        <v>29487</v>
      </c>
      <c r="C13219" s="162" t="n">
        <v>129.43</v>
      </c>
      <c r="D13219" s="162" t="n">
        <v>0.133727</v>
      </c>
      <c r="E13219" s="162" t="n"/>
    </row>
    <row r="13220">
      <c r="B13220" s="161" t="n">
        <v>29488</v>
      </c>
      <c r="C13220" s="162" t="n">
        <v>130.37</v>
      </c>
      <c r="D13220" s="162" t="n">
        <v>0.139961</v>
      </c>
      <c r="E13220" s="162" t="n"/>
    </row>
    <row r="13221">
      <c r="B13221" s="161" t="n">
        <v>29489</v>
      </c>
      <c r="C13221" s="162" t="n">
        <v>128.72</v>
      </c>
      <c r="D13221" s="162" t="n">
        <v>0.126288</v>
      </c>
      <c r="E13221" s="162" t="n"/>
    </row>
    <row r="13222">
      <c r="B13222" s="161" t="n">
        <v>29490</v>
      </c>
      <c r="C13222" s="162" t="n">
        <v>126.35</v>
      </c>
      <c r="D13222" s="162" t="n">
        <v>0.106875</v>
      </c>
      <c r="E13222" s="162" t="n"/>
    </row>
    <row r="13223">
      <c r="B13223" s="161" t="n">
        <v>29493</v>
      </c>
      <c r="C13223" s="162" t="n">
        <v>123.54</v>
      </c>
      <c r="D13223" s="162" t="n">
        <v>0.083685</v>
      </c>
      <c r="E13223" s="162" t="n"/>
    </row>
    <row r="13224">
      <c r="B13224" s="161" t="n">
        <v>29494</v>
      </c>
      <c r="C13224" s="162" t="n">
        <v>125.46</v>
      </c>
      <c r="D13224" s="162" t="n">
        <v>0.09838</v>
      </c>
      <c r="E13224" s="162" t="n"/>
    </row>
    <row r="13225">
      <c r="B13225" s="161" t="n">
        <v>29495</v>
      </c>
      <c r="C13225" s="162" t="n">
        <v>127.13</v>
      </c>
      <c r="D13225" s="162" t="n">
        <v>0.11082</v>
      </c>
      <c r="E13225" s="162" t="n"/>
    </row>
    <row r="13226">
      <c r="B13226" s="161" t="n">
        <v>29496</v>
      </c>
      <c r="C13226" s="162" t="n">
        <v>128.09</v>
      </c>
      <c r="D13226" s="162" t="n">
        <v>0.117474</v>
      </c>
      <c r="E13226" s="162" t="n"/>
    </row>
    <row r="13227">
      <c r="B13227" s="161" t="n">
        <v>29497</v>
      </c>
      <c r="C13227" s="162" t="n">
        <v>129.33</v>
      </c>
      <c r="D13227" s="162" t="n">
        <v>0.126181</v>
      </c>
      <c r="E13227" s="162" t="n"/>
    </row>
    <row r="13228">
      <c r="B13228" s="161" t="n">
        <v>29500</v>
      </c>
      <c r="C13228" s="162" t="n">
        <v>131.73</v>
      </c>
      <c r="D13228" s="162" t="n">
        <v>0.143539</v>
      </c>
      <c r="E13228" s="162" t="n"/>
    </row>
    <row r="13229">
      <c r="B13229" s="161" t="n">
        <v>29501</v>
      </c>
      <c r="C13229" s="162" t="n">
        <v>131</v>
      </c>
      <c r="D13229" s="162" t="n">
        <v>0.136957</v>
      </c>
      <c r="E13229" s="162" t="n"/>
    </row>
    <row r="13230">
      <c r="B13230" s="161" t="n">
        <v>29502</v>
      </c>
      <c r="C13230" s="162" t="n">
        <v>131.65</v>
      </c>
      <c r="D13230" s="162" t="n">
        <v>0.140857</v>
      </c>
      <c r="E13230" s="162" t="n"/>
    </row>
    <row r="13231">
      <c r="B13231" s="161" t="n">
        <v>29503</v>
      </c>
      <c r="C13231" s="162" t="n">
        <v>131.04</v>
      </c>
      <c r="D13231" s="162" t="n">
        <v>0.135196</v>
      </c>
      <c r="E13231" s="162" t="n"/>
    </row>
    <row r="13232">
      <c r="B13232" s="161" t="n">
        <v>29504</v>
      </c>
      <c r="C13232" s="162" t="n">
        <v>130.29</v>
      </c>
      <c r="D13232" s="162" t="n">
        <v>0.128482</v>
      </c>
      <c r="E13232" s="162" t="n"/>
    </row>
    <row r="13233">
      <c r="B13233" s="161" t="n">
        <v>29507</v>
      </c>
      <c r="C13233" s="162" t="n">
        <v>132.03</v>
      </c>
      <c r="D13233" s="162" t="n">
        <v>0.140693</v>
      </c>
      <c r="E13233" s="162" t="n"/>
    </row>
    <row r="13234">
      <c r="B13234" s="161" t="n">
        <v>29508</v>
      </c>
      <c r="C13234" s="162" t="n">
        <v>132.02</v>
      </c>
      <c r="D13234" s="162" t="n">
        <v>0.139568</v>
      </c>
      <c r="E13234" s="162" t="n"/>
    </row>
    <row r="13235">
      <c r="B13235" s="161" t="n">
        <v>29509</v>
      </c>
      <c r="C13235" s="162" t="n">
        <v>133.7</v>
      </c>
      <c r="D13235" s="162" t="n">
        <v>0.150997</v>
      </c>
      <c r="E13235" s="162" t="n"/>
    </row>
    <row r="13236">
      <c r="B13236" s="161" t="n">
        <v>29510</v>
      </c>
      <c r="C13236" s="162" t="n">
        <v>132.22</v>
      </c>
      <c r="D13236" s="162" t="n">
        <v>0.138692</v>
      </c>
      <c r="E13236" s="162" t="n"/>
    </row>
    <row r="13237">
      <c r="B13237" s="161" t="n">
        <v>29511</v>
      </c>
      <c r="C13237" s="162" t="n">
        <v>131.52</v>
      </c>
      <c r="D13237" s="162" t="n">
        <v>0.132299</v>
      </c>
      <c r="E13237" s="162" t="n"/>
    </row>
    <row r="13238">
      <c r="B13238" s="161" t="n">
        <v>29514</v>
      </c>
      <c r="C13238" s="162" t="n">
        <v>132.61</v>
      </c>
      <c r="D13238" s="162" t="n">
        <v>0.139433</v>
      </c>
      <c r="E13238" s="162" t="n"/>
    </row>
    <row r="13239">
      <c r="B13239" s="161" t="n">
        <v>29515</v>
      </c>
      <c r="C13239" s="162" t="n">
        <v>131.84</v>
      </c>
      <c r="D13239" s="162" t="n">
        <v>0.132618</v>
      </c>
      <c r="E13239" s="162" t="n"/>
    </row>
    <row r="13240">
      <c r="B13240" s="161" t="n">
        <v>29516</v>
      </c>
      <c r="C13240" s="162" t="n">
        <v>131.92</v>
      </c>
      <c r="D13240" s="162" t="n">
        <v>0.132235</v>
      </c>
      <c r="E13240" s="162" t="n"/>
    </row>
    <row r="13241">
      <c r="B13241" s="161" t="n">
        <v>29517</v>
      </c>
      <c r="C13241" s="162" t="n">
        <v>129.53</v>
      </c>
      <c r="D13241" s="162" t="n">
        <v>0.113102</v>
      </c>
      <c r="E13241" s="162" t="n"/>
    </row>
    <row r="13242">
      <c r="B13242" s="161" t="n">
        <v>29518</v>
      </c>
      <c r="C13242" s="162" t="n">
        <v>129.85</v>
      </c>
      <c r="D13242" s="162" t="n">
        <v>0.114709</v>
      </c>
      <c r="E13242" s="162" t="n"/>
    </row>
    <row r="13243">
      <c r="B13243" s="161" t="n">
        <v>29521</v>
      </c>
      <c r="C13243" s="162" t="n">
        <v>127.88</v>
      </c>
      <c r="D13243" s="162" t="n">
        <v>0.098666</v>
      </c>
      <c r="E13243" s="162" t="n"/>
    </row>
    <row r="13244">
      <c r="B13244" s="161" t="n">
        <v>29522</v>
      </c>
      <c r="C13244" s="162" t="n">
        <v>128.05</v>
      </c>
      <c r="D13244" s="162" t="n">
        <v>0.09926500000000001</v>
      </c>
      <c r="E13244" s="162" t="n"/>
    </row>
    <row r="13245">
      <c r="B13245" s="161" t="n">
        <v>29523</v>
      </c>
      <c r="C13245" s="162" t="n">
        <v>127.91</v>
      </c>
      <c r="D13245" s="162" t="n">
        <v>0.097444</v>
      </c>
      <c r="E13245" s="162" t="n"/>
    </row>
    <row r="13246">
      <c r="B13246" s="161" t="n">
        <v>29524</v>
      </c>
      <c r="C13246" s="162" t="n">
        <v>126.29</v>
      </c>
      <c r="D13246" s="162" t="n">
        <v>0.084026</v>
      </c>
      <c r="E13246" s="162" t="n"/>
    </row>
    <row r="13247">
      <c r="B13247" s="161" t="n">
        <v>29525</v>
      </c>
      <c r="C13247" s="162" t="n">
        <v>127.47</v>
      </c>
      <c r="D13247" s="162" t="n">
        <v>0.092621</v>
      </c>
      <c r="E13247" s="162" t="n"/>
    </row>
    <row r="13248">
      <c r="B13248" s="161" t="n">
        <v>29528</v>
      </c>
      <c r="C13248" s="162" t="n">
        <v>129.04</v>
      </c>
      <c r="D13248" s="162" t="n">
        <v>0.104133</v>
      </c>
      <c r="E13248" s="162" t="n"/>
    </row>
    <row r="13249">
      <c r="B13249" s="161" t="n">
        <v>29530</v>
      </c>
      <c r="C13249" s="162" t="n">
        <v>131.33</v>
      </c>
      <c r="D13249" s="162" t="n">
        <v>0.120872</v>
      </c>
      <c r="E13249" s="162" t="n"/>
    </row>
    <row r="13250">
      <c r="B13250" s="161" t="n">
        <v>29531</v>
      </c>
      <c r="C13250" s="162" t="n">
        <v>128.91</v>
      </c>
      <c r="D13250" s="162" t="n">
        <v>0.101609</v>
      </c>
      <c r="E13250" s="162" t="n"/>
    </row>
    <row r="13251">
      <c r="B13251" s="161" t="n">
        <v>29532</v>
      </c>
      <c r="C13251" s="162" t="n">
        <v>129.18</v>
      </c>
      <c r="D13251" s="162" t="n">
        <v>0.103037</v>
      </c>
      <c r="E13251" s="162" t="n"/>
    </row>
    <row r="13252">
      <c r="B13252" s="161" t="n">
        <v>29535</v>
      </c>
      <c r="C13252" s="162" t="n">
        <v>129.48</v>
      </c>
      <c r="D13252" s="162" t="n">
        <v>0.104676</v>
      </c>
      <c r="E13252" s="162" t="n"/>
    </row>
    <row r="13253">
      <c r="B13253" s="161" t="n">
        <v>29536</v>
      </c>
      <c r="C13253" s="162" t="n">
        <v>131.26</v>
      </c>
      <c r="D13253" s="162" t="n">
        <v>0.117626</v>
      </c>
      <c r="E13253" s="162" t="n"/>
    </row>
    <row r="13254">
      <c r="B13254" s="161" t="n">
        <v>29537</v>
      </c>
      <c r="C13254" s="162" t="n">
        <v>134.59</v>
      </c>
      <c r="D13254" s="162" t="n">
        <v>0.1418</v>
      </c>
      <c r="E13254" s="162" t="n"/>
    </row>
    <row r="13255">
      <c r="B13255" s="161" t="n">
        <v>29538</v>
      </c>
      <c r="C13255" s="162" t="n">
        <v>136.49</v>
      </c>
      <c r="D13255" s="162" t="n">
        <v>0.154908</v>
      </c>
      <c r="E13255" s="162" t="n"/>
    </row>
    <row r="13256">
      <c r="B13256" s="161" t="n">
        <v>29539</v>
      </c>
      <c r="C13256" s="162" t="n">
        <v>137.15</v>
      </c>
      <c r="D13256" s="162" t="n">
        <v>0.158749</v>
      </c>
      <c r="E13256" s="162" t="n"/>
    </row>
    <row r="13257">
      <c r="B13257" s="161" t="n">
        <v>29542</v>
      </c>
      <c r="C13257" s="162" t="n">
        <v>137.75</v>
      </c>
      <c r="D13257" s="162" t="n">
        <v>0.162147</v>
      </c>
      <c r="E13257" s="162" t="n"/>
    </row>
    <row r="13258">
      <c r="B13258" s="161" t="n">
        <v>29543</v>
      </c>
      <c r="C13258" s="162" t="n">
        <v>139.7</v>
      </c>
      <c r="D13258" s="162" t="n">
        <v>0.175124</v>
      </c>
      <c r="E13258" s="162" t="n"/>
    </row>
    <row r="13259">
      <c r="B13259" s="161" t="n">
        <v>29544</v>
      </c>
      <c r="C13259" s="162" t="n">
        <v>139.06</v>
      </c>
      <c r="D13259" s="162" t="n">
        <v>0.169492</v>
      </c>
      <c r="E13259" s="162" t="n"/>
    </row>
    <row r="13260">
      <c r="B13260" s="161" t="n">
        <v>29545</v>
      </c>
      <c r="C13260" s="162" t="n">
        <v>140.4</v>
      </c>
      <c r="D13260" s="162" t="n">
        <v>0.178031</v>
      </c>
      <c r="E13260" s="162" t="n"/>
    </row>
    <row r="13261">
      <c r="B13261" s="161" t="n">
        <v>29546</v>
      </c>
      <c r="C13261" s="162" t="n">
        <v>139.11</v>
      </c>
      <c r="D13261" s="162" t="n">
        <v>0.16783</v>
      </c>
      <c r="E13261" s="162" t="n"/>
    </row>
    <row r="13262">
      <c r="B13262" s="161" t="n">
        <v>29549</v>
      </c>
      <c r="C13262" s="162" t="n">
        <v>138.31</v>
      </c>
      <c r="D13262" s="162" t="n">
        <v>0.161197</v>
      </c>
      <c r="E13262" s="162" t="n"/>
    </row>
    <row r="13263">
      <c r="B13263" s="161" t="n">
        <v>29550</v>
      </c>
      <c r="C13263" s="162" t="n">
        <v>139.33</v>
      </c>
      <c r="D13263" s="162" t="n">
        <v>0.167602</v>
      </c>
      <c r="E13263" s="162" t="n"/>
    </row>
    <row r="13264">
      <c r="B13264" s="161" t="n">
        <v>29551</v>
      </c>
      <c r="C13264" s="162" t="n">
        <v>140.17</v>
      </c>
      <c r="D13264" s="162" t="n">
        <v>0.172668</v>
      </c>
      <c r="E13264" s="162" t="n"/>
    </row>
    <row r="13265">
      <c r="B13265" s="161" t="n">
        <v>29553</v>
      </c>
      <c r="C13265" s="162" t="n">
        <v>140.52</v>
      </c>
      <c r="D13265" s="162" t="n">
        <v>0.174226</v>
      </c>
      <c r="E13265" s="162" t="n"/>
    </row>
    <row r="13266">
      <c r="B13266" s="161" t="n">
        <v>29556</v>
      </c>
      <c r="C13266" s="162" t="n">
        <v>137.21</v>
      </c>
      <c r="D13266" s="162" t="n">
        <v>0.149522</v>
      </c>
      <c r="E13266" s="162" t="n"/>
    </row>
    <row r="13267">
      <c r="B13267" s="161" t="n">
        <v>29557</v>
      </c>
      <c r="C13267" s="162" t="n">
        <v>136.97</v>
      </c>
      <c r="D13267" s="162" t="n">
        <v>0.146859</v>
      </c>
      <c r="E13267" s="162" t="n"/>
    </row>
    <row r="13268">
      <c r="B13268" s="161" t="n">
        <v>29558</v>
      </c>
      <c r="C13268" s="162" t="n">
        <v>136.71</v>
      </c>
      <c r="D13268" s="162" t="n">
        <v>0.144025</v>
      </c>
      <c r="E13268" s="162" t="n"/>
    </row>
    <row r="13269">
      <c r="B13269" s="161" t="n">
        <v>29559</v>
      </c>
      <c r="C13269" s="162" t="n">
        <v>136.48</v>
      </c>
      <c r="D13269" s="162" t="n">
        <v>0.141496</v>
      </c>
      <c r="E13269" s="162" t="n"/>
    </row>
    <row r="13270">
      <c r="B13270" s="161" t="n">
        <v>29560</v>
      </c>
      <c r="C13270" s="162" t="n">
        <v>134.03</v>
      </c>
      <c r="D13270" s="162" t="n">
        <v>0.122591</v>
      </c>
      <c r="E13270" s="162" t="n"/>
    </row>
    <row r="13271">
      <c r="B13271" s="161" t="n">
        <v>29563</v>
      </c>
      <c r="C13271" s="162" t="n">
        <v>130.61</v>
      </c>
      <c r="D13271" s="162" t="n">
        <v>0.096086</v>
      </c>
      <c r="E13271" s="162" t="n"/>
    </row>
    <row r="13272">
      <c r="B13272" s="161" t="n">
        <v>29564</v>
      </c>
      <c r="C13272" s="162" t="n">
        <v>130.48</v>
      </c>
      <c r="D13272" s="162" t="n">
        <v>0.09436799999999999</v>
      </c>
      <c r="E13272" s="162" t="n"/>
    </row>
    <row r="13273">
      <c r="B13273" s="161" t="n">
        <v>29565</v>
      </c>
      <c r="C13273" s="162" t="n">
        <v>128.26</v>
      </c>
      <c r="D13273" s="162" t="n">
        <v>0.07660599999999999</v>
      </c>
      <c r="E13273" s="162" t="n"/>
    </row>
    <row r="13274">
      <c r="B13274" s="161" t="n">
        <v>29566</v>
      </c>
      <c r="C13274" s="162" t="n">
        <v>127.36</v>
      </c>
      <c r="D13274" s="162" t="n">
        <v>0.068934</v>
      </c>
      <c r="E13274" s="162" t="n"/>
    </row>
    <row r="13275">
      <c r="B13275" s="161" t="n">
        <v>29567</v>
      </c>
      <c r="C13275" s="162" t="n">
        <v>129.23</v>
      </c>
      <c r="D13275" s="162" t="n">
        <v>0.082801</v>
      </c>
      <c r="E13275" s="162" t="n"/>
    </row>
    <row r="13276">
      <c r="B13276" s="161" t="n">
        <v>29570</v>
      </c>
      <c r="C13276" s="162" t="n">
        <v>129.45</v>
      </c>
      <c r="D13276" s="162" t="n">
        <v>0.083838</v>
      </c>
      <c r="E13276" s="162" t="n"/>
    </row>
    <row r="13277">
      <c r="B13277" s="161" t="n">
        <v>29571</v>
      </c>
      <c r="C13277" s="162" t="n">
        <v>130.6</v>
      </c>
      <c r="D13277" s="162" t="n">
        <v>0.091923</v>
      </c>
      <c r="E13277" s="162" t="n"/>
    </row>
    <row r="13278">
      <c r="B13278" s="161" t="n">
        <v>29572</v>
      </c>
      <c r="C13278" s="162" t="n">
        <v>132.89</v>
      </c>
      <c r="D13278" s="162" t="n">
        <v>0.108461</v>
      </c>
      <c r="E13278" s="162" t="n"/>
    </row>
    <row r="13279">
      <c r="B13279" s="161" t="n">
        <v>29573</v>
      </c>
      <c r="C13279" s="162" t="n">
        <v>133</v>
      </c>
      <c r="D13279" s="162" t="n">
        <v>0.108372</v>
      </c>
      <c r="E13279" s="162" t="n"/>
    </row>
    <row r="13280">
      <c r="B13280" s="161" t="n">
        <v>29574</v>
      </c>
      <c r="C13280" s="162" t="n">
        <v>133.7</v>
      </c>
      <c r="D13280" s="162" t="n">
        <v>0.112573</v>
      </c>
      <c r="E13280" s="162" t="n"/>
    </row>
    <row r="13281">
      <c r="B13281" s="161" t="n">
        <v>29577</v>
      </c>
      <c r="C13281" s="162" t="n">
        <v>135.78</v>
      </c>
      <c r="D13281" s="162" t="n">
        <v>0.126802</v>
      </c>
      <c r="E13281" s="162" t="n"/>
    </row>
    <row r="13282">
      <c r="B13282" s="161" t="n">
        <v>29578</v>
      </c>
      <c r="C13282" s="162" t="n">
        <v>135.3</v>
      </c>
      <c r="D13282" s="162" t="n">
        <v>0.122058</v>
      </c>
      <c r="E13282" s="162" t="n"/>
    </row>
    <row r="13283">
      <c r="B13283" s="161" t="n">
        <v>29579</v>
      </c>
      <c r="C13283" s="162" t="n">
        <v>135.88</v>
      </c>
      <c r="D13283" s="162" t="n">
        <v>0.125163</v>
      </c>
      <c r="E13283" s="162" t="n"/>
    </row>
    <row r="13284">
      <c r="B13284" s="161" t="n">
        <v>29581</v>
      </c>
      <c r="C13284" s="162" t="n">
        <v>136.57</v>
      </c>
      <c r="D13284" s="162" t="n">
        <v>0.12899</v>
      </c>
      <c r="E13284" s="162" t="n"/>
    </row>
    <row r="13285">
      <c r="B13285" s="161" t="n">
        <v>29584</v>
      </c>
      <c r="C13285" s="162" t="n">
        <v>135.03</v>
      </c>
      <c r="D13285" s="162" t="n">
        <v>0.116426</v>
      </c>
      <c r="E13285" s="162" t="n"/>
    </row>
    <row r="13286">
      <c r="B13286" s="161" t="n">
        <v>29585</v>
      </c>
      <c r="C13286" s="162" t="n">
        <v>135.33</v>
      </c>
      <c r="D13286" s="162" t="n">
        <v>0.117402</v>
      </c>
      <c r="E13286" s="162" t="n"/>
    </row>
    <row r="13287">
      <c r="B13287" s="161" t="n">
        <v>29586</v>
      </c>
      <c r="C13287" s="162" t="n">
        <v>135.76</v>
      </c>
      <c r="D13287" s="162" t="n">
        <v>0.119183</v>
      </c>
      <c r="E13287" s="162" t="n"/>
    </row>
    <row r="13288">
      <c r="B13288" s="161" t="n">
        <v>29588</v>
      </c>
      <c r="C13288" s="162" t="n">
        <v>136.34</v>
      </c>
      <c r="D13288" s="162" t="n">
        <v>0.12211</v>
      </c>
      <c r="E13288" s="162" t="n"/>
    </row>
    <row r="13289">
      <c r="B13289" s="161" t="n">
        <v>29591</v>
      </c>
      <c r="C13289" s="162" t="n">
        <v>137.97</v>
      </c>
      <c r="D13289" s="162" t="n">
        <v>0.1326</v>
      </c>
      <c r="E13289" s="162" t="n"/>
    </row>
    <row r="13290">
      <c r="B13290" s="161" t="n">
        <v>29592</v>
      </c>
      <c r="C13290" s="162" t="n">
        <v>138.12</v>
      </c>
      <c r="D13290" s="162" t="n">
        <v>0.13224</v>
      </c>
      <c r="E13290" s="162" t="n"/>
    </row>
    <row r="13291">
      <c r="B13291" s="161" t="n">
        <v>29593</v>
      </c>
      <c r="C13291" s="162" t="n">
        <v>135.08</v>
      </c>
      <c r="D13291" s="162" t="n">
        <v>0.108631</v>
      </c>
      <c r="E13291" s="162" t="n"/>
    </row>
    <row r="13292">
      <c r="B13292" s="161" t="n">
        <v>29594</v>
      </c>
      <c r="C13292" s="162" t="n">
        <v>133.06</v>
      </c>
      <c r="D13292" s="162" t="n">
        <v>0.092171</v>
      </c>
      <c r="E13292" s="162" t="n"/>
    </row>
    <row r="13293">
      <c r="B13293" s="161" t="n">
        <v>29595</v>
      </c>
      <c r="C13293" s="162" t="n">
        <v>133.48</v>
      </c>
      <c r="D13293" s="162" t="n">
        <v>0.09391099999999999</v>
      </c>
      <c r="E13293" s="162" t="n"/>
    </row>
    <row r="13294">
      <c r="B13294" s="161" t="n">
        <v>29598</v>
      </c>
      <c r="C13294" s="162" t="n">
        <v>133.52</v>
      </c>
      <c r="D13294" s="162" t="n">
        <v>0.092778</v>
      </c>
      <c r="E13294" s="162" t="n"/>
    </row>
    <row r="13295">
      <c r="B13295" s="161" t="n">
        <v>29599</v>
      </c>
      <c r="C13295" s="162" t="n">
        <v>133.29</v>
      </c>
      <c r="D13295" s="162" t="n">
        <v>0.089614</v>
      </c>
      <c r="E13295" s="162" t="n"/>
    </row>
    <row r="13296">
      <c r="B13296" s="161" t="n">
        <v>29600</v>
      </c>
      <c r="C13296" s="162" t="n">
        <v>133.47</v>
      </c>
      <c r="D13296" s="162" t="n">
        <v>0.089619</v>
      </c>
      <c r="E13296" s="162" t="n"/>
    </row>
    <row r="13297">
      <c r="B13297" s="161" t="n">
        <v>29601</v>
      </c>
      <c r="C13297" s="162" t="n">
        <v>134.22</v>
      </c>
      <c r="D13297" s="162" t="n">
        <v>0.093907</v>
      </c>
      <c r="E13297" s="162" t="n"/>
    </row>
    <row r="13298">
      <c r="B13298" s="161" t="n">
        <v>29602</v>
      </c>
      <c r="C13298" s="162" t="n">
        <v>134.77</v>
      </c>
      <c r="D13298" s="162" t="n">
        <v>0.096663</v>
      </c>
      <c r="E13298" s="162" t="n"/>
    </row>
    <row r="13299">
      <c r="B13299" s="161" t="n">
        <v>29605</v>
      </c>
      <c r="C13299" s="162" t="n">
        <v>134.37</v>
      </c>
      <c r="D13299" s="162" t="n">
        <v>0.09239700000000001</v>
      </c>
      <c r="E13299" s="162" t="n"/>
    </row>
    <row r="13300">
      <c r="B13300" s="161" t="n">
        <v>29606</v>
      </c>
      <c r="C13300" s="162" t="n">
        <v>131.65</v>
      </c>
      <c r="D13300" s="162" t="n">
        <v>0.070743</v>
      </c>
      <c r="E13300" s="162" t="n"/>
    </row>
    <row r="13301">
      <c r="B13301" s="161" t="n">
        <v>29607</v>
      </c>
      <c r="C13301" s="162" t="n">
        <v>131.36</v>
      </c>
      <c r="D13301" s="162" t="n">
        <v>0.06726799999999999</v>
      </c>
      <c r="E13301" s="162" t="n"/>
    </row>
    <row r="13302">
      <c r="B13302" s="161" t="n">
        <v>29608</v>
      </c>
      <c r="C13302" s="162" t="n">
        <v>130.26</v>
      </c>
      <c r="D13302" s="162" t="n">
        <v>0.057677</v>
      </c>
      <c r="E13302" s="162" t="n"/>
    </row>
    <row r="13303">
      <c r="B13303" s="161" t="n">
        <v>29609</v>
      </c>
      <c r="C13303" s="162" t="n">
        <v>130.23</v>
      </c>
      <c r="D13303" s="162" t="n">
        <v>0.056344</v>
      </c>
      <c r="E13303" s="162" t="n"/>
    </row>
    <row r="13304">
      <c r="B13304" s="161" t="n">
        <v>29612</v>
      </c>
      <c r="C13304" s="162" t="n">
        <v>129.84</v>
      </c>
      <c r="D13304" s="162" t="n">
        <v>0.052299</v>
      </c>
      <c r="E13304" s="162" t="n"/>
    </row>
    <row r="13305">
      <c r="B13305" s="161" t="n">
        <v>29613</v>
      </c>
      <c r="C13305" s="162" t="n">
        <v>131.12</v>
      </c>
      <c r="D13305" s="162" t="n">
        <v>0.061001</v>
      </c>
      <c r="E13305" s="162" t="n"/>
    </row>
    <row r="13306">
      <c r="B13306" s="161" t="n">
        <v>29614</v>
      </c>
      <c r="C13306" s="162" t="n">
        <v>130.34</v>
      </c>
      <c r="D13306" s="162" t="n">
        <v>0.05392</v>
      </c>
      <c r="E13306" s="162" t="n"/>
    </row>
    <row r="13307">
      <c r="B13307" s="161" t="n">
        <v>29615</v>
      </c>
      <c r="C13307" s="162" t="n">
        <v>130.24</v>
      </c>
      <c r="D13307" s="162" t="n">
        <v>0.052036</v>
      </c>
      <c r="E13307" s="162" t="n"/>
    </row>
    <row r="13308">
      <c r="B13308" s="161" t="n">
        <v>29616</v>
      </c>
      <c r="C13308" s="162" t="n">
        <v>129.55</v>
      </c>
      <c r="D13308" s="162" t="n">
        <v>0.045591</v>
      </c>
      <c r="E13308" s="162" t="n"/>
    </row>
    <row r="13309">
      <c r="B13309" s="161" t="n">
        <v>29619</v>
      </c>
      <c r="C13309" s="162" t="n">
        <v>126.91</v>
      </c>
      <c r="D13309" s="162" t="n">
        <v>0.023959</v>
      </c>
      <c r="E13309" s="162" t="n"/>
    </row>
    <row r="13310">
      <c r="B13310" s="161" t="n">
        <v>29620</v>
      </c>
      <c r="C13310" s="162" t="n">
        <v>128.46</v>
      </c>
      <c r="D13310" s="162" t="n">
        <v>0.034972</v>
      </c>
      <c r="E13310" s="162" t="n"/>
    </row>
    <row r="13311">
      <c r="B13311" s="161" t="n">
        <v>29621</v>
      </c>
      <c r="C13311" s="162" t="n">
        <v>128.59</v>
      </c>
      <c r="D13311" s="162" t="n">
        <v>0.034824</v>
      </c>
      <c r="E13311" s="162" t="n"/>
    </row>
    <row r="13312">
      <c r="B13312" s="161" t="n">
        <v>29622</v>
      </c>
      <c r="C13312" s="162" t="n">
        <v>129.63</v>
      </c>
      <c r="D13312" s="162" t="n">
        <v>0.041825</v>
      </c>
      <c r="E13312" s="162" t="n"/>
    </row>
    <row r="13313">
      <c r="B13313" s="161" t="n">
        <v>29623</v>
      </c>
      <c r="C13313" s="162" t="n">
        <v>130.6</v>
      </c>
      <c r="D13313" s="162" t="n">
        <v>0.0482</v>
      </c>
      <c r="E13313" s="162" t="n"/>
    </row>
    <row r="13314">
      <c r="B13314" s="161" t="n">
        <v>29626</v>
      </c>
      <c r="C13314" s="162" t="n">
        <v>129.27</v>
      </c>
      <c r="D13314" s="162" t="n">
        <v>0.036965</v>
      </c>
      <c r="E13314" s="162" t="n"/>
    </row>
    <row r="13315">
      <c r="B13315" s="161" t="n">
        <v>29627</v>
      </c>
      <c r="C13315" s="162" t="n">
        <v>129.24</v>
      </c>
      <c r="D13315" s="162" t="n">
        <v>0.035767</v>
      </c>
      <c r="E13315" s="162" t="n"/>
    </row>
    <row r="13316">
      <c r="B13316" s="161" t="n">
        <v>29628</v>
      </c>
      <c r="C13316" s="162" t="n">
        <v>128.24</v>
      </c>
      <c r="D13316" s="162" t="n">
        <v>0.027094</v>
      </c>
      <c r="E13316" s="162" t="n"/>
    </row>
    <row r="13317">
      <c r="B13317" s="161" t="n">
        <v>29629</v>
      </c>
      <c r="C13317" s="162" t="n">
        <v>127.48</v>
      </c>
      <c r="D13317" s="162" t="n">
        <v>0.020284</v>
      </c>
      <c r="E13317" s="162" t="n"/>
    </row>
    <row r="13318">
      <c r="B13318" s="161" t="n">
        <v>29630</v>
      </c>
      <c r="C13318" s="162" t="n">
        <v>126.98</v>
      </c>
      <c r="D13318" s="162" t="n">
        <v>0.015526</v>
      </c>
      <c r="E13318" s="162" t="n"/>
    </row>
    <row r="13319">
      <c r="B13319" s="161" t="n">
        <v>29634</v>
      </c>
      <c r="C13319" s="162" t="n">
        <v>127.81</v>
      </c>
      <c r="D13319" s="162" t="n">
        <v>0.021148</v>
      </c>
      <c r="E13319" s="162" t="n"/>
    </row>
    <row r="13320">
      <c r="B13320" s="161" t="n">
        <v>29635</v>
      </c>
      <c r="C13320" s="162" t="n">
        <v>128.48</v>
      </c>
      <c r="D13320" s="162" t="n">
        <v>0.025462</v>
      </c>
      <c r="E13320" s="162" t="n"/>
    </row>
    <row r="13321">
      <c r="B13321" s="161" t="n">
        <v>29636</v>
      </c>
      <c r="C13321" s="162" t="n">
        <v>126.61</v>
      </c>
      <c r="D13321" s="162" t="n">
        <v>0.009993</v>
      </c>
      <c r="E13321" s="162" t="n"/>
    </row>
    <row r="13322">
      <c r="B13322" s="161" t="n">
        <v>29637</v>
      </c>
      <c r="C13322" s="162" t="n">
        <v>126.58</v>
      </c>
      <c r="D13322" s="162" t="n">
        <v>0.008945</v>
      </c>
      <c r="E13322" s="162" t="n"/>
    </row>
    <row r="13323">
      <c r="B13323" s="161" t="n">
        <v>29640</v>
      </c>
      <c r="C13323" s="162" t="n">
        <v>127.35</v>
      </c>
      <c r="D13323" s="162" t="n">
        <v>0.014206</v>
      </c>
      <c r="E13323" s="162" t="n"/>
    </row>
    <row r="13324">
      <c r="B13324" s="161" t="n">
        <v>29641</v>
      </c>
      <c r="C13324" s="162" t="n">
        <v>127.39</v>
      </c>
      <c r="D13324" s="162" t="n">
        <v>0.013674</v>
      </c>
      <c r="E13324" s="162" t="n"/>
    </row>
    <row r="13325">
      <c r="B13325" s="161" t="n">
        <v>29642</v>
      </c>
      <c r="C13325" s="162" t="n">
        <v>128.52</v>
      </c>
      <c r="D13325" s="162" t="n">
        <v>0.021559</v>
      </c>
      <c r="E13325" s="162" t="n"/>
    </row>
    <row r="13326">
      <c r="B13326" s="161" t="n">
        <v>29643</v>
      </c>
      <c r="C13326" s="162" t="n">
        <v>130.1</v>
      </c>
      <c r="D13326" s="162" t="n">
        <v>0.032772</v>
      </c>
      <c r="E13326" s="162" t="n"/>
    </row>
    <row r="13327">
      <c r="B13327" s="161" t="n">
        <v>29644</v>
      </c>
      <c r="C13327" s="162" t="n">
        <v>131.27</v>
      </c>
      <c r="D13327" s="162" t="n">
        <v>0.040734</v>
      </c>
      <c r="E13327" s="162" t="n"/>
    </row>
    <row r="13328">
      <c r="B13328" s="161" t="n">
        <v>29647</v>
      </c>
      <c r="C13328" s="162" t="n">
        <v>132.01</v>
      </c>
      <c r="D13328" s="162" t="n">
        <v>0.045357</v>
      </c>
      <c r="E13328" s="162" t="n"/>
    </row>
    <row r="13329">
      <c r="B13329" s="161" t="n">
        <v>29648</v>
      </c>
      <c r="C13329" s="162" t="n">
        <v>130.56</v>
      </c>
      <c r="D13329" s="162" t="n">
        <v>0.033379</v>
      </c>
      <c r="E13329" s="162" t="n"/>
    </row>
    <row r="13330">
      <c r="B13330" s="161" t="n">
        <v>29649</v>
      </c>
      <c r="C13330" s="162" t="n">
        <v>130.86</v>
      </c>
      <c r="D13330" s="162" t="n">
        <v>0.034743</v>
      </c>
      <c r="E13330" s="162" t="n"/>
    </row>
    <row r="13331">
      <c r="B13331" s="161" t="n">
        <v>29650</v>
      </c>
      <c r="C13331" s="162" t="n">
        <v>129.93</v>
      </c>
      <c r="D13331" s="162" t="n">
        <v>0.026731</v>
      </c>
      <c r="E13331" s="162" t="n"/>
    </row>
    <row r="13332">
      <c r="B13332" s="161" t="n">
        <v>29651</v>
      </c>
      <c r="C13332" s="162" t="n">
        <v>129.85</v>
      </c>
      <c r="D13332" s="162" t="n">
        <v>0.025237</v>
      </c>
      <c r="E13332" s="162" t="n"/>
    </row>
    <row r="13333">
      <c r="B13333" s="161" t="n">
        <v>29654</v>
      </c>
      <c r="C13333" s="162" t="n">
        <v>131.12</v>
      </c>
      <c r="D13333" s="162" t="n">
        <v>0.034046</v>
      </c>
      <c r="E13333" s="162" t="n"/>
    </row>
    <row r="13334">
      <c r="B13334" s="161" t="n">
        <v>29655</v>
      </c>
      <c r="C13334" s="162" t="n">
        <v>130.46</v>
      </c>
      <c r="D13334" s="162" t="n">
        <v>0.028154</v>
      </c>
      <c r="E13334" s="162" t="n"/>
    </row>
    <row r="13335">
      <c r="B13335" s="161" t="n">
        <v>29656</v>
      </c>
      <c r="C13335" s="162" t="n">
        <v>129.95</v>
      </c>
      <c r="D13335" s="162" t="n">
        <v>0.023475</v>
      </c>
      <c r="E13335" s="162" t="n"/>
    </row>
    <row r="13336">
      <c r="B13336" s="161" t="n">
        <v>29657</v>
      </c>
      <c r="C13336" s="162" t="n">
        <v>133.19</v>
      </c>
      <c r="D13336" s="162" t="n">
        <v>0.047244</v>
      </c>
      <c r="E13336" s="162" t="n"/>
    </row>
    <row r="13337">
      <c r="B13337" s="161" t="n">
        <v>29658</v>
      </c>
      <c r="C13337" s="162" t="n">
        <v>133.11</v>
      </c>
      <c r="D13337" s="162" t="n">
        <v>0.045815</v>
      </c>
      <c r="E13337" s="162" t="n"/>
    </row>
    <row r="13338">
      <c r="B13338" s="161" t="n">
        <v>29661</v>
      </c>
      <c r="C13338" s="162" t="n">
        <v>134.68</v>
      </c>
      <c r="D13338" s="162" t="n">
        <v>0.056582</v>
      </c>
      <c r="E13338" s="162" t="n"/>
    </row>
    <row r="13339">
      <c r="B13339" s="161" t="n">
        <v>29662</v>
      </c>
      <c r="C13339" s="162" t="n">
        <v>133.92</v>
      </c>
      <c r="D13339" s="162" t="n">
        <v>0.050032</v>
      </c>
      <c r="E13339" s="162" t="n"/>
    </row>
    <row r="13340">
      <c r="B13340" s="161" t="n">
        <v>29663</v>
      </c>
      <c r="C13340" s="162" t="n">
        <v>134.22</v>
      </c>
      <c r="D13340" s="162" t="n">
        <v>0.051349</v>
      </c>
      <c r="E13340" s="162" t="n"/>
    </row>
    <row r="13341">
      <c r="B13341" s="161" t="n">
        <v>29664</v>
      </c>
      <c r="C13341" s="162" t="n">
        <v>133.46</v>
      </c>
      <c r="D13341" s="162" t="n">
        <v>0.044771</v>
      </c>
      <c r="E13341" s="162" t="n"/>
    </row>
    <row r="13342">
      <c r="B13342" s="161" t="n">
        <v>29665</v>
      </c>
      <c r="C13342" s="162" t="n">
        <v>134.08</v>
      </c>
      <c r="D13342" s="162" t="n">
        <v>0.048565</v>
      </c>
      <c r="E13342" s="162" t="n"/>
    </row>
    <row r="13343">
      <c r="B13343" s="161" t="n">
        <v>29668</v>
      </c>
      <c r="C13343" s="162" t="n">
        <v>135.69</v>
      </c>
      <c r="D13343" s="162" t="n">
        <v>0.059605</v>
      </c>
      <c r="E13343" s="162" t="n"/>
    </row>
    <row r="13344">
      <c r="B13344" s="161" t="n">
        <v>29669</v>
      </c>
      <c r="C13344" s="162" t="n">
        <v>134.67</v>
      </c>
      <c r="D13344" s="162" t="n">
        <v>0.05122</v>
      </c>
      <c r="E13344" s="162" t="n"/>
    </row>
    <row r="13345">
      <c r="B13345" s="161" t="n">
        <v>29670</v>
      </c>
      <c r="C13345" s="162" t="n">
        <v>137.11</v>
      </c>
      <c r="D13345" s="162" t="n">
        <v>0.068262</v>
      </c>
      <c r="E13345" s="162" t="n"/>
    </row>
    <row r="13346">
      <c r="B13346" s="161" t="n">
        <v>29671</v>
      </c>
      <c r="C13346" s="162" t="n">
        <v>136.27</v>
      </c>
      <c r="D13346" s="162" t="n">
        <v>0.061274</v>
      </c>
      <c r="E13346" s="162" t="n"/>
    </row>
    <row r="13347">
      <c r="B13347" s="161" t="n">
        <v>29672</v>
      </c>
      <c r="C13347" s="162" t="n">
        <v>134.65</v>
      </c>
      <c r="D13347" s="162" t="n">
        <v>0.048588</v>
      </c>
      <c r="E13347" s="162" t="n"/>
    </row>
    <row r="13348">
      <c r="B13348" s="161" t="n">
        <v>29675</v>
      </c>
      <c r="C13348" s="162" t="n">
        <v>134.28</v>
      </c>
      <c r="D13348" s="162" t="n">
        <v>0.045105</v>
      </c>
      <c r="E13348" s="162" t="n"/>
    </row>
    <row r="13349">
      <c r="B13349" s="161" t="n">
        <v>29676</v>
      </c>
      <c r="C13349" s="162" t="n">
        <v>136</v>
      </c>
      <c r="D13349" s="162" t="n">
        <v>0.057047</v>
      </c>
      <c r="E13349" s="162" t="n"/>
    </row>
    <row r="13350">
      <c r="B13350" s="161" t="n">
        <v>29677</v>
      </c>
      <c r="C13350" s="162" t="n">
        <v>136.57</v>
      </c>
      <c r="D13350" s="162" t="n">
        <v>0.060432</v>
      </c>
      <c r="E13350" s="162" t="n"/>
    </row>
    <row r="13351">
      <c r="B13351" s="161" t="n">
        <v>29678</v>
      </c>
      <c r="C13351" s="162" t="n">
        <v>136.32</v>
      </c>
      <c r="D13351" s="162" t="n">
        <v>0.057811</v>
      </c>
      <c r="E13351" s="162" t="n"/>
    </row>
    <row r="13352">
      <c r="B13352" s="161" t="n">
        <v>29679</v>
      </c>
      <c r="C13352" s="162" t="n">
        <v>135.49</v>
      </c>
      <c r="D13352" s="162" t="n">
        <v>0.050957</v>
      </c>
      <c r="E13352" s="162" t="n"/>
    </row>
    <row r="13353">
      <c r="B13353" s="161" t="n">
        <v>29682</v>
      </c>
      <c r="C13353" s="162" t="n">
        <v>133.93</v>
      </c>
      <c r="D13353" s="162" t="n">
        <v>0.038628</v>
      </c>
      <c r="E13353" s="162" t="n"/>
    </row>
    <row r="13354">
      <c r="B13354" s="161" t="n">
        <v>29683</v>
      </c>
      <c r="C13354" s="162" t="n">
        <v>133.91</v>
      </c>
      <c r="D13354" s="162" t="n">
        <v>0.037709</v>
      </c>
      <c r="E13354" s="162" t="n"/>
    </row>
    <row r="13355">
      <c r="B13355" s="161" t="n">
        <v>29684</v>
      </c>
      <c r="C13355" s="162" t="n">
        <v>134.91</v>
      </c>
      <c r="D13355" s="162" t="n">
        <v>0.044358</v>
      </c>
      <c r="E13355" s="162" t="n"/>
    </row>
    <row r="13356">
      <c r="B13356" s="161" t="n">
        <v>29685</v>
      </c>
      <c r="C13356" s="162" t="n">
        <v>134.67</v>
      </c>
      <c r="D13356" s="162" t="n">
        <v>0.041821</v>
      </c>
      <c r="E13356" s="162" t="n"/>
    </row>
    <row r="13357">
      <c r="B13357" s="161" t="n">
        <v>29686</v>
      </c>
      <c r="C13357" s="162" t="n">
        <v>134.51</v>
      </c>
      <c r="D13357" s="162" t="n">
        <v>0.039944</v>
      </c>
      <c r="E13357" s="162" t="n"/>
    </row>
    <row r="13358">
      <c r="B13358" s="161" t="n">
        <v>29689</v>
      </c>
      <c r="C13358" s="162" t="n">
        <v>133.15</v>
      </c>
      <c r="D13358" s="162" t="n">
        <v>0.029126</v>
      </c>
      <c r="E13358" s="162" t="n"/>
    </row>
    <row r="13359">
      <c r="B13359" s="161" t="n">
        <v>29690</v>
      </c>
      <c r="C13359" s="162" t="n">
        <v>132.68</v>
      </c>
      <c r="D13359" s="162" t="n">
        <v>0.024945</v>
      </c>
      <c r="E13359" s="162" t="n"/>
    </row>
    <row r="13360">
      <c r="B13360" s="161" t="n">
        <v>29691</v>
      </c>
      <c r="C13360" s="162" t="n">
        <v>134.17</v>
      </c>
      <c r="D13360" s="162" t="n">
        <v>0.035343</v>
      </c>
      <c r="E13360" s="162" t="n"/>
    </row>
    <row r="13361">
      <c r="B13361" s="161" t="n">
        <v>29692</v>
      </c>
      <c r="C13361" s="162" t="n">
        <v>134.7</v>
      </c>
      <c r="D13361" s="162" t="n">
        <v>0.038522</v>
      </c>
      <c r="E13361" s="162" t="n"/>
    </row>
    <row r="13362">
      <c r="B13362" s="161" t="n">
        <v>29696</v>
      </c>
      <c r="C13362" s="162" t="n">
        <v>135.45</v>
      </c>
      <c r="D13362" s="162" t="n">
        <v>0.043313</v>
      </c>
      <c r="E13362" s="162" t="n"/>
    </row>
    <row r="13363">
      <c r="B13363" s="161" t="n">
        <v>29697</v>
      </c>
      <c r="C13363" s="162" t="n">
        <v>134.23</v>
      </c>
      <c r="D13363" s="162" t="n">
        <v>0.033618</v>
      </c>
      <c r="E13363" s="162" t="n"/>
    </row>
    <row r="13364">
      <c r="B13364" s="161" t="n">
        <v>29698</v>
      </c>
      <c r="C13364" s="162" t="n">
        <v>134.14</v>
      </c>
      <c r="D13364" s="162" t="n">
        <v>0.032337</v>
      </c>
      <c r="E13364" s="162" t="n"/>
    </row>
    <row r="13365">
      <c r="B13365" s="161" t="n">
        <v>29699</v>
      </c>
      <c r="C13365" s="162" t="n">
        <v>133.94</v>
      </c>
      <c r="D13365" s="162" t="n">
        <v>0.030226</v>
      </c>
      <c r="E13365" s="162" t="n"/>
    </row>
    <row r="13366">
      <c r="B13366" s="161" t="n">
        <v>29700</v>
      </c>
      <c r="C13366" s="162" t="n">
        <v>135.14</v>
      </c>
      <c r="D13366" s="162" t="n">
        <v>0.038485</v>
      </c>
      <c r="E13366" s="162" t="n"/>
    </row>
    <row r="13367">
      <c r="B13367" s="161" t="n">
        <v>29703</v>
      </c>
      <c r="C13367" s="162" t="n">
        <v>135.48</v>
      </c>
      <c r="D13367" s="162" t="n">
        <v>0.040285</v>
      </c>
      <c r="E13367" s="162" t="n"/>
    </row>
    <row r="13368">
      <c r="B13368" s="161" t="n">
        <v>29704</v>
      </c>
      <c r="C13368" s="162" t="n">
        <v>134.33</v>
      </c>
      <c r="D13368" s="162" t="n">
        <v>0.031128</v>
      </c>
      <c r="E13368" s="162" t="n"/>
    </row>
    <row r="13369">
      <c r="B13369" s="161" t="n">
        <v>29705</v>
      </c>
      <c r="C13369" s="162" t="n">
        <v>133.05</v>
      </c>
      <c r="D13369" s="162" t="n">
        <v>0.021052</v>
      </c>
      <c r="E13369" s="162" t="n"/>
    </row>
    <row r="13370">
      <c r="B13370" s="161" t="n">
        <v>29706</v>
      </c>
      <c r="C13370" s="162" t="n">
        <v>132.81</v>
      </c>
      <c r="D13370" s="162" t="n">
        <v>0.018729</v>
      </c>
      <c r="E13370" s="162" t="n"/>
    </row>
    <row r="13371">
      <c r="B13371" s="161" t="n">
        <v>29707</v>
      </c>
      <c r="C13371" s="162" t="n">
        <v>132.72</v>
      </c>
      <c r="D13371" s="162" t="n">
        <v>0.017549</v>
      </c>
      <c r="E13371" s="162" t="n"/>
    </row>
    <row r="13372">
      <c r="B13372" s="161" t="n">
        <v>29710</v>
      </c>
      <c r="C13372" s="162" t="n">
        <v>130.67</v>
      </c>
      <c r="D13372" s="162" t="n">
        <v>0.001628</v>
      </c>
      <c r="E13372" s="162" t="n"/>
    </row>
    <row r="13373">
      <c r="B13373" s="161" t="n">
        <v>29711</v>
      </c>
      <c r="C13373" s="162" t="n">
        <v>130.32</v>
      </c>
      <c r="D13373" s="162" t="n">
        <v>-0.001371</v>
      </c>
      <c r="E13373" s="162" t="n"/>
    </row>
    <row r="13374">
      <c r="B13374" s="161" t="n">
        <v>29712</v>
      </c>
      <c r="C13374" s="162" t="n">
        <v>130.78</v>
      </c>
      <c r="D13374" s="162" t="n">
        <v>0.001836</v>
      </c>
      <c r="E13374" s="162" t="n"/>
    </row>
    <row r="13375">
      <c r="B13375" s="161" t="n">
        <v>29713</v>
      </c>
      <c r="C13375" s="162" t="n">
        <v>131.67</v>
      </c>
      <c r="D13375" s="162" t="n">
        <v>0.008255</v>
      </c>
      <c r="E13375" s="162" t="n"/>
    </row>
    <row r="13376">
      <c r="B13376" s="161" t="n">
        <v>29714</v>
      </c>
      <c r="C13376" s="162" t="n">
        <v>131.66</v>
      </c>
      <c r="D13376" s="162" t="n">
        <v>0.007806</v>
      </c>
      <c r="E13376" s="162" t="n"/>
    </row>
    <row r="13377">
      <c r="B13377" s="161" t="n">
        <v>29717</v>
      </c>
      <c r="C13377" s="162" t="n">
        <v>129.71</v>
      </c>
      <c r="D13377" s="162" t="n">
        <v>-0.007418</v>
      </c>
      <c r="E13377" s="162" t="n"/>
    </row>
    <row r="13378">
      <c r="B13378" s="161" t="n">
        <v>29718</v>
      </c>
      <c r="C13378" s="162" t="n">
        <v>130.72</v>
      </c>
      <c r="D13378" s="162" t="n">
        <v>-4.2e-05</v>
      </c>
      <c r="E13378" s="162" t="n"/>
    </row>
    <row r="13379">
      <c r="B13379" s="161" t="n">
        <v>29719</v>
      </c>
      <c r="C13379" s="162" t="n">
        <v>130.55</v>
      </c>
      <c r="D13379" s="162" t="n">
        <v>-0.001692</v>
      </c>
      <c r="E13379" s="162" t="n"/>
    </row>
    <row r="13380">
      <c r="B13380" s="161" t="n">
        <v>29720</v>
      </c>
      <c r="C13380" s="162" t="n">
        <v>131.28</v>
      </c>
      <c r="D13380" s="162" t="n">
        <v>0.003545</v>
      </c>
      <c r="E13380" s="162" t="n"/>
    </row>
    <row r="13381">
      <c r="B13381" s="161" t="n">
        <v>29721</v>
      </c>
      <c r="C13381" s="162" t="n">
        <v>132.17</v>
      </c>
      <c r="D13381" s="162" t="n">
        <v>0.009920999999999999</v>
      </c>
      <c r="E13381" s="162" t="n"/>
    </row>
    <row r="13382">
      <c r="B13382" s="161" t="n">
        <v>29724</v>
      </c>
      <c r="C13382" s="162" t="n">
        <v>132.54</v>
      </c>
      <c r="D13382" s="162" t="n">
        <v>0.012301</v>
      </c>
      <c r="E13382" s="162" t="n"/>
    </row>
    <row r="13383">
      <c r="B13383" s="161" t="n">
        <v>29725</v>
      </c>
      <c r="C13383" s="162" t="n">
        <v>132.09</v>
      </c>
      <c r="D13383" s="162" t="n">
        <v>0.008484999999999999</v>
      </c>
      <c r="E13383" s="162" t="n"/>
    </row>
    <row r="13384">
      <c r="B13384" s="161" t="n">
        <v>29726</v>
      </c>
      <c r="C13384" s="162" t="n">
        <v>132</v>
      </c>
      <c r="D13384" s="162" t="n">
        <v>0.007383</v>
      </c>
      <c r="E13384" s="162" t="n"/>
    </row>
    <row r="13385">
      <c r="B13385" s="161" t="n">
        <v>29727</v>
      </c>
      <c r="C13385" s="162" t="n">
        <v>131.75</v>
      </c>
      <c r="D13385" s="162" t="n">
        <v>0.005067</v>
      </c>
      <c r="E13385" s="162" t="n"/>
    </row>
    <row r="13386">
      <c r="B13386" s="161" t="n">
        <v>29728</v>
      </c>
      <c r="C13386" s="162" t="n">
        <v>131.33</v>
      </c>
      <c r="D13386" s="162" t="n">
        <v>0.001501</v>
      </c>
      <c r="E13386" s="162" t="n"/>
    </row>
    <row r="13387">
      <c r="B13387" s="161" t="n">
        <v>29732</v>
      </c>
      <c r="C13387" s="162" t="n">
        <v>132.77</v>
      </c>
      <c r="D13387" s="162" t="n">
        <v>0.012045</v>
      </c>
      <c r="E13387" s="162" t="n"/>
    </row>
    <row r="13388">
      <c r="B13388" s="161" t="n">
        <v>29733</v>
      </c>
      <c r="C13388" s="162" t="n">
        <v>133.77</v>
      </c>
      <c r="D13388" s="162" t="n">
        <v>0.019162</v>
      </c>
      <c r="E13388" s="162" t="n"/>
    </row>
    <row r="13389">
      <c r="B13389" s="161" t="n">
        <v>29734</v>
      </c>
      <c r="C13389" s="162" t="n">
        <v>133.45</v>
      </c>
      <c r="D13389" s="162" t="n">
        <v>0.016436</v>
      </c>
      <c r="E13389" s="162" t="n"/>
    </row>
    <row r="13390">
      <c r="B13390" s="161" t="n">
        <v>29735</v>
      </c>
      <c r="C13390" s="162" t="n">
        <v>132.59</v>
      </c>
      <c r="D13390" s="162" t="n">
        <v>0.009636</v>
      </c>
      <c r="E13390" s="162" t="n"/>
    </row>
    <row r="13391">
      <c r="B13391" s="161" t="n">
        <v>29738</v>
      </c>
      <c r="C13391" s="162" t="n">
        <v>132.41</v>
      </c>
      <c r="D13391" s="162" t="n">
        <v>0.00793</v>
      </c>
      <c r="E13391" s="162" t="n"/>
    </row>
    <row r="13392">
      <c r="B13392" s="161" t="n">
        <v>29739</v>
      </c>
      <c r="C13392" s="162" t="n">
        <v>130.62</v>
      </c>
      <c r="D13392" s="162" t="n">
        <v>-0.005885</v>
      </c>
      <c r="E13392" s="162" t="n"/>
    </row>
    <row r="13393">
      <c r="B13393" s="161" t="n">
        <v>29740</v>
      </c>
      <c r="C13393" s="162" t="n">
        <v>130.71</v>
      </c>
      <c r="D13393" s="162" t="n">
        <v>-0.005386</v>
      </c>
      <c r="E13393" s="162" t="n"/>
    </row>
    <row r="13394">
      <c r="B13394" s="161" t="n">
        <v>29741</v>
      </c>
      <c r="C13394" s="162" t="n">
        <v>130.96</v>
      </c>
      <c r="D13394" s="162" t="n">
        <v>-0.003764</v>
      </c>
      <c r="E13394" s="162" t="n"/>
    </row>
    <row r="13395">
      <c r="B13395" s="161" t="n">
        <v>29742</v>
      </c>
      <c r="C13395" s="162" t="n">
        <v>132.22</v>
      </c>
      <c r="D13395" s="162" t="n">
        <v>0.005446</v>
      </c>
      <c r="E13395" s="162" t="n"/>
    </row>
    <row r="13396">
      <c r="B13396" s="161" t="n">
        <v>29745</v>
      </c>
      <c r="C13396" s="162" t="n">
        <v>132.24</v>
      </c>
      <c r="D13396" s="162" t="n">
        <v>0.005275</v>
      </c>
      <c r="E13396" s="162" t="n"/>
    </row>
    <row r="13397">
      <c r="B13397" s="161" t="n">
        <v>29746</v>
      </c>
      <c r="C13397" s="162" t="n">
        <v>131.97</v>
      </c>
      <c r="D13397" s="162" t="n">
        <v>0.002984</v>
      </c>
      <c r="E13397" s="162" t="n"/>
    </row>
    <row r="13398">
      <c r="B13398" s="161" t="n">
        <v>29747</v>
      </c>
      <c r="C13398" s="162" t="n">
        <v>132.32</v>
      </c>
      <c r="D13398" s="162" t="n">
        <v>0.005393</v>
      </c>
      <c r="E13398" s="162" t="n"/>
    </row>
    <row r="13399">
      <c r="B13399" s="161" t="n">
        <v>29748</v>
      </c>
      <c r="C13399" s="162" t="n">
        <v>133.75</v>
      </c>
      <c r="D13399" s="162" t="n">
        <v>0.015816</v>
      </c>
      <c r="E13399" s="162" t="n"/>
    </row>
    <row r="13400">
      <c r="B13400" s="161" t="n">
        <v>29749</v>
      </c>
      <c r="C13400" s="162" t="n">
        <v>133.49</v>
      </c>
      <c r="D13400" s="162" t="n">
        <v>0.013542</v>
      </c>
      <c r="E13400" s="162" t="n"/>
    </row>
    <row r="13401">
      <c r="B13401" s="161" t="n">
        <v>29752</v>
      </c>
      <c r="C13401" s="162" t="n">
        <v>133.61</v>
      </c>
      <c r="D13401" s="162" t="n">
        <v>0.014057</v>
      </c>
      <c r="E13401" s="162" t="n"/>
    </row>
    <row r="13402">
      <c r="B13402" s="161" t="n">
        <v>29753</v>
      </c>
      <c r="C13402" s="162" t="n">
        <v>132.15</v>
      </c>
      <c r="D13402" s="162" t="n">
        <v>0.002688</v>
      </c>
      <c r="E13402" s="162" t="n"/>
    </row>
    <row r="13403">
      <c r="B13403" s="161" t="n">
        <v>29754</v>
      </c>
      <c r="C13403" s="162" t="n">
        <v>133.32</v>
      </c>
      <c r="D13403" s="162" t="n">
        <v>0.011087</v>
      </c>
      <c r="E13403" s="162" t="n"/>
    </row>
    <row r="13404">
      <c r="B13404" s="161" t="n">
        <v>29755</v>
      </c>
      <c r="C13404" s="162" t="n">
        <v>131.64</v>
      </c>
      <c r="D13404" s="162" t="n">
        <v>-0.001894</v>
      </c>
      <c r="E13404" s="162" t="n"/>
    </row>
    <row r="13405">
      <c r="B13405" s="161" t="n">
        <v>29756</v>
      </c>
      <c r="C13405" s="162" t="n">
        <v>132.27</v>
      </c>
      <c r="D13405" s="162" t="n">
        <v>0.002647</v>
      </c>
      <c r="E13405" s="162" t="n"/>
    </row>
    <row r="13406">
      <c r="B13406" s="161" t="n">
        <v>29759</v>
      </c>
      <c r="C13406" s="162" t="n">
        <v>131.95</v>
      </c>
      <c r="D13406" s="162" t="n">
        <v>-2.2e-05</v>
      </c>
      <c r="E13406" s="162" t="n"/>
    </row>
    <row r="13407">
      <c r="B13407" s="161" t="n">
        <v>29760</v>
      </c>
      <c r="C13407" s="162" t="n">
        <v>133.35</v>
      </c>
      <c r="D13407" s="162" t="n">
        <v>0.010211</v>
      </c>
      <c r="E13407" s="162" t="n"/>
    </row>
    <row r="13408">
      <c r="B13408" s="161" t="n">
        <v>29761</v>
      </c>
      <c r="C13408" s="162" t="n">
        <v>132.66</v>
      </c>
      <c r="D13408" s="162" t="n">
        <v>0.004669</v>
      </c>
      <c r="E13408" s="162" t="n"/>
    </row>
    <row r="13409">
      <c r="B13409" s="161" t="n">
        <v>29762</v>
      </c>
      <c r="C13409" s="162" t="n">
        <v>132.81</v>
      </c>
      <c r="D13409" s="162" t="n">
        <v>0.005468</v>
      </c>
      <c r="E13409" s="162" t="n"/>
    </row>
    <row r="13410">
      <c r="B13410" s="161" t="n">
        <v>29763</v>
      </c>
      <c r="C13410" s="162" t="n">
        <v>132.56</v>
      </c>
      <c r="D13410" s="162" t="n">
        <v>0.003291</v>
      </c>
      <c r="E13410" s="162" t="n"/>
    </row>
    <row r="13411">
      <c r="B13411" s="161" t="n">
        <v>29766</v>
      </c>
      <c r="C13411" s="162" t="n">
        <v>131.89</v>
      </c>
      <c r="D13411" s="162" t="n">
        <v>-0.002012</v>
      </c>
      <c r="E13411" s="162" t="n"/>
    </row>
    <row r="13412">
      <c r="B13412" s="161" t="n">
        <v>29767</v>
      </c>
      <c r="C13412" s="162" t="n">
        <v>131.21</v>
      </c>
      <c r="D13412" s="162" t="n">
        <v>-0.007396</v>
      </c>
      <c r="E13412" s="162" t="n"/>
    </row>
    <row r="13413">
      <c r="B13413" s="161" t="n">
        <v>29768</v>
      </c>
      <c r="C13413" s="162" t="n">
        <v>129.77</v>
      </c>
      <c r="D13413" s="162" t="n">
        <v>-0.018586</v>
      </c>
      <c r="E13413" s="162" t="n"/>
    </row>
    <row r="13414">
      <c r="B13414" s="161" t="n">
        <v>29769</v>
      </c>
      <c r="C13414" s="162" t="n">
        <v>128.64</v>
      </c>
      <c r="D13414" s="162" t="n">
        <v>-0.027404</v>
      </c>
      <c r="E13414" s="162" t="n"/>
    </row>
    <row r="13415">
      <c r="B13415" s="161" t="n">
        <v>29773</v>
      </c>
      <c r="C13415" s="162" t="n">
        <v>127.37</v>
      </c>
      <c r="D13415" s="162" t="n">
        <v>-0.037269</v>
      </c>
      <c r="E13415" s="162" t="n"/>
    </row>
    <row r="13416">
      <c r="B13416" s="161" t="n">
        <v>29774</v>
      </c>
      <c r="C13416" s="162" t="n">
        <v>128.24</v>
      </c>
      <c r="D13416" s="162" t="n">
        <v>-0.030456</v>
      </c>
      <c r="E13416" s="162" t="n"/>
    </row>
    <row r="13417">
      <c r="B13417" s="161" t="n">
        <v>29775</v>
      </c>
      <c r="C13417" s="162" t="n">
        <v>128.32</v>
      </c>
      <c r="D13417" s="162" t="n">
        <v>-0.029797</v>
      </c>
      <c r="E13417" s="162" t="n"/>
    </row>
    <row r="13418">
      <c r="B13418" s="161" t="n">
        <v>29776</v>
      </c>
      <c r="C13418" s="162" t="n">
        <v>129.3</v>
      </c>
      <c r="D13418" s="162" t="n">
        <v>-0.022147</v>
      </c>
      <c r="E13418" s="162" t="n"/>
    </row>
    <row r="13419">
      <c r="B13419" s="161" t="n">
        <v>29777</v>
      </c>
      <c r="C13419" s="162" t="n">
        <v>129.37</v>
      </c>
      <c r="D13419" s="162" t="n">
        <v>-0.021603</v>
      </c>
      <c r="E13419" s="162" t="n"/>
    </row>
    <row r="13420">
      <c r="B13420" s="161" t="n">
        <v>29780</v>
      </c>
      <c r="C13420" s="162" t="n">
        <v>129.64</v>
      </c>
      <c r="D13420" s="162" t="n">
        <v>-0.019491</v>
      </c>
      <c r="E13420" s="162" t="n"/>
    </row>
    <row r="13421">
      <c r="B13421" s="161" t="n">
        <v>29781</v>
      </c>
      <c r="C13421" s="162" t="n">
        <v>129.65</v>
      </c>
      <c r="D13421" s="162" t="n">
        <v>-0.019449</v>
      </c>
      <c r="E13421" s="162" t="n"/>
    </row>
    <row r="13422">
      <c r="B13422" s="161" t="n">
        <v>29782</v>
      </c>
      <c r="C13422" s="162" t="n">
        <v>130.25</v>
      </c>
      <c r="D13422" s="162" t="n">
        <v>-0.014979</v>
      </c>
      <c r="E13422" s="162" t="n"/>
    </row>
    <row r="13423">
      <c r="B13423" s="161" t="n">
        <v>29783</v>
      </c>
      <c r="C13423" s="162" t="n">
        <v>130.34</v>
      </c>
      <c r="D13423" s="162" t="n">
        <v>-0.014546</v>
      </c>
      <c r="E13423" s="162" t="n"/>
    </row>
    <row r="13424">
      <c r="B13424" s="161" t="n">
        <v>29784</v>
      </c>
      <c r="C13424" s="162" t="n">
        <v>130.76</v>
      </c>
      <c r="D13424" s="162" t="n">
        <v>-0.011529</v>
      </c>
      <c r="E13424" s="162" t="n"/>
    </row>
    <row r="13425">
      <c r="B13425" s="161" t="n">
        <v>29787</v>
      </c>
      <c r="C13425" s="162" t="n">
        <v>128.72</v>
      </c>
      <c r="D13425" s="162" t="n">
        <v>-0.027313</v>
      </c>
      <c r="E13425" s="162" t="n"/>
    </row>
    <row r="13426">
      <c r="B13426" s="161" t="n">
        <v>29788</v>
      </c>
      <c r="C13426" s="162" t="n">
        <v>128.34</v>
      </c>
      <c r="D13426" s="162" t="n">
        <v>-0.030279</v>
      </c>
      <c r="E13426" s="162" t="n"/>
    </row>
    <row r="13427">
      <c r="B13427" s="161" t="n">
        <v>29789</v>
      </c>
      <c r="C13427" s="162" t="n">
        <v>127.13</v>
      </c>
      <c r="D13427" s="162" t="n">
        <v>-0.039669</v>
      </c>
      <c r="E13427" s="162" t="n"/>
    </row>
    <row r="13428">
      <c r="B13428" s="161" t="n">
        <v>29790</v>
      </c>
      <c r="C13428" s="162" t="n">
        <v>127.4</v>
      </c>
      <c r="D13428" s="162" t="n">
        <v>-0.037383</v>
      </c>
      <c r="E13428" s="162" t="n"/>
    </row>
    <row r="13429">
      <c r="B13429" s="161" t="n">
        <v>29791</v>
      </c>
      <c r="C13429" s="162" t="n">
        <v>128.46</v>
      </c>
      <c r="D13429" s="162" t="n">
        <v>-0.029002</v>
      </c>
      <c r="E13429" s="162" t="n"/>
    </row>
    <row r="13430">
      <c r="B13430" s="161" t="n">
        <v>29794</v>
      </c>
      <c r="C13430" s="162" t="n">
        <v>129.9</v>
      </c>
      <c r="D13430" s="162" t="n">
        <v>-0.017788</v>
      </c>
      <c r="E13430" s="162" t="n"/>
    </row>
    <row r="13431">
      <c r="B13431" s="161" t="n">
        <v>29795</v>
      </c>
      <c r="C13431" s="162" t="n">
        <v>129.14</v>
      </c>
      <c r="D13431" s="162" t="n">
        <v>-0.023584</v>
      </c>
      <c r="E13431" s="162" t="n"/>
    </row>
    <row r="13432">
      <c r="B13432" s="161" t="n">
        <v>29796</v>
      </c>
      <c r="C13432" s="162" t="n">
        <v>129.16</v>
      </c>
      <c r="D13432" s="162" t="n">
        <v>-0.023387</v>
      </c>
      <c r="E13432" s="162" t="n"/>
    </row>
    <row r="13433">
      <c r="B13433" s="161" t="n">
        <v>29797</v>
      </c>
      <c r="C13433" s="162" t="n">
        <v>130.01</v>
      </c>
      <c r="D13433" s="162" t="n">
        <v>-0.016751</v>
      </c>
      <c r="E13433" s="162" t="n"/>
    </row>
    <row r="13434">
      <c r="B13434" s="161" t="n">
        <v>29798</v>
      </c>
      <c r="C13434" s="162" t="n">
        <v>130.92</v>
      </c>
      <c r="D13434" s="162" t="n">
        <v>-0.009734</v>
      </c>
      <c r="E13434" s="162" t="n"/>
    </row>
    <row r="13435">
      <c r="B13435" s="161" t="n">
        <v>29801</v>
      </c>
      <c r="C13435" s="162" t="n">
        <v>130.48</v>
      </c>
      <c r="D13435" s="162" t="n">
        <v>-0.012979</v>
      </c>
      <c r="E13435" s="162" t="n"/>
    </row>
    <row r="13436">
      <c r="B13436" s="161" t="n">
        <v>29802</v>
      </c>
      <c r="C13436" s="162" t="n">
        <v>131.98</v>
      </c>
      <c r="D13436" s="162" t="n">
        <v>-0.001539</v>
      </c>
      <c r="E13436" s="162" t="n"/>
    </row>
    <row r="13437">
      <c r="B13437" s="161" t="n">
        <v>29803</v>
      </c>
      <c r="C13437" s="162" t="n">
        <v>132.67</v>
      </c>
      <c r="D13437" s="162" t="n">
        <v>0.003632</v>
      </c>
      <c r="E13437" s="162" t="n"/>
    </row>
    <row r="13438">
      <c r="B13438" s="161" t="n">
        <v>29804</v>
      </c>
      <c r="C13438" s="162" t="n">
        <v>132.64</v>
      </c>
      <c r="D13438" s="162" t="n">
        <v>0.003404</v>
      </c>
      <c r="E13438" s="162" t="n"/>
    </row>
    <row r="13439">
      <c r="B13439" s="161" t="n">
        <v>29805</v>
      </c>
      <c r="C13439" s="162" t="n">
        <v>131.75</v>
      </c>
      <c r="D13439" s="162" t="n">
        <v>-0.003325</v>
      </c>
      <c r="E13439" s="162" t="n"/>
    </row>
    <row r="13440">
      <c r="B13440" s="161" t="n">
        <v>29808</v>
      </c>
      <c r="C13440" s="162" t="n">
        <v>132.54</v>
      </c>
      <c r="D13440" s="162" t="n">
        <v>0.00263</v>
      </c>
      <c r="E13440" s="162" t="n"/>
    </row>
    <row r="13441">
      <c r="B13441" s="161" t="n">
        <v>29809</v>
      </c>
      <c r="C13441" s="162" t="n">
        <v>133.85</v>
      </c>
      <c r="D13441" s="162" t="n">
        <v>0.012302</v>
      </c>
      <c r="E13441" s="162" t="n"/>
    </row>
    <row r="13442">
      <c r="B13442" s="161" t="n">
        <v>29810</v>
      </c>
      <c r="C13442" s="162" t="n">
        <v>133.4</v>
      </c>
      <c r="D13442" s="162" t="n">
        <v>0.008800000000000001</v>
      </c>
      <c r="E13442" s="162" t="n"/>
    </row>
    <row r="13443">
      <c r="B13443" s="161" t="n">
        <v>29811</v>
      </c>
      <c r="C13443" s="162" t="n">
        <v>133.51</v>
      </c>
      <c r="D13443" s="162" t="n">
        <v>0.009412</v>
      </c>
      <c r="E13443" s="162" t="n"/>
    </row>
    <row r="13444">
      <c r="B13444" s="161" t="n">
        <v>29812</v>
      </c>
      <c r="C13444" s="162" t="n">
        <v>132.49</v>
      </c>
      <c r="D13444" s="162" t="n">
        <v>0.001575</v>
      </c>
      <c r="E13444" s="162" t="n"/>
    </row>
    <row r="13445">
      <c r="B13445" s="161" t="n">
        <v>29815</v>
      </c>
      <c r="C13445" s="162" t="n">
        <v>131.22</v>
      </c>
      <c r="D13445" s="162" t="n">
        <v>-0.008182</v>
      </c>
      <c r="E13445" s="162" t="n"/>
    </row>
    <row r="13446">
      <c r="B13446" s="161" t="n">
        <v>29816</v>
      </c>
      <c r="C13446" s="162" t="n">
        <v>130.11</v>
      </c>
      <c r="D13446" s="162" t="n">
        <v>-0.016822</v>
      </c>
      <c r="E13446" s="162" t="n"/>
    </row>
    <row r="13447">
      <c r="B13447" s="161" t="n">
        <v>29817</v>
      </c>
      <c r="C13447" s="162" t="n">
        <v>130.49</v>
      </c>
      <c r="D13447" s="162" t="n">
        <v>-0.01402</v>
      </c>
      <c r="E13447" s="162" t="n"/>
    </row>
    <row r="13448">
      <c r="B13448" s="161" t="n">
        <v>29818</v>
      </c>
      <c r="C13448" s="162" t="n">
        <v>130.69</v>
      </c>
      <c r="D13448" s="162" t="n">
        <v>-0.01255</v>
      </c>
      <c r="E13448" s="162" t="n"/>
    </row>
    <row r="13449">
      <c r="B13449" s="161" t="n">
        <v>29819</v>
      </c>
      <c r="C13449" s="162" t="n">
        <v>129.23</v>
      </c>
      <c r="D13449" s="162" t="n">
        <v>-0.023705</v>
      </c>
      <c r="E13449" s="162" t="n"/>
    </row>
    <row r="13450">
      <c r="B13450" s="161" t="n">
        <v>29822</v>
      </c>
      <c r="C13450" s="162" t="n">
        <v>125.5</v>
      </c>
      <c r="D13450" s="162" t="n">
        <v>-0.052865</v>
      </c>
      <c r="E13450" s="162" t="n"/>
    </row>
    <row r="13451">
      <c r="B13451" s="161" t="n">
        <v>29823</v>
      </c>
      <c r="C13451" s="162" t="n">
        <v>126.13</v>
      </c>
      <c r="D13451" s="162" t="n">
        <v>-0.047742</v>
      </c>
      <c r="E13451" s="162" t="n"/>
    </row>
    <row r="13452">
      <c r="B13452" s="161" t="n">
        <v>29824</v>
      </c>
      <c r="C13452" s="162" t="n">
        <v>124.96</v>
      </c>
      <c r="D13452" s="162" t="n">
        <v>-0.056891</v>
      </c>
      <c r="E13452" s="162" t="n"/>
    </row>
    <row r="13453">
      <c r="B13453" s="161" t="n">
        <v>29825</v>
      </c>
      <c r="C13453" s="162" t="n">
        <v>123.51</v>
      </c>
      <c r="D13453" s="162" t="n">
        <v>-0.068269</v>
      </c>
      <c r="E13453" s="162" t="n"/>
    </row>
    <row r="13454">
      <c r="B13454" s="161" t="n">
        <v>29826</v>
      </c>
      <c r="C13454" s="162" t="n">
        <v>124.08</v>
      </c>
      <c r="D13454" s="162" t="n">
        <v>-0.063267</v>
      </c>
      <c r="E13454" s="162" t="n"/>
    </row>
    <row r="13455">
      <c r="B13455" s="161" t="n">
        <v>29829</v>
      </c>
      <c r="C13455" s="162" t="n">
        <v>122.79</v>
      </c>
      <c r="D13455" s="162" t="n">
        <v>-0.0732</v>
      </c>
      <c r="E13455" s="162" t="n"/>
    </row>
    <row r="13456">
      <c r="B13456" s="161" t="n">
        <v>29830</v>
      </c>
      <c r="C13456" s="162" t="n">
        <v>123.02</v>
      </c>
      <c r="D13456" s="162" t="n">
        <v>-0.070794</v>
      </c>
      <c r="E13456" s="162" t="n"/>
    </row>
    <row r="13457">
      <c r="B13457" s="161" t="n">
        <v>29831</v>
      </c>
      <c r="C13457" s="162" t="n">
        <v>123.49</v>
      </c>
      <c r="D13457" s="162" t="n">
        <v>-0.06644</v>
      </c>
      <c r="E13457" s="162" t="n"/>
    </row>
    <row r="13458">
      <c r="B13458" s="161" t="n">
        <v>29832</v>
      </c>
      <c r="C13458" s="162" t="n">
        <v>121.24</v>
      </c>
      <c r="D13458" s="162" t="n">
        <v>-0.084129</v>
      </c>
      <c r="E13458" s="162" t="n"/>
    </row>
    <row r="13459">
      <c r="B13459" s="161" t="n">
        <v>29833</v>
      </c>
      <c r="C13459" s="162" t="n">
        <v>120.07</v>
      </c>
      <c r="D13459" s="162" t="n">
        <v>-0.09310599999999999</v>
      </c>
      <c r="E13459" s="162" t="n"/>
    </row>
    <row r="13460">
      <c r="B13460" s="161" t="n">
        <v>29837</v>
      </c>
      <c r="C13460" s="162" t="n">
        <v>117.98</v>
      </c>
      <c r="D13460" s="162" t="n">
        <v>-0.109814</v>
      </c>
      <c r="E13460" s="162" t="n"/>
    </row>
    <row r="13461">
      <c r="B13461" s="161" t="n">
        <v>29838</v>
      </c>
      <c r="C13461" s="162" t="n">
        <v>118.4</v>
      </c>
      <c r="D13461" s="162" t="n">
        <v>-0.105474</v>
      </c>
      <c r="E13461" s="162" t="n"/>
    </row>
    <row r="13462">
      <c r="B13462" s="161" t="n">
        <v>29839</v>
      </c>
      <c r="C13462" s="162" t="n">
        <v>120.14</v>
      </c>
      <c r="D13462" s="162" t="n">
        <v>-0.090194</v>
      </c>
      <c r="E13462" s="162" t="n"/>
    </row>
    <row r="13463">
      <c r="B13463" s="161" t="n">
        <v>29840</v>
      </c>
      <c r="C13463" s="162" t="n">
        <v>121.61</v>
      </c>
      <c r="D13463" s="162" t="n">
        <v>-0.077359</v>
      </c>
      <c r="E13463" s="162" t="n"/>
    </row>
    <row r="13464">
      <c r="B13464" s="161" t="n">
        <v>29843</v>
      </c>
      <c r="C13464" s="162" t="n">
        <v>120.66</v>
      </c>
      <c r="D13464" s="162" t="n">
        <v>-0.08445900000000001</v>
      </c>
      <c r="E13464" s="162" t="n"/>
    </row>
    <row r="13465">
      <c r="B13465" s="161" t="n">
        <v>29844</v>
      </c>
      <c r="C13465" s="162" t="n">
        <v>119.77</v>
      </c>
      <c r="D13465" s="162" t="n">
        <v>-0.091072</v>
      </c>
      <c r="E13465" s="162" t="n"/>
    </row>
    <row r="13466">
      <c r="B13466" s="161" t="n">
        <v>29845</v>
      </c>
      <c r="C13466" s="162" t="n">
        <v>118.87</v>
      </c>
      <c r="D13466" s="162" t="n">
        <v>-0.097915</v>
      </c>
      <c r="E13466" s="162" t="n"/>
    </row>
    <row r="13467">
      <c r="B13467" s="161" t="n">
        <v>29846</v>
      </c>
      <c r="C13467" s="162" t="n">
        <v>117.15</v>
      </c>
      <c r="D13467" s="162" t="n">
        <v>-0.111734</v>
      </c>
      <c r="E13467" s="162" t="n"/>
    </row>
    <row r="13468">
      <c r="B13468" s="161" t="n">
        <v>29847</v>
      </c>
      <c r="C13468" s="162" t="n">
        <v>116.26</v>
      </c>
      <c r="D13468" s="162" t="n">
        <v>-0.118579</v>
      </c>
      <c r="E13468" s="162" t="n"/>
    </row>
    <row r="13469">
      <c r="B13469" s="161" t="n">
        <v>29850</v>
      </c>
      <c r="C13469" s="162" t="n">
        <v>117.24</v>
      </c>
      <c r="D13469" s="162" t="n">
        <v>-0.10945</v>
      </c>
      <c r="E13469" s="162" t="n"/>
    </row>
    <row r="13470">
      <c r="B13470" s="161" t="n">
        <v>29851</v>
      </c>
      <c r="C13470" s="162" t="n">
        <v>116.68</v>
      </c>
      <c r="D13470" s="162" t="n">
        <v>-0.113575</v>
      </c>
      <c r="E13470" s="162" t="n"/>
    </row>
    <row r="13471">
      <c r="B13471" s="161" t="n">
        <v>29852</v>
      </c>
      <c r="C13471" s="162" t="n">
        <v>115.65</v>
      </c>
      <c r="D13471" s="162" t="n">
        <v>-0.121869</v>
      </c>
      <c r="E13471" s="162" t="n"/>
    </row>
    <row r="13472">
      <c r="B13472" s="161" t="n">
        <v>29853</v>
      </c>
      <c r="C13472" s="162" t="n">
        <v>115.01</v>
      </c>
      <c r="D13472" s="162" t="n">
        <v>-0.126826</v>
      </c>
      <c r="E13472" s="162" t="n"/>
    </row>
    <row r="13473">
      <c r="B13473" s="161" t="n">
        <v>29854</v>
      </c>
      <c r="C13473" s="162" t="n">
        <v>112.77</v>
      </c>
      <c r="D13473" s="162" t="n">
        <v>-0.145901</v>
      </c>
      <c r="E13473" s="162" t="n"/>
    </row>
    <row r="13474">
      <c r="B13474" s="161" t="n">
        <v>29857</v>
      </c>
      <c r="C13474" s="162" t="n">
        <v>115.53</v>
      </c>
      <c r="D13474" s="162" t="n">
        <v>-0.121268</v>
      </c>
      <c r="E13474" s="162" t="n"/>
    </row>
    <row r="13475">
      <c r="B13475" s="161" t="n">
        <v>29858</v>
      </c>
      <c r="C13475" s="162" t="n">
        <v>115.94</v>
      </c>
      <c r="D13475" s="162" t="n">
        <v>-0.117216</v>
      </c>
      <c r="E13475" s="162" t="n"/>
    </row>
    <row r="13476">
      <c r="B13476" s="161" t="n">
        <v>29859</v>
      </c>
      <c r="C13476" s="162" t="n">
        <v>116.18</v>
      </c>
      <c r="D13476" s="162" t="n">
        <v>-0.114639</v>
      </c>
      <c r="E13476" s="162" t="n"/>
    </row>
    <row r="13477">
      <c r="B13477" s="161" t="n">
        <v>29860</v>
      </c>
      <c r="C13477" s="162" t="n">
        <v>117.08</v>
      </c>
      <c r="D13477" s="162" t="n">
        <v>-0.106403</v>
      </c>
      <c r="E13477" s="162" t="n"/>
    </row>
    <row r="13478">
      <c r="B13478" s="161" t="n">
        <v>29861</v>
      </c>
      <c r="C13478" s="162" t="n">
        <v>119.36</v>
      </c>
      <c r="D13478" s="162" t="n">
        <v>-0.08659699999999999</v>
      </c>
      <c r="E13478" s="162" t="n"/>
    </row>
    <row r="13479">
      <c r="B13479" s="161" t="n">
        <v>29864</v>
      </c>
      <c r="C13479" s="162" t="n">
        <v>119.51</v>
      </c>
      <c r="D13479" s="162" t="n">
        <v>-0.084823</v>
      </c>
      <c r="E13479" s="162" t="n"/>
    </row>
    <row r="13480">
      <c r="B13480" s="161" t="n">
        <v>29865</v>
      </c>
      <c r="C13480" s="162" t="n">
        <v>119.39</v>
      </c>
      <c r="D13480" s="162" t="n">
        <v>-0.08527700000000001</v>
      </c>
      <c r="E13480" s="162" t="n"/>
    </row>
    <row r="13481">
      <c r="B13481" s="161" t="n">
        <v>29866</v>
      </c>
      <c r="C13481" s="162" t="n">
        <v>121.31</v>
      </c>
      <c r="D13481" s="162" t="n">
        <v>-0.06876699999999999</v>
      </c>
      <c r="E13481" s="162" t="n"/>
    </row>
    <row r="13482">
      <c r="B13482" s="161" t="n">
        <v>29867</v>
      </c>
      <c r="C13482" s="162" t="n">
        <v>122.31</v>
      </c>
      <c r="D13482" s="162" t="n">
        <v>-0.060057</v>
      </c>
      <c r="E13482" s="162" t="n"/>
    </row>
    <row r="13483">
      <c r="B13483" s="161" t="n">
        <v>29868</v>
      </c>
      <c r="C13483" s="162" t="n">
        <v>121.45</v>
      </c>
      <c r="D13483" s="162" t="n">
        <v>-0.06655800000000001</v>
      </c>
      <c r="E13483" s="162" t="n"/>
    </row>
    <row r="13484">
      <c r="B13484" s="161" t="n">
        <v>29871</v>
      </c>
      <c r="C13484" s="162" t="n">
        <v>121.21</v>
      </c>
      <c r="D13484" s="162" t="n">
        <v>-0.067944</v>
      </c>
      <c r="E13484" s="162" t="n"/>
    </row>
    <row r="13485">
      <c r="B13485" s="161" t="n">
        <v>29872</v>
      </c>
      <c r="C13485" s="162" t="n">
        <v>120.98</v>
      </c>
      <c r="D13485" s="162" t="n">
        <v>-0.069302</v>
      </c>
      <c r="E13485" s="162" t="n"/>
    </row>
    <row r="13486">
      <c r="B13486" s="161" t="n">
        <v>29873</v>
      </c>
      <c r="C13486" s="162" t="n">
        <v>118.8</v>
      </c>
      <c r="D13486" s="162" t="n">
        <v>-0.08684799999999999</v>
      </c>
      <c r="E13486" s="162" t="n"/>
    </row>
    <row r="13487">
      <c r="B13487" s="161" t="n">
        <v>29874</v>
      </c>
      <c r="C13487" s="162" t="n">
        <v>119.71</v>
      </c>
      <c r="D13487" s="162" t="n">
        <v>-0.078598</v>
      </c>
      <c r="E13487" s="162" t="n"/>
    </row>
    <row r="13488">
      <c r="B13488" s="161" t="n">
        <v>29875</v>
      </c>
      <c r="C13488" s="162" t="n">
        <v>119.19</v>
      </c>
      <c r="D13488" s="162" t="n">
        <v>-0.082288</v>
      </c>
      <c r="E13488" s="162" t="n"/>
    </row>
    <row r="13489">
      <c r="B13489" s="161" t="n">
        <v>29878</v>
      </c>
      <c r="C13489" s="162" t="n">
        <v>118.98</v>
      </c>
      <c r="D13489" s="162" t="n">
        <v>-0.083318</v>
      </c>
      <c r="E13489" s="162" t="n"/>
    </row>
    <row r="13490">
      <c r="B13490" s="161" t="n">
        <v>29879</v>
      </c>
      <c r="C13490" s="162" t="n">
        <v>120.28</v>
      </c>
      <c r="D13490" s="162" t="n">
        <v>-0.07176100000000001</v>
      </c>
      <c r="E13490" s="162" t="n"/>
    </row>
    <row r="13491">
      <c r="B13491" s="161" t="n">
        <v>29880</v>
      </c>
      <c r="C13491" s="162" t="n">
        <v>120.1</v>
      </c>
      <c r="D13491" s="162" t="n">
        <v>-0.07267899999999999</v>
      </c>
      <c r="E13491" s="162" t="n"/>
    </row>
    <row r="13492">
      <c r="B13492" s="161" t="n">
        <v>29881</v>
      </c>
      <c r="C13492" s="162" t="n">
        <v>119.64</v>
      </c>
      <c r="D13492" s="162" t="n">
        <v>-0.075997</v>
      </c>
      <c r="E13492" s="162" t="n"/>
    </row>
    <row r="13493">
      <c r="B13493" s="161" t="n">
        <v>29882</v>
      </c>
      <c r="C13493" s="162" t="n">
        <v>118.6</v>
      </c>
      <c r="D13493" s="162" t="n">
        <v>-0.084151</v>
      </c>
      <c r="E13493" s="162" t="n"/>
    </row>
    <row r="13494">
      <c r="B13494" s="161" t="n">
        <v>29885</v>
      </c>
      <c r="C13494" s="162" t="n">
        <v>118.16</v>
      </c>
      <c r="D13494" s="162" t="n">
        <v>-0.087272</v>
      </c>
      <c r="E13494" s="162" t="n"/>
    </row>
    <row r="13495">
      <c r="B13495" s="161" t="n">
        <v>29886</v>
      </c>
      <c r="C13495" s="162" t="n">
        <v>119.29</v>
      </c>
      <c r="D13495" s="162" t="n">
        <v>-0.077211</v>
      </c>
      <c r="E13495" s="162" t="n"/>
    </row>
    <row r="13496">
      <c r="B13496" s="161" t="n">
        <v>29887</v>
      </c>
      <c r="C13496" s="162" t="n">
        <v>119.45</v>
      </c>
      <c r="D13496" s="162" t="n">
        <v>-0.07532700000000001</v>
      </c>
      <c r="E13496" s="162" t="n"/>
    </row>
    <row r="13497">
      <c r="B13497" s="161" t="n">
        <v>29888</v>
      </c>
      <c r="C13497" s="162" t="n">
        <v>119.06</v>
      </c>
      <c r="D13497" s="162" t="n">
        <v>-0.07800799999999999</v>
      </c>
      <c r="E13497" s="162" t="n"/>
    </row>
    <row r="13498">
      <c r="B13498" s="161" t="n">
        <v>29889</v>
      </c>
      <c r="C13498" s="162" t="n">
        <v>121.89</v>
      </c>
      <c r="D13498" s="162" t="n">
        <v>-0.054017</v>
      </c>
      <c r="E13498" s="162" t="n"/>
    </row>
    <row r="13499">
      <c r="B13499" s="161" t="n">
        <v>29892</v>
      </c>
      <c r="C13499" s="162" t="n">
        <v>124.2</v>
      </c>
      <c r="D13499" s="162" t="n">
        <v>-0.034847</v>
      </c>
      <c r="E13499" s="162" t="n"/>
    </row>
    <row r="13500">
      <c r="B13500" s="161" t="n">
        <v>29893</v>
      </c>
      <c r="C13500" s="162" t="n">
        <v>124.8</v>
      </c>
      <c r="D13500" s="162" t="n">
        <v>-0.029761</v>
      </c>
      <c r="E13500" s="162" t="n"/>
    </row>
    <row r="13501">
      <c r="B13501" s="161" t="n">
        <v>29894</v>
      </c>
      <c r="C13501" s="162" t="n">
        <v>124.74</v>
      </c>
      <c r="D13501" s="162" t="n">
        <v>-0.029985</v>
      </c>
      <c r="E13501" s="162" t="n"/>
    </row>
    <row r="13502">
      <c r="B13502" s="161" t="n">
        <v>29895</v>
      </c>
      <c r="C13502" s="162" t="n">
        <v>123.54</v>
      </c>
      <c r="D13502" s="162" t="n">
        <v>-0.03939</v>
      </c>
      <c r="E13502" s="162" t="n"/>
    </row>
    <row r="13503">
      <c r="B13503" s="161" t="n">
        <v>29896</v>
      </c>
      <c r="C13503" s="162" t="n">
        <v>122.67</v>
      </c>
      <c r="D13503" s="162" t="n">
        <v>-0.046163</v>
      </c>
      <c r="E13503" s="162" t="n"/>
    </row>
    <row r="13504">
      <c r="B13504" s="161" t="n">
        <v>29899</v>
      </c>
      <c r="C13504" s="162" t="n">
        <v>123.29</v>
      </c>
      <c r="D13504" s="162" t="n">
        <v>-0.040867</v>
      </c>
      <c r="E13504" s="162" t="n"/>
    </row>
    <row r="13505">
      <c r="B13505" s="161" t="n">
        <v>29900</v>
      </c>
      <c r="C13505" s="162" t="n">
        <v>122.7</v>
      </c>
      <c r="D13505" s="162" t="n">
        <v>-0.045336</v>
      </c>
      <c r="E13505" s="162" t="n"/>
    </row>
    <row r="13506">
      <c r="B13506" s="161" t="n">
        <v>29901</v>
      </c>
      <c r="C13506" s="162" t="n">
        <v>122.92</v>
      </c>
      <c r="D13506" s="162" t="n">
        <v>-0.043255</v>
      </c>
      <c r="E13506" s="162" t="n"/>
    </row>
    <row r="13507">
      <c r="B13507" s="161" t="n">
        <v>29902</v>
      </c>
      <c r="C13507" s="162" t="n">
        <v>123.19</v>
      </c>
      <c r="D13507" s="162" t="n">
        <v>-0.040786</v>
      </c>
      <c r="E13507" s="162" t="n"/>
    </row>
    <row r="13508">
      <c r="B13508" s="161" t="n">
        <v>29903</v>
      </c>
      <c r="C13508" s="162" t="n">
        <v>121.67</v>
      </c>
      <c r="D13508" s="162" t="n">
        <v>-0.052895</v>
      </c>
      <c r="E13508" s="162" t="n"/>
    </row>
    <row r="13509">
      <c r="B13509" s="161" t="n">
        <v>29906</v>
      </c>
      <c r="C13509" s="162" t="n">
        <v>120.24</v>
      </c>
      <c r="D13509" s="162" t="n">
        <v>-0.064457</v>
      </c>
      <c r="E13509" s="162" t="n"/>
    </row>
    <row r="13510">
      <c r="B13510" s="161" t="n">
        <v>29907</v>
      </c>
      <c r="C13510" s="162" t="n">
        <v>121.15</v>
      </c>
      <c r="D13510" s="162" t="n">
        <v>-0.056633</v>
      </c>
      <c r="E13510" s="162" t="n"/>
    </row>
    <row r="13511">
      <c r="B13511" s="161" t="n">
        <v>29908</v>
      </c>
      <c r="C13511" s="162" t="n">
        <v>120.26</v>
      </c>
      <c r="D13511" s="162" t="n">
        <v>-0.063681</v>
      </c>
      <c r="E13511" s="162" t="n"/>
    </row>
    <row r="13512">
      <c r="B13512" s="161" t="n">
        <v>29909</v>
      </c>
      <c r="C13512" s="162" t="n">
        <v>120.71</v>
      </c>
      <c r="D13512" s="162" t="n">
        <v>-0.059598</v>
      </c>
      <c r="E13512" s="162" t="n"/>
    </row>
    <row r="13513">
      <c r="B13513" s="161" t="n">
        <v>29910</v>
      </c>
      <c r="C13513" s="162" t="n">
        <v>121.71</v>
      </c>
      <c r="D13513" s="162" t="n">
        <v>-0.051001</v>
      </c>
      <c r="E13513" s="162" t="n"/>
    </row>
    <row r="13514">
      <c r="B13514" s="161" t="n">
        <v>29913</v>
      </c>
      <c r="C13514" s="162" t="n">
        <v>121.6</v>
      </c>
      <c r="D13514" s="162" t="n">
        <v>-0.051606</v>
      </c>
      <c r="E13514" s="162" t="n"/>
    </row>
    <row r="13515">
      <c r="B13515" s="161" t="n">
        <v>29914</v>
      </c>
      <c r="C13515" s="162" t="n">
        <v>123.51</v>
      </c>
      <c r="D13515" s="162" t="n">
        <v>-0.035797</v>
      </c>
      <c r="E13515" s="162" t="n"/>
    </row>
    <row r="13516">
      <c r="B13516" s="161" t="n">
        <v>29915</v>
      </c>
      <c r="C13516" s="162" t="n">
        <v>124.05</v>
      </c>
      <c r="D13516" s="162" t="n">
        <v>-0.031271</v>
      </c>
      <c r="E13516" s="162" t="n"/>
    </row>
    <row r="13517">
      <c r="B13517" s="161" t="n">
        <v>29917</v>
      </c>
      <c r="C13517" s="162" t="n">
        <v>125.09</v>
      </c>
      <c r="D13517" s="162" t="n">
        <v>-0.022828</v>
      </c>
      <c r="E13517" s="162" t="n"/>
    </row>
    <row r="13518">
      <c r="B13518" s="161" t="n">
        <v>29920</v>
      </c>
      <c r="C13518" s="162" t="n">
        <v>126.35</v>
      </c>
      <c r="D13518" s="162" t="n">
        <v>-0.012781</v>
      </c>
      <c r="E13518" s="162" t="n"/>
    </row>
    <row r="13519">
      <c r="B13519" s="161" t="n">
        <v>29921</v>
      </c>
      <c r="C13519" s="162" t="n">
        <v>126.1</v>
      </c>
      <c r="D13519" s="162" t="n">
        <v>-0.014695</v>
      </c>
      <c r="E13519" s="162" t="n"/>
    </row>
    <row r="13520">
      <c r="B13520" s="161" t="n">
        <v>29922</v>
      </c>
      <c r="C13520" s="162" t="n">
        <v>124.69</v>
      </c>
      <c r="D13520" s="162" t="n">
        <v>-0.025792</v>
      </c>
      <c r="E13520" s="162" t="n"/>
    </row>
    <row r="13521">
      <c r="B13521" s="161" t="n">
        <v>29923</v>
      </c>
      <c r="C13521" s="162" t="n">
        <v>125.12</v>
      </c>
      <c r="D13521" s="162" t="n">
        <v>-0.022291</v>
      </c>
      <c r="E13521" s="162" t="n"/>
    </row>
    <row r="13522">
      <c r="B13522" s="161" t="n">
        <v>29924</v>
      </c>
      <c r="C13522" s="162" t="n">
        <v>126.26</v>
      </c>
      <c r="D13522" s="162" t="n">
        <v>-0.013208</v>
      </c>
      <c r="E13522" s="162" t="n"/>
    </row>
    <row r="13523">
      <c r="B13523" s="161" t="n">
        <v>29927</v>
      </c>
      <c r="C13523" s="162" t="n">
        <v>125.19</v>
      </c>
      <c r="D13523" s="162" t="n">
        <v>-0.021635</v>
      </c>
      <c r="E13523" s="162" t="n"/>
    </row>
    <row r="13524">
      <c r="B13524" s="161" t="n">
        <v>29928</v>
      </c>
      <c r="C13524" s="162" t="n">
        <v>124.82</v>
      </c>
      <c r="D13524" s="162" t="n">
        <v>-0.024494</v>
      </c>
      <c r="E13524" s="162" t="n"/>
    </row>
    <row r="13525">
      <c r="B13525" s="161" t="n">
        <v>29929</v>
      </c>
      <c r="C13525" s="162" t="n">
        <v>125.48</v>
      </c>
      <c r="D13525" s="162" t="n">
        <v>-0.019102</v>
      </c>
      <c r="E13525" s="162" t="n"/>
    </row>
    <row r="13526">
      <c r="B13526" s="161" t="n">
        <v>29930</v>
      </c>
      <c r="C13526" s="162" t="n">
        <v>125.71</v>
      </c>
      <c r="D13526" s="162" t="n">
        <v>-0.017099</v>
      </c>
      <c r="E13526" s="162" t="n"/>
    </row>
    <row r="13527">
      <c r="B13527" s="161" t="n">
        <v>29931</v>
      </c>
      <c r="C13527" s="162" t="n">
        <v>124.93</v>
      </c>
      <c r="D13527" s="162" t="n">
        <v>-0.023075</v>
      </c>
      <c r="E13527" s="162" t="n"/>
    </row>
    <row r="13528">
      <c r="B13528" s="161" t="n">
        <v>29934</v>
      </c>
      <c r="C13528" s="162" t="n">
        <v>122.78</v>
      </c>
      <c r="D13528" s="162" t="n">
        <v>-0.040073</v>
      </c>
      <c r="E13528" s="162" t="n"/>
    </row>
    <row r="13529">
      <c r="B13529" s="161" t="n">
        <v>29935</v>
      </c>
      <c r="C13529" s="162" t="n">
        <v>122.99</v>
      </c>
      <c r="D13529" s="162" t="n">
        <v>-0.038068</v>
      </c>
      <c r="E13529" s="162" t="n"/>
    </row>
    <row r="13530">
      <c r="B13530" s="161" t="n">
        <v>29936</v>
      </c>
      <c r="C13530" s="162" t="n">
        <v>122.42</v>
      </c>
      <c r="D13530" s="162" t="n">
        <v>-0.042383</v>
      </c>
      <c r="E13530" s="162" t="n"/>
    </row>
    <row r="13531">
      <c r="B13531" s="161" t="n">
        <v>29937</v>
      </c>
      <c r="C13531" s="162" t="n">
        <v>123.12</v>
      </c>
      <c r="D13531" s="162" t="n">
        <v>-0.036415</v>
      </c>
      <c r="E13531" s="162" t="n"/>
    </row>
    <row r="13532">
      <c r="B13532" s="161" t="n">
        <v>29938</v>
      </c>
      <c r="C13532" s="162" t="n">
        <v>124</v>
      </c>
      <c r="D13532" s="162" t="n">
        <v>-0.029063</v>
      </c>
      <c r="E13532" s="162" t="n"/>
    </row>
    <row r="13533">
      <c r="B13533" s="161" t="n">
        <v>29941</v>
      </c>
      <c r="C13533" s="162" t="n">
        <v>123.34</v>
      </c>
      <c r="D13533" s="162" t="n">
        <v>-0.034095</v>
      </c>
      <c r="E13533" s="162" t="n"/>
    </row>
    <row r="13534">
      <c r="B13534" s="161" t="n">
        <v>29942</v>
      </c>
      <c r="C13534" s="162" t="n">
        <v>122.88</v>
      </c>
      <c r="D13534" s="162" t="n">
        <v>-0.037535</v>
      </c>
      <c r="E13534" s="162" t="n"/>
    </row>
    <row r="13535">
      <c r="B13535" s="161" t="n">
        <v>29943</v>
      </c>
      <c r="C13535" s="162" t="n">
        <v>122.31</v>
      </c>
      <c r="D13535" s="162" t="n">
        <v>-0.041885</v>
      </c>
      <c r="E13535" s="162" t="n"/>
    </row>
    <row r="13536">
      <c r="B13536" s="161" t="n">
        <v>29944</v>
      </c>
      <c r="C13536" s="162" t="n">
        <v>122.54</v>
      </c>
      <c r="D13536" s="162" t="n">
        <v>-0.039589</v>
      </c>
      <c r="E13536" s="162" t="n"/>
    </row>
    <row r="13537">
      <c r="B13537" s="161" t="n">
        <v>29948</v>
      </c>
      <c r="C13537" s="162" t="n">
        <v>122.27</v>
      </c>
      <c r="D13537" s="162" t="n">
        <v>-0.041369</v>
      </c>
      <c r="E13537" s="162" t="n"/>
    </row>
    <row r="13538">
      <c r="B13538" s="161" t="n">
        <v>29949</v>
      </c>
      <c r="C13538" s="162" t="n">
        <v>121.67</v>
      </c>
      <c r="D13538" s="162" t="n">
        <v>-0.045778</v>
      </c>
      <c r="E13538" s="162" t="n"/>
    </row>
    <row r="13539">
      <c r="B13539" s="161" t="n">
        <v>29950</v>
      </c>
      <c r="C13539" s="162" t="n">
        <v>122.3</v>
      </c>
      <c r="D13539" s="162" t="n">
        <v>-0.040157</v>
      </c>
      <c r="E13539" s="162" t="n"/>
    </row>
    <row r="13540">
      <c r="B13540" s="161" t="n">
        <v>29951</v>
      </c>
      <c r="C13540" s="162" t="n">
        <v>122.55</v>
      </c>
      <c r="D13540" s="162" t="n">
        <v>-0.037657</v>
      </c>
      <c r="E13540" s="162" t="n"/>
    </row>
    <row r="13541">
      <c r="B13541" s="161" t="n">
        <v>29955</v>
      </c>
      <c r="C13541" s="162" t="n">
        <v>122.74</v>
      </c>
      <c r="D13541" s="162" t="n">
        <v>-0.035686</v>
      </c>
      <c r="E13541" s="162" t="n"/>
    </row>
    <row r="13542">
      <c r="B13542" s="161" t="n">
        <v>29956</v>
      </c>
      <c r="C13542" s="162" t="n">
        <v>120.05</v>
      </c>
      <c r="D13542" s="162" t="n">
        <v>-0.057294</v>
      </c>
      <c r="E13542" s="162" t="n"/>
    </row>
    <row r="13543">
      <c r="B13543" s="161" t="n">
        <v>29957</v>
      </c>
      <c r="C13543" s="162" t="n">
        <v>119.18</v>
      </c>
      <c r="D13543" s="162" t="n">
        <v>-0.063918</v>
      </c>
      <c r="E13543" s="162" t="n"/>
    </row>
    <row r="13544">
      <c r="B13544" s="161" t="n">
        <v>29958</v>
      </c>
      <c r="C13544" s="162" t="n">
        <v>118.93</v>
      </c>
      <c r="D13544" s="162" t="n">
        <v>-0.065398</v>
      </c>
      <c r="E13544" s="162" t="n"/>
    </row>
    <row r="13545">
      <c r="B13545" s="161" t="n">
        <v>29959</v>
      </c>
      <c r="C13545" s="162" t="n">
        <v>119.55</v>
      </c>
      <c r="D13545" s="162" t="n">
        <v>-0.059507</v>
      </c>
      <c r="E13545" s="162" t="n"/>
    </row>
    <row r="13546">
      <c r="B13546" s="161" t="n">
        <v>29962</v>
      </c>
      <c r="C13546" s="162" t="n">
        <v>116.78</v>
      </c>
      <c r="D13546" s="162" t="n">
        <v>-0.08218200000000001</v>
      </c>
      <c r="E13546" s="162" t="n"/>
    </row>
    <row r="13547">
      <c r="B13547" s="161" t="n">
        <v>29963</v>
      </c>
      <c r="C13547" s="162" t="n">
        <v>116.3</v>
      </c>
      <c r="D13547" s="162" t="n">
        <v>-0.085576</v>
      </c>
      <c r="E13547" s="162" t="n"/>
    </row>
    <row r="13548">
      <c r="B13548" s="161" t="n">
        <v>29964</v>
      </c>
      <c r="C13548" s="162" t="n">
        <v>114.88</v>
      </c>
      <c r="D13548" s="162" t="n">
        <v>-0.097095</v>
      </c>
      <c r="E13548" s="162" t="n"/>
    </row>
    <row r="13549">
      <c r="B13549" s="161" t="n">
        <v>29965</v>
      </c>
      <c r="C13549" s="162" t="n">
        <v>115.54</v>
      </c>
      <c r="D13549" s="162" t="n">
        <v>-0.090558</v>
      </c>
      <c r="E13549" s="162" t="n"/>
    </row>
    <row r="13550">
      <c r="B13550" s="161" t="n">
        <v>29966</v>
      </c>
      <c r="C13550" s="162" t="n">
        <v>116.33</v>
      </c>
      <c r="D13550" s="162" t="n">
        <v>-0.082944</v>
      </c>
      <c r="E13550" s="162" t="n"/>
    </row>
    <row r="13551">
      <c r="B13551" s="161" t="n">
        <v>29969</v>
      </c>
      <c r="C13551" s="162" t="n">
        <v>117.22</v>
      </c>
      <c r="D13551" s="162" t="n">
        <v>-0.07456599999999999</v>
      </c>
      <c r="E13551" s="162" t="n"/>
    </row>
    <row r="13552">
      <c r="B13552" s="161" t="n">
        <v>29970</v>
      </c>
      <c r="C13552" s="162" t="n">
        <v>115.97</v>
      </c>
      <c r="D13552" s="162" t="n">
        <v>-0.08451400000000001</v>
      </c>
      <c r="E13552" s="162" t="n"/>
    </row>
    <row r="13553">
      <c r="B13553" s="161" t="n">
        <v>29971</v>
      </c>
      <c r="C13553" s="162" t="n">
        <v>115.27</v>
      </c>
      <c r="D13553" s="162" t="n">
        <v>-0.08982900000000001</v>
      </c>
      <c r="E13553" s="162" t="n"/>
    </row>
    <row r="13554">
      <c r="B13554" s="161" t="n">
        <v>29972</v>
      </c>
      <c r="C13554" s="162" t="n">
        <v>115.75</v>
      </c>
      <c r="D13554" s="162" t="n">
        <v>-0.084953</v>
      </c>
      <c r="E13554" s="162" t="n"/>
    </row>
    <row r="13555">
      <c r="B13555" s="161" t="n">
        <v>29973</v>
      </c>
      <c r="C13555" s="162" t="n">
        <v>115.38</v>
      </c>
      <c r="D13555" s="162" t="n">
        <v>-0.08738</v>
      </c>
      <c r="E13555" s="162" t="n"/>
    </row>
    <row r="13556">
      <c r="B13556" s="161" t="n">
        <v>29976</v>
      </c>
      <c r="C13556" s="162" t="n">
        <v>115.41</v>
      </c>
      <c r="D13556" s="162" t="n">
        <v>-0.086355</v>
      </c>
      <c r="E13556" s="162" t="n"/>
    </row>
    <row r="13557">
      <c r="B13557" s="161" t="n">
        <v>29977</v>
      </c>
      <c r="C13557" s="162" t="n">
        <v>115.19</v>
      </c>
      <c r="D13557" s="162" t="n">
        <v>-0.087495</v>
      </c>
      <c r="E13557" s="162" t="n"/>
    </row>
    <row r="13558">
      <c r="B13558" s="161" t="n">
        <v>29978</v>
      </c>
      <c r="C13558" s="162" t="n">
        <v>115.14</v>
      </c>
      <c r="D13558" s="162" t="n">
        <v>-0.087212</v>
      </c>
      <c r="E13558" s="162" t="n"/>
    </row>
    <row r="13559">
      <c r="B13559" s="161" t="n">
        <v>29979</v>
      </c>
      <c r="C13559" s="162" t="n">
        <v>118.92</v>
      </c>
      <c r="D13559" s="162" t="n">
        <v>-0.054362</v>
      </c>
      <c r="E13559" s="162" t="n"/>
    </row>
    <row r="13560">
      <c r="B13560" s="161" t="n">
        <v>29980</v>
      </c>
      <c r="C13560" s="162" t="n">
        <v>120.4</v>
      </c>
      <c r="D13560" s="162" t="n">
        <v>-0.041445</v>
      </c>
      <c r="E13560" s="162" t="n"/>
    </row>
    <row r="13561">
      <c r="B13561" s="161" t="n">
        <v>29983</v>
      </c>
      <c r="C13561" s="162" t="n">
        <v>117.78</v>
      </c>
      <c r="D13561" s="162" t="n">
        <v>-0.06277199999999999</v>
      </c>
      <c r="E13561" s="162" t="n"/>
    </row>
    <row r="13562">
      <c r="B13562" s="161" t="n">
        <v>29984</v>
      </c>
      <c r="C13562" s="162" t="n">
        <v>118.01</v>
      </c>
      <c r="D13562" s="162" t="n">
        <v>-0.060125</v>
      </c>
      <c r="E13562" s="162" t="n"/>
    </row>
    <row r="13563">
      <c r="B13563" s="161" t="n">
        <v>29985</v>
      </c>
      <c r="C13563" s="162" t="n">
        <v>116.48</v>
      </c>
      <c r="D13563" s="162" t="n">
        <v>-0.072467</v>
      </c>
      <c r="E13563" s="162" t="n"/>
    </row>
    <row r="13564">
      <c r="B13564" s="161" t="n">
        <v>29986</v>
      </c>
      <c r="C13564" s="162" t="n">
        <v>116.42</v>
      </c>
      <c r="D13564" s="162" t="n">
        <v>-0.072274</v>
      </c>
      <c r="E13564" s="162" t="n"/>
    </row>
    <row r="13565">
      <c r="B13565" s="161" t="n">
        <v>29987</v>
      </c>
      <c r="C13565" s="162" t="n">
        <v>117.26</v>
      </c>
      <c r="D13565" s="162" t="n">
        <v>-0.064418</v>
      </c>
      <c r="E13565" s="162" t="n"/>
    </row>
    <row r="13566">
      <c r="B13566" s="161" t="n">
        <v>29990</v>
      </c>
      <c r="C13566" s="162" t="n">
        <v>114.63</v>
      </c>
      <c r="D13566" s="162" t="n">
        <v>-0.086282</v>
      </c>
      <c r="E13566" s="162" t="n"/>
    </row>
    <row r="13567">
      <c r="B13567" s="161" t="n">
        <v>29991</v>
      </c>
      <c r="C13567" s="162" t="n">
        <v>113.68</v>
      </c>
      <c r="D13567" s="162" t="n">
        <v>-0.093732</v>
      </c>
      <c r="E13567" s="162" t="n"/>
    </row>
    <row r="13568">
      <c r="B13568" s="161" t="n">
        <v>29992</v>
      </c>
      <c r="C13568" s="162" t="n">
        <v>114.66</v>
      </c>
      <c r="D13568" s="162" t="n">
        <v>-0.08436</v>
      </c>
      <c r="E13568" s="162" t="n"/>
    </row>
    <row r="13569">
      <c r="B13569" s="161" t="n">
        <v>29993</v>
      </c>
      <c r="C13569" s="162" t="n">
        <v>114.43</v>
      </c>
      <c r="D13569" s="162" t="n">
        <v>-0.085621</v>
      </c>
      <c r="E13569" s="162" t="n"/>
    </row>
    <row r="13570">
      <c r="B13570" s="161" t="n">
        <v>29994</v>
      </c>
      <c r="C13570" s="162" t="n">
        <v>114.38</v>
      </c>
      <c r="D13570" s="162" t="n">
        <v>-0.08531900000000001</v>
      </c>
      <c r="E13570" s="162" t="n"/>
    </row>
    <row r="13571">
      <c r="B13571" s="161" t="n">
        <v>29998</v>
      </c>
      <c r="C13571" s="162" t="n">
        <v>114.06</v>
      </c>
      <c r="D13571" s="162" t="n">
        <v>-0.087371</v>
      </c>
      <c r="E13571" s="162" t="n"/>
    </row>
    <row r="13572">
      <c r="B13572" s="161" t="n">
        <v>29999</v>
      </c>
      <c r="C13572" s="162" t="n">
        <v>113.69</v>
      </c>
      <c r="D13572" s="162" t="n">
        <v>-0.089938</v>
      </c>
      <c r="E13572" s="162" t="n"/>
    </row>
    <row r="13573">
      <c r="B13573" s="161" t="n">
        <v>30000</v>
      </c>
      <c r="C13573" s="162" t="n">
        <v>113.82</v>
      </c>
      <c r="D13573" s="162" t="n">
        <v>-0.088132</v>
      </c>
      <c r="E13573" s="162" t="n"/>
    </row>
    <row r="13574">
      <c r="B13574" s="161" t="n">
        <v>30001</v>
      </c>
      <c r="C13574" s="162" t="n">
        <v>113.22</v>
      </c>
      <c r="D13574" s="162" t="n">
        <v>-0.09271</v>
      </c>
      <c r="E13574" s="162" t="n"/>
    </row>
    <row r="13575">
      <c r="B13575" s="161" t="n">
        <v>30004</v>
      </c>
      <c r="C13575" s="162" t="n">
        <v>111.59</v>
      </c>
      <c r="D13575" s="162" t="n">
        <v>-0.106403</v>
      </c>
      <c r="E13575" s="162" t="n"/>
    </row>
    <row r="13576">
      <c r="B13576" s="161" t="n">
        <v>30005</v>
      </c>
      <c r="C13576" s="162" t="n">
        <v>111.51</v>
      </c>
      <c r="D13576" s="162" t="n">
        <v>-0.106308</v>
      </c>
      <c r="E13576" s="162" t="n"/>
    </row>
    <row r="13577">
      <c r="B13577" s="161" t="n">
        <v>30006</v>
      </c>
      <c r="C13577" s="162" t="n">
        <v>113.47</v>
      </c>
      <c r="D13577" s="162" t="n">
        <v>-0.088229</v>
      </c>
      <c r="E13577" s="162" t="n"/>
    </row>
    <row r="13578">
      <c r="B13578" s="161" t="n">
        <v>30007</v>
      </c>
      <c r="C13578" s="162" t="n">
        <v>113.21</v>
      </c>
      <c r="D13578" s="162" t="n">
        <v>-0.08981699999999999</v>
      </c>
      <c r="E13578" s="162" t="n"/>
    </row>
    <row r="13579">
      <c r="B13579" s="161" t="n">
        <v>30008</v>
      </c>
      <c r="C13579" s="162" t="n">
        <v>113.11</v>
      </c>
      <c r="D13579" s="162" t="n">
        <v>-0.08999600000000001</v>
      </c>
      <c r="E13579" s="162" t="n"/>
    </row>
    <row r="13580">
      <c r="B13580" s="161" t="n">
        <v>30011</v>
      </c>
      <c r="C13580" s="162" t="n">
        <v>113.31</v>
      </c>
      <c r="D13580" s="162" t="n">
        <v>-0.087503</v>
      </c>
      <c r="E13580" s="162" t="n"/>
    </row>
    <row r="13581">
      <c r="B13581" s="161" t="n">
        <v>30012</v>
      </c>
      <c r="C13581" s="162" t="n">
        <v>112.68</v>
      </c>
      <c r="D13581" s="162" t="n">
        <v>-0.09229</v>
      </c>
      <c r="E13581" s="162" t="n"/>
    </row>
    <row r="13582">
      <c r="B13582" s="161" t="n">
        <v>30013</v>
      </c>
      <c r="C13582" s="162" t="n">
        <v>110.92</v>
      </c>
      <c r="D13582" s="162" t="n">
        <v>-0.107158</v>
      </c>
      <c r="E13582" s="162" t="n"/>
    </row>
    <row r="13583">
      <c r="B13583" s="161" t="n">
        <v>30014</v>
      </c>
      <c r="C13583" s="162" t="n">
        <v>109.88</v>
      </c>
      <c r="D13583" s="162" t="n">
        <v>-0.115678</v>
      </c>
      <c r="E13583" s="162" t="n"/>
    </row>
    <row r="13584">
      <c r="B13584" s="161" t="n">
        <v>30015</v>
      </c>
      <c r="C13584" s="162" t="n">
        <v>109.34</v>
      </c>
      <c r="D13584" s="162" t="n">
        <v>-0.119686</v>
      </c>
      <c r="E13584" s="162" t="n"/>
    </row>
    <row r="13585">
      <c r="B13585" s="161" t="n">
        <v>30018</v>
      </c>
      <c r="C13585" s="162" t="n">
        <v>107.34</v>
      </c>
      <c r="D13585" s="162" t="n">
        <v>-0.137156</v>
      </c>
      <c r="E13585" s="162" t="n"/>
    </row>
    <row r="13586">
      <c r="B13586" s="161" t="n">
        <v>30019</v>
      </c>
      <c r="C13586" s="162" t="n">
        <v>108.83</v>
      </c>
      <c r="D13586" s="162" t="n">
        <v>-0.122456</v>
      </c>
      <c r="E13586" s="162" t="n"/>
    </row>
    <row r="13587">
      <c r="B13587" s="161" t="n">
        <v>30020</v>
      </c>
      <c r="C13587" s="162" t="n">
        <v>109.41</v>
      </c>
      <c r="D13587" s="162" t="n">
        <v>-0.116191</v>
      </c>
      <c r="E13587" s="162" t="n"/>
    </row>
    <row r="13588">
      <c r="B13588" s="161" t="n">
        <v>30021</v>
      </c>
      <c r="C13588" s="162" t="n">
        <v>109.36</v>
      </c>
      <c r="D13588" s="162" t="n">
        <v>-0.115654</v>
      </c>
      <c r="E13588" s="162" t="n"/>
    </row>
    <row r="13589">
      <c r="B13589" s="161" t="n">
        <v>30022</v>
      </c>
      <c r="C13589" s="162" t="n">
        <v>108.61</v>
      </c>
      <c r="D13589" s="162" t="n">
        <v>-0.121524</v>
      </c>
      <c r="E13589" s="162" t="n"/>
    </row>
    <row r="13590">
      <c r="B13590" s="161" t="n">
        <v>30025</v>
      </c>
      <c r="C13590" s="162" t="n">
        <v>109.45</v>
      </c>
      <c r="D13590" s="162" t="n">
        <v>-0.112876</v>
      </c>
      <c r="E13590" s="162" t="n"/>
    </row>
    <row r="13591">
      <c r="B13591" s="161" t="n">
        <v>30026</v>
      </c>
      <c r="C13591" s="162" t="n">
        <v>109.28</v>
      </c>
      <c r="D13591" s="162" t="n">
        <v>-0.113486</v>
      </c>
      <c r="E13591" s="162" t="n"/>
    </row>
    <row r="13592">
      <c r="B13592" s="161" t="n">
        <v>30027</v>
      </c>
      <c r="C13592" s="162" t="n">
        <v>109.08</v>
      </c>
      <c r="D13592" s="162" t="n">
        <v>-0.114438</v>
      </c>
      <c r="E13592" s="162" t="n"/>
    </row>
    <row r="13593">
      <c r="B13593" s="161" t="n">
        <v>30028</v>
      </c>
      <c r="C13593" s="162" t="n">
        <v>110.3</v>
      </c>
      <c r="D13593" s="162" t="n">
        <v>-0.10248</v>
      </c>
      <c r="E13593" s="162" t="n"/>
    </row>
    <row r="13594">
      <c r="B13594" s="161" t="n">
        <v>30029</v>
      </c>
      <c r="C13594" s="162" t="n">
        <v>110.61</v>
      </c>
      <c r="D13594" s="162" t="n">
        <v>-0.098841</v>
      </c>
      <c r="E13594" s="162" t="n"/>
    </row>
    <row r="13595">
      <c r="B13595" s="161" t="n">
        <v>30032</v>
      </c>
      <c r="C13595" s="162" t="n">
        <v>112.77</v>
      </c>
      <c r="D13595" s="162" t="n">
        <v>-0.078704</v>
      </c>
      <c r="E13595" s="162" t="n"/>
    </row>
    <row r="13596">
      <c r="B13596" s="161" t="n">
        <v>30033</v>
      </c>
      <c r="C13596" s="162" t="n">
        <v>113.55</v>
      </c>
      <c r="D13596" s="162" t="n">
        <v>-0.071045</v>
      </c>
      <c r="E13596" s="162" t="n"/>
    </row>
    <row r="13597">
      <c r="B13597" s="161" t="n">
        <v>30034</v>
      </c>
      <c r="C13597" s="162" t="n">
        <v>112.97</v>
      </c>
      <c r="D13597" s="162" t="n">
        <v>-0.075387</v>
      </c>
      <c r="E13597" s="162" t="n"/>
    </row>
    <row r="13598">
      <c r="B13598" s="161" t="n">
        <v>30035</v>
      </c>
      <c r="C13598" s="162" t="n">
        <v>113.21</v>
      </c>
      <c r="D13598" s="162" t="n">
        <v>-0.07248</v>
      </c>
      <c r="E13598" s="162" t="n"/>
    </row>
    <row r="13599">
      <c r="B13599" s="161" t="n">
        <v>30036</v>
      </c>
      <c r="C13599" s="162" t="n">
        <v>111.94</v>
      </c>
      <c r="D13599" s="162" t="n">
        <v>-0.08286499999999999</v>
      </c>
      <c r="E13599" s="162" t="n"/>
    </row>
    <row r="13600">
      <c r="B13600" s="161" t="n">
        <v>30039</v>
      </c>
      <c r="C13600" s="162" t="n">
        <v>112.3</v>
      </c>
      <c r="D13600" s="162" t="n">
        <v>-0.078782</v>
      </c>
      <c r="E13600" s="162" t="n"/>
    </row>
    <row r="13601">
      <c r="B13601" s="161" t="n">
        <v>30040</v>
      </c>
      <c r="C13601" s="162" t="n">
        <v>112.27</v>
      </c>
      <c r="D13601" s="162" t="n">
        <v>-0.078171</v>
      </c>
      <c r="E13601" s="162" t="n"/>
    </row>
    <row r="13602">
      <c r="B13602" s="161" t="n">
        <v>30041</v>
      </c>
      <c r="C13602" s="162" t="n">
        <v>111.96</v>
      </c>
      <c r="D13602" s="162" t="n">
        <v>-0.08010399999999999</v>
      </c>
      <c r="E13602" s="162" t="n"/>
    </row>
    <row r="13603">
      <c r="B13603" s="161" t="n">
        <v>30042</v>
      </c>
      <c r="C13603" s="162" t="n">
        <v>113.79</v>
      </c>
      <c r="D13603" s="162" t="n">
        <v>-0.063086</v>
      </c>
      <c r="E13603" s="162" t="n"/>
    </row>
    <row r="13604">
      <c r="B13604" s="161" t="n">
        <v>30043</v>
      </c>
      <c r="C13604" s="162" t="n">
        <v>115.12</v>
      </c>
      <c r="D13604" s="162" t="n">
        <v>-0.050784</v>
      </c>
      <c r="E13604" s="162" t="n"/>
    </row>
    <row r="13605">
      <c r="B13605" s="161" t="n">
        <v>30046</v>
      </c>
      <c r="C13605" s="162" t="n">
        <v>114.73</v>
      </c>
      <c r="D13605" s="162" t="n">
        <v>-0.053453</v>
      </c>
      <c r="E13605" s="162" t="n"/>
    </row>
    <row r="13606">
      <c r="B13606" s="161" t="n">
        <v>30047</v>
      </c>
      <c r="C13606" s="162" t="n">
        <v>115.36</v>
      </c>
      <c r="D13606" s="162" t="n">
        <v>-0.047291</v>
      </c>
      <c r="E13606" s="162" t="n"/>
    </row>
    <row r="13607">
      <c r="B13607" s="161" t="n">
        <v>30048</v>
      </c>
      <c r="C13607" s="162" t="n">
        <v>115.46</v>
      </c>
      <c r="D13607" s="162" t="n">
        <v>-0.045685</v>
      </c>
      <c r="E13607" s="162" t="n"/>
    </row>
    <row r="13608">
      <c r="B13608" s="161" t="n">
        <v>30049</v>
      </c>
      <c r="C13608" s="162" t="n">
        <v>116.22</v>
      </c>
      <c r="D13608" s="162" t="n">
        <v>-0.038444</v>
      </c>
      <c r="E13608" s="162" t="n"/>
    </row>
    <row r="13609">
      <c r="B13609" s="161" t="n">
        <v>30053</v>
      </c>
      <c r="C13609" s="162" t="n">
        <v>116</v>
      </c>
      <c r="D13609" s="162" t="n">
        <v>-0.039642</v>
      </c>
      <c r="E13609" s="162" t="n"/>
    </row>
    <row r="13610">
      <c r="B13610" s="161" t="n">
        <v>30054</v>
      </c>
      <c r="C13610" s="162" t="n">
        <v>115.99</v>
      </c>
      <c r="D13610" s="162" t="n">
        <v>-0.039042</v>
      </c>
      <c r="E13610" s="162" t="n"/>
    </row>
    <row r="13611">
      <c r="B13611" s="161" t="n">
        <v>30055</v>
      </c>
      <c r="C13611" s="162" t="n">
        <v>115.83</v>
      </c>
      <c r="D13611" s="162" t="n">
        <v>-0.039756</v>
      </c>
      <c r="E13611" s="162" t="n"/>
    </row>
    <row r="13612">
      <c r="B13612" s="161" t="n">
        <v>30056</v>
      </c>
      <c r="C13612" s="162" t="n">
        <v>116.35</v>
      </c>
      <c r="D13612" s="162" t="n">
        <v>-0.03466</v>
      </c>
      <c r="E13612" s="162" t="n"/>
    </row>
    <row r="13613">
      <c r="B13613" s="161" t="n">
        <v>30057</v>
      </c>
      <c r="C13613" s="162" t="n">
        <v>116.81</v>
      </c>
      <c r="D13613" s="162" t="n">
        <v>-0.030176</v>
      </c>
      <c r="E13613" s="162" t="n"/>
    </row>
    <row r="13614">
      <c r="B13614" s="161" t="n">
        <v>30060</v>
      </c>
      <c r="C13614" s="162" t="n">
        <v>116.7</v>
      </c>
      <c r="D13614" s="162" t="n">
        <v>-0.030622</v>
      </c>
      <c r="E13614" s="162" t="n"/>
    </row>
    <row r="13615">
      <c r="B13615" s="161" t="n">
        <v>30061</v>
      </c>
      <c r="C13615" s="162" t="n">
        <v>115.44</v>
      </c>
      <c r="D13615" s="162" t="n">
        <v>-0.040982</v>
      </c>
      <c r="E13615" s="162" t="n"/>
    </row>
    <row r="13616">
      <c r="B13616" s="161" t="n">
        <v>30062</v>
      </c>
      <c r="C13616" s="162" t="n">
        <v>115.72</v>
      </c>
      <c r="D13616" s="162" t="n">
        <v>-0.038039</v>
      </c>
      <c r="E13616" s="162" t="n"/>
    </row>
    <row r="13617">
      <c r="B13617" s="161" t="n">
        <v>30063</v>
      </c>
      <c r="C13617" s="162" t="n">
        <v>117.19</v>
      </c>
      <c r="D13617" s="162" t="n">
        <v>-0.024953</v>
      </c>
      <c r="E13617" s="162" t="n"/>
    </row>
    <row r="13618">
      <c r="B13618" s="161" t="n">
        <v>30064</v>
      </c>
      <c r="C13618" s="162" t="n">
        <v>118.64</v>
      </c>
      <c r="D13618" s="162" t="n">
        <v>-0.012212</v>
      </c>
      <c r="E13618" s="162" t="n"/>
    </row>
    <row r="13619">
      <c r="B13619" s="161" t="n">
        <v>30067</v>
      </c>
      <c r="C13619" s="162" t="n">
        <v>119.26</v>
      </c>
      <c r="D13619" s="162" t="n">
        <v>-0.006579</v>
      </c>
      <c r="E13619" s="162" t="n"/>
    </row>
    <row r="13620">
      <c r="B13620" s="161" t="n">
        <v>30068</v>
      </c>
      <c r="C13620" s="162" t="n">
        <v>118</v>
      </c>
      <c r="D13620" s="162" t="n">
        <v>-0.016715</v>
      </c>
      <c r="E13620" s="162" t="n"/>
    </row>
    <row r="13621">
      <c r="B13621" s="161" t="n">
        <v>30069</v>
      </c>
      <c r="C13621" s="162" t="n">
        <v>117.26</v>
      </c>
      <c r="D13621" s="162" t="n">
        <v>-0.02249</v>
      </c>
      <c r="E13621" s="162" t="n"/>
    </row>
    <row r="13622">
      <c r="B13622" s="161" t="n">
        <v>30070</v>
      </c>
      <c r="C13622" s="162" t="n">
        <v>116.13</v>
      </c>
      <c r="D13622" s="162" t="n">
        <v>-0.031584</v>
      </c>
      <c r="E13622" s="162" t="n"/>
    </row>
    <row r="13623">
      <c r="B13623" s="161" t="n">
        <v>30071</v>
      </c>
      <c r="C13623" s="162" t="n">
        <v>116.44</v>
      </c>
      <c r="D13623" s="162" t="n">
        <v>-0.028338</v>
      </c>
      <c r="E13623" s="162" t="n"/>
    </row>
    <row r="13624">
      <c r="B13624" s="161" t="n">
        <v>30074</v>
      </c>
      <c r="C13624" s="162" t="n">
        <v>116.81</v>
      </c>
      <c r="D13624" s="162" t="n">
        <v>-0.024583</v>
      </c>
      <c r="E13624" s="162" t="n"/>
    </row>
    <row r="13625">
      <c r="B13625" s="161" t="n">
        <v>30075</v>
      </c>
      <c r="C13625" s="162" t="n">
        <v>117.46</v>
      </c>
      <c r="D13625" s="162" t="n">
        <v>-0.018564</v>
      </c>
      <c r="E13625" s="162" t="n"/>
    </row>
    <row r="13626">
      <c r="B13626" s="161" t="n">
        <v>30076</v>
      </c>
      <c r="C13626" s="162" t="n">
        <v>117.67</v>
      </c>
      <c r="D13626" s="162" t="n">
        <v>-0.016331</v>
      </c>
      <c r="E13626" s="162" t="n"/>
    </row>
    <row r="13627">
      <c r="B13627" s="161" t="n">
        <v>30077</v>
      </c>
      <c r="C13627" s="162" t="n">
        <v>118.68</v>
      </c>
      <c r="D13627" s="162" t="n">
        <v>-0.007431</v>
      </c>
      <c r="E13627" s="162" t="n"/>
    </row>
    <row r="13628">
      <c r="B13628" s="161" t="n">
        <v>30078</v>
      </c>
      <c r="C13628" s="162" t="n">
        <v>119.47</v>
      </c>
      <c r="D13628" s="162" t="n">
        <v>-0.000465</v>
      </c>
      <c r="E13628" s="162" t="n"/>
    </row>
    <row r="13629">
      <c r="B13629" s="161" t="n">
        <v>30081</v>
      </c>
      <c r="C13629" s="162" t="n">
        <v>118.38</v>
      </c>
      <c r="D13629" s="162" t="n">
        <v>-0.009209</v>
      </c>
      <c r="E13629" s="162" t="n"/>
    </row>
    <row r="13630">
      <c r="B13630" s="161" t="n">
        <v>30082</v>
      </c>
      <c r="C13630" s="162" t="n">
        <v>119.42</v>
      </c>
      <c r="D13630" s="162" t="n">
        <v>-2.3e-05</v>
      </c>
      <c r="E13630" s="162" t="n"/>
    </row>
    <row r="13631">
      <c r="B13631" s="161" t="n">
        <v>30083</v>
      </c>
      <c r="C13631" s="162" t="n">
        <v>119.17</v>
      </c>
      <c r="D13631" s="162" t="n">
        <v>-0.001702</v>
      </c>
      <c r="E13631" s="162" t="n"/>
    </row>
    <row r="13632">
      <c r="B13632" s="161" t="n">
        <v>30084</v>
      </c>
      <c r="C13632" s="162" t="n">
        <v>118.22</v>
      </c>
      <c r="D13632" s="162" t="n">
        <v>-0.009247</v>
      </c>
      <c r="E13632" s="162" t="n"/>
    </row>
    <row r="13633">
      <c r="B13633" s="161" t="n">
        <v>30085</v>
      </c>
      <c r="C13633" s="162" t="n">
        <v>118.01</v>
      </c>
      <c r="D13633" s="162" t="n">
        <v>-0.010522</v>
      </c>
      <c r="E13633" s="162" t="n"/>
    </row>
    <row r="13634">
      <c r="B13634" s="161" t="n">
        <v>30088</v>
      </c>
      <c r="C13634" s="162" t="n">
        <v>116.71</v>
      </c>
      <c r="D13634" s="162" t="n">
        <v>-0.021003</v>
      </c>
      <c r="E13634" s="162" t="n"/>
    </row>
    <row r="13635">
      <c r="B13635" s="161" t="n">
        <v>30089</v>
      </c>
      <c r="C13635" s="162" t="n">
        <v>115.84</v>
      </c>
      <c r="D13635" s="162" t="n">
        <v>-0.027871</v>
      </c>
      <c r="E13635" s="162" t="n"/>
    </row>
    <row r="13636">
      <c r="B13636" s="161" t="n">
        <v>30090</v>
      </c>
      <c r="C13636" s="162" t="n">
        <v>114.89</v>
      </c>
      <c r="D13636" s="162" t="n">
        <v>-0.035388</v>
      </c>
      <c r="E13636" s="162" t="n"/>
    </row>
    <row r="13637">
      <c r="B13637" s="161" t="n">
        <v>30091</v>
      </c>
      <c r="C13637" s="162" t="n">
        <v>114.59</v>
      </c>
      <c r="D13637" s="162" t="n">
        <v>-0.037243</v>
      </c>
      <c r="E13637" s="162" t="n"/>
    </row>
    <row r="13638">
      <c r="B13638" s="161" t="n">
        <v>30092</v>
      </c>
      <c r="C13638" s="162" t="n">
        <v>114.89</v>
      </c>
      <c r="D13638" s="162" t="n">
        <v>-0.033882</v>
      </c>
      <c r="E13638" s="162" t="n"/>
    </row>
    <row r="13639">
      <c r="B13639" s="161" t="n">
        <v>30095</v>
      </c>
      <c r="C13639" s="162" t="n">
        <v>114.79</v>
      </c>
      <c r="D13639" s="162" t="n">
        <v>-0.034039</v>
      </c>
      <c r="E13639" s="162" t="n"/>
    </row>
    <row r="13640">
      <c r="B13640" s="161" t="n">
        <v>30096</v>
      </c>
      <c r="C13640" s="162" t="n">
        <v>114.4</v>
      </c>
      <c r="D13640" s="162" t="n">
        <v>-0.036678</v>
      </c>
      <c r="E13640" s="162" t="n"/>
    </row>
    <row r="13641">
      <c r="B13641" s="161" t="n">
        <v>30097</v>
      </c>
      <c r="C13641" s="162" t="n">
        <v>113.11</v>
      </c>
      <c r="D13641" s="162" t="n">
        <v>-0.047144</v>
      </c>
      <c r="E13641" s="162" t="n"/>
    </row>
    <row r="13642">
      <c r="B13642" s="161" t="n">
        <v>30098</v>
      </c>
      <c r="C13642" s="162" t="n">
        <v>112.66</v>
      </c>
      <c r="D13642" s="162" t="n">
        <v>-0.050256</v>
      </c>
      <c r="E13642" s="162" t="n"/>
    </row>
    <row r="13643">
      <c r="B13643" s="161" t="n">
        <v>30099</v>
      </c>
      <c r="C13643" s="162" t="n">
        <v>111.88</v>
      </c>
      <c r="D13643" s="162" t="n">
        <v>-0.05629</v>
      </c>
      <c r="E13643" s="162" t="n"/>
    </row>
    <row r="13644">
      <c r="B13644" s="161" t="n">
        <v>30103</v>
      </c>
      <c r="C13644" s="162" t="n">
        <v>111.68</v>
      </c>
      <c r="D13644" s="162" t="n">
        <v>-0.0572</v>
      </c>
      <c r="E13644" s="162" t="n"/>
    </row>
    <row r="13645">
      <c r="B13645" s="161" t="n">
        <v>30104</v>
      </c>
      <c r="C13645" s="162" t="n">
        <v>112.04</v>
      </c>
      <c r="D13645" s="162" t="n">
        <v>-0.05317</v>
      </c>
      <c r="E13645" s="162" t="n"/>
    </row>
    <row r="13646">
      <c r="B13646" s="161" t="n">
        <v>30105</v>
      </c>
      <c r="C13646" s="162" t="n">
        <v>111.86</v>
      </c>
      <c r="D13646" s="162" t="n">
        <v>-0.054005</v>
      </c>
      <c r="E13646" s="162" t="n"/>
    </row>
    <row r="13647">
      <c r="B13647" s="161" t="n">
        <v>30106</v>
      </c>
      <c r="C13647" s="162" t="n">
        <v>110.09</v>
      </c>
      <c r="D13647" s="162" t="n">
        <v>-0.069091</v>
      </c>
      <c r="E13647" s="162" t="n"/>
    </row>
    <row r="13648">
      <c r="B13648" s="161" t="n">
        <v>30109</v>
      </c>
      <c r="C13648" s="162" t="n">
        <v>110.12</v>
      </c>
      <c r="D13648" s="162" t="n">
        <v>-0.06794600000000001</v>
      </c>
      <c r="E13648" s="162" t="n"/>
    </row>
    <row r="13649">
      <c r="B13649" s="161" t="n">
        <v>30110</v>
      </c>
      <c r="C13649" s="162" t="n">
        <v>109.63</v>
      </c>
      <c r="D13649" s="162" t="n">
        <v>-0.071574</v>
      </c>
      <c r="E13649" s="162" t="n"/>
    </row>
    <row r="13650">
      <c r="B13650" s="161" t="n">
        <v>30111</v>
      </c>
      <c r="C13650" s="162" t="n">
        <v>108.99</v>
      </c>
      <c r="D13650" s="162" t="n">
        <v>-0.076728</v>
      </c>
      <c r="E13650" s="162" t="n"/>
    </row>
    <row r="13651">
      <c r="B13651" s="161" t="n">
        <v>30112</v>
      </c>
      <c r="C13651" s="162" t="n">
        <v>109.61</v>
      </c>
      <c r="D13651" s="162" t="n">
        <v>-0.070353</v>
      </c>
      <c r="E13651" s="162" t="n"/>
    </row>
    <row r="13652">
      <c r="B13652" s="161" t="n">
        <v>30113</v>
      </c>
      <c r="C13652" s="162" t="n">
        <v>111.24</v>
      </c>
      <c r="D13652" s="162" t="n">
        <v>-0.055008</v>
      </c>
      <c r="E13652" s="162" t="n"/>
    </row>
    <row r="13653">
      <c r="B13653" s="161" t="n">
        <v>30116</v>
      </c>
      <c r="C13653" s="162" t="n">
        <v>109.96</v>
      </c>
      <c r="D13653" s="162" t="n">
        <v>-0.06600499999999999</v>
      </c>
      <c r="E13653" s="162" t="n"/>
    </row>
    <row r="13654">
      <c r="B13654" s="161" t="n">
        <v>30117</v>
      </c>
      <c r="C13654" s="162" t="n">
        <v>109.96</v>
      </c>
      <c r="D13654" s="162" t="n">
        <v>-0.065404</v>
      </c>
      <c r="E13654" s="162" t="n"/>
    </row>
    <row r="13655">
      <c r="B13655" s="161" t="n">
        <v>30118</v>
      </c>
      <c r="C13655" s="162" t="n">
        <v>108.87</v>
      </c>
      <c r="D13655" s="162" t="n">
        <v>-0.07477300000000001</v>
      </c>
      <c r="E13655" s="162" t="n"/>
    </row>
    <row r="13656">
      <c r="B13656" s="161" t="n">
        <v>30119</v>
      </c>
      <c r="C13656" s="162" t="n">
        <v>107.6</v>
      </c>
      <c r="D13656" s="162" t="n">
        <v>-0.08584899999999999</v>
      </c>
      <c r="E13656" s="162" t="n"/>
    </row>
    <row r="13657">
      <c r="B13657" s="161" t="n">
        <v>30120</v>
      </c>
      <c r="C13657" s="162" t="n">
        <v>107.28</v>
      </c>
      <c r="D13657" s="162" t="n">
        <v>-0.08813600000000001</v>
      </c>
      <c r="E13657" s="162" t="n"/>
    </row>
    <row r="13658">
      <c r="B13658" s="161" t="n">
        <v>30123</v>
      </c>
      <c r="C13658" s="162" t="n">
        <v>107.2</v>
      </c>
      <c r="D13658" s="162" t="n">
        <v>-0.088283</v>
      </c>
      <c r="E13658" s="162" t="n"/>
    </row>
    <row r="13659">
      <c r="B13659" s="161" t="n">
        <v>30124</v>
      </c>
      <c r="C13659" s="162" t="n">
        <v>108.3</v>
      </c>
      <c r="D13659" s="162" t="n">
        <v>-0.077571</v>
      </c>
      <c r="E13659" s="162" t="n"/>
    </row>
    <row r="13660">
      <c r="B13660" s="161" t="n">
        <v>30125</v>
      </c>
      <c r="C13660" s="162" t="n">
        <v>110.14</v>
      </c>
      <c r="D13660" s="162" t="n">
        <v>-0.060389</v>
      </c>
      <c r="E13660" s="162" t="n"/>
    </row>
    <row r="13661">
      <c r="B13661" s="161" t="n">
        <v>30126</v>
      </c>
      <c r="C13661" s="162" t="n">
        <v>109.83</v>
      </c>
      <c r="D13661" s="162" t="n">
        <v>-0.06284099999999999</v>
      </c>
      <c r="E13661" s="162" t="n"/>
    </row>
    <row r="13662">
      <c r="B13662" s="161" t="n">
        <v>30127</v>
      </c>
      <c r="C13662" s="162" t="n">
        <v>109.14</v>
      </c>
      <c r="D13662" s="162" t="n">
        <v>-0.068673</v>
      </c>
      <c r="E13662" s="162" t="n"/>
    </row>
    <row r="13663">
      <c r="B13663" s="161" t="n">
        <v>30130</v>
      </c>
      <c r="C13663" s="162" t="n">
        <v>110.26</v>
      </c>
      <c r="D13663" s="162" t="n">
        <v>-0.057978</v>
      </c>
      <c r="E13663" s="162" t="n"/>
    </row>
    <row r="13664">
      <c r="B13664" s="161" t="n">
        <v>30131</v>
      </c>
      <c r="C13664" s="162" t="n">
        <v>110.21</v>
      </c>
      <c r="D13664" s="162" t="n">
        <v>-0.057984</v>
      </c>
      <c r="E13664" s="162" t="n"/>
    </row>
    <row r="13665">
      <c r="B13665" s="161" t="n">
        <v>30132</v>
      </c>
      <c r="C13665" s="162" t="n">
        <v>109.61</v>
      </c>
      <c r="D13665" s="162" t="n">
        <v>-0.06300799999999999</v>
      </c>
      <c r="E13665" s="162" t="n"/>
    </row>
    <row r="13666">
      <c r="B13666" s="161" t="n">
        <v>30133</v>
      </c>
      <c r="C13666" s="162" t="n">
        <v>108.71</v>
      </c>
      <c r="D13666" s="162" t="n">
        <v>-0.07081800000000001</v>
      </c>
      <c r="E13666" s="162" t="n"/>
    </row>
    <row r="13667">
      <c r="B13667" s="161" t="n">
        <v>30134</v>
      </c>
      <c r="C13667" s="162" t="n">
        <v>107.65</v>
      </c>
      <c r="D13667" s="162" t="n">
        <v>-0.080209</v>
      </c>
      <c r="E13667" s="162" t="n"/>
    </row>
    <row r="13668">
      <c r="B13668" s="161" t="n">
        <v>30138</v>
      </c>
      <c r="C13668" s="162" t="n">
        <v>107.29</v>
      </c>
      <c r="D13668" s="162" t="n">
        <v>-0.083174</v>
      </c>
      <c r="E13668" s="162" t="n"/>
    </row>
    <row r="13669">
      <c r="B13669" s="161" t="n">
        <v>30139</v>
      </c>
      <c r="C13669" s="162" t="n">
        <v>107.22</v>
      </c>
      <c r="D13669" s="162" t="n">
        <v>-0.083397</v>
      </c>
      <c r="E13669" s="162" t="n"/>
    </row>
    <row r="13670">
      <c r="B13670" s="161" t="n">
        <v>30140</v>
      </c>
      <c r="C13670" s="162" t="n">
        <v>107.53</v>
      </c>
      <c r="D13670" s="162" t="n">
        <v>-0.08011799999999999</v>
      </c>
      <c r="E13670" s="162" t="n"/>
    </row>
    <row r="13671">
      <c r="B13671" s="161" t="n">
        <v>30141</v>
      </c>
      <c r="C13671" s="162" t="n">
        <v>108.83</v>
      </c>
      <c r="D13671" s="162" t="n">
        <v>-0.06780799999999999</v>
      </c>
      <c r="E13671" s="162" t="n"/>
    </row>
    <row r="13672">
      <c r="B13672" s="161" t="n">
        <v>30144</v>
      </c>
      <c r="C13672" s="162" t="n">
        <v>109.57</v>
      </c>
      <c r="D13672" s="162" t="n">
        <v>-0.060797</v>
      </c>
      <c r="E13672" s="162" t="n"/>
    </row>
    <row r="13673">
      <c r="B13673" s="161" t="n">
        <v>30145</v>
      </c>
      <c r="C13673" s="162" t="n">
        <v>109.45</v>
      </c>
      <c r="D13673" s="162" t="n">
        <v>-0.061751</v>
      </c>
      <c r="E13673" s="162" t="n"/>
    </row>
    <row r="13674">
      <c r="B13674" s="161" t="n">
        <v>30146</v>
      </c>
      <c r="C13674" s="162" t="n">
        <v>110.44</v>
      </c>
      <c r="D13674" s="162" t="n">
        <v>-0.052528</v>
      </c>
      <c r="E13674" s="162" t="n"/>
    </row>
    <row r="13675">
      <c r="B13675" s="161" t="n">
        <v>30147</v>
      </c>
      <c r="C13675" s="162" t="n">
        <v>110.47</v>
      </c>
      <c r="D13675" s="162" t="n">
        <v>-0.052021</v>
      </c>
      <c r="E13675" s="162" t="n"/>
    </row>
    <row r="13676">
      <c r="B13676" s="161" t="n">
        <v>30148</v>
      </c>
      <c r="C13676" s="162" t="n">
        <v>111.07</v>
      </c>
      <c r="D13676" s="162" t="n">
        <v>-0.046385</v>
      </c>
      <c r="E13676" s="162" t="n"/>
    </row>
    <row r="13677">
      <c r="B13677" s="161" t="n">
        <v>30151</v>
      </c>
      <c r="C13677" s="162" t="n">
        <v>110.73</v>
      </c>
      <c r="D13677" s="162" t="n">
        <v>-0.049178</v>
      </c>
      <c r="E13677" s="162" t="n"/>
    </row>
    <row r="13678">
      <c r="B13678" s="161" t="n">
        <v>30152</v>
      </c>
      <c r="C13678" s="162" t="n">
        <v>111.54</v>
      </c>
      <c r="D13678" s="162" t="n">
        <v>-0.041553</v>
      </c>
      <c r="E13678" s="162" t="n"/>
    </row>
    <row r="13679">
      <c r="B13679" s="161" t="n">
        <v>30153</v>
      </c>
      <c r="C13679" s="162" t="n">
        <v>111.42</v>
      </c>
      <c r="D13679" s="162" t="n">
        <v>-0.042281</v>
      </c>
      <c r="E13679" s="162" t="n"/>
    </row>
    <row r="13680">
      <c r="B13680" s="161" t="n">
        <v>30154</v>
      </c>
      <c r="C13680" s="162" t="n">
        <v>111.47</v>
      </c>
      <c r="D13680" s="162" t="n">
        <v>-0.041492</v>
      </c>
      <c r="E13680" s="162" t="n"/>
    </row>
    <row r="13681">
      <c r="B13681" s="161" t="n">
        <v>30155</v>
      </c>
      <c r="C13681" s="162" t="n">
        <v>111.17</v>
      </c>
      <c r="D13681" s="162" t="n">
        <v>-0.04375</v>
      </c>
      <c r="E13681" s="162" t="n"/>
    </row>
    <row r="13682">
      <c r="B13682" s="161" t="n">
        <v>30158</v>
      </c>
      <c r="C13682" s="162" t="n">
        <v>110.36</v>
      </c>
      <c r="D13682" s="162" t="n">
        <v>-0.050549</v>
      </c>
      <c r="E13682" s="162" t="n"/>
    </row>
    <row r="13683">
      <c r="B13683" s="161" t="n">
        <v>30159</v>
      </c>
      <c r="C13683" s="162" t="n">
        <v>109.43</v>
      </c>
      <c r="D13683" s="162" t="n">
        <v>-0.058493</v>
      </c>
      <c r="E13683" s="162" t="n"/>
    </row>
    <row r="13684">
      <c r="B13684" s="161" t="n">
        <v>30160</v>
      </c>
      <c r="C13684" s="162" t="n">
        <v>107.73</v>
      </c>
      <c r="D13684" s="162" t="n">
        <v>-0.073569</v>
      </c>
      <c r="E13684" s="162" t="n"/>
    </row>
    <row r="13685">
      <c r="B13685" s="161" t="n">
        <v>30161</v>
      </c>
      <c r="C13685" s="162" t="n">
        <v>107.72</v>
      </c>
      <c r="D13685" s="162" t="n">
        <v>-0.07309</v>
      </c>
      <c r="E13685" s="162" t="n"/>
    </row>
    <row r="13686">
      <c r="B13686" s="161" t="n">
        <v>30162</v>
      </c>
      <c r="C13686" s="162" t="n">
        <v>107.09</v>
      </c>
      <c r="D13686" s="162" t="n">
        <v>-0.07845100000000001</v>
      </c>
      <c r="E13686" s="162" t="n"/>
    </row>
    <row r="13687">
      <c r="B13687" s="161" t="n">
        <v>30165</v>
      </c>
      <c r="C13687" s="162" t="n">
        <v>108.98</v>
      </c>
      <c r="D13687" s="162" t="n">
        <v>-0.060492</v>
      </c>
      <c r="E13687" s="162" t="n"/>
    </row>
    <row r="13688">
      <c r="B13688" s="161" t="n">
        <v>30166</v>
      </c>
      <c r="C13688" s="162" t="n">
        <v>107.83</v>
      </c>
      <c r="D13688" s="162" t="n">
        <v>-0.07061000000000001</v>
      </c>
      <c r="E13688" s="162" t="n"/>
    </row>
    <row r="13689">
      <c r="B13689" s="161" t="n">
        <v>30167</v>
      </c>
      <c r="C13689" s="162" t="n">
        <v>106.14</v>
      </c>
      <c r="D13689" s="162" t="n">
        <v>-0.085852</v>
      </c>
      <c r="E13689" s="162" t="n"/>
    </row>
    <row r="13690">
      <c r="B13690" s="161" t="n">
        <v>30168</v>
      </c>
      <c r="C13690" s="162" t="n">
        <v>105.16</v>
      </c>
      <c r="D13690" s="162" t="n">
        <v>-0.094474</v>
      </c>
      <c r="E13690" s="162" t="n"/>
    </row>
    <row r="13691">
      <c r="B13691" s="161" t="n">
        <v>30169</v>
      </c>
      <c r="C13691" s="162" t="n">
        <v>103.71</v>
      </c>
      <c r="D13691" s="162" t="n">
        <v>-0.107649</v>
      </c>
      <c r="E13691" s="162" t="n"/>
    </row>
    <row r="13692">
      <c r="B13692" s="161" t="n">
        <v>30172</v>
      </c>
      <c r="C13692" s="162" t="n">
        <v>103.08</v>
      </c>
      <c r="D13692" s="162" t="n">
        <v>-0.113025</v>
      </c>
      <c r="E13692" s="162" t="n"/>
    </row>
    <row r="13693">
      <c r="B13693" s="161" t="n">
        <v>30173</v>
      </c>
      <c r="C13693" s="162" t="n">
        <v>102.84</v>
      </c>
      <c r="D13693" s="162" t="n">
        <v>-0.114673</v>
      </c>
      <c r="E13693" s="162" t="n"/>
    </row>
    <row r="13694">
      <c r="B13694" s="161" t="n">
        <v>30174</v>
      </c>
      <c r="C13694" s="162" t="n">
        <v>102.6</v>
      </c>
      <c r="D13694" s="162" t="n">
        <v>-0.116335</v>
      </c>
      <c r="E13694" s="162" t="n"/>
    </row>
    <row r="13695">
      <c r="B13695" s="161" t="n">
        <v>30175</v>
      </c>
      <c r="C13695" s="162" t="n">
        <v>102.42</v>
      </c>
      <c r="D13695" s="162" t="n">
        <v>-0.117359</v>
      </c>
      <c r="E13695" s="162" t="n"/>
    </row>
    <row r="13696">
      <c r="B13696" s="161" t="n">
        <v>30176</v>
      </c>
      <c r="C13696" s="162" t="n">
        <v>103.85</v>
      </c>
      <c r="D13696" s="162" t="n">
        <v>-0.102816</v>
      </c>
      <c r="E13696" s="162" t="n"/>
    </row>
    <row r="13697">
      <c r="B13697" s="161" t="n">
        <v>30179</v>
      </c>
      <c r="C13697" s="162" t="n">
        <v>104.09</v>
      </c>
      <c r="D13697" s="162" t="n">
        <v>-0.099857</v>
      </c>
      <c r="E13697" s="162" t="n"/>
    </row>
    <row r="13698">
      <c r="B13698" s="161" t="n">
        <v>30180</v>
      </c>
      <c r="C13698" s="162" t="n">
        <v>109.04</v>
      </c>
      <c r="D13698" s="162" t="n">
        <v>-0.052839</v>
      </c>
      <c r="E13698" s="162" t="n"/>
    </row>
    <row r="13699">
      <c r="B13699" s="161" t="n">
        <v>30181</v>
      </c>
      <c r="C13699" s="162" t="n">
        <v>108.53</v>
      </c>
      <c r="D13699" s="162" t="n">
        <v>-0.056846</v>
      </c>
      <c r="E13699" s="162" t="n"/>
    </row>
    <row r="13700">
      <c r="B13700" s="161" t="n">
        <v>30182</v>
      </c>
      <c r="C13700" s="162" t="n">
        <v>109.16</v>
      </c>
      <c r="D13700" s="162" t="n">
        <v>-0.050377</v>
      </c>
      <c r="E13700" s="162" t="n"/>
    </row>
    <row r="13701">
      <c r="B13701" s="161" t="n">
        <v>30183</v>
      </c>
      <c r="C13701" s="162" t="n">
        <v>113.02</v>
      </c>
      <c r="D13701" s="162" t="n">
        <v>-0.015116</v>
      </c>
      <c r="E13701" s="162" t="n"/>
    </row>
    <row r="13702">
      <c r="B13702" s="161" t="n">
        <v>30186</v>
      </c>
      <c r="C13702" s="162" t="n">
        <v>116.11</v>
      </c>
      <c r="D13702" s="162" t="n">
        <v>0.012181</v>
      </c>
      <c r="E13702" s="162" t="n"/>
    </row>
    <row r="13703">
      <c r="B13703" s="161" t="n">
        <v>30187</v>
      </c>
      <c r="C13703" s="162" t="n">
        <v>115.34</v>
      </c>
      <c r="D13703" s="162" t="n">
        <v>0.005847</v>
      </c>
      <c r="E13703" s="162" t="n"/>
    </row>
    <row r="13704">
      <c r="B13704" s="161" t="n">
        <v>30188</v>
      </c>
      <c r="C13704" s="162" t="n">
        <v>117.58</v>
      </c>
      <c r="D13704" s="162" t="n">
        <v>0.02533</v>
      </c>
      <c r="E13704" s="162" t="n"/>
    </row>
    <row r="13705">
      <c r="B13705" s="161" t="n">
        <v>30189</v>
      </c>
      <c r="C13705" s="162" t="n">
        <v>118.55</v>
      </c>
      <c r="D13705" s="162" t="n">
        <v>0.033727</v>
      </c>
      <c r="E13705" s="162" t="n"/>
    </row>
    <row r="13706">
      <c r="B13706" s="161" t="n">
        <v>30190</v>
      </c>
      <c r="C13706" s="162" t="n">
        <v>117.11</v>
      </c>
      <c r="D13706" s="162" t="n">
        <v>0.02176</v>
      </c>
      <c r="E13706" s="162" t="n"/>
    </row>
    <row r="13707">
      <c r="B13707" s="161" t="n">
        <v>30193</v>
      </c>
      <c r="C13707" s="162" t="n">
        <v>117.66</v>
      </c>
      <c r="D13707" s="162" t="n">
        <v>0.026686</v>
      </c>
      <c r="E13707" s="162" t="n"/>
    </row>
    <row r="13708">
      <c r="B13708" s="161" t="n">
        <v>30194</v>
      </c>
      <c r="C13708" s="162" t="n">
        <v>119.51</v>
      </c>
      <c r="D13708" s="162" t="n">
        <v>0.042382</v>
      </c>
      <c r="E13708" s="162" t="n"/>
    </row>
    <row r="13709">
      <c r="B13709" s="161" t="n">
        <v>30195</v>
      </c>
      <c r="C13709" s="162" t="n">
        <v>118.25</v>
      </c>
      <c r="D13709" s="162" t="n">
        <v>0.031869</v>
      </c>
      <c r="E13709" s="162" t="n"/>
    </row>
    <row r="13710">
      <c r="B13710" s="161" t="n">
        <v>30196</v>
      </c>
      <c r="C13710" s="162" t="n">
        <v>120.28</v>
      </c>
      <c r="D13710" s="162" t="n">
        <v>0.048929</v>
      </c>
      <c r="E13710" s="162" t="n"/>
    </row>
    <row r="13711">
      <c r="B13711" s="161" t="n">
        <v>30197</v>
      </c>
      <c r="C13711" s="162" t="n">
        <v>122.68</v>
      </c>
      <c r="D13711" s="162" t="n">
        <v>0.06858</v>
      </c>
      <c r="E13711" s="162" t="n"/>
    </row>
    <row r="13712">
      <c r="B13712" s="161" t="n">
        <v>30201</v>
      </c>
      <c r="C13712" s="162" t="n">
        <v>121.37</v>
      </c>
      <c r="D13712" s="162" t="n">
        <v>0.057816</v>
      </c>
      <c r="E13712" s="162" t="n"/>
    </row>
    <row r="13713">
      <c r="B13713" s="161" t="n">
        <v>30202</v>
      </c>
      <c r="C13713" s="162" t="n">
        <v>122.2</v>
      </c>
      <c r="D13713" s="162" t="n">
        <v>0.06461</v>
      </c>
      <c r="E13713" s="162" t="n"/>
    </row>
    <row r="13714">
      <c r="B13714" s="161" t="n">
        <v>30203</v>
      </c>
      <c r="C13714" s="162" t="n">
        <v>121.97</v>
      </c>
      <c r="D13714" s="162" t="n">
        <v>0.06271</v>
      </c>
      <c r="E13714" s="162" t="n"/>
    </row>
    <row r="13715">
      <c r="B13715" s="161" t="n">
        <v>30204</v>
      </c>
      <c r="C13715" s="162" t="n">
        <v>120.97</v>
      </c>
      <c r="D13715" s="162" t="n">
        <v>0.054588</v>
      </c>
      <c r="E13715" s="162" t="n"/>
    </row>
    <row r="13716">
      <c r="B13716" s="161" t="n">
        <v>30207</v>
      </c>
      <c r="C13716" s="162" t="n">
        <v>122.24</v>
      </c>
      <c r="D13716" s="162" t="n">
        <v>0.065111</v>
      </c>
      <c r="E13716" s="162" t="n"/>
    </row>
    <row r="13717">
      <c r="B13717" s="161" t="n">
        <v>30208</v>
      </c>
      <c r="C13717" s="162" t="n">
        <v>123.1</v>
      </c>
      <c r="D13717" s="162" t="n">
        <v>0.07220799999999999</v>
      </c>
      <c r="E13717" s="162" t="n"/>
    </row>
    <row r="13718">
      <c r="B13718" s="161" t="n">
        <v>30209</v>
      </c>
      <c r="C13718" s="162" t="n">
        <v>124.29</v>
      </c>
      <c r="D13718" s="162" t="n">
        <v>0.08191900000000001</v>
      </c>
      <c r="E13718" s="162" t="n"/>
    </row>
    <row r="13719">
      <c r="B13719" s="161" t="n">
        <v>30210</v>
      </c>
      <c r="C13719" s="162" t="n">
        <v>123.77</v>
      </c>
      <c r="D13719" s="162" t="n">
        <v>0.07782799999999999</v>
      </c>
      <c r="E13719" s="162" t="n"/>
    </row>
    <row r="13720">
      <c r="B13720" s="161" t="n">
        <v>30211</v>
      </c>
      <c r="C13720" s="162" t="n">
        <v>122.55</v>
      </c>
      <c r="D13720" s="162" t="n">
        <v>0.06801500000000001</v>
      </c>
      <c r="E13720" s="162" t="n"/>
    </row>
    <row r="13721">
      <c r="B13721" s="161" t="n">
        <v>30214</v>
      </c>
      <c r="C13721" s="162" t="n">
        <v>122.51</v>
      </c>
      <c r="D13721" s="162" t="n">
        <v>0.067803</v>
      </c>
      <c r="E13721" s="162" t="n"/>
    </row>
    <row r="13722">
      <c r="B13722" s="161" t="n">
        <v>30215</v>
      </c>
      <c r="C13722" s="162" t="n">
        <v>124.88</v>
      </c>
      <c r="D13722" s="162" t="n">
        <v>0.087024</v>
      </c>
      <c r="E13722" s="162" t="n"/>
    </row>
    <row r="13723">
      <c r="B13723" s="161" t="n">
        <v>30216</v>
      </c>
      <c r="C13723" s="162" t="n">
        <v>123.99</v>
      </c>
      <c r="D13723" s="162" t="n">
        <v>0.079924</v>
      </c>
      <c r="E13723" s="162" t="n"/>
    </row>
    <row r="13724">
      <c r="B13724" s="161" t="n">
        <v>30217</v>
      </c>
      <c r="C13724" s="162" t="n">
        <v>123.81</v>
      </c>
      <c r="D13724" s="162" t="n">
        <v>0.078515</v>
      </c>
      <c r="E13724" s="162" t="n"/>
    </row>
    <row r="13725">
      <c r="B13725" s="161" t="n">
        <v>30218</v>
      </c>
      <c r="C13725" s="162" t="n">
        <v>123.32</v>
      </c>
      <c r="D13725" s="162" t="n">
        <v>0.074644</v>
      </c>
      <c r="E13725" s="162" t="n"/>
    </row>
    <row r="13726">
      <c r="B13726" s="161" t="n">
        <v>30221</v>
      </c>
      <c r="C13726" s="162" t="n">
        <v>123.62</v>
      </c>
      <c r="D13726" s="162" t="n">
        <v>0.077165</v>
      </c>
      <c r="E13726" s="162" t="n"/>
    </row>
    <row r="13727">
      <c r="B13727" s="161" t="n">
        <v>30222</v>
      </c>
      <c r="C13727" s="162" t="n">
        <v>123.24</v>
      </c>
      <c r="D13727" s="162" t="n">
        <v>0.07416</v>
      </c>
      <c r="E13727" s="162" t="n"/>
    </row>
    <row r="13728">
      <c r="B13728" s="161" t="n">
        <v>30223</v>
      </c>
      <c r="C13728" s="162" t="n">
        <v>121.63</v>
      </c>
      <c r="D13728" s="162" t="n">
        <v>0.061061</v>
      </c>
      <c r="E13728" s="162" t="n"/>
    </row>
    <row r="13729">
      <c r="B13729" s="161" t="n">
        <v>30224</v>
      </c>
      <c r="C13729" s="162" t="n">
        <v>120.42</v>
      </c>
      <c r="D13729" s="162" t="n">
        <v>0.051175</v>
      </c>
      <c r="E13729" s="162" t="n"/>
    </row>
    <row r="13730">
      <c r="B13730" s="161" t="n">
        <v>30225</v>
      </c>
      <c r="C13730" s="162" t="n">
        <v>121.97</v>
      </c>
      <c r="D13730" s="162" t="n">
        <v>0.063984</v>
      </c>
      <c r="E13730" s="162" t="n"/>
    </row>
    <row r="13731">
      <c r="B13731" s="161" t="n">
        <v>30228</v>
      </c>
      <c r="C13731" s="162" t="n">
        <v>121.51</v>
      </c>
      <c r="D13731" s="162" t="n">
        <v>0.060276</v>
      </c>
      <c r="E13731" s="162" t="n"/>
    </row>
    <row r="13732">
      <c r="B13732" s="161" t="n">
        <v>30229</v>
      </c>
      <c r="C13732" s="162" t="n">
        <v>121.98</v>
      </c>
      <c r="D13732" s="162" t="n">
        <v>0.064225</v>
      </c>
      <c r="E13732" s="162" t="n"/>
    </row>
    <row r="13733">
      <c r="B13733" s="161" t="n">
        <v>30230</v>
      </c>
      <c r="C13733" s="162" t="n">
        <v>126.97</v>
      </c>
      <c r="D13733" s="162" t="n">
        <v>0.10416</v>
      </c>
      <c r="E13733" s="162" t="n"/>
    </row>
    <row r="13734">
      <c r="B13734" s="161" t="n">
        <v>30231</v>
      </c>
      <c r="C13734" s="162" t="n">
        <v>128.8</v>
      </c>
      <c r="D13734" s="162" t="n">
        <v>0.118211</v>
      </c>
      <c r="E13734" s="162" t="n"/>
    </row>
    <row r="13735">
      <c r="B13735" s="161" t="n">
        <v>30232</v>
      </c>
      <c r="C13735" s="162" t="n">
        <v>131.05</v>
      </c>
      <c r="D13735" s="162" t="n">
        <v>0.135147</v>
      </c>
      <c r="E13735" s="162" t="n"/>
    </row>
    <row r="13736">
      <c r="B13736" s="161" t="n">
        <v>30235</v>
      </c>
      <c r="C13736" s="162" t="n">
        <v>134.47</v>
      </c>
      <c r="D13736" s="162" t="n">
        <v>0.160389</v>
      </c>
      <c r="E13736" s="162" t="n"/>
    </row>
    <row r="13737">
      <c r="B13737" s="161" t="n">
        <v>30236</v>
      </c>
      <c r="C13737" s="162" t="n">
        <v>134.44</v>
      </c>
      <c r="D13737" s="162" t="n">
        <v>0.159634</v>
      </c>
      <c r="E13737" s="162" t="n"/>
    </row>
    <row r="13738">
      <c r="B13738" s="161" t="n">
        <v>30237</v>
      </c>
      <c r="C13738" s="162" t="n">
        <v>136.71</v>
      </c>
      <c r="D13738" s="162" t="n">
        <v>0.175722</v>
      </c>
      <c r="E13738" s="162" t="n"/>
    </row>
    <row r="13739">
      <c r="B13739" s="161" t="n">
        <v>30238</v>
      </c>
      <c r="C13739" s="162" t="n">
        <v>134.57</v>
      </c>
      <c r="D13739" s="162" t="n">
        <v>0.15941</v>
      </c>
      <c r="E13739" s="162" t="n"/>
    </row>
    <row r="13740">
      <c r="B13740" s="161" t="n">
        <v>30239</v>
      </c>
      <c r="C13740" s="162" t="n">
        <v>133.57</v>
      </c>
      <c r="D13740" s="162" t="n">
        <v>0.151471</v>
      </c>
      <c r="E13740" s="162" t="n"/>
    </row>
    <row r="13741">
      <c r="B13741" s="161" t="n">
        <v>30242</v>
      </c>
      <c r="C13741" s="162" t="n">
        <v>136.73</v>
      </c>
      <c r="D13741" s="162" t="n">
        <v>0.174245</v>
      </c>
      <c r="E13741" s="162" t="n"/>
    </row>
    <row r="13742">
      <c r="B13742" s="161" t="n">
        <v>30243</v>
      </c>
      <c r="C13742" s="162" t="n">
        <v>136.58</v>
      </c>
      <c r="D13742" s="162" t="n">
        <v>0.172428</v>
      </c>
      <c r="E13742" s="162" t="n"/>
    </row>
    <row r="13743">
      <c r="B13743" s="161" t="n">
        <v>30244</v>
      </c>
      <c r="C13743" s="162" t="n">
        <v>139.23</v>
      </c>
      <c r="D13743" s="162" t="n">
        <v>0.190773</v>
      </c>
      <c r="E13743" s="162" t="n"/>
    </row>
    <row r="13744">
      <c r="B13744" s="161" t="n">
        <v>30245</v>
      </c>
      <c r="C13744" s="162" t="n">
        <v>139.06</v>
      </c>
      <c r="D13744" s="162" t="n">
        <v>0.188676</v>
      </c>
      <c r="E13744" s="162" t="n"/>
    </row>
    <row r="13745">
      <c r="B13745" s="161" t="n">
        <v>30246</v>
      </c>
      <c r="C13745" s="162" t="n">
        <v>138.83</v>
      </c>
      <c r="D13745" s="162" t="n">
        <v>0.186184</v>
      </c>
      <c r="E13745" s="162" t="n"/>
    </row>
    <row r="13746">
      <c r="B13746" s="161" t="n">
        <v>30249</v>
      </c>
      <c r="C13746" s="162" t="n">
        <v>133.32</v>
      </c>
      <c r="D13746" s="162" t="n">
        <v>0.144969</v>
      </c>
      <c r="E13746" s="162" t="n"/>
    </row>
    <row r="13747">
      <c r="B13747" s="161" t="n">
        <v>30250</v>
      </c>
      <c r="C13747" s="162" t="n">
        <v>134.48</v>
      </c>
      <c r="D13747" s="162" t="n">
        <v>0.152844</v>
      </c>
      <c r="E13747" s="162" t="n"/>
    </row>
    <row r="13748">
      <c r="B13748" s="161" t="n">
        <v>30251</v>
      </c>
      <c r="C13748" s="162" t="n">
        <v>135.28</v>
      </c>
      <c r="D13748" s="162" t="n">
        <v>0.157892</v>
      </c>
      <c r="E13748" s="162" t="n"/>
    </row>
    <row r="13749">
      <c r="B13749" s="161" t="n">
        <v>30252</v>
      </c>
      <c r="C13749" s="162" t="n">
        <v>133.59</v>
      </c>
      <c r="D13749" s="162" t="n">
        <v>0.14454</v>
      </c>
      <c r="E13749" s="162" t="n"/>
    </row>
    <row r="13750">
      <c r="B13750" s="161" t="n">
        <v>30253</v>
      </c>
      <c r="C13750" s="162" t="n">
        <v>133.71</v>
      </c>
      <c r="D13750" s="162" t="n">
        <v>0.144686</v>
      </c>
      <c r="E13750" s="162" t="n"/>
    </row>
    <row r="13751">
      <c r="B13751" s="161" t="n">
        <v>30256</v>
      </c>
      <c r="C13751" s="162" t="n">
        <v>135.47</v>
      </c>
      <c r="D13751" s="162" t="n">
        <v>0.156975</v>
      </c>
      <c r="E13751" s="162" t="n"/>
    </row>
    <row r="13752">
      <c r="B13752" s="161" t="n">
        <v>30257</v>
      </c>
      <c r="C13752" s="162" t="n">
        <v>137.49</v>
      </c>
      <c r="D13752" s="162" t="n">
        <v>0.170847</v>
      </c>
      <c r="E13752" s="162" t="n"/>
    </row>
    <row r="13753">
      <c r="B13753" s="161" t="n">
        <v>30258</v>
      </c>
      <c r="C13753" s="162" t="n">
        <v>142.87</v>
      </c>
      <c r="D13753" s="162" t="n">
        <v>0.208041</v>
      </c>
      <c r="E13753" s="162" t="n"/>
    </row>
    <row r="13754">
      <c r="B13754" s="161" t="n">
        <v>30259</v>
      </c>
      <c r="C13754" s="162" t="n">
        <v>141.86</v>
      </c>
      <c r="D13754" s="162" t="n">
        <v>0.199822</v>
      </c>
      <c r="E13754" s="162" t="n"/>
    </row>
    <row r="13755">
      <c r="B13755" s="161" t="n">
        <v>30260</v>
      </c>
      <c r="C13755" s="162" t="n">
        <v>142.16</v>
      </c>
      <c r="D13755" s="162" t="n">
        <v>0.200783</v>
      </c>
      <c r="E13755" s="162" t="n"/>
    </row>
    <row r="13756">
      <c r="B13756" s="161" t="n">
        <v>30263</v>
      </c>
      <c r="C13756" s="162" t="n">
        <v>140.44</v>
      </c>
      <c r="D13756" s="162" t="n">
        <v>0.187534</v>
      </c>
      <c r="E13756" s="162" t="n"/>
    </row>
    <row r="13757">
      <c r="B13757" s="161" t="n">
        <v>30264</v>
      </c>
      <c r="C13757" s="162" t="n">
        <v>143.02</v>
      </c>
      <c r="D13757" s="162" t="n">
        <v>0.204544</v>
      </c>
      <c r="E13757" s="162" t="n"/>
    </row>
    <row r="13758">
      <c r="B13758" s="161" t="n">
        <v>30265</v>
      </c>
      <c r="C13758" s="162" t="n">
        <v>141.16</v>
      </c>
      <c r="D13758" s="162" t="n">
        <v>0.190338</v>
      </c>
      <c r="E13758" s="162" t="n"/>
    </row>
    <row r="13759">
      <c r="B13759" s="161" t="n">
        <v>30266</v>
      </c>
      <c r="C13759" s="162" t="n">
        <v>141.76</v>
      </c>
      <c r="D13759" s="162" t="n">
        <v>0.193601</v>
      </c>
      <c r="E13759" s="162" t="n"/>
    </row>
    <row r="13760">
      <c r="B13760" s="161" t="n">
        <v>30267</v>
      </c>
      <c r="C13760" s="162" t="n">
        <v>139.53</v>
      </c>
      <c r="D13760" s="162" t="n">
        <v>0.176927</v>
      </c>
      <c r="E13760" s="162" t="n"/>
    </row>
    <row r="13761">
      <c r="B13761" s="161" t="n">
        <v>30270</v>
      </c>
      <c r="C13761" s="162" t="n">
        <v>137.03</v>
      </c>
      <c r="D13761" s="162" t="n">
        <v>0.158024</v>
      </c>
      <c r="E13761" s="162" t="n"/>
    </row>
    <row r="13762">
      <c r="B13762" s="161" t="n">
        <v>30271</v>
      </c>
      <c r="C13762" s="162" t="n">
        <v>135.42</v>
      </c>
      <c r="D13762" s="162" t="n">
        <v>0.145462</v>
      </c>
      <c r="E13762" s="162" t="n"/>
    </row>
    <row r="13763">
      <c r="B13763" s="161" t="n">
        <v>30272</v>
      </c>
      <c r="C13763" s="162" t="n">
        <v>137.93</v>
      </c>
      <c r="D13763" s="162" t="n">
        <v>0.162911</v>
      </c>
      <c r="E13763" s="162" t="n"/>
    </row>
    <row r="13764">
      <c r="B13764" s="161" t="n">
        <v>30273</v>
      </c>
      <c r="C13764" s="162" t="n">
        <v>138.34</v>
      </c>
      <c r="D13764" s="162" t="n">
        <v>0.164945</v>
      </c>
      <c r="E13764" s="162" t="n"/>
    </row>
    <row r="13765">
      <c r="B13765" s="161" t="n">
        <v>30274</v>
      </c>
      <c r="C13765" s="162" t="n">
        <v>137.02</v>
      </c>
      <c r="D13765" s="162" t="n">
        <v>0.154515</v>
      </c>
      <c r="E13765" s="162" t="n"/>
    </row>
    <row r="13766">
      <c r="B13766" s="161" t="n">
        <v>30277</v>
      </c>
      <c r="C13766" s="162" t="n">
        <v>134.22</v>
      </c>
      <c r="D13766" s="162" t="n">
        <v>0.133035</v>
      </c>
      <c r="E13766" s="162" t="n"/>
    </row>
    <row r="13767">
      <c r="B13767" s="161" t="n">
        <v>30278</v>
      </c>
      <c r="C13767" s="162" t="n">
        <v>132.93</v>
      </c>
      <c r="D13767" s="162" t="n">
        <v>0.122558</v>
      </c>
      <c r="E13767" s="162" t="n"/>
    </row>
    <row r="13768">
      <c r="B13768" s="161" t="n">
        <v>30279</v>
      </c>
      <c r="C13768" s="162" t="n">
        <v>133.88</v>
      </c>
      <c r="D13768" s="162" t="n">
        <v>0.128863</v>
      </c>
      <c r="E13768" s="162" t="n"/>
    </row>
    <row r="13769">
      <c r="B13769" s="161" t="n">
        <v>30281</v>
      </c>
      <c r="C13769" s="162" t="n">
        <v>134.88</v>
      </c>
      <c r="D13769" s="162" t="n">
        <v>0.135436</v>
      </c>
      <c r="E13769" s="162" t="n"/>
    </row>
    <row r="13770">
      <c r="B13770" s="161" t="n">
        <v>30284</v>
      </c>
      <c r="C13770" s="162" t="n">
        <v>134.2</v>
      </c>
      <c r="D13770" s="162" t="n">
        <v>0.129541</v>
      </c>
      <c r="E13770" s="162" t="n"/>
    </row>
    <row r="13771">
      <c r="B13771" s="161" t="n">
        <v>30285</v>
      </c>
      <c r="C13771" s="162" t="n">
        <v>138.54</v>
      </c>
      <c r="D13771" s="162" t="n">
        <v>0.160331</v>
      </c>
      <c r="E13771" s="162" t="n"/>
    </row>
    <row r="13772">
      <c r="B13772" s="161" t="n">
        <v>30286</v>
      </c>
      <c r="C13772" s="162" t="n">
        <v>138.72</v>
      </c>
      <c r="D13772" s="162" t="n">
        <v>0.160569</v>
      </c>
      <c r="E13772" s="162" t="n"/>
    </row>
    <row r="13773">
      <c r="B13773" s="161" t="n">
        <v>30287</v>
      </c>
      <c r="C13773" s="162" t="n">
        <v>138.82</v>
      </c>
      <c r="D13773" s="162" t="n">
        <v>0.160233</v>
      </c>
      <c r="E13773" s="162" t="n"/>
    </row>
    <row r="13774">
      <c r="B13774" s="161" t="n">
        <v>30288</v>
      </c>
      <c r="C13774" s="162" t="n">
        <v>138.69</v>
      </c>
      <c r="D13774" s="162" t="n">
        <v>0.158219</v>
      </c>
      <c r="E13774" s="162" t="n"/>
    </row>
    <row r="13775">
      <c r="B13775" s="161" t="n">
        <v>30291</v>
      </c>
      <c r="C13775" s="162" t="n">
        <v>141.77</v>
      </c>
      <c r="D13775" s="162" t="n">
        <v>0.17891</v>
      </c>
      <c r="E13775" s="162" t="n"/>
    </row>
    <row r="13776">
      <c r="B13776" s="161" t="n">
        <v>30292</v>
      </c>
      <c r="C13776" s="162" t="n">
        <v>142.72</v>
      </c>
      <c r="D13776" s="162" t="n">
        <v>0.184274</v>
      </c>
      <c r="E13776" s="162" t="n"/>
    </row>
    <row r="13777">
      <c r="B13777" s="161" t="n">
        <v>30293</v>
      </c>
      <c r="C13777" s="162" t="n">
        <v>141.81</v>
      </c>
      <c r="D13777" s="162" t="n">
        <v>0.176684</v>
      </c>
      <c r="E13777" s="162" t="n"/>
    </row>
    <row r="13778">
      <c r="B13778" s="161" t="n">
        <v>30294</v>
      </c>
      <c r="C13778" s="162" t="n">
        <v>140</v>
      </c>
      <c r="D13778" s="162" t="n">
        <v>0.162712</v>
      </c>
      <c r="E13778" s="162" t="n"/>
    </row>
    <row r="13779">
      <c r="B13779" s="161" t="n">
        <v>30295</v>
      </c>
      <c r="C13779" s="162" t="n">
        <v>139.57</v>
      </c>
      <c r="D13779" s="162" t="n">
        <v>0.158524</v>
      </c>
      <c r="E13779" s="162" t="n"/>
    </row>
    <row r="13780">
      <c r="B13780" s="161" t="n">
        <v>30298</v>
      </c>
      <c r="C13780" s="162" t="n">
        <v>139.95</v>
      </c>
      <c r="D13780" s="162" t="n">
        <v>0.160126</v>
      </c>
      <c r="E13780" s="162" t="n"/>
    </row>
    <row r="13781">
      <c r="B13781" s="161" t="n">
        <v>30299</v>
      </c>
      <c r="C13781" s="162" t="n">
        <v>137.39</v>
      </c>
      <c r="D13781" s="162" t="n">
        <v>0.140628</v>
      </c>
      <c r="E13781" s="162" t="n"/>
    </row>
    <row r="13782">
      <c r="B13782" s="161" t="n">
        <v>30300</v>
      </c>
      <c r="C13782" s="162" t="n">
        <v>135.24</v>
      </c>
      <c r="D13782" s="162" t="n">
        <v>0.123838</v>
      </c>
      <c r="E13782" s="162" t="n"/>
    </row>
    <row r="13783">
      <c r="B13783" s="161" t="n">
        <v>30301</v>
      </c>
      <c r="C13783" s="162" t="n">
        <v>135.3</v>
      </c>
      <c r="D13783" s="162" t="n">
        <v>0.123218</v>
      </c>
      <c r="E13783" s="162" t="n"/>
    </row>
    <row r="13784">
      <c r="B13784" s="161" t="n">
        <v>30302</v>
      </c>
      <c r="C13784" s="162" t="n">
        <v>137.49</v>
      </c>
      <c r="D13784" s="162" t="n">
        <v>0.138099</v>
      </c>
      <c r="E13784" s="162" t="n"/>
    </row>
    <row r="13785">
      <c r="B13785" s="161" t="n">
        <v>30305</v>
      </c>
      <c r="C13785" s="162" t="n">
        <v>136.26</v>
      </c>
      <c r="D13785" s="162" t="n">
        <v>0.127906</v>
      </c>
      <c r="E13785" s="162" t="n"/>
    </row>
    <row r="13786">
      <c r="B13786" s="161" t="n">
        <v>30306</v>
      </c>
      <c r="C13786" s="162" t="n">
        <v>138.61</v>
      </c>
      <c r="D13786" s="162" t="n">
        <v>0.143764</v>
      </c>
      <c r="E13786" s="162" t="n"/>
    </row>
    <row r="13787">
      <c r="B13787" s="161" t="n">
        <v>30307</v>
      </c>
      <c r="C13787" s="162" t="n">
        <v>138.83</v>
      </c>
      <c r="D13787" s="162" t="n">
        <v>0.144125</v>
      </c>
      <c r="E13787" s="162" t="n"/>
    </row>
    <row r="13788">
      <c r="B13788" s="161" t="n">
        <v>30308</v>
      </c>
      <c r="C13788" s="162" t="n">
        <v>139.72</v>
      </c>
      <c r="D13788" s="162" t="n">
        <v>0.149253</v>
      </c>
      <c r="E13788" s="162" t="n"/>
    </row>
    <row r="13789">
      <c r="B13789" s="161" t="n">
        <v>30312</v>
      </c>
      <c r="C13789" s="162" t="n">
        <v>142.18</v>
      </c>
      <c r="D13789" s="162" t="n">
        <v>0.165313</v>
      </c>
      <c r="E13789" s="162" t="n"/>
    </row>
    <row r="13790">
      <c r="B13790" s="161" t="n">
        <v>30313</v>
      </c>
      <c r="C13790" s="162" t="n">
        <v>140.77</v>
      </c>
      <c r="D13790" s="162" t="n">
        <v>0.154048</v>
      </c>
      <c r="E13790" s="162" t="n"/>
    </row>
    <row r="13791">
      <c r="B13791" s="161" t="n">
        <v>30314</v>
      </c>
      <c r="C13791" s="162" t="n">
        <v>141.24</v>
      </c>
      <c r="D13791" s="162" t="n">
        <v>0.156058</v>
      </c>
      <c r="E13791" s="162" t="n"/>
    </row>
    <row r="13792">
      <c r="B13792" s="161" t="n">
        <v>30315</v>
      </c>
      <c r="C13792" s="162" t="n">
        <v>140.33</v>
      </c>
      <c r="D13792" s="162" t="n">
        <v>0.148302</v>
      </c>
      <c r="E13792" s="162" t="n"/>
    </row>
    <row r="13793">
      <c r="B13793" s="161" t="n">
        <v>30316</v>
      </c>
      <c r="C13793" s="162" t="n">
        <v>140.64</v>
      </c>
      <c r="D13793" s="162" t="n">
        <v>0.149255</v>
      </c>
      <c r="E13793" s="162" t="n"/>
    </row>
    <row r="13794">
      <c r="B13794" s="161" t="n">
        <v>30319</v>
      </c>
      <c r="C13794" s="162" t="n">
        <v>138.34</v>
      </c>
      <c r="D13794" s="162" t="n">
        <v>0.131622</v>
      </c>
      <c r="E13794" s="162" t="n"/>
    </row>
    <row r="13795">
      <c r="B13795" s="161" t="n">
        <v>30320</v>
      </c>
      <c r="C13795" s="162" t="n">
        <v>141.35</v>
      </c>
      <c r="D13795" s="162" t="n">
        <v>0.151969</v>
      </c>
      <c r="E13795" s="162" t="n"/>
    </row>
    <row r="13796">
      <c r="B13796" s="161" t="n">
        <v>30321</v>
      </c>
      <c r="C13796" s="162" t="n">
        <v>141.96</v>
      </c>
      <c r="D13796" s="162" t="n">
        <v>0.155107</v>
      </c>
      <c r="E13796" s="162" t="n"/>
    </row>
    <row r="13797">
      <c r="B13797" s="161" t="n">
        <v>30322</v>
      </c>
      <c r="C13797" s="162" t="n">
        <v>145.27</v>
      </c>
      <c r="D13797" s="162" t="n">
        <v>0.176828</v>
      </c>
      <c r="E13797" s="162" t="n"/>
    </row>
    <row r="13798">
      <c r="B13798" s="161" t="n">
        <v>30323</v>
      </c>
      <c r="C13798" s="162" t="n">
        <v>145.18</v>
      </c>
      <c r="D13798" s="162" t="n">
        <v>0.174896</v>
      </c>
      <c r="E13798" s="162" t="n"/>
    </row>
    <row r="13799">
      <c r="B13799" s="161" t="n">
        <v>30326</v>
      </c>
      <c r="C13799" s="162" t="n">
        <v>146.78</v>
      </c>
      <c r="D13799" s="162" t="n">
        <v>0.184428</v>
      </c>
      <c r="E13799" s="162" t="n"/>
    </row>
    <row r="13800">
      <c r="B13800" s="161" t="n">
        <v>30327</v>
      </c>
      <c r="C13800" s="162" t="n">
        <v>145.78</v>
      </c>
      <c r="D13800" s="162" t="n">
        <v>0.176221</v>
      </c>
      <c r="E13800" s="162" t="n"/>
    </row>
    <row r="13801">
      <c r="B13801" s="161" t="n">
        <v>30328</v>
      </c>
      <c r="C13801" s="162" t="n">
        <v>146.69</v>
      </c>
      <c r="D13801" s="162" t="n">
        <v>0.181037</v>
      </c>
      <c r="E13801" s="162" t="n"/>
    </row>
    <row r="13802">
      <c r="B13802" s="161" t="n">
        <v>30329</v>
      </c>
      <c r="C13802" s="162" t="n">
        <v>145.72</v>
      </c>
      <c r="D13802" s="162" t="n">
        <v>0.173024</v>
      </c>
      <c r="E13802" s="162" t="n"/>
    </row>
    <row r="13803">
      <c r="B13803" s="161" t="n">
        <v>30330</v>
      </c>
      <c r="C13803" s="162" t="n">
        <v>146.65</v>
      </c>
      <c r="D13803" s="162" t="n">
        <v>0.178046</v>
      </c>
      <c r="E13803" s="162" t="n"/>
    </row>
    <row r="13804">
      <c r="B13804" s="161" t="n">
        <v>30333</v>
      </c>
      <c r="C13804" s="162" t="n">
        <v>146.71</v>
      </c>
      <c r="D13804" s="162" t="n">
        <v>0.177169</v>
      </c>
      <c r="E13804" s="162" t="n"/>
    </row>
    <row r="13805">
      <c r="B13805" s="161" t="n">
        <v>30334</v>
      </c>
      <c r="C13805" s="162" t="n">
        <v>146.4</v>
      </c>
      <c r="D13805" s="162" t="n">
        <v>0.173766</v>
      </c>
      <c r="E13805" s="162" t="n"/>
    </row>
    <row r="13806">
      <c r="B13806" s="161" t="n">
        <v>30335</v>
      </c>
      <c r="C13806" s="162" t="n">
        <v>145.27</v>
      </c>
      <c r="D13806" s="162" t="n">
        <v>0.164803</v>
      </c>
      <c r="E13806" s="162" t="n"/>
    </row>
    <row r="13807">
      <c r="B13807" s="161" t="n">
        <v>30336</v>
      </c>
      <c r="C13807" s="162" t="n">
        <v>146.29</v>
      </c>
      <c r="D13807" s="162" t="n">
        <v>0.17055</v>
      </c>
      <c r="E13807" s="162" t="n"/>
    </row>
    <row r="13808">
      <c r="B13808" s="161" t="n">
        <v>30337</v>
      </c>
      <c r="C13808" s="162" t="n">
        <v>143.85</v>
      </c>
      <c r="D13808" s="162" t="n">
        <v>0.152611</v>
      </c>
      <c r="E13808" s="162" t="n"/>
    </row>
    <row r="13809">
      <c r="B13809" s="161" t="n">
        <v>30340</v>
      </c>
      <c r="C13809" s="162" t="n">
        <v>139.97</v>
      </c>
      <c r="D13809" s="162" t="n">
        <v>0.124297</v>
      </c>
      <c r="E13809" s="162" t="n"/>
    </row>
    <row r="13810">
      <c r="B13810" s="161" t="n">
        <v>30341</v>
      </c>
      <c r="C13810" s="162" t="n">
        <v>141.75</v>
      </c>
      <c r="D13810" s="162" t="n">
        <v>0.135893</v>
      </c>
      <c r="E13810" s="162" t="n"/>
    </row>
    <row r="13811">
      <c r="B13811" s="161" t="n">
        <v>30342</v>
      </c>
      <c r="C13811" s="162" t="n">
        <v>141.54</v>
      </c>
      <c r="D13811" s="162" t="n">
        <v>0.133372</v>
      </c>
      <c r="E13811" s="162" t="n"/>
    </row>
    <row r="13812">
      <c r="B13812" s="161" t="n">
        <v>30343</v>
      </c>
      <c r="C13812" s="162" t="n">
        <v>144.27</v>
      </c>
      <c r="D13812" s="162" t="n">
        <v>0.15135</v>
      </c>
      <c r="E13812" s="162" t="n"/>
    </row>
    <row r="13813">
      <c r="B13813" s="161" t="n">
        <v>30344</v>
      </c>
      <c r="C13813" s="162" t="n">
        <v>144.51</v>
      </c>
      <c r="D13813" s="162" t="n">
        <v>0.151896</v>
      </c>
      <c r="E13813" s="162" t="n"/>
    </row>
    <row r="13814">
      <c r="B13814" s="161" t="n">
        <v>30347</v>
      </c>
      <c r="C13814" s="162" t="n">
        <v>145.3</v>
      </c>
      <c r="D13814" s="162" t="n">
        <v>0.156196</v>
      </c>
      <c r="E13814" s="162" t="n"/>
    </row>
    <row r="13815">
      <c r="B13815" s="161" t="n">
        <v>30348</v>
      </c>
      <c r="C13815" s="162" t="n">
        <v>142.96</v>
      </c>
      <c r="D13815" s="162" t="n">
        <v>0.138854</v>
      </c>
      <c r="E13815" s="162" t="n"/>
    </row>
    <row r="13816">
      <c r="B13816" s="161" t="n">
        <v>30349</v>
      </c>
      <c r="C13816" s="162" t="n">
        <v>143.23</v>
      </c>
      <c r="D13816" s="162" t="n">
        <v>0.139636</v>
      </c>
      <c r="E13816" s="162" t="n"/>
    </row>
    <row r="13817">
      <c r="B13817" s="161" t="n">
        <v>30350</v>
      </c>
      <c r="C13817" s="162" t="n">
        <v>144.26</v>
      </c>
      <c r="D13817" s="162" t="n">
        <v>0.145716</v>
      </c>
      <c r="E13817" s="162" t="n"/>
    </row>
    <row r="13818">
      <c r="B13818" s="161" t="n">
        <v>30351</v>
      </c>
      <c r="C13818" s="162" t="n">
        <v>146.14</v>
      </c>
      <c r="D13818" s="162" t="n">
        <v>0.157561</v>
      </c>
      <c r="E13818" s="162" t="n"/>
    </row>
    <row r="13819">
      <c r="B13819" s="161" t="n">
        <v>30354</v>
      </c>
      <c r="C13819" s="162" t="n">
        <v>146.93</v>
      </c>
      <c r="D13819" s="162" t="n">
        <v>0.161845</v>
      </c>
      <c r="E13819" s="162" t="n"/>
    </row>
    <row r="13820">
      <c r="B13820" s="161" t="n">
        <v>30355</v>
      </c>
      <c r="C13820" s="162" t="n">
        <v>145.7</v>
      </c>
      <c r="D13820" s="162" t="n">
        <v>0.152331</v>
      </c>
      <c r="E13820" s="162" t="n"/>
    </row>
    <row r="13821">
      <c r="B13821" s="161" t="n">
        <v>30356</v>
      </c>
      <c r="C13821" s="162" t="n">
        <v>145</v>
      </c>
      <c r="D13821" s="162" t="n">
        <v>0.146407</v>
      </c>
      <c r="E13821" s="162" t="n"/>
    </row>
    <row r="13822">
      <c r="B13822" s="161" t="n">
        <v>30357</v>
      </c>
      <c r="C13822" s="162" t="n">
        <v>147.5</v>
      </c>
      <c r="D13822" s="162" t="n">
        <v>0.16225</v>
      </c>
      <c r="E13822" s="162" t="n"/>
    </row>
    <row r="13823">
      <c r="B13823" s="161" t="n">
        <v>30358</v>
      </c>
      <c r="C13823" s="162" t="n">
        <v>147.63</v>
      </c>
      <c r="D13823" s="162" t="n">
        <v>0.161888</v>
      </c>
      <c r="E13823" s="162" t="n"/>
    </row>
    <row r="13824">
      <c r="B13824" s="161" t="n">
        <v>30361</v>
      </c>
      <c r="C13824" s="162" t="n">
        <v>148.92</v>
      </c>
      <c r="D13824" s="162" t="n">
        <v>0.16931</v>
      </c>
      <c r="E13824" s="162" t="n"/>
    </row>
    <row r="13825">
      <c r="B13825" s="161" t="n">
        <v>30362</v>
      </c>
      <c r="C13825" s="162" t="n">
        <v>148.3</v>
      </c>
      <c r="D13825" s="162" t="n">
        <v>0.163913</v>
      </c>
      <c r="E13825" s="162" t="n"/>
    </row>
    <row r="13826">
      <c r="B13826" s="161" t="n">
        <v>30363</v>
      </c>
      <c r="C13826" s="162" t="n">
        <v>147.43</v>
      </c>
      <c r="D13826" s="162" t="n">
        <v>0.156847</v>
      </c>
      <c r="E13826" s="162" t="n"/>
    </row>
    <row r="13827">
      <c r="B13827" s="161" t="n">
        <v>30364</v>
      </c>
      <c r="C13827" s="162" t="n">
        <v>147.44</v>
      </c>
      <c r="D13827" s="162" t="n">
        <v>0.155775</v>
      </c>
      <c r="E13827" s="162" t="n"/>
    </row>
    <row r="13828">
      <c r="B13828" s="161" t="n">
        <v>30365</v>
      </c>
      <c r="C13828" s="162" t="n">
        <v>148</v>
      </c>
      <c r="D13828" s="162" t="n">
        <v>0.158436</v>
      </c>
      <c r="E13828" s="162" t="n"/>
    </row>
    <row r="13829">
      <c r="B13829" s="161" t="n">
        <v>30369</v>
      </c>
      <c r="C13829" s="162" t="n">
        <v>145.48</v>
      </c>
      <c r="D13829" s="162" t="n">
        <v>0.14019</v>
      </c>
      <c r="E13829" s="162" t="n"/>
    </row>
    <row r="13830">
      <c r="B13830" s="161" t="n">
        <v>30370</v>
      </c>
      <c r="C13830" s="162" t="n">
        <v>146.79</v>
      </c>
      <c r="D13830" s="162" t="n">
        <v>0.148073</v>
      </c>
      <c r="E13830" s="162" t="n"/>
    </row>
    <row r="13831">
      <c r="B13831" s="161" t="n">
        <v>30371</v>
      </c>
      <c r="C13831" s="162" t="n">
        <v>149.6</v>
      </c>
      <c r="D13831" s="162" t="n">
        <v>0.165834</v>
      </c>
      <c r="E13831" s="162" t="n"/>
    </row>
    <row r="13832">
      <c r="B13832" s="161" t="n">
        <v>30372</v>
      </c>
      <c r="C13832" s="162" t="n">
        <v>149.74</v>
      </c>
      <c r="D13832" s="162" t="n">
        <v>0.165526</v>
      </c>
      <c r="E13832" s="162" t="n"/>
    </row>
    <row r="13833">
      <c r="B13833" s="161" t="n">
        <v>30375</v>
      </c>
      <c r="C13833" s="162" t="n">
        <v>148.06</v>
      </c>
      <c r="D13833" s="162" t="n">
        <v>0.15306</v>
      </c>
      <c r="E13833" s="162" t="n"/>
    </row>
    <row r="13834">
      <c r="B13834" s="161" t="n">
        <v>30376</v>
      </c>
      <c r="C13834" s="162" t="n">
        <v>150.88</v>
      </c>
      <c r="D13834" s="162" t="n">
        <v>0.170583</v>
      </c>
      <c r="E13834" s="162" t="n"/>
    </row>
    <row r="13835">
      <c r="B13835" s="161" t="n">
        <v>30377</v>
      </c>
      <c r="C13835" s="162" t="n">
        <v>152.3</v>
      </c>
      <c r="D13835" s="162" t="n">
        <v>0.178519</v>
      </c>
      <c r="E13835" s="162" t="n"/>
    </row>
    <row r="13836">
      <c r="B13836" s="161" t="n">
        <v>30378</v>
      </c>
      <c r="C13836" s="162" t="n">
        <v>153.48</v>
      </c>
      <c r="D13836" s="162" t="n">
        <v>0.184724</v>
      </c>
      <c r="E13836" s="162" t="n"/>
    </row>
    <row r="13837">
      <c r="B13837" s="161" t="n">
        <v>30379</v>
      </c>
      <c r="C13837" s="162" t="n">
        <v>153.67</v>
      </c>
      <c r="D13837" s="162" t="n">
        <v>0.184431</v>
      </c>
      <c r="E13837" s="162" t="n"/>
    </row>
    <row r="13838">
      <c r="B13838" s="161" t="n">
        <v>30382</v>
      </c>
      <c r="C13838" s="162" t="n">
        <v>153.67</v>
      </c>
      <c r="D13838" s="162" t="n">
        <v>0.182914</v>
      </c>
      <c r="E13838" s="162" t="n"/>
    </row>
    <row r="13839">
      <c r="B13839" s="161" t="n">
        <v>30383</v>
      </c>
      <c r="C13839" s="162" t="n">
        <v>151.26</v>
      </c>
      <c r="D13839" s="162" t="n">
        <v>0.165683</v>
      </c>
      <c r="E13839" s="162" t="n"/>
    </row>
    <row r="13840">
      <c r="B13840" s="161" t="n">
        <v>30384</v>
      </c>
      <c r="C13840" s="162" t="n">
        <v>152.87</v>
      </c>
      <c r="D13840" s="162" t="n">
        <v>0.174771</v>
      </c>
      <c r="E13840" s="162" t="n"/>
    </row>
    <row r="13841">
      <c r="B13841" s="161" t="n">
        <v>30385</v>
      </c>
      <c r="C13841" s="162" t="n">
        <v>151.8</v>
      </c>
      <c r="D13841" s="162" t="n">
        <v>0.166241</v>
      </c>
      <c r="E13841" s="162" t="n"/>
    </row>
    <row r="13842">
      <c r="B13842" s="161" t="n">
        <v>30386</v>
      </c>
      <c r="C13842" s="162" t="n">
        <v>151.24</v>
      </c>
      <c r="D13842" s="162" t="n">
        <v>0.161046</v>
      </c>
      <c r="E13842" s="162" t="n"/>
    </row>
    <row r="13843">
      <c r="B13843" s="161" t="n">
        <v>30389</v>
      </c>
      <c r="C13843" s="162" t="n">
        <v>150.83</v>
      </c>
      <c r="D13843" s="162" t="n">
        <v>0.15682</v>
      </c>
      <c r="E13843" s="162" t="n"/>
    </row>
    <row r="13844">
      <c r="B13844" s="161" t="n">
        <v>30390</v>
      </c>
      <c r="C13844" s="162" t="n">
        <v>151.36</v>
      </c>
      <c r="D13844" s="162" t="n">
        <v>0.15879</v>
      </c>
      <c r="E13844" s="162" t="n"/>
    </row>
    <row r="13845">
      <c r="B13845" s="161" t="n">
        <v>30391</v>
      </c>
      <c r="C13845" s="162" t="n">
        <v>149.8</v>
      </c>
      <c r="D13845" s="162" t="n">
        <v>0.146969</v>
      </c>
      <c r="E13845" s="162" t="n"/>
    </row>
    <row r="13846">
      <c r="B13846" s="161" t="n">
        <v>30392</v>
      </c>
      <c r="C13846" s="162" t="n">
        <v>149.59</v>
      </c>
      <c r="D13846" s="162" t="n">
        <v>0.144108</v>
      </c>
      <c r="E13846" s="162" t="n"/>
    </row>
    <row r="13847">
      <c r="B13847" s="161" t="n">
        <v>30393</v>
      </c>
      <c r="C13847" s="162" t="n">
        <v>149.9</v>
      </c>
      <c r="D13847" s="162" t="n">
        <v>0.144643</v>
      </c>
      <c r="E13847" s="162" t="n"/>
    </row>
    <row r="13848">
      <c r="B13848" s="161" t="n">
        <v>30396</v>
      </c>
      <c r="C13848" s="162" t="n">
        <v>151.19</v>
      </c>
      <c r="D13848" s="162" t="n">
        <v>0.15163</v>
      </c>
      <c r="E13848" s="162" t="n"/>
    </row>
    <row r="13849">
      <c r="B13849" s="161" t="n">
        <v>30397</v>
      </c>
      <c r="C13849" s="162" t="n">
        <v>150.66</v>
      </c>
      <c r="D13849" s="162" t="n">
        <v>0.14654</v>
      </c>
      <c r="E13849" s="162" t="n"/>
    </row>
    <row r="13850">
      <c r="B13850" s="161" t="n">
        <v>30398</v>
      </c>
      <c r="C13850" s="162" t="n">
        <v>152.81</v>
      </c>
      <c r="D13850" s="162" t="n">
        <v>0.159028</v>
      </c>
      <c r="E13850" s="162" t="n"/>
    </row>
    <row r="13851">
      <c r="B13851" s="161" t="n">
        <v>30399</v>
      </c>
      <c r="C13851" s="162" t="n">
        <v>153.37</v>
      </c>
      <c r="D13851" s="162" t="n">
        <v>0.161009</v>
      </c>
      <c r="E13851" s="162" t="n"/>
    </row>
    <row r="13852">
      <c r="B13852" s="161" t="n">
        <v>30400</v>
      </c>
      <c r="C13852" s="162" t="n">
        <v>152.67</v>
      </c>
      <c r="D13852" s="162" t="n">
        <v>0.154849</v>
      </c>
      <c r="E13852" s="162" t="n"/>
    </row>
    <row r="13853">
      <c r="B13853" s="161" t="n">
        <v>30403</v>
      </c>
      <c r="C13853" s="162" t="n">
        <v>151.85</v>
      </c>
      <c r="D13853" s="162" t="n">
        <v>0.147863</v>
      </c>
      <c r="E13853" s="162" t="n"/>
    </row>
    <row r="13854">
      <c r="B13854" s="161" t="n">
        <v>30404</v>
      </c>
      <c r="C13854" s="162" t="n">
        <v>151.59</v>
      </c>
      <c r="D13854" s="162" t="n">
        <v>0.144561</v>
      </c>
      <c r="E13854" s="162" t="n"/>
    </row>
    <row r="13855">
      <c r="B13855" s="161" t="n">
        <v>30405</v>
      </c>
      <c r="C13855" s="162" t="n">
        <v>153.39</v>
      </c>
      <c r="D13855" s="162" t="n">
        <v>0.15467</v>
      </c>
      <c r="E13855" s="162" t="n"/>
    </row>
    <row r="13856">
      <c r="B13856" s="161" t="n">
        <v>30406</v>
      </c>
      <c r="C13856" s="162" t="n">
        <v>152.96</v>
      </c>
      <c r="D13856" s="162" t="n">
        <v>0.150138</v>
      </c>
      <c r="E13856" s="162" t="n"/>
    </row>
    <row r="13857">
      <c r="B13857" s="161" t="n">
        <v>30410</v>
      </c>
      <c r="C13857" s="162" t="n">
        <v>153.02</v>
      </c>
      <c r="D13857" s="162" t="n">
        <v>0.148795</v>
      </c>
      <c r="E13857" s="162" t="n"/>
    </row>
    <row r="13858">
      <c r="B13858" s="161" t="n">
        <v>30411</v>
      </c>
      <c r="C13858" s="162" t="n">
        <v>151.89</v>
      </c>
      <c r="D13858" s="162" t="n">
        <v>0.139689</v>
      </c>
      <c r="E13858" s="162" t="n"/>
    </row>
    <row r="13859">
      <c r="B13859" s="161" t="n">
        <v>30412</v>
      </c>
      <c r="C13859" s="162" t="n">
        <v>151.04</v>
      </c>
      <c r="D13859" s="162" t="n">
        <v>0.132461</v>
      </c>
      <c r="E13859" s="162" t="n"/>
    </row>
    <row r="13860">
      <c r="B13860" s="161" t="n">
        <v>30413</v>
      </c>
      <c r="C13860" s="162" t="n">
        <v>151.76</v>
      </c>
      <c r="D13860" s="162" t="n">
        <v>0.135645</v>
      </c>
      <c r="E13860" s="162" t="n"/>
    </row>
    <row r="13861">
      <c r="B13861" s="161" t="n">
        <v>30414</v>
      </c>
      <c r="C13861" s="162" t="n">
        <v>152.85</v>
      </c>
      <c r="D13861" s="162" t="n">
        <v>0.14118</v>
      </c>
      <c r="E13861" s="162" t="n"/>
    </row>
    <row r="13862">
      <c r="B13862" s="161" t="n">
        <v>30417</v>
      </c>
      <c r="C13862" s="162" t="n">
        <v>155.14</v>
      </c>
      <c r="D13862" s="162" t="n">
        <v>0.154319</v>
      </c>
      <c r="E13862" s="162" t="n"/>
    </row>
    <row r="13863">
      <c r="B13863" s="161" t="n">
        <v>30418</v>
      </c>
      <c r="C13863" s="162" t="n">
        <v>155.82</v>
      </c>
      <c r="D13863" s="162" t="n">
        <v>0.156981</v>
      </c>
      <c r="E13863" s="162" t="n"/>
    </row>
    <row r="13864">
      <c r="B13864" s="161" t="n">
        <v>30419</v>
      </c>
      <c r="C13864" s="162" t="n">
        <v>156.77</v>
      </c>
      <c r="D13864" s="162" t="n">
        <v>0.161313</v>
      </c>
      <c r="E13864" s="162" t="n"/>
    </row>
    <row r="13865">
      <c r="B13865" s="161" t="n">
        <v>30420</v>
      </c>
      <c r="C13865" s="162" t="n">
        <v>158.11</v>
      </c>
      <c r="D13865" s="162" t="n">
        <v>0.168008</v>
      </c>
      <c r="E13865" s="162" t="n"/>
    </row>
    <row r="13866">
      <c r="B13866" s="161" t="n">
        <v>30421</v>
      </c>
      <c r="C13866" s="162" t="n">
        <v>158.75</v>
      </c>
      <c r="D13866" s="162" t="n">
        <v>0.170177</v>
      </c>
      <c r="E13866" s="162" t="n"/>
    </row>
    <row r="13867">
      <c r="B13867" s="161" t="n">
        <v>30424</v>
      </c>
      <c r="C13867" s="162" t="n">
        <v>159.74</v>
      </c>
      <c r="D13867" s="162" t="n">
        <v>0.174451</v>
      </c>
      <c r="E13867" s="162" t="n"/>
    </row>
    <row r="13868">
      <c r="B13868" s="161" t="n">
        <v>30425</v>
      </c>
      <c r="C13868" s="162" t="n">
        <v>158.71</v>
      </c>
      <c r="D13868" s="162" t="n">
        <v>0.166068</v>
      </c>
      <c r="E13868" s="162" t="n"/>
    </row>
    <row r="13869">
      <c r="B13869" s="161" t="n">
        <v>30426</v>
      </c>
      <c r="C13869" s="162" t="n">
        <v>160.71</v>
      </c>
      <c r="D13869" s="162" t="n">
        <v>0.176603</v>
      </c>
      <c r="E13869" s="162" t="n"/>
    </row>
    <row r="13870">
      <c r="B13870" s="161" t="n">
        <v>30427</v>
      </c>
      <c r="C13870" s="162" t="n">
        <v>160.05</v>
      </c>
      <c r="D13870" s="162" t="n">
        <v>0.17054</v>
      </c>
      <c r="E13870" s="162" t="n"/>
    </row>
    <row r="13871">
      <c r="B13871" s="161" t="n">
        <v>30428</v>
      </c>
      <c r="C13871" s="162" t="n">
        <v>160.42</v>
      </c>
      <c r="D13871" s="162" t="n">
        <v>0.17094</v>
      </c>
      <c r="E13871" s="162" t="n"/>
    </row>
    <row r="13872">
      <c r="B13872" s="161" t="n">
        <v>30431</v>
      </c>
      <c r="C13872" s="162" t="n">
        <v>158.81</v>
      </c>
      <c r="D13872" s="162" t="n">
        <v>0.159034</v>
      </c>
      <c r="E13872" s="162" t="n"/>
    </row>
    <row r="13873">
      <c r="B13873" s="161" t="n">
        <v>30432</v>
      </c>
      <c r="C13873" s="162" t="n">
        <v>161.81</v>
      </c>
      <c r="D13873" s="162" t="n">
        <v>0.175817</v>
      </c>
      <c r="E13873" s="162" t="n"/>
    </row>
    <row r="13874">
      <c r="B13874" s="161" t="n">
        <v>30433</v>
      </c>
      <c r="C13874" s="162" t="n">
        <v>161.44</v>
      </c>
      <c r="D13874" s="162" t="n">
        <v>0.171651</v>
      </c>
      <c r="E13874" s="162" t="n"/>
    </row>
    <row r="13875">
      <c r="B13875" s="161" t="n">
        <v>30434</v>
      </c>
      <c r="C13875" s="162" t="n">
        <v>162.95</v>
      </c>
      <c r="D13875" s="162" t="n">
        <v>0.179033</v>
      </c>
      <c r="E13875" s="162" t="n"/>
    </row>
    <row r="13876">
      <c r="B13876" s="161" t="n">
        <v>30435</v>
      </c>
      <c r="C13876" s="162" t="n">
        <v>164.42</v>
      </c>
      <c r="D13876" s="162" t="n">
        <v>0.186057</v>
      </c>
      <c r="E13876" s="162" t="n"/>
    </row>
    <row r="13877">
      <c r="B13877" s="161" t="n">
        <v>30438</v>
      </c>
      <c r="C13877" s="162" t="n">
        <v>162.11</v>
      </c>
      <c r="D13877" s="162" t="n">
        <v>0.170028</v>
      </c>
      <c r="E13877" s="162" t="n"/>
    </row>
    <row r="13878">
      <c r="B13878" s="161" t="n">
        <v>30439</v>
      </c>
      <c r="C13878" s="162" t="n">
        <v>162.34</v>
      </c>
      <c r="D13878" s="162" t="n">
        <v>0.16959</v>
      </c>
      <c r="E13878" s="162" t="n"/>
    </row>
    <row r="13879">
      <c r="B13879" s="161" t="n">
        <v>30440</v>
      </c>
      <c r="C13879" s="162" t="n">
        <v>163.31</v>
      </c>
      <c r="D13879" s="162" t="n">
        <v>0.173656</v>
      </c>
      <c r="E13879" s="162" t="n"/>
    </row>
    <row r="13880">
      <c r="B13880" s="161" t="n">
        <v>30441</v>
      </c>
      <c r="C13880" s="162" t="n">
        <v>164.28</v>
      </c>
      <c r="D13880" s="162" t="n">
        <v>0.177656</v>
      </c>
      <c r="E13880" s="162" t="n"/>
    </row>
    <row r="13881">
      <c r="B13881" s="161" t="n">
        <v>30442</v>
      </c>
      <c r="C13881" s="162" t="n">
        <v>166.1</v>
      </c>
      <c r="D13881" s="162" t="n">
        <v>0.186679</v>
      </c>
      <c r="E13881" s="162" t="n"/>
    </row>
    <row r="13882">
      <c r="B13882" s="161" t="n">
        <v>30445</v>
      </c>
      <c r="C13882" s="162" t="n">
        <v>165.81</v>
      </c>
      <c r="D13882" s="162" t="n">
        <v>0.182922</v>
      </c>
      <c r="E13882" s="162" t="n"/>
    </row>
    <row r="13883">
      <c r="B13883" s="161" t="n">
        <v>30446</v>
      </c>
      <c r="C13883" s="162" t="n">
        <v>165.95</v>
      </c>
      <c r="D13883" s="162" t="n">
        <v>0.181722</v>
      </c>
      <c r="E13883" s="162" t="n"/>
    </row>
    <row r="13884">
      <c r="B13884" s="161" t="n">
        <v>30447</v>
      </c>
      <c r="C13884" s="162" t="n">
        <v>164.96</v>
      </c>
      <c r="D13884" s="162" t="n">
        <v>0.173672</v>
      </c>
      <c r="E13884" s="162" t="n"/>
    </row>
    <row r="13885">
      <c r="B13885" s="161" t="n">
        <v>30448</v>
      </c>
      <c r="C13885" s="162" t="n">
        <v>164.25</v>
      </c>
      <c r="D13885" s="162" t="n">
        <v>0.167323</v>
      </c>
      <c r="E13885" s="162" t="n"/>
    </row>
    <row r="13886">
      <c r="B13886" s="161" t="n">
        <v>30449</v>
      </c>
      <c r="C13886" s="162" t="n">
        <v>164.9</v>
      </c>
      <c r="D13886" s="162" t="n">
        <v>0.169194</v>
      </c>
      <c r="E13886" s="162" t="n"/>
    </row>
    <row r="13887">
      <c r="B13887" s="161" t="n">
        <v>30452</v>
      </c>
      <c r="C13887" s="162" t="n">
        <v>163.4</v>
      </c>
      <c r="D13887" s="162" t="n">
        <v>0.158104</v>
      </c>
      <c r="E13887" s="162" t="n"/>
    </row>
    <row r="13888">
      <c r="B13888" s="161" t="n">
        <v>30453</v>
      </c>
      <c r="C13888" s="162" t="n">
        <v>163.71</v>
      </c>
      <c r="D13888" s="162" t="n">
        <v>0.157998</v>
      </c>
      <c r="E13888" s="162" t="n"/>
    </row>
    <row r="13889">
      <c r="B13889" s="161" t="n">
        <v>30454</v>
      </c>
      <c r="C13889" s="162" t="n">
        <v>163.27</v>
      </c>
      <c r="D13889" s="162" t="n">
        <v>0.153265</v>
      </c>
      <c r="E13889" s="162" t="n"/>
    </row>
    <row r="13890">
      <c r="B13890" s="161" t="n">
        <v>30455</v>
      </c>
      <c r="C13890" s="162" t="n">
        <v>161.99</v>
      </c>
      <c r="D13890" s="162" t="n">
        <v>0.143368</v>
      </c>
      <c r="E13890" s="162" t="n"/>
    </row>
    <row r="13891">
      <c r="B13891" s="161" t="n">
        <v>30456</v>
      </c>
      <c r="C13891" s="162" t="n">
        <v>162.14</v>
      </c>
      <c r="D13891" s="162" t="n">
        <v>0.142214</v>
      </c>
      <c r="E13891" s="162" t="n"/>
    </row>
    <row r="13892">
      <c r="B13892" s="161" t="n">
        <v>30459</v>
      </c>
      <c r="C13892" s="162" t="n">
        <v>163.43</v>
      </c>
      <c r="D13892" s="162" t="n">
        <v>0.147996</v>
      </c>
      <c r="E13892" s="162" t="n"/>
    </row>
    <row r="13893">
      <c r="B13893" s="161" t="n">
        <v>30460</v>
      </c>
      <c r="C13893" s="162" t="n">
        <v>165.54</v>
      </c>
      <c r="D13893" s="162" t="n">
        <v>0.158602</v>
      </c>
      <c r="E13893" s="162" t="n"/>
    </row>
    <row r="13894">
      <c r="B13894" s="161" t="n">
        <v>30461</v>
      </c>
      <c r="C13894" s="162" t="n">
        <v>166.21</v>
      </c>
      <c r="D13894" s="162" t="n">
        <v>0.160392</v>
      </c>
      <c r="E13894" s="162" t="n"/>
    </row>
    <row r="13895">
      <c r="B13895" s="161" t="n">
        <v>30462</v>
      </c>
      <c r="C13895" s="162" t="n">
        <v>165.48</v>
      </c>
      <c r="D13895" s="162" t="n">
        <v>0.153766</v>
      </c>
      <c r="E13895" s="162" t="n"/>
    </row>
    <row r="13896">
      <c r="B13896" s="161" t="n">
        <v>30463</v>
      </c>
      <c r="C13896" s="162" t="n">
        <v>164.46</v>
      </c>
      <c r="D13896" s="162" t="n">
        <v>0.14545</v>
      </c>
      <c r="E13896" s="162" t="n"/>
    </row>
    <row r="13897">
      <c r="B13897" s="161" t="n">
        <v>30467</v>
      </c>
      <c r="C13897" s="162" t="n">
        <v>162.39</v>
      </c>
      <c r="D13897" s="162" t="n">
        <v>0.130735</v>
      </c>
      <c r="E13897" s="162" t="n"/>
    </row>
    <row r="13898">
      <c r="B13898" s="161" t="n">
        <v>30468</v>
      </c>
      <c r="C13898" s="162" t="n">
        <v>162.55</v>
      </c>
      <c r="D13898" s="162" t="n">
        <v>0.129844</v>
      </c>
      <c r="E13898" s="162" t="n"/>
    </row>
    <row r="13899">
      <c r="B13899" s="161" t="n">
        <v>30469</v>
      </c>
      <c r="C13899" s="162" t="n">
        <v>163.98</v>
      </c>
      <c r="D13899" s="162" t="n">
        <v>0.136663</v>
      </c>
      <c r="E13899" s="162" t="n"/>
    </row>
    <row r="13900">
      <c r="B13900" s="161" t="n">
        <v>30470</v>
      </c>
      <c r="C13900" s="162" t="n">
        <v>164.42</v>
      </c>
      <c r="D13900" s="162" t="n">
        <v>0.137413</v>
      </c>
      <c r="E13900" s="162" t="n"/>
    </row>
    <row r="13901">
      <c r="B13901" s="161" t="n">
        <v>30473</v>
      </c>
      <c r="C13901" s="162" t="n">
        <v>164.83</v>
      </c>
      <c r="D13901" s="162" t="n">
        <v>0.138097</v>
      </c>
      <c r="E13901" s="162" t="n"/>
    </row>
    <row r="13902">
      <c r="B13902" s="161" t="n">
        <v>30474</v>
      </c>
      <c r="C13902" s="162" t="n">
        <v>162.77</v>
      </c>
      <c r="D13902" s="162" t="n">
        <v>0.123897</v>
      </c>
      <c r="E13902" s="162" t="n"/>
    </row>
    <row r="13903">
      <c r="B13903" s="161" t="n">
        <v>30475</v>
      </c>
      <c r="C13903" s="162" t="n">
        <v>161.36</v>
      </c>
      <c r="D13903" s="162" t="n">
        <v>0.113598</v>
      </c>
      <c r="E13903" s="162" t="n"/>
    </row>
    <row r="13904">
      <c r="B13904" s="161" t="n">
        <v>30476</v>
      </c>
      <c r="C13904" s="162" t="n">
        <v>161.83</v>
      </c>
      <c r="D13904" s="162" t="n">
        <v>0.114971</v>
      </c>
      <c r="E13904" s="162" t="n"/>
    </row>
    <row r="13905">
      <c r="B13905" s="161" t="n">
        <v>30477</v>
      </c>
      <c r="C13905" s="162" t="n">
        <v>162.68</v>
      </c>
      <c r="D13905" s="162" t="n">
        <v>0.118682</v>
      </c>
      <c r="E13905" s="162" t="n"/>
    </row>
    <row r="13906">
      <c r="B13906" s="161" t="n">
        <v>30480</v>
      </c>
      <c r="C13906" s="162" t="n">
        <v>164.84</v>
      </c>
      <c r="D13906" s="162" t="n">
        <v>0.130221</v>
      </c>
      <c r="E13906" s="162" t="n"/>
    </row>
    <row r="13907">
      <c r="B13907" s="161" t="n">
        <v>30481</v>
      </c>
      <c r="C13907" s="162" t="n">
        <v>165.53</v>
      </c>
      <c r="D13907" s="162" t="n">
        <v>0.132746</v>
      </c>
      <c r="E13907" s="162" t="n"/>
    </row>
    <row r="13908">
      <c r="B13908" s="161" t="n">
        <v>30482</v>
      </c>
      <c r="C13908" s="162" t="n">
        <v>167.12</v>
      </c>
      <c r="D13908" s="162" t="n">
        <v>0.140665</v>
      </c>
      <c r="E13908" s="162" t="n"/>
    </row>
    <row r="13909">
      <c r="B13909" s="161" t="n">
        <v>30483</v>
      </c>
      <c r="C13909" s="162" t="n">
        <v>169.14</v>
      </c>
      <c r="D13909" s="162" t="n">
        <v>0.150928</v>
      </c>
      <c r="E13909" s="162" t="n"/>
    </row>
    <row r="13910">
      <c r="B13910" s="161" t="n">
        <v>30484</v>
      </c>
      <c r="C13910" s="162" t="n">
        <v>169.13</v>
      </c>
      <c r="D13910" s="162" t="n">
        <v>0.149191</v>
      </c>
      <c r="E13910" s="162" t="n"/>
    </row>
    <row r="13911">
      <c r="B13911" s="161" t="n">
        <v>30487</v>
      </c>
      <c r="C13911" s="162" t="n">
        <v>169.02</v>
      </c>
      <c r="D13911" s="162" t="n">
        <v>0.146952</v>
      </c>
      <c r="E13911" s="162" t="n"/>
    </row>
    <row r="13912">
      <c r="B13912" s="161" t="n">
        <v>30488</v>
      </c>
      <c r="C13912" s="162" t="n">
        <v>170.53</v>
      </c>
      <c r="D13912" s="162" t="n">
        <v>0.154163</v>
      </c>
      <c r="E13912" s="162" t="n"/>
    </row>
    <row r="13913">
      <c r="B13913" s="161" t="n">
        <v>30489</v>
      </c>
      <c r="C13913" s="162" t="n">
        <v>170.99</v>
      </c>
      <c r="D13913" s="162" t="n">
        <v>0.155189</v>
      </c>
      <c r="E13913" s="162" t="n"/>
    </row>
    <row r="13914">
      <c r="B13914" s="161" t="n">
        <v>30490</v>
      </c>
      <c r="C13914" s="162" t="n">
        <v>170.57</v>
      </c>
      <c r="D13914" s="162" t="n">
        <v>0.151071</v>
      </c>
      <c r="E13914" s="162" t="n"/>
    </row>
    <row r="13915">
      <c r="B13915" s="161" t="n">
        <v>30491</v>
      </c>
      <c r="C13915" s="162" t="n">
        <v>170.4</v>
      </c>
      <c r="D13915" s="162" t="n">
        <v>0.14839</v>
      </c>
      <c r="E13915" s="162" t="n"/>
    </row>
    <row r="13916">
      <c r="B13916" s="161" t="n">
        <v>30494</v>
      </c>
      <c r="C13916" s="162" t="n">
        <v>168.46</v>
      </c>
      <c r="D13916" s="162" t="n">
        <v>0.135368</v>
      </c>
      <c r="E13916" s="162" t="n"/>
    </row>
    <row r="13917">
      <c r="B13917" s="161" t="n">
        <v>30495</v>
      </c>
      <c r="C13917" s="162" t="n">
        <v>165.68</v>
      </c>
      <c r="D13917" s="162" t="n">
        <v>0.117282</v>
      </c>
      <c r="E13917" s="162" t="n"/>
    </row>
    <row r="13918">
      <c r="B13918" s="161" t="n">
        <v>30496</v>
      </c>
      <c r="C13918" s="162" t="n">
        <v>166.64</v>
      </c>
      <c r="D13918" s="162" t="n">
        <v>0.121624</v>
      </c>
      <c r="E13918" s="162" t="n"/>
    </row>
    <row r="13919">
      <c r="B13919" s="161" t="n">
        <v>30497</v>
      </c>
      <c r="C13919" s="162" t="n">
        <v>168.11</v>
      </c>
      <c r="D13919" s="162" t="n">
        <v>0.128905</v>
      </c>
      <c r="E13919" s="162" t="n"/>
    </row>
    <row r="13920">
      <c r="B13920" s="161" t="n">
        <v>30498</v>
      </c>
      <c r="C13920" s="162" t="n">
        <v>168.91</v>
      </c>
      <c r="D13920" s="162" t="n">
        <v>0.132085</v>
      </c>
      <c r="E13920" s="162" t="n"/>
    </row>
    <row r="13921">
      <c r="B13921" s="161" t="n">
        <v>30502</v>
      </c>
      <c r="C13921" s="162" t="n">
        <v>166.6</v>
      </c>
      <c r="D13921" s="162" t="n">
        <v>0.116827</v>
      </c>
      <c r="E13921" s="162" t="n"/>
    </row>
    <row r="13922">
      <c r="B13922" s="161" t="n">
        <v>30503</v>
      </c>
      <c r="C13922" s="162" t="n">
        <v>168.48</v>
      </c>
      <c r="D13922" s="162" t="n">
        <v>0.126578</v>
      </c>
      <c r="E13922" s="162" t="n"/>
    </row>
    <row r="13923">
      <c r="B13923" s="161" t="n">
        <v>30504</v>
      </c>
      <c r="C13923" s="162" t="n">
        <v>167.56</v>
      </c>
      <c r="D13923" s="162" t="n">
        <v>0.119636</v>
      </c>
      <c r="E13923" s="162" t="n"/>
    </row>
    <row r="13924">
      <c r="B13924" s="161" t="n">
        <v>30505</v>
      </c>
      <c r="C13924" s="162" t="n">
        <v>167.08</v>
      </c>
      <c r="D13924" s="162" t="n">
        <v>0.115313</v>
      </c>
      <c r="E13924" s="162" t="n"/>
    </row>
    <row r="13925">
      <c r="B13925" s="161" t="n">
        <v>30508</v>
      </c>
      <c r="C13925" s="162" t="n">
        <v>168.11</v>
      </c>
      <c r="D13925" s="162" t="n">
        <v>0.119956</v>
      </c>
      <c r="E13925" s="162" t="n"/>
    </row>
    <row r="13926">
      <c r="B13926" s="161" t="n">
        <v>30509</v>
      </c>
      <c r="C13926" s="162" t="n">
        <v>165.53</v>
      </c>
      <c r="D13926" s="162" t="n">
        <v>0.103086</v>
      </c>
      <c r="E13926" s="162" t="n"/>
    </row>
    <row r="13927">
      <c r="B13927" s="161" t="n">
        <v>30510</v>
      </c>
      <c r="C13927" s="162" t="n">
        <v>165.46</v>
      </c>
      <c r="D13927" s="162" t="n">
        <v>0.10125</v>
      </c>
      <c r="E13927" s="162" t="n"/>
    </row>
    <row r="13928">
      <c r="B13928" s="161" t="n">
        <v>30511</v>
      </c>
      <c r="C13928" s="162" t="n">
        <v>166.01</v>
      </c>
      <c r="D13928" s="162" t="n">
        <v>0.103085</v>
      </c>
      <c r="E13928" s="162" t="n"/>
    </row>
    <row r="13929">
      <c r="B13929" s="161" t="n">
        <v>30512</v>
      </c>
      <c r="C13929" s="162" t="n">
        <v>164.29</v>
      </c>
      <c r="D13929" s="162" t="n">
        <v>0.091207</v>
      </c>
      <c r="E13929" s="162" t="n"/>
    </row>
    <row r="13930">
      <c r="B13930" s="161" t="n">
        <v>30515</v>
      </c>
      <c r="C13930" s="162" t="n">
        <v>163.95</v>
      </c>
      <c r="D13930" s="162" t="n">
        <v>0.087737</v>
      </c>
      <c r="E13930" s="162" t="n"/>
    </row>
    <row r="13931">
      <c r="B13931" s="161" t="n">
        <v>30516</v>
      </c>
      <c r="C13931" s="162" t="n">
        <v>164.83</v>
      </c>
      <c r="D13931" s="162" t="n">
        <v>0.09164799999999999</v>
      </c>
      <c r="E13931" s="162" t="n"/>
    </row>
    <row r="13932">
      <c r="B13932" s="161" t="n">
        <v>30517</v>
      </c>
      <c r="C13932" s="162" t="n">
        <v>169.29</v>
      </c>
      <c r="D13932" s="162" t="n">
        <v>0.116775</v>
      </c>
      <c r="E13932" s="162" t="n"/>
    </row>
    <row r="13933">
      <c r="B13933" s="161" t="n">
        <v>30518</v>
      </c>
      <c r="C13933" s="162" t="n">
        <v>169.06</v>
      </c>
      <c r="D13933" s="162" t="n">
        <v>0.11402</v>
      </c>
      <c r="E13933" s="162" t="n"/>
    </row>
    <row r="13934">
      <c r="B13934" s="161" t="n">
        <v>30519</v>
      </c>
      <c r="C13934" s="162" t="n">
        <v>168.89</v>
      </c>
      <c r="D13934" s="162" t="n">
        <v>0.111686</v>
      </c>
      <c r="E13934" s="162" t="n"/>
    </row>
    <row r="13935">
      <c r="B13935" s="161" t="n">
        <v>30522</v>
      </c>
      <c r="C13935" s="162" t="n">
        <v>169.53</v>
      </c>
      <c r="D13935" s="162" t="n">
        <v>0.114195</v>
      </c>
      <c r="E13935" s="162" t="n"/>
    </row>
    <row r="13936">
      <c r="B13936" s="161" t="n">
        <v>30523</v>
      </c>
      <c r="C13936" s="162" t="n">
        <v>170.35</v>
      </c>
      <c r="D13936" s="162" t="n">
        <v>0.117835</v>
      </c>
      <c r="E13936" s="162" t="n"/>
    </row>
    <row r="13937">
      <c r="B13937" s="161" t="n">
        <v>30524</v>
      </c>
      <c r="C13937" s="162" t="n">
        <v>167.59</v>
      </c>
      <c r="D13937" s="162" t="n">
        <v>0.100406</v>
      </c>
      <c r="E13937" s="162" t="n"/>
    </row>
    <row r="13938">
      <c r="B13938" s="161" t="n">
        <v>30525</v>
      </c>
      <c r="C13938" s="162" t="n">
        <v>165.04</v>
      </c>
      <c r="D13938" s="162" t="n">
        <v>0.08413900000000001</v>
      </c>
      <c r="E13938" s="162" t="n"/>
    </row>
    <row r="13939">
      <c r="B13939" s="161" t="n">
        <v>30526</v>
      </c>
      <c r="C13939" s="162" t="n">
        <v>162.56</v>
      </c>
      <c r="D13939" s="162" t="n">
        <v>0.068077</v>
      </c>
      <c r="E13939" s="162" t="n"/>
    </row>
    <row r="13940">
      <c r="B13940" s="161" t="n">
        <v>30529</v>
      </c>
      <c r="C13940" s="162" t="n">
        <v>162.04</v>
      </c>
      <c r="D13940" s="162" t="n">
        <v>0.06393600000000001</v>
      </c>
      <c r="E13940" s="162" t="n"/>
    </row>
    <row r="13941">
      <c r="B13941" s="161" t="n">
        <v>30530</v>
      </c>
      <c r="C13941" s="162" t="n">
        <v>162.01</v>
      </c>
      <c r="D13941" s="162" t="n">
        <v>0.062919</v>
      </c>
      <c r="E13941" s="162" t="n"/>
    </row>
    <row r="13942">
      <c r="B13942" s="161" t="n">
        <v>30531</v>
      </c>
      <c r="C13942" s="162" t="n">
        <v>163.44</v>
      </c>
      <c r="D13942" s="162" t="n">
        <v>0.070825</v>
      </c>
      <c r="E13942" s="162" t="n"/>
    </row>
    <row r="13943">
      <c r="B13943" s="161" t="n">
        <v>30532</v>
      </c>
      <c r="C13943" s="162" t="n">
        <v>161.33</v>
      </c>
      <c r="D13943" s="162" t="n">
        <v>0.057105</v>
      </c>
      <c r="E13943" s="162" t="n"/>
    </row>
    <row r="13944">
      <c r="B13944" s="161" t="n">
        <v>30533</v>
      </c>
      <c r="C13944" s="162" t="n">
        <v>161.74</v>
      </c>
      <c r="D13944" s="162" t="n">
        <v>0.0589</v>
      </c>
      <c r="E13944" s="162" t="n"/>
    </row>
    <row r="13945">
      <c r="B13945" s="161" t="n">
        <v>30536</v>
      </c>
      <c r="C13945" s="162" t="n">
        <v>159.18</v>
      </c>
      <c r="D13945" s="162" t="n">
        <v>0.042278</v>
      </c>
      <c r="E13945" s="162" t="n"/>
    </row>
    <row r="13946">
      <c r="B13946" s="161" t="n">
        <v>30537</v>
      </c>
      <c r="C13946" s="162" t="n">
        <v>160.13</v>
      </c>
      <c r="D13946" s="162" t="n">
        <v>0.04735</v>
      </c>
      <c r="E13946" s="162" t="n"/>
    </row>
    <row r="13947">
      <c r="B13947" s="161" t="n">
        <v>30538</v>
      </c>
      <c r="C13947" s="162" t="n">
        <v>161.54</v>
      </c>
      <c r="D13947" s="162" t="n">
        <v>0.055232</v>
      </c>
      <c r="E13947" s="162" t="n"/>
    </row>
    <row r="13948">
      <c r="B13948" s="161" t="n">
        <v>30539</v>
      </c>
      <c r="C13948" s="162" t="n">
        <v>161.55</v>
      </c>
      <c r="D13948" s="162" t="n">
        <v>0.054435</v>
      </c>
      <c r="E13948" s="162" t="n"/>
    </row>
    <row r="13949">
      <c r="B13949" s="161" t="n">
        <v>30540</v>
      </c>
      <c r="C13949" s="162" t="n">
        <v>162.16</v>
      </c>
      <c r="D13949" s="162" t="n">
        <v>0.05727</v>
      </c>
      <c r="E13949" s="162" t="n"/>
    </row>
    <row r="13950">
      <c r="B13950" s="161" t="n">
        <v>30543</v>
      </c>
      <c r="C13950" s="162" t="n">
        <v>163.71</v>
      </c>
      <c r="D13950" s="162" t="n">
        <v>0.065804</v>
      </c>
      <c r="E13950" s="162" t="n"/>
    </row>
    <row r="13951">
      <c r="B13951" s="161" t="n">
        <v>30544</v>
      </c>
      <c r="C13951" s="162" t="n">
        <v>163.41</v>
      </c>
      <c r="D13951" s="162" t="n">
        <v>0.063059</v>
      </c>
      <c r="E13951" s="162" t="n"/>
    </row>
    <row r="13952">
      <c r="B13952" s="161" t="n">
        <v>30545</v>
      </c>
      <c r="C13952" s="162" t="n">
        <v>165.29</v>
      </c>
      <c r="D13952" s="162" t="n">
        <v>0.07359300000000001</v>
      </c>
      <c r="E13952" s="162" t="n"/>
    </row>
    <row r="13953">
      <c r="B13953" s="161" t="n">
        <v>30546</v>
      </c>
      <c r="C13953" s="162" t="n">
        <v>163.55</v>
      </c>
      <c r="D13953" s="162" t="n">
        <v>0.062337</v>
      </c>
      <c r="E13953" s="162" t="n"/>
    </row>
    <row r="13954">
      <c r="B13954" s="161" t="n">
        <v>30547</v>
      </c>
      <c r="C13954" s="162" t="n">
        <v>163.98</v>
      </c>
      <c r="D13954" s="162" t="n">
        <v>0.06424299999999999</v>
      </c>
      <c r="E13954" s="162" t="n"/>
    </row>
    <row r="13955">
      <c r="B13955" s="161" t="n">
        <v>30550</v>
      </c>
      <c r="C13955" s="162" t="n">
        <v>164.34</v>
      </c>
      <c r="D13955" s="162" t="n">
        <v>0.065715</v>
      </c>
      <c r="E13955" s="162" t="n"/>
    </row>
    <row r="13956">
      <c r="B13956" s="161" t="n">
        <v>30551</v>
      </c>
      <c r="C13956" s="162" t="n">
        <v>162.77</v>
      </c>
      <c r="D13956" s="162" t="n">
        <v>0.05539</v>
      </c>
      <c r="E13956" s="162" t="n"/>
    </row>
    <row r="13957">
      <c r="B13957" s="161" t="n">
        <v>30552</v>
      </c>
      <c r="C13957" s="162" t="n">
        <v>161.25</v>
      </c>
      <c r="D13957" s="162" t="n">
        <v>0.045417</v>
      </c>
      <c r="E13957" s="162" t="n"/>
    </row>
    <row r="13958">
      <c r="B13958" s="161" t="n">
        <v>30553</v>
      </c>
      <c r="C13958" s="162" t="n">
        <v>160.84</v>
      </c>
      <c r="D13958" s="162" t="n">
        <v>0.042232</v>
      </c>
      <c r="E13958" s="162" t="n"/>
    </row>
    <row r="13959">
      <c r="B13959" s="161" t="n">
        <v>30554</v>
      </c>
      <c r="C13959" s="162" t="n">
        <v>162.14</v>
      </c>
      <c r="D13959" s="162" t="n">
        <v>0.049622</v>
      </c>
      <c r="E13959" s="162" t="n"/>
    </row>
    <row r="13960">
      <c r="B13960" s="161" t="n">
        <v>30557</v>
      </c>
      <c r="C13960" s="162" t="n">
        <v>162.25</v>
      </c>
      <c r="D13960" s="162" t="n">
        <v>0.049564</v>
      </c>
      <c r="E13960" s="162" t="n"/>
    </row>
    <row r="13961">
      <c r="B13961" s="161" t="n">
        <v>30558</v>
      </c>
      <c r="C13961" s="162" t="n">
        <v>162.58</v>
      </c>
      <c r="D13961" s="162" t="n">
        <v>0.050769</v>
      </c>
      <c r="E13961" s="162" t="n"/>
    </row>
    <row r="13962">
      <c r="B13962" s="161" t="n">
        <v>30559</v>
      </c>
      <c r="C13962" s="162" t="n">
        <v>164.4</v>
      </c>
      <c r="D13962" s="162" t="n">
        <v>0.060964</v>
      </c>
      <c r="E13962" s="162" t="n"/>
    </row>
    <row r="13963">
      <c r="B13963" s="161" t="n">
        <v>30560</v>
      </c>
      <c r="C13963" s="162" t="n">
        <v>164.23</v>
      </c>
      <c r="D13963" s="162" t="n">
        <v>0.059079</v>
      </c>
      <c r="E13963" s="162" t="n"/>
    </row>
    <row r="13964">
      <c r="B13964" s="161" t="n">
        <v>30561</v>
      </c>
      <c r="C13964" s="162" t="n">
        <v>165</v>
      </c>
      <c r="D13964" s="162" t="n">
        <v>0.06289599999999999</v>
      </c>
      <c r="E13964" s="162" t="n"/>
    </row>
    <row r="13965">
      <c r="B13965" s="161" t="n">
        <v>30565</v>
      </c>
      <c r="C13965" s="162" t="n">
        <v>167.89</v>
      </c>
      <c r="D13965" s="162" t="n">
        <v>0.079264</v>
      </c>
      <c r="E13965" s="162" t="n"/>
    </row>
    <row r="13966">
      <c r="B13966" s="161" t="n">
        <v>30566</v>
      </c>
      <c r="C13966" s="162" t="n">
        <v>167.96</v>
      </c>
      <c r="D13966" s="162" t="n">
        <v>0.078594</v>
      </c>
      <c r="E13966" s="162" t="n"/>
    </row>
    <row r="13967">
      <c r="B13967" s="161" t="n">
        <v>30567</v>
      </c>
      <c r="C13967" s="162" t="n">
        <v>167.77</v>
      </c>
      <c r="D13967" s="162" t="n">
        <v>0.07634100000000001</v>
      </c>
      <c r="E13967" s="162" t="n"/>
    </row>
    <row r="13968">
      <c r="B13968" s="161" t="n">
        <v>30568</v>
      </c>
      <c r="C13968" s="162" t="n">
        <v>166.92</v>
      </c>
      <c r="D13968" s="162" t="n">
        <v>0.070199</v>
      </c>
      <c r="E13968" s="162" t="n"/>
    </row>
    <row r="13969">
      <c r="B13969" s="161" t="n">
        <v>30571</v>
      </c>
      <c r="C13969" s="162" t="n">
        <v>165.48</v>
      </c>
      <c r="D13969" s="162" t="n">
        <v>0.060552</v>
      </c>
      <c r="E13969" s="162" t="n"/>
    </row>
    <row r="13970">
      <c r="B13970" s="161" t="n">
        <v>30572</v>
      </c>
      <c r="C13970" s="162" t="n">
        <v>164.8</v>
      </c>
      <c r="D13970" s="162" t="n">
        <v>0.055452</v>
      </c>
      <c r="E13970" s="162" t="n"/>
    </row>
    <row r="13971">
      <c r="B13971" s="161" t="n">
        <v>30573</v>
      </c>
      <c r="C13971" s="162" t="n">
        <v>165.36</v>
      </c>
      <c r="D13971" s="162" t="n">
        <v>0.057985</v>
      </c>
      <c r="E13971" s="162" t="n"/>
    </row>
    <row r="13972">
      <c r="B13972" s="161" t="n">
        <v>30574</v>
      </c>
      <c r="C13972" s="162" t="n">
        <v>164.38</v>
      </c>
      <c r="D13972" s="162" t="n">
        <v>0.051219</v>
      </c>
      <c r="E13972" s="162" t="n"/>
    </row>
    <row r="13973">
      <c r="B13973" s="161" t="n">
        <v>30575</v>
      </c>
      <c r="C13973" s="162" t="n">
        <v>166.24</v>
      </c>
      <c r="D13973" s="162" t="n">
        <v>0.061593</v>
      </c>
      <c r="E13973" s="162" t="n"/>
    </row>
    <row r="13974">
      <c r="B13974" s="161" t="n">
        <v>30578</v>
      </c>
      <c r="C13974" s="162" t="n">
        <v>167.62</v>
      </c>
      <c r="D13974" s="162" t="n">
        <v>0.068935</v>
      </c>
      <c r="E13974" s="162" t="n"/>
    </row>
    <row r="13975">
      <c r="B13975" s="161" t="n">
        <v>30579</v>
      </c>
      <c r="C13975" s="162" t="n">
        <v>169.25</v>
      </c>
      <c r="D13975" s="162" t="n">
        <v>0.077735</v>
      </c>
      <c r="E13975" s="162" t="n"/>
    </row>
    <row r="13976">
      <c r="B13976" s="161" t="n">
        <v>30580</v>
      </c>
      <c r="C13976" s="162" t="n">
        <v>168.41</v>
      </c>
      <c r="D13976" s="162" t="n">
        <v>0.071939</v>
      </c>
      <c r="E13976" s="162" t="n"/>
    </row>
    <row r="13977">
      <c r="B13977" s="161" t="n">
        <v>30581</v>
      </c>
      <c r="C13977" s="162" t="n">
        <v>169.76</v>
      </c>
      <c r="D13977" s="162" t="n">
        <v>0.07903200000000001</v>
      </c>
      <c r="E13977" s="162" t="n"/>
    </row>
    <row r="13978">
      <c r="B13978" s="161" t="n">
        <v>30582</v>
      </c>
      <c r="C13978" s="162" t="n">
        <v>169.51</v>
      </c>
      <c r="D13978" s="162" t="n">
        <v>0.07661800000000001</v>
      </c>
      <c r="E13978" s="162" t="n"/>
    </row>
    <row r="13979">
      <c r="B13979" s="161" t="n">
        <v>30585</v>
      </c>
      <c r="C13979" s="162" t="n">
        <v>170.07</v>
      </c>
      <c r="D13979" s="162" t="n">
        <v>0.078946</v>
      </c>
      <c r="E13979" s="162" t="n"/>
    </row>
    <row r="13980">
      <c r="B13980" s="161" t="n">
        <v>30586</v>
      </c>
      <c r="C13980" s="162" t="n">
        <v>168.43</v>
      </c>
      <c r="D13980" s="162" t="n">
        <v>0.06834999999999999</v>
      </c>
      <c r="E13980" s="162" t="n"/>
    </row>
    <row r="13981">
      <c r="B13981" s="161" t="n">
        <v>30587</v>
      </c>
      <c r="C13981" s="162" t="n">
        <v>168.01</v>
      </c>
      <c r="D13981" s="162" t="n">
        <v>0.06488099999999999</v>
      </c>
      <c r="E13981" s="162" t="n"/>
    </row>
    <row r="13982">
      <c r="B13982" s="161" t="n">
        <v>30588</v>
      </c>
      <c r="C13982" s="162" t="n">
        <v>167.23</v>
      </c>
      <c r="D13982" s="162" t="n">
        <v>0.059212</v>
      </c>
      <c r="E13982" s="162" t="n"/>
    </row>
    <row r="13983">
      <c r="B13983" s="161" t="n">
        <v>30589</v>
      </c>
      <c r="C13983" s="162" t="n">
        <v>166.07</v>
      </c>
      <c r="D13983" s="162" t="n">
        <v>0.051276</v>
      </c>
      <c r="E13983" s="162" t="n"/>
    </row>
    <row r="13984">
      <c r="B13984" s="161" t="n">
        <v>30592</v>
      </c>
      <c r="C13984" s="162" t="n">
        <v>165.8</v>
      </c>
      <c r="D13984" s="162" t="n">
        <v>0.048752</v>
      </c>
      <c r="E13984" s="162" t="n"/>
    </row>
    <row r="13985">
      <c r="B13985" s="161" t="n">
        <v>30593</v>
      </c>
      <c r="C13985" s="162" t="n">
        <v>166.27</v>
      </c>
      <c r="D13985" s="162" t="n">
        <v>0.050633</v>
      </c>
      <c r="E13985" s="162" t="n"/>
    </row>
    <row r="13986">
      <c r="B13986" s="161" t="n">
        <v>30594</v>
      </c>
      <c r="C13986" s="162" t="n">
        <v>167.74</v>
      </c>
      <c r="D13986" s="162" t="n">
        <v>0.058514</v>
      </c>
      <c r="E13986" s="162" t="n"/>
    </row>
    <row r="13987">
      <c r="B13987" s="161" t="n">
        <v>30595</v>
      </c>
      <c r="C13987" s="162" t="n">
        <v>170.28</v>
      </c>
      <c r="D13987" s="162" t="n">
        <v>0.072549</v>
      </c>
      <c r="E13987" s="162" t="n"/>
    </row>
    <row r="13988">
      <c r="B13988" s="161" t="n">
        <v>30596</v>
      </c>
      <c r="C13988" s="162" t="n">
        <v>170.8</v>
      </c>
      <c r="D13988" s="162" t="n">
        <v>0.074618</v>
      </c>
      <c r="E13988" s="162" t="n"/>
    </row>
    <row r="13989">
      <c r="B13989" s="161" t="n">
        <v>30599</v>
      </c>
      <c r="C13989" s="162" t="n">
        <v>172.65</v>
      </c>
      <c r="D13989" s="162" t="n">
        <v>0.08443000000000001</v>
      </c>
      <c r="E13989" s="162" t="n"/>
    </row>
    <row r="13990">
      <c r="B13990" s="161" t="n">
        <v>30600</v>
      </c>
      <c r="C13990" s="162" t="n">
        <v>170.34</v>
      </c>
      <c r="D13990" s="162" t="n">
        <v>0.07002899999999999</v>
      </c>
      <c r="E13990" s="162" t="n"/>
    </row>
    <row r="13991">
      <c r="B13991" s="161" t="n">
        <v>30601</v>
      </c>
      <c r="C13991" s="162" t="n">
        <v>169.63</v>
      </c>
      <c r="D13991" s="162" t="n">
        <v>0.064959</v>
      </c>
      <c r="E13991" s="162" t="n"/>
    </row>
    <row r="13992">
      <c r="B13992" s="161" t="n">
        <v>30602</v>
      </c>
      <c r="C13992" s="162" t="n">
        <v>169.88</v>
      </c>
      <c r="D13992" s="162" t="n">
        <v>0.065502</v>
      </c>
      <c r="E13992" s="162" t="n"/>
    </row>
    <row r="13993">
      <c r="B13993" s="161" t="n">
        <v>30603</v>
      </c>
      <c r="C13993" s="162" t="n">
        <v>169.86</v>
      </c>
      <c r="D13993" s="162" t="n">
        <v>0.064467</v>
      </c>
      <c r="E13993" s="162" t="n"/>
    </row>
    <row r="13994">
      <c r="B13994" s="161" t="n">
        <v>30606</v>
      </c>
      <c r="C13994" s="162" t="n">
        <v>170.43</v>
      </c>
      <c r="D13994" s="162" t="n">
        <v>0.06680999999999999</v>
      </c>
      <c r="E13994" s="162" t="n"/>
    </row>
    <row r="13995">
      <c r="B13995" s="161" t="n">
        <v>30607</v>
      </c>
      <c r="C13995" s="162" t="n">
        <v>167.81</v>
      </c>
      <c r="D13995" s="162" t="n">
        <v>0.050488</v>
      </c>
      <c r="E13995" s="162" t="n"/>
    </row>
    <row r="13996">
      <c r="B13996" s="161" t="n">
        <v>30608</v>
      </c>
      <c r="C13996" s="162" t="n">
        <v>166.73</v>
      </c>
      <c r="D13996" s="162" t="n">
        <v>0.043255</v>
      </c>
      <c r="E13996" s="162" t="n"/>
    </row>
    <row r="13997">
      <c r="B13997" s="161" t="n">
        <v>30609</v>
      </c>
      <c r="C13997" s="162" t="n">
        <v>166.98</v>
      </c>
      <c r="D13997" s="162" t="n">
        <v>0.044074</v>
      </c>
      <c r="E13997" s="162" t="n"/>
    </row>
    <row r="13998">
      <c r="B13998" s="161" t="n">
        <v>30610</v>
      </c>
      <c r="C13998" s="162" t="n">
        <v>165.95</v>
      </c>
      <c r="D13998" s="162" t="n">
        <v>0.037237</v>
      </c>
      <c r="E13998" s="162" t="n"/>
    </row>
    <row r="13999">
      <c r="B13999" s="161" t="n">
        <v>30613</v>
      </c>
      <c r="C13999" s="162" t="n">
        <v>165.99</v>
      </c>
      <c r="D13999" s="162" t="n">
        <v>0.036877</v>
      </c>
      <c r="E13999" s="162" t="n"/>
    </row>
    <row r="14000">
      <c r="B14000" s="161" t="n">
        <v>30614</v>
      </c>
      <c r="C14000" s="162" t="n">
        <v>166.47</v>
      </c>
      <c r="D14000" s="162" t="n">
        <v>0.039118</v>
      </c>
      <c r="E14000" s="162" t="n"/>
    </row>
    <row r="14001">
      <c r="B14001" s="161" t="n">
        <v>30615</v>
      </c>
      <c r="C14001" s="162" t="n">
        <v>165.38</v>
      </c>
      <c r="D14001" s="162" t="n">
        <v>0.031965</v>
      </c>
      <c r="E14001" s="162" t="n"/>
    </row>
    <row r="14002">
      <c r="B14002" s="161" t="n">
        <v>30616</v>
      </c>
      <c r="C14002" s="162" t="n">
        <v>164.84</v>
      </c>
      <c r="D14002" s="162" t="n">
        <v>0.028098</v>
      </c>
      <c r="E14002" s="162" t="n"/>
    </row>
    <row r="14003">
      <c r="B14003" s="161" t="n">
        <v>30617</v>
      </c>
      <c r="C14003" s="162" t="n">
        <v>163.37</v>
      </c>
      <c r="D14003" s="162" t="n">
        <v>0.018619</v>
      </c>
      <c r="E14003" s="162" t="n"/>
    </row>
    <row r="14004">
      <c r="B14004" s="161" t="n">
        <v>30620</v>
      </c>
      <c r="C14004" s="162" t="n">
        <v>163.55</v>
      </c>
      <c r="D14004" s="162" t="n">
        <v>0.019195</v>
      </c>
      <c r="E14004" s="162" t="n"/>
    </row>
    <row r="14005">
      <c r="B14005" s="161" t="n">
        <v>30621</v>
      </c>
      <c r="C14005" s="162" t="n">
        <v>163.64</v>
      </c>
      <c r="D14005" s="162" t="n">
        <v>0.019208</v>
      </c>
      <c r="E14005" s="162" t="n"/>
    </row>
    <row r="14006">
      <c r="B14006" s="161" t="n">
        <v>30622</v>
      </c>
      <c r="C14006" s="162" t="n">
        <v>164.84</v>
      </c>
      <c r="D14006" s="162" t="n">
        <v>0.025905</v>
      </c>
      <c r="E14006" s="162" t="n"/>
    </row>
    <row r="14007">
      <c r="B14007" s="161" t="n">
        <v>30623</v>
      </c>
      <c r="C14007" s="162" t="n">
        <v>163.45</v>
      </c>
      <c r="D14007" s="162" t="n">
        <v>0.016903</v>
      </c>
      <c r="E14007" s="162" t="n"/>
    </row>
    <row r="14008">
      <c r="B14008" s="161" t="n">
        <v>30624</v>
      </c>
      <c r="C14008" s="162" t="n">
        <v>162.44</v>
      </c>
      <c r="D14008" s="162" t="n">
        <v>0.010127</v>
      </c>
      <c r="E14008" s="162" t="n"/>
    </row>
    <row r="14009">
      <c r="B14009" s="161" t="n">
        <v>30627</v>
      </c>
      <c r="C14009" s="162" t="n">
        <v>161.91</v>
      </c>
      <c r="D14009" s="162" t="n">
        <v>0.006176</v>
      </c>
      <c r="E14009" s="162" t="n"/>
    </row>
    <row r="14010">
      <c r="B14010" s="161" t="n">
        <v>30628</v>
      </c>
      <c r="C14010" s="162" t="n">
        <v>161.76</v>
      </c>
      <c r="D14010" s="162" t="n">
        <v>0.004628</v>
      </c>
      <c r="E14010" s="162" t="n"/>
    </row>
    <row r="14011">
      <c r="B14011" s="161" t="n">
        <v>30629</v>
      </c>
      <c r="C14011" s="162" t="n">
        <v>163.97</v>
      </c>
      <c r="D14011" s="162" t="n">
        <v>0.017501</v>
      </c>
      <c r="E14011" s="162" t="n"/>
    </row>
    <row r="14012">
      <c r="B14012" s="161" t="n">
        <v>30630</v>
      </c>
      <c r="C14012" s="162" t="n">
        <v>164.41</v>
      </c>
      <c r="D14012" s="162" t="n">
        <v>0.019557</v>
      </c>
      <c r="E14012" s="162" t="n"/>
    </row>
    <row r="14013">
      <c r="B14013" s="161" t="n">
        <v>30631</v>
      </c>
      <c r="C14013" s="162" t="n">
        <v>166.29</v>
      </c>
      <c r="D14013" s="162" t="n">
        <v>0.030251</v>
      </c>
      <c r="E14013" s="162" t="n"/>
    </row>
    <row r="14014">
      <c r="B14014" s="161" t="n">
        <v>30634</v>
      </c>
      <c r="C14014" s="162" t="n">
        <v>166.58</v>
      </c>
      <c r="D14014" s="162" t="n">
        <v>0.031334</v>
      </c>
      <c r="E14014" s="162" t="n"/>
    </row>
    <row r="14015">
      <c r="B14015" s="161" t="n">
        <v>30635</v>
      </c>
      <c r="C14015" s="162" t="n">
        <v>165.36</v>
      </c>
      <c r="D14015" s="162" t="n">
        <v>0.02329</v>
      </c>
      <c r="E14015" s="162" t="n"/>
    </row>
    <row r="14016">
      <c r="B14016" s="161" t="n">
        <v>30636</v>
      </c>
      <c r="C14016" s="162" t="n">
        <v>166.08</v>
      </c>
      <c r="D14016" s="162" t="n">
        <v>0.026928</v>
      </c>
      <c r="E14016" s="162" t="n"/>
    </row>
    <row r="14017">
      <c r="B14017" s="161" t="n">
        <v>30637</v>
      </c>
      <c r="C14017" s="162" t="n">
        <v>166.13</v>
      </c>
      <c r="D14017" s="162" t="n">
        <v>0.026553</v>
      </c>
      <c r="E14017" s="162" t="n"/>
    </row>
    <row r="14018">
      <c r="B14018" s="161" t="n">
        <v>30638</v>
      </c>
      <c r="C14018" s="162" t="n">
        <v>165.09</v>
      </c>
      <c r="D14018" s="162" t="n">
        <v>0.019687</v>
      </c>
      <c r="E14018" s="162" t="n"/>
    </row>
    <row r="14019">
      <c r="B14019" s="161" t="n">
        <v>30641</v>
      </c>
      <c r="C14019" s="162" t="n">
        <v>166.05</v>
      </c>
      <c r="D14019" s="162" t="n">
        <v>0.024895</v>
      </c>
      <c r="E14019" s="162" t="n"/>
    </row>
    <row r="14020">
      <c r="B14020" s="161" t="n">
        <v>30642</v>
      </c>
      <c r="C14020" s="162" t="n">
        <v>166.84</v>
      </c>
      <c r="D14020" s="162" t="n">
        <v>0.028989</v>
      </c>
      <c r="E14020" s="162" t="n"/>
    </row>
    <row r="14021">
      <c r="B14021" s="161" t="n">
        <v>30643</v>
      </c>
      <c r="C14021" s="162" t="n">
        <v>166.96</v>
      </c>
      <c r="D14021" s="162" t="n">
        <v>0.029031</v>
      </c>
      <c r="E14021" s="162" t="n"/>
    </row>
    <row r="14022">
      <c r="B14022" s="161" t="n">
        <v>30645</v>
      </c>
      <c r="C14022" s="162" t="n">
        <v>167.18</v>
      </c>
      <c r="D14022" s="162" t="n">
        <v>0.029741</v>
      </c>
      <c r="E14022" s="162" t="n"/>
    </row>
    <row r="14023">
      <c r="B14023" s="161" t="n">
        <v>30648</v>
      </c>
      <c r="C14023" s="162" t="n">
        <v>166.54</v>
      </c>
      <c r="D14023" s="162" t="n">
        <v>0.025323</v>
      </c>
      <c r="E14023" s="162" t="n"/>
    </row>
    <row r="14024">
      <c r="B14024" s="161" t="n">
        <v>30649</v>
      </c>
      <c r="C14024" s="162" t="n">
        <v>167.91</v>
      </c>
      <c r="D14024" s="162" t="n">
        <v>0.032931</v>
      </c>
      <c r="E14024" s="162" t="n"/>
    </row>
    <row r="14025">
      <c r="B14025" s="161" t="n">
        <v>30650</v>
      </c>
      <c r="C14025" s="162" t="n">
        <v>166.4</v>
      </c>
      <c r="D14025" s="162" t="n">
        <v>0.023341</v>
      </c>
      <c r="E14025" s="162" t="n"/>
    </row>
    <row r="14026">
      <c r="B14026" s="161" t="n">
        <v>30651</v>
      </c>
      <c r="C14026" s="162" t="n">
        <v>166.49</v>
      </c>
      <c r="D14026" s="162" t="n">
        <v>0.023295</v>
      </c>
      <c r="E14026" s="162" t="n"/>
    </row>
    <row r="14027">
      <c r="B14027" s="161" t="n">
        <v>30652</v>
      </c>
      <c r="C14027" s="162" t="n">
        <v>165.44</v>
      </c>
      <c r="D14027" s="162" t="n">
        <v>0.016415</v>
      </c>
      <c r="E14027" s="162" t="n"/>
    </row>
    <row r="14028">
      <c r="B14028" s="161" t="n">
        <v>30655</v>
      </c>
      <c r="C14028" s="162" t="n">
        <v>165.77</v>
      </c>
      <c r="D14028" s="162" t="n">
        <v>0.017862</v>
      </c>
      <c r="E14028" s="162" t="n"/>
    </row>
    <row r="14029">
      <c r="B14029" s="161" t="n">
        <v>30656</v>
      </c>
      <c r="C14029" s="162" t="n">
        <v>165.47</v>
      </c>
      <c r="D14029" s="162" t="n">
        <v>0.015437</v>
      </c>
      <c r="E14029" s="162" t="n"/>
    </row>
    <row r="14030">
      <c r="B14030" s="161" t="n">
        <v>30657</v>
      </c>
      <c r="C14030" s="162" t="n">
        <v>165.91</v>
      </c>
      <c r="D14030" s="162" t="n">
        <v>0.017506</v>
      </c>
      <c r="E14030" s="162" t="n"/>
    </row>
    <row r="14031">
      <c r="B14031" s="161" t="n">
        <v>30658</v>
      </c>
      <c r="C14031" s="162" t="n">
        <v>165.2</v>
      </c>
      <c r="D14031" s="162" t="n">
        <v>0.012739</v>
      </c>
      <c r="E14031" s="162" t="n"/>
    </row>
    <row r="14032">
      <c r="B14032" s="161" t="n">
        <v>30659</v>
      </c>
      <c r="C14032" s="162" t="n">
        <v>165.09</v>
      </c>
      <c r="D14032" s="162" t="n">
        <v>0.011603</v>
      </c>
      <c r="E14032" s="162" t="n"/>
    </row>
    <row r="14033">
      <c r="B14033" s="161" t="n">
        <v>30662</v>
      </c>
      <c r="C14033" s="162" t="n">
        <v>165.62</v>
      </c>
      <c r="D14033" s="162" t="n">
        <v>0.01427</v>
      </c>
      <c r="E14033" s="162" t="n"/>
    </row>
    <row r="14034">
      <c r="B14034" s="161" t="n">
        <v>30663</v>
      </c>
      <c r="C14034" s="162" t="n">
        <v>164.93</v>
      </c>
      <c r="D14034" s="162" t="n">
        <v>0.009665</v>
      </c>
      <c r="E14034" s="162" t="n"/>
    </row>
    <row r="14035">
      <c r="B14035" s="161" t="n">
        <v>30664</v>
      </c>
      <c r="C14035" s="162" t="n">
        <v>163.33</v>
      </c>
      <c r="D14035" s="162" t="n">
        <v>-0.000421</v>
      </c>
      <c r="E14035" s="162" t="n"/>
    </row>
    <row r="14036">
      <c r="B14036" s="161" t="n">
        <v>30665</v>
      </c>
      <c r="C14036" s="162" t="n">
        <v>161.67</v>
      </c>
      <c r="D14036" s="162" t="n">
        <v>-0.010887</v>
      </c>
      <c r="E14036" s="162" t="n"/>
    </row>
    <row r="14037">
      <c r="B14037" s="161" t="n">
        <v>30666</v>
      </c>
      <c r="C14037" s="162" t="n">
        <v>162.39</v>
      </c>
      <c r="D14037" s="162" t="n">
        <v>-0.00671</v>
      </c>
      <c r="E14037" s="162" t="n"/>
    </row>
    <row r="14038">
      <c r="B14038" s="161" t="n">
        <v>30669</v>
      </c>
      <c r="C14038" s="162" t="n">
        <v>162.32</v>
      </c>
      <c r="D14038" s="162" t="n">
        <v>-0.007406</v>
      </c>
      <c r="E14038" s="162" t="n"/>
    </row>
    <row r="14039">
      <c r="B14039" s="161" t="n">
        <v>30670</v>
      </c>
      <c r="C14039" s="162" t="n">
        <v>162</v>
      </c>
      <c r="D14039" s="162" t="n">
        <v>-0.009707</v>
      </c>
      <c r="E14039" s="162" t="n"/>
    </row>
    <row r="14040">
      <c r="B14040" s="161" t="n">
        <v>30671</v>
      </c>
      <c r="C14040" s="162" t="n">
        <v>163.56</v>
      </c>
      <c r="D14040" s="162" t="n">
        <v>-0.00045</v>
      </c>
      <c r="E14040" s="162" t="n"/>
    </row>
    <row r="14041">
      <c r="B14041" s="161" t="n">
        <v>30672</v>
      </c>
      <c r="C14041" s="162" t="n">
        <v>163.27</v>
      </c>
      <c r="D14041" s="162" t="n">
        <v>-0.002576</v>
      </c>
      <c r="E14041" s="162" t="n"/>
    </row>
    <row r="14042">
      <c r="B14042" s="161" t="n">
        <v>30673</v>
      </c>
      <c r="C14042" s="162" t="n">
        <v>163.22</v>
      </c>
      <c r="D14042" s="162" t="n">
        <v>-0.003248</v>
      </c>
      <c r="E14042" s="162" t="n"/>
    </row>
    <row r="14043">
      <c r="B14043" s="161" t="n">
        <v>30677</v>
      </c>
      <c r="C14043" s="162" t="n">
        <v>164.76</v>
      </c>
      <c r="D14043" s="162" t="n">
        <v>0.005718</v>
      </c>
      <c r="E14043" s="162" t="n"/>
    </row>
    <row r="14044">
      <c r="B14044" s="161" t="n">
        <v>30678</v>
      </c>
      <c r="C14044" s="162" t="n">
        <v>165.34</v>
      </c>
      <c r="D14044" s="162" t="n">
        <v>0.008805</v>
      </c>
      <c r="E14044" s="162" t="n"/>
    </row>
    <row r="14045">
      <c r="B14045" s="161" t="n">
        <v>30679</v>
      </c>
      <c r="C14045" s="162" t="n">
        <v>164.86</v>
      </c>
      <c r="D14045" s="162" t="n">
        <v>0.005439</v>
      </c>
      <c r="E14045" s="162" t="n"/>
    </row>
    <row r="14046">
      <c r="B14046" s="161" t="n">
        <v>30680</v>
      </c>
      <c r="C14046" s="162" t="n">
        <v>164.93</v>
      </c>
      <c r="D14046" s="162" t="n">
        <v>0.005396</v>
      </c>
      <c r="E14046" s="162" t="n"/>
    </row>
    <row r="14047">
      <c r="B14047" s="161" t="n">
        <v>30684</v>
      </c>
      <c r="C14047" s="162" t="n">
        <v>164.04</v>
      </c>
      <c r="D14047" s="162" t="n">
        <v>-0.000446</v>
      </c>
      <c r="E14047" s="162" t="n"/>
    </row>
    <row r="14048">
      <c r="B14048" s="161" t="n">
        <v>30685</v>
      </c>
      <c r="C14048" s="162" t="n">
        <v>166.78</v>
      </c>
      <c r="D14048" s="162" t="n">
        <v>0.015644</v>
      </c>
      <c r="E14048" s="162" t="n"/>
    </row>
    <row r="14049">
      <c r="B14049" s="161" t="n">
        <v>30686</v>
      </c>
      <c r="C14049" s="162" t="n">
        <v>168.81</v>
      </c>
      <c r="D14049" s="162" t="n">
        <v>0.02719</v>
      </c>
      <c r="E14049" s="162" t="n"/>
    </row>
    <row r="14050">
      <c r="B14050" s="161" t="n">
        <v>30687</v>
      </c>
      <c r="C14050" s="162" t="n">
        <v>169.28</v>
      </c>
      <c r="D14050" s="162" t="n">
        <v>0.029469</v>
      </c>
      <c r="E14050" s="162" t="n"/>
    </row>
    <row r="14051">
      <c r="B14051" s="161" t="n">
        <v>30690</v>
      </c>
      <c r="C14051" s="162" t="n">
        <v>168.9</v>
      </c>
      <c r="D14051" s="162" t="n">
        <v>0.02675</v>
      </c>
      <c r="E14051" s="162" t="n"/>
    </row>
    <row r="14052">
      <c r="B14052" s="161" t="n">
        <v>30691</v>
      </c>
      <c r="C14052" s="162" t="n">
        <v>167.95</v>
      </c>
      <c r="D14052" s="162" t="n">
        <v>0.020645</v>
      </c>
      <c r="E14052" s="162" t="n"/>
    </row>
    <row r="14053">
      <c r="B14053" s="161" t="n">
        <v>30692</v>
      </c>
      <c r="C14053" s="162" t="n">
        <v>167.79</v>
      </c>
      <c r="D14053" s="162" t="n">
        <v>0.019207</v>
      </c>
      <c r="E14053" s="162" t="n"/>
    </row>
    <row r="14054">
      <c r="B14054" s="161" t="n">
        <v>30693</v>
      </c>
      <c r="C14054" s="162" t="n">
        <v>167.75</v>
      </c>
      <c r="D14054" s="162" t="n">
        <v>0.018478</v>
      </c>
      <c r="E14054" s="162" t="n"/>
    </row>
    <row r="14055">
      <c r="B14055" s="161" t="n">
        <v>30694</v>
      </c>
      <c r="C14055" s="162" t="n">
        <v>167.02</v>
      </c>
      <c r="D14055" s="162" t="n">
        <v>0.013703</v>
      </c>
      <c r="E14055" s="162" t="n"/>
    </row>
    <row r="14056">
      <c r="B14056" s="161" t="n">
        <v>30697</v>
      </c>
      <c r="C14056" s="162" t="n">
        <v>167.18</v>
      </c>
      <c r="D14056" s="162" t="n">
        <v>0.014229</v>
      </c>
      <c r="E14056" s="162" t="n"/>
    </row>
    <row r="14057">
      <c r="B14057" s="161" t="n">
        <v>30698</v>
      </c>
      <c r="C14057" s="162" t="n">
        <v>167.83</v>
      </c>
      <c r="D14057" s="162" t="n">
        <v>0.01766</v>
      </c>
      <c r="E14057" s="162" t="n"/>
    </row>
    <row r="14058">
      <c r="B14058" s="161" t="n">
        <v>30699</v>
      </c>
      <c r="C14058" s="162" t="n">
        <v>167.55</v>
      </c>
      <c r="D14058" s="162" t="n">
        <v>0.015516</v>
      </c>
      <c r="E14058" s="162" t="n"/>
    </row>
    <row r="14059">
      <c r="B14059" s="161" t="n">
        <v>30700</v>
      </c>
      <c r="C14059" s="162" t="n">
        <v>167.04</v>
      </c>
      <c r="D14059" s="162" t="n">
        <v>0.011982</v>
      </c>
      <c r="E14059" s="162" t="n"/>
    </row>
    <row r="14060">
      <c r="B14060" s="161" t="n">
        <v>30701</v>
      </c>
      <c r="C14060" s="162" t="n">
        <v>166.21</v>
      </c>
      <c r="D14060" s="162" t="n">
        <v>0.006564</v>
      </c>
      <c r="E14060" s="162" t="n"/>
    </row>
    <row r="14061">
      <c r="B14061" s="161" t="n">
        <v>30704</v>
      </c>
      <c r="C14061" s="162" t="n">
        <v>164.87</v>
      </c>
      <c r="D14061" s="162" t="n">
        <v>-0.001895</v>
      </c>
      <c r="E14061" s="162" t="n"/>
    </row>
    <row r="14062">
      <c r="B14062" s="161" t="n">
        <v>30705</v>
      </c>
      <c r="C14062" s="162" t="n">
        <v>165.94</v>
      </c>
      <c r="D14062" s="162" t="n">
        <v>0.004247</v>
      </c>
      <c r="E14062" s="162" t="n"/>
    </row>
    <row r="14063">
      <c r="B14063" s="161" t="n">
        <v>30706</v>
      </c>
      <c r="C14063" s="162" t="n">
        <v>164.84</v>
      </c>
      <c r="D14063" s="162" t="n">
        <v>-0.002677</v>
      </c>
      <c r="E14063" s="162" t="n"/>
    </row>
    <row r="14064">
      <c r="B14064" s="161" t="n">
        <v>30707</v>
      </c>
      <c r="C14064" s="162" t="n">
        <v>164.24</v>
      </c>
      <c r="D14064" s="162" t="n">
        <v>-0.006549</v>
      </c>
      <c r="E14064" s="162" t="n"/>
    </row>
    <row r="14065">
      <c r="B14065" s="161" t="n">
        <v>30708</v>
      </c>
      <c r="C14065" s="162" t="n">
        <v>163.94</v>
      </c>
      <c r="D14065" s="162" t="n">
        <v>-0.008554000000000001</v>
      </c>
      <c r="E14065" s="162" t="n"/>
    </row>
    <row r="14066">
      <c r="B14066" s="161" t="n">
        <v>30711</v>
      </c>
      <c r="C14066" s="162" t="n">
        <v>162.87</v>
      </c>
      <c r="D14066" s="162" t="n">
        <v>-0.015227</v>
      </c>
      <c r="E14066" s="162" t="n"/>
    </row>
    <row r="14067">
      <c r="B14067" s="161" t="n">
        <v>30712</v>
      </c>
      <c r="C14067" s="162" t="n">
        <v>163.41</v>
      </c>
      <c r="D14067" s="162" t="n">
        <v>-0.012028</v>
      </c>
      <c r="E14067" s="162" t="n"/>
    </row>
    <row r="14068">
      <c r="B14068" s="161" t="n">
        <v>30713</v>
      </c>
      <c r="C14068" s="162" t="n">
        <v>162.74</v>
      </c>
      <c r="D14068" s="162" t="n">
        <v>-0.016258</v>
      </c>
      <c r="E14068" s="162" t="n"/>
    </row>
    <row r="14069">
      <c r="B14069" s="161" t="n">
        <v>30714</v>
      </c>
      <c r="C14069" s="162" t="n">
        <v>163.36</v>
      </c>
      <c r="D14069" s="162" t="n">
        <v>-0.012536</v>
      </c>
      <c r="E14069" s="162" t="n"/>
    </row>
    <row r="14070">
      <c r="B14070" s="161" t="n">
        <v>30715</v>
      </c>
      <c r="C14070" s="162" t="n">
        <v>160.91</v>
      </c>
      <c r="D14070" s="162" t="n">
        <v>-0.027673</v>
      </c>
      <c r="E14070" s="162" t="n"/>
    </row>
    <row r="14071">
      <c r="B14071" s="161" t="n">
        <v>30718</v>
      </c>
      <c r="C14071" s="162" t="n">
        <v>158.08</v>
      </c>
      <c r="D14071" s="162" t="n">
        <v>-0.045346</v>
      </c>
      <c r="E14071" s="162" t="n"/>
    </row>
    <row r="14072">
      <c r="B14072" s="161" t="n">
        <v>30719</v>
      </c>
      <c r="C14072" s="162" t="n">
        <v>158.74</v>
      </c>
      <c r="D14072" s="162" t="n">
        <v>-0.041177</v>
      </c>
      <c r="E14072" s="162" t="n"/>
    </row>
    <row r="14073">
      <c r="B14073" s="161" t="n">
        <v>30720</v>
      </c>
      <c r="C14073" s="162" t="n">
        <v>155.85</v>
      </c>
      <c r="D14073" s="162" t="n">
        <v>-0.059371</v>
      </c>
      <c r="E14073" s="162" t="n"/>
    </row>
    <row r="14074">
      <c r="B14074" s="161" t="n">
        <v>30721</v>
      </c>
      <c r="C14074" s="162" t="n">
        <v>155.42</v>
      </c>
      <c r="D14074" s="162" t="n">
        <v>-0.061952</v>
      </c>
      <c r="E14074" s="162" t="n"/>
    </row>
    <row r="14075">
      <c r="B14075" s="161" t="n">
        <v>30722</v>
      </c>
      <c r="C14075" s="162" t="n">
        <v>156.3</v>
      </c>
      <c r="D14075" s="162" t="n">
        <v>-0.056105</v>
      </c>
      <c r="E14075" s="162" t="n"/>
    </row>
    <row r="14076">
      <c r="B14076" s="161" t="n">
        <v>30725</v>
      </c>
      <c r="C14076" s="162" t="n">
        <v>154.95</v>
      </c>
      <c r="D14076" s="162" t="n">
        <v>-0.06449299999999999</v>
      </c>
      <c r="E14076" s="162" t="n"/>
    </row>
    <row r="14077">
      <c r="B14077" s="161" t="n">
        <v>30726</v>
      </c>
      <c r="C14077" s="162" t="n">
        <v>156.61</v>
      </c>
      <c r="D14077" s="162" t="n">
        <v>-0.05367</v>
      </c>
      <c r="E14077" s="162" t="n"/>
    </row>
    <row r="14078">
      <c r="B14078" s="161" t="n">
        <v>30727</v>
      </c>
      <c r="C14078" s="162" t="n">
        <v>156.25</v>
      </c>
      <c r="D14078" s="162" t="n">
        <v>-0.055787</v>
      </c>
      <c r="E14078" s="162" t="n"/>
    </row>
    <row r="14079">
      <c r="B14079" s="161" t="n">
        <v>30728</v>
      </c>
      <c r="C14079" s="162" t="n">
        <v>156.13</v>
      </c>
      <c r="D14079" s="162" t="n">
        <v>-0.056338</v>
      </c>
      <c r="E14079" s="162" t="n"/>
    </row>
    <row r="14080">
      <c r="B14080" s="161" t="n">
        <v>30729</v>
      </c>
      <c r="C14080" s="162" t="n">
        <v>155.74</v>
      </c>
      <c r="D14080" s="162" t="n">
        <v>-0.058581</v>
      </c>
      <c r="E14080" s="162" t="n"/>
    </row>
    <row r="14081">
      <c r="B14081" s="161" t="n">
        <v>30733</v>
      </c>
      <c r="C14081" s="162" t="n">
        <v>154.64</v>
      </c>
      <c r="D14081" s="162" t="n">
        <v>-0.06532200000000001</v>
      </c>
      <c r="E14081" s="162" t="n"/>
    </row>
    <row r="14082">
      <c r="B14082" s="161" t="n">
        <v>30734</v>
      </c>
      <c r="C14082" s="162" t="n">
        <v>154.31</v>
      </c>
      <c r="D14082" s="162" t="n">
        <v>-0.06711</v>
      </c>
      <c r="E14082" s="162" t="n"/>
    </row>
    <row r="14083">
      <c r="B14083" s="161" t="n">
        <v>30735</v>
      </c>
      <c r="C14083" s="162" t="n">
        <v>154.29</v>
      </c>
      <c r="D14083" s="162" t="n">
        <v>-0.066886</v>
      </c>
      <c r="E14083" s="162" t="n"/>
    </row>
    <row r="14084">
      <c r="B14084" s="161" t="n">
        <v>30736</v>
      </c>
      <c r="C14084" s="162" t="n">
        <v>157.51</v>
      </c>
      <c r="D14084" s="162" t="n">
        <v>-0.046005</v>
      </c>
      <c r="E14084" s="162" t="n"/>
    </row>
    <row r="14085">
      <c r="B14085" s="161" t="n">
        <v>30739</v>
      </c>
      <c r="C14085" s="162" t="n">
        <v>159.3</v>
      </c>
      <c r="D14085" s="162" t="n">
        <v>-0.034555</v>
      </c>
      <c r="E14085" s="162" t="n"/>
    </row>
    <row r="14086">
      <c r="B14086" s="161" t="n">
        <v>30740</v>
      </c>
      <c r="C14086" s="162" t="n">
        <v>156.82</v>
      </c>
      <c r="D14086" s="162" t="n">
        <v>-0.05</v>
      </c>
      <c r="E14086" s="162" t="n"/>
    </row>
    <row r="14087">
      <c r="B14087" s="161" t="n">
        <v>30741</v>
      </c>
      <c r="C14087" s="162" t="n">
        <v>157.06</v>
      </c>
      <c r="D14087" s="162" t="n">
        <v>-0.048279</v>
      </c>
      <c r="E14087" s="162" t="n"/>
    </row>
    <row r="14088">
      <c r="B14088" s="161" t="n">
        <v>30742</v>
      </c>
      <c r="C14088" s="162" t="n">
        <v>158.19</v>
      </c>
      <c r="D14088" s="162" t="n">
        <v>-0.040942</v>
      </c>
      <c r="E14088" s="162" t="n"/>
    </row>
    <row r="14089">
      <c r="B14089" s="161" t="n">
        <v>30743</v>
      </c>
      <c r="C14089" s="162" t="n">
        <v>159.24</v>
      </c>
      <c r="D14089" s="162" t="n">
        <v>-0.034205</v>
      </c>
      <c r="E14089" s="162" t="n"/>
    </row>
    <row r="14090">
      <c r="B14090" s="161" t="n">
        <v>30746</v>
      </c>
      <c r="C14090" s="162" t="n">
        <v>157.89</v>
      </c>
      <c r="D14090" s="162" t="n">
        <v>-0.042594</v>
      </c>
      <c r="E14090" s="162" t="n"/>
    </row>
    <row r="14091">
      <c r="B14091" s="161" t="n">
        <v>30747</v>
      </c>
      <c r="C14091" s="162" t="n">
        <v>156.25</v>
      </c>
      <c r="D14091" s="162" t="n">
        <v>-0.052857</v>
      </c>
      <c r="E14091" s="162" t="n"/>
    </row>
    <row r="14092">
      <c r="B14092" s="161" t="n">
        <v>30748</v>
      </c>
      <c r="C14092" s="162" t="n">
        <v>154.57</v>
      </c>
      <c r="D14092" s="162" t="n">
        <v>-0.063398</v>
      </c>
      <c r="E14092" s="162" t="n"/>
    </row>
    <row r="14093">
      <c r="B14093" s="161" t="n">
        <v>30749</v>
      </c>
      <c r="C14093" s="162" t="n">
        <v>155.19</v>
      </c>
      <c r="D14093" s="162" t="n">
        <v>-0.05908</v>
      </c>
      <c r="E14093" s="162" t="n"/>
    </row>
    <row r="14094">
      <c r="B14094" s="161" t="n">
        <v>30750</v>
      </c>
      <c r="C14094" s="162" t="n">
        <v>154.35</v>
      </c>
      <c r="D14094" s="162" t="n">
        <v>-0.064148</v>
      </c>
      <c r="E14094" s="162" t="n"/>
    </row>
    <row r="14095">
      <c r="B14095" s="161" t="n">
        <v>30753</v>
      </c>
      <c r="C14095" s="162" t="n">
        <v>156.34</v>
      </c>
      <c r="D14095" s="162" t="n">
        <v>-0.051059</v>
      </c>
      <c r="E14095" s="162" t="n"/>
    </row>
    <row r="14096">
      <c r="B14096" s="161" t="n">
        <v>30754</v>
      </c>
      <c r="C14096" s="162" t="n">
        <v>156.78</v>
      </c>
      <c r="D14096" s="162" t="n">
        <v>-0.048016</v>
      </c>
      <c r="E14096" s="162" t="n"/>
    </row>
    <row r="14097">
      <c r="B14097" s="161" t="n">
        <v>30755</v>
      </c>
      <c r="C14097" s="162" t="n">
        <v>156.77</v>
      </c>
      <c r="D14097" s="162" t="n">
        <v>-0.047909</v>
      </c>
      <c r="E14097" s="162" t="n"/>
    </row>
    <row r="14098">
      <c r="B14098" s="161" t="n">
        <v>30756</v>
      </c>
      <c r="C14098" s="162" t="n">
        <v>157.41</v>
      </c>
      <c r="D14098" s="162" t="n">
        <v>-0.043678</v>
      </c>
      <c r="E14098" s="162" t="n"/>
    </row>
    <row r="14099">
      <c r="B14099" s="161" t="n">
        <v>30757</v>
      </c>
      <c r="C14099" s="162" t="n">
        <v>159.27</v>
      </c>
      <c r="D14099" s="162" t="n">
        <v>-0.031788</v>
      </c>
      <c r="E14099" s="162" t="n"/>
    </row>
    <row r="14100">
      <c r="B14100" s="161" t="n">
        <v>30760</v>
      </c>
      <c r="C14100" s="162" t="n">
        <v>157.78</v>
      </c>
      <c r="D14100" s="162" t="n">
        <v>-0.040985</v>
      </c>
      <c r="E14100" s="162" t="n"/>
    </row>
    <row r="14101">
      <c r="B14101" s="161" t="n">
        <v>30761</v>
      </c>
      <c r="C14101" s="162" t="n">
        <v>158.86</v>
      </c>
      <c r="D14101" s="162" t="n">
        <v>-0.033982</v>
      </c>
      <c r="E14101" s="162" t="n"/>
    </row>
    <row r="14102">
      <c r="B14102" s="161" t="n">
        <v>30762</v>
      </c>
      <c r="C14102" s="162" t="n">
        <v>158.66</v>
      </c>
      <c r="D14102" s="162" t="n">
        <v>-0.035117</v>
      </c>
      <c r="E14102" s="162" t="n"/>
    </row>
    <row r="14103">
      <c r="B14103" s="161" t="n">
        <v>30763</v>
      </c>
      <c r="C14103" s="162" t="n">
        <v>156.69</v>
      </c>
      <c r="D14103" s="162" t="n">
        <v>-0.047469</v>
      </c>
      <c r="E14103" s="162" t="n"/>
    </row>
    <row r="14104">
      <c r="B14104" s="161" t="n">
        <v>30764</v>
      </c>
      <c r="C14104" s="162" t="n">
        <v>156.86</v>
      </c>
      <c r="D14104" s="162" t="n">
        <v>-0.046233</v>
      </c>
      <c r="E14104" s="162" t="n"/>
    </row>
    <row r="14105">
      <c r="B14105" s="161" t="n">
        <v>30767</v>
      </c>
      <c r="C14105" s="162" t="n">
        <v>156.67</v>
      </c>
      <c r="D14105" s="162" t="n">
        <v>-0.047262</v>
      </c>
      <c r="E14105" s="162" t="n"/>
    </row>
    <row r="14106">
      <c r="B14106" s="161" t="n">
        <v>30768</v>
      </c>
      <c r="C14106" s="162" t="n">
        <v>157.3</v>
      </c>
      <c r="D14106" s="162" t="n">
        <v>-0.04302</v>
      </c>
      <c r="E14106" s="162" t="n"/>
    </row>
    <row r="14107">
      <c r="B14107" s="161" t="n">
        <v>30769</v>
      </c>
      <c r="C14107" s="162" t="n">
        <v>159.88</v>
      </c>
      <c r="D14107" s="162" t="n">
        <v>-0.026579</v>
      </c>
      <c r="E14107" s="162" t="n"/>
    </row>
    <row r="14108">
      <c r="B14108" s="161" t="n">
        <v>30770</v>
      </c>
      <c r="C14108" s="162" t="n">
        <v>159.52</v>
      </c>
      <c r="D14108" s="162" t="n">
        <v>-0.028602</v>
      </c>
      <c r="E14108" s="162" t="n"/>
    </row>
    <row r="14109">
      <c r="B14109" s="161" t="n">
        <v>30771</v>
      </c>
      <c r="C14109" s="162" t="n">
        <v>159.18</v>
      </c>
      <c r="D14109" s="162" t="n">
        <v>-0.030432</v>
      </c>
      <c r="E14109" s="162" t="n"/>
    </row>
    <row r="14110">
      <c r="B14110" s="161" t="n">
        <v>30774</v>
      </c>
      <c r="C14110" s="162" t="n">
        <v>157.98</v>
      </c>
      <c r="D14110" s="162" t="n">
        <v>-0.037659</v>
      </c>
      <c r="E14110" s="162" t="n"/>
    </row>
    <row r="14111">
      <c r="B14111" s="161" t="n">
        <v>30775</v>
      </c>
      <c r="C14111" s="162" t="n">
        <v>157.66</v>
      </c>
      <c r="D14111" s="162" t="n">
        <v>-0.039341</v>
      </c>
      <c r="E14111" s="162" t="n"/>
    </row>
    <row r="14112">
      <c r="B14112" s="161" t="n">
        <v>30776</v>
      </c>
      <c r="C14112" s="162" t="n">
        <v>157.54</v>
      </c>
      <c r="D14112" s="162" t="n">
        <v>-0.039706</v>
      </c>
      <c r="E14112" s="162" t="n"/>
    </row>
    <row r="14113">
      <c r="B14113" s="161" t="n">
        <v>30777</v>
      </c>
      <c r="C14113" s="162" t="n">
        <v>155.04</v>
      </c>
      <c r="D14113" s="162" t="n">
        <v>-0.055215</v>
      </c>
      <c r="E14113" s="162" t="n"/>
    </row>
    <row r="14114">
      <c r="B14114" s="161" t="n">
        <v>30778</v>
      </c>
      <c r="C14114" s="162" t="n">
        <v>155.48</v>
      </c>
      <c r="D14114" s="162" t="n">
        <v>-0.051921</v>
      </c>
      <c r="E14114" s="162" t="n"/>
    </row>
    <row r="14115">
      <c r="B14115" s="161" t="n">
        <v>30781</v>
      </c>
      <c r="C14115" s="162" t="n">
        <v>155.45</v>
      </c>
      <c r="D14115" s="162" t="n">
        <v>-0.051657</v>
      </c>
      <c r="E14115" s="162" t="n"/>
    </row>
    <row r="14116">
      <c r="B14116" s="161" t="n">
        <v>30782</v>
      </c>
      <c r="C14116" s="162" t="n">
        <v>155.87</v>
      </c>
      <c r="D14116" s="162" t="n">
        <v>-0.048574</v>
      </c>
      <c r="E14116" s="162" t="n"/>
    </row>
    <row r="14117">
      <c r="B14117" s="161" t="n">
        <v>30783</v>
      </c>
      <c r="C14117" s="162" t="n">
        <v>155</v>
      </c>
      <c r="D14117" s="162" t="n">
        <v>-0.053845</v>
      </c>
      <c r="E14117" s="162" t="n"/>
    </row>
    <row r="14118">
      <c r="B14118" s="161" t="n">
        <v>30784</v>
      </c>
      <c r="C14118" s="162" t="n">
        <v>157.73</v>
      </c>
      <c r="D14118" s="162" t="n">
        <v>-0.036113</v>
      </c>
      <c r="E14118" s="162" t="n"/>
    </row>
    <row r="14119">
      <c r="B14119" s="161" t="n">
        <v>30785</v>
      </c>
      <c r="C14119" s="162" t="n">
        <v>157.31</v>
      </c>
      <c r="D14119" s="162" t="n">
        <v>-0.038449</v>
      </c>
      <c r="E14119" s="162" t="n"/>
    </row>
    <row r="14120">
      <c r="B14120" s="161" t="n">
        <v>30788</v>
      </c>
      <c r="C14120" s="162" t="n">
        <v>158.32</v>
      </c>
      <c r="D14120" s="162" t="n">
        <v>-0.031725</v>
      </c>
      <c r="E14120" s="162" t="n"/>
    </row>
    <row r="14121">
      <c r="B14121" s="161" t="n">
        <v>30789</v>
      </c>
      <c r="C14121" s="162" t="n">
        <v>158.97</v>
      </c>
      <c r="D14121" s="162" t="n">
        <v>-0.027395</v>
      </c>
      <c r="E14121" s="162" t="n"/>
    </row>
    <row r="14122">
      <c r="B14122" s="161" t="n">
        <v>30790</v>
      </c>
      <c r="C14122" s="162" t="n">
        <v>157.9</v>
      </c>
      <c r="D14122" s="162" t="n">
        <v>-0.033825</v>
      </c>
      <c r="E14122" s="162" t="n"/>
    </row>
    <row r="14123">
      <c r="B14123" s="161" t="n">
        <v>30791</v>
      </c>
      <c r="C14123" s="162" t="n">
        <v>158.02</v>
      </c>
      <c r="D14123" s="162" t="n">
        <v>-0.032773</v>
      </c>
      <c r="E14123" s="162" t="n"/>
    </row>
    <row r="14124">
      <c r="B14124" s="161" t="n">
        <v>30795</v>
      </c>
      <c r="C14124" s="162" t="n">
        <v>156.8</v>
      </c>
      <c r="D14124" s="162" t="n">
        <v>-0.040208</v>
      </c>
      <c r="E14124" s="162" t="n"/>
    </row>
    <row r="14125">
      <c r="B14125" s="161" t="n">
        <v>30796</v>
      </c>
      <c r="C14125" s="162" t="n">
        <v>158.07</v>
      </c>
      <c r="D14125" s="162" t="n">
        <v>-0.031834</v>
      </c>
      <c r="E14125" s="162" t="n"/>
    </row>
    <row r="14126">
      <c r="B14126" s="161" t="n">
        <v>30797</v>
      </c>
      <c r="C14126" s="162" t="n">
        <v>158.65</v>
      </c>
      <c r="D14126" s="162" t="n">
        <v>-0.027961</v>
      </c>
      <c r="E14126" s="162" t="n"/>
    </row>
    <row r="14127">
      <c r="B14127" s="161" t="n">
        <v>30798</v>
      </c>
      <c r="C14127" s="162" t="n">
        <v>160.3</v>
      </c>
      <c r="D14127" s="162" t="n">
        <v>-0.017456</v>
      </c>
      <c r="E14127" s="162" t="n"/>
    </row>
    <row r="14128">
      <c r="B14128" s="161" t="n">
        <v>30799</v>
      </c>
      <c r="C14128" s="162" t="n">
        <v>159.89</v>
      </c>
      <c r="D14128" s="162" t="n">
        <v>-0.019829</v>
      </c>
      <c r="E14128" s="162" t="n"/>
    </row>
    <row r="14129">
      <c r="B14129" s="161" t="n">
        <v>30802</v>
      </c>
      <c r="C14129" s="162" t="n">
        <v>160.05</v>
      </c>
      <c r="D14129" s="162" t="n">
        <v>-0.018699</v>
      </c>
      <c r="E14129" s="162" t="n"/>
    </row>
    <row r="14130">
      <c r="B14130" s="161" t="n">
        <v>30803</v>
      </c>
      <c r="C14130" s="162" t="n">
        <v>161.68</v>
      </c>
      <c r="D14130" s="162" t="n">
        <v>-0.008496999999999999</v>
      </c>
      <c r="E14130" s="162" t="n"/>
    </row>
    <row r="14131">
      <c r="B14131" s="161" t="n">
        <v>30804</v>
      </c>
      <c r="C14131" s="162" t="n">
        <v>161.9</v>
      </c>
      <c r="D14131" s="162" t="n">
        <v>-0.007047</v>
      </c>
      <c r="E14131" s="162" t="n"/>
    </row>
    <row r="14132">
      <c r="B14132" s="161" t="n">
        <v>30805</v>
      </c>
      <c r="C14132" s="162" t="n">
        <v>161.2</v>
      </c>
      <c r="D14132" s="162" t="n">
        <v>-0.011132</v>
      </c>
      <c r="E14132" s="162" t="n"/>
    </row>
    <row r="14133">
      <c r="B14133" s="161" t="n">
        <v>30806</v>
      </c>
      <c r="C14133" s="162" t="n">
        <v>159.11</v>
      </c>
      <c r="D14133" s="162" t="n">
        <v>-0.023877</v>
      </c>
      <c r="E14133" s="162" t="n"/>
    </row>
    <row r="14134">
      <c r="B14134" s="161" t="n">
        <v>30809</v>
      </c>
      <c r="C14134" s="162" t="n">
        <v>159.47</v>
      </c>
      <c r="D14134" s="162" t="n">
        <v>-0.021328</v>
      </c>
      <c r="E14134" s="162" t="n"/>
    </row>
    <row r="14135">
      <c r="B14135" s="161" t="n">
        <v>30810</v>
      </c>
      <c r="C14135" s="162" t="n">
        <v>160.52</v>
      </c>
      <c r="D14135" s="162" t="n">
        <v>-0.014488</v>
      </c>
      <c r="E14135" s="162" t="n"/>
    </row>
    <row r="14136">
      <c r="B14136" s="161" t="n">
        <v>30811</v>
      </c>
      <c r="C14136" s="162" t="n">
        <v>160.11</v>
      </c>
      <c r="D14136" s="162" t="n">
        <v>-0.016731</v>
      </c>
      <c r="E14136" s="162" t="n"/>
    </row>
    <row r="14137">
      <c r="B14137" s="161" t="n">
        <v>30812</v>
      </c>
      <c r="C14137" s="162" t="n">
        <v>160</v>
      </c>
      <c r="D14137" s="162" t="n">
        <v>-0.017186</v>
      </c>
      <c r="E14137" s="162" t="n"/>
    </row>
    <row r="14138">
      <c r="B14138" s="161" t="n">
        <v>30813</v>
      </c>
      <c r="C14138" s="162" t="n">
        <v>158.49</v>
      </c>
      <c r="D14138" s="162" t="n">
        <v>-0.026467</v>
      </c>
      <c r="E14138" s="162" t="n"/>
    </row>
    <row r="14139">
      <c r="B14139" s="161" t="n">
        <v>30816</v>
      </c>
      <c r="C14139" s="162" t="n">
        <v>157.5</v>
      </c>
      <c r="D14139" s="162" t="n">
        <v>-0.032577</v>
      </c>
      <c r="E14139" s="162" t="n"/>
    </row>
    <row r="14140">
      <c r="B14140" s="161" t="n">
        <v>30817</v>
      </c>
      <c r="C14140" s="162" t="n">
        <v>158</v>
      </c>
      <c r="D14140" s="162" t="n">
        <v>-0.029283</v>
      </c>
      <c r="E14140" s="162" t="n"/>
    </row>
    <row r="14141">
      <c r="B14141" s="161" t="n">
        <v>30818</v>
      </c>
      <c r="C14141" s="162" t="n">
        <v>157.99</v>
      </c>
      <c r="D14141" s="162" t="n">
        <v>-0.029223</v>
      </c>
      <c r="E14141" s="162" t="n"/>
    </row>
    <row r="14142">
      <c r="B14142" s="161" t="n">
        <v>30819</v>
      </c>
      <c r="C14142" s="162" t="n">
        <v>156.57</v>
      </c>
      <c r="D14142" s="162" t="n">
        <v>-0.038041</v>
      </c>
      <c r="E14142" s="162" t="n"/>
    </row>
    <row r="14143">
      <c r="B14143" s="161" t="n">
        <v>30820</v>
      </c>
      <c r="C14143" s="162" t="n">
        <v>155.78</v>
      </c>
      <c r="D14143" s="162" t="n">
        <v>-0.042928</v>
      </c>
      <c r="E14143" s="162" t="n"/>
    </row>
    <row r="14144">
      <c r="B14144" s="161" t="n">
        <v>30823</v>
      </c>
      <c r="C14144" s="162" t="n">
        <v>154.73</v>
      </c>
      <c r="D14144" s="162" t="n">
        <v>-0.049476</v>
      </c>
      <c r="E14144" s="162" t="n"/>
    </row>
    <row r="14145">
      <c r="B14145" s="161" t="n">
        <v>30824</v>
      </c>
      <c r="C14145" s="162" t="n">
        <v>153.88</v>
      </c>
      <c r="D14145" s="162" t="n">
        <v>-0.054821</v>
      </c>
      <c r="E14145" s="162" t="n"/>
    </row>
    <row r="14146">
      <c r="B14146" s="161" t="n">
        <v>30825</v>
      </c>
      <c r="C14146" s="162" t="n">
        <v>153.15</v>
      </c>
      <c r="D14146" s="162" t="n">
        <v>-0.059362</v>
      </c>
      <c r="E14146" s="162" t="n"/>
    </row>
    <row r="14147">
      <c r="B14147" s="161" t="n">
        <v>30826</v>
      </c>
      <c r="C14147" s="162" t="n">
        <v>151.23</v>
      </c>
      <c r="D14147" s="162" t="n">
        <v>-0.071661</v>
      </c>
      <c r="E14147" s="162" t="n"/>
    </row>
    <row r="14148">
      <c r="B14148" s="161" t="n">
        <v>30827</v>
      </c>
      <c r="C14148" s="162" t="n">
        <v>151.62</v>
      </c>
      <c r="D14148" s="162" t="n">
        <v>-0.06877999999999999</v>
      </c>
      <c r="E14148" s="162" t="n"/>
    </row>
    <row r="14149">
      <c r="B14149" s="161" t="n">
        <v>30831</v>
      </c>
      <c r="C14149" s="162" t="n">
        <v>150.29</v>
      </c>
      <c r="D14149" s="162" t="n">
        <v>-0.077225</v>
      </c>
      <c r="E14149" s="162" t="n"/>
    </row>
    <row r="14150">
      <c r="B14150" s="161" t="n">
        <v>30832</v>
      </c>
      <c r="C14150" s="162" t="n">
        <v>150.35</v>
      </c>
      <c r="D14150" s="162" t="n">
        <v>-0.076414</v>
      </c>
      <c r="E14150" s="162" t="n"/>
    </row>
    <row r="14151">
      <c r="B14151" s="161" t="n">
        <v>30833</v>
      </c>
      <c r="C14151" s="162" t="n">
        <v>150.55</v>
      </c>
      <c r="D14151" s="162" t="n">
        <v>-0.074688</v>
      </c>
      <c r="E14151" s="162" t="n"/>
    </row>
    <row r="14152">
      <c r="B14152" s="161" t="n">
        <v>30834</v>
      </c>
      <c r="C14152" s="162" t="n">
        <v>153.24</v>
      </c>
      <c r="D14152" s="162" t="n">
        <v>-0.056607</v>
      </c>
      <c r="E14152" s="162" t="n"/>
    </row>
    <row r="14153">
      <c r="B14153" s="161" t="n">
        <v>30837</v>
      </c>
      <c r="C14153" s="162" t="n">
        <v>154.34</v>
      </c>
      <c r="D14153" s="162" t="n">
        <v>-0.04917</v>
      </c>
      <c r="E14153" s="162" t="n"/>
    </row>
    <row r="14154">
      <c r="B14154" s="161" t="n">
        <v>30838</v>
      </c>
      <c r="C14154" s="162" t="n">
        <v>153.65</v>
      </c>
      <c r="D14154" s="162" t="n">
        <v>-0.053332</v>
      </c>
      <c r="E14154" s="162" t="n"/>
    </row>
    <row r="14155">
      <c r="B14155" s="161" t="n">
        <v>30839</v>
      </c>
      <c r="C14155" s="162" t="n">
        <v>155.01</v>
      </c>
      <c r="D14155" s="162" t="n">
        <v>-0.044232</v>
      </c>
      <c r="E14155" s="162" t="n"/>
    </row>
    <row r="14156">
      <c r="B14156" s="161" t="n">
        <v>30840</v>
      </c>
      <c r="C14156" s="162" t="n">
        <v>154.92</v>
      </c>
      <c r="D14156" s="162" t="n">
        <v>-0.04457</v>
      </c>
      <c r="E14156" s="162" t="n"/>
    </row>
    <row r="14157">
      <c r="B14157" s="161" t="n">
        <v>30841</v>
      </c>
      <c r="C14157" s="162" t="n">
        <v>155.17</v>
      </c>
      <c r="D14157" s="162" t="n">
        <v>-0.04277</v>
      </c>
      <c r="E14157" s="162" t="n"/>
    </row>
    <row r="14158">
      <c r="B14158" s="161" t="n">
        <v>30844</v>
      </c>
      <c r="C14158" s="162" t="n">
        <v>153.06</v>
      </c>
      <c r="D14158" s="162" t="n">
        <v>-0.056221</v>
      </c>
      <c r="E14158" s="162" t="n"/>
    </row>
    <row r="14159">
      <c r="B14159" s="161" t="n">
        <v>30845</v>
      </c>
      <c r="C14159" s="162" t="n">
        <v>152.19</v>
      </c>
      <c r="D14159" s="162" t="n">
        <v>-0.061614</v>
      </c>
      <c r="E14159" s="162" t="n"/>
    </row>
    <row r="14160">
      <c r="B14160" s="161" t="n">
        <v>30846</v>
      </c>
      <c r="C14160" s="162" t="n">
        <v>152.13</v>
      </c>
      <c r="D14160" s="162" t="n">
        <v>-0.061696</v>
      </c>
      <c r="E14160" s="162" t="n"/>
    </row>
    <row r="14161">
      <c r="B14161" s="161" t="n">
        <v>30847</v>
      </c>
      <c r="C14161" s="162" t="n">
        <v>150.39</v>
      </c>
      <c r="D14161" s="162" t="n">
        <v>-0.072823</v>
      </c>
      <c r="E14161" s="162" t="n"/>
    </row>
    <row r="14162">
      <c r="B14162" s="161" t="n">
        <v>30848</v>
      </c>
      <c r="C14162" s="162" t="n">
        <v>149.03</v>
      </c>
      <c r="D14162" s="162" t="n">
        <v>-0.081432</v>
      </c>
      <c r="E14162" s="162" t="n"/>
    </row>
    <row r="14163">
      <c r="B14163" s="161" t="n">
        <v>30851</v>
      </c>
      <c r="C14163" s="162" t="n">
        <v>151.73</v>
      </c>
      <c r="D14163" s="162" t="n">
        <v>-0.06308999999999999</v>
      </c>
      <c r="E14163" s="162" t="n"/>
    </row>
    <row r="14164">
      <c r="B14164" s="161" t="n">
        <v>30852</v>
      </c>
      <c r="C14164" s="162" t="n">
        <v>152.61</v>
      </c>
      <c r="D14164" s="162" t="n">
        <v>-0.056924</v>
      </c>
      <c r="E14164" s="162" t="n"/>
    </row>
    <row r="14165">
      <c r="B14165" s="161" t="n">
        <v>30853</v>
      </c>
      <c r="C14165" s="162" t="n">
        <v>154.84</v>
      </c>
      <c r="D14165" s="162" t="n">
        <v>-0.042013</v>
      </c>
      <c r="E14165" s="162" t="n"/>
    </row>
    <row r="14166">
      <c r="B14166" s="161" t="n">
        <v>30854</v>
      </c>
      <c r="C14166" s="162" t="n">
        <v>154.51</v>
      </c>
      <c r="D14166" s="162" t="n">
        <v>-0.04373</v>
      </c>
      <c r="E14166" s="162" t="n"/>
    </row>
    <row r="14167">
      <c r="B14167" s="161" t="n">
        <v>30855</v>
      </c>
      <c r="C14167" s="162" t="n">
        <v>154.46</v>
      </c>
      <c r="D14167" s="162" t="n">
        <v>-0.043641</v>
      </c>
      <c r="E14167" s="162" t="n"/>
    </row>
    <row r="14168">
      <c r="B14168" s="161" t="n">
        <v>30858</v>
      </c>
      <c r="C14168" s="162" t="n">
        <v>153.97</v>
      </c>
      <c r="D14168" s="162" t="n">
        <v>-0.046417</v>
      </c>
      <c r="E14168" s="162" t="n"/>
    </row>
    <row r="14169">
      <c r="B14169" s="161" t="n">
        <v>30859</v>
      </c>
      <c r="C14169" s="162" t="n">
        <v>152.71</v>
      </c>
      <c r="D14169" s="162" t="n">
        <v>-0.054238</v>
      </c>
      <c r="E14169" s="162" t="n"/>
    </row>
    <row r="14170">
      <c r="B14170" s="161" t="n">
        <v>30860</v>
      </c>
      <c r="C14170" s="162" t="n">
        <v>151.64</v>
      </c>
      <c r="D14170" s="162" t="n">
        <v>-0.060862</v>
      </c>
      <c r="E14170" s="162" t="n"/>
    </row>
    <row r="14171">
      <c r="B14171" s="161" t="n">
        <v>30861</v>
      </c>
      <c r="C14171" s="162" t="n">
        <v>152.84</v>
      </c>
      <c r="D14171" s="162" t="n">
        <v>-0.052591</v>
      </c>
      <c r="E14171" s="162" t="n"/>
    </row>
    <row r="14172">
      <c r="B14172" s="161" t="n">
        <v>30862</v>
      </c>
      <c r="C14172" s="162" t="n">
        <v>153.18</v>
      </c>
      <c r="D14172" s="162" t="n">
        <v>-0.050021</v>
      </c>
      <c r="E14172" s="162" t="n"/>
    </row>
    <row r="14173">
      <c r="B14173" s="161" t="n">
        <v>30865</v>
      </c>
      <c r="C14173" s="162" t="n">
        <v>153.2</v>
      </c>
      <c r="D14173" s="162" t="n">
        <v>-0.049486</v>
      </c>
      <c r="E14173" s="162" t="n"/>
    </row>
    <row r="14174">
      <c r="B14174" s="161" t="n">
        <v>30866</v>
      </c>
      <c r="C14174" s="162" t="n">
        <v>153.7</v>
      </c>
      <c r="D14174" s="162" t="n">
        <v>-0.045795</v>
      </c>
      <c r="E14174" s="162" t="n"/>
    </row>
    <row r="14175">
      <c r="B14175" s="161" t="n">
        <v>30868</v>
      </c>
      <c r="C14175" s="162" t="n">
        <v>152.76</v>
      </c>
      <c r="D14175" s="162" t="n">
        <v>-0.051417</v>
      </c>
      <c r="E14175" s="162" t="n"/>
    </row>
    <row r="14176">
      <c r="B14176" s="161" t="n">
        <v>30869</v>
      </c>
      <c r="C14176" s="162" t="n">
        <v>152.24</v>
      </c>
      <c r="D14176" s="162" t="n">
        <v>-0.054324</v>
      </c>
      <c r="E14176" s="162" t="n"/>
    </row>
    <row r="14177">
      <c r="B14177" s="161" t="n">
        <v>30872</v>
      </c>
      <c r="C14177" s="162" t="n">
        <v>153.36</v>
      </c>
      <c r="D14177" s="162" t="n">
        <v>-0.046484</v>
      </c>
      <c r="E14177" s="162" t="n"/>
    </row>
    <row r="14178">
      <c r="B14178" s="161" t="n">
        <v>30873</v>
      </c>
      <c r="C14178" s="162" t="n">
        <v>152.89</v>
      </c>
      <c r="D14178" s="162" t="n">
        <v>-0.049036</v>
      </c>
      <c r="E14178" s="162" t="n"/>
    </row>
    <row r="14179">
      <c r="B14179" s="161" t="n">
        <v>30874</v>
      </c>
      <c r="C14179" s="162" t="n">
        <v>150.56</v>
      </c>
      <c r="D14179" s="162" t="n">
        <v>-0.06378499999999999</v>
      </c>
      <c r="E14179" s="162" t="n"/>
    </row>
    <row r="14180">
      <c r="B14180" s="161" t="n">
        <v>30875</v>
      </c>
      <c r="C14180" s="162" t="n">
        <v>150.03</v>
      </c>
      <c r="D14180" s="162" t="n">
        <v>-0.06673800000000001</v>
      </c>
      <c r="E14180" s="162" t="n"/>
    </row>
    <row r="14181">
      <c r="B14181" s="161" t="n">
        <v>30876</v>
      </c>
      <c r="C14181" s="162" t="n">
        <v>150.88</v>
      </c>
      <c r="D14181" s="162" t="n">
        <v>-0.060554</v>
      </c>
      <c r="E14181" s="162" t="n"/>
    </row>
    <row r="14182">
      <c r="B14182" s="161" t="n">
        <v>30879</v>
      </c>
      <c r="C14182" s="162" t="n">
        <v>151.6</v>
      </c>
      <c r="D14182" s="162" t="n">
        <v>-0.055306</v>
      </c>
      <c r="E14182" s="162" t="n"/>
    </row>
    <row r="14183">
      <c r="B14183" s="161" t="n">
        <v>30880</v>
      </c>
      <c r="C14183" s="162" t="n">
        <v>152.38</v>
      </c>
      <c r="D14183" s="162" t="n">
        <v>-0.049747</v>
      </c>
      <c r="E14183" s="162" t="n"/>
    </row>
    <row r="14184">
      <c r="B14184" s="161" t="n">
        <v>30881</v>
      </c>
      <c r="C14184" s="162" t="n">
        <v>151.4</v>
      </c>
      <c r="D14184" s="162" t="n">
        <v>-0.055749</v>
      </c>
      <c r="E14184" s="162" t="n"/>
    </row>
    <row r="14185">
      <c r="B14185" s="161" t="n">
        <v>30882</v>
      </c>
      <c r="C14185" s="162" t="n">
        <v>150.37</v>
      </c>
      <c r="D14185" s="162" t="n">
        <v>-0.062079</v>
      </c>
      <c r="E14185" s="162" t="n"/>
    </row>
    <row r="14186">
      <c r="B14186" s="161" t="n">
        <v>30883</v>
      </c>
      <c r="C14186" s="162" t="n">
        <v>149.55</v>
      </c>
      <c r="D14186" s="162" t="n">
        <v>-0.066978</v>
      </c>
      <c r="E14186" s="162" t="n"/>
    </row>
    <row r="14187">
      <c r="B14187" s="161" t="n">
        <v>30886</v>
      </c>
      <c r="C14187" s="162" t="n">
        <v>148.95</v>
      </c>
      <c r="D14187" s="162" t="n">
        <v>-0.070331</v>
      </c>
      <c r="E14187" s="162" t="n"/>
    </row>
    <row r="14188">
      <c r="B14188" s="161" t="n">
        <v>30887</v>
      </c>
      <c r="C14188" s="162" t="n">
        <v>147.82</v>
      </c>
      <c r="D14188" s="162" t="n">
        <v>-0.077227</v>
      </c>
      <c r="E14188" s="162" t="n"/>
    </row>
    <row r="14189">
      <c r="B14189" s="161" t="n">
        <v>30888</v>
      </c>
      <c r="C14189" s="162" t="n">
        <v>148.83</v>
      </c>
      <c r="D14189" s="162" t="n">
        <v>-0.069672</v>
      </c>
      <c r="E14189" s="162" t="n"/>
    </row>
    <row r="14190">
      <c r="B14190" s="161" t="n">
        <v>30889</v>
      </c>
      <c r="C14190" s="162" t="n">
        <v>150.08</v>
      </c>
      <c r="D14190" s="162" t="n">
        <v>-0.060673</v>
      </c>
      <c r="E14190" s="162" t="n"/>
    </row>
    <row r="14191">
      <c r="B14191" s="161" t="n">
        <v>30890</v>
      </c>
      <c r="C14191" s="162" t="n">
        <v>151.19</v>
      </c>
      <c r="D14191" s="162" t="n">
        <v>-0.052726</v>
      </c>
      <c r="E14191" s="162" t="n"/>
    </row>
    <row r="14192">
      <c r="B14192" s="161" t="n">
        <v>30893</v>
      </c>
      <c r="C14192" s="162" t="n">
        <v>150.19</v>
      </c>
      <c r="D14192" s="162" t="n">
        <v>-0.058744</v>
      </c>
      <c r="E14192" s="162" t="n"/>
    </row>
    <row r="14193">
      <c r="B14193" s="161" t="n">
        <v>30894</v>
      </c>
      <c r="C14193" s="162" t="n">
        <v>150.66</v>
      </c>
      <c r="D14193" s="162" t="n">
        <v>-0.055017</v>
      </c>
      <c r="E14193" s="162" t="n"/>
    </row>
    <row r="14194">
      <c r="B14194" s="161" t="n">
        <v>30895</v>
      </c>
      <c r="C14194" s="162" t="n">
        <v>154.08</v>
      </c>
      <c r="D14194" s="162" t="n">
        <v>-0.032057</v>
      </c>
      <c r="E14194" s="162" t="n"/>
    </row>
    <row r="14195">
      <c r="B14195" s="161" t="n">
        <v>30896</v>
      </c>
      <c r="C14195" s="162" t="n">
        <v>157.99</v>
      </c>
      <c r="D14195" s="162" t="n">
        <v>-0.006688</v>
      </c>
      <c r="E14195" s="162" t="n"/>
    </row>
    <row r="14196">
      <c r="B14196" s="161" t="n">
        <v>30897</v>
      </c>
      <c r="C14196" s="162" t="n">
        <v>162.35</v>
      </c>
      <c r="D14196" s="162" t="n">
        <v>0.020672</v>
      </c>
      <c r="E14196" s="162" t="n"/>
    </row>
    <row r="14197">
      <c r="B14197" s="161" t="n">
        <v>30900</v>
      </c>
      <c r="C14197" s="162" t="n">
        <v>162.6</v>
      </c>
      <c r="D14197" s="162" t="n">
        <v>0.022349</v>
      </c>
      <c r="E14197" s="162" t="n"/>
    </row>
    <row r="14198">
      <c r="B14198" s="161" t="n">
        <v>30901</v>
      </c>
      <c r="C14198" s="162" t="n">
        <v>162.71</v>
      </c>
      <c r="D14198" s="162" t="n">
        <v>0.023127</v>
      </c>
      <c r="E14198" s="162" t="n"/>
    </row>
    <row r="14199">
      <c r="B14199" s="161" t="n">
        <v>30902</v>
      </c>
      <c r="C14199" s="162" t="n">
        <v>161.75</v>
      </c>
      <c r="D14199" s="162" t="n">
        <v>0.017343</v>
      </c>
      <c r="E14199" s="162" t="n"/>
    </row>
    <row r="14200">
      <c r="B14200" s="161" t="n">
        <v>30903</v>
      </c>
      <c r="C14200" s="162" t="n">
        <v>165.54</v>
      </c>
      <c r="D14200" s="162" t="n">
        <v>0.040533</v>
      </c>
      <c r="E14200" s="162" t="n"/>
    </row>
    <row r="14201">
      <c r="B14201" s="161" t="n">
        <v>30904</v>
      </c>
      <c r="C14201" s="162" t="n">
        <v>165.42</v>
      </c>
      <c r="D14201" s="162" t="n">
        <v>0.039806</v>
      </c>
      <c r="E14201" s="162" t="n"/>
    </row>
    <row r="14202">
      <c r="B14202" s="161" t="n">
        <v>30907</v>
      </c>
      <c r="C14202" s="162" t="n">
        <v>165.43</v>
      </c>
      <c r="D14202" s="162" t="n">
        <v>0.039848</v>
      </c>
      <c r="E14202" s="162" t="n"/>
    </row>
    <row r="14203">
      <c r="B14203" s="161" t="n">
        <v>30908</v>
      </c>
      <c r="C14203" s="162" t="n">
        <v>164.42</v>
      </c>
      <c r="D14203" s="162" t="n">
        <v>0.033691</v>
      </c>
      <c r="E14203" s="162" t="n"/>
    </row>
    <row r="14204">
      <c r="B14204" s="161" t="n">
        <v>30909</v>
      </c>
      <c r="C14204" s="162" t="n">
        <v>162.8</v>
      </c>
      <c r="D14204" s="162" t="n">
        <v>0.023813</v>
      </c>
      <c r="E14204" s="162" t="n"/>
    </row>
    <row r="14205">
      <c r="B14205" s="161" t="n">
        <v>30910</v>
      </c>
      <c r="C14205" s="162" t="n">
        <v>163.77</v>
      </c>
      <c r="D14205" s="162" t="n">
        <v>0.02975</v>
      </c>
      <c r="E14205" s="162" t="n"/>
    </row>
    <row r="14206">
      <c r="B14206" s="161" t="n">
        <v>30911</v>
      </c>
      <c r="C14206" s="162" t="n">
        <v>164.14</v>
      </c>
      <c r="D14206" s="162" t="n">
        <v>0.032028</v>
      </c>
      <c r="E14206" s="162" t="n"/>
    </row>
    <row r="14207">
      <c r="B14207" s="161" t="n">
        <v>30914</v>
      </c>
      <c r="C14207" s="162" t="n">
        <v>164.94</v>
      </c>
      <c r="D14207" s="162" t="n">
        <v>0.036844</v>
      </c>
      <c r="E14207" s="162" t="n"/>
    </row>
    <row r="14208">
      <c r="B14208" s="161" t="n">
        <v>30915</v>
      </c>
      <c r="C14208" s="162" t="n">
        <v>167.83</v>
      </c>
      <c r="D14208" s="162" t="n">
        <v>0.054044</v>
      </c>
      <c r="E14208" s="162" t="n"/>
    </row>
    <row r="14209">
      <c r="B14209" s="161" t="n">
        <v>30916</v>
      </c>
      <c r="C14209" s="162" t="n">
        <v>167.06</v>
      </c>
      <c r="D14209" s="162" t="n">
        <v>0.049283</v>
      </c>
      <c r="E14209" s="162" t="n"/>
    </row>
    <row r="14210">
      <c r="B14210" s="161" t="n">
        <v>30917</v>
      </c>
      <c r="C14210" s="162" t="n">
        <v>167.12</v>
      </c>
      <c r="D14210" s="162" t="n">
        <v>0.049474</v>
      </c>
      <c r="E14210" s="162" t="n"/>
    </row>
    <row r="14211">
      <c r="B14211" s="161" t="n">
        <v>30918</v>
      </c>
      <c r="C14211" s="162" t="n">
        <v>167.51</v>
      </c>
      <c r="D14211" s="162" t="n">
        <v>0.051694</v>
      </c>
      <c r="E14211" s="162" t="n"/>
    </row>
    <row r="14212">
      <c r="B14212" s="161" t="n">
        <v>30921</v>
      </c>
      <c r="C14212" s="162" t="n">
        <v>166.44</v>
      </c>
      <c r="D14212" s="162" t="n">
        <v>0.045222</v>
      </c>
      <c r="E14212" s="162" t="n"/>
    </row>
    <row r="14213">
      <c r="B14213" s="161" t="n">
        <v>30922</v>
      </c>
      <c r="C14213" s="162" t="n">
        <v>167.4</v>
      </c>
      <c r="D14213" s="162" t="n">
        <v>0.050938</v>
      </c>
      <c r="E14213" s="162" t="n"/>
    </row>
    <row r="14214">
      <c r="B14214" s="161" t="n">
        <v>30923</v>
      </c>
      <c r="C14214" s="162" t="n">
        <v>167.1</v>
      </c>
      <c r="D14214" s="162" t="n">
        <v>0.049128</v>
      </c>
      <c r="E14214" s="162" t="n"/>
    </row>
    <row r="14215">
      <c r="B14215" s="161" t="n">
        <v>30924</v>
      </c>
      <c r="C14215" s="162" t="n">
        <v>166.6</v>
      </c>
      <c r="D14215" s="162" t="n">
        <v>0.046092</v>
      </c>
      <c r="E14215" s="162" t="n"/>
    </row>
    <row r="14216">
      <c r="B14216" s="161" t="n">
        <v>30925</v>
      </c>
      <c r="C14216" s="162" t="n">
        <v>166.68</v>
      </c>
      <c r="D14216" s="162" t="n">
        <v>0.046554</v>
      </c>
      <c r="E14216" s="162" t="n"/>
    </row>
    <row r="14217">
      <c r="B14217" s="161" t="n">
        <v>30929</v>
      </c>
      <c r="C14217" s="162" t="n">
        <v>164.88</v>
      </c>
      <c r="D14217" s="162" t="n">
        <v>0.035735</v>
      </c>
      <c r="E14217" s="162" t="n"/>
    </row>
    <row r="14218">
      <c r="B14218" s="161" t="n">
        <v>30930</v>
      </c>
      <c r="C14218" s="162" t="n">
        <v>164.29</v>
      </c>
      <c r="D14218" s="162" t="n">
        <v>0.032175</v>
      </c>
      <c r="E14218" s="162" t="n"/>
    </row>
    <row r="14219">
      <c r="B14219" s="161" t="n">
        <v>30931</v>
      </c>
      <c r="C14219" s="162" t="n">
        <v>165.65</v>
      </c>
      <c r="D14219" s="162" t="n">
        <v>0.040432</v>
      </c>
      <c r="E14219" s="162" t="n"/>
    </row>
    <row r="14220">
      <c r="B14220" s="161" t="n">
        <v>30932</v>
      </c>
      <c r="C14220" s="162" t="n">
        <v>164.37</v>
      </c>
      <c r="D14220" s="162" t="n">
        <v>0.032752</v>
      </c>
      <c r="E14220" s="162" t="n"/>
    </row>
    <row r="14221">
      <c r="B14221" s="161" t="n">
        <v>30935</v>
      </c>
      <c r="C14221" s="162" t="n">
        <v>164.26</v>
      </c>
      <c r="D14221" s="162" t="n">
        <v>0.032168</v>
      </c>
      <c r="E14221" s="162" t="n"/>
    </row>
    <row r="14222">
      <c r="B14222" s="161" t="n">
        <v>30936</v>
      </c>
      <c r="C14222" s="162" t="n">
        <v>164.45</v>
      </c>
      <c r="D14222" s="162" t="n">
        <v>0.03341</v>
      </c>
      <c r="E14222" s="162" t="n"/>
    </row>
    <row r="14223">
      <c r="B14223" s="161" t="n">
        <v>30937</v>
      </c>
      <c r="C14223" s="162" t="n">
        <v>164.68</v>
      </c>
      <c r="D14223" s="162" t="n">
        <v>0.034866</v>
      </c>
      <c r="E14223" s="162" t="n"/>
    </row>
    <row r="14224">
      <c r="B14224" s="161" t="n">
        <v>30938</v>
      </c>
      <c r="C14224" s="162" t="n">
        <v>167.94</v>
      </c>
      <c r="D14224" s="162" t="n">
        <v>0.054467</v>
      </c>
      <c r="E14224" s="162" t="n"/>
    </row>
    <row r="14225">
      <c r="B14225" s="161" t="n">
        <v>30939</v>
      </c>
      <c r="C14225" s="162" t="n">
        <v>168.78</v>
      </c>
      <c r="D14225" s="162" t="n">
        <v>0.059382</v>
      </c>
      <c r="E14225" s="162" t="n"/>
    </row>
    <row r="14226">
      <c r="B14226" s="161" t="n">
        <v>30942</v>
      </c>
      <c r="C14226" s="162" t="n">
        <v>168.87</v>
      </c>
      <c r="D14226" s="162" t="n">
        <v>0.05984</v>
      </c>
      <c r="E14226" s="162" t="n"/>
    </row>
    <row r="14227">
      <c r="B14227" s="161" t="n">
        <v>30943</v>
      </c>
      <c r="C14227" s="162" t="n">
        <v>167.65</v>
      </c>
      <c r="D14227" s="162" t="n">
        <v>0.05252</v>
      </c>
      <c r="E14227" s="162" t="n"/>
    </row>
    <row r="14228">
      <c r="B14228" s="161" t="n">
        <v>30944</v>
      </c>
      <c r="C14228" s="162" t="n">
        <v>166.94</v>
      </c>
      <c r="D14228" s="162" t="n">
        <v>0.048239</v>
      </c>
      <c r="E14228" s="162" t="n"/>
    </row>
    <row r="14229">
      <c r="B14229" s="161" t="n">
        <v>30945</v>
      </c>
      <c r="C14229" s="162" t="n">
        <v>167.47</v>
      </c>
      <c r="D14229" s="162" t="n">
        <v>0.051346</v>
      </c>
      <c r="E14229" s="162" t="n"/>
    </row>
    <row r="14230">
      <c r="B14230" s="161" t="n">
        <v>30946</v>
      </c>
      <c r="C14230" s="162" t="n">
        <v>165.67</v>
      </c>
      <c r="D14230" s="162" t="n">
        <v>0.040547</v>
      </c>
      <c r="E14230" s="162" t="n"/>
    </row>
    <row r="14231">
      <c r="B14231" s="161" t="n">
        <v>30949</v>
      </c>
      <c r="C14231" s="162" t="n">
        <v>165.28</v>
      </c>
      <c r="D14231" s="162" t="n">
        <v>0.038188</v>
      </c>
      <c r="E14231" s="162" t="n"/>
    </row>
    <row r="14232">
      <c r="B14232" s="161" t="n">
        <v>30950</v>
      </c>
      <c r="C14232" s="162" t="n">
        <v>165.62</v>
      </c>
      <c r="D14232" s="162" t="n">
        <v>0.040226</v>
      </c>
      <c r="E14232" s="162" t="n"/>
    </row>
    <row r="14233">
      <c r="B14233" s="161" t="n">
        <v>30951</v>
      </c>
      <c r="C14233" s="162" t="n">
        <v>166.28</v>
      </c>
      <c r="D14233" s="162" t="n">
        <v>0.044183</v>
      </c>
      <c r="E14233" s="162" t="n"/>
    </row>
    <row r="14234">
      <c r="B14234" s="161" t="n">
        <v>30952</v>
      </c>
      <c r="C14234" s="162" t="n">
        <v>166.96</v>
      </c>
      <c r="D14234" s="162" t="n">
        <v>0.0482</v>
      </c>
      <c r="E14234" s="162" t="n"/>
    </row>
    <row r="14235">
      <c r="B14235" s="161" t="n">
        <v>30953</v>
      </c>
      <c r="C14235" s="162" t="n">
        <v>166.1</v>
      </c>
      <c r="D14235" s="162" t="n">
        <v>0.042949</v>
      </c>
      <c r="E14235" s="162" t="n"/>
    </row>
    <row r="14236">
      <c r="B14236" s="161" t="n">
        <v>30956</v>
      </c>
      <c r="C14236" s="162" t="n">
        <v>164.62</v>
      </c>
      <c r="D14236" s="162" t="n">
        <v>0.033906</v>
      </c>
      <c r="E14236" s="162" t="n"/>
    </row>
    <row r="14237">
      <c r="B14237" s="161" t="n">
        <v>30957</v>
      </c>
      <c r="C14237" s="162" t="n">
        <v>163.59</v>
      </c>
      <c r="D14237" s="162" t="n">
        <v>0.027592</v>
      </c>
      <c r="E14237" s="162" t="n"/>
    </row>
    <row r="14238">
      <c r="B14238" s="161" t="n">
        <v>30958</v>
      </c>
      <c r="C14238" s="162" t="n">
        <v>162.44</v>
      </c>
      <c r="D14238" s="162" t="n">
        <v>0.020533</v>
      </c>
      <c r="E14238" s="162" t="n"/>
    </row>
    <row r="14239">
      <c r="B14239" s="161" t="n">
        <v>30959</v>
      </c>
      <c r="C14239" s="162" t="n">
        <v>162.92</v>
      </c>
      <c r="D14239" s="162" t="n">
        <v>0.023455</v>
      </c>
      <c r="E14239" s="162" t="n"/>
    </row>
    <row r="14240">
      <c r="B14240" s="161" t="n">
        <v>30960</v>
      </c>
      <c r="C14240" s="162" t="n">
        <v>162.68</v>
      </c>
      <c r="D14240" s="162" t="n">
        <v>0.022008</v>
      </c>
      <c r="E14240" s="162" t="n"/>
    </row>
    <row r="14241">
      <c r="B14241" s="161" t="n">
        <v>30963</v>
      </c>
      <c r="C14241" s="162" t="n">
        <v>162.13</v>
      </c>
      <c r="D14241" s="162" t="n">
        <v>0.018658</v>
      </c>
      <c r="E14241" s="162" t="n"/>
    </row>
    <row r="14242">
      <c r="B14242" s="161" t="n">
        <v>30964</v>
      </c>
      <c r="C14242" s="162" t="n">
        <v>161.67</v>
      </c>
      <c r="D14242" s="162" t="n">
        <v>0.015865</v>
      </c>
      <c r="E14242" s="162" t="n"/>
    </row>
    <row r="14243">
      <c r="B14243" s="161" t="n">
        <v>30965</v>
      </c>
      <c r="C14243" s="162" t="n">
        <v>162.11</v>
      </c>
      <c r="D14243" s="162" t="n">
        <v>0.018666</v>
      </c>
      <c r="E14243" s="162" t="n"/>
    </row>
    <row r="14244">
      <c r="B14244" s="161" t="n">
        <v>30966</v>
      </c>
      <c r="C14244" s="162" t="n">
        <v>162.78</v>
      </c>
      <c r="D14244" s="162" t="n">
        <v>0.022871</v>
      </c>
      <c r="E14244" s="162" t="n"/>
    </row>
    <row r="14245">
      <c r="B14245" s="161" t="n">
        <v>30967</v>
      </c>
      <c r="C14245" s="162" t="n">
        <v>164.18</v>
      </c>
      <c r="D14245" s="162" t="n">
        <v>0.031456</v>
      </c>
      <c r="E14245" s="162" t="n"/>
    </row>
    <row r="14246">
      <c r="B14246" s="161" t="n">
        <v>30970</v>
      </c>
      <c r="C14246" s="162" t="n">
        <v>165.77</v>
      </c>
      <c r="D14246" s="162" t="n">
        <v>0.041068</v>
      </c>
      <c r="E14246" s="162" t="n"/>
    </row>
    <row r="14247">
      <c r="B14247" s="161" t="n">
        <v>30971</v>
      </c>
      <c r="C14247" s="162" t="n">
        <v>164.78</v>
      </c>
      <c r="D14247" s="162" t="n">
        <v>0.035054</v>
      </c>
      <c r="E14247" s="162" t="n"/>
    </row>
    <row r="14248">
      <c r="B14248" s="161" t="n">
        <v>30972</v>
      </c>
      <c r="C14248" s="162" t="n">
        <v>164.14</v>
      </c>
      <c r="D14248" s="162" t="n">
        <v>0.031246</v>
      </c>
      <c r="E14248" s="162" t="n"/>
    </row>
    <row r="14249">
      <c r="B14249" s="161" t="n">
        <v>30973</v>
      </c>
      <c r="C14249" s="162" t="n">
        <v>168.1</v>
      </c>
      <c r="D14249" s="162" t="n">
        <v>0.055108</v>
      </c>
      <c r="E14249" s="162" t="n"/>
    </row>
    <row r="14250">
      <c r="B14250" s="161" t="n">
        <v>30974</v>
      </c>
      <c r="C14250" s="162" t="n">
        <v>167.96</v>
      </c>
      <c r="D14250" s="162" t="n">
        <v>0.054316</v>
      </c>
      <c r="E14250" s="162" t="n"/>
    </row>
    <row r="14251">
      <c r="B14251" s="161" t="n">
        <v>30977</v>
      </c>
      <c r="C14251" s="162" t="n">
        <v>167.36</v>
      </c>
      <c r="D14251" s="162" t="n">
        <v>0.050786</v>
      </c>
      <c r="E14251" s="162" t="n"/>
    </row>
    <row r="14252">
      <c r="B14252" s="161" t="n">
        <v>30978</v>
      </c>
      <c r="C14252" s="162" t="n">
        <v>167.09</v>
      </c>
      <c r="D14252" s="162" t="n">
        <v>0.049198</v>
      </c>
      <c r="E14252" s="162" t="n"/>
    </row>
    <row r="14253">
      <c r="B14253" s="161" t="n">
        <v>30979</v>
      </c>
      <c r="C14253" s="162" t="n">
        <v>167.2</v>
      </c>
      <c r="D14253" s="162" t="n">
        <v>0.049875</v>
      </c>
      <c r="E14253" s="162" t="n"/>
    </row>
    <row r="14254">
      <c r="B14254" s="161" t="n">
        <v>30980</v>
      </c>
      <c r="C14254" s="162" t="n">
        <v>166.31</v>
      </c>
      <c r="D14254" s="162" t="n">
        <v>0.044583</v>
      </c>
      <c r="E14254" s="162" t="n"/>
    </row>
    <row r="14255">
      <c r="B14255" s="161" t="n">
        <v>30981</v>
      </c>
      <c r="C14255" s="162" t="n">
        <v>165.29</v>
      </c>
      <c r="D14255" s="162" t="n">
        <v>0.038485</v>
      </c>
      <c r="E14255" s="162" t="n"/>
    </row>
    <row r="14256">
      <c r="B14256" s="161" t="n">
        <v>30984</v>
      </c>
      <c r="C14256" s="162" t="n">
        <v>164.78</v>
      </c>
      <c r="D14256" s="162" t="n">
        <v>0.03547</v>
      </c>
      <c r="E14256" s="162" t="n"/>
    </row>
    <row r="14257">
      <c r="B14257" s="161" t="n">
        <v>30985</v>
      </c>
      <c r="C14257" s="162" t="n">
        <v>166.84</v>
      </c>
      <c r="D14257" s="162" t="n">
        <v>0.047925</v>
      </c>
      <c r="E14257" s="162" t="n"/>
    </row>
    <row r="14258">
      <c r="B14258" s="161" t="n">
        <v>30986</v>
      </c>
      <c r="C14258" s="162" t="n">
        <v>166.09</v>
      </c>
      <c r="D14258" s="162" t="n">
        <v>0.043466</v>
      </c>
      <c r="E14258" s="162" t="n"/>
    </row>
    <row r="14259">
      <c r="B14259" s="161" t="n">
        <v>30987</v>
      </c>
      <c r="C14259" s="162" t="n">
        <v>167.49</v>
      </c>
      <c r="D14259" s="162" t="n">
        <v>0.051846</v>
      </c>
      <c r="E14259" s="162" t="n"/>
    </row>
    <row r="14260">
      <c r="B14260" s="161" t="n">
        <v>30988</v>
      </c>
      <c r="C14260" s="162" t="n">
        <v>167.42</v>
      </c>
      <c r="D14260" s="162" t="n">
        <v>0.051389</v>
      </c>
      <c r="E14260" s="162" t="n"/>
    </row>
    <row r="14261">
      <c r="B14261" s="161" t="n">
        <v>30991</v>
      </c>
      <c r="C14261" s="162" t="n">
        <v>168.58</v>
      </c>
      <c r="D14261" s="162" t="n">
        <v>0.058178</v>
      </c>
      <c r="E14261" s="162" t="n"/>
    </row>
    <row r="14262">
      <c r="B14262" s="161" t="n">
        <v>30992</v>
      </c>
      <c r="C14262" s="162" t="n">
        <v>170.41</v>
      </c>
      <c r="D14262" s="162" t="n">
        <v>0.06883400000000001</v>
      </c>
      <c r="E14262" s="162" t="n"/>
    </row>
    <row r="14263">
      <c r="B14263" s="161" t="n">
        <v>30993</v>
      </c>
      <c r="C14263" s="162" t="n">
        <v>169.17</v>
      </c>
      <c r="D14263" s="162" t="n">
        <v>0.061395</v>
      </c>
      <c r="E14263" s="162" t="n"/>
    </row>
    <row r="14264">
      <c r="B14264" s="161" t="n">
        <v>30994</v>
      </c>
      <c r="C14264" s="162" t="n">
        <v>168.68</v>
      </c>
      <c r="D14264" s="162" t="n">
        <v>0.058355</v>
      </c>
      <c r="E14264" s="162" t="n"/>
    </row>
    <row r="14265">
      <c r="B14265" s="161" t="n">
        <v>30995</v>
      </c>
      <c r="C14265" s="162" t="n">
        <v>167.6</v>
      </c>
      <c r="D14265" s="162" t="n">
        <v>0.051816</v>
      </c>
      <c r="E14265" s="162" t="n"/>
    </row>
    <row r="14266">
      <c r="B14266" s="161" t="n">
        <v>30998</v>
      </c>
      <c r="C14266" s="162" t="n">
        <v>167.36</v>
      </c>
      <c r="D14266" s="162" t="n">
        <v>0.050242</v>
      </c>
      <c r="E14266" s="162" t="n"/>
    </row>
    <row r="14267">
      <c r="B14267" s="161" t="n">
        <v>30999</v>
      </c>
      <c r="C14267" s="162" t="n">
        <v>165.97</v>
      </c>
      <c r="D14267" s="162" t="n">
        <v>0.041822</v>
      </c>
      <c r="E14267" s="162" t="n"/>
    </row>
    <row r="14268">
      <c r="B14268" s="161" t="n">
        <v>31000</v>
      </c>
      <c r="C14268" s="162" t="n">
        <v>165.99</v>
      </c>
      <c r="D14268" s="162" t="n">
        <v>0.04184</v>
      </c>
      <c r="E14268" s="162" t="n"/>
    </row>
    <row r="14269">
      <c r="B14269" s="161" t="n">
        <v>31001</v>
      </c>
      <c r="C14269" s="162" t="n">
        <v>165.89</v>
      </c>
      <c r="D14269" s="162" t="n">
        <v>0.041158</v>
      </c>
      <c r="E14269" s="162" t="n"/>
    </row>
    <row r="14270">
      <c r="B14270" s="161" t="n">
        <v>31002</v>
      </c>
      <c r="C14270" s="162" t="n">
        <v>164.1</v>
      </c>
      <c r="D14270" s="162" t="n">
        <v>0.030209</v>
      </c>
      <c r="E14270" s="162" t="n"/>
    </row>
    <row r="14271">
      <c r="B14271" s="161" t="n">
        <v>31005</v>
      </c>
      <c r="C14271" s="162" t="n">
        <v>163.1</v>
      </c>
      <c r="D14271" s="162" t="n">
        <v>0.023939</v>
      </c>
      <c r="E14271" s="162" t="n"/>
    </row>
    <row r="14272">
      <c r="B14272" s="161" t="n">
        <v>31006</v>
      </c>
      <c r="C14272" s="162" t="n">
        <v>164.18</v>
      </c>
      <c r="D14272" s="162" t="n">
        <v>0.030368</v>
      </c>
      <c r="E14272" s="162" t="n"/>
    </row>
    <row r="14273">
      <c r="B14273" s="161" t="n">
        <v>31007</v>
      </c>
      <c r="C14273" s="162" t="n">
        <v>164.52</v>
      </c>
      <c r="D14273" s="162" t="n">
        <v>0.032164</v>
      </c>
      <c r="E14273" s="162" t="n"/>
    </row>
    <row r="14274">
      <c r="B14274" s="161" t="n">
        <v>31009</v>
      </c>
      <c r="C14274" s="162" t="n">
        <v>166.92</v>
      </c>
      <c r="D14274" s="162" t="n">
        <v>0.046286</v>
      </c>
      <c r="E14274" s="162" t="n"/>
    </row>
    <row r="14275">
      <c r="B14275" s="161" t="n">
        <v>31012</v>
      </c>
      <c r="C14275" s="162" t="n">
        <v>165.55</v>
      </c>
      <c r="D14275" s="162" t="n">
        <v>0.037755</v>
      </c>
      <c r="E14275" s="162" t="n"/>
    </row>
    <row r="14276">
      <c r="B14276" s="161" t="n">
        <v>31013</v>
      </c>
      <c r="C14276" s="162" t="n">
        <v>166.29</v>
      </c>
      <c r="D14276" s="162" t="n">
        <v>0.041859</v>
      </c>
      <c r="E14276" s="162" t="n"/>
    </row>
    <row r="14277">
      <c r="B14277" s="161" t="n">
        <v>31014</v>
      </c>
      <c r="C14277" s="162" t="n">
        <v>165.02</v>
      </c>
      <c r="D14277" s="162" t="n">
        <v>0.033929</v>
      </c>
      <c r="E14277" s="162" t="n"/>
    </row>
    <row r="14278">
      <c r="B14278" s="161" t="n">
        <v>31015</v>
      </c>
      <c r="C14278" s="162" t="n">
        <v>163.91</v>
      </c>
      <c r="D14278" s="162" t="n">
        <v>0.026939</v>
      </c>
      <c r="E14278" s="162" t="n"/>
    </row>
    <row r="14279">
      <c r="B14279" s="161" t="n">
        <v>31016</v>
      </c>
      <c r="C14279" s="162" t="n">
        <v>163.58</v>
      </c>
      <c r="D14279" s="162" t="n">
        <v>0.024691</v>
      </c>
      <c r="E14279" s="162" t="n"/>
    </row>
    <row r="14280">
      <c r="B14280" s="161" t="n">
        <v>31019</v>
      </c>
      <c r="C14280" s="162" t="n">
        <v>162.82</v>
      </c>
      <c r="D14280" s="162" t="n">
        <v>0.019812</v>
      </c>
      <c r="E14280" s="162" t="n"/>
    </row>
    <row r="14281">
      <c r="B14281" s="161" t="n">
        <v>31020</v>
      </c>
      <c r="C14281" s="162" t="n">
        <v>163.38</v>
      </c>
      <c r="D14281" s="162" t="n">
        <v>0.022972</v>
      </c>
      <c r="E14281" s="162" t="n"/>
    </row>
    <row r="14282">
      <c r="B14282" s="161" t="n">
        <v>31021</v>
      </c>
      <c r="C14282" s="162" t="n">
        <v>162.1</v>
      </c>
      <c r="D14282" s="162" t="n">
        <v>0.014863</v>
      </c>
      <c r="E14282" s="162" t="n"/>
    </row>
    <row r="14283">
      <c r="B14283" s="161" t="n">
        <v>31022</v>
      </c>
      <c r="C14283" s="162" t="n">
        <v>162.76</v>
      </c>
      <c r="D14283" s="162" t="n">
        <v>0.018661</v>
      </c>
      <c r="E14283" s="162" t="n"/>
    </row>
    <row r="14284">
      <c r="B14284" s="161" t="n">
        <v>31023</v>
      </c>
      <c r="C14284" s="162" t="n">
        <v>162.26</v>
      </c>
      <c r="D14284" s="162" t="n">
        <v>0.015435</v>
      </c>
      <c r="E14284" s="162" t="n"/>
    </row>
    <row r="14285">
      <c r="B14285" s="161" t="n">
        <v>31026</v>
      </c>
      <c r="C14285" s="162" t="n">
        <v>162.83</v>
      </c>
      <c r="D14285" s="162" t="n">
        <v>0.018832</v>
      </c>
      <c r="E14285" s="162" t="n"/>
    </row>
    <row r="14286">
      <c r="B14286" s="161" t="n">
        <v>31027</v>
      </c>
      <c r="C14286" s="162" t="n">
        <v>163.07</v>
      </c>
      <c r="D14286" s="162" t="n">
        <v>0.020109</v>
      </c>
      <c r="E14286" s="162" t="n"/>
    </row>
    <row r="14287">
      <c r="B14287" s="161" t="n">
        <v>31028</v>
      </c>
      <c r="C14287" s="162" t="n">
        <v>162.63</v>
      </c>
      <c r="D14287" s="162" t="n">
        <v>0.017233</v>
      </c>
      <c r="E14287" s="162" t="n"/>
    </row>
    <row r="14288">
      <c r="B14288" s="161" t="n">
        <v>31029</v>
      </c>
      <c r="C14288" s="162" t="n">
        <v>161.81</v>
      </c>
      <c r="D14288" s="162" t="n">
        <v>0.012065</v>
      </c>
      <c r="E14288" s="162" t="n"/>
    </row>
    <row r="14289">
      <c r="B14289" s="161" t="n">
        <v>31030</v>
      </c>
      <c r="C14289" s="162" t="n">
        <v>162.69</v>
      </c>
      <c r="D14289" s="162" t="n">
        <v>0.01738</v>
      </c>
      <c r="E14289" s="162" t="n"/>
    </row>
    <row r="14290">
      <c r="B14290" s="161" t="n">
        <v>31033</v>
      </c>
      <c r="C14290" s="162" t="n">
        <v>163.61</v>
      </c>
      <c r="D14290" s="162" t="n">
        <v>0.022841</v>
      </c>
      <c r="E14290" s="162" t="n"/>
    </row>
    <row r="14291">
      <c r="B14291" s="161" t="n">
        <v>31034</v>
      </c>
      <c r="C14291" s="162" t="n">
        <v>168.11</v>
      </c>
      <c r="D14291" s="162" t="n">
        <v>0.049603</v>
      </c>
      <c r="E14291" s="162" t="n"/>
    </row>
    <row r="14292">
      <c r="B14292" s="161" t="n">
        <v>31035</v>
      </c>
      <c r="C14292" s="162" t="n">
        <v>167.16</v>
      </c>
      <c r="D14292" s="162" t="n">
        <v>0.043542</v>
      </c>
      <c r="E14292" s="162" t="n"/>
    </row>
    <row r="14293">
      <c r="B14293" s="161" t="n">
        <v>31036</v>
      </c>
      <c r="C14293" s="162" t="n">
        <v>166.38</v>
      </c>
      <c r="D14293" s="162" t="n">
        <v>0.038516</v>
      </c>
      <c r="E14293" s="162" t="n"/>
    </row>
    <row r="14294">
      <c r="B14294" s="161" t="n">
        <v>31037</v>
      </c>
      <c r="C14294" s="162" t="n">
        <v>165.51</v>
      </c>
      <c r="D14294" s="162" t="n">
        <v>0.032924</v>
      </c>
      <c r="E14294" s="162" t="n"/>
    </row>
    <row r="14295">
      <c r="B14295" s="161" t="n">
        <v>31040</v>
      </c>
      <c r="C14295" s="162" t="n">
        <v>166.76</v>
      </c>
      <c r="D14295" s="162" t="n">
        <v>0.040123</v>
      </c>
      <c r="E14295" s="162" t="n"/>
    </row>
    <row r="14296">
      <c r="B14296" s="161" t="n">
        <v>31042</v>
      </c>
      <c r="C14296" s="162" t="n">
        <v>166.47</v>
      </c>
      <c r="D14296" s="162" t="n">
        <v>0.03808</v>
      </c>
      <c r="E14296" s="162" t="n"/>
    </row>
    <row r="14297">
      <c r="B14297" s="161" t="n">
        <v>31043</v>
      </c>
      <c r="C14297" s="162" t="n">
        <v>165.75</v>
      </c>
      <c r="D14297" s="162" t="n">
        <v>0.033466</v>
      </c>
      <c r="E14297" s="162" t="n"/>
    </row>
    <row r="14298">
      <c r="B14298" s="161" t="n">
        <v>31044</v>
      </c>
      <c r="C14298" s="162" t="n">
        <v>166.26</v>
      </c>
      <c r="D14298" s="162" t="n">
        <v>0.036262</v>
      </c>
      <c r="E14298" s="162" t="n"/>
    </row>
    <row r="14299">
      <c r="B14299" s="161" t="n">
        <v>31047</v>
      </c>
      <c r="C14299" s="162" t="n">
        <v>167.24</v>
      </c>
      <c r="D14299" s="162" t="n">
        <v>0.04189</v>
      </c>
      <c r="E14299" s="162" t="n"/>
    </row>
    <row r="14300">
      <c r="B14300" s="161" t="n">
        <v>31049</v>
      </c>
      <c r="C14300" s="162" t="n">
        <v>165.37</v>
      </c>
      <c r="D14300" s="162" t="n">
        <v>0.030409</v>
      </c>
      <c r="E14300" s="162" t="n"/>
    </row>
    <row r="14301">
      <c r="B14301" s="161" t="n">
        <v>31050</v>
      </c>
      <c r="C14301" s="162" t="n">
        <v>164.57</v>
      </c>
      <c r="D14301" s="162" t="n">
        <v>0.025382</v>
      </c>
      <c r="E14301" s="162" t="n"/>
    </row>
    <row r="14302">
      <c r="B14302" s="161" t="n">
        <v>31051</v>
      </c>
      <c r="C14302" s="162" t="n">
        <v>163.68</v>
      </c>
      <c r="D14302" s="162" t="n">
        <v>0.019803</v>
      </c>
      <c r="E14302" s="162" t="n"/>
    </row>
    <row r="14303">
      <c r="B14303" s="161" t="n">
        <v>31054</v>
      </c>
      <c r="C14303" s="162" t="n">
        <v>164.24</v>
      </c>
      <c r="D14303" s="162" t="n">
        <v>0.022983</v>
      </c>
      <c r="E14303" s="162" t="n"/>
    </row>
    <row r="14304">
      <c r="B14304" s="161" t="n">
        <v>31055</v>
      </c>
      <c r="C14304" s="162" t="n">
        <v>163.99</v>
      </c>
      <c r="D14304" s="162" t="n">
        <v>0.021238</v>
      </c>
      <c r="E14304" s="162" t="n"/>
    </row>
    <row r="14305">
      <c r="B14305" s="161" t="n">
        <v>31056</v>
      </c>
      <c r="C14305" s="162" t="n">
        <v>165.18</v>
      </c>
      <c r="D14305" s="162" t="n">
        <v>0.028203</v>
      </c>
      <c r="E14305" s="162" t="n"/>
    </row>
    <row r="14306">
      <c r="B14306" s="161" t="n">
        <v>31057</v>
      </c>
      <c r="C14306" s="162" t="n">
        <v>168.31</v>
      </c>
      <c r="D14306" s="162" t="n">
        <v>0.046632</v>
      </c>
      <c r="E14306" s="162" t="n"/>
    </row>
    <row r="14307">
      <c r="B14307" s="161" t="n">
        <v>31058</v>
      </c>
      <c r="C14307" s="162" t="n">
        <v>167.91</v>
      </c>
      <c r="D14307" s="162" t="n">
        <v>0.044003</v>
      </c>
      <c r="E14307" s="162" t="n"/>
    </row>
    <row r="14308">
      <c r="B14308" s="161" t="n">
        <v>31061</v>
      </c>
      <c r="C14308" s="162" t="n">
        <v>170.51</v>
      </c>
      <c r="D14308" s="162" t="n">
        <v>0.059027</v>
      </c>
      <c r="E14308" s="162" t="n"/>
    </row>
    <row r="14309">
      <c r="B14309" s="161" t="n">
        <v>31062</v>
      </c>
      <c r="C14309" s="162" t="n">
        <v>170.81</v>
      </c>
      <c r="D14309" s="162" t="n">
        <v>0.060423</v>
      </c>
      <c r="E14309" s="162" t="n"/>
    </row>
    <row r="14310">
      <c r="B14310" s="161" t="n">
        <v>31063</v>
      </c>
      <c r="C14310" s="162" t="n">
        <v>171.19</v>
      </c>
      <c r="D14310" s="162" t="n">
        <v>0.062234</v>
      </c>
      <c r="E14310" s="162" t="n"/>
    </row>
    <row r="14311">
      <c r="B14311" s="161" t="n">
        <v>31064</v>
      </c>
      <c r="C14311" s="162" t="n">
        <v>170.73</v>
      </c>
      <c r="D14311" s="162" t="n">
        <v>0.059137</v>
      </c>
      <c r="E14311" s="162" t="n"/>
    </row>
    <row r="14312">
      <c r="B14312" s="161" t="n">
        <v>31065</v>
      </c>
      <c r="C14312" s="162" t="n">
        <v>171.32</v>
      </c>
      <c r="D14312" s="162" t="n">
        <v>0.062159</v>
      </c>
      <c r="E14312" s="162" t="n"/>
    </row>
    <row r="14313">
      <c r="B14313" s="161" t="n">
        <v>31068</v>
      </c>
      <c r="C14313" s="162" t="n">
        <v>175.23</v>
      </c>
      <c r="D14313" s="162" t="n">
        <v>0.08409899999999999</v>
      </c>
      <c r="E14313" s="162" t="n"/>
    </row>
    <row r="14314">
      <c r="B14314" s="161" t="n">
        <v>31069</v>
      </c>
      <c r="C14314" s="162" t="n">
        <v>175.48</v>
      </c>
      <c r="D14314" s="162" t="n">
        <v>0.08490399999999999</v>
      </c>
      <c r="E14314" s="162" t="n"/>
    </row>
    <row r="14315">
      <c r="B14315" s="161" t="n">
        <v>31070</v>
      </c>
      <c r="C14315" s="162" t="n">
        <v>177.3</v>
      </c>
      <c r="D14315" s="162" t="n">
        <v>0.094544</v>
      </c>
      <c r="E14315" s="162" t="n"/>
    </row>
    <row r="14316">
      <c r="B14316" s="161" t="n">
        <v>31071</v>
      </c>
      <c r="C14316" s="162" t="n">
        <v>176.71</v>
      </c>
      <c r="D14316" s="162" t="n">
        <v>0.09056500000000001</v>
      </c>
      <c r="E14316" s="162" t="n"/>
    </row>
    <row r="14317">
      <c r="B14317" s="161" t="n">
        <v>31072</v>
      </c>
      <c r="C14317" s="162" t="n">
        <v>177.35</v>
      </c>
      <c r="D14317" s="162" t="n">
        <v>0.093488</v>
      </c>
      <c r="E14317" s="162" t="n"/>
    </row>
    <row r="14318">
      <c r="B14318" s="161" t="n">
        <v>31075</v>
      </c>
      <c r="C14318" s="162" t="n">
        <v>177.4</v>
      </c>
      <c r="D14318" s="162" t="n">
        <v>0.09316199999999999</v>
      </c>
      <c r="E14318" s="162" t="n"/>
    </row>
    <row r="14319">
      <c r="B14319" s="161" t="n">
        <v>31076</v>
      </c>
      <c r="C14319" s="162" t="n">
        <v>179.18</v>
      </c>
      <c r="D14319" s="162" t="n">
        <v>0.102469</v>
      </c>
      <c r="E14319" s="162" t="n"/>
    </row>
    <row r="14320">
      <c r="B14320" s="161" t="n">
        <v>31077</v>
      </c>
      <c r="C14320" s="162" t="n">
        <v>179.39</v>
      </c>
      <c r="D14320" s="162" t="n">
        <v>0.102989</v>
      </c>
      <c r="E14320" s="162" t="n"/>
    </row>
    <row r="14321">
      <c r="B14321" s="161" t="n">
        <v>31078</v>
      </c>
      <c r="C14321" s="162" t="n">
        <v>179.63</v>
      </c>
      <c r="D14321" s="162" t="n">
        <v>0.103688</v>
      </c>
      <c r="E14321" s="162" t="n"/>
    </row>
    <row r="14322">
      <c r="B14322" s="161" t="n">
        <v>31079</v>
      </c>
      <c r="C14322" s="162" t="n">
        <v>178.63</v>
      </c>
      <c r="D14322" s="162" t="n">
        <v>0.097466</v>
      </c>
      <c r="E14322" s="162" t="n"/>
    </row>
    <row r="14323">
      <c r="B14323" s="161" t="n">
        <v>31082</v>
      </c>
      <c r="C14323" s="162" t="n">
        <v>180.35</v>
      </c>
      <c r="D14323" s="162" t="n">
        <v>0.10636</v>
      </c>
      <c r="E14323" s="162" t="n"/>
    </row>
    <row r="14324">
      <c r="B14324" s="161" t="n">
        <v>31083</v>
      </c>
      <c r="C14324" s="162" t="n">
        <v>180.61</v>
      </c>
      <c r="D14324" s="162" t="n">
        <v>0.107066</v>
      </c>
      <c r="E14324" s="162" t="n"/>
    </row>
    <row r="14325">
      <c r="B14325" s="161" t="n">
        <v>31084</v>
      </c>
      <c r="C14325" s="162" t="n">
        <v>180.43</v>
      </c>
      <c r="D14325" s="162" t="n">
        <v>0.105381</v>
      </c>
      <c r="E14325" s="162" t="n"/>
    </row>
    <row r="14326">
      <c r="B14326" s="161" t="n">
        <v>31085</v>
      </c>
      <c r="C14326" s="162" t="n">
        <v>181.82</v>
      </c>
      <c r="D14326" s="162" t="n">
        <v>0.112342</v>
      </c>
      <c r="E14326" s="162" t="n"/>
    </row>
    <row r="14327">
      <c r="B14327" s="161" t="n">
        <v>31086</v>
      </c>
      <c r="C14327" s="162" t="n">
        <v>182.19</v>
      </c>
      <c r="D14327" s="162" t="n">
        <v>0.113701</v>
      </c>
      <c r="E14327" s="162" t="n"/>
    </row>
    <row r="14328">
      <c r="B14328" s="161" t="n">
        <v>31089</v>
      </c>
      <c r="C14328" s="162" t="n">
        <v>180.51</v>
      </c>
      <c r="D14328" s="162" t="n">
        <v>0.103803</v>
      </c>
      <c r="E14328" s="162" t="n"/>
    </row>
    <row r="14329">
      <c r="B14329" s="161" t="n">
        <v>31090</v>
      </c>
      <c r="C14329" s="162" t="n">
        <v>180.56</v>
      </c>
      <c r="D14329" s="162" t="n">
        <v>0.10345</v>
      </c>
      <c r="E14329" s="162" t="n"/>
    </row>
    <row r="14330">
      <c r="B14330" s="161" t="n">
        <v>31091</v>
      </c>
      <c r="C14330" s="162" t="n">
        <v>183.35</v>
      </c>
      <c r="D14330" s="162" t="n">
        <v>0.118119</v>
      </c>
      <c r="E14330" s="162" t="n"/>
    </row>
    <row r="14331">
      <c r="B14331" s="161" t="n">
        <v>31092</v>
      </c>
      <c r="C14331" s="162" t="n">
        <v>182.41</v>
      </c>
      <c r="D14331" s="162" t="n">
        <v>0.11235</v>
      </c>
      <c r="E14331" s="162" t="n"/>
    </row>
    <row r="14332">
      <c r="B14332" s="161" t="n">
        <v>31093</v>
      </c>
      <c r="C14332" s="162" t="n">
        <v>181.6</v>
      </c>
      <c r="D14332" s="162" t="n">
        <v>0.107274</v>
      </c>
      <c r="E14332" s="162" t="n"/>
    </row>
    <row r="14333">
      <c r="B14333" s="161" t="n">
        <v>31097</v>
      </c>
      <c r="C14333" s="162" t="n">
        <v>181.33</v>
      </c>
      <c r="D14333" s="162" t="n">
        <v>0.105105</v>
      </c>
      <c r="E14333" s="162" t="n"/>
    </row>
    <row r="14334">
      <c r="B14334" s="161" t="n">
        <v>31098</v>
      </c>
      <c r="C14334" s="162" t="n">
        <v>181.18</v>
      </c>
      <c r="D14334" s="162" t="n">
        <v>0.103613</v>
      </c>
      <c r="E14334" s="162" t="n"/>
    </row>
    <row r="14335">
      <c r="B14335" s="161" t="n">
        <v>31099</v>
      </c>
      <c r="C14335" s="162" t="n">
        <v>180.19</v>
      </c>
      <c r="D14335" s="162" t="n">
        <v>0.09753199999999999</v>
      </c>
      <c r="E14335" s="162" t="n"/>
    </row>
    <row r="14336">
      <c r="B14336" s="161" t="n">
        <v>31100</v>
      </c>
      <c r="C14336" s="162" t="n">
        <v>179.36</v>
      </c>
      <c r="D14336" s="162" t="n">
        <v>0.09232600000000001</v>
      </c>
      <c r="E14336" s="162" t="n"/>
    </row>
    <row r="14337">
      <c r="B14337" s="161" t="n">
        <v>31103</v>
      </c>
      <c r="C14337" s="162" t="n">
        <v>179.23</v>
      </c>
      <c r="D14337" s="162" t="n">
        <v>0.091013</v>
      </c>
      <c r="E14337" s="162" t="n"/>
    </row>
    <row r="14338">
      <c r="B14338" s="161" t="n">
        <v>31104</v>
      </c>
      <c r="C14338" s="162" t="n">
        <v>181.17</v>
      </c>
      <c r="D14338" s="162" t="n">
        <v>0.101086</v>
      </c>
      <c r="E14338" s="162" t="n"/>
    </row>
    <row r="14339">
      <c r="B14339" s="161" t="n">
        <v>31105</v>
      </c>
      <c r="C14339" s="162" t="n">
        <v>180.71</v>
      </c>
      <c r="D14339" s="162" t="n">
        <v>0.09783600000000001</v>
      </c>
      <c r="E14339" s="162" t="n"/>
    </row>
    <row r="14340">
      <c r="B14340" s="161" t="n">
        <v>31106</v>
      </c>
      <c r="C14340" s="162" t="n">
        <v>181.18</v>
      </c>
      <c r="D14340" s="162" t="n">
        <v>0.099726</v>
      </c>
      <c r="E14340" s="162" t="n"/>
    </row>
    <row r="14341">
      <c r="B14341" s="161" t="n">
        <v>31107</v>
      </c>
      <c r="C14341" s="162" t="n">
        <v>183.23</v>
      </c>
      <c r="D14341" s="162" t="n">
        <v>0.110208</v>
      </c>
      <c r="E14341" s="162" t="n"/>
    </row>
    <row r="14342">
      <c r="B14342" s="161" t="n">
        <v>31110</v>
      </c>
      <c r="C14342" s="162" t="n">
        <v>182.06</v>
      </c>
      <c r="D14342" s="162" t="n">
        <v>0.103026</v>
      </c>
      <c r="E14342" s="162" t="n"/>
    </row>
    <row r="14343">
      <c r="B14343" s="161" t="n">
        <v>31111</v>
      </c>
      <c r="C14343" s="162" t="n">
        <v>182.23</v>
      </c>
      <c r="D14343" s="162" t="n">
        <v>0.103154</v>
      </c>
      <c r="E14343" s="162" t="n"/>
    </row>
    <row r="14344">
      <c r="B14344" s="161" t="n">
        <v>31112</v>
      </c>
      <c r="C14344" s="162" t="n">
        <v>180.65</v>
      </c>
      <c r="D14344" s="162" t="n">
        <v>0.09365800000000001</v>
      </c>
      <c r="E14344" s="162" t="n"/>
    </row>
    <row r="14345">
      <c r="B14345" s="161" t="n">
        <v>31113</v>
      </c>
      <c r="C14345" s="162" t="n">
        <v>179.51</v>
      </c>
      <c r="D14345" s="162" t="n">
        <v>0.086549</v>
      </c>
      <c r="E14345" s="162" t="n"/>
    </row>
    <row r="14346">
      <c r="B14346" s="161" t="n">
        <v>31114</v>
      </c>
      <c r="C14346" s="162" t="n">
        <v>179.1</v>
      </c>
      <c r="D14346" s="162" t="n">
        <v>0.08347400000000001</v>
      </c>
      <c r="E14346" s="162" t="n"/>
    </row>
    <row r="14347">
      <c r="B14347" s="161" t="n">
        <v>31117</v>
      </c>
      <c r="C14347" s="162" t="n">
        <v>178.79</v>
      </c>
      <c r="D14347" s="162" t="n">
        <v>0.08090600000000001</v>
      </c>
      <c r="E14347" s="162" t="n"/>
    </row>
    <row r="14348">
      <c r="B14348" s="161" t="n">
        <v>31118</v>
      </c>
      <c r="C14348" s="162" t="n">
        <v>179.66</v>
      </c>
      <c r="D14348" s="162" t="n">
        <v>0.08491</v>
      </c>
      <c r="E14348" s="162" t="n"/>
    </row>
    <row r="14349">
      <c r="B14349" s="161" t="n">
        <v>31119</v>
      </c>
      <c r="C14349" s="162" t="n">
        <v>178.19</v>
      </c>
      <c r="D14349" s="162" t="n">
        <v>0.075849</v>
      </c>
      <c r="E14349" s="162" t="n"/>
    </row>
    <row r="14350">
      <c r="B14350" s="161" t="n">
        <v>31120</v>
      </c>
      <c r="C14350" s="162" t="n">
        <v>177.84</v>
      </c>
      <c r="D14350" s="162" t="n">
        <v>0.073051</v>
      </c>
      <c r="E14350" s="162" t="n"/>
    </row>
    <row r="14351">
      <c r="B14351" s="161" t="n">
        <v>31121</v>
      </c>
      <c r="C14351" s="162" t="n">
        <v>176.53</v>
      </c>
      <c r="D14351" s="162" t="n">
        <v>0.064873</v>
      </c>
      <c r="E14351" s="162" t="n"/>
    </row>
    <row r="14352">
      <c r="B14352" s="161" t="n">
        <v>31124</v>
      </c>
      <c r="C14352" s="162" t="n">
        <v>176.88</v>
      </c>
      <c r="D14352" s="162" t="n">
        <v>0.066139</v>
      </c>
      <c r="E14352" s="162" t="n"/>
    </row>
    <row r="14353">
      <c r="B14353" s="161" t="n">
        <v>31125</v>
      </c>
      <c r="C14353" s="162" t="n">
        <v>179.54</v>
      </c>
      <c r="D14353" s="162" t="n">
        <v>0.080305</v>
      </c>
      <c r="E14353" s="162" t="n"/>
    </row>
    <row r="14354">
      <c r="B14354" s="161" t="n">
        <v>31126</v>
      </c>
      <c r="C14354" s="162" t="n">
        <v>179.08</v>
      </c>
      <c r="D14354" s="162" t="n">
        <v>0.076972</v>
      </c>
      <c r="E14354" s="162" t="n"/>
    </row>
    <row r="14355">
      <c r="B14355" s="161" t="n">
        <v>31127</v>
      </c>
      <c r="C14355" s="162" t="n">
        <v>179.35</v>
      </c>
      <c r="D14355" s="162" t="n">
        <v>0.07774499999999999</v>
      </c>
      <c r="E14355" s="162" t="n"/>
    </row>
    <row r="14356">
      <c r="B14356" s="161" t="n">
        <v>31128</v>
      </c>
      <c r="C14356" s="162" t="n">
        <v>179.04</v>
      </c>
      <c r="D14356" s="162" t="n">
        <v>0.07528899999999999</v>
      </c>
      <c r="E14356" s="162" t="n"/>
    </row>
    <row r="14357">
      <c r="B14357" s="161" t="n">
        <v>31131</v>
      </c>
      <c r="C14357" s="162" t="n">
        <v>177.97</v>
      </c>
      <c r="D14357" s="162" t="n">
        <v>0.068608</v>
      </c>
      <c r="E14357" s="162" t="n"/>
    </row>
    <row r="14358">
      <c r="B14358" s="161" t="n">
        <v>31132</v>
      </c>
      <c r="C14358" s="162" t="n">
        <v>178.43</v>
      </c>
      <c r="D14358" s="162" t="n">
        <v>0.070426</v>
      </c>
      <c r="E14358" s="162" t="n"/>
    </row>
    <row r="14359">
      <c r="B14359" s="161" t="n">
        <v>31133</v>
      </c>
      <c r="C14359" s="162" t="n">
        <v>179.54</v>
      </c>
      <c r="D14359" s="162" t="n">
        <v>0.075806</v>
      </c>
      <c r="E14359" s="162" t="n"/>
    </row>
    <row r="14360">
      <c r="B14360" s="161" t="n">
        <v>31134</v>
      </c>
      <c r="C14360" s="162" t="n">
        <v>179.54</v>
      </c>
      <c r="D14360" s="162" t="n">
        <v>0.07498299999999999</v>
      </c>
      <c r="E14360" s="162" t="n"/>
    </row>
    <row r="14361">
      <c r="B14361" s="161" t="n">
        <v>31135</v>
      </c>
      <c r="C14361" s="162" t="n">
        <v>180.66</v>
      </c>
      <c r="D14361" s="162" t="n">
        <v>0.080294</v>
      </c>
      <c r="E14361" s="162" t="n"/>
    </row>
    <row r="14362">
      <c r="B14362" s="161" t="n">
        <v>31138</v>
      </c>
      <c r="C14362" s="162" t="n">
        <v>181.27</v>
      </c>
      <c r="D14362" s="162" t="n">
        <v>0.08269799999999999</v>
      </c>
      <c r="E14362" s="162" t="n"/>
    </row>
    <row r="14363">
      <c r="B14363" s="161" t="n">
        <v>31139</v>
      </c>
      <c r="C14363" s="162" t="n">
        <v>180.53</v>
      </c>
      <c r="D14363" s="162" t="n">
        <v>0.07774499999999999</v>
      </c>
      <c r="E14363" s="162" t="n"/>
    </row>
    <row r="14364">
      <c r="B14364" s="161" t="n">
        <v>31140</v>
      </c>
      <c r="C14364" s="162" t="n">
        <v>179.11</v>
      </c>
      <c r="D14364" s="162" t="n">
        <v>0.06905500000000001</v>
      </c>
      <c r="E14364" s="162" t="n"/>
    </row>
    <row r="14365">
      <c r="B14365" s="161" t="n">
        <v>31141</v>
      </c>
      <c r="C14365" s="162" t="n">
        <v>179.03</v>
      </c>
      <c r="D14365" s="162" t="n">
        <v>0.067885</v>
      </c>
      <c r="E14365" s="162" t="n"/>
    </row>
    <row r="14366">
      <c r="B14366" s="161" t="n">
        <v>31145</v>
      </c>
      <c r="C14366" s="162" t="n">
        <v>178.03</v>
      </c>
      <c r="D14366" s="162" t="n">
        <v>0.061581</v>
      </c>
      <c r="E14366" s="162" t="n"/>
    </row>
    <row r="14367">
      <c r="B14367" s="161" t="n">
        <v>31146</v>
      </c>
      <c r="C14367" s="162" t="n">
        <v>178.21</v>
      </c>
      <c r="D14367" s="162" t="n">
        <v>0.061882</v>
      </c>
      <c r="E14367" s="162" t="n"/>
    </row>
    <row r="14368">
      <c r="B14368" s="161" t="n">
        <v>31147</v>
      </c>
      <c r="C14368" s="162" t="n">
        <v>179.42</v>
      </c>
      <c r="D14368" s="162" t="n">
        <v>0.06789000000000001</v>
      </c>
      <c r="E14368" s="162" t="n"/>
    </row>
    <row r="14369">
      <c r="B14369" s="161" t="n">
        <v>31148</v>
      </c>
      <c r="C14369" s="162" t="n">
        <v>180.19</v>
      </c>
      <c r="D14369" s="162" t="n">
        <v>0.071353</v>
      </c>
      <c r="E14369" s="162" t="n"/>
    </row>
    <row r="14370">
      <c r="B14370" s="161" t="n">
        <v>31149</v>
      </c>
      <c r="C14370" s="162" t="n">
        <v>180.54</v>
      </c>
      <c r="D14370" s="162" t="n">
        <v>0.072433</v>
      </c>
      <c r="E14370" s="162" t="n"/>
    </row>
    <row r="14371">
      <c r="B14371" s="161" t="n">
        <v>31152</v>
      </c>
      <c r="C14371" s="162" t="n">
        <v>180.92</v>
      </c>
      <c r="D14371" s="162" t="n">
        <v>0.073699</v>
      </c>
      <c r="E14371" s="162" t="n"/>
    </row>
    <row r="14372">
      <c r="B14372" s="161" t="n">
        <v>31153</v>
      </c>
      <c r="C14372" s="162" t="n">
        <v>181.2</v>
      </c>
      <c r="D14372" s="162" t="n">
        <v>0.07441300000000001</v>
      </c>
      <c r="E14372" s="162" t="n"/>
    </row>
    <row r="14373">
      <c r="B14373" s="161" t="n">
        <v>31154</v>
      </c>
      <c r="C14373" s="162" t="n">
        <v>181.68</v>
      </c>
      <c r="D14373" s="162" t="n">
        <v>0.076212</v>
      </c>
      <c r="E14373" s="162" t="n"/>
    </row>
    <row r="14374">
      <c r="B14374" s="161" t="n">
        <v>31155</v>
      </c>
      <c r="C14374" s="162" t="n">
        <v>180.84</v>
      </c>
      <c r="D14374" s="162" t="n">
        <v>0.070772</v>
      </c>
      <c r="E14374" s="162" t="n"/>
    </row>
    <row r="14375">
      <c r="B14375" s="161" t="n">
        <v>31156</v>
      </c>
      <c r="C14375" s="162" t="n">
        <v>181.11</v>
      </c>
      <c r="D14375" s="162" t="n">
        <v>0.071423</v>
      </c>
      <c r="E14375" s="162" t="n"/>
    </row>
    <row r="14376">
      <c r="B14376" s="161" t="n">
        <v>31159</v>
      </c>
      <c r="C14376" s="162" t="n">
        <v>180.7</v>
      </c>
      <c r="D14376" s="162" t="n">
        <v>0.068313</v>
      </c>
      <c r="E14376" s="162" t="n"/>
    </row>
    <row r="14377">
      <c r="B14377" s="161" t="n">
        <v>31160</v>
      </c>
      <c r="C14377" s="162" t="n">
        <v>181.88</v>
      </c>
      <c r="D14377" s="162" t="n">
        <v>0.073977</v>
      </c>
      <c r="E14377" s="162" t="n"/>
    </row>
    <row r="14378">
      <c r="B14378" s="161" t="n">
        <v>31161</v>
      </c>
      <c r="C14378" s="162" t="n">
        <v>182.26</v>
      </c>
      <c r="D14378" s="162" t="n">
        <v>0.075195</v>
      </c>
      <c r="E14378" s="162" t="n"/>
    </row>
    <row r="14379">
      <c r="B14379" s="161" t="n">
        <v>31162</v>
      </c>
      <c r="C14379" s="162" t="n">
        <v>183.43</v>
      </c>
      <c r="D14379" s="162" t="n">
        <v>0.080623</v>
      </c>
      <c r="E14379" s="162" t="n"/>
    </row>
    <row r="14380">
      <c r="B14380" s="161" t="n">
        <v>31163</v>
      </c>
      <c r="C14380" s="162" t="n">
        <v>182.18</v>
      </c>
      <c r="D14380" s="162" t="n">
        <v>0.072835</v>
      </c>
      <c r="E14380" s="162" t="n"/>
    </row>
    <row r="14381">
      <c r="B14381" s="161" t="n">
        <v>31166</v>
      </c>
      <c r="C14381" s="162" t="n">
        <v>180.63</v>
      </c>
      <c r="D14381" s="162" t="n">
        <v>0.063413</v>
      </c>
      <c r="E14381" s="162" t="n"/>
    </row>
    <row r="14382">
      <c r="B14382" s="161" t="n">
        <v>31167</v>
      </c>
      <c r="C14382" s="162" t="n">
        <v>179.83</v>
      </c>
      <c r="D14382" s="162" t="n">
        <v>0.058142</v>
      </c>
      <c r="E14382" s="162" t="n"/>
    </row>
    <row r="14383">
      <c r="B14383" s="161" t="n">
        <v>31168</v>
      </c>
      <c r="C14383" s="162" t="n">
        <v>178.37</v>
      </c>
      <c r="D14383" s="162" t="n">
        <v>0.049224</v>
      </c>
      <c r="E14383" s="162" t="n"/>
    </row>
    <row r="14384">
      <c r="B14384" s="161" t="n">
        <v>31169</v>
      </c>
      <c r="C14384" s="162" t="n">
        <v>179.01</v>
      </c>
      <c r="D14384" s="162" t="n">
        <v>0.051993</v>
      </c>
      <c r="E14384" s="162" t="n"/>
    </row>
    <row r="14385">
      <c r="B14385" s="161" t="n">
        <v>31170</v>
      </c>
      <c r="C14385" s="162" t="n">
        <v>180.08</v>
      </c>
      <c r="D14385" s="162" t="n">
        <v>0.057079</v>
      </c>
      <c r="E14385" s="162" t="n"/>
    </row>
    <row r="14386">
      <c r="B14386" s="161" t="n">
        <v>31173</v>
      </c>
      <c r="C14386" s="162" t="n">
        <v>179.99</v>
      </c>
      <c r="D14386" s="162" t="n">
        <v>0.055685</v>
      </c>
      <c r="E14386" s="162" t="n"/>
    </row>
    <row r="14387">
      <c r="B14387" s="161" t="n">
        <v>31174</v>
      </c>
      <c r="C14387" s="162" t="n">
        <v>180.76</v>
      </c>
      <c r="D14387" s="162" t="n">
        <v>0.05902</v>
      </c>
      <c r="E14387" s="162" t="n"/>
    </row>
    <row r="14388">
      <c r="B14388" s="161" t="n">
        <v>31175</v>
      </c>
      <c r="C14388" s="162" t="n">
        <v>180.62</v>
      </c>
      <c r="D14388" s="162" t="n">
        <v>0.057283</v>
      </c>
      <c r="E14388" s="162" t="n"/>
    </row>
    <row r="14389">
      <c r="B14389" s="161" t="n">
        <v>31176</v>
      </c>
      <c r="C14389" s="162" t="n">
        <v>181.92</v>
      </c>
      <c r="D14389" s="162" t="n">
        <v>0.063485</v>
      </c>
      <c r="E14389" s="162" t="n"/>
    </row>
    <row r="14390">
      <c r="B14390" s="161" t="n">
        <v>31177</v>
      </c>
      <c r="C14390" s="162" t="n">
        <v>184.28</v>
      </c>
      <c r="D14390" s="162" t="n">
        <v>0.075373</v>
      </c>
      <c r="E14390" s="162" t="n"/>
    </row>
    <row r="14391">
      <c r="B14391" s="161" t="n">
        <v>31180</v>
      </c>
      <c r="C14391" s="162" t="n">
        <v>184.61</v>
      </c>
      <c r="D14391" s="162" t="n">
        <v>0.076185</v>
      </c>
      <c r="E14391" s="162" t="n"/>
    </row>
    <row r="14392">
      <c r="B14392" s="161" t="n">
        <v>31181</v>
      </c>
      <c r="C14392" s="162" t="n">
        <v>183.87</v>
      </c>
      <c r="D14392" s="162" t="n">
        <v>0.071185</v>
      </c>
      <c r="E14392" s="162" t="n"/>
    </row>
    <row r="14393">
      <c r="B14393" s="161" t="n">
        <v>31182</v>
      </c>
      <c r="C14393" s="162" t="n">
        <v>184.54</v>
      </c>
      <c r="D14393" s="162" t="n">
        <v>0.073833</v>
      </c>
      <c r="E14393" s="162" t="n"/>
    </row>
    <row r="14394">
      <c r="B14394" s="161" t="n">
        <v>31183</v>
      </c>
      <c r="C14394" s="162" t="n">
        <v>185.66</v>
      </c>
      <c r="D14394" s="162" t="n">
        <v>0.07896300000000001</v>
      </c>
      <c r="E14394" s="162" t="n"/>
    </row>
    <row r="14395">
      <c r="B14395" s="161" t="n">
        <v>31184</v>
      </c>
      <c r="C14395" s="162" t="n">
        <v>187.42</v>
      </c>
      <c r="D14395" s="162" t="n">
        <v>0.08754099999999999</v>
      </c>
      <c r="E14395" s="162" t="n"/>
    </row>
    <row r="14396">
      <c r="B14396" s="161" t="n">
        <v>31187</v>
      </c>
      <c r="C14396" s="162" t="n">
        <v>189.72</v>
      </c>
      <c r="D14396" s="162" t="n">
        <v>0.098942</v>
      </c>
      <c r="E14396" s="162" t="n"/>
    </row>
    <row r="14397">
      <c r="B14397" s="161" t="n">
        <v>31188</v>
      </c>
      <c r="C14397" s="162" t="n">
        <v>189.64</v>
      </c>
      <c r="D14397" s="162" t="n">
        <v>0.097733</v>
      </c>
      <c r="E14397" s="162" t="n"/>
    </row>
    <row r="14398">
      <c r="B14398" s="161" t="n">
        <v>31189</v>
      </c>
      <c r="C14398" s="162" t="n">
        <v>188.56</v>
      </c>
      <c r="D14398" s="162" t="n">
        <v>0.091271</v>
      </c>
      <c r="E14398" s="162" t="n"/>
    </row>
    <row r="14399">
      <c r="B14399" s="161" t="n">
        <v>31190</v>
      </c>
      <c r="C14399" s="162" t="n">
        <v>187.6</v>
      </c>
      <c r="D14399" s="162" t="n">
        <v>0.08541600000000001</v>
      </c>
      <c r="E14399" s="162" t="n"/>
    </row>
    <row r="14400">
      <c r="B14400" s="161" t="n">
        <v>31191</v>
      </c>
      <c r="C14400" s="162" t="n">
        <v>188.29</v>
      </c>
      <c r="D14400" s="162" t="n">
        <v>0.08842700000000001</v>
      </c>
      <c r="E14400" s="162" t="n"/>
    </row>
    <row r="14401">
      <c r="B14401" s="161" t="n">
        <v>31195</v>
      </c>
      <c r="C14401" s="162" t="n">
        <v>187.86</v>
      </c>
      <c r="D14401" s="162" t="n">
        <v>0.08549</v>
      </c>
      <c r="E14401" s="162" t="n"/>
    </row>
    <row r="14402">
      <c r="B14402" s="161" t="n">
        <v>31196</v>
      </c>
      <c r="C14402" s="162" t="n">
        <v>187.68</v>
      </c>
      <c r="D14402" s="162" t="n">
        <v>0.083886</v>
      </c>
      <c r="E14402" s="162" t="n"/>
    </row>
    <row r="14403">
      <c r="B14403" s="161" t="n">
        <v>31197</v>
      </c>
      <c r="C14403" s="162" t="n">
        <v>187.75</v>
      </c>
      <c r="D14403" s="162" t="n">
        <v>0.08358400000000001</v>
      </c>
      <c r="E14403" s="162" t="n"/>
    </row>
    <row r="14404">
      <c r="B14404" s="161" t="n">
        <v>31198</v>
      </c>
      <c r="C14404" s="162" t="n">
        <v>189.55</v>
      </c>
      <c r="D14404" s="162" t="n">
        <v>0.092351</v>
      </c>
      <c r="E14404" s="162" t="n"/>
    </row>
    <row r="14405">
      <c r="B14405" s="161" t="n">
        <v>31201</v>
      </c>
      <c r="C14405" s="162" t="n">
        <v>189.32</v>
      </c>
      <c r="D14405" s="162" t="n">
        <v>0.09039800000000001</v>
      </c>
      <c r="E14405" s="162" t="n"/>
    </row>
    <row r="14406">
      <c r="B14406" s="161" t="n">
        <v>31202</v>
      </c>
      <c r="C14406" s="162" t="n">
        <v>190.04</v>
      </c>
      <c r="D14406" s="162" t="n">
        <v>0.093445</v>
      </c>
      <c r="E14406" s="162" t="n"/>
    </row>
    <row r="14407">
      <c r="B14407" s="161" t="n">
        <v>31203</v>
      </c>
      <c r="C14407" s="162" t="n">
        <v>190.16</v>
      </c>
      <c r="D14407" s="162" t="n">
        <v>0.093348</v>
      </c>
      <c r="E14407" s="162" t="n"/>
    </row>
    <row r="14408">
      <c r="B14408" s="161" t="n">
        <v>31204</v>
      </c>
      <c r="C14408" s="162" t="n">
        <v>191.06</v>
      </c>
      <c r="D14408" s="162" t="n">
        <v>0.0974</v>
      </c>
      <c r="E14408" s="162" t="n"/>
    </row>
    <row r="14409">
      <c r="B14409" s="161" t="n">
        <v>31205</v>
      </c>
      <c r="C14409" s="162" t="n">
        <v>189.68</v>
      </c>
      <c r="D14409" s="162" t="n">
        <v>0.08949799999999999</v>
      </c>
      <c r="E14409" s="162" t="n"/>
    </row>
    <row r="14410">
      <c r="B14410" s="161" t="n">
        <v>31208</v>
      </c>
      <c r="C14410" s="162" t="n">
        <v>189.51</v>
      </c>
      <c r="D14410" s="162" t="n">
        <v>0.08795600000000001</v>
      </c>
      <c r="E14410" s="162" t="n"/>
    </row>
    <row r="14411">
      <c r="B14411" s="161" t="n">
        <v>31209</v>
      </c>
      <c r="C14411" s="162" t="n">
        <v>189.04</v>
      </c>
      <c r="D14411" s="162" t="n">
        <v>0.084853</v>
      </c>
      <c r="E14411" s="162" t="n"/>
    </row>
    <row r="14412">
      <c r="B14412" s="161" t="n">
        <v>31210</v>
      </c>
      <c r="C14412" s="162" t="n">
        <v>187.61</v>
      </c>
      <c r="D14412" s="162" t="n">
        <v>0.076651</v>
      </c>
      <c r="E14412" s="162" t="n"/>
    </row>
    <row r="14413">
      <c r="B14413" s="161" t="n">
        <v>31211</v>
      </c>
      <c r="C14413" s="162" t="n">
        <v>185.33</v>
      </c>
      <c r="D14413" s="162" t="n">
        <v>0.06390700000000001</v>
      </c>
      <c r="E14413" s="162" t="n"/>
    </row>
    <row r="14414">
      <c r="B14414" s="161" t="n">
        <v>31212</v>
      </c>
      <c r="C14414" s="162" t="n">
        <v>187.1</v>
      </c>
      <c r="D14414" s="162" t="n">
        <v>0.072838</v>
      </c>
      <c r="E14414" s="162" t="n"/>
    </row>
    <row r="14415">
      <c r="B14415" s="161" t="n">
        <v>31215</v>
      </c>
      <c r="C14415" s="162" t="n">
        <v>186.53</v>
      </c>
      <c r="D14415" s="162" t="n">
        <v>0.069214</v>
      </c>
      <c r="E14415" s="162" t="n"/>
    </row>
    <row r="14416">
      <c r="B14416" s="161" t="n">
        <v>31216</v>
      </c>
      <c r="C14416" s="162" t="n">
        <v>187.34</v>
      </c>
      <c r="D14416" s="162" t="n">
        <v>0.072954</v>
      </c>
      <c r="E14416" s="162" t="n"/>
    </row>
    <row r="14417">
      <c r="B14417" s="161" t="n">
        <v>31217</v>
      </c>
      <c r="C14417" s="162" t="n">
        <v>186.63</v>
      </c>
      <c r="D14417" s="162" t="n">
        <v>0.068532</v>
      </c>
      <c r="E14417" s="162" t="n"/>
    </row>
    <row r="14418">
      <c r="B14418" s="161" t="n">
        <v>31218</v>
      </c>
      <c r="C14418" s="162" t="n">
        <v>186.73</v>
      </c>
      <c r="D14418" s="162" t="n">
        <v>0.068424</v>
      </c>
      <c r="E14418" s="162" t="n"/>
    </row>
    <row r="14419">
      <c r="B14419" s="161" t="n">
        <v>31219</v>
      </c>
      <c r="C14419" s="162" t="n">
        <v>189.61</v>
      </c>
      <c r="D14419" s="162" t="n">
        <v>0.08304300000000001</v>
      </c>
      <c r="E14419" s="162" t="n"/>
    </row>
    <row r="14420">
      <c r="B14420" s="161" t="n">
        <v>31222</v>
      </c>
      <c r="C14420" s="162" t="n">
        <v>189.15</v>
      </c>
      <c r="D14420" s="162" t="n">
        <v>0.079904</v>
      </c>
      <c r="E14420" s="162" t="n"/>
    </row>
    <row r="14421">
      <c r="B14421" s="161" t="n">
        <v>31223</v>
      </c>
      <c r="C14421" s="162" t="n">
        <v>189.74</v>
      </c>
      <c r="D14421" s="162" t="n">
        <v>0.082289</v>
      </c>
      <c r="E14421" s="162" t="n"/>
    </row>
    <row r="14422">
      <c r="B14422" s="161" t="n">
        <v>31224</v>
      </c>
      <c r="C14422" s="162" t="n">
        <v>190.06</v>
      </c>
      <c r="D14422" s="162" t="n">
        <v>0.083242</v>
      </c>
      <c r="E14422" s="162" t="n"/>
    </row>
    <row r="14423">
      <c r="B14423" s="161" t="n">
        <v>31225</v>
      </c>
      <c r="C14423" s="162" t="n">
        <v>191.23</v>
      </c>
      <c r="D14423" s="162" t="n">
        <v>0.08862</v>
      </c>
      <c r="E14423" s="162" t="n"/>
    </row>
    <row r="14424">
      <c r="B14424" s="161" t="n">
        <v>31226</v>
      </c>
      <c r="C14424" s="162" t="n">
        <v>191.85</v>
      </c>
      <c r="D14424" s="162" t="n">
        <v>0.09117400000000001</v>
      </c>
      <c r="E14424" s="162" t="n"/>
    </row>
    <row r="14425">
      <c r="B14425" s="161" t="n">
        <v>31229</v>
      </c>
      <c r="C14425" s="162" t="n">
        <v>192.43</v>
      </c>
      <c r="D14425" s="162" t="n">
        <v>0.093518</v>
      </c>
      <c r="E14425" s="162" t="n"/>
    </row>
    <row r="14426">
      <c r="B14426" s="161" t="n">
        <v>31230</v>
      </c>
      <c r="C14426" s="162" t="n">
        <v>192.01</v>
      </c>
      <c r="D14426" s="162" t="n">
        <v>0.090673</v>
      </c>
      <c r="E14426" s="162" t="n"/>
    </row>
    <row r="14427">
      <c r="B14427" s="161" t="n">
        <v>31231</v>
      </c>
      <c r="C14427" s="162" t="n">
        <v>191.45</v>
      </c>
      <c r="D14427" s="162" t="n">
        <v>0.087074</v>
      </c>
      <c r="E14427" s="162" t="n"/>
    </row>
    <row r="14428">
      <c r="B14428" s="161" t="n">
        <v>31233</v>
      </c>
      <c r="C14428" s="162" t="n">
        <v>192.52</v>
      </c>
      <c r="D14428" s="162" t="n">
        <v>0.091919</v>
      </c>
      <c r="E14428" s="162" t="n"/>
    </row>
    <row r="14429">
      <c r="B14429" s="161" t="n">
        <v>31236</v>
      </c>
      <c r="C14429" s="162" t="n">
        <v>191.93</v>
      </c>
      <c r="D14429" s="162" t="n">
        <v>0.088153</v>
      </c>
      <c r="E14429" s="162" t="n"/>
    </row>
    <row r="14430">
      <c r="B14430" s="161" t="n">
        <v>31237</v>
      </c>
      <c r="C14430" s="162" t="n">
        <v>191.05</v>
      </c>
      <c r="D14430" s="162" t="n">
        <v>0.08283600000000001</v>
      </c>
      <c r="E14430" s="162" t="n"/>
    </row>
    <row r="14431">
      <c r="B14431" s="161" t="n">
        <v>31238</v>
      </c>
      <c r="C14431" s="162" t="n">
        <v>192.37</v>
      </c>
      <c r="D14431" s="162" t="n">
        <v>0.088951</v>
      </c>
      <c r="E14431" s="162" t="n"/>
    </row>
    <row r="14432">
      <c r="B14432" s="161" t="n">
        <v>31239</v>
      </c>
      <c r="C14432" s="162" t="n">
        <v>192.94</v>
      </c>
      <c r="D14432" s="162" t="n">
        <v>0.09113400000000001</v>
      </c>
      <c r="E14432" s="162" t="n"/>
    </row>
    <row r="14433">
      <c r="B14433" s="161" t="n">
        <v>31240</v>
      </c>
      <c r="C14433" s="162" t="n">
        <v>193.29</v>
      </c>
      <c r="D14433" s="162" t="n">
        <v>0.09218</v>
      </c>
      <c r="E14433" s="162" t="n"/>
    </row>
    <row r="14434">
      <c r="B14434" s="161" t="n">
        <v>31243</v>
      </c>
      <c r="C14434" s="162" t="n">
        <v>192.72</v>
      </c>
      <c r="D14434" s="162" t="n">
        <v>0.08849600000000001</v>
      </c>
      <c r="E14434" s="162" t="n"/>
    </row>
    <row r="14435">
      <c r="B14435" s="161" t="n">
        <v>31244</v>
      </c>
      <c r="C14435" s="162" t="n">
        <v>194.72</v>
      </c>
      <c r="D14435" s="162" t="n">
        <v>0.09801</v>
      </c>
      <c r="E14435" s="162" t="n"/>
    </row>
    <row r="14436">
      <c r="B14436" s="161" t="n">
        <v>31245</v>
      </c>
      <c r="C14436" s="162" t="n">
        <v>195.65</v>
      </c>
      <c r="D14436" s="162" t="n">
        <v>0.101896</v>
      </c>
      <c r="E14436" s="162" t="n"/>
    </row>
    <row r="14437">
      <c r="B14437" s="161" t="n">
        <v>31246</v>
      </c>
      <c r="C14437" s="162" t="n">
        <v>194.38</v>
      </c>
      <c r="D14437" s="162" t="n">
        <v>0.094513</v>
      </c>
      <c r="E14437" s="162" t="n"/>
    </row>
    <row r="14438">
      <c r="B14438" s="161" t="n">
        <v>31247</v>
      </c>
      <c r="C14438" s="162" t="n">
        <v>195.13</v>
      </c>
      <c r="D14438" s="162" t="n">
        <v>0.09744</v>
      </c>
      <c r="E14438" s="162" t="n"/>
    </row>
    <row r="14439">
      <c r="B14439" s="161" t="n">
        <v>31250</v>
      </c>
      <c r="C14439" s="162" t="n">
        <v>194.35</v>
      </c>
      <c r="D14439" s="162" t="n">
        <v>0.092547</v>
      </c>
      <c r="E14439" s="162" t="n"/>
    </row>
    <row r="14440">
      <c r="B14440" s="161" t="n">
        <v>31251</v>
      </c>
      <c r="C14440" s="162" t="n">
        <v>192.55</v>
      </c>
      <c r="D14440" s="162" t="n">
        <v>0.0824</v>
      </c>
      <c r="E14440" s="162" t="n"/>
    </row>
    <row r="14441">
      <c r="B14441" s="161" t="n">
        <v>31252</v>
      </c>
      <c r="C14441" s="162" t="n">
        <v>191.58</v>
      </c>
      <c r="D14441" s="162" t="n">
        <v>0.076519</v>
      </c>
      <c r="E14441" s="162" t="n"/>
    </row>
    <row r="14442">
      <c r="B14442" s="161" t="n">
        <v>31253</v>
      </c>
      <c r="C14442" s="162" t="n">
        <v>192.06</v>
      </c>
      <c r="D14442" s="162" t="n">
        <v>0.078166</v>
      </c>
      <c r="E14442" s="162" t="n"/>
    </row>
    <row r="14443">
      <c r="B14443" s="161" t="n">
        <v>31254</v>
      </c>
      <c r="C14443" s="162" t="n">
        <v>192.4</v>
      </c>
      <c r="D14443" s="162" t="n">
        <v>0.079082</v>
      </c>
      <c r="E14443" s="162" t="n"/>
    </row>
    <row r="14444">
      <c r="B14444" s="161" t="n">
        <v>31257</v>
      </c>
      <c r="C14444" s="162" t="n">
        <v>189.6</v>
      </c>
      <c r="D14444" s="162" t="n">
        <v>0.063668</v>
      </c>
      <c r="E14444" s="162" t="n"/>
    </row>
    <row r="14445">
      <c r="B14445" s="161" t="n">
        <v>31258</v>
      </c>
      <c r="C14445" s="162" t="n">
        <v>189.93</v>
      </c>
      <c r="D14445" s="162" t="n">
        <v>0.06468400000000001</v>
      </c>
      <c r="E14445" s="162" t="n"/>
    </row>
    <row r="14446">
      <c r="B14446" s="161" t="n">
        <v>31259</v>
      </c>
      <c r="C14446" s="162" t="n">
        <v>190.92</v>
      </c>
      <c r="D14446" s="162" t="n">
        <v>0.069177</v>
      </c>
      <c r="E14446" s="162" t="n"/>
    </row>
    <row r="14447">
      <c r="B14447" s="161" t="n">
        <v>31260</v>
      </c>
      <c r="C14447" s="162" t="n">
        <v>192.11</v>
      </c>
      <c r="D14447" s="162" t="n">
        <v>0.074624</v>
      </c>
      <c r="E14447" s="162" t="n"/>
    </row>
    <row r="14448">
      <c r="B14448" s="161" t="n">
        <v>31261</v>
      </c>
      <c r="C14448" s="162" t="n">
        <v>191.48</v>
      </c>
      <c r="D14448" s="162" t="n">
        <v>0.070572</v>
      </c>
      <c r="E14448" s="162" t="n"/>
    </row>
    <row r="14449">
      <c r="B14449" s="161" t="n">
        <v>31264</v>
      </c>
      <c r="C14449" s="162" t="n">
        <v>190.62</v>
      </c>
      <c r="D14449" s="162" t="n">
        <v>0.06544</v>
      </c>
      <c r="E14449" s="162" t="n"/>
    </row>
    <row r="14450">
      <c r="B14450" s="161" t="n">
        <v>31265</v>
      </c>
      <c r="C14450" s="162" t="n">
        <v>187.93</v>
      </c>
      <c r="D14450" s="162" t="n">
        <v>0.050669</v>
      </c>
      <c r="E14450" s="162" t="n"/>
    </row>
    <row r="14451">
      <c r="B14451" s="161" t="n">
        <v>31266</v>
      </c>
      <c r="C14451" s="162" t="n">
        <v>187.68</v>
      </c>
      <c r="D14451" s="162" t="n">
        <v>0.048769</v>
      </c>
      <c r="E14451" s="162" t="n"/>
    </row>
    <row r="14452">
      <c r="B14452" s="161" t="n">
        <v>31267</v>
      </c>
      <c r="C14452" s="162" t="n">
        <v>188.95</v>
      </c>
      <c r="D14452" s="162" t="n">
        <v>0.054902</v>
      </c>
      <c r="E14452" s="162" t="n"/>
    </row>
    <row r="14453">
      <c r="B14453" s="161" t="n">
        <v>31268</v>
      </c>
      <c r="C14453" s="162" t="n">
        <v>188.32</v>
      </c>
      <c r="D14453" s="162" t="n">
        <v>0.050972</v>
      </c>
      <c r="E14453" s="162" t="n"/>
    </row>
    <row r="14454">
      <c r="B14454" s="161" t="n">
        <v>31271</v>
      </c>
      <c r="C14454" s="162" t="n">
        <v>187.63</v>
      </c>
      <c r="D14454" s="162" t="n">
        <v>0.046705</v>
      </c>
      <c r="E14454" s="162" t="n"/>
    </row>
    <row r="14455">
      <c r="B14455" s="161" t="n">
        <v>31272</v>
      </c>
      <c r="C14455" s="162" t="n">
        <v>187.3</v>
      </c>
      <c r="D14455" s="162" t="n">
        <v>0.044331</v>
      </c>
      <c r="E14455" s="162" t="n"/>
    </row>
    <row r="14456">
      <c r="B14456" s="161" t="n">
        <v>31273</v>
      </c>
      <c r="C14456" s="162" t="n">
        <v>187.41</v>
      </c>
      <c r="D14456" s="162" t="n">
        <v>0.044287</v>
      </c>
      <c r="E14456" s="162" t="n"/>
    </row>
    <row r="14457">
      <c r="B14457" s="161" t="n">
        <v>31274</v>
      </c>
      <c r="C14457" s="162" t="n">
        <v>187.26</v>
      </c>
      <c r="D14457" s="162" t="n">
        <v>0.042917</v>
      </c>
      <c r="E14457" s="162" t="n"/>
    </row>
    <row r="14458">
      <c r="B14458" s="161" t="n">
        <v>31275</v>
      </c>
      <c r="C14458" s="162" t="n">
        <v>186.1</v>
      </c>
      <c r="D14458" s="162" t="n">
        <v>0.036145</v>
      </c>
      <c r="E14458" s="162" t="n"/>
    </row>
    <row r="14459">
      <c r="B14459" s="161" t="n">
        <v>31278</v>
      </c>
      <c r="C14459" s="162" t="n">
        <v>186.38</v>
      </c>
      <c r="D14459" s="162" t="n">
        <v>0.037123</v>
      </c>
      <c r="E14459" s="162" t="n"/>
    </row>
    <row r="14460">
      <c r="B14460" s="161" t="n">
        <v>31279</v>
      </c>
      <c r="C14460" s="162" t="n">
        <v>188.08</v>
      </c>
      <c r="D14460" s="162" t="n">
        <v>0.045627</v>
      </c>
      <c r="E14460" s="162" t="n"/>
    </row>
    <row r="14461">
      <c r="B14461" s="161" t="n">
        <v>31280</v>
      </c>
      <c r="C14461" s="162" t="n">
        <v>189.16</v>
      </c>
      <c r="D14461" s="162" t="n">
        <v>0.050781</v>
      </c>
      <c r="E14461" s="162" t="n"/>
    </row>
    <row r="14462">
      <c r="B14462" s="161" t="n">
        <v>31281</v>
      </c>
      <c r="C14462" s="162" t="n">
        <v>187.36</v>
      </c>
      <c r="D14462" s="162" t="n">
        <v>0.040748</v>
      </c>
      <c r="E14462" s="162" t="n"/>
    </row>
    <row r="14463">
      <c r="B14463" s="161" t="n">
        <v>31282</v>
      </c>
      <c r="C14463" s="162" t="n">
        <v>187.17</v>
      </c>
      <c r="D14463" s="162" t="n">
        <v>0.039233</v>
      </c>
      <c r="E14463" s="162" t="n"/>
    </row>
    <row r="14464">
      <c r="B14464" s="161" t="n">
        <v>31285</v>
      </c>
      <c r="C14464" s="162" t="n">
        <v>187.31</v>
      </c>
      <c r="D14464" s="162" t="n">
        <v>0.039463</v>
      </c>
      <c r="E14464" s="162" t="n"/>
    </row>
    <row r="14465">
      <c r="B14465" s="161" t="n">
        <v>31286</v>
      </c>
      <c r="C14465" s="162" t="n">
        <v>188.1</v>
      </c>
      <c r="D14465" s="162" t="n">
        <v>0.043103</v>
      </c>
      <c r="E14465" s="162" t="n"/>
    </row>
    <row r="14466">
      <c r="B14466" s="161" t="n">
        <v>31287</v>
      </c>
      <c r="C14466" s="162" t="n">
        <v>188.83</v>
      </c>
      <c r="D14466" s="162" t="n">
        <v>0.046381</v>
      </c>
      <c r="E14466" s="162" t="n"/>
    </row>
    <row r="14467">
      <c r="B14467" s="161" t="n">
        <v>31288</v>
      </c>
      <c r="C14467" s="162" t="n">
        <v>188.93</v>
      </c>
      <c r="D14467" s="162" t="n">
        <v>0.046274</v>
      </c>
      <c r="E14467" s="162" t="n"/>
    </row>
    <row r="14468">
      <c r="B14468" s="161" t="n">
        <v>31289</v>
      </c>
      <c r="C14468" s="162" t="n">
        <v>188.63</v>
      </c>
      <c r="D14468" s="162" t="n">
        <v>0.044057</v>
      </c>
      <c r="E14468" s="162" t="n"/>
    </row>
    <row r="14469">
      <c r="B14469" s="161" t="n">
        <v>31293</v>
      </c>
      <c r="C14469" s="162" t="n">
        <v>187.91</v>
      </c>
      <c r="D14469" s="162" t="n">
        <v>0.039623</v>
      </c>
      <c r="E14469" s="162" t="n"/>
    </row>
    <row r="14470">
      <c r="B14470" s="161" t="n">
        <v>31294</v>
      </c>
      <c r="C14470" s="162" t="n">
        <v>187.37</v>
      </c>
      <c r="D14470" s="162" t="n">
        <v>0.036101</v>
      </c>
      <c r="E14470" s="162" t="n"/>
    </row>
    <row r="14471">
      <c r="B14471" s="161" t="n">
        <v>31295</v>
      </c>
      <c r="C14471" s="162" t="n">
        <v>187.27</v>
      </c>
      <c r="D14471" s="162" t="n">
        <v>0.034899</v>
      </c>
      <c r="E14471" s="162" t="n"/>
    </row>
    <row r="14472">
      <c r="B14472" s="161" t="n">
        <v>31296</v>
      </c>
      <c r="C14472" s="162" t="n">
        <v>188.24</v>
      </c>
      <c r="D14472" s="162" t="n">
        <v>0.0394</v>
      </c>
      <c r="E14472" s="162" t="n"/>
    </row>
    <row r="14473">
      <c r="B14473" s="161" t="n">
        <v>31299</v>
      </c>
      <c r="C14473" s="162" t="n">
        <v>188.25</v>
      </c>
      <c r="D14473" s="162" t="n">
        <v>0.038798</v>
      </c>
      <c r="E14473" s="162" t="n"/>
    </row>
    <row r="14474">
      <c r="B14474" s="161" t="n">
        <v>31300</v>
      </c>
      <c r="C14474" s="162" t="n">
        <v>186.9</v>
      </c>
      <c r="D14474" s="162" t="n">
        <v>0.031049</v>
      </c>
      <c r="E14474" s="162" t="n"/>
    </row>
    <row r="14475">
      <c r="B14475" s="161" t="n">
        <v>31301</v>
      </c>
      <c r="C14475" s="162" t="n">
        <v>185.03</v>
      </c>
      <c r="D14475" s="162" t="n">
        <v>0.020456</v>
      </c>
      <c r="E14475" s="162" t="n"/>
    </row>
    <row r="14476">
      <c r="B14476" s="161" t="n">
        <v>31302</v>
      </c>
      <c r="C14476" s="162" t="n">
        <v>183.69</v>
      </c>
      <c r="D14476" s="162" t="n">
        <v>0.012708</v>
      </c>
      <c r="E14476" s="162" t="n"/>
    </row>
    <row r="14477">
      <c r="B14477" s="161" t="n">
        <v>31303</v>
      </c>
      <c r="C14477" s="162" t="n">
        <v>182.91</v>
      </c>
      <c r="D14477" s="162" t="n">
        <v>0.00796</v>
      </c>
      <c r="E14477" s="162" t="n"/>
    </row>
    <row r="14478">
      <c r="B14478" s="161" t="n">
        <v>31306</v>
      </c>
      <c r="C14478" s="162" t="n">
        <v>182.88</v>
      </c>
      <c r="D14478" s="162" t="n">
        <v>0.007273</v>
      </c>
      <c r="E14478" s="162" t="n"/>
    </row>
    <row r="14479">
      <c r="B14479" s="161" t="n">
        <v>31307</v>
      </c>
      <c r="C14479" s="162" t="n">
        <v>181.36</v>
      </c>
      <c r="D14479" s="162" t="n">
        <v>-0.001563</v>
      </c>
      <c r="E14479" s="162" t="n"/>
    </row>
    <row r="14480">
      <c r="B14480" s="161" t="n">
        <v>31308</v>
      </c>
      <c r="C14480" s="162" t="n">
        <v>181.71</v>
      </c>
      <c r="D14480" s="162" t="n">
        <v>-0.000155</v>
      </c>
      <c r="E14480" s="162" t="n"/>
    </row>
    <row r="14481">
      <c r="B14481" s="161" t="n">
        <v>31309</v>
      </c>
      <c r="C14481" s="162" t="n">
        <v>183.39</v>
      </c>
      <c r="D14481" s="162" t="n">
        <v>0.008498</v>
      </c>
      <c r="E14481" s="162" t="n"/>
    </row>
    <row r="14482">
      <c r="B14482" s="161" t="n">
        <v>31310</v>
      </c>
      <c r="C14482" s="162" t="n">
        <v>182.05</v>
      </c>
      <c r="D14482" s="162" t="n">
        <v>0.000616</v>
      </c>
      <c r="E14482" s="162" t="n"/>
    </row>
    <row r="14483">
      <c r="B14483" s="161" t="n">
        <v>31313</v>
      </c>
      <c r="C14483" s="162" t="n">
        <v>184.3</v>
      </c>
      <c r="D14483" s="162" t="n">
        <v>0.012308</v>
      </c>
      <c r="E14483" s="162" t="n"/>
    </row>
    <row r="14484">
      <c r="B14484" s="161" t="n">
        <v>31314</v>
      </c>
      <c r="C14484" s="162" t="n">
        <v>182.62</v>
      </c>
      <c r="D14484" s="162" t="n">
        <v>0.002591</v>
      </c>
      <c r="E14484" s="162" t="n"/>
    </row>
    <row r="14485">
      <c r="B14485" s="161" t="n">
        <v>31315</v>
      </c>
      <c r="C14485" s="162" t="n">
        <v>180.66</v>
      </c>
      <c r="D14485" s="162" t="n">
        <v>-0.008689000000000001</v>
      </c>
      <c r="E14485" s="162" t="n"/>
    </row>
    <row r="14486">
      <c r="B14486" s="161" t="n">
        <v>31316</v>
      </c>
      <c r="C14486" s="162" t="n">
        <v>181.29</v>
      </c>
      <c r="D14486" s="162" t="n">
        <v>-0.005707</v>
      </c>
      <c r="E14486" s="162" t="n"/>
    </row>
    <row r="14487">
      <c r="B14487" s="161" t="n">
        <v>31317</v>
      </c>
      <c r="C14487" s="162" t="n">
        <v>181.3</v>
      </c>
      <c r="D14487" s="162" t="n">
        <v>-0.006164</v>
      </c>
      <c r="E14487" s="162" t="n"/>
    </row>
    <row r="14488">
      <c r="B14488" s="161" t="n">
        <v>31320</v>
      </c>
      <c r="C14488" s="162" t="n">
        <v>182.08</v>
      </c>
      <c r="D14488" s="162" t="n">
        <v>-0.002426</v>
      </c>
      <c r="E14488" s="162" t="n"/>
    </row>
    <row r="14489">
      <c r="B14489" s="161" t="n">
        <v>31321</v>
      </c>
      <c r="C14489" s="162" t="n">
        <v>185.07</v>
      </c>
      <c r="D14489" s="162" t="n">
        <v>0.013249</v>
      </c>
      <c r="E14489" s="162" t="n"/>
    </row>
    <row r="14490">
      <c r="B14490" s="161" t="n">
        <v>31322</v>
      </c>
      <c r="C14490" s="162" t="n">
        <v>184.06</v>
      </c>
      <c r="D14490" s="162" t="n">
        <v>0.007217</v>
      </c>
      <c r="E14490" s="162" t="n"/>
    </row>
    <row r="14491">
      <c r="B14491" s="161" t="n">
        <v>31323</v>
      </c>
      <c r="C14491" s="162" t="n">
        <v>184.36</v>
      </c>
      <c r="D14491" s="162" t="n">
        <v>0.008401</v>
      </c>
      <c r="E14491" s="162" t="n"/>
    </row>
    <row r="14492">
      <c r="B14492" s="161" t="n">
        <v>31324</v>
      </c>
      <c r="C14492" s="162" t="n">
        <v>183.22</v>
      </c>
      <c r="D14492" s="162" t="n">
        <v>0.001759</v>
      </c>
      <c r="E14492" s="162" t="n"/>
    </row>
    <row r="14493">
      <c r="B14493" s="161" t="n">
        <v>31327</v>
      </c>
      <c r="C14493" s="162" t="n">
        <v>181.87</v>
      </c>
      <c r="D14493" s="162" t="n">
        <v>-0.00606</v>
      </c>
      <c r="E14493" s="162" t="n"/>
    </row>
    <row r="14494">
      <c r="B14494" s="161" t="n">
        <v>31328</v>
      </c>
      <c r="C14494" s="162" t="n">
        <v>181.87</v>
      </c>
      <c r="D14494" s="162" t="n">
        <v>-0.006507</v>
      </c>
      <c r="E14494" s="162" t="n"/>
    </row>
    <row r="14495">
      <c r="B14495" s="161" t="n">
        <v>31329</v>
      </c>
      <c r="C14495" s="162" t="n">
        <v>182.52</v>
      </c>
      <c r="D14495" s="162" t="n">
        <v>-0.00337</v>
      </c>
      <c r="E14495" s="162" t="n"/>
    </row>
    <row r="14496">
      <c r="B14496" s="161" t="n">
        <v>31330</v>
      </c>
      <c r="C14496" s="162" t="n">
        <v>182.78</v>
      </c>
      <c r="D14496" s="162" t="n">
        <v>-0.002392</v>
      </c>
      <c r="E14496" s="162" t="n"/>
    </row>
    <row r="14497">
      <c r="B14497" s="161" t="n">
        <v>31331</v>
      </c>
      <c r="C14497" s="162" t="n">
        <v>184.28</v>
      </c>
      <c r="D14497" s="162" t="n">
        <v>0.005276</v>
      </c>
      <c r="E14497" s="162" t="n"/>
    </row>
    <row r="14498">
      <c r="B14498" s="161" t="n">
        <v>31334</v>
      </c>
      <c r="C14498" s="162" t="n">
        <v>186.37</v>
      </c>
      <c r="D14498" s="162" t="n">
        <v>0.016005</v>
      </c>
      <c r="E14498" s="162" t="n"/>
    </row>
    <row r="14499">
      <c r="B14499" s="161" t="n">
        <v>31335</v>
      </c>
      <c r="C14499" s="162" t="n">
        <v>186.08</v>
      </c>
      <c r="D14499" s="162" t="n">
        <v>0.013935</v>
      </c>
      <c r="E14499" s="162" t="n"/>
    </row>
    <row r="14500">
      <c r="B14500" s="161" t="n">
        <v>31336</v>
      </c>
      <c r="C14500" s="162" t="n">
        <v>187.98</v>
      </c>
      <c r="D14500" s="162" t="n">
        <v>0.023478</v>
      </c>
      <c r="E14500" s="162" t="n"/>
    </row>
    <row r="14501">
      <c r="B14501" s="161" t="n">
        <v>31337</v>
      </c>
      <c r="C14501" s="162" t="n">
        <v>187.66</v>
      </c>
      <c r="D14501" s="162" t="n">
        <v>0.021145</v>
      </c>
      <c r="E14501" s="162" t="n"/>
    </row>
    <row r="14502">
      <c r="B14502" s="161" t="n">
        <v>31338</v>
      </c>
      <c r="C14502" s="162" t="n">
        <v>187.04</v>
      </c>
      <c r="D14502" s="162" t="n">
        <v>0.0172</v>
      </c>
      <c r="E14502" s="162" t="n"/>
    </row>
    <row r="14503">
      <c r="B14503" s="161" t="n">
        <v>31341</v>
      </c>
      <c r="C14503" s="162" t="n">
        <v>186.96</v>
      </c>
      <c r="D14503" s="162" t="n">
        <v>0.016155</v>
      </c>
      <c r="E14503" s="162" t="n"/>
    </row>
    <row r="14504">
      <c r="B14504" s="161" t="n">
        <v>31342</v>
      </c>
      <c r="C14504" s="162" t="n">
        <v>188.04</v>
      </c>
      <c r="D14504" s="162" t="n">
        <v>0.021261</v>
      </c>
      <c r="E14504" s="162" t="n"/>
    </row>
    <row r="14505">
      <c r="B14505" s="161" t="n">
        <v>31343</v>
      </c>
      <c r="C14505" s="162" t="n">
        <v>189.09</v>
      </c>
      <c r="D14505" s="162" t="n">
        <v>0.026181</v>
      </c>
      <c r="E14505" s="162" t="n"/>
    </row>
    <row r="14506">
      <c r="B14506" s="161" t="n">
        <v>31344</v>
      </c>
      <c r="C14506" s="162" t="n">
        <v>188.5</v>
      </c>
      <c r="D14506" s="162" t="n">
        <v>0.022508</v>
      </c>
      <c r="E14506" s="162" t="n"/>
    </row>
    <row r="14507">
      <c r="B14507" s="161" t="n">
        <v>31345</v>
      </c>
      <c r="C14507" s="162" t="n">
        <v>187.52</v>
      </c>
      <c r="D14507" s="162" t="n">
        <v>0.016763</v>
      </c>
      <c r="E14507" s="162" t="n"/>
    </row>
    <row r="14508">
      <c r="B14508" s="161" t="n">
        <v>31348</v>
      </c>
      <c r="C14508" s="162" t="n">
        <v>187.76</v>
      </c>
      <c r="D14508" s="162" t="n">
        <v>0.017575</v>
      </c>
      <c r="E14508" s="162" t="n"/>
    </row>
    <row r="14509">
      <c r="B14509" s="161" t="n">
        <v>31349</v>
      </c>
      <c r="C14509" s="162" t="n">
        <v>189.23</v>
      </c>
      <c r="D14509" s="162" t="n">
        <v>0.024874</v>
      </c>
      <c r="E14509" s="162" t="n"/>
    </row>
    <row r="14510">
      <c r="B14510" s="161" t="n">
        <v>31350</v>
      </c>
      <c r="C14510" s="162" t="n">
        <v>190.07</v>
      </c>
      <c r="D14510" s="162" t="n">
        <v>0.028792</v>
      </c>
      <c r="E14510" s="162" t="n"/>
    </row>
    <row r="14511">
      <c r="B14511" s="161" t="n">
        <v>31351</v>
      </c>
      <c r="C14511" s="162" t="n">
        <v>189.82</v>
      </c>
      <c r="D14511" s="162" t="n">
        <v>0.026959</v>
      </c>
      <c r="E14511" s="162" t="n"/>
    </row>
    <row r="14512">
      <c r="B14512" s="161" t="n">
        <v>31352</v>
      </c>
      <c r="C14512" s="162" t="n">
        <v>191.53</v>
      </c>
      <c r="D14512" s="162" t="n">
        <v>0.035381</v>
      </c>
      <c r="E14512" s="162" t="n"/>
    </row>
    <row r="14513">
      <c r="B14513" s="161" t="n">
        <v>31355</v>
      </c>
      <c r="C14513" s="162" t="n">
        <v>191.25</v>
      </c>
      <c r="D14513" s="162" t="n">
        <v>0.033485</v>
      </c>
      <c r="E14513" s="162" t="n"/>
    </row>
    <row r="14514">
      <c r="B14514" s="161" t="n">
        <v>31356</v>
      </c>
      <c r="C14514" s="162" t="n">
        <v>192.37</v>
      </c>
      <c r="D14514" s="162" t="n">
        <v>0.038867</v>
      </c>
      <c r="E14514" s="162" t="n"/>
    </row>
    <row r="14515">
      <c r="B14515" s="161" t="n">
        <v>31357</v>
      </c>
      <c r="C14515" s="162" t="n">
        <v>192.76</v>
      </c>
      <c r="D14515" s="162" t="n">
        <v>0.040475</v>
      </c>
      <c r="E14515" s="162" t="n"/>
    </row>
    <row r="14516">
      <c r="B14516" s="161" t="n">
        <v>31358</v>
      </c>
      <c r="C14516" s="162" t="n">
        <v>192.62</v>
      </c>
      <c r="D14516" s="162" t="n">
        <v>0.039319</v>
      </c>
      <c r="E14516" s="162" t="n"/>
    </row>
    <row r="14517">
      <c r="B14517" s="161" t="n">
        <v>31359</v>
      </c>
      <c r="C14517" s="162" t="n">
        <v>193.72</v>
      </c>
      <c r="D14517" s="162" t="n">
        <v>0.044571</v>
      </c>
      <c r="E14517" s="162" t="n"/>
    </row>
    <row r="14518">
      <c r="B14518" s="161" t="n">
        <v>31362</v>
      </c>
      <c r="C14518" s="162" t="n">
        <v>197.28</v>
      </c>
      <c r="D14518" s="162" t="n">
        <v>0.062245</v>
      </c>
      <c r="E14518" s="162" t="n"/>
    </row>
    <row r="14519">
      <c r="B14519" s="161" t="n">
        <v>31363</v>
      </c>
      <c r="C14519" s="162" t="n">
        <v>198.08</v>
      </c>
      <c r="D14519" s="162" t="n">
        <v>0.06578199999999999</v>
      </c>
      <c r="E14519" s="162" t="n"/>
    </row>
    <row r="14520">
      <c r="B14520" s="161" t="n">
        <v>31364</v>
      </c>
      <c r="C14520" s="162" t="n">
        <v>197.1</v>
      </c>
      <c r="D14520" s="162" t="n">
        <v>0.060345</v>
      </c>
      <c r="E14520" s="162" t="n"/>
    </row>
    <row r="14521">
      <c r="B14521" s="161" t="n">
        <v>31365</v>
      </c>
      <c r="C14521" s="162" t="n">
        <v>199.06</v>
      </c>
      <c r="D14521" s="162" t="n">
        <v>0.069717</v>
      </c>
      <c r="E14521" s="162" t="n"/>
    </row>
    <row r="14522">
      <c r="B14522" s="161" t="n">
        <v>31366</v>
      </c>
      <c r="C14522" s="162" t="n">
        <v>198.11</v>
      </c>
      <c r="D14522" s="162" t="n">
        <v>0.06440899999999999</v>
      </c>
      <c r="E14522" s="162" t="n"/>
    </row>
    <row r="14523">
      <c r="B14523" s="161" t="n">
        <v>31369</v>
      </c>
      <c r="C14523" s="162" t="n">
        <v>198.71</v>
      </c>
      <c r="D14523" s="162" t="n">
        <v>0.066939</v>
      </c>
      <c r="E14523" s="162" t="n"/>
    </row>
    <row r="14524">
      <c r="B14524" s="161" t="n">
        <v>31370</v>
      </c>
      <c r="C14524" s="162" t="n">
        <v>198.67</v>
      </c>
      <c r="D14524" s="162" t="n">
        <v>0.06625200000000001</v>
      </c>
      <c r="E14524" s="162" t="n"/>
    </row>
    <row r="14525">
      <c r="B14525" s="161" t="n">
        <v>31371</v>
      </c>
      <c r="C14525" s="162" t="n">
        <v>198.99</v>
      </c>
      <c r="D14525" s="162" t="n">
        <v>0.06736200000000001</v>
      </c>
      <c r="E14525" s="162" t="n"/>
    </row>
    <row r="14526">
      <c r="B14526" s="161" t="n">
        <v>31372</v>
      </c>
      <c r="C14526" s="162" t="n">
        <v>201.41</v>
      </c>
      <c r="D14526" s="162" t="n">
        <v>0.07892399999999999</v>
      </c>
      <c r="E14526" s="162" t="n"/>
    </row>
    <row r="14527">
      <c r="B14527" s="161" t="n">
        <v>31373</v>
      </c>
      <c r="C14527" s="162" t="n">
        <v>201.52</v>
      </c>
      <c r="D14527" s="162" t="n">
        <v>0.07895000000000001</v>
      </c>
      <c r="E14527" s="162" t="n"/>
    </row>
    <row r="14528">
      <c r="B14528" s="161" t="n">
        <v>31376</v>
      </c>
      <c r="C14528" s="162" t="n">
        <v>200.35</v>
      </c>
      <c r="D14528" s="162" t="n">
        <v>0.07259500000000001</v>
      </c>
      <c r="E14528" s="162" t="n"/>
    </row>
    <row r="14529">
      <c r="B14529" s="161" t="n">
        <v>31377</v>
      </c>
      <c r="C14529" s="162" t="n">
        <v>200.67</v>
      </c>
      <c r="D14529" s="162" t="n">
        <v>0.073652</v>
      </c>
      <c r="E14529" s="162" t="n"/>
    </row>
    <row r="14530">
      <c r="B14530" s="161" t="n">
        <v>31378</v>
      </c>
      <c r="C14530" s="162" t="n">
        <v>202.54</v>
      </c>
      <c r="D14530" s="162" t="n">
        <v>0.082413</v>
      </c>
      <c r="E14530" s="162" t="n"/>
    </row>
    <row r="14531">
      <c r="B14531" s="161" t="n">
        <v>31380</v>
      </c>
      <c r="C14531" s="162" t="n">
        <v>202.17</v>
      </c>
      <c r="D14531" s="162" t="n">
        <v>0.080055</v>
      </c>
      <c r="E14531" s="162" t="n"/>
    </row>
    <row r="14532">
      <c r="B14532" s="161" t="n">
        <v>31383</v>
      </c>
      <c r="C14532" s="162" t="n">
        <v>200.46</v>
      </c>
      <c r="D14532" s="162" t="n">
        <v>0.07105499999999999</v>
      </c>
      <c r="E14532" s="162" t="n"/>
    </row>
    <row r="14533">
      <c r="B14533" s="161" t="n">
        <v>31384</v>
      </c>
      <c r="C14533" s="162" t="n">
        <v>200.86</v>
      </c>
      <c r="D14533" s="162" t="n">
        <v>0.07252599999999999</v>
      </c>
      <c r="E14533" s="162" t="n"/>
    </row>
    <row r="14534">
      <c r="B14534" s="161" t="n">
        <v>31385</v>
      </c>
      <c r="C14534" s="162" t="n">
        <v>204.23</v>
      </c>
      <c r="D14534" s="162" t="n">
        <v>0.088548</v>
      </c>
      <c r="E14534" s="162" t="n"/>
    </row>
    <row r="14535">
      <c r="B14535" s="161" t="n">
        <v>31386</v>
      </c>
      <c r="C14535" s="162" t="n">
        <v>203.88</v>
      </c>
      <c r="D14535" s="162" t="n">
        <v>0.086199</v>
      </c>
      <c r="E14535" s="162" t="n"/>
    </row>
    <row r="14536">
      <c r="B14536" s="161" t="n">
        <v>31387</v>
      </c>
      <c r="C14536" s="162" t="n">
        <v>202.99</v>
      </c>
      <c r="D14536" s="162" t="n">
        <v>0.081193</v>
      </c>
      <c r="E14536" s="162" t="n"/>
    </row>
    <row r="14537">
      <c r="B14537" s="161" t="n">
        <v>31390</v>
      </c>
      <c r="C14537" s="162" t="n">
        <v>204.25</v>
      </c>
      <c r="D14537" s="162" t="n">
        <v>0.086712</v>
      </c>
      <c r="E14537" s="162" t="n"/>
    </row>
    <row r="14538">
      <c r="B14538" s="161" t="n">
        <v>31391</v>
      </c>
      <c r="C14538" s="162" t="n">
        <v>204.39</v>
      </c>
      <c r="D14538" s="162" t="n">
        <v>0.08677799999999999</v>
      </c>
      <c r="E14538" s="162" t="n"/>
    </row>
    <row r="14539">
      <c r="B14539" s="161" t="n">
        <v>31392</v>
      </c>
      <c r="C14539" s="162" t="n">
        <v>206.31</v>
      </c>
      <c r="D14539" s="162" t="n">
        <v>0.095445</v>
      </c>
      <c r="E14539" s="162" t="n"/>
    </row>
    <row r="14540">
      <c r="B14540" s="161" t="n">
        <v>31393</v>
      </c>
      <c r="C14540" s="162" t="n">
        <v>206.73</v>
      </c>
      <c r="D14540" s="162" t="n">
        <v>0.096798</v>
      </c>
      <c r="E14540" s="162" t="n"/>
    </row>
    <row r="14541">
      <c r="B14541" s="161" t="n">
        <v>31394</v>
      </c>
      <c r="C14541" s="162" t="n">
        <v>209.94</v>
      </c>
      <c r="D14541" s="162" t="n">
        <v>0.111495</v>
      </c>
      <c r="E14541" s="162" t="n"/>
    </row>
    <row r="14542">
      <c r="B14542" s="161" t="n">
        <v>31397</v>
      </c>
      <c r="C14542" s="162" t="n">
        <v>212.02</v>
      </c>
      <c r="D14542" s="162" t="n">
        <v>0.120556</v>
      </c>
      <c r="E14542" s="162" t="n"/>
    </row>
    <row r="14543">
      <c r="B14543" s="161" t="n">
        <v>31398</v>
      </c>
      <c r="C14543" s="162" t="n">
        <v>210.65</v>
      </c>
      <c r="D14543" s="162" t="n">
        <v>0.113318</v>
      </c>
      <c r="E14543" s="162" t="n"/>
    </row>
    <row r="14544">
      <c r="B14544" s="161" t="n">
        <v>31399</v>
      </c>
      <c r="C14544" s="162" t="n">
        <v>209.81</v>
      </c>
      <c r="D14544" s="162" t="n">
        <v>0.108547</v>
      </c>
      <c r="E14544" s="162" t="n"/>
    </row>
    <row r="14545">
      <c r="B14545" s="161" t="n">
        <v>31400</v>
      </c>
      <c r="C14545" s="162" t="n">
        <v>210.02</v>
      </c>
      <c r="D14545" s="162" t="n">
        <v>0.108737</v>
      </c>
      <c r="E14545" s="162" t="n"/>
    </row>
    <row r="14546">
      <c r="B14546" s="161" t="n">
        <v>31401</v>
      </c>
      <c r="C14546" s="162" t="n">
        <v>210.94</v>
      </c>
      <c r="D14546" s="162" t="n">
        <v>0.112264</v>
      </c>
      <c r="E14546" s="162" t="n"/>
    </row>
    <row r="14547">
      <c r="B14547" s="161" t="n">
        <v>31404</v>
      </c>
      <c r="C14547" s="162" t="n">
        <v>208.57</v>
      </c>
      <c r="D14547" s="162" t="n">
        <v>0.100175</v>
      </c>
      <c r="E14547" s="162" t="n"/>
    </row>
    <row r="14548">
      <c r="B14548" s="161" t="n">
        <v>31405</v>
      </c>
      <c r="C14548" s="162" t="n">
        <v>207.14</v>
      </c>
      <c r="D14548" s="162" t="n">
        <v>0.092567</v>
      </c>
      <c r="E14548" s="162" t="n"/>
    </row>
    <row r="14549">
      <c r="B14549" s="161" t="n">
        <v>31407</v>
      </c>
      <c r="C14549" s="162" t="n">
        <v>207.15</v>
      </c>
      <c r="D14549" s="162" t="n">
        <v>0.091849</v>
      </c>
      <c r="E14549" s="162" t="n"/>
    </row>
    <row r="14550">
      <c r="B14550" s="161" t="n">
        <v>31408</v>
      </c>
      <c r="C14550" s="162" t="n">
        <v>209.61</v>
      </c>
      <c r="D14550" s="162" t="n">
        <v>0.102814</v>
      </c>
      <c r="E14550" s="162" t="n"/>
    </row>
    <row r="14551">
      <c r="B14551" s="161" t="n">
        <v>31411</v>
      </c>
      <c r="C14551" s="162" t="n">
        <v>210.68</v>
      </c>
      <c r="D14551" s="162" t="n">
        <v>0.107004</v>
      </c>
      <c r="E14551" s="162" t="n"/>
    </row>
    <row r="14552">
      <c r="B14552" s="161" t="n">
        <v>31412</v>
      </c>
      <c r="C14552" s="162" t="n">
        <v>211.28</v>
      </c>
      <c r="D14552" s="162" t="n">
        <v>0.108939</v>
      </c>
      <c r="E14552" s="162" t="n"/>
    </row>
    <row r="14553">
      <c r="B14553" s="161" t="n">
        <v>31414</v>
      </c>
      <c r="C14553" s="162" t="n">
        <v>209.59</v>
      </c>
      <c r="D14553" s="162" t="n">
        <v>0.100116</v>
      </c>
      <c r="E14553" s="162" t="n"/>
    </row>
    <row r="14554">
      <c r="B14554" s="161" t="n">
        <v>31415</v>
      </c>
      <c r="C14554" s="162" t="n">
        <v>210.88</v>
      </c>
      <c r="D14554" s="162" t="n">
        <v>0.105413</v>
      </c>
      <c r="E14554" s="162" t="n"/>
    </row>
    <row r="14555">
      <c r="B14555" s="161" t="n">
        <v>31418</v>
      </c>
      <c r="C14555" s="162" t="n">
        <v>210.65</v>
      </c>
      <c r="D14555" s="162" t="n">
        <v>0.103498</v>
      </c>
      <c r="E14555" s="162" t="n"/>
    </row>
    <row r="14556">
      <c r="B14556" s="161" t="n">
        <v>31419</v>
      </c>
      <c r="C14556" s="162" t="n">
        <v>213.8</v>
      </c>
      <c r="D14556" s="162" t="n">
        <v>0.117426</v>
      </c>
      <c r="E14556" s="162" t="n"/>
    </row>
    <row r="14557">
      <c r="B14557" s="161" t="n">
        <v>31420</v>
      </c>
      <c r="C14557" s="162" t="n">
        <v>207.97</v>
      </c>
      <c r="D14557" s="162" t="n">
        <v>0.08899</v>
      </c>
      <c r="E14557" s="162" t="n"/>
    </row>
    <row r="14558">
      <c r="B14558" s="161" t="n">
        <v>31421</v>
      </c>
      <c r="C14558" s="162" t="n">
        <v>206.11</v>
      </c>
      <c r="D14558" s="162" t="n">
        <v>0.079279</v>
      </c>
      <c r="E14558" s="162" t="n"/>
    </row>
    <row r="14559">
      <c r="B14559" s="161" t="n">
        <v>31422</v>
      </c>
      <c r="C14559" s="162" t="n">
        <v>205.96</v>
      </c>
      <c r="D14559" s="162" t="n">
        <v>0.077858</v>
      </c>
      <c r="E14559" s="162" t="n"/>
    </row>
    <row r="14560">
      <c r="B14560" s="161" t="n">
        <v>31425</v>
      </c>
      <c r="C14560" s="162" t="n">
        <v>206.72</v>
      </c>
      <c r="D14560" s="162" t="n">
        <v>0.080828</v>
      </c>
      <c r="E14560" s="162" t="n"/>
    </row>
    <row r="14561">
      <c r="B14561" s="161" t="n">
        <v>31426</v>
      </c>
      <c r="C14561" s="162" t="n">
        <v>206.64</v>
      </c>
      <c r="D14561" s="162" t="n">
        <v>0.07976</v>
      </c>
      <c r="E14561" s="162" t="n"/>
    </row>
    <row r="14562">
      <c r="B14562" s="161" t="n">
        <v>31427</v>
      </c>
      <c r="C14562" s="162" t="n">
        <v>208.26</v>
      </c>
      <c r="D14562" s="162" t="n">
        <v>0.08686199999999999</v>
      </c>
      <c r="E14562" s="162" t="n"/>
    </row>
    <row r="14563">
      <c r="B14563" s="161" t="n">
        <v>31428</v>
      </c>
      <c r="C14563" s="162" t="n">
        <v>209.17</v>
      </c>
      <c r="D14563" s="162" t="n">
        <v>0.090472</v>
      </c>
      <c r="E14563" s="162" t="n"/>
    </row>
    <row r="14564">
      <c r="B14564" s="161" t="n">
        <v>31429</v>
      </c>
      <c r="C14564" s="162" t="n">
        <v>208.43</v>
      </c>
      <c r="D14564" s="162" t="n">
        <v>0.086161</v>
      </c>
      <c r="E14564" s="162" t="n"/>
    </row>
    <row r="14565">
      <c r="B14565" s="161" t="n">
        <v>31432</v>
      </c>
      <c r="C14565" s="162" t="n">
        <v>207.53</v>
      </c>
      <c r="D14565" s="162" t="n">
        <v>0.08108899999999999</v>
      </c>
      <c r="E14565" s="162" t="n"/>
    </row>
    <row r="14566">
      <c r="B14566" s="161" t="n">
        <v>31433</v>
      </c>
      <c r="C14566" s="162" t="n">
        <v>205.79</v>
      </c>
      <c r="D14566" s="162" t="n">
        <v>0.07194399999999999</v>
      </c>
      <c r="E14566" s="162" t="n"/>
    </row>
    <row r="14567">
      <c r="B14567" s="161" t="n">
        <v>31434</v>
      </c>
      <c r="C14567" s="162" t="n">
        <v>203.49</v>
      </c>
      <c r="D14567" s="162" t="n">
        <v>0.060045</v>
      </c>
      <c r="E14567" s="162" t="n"/>
    </row>
    <row r="14568">
      <c r="B14568" s="161" t="n">
        <v>31435</v>
      </c>
      <c r="C14568" s="162" t="n">
        <v>204.25</v>
      </c>
      <c r="D14568" s="162" t="n">
        <v>0.063125</v>
      </c>
      <c r="E14568" s="162" t="n"/>
    </row>
    <row r="14569">
      <c r="B14569" s="161" t="n">
        <v>31436</v>
      </c>
      <c r="C14569" s="162" t="n">
        <v>206.43</v>
      </c>
      <c r="D14569" s="162" t="n">
        <v>0.073058</v>
      </c>
      <c r="E14569" s="162" t="n"/>
    </row>
    <row r="14570">
      <c r="B14570" s="161" t="n">
        <v>31439</v>
      </c>
      <c r="C14570" s="162" t="n">
        <v>207.39</v>
      </c>
      <c r="D14570" s="162" t="n">
        <v>0.076998</v>
      </c>
      <c r="E14570" s="162" t="n"/>
    </row>
    <row r="14571">
      <c r="B14571" s="161" t="n">
        <v>31440</v>
      </c>
      <c r="C14571" s="162" t="n">
        <v>209.81</v>
      </c>
      <c r="D14571" s="162" t="n">
        <v>0.087848</v>
      </c>
      <c r="E14571" s="162" t="n"/>
    </row>
    <row r="14572">
      <c r="B14572" s="161" t="n">
        <v>31441</v>
      </c>
      <c r="C14572" s="162" t="n">
        <v>210.29</v>
      </c>
      <c r="D14572" s="162" t="n">
        <v>0.089376</v>
      </c>
      <c r="E14572" s="162" t="n"/>
    </row>
    <row r="14573">
      <c r="B14573" s="161" t="n">
        <v>31442</v>
      </c>
      <c r="C14573" s="162" t="n">
        <v>209.33</v>
      </c>
      <c r="D14573" s="162" t="n">
        <v>0.084082</v>
      </c>
      <c r="E14573" s="162" t="n"/>
    </row>
    <row r="14574">
      <c r="B14574" s="161" t="n">
        <v>31443</v>
      </c>
      <c r="C14574" s="162" t="n">
        <v>211.78</v>
      </c>
      <c r="D14574" s="162" t="n">
        <v>0.094915</v>
      </c>
      <c r="E14574" s="162" t="n"/>
    </row>
    <row r="14575">
      <c r="B14575" s="161" t="n">
        <v>31446</v>
      </c>
      <c r="C14575" s="162" t="n">
        <v>213.96</v>
      </c>
      <c r="D14575" s="162" t="n">
        <v>0.104303</v>
      </c>
      <c r="E14575" s="162" t="n"/>
    </row>
    <row r="14576">
      <c r="B14576" s="161" t="n">
        <v>31447</v>
      </c>
      <c r="C14576" s="162" t="n">
        <v>212.79</v>
      </c>
      <c r="D14576" s="162" t="n">
        <v>0.09798800000000001</v>
      </c>
      <c r="E14576" s="162" t="n"/>
    </row>
    <row r="14577">
      <c r="B14577" s="161" t="n">
        <v>31448</v>
      </c>
      <c r="C14577" s="162" t="n">
        <v>212.96</v>
      </c>
      <c r="D14577" s="162" t="n">
        <v>0.097981</v>
      </c>
      <c r="E14577" s="162" t="n"/>
    </row>
    <row r="14578">
      <c r="B14578" s="161" t="n">
        <v>31449</v>
      </c>
      <c r="C14578" s="162" t="n">
        <v>213.47</v>
      </c>
      <c r="D14578" s="162" t="n">
        <v>0.099565</v>
      </c>
      <c r="E14578" s="162" t="n"/>
    </row>
    <row r="14579">
      <c r="B14579" s="161" t="n">
        <v>31450</v>
      </c>
      <c r="C14579" s="162" t="n">
        <v>214.56</v>
      </c>
      <c r="D14579" s="162" t="n">
        <v>0.103853</v>
      </c>
      <c r="E14579" s="162" t="n"/>
    </row>
    <row r="14580">
      <c r="B14580" s="161" t="n">
        <v>31453</v>
      </c>
      <c r="C14580" s="162" t="n">
        <v>216.24</v>
      </c>
      <c r="D14580" s="162" t="n">
        <v>0.110773</v>
      </c>
      <c r="E14580" s="162" t="n"/>
    </row>
    <row r="14581">
      <c r="B14581" s="161" t="n">
        <v>31454</v>
      </c>
      <c r="C14581" s="162" t="n">
        <v>215.92</v>
      </c>
      <c r="D14581" s="162" t="n">
        <v>0.108381</v>
      </c>
      <c r="E14581" s="162" t="n"/>
    </row>
    <row r="14582">
      <c r="B14582" s="161" t="n">
        <v>31455</v>
      </c>
      <c r="C14582" s="162" t="n">
        <v>215.97</v>
      </c>
      <c r="D14582" s="162" t="n">
        <v>0.10768</v>
      </c>
      <c r="E14582" s="162" t="n"/>
    </row>
    <row r="14583">
      <c r="B14583" s="161" t="n">
        <v>31456</v>
      </c>
      <c r="C14583" s="162" t="n">
        <v>217.4</v>
      </c>
      <c r="D14583" s="162" t="n">
        <v>0.113274</v>
      </c>
      <c r="E14583" s="162" t="n"/>
    </row>
    <row r="14584">
      <c r="B14584" s="161" t="n">
        <v>31457</v>
      </c>
      <c r="C14584" s="162" t="n">
        <v>219.76</v>
      </c>
      <c r="D14584" s="162" t="n">
        <v>0.123022</v>
      </c>
      <c r="E14584" s="162" t="n"/>
    </row>
    <row r="14585">
      <c r="B14585" s="161" t="n">
        <v>31461</v>
      </c>
      <c r="C14585" s="162" t="n">
        <v>222.45</v>
      </c>
      <c r="D14585" s="162" t="n">
        <v>0.134098</v>
      </c>
      <c r="E14585" s="162" t="n"/>
    </row>
    <row r="14586">
      <c r="B14586" s="161" t="n">
        <v>31462</v>
      </c>
      <c r="C14586" s="162" t="n">
        <v>219.76</v>
      </c>
      <c r="D14586" s="162" t="n">
        <v>0.12091</v>
      </c>
      <c r="E14586" s="162" t="n"/>
    </row>
    <row r="14587">
      <c r="B14587" s="161" t="n">
        <v>31463</v>
      </c>
      <c r="C14587" s="162" t="n">
        <v>222.22</v>
      </c>
      <c r="D14587" s="162" t="n">
        <v>0.130978</v>
      </c>
      <c r="E14587" s="162" t="n"/>
    </row>
    <row r="14588">
      <c r="B14588" s="161" t="n">
        <v>31464</v>
      </c>
      <c r="C14588" s="162" t="n">
        <v>224.62</v>
      </c>
      <c r="D14588" s="162" t="n">
        <v>0.140592</v>
      </c>
      <c r="E14588" s="162" t="n"/>
    </row>
    <row r="14589">
      <c r="B14589" s="161" t="n">
        <v>31467</v>
      </c>
      <c r="C14589" s="162" t="n">
        <v>224.34</v>
      </c>
      <c r="D14589" s="162" t="n">
        <v>0.138259</v>
      </c>
      <c r="E14589" s="162" t="n"/>
    </row>
    <row r="14590">
      <c r="B14590" s="161" t="n">
        <v>31468</v>
      </c>
      <c r="C14590" s="162" t="n">
        <v>223.79</v>
      </c>
      <c r="D14590" s="162" t="n">
        <v>0.134794</v>
      </c>
      <c r="E14590" s="162" t="n"/>
    </row>
    <row r="14591">
      <c r="B14591" s="161" t="n">
        <v>31469</v>
      </c>
      <c r="C14591" s="162" t="n">
        <v>224.04</v>
      </c>
      <c r="D14591" s="162" t="n">
        <v>0.134902</v>
      </c>
      <c r="E14591" s="162" t="n"/>
    </row>
    <row r="14592">
      <c r="B14592" s="161" t="n">
        <v>31470</v>
      </c>
      <c r="C14592" s="162" t="n">
        <v>226.77</v>
      </c>
      <c r="D14592" s="162" t="n">
        <v>0.145919</v>
      </c>
      <c r="E14592" s="162" t="n"/>
    </row>
    <row r="14593">
      <c r="B14593" s="161" t="n">
        <v>31471</v>
      </c>
      <c r="C14593" s="162" t="n">
        <v>226.92</v>
      </c>
      <c r="D14593" s="162" t="n">
        <v>0.1455</v>
      </c>
      <c r="E14593" s="162" t="n"/>
    </row>
    <row r="14594">
      <c r="B14594" s="161" t="n">
        <v>31474</v>
      </c>
      <c r="C14594" s="162" t="n">
        <v>225.42</v>
      </c>
      <c r="D14594" s="162" t="n">
        <v>0.137855</v>
      </c>
      <c r="E14594" s="162" t="n"/>
    </row>
    <row r="14595">
      <c r="B14595" s="161" t="n">
        <v>31475</v>
      </c>
      <c r="C14595" s="162" t="n">
        <v>224.38</v>
      </c>
      <c r="D14595" s="162" t="n">
        <v>0.13229</v>
      </c>
      <c r="E14595" s="162" t="n"/>
    </row>
    <row r="14596">
      <c r="B14596" s="161" t="n">
        <v>31476</v>
      </c>
      <c r="C14596" s="162" t="n">
        <v>224.34</v>
      </c>
      <c r="D14596" s="162" t="n">
        <v>0.131231</v>
      </c>
      <c r="E14596" s="162" t="n"/>
    </row>
    <row r="14597">
      <c r="B14597" s="161" t="n">
        <v>31477</v>
      </c>
      <c r="C14597" s="162" t="n">
        <v>225.13</v>
      </c>
      <c r="D14597" s="162" t="n">
        <v>0.133845</v>
      </c>
      <c r="E14597" s="162" t="n"/>
    </row>
    <row r="14598">
      <c r="B14598" s="161" t="n">
        <v>31478</v>
      </c>
      <c r="C14598" s="162" t="n">
        <v>225.57</v>
      </c>
      <c r="D14598" s="162" t="n">
        <v>0.134858</v>
      </c>
      <c r="E14598" s="162" t="n"/>
    </row>
    <row r="14599">
      <c r="B14599" s="161" t="n">
        <v>31481</v>
      </c>
      <c r="C14599" s="162" t="n">
        <v>226.58</v>
      </c>
      <c r="D14599" s="162" t="n">
        <v>0.138338</v>
      </c>
      <c r="E14599" s="162" t="n"/>
    </row>
    <row r="14600">
      <c r="B14600" s="161" t="n">
        <v>31482</v>
      </c>
      <c r="C14600" s="162" t="n">
        <v>231.69</v>
      </c>
      <c r="D14600" s="162" t="n">
        <v>0.159541</v>
      </c>
      <c r="E14600" s="162" t="n"/>
    </row>
    <row r="14601">
      <c r="B14601" s="161" t="n">
        <v>31483</v>
      </c>
      <c r="C14601" s="162" t="n">
        <v>232.54</v>
      </c>
      <c r="D14601" s="162" t="n">
        <v>0.162072</v>
      </c>
      <c r="E14601" s="162" t="n"/>
    </row>
    <row r="14602">
      <c r="B14602" s="161" t="n">
        <v>31484</v>
      </c>
      <c r="C14602" s="162" t="n">
        <v>233.19</v>
      </c>
      <c r="D14602" s="162" t="n">
        <v>0.163714</v>
      </c>
      <c r="E14602" s="162" t="n"/>
    </row>
    <row r="14603">
      <c r="B14603" s="161" t="n">
        <v>31485</v>
      </c>
      <c r="C14603" s="162" t="n">
        <v>236.55</v>
      </c>
      <c r="D14603" s="162" t="n">
        <v>0.176788</v>
      </c>
      <c r="E14603" s="162" t="n"/>
    </row>
    <row r="14604">
      <c r="B14604" s="161" t="n">
        <v>31488</v>
      </c>
      <c r="C14604" s="162" t="n">
        <v>234.67</v>
      </c>
      <c r="D14604" s="162" t="n">
        <v>0.167671</v>
      </c>
      <c r="E14604" s="162" t="n"/>
    </row>
    <row r="14605">
      <c r="B14605" s="161" t="n">
        <v>31489</v>
      </c>
      <c r="C14605" s="162" t="n">
        <v>235.78</v>
      </c>
      <c r="D14605" s="162" t="n">
        <v>0.17122</v>
      </c>
      <c r="E14605" s="162" t="n"/>
    </row>
    <row r="14606">
      <c r="B14606" s="161" t="n">
        <v>31490</v>
      </c>
      <c r="C14606" s="162" t="n">
        <v>235.6</v>
      </c>
      <c r="D14606" s="162" t="n">
        <v>0.16931</v>
      </c>
      <c r="E14606" s="162" t="n"/>
    </row>
    <row r="14607">
      <c r="B14607" s="161" t="n">
        <v>31491</v>
      </c>
      <c r="C14607" s="162" t="n">
        <v>236.54</v>
      </c>
      <c r="D14607" s="162" t="n">
        <v>0.172127</v>
      </c>
      <c r="E14607" s="162" t="n"/>
    </row>
    <row r="14608">
      <c r="B14608" s="161" t="n">
        <v>31492</v>
      </c>
      <c r="C14608" s="162" t="n">
        <v>233.34</v>
      </c>
      <c r="D14608" s="162" t="n">
        <v>0.157445</v>
      </c>
      <c r="E14608" s="162" t="n"/>
    </row>
    <row r="14609">
      <c r="B14609" s="161" t="n">
        <v>31495</v>
      </c>
      <c r="C14609" s="162" t="n">
        <v>235.33</v>
      </c>
      <c r="D14609" s="162" t="n">
        <v>0.164793</v>
      </c>
      <c r="E14609" s="162" t="n"/>
    </row>
    <row r="14610">
      <c r="B14610" s="161" t="n">
        <v>31496</v>
      </c>
      <c r="C14610" s="162" t="n">
        <v>234.72</v>
      </c>
      <c r="D14610" s="162" t="n">
        <v>0.161066</v>
      </c>
      <c r="E14610" s="162" t="n"/>
    </row>
    <row r="14611">
      <c r="B14611" s="161" t="n">
        <v>31497</v>
      </c>
      <c r="C14611" s="162" t="n">
        <v>237.3</v>
      </c>
      <c r="D14611" s="162" t="n">
        <v>0.170791</v>
      </c>
      <c r="E14611" s="162" t="n"/>
    </row>
    <row r="14612">
      <c r="B14612" s="161" t="n">
        <v>31498</v>
      </c>
      <c r="C14612" s="162" t="n">
        <v>238.97</v>
      </c>
      <c r="D14612" s="162" t="n">
        <v>0.176521</v>
      </c>
      <c r="E14612" s="162" t="n"/>
    </row>
    <row r="14613">
      <c r="B14613" s="161" t="n">
        <v>31502</v>
      </c>
      <c r="C14613" s="162" t="n">
        <v>238.9</v>
      </c>
      <c r="D14613" s="162" t="n">
        <v>0.174891</v>
      </c>
      <c r="E14613" s="162" t="n"/>
    </row>
    <row r="14614">
      <c r="B14614" s="161" t="n">
        <v>31503</v>
      </c>
      <c r="C14614" s="162" t="n">
        <v>235.14</v>
      </c>
      <c r="D14614" s="162" t="n">
        <v>0.15783</v>
      </c>
      <c r="E14614" s="162" t="n"/>
    </row>
    <row r="14615">
      <c r="B14615" s="161" t="n">
        <v>31504</v>
      </c>
      <c r="C14615" s="162" t="n">
        <v>235.71</v>
      </c>
      <c r="D14615" s="162" t="n">
        <v>0.159028</v>
      </c>
      <c r="E14615" s="162" t="n"/>
    </row>
    <row r="14616">
      <c r="B14616" s="161" t="n">
        <v>31505</v>
      </c>
      <c r="C14616" s="162" t="n">
        <v>232.47</v>
      </c>
      <c r="D14616" s="162" t="n">
        <v>0.144065</v>
      </c>
      <c r="E14616" s="162" t="n"/>
    </row>
    <row r="14617">
      <c r="B14617" s="161" t="n">
        <v>31506</v>
      </c>
      <c r="C14617" s="162" t="n">
        <v>228.69</v>
      </c>
      <c r="D14617" s="162" t="n">
        <v>0.126627</v>
      </c>
      <c r="E14617" s="162" t="n"/>
    </row>
    <row r="14618">
      <c r="B14618" s="161" t="n">
        <v>31509</v>
      </c>
      <c r="C14618" s="162" t="n">
        <v>228.63</v>
      </c>
      <c r="D14618" s="162" t="n">
        <v>0.125325</v>
      </c>
      <c r="E14618" s="162" t="n"/>
    </row>
    <row r="14619">
      <c r="B14619" s="161" t="n">
        <v>31510</v>
      </c>
      <c r="C14619" s="162" t="n">
        <v>233.52</v>
      </c>
      <c r="D14619" s="162" t="n">
        <v>0.1454</v>
      </c>
      <c r="E14619" s="162" t="n"/>
    </row>
    <row r="14620">
      <c r="B14620" s="161" t="n">
        <v>31511</v>
      </c>
      <c r="C14620" s="162" t="n">
        <v>233.75</v>
      </c>
      <c r="D14620" s="162" t="n">
        <v>0.145281</v>
      </c>
      <c r="E14620" s="162" t="n"/>
    </row>
    <row r="14621">
      <c r="B14621" s="161" t="n">
        <v>31512</v>
      </c>
      <c r="C14621" s="162" t="n">
        <v>236.44</v>
      </c>
      <c r="D14621" s="162" t="n">
        <v>0.155569</v>
      </c>
      <c r="E14621" s="162" t="n"/>
    </row>
    <row r="14622">
      <c r="B14622" s="161" t="n">
        <v>31513</v>
      </c>
      <c r="C14622" s="162" t="n">
        <v>235.97</v>
      </c>
      <c r="D14622" s="162" t="n">
        <v>0.152445</v>
      </c>
      <c r="E14622" s="162" t="n"/>
    </row>
    <row r="14623">
      <c r="B14623" s="161" t="n">
        <v>31516</v>
      </c>
      <c r="C14623" s="162" t="n">
        <v>237.28</v>
      </c>
      <c r="D14623" s="162" t="n">
        <v>0.156846</v>
      </c>
      <c r="E14623" s="162" t="n"/>
    </row>
    <row r="14624">
      <c r="B14624" s="161" t="n">
        <v>31517</v>
      </c>
      <c r="C14624" s="162" t="n">
        <v>237.73</v>
      </c>
      <c r="D14624" s="162" t="n">
        <v>0.15761</v>
      </c>
      <c r="E14624" s="162" t="n"/>
    </row>
    <row r="14625">
      <c r="B14625" s="161" t="n">
        <v>31518</v>
      </c>
      <c r="C14625" s="162" t="n">
        <v>242.22</v>
      </c>
      <c r="D14625" s="162" t="n">
        <v>0.175096</v>
      </c>
      <c r="E14625" s="162" t="n"/>
    </row>
    <row r="14626">
      <c r="B14626" s="161" t="n">
        <v>31519</v>
      </c>
      <c r="C14626" s="162" t="n">
        <v>243.03</v>
      </c>
      <c r="D14626" s="162" t="n">
        <v>0.17718</v>
      </c>
      <c r="E14626" s="162" t="n"/>
    </row>
    <row r="14627">
      <c r="B14627" s="161" t="n">
        <v>31520</v>
      </c>
      <c r="C14627" s="162" t="n">
        <v>242.38</v>
      </c>
      <c r="D14627" s="162" t="n">
        <v>0.173252</v>
      </c>
      <c r="E14627" s="162" t="n"/>
    </row>
    <row r="14628">
      <c r="B14628" s="161" t="n">
        <v>31523</v>
      </c>
      <c r="C14628" s="162" t="n">
        <v>244.74</v>
      </c>
      <c r="D14628" s="162" t="n">
        <v>0.181661</v>
      </c>
      <c r="E14628" s="162" t="n"/>
    </row>
    <row r="14629">
      <c r="B14629" s="161" t="n">
        <v>31524</v>
      </c>
      <c r="C14629" s="162" t="n">
        <v>242.42</v>
      </c>
      <c r="D14629" s="162" t="n">
        <v>0.1709</v>
      </c>
      <c r="E14629" s="162" t="n"/>
    </row>
    <row r="14630">
      <c r="B14630" s="161" t="n">
        <v>31525</v>
      </c>
      <c r="C14630" s="162" t="n">
        <v>241.75</v>
      </c>
      <c r="D14630" s="162" t="n">
        <v>0.166893</v>
      </c>
      <c r="E14630" s="162" t="n"/>
    </row>
    <row r="14631">
      <c r="B14631" s="161" t="n">
        <v>31526</v>
      </c>
      <c r="C14631" s="162" t="n">
        <v>242.02</v>
      </c>
      <c r="D14631" s="162" t="n">
        <v>0.166797</v>
      </c>
      <c r="E14631" s="162" t="n"/>
    </row>
    <row r="14632">
      <c r="B14632" s="161" t="n">
        <v>31527</v>
      </c>
      <c r="C14632" s="162" t="n">
        <v>242.29</v>
      </c>
      <c r="D14632" s="162" t="n">
        <v>0.166708</v>
      </c>
      <c r="E14632" s="162" t="n"/>
    </row>
    <row r="14633">
      <c r="B14633" s="161" t="n">
        <v>31530</v>
      </c>
      <c r="C14633" s="162" t="n">
        <v>243.08</v>
      </c>
      <c r="D14633" s="162" t="n">
        <v>0.16875</v>
      </c>
      <c r="E14633" s="162" t="n"/>
    </row>
    <row r="14634">
      <c r="B14634" s="161" t="n">
        <v>31531</v>
      </c>
      <c r="C14634" s="162" t="n">
        <v>240.51</v>
      </c>
      <c r="D14634" s="162" t="n">
        <v>0.156958</v>
      </c>
      <c r="E14634" s="162" t="n"/>
    </row>
    <row r="14635">
      <c r="B14635" s="161" t="n">
        <v>31532</v>
      </c>
      <c r="C14635" s="162" t="n">
        <v>235.52</v>
      </c>
      <c r="D14635" s="162" t="n">
        <v>0.135</v>
      </c>
      <c r="E14635" s="162" t="n"/>
    </row>
    <row r="14636">
      <c r="B14636" s="161" t="n">
        <v>31533</v>
      </c>
      <c r="C14636" s="162" t="n">
        <v>235.16</v>
      </c>
      <c r="D14636" s="162" t="n">
        <v>0.132511</v>
      </c>
      <c r="E14636" s="162" t="n"/>
    </row>
    <row r="14637">
      <c r="B14637" s="161" t="n">
        <v>31534</v>
      </c>
      <c r="C14637" s="162" t="n">
        <v>234.79</v>
      </c>
      <c r="D14637" s="162" t="n">
        <v>0.129956</v>
      </c>
      <c r="E14637" s="162" t="n"/>
    </row>
    <row r="14638">
      <c r="B14638" s="161" t="n">
        <v>31537</v>
      </c>
      <c r="C14638" s="162" t="n">
        <v>237.73</v>
      </c>
      <c r="D14638" s="162" t="n">
        <v>0.141367</v>
      </c>
      <c r="E14638" s="162" t="n"/>
    </row>
    <row r="14639">
      <c r="B14639" s="161" t="n">
        <v>31538</v>
      </c>
      <c r="C14639" s="162" t="n">
        <v>237.24</v>
      </c>
      <c r="D14639" s="162" t="n">
        <v>0.138265</v>
      </c>
      <c r="E14639" s="162" t="n"/>
    </row>
    <row r="14640">
      <c r="B14640" s="161" t="n">
        <v>31539</v>
      </c>
      <c r="C14640" s="162" t="n">
        <v>236.08</v>
      </c>
      <c r="D14640" s="162" t="n">
        <v>0.132311</v>
      </c>
      <c r="E14640" s="162" t="n"/>
    </row>
    <row r="14641">
      <c r="B14641" s="161" t="n">
        <v>31540</v>
      </c>
      <c r="C14641" s="162" t="n">
        <v>237.13</v>
      </c>
      <c r="D14641" s="162" t="n">
        <v>0.135648</v>
      </c>
      <c r="E14641" s="162" t="n"/>
    </row>
    <row r="14642">
      <c r="B14642" s="161" t="n">
        <v>31541</v>
      </c>
      <c r="C14642" s="162" t="n">
        <v>237.85</v>
      </c>
      <c r="D14642" s="162" t="n">
        <v>0.137575</v>
      </c>
      <c r="E14642" s="162" t="n"/>
    </row>
    <row r="14643">
      <c r="B14643" s="161" t="n">
        <v>31544</v>
      </c>
      <c r="C14643" s="162" t="n">
        <v>237.58</v>
      </c>
      <c r="D14643" s="162" t="n">
        <v>0.13535</v>
      </c>
      <c r="E14643" s="162" t="n"/>
    </row>
    <row r="14644">
      <c r="B14644" s="161" t="n">
        <v>31545</v>
      </c>
      <c r="C14644" s="162" t="n">
        <v>236.41</v>
      </c>
      <c r="D14644" s="162" t="n">
        <v>0.129286</v>
      </c>
      <c r="E14644" s="162" t="n"/>
    </row>
    <row r="14645">
      <c r="B14645" s="161" t="n">
        <v>31546</v>
      </c>
      <c r="C14645" s="162" t="n">
        <v>237.54</v>
      </c>
      <c r="D14645" s="162" t="n">
        <v>0.132909</v>
      </c>
      <c r="E14645" s="162" t="n"/>
    </row>
    <row r="14646">
      <c r="B14646" s="161" t="n">
        <v>31547</v>
      </c>
      <c r="C14646" s="162" t="n">
        <v>234.43</v>
      </c>
      <c r="D14646" s="162" t="n">
        <v>0.118684</v>
      </c>
      <c r="E14646" s="162" t="n"/>
    </row>
    <row r="14647">
      <c r="B14647" s="161" t="n">
        <v>31548</v>
      </c>
      <c r="C14647" s="162" t="n">
        <v>232.76</v>
      </c>
      <c r="D14647" s="162" t="n">
        <v>0.110559</v>
      </c>
      <c r="E14647" s="162" t="n"/>
    </row>
    <row r="14648">
      <c r="B14648" s="161" t="n">
        <v>31551</v>
      </c>
      <c r="C14648" s="162" t="n">
        <v>233.2</v>
      </c>
      <c r="D14648" s="162" t="n">
        <v>0.111447</v>
      </c>
      <c r="E14648" s="162" t="n"/>
    </row>
    <row r="14649">
      <c r="B14649" s="161" t="n">
        <v>31552</v>
      </c>
      <c r="C14649" s="162" t="n">
        <v>236.11</v>
      </c>
      <c r="D14649" s="162" t="n">
        <v>0.122759</v>
      </c>
      <c r="E14649" s="162" t="n"/>
    </row>
    <row r="14650">
      <c r="B14650" s="161" t="n">
        <v>31553</v>
      </c>
      <c r="C14650" s="162" t="n">
        <v>235.45</v>
      </c>
      <c r="D14650" s="162" t="n">
        <v>0.118823</v>
      </c>
      <c r="E14650" s="162" t="n"/>
    </row>
    <row r="14651">
      <c r="B14651" s="161" t="n">
        <v>31554</v>
      </c>
      <c r="C14651" s="162" t="n">
        <v>240.12</v>
      </c>
      <c r="D14651" s="162" t="n">
        <v>0.13721</v>
      </c>
      <c r="E14651" s="162" t="n"/>
    </row>
    <row r="14652">
      <c r="B14652" s="161" t="n">
        <v>31555</v>
      </c>
      <c r="C14652" s="162" t="n">
        <v>241.35</v>
      </c>
      <c r="D14652" s="162" t="n">
        <v>0.141068</v>
      </c>
      <c r="E14652" s="162" t="n"/>
    </row>
    <row r="14653">
      <c r="B14653" s="161" t="n">
        <v>31559</v>
      </c>
      <c r="C14653" s="162" t="n">
        <v>244.75</v>
      </c>
      <c r="D14653" s="162" t="n">
        <v>0.153712</v>
      </c>
      <c r="E14653" s="162" t="n"/>
    </row>
    <row r="14654">
      <c r="B14654" s="161" t="n">
        <v>31560</v>
      </c>
      <c r="C14654" s="162" t="n">
        <v>246.63</v>
      </c>
      <c r="D14654" s="162" t="n">
        <v>0.159959</v>
      </c>
      <c r="E14654" s="162" t="n"/>
    </row>
    <row r="14655">
      <c r="B14655" s="161" t="n">
        <v>31561</v>
      </c>
      <c r="C14655" s="162" t="n">
        <v>247.98</v>
      </c>
      <c r="D14655" s="162" t="n">
        <v>0.163976</v>
      </c>
      <c r="E14655" s="162" t="n"/>
    </row>
    <row r="14656">
      <c r="B14656" s="161" t="n">
        <v>31562</v>
      </c>
      <c r="C14656" s="162" t="n">
        <v>247.35</v>
      </c>
      <c r="D14656" s="162" t="n">
        <v>0.160009</v>
      </c>
      <c r="E14656" s="162" t="n"/>
    </row>
    <row r="14657">
      <c r="B14657" s="161" t="n">
        <v>31565</v>
      </c>
      <c r="C14657" s="162" t="n">
        <v>245.04</v>
      </c>
      <c r="D14657" s="162" t="n">
        <v>0.149257</v>
      </c>
      <c r="E14657" s="162" t="n"/>
    </row>
    <row r="14658">
      <c r="B14658" s="161" t="n">
        <v>31566</v>
      </c>
      <c r="C14658" s="162" t="n">
        <v>245.51</v>
      </c>
      <c r="D14658" s="162" t="n">
        <v>0.149766</v>
      </c>
      <c r="E14658" s="162" t="n"/>
    </row>
    <row r="14659">
      <c r="B14659" s="161" t="n">
        <v>31567</v>
      </c>
      <c r="C14659" s="162" t="n">
        <v>243.94</v>
      </c>
      <c r="D14659" s="162" t="n">
        <v>0.14199</v>
      </c>
      <c r="E14659" s="162" t="n"/>
    </row>
    <row r="14660">
      <c r="B14660" s="161" t="n">
        <v>31568</v>
      </c>
      <c r="C14660" s="162" t="n">
        <v>245.65</v>
      </c>
      <c r="D14660" s="162" t="n">
        <v>0.147617</v>
      </c>
      <c r="E14660" s="162" t="n"/>
    </row>
    <row r="14661">
      <c r="B14661" s="161" t="n">
        <v>31569</v>
      </c>
      <c r="C14661" s="162" t="n">
        <v>245.67</v>
      </c>
      <c r="D14661" s="162" t="n">
        <v>0.146366</v>
      </c>
      <c r="E14661" s="162" t="n"/>
    </row>
    <row r="14662">
      <c r="B14662" s="161" t="n">
        <v>31572</v>
      </c>
      <c r="C14662" s="162" t="n">
        <v>239.96</v>
      </c>
      <c r="D14662" s="162" t="n">
        <v>0.12161</v>
      </c>
      <c r="E14662" s="162" t="n"/>
    </row>
    <row r="14663">
      <c r="B14663" s="161" t="n">
        <v>31573</v>
      </c>
      <c r="C14663" s="162" t="n">
        <v>239.58</v>
      </c>
      <c r="D14663" s="162" t="n">
        <v>0.118793</v>
      </c>
      <c r="E14663" s="162" t="n"/>
    </row>
    <row r="14664">
      <c r="B14664" s="161" t="n">
        <v>31574</v>
      </c>
      <c r="C14664" s="162" t="n">
        <v>241.13</v>
      </c>
      <c r="D14664" s="162" t="n">
        <v>0.123978</v>
      </c>
      <c r="E14664" s="162" t="n"/>
    </row>
    <row r="14665">
      <c r="B14665" s="161" t="n">
        <v>31575</v>
      </c>
      <c r="C14665" s="162" t="n">
        <v>241.49</v>
      </c>
      <c r="D14665" s="162" t="n">
        <v>0.124217</v>
      </c>
      <c r="E14665" s="162" t="n"/>
    </row>
    <row r="14666">
      <c r="B14666" s="161" t="n">
        <v>31576</v>
      </c>
      <c r="C14666" s="162" t="n">
        <v>245.73</v>
      </c>
      <c r="D14666" s="162" t="n">
        <v>0.140289</v>
      </c>
      <c r="E14666" s="162" t="n"/>
    </row>
    <row r="14667">
      <c r="B14667" s="161" t="n">
        <v>31579</v>
      </c>
      <c r="C14667" s="162" t="n">
        <v>246.13</v>
      </c>
      <c r="D14667" s="162" t="n">
        <v>0.140578</v>
      </c>
      <c r="E14667" s="162" t="n"/>
    </row>
    <row r="14668">
      <c r="B14668" s="161" t="n">
        <v>31580</v>
      </c>
      <c r="C14668" s="162" t="n">
        <v>244.35</v>
      </c>
      <c r="D14668" s="162" t="n">
        <v>0.132017</v>
      </c>
      <c r="E14668" s="162" t="n"/>
    </row>
    <row r="14669">
      <c r="B14669" s="161" t="n">
        <v>31581</v>
      </c>
      <c r="C14669" s="162" t="n">
        <v>244.99</v>
      </c>
      <c r="D14669" s="162" t="n">
        <v>0.133301</v>
      </c>
      <c r="E14669" s="162" t="n"/>
    </row>
    <row r="14670">
      <c r="B14670" s="161" t="n">
        <v>31582</v>
      </c>
      <c r="C14670" s="162" t="n">
        <v>244.06</v>
      </c>
      <c r="D14670" s="162" t="n">
        <v>0.128177</v>
      </c>
      <c r="E14670" s="162" t="n"/>
    </row>
    <row r="14671">
      <c r="B14671" s="161" t="n">
        <v>31583</v>
      </c>
      <c r="C14671" s="162" t="n">
        <v>247.58</v>
      </c>
      <c r="D14671" s="162" t="n">
        <v>0.141093</v>
      </c>
      <c r="E14671" s="162" t="n"/>
    </row>
    <row r="14672">
      <c r="B14672" s="161" t="n">
        <v>31586</v>
      </c>
      <c r="C14672" s="162" t="n">
        <v>245.26</v>
      </c>
      <c r="D14672" s="162" t="n">
        <v>0.130353</v>
      </c>
      <c r="E14672" s="162" t="n"/>
    </row>
    <row r="14673">
      <c r="B14673" s="161" t="n">
        <v>31587</v>
      </c>
      <c r="C14673" s="162" t="n">
        <v>247.03</v>
      </c>
      <c r="D14673" s="162" t="n">
        <v>0.13618</v>
      </c>
      <c r="E14673" s="162" t="n"/>
    </row>
    <row r="14674">
      <c r="B14674" s="161" t="n">
        <v>31588</v>
      </c>
      <c r="C14674" s="162" t="n">
        <v>248.93</v>
      </c>
      <c r="D14674" s="162" t="n">
        <v>0.142404</v>
      </c>
      <c r="E14674" s="162" t="n"/>
    </row>
    <row r="14675">
      <c r="B14675" s="161" t="n">
        <v>31589</v>
      </c>
      <c r="C14675" s="162" t="n">
        <v>248.74</v>
      </c>
      <c r="D14675" s="162" t="n">
        <v>0.140166</v>
      </c>
      <c r="E14675" s="162" t="n"/>
    </row>
    <row r="14676">
      <c r="B14676" s="161" t="n">
        <v>31590</v>
      </c>
      <c r="C14676" s="162" t="n">
        <v>249.6</v>
      </c>
      <c r="D14676" s="162" t="n">
        <v>0.142094</v>
      </c>
      <c r="E14676" s="162" t="n"/>
    </row>
    <row r="14677">
      <c r="B14677" s="161" t="n">
        <v>31593</v>
      </c>
      <c r="C14677" s="162" t="n">
        <v>250.84</v>
      </c>
      <c r="D14677" s="162" t="n">
        <v>0.145483</v>
      </c>
      <c r="E14677" s="162" t="n"/>
    </row>
    <row r="14678">
      <c r="B14678" s="161" t="n">
        <v>31594</v>
      </c>
      <c r="C14678" s="162" t="n">
        <v>252.04</v>
      </c>
      <c r="D14678" s="162" t="n">
        <v>0.148662</v>
      </c>
      <c r="E14678" s="162" t="n"/>
    </row>
    <row r="14679">
      <c r="B14679" s="161" t="n">
        <v>31595</v>
      </c>
      <c r="C14679" s="162" t="n">
        <v>252.7</v>
      </c>
      <c r="D14679" s="162" t="n">
        <v>0.149636</v>
      </c>
      <c r="E14679" s="162" t="n"/>
    </row>
    <row r="14680">
      <c r="B14680" s="161" t="n">
        <v>31596</v>
      </c>
      <c r="C14680" s="162" t="n">
        <v>251.79</v>
      </c>
      <c r="D14680" s="162" t="n">
        <v>0.14442</v>
      </c>
      <c r="E14680" s="162" t="n"/>
    </row>
    <row r="14681">
      <c r="B14681" s="161" t="n">
        <v>31600</v>
      </c>
      <c r="C14681" s="162" t="n">
        <v>244.05</v>
      </c>
      <c r="D14681" s="162" t="n">
        <v>0.111807</v>
      </c>
      <c r="E14681" s="162" t="n"/>
    </row>
    <row r="14682">
      <c r="B14682" s="161" t="n">
        <v>31601</v>
      </c>
      <c r="C14682" s="162" t="n">
        <v>241.59</v>
      </c>
      <c r="D14682" s="162" t="n">
        <v>0.100312</v>
      </c>
      <c r="E14682" s="162" t="n"/>
    </row>
    <row r="14683">
      <c r="B14683" s="161" t="n">
        <v>31602</v>
      </c>
      <c r="C14683" s="162" t="n">
        <v>242.82</v>
      </c>
      <c r="D14683" s="162" t="n">
        <v>0.104053</v>
      </c>
      <c r="E14683" s="162" t="n"/>
    </row>
    <row r="14684">
      <c r="B14684" s="161" t="n">
        <v>31603</v>
      </c>
      <c r="C14684" s="162" t="n">
        <v>243.01</v>
      </c>
      <c r="D14684" s="162" t="n">
        <v>0.103456</v>
      </c>
      <c r="E14684" s="162" t="n"/>
    </row>
    <row r="14685">
      <c r="B14685" s="161" t="n">
        <v>31604</v>
      </c>
      <c r="C14685" s="162" t="n">
        <v>242.22</v>
      </c>
      <c r="D14685" s="162" t="n">
        <v>0.09879599999999999</v>
      </c>
      <c r="E14685" s="162" t="n"/>
    </row>
    <row r="14686">
      <c r="B14686" s="161" t="n">
        <v>31607</v>
      </c>
      <c r="C14686" s="162" t="n">
        <v>238.11</v>
      </c>
      <c r="D14686" s="162" t="n">
        <v>0.080389</v>
      </c>
      <c r="E14686" s="162" t="n"/>
    </row>
    <row r="14687">
      <c r="B14687" s="161" t="n">
        <v>31608</v>
      </c>
      <c r="C14687" s="162" t="n">
        <v>233.66</v>
      </c>
      <c r="D14687" s="162" t="n">
        <v>0.060332</v>
      </c>
      <c r="E14687" s="162" t="n"/>
    </row>
    <row r="14688">
      <c r="B14688" s="161" t="n">
        <v>31609</v>
      </c>
      <c r="C14688" s="162" t="n">
        <v>235.01</v>
      </c>
      <c r="D14688" s="162" t="n">
        <v>0.064891</v>
      </c>
      <c r="E14688" s="162" t="n"/>
    </row>
    <row r="14689">
      <c r="B14689" s="161" t="n">
        <v>31610</v>
      </c>
      <c r="C14689" s="162" t="n">
        <v>236.07</v>
      </c>
      <c r="D14689" s="162" t="n">
        <v>0.068234</v>
      </c>
      <c r="E14689" s="162" t="n"/>
    </row>
    <row r="14690">
      <c r="B14690" s="161" t="n">
        <v>31611</v>
      </c>
      <c r="C14690" s="162" t="n">
        <v>236.36</v>
      </c>
      <c r="D14690" s="162" t="n">
        <v>0.068276</v>
      </c>
      <c r="E14690" s="162" t="n"/>
    </row>
    <row r="14691">
      <c r="B14691" s="161" t="n">
        <v>31614</v>
      </c>
      <c r="C14691" s="162" t="n">
        <v>236.24</v>
      </c>
      <c r="D14691" s="162" t="n">
        <v>0.066594</v>
      </c>
      <c r="E14691" s="162" t="n"/>
    </row>
    <row r="14692">
      <c r="B14692" s="161" t="n">
        <v>31615</v>
      </c>
      <c r="C14692" s="162" t="n">
        <v>238.18</v>
      </c>
      <c r="D14692" s="162" t="n">
        <v>0.07353</v>
      </c>
      <c r="E14692" s="162" t="n"/>
    </row>
    <row r="14693">
      <c r="B14693" s="161" t="n">
        <v>31616</v>
      </c>
      <c r="C14693" s="162" t="n">
        <v>238.67</v>
      </c>
      <c r="D14693" s="162" t="n">
        <v>0.07430299999999999</v>
      </c>
      <c r="E14693" s="162" t="n"/>
    </row>
    <row r="14694">
      <c r="B14694" s="161" t="n">
        <v>31617</v>
      </c>
      <c r="C14694" s="162" t="n">
        <v>237.95</v>
      </c>
      <c r="D14694" s="162" t="n">
        <v>0.070017</v>
      </c>
      <c r="E14694" s="162" t="n"/>
    </row>
    <row r="14695">
      <c r="B14695" s="161" t="n">
        <v>31618</v>
      </c>
      <c r="C14695" s="162" t="n">
        <v>240.22</v>
      </c>
      <c r="D14695" s="162" t="n">
        <v>0.078212</v>
      </c>
      <c r="E14695" s="162" t="n"/>
    </row>
    <row r="14696">
      <c r="B14696" s="161" t="n">
        <v>31621</v>
      </c>
      <c r="C14696" s="162" t="n">
        <v>236.01</v>
      </c>
      <c r="D14696" s="162" t="n">
        <v>0.059333</v>
      </c>
      <c r="E14696" s="162" t="n"/>
    </row>
    <row r="14697">
      <c r="B14697" s="161" t="n">
        <v>31622</v>
      </c>
      <c r="C14697" s="162" t="n">
        <v>234.55</v>
      </c>
      <c r="D14697" s="162" t="n">
        <v>0.051999</v>
      </c>
      <c r="E14697" s="162" t="n"/>
    </row>
    <row r="14698">
      <c r="B14698" s="161" t="n">
        <v>31623</v>
      </c>
      <c r="C14698" s="162" t="n">
        <v>236.59</v>
      </c>
      <c r="D14698" s="162" t="n">
        <v>0.059531</v>
      </c>
      <c r="E14698" s="162" t="n"/>
    </row>
    <row r="14699">
      <c r="B14699" s="161" t="n">
        <v>31624</v>
      </c>
      <c r="C14699" s="162" t="n">
        <v>236.12</v>
      </c>
      <c r="D14699" s="162" t="n">
        <v>0.056421</v>
      </c>
      <c r="E14699" s="162" t="n"/>
    </row>
    <row r="14700">
      <c r="B14700" s="161" t="n">
        <v>31625</v>
      </c>
      <c r="C14700" s="162" t="n">
        <v>234.91</v>
      </c>
      <c r="D14700" s="162" t="n">
        <v>0.050233</v>
      </c>
      <c r="E14700" s="162" t="n"/>
    </row>
    <row r="14701">
      <c r="B14701" s="161" t="n">
        <v>31628</v>
      </c>
      <c r="C14701" s="162" t="n">
        <v>235.99</v>
      </c>
      <c r="D14701" s="162" t="n">
        <v>0.053738</v>
      </c>
      <c r="E14701" s="162" t="n"/>
    </row>
    <row r="14702">
      <c r="B14702" s="161" t="n">
        <v>31629</v>
      </c>
      <c r="C14702" s="162" t="n">
        <v>237.03</v>
      </c>
      <c r="D14702" s="162" t="n">
        <v>0.057019</v>
      </c>
      <c r="E14702" s="162" t="n"/>
    </row>
    <row r="14703">
      <c r="B14703" s="161" t="n">
        <v>31630</v>
      </c>
      <c r="C14703" s="162" t="n">
        <v>236.84</v>
      </c>
      <c r="D14703" s="162" t="n">
        <v>0.055103</v>
      </c>
      <c r="E14703" s="162" t="n"/>
    </row>
    <row r="14704">
      <c r="B14704" s="161" t="n">
        <v>31631</v>
      </c>
      <c r="C14704" s="162" t="n">
        <v>237.04</v>
      </c>
      <c r="D14704" s="162" t="n">
        <v>0.054855</v>
      </c>
      <c r="E14704" s="162" t="n"/>
    </row>
    <row r="14705">
      <c r="B14705" s="161" t="n">
        <v>31632</v>
      </c>
      <c r="C14705" s="162" t="n">
        <v>236.88</v>
      </c>
      <c r="D14705" s="162" t="n">
        <v>0.053116</v>
      </c>
      <c r="E14705" s="162" t="n"/>
    </row>
    <row r="14706">
      <c r="B14706" s="161" t="n">
        <v>31635</v>
      </c>
      <c r="C14706" s="162" t="n">
        <v>240.68</v>
      </c>
      <c r="D14706" s="162" t="n">
        <v>0.067869</v>
      </c>
      <c r="E14706" s="162" t="n"/>
    </row>
    <row r="14707">
      <c r="B14707" s="161" t="n">
        <v>31636</v>
      </c>
      <c r="C14707" s="162" t="n">
        <v>243.34</v>
      </c>
      <c r="D14707" s="162" t="n">
        <v>0.07761999999999999</v>
      </c>
      <c r="E14707" s="162" t="n"/>
    </row>
    <row r="14708">
      <c r="B14708" s="161" t="n">
        <v>31637</v>
      </c>
      <c r="C14708" s="162" t="n">
        <v>245.67</v>
      </c>
      <c r="D14708" s="162" t="n">
        <v>0.085865</v>
      </c>
      <c r="E14708" s="162" t="n"/>
    </row>
    <row r="14709">
      <c r="B14709" s="161" t="n">
        <v>31638</v>
      </c>
      <c r="C14709" s="162" t="n">
        <v>246.25</v>
      </c>
      <c r="D14709" s="162" t="n">
        <v>0.08695899999999999</v>
      </c>
      <c r="E14709" s="162" t="n"/>
    </row>
    <row r="14710">
      <c r="B14710" s="161" t="n">
        <v>31639</v>
      </c>
      <c r="C14710" s="162" t="n">
        <v>247.15</v>
      </c>
      <c r="D14710" s="162" t="n">
        <v>0.08934400000000001</v>
      </c>
      <c r="E14710" s="162" t="n"/>
    </row>
    <row r="14711">
      <c r="B14711" s="161" t="n">
        <v>31642</v>
      </c>
      <c r="C14711" s="162" t="n">
        <v>247.38</v>
      </c>
      <c r="D14711" s="162" t="n">
        <v>0.089002</v>
      </c>
      <c r="E14711" s="162" t="n"/>
    </row>
    <row r="14712">
      <c r="B14712" s="161" t="n">
        <v>31643</v>
      </c>
      <c r="C14712" s="162" t="n">
        <v>246.51</v>
      </c>
      <c r="D14712" s="162" t="n">
        <v>0.08426500000000001</v>
      </c>
      <c r="E14712" s="162" t="n"/>
    </row>
    <row r="14713">
      <c r="B14713" s="161" t="n">
        <v>31644</v>
      </c>
      <c r="C14713" s="162" t="n">
        <v>249.77</v>
      </c>
      <c r="D14713" s="162" t="n">
        <v>0.096112</v>
      </c>
      <c r="E14713" s="162" t="n"/>
    </row>
    <row r="14714">
      <c r="B14714" s="161" t="n">
        <v>31645</v>
      </c>
      <c r="C14714" s="162" t="n">
        <v>249.67</v>
      </c>
      <c r="D14714" s="162" t="n">
        <v>0.09445000000000001</v>
      </c>
      <c r="E14714" s="162" t="n"/>
    </row>
    <row r="14715">
      <c r="B14715" s="161" t="n">
        <v>31646</v>
      </c>
      <c r="C14715" s="162" t="n">
        <v>250.19</v>
      </c>
      <c r="D14715" s="162" t="n">
        <v>0.095267</v>
      </c>
      <c r="E14715" s="162" t="n"/>
    </row>
    <row r="14716">
      <c r="B14716" s="161" t="n">
        <v>31649</v>
      </c>
      <c r="C14716" s="162" t="n">
        <v>247.81</v>
      </c>
      <c r="D14716" s="162" t="n">
        <v>0.084496</v>
      </c>
      <c r="E14716" s="162" t="n"/>
    </row>
    <row r="14717">
      <c r="B14717" s="161" t="n">
        <v>31650</v>
      </c>
      <c r="C14717" s="162" t="n">
        <v>252.84</v>
      </c>
      <c r="D14717" s="162" t="n">
        <v>0.103293</v>
      </c>
      <c r="E14717" s="162" t="n"/>
    </row>
    <row r="14718">
      <c r="B14718" s="161" t="n">
        <v>31651</v>
      </c>
      <c r="C14718" s="162" t="n">
        <v>253.3</v>
      </c>
      <c r="D14718" s="162" t="n">
        <v>0.103884</v>
      </c>
      <c r="E14718" s="162" t="n"/>
    </row>
    <row r="14719">
      <c r="B14719" s="161" t="n">
        <v>31652</v>
      </c>
      <c r="C14719" s="162" t="n">
        <v>252.84</v>
      </c>
      <c r="D14719" s="162" t="n">
        <v>0.100867</v>
      </c>
      <c r="E14719" s="162" t="n"/>
    </row>
    <row r="14720">
      <c r="B14720" s="161" t="n">
        <v>31653</v>
      </c>
      <c r="C14720" s="162" t="n">
        <v>252.93</v>
      </c>
      <c r="D14720" s="162" t="n">
        <v>0.100003</v>
      </c>
      <c r="E14720" s="162" t="n"/>
    </row>
    <row r="14721">
      <c r="B14721" s="161" t="n">
        <v>31657</v>
      </c>
      <c r="C14721" s="162" t="n">
        <v>248.52</v>
      </c>
      <c r="D14721" s="162" t="n">
        <v>0.081333</v>
      </c>
      <c r="E14721" s="162" t="n"/>
    </row>
    <row r="14722">
      <c r="B14722" s="161" t="n">
        <v>31658</v>
      </c>
      <c r="C14722" s="162" t="n">
        <v>250.08</v>
      </c>
      <c r="D14722" s="162" t="n">
        <v>0.08645700000000001</v>
      </c>
      <c r="E14722" s="162" t="n"/>
    </row>
    <row r="14723">
      <c r="B14723" s="161" t="n">
        <v>31659</v>
      </c>
      <c r="C14723" s="162" t="n">
        <v>253.83</v>
      </c>
      <c r="D14723" s="162" t="n">
        <v>0.10014</v>
      </c>
      <c r="E14723" s="162" t="n"/>
    </row>
    <row r="14724">
      <c r="B14724" s="161" t="n">
        <v>31660</v>
      </c>
      <c r="C14724" s="162" t="n">
        <v>250.47</v>
      </c>
      <c r="D14724" s="162" t="n">
        <v>0.085688</v>
      </c>
      <c r="E14724" s="162" t="n"/>
    </row>
    <row r="14725">
      <c r="B14725" s="161" t="n">
        <v>31663</v>
      </c>
      <c r="C14725" s="162" t="n">
        <v>248.14</v>
      </c>
      <c r="D14725" s="162" t="n">
        <v>0.07527300000000001</v>
      </c>
      <c r="E14725" s="162" t="n"/>
    </row>
    <row r="14726">
      <c r="B14726" s="161" t="n">
        <v>31664</v>
      </c>
      <c r="C14726" s="162" t="n">
        <v>247.67</v>
      </c>
      <c r="D14726" s="162" t="n">
        <v>0.07237300000000001</v>
      </c>
      <c r="E14726" s="162" t="n"/>
    </row>
    <row r="14727">
      <c r="B14727" s="161" t="n">
        <v>31665</v>
      </c>
      <c r="C14727" s="162" t="n">
        <v>247.06</v>
      </c>
      <c r="D14727" s="162" t="n">
        <v>0.06891899999999999</v>
      </c>
      <c r="E14727" s="162" t="n"/>
    </row>
    <row r="14728">
      <c r="B14728" s="161" t="n">
        <v>31666</v>
      </c>
      <c r="C14728" s="162" t="n">
        <v>235.18</v>
      </c>
      <c r="D14728" s="162" t="n">
        <v>0.018884</v>
      </c>
      <c r="E14728" s="162" t="n"/>
    </row>
    <row r="14729">
      <c r="B14729" s="161" t="n">
        <v>31667</v>
      </c>
      <c r="C14729" s="162" t="n">
        <v>230.67</v>
      </c>
      <c r="D14729" s="162" t="n">
        <v>-0.001129</v>
      </c>
      <c r="E14729" s="162" t="n"/>
    </row>
    <row r="14730">
      <c r="B14730" s="161" t="n">
        <v>31670</v>
      </c>
      <c r="C14730" s="162" t="n">
        <v>231.94</v>
      </c>
      <c r="D14730" s="162" t="n">
        <v>0.003725</v>
      </c>
      <c r="E14730" s="162" t="n"/>
    </row>
    <row r="14731">
      <c r="B14731" s="161" t="n">
        <v>31671</v>
      </c>
      <c r="C14731" s="162" t="n">
        <v>231.72</v>
      </c>
      <c r="D14731" s="162" t="n">
        <v>0.002137</v>
      </c>
      <c r="E14731" s="162" t="n"/>
    </row>
    <row r="14732">
      <c r="B14732" s="161" t="n">
        <v>31672</v>
      </c>
      <c r="C14732" s="162" t="n">
        <v>231.68</v>
      </c>
      <c r="D14732" s="162" t="n">
        <v>0.00129</v>
      </c>
      <c r="E14732" s="162" t="n"/>
    </row>
    <row r="14733">
      <c r="B14733" s="161" t="n">
        <v>31673</v>
      </c>
      <c r="C14733" s="162" t="n">
        <v>232.31</v>
      </c>
      <c r="D14733" s="162" t="n">
        <v>0.003326</v>
      </c>
      <c r="E14733" s="162" t="n"/>
    </row>
    <row r="14734">
      <c r="B14734" s="161" t="n">
        <v>31674</v>
      </c>
      <c r="C14734" s="162" t="n">
        <v>232.21</v>
      </c>
      <c r="D14734" s="162" t="n">
        <v>0.002291</v>
      </c>
      <c r="E14734" s="162" t="n"/>
    </row>
    <row r="14735">
      <c r="B14735" s="161" t="n">
        <v>31677</v>
      </c>
      <c r="C14735" s="162" t="n">
        <v>234.93</v>
      </c>
      <c r="D14735" s="162" t="n">
        <v>0.013267</v>
      </c>
      <c r="E14735" s="162" t="n"/>
    </row>
    <row r="14736">
      <c r="B14736" s="161" t="n">
        <v>31678</v>
      </c>
      <c r="C14736" s="162" t="n">
        <v>235.67</v>
      </c>
      <c r="D14736" s="162" t="n">
        <v>0.015707</v>
      </c>
      <c r="E14736" s="162" t="n"/>
    </row>
    <row r="14737">
      <c r="B14737" s="161" t="n">
        <v>31679</v>
      </c>
      <c r="C14737" s="162" t="n">
        <v>236.28</v>
      </c>
      <c r="D14737" s="162" t="n">
        <v>0.017602</v>
      </c>
      <c r="E14737" s="162" t="n"/>
    </row>
    <row r="14738">
      <c r="B14738" s="161" t="n">
        <v>31680</v>
      </c>
      <c r="C14738" s="162" t="n">
        <v>231.83</v>
      </c>
      <c r="D14738" s="162" t="n">
        <v>-0.002002</v>
      </c>
      <c r="E14738" s="162" t="n"/>
    </row>
    <row r="14739">
      <c r="B14739" s="161" t="n">
        <v>31681</v>
      </c>
      <c r="C14739" s="162" t="n">
        <v>232.23</v>
      </c>
      <c r="D14739" s="162" t="n">
        <v>-0.000836</v>
      </c>
      <c r="E14739" s="162" t="n"/>
    </row>
    <row r="14740">
      <c r="B14740" s="161" t="n">
        <v>31684</v>
      </c>
      <c r="C14740" s="162" t="n">
        <v>229.91</v>
      </c>
      <c r="D14740" s="162" t="n">
        <v>-0.011375</v>
      </c>
      <c r="E14740" s="162" t="n"/>
    </row>
    <row r="14741">
      <c r="B14741" s="161" t="n">
        <v>31685</v>
      </c>
      <c r="C14741" s="162" t="n">
        <v>231.32</v>
      </c>
      <c r="D14741" s="162" t="n">
        <v>-0.00572</v>
      </c>
      <c r="E14741" s="162" t="n"/>
    </row>
    <row r="14742">
      <c r="B14742" s="161" t="n">
        <v>31686</v>
      </c>
      <c r="C14742" s="162" t="n">
        <v>233.6</v>
      </c>
      <c r="D14742" s="162" t="n">
        <v>0.003624</v>
      </c>
      <c r="E14742" s="162" t="n"/>
    </row>
    <row r="14743">
      <c r="B14743" s="161" t="n">
        <v>31687</v>
      </c>
      <c r="C14743" s="162" t="n">
        <v>233.92</v>
      </c>
      <c r="D14743" s="162" t="n">
        <v>0.004494</v>
      </c>
      <c r="E14743" s="162" t="n"/>
    </row>
    <row r="14744">
      <c r="B14744" s="161" t="n">
        <v>31688</v>
      </c>
      <c r="C14744" s="162" t="n">
        <v>233.71</v>
      </c>
      <c r="D14744" s="162" t="n">
        <v>0.003082</v>
      </c>
      <c r="E14744" s="162" t="n"/>
    </row>
    <row r="14745">
      <c r="B14745" s="161" t="n">
        <v>31691</v>
      </c>
      <c r="C14745" s="162" t="n">
        <v>234.78</v>
      </c>
      <c r="D14745" s="162" t="n">
        <v>0.007119</v>
      </c>
      <c r="E14745" s="162" t="n"/>
    </row>
    <row r="14746">
      <c r="B14746" s="161" t="n">
        <v>31692</v>
      </c>
      <c r="C14746" s="162" t="n">
        <v>234.41</v>
      </c>
      <c r="D14746" s="162" t="n">
        <v>0.005039</v>
      </c>
      <c r="E14746" s="162" t="n"/>
    </row>
    <row r="14747">
      <c r="B14747" s="161" t="n">
        <v>31693</v>
      </c>
      <c r="C14747" s="162" t="n">
        <v>236.68</v>
      </c>
      <c r="D14747" s="162" t="n">
        <v>0.014074</v>
      </c>
      <c r="E14747" s="162" t="n"/>
    </row>
    <row r="14748">
      <c r="B14748" s="161" t="n">
        <v>31694</v>
      </c>
      <c r="C14748" s="162" t="n">
        <v>235.85</v>
      </c>
      <c r="D14748" s="162" t="n">
        <v>0.009946</v>
      </c>
      <c r="E14748" s="162" t="n"/>
    </row>
    <row r="14749">
      <c r="B14749" s="161" t="n">
        <v>31695</v>
      </c>
      <c r="C14749" s="162" t="n">
        <v>235.48</v>
      </c>
      <c r="D14749" s="162" t="n">
        <v>0.007769</v>
      </c>
      <c r="E14749" s="162" t="n"/>
    </row>
    <row r="14750">
      <c r="B14750" s="161" t="n">
        <v>31698</v>
      </c>
      <c r="C14750" s="162" t="n">
        <v>235.91</v>
      </c>
      <c r="D14750" s="162" t="n">
        <v>0.009031000000000001</v>
      </c>
      <c r="E14750" s="162" t="n"/>
    </row>
    <row r="14751">
      <c r="B14751" s="161" t="n">
        <v>31699</v>
      </c>
      <c r="C14751" s="162" t="n">
        <v>235.37</v>
      </c>
      <c r="D14751" s="162" t="n">
        <v>0.006211</v>
      </c>
      <c r="E14751" s="162" t="n"/>
    </row>
    <row r="14752">
      <c r="B14752" s="161" t="n">
        <v>31700</v>
      </c>
      <c r="C14752" s="162" t="n">
        <v>238.8</v>
      </c>
      <c r="D14752" s="162" t="n">
        <v>0.020091</v>
      </c>
      <c r="E14752" s="162" t="n"/>
    </row>
    <row r="14753">
      <c r="B14753" s="161" t="n">
        <v>31701</v>
      </c>
      <c r="C14753" s="162" t="n">
        <v>239.53</v>
      </c>
      <c r="D14753" s="162" t="n">
        <v>0.022504</v>
      </c>
      <c r="E14753" s="162" t="n"/>
    </row>
    <row r="14754">
      <c r="B14754" s="161" t="n">
        <v>31702</v>
      </c>
      <c r="C14754" s="162" t="n">
        <v>238.84</v>
      </c>
      <c r="D14754" s="162" t="n">
        <v>0.019022</v>
      </c>
      <c r="E14754" s="162" t="n"/>
    </row>
    <row r="14755">
      <c r="B14755" s="161" t="n">
        <v>31705</v>
      </c>
      <c r="C14755" s="162" t="n">
        <v>235.97</v>
      </c>
      <c r="D14755" s="162" t="n">
        <v>0.006393</v>
      </c>
      <c r="E14755" s="162" t="n"/>
    </row>
    <row r="14756">
      <c r="B14756" s="161" t="n">
        <v>31706</v>
      </c>
      <c r="C14756" s="162" t="n">
        <v>235.88</v>
      </c>
      <c r="D14756" s="162" t="n">
        <v>0.005541</v>
      </c>
      <c r="E14756" s="162" t="n"/>
    </row>
    <row r="14757">
      <c r="B14757" s="161" t="n">
        <v>31707</v>
      </c>
      <c r="C14757" s="162" t="n">
        <v>236.26</v>
      </c>
      <c r="D14757" s="162" t="n">
        <v>0.006548</v>
      </c>
      <c r="E14757" s="162" t="n"/>
    </row>
    <row r="14758">
      <c r="B14758" s="161" t="n">
        <v>31708</v>
      </c>
      <c r="C14758" s="162" t="n">
        <v>239.28</v>
      </c>
      <c r="D14758" s="162" t="n">
        <v>0.018543</v>
      </c>
      <c r="E14758" s="162" t="n"/>
    </row>
    <row r="14759">
      <c r="B14759" s="161" t="n">
        <v>31709</v>
      </c>
      <c r="C14759" s="162" t="n">
        <v>238.26</v>
      </c>
      <c r="D14759" s="162" t="n">
        <v>0.013584</v>
      </c>
      <c r="E14759" s="162" t="n"/>
    </row>
    <row r="14760">
      <c r="B14760" s="161" t="n">
        <v>31712</v>
      </c>
      <c r="C14760" s="162" t="n">
        <v>238.77</v>
      </c>
      <c r="D14760" s="162" t="n">
        <v>0.01504</v>
      </c>
      <c r="E14760" s="162" t="n"/>
    </row>
    <row r="14761">
      <c r="B14761" s="161" t="n">
        <v>31713</v>
      </c>
      <c r="C14761" s="162" t="n">
        <v>239.26</v>
      </c>
      <c r="D14761" s="162" t="n">
        <v>0.016397</v>
      </c>
      <c r="E14761" s="162" t="n"/>
    </row>
    <row r="14762">
      <c r="B14762" s="161" t="n">
        <v>31714</v>
      </c>
      <c r="C14762" s="162" t="n">
        <v>240.94</v>
      </c>
      <c r="D14762" s="162" t="n">
        <v>0.0227</v>
      </c>
      <c r="E14762" s="162" t="n"/>
    </row>
    <row r="14763">
      <c r="B14763" s="161" t="n">
        <v>31715</v>
      </c>
      <c r="C14763" s="162" t="n">
        <v>243.71</v>
      </c>
      <c r="D14763" s="162" t="n">
        <v>0.033398</v>
      </c>
      <c r="E14763" s="162" t="n"/>
    </row>
    <row r="14764">
      <c r="B14764" s="161" t="n">
        <v>31716</v>
      </c>
      <c r="C14764" s="162" t="n">
        <v>243.98</v>
      </c>
      <c r="D14764" s="162" t="n">
        <v>0.033752</v>
      </c>
      <c r="E14764" s="162" t="n"/>
    </row>
    <row r="14765">
      <c r="B14765" s="161" t="n">
        <v>31719</v>
      </c>
      <c r="C14765" s="162" t="n">
        <v>245.8</v>
      </c>
      <c r="D14765" s="162" t="n">
        <v>0.040373</v>
      </c>
      <c r="E14765" s="162" t="n"/>
    </row>
    <row r="14766">
      <c r="B14766" s="161" t="n">
        <v>31720</v>
      </c>
      <c r="C14766" s="162" t="n">
        <v>246.2</v>
      </c>
      <c r="D14766" s="162" t="n">
        <v>0.041143</v>
      </c>
      <c r="E14766" s="162" t="n"/>
    </row>
    <row r="14767">
      <c r="B14767" s="161" t="n">
        <v>31721</v>
      </c>
      <c r="C14767" s="162" t="n">
        <v>246.58</v>
      </c>
      <c r="D14767" s="162" t="n">
        <v>0.041774</v>
      </c>
      <c r="E14767" s="162" t="n"/>
    </row>
    <row r="14768">
      <c r="B14768" s="161" t="n">
        <v>31722</v>
      </c>
      <c r="C14768" s="162" t="n">
        <v>245.87</v>
      </c>
      <c r="D14768" s="162" t="n">
        <v>0.038011</v>
      </c>
      <c r="E14768" s="162" t="n"/>
    </row>
    <row r="14769">
      <c r="B14769" s="161" t="n">
        <v>31723</v>
      </c>
      <c r="C14769" s="162" t="n">
        <v>245.77</v>
      </c>
      <c r="D14769" s="162" t="n">
        <v>0.036774</v>
      </c>
      <c r="E14769" s="162" t="n"/>
    </row>
    <row r="14770">
      <c r="B14770" s="161" t="n">
        <v>31726</v>
      </c>
      <c r="C14770" s="162" t="n">
        <v>246.13</v>
      </c>
      <c r="D14770" s="162" t="n">
        <v>0.03742</v>
      </c>
      <c r="E14770" s="162" t="n"/>
    </row>
    <row r="14771">
      <c r="B14771" s="161" t="n">
        <v>31727</v>
      </c>
      <c r="C14771" s="162" t="n">
        <v>247.08</v>
      </c>
      <c r="D14771" s="162" t="n">
        <v>0.040487</v>
      </c>
      <c r="E14771" s="162" t="n"/>
    </row>
    <row r="14772">
      <c r="B14772" s="161" t="n">
        <v>31728</v>
      </c>
      <c r="C14772" s="162" t="n">
        <v>246.64</v>
      </c>
      <c r="D14772" s="162" t="n">
        <v>0.037939</v>
      </c>
      <c r="E14772" s="162" t="n"/>
    </row>
    <row r="14773">
      <c r="B14773" s="161" t="n">
        <v>31729</v>
      </c>
      <c r="C14773" s="162" t="n">
        <v>243.02</v>
      </c>
      <c r="D14773" s="162" t="n">
        <v>0.022443</v>
      </c>
      <c r="E14773" s="162" t="n"/>
    </row>
    <row r="14774">
      <c r="B14774" s="161" t="n">
        <v>31730</v>
      </c>
      <c r="C14774" s="162" t="n">
        <v>244.5</v>
      </c>
      <c r="D14774" s="162" t="n">
        <v>0.027827</v>
      </c>
      <c r="E14774" s="162" t="n"/>
    </row>
    <row r="14775">
      <c r="B14775" s="161" t="n">
        <v>31733</v>
      </c>
      <c r="C14775" s="162" t="n">
        <v>243.21</v>
      </c>
      <c r="D14775" s="162" t="n">
        <v>0.021922</v>
      </c>
      <c r="E14775" s="162" t="n"/>
    </row>
    <row r="14776">
      <c r="B14776" s="161" t="n">
        <v>31734</v>
      </c>
      <c r="C14776" s="162" t="n">
        <v>236.78</v>
      </c>
      <c r="D14776" s="162" t="n">
        <v>-0.005376</v>
      </c>
      <c r="E14776" s="162" t="n"/>
    </row>
    <row r="14777">
      <c r="B14777" s="161" t="n">
        <v>31735</v>
      </c>
      <c r="C14777" s="162" t="n">
        <v>237.66</v>
      </c>
      <c r="D14777" s="162" t="n">
        <v>-0.002185</v>
      </c>
      <c r="E14777" s="162" t="n"/>
    </row>
    <row r="14778">
      <c r="B14778" s="161" t="n">
        <v>31736</v>
      </c>
      <c r="C14778" s="162" t="n">
        <v>242.05</v>
      </c>
      <c r="D14778" s="162" t="n">
        <v>0.015518</v>
      </c>
      <c r="E14778" s="162" t="n"/>
    </row>
    <row r="14779">
      <c r="B14779" s="161" t="n">
        <v>31737</v>
      </c>
      <c r="C14779" s="162" t="n">
        <v>245.86</v>
      </c>
      <c r="D14779" s="162" t="n">
        <v>0.03048</v>
      </c>
      <c r="E14779" s="162" t="n"/>
    </row>
    <row r="14780">
      <c r="B14780" s="161" t="n">
        <v>31740</v>
      </c>
      <c r="C14780" s="162" t="n">
        <v>247.45</v>
      </c>
      <c r="D14780" s="162" t="n">
        <v>0.036272</v>
      </c>
      <c r="E14780" s="162" t="n"/>
    </row>
    <row r="14781">
      <c r="B14781" s="161" t="n">
        <v>31741</v>
      </c>
      <c r="C14781" s="162" t="n">
        <v>248.17</v>
      </c>
      <c r="D14781" s="162" t="n">
        <v>0.038502</v>
      </c>
      <c r="E14781" s="162" t="n"/>
    </row>
    <row r="14782">
      <c r="B14782" s="161" t="n">
        <v>31742</v>
      </c>
      <c r="C14782" s="162" t="n">
        <v>248.77</v>
      </c>
      <c r="D14782" s="162" t="n">
        <v>0.04023</v>
      </c>
      <c r="E14782" s="162" t="n"/>
    </row>
    <row r="14783">
      <c r="B14783" s="161" t="n">
        <v>31744</v>
      </c>
      <c r="C14783" s="162" t="n">
        <v>249.22</v>
      </c>
      <c r="D14783" s="162" t="n">
        <v>0.041372</v>
      </c>
      <c r="E14783" s="162" t="n"/>
    </row>
    <row r="14784">
      <c r="B14784" s="161" t="n">
        <v>31747</v>
      </c>
      <c r="C14784" s="162" t="n">
        <v>249.05</v>
      </c>
      <c r="D14784" s="162" t="n">
        <v>0.040077</v>
      </c>
      <c r="E14784" s="162" t="n"/>
    </row>
    <row r="14785">
      <c r="B14785" s="161" t="n">
        <v>31748</v>
      </c>
      <c r="C14785" s="162" t="n">
        <v>254</v>
      </c>
      <c r="D14785" s="162" t="n">
        <v>0.059099</v>
      </c>
      <c r="E14785" s="162" t="n"/>
    </row>
    <row r="14786">
      <c r="B14786" s="161" t="n">
        <v>31749</v>
      </c>
      <c r="C14786" s="162" t="n">
        <v>253.85</v>
      </c>
      <c r="D14786" s="162" t="n">
        <v>0.057796</v>
      </c>
      <c r="E14786" s="162" t="n"/>
    </row>
    <row r="14787">
      <c r="B14787" s="161" t="n">
        <v>31750</v>
      </c>
      <c r="C14787" s="162" t="n">
        <v>253.04</v>
      </c>
      <c r="D14787" s="162" t="n">
        <v>0.053958</v>
      </c>
      <c r="E14787" s="162" t="n"/>
    </row>
    <row r="14788">
      <c r="B14788" s="161" t="n">
        <v>31751</v>
      </c>
      <c r="C14788" s="162" t="n">
        <v>251.17</v>
      </c>
      <c r="D14788" s="162" t="n">
        <v>0.045986</v>
      </c>
      <c r="E14788" s="162" t="n"/>
    </row>
    <row r="14789">
      <c r="B14789" s="161" t="n">
        <v>31754</v>
      </c>
      <c r="C14789" s="162" t="n">
        <v>251.16</v>
      </c>
      <c r="D14789" s="162" t="n">
        <v>0.045388</v>
      </c>
      <c r="E14789" s="162" t="n"/>
    </row>
    <row r="14790">
      <c r="B14790" s="161" t="n">
        <v>31755</v>
      </c>
      <c r="C14790" s="162" t="n">
        <v>249.28</v>
      </c>
      <c r="D14790" s="162" t="n">
        <v>0.037343</v>
      </c>
      <c r="E14790" s="162" t="n"/>
    </row>
    <row r="14791">
      <c r="B14791" s="161" t="n">
        <v>31756</v>
      </c>
      <c r="C14791" s="162" t="n">
        <v>250.96</v>
      </c>
      <c r="D14791" s="162" t="n">
        <v>0.0435</v>
      </c>
      <c r="E14791" s="162" t="n"/>
    </row>
    <row r="14792">
      <c r="B14792" s="161" t="n">
        <v>31757</v>
      </c>
      <c r="C14792" s="162" t="n">
        <v>248.17</v>
      </c>
      <c r="D14792" s="162" t="n">
        <v>0.031875</v>
      </c>
      <c r="E14792" s="162" t="n"/>
    </row>
    <row r="14793">
      <c r="B14793" s="161" t="n">
        <v>31758</v>
      </c>
      <c r="C14793" s="162" t="n">
        <v>247.35</v>
      </c>
      <c r="D14793" s="162" t="n">
        <v>0.028141</v>
      </c>
      <c r="E14793" s="162" t="n"/>
    </row>
    <row r="14794">
      <c r="B14794" s="161" t="n">
        <v>31761</v>
      </c>
      <c r="C14794" s="162" t="n">
        <v>248.21</v>
      </c>
      <c r="D14794" s="162" t="n">
        <v>0.031138</v>
      </c>
      <c r="E14794" s="162" t="n"/>
    </row>
    <row r="14795">
      <c r="B14795" s="161" t="n">
        <v>31762</v>
      </c>
      <c r="C14795" s="162" t="n">
        <v>250.04</v>
      </c>
      <c r="D14795" s="162" t="n">
        <v>0.03795</v>
      </c>
      <c r="E14795" s="162" t="n"/>
    </row>
    <row r="14796">
      <c r="B14796" s="161" t="n">
        <v>31763</v>
      </c>
      <c r="C14796" s="162" t="n">
        <v>247.56</v>
      </c>
      <c r="D14796" s="162" t="n">
        <v>0.0275</v>
      </c>
      <c r="E14796" s="162" t="n"/>
    </row>
    <row r="14797">
      <c r="B14797" s="161" t="n">
        <v>31764</v>
      </c>
      <c r="C14797" s="162" t="n">
        <v>246.78</v>
      </c>
      <c r="D14797" s="162" t="n">
        <v>0.023895</v>
      </c>
      <c r="E14797" s="162" t="n"/>
    </row>
    <row r="14798">
      <c r="B14798" s="161" t="n">
        <v>31765</v>
      </c>
      <c r="C14798" s="162" t="n">
        <v>249.73</v>
      </c>
      <c r="D14798" s="162" t="n">
        <v>0.035277</v>
      </c>
      <c r="E14798" s="162" t="n"/>
    </row>
    <row r="14799">
      <c r="B14799" s="161" t="n">
        <v>31768</v>
      </c>
      <c r="C14799" s="162" t="n">
        <v>248.75</v>
      </c>
      <c r="D14799" s="162" t="n">
        <v>0.030885</v>
      </c>
      <c r="E14799" s="162" t="n"/>
    </row>
    <row r="14800">
      <c r="B14800" s="161" t="n">
        <v>31769</v>
      </c>
      <c r="C14800" s="162" t="n">
        <v>246.34</v>
      </c>
      <c r="D14800" s="162" t="n">
        <v>0.020846</v>
      </c>
      <c r="E14800" s="162" t="n"/>
    </row>
    <row r="14801">
      <c r="B14801" s="161" t="n">
        <v>31770</v>
      </c>
      <c r="C14801" s="162" t="n">
        <v>246.75</v>
      </c>
      <c r="D14801" s="162" t="n">
        <v>0.022215</v>
      </c>
      <c r="E14801" s="162" t="n"/>
    </row>
    <row r="14802">
      <c r="B14802" s="161" t="n">
        <v>31772</v>
      </c>
      <c r="C14802" s="162" t="n">
        <v>246.92</v>
      </c>
      <c r="D14802" s="162" t="n">
        <v>0.022619</v>
      </c>
      <c r="E14802" s="162" t="n"/>
    </row>
    <row r="14803">
      <c r="B14803" s="161" t="n">
        <v>31775</v>
      </c>
      <c r="C14803" s="162" t="n">
        <v>244.67</v>
      </c>
      <c r="D14803" s="162" t="n">
        <v>0.013297</v>
      </c>
      <c r="E14803" s="162" t="n"/>
    </row>
    <row r="14804">
      <c r="B14804" s="161" t="n">
        <v>31776</v>
      </c>
      <c r="C14804" s="162" t="n">
        <v>243.37</v>
      </c>
      <c r="D14804" s="162" t="n">
        <v>0.007789</v>
      </c>
      <c r="E14804" s="162" t="n"/>
    </row>
    <row r="14805">
      <c r="B14805" s="161" t="n">
        <v>31777</v>
      </c>
      <c r="C14805" s="162" t="n">
        <v>242.17</v>
      </c>
      <c r="D14805" s="162" t="n">
        <v>0.002714</v>
      </c>
      <c r="E14805" s="162" t="n"/>
    </row>
    <row r="14806">
      <c r="B14806" s="161" t="n">
        <v>31779</v>
      </c>
      <c r="C14806" s="162" t="n">
        <v>246.45</v>
      </c>
      <c r="D14806" s="162" t="n">
        <v>0.020008</v>
      </c>
      <c r="E14806" s="162" t="n"/>
    </row>
    <row r="14807">
      <c r="B14807" s="161" t="n">
        <v>31782</v>
      </c>
      <c r="C14807" s="162" t="n">
        <v>252.19</v>
      </c>
      <c r="D14807" s="162" t="n">
        <v>0.042708</v>
      </c>
      <c r="E14807" s="162" t="n"/>
    </row>
    <row r="14808">
      <c r="B14808" s="161" t="n">
        <v>31783</v>
      </c>
      <c r="C14808" s="162" t="n">
        <v>252.78</v>
      </c>
      <c r="D14808" s="162" t="n">
        <v>0.044643</v>
      </c>
      <c r="E14808" s="162" t="n"/>
    </row>
    <row r="14809">
      <c r="B14809" s="161" t="n">
        <v>31784</v>
      </c>
      <c r="C14809" s="162" t="n">
        <v>255.33</v>
      </c>
      <c r="D14809" s="162" t="n">
        <v>0.054266</v>
      </c>
      <c r="E14809" s="162" t="n"/>
    </row>
    <row r="14810">
      <c r="B14810" s="161" t="n">
        <v>31785</v>
      </c>
      <c r="C14810" s="162" t="n">
        <v>257.29</v>
      </c>
      <c r="D14810" s="162" t="n">
        <v>0.061447</v>
      </c>
      <c r="E14810" s="162" t="n"/>
    </row>
    <row r="14811">
      <c r="B14811" s="161" t="n">
        <v>31786</v>
      </c>
      <c r="C14811" s="162" t="n">
        <v>258.73</v>
      </c>
      <c r="D14811" s="162" t="n">
        <v>0.06658500000000001</v>
      </c>
      <c r="E14811" s="162" t="n"/>
    </row>
    <row r="14812">
      <c r="B14812" s="161" t="n">
        <v>31789</v>
      </c>
      <c r="C14812" s="162" t="n">
        <v>260.3</v>
      </c>
      <c r="D14812" s="162" t="n">
        <v>0.072195</v>
      </c>
      <c r="E14812" s="162" t="n"/>
    </row>
    <row r="14813">
      <c r="B14813" s="161" t="n">
        <v>31790</v>
      </c>
      <c r="C14813" s="162" t="n">
        <v>259.95</v>
      </c>
      <c r="D14813" s="162" t="n">
        <v>0.07041500000000001</v>
      </c>
      <c r="E14813" s="162" t="n"/>
    </row>
    <row r="14814">
      <c r="B14814" s="161" t="n">
        <v>31791</v>
      </c>
      <c r="C14814" s="162" t="n">
        <v>262.64</v>
      </c>
      <c r="D14814" s="162" t="n">
        <v>0.080142</v>
      </c>
      <c r="E14814" s="162" t="n"/>
    </row>
    <row r="14815">
      <c r="B14815" s="161" t="n">
        <v>31792</v>
      </c>
      <c r="C14815" s="162" t="n">
        <v>265.49</v>
      </c>
      <c r="D14815" s="162" t="n">
        <v>0.090321</v>
      </c>
      <c r="E14815" s="162" t="n"/>
    </row>
    <row r="14816">
      <c r="B14816" s="161" t="n">
        <v>31793</v>
      </c>
      <c r="C14816" s="162" t="n">
        <v>266.28</v>
      </c>
      <c r="D14816" s="162" t="n">
        <v>0.092596</v>
      </c>
      <c r="E14816" s="162" t="n"/>
    </row>
    <row r="14817">
      <c r="B14817" s="161" t="n">
        <v>31796</v>
      </c>
      <c r="C14817" s="162" t="n">
        <v>269.34</v>
      </c>
      <c r="D14817" s="162" t="n">
        <v>0.103185</v>
      </c>
      <c r="E14817" s="162" t="n"/>
    </row>
    <row r="14818">
      <c r="B14818" s="161" t="n">
        <v>31797</v>
      </c>
      <c r="C14818" s="162" t="n">
        <v>269.04</v>
      </c>
      <c r="D14818" s="162" t="n">
        <v>0.101239</v>
      </c>
      <c r="E14818" s="162" t="n"/>
    </row>
    <row r="14819">
      <c r="B14819" s="161" t="n">
        <v>31798</v>
      </c>
      <c r="C14819" s="162" t="n">
        <v>267.84</v>
      </c>
      <c r="D14819" s="162" t="n">
        <v>0.096063</v>
      </c>
      <c r="E14819" s="162" t="n"/>
    </row>
    <row r="14820">
      <c r="B14820" s="161" t="n">
        <v>31799</v>
      </c>
      <c r="C14820" s="162" t="n">
        <v>273.91</v>
      </c>
      <c r="D14820" s="162" t="n">
        <v>0.117648</v>
      </c>
      <c r="E14820" s="162" t="n"/>
    </row>
    <row r="14821">
      <c r="B14821" s="161" t="n">
        <v>31800</v>
      </c>
      <c r="C14821" s="162" t="n">
        <v>270.1</v>
      </c>
      <c r="D14821" s="162" t="n">
        <v>0.10295</v>
      </c>
      <c r="E14821" s="162" t="n"/>
    </row>
    <row r="14822">
      <c r="B14822" s="161" t="n">
        <v>31803</v>
      </c>
      <c r="C14822" s="162" t="n">
        <v>269.61</v>
      </c>
      <c r="D14822" s="162" t="n">
        <v>0.100444</v>
      </c>
      <c r="E14822" s="162" t="n"/>
    </row>
    <row r="14823">
      <c r="B14823" s="161" t="n">
        <v>31804</v>
      </c>
      <c r="C14823" s="162" t="n">
        <v>273.75</v>
      </c>
      <c r="D14823" s="162" t="n">
        <v>0.114935</v>
      </c>
      <c r="E14823" s="162" t="n"/>
    </row>
    <row r="14824">
      <c r="B14824" s="161" t="n">
        <v>31805</v>
      </c>
      <c r="C14824" s="162" t="n">
        <v>275.4</v>
      </c>
      <c r="D14824" s="162" t="n">
        <v>0.120173</v>
      </c>
      <c r="E14824" s="162" t="n"/>
    </row>
    <row r="14825">
      <c r="B14825" s="161" t="n">
        <v>31806</v>
      </c>
      <c r="C14825" s="162" t="n">
        <v>274.24</v>
      </c>
      <c r="D14825" s="162" t="n">
        <v>0.115297</v>
      </c>
      <c r="E14825" s="162" t="n"/>
    </row>
    <row r="14826">
      <c r="B14826" s="161" t="n">
        <v>31807</v>
      </c>
      <c r="C14826" s="162" t="n">
        <v>274.08</v>
      </c>
      <c r="D14826" s="162" t="n">
        <v>0.114078</v>
      </c>
      <c r="E14826" s="162" t="n"/>
    </row>
    <row r="14827">
      <c r="B14827" s="161" t="n">
        <v>31810</v>
      </c>
      <c r="C14827" s="162" t="n">
        <v>276.45</v>
      </c>
      <c r="D14827" s="162" t="n">
        <v>0.121991</v>
      </c>
      <c r="E14827" s="162" t="n"/>
    </row>
    <row r="14828">
      <c r="B14828" s="161" t="n">
        <v>31811</v>
      </c>
      <c r="C14828" s="162" t="n">
        <v>275.99</v>
      </c>
      <c r="D14828" s="162" t="n">
        <v>0.119688</v>
      </c>
      <c r="E14828" s="162" t="n"/>
    </row>
    <row r="14829">
      <c r="B14829" s="161" t="n">
        <v>31812</v>
      </c>
      <c r="C14829" s="162" t="n">
        <v>279.64</v>
      </c>
      <c r="D14829" s="162" t="n">
        <v>0.132066</v>
      </c>
      <c r="E14829" s="162" t="n"/>
    </row>
    <row r="14830">
      <c r="B14830" s="161" t="n">
        <v>31813</v>
      </c>
      <c r="C14830" s="162" t="n">
        <v>281.16</v>
      </c>
      <c r="D14830" s="162" t="n">
        <v>0.136684</v>
      </c>
      <c r="E14830" s="162" t="n"/>
    </row>
    <row r="14831">
      <c r="B14831" s="161" t="n">
        <v>31814</v>
      </c>
      <c r="C14831" s="162" t="n">
        <v>280.04</v>
      </c>
      <c r="D14831" s="162" t="n">
        <v>0.131917</v>
      </c>
      <c r="E14831" s="162" t="n"/>
    </row>
    <row r="14832">
      <c r="B14832" s="161" t="n">
        <v>31817</v>
      </c>
      <c r="C14832" s="162" t="n">
        <v>278.16</v>
      </c>
      <c r="D14832" s="162" t="n">
        <v>0.124451</v>
      </c>
      <c r="E14832" s="162" t="n"/>
    </row>
    <row r="14833">
      <c r="B14833" s="161" t="n">
        <v>31818</v>
      </c>
      <c r="C14833" s="162" t="n">
        <v>275.07</v>
      </c>
      <c r="D14833" s="162" t="n">
        <v>0.112629</v>
      </c>
      <c r="E14833" s="162" t="n"/>
    </row>
    <row r="14834">
      <c r="B14834" s="161" t="n">
        <v>31819</v>
      </c>
      <c r="C14834" s="162" t="n">
        <v>277.54</v>
      </c>
      <c r="D14834" s="162" t="n">
        <v>0.120815</v>
      </c>
      <c r="E14834" s="162" t="n"/>
    </row>
    <row r="14835">
      <c r="B14835" s="161" t="n">
        <v>31820</v>
      </c>
      <c r="C14835" s="162" t="n">
        <v>275.62</v>
      </c>
      <c r="D14835" s="162" t="n">
        <v>0.113058</v>
      </c>
      <c r="E14835" s="162" t="n"/>
    </row>
    <row r="14836">
      <c r="B14836" s="161" t="n">
        <v>31821</v>
      </c>
      <c r="C14836" s="162" t="n">
        <v>279.7</v>
      </c>
      <c r="D14836" s="162" t="n">
        <v>0.126849</v>
      </c>
      <c r="E14836" s="162" t="n"/>
    </row>
    <row r="14837">
      <c r="B14837" s="161" t="n">
        <v>31825</v>
      </c>
      <c r="C14837" s="162" t="n">
        <v>285.49</v>
      </c>
      <c r="D14837" s="162" t="n">
        <v>0.14631</v>
      </c>
      <c r="E14837" s="162" t="n"/>
    </row>
    <row r="14838">
      <c r="B14838" s="161" t="n">
        <v>31826</v>
      </c>
      <c r="C14838" s="162" t="n">
        <v>285.42</v>
      </c>
      <c r="D14838" s="162" t="n">
        <v>0.145098</v>
      </c>
      <c r="E14838" s="162" t="n"/>
    </row>
    <row r="14839">
      <c r="B14839" s="161" t="n">
        <v>31827</v>
      </c>
      <c r="C14839" s="162" t="n">
        <v>285.57</v>
      </c>
      <c r="D14839" s="162" t="n">
        <v>0.144645</v>
      </c>
      <c r="E14839" s="162" t="n"/>
    </row>
    <row r="14840">
      <c r="B14840" s="161" t="n">
        <v>31828</v>
      </c>
      <c r="C14840" s="162" t="n">
        <v>285.48</v>
      </c>
      <c r="D14840" s="162" t="n">
        <v>0.143331</v>
      </c>
      <c r="E14840" s="162" t="n"/>
    </row>
    <row r="14841">
      <c r="B14841" s="161" t="n">
        <v>31831</v>
      </c>
      <c r="C14841" s="162" t="n">
        <v>282.38</v>
      </c>
      <c r="D14841" s="162" t="n">
        <v>0.131498</v>
      </c>
      <c r="E14841" s="162" t="n"/>
    </row>
    <row r="14842">
      <c r="B14842" s="161" t="n">
        <v>31832</v>
      </c>
      <c r="C14842" s="162" t="n">
        <v>282.88</v>
      </c>
      <c r="D14842" s="162" t="n">
        <v>0.132358</v>
      </c>
      <c r="E14842" s="162" t="n"/>
    </row>
    <row r="14843">
      <c r="B14843" s="161" t="n">
        <v>31833</v>
      </c>
      <c r="C14843" s="162" t="n">
        <v>284</v>
      </c>
      <c r="D14843" s="162" t="n">
        <v>0.135374</v>
      </c>
      <c r="E14843" s="162" t="n"/>
    </row>
    <row r="14844">
      <c r="B14844" s="161" t="n">
        <v>31834</v>
      </c>
      <c r="C14844" s="162" t="n">
        <v>282.96</v>
      </c>
      <c r="D14844" s="162" t="n">
        <v>0.130767</v>
      </c>
      <c r="E14844" s="162" t="n"/>
    </row>
    <row r="14845">
      <c r="B14845" s="161" t="n">
        <v>31835</v>
      </c>
      <c r="C14845" s="162" t="n">
        <v>284.2</v>
      </c>
      <c r="D14845" s="162" t="n">
        <v>0.134201</v>
      </c>
      <c r="E14845" s="162" t="n"/>
    </row>
    <row r="14846">
      <c r="B14846" s="161" t="n">
        <v>31838</v>
      </c>
      <c r="C14846" s="162" t="n">
        <v>283</v>
      </c>
      <c r="D14846" s="162" t="n">
        <v>0.128992</v>
      </c>
      <c r="E14846" s="162" t="n"/>
    </row>
    <row r="14847">
      <c r="B14847" s="161" t="n">
        <v>31839</v>
      </c>
      <c r="C14847" s="162" t="n">
        <v>284.12</v>
      </c>
      <c r="D14847" s="162" t="n">
        <v>0.13191</v>
      </c>
      <c r="E14847" s="162" t="n"/>
    </row>
    <row r="14848">
      <c r="B14848" s="161" t="n">
        <v>31840</v>
      </c>
      <c r="C14848" s="162" t="n">
        <v>288.62</v>
      </c>
      <c r="D14848" s="162" t="n">
        <v>0.146513</v>
      </c>
      <c r="E14848" s="162" t="n"/>
    </row>
    <row r="14849">
      <c r="B14849" s="161" t="n">
        <v>31841</v>
      </c>
      <c r="C14849" s="162" t="n">
        <v>290.52</v>
      </c>
      <c r="D14849" s="162" t="n">
        <v>0.151983</v>
      </c>
      <c r="E14849" s="162" t="n"/>
    </row>
    <row r="14850">
      <c r="B14850" s="161" t="n">
        <v>31842</v>
      </c>
      <c r="C14850" s="162" t="n">
        <v>290.66</v>
      </c>
      <c r="D14850" s="162" t="n">
        <v>0.15136</v>
      </c>
      <c r="E14850" s="162" t="n"/>
    </row>
    <row r="14851">
      <c r="B14851" s="161" t="n">
        <v>31845</v>
      </c>
      <c r="C14851" s="162" t="n">
        <v>288.3</v>
      </c>
      <c r="D14851" s="162" t="n">
        <v>0.142243</v>
      </c>
      <c r="E14851" s="162" t="n"/>
    </row>
    <row r="14852">
      <c r="B14852" s="161" t="n">
        <v>31846</v>
      </c>
      <c r="C14852" s="162" t="n">
        <v>290.86</v>
      </c>
      <c r="D14852" s="162" t="n">
        <v>0.150094</v>
      </c>
      <c r="E14852" s="162" t="n"/>
    </row>
    <row r="14853">
      <c r="B14853" s="161" t="n">
        <v>31847</v>
      </c>
      <c r="C14853" s="162" t="n">
        <v>290.31</v>
      </c>
      <c r="D14853" s="162" t="n">
        <v>0.147292</v>
      </c>
      <c r="E14853" s="162" t="n"/>
    </row>
    <row r="14854">
      <c r="B14854" s="161" t="n">
        <v>31848</v>
      </c>
      <c r="C14854" s="162" t="n">
        <v>291.22</v>
      </c>
      <c r="D14854" s="162" t="n">
        <v>0.149532</v>
      </c>
      <c r="E14854" s="162" t="n"/>
    </row>
    <row r="14855">
      <c r="B14855" s="161" t="n">
        <v>31849</v>
      </c>
      <c r="C14855" s="162" t="n">
        <v>289.89</v>
      </c>
      <c r="D14855" s="162" t="n">
        <v>0.144119</v>
      </c>
      <c r="E14855" s="162" t="n"/>
    </row>
    <row r="14856">
      <c r="B14856" s="161" t="n">
        <v>31852</v>
      </c>
      <c r="C14856" s="162" t="n">
        <v>288.23</v>
      </c>
      <c r="D14856" s="162" t="n">
        <v>0.137562</v>
      </c>
      <c r="E14856" s="162" t="n"/>
    </row>
    <row r="14857">
      <c r="B14857" s="161" t="n">
        <v>31853</v>
      </c>
      <c r="C14857" s="162" t="n">
        <v>292.47</v>
      </c>
      <c r="D14857" s="162" t="n">
        <v>0.151222</v>
      </c>
      <c r="E14857" s="162" t="n"/>
    </row>
    <row r="14858">
      <c r="B14858" s="161" t="n">
        <v>31854</v>
      </c>
      <c r="C14858" s="162" t="n">
        <v>292.78</v>
      </c>
      <c r="D14858" s="162" t="n">
        <v>0.151342</v>
      </c>
      <c r="E14858" s="162" t="n"/>
    </row>
    <row r="14859">
      <c r="B14859" s="161" t="n">
        <v>31855</v>
      </c>
      <c r="C14859" s="162" t="n">
        <v>294.08</v>
      </c>
      <c r="D14859" s="162" t="n">
        <v>0.154777</v>
      </c>
      <c r="E14859" s="162" t="n"/>
    </row>
    <row r="14860">
      <c r="B14860" s="161" t="n">
        <v>31856</v>
      </c>
      <c r="C14860" s="162" t="n">
        <v>298.17</v>
      </c>
      <c r="D14860" s="162" t="n">
        <v>0.167547</v>
      </c>
      <c r="E14860" s="162" t="n"/>
    </row>
    <row r="14861">
      <c r="B14861" s="161" t="n">
        <v>31859</v>
      </c>
      <c r="C14861" s="162" t="n">
        <v>301.16</v>
      </c>
      <c r="D14861" s="162" t="n">
        <v>0.176425</v>
      </c>
      <c r="E14861" s="162" t="n"/>
    </row>
    <row r="14862">
      <c r="B14862" s="161" t="n">
        <v>31860</v>
      </c>
      <c r="C14862" s="162" t="n">
        <v>301.64</v>
      </c>
      <c r="D14862" s="162" t="n">
        <v>0.176797</v>
      </c>
      <c r="E14862" s="162" t="n"/>
    </row>
    <row r="14863">
      <c r="B14863" s="161" t="n">
        <v>31861</v>
      </c>
      <c r="C14863" s="162" t="n">
        <v>300.38</v>
      </c>
      <c r="D14863" s="162" t="n">
        <v>0.171409</v>
      </c>
      <c r="E14863" s="162" t="n"/>
    </row>
    <row r="14864">
      <c r="B14864" s="161" t="n">
        <v>31862</v>
      </c>
      <c r="C14864" s="162" t="n">
        <v>300.93</v>
      </c>
      <c r="D14864" s="162" t="n">
        <v>0.172057</v>
      </c>
      <c r="E14864" s="162" t="n"/>
    </row>
    <row r="14865">
      <c r="B14865" s="161" t="n">
        <v>31863</v>
      </c>
      <c r="C14865" s="162" t="n">
        <v>296.13</v>
      </c>
      <c r="D14865" s="162" t="n">
        <v>0.1549</v>
      </c>
      <c r="E14865" s="162" t="n"/>
    </row>
    <row r="14866">
      <c r="B14866" s="161" t="n">
        <v>31866</v>
      </c>
      <c r="C14866" s="162" t="n">
        <v>289.2</v>
      </c>
      <c r="D14866" s="162" t="n">
        <v>0.130364</v>
      </c>
      <c r="E14866" s="162" t="n"/>
    </row>
    <row r="14867">
      <c r="B14867" s="161" t="n">
        <v>31867</v>
      </c>
      <c r="C14867" s="162" t="n">
        <v>291.7</v>
      </c>
      <c r="D14867" s="162" t="n">
        <v>0.138074</v>
      </c>
      <c r="E14867" s="162" t="n"/>
    </row>
    <row r="14868">
      <c r="B14868" s="161" t="n">
        <v>31868</v>
      </c>
      <c r="C14868" s="162" t="n">
        <v>292.39</v>
      </c>
      <c r="D14868" s="162" t="n">
        <v>0.139492</v>
      </c>
      <c r="E14868" s="162" t="n"/>
    </row>
    <row r="14869">
      <c r="B14869" s="161" t="n">
        <v>31869</v>
      </c>
      <c r="C14869" s="162" t="n">
        <v>293.63</v>
      </c>
      <c r="D14869" s="162" t="n">
        <v>0.142768</v>
      </c>
      <c r="E14869" s="162" t="n"/>
    </row>
    <row r="14870">
      <c r="B14870" s="161" t="n">
        <v>31870</v>
      </c>
      <c r="C14870" s="162" t="n">
        <v>300.41</v>
      </c>
      <c r="D14870" s="162" t="n">
        <v>0.164489</v>
      </c>
      <c r="E14870" s="162" t="n"/>
    </row>
    <row r="14871">
      <c r="B14871" s="161" t="n">
        <v>31873</v>
      </c>
      <c r="C14871" s="162" t="n">
        <v>301.95</v>
      </c>
      <c r="D14871" s="162" t="n">
        <v>0.168536</v>
      </c>
      <c r="E14871" s="162" t="n"/>
    </row>
    <row r="14872">
      <c r="B14872" s="161" t="n">
        <v>31874</v>
      </c>
      <c r="C14872" s="162" t="n">
        <v>296.69</v>
      </c>
      <c r="D14872" s="162" t="n">
        <v>0.149955</v>
      </c>
      <c r="E14872" s="162" t="n"/>
    </row>
    <row r="14873">
      <c r="B14873" s="161" t="n">
        <v>31875</v>
      </c>
      <c r="C14873" s="162" t="n">
        <v>297.26</v>
      </c>
      <c r="D14873" s="162" t="n">
        <v>0.150892</v>
      </c>
      <c r="E14873" s="162" t="n"/>
    </row>
    <row r="14874">
      <c r="B14874" s="161" t="n">
        <v>31876</v>
      </c>
      <c r="C14874" s="162" t="n">
        <v>292.86</v>
      </c>
      <c r="D14874" s="162" t="n">
        <v>0.13512</v>
      </c>
      <c r="E14874" s="162" t="n"/>
    </row>
    <row r="14875">
      <c r="B14875" s="161" t="n">
        <v>31877</v>
      </c>
      <c r="C14875" s="162" t="n">
        <v>292.49</v>
      </c>
      <c r="D14875" s="162" t="n">
        <v>0.133002</v>
      </c>
      <c r="E14875" s="162" t="n"/>
    </row>
    <row r="14876">
      <c r="B14876" s="161" t="n">
        <v>31880</v>
      </c>
      <c r="C14876" s="162" t="n">
        <v>285.62</v>
      </c>
      <c r="D14876" s="162" t="n">
        <v>0.10853</v>
      </c>
      <c r="E14876" s="162" t="n"/>
    </row>
    <row r="14877">
      <c r="B14877" s="161" t="n">
        <v>31881</v>
      </c>
      <c r="C14877" s="162" t="n">
        <v>279.16</v>
      </c>
      <c r="D14877" s="162" t="n">
        <v>0.085101</v>
      </c>
      <c r="E14877" s="162" t="n"/>
    </row>
    <row r="14878">
      <c r="B14878" s="161" t="n">
        <v>31882</v>
      </c>
      <c r="C14878" s="162" t="n">
        <v>284.44</v>
      </c>
      <c r="D14878" s="162" t="n">
        <v>0.103206</v>
      </c>
      <c r="E14878" s="162" t="n"/>
    </row>
    <row r="14879">
      <c r="B14879" s="161" t="n">
        <v>31883</v>
      </c>
      <c r="C14879" s="162" t="n">
        <v>286.91</v>
      </c>
      <c r="D14879" s="162" t="n">
        <v>0.111186</v>
      </c>
      <c r="E14879" s="162" t="n"/>
    </row>
    <row r="14880">
      <c r="B14880" s="161" t="n">
        <v>31887</v>
      </c>
      <c r="C14880" s="162" t="n">
        <v>286.09</v>
      </c>
      <c r="D14880" s="162" t="n">
        <v>0.107656</v>
      </c>
      <c r="E14880" s="162" t="n"/>
    </row>
    <row r="14881">
      <c r="B14881" s="161" t="n">
        <v>31888</v>
      </c>
      <c r="C14881" s="162" t="n">
        <v>293.07</v>
      </c>
      <c r="D14881" s="162" t="n">
        <v>0.130807</v>
      </c>
      <c r="E14881" s="162" t="n"/>
    </row>
    <row r="14882">
      <c r="B14882" s="161" t="n">
        <v>31889</v>
      </c>
      <c r="C14882" s="162" t="n">
        <v>287.19</v>
      </c>
      <c r="D14882" s="162" t="n">
        <v>0.109654</v>
      </c>
      <c r="E14882" s="162" t="n"/>
    </row>
    <row r="14883">
      <c r="B14883" s="161" t="n">
        <v>31890</v>
      </c>
      <c r="C14883" s="162" t="n">
        <v>286.82</v>
      </c>
      <c r="D14883" s="162" t="n">
        <v>0.10751</v>
      </c>
      <c r="E14883" s="162" t="n"/>
    </row>
    <row r="14884">
      <c r="B14884" s="161" t="n">
        <v>31891</v>
      </c>
      <c r="C14884" s="162" t="n">
        <v>281.52</v>
      </c>
      <c r="D14884" s="162" t="n">
        <v>0.08811099999999999</v>
      </c>
      <c r="E14884" s="162" t="n"/>
    </row>
    <row r="14885">
      <c r="B14885" s="161" t="n">
        <v>31894</v>
      </c>
      <c r="C14885" s="162" t="n">
        <v>281.83</v>
      </c>
      <c r="D14885" s="162" t="n">
        <v>0.08844399999999999</v>
      </c>
      <c r="E14885" s="162" t="n"/>
    </row>
    <row r="14886">
      <c r="B14886" s="161" t="n">
        <v>31895</v>
      </c>
      <c r="C14886" s="162" t="n">
        <v>282.51</v>
      </c>
      <c r="D14886" s="162" t="n">
        <v>0.089994</v>
      </c>
      <c r="E14886" s="162" t="n"/>
    </row>
    <row r="14887">
      <c r="B14887" s="161" t="n">
        <v>31896</v>
      </c>
      <c r="C14887" s="162" t="n">
        <v>284.57</v>
      </c>
      <c r="D14887" s="162" t="n">
        <v>0.096274</v>
      </c>
      <c r="E14887" s="162" t="n"/>
    </row>
    <row r="14888">
      <c r="B14888" s="161" t="n">
        <v>31897</v>
      </c>
      <c r="C14888" s="162" t="n">
        <v>288.36</v>
      </c>
      <c r="D14888" s="162" t="n">
        <v>0.108472</v>
      </c>
      <c r="E14888" s="162" t="n"/>
    </row>
    <row r="14889">
      <c r="B14889" s="161" t="n">
        <v>31898</v>
      </c>
      <c r="C14889" s="162" t="n">
        <v>288.03</v>
      </c>
      <c r="D14889" s="162" t="n">
        <v>0.106324</v>
      </c>
      <c r="E14889" s="162" t="n"/>
    </row>
    <row r="14890">
      <c r="B14890" s="161" t="n">
        <v>31901</v>
      </c>
      <c r="C14890" s="162" t="n">
        <v>289.36</v>
      </c>
      <c r="D14890" s="162" t="n">
        <v>0.109908</v>
      </c>
      <c r="E14890" s="162" t="n"/>
    </row>
    <row r="14891">
      <c r="B14891" s="161" t="n">
        <v>31902</v>
      </c>
      <c r="C14891" s="162" t="n">
        <v>295.34</v>
      </c>
      <c r="D14891" s="162" t="n">
        <v>0.129224</v>
      </c>
      <c r="E14891" s="162" t="n"/>
    </row>
    <row r="14892">
      <c r="B14892" s="161" t="n">
        <v>31903</v>
      </c>
      <c r="C14892" s="162" t="n">
        <v>295.47</v>
      </c>
      <c r="D14892" s="162" t="n">
        <v>0.128561</v>
      </c>
      <c r="E14892" s="162" t="n"/>
    </row>
    <row r="14893">
      <c r="B14893" s="161" t="n">
        <v>31904</v>
      </c>
      <c r="C14893" s="162" t="n">
        <v>294.71</v>
      </c>
      <c r="D14893" s="162" t="n">
        <v>0.124908</v>
      </c>
      <c r="E14893" s="162" t="n"/>
    </row>
    <row r="14894">
      <c r="B14894" s="161" t="n">
        <v>31905</v>
      </c>
      <c r="C14894" s="162" t="n">
        <v>293.37</v>
      </c>
      <c r="D14894" s="162" t="n">
        <v>0.119286</v>
      </c>
      <c r="E14894" s="162" t="n"/>
    </row>
    <row r="14895">
      <c r="B14895" s="161" t="n">
        <v>31908</v>
      </c>
      <c r="C14895" s="162" t="n">
        <v>291.57</v>
      </c>
      <c r="D14895" s="162" t="n">
        <v>0.112146</v>
      </c>
      <c r="E14895" s="162" t="n"/>
    </row>
    <row r="14896">
      <c r="B14896" s="161" t="n">
        <v>31909</v>
      </c>
      <c r="C14896" s="162" t="n">
        <v>293.3</v>
      </c>
      <c r="D14896" s="162" t="n">
        <v>0.116963</v>
      </c>
      <c r="E14896" s="162" t="n"/>
    </row>
    <row r="14897">
      <c r="B14897" s="161" t="n">
        <v>31910</v>
      </c>
      <c r="C14897" s="162" t="n">
        <v>293.98</v>
      </c>
      <c r="D14897" s="162" t="n">
        <v>0.118141</v>
      </c>
      <c r="E14897" s="162" t="n"/>
    </row>
    <row r="14898">
      <c r="B14898" s="161" t="n">
        <v>31911</v>
      </c>
      <c r="C14898" s="162" t="n">
        <v>294.24</v>
      </c>
      <c r="D14898" s="162" t="n">
        <v>0.117922</v>
      </c>
      <c r="E14898" s="162" t="n"/>
    </row>
    <row r="14899">
      <c r="B14899" s="161" t="n">
        <v>31912</v>
      </c>
      <c r="C14899" s="162" t="n">
        <v>287.43</v>
      </c>
      <c r="D14899" s="162" t="n">
        <v>0.093525</v>
      </c>
      <c r="E14899" s="162" t="n"/>
    </row>
    <row r="14900">
      <c r="B14900" s="161" t="n">
        <v>31915</v>
      </c>
      <c r="C14900" s="162" t="n">
        <v>286.65</v>
      </c>
      <c r="D14900" s="162" t="n">
        <v>0.08982</v>
      </c>
      <c r="E14900" s="162" t="n"/>
    </row>
    <row r="14901">
      <c r="B14901" s="161" t="n">
        <v>31916</v>
      </c>
      <c r="C14901" s="162" t="n">
        <v>279.62</v>
      </c>
      <c r="D14901" s="162" t="n">
        <v>0.06415700000000001</v>
      </c>
      <c r="E14901" s="162" t="n"/>
    </row>
    <row r="14902">
      <c r="B14902" s="161" t="n">
        <v>31917</v>
      </c>
      <c r="C14902" s="162" t="n">
        <v>278.21</v>
      </c>
      <c r="D14902" s="162" t="n">
        <v>0.058317</v>
      </c>
      <c r="E14902" s="162" t="n"/>
    </row>
    <row r="14903">
      <c r="B14903" s="161" t="n">
        <v>31918</v>
      </c>
      <c r="C14903" s="162" t="n">
        <v>280.17</v>
      </c>
      <c r="D14903" s="162" t="n">
        <v>0.064512</v>
      </c>
      <c r="E14903" s="162" t="n"/>
    </row>
    <row r="14904">
      <c r="B14904" s="161" t="n">
        <v>31919</v>
      </c>
      <c r="C14904" s="162" t="n">
        <v>282.16</v>
      </c>
      <c r="D14904" s="162" t="n">
        <v>0.070732</v>
      </c>
      <c r="E14904" s="162" t="n"/>
    </row>
    <row r="14905">
      <c r="B14905" s="161" t="n">
        <v>31923</v>
      </c>
      <c r="C14905" s="162" t="n">
        <v>289.11</v>
      </c>
      <c r="D14905" s="162" t="n">
        <v>0.094072</v>
      </c>
      <c r="E14905" s="162" t="n"/>
    </row>
    <row r="14906">
      <c r="B14906" s="161" t="n">
        <v>31924</v>
      </c>
      <c r="C14906" s="162" t="n">
        <v>288.73</v>
      </c>
      <c r="D14906" s="162" t="n">
        <v>0.091844</v>
      </c>
      <c r="E14906" s="162" t="n"/>
    </row>
    <row r="14907">
      <c r="B14907" s="161" t="n">
        <v>31925</v>
      </c>
      <c r="C14907" s="162" t="n">
        <v>290.76</v>
      </c>
      <c r="D14907" s="162" t="n">
        <v>0.09795</v>
      </c>
      <c r="E14907" s="162" t="n"/>
    </row>
    <row r="14908">
      <c r="B14908" s="161" t="n">
        <v>31926</v>
      </c>
      <c r="C14908" s="162" t="n">
        <v>290.1</v>
      </c>
      <c r="D14908" s="162" t="n">
        <v>0.094835</v>
      </c>
      <c r="E14908" s="162" t="n"/>
    </row>
    <row r="14909">
      <c r="B14909" s="161" t="n">
        <v>31929</v>
      </c>
      <c r="C14909" s="162" t="n">
        <v>289.83</v>
      </c>
      <c r="D14909" s="162" t="n">
        <v>0.093079</v>
      </c>
      <c r="E14909" s="162" t="n"/>
    </row>
    <row r="14910">
      <c r="B14910" s="161" t="n">
        <v>31930</v>
      </c>
      <c r="C14910" s="162" t="n">
        <v>288.46</v>
      </c>
      <c r="D14910" s="162" t="n">
        <v>0.087559</v>
      </c>
      <c r="E14910" s="162" t="n"/>
    </row>
    <row r="14911">
      <c r="B14911" s="161" t="n">
        <v>31931</v>
      </c>
      <c r="C14911" s="162" t="n">
        <v>293.47</v>
      </c>
      <c r="D14911" s="162" t="n">
        <v>0.103906</v>
      </c>
      <c r="E14911" s="162" t="n"/>
    </row>
    <row r="14912">
      <c r="B14912" s="161" t="n">
        <v>31932</v>
      </c>
      <c r="C14912" s="162" t="n">
        <v>295.09</v>
      </c>
      <c r="D14912" s="162" t="n">
        <v>0.108493</v>
      </c>
      <c r="E14912" s="162" t="n"/>
    </row>
    <row r="14913">
      <c r="B14913" s="161" t="n">
        <v>31933</v>
      </c>
      <c r="C14913" s="162" t="n">
        <v>293.45</v>
      </c>
      <c r="D14913" s="162" t="n">
        <v>0.102096</v>
      </c>
      <c r="E14913" s="162" t="n"/>
    </row>
    <row r="14914">
      <c r="B14914" s="161" t="n">
        <v>31936</v>
      </c>
      <c r="C14914" s="162" t="n">
        <v>296.72</v>
      </c>
      <c r="D14914" s="162" t="n">
        <v>0.11229</v>
      </c>
      <c r="E14914" s="162" t="n"/>
    </row>
    <row r="14915">
      <c r="B14915" s="161" t="n">
        <v>31937</v>
      </c>
      <c r="C14915" s="162" t="n">
        <v>297.28</v>
      </c>
      <c r="D14915" s="162" t="n">
        <v>0.113288</v>
      </c>
      <c r="E14915" s="162" t="n"/>
    </row>
    <row r="14916">
      <c r="B14916" s="161" t="n">
        <v>31938</v>
      </c>
      <c r="C14916" s="162" t="n">
        <v>297.47</v>
      </c>
      <c r="D14916" s="162" t="n">
        <v>0.112992</v>
      </c>
      <c r="E14916" s="162" t="n"/>
    </row>
    <row r="14917">
      <c r="B14917" s="161" t="n">
        <v>31939</v>
      </c>
      <c r="C14917" s="162" t="n">
        <v>298.73</v>
      </c>
      <c r="D14917" s="162" t="n">
        <v>0.116355</v>
      </c>
      <c r="E14917" s="162" t="n"/>
    </row>
    <row r="14918">
      <c r="B14918" s="161" t="n">
        <v>31940</v>
      </c>
      <c r="C14918" s="162" t="n">
        <v>301.62</v>
      </c>
      <c r="D14918" s="162" t="n">
        <v>0.125075</v>
      </c>
      <c r="E14918" s="162" t="n"/>
    </row>
    <row r="14919">
      <c r="B14919" s="161" t="n">
        <v>31943</v>
      </c>
      <c r="C14919" s="162" t="n">
        <v>303.14</v>
      </c>
      <c r="D14919" s="162" t="n">
        <v>0.129157</v>
      </c>
      <c r="E14919" s="162" t="n"/>
    </row>
    <row r="14920">
      <c r="B14920" s="161" t="n">
        <v>31944</v>
      </c>
      <c r="C14920" s="162" t="n">
        <v>304.76</v>
      </c>
      <c r="D14920" s="162" t="n">
        <v>0.133515</v>
      </c>
      <c r="E14920" s="162" t="n"/>
    </row>
    <row r="14921">
      <c r="B14921" s="161" t="n">
        <v>31945</v>
      </c>
      <c r="C14921" s="162" t="n">
        <v>304.81</v>
      </c>
      <c r="D14921" s="162" t="n">
        <v>0.132624</v>
      </c>
      <c r="E14921" s="162" t="n"/>
    </row>
    <row r="14922">
      <c r="B14922" s="161" t="n">
        <v>31946</v>
      </c>
      <c r="C14922" s="162" t="n">
        <v>305.69</v>
      </c>
      <c r="D14922" s="162" t="n">
        <v>0.134466</v>
      </c>
      <c r="E14922" s="162" t="n"/>
    </row>
    <row r="14923">
      <c r="B14923" s="161" t="n">
        <v>31947</v>
      </c>
      <c r="C14923" s="162" t="n">
        <v>306.97</v>
      </c>
      <c r="D14923" s="162" t="n">
        <v>0.137651</v>
      </c>
      <c r="E14923" s="162" t="n"/>
    </row>
    <row r="14924">
      <c r="B14924" s="161" t="n">
        <v>31950</v>
      </c>
      <c r="C14924" s="162" t="n">
        <v>309.65</v>
      </c>
      <c r="D14924" s="162" t="n">
        <v>0.145238</v>
      </c>
      <c r="E14924" s="162" t="n"/>
    </row>
    <row r="14925">
      <c r="B14925" s="161" t="n">
        <v>31951</v>
      </c>
      <c r="C14925" s="162" t="n">
        <v>308.43</v>
      </c>
      <c r="D14925" s="162" t="n">
        <v>0.140165</v>
      </c>
      <c r="E14925" s="162" t="n"/>
    </row>
    <row r="14926">
      <c r="B14926" s="161" t="n">
        <v>31952</v>
      </c>
      <c r="C14926" s="162" t="n">
        <v>306.86</v>
      </c>
      <c r="D14926" s="162" t="n">
        <v>0.133958</v>
      </c>
      <c r="E14926" s="162" t="n"/>
    </row>
    <row r="14927">
      <c r="B14927" s="161" t="n">
        <v>31953</v>
      </c>
      <c r="C14927" s="162" t="n">
        <v>308.96</v>
      </c>
      <c r="D14927" s="162" t="n">
        <v>0.139626</v>
      </c>
      <c r="E14927" s="162" t="n"/>
    </row>
    <row r="14928">
      <c r="B14928" s="161" t="n">
        <v>31954</v>
      </c>
      <c r="C14928" s="162" t="n">
        <v>307.16</v>
      </c>
      <c r="D14928" s="162" t="n">
        <v>0.132444</v>
      </c>
      <c r="E14928" s="162" t="n"/>
    </row>
    <row r="14929">
      <c r="B14929" s="161" t="n">
        <v>31957</v>
      </c>
      <c r="C14929" s="162" t="n">
        <v>307.9</v>
      </c>
      <c r="D14929" s="162" t="n">
        <v>0.133417</v>
      </c>
      <c r="E14929" s="162" t="n"/>
    </row>
    <row r="14930">
      <c r="B14930" s="161" t="n">
        <v>31958</v>
      </c>
      <c r="C14930" s="162" t="n">
        <v>304</v>
      </c>
      <c r="D14930" s="162" t="n">
        <v>0.119333</v>
      </c>
      <c r="E14930" s="162" t="n"/>
    </row>
    <row r="14931">
      <c r="B14931" s="161" t="n">
        <v>31959</v>
      </c>
      <c r="C14931" s="162" t="n">
        <v>302.94</v>
      </c>
      <c r="D14931" s="162" t="n">
        <v>0.114521</v>
      </c>
      <c r="E14931" s="162" t="n"/>
    </row>
    <row r="14932">
      <c r="B14932" s="161" t="n">
        <v>31960</v>
      </c>
      <c r="C14932" s="162" t="n">
        <v>305.63</v>
      </c>
      <c r="D14932" s="162" t="n">
        <v>0.121994</v>
      </c>
      <c r="E14932" s="162" t="n"/>
    </row>
    <row r="14933">
      <c r="B14933" s="161" t="n">
        <v>31964</v>
      </c>
      <c r="C14933" s="162" t="n">
        <v>304.92</v>
      </c>
      <c r="D14933" s="162" t="n">
        <v>0.118327</v>
      </c>
      <c r="E14933" s="162" t="n"/>
    </row>
    <row r="14934">
      <c r="B14934" s="161" t="n">
        <v>31965</v>
      </c>
      <c r="C14934" s="162" t="n">
        <v>307.4</v>
      </c>
      <c r="D14934" s="162" t="n">
        <v>0.12504</v>
      </c>
      <c r="E14934" s="162" t="n"/>
    </row>
    <row r="14935">
      <c r="B14935" s="161" t="n">
        <v>31966</v>
      </c>
      <c r="C14935" s="162" t="n">
        <v>308.29</v>
      </c>
      <c r="D14935" s="162" t="n">
        <v>0.12658</v>
      </c>
      <c r="E14935" s="162" t="n"/>
    </row>
    <row r="14936">
      <c r="B14936" s="161" t="n">
        <v>31967</v>
      </c>
      <c r="C14936" s="162" t="n">
        <v>307.52</v>
      </c>
      <c r="D14936" s="162" t="n">
        <v>0.122758</v>
      </c>
      <c r="E14936" s="162" t="n"/>
    </row>
    <row r="14937">
      <c r="B14937" s="161" t="n">
        <v>31968</v>
      </c>
      <c r="C14937" s="162" t="n">
        <v>308.37</v>
      </c>
      <c r="D14937" s="162" t="n">
        <v>0.124194</v>
      </c>
      <c r="E14937" s="162" t="n"/>
    </row>
    <row r="14938">
      <c r="B14938" s="161" t="n">
        <v>31971</v>
      </c>
      <c r="C14938" s="162" t="n">
        <v>307.63</v>
      </c>
      <c r="D14938" s="162" t="n">
        <v>0.1204</v>
      </c>
      <c r="E14938" s="162" t="n"/>
    </row>
    <row r="14939">
      <c r="B14939" s="161" t="n">
        <v>31972</v>
      </c>
      <c r="C14939" s="162" t="n">
        <v>310.68</v>
      </c>
      <c r="D14939" s="162" t="n">
        <v>0.128829</v>
      </c>
      <c r="E14939" s="162" t="n"/>
    </row>
    <row r="14940">
      <c r="B14940" s="161" t="n">
        <v>31973</v>
      </c>
      <c r="C14940" s="162" t="n">
        <v>310.42</v>
      </c>
      <c r="D14940" s="162" t="n">
        <v>0.126519</v>
      </c>
      <c r="E14940" s="162" t="n"/>
    </row>
    <row r="14941">
      <c r="B14941" s="161" t="n">
        <v>31974</v>
      </c>
      <c r="C14941" s="162" t="n">
        <v>312.7</v>
      </c>
      <c r="D14941" s="162" t="n">
        <v>0.13235</v>
      </c>
      <c r="E14941" s="162" t="n"/>
    </row>
    <row r="14942">
      <c r="B14942" s="161" t="n">
        <v>31975</v>
      </c>
      <c r="C14942" s="162" t="n">
        <v>314.59</v>
      </c>
      <c r="D14942" s="162" t="n">
        <v>0.136899</v>
      </c>
      <c r="E14942" s="162" t="n"/>
    </row>
    <row r="14943">
      <c r="B14943" s="161" t="n">
        <v>31978</v>
      </c>
      <c r="C14943" s="162" t="n">
        <v>311.39</v>
      </c>
      <c r="D14943" s="162" t="n">
        <v>0.125264</v>
      </c>
      <c r="E14943" s="162" t="n"/>
    </row>
    <row r="14944">
      <c r="B14944" s="161" t="n">
        <v>31979</v>
      </c>
      <c r="C14944" s="162" t="n">
        <v>308.55</v>
      </c>
      <c r="D14944" s="162" t="n">
        <v>0.114741</v>
      </c>
      <c r="E14944" s="162" t="n"/>
    </row>
    <row r="14945">
      <c r="B14945" s="161" t="n">
        <v>31980</v>
      </c>
      <c r="C14945" s="162" t="n">
        <v>308.47</v>
      </c>
      <c r="D14945" s="162" t="n">
        <v>0.113143</v>
      </c>
      <c r="E14945" s="162" t="n"/>
    </row>
    <row r="14946">
      <c r="B14946" s="161" t="n">
        <v>31981</v>
      </c>
      <c r="C14946" s="162" t="n">
        <v>307.81</v>
      </c>
      <c r="D14946" s="162" t="n">
        <v>0.10967</v>
      </c>
      <c r="E14946" s="162" t="n"/>
    </row>
    <row r="14947">
      <c r="B14947" s="161" t="n">
        <v>31982</v>
      </c>
      <c r="C14947" s="162" t="n">
        <v>309.27</v>
      </c>
      <c r="D14947" s="162" t="n">
        <v>0.113087</v>
      </c>
      <c r="E14947" s="162" t="n"/>
    </row>
    <row r="14948">
      <c r="B14948" s="161" t="n">
        <v>31985</v>
      </c>
      <c r="C14948" s="162" t="n">
        <v>310.65</v>
      </c>
      <c r="D14948" s="162" t="n">
        <v>0.116186</v>
      </c>
      <c r="E14948" s="162" t="n"/>
    </row>
    <row r="14949">
      <c r="B14949" s="161" t="n">
        <v>31986</v>
      </c>
      <c r="C14949" s="162" t="n">
        <v>312.33</v>
      </c>
      <c r="D14949" s="162" t="n">
        <v>0.120191</v>
      </c>
      <c r="E14949" s="162" t="n"/>
    </row>
    <row r="14950">
      <c r="B14950" s="161" t="n">
        <v>31987</v>
      </c>
      <c r="C14950" s="162" t="n">
        <v>315.65</v>
      </c>
      <c r="D14950" s="162" t="n">
        <v>0.129326</v>
      </c>
      <c r="E14950" s="162" t="n"/>
    </row>
    <row r="14951">
      <c r="B14951" s="161" t="n">
        <v>31988</v>
      </c>
      <c r="C14951" s="162" t="n">
        <v>318.05</v>
      </c>
      <c r="D14951" s="162" t="n">
        <v>0.135411</v>
      </c>
      <c r="E14951" s="162" t="n"/>
    </row>
    <row r="14952">
      <c r="B14952" s="161" t="n">
        <v>31989</v>
      </c>
      <c r="C14952" s="162" t="n">
        <v>318.66</v>
      </c>
      <c r="D14952" s="162" t="n">
        <v>0.135891</v>
      </c>
      <c r="E14952" s="162" t="n"/>
    </row>
    <row r="14953">
      <c r="B14953" s="161" t="n">
        <v>31992</v>
      </c>
      <c r="C14953" s="162" t="n">
        <v>317.57</v>
      </c>
      <c r="D14953" s="162" t="n">
        <v>0.131063</v>
      </c>
      <c r="E14953" s="162" t="n"/>
    </row>
    <row r="14954">
      <c r="B14954" s="161" t="n">
        <v>31993</v>
      </c>
      <c r="C14954" s="162" t="n">
        <v>316.23</v>
      </c>
      <c r="D14954" s="162" t="n">
        <v>0.125446</v>
      </c>
      <c r="E14954" s="162" t="n"/>
    </row>
    <row r="14955">
      <c r="B14955" s="161" t="n">
        <v>31994</v>
      </c>
      <c r="C14955" s="162" t="n">
        <v>318.45</v>
      </c>
      <c r="D14955" s="162" t="n">
        <v>0.130965</v>
      </c>
      <c r="E14955" s="162" t="n"/>
    </row>
    <row r="14956">
      <c r="B14956" s="161" t="n">
        <v>31995</v>
      </c>
      <c r="C14956" s="162" t="n">
        <v>322.09</v>
      </c>
      <c r="D14956" s="162" t="n">
        <v>0.140788</v>
      </c>
      <c r="E14956" s="162" t="n"/>
    </row>
    <row r="14957">
      <c r="B14957" s="161" t="n">
        <v>31996</v>
      </c>
      <c r="C14957" s="162" t="n">
        <v>323</v>
      </c>
      <c r="D14957" s="162" t="n">
        <v>0.142061</v>
      </c>
      <c r="E14957" s="162" t="n"/>
    </row>
    <row r="14958">
      <c r="B14958" s="161" t="n">
        <v>31999</v>
      </c>
      <c r="C14958" s="162" t="n">
        <v>328</v>
      </c>
      <c r="D14958" s="162" t="n">
        <v>0.15584</v>
      </c>
      <c r="E14958" s="162" t="n"/>
    </row>
    <row r="14959">
      <c r="B14959" s="161" t="n">
        <v>32000</v>
      </c>
      <c r="C14959" s="162" t="n">
        <v>333.33</v>
      </c>
      <c r="D14959" s="162" t="n">
        <v>0.170267</v>
      </c>
      <c r="E14959" s="162" t="n"/>
    </row>
    <row r="14960">
      <c r="B14960" s="161" t="n">
        <v>32001</v>
      </c>
      <c r="C14960" s="162" t="n">
        <v>332.39</v>
      </c>
      <c r="D14960" s="162" t="n">
        <v>0.16578</v>
      </c>
      <c r="E14960" s="162" t="n"/>
    </row>
    <row r="14961">
      <c r="B14961" s="161" t="n">
        <v>32002</v>
      </c>
      <c r="C14961" s="162" t="n">
        <v>334.65</v>
      </c>
      <c r="D14961" s="162" t="n">
        <v>0.170864</v>
      </c>
      <c r="E14961" s="162" t="n"/>
    </row>
    <row r="14962">
      <c r="B14962" s="161" t="n">
        <v>32003</v>
      </c>
      <c r="C14962" s="162" t="n">
        <v>333.99</v>
      </c>
      <c r="D14962" s="162" t="n">
        <v>0.167242</v>
      </c>
      <c r="E14962" s="162" t="n"/>
    </row>
    <row r="14963">
      <c r="B14963" s="161" t="n">
        <v>32006</v>
      </c>
      <c r="C14963" s="162" t="n">
        <v>334.11</v>
      </c>
      <c r="D14963" s="162" t="n">
        <v>0.166003</v>
      </c>
      <c r="E14963" s="162" t="n"/>
    </row>
    <row r="14964">
      <c r="B14964" s="161" t="n">
        <v>32007</v>
      </c>
      <c r="C14964" s="162" t="n">
        <v>329.25</v>
      </c>
      <c r="D14964" s="162" t="n">
        <v>0.149844</v>
      </c>
      <c r="E14964" s="162" t="n"/>
    </row>
    <row r="14965">
      <c r="B14965" s="161" t="n">
        <v>32008</v>
      </c>
      <c r="C14965" s="162" t="n">
        <v>329.83</v>
      </c>
      <c r="D14965" s="162" t="n">
        <v>0.150123</v>
      </c>
      <c r="E14965" s="162" t="n"/>
    </row>
    <row r="14966">
      <c r="B14966" s="161" t="n">
        <v>32009</v>
      </c>
      <c r="C14966" s="162" t="n">
        <v>334.84</v>
      </c>
      <c r="D14966" s="162" t="n">
        <v>0.163638</v>
      </c>
      <c r="E14966" s="162" t="n"/>
    </row>
    <row r="14967">
      <c r="B14967" s="161" t="n">
        <v>32010</v>
      </c>
      <c r="C14967" s="162" t="n">
        <v>335.9</v>
      </c>
      <c r="D14967" s="162" t="n">
        <v>0.165229</v>
      </c>
      <c r="E14967" s="162" t="n"/>
    </row>
    <row r="14968">
      <c r="B14968" s="161" t="n">
        <v>32013</v>
      </c>
      <c r="C14968" s="162" t="n">
        <v>333.33</v>
      </c>
      <c r="D14968" s="162" t="n">
        <v>0.156014</v>
      </c>
      <c r="E14968" s="162" t="n"/>
    </row>
    <row r="14969">
      <c r="B14969" s="161" t="n">
        <v>32014</v>
      </c>
      <c r="C14969" s="162" t="n">
        <v>336.77</v>
      </c>
      <c r="D14969" s="162" t="n">
        <v>0.164687</v>
      </c>
      <c r="E14969" s="162" t="n"/>
    </row>
    <row r="14970">
      <c r="B14970" s="161" t="n">
        <v>32015</v>
      </c>
      <c r="C14970" s="162" t="n">
        <v>334.57</v>
      </c>
      <c r="D14970" s="162" t="n">
        <v>0.156586</v>
      </c>
      <c r="E14970" s="162" t="n"/>
    </row>
    <row r="14971">
      <c r="B14971" s="161" t="n">
        <v>32016</v>
      </c>
      <c r="C14971" s="162" t="n">
        <v>331.38</v>
      </c>
      <c r="D14971" s="162" t="n">
        <v>0.145533</v>
      </c>
      <c r="E14971" s="162" t="n"/>
    </row>
    <row r="14972">
      <c r="B14972" s="161" t="n">
        <v>32017</v>
      </c>
      <c r="C14972" s="162" t="n">
        <v>327.04</v>
      </c>
      <c r="D14972" s="162" t="n">
        <v>0.130948</v>
      </c>
      <c r="E14972" s="162" t="n"/>
    </row>
    <row r="14973">
      <c r="B14973" s="161" t="n">
        <v>32020</v>
      </c>
      <c r="C14973" s="162" t="n">
        <v>329.8</v>
      </c>
      <c r="D14973" s="162" t="n">
        <v>0.137841</v>
      </c>
      <c r="E14973" s="162" t="n"/>
    </row>
    <row r="14974">
      <c r="B14974" s="161" t="n">
        <v>32021</v>
      </c>
      <c r="C14974" s="162" t="n">
        <v>323.4</v>
      </c>
      <c r="D14974" s="162" t="n">
        <v>0.116872</v>
      </c>
      <c r="E14974" s="162" t="n"/>
    </row>
    <row r="14975">
      <c r="B14975" s="161" t="n">
        <v>32022</v>
      </c>
      <c r="C14975" s="162" t="n">
        <v>321.68</v>
      </c>
      <c r="D14975" s="162" t="n">
        <v>0.110177</v>
      </c>
      <c r="E14975" s="162" t="n"/>
    </row>
    <row r="14976">
      <c r="B14976" s="161" t="n">
        <v>32023</v>
      </c>
      <c r="C14976" s="162" t="n">
        <v>320.21</v>
      </c>
      <c r="D14976" s="162" t="n">
        <v>0.10415</v>
      </c>
      <c r="E14976" s="162" t="n"/>
    </row>
    <row r="14977">
      <c r="B14977" s="161" t="n">
        <v>32024</v>
      </c>
      <c r="C14977" s="162" t="n">
        <v>316.7</v>
      </c>
      <c r="D14977" s="162" t="n">
        <v>0.09175899999999999</v>
      </c>
      <c r="E14977" s="162" t="n"/>
    </row>
    <row r="14978">
      <c r="B14978" s="161" t="n">
        <v>32028</v>
      </c>
      <c r="C14978" s="162" t="n">
        <v>313.56</v>
      </c>
      <c r="D14978" s="162" t="n">
        <v>0.080558</v>
      </c>
      <c r="E14978" s="162" t="n"/>
    </row>
    <row r="14979">
      <c r="B14979" s="161" t="n">
        <v>32029</v>
      </c>
      <c r="C14979" s="162" t="n">
        <v>313.92</v>
      </c>
      <c r="D14979" s="162" t="n">
        <v>0.08053</v>
      </c>
      <c r="E14979" s="162" t="n"/>
    </row>
    <row r="14980">
      <c r="B14980" s="161" t="n">
        <v>32030</v>
      </c>
      <c r="C14980" s="162" t="n">
        <v>317.13</v>
      </c>
      <c r="D14980" s="162" t="n">
        <v>0.089501</v>
      </c>
      <c r="E14980" s="162" t="n"/>
    </row>
    <row r="14981">
      <c r="B14981" s="161" t="n">
        <v>32031</v>
      </c>
      <c r="C14981" s="162" t="n">
        <v>321.98</v>
      </c>
      <c r="D14981" s="162" t="n">
        <v>0.103407</v>
      </c>
      <c r="E14981" s="162" t="n"/>
    </row>
    <row r="14982">
      <c r="B14982" s="161" t="n">
        <v>32034</v>
      </c>
      <c r="C14982" s="162" t="n">
        <v>323.08</v>
      </c>
      <c r="D14982" s="162" t="n">
        <v>0.105539</v>
      </c>
      <c r="E14982" s="162" t="n"/>
    </row>
    <row r="14983">
      <c r="B14983" s="161" t="n">
        <v>32035</v>
      </c>
      <c r="C14983" s="162" t="n">
        <v>317.74</v>
      </c>
      <c r="D14983" s="162" t="n">
        <v>0.087695</v>
      </c>
      <c r="E14983" s="162" t="n"/>
    </row>
    <row r="14984">
      <c r="B14984" s="161" t="n">
        <v>32036</v>
      </c>
      <c r="C14984" s="162" t="n">
        <v>314.86</v>
      </c>
      <c r="D14984" s="162" t="n">
        <v>0.077459</v>
      </c>
      <c r="E14984" s="162" t="n"/>
    </row>
    <row r="14985">
      <c r="B14985" s="161" t="n">
        <v>32037</v>
      </c>
      <c r="C14985" s="162" t="n">
        <v>314.93</v>
      </c>
      <c r="D14985" s="162" t="n">
        <v>0.076637</v>
      </c>
      <c r="E14985" s="162" t="n"/>
    </row>
    <row r="14986">
      <c r="B14986" s="161" t="n">
        <v>32038</v>
      </c>
      <c r="C14986" s="162" t="n">
        <v>314.86</v>
      </c>
      <c r="D14986" s="162" t="n">
        <v>0.07536900000000001</v>
      </c>
      <c r="E14986" s="162" t="n"/>
    </row>
    <row r="14987">
      <c r="B14987" s="161" t="n">
        <v>32041</v>
      </c>
      <c r="C14987" s="162" t="n">
        <v>310.54</v>
      </c>
      <c r="D14987" s="162" t="n">
        <v>0.06057</v>
      </c>
      <c r="E14987" s="162" t="n"/>
    </row>
    <row r="14988">
      <c r="B14988" s="161" t="n">
        <v>32042</v>
      </c>
      <c r="C14988" s="162" t="n">
        <v>319.5</v>
      </c>
      <c r="D14988" s="162" t="n">
        <v>0.08784599999999999</v>
      </c>
      <c r="E14988" s="162" t="n"/>
    </row>
    <row r="14989">
      <c r="B14989" s="161" t="n">
        <v>32043</v>
      </c>
      <c r="C14989" s="162" t="n">
        <v>321.19</v>
      </c>
      <c r="D14989" s="162" t="n">
        <v>0.09192599999999999</v>
      </c>
      <c r="E14989" s="162" t="n"/>
    </row>
    <row r="14990">
      <c r="B14990" s="161" t="n">
        <v>32044</v>
      </c>
      <c r="C14990" s="162" t="n">
        <v>319.72</v>
      </c>
      <c r="D14990" s="162" t="n">
        <v>0.08613700000000001</v>
      </c>
      <c r="E14990" s="162" t="n"/>
    </row>
    <row r="14991">
      <c r="B14991" s="161" t="n">
        <v>32045</v>
      </c>
      <c r="C14991" s="162" t="n">
        <v>320.16</v>
      </c>
      <c r="D14991" s="162" t="n">
        <v>0.08633399999999999</v>
      </c>
      <c r="E14991" s="162" t="n"/>
    </row>
    <row r="14992">
      <c r="B14992" s="161" t="n">
        <v>32048</v>
      </c>
      <c r="C14992" s="162" t="n">
        <v>323.2</v>
      </c>
      <c r="D14992" s="162" t="n">
        <v>0.09450699999999999</v>
      </c>
      <c r="E14992" s="162" t="n"/>
    </row>
    <row r="14993">
      <c r="B14993" s="161" t="n">
        <v>32049</v>
      </c>
      <c r="C14993" s="162" t="n">
        <v>321.69</v>
      </c>
      <c r="D14993" s="162" t="n">
        <v>0.088561</v>
      </c>
      <c r="E14993" s="162" t="n"/>
    </row>
    <row r="14994">
      <c r="B14994" s="161" t="n">
        <v>32050</v>
      </c>
      <c r="C14994" s="162" t="n">
        <v>321.83</v>
      </c>
      <c r="D14994" s="162" t="n">
        <v>0.08774700000000001</v>
      </c>
      <c r="E14994" s="162" t="n"/>
    </row>
    <row r="14995">
      <c r="B14995" s="161" t="n">
        <v>32051</v>
      </c>
      <c r="C14995" s="162" t="n">
        <v>327.33</v>
      </c>
      <c r="D14995" s="162" t="n">
        <v>0.103382</v>
      </c>
      <c r="E14995" s="162" t="n"/>
    </row>
    <row r="14996">
      <c r="B14996" s="161" t="n">
        <v>32052</v>
      </c>
      <c r="C14996" s="162" t="n">
        <v>328.07</v>
      </c>
      <c r="D14996" s="162" t="n">
        <v>0.104277</v>
      </c>
      <c r="E14996" s="162" t="n"/>
    </row>
    <row r="14997">
      <c r="B14997" s="161" t="n">
        <v>32055</v>
      </c>
      <c r="C14997" s="162" t="n">
        <v>328.08</v>
      </c>
      <c r="D14997" s="162" t="n">
        <v>0.102934</v>
      </c>
      <c r="E14997" s="162" t="n"/>
    </row>
    <row r="14998">
      <c r="B14998" s="161" t="n">
        <v>32056</v>
      </c>
      <c r="C14998" s="162" t="n">
        <v>319.22</v>
      </c>
      <c r="D14998" s="162" t="n">
        <v>0.07438400000000001</v>
      </c>
      <c r="E14998" s="162" t="n"/>
    </row>
    <row r="14999">
      <c r="B14999" s="161" t="n">
        <v>32057</v>
      </c>
      <c r="C14999" s="162" t="n">
        <v>318.54</v>
      </c>
      <c r="D14999" s="162" t="n">
        <v>0.071074</v>
      </c>
      <c r="E14999" s="162" t="n"/>
    </row>
    <row r="15000">
      <c r="B15000" s="161" t="n">
        <v>32058</v>
      </c>
      <c r="C15000" s="162" t="n">
        <v>314.16</v>
      </c>
      <c r="D15000" s="162" t="n">
        <v>0.056086</v>
      </c>
      <c r="E15000" s="162" t="n"/>
    </row>
    <row r="15001">
      <c r="B15001" s="161" t="n">
        <v>32059</v>
      </c>
      <c r="C15001" s="162" t="n">
        <v>311.07</v>
      </c>
      <c r="D15001" s="162" t="n">
        <v>0.04512</v>
      </c>
      <c r="E15001" s="162" t="n"/>
    </row>
    <row r="15002">
      <c r="B15002" s="161" t="n">
        <v>32062</v>
      </c>
      <c r="C15002" s="162" t="n">
        <v>309.39</v>
      </c>
      <c r="D15002" s="162" t="n">
        <v>0.038654</v>
      </c>
      <c r="E15002" s="162" t="n"/>
    </row>
    <row r="15003">
      <c r="B15003" s="161" t="n">
        <v>32063</v>
      </c>
      <c r="C15003" s="162" t="n">
        <v>314.52</v>
      </c>
      <c r="D15003" s="162" t="n">
        <v>0.053927</v>
      </c>
      <c r="E15003" s="162" t="n"/>
    </row>
    <row r="15004">
      <c r="B15004" s="161" t="n">
        <v>32064</v>
      </c>
      <c r="C15004" s="162" t="n">
        <v>305.23</v>
      </c>
      <c r="D15004" s="162" t="n">
        <v>0.022907</v>
      </c>
      <c r="E15004" s="162" t="n"/>
    </row>
    <row r="15005">
      <c r="B15005" s="161" t="n">
        <v>32065</v>
      </c>
      <c r="C15005" s="162" t="n">
        <v>298.08</v>
      </c>
      <c r="D15005" s="162" t="n">
        <v>-0.001733</v>
      </c>
      <c r="E15005" s="162" t="n"/>
    </row>
    <row r="15006">
      <c r="B15006" s="161" t="n">
        <v>32066</v>
      </c>
      <c r="C15006" s="162" t="n">
        <v>282.7</v>
      </c>
      <c r="D15006" s="162" t="n">
        <v>-0.055315</v>
      </c>
      <c r="E15006" s="162" t="n"/>
    </row>
    <row r="15007">
      <c r="B15007" s="161" t="n">
        <v>32069</v>
      </c>
      <c r="C15007" s="162" t="n">
        <v>224.84</v>
      </c>
      <c r="D15007" s="162" t="n">
        <v>-0.283855</v>
      </c>
      <c r="E15007" s="162" t="n"/>
    </row>
    <row r="15008">
      <c r="B15008" s="161" t="n">
        <v>32070</v>
      </c>
      <c r="C15008" s="162" t="n">
        <v>236.83</v>
      </c>
      <c r="D15008" s="162" t="n">
        <v>-0.231634</v>
      </c>
      <c r="E15008" s="162" t="n"/>
    </row>
    <row r="15009">
      <c r="B15009" s="161" t="n">
        <v>32071</v>
      </c>
      <c r="C15009" s="162" t="n">
        <v>258.38</v>
      </c>
      <c r="D15009" s="162" t="n">
        <v>-0.144596</v>
      </c>
      <c r="E15009" s="162" t="n"/>
    </row>
    <row r="15010">
      <c r="B15010" s="161" t="n">
        <v>32072</v>
      </c>
      <c r="C15010" s="162" t="n">
        <v>248.25</v>
      </c>
      <c r="D15010" s="162" t="n">
        <v>-0.18444</v>
      </c>
      <c r="E15010" s="162" t="n"/>
    </row>
    <row r="15011">
      <c r="B15011" s="161" t="n">
        <v>32073</v>
      </c>
      <c r="C15011" s="162" t="n">
        <v>248.22</v>
      </c>
      <c r="D15011" s="162" t="n">
        <v>-0.184385</v>
      </c>
      <c r="E15011" s="162" t="n"/>
    </row>
    <row r="15012">
      <c r="B15012" s="161" t="n">
        <v>32076</v>
      </c>
      <c r="C15012" s="162" t="n">
        <v>227.67</v>
      </c>
      <c r="D15012" s="162" t="n">
        <v>-0.270256</v>
      </c>
      <c r="E15012" s="162" t="n"/>
    </row>
    <row r="15013">
      <c r="B15013" s="161" t="n">
        <v>32077</v>
      </c>
      <c r="C15013" s="162" t="n">
        <v>233.19</v>
      </c>
      <c r="D15013" s="162" t="n">
        <v>-0.245851</v>
      </c>
      <c r="E15013" s="162" t="n"/>
    </row>
    <row r="15014">
      <c r="B15014" s="161" t="n">
        <v>32078</v>
      </c>
      <c r="C15014" s="162" t="n">
        <v>233.28</v>
      </c>
      <c r="D15014" s="162" t="n">
        <v>-0.244973</v>
      </c>
      <c r="E15014" s="162" t="n"/>
    </row>
    <row r="15015">
      <c r="B15015" s="161" t="n">
        <v>32079</v>
      </c>
      <c r="C15015" s="162" t="n">
        <v>244.77</v>
      </c>
      <c r="D15015" s="162" t="n">
        <v>-0.196546</v>
      </c>
      <c r="E15015" s="162" t="n"/>
    </row>
    <row r="15016">
      <c r="B15016" s="161" t="n">
        <v>32080</v>
      </c>
      <c r="C15016" s="162" t="n">
        <v>251.79</v>
      </c>
      <c r="D15016" s="162" t="n">
        <v>-0.168026</v>
      </c>
      <c r="E15016" s="162" t="n"/>
    </row>
    <row r="15017">
      <c r="B15017" s="161" t="n">
        <v>32083</v>
      </c>
      <c r="C15017" s="162" t="n">
        <v>255.75</v>
      </c>
      <c r="D15017" s="162" t="n">
        <v>-0.152193</v>
      </c>
      <c r="E15017" s="162" t="n"/>
    </row>
    <row r="15018">
      <c r="B15018" s="161" t="n">
        <v>32084</v>
      </c>
      <c r="C15018" s="162" t="n">
        <v>250.82</v>
      </c>
      <c r="D15018" s="162" t="n">
        <v>-0.171352</v>
      </c>
      <c r="E15018" s="162" t="n"/>
    </row>
    <row r="15019">
      <c r="B15019" s="161" t="n">
        <v>32085</v>
      </c>
      <c r="C15019" s="162" t="n">
        <v>248.96</v>
      </c>
      <c r="D15019" s="162" t="n">
        <v>-0.178478</v>
      </c>
      <c r="E15019" s="162" t="n"/>
    </row>
    <row r="15020">
      <c r="B15020" s="161" t="n">
        <v>32086</v>
      </c>
      <c r="C15020" s="162" t="n">
        <v>254.48</v>
      </c>
      <c r="D15020" s="162" t="n">
        <v>-0.156222</v>
      </c>
      <c r="E15020" s="162" t="n"/>
    </row>
    <row r="15021">
      <c r="B15021" s="161" t="n">
        <v>32087</v>
      </c>
      <c r="C15021" s="162" t="n">
        <v>250.41</v>
      </c>
      <c r="D15021" s="162" t="n">
        <v>-0.172013</v>
      </c>
      <c r="E15021" s="162" t="n"/>
    </row>
    <row r="15022">
      <c r="B15022" s="161" t="n">
        <v>32090</v>
      </c>
      <c r="C15022" s="162" t="n">
        <v>243.17</v>
      </c>
      <c r="D15022" s="162" t="n">
        <v>-0.200908</v>
      </c>
      <c r="E15022" s="162" t="n"/>
    </row>
    <row r="15023">
      <c r="B15023" s="161" t="n">
        <v>32091</v>
      </c>
      <c r="C15023" s="162" t="n">
        <v>239</v>
      </c>
      <c r="D15023" s="162" t="n">
        <v>-0.21762</v>
      </c>
      <c r="E15023" s="162" t="n"/>
    </row>
    <row r="15024">
      <c r="B15024" s="161" t="n">
        <v>32092</v>
      </c>
      <c r="C15024" s="162" t="n">
        <v>241.9</v>
      </c>
      <c r="D15024" s="162" t="n">
        <v>-0.204995</v>
      </c>
      <c r="E15024" s="162" t="n"/>
    </row>
    <row r="15025">
      <c r="B15025" s="161" t="n">
        <v>32093</v>
      </c>
      <c r="C15025" s="162" t="n">
        <v>248.52</v>
      </c>
      <c r="D15025" s="162" t="n">
        <v>-0.177563</v>
      </c>
      <c r="E15025" s="162" t="n"/>
    </row>
    <row r="15026">
      <c r="B15026" s="161" t="n">
        <v>32094</v>
      </c>
      <c r="C15026" s="162" t="n">
        <v>245.64</v>
      </c>
      <c r="D15026" s="162" t="n">
        <v>-0.18874</v>
      </c>
      <c r="E15026" s="162" t="n"/>
    </row>
    <row r="15027">
      <c r="B15027" s="161" t="n">
        <v>32097</v>
      </c>
      <c r="C15027" s="162" t="n">
        <v>246.76</v>
      </c>
      <c r="D15027" s="162" t="n">
        <v>-0.183691</v>
      </c>
      <c r="E15027" s="162" t="n"/>
    </row>
    <row r="15028">
      <c r="B15028" s="161" t="n">
        <v>32098</v>
      </c>
      <c r="C15028" s="162" t="n">
        <v>243.04</v>
      </c>
      <c r="D15028" s="162" t="n">
        <v>-0.198325</v>
      </c>
      <c r="E15028" s="162" t="n"/>
    </row>
    <row r="15029">
      <c r="B15029" s="161" t="n">
        <v>32099</v>
      </c>
      <c r="C15029" s="162" t="n">
        <v>245.55</v>
      </c>
      <c r="D15029" s="162" t="n">
        <v>-0.187475</v>
      </c>
      <c r="E15029" s="162" t="n"/>
    </row>
    <row r="15030">
      <c r="B15030" s="161" t="n">
        <v>32100</v>
      </c>
      <c r="C15030" s="162" t="n">
        <v>240.05</v>
      </c>
      <c r="D15030" s="162" t="n">
        <v>-0.209434</v>
      </c>
      <c r="E15030" s="162" t="n"/>
    </row>
    <row r="15031">
      <c r="B15031" s="161" t="n">
        <v>32101</v>
      </c>
      <c r="C15031" s="162" t="n">
        <v>242</v>
      </c>
      <c r="D15031" s="162" t="n">
        <v>-0.200701</v>
      </c>
      <c r="E15031" s="162" t="n"/>
    </row>
    <row r="15032">
      <c r="B15032" s="161" t="n">
        <v>32104</v>
      </c>
      <c r="C15032" s="162" t="n">
        <v>242.99</v>
      </c>
      <c r="D15032" s="162" t="n">
        <v>-0.196024</v>
      </c>
      <c r="E15032" s="162" t="n"/>
    </row>
    <row r="15033">
      <c r="B15033" s="161" t="n">
        <v>32105</v>
      </c>
      <c r="C15033" s="162" t="n">
        <v>246.39</v>
      </c>
      <c r="D15033" s="162" t="n">
        <v>-0.181643</v>
      </c>
      <c r="E15033" s="162" t="n"/>
    </row>
    <row r="15034">
      <c r="B15034" s="161" t="n">
        <v>32106</v>
      </c>
      <c r="C15034" s="162" t="n">
        <v>244.1</v>
      </c>
      <c r="D15034" s="162" t="n">
        <v>-0.190415</v>
      </c>
      <c r="E15034" s="162" t="n"/>
    </row>
    <row r="15035">
      <c r="B15035" s="161" t="n">
        <v>32108</v>
      </c>
      <c r="C15035" s="162" t="n">
        <v>240.34</v>
      </c>
      <c r="D15035" s="162" t="n">
        <v>-0.205341</v>
      </c>
      <c r="E15035" s="162" t="n"/>
    </row>
    <row r="15036">
      <c r="B15036" s="161" t="n">
        <v>32111</v>
      </c>
      <c r="C15036" s="162" t="n">
        <v>230.3</v>
      </c>
      <c r="D15036" s="162" t="n">
        <v>-0.247175</v>
      </c>
      <c r="E15036" s="162" t="n"/>
    </row>
    <row r="15037">
      <c r="B15037" s="161" t="n">
        <v>32112</v>
      </c>
      <c r="C15037" s="162" t="n">
        <v>232</v>
      </c>
      <c r="D15037" s="162" t="n">
        <v>-0.238913</v>
      </c>
      <c r="E15037" s="162" t="n"/>
    </row>
    <row r="15038">
      <c r="B15038" s="161" t="n">
        <v>32113</v>
      </c>
      <c r="C15038" s="162" t="n">
        <v>233.45</v>
      </c>
      <c r="D15038" s="162" t="n">
        <v>-0.2318</v>
      </c>
      <c r="E15038" s="162" t="n"/>
    </row>
    <row r="15039">
      <c r="B15039" s="161" t="n">
        <v>32114</v>
      </c>
      <c r="C15039" s="162" t="n">
        <v>225.21</v>
      </c>
      <c r="D15039" s="162" t="n">
        <v>-0.266709</v>
      </c>
      <c r="E15039" s="162" t="n"/>
    </row>
    <row r="15040">
      <c r="B15040" s="161" t="n">
        <v>32115</v>
      </c>
      <c r="C15040" s="162" t="n">
        <v>223.92</v>
      </c>
      <c r="D15040" s="162" t="n">
        <v>-0.271406</v>
      </c>
      <c r="E15040" s="162" t="n"/>
    </row>
    <row r="15041">
      <c r="B15041" s="161" t="n">
        <v>32118</v>
      </c>
      <c r="C15041" s="162" t="n">
        <v>228.76</v>
      </c>
      <c r="D15041" s="162" t="n">
        <v>-0.249108</v>
      </c>
      <c r="E15041" s="162" t="n"/>
    </row>
    <row r="15042">
      <c r="B15042" s="161" t="n">
        <v>32119</v>
      </c>
      <c r="C15042" s="162" t="n">
        <v>234.91</v>
      </c>
      <c r="D15042" s="162" t="n">
        <v>-0.221762</v>
      </c>
      <c r="E15042" s="162" t="n"/>
    </row>
    <row r="15043">
      <c r="B15043" s="161" t="n">
        <v>32120</v>
      </c>
      <c r="C15043" s="162" t="n">
        <v>238.89</v>
      </c>
      <c r="D15043" s="162" t="n">
        <v>-0.204192</v>
      </c>
      <c r="E15043" s="162" t="n"/>
    </row>
    <row r="15044">
      <c r="B15044" s="161" t="n">
        <v>32121</v>
      </c>
      <c r="C15044" s="162" t="n">
        <v>233.57</v>
      </c>
      <c r="D15044" s="162" t="n">
        <v>-0.22587</v>
      </c>
      <c r="E15044" s="162" t="n"/>
    </row>
    <row r="15045">
      <c r="B15045" s="161" t="n">
        <v>32122</v>
      </c>
      <c r="C15045" s="162" t="n">
        <v>235.32</v>
      </c>
      <c r="D15045" s="162" t="n">
        <v>-0.21757</v>
      </c>
      <c r="E15045" s="162" t="n"/>
    </row>
    <row r="15046">
      <c r="B15046" s="161" t="n">
        <v>32125</v>
      </c>
      <c r="C15046" s="162" t="n">
        <v>242.19</v>
      </c>
      <c r="D15046" s="162" t="n">
        <v>-0.188096</v>
      </c>
      <c r="E15046" s="162" t="n"/>
    </row>
    <row r="15047">
      <c r="B15047" s="161" t="n">
        <v>32126</v>
      </c>
      <c r="C15047" s="162" t="n">
        <v>242.8</v>
      </c>
      <c r="D15047" s="162" t="n">
        <v>-0.184874</v>
      </c>
      <c r="E15047" s="162" t="n"/>
    </row>
    <row r="15048">
      <c r="B15048" s="161" t="n">
        <v>32127</v>
      </c>
      <c r="C15048" s="162" t="n">
        <v>248.08</v>
      </c>
      <c r="D15048" s="162" t="n">
        <v>-0.162666</v>
      </c>
      <c r="E15048" s="162" t="n"/>
    </row>
    <row r="15049">
      <c r="B15049" s="161" t="n">
        <v>32128</v>
      </c>
      <c r="C15049" s="162" t="n">
        <v>242.98</v>
      </c>
      <c r="D15049" s="162" t="n">
        <v>-0.182624</v>
      </c>
      <c r="E15049" s="162" t="n"/>
    </row>
    <row r="15050">
      <c r="B15050" s="161" t="n">
        <v>32129</v>
      </c>
      <c r="C15050" s="162" t="n">
        <v>249.16</v>
      </c>
      <c r="D15050" s="162" t="n">
        <v>-0.156796</v>
      </c>
      <c r="E15050" s="162" t="n"/>
    </row>
    <row r="15051">
      <c r="B15051" s="161" t="n">
        <v>32132</v>
      </c>
      <c r="C15051" s="162" t="n">
        <v>249.54</v>
      </c>
      <c r="D15051" s="162" t="n">
        <v>-0.154607</v>
      </c>
      <c r="E15051" s="162" t="n"/>
    </row>
    <row r="15052">
      <c r="B15052" s="161" t="n">
        <v>32133</v>
      </c>
      <c r="C15052" s="162" t="n">
        <v>249.95</v>
      </c>
      <c r="D15052" s="162" t="n">
        <v>-0.152263</v>
      </c>
      <c r="E15052" s="162" t="n"/>
    </row>
    <row r="15053">
      <c r="B15053" s="161" t="n">
        <v>32134</v>
      </c>
      <c r="C15053" s="162" t="n">
        <v>253.16</v>
      </c>
      <c r="D15053" s="162" t="n">
        <v>-0.138863</v>
      </c>
      <c r="E15053" s="162" t="n"/>
    </row>
    <row r="15054">
      <c r="B15054" s="161" t="n">
        <v>32135</v>
      </c>
      <c r="C15054" s="162" t="n">
        <v>252.02</v>
      </c>
      <c r="D15054" s="162" t="n">
        <v>-0.142703</v>
      </c>
      <c r="E15054" s="162" t="n"/>
    </row>
    <row r="15055">
      <c r="B15055" s="161" t="n">
        <v>32139</v>
      </c>
      <c r="C15055" s="162" t="n">
        <v>245.57</v>
      </c>
      <c r="D15055" s="162" t="n">
        <v>-0.167866</v>
      </c>
      <c r="E15055" s="162" t="n"/>
    </row>
    <row r="15056">
      <c r="B15056" s="161" t="n">
        <v>32140</v>
      </c>
      <c r="C15056" s="162" t="n">
        <v>244.59</v>
      </c>
      <c r="D15056" s="162" t="n">
        <v>-0.171113</v>
      </c>
      <c r="E15056" s="162" t="n"/>
    </row>
    <row r="15057">
      <c r="B15057" s="161" t="n">
        <v>32141</v>
      </c>
      <c r="C15057" s="162" t="n">
        <v>247.86</v>
      </c>
      <c r="D15057" s="162" t="n">
        <v>-0.157064</v>
      </c>
      <c r="E15057" s="162" t="n"/>
    </row>
    <row r="15058">
      <c r="B15058" s="161" t="n">
        <v>32142</v>
      </c>
      <c r="C15058" s="162" t="n">
        <v>247.08</v>
      </c>
      <c r="D15058" s="162" t="n">
        <v>-0.159428</v>
      </c>
      <c r="E15058" s="162" t="n"/>
    </row>
    <row r="15059">
      <c r="B15059" s="161" t="n">
        <v>32146</v>
      </c>
      <c r="C15059" s="162" t="n">
        <v>255.94</v>
      </c>
      <c r="D15059" s="162" t="n">
        <v>-0.123538</v>
      </c>
      <c r="E15059" s="162" t="n"/>
    </row>
    <row r="15060">
      <c r="B15060" s="161" t="n">
        <v>32147</v>
      </c>
      <c r="C15060" s="162" t="n">
        <v>258.63</v>
      </c>
      <c r="D15060" s="162" t="n">
        <v>-0.1124</v>
      </c>
      <c r="E15060" s="162" t="n"/>
    </row>
    <row r="15061">
      <c r="B15061" s="161" t="n">
        <v>32148</v>
      </c>
      <c r="C15061" s="162" t="n">
        <v>258.89</v>
      </c>
      <c r="D15061" s="162" t="n">
        <v>-0.110665</v>
      </c>
      <c r="E15061" s="162" t="n"/>
    </row>
    <row r="15062">
      <c r="B15062" s="161" t="n">
        <v>32149</v>
      </c>
      <c r="C15062" s="162" t="n">
        <v>261.07</v>
      </c>
      <c r="D15062" s="162" t="n">
        <v>-0.101578</v>
      </c>
      <c r="E15062" s="162" t="n"/>
    </row>
    <row r="15063">
      <c r="B15063" s="161" t="n">
        <v>32150</v>
      </c>
      <c r="C15063" s="162" t="n">
        <v>243.4</v>
      </c>
      <c r="D15063" s="162" t="n">
        <v>-0.170674</v>
      </c>
      <c r="E15063" s="162" t="n"/>
    </row>
    <row r="15064">
      <c r="B15064" s="161" t="n">
        <v>32153</v>
      </c>
      <c r="C15064" s="162" t="n">
        <v>247.49</v>
      </c>
      <c r="D15064" s="162" t="n">
        <v>-0.153084</v>
      </c>
      <c r="E15064" s="162" t="n"/>
    </row>
    <row r="15065">
      <c r="B15065" s="161" t="n">
        <v>32154</v>
      </c>
      <c r="C15065" s="162" t="n">
        <v>245.42</v>
      </c>
      <c r="D15065" s="162" t="n">
        <v>-0.160603</v>
      </c>
      <c r="E15065" s="162" t="n"/>
    </row>
    <row r="15066">
      <c r="B15066" s="161" t="n">
        <v>32155</v>
      </c>
      <c r="C15066" s="162" t="n">
        <v>245.81</v>
      </c>
      <c r="D15066" s="162" t="n">
        <v>-0.158263</v>
      </c>
      <c r="E15066" s="162" t="n"/>
    </row>
    <row r="15067">
      <c r="B15067" s="161" t="n">
        <v>32156</v>
      </c>
      <c r="C15067" s="162" t="n">
        <v>245.88</v>
      </c>
      <c r="D15067" s="162" t="n">
        <v>-0.157182</v>
      </c>
      <c r="E15067" s="162" t="n"/>
    </row>
    <row r="15068">
      <c r="B15068" s="161" t="n">
        <v>32157</v>
      </c>
      <c r="C15068" s="162" t="n">
        <v>252.05</v>
      </c>
      <c r="D15068" s="162" t="n">
        <v>-0.131697</v>
      </c>
      <c r="E15068" s="162" t="n"/>
    </row>
    <row r="15069">
      <c r="B15069" s="161" t="n">
        <v>32160</v>
      </c>
      <c r="C15069" s="162" t="n">
        <v>251.88</v>
      </c>
      <c r="D15069" s="162" t="n">
        <v>-0.131645</v>
      </c>
      <c r="E15069" s="162" t="n"/>
    </row>
    <row r="15070">
      <c r="B15070" s="161" t="n">
        <v>32161</v>
      </c>
      <c r="C15070" s="162" t="n">
        <v>249.32</v>
      </c>
      <c r="D15070" s="162" t="n">
        <v>-0.140971</v>
      </c>
      <c r="E15070" s="162" t="n"/>
    </row>
    <row r="15071">
      <c r="B15071" s="161" t="n">
        <v>32162</v>
      </c>
      <c r="C15071" s="162" t="n">
        <v>242.63</v>
      </c>
      <c r="D15071" s="162" t="n">
        <v>-0.167137</v>
      </c>
      <c r="E15071" s="162" t="n"/>
    </row>
    <row r="15072">
      <c r="B15072" s="161" t="n">
        <v>32163</v>
      </c>
      <c r="C15072" s="162" t="n">
        <v>243.14</v>
      </c>
      <c r="D15072" s="162" t="n">
        <v>-0.164103</v>
      </c>
      <c r="E15072" s="162" t="n"/>
    </row>
    <row r="15073">
      <c r="B15073" s="161" t="n">
        <v>32164</v>
      </c>
      <c r="C15073" s="162" t="n">
        <v>246.5</v>
      </c>
      <c r="D15073" s="162" t="n">
        <v>-0.149492</v>
      </c>
      <c r="E15073" s="162" t="n"/>
    </row>
    <row r="15074">
      <c r="B15074" s="161" t="n">
        <v>32167</v>
      </c>
      <c r="C15074" s="162" t="n">
        <v>252.17</v>
      </c>
      <c r="D15074" s="162" t="n">
        <v>-0.12604</v>
      </c>
      <c r="E15074" s="162" t="n"/>
    </row>
    <row r="15075">
      <c r="B15075" s="161" t="n">
        <v>32168</v>
      </c>
      <c r="C15075" s="162" t="n">
        <v>249.57</v>
      </c>
      <c r="D15075" s="162" t="n">
        <v>-0.135653</v>
      </c>
      <c r="E15075" s="162" t="n"/>
    </row>
    <row r="15076">
      <c r="B15076" s="161" t="n">
        <v>32169</v>
      </c>
      <c r="C15076" s="162" t="n">
        <v>249.38</v>
      </c>
      <c r="D15076" s="162" t="n">
        <v>-0.135781</v>
      </c>
      <c r="E15076" s="162" t="n"/>
    </row>
    <row r="15077">
      <c r="B15077" s="161" t="n">
        <v>32170</v>
      </c>
      <c r="C15077" s="162" t="n">
        <v>253.29</v>
      </c>
      <c r="D15077" s="162" t="n">
        <v>-0.119771</v>
      </c>
      <c r="E15077" s="162" t="n"/>
    </row>
    <row r="15078">
      <c r="B15078" s="161" t="n">
        <v>32171</v>
      </c>
      <c r="C15078" s="162" t="n">
        <v>257.07</v>
      </c>
      <c r="D15078" s="162" t="n">
        <v>-0.104478</v>
      </c>
      <c r="E15078" s="162" t="n"/>
    </row>
    <row r="15079">
      <c r="B15079" s="161" t="n">
        <v>32174</v>
      </c>
      <c r="C15079" s="162" t="n">
        <v>255.04</v>
      </c>
      <c r="D15079" s="162" t="n">
        <v>-0.111847</v>
      </c>
      <c r="E15079" s="162" t="n"/>
    </row>
    <row r="15080">
      <c r="B15080" s="161" t="n">
        <v>32175</v>
      </c>
      <c r="C15080" s="162" t="n">
        <v>255.57</v>
      </c>
      <c r="D15080" s="162" t="n">
        <v>-0.109236</v>
      </c>
      <c r="E15080" s="162" t="n"/>
    </row>
    <row r="15081">
      <c r="B15081" s="161" t="n">
        <v>32176</v>
      </c>
      <c r="C15081" s="162" t="n">
        <v>252.21</v>
      </c>
      <c r="D15081" s="162" t="n">
        <v>-0.121754</v>
      </c>
      <c r="E15081" s="162" t="n"/>
    </row>
    <row r="15082">
      <c r="B15082" s="161" t="n">
        <v>32177</v>
      </c>
      <c r="C15082" s="162" t="n">
        <v>252.21</v>
      </c>
      <c r="D15082" s="162" t="n">
        <v>-0.121139</v>
      </c>
      <c r="E15082" s="162" t="n"/>
    </row>
    <row r="15083">
      <c r="B15083" s="161" t="n">
        <v>32178</v>
      </c>
      <c r="C15083" s="162" t="n">
        <v>250.96</v>
      </c>
      <c r="D15083" s="162" t="n">
        <v>-0.125478</v>
      </c>
      <c r="E15083" s="162" t="n"/>
    </row>
    <row r="15084">
      <c r="B15084" s="161" t="n">
        <v>32181</v>
      </c>
      <c r="C15084" s="162" t="n">
        <v>249.1</v>
      </c>
      <c r="D15084" s="162" t="n">
        <v>-0.132347</v>
      </c>
      <c r="E15084" s="162" t="n"/>
    </row>
    <row r="15085">
      <c r="B15085" s="161" t="n">
        <v>32182</v>
      </c>
      <c r="C15085" s="162" t="n">
        <v>251.72</v>
      </c>
      <c r="D15085" s="162" t="n">
        <v>-0.121355</v>
      </c>
      <c r="E15085" s="162" t="n"/>
    </row>
    <row r="15086">
      <c r="B15086" s="161" t="n">
        <v>32183</v>
      </c>
      <c r="C15086" s="162" t="n">
        <v>256.66</v>
      </c>
      <c r="D15086" s="162" t="n">
        <v>-0.101465</v>
      </c>
      <c r="E15086" s="162" t="n"/>
    </row>
    <row r="15087">
      <c r="B15087" s="161" t="n">
        <v>32184</v>
      </c>
      <c r="C15087" s="162" t="n">
        <v>255.95</v>
      </c>
      <c r="D15087" s="162" t="n">
        <v>-0.103731</v>
      </c>
      <c r="E15087" s="162" t="n"/>
    </row>
    <row r="15088">
      <c r="B15088" s="161" t="n">
        <v>32185</v>
      </c>
      <c r="C15088" s="162" t="n">
        <v>257.63</v>
      </c>
      <c r="D15088" s="162" t="n">
        <v>-0.096648</v>
      </c>
      <c r="E15088" s="162" t="n"/>
    </row>
    <row r="15089">
      <c r="B15089" s="161" t="n">
        <v>32189</v>
      </c>
      <c r="C15089" s="162" t="n">
        <v>259.83</v>
      </c>
      <c r="D15089" s="162" t="n">
        <v>-0.087647</v>
      </c>
      <c r="E15089" s="162" t="n"/>
    </row>
    <row r="15090">
      <c r="B15090" s="161" t="n">
        <v>32190</v>
      </c>
      <c r="C15090" s="162" t="n">
        <v>259.21</v>
      </c>
      <c r="D15090" s="162" t="n">
        <v>-0.089505</v>
      </c>
      <c r="E15090" s="162" t="n"/>
    </row>
    <row r="15091">
      <c r="B15091" s="161" t="n">
        <v>32191</v>
      </c>
      <c r="C15091" s="162" t="n">
        <v>257.91</v>
      </c>
      <c r="D15091" s="162" t="n">
        <v>-0.093872</v>
      </c>
      <c r="E15091" s="162" t="n"/>
    </row>
    <row r="15092">
      <c r="B15092" s="161" t="n">
        <v>32192</v>
      </c>
      <c r="C15092" s="162" t="n">
        <v>261.61</v>
      </c>
      <c r="D15092" s="162" t="n">
        <v>-0.07903</v>
      </c>
      <c r="E15092" s="162" t="n"/>
    </row>
    <row r="15093">
      <c r="B15093" s="161" t="n">
        <v>32195</v>
      </c>
      <c r="C15093" s="162" t="n">
        <v>265.64</v>
      </c>
      <c r="D15093" s="162" t="n">
        <v>-0.06322999999999999</v>
      </c>
      <c r="E15093" s="162" t="n"/>
    </row>
    <row r="15094">
      <c r="B15094" s="161" t="n">
        <v>32196</v>
      </c>
      <c r="C15094" s="162" t="n">
        <v>265.02</v>
      </c>
      <c r="D15094" s="162" t="n">
        <v>-0.065065</v>
      </c>
      <c r="E15094" s="162" t="n"/>
    </row>
    <row r="15095">
      <c r="B15095" s="161" t="n">
        <v>32197</v>
      </c>
      <c r="C15095" s="162" t="n">
        <v>264.43</v>
      </c>
      <c r="D15095" s="162" t="n">
        <v>-0.066814</v>
      </c>
      <c r="E15095" s="162" t="n"/>
    </row>
    <row r="15096">
      <c r="B15096" s="161" t="n">
        <v>32198</v>
      </c>
      <c r="C15096" s="162" t="n">
        <v>261.58</v>
      </c>
      <c r="D15096" s="162" t="n">
        <v>-0.077089</v>
      </c>
      <c r="E15096" s="162" t="n"/>
    </row>
    <row r="15097">
      <c r="B15097" s="161" t="n">
        <v>32199</v>
      </c>
      <c r="C15097" s="162" t="n">
        <v>262.46</v>
      </c>
      <c r="D15097" s="162" t="n">
        <v>-0.073173</v>
      </c>
      <c r="E15097" s="162" t="n"/>
    </row>
    <row r="15098">
      <c r="B15098" s="161" t="n">
        <v>32202</v>
      </c>
      <c r="C15098" s="162" t="n">
        <v>267.82</v>
      </c>
      <c r="D15098" s="162" t="n">
        <v>-0.052489</v>
      </c>
      <c r="E15098" s="162" t="n"/>
    </row>
    <row r="15099">
      <c r="B15099" s="161" t="n">
        <v>32203</v>
      </c>
      <c r="C15099" s="162" t="n">
        <v>267.22</v>
      </c>
      <c r="D15099" s="162" t="n">
        <v>-0.054373</v>
      </c>
      <c r="E15099" s="162" t="n"/>
    </row>
    <row r="15100">
      <c r="B15100" s="161" t="n">
        <v>32204</v>
      </c>
      <c r="C15100" s="162" t="n">
        <v>267.98</v>
      </c>
      <c r="D15100" s="162" t="n">
        <v>-0.051202</v>
      </c>
      <c r="E15100" s="162" t="n"/>
    </row>
    <row r="15101">
      <c r="B15101" s="161" t="n">
        <v>32205</v>
      </c>
      <c r="C15101" s="162" t="n">
        <v>267.88</v>
      </c>
      <c r="D15101" s="162" t="n">
        <v>-0.051367</v>
      </c>
      <c r="E15101" s="162" t="n"/>
    </row>
    <row r="15102">
      <c r="B15102" s="161" t="n">
        <v>32206</v>
      </c>
      <c r="C15102" s="162" t="n">
        <v>267.3</v>
      </c>
      <c r="D15102" s="162" t="n">
        <v>-0.053341</v>
      </c>
      <c r="E15102" s="162" t="n"/>
    </row>
    <row r="15103">
      <c r="B15103" s="161" t="n">
        <v>32209</v>
      </c>
      <c r="C15103" s="162" t="n">
        <v>267.38</v>
      </c>
      <c r="D15103" s="162" t="n">
        <v>-0.052815</v>
      </c>
      <c r="E15103" s="162" t="n"/>
    </row>
    <row r="15104">
      <c r="B15104" s="161" t="n">
        <v>32210</v>
      </c>
      <c r="C15104" s="162" t="n">
        <v>269.43</v>
      </c>
      <c r="D15104" s="162" t="n">
        <v>-0.044952</v>
      </c>
      <c r="E15104" s="162" t="n"/>
    </row>
    <row r="15105">
      <c r="B15105" s="161" t="n">
        <v>32211</v>
      </c>
      <c r="C15105" s="162" t="n">
        <v>269.06</v>
      </c>
      <c r="D15105" s="162" t="n">
        <v>-0.04597</v>
      </c>
      <c r="E15105" s="162" t="n"/>
    </row>
    <row r="15106">
      <c r="B15106" s="161" t="n">
        <v>32212</v>
      </c>
      <c r="C15106" s="162" t="n">
        <v>263.84</v>
      </c>
      <c r="D15106" s="162" t="n">
        <v>-0.06512</v>
      </c>
      <c r="E15106" s="162" t="n"/>
    </row>
    <row r="15107">
      <c r="B15107" s="161" t="n">
        <v>32213</v>
      </c>
      <c r="C15107" s="162" t="n">
        <v>264.94</v>
      </c>
      <c r="D15107" s="162" t="n">
        <v>-0.060501</v>
      </c>
      <c r="E15107" s="162" t="n"/>
    </row>
    <row r="15108">
      <c r="B15108" s="161" t="n">
        <v>32216</v>
      </c>
      <c r="C15108" s="162" t="n">
        <v>266.37</v>
      </c>
      <c r="D15108" s="162" t="n">
        <v>-0.054696</v>
      </c>
      <c r="E15108" s="162" t="n"/>
    </row>
    <row r="15109">
      <c r="B15109" s="161" t="n">
        <v>32217</v>
      </c>
      <c r="C15109" s="162" t="n">
        <v>266.13</v>
      </c>
      <c r="D15109" s="162" t="n">
        <v>-0.055176</v>
      </c>
      <c r="E15109" s="162" t="n"/>
    </row>
    <row r="15110">
      <c r="B15110" s="161" t="n">
        <v>32218</v>
      </c>
      <c r="C15110" s="162" t="n">
        <v>268.65</v>
      </c>
      <c r="D15110" s="162" t="n">
        <v>-0.0454</v>
      </c>
      <c r="E15110" s="162" t="n"/>
    </row>
    <row r="15111">
      <c r="B15111" s="161" t="n">
        <v>32219</v>
      </c>
      <c r="C15111" s="162" t="n">
        <v>271.22</v>
      </c>
      <c r="D15111" s="162" t="n">
        <v>-0.035483</v>
      </c>
      <c r="E15111" s="162" t="n"/>
    </row>
    <row r="15112">
      <c r="B15112" s="161" t="n">
        <v>32220</v>
      </c>
      <c r="C15112" s="162" t="n">
        <v>271.12</v>
      </c>
      <c r="D15112" s="162" t="n">
        <v>-0.035425</v>
      </c>
      <c r="E15112" s="162" t="n"/>
    </row>
    <row r="15113">
      <c r="B15113" s="161" t="n">
        <v>32223</v>
      </c>
      <c r="C15113" s="162" t="n">
        <v>268.74</v>
      </c>
      <c r="D15113" s="162" t="n">
        <v>-0.043802</v>
      </c>
      <c r="E15113" s="162" t="n"/>
    </row>
    <row r="15114">
      <c r="B15114" s="161" t="n">
        <v>32224</v>
      </c>
      <c r="C15114" s="162" t="n">
        <v>268.84</v>
      </c>
      <c r="D15114" s="162" t="n">
        <v>-0.042934</v>
      </c>
      <c r="E15114" s="162" t="n"/>
    </row>
    <row r="15115">
      <c r="B15115" s="161" t="n">
        <v>32225</v>
      </c>
      <c r="C15115" s="162" t="n">
        <v>268.91</v>
      </c>
      <c r="D15115" s="162" t="n">
        <v>-0.042168</v>
      </c>
      <c r="E15115" s="162" t="n"/>
    </row>
    <row r="15116">
      <c r="B15116" s="161" t="n">
        <v>32226</v>
      </c>
      <c r="C15116" s="162" t="n">
        <v>263.35</v>
      </c>
      <c r="D15116" s="162" t="n">
        <v>-0.062452</v>
      </c>
      <c r="E15116" s="162" t="n"/>
    </row>
    <row r="15117">
      <c r="B15117" s="161" t="n">
        <v>32227</v>
      </c>
      <c r="C15117" s="162" t="n">
        <v>258.51</v>
      </c>
      <c r="D15117" s="162" t="n">
        <v>-0.08028399999999999</v>
      </c>
      <c r="E15117" s="162" t="n"/>
    </row>
    <row r="15118">
      <c r="B15118" s="161" t="n">
        <v>32230</v>
      </c>
      <c r="C15118" s="162" t="n">
        <v>258.06</v>
      </c>
      <c r="D15118" s="162" t="n">
        <v>-0.081248</v>
      </c>
      <c r="E15118" s="162" t="n"/>
    </row>
    <row r="15119">
      <c r="B15119" s="161" t="n">
        <v>32231</v>
      </c>
      <c r="C15119" s="162" t="n">
        <v>260.07</v>
      </c>
      <c r="D15119" s="162" t="n">
        <v>-0.07272000000000001</v>
      </c>
      <c r="E15119" s="162" t="n"/>
    </row>
    <row r="15120">
      <c r="B15120" s="161" t="n">
        <v>32232</v>
      </c>
      <c r="C15120" s="162" t="n">
        <v>258.07</v>
      </c>
      <c r="D15120" s="162" t="n">
        <v>-0.079605</v>
      </c>
      <c r="E15120" s="162" t="n"/>
    </row>
    <row r="15121">
      <c r="B15121" s="161" t="n">
        <v>32233</v>
      </c>
      <c r="C15121" s="162" t="n">
        <v>258.89</v>
      </c>
      <c r="D15121" s="162" t="n">
        <v>-0.075611</v>
      </c>
      <c r="E15121" s="162" t="n"/>
    </row>
    <row r="15122">
      <c r="B15122" s="161" t="n">
        <v>32237</v>
      </c>
      <c r="C15122" s="162" t="n">
        <v>256.09</v>
      </c>
      <c r="D15122" s="162" t="n">
        <v>-0.08559600000000001</v>
      </c>
      <c r="E15122" s="162" t="n"/>
    </row>
    <row r="15123">
      <c r="B15123" s="161" t="n">
        <v>32238</v>
      </c>
      <c r="C15123" s="162" t="n">
        <v>258.51</v>
      </c>
      <c r="D15123" s="162" t="n">
        <v>-0.075322</v>
      </c>
      <c r="E15123" s="162" t="n"/>
    </row>
    <row r="15124">
      <c r="B15124" s="161" t="n">
        <v>32239</v>
      </c>
      <c r="C15124" s="162" t="n">
        <v>265.49</v>
      </c>
      <c r="D15124" s="162" t="n">
        <v>-0.047887</v>
      </c>
      <c r="E15124" s="162" t="n"/>
    </row>
    <row r="15125">
      <c r="B15125" s="161" t="n">
        <v>32240</v>
      </c>
      <c r="C15125" s="162" t="n">
        <v>266.16</v>
      </c>
      <c r="D15125" s="162" t="n">
        <v>-0.044607</v>
      </c>
      <c r="E15125" s="162" t="n"/>
    </row>
    <row r="15126">
      <c r="B15126" s="161" t="n">
        <v>32241</v>
      </c>
      <c r="C15126" s="162" t="n">
        <v>269.43</v>
      </c>
      <c r="D15126" s="162" t="n">
        <v>-0.031724</v>
      </c>
      <c r="E15126" s="162" t="n"/>
    </row>
    <row r="15127">
      <c r="B15127" s="161" t="n">
        <v>32244</v>
      </c>
      <c r="C15127" s="162" t="n">
        <v>270.16</v>
      </c>
      <c r="D15127" s="162" t="n">
        <v>-0.02832</v>
      </c>
      <c r="E15127" s="162" t="n"/>
    </row>
    <row r="15128">
      <c r="B15128" s="161" t="n">
        <v>32245</v>
      </c>
      <c r="C15128" s="162" t="n">
        <v>271.37</v>
      </c>
      <c r="D15128" s="162" t="n">
        <v>-0.023207</v>
      </c>
      <c r="E15128" s="162" t="n"/>
    </row>
    <row r="15129">
      <c r="B15129" s="161" t="n">
        <v>32246</v>
      </c>
      <c r="C15129" s="162" t="n">
        <v>271.57</v>
      </c>
      <c r="D15129" s="162" t="n">
        <v>-0.021816</v>
      </c>
      <c r="E15129" s="162" t="n"/>
    </row>
    <row r="15130">
      <c r="B15130" s="161" t="n">
        <v>32247</v>
      </c>
      <c r="C15130" s="162" t="n">
        <v>259.75</v>
      </c>
      <c r="D15130" s="162" t="n">
        <v>-0.06551899999999999</v>
      </c>
      <c r="E15130" s="162" t="n"/>
    </row>
    <row r="15131">
      <c r="B15131" s="161" t="n">
        <v>32248</v>
      </c>
      <c r="C15131" s="162" t="n">
        <v>259.77</v>
      </c>
      <c r="D15131" s="162" t="n">
        <v>-0.064663</v>
      </c>
      <c r="E15131" s="162" t="n"/>
    </row>
    <row r="15132">
      <c r="B15132" s="161" t="n">
        <v>32251</v>
      </c>
      <c r="C15132" s="162" t="n">
        <v>259.21</v>
      </c>
      <c r="D15132" s="162" t="n">
        <v>-0.065984</v>
      </c>
      <c r="E15132" s="162" t="n"/>
    </row>
    <row r="15133">
      <c r="B15133" s="161" t="n">
        <v>32252</v>
      </c>
      <c r="C15133" s="162" t="n">
        <v>257.92</v>
      </c>
      <c r="D15133" s="162" t="n">
        <v>-0.07012400000000001</v>
      </c>
      <c r="E15133" s="162" t="n"/>
    </row>
    <row r="15134">
      <c r="B15134" s="161" t="n">
        <v>32253</v>
      </c>
      <c r="C15134" s="162" t="n">
        <v>256.13</v>
      </c>
      <c r="D15134" s="162" t="n">
        <v>-0.07616100000000001</v>
      </c>
      <c r="E15134" s="162" t="n"/>
    </row>
    <row r="15135">
      <c r="B15135" s="161" t="n">
        <v>32254</v>
      </c>
      <c r="C15135" s="162" t="n">
        <v>256.42</v>
      </c>
      <c r="D15135" s="162" t="n">
        <v>-0.074091</v>
      </c>
      <c r="E15135" s="162" t="n"/>
    </row>
    <row r="15136">
      <c r="B15136" s="161" t="n">
        <v>32255</v>
      </c>
      <c r="C15136" s="162" t="n">
        <v>260.14</v>
      </c>
      <c r="D15136" s="162" t="n">
        <v>-0.058829</v>
      </c>
      <c r="E15136" s="162" t="n"/>
    </row>
    <row r="15137">
      <c r="B15137" s="161" t="n">
        <v>32258</v>
      </c>
      <c r="C15137" s="162" t="n">
        <v>262.46</v>
      </c>
      <c r="D15137" s="162" t="n">
        <v>-0.049118</v>
      </c>
      <c r="E15137" s="162" t="n"/>
    </row>
    <row r="15138">
      <c r="B15138" s="161" t="n">
        <v>32259</v>
      </c>
      <c r="C15138" s="162" t="n">
        <v>263.93</v>
      </c>
      <c r="D15138" s="162" t="n">
        <v>-0.04274</v>
      </c>
      <c r="E15138" s="162" t="n"/>
    </row>
    <row r="15139">
      <c r="B15139" s="161" t="n">
        <v>32260</v>
      </c>
      <c r="C15139" s="162" t="n">
        <v>263.8</v>
      </c>
      <c r="D15139" s="162" t="n">
        <v>-0.042381</v>
      </c>
      <c r="E15139" s="162" t="n"/>
    </row>
    <row r="15140">
      <c r="B15140" s="161" t="n">
        <v>32261</v>
      </c>
      <c r="C15140" s="162" t="n">
        <v>262.61</v>
      </c>
      <c r="D15140" s="162" t="n">
        <v>-0.046033</v>
      </c>
      <c r="E15140" s="162" t="n"/>
    </row>
    <row r="15141">
      <c r="B15141" s="161" t="n">
        <v>32262</v>
      </c>
      <c r="C15141" s="162" t="n">
        <v>261.33</v>
      </c>
      <c r="D15141" s="162" t="n">
        <v>-0.049985</v>
      </c>
      <c r="E15141" s="162" t="n"/>
    </row>
    <row r="15142">
      <c r="B15142" s="161" t="n">
        <v>32265</v>
      </c>
      <c r="C15142" s="162" t="n">
        <v>261.56</v>
      </c>
      <c r="D15142" s="162" t="n">
        <v>-0.04814</v>
      </c>
      <c r="E15142" s="162" t="n"/>
    </row>
    <row r="15143">
      <c r="B15143" s="161" t="n">
        <v>32266</v>
      </c>
      <c r="C15143" s="162" t="n">
        <v>263</v>
      </c>
      <c r="D15143" s="162" t="n">
        <v>-0.041767</v>
      </c>
      <c r="E15143" s="162" t="n"/>
    </row>
    <row r="15144">
      <c r="B15144" s="161" t="n">
        <v>32267</v>
      </c>
      <c r="C15144" s="162" t="n">
        <v>260.32</v>
      </c>
      <c r="D15144" s="162" t="n">
        <v>-0.05113</v>
      </c>
      <c r="E15144" s="162" t="n"/>
    </row>
    <row r="15145">
      <c r="B15145" s="161" t="n">
        <v>32268</v>
      </c>
      <c r="C15145" s="162" t="n">
        <v>258.79</v>
      </c>
      <c r="D15145" s="162" t="n">
        <v>-0.056118</v>
      </c>
      <c r="E15145" s="162" t="n"/>
    </row>
    <row r="15146">
      <c r="B15146" s="161" t="n">
        <v>32269</v>
      </c>
      <c r="C15146" s="162" t="n">
        <v>257.48</v>
      </c>
      <c r="D15146" s="162" t="n">
        <v>-0.060273</v>
      </c>
      <c r="E15146" s="162" t="n"/>
    </row>
    <row r="15147">
      <c r="B15147" s="161" t="n">
        <v>32272</v>
      </c>
      <c r="C15147" s="162" t="n">
        <v>256.54</v>
      </c>
      <c r="D15147" s="162" t="n">
        <v>-0.06296599999999999</v>
      </c>
      <c r="E15147" s="162" t="n"/>
    </row>
    <row r="15148">
      <c r="B15148" s="161" t="n">
        <v>32273</v>
      </c>
      <c r="C15148" s="162" t="n">
        <v>257.62</v>
      </c>
      <c r="D15148" s="162" t="n">
        <v>-0.057794</v>
      </c>
      <c r="E15148" s="162" t="n"/>
    </row>
    <row r="15149">
      <c r="B15149" s="161" t="n">
        <v>32274</v>
      </c>
      <c r="C15149" s="162" t="n">
        <v>253.31</v>
      </c>
      <c r="D15149" s="162" t="n">
        <v>-0.073584</v>
      </c>
      <c r="E15149" s="162" t="n"/>
    </row>
    <row r="15150">
      <c r="B15150" s="161" t="n">
        <v>32275</v>
      </c>
      <c r="C15150" s="162" t="n">
        <v>253.85</v>
      </c>
      <c r="D15150" s="162" t="n">
        <v>-0.07031999999999999</v>
      </c>
      <c r="E15150" s="162" t="n"/>
    </row>
    <row r="15151">
      <c r="B15151" s="161" t="n">
        <v>32276</v>
      </c>
      <c r="C15151" s="162" t="n">
        <v>256.78</v>
      </c>
      <c r="D15151" s="162" t="n">
        <v>-0.057718</v>
      </c>
      <c r="E15151" s="162" t="n"/>
    </row>
    <row r="15152">
      <c r="B15152" s="161" t="n">
        <v>32279</v>
      </c>
      <c r="C15152" s="162" t="n">
        <v>258.71</v>
      </c>
      <c r="D15152" s="162" t="n">
        <v>-0.049128</v>
      </c>
      <c r="E15152" s="162" t="n"/>
    </row>
    <row r="15153">
      <c r="B15153" s="161" t="n">
        <v>32280</v>
      </c>
      <c r="C15153" s="162" t="n">
        <v>255.39</v>
      </c>
      <c r="D15153" s="162" t="n">
        <v>-0.060899</v>
      </c>
      <c r="E15153" s="162" t="n"/>
    </row>
    <row r="15154">
      <c r="B15154" s="161" t="n">
        <v>32281</v>
      </c>
      <c r="C15154" s="162" t="n">
        <v>251.35</v>
      </c>
      <c r="D15154" s="162" t="n">
        <v>-0.07564899999999999</v>
      </c>
      <c r="E15154" s="162" t="n"/>
    </row>
    <row r="15155">
      <c r="B15155" s="161" t="n">
        <v>32282</v>
      </c>
      <c r="C15155" s="162" t="n">
        <v>252.57</v>
      </c>
      <c r="D15155" s="162" t="n">
        <v>-0.069591</v>
      </c>
      <c r="E15155" s="162" t="n"/>
    </row>
    <row r="15156">
      <c r="B15156" s="161" t="n">
        <v>32283</v>
      </c>
      <c r="C15156" s="162" t="n">
        <v>253.02</v>
      </c>
      <c r="D15156" s="162" t="n">
        <v>-0.066534</v>
      </c>
      <c r="E15156" s="162" t="n"/>
    </row>
    <row r="15157">
      <c r="B15157" s="161" t="n">
        <v>32286</v>
      </c>
      <c r="C15157" s="162" t="n">
        <v>250.83</v>
      </c>
      <c r="D15157" s="162" t="n">
        <v>-0.073892</v>
      </c>
      <c r="E15157" s="162" t="n"/>
    </row>
    <row r="15158">
      <c r="B15158" s="161" t="n">
        <v>32287</v>
      </c>
      <c r="C15158" s="162" t="n">
        <v>253.51</v>
      </c>
      <c r="D15158" s="162" t="n">
        <v>-0.061884</v>
      </c>
      <c r="E15158" s="162" t="n"/>
    </row>
    <row r="15159">
      <c r="B15159" s="161" t="n">
        <v>32288</v>
      </c>
      <c r="C15159" s="162" t="n">
        <v>253.76</v>
      </c>
      <c r="D15159" s="162" t="n">
        <v>-0.059422</v>
      </c>
      <c r="E15159" s="162" t="n"/>
    </row>
    <row r="15160">
      <c r="B15160" s="161" t="n">
        <v>32289</v>
      </c>
      <c r="C15160" s="162" t="n">
        <v>254.63</v>
      </c>
      <c r="D15160" s="162" t="n">
        <v>-0.054555</v>
      </c>
      <c r="E15160" s="162" t="n"/>
    </row>
    <row r="15161">
      <c r="B15161" s="161" t="n">
        <v>32290</v>
      </c>
      <c r="C15161" s="162" t="n">
        <v>253.42</v>
      </c>
      <c r="D15161" s="162" t="n">
        <v>-0.057807</v>
      </c>
      <c r="E15161" s="162" t="n"/>
    </row>
    <row r="15162">
      <c r="B15162" s="161" t="n">
        <v>32294</v>
      </c>
      <c r="C15162" s="162" t="n">
        <v>262.16</v>
      </c>
      <c r="D15162" s="162" t="n">
        <v>-0.022562</v>
      </c>
      <c r="E15162" s="162" t="n"/>
    </row>
    <row r="15163">
      <c r="B15163" s="161" t="n">
        <v>32295</v>
      </c>
      <c r="C15163" s="162" t="n">
        <v>266.69</v>
      </c>
      <c r="D15163" s="162" t="n">
        <v>-0.004172</v>
      </c>
      <c r="E15163" s="162" t="n"/>
    </row>
    <row r="15164">
      <c r="B15164" s="161" t="n">
        <v>32296</v>
      </c>
      <c r="C15164" s="162" t="n">
        <v>265.33</v>
      </c>
      <c r="D15164" s="162" t="n">
        <v>-0.00809</v>
      </c>
      <c r="E15164" s="162" t="n"/>
    </row>
    <row r="15165">
      <c r="B15165" s="161" t="n">
        <v>32297</v>
      </c>
      <c r="C15165" s="162" t="n">
        <v>266.45</v>
      </c>
      <c r="D15165" s="162" t="n">
        <v>-0.002692</v>
      </c>
      <c r="E15165" s="162" t="n"/>
    </row>
    <row r="15166">
      <c r="B15166" s="161" t="n">
        <v>32300</v>
      </c>
      <c r="C15166" s="162" t="n">
        <v>267.05</v>
      </c>
      <c r="D15166" s="162" t="n">
        <v>0.000826</v>
      </c>
      <c r="E15166" s="162" t="n"/>
    </row>
    <row r="15167">
      <c r="B15167" s="161" t="n">
        <v>32301</v>
      </c>
      <c r="C15167" s="162" t="n">
        <v>265.17</v>
      </c>
      <c r="D15167" s="162" t="n">
        <v>-0.004912</v>
      </c>
      <c r="E15167" s="162" t="n"/>
    </row>
    <row r="15168">
      <c r="B15168" s="161" t="n">
        <v>32302</v>
      </c>
      <c r="C15168" s="162" t="n">
        <v>271.52</v>
      </c>
      <c r="D15168" s="162" t="n">
        <v>0.019913</v>
      </c>
      <c r="E15168" s="162" t="n"/>
    </row>
    <row r="15169">
      <c r="B15169" s="161" t="n">
        <v>32303</v>
      </c>
      <c r="C15169" s="162" t="n">
        <v>270.2</v>
      </c>
      <c r="D15169" s="162" t="n">
        <v>0.016291</v>
      </c>
      <c r="E15169" s="162" t="n"/>
    </row>
    <row r="15170">
      <c r="B15170" s="161" t="n">
        <v>32304</v>
      </c>
      <c r="C15170" s="162" t="n">
        <v>271.26</v>
      </c>
      <c r="D15170" s="162" t="n">
        <v>0.021398</v>
      </c>
      <c r="E15170" s="162" t="n"/>
    </row>
    <row r="15171">
      <c r="B15171" s="161" t="n">
        <v>32307</v>
      </c>
      <c r="C15171" s="162" t="n">
        <v>271.43</v>
      </c>
      <c r="D15171" s="162" t="n">
        <v>0.023154</v>
      </c>
      <c r="E15171" s="162" t="n"/>
    </row>
    <row r="15172">
      <c r="B15172" s="161" t="n">
        <v>32308</v>
      </c>
      <c r="C15172" s="162" t="n">
        <v>274.3</v>
      </c>
      <c r="D15172" s="162" t="n">
        <v>0.034667</v>
      </c>
      <c r="E15172" s="162" t="n"/>
    </row>
    <row r="15173">
      <c r="B15173" s="161" t="n">
        <v>32309</v>
      </c>
      <c r="C15173" s="162" t="n">
        <v>274.45</v>
      </c>
      <c r="D15173" s="162" t="n">
        <v>0.036259</v>
      </c>
      <c r="E15173" s="162" t="n"/>
    </row>
    <row r="15174">
      <c r="B15174" s="161" t="n">
        <v>32310</v>
      </c>
      <c r="C15174" s="162" t="n">
        <v>269.77</v>
      </c>
      <c r="D15174" s="162" t="n">
        <v>0.020073</v>
      </c>
      <c r="E15174" s="162" t="n"/>
    </row>
    <row r="15175">
      <c r="B15175" s="161" t="n">
        <v>32311</v>
      </c>
      <c r="C15175" s="162" t="n">
        <v>270.68</v>
      </c>
      <c r="D15175" s="162" t="n">
        <v>0.024405</v>
      </c>
      <c r="E15175" s="162" t="n"/>
    </row>
    <row r="15176">
      <c r="B15176" s="161" t="n">
        <v>32314</v>
      </c>
      <c r="C15176" s="162" t="n">
        <v>268.94</v>
      </c>
      <c r="D15176" s="162" t="n">
        <v>0.018927</v>
      </c>
      <c r="E15176" s="162" t="n"/>
    </row>
    <row r="15177">
      <c r="B15177" s="161" t="n">
        <v>32315</v>
      </c>
      <c r="C15177" s="162" t="n">
        <v>271.67</v>
      </c>
      <c r="D15177" s="162" t="n">
        <v>0.02988</v>
      </c>
      <c r="E15177" s="162" t="n"/>
    </row>
    <row r="15178">
      <c r="B15178" s="161" t="n">
        <v>32316</v>
      </c>
      <c r="C15178" s="162" t="n">
        <v>275.66</v>
      </c>
      <c r="D15178" s="162" t="n">
        <v>0.04518</v>
      </c>
      <c r="E15178" s="162" t="n"/>
    </row>
    <row r="15179">
      <c r="B15179" s="161" t="n">
        <v>32317</v>
      </c>
      <c r="C15179" s="162" t="n">
        <v>274.82</v>
      </c>
      <c r="D15179" s="162" t="n">
        <v>0.04287</v>
      </c>
      <c r="E15179" s="162" t="n"/>
    </row>
    <row r="15180">
      <c r="B15180" s="161" t="n">
        <v>32318</v>
      </c>
      <c r="C15180" s="162" t="n">
        <v>273.78</v>
      </c>
      <c r="D15180" s="162" t="n">
        <v>0.039902</v>
      </c>
      <c r="E15180" s="162" t="n"/>
    </row>
    <row r="15181">
      <c r="B15181" s="161" t="n">
        <v>32321</v>
      </c>
      <c r="C15181" s="162" t="n">
        <v>269.06</v>
      </c>
      <c r="D15181" s="162" t="n">
        <v>0.023518</v>
      </c>
      <c r="E15181" s="162" t="n"/>
    </row>
    <row r="15182">
      <c r="B15182" s="161" t="n">
        <v>32322</v>
      </c>
      <c r="C15182" s="162" t="n">
        <v>272.31</v>
      </c>
      <c r="D15182" s="162" t="n">
        <v>0.036491</v>
      </c>
      <c r="E15182" s="162" t="n"/>
    </row>
    <row r="15183">
      <c r="B15183" s="161" t="n">
        <v>32323</v>
      </c>
      <c r="C15183" s="162" t="n">
        <v>270.98</v>
      </c>
      <c r="D15183" s="162" t="n">
        <v>0.032486</v>
      </c>
      <c r="E15183" s="162" t="n"/>
    </row>
    <row r="15184">
      <c r="B15184" s="161" t="n">
        <v>32324</v>
      </c>
      <c r="C15184" s="162" t="n">
        <v>273.5</v>
      </c>
      <c r="D15184" s="162" t="n">
        <v>0.042531</v>
      </c>
      <c r="E15184" s="162" t="n"/>
    </row>
    <row r="15185">
      <c r="B15185" s="161" t="n">
        <v>32325</v>
      </c>
      <c r="C15185" s="162" t="n">
        <v>271.78</v>
      </c>
      <c r="D15185" s="162" t="n">
        <v>0.037046</v>
      </c>
      <c r="E15185" s="162" t="n"/>
    </row>
    <row r="15186">
      <c r="B15186" s="161" t="n">
        <v>32329</v>
      </c>
      <c r="C15186" s="162" t="n">
        <v>275.81</v>
      </c>
      <c r="D15186" s="162" t="n">
        <v>0.052511</v>
      </c>
      <c r="E15186" s="162" t="n"/>
    </row>
    <row r="15187">
      <c r="B15187" s="161" t="n">
        <v>32330</v>
      </c>
      <c r="C15187" s="162" t="n">
        <v>272.02</v>
      </c>
      <c r="D15187" s="162" t="n">
        <v>0.039411</v>
      </c>
      <c r="E15187" s="162" t="n"/>
    </row>
    <row r="15188">
      <c r="B15188" s="161" t="n">
        <v>32331</v>
      </c>
      <c r="C15188" s="162" t="n">
        <v>271.78</v>
      </c>
      <c r="D15188" s="162" t="n">
        <v>0.039441</v>
      </c>
      <c r="E15188" s="162" t="n"/>
    </row>
    <row r="15189">
      <c r="B15189" s="161" t="n">
        <v>32332</v>
      </c>
      <c r="C15189" s="162" t="n">
        <v>270.02</v>
      </c>
      <c r="D15189" s="162" t="n">
        <v>0.033924</v>
      </c>
      <c r="E15189" s="162" t="n"/>
    </row>
    <row r="15190">
      <c r="B15190" s="161" t="n">
        <v>32335</v>
      </c>
      <c r="C15190" s="162" t="n">
        <v>270.55</v>
      </c>
      <c r="D15190" s="162" t="n">
        <v>0.036827</v>
      </c>
      <c r="E15190" s="162" t="n"/>
    </row>
    <row r="15191">
      <c r="B15191" s="161" t="n">
        <v>32336</v>
      </c>
      <c r="C15191" s="162" t="n">
        <v>267.85</v>
      </c>
      <c r="D15191" s="162" t="n">
        <v>0.0278</v>
      </c>
      <c r="E15191" s="162" t="n"/>
    </row>
    <row r="15192">
      <c r="B15192" s="161" t="n">
        <v>32337</v>
      </c>
      <c r="C15192" s="162" t="n">
        <v>269.32</v>
      </c>
      <c r="D15192" s="162" t="n">
        <v>0.034308</v>
      </c>
      <c r="E15192" s="162" t="n"/>
    </row>
    <row r="15193">
      <c r="B15193" s="161" t="n">
        <v>32338</v>
      </c>
      <c r="C15193" s="162" t="n">
        <v>270.26</v>
      </c>
      <c r="D15193" s="162" t="n">
        <v>0.038781</v>
      </c>
      <c r="E15193" s="162" t="n"/>
    </row>
    <row r="15194">
      <c r="B15194" s="161" t="n">
        <v>32339</v>
      </c>
      <c r="C15194" s="162" t="n">
        <v>272.05</v>
      </c>
      <c r="D15194" s="162" t="n">
        <v>0.04634</v>
      </c>
      <c r="E15194" s="162" t="n"/>
    </row>
    <row r="15195">
      <c r="B15195" s="161" t="n">
        <v>32342</v>
      </c>
      <c r="C15195" s="162" t="n">
        <v>270.51</v>
      </c>
      <c r="D15195" s="162" t="n">
        <v>0.041758</v>
      </c>
      <c r="E15195" s="162" t="n"/>
    </row>
    <row r="15196">
      <c r="B15196" s="161" t="n">
        <v>32343</v>
      </c>
      <c r="C15196" s="162" t="n">
        <v>268.47</v>
      </c>
      <c r="D15196" s="162" t="n">
        <v>0.035337</v>
      </c>
      <c r="E15196" s="162" t="n"/>
    </row>
    <row r="15197">
      <c r="B15197" s="161" t="n">
        <v>32344</v>
      </c>
      <c r="C15197" s="162" t="n">
        <v>270</v>
      </c>
      <c r="D15197" s="162" t="n">
        <v>0.042141</v>
      </c>
      <c r="E15197" s="162" t="n"/>
    </row>
    <row r="15198">
      <c r="B15198" s="161" t="n">
        <v>32345</v>
      </c>
      <c r="C15198" s="162" t="n">
        <v>266.66</v>
      </c>
      <c r="D15198" s="162" t="n">
        <v>0.03071</v>
      </c>
      <c r="E15198" s="162" t="n"/>
    </row>
    <row r="15199">
      <c r="B15199" s="161" t="n">
        <v>32346</v>
      </c>
      <c r="C15199" s="162" t="n">
        <v>263.5</v>
      </c>
      <c r="D15199" s="162" t="n">
        <v>0.019853</v>
      </c>
      <c r="E15199" s="162" t="n"/>
    </row>
    <row r="15200">
      <c r="B15200" s="161" t="n">
        <v>32349</v>
      </c>
      <c r="C15200" s="162" t="n">
        <v>264.68</v>
      </c>
      <c r="D15200" s="162" t="n">
        <v>0.02528</v>
      </c>
      <c r="E15200" s="162" t="n"/>
    </row>
    <row r="15201">
      <c r="B15201" s="161" t="n">
        <v>32350</v>
      </c>
      <c r="C15201" s="162" t="n">
        <v>265.19</v>
      </c>
      <c r="D15201" s="162" t="n">
        <v>0.028094</v>
      </c>
      <c r="E15201" s="162" t="n"/>
    </row>
    <row r="15202">
      <c r="B15202" s="161" t="n">
        <v>32351</v>
      </c>
      <c r="C15202" s="162" t="n">
        <v>262.5</v>
      </c>
      <c r="D15202" s="162" t="n">
        <v>0.018808</v>
      </c>
      <c r="E15202" s="162" t="n"/>
    </row>
    <row r="15203">
      <c r="B15203" s="161" t="n">
        <v>32352</v>
      </c>
      <c r="C15203" s="162" t="n">
        <v>266.02</v>
      </c>
      <c r="D15203" s="162" t="n">
        <v>0.03307</v>
      </c>
      <c r="E15203" s="162" t="n"/>
    </row>
    <row r="15204">
      <c r="B15204" s="161" t="n">
        <v>32353</v>
      </c>
      <c r="C15204" s="162" t="n">
        <v>272.02</v>
      </c>
      <c r="D15204" s="162" t="n">
        <v>0.05602</v>
      </c>
      <c r="E15204" s="162" t="n"/>
    </row>
    <row r="15205">
      <c r="B15205" s="161" t="n">
        <v>32356</v>
      </c>
      <c r="C15205" s="162" t="n">
        <v>272.21</v>
      </c>
      <c r="D15205" s="162" t="n">
        <v>0.057221</v>
      </c>
      <c r="E15205" s="162" t="n"/>
    </row>
    <row r="15206">
      <c r="B15206" s="161" t="n">
        <v>32357</v>
      </c>
      <c r="C15206" s="162" t="n">
        <v>272.06</v>
      </c>
      <c r="D15206" s="162" t="n">
        <v>0.056877</v>
      </c>
      <c r="E15206" s="162" t="n"/>
    </row>
    <row r="15207">
      <c r="B15207" s="161" t="n">
        <v>32358</v>
      </c>
      <c r="C15207" s="162" t="n">
        <v>272.98</v>
      </c>
      <c r="D15207" s="162" t="n">
        <v>0.059317</v>
      </c>
      <c r="E15207" s="162" t="n"/>
    </row>
    <row r="15208">
      <c r="B15208" s="161" t="n">
        <v>32359</v>
      </c>
      <c r="C15208" s="162" t="n">
        <v>271.93</v>
      </c>
      <c r="D15208" s="162" t="n">
        <v>0.054781</v>
      </c>
      <c r="E15208" s="162" t="n"/>
    </row>
    <row r="15209">
      <c r="B15209" s="161" t="n">
        <v>32360</v>
      </c>
      <c r="C15209" s="162" t="n">
        <v>271.15</v>
      </c>
      <c r="D15209" s="162" t="n">
        <v>0.05166</v>
      </c>
      <c r="E15209" s="162" t="n"/>
    </row>
    <row r="15210">
      <c r="B15210" s="161" t="n">
        <v>32363</v>
      </c>
      <c r="C15210" s="162" t="n">
        <v>269.98</v>
      </c>
      <c r="D15210" s="162" t="n">
        <v>0.046914</v>
      </c>
      <c r="E15210" s="162" t="n"/>
    </row>
    <row r="15211">
      <c r="B15211" s="161" t="n">
        <v>32364</v>
      </c>
      <c r="C15211" s="162" t="n">
        <v>266.49</v>
      </c>
      <c r="D15211" s="162" t="n">
        <v>0.033549</v>
      </c>
      <c r="E15211" s="162" t="n"/>
    </row>
    <row r="15212">
      <c r="B15212" s="161" t="n">
        <v>32365</v>
      </c>
      <c r="C15212" s="162" t="n">
        <v>261.9</v>
      </c>
      <c r="D15212" s="162" t="n">
        <v>0.015511</v>
      </c>
      <c r="E15212" s="162" t="n"/>
    </row>
    <row r="15213">
      <c r="B15213" s="161" t="n">
        <v>32366</v>
      </c>
      <c r="C15213" s="162" t="n">
        <v>262.75</v>
      </c>
      <c r="D15213" s="162" t="n">
        <v>0.018178</v>
      </c>
      <c r="E15213" s="162" t="n"/>
    </row>
    <row r="15214">
      <c r="B15214" s="161" t="n">
        <v>32367</v>
      </c>
      <c r="C15214" s="162" t="n">
        <v>262.55</v>
      </c>
      <c r="D15214" s="162" t="n">
        <v>0.016849</v>
      </c>
      <c r="E15214" s="162" t="n"/>
    </row>
    <row r="15215">
      <c r="B15215" s="161" t="n">
        <v>32370</v>
      </c>
      <c r="C15215" s="162" t="n">
        <v>258.69</v>
      </c>
      <c r="D15215" s="162" t="n">
        <v>0.001769</v>
      </c>
      <c r="E15215" s="162" t="n"/>
    </row>
    <row r="15216">
      <c r="B15216" s="161" t="n">
        <v>32371</v>
      </c>
      <c r="C15216" s="162" t="n">
        <v>260.56</v>
      </c>
      <c r="D15216" s="162" t="n">
        <v>0.008802000000000001</v>
      </c>
      <c r="E15216" s="162" t="n"/>
    </row>
    <row r="15217">
      <c r="B15217" s="161" t="n">
        <v>32372</v>
      </c>
      <c r="C15217" s="162" t="n">
        <v>260.77</v>
      </c>
      <c r="D15217" s="162" t="n">
        <v>0.009509999999999999</v>
      </c>
      <c r="E15217" s="162" t="n"/>
    </row>
    <row r="15218">
      <c r="B15218" s="161" t="n">
        <v>32373</v>
      </c>
      <c r="C15218" s="162" t="n">
        <v>261.03</v>
      </c>
      <c r="D15218" s="162" t="n">
        <v>0.010309</v>
      </c>
      <c r="E15218" s="162" t="n"/>
    </row>
    <row r="15219">
      <c r="B15219" s="161" t="n">
        <v>32374</v>
      </c>
      <c r="C15219" s="162" t="n">
        <v>260.24</v>
      </c>
      <c r="D15219" s="162" t="n">
        <v>0.00706</v>
      </c>
      <c r="E15219" s="162" t="n"/>
    </row>
    <row r="15220">
      <c r="B15220" s="161" t="n">
        <v>32377</v>
      </c>
      <c r="C15220" s="162" t="n">
        <v>256.98</v>
      </c>
      <c r="D15220" s="162" t="n">
        <v>-0.005595</v>
      </c>
      <c r="E15220" s="162" t="n"/>
    </row>
    <row r="15221">
      <c r="B15221" s="161" t="n">
        <v>32378</v>
      </c>
      <c r="C15221" s="162" t="n">
        <v>257.09</v>
      </c>
      <c r="D15221" s="162" t="n">
        <v>-0.005296</v>
      </c>
      <c r="E15221" s="162" t="n"/>
    </row>
    <row r="15222">
      <c r="B15222" s="161" t="n">
        <v>32379</v>
      </c>
      <c r="C15222" s="162" t="n">
        <v>261.13</v>
      </c>
      <c r="D15222" s="162" t="n">
        <v>0.009949</v>
      </c>
      <c r="E15222" s="162" t="n"/>
    </row>
    <row r="15223">
      <c r="B15223" s="161" t="n">
        <v>32380</v>
      </c>
      <c r="C15223" s="162" t="n">
        <v>259.18</v>
      </c>
      <c r="D15223" s="162" t="n">
        <v>0.002063</v>
      </c>
      <c r="E15223" s="162" t="n"/>
    </row>
    <row r="15224">
      <c r="B15224" s="161" t="n">
        <v>32381</v>
      </c>
      <c r="C15224" s="162" t="n">
        <v>259.68</v>
      </c>
      <c r="D15224" s="162" t="n">
        <v>0.003647</v>
      </c>
      <c r="E15224" s="162" t="n"/>
    </row>
    <row r="15225">
      <c r="B15225" s="161" t="n">
        <v>32384</v>
      </c>
      <c r="C15225" s="162" t="n">
        <v>262.33</v>
      </c>
      <c r="D15225" s="162" t="n">
        <v>0.013533</v>
      </c>
      <c r="E15225" s="162" t="n"/>
    </row>
    <row r="15226">
      <c r="B15226" s="161" t="n">
        <v>32385</v>
      </c>
      <c r="C15226" s="162" t="n">
        <v>262.51</v>
      </c>
      <c r="D15226" s="162" t="n">
        <v>0.013893</v>
      </c>
      <c r="E15226" s="162" t="n"/>
    </row>
    <row r="15227">
      <c r="B15227" s="161" t="n">
        <v>32386</v>
      </c>
      <c r="C15227" s="162" t="n">
        <v>261.52</v>
      </c>
      <c r="D15227" s="162" t="n">
        <v>0.00983</v>
      </c>
      <c r="E15227" s="162" t="n"/>
    </row>
    <row r="15228">
      <c r="B15228" s="161" t="n">
        <v>32387</v>
      </c>
      <c r="C15228" s="162" t="n">
        <v>258.35</v>
      </c>
      <c r="D15228" s="162" t="n">
        <v>-0.002661</v>
      </c>
      <c r="E15228" s="162" t="n"/>
    </row>
    <row r="15229">
      <c r="B15229" s="161" t="n">
        <v>32388</v>
      </c>
      <c r="C15229" s="162" t="n">
        <v>264.48</v>
      </c>
      <c r="D15229" s="162" t="n">
        <v>0.020424</v>
      </c>
      <c r="E15229" s="162" t="n"/>
    </row>
    <row r="15230">
      <c r="B15230" s="161" t="n">
        <v>32392</v>
      </c>
      <c r="C15230" s="162" t="n">
        <v>265.59</v>
      </c>
      <c r="D15230" s="162" t="n">
        <v>0.024119</v>
      </c>
      <c r="E15230" s="162" t="n"/>
    </row>
    <row r="15231">
      <c r="B15231" s="161" t="n">
        <v>32393</v>
      </c>
      <c r="C15231" s="162" t="n">
        <v>265.87</v>
      </c>
      <c r="D15231" s="162" t="n">
        <v>0.024713</v>
      </c>
      <c r="E15231" s="162" t="n"/>
    </row>
    <row r="15232">
      <c r="B15232" s="161" t="n">
        <v>32394</v>
      </c>
      <c r="C15232" s="162" t="n">
        <v>265.88</v>
      </c>
      <c r="D15232" s="162" t="n">
        <v>0.024309</v>
      </c>
      <c r="E15232" s="162" t="n"/>
    </row>
    <row r="15233">
      <c r="B15233" s="161" t="n">
        <v>32395</v>
      </c>
      <c r="C15233" s="162" t="n">
        <v>266.84</v>
      </c>
      <c r="D15233" s="162" t="n">
        <v>0.027519</v>
      </c>
      <c r="E15233" s="162" t="n"/>
    </row>
    <row r="15234">
      <c r="B15234" s="161" t="n">
        <v>32398</v>
      </c>
      <c r="C15234" s="162" t="n">
        <v>266.47</v>
      </c>
      <c r="D15234" s="162" t="n">
        <v>0.025701</v>
      </c>
      <c r="E15234" s="162" t="n"/>
    </row>
    <row r="15235">
      <c r="B15235" s="161" t="n">
        <v>32399</v>
      </c>
      <c r="C15235" s="162" t="n">
        <v>267.43</v>
      </c>
      <c r="D15235" s="162" t="n">
        <v>0.028776</v>
      </c>
      <c r="E15235" s="162" t="n"/>
    </row>
    <row r="15236">
      <c r="B15236" s="161" t="n">
        <v>32400</v>
      </c>
      <c r="C15236" s="162" t="n">
        <v>269.31</v>
      </c>
      <c r="D15236" s="162" t="n">
        <v>0.035031</v>
      </c>
      <c r="E15236" s="162" t="n"/>
    </row>
    <row r="15237">
      <c r="B15237" s="161" t="n">
        <v>32401</v>
      </c>
      <c r="C15237" s="162" t="n">
        <v>268.13</v>
      </c>
      <c r="D15237" s="162" t="n">
        <v>0.029945</v>
      </c>
      <c r="E15237" s="162" t="n"/>
    </row>
    <row r="15238">
      <c r="B15238" s="161" t="n">
        <v>32402</v>
      </c>
      <c r="C15238" s="162" t="n">
        <v>270.65</v>
      </c>
      <c r="D15238" s="162" t="n">
        <v>0.038585</v>
      </c>
      <c r="E15238" s="162" t="n"/>
    </row>
    <row r="15239">
      <c r="B15239" s="161" t="n">
        <v>32405</v>
      </c>
      <c r="C15239" s="162" t="n">
        <v>268.82</v>
      </c>
      <c r="D15239" s="162" t="n">
        <v>0.030963</v>
      </c>
      <c r="E15239" s="162" t="n"/>
    </row>
    <row r="15240">
      <c r="B15240" s="161" t="n">
        <v>32406</v>
      </c>
      <c r="C15240" s="162" t="n">
        <v>269.73</v>
      </c>
      <c r="D15240" s="162" t="n">
        <v>0.033464</v>
      </c>
      <c r="E15240" s="162" t="n"/>
    </row>
    <row r="15241">
      <c r="B15241" s="161" t="n">
        <v>32407</v>
      </c>
      <c r="C15241" s="162" t="n">
        <v>270.16</v>
      </c>
      <c r="D15241" s="162" t="n">
        <v>0.034264</v>
      </c>
      <c r="E15241" s="162" t="n"/>
    </row>
    <row r="15242">
      <c r="B15242" s="161" t="n">
        <v>32408</v>
      </c>
      <c r="C15242" s="162" t="n">
        <v>269.18</v>
      </c>
      <c r="D15242" s="162" t="n">
        <v>0.029974</v>
      </c>
      <c r="E15242" s="162" t="n"/>
    </row>
    <row r="15243">
      <c r="B15243" s="161" t="n">
        <v>32409</v>
      </c>
      <c r="C15243" s="162" t="n">
        <v>269.76</v>
      </c>
      <c r="D15243" s="162" t="n">
        <v>0.031536</v>
      </c>
      <c r="E15243" s="162" t="n"/>
    </row>
    <row r="15244">
      <c r="B15244" s="161" t="n">
        <v>32412</v>
      </c>
      <c r="C15244" s="162" t="n">
        <v>268.88</v>
      </c>
      <c r="D15244" s="162" t="n">
        <v>0.027593</v>
      </c>
      <c r="E15244" s="162" t="n"/>
    </row>
    <row r="15245">
      <c r="B15245" s="161" t="n">
        <v>32413</v>
      </c>
      <c r="C15245" s="162" t="n">
        <v>268.26</v>
      </c>
      <c r="D15245" s="162" t="n">
        <v>0.024655</v>
      </c>
      <c r="E15245" s="162" t="n"/>
    </row>
    <row r="15246">
      <c r="B15246" s="161" t="n">
        <v>32414</v>
      </c>
      <c r="C15246" s="162" t="n">
        <v>269.08</v>
      </c>
      <c r="D15246" s="162" t="n">
        <v>0.027193</v>
      </c>
      <c r="E15246" s="162" t="n"/>
    </row>
    <row r="15247">
      <c r="B15247" s="161" t="n">
        <v>32415</v>
      </c>
      <c r="C15247" s="162" t="n">
        <v>272.59</v>
      </c>
      <c r="D15247" s="162" t="n">
        <v>0.039585</v>
      </c>
      <c r="E15247" s="162" t="n"/>
    </row>
    <row r="15248">
      <c r="B15248" s="161" t="n">
        <v>32416</v>
      </c>
      <c r="C15248" s="162" t="n">
        <v>271.91</v>
      </c>
      <c r="D15248" s="162" t="n">
        <v>0.036632</v>
      </c>
      <c r="E15248" s="162" t="n"/>
    </row>
    <row r="15249">
      <c r="B15249" s="161" t="n">
        <v>32419</v>
      </c>
      <c r="C15249" s="162" t="n">
        <v>271.38</v>
      </c>
      <c r="D15249" s="162" t="n">
        <v>0.03414</v>
      </c>
      <c r="E15249" s="162" t="n"/>
    </row>
    <row r="15250">
      <c r="B15250" s="161" t="n">
        <v>32420</v>
      </c>
      <c r="C15250" s="162" t="n">
        <v>270.62</v>
      </c>
      <c r="D15250" s="162" t="n">
        <v>0.030926</v>
      </c>
      <c r="E15250" s="162" t="n"/>
    </row>
    <row r="15251">
      <c r="B15251" s="161" t="n">
        <v>32421</v>
      </c>
      <c r="C15251" s="162" t="n">
        <v>271.86</v>
      </c>
      <c r="D15251" s="162" t="n">
        <v>0.035073</v>
      </c>
      <c r="E15251" s="162" t="n"/>
    </row>
    <row r="15252">
      <c r="B15252" s="161" t="n">
        <v>32422</v>
      </c>
      <c r="C15252" s="162" t="n">
        <v>272.39</v>
      </c>
      <c r="D15252" s="162" t="n">
        <v>0.036593</v>
      </c>
      <c r="E15252" s="162" t="n"/>
    </row>
    <row r="15253">
      <c r="B15253" s="161" t="n">
        <v>32423</v>
      </c>
      <c r="C15253" s="162" t="n">
        <v>278.07</v>
      </c>
      <c r="D15253" s="162" t="n">
        <v>0.056757</v>
      </c>
      <c r="E15253" s="162" t="n"/>
    </row>
    <row r="15254">
      <c r="B15254" s="161" t="n">
        <v>32426</v>
      </c>
      <c r="C15254" s="162" t="n">
        <v>278.24</v>
      </c>
      <c r="D15254" s="162" t="n">
        <v>0.056869</v>
      </c>
      <c r="E15254" s="162" t="n"/>
    </row>
    <row r="15255">
      <c r="B15255" s="161" t="n">
        <v>32427</v>
      </c>
      <c r="C15255" s="162" t="n">
        <v>277.93</v>
      </c>
      <c r="D15255" s="162" t="n">
        <v>0.055139</v>
      </c>
      <c r="E15255" s="162" t="n"/>
    </row>
    <row r="15256">
      <c r="B15256" s="161" t="n">
        <v>32428</v>
      </c>
      <c r="C15256" s="162" t="n">
        <v>273.98</v>
      </c>
      <c r="D15256" s="162" t="n">
        <v>0.040266</v>
      </c>
      <c r="E15256" s="162" t="n"/>
    </row>
    <row r="15257">
      <c r="B15257" s="161" t="n">
        <v>32429</v>
      </c>
      <c r="C15257" s="162" t="n">
        <v>275.22</v>
      </c>
      <c r="D15257" s="162" t="n">
        <v>0.044262</v>
      </c>
      <c r="E15257" s="162" t="n"/>
    </row>
    <row r="15258">
      <c r="B15258" s="161" t="n">
        <v>32430</v>
      </c>
      <c r="C15258" s="162" t="n">
        <v>275.5</v>
      </c>
      <c r="D15258" s="162" t="n">
        <v>0.04474</v>
      </c>
      <c r="E15258" s="162" t="n"/>
    </row>
    <row r="15259">
      <c r="B15259" s="161" t="n">
        <v>32433</v>
      </c>
      <c r="C15259" s="162" t="n">
        <v>276.41</v>
      </c>
      <c r="D15259" s="162" t="n">
        <v>0.047649</v>
      </c>
      <c r="E15259" s="162" t="n"/>
    </row>
    <row r="15260">
      <c r="B15260" s="161" t="n">
        <v>32434</v>
      </c>
      <c r="C15260" s="162" t="n">
        <v>279.38</v>
      </c>
      <c r="D15260" s="162" t="n">
        <v>0.057943</v>
      </c>
      <c r="E15260" s="162" t="n"/>
    </row>
    <row r="15261">
      <c r="B15261" s="161" t="n">
        <v>32435</v>
      </c>
      <c r="C15261" s="162" t="n">
        <v>276.97</v>
      </c>
      <c r="D15261" s="162" t="n">
        <v>0.048936</v>
      </c>
      <c r="E15261" s="162" t="n"/>
    </row>
    <row r="15262">
      <c r="B15262" s="161" t="n">
        <v>32436</v>
      </c>
      <c r="C15262" s="162" t="n">
        <v>282.88</v>
      </c>
      <c r="D15262" s="162" t="n">
        <v>0.069637</v>
      </c>
      <c r="E15262" s="162" t="n"/>
    </row>
    <row r="15263">
      <c r="B15263" s="161" t="n">
        <v>32437</v>
      </c>
      <c r="C15263" s="162" t="n">
        <v>283.66</v>
      </c>
      <c r="D15263" s="162" t="n">
        <v>0.071627</v>
      </c>
      <c r="E15263" s="162" t="n"/>
    </row>
    <row r="15264">
      <c r="B15264" s="161" t="n">
        <v>32440</v>
      </c>
      <c r="C15264" s="162" t="n">
        <v>282.28</v>
      </c>
      <c r="D15264" s="162" t="n">
        <v>0.066092</v>
      </c>
      <c r="E15264" s="162" t="n"/>
    </row>
    <row r="15265">
      <c r="B15265" s="161" t="n">
        <v>32441</v>
      </c>
      <c r="C15265" s="162" t="n">
        <v>282.38</v>
      </c>
      <c r="D15265" s="162" t="n">
        <v>0.065747</v>
      </c>
      <c r="E15265" s="162" t="n"/>
    </row>
    <row r="15266">
      <c r="B15266" s="161" t="n">
        <v>32442</v>
      </c>
      <c r="C15266" s="162" t="n">
        <v>281.38</v>
      </c>
      <c r="D15266" s="162" t="n">
        <v>0.061527</v>
      </c>
      <c r="E15266" s="162" t="n"/>
    </row>
    <row r="15267">
      <c r="B15267" s="161" t="n">
        <v>32443</v>
      </c>
      <c r="C15267" s="162" t="n">
        <v>277.28</v>
      </c>
      <c r="D15267" s="162" t="n">
        <v>0.046256</v>
      </c>
      <c r="E15267" s="162" t="n"/>
    </row>
    <row r="15268">
      <c r="B15268" s="161" t="n">
        <v>32444</v>
      </c>
      <c r="C15268" s="162" t="n">
        <v>278.53</v>
      </c>
      <c r="D15268" s="162" t="n">
        <v>0.050254</v>
      </c>
      <c r="E15268" s="162" t="n"/>
    </row>
    <row r="15269">
      <c r="B15269" s="161" t="n">
        <v>32447</v>
      </c>
      <c r="C15269" s="162" t="n">
        <v>278.97</v>
      </c>
      <c r="D15269" s="162" t="n">
        <v>0.051321</v>
      </c>
      <c r="E15269" s="162" t="n"/>
    </row>
    <row r="15270">
      <c r="B15270" s="161" t="n">
        <v>32448</v>
      </c>
      <c r="C15270" s="162" t="n">
        <v>279.06</v>
      </c>
      <c r="D15270" s="162" t="n">
        <v>0.051082</v>
      </c>
      <c r="E15270" s="162" t="n"/>
    </row>
    <row r="15271">
      <c r="B15271" s="161" t="n">
        <v>32449</v>
      </c>
      <c r="C15271" s="162" t="n">
        <v>279.06</v>
      </c>
      <c r="D15271" s="162" t="n">
        <v>0.050396</v>
      </c>
      <c r="E15271" s="162" t="n"/>
    </row>
    <row r="15272">
      <c r="B15272" s="161" t="n">
        <v>32450</v>
      </c>
      <c r="C15272" s="162" t="n">
        <v>279.2</v>
      </c>
      <c r="D15272" s="162" t="n">
        <v>0.050218</v>
      </c>
      <c r="E15272" s="162" t="n"/>
    </row>
    <row r="15273">
      <c r="B15273" s="161" t="n">
        <v>32451</v>
      </c>
      <c r="C15273" s="162" t="n">
        <v>276.31</v>
      </c>
      <c r="D15273" s="162" t="n">
        <v>0.039252</v>
      </c>
      <c r="E15273" s="162" t="n"/>
    </row>
    <row r="15274">
      <c r="B15274" s="161" t="n">
        <v>32454</v>
      </c>
      <c r="C15274" s="162" t="n">
        <v>273.93</v>
      </c>
      <c r="D15274" s="162" t="n">
        <v>0.030192</v>
      </c>
      <c r="E15274" s="162" t="n"/>
    </row>
    <row r="15275">
      <c r="B15275" s="161" t="n">
        <v>32455</v>
      </c>
      <c r="C15275" s="162" t="n">
        <v>275.15</v>
      </c>
      <c r="D15275" s="162" t="n">
        <v>0.034154</v>
      </c>
      <c r="E15275" s="162" t="n"/>
    </row>
    <row r="15276">
      <c r="B15276" s="161" t="n">
        <v>32456</v>
      </c>
      <c r="C15276" s="162" t="n">
        <v>273.33</v>
      </c>
      <c r="D15276" s="162" t="n">
        <v>0.027068</v>
      </c>
      <c r="E15276" s="162" t="n"/>
    </row>
    <row r="15277">
      <c r="B15277" s="161" t="n">
        <v>32457</v>
      </c>
      <c r="C15277" s="162" t="n">
        <v>273.69</v>
      </c>
      <c r="D15277" s="162" t="n">
        <v>0.028</v>
      </c>
      <c r="E15277" s="162" t="n"/>
    </row>
    <row r="15278">
      <c r="B15278" s="161" t="n">
        <v>32458</v>
      </c>
      <c r="C15278" s="162" t="n">
        <v>267.92</v>
      </c>
      <c r="D15278" s="162" t="n">
        <v>0.006489</v>
      </c>
      <c r="E15278" s="162" t="n"/>
    </row>
    <row r="15279">
      <c r="B15279" s="161" t="n">
        <v>32461</v>
      </c>
      <c r="C15279" s="162" t="n">
        <v>267.72</v>
      </c>
      <c r="D15279" s="162" t="n">
        <v>0.005504</v>
      </c>
      <c r="E15279" s="162" t="n"/>
    </row>
    <row r="15280">
      <c r="B15280" s="161" t="n">
        <v>32462</v>
      </c>
      <c r="C15280" s="162" t="n">
        <v>268.34</v>
      </c>
      <c r="D15280" s="162" t="n">
        <v>0.007577</v>
      </c>
      <c r="E15280" s="162" t="n"/>
    </row>
    <row r="15281">
      <c r="B15281" s="161" t="n">
        <v>32463</v>
      </c>
      <c r="C15281" s="162" t="n">
        <v>263.82</v>
      </c>
      <c r="D15281" s="162" t="n">
        <v>-0.009627999999999999</v>
      </c>
      <c r="E15281" s="162" t="n"/>
    </row>
    <row r="15282">
      <c r="B15282" s="161" t="n">
        <v>32464</v>
      </c>
      <c r="C15282" s="162" t="n">
        <v>264.6</v>
      </c>
      <c r="D15282" s="162" t="n">
        <v>-0.006909</v>
      </c>
      <c r="E15282" s="162" t="n"/>
    </row>
    <row r="15283">
      <c r="B15283" s="161" t="n">
        <v>32465</v>
      </c>
      <c r="C15283" s="162" t="n">
        <v>266.47</v>
      </c>
      <c r="D15283" s="162" t="n">
        <v>-0.000157</v>
      </c>
      <c r="E15283" s="162" t="n"/>
    </row>
    <row r="15284">
      <c r="B15284" s="161" t="n">
        <v>32468</v>
      </c>
      <c r="C15284" s="162" t="n">
        <v>266.22</v>
      </c>
      <c r="D15284" s="162" t="n">
        <v>-0.001417</v>
      </c>
      <c r="E15284" s="162" t="n"/>
    </row>
    <row r="15285">
      <c r="B15285" s="161" t="n">
        <v>32469</v>
      </c>
      <c r="C15285" s="162" t="n">
        <v>267.21</v>
      </c>
      <c r="D15285" s="162" t="n">
        <v>0.002004</v>
      </c>
      <c r="E15285" s="162" t="n"/>
    </row>
    <row r="15286">
      <c r="B15286" s="161" t="n">
        <v>32470</v>
      </c>
      <c r="C15286" s="162" t="n">
        <v>269</v>
      </c>
      <c r="D15286" s="162" t="n">
        <v>0.008449999999999999</v>
      </c>
      <c r="E15286" s="162" t="n"/>
    </row>
    <row r="15287">
      <c r="B15287" s="161" t="n">
        <v>32472</v>
      </c>
      <c r="C15287" s="162" t="n">
        <v>267.23</v>
      </c>
      <c r="D15287" s="162" t="n">
        <v>0.001636</v>
      </c>
      <c r="E15287" s="162" t="n"/>
    </row>
    <row r="15288">
      <c r="B15288" s="161" t="n">
        <v>32475</v>
      </c>
      <c r="C15288" s="162" t="n">
        <v>268.64</v>
      </c>
      <c r="D15288" s="162" t="n">
        <v>0.006693</v>
      </c>
      <c r="E15288" s="162" t="n"/>
    </row>
    <row r="15289">
      <c r="B15289" s="161" t="n">
        <v>32476</v>
      </c>
      <c r="C15289" s="162" t="n">
        <v>270.91</v>
      </c>
      <c r="D15289" s="162" t="n">
        <v>0.014899</v>
      </c>
      <c r="E15289" s="162" t="n"/>
    </row>
    <row r="15290">
      <c r="B15290" s="161" t="n">
        <v>32477</v>
      </c>
      <c r="C15290" s="162" t="n">
        <v>273.7</v>
      </c>
      <c r="D15290" s="162" t="n">
        <v>0.024874</v>
      </c>
      <c r="E15290" s="162" t="n"/>
    </row>
    <row r="15291">
      <c r="B15291" s="161" t="n">
        <v>32478</v>
      </c>
      <c r="C15291" s="162" t="n">
        <v>272.49</v>
      </c>
      <c r="D15291" s="162" t="n">
        <v>0.02017</v>
      </c>
      <c r="E15291" s="162" t="n"/>
    </row>
    <row r="15292">
      <c r="B15292" s="161" t="n">
        <v>32479</v>
      </c>
      <c r="C15292" s="162" t="n">
        <v>271.81</v>
      </c>
      <c r="D15292" s="162" t="n">
        <v>0.017481</v>
      </c>
      <c r="E15292" s="162" t="n"/>
    </row>
    <row r="15293">
      <c r="B15293" s="161" t="n">
        <v>32482</v>
      </c>
      <c r="C15293" s="162" t="n">
        <v>274.93</v>
      </c>
      <c r="D15293" s="162" t="n">
        <v>0.02872</v>
      </c>
      <c r="E15293" s="162" t="n"/>
    </row>
    <row r="15294">
      <c r="B15294" s="161" t="n">
        <v>32483</v>
      </c>
      <c r="C15294" s="162" t="n">
        <v>277.59</v>
      </c>
      <c r="D15294" s="162" t="n">
        <v>0.038114</v>
      </c>
      <c r="E15294" s="162" t="n"/>
    </row>
    <row r="15295">
      <c r="B15295" s="161" t="n">
        <v>32484</v>
      </c>
      <c r="C15295" s="162" t="n">
        <v>278.13</v>
      </c>
      <c r="D15295" s="162" t="n">
        <v>0.039801</v>
      </c>
      <c r="E15295" s="162" t="n"/>
    </row>
    <row r="15296">
      <c r="B15296" s="161" t="n">
        <v>32485</v>
      </c>
      <c r="C15296" s="162" t="n">
        <v>276.57</v>
      </c>
      <c r="D15296" s="162" t="n">
        <v>0.033896</v>
      </c>
      <c r="E15296" s="162" t="n"/>
    </row>
    <row r="15297">
      <c r="B15297" s="161" t="n">
        <v>32486</v>
      </c>
      <c r="C15297" s="162" t="n">
        <v>277.03</v>
      </c>
      <c r="D15297" s="162" t="n">
        <v>0.035285</v>
      </c>
      <c r="E15297" s="162" t="n"/>
    </row>
    <row r="15298">
      <c r="B15298" s="161" t="n">
        <v>32489</v>
      </c>
      <c r="C15298" s="162" t="n">
        <v>276.52</v>
      </c>
      <c r="D15298" s="162" t="n">
        <v>0.03328</v>
      </c>
      <c r="E15298" s="162" t="n"/>
    </row>
    <row r="15299">
      <c r="B15299" s="161" t="n">
        <v>32490</v>
      </c>
      <c r="C15299" s="162" t="n">
        <v>276.31</v>
      </c>
      <c r="D15299" s="162" t="n">
        <v>0.03235</v>
      </c>
      <c r="E15299" s="162" t="n"/>
    </row>
    <row r="15300">
      <c r="B15300" s="161" t="n">
        <v>32491</v>
      </c>
      <c r="C15300" s="162" t="n">
        <v>275.31</v>
      </c>
      <c r="D15300" s="162" t="n">
        <v>0.028587</v>
      </c>
      <c r="E15300" s="162" t="n"/>
    </row>
    <row r="15301">
      <c r="B15301" s="161" t="n">
        <v>32492</v>
      </c>
      <c r="C15301" s="162" t="n">
        <v>274.28</v>
      </c>
      <c r="D15301" s="162" t="n">
        <v>0.024719</v>
      </c>
      <c r="E15301" s="162" t="n"/>
    </row>
    <row r="15302">
      <c r="B15302" s="161" t="n">
        <v>32493</v>
      </c>
      <c r="C15302" s="162" t="n">
        <v>276.29</v>
      </c>
      <c r="D15302" s="162" t="n">
        <v>0.031853</v>
      </c>
      <c r="E15302" s="162" t="n"/>
    </row>
    <row r="15303">
      <c r="B15303" s="161" t="n">
        <v>32496</v>
      </c>
      <c r="C15303" s="162" t="n">
        <v>278.91</v>
      </c>
      <c r="D15303" s="162" t="n">
        <v>0.041076</v>
      </c>
      <c r="E15303" s="162" t="n"/>
    </row>
    <row r="15304">
      <c r="B15304" s="161" t="n">
        <v>32497</v>
      </c>
      <c r="C15304" s="162" t="n">
        <v>277.47</v>
      </c>
      <c r="D15304" s="162" t="n">
        <v>0.035749</v>
      </c>
      <c r="E15304" s="162" t="n"/>
    </row>
    <row r="15305">
      <c r="B15305" s="161" t="n">
        <v>32498</v>
      </c>
      <c r="C15305" s="162" t="n">
        <v>277.38</v>
      </c>
      <c r="D15305" s="162" t="n">
        <v>0.03527</v>
      </c>
      <c r="E15305" s="162" t="n"/>
    </row>
    <row r="15306">
      <c r="B15306" s="161" t="n">
        <v>32499</v>
      </c>
      <c r="C15306" s="162" t="n">
        <v>276.87</v>
      </c>
      <c r="D15306" s="162" t="n">
        <v>0.033186</v>
      </c>
      <c r="E15306" s="162" t="n"/>
    </row>
    <row r="15307">
      <c r="B15307" s="161" t="n">
        <v>32500</v>
      </c>
      <c r="C15307" s="162" t="n">
        <v>277.87</v>
      </c>
      <c r="D15307" s="162" t="n">
        <v>0.03655</v>
      </c>
      <c r="E15307" s="162" t="n"/>
    </row>
    <row r="15308">
      <c r="B15308" s="161" t="n">
        <v>32504</v>
      </c>
      <c r="C15308" s="162" t="n">
        <v>276.83</v>
      </c>
      <c r="D15308" s="162" t="n">
        <v>0.032605</v>
      </c>
      <c r="E15308" s="162" t="n"/>
    </row>
    <row r="15309">
      <c r="B15309" s="161" t="n">
        <v>32505</v>
      </c>
      <c r="C15309" s="162" t="n">
        <v>277.08</v>
      </c>
      <c r="D15309" s="162" t="n">
        <v>0.033303</v>
      </c>
      <c r="E15309" s="162" t="n"/>
    </row>
    <row r="15310">
      <c r="B15310" s="161" t="n">
        <v>32506</v>
      </c>
      <c r="C15310" s="162" t="n">
        <v>279.4</v>
      </c>
      <c r="D15310" s="162" t="n">
        <v>0.041441</v>
      </c>
      <c r="E15310" s="162" t="n"/>
    </row>
    <row r="15311">
      <c r="B15311" s="161" t="n">
        <v>32507</v>
      </c>
      <c r="C15311" s="162" t="n">
        <v>277.72</v>
      </c>
      <c r="D15311" s="162" t="n">
        <v>0.035289</v>
      </c>
      <c r="E15311" s="162" t="n"/>
    </row>
    <row r="15312">
      <c r="B15312" s="161" t="n">
        <v>32511</v>
      </c>
      <c r="C15312" s="162" t="n">
        <v>275.31</v>
      </c>
      <c r="D15312" s="162" t="n">
        <v>0.026495</v>
      </c>
      <c r="E15312" s="162" t="n"/>
    </row>
    <row r="15313">
      <c r="B15313" s="161" t="n">
        <v>32512</v>
      </c>
      <c r="C15313" s="162" t="n">
        <v>279.43</v>
      </c>
      <c r="D15313" s="162" t="n">
        <v>0.04115</v>
      </c>
      <c r="E15313" s="162" t="n"/>
    </row>
    <row r="15314">
      <c r="B15314" s="161" t="n">
        <v>32513</v>
      </c>
      <c r="C15314" s="162" t="n">
        <v>280.01</v>
      </c>
      <c r="D15314" s="162" t="n">
        <v>0.043015</v>
      </c>
      <c r="E15314" s="162" t="n"/>
    </row>
    <row r="15315">
      <c r="B15315" s="161" t="n">
        <v>32514</v>
      </c>
      <c r="C15315" s="162" t="n">
        <v>280.67</v>
      </c>
      <c r="D15315" s="162" t="n">
        <v>0.04515</v>
      </c>
      <c r="E15315" s="162" t="n"/>
    </row>
    <row r="15316">
      <c r="B15316" s="161" t="n">
        <v>32517</v>
      </c>
      <c r="C15316" s="162" t="n">
        <v>280.98</v>
      </c>
      <c r="D15316" s="162" t="n">
        <v>0.045925</v>
      </c>
      <c r="E15316" s="162" t="n"/>
    </row>
    <row r="15317">
      <c r="B15317" s="161" t="n">
        <v>32518</v>
      </c>
      <c r="C15317" s="162" t="n">
        <v>280.38</v>
      </c>
      <c r="D15317" s="162" t="n">
        <v>0.04338</v>
      </c>
      <c r="E15317" s="162" t="n"/>
    </row>
    <row r="15318">
      <c r="B15318" s="161" t="n">
        <v>32519</v>
      </c>
      <c r="C15318" s="162" t="n">
        <v>282.01</v>
      </c>
      <c r="D15318" s="162" t="n">
        <v>0.048731</v>
      </c>
      <c r="E15318" s="162" t="n"/>
    </row>
    <row r="15319">
      <c r="B15319" s="161" t="n">
        <v>32520</v>
      </c>
      <c r="C15319" s="162" t="n">
        <v>283.17</v>
      </c>
      <c r="D15319" s="162" t="n">
        <v>0.052406</v>
      </c>
      <c r="E15319" s="162" t="n"/>
    </row>
    <row r="15320">
      <c r="B15320" s="161" t="n">
        <v>32521</v>
      </c>
      <c r="C15320" s="162" t="n">
        <v>283.87</v>
      </c>
      <c r="D15320" s="162" t="n">
        <v>0.054395</v>
      </c>
      <c r="E15320" s="162" t="n"/>
    </row>
    <row r="15321">
      <c r="B15321" s="161" t="n">
        <v>32524</v>
      </c>
      <c r="C15321" s="162" t="n">
        <v>284.14</v>
      </c>
      <c r="D15321" s="162" t="n">
        <v>0.054876</v>
      </c>
      <c r="E15321" s="162" t="n"/>
    </row>
    <row r="15322">
      <c r="B15322" s="161" t="n">
        <v>32525</v>
      </c>
      <c r="C15322" s="162" t="n">
        <v>283.55</v>
      </c>
      <c r="D15322" s="162" t="n">
        <v>0.052287</v>
      </c>
      <c r="E15322" s="162" t="n"/>
    </row>
    <row r="15323">
      <c r="B15323" s="161" t="n">
        <v>32526</v>
      </c>
      <c r="C15323" s="162" t="n">
        <v>286.53</v>
      </c>
      <c r="D15323" s="162" t="n">
        <v>0.062221</v>
      </c>
      <c r="E15323" s="162" t="n"/>
    </row>
    <row r="15324">
      <c r="B15324" s="161" t="n">
        <v>32527</v>
      </c>
      <c r="C15324" s="162" t="n">
        <v>286.9</v>
      </c>
      <c r="D15324" s="162" t="n">
        <v>0.063114</v>
      </c>
      <c r="E15324" s="162" t="n"/>
    </row>
    <row r="15325">
      <c r="B15325" s="161" t="n">
        <v>32528</v>
      </c>
      <c r="C15325" s="162" t="n">
        <v>286.63</v>
      </c>
      <c r="D15325" s="162" t="n">
        <v>0.061793</v>
      </c>
      <c r="E15325" s="162" t="n"/>
    </row>
    <row r="15326">
      <c r="B15326" s="161" t="n">
        <v>32531</v>
      </c>
      <c r="C15326" s="162" t="n">
        <v>284.5</v>
      </c>
      <c r="D15326" s="162" t="n">
        <v>0.054054</v>
      </c>
      <c r="E15326" s="162" t="n"/>
    </row>
    <row r="15327">
      <c r="B15327" s="161" t="n">
        <v>32532</v>
      </c>
      <c r="C15327" s="162" t="n">
        <v>288.49</v>
      </c>
      <c r="D15327" s="162" t="n">
        <v>0.06764199999999999</v>
      </c>
      <c r="E15327" s="162" t="n"/>
    </row>
    <row r="15328">
      <c r="B15328" s="161" t="n">
        <v>32533</v>
      </c>
      <c r="C15328" s="162" t="n">
        <v>289.14</v>
      </c>
      <c r="D15328" s="162" t="n">
        <v>0.069563</v>
      </c>
      <c r="E15328" s="162" t="n"/>
    </row>
    <row r="15329">
      <c r="B15329" s="161" t="n">
        <v>32534</v>
      </c>
      <c r="C15329" s="162" t="n">
        <v>291.69</v>
      </c>
      <c r="D15329" s="162" t="n">
        <v>0.07797</v>
      </c>
      <c r="E15329" s="162" t="n"/>
    </row>
    <row r="15330">
      <c r="B15330" s="161" t="n">
        <v>32535</v>
      </c>
      <c r="C15330" s="162" t="n">
        <v>293.82</v>
      </c>
      <c r="D15330" s="162" t="n">
        <v>0.084615</v>
      </c>
      <c r="E15330" s="162" t="n"/>
    </row>
    <row r="15331">
      <c r="B15331" s="161" t="n">
        <v>32538</v>
      </c>
      <c r="C15331" s="162" t="n">
        <v>294.99</v>
      </c>
      <c r="D15331" s="162" t="n">
        <v>0.087937</v>
      </c>
      <c r="E15331" s="162" t="n"/>
    </row>
    <row r="15332">
      <c r="B15332" s="161" t="n">
        <v>32539</v>
      </c>
      <c r="C15332" s="162" t="n">
        <v>297.47</v>
      </c>
      <c r="D15332" s="162" t="n">
        <v>0.09560100000000001</v>
      </c>
      <c r="E15332" s="162" t="n"/>
    </row>
    <row r="15333">
      <c r="B15333" s="161" t="n">
        <v>32540</v>
      </c>
      <c r="C15333" s="162" t="n">
        <v>297.09</v>
      </c>
      <c r="D15333" s="162" t="n">
        <v>0.093599</v>
      </c>
      <c r="E15333" s="162" t="n"/>
    </row>
    <row r="15334">
      <c r="B15334" s="161" t="n">
        <v>32541</v>
      </c>
      <c r="C15334" s="162" t="n">
        <v>296.84</v>
      </c>
      <c r="D15334" s="162" t="n">
        <v>0.092005</v>
      </c>
      <c r="E15334" s="162" t="n"/>
    </row>
    <row r="15335">
      <c r="B15335" s="161" t="n">
        <v>32542</v>
      </c>
      <c r="C15335" s="162" t="n">
        <v>296.97</v>
      </c>
      <c r="D15335" s="162" t="n">
        <v>0.091694</v>
      </c>
      <c r="E15335" s="162" t="n"/>
    </row>
    <row r="15336">
      <c r="B15336" s="161" t="n">
        <v>32545</v>
      </c>
      <c r="C15336" s="162" t="n">
        <v>296.04</v>
      </c>
      <c r="D15336" s="162" t="n">
        <v>0.087895</v>
      </c>
      <c r="E15336" s="162" t="n"/>
    </row>
    <row r="15337">
      <c r="B15337" s="161" t="n">
        <v>32546</v>
      </c>
      <c r="C15337" s="162" t="n">
        <v>299.63</v>
      </c>
      <c r="D15337" s="162" t="n">
        <v>0.09926400000000001</v>
      </c>
      <c r="E15337" s="162" t="n"/>
    </row>
    <row r="15338">
      <c r="B15338" s="161" t="n">
        <v>32547</v>
      </c>
      <c r="C15338" s="162" t="n">
        <v>298.65</v>
      </c>
      <c r="D15338" s="162" t="n">
        <v>0.095348</v>
      </c>
      <c r="E15338" s="162" t="n"/>
    </row>
    <row r="15339">
      <c r="B15339" s="161" t="n">
        <v>32548</v>
      </c>
      <c r="C15339" s="162" t="n">
        <v>296.06</v>
      </c>
      <c r="D15339" s="162" t="n">
        <v>0.086044</v>
      </c>
      <c r="E15339" s="162" t="n"/>
    </row>
    <row r="15340">
      <c r="B15340" s="161" t="n">
        <v>32549</v>
      </c>
      <c r="C15340" s="162" t="n">
        <v>292.02</v>
      </c>
      <c r="D15340" s="162" t="n">
        <v>0.07176299999999999</v>
      </c>
      <c r="E15340" s="162" t="n"/>
    </row>
    <row r="15341">
      <c r="B15341" s="161" t="n">
        <v>32552</v>
      </c>
      <c r="C15341" s="162" t="n">
        <v>292.54</v>
      </c>
      <c r="D15341" s="162" t="n">
        <v>0.07296800000000001</v>
      </c>
      <c r="E15341" s="162" t="n"/>
    </row>
    <row r="15342">
      <c r="B15342" s="161" t="n">
        <v>32553</v>
      </c>
      <c r="C15342" s="162" t="n">
        <v>291.81</v>
      </c>
      <c r="D15342" s="162" t="n">
        <v>0.069914</v>
      </c>
      <c r="E15342" s="162" t="n"/>
    </row>
    <row r="15343">
      <c r="B15343" s="161" t="n">
        <v>32554</v>
      </c>
      <c r="C15343" s="162" t="n">
        <v>294.24</v>
      </c>
      <c r="D15343" s="162" t="n">
        <v>0.07763299999999999</v>
      </c>
      <c r="E15343" s="162" t="n"/>
    </row>
    <row r="15344">
      <c r="B15344" s="161" t="n">
        <v>32555</v>
      </c>
      <c r="C15344" s="162" t="n">
        <v>294.81</v>
      </c>
      <c r="D15344" s="162" t="n">
        <v>0.07893500000000001</v>
      </c>
      <c r="E15344" s="162" t="n"/>
    </row>
    <row r="15345">
      <c r="B15345" s="161" t="n">
        <v>32556</v>
      </c>
      <c r="C15345" s="162" t="n">
        <v>296.76</v>
      </c>
      <c r="D15345" s="162" t="n">
        <v>0.084831</v>
      </c>
      <c r="E15345" s="162" t="n"/>
    </row>
    <row r="15346">
      <c r="B15346" s="161" t="n">
        <v>32560</v>
      </c>
      <c r="C15346" s="162" t="n">
        <v>295.98</v>
      </c>
      <c r="D15346" s="162" t="n">
        <v>0.081493</v>
      </c>
      <c r="E15346" s="162" t="n"/>
    </row>
    <row r="15347">
      <c r="B15347" s="161" t="n">
        <v>32561</v>
      </c>
      <c r="C15347" s="162" t="n">
        <v>290.91</v>
      </c>
      <c r="D15347" s="162" t="n">
        <v>0.063585</v>
      </c>
      <c r="E15347" s="162" t="n"/>
    </row>
    <row r="15348">
      <c r="B15348" s="161" t="n">
        <v>32562</v>
      </c>
      <c r="C15348" s="162" t="n">
        <v>292.05</v>
      </c>
      <c r="D15348" s="162" t="n">
        <v>0.06686599999999999</v>
      </c>
      <c r="E15348" s="162" t="n"/>
    </row>
    <row r="15349">
      <c r="B15349" s="161" t="n">
        <v>32563</v>
      </c>
      <c r="C15349" s="162" t="n">
        <v>287.13</v>
      </c>
      <c r="D15349" s="162" t="n">
        <v>0.049257</v>
      </c>
      <c r="E15349" s="162" t="n"/>
    </row>
    <row r="15350">
      <c r="B15350" s="161" t="n">
        <v>32566</v>
      </c>
      <c r="C15350" s="162" t="n">
        <v>287.82</v>
      </c>
      <c r="D15350" s="162" t="n">
        <v>0.051036</v>
      </c>
      <c r="E15350" s="162" t="n"/>
    </row>
    <row r="15351">
      <c r="B15351" s="161" t="n">
        <v>32567</v>
      </c>
      <c r="C15351" s="162" t="n">
        <v>288.86</v>
      </c>
      <c r="D15351" s="162" t="n">
        <v>0.054057</v>
      </c>
      <c r="E15351" s="162" t="n"/>
    </row>
    <row r="15352">
      <c r="B15352" s="161" t="n">
        <v>32568</v>
      </c>
      <c r="C15352" s="162" t="n">
        <v>287.11</v>
      </c>
      <c r="D15352" s="162" t="n">
        <v>0.047461</v>
      </c>
      <c r="E15352" s="162" t="n"/>
    </row>
    <row r="15353">
      <c r="B15353" s="161" t="n">
        <v>32569</v>
      </c>
      <c r="C15353" s="162" t="n">
        <v>289.95</v>
      </c>
      <c r="D15353" s="162" t="n">
        <v>0.056673</v>
      </c>
      <c r="E15353" s="162" t="n"/>
    </row>
    <row r="15354">
      <c r="B15354" s="161" t="n">
        <v>32570</v>
      </c>
      <c r="C15354" s="162" t="n">
        <v>291.18</v>
      </c>
      <c r="D15354" s="162" t="n">
        <v>0.06018</v>
      </c>
      <c r="E15354" s="162" t="n"/>
    </row>
    <row r="15355">
      <c r="B15355" s="161" t="n">
        <v>32573</v>
      </c>
      <c r="C15355" s="162" t="n">
        <v>294.81</v>
      </c>
      <c r="D15355" s="162" t="n">
        <v>0.071799</v>
      </c>
      <c r="E15355" s="162" t="n"/>
    </row>
    <row r="15356">
      <c r="B15356" s="161" t="n">
        <v>32574</v>
      </c>
      <c r="C15356" s="162" t="n">
        <v>293.87</v>
      </c>
      <c r="D15356" s="162" t="n">
        <v>0.06786200000000001</v>
      </c>
      <c r="E15356" s="162" t="n"/>
    </row>
    <row r="15357">
      <c r="B15357" s="161" t="n">
        <v>32575</v>
      </c>
      <c r="C15357" s="162" t="n">
        <v>294.08</v>
      </c>
      <c r="D15357" s="162" t="n">
        <v>0.067789</v>
      </c>
      <c r="E15357" s="162" t="n"/>
    </row>
    <row r="15358">
      <c r="B15358" s="161" t="n">
        <v>32576</v>
      </c>
      <c r="C15358" s="162" t="n">
        <v>293.93</v>
      </c>
      <c r="D15358" s="162" t="n">
        <v>0.066543</v>
      </c>
      <c r="E15358" s="162" t="n"/>
    </row>
    <row r="15359">
      <c r="B15359" s="161" t="n">
        <v>32577</v>
      </c>
      <c r="C15359" s="162" t="n">
        <v>292.88</v>
      </c>
      <c r="D15359" s="162" t="n">
        <v>0.062254</v>
      </c>
      <c r="E15359" s="162" t="n"/>
    </row>
    <row r="15360">
      <c r="B15360" s="161" t="n">
        <v>32580</v>
      </c>
      <c r="C15360" s="162" t="n">
        <v>295.32</v>
      </c>
      <c r="D15360" s="162" t="n">
        <v>0.069811</v>
      </c>
      <c r="E15360" s="162" t="n"/>
    </row>
    <row r="15361">
      <c r="B15361" s="161" t="n">
        <v>32581</v>
      </c>
      <c r="C15361" s="162" t="n">
        <v>295.14</v>
      </c>
      <c r="D15361" s="162" t="n">
        <v>0.068444</v>
      </c>
      <c r="E15361" s="162" t="n"/>
    </row>
    <row r="15362">
      <c r="B15362" s="161" t="n">
        <v>32582</v>
      </c>
      <c r="C15362" s="162" t="n">
        <v>296.67</v>
      </c>
      <c r="D15362" s="162" t="n">
        <v>0.072989</v>
      </c>
      <c r="E15362" s="162" t="n"/>
    </row>
    <row r="15363">
      <c r="B15363" s="161" t="n">
        <v>32583</v>
      </c>
      <c r="C15363" s="162" t="n">
        <v>299.44</v>
      </c>
      <c r="D15363" s="162" t="n">
        <v>0.081689</v>
      </c>
      <c r="E15363" s="162" t="n"/>
    </row>
    <row r="15364">
      <c r="B15364" s="161" t="n">
        <v>32584</v>
      </c>
      <c r="C15364" s="162" t="n">
        <v>292.69</v>
      </c>
      <c r="D15364" s="162" t="n">
        <v>0.058394</v>
      </c>
      <c r="E15364" s="162" t="n"/>
    </row>
    <row r="15365">
      <c r="B15365" s="161" t="n">
        <v>32587</v>
      </c>
      <c r="C15365" s="162" t="n">
        <v>289.92</v>
      </c>
      <c r="D15365" s="162" t="n">
        <v>0.04846</v>
      </c>
      <c r="E15365" s="162" t="n"/>
    </row>
    <row r="15366">
      <c r="B15366" s="161" t="n">
        <v>32588</v>
      </c>
      <c r="C15366" s="162" t="n">
        <v>291.33</v>
      </c>
      <c r="D15366" s="162" t="n">
        <v>0.052872</v>
      </c>
      <c r="E15366" s="162" t="n"/>
    </row>
    <row r="15367">
      <c r="B15367" s="161" t="n">
        <v>32589</v>
      </c>
      <c r="C15367" s="162" t="n">
        <v>290.49</v>
      </c>
      <c r="D15367" s="162" t="n">
        <v>0.049526</v>
      </c>
      <c r="E15367" s="162" t="n"/>
    </row>
    <row r="15368">
      <c r="B15368" s="161" t="n">
        <v>32590</v>
      </c>
      <c r="C15368" s="162" t="n">
        <v>288.98</v>
      </c>
      <c r="D15368" s="162" t="n">
        <v>0.043999</v>
      </c>
      <c r="E15368" s="162" t="n"/>
    </row>
    <row r="15369">
      <c r="B15369" s="161" t="n">
        <v>32594</v>
      </c>
      <c r="C15369" s="162" t="n">
        <v>290.57</v>
      </c>
      <c r="D15369" s="162" t="n">
        <v>0.049118</v>
      </c>
      <c r="E15369" s="162" t="n"/>
    </row>
    <row r="15370">
      <c r="B15370" s="161" t="n">
        <v>32595</v>
      </c>
      <c r="C15370" s="162" t="n">
        <v>291.59</v>
      </c>
      <c r="D15370" s="162" t="n">
        <v>0.052255</v>
      </c>
      <c r="E15370" s="162" t="n"/>
    </row>
    <row r="15371">
      <c r="B15371" s="161" t="n">
        <v>32596</v>
      </c>
      <c r="C15371" s="162" t="n">
        <v>292.35</v>
      </c>
      <c r="D15371" s="162" t="n">
        <v>0.05448</v>
      </c>
      <c r="E15371" s="162" t="n"/>
    </row>
    <row r="15372">
      <c r="B15372" s="161" t="n">
        <v>32597</v>
      </c>
      <c r="C15372" s="162" t="n">
        <v>292.52</v>
      </c>
      <c r="D15372" s="162" t="n">
        <v>0.054732</v>
      </c>
      <c r="E15372" s="162" t="n"/>
    </row>
    <row r="15373">
      <c r="B15373" s="161" t="n">
        <v>32598</v>
      </c>
      <c r="C15373" s="162" t="n">
        <v>294.87</v>
      </c>
      <c r="D15373" s="162" t="n">
        <v>0.062365</v>
      </c>
      <c r="E15373" s="162" t="n"/>
    </row>
    <row r="15374">
      <c r="B15374" s="161" t="n">
        <v>32601</v>
      </c>
      <c r="C15374" s="162" t="n">
        <v>296.39</v>
      </c>
      <c r="D15374" s="162" t="n">
        <v>0.067026</v>
      </c>
      <c r="E15374" s="162" t="n"/>
    </row>
    <row r="15375">
      <c r="B15375" s="161" t="n">
        <v>32602</v>
      </c>
      <c r="C15375" s="162" t="n">
        <v>295.31</v>
      </c>
      <c r="D15375" s="162" t="n">
        <v>0.062931</v>
      </c>
      <c r="E15375" s="162" t="n"/>
    </row>
    <row r="15376">
      <c r="B15376" s="161" t="n">
        <v>32603</v>
      </c>
      <c r="C15376" s="162" t="n">
        <v>296.24</v>
      </c>
      <c r="D15376" s="162" t="n">
        <v>0.065584</v>
      </c>
      <c r="E15376" s="162" t="n"/>
    </row>
    <row r="15377">
      <c r="B15377" s="161" t="n">
        <v>32604</v>
      </c>
      <c r="C15377" s="162" t="n">
        <v>295.29</v>
      </c>
      <c r="D15377" s="162" t="n">
        <v>0.061946</v>
      </c>
      <c r="E15377" s="162" t="n"/>
    </row>
    <row r="15378">
      <c r="B15378" s="161" t="n">
        <v>32605</v>
      </c>
      <c r="C15378" s="162" t="n">
        <v>297.16</v>
      </c>
      <c r="D15378" s="162" t="n">
        <v>0.067872</v>
      </c>
      <c r="E15378" s="162" t="n"/>
    </row>
    <row r="15379">
      <c r="B15379" s="161" t="n">
        <v>32608</v>
      </c>
      <c r="C15379" s="162" t="n">
        <v>297.11</v>
      </c>
      <c r="D15379" s="162" t="n">
        <v>0.067302</v>
      </c>
      <c r="E15379" s="162" t="n"/>
    </row>
    <row r="15380">
      <c r="B15380" s="161" t="n">
        <v>32609</v>
      </c>
      <c r="C15380" s="162" t="n">
        <v>298.49</v>
      </c>
      <c r="D15380" s="162" t="n">
        <v>0.071491</v>
      </c>
      <c r="E15380" s="162" t="n"/>
    </row>
    <row r="15381">
      <c r="B15381" s="161" t="n">
        <v>32610</v>
      </c>
      <c r="C15381" s="162" t="n">
        <v>298.99</v>
      </c>
      <c r="D15381" s="162" t="n">
        <v>0.072627</v>
      </c>
      <c r="E15381" s="162" t="n"/>
    </row>
    <row r="15382">
      <c r="B15382" s="161" t="n">
        <v>32611</v>
      </c>
      <c r="C15382" s="162" t="n">
        <v>296.4</v>
      </c>
      <c r="D15382" s="162" t="n">
        <v>0.06349299999999999</v>
      </c>
      <c r="E15382" s="162" t="n"/>
    </row>
    <row r="15383">
      <c r="B15383" s="161" t="n">
        <v>32612</v>
      </c>
      <c r="C15383" s="162" t="n">
        <v>301.36</v>
      </c>
      <c r="D15383" s="162" t="n">
        <v>0.079543</v>
      </c>
      <c r="E15383" s="162" t="n"/>
    </row>
    <row r="15384">
      <c r="B15384" s="161" t="n">
        <v>32615</v>
      </c>
      <c r="C15384" s="162" t="n">
        <v>301.72</v>
      </c>
      <c r="D15384" s="162" t="n">
        <v>0.08023</v>
      </c>
      <c r="E15384" s="162" t="n"/>
    </row>
    <row r="15385">
      <c r="B15385" s="161" t="n">
        <v>32616</v>
      </c>
      <c r="C15385" s="162" t="n">
        <v>306.02</v>
      </c>
      <c r="D15385" s="162" t="n">
        <v>0.093766</v>
      </c>
      <c r="E15385" s="162" t="n"/>
    </row>
    <row r="15386">
      <c r="B15386" s="161" t="n">
        <v>32617</v>
      </c>
      <c r="C15386" s="162" t="n">
        <v>307.15</v>
      </c>
      <c r="D15386" s="162" t="n">
        <v>0.09689</v>
      </c>
      <c r="E15386" s="162" t="n"/>
    </row>
    <row r="15387">
      <c r="B15387" s="161" t="n">
        <v>32618</v>
      </c>
      <c r="C15387" s="162" t="n">
        <v>306.19</v>
      </c>
      <c r="D15387" s="162" t="n">
        <v>0.09314699999999999</v>
      </c>
      <c r="E15387" s="162" t="n"/>
    </row>
    <row r="15388">
      <c r="B15388" s="161" t="n">
        <v>32619</v>
      </c>
      <c r="C15388" s="162" t="n">
        <v>309.61</v>
      </c>
      <c r="D15388" s="162" t="n">
        <v>0.103577</v>
      </c>
      <c r="E15388" s="162" t="n"/>
    </row>
    <row r="15389">
      <c r="B15389" s="161" t="n">
        <v>32622</v>
      </c>
      <c r="C15389" s="162" t="n">
        <v>308.69</v>
      </c>
      <c r="D15389" s="162" t="n">
        <v>0.099908</v>
      </c>
      <c r="E15389" s="162" t="n"/>
    </row>
    <row r="15390">
      <c r="B15390" s="161" t="n">
        <v>32623</v>
      </c>
      <c r="C15390" s="162" t="n">
        <v>306.75</v>
      </c>
      <c r="D15390" s="162" t="n">
        <v>0.092956</v>
      </c>
      <c r="E15390" s="162" t="n"/>
    </row>
    <row r="15391">
      <c r="B15391" s="161" t="n">
        <v>32624</v>
      </c>
      <c r="C15391" s="162" t="n">
        <v>306.93</v>
      </c>
      <c r="D15391" s="162" t="n">
        <v>0.092844</v>
      </c>
      <c r="E15391" s="162" t="n"/>
    </row>
    <row r="15392">
      <c r="B15392" s="161" t="n">
        <v>32625</v>
      </c>
      <c r="C15392" s="162" t="n">
        <v>309.58</v>
      </c>
      <c r="D15392" s="162" t="n">
        <v>0.100721</v>
      </c>
      <c r="E15392" s="162" t="n"/>
    </row>
    <row r="15393">
      <c r="B15393" s="161" t="n">
        <v>32626</v>
      </c>
      <c r="C15393" s="162" t="n">
        <v>309.64</v>
      </c>
      <c r="D15393" s="162" t="n">
        <v>0.100212</v>
      </c>
      <c r="E15393" s="162" t="n"/>
    </row>
    <row r="15394">
      <c r="B15394" s="161" t="n">
        <v>32629</v>
      </c>
      <c r="C15394" s="162" t="n">
        <v>309.12</v>
      </c>
      <c r="D15394" s="162" t="n">
        <v>0.09787</v>
      </c>
      <c r="E15394" s="162" t="n"/>
    </row>
    <row r="15395">
      <c r="B15395" s="161" t="n">
        <v>32630</v>
      </c>
      <c r="C15395" s="162" t="n">
        <v>308.12</v>
      </c>
      <c r="D15395" s="162" t="n">
        <v>0.093959</v>
      </c>
      <c r="E15395" s="162" t="n"/>
    </row>
    <row r="15396">
      <c r="B15396" s="161" t="n">
        <v>32631</v>
      </c>
      <c r="C15396" s="162" t="n">
        <v>308.16</v>
      </c>
      <c r="D15396" s="162" t="n">
        <v>0.09338100000000001</v>
      </c>
      <c r="E15396" s="162" t="n"/>
    </row>
    <row r="15397">
      <c r="B15397" s="161" t="n">
        <v>32632</v>
      </c>
      <c r="C15397" s="162" t="n">
        <v>307.77</v>
      </c>
      <c r="D15397" s="162" t="n">
        <v>0.091442</v>
      </c>
      <c r="E15397" s="162" t="n"/>
    </row>
    <row r="15398">
      <c r="B15398" s="161" t="n">
        <v>32633</v>
      </c>
      <c r="C15398" s="162" t="n">
        <v>307.61</v>
      </c>
      <c r="D15398" s="162" t="n">
        <v>0.090194</v>
      </c>
      <c r="E15398" s="162" t="n"/>
    </row>
    <row r="15399">
      <c r="B15399" s="161" t="n">
        <v>32636</v>
      </c>
      <c r="C15399" s="162" t="n">
        <v>306</v>
      </c>
      <c r="D15399" s="162" t="n">
        <v>0.08419</v>
      </c>
      <c r="E15399" s="162" t="n"/>
    </row>
    <row r="15400">
      <c r="B15400" s="161" t="n">
        <v>32637</v>
      </c>
      <c r="C15400" s="162" t="n">
        <v>305.19</v>
      </c>
      <c r="D15400" s="162" t="n">
        <v>0.08082</v>
      </c>
      <c r="E15400" s="162" t="n"/>
    </row>
    <row r="15401">
      <c r="B15401" s="161" t="n">
        <v>32638</v>
      </c>
      <c r="C15401" s="162" t="n">
        <v>305.8</v>
      </c>
      <c r="D15401" s="162" t="n">
        <v>0.082096</v>
      </c>
      <c r="E15401" s="162" t="n"/>
    </row>
    <row r="15402">
      <c r="B15402" s="161" t="n">
        <v>32639</v>
      </c>
      <c r="C15402" s="162" t="n">
        <v>306.95</v>
      </c>
      <c r="D15402" s="162" t="n">
        <v>0.085061</v>
      </c>
      <c r="E15402" s="162" t="n"/>
    </row>
    <row r="15403">
      <c r="B15403" s="161" t="n">
        <v>32640</v>
      </c>
      <c r="C15403" s="162" t="n">
        <v>313.84</v>
      </c>
      <c r="D15403" s="162" t="n">
        <v>0.106411</v>
      </c>
      <c r="E15403" s="162" t="n"/>
    </row>
    <row r="15404">
      <c r="B15404" s="161" t="n">
        <v>32643</v>
      </c>
      <c r="C15404" s="162" t="n">
        <v>316.16</v>
      </c>
      <c r="D15404" s="162" t="n">
        <v>0.112995</v>
      </c>
      <c r="E15404" s="162" t="n"/>
    </row>
    <row r="15405">
      <c r="B15405" s="161" t="n">
        <v>32644</v>
      </c>
      <c r="C15405" s="162" t="n">
        <v>315.28</v>
      </c>
      <c r="D15405" s="162" t="n">
        <v>0.109445</v>
      </c>
      <c r="E15405" s="162" t="n"/>
    </row>
    <row r="15406">
      <c r="B15406" s="161" t="n">
        <v>32645</v>
      </c>
      <c r="C15406" s="162" t="n">
        <v>317.48</v>
      </c>
      <c r="D15406" s="162" t="n">
        <v>0.115595</v>
      </c>
      <c r="E15406" s="162" t="n"/>
    </row>
    <row r="15407">
      <c r="B15407" s="161" t="n">
        <v>32646</v>
      </c>
      <c r="C15407" s="162" t="n">
        <v>317.97</v>
      </c>
      <c r="D15407" s="162" t="n">
        <v>0.116342</v>
      </c>
      <c r="E15407" s="162" t="n"/>
    </row>
    <row r="15408">
      <c r="B15408" s="161" t="n">
        <v>32647</v>
      </c>
      <c r="C15408" s="162" t="n">
        <v>321.24</v>
      </c>
      <c r="D15408" s="162" t="n">
        <v>0.125703</v>
      </c>
      <c r="E15408" s="162" t="n"/>
    </row>
    <row r="15409">
      <c r="B15409" s="161" t="n">
        <v>32650</v>
      </c>
      <c r="C15409" s="162" t="n">
        <v>321.98</v>
      </c>
      <c r="D15409" s="162" t="n">
        <v>0.127107</v>
      </c>
      <c r="E15409" s="162" t="n"/>
    </row>
    <row r="15410">
      <c r="B15410" s="161" t="n">
        <v>32651</v>
      </c>
      <c r="C15410" s="162" t="n">
        <v>318.32</v>
      </c>
      <c r="D15410" s="162" t="n">
        <v>0.114823</v>
      </c>
      <c r="E15410" s="162" t="n"/>
    </row>
    <row r="15411">
      <c r="B15411" s="161" t="n">
        <v>32652</v>
      </c>
      <c r="C15411" s="162" t="n">
        <v>319.14</v>
      </c>
      <c r="D15411" s="162" t="n">
        <v>0.116469</v>
      </c>
      <c r="E15411" s="162" t="n"/>
    </row>
    <row r="15412">
      <c r="B15412" s="161" t="n">
        <v>32653</v>
      </c>
      <c r="C15412" s="162" t="n">
        <v>319.17</v>
      </c>
      <c r="D15412" s="162" t="n">
        <v>0.115555</v>
      </c>
      <c r="E15412" s="162" t="n"/>
    </row>
    <row r="15413">
      <c r="B15413" s="161" t="n">
        <v>32654</v>
      </c>
      <c r="C15413" s="162" t="n">
        <v>321.59</v>
      </c>
      <c r="D15413" s="162" t="n">
        <v>0.122075</v>
      </c>
      <c r="E15413" s="162" t="n"/>
    </row>
    <row r="15414">
      <c r="B15414" s="161" t="n">
        <v>32658</v>
      </c>
      <c r="C15414" s="162" t="n">
        <v>319.05</v>
      </c>
      <c r="D15414" s="162" t="n">
        <v>0.113153</v>
      </c>
      <c r="E15414" s="162" t="n"/>
    </row>
    <row r="15415">
      <c r="B15415" s="161" t="n">
        <v>32659</v>
      </c>
      <c r="C15415" s="162" t="n">
        <v>320.52</v>
      </c>
      <c r="D15415" s="162" t="n">
        <v>0.116665</v>
      </c>
      <c r="E15415" s="162" t="n"/>
    </row>
    <row r="15416">
      <c r="B15416" s="161" t="n">
        <v>32660</v>
      </c>
      <c r="C15416" s="162" t="n">
        <v>321.97</v>
      </c>
      <c r="D15416" s="162" t="n">
        <v>0.120103</v>
      </c>
      <c r="E15416" s="162" t="n"/>
    </row>
    <row r="15417">
      <c r="B15417" s="161" t="n">
        <v>32661</v>
      </c>
      <c r="C15417" s="162" t="n">
        <v>325.52</v>
      </c>
      <c r="D15417" s="162" t="n">
        <v>0.129935</v>
      </c>
      <c r="E15417" s="162" t="n"/>
    </row>
    <row r="15418">
      <c r="B15418" s="161" t="n">
        <v>32664</v>
      </c>
      <c r="C15418" s="162" t="n">
        <v>322.03</v>
      </c>
      <c r="D15418" s="162" t="n">
        <v>0.11809</v>
      </c>
      <c r="E15418" s="162" t="n"/>
    </row>
    <row r="15419">
      <c r="B15419" s="161" t="n">
        <v>32665</v>
      </c>
      <c r="C15419" s="162" t="n">
        <v>324.24</v>
      </c>
      <c r="D15419" s="162" t="n">
        <v>0.123811</v>
      </c>
      <c r="E15419" s="162" t="n"/>
    </row>
    <row r="15420">
      <c r="B15420" s="161" t="n">
        <v>32666</v>
      </c>
      <c r="C15420" s="162" t="n">
        <v>326.95</v>
      </c>
      <c r="D15420" s="162" t="n">
        <v>0.130914</v>
      </c>
      <c r="E15420" s="162" t="n"/>
    </row>
    <row r="15421">
      <c r="B15421" s="161" t="n">
        <v>32667</v>
      </c>
      <c r="C15421" s="162" t="n">
        <v>326.75</v>
      </c>
      <c r="D15421" s="162" t="n">
        <v>0.129089</v>
      </c>
      <c r="E15421" s="162" t="n"/>
    </row>
    <row r="15422">
      <c r="B15422" s="161" t="n">
        <v>32668</v>
      </c>
      <c r="C15422" s="162" t="n">
        <v>326.69</v>
      </c>
      <c r="D15422" s="162" t="n">
        <v>0.127764</v>
      </c>
      <c r="E15422" s="162" t="n"/>
    </row>
    <row r="15423">
      <c r="B15423" s="161" t="n">
        <v>32671</v>
      </c>
      <c r="C15423" s="162" t="n">
        <v>326.24</v>
      </c>
      <c r="D15423" s="162" t="n">
        <v>0.12522</v>
      </c>
      <c r="E15423" s="162" t="n"/>
    </row>
    <row r="15424">
      <c r="B15424" s="161" t="n">
        <v>32672</v>
      </c>
      <c r="C15424" s="162" t="n">
        <v>323.91</v>
      </c>
      <c r="D15424" s="162" t="n">
        <v>0.116938</v>
      </c>
      <c r="E15424" s="162" t="n"/>
    </row>
    <row r="15425">
      <c r="B15425" s="161" t="n">
        <v>32673</v>
      </c>
      <c r="C15425" s="162" t="n">
        <v>323.83</v>
      </c>
      <c r="D15425" s="162" t="n">
        <v>0.115624</v>
      </c>
      <c r="E15425" s="162" t="n"/>
    </row>
    <row r="15426">
      <c r="B15426" s="161" t="n">
        <v>32674</v>
      </c>
      <c r="C15426" s="162" t="n">
        <v>320.08</v>
      </c>
      <c r="D15426" s="162" t="n">
        <v>0.102979</v>
      </c>
      <c r="E15426" s="162" t="n"/>
    </row>
    <row r="15427">
      <c r="B15427" s="161" t="n">
        <v>32675</v>
      </c>
      <c r="C15427" s="162" t="n">
        <v>321.35</v>
      </c>
      <c r="D15427" s="162" t="n">
        <v>0.105904</v>
      </c>
      <c r="E15427" s="162" t="n"/>
    </row>
    <row r="15428">
      <c r="B15428" s="161" t="n">
        <v>32678</v>
      </c>
      <c r="C15428" s="162" t="n">
        <v>321.89</v>
      </c>
      <c r="D15428" s="162" t="n">
        <v>0.106484</v>
      </c>
      <c r="E15428" s="162" t="n"/>
    </row>
    <row r="15429">
      <c r="B15429" s="161" t="n">
        <v>32679</v>
      </c>
      <c r="C15429" s="162" t="n">
        <v>321.25</v>
      </c>
      <c r="D15429" s="162" t="n">
        <v>0.103513</v>
      </c>
      <c r="E15429" s="162" t="n"/>
    </row>
    <row r="15430">
      <c r="B15430" s="161" t="n">
        <v>32680</v>
      </c>
      <c r="C15430" s="162" t="n">
        <v>320.48</v>
      </c>
      <c r="D15430" s="162" t="n">
        <v>0.100167</v>
      </c>
      <c r="E15430" s="162" t="n"/>
    </row>
    <row r="15431">
      <c r="B15431" s="161" t="n">
        <v>32681</v>
      </c>
      <c r="C15431" s="162" t="n">
        <v>322.32</v>
      </c>
      <c r="D15431" s="162" t="n">
        <v>0.104919</v>
      </c>
      <c r="E15431" s="162" t="n"/>
    </row>
    <row r="15432">
      <c r="B15432" s="161" t="n">
        <v>32682</v>
      </c>
      <c r="C15432" s="162" t="n">
        <v>328</v>
      </c>
      <c r="D15432" s="162" t="n">
        <v>0.121318</v>
      </c>
      <c r="E15432" s="162" t="n"/>
    </row>
    <row r="15433">
      <c r="B15433" s="161" t="n">
        <v>32685</v>
      </c>
      <c r="C15433" s="162" t="n">
        <v>326.6</v>
      </c>
      <c r="D15433" s="162" t="n">
        <v>0.116012</v>
      </c>
      <c r="E15433" s="162" t="n"/>
    </row>
    <row r="15434">
      <c r="B15434" s="161" t="n">
        <v>32686</v>
      </c>
      <c r="C15434" s="162" t="n">
        <v>328.44</v>
      </c>
      <c r="D15434" s="162" t="n">
        <v>0.120565</v>
      </c>
      <c r="E15434" s="162" t="n"/>
    </row>
    <row r="15435">
      <c r="B15435" s="161" t="n">
        <v>32687</v>
      </c>
      <c r="C15435" s="162" t="n">
        <v>325.81</v>
      </c>
      <c r="D15435" s="162" t="n">
        <v>0.111523</v>
      </c>
      <c r="E15435" s="162" t="n"/>
    </row>
    <row r="15436">
      <c r="B15436" s="161" t="n">
        <v>32688</v>
      </c>
      <c r="C15436" s="162" t="n">
        <v>319.68</v>
      </c>
      <c r="D15436" s="162" t="n">
        <v>0.091666</v>
      </c>
      <c r="E15436" s="162" t="n"/>
    </row>
    <row r="15437">
      <c r="B15437" s="161" t="n">
        <v>32689</v>
      </c>
      <c r="C15437" s="162" t="n">
        <v>317.98</v>
      </c>
      <c r="D15437" s="162" t="n">
        <v>0.08548</v>
      </c>
      <c r="E15437" s="162" t="n"/>
    </row>
    <row r="15438">
      <c r="B15438" s="161" t="n">
        <v>32692</v>
      </c>
      <c r="C15438" s="162" t="n">
        <v>319.23</v>
      </c>
      <c r="D15438" s="162" t="n">
        <v>0.088571</v>
      </c>
      <c r="E15438" s="162" t="n"/>
    </row>
    <row r="15439">
      <c r="B15439" s="161" t="n">
        <v>32694</v>
      </c>
      <c r="C15439" s="162" t="n">
        <v>320.64</v>
      </c>
      <c r="D15439" s="162" t="n">
        <v>0.09209199999999999</v>
      </c>
      <c r="E15439" s="162" t="n"/>
    </row>
    <row r="15440">
      <c r="B15440" s="161" t="n">
        <v>32695</v>
      </c>
      <c r="C15440" s="162" t="n">
        <v>321.55</v>
      </c>
      <c r="D15440" s="162" t="n">
        <v>0.09404</v>
      </c>
      <c r="E15440" s="162" t="n"/>
    </row>
    <row r="15441">
      <c r="B15441" s="161" t="n">
        <v>32696</v>
      </c>
      <c r="C15441" s="162" t="n">
        <v>324.91</v>
      </c>
      <c r="D15441" s="162" t="n">
        <v>0.103501</v>
      </c>
      <c r="E15441" s="162" t="n"/>
    </row>
    <row r="15442">
      <c r="B15442" s="161" t="n">
        <v>32699</v>
      </c>
      <c r="C15442" s="162" t="n">
        <v>327.07</v>
      </c>
      <c r="D15442" s="162" t="n">
        <v>0.109139</v>
      </c>
      <c r="E15442" s="162" t="n"/>
    </row>
    <row r="15443">
      <c r="B15443" s="161" t="n">
        <v>32700</v>
      </c>
      <c r="C15443" s="162" t="n">
        <v>328.78</v>
      </c>
      <c r="D15443" s="162" t="n">
        <v>0.113348</v>
      </c>
      <c r="E15443" s="162" t="n"/>
    </row>
    <row r="15444">
      <c r="B15444" s="161" t="n">
        <v>32701</v>
      </c>
      <c r="C15444" s="162" t="n">
        <v>329.81</v>
      </c>
      <c r="D15444" s="162" t="n">
        <v>0.115439</v>
      </c>
      <c r="E15444" s="162" t="n"/>
    </row>
    <row r="15445">
      <c r="B15445" s="161" t="n">
        <v>32702</v>
      </c>
      <c r="C15445" s="162" t="n">
        <v>329.95</v>
      </c>
      <c r="D15445" s="162" t="n">
        <v>0.114814</v>
      </c>
      <c r="E15445" s="162" t="n"/>
    </row>
    <row r="15446">
      <c r="B15446" s="161" t="n">
        <v>32703</v>
      </c>
      <c r="C15446" s="162" t="n">
        <v>331.84</v>
      </c>
      <c r="D15446" s="162" t="n">
        <v>0.119459</v>
      </c>
      <c r="E15446" s="162" t="n"/>
    </row>
    <row r="15447">
      <c r="B15447" s="161" t="n">
        <v>32706</v>
      </c>
      <c r="C15447" s="162" t="n">
        <v>332.44</v>
      </c>
      <c r="D15447" s="162" t="n">
        <v>0.12025</v>
      </c>
      <c r="E15447" s="162" t="n"/>
    </row>
    <row r="15448">
      <c r="B15448" s="161" t="n">
        <v>32707</v>
      </c>
      <c r="C15448" s="162" t="n">
        <v>331.35</v>
      </c>
      <c r="D15448" s="162" t="n">
        <v>0.115958</v>
      </c>
      <c r="E15448" s="162" t="n"/>
    </row>
    <row r="15449">
      <c r="B15449" s="161" t="n">
        <v>32708</v>
      </c>
      <c r="C15449" s="162" t="n">
        <v>335.73</v>
      </c>
      <c r="D15449" s="162" t="n">
        <v>0.128001</v>
      </c>
      <c r="E15449" s="162" t="n"/>
    </row>
    <row r="15450">
      <c r="B15450" s="161" t="n">
        <v>32709</v>
      </c>
      <c r="C15450" s="162" t="n">
        <v>333.51</v>
      </c>
      <c r="D15450" s="162" t="n">
        <v>0.120302</v>
      </c>
      <c r="E15450" s="162" t="n"/>
    </row>
    <row r="15451">
      <c r="B15451" s="161" t="n">
        <v>32710</v>
      </c>
      <c r="C15451" s="162" t="n">
        <v>335.9</v>
      </c>
      <c r="D15451" s="162" t="n">
        <v>0.126361</v>
      </c>
      <c r="E15451" s="162" t="n"/>
    </row>
    <row r="15452">
      <c r="B15452" s="161" t="n">
        <v>32713</v>
      </c>
      <c r="C15452" s="162" t="n">
        <v>333.67</v>
      </c>
      <c r="D15452" s="162" t="n">
        <v>0.118665</v>
      </c>
      <c r="E15452" s="162" t="n"/>
    </row>
    <row r="15453">
      <c r="B15453" s="161" t="n">
        <v>32714</v>
      </c>
      <c r="C15453" s="162" t="n">
        <v>333.88</v>
      </c>
      <c r="D15453" s="162" t="n">
        <v>0.118353</v>
      </c>
      <c r="E15453" s="162" t="n"/>
    </row>
    <row r="15454">
      <c r="B15454" s="161" t="n">
        <v>32715</v>
      </c>
      <c r="C15454" s="162" t="n">
        <v>338.05</v>
      </c>
      <c r="D15454" s="162" t="n">
        <v>0.129758</v>
      </c>
      <c r="E15454" s="162" t="n"/>
    </row>
    <row r="15455">
      <c r="B15455" s="161" t="n">
        <v>32716</v>
      </c>
      <c r="C15455" s="162" t="n">
        <v>341.99</v>
      </c>
      <c r="D15455" s="162" t="n">
        <v>0.140267</v>
      </c>
      <c r="E15455" s="162" t="n"/>
    </row>
    <row r="15456">
      <c r="B15456" s="161" t="n">
        <v>32717</v>
      </c>
      <c r="C15456" s="162" t="n">
        <v>342.15</v>
      </c>
      <c r="D15456" s="162" t="n">
        <v>0.139589</v>
      </c>
      <c r="E15456" s="162" t="n"/>
    </row>
    <row r="15457">
      <c r="B15457" s="161" t="n">
        <v>32720</v>
      </c>
      <c r="C15457" s="162" t="n">
        <v>346.08</v>
      </c>
      <c r="D15457" s="162" t="n">
        <v>0.149819</v>
      </c>
      <c r="E15457" s="162" t="n"/>
    </row>
    <row r="15458">
      <c r="B15458" s="161" t="n">
        <v>32721</v>
      </c>
      <c r="C15458" s="162" t="n">
        <v>343.75</v>
      </c>
      <c r="D15458" s="162" t="n">
        <v>0.141919</v>
      </c>
      <c r="E15458" s="162" t="n"/>
    </row>
    <row r="15459">
      <c r="B15459" s="161" t="n">
        <v>32722</v>
      </c>
      <c r="C15459" s="162" t="n">
        <v>344.34</v>
      </c>
      <c r="D15459" s="162" t="n">
        <v>0.142496</v>
      </c>
      <c r="E15459" s="162" t="n"/>
    </row>
    <row r="15460">
      <c r="B15460" s="161" t="n">
        <v>32723</v>
      </c>
      <c r="C15460" s="162" t="n">
        <v>344.74</v>
      </c>
      <c r="D15460" s="162" t="n">
        <v>0.142563</v>
      </c>
      <c r="E15460" s="162" t="n"/>
    </row>
    <row r="15461">
      <c r="B15461" s="161" t="n">
        <v>32724</v>
      </c>
      <c r="C15461" s="162" t="n">
        <v>343.92</v>
      </c>
      <c r="D15461" s="162" t="n">
        <v>0.139063</v>
      </c>
      <c r="E15461" s="162" t="n"/>
    </row>
    <row r="15462">
      <c r="B15462" s="161" t="n">
        <v>32727</v>
      </c>
      <c r="C15462" s="162" t="n">
        <v>349.41</v>
      </c>
      <c r="D15462" s="162" t="n">
        <v>0.153789</v>
      </c>
      <c r="E15462" s="162" t="n"/>
    </row>
    <row r="15463">
      <c r="B15463" s="161" t="n">
        <v>32728</v>
      </c>
      <c r="C15463" s="162" t="n">
        <v>349.35</v>
      </c>
      <c r="D15463" s="162" t="n">
        <v>0.152521</v>
      </c>
      <c r="E15463" s="162" t="n"/>
    </row>
    <row r="15464">
      <c r="B15464" s="161" t="n">
        <v>32729</v>
      </c>
      <c r="C15464" s="162" t="n">
        <v>346.94</v>
      </c>
      <c r="D15464" s="162" t="n">
        <v>0.144522</v>
      </c>
      <c r="E15464" s="162" t="n"/>
    </row>
    <row r="15465">
      <c r="B15465" s="161" t="n">
        <v>32730</v>
      </c>
      <c r="C15465" s="162" t="n">
        <v>348.25</v>
      </c>
      <c r="D15465" s="162" t="n">
        <v>0.147194</v>
      </c>
      <c r="E15465" s="162" t="n"/>
    </row>
    <row r="15466">
      <c r="B15466" s="161" t="n">
        <v>32731</v>
      </c>
      <c r="C15466" s="162" t="n">
        <v>344.74</v>
      </c>
      <c r="D15466" s="162" t="n">
        <v>0.136011</v>
      </c>
      <c r="E15466" s="162" t="n"/>
    </row>
    <row r="15467">
      <c r="B15467" s="161" t="n">
        <v>32734</v>
      </c>
      <c r="C15467" s="162" t="n">
        <v>343.06</v>
      </c>
      <c r="D15467" s="162" t="n">
        <v>0.130033</v>
      </c>
      <c r="E15467" s="162" t="n"/>
    </row>
    <row r="15468">
      <c r="B15468" s="161" t="n">
        <v>32735</v>
      </c>
      <c r="C15468" s="162" t="n">
        <v>344.71</v>
      </c>
      <c r="D15468" s="162" t="n">
        <v>0.133733</v>
      </c>
      <c r="E15468" s="162" t="n"/>
    </row>
    <row r="15469">
      <c r="B15469" s="161" t="n">
        <v>32736</v>
      </c>
      <c r="C15469" s="162" t="n">
        <v>345.66</v>
      </c>
      <c r="D15469" s="162" t="n">
        <v>0.13538</v>
      </c>
      <c r="E15469" s="162" t="n"/>
    </row>
    <row r="15470">
      <c r="B15470" s="161" t="n">
        <v>32737</v>
      </c>
      <c r="C15470" s="162" t="n">
        <v>344.45</v>
      </c>
      <c r="D15470" s="162" t="n">
        <v>0.130791</v>
      </c>
      <c r="E15470" s="162" t="n"/>
    </row>
    <row r="15471">
      <c r="B15471" s="161" t="n">
        <v>32738</v>
      </c>
      <c r="C15471" s="162" t="n">
        <v>346.03</v>
      </c>
      <c r="D15471" s="162" t="n">
        <v>0.13426</v>
      </c>
      <c r="E15471" s="162" t="n"/>
    </row>
    <row r="15472">
      <c r="B15472" s="161" t="n">
        <v>32741</v>
      </c>
      <c r="C15472" s="162" t="n">
        <v>340.67</v>
      </c>
      <c r="D15472" s="162" t="n">
        <v>0.117634</v>
      </c>
      <c r="E15472" s="162" t="n"/>
    </row>
    <row r="15473">
      <c r="B15473" s="161" t="n">
        <v>32742</v>
      </c>
      <c r="C15473" s="162" t="n">
        <v>341.19</v>
      </c>
      <c r="D15473" s="162" t="n">
        <v>0.118088</v>
      </c>
      <c r="E15473" s="162" t="n"/>
    </row>
    <row r="15474">
      <c r="B15474" s="161" t="n">
        <v>32743</v>
      </c>
      <c r="C15474" s="162" t="n">
        <v>344.7</v>
      </c>
      <c r="D15474" s="162" t="n">
        <v>0.127157</v>
      </c>
      <c r="E15474" s="162" t="n"/>
    </row>
    <row r="15475">
      <c r="B15475" s="161" t="n">
        <v>32744</v>
      </c>
      <c r="C15475" s="162" t="n">
        <v>351.52</v>
      </c>
      <c r="D15475" s="162" t="n">
        <v>0.145492</v>
      </c>
      <c r="E15475" s="162" t="n"/>
    </row>
    <row r="15476">
      <c r="B15476" s="161" t="n">
        <v>32745</v>
      </c>
      <c r="C15476" s="162" t="n">
        <v>350.52</v>
      </c>
      <c r="D15476" s="162" t="n">
        <v>0.141374</v>
      </c>
      <c r="E15476" s="162" t="n"/>
    </row>
    <row r="15477">
      <c r="B15477" s="161" t="n">
        <v>32748</v>
      </c>
      <c r="C15477" s="162" t="n">
        <v>352.09</v>
      </c>
      <c r="D15477" s="162" t="n">
        <v>0.144556</v>
      </c>
      <c r="E15477" s="162" t="n"/>
    </row>
    <row r="15478">
      <c r="B15478" s="161" t="n">
        <v>32749</v>
      </c>
      <c r="C15478" s="162" t="n">
        <v>349.84</v>
      </c>
      <c r="D15478" s="162" t="n">
        <v>0.136801</v>
      </c>
      <c r="E15478" s="162" t="n"/>
    </row>
    <row r="15479">
      <c r="B15479" s="161" t="n">
        <v>32750</v>
      </c>
      <c r="C15479" s="162" t="n">
        <v>350.65</v>
      </c>
      <c r="D15479" s="162" t="n">
        <v>0.137756</v>
      </c>
      <c r="E15479" s="162" t="n"/>
    </row>
    <row r="15480">
      <c r="B15480" s="161" t="n">
        <v>32751</v>
      </c>
      <c r="C15480" s="162" t="n">
        <v>351.45</v>
      </c>
      <c r="D15480" s="162" t="n">
        <v>0.138676</v>
      </c>
      <c r="E15480" s="162" t="n"/>
    </row>
    <row r="15481">
      <c r="B15481" s="161" t="n">
        <v>32752</v>
      </c>
      <c r="C15481" s="162" t="n">
        <v>353.73</v>
      </c>
      <c r="D15481" s="162" t="n">
        <v>0.143674</v>
      </c>
      <c r="E15481" s="162" t="n"/>
    </row>
    <row r="15482">
      <c r="B15482" s="161" t="n">
        <v>32756</v>
      </c>
      <c r="C15482" s="162" t="n">
        <v>352.56</v>
      </c>
      <c r="D15482" s="162" t="n">
        <v>0.138926</v>
      </c>
      <c r="E15482" s="162" t="n"/>
    </row>
    <row r="15483">
      <c r="B15483" s="161" t="n">
        <v>32757</v>
      </c>
      <c r="C15483" s="162" t="n">
        <v>349.24</v>
      </c>
      <c r="D15483" s="162" t="n">
        <v>0.128117</v>
      </c>
      <c r="E15483" s="162" t="n"/>
    </row>
    <row r="15484">
      <c r="B15484" s="161" t="n">
        <v>32758</v>
      </c>
      <c r="C15484" s="162" t="n">
        <v>348.35</v>
      </c>
      <c r="D15484" s="162" t="n">
        <v>0.12423</v>
      </c>
      <c r="E15484" s="162" t="n"/>
    </row>
    <row r="15485">
      <c r="B15485" s="161" t="n">
        <v>32759</v>
      </c>
      <c r="C15485" s="162" t="n">
        <v>348.76</v>
      </c>
      <c r="D15485" s="162" t="n">
        <v>0.124081</v>
      </c>
      <c r="E15485" s="162" t="n"/>
    </row>
    <row r="15486">
      <c r="B15486" s="161" t="n">
        <v>32762</v>
      </c>
      <c r="C15486" s="162" t="n">
        <v>347.66</v>
      </c>
      <c r="D15486" s="162" t="n">
        <v>0.119647</v>
      </c>
      <c r="E15486" s="162" t="n"/>
    </row>
    <row r="15487">
      <c r="B15487" s="161" t="n">
        <v>32763</v>
      </c>
      <c r="C15487" s="162" t="n">
        <v>348.7</v>
      </c>
      <c r="D15487" s="162" t="n">
        <v>0.121314</v>
      </c>
      <c r="E15487" s="162" t="n"/>
    </row>
    <row r="15488">
      <c r="B15488" s="161" t="n">
        <v>32764</v>
      </c>
      <c r="C15488" s="162" t="n">
        <v>345.46</v>
      </c>
      <c r="D15488" s="162" t="n">
        <v>0.110736</v>
      </c>
      <c r="E15488" s="162" t="n"/>
    </row>
    <row r="15489">
      <c r="B15489" s="161" t="n">
        <v>32765</v>
      </c>
      <c r="C15489" s="162" t="n">
        <v>343.16</v>
      </c>
      <c r="D15489" s="162" t="n">
        <v>0.102888</v>
      </c>
      <c r="E15489" s="162" t="n"/>
    </row>
    <row r="15490">
      <c r="B15490" s="161" t="n">
        <v>32766</v>
      </c>
      <c r="C15490" s="162" t="n">
        <v>345.06</v>
      </c>
      <c r="D15490" s="162" t="n">
        <v>0.107258</v>
      </c>
      <c r="E15490" s="162" t="n"/>
    </row>
    <row r="15491">
      <c r="B15491" s="161" t="n">
        <v>32769</v>
      </c>
      <c r="C15491" s="162" t="n">
        <v>346.73</v>
      </c>
      <c r="D15491" s="162" t="n">
        <v>0.110889</v>
      </c>
      <c r="E15491" s="162" t="n"/>
    </row>
    <row r="15492">
      <c r="B15492" s="161" t="n">
        <v>32770</v>
      </c>
      <c r="C15492" s="162" t="n">
        <v>346.55</v>
      </c>
      <c r="D15492" s="162" t="n">
        <v>0.109167</v>
      </c>
      <c r="E15492" s="162" t="n"/>
    </row>
    <row r="15493">
      <c r="B15493" s="161" t="n">
        <v>32771</v>
      </c>
      <c r="C15493" s="162" t="n">
        <v>346.47</v>
      </c>
      <c r="D15493" s="162" t="n">
        <v>0.107785</v>
      </c>
      <c r="E15493" s="162" t="n"/>
    </row>
    <row r="15494">
      <c r="B15494" s="161" t="n">
        <v>32772</v>
      </c>
      <c r="C15494" s="162" t="n">
        <v>345.7</v>
      </c>
      <c r="D15494" s="162" t="n">
        <v>0.104466</v>
      </c>
      <c r="E15494" s="162" t="n"/>
    </row>
    <row r="15495">
      <c r="B15495" s="161" t="n">
        <v>32773</v>
      </c>
      <c r="C15495" s="162" t="n">
        <v>347.05</v>
      </c>
      <c r="D15495" s="162" t="n">
        <v>0.107258</v>
      </c>
      <c r="E15495" s="162" t="n"/>
    </row>
    <row r="15496">
      <c r="B15496" s="161" t="n">
        <v>32776</v>
      </c>
      <c r="C15496" s="162" t="n">
        <v>344.23</v>
      </c>
      <c r="D15496" s="162" t="n">
        <v>0.098014</v>
      </c>
      <c r="E15496" s="162" t="n"/>
    </row>
    <row r="15497">
      <c r="B15497" s="161" t="n">
        <v>32777</v>
      </c>
      <c r="C15497" s="162" t="n">
        <v>344.33</v>
      </c>
      <c r="D15497" s="162" t="n">
        <v>0.09722699999999999</v>
      </c>
      <c r="E15497" s="162" t="n"/>
    </row>
    <row r="15498">
      <c r="B15498" s="161" t="n">
        <v>32778</v>
      </c>
      <c r="C15498" s="162" t="n">
        <v>345.1</v>
      </c>
      <c r="D15498" s="162" t="n">
        <v>0.09836399999999999</v>
      </c>
      <c r="E15498" s="162" t="n"/>
    </row>
    <row r="15499">
      <c r="B15499" s="161" t="n">
        <v>32779</v>
      </c>
      <c r="C15499" s="162" t="n">
        <v>348.6</v>
      </c>
      <c r="D15499" s="162" t="n">
        <v>0.1073</v>
      </c>
      <c r="E15499" s="162" t="n"/>
    </row>
    <row r="15500">
      <c r="B15500" s="161" t="n">
        <v>32780</v>
      </c>
      <c r="C15500" s="162" t="n">
        <v>349.15</v>
      </c>
      <c r="D15500" s="162" t="n">
        <v>0.107698</v>
      </c>
      <c r="E15500" s="162" t="n"/>
    </row>
    <row r="15501">
      <c r="B15501" s="161" t="n">
        <v>32783</v>
      </c>
      <c r="C15501" s="162" t="n">
        <v>350.87</v>
      </c>
      <c r="D15501" s="162" t="n">
        <v>0.111391</v>
      </c>
      <c r="E15501" s="162" t="n"/>
    </row>
    <row r="15502">
      <c r="B15502" s="161" t="n">
        <v>32784</v>
      </c>
      <c r="C15502" s="162" t="n">
        <v>354.71</v>
      </c>
      <c r="D15502" s="162" t="n">
        <v>0.121028</v>
      </c>
      <c r="E15502" s="162" t="n"/>
    </row>
    <row r="15503">
      <c r="B15503" s="161" t="n">
        <v>32785</v>
      </c>
      <c r="C15503" s="162" t="n">
        <v>356.94</v>
      </c>
      <c r="D15503" s="162" t="n">
        <v>0.126054</v>
      </c>
      <c r="E15503" s="162" t="n"/>
    </row>
    <row r="15504">
      <c r="B15504" s="161" t="n">
        <v>32786</v>
      </c>
      <c r="C15504" s="162" t="n">
        <v>356.97</v>
      </c>
      <c r="D15504" s="162" t="n">
        <v>0.124876</v>
      </c>
      <c r="E15504" s="162" t="n"/>
    </row>
    <row r="15505">
      <c r="B15505" s="161" t="n">
        <v>32787</v>
      </c>
      <c r="C15505" s="162" t="n">
        <v>358.78</v>
      </c>
      <c r="D15505" s="162" t="n">
        <v>0.128642</v>
      </c>
      <c r="E15505" s="162" t="n"/>
    </row>
    <row r="15506">
      <c r="B15506" s="161" t="n">
        <v>32790</v>
      </c>
      <c r="C15506" s="162" t="n">
        <v>359.8</v>
      </c>
      <c r="D15506" s="162" t="n">
        <v>0.130168</v>
      </c>
      <c r="E15506" s="162" t="n"/>
    </row>
    <row r="15507">
      <c r="B15507" s="161" t="n">
        <v>32791</v>
      </c>
      <c r="C15507" s="162" t="n">
        <v>359.13</v>
      </c>
      <c r="D15507" s="162" t="n">
        <v>0.127019</v>
      </c>
      <c r="E15507" s="162" t="n"/>
    </row>
    <row r="15508">
      <c r="B15508" s="161" t="n">
        <v>32792</v>
      </c>
      <c r="C15508" s="162" t="n">
        <v>356.99</v>
      </c>
      <c r="D15508" s="162" t="n">
        <v>0.119776</v>
      </c>
      <c r="E15508" s="162" t="n"/>
    </row>
    <row r="15509">
      <c r="B15509" s="161" t="n">
        <v>32793</v>
      </c>
      <c r="C15509" s="162" t="n">
        <v>355.39</v>
      </c>
      <c r="D15509" s="162" t="n">
        <v>0.114048</v>
      </c>
      <c r="E15509" s="162" t="n"/>
    </row>
    <row r="15510">
      <c r="B15510" s="161" t="n">
        <v>32794</v>
      </c>
      <c r="C15510" s="162" t="n">
        <v>333.62</v>
      </c>
      <c r="D15510" s="162" t="n">
        <v>0.04998</v>
      </c>
      <c r="E15510" s="162" t="n"/>
    </row>
    <row r="15511">
      <c r="B15511" s="161" t="n">
        <v>32797</v>
      </c>
      <c r="C15511" s="162" t="n">
        <v>342.85</v>
      </c>
      <c r="D15511" s="162" t="n">
        <v>0.07624499999999999</v>
      </c>
      <c r="E15511" s="162" t="n"/>
    </row>
    <row r="15512">
      <c r="B15512" s="161" t="n">
        <v>32798</v>
      </c>
      <c r="C15512" s="162" t="n">
        <v>341.16</v>
      </c>
      <c r="D15512" s="162" t="n">
        <v>0.070268</v>
      </c>
      <c r="E15512" s="162" t="n"/>
    </row>
    <row r="15513">
      <c r="B15513" s="161" t="n">
        <v>32799</v>
      </c>
      <c r="C15513" s="162" t="n">
        <v>341.76</v>
      </c>
      <c r="D15513" s="162" t="n">
        <v>0.071045</v>
      </c>
      <c r="E15513" s="162" t="n"/>
    </row>
    <row r="15514">
      <c r="B15514" s="161" t="n">
        <v>32800</v>
      </c>
      <c r="C15514" s="162" t="n">
        <v>347.13</v>
      </c>
      <c r="D15514" s="162" t="n">
        <v>0.08558200000000001</v>
      </c>
      <c r="E15514" s="162" t="n"/>
    </row>
    <row r="15515">
      <c r="B15515" s="161" t="n">
        <v>32801</v>
      </c>
      <c r="C15515" s="162" t="n">
        <v>347.16</v>
      </c>
      <c r="D15515" s="162" t="n">
        <v>0.08462600000000001</v>
      </c>
      <c r="E15515" s="162" t="n"/>
    </row>
    <row r="15516">
      <c r="B15516" s="161" t="n">
        <v>32804</v>
      </c>
      <c r="C15516" s="162" t="n">
        <v>344.83</v>
      </c>
      <c r="D15516" s="162" t="n">
        <v>0.076891</v>
      </c>
      <c r="E15516" s="162" t="n"/>
    </row>
    <row r="15517">
      <c r="B15517" s="161" t="n">
        <v>32805</v>
      </c>
      <c r="C15517" s="162" t="n">
        <v>343.7</v>
      </c>
      <c r="D15517" s="162" t="n">
        <v>0.072618</v>
      </c>
      <c r="E15517" s="162" t="n"/>
    </row>
    <row r="15518">
      <c r="B15518" s="161" t="n">
        <v>32806</v>
      </c>
      <c r="C15518" s="162" t="n">
        <v>342.5</v>
      </c>
      <c r="D15518" s="162" t="n">
        <v>0.068175</v>
      </c>
      <c r="E15518" s="162" t="n"/>
    </row>
    <row r="15519">
      <c r="B15519" s="161" t="n">
        <v>32807</v>
      </c>
      <c r="C15519" s="162" t="n">
        <v>337.93</v>
      </c>
      <c r="D15519" s="162" t="n">
        <v>0.053886</v>
      </c>
      <c r="E15519" s="162" t="n"/>
    </row>
    <row r="15520">
      <c r="B15520" s="161" t="n">
        <v>32808</v>
      </c>
      <c r="C15520" s="162" t="n">
        <v>335.06</v>
      </c>
      <c r="D15520" s="162" t="n">
        <v>0.044558</v>
      </c>
      <c r="E15520" s="162" t="n"/>
    </row>
    <row r="15521">
      <c r="B15521" s="161" t="n">
        <v>32811</v>
      </c>
      <c r="C15521" s="162" t="n">
        <v>335.07</v>
      </c>
      <c r="D15521" s="162" t="n">
        <v>0.043794</v>
      </c>
      <c r="E15521" s="162" t="n"/>
    </row>
    <row r="15522">
      <c r="B15522" s="161" t="n">
        <v>32812</v>
      </c>
      <c r="C15522" s="162" t="n">
        <v>340.36</v>
      </c>
      <c r="D15522" s="162" t="n">
        <v>0.058573</v>
      </c>
      <c r="E15522" s="162" t="n"/>
    </row>
    <row r="15523">
      <c r="B15523" s="161" t="n">
        <v>32813</v>
      </c>
      <c r="C15523" s="162" t="n">
        <v>341.2</v>
      </c>
      <c r="D15523" s="162" t="n">
        <v>0.060186</v>
      </c>
      <c r="E15523" s="162" t="n"/>
    </row>
    <row r="15524">
      <c r="B15524" s="161" t="n">
        <v>32814</v>
      </c>
      <c r="C15524" s="162" t="n">
        <v>338.48</v>
      </c>
      <c r="D15524" s="162" t="n">
        <v>0.05138</v>
      </c>
      <c r="E15524" s="162" t="n"/>
    </row>
    <row r="15525">
      <c r="B15525" s="161" t="n">
        <v>32815</v>
      </c>
      <c r="C15525" s="162" t="n">
        <v>337.62</v>
      </c>
      <c r="D15525" s="162" t="n">
        <v>0.048044</v>
      </c>
      <c r="E15525" s="162" t="n"/>
    </row>
    <row r="15526">
      <c r="B15526" s="161" t="n">
        <v>32818</v>
      </c>
      <c r="C15526" s="162" t="n">
        <v>332.61</v>
      </c>
      <c r="D15526" s="162" t="n">
        <v>0.032346</v>
      </c>
      <c r="E15526" s="162" t="n"/>
    </row>
    <row r="15527">
      <c r="B15527" s="161" t="n">
        <v>32819</v>
      </c>
      <c r="C15527" s="162" t="n">
        <v>334.81</v>
      </c>
      <c r="D15527" s="162" t="n">
        <v>0.03822</v>
      </c>
      <c r="E15527" s="162" t="n"/>
    </row>
    <row r="15528">
      <c r="B15528" s="161" t="n">
        <v>32820</v>
      </c>
      <c r="C15528" s="162" t="n">
        <v>338.15</v>
      </c>
      <c r="D15528" s="162" t="n">
        <v>0.047386</v>
      </c>
      <c r="E15528" s="162" t="n"/>
    </row>
    <row r="15529">
      <c r="B15529" s="161" t="n">
        <v>32821</v>
      </c>
      <c r="C15529" s="162" t="n">
        <v>336.57</v>
      </c>
      <c r="D15529" s="162" t="n">
        <v>0.042007</v>
      </c>
      <c r="E15529" s="162" t="n"/>
    </row>
    <row r="15530">
      <c r="B15530" s="161" t="n">
        <v>32822</v>
      </c>
      <c r="C15530" s="162" t="n">
        <v>339.1</v>
      </c>
      <c r="D15530" s="162" t="n">
        <v>0.048794</v>
      </c>
      <c r="E15530" s="162" t="n"/>
    </row>
    <row r="15531">
      <c r="B15531" s="161" t="n">
        <v>32825</v>
      </c>
      <c r="C15531" s="162" t="n">
        <v>339.55</v>
      </c>
      <c r="D15531" s="162" t="n">
        <v>0.049431</v>
      </c>
      <c r="E15531" s="162" t="n"/>
    </row>
    <row r="15532">
      <c r="B15532" s="161" t="n">
        <v>32826</v>
      </c>
      <c r="C15532" s="162" t="n">
        <v>337.99</v>
      </c>
      <c r="D15532" s="162" t="n">
        <v>0.044199</v>
      </c>
      <c r="E15532" s="162" t="n"/>
    </row>
    <row r="15533">
      <c r="B15533" s="161" t="n">
        <v>32827</v>
      </c>
      <c r="C15533" s="162" t="n">
        <v>340.54</v>
      </c>
      <c r="D15533" s="162" t="n">
        <v>0.051044</v>
      </c>
      <c r="E15533" s="162" t="n"/>
    </row>
    <row r="15534">
      <c r="B15534" s="161" t="n">
        <v>32828</v>
      </c>
      <c r="C15534" s="162" t="n">
        <v>340.58</v>
      </c>
      <c r="D15534" s="162" t="n">
        <v>0.050486</v>
      </c>
      <c r="E15534" s="162" t="n"/>
    </row>
    <row r="15535">
      <c r="B15535" s="161" t="n">
        <v>32829</v>
      </c>
      <c r="C15535" s="162" t="n">
        <v>341.61</v>
      </c>
      <c r="D15535" s="162" t="n">
        <v>0.052817</v>
      </c>
      <c r="E15535" s="162" t="n"/>
    </row>
    <row r="15536">
      <c r="B15536" s="161" t="n">
        <v>32832</v>
      </c>
      <c r="C15536" s="162" t="n">
        <v>339.35</v>
      </c>
      <c r="D15536" s="162" t="n">
        <v>0.045511</v>
      </c>
      <c r="E15536" s="162" t="n"/>
    </row>
    <row r="15537">
      <c r="B15537" s="161" t="n">
        <v>32833</v>
      </c>
      <c r="C15537" s="162" t="n">
        <v>339.59</v>
      </c>
      <c r="D15537" s="162" t="n">
        <v>0.045602</v>
      </c>
      <c r="E15537" s="162" t="n"/>
    </row>
    <row r="15538">
      <c r="B15538" s="161" t="n">
        <v>32834</v>
      </c>
      <c r="C15538" s="162" t="n">
        <v>341.91</v>
      </c>
      <c r="D15538" s="162" t="n">
        <v>0.051744</v>
      </c>
      <c r="E15538" s="162" t="n"/>
    </row>
    <row r="15539">
      <c r="B15539" s="161" t="n">
        <v>32836</v>
      </c>
      <c r="C15539" s="162" t="n">
        <v>343.97</v>
      </c>
      <c r="D15539" s="162" t="n">
        <v>0.057013</v>
      </c>
      <c r="E15539" s="162" t="n"/>
    </row>
    <row r="15540">
      <c r="B15540" s="161" t="n">
        <v>32839</v>
      </c>
      <c r="C15540" s="162" t="n">
        <v>345.61</v>
      </c>
      <c r="D15540" s="162" t="n">
        <v>0.060945</v>
      </c>
      <c r="E15540" s="162" t="n"/>
    </row>
    <row r="15541">
      <c r="B15541" s="161" t="n">
        <v>32840</v>
      </c>
      <c r="C15541" s="162" t="n">
        <v>345.77</v>
      </c>
      <c r="D15541" s="162" t="n">
        <v>0.06059</v>
      </c>
      <c r="E15541" s="162" t="n"/>
    </row>
    <row r="15542">
      <c r="B15542" s="161" t="n">
        <v>32841</v>
      </c>
      <c r="C15542" s="162" t="n">
        <v>343.6</v>
      </c>
      <c r="D15542" s="162" t="n">
        <v>0.053499</v>
      </c>
      <c r="E15542" s="162" t="n"/>
    </row>
    <row r="15543">
      <c r="B15543" s="161" t="n">
        <v>32842</v>
      </c>
      <c r="C15543" s="162" t="n">
        <v>345.99</v>
      </c>
      <c r="D15543" s="162" t="n">
        <v>0.059637</v>
      </c>
      <c r="E15543" s="162" t="n"/>
    </row>
    <row r="15544">
      <c r="B15544" s="161" t="n">
        <v>32843</v>
      </c>
      <c r="C15544" s="162" t="n">
        <v>350.63</v>
      </c>
      <c r="D15544" s="162" t="n">
        <v>0.072102</v>
      </c>
      <c r="E15544" s="162" t="n"/>
    </row>
    <row r="15545">
      <c r="B15545" s="161" t="n">
        <v>32846</v>
      </c>
      <c r="C15545" s="162" t="n">
        <v>351.41</v>
      </c>
      <c r="D15545" s="162" t="n">
        <v>0.073487</v>
      </c>
      <c r="E15545" s="162" t="n"/>
    </row>
    <row r="15546">
      <c r="B15546" s="161" t="n">
        <v>32847</v>
      </c>
      <c r="C15546" s="162" t="n">
        <v>349.58</v>
      </c>
      <c r="D15546" s="162" t="n">
        <v>0.06744600000000001</v>
      </c>
      <c r="E15546" s="162" t="n"/>
    </row>
    <row r="15547">
      <c r="B15547" s="161" t="n">
        <v>32848</v>
      </c>
      <c r="C15547" s="162" t="n">
        <v>348.55</v>
      </c>
      <c r="D15547" s="162" t="n">
        <v>0.063613</v>
      </c>
      <c r="E15547" s="162" t="n"/>
    </row>
    <row r="15548">
      <c r="B15548" s="161" t="n">
        <v>32849</v>
      </c>
      <c r="C15548" s="162" t="n">
        <v>347.59</v>
      </c>
      <c r="D15548" s="162" t="n">
        <v>0.060007</v>
      </c>
      <c r="E15548" s="162" t="n"/>
    </row>
    <row r="15549">
      <c r="B15549" s="161" t="n">
        <v>32850</v>
      </c>
      <c r="C15549" s="162" t="n">
        <v>348.69</v>
      </c>
      <c r="D15549" s="162" t="n">
        <v>0.062226</v>
      </c>
      <c r="E15549" s="162" t="n"/>
    </row>
    <row r="15550">
      <c r="B15550" s="161" t="n">
        <v>32853</v>
      </c>
      <c r="C15550" s="162" t="n">
        <v>348.56</v>
      </c>
      <c r="D15550" s="162" t="n">
        <v>0.060927</v>
      </c>
      <c r="E15550" s="162" t="n"/>
    </row>
    <row r="15551">
      <c r="B15551" s="161" t="n">
        <v>32854</v>
      </c>
      <c r="C15551" s="162" t="n">
        <v>351.73</v>
      </c>
      <c r="D15551" s="162" t="n">
        <v>0.069022</v>
      </c>
      <c r="E15551" s="162" t="n"/>
    </row>
    <row r="15552">
      <c r="B15552" s="161" t="n">
        <v>32855</v>
      </c>
      <c r="C15552" s="162" t="n">
        <v>352.75</v>
      </c>
      <c r="D15552" s="162" t="n">
        <v>0.070919</v>
      </c>
      <c r="E15552" s="162" t="n"/>
    </row>
    <row r="15553">
      <c r="B15553" s="161" t="n">
        <v>32856</v>
      </c>
      <c r="C15553" s="162" t="n">
        <v>350.93</v>
      </c>
      <c r="D15553" s="162" t="n">
        <v>0.064819</v>
      </c>
      <c r="E15553" s="162" t="n"/>
    </row>
    <row r="15554">
      <c r="B15554" s="161" t="n">
        <v>32857</v>
      </c>
      <c r="C15554" s="162" t="n">
        <v>350.06</v>
      </c>
      <c r="D15554" s="162" t="n">
        <v>0.061442</v>
      </c>
      <c r="E15554" s="162" t="n"/>
    </row>
    <row r="15555">
      <c r="B15555" s="161" t="n">
        <v>32860</v>
      </c>
      <c r="C15555" s="162" t="n">
        <v>343.69</v>
      </c>
      <c r="D15555" s="162" t="n">
        <v>0.042335</v>
      </c>
      <c r="E15555" s="162" t="n"/>
    </row>
    <row r="15556">
      <c r="B15556" s="161" t="n">
        <v>32861</v>
      </c>
      <c r="C15556" s="162" t="n">
        <v>342.46</v>
      </c>
      <c r="D15556" s="162" t="n">
        <v>0.038013</v>
      </c>
      <c r="E15556" s="162" t="n"/>
    </row>
    <row r="15557">
      <c r="B15557" s="161" t="n">
        <v>32862</v>
      </c>
      <c r="C15557" s="162" t="n">
        <v>342.84</v>
      </c>
      <c r="D15557" s="162" t="n">
        <v>0.038382</v>
      </c>
      <c r="E15557" s="162" t="n"/>
    </row>
    <row r="15558">
      <c r="B15558" s="161" t="n">
        <v>32863</v>
      </c>
      <c r="C15558" s="162" t="n">
        <v>344.78</v>
      </c>
      <c r="D15558" s="162" t="n">
        <v>0.043255</v>
      </c>
      <c r="E15558" s="162" t="n"/>
    </row>
    <row r="15559">
      <c r="B15559" s="161" t="n">
        <v>32864</v>
      </c>
      <c r="C15559" s="162" t="n">
        <v>347.42</v>
      </c>
      <c r="D15559" s="162" t="n">
        <v>0.050057</v>
      </c>
      <c r="E15559" s="162" t="n"/>
    </row>
    <row r="15560">
      <c r="B15560" s="161" t="n">
        <v>32868</v>
      </c>
      <c r="C15560" s="162" t="n">
        <v>346.81</v>
      </c>
      <c r="D15560" s="162" t="n">
        <v>0.047521</v>
      </c>
      <c r="E15560" s="162" t="n"/>
    </row>
    <row r="15561">
      <c r="B15561" s="161" t="n">
        <v>32869</v>
      </c>
      <c r="C15561" s="162" t="n">
        <v>348.81</v>
      </c>
      <c r="D15561" s="162" t="n">
        <v>0.05246</v>
      </c>
      <c r="E15561" s="162" t="n"/>
    </row>
    <row r="15562">
      <c r="B15562" s="161" t="n">
        <v>32870</v>
      </c>
      <c r="C15562" s="162" t="n">
        <v>350.67</v>
      </c>
      <c r="D15562" s="162" t="n">
        <v>0.056963</v>
      </c>
      <c r="E15562" s="162" t="n"/>
    </row>
    <row r="15563">
      <c r="B15563" s="161" t="n">
        <v>32871</v>
      </c>
      <c r="C15563" s="162" t="n">
        <v>353.4</v>
      </c>
      <c r="D15563" s="162" t="n">
        <v>0.063904</v>
      </c>
      <c r="E15563" s="162" t="n"/>
    </row>
    <row r="15564">
      <c r="B15564" s="161" t="n">
        <v>32875</v>
      </c>
      <c r="C15564" s="162" t="n">
        <v>359.69</v>
      </c>
      <c r="D15564" s="162" t="n">
        <v>0.080536</v>
      </c>
      <c r="E15564" s="162" t="n">
        <v>17.24</v>
      </c>
    </row>
    <row r="15565">
      <c r="B15565" s="161" t="n">
        <v>32876</v>
      </c>
      <c r="C15565" s="162" t="n">
        <v>358.76</v>
      </c>
      <c r="D15565" s="162" t="n">
        <v>0.07691000000000001</v>
      </c>
      <c r="E15565" s="162" t="n">
        <v>18.19</v>
      </c>
    </row>
    <row r="15566">
      <c r="B15566" s="161" t="n">
        <v>32877</v>
      </c>
      <c r="C15566" s="162" t="n">
        <v>355.67</v>
      </c>
      <c r="D15566" s="162" t="n">
        <v>0.067292</v>
      </c>
      <c r="E15566" s="162" t="n">
        <v>19.22</v>
      </c>
    </row>
    <row r="15567">
      <c r="B15567" s="161" t="n">
        <v>32878</v>
      </c>
      <c r="C15567" s="162" t="n">
        <v>352.2</v>
      </c>
      <c r="D15567" s="162" t="n">
        <v>0.05656</v>
      </c>
      <c r="E15567" s="162" t="n">
        <v>20.11</v>
      </c>
    </row>
    <row r="15568">
      <c r="B15568" s="161" t="n">
        <v>32881</v>
      </c>
      <c r="C15568" s="162" t="n">
        <v>353.79</v>
      </c>
      <c r="D15568" s="162" t="n">
        <v>0.060092</v>
      </c>
      <c r="E15568" s="162" t="n">
        <v>20.26</v>
      </c>
    </row>
    <row r="15569">
      <c r="B15569" s="161" t="n">
        <v>32882</v>
      </c>
      <c r="C15569" s="162" t="n">
        <v>349.62</v>
      </c>
      <c r="D15569" s="162" t="n">
        <v>0.047349</v>
      </c>
      <c r="E15569" s="162" t="n">
        <v>22.2</v>
      </c>
    </row>
    <row r="15570">
      <c r="B15570" s="161" t="n">
        <v>32883</v>
      </c>
      <c r="C15570" s="162" t="n">
        <v>347.31</v>
      </c>
      <c r="D15570" s="162" t="n">
        <v>0.039885</v>
      </c>
      <c r="E15570" s="162" t="n">
        <v>22.44</v>
      </c>
    </row>
    <row r="15571">
      <c r="B15571" s="161" t="n">
        <v>32884</v>
      </c>
      <c r="C15571" s="162" t="n">
        <v>348.53</v>
      </c>
      <c r="D15571" s="162" t="n">
        <v>0.04255</v>
      </c>
      <c r="E15571" s="162" t="n">
        <v>20.05</v>
      </c>
    </row>
    <row r="15572">
      <c r="B15572" s="161" t="n">
        <v>32885</v>
      </c>
      <c r="C15572" s="162" t="n">
        <v>339.93</v>
      </c>
      <c r="D15572" s="162" t="n">
        <v>0.016856</v>
      </c>
      <c r="E15572" s="162" t="n">
        <v>24.64</v>
      </c>
    </row>
    <row r="15573">
      <c r="B15573" s="161" t="n">
        <v>32888</v>
      </c>
      <c r="C15573" s="162" t="n">
        <v>337</v>
      </c>
      <c r="D15573" s="162" t="n">
        <v>0.007569</v>
      </c>
      <c r="E15573" s="162" t="n">
        <v>26.34</v>
      </c>
    </row>
    <row r="15574">
      <c r="B15574" s="161" t="n">
        <v>32889</v>
      </c>
      <c r="C15574" s="162" t="n">
        <v>340.75</v>
      </c>
      <c r="D15574" s="162" t="n">
        <v>0.017972</v>
      </c>
      <c r="E15574" s="162" t="n">
        <v>24.18</v>
      </c>
    </row>
    <row r="15575">
      <c r="B15575" s="161" t="n">
        <v>32890</v>
      </c>
      <c r="C15575" s="162" t="n">
        <v>337.4</v>
      </c>
      <c r="D15575" s="162" t="n">
        <v>0.007464</v>
      </c>
      <c r="E15575" s="162" t="n">
        <v>24.16</v>
      </c>
    </row>
    <row r="15576">
      <c r="B15576" s="161" t="n">
        <v>32891</v>
      </c>
      <c r="C15576" s="162" t="n">
        <v>338.19</v>
      </c>
      <c r="D15576" s="162" t="n">
        <v>0.009176</v>
      </c>
      <c r="E15576" s="162" t="n">
        <v>24.34</v>
      </c>
    </row>
    <row r="15577">
      <c r="B15577" s="161" t="n">
        <v>32892</v>
      </c>
      <c r="C15577" s="162" t="n">
        <v>339.15</v>
      </c>
      <c r="D15577" s="162" t="n">
        <v>0.011357</v>
      </c>
      <c r="E15577" s="162" t="n">
        <v>22.5</v>
      </c>
    </row>
    <row r="15578">
      <c r="B15578" s="161" t="n">
        <v>32895</v>
      </c>
      <c r="C15578" s="162" t="n">
        <v>330.38</v>
      </c>
      <c r="D15578" s="162" t="n">
        <v>-0.015337</v>
      </c>
      <c r="E15578" s="162" t="n">
        <v>26.7</v>
      </c>
    </row>
    <row r="15579">
      <c r="B15579" s="161" t="n">
        <v>32896</v>
      </c>
      <c r="C15579" s="162" t="n">
        <v>331.61</v>
      </c>
      <c r="D15579" s="162" t="n">
        <v>-0.012135</v>
      </c>
      <c r="E15579" s="162" t="n">
        <v>24.72</v>
      </c>
    </row>
    <row r="15580">
      <c r="B15580" s="161" t="n">
        <v>32897</v>
      </c>
      <c r="C15580" s="162" t="n">
        <v>330.26</v>
      </c>
      <c r="D15580" s="162" t="n">
        <v>-0.016688</v>
      </c>
      <c r="E15580" s="162" t="n">
        <v>25.39</v>
      </c>
    </row>
    <row r="15581">
      <c r="B15581" s="161" t="n">
        <v>32898</v>
      </c>
      <c r="C15581" s="162" t="n">
        <v>326.08</v>
      </c>
      <c r="D15581" s="162" t="n">
        <v>-0.029829</v>
      </c>
      <c r="E15581" s="162" t="n">
        <v>25.63</v>
      </c>
    </row>
    <row r="15582">
      <c r="B15582" s="161" t="n">
        <v>32899</v>
      </c>
      <c r="C15582" s="162" t="n">
        <v>325.8</v>
      </c>
      <c r="D15582" s="162" t="n">
        <v>-0.031125</v>
      </c>
      <c r="E15582" s="162" t="n">
        <v>26.28</v>
      </c>
    </row>
    <row r="15583">
      <c r="B15583" s="161" t="n">
        <v>32902</v>
      </c>
      <c r="C15583" s="162" t="n">
        <v>325.2</v>
      </c>
      <c r="D15583" s="162" t="n">
        <v>-0.033323</v>
      </c>
      <c r="E15583" s="162" t="n">
        <v>26.44</v>
      </c>
    </row>
    <row r="15584">
      <c r="B15584" s="161" t="n">
        <v>32903</v>
      </c>
      <c r="C15584" s="162" t="n">
        <v>322.98</v>
      </c>
      <c r="D15584" s="162" t="n">
        <v>-0.040489</v>
      </c>
      <c r="E15584" s="162" t="n">
        <v>27.25</v>
      </c>
    </row>
    <row r="15585">
      <c r="B15585" s="161" t="n">
        <v>32904</v>
      </c>
      <c r="C15585" s="162" t="n">
        <v>329.08</v>
      </c>
      <c r="D15585" s="162" t="n">
        <v>-0.022121</v>
      </c>
      <c r="E15585" s="162" t="n">
        <v>25.36</v>
      </c>
    </row>
    <row r="15586">
      <c r="B15586" s="161" t="n">
        <v>32905</v>
      </c>
      <c r="C15586" s="162" t="n">
        <v>328.79</v>
      </c>
      <c r="D15586" s="162" t="n">
        <v>-0.023325</v>
      </c>
      <c r="E15586" s="162" t="n">
        <v>24.87</v>
      </c>
    </row>
    <row r="15587">
      <c r="B15587" s="161" t="n">
        <v>32906</v>
      </c>
      <c r="C15587" s="162" t="n">
        <v>330.92</v>
      </c>
      <c r="D15587" s="162" t="n">
        <v>-0.017234</v>
      </c>
      <c r="E15587" s="162" t="n">
        <v>24.32</v>
      </c>
    </row>
    <row r="15588">
      <c r="B15588" s="161" t="n">
        <v>32909</v>
      </c>
      <c r="C15588" s="162" t="n">
        <v>331.85</v>
      </c>
      <c r="D15588" s="162" t="n">
        <v>-0.014758</v>
      </c>
      <c r="E15588" s="162" t="n">
        <v>24.54</v>
      </c>
    </row>
    <row r="15589">
      <c r="B15589" s="161" t="n">
        <v>32910</v>
      </c>
      <c r="C15589" s="162" t="n">
        <v>329.66</v>
      </c>
      <c r="D15589" s="162" t="n">
        <v>-0.021691</v>
      </c>
      <c r="E15589" s="162" t="n">
        <v>24.69</v>
      </c>
    </row>
    <row r="15590">
      <c r="B15590" s="161" t="n">
        <v>32911</v>
      </c>
      <c r="C15590" s="162" t="n">
        <v>333.75</v>
      </c>
      <c r="D15590" s="162" t="n">
        <v>-0.009761000000000001</v>
      </c>
      <c r="E15590" s="162" t="n">
        <v>24.29</v>
      </c>
    </row>
    <row r="15591">
      <c r="B15591" s="161" t="n">
        <v>32912</v>
      </c>
      <c r="C15591" s="162" t="n">
        <v>332.96</v>
      </c>
      <c r="D15591" s="162" t="n">
        <v>-0.012517</v>
      </c>
      <c r="E15591" s="162" t="n">
        <v>23.77</v>
      </c>
    </row>
    <row r="15592">
      <c r="B15592" s="161" t="n">
        <v>32913</v>
      </c>
      <c r="C15592" s="162" t="n">
        <v>333.62</v>
      </c>
      <c r="D15592" s="162" t="n">
        <v>-0.010893</v>
      </c>
      <c r="E15592" s="162" t="n">
        <v>23.69</v>
      </c>
    </row>
    <row r="15593">
      <c r="B15593" s="161" t="n">
        <v>32916</v>
      </c>
      <c r="C15593" s="162" t="n">
        <v>330.08</v>
      </c>
      <c r="D15593" s="162" t="n">
        <v>-0.021864</v>
      </c>
      <c r="E15593" s="162" t="n">
        <v>24.38</v>
      </c>
    </row>
    <row r="15594">
      <c r="B15594" s="161" t="n">
        <v>32917</v>
      </c>
      <c r="C15594" s="162" t="n">
        <v>331.02</v>
      </c>
      <c r="D15594" s="162" t="n">
        <v>-0.019344</v>
      </c>
      <c r="E15594" s="162" t="n">
        <v>23.76</v>
      </c>
    </row>
    <row r="15595">
      <c r="B15595" s="161" t="n">
        <v>32918</v>
      </c>
      <c r="C15595" s="162" t="n">
        <v>332.01</v>
      </c>
      <c r="D15595" s="162" t="n">
        <v>-0.016712</v>
      </c>
      <c r="E15595" s="162" t="n">
        <v>22.05</v>
      </c>
    </row>
    <row r="15596">
      <c r="B15596" s="161" t="n">
        <v>32919</v>
      </c>
      <c r="C15596" s="162" t="n">
        <v>334.89</v>
      </c>
      <c r="D15596" s="162" t="n">
        <v>-0.008470999999999999</v>
      </c>
      <c r="E15596" s="162" t="n">
        <v>19.71</v>
      </c>
    </row>
    <row r="15597">
      <c r="B15597" s="161" t="n">
        <v>32920</v>
      </c>
      <c r="C15597" s="162" t="n">
        <v>332.72</v>
      </c>
      <c r="D15597" s="162" t="n">
        <v>-0.015341</v>
      </c>
      <c r="E15597" s="162" t="n">
        <v>20.78</v>
      </c>
    </row>
    <row r="15598">
      <c r="B15598" s="161" t="n">
        <v>32924</v>
      </c>
      <c r="C15598" s="162" t="n">
        <v>327.99</v>
      </c>
      <c r="D15598" s="162" t="n">
        <v>-0.029961</v>
      </c>
      <c r="E15598" s="162" t="n">
        <v>22.78</v>
      </c>
    </row>
    <row r="15599">
      <c r="B15599" s="161" t="n">
        <v>32925</v>
      </c>
      <c r="C15599" s="162" t="n">
        <v>327.67</v>
      </c>
      <c r="D15599" s="162" t="n">
        <v>-0.031257</v>
      </c>
      <c r="E15599" s="162" t="n">
        <v>23.89</v>
      </c>
    </row>
    <row r="15600">
      <c r="B15600" s="161" t="n">
        <v>32926</v>
      </c>
      <c r="C15600" s="162" t="n">
        <v>325.7</v>
      </c>
      <c r="D15600" s="162" t="n">
        <v>-0.037591</v>
      </c>
      <c r="E15600" s="162" t="n">
        <v>22.54</v>
      </c>
    </row>
    <row r="15601">
      <c r="B15601" s="161" t="n">
        <v>32927</v>
      </c>
      <c r="C15601" s="162" t="n">
        <v>324.15</v>
      </c>
      <c r="D15601" s="162" t="n">
        <v>-0.042633</v>
      </c>
      <c r="E15601" s="162" t="n">
        <v>23.69</v>
      </c>
    </row>
    <row r="15602">
      <c r="B15602" s="161" t="n">
        <v>32930</v>
      </c>
      <c r="C15602" s="162" t="n">
        <v>328.67</v>
      </c>
      <c r="D15602" s="162" t="n">
        <v>-0.029106</v>
      </c>
      <c r="E15602" s="162" t="n">
        <v>23.56</v>
      </c>
    </row>
    <row r="15603">
      <c r="B15603" s="161" t="n">
        <v>32931</v>
      </c>
      <c r="C15603" s="162" t="n">
        <v>330.26</v>
      </c>
      <c r="D15603" s="162" t="n">
        <v>-0.024522</v>
      </c>
      <c r="E15603" s="162" t="n">
        <v>22.69</v>
      </c>
    </row>
    <row r="15604">
      <c r="B15604" s="161" t="n">
        <v>32932</v>
      </c>
      <c r="C15604" s="162" t="n">
        <v>331.89</v>
      </c>
      <c r="D15604" s="162" t="n">
        <v>-0.019831</v>
      </c>
      <c r="E15604" s="162" t="n">
        <v>21.99</v>
      </c>
    </row>
    <row r="15605">
      <c r="B15605" s="161" t="n">
        <v>32933</v>
      </c>
      <c r="C15605" s="162" t="n">
        <v>332.74</v>
      </c>
      <c r="D15605" s="162" t="n">
        <v>-0.017531</v>
      </c>
      <c r="E15605" s="162" t="n">
        <v>21.9</v>
      </c>
    </row>
    <row r="15606">
      <c r="B15606" s="161" t="n">
        <v>32934</v>
      </c>
      <c r="C15606" s="162" t="n">
        <v>335.54</v>
      </c>
      <c r="D15606" s="162" t="n">
        <v>-0.009417999999999999</v>
      </c>
      <c r="E15606" s="162" t="n">
        <v>21.34</v>
      </c>
    </row>
    <row r="15607">
      <c r="B15607" s="161" t="n">
        <v>32937</v>
      </c>
      <c r="C15607" s="162" t="n">
        <v>333.74</v>
      </c>
      <c r="D15607" s="162" t="n">
        <v>-0.01503</v>
      </c>
      <c r="E15607" s="162" t="n">
        <v>22.03</v>
      </c>
    </row>
    <row r="15608">
      <c r="B15608" s="161" t="n">
        <v>32938</v>
      </c>
      <c r="C15608" s="162" t="n">
        <v>337.93</v>
      </c>
      <c r="D15608" s="162" t="n">
        <v>-0.0028</v>
      </c>
      <c r="E15608" s="162" t="n">
        <v>20.55</v>
      </c>
    </row>
    <row r="15609">
      <c r="B15609" s="161" t="n">
        <v>32939</v>
      </c>
      <c r="C15609" s="162" t="n">
        <v>336.95</v>
      </c>
      <c r="D15609" s="162" t="n">
        <v>-0.005925</v>
      </c>
      <c r="E15609" s="162" t="n">
        <v>19.1</v>
      </c>
    </row>
    <row r="15610">
      <c r="B15610" s="161" t="n">
        <v>32940</v>
      </c>
      <c r="C15610" s="162" t="n">
        <v>340.27</v>
      </c>
      <c r="D15610" s="162" t="n">
        <v>0.003556</v>
      </c>
      <c r="E15610" s="162" t="n">
        <v>19.74</v>
      </c>
    </row>
    <row r="15611">
      <c r="B15611" s="161" t="n">
        <v>32941</v>
      </c>
      <c r="C15611" s="162" t="n">
        <v>337.93</v>
      </c>
      <c r="D15611" s="162" t="n">
        <v>-0.003621</v>
      </c>
      <c r="E15611" s="162" t="n">
        <v>20.3</v>
      </c>
    </row>
    <row r="15612">
      <c r="B15612" s="161" t="n">
        <v>32944</v>
      </c>
      <c r="C15612" s="162" t="n">
        <v>338.67</v>
      </c>
      <c r="D15612" s="162" t="n">
        <v>-0.001721</v>
      </c>
      <c r="E15612" s="162" t="n">
        <v>20.07</v>
      </c>
    </row>
    <row r="15613">
      <c r="B15613" s="161" t="n">
        <v>32945</v>
      </c>
      <c r="C15613" s="162" t="n">
        <v>336</v>
      </c>
      <c r="D15613" s="162" t="n">
        <v>-0.009849</v>
      </c>
      <c r="E15613" s="162" t="n">
        <v>21.05</v>
      </c>
    </row>
    <row r="15614">
      <c r="B15614" s="161" t="n">
        <v>32946</v>
      </c>
      <c r="C15614" s="162" t="n">
        <v>336.87</v>
      </c>
      <c r="D15614" s="162" t="n">
        <v>-0.007525</v>
      </c>
      <c r="E15614" s="162" t="n">
        <v>19.65</v>
      </c>
    </row>
    <row r="15615">
      <c r="B15615" s="161" t="n">
        <v>32947</v>
      </c>
      <c r="C15615" s="162" t="n">
        <v>338.07</v>
      </c>
      <c r="D15615" s="162" t="n">
        <v>-0.004228</v>
      </c>
      <c r="E15615" s="162" t="n">
        <v>18.81</v>
      </c>
    </row>
    <row r="15616">
      <c r="B15616" s="161" t="n">
        <v>32948</v>
      </c>
      <c r="C15616" s="162" t="n">
        <v>341.91</v>
      </c>
      <c r="D15616" s="162" t="n">
        <v>0.006773</v>
      </c>
      <c r="E15616" s="162" t="n">
        <v>17.62</v>
      </c>
    </row>
    <row r="15617">
      <c r="B15617" s="161" t="n">
        <v>32951</v>
      </c>
      <c r="C15617" s="162" t="n">
        <v>343.53</v>
      </c>
      <c r="D15617" s="162" t="n">
        <v>0.011235</v>
      </c>
      <c r="E15617" s="162" t="n">
        <v>18.29</v>
      </c>
    </row>
    <row r="15618">
      <c r="B15618" s="161" t="n">
        <v>32952</v>
      </c>
      <c r="C15618" s="162" t="n">
        <v>341.57</v>
      </c>
      <c r="D15618" s="162" t="n">
        <v>0.005225</v>
      </c>
      <c r="E15618" s="162" t="n">
        <v>19.06</v>
      </c>
    </row>
    <row r="15619">
      <c r="B15619" s="161" t="n">
        <v>32953</v>
      </c>
      <c r="C15619" s="162" t="n">
        <v>339.74</v>
      </c>
      <c r="D15619" s="162" t="n">
        <v>-0.000375</v>
      </c>
      <c r="E15619" s="162" t="n">
        <v>20.1</v>
      </c>
    </row>
    <row r="15620">
      <c r="B15620" s="161" t="n">
        <v>32954</v>
      </c>
      <c r="C15620" s="162" t="n">
        <v>335.69</v>
      </c>
      <c r="D15620" s="162" t="n">
        <v>-0.012496</v>
      </c>
      <c r="E15620" s="162" t="n">
        <v>22.74</v>
      </c>
    </row>
    <row r="15621">
      <c r="B15621" s="161" t="n">
        <v>32955</v>
      </c>
      <c r="C15621" s="162" t="n">
        <v>337.22</v>
      </c>
      <c r="D15621" s="162" t="n">
        <v>-0.008102</v>
      </c>
      <c r="E15621" s="162" t="n">
        <v>20.46</v>
      </c>
    </row>
    <row r="15622">
      <c r="B15622" s="161" t="n">
        <v>32958</v>
      </c>
      <c r="C15622" s="162" t="n">
        <v>337.63</v>
      </c>
      <c r="D15622" s="162" t="n">
        <v>-0.007048</v>
      </c>
      <c r="E15622" s="162" t="n">
        <v>19.59</v>
      </c>
    </row>
    <row r="15623">
      <c r="B15623" s="161" t="n">
        <v>32959</v>
      </c>
      <c r="C15623" s="162" t="n">
        <v>341.5</v>
      </c>
      <c r="D15623" s="162" t="n">
        <v>0.004125</v>
      </c>
      <c r="E15623" s="162" t="n">
        <v>21.01</v>
      </c>
    </row>
    <row r="15624">
      <c r="B15624" s="161" t="n">
        <v>32960</v>
      </c>
      <c r="C15624" s="162" t="n">
        <v>342</v>
      </c>
      <c r="D15624" s="162" t="n">
        <v>0.005322</v>
      </c>
      <c r="E15624" s="162" t="n">
        <v>19.77</v>
      </c>
    </row>
    <row r="15625">
      <c r="B15625" s="161" t="n">
        <v>32961</v>
      </c>
      <c r="C15625" s="162" t="n">
        <v>340.79</v>
      </c>
      <c r="D15625" s="162" t="n">
        <v>0.001528</v>
      </c>
      <c r="E15625" s="162" t="n">
        <v>18.46</v>
      </c>
    </row>
    <row r="15626">
      <c r="B15626" s="161" t="n">
        <v>32962</v>
      </c>
      <c r="C15626" s="162" t="n">
        <v>339.94</v>
      </c>
      <c r="D15626" s="162" t="n">
        <v>-0.001261</v>
      </c>
      <c r="E15626" s="162" t="n">
        <v>19.73</v>
      </c>
    </row>
    <row r="15627">
      <c r="B15627" s="161" t="n">
        <v>32965</v>
      </c>
      <c r="C15627" s="162" t="n">
        <v>338.7</v>
      </c>
      <c r="D15627" s="162" t="n">
        <v>-0.00517</v>
      </c>
      <c r="E15627" s="162" t="n">
        <v>22.84</v>
      </c>
    </row>
    <row r="15628">
      <c r="B15628" s="161" t="n">
        <v>32966</v>
      </c>
      <c r="C15628" s="162" t="n">
        <v>343.64</v>
      </c>
      <c r="D15628" s="162" t="n">
        <v>0.00899</v>
      </c>
      <c r="E15628" s="162" t="n">
        <v>20.44</v>
      </c>
    </row>
    <row r="15629">
      <c r="B15629" s="161" t="n">
        <v>32967</v>
      </c>
      <c r="C15629" s="162" t="n">
        <v>341.09</v>
      </c>
      <c r="D15629" s="162" t="n">
        <v>0.001251</v>
      </c>
      <c r="E15629" s="162" t="n">
        <v>22.03</v>
      </c>
    </row>
    <row r="15630">
      <c r="B15630" s="161" t="n">
        <v>32968</v>
      </c>
      <c r="C15630" s="162" t="n">
        <v>340.73</v>
      </c>
      <c r="D15630" s="162" t="n">
        <v>-0.000102</v>
      </c>
      <c r="E15630" s="162" t="n">
        <v>21.21</v>
      </c>
    </row>
    <row r="15631">
      <c r="B15631" s="161" t="n">
        <v>32969</v>
      </c>
      <c r="C15631" s="162" t="n">
        <v>340.08</v>
      </c>
      <c r="D15631" s="162" t="n">
        <v>-0.002272</v>
      </c>
      <c r="E15631" s="162" t="n">
        <v>21.76</v>
      </c>
    </row>
    <row r="15632">
      <c r="B15632" s="161" t="n">
        <v>32972</v>
      </c>
      <c r="C15632" s="162" t="n">
        <v>341.37</v>
      </c>
      <c r="D15632" s="162" t="n">
        <v>0.001318</v>
      </c>
      <c r="E15632" s="162" t="n">
        <v>22.3</v>
      </c>
    </row>
    <row r="15633">
      <c r="B15633" s="161" t="n">
        <v>32973</v>
      </c>
      <c r="C15633" s="162" t="n">
        <v>342.07</v>
      </c>
      <c r="D15633" s="162" t="n">
        <v>0.003139</v>
      </c>
      <c r="E15633" s="162" t="n">
        <v>21.69</v>
      </c>
    </row>
    <row r="15634">
      <c r="B15634" s="161" t="n">
        <v>32974</v>
      </c>
      <c r="C15634" s="162" t="n">
        <v>341.92</v>
      </c>
      <c r="D15634" s="162" t="n">
        <v>0.002503</v>
      </c>
      <c r="E15634" s="162" t="n">
        <v>17.73</v>
      </c>
    </row>
    <row r="15635">
      <c r="B15635" s="161" t="n">
        <v>32975</v>
      </c>
      <c r="C15635" s="162" t="n">
        <v>344.34</v>
      </c>
      <c r="D15635" s="162" t="n">
        <v>0.009284000000000001</v>
      </c>
      <c r="E15635" s="162" t="n">
        <v>19.8</v>
      </c>
    </row>
    <row r="15636">
      <c r="B15636" s="161" t="n">
        <v>32979</v>
      </c>
      <c r="C15636" s="162" t="n">
        <v>344.74</v>
      </c>
      <c r="D15636" s="162" t="n">
        <v>0.010078</v>
      </c>
      <c r="E15636" s="162" t="n">
        <v>20.75</v>
      </c>
    </row>
    <row r="15637">
      <c r="B15637" s="161" t="n">
        <v>32980</v>
      </c>
      <c r="C15637" s="162" t="n">
        <v>344.68</v>
      </c>
      <c r="D15637" s="162" t="n">
        <v>0.009513000000000001</v>
      </c>
      <c r="E15637" s="162" t="n">
        <v>20.38</v>
      </c>
    </row>
    <row r="15638">
      <c r="B15638" s="161" t="n">
        <v>32981</v>
      </c>
      <c r="C15638" s="162" t="n">
        <v>340.72</v>
      </c>
      <c r="D15638" s="162" t="n">
        <v>-0.002357</v>
      </c>
      <c r="E15638" s="162" t="n">
        <v>22.67</v>
      </c>
    </row>
    <row r="15639">
      <c r="B15639" s="161" t="n">
        <v>32982</v>
      </c>
      <c r="C15639" s="162" t="n">
        <v>338.09</v>
      </c>
      <c r="D15639" s="162" t="n">
        <v>-0.010362</v>
      </c>
      <c r="E15639" s="162" t="n">
        <v>22.46</v>
      </c>
    </row>
    <row r="15640">
      <c r="B15640" s="161" t="n">
        <v>32983</v>
      </c>
      <c r="C15640" s="162" t="n">
        <v>335.12</v>
      </c>
      <c r="D15640" s="162" t="n">
        <v>-0.019384</v>
      </c>
      <c r="E15640" s="162" t="n">
        <v>23.33</v>
      </c>
    </row>
    <row r="15641">
      <c r="B15641" s="161" t="n">
        <v>32986</v>
      </c>
      <c r="C15641" s="162" t="n">
        <v>331.05</v>
      </c>
      <c r="D15641" s="162" t="n">
        <v>-0.031693</v>
      </c>
      <c r="E15641" s="162" t="n">
        <v>24.16</v>
      </c>
    </row>
    <row r="15642">
      <c r="B15642" s="161" t="n">
        <v>32987</v>
      </c>
      <c r="C15642" s="162" t="n">
        <v>330.36</v>
      </c>
      <c r="D15642" s="162" t="n">
        <v>-0.033827</v>
      </c>
      <c r="E15642" s="162" t="n">
        <v>21.7</v>
      </c>
    </row>
    <row r="15643">
      <c r="B15643" s="161" t="n">
        <v>32988</v>
      </c>
      <c r="C15643" s="162" t="n">
        <v>332.03</v>
      </c>
      <c r="D15643" s="162" t="n">
        <v>-0.028833</v>
      </c>
      <c r="E15643" s="162" t="n">
        <v>20.86</v>
      </c>
    </row>
    <row r="15644">
      <c r="B15644" s="161" t="n">
        <v>32989</v>
      </c>
      <c r="C15644" s="162" t="n">
        <v>332.92</v>
      </c>
      <c r="D15644" s="162" t="n">
        <v>-0.026201</v>
      </c>
      <c r="E15644" s="162" t="n">
        <v>20.25</v>
      </c>
    </row>
    <row r="15645">
      <c r="B15645" s="161" t="n">
        <v>32990</v>
      </c>
      <c r="C15645" s="162" t="n">
        <v>329.11</v>
      </c>
      <c r="D15645" s="162" t="n">
        <v>-0.037699</v>
      </c>
      <c r="E15645" s="162" t="n">
        <v>22.19</v>
      </c>
    </row>
    <row r="15646">
      <c r="B15646" s="161" t="n">
        <v>32993</v>
      </c>
      <c r="C15646" s="162" t="n">
        <v>330.8</v>
      </c>
      <c r="D15646" s="162" t="n">
        <v>-0.032562</v>
      </c>
      <c r="E15646" s="162" t="n">
        <v>19.52</v>
      </c>
    </row>
    <row r="15647">
      <c r="B15647" s="161" t="n">
        <v>32994</v>
      </c>
      <c r="C15647" s="162" t="n">
        <v>332.25</v>
      </c>
      <c r="D15647" s="162" t="n">
        <v>-0.028185</v>
      </c>
      <c r="E15647" s="162" t="n">
        <v>18.43</v>
      </c>
    </row>
    <row r="15648">
      <c r="B15648" s="161" t="n">
        <v>32995</v>
      </c>
      <c r="C15648" s="162" t="n">
        <v>334.48</v>
      </c>
      <c r="D15648" s="162" t="n">
        <v>-0.021542</v>
      </c>
      <c r="E15648" s="162" t="n">
        <v>19.32</v>
      </c>
    </row>
    <row r="15649">
      <c r="B15649" s="161" t="n">
        <v>32996</v>
      </c>
      <c r="C15649" s="162" t="n">
        <v>335.57</v>
      </c>
      <c r="D15649" s="162" t="n">
        <v>-0.018286</v>
      </c>
      <c r="E15649" s="162" t="n">
        <v>17.81</v>
      </c>
    </row>
    <row r="15650">
      <c r="B15650" s="161" t="n">
        <v>32997</v>
      </c>
      <c r="C15650" s="162" t="n">
        <v>338.39</v>
      </c>
      <c r="D15650" s="162" t="n">
        <v>-0.009989</v>
      </c>
      <c r="E15650" s="162" t="n">
        <v>17.28</v>
      </c>
    </row>
    <row r="15651">
      <c r="B15651" s="161" t="n">
        <v>33000</v>
      </c>
      <c r="C15651" s="162" t="n">
        <v>340.53</v>
      </c>
      <c r="D15651" s="162" t="n">
        <v>-0.003753</v>
      </c>
      <c r="E15651" s="162" t="n">
        <v>17.65</v>
      </c>
    </row>
    <row r="15652">
      <c r="B15652" s="161" t="n">
        <v>33001</v>
      </c>
      <c r="C15652" s="162" t="n">
        <v>342.01</v>
      </c>
      <c r="D15652" s="162" t="n">
        <v>0.000462</v>
      </c>
      <c r="E15652" s="162" t="n">
        <v>18.49</v>
      </c>
    </row>
    <row r="15653">
      <c r="B15653" s="161" t="n">
        <v>33002</v>
      </c>
      <c r="C15653" s="162" t="n">
        <v>342.86</v>
      </c>
      <c r="D15653" s="162" t="n">
        <v>0.002813</v>
      </c>
      <c r="E15653" s="162" t="n">
        <v>18.64</v>
      </c>
    </row>
    <row r="15654">
      <c r="B15654" s="161" t="n">
        <v>33003</v>
      </c>
      <c r="C15654" s="162" t="n">
        <v>343.82</v>
      </c>
      <c r="D15654" s="162" t="n">
        <v>0.005525</v>
      </c>
      <c r="E15654" s="162" t="n">
        <v>18.59</v>
      </c>
    </row>
    <row r="15655">
      <c r="B15655" s="161" t="n">
        <v>33004</v>
      </c>
      <c r="C15655" s="162" t="n">
        <v>352</v>
      </c>
      <c r="D15655" s="162" t="n">
        <v>0.028891</v>
      </c>
      <c r="E15655" s="162" t="n">
        <v>19.81</v>
      </c>
    </row>
    <row r="15656">
      <c r="B15656" s="161" t="n">
        <v>33007</v>
      </c>
      <c r="C15656" s="162" t="n">
        <v>354.75</v>
      </c>
      <c r="D15656" s="162" t="n">
        <v>0.036489</v>
      </c>
      <c r="E15656" s="162" t="n">
        <v>20.14</v>
      </c>
    </row>
    <row r="15657">
      <c r="B15657" s="161" t="n">
        <v>33008</v>
      </c>
      <c r="C15657" s="162" t="n">
        <v>354.28</v>
      </c>
      <c r="D15657" s="162" t="n">
        <v>0.035044</v>
      </c>
      <c r="E15657" s="162" t="n">
        <v>19.49</v>
      </c>
    </row>
    <row r="15658">
      <c r="B15658" s="161" t="n">
        <v>33009</v>
      </c>
      <c r="C15658" s="162" t="n">
        <v>354</v>
      </c>
      <c r="D15658" s="162" t="n">
        <v>0.034103</v>
      </c>
      <c r="E15658" s="162" t="n">
        <v>17.71</v>
      </c>
    </row>
    <row r="15659">
      <c r="B15659" s="161" t="n">
        <v>33010</v>
      </c>
      <c r="C15659" s="162" t="n">
        <v>354.47</v>
      </c>
      <c r="D15659" s="162" t="n">
        <v>0.035282</v>
      </c>
      <c r="E15659" s="162" t="n">
        <v>17.27</v>
      </c>
    </row>
    <row r="15660">
      <c r="B15660" s="161" t="n">
        <v>33011</v>
      </c>
      <c r="C15660" s="162" t="n">
        <v>354.64</v>
      </c>
      <c r="D15660" s="162" t="n">
        <v>0.035617</v>
      </c>
      <c r="E15660" s="162" t="n">
        <v>17.2</v>
      </c>
    </row>
    <row r="15661">
      <c r="B15661" s="161" t="n">
        <v>33014</v>
      </c>
      <c r="C15661" s="162" t="n">
        <v>358</v>
      </c>
      <c r="D15661" s="162" t="n">
        <v>0.044841</v>
      </c>
      <c r="E15661" s="162" t="n">
        <v>16.72</v>
      </c>
    </row>
    <row r="15662">
      <c r="B15662" s="161" t="n">
        <v>33015</v>
      </c>
      <c r="C15662" s="162" t="n">
        <v>358.43</v>
      </c>
      <c r="D15662" s="162" t="n">
        <v>0.04591</v>
      </c>
      <c r="E15662" s="162" t="n">
        <v>17.84</v>
      </c>
    </row>
    <row r="15663">
      <c r="B15663" s="161" t="n">
        <v>33016</v>
      </c>
      <c r="C15663" s="162" t="n">
        <v>359.29</v>
      </c>
      <c r="D15663" s="162" t="n">
        <v>0.048161</v>
      </c>
      <c r="E15663" s="162" t="n">
        <v>17.18</v>
      </c>
    </row>
    <row r="15664">
      <c r="B15664" s="161" t="n">
        <v>33017</v>
      </c>
      <c r="C15664" s="162" t="n">
        <v>358.41</v>
      </c>
      <c r="D15664" s="162" t="n">
        <v>0.045541</v>
      </c>
      <c r="E15664" s="162" t="n">
        <v>17.7</v>
      </c>
    </row>
    <row r="15665">
      <c r="B15665" s="161" t="n">
        <v>33018</v>
      </c>
      <c r="C15665" s="162" t="n">
        <v>354.58</v>
      </c>
      <c r="D15665" s="162" t="n">
        <v>0.034705</v>
      </c>
      <c r="E15665" s="162" t="n">
        <v>17.32</v>
      </c>
    </row>
    <row r="15666">
      <c r="B15666" s="161" t="n">
        <v>33022</v>
      </c>
      <c r="C15666" s="162" t="n">
        <v>360.65</v>
      </c>
      <c r="D15666" s="162" t="n">
        <v>0.051447</v>
      </c>
      <c r="E15666" s="162" t="n">
        <v>18.75</v>
      </c>
    </row>
    <row r="15667">
      <c r="B15667" s="161" t="n">
        <v>33023</v>
      </c>
      <c r="C15667" s="162" t="n">
        <v>360.86</v>
      </c>
      <c r="D15667" s="162" t="n">
        <v>0.051769</v>
      </c>
      <c r="E15667" s="162" t="n">
        <v>17.44</v>
      </c>
    </row>
    <row r="15668">
      <c r="B15668" s="161" t="n">
        <v>33024</v>
      </c>
      <c r="C15668" s="162" t="n">
        <v>361.23</v>
      </c>
      <c r="D15668" s="162" t="n">
        <v>0.052553</v>
      </c>
      <c r="E15668" s="162" t="n">
        <v>17.37</v>
      </c>
    </row>
    <row r="15669">
      <c r="B15669" s="161" t="n">
        <v>33025</v>
      </c>
      <c r="C15669" s="162" t="n">
        <v>363.16</v>
      </c>
      <c r="D15669" s="162" t="n">
        <v>0.057626</v>
      </c>
      <c r="E15669" s="162" t="n">
        <v>17.09</v>
      </c>
    </row>
    <row r="15670">
      <c r="B15670" s="161" t="n">
        <v>33028</v>
      </c>
      <c r="C15670" s="162" t="n">
        <v>367.4</v>
      </c>
      <c r="D15670" s="162" t="n">
        <v>0.068899</v>
      </c>
      <c r="E15670" s="162" t="n">
        <v>18.39</v>
      </c>
    </row>
    <row r="15671">
      <c r="B15671" s="161" t="n">
        <v>33029</v>
      </c>
      <c r="C15671" s="162" t="n">
        <v>366.64</v>
      </c>
      <c r="D15671" s="162" t="n">
        <v>0.066528</v>
      </c>
      <c r="E15671" s="162" t="n">
        <v>18.97</v>
      </c>
    </row>
    <row r="15672">
      <c r="B15672" s="161" t="n">
        <v>33030</v>
      </c>
      <c r="C15672" s="162" t="n">
        <v>364.96</v>
      </c>
      <c r="D15672" s="162" t="n">
        <v>0.061581</v>
      </c>
      <c r="E15672" s="162" t="n">
        <v>17.42</v>
      </c>
    </row>
    <row r="15673">
      <c r="B15673" s="161" t="n">
        <v>33031</v>
      </c>
      <c r="C15673" s="162" t="n">
        <v>363.15</v>
      </c>
      <c r="D15673" s="162" t="n">
        <v>0.05629</v>
      </c>
      <c r="E15673" s="162" t="n">
        <v>16.88</v>
      </c>
    </row>
    <row r="15674">
      <c r="B15674" s="161" t="n">
        <v>33032</v>
      </c>
      <c r="C15674" s="162" t="n">
        <v>358.71</v>
      </c>
      <c r="D15674" s="162" t="n">
        <v>0.043784</v>
      </c>
      <c r="E15674" s="162" t="n">
        <v>17.58</v>
      </c>
    </row>
    <row r="15675">
      <c r="B15675" s="161" t="n">
        <v>33035</v>
      </c>
      <c r="C15675" s="162" t="n">
        <v>361.63</v>
      </c>
      <c r="D15675" s="162" t="n">
        <v>0.051744</v>
      </c>
      <c r="E15675" s="162" t="n">
        <v>16.34</v>
      </c>
    </row>
    <row r="15676">
      <c r="B15676" s="161" t="n">
        <v>33036</v>
      </c>
      <c r="C15676" s="162" t="n">
        <v>366.25</v>
      </c>
      <c r="D15676" s="162" t="n">
        <v>0.06421</v>
      </c>
      <c r="E15676" s="162" t="n">
        <v>16.6</v>
      </c>
    </row>
    <row r="15677">
      <c r="B15677" s="161" t="n">
        <v>33037</v>
      </c>
      <c r="C15677" s="162" t="n">
        <v>364.9</v>
      </c>
      <c r="D15677" s="162" t="n">
        <v>0.06033</v>
      </c>
      <c r="E15677" s="162" t="n">
        <v>17.38</v>
      </c>
    </row>
    <row r="15678">
      <c r="B15678" s="161" t="n">
        <v>33038</v>
      </c>
      <c r="C15678" s="162" t="n">
        <v>362.9</v>
      </c>
      <c r="D15678" s="162" t="n">
        <v>0.054644</v>
      </c>
      <c r="E15678" s="162" t="n">
        <v>17.4</v>
      </c>
    </row>
    <row r="15679">
      <c r="B15679" s="161" t="n">
        <v>33039</v>
      </c>
      <c r="C15679" s="162" t="n">
        <v>362.91</v>
      </c>
      <c r="D15679" s="162" t="n">
        <v>0.054493</v>
      </c>
      <c r="E15679" s="162" t="n">
        <v>15.9</v>
      </c>
    </row>
    <row r="15680">
      <c r="B15680" s="161" t="n">
        <v>33042</v>
      </c>
      <c r="C15680" s="162" t="n">
        <v>356.88</v>
      </c>
      <c r="D15680" s="162" t="n">
        <v>0.037659</v>
      </c>
      <c r="E15680" s="162" t="n">
        <v>17.71</v>
      </c>
    </row>
    <row r="15681">
      <c r="B15681" s="161" t="n">
        <v>33043</v>
      </c>
      <c r="C15681" s="162" t="n">
        <v>358.47</v>
      </c>
      <c r="D15681" s="162" t="n">
        <v>0.042036</v>
      </c>
      <c r="E15681" s="162" t="n">
        <v>15.23</v>
      </c>
    </row>
    <row r="15682">
      <c r="B15682" s="161" t="n">
        <v>33044</v>
      </c>
      <c r="C15682" s="162" t="n">
        <v>359.1</v>
      </c>
      <c r="D15682" s="162" t="n">
        <v>0.043696</v>
      </c>
      <c r="E15682" s="162" t="n">
        <v>15.27</v>
      </c>
    </row>
    <row r="15683">
      <c r="B15683" s="161" t="n">
        <v>33045</v>
      </c>
      <c r="C15683" s="162" t="n">
        <v>360.47</v>
      </c>
      <c r="D15683" s="162" t="n">
        <v>0.047341</v>
      </c>
      <c r="E15683" s="162" t="n">
        <v>14.72</v>
      </c>
    </row>
    <row r="15684">
      <c r="B15684" s="161" t="n">
        <v>33046</v>
      </c>
      <c r="C15684" s="162" t="n">
        <v>355.43</v>
      </c>
      <c r="D15684" s="162" t="n">
        <v>0.033158</v>
      </c>
      <c r="E15684" s="162" t="n">
        <v>19.36</v>
      </c>
    </row>
    <row r="15685">
      <c r="B15685" s="161" t="n">
        <v>33049</v>
      </c>
      <c r="C15685" s="162" t="n">
        <v>352.31</v>
      </c>
      <c r="D15685" s="162" t="n">
        <v>0.024289</v>
      </c>
      <c r="E15685" s="162" t="n">
        <v>17.06</v>
      </c>
    </row>
    <row r="15686">
      <c r="B15686" s="161" t="n">
        <v>33050</v>
      </c>
      <c r="C15686" s="162" t="n">
        <v>352.06</v>
      </c>
      <c r="D15686" s="162" t="n">
        <v>0.023515</v>
      </c>
      <c r="E15686" s="162" t="n">
        <v>16.29</v>
      </c>
    </row>
    <row r="15687">
      <c r="B15687" s="161" t="n">
        <v>33051</v>
      </c>
      <c r="C15687" s="162" t="n">
        <v>355.14</v>
      </c>
      <c r="D15687" s="162" t="n">
        <v>0.032132</v>
      </c>
      <c r="E15687" s="162" t="n">
        <v>16</v>
      </c>
    </row>
    <row r="15688">
      <c r="B15688" s="161" t="n">
        <v>33052</v>
      </c>
      <c r="C15688" s="162" t="n">
        <v>357.63</v>
      </c>
      <c r="D15688" s="162" t="n">
        <v>0.038942</v>
      </c>
      <c r="E15688" s="162" t="n">
        <v>16.18</v>
      </c>
    </row>
    <row r="15689">
      <c r="B15689" s="161" t="n">
        <v>33053</v>
      </c>
      <c r="C15689" s="162" t="n">
        <v>358.02</v>
      </c>
      <c r="D15689" s="162" t="n">
        <v>0.039816</v>
      </c>
      <c r="E15689" s="162" t="n">
        <v>15.5</v>
      </c>
    </row>
    <row r="15690">
      <c r="B15690" s="161" t="n">
        <v>33056</v>
      </c>
      <c r="C15690" s="162" t="n">
        <v>359.54</v>
      </c>
      <c r="D15690" s="162" t="n">
        <v>0.043842</v>
      </c>
      <c r="E15690" s="162" t="n">
        <v>16.26</v>
      </c>
    </row>
    <row r="15691">
      <c r="B15691" s="161" t="n">
        <v>33057</v>
      </c>
      <c r="C15691" s="162" t="n">
        <v>360.16</v>
      </c>
      <c r="D15691" s="162" t="n">
        <v>0.04537</v>
      </c>
      <c r="E15691" s="162" t="n">
        <v>16.11</v>
      </c>
    </row>
    <row r="15692">
      <c r="B15692" s="161" t="n">
        <v>33059</v>
      </c>
      <c r="C15692" s="162" t="n">
        <v>355.68</v>
      </c>
      <c r="D15692" s="162" t="n">
        <v>0.03272</v>
      </c>
      <c r="E15692" s="162" t="n">
        <v>17.25</v>
      </c>
    </row>
    <row r="15693">
      <c r="B15693" s="161" t="n">
        <v>33060</v>
      </c>
      <c r="C15693" s="162" t="n">
        <v>358.42</v>
      </c>
      <c r="D15693" s="162" t="n">
        <v>0.040221</v>
      </c>
      <c r="E15693" s="162" t="n">
        <v>16.41</v>
      </c>
    </row>
    <row r="15694">
      <c r="B15694" s="161" t="n">
        <v>33063</v>
      </c>
      <c r="C15694" s="162" t="n">
        <v>359.52</v>
      </c>
      <c r="D15694" s="162" t="n">
        <v>0.043085</v>
      </c>
      <c r="E15694" s="162" t="n">
        <v>16.66</v>
      </c>
    </row>
    <row r="15695">
      <c r="B15695" s="161" t="n">
        <v>33064</v>
      </c>
      <c r="C15695" s="162" t="n">
        <v>356.49</v>
      </c>
      <c r="D15695" s="162" t="n">
        <v>0.034484</v>
      </c>
      <c r="E15695" s="162" t="n">
        <v>16.92</v>
      </c>
    </row>
    <row r="15696">
      <c r="B15696" s="161" t="n">
        <v>33065</v>
      </c>
      <c r="C15696" s="162" t="n">
        <v>361.23</v>
      </c>
      <c r="D15696" s="162" t="n">
        <v>0.047446</v>
      </c>
      <c r="E15696" s="162" t="n">
        <v>16.68</v>
      </c>
    </row>
    <row r="15697">
      <c r="B15697" s="161" t="n">
        <v>33066</v>
      </c>
      <c r="C15697" s="162" t="n">
        <v>365.44</v>
      </c>
      <c r="D15697" s="162" t="n">
        <v>0.058727</v>
      </c>
      <c r="E15697" s="162" t="n">
        <v>17.06</v>
      </c>
    </row>
    <row r="15698">
      <c r="B15698" s="161" t="n">
        <v>33067</v>
      </c>
      <c r="C15698" s="162" t="n">
        <v>367.31</v>
      </c>
      <c r="D15698" s="162" t="n">
        <v>0.063508</v>
      </c>
      <c r="E15698" s="162" t="n">
        <v>17.09</v>
      </c>
    </row>
    <row r="15699">
      <c r="B15699" s="161" t="n">
        <v>33070</v>
      </c>
      <c r="C15699" s="162" t="n">
        <v>368.95</v>
      </c>
      <c r="D15699" s="162" t="n">
        <v>0.06766800000000001</v>
      </c>
      <c r="E15699" s="162" t="n">
        <v>16.75</v>
      </c>
    </row>
    <row r="15700">
      <c r="B15700" s="161" t="n">
        <v>33071</v>
      </c>
      <c r="C15700" s="162" t="n">
        <v>367.52</v>
      </c>
      <c r="D15700" s="162" t="n">
        <v>0.06351900000000001</v>
      </c>
      <c r="E15700" s="162" t="n">
        <v>16.66</v>
      </c>
    </row>
    <row r="15701">
      <c r="B15701" s="161" t="n">
        <v>33072</v>
      </c>
      <c r="C15701" s="162" t="n">
        <v>364.22</v>
      </c>
      <c r="D15701" s="162" t="n">
        <v>0.054305</v>
      </c>
      <c r="E15701" s="162" t="n">
        <v>18.9</v>
      </c>
    </row>
    <row r="15702">
      <c r="B15702" s="161" t="n">
        <v>33073</v>
      </c>
      <c r="C15702" s="162" t="n">
        <v>365.32</v>
      </c>
      <c r="D15702" s="162" t="n">
        <v>0.057167</v>
      </c>
      <c r="E15702" s="162" t="n">
        <v>18.56</v>
      </c>
    </row>
    <row r="15703">
      <c r="B15703" s="161" t="n">
        <v>33074</v>
      </c>
      <c r="C15703" s="162" t="n">
        <v>361.61</v>
      </c>
      <c r="D15703" s="162" t="n">
        <v>0.046892</v>
      </c>
      <c r="E15703" s="162" t="n">
        <v>15.63</v>
      </c>
    </row>
    <row r="15704">
      <c r="B15704" s="161" t="n">
        <v>33077</v>
      </c>
      <c r="C15704" s="162" t="n">
        <v>355.31</v>
      </c>
      <c r="D15704" s="162" t="n">
        <v>0.029341</v>
      </c>
      <c r="E15704" s="162" t="n">
        <v>23.68</v>
      </c>
    </row>
    <row r="15705">
      <c r="B15705" s="161" t="n">
        <v>33078</v>
      </c>
      <c r="C15705" s="162" t="n">
        <v>355.79</v>
      </c>
      <c r="D15705" s="162" t="n">
        <v>0.030734</v>
      </c>
      <c r="E15705" s="162" t="n">
        <v>21.79</v>
      </c>
    </row>
    <row r="15706">
      <c r="B15706" s="161" t="n">
        <v>33079</v>
      </c>
      <c r="C15706" s="162" t="n">
        <v>357.09</v>
      </c>
      <c r="D15706" s="162" t="n">
        <v>0.03442</v>
      </c>
      <c r="E15706" s="162" t="n">
        <v>20.19</v>
      </c>
    </row>
    <row r="15707">
      <c r="B15707" s="161" t="n">
        <v>33080</v>
      </c>
      <c r="C15707" s="162" t="n">
        <v>355.91</v>
      </c>
      <c r="D15707" s="162" t="n">
        <v>0.031157</v>
      </c>
      <c r="E15707" s="162" t="n">
        <v>20.26</v>
      </c>
    </row>
    <row r="15708">
      <c r="B15708" s="161" t="n">
        <v>33081</v>
      </c>
      <c r="C15708" s="162" t="n">
        <v>353.44</v>
      </c>
      <c r="D15708" s="162" t="n">
        <v>0.024244</v>
      </c>
      <c r="E15708" s="162" t="n">
        <v>21.12</v>
      </c>
    </row>
    <row r="15709">
      <c r="B15709" s="161" t="n">
        <v>33084</v>
      </c>
      <c r="C15709" s="162" t="n">
        <v>355.55</v>
      </c>
      <c r="D15709" s="162" t="n">
        <v>0.030194</v>
      </c>
      <c r="E15709" s="162" t="n">
        <v>21.16</v>
      </c>
    </row>
    <row r="15710">
      <c r="B15710" s="161" t="n">
        <v>33085</v>
      </c>
      <c r="C15710" s="162" t="n">
        <v>356.15</v>
      </c>
      <c r="D15710" s="162" t="n">
        <v>0.031554</v>
      </c>
      <c r="E15710" s="162" t="n">
        <v>21.11</v>
      </c>
    </row>
    <row r="15711">
      <c r="B15711" s="161" t="n">
        <v>33086</v>
      </c>
      <c r="C15711" s="162" t="n">
        <v>355.52</v>
      </c>
      <c r="D15711" s="162" t="n">
        <v>0.0296</v>
      </c>
      <c r="E15711" s="162" t="n">
        <v>21.64</v>
      </c>
    </row>
    <row r="15712">
      <c r="B15712" s="161" t="n">
        <v>33087</v>
      </c>
      <c r="C15712" s="162" t="n">
        <v>351.48</v>
      </c>
      <c r="D15712" s="162" t="n">
        <v>0.018022</v>
      </c>
      <c r="E15712" s="162" t="n">
        <v>20.43</v>
      </c>
    </row>
    <row r="15713">
      <c r="B15713" s="161" t="n">
        <v>33088</v>
      </c>
      <c r="C15713" s="162" t="n">
        <v>344.86</v>
      </c>
      <c r="D15713" s="162" t="n">
        <v>-0.001038</v>
      </c>
      <c r="E15713" s="162" t="n">
        <v>28.74</v>
      </c>
    </row>
    <row r="15714">
      <c r="B15714" s="161" t="n">
        <v>33091</v>
      </c>
      <c r="C15714" s="162" t="n">
        <v>334.43</v>
      </c>
      <c r="D15714" s="162" t="n">
        <v>-0.031565</v>
      </c>
      <c r="E15714" s="162" t="n">
        <v>35.91</v>
      </c>
    </row>
    <row r="15715">
      <c r="B15715" s="161" t="n">
        <v>33092</v>
      </c>
      <c r="C15715" s="162" t="n">
        <v>334.83</v>
      </c>
      <c r="D15715" s="162" t="n">
        <v>-0.030191</v>
      </c>
      <c r="E15715" s="162" t="n">
        <v>32.75</v>
      </c>
    </row>
    <row r="15716">
      <c r="B15716" s="161" t="n">
        <v>33093</v>
      </c>
      <c r="C15716" s="162" t="n">
        <v>338.35</v>
      </c>
      <c r="D15716" s="162" t="n">
        <v>-0.019639</v>
      </c>
      <c r="E15716" s="162" t="n">
        <v>28.27</v>
      </c>
    </row>
    <row r="15717">
      <c r="B15717" s="161" t="n">
        <v>33094</v>
      </c>
      <c r="C15717" s="162" t="n">
        <v>339.94</v>
      </c>
      <c r="D15717" s="162" t="n">
        <v>-0.014896</v>
      </c>
      <c r="E15717" s="162" t="n">
        <v>24.39</v>
      </c>
    </row>
    <row r="15718">
      <c r="B15718" s="161" t="n">
        <v>33095</v>
      </c>
      <c r="C15718" s="162" t="n">
        <v>335.52</v>
      </c>
      <c r="D15718" s="162" t="n">
        <v>-0.027882</v>
      </c>
      <c r="E15718" s="162" t="n">
        <v>25.75</v>
      </c>
    </row>
    <row r="15719">
      <c r="B15719" s="161" t="n">
        <v>33098</v>
      </c>
      <c r="C15719" s="162" t="n">
        <v>338.84</v>
      </c>
      <c r="D15719" s="162" t="n">
        <v>-0.018049</v>
      </c>
      <c r="E15719" s="162" t="n">
        <v>25.74</v>
      </c>
    </row>
    <row r="15720">
      <c r="B15720" s="161" t="n">
        <v>33099</v>
      </c>
      <c r="C15720" s="162" t="n">
        <v>339.39</v>
      </c>
      <c r="D15720" s="162" t="n">
        <v>-0.01649</v>
      </c>
      <c r="E15720" s="162" t="n">
        <v>24.18</v>
      </c>
    </row>
    <row r="15721">
      <c r="B15721" s="161" t="n">
        <v>33100</v>
      </c>
      <c r="C15721" s="162" t="n">
        <v>340.06</v>
      </c>
      <c r="D15721" s="162" t="n">
        <v>-0.01459</v>
      </c>
      <c r="E15721" s="162" t="n">
        <v>23.31</v>
      </c>
    </row>
    <row r="15722">
      <c r="B15722" s="161" t="n">
        <v>33101</v>
      </c>
      <c r="C15722" s="162" t="n">
        <v>332.39</v>
      </c>
      <c r="D15722" s="162" t="n">
        <v>-0.037288</v>
      </c>
      <c r="E15722" s="162" t="n">
        <v>27.16</v>
      </c>
    </row>
    <row r="15723">
      <c r="B15723" s="161" t="n">
        <v>33102</v>
      </c>
      <c r="C15723" s="162" t="n">
        <v>327.83</v>
      </c>
      <c r="D15723" s="162" t="n">
        <v>-0.050908</v>
      </c>
      <c r="E15723" s="162" t="n">
        <v>27.53</v>
      </c>
    </row>
    <row r="15724">
      <c r="B15724" s="161" t="n">
        <v>33105</v>
      </c>
      <c r="C15724" s="162" t="n">
        <v>328.51</v>
      </c>
      <c r="D15724" s="162" t="n">
        <v>-0.048691</v>
      </c>
      <c r="E15724" s="162" t="n">
        <v>26.46</v>
      </c>
    </row>
    <row r="15725">
      <c r="B15725" s="161" t="n">
        <v>33106</v>
      </c>
      <c r="C15725" s="162" t="n">
        <v>321.86</v>
      </c>
      <c r="D15725" s="162" t="n">
        <v>-0.068913</v>
      </c>
      <c r="E15725" s="162" t="n">
        <v>28.9</v>
      </c>
    </row>
    <row r="15726">
      <c r="B15726" s="161" t="n">
        <v>33107</v>
      </c>
      <c r="C15726" s="162" t="n">
        <v>316.55</v>
      </c>
      <c r="D15726" s="162" t="n">
        <v>-0.085316</v>
      </c>
      <c r="E15726" s="162" t="n">
        <v>30.55</v>
      </c>
    </row>
    <row r="15727">
      <c r="B15727" s="161" t="n">
        <v>33108</v>
      </c>
      <c r="C15727" s="162" t="n">
        <v>307.06</v>
      </c>
      <c r="D15727" s="162" t="n">
        <v>-0.115351</v>
      </c>
      <c r="E15727" s="162" t="n">
        <v>36.47</v>
      </c>
    </row>
    <row r="15728">
      <c r="B15728" s="161" t="n">
        <v>33109</v>
      </c>
      <c r="C15728" s="162" t="n">
        <v>311.51</v>
      </c>
      <c r="D15728" s="162" t="n">
        <v>-0.100576</v>
      </c>
      <c r="E15728" s="162" t="n">
        <v>33.93</v>
      </c>
    </row>
    <row r="15729">
      <c r="B15729" s="161" t="n">
        <v>33112</v>
      </c>
      <c r="C15729" s="162" t="n">
        <v>321.44</v>
      </c>
      <c r="D15729" s="162" t="n">
        <v>-0.068977</v>
      </c>
      <c r="E15729" s="162" t="n">
        <v>29.63</v>
      </c>
    </row>
    <row r="15730">
      <c r="B15730" s="161" t="n">
        <v>33113</v>
      </c>
      <c r="C15730" s="162" t="n">
        <v>321.34</v>
      </c>
      <c r="D15730" s="162" t="n">
        <v>-0.069031</v>
      </c>
      <c r="E15730" s="162" t="n">
        <v>29.12</v>
      </c>
    </row>
    <row r="15731">
      <c r="B15731" s="161" t="n">
        <v>33114</v>
      </c>
      <c r="C15731" s="162" t="n">
        <v>324.19</v>
      </c>
      <c r="D15731" s="162" t="n">
        <v>-0.059978</v>
      </c>
      <c r="E15731" s="162" t="n">
        <v>27.38</v>
      </c>
    </row>
    <row r="15732">
      <c r="B15732" s="161" t="n">
        <v>33115</v>
      </c>
      <c r="C15732" s="162" t="n">
        <v>318.71</v>
      </c>
      <c r="D15732" s="162" t="n">
        <v>-0.07674599999999999</v>
      </c>
      <c r="E15732" s="162" t="n">
        <v>29.89</v>
      </c>
    </row>
    <row r="15733">
      <c r="B15733" s="161" t="n">
        <v>33116</v>
      </c>
      <c r="C15733" s="162" t="n">
        <v>322.56</v>
      </c>
      <c r="D15733" s="162" t="n">
        <v>-0.06447700000000001</v>
      </c>
      <c r="E15733" s="162" t="n">
        <v>29.9</v>
      </c>
    </row>
    <row r="15734">
      <c r="B15734" s="161" t="n">
        <v>33120</v>
      </c>
      <c r="C15734" s="162" t="n">
        <v>323.09</v>
      </c>
      <c r="D15734" s="162" t="n">
        <v>-0.062581</v>
      </c>
      <c r="E15734" s="162" t="n">
        <v>29.58</v>
      </c>
    </row>
    <row r="15735">
      <c r="B15735" s="161" t="n">
        <v>33121</v>
      </c>
      <c r="C15735" s="162" t="n">
        <v>324.39</v>
      </c>
      <c r="D15735" s="162" t="n">
        <v>-0.058315</v>
      </c>
      <c r="E15735" s="162" t="n">
        <v>28.52</v>
      </c>
    </row>
    <row r="15736">
      <c r="B15736" s="161" t="n">
        <v>33122</v>
      </c>
      <c r="C15736" s="162" t="n">
        <v>320.46</v>
      </c>
      <c r="D15736" s="162" t="n">
        <v>-0.070229</v>
      </c>
      <c r="E15736" s="162" t="n">
        <v>30.19</v>
      </c>
    </row>
    <row r="15737">
      <c r="B15737" s="161" t="n">
        <v>33123</v>
      </c>
      <c r="C15737" s="162" t="n">
        <v>323.4</v>
      </c>
      <c r="D15737" s="162" t="n">
        <v>-0.060861</v>
      </c>
      <c r="E15737" s="162" t="n">
        <v>28.73</v>
      </c>
    </row>
    <row r="15738">
      <c r="B15738" s="161" t="n">
        <v>33126</v>
      </c>
      <c r="C15738" s="162" t="n">
        <v>321.63</v>
      </c>
      <c r="D15738" s="162" t="n">
        <v>-0.066054</v>
      </c>
      <c r="E15738" s="162" t="n">
        <v>29.34</v>
      </c>
    </row>
    <row r="15739">
      <c r="B15739" s="161" t="n">
        <v>33127</v>
      </c>
      <c r="C15739" s="162" t="n">
        <v>321.04</v>
      </c>
      <c r="D15739" s="162" t="n">
        <v>-0.06755700000000001</v>
      </c>
      <c r="E15739" s="162" t="n">
        <v>28.38</v>
      </c>
    </row>
    <row r="15740">
      <c r="B15740" s="161" t="n">
        <v>33128</v>
      </c>
      <c r="C15740" s="162" t="n">
        <v>322.54</v>
      </c>
      <c r="D15740" s="162" t="n">
        <v>-0.062559</v>
      </c>
      <c r="E15740" s="162" t="n">
        <v>28.12</v>
      </c>
    </row>
    <row r="15741">
      <c r="B15741" s="161" t="n">
        <v>33129</v>
      </c>
      <c r="C15741" s="162" t="n">
        <v>318.65</v>
      </c>
      <c r="D15741" s="162" t="n">
        <v>-0.074298</v>
      </c>
      <c r="E15741" s="162" t="n">
        <v>29.33</v>
      </c>
    </row>
    <row r="15742">
      <c r="B15742" s="161" t="n">
        <v>33130</v>
      </c>
      <c r="C15742" s="162" t="n">
        <v>316.83</v>
      </c>
      <c r="D15742" s="162" t="n">
        <v>-0.079636</v>
      </c>
      <c r="E15742" s="162" t="n">
        <v>30.56</v>
      </c>
    </row>
    <row r="15743">
      <c r="B15743" s="161" t="n">
        <v>33133</v>
      </c>
      <c r="C15743" s="162" t="n">
        <v>317.77</v>
      </c>
      <c r="D15743" s="162" t="n">
        <v>-0.076262</v>
      </c>
      <c r="E15743" s="162" t="n">
        <v>29.55</v>
      </c>
    </row>
    <row r="15744">
      <c r="B15744" s="161" t="n">
        <v>33134</v>
      </c>
      <c r="C15744" s="162" t="n">
        <v>318.6</v>
      </c>
      <c r="D15744" s="162" t="n">
        <v>-0.073187</v>
      </c>
      <c r="E15744" s="162" t="n">
        <v>28.82</v>
      </c>
    </row>
    <row r="15745">
      <c r="B15745" s="161" t="n">
        <v>33135</v>
      </c>
      <c r="C15745" s="162" t="n">
        <v>316.6</v>
      </c>
      <c r="D15745" s="162" t="n">
        <v>-0.078976</v>
      </c>
      <c r="E15745" s="162" t="n">
        <v>27.88</v>
      </c>
    </row>
    <row r="15746">
      <c r="B15746" s="161" t="n">
        <v>33136</v>
      </c>
      <c r="C15746" s="162" t="n">
        <v>311.48</v>
      </c>
      <c r="D15746" s="162" t="n">
        <v>-0.094724</v>
      </c>
      <c r="E15746" s="162" t="n">
        <v>28.66</v>
      </c>
    </row>
    <row r="15747">
      <c r="B15747" s="161" t="n">
        <v>33137</v>
      </c>
      <c r="C15747" s="162" t="n">
        <v>311.32</v>
      </c>
      <c r="D15747" s="162" t="n">
        <v>-0.094694</v>
      </c>
      <c r="E15747" s="162" t="n">
        <v>30.04</v>
      </c>
    </row>
    <row r="15748">
      <c r="B15748" s="161" t="n">
        <v>33140</v>
      </c>
      <c r="C15748" s="162" t="n">
        <v>304.59</v>
      </c>
      <c r="D15748" s="162" t="n">
        <v>-0.11592</v>
      </c>
      <c r="E15748" s="162" t="n">
        <v>30.56</v>
      </c>
    </row>
    <row r="15749">
      <c r="B15749" s="161" t="n">
        <v>33141</v>
      </c>
      <c r="C15749" s="162" t="n">
        <v>308.26</v>
      </c>
      <c r="D15749" s="162" t="n">
        <v>-0.103352</v>
      </c>
      <c r="E15749" s="162" t="n">
        <v>28.81</v>
      </c>
    </row>
    <row r="15750">
      <c r="B15750" s="161" t="n">
        <v>33142</v>
      </c>
      <c r="C15750" s="162" t="n">
        <v>305.06</v>
      </c>
      <c r="D15750" s="162" t="n">
        <v>-0.113151</v>
      </c>
      <c r="E15750" s="162" t="n">
        <v>28.19</v>
      </c>
    </row>
    <row r="15751">
      <c r="B15751" s="161" t="n">
        <v>33143</v>
      </c>
      <c r="C15751" s="162" t="n">
        <v>300.97</v>
      </c>
      <c r="D15751" s="162" t="n">
        <v>-0.125905</v>
      </c>
      <c r="E15751" s="162" t="n">
        <v>28.67</v>
      </c>
    </row>
    <row r="15752">
      <c r="B15752" s="161" t="n">
        <v>33144</v>
      </c>
      <c r="C15752" s="162" t="n">
        <v>306.05</v>
      </c>
      <c r="D15752" s="162" t="n">
        <v>-0.108483</v>
      </c>
      <c r="E15752" s="162" t="n">
        <v>29.11</v>
      </c>
    </row>
    <row r="15753">
      <c r="B15753" s="161" t="n">
        <v>33147</v>
      </c>
      <c r="C15753" s="162" t="n">
        <v>314.94</v>
      </c>
      <c r="D15753" s="162" t="n">
        <v>-0.079322</v>
      </c>
      <c r="E15753" s="162" t="n">
        <v>28.06</v>
      </c>
    </row>
    <row r="15754">
      <c r="B15754" s="161" t="n">
        <v>33148</v>
      </c>
      <c r="C15754" s="162" t="n">
        <v>315.21</v>
      </c>
      <c r="D15754" s="162" t="n">
        <v>-0.077954</v>
      </c>
      <c r="E15754" s="162" t="n">
        <v>27.28</v>
      </c>
    </row>
    <row r="15755">
      <c r="B15755" s="161" t="n">
        <v>33149</v>
      </c>
      <c r="C15755" s="162" t="n">
        <v>311.4</v>
      </c>
      <c r="D15755" s="162" t="n">
        <v>-0.08964</v>
      </c>
      <c r="E15755" s="162" t="n">
        <v>27.9</v>
      </c>
    </row>
    <row r="15756">
      <c r="B15756" s="161" t="n">
        <v>33150</v>
      </c>
      <c r="C15756" s="162" t="n">
        <v>312.69</v>
      </c>
      <c r="D15756" s="162" t="n">
        <v>-0.08506900000000001</v>
      </c>
      <c r="E15756" s="162" t="n">
        <v>27.51</v>
      </c>
    </row>
    <row r="15757">
      <c r="B15757" s="161" t="n">
        <v>33151</v>
      </c>
      <c r="C15757" s="162" t="n">
        <v>311.5</v>
      </c>
      <c r="D15757" s="162" t="n">
        <v>-0.088422</v>
      </c>
      <c r="E15757" s="162" t="n">
        <v>27.85</v>
      </c>
    </row>
    <row r="15758">
      <c r="B15758" s="161" t="n">
        <v>33154</v>
      </c>
      <c r="C15758" s="162" t="n">
        <v>313.48</v>
      </c>
      <c r="D15758" s="162" t="n">
        <v>-0.081626</v>
      </c>
      <c r="E15758" s="162" t="n">
        <v>28.04</v>
      </c>
    </row>
    <row r="15759">
      <c r="B15759" s="161" t="n">
        <v>33155</v>
      </c>
      <c r="C15759" s="162" t="n">
        <v>305.1</v>
      </c>
      <c r="D15759" s="162" t="n">
        <v>-0.108099</v>
      </c>
      <c r="E15759" s="162" t="n">
        <v>30.71</v>
      </c>
    </row>
    <row r="15760">
      <c r="B15760" s="161" t="n">
        <v>33156</v>
      </c>
      <c r="C15760" s="162" t="n">
        <v>300.39</v>
      </c>
      <c r="D15760" s="162" t="n">
        <v>-0.122974</v>
      </c>
      <c r="E15760" s="162" t="n">
        <v>31.19</v>
      </c>
    </row>
    <row r="15761">
      <c r="B15761" s="161" t="n">
        <v>33157</v>
      </c>
      <c r="C15761" s="162" t="n">
        <v>295.46</v>
      </c>
      <c r="D15761" s="162" t="n">
        <v>-0.138737</v>
      </c>
      <c r="E15761" s="162" t="n">
        <v>33.98</v>
      </c>
    </row>
    <row r="15762">
      <c r="B15762" s="161" t="n">
        <v>33158</v>
      </c>
      <c r="C15762" s="162" t="n">
        <v>300.03</v>
      </c>
      <c r="D15762" s="162" t="n">
        <v>-0.122642</v>
      </c>
      <c r="E15762" s="162" t="n">
        <v>31.94</v>
      </c>
    </row>
    <row r="15763">
      <c r="B15763" s="161" t="n">
        <v>33161</v>
      </c>
      <c r="C15763" s="162" t="n">
        <v>303.23</v>
      </c>
      <c r="D15763" s="162" t="n">
        <v>-0.111293</v>
      </c>
      <c r="E15763" s="162" t="n">
        <v>31.64</v>
      </c>
    </row>
    <row r="15764">
      <c r="B15764" s="161" t="n">
        <v>33162</v>
      </c>
      <c r="C15764" s="162" t="n">
        <v>298.92</v>
      </c>
      <c r="D15764" s="162" t="n">
        <v>-0.124711</v>
      </c>
      <c r="E15764" s="162" t="n">
        <v>31.45</v>
      </c>
    </row>
    <row r="15765">
      <c r="B15765" s="161" t="n">
        <v>33163</v>
      </c>
      <c r="C15765" s="162" t="n">
        <v>298.76</v>
      </c>
      <c r="D15765" s="162" t="n">
        <v>-0.12436</v>
      </c>
      <c r="E15765" s="162" t="n">
        <v>31.37</v>
      </c>
    </row>
    <row r="15766">
      <c r="B15766" s="161" t="n">
        <v>33164</v>
      </c>
      <c r="C15766" s="162" t="n">
        <v>305.74</v>
      </c>
      <c r="D15766" s="162" t="n">
        <v>-0.100528</v>
      </c>
      <c r="E15766" s="162" t="n">
        <v>29.6</v>
      </c>
    </row>
    <row r="15767">
      <c r="B15767" s="161" t="n">
        <v>33165</v>
      </c>
      <c r="C15767" s="162" t="n">
        <v>312.48</v>
      </c>
      <c r="D15767" s="162" t="n">
        <v>-0.078135</v>
      </c>
      <c r="E15767" s="162" t="n">
        <v>27.86</v>
      </c>
    </row>
    <row r="15768">
      <c r="B15768" s="161" t="n">
        <v>33168</v>
      </c>
      <c r="C15768" s="162" t="n">
        <v>314.76</v>
      </c>
      <c r="D15768" s="162" t="n">
        <v>-0.070287</v>
      </c>
      <c r="E15768" s="162" t="n">
        <v>27.27</v>
      </c>
    </row>
    <row r="15769">
      <c r="B15769" s="161" t="n">
        <v>33169</v>
      </c>
      <c r="C15769" s="162" t="n">
        <v>312.36</v>
      </c>
      <c r="D15769" s="162" t="n">
        <v>-0.077389</v>
      </c>
      <c r="E15769" s="162" t="n">
        <v>27.57</v>
      </c>
    </row>
    <row r="15770">
      <c r="B15770" s="161" t="n">
        <v>33170</v>
      </c>
      <c r="C15770" s="162" t="n">
        <v>312.6</v>
      </c>
      <c r="D15770" s="162" t="n">
        <v>-0.07610699999999999</v>
      </c>
      <c r="E15770" s="162" t="n">
        <v>28.28</v>
      </c>
    </row>
    <row r="15771">
      <c r="B15771" s="161" t="n">
        <v>33171</v>
      </c>
      <c r="C15771" s="162" t="n">
        <v>310.17</v>
      </c>
      <c r="D15771" s="162" t="n">
        <v>-0.083342</v>
      </c>
      <c r="E15771" s="162" t="n">
        <v>29.04</v>
      </c>
    </row>
    <row r="15772">
      <c r="B15772" s="161" t="n">
        <v>33172</v>
      </c>
      <c r="C15772" s="162" t="n">
        <v>304.71</v>
      </c>
      <c r="D15772" s="162" t="n">
        <v>-0.10058</v>
      </c>
      <c r="E15772" s="162" t="n">
        <v>30.75</v>
      </c>
    </row>
    <row r="15773">
      <c r="B15773" s="161" t="n">
        <v>33175</v>
      </c>
      <c r="C15773" s="162" t="n">
        <v>301.88</v>
      </c>
      <c r="D15773" s="162" t="n">
        <v>-0.109389</v>
      </c>
      <c r="E15773" s="162" t="n">
        <v>31.54</v>
      </c>
    </row>
    <row r="15774">
      <c r="B15774" s="161" t="n">
        <v>33176</v>
      </c>
      <c r="C15774" s="162" t="n">
        <v>304.06</v>
      </c>
      <c r="D15774" s="162" t="n">
        <v>-0.101649</v>
      </c>
      <c r="E15774" s="162" t="n">
        <v>30.52</v>
      </c>
    </row>
    <row r="15775">
      <c r="B15775" s="161" t="n">
        <v>33177</v>
      </c>
      <c r="C15775" s="162" t="n">
        <v>304</v>
      </c>
      <c r="D15775" s="162" t="n">
        <v>-0.10135</v>
      </c>
      <c r="E15775" s="162" t="n">
        <v>30.04</v>
      </c>
    </row>
    <row r="15776">
      <c r="B15776" s="161" t="n">
        <v>33178</v>
      </c>
      <c r="C15776" s="162" t="n">
        <v>307.02</v>
      </c>
      <c r="D15776" s="162" t="n">
        <v>-0.091001</v>
      </c>
      <c r="E15776" s="162" t="n">
        <v>30.25</v>
      </c>
    </row>
    <row r="15777">
      <c r="B15777" s="161" t="n">
        <v>33179</v>
      </c>
      <c r="C15777" s="162" t="n">
        <v>311.85</v>
      </c>
      <c r="D15777" s="162" t="n">
        <v>-0.074986</v>
      </c>
      <c r="E15777" s="162" t="n">
        <v>30.03</v>
      </c>
    </row>
    <row r="15778">
      <c r="B15778" s="161" t="n">
        <v>33182</v>
      </c>
      <c r="C15778" s="162" t="n">
        <v>314.59</v>
      </c>
      <c r="D15778" s="162" t="n">
        <v>-0.06600300000000001</v>
      </c>
      <c r="E15778" s="162" t="n">
        <v>29.85</v>
      </c>
    </row>
    <row r="15779">
      <c r="B15779" s="161" t="n">
        <v>33183</v>
      </c>
      <c r="C15779" s="162" t="n">
        <v>311.62</v>
      </c>
      <c r="D15779" s="162" t="n">
        <v>-0.07519099999999999</v>
      </c>
      <c r="E15779" s="162" t="n">
        <v>29.11</v>
      </c>
    </row>
    <row r="15780">
      <c r="B15780" s="161" t="n">
        <v>33184</v>
      </c>
      <c r="C15780" s="162" t="n">
        <v>306.01</v>
      </c>
      <c r="D15780" s="162" t="n">
        <v>-0.092997</v>
      </c>
      <c r="E15780" s="162" t="n">
        <v>30.87</v>
      </c>
    </row>
    <row r="15781">
      <c r="B15781" s="161" t="n">
        <v>33185</v>
      </c>
      <c r="C15781" s="162" t="n">
        <v>307.61</v>
      </c>
      <c r="D15781" s="162" t="n">
        <v>-0.087507</v>
      </c>
      <c r="E15781" s="162" t="n">
        <v>30.79</v>
      </c>
    </row>
    <row r="15782">
      <c r="B15782" s="161" t="n">
        <v>33186</v>
      </c>
      <c r="C15782" s="162" t="n">
        <v>313.74</v>
      </c>
      <c r="D15782" s="162" t="n">
        <v>-0.067596</v>
      </c>
      <c r="E15782" s="162" t="n">
        <v>26.96</v>
      </c>
    </row>
    <row r="15783">
      <c r="B15783" s="161" t="n">
        <v>33189</v>
      </c>
      <c r="C15783" s="162" t="n">
        <v>319.48</v>
      </c>
      <c r="D15783" s="162" t="n">
        <v>-0.04938</v>
      </c>
      <c r="E15783" s="162" t="n">
        <v>25.6</v>
      </c>
    </row>
    <row r="15784">
      <c r="B15784" s="161" t="n">
        <v>33190</v>
      </c>
      <c r="C15784" s="162" t="n">
        <v>317.67</v>
      </c>
      <c r="D15784" s="162" t="n">
        <v>-0.054983</v>
      </c>
      <c r="E15784" s="162" t="n">
        <v>24.58</v>
      </c>
    </row>
    <row r="15785">
      <c r="B15785" s="161" t="n">
        <v>33191</v>
      </c>
      <c r="C15785" s="162" t="n">
        <v>320.4</v>
      </c>
      <c r="D15785" s="162" t="n">
        <v>-0.046296</v>
      </c>
      <c r="E15785" s="162" t="n">
        <v>22.89</v>
      </c>
    </row>
    <row r="15786">
      <c r="B15786" s="161" t="n">
        <v>33192</v>
      </c>
      <c r="C15786" s="162" t="n">
        <v>317.02</v>
      </c>
      <c r="D15786" s="162" t="n">
        <v>-0.056726</v>
      </c>
      <c r="E15786" s="162" t="n">
        <v>22.57</v>
      </c>
    </row>
    <row r="15787">
      <c r="B15787" s="161" t="n">
        <v>33193</v>
      </c>
      <c r="C15787" s="162" t="n">
        <v>317.12</v>
      </c>
      <c r="D15787" s="162" t="n">
        <v>-0.056205</v>
      </c>
      <c r="E15787" s="162" t="n">
        <v>21.34</v>
      </c>
    </row>
    <row r="15788">
      <c r="B15788" s="161" t="n">
        <v>33196</v>
      </c>
      <c r="C15788" s="162" t="n">
        <v>319.34</v>
      </c>
      <c r="D15788" s="162" t="n">
        <v>-0.049043</v>
      </c>
      <c r="E15788" s="162" t="n">
        <v>20.95</v>
      </c>
    </row>
    <row r="15789">
      <c r="B15789" s="161" t="n">
        <v>33197</v>
      </c>
      <c r="C15789" s="162" t="n">
        <v>315.31</v>
      </c>
      <c r="D15789" s="162" t="n">
        <v>-0.061529</v>
      </c>
      <c r="E15789" s="162" t="n">
        <v>20.09</v>
      </c>
    </row>
    <row r="15790">
      <c r="B15790" s="161" t="n">
        <v>33198</v>
      </c>
      <c r="C15790" s="162" t="n">
        <v>316.03</v>
      </c>
      <c r="D15790" s="162" t="n">
        <v>-0.058984</v>
      </c>
      <c r="E15790" s="162" t="n">
        <v>21.09</v>
      </c>
    </row>
    <row r="15791">
      <c r="B15791" s="161" t="n">
        <v>33200</v>
      </c>
      <c r="C15791" s="162" t="n">
        <v>315.1</v>
      </c>
      <c r="D15791" s="162" t="n">
        <v>-0.061664</v>
      </c>
      <c r="E15791" s="162" t="n">
        <v>20.98</v>
      </c>
    </row>
    <row r="15792">
      <c r="B15792" s="161" t="n">
        <v>33203</v>
      </c>
      <c r="C15792" s="162" t="n">
        <v>316.51</v>
      </c>
      <c r="D15792" s="162" t="n">
        <v>-0.056944</v>
      </c>
      <c r="E15792" s="162" t="n">
        <v>22.76</v>
      </c>
    </row>
    <row r="15793">
      <c r="B15793" s="161" t="n">
        <v>33204</v>
      </c>
      <c r="C15793" s="162" t="n">
        <v>318.1</v>
      </c>
      <c r="D15793" s="162" t="n">
        <v>-0.051755</v>
      </c>
      <c r="E15793" s="162" t="n">
        <v>22.86</v>
      </c>
    </row>
    <row r="15794">
      <c r="B15794" s="161" t="n">
        <v>33205</v>
      </c>
      <c r="C15794" s="162" t="n">
        <v>317.95</v>
      </c>
      <c r="D15794" s="162" t="n">
        <v>-0.052031</v>
      </c>
      <c r="E15794" s="162" t="n">
        <v>22.96</v>
      </c>
    </row>
    <row r="15795">
      <c r="B15795" s="161" t="n">
        <v>33206</v>
      </c>
      <c r="C15795" s="162" t="n">
        <v>316.42</v>
      </c>
      <c r="D15795" s="162" t="n">
        <v>-0.056622</v>
      </c>
      <c r="E15795" s="162" t="n">
        <v>23.91</v>
      </c>
    </row>
    <row r="15796">
      <c r="B15796" s="161" t="n">
        <v>33207</v>
      </c>
      <c r="C15796" s="162" t="n">
        <v>322.22</v>
      </c>
      <c r="D15796" s="162" t="n">
        <v>-0.038269</v>
      </c>
      <c r="E15796" s="162" t="n">
        <v>22.16</v>
      </c>
    </row>
    <row r="15797">
      <c r="B15797" s="161" t="n">
        <v>33210</v>
      </c>
      <c r="C15797" s="162" t="n">
        <v>324.1</v>
      </c>
      <c r="D15797" s="162" t="n">
        <v>-0.032322</v>
      </c>
      <c r="E15797" s="162" t="n">
        <v>22.29</v>
      </c>
    </row>
    <row r="15798">
      <c r="B15798" s="161" t="n">
        <v>33211</v>
      </c>
      <c r="C15798" s="162" t="n">
        <v>326.35</v>
      </c>
      <c r="D15798" s="162" t="n">
        <v>-0.02538</v>
      </c>
      <c r="E15798" s="162" t="n">
        <v>22.03</v>
      </c>
    </row>
    <row r="15799">
      <c r="B15799" s="161" t="n">
        <v>33212</v>
      </c>
      <c r="C15799" s="162" t="n">
        <v>329.92</v>
      </c>
      <c r="D15799" s="162" t="n">
        <v>-0.014533</v>
      </c>
      <c r="E15799" s="162" t="n">
        <v>20.94</v>
      </c>
    </row>
    <row r="15800">
      <c r="B15800" s="161" t="n">
        <v>33213</v>
      </c>
      <c r="C15800" s="162" t="n">
        <v>329.07</v>
      </c>
      <c r="D15800" s="162" t="n">
        <v>-0.017164</v>
      </c>
      <c r="E15800" s="162" t="n">
        <v>22.62</v>
      </c>
    </row>
    <row r="15801">
      <c r="B15801" s="161" t="n">
        <v>33214</v>
      </c>
      <c r="C15801" s="162" t="n">
        <v>327.75</v>
      </c>
      <c r="D15801" s="162" t="n">
        <v>-0.021237</v>
      </c>
      <c r="E15801" s="162" t="n">
        <v>22.59</v>
      </c>
    </row>
    <row r="15802">
      <c r="B15802" s="161" t="n">
        <v>33217</v>
      </c>
      <c r="C15802" s="162" t="n">
        <v>328.89</v>
      </c>
      <c r="D15802" s="162" t="n">
        <v>-0.017768</v>
      </c>
      <c r="E15802" s="162" t="n">
        <v>23.58</v>
      </c>
    </row>
    <row r="15803">
      <c r="B15803" s="161" t="n">
        <v>33218</v>
      </c>
      <c r="C15803" s="162" t="n">
        <v>326.44</v>
      </c>
      <c r="D15803" s="162" t="n">
        <v>-0.025188</v>
      </c>
      <c r="E15803" s="162" t="n">
        <v>23.75</v>
      </c>
    </row>
    <row r="15804">
      <c r="B15804" s="161" t="n">
        <v>33219</v>
      </c>
      <c r="C15804" s="162" t="n">
        <v>330.19</v>
      </c>
      <c r="D15804" s="162" t="n">
        <v>-0.01374</v>
      </c>
      <c r="E15804" s="162" t="n">
        <v>21.28</v>
      </c>
    </row>
    <row r="15805">
      <c r="B15805" s="161" t="n">
        <v>33220</v>
      </c>
      <c r="C15805" s="162" t="n">
        <v>329.34</v>
      </c>
      <c r="D15805" s="162" t="n">
        <v>-0.016267</v>
      </c>
      <c r="E15805" s="162" t="n">
        <v>23.05</v>
      </c>
    </row>
    <row r="15806">
      <c r="B15806" s="161" t="n">
        <v>33221</v>
      </c>
      <c r="C15806" s="162" t="n">
        <v>326.82</v>
      </c>
      <c r="D15806" s="162" t="n">
        <v>-0.023818</v>
      </c>
      <c r="E15806" s="162" t="n">
        <v>23.85</v>
      </c>
    </row>
    <row r="15807">
      <c r="B15807" s="161" t="n">
        <v>33224</v>
      </c>
      <c r="C15807" s="162" t="n">
        <v>326.02</v>
      </c>
      <c r="D15807" s="162" t="n">
        <v>-0.026154</v>
      </c>
      <c r="E15807" s="162" t="n">
        <v>24.85</v>
      </c>
    </row>
    <row r="15808">
      <c r="B15808" s="161" t="n">
        <v>33225</v>
      </c>
      <c r="C15808" s="162" t="n">
        <v>330.05</v>
      </c>
      <c r="D15808" s="162" t="n">
        <v>-0.01375</v>
      </c>
      <c r="E15808" s="162" t="n">
        <v>23.11</v>
      </c>
    </row>
    <row r="15809">
      <c r="B15809" s="161" t="n">
        <v>33226</v>
      </c>
      <c r="C15809" s="162" t="n">
        <v>330.2</v>
      </c>
      <c r="D15809" s="162" t="n">
        <v>-0.013195</v>
      </c>
      <c r="E15809" s="162" t="n">
        <v>23.08</v>
      </c>
    </row>
    <row r="15810">
      <c r="B15810" s="161" t="n">
        <v>33227</v>
      </c>
      <c r="C15810" s="162" t="n">
        <v>330.12</v>
      </c>
      <c r="D15810" s="162" t="n">
        <v>-0.013286</v>
      </c>
      <c r="E15810" s="162" t="n">
        <v>23.13</v>
      </c>
    </row>
    <row r="15811">
      <c r="B15811" s="161" t="n">
        <v>33228</v>
      </c>
      <c r="C15811" s="162" t="n">
        <v>331.75</v>
      </c>
      <c r="D15811" s="162" t="n">
        <v>-0.008267999999999999</v>
      </c>
      <c r="E15811" s="162" t="n">
        <v>22.66</v>
      </c>
    </row>
    <row r="15812">
      <c r="B15812" s="161" t="n">
        <v>33231</v>
      </c>
      <c r="C15812" s="162" t="n">
        <v>329.9</v>
      </c>
      <c r="D15812" s="162" t="n">
        <v>-0.013729</v>
      </c>
      <c r="E15812" s="162" t="n">
        <v>24.03</v>
      </c>
    </row>
    <row r="15813">
      <c r="B15813" s="161" t="n">
        <v>33233</v>
      </c>
      <c r="C15813" s="162" t="n">
        <v>330.85</v>
      </c>
      <c r="D15813" s="162" t="n">
        <v>-0.010776</v>
      </c>
      <c r="E15813" s="162" t="n">
        <v>24.18</v>
      </c>
    </row>
    <row r="15814">
      <c r="B15814" s="161" t="n">
        <v>33234</v>
      </c>
      <c r="C15814" s="162" t="n">
        <v>328.29</v>
      </c>
      <c r="D15814" s="162" t="n">
        <v>-0.018416</v>
      </c>
      <c r="E15814" s="162" t="n">
        <v>24.81</v>
      </c>
    </row>
    <row r="15815">
      <c r="B15815" s="161" t="n">
        <v>33235</v>
      </c>
      <c r="C15815" s="162" t="n">
        <v>328.72</v>
      </c>
      <c r="D15815" s="162" t="n">
        <v>-0.016967</v>
      </c>
      <c r="E15815" s="162" t="n">
        <v>25.05</v>
      </c>
    </row>
    <row r="15816">
      <c r="B15816" s="161" t="n">
        <v>33238</v>
      </c>
      <c r="C15816" s="162" t="n">
        <v>330.22</v>
      </c>
      <c r="D15816" s="162" t="n">
        <v>-0.012239</v>
      </c>
      <c r="E15816" s="162" t="n">
        <v>26.38</v>
      </c>
    </row>
    <row r="15817">
      <c r="B15817" s="161" t="n">
        <v>33240</v>
      </c>
      <c r="C15817" s="162" t="n">
        <v>326.45</v>
      </c>
      <c r="D15817" s="162" t="n">
        <v>-0.023466</v>
      </c>
      <c r="E15817" s="162" t="n">
        <v>26.62</v>
      </c>
    </row>
    <row r="15818">
      <c r="B15818" s="161" t="n">
        <v>33241</v>
      </c>
      <c r="C15818" s="162" t="n">
        <v>321.91</v>
      </c>
      <c r="D15818" s="162" t="n">
        <v>-0.037177</v>
      </c>
      <c r="E15818" s="162" t="n">
        <v>27.93</v>
      </c>
    </row>
    <row r="15819">
      <c r="B15819" s="161" t="n">
        <v>33242</v>
      </c>
      <c r="C15819" s="162" t="n">
        <v>321</v>
      </c>
      <c r="D15819" s="162" t="n">
        <v>-0.039727</v>
      </c>
      <c r="E15819" s="162" t="n">
        <v>27.19</v>
      </c>
    </row>
    <row r="15820">
      <c r="B15820" s="161" t="n">
        <v>33245</v>
      </c>
      <c r="C15820" s="162" t="n">
        <v>315.44</v>
      </c>
      <c r="D15820" s="162" t="n">
        <v>-0.056897</v>
      </c>
      <c r="E15820" s="162" t="n">
        <v>28.95</v>
      </c>
    </row>
    <row r="15821">
      <c r="B15821" s="161" t="n">
        <v>33246</v>
      </c>
      <c r="C15821" s="162" t="n">
        <v>314.9</v>
      </c>
      <c r="D15821" s="162" t="n">
        <v>-0.058276</v>
      </c>
      <c r="E15821" s="162" t="n">
        <v>30.38</v>
      </c>
    </row>
    <row r="15822">
      <c r="B15822" s="161" t="n">
        <v>33247</v>
      </c>
      <c r="C15822" s="162" t="n">
        <v>311.49</v>
      </c>
      <c r="D15822" s="162" t="n">
        <v>-0.068772</v>
      </c>
      <c r="E15822" s="162" t="n">
        <v>33.3</v>
      </c>
    </row>
    <row r="15823">
      <c r="B15823" s="161" t="n">
        <v>33248</v>
      </c>
      <c r="C15823" s="162" t="n">
        <v>314.53</v>
      </c>
      <c r="D15823" s="162" t="n">
        <v>-0.058656</v>
      </c>
      <c r="E15823" s="162" t="n">
        <v>31.33</v>
      </c>
    </row>
    <row r="15824">
      <c r="B15824" s="161" t="n">
        <v>33249</v>
      </c>
      <c r="C15824" s="162" t="n">
        <v>315.23</v>
      </c>
      <c r="D15824" s="162" t="n">
        <v>-0.056031</v>
      </c>
      <c r="E15824" s="162" t="n">
        <v>32.63</v>
      </c>
    </row>
    <row r="15825">
      <c r="B15825" s="161" t="n">
        <v>33252</v>
      </c>
      <c r="C15825" s="162" t="n">
        <v>312.49</v>
      </c>
      <c r="D15825" s="162" t="n">
        <v>-0.06433700000000001</v>
      </c>
      <c r="E15825" s="162" t="n">
        <v>36.2</v>
      </c>
    </row>
    <row r="15826">
      <c r="B15826" s="161" t="n">
        <v>33253</v>
      </c>
      <c r="C15826" s="162" t="n">
        <v>313.73</v>
      </c>
      <c r="D15826" s="162" t="n">
        <v>-0.059983</v>
      </c>
      <c r="E15826" s="162" t="n">
        <v>36.16</v>
      </c>
    </row>
    <row r="15827">
      <c r="B15827" s="161" t="n">
        <v>33254</v>
      </c>
      <c r="C15827" s="162" t="n">
        <v>316.17</v>
      </c>
      <c r="D15827" s="162" t="n">
        <v>-0.051898</v>
      </c>
      <c r="E15827" s="162" t="n">
        <v>33.2</v>
      </c>
    </row>
    <row r="15828">
      <c r="B15828" s="161" t="n">
        <v>33255</v>
      </c>
      <c r="C15828" s="162" t="n">
        <v>327.97</v>
      </c>
      <c r="D15828" s="162" t="n">
        <v>-0.01502</v>
      </c>
      <c r="E15828" s="162" t="n">
        <v>27.45</v>
      </c>
    </row>
    <row r="15829">
      <c r="B15829" s="161" t="n">
        <v>33256</v>
      </c>
      <c r="C15829" s="162" t="n">
        <v>332.23</v>
      </c>
      <c r="D15829" s="162" t="n">
        <v>-0.001982</v>
      </c>
      <c r="E15829" s="162" t="n">
        <v>25.39</v>
      </c>
    </row>
    <row r="15830">
      <c r="B15830" s="161" t="n">
        <v>33259</v>
      </c>
      <c r="C15830" s="162" t="n">
        <v>331.06</v>
      </c>
      <c r="D15830" s="162" t="n">
        <v>-0.005364</v>
      </c>
      <c r="E15830" s="162" t="n">
        <v>24.33</v>
      </c>
    </row>
    <row r="15831">
      <c r="B15831" s="161" t="n">
        <v>33260</v>
      </c>
      <c r="C15831" s="162" t="n">
        <v>328.31</v>
      </c>
      <c r="D15831" s="162" t="n">
        <v>-0.013529</v>
      </c>
      <c r="E15831" s="162" t="n">
        <v>24.9</v>
      </c>
    </row>
    <row r="15832">
      <c r="B15832" s="161" t="n">
        <v>33261</v>
      </c>
      <c r="C15832" s="162" t="n">
        <v>330.21</v>
      </c>
      <c r="D15832" s="162" t="n">
        <v>-0.007591</v>
      </c>
      <c r="E15832" s="162" t="n">
        <v>23.92</v>
      </c>
    </row>
    <row r="15833">
      <c r="B15833" s="161" t="n">
        <v>33262</v>
      </c>
      <c r="C15833" s="162" t="n">
        <v>334.78</v>
      </c>
      <c r="D15833" s="162" t="n">
        <v>0.006264</v>
      </c>
      <c r="E15833" s="162" t="n">
        <v>22.86</v>
      </c>
    </row>
    <row r="15834">
      <c r="B15834" s="161" t="n">
        <v>33263</v>
      </c>
      <c r="C15834" s="162" t="n">
        <v>336.07</v>
      </c>
      <c r="D15834" s="162" t="n">
        <v>0.010197</v>
      </c>
      <c r="E15834" s="162" t="n">
        <v>22.2</v>
      </c>
    </row>
    <row r="15835">
      <c r="B15835" s="161" t="n">
        <v>33266</v>
      </c>
      <c r="C15835" s="162" t="n">
        <v>336.03</v>
      </c>
      <c r="D15835" s="162" t="n">
        <v>0.010203</v>
      </c>
      <c r="E15835" s="162" t="n">
        <v>23.05</v>
      </c>
    </row>
    <row r="15836">
      <c r="B15836" s="161" t="n">
        <v>33267</v>
      </c>
      <c r="C15836" s="162" t="n">
        <v>335.84</v>
      </c>
      <c r="D15836" s="162" t="n">
        <v>0.009771999999999999</v>
      </c>
      <c r="E15836" s="162" t="n">
        <v>23.17</v>
      </c>
    </row>
    <row r="15837">
      <c r="B15837" s="161" t="n">
        <v>33268</v>
      </c>
      <c r="C15837" s="162" t="n">
        <v>340.91</v>
      </c>
      <c r="D15837" s="162" t="n">
        <v>0.024812</v>
      </c>
      <c r="E15837" s="162" t="n">
        <v>21.37</v>
      </c>
    </row>
    <row r="15838">
      <c r="B15838" s="161" t="n">
        <v>33269</v>
      </c>
      <c r="C15838" s="162" t="n">
        <v>343.93</v>
      </c>
      <c r="D15838" s="162" t="n">
        <v>0.033583</v>
      </c>
      <c r="E15838" s="162" t="n">
        <v>20.91</v>
      </c>
    </row>
    <row r="15839">
      <c r="B15839" s="161" t="n">
        <v>33270</v>
      </c>
      <c r="C15839" s="162" t="n">
        <v>343.05</v>
      </c>
      <c r="D15839" s="162" t="n">
        <v>0.030947</v>
      </c>
      <c r="E15839" s="162" t="n">
        <v>21.04</v>
      </c>
    </row>
    <row r="15840">
      <c r="B15840" s="161" t="n">
        <v>33273</v>
      </c>
      <c r="C15840" s="162" t="n">
        <v>348.34</v>
      </c>
      <c r="D15840" s="162" t="n">
        <v>0.046051</v>
      </c>
      <c r="E15840" s="162" t="n">
        <v>21.86</v>
      </c>
    </row>
    <row r="15841">
      <c r="B15841" s="161" t="n">
        <v>33274</v>
      </c>
      <c r="C15841" s="162" t="n">
        <v>351.26</v>
      </c>
      <c r="D15841" s="162" t="n">
        <v>0.054095</v>
      </c>
      <c r="E15841" s="162" t="n">
        <v>21.46</v>
      </c>
    </row>
    <row r="15842">
      <c r="B15842" s="161" t="n">
        <v>33275</v>
      </c>
      <c r="C15842" s="162" t="n">
        <v>358.07</v>
      </c>
      <c r="D15842" s="162" t="n">
        <v>0.07288</v>
      </c>
      <c r="E15842" s="162" t="n">
        <v>22.68</v>
      </c>
    </row>
    <row r="15843">
      <c r="B15843" s="161" t="n">
        <v>33276</v>
      </c>
      <c r="C15843" s="162" t="n">
        <v>356.52</v>
      </c>
      <c r="D15843" s="162" t="n">
        <v>0.068174</v>
      </c>
      <c r="E15843" s="162" t="n">
        <v>23.6</v>
      </c>
    </row>
    <row r="15844">
      <c r="B15844" s="161" t="n">
        <v>33277</v>
      </c>
      <c r="C15844" s="162" t="n">
        <v>359.35</v>
      </c>
      <c r="D15844" s="162" t="n">
        <v>0.075684</v>
      </c>
      <c r="E15844" s="162" t="n">
        <v>23.38</v>
      </c>
    </row>
    <row r="15845">
      <c r="B15845" s="161" t="n">
        <v>33280</v>
      </c>
      <c r="C15845" s="162" t="n">
        <v>368.58</v>
      </c>
      <c r="D15845" s="162" t="n">
        <v>0.100453</v>
      </c>
      <c r="E15845" s="162" t="n">
        <v>22.56</v>
      </c>
    </row>
    <row r="15846">
      <c r="B15846" s="161" t="n">
        <v>33281</v>
      </c>
      <c r="C15846" s="162" t="n">
        <v>365.5</v>
      </c>
      <c r="D15846" s="162" t="n">
        <v>0.091541</v>
      </c>
      <c r="E15846" s="162" t="n">
        <v>22.26</v>
      </c>
    </row>
    <row r="15847">
      <c r="B15847" s="161" t="n">
        <v>33282</v>
      </c>
      <c r="C15847" s="162" t="n">
        <v>369.02</v>
      </c>
      <c r="D15847" s="162" t="n">
        <v>0.100575</v>
      </c>
      <c r="E15847" s="162" t="n">
        <v>20.86</v>
      </c>
    </row>
    <row r="15848">
      <c r="B15848" s="161" t="n">
        <v>33283</v>
      </c>
      <c r="C15848" s="162" t="n">
        <v>364.22</v>
      </c>
      <c r="D15848" s="162" t="n">
        <v>0.087036</v>
      </c>
      <c r="E15848" s="162" t="n">
        <v>21.48</v>
      </c>
    </row>
    <row r="15849">
      <c r="B15849" s="161" t="n">
        <v>33284</v>
      </c>
      <c r="C15849" s="162" t="n">
        <v>369.06</v>
      </c>
      <c r="D15849" s="162" t="n">
        <v>0.09973600000000001</v>
      </c>
      <c r="E15849" s="162" t="n">
        <v>19.57</v>
      </c>
    </row>
    <row r="15850">
      <c r="B15850" s="161" t="n">
        <v>33288</v>
      </c>
      <c r="C15850" s="162" t="n">
        <v>369.39</v>
      </c>
      <c r="D15850" s="162" t="n">
        <v>0.100166</v>
      </c>
      <c r="E15850" s="162" t="n">
        <v>19.84</v>
      </c>
    </row>
    <row r="15851">
      <c r="B15851" s="161" t="n">
        <v>33289</v>
      </c>
      <c r="C15851" s="162" t="n">
        <v>365.14</v>
      </c>
      <c r="D15851" s="162" t="n">
        <v>0.088226</v>
      </c>
      <c r="E15851" s="162" t="n">
        <v>22.26</v>
      </c>
    </row>
    <row r="15852">
      <c r="B15852" s="161" t="n">
        <v>33290</v>
      </c>
      <c r="C15852" s="162" t="n">
        <v>364.97</v>
      </c>
      <c r="D15852" s="162" t="n">
        <v>0.08741699999999999</v>
      </c>
      <c r="E15852" s="162" t="n">
        <v>20.78</v>
      </c>
    </row>
    <row r="15853">
      <c r="B15853" s="161" t="n">
        <v>33291</v>
      </c>
      <c r="C15853" s="162" t="n">
        <v>365.65</v>
      </c>
      <c r="D15853" s="162" t="n">
        <v>0.088937</v>
      </c>
      <c r="E15853" s="162" t="n">
        <v>21.01</v>
      </c>
    </row>
    <row r="15854">
      <c r="B15854" s="161" t="n">
        <v>33294</v>
      </c>
      <c r="C15854" s="162" t="n">
        <v>367.26</v>
      </c>
      <c r="D15854" s="162" t="n">
        <v>0.09298099999999999</v>
      </c>
      <c r="E15854" s="162" t="n">
        <v>22.86</v>
      </c>
    </row>
    <row r="15855">
      <c r="B15855" s="161" t="n">
        <v>33295</v>
      </c>
      <c r="C15855" s="162" t="n">
        <v>362.81</v>
      </c>
      <c r="D15855" s="162" t="n">
        <v>0.08062800000000001</v>
      </c>
      <c r="E15855" s="162" t="n">
        <v>20.38</v>
      </c>
    </row>
    <row r="15856">
      <c r="B15856" s="161" t="n">
        <v>33296</v>
      </c>
      <c r="C15856" s="162" t="n">
        <v>367.74</v>
      </c>
      <c r="D15856" s="162" t="n">
        <v>0.093931</v>
      </c>
      <c r="E15856" s="162" t="n">
        <v>21.26</v>
      </c>
    </row>
    <row r="15857">
      <c r="B15857" s="161" t="n">
        <v>33297</v>
      </c>
      <c r="C15857" s="162" t="n">
        <v>367.07</v>
      </c>
      <c r="D15857" s="162" t="n">
        <v>0.091916</v>
      </c>
      <c r="E15857" s="162" t="n">
        <v>21.23</v>
      </c>
    </row>
    <row r="15858">
      <c r="B15858" s="161" t="n">
        <v>33298</v>
      </c>
      <c r="C15858" s="162" t="n">
        <v>370.47</v>
      </c>
      <c r="D15858" s="162" t="n">
        <v>0.10089</v>
      </c>
      <c r="E15858" s="162" t="n"/>
    </row>
    <row r="15859">
      <c r="B15859" s="161" t="n">
        <v>33301</v>
      </c>
      <c r="C15859" s="162" t="n">
        <v>369.33</v>
      </c>
      <c r="D15859" s="162" t="n">
        <v>0.09758699999999999</v>
      </c>
      <c r="E15859" s="162" t="n">
        <v>20.86</v>
      </c>
    </row>
    <row r="15860">
      <c r="B15860" s="161" t="n">
        <v>33302</v>
      </c>
      <c r="C15860" s="162" t="n">
        <v>376.72</v>
      </c>
      <c r="D15860" s="162" t="n">
        <v>0.117069</v>
      </c>
      <c r="E15860" s="162" t="n">
        <v>20.45</v>
      </c>
    </row>
    <row r="15861">
      <c r="B15861" s="161" t="n">
        <v>33303</v>
      </c>
      <c r="C15861" s="162" t="n">
        <v>376.17</v>
      </c>
      <c r="D15861" s="162" t="n">
        <v>0.115337</v>
      </c>
      <c r="E15861" s="162" t="n">
        <v>20.55</v>
      </c>
    </row>
    <row r="15862">
      <c r="B15862" s="161" t="n">
        <v>33304</v>
      </c>
      <c r="C15862" s="162" t="n">
        <v>375.91</v>
      </c>
      <c r="D15862" s="162" t="n">
        <v>0.114385</v>
      </c>
      <c r="E15862" s="162" t="n">
        <v>21.05</v>
      </c>
    </row>
    <row r="15863">
      <c r="B15863" s="161" t="n">
        <v>33305</v>
      </c>
      <c r="C15863" s="162" t="n">
        <v>374.95</v>
      </c>
      <c r="D15863" s="162" t="n">
        <v>0.111594</v>
      </c>
      <c r="E15863" s="162" t="n">
        <v>20.81</v>
      </c>
    </row>
    <row r="15864">
      <c r="B15864" s="161" t="n">
        <v>33308</v>
      </c>
      <c r="C15864" s="162" t="n">
        <v>372.96</v>
      </c>
      <c r="D15864" s="162" t="n">
        <v>0.106056</v>
      </c>
      <c r="E15864" s="162" t="n">
        <v>20.88</v>
      </c>
    </row>
    <row r="15865">
      <c r="B15865" s="161" t="n">
        <v>33309</v>
      </c>
      <c r="C15865" s="162" t="n">
        <v>370.03</v>
      </c>
      <c r="D15865" s="162" t="n">
        <v>0.097938</v>
      </c>
      <c r="E15865" s="162" t="n">
        <v>18.82</v>
      </c>
    </row>
    <row r="15866">
      <c r="B15866" s="161" t="n">
        <v>33310</v>
      </c>
      <c r="C15866" s="162" t="n">
        <v>374.57</v>
      </c>
      <c r="D15866" s="162" t="n">
        <v>0.109925</v>
      </c>
      <c r="E15866" s="162" t="n">
        <v>16.09</v>
      </c>
    </row>
    <row r="15867">
      <c r="B15867" s="161" t="n">
        <v>33311</v>
      </c>
      <c r="C15867" s="162" t="n">
        <v>373.5</v>
      </c>
      <c r="D15867" s="162" t="n">
        <v>0.106876</v>
      </c>
      <c r="E15867" s="162" t="n">
        <v>14.94</v>
      </c>
    </row>
    <row r="15868">
      <c r="B15868" s="161" t="n">
        <v>33312</v>
      </c>
      <c r="C15868" s="162" t="n">
        <v>373.59</v>
      </c>
      <c r="D15868" s="162" t="n">
        <v>0.106933</v>
      </c>
      <c r="E15868" s="162" t="n">
        <v>14.9</v>
      </c>
    </row>
    <row r="15869">
      <c r="B15869" s="161" t="n">
        <v>33315</v>
      </c>
      <c r="C15869" s="162" t="n">
        <v>372.11</v>
      </c>
      <c r="D15869" s="162" t="n">
        <v>0.102831</v>
      </c>
      <c r="E15869" s="162" t="n">
        <v>15.79</v>
      </c>
    </row>
    <row r="15870">
      <c r="B15870" s="161" t="n">
        <v>33316</v>
      </c>
      <c r="C15870" s="162" t="n">
        <v>366.59</v>
      </c>
      <c r="D15870" s="162" t="n">
        <v>0.087897</v>
      </c>
      <c r="E15870" s="162" t="n">
        <v>16.11</v>
      </c>
    </row>
    <row r="15871">
      <c r="B15871" s="161" t="n">
        <v>33317</v>
      </c>
      <c r="C15871" s="162" t="n">
        <v>367.92</v>
      </c>
      <c r="D15871" s="162" t="n">
        <v>0.0915</v>
      </c>
      <c r="E15871" s="162" t="n">
        <v>16.04</v>
      </c>
    </row>
    <row r="15872">
      <c r="B15872" s="161" t="n">
        <v>33318</v>
      </c>
      <c r="C15872" s="162" t="n">
        <v>366.58</v>
      </c>
      <c r="D15872" s="162" t="n">
        <v>0.087827</v>
      </c>
      <c r="E15872" s="162" t="n">
        <v>16.86</v>
      </c>
    </row>
    <row r="15873">
      <c r="B15873" s="161" t="n">
        <v>33319</v>
      </c>
      <c r="C15873" s="162" t="n">
        <v>367.48</v>
      </c>
      <c r="D15873" s="162" t="n">
        <v>0.090214</v>
      </c>
      <c r="E15873" s="162" t="n">
        <v>16.49</v>
      </c>
    </row>
    <row r="15874">
      <c r="B15874" s="161" t="n">
        <v>33322</v>
      </c>
      <c r="C15874" s="162" t="n">
        <v>369.83</v>
      </c>
      <c r="D15874" s="162" t="n">
        <v>0.09642299999999999</v>
      </c>
      <c r="E15874" s="162" t="n">
        <v>16.76</v>
      </c>
    </row>
    <row r="15875">
      <c r="B15875" s="161" t="n">
        <v>33323</v>
      </c>
      <c r="C15875" s="162" t="n">
        <v>376.3</v>
      </c>
      <c r="D15875" s="162" t="n">
        <v>0.113548</v>
      </c>
      <c r="E15875" s="162" t="n">
        <v>16.31</v>
      </c>
    </row>
    <row r="15876">
      <c r="B15876" s="161" t="n">
        <v>33324</v>
      </c>
      <c r="C15876" s="162" t="n">
        <v>375.35</v>
      </c>
      <c r="D15876" s="162" t="n">
        <v>0.110885</v>
      </c>
      <c r="E15876" s="162" t="n">
        <v>16.55</v>
      </c>
    </row>
    <row r="15877">
      <c r="B15877" s="161" t="n">
        <v>33325</v>
      </c>
      <c r="C15877" s="162" t="n">
        <v>375.22</v>
      </c>
      <c r="D15877" s="162" t="n">
        <v>0.110385</v>
      </c>
      <c r="E15877" s="162" t="n">
        <v>16.88</v>
      </c>
    </row>
    <row r="15878">
      <c r="B15878" s="161" t="n">
        <v>33329</v>
      </c>
      <c r="C15878" s="162" t="n">
        <v>371.3</v>
      </c>
      <c r="D15878" s="162" t="n">
        <v>0.099758</v>
      </c>
      <c r="E15878" s="162" t="n">
        <v>17.42</v>
      </c>
    </row>
    <row r="15879">
      <c r="B15879" s="161" t="n">
        <v>33330</v>
      </c>
      <c r="C15879" s="162" t="n">
        <v>379.5</v>
      </c>
      <c r="D15879" s="162" t="n">
        <v>0.121355</v>
      </c>
      <c r="E15879" s="162" t="n">
        <v>17.4</v>
      </c>
    </row>
    <row r="15880">
      <c r="B15880" s="161" t="n">
        <v>33331</v>
      </c>
      <c r="C15880" s="162" t="n">
        <v>378.94</v>
      </c>
      <c r="D15880" s="162" t="n">
        <v>0.11955</v>
      </c>
      <c r="E15880" s="162" t="n">
        <v>17.61</v>
      </c>
    </row>
    <row r="15881">
      <c r="B15881" s="161" t="n">
        <v>33332</v>
      </c>
      <c r="C15881" s="162" t="n">
        <v>379.77</v>
      </c>
      <c r="D15881" s="162" t="n">
        <v>0.121422</v>
      </c>
      <c r="E15881" s="162" t="n">
        <v>18.01</v>
      </c>
    </row>
    <row r="15882">
      <c r="B15882" s="161" t="n">
        <v>33333</v>
      </c>
      <c r="C15882" s="162" t="n">
        <v>375.36</v>
      </c>
      <c r="D15882" s="162" t="n">
        <v>0.1095</v>
      </c>
      <c r="E15882" s="162" t="n">
        <v>17.63</v>
      </c>
    </row>
    <row r="15883">
      <c r="B15883" s="161" t="n">
        <v>33336</v>
      </c>
      <c r="C15883" s="162" t="n">
        <v>378.66</v>
      </c>
      <c r="D15883" s="162" t="n">
        <v>0.117983</v>
      </c>
      <c r="E15883" s="162" t="n">
        <v>17.41</v>
      </c>
    </row>
    <row r="15884">
      <c r="B15884" s="161" t="n">
        <v>33337</v>
      </c>
      <c r="C15884" s="162" t="n">
        <v>373.56</v>
      </c>
      <c r="D15884" s="162" t="n">
        <v>0.104153</v>
      </c>
      <c r="E15884" s="162" t="n">
        <v>20.12</v>
      </c>
    </row>
    <row r="15885">
      <c r="B15885" s="161" t="n">
        <v>33338</v>
      </c>
      <c r="C15885" s="162" t="n">
        <v>373.15</v>
      </c>
      <c r="D15885" s="162" t="n">
        <v>0.102746</v>
      </c>
      <c r="E15885" s="162" t="n">
        <v>19.73</v>
      </c>
    </row>
    <row r="15886">
      <c r="B15886" s="161" t="n">
        <v>33339</v>
      </c>
      <c r="C15886" s="162" t="n">
        <v>377.63</v>
      </c>
      <c r="D15886" s="162" t="n">
        <v>0.1143</v>
      </c>
      <c r="E15886" s="162" t="n">
        <v>17.24</v>
      </c>
    </row>
    <row r="15887">
      <c r="B15887" s="161" t="n">
        <v>33340</v>
      </c>
      <c r="C15887" s="162" t="n">
        <v>380.4</v>
      </c>
      <c r="D15887" s="162" t="n">
        <v>0.121234</v>
      </c>
      <c r="E15887" s="162" t="n">
        <v>18.45</v>
      </c>
    </row>
    <row r="15888">
      <c r="B15888" s="161" t="n">
        <v>33343</v>
      </c>
      <c r="C15888" s="162" t="n">
        <v>381.19</v>
      </c>
      <c r="D15888" s="162" t="n">
        <v>0.122959</v>
      </c>
      <c r="E15888" s="162" t="n">
        <v>16.5</v>
      </c>
    </row>
    <row r="15889">
      <c r="B15889" s="161" t="n">
        <v>33344</v>
      </c>
      <c r="C15889" s="162" t="n">
        <v>387.62</v>
      </c>
      <c r="D15889" s="162" t="n">
        <v>0.139248</v>
      </c>
      <c r="E15889" s="162" t="n">
        <v>15.82</v>
      </c>
    </row>
    <row r="15890">
      <c r="B15890" s="161" t="n">
        <v>33345</v>
      </c>
      <c r="C15890" s="162" t="n">
        <v>390.45</v>
      </c>
      <c r="D15890" s="162" t="n">
        <v>0.146064</v>
      </c>
      <c r="E15890" s="162" t="n">
        <v>15.47</v>
      </c>
    </row>
    <row r="15891">
      <c r="B15891" s="161" t="n">
        <v>33346</v>
      </c>
      <c r="C15891" s="162" t="n">
        <v>388.46</v>
      </c>
      <c r="D15891" s="162" t="n">
        <v>0.140535</v>
      </c>
      <c r="E15891" s="162" t="n">
        <v>16.26</v>
      </c>
    </row>
    <row r="15892">
      <c r="B15892" s="161" t="n">
        <v>33347</v>
      </c>
      <c r="C15892" s="162" t="n">
        <v>384.2</v>
      </c>
      <c r="D15892" s="162" t="n">
        <v>0.129085</v>
      </c>
      <c r="E15892" s="162" t="n">
        <v>15.68</v>
      </c>
    </row>
    <row r="15893">
      <c r="B15893" s="161" t="n">
        <v>33350</v>
      </c>
      <c r="C15893" s="162" t="n">
        <v>380.95</v>
      </c>
      <c r="D15893" s="162" t="n">
        <v>0.120257</v>
      </c>
      <c r="E15893" s="162" t="n">
        <v>16.78</v>
      </c>
    </row>
    <row r="15894">
      <c r="B15894" s="161" t="n">
        <v>33351</v>
      </c>
      <c r="C15894" s="162" t="n">
        <v>381.76</v>
      </c>
      <c r="D15894" s="162" t="n">
        <v>0.122052</v>
      </c>
      <c r="E15894" s="162" t="n">
        <v>17.02</v>
      </c>
    </row>
    <row r="15895">
      <c r="B15895" s="161" t="n">
        <v>33352</v>
      </c>
      <c r="C15895" s="162" t="n">
        <v>382.76</v>
      </c>
      <c r="D15895" s="162" t="n">
        <v>0.124279</v>
      </c>
      <c r="E15895" s="162" t="n">
        <v>16.72</v>
      </c>
    </row>
    <row r="15896">
      <c r="B15896" s="161" t="n">
        <v>33353</v>
      </c>
      <c r="C15896" s="162" t="n">
        <v>379.25</v>
      </c>
      <c r="D15896" s="162" t="n">
        <v>0.1148</v>
      </c>
      <c r="E15896" s="162" t="n">
        <v>17.15</v>
      </c>
    </row>
    <row r="15897">
      <c r="B15897" s="161" t="n">
        <v>33354</v>
      </c>
      <c r="C15897" s="162" t="n">
        <v>379.02</v>
      </c>
      <c r="D15897" s="162" t="n">
        <v>0.113992</v>
      </c>
      <c r="E15897" s="162" t="n">
        <v>17.27</v>
      </c>
    </row>
    <row r="15898">
      <c r="B15898" s="161" t="n">
        <v>33357</v>
      </c>
      <c r="C15898" s="162" t="n">
        <v>373.66</v>
      </c>
      <c r="D15898" s="162" t="n">
        <v>0.09965599999999999</v>
      </c>
      <c r="E15898" s="162" t="n">
        <v>18.27</v>
      </c>
    </row>
    <row r="15899">
      <c r="B15899" s="161" t="n">
        <v>33358</v>
      </c>
      <c r="C15899" s="162" t="n">
        <v>375.35</v>
      </c>
      <c r="D15899" s="162" t="n">
        <v>0.104074</v>
      </c>
      <c r="E15899" s="162" t="n">
        <v>18.24</v>
      </c>
    </row>
    <row r="15900">
      <c r="B15900" s="161" t="n">
        <v>33359</v>
      </c>
      <c r="C15900" s="162" t="n">
        <v>380.29</v>
      </c>
      <c r="D15900" s="162" t="n">
        <v>0.11696</v>
      </c>
      <c r="E15900" s="162" t="n">
        <v>17.77</v>
      </c>
    </row>
    <row r="15901">
      <c r="B15901" s="161" t="n">
        <v>33360</v>
      </c>
      <c r="C15901" s="162" t="n">
        <v>380.52</v>
      </c>
      <c r="D15901" s="162" t="n">
        <v>0.117324</v>
      </c>
      <c r="E15901" s="162" t="n">
        <v>17.52</v>
      </c>
    </row>
    <row r="15902">
      <c r="B15902" s="161" t="n">
        <v>33361</v>
      </c>
      <c r="C15902" s="162" t="n">
        <v>380.8</v>
      </c>
      <c r="D15902" s="162" t="n">
        <v>0.117831</v>
      </c>
      <c r="E15902" s="162" t="n">
        <v>17.24</v>
      </c>
    </row>
    <row r="15903">
      <c r="B15903" s="161" t="n">
        <v>33364</v>
      </c>
      <c r="C15903" s="162" t="n">
        <v>380.08</v>
      </c>
      <c r="D15903" s="162" t="n">
        <v>0.115666</v>
      </c>
      <c r="E15903" s="162" t="n">
        <v>17.92</v>
      </c>
    </row>
    <row r="15904">
      <c r="B15904" s="161" t="n">
        <v>33365</v>
      </c>
      <c r="C15904" s="162" t="n">
        <v>377.32</v>
      </c>
      <c r="D15904" s="162" t="n">
        <v>0.108053</v>
      </c>
      <c r="E15904" s="162" t="n">
        <v>17.46</v>
      </c>
    </row>
    <row r="15905">
      <c r="B15905" s="161" t="n">
        <v>33366</v>
      </c>
      <c r="C15905" s="162" t="n">
        <v>378.51</v>
      </c>
      <c r="D15905" s="162" t="n">
        <v>0.110866</v>
      </c>
      <c r="E15905" s="162" t="n">
        <v>17.78</v>
      </c>
    </row>
    <row r="15906">
      <c r="B15906" s="161" t="n">
        <v>33367</v>
      </c>
      <c r="C15906" s="162" t="n">
        <v>383.25</v>
      </c>
      <c r="D15906" s="162" t="n">
        <v>0.122925</v>
      </c>
      <c r="E15906" s="162" t="n">
        <v>17.17</v>
      </c>
    </row>
    <row r="15907">
      <c r="B15907" s="161" t="n">
        <v>33368</v>
      </c>
      <c r="C15907" s="162" t="n">
        <v>375.74</v>
      </c>
      <c r="D15907" s="162" t="n">
        <v>0.102842</v>
      </c>
      <c r="E15907" s="162" t="n">
        <v>17.54</v>
      </c>
    </row>
    <row r="15908">
      <c r="B15908" s="161" t="n">
        <v>33371</v>
      </c>
      <c r="C15908" s="162" t="n">
        <v>376.76</v>
      </c>
      <c r="D15908" s="162" t="n">
        <v>0.10521</v>
      </c>
      <c r="E15908" s="162" t="n">
        <v>17.66</v>
      </c>
    </row>
    <row r="15909">
      <c r="B15909" s="161" t="n">
        <v>33372</v>
      </c>
      <c r="C15909" s="162" t="n">
        <v>371.62</v>
      </c>
      <c r="D15909" s="162" t="n">
        <v>0.091236</v>
      </c>
      <c r="E15909" s="162" t="n">
        <v>18</v>
      </c>
    </row>
    <row r="15910">
      <c r="B15910" s="161" t="n">
        <v>33373</v>
      </c>
      <c r="C15910" s="162" t="n">
        <v>368.57</v>
      </c>
      <c r="D15910" s="162" t="n">
        <v>0.082812</v>
      </c>
      <c r="E15910" s="162" t="n">
        <v>18.38</v>
      </c>
    </row>
    <row r="15911">
      <c r="B15911" s="161" t="n">
        <v>33374</v>
      </c>
      <c r="C15911" s="162" t="n">
        <v>372.19</v>
      </c>
      <c r="D15911" s="162" t="n">
        <v>0.09234000000000001</v>
      </c>
      <c r="E15911" s="162" t="n">
        <v>17.24</v>
      </c>
    </row>
    <row r="15912">
      <c r="B15912" s="161" t="n">
        <v>33375</v>
      </c>
      <c r="C15912" s="162" t="n">
        <v>372.39</v>
      </c>
      <c r="D15912" s="162" t="n">
        <v>0.092569</v>
      </c>
      <c r="E15912" s="162" t="n">
        <v>16.64</v>
      </c>
    </row>
    <row r="15913">
      <c r="B15913" s="161" t="n">
        <v>33378</v>
      </c>
      <c r="C15913" s="162" t="n">
        <v>372.28</v>
      </c>
      <c r="D15913" s="162" t="n">
        <v>0.09186999999999999</v>
      </c>
      <c r="E15913" s="162" t="n">
        <v>17.1</v>
      </c>
    </row>
    <row r="15914">
      <c r="B15914" s="161" t="n">
        <v>33379</v>
      </c>
      <c r="C15914" s="162" t="n">
        <v>375.35</v>
      </c>
      <c r="D15914" s="162" t="n">
        <v>0.09948</v>
      </c>
      <c r="E15914" s="162" t="n">
        <v>16.07</v>
      </c>
    </row>
    <row r="15915">
      <c r="B15915" s="161" t="n">
        <v>33380</v>
      </c>
      <c r="C15915" s="162" t="n">
        <v>376.19</v>
      </c>
      <c r="D15915" s="162" t="n">
        <v>0.101107</v>
      </c>
      <c r="E15915" s="162" t="n">
        <v>16.16</v>
      </c>
    </row>
    <row r="15916">
      <c r="B15916" s="161" t="n">
        <v>33381</v>
      </c>
      <c r="C15916" s="162" t="n">
        <v>374.97</v>
      </c>
      <c r="D15916" s="162" t="n">
        <v>0.097321</v>
      </c>
      <c r="E15916" s="162" t="n">
        <v>16.11</v>
      </c>
    </row>
    <row r="15917">
      <c r="B15917" s="161" t="n">
        <v>33382</v>
      </c>
      <c r="C15917" s="162" t="n">
        <v>377.49</v>
      </c>
      <c r="D15917" s="162" t="n">
        <v>0.103467</v>
      </c>
      <c r="E15917" s="162" t="n">
        <v>15.23</v>
      </c>
    </row>
    <row r="15918">
      <c r="B15918" s="161" t="n">
        <v>33386</v>
      </c>
      <c r="C15918" s="162" t="n">
        <v>381.94</v>
      </c>
      <c r="D15918" s="162" t="n">
        <v>0.114505</v>
      </c>
      <c r="E15918" s="162" t="n">
        <v>15.67</v>
      </c>
    </row>
    <row r="15919">
      <c r="B15919" s="161" t="n">
        <v>33387</v>
      </c>
      <c r="C15919" s="162" t="n">
        <v>382.79</v>
      </c>
      <c r="D15919" s="162" t="n">
        <v>0.116083</v>
      </c>
      <c r="E15919" s="162" t="n">
        <v>15.9</v>
      </c>
    </row>
    <row r="15920">
      <c r="B15920" s="161" t="n">
        <v>33388</v>
      </c>
      <c r="C15920" s="162" t="n">
        <v>386.96</v>
      </c>
      <c r="D15920" s="162" t="n">
        <v>0.12622</v>
      </c>
      <c r="E15920" s="162" t="n">
        <v>16.02</v>
      </c>
    </row>
    <row r="15921">
      <c r="B15921" s="161" t="n">
        <v>33389</v>
      </c>
      <c r="C15921" s="162" t="n">
        <v>389.83</v>
      </c>
      <c r="D15921" s="162" t="n">
        <v>0.13288</v>
      </c>
      <c r="E15921" s="162" t="n">
        <v>15.93</v>
      </c>
    </row>
    <row r="15922">
      <c r="B15922" s="161" t="n">
        <v>33392</v>
      </c>
      <c r="C15922" s="162" t="n">
        <v>388.06</v>
      </c>
      <c r="D15922" s="162" t="n">
        <v>0.127514</v>
      </c>
      <c r="E15922" s="162" t="n">
        <v>16.87</v>
      </c>
    </row>
    <row r="15923">
      <c r="B15923" s="161" t="n">
        <v>33393</v>
      </c>
      <c r="C15923" s="162" t="n">
        <v>387.74</v>
      </c>
      <c r="D15923" s="162" t="n">
        <v>0.125813</v>
      </c>
      <c r="E15923" s="162" t="n">
        <v>16.17</v>
      </c>
    </row>
    <row r="15924">
      <c r="B15924" s="161" t="n">
        <v>33394</v>
      </c>
      <c r="C15924" s="162" t="n">
        <v>385.09</v>
      </c>
      <c r="D15924" s="162" t="n">
        <v>0.118128</v>
      </c>
      <c r="E15924" s="162" t="n">
        <v>16.4</v>
      </c>
    </row>
    <row r="15925">
      <c r="B15925" s="161" t="n">
        <v>33395</v>
      </c>
      <c r="C15925" s="162" t="n">
        <v>383.63</v>
      </c>
      <c r="D15925" s="162" t="n">
        <v>0.113427</v>
      </c>
      <c r="E15925" s="162" t="n">
        <v>16.93</v>
      </c>
    </row>
    <row r="15926">
      <c r="B15926" s="161" t="n">
        <v>33396</v>
      </c>
      <c r="C15926" s="162" t="n">
        <v>379.43</v>
      </c>
      <c r="D15926" s="162" t="n">
        <v>0.101501</v>
      </c>
      <c r="E15926" s="162" t="n">
        <v>16.98</v>
      </c>
    </row>
    <row r="15927">
      <c r="B15927" s="161" t="n">
        <v>33399</v>
      </c>
      <c r="C15927" s="162" t="n">
        <v>378.57</v>
      </c>
      <c r="D15927" s="162" t="n">
        <v>0.098189</v>
      </c>
      <c r="E15927" s="162" t="n">
        <v>17.47</v>
      </c>
    </row>
    <row r="15928">
      <c r="B15928" s="161" t="n">
        <v>33400</v>
      </c>
      <c r="C15928" s="162" t="n">
        <v>381.05</v>
      </c>
      <c r="D15928" s="162" t="n">
        <v>0.103706</v>
      </c>
      <c r="E15928" s="162" t="n">
        <v>17.32</v>
      </c>
    </row>
    <row r="15929">
      <c r="B15929" s="161" t="n">
        <v>33401</v>
      </c>
      <c r="C15929" s="162" t="n">
        <v>376.65</v>
      </c>
      <c r="D15929" s="162" t="n">
        <v>0.091289</v>
      </c>
      <c r="E15929" s="162" t="n">
        <v>17.72</v>
      </c>
    </row>
    <row r="15930">
      <c r="B15930" s="161" t="n">
        <v>33402</v>
      </c>
      <c r="C15930" s="162" t="n">
        <v>377.63</v>
      </c>
      <c r="D15930" s="162" t="n">
        <v>0.093069</v>
      </c>
      <c r="E15930" s="162" t="n">
        <v>16.99</v>
      </c>
    </row>
    <row r="15931">
      <c r="B15931" s="161" t="n">
        <v>33403</v>
      </c>
      <c r="C15931" s="162" t="n">
        <v>382.29</v>
      </c>
      <c r="D15931" s="162" t="n">
        <v>0.10449</v>
      </c>
      <c r="E15931" s="162" t="n">
        <v>15.98</v>
      </c>
    </row>
    <row r="15932">
      <c r="B15932" s="161" t="n">
        <v>33406</v>
      </c>
      <c r="C15932" s="162" t="n">
        <v>380.13</v>
      </c>
      <c r="D15932" s="162" t="n">
        <v>0.09793200000000001</v>
      </c>
      <c r="E15932" s="162" t="n">
        <v>15.5</v>
      </c>
    </row>
    <row r="15933">
      <c r="B15933" s="161" t="n">
        <v>33407</v>
      </c>
      <c r="C15933" s="162" t="n">
        <v>378.59</v>
      </c>
      <c r="D15933" s="162" t="n">
        <v>0.09306</v>
      </c>
      <c r="E15933" s="162" t="n">
        <v>16.14</v>
      </c>
    </row>
    <row r="15934">
      <c r="B15934" s="161" t="n">
        <v>33408</v>
      </c>
      <c r="C15934" s="162" t="n">
        <v>375.09</v>
      </c>
      <c r="D15934" s="162" t="n">
        <v>0.083019</v>
      </c>
      <c r="E15934" s="162" t="n">
        <v>17.44</v>
      </c>
    </row>
    <row r="15935">
      <c r="B15935" s="161" t="n">
        <v>33409</v>
      </c>
      <c r="C15935" s="162" t="n">
        <v>375.42</v>
      </c>
      <c r="D15935" s="162" t="n">
        <v>0.083159</v>
      </c>
      <c r="E15935" s="162" t="n">
        <v>16.75</v>
      </c>
    </row>
    <row r="15936">
      <c r="B15936" s="161" t="n">
        <v>33410</v>
      </c>
      <c r="C15936" s="162" t="n">
        <v>377.75</v>
      </c>
      <c r="D15936" s="162" t="n">
        <v>0.088518</v>
      </c>
      <c r="E15936" s="162" t="n">
        <v>16.51</v>
      </c>
    </row>
    <row r="15937">
      <c r="B15937" s="161" t="n">
        <v>33413</v>
      </c>
      <c r="C15937" s="162" t="n">
        <v>370.94</v>
      </c>
      <c r="D15937" s="162" t="n">
        <v>0.06963800000000001</v>
      </c>
      <c r="E15937" s="162" t="n">
        <v>18.28</v>
      </c>
    </row>
    <row r="15938">
      <c r="B15938" s="161" t="n">
        <v>33414</v>
      </c>
      <c r="C15938" s="162" t="n">
        <v>370.65</v>
      </c>
      <c r="D15938" s="162" t="n">
        <v>0.068148</v>
      </c>
      <c r="E15938" s="162" t="n">
        <v>17.85</v>
      </c>
    </row>
    <row r="15939">
      <c r="B15939" s="161" t="n">
        <v>33415</v>
      </c>
      <c r="C15939" s="162" t="n">
        <v>371.59</v>
      </c>
      <c r="D15939" s="162" t="n">
        <v>0.069951</v>
      </c>
      <c r="E15939" s="162" t="n">
        <v>17.98</v>
      </c>
    </row>
    <row r="15940">
      <c r="B15940" s="161" t="n">
        <v>33416</v>
      </c>
      <c r="C15940" s="162" t="n">
        <v>374.4</v>
      </c>
      <c r="D15940" s="162" t="n">
        <v>0.076737</v>
      </c>
      <c r="E15940" s="162" t="n">
        <v>17.87</v>
      </c>
    </row>
    <row r="15941">
      <c r="B15941" s="161" t="n">
        <v>33417</v>
      </c>
      <c r="C15941" s="162" t="n">
        <v>371.16</v>
      </c>
      <c r="D15941" s="162" t="n">
        <v>0.067288</v>
      </c>
      <c r="E15941" s="162" t="n">
        <v>19.55</v>
      </c>
    </row>
    <row r="15942">
      <c r="B15942" s="161" t="n">
        <v>33420</v>
      </c>
      <c r="C15942" s="162" t="n">
        <v>377.92</v>
      </c>
      <c r="D15942" s="162" t="n">
        <v>0.08445800000000001</v>
      </c>
      <c r="E15942" s="162" t="n">
        <v>18.64</v>
      </c>
    </row>
    <row r="15943">
      <c r="B15943" s="161" t="n">
        <v>33421</v>
      </c>
      <c r="C15943" s="162" t="n">
        <v>377.47</v>
      </c>
      <c r="D15943" s="162" t="n">
        <v>0.08240699999999999</v>
      </c>
      <c r="E15943" s="162" t="n">
        <v>17.63</v>
      </c>
    </row>
    <row r="15944">
      <c r="B15944" s="161" t="n">
        <v>33422</v>
      </c>
      <c r="C15944" s="162" t="n">
        <v>373.33</v>
      </c>
      <c r="D15944" s="162" t="n">
        <v>0.070592</v>
      </c>
      <c r="E15944" s="162" t="n">
        <v>19.47</v>
      </c>
    </row>
    <row r="15945">
      <c r="B15945" s="161" t="n">
        <v>33424</v>
      </c>
      <c r="C15945" s="162" t="n">
        <v>374.08</v>
      </c>
      <c r="D15945" s="162" t="n">
        <v>0.071773</v>
      </c>
      <c r="E15945" s="162" t="n">
        <v>18.35</v>
      </c>
    </row>
    <row r="15946">
      <c r="B15946" s="161" t="n">
        <v>33427</v>
      </c>
      <c r="C15946" s="162" t="n">
        <v>377.94</v>
      </c>
      <c r="D15946" s="162" t="n">
        <v>0.081085</v>
      </c>
      <c r="E15946" s="162" t="n">
        <v>20.29</v>
      </c>
    </row>
    <row r="15947">
      <c r="B15947" s="161" t="n">
        <v>33428</v>
      </c>
      <c r="C15947" s="162" t="n">
        <v>376.11</v>
      </c>
      <c r="D15947" s="162" t="n">
        <v>0.07530199999999999</v>
      </c>
      <c r="E15947" s="162" t="n">
        <v>19.76</v>
      </c>
    </row>
    <row r="15948">
      <c r="B15948" s="161" t="n">
        <v>33429</v>
      </c>
      <c r="C15948" s="162" t="n">
        <v>375.74</v>
      </c>
      <c r="D15948" s="162" t="n">
        <v>0.073298</v>
      </c>
      <c r="E15948" s="162" t="n">
        <v>19.19</v>
      </c>
    </row>
    <row r="15949">
      <c r="B15949" s="161" t="n">
        <v>33430</v>
      </c>
      <c r="C15949" s="162" t="n">
        <v>376.97</v>
      </c>
      <c r="D15949" s="162" t="n">
        <v>0.075583</v>
      </c>
      <c r="E15949" s="162" t="n">
        <v>17.39</v>
      </c>
    </row>
    <row r="15950">
      <c r="B15950" s="161" t="n">
        <v>33431</v>
      </c>
      <c r="C15950" s="162" t="n">
        <v>380.25</v>
      </c>
      <c r="D15950" s="162" t="n">
        <v>0.083172</v>
      </c>
      <c r="E15950" s="162" t="n">
        <v>18.29</v>
      </c>
    </row>
    <row r="15951">
      <c r="B15951" s="161" t="n">
        <v>33434</v>
      </c>
      <c r="C15951" s="162" t="n">
        <v>382.39</v>
      </c>
      <c r="D15951" s="162" t="n">
        <v>0.087621</v>
      </c>
      <c r="E15951" s="162" t="n">
        <v>17.78</v>
      </c>
    </row>
    <row r="15952">
      <c r="B15952" s="161" t="n">
        <v>33435</v>
      </c>
      <c r="C15952" s="162" t="n">
        <v>381.54</v>
      </c>
      <c r="D15952" s="162" t="n">
        <v>0.08431900000000001</v>
      </c>
      <c r="E15952" s="162" t="n">
        <v>17.49</v>
      </c>
    </row>
    <row r="15953">
      <c r="B15953" s="161" t="n">
        <v>33436</v>
      </c>
      <c r="C15953" s="162" t="n">
        <v>381.18</v>
      </c>
      <c r="D15953" s="162" t="n">
        <v>0.082431</v>
      </c>
      <c r="E15953" s="162" t="n">
        <v>17.52</v>
      </c>
    </row>
    <row r="15954">
      <c r="B15954" s="161" t="n">
        <v>33437</v>
      </c>
      <c r="C15954" s="162" t="n">
        <v>385.37</v>
      </c>
      <c r="D15954" s="162" t="n">
        <v>0.092364</v>
      </c>
      <c r="E15954" s="162" t="n">
        <v>15.77</v>
      </c>
    </row>
    <row r="15955">
      <c r="B15955" s="161" t="n">
        <v>33438</v>
      </c>
      <c r="C15955" s="162" t="n">
        <v>384.22</v>
      </c>
      <c r="D15955" s="162" t="n">
        <v>0.08834</v>
      </c>
      <c r="E15955" s="162" t="n">
        <v>15.5</v>
      </c>
    </row>
    <row r="15956">
      <c r="B15956" s="161" t="n">
        <v>33441</v>
      </c>
      <c r="C15956" s="162" t="n">
        <v>382.88</v>
      </c>
      <c r="D15956" s="162" t="n">
        <v>0.08384900000000001</v>
      </c>
      <c r="E15956" s="162" t="n">
        <v>16.9</v>
      </c>
    </row>
    <row r="15957">
      <c r="B15957" s="161" t="n">
        <v>33442</v>
      </c>
      <c r="C15957" s="162" t="n">
        <v>379.42</v>
      </c>
      <c r="D15957" s="162" t="n">
        <v>0.073807</v>
      </c>
      <c r="E15957" s="162" t="n">
        <v>16.58</v>
      </c>
    </row>
    <row r="15958">
      <c r="B15958" s="161" t="n">
        <v>33443</v>
      </c>
      <c r="C15958" s="162" t="n">
        <v>378.64</v>
      </c>
      <c r="D15958" s="162" t="n">
        <v>0.070825</v>
      </c>
      <c r="E15958" s="162" t="n">
        <v>16.41</v>
      </c>
    </row>
    <row r="15959">
      <c r="B15959" s="161" t="n">
        <v>33444</v>
      </c>
      <c r="C15959" s="162" t="n">
        <v>380.96</v>
      </c>
      <c r="D15959" s="162" t="n">
        <v>0.075859</v>
      </c>
      <c r="E15959" s="162" t="n">
        <v>15.74</v>
      </c>
    </row>
    <row r="15960">
      <c r="B15960" s="161" t="n">
        <v>33445</v>
      </c>
      <c r="C15960" s="162" t="n">
        <v>380.93</v>
      </c>
      <c r="D15960" s="162" t="n">
        <v>0.07464</v>
      </c>
      <c r="E15960" s="162" t="n">
        <v>15.45</v>
      </c>
    </row>
    <row r="15961">
      <c r="B15961" s="161" t="n">
        <v>33448</v>
      </c>
      <c r="C15961" s="162" t="n">
        <v>383.15</v>
      </c>
      <c r="D15961" s="162" t="n">
        <v>0.079212</v>
      </c>
      <c r="E15961" s="162" t="n">
        <v>15.67</v>
      </c>
    </row>
    <row r="15962">
      <c r="B15962" s="161" t="n">
        <v>33449</v>
      </c>
      <c r="C15962" s="162" t="n">
        <v>386.69</v>
      </c>
      <c r="D15962" s="162" t="n">
        <v>0.087185</v>
      </c>
      <c r="E15962" s="162" t="n">
        <v>15.47</v>
      </c>
    </row>
    <row r="15963">
      <c r="B15963" s="161" t="n">
        <v>33450</v>
      </c>
      <c r="C15963" s="162" t="n">
        <v>387.81</v>
      </c>
      <c r="D15963" s="162" t="n">
        <v>0.08888500000000001</v>
      </c>
      <c r="E15963" s="162" t="n">
        <v>15.18</v>
      </c>
    </row>
    <row r="15964">
      <c r="B15964" s="161" t="n">
        <v>33451</v>
      </c>
      <c r="C15964" s="162" t="n">
        <v>387.12</v>
      </c>
      <c r="D15964" s="162" t="n">
        <v>0.08586199999999999</v>
      </c>
      <c r="E15964" s="162" t="n">
        <v>15.47</v>
      </c>
    </row>
    <row r="15965">
      <c r="B15965" s="161" t="n">
        <v>33452</v>
      </c>
      <c r="C15965" s="162" t="n">
        <v>387.18</v>
      </c>
      <c r="D15965" s="162" t="n">
        <v>0.084773</v>
      </c>
      <c r="E15965" s="162" t="n">
        <v>15.26</v>
      </c>
    </row>
    <row r="15966">
      <c r="B15966" s="161" t="n">
        <v>33455</v>
      </c>
      <c r="C15966" s="162" t="n">
        <v>385.06</v>
      </c>
      <c r="D15966" s="162" t="n">
        <v>0.078168</v>
      </c>
      <c r="E15966" s="162" t="n">
        <v>15.92</v>
      </c>
    </row>
    <row r="15967">
      <c r="B15967" s="161" t="n">
        <v>33456</v>
      </c>
      <c r="C15967" s="162" t="n">
        <v>390.62</v>
      </c>
      <c r="D15967" s="162" t="n">
        <v>0.091408</v>
      </c>
      <c r="E15967" s="162" t="n">
        <v>15.54</v>
      </c>
    </row>
    <row r="15968">
      <c r="B15968" s="161" t="n">
        <v>33457</v>
      </c>
      <c r="C15968" s="162" t="n">
        <v>390.56</v>
      </c>
      <c r="D15968" s="162" t="n">
        <v>0.09019199999999999</v>
      </c>
      <c r="E15968" s="162" t="n">
        <v>15.56</v>
      </c>
    </row>
    <row r="15969">
      <c r="B15969" s="161" t="n">
        <v>33458</v>
      </c>
      <c r="C15969" s="162" t="n">
        <v>389.32</v>
      </c>
      <c r="D15969" s="162" t="n">
        <v>0.085934</v>
      </c>
      <c r="E15969" s="162" t="n">
        <v>15.98</v>
      </c>
    </row>
    <row r="15970">
      <c r="B15970" s="161" t="n">
        <v>33459</v>
      </c>
      <c r="C15970" s="162" t="n">
        <v>387.12</v>
      </c>
      <c r="D15970" s="162" t="n">
        <v>0.079225</v>
      </c>
      <c r="E15970" s="162" t="n">
        <v>15.45</v>
      </c>
    </row>
    <row r="15971">
      <c r="B15971" s="161" t="n">
        <v>33462</v>
      </c>
      <c r="C15971" s="162" t="n">
        <v>388.02</v>
      </c>
      <c r="D15971" s="162" t="n">
        <v>0.080459</v>
      </c>
      <c r="E15971" s="162" t="n">
        <v>15.26</v>
      </c>
    </row>
    <row r="15972">
      <c r="B15972" s="161" t="n">
        <v>33463</v>
      </c>
      <c r="C15972" s="162" t="n">
        <v>389.62</v>
      </c>
      <c r="D15972" s="162" t="n">
        <v>0.083389</v>
      </c>
      <c r="E15972" s="162" t="n">
        <v>14.73</v>
      </c>
    </row>
    <row r="15973">
      <c r="B15973" s="161" t="n">
        <v>33464</v>
      </c>
      <c r="C15973" s="162" t="n">
        <v>389.9</v>
      </c>
      <c r="D15973" s="162" t="n">
        <v>0.08288</v>
      </c>
      <c r="E15973" s="162" t="n">
        <v>15.09</v>
      </c>
    </row>
    <row r="15974">
      <c r="B15974" s="161" t="n">
        <v>33465</v>
      </c>
      <c r="C15974" s="162" t="n">
        <v>389.33</v>
      </c>
      <c r="D15974" s="162" t="n">
        <v>0.08023</v>
      </c>
      <c r="E15974" s="162" t="n">
        <v>15.19</v>
      </c>
    </row>
    <row r="15975">
      <c r="B15975" s="161" t="n">
        <v>33466</v>
      </c>
      <c r="C15975" s="162" t="n">
        <v>385.58</v>
      </c>
      <c r="D15975" s="162" t="n">
        <v>0.06941700000000001</v>
      </c>
      <c r="E15975" s="162" t="n">
        <v>16.01</v>
      </c>
    </row>
    <row r="15976">
      <c r="B15976" s="161" t="n">
        <v>33469</v>
      </c>
      <c r="C15976" s="162" t="n">
        <v>376.47</v>
      </c>
      <c r="D15976" s="162" t="n">
        <v>0.044542</v>
      </c>
      <c r="E15976" s="162" t="n">
        <v>21.19</v>
      </c>
    </row>
    <row r="15977">
      <c r="B15977" s="161" t="n">
        <v>33470</v>
      </c>
      <c r="C15977" s="162" t="n">
        <v>379.43</v>
      </c>
      <c r="D15977" s="162" t="n">
        <v>0.051435</v>
      </c>
      <c r="E15977" s="162" t="n">
        <v>18.86</v>
      </c>
    </row>
    <row r="15978">
      <c r="B15978" s="161" t="n">
        <v>33471</v>
      </c>
      <c r="C15978" s="162" t="n">
        <v>390.59</v>
      </c>
      <c r="D15978" s="162" t="n">
        <v>0.07937</v>
      </c>
      <c r="E15978" s="162" t="n">
        <v>15.62</v>
      </c>
    </row>
    <row r="15979">
      <c r="B15979" s="161" t="n">
        <v>33472</v>
      </c>
      <c r="C15979" s="162" t="n">
        <v>391.33</v>
      </c>
      <c r="D15979" s="162" t="n">
        <v>0.08015899999999999</v>
      </c>
      <c r="E15979" s="162" t="n">
        <v>14.59</v>
      </c>
    </row>
    <row r="15980">
      <c r="B15980" s="161" t="n">
        <v>33473</v>
      </c>
      <c r="C15980" s="162" t="n">
        <v>394.17</v>
      </c>
      <c r="D15980" s="162" t="n">
        <v>0.08617</v>
      </c>
      <c r="E15980" s="162" t="n">
        <v>14.41</v>
      </c>
    </row>
    <row r="15981">
      <c r="B15981" s="161" t="n">
        <v>33476</v>
      </c>
      <c r="C15981" s="162" t="n">
        <v>393.85</v>
      </c>
      <c r="D15981" s="162" t="n">
        <v>0.084166</v>
      </c>
      <c r="E15981" s="162" t="n">
        <v>14.81</v>
      </c>
    </row>
    <row r="15982">
      <c r="B15982" s="161" t="n">
        <v>33477</v>
      </c>
      <c r="C15982" s="162" t="n">
        <v>393.06</v>
      </c>
      <c r="D15982" s="162" t="n">
        <v>0.081064</v>
      </c>
      <c r="E15982" s="162" t="n">
        <v>15.46</v>
      </c>
    </row>
    <row r="15983">
      <c r="B15983" s="161" t="n">
        <v>33478</v>
      </c>
      <c r="C15983" s="162" t="n">
        <v>396.64</v>
      </c>
      <c r="D15983" s="162" t="n">
        <v>0.08906699999999999</v>
      </c>
      <c r="E15983" s="162" t="n">
        <v>15.31</v>
      </c>
    </row>
    <row r="15984">
      <c r="B15984" s="161" t="n">
        <v>33479</v>
      </c>
      <c r="C15984" s="162" t="n">
        <v>396.47</v>
      </c>
      <c r="D15984" s="162" t="n">
        <v>0.08755300000000001</v>
      </c>
      <c r="E15984" s="162" t="n">
        <v>14.82</v>
      </c>
    </row>
    <row r="15985">
      <c r="B15985" s="161" t="n">
        <v>33480</v>
      </c>
      <c r="C15985" s="162" t="n">
        <v>395.43</v>
      </c>
      <c r="D15985" s="162" t="n">
        <v>0.083894</v>
      </c>
      <c r="E15985" s="162" t="n">
        <v>14.46</v>
      </c>
    </row>
    <row r="15986">
      <c r="B15986" s="161" t="n">
        <v>33484</v>
      </c>
      <c r="C15986" s="162" t="n">
        <v>392.15</v>
      </c>
      <c r="D15986" s="162" t="n">
        <v>0.074532</v>
      </c>
      <c r="E15986" s="162" t="n">
        <v>16.57</v>
      </c>
    </row>
    <row r="15987">
      <c r="B15987" s="161" t="n">
        <v>33485</v>
      </c>
      <c r="C15987" s="162" t="n">
        <v>389.97</v>
      </c>
      <c r="D15987" s="162" t="n">
        <v>0.067957</v>
      </c>
      <c r="E15987" s="162" t="n">
        <v>17.18</v>
      </c>
    </row>
    <row r="15988">
      <c r="B15988" s="161" t="n">
        <v>33486</v>
      </c>
      <c r="C15988" s="162" t="n">
        <v>389.14</v>
      </c>
      <c r="D15988" s="162" t="n">
        <v>0.064869</v>
      </c>
      <c r="E15988" s="162" t="n">
        <v>17.31</v>
      </c>
    </row>
    <row r="15989">
      <c r="B15989" s="161" t="n">
        <v>33487</v>
      </c>
      <c r="C15989" s="162" t="n">
        <v>389.1</v>
      </c>
      <c r="D15989" s="162" t="n">
        <v>0.06375500000000001</v>
      </c>
      <c r="E15989" s="162" t="n">
        <v>16.76</v>
      </c>
    </row>
    <row r="15990">
      <c r="B15990" s="161" t="n">
        <v>33490</v>
      </c>
      <c r="C15990" s="162" t="n">
        <v>388.57</v>
      </c>
      <c r="D15990" s="162" t="n">
        <v>0.061399</v>
      </c>
      <c r="E15990" s="162" t="n">
        <v>17.73</v>
      </c>
    </row>
    <row r="15991">
      <c r="B15991" s="161" t="n">
        <v>33491</v>
      </c>
      <c r="C15991" s="162" t="n">
        <v>384.56</v>
      </c>
      <c r="D15991" s="162" t="n">
        <v>0.050075</v>
      </c>
      <c r="E15991" s="162" t="n">
        <v>18.22</v>
      </c>
    </row>
    <row r="15992">
      <c r="B15992" s="161" t="n">
        <v>33492</v>
      </c>
      <c r="C15992" s="162" t="n">
        <v>385.09</v>
      </c>
      <c r="D15992" s="162" t="n">
        <v>0.050516</v>
      </c>
      <c r="E15992" s="162" t="n">
        <v>17.96</v>
      </c>
    </row>
    <row r="15993">
      <c r="B15993" s="161" t="n">
        <v>33493</v>
      </c>
      <c r="C15993" s="162" t="n">
        <v>387.34</v>
      </c>
      <c r="D15993" s="162" t="n">
        <v>0.055396</v>
      </c>
      <c r="E15993" s="162" t="n">
        <v>16.21</v>
      </c>
    </row>
    <row r="15994">
      <c r="B15994" s="161" t="n">
        <v>33494</v>
      </c>
      <c r="C15994" s="162" t="n">
        <v>383.59</v>
      </c>
      <c r="D15994" s="162" t="n">
        <v>0.044773</v>
      </c>
      <c r="E15994" s="162" t="n">
        <v>17.88</v>
      </c>
    </row>
    <row r="15995">
      <c r="B15995" s="161" t="n">
        <v>33497</v>
      </c>
      <c r="C15995" s="162" t="n">
        <v>385.78</v>
      </c>
      <c r="D15995" s="162" t="n">
        <v>0.04952</v>
      </c>
      <c r="E15995" s="162" t="n">
        <v>17.82</v>
      </c>
    </row>
    <row r="15996">
      <c r="B15996" s="161" t="n">
        <v>33498</v>
      </c>
      <c r="C15996" s="162" t="n">
        <v>385.5</v>
      </c>
      <c r="D15996" s="162" t="n">
        <v>0.047933</v>
      </c>
      <c r="E15996" s="162" t="n">
        <v>17.68</v>
      </c>
    </row>
    <row r="15997">
      <c r="B15997" s="161" t="n">
        <v>33499</v>
      </c>
      <c r="C15997" s="162" t="n">
        <v>386.94</v>
      </c>
      <c r="D15997" s="162" t="n">
        <v>0.050807</v>
      </c>
      <c r="E15997" s="162" t="n">
        <v>17.56</v>
      </c>
    </row>
    <row r="15998">
      <c r="B15998" s="161" t="n">
        <v>33500</v>
      </c>
      <c r="C15998" s="162" t="n">
        <v>387.56</v>
      </c>
      <c r="D15998" s="162" t="n">
        <v>0.051576</v>
      </c>
      <c r="E15998" s="162" t="n">
        <v>17.56</v>
      </c>
    </row>
    <row r="15999">
      <c r="B15999" s="161" t="n">
        <v>33501</v>
      </c>
      <c r="C15999" s="162" t="n">
        <v>387.92</v>
      </c>
      <c r="D15999" s="162" t="n">
        <v>0.051717</v>
      </c>
      <c r="E15999" s="162" t="n">
        <v>17.08</v>
      </c>
    </row>
    <row r="16000">
      <c r="B16000" s="161" t="n">
        <v>33504</v>
      </c>
      <c r="C16000" s="162" t="n">
        <v>385.92</v>
      </c>
      <c r="D16000" s="162" t="n">
        <v>0.045776</v>
      </c>
      <c r="E16000" s="162" t="n">
        <v>16.38</v>
      </c>
    </row>
    <row r="16001">
      <c r="B16001" s="161" t="n">
        <v>33505</v>
      </c>
      <c r="C16001" s="162" t="n">
        <v>387.71</v>
      </c>
      <c r="D16001" s="162" t="n">
        <v>0.049591</v>
      </c>
      <c r="E16001" s="162" t="n">
        <v>16.04</v>
      </c>
    </row>
    <row r="16002">
      <c r="B16002" s="161" t="n">
        <v>33506</v>
      </c>
      <c r="C16002" s="162" t="n">
        <v>386.88</v>
      </c>
      <c r="D16002" s="162" t="n">
        <v>0.046662</v>
      </c>
      <c r="E16002" s="162" t="n">
        <v>15.68</v>
      </c>
    </row>
    <row r="16003">
      <c r="B16003" s="161" t="n">
        <v>33507</v>
      </c>
      <c r="C16003" s="162" t="n">
        <v>386.49</v>
      </c>
      <c r="D16003" s="162" t="n">
        <v>0.044841</v>
      </c>
      <c r="E16003" s="162" t="n">
        <v>15.35</v>
      </c>
    </row>
    <row r="16004">
      <c r="B16004" s="161" t="n">
        <v>33508</v>
      </c>
      <c r="C16004" s="162" t="n">
        <v>385.9</v>
      </c>
      <c r="D16004" s="162" t="n">
        <v>0.04256</v>
      </c>
      <c r="E16004" s="162" t="n">
        <v>16.31</v>
      </c>
    </row>
    <row r="16005">
      <c r="B16005" s="161" t="n">
        <v>33511</v>
      </c>
      <c r="C16005" s="162" t="n">
        <v>387.86</v>
      </c>
      <c r="D16005" s="162" t="n">
        <v>0.046835</v>
      </c>
      <c r="E16005" s="162" t="n">
        <v>15.85</v>
      </c>
    </row>
    <row r="16006">
      <c r="B16006" s="161" t="n">
        <v>33512</v>
      </c>
      <c r="C16006" s="162" t="n">
        <v>389.2</v>
      </c>
      <c r="D16006" s="162" t="n">
        <v>0.049442</v>
      </c>
      <c r="E16006" s="162" t="n">
        <v>14.81</v>
      </c>
    </row>
    <row r="16007">
      <c r="B16007" s="161" t="n">
        <v>33513</v>
      </c>
      <c r="C16007" s="162" t="n">
        <v>388.26</v>
      </c>
      <c r="D16007" s="162" t="n">
        <v>0.046184</v>
      </c>
      <c r="E16007" s="162" t="n">
        <v>15.81</v>
      </c>
    </row>
    <row r="16008">
      <c r="B16008" s="161" t="n">
        <v>33514</v>
      </c>
      <c r="C16008" s="162" t="n">
        <v>384.47</v>
      </c>
      <c r="D16008" s="162" t="n">
        <v>0.035641</v>
      </c>
      <c r="E16008" s="162" t="n">
        <v>17.04</v>
      </c>
    </row>
    <row r="16009">
      <c r="B16009" s="161" t="n">
        <v>33515</v>
      </c>
      <c r="C16009" s="162" t="n">
        <v>381.24</v>
      </c>
      <c r="D16009" s="162" t="n">
        <v>0.026516</v>
      </c>
      <c r="E16009" s="162" t="n">
        <v>15.63</v>
      </c>
    </row>
    <row r="16010">
      <c r="B16010" s="161" t="n">
        <v>33518</v>
      </c>
      <c r="C16010" s="162" t="n">
        <v>379.5</v>
      </c>
      <c r="D16010" s="162" t="n">
        <v>0.021277</v>
      </c>
      <c r="E16010" s="162" t="n">
        <v>18.58</v>
      </c>
    </row>
    <row r="16011">
      <c r="B16011" s="161" t="n">
        <v>33519</v>
      </c>
      <c r="C16011" s="162" t="n">
        <v>380.67</v>
      </c>
      <c r="D16011" s="162" t="n">
        <v>0.023697</v>
      </c>
      <c r="E16011" s="162" t="n">
        <v>17.81</v>
      </c>
    </row>
    <row r="16012">
      <c r="B16012" s="161" t="n">
        <v>33520</v>
      </c>
      <c r="C16012" s="162" t="n">
        <v>376.8</v>
      </c>
      <c r="D16012" s="162" t="n">
        <v>0.012848</v>
      </c>
      <c r="E16012" s="162" t="n">
        <v>18.54</v>
      </c>
    </row>
    <row r="16013">
      <c r="B16013" s="161" t="n">
        <v>33521</v>
      </c>
      <c r="C16013" s="162" t="n">
        <v>380.55</v>
      </c>
      <c r="D16013" s="162" t="n">
        <v>0.022083</v>
      </c>
      <c r="E16013" s="162" t="n">
        <v>17.8</v>
      </c>
    </row>
    <row r="16014">
      <c r="B16014" s="161" t="n">
        <v>33522</v>
      </c>
      <c r="C16014" s="162" t="n">
        <v>381.45</v>
      </c>
      <c r="D16014" s="162" t="n">
        <v>0.023732</v>
      </c>
      <c r="E16014" s="162" t="n">
        <v>17.6</v>
      </c>
    </row>
    <row r="16015">
      <c r="B16015" s="161" t="n">
        <v>33525</v>
      </c>
      <c r="C16015" s="162" t="n">
        <v>386.47</v>
      </c>
      <c r="D16015" s="162" t="n">
        <v>0.036031</v>
      </c>
      <c r="E16015" s="162" t="n">
        <v>16.71</v>
      </c>
    </row>
    <row r="16016">
      <c r="B16016" s="161" t="n">
        <v>33526</v>
      </c>
      <c r="C16016" s="162" t="n">
        <v>391.01</v>
      </c>
      <c r="D16016" s="162" t="n">
        <v>0.046895</v>
      </c>
      <c r="E16016" s="162" t="n">
        <v>16.22</v>
      </c>
    </row>
    <row r="16017">
      <c r="B16017" s="161" t="n">
        <v>33527</v>
      </c>
      <c r="C16017" s="162" t="n">
        <v>392.8</v>
      </c>
      <c r="D16017" s="162" t="n">
        <v>0.050574</v>
      </c>
      <c r="E16017" s="162" t="n">
        <v>14.85</v>
      </c>
    </row>
    <row r="16018">
      <c r="B16018" s="161" t="n">
        <v>33528</v>
      </c>
      <c r="C16018" s="162" t="n">
        <v>391.92</v>
      </c>
      <c r="D16018" s="162" t="n">
        <v>0.047394</v>
      </c>
      <c r="E16018" s="162" t="n">
        <v>16.32</v>
      </c>
    </row>
    <row r="16019">
      <c r="B16019" s="161" t="n">
        <v>33529</v>
      </c>
      <c r="C16019" s="162" t="n">
        <v>392.5</v>
      </c>
      <c r="D16019" s="162" t="n">
        <v>0.047917</v>
      </c>
      <c r="E16019" s="162" t="n">
        <v>15.87</v>
      </c>
    </row>
    <row r="16020">
      <c r="B16020" s="161" t="n">
        <v>33532</v>
      </c>
      <c r="C16020" s="162" t="n">
        <v>390.02</v>
      </c>
      <c r="D16020" s="162" t="n">
        <v>0.040582</v>
      </c>
      <c r="E16020" s="162" t="n">
        <v>16.66</v>
      </c>
    </row>
    <row r="16021">
      <c r="B16021" s="161" t="n">
        <v>33533</v>
      </c>
      <c r="C16021" s="162" t="n">
        <v>387.83</v>
      </c>
      <c r="D16021" s="162" t="n">
        <v>0.033978</v>
      </c>
      <c r="E16021" s="162" t="n">
        <v>16.55</v>
      </c>
    </row>
    <row r="16022">
      <c r="B16022" s="161" t="n">
        <v>33534</v>
      </c>
      <c r="C16022" s="162" t="n">
        <v>387.94</v>
      </c>
      <c r="D16022" s="162" t="n">
        <v>0.033243</v>
      </c>
      <c r="E16022" s="162" t="n">
        <v>16.26</v>
      </c>
    </row>
    <row r="16023">
      <c r="B16023" s="161" t="n">
        <v>33535</v>
      </c>
      <c r="C16023" s="162" t="n">
        <v>385.07</v>
      </c>
      <c r="D16023" s="162" t="n">
        <v>0.024878</v>
      </c>
      <c r="E16023" s="162" t="n">
        <v>15.62</v>
      </c>
    </row>
    <row r="16024">
      <c r="B16024" s="161" t="n">
        <v>33536</v>
      </c>
      <c r="C16024" s="162" t="n">
        <v>384.2</v>
      </c>
      <c r="D16024" s="162" t="n">
        <v>0.021698</v>
      </c>
      <c r="E16024" s="162" t="n">
        <v>15.75</v>
      </c>
    </row>
    <row r="16025">
      <c r="B16025" s="161" t="n">
        <v>33539</v>
      </c>
      <c r="C16025" s="162" t="n">
        <v>389.52</v>
      </c>
      <c r="D16025" s="162" t="n">
        <v>0.034426</v>
      </c>
      <c r="E16025" s="162" t="n">
        <v>15.45</v>
      </c>
    </row>
    <row r="16026">
      <c r="B16026" s="161" t="n">
        <v>33540</v>
      </c>
      <c r="C16026" s="162" t="n">
        <v>391.48</v>
      </c>
      <c r="D16026" s="162" t="n">
        <v>0.038413</v>
      </c>
      <c r="E16026" s="162" t="n">
        <v>15.55</v>
      </c>
    </row>
    <row r="16027">
      <c r="B16027" s="161" t="n">
        <v>33541</v>
      </c>
      <c r="C16027" s="162" t="n">
        <v>392.96</v>
      </c>
      <c r="D16027" s="162" t="n">
        <v>0.041168</v>
      </c>
      <c r="E16027" s="162" t="n">
        <v>15.46</v>
      </c>
    </row>
    <row r="16028">
      <c r="B16028" s="161" t="n">
        <v>33542</v>
      </c>
      <c r="C16028" s="162" t="n">
        <v>392.46</v>
      </c>
      <c r="D16028" s="162" t="n">
        <v>0.03904</v>
      </c>
      <c r="E16028" s="162" t="n">
        <v>15.48</v>
      </c>
    </row>
    <row r="16029">
      <c r="B16029" s="161" t="n">
        <v>33543</v>
      </c>
      <c r="C16029" s="162" t="n">
        <v>391.32</v>
      </c>
      <c r="D16029" s="162" t="n">
        <v>0.035348</v>
      </c>
      <c r="E16029" s="162" t="n">
        <v>15.6</v>
      </c>
    </row>
    <row r="16030">
      <c r="B16030" s="161" t="n">
        <v>33546</v>
      </c>
      <c r="C16030" s="162" t="n">
        <v>390.28</v>
      </c>
      <c r="D16030" s="162" t="n">
        <v>0.031903</v>
      </c>
      <c r="E16030" s="162" t="n">
        <v>16.35</v>
      </c>
    </row>
    <row r="16031">
      <c r="B16031" s="161" t="n">
        <v>33547</v>
      </c>
      <c r="C16031" s="162" t="n">
        <v>388.71</v>
      </c>
      <c r="D16031" s="162" t="n">
        <v>0.027074</v>
      </c>
      <c r="E16031" s="162" t="n">
        <v>16.48</v>
      </c>
    </row>
    <row r="16032">
      <c r="B16032" s="161" t="n">
        <v>33548</v>
      </c>
      <c r="C16032" s="162" t="n">
        <v>389.97</v>
      </c>
      <c r="D16032" s="162" t="n">
        <v>0.029521</v>
      </c>
      <c r="E16032" s="162" t="n">
        <v>16.47</v>
      </c>
    </row>
    <row r="16033">
      <c r="B16033" s="161" t="n">
        <v>33549</v>
      </c>
      <c r="C16033" s="162" t="n">
        <v>393.72</v>
      </c>
      <c r="D16033" s="162" t="n">
        <v>0.038313</v>
      </c>
      <c r="E16033" s="162" t="n">
        <v>15.97</v>
      </c>
    </row>
    <row r="16034">
      <c r="B16034" s="161" t="n">
        <v>33550</v>
      </c>
      <c r="C16034" s="162" t="n">
        <v>392.89</v>
      </c>
      <c r="D16034" s="162" t="n">
        <v>0.035453</v>
      </c>
      <c r="E16034" s="162" t="n">
        <v>15.43</v>
      </c>
    </row>
    <row r="16035">
      <c r="B16035" s="161" t="n">
        <v>33553</v>
      </c>
      <c r="C16035" s="162" t="n">
        <v>393.12</v>
      </c>
      <c r="D16035" s="162" t="n">
        <v>0.035286</v>
      </c>
      <c r="E16035" s="162" t="n">
        <v>14.89</v>
      </c>
    </row>
    <row r="16036">
      <c r="B16036" s="161" t="n">
        <v>33554</v>
      </c>
      <c r="C16036" s="162" t="n">
        <v>396.74</v>
      </c>
      <c r="D16036" s="162" t="n">
        <v>0.04365</v>
      </c>
      <c r="E16036" s="162" t="n">
        <v>14.04</v>
      </c>
    </row>
    <row r="16037">
      <c r="B16037" s="161" t="n">
        <v>33555</v>
      </c>
      <c r="C16037" s="162" t="n">
        <v>397.41</v>
      </c>
      <c r="D16037" s="162" t="n">
        <v>0.044594</v>
      </c>
      <c r="E16037" s="162" t="n">
        <v>13.95</v>
      </c>
    </row>
    <row r="16038">
      <c r="B16038" s="161" t="n">
        <v>33556</v>
      </c>
      <c r="C16038" s="162" t="n">
        <v>397.15</v>
      </c>
      <c r="D16038" s="162" t="n">
        <v>0.04324</v>
      </c>
      <c r="E16038" s="162" t="n">
        <v>13.96</v>
      </c>
    </row>
    <row r="16039">
      <c r="B16039" s="161" t="n">
        <v>33557</v>
      </c>
      <c r="C16039" s="162" t="n">
        <v>382.62</v>
      </c>
      <c r="D16039" s="162" t="n">
        <v>0.005448</v>
      </c>
      <c r="E16039" s="162" t="n">
        <v>21.18</v>
      </c>
    </row>
    <row r="16040">
      <c r="B16040" s="161" t="n">
        <v>33560</v>
      </c>
      <c r="C16040" s="162" t="n">
        <v>385.24</v>
      </c>
      <c r="D16040" s="162" t="n">
        <v>0.011787</v>
      </c>
      <c r="E16040" s="162" t="n">
        <v>18.28</v>
      </c>
    </row>
    <row r="16041">
      <c r="B16041" s="161" t="n">
        <v>33561</v>
      </c>
      <c r="C16041" s="162" t="n">
        <v>379.42</v>
      </c>
      <c r="D16041" s="162" t="n">
        <v>-0.003805</v>
      </c>
      <c r="E16041" s="162" t="n">
        <v>20.34</v>
      </c>
    </row>
    <row r="16042">
      <c r="B16042" s="161" t="n">
        <v>33562</v>
      </c>
      <c r="C16042" s="162" t="n">
        <v>378.53</v>
      </c>
      <c r="D16042" s="162" t="n">
        <v>-0.006422</v>
      </c>
      <c r="E16042" s="162" t="n">
        <v>20.4</v>
      </c>
    </row>
    <row r="16043">
      <c r="B16043" s="161" t="n">
        <v>33563</v>
      </c>
      <c r="C16043" s="162" t="n">
        <v>380.06</v>
      </c>
      <c r="D16043" s="162" t="n">
        <v>-0.002697</v>
      </c>
      <c r="E16043" s="162" t="n">
        <v>19.11</v>
      </c>
    </row>
    <row r="16044">
      <c r="B16044" s="161" t="n">
        <v>33564</v>
      </c>
      <c r="C16044" s="162" t="n">
        <v>376.14</v>
      </c>
      <c r="D16044" s="162" t="n">
        <v>-0.013285</v>
      </c>
      <c r="E16044" s="162" t="n">
        <v>21.2</v>
      </c>
    </row>
    <row r="16045">
      <c r="B16045" s="161" t="n">
        <v>33567</v>
      </c>
      <c r="C16045" s="162" t="n">
        <v>375.34</v>
      </c>
      <c r="D16045" s="162" t="n">
        <v>-0.015503</v>
      </c>
      <c r="E16045" s="162" t="n">
        <v>21.92</v>
      </c>
    </row>
    <row r="16046">
      <c r="B16046" s="161" t="n">
        <v>33568</v>
      </c>
      <c r="C16046" s="162" t="n">
        <v>377.96</v>
      </c>
      <c r="D16046" s="162" t="n">
        <v>-0.008710000000000001</v>
      </c>
      <c r="E16046" s="162" t="n">
        <v>19.8</v>
      </c>
    </row>
    <row r="16047">
      <c r="B16047" s="161" t="n">
        <v>33569</v>
      </c>
      <c r="C16047" s="162" t="n">
        <v>376.55</v>
      </c>
      <c r="D16047" s="162" t="n">
        <v>-0.012547</v>
      </c>
      <c r="E16047" s="162" t="n">
        <v>19.84</v>
      </c>
    </row>
    <row r="16048">
      <c r="B16048" s="161" t="n">
        <v>33571</v>
      </c>
      <c r="C16048" s="162" t="n">
        <v>375.22</v>
      </c>
      <c r="D16048" s="162" t="n">
        <v>-0.016229</v>
      </c>
      <c r="E16048" s="162" t="n">
        <v>20.26</v>
      </c>
    </row>
    <row r="16049">
      <c r="B16049" s="161" t="n">
        <v>33574</v>
      </c>
      <c r="C16049" s="162" t="n">
        <v>381.4</v>
      </c>
      <c r="D16049" s="162" t="n">
        <v>-5.5e-05</v>
      </c>
      <c r="E16049" s="162" t="n">
        <v>20.18</v>
      </c>
    </row>
    <row r="16050">
      <c r="B16050" s="161" t="n">
        <v>33575</v>
      </c>
      <c r="C16050" s="162" t="n">
        <v>380.96</v>
      </c>
      <c r="D16050" s="162" t="n">
        <v>-0.001361</v>
      </c>
      <c r="E16050" s="162" t="n">
        <v>19.7</v>
      </c>
    </row>
    <row r="16051">
      <c r="B16051" s="161" t="n">
        <v>33576</v>
      </c>
      <c r="C16051" s="162" t="n">
        <v>380.07</v>
      </c>
      <c r="D16051" s="162" t="n">
        <v>-0.003895</v>
      </c>
      <c r="E16051" s="162" t="n">
        <v>19.54</v>
      </c>
    </row>
    <row r="16052">
      <c r="B16052" s="161" t="n">
        <v>33577</v>
      </c>
      <c r="C16052" s="162" t="n">
        <v>377.4</v>
      </c>
      <c r="D16052" s="162" t="n">
        <v>-0.011108</v>
      </c>
      <c r="E16052" s="162" t="n">
        <v>20.19</v>
      </c>
    </row>
    <row r="16053">
      <c r="B16053" s="161" t="n">
        <v>33578</v>
      </c>
      <c r="C16053" s="162" t="n">
        <v>379.09</v>
      </c>
      <c r="D16053" s="162" t="n">
        <v>-0.006816</v>
      </c>
      <c r="E16053" s="162" t="n">
        <v>19.04</v>
      </c>
    </row>
    <row r="16054">
      <c r="B16054" s="161" t="n">
        <v>33581</v>
      </c>
      <c r="C16054" s="162" t="n">
        <v>378.26</v>
      </c>
      <c r="D16054" s="162" t="n">
        <v>-0.009152</v>
      </c>
      <c r="E16054" s="162" t="n">
        <v>19.74</v>
      </c>
    </row>
    <row r="16055">
      <c r="B16055" s="161" t="n">
        <v>33582</v>
      </c>
      <c r="C16055" s="162" t="n">
        <v>377.9</v>
      </c>
      <c r="D16055" s="162" t="n">
        <v>-0.010302</v>
      </c>
      <c r="E16055" s="162" t="n">
        <v>19.89</v>
      </c>
    </row>
    <row r="16056">
      <c r="B16056" s="161" t="n">
        <v>33583</v>
      </c>
      <c r="C16056" s="162" t="n">
        <v>377.7</v>
      </c>
      <c r="D16056" s="162" t="n">
        <v>-0.010962</v>
      </c>
      <c r="E16056" s="162" t="n">
        <v>20.57</v>
      </c>
    </row>
    <row r="16057">
      <c r="B16057" s="161" t="n">
        <v>33584</v>
      </c>
      <c r="C16057" s="162" t="n">
        <v>381.55</v>
      </c>
      <c r="D16057" s="162" t="n">
        <v>-0.00101</v>
      </c>
      <c r="E16057" s="162" t="n">
        <v>19.08</v>
      </c>
    </row>
    <row r="16058">
      <c r="B16058" s="161" t="n">
        <v>33585</v>
      </c>
      <c r="C16058" s="162" t="n">
        <v>384.47</v>
      </c>
      <c r="D16058" s="162" t="n">
        <v>0.006431</v>
      </c>
      <c r="E16058" s="162" t="n">
        <v>17.88</v>
      </c>
    </row>
    <row r="16059">
      <c r="B16059" s="161" t="n">
        <v>33588</v>
      </c>
      <c r="C16059" s="162" t="n">
        <v>384.46</v>
      </c>
      <c r="D16059" s="162" t="n">
        <v>0.006207</v>
      </c>
      <c r="E16059" s="162" t="n">
        <v>17.62</v>
      </c>
    </row>
    <row r="16060">
      <c r="B16060" s="161" t="n">
        <v>33589</v>
      </c>
      <c r="C16060" s="162" t="n">
        <v>382.74</v>
      </c>
      <c r="D16060" s="162" t="n">
        <v>0.001644</v>
      </c>
      <c r="E16060" s="162" t="n">
        <v>18.12</v>
      </c>
    </row>
    <row r="16061">
      <c r="B16061" s="161" t="n">
        <v>33590</v>
      </c>
      <c r="C16061" s="162" t="n">
        <v>383.48</v>
      </c>
      <c r="D16061" s="162" t="n">
        <v>0.00348</v>
      </c>
      <c r="E16061" s="162" t="n">
        <v>17.78</v>
      </c>
    </row>
    <row r="16062">
      <c r="B16062" s="161" t="n">
        <v>33591</v>
      </c>
      <c r="C16062" s="162" t="n">
        <v>382.52</v>
      </c>
      <c r="D16062" s="162" t="n">
        <v>0.000887</v>
      </c>
      <c r="E16062" s="162" t="n">
        <v>17.96</v>
      </c>
    </row>
    <row r="16063">
      <c r="B16063" s="161" t="n">
        <v>33592</v>
      </c>
      <c r="C16063" s="162" t="n">
        <v>387.04</v>
      </c>
      <c r="D16063" s="162" t="n">
        <v>0.012476</v>
      </c>
      <c r="E16063" s="162" t="n">
        <v>17.65</v>
      </c>
    </row>
    <row r="16064">
      <c r="B16064" s="161" t="n">
        <v>33595</v>
      </c>
      <c r="C16064" s="162" t="n">
        <v>396.82</v>
      </c>
      <c r="D16064" s="162" t="n">
        <v>0.037119</v>
      </c>
      <c r="E16064" s="162" t="n">
        <v>16.61</v>
      </c>
    </row>
    <row r="16065">
      <c r="B16065" s="161" t="n">
        <v>33596</v>
      </c>
      <c r="C16065" s="162" t="n">
        <v>399.33</v>
      </c>
      <c r="D16065" s="162" t="n">
        <v>0.043041</v>
      </c>
      <c r="E16065" s="162" t="n">
        <v>15.67</v>
      </c>
    </row>
    <row r="16066">
      <c r="B16066" s="161" t="n">
        <v>33598</v>
      </c>
      <c r="C16066" s="162" t="n">
        <v>404.84</v>
      </c>
      <c r="D16066" s="162" t="n">
        <v>0.056349</v>
      </c>
      <c r="E16066" s="162" t="n">
        <v>15.44</v>
      </c>
    </row>
    <row r="16067">
      <c r="B16067" s="161" t="n">
        <v>33599</v>
      </c>
      <c r="C16067" s="162" t="n">
        <v>406.46</v>
      </c>
      <c r="D16067" s="162" t="n">
        <v>0.059912</v>
      </c>
      <c r="E16067" s="162" t="n">
        <v>15.7</v>
      </c>
    </row>
    <row r="16068">
      <c r="B16068" s="161" t="n">
        <v>33602</v>
      </c>
      <c r="C16068" s="162" t="n">
        <v>415.14</v>
      </c>
      <c r="D16068" s="162" t="n">
        <v>0.0805</v>
      </c>
      <c r="E16068" s="162" t="n">
        <v>17.63</v>
      </c>
    </row>
    <row r="16069">
      <c r="B16069" s="161" t="n">
        <v>33603</v>
      </c>
      <c r="C16069" s="162" t="n">
        <v>417.09</v>
      </c>
      <c r="D16069" s="162" t="n">
        <v>0.08459899999999999</v>
      </c>
      <c r="E16069" s="162" t="n">
        <v>19.31</v>
      </c>
    </row>
    <row r="16070">
      <c r="B16070" s="161" t="n">
        <v>33605</v>
      </c>
      <c r="C16070" s="162" t="n">
        <v>417.26</v>
      </c>
      <c r="D16070" s="162" t="n">
        <v>0.084346</v>
      </c>
      <c r="E16070" s="162" t="n">
        <v>18.95</v>
      </c>
    </row>
    <row r="16071">
      <c r="B16071" s="161" t="n">
        <v>33606</v>
      </c>
      <c r="C16071" s="162" t="n">
        <v>419.34</v>
      </c>
      <c r="D16071" s="162" t="n">
        <v>0.088648</v>
      </c>
      <c r="E16071" s="162" t="n">
        <v>18.75</v>
      </c>
    </row>
    <row r="16072">
      <c r="B16072" s="161" t="n">
        <v>33609</v>
      </c>
      <c r="C16072" s="162" t="n">
        <v>417.96</v>
      </c>
      <c r="D16072" s="162" t="n">
        <v>0.08468299999999999</v>
      </c>
      <c r="E16072" s="162" t="n">
        <v>18.96</v>
      </c>
    </row>
    <row r="16073">
      <c r="B16073" s="161" t="n">
        <v>33610</v>
      </c>
      <c r="C16073" s="162" t="n">
        <v>417.4</v>
      </c>
      <c r="D16073" s="162" t="n">
        <v>0.082692</v>
      </c>
      <c r="E16073" s="162" t="n">
        <v>19.23</v>
      </c>
    </row>
    <row r="16074">
      <c r="B16074" s="161" t="n">
        <v>33611</v>
      </c>
      <c r="C16074" s="162" t="n">
        <v>418.1</v>
      </c>
      <c r="D16074" s="162" t="n">
        <v>0.08373999999999999</v>
      </c>
      <c r="E16074" s="162" t="n">
        <v>18.72</v>
      </c>
    </row>
    <row r="16075">
      <c r="B16075" s="161" t="n">
        <v>33612</v>
      </c>
      <c r="C16075" s="162" t="n">
        <v>417.61</v>
      </c>
      <c r="D16075" s="162" t="n">
        <v>0.08203000000000001</v>
      </c>
      <c r="E16075" s="162" t="n">
        <v>18.96</v>
      </c>
    </row>
    <row r="16076">
      <c r="B16076" s="161" t="n">
        <v>33613</v>
      </c>
      <c r="C16076" s="162" t="n">
        <v>415.1</v>
      </c>
      <c r="D16076" s="162" t="n">
        <v>0.075485</v>
      </c>
      <c r="E16076" s="162" t="n">
        <v>18.45</v>
      </c>
    </row>
    <row r="16077">
      <c r="B16077" s="161" t="n">
        <v>33616</v>
      </c>
      <c r="C16077" s="162" t="n">
        <v>414.34</v>
      </c>
      <c r="D16077" s="162" t="n">
        <v>0.073145</v>
      </c>
      <c r="E16077" s="162" t="n">
        <v>18.01</v>
      </c>
    </row>
    <row r="16078">
      <c r="B16078" s="161" t="n">
        <v>33617</v>
      </c>
      <c r="C16078" s="162" t="n">
        <v>420.44</v>
      </c>
      <c r="D16078" s="162" t="n">
        <v>0.087122</v>
      </c>
      <c r="E16078" s="162" t="n">
        <v>17.01</v>
      </c>
    </row>
    <row r="16079">
      <c r="B16079" s="161" t="n">
        <v>33618</v>
      </c>
      <c r="C16079" s="162" t="n">
        <v>420.77</v>
      </c>
      <c r="D16079" s="162" t="n">
        <v>0.087371</v>
      </c>
      <c r="E16079" s="162" t="n">
        <v>17.39</v>
      </c>
    </row>
    <row r="16080">
      <c r="B16080" s="161" t="n">
        <v>33619</v>
      </c>
      <c r="C16080" s="162" t="n">
        <v>418.21</v>
      </c>
      <c r="D16080" s="162" t="n">
        <v>0.080759</v>
      </c>
      <c r="E16080" s="162" t="n">
        <v>17.64</v>
      </c>
    </row>
    <row r="16081">
      <c r="B16081" s="161" t="n">
        <v>33620</v>
      </c>
      <c r="C16081" s="162" t="n">
        <v>418.86</v>
      </c>
      <c r="D16081" s="162" t="n">
        <v>0.081806</v>
      </c>
      <c r="E16081" s="162" t="n">
        <v>16.32</v>
      </c>
    </row>
    <row r="16082">
      <c r="B16082" s="161" t="n">
        <v>33623</v>
      </c>
      <c r="C16082" s="162" t="n">
        <v>416.36</v>
      </c>
      <c r="D16082" s="162" t="n">
        <v>0.07528799999999999</v>
      </c>
      <c r="E16082" s="162" t="n">
        <v>16.42</v>
      </c>
    </row>
    <row r="16083">
      <c r="B16083" s="161" t="n">
        <v>33624</v>
      </c>
      <c r="C16083" s="162" t="n">
        <v>412.64</v>
      </c>
      <c r="D16083" s="162" t="n">
        <v>0.065874</v>
      </c>
      <c r="E16083" s="162" t="n">
        <v>17.92</v>
      </c>
    </row>
    <row r="16084">
      <c r="B16084" s="161" t="n">
        <v>33625</v>
      </c>
      <c r="C16084" s="162" t="n">
        <v>418.13</v>
      </c>
      <c r="D16084" s="162" t="n">
        <v>0.078514</v>
      </c>
      <c r="E16084" s="162" t="n">
        <v>16.75</v>
      </c>
    </row>
    <row r="16085">
      <c r="B16085" s="161" t="n">
        <v>33626</v>
      </c>
      <c r="C16085" s="162" t="n">
        <v>414.96</v>
      </c>
      <c r="D16085" s="162" t="n">
        <v>0.07036299999999999</v>
      </c>
      <c r="E16085" s="162" t="n">
        <v>16.46</v>
      </c>
    </row>
    <row r="16086">
      <c r="B16086" s="161" t="n">
        <v>33627</v>
      </c>
      <c r="C16086" s="162" t="n">
        <v>415.48</v>
      </c>
      <c r="D16086" s="162" t="n">
        <v>0.07112599999999999</v>
      </c>
      <c r="E16086" s="162" t="n">
        <v>16.24</v>
      </c>
    </row>
    <row r="16087">
      <c r="B16087" s="161" t="n">
        <v>33630</v>
      </c>
      <c r="C16087" s="162" t="n">
        <v>414.99</v>
      </c>
      <c r="D16087" s="162" t="n">
        <v>0.06949900000000001</v>
      </c>
      <c r="E16087" s="162" t="n">
        <v>16.67</v>
      </c>
    </row>
    <row r="16088">
      <c r="B16088" s="161" t="n">
        <v>33631</v>
      </c>
      <c r="C16088" s="162" t="n">
        <v>414.96</v>
      </c>
      <c r="D16088" s="162" t="n">
        <v>0.068991</v>
      </c>
      <c r="E16088" s="162" t="n">
        <v>17.67</v>
      </c>
    </row>
    <row r="16089">
      <c r="B16089" s="161" t="n">
        <v>33632</v>
      </c>
      <c r="C16089" s="162" t="n">
        <v>410.34</v>
      </c>
      <c r="D16089" s="162" t="n">
        <v>0.057502</v>
      </c>
      <c r="E16089" s="162" t="n">
        <v>17.62</v>
      </c>
    </row>
    <row r="16090">
      <c r="B16090" s="161" t="n">
        <v>33633</v>
      </c>
      <c r="C16090" s="162" t="n">
        <v>411.63</v>
      </c>
      <c r="D16090" s="162" t="n">
        <v>0.060367</v>
      </c>
      <c r="E16090" s="162" t="n">
        <v>17.49</v>
      </c>
    </row>
    <row r="16091">
      <c r="B16091" s="161" t="n">
        <v>33634</v>
      </c>
      <c r="C16091" s="162" t="n">
        <v>408.79</v>
      </c>
      <c r="D16091" s="162" t="n">
        <v>0.053182</v>
      </c>
      <c r="E16091" s="162" t="n">
        <v>17.4</v>
      </c>
    </row>
    <row r="16092">
      <c r="B16092" s="161" t="n">
        <v>33637</v>
      </c>
      <c r="C16092" s="162" t="n">
        <v>409.53</v>
      </c>
      <c r="D16092" s="162" t="n">
        <v>0.054663</v>
      </c>
      <c r="E16092" s="162" t="n">
        <v>18.2</v>
      </c>
    </row>
    <row r="16093">
      <c r="B16093" s="161" t="n">
        <v>33638</v>
      </c>
      <c r="C16093" s="162" t="n">
        <v>413.85</v>
      </c>
      <c r="D16093" s="162" t="n">
        <v>0.064733</v>
      </c>
      <c r="E16093" s="162" t="n">
        <v>17.96</v>
      </c>
    </row>
    <row r="16094">
      <c r="B16094" s="161" t="n">
        <v>33639</v>
      </c>
      <c r="C16094" s="162" t="n">
        <v>413.84</v>
      </c>
      <c r="D16094" s="162" t="n">
        <v>0.064295</v>
      </c>
      <c r="E16094" s="162" t="n">
        <v>18.22</v>
      </c>
    </row>
    <row r="16095">
      <c r="B16095" s="161" t="n">
        <v>33640</v>
      </c>
      <c r="C16095" s="162" t="n">
        <v>413.82</v>
      </c>
      <c r="D16095" s="162" t="n">
        <v>0.063847</v>
      </c>
      <c r="E16095" s="162" t="n">
        <v>18.79</v>
      </c>
    </row>
    <row r="16096">
      <c r="B16096" s="161" t="n">
        <v>33641</v>
      </c>
      <c r="C16096" s="162" t="n">
        <v>411.09</v>
      </c>
      <c r="D16096" s="162" t="n">
        <v>0.056818</v>
      </c>
      <c r="E16096" s="162" t="n">
        <v>18.51</v>
      </c>
    </row>
    <row r="16097">
      <c r="B16097" s="161" t="n">
        <v>33644</v>
      </c>
      <c r="C16097" s="162" t="n">
        <v>413.77</v>
      </c>
      <c r="D16097" s="162" t="n">
        <v>0.06286899999999999</v>
      </c>
      <c r="E16097" s="162" t="n">
        <v>18.56</v>
      </c>
    </row>
    <row r="16098">
      <c r="B16098" s="161" t="n">
        <v>33645</v>
      </c>
      <c r="C16098" s="162" t="n">
        <v>413.76</v>
      </c>
      <c r="D16098" s="162" t="n">
        <v>0.062329</v>
      </c>
      <c r="E16098" s="162" t="n">
        <v>17.7</v>
      </c>
    </row>
    <row r="16099">
      <c r="B16099" s="161" t="n">
        <v>33646</v>
      </c>
      <c r="C16099" s="162" t="n">
        <v>417.13</v>
      </c>
      <c r="D16099" s="162" t="n">
        <v>0.06990300000000001</v>
      </c>
      <c r="E16099" s="162" t="n">
        <v>17.37</v>
      </c>
    </row>
    <row r="16100">
      <c r="B16100" s="161" t="n">
        <v>33647</v>
      </c>
      <c r="C16100" s="162" t="n">
        <v>413.69</v>
      </c>
      <c r="D16100" s="162" t="n">
        <v>0.061193</v>
      </c>
      <c r="E16100" s="162" t="n">
        <v>17.45</v>
      </c>
    </row>
    <row r="16101">
      <c r="B16101" s="161" t="n">
        <v>33648</v>
      </c>
      <c r="C16101" s="162" t="n">
        <v>412.48</v>
      </c>
      <c r="D16101" s="162" t="n">
        <v>0.057853</v>
      </c>
      <c r="E16101" s="162" t="n">
        <v>17.03</v>
      </c>
    </row>
    <row r="16102">
      <c r="B16102" s="161" t="n">
        <v>33652</v>
      </c>
      <c r="C16102" s="162" t="n">
        <v>407.38</v>
      </c>
      <c r="D16102" s="162" t="n">
        <v>0.04507</v>
      </c>
      <c r="E16102" s="162" t="n">
        <v>18.22</v>
      </c>
    </row>
    <row r="16103">
      <c r="B16103" s="161" t="n">
        <v>33653</v>
      </c>
      <c r="C16103" s="162" t="n">
        <v>408.26</v>
      </c>
      <c r="D16103" s="162" t="n">
        <v>0.046867</v>
      </c>
      <c r="E16103" s="162" t="n">
        <v>17.16</v>
      </c>
    </row>
    <row r="16104">
      <c r="B16104" s="161" t="n">
        <v>33654</v>
      </c>
      <c r="C16104" s="162" t="n">
        <v>413.9</v>
      </c>
      <c r="D16104" s="162" t="n">
        <v>0.060117</v>
      </c>
      <c r="E16104" s="162" t="n">
        <v>16.72</v>
      </c>
    </row>
    <row r="16105">
      <c r="B16105" s="161" t="n">
        <v>33655</v>
      </c>
      <c r="C16105" s="162" t="n">
        <v>411.46</v>
      </c>
      <c r="D16105" s="162" t="n">
        <v>0.053782</v>
      </c>
      <c r="E16105" s="162" t="n">
        <v>16.87</v>
      </c>
    </row>
    <row r="16106">
      <c r="B16106" s="161" t="n">
        <v>33658</v>
      </c>
      <c r="C16106" s="162" t="n">
        <v>412.27</v>
      </c>
      <c r="D16106" s="162" t="n">
        <v>0.055377</v>
      </c>
      <c r="E16106" s="162" t="n">
        <v>17.13</v>
      </c>
    </row>
    <row r="16107">
      <c r="B16107" s="161" t="n">
        <v>33659</v>
      </c>
      <c r="C16107" s="162" t="n">
        <v>410.45</v>
      </c>
      <c r="D16107" s="162" t="n">
        <v>0.050508</v>
      </c>
      <c r="E16107" s="162" t="n">
        <v>16.35</v>
      </c>
    </row>
    <row r="16108">
      <c r="B16108" s="161" t="n">
        <v>33660</v>
      </c>
      <c r="C16108" s="162" t="n">
        <v>415.35</v>
      </c>
      <c r="D16108" s="162" t="n">
        <v>0.061881</v>
      </c>
      <c r="E16108" s="162" t="n">
        <v>16.64</v>
      </c>
    </row>
    <row r="16109">
      <c r="B16109" s="161" t="n">
        <v>33661</v>
      </c>
      <c r="C16109" s="162" t="n">
        <v>413.86</v>
      </c>
      <c r="D16109" s="162" t="n">
        <v>0.057746</v>
      </c>
      <c r="E16109" s="162" t="n">
        <v>16.51</v>
      </c>
    </row>
    <row r="16110">
      <c r="B16110" s="161" t="n">
        <v>33662</v>
      </c>
      <c r="C16110" s="162" t="n">
        <v>412.7</v>
      </c>
      <c r="D16110" s="162" t="n">
        <v>0.054375</v>
      </c>
      <c r="E16110" s="162" t="n">
        <v>16.68</v>
      </c>
    </row>
    <row r="16111">
      <c r="B16111" s="161" t="n">
        <v>33665</v>
      </c>
      <c r="C16111" s="162" t="n">
        <v>412.45</v>
      </c>
      <c r="D16111" s="162" t="n">
        <v>0.053254</v>
      </c>
      <c r="E16111" s="162" t="n">
        <v>16.88</v>
      </c>
    </row>
    <row r="16112">
      <c r="B16112" s="161" t="n">
        <v>33666</v>
      </c>
      <c r="C16112" s="162" t="n">
        <v>412.85</v>
      </c>
      <c r="D16112" s="162" t="n">
        <v>0.053706</v>
      </c>
      <c r="E16112" s="162" t="n">
        <v>17.26</v>
      </c>
    </row>
    <row r="16113">
      <c r="B16113" s="161" t="n">
        <v>33667</v>
      </c>
      <c r="C16113" s="162" t="n">
        <v>409.33</v>
      </c>
      <c r="D16113" s="162" t="n">
        <v>0.04467</v>
      </c>
      <c r="E16113" s="162" t="n">
        <v>17.89</v>
      </c>
    </row>
    <row r="16114">
      <c r="B16114" s="161" t="n">
        <v>33668</v>
      </c>
      <c r="C16114" s="162" t="n">
        <v>406.51</v>
      </c>
      <c r="D16114" s="162" t="n">
        <v>0.037359</v>
      </c>
      <c r="E16114" s="162" t="n">
        <v>18.47</v>
      </c>
    </row>
    <row r="16115">
      <c r="B16115" s="161" t="n">
        <v>33669</v>
      </c>
      <c r="C16115" s="162" t="n">
        <v>404.44</v>
      </c>
      <c r="D16115" s="162" t="n">
        <v>0.031893</v>
      </c>
      <c r="E16115" s="162" t="n">
        <v>19.75</v>
      </c>
    </row>
    <row r="16116">
      <c r="B16116" s="161" t="n">
        <v>33672</v>
      </c>
      <c r="C16116" s="162" t="n">
        <v>405.21</v>
      </c>
      <c r="D16116" s="162" t="n">
        <v>0.033409</v>
      </c>
      <c r="E16116" s="162" t="n">
        <v>19.68</v>
      </c>
    </row>
    <row r="16117">
      <c r="B16117" s="161" t="n">
        <v>33673</v>
      </c>
      <c r="C16117" s="162" t="n">
        <v>406.89</v>
      </c>
      <c r="D16117" s="162" t="n">
        <v>0.037172</v>
      </c>
      <c r="E16117" s="162" t="n">
        <v>18.68</v>
      </c>
    </row>
    <row r="16118">
      <c r="B16118" s="161" t="n">
        <v>33674</v>
      </c>
      <c r="C16118" s="162" t="n">
        <v>404.03</v>
      </c>
      <c r="D16118" s="162" t="n">
        <v>0.029836</v>
      </c>
      <c r="E16118" s="162" t="n">
        <v>19.79</v>
      </c>
    </row>
    <row r="16119">
      <c r="B16119" s="161" t="n">
        <v>33675</v>
      </c>
      <c r="C16119" s="162" t="n">
        <v>403.89</v>
      </c>
      <c r="D16119" s="162" t="n">
        <v>0.029221</v>
      </c>
      <c r="E16119" s="162" t="n">
        <v>19.72</v>
      </c>
    </row>
    <row r="16120">
      <c r="B16120" s="161" t="n">
        <v>33676</v>
      </c>
      <c r="C16120" s="162" t="n">
        <v>405.84</v>
      </c>
      <c r="D16120" s="162" t="n">
        <v>0.033796</v>
      </c>
      <c r="E16120" s="162" t="n">
        <v>18.35</v>
      </c>
    </row>
    <row r="16121">
      <c r="B16121" s="161" t="n">
        <v>33679</v>
      </c>
      <c r="C16121" s="162" t="n">
        <v>406.39</v>
      </c>
      <c r="D16121" s="162" t="n">
        <v>0.03494</v>
      </c>
      <c r="E16121" s="162" t="n">
        <v>18.46</v>
      </c>
    </row>
    <row r="16122">
      <c r="B16122" s="161" t="n">
        <v>33680</v>
      </c>
      <c r="C16122" s="162" t="n">
        <v>409.58</v>
      </c>
      <c r="D16122" s="162" t="n">
        <v>0.042485</v>
      </c>
      <c r="E16122" s="162" t="n">
        <v>16.79</v>
      </c>
    </row>
    <row r="16123">
      <c r="B16123" s="161" t="n">
        <v>33681</v>
      </c>
      <c r="C16123" s="162" t="n">
        <v>409.15</v>
      </c>
      <c r="D16123" s="162" t="n">
        <v>0.041161</v>
      </c>
      <c r="E16123" s="162" t="n">
        <v>16.69</v>
      </c>
    </row>
    <row r="16124">
      <c r="B16124" s="161" t="n">
        <v>33682</v>
      </c>
      <c r="C16124" s="162" t="n">
        <v>409.8</v>
      </c>
      <c r="D16124" s="162" t="n">
        <v>0.042434</v>
      </c>
      <c r="E16124" s="162" t="n">
        <v>16.52</v>
      </c>
    </row>
    <row r="16125">
      <c r="B16125" s="161" t="n">
        <v>33683</v>
      </c>
      <c r="C16125" s="162" t="n">
        <v>411.3</v>
      </c>
      <c r="D16125" s="162" t="n">
        <v>0.045736</v>
      </c>
      <c r="E16125" s="162" t="n">
        <v>16.82</v>
      </c>
    </row>
    <row r="16126">
      <c r="B16126" s="161" t="n">
        <v>33686</v>
      </c>
      <c r="C16126" s="162" t="n">
        <v>409.91</v>
      </c>
      <c r="D16126" s="162" t="n">
        <v>0.041963</v>
      </c>
      <c r="E16126" s="162" t="n">
        <v>16.73</v>
      </c>
    </row>
    <row r="16127">
      <c r="B16127" s="161" t="n">
        <v>33687</v>
      </c>
      <c r="C16127" s="162" t="n">
        <v>408.88</v>
      </c>
      <c r="D16127" s="162" t="n">
        <v>0.039061</v>
      </c>
      <c r="E16127" s="162" t="n">
        <v>16.32</v>
      </c>
    </row>
    <row r="16128">
      <c r="B16128" s="161" t="n">
        <v>33688</v>
      </c>
      <c r="C16128" s="162" t="n">
        <v>407.52</v>
      </c>
      <c r="D16128" s="162" t="n">
        <v>0.035393</v>
      </c>
      <c r="E16128" s="162" t="n">
        <v>16.19</v>
      </c>
    </row>
    <row r="16129">
      <c r="B16129" s="161" t="n">
        <v>33689</v>
      </c>
      <c r="C16129" s="162" t="n">
        <v>407.86</v>
      </c>
      <c r="D16129" s="162" t="n">
        <v>0.03583</v>
      </c>
      <c r="E16129" s="162" t="n">
        <v>16.29</v>
      </c>
    </row>
    <row r="16130">
      <c r="B16130" s="161" t="n">
        <v>33690</v>
      </c>
      <c r="C16130" s="162" t="n">
        <v>403.5</v>
      </c>
      <c r="D16130" s="162" t="n">
        <v>0.024754</v>
      </c>
      <c r="E16130" s="162" t="n">
        <v>16.02</v>
      </c>
    </row>
    <row r="16131">
      <c r="B16131" s="161" t="n">
        <v>33693</v>
      </c>
      <c r="C16131" s="162" t="n">
        <v>403</v>
      </c>
      <c r="D16131" s="162" t="n">
        <v>0.023251</v>
      </c>
      <c r="E16131" s="162" t="n">
        <v>15.97</v>
      </c>
    </row>
    <row r="16132">
      <c r="B16132" s="161" t="n">
        <v>33694</v>
      </c>
      <c r="C16132" s="162" t="n">
        <v>403.69</v>
      </c>
      <c r="D16132" s="162" t="n">
        <v>0.024663</v>
      </c>
      <c r="E16132" s="162" t="n">
        <v>16.18</v>
      </c>
    </row>
    <row r="16133">
      <c r="B16133" s="161" t="n">
        <v>33695</v>
      </c>
      <c r="C16133" s="162" t="n">
        <v>404.23</v>
      </c>
      <c r="D16133" s="162" t="n">
        <v>0.025674</v>
      </c>
      <c r="E16133" s="162" t="n">
        <v>16.48</v>
      </c>
    </row>
    <row r="16134">
      <c r="B16134" s="161" t="n">
        <v>33696</v>
      </c>
      <c r="C16134" s="162" t="n">
        <v>400.5</v>
      </c>
      <c r="D16134" s="162" t="n">
        <v>0.016081</v>
      </c>
      <c r="E16134" s="162" t="n">
        <v>17.06</v>
      </c>
    </row>
    <row r="16135">
      <c r="B16135" s="161" t="n">
        <v>33697</v>
      </c>
      <c r="C16135" s="162" t="n">
        <v>401.55</v>
      </c>
      <c r="D16135" s="162" t="n">
        <v>0.018368</v>
      </c>
      <c r="E16135" s="162" t="n">
        <v>16.72</v>
      </c>
    </row>
    <row r="16136">
      <c r="B16136" s="161" t="n">
        <v>33700</v>
      </c>
      <c r="C16136" s="162" t="n">
        <v>405.59</v>
      </c>
      <c r="D16136" s="162" t="n">
        <v>0.028026</v>
      </c>
      <c r="E16136" s="162" t="n">
        <v>16.72</v>
      </c>
    </row>
    <row r="16137">
      <c r="B16137" s="161" t="n">
        <v>33701</v>
      </c>
      <c r="C16137" s="162" t="n">
        <v>398.06</v>
      </c>
      <c r="D16137" s="162" t="n">
        <v>0.008942</v>
      </c>
      <c r="E16137" s="162" t="n">
        <v>18.81</v>
      </c>
    </row>
    <row r="16138">
      <c r="B16138" s="161" t="n">
        <v>33702</v>
      </c>
      <c r="C16138" s="162" t="n">
        <v>394.5</v>
      </c>
      <c r="D16138" s="162" t="n">
        <v>-0.000344</v>
      </c>
      <c r="E16138" s="162" t="n">
        <v>20.15</v>
      </c>
    </row>
    <row r="16139">
      <c r="B16139" s="161" t="n">
        <v>33703</v>
      </c>
      <c r="C16139" s="162" t="n">
        <v>400.64</v>
      </c>
      <c r="D16139" s="162" t="n">
        <v>0.014732</v>
      </c>
      <c r="E16139" s="162" t="n">
        <v>17.89</v>
      </c>
    </row>
    <row r="16140">
      <c r="B16140" s="161" t="n">
        <v>33704</v>
      </c>
      <c r="C16140" s="162" t="n">
        <v>404.29</v>
      </c>
      <c r="D16140" s="162" t="n">
        <v>0.023423</v>
      </c>
      <c r="E16140" s="162" t="n">
        <v>16.85</v>
      </c>
    </row>
    <row r="16141">
      <c r="B16141" s="161" t="n">
        <v>33707</v>
      </c>
      <c r="C16141" s="162" t="n">
        <v>406.08</v>
      </c>
      <c r="D16141" s="162" t="n">
        <v>0.027399</v>
      </c>
      <c r="E16141" s="162" t="n">
        <v>16.99</v>
      </c>
    </row>
    <row r="16142">
      <c r="B16142" s="161" t="n">
        <v>33708</v>
      </c>
      <c r="C16142" s="162" t="n">
        <v>412.39</v>
      </c>
      <c r="D16142" s="162" t="n">
        <v>0.042382</v>
      </c>
      <c r="E16142" s="162" t="n">
        <v>15.98</v>
      </c>
    </row>
    <row r="16143">
      <c r="B16143" s="161" t="n">
        <v>33709</v>
      </c>
      <c r="C16143" s="162" t="n">
        <v>416.28</v>
      </c>
      <c r="D16143" s="162" t="n">
        <v>0.05128</v>
      </c>
      <c r="E16143" s="162" t="n">
        <v>15.15</v>
      </c>
    </row>
    <row r="16144">
      <c r="B16144" s="161" t="n">
        <v>33710</v>
      </c>
      <c r="C16144" s="162" t="n">
        <v>416.05</v>
      </c>
      <c r="D16144" s="162" t="n">
        <v>0.050187</v>
      </c>
      <c r="E16144" s="162" t="n">
        <v>14.85</v>
      </c>
    </row>
    <row r="16145">
      <c r="B16145" s="161" t="n">
        <v>33714</v>
      </c>
      <c r="C16145" s="162" t="n">
        <v>410.16</v>
      </c>
      <c r="D16145" s="162" t="n">
        <v>0.035473</v>
      </c>
      <c r="E16145" s="162" t="n">
        <v>15.93</v>
      </c>
    </row>
    <row r="16146">
      <c r="B16146" s="161" t="n">
        <v>33715</v>
      </c>
      <c r="C16146" s="162" t="n">
        <v>410.26</v>
      </c>
      <c r="D16146" s="162" t="n">
        <v>0.035309</v>
      </c>
      <c r="E16146" s="162" t="n">
        <v>16.53</v>
      </c>
    </row>
    <row r="16147">
      <c r="B16147" s="161" t="n">
        <v>33716</v>
      </c>
      <c r="C16147" s="162" t="n">
        <v>409.81</v>
      </c>
      <c r="D16147" s="162" t="n">
        <v>0.033786</v>
      </c>
      <c r="E16147" s="162" t="n">
        <v>15.96</v>
      </c>
    </row>
    <row r="16148">
      <c r="B16148" s="161" t="n">
        <v>33717</v>
      </c>
      <c r="C16148" s="162" t="n">
        <v>411.6</v>
      </c>
      <c r="D16148" s="162" t="n">
        <v>0.037692</v>
      </c>
      <c r="E16148" s="162" t="n">
        <v>15.83</v>
      </c>
    </row>
    <row r="16149">
      <c r="B16149" s="161" t="n">
        <v>33718</v>
      </c>
      <c r="C16149" s="162" t="n">
        <v>409.02</v>
      </c>
      <c r="D16149" s="162" t="n">
        <v>0.031</v>
      </c>
      <c r="E16149" s="162" t="n">
        <v>15.71</v>
      </c>
    </row>
    <row r="16150">
      <c r="B16150" s="161" t="n">
        <v>33721</v>
      </c>
      <c r="C16150" s="162" t="n">
        <v>408.45</v>
      </c>
      <c r="D16150" s="162" t="n">
        <v>0.02925</v>
      </c>
      <c r="E16150" s="162" t="n">
        <v>16.49</v>
      </c>
    </row>
    <row r="16151">
      <c r="B16151" s="161" t="n">
        <v>33722</v>
      </c>
      <c r="C16151" s="162" t="n">
        <v>409.11</v>
      </c>
      <c r="D16151" s="162" t="n">
        <v>0.030528</v>
      </c>
      <c r="E16151" s="162" t="n">
        <v>16.24</v>
      </c>
    </row>
    <row r="16152">
      <c r="B16152" s="161" t="n">
        <v>33723</v>
      </c>
      <c r="C16152" s="162" t="n">
        <v>412.02</v>
      </c>
      <c r="D16152" s="162" t="n">
        <v>0.037231</v>
      </c>
      <c r="E16152" s="162" t="n">
        <v>15.95</v>
      </c>
    </row>
    <row r="16153">
      <c r="B16153" s="161" t="n">
        <v>33724</v>
      </c>
      <c r="C16153" s="162" t="n">
        <v>414.95</v>
      </c>
      <c r="D16153" s="162" t="n">
        <v>0.043892</v>
      </c>
      <c r="E16153" s="162" t="n">
        <v>15.53</v>
      </c>
    </row>
    <row r="16154">
      <c r="B16154" s="161" t="n">
        <v>33725</v>
      </c>
      <c r="C16154" s="162" t="n">
        <v>412.53</v>
      </c>
      <c r="D16154" s="162" t="n">
        <v>0.037701</v>
      </c>
      <c r="E16154" s="162" t="n">
        <v>16.61</v>
      </c>
    </row>
    <row r="16155">
      <c r="B16155" s="161" t="n">
        <v>33728</v>
      </c>
      <c r="C16155" s="162" t="n">
        <v>416.91</v>
      </c>
      <c r="D16155" s="162" t="n">
        <v>0.047851</v>
      </c>
      <c r="E16155" s="162" t="n">
        <v>16.92</v>
      </c>
    </row>
    <row r="16156">
      <c r="B16156" s="161" t="n">
        <v>33729</v>
      </c>
      <c r="C16156" s="162" t="n">
        <v>416.84</v>
      </c>
      <c r="D16156" s="162" t="n">
        <v>0.047256</v>
      </c>
      <c r="E16156" s="162" t="n">
        <v>16.66</v>
      </c>
    </row>
    <row r="16157">
      <c r="B16157" s="161" t="n">
        <v>33730</v>
      </c>
      <c r="C16157" s="162" t="n">
        <v>416.79</v>
      </c>
      <c r="D16157" s="162" t="n">
        <v>0.046667</v>
      </c>
      <c r="E16157" s="162" t="n">
        <v>16.81</v>
      </c>
    </row>
    <row r="16158">
      <c r="B16158" s="161" t="n">
        <v>33731</v>
      </c>
      <c r="C16158" s="162" t="n">
        <v>415.85</v>
      </c>
      <c r="D16158" s="162" t="n">
        <v>0.043941</v>
      </c>
      <c r="E16158" s="162" t="n">
        <v>16.54</v>
      </c>
    </row>
    <row r="16159">
      <c r="B16159" s="161" t="n">
        <v>33732</v>
      </c>
      <c r="C16159" s="162" t="n">
        <v>416.05</v>
      </c>
      <c r="D16159" s="162" t="n">
        <v>0.043981</v>
      </c>
      <c r="E16159" s="162" t="n">
        <v>15.65</v>
      </c>
    </row>
    <row r="16160">
      <c r="B16160" s="161" t="n">
        <v>33735</v>
      </c>
      <c r="C16160" s="162" t="n">
        <v>418.49</v>
      </c>
      <c r="D16160" s="162" t="n">
        <v>0.049357</v>
      </c>
      <c r="E16160" s="162" t="n">
        <v>15.17</v>
      </c>
    </row>
    <row r="16161">
      <c r="B16161" s="161" t="n">
        <v>33736</v>
      </c>
      <c r="C16161" s="162" t="n">
        <v>416.29</v>
      </c>
      <c r="D16161" s="162" t="n">
        <v>0.04367</v>
      </c>
      <c r="E16161" s="162" t="n">
        <v>15.68</v>
      </c>
    </row>
    <row r="16162">
      <c r="B16162" s="161" t="n">
        <v>33737</v>
      </c>
      <c r="C16162" s="162" t="n">
        <v>416.45</v>
      </c>
      <c r="D16162" s="162" t="n">
        <v>0.043681</v>
      </c>
      <c r="E16162" s="162" t="n">
        <v>15.19</v>
      </c>
    </row>
    <row r="16163">
      <c r="B16163" s="161" t="n">
        <v>33738</v>
      </c>
      <c r="C16163" s="162" t="n">
        <v>413.14</v>
      </c>
      <c r="D16163" s="162" t="n">
        <v>0.035384</v>
      </c>
      <c r="E16163" s="162" t="n">
        <v>15.49</v>
      </c>
    </row>
    <row r="16164">
      <c r="B16164" s="161" t="n">
        <v>33739</v>
      </c>
      <c r="C16164" s="162" t="n">
        <v>410.09</v>
      </c>
      <c r="D16164" s="162" t="n">
        <v>0.027686</v>
      </c>
      <c r="E16164" s="162" t="n">
        <v>14.82</v>
      </c>
    </row>
    <row r="16165">
      <c r="B16165" s="161" t="n">
        <v>33742</v>
      </c>
      <c r="C16165" s="162" t="n">
        <v>412.81</v>
      </c>
      <c r="D16165" s="162" t="n">
        <v>0.033976</v>
      </c>
      <c r="E16165" s="162" t="n">
        <v>14.62</v>
      </c>
    </row>
    <row r="16166">
      <c r="B16166" s="161" t="n">
        <v>33743</v>
      </c>
      <c r="C16166" s="162" t="n">
        <v>416.37</v>
      </c>
      <c r="D16166" s="162" t="n">
        <v>0.04217</v>
      </c>
      <c r="E16166" s="162" t="n">
        <v>13.57</v>
      </c>
    </row>
    <row r="16167">
      <c r="B16167" s="161" t="n">
        <v>33744</v>
      </c>
      <c r="C16167" s="162" t="n">
        <v>415.39</v>
      </c>
      <c r="D16167" s="162" t="n">
        <v>0.039503</v>
      </c>
      <c r="E16167" s="162" t="n">
        <v>13.62</v>
      </c>
    </row>
    <row r="16168">
      <c r="B16168" s="161" t="n">
        <v>33745</v>
      </c>
      <c r="C16168" s="162" t="n">
        <v>412.6</v>
      </c>
      <c r="D16168" s="162" t="n">
        <v>0.032488</v>
      </c>
      <c r="E16168" s="162" t="n">
        <v>13.92</v>
      </c>
    </row>
    <row r="16169">
      <c r="B16169" s="161" t="n">
        <v>33746</v>
      </c>
      <c r="C16169" s="162" t="n">
        <v>414.02</v>
      </c>
      <c r="D16169" s="162" t="n">
        <v>0.035615</v>
      </c>
      <c r="E16169" s="162" t="n">
        <v>13.73</v>
      </c>
    </row>
    <row r="16170">
      <c r="B16170" s="161" t="n">
        <v>33750</v>
      </c>
      <c r="C16170" s="162" t="n">
        <v>411.41</v>
      </c>
      <c r="D16170" s="162" t="n">
        <v>0.028987</v>
      </c>
      <c r="E16170" s="162" t="n">
        <v>14.92</v>
      </c>
    </row>
    <row r="16171">
      <c r="B16171" s="161" t="n">
        <v>33751</v>
      </c>
      <c r="C16171" s="162" t="n">
        <v>412.17</v>
      </c>
      <c r="D16171" s="162" t="n">
        <v>0.03053</v>
      </c>
      <c r="E16171" s="162" t="n">
        <v>13.99</v>
      </c>
    </row>
    <row r="16172">
      <c r="B16172" s="161" t="n">
        <v>33752</v>
      </c>
      <c r="C16172" s="162" t="n">
        <v>416.74</v>
      </c>
      <c r="D16172" s="162" t="n">
        <v>0.041218</v>
      </c>
      <c r="E16172" s="162" t="n">
        <v>13.77</v>
      </c>
    </row>
    <row r="16173">
      <c r="B16173" s="161" t="n">
        <v>33753</v>
      </c>
      <c r="C16173" s="162" t="n">
        <v>415.35</v>
      </c>
      <c r="D16173" s="162" t="n">
        <v>0.037559</v>
      </c>
      <c r="E16173" s="162" t="n">
        <v>13.86</v>
      </c>
    </row>
    <row r="16174">
      <c r="B16174" s="161" t="n">
        <v>33756</v>
      </c>
      <c r="C16174" s="162" t="n">
        <v>417.3</v>
      </c>
      <c r="D16174" s="162" t="n">
        <v>0.041893</v>
      </c>
      <c r="E16174" s="162" t="n">
        <v>14.43</v>
      </c>
    </row>
    <row r="16175">
      <c r="B16175" s="161" t="n">
        <v>33757</v>
      </c>
      <c r="C16175" s="162" t="n">
        <v>413.5</v>
      </c>
      <c r="D16175" s="162" t="n">
        <v>0.032396</v>
      </c>
      <c r="E16175" s="162" t="n">
        <v>14.57</v>
      </c>
    </row>
    <row r="16176">
      <c r="B16176" s="161" t="n">
        <v>33758</v>
      </c>
      <c r="C16176" s="162" t="n">
        <v>414.59</v>
      </c>
      <c r="D16176" s="162" t="n">
        <v>0.034553</v>
      </c>
      <c r="E16176" s="162" t="n">
        <v>14.35</v>
      </c>
    </row>
    <row r="16177">
      <c r="B16177" s="161" t="n">
        <v>33759</v>
      </c>
      <c r="C16177" s="162" t="n">
        <v>413.26</v>
      </c>
      <c r="D16177" s="162" t="n">
        <v>0.030918</v>
      </c>
      <c r="E16177" s="162" t="n">
        <v>13.66</v>
      </c>
    </row>
    <row r="16178">
      <c r="B16178" s="161" t="n">
        <v>33760</v>
      </c>
      <c r="C16178" s="162" t="n">
        <v>413.48</v>
      </c>
      <c r="D16178" s="162" t="n">
        <v>0.031164</v>
      </c>
      <c r="E16178" s="162" t="n">
        <v>14.65</v>
      </c>
    </row>
    <row r="16179">
      <c r="B16179" s="161" t="n">
        <v>33763</v>
      </c>
      <c r="C16179" s="162" t="n">
        <v>413.36</v>
      </c>
      <c r="D16179" s="162" t="n">
        <v>0.030599</v>
      </c>
      <c r="E16179" s="162" t="n">
        <v>15.19</v>
      </c>
    </row>
    <row r="16180">
      <c r="B16180" s="161" t="n">
        <v>33764</v>
      </c>
      <c r="C16180" s="162" t="n">
        <v>410.06</v>
      </c>
      <c r="D16180" s="162" t="n">
        <v>0.022386</v>
      </c>
      <c r="E16180" s="162" t="n">
        <v>15.97</v>
      </c>
    </row>
    <row r="16181">
      <c r="B16181" s="161" t="n">
        <v>33765</v>
      </c>
      <c r="C16181" s="162" t="n">
        <v>407.25</v>
      </c>
      <c r="D16181" s="162" t="n">
        <v>0.015342</v>
      </c>
      <c r="E16181" s="162" t="n">
        <v>16.62</v>
      </c>
    </row>
    <row r="16182">
      <c r="B16182" s="161" t="n">
        <v>33766</v>
      </c>
      <c r="C16182" s="162" t="n">
        <v>409.05</v>
      </c>
      <c r="D16182" s="162" t="n">
        <v>0.019553</v>
      </c>
      <c r="E16182" s="162" t="n">
        <v>16.29</v>
      </c>
    </row>
    <row r="16183">
      <c r="B16183" s="161" t="n">
        <v>33767</v>
      </c>
      <c r="C16183" s="162" t="n">
        <v>409.76</v>
      </c>
      <c r="D16183" s="162" t="n">
        <v>0.021124</v>
      </c>
      <c r="E16183" s="162" t="n">
        <v>14.95</v>
      </c>
    </row>
    <row r="16184">
      <c r="B16184" s="161" t="n">
        <v>33770</v>
      </c>
      <c r="C16184" s="162" t="n">
        <v>410.29</v>
      </c>
      <c r="D16184" s="162" t="n">
        <v>0.022244</v>
      </c>
      <c r="E16184" s="162" t="n">
        <v>14.76</v>
      </c>
    </row>
    <row r="16185">
      <c r="B16185" s="161" t="n">
        <v>33771</v>
      </c>
      <c r="C16185" s="162" t="n">
        <v>408.32</v>
      </c>
      <c r="D16185" s="162" t="n">
        <v>0.017271</v>
      </c>
      <c r="E16185" s="162" t="n">
        <v>15.22</v>
      </c>
    </row>
    <row r="16186">
      <c r="B16186" s="161" t="n">
        <v>33772</v>
      </c>
      <c r="C16186" s="162" t="n">
        <v>402.26</v>
      </c>
      <c r="D16186" s="162" t="n">
        <v>0.002192</v>
      </c>
      <c r="E16186" s="162" t="n">
        <v>18.08</v>
      </c>
    </row>
    <row r="16187">
      <c r="B16187" s="161" t="n">
        <v>33773</v>
      </c>
      <c r="C16187" s="162" t="n">
        <v>400.96</v>
      </c>
      <c r="D16187" s="162" t="n">
        <v>-0.001182</v>
      </c>
      <c r="E16187" s="162" t="n">
        <v>18.2</v>
      </c>
    </row>
    <row r="16188">
      <c r="B16188" s="161" t="n">
        <v>33774</v>
      </c>
      <c r="C16188" s="162" t="n">
        <v>403.67</v>
      </c>
      <c r="D16188" s="162" t="n">
        <v>0.005373</v>
      </c>
      <c r="E16188" s="162" t="n">
        <v>16.31</v>
      </c>
    </row>
    <row r="16189">
      <c r="B16189" s="161" t="n">
        <v>33777</v>
      </c>
      <c r="C16189" s="162" t="n">
        <v>403.4</v>
      </c>
      <c r="D16189" s="162" t="n">
        <v>0.004526</v>
      </c>
      <c r="E16189" s="162" t="n">
        <v>16.66</v>
      </c>
    </row>
    <row r="16190">
      <c r="B16190" s="161" t="n">
        <v>33778</v>
      </c>
      <c r="C16190" s="162" t="n">
        <v>404.04</v>
      </c>
      <c r="D16190" s="162" t="n">
        <v>0.005919</v>
      </c>
      <c r="E16190" s="162" t="n">
        <v>14.53</v>
      </c>
    </row>
    <row r="16191">
      <c r="B16191" s="161" t="n">
        <v>33779</v>
      </c>
      <c r="C16191" s="162" t="n">
        <v>403.83</v>
      </c>
      <c r="D16191" s="162" t="n">
        <v>0.005159</v>
      </c>
      <c r="E16191" s="162" t="n">
        <v>14.4</v>
      </c>
    </row>
    <row r="16192">
      <c r="B16192" s="161" t="n">
        <v>33780</v>
      </c>
      <c r="C16192" s="162" t="n">
        <v>403.12</v>
      </c>
      <c r="D16192" s="162" t="n">
        <v>0.003175</v>
      </c>
      <c r="E16192" s="162" t="n">
        <v>14.4</v>
      </c>
    </row>
    <row r="16193">
      <c r="B16193" s="161" t="n">
        <v>33781</v>
      </c>
      <c r="C16193" s="162" t="n">
        <v>403.45</v>
      </c>
      <c r="D16193" s="162" t="n">
        <v>0.003793</v>
      </c>
      <c r="E16193" s="162" t="n">
        <v>14.67</v>
      </c>
    </row>
    <row r="16194">
      <c r="B16194" s="161" t="n">
        <v>33784</v>
      </c>
      <c r="C16194" s="162" t="n">
        <v>408.94</v>
      </c>
      <c r="D16194" s="162" t="n">
        <v>0.016993</v>
      </c>
      <c r="E16194" s="162" t="n">
        <v>13.21</v>
      </c>
    </row>
    <row r="16195">
      <c r="B16195" s="161" t="n">
        <v>33785</v>
      </c>
      <c r="C16195" s="162" t="n">
        <v>408.14</v>
      </c>
      <c r="D16195" s="162" t="n">
        <v>0.014757</v>
      </c>
      <c r="E16195" s="162" t="n">
        <v>13.35</v>
      </c>
    </row>
    <row r="16196">
      <c r="B16196" s="161" t="n">
        <v>33786</v>
      </c>
      <c r="C16196" s="162" t="n">
        <v>412.88</v>
      </c>
      <c r="D16196" s="162" t="n">
        <v>0.025964</v>
      </c>
      <c r="E16196" s="162" t="n">
        <v>13.34</v>
      </c>
    </row>
    <row r="16197">
      <c r="B16197" s="161" t="n">
        <v>33787</v>
      </c>
      <c r="C16197" s="162" t="n">
        <v>411.77</v>
      </c>
      <c r="D16197" s="162" t="n">
        <v>0.022963</v>
      </c>
      <c r="E16197" s="162" t="n">
        <v>13.88</v>
      </c>
    </row>
    <row r="16198">
      <c r="B16198" s="161" t="n">
        <v>33791</v>
      </c>
      <c r="C16198" s="162" t="n">
        <v>413.84</v>
      </c>
      <c r="D16198" s="162" t="n">
        <v>0.027651</v>
      </c>
      <c r="E16198" s="162" t="n">
        <v>14.87</v>
      </c>
    </row>
    <row r="16199">
      <c r="B16199" s="161" t="n">
        <v>33792</v>
      </c>
      <c r="C16199" s="162" t="n">
        <v>409.16</v>
      </c>
      <c r="D16199" s="162" t="n">
        <v>0.016014</v>
      </c>
      <c r="E16199" s="162" t="n">
        <v>15.83</v>
      </c>
    </row>
    <row r="16200">
      <c r="B16200" s="161" t="n">
        <v>33793</v>
      </c>
      <c r="C16200" s="162" t="n">
        <v>410.28</v>
      </c>
      <c r="D16200" s="162" t="n">
        <v>0.018445</v>
      </c>
      <c r="E16200" s="162" t="n">
        <v>15.53</v>
      </c>
    </row>
    <row r="16201">
      <c r="B16201" s="161" t="n">
        <v>33794</v>
      </c>
      <c r="C16201" s="162" t="n">
        <v>414.23</v>
      </c>
      <c r="D16201" s="162" t="n">
        <v>0.027697</v>
      </c>
      <c r="E16201" s="162" t="n">
        <v>14.6</v>
      </c>
    </row>
    <row r="16202">
      <c r="B16202" s="161" t="n">
        <v>33795</v>
      </c>
      <c r="C16202" s="162" t="n">
        <v>414.62</v>
      </c>
      <c r="D16202" s="162" t="n">
        <v>0.028294</v>
      </c>
      <c r="E16202" s="162" t="n">
        <v>13.7</v>
      </c>
    </row>
    <row r="16203">
      <c r="B16203" s="161" t="n">
        <v>33798</v>
      </c>
      <c r="C16203" s="162" t="n">
        <v>414.87</v>
      </c>
      <c r="D16203" s="162" t="n">
        <v>0.028545</v>
      </c>
      <c r="E16203" s="162" t="n">
        <v>14.01</v>
      </c>
    </row>
    <row r="16204">
      <c r="B16204" s="161" t="n">
        <v>33799</v>
      </c>
      <c r="C16204" s="162" t="n">
        <v>417.68</v>
      </c>
      <c r="D16204" s="162" t="n">
        <v>0.034901</v>
      </c>
      <c r="E16204" s="162" t="n">
        <v>13.5</v>
      </c>
    </row>
    <row r="16205">
      <c r="B16205" s="161" t="n">
        <v>33800</v>
      </c>
      <c r="C16205" s="162" t="n">
        <v>417.1</v>
      </c>
      <c r="D16205" s="162" t="n">
        <v>0.03315</v>
      </c>
      <c r="E16205" s="162" t="n">
        <v>12.52</v>
      </c>
    </row>
    <row r="16206">
      <c r="B16206" s="161" t="n">
        <v>33801</v>
      </c>
      <c r="C16206" s="162" t="n">
        <v>417.54</v>
      </c>
      <c r="D16206" s="162" t="n">
        <v>0.033853</v>
      </c>
      <c r="E16206" s="162" t="n">
        <v>12.27</v>
      </c>
    </row>
    <row r="16207">
      <c r="B16207" s="161" t="n">
        <v>33802</v>
      </c>
      <c r="C16207" s="162" t="n">
        <v>415.62</v>
      </c>
      <c r="D16207" s="162" t="n">
        <v>0.028905</v>
      </c>
      <c r="E16207" s="162" t="n">
        <v>12.6</v>
      </c>
    </row>
    <row r="16208">
      <c r="B16208" s="161" t="n">
        <v>33805</v>
      </c>
      <c r="C16208" s="162" t="n">
        <v>413.75</v>
      </c>
      <c r="D16208" s="162" t="n">
        <v>0.024033</v>
      </c>
      <c r="E16208" s="162" t="n">
        <v>12.66</v>
      </c>
    </row>
    <row r="16209">
      <c r="B16209" s="161" t="n">
        <v>33806</v>
      </c>
      <c r="C16209" s="162" t="n">
        <v>413.76</v>
      </c>
      <c r="D16209" s="162" t="n">
        <v>0.023655</v>
      </c>
      <c r="E16209" s="162" t="n">
        <v>12.6</v>
      </c>
    </row>
    <row r="16210">
      <c r="B16210" s="161" t="n">
        <v>33807</v>
      </c>
      <c r="C16210" s="162" t="n">
        <v>410.93</v>
      </c>
      <c r="D16210" s="162" t="n">
        <v>0.016403</v>
      </c>
      <c r="E16210" s="162" t="n">
        <v>13.57</v>
      </c>
    </row>
    <row r="16211">
      <c r="B16211" s="161" t="n">
        <v>33808</v>
      </c>
      <c r="C16211" s="162" t="n">
        <v>412.08</v>
      </c>
      <c r="D16211" s="162" t="n">
        <v>0.018809</v>
      </c>
      <c r="E16211" s="162" t="n">
        <v>13.33</v>
      </c>
    </row>
    <row r="16212">
      <c r="B16212" s="161" t="n">
        <v>33809</v>
      </c>
      <c r="C16212" s="162" t="n">
        <v>411.6</v>
      </c>
      <c r="D16212" s="162" t="n">
        <v>0.017213</v>
      </c>
      <c r="E16212" s="162" t="n">
        <v>13.37</v>
      </c>
    </row>
    <row r="16213">
      <c r="B16213" s="161" t="n">
        <v>33812</v>
      </c>
      <c r="C16213" s="162" t="n">
        <v>411.54</v>
      </c>
      <c r="D16213" s="162" t="n">
        <v>0.016684</v>
      </c>
      <c r="E16213" s="162" t="n">
        <v>13.9</v>
      </c>
    </row>
    <row r="16214">
      <c r="B16214" s="161" t="n">
        <v>33813</v>
      </c>
      <c r="C16214" s="162" t="n">
        <v>417.52</v>
      </c>
      <c r="D16214" s="162" t="n">
        <v>0.030665</v>
      </c>
      <c r="E16214" s="162" t="n">
        <v>13.05</v>
      </c>
    </row>
    <row r="16215">
      <c r="B16215" s="161" t="n">
        <v>33814</v>
      </c>
      <c r="C16215" s="162" t="n">
        <v>422.23</v>
      </c>
      <c r="D16215" s="162" t="n">
        <v>0.041441</v>
      </c>
      <c r="E16215" s="162" t="n">
        <v>13.44</v>
      </c>
    </row>
    <row r="16216">
      <c r="B16216" s="161" t="n">
        <v>33815</v>
      </c>
      <c r="C16216" s="162" t="n">
        <v>423.92</v>
      </c>
      <c r="D16216" s="162" t="n">
        <v>0.04503</v>
      </c>
      <c r="E16216" s="162" t="n">
        <v>13.5</v>
      </c>
    </row>
    <row r="16217">
      <c r="B16217" s="161" t="n">
        <v>33816</v>
      </c>
      <c r="C16217" s="162" t="n">
        <v>424.21</v>
      </c>
      <c r="D16217" s="162" t="n">
        <v>0.045326</v>
      </c>
      <c r="E16217" s="162" t="n">
        <v>13.17</v>
      </c>
    </row>
    <row r="16218">
      <c r="B16218" s="161" t="n">
        <v>33819</v>
      </c>
      <c r="C16218" s="162" t="n">
        <v>425.09</v>
      </c>
      <c r="D16218" s="162" t="n">
        <v>0.04699</v>
      </c>
      <c r="E16218" s="162" t="n">
        <v>13.83</v>
      </c>
    </row>
    <row r="16219">
      <c r="B16219" s="161" t="n">
        <v>33820</v>
      </c>
      <c r="C16219" s="162" t="n">
        <v>424.36</v>
      </c>
      <c r="D16219" s="162" t="n">
        <v>0.044878</v>
      </c>
      <c r="E16219" s="162" t="n">
        <v>13.58</v>
      </c>
    </row>
    <row r="16220">
      <c r="B16220" s="161" t="n">
        <v>33821</v>
      </c>
      <c r="C16220" s="162" t="n">
        <v>422.19</v>
      </c>
      <c r="D16220" s="162" t="n">
        <v>0.039355</v>
      </c>
      <c r="E16220" s="162" t="n">
        <v>13.82</v>
      </c>
    </row>
    <row r="16221">
      <c r="B16221" s="161" t="n">
        <v>33822</v>
      </c>
      <c r="C16221" s="162" t="n">
        <v>420.59</v>
      </c>
      <c r="D16221" s="162" t="n">
        <v>0.035155</v>
      </c>
      <c r="E16221" s="162" t="n">
        <v>14.23</v>
      </c>
    </row>
    <row r="16222">
      <c r="B16222" s="161" t="n">
        <v>33823</v>
      </c>
      <c r="C16222" s="162" t="n">
        <v>418.88</v>
      </c>
      <c r="D16222" s="162" t="n">
        <v>0.0307</v>
      </c>
      <c r="E16222" s="162" t="n">
        <v>13.94</v>
      </c>
    </row>
    <row r="16223">
      <c r="B16223" s="161" t="n">
        <v>33826</v>
      </c>
      <c r="C16223" s="162" t="n">
        <v>419.42</v>
      </c>
      <c r="D16223" s="162" t="n">
        <v>0.031565</v>
      </c>
      <c r="E16223" s="162" t="n">
        <v>14.51</v>
      </c>
    </row>
    <row r="16224">
      <c r="B16224" s="161" t="n">
        <v>33827</v>
      </c>
      <c r="C16224" s="162" t="n">
        <v>418.9</v>
      </c>
      <c r="D16224" s="162" t="n">
        <v>0.029898</v>
      </c>
      <c r="E16224" s="162" t="n">
        <v>15.09</v>
      </c>
    </row>
    <row r="16225">
      <c r="B16225" s="161" t="n">
        <v>33828</v>
      </c>
      <c r="C16225" s="162" t="n">
        <v>417.78</v>
      </c>
      <c r="D16225" s="162" t="n">
        <v>0.026873</v>
      </c>
      <c r="E16225" s="162" t="n">
        <v>14.88</v>
      </c>
    </row>
    <row r="16226">
      <c r="B16226" s="161" t="n">
        <v>33829</v>
      </c>
      <c r="C16226" s="162" t="n">
        <v>417.73</v>
      </c>
      <c r="D16226" s="162" t="n">
        <v>0.026431</v>
      </c>
      <c r="E16226" s="162" t="n">
        <v>15.34</v>
      </c>
    </row>
    <row r="16227">
      <c r="B16227" s="161" t="n">
        <v>33830</v>
      </c>
      <c r="C16227" s="162" t="n">
        <v>419.91</v>
      </c>
      <c r="D16227" s="162" t="n">
        <v>0.031305</v>
      </c>
      <c r="E16227" s="162" t="n">
        <v>14.66</v>
      </c>
    </row>
    <row r="16228">
      <c r="B16228" s="161" t="n">
        <v>33833</v>
      </c>
      <c r="C16228" s="162" t="n">
        <v>420.74</v>
      </c>
      <c r="D16228" s="162" t="n">
        <v>0.032932</v>
      </c>
      <c r="E16228" s="162" t="n">
        <v>14.61</v>
      </c>
    </row>
    <row r="16229">
      <c r="B16229" s="161" t="n">
        <v>33834</v>
      </c>
      <c r="C16229" s="162" t="n">
        <v>421.34</v>
      </c>
      <c r="D16229" s="162" t="n">
        <v>0.033988</v>
      </c>
      <c r="E16229" s="162" t="n">
        <v>13.84</v>
      </c>
    </row>
    <row r="16230">
      <c r="B16230" s="161" t="n">
        <v>33835</v>
      </c>
      <c r="C16230" s="162" t="n">
        <v>418.18</v>
      </c>
      <c r="D16230" s="162" t="n">
        <v>0.026118</v>
      </c>
      <c r="E16230" s="162" t="n">
        <v>14.35</v>
      </c>
    </row>
    <row r="16231">
      <c r="B16231" s="161" t="n">
        <v>33836</v>
      </c>
      <c r="C16231" s="162" t="n">
        <v>418.26</v>
      </c>
      <c r="D16231" s="162" t="n">
        <v>0.025946</v>
      </c>
      <c r="E16231" s="162" t="n">
        <v>14.48</v>
      </c>
    </row>
    <row r="16232">
      <c r="B16232" s="161" t="n">
        <v>33837</v>
      </c>
      <c r="C16232" s="162" t="n">
        <v>414.85</v>
      </c>
      <c r="D16232" s="162" t="n">
        <v>0.017455</v>
      </c>
      <c r="E16232" s="162" t="n">
        <v>15.01</v>
      </c>
    </row>
    <row r="16233">
      <c r="B16233" s="161" t="n">
        <v>33840</v>
      </c>
      <c r="C16233" s="162" t="n">
        <v>410.72</v>
      </c>
      <c r="D16233" s="162" t="n">
        <v>0.007241</v>
      </c>
      <c r="E16233" s="162" t="n">
        <v>16.19</v>
      </c>
    </row>
    <row r="16234">
      <c r="B16234" s="161" t="n">
        <v>33841</v>
      </c>
      <c r="C16234" s="162" t="n">
        <v>411.61</v>
      </c>
      <c r="D16234" s="162" t="n">
        <v>0.009176</v>
      </c>
      <c r="E16234" s="162" t="n">
        <v>15.62</v>
      </c>
    </row>
    <row r="16235">
      <c r="B16235" s="161" t="n">
        <v>33842</v>
      </c>
      <c r="C16235" s="162" t="n">
        <v>413.51</v>
      </c>
      <c r="D16235" s="162" t="n">
        <v>0.013532</v>
      </c>
      <c r="E16235" s="162" t="n">
        <v>14.5</v>
      </c>
    </row>
    <row r="16236">
      <c r="B16236" s="161" t="n">
        <v>33843</v>
      </c>
      <c r="C16236" s="162" t="n">
        <v>413.53</v>
      </c>
      <c r="D16236" s="162" t="n">
        <v>0.013374</v>
      </c>
      <c r="E16236" s="162" t="n">
        <v>13.66</v>
      </c>
    </row>
    <row r="16237">
      <c r="B16237" s="161" t="n">
        <v>33844</v>
      </c>
      <c r="C16237" s="162" t="n">
        <v>414.84</v>
      </c>
      <c r="D16237" s="162" t="n">
        <v>0.016324</v>
      </c>
      <c r="E16237" s="162" t="n">
        <v>13.14</v>
      </c>
    </row>
    <row r="16238">
      <c r="B16238" s="161" t="n">
        <v>33847</v>
      </c>
      <c r="C16238" s="162" t="n">
        <v>414.03</v>
      </c>
      <c r="D16238" s="162" t="n">
        <v>0.014162</v>
      </c>
      <c r="E16238" s="162" t="n">
        <v>13.58</v>
      </c>
    </row>
    <row r="16239">
      <c r="B16239" s="161" t="n">
        <v>33848</v>
      </c>
      <c r="C16239" s="162" t="n">
        <v>416.07</v>
      </c>
      <c r="D16239" s="162" t="n">
        <v>0.018668</v>
      </c>
      <c r="E16239" s="162" t="n">
        <v>13.4</v>
      </c>
    </row>
    <row r="16240">
      <c r="B16240" s="161" t="n">
        <v>33849</v>
      </c>
      <c r="C16240" s="162" t="n">
        <v>417.98</v>
      </c>
      <c r="D16240" s="162" t="n">
        <v>0.022847</v>
      </c>
      <c r="E16240" s="162" t="n">
        <v>12.73</v>
      </c>
    </row>
    <row r="16241">
      <c r="B16241" s="161" t="n">
        <v>33850</v>
      </c>
      <c r="C16241" s="162" t="n">
        <v>417.98</v>
      </c>
      <c r="D16241" s="162" t="n">
        <v>0.022375</v>
      </c>
      <c r="E16241" s="162" t="n">
        <v>12.88</v>
      </c>
    </row>
    <row r="16242">
      <c r="B16242" s="161" t="n">
        <v>33851</v>
      </c>
      <c r="C16242" s="162" t="n">
        <v>417.08</v>
      </c>
      <c r="D16242" s="162" t="n">
        <v>0.019748</v>
      </c>
      <c r="E16242" s="162" t="n">
        <v>12.98</v>
      </c>
    </row>
    <row r="16243">
      <c r="B16243" s="161" t="n">
        <v>33855</v>
      </c>
      <c r="C16243" s="162" t="n">
        <v>414.44</v>
      </c>
      <c r="D16243" s="162" t="n">
        <v>0.012978</v>
      </c>
      <c r="E16243" s="162" t="n">
        <v>13.65</v>
      </c>
    </row>
    <row r="16244">
      <c r="B16244" s="161" t="n">
        <v>33856</v>
      </c>
      <c r="C16244" s="162" t="n">
        <v>416.36</v>
      </c>
      <c r="D16244" s="162" t="n">
        <v>0.017109</v>
      </c>
      <c r="E16244" s="162" t="n">
        <v>13.36</v>
      </c>
    </row>
    <row r="16245">
      <c r="B16245" s="161" t="n">
        <v>33857</v>
      </c>
      <c r="C16245" s="162" t="n">
        <v>419.95</v>
      </c>
      <c r="D16245" s="162" t="n">
        <v>0.025149</v>
      </c>
      <c r="E16245" s="162" t="n">
        <v>12.92</v>
      </c>
    </row>
    <row r="16246">
      <c r="B16246" s="161" t="n">
        <v>33858</v>
      </c>
      <c r="C16246" s="162" t="n">
        <v>419.58</v>
      </c>
      <c r="D16246" s="162" t="n">
        <v>0.02376</v>
      </c>
      <c r="E16246" s="162" t="n">
        <v>12.47</v>
      </c>
    </row>
    <row r="16247">
      <c r="B16247" s="161" t="n">
        <v>33861</v>
      </c>
      <c r="C16247" s="162" t="n">
        <v>425.27</v>
      </c>
      <c r="D16247" s="162" t="n">
        <v>0.036636</v>
      </c>
      <c r="E16247" s="162" t="n">
        <v>13</v>
      </c>
    </row>
    <row r="16248">
      <c r="B16248" s="161" t="n">
        <v>33862</v>
      </c>
      <c r="C16248" s="162" t="n">
        <v>419.77</v>
      </c>
      <c r="D16248" s="162" t="n">
        <v>0.023075</v>
      </c>
      <c r="E16248" s="162" t="n">
        <v>13.63</v>
      </c>
    </row>
    <row r="16249">
      <c r="B16249" s="161" t="n">
        <v>33863</v>
      </c>
      <c r="C16249" s="162" t="n">
        <v>419.92</v>
      </c>
      <c r="D16249" s="162" t="n">
        <v>0.022963</v>
      </c>
      <c r="E16249" s="162" t="n">
        <v>14.72</v>
      </c>
    </row>
    <row r="16250">
      <c r="B16250" s="161" t="n">
        <v>33864</v>
      </c>
      <c r="C16250" s="162" t="n">
        <v>419.93</v>
      </c>
      <c r="D16250" s="162" t="n">
        <v>0.022512</v>
      </c>
      <c r="E16250" s="162" t="n">
        <v>14.31</v>
      </c>
    </row>
    <row r="16251">
      <c r="B16251" s="161" t="n">
        <v>33865</v>
      </c>
      <c r="C16251" s="162" t="n">
        <v>422.93</v>
      </c>
      <c r="D16251" s="162" t="n">
        <v>0.029109</v>
      </c>
      <c r="E16251" s="162" t="n">
        <v>13.74</v>
      </c>
    </row>
    <row r="16252">
      <c r="B16252" s="161" t="n">
        <v>33868</v>
      </c>
      <c r="C16252" s="162" t="n">
        <v>422.14</v>
      </c>
      <c r="D16252" s="162" t="n">
        <v>0.026695</v>
      </c>
      <c r="E16252" s="162" t="n">
        <v>13.45</v>
      </c>
    </row>
    <row r="16253">
      <c r="B16253" s="161" t="n">
        <v>33869</v>
      </c>
      <c r="C16253" s="162" t="n">
        <v>417.14</v>
      </c>
      <c r="D16253" s="162" t="n">
        <v>0.014317</v>
      </c>
      <c r="E16253" s="162" t="n">
        <v>13.88</v>
      </c>
    </row>
    <row r="16254">
      <c r="B16254" s="161" t="n">
        <v>33870</v>
      </c>
      <c r="C16254" s="162" t="n">
        <v>417.44</v>
      </c>
      <c r="D16254" s="162" t="n">
        <v>0.01456</v>
      </c>
      <c r="E16254" s="162" t="n">
        <v>13.83</v>
      </c>
    </row>
    <row r="16255">
      <c r="B16255" s="161" t="n">
        <v>33871</v>
      </c>
      <c r="C16255" s="162" t="n">
        <v>418.47</v>
      </c>
      <c r="D16255" s="162" t="n">
        <v>0.016531</v>
      </c>
      <c r="E16255" s="162" t="n">
        <v>13.44</v>
      </c>
    </row>
    <row r="16256">
      <c r="B16256" s="161" t="n">
        <v>33872</v>
      </c>
      <c r="C16256" s="162" t="n">
        <v>414.35</v>
      </c>
      <c r="D16256" s="162" t="n">
        <v>0.006192</v>
      </c>
      <c r="E16256" s="162" t="n">
        <v>14.8</v>
      </c>
    </row>
    <row r="16257">
      <c r="B16257" s="161" t="n">
        <v>33875</v>
      </c>
      <c r="C16257" s="162" t="n">
        <v>416.62</v>
      </c>
      <c r="D16257" s="162" t="n">
        <v>0.01123</v>
      </c>
      <c r="E16257" s="162" t="n">
        <v>15.19</v>
      </c>
    </row>
    <row r="16258">
      <c r="B16258" s="161" t="n">
        <v>33876</v>
      </c>
      <c r="C16258" s="162" t="n">
        <v>416.8</v>
      </c>
      <c r="D16258" s="162" t="n">
        <v>0.011269</v>
      </c>
      <c r="E16258" s="162" t="n">
        <v>14.97</v>
      </c>
    </row>
    <row r="16259">
      <c r="B16259" s="161" t="n">
        <v>33877</v>
      </c>
      <c r="C16259" s="162" t="n">
        <v>417.8</v>
      </c>
      <c r="D16259" s="162" t="n">
        <v>0.013261</v>
      </c>
      <c r="E16259" s="162" t="n">
        <v>14.28</v>
      </c>
    </row>
    <row r="16260">
      <c r="B16260" s="161" t="n">
        <v>33878</v>
      </c>
      <c r="C16260" s="162" t="n">
        <v>416.29</v>
      </c>
      <c r="D16260" s="162" t="n">
        <v>0.009233999999999999</v>
      </c>
      <c r="E16260" s="162" t="n">
        <v>16.31</v>
      </c>
    </row>
    <row r="16261">
      <c r="B16261" s="161" t="n">
        <v>33879</v>
      </c>
      <c r="C16261" s="162" t="n">
        <v>410.47</v>
      </c>
      <c r="D16261" s="162" t="n">
        <v>-0.005173</v>
      </c>
      <c r="E16261" s="162" t="n">
        <v>17.79</v>
      </c>
    </row>
    <row r="16262">
      <c r="B16262" s="161" t="n">
        <v>33882</v>
      </c>
      <c r="C16262" s="162" t="n">
        <v>407.57</v>
      </c>
      <c r="D16262" s="162" t="n">
        <v>-0.012566</v>
      </c>
      <c r="E16262" s="162" t="n">
        <v>20.01</v>
      </c>
    </row>
    <row r="16263">
      <c r="B16263" s="161" t="n">
        <v>33883</v>
      </c>
      <c r="C16263" s="162" t="n">
        <v>407.18</v>
      </c>
      <c r="D16263" s="162" t="n">
        <v>-0.013768</v>
      </c>
      <c r="E16263" s="162" t="n">
        <v>19.95</v>
      </c>
    </row>
    <row r="16264">
      <c r="B16264" s="161" t="n">
        <v>33884</v>
      </c>
      <c r="C16264" s="162" t="n">
        <v>404.25</v>
      </c>
      <c r="D16264" s="162" t="n">
        <v>-0.02108</v>
      </c>
      <c r="E16264" s="162" t="n">
        <v>21.02</v>
      </c>
    </row>
    <row r="16265">
      <c r="B16265" s="161" t="n">
        <v>33885</v>
      </c>
      <c r="C16265" s="162" t="n">
        <v>407.75</v>
      </c>
      <c r="D16265" s="162" t="n">
        <v>-0.012561</v>
      </c>
      <c r="E16265" s="162" t="n">
        <v>19.26</v>
      </c>
    </row>
    <row r="16266">
      <c r="B16266" s="161" t="n">
        <v>33886</v>
      </c>
      <c r="C16266" s="162" t="n">
        <v>402.66</v>
      </c>
      <c r="D16266" s="162" t="n">
        <v>-0.025096</v>
      </c>
      <c r="E16266" s="162" t="n">
        <v>20.51</v>
      </c>
    </row>
    <row r="16267">
      <c r="B16267" s="161" t="n">
        <v>33889</v>
      </c>
      <c r="C16267" s="162" t="n">
        <v>407.44</v>
      </c>
      <c r="D16267" s="162" t="n">
        <v>-0.013307</v>
      </c>
      <c r="E16267" s="162" t="n">
        <v>19.49</v>
      </c>
    </row>
    <row r="16268">
      <c r="B16268" s="161" t="n">
        <v>33890</v>
      </c>
      <c r="C16268" s="162" t="n">
        <v>409.3</v>
      </c>
      <c r="D16268" s="162" t="n">
        <v>-0.008680999999999999</v>
      </c>
      <c r="E16268" s="162" t="n">
        <v>17.9</v>
      </c>
    </row>
    <row r="16269">
      <c r="B16269" s="161" t="n">
        <v>33891</v>
      </c>
      <c r="C16269" s="162" t="n">
        <v>409.37</v>
      </c>
      <c r="D16269" s="162" t="n">
        <v>-0.008416999999999999</v>
      </c>
      <c r="E16269" s="162" t="n">
        <v>18.42</v>
      </c>
    </row>
    <row r="16270">
      <c r="B16270" s="161" t="n">
        <v>33892</v>
      </c>
      <c r="C16270" s="162" t="n">
        <v>409.6</v>
      </c>
      <c r="D16270" s="162" t="n">
        <v>-0.007762</v>
      </c>
      <c r="E16270" s="162" t="n">
        <v>17.11</v>
      </c>
    </row>
    <row r="16271">
      <c r="B16271" s="161" t="n">
        <v>33893</v>
      </c>
      <c r="C16271" s="162" t="n">
        <v>411.73</v>
      </c>
      <c r="D16271" s="162" t="n">
        <v>-0.002483</v>
      </c>
      <c r="E16271" s="162" t="n">
        <v>17.01</v>
      </c>
    </row>
    <row r="16272">
      <c r="B16272" s="161" t="n">
        <v>33896</v>
      </c>
      <c r="C16272" s="162" t="n">
        <v>414.98</v>
      </c>
      <c r="D16272" s="162" t="n">
        <v>0.005415</v>
      </c>
      <c r="E16272" s="162" t="n">
        <v>17.31</v>
      </c>
    </row>
    <row r="16273">
      <c r="B16273" s="161" t="n">
        <v>33897</v>
      </c>
      <c r="C16273" s="162" t="n">
        <v>415.48</v>
      </c>
      <c r="D16273" s="162" t="n">
        <v>0.006643</v>
      </c>
      <c r="E16273" s="162" t="n">
        <v>16.87</v>
      </c>
    </row>
    <row r="16274">
      <c r="B16274" s="161" t="n">
        <v>33898</v>
      </c>
      <c r="C16274" s="162" t="n">
        <v>415.67</v>
      </c>
      <c r="D16274" s="162" t="n">
        <v>0.007129</v>
      </c>
      <c r="E16274" s="162" t="n">
        <v>16.62</v>
      </c>
    </row>
    <row r="16275">
      <c r="B16275" s="161" t="n">
        <v>33899</v>
      </c>
      <c r="C16275" s="162" t="n">
        <v>414.9</v>
      </c>
      <c r="D16275" s="162" t="n">
        <v>0.005308</v>
      </c>
      <c r="E16275" s="162" t="n">
        <v>15.84</v>
      </c>
    </row>
    <row r="16276">
      <c r="B16276" s="161" t="n">
        <v>33900</v>
      </c>
      <c r="C16276" s="162" t="n">
        <v>414.1</v>
      </c>
      <c r="D16276" s="162" t="n">
        <v>0.00339</v>
      </c>
      <c r="E16276" s="162" t="n">
        <v>16.46</v>
      </c>
    </row>
    <row r="16277">
      <c r="B16277" s="161" t="n">
        <v>33903</v>
      </c>
      <c r="C16277" s="162" t="n">
        <v>418.16</v>
      </c>
      <c r="D16277" s="162" t="n">
        <v>0.0131</v>
      </c>
      <c r="E16277" s="162" t="n">
        <v>16.32</v>
      </c>
    </row>
    <row r="16278">
      <c r="B16278" s="161" t="n">
        <v>33904</v>
      </c>
      <c r="C16278" s="162" t="n">
        <v>418.49</v>
      </c>
      <c r="D16278" s="162" t="n">
        <v>0.013913</v>
      </c>
      <c r="E16278" s="162" t="n">
        <v>16.24</v>
      </c>
    </row>
    <row r="16279">
      <c r="B16279" s="161" t="n">
        <v>33905</v>
      </c>
      <c r="C16279" s="162" t="n">
        <v>420.13</v>
      </c>
      <c r="D16279" s="162" t="n">
        <v>0.017832</v>
      </c>
      <c r="E16279" s="162" t="n">
        <v>15.95</v>
      </c>
    </row>
    <row r="16280">
      <c r="B16280" s="161" t="n">
        <v>33906</v>
      </c>
      <c r="C16280" s="162" t="n">
        <v>420.86</v>
      </c>
      <c r="D16280" s="162" t="n">
        <v>0.019536</v>
      </c>
      <c r="E16280" s="162" t="n">
        <v>15.47</v>
      </c>
    </row>
    <row r="16281">
      <c r="B16281" s="161" t="n">
        <v>33907</v>
      </c>
      <c r="C16281" s="162" t="n">
        <v>418.68</v>
      </c>
      <c r="D16281" s="162" t="n">
        <v>0.014345</v>
      </c>
      <c r="E16281" s="162" t="n">
        <v>16.15</v>
      </c>
    </row>
    <row r="16282">
      <c r="B16282" s="161" t="n">
        <v>33910</v>
      </c>
      <c r="C16282" s="162" t="n">
        <v>422.75</v>
      </c>
      <c r="D16282" s="162" t="n">
        <v>0.023941</v>
      </c>
      <c r="E16282" s="162" t="n">
        <v>16.67</v>
      </c>
    </row>
    <row r="16283">
      <c r="B16283" s="161" t="n">
        <v>33911</v>
      </c>
      <c r="C16283" s="162" t="n">
        <v>419.92</v>
      </c>
      <c r="D16283" s="162" t="n">
        <v>0.017136</v>
      </c>
      <c r="E16283" s="162" t="n">
        <v>17.33</v>
      </c>
    </row>
    <row r="16284">
      <c r="B16284" s="161" t="n">
        <v>33912</v>
      </c>
      <c r="C16284" s="162" t="n">
        <v>417.11</v>
      </c>
      <c r="D16284" s="162" t="n">
        <v>0.010434</v>
      </c>
      <c r="E16284" s="162" t="n">
        <v>16.28</v>
      </c>
    </row>
    <row r="16285">
      <c r="B16285" s="161" t="n">
        <v>33913</v>
      </c>
      <c r="C16285" s="162" t="n">
        <v>418.34</v>
      </c>
      <c r="D16285" s="162" t="n">
        <v>0.013338</v>
      </c>
      <c r="E16285" s="162" t="n">
        <v>15.38</v>
      </c>
    </row>
    <row r="16286">
      <c r="B16286" s="161" t="n">
        <v>33914</v>
      </c>
      <c r="C16286" s="162" t="n">
        <v>417.58</v>
      </c>
      <c r="D16286" s="162" t="n">
        <v>0.011494</v>
      </c>
      <c r="E16286" s="162" t="n">
        <v>14.69</v>
      </c>
    </row>
    <row r="16287">
      <c r="B16287" s="161" t="n">
        <v>33917</v>
      </c>
      <c r="C16287" s="162" t="n">
        <v>418.59</v>
      </c>
      <c r="D16287" s="162" t="n">
        <v>0.013866</v>
      </c>
      <c r="E16287" s="162" t="n">
        <v>14.23</v>
      </c>
    </row>
    <row r="16288">
      <c r="B16288" s="161" t="n">
        <v>33918</v>
      </c>
      <c r="C16288" s="162" t="n">
        <v>418.62</v>
      </c>
      <c r="D16288" s="162" t="n">
        <v>0.013894</v>
      </c>
      <c r="E16288" s="162" t="n">
        <v>14.37</v>
      </c>
    </row>
    <row r="16289">
      <c r="B16289" s="161" t="n">
        <v>33919</v>
      </c>
      <c r="C16289" s="162" t="n">
        <v>422.2</v>
      </c>
      <c r="D16289" s="162" t="n">
        <v>0.022266</v>
      </c>
      <c r="E16289" s="162" t="n">
        <v>13.99</v>
      </c>
    </row>
    <row r="16290">
      <c r="B16290" s="161" t="n">
        <v>33920</v>
      </c>
      <c r="C16290" s="162" t="n">
        <v>422.87</v>
      </c>
      <c r="D16290" s="162" t="n">
        <v>0.023715</v>
      </c>
      <c r="E16290" s="162" t="n">
        <v>14.37</v>
      </c>
    </row>
    <row r="16291">
      <c r="B16291" s="161" t="n">
        <v>33921</v>
      </c>
      <c r="C16291" s="162" t="n">
        <v>422.43</v>
      </c>
      <c r="D16291" s="162" t="n">
        <v>0.022509</v>
      </c>
      <c r="E16291" s="162" t="n">
        <v>14.61</v>
      </c>
    </row>
    <row r="16292">
      <c r="B16292" s="161" t="n">
        <v>33924</v>
      </c>
      <c r="C16292" s="162" t="n">
        <v>420.68</v>
      </c>
      <c r="D16292" s="162" t="n">
        <v>0.018223</v>
      </c>
      <c r="E16292" s="162" t="n">
        <v>14.86</v>
      </c>
    </row>
    <row r="16293">
      <c r="B16293" s="161" t="n">
        <v>33925</v>
      </c>
      <c r="C16293" s="162" t="n">
        <v>419.27</v>
      </c>
      <c r="D16293" s="162" t="n">
        <v>0.0148</v>
      </c>
      <c r="E16293" s="162" t="n">
        <v>15.01</v>
      </c>
    </row>
    <row r="16294">
      <c r="B16294" s="161" t="n">
        <v>33926</v>
      </c>
      <c r="C16294" s="162" t="n">
        <v>422.85</v>
      </c>
      <c r="D16294" s="162" t="n">
        <v>0.023193</v>
      </c>
      <c r="E16294" s="162" t="n">
        <v>14.55</v>
      </c>
    </row>
    <row r="16295">
      <c r="B16295" s="161" t="n">
        <v>33927</v>
      </c>
      <c r="C16295" s="162" t="n">
        <v>423.61</v>
      </c>
      <c r="D16295" s="162" t="n">
        <v>0.02487</v>
      </c>
      <c r="E16295" s="162" t="n">
        <v>14.33</v>
      </c>
    </row>
    <row r="16296">
      <c r="B16296" s="161" t="n">
        <v>33928</v>
      </c>
      <c r="C16296" s="162" t="n">
        <v>426.65</v>
      </c>
      <c r="D16296" s="162" t="n">
        <v>0.031833</v>
      </c>
      <c r="E16296" s="162" t="n">
        <v>13.67</v>
      </c>
    </row>
    <row r="16297">
      <c r="B16297" s="161" t="n">
        <v>33931</v>
      </c>
      <c r="C16297" s="162" t="n">
        <v>425.12</v>
      </c>
      <c r="D16297" s="162" t="n">
        <v>0.028103</v>
      </c>
      <c r="E16297" s="162" t="n">
        <v>13.4</v>
      </c>
    </row>
    <row r="16298">
      <c r="B16298" s="161" t="n">
        <v>33932</v>
      </c>
      <c r="C16298" s="162" t="n">
        <v>427.59</v>
      </c>
      <c r="D16298" s="162" t="n">
        <v>0.033729</v>
      </c>
      <c r="E16298" s="162" t="n">
        <v>12.66</v>
      </c>
    </row>
    <row r="16299">
      <c r="B16299" s="161" t="n">
        <v>33933</v>
      </c>
      <c r="C16299" s="162" t="n">
        <v>429.19</v>
      </c>
      <c r="D16299" s="162" t="n">
        <v>0.037318</v>
      </c>
      <c r="E16299" s="162" t="n">
        <v>12.5</v>
      </c>
    </row>
    <row r="16300">
      <c r="B16300" s="161" t="n">
        <v>33935</v>
      </c>
      <c r="C16300" s="162" t="n">
        <v>430.16</v>
      </c>
      <c r="D16300" s="162" t="n">
        <v>0.039377</v>
      </c>
      <c r="E16300" s="162" t="n">
        <v>12.58</v>
      </c>
    </row>
    <row r="16301">
      <c r="B16301" s="161" t="n">
        <v>33938</v>
      </c>
      <c r="C16301" s="162" t="n">
        <v>431.35</v>
      </c>
      <c r="D16301" s="162" t="n">
        <v>0.041911</v>
      </c>
      <c r="E16301" s="162" t="n">
        <v>13.01</v>
      </c>
    </row>
    <row r="16302">
      <c r="B16302" s="161" t="n">
        <v>33939</v>
      </c>
      <c r="C16302" s="162" t="n">
        <v>430.78</v>
      </c>
      <c r="D16302" s="162" t="n">
        <v>0.040306</v>
      </c>
      <c r="E16302" s="162" t="n">
        <v>12.8</v>
      </c>
    </row>
    <row r="16303">
      <c r="B16303" s="161" t="n">
        <v>33940</v>
      </c>
      <c r="C16303" s="162" t="n">
        <v>429.89</v>
      </c>
      <c r="D16303" s="162" t="n">
        <v>0.037976</v>
      </c>
      <c r="E16303" s="162" t="n">
        <v>12.56</v>
      </c>
    </row>
    <row r="16304">
      <c r="B16304" s="161" t="n">
        <v>33941</v>
      </c>
      <c r="C16304" s="162" t="n">
        <v>429.91</v>
      </c>
      <c r="D16304" s="162" t="n">
        <v>0.037829</v>
      </c>
      <c r="E16304" s="162" t="n">
        <v>12.03</v>
      </c>
    </row>
    <row r="16305">
      <c r="B16305" s="161" t="n">
        <v>33942</v>
      </c>
      <c r="C16305" s="162" t="n">
        <v>432.06</v>
      </c>
      <c r="D16305" s="162" t="n">
        <v>0.042569</v>
      </c>
      <c r="E16305" s="162" t="n">
        <v>11.81</v>
      </c>
    </row>
    <row r="16306">
      <c r="B16306" s="161" t="n">
        <v>33945</v>
      </c>
      <c r="C16306" s="162" t="n">
        <v>435.31</v>
      </c>
      <c r="D16306" s="162" t="n">
        <v>0.049785</v>
      </c>
      <c r="E16306" s="162" t="n">
        <v>12</v>
      </c>
    </row>
    <row r="16307">
      <c r="B16307" s="161" t="n">
        <v>33946</v>
      </c>
      <c r="C16307" s="162" t="n">
        <v>436.99</v>
      </c>
      <c r="D16307" s="162" t="n">
        <v>0.053317</v>
      </c>
      <c r="E16307" s="162" t="n">
        <v>11.73</v>
      </c>
    </row>
    <row r="16308">
      <c r="B16308" s="161" t="n">
        <v>33947</v>
      </c>
      <c r="C16308" s="162" t="n">
        <v>435.65</v>
      </c>
      <c r="D16308" s="162" t="n">
        <v>0.05</v>
      </c>
      <c r="E16308" s="162" t="n">
        <v>12.58</v>
      </c>
    </row>
    <row r="16309">
      <c r="B16309" s="161" t="n">
        <v>33948</v>
      </c>
      <c r="C16309" s="162" t="n">
        <v>434.64</v>
      </c>
      <c r="D16309" s="162" t="n">
        <v>0.047429</v>
      </c>
      <c r="E16309" s="162" t="n">
        <v>12.75</v>
      </c>
    </row>
    <row r="16310">
      <c r="B16310" s="161" t="n">
        <v>33949</v>
      </c>
      <c r="C16310" s="162" t="n">
        <v>433.73</v>
      </c>
      <c r="D16310" s="162" t="n">
        <v>0.045079</v>
      </c>
      <c r="E16310" s="162" t="n">
        <v>12.34</v>
      </c>
    </row>
    <row r="16311">
      <c r="B16311" s="161" t="n">
        <v>33952</v>
      </c>
      <c r="C16311" s="162" t="n">
        <v>432.84</v>
      </c>
      <c r="D16311" s="162" t="n">
        <v>0.042779</v>
      </c>
      <c r="E16311" s="162" t="n">
        <v>12.66</v>
      </c>
    </row>
    <row r="16312">
      <c r="B16312" s="161" t="n">
        <v>33953</v>
      </c>
      <c r="C16312" s="162" t="n">
        <v>432.57</v>
      </c>
      <c r="D16312" s="162" t="n">
        <v>0.041918</v>
      </c>
      <c r="E16312" s="162" t="n">
        <v>12.41</v>
      </c>
    </row>
    <row r="16313">
      <c r="B16313" s="161" t="n">
        <v>33954</v>
      </c>
      <c r="C16313" s="162" t="n">
        <v>431.52</v>
      </c>
      <c r="D16313" s="162" t="n">
        <v>0.03922</v>
      </c>
      <c r="E16313" s="162" t="n">
        <v>12.58</v>
      </c>
    </row>
    <row r="16314">
      <c r="B16314" s="161" t="n">
        <v>33955</v>
      </c>
      <c r="C16314" s="162" t="n">
        <v>435.43</v>
      </c>
      <c r="D16314" s="162" t="n">
        <v>0.047892</v>
      </c>
      <c r="E16314" s="162" t="n">
        <v>12.14</v>
      </c>
    </row>
    <row r="16315">
      <c r="B16315" s="161" t="n">
        <v>33956</v>
      </c>
      <c r="C16315" s="162" t="n">
        <v>441.28</v>
      </c>
      <c r="D16315" s="162" t="n">
        <v>0.060793</v>
      </c>
      <c r="E16315" s="162" t="n">
        <v>11.66</v>
      </c>
    </row>
    <row r="16316">
      <c r="B16316" s="161" t="n">
        <v>33959</v>
      </c>
      <c r="C16316" s="162" t="n">
        <v>440.7</v>
      </c>
      <c r="D16316" s="162" t="n">
        <v>0.059051</v>
      </c>
      <c r="E16316" s="162" t="n">
        <v>11.65</v>
      </c>
    </row>
    <row r="16317">
      <c r="B16317" s="161" t="n">
        <v>33960</v>
      </c>
      <c r="C16317" s="162" t="n">
        <v>440.31</v>
      </c>
      <c r="D16317" s="162" t="n">
        <v>0.057763</v>
      </c>
      <c r="E16317" s="162" t="n">
        <v>11.75</v>
      </c>
    </row>
    <row r="16318">
      <c r="B16318" s="161" t="n">
        <v>33961</v>
      </c>
      <c r="C16318" s="162" t="n">
        <v>439.03</v>
      </c>
      <c r="D16318" s="162" t="n">
        <v>0.054431</v>
      </c>
      <c r="E16318" s="162" t="n">
        <v>11.51</v>
      </c>
    </row>
    <row r="16319">
      <c r="B16319" s="161" t="n">
        <v>33962</v>
      </c>
      <c r="C16319" s="162" t="n">
        <v>439.77</v>
      </c>
      <c r="D16319" s="162" t="n">
        <v>0.055684</v>
      </c>
      <c r="E16319" s="162" t="n">
        <v>11.57</v>
      </c>
    </row>
    <row r="16320">
      <c r="B16320" s="161" t="n">
        <v>33966</v>
      </c>
      <c r="C16320" s="162" t="n">
        <v>439.15</v>
      </c>
      <c r="D16320" s="162" t="n">
        <v>0.053873</v>
      </c>
      <c r="E16320" s="162" t="n">
        <v>12.22</v>
      </c>
    </row>
    <row r="16321">
      <c r="B16321" s="161" t="n">
        <v>33967</v>
      </c>
      <c r="C16321" s="162" t="n">
        <v>437.98</v>
      </c>
      <c r="D16321" s="162" t="n">
        <v>0.050825</v>
      </c>
      <c r="E16321" s="162" t="n">
        <v>12.29</v>
      </c>
    </row>
    <row r="16322">
      <c r="B16322" s="161" t="n">
        <v>33968</v>
      </c>
      <c r="C16322" s="162" t="n">
        <v>438.82</v>
      </c>
      <c r="D16322" s="162" t="n">
        <v>0.05239</v>
      </c>
      <c r="E16322" s="162" t="n">
        <v>12.6</v>
      </c>
    </row>
    <row r="16323">
      <c r="B16323" s="161" t="n">
        <v>33969</v>
      </c>
      <c r="C16323" s="162" t="n">
        <v>435.71</v>
      </c>
      <c r="D16323" s="162" t="n">
        <v>0.044959</v>
      </c>
      <c r="E16323" s="162" t="n">
        <v>12.57</v>
      </c>
    </row>
    <row r="16324">
      <c r="B16324" s="161" t="n">
        <v>33973</v>
      </c>
      <c r="C16324" s="162" t="n">
        <v>435.38</v>
      </c>
      <c r="D16324" s="162" t="n">
        <v>0.043894</v>
      </c>
      <c r="E16324" s="162" t="n">
        <v>13.36</v>
      </c>
    </row>
    <row r="16325">
      <c r="B16325" s="161" t="n">
        <v>33974</v>
      </c>
      <c r="C16325" s="162" t="n">
        <v>434.34</v>
      </c>
      <c r="D16325" s="162" t="n">
        <v>0.041226</v>
      </c>
      <c r="E16325" s="162" t="n">
        <v>13.35</v>
      </c>
    </row>
    <row r="16326">
      <c r="B16326" s="161" t="n">
        <v>33975</v>
      </c>
      <c r="C16326" s="162" t="n">
        <v>434.52</v>
      </c>
      <c r="D16326" s="162" t="n">
        <v>0.041346</v>
      </c>
      <c r="E16326" s="162" t="n">
        <v>13.37</v>
      </c>
    </row>
    <row r="16327">
      <c r="B16327" s="161" t="n">
        <v>33976</v>
      </c>
      <c r="C16327" s="162" t="n">
        <v>430.73</v>
      </c>
      <c r="D16327" s="162" t="n">
        <v>0.032323</v>
      </c>
      <c r="E16327" s="162" t="n">
        <v>14.72</v>
      </c>
    </row>
    <row r="16328">
      <c r="B16328" s="161" t="n">
        <v>33977</v>
      </c>
      <c r="C16328" s="162" t="n">
        <v>429.05</v>
      </c>
      <c r="D16328" s="162" t="n">
        <v>0.028157</v>
      </c>
      <c r="E16328" s="162" t="n">
        <v>13.77</v>
      </c>
    </row>
    <row r="16329">
      <c r="B16329" s="161" t="n">
        <v>33980</v>
      </c>
      <c r="C16329" s="162" t="n">
        <v>430.95</v>
      </c>
      <c r="D16329" s="162" t="n">
        <v>0.032299</v>
      </c>
      <c r="E16329" s="162" t="n">
        <v>12.86</v>
      </c>
    </row>
    <row r="16330">
      <c r="B16330" s="161" t="n">
        <v>33981</v>
      </c>
      <c r="C16330" s="162" t="n">
        <v>431.04</v>
      </c>
      <c r="D16330" s="162" t="n">
        <v>0.032178</v>
      </c>
      <c r="E16330" s="162" t="n">
        <v>12.78</v>
      </c>
    </row>
    <row r="16331">
      <c r="B16331" s="161" t="n">
        <v>33982</v>
      </c>
      <c r="C16331" s="162" t="n">
        <v>433.03</v>
      </c>
      <c r="D16331" s="162" t="n">
        <v>0.036424</v>
      </c>
      <c r="E16331" s="162" t="n">
        <v>12.42</v>
      </c>
    </row>
    <row r="16332">
      <c r="B16332" s="161" t="n">
        <v>33983</v>
      </c>
      <c r="C16332" s="162" t="n">
        <v>435.94</v>
      </c>
      <c r="D16332" s="162" t="n">
        <v>0.042736</v>
      </c>
      <c r="E16332" s="162" t="n">
        <v>11.99</v>
      </c>
    </row>
    <row r="16333">
      <c r="B16333" s="161" t="n">
        <v>33984</v>
      </c>
      <c r="C16333" s="162" t="n">
        <v>437.15</v>
      </c>
      <c r="D16333" s="162" t="n">
        <v>0.045113</v>
      </c>
      <c r="E16333" s="162" t="n">
        <v>11.57</v>
      </c>
    </row>
    <row r="16334">
      <c r="B16334" s="161" t="n">
        <v>33987</v>
      </c>
      <c r="C16334" s="162" t="n">
        <v>436.84</v>
      </c>
      <c r="D16334" s="162" t="n">
        <v>0.043969</v>
      </c>
      <c r="E16334" s="162" t="n">
        <v>11.49</v>
      </c>
    </row>
    <row r="16335">
      <c r="B16335" s="161" t="n">
        <v>33988</v>
      </c>
      <c r="C16335" s="162" t="n">
        <v>435.13</v>
      </c>
      <c r="D16335" s="162" t="n">
        <v>0.039646</v>
      </c>
      <c r="E16335" s="162" t="n">
        <v>12.06</v>
      </c>
    </row>
    <row r="16336">
      <c r="B16336" s="161" t="n">
        <v>33989</v>
      </c>
      <c r="C16336" s="162" t="n">
        <v>433.37</v>
      </c>
      <c r="D16336" s="162" t="n">
        <v>0.035261</v>
      </c>
      <c r="E16336" s="162" t="n">
        <v>12.15</v>
      </c>
    </row>
    <row r="16337">
      <c r="B16337" s="161" t="n">
        <v>33990</v>
      </c>
      <c r="C16337" s="162" t="n">
        <v>435.49</v>
      </c>
      <c r="D16337" s="162" t="n">
        <v>0.039693</v>
      </c>
      <c r="E16337" s="162" t="n">
        <v>11.69</v>
      </c>
    </row>
    <row r="16338">
      <c r="B16338" s="161" t="n">
        <v>33991</v>
      </c>
      <c r="C16338" s="162" t="n">
        <v>436.11</v>
      </c>
      <c r="D16338" s="162" t="n">
        <v>0.040619</v>
      </c>
      <c r="E16338" s="162" t="n">
        <v>11.3</v>
      </c>
    </row>
    <row r="16339">
      <c r="B16339" s="161" t="n">
        <v>33994</v>
      </c>
      <c r="C16339" s="162" t="n">
        <v>440.01</v>
      </c>
      <c r="D16339" s="162" t="n">
        <v>0.049052</v>
      </c>
      <c r="E16339" s="162" t="n">
        <v>11.38</v>
      </c>
    </row>
    <row r="16340">
      <c r="B16340" s="161" t="n">
        <v>33995</v>
      </c>
      <c r="C16340" s="162" t="n">
        <v>439.95</v>
      </c>
      <c r="D16340" s="162" t="n">
        <v>0.04849</v>
      </c>
      <c r="E16340" s="162" t="n">
        <v>11.45</v>
      </c>
    </row>
    <row r="16341">
      <c r="B16341" s="161" t="n">
        <v>33996</v>
      </c>
      <c r="C16341" s="162" t="n">
        <v>438.11</v>
      </c>
      <c r="D16341" s="162" t="n">
        <v>0.043917</v>
      </c>
      <c r="E16341" s="162" t="n">
        <v>12.01</v>
      </c>
    </row>
    <row r="16342">
      <c r="B16342" s="161" t="n">
        <v>33997</v>
      </c>
      <c r="C16342" s="162" t="n">
        <v>438.66</v>
      </c>
      <c r="D16342" s="162" t="n">
        <v>0.044858</v>
      </c>
      <c r="E16342" s="162" t="n">
        <v>12.04</v>
      </c>
    </row>
    <row r="16343">
      <c r="B16343" s="161" t="n">
        <v>33998</v>
      </c>
      <c r="C16343" s="162" t="n">
        <v>438.78</v>
      </c>
      <c r="D16343" s="162" t="n">
        <v>0.044864</v>
      </c>
      <c r="E16343" s="162" t="n">
        <v>12.42</v>
      </c>
    </row>
    <row r="16344">
      <c r="B16344" s="161" t="n">
        <v>34001</v>
      </c>
      <c r="C16344" s="162" t="n">
        <v>442.52</v>
      </c>
      <c r="D16344" s="162" t="n">
        <v>0.053036</v>
      </c>
      <c r="E16344" s="162" t="n">
        <v>12.33</v>
      </c>
    </row>
    <row r="16345">
      <c r="B16345" s="161" t="n">
        <v>34002</v>
      </c>
      <c r="C16345" s="162" t="n">
        <v>442.56</v>
      </c>
      <c r="D16345" s="162" t="n">
        <v>0.05274</v>
      </c>
      <c r="E16345" s="162" t="n">
        <v>12.25</v>
      </c>
    </row>
    <row r="16346">
      <c r="B16346" s="161" t="n">
        <v>34003</v>
      </c>
      <c r="C16346" s="162" t="n">
        <v>447.2</v>
      </c>
      <c r="D16346" s="162" t="n">
        <v>0.06272999999999999</v>
      </c>
      <c r="E16346" s="162" t="n">
        <v>12.12</v>
      </c>
    </row>
    <row r="16347">
      <c r="B16347" s="161" t="n">
        <v>34004</v>
      </c>
      <c r="C16347" s="162" t="n">
        <v>449.56</v>
      </c>
      <c r="D16347" s="162" t="n">
        <v>0.067521</v>
      </c>
      <c r="E16347" s="162" t="n">
        <v>12.29</v>
      </c>
    </row>
    <row r="16348">
      <c r="B16348" s="161" t="n">
        <v>34005</v>
      </c>
      <c r="C16348" s="162" t="n">
        <v>448.93</v>
      </c>
      <c r="D16348" s="162" t="n">
        <v>0.065674</v>
      </c>
      <c r="E16348" s="162" t="n">
        <v>12.9</v>
      </c>
    </row>
    <row r="16349">
      <c r="B16349" s="161" t="n">
        <v>34008</v>
      </c>
      <c r="C16349" s="162" t="n">
        <v>447.85</v>
      </c>
      <c r="D16349" s="162" t="n">
        <v>0.062804</v>
      </c>
      <c r="E16349" s="162" t="n">
        <v>13.22</v>
      </c>
    </row>
    <row r="16350">
      <c r="B16350" s="161" t="n">
        <v>34009</v>
      </c>
      <c r="C16350" s="162" t="n">
        <v>445.33</v>
      </c>
      <c r="D16350" s="162" t="n">
        <v>0.056723</v>
      </c>
      <c r="E16350" s="162" t="n">
        <v>13.48</v>
      </c>
    </row>
    <row r="16351">
      <c r="B16351" s="161" t="n">
        <v>34010</v>
      </c>
      <c r="C16351" s="162" t="n">
        <v>446.23</v>
      </c>
      <c r="D16351" s="162" t="n">
        <v>0.058301</v>
      </c>
      <c r="E16351" s="162" t="n">
        <v>13.43</v>
      </c>
    </row>
    <row r="16352">
      <c r="B16352" s="161" t="n">
        <v>34011</v>
      </c>
      <c r="C16352" s="162" t="n">
        <v>447.66</v>
      </c>
      <c r="D16352" s="162" t="n">
        <v>0.061077</v>
      </c>
      <c r="E16352" s="162" t="n">
        <v>12.69</v>
      </c>
    </row>
    <row r="16353">
      <c r="B16353" s="161" t="n">
        <v>34012</v>
      </c>
      <c r="C16353" s="162" t="n">
        <v>444.58</v>
      </c>
      <c r="D16353" s="162" t="n">
        <v>0.053821</v>
      </c>
      <c r="E16353" s="162" t="n">
        <v>12.38</v>
      </c>
    </row>
    <row r="16354">
      <c r="B16354" s="161" t="n">
        <v>34016</v>
      </c>
      <c r="C16354" s="162" t="n">
        <v>433.91</v>
      </c>
      <c r="D16354" s="162" t="n">
        <v>0.029275</v>
      </c>
      <c r="E16354" s="162" t="n">
        <v>15.76</v>
      </c>
    </row>
    <row r="16355">
      <c r="B16355" s="161" t="n">
        <v>34017</v>
      </c>
      <c r="C16355" s="162" t="n">
        <v>433.3</v>
      </c>
      <c r="D16355" s="162" t="n">
        <v>0.027673</v>
      </c>
      <c r="E16355" s="162" t="n">
        <v>15.9</v>
      </c>
    </row>
    <row r="16356">
      <c r="B16356" s="161" t="n">
        <v>34018</v>
      </c>
      <c r="C16356" s="162" t="n">
        <v>431.9</v>
      </c>
      <c r="D16356" s="162" t="n">
        <v>0.024258</v>
      </c>
      <c r="E16356" s="162" t="n">
        <v>15.56</v>
      </c>
    </row>
    <row r="16357">
      <c r="B16357" s="161" t="n">
        <v>34019</v>
      </c>
      <c r="C16357" s="162" t="n">
        <v>434.22</v>
      </c>
      <c r="D16357" s="162" t="n">
        <v>0.029409</v>
      </c>
      <c r="E16357" s="162" t="n">
        <v>15.02</v>
      </c>
    </row>
    <row r="16358">
      <c r="B16358" s="161" t="n">
        <v>34022</v>
      </c>
      <c r="C16358" s="162" t="n">
        <v>435.24</v>
      </c>
      <c r="D16358" s="162" t="n">
        <v>0.031525</v>
      </c>
      <c r="E16358" s="162" t="n">
        <v>14.7</v>
      </c>
    </row>
    <row r="16359">
      <c r="B16359" s="161" t="n">
        <v>34023</v>
      </c>
      <c r="C16359" s="162" t="n">
        <v>434.8</v>
      </c>
      <c r="D16359" s="162" t="n">
        <v>0.030292</v>
      </c>
      <c r="E16359" s="162" t="n">
        <v>15.04</v>
      </c>
    </row>
    <row r="16360">
      <c r="B16360" s="161" t="n">
        <v>34024</v>
      </c>
      <c r="C16360" s="162" t="n">
        <v>440.87</v>
      </c>
      <c r="D16360" s="162" t="n">
        <v>0.04389</v>
      </c>
      <c r="E16360" s="162" t="n">
        <v>14.72</v>
      </c>
    </row>
    <row r="16361">
      <c r="B16361" s="161" t="n">
        <v>34025</v>
      </c>
      <c r="C16361" s="162" t="n">
        <v>442.34</v>
      </c>
      <c r="D16361" s="162" t="n">
        <v>0.04691</v>
      </c>
      <c r="E16361" s="162" t="n">
        <v>13.76</v>
      </c>
    </row>
    <row r="16362">
      <c r="B16362" s="161" t="n">
        <v>34026</v>
      </c>
      <c r="C16362" s="162" t="n">
        <v>443.38</v>
      </c>
      <c r="D16362" s="162" t="n">
        <v>0.04894</v>
      </c>
      <c r="E16362" s="162" t="n">
        <v>13.16</v>
      </c>
    </row>
    <row r="16363">
      <c r="B16363" s="161" t="n">
        <v>34029</v>
      </c>
      <c r="C16363" s="162" t="n">
        <v>442.01</v>
      </c>
      <c r="D16363" s="162" t="n">
        <v>0.045503</v>
      </c>
      <c r="E16363" s="162" t="n">
        <v>13.6</v>
      </c>
    </row>
    <row r="16364">
      <c r="B16364" s="161" t="n">
        <v>34030</v>
      </c>
      <c r="C16364" s="162" t="n">
        <v>447.9</v>
      </c>
      <c r="D16364" s="162" t="n">
        <v>0.058293</v>
      </c>
      <c r="E16364" s="162" t="n">
        <v>12.49</v>
      </c>
    </row>
    <row r="16365">
      <c r="B16365" s="161" t="n">
        <v>34031</v>
      </c>
      <c r="C16365" s="162" t="n">
        <v>449.26</v>
      </c>
      <c r="D16365" s="162" t="n">
        <v>0.060894</v>
      </c>
      <c r="E16365" s="162" t="n">
        <v>13.13</v>
      </c>
    </row>
    <row r="16366">
      <c r="B16366" s="161" t="n">
        <v>34032</v>
      </c>
      <c r="C16366" s="162" t="n">
        <v>447.34</v>
      </c>
      <c r="D16366" s="162" t="n">
        <v>0.056245</v>
      </c>
      <c r="E16366" s="162" t="n">
        <v>13.44</v>
      </c>
    </row>
    <row r="16367">
      <c r="B16367" s="161" t="n">
        <v>34033</v>
      </c>
      <c r="C16367" s="162" t="n">
        <v>446.11</v>
      </c>
      <c r="D16367" s="162" t="n">
        <v>0.053128</v>
      </c>
      <c r="E16367" s="162" t="n">
        <v>14.08</v>
      </c>
    </row>
    <row r="16368">
      <c r="B16368" s="161" t="n">
        <v>34036</v>
      </c>
      <c r="C16368" s="162" t="n">
        <v>454.71</v>
      </c>
      <c r="D16368" s="162" t="n">
        <v>0.071725</v>
      </c>
      <c r="E16368" s="162" t="n">
        <v>16.22</v>
      </c>
    </row>
    <row r="16369">
      <c r="B16369" s="161" t="n">
        <v>34037</v>
      </c>
      <c r="C16369" s="162" t="n">
        <v>454.4</v>
      </c>
      <c r="D16369" s="162" t="n">
        <v>0.070566</v>
      </c>
      <c r="E16369" s="162" t="n">
        <v>14.17</v>
      </c>
    </row>
    <row r="16370">
      <c r="B16370" s="161" t="n">
        <v>34038</v>
      </c>
      <c r="C16370" s="162" t="n">
        <v>456.33</v>
      </c>
      <c r="D16370" s="162" t="n">
        <v>0.07427400000000001</v>
      </c>
      <c r="E16370" s="162" t="n">
        <v>13.91</v>
      </c>
    </row>
    <row r="16371">
      <c r="B16371" s="161" t="n">
        <v>34039</v>
      </c>
      <c r="C16371" s="162" t="n">
        <v>453.72</v>
      </c>
      <c r="D16371" s="162" t="n">
        <v>0.068048</v>
      </c>
      <c r="E16371" s="162" t="n">
        <v>14.26</v>
      </c>
    </row>
    <row r="16372">
      <c r="B16372" s="161" t="n">
        <v>34040</v>
      </c>
      <c r="C16372" s="162" t="n">
        <v>449.83</v>
      </c>
      <c r="D16372" s="162" t="n">
        <v>0.059047</v>
      </c>
      <c r="E16372" s="162" t="n">
        <v>15.66</v>
      </c>
    </row>
    <row r="16373">
      <c r="B16373" s="161" t="n">
        <v>34043</v>
      </c>
      <c r="C16373" s="162" t="n">
        <v>451.43</v>
      </c>
      <c r="D16373" s="162" t="n">
        <v>0.062172</v>
      </c>
      <c r="E16373" s="162" t="n">
        <v>14.74</v>
      </c>
    </row>
    <row r="16374">
      <c r="B16374" s="161" t="n">
        <v>34044</v>
      </c>
      <c r="C16374" s="162" t="n">
        <v>451.37</v>
      </c>
      <c r="D16374" s="162" t="n">
        <v>0.061638</v>
      </c>
      <c r="E16374" s="162" t="n">
        <v>14.51</v>
      </c>
    </row>
    <row r="16375">
      <c r="B16375" s="161" t="n">
        <v>34045</v>
      </c>
      <c r="C16375" s="162" t="n">
        <v>448.31</v>
      </c>
      <c r="D16375" s="162" t="n">
        <v>0.054425</v>
      </c>
      <c r="E16375" s="162" t="n">
        <v>14.53</v>
      </c>
    </row>
    <row r="16376">
      <c r="B16376" s="161" t="n">
        <v>34046</v>
      </c>
      <c r="C16376" s="162" t="n">
        <v>451.89</v>
      </c>
      <c r="D16376" s="162" t="n">
        <v>0.06194</v>
      </c>
      <c r="E16376" s="162" t="n">
        <v>14.17</v>
      </c>
    </row>
    <row r="16377">
      <c r="B16377" s="161" t="n">
        <v>34047</v>
      </c>
      <c r="C16377" s="162" t="n">
        <v>450.18</v>
      </c>
      <c r="D16377" s="162" t="n">
        <v>0.057714</v>
      </c>
      <c r="E16377" s="162" t="n">
        <v>13.23</v>
      </c>
    </row>
    <row r="16378">
      <c r="B16378" s="161" t="n">
        <v>34050</v>
      </c>
      <c r="C16378" s="162" t="n">
        <v>448.88</v>
      </c>
      <c r="D16378" s="162" t="n">
        <v>0.054406</v>
      </c>
      <c r="E16378" s="162" t="n">
        <v>13.66</v>
      </c>
    </row>
    <row r="16379">
      <c r="B16379" s="161" t="n">
        <v>34051</v>
      </c>
      <c r="C16379" s="162" t="n">
        <v>448.76</v>
      </c>
      <c r="D16379" s="162" t="n">
        <v>0.053722</v>
      </c>
      <c r="E16379" s="162" t="n">
        <v>13.02</v>
      </c>
    </row>
    <row r="16380">
      <c r="B16380" s="161" t="n">
        <v>34052</v>
      </c>
      <c r="C16380" s="162" t="n">
        <v>448.07</v>
      </c>
      <c r="D16380" s="162" t="n">
        <v>0.051737</v>
      </c>
      <c r="E16380" s="162" t="n">
        <v>12.44</v>
      </c>
    </row>
    <row r="16381">
      <c r="B16381" s="161" t="n">
        <v>34053</v>
      </c>
      <c r="C16381" s="162" t="n">
        <v>450.88</v>
      </c>
      <c r="D16381" s="162" t="n">
        <v>0.057476</v>
      </c>
      <c r="E16381" s="162" t="n">
        <v>12.08</v>
      </c>
    </row>
    <row r="16382">
      <c r="B16382" s="161" t="n">
        <v>34054</v>
      </c>
      <c r="C16382" s="162" t="n">
        <v>447.78</v>
      </c>
      <c r="D16382" s="162" t="n">
        <v>0.050122</v>
      </c>
      <c r="E16382" s="162" t="n">
        <v>12.21</v>
      </c>
    </row>
    <row r="16383">
      <c r="B16383" s="161" t="n">
        <v>34057</v>
      </c>
      <c r="C16383" s="162" t="n">
        <v>450.77</v>
      </c>
      <c r="D16383" s="162" t="n">
        <v>0.056296</v>
      </c>
      <c r="E16383" s="162" t="n">
        <v>12.63</v>
      </c>
    </row>
    <row r="16384">
      <c r="B16384" s="161" t="n">
        <v>34058</v>
      </c>
      <c r="C16384" s="162" t="n">
        <v>451.97</v>
      </c>
      <c r="D16384" s="162" t="n">
        <v>0.058465</v>
      </c>
      <c r="E16384" s="162" t="n">
        <v>12.23</v>
      </c>
    </row>
    <row r="16385">
      <c r="B16385" s="161" t="n">
        <v>34059</v>
      </c>
      <c r="C16385" s="162" t="n">
        <v>451.67</v>
      </c>
      <c r="D16385" s="162" t="n">
        <v>0.057293</v>
      </c>
      <c r="E16385" s="162" t="n">
        <v>12.53</v>
      </c>
    </row>
    <row r="16386">
      <c r="B16386" s="161" t="n">
        <v>34060</v>
      </c>
      <c r="C16386" s="162" t="n">
        <v>450.3</v>
      </c>
      <c r="D16386" s="162" t="n">
        <v>0.053692</v>
      </c>
      <c r="E16386" s="162" t="n">
        <v>13.02</v>
      </c>
    </row>
    <row r="16387">
      <c r="B16387" s="161" t="n">
        <v>34061</v>
      </c>
      <c r="C16387" s="162" t="n">
        <v>441.39</v>
      </c>
      <c r="D16387" s="162" t="n">
        <v>0.033233</v>
      </c>
      <c r="E16387" s="162" t="n">
        <v>14.5</v>
      </c>
    </row>
    <row r="16388">
      <c r="B16388" s="161" t="n">
        <v>34064</v>
      </c>
      <c r="C16388" s="162" t="n">
        <v>442.29</v>
      </c>
      <c r="D16388" s="162" t="n">
        <v>0.034818</v>
      </c>
      <c r="E16388" s="162" t="n">
        <v>14.12</v>
      </c>
    </row>
    <row r="16389">
      <c r="B16389" s="161" t="n">
        <v>34065</v>
      </c>
      <c r="C16389" s="162" t="n">
        <v>441.16</v>
      </c>
      <c r="D16389" s="162" t="n">
        <v>0.031818</v>
      </c>
      <c r="E16389" s="162" t="n">
        <v>14.24</v>
      </c>
    </row>
    <row r="16390">
      <c r="B16390" s="161" t="n">
        <v>34066</v>
      </c>
      <c r="C16390" s="162" t="n">
        <v>442.73</v>
      </c>
      <c r="D16390" s="162" t="n">
        <v>0.034918</v>
      </c>
      <c r="E16390" s="162" t="n">
        <v>13.64</v>
      </c>
    </row>
    <row r="16391">
      <c r="B16391" s="161" t="n">
        <v>34067</v>
      </c>
      <c r="C16391" s="162" t="n">
        <v>441.84</v>
      </c>
      <c r="D16391" s="162" t="n">
        <v>0.032461</v>
      </c>
      <c r="E16391" s="162" t="n">
        <v>12.83</v>
      </c>
    </row>
    <row r="16392">
      <c r="B16392" s="161" t="n">
        <v>34071</v>
      </c>
      <c r="C16392" s="162" t="n">
        <v>448.37</v>
      </c>
      <c r="D16392" s="162" t="n">
        <v>0.046604</v>
      </c>
      <c r="E16392" s="162" t="n">
        <v>11.93</v>
      </c>
    </row>
    <row r="16393">
      <c r="B16393" s="161" t="n">
        <v>34072</v>
      </c>
      <c r="C16393" s="162" t="n">
        <v>449.22</v>
      </c>
      <c r="D16393" s="162" t="n">
        <v>0.047963</v>
      </c>
      <c r="E16393" s="162" t="n">
        <v>11.7</v>
      </c>
    </row>
    <row r="16394">
      <c r="B16394" s="161" t="n">
        <v>34073</v>
      </c>
      <c r="C16394" s="162" t="n">
        <v>448.66</v>
      </c>
      <c r="D16394" s="162" t="n">
        <v>0.046252</v>
      </c>
      <c r="E16394" s="162" t="n">
        <v>11.76</v>
      </c>
    </row>
    <row r="16395">
      <c r="B16395" s="161" t="n">
        <v>34074</v>
      </c>
      <c r="C16395" s="162" t="n">
        <v>448.4</v>
      </c>
      <c r="D16395" s="162" t="n">
        <v>0.045202</v>
      </c>
      <c r="E16395" s="162" t="n">
        <v>10.96</v>
      </c>
    </row>
    <row r="16396">
      <c r="B16396" s="161" t="n">
        <v>34075</v>
      </c>
      <c r="C16396" s="162" t="n">
        <v>448.94</v>
      </c>
      <c r="D16396" s="162" t="n">
        <v>0.045985</v>
      </c>
      <c r="E16396" s="162" t="n">
        <v>11.29</v>
      </c>
    </row>
    <row r="16397">
      <c r="B16397" s="161" t="n">
        <v>34078</v>
      </c>
      <c r="C16397" s="162" t="n">
        <v>447.46</v>
      </c>
      <c r="D16397" s="162" t="n">
        <v>0.042267</v>
      </c>
      <c r="E16397" s="162" t="n">
        <v>12.06</v>
      </c>
    </row>
    <row r="16398">
      <c r="B16398" s="161" t="n">
        <v>34079</v>
      </c>
      <c r="C16398" s="162" t="n">
        <v>445.1</v>
      </c>
      <c r="D16398" s="162" t="n">
        <v>0.036615</v>
      </c>
      <c r="E16398" s="162" t="n">
        <v>11.94</v>
      </c>
    </row>
    <row r="16399">
      <c r="B16399" s="161" t="n">
        <v>34080</v>
      </c>
      <c r="C16399" s="162" t="n">
        <v>443.63</v>
      </c>
      <c r="D16399" s="162" t="n">
        <v>0.032905</v>
      </c>
      <c r="E16399" s="162" t="n">
        <v>12.11</v>
      </c>
    </row>
    <row r="16400">
      <c r="B16400" s="161" t="n">
        <v>34081</v>
      </c>
      <c r="C16400" s="162" t="n">
        <v>439.46</v>
      </c>
      <c r="D16400" s="162" t="n">
        <v>0.023121</v>
      </c>
      <c r="E16400" s="162" t="n">
        <v>12.68</v>
      </c>
    </row>
    <row r="16401">
      <c r="B16401" s="161" t="n">
        <v>34082</v>
      </c>
      <c r="C16401" s="162" t="n">
        <v>437.03</v>
      </c>
      <c r="D16401" s="162" t="n">
        <v>0.017311</v>
      </c>
      <c r="E16401" s="162" t="n">
        <v>13.36</v>
      </c>
    </row>
    <row r="16402">
      <c r="B16402" s="161" t="n">
        <v>34085</v>
      </c>
      <c r="C16402" s="162" t="n">
        <v>433.54</v>
      </c>
      <c r="D16402" s="162" t="n">
        <v>0.009072999999999999</v>
      </c>
      <c r="E16402" s="162" t="n">
        <v>15.25</v>
      </c>
    </row>
    <row r="16403">
      <c r="B16403" s="161" t="n">
        <v>34086</v>
      </c>
      <c r="C16403" s="162" t="n">
        <v>438.01</v>
      </c>
      <c r="D16403" s="162" t="n">
        <v>0.019061</v>
      </c>
      <c r="E16403" s="162" t="n">
        <v>13.93</v>
      </c>
    </row>
    <row r="16404">
      <c r="B16404" s="161" t="n">
        <v>34087</v>
      </c>
      <c r="C16404" s="162" t="n">
        <v>438.02</v>
      </c>
      <c r="D16404" s="162" t="n">
        <v>0.018847</v>
      </c>
      <c r="E16404" s="162" t="n">
        <v>13.12</v>
      </c>
    </row>
    <row r="16405">
      <c r="B16405" s="161" t="n">
        <v>34088</v>
      </c>
      <c r="C16405" s="162" t="n">
        <v>438.89</v>
      </c>
      <c r="D16405" s="162" t="n">
        <v>0.020578</v>
      </c>
      <c r="E16405" s="162" t="n">
        <v>12.8</v>
      </c>
    </row>
    <row r="16406">
      <c r="B16406" s="161" t="n">
        <v>34089</v>
      </c>
      <c r="C16406" s="162" t="n">
        <v>440.19</v>
      </c>
      <c r="D16406" s="162" t="n">
        <v>0.023272</v>
      </c>
      <c r="E16406" s="162" t="n">
        <v>12.42</v>
      </c>
    </row>
    <row r="16407">
      <c r="B16407" s="161" t="n">
        <v>34092</v>
      </c>
      <c r="C16407" s="162" t="n">
        <v>442.46</v>
      </c>
      <c r="D16407" s="162" t="n">
        <v>0.028104</v>
      </c>
      <c r="E16407" s="162" t="n">
        <v>12.9</v>
      </c>
    </row>
    <row r="16408">
      <c r="B16408" s="161" t="n">
        <v>34093</v>
      </c>
      <c r="C16408" s="162" t="n">
        <v>444.05</v>
      </c>
      <c r="D16408" s="162" t="n">
        <v>0.031339</v>
      </c>
      <c r="E16408" s="162" t="n">
        <v>12.14</v>
      </c>
    </row>
    <row r="16409">
      <c r="B16409" s="161" t="n">
        <v>34094</v>
      </c>
      <c r="C16409" s="162" t="n">
        <v>444.52</v>
      </c>
      <c r="D16409" s="162" t="n">
        <v>0.032039</v>
      </c>
      <c r="E16409" s="162" t="n">
        <v>12.38</v>
      </c>
    </row>
    <row r="16410">
      <c r="B16410" s="161" t="n">
        <v>34095</v>
      </c>
      <c r="C16410" s="162" t="n">
        <v>443.26</v>
      </c>
      <c r="D16410" s="162" t="n">
        <v>0.028826</v>
      </c>
      <c r="E16410" s="162" t="n">
        <v>13.22</v>
      </c>
    </row>
    <row r="16411">
      <c r="B16411" s="161" t="n">
        <v>34096</v>
      </c>
      <c r="C16411" s="162" t="n">
        <v>442.31</v>
      </c>
      <c r="D16411" s="162" t="n">
        <v>0.026329</v>
      </c>
      <c r="E16411" s="162" t="n">
        <v>13.01</v>
      </c>
    </row>
    <row r="16412">
      <c r="B16412" s="161" t="n">
        <v>34099</v>
      </c>
      <c r="C16412" s="162" t="n">
        <v>442.8</v>
      </c>
      <c r="D16412" s="162" t="n">
        <v>0.027074</v>
      </c>
      <c r="E16412" s="162" t="n">
        <v>13.72</v>
      </c>
    </row>
    <row r="16413">
      <c r="B16413" s="161" t="n">
        <v>34100</v>
      </c>
      <c r="C16413" s="162" t="n">
        <v>444.36</v>
      </c>
      <c r="D16413" s="162" t="n">
        <v>0.03021</v>
      </c>
      <c r="E16413" s="162" t="n">
        <v>13.35</v>
      </c>
    </row>
    <row r="16414">
      <c r="B16414" s="161" t="n">
        <v>34101</v>
      </c>
      <c r="C16414" s="162" t="n">
        <v>444.8</v>
      </c>
      <c r="D16414" s="162" t="n">
        <v>0.030884</v>
      </c>
      <c r="E16414" s="162" t="n">
        <v>13.56</v>
      </c>
    </row>
    <row r="16415">
      <c r="B16415" s="161" t="n">
        <v>34102</v>
      </c>
      <c r="C16415" s="162" t="n">
        <v>439.23</v>
      </c>
      <c r="D16415" s="162" t="n">
        <v>0.018085</v>
      </c>
      <c r="E16415" s="162" t="n">
        <v>14.76</v>
      </c>
    </row>
    <row r="16416">
      <c r="B16416" s="161" t="n">
        <v>34103</v>
      </c>
      <c r="C16416" s="162" t="n">
        <v>439.56</v>
      </c>
      <c r="D16416" s="162" t="n">
        <v>0.018655</v>
      </c>
      <c r="E16416" s="162" t="n">
        <v>14.39</v>
      </c>
    </row>
    <row r="16417">
      <c r="B16417" s="161" t="n">
        <v>34106</v>
      </c>
      <c r="C16417" s="162" t="n">
        <v>440.37</v>
      </c>
      <c r="D16417" s="162" t="n">
        <v>0.020309</v>
      </c>
      <c r="E16417" s="162" t="n">
        <v>14.13</v>
      </c>
    </row>
    <row r="16418">
      <c r="B16418" s="161" t="n">
        <v>34107</v>
      </c>
      <c r="C16418" s="162" t="n">
        <v>440.32</v>
      </c>
      <c r="D16418" s="162" t="n">
        <v>0.020019</v>
      </c>
      <c r="E16418" s="162" t="n">
        <v>14.19</v>
      </c>
    </row>
    <row r="16419">
      <c r="B16419" s="161" t="n">
        <v>34108</v>
      </c>
      <c r="C16419" s="162" t="n">
        <v>447.57</v>
      </c>
      <c r="D16419" s="162" t="n">
        <v>0.036081</v>
      </c>
      <c r="E16419" s="162" t="n">
        <v>14.29</v>
      </c>
    </row>
    <row r="16420">
      <c r="B16420" s="161" t="n">
        <v>34109</v>
      </c>
      <c r="C16420" s="162" t="n">
        <v>450.59</v>
      </c>
      <c r="D16420" s="162" t="n">
        <v>0.042477</v>
      </c>
      <c r="E16420" s="162" t="n">
        <v>13.98</v>
      </c>
    </row>
    <row r="16421">
      <c r="B16421" s="161" t="n">
        <v>34110</v>
      </c>
      <c r="C16421" s="162" t="n">
        <v>445.84</v>
      </c>
      <c r="D16421" s="162" t="n">
        <v>0.031587</v>
      </c>
      <c r="E16421" s="162" t="n">
        <v>14.51</v>
      </c>
    </row>
    <row r="16422">
      <c r="B16422" s="161" t="n">
        <v>34113</v>
      </c>
      <c r="C16422" s="162" t="n">
        <v>448</v>
      </c>
      <c r="D16422" s="162" t="n">
        <v>0.036083</v>
      </c>
      <c r="E16422" s="162" t="n">
        <v>14.1</v>
      </c>
    </row>
    <row r="16423">
      <c r="B16423" s="161" t="n">
        <v>34114</v>
      </c>
      <c r="C16423" s="162" t="n">
        <v>448.85</v>
      </c>
      <c r="D16423" s="162" t="n">
        <v>0.037638</v>
      </c>
      <c r="E16423" s="162" t="n">
        <v>14.04</v>
      </c>
    </row>
    <row r="16424">
      <c r="B16424" s="161" t="n">
        <v>34115</v>
      </c>
      <c r="C16424" s="162" t="n">
        <v>453.44</v>
      </c>
      <c r="D16424" s="162" t="n">
        <v>0.047413</v>
      </c>
      <c r="E16424" s="162" t="n">
        <v>12.88</v>
      </c>
    </row>
    <row r="16425">
      <c r="B16425" s="161" t="n">
        <v>34116</v>
      </c>
      <c r="C16425" s="162" t="n">
        <v>452.41</v>
      </c>
      <c r="D16425" s="162" t="n">
        <v>0.044739</v>
      </c>
      <c r="E16425" s="162" t="n">
        <v>13.1</v>
      </c>
    </row>
    <row r="16426">
      <c r="B16426" s="161" t="n">
        <v>34117</v>
      </c>
      <c r="C16426" s="162" t="n">
        <v>450.19</v>
      </c>
      <c r="D16426" s="162" t="n">
        <v>0.039444</v>
      </c>
      <c r="E16426" s="162" t="n">
        <v>13.47</v>
      </c>
    </row>
    <row r="16427">
      <c r="B16427" s="161" t="n">
        <v>34121</v>
      </c>
      <c r="C16427" s="162" t="n">
        <v>453.83</v>
      </c>
      <c r="D16427" s="162" t="n">
        <v>0.047106</v>
      </c>
      <c r="E16427" s="162" t="n">
        <v>13.67</v>
      </c>
    </row>
    <row r="16428">
      <c r="B16428" s="161" t="n">
        <v>34122</v>
      </c>
      <c r="C16428" s="162" t="n">
        <v>453.85</v>
      </c>
      <c r="D16428" s="162" t="n">
        <v>0.046767</v>
      </c>
      <c r="E16428" s="162" t="n">
        <v>13.48</v>
      </c>
    </row>
    <row r="16429">
      <c r="B16429" s="161" t="n">
        <v>34123</v>
      </c>
      <c r="C16429" s="162" t="n">
        <v>452.49</v>
      </c>
      <c r="D16429" s="162" t="n">
        <v>0.043407</v>
      </c>
      <c r="E16429" s="162" t="n">
        <v>13.54</v>
      </c>
    </row>
    <row r="16430">
      <c r="B16430" s="161" t="n">
        <v>34124</v>
      </c>
      <c r="C16430" s="162" t="n">
        <v>450.06</v>
      </c>
      <c r="D16430" s="162" t="n">
        <v>0.037654</v>
      </c>
      <c r="E16430" s="162" t="n">
        <v>12.86</v>
      </c>
    </row>
    <row r="16431">
      <c r="B16431" s="161" t="n">
        <v>34127</v>
      </c>
      <c r="C16431" s="162" t="n">
        <v>447.69</v>
      </c>
      <c r="D16431" s="162" t="n">
        <v>0.032035</v>
      </c>
      <c r="E16431" s="162" t="n">
        <v>14.07</v>
      </c>
    </row>
    <row r="16432">
      <c r="B16432" s="161" t="n">
        <v>34128</v>
      </c>
      <c r="C16432" s="162" t="n">
        <v>444.71</v>
      </c>
      <c r="D16432" s="162" t="n">
        <v>0.025012</v>
      </c>
      <c r="E16432" s="162" t="n">
        <v>14.74</v>
      </c>
    </row>
    <row r="16433">
      <c r="B16433" s="161" t="n">
        <v>34129</v>
      </c>
      <c r="C16433" s="162" t="n">
        <v>445.78</v>
      </c>
      <c r="D16433" s="162" t="n">
        <v>0.027011</v>
      </c>
      <c r="E16433" s="162" t="n">
        <v>13.96</v>
      </c>
    </row>
    <row r="16434">
      <c r="B16434" s="161" t="n">
        <v>34130</v>
      </c>
      <c r="C16434" s="162" t="n">
        <v>445.38</v>
      </c>
      <c r="D16434" s="162" t="n">
        <v>0.025724</v>
      </c>
      <c r="E16434" s="162" t="n">
        <v>13.31</v>
      </c>
    </row>
    <row r="16435">
      <c r="B16435" s="161" t="n">
        <v>34131</v>
      </c>
      <c r="C16435" s="162" t="n">
        <v>447.26</v>
      </c>
      <c r="D16435" s="162" t="n">
        <v>0.029548</v>
      </c>
      <c r="E16435" s="162" t="n">
        <v>12.71</v>
      </c>
    </row>
    <row r="16436">
      <c r="B16436" s="161" t="n">
        <v>34134</v>
      </c>
      <c r="C16436" s="162" t="n">
        <v>447.71</v>
      </c>
      <c r="D16436" s="162" t="n">
        <v>0.03016</v>
      </c>
      <c r="E16436" s="162" t="n">
        <v>12.33</v>
      </c>
    </row>
    <row r="16437">
      <c r="B16437" s="161" t="n">
        <v>34135</v>
      </c>
      <c r="C16437" s="162" t="n">
        <v>446.27</v>
      </c>
      <c r="D16437" s="162" t="n">
        <v>0.026577</v>
      </c>
      <c r="E16437" s="162" t="n">
        <v>11.99</v>
      </c>
    </row>
    <row r="16438">
      <c r="B16438" s="161" t="n">
        <v>34136</v>
      </c>
      <c r="C16438" s="162" t="n">
        <v>447.43</v>
      </c>
      <c r="D16438" s="162" t="n">
        <v>0.028788</v>
      </c>
      <c r="E16438" s="162" t="n">
        <v>11.87</v>
      </c>
    </row>
    <row r="16439">
      <c r="B16439" s="161" t="n">
        <v>34137</v>
      </c>
      <c r="C16439" s="162" t="n">
        <v>448.54</v>
      </c>
      <c r="D16439" s="162" t="n">
        <v>0.030893</v>
      </c>
      <c r="E16439" s="162" t="n">
        <v>11.66</v>
      </c>
    </row>
    <row r="16440">
      <c r="B16440" s="161" t="n">
        <v>34138</v>
      </c>
      <c r="C16440" s="162" t="n">
        <v>443.68</v>
      </c>
      <c r="D16440" s="162" t="n">
        <v>0.019703</v>
      </c>
      <c r="E16440" s="162" t="n">
        <v>12.24</v>
      </c>
    </row>
    <row r="16441">
      <c r="B16441" s="161" t="n">
        <v>34141</v>
      </c>
      <c r="C16441" s="162" t="n">
        <v>446.22</v>
      </c>
      <c r="D16441" s="162" t="n">
        <v>0.025087</v>
      </c>
      <c r="E16441" s="162" t="n">
        <v>12.25</v>
      </c>
    </row>
    <row r="16442">
      <c r="B16442" s="161" t="n">
        <v>34142</v>
      </c>
      <c r="C16442" s="162" t="n">
        <v>445.93</v>
      </c>
      <c r="D16442" s="162" t="n">
        <v>0.024105</v>
      </c>
      <c r="E16442" s="162" t="n">
        <v>11.65</v>
      </c>
    </row>
    <row r="16443">
      <c r="B16443" s="161" t="n">
        <v>34143</v>
      </c>
      <c r="C16443" s="162" t="n">
        <v>443.19</v>
      </c>
      <c r="D16443" s="162" t="n">
        <v>0.017612</v>
      </c>
      <c r="E16443" s="162" t="n">
        <v>12.04</v>
      </c>
    </row>
    <row r="16444">
      <c r="B16444" s="161" t="n">
        <v>34144</v>
      </c>
      <c r="C16444" s="162" t="n">
        <v>446.62</v>
      </c>
      <c r="D16444" s="162" t="n">
        <v>0.024974</v>
      </c>
      <c r="E16444" s="162" t="n">
        <v>12.25</v>
      </c>
    </row>
    <row r="16445">
      <c r="B16445" s="161" t="n">
        <v>34145</v>
      </c>
      <c r="C16445" s="162" t="n">
        <v>447.6</v>
      </c>
      <c r="D16445" s="162" t="n">
        <v>0.026849</v>
      </c>
      <c r="E16445" s="162" t="n">
        <v>11.25</v>
      </c>
    </row>
    <row r="16446">
      <c r="B16446" s="161" t="n">
        <v>34148</v>
      </c>
      <c r="C16446" s="162" t="n">
        <v>451.85</v>
      </c>
      <c r="D16446" s="162" t="n">
        <v>0.035929</v>
      </c>
      <c r="E16446" s="162" t="n">
        <v>11.11</v>
      </c>
    </row>
    <row r="16447">
      <c r="B16447" s="161" t="n">
        <v>34149</v>
      </c>
      <c r="C16447" s="162" t="n">
        <v>450.69</v>
      </c>
      <c r="D16447" s="162" t="n">
        <v>0.033067</v>
      </c>
      <c r="E16447" s="162" t="n">
        <v>11.29</v>
      </c>
    </row>
    <row r="16448">
      <c r="B16448" s="161" t="n">
        <v>34150</v>
      </c>
      <c r="C16448" s="162" t="n">
        <v>450.53</v>
      </c>
      <c r="D16448" s="162" t="n">
        <v>0.032359</v>
      </c>
      <c r="E16448" s="162" t="n">
        <v>11.26</v>
      </c>
    </row>
    <row r="16449">
      <c r="B16449" s="161" t="n">
        <v>34151</v>
      </c>
      <c r="C16449" s="162" t="n">
        <v>449.02</v>
      </c>
      <c r="D16449" s="162" t="n">
        <v>0.028668</v>
      </c>
      <c r="E16449" s="162" t="n">
        <v>11.51</v>
      </c>
    </row>
    <row r="16450">
      <c r="B16450" s="161" t="n">
        <v>34152</v>
      </c>
      <c r="C16450" s="162" t="n">
        <v>445.84</v>
      </c>
      <c r="D16450" s="162" t="n">
        <v>0.021264</v>
      </c>
      <c r="E16450" s="162" t="n">
        <v>11.33</v>
      </c>
    </row>
    <row r="16451">
      <c r="B16451" s="161" t="n">
        <v>34156</v>
      </c>
      <c r="C16451" s="162" t="n">
        <v>441.43</v>
      </c>
      <c r="D16451" s="162" t="n">
        <v>0.011111</v>
      </c>
      <c r="E16451" s="162" t="n">
        <v>13.87</v>
      </c>
    </row>
    <row r="16452">
      <c r="B16452" s="161" t="n">
        <v>34157</v>
      </c>
      <c r="C16452" s="162" t="n">
        <v>442.83</v>
      </c>
      <c r="D16452" s="162" t="n">
        <v>0.014041</v>
      </c>
      <c r="E16452" s="162" t="n">
        <v>13.05</v>
      </c>
    </row>
    <row r="16453">
      <c r="B16453" s="161" t="n">
        <v>34158</v>
      </c>
      <c r="C16453" s="162" t="n">
        <v>448.64</v>
      </c>
      <c r="D16453" s="162" t="n">
        <v>0.026715</v>
      </c>
      <c r="E16453" s="162" t="n">
        <v>12.24</v>
      </c>
    </row>
    <row r="16454">
      <c r="B16454" s="161" t="n">
        <v>34159</v>
      </c>
      <c r="C16454" s="162" t="n">
        <v>448.13</v>
      </c>
      <c r="D16454" s="162" t="n">
        <v>0.025226</v>
      </c>
      <c r="E16454" s="162" t="n">
        <v>10.8</v>
      </c>
    </row>
    <row r="16455">
      <c r="B16455" s="161" t="n">
        <v>34162</v>
      </c>
      <c r="C16455" s="162" t="n">
        <v>448.98</v>
      </c>
      <c r="D16455" s="162" t="n">
        <v>0.026772</v>
      </c>
      <c r="E16455" s="162" t="n">
        <v>10.85</v>
      </c>
    </row>
    <row r="16456">
      <c r="B16456" s="161" t="n">
        <v>34163</v>
      </c>
      <c r="C16456" s="162" t="n">
        <v>448.09</v>
      </c>
      <c r="D16456" s="162" t="n">
        <v>0.024402</v>
      </c>
      <c r="E16456" s="162" t="n">
        <v>11.02</v>
      </c>
    </row>
    <row r="16457">
      <c r="B16457" s="161" t="n">
        <v>34164</v>
      </c>
      <c r="C16457" s="162" t="n">
        <v>450.08</v>
      </c>
      <c r="D16457" s="162" t="n">
        <v>0.028451</v>
      </c>
      <c r="E16457" s="162" t="n">
        <v>10.78</v>
      </c>
    </row>
    <row r="16458">
      <c r="B16458" s="161" t="n">
        <v>34165</v>
      </c>
      <c r="C16458" s="162" t="n">
        <v>449.22</v>
      </c>
      <c r="D16458" s="162" t="n">
        <v>0.026168</v>
      </c>
      <c r="E16458" s="162" t="n">
        <v>10.6</v>
      </c>
    </row>
    <row r="16459">
      <c r="B16459" s="161" t="n">
        <v>34166</v>
      </c>
      <c r="C16459" s="162" t="n">
        <v>445.75</v>
      </c>
      <c r="D16459" s="162" t="n">
        <v>0.018094</v>
      </c>
      <c r="E16459" s="162" t="n">
        <v>10.96</v>
      </c>
    </row>
    <row r="16460">
      <c r="B16460" s="161" t="n">
        <v>34169</v>
      </c>
      <c r="C16460" s="162" t="n">
        <v>446.03</v>
      </c>
      <c r="D16460" s="162" t="n">
        <v>0.018382</v>
      </c>
      <c r="E16460" s="162" t="n">
        <v>11.46</v>
      </c>
    </row>
    <row r="16461">
      <c r="B16461" s="161" t="n">
        <v>34170</v>
      </c>
      <c r="C16461" s="162" t="n">
        <v>447.31</v>
      </c>
      <c r="D16461" s="162" t="n">
        <v>0.020827</v>
      </c>
      <c r="E16461" s="162" t="n">
        <v>11.05</v>
      </c>
    </row>
    <row r="16462">
      <c r="B16462" s="161" t="n">
        <v>34171</v>
      </c>
      <c r="C16462" s="162" t="n">
        <v>447.18</v>
      </c>
      <c r="D16462" s="162" t="n">
        <v>0.020085</v>
      </c>
      <c r="E16462" s="162" t="n">
        <v>11.97</v>
      </c>
    </row>
    <row r="16463">
      <c r="B16463" s="161" t="n">
        <v>34172</v>
      </c>
      <c r="C16463" s="162" t="n">
        <v>444.51</v>
      </c>
      <c r="D16463" s="162" t="n">
        <v>0.01367</v>
      </c>
      <c r="E16463" s="162" t="n">
        <v>11.69</v>
      </c>
    </row>
    <row r="16464">
      <c r="B16464" s="161" t="n">
        <v>34173</v>
      </c>
      <c r="C16464" s="162" t="n">
        <v>447.1</v>
      </c>
      <c r="D16464" s="162" t="n">
        <v>0.018992</v>
      </c>
      <c r="E16464" s="162" t="n">
        <v>11.32</v>
      </c>
    </row>
    <row r="16465">
      <c r="B16465" s="161" t="n">
        <v>34176</v>
      </c>
      <c r="C16465" s="162" t="n">
        <v>449.09</v>
      </c>
      <c r="D16465" s="162" t="n">
        <v>0.022962</v>
      </c>
      <c r="E16465" s="162" t="n">
        <v>11.32</v>
      </c>
    </row>
    <row r="16466">
      <c r="B16466" s="161" t="n">
        <v>34177</v>
      </c>
      <c r="C16466" s="162" t="n">
        <v>448.24</v>
      </c>
      <c r="D16466" s="162" t="n">
        <v>0.020548</v>
      </c>
      <c r="E16466" s="162" t="n">
        <v>11.34</v>
      </c>
    </row>
    <row r="16467">
      <c r="B16467" s="161" t="n">
        <v>34178</v>
      </c>
      <c r="C16467" s="162" t="n">
        <v>447.19</v>
      </c>
      <c r="D16467" s="162" t="n">
        <v>0.01775</v>
      </c>
      <c r="E16467" s="162" t="n">
        <v>11.37</v>
      </c>
    </row>
    <row r="16468">
      <c r="B16468" s="161" t="n">
        <v>34179</v>
      </c>
      <c r="C16468" s="162" t="n">
        <v>450.24</v>
      </c>
      <c r="D16468" s="162" t="n">
        <v>0.024082</v>
      </c>
      <c r="E16468" s="162" t="n">
        <v>11.25</v>
      </c>
    </row>
    <row r="16469">
      <c r="B16469" s="161" t="n">
        <v>34180</v>
      </c>
      <c r="C16469" s="162" t="n">
        <v>448.13</v>
      </c>
      <c r="D16469" s="162" t="n">
        <v>0.018943</v>
      </c>
      <c r="E16469" s="162" t="n">
        <v>11.73</v>
      </c>
    </row>
    <row r="16470">
      <c r="B16470" s="161" t="n">
        <v>34183</v>
      </c>
      <c r="C16470" s="162" t="n">
        <v>450.15</v>
      </c>
      <c r="D16470" s="162" t="n">
        <v>0.02298</v>
      </c>
      <c r="E16470" s="162" t="n">
        <v>11.47</v>
      </c>
    </row>
    <row r="16471">
      <c r="B16471" s="161" t="n">
        <v>34184</v>
      </c>
      <c r="C16471" s="162" t="n">
        <v>449.27</v>
      </c>
      <c r="D16471" s="162" t="n">
        <v>0.020597</v>
      </c>
      <c r="E16471" s="162" t="n">
        <v>11.49</v>
      </c>
    </row>
    <row r="16472">
      <c r="B16472" s="161" t="n">
        <v>34185</v>
      </c>
      <c r="C16472" s="162" t="n">
        <v>448.54</v>
      </c>
      <c r="D16472" s="162" t="n">
        <v>0.018589</v>
      </c>
      <c r="E16472" s="162" t="n">
        <v>11.71</v>
      </c>
    </row>
    <row r="16473">
      <c r="B16473" s="161" t="n">
        <v>34186</v>
      </c>
      <c r="C16473" s="162" t="n">
        <v>448.13</v>
      </c>
      <c r="D16473" s="162" t="n">
        <v>0.017304</v>
      </c>
      <c r="E16473" s="162" t="n">
        <v>12.03</v>
      </c>
    </row>
    <row r="16474">
      <c r="B16474" s="161" t="n">
        <v>34187</v>
      </c>
      <c r="C16474" s="162" t="n">
        <v>448.68</v>
      </c>
      <c r="D16474" s="162" t="n">
        <v>0.018156</v>
      </c>
      <c r="E16474" s="162" t="n">
        <v>12.33</v>
      </c>
    </row>
    <row r="16475">
      <c r="B16475" s="161" t="n">
        <v>34190</v>
      </c>
      <c r="C16475" s="162" t="n">
        <v>450.72</v>
      </c>
      <c r="D16475" s="162" t="n">
        <v>0.022286</v>
      </c>
      <c r="E16475" s="162" t="n">
        <v>12.39</v>
      </c>
    </row>
    <row r="16476">
      <c r="B16476" s="161" t="n">
        <v>34191</v>
      </c>
      <c r="C16476" s="162" t="n">
        <v>449.45</v>
      </c>
      <c r="D16476" s="162" t="n">
        <v>0.019063</v>
      </c>
      <c r="E16476" s="162" t="n">
        <v>12.31</v>
      </c>
    </row>
    <row r="16477">
      <c r="B16477" s="161" t="n">
        <v>34192</v>
      </c>
      <c r="C16477" s="162" t="n">
        <v>450.46</v>
      </c>
      <c r="D16477" s="162" t="n">
        <v>0.020942</v>
      </c>
      <c r="E16477" s="162" t="n">
        <v>12.07</v>
      </c>
    </row>
    <row r="16478">
      <c r="B16478" s="161" t="n">
        <v>34193</v>
      </c>
      <c r="C16478" s="162" t="n">
        <v>448.96</v>
      </c>
      <c r="D16478" s="162" t="n">
        <v>0.017261</v>
      </c>
      <c r="E16478" s="162" t="n">
        <v>12.38</v>
      </c>
    </row>
    <row r="16479">
      <c r="B16479" s="161" t="n">
        <v>34194</v>
      </c>
      <c r="C16479" s="162" t="n">
        <v>450.14</v>
      </c>
      <c r="D16479" s="162" t="n">
        <v>0.019546</v>
      </c>
      <c r="E16479" s="162" t="n">
        <v>12.19</v>
      </c>
    </row>
    <row r="16480">
      <c r="B16480" s="161" t="n">
        <v>34197</v>
      </c>
      <c r="C16480" s="162" t="n">
        <v>452.38</v>
      </c>
      <c r="D16480" s="162" t="n">
        <v>0.024153</v>
      </c>
      <c r="E16480" s="162" t="n">
        <v>12.01</v>
      </c>
    </row>
    <row r="16481">
      <c r="B16481" s="161" t="n">
        <v>34198</v>
      </c>
      <c r="C16481" s="162" t="n">
        <v>453.13</v>
      </c>
      <c r="D16481" s="162" t="n">
        <v>0.025419</v>
      </c>
      <c r="E16481" s="162" t="n">
        <v>11.59</v>
      </c>
    </row>
    <row r="16482">
      <c r="B16482" s="161" t="n">
        <v>34199</v>
      </c>
      <c r="C16482" s="162" t="n">
        <v>456.04</v>
      </c>
      <c r="D16482" s="162" t="n">
        <v>0.031444</v>
      </c>
      <c r="E16482" s="162" t="n">
        <v>11.52</v>
      </c>
    </row>
    <row r="16483">
      <c r="B16483" s="161" t="n">
        <v>34200</v>
      </c>
      <c r="C16483" s="162" t="n">
        <v>456.43</v>
      </c>
      <c r="D16483" s="162" t="n">
        <v>0.031886</v>
      </c>
      <c r="E16483" s="162" t="n">
        <v>11.63</v>
      </c>
    </row>
    <row r="16484">
      <c r="B16484" s="161" t="n">
        <v>34201</v>
      </c>
      <c r="C16484" s="162" t="n">
        <v>456.16</v>
      </c>
      <c r="D16484" s="162" t="n">
        <v>0.030853</v>
      </c>
      <c r="E16484" s="162" t="n">
        <v>11.62</v>
      </c>
    </row>
    <row r="16485">
      <c r="B16485" s="161" t="n">
        <v>34204</v>
      </c>
      <c r="C16485" s="162" t="n">
        <v>455.23</v>
      </c>
      <c r="D16485" s="162" t="n">
        <v>0.028395</v>
      </c>
      <c r="E16485" s="162" t="n">
        <v>12.15</v>
      </c>
    </row>
    <row r="16486">
      <c r="B16486" s="161" t="n">
        <v>34205</v>
      </c>
      <c r="C16486" s="162" t="n">
        <v>459.77</v>
      </c>
      <c r="D16486" s="162" t="n">
        <v>0.037842</v>
      </c>
      <c r="E16486" s="162" t="n">
        <v>11.8</v>
      </c>
    </row>
    <row r="16487">
      <c r="B16487" s="161" t="n">
        <v>34206</v>
      </c>
      <c r="C16487" s="162" t="n">
        <v>460.13</v>
      </c>
      <c r="D16487" s="162" t="n">
        <v>0.038155</v>
      </c>
      <c r="E16487" s="162" t="n">
        <v>12.1</v>
      </c>
    </row>
    <row r="16488">
      <c r="B16488" s="161" t="n">
        <v>34207</v>
      </c>
      <c r="C16488" s="162" t="n">
        <v>461.04</v>
      </c>
      <c r="D16488" s="162" t="n">
        <v>0.039652</v>
      </c>
      <c r="E16488" s="162" t="n">
        <v>12.14</v>
      </c>
    </row>
    <row r="16489">
      <c r="B16489" s="161" t="n">
        <v>34208</v>
      </c>
      <c r="C16489" s="162" t="n">
        <v>460.54</v>
      </c>
      <c r="D16489" s="162" t="n">
        <v>0.038135</v>
      </c>
      <c r="E16489" s="162" t="n">
        <v>11.91</v>
      </c>
    </row>
    <row r="16490">
      <c r="B16490" s="161" t="n">
        <v>34211</v>
      </c>
      <c r="C16490" s="162" t="n">
        <v>461.9</v>
      </c>
      <c r="D16490" s="162" t="n">
        <v>0.040643</v>
      </c>
      <c r="E16490" s="162" t="n">
        <v>11.74</v>
      </c>
    </row>
    <row r="16491">
      <c r="B16491" s="161" t="n">
        <v>34212</v>
      </c>
      <c r="C16491" s="162" t="n">
        <v>463.56</v>
      </c>
      <c r="D16491" s="162" t="n">
        <v>0.043767</v>
      </c>
      <c r="E16491" s="162" t="n">
        <v>11.85</v>
      </c>
    </row>
    <row r="16492">
      <c r="B16492" s="161" t="n">
        <v>34213</v>
      </c>
      <c r="C16492" s="162" t="n">
        <v>463.15</v>
      </c>
      <c r="D16492" s="162" t="n">
        <v>0.042404</v>
      </c>
      <c r="E16492" s="162" t="n">
        <v>11.48</v>
      </c>
    </row>
    <row r="16493">
      <c r="B16493" s="161" t="n">
        <v>34214</v>
      </c>
      <c r="C16493" s="162" t="n">
        <v>461.3</v>
      </c>
      <c r="D16493" s="162" t="n">
        <v>0.037928</v>
      </c>
      <c r="E16493" s="162" t="n">
        <v>11.87</v>
      </c>
    </row>
    <row r="16494">
      <c r="B16494" s="161" t="n">
        <v>34215</v>
      </c>
      <c r="C16494" s="162" t="n">
        <v>461.34</v>
      </c>
      <c r="D16494" s="162" t="n">
        <v>0.037582</v>
      </c>
      <c r="E16494" s="162" t="n">
        <v>11.16</v>
      </c>
    </row>
    <row r="16495">
      <c r="B16495" s="161" t="n">
        <v>34219</v>
      </c>
      <c r="C16495" s="162" t="n">
        <v>458.52</v>
      </c>
      <c r="D16495" s="162" t="n">
        <v>0.031057</v>
      </c>
      <c r="E16495" s="162" t="n">
        <v>12.9</v>
      </c>
    </row>
    <row r="16496">
      <c r="B16496" s="161" t="n">
        <v>34220</v>
      </c>
      <c r="C16496" s="162" t="n">
        <v>456.65</v>
      </c>
      <c r="D16496" s="162" t="n">
        <v>0.026633</v>
      </c>
      <c r="E16496" s="162" t="n">
        <v>13.24</v>
      </c>
    </row>
    <row r="16497">
      <c r="B16497" s="161" t="n">
        <v>34221</v>
      </c>
      <c r="C16497" s="162" t="n">
        <v>457.5</v>
      </c>
      <c r="D16497" s="162" t="n">
        <v>0.028129</v>
      </c>
      <c r="E16497" s="162" t="n">
        <v>12.67</v>
      </c>
    </row>
    <row r="16498">
      <c r="B16498" s="161" t="n">
        <v>34222</v>
      </c>
      <c r="C16498" s="162" t="n">
        <v>461.72</v>
      </c>
      <c r="D16498" s="162" t="n">
        <v>0.036927</v>
      </c>
      <c r="E16498" s="162" t="n">
        <v>11.7</v>
      </c>
    </row>
    <row r="16499">
      <c r="B16499" s="161" t="n">
        <v>34225</v>
      </c>
      <c r="C16499" s="162" t="n">
        <v>462.06</v>
      </c>
      <c r="D16499" s="162" t="n">
        <v>0.037294</v>
      </c>
      <c r="E16499" s="162" t="n">
        <v>12.16</v>
      </c>
    </row>
    <row r="16500">
      <c r="B16500" s="161" t="n">
        <v>34226</v>
      </c>
      <c r="C16500" s="162" t="n">
        <v>459.9</v>
      </c>
      <c r="D16500" s="162" t="n">
        <v>0.032274</v>
      </c>
      <c r="E16500" s="162" t="n">
        <v>13.15</v>
      </c>
    </row>
    <row r="16501">
      <c r="B16501" s="161" t="n">
        <v>34227</v>
      </c>
      <c r="C16501" s="162" t="n">
        <v>461.6</v>
      </c>
      <c r="D16501" s="162" t="n">
        <v>0.035624</v>
      </c>
      <c r="E16501" s="162" t="n">
        <v>12.7</v>
      </c>
    </row>
    <row r="16502">
      <c r="B16502" s="161" t="n">
        <v>34228</v>
      </c>
      <c r="C16502" s="162" t="n">
        <v>459.43</v>
      </c>
      <c r="D16502" s="162" t="n">
        <v>0.030591</v>
      </c>
      <c r="E16502" s="162" t="n">
        <v>13.36</v>
      </c>
    </row>
    <row r="16503">
      <c r="B16503" s="161" t="n">
        <v>34229</v>
      </c>
      <c r="C16503" s="162" t="n">
        <v>458.83</v>
      </c>
      <c r="D16503" s="162" t="n">
        <v>0.028959</v>
      </c>
      <c r="E16503" s="162" t="n">
        <v>13.39</v>
      </c>
    </row>
    <row r="16504">
      <c r="B16504" s="161" t="n">
        <v>34232</v>
      </c>
      <c r="C16504" s="162" t="n">
        <v>455.05</v>
      </c>
      <c r="D16504" s="162" t="n">
        <v>0.020405</v>
      </c>
      <c r="E16504" s="162" t="n">
        <v>14.6</v>
      </c>
    </row>
    <row r="16505">
      <c r="B16505" s="161" t="n">
        <v>34233</v>
      </c>
      <c r="C16505" s="162" t="n">
        <v>452.95</v>
      </c>
      <c r="D16505" s="162" t="n">
        <v>0.015545</v>
      </c>
      <c r="E16505" s="162" t="n">
        <v>17.3</v>
      </c>
    </row>
    <row r="16506">
      <c r="B16506" s="161" t="n">
        <v>34234</v>
      </c>
      <c r="C16506" s="162" t="n">
        <v>456.2</v>
      </c>
      <c r="D16506" s="162" t="n">
        <v>0.02246</v>
      </c>
      <c r="E16506" s="162" t="n">
        <v>13.75</v>
      </c>
    </row>
    <row r="16507">
      <c r="B16507" s="161" t="n">
        <v>34235</v>
      </c>
      <c r="C16507" s="162" t="n">
        <v>457.74</v>
      </c>
      <c r="D16507" s="162" t="n">
        <v>0.025598</v>
      </c>
      <c r="E16507" s="162" t="n">
        <v>13.36</v>
      </c>
    </row>
    <row r="16508">
      <c r="B16508" s="161" t="n">
        <v>34236</v>
      </c>
      <c r="C16508" s="162" t="n">
        <v>457.63</v>
      </c>
      <c r="D16508" s="162" t="n">
        <v>0.025111</v>
      </c>
      <c r="E16508" s="162" t="n">
        <v>12.47</v>
      </c>
    </row>
    <row r="16509">
      <c r="B16509" s="161" t="n">
        <v>34239</v>
      </c>
      <c r="C16509" s="162" t="n">
        <v>461.8</v>
      </c>
      <c r="D16509" s="162" t="n">
        <v>0.033878</v>
      </c>
      <c r="E16509" s="162" t="n">
        <v>12.49</v>
      </c>
    </row>
    <row r="16510">
      <c r="B16510" s="161" t="n">
        <v>34240</v>
      </c>
      <c r="C16510" s="162" t="n">
        <v>461.53</v>
      </c>
      <c r="D16510" s="162" t="n">
        <v>0.032982</v>
      </c>
      <c r="E16510" s="162" t="n">
        <v>12.19</v>
      </c>
    </row>
    <row r="16511">
      <c r="B16511" s="161" t="n">
        <v>34241</v>
      </c>
      <c r="C16511" s="162" t="n">
        <v>460.11</v>
      </c>
      <c r="D16511" s="162" t="n">
        <v>0.029595</v>
      </c>
      <c r="E16511" s="162" t="n">
        <v>12.63</v>
      </c>
    </row>
    <row r="16512">
      <c r="B16512" s="161" t="n">
        <v>34242</v>
      </c>
      <c r="C16512" s="162" t="n">
        <v>458.93</v>
      </c>
      <c r="D16512" s="162" t="n">
        <v>0.026732</v>
      </c>
      <c r="E16512" s="162" t="n">
        <v>12.99</v>
      </c>
    </row>
    <row r="16513">
      <c r="B16513" s="161" t="n">
        <v>34243</v>
      </c>
      <c r="C16513" s="162" t="n">
        <v>461.29</v>
      </c>
      <c r="D16513" s="162" t="n">
        <v>0.031528</v>
      </c>
      <c r="E16513" s="162" t="n">
        <v>11.83</v>
      </c>
    </row>
    <row r="16514">
      <c r="B16514" s="161" t="n">
        <v>34246</v>
      </c>
      <c r="C16514" s="162" t="n">
        <v>461.34</v>
      </c>
      <c r="D16514" s="162" t="n">
        <v>0.031347</v>
      </c>
      <c r="E16514" s="162" t="n">
        <v>12.85</v>
      </c>
    </row>
    <row r="16515">
      <c r="B16515" s="161" t="n">
        <v>34247</v>
      </c>
      <c r="C16515" s="162" t="n">
        <v>461.2</v>
      </c>
      <c r="D16515" s="162" t="n">
        <v>0.03082</v>
      </c>
      <c r="E16515" s="162" t="n">
        <v>12.97</v>
      </c>
    </row>
    <row r="16516">
      <c r="B16516" s="161" t="n">
        <v>34248</v>
      </c>
      <c r="C16516" s="162" t="n">
        <v>460.74</v>
      </c>
      <c r="D16516" s="162" t="n">
        <v>0.029599</v>
      </c>
      <c r="E16516" s="162" t="n">
        <v>12.68</v>
      </c>
    </row>
    <row r="16517">
      <c r="B16517" s="161" t="n">
        <v>34249</v>
      </c>
      <c r="C16517" s="162" t="n">
        <v>459.18</v>
      </c>
      <c r="D16517" s="162" t="n">
        <v>0.025996</v>
      </c>
      <c r="E16517" s="162" t="n">
        <v>13.14</v>
      </c>
    </row>
    <row r="16518">
      <c r="B16518" s="161" t="n">
        <v>34250</v>
      </c>
      <c r="C16518" s="162" t="n">
        <v>460.31</v>
      </c>
      <c r="D16518" s="162" t="n">
        <v>0.028216</v>
      </c>
      <c r="E16518" s="162" t="n">
        <v>12.04</v>
      </c>
    </row>
    <row r="16519">
      <c r="B16519" s="161" t="n">
        <v>34253</v>
      </c>
      <c r="C16519" s="162" t="n">
        <v>460.88</v>
      </c>
      <c r="D16519" s="162" t="n">
        <v>0.029218</v>
      </c>
      <c r="E16519" s="162" t="n">
        <v>12.26</v>
      </c>
    </row>
    <row r="16520">
      <c r="B16520" s="161" t="n">
        <v>34254</v>
      </c>
      <c r="C16520" s="162" t="n">
        <v>461.12</v>
      </c>
      <c r="D16520" s="162" t="n">
        <v>0.029493</v>
      </c>
      <c r="E16520" s="162" t="n">
        <v>12.41</v>
      </c>
    </row>
    <row r="16521">
      <c r="B16521" s="161" t="n">
        <v>34255</v>
      </c>
      <c r="C16521" s="162" t="n">
        <v>461.49</v>
      </c>
      <c r="D16521" s="162" t="n">
        <v>0.030033</v>
      </c>
      <c r="E16521" s="162" t="n">
        <v>11.38</v>
      </c>
    </row>
    <row r="16522">
      <c r="B16522" s="161" t="n">
        <v>34256</v>
      </c>
      <c r="C16522" s="162" t="n">
        <v>466.83</v>
      </c>
      <c r="D16522" s="162" t="n">
        <v>0.041225</v>
      </c>
      <c r="E16522" s="162" t="n">
        <v>11</v>
      </c>
    </row>
    <row r="16523">
      <c r="B16523" s="161" t="n">
        <v>34257</v>
      </c>
      <c r="C16523" s="162" t="n">
        <v>469.5</v>
      </c>
      <c r="D16523" s="162" t="n">
        <v>0.046551</v>
      </c>
      <c r="E16523" s="162" t="n">
        <v>10.87</v>
      </c>
    </row>
    <row r="16524">
      <c r="B16524" s="161" t="n">
        <v>34260</v>
      </c>
      <c r="C16524" s="162" t="n">
        <v>468.45</v>
      </c>
      <c r="D16524" s="162" t="n">
        <v>0.043943</v>
      </c>
      <c r="E16524" s="162" t="n">
        <v>11.33</v>
      </c>
    </row>
    <row r="16525">
      <c r="B16525" s="161" t="n">
        <v>34261</v>
      </c>
      <c r="C16525" s="162" t="n">
        <v>466.21</v>
      </c>
      <c r="D16525" s="162" t="n">
        <v>0.038794</v>
      </c>
      <c r="E16525" s="162" t="n">
        <v>11.61</v>
      </c>
    </row>
    <row r="16526">
      <c r="B16526" s="161" t="n">
        <v>34262</v>
      </c>
      <c r="C16526" s="162" t="n">
        <v>466.07</v>
      </c>
      <c r="D16526" s="162" t="n">
        <v>0.038142</v>
      </c>
      <c r="E16526" s="162" t="n">
        <v>11.32</v>
      </c>
    </row>
    <row r="16527">
      <c r="B16527" s="161" t="n">
        <v>34263</v>
      </c>
      <c r="C16527" s="162" t="n">
        <v>465.36</v>
      </c>
      <c r="D16527" s="162" t="n">
        <v>0.036232</v>
      </c>
      <c r="E16527" s="162" t="n">
        <v>11.2</v>
      </c>
    </row>
    <row r="16528">
      <c r="B16528" s="161" t="n">
        <v>34264</v>
      </c>
      <c r="C16528" s="162" t="n">
        <v>463.27</v>
      </c>
      <c r="D16528" s="162" t="n">
        <v>0.03135</v>
      </c>
      <c r="E16528" s="162" t="n">
        <v>11.48</v>
      </c>
    </row>
    <row r="16529">
      <c r="B16529" s="161" t="n">
        <v>34267</v>
      </c>
      <c r="C16529" s="162" t="n">
        <v>464.2</v>
      </c>
      <c r="D16529" s="162" t="n">
        <v>0.032985</v>
      </c>
      <c r="E16529" s="162" t="n">
        <v>11.83</v>
      </c>
    </row>
    <row r="16530">
      <c r="B16530" s="161" t="n">
        <v>34268</v>
      </c>
      <c r="C16530" s="162" t="n">
        <v>464.3</v>
      </c>
      <c r="D16530" s="162" t="n">
        <v>0.03283</v>
      </c>
      <c r="E16530" s="162" t="n">
        <v>11.83</v>
      </c>
    </row>
    <row r="16531">
      <c r="B16531" s="161" t="n">
        <v>34269</v>
      </c>
      <c r="C16531" s="162" t="n">
        <v>464.61</v>
      </c>
      <c r="D16531" s="162" t="n">
        <v>0.033146</v>
      </c>
      <c r="E16531" s="162" t="n">
        <v>12.01</v>
      </c>
    </row>
    <row r="16532">
      <c r="B16532" s="161" t="n">
        <v>34270</v>
      </c>
      <c r="C16532" s="162" t="n">
        <v>467.73</v>
      </c>
      <c r="D16532" s="162" t="n">
        <v>0.039485</v>
      </c>
      <c r="E16532" s="162" t="n">
        <v>11.88</v>
      </c>
    </row>
    <row r="16533">
      <c r="B16533" s="161" t="n">
        <v>34271</v>
      </c>
      <c r="C16533" s="162" t="n">
        <v>467.83</v>
      </c>
      <c r="D16533" s="162" t="n">
        <v>0.039358</v>
      </c>
      <c r="E16533" s="162" t="n">
        <v>11.46</v>
      </c>
    </row>
    <row r="16534">
      <c r="B16534" s="161" t="n">
        <v>34274</v>
      </c>
      <c r="C16534" s="162" t="n">
        <v>469.1</v>
      </c>
      <c r="D16534" s="162" t="n">
        <v>0.04171</v>
      </c>
      <c r="E16534" s="162" t="n">
        <v>11.78</v>
      </c>
    </row>
    <row r="16535">
      <c r="B16535" s="161" t="n">
        <v>34275</v>
      </c>
      <c r="C16535" s="162" t="n">
        <v>468.44</v>
      </c>
      <c r="D16535" s="162" t="n">
        <v>0.039932</v>
      </c>
      <c r="E16535" s="162" t="n">
        <v>11.74</v>
      </c>
    </row>
    <row r="16536">
      <c r="B16536" s="161" t="n">
        <v>34276</v>
      </c>
      <c r="C16536" s="162" t="n">
        <v>463.02</v>
      </c>
      <c r="D16536" s="162" t="n">
        <v>0.027965</v>
      </c>
      <c r="E16536" s="162" t="n">
        <v>13.26</v>
      </c>
    </row>
    <row r="16537">
      <c r="B16537" s="161" t="n">
        <v>34277</v>
      </c>
      <c r="C16537" s="162" t="n">
        <v>457.49</v>
      </c>
      <c r="D16537" s="162" t="n">
        <v>0.015706</v>
      </c>
      <c r="E16537" s="162" t="n">
        <v>14.68</v>
      </c>
    </row>
    <row r="16538">
      <c r="B16538" s="161" t="n">
        <v>34278</v>
      </c>
      <c r="C16538" s="162" t="n">
        <v>459.57</v>
      </c>
      <c r="D16538" s="162" t="n">
        <v>0.019982</v>
      </c>
      <c r="E16538" s="162" t="n">
        <v>14.97</v>
      </c>
    </row>
    <row r="16539">
      <c r="B16539" s="161" t="n">
        <v>34281</v>
      </c>
      <c r="C16539" s="162" t="n">
        <v>460.21</v>
      </c>
      <c r="D16539" s="162" t="n">
        <v>0.021149</v>
      </c>
      <c r="E16539" s="162" t="n">
        <v>14.31</v>
      </c>
    </row>
    <row r="16540">
      <c r="B16540" s="161" t="n">
        <v>34282</v>
      </c>
      <c r="C16540" s="162" t="n">
        <v>460.33</v>
      </c>
      <c r="D16540" s="162" t="n">
        <v>0.021184</v>
      </c>
      <c r="E16540" s="162" t="n">
        <v>13.94</v>
      </c>
    </row>
    <row r="16541">
      <c r="B16541" s="161" t="n">
        <v>34283</v>
      </c>
      <c r="C16541" s="162" t="n">
        <v>463.72</v>
      </c>
      <c r="D16541" s="162" t="n">
        <v>0.028237</v>
      </c>
      <c r="E16541" s="162" t="n">
        <v>13.72</v>
      </c>
    </row>
    <row r="16542">
      <c r="B16542" s="161" t="n">
        <v>34284</v>
      </c>
      <c r="C16542" s="162" t="n">
        <v>462.64</v>
      </c>
      <c r="D16542" s="162" t="n">
        <v>0.025639</v>
      </c>
      <c r="E16542" s="162" t="n">
        <v>13.88</v>
      </c>
    </row>
    <row r="16543">
      <c r="B16543" s="161" t="n">
        <v>34285</v>
      </c>
      <c r="C16543" s="162" t="n">
        <v>465.39</v>
      </c>
      <c r="D16543" s="162" t="n">
        <v>0.031271</v>
      </c>
      <c r="E16543" s="162" t="n">
        <v>13.33</v>
      </c>
    </row>
    <row r="16544">
      <c r="B16544" s="161" t="n">
        <v>34288</v>
      </c>
      <c r="C16544" s="162" t="n">
        <v>463.75</v>
      </c>
      <c r="D16544" s="162" t="n">
        <v>0.027505</v>
      </c>
      <c r="E16544" s="162" t="n">
        <v>14.46</v>
      </c>
    </row>
    <row r="16545">
      <c r="B16545" s="161" t="n">
        <v>34289</v>
      </c>
      <c r="C16545" s="162" t="n">
        <v>466.74</v>
      </c>
      <c r="D16545" s="162" t="n">
        <v>0.033664</v>
      </c>
      <c r="E16545" s="162" t="n">
        <v>15.11</v>
      </c>
    </row>
    <row r="16546">
      <c r="B16546" s="161" t="n">
        <v>34290</v>
      </c>
      <c r="C16546" s="162" t="n">
        <v>464.81</v>
      </c>
      <c r="D16546" s="162" t="n">
        <v>0.029325</v>
      </c>
      <c r="E16546" s="162" t="n">
        <v>15.57</v>
      </c>
    </row>
    <row r="16547">
      <c r="B16547" s="161" t="n">
        <v>34291</v>
      </c>
      <c r="C16547" s="162" t="n">
        <v>463.62</v>
      </c>
      <c r="D16547" s="162" t="n">
        <v>0.026606</v>
      </c>
      <c r="E16547" s="162" t="n">
        <v>14.65</v>
      </c>
    </row>
    <row r="16548">
      <c r="B16548" s="161" t="n">
        <v>34292</v>
      </c>
      <c r="C16548" s="162" t="n">
        <v>462.6</v>
      </c>
      <c r="D16548" s="162" t="n">
        <v>0.024252</v>
      </c>
      <c r="E16548" s="162" t="n">
        <v>15.03</v>
      </c>
    </row>
    <row r="16549">
      <c r="B16549" s="161" t="n">
        <v>34295</v>
      </c>
      <c r="C16549" s="162" t="n">
        <v>459.13</v>
      </c>
      <c r="D16549" s="162" t="n">
        <v>0.016598</v>
      </c>
      <c r="E16549" s="162" t="n">
        <v>15.9</v>
      </c>
    </row>
    <row r="16550">
      <c r="B16550" s="161" t="n">
        <v>34296</v>
      </c>
      <c r="C16550" s="162" t="n">
        <v>461.03</v>
      </c>
      <c r="D16550" s="162" t="n">
        <v>0.020554</v>
      </c>
      <c r="E16550" s="162" t="n">
        <v>14.27</v>
      </c>
    </row>
    <row r="16551">
      <c r="B16551" s="161" t="n">
        <v>34297</v>
      </c>
      <c r="C16551" s="162" t="n">
        <v>462.36</v>
      </c>
      <c r="D16551" s="162" t="n">
        <v>0.023256</v>
      </c>
      <c r="E16551" s="162" t="n">
        <v>13.51</v>
      </c>
    </row>
    <row r="16552">
      <c r="B16552" s="161" t="n">
        <v>34299</v>
      </c>
      <c r="C16552" s="162" t="n">
        <v>463.06</v>
      </c>
      <c r="D16552" s="162" t="n">
        <v>0.024598</v>
      </c>
      <c r="E16552" s="162" t="n">
        <v>13.77</v>
      </c>
    </row>
    <row r="16553">
      <c r="B16553" s="161" t="n">
        <v>34302</v>
      </c>
      <c r="C16553" s="162" t="n">
        <v>461.9</v>
      </c>
      <c r="D16553" s="162" t="n">
        <v>0.021899</v>
      </c>
      <c r="E16553" s="162" t="n">
        <v>14.12</v>
      </c>
    </row>
    <row r="16554">
      <c r="B16554" s="161" t="n">
        <v>34303</v>
      </c>
      <c r="C16554" s="162" t="n">
        <v>461.79</v>
      </c>
      <c r="D16554" s="162" t="n">
        <v>0.021352</v>
      </c>
      <c r="E16554" s="162" t="n">
        <v>13.76</v>
      </c>
    </row>
    <row r="16555">
      <c r="B16555" s="161" t="n">
        <v>34304</v>
      </c>
      <c r="C16555" s="162" t="n">
        <v>461.89</v>
      </c>
      <c r="D16555" s="162" t="n">
        <v>0.021252</v>
      </c>
      <c r="E16555" s="162" t="n">
        <v>13.83</v>
      </c>
    </row>
    <row r="16556">
      <c r="B16556" s="161" t="n">
        <v>34305</v>
      </c>
      <c r="C16556" s="162" t="n">
        <v>463.11</v>
      </c>
      <c r="D16556" s="162" t="n">
        <v>0.023545</v>
      </c>
      <c r="E16556" s="162" t="n">
        <v>13.51</v>
      </c>
    </row>
    <row r="16557">
      <c r="B16557" s="161" t="n">
        <v>34306</v>
      </c>
      <c r="C16557" s="162" t="n">
        <v>464.89</v>
      </c>
      <c r="D16557" s="162" t="n">
        <v>0.027042</v>
      </c>
      <c r="E16557" s="162" t="n">
        <v>12.69</v>
      </c>
    </row>
    <row r="16558">
      <c r="B16558" s="161" t="n">
        <v>34309</v>
      </c>
      <c r="C16558" s="162" t="n">
        <v>466.43</v>
      </c>
      <c r="D16558" s="162" t="n">
        <v>0.030005</v>
      </c>
      <c r="E16558" s="162" t="n">
        <v>12.84</v>
      </c>
    </row>
    <row r="16559">
      <c r="B16559" s="161" t="n">
        <v>34310</v>
      </c>
      <c r="C16559" s="162" t="n">
        <v>466.76</v>
      </c>
      <c r="D16559" s="162" t="n">
        <v>0.030359</v>
      </c>
      <c r="E16559" s="162" t="n">
        <v>12.41</v>
      </c>
    </row>
    <row r="16560">
      <c r="B16560" s="161" t="n">
        <v>34311</v>
      </c>
      <c r="C16560" s="162" t="n">
        <v>466.29</v>
      </c>
      <c r="D16560" s="162" t="n">
        <v>0.029071</v>
      </c>
      <c r="E16560" s="162" t="n">
        <v>12.46</v>
      </c>
    </row>
    <row r="16561">
      <c r="B16561" s="161" t="n">
        <v>34312</v>
      </c>
      <c r="C16561" s="162" t="n">
        <v>464.18</v>
      </c>
      <c r="D16561" s="162" t="n">
        <v>0.024295</v>
      </c>
      <c r="E16561" s="162" t="n">
        <v>12.43</v>
      </c>
    </row>
    <row r="16562">
      <c r="B16562" s="161" t="n">
        <v>34313</v>
      </c>
      <c r="C16562" s="162" t="n">
        <v>463.93</v>
      </c>
      <c r="D16562" s="162" t="n">
        <v>0.023529</v>
      </c>
      <c r="E16562" s="162" t="n">
        <v>12.6</v>
      </c>
    </row>
    <row r="16563">
      <c r="B16563" s="161" t="n">
        <v>34316</v>
      </c>
      <c r="C16563" s="162" t="n">
        <v>465.7</v>
      </c>
      <c r="D16563" s="162" t="n">
        <v>0.027076</v>
      </c>
      <c r="E16563" s="162" t="n">
        <v>10.98</v>
      </c>
    </row>
    <row r="16564">
      <c r="B16564" s="161" t="n">
        <v>34317</v>
      </c>
      <c r="C16564" s="162" t="n">
        <v>463.06</v>
      </c>
      <c r="D16564" s="162" t="n">
        <v>0.021224</v>
      </c>
      <c r="E16564" s="162" t="n">
        <v>11.13</v>
      </c>
    </row>
    <row r="16565">
      <c r="B16565" s="161" t="n">
        <v>34318</v>
      </c>
      <c r="C16565" s="162" t="n">
        <v>461.84</v>
      </c>
      <c r="D16565" s="162" t="n">
        <v>0.018447</v>
      </c>
      <c r="E16565" s="162" t="n">
        <v>11.03</v>
      </c>
    </row>
    <row r="16566">
      <c r="B16566" s="161" t="n">
        <v>34319</v>
      </c>
      <c r="C16566" s="162" t="n">
        <v>463.34</v>
      </c>
      <c r="D16566" s="162" t="n">
        <v>0.021513</v>
      </c>
      <c r="E16566" s="162" t="n">
        <v>10.9</v>
      </c>
    </row>
    <row r="16567">
      <c r="B16567" s="161" t="n">
        <v>34320</v>
      </c>
      <c r="C16567" s="162" t="n">
        <v>466.38</v>
      </c>
      <c r="D16567" s="162" t="n">
        <v>0.027829</v>
      </c>
      <c r="E16567" s="162" t="n">
        <v>11.08</v>
      </c>
    </row>
    <row r="16568">
      <c r="B16568" s="161" t="n">
        <v>34323</v>
      </c>
      <c r="C16568" s="162" t="n">
        <v>465.85</v>
      </c>
      <c r="D16568" s="162" t="n">
        <v>0.026569</v>
      </c>
      <c r="E16568" s="162" t="n">
        <v>10.75</v>
      </c>
    </row>
    <row r="16569">
      <c r="B16569" s="161" t="n">
        <v>34324</v>
      </c>
      <c r="C16569" s="162" t="n">
        <v>465.3</v>
      </c>
      <c r="D16569" s="162" t="n">
        <v>0.025268</v>
      </c>
      <c r="E16569" s="162" t="n">
        <v>10.08</v>
      </c>
    </row>
    <row r="16570">
      <c r="B16570" s="161" t="n">
        <v>34325</v>
      </c>
      <c r="C16570" s="162" t="n">
        <v>467.32</v>
      </c>
      <c r="D16570" s="162" t="n">
        <v>0.029478</v>
      </c>
      <c r="E16570" s="162" t="n">
        <v>9.31</v>
      </c>
    </row>
    <row r="16571">
      <c r="B16571" s="161" t="n">
        <v>34326</v>
      </c>
      <c r="C16571" s="162" t="n">
        <v>467.38</v>
      </c>
      <c r="D16571" s="162" t="n">
        <v>0.029456</v>
      </c>
      <c r="E16571" s="162" t="n">
        <v>9.48</v>
      </c>
    </row>
    <row r="16572">
      <c r="B16572" s="161" t="n">
        <v>34330</v>
      </c>
      <c r="C16572" s="162" t="n">
        <v>470.54</v>
      </c>
      <c r="D16572" s="162" t="n">
        <v>0.035966</v>
      </c>
      <c r="E16572" s="162" t="n">
        <v>9.699999999999999</v>
      </c>
    </row>
    <row r="16573">
      <c r="B16573" s="161" t="n">
        <v>34331</v>
      </c>
      <c r="C16573" s="162" t="n">
        <v>470.94</v>
      </c>
      <c r="D16573" s="162" t="n">
        <v>0.036601</v>
      </c>
      <c r="E16573" s="162" t="n">
        <v>9.82</v>
      </c>
    </row>
    <row r="16574">
      <c r="B16574" s="161" t="n">
        <v>34332</v>
      </c>
      <c r="C16574" s="162" t="n">
        <v>470.58</v>
      </c>
      <c r="D16574" s="162" t="n">
        <v>0.035625</v>
      </c>
      <c r="E16574" s="162" t="n">
        <v>10.46</v>
      </c>
    </row>
    <row r="16575">
      <c r="B16575" s="161" t="n">
        <v>34333</v>
      </c>
      <c r="C16575" s="162" t="n">
        <v>468.64</v>
      </c>
      <c r="D16575" s="162" t="n">
        <v>0.03127</v>
      </c>
      <c r="E16575" s="162" t="n">
        <v>10.69</v>
      </c>
    </row>
    <row r="16576">
      <c r="B16576" s="161" t="n">
        <v>34334</v>
      </c>
      <c r="C16576" s="162" t="n">
        <v>466.45</v>
      </c>
      <c r="D16576" s="162" t="n">
        <v>0.026426</v>
      </c>
      <c r="E16576" s="162" t="n">
        <v>11.66</v>
      </c>
    </row>
    <row r="16577">
      <c r="B16577" s="161" t="n">
        <v>34337</v>
      </c>
      <c r="C16577" s="162" t="n">
        <v>465.44</v>
      </c>
      <c r="D16577" s="162" t="n">
        <v>0.02409</v>
      </c>
      <c r="E16577" s="162" t="n">
        <v>12.57</v>
      </c>
    </row>
    <row r="16578">
      <c r="B16578" s="161" t="n">
        <v>34338</v>
      </c>
      <c r="C16578" s="162" t="n">
        <v>466.89</v>
      </c>
      <c r="D16578" s="162" t="n">
        <v>0.027003</v>
      </c>
      <c r="E16578" s="162" t="n">
        <v>11.91</v>
      </c>
    </row>
    <row r="16579">
      <c r="B16579" s="161" t="n">
        <v>34339</v>
      </c>
      <c r="C16579" s="162" t="n">
        <v>467.55</v>
      </c>
      <c r="D16579" s="162" t="n">
        <v>0.028208</v>
      </c>
      <c r="E16579" s="162" t="n">
        <v>10.94</v>
      </c>
    </row>
    <row r="16580">
      <c r="B16580" s="161" t="n">
        <v>34340</v>
      </c>
      <c r="C16580" s="162" t="n">
        <v>467.12</v>
      </c>
      <c r="D16580" s="162" t="n">
        <v>0.027079</v>
      </c>
      <c r="E16580" s="162" t="n">
        <v>11.27</v>
      </c>
    </row>
    <row r="16581">
      <c r="B16581" s="161" t="n">
        <v>34341</v>
      </c>
      <c r="C16581" s="162" t="n">
        <v>469.9</v>
      </c>
      <c r="D16581" s="162" t="n">
        <v>0.032803</v>
      </c>
      <c r="E16581" s="162" t="n">
        <v>10.96</v>
      </c>
    </row>
    <row r="16582">
      <c r="B16582" s="161" t="n">
        <v>34344</v>
      </c>
      <c r="C16582" s="162" t="n">
        <v>475.27</v>
      </c>
      <c r="D16582" s="162" t="n">
        <v>0.043864</v>
      </c>
      <c r="E16582" s="162" t="n">
        <v>10.74</v>
      </c>
    </row>
    <row r="16583">
      <c r="B16583" s="161" t="n">
        <v>34345</v>
      </c>
      <c r="C16583" s="162" t="n">
        <v>474.13</v>
      </c>
      <c r="D16583" s="162" t="n">
        <v>0.041206</v>
      </c>
      <c r="E16583" s="162" t="n">
        <v>11.29</v>
      </c>
    </row>
    <row r="16584">
      <c r="B16584" s="161" t="n">
        <v>34346</v>
      </c>
      <c r="C16584" s="162" t="n">
        <v>474.17</v>
      </c>
      <c r="D16584" s="162" t="n">
        <v>0.041047</v>
      </c>
      <c r="E16584" s="162" t="n">
        <v>11.65</v>
      </c>
    </row>
    <row r="16585">
      <c r="B16585" s="161" t="n">
        <v>34347</v>
      </c>
      <c r="C16585" s="162" t="n">
        <v>472.47</v>
      </c>
      <c r="D16585" s="162" t="n">
        <v>0.037226</v>
      </c>
      <c r="E16585" s="162" t="n">
        <v>12.08</v>
      </c>
    </row>
    <row r="16586">
      <c r="B16586" s="161" t="n">
        <v>34348</v>
      </c>
      <c r="C16586" s="162" t="n">
        <v>474.91</v>
      </c>
      <c r="D16586" s="162" t="n">
        <v>0.042107</v>
      </c>
      <c r="E16586" s="162" t="n">
        <v>11.15</v>
      </c>
    </row>
    <row r="16587">
      <c r="B16587" s="161" t="n">
        <v>34351</v>
      </c>
      <c r="C16587" s="162" t="n">
        <v>473.3</v>
      </c>
      <c r="D16587" s="162" t="n">
        <v>0.038361</v>
      </c>
      <c r="E16587" s="162" t="n">
        <v>11.88</v>
      </c>
    </row>
    <row r="16588">
      <c r="B16588" s="161" t="n">
        <v>34352</v>
      </c>
      <c r="C16588" s="162" t="n">
        <v>474.25</v>
      </c>
      <c r="D16588" s="162" t="n">
        <v>0.040015</v>
      </c>
      <c r="E16588" s="162" t="n">
        <v>11.63</v>
      </c>
    </row>
    <row r="16589">
      <c r="B16589" s="161" t="n">
        <v>34353</v>
      </c>
      <c r="C16589" s="162" t="n">
        <v>474.3</v>
      </c>
      <c r="D16589" s="162" t="n">
        <v>0.039757</v>
      </c>
      <c r="E16589" s="162" t="n">
        <v>11.76</v>
      </c>
    </row>
    <row r="16590">
      <c r="B16590" s="161" t="n">
        <v>34354</v>
      </c>
      <c r="C16590" s="162" t="n">
        <v>474.98</v>
      </c>
      <c r="D16590" s="162" t="n">
        <v>0.040836</v>
      </c>
      <c r="E16590" s="162" t="n">
        <v>11.16</v>
      </c>
    </row>
    <row r="16591">
      <c r="B16591" s="161" t="n">
        <v>34355</v>
      </c>
      <c r="C16591" s="162" t="n">
        <v>474.72</v>
      </c>
      <c r="D16591" s="162" t="n">
        <v>0.039928</v>
      </c>
      <c r="E16591" s="162" t="n">
        <v>11.09</v>
      </c>
    </row>
    <row r="16592">
      <c r="B16592" s="161" t="n">
        <v>34358</v>
      </c>
      <c r="C16592" s="162" t="n">
        <v>471.97</v>
      </c>
      <c r="D16592" s="162" t="n">
        <v>0.03386</v>
      </c>
      <c r="E16592" s="162" t="n">
        <v>11.6</v>
      </c>
    </row>
    <row r="16593">
      <c r="B16593" s="161" t="n">
        <v>34359</v>
      </c>
      <c r="C16593" s="162" t="n">
        <v>470.92</v>
      </c>
      <c r="D16593" s="162" t="n">
        <v>0.031395</v>
      </c>
      <c r="E16593" s="162" t="n">
        <v>11.38</v>
      </c>
    </row>
    <row r="16594">
      <c r="B16594" s="161" t="n">
        <v>34360</v>
      </c>
      <c r="C16594" s="162" t="n">
        <v>473.2</v>
      </c>
      <c r="D16594" s="162" t="n">
        <v>0.035956</v>
      </c>
      <c r="E16594" s="162" t="n">
        <v>11.17</v>
      </c>
    </row>
    <row r="16595">
      <c r="B16595" s="161" t="n">
        <v>34361</v>
      </c>
      <c r="C16595" s="162" t="n">
        <v>477.05</v>
      </c>
      <c r="D16595" s="162" t="n">
        <v>0.043745</v>
      </c>
      <c r="E16595" s="162" t="n">
        <v>10.3</v>
      </c>
    </row>
    <row r="16596">
      <c r="B16596" s="161" t="n">
        <v>34362</v>
      </c>
      <c r="C16596" s="162" t="n">
        <v>478.7</v>
      </c>
      <c r="D16596" s="162" t="n">
        <v>0.046872</v>
      </c>
      <c r="E16596" s="162" t="n">
        <v>9.94</v>
      </c>
    </row>
    <row r="16597">
      <c r="B16597" s="161" t="n">
        <v>34365</v>
      </c>
      <c r="C16597" s="162" t="n">
        <v>481.61</v>
      </c>
      <c r="D16597" s="162" t="n">
        <v>0.052559</v>
      </c>
      <c r="E16597" s="162" t="n">
        <v>10.63</v>
      </c>
    </row>
    <row r="16598">
      <c r="B16598" s="161" t="n">
        <v>34366</v>
      </c>
      <c r="C16598" s="162" t="n">
        <v>479.62</v>
      </c>
      <c r="D16598" s="162" t="n">
        <v>0.048041</v>
      </c>
      <c r="E16598" s="162" t="n">
        <v>10.65</v>
      </c>
    </row>
    <row r="16599">
      <c r="B16599" s="161" t="n">
        <v>34367</v>
      </c>
      <c r="C16599" s="162" t="n">
        <v>482</v>
      </c>
      <c r="D16599" s="162" t="n">
        <v>0.052571</v>
      </c>
      <c r="E16599" s="162" t="n">
        <v>10.61</v>
      </c>
    </row>
    <row r="16600">
      <c r="B16600" s="161" t="n">
        <v>34368</v>
      </c>
      <c r="C16600" s="162" t="n">
        <v>480.71</v>
      </c>
      <c r="D16600" s="162" t="n">
        <v>0.04944</v>
      </c>
      <c r="E16600" s="162" t="n">
        <v>10.75</v>
      </c>
    </row>
    <row r="16601">
      <c r="B16601" s="161" t="n">
        <v>34369</v>
      </c>
      <c r="C16601" s="162" t="n">
        <v>469.81</v>
      </c>
      <c r="D16601" s="162" t="n">
        <v>0.026146</v>
      </c>
      <c r="E16601" s="162" t="n">
        <v>15.25</v>
      </c>
    </row>
    <row r="16602">
      <c r="B16602" s="161" t="n">
        <v>34372</v>
      </c>
      <c r="C16602" s="162" t="n">
        <v>471.76</v>
      </c>
      <c r="D16602" s="162" t="n">
        <v>0.029871</v>
      </c>
      <c r="E16602" s="162" t="n">
        <v>13.96</v>
      </c>
    </row>
    <row r="16603">
      <c r="B16603" s="161" t="n">
        <v>34373</v>
      </c>
      <c r="C16603" s="162" t="n">
        <v>471.05</v>
      </c>
      <c r="D16603" s="162" t="n">
        <v>0.028004</v>
      </c>
      <c r="E16603" s="162" t="n">
        <v>13.66</v>
      </c>
    </row>
    <row r="16604">
      <c r="B16604" s="161" t="n">
        <v>34374</v>
      </c>
      <c r="C16604" s="162" t="n">
        <v>472.77</v>
      </c>
      <c r="D16604" s="162" t="n">
        <v>0.03127</v>
      </c>
      <c r="E16604" s="162" t="n">
        <v>13.3</v>
      </c>
    </row>
    <row r="16605">
      <c r="B16605" s="161" t="n">
        <v>34375</v>
      </c>
      <c r="C16605" s="162" t="n">
        <v>468.93</v>
      </c>
      <c r="D16605" s="162" t="n">
        <v>0.022786</v>
      </c>
      <c r="E16605" s="162" t="n">
        <v>14.24</v>
      </c>
    </row>
    <row r="16606">
      <c r="B16606" s="161" t="n">
        <v>34376</v>
      </c>
      <c r="C16606" s="162" t="n">
        <v>470.18</v>
      </c>
      <c r="D16606" s="162" t="n">
        <v>0.025121</v>
      </c>
      <c r="E16606" s="162" t="n">
        <v>14.46</v>
      </c>
    </row>
    <row r="16607">
      <c r="B16607" s="161" t="n">
        <v>34379</v>
      </c>
      <c r="C16607" s="162" t="n">
        <v>470.23</v>
      </c>
      <c r="D16607" s="162" t="n">
        <v>0.024925</v>
      </c>
      <c r="E16607" s="162" t="n">
        <v>14.28</v>
      </c>
    </row>
    <row r="16608">
      <c r="B16608" s="161" t="n">
        <v>34380</v>
      </c>
      <c r="C16608" s="162" t="n">
        <v>472.52</v>
      </c>
      <c r="D16608" s="162" t="n">
        <v>0.029473</v>
      </c>
      <c r="E16608" s="162" t="n">
        <v>13.4</v>
      </c>
    </row>
    <row r="16609">
      <c r="B16609" s="161" t="n">
        <v>34381</v>
      </c>
      <c r="C16609" s="162" t="n">
        <v>472.79</v>
      </c>
      <c r="D16609" s="162" t="n">
        <v>0.029736</v>
      </c>
      <c r="E16609" s="162" t="n">
        <v>13.13</v>
      </c>
    </row>
    <row r="16610">
      <c r="B16610" s="161" t="n">
        <v>34382</v>
      </c>
      <c r="C16610" s="162" t="n">
        <v>470.34</v>
      </c>
      <c r="D16610" s="162" t="n">
        <v>0.024246</v>
      </c>
      <c r="E16610" s="162" t="n">
        <v>13.79</v>
      </c>
    </row>
    <row r="16611">
      <c r="B16611" s="161" t="n">
        <v>34383</v>
      </c>
      <c r="C16611" s="162" t="n">
        <v>467.69</v>
      </c>
      <c r="D16611" s="162" t="n">
        <v>0.018319</v>
      </c>
      <c r="E16611" s="162" t="n">
        <v>14.7</v>
      </c>
    </row>
    <row r="16612">
      <c r="B16612" s="161" t="n">
        <v>34387</v>
      </c>
      <c r="C16612" s="162" t="n">
        <v>471.46</v>
      </c>
      <c r="D16612" s="162" t="n">
        <v>0.026036</v>
      </c>
      <c r="E16612" s="162" t="n">
        <v>13.52</v>
      </c>
    </row>
    <row r="16613">
      <c r="B16613" s="161" t="n">
        <v>34388</v>
      </c>
      <c r="C16613" s="162" t="n">
        <v>470.69</v>
      </c>
      <c r="D16613" s="162" t="n">
        <v>0.024114</v>
      </c>
      <c r="E16613" s="162" t="n">
        <v>13.91</v>
      </c>
    </row>
    <row r="16614">
      <c r="B16614" s="161" t="n">
        <v>34389</v>
      </c>
      <c r="C16614" s="162" t="n">
        <v>464.26</v>
      </c>
      <c r="D16614" s="162" t="n">
        <v>0.010148</v>
      </c>
      <c r="E16614" s="162" t="n">
        <v>15.96</v>
      </c>
    </row>
    <row r="16615">
      <c r="B16615" s="161" t="n">
        <v>34390</v>
      </c>
      <c r="C16615" s="162" t="n">
        <v>466.07</v>
      </c>
      <c r="D16615" s="162" t="n">
        <v>0.013747</v>
      </c>
      <c r="E16615" s="162" t="n">
        <v>14.8</v>
      </c>
    </row>
    <row r="16616">
      <c r="B16616" s="161" t="n">
        <v>34393</v>
      </c>
      <c r="C16616" s="162" t="n">
        <v>467.14</v>
      </c>
      <c r="D16616" s="162" t="n">
        <v>0.01574</v>
      </c>
      <c r="E16616" s="162" t="n">
        <v>14.87</v>
      </c>
    </row>
    <row r="16617">
      <c r="B16617" s="161" t="n">
        <v>34394</v>
      </c>
      <c r="C16617" s="162" t="n">
        <v>464.44</v>
      </c>
      <c r="D16617" s="162" t="n">
        <v>0.009682</v>
      </c>
      <c r="E16617" s="162" t="n">
        <v>15.83</v>
      </c>
    </row>
    <row r="16618">
      <c r="B16618" s="161" t="n">
        <v>34395</v>
      </c>
      <c r="C16618" s="162" t="n">
        <v>464.81</v>
      </c>
      <c r="D16618" s="162" t="n">
        <v>0.010212</v>
      </c>
      <c r="E16618" s="162" t="n">
        <v>16.08</v>
      </c>
    </row>
    <row r="16619">
      <c r="B16619" s="161" t="n">
        <v>34396</v>
      </c>
      <c r="C16619" s="162" t="n">
        <v>463.01</v>
      </c>
      <c r="D16619" s="162" t="n">
        <v>0.006164</v>
      </c>
      <c r="E16619" s="162" t="n">
        <v>16.36</v>
      </c>
    </row>
    <row r="16620">
      <c r="B16620" s="161" t="n">
        <v>34397</v>
      </c>
      <c r="C16620" s="162" t="n">
        <v>464.74</v>
      </c>
      <c r="D16620" s="162" t="n">
        <v>0.00974</v>
      </c>
      <c r="E16620" s="162" t="n">
        <v>16</v>
      </c>
    </row>
    <row r="16621">
      <c r="B16621" s="161" t="n">
        <v>34400</v>
      </c>
      <c r="C16621" s="162" t="n">
        <v>466.91</v>
      </c>
      <c r="D16621" s="162" t="n">
        <v>0.014169</v>
      </c>
      <c r="E16621" s="162" t="n">
        <v>14.26</v>
      </c>
    </row>
    <row r="16622">
      <c r="B16622" s="161" t="n">
        <v>34401</v>
      </c>
      <c r="C16622" s="162" t="n">
        <v>465.88</v>
      </c>
      <c r="D16622" s="162" t="n">
        <v>0.011767</v>
      </c>
      <c r="E16622" s="162" t="n">
        <v>16.23</v>
      </c>
    </row>
    <row r="16623">
      <c r="B16623" s="161" t="n">
        <v>34402</v>
      </c>
      <c r="C16623" s="162" t="n">
        <v>467.06</v>
      </c>
      <c r="D16623" s="162" t="n">
        <v>0.014099</v>
      </c>
      <c r="E16623" s="162" t="n">
        <v>14.41</v>
      </c>
    </row>
    <row r="16624">
      <c r="B16624" s="161" t="n">
        <v>34403</v>
      </c>
      <c r="C16624" s="162" t="n">
        <v>463.9</v>
      </c>
      <c r="D16624" s="162" t="n">
        <v>0.007196</v>
      </c>
      <c r="E16624" s="162" t="n">
        <v>16.55</v>
      </c>
    </row>
    <row r="16625">
      <c r="B16625" s="161" t="n">
        <v>34404</v>
      </c>
      <c r="C16625" s="162" t="n">
        <v>466.44</v>
      </c>
      <c r="D16625" s="162" t="n">
        <v>0.012504</v>
      </c>
      <c r="E16625" s="162" t="n">
        <v>14.87</v>
      </c>
    </row>
    <row r="16626">
      <c r="B16626" s="161" t="n">
        <v>34407</v>
      </c>
      <c r="C16626" s="162" t="n">
        <v>467.39</v>
      </c>
      <c r="D16626" s="162" t="n">
        <v>0.014352</v>
      </c>
      <c r="E16626" s="162" t="n">
        <v>16.61</v>
      </c>
    </row>
    <row r="16627">
      <c r="B16627" s="161" t="n">
        <v>34408</v>
      </c>
      <c r="C16627" s="162" t="n">
        <v>467.01</v>
      </c>
      <c r="D16627" s="162" t="n">
        <v>0.013396</v>
      </c>
      <c r="E16627" s="162" t="n">
        <v>14.78</v>
      </c>
    </row>
    <row r="16628">
      <c r="B16628" s="161" t="n">
        <v>34409</v>
      </c>
      <c r="C16628" s="162" t="n">
        <v>469.42</v>
      </c>
      <c r="D16628" s="162" t="n">
        <v>0.018374</v>
      </c>
      <c r="E16628" s="162" t="n">
        <v>14.51</v>
      </c>
    </row>
    <row r="16629">
      <c r="B16629" s="161" t="n">
        <v>34410</v>
      </c>
      <c r="C16629" s="162" t="n">
        <v>470.9</v>
      </c>
      <c r="D16629" s="162" t="n">
        <v>0.021322</v>
      </c>
      <c r="E16629" s="162" t="n">
        <v>12.76</v>
      </c>
    </row>
    <row r="16630">
      <c r="B16630" s="161" t="n">
        <v>34411</v>
      </c>
      <c r="C16630" s="162" t="n">
        <v>471.06</v>
      </c>
      <c r="D16630" s="162" t="n">
        <v>0.021434</v>
      </c>
      <c r="E16630" s="162" t="n">
        <v>13.32</v>
      </c>
    </row>
    <row r="16631">
      <c r="B16631" s="161" t="n">
        <v>34414</v>
      </c>
      <c r="C16631" s="162" t="n">
        <v>468.54</v>
      </c>
      <c r="D16631" s="162" t="n">
        <v>0.015844</v>
      </c>
      <c r="E16631" s="162" t="n">
        <v>14.34</v>
      </c>
    </row>
    <row r="16632">
      <c r="B16632" s="161" t="n">
        <v>34415</v>
      </c>
      <c r="C16632" s="162" t="n">
        <v>468.8</v>
      </c>
      <c r="D16632" s="162" t="n">
        <v>0.016138</v>
      </c>
      <c r="E16632" s="162" t="n">
        <v>13.39</v>
      </c>
    </row>
    <row r="16633">
      <c r="B16633" s="161" t="n">
        <v>34416</v>
      </c>
      <c r="C16633" s="162" t="n">
        <v>468.54</v>
      </c>
      <c r="D16633" s="162" t="n">
        <v>0.015337</v>
      </c>
      <c r="E16633" s="162" t="n">
        <v>12.31</v>
      </c>
    </row>
    <row r="16634">
      <c r="B16634" s="161" t="n">
        <v>34417</v>
      </c>
      <c r="C16634" s="162" t="n">
        <v>464.35</v>
      </c>
      <c r="D16634" s="162" t="n">
        <v>0.006148</v>
      </c>
      <c r="E16634" s="162" t="n">
        <v>13.43</v>
      </c>
    </row>
    <row r="16635">
      <c r="B16635" s="161" t="n">
        <v>34418</v>
      </c>
      <c r="C16635" s="162" t="n">
        <v>460.58</v>
      </c>
      <c r="D16635" s="162" t="n">
        <v>-0.002148</v>
      </c>
      <c r="E16635" s="162" t="n">
        <v>13.67</v>
      </c>
    </row>
    <row r="16636">
      <c r="B16636" s="161" t="n">
        <v>34421</v>
      </c>
      <c r="C16636" s="162" t="n">
        <v>460</v>
      </c>
      <c r="D16636" s="162" t="n">
        <v>-0.003541</v>
      </c>
      <c r="E16636" s="162" t="n">
        <v>14.9</v>
      </c>
    </row>
    <row r="16637">
      <c r="B16637" s="161" t="n">
        <v>34422</v>
      </c>
      <c r="C16637" s="162" t="n">
        <v>452.48</v>
      </c>
      <c r="D16637" s="162" t="n">
        <v>-0.020092</v>
      </c>
      <c r="E16637" s="162" t="n">
        <v>16.49</v>
      </c>
    </row>
    <row r="16638">
      <c r="B16638" s="161" t="n">
        <v>34423</v>
      </c>
      <c r="C16638" s="162" t="n">
        <v>445.55</v>
      </c>
      <c r="D16638" s="162" t="n">
        <v>-0.035505</v>
      </c>
      <c r="E16638" s="162" t="n">
        <v>18.59</v>
      </c>
    </row>
    <row r="16639">
      <c r="B16639" s="161" t="n">
        <v>34424</v>
      </c>
      <c r="C16639" s="162" t="n">
        <v>445.77</v>
      </c>
      <c r="D16639" s="162" t="n">
        <v>-0.034982</v>
      </c>
      <c r="E16639" s="162" t="n">
        <v>20.45</v>
      </c>
    </row>
    <row r="16640">
      <c r="B16640" s="161" t="n">
        <v>34428</v>
      </c>
      <c r="C16640" s="162" t="n">
        <v>438.92</v>
      </c>
      <c r="D16640" s="162" t="n">
        <v>-0.050416</v>
      </c>
      <c r="E16640" s="162" t="n">
        <v>23.87</v>
      </c>
    </row>
    <row r="16641">
      <c r="B16641" s="161" t="n">
        <v>34429</v>
      </c>
      <c r="C16641" s="162" t="n">
        <v>448.29</v>
      </c>
      <c r="D16641" s="162" t="n">
        <v>-0.029315</v>
      </c>
      <c r="E16641" s="162" t="n">
        <v>18.13</v>
      </c>
    </row>
    <row r="16642">
      <c r="B16642" s="161" t="n">
        <v>34430</v>
      </c>
      <c r="C16642" s="162" t="n">
        <v>448.05</v>
      </c>
      <c r="D16642" s="162" t="n">
        <v>-0.029874</v>
      </c>
      <c r="E16642" s="162" t="n">
        <v>17.38</v>
      </c>
    </row>
    <row r="16643">
      <c r="B16643" s="161" t="n">
        <v>34431</v>
      </c>
      <c r="C16643" s="162" t="n">
        <v>450.88</v>
      </c>
      <c r="D16643" s="162" t="n">
        <v>-0.023661</v>
      </c>
      <c r="E16643" s="162" t="n">
        <v>16.98</v>
      </c>
    </row>
    <row r="16644">
      <c r="B16644" s="161" t="n">
        <v>34432</v>
      </c>
      <c r="C16644" s="162" t="n">
        <v>447.1</v>
      </c>
      <c r="D16644" s="162" t="n">
        <v>-0.032085</v>
      </c>
      <c r="E16644" s="162" t="n">
        <v>16.92</v>
      </c>
    </row>
    <row r="16645">
      <c r="B16645" s="161" t="n">
        <v>34435</v>
      </c>
      <c r="C16645" s="162" t="n">
        <v>449.87</v>
      </c>
      <c r="D16645" s="162" t="n">
        <v>-0.025933</v>
      </c>
      <c r="E16645" s="162" t="n">
        <v>16.61</v>
      </c>
    </row>
    <row r="16646">
      <c r="B16646" s="161" t="n">
        <v>34436</v>
      </c>
      <c r="C16646" s="162" t="n">
        <v>447.57</v>
      </c>
      <c r="D16646" s="162" t="n">
        <v>-0.031012</v>
      </c>
      <c r="E16646" s="162" t="n">
        <v>16.42</v>
      </c>
    </row>
    <row r="16647">
      <c r="B16647" s="161" t="n">
        <v>34437</v>
      </c>
      <c r="C16647" s="162" t="n">
        <v>446.26</v>
      </c>
      <c r="D16647" s="162" t="n">
        <v>-0.033896</v>
      </c>
      <c r="E16647" s="162" t="n">
        <v>17.02</v>
      </c>
    </row>
    <row r="16648">
      <c r="B16648" s="161" t="n">
        <v>34438</v>
      </c>
      <c r="C16648" s="162" t="n">
        <v>446.38</v>
      </c>
      <c r="D16648" s="162" t="n">
        <v>-0.033582</v>
      </c>
      <c r="E16648" s="162" t="n">
        <v>16.27</v>
      </c>
    </row>
    <row r="16649">
      <c r="B16649" s="161" t="n">
        <v>34439</v>
      </c>
      <c r="C16649" s="162" t="n">
        <v>446.18</v>
      </c>
      <c r="D16649" s="162" t="n">
        <v>-0.033999</v>
      </c>
      <c r="E16649" s="162" t="n">
        <v>15.98</v>
      </c>
    </row>
    <row r="16650">
      <c r="B16650" s="161" t="n">
        <v>34442</v>
      </c>
      <c r="C16650" s="162" t="n">
        <v>442.46</v>
      </c>
      <c r="D16650" s="162" t="n">
        <v>-0.042335</v>
      </c>
      <c r="E16650" s="162" t="n">
        <v>17.22</v>
      </c>
    </row>
    <row r="16651">
      <c r="B16651" s="161" t="n">
        <v>34443</v>
      </c>
      <c r="C16651" s="162" t="n">
        <v>442.54</v>
      </c>
      <c r="D16651" s="162" t="n">
        <v>-0.042166</v>
      </c>
      <c r="E16651" s="162" t="n">
        <v>16.93</v>
      </c>
    </row>
    <row r="16652">
      <c r="B16652" s="161" t="n">
        <v>34444</v>
      </c>
      <c r="C16652" s="162" t="n">
        <v>441.96</v>
      </c>
      <c r="D16652" s="162" t="n">
        <v>-0.043468</v>
      </c>
      <c r="E16652" s="162" t="n">
        <v>17.01</v>
      </c>
    </row>
    <row r="16653">
      <c r="B16653" s="161" t="n">
        <v>34445</v>
      </c>
      <c r="C16653" s="162" t="n">
        <v>448.73</v>
      </c>
      <c r="D16653" s="162" t="n">
        <v>-0.028267</v>
      </c>
      <c r="E16653" s="162" t="n">
        <v>14.93</v>
      </c>
    </row>
    <row r="16654">
      <c r="B16654" s="161" t="n">
        <v>34446</v>
      </c>
      <c r="C16654" s="162" t="n">
        <v>447.63</v>
      </c>
      <c r="D16654" s="162" t="n">
        <v>-0.030716</v>
      </c>
      <c r="E16654" s="162" t="n">
        <v>14.94</v>
      </c>
    </row>
    <row r="16655">
      <c r="B16655" s="161" t="n">
        <v>34449</v>
      </c>
      <c r="C16655" s="162" t="n">
        <v>452.71</v>
      </c>
      <c r="D16655" s="162" t="n">
        <v>-0.019472</v>
      </c>
      <c r="E16655" s="162" t="n">
        <v>14.26</v>
      </c>
    </row>
    <row r="16656">
      <c r="B16656" s="161" t="n">
        <v>34450</v>
      </c>
      <c r="C16656" s="162" t="n">
        <v>451.87</v>
      </c>
      <c r="D16656" s="162" t="n">
        <v>-0.02137</v>
      </c>
      <c r="E16656" s="162" t="n">
        <v>13.8</v>
      </c>
    </row>
    <row r="16657">
      <c r="B16657" s="161" t="n">
        <v>34452</v>
      </c>
      <c r="C16657" s="162" t="n">
        <v>449.1</v>
      </c>
      <c r="D16657" s="162" t="n">
        <v>-0.027508</v>
      </c>
      <c r="E16657" s="162" t="n">
        <v>14.51</v>
      </c>
    </row>
    <row r="16658">
      <c r="B16658" s="161" t="n">
        <v>34453</v>
      </c>
      <c r="C16658" s="162" t="n">
        <v>450.91</v>
      </c>
      <c r="D16658" s="162" t="n">
        <v>-0.023504</v>
      </c>
      <c r="E16658" s="162" t="n">
        <v>13.77</v>
      </c>
    </row>
    <row r="16659">
      <c r="B16659" s="161" t="n">
        <v>34456</v>
      </c>
      <c r="C16659" s="162" t="n">
        <v>453.02</v>
      </c>
      <c r="D16659" s="162" t="n">
        <v>-0.018915</v>
      </c>
      <c r="E16659" s="162" t="n">
        <v>14.11</v>
      </c>
    </row>
    <row r="16660">
      <c r="B16660" s="161" t="n">
        <v>34457</v>
      </c>
      <c r="C16660" s="162" t="n">
        <v>453.03</v>
      </c>
      <c r="D16660" s="162" t="n">
        <v>-0.018968</v>
      </c>
      <c r="E16660" s="162" t="n">
        <v>13.81</v>
      </c>
    </row>
    <row r="16661">
      <c r="B16661" s="161" t="n">
        <v>34458</v>
      </c>
      <c r="C16661" s="162" t="n">
        <v>451.72</v>
      </c>
      <c r="D16661" s="162" t="n">
        <v>-0.021912</v>
      </c>
      <c r="E16661" s="162" t="n">
        <v>14.29</v>
      </c>
    </row>
    <row r="16662">
      <c r="B16662" s="161" t="n">
        <v>34459</v>
      </c>
      <c r="C16662" s="162" t="n">
        <v>451.38</v>
      </c>
      <c r="D16662" s="162" t="n">
        <v>-0.02271</v>
      </c>
      <c r="E16662" s="162" t="n">
        <v>14.56</v>
      </c>
    </row>
    <row r="16663">
      <c r="B16663" s="161" t="n">
        <v>34460</v>
      </c>
      <c r="C16663" s="162" t="n">
        <v>447.82</v>
      </c>
      <c r="D16663" s="162" t="n">
        <v>-0.030665</v>
      </c>
      <c r="E16663" s="162" t="n">
        <v>15.08</v>
      </c>
    </row>
    <row r="16664">
      <c r="B16664" s="161" t="n">
        <v>34463</v>
      </c>
      <c r="C16664" s="162" t="n">
        <v>442.32</v>
      </c>
      <c r="D16664" s="162" t="n">
        <v>-0.042971</v>
      </c>
      <c r="E16664" s="162" t="n">
        <v>16.16</v>
      </c>
    </row>
    <row r="16665">
      <c r="B16665" s="161" t="n">
        <v>34464</v>
      </c>
      <c r="C16665" s="162" t="n">
        <v>446.01</v>
      </c>
      <c r="D16665" s="162" t="n">
        <v>-0.034629</v>
      </c>
      <c r="E16665" s="162" t="n">
        <v>15.19</v>
      </c>
    </row>
    <row r="16666">
      <c r="B16666" s="161" t="n">
        <v>34465</v>
      </c>
      <c r="C16666" s="162" t="n">
        <v>441.49</v>
      </c>
      <c r="D16666" s="162" t="n">
        <v>-0.044742</v>
      </c>
      <c r="E16666" s="162" t="n">
        <v>15.55</v>
      </c>
    </row>
    <row r="16667">
      <c r="B16667" s="161" t="n">
        <v>34466</v>
      </c>
      <c r="C16667" s="162" t="n">
        <v>443.75</v>
      </c>
      <c r="D16667" s="162" t="n">
        <v>-0.039599</v>
      </c>
      <c r="E16667" s="162" t="n">
        <v>15.46</v>
      </c>
    </row>
    <row r="16668">
      <c r="B16668" s="161" t="n">
        <v>34467</v>
      </c>
      <c r="C16668" s="162" t="n">
        <v>444.14</v>
      </c>
      <c r="D16668" s="162" t="n">
        <v>-0.038655</v>
      </c>
      <c r="E16668" s="162" t="n">
        <v>14.54</v>
      </c>
    </row>
    <row r="16669">
      <c r="B16669" s="161" t="n">
        <v>34470</v>
      </c>
      <c r="C16669" s="162" t="n">
        <v>444.49</v>
      </c>
      <c r="D16669" s="162" t="n">
        <v>-0.037827</v>
      </c>
      <c r="E16669" s="162" t="n">
        <v>14.67</v>
      </c>
    </row>
    <row r="16670">
      <c r="B16670" s="161" t="n">
        <v>34471</v>
      </c>
      <c r="C16670" s="162" t="n">
        <v>449.37</v>
      </c>
      <c r="D16670" s="162" t="n">
        <v>-0.0269</v>
      </c>
      <c r="E16670" s="162" t="n">
        <v>14.08</v>
      </c>
    </row>
    <row r="16671">
      <c r="B16671" s="161" t="n">
        <v>34472</v>
      </c>
      <c r="C16671" s="162" t="n">
        <v>453.69</v>
      </c>
      <c r="D16671" s="162" t="n">
        <v>-0.01738</v>
      </c>
      <c r="E16671" s="162" t="n">
        <v>12.55</v>
      </c>
    </row>
    <row r="16672">
      <c r="B16672" s="161" t="n">
        <v>34473</v>
      </c>
      <c r="C16672" s="162" t="n">
        <v>456.48</v>
      </c>
      <c r="D16672" s="162" t="n">
        <v>-0.011335</v>
      </c>
      <c r="E16672" s="162" t="n">
        <v>12.33</v>
      </c>
    </row>
    <row r="16673">
      <c r="B16673" s="161" t="n">
        <v>34474</v>
      </c>
      <c r="C16673" s="162" t="n">
        <v>454.92</v>
      </c>
      <c r="D16673" s="162" t="n">
        <v>-0.014832</v>
      </c>
      <c r="E16673" s="162" t="n">
        <v>12.79</v>
      </c>
    </row>
    <row r="16674">
      <c r="B16674" s="161" t="n">
        <v>34477</v>
      </c>
      <c r="C16674" s="162" t="n">
        <v>453.2</v>
      </c>
      <c r="D16674" s="162" t="n">
        <v>-0.018669</v>
      </c>
      <c r="E16674" s="162" t="n">
        <v>13.49</v>
      </c>
    </row>
    <row r="16675">
      <c r="B16675" s="161" t="n">
        <v>34478</v>
      </c>
      <c r="C16675" s="162" t="n">
        <v>454.81</v>
      </c>
      <c r="D16675" s="162" t="n">
        <v>-0.015167</v>
      </c>
      <c r="E16675" s="162" t="n">
        <v>12.73</v>
      </c>
    </row>
    <row r="16676">
      <c r="B16676" s="161" t="n">
        <v>34479</v>
      </c>
      <c r="C16676" s="162" t="n">
        <v>456.34</v>
      </c>
      <c r="D16676" s="162" t="n">
        <v>-0.011884</v>
      </c>
      <c r="E16676" s="162" t="n">
        <v>12.43</v>
      </c>
    </row>
    <row r="16677">
      <c r="B16677" s="161" t="n">
        <v>34480</v>
      </c>
      <c r="C16677" s="162" t="n">
        <v>457.06</v>
      </c>
      <c r="D16677" s="162" t="n">
        <v>-0.010379</v>
      </c>
      <c r="E16677" s="162" t="n">
        <v>12.5</v>
      </c>
    </row>
    <row r="16678">
      <c r="B16678" s="161" t="n">
        <v>34481</v>
      </c>
      <c r="C16678" s="162" t="n">
        <v>457.33</v>
      </c>
      <c r="D16678" s="162" t="n">
        <v>-0.009879000000000001</v>
      </c>
      <c r="E16678" s="162" t="n">
        <v>12.49</v>
      </c>
    </row>
    <row r="16679">
      <c r="B16679" s="161" t="n">
        <v>34485</v>
      </c>
      <c r="C16679" s="162" t="n">
        <v>456.5</v>
      </c>
      <c r="D16679" s="162" t="n">
        <v>-0.011764</v>
      </c>
      <c r="E16679" s="162" t="n">
        <v>13.03</v>
      </c>
    </row>
    <row r="16680">
      <c r="B16680" s="161" t="n">
        <v>34486</v>
      </c>
      <c r="C16680" s="162" t="n">
        <v>457.63</v>
      </c>
      <c r="D16680" s="162" t="n">
        <v>-0.009348</v>
      </c>
      <c r="E16680" s="162" t="n">
        <v>12.72</v>
      </c>
    </row>
    <row r="16681">
      <c r="B16681" s="161" t="n">
        <v>34487</v>
      </c>
      <c r="C16681" s="162" t="n">
        <v>457.65</v>
      </c>
      <c r="D16681" s="162" t="n">
        <v>-0.009353999999999999</v>
      </c>
      <c r="E16681" s="162" t="n">
        <v>12.73</v>
      </c>
    </row>
    <row r="16682">
      <c r="B16682" s="161" t="n">
        <v>34488</v>
      </c>
      <c r="C16682" s="162" t="n">
        <v>460.13</v>
      </c>
      <c r="D16682" s="162" t="n">
        <v>-0.003994</v>
      </c>
      <c r="E16682" s="162" t="n">
        <v>12.19</v>
      </c>
    </row>
    <row r="16683">
      <c r="B16683" s="161" t="n">
        <v>34491</v>
      </c>
      <c r="C16683" s="162" t="n">
        <v>458.88</v>
      </c>
      <c r="D16683" s="162" t="n">
        <v>-0.00674</v>
      </c>
      <c r="E16683" s="162" t="n">
        <v>13.03</v>
      </c>
    </row>
    <row r="16684">
      <c r="B16684" s="161" t="n">
        <v>34492</v>
      </c>
      <c r="C16684" s="162" t="n">
        <v>458.21</v>
      </c>
      <c r="D16684" s="162" t="n">
        <v>-0.008224</v>
      </c>
      <c r="E16684" s="162" t="n">
        <v>13.05</v>
      </c>
    </row>
    <row r="16685">
      <c r="B16685" s="161" t="n">
        <v>34493</v>
      </c>
      <c r="C16685" s="162" t="n">
        <v>457.06</v>
      </c>
      <c r="D16685" s="162" t="n">
        <v>-0.010756</v>
      </c>
      <c r="E16685" s="162" t="n">
        <v>13.32</v>
      </c>
    </row>
    <row r="16686">
      <c r="B16686" s="161" t="n">
        <v>34494</v>
      </c>
      <c r="C16686" s="162" t="n">
        <v>457.86</v>
      </c>
      <c r="D16686" s="162" t="n">
        <v>-0.008987</v>
      </c>
      <c r="E16686" s="162" t="n">
        <v>13.21</v>
      </c>
    </row>
    <row r="16687">
      <c r="B16687" s="161" t="n">
        <v>34495</v>
      </c>
      <c r="C16687" s="162" t="n">
        <v>458.67</v>
      </c>
      <c r="D16687" s="162" t="n">
        <v>-0.007204</v>
      </c>
      <c r="E16687" s="162" t="n">
        <v>12.69</v>
      </c>
    </row>
    <row r="16688">
      <c r="B16688" s="161" t="n">
        <v>34498</v>
      </c>
      <c r="C16688" s="162" t="n">
        <v>459.1</v>
      </c>
      <c r="D16688" s="162" t="n">
        <v>-0.006246</v>
      </c>
      <c r="E16688" s="162" t="n">
        <v>11.92</v>
      </c>
    </row>
    <row r="16689">
      <c r="B16689" s="161" t="n">
        <v>34499</v>
      </c>
      <c r="C16689" s="162" t="n">
        <v>462.37</v>
      </c>
      <c r="D16689" s="162" t="n">
        <v>0.0008319999999999999</v>
      </c>
      <c r="E16689" s="162" t="n">
        <v>11.6</v>
      </c>
    </row>
    <row r="16690">
      <c r="B16690" s="161" t="n">
        <v>34500</v>
      </c>
      <c r="C16690" s="162" t="n">
        <v>460.61</v>
      </c>
      <c r="D16690" s="162" t="n">
        <v>-0.002968</v>
      </c>
      <c r="E16690" s="162" t="n">
        <v>11.52</v>
      </c>
    </row>
    <row r="16691">
      <c r="B16691" s="161" t="n">
        <v>34501</v>
      </c>
      <c r="C16691" s="162" t="n">
        <v>461.93</v>
      </c>
      <c r="D16691" s="162" t="n">
        <v>-8.899999999999999e-05</v>
      </c>
      <c r="E16691" s="162" t="n">
        <v>11.22</v>
      </c>
    </row>
    <row r="16692">
      <c r="B16692" s="161" t="n">
        <v>34502</v>
      </c>
      <c r="C16692" s="162" t="n">
        <v>458.45</v>
      </c>
      <c r="D16692" s="162" t="n">
        <v>-0.0076</v>
      </c>
      <c r="E16692" s="162" t="n">
        <v>12.31</v>
      </c>
    </row>
    <row r="16693">
      <c r="B16693" s="161" t="n">
        <v>34505</v>
      </c>
      <c r="C16693" s="162" t="n">
        <v>455.48</v>
      </c>
      <c r="D16693" s="162" t="n">
        <v>-0.014036</v>
      </c>
      <c r="E16693" s="162" t="n">
        <v>13.96</v>
      </c>
    </row>
    <row r="16694">
      <c r="B16694" s="161" t="n">
        <v>34506</v>
      </c>
      <c r="C16694" s="162" t="n">
        <v>451.34</v>
      </c>
      <c r="D16694" s="162" t="n">
        <v>-0.023059</v>
      </c>
      <c r="E16694" s="162" t="n">
        <v>14.7</v>
      </c>
    </row>
    <row r="16695">
      <c r="B16695" s="161" t="n">
        <v>34507</v>
      </c>
      <c r="C16695" s="162" t="n">
        <v>453.09</v>
      </c>
      <c r="D16695" s="162" t="n">
        <v>-0.01913</v>
      </c>
      <c r="E16695" s="162" t="n">
        <v>14.02</v>
      </c>
    </row>
    <row r="16696">
      <c r="B16696" s="161" t="n">
        <v>34508</v>
      </c>
      <c r="C16696" s="162" t="n">
        <v>449.63</v>
      </c>
      <c r="D16696" s="162" t="n">
        <v>-0.02672</v>
      </c>
      <c r="E16696" s="162" t="n">
        <v>14.12</v>
      </c>
    </row>
    <row r="16697">
      <c r="B16697" s="161" t="n">
        <v>34509</v>
      </c>
      <c r="C16697" s="162" t="n">
        <v>442.8</v>
      </c>
      <c r="D16697" s="162" t="n">
        <v>-0.041868</v>
      </c>
      <c r="E16697" s="162" t="n">
        <v>16.72</v>
      </c>
    </row>
    <row r="16698">
      <c r="B16698" s="161" t="n">
        <v>34512</v>
      </c>
      <c r="C16698" s="162" t="n">
        <v>447.31</v>
      </c>
      <c r="D16698" s="162" t="n">
        <v>-0.031578</v>
      </c>
      <c r="E16698" s="162" t="n">
        <v>15.53</v>
      </c>
    </row>
    <row r="16699">
      <c r="B16699" s="161" t="n">
        <v>34513</v>
      </c>
      <c r="C16699" s="162" t="n">
        <v>446.07</v>
      </c>
      <c r="D16699" s="162" t="n">
        <v>-0.034181</v>
      </c>
      <c r="E16699" s="162" t="n">
        <v>15.04</v>
      </c>
    </row>
    <row r="16700">
      <c r="B16700" s="161" t="n">
        <v>34514</v>
      </c>
      <c r="C16700" s="162" t="n">
        <v>447.63</v>
      </c>
      <c r="D16700" s="162" t="n">
        <v>-0.030557</v>
      </c>
      <c r="E16700" s="162" t="n">
        <v>14.42</v>
      </c>
    </row>
    <row r="16701">
      <c r="B16701" s="161" t="n">
        <v>34515</v>
      </c>
      <c r="C16701" s="162" t="n">
        <v>444.27</v>
      </c>
      <c r="D16701" s="162" t="n">
        <v>-0.037903</v>
      </c>
      <c r="E16701" s="162" t="n">
        <v>14.97</v>
      </c>
    </row>
    <row r="16702">
      <c r="B16702" s="161" t="n">
        <v>34516</v>
      </c>
      <c r="C16702" s="162" t="n">
        <v>446.2</v>
      </c>
      <c r="D16702" s="162" t="n">
        <v>-0.033425</v>
      </c>
      <c r="E16702" s="162" t="n">
        <v>14.36</v>
      </c>
    </row>
    <row r="16703">
      <c r="B16703" s="161" t="n">
        <v>34520</v>
      </c>
      <c r="C16703" s="162" t="n">
        <v>446.37</v>
      </c>
      <c r="D16703" s="162" t="n">
        <v>-0.032909</v>
      </c>
      <c r="E16703" s="162" t="n">
        <v>14.92</v>
      </c>
    </row>
    <row r="16704">
      <c r="B16704" s="161" t="n">
        <v>34521</v>
      </c>
      <c r="C16704" s="162" t="n">
        <v>446.13</v>
      </c>
      <c r="D16704" s="162" t="n">
        <v>-0.03335</v>
      </c>
      <c r="E16704" s="162" t="n">
        <v>14.7</v>
      </c>
    </row>
    <row r="16705">
      <c r="B16705" s="161" t="n">
        <v>34522</v>
      </c>
      <c r="C16705" s="162" t="n">
        <v>448.38</v>
      </c>
      <c r="D16705" s="162" t="n">
        <v>-0.02827</v>
      </c>
      <c r="E16705" s="162" t="n">
        <v>14.01</v>
      </c>
    </row>
    <row r="16706">
      <c r="B16706" s="161" t="n">
        <v>34523</v>
      </c>
      <c r="C16706" s="162" t="n">
        <v>449.55</v>
      </c>
      <c r="D16706" s="162" t="n">
        <v>-0.025592</v>
      </c>
      <c r="E16706" s="162" t="n">
        <v>13.26</v>
      </c>
    </row>
    <row r="16707">
      <c r="B16707" s="161" t="n">
        <v>34526</v>
      </c>
      <c r="C16707" s="162" t="n">
        <v>448.06</v>
      </c>
      <c r="D16707" s="162" t="n">
        <v>-0.028807</v>
      </c>
      <c r="E16707" s="162" t="n">
        <v>13.83</v>
      </c>
    </row>
    <row r="16708">
      <c r="B16708" s="161" t="n">
        <v>34527</v>
      </c>
      <c r="C16708" s="162" t="n">
        <v>447.95</v>
      </c>
      <c r="D16708" s="162" t="n">
        <v>-0.028948</v>
      </c>
      <c r="E16708" s="162" t="n">
        <v>13.4</v>
      </c>
    </row>
    <row r="16709">
      <c r="B16709" s="161" t="n">
        <v>34528</v>
      </c>
      <c r="C16709" s="162" t="n">
        <v>448.73</v>
      </c>
      <c r="D16709" s="162" t="n">
        <v>-0.027066</v>
      </c>
      <c r="E16709" s="162" t="n">
        <v>12.42</v>
      </c>
    </row>
    <row r="16710">
      <c r="B16710" s="161" t="n">
        <v>34529</v>
      </c>
      <c r="C16710" s="162" t="n">
        <v>453.41</v>
      </c>
      <c r="D16710" s="162" t="n">
        <v>-0.016603</v>
      </c>
      <c r="E16710" s="162" t="n">
        <v>11.64</v>
      </c>
    </row>
    <row r="16711">
      <c r="B16711" s="161" t="n">
        <v>34530</v>
      </c>
      <c r="C16711" s="162" t="n">
        <v>454.16</v>
      </c>
      <c r="D16711" s="162" t="n">
        <v>-0.014885</v>
      </c>
      <c r="E16711" s="162" t="n">
        <v>11.28</v>
      </c>
    </row>
    <row r="16712">
      <c r="B16712" s="161" t="n">
        <v>34533</v>
      </c>
      <c r="C16712" s="162" t="n">
        <v>455.22</v>
      </c>
      <c r="D16712" s="162" t="n">
        <v>-0.012514</v>
      </c>
      <c r="E16712" s="162" t="n">
        <v>11.44</v>
      </c>
    </row>
    <row r="16713">
      <c r="B16713" s="161" t="n">
        <v>34534</v>
      </c>
      <c r="C16713" s="162" t="n">
        <v>453.86</v>
      </c>
      <c r="D16713" s="162" t="n">
        <v>-0.015425</v>
      </c>
      <c r="E16713" s="162" t="n">
        <v>11.65</v>
      </c>
    </row>
    <row r="16714">
      <c r="B16714" s="161" t="n">
        <v>34535</v>
      </c>
      <c r="C16714" s="162" t="n">
        <v>451.6</v>
      </c>
      <c r="D16714" s="162" t="n">
        <v>-0.020312</v>
      </c>
      <c r="E16714" s="162" t="n">
        <v>11.7</v>
      </c>
    </row>
    <row r="16715">
      <c r="B16715" s="161" t="n">
        <v>34536</v>
      </c>
      <c r="C16715" s="162" t="n">
        <v>452.61</v>
      </c>
      <c r="D16715" s="162" t="n">
        <v>-0.017984</v>
      </c>
      <c r="E16715" s="162" t="n">
        <v>11.65</v>
      </c>
    </row>
    <row r="16716">
      <c r="B16716" s="161" t="n">
        <v>34537</v>
      </c>
      <c r="C16716" s="162" t="n">
        <v>453.11</v>
      </c>
      <c r="D16716" s="162" t="n">
        <v>-0.016798</v>
      </c>
      <c r="E16716" s="162" t="n">
        <v>11.22</v>
      </c>
    </row>
    <row r="16717">
      <c r="B16717" s="161" t="n">
        <v>34540</v>
      </c>
      <c r="C16717" s="162" t="n">
        <v>454.25</v>
      </c>
      <c r="D16717" s="162" t="n">
        <v>-0.014231</v>
      </c>
      <c r="E16717" s="162" t="n">
        <v>11.46</v>
      </c>
    </row>
    <row r="16718">
      <c r="B16718" s="161" t="n">
        <v>34541</v>
      </c>
      <c r="C16718" s="162" t="n">
        <v>453.36</v>
      </c>
      <c r="D16718" s="162" t="n">
        <v>-0.016117</v>
      </c>
      <c r="E16718" s="162" t="n">
        <v>11.66</v>
      </c>
    </row>
    <row r="16719">
      <c r="B16719" s="161" t="n">
        <v>34542</v>
      </c>
      <c r="C16719" s="162" t="n">
        <v>452.57</v>
      </c>
      <c r="D16719" s="162" t="n">
        <v>-0.017771</v>
      </c>
      <c r="E16719" s="162" t="n">
        <v>11.93</v>
      </c>
    </row>
    <row r="16720">
      <c r="B16720" s="161" t="n">
        <v>34543</v>
      </c>
      <c r="C16720" s="162" t="n">
        <v>454.23</v>
      </c>
      <c r="D16720" s="162" t="n">
        <v>-0.014035</v>
      </c>
      <c r="E16720" s="162" t="n">
        <v>12.03</v>
      </c>
    </row>
    <row r="16721">
      <c r="B16721" s="161" t="n">
        <v>34544</v>
      </c>
      <c r="C16721" s="162" t="n">
        <v>458.26</v>
      </c>
      <c r="D16721" s="162" t="n">
        <v>-0.005167</v>
      </c>
      <c r="E16721" s="162" t="n">
        <v>11.13</v>
      </c>
    </row>
    <row r="16722">
      <c r="B16722" s="161" t="n">
        <v>34547</v>
      </c>
      <c r="C16722" s="162" t="n">
        <v>461.01</v>
      </c>
      <c r="D16722" s="162" t="n">
        <v>0.000879</v>
      </c>
      <c r="E16722" s="162" t="n">
        <v>11.17</v>
      </c>
    </row>
    <row r="16723">
      <c r="B16723" s="161" t="n">
        <v>34548</v>
      </c>
      <c r="C16723" s="162" t="n">
        <v>460.56</v>
      </c>
      <c r="D16723" s="162" t="n">
        <v>0</v>
      </c>
      <c r="E16723" s="162" t="n">
        <v>11.27</v>
      </c>
    </row>
    <row r="16724">
      <c r="B16724" s="161" t="n">
        <v>34549</v>
      </c>
      <c r="C16724" s="162" t="n">
        <v>461.45</v>
      </c>
      <c r="D16724" s="162" t="n">
        <v>0.002006</v>
      </c>
      <c r="E16724" s="162" t="n">
        <v>11.35</v>
      </c>
    </row>
    <row r="16725">
      <c r="B16725" s="161" t="n">
        <v>34550</v>
      </c>
      <c r="C16725" s="162" t="n">
        <v>458.4</v>
      </c>
      <c r="D16725" s="162" t="n">
        <v>-0.00454</v>
      </c>
      <c r="E16725" s="162" t="n">
        <v>12.18</v>
      </c>
    </row>
    <row r="16726">
      <c r="B16726" s="161" t="n">
        <v>34551</v>
      </c>
      <c r="C16726" s="162" t="n">
        <v>457.09</v>
      </c>
      <c r="D16726" s="162" t="n">
        <v>-0.007305</v>
      </c>
      <c r="E16726" s="162" t="n">
        <v>12.34</v>
      </c>
    </row>
    <row r="16727">
      <c r="B16727" s="161" t="n">
        <v>34554</v>
      </c>
      <c r="C16727" s="162" t="n">
        <v>457.89</v>
      </c>
      <c r="D16727" s="162" t="n">
        <v>-0.005475</v>
      </c>
      <c r="E16727" s="162" t="n">
        <v>12.41</v>
      </c>
    </row>
    <row r="16728">
      <c r="B16728" s="161" t="n">
        <v>34555</v>
      </c>
      <c r="C16728" s="162" t="n">
        <v>457.93</v>
      </c>
      <c r="D16728" s="162" t="n">
        <v>-0.005329</v>
      </c>
      <c r="E16728" s="162" t="n">
        <v>12.54</v>
      </c>
    </row>
    <row r="16729">
      <c r="B16729" s="161" t="n">
        <v>34556</v>
      </c>
      <c r="C16729" s="162" t="n">
        <v>460.3</v>
      </c>
      <c r="D16729" s="162" t="n">
        <v>-0.000125</v>
      </c>
      <c r="E16729" s="162" t="n">
        <v>11.91</v>
      </c>
    </row>
    <row r="16730">
      <c r="B16730" s="161" t="n">
        <v>34557</v>
      </c>
      <c r="C16730" s="162" t="n">
        <v>458.88</v>
      </c>
      <c r="D16730" s="162" t="n">
        <v>-0.003156</v>
      </c>
      <c r="E16730" s="162" t="n">
        <v>12.13</v>
      </c>
    </row>
    <row r="16731">
      <c r="B16731" s="161" t="n">
        <v>34558</v>
      </c>
      <c r="C16731" s="162" t="n">
        <v>461.94</v>
      </c>
      <c r="D16731" s="162" t="n">
        <v>0.003519</v>
      </c>
      <c r="E16731" s="162" t="n">
        <v>11.09</v>
      </c>
    </row>
    <row r="16732">
      <c r="B16732" s="161" t="n">
        <v>34561</v>
      </c>
      <c r="C16732" s="162" t="n">
        <v>461.23</v>
      </c>
      <c r="D16732" s="162" t="n">
        <v>0.002052</v>
      </c>
      <c r="E16732" s="162" t="n">
        <v>12.06</v>
      </c>
    </row>
    <row r="16733">
      <c r="B16733" s="161" t="n">
        <v>34562</v>
      </c>
      <c r="C16733" s="162" t="n">
        <v>465.01</v>
      </c>
      <c r="D16733" s="162" t="n">
        <v>0.010245</v>
      </c>
      <c r="E16733" s="162" t="n">
        <v>11.39</v>
      </c>
    </row>
    <row r="16734">
      <c r="B16734" s="161" t="n">
        <v>34563</v>
      </c>
      <c r="C16734" s="162" t="n">
        <v>465.17</v>
      </c>
      <c r="D16734" s="162" t="n">
        <v>0.010631</v>
      </c>
      <c r="E16734" s="162" t="n">
        <v>11.54</v>
      </c>
    </row>
    <row r="16735">
      <c r="B16735" s="161" t="n">
        <v>34564</v>
      </c>
      <c r="C16735" s="162" t="n">
        <v>463.17</v>
      </c>
      <c r="D16735" s="162" t="n">
        <v>0.00638</v>
      </c>
      <c r="E16735" s="162" t="n">
        <v>12.07</v>
      </c>
    </row>
    <row r="16736">
      <c r="B16736" s="161" t="n">
        <v>34565</v>
      </c>
      <c r="C16736" s="162" t="n">
        <v>463.68</v>
      </c>
      <c r="D16736" s="162" t="n">
        <v>0.007473</v>
      </c>
      <c r="E16736" s="162" t="n">
        <v>12.83</v>
      </c>
    </row>
    <row r="16737">
      <c r="B16737" s="161" t="n">
        <v>34568</v>
      </c>
      <c r="C16737" s="162" t="n">
        <v>462.32</v>
      </c>
      <c r="D16737" s="162" t="n">
        <v>0.004483</v>
      </c>
      <c r="E16737" s="162" t="n">
        <v>12.62</v>
      </c>
    </row>
    <row r="16738">
      <c r="B16738" s="161" t="n">
        <v>34569</v>
      </c>
      <c r="C16738" s="162" t="n">
        <v>464.51</v>
      </c>
      <c r="D16738" s="162" t="n">
        <v>0.009155</v>
      </c>
      <c r="E16738" s="162" t="n">
        <v>11.75</v>
      </c>
    </row>
    <row r="16739">
      <c r="B16739" s="161" t="n">
        <v>34570</v>
      </c>
      <c r="C16739" s="162" t="n">
        <v>469.03</v>
      </c>
      <c r="D16739" s="162" t="n">
        <v>0.018743</v>
      </c>
      <c r="E16739" s="162" t="n">
        <v>11.57</v>
      </c>
    </row>
    <row r="16740">
      <c r="B16740" s="161" t="n">
        <v>34571</v>
      </c>
      <c r="C16740" s="162" t="n">
        <v>468.08</v>
      </c>
      <c r="D16740" s="162" t="n">
        <v>0.016632</v>
      </c>
      <c r="E16740" s="162" t="n">
        <v>12.02</v>
      </c>
    </row>
    <row r="16741">
      <c r="B16741" s="161" t="n">
        <v>34572</v>
      </c>
      <c r="C16741" s="162" t="n">
        <v>473.8</v>
      </c>
      <c r="D16741" s="162" t="n">
        <v>0.028668</v>
      </c>
      <c r="E16741" s="162" t="n">
        <v>12.19</v>
      </c>
    </row>
    <row r="16742">
      <c r="B16742" s="161" t="n">
        <v>34575</v>
      </c>
      <c r="C16742" s="162" t="n">
        <v>474.59</v>
      </c>
      <c r="D16742" s="162" t="n">
        <v>0.030204</v>
      </c>
      <c r="E16742" s="162" t="n">
        <v>11.82</v>
      </c>
    </row>
    <row r="16743">
      <c r="B16743" s="161" t="n">
        <v>34576</v>
      </c>
      <c r="C16743" s="162" t="n">
        <v>476.07</v>
      </c>
      <c r="D16743" s="162" t="n">
        <v>0.033202</v>
      </c>
      <c r="E16743" s="162" t="n">
        <v>11.23</v>
      </c>
    </row>
    <row r="16744">
      <c r="B16744" s="161" t="n">
        <v>34577</v>
      </c>
      <c r="C16744" s="162" t="n">
        <v>475.49</v>
      </c>
      <c r="D16744" s="162" t="n">
        <v>0.031855</v>
      </c>
      <c r="E16744" s="162" t="n">
        <v>11.97</v>
      </c>
    </row>
    <row r="16745">
      <c r="B16745" s="161" t="n">
        <v>34578</v>
      </c>
      <c r="C16745" s="162" t="n">
        <v>473.17</v>
      </c>
      <c r="D16745" s="162" t="n">
        <v>0.026895</v>
      </c>
      <c r="E16745" s="162" t="n">
        <v>11.86</v>
      </c>
    </row>
    <row r="16746">
      <c r="B16746" s="161" t="n">
        <v>34579</v>
      </c>
      <c r="C16746" s="162" t="n">
        <v>470.99</v>
      </c>
      <c r="D16746" s="162" t="n">
        <v>0.02221</v>
      </c>
      <c r="E16746" s="162" t="n">
        <v>11.4</v>
      </c>
    </row>
    <row r="16747">
      <c r="B16747" s="161" t="n">
        <v>34583</v>
      </c>
      <c r="C16747" s="162" t="n">
        <v>471.86</v>
      </c>
      <c r="D16747" s="162" t="n">
        <v>0.023966</v>
      </c>
      <c r="E16747" s="162" t="n">
        <v>11.69</v>
      </c>
    </row>
    <row r="16748">
      <c r="B16748" s="161" t="n">
        <v>34584</v>
      </c>
      <c r="C16748" s="162" t="n">
        <v>470.96</v>
      </c>
      <c r="D16748" s="162" t="n">
        <v>0.021966</v>
      </c>
      <c r="E16748" s="162" t="n">
        <v>11.81</v>
      </c>
    </row>
    <row r="16749">
      <c r="B16749" s="161" t="n">
        <v>34585</v>
      </c>
      <c r="C16749" s="162" t="n">
        <v>473.14</v>
      </c>
      <c r="D16749" s="162" t="n">
        <v>0.026432</v>
      </c>
      <c r="E16749" s="162" t="n">
        <v>11.86</v>
      </c>
    </row>
    <row r="16750">
      <c r="B16750" s="161" t="n">
        <v>34586</v>
      </c>
      <c r="C16750" s="162" t="n">
        <v>468.18</v>
      </c>
      <c r="D16750" s="162" t="n">
        <v>0.015816</v>
      </c>
      <c r="E16750" s="162" t="n">
        <v>13.12</v>
      </c>
    </row>
    <row r="16751">
      <c r="B16751" s="161" t="n">
        <v>34589</v>
      </c>
      <c r="C16751" s="162" t="n">
        <v>466.21</v>
      </c>
      <c r="D16751" s="162" t="n">
        <v>0.011557</v>
      </c>
      <c r="E16751" s="162" t="n">
        <v>14.01</v>
      </c>
    </row>
    <row r="16752">
      <c r="B16752" s="161" t="n">
        <v>34590</v>
      </c>
      <c r="C16752" s="162" t="n">
        <v>467.51</v>
      </c>
      <c r="D16752" s="162" t="n">
        <v>0.014294</v>
      </c>
      <c r="E16752" s="162" t="n">
        <v>13.77</v>
      </c>
    </row>
    <row r="16753">
      <c r="B16753" s="161" t="n">
        <v>34591</v>
      </c>
      <c r="C16753" s="162" t="n">
        <v>468.8</v>
      </c>
      <c r="D16753" s="162" t="n">
        <v>0.016974</v>
      </c>
      <c r="E16753" s="162" t="n">
        <v>13.09</v>
      </c>
    </row>
    <row r="16754">
      <c r="B16754" s="161" t="n">
        <v>34592</v>
      </c>
      <c r="C16754" s="162" t="n">
        <v>474.81</v>
      </c>
      <c r="D16754" s="162" t="n">
        <v>0.029572</v>
      </c>
      <c r="E16754" s="162" t="n">
        <v>11.88</v>
      </c>
    </row>
    <row r="16755">
      <c r="B16755" s="161" t="n">
        <v>34593</v>
      </c>
      <c r="C16755" s="162" t="n">
        <v>471.19</v>
      </c>
      <c r="D16755" s="162" t="n">
        <v>0.021817</v>
      </c>
      <c r="E16755" s="162" t="n">
        <v>12.8</v>
      </c>
    </row>
    <row r="16756">
      <c r="B16756" s="161" t="n">
        <v>34596</v>
      </c>
      <c r="C16756" s="162" t="n">
        <v>470.85</v>
      </c>
      <c r="D16756" s="162" t="n">
        <v>0.021012</v>
      </c>
      <c r="E16756" s="162" t="n">
        <v>13.06</v>
      </c>
    </row>
    <row r="16757">
      <c r="B16757" s="161" t="n">
        <v>34597</v>
      </c>
      <c r="C16757" s="162" t="n">
        <v>463.36</v>
      </c>
      <c r="D16757" s="162" t="n">
        <v>0.004993</v>
      </c>
      <c r="E16757" s="162" t="n">
        <v>14.45</v>
      </c>
    </row>
    <row r="16758">
      <c r="B16758" s="161" t="n">
        <v>34598</v>
      </c>
      <c r="C16758" s="162" t="n">
        <v>461.46</v>
      </c>
      <c r="D16758" s="162" t="n">
        <v>0.000938</v>
      </c>
      <c r="E16758" s="162" t="n">
        <v>14.49</v>
      </c>
    </row>
    <row r="16759">
      <c r="B16759" s="161" t="n">
        <v>34599</v>
      </c>
      <c r="C16759" s="162" t="n">
        <v>461.27</v>
      </c>
      <c r="D16759" s="162" t="n">
        <v>0.000586</v>
      </c>
      <c r="E16759" s="162" t="n">
        <v>13.89</v>
      </c>
    </row>
    <row r="16760">
      <c r="B16760" s="161" t="n">
        <v>34600</v>
      </c>
      <c r="C16760" s="162" t="n">
        <v>459.67</v>
      </c>
      <c r="D16760" s="162" t="n">
        <v>-0.002817</v>
      </c>
      <c r="E16760" s="162" t="n">
        <v>14.53</v>
      </c>
    </row>
    <row r="16761">
      <c r="B16761" s="161" t="n">
        <v>34603</v>
      </c>
      <c r="C16761" s="162" t="n">
        <v>460.82</v>
      </c>
      <c r="D16761" s="162" t="n">
        <v>-0.000282</v>
      </c>
      <c r="E16761" s="162" t="n">
        <v>14.56</v>
      </c>
    </row>
    <row r="16762">
      <c r="B16762" s="161" t="n">
        <v>34604</v>
      </c>
      <c r="C16762" s="162" t="n">
        <v>462.05</v>
      </c>
      <c r="D16762" s="162" t="n">
        <v>0.002404</v>
      </c>
      <c r="E16762" s="162" t="n">
        <v>14.13</v>
      </c>
    </row>
    <row r="16763">
      <c r="B16763" s="161" t="n">
        <v>34605</v>
      </c>
      <c r="C16763" s="162" t="n">
        <v>464.84</v>
      </c>
      <c r="D16763" s="162" t="n">
        <v>0.008433</v>
      </c>
      <c r="E16763" s="162" t="n">
        <v>13.25</v>
      </c>
    </row>
    <row r="16764">
      <c r="B16764" s="161" t="n">
        <v>34606</v>
      </c>
      <c r="C16764" s="162" t="n">
        <v>462.24</v>
      </c>
      <c r="D16764" s="162" t="n">
        <v>0.002833</v>
      </c>
      <c r="E16764" s="162" t="n">
        <v>13.97</v>
      </c>
    </row>
    <row r="16765">
      <c r="B16765" s="161" t="n">
        <v>34607</v>
      </c>
      <c r="C16765" s="162" t="n">
        <v>462.69</v>
      </c>
      <c r="D16765" s="162" t="n">
        <v>0.003797</v>
      </c>
      <c r="E16765" s="162" t="n">
        <v>14.28</v>
      </c>
    </row>
    <row r="16766">
      <c r="B16766" s="161" t="n">
        <v>34610</v>
      </c>
      <c r="C16766" s="162" t="n">
        <v>461.74</v>
      </c>
      <c r="D16766" s="162" t="n">
        <v>0.001759</v>
      </c>
      <c r="E16766" s="162" t="n">
        <v>15.44</v>
      </c>
    </row>
    <row r="16767">
      <c r="B16767" s="161" t="n">
        <v>34611</v>
      </c>
      <c r="C16767" s="162" t="n">
        <v>454.59</v>
      </c>
      <c r="D16767" s="162" t="n">
        <v>-0.013719</v>
      </c>
      <c r="E16767" s="162" t="n">
        <v>16.66</v>
      </c>
    </row>
    <row r="16768">
      <c r="B16768" s="161" t="n">
        <v>34612</v>
      </c>
      <c r="C16768" s="162" t="n">
        <v>453.52</v>
      </c>
      <c r="D16768" s="162" t="n">
        <v>-0.015942</v>
      </c>
      <c r="E16768" s="162" t="n">
        <v>15.92</v>
      </c>
    </row>
    <row r="16769">
      <c r="B16769" s="161" t="n">
        <v>34613</v>
      </c>
      <c r="C16769" s="162" t="n">
        <v>452.36</v>
      </c>
      <c r="D16769" s="162" t="n">
        <v>-0.018363</v>
      </c>
      <c r="E16769" s="162" t="n">
        <v>16.24</v>
      </c>
    </row>
    <row r="16770">
      <c r="B16770" s="161" t="n">
        <v>34614</v>
      </c>
      <c r="C16770" s="162" t="n">
        <v>455.1</v>
      </c>
      <c r="D16770" s="162" t="n">
        <v>-0.012191</v>
      </c>
      <c r="E16770" s="162" t="n">
        <v>14.92</v>
      </c>
    </row>
    <row r="16771">
      <c r="B16771" s="161" t="n">
        <v>34617</v>
      </c>
      <c r="C16771" s="162" t="n">
        <v>459.04</v>
      </c>
      <c r="D16771" s="162" t="n">
        <v>-0.00348</v>
      </c>
      <c r="E16771" s="162" t="n">
        <v>14.72</v>
      </c>
    </row>
    <row r="16772">
      <c r="B16772" s="161" t="n">
        <v>34618</v>
      </c>
      <c r="C16772" s="162" t="n">
        <v>465.79</v>
      </c>
      <c r="D16772" s="162" t="n">
        <v>0.011169</v>
      </c>
      <c r="E16772" s="162" t="n">
        <v>13.55</v>
      </c>
    </row>
    <row r="16773">
      <c r="B16773" s="161" t="n">
        <v>34619</v>
      </c>
      <c r="C16773" s="162" t="n">
        <v>465.47</v>
      </c>
      <c r="D16773" s="162" t="n">
        <v>0.010541</v>
      </c>
      <c r="E16773" s="162" t="n">
        <v>14.51</v>
      </c>
    </row>
    <row r="16774">
      <c r="B16774" s="161" t="n">
        <v>34620</v>
      </c>
      <c r="C16774" s="162" t="n">
        <v>467.77</v>
      </c>
      <c r="D16774" s="162" t="n">
        <v>0.0155</v>
      </c>
      <c r="E16774" s="162" t="n">
        <v>14.9</v>
      </c>
    </row>
    <row r="16775">
      <c r="B16775" s="161" t="n">
        <v>34621</v>
      </c>
      <c r="C16775" s="162" t="n">
        <v>469.1</v>
      </c>
      <c r="D16775" s="162" t="n">
        <v>0.018335</v>
      </c>
      <c r="E16775" s="162" t="n">
        <v>13.32</v>
      </c>
    </row>
    <row r="16776">
      <c r="B16776" s="161" t="n">
        <v>34624</v>
      </c>
      <c r="C16776" s="162" t="n">
        <v>468.96</v>
      </c>
      <c r="D16776" s="162" t="n">
        <v>0.018009</v>
      </c>
      <c r="E16776" s="162" t="n">
        <v>14.76</v>
      </c>
    </row>
    <row r="16777">
      <c r="B16777" s="161" t="n">
        <v>34625</v>
      </c>
      <c r="C16777" s="162" t="n">
        <v>467.66</v>
      </c>
      <c r="D16777" s="162" t="n">
        <v>0.015209</v>
      </c>
      <c r="E16777" s="162" t="n">
        <v>14.59</v>
      </c>
    </row>
    <row r="16778">
      <c r="B16778" s="161" t="n">
        <v>34626</v>
      </c>
      <c r="C16778" s="162" t="n">
        <v>470.28</v>
      </c>
      <c r="D16778" s="162" t="n">
        <v>0.020759</v>
      </c>
      <c r="E16778" s="162" t="n">
        <v>15.13</v>
      </c>
    </row>
    <row r="16779">
      <c r="B16779" s="161" t="n">
        <v>34627</v>
      </c>
      <c r="C16779" s="162" t="n">
        <v>466.85</v>
      </c>
      <c r="D16779" s="162" t="n">
        <v>0.013446</v>
      </c>
      <c r="E16779" s="162" t="n">
        <v>15.99</v>
      </c>
    </row>
    <row r="16780">
      <c r="B16780" s="161" t="n">
        <v>34628</v>
      </c>
      <c r="C16780" s="162" t="n">
        <v>464.89</v>
      </c>
      <c r="D16780" s="162" t="n">
        <v>0.009263</v>
      </c>
      <c r="E16780" s="162" t="n">
        <v>15.91</v>
      </c>
    </row>
    <row r="16781">
      <c r="B16781" s="161" t="n">
        <v>34631</v>
      </c>
      <c r="C16781" s="162" t="n">
        <v>460.83</v>
      </c>
      <c r="D16781" s="162" t="n">
        <v>0.00059</v>
      </c>
      <c r="E16781" s="162" t="n">
        <v>16.97</v>
      </c>
    </row>
    <row r="16782">
      <c r="B16782" s="161" t="n">
        <v>34632</v>
      </c>
      <c r="C16782" s="162" t="n">
        <v>461.53</v>
      </c>
      <c r="D16782" s="162" t="n">
        <v>0.002257</v>
      </c>
      <c r="E16782" s="162" t="n">
        <v>16.13</v>
      </c>
    </row>
    <row r="16783">
      <c r="B16783" s="161" t="n">
        <v>34633</v>
      </c>
      <c r="C16783" s="162" t="n">
        <v>462.62</v>
      </c>
      <c r="D16783" s="162" t="n">
        <v>0.004741</v>
      </c>
      <c r="E16783" s="162" t="n">
        <v>15.7</v>
      </c>
    </row>
    <row r="16784">
      <c r="B16784" s="161" t="n">
        <v>34634</v>
      </c>
      <c r="C16784" s="162" t="n">
        <v>465.85</v>
      </c>
      <c r="D16784" s="162" t="n">
        <v>0.011789</v>
      </c>
      <c r="E16784" s="162" t="n">
        <v>15.67</v>
      </c>
    </row>
    <row r="16785">
      <c r="B16785" s="161" t="n">
        <v>34635</v>
      </c>
      <c r="C16785" s="162" t="n">
        <v>473.77</v>
      </c>
      <c r="D16785" s="162" t="n">
        <v>0.028633</v>
      </c>
      <c r="E16785" s="162" t="n">
        <v>14.56</v>
      </c>
    </row>
    <row r="16786">
      <c r="B16786" s="161" t="n">
        <v>34638</v>
      </c>
      <c r="C16786" s="162" t="n">
        <v>472.35</v>
      </c>
      <c r="D16786" s="162" t="n">
        <v>0.025659</v>
      </c>
      <c r="E16786" s="162" t="n">
        <v>14.56</v>
      </c>
    </row>
    <row r="16787">
      <c r="B16787" s="161" t="n">
        <v>34639</v>
      </c>
      <c r="C16787" s="162" t="n">
        <v>468.42</v>
      </c>
      <c r="D16787" s="162" t="n">
        <v>0.017357</v>
      </c>
      <c r="E16787" s="162" t="n">
        <v>14.84</v>
      </c>
    </row>
    <row r="16788">
      <c r="B16788" s="161" t="n">
        <v>34640</v>
      </c>
      <c r="C16788" s="162" t="n">
        <v>466.5</v>
      </c>
      <c r="D16788" s="162" t="n">
        <v>0.013334</v>
      </c>
      <c r="E16788" s="162" t="n">
        <v>15.34</v>
      </c>
    </row>
    <row r="16789">
      <c r="B16789" s="161" t="n">
        <v>34641</v>
      </c>
      <c r="C16789" s="162" t="n">
        <v>467.91</v>
      </c>
      <c r="D16789" s="162" t="n">
        <v>0.016422</v>
      </c>
      <c r="E16789" s="162" t="n">
        <v>15.58</v>
      </c>
    </row>
    <row r="16790">
      <c r="B16790" s="161" t="n">
        <v>34642</v>
      </c>
      <c r="C16790" s="162" t="n">
        <v>462.28</v>
      </c>
      <c r="D16790" s="162" t="n">
        <v>0.004454</v>
      </c>
      <c r="E16790" s="162" t="n">
        <v>16.75</v>
      </c>
    </row>
    <row r="16791">
      <c r="B16791" s="161" t="n">
        <v>34645</v>
      </c>
      <c r="C16791" s="162" t="n">
        <v>463.07</v>
      </c>
      <c r="D16791" s="162" t="n">
        <v>0.006288</v>
      </c>
      <c r="E16791" s="162" t="n">
        <v>17.37</v>
      </c>
    </row>
    <row r="16792">
      <c r="B16792" s="161" t="n">
        <v>34646</v>
      </c>
      <c r="C16792" s="162" t="n">
        <v>465.65</v>
      </c>
      <c r="D16792" s="162" t="n">
        <v>0.011913</v>
      </c>
      <c r="E16792" s="162" t="n">
        <v>16.3</v>
      </c>
    </row>
    <row r="16793">
      <c r="B16793" s="161" t="n">
        <v>34647</v>
      </c>
      <c r="C16793" s="162" t="n">
        <v>465.4</v>
      </c>
      <c r="D16793" s="162" t="n">
        <v>0.011436</v>
      </c>
      <c r="E16793" s="162" t="n">
        <v>16.42</v>
      </c>
    </row>
    <row r="16794">
      <c r="B16794" s="161" t="n">
        <v>34648</v>
      </c>
      <c r="C16794" s="162" t="n">
        <v>464.37</v>
      </c>
      <c r="D16794" s="162" t="n">
        <v>0.009316</v>
      </c>
      <c r="E16794" s="162" t="n">
        <v>16</v>
      </c>
    </row>
    <row r="16795">
      <c r="B16795" s="161" t="n">
        <v>34649</v>
      </c>
      <c r="C16795" s="162" t="n">
        <v>462.35</v>
      </c>
      <c r="D16795" s="162" t="n">
        <v>0.005117</v>
      </c>
      <c r="E16795" s="162" t="n">
        <v>16.5</v>
      </c>
    </row>
    <row r="16796">
      <c r="B16796" s="161" t="n">
        <v>34652</v>
      </c>
      <c r="C16796" s="162" t="n">
        <v>466.04</v>
      </c>
      <c r="D16796" s="162" t="n">
        <v>0.013204</v>
      </c>
      <c r="E16796" s="162" t="n">
        <v>16.68</v>
      </c>
    </row>
    <row r="16797">
      <c r="B16797" s="161" t="n">
        <v>34653</v>
      </c>
      <c r="C16797" s="162" t="n">
        <v>465.03</v>
      </c>
      <c r="D16797" s="162" t="n">
        <v>0.011214</v>
      </c>
      <c r="E16797" s="162" t="n">
        <v>16.66</v>
      </c>
    </row>
    <row r="16798">
      <c r="B16798" s="161" t="n">
        <v>34654</v>
      </c>
      <c r="C16798" s="162" t="n">
        <v>465.6</v>
      </c>
      <c r="D16798" s="162" t="n">
        <v>0.012592</v>
      </c>
      <c r="E16798" s="162" t="n">
        <v>15.56</v>
      </c>
    </row>
    <row r="16799">
      <c r="B16799" s="161" t="n">
        <v>34655</v>
      </c>
      <c r="C16799" s="162" t="n">
        <v>463.56</v>
      </c>
      <c r="D16799" s="162" t="n">
        <v>0.008401</v>
      </c>
      <c r="E16799" s="162" t="n">
        <v>15.91</v>
      </c>
    </row>
    <row r="16800">
      <c r="B16800" s="161" t="n">
        <v>34656</v>
      </c>
      <c r="C16800" s="162" t="n">
        <v>461.47</v>
      </c>
      <c r="D16800" s="162" t="n">
        <v>0.004092</v>
      </c>
      <c r="E16800" s="162" t="n">
        <v>16</v>
      </c>
    </row>
    <row r="16801">
      <c r="B16801" s="161" t="n">
        <v>34659</v>
      </c>
      <c r="C16801" s="162" t="n">
        <v>458.3</v>
      </c>
      <c r="D16801" s="162" t="n">
        <v>-0.002676</v>
      </c>
      <c r="E16801" s="162" t="n">
        <v>16.13</v>
      </c>
    </row>
    <row r="16802">
      <c r="B16802" s="161" t="n">
        <v>34660</v>
      </c>
      <c r="C16802" s="162" t="n">
        <v>450.09</v>
      </c>
      <c r="D16802" s="162" t="n">
        <v>-0.020517</v>
      </c>
      <c r="E16802" s="162" t="n">
        <v>17.24</v>
      </c>
    </row>
    <row r="16803">
      <c r="B16803" s="161" t="n">
        <v>34661</v>
      </c>
      <c r="C16803" s="162" t="n">
        <v>449.93</v>
      </c>
      <c r="D16803" s="162" t="n">
        <v>-0.020642</v>
      </c>
      <c r="E16803" s="162" t="n">
        <v>18.41</v>
      </c>
    </row>
    <row r="16804">
      <c r="B16804" s="161" t="n">
        <v>34663</v>
      </c>
      <c r="C16804" s="162" t="n">
        <v>452.29</v>
      </c>
      <c r="D16804" s="162" t="n">
        <v>-0.015188</v>
      </c>
      <c r="E16804" s="162" t="n">
        <v>17.44</v>
      </c>
    </row>
    <row r="16805">
      <c r="B16805" s="161" t="n">
        <v>34666</v>
      </c>
      <c r="C16805" s="162" t="n">
        <v>454.16</v>
      </c>
      <c r="D16805" s="162" t="n">
        <v>-0.010901</v>
      </c>
      <c r="E16805" s="162" t="n">
        <v>16.83</v>
      </c>
    </row>
    <row r="16806">
      <c r="B16806" s="161" t="n">
        <v>34667</v>
      </c>
      <c r="C16806" s="162" t="n">
        <v>455.17</v>
      </c>
      <c r="D16806" s="162" t="n">
        <v>-0.008515999999999999</v>
      </c>
      <c r="E16806" s="162" t="n">
        <v>16.15</v>
      </c>
    </row>
    <row r="16807">
      <c r="B16807" s="161" t="n">
        <v>34668</v>
      </c>
      <c r="C16807" s="162" t="n">
        <v>453.69</v>
      </c>
      <c r="D16807" s="162" t="n">
        <v>-0.011593</v>
      </c>
      <c r="E16807" s="162" t="n">
        <v>15.95</v>
      </c>
    </row>
    <row r="16808">
      <c r="B16808" s="161" t="n">
        <v>34669</v>
      </c>
      <c r="C16808" s="162" t="n">
        <v>448.92</v>
      </c>
      <c r="D16808" s="162" t="n">
        <v>-0.021905</v>
      </c>
      <c r="E16808" s="162" t="n">
        <v>16.69</v>
      </c>
    </row>
    <row r="16809">
      <c r="B16809" s="161" t="n">
        <v>34670</v>
      </c>
      <c r="C16809" s="162" t="n">
        <v>453.3</v>
      </c>
      <c r="D16809" s="162" t="n">
        <v>-0.011983</v>
      </c>
      <c r="E16809" s="162" t="n">
        <v>16.55</v>
      </c>
    </row>
    <row r="16810">
      <c r="B16810" s="161" t="n">
        <v>34673</v>
      </c>
      <c r="C16810" s="162" t="n">
        <v>453.32</v>
      </c>
      <c r="D16810" s="162" t="n">
        <v>-0.011754</v>
      </c>
      <c r="E16810" s="162" t="n">
        <v>16.1</v>
      </c>
    </row>
    <row r="16811">
      <c r="B16811" s="161" t="n">
        <v>34674</v>
      </c>
      <c r="C16811" s="162" t="n">
        <v>453.11</v>
      </c>
      <c r="D16811" s="162" t="n">
        <v>-0.012058</v>
      </c>
      <c r="E16811" s="162" t="n">
        <v>16.05</v>
      </c>
    </row>
    <row r="16812">
      <c r="B16812" s="161" t="n">
        <v>34675</v>
      </c>
      <c r="C16812" s="162" t="n">
        <v>451.23</v>
      </c>
      <c r="D16812" s="162" t="n">
        <v>-0.015995</v>
      </c>
      <c r="E16812" s="162" t="n">
        <v>16.28</v>
      </c>
    </row>
    <row r="16813">
      <c r="B16813" s="161" t="n">
        <v>34676</v>
      </c>
      <c r="C16813" s="162" t="n">
        <v>445.45</v>
      </c>
      <c r="D16813" s="162" t="n">
        <v>-0.028612</v>
      </c>
      <c r="E16813" s="162" t="n">
        <v>18.15</v>
      </c>
    </row>
    <row r="16814">
      <c r="B16814" s="161" t="n">
        <v>34677</v>
      </c>
      <c r="C16814" s="162" t="n">
        <v>446.96</v>
      </c>
      <c r="D16814" s="162" t="n">
        <v>-0.025039</v>
      </c>
      <c r="E16814" s="162" t="n">
        <v>16.04</v>
      </c>
    </row>
    <row r="16815">
      <c r="B16815" s="161" t="n">
        <v>34680</v>
      </c>
      <c r="C16815" s="162" t="n">
        <v>449.47</v>
      </c>
      <c r="D16815" s="162" t="n">
        <v>-0.019258</v>
      </c>
      <c r="E16815" s="162" t="n">
        <v>15.46</v>
      </c>
    </row>
    <row r="16816">
      <c r="B16816" s="161" t="n">
        <v>34681</v>
      </c>
      <c r="C16816" s="162" t="n">
        <v>450.15</v>
      </c>
      <c r="D16816" s="162" t="n">
        <v>-0.017561</v>
      </c>
      <c r="E16816" s="162" t="n">
        <v>14.48</v>
      </c>
    </row>
    <row r="16817">
      <c r="B16817" s="161" t="n">
        <v>34682</v>
      </c>
      <c r="C16817" s="162" t="n">
        <v>454.97</v>
      </c>
      <c r="D16817" s="162" t="n">
        <v>-0.006807</v>
      </c>
      <c r="E16817" s="162" t="n">
        <v>13.03</v>
      </c>
    </row>
    <row r="16818">
      <c r="B16818" s="161" t="n">
        <v>34683</v>
      </c>
      <c r="C16818" s="162" t="n">
        <v>455.34</v>
      </c>
      <c r="D16818" s="162" t="n">
        <v>-0.005891</v>
      </c>
      <c r="E16818" s="162" t="n">
        <v>12.87</v>
      </c>
    </row>
    <row r="16819">
      <c r="B16819" s="161" t="n">
        <v>34684</v>
      </c>
      <c r="C16819" s="162" t="n">
        <v>458.8</v>
      </c>
      <c r="D16819" s="162" t="n">
        <v>0.001725</v>
      </c>
      <c r="E16819" s="162" t="n">
        <v>12.79</v>
      </c>
    </row>
    <row r="16820">
      <c r="B16820" s="161" t="n">
        <v>34687</v>
      </c>
      <c r="C16820" s="162" t="n">
        <v>457.91</v>
      </c>
      <c r="D16820" s="162" t="n">
        <v>-0.000142</v>
      </c>
      <c r="E16820" s="162" t="n">
        <v>13.02</v>
      </c>
    </row>
    <row r="16821">
      <c r="B16821" s="161" t="n">
        <v>34688</v>
      </c>
      <c r="C16821" s="162" t="n">
        <v>457.1</v>
      </c>
      <c r="D16821" s="162" t="n">
        <v>-0.001805</v>
      </c>
      <c r="E16821" s="162" t="n">
        <v>12.98</v>
      </c>
    </row>
    <row r="16822">
      <c r="B16822" s="161" t="n">
        <v>34689</v>
      </c>
      <c r="C16822" s="162" t="n">
        <v>459.61</v>
      </c>
      <c r="D16822" s="162" t="n">
        <v>0.003739</v>
      </c>
      <c r="E16822" s="162" t="n">
        <v>12.05</v>
      </c>
    </row>
    <row r="16823">
      <c r="B16823" s="161" t="n">
        <v>34690</v>
      </c>
      <c r="C16823" s="162" t="n">
        <v>459.67</v>
      </c>
      <c r="D16823" s="162" t="n">
        <v>0.003951</v>
      </c>
      <c r="E16823" s="162" t="n">
        <v>12.42</v>
      </c>
    </row>
    <row r="16824">
      <c r="B16824" s="161" t="n">
        <v>34691</v>
      </c>
      <c r="C16824" s="162" t="n">
        <v>459.83</v>
      </c>
      <c r="D16824" s="162" t="n">
        <v>0.004343</v>
      </c>
      <c r="E16824" s="162" t="n">
        <v>11.82</v>
      </c>
    </row>
    <row r="16825">
      <c r="B16825" s="161" t="n">
        <v>34695</v>
      </c>
      <c r="C16825" s="162" t="n">
        <v>462.47</v>
      </c>
      <c r="D16825" s="162" t="n">
        <v>0.010111</v>
      </c>
      <c r="E16825" s="162" t="n">
        <v>12.07</v>
      </c>
    </row>
    <row r="16826">
      <c r="B16826" s="161" t="n">
        <v>34696</v>
      </c>
      <c r="C16826" s="162" t="n">
        <v>460.86</v>
      </c>
      <c r="D16826" s="162" t="n">
        <v>0.006695</v>
      </c>
      <c r="E16826" s="162" t="n">
        <v>12.81</v>
      </c>
    </row>
    <row r="16827">
      <c r="B16827" s="161" t="n">
        <v>34697</v>
      </c>
      <c r="C16827" s="162" t="n">
        <v>461.16</v>
      </c>
      <c r="D16827" s="162" t="n">
        <v>0.00741</v>
      </c>
      <c r="E16827" s="162" t="n">
        <v>12.86</v>
      </c>
    </row>
    <row r="16828">
      <c r="B16828" s="161" t="n">
        <v>34698</v>
      </c>
      <c r="C16828" s="162" t="n">
        <v>459.27</v>
      </c>
      <c r="D16828" s="162" t="n">
        <v>0.003414</v>
      </c>
      <c r="E16828" s="162" t="n">
        <v>13.2</v>
      </c>
    </row>
    <row r="16829">
      <c r="B16829" s="161" t="n">
        <v>34702</v>
      </c>
      <c r="C16829" s="162" t="n">
        <v>459.11</v>
      </c>
      <c r="D16829" s="162" t="n">
        <v>0.003194</v>
      </c>
      <c r="E16829" s="162" t="n">
        <v>14.25</v>
      </c>
    </row>
    <row r="16830">
      <c r="B16830" s="161" t="n">
        <v>34703</v>
      </c>
      <c r="C16830" s="162" t="n">
        <v>460.71</v>
      </c>
      <c r="D16830" s="162" t="n">
        <v>0.006786</v>
      </c>
      <c r="E16830" s="162" t="n">
        <v>13.53</v>
      </c>
    </row>
    <row r="16831">
      <c r="B16831" s="161" t="n">
        <v>34704</v>
      </c>
      <c r="C16831" s="162" t="n">
        <v>460.34</v>
      </c>
      <c r="D16831" s="162" t="n">
        <v>0.006073</v>
      </c>
      <c r="E16831" s="162" t="n">
        <v>13.5</v>
      </c>
    </row>
    <row r="16832">
      <c r="B16832" s="161" t="n">
        <v>34705</v>
      </c>
      <c r="C16832" s="162" t="n">
        <v>460.68</v>
      </c>
      <c r="D16832" s="162" t="n">
        <v>0.0069</v>
      </c>
      <c r="E16832" s="162" t="n">
        <v>13.13</v>
      </c>
    </row>
    <row r="16833">
      <c r="B16833" s="161" t="n">
        <v>34708</v>
      </c>
      <c r="C16833" s="162" t="n">
        <v>460.83</v>
      </c>
      <c r="D16833" s="162" t="n">
        <v>0.007309</v>
      </c>
      <c r="E16833" s="162" t="n">
        <v>13.33</v>
      </c>
    </row>
    <row r="16834">
      <c r="B16834" s="161" t="n">
        <v>34709</v>
      </c>
      <c r="C16834" s="162" t="n">
        <v>461.68</v>
      </c>
      <c r="D16834" s="162" t="n">
        <v>0.009181</v>
      </c>
      <c r="E16834" s="162" t="n">
        <v>12.52</v>
      </c>
    </row>
    <row r="16835">
      <c r="B16835" s="161" t="n">
        <v>34710</v>
      </c>
      <c r="C16835" s="162" t="n">
        <v>461.66</v>
      </c>
      <c r="D16835" s="162" t="n">
        <v>0.009126</v>
      </c>
      <c r="E16835" s="162" t="n">
        <v>12.15</v>
      </c>
    </row>
    <row r="16836">
      <c r="B16836" s="161" t="n">
        <v>34711</v>
      </c>
      <c r="C16836" s="162" t="n">
        <v>461.64</v>
      </c>
      <c r="D16836" s="162" t="n">
        <v>0.009065</v>
      </c>
      <c r="E16836" s="162" t="n">
        <v>12.83</v>
      </c>
    </row>
    <row r="16837">
      <c r="B16837" s="161" t="n">
        <v>34712</v>
      </c>
      <c r="C16837" s="162" t="n">
        <v>465.97</v>
      </c>
      <c r="D16837" s="162" t="n">
        <v>0.018253</v>
      </c>
      <c r="E16837" s="162" t="n">
        <v>11.1</v>
      </c>
    </row>
    <row r="16838">
      <c r="B16838" s="161" t="n">
        <v>34715</v>
      </c>
      <c r="C16838" s="162" t="n">
        <v>469.38</v>
      </c>
      <c r="D16838" s="162" t="n">
        <v>0.025284</v>
      </c>
      <c r="E16838" s="162" t="n">
        <v>11.14</v>
      </c>
    </row>
    <row r="16839">
      <c r="B16839" s="161" t="n">
        <v>34716</v>
      </c>
      <c r="C16839" s="162" t="n">
        <v>470.05</v>
      </c>
      <c r="D16839" s="162" t="n">
        <v>0.026446</v>
      </c>
      <c r="E16839" s="162" t="n">
        <v>11.79</v>
      </c>
    </row>
    <row r="16840">
      <c r="B16840" s="161" t="n">
        <v>34717</v>
      </c>
      <c r="C16840" s="162" t="n">
        <v>469.72</v>
      </c>
      <c r="D16840" s="162" t="n">
        <v>0.025407</v>
      </c>
      <c r="E16840" s="162" t="n">
        <v>11.57</v>
      </c>
    </row>
    <row r="16841">
      <c r="B16841" s="161" t="n">
        <v>34718</v>
      </c>
      <c r="C16841" s="162" t="n">
        <v>466.95</v>
      </c>
      <c r="D16841" s="162" t="n">
        <v>0.019289</v>
      </c>
      <c r="E16841" s="162" t="n">
        <v>11.86</v>
      </c>
    </row>
    <row r="16842">
      <c r="B16842" s="161" t="n">
        <v>34719</v>
      </c>
      <c r="C16842" s="162" t="n">
        <v>464.78</v>
      </c>
      <c r="D16842" s="162" t="n">
        <v>0.014448</v>
      </c>
      <c r="E16842" s="162" t="n">
        <v>12.15</v>
      </c>
    </row>
    <row r="16843">
      <c r="B16843" s="161" t="n">
        <v>34722</v>
      </c>
      <c r="C16843" s="162" t="n">
        <v>465.81</v>
      </c>
      <c r="D16843" s="162" t="n">
        <v>0.016499</v>
      </c>
      <c r="E16843" s="162" t="n">
        <v>12.79</v>
      </c>
    </row>
    <row r="16844">
      <c r="B16844" s="161" t="n">
        <v>34723</v>
      </c>
      <c r="C16844" s="162" t="n">
        <v>465.86</v>
      </c>
      <c r="D16844" s="162" t="n">
        <v>0.016401</v>
      </c>
      <c r="E16844" s="162" t="n">
        <v>11.94</v>
      </c>
    </row>
    <row r="16845">
      <c r="B16845" s="161" t="n">
        <v>34724</v>
      </c>
      <c r="C16845" s="162" t="n">
        <v>467.44</v>
      </c>
      <c r="D16845" s="162" t="n">
        <v>0.019596</v>
      </c>
      <c r="E16845" s="162" t="n">
        <v>11.46</v>
      </c>
    </row>
    <row r="16846">
      <c r="B16846" s="161" t="n">
        <v>34725</v>
      </c>
      <c r="C16846" s="162" t="n">
        <v>468.32</v>
      </c>
      <c r="D16846" s="162" t="n">
        <v>0.02125</v>
      </c>
      <c r="E16846" s="162" t="n">
        <v>11.25</v>
      </c>
    </row>
    <row r="16847">
      <c r="B16847" s="161" t="n">
        <v>34726</v>
      </c>
      <c r="C16847" s="162" t="n">
        <v>470.39</v>
      </c>
      <c r="D16847" s="162" t="n">
        <v>0.025397</v>
      </c>
      <c r="E16847" s="162" t="n">
        <v>11.25</v>
      </c>
    </row>
    <row r="16848">
      <c r="B16848" s="161" t="n">
        <v>34729</v>
      </c>
      <c r="C16848" s="162" t="n">
        <v>468.51</v>
      </c>
      <c r="D16848" s="162" t="n">
        <v>0.021151</v>
      </c>
      <c r="E16848" s="162" t="n">
        <v>12.26</v>
      </c>
    </row>
    <row r="16849">
      <c r="B16849" s="161" t="n">
        <v>34730</v>
      </c>
      <c r="C16849" s="162" t="n">
        <v>470.42</v>
      </c>
      <c r="D16849" s="162" t="n">
        <v>0.024956</v>
      </c>
      <c r="E16849" s="162" t="n">
        <v>11.96</v>
      </c>
    </row>
    <row r="16850">
      <c r="B16850" s="161" t="n">
        <v>34731</v>
      </c>
      <c r="C16850" s="162" t="n">
        <v>470.4</v>
      </c>
      <c r="D16850" s="162" t="n">
        <v>0.024609</v>
      </c>
      <c r="E16850" s="162" t="n">
        <v>11.73</v>
      </c>
    </row>
    <row r="16851">
      <c r="B16851" s="161" t="n">
        <v>34732</v>
      </c>
      <c r="C16851" s="162" t="n">
        <v>472.78</v>
      </c>
      <c r="D16851" s="162" t="n">
        <v>0.029326</v>
      </c>
      <c r="E16851" s="162" t="n">
        <v>11.13</v>
      </c>
    </row>
    <row r="16852">
      <c r="B16852" s="161" t="n">
        <v>34733</v>
      </c>
      <c r="C16852" s="162" t="n">
        <v>478.64</v>
      </c>
      <c r="D16852" s="162" t="n">
        <v>0.041245</v>
      </c>
      <c r="E16852" s="162" t="n">
        <v>10.98</v>
      </c>
    </row>
    <row r="16853">
      <c r="B16853" s="161" t="n">
        <v>34736</v>
      </c>
      <c r="C16853" s="162" t="n">
        <v>481.14</v>
      </c>
      <c r="D16853" s="162" t="n">
        <v>0.046102</v>
      </c>
      <c r="E16853" s="162" t="n">
        <v>11.22</v>
      </c>
    </row>
    <row r="16854">
      <c r="B16854" s="161" t="n">
        <v>34737</v>
      </c>
      <c r="C16854" s="162" t="n">
        <v>480.81</v>
      </c>
      <c r="D16854" s="162" t="n">
        <v>0.045055</v>
      </c>
      <c r="E16854" s="162" t="n">
        <v>11.17</v>
      </c>
    </row>
    <row r="16855">
      <c r="B16855" s="161" t="n">
        <v>34738</v>
      </c>
      <c r="C16855" s="162" t="n">
        <v>481.19</v>
      </c>
      <c r="D16855" s="162" t="n">
        <v>0.045535</v>
      </c>
      <c r="E16855" s="162" t="n">
        <v>11.42</v>
      </c>
    </row>
    <row r="16856">
      <c r="B16856" s="161" t="n">
        <v>34739</v>
      </c>
      <c r="C16856" s="162" t="n">
        <v>480.19</v>
      </c>
      <c r="D16856" s="162" t="n">
        <v>0.043147</v>
      </c>
      <c r="E16856" s="162" t="n">
        <v>11.63</v>
      </c>
    </row>
    <row r="16857">
      <c r="B16857" s="161" t="n">
        <v>34740</v>
      </c>
      <c r="C16857" s="162" t="n">
        <v>481.46</v>
      </c>
      <c r="D16857" s="162" t="n">
        <v>0.045436</v>
      </c>
      <c r="E16857" s="162" t="n">
        <v>11.28</v>
      </c>
    </row>
    <row r="16858">
      <c r="B16858" s="161" t="n">
        <v>34743</v>
      </c>
      <c r="C16858" s="162" t="n">
        <v>481.65</v>
      </c>
      <c r="D16858" s="162" t="n">
        <v>0.045497</v>
      </c>
      <c r="E16858" s="162" t="n">
        <v>11.41</v>
      </c>
    </row>
    <row r="16859">
      <c r="B16859" s="161" t="n">
        <v>34744</v>
      </c>
      <c r="C16859" s="162" t="n">
        <v>482.55</v>
      </c>
      <c r="D16859" s="162" t="n">
        <v>0.047043</v>
      </c>
      <c r="E16859" s="162" t="n">
        <v>11.43</v>
      </c>
    </row>
    <row r="16860">
      <c r="B16860" s="161" t="n">
        <v>34745</v>
      </c>
      <c r="C16860" s="162" t="n">
        <v>484.54</v>
      </c>
      <c r="D16860" s="162" t="n">
        <v>0.050816</v>
      </c>
      <c r="E16860" s="162" t="n">
        <v>11.52</v>
      </c>
    </row>
    <row r="16861">
      <c r="B16861" s="161" t="n">
        <v>34746</v>
      </c>
      <c r="C16861" s="162" t="n">
        <v>485.22</v>
      </c>
      <c r="D16861" s="162" t="n">
        <v>0.051855</v>
      </c>
      <c r="E16861" s="162" t="n">
        <v>11.61</v>
      </c>
    </row>
    <row r="16862">
      <c r="B16862" s="161" t="n">
        <v>34747</v>
      </c>
      <c r="C16862" s="162" t="n">
        <v>481.97</v>
      </c>
      <c r="D16862" s="162" t="n">
        <v>0.044803</v>
      </c>
      <c r="E16862" s="162" t="n">
        <v>11.71</v>
      </c>
    </row>
    <row r="16863">
      <c r="B16863" s="161" t="n">
        <v>34751</v>
      </c>
      <c r="C16863" s="162" t="n">
        <v>482.74</v>
      </c>
      <c r="D16863" s="162" t="n">
        <v>0.04602</v>
      </c>
      <c r="E16863" s="162" t="n">
        <v>12.05</v>
      </c>
    </row>
    <row r="16864">
      <c r="B16864" s="161" t="n">
        <v>34752</v>
      </c>
      <c r="C16864" s="162" t="n">
        <v>485.07</v>
      </c>
      <c r="D16864" s="162" t="n">
        <v>0.050372</v>
      </c>
      <c r="E16864" s="162" t="n">
        <v>11.39</v>
      </c>
    </row>
    <row r="16865">
      <c r="B16865" s="161" t="n">
        <v>34753</v>
      </c>
      <c r="C16865" s="162" t="n">
        <v>486.91</v>
      </c>
      <c r="D16865" s="162" t="n">
        <v>0.053714</v>
      </c>
      <c r="E16865" s="162" t="n">
        <v>11.15</v>
      </c>
    </row>
    <row r="16866">
      <c r="B16866" s="161" t="n">
        <v>34754</v>
      </c>
      <c r="C16866" s="162" t="n">
        <v>488.11</v>
      </c>
      <c r="D16866" s="162" t="n">
        <v>0.055671</v>
      </c>
      <c r="E16866" s="162" t="n">
        <v>10.84</v>
      </c>
    </row>
    <row r="16867">
      <c r="B16867" s="161" t="n">
        <v>34757</v>
      </c>
      <c r="C16867" s="162" t="n">
        <v>483.81</v>
      </c>
      <c r="D16867" s="162" t="n">
        <v>0.046389</v>
      </c>
      <c r="E16867" s="162" t="n">
        <v>12.51</v>
      </c>
    </row>
    <row r="16868">
      <c r="B16868" s="161" t="n">
        <v>34758</v>
      </c>
      <c r="C16868" s="162" t="n">
        <v>487.39</v>
      </c>
      <c r="D16868" s="162" t="n">
        <v>0.053293</v>
      </c>
      <c r="E16868" s="162" t="n">
        <v>11.75</v>
      </c>
    </row>
    <row r="16869">
      <c r="B16869" s="161" t="n">
        <v>34759</v>
      </c>
      <c r="C16869" s="162" t="n">
        <v>485.65</v>
      </c>
      <c r="D16869" s="162" t="n">
        <v>0.049271</v>
      </c>
      <c r="E16869" s="162" t="n">
        <v>11.65</v>
      </c>
    </row>
    <row r="16870">
      <c r="B16870" s="161" t="n">
        <v>34760</v>
      </c>
      <c r="C16870" s="162" t="n">
        <v>485.13</v>
      </c>
      <c r="D16870" s="162" t="n">
        <v>0.047813</v>
      </c>
      <c r="E16870" s="162" t="n">
        <v>12.02</v>
      </c>
    </row>
    <row r="16871">
      <c r="B16871" s="161" t="n">
        <v>34761</v>
      </c>
      <c r="C16871" s="162" t="n">
        <v>485.42</v>
      </c>
      <c r="D16871" s="162" t="n">
        <v>0.048068</v>
      </c>
      <c r="E16871" s="162" t="n">
        <v>11.45</v>
      </c>
    </row>
    <row r="16872">
      <c r="B16872" s="161" t="n">
        <v>34764</v>
      </c>
      <c r="C16872" s="162" t="n">
        <v>485.63</v>
      </c>
      <c r="D16872" s="162" t="n">
        <v>0.048185</v>
      </c>
      <c r="E16872" s="162" t="n">
        <v>12.17</v>
      </c>
    </row>
    <row r="16873">
      <c r="B16873" s="161" t="n">
        <v>34765</v>
      </c>
      <c r="C16873" s="162" t="n">
        <v>482.12</v>
      </c>
      <c r="D16873" s="162" t="n">
        <v>0.040638</v>
      </c>
      <c r="E16873" s="162" t="n">
        <v>14.22</v>
      </c>
    </row>
    <row r="16874">
      <c r="B16874" s="161" t="n">
        <v>34766</v>
      </c>
      <c r="C16874" s="162" t="n">
        <v>483.14</v>
      </c>
      <c r="D16874" s="162" t="n">
        <v>0.042428</v>
      </c>
      <c r="E16874" s="162" t="n">
        <v>13.72</v>
      </c>
    </row>
    <row r="16875">
      <c r="B16875" s="161" t="n">
        <v>34767</v>
      </c>
      <c r="C16875" s="162" t="n">
        <v>483.16</v>
      </c>
      <c r="D16875" s="162" t="n">
        <v>0.042163</v>
      </c>
      <c r="E16875" s="162" t="n">
        <v>13.36</v>
      </c>
    </row>
    <row r="16876">
      <c r="B16876" s="161" t="n">
        <v>34768</v>
      </c>
      <c r="C16876" s="162" t="n">
        <v>489.57</v>
      </c>
      <c r="D16876" s="162" t="n">
        <v>0.054984</v>
      </c>
      <c r="E16876" s="162" t="n">
        <v>12.38</v>
      </c>
    </row>
    <row r="16877">
      <c r="B16877" s="161" t="n">
        <v>34771</v>
      </c>
      <c r="C16877" s="162" t="n">
        <v>490.05</v>
      </c>
      <c r="D16877" s="162" t="n">
        <v>0.055608</v>
      </c>
      <c r="E16877" s="162" t="n">
        <v>12.15</v>
      </c>
    </row>
    <row r="16878">
      <c r="B16878" s="161" t="n">
        <v>34772</v>
      </c>
      <c r="C16878" s="162" t="n">
        <v>492.89</v>
      </c>
      <c r="D16878" s="162" t="n">
        <v>0.061003</v>
      </c>
      <c r="E16878" s="162" t="n">
        <v>12.1</v>
      </c>
    </row>
    <row r="16879">
      <c r="B16879" s="161" t="n">
        <v>34773</v>
      </c>
      <c r="C16879" s="162" t="n">
        <v>491.88</v>
      </c>
      <c r="D16879" s="162" t="n">
        <v>0.058571</v>
      </c>
      <c r="E16879" s="162" t="n">
        <v>12.42</v>
      </c>
    </row>
    <row r="16880">
      <c r="B16880" s="161" t="n">
        <v>34774</v>
      </c>
      <c r="C16880" s="162" t="n">
        <v>495.41</v>
      </c>
      <c r="D16880" s="162" t="n">
        <v>0.065314</v>
      </c>
      <c r="E16880" s="162" t="n">
        <v>11.95</v>
      </c>
    </row>
    <row r="16881">
      <c r="B16881" s="161" t="n">
        <v>34775</v>
      </c>
      <c r="C16881" s="162" t="n">
        <v>495.52</v>
      </c>
      <c r="D16881" s="162" t="n">
        <v>0.06512800000000001</v>
      </c>
      <c r="E16881" s="162" t="n">
        <v>11.8</v>
      </c>
    </row>
    <row r="16882">
      <c r="B16882" s="161" t="n">
        <v>34778</v>
      </c>
      <c r="C16882" s="162" t="n">
        <v>496.15</v>
      </c>
      <c r="D16882" s="162" t="n">
        <v>0.066011</v>
      </c>
      <c r="E16882" s="162" t="n">
        <v>11.34</v>
      </c>
    </row>
    <row r="16883">
      <c r="B16883" s="161" t="n">
        <v>34779</v>
      </c>
      <c r="C16883" s="162" t="n">
        <v>495.07</v>
      </c>
      <c r="D16883" s="162" t="n">
        <v>0.063442</v>
      </c>
      <c r="E16883" s="162" t="n">
        <v>11.53</v>
      </c>
    </row>
    <row r="16884">
      <c r="B16884" s="161" t="n">
        <v>34780</v>
      </c>
      <c r="C16884" s="162" t="n">
        <v>495.67</v>
      </c>
      <c r="D16884" s="162" t="n">
        <v>0.064251</v>
      </c>
      <c r="E16884" s="162" t="n">
        <v>11.29</v>
      </c>
    </row>
    <row r="16885">
      <c r="B16885" s="161" t="n">
        <v>34781</v>
      </c>
      <c r="C16885" s="162" t="n">
        <v>495.95</v>
      </c>
      <c r="D16885" s="162" t="n">
        <v>0.064397</v>
      </c>
      <c r="E16885" s="162" t="n">
        <v>11.43</v>
      </c>
    </row>
    <row r="16886">
      <c r="B16886" s="161" t="n">
        <v>34782</v>
      </c>
      <c r="C16886" s="162" t="n">
        <v>500.97</v>
      </c>
      <c r="D16886" s="162" t="n">
        <v>0.074005</v>
      </c>
      <c r="E16886" s="162" t="n">
        <v>11.19</v>
      </c>
    </row>
    <row r="16887">
      <c r="B16887" s="161" t="n">
        <v>34785</v>
      </c>
      <c r="C16887" s="162" t="n">
        <v>503.2</v>
      </c>
      <c r="D16887" s="162" t="n">
        <v>0.077968</v>
      </c>
      <c r="E16887" s="162" t="n">
        <v>11.83</v>
      </c>
    </row>
    <row r="16888">
      <c r="B16888" s="161" t="n">
        <v>34786</v>
      </c>
      <c r="C16888" s="162" t="n">
        <v>503.9</v>
      </c>
      <c r="D16888" s="162" t="n">
        <v>0.078877</v>
      </c>
      <c r="E16888" s="162" t="n">
        <v>11.33</v>
      </c>
    </row>
    <row r="16889">
      <c r="B16889" s="161" t="n">
        <v>34787</v>
      </c>
      <c r="C16889" s="162" t="n">
        <v>503.12</v>
      </c>
      <c r="D16889" s="162" t="n">
        <v>0.07689</v>
      </c>
      <c r="E16889" s="162" t="n">
        <v>12.51</v>
      </c>
    </row>
    <row r="16890">
      <c r="B16890" s="161" t="n">
        <v>34788</v>
      </c>
      <c r="C16890" s="162" t="n">
        <v>502.22</v>
      </c>
      <c r="D16890" s="162" t="n">
        <v>0.074653</v>
      </c>
      <c r="E16890" s="162" t="n">
        <v>12.62</v>
      </c>
    </row>
    <row r="16891">
      <c r="B16891" s="161" t="n">
        <v>34789</v>
      </c>
      <c r="C16891" s="162" t="n">
        <v>500.71</v>
      </c>
      <c r="D16891" s="162" t="n">
        <v>0.071226</v>
      </c>
      <c r="E16891" s="162" t="n">
        <v>13.37</v>
      </c>
    </row>
    <row r="16892">
      <c r="B16892" s="161" t="n">
        <v>34792</v>
      </c>
      <c r="C16892" s="162" t="n">
        <v>501.85</v>
      </c>
      <c r="D16892" s="162" t="n">
        <v>0.073035</v>
      </c>
      <c r="E16892" s="162" t="n">
        <v>13.5</v>
      </c>
    </row>
    <row r="16893">
      <c r="B16893" s="161" t="n">
        <v>34793</v>
      </c>
      <c r="C16893" s="162" t="n">
        <v>505.24</v>
      </c>
      <c r="D16893" s="162" t="n">
        <v>0.079234</v>
      </c>
      <c r="E16893" s="162" t="n">
        <v>12.62</v>
      </c>
    </row>
    <row r="16894">
      <c r="B16894" s="161" t="n">
        <v>34794</v>
      </c>
      <c r="C16894" s="162" t="n">
        <v>505.57</v>
      </c>
      <c r="D16894" s="162" t="n">
        <v>0.079306</v>
      </c>
      <c r="E16894" s="162" t="n">
        <v>12.96</v>
      </c>
    </row>
    <row r="16895">
      <c r="B16895" s="161" t="n">
        <v>34795</v>
      </c>
      <c r="C16895" s="162" t="n">
        <v>506.08</v>
      </c>
      <c r="D16895" s="162" t="n">
        <v>0.079748</v>
      </c>
      <c r="E16895" s="162" t="n">
        <v>12.81</v>
      </c>
    </row>
    <row r="16896">
      <c r="B16896" s="161" t="n">
        <v>34796</v>
      </c>
      <c r="C16896" s="162" t="n">
        <v>506.42</v>
      </c>
      <c r="D16896" s="162" t="n">
        <v>0.07981199999999999</v>
      </c>
      <c r="E16896" s="162" t="n">
        <v>12.85</v>
      </c>
    </row>
    <row r="16897">
      <c r="B16897" s="161" t="n">
        <v>34799</v>
      </c>
      <c r="C16897" s="162" t="n">
        <v>507.01</v>
      </c>
      <c r="D16897" s="162" t="n">
        <v>0.08029</v>
      </c>
      <c r="E16897" s="162" t="n">
        <v>12.79</v>
      </c>
    </row>
    <row r="16898">
      <c r="B16898" s="161" t="n">
        <v>34800</v>
      </c>
      <c r="C16898" s="162" t="n">
        <v>505.53</v>
      </c>
      <c r="D16898" s="162" t="n">
        <v>0.07674400000000001</v>
      </c>
      <c r="E16898" s="162" t="n">
        <v>12.73</v>
      </c>
    </row>
    <row r="16899">
      <c r="B16899" s="161" t="n">
        <v>34801</v>
      </c>
      <c r="C16899" s="162" t="n">
        <v>507.17</v>
      </c>
      <c r="D16899" s="162" t="n">
        <v>0.079331</v>
      </c>
      <c r="E16899" s="162" t="n">
        <v>12.04</v>
      </c>
    </row>
    <row r="16900">
      <c r="B16900" s="161" t="n">
        <v>34802</v>
      </c>
      <c r="C16900" s="162" t="n">
        <v>509.23</v>
      </c>
      <c r="D16900" s="162" t="n">
        <v>0.08272699999999999</v>
      </c>
      <c r="E16900" s="162" t="n">
        <v>11.48</v>
      </c>
    </row>
    <row r="16901">
      <c r="B16901" s="161" t="n">
        <v>34806</v>
      </c>
      <c r="C16901" s="162" t="n">
        <v>506.13</v>
      </c>
      <c r="D16901" s="162" t="n">
        <v>0.075961</v>
      </c>
      <c r="E16901" s="162" t="n">
        <v>12.33</v>
      </c>
    </row>
    <row r="16902">
      <c r="B16902" s="161" t="n">
        <v>34807</v>
      </c>
      <c r="C16902" s="162" t="n">
        <v>505.37</v>
      </c>
      <c r="D16902" s="162" t="n">
        <v>0.073828</v>
      </c>
      <c r="E16902" s="162" t="n">
        <v>12.96</v>
      </c>
    </row>
    <row r="16903">
      <c r="B16903" s="161" t="n">
        <v>34808</v>
      </c>
      <c r="C16903" s="162" t="n">
        <v>504.92</v>
      </c>
      <c r="D16903" s="162" t="n">
        <v>0.072314</v>
      </c>
      <c r="E16903" s="162" t="n">
        <v>13.09</v>
      </c>
    </row>
    <row r="16904">
      <c r="B16904" s="161" t="n">
        <v>34809</v>
      </c>
      <c r="C16904" s="162" t="n">
        <v>505.29</v>
      </c>
      <c r="D16904" s="162" t="n">
        <v>0.072417</v>
      </c>
      <c r="E16904" s="162" t="n">
        <v>12.1</v>
      </c>
    </row>
    <row r="16905">
      <c r="B16905" s="161" t="n">
        <v>34810</v>
      </c>
      <c r="C16905" s="162" t="n">
        <v>508.49</v>
      </c>
      <c r="D16905" s="162" t="n">
        <v>0.07809099999999999</v>
      </c>
      <c r="E16905" s="162" t="n">
        <v>11.86</v>
      </c>
    </row>
    <row r="16906">
      <c r="B16906" s="161" t="n">
        <v>34813</v>
      </c>
      <c r="C16906" s="162" t="n">
        <v>512.89</v>
      </c>
      <c r="D16906" s="162" t="n">
        <v>0.086033</v>
      </c>
      <c r="E16906" s="162" t="n">
        <v>11.92</v>
      </c>
    </row>
    <row r="16907">
      <c r="B16907" s="161" t="n">
        <v>34814</v>
      </c>
      <c r="C16907" s="162" t="n">
        <v>512.1</v>
      </c>
      <c r="D16907" s="162" t="n">
        <v>0.083812</v>
      </c>
      <c r="E16907" s="162" t="n">
        <v>12.41</v>
      </c>
    </row>
    <row r="16908">
      <c r="B16908" s="161" t="n">
        <v>34815</v>
      </c>
      <c r="C16908" s="162" t="n">
        <v>512.66</v>
      </c>
      <c r="D16908" s="162" t="n">
        <v>0.084218</v>
      </c>
      <c r="E16908" s="162" t="n">
        <v>12.28</v>
      </c>
    </row>
    <row r="16909">
      <c r="B16909" s="161" t="n">
        <v>34816</v>
      </c>
      <c r="C16909" s="162" t="n">
        <v>513.55</v>
      </c>
      <c r="D16909" s="162" t="n">
        <v>0.08526499999999999</v>
      </c>
      <c r="E16909" s="162" t="n">
        <v>11.93</v>
      </c>
    </row>
    <row r="16910">
      <c r="B16910" s="161" t="n">
        <v>34817</v>
      </c>
      <c r="C16910" s="162" t="n">
        <v>514.71</v>
      </c>
      <c r="D16910" s="162" t="n">
        <v>0.086871</v>
      </c>
      <c r="E16910" s="162" t="n">
        <v>11.75</v>
      </c>
    </row>
    <row r="16911">
      <c r="B16911" s="161" t="n">
        <v>34820</v>
      </c>
      <c r="C16911" s="162" t="n">
        <v>514.26</v>
      </c>
      <c r="D16911" s="162" t="n">
        <v>0.08536000000000001</v>
      </c>
      <c r="E16911" s="162" t="n">
        <v>12.14</v>
      </c>
    </row>
    <row r="16912">
      <c r="B16912" s="161" t="n">
        <v>34821</v>
      </c>
      <c r="C16912" s="162" t="n">
        <v>514.86</v>
      </c>
      <c r="D16912" s="162" t="n">
        <v>0.085895</v>
      </c>
      <c r="E16912" s="162" t="n">
        <v>11.88</v>
      </c>
    </row>
    <row r="16913">
      <c r="B16913" s="161" t="n">
        <v>34822</v>
      </c>
      <c r="C16913" s="162" t="n">
        <v>520.48</v>
      </c>
      <c r="D16913" s="162" t="n">
        <v>0.09604699999999999</v>
      </c>
      <c r="E16913" s="162" t="n">
        <v>11.69</v>
      </c>
    </row>
    <row r="16914">
      <c r="B16914" s="161" t="n">
        <v>34823</v>
      </c>
      <c r="C16914" s="162" t="n">
        <v>520.54</v>
      </c>
      <c r="D16914" s="162" t="n">
        <v>0.095433</v>
      </c>
      <c r="E16914" s="162" t="n">
        <v>12.64</v>
      </c>
    </row>
    <row r="16915">
      <c r="B16915" s="161" t="n">
        <v>34824</v>
      </c>
      <c r="C16915" s="162" t="n">
        <v>520.12</v>
      </c>
      <c r="D16915" s="162" t="n">
        <v>0.093913</v>
      </c>
      <c r="E16915" s="162" t="n">
        <v>12.06</v>
      </c>
    </row>
    <row r="16916">
      <c r="B16916" s="161" t="n">
        <v>34827</v>
      </c>
      <c r="C16916" s="162" t="n">
        <v>523.96</v>
      </c>
      <c r="D16916" s="162" t="n">
        <v>0.100521</v>
      </c>
      <c r="E16916" s="162" t="n">
        <v>12.22</v>
      </c>
    </row>
    <row r="16917">
      <c r="B16917" s="161" t="n">
        <v>34828</v>
      </c>
      <c r="C16917" s="162" t="n">
        <v>523.5599999999999</v>
      </c>
      <c r="D16917" s="162" t="n">
        <v>0.099026</v>
      </c>
      <c r="E16917" s="162" t="n">
        <v>12.75</v>
      </c>
    </row>
    <row r="16918">
      <c r="B16918" s="161" t="n">
        <v>34829</v>
      </c>
      <c r="C16918" s="162" t="n">
        <v>524.36</v>
      </c>
      <c r="D16918" s="162" t="n">
        <v>0.099804</v>
      </c>
      <c r="E16918" s="162" t="n">
        <v>13.08</v>
      </c>
    </row>
    <row r="16919">
      <c r="B16919" s="161" t="n">
        <v>34830</v>
      </c>
      <c r="C16919" s="162" t="n">
        <v>524.37</v>
      </c>
      <c r="D16919" s="162" t="n">
        <v>0.099067</v>
      </c>
      <c r="E16919" s="162" t="n">
        <v>12.98</v>
      </c>
    </row>
    <row r="16920">
      <c r="B16920" s="161" t="n">
        <v>34831</v>
      </c>
      <c r="C16920" s="162" t="n">
        <v>525.55</v>
      </c>
      <c r="D16920" s="162" t="n">
        <v>0.100564</v>
      </c>
      <c r="E16920" s="162" t="n">
        <v>11.84</v>
      </c>
    </row>
    <row r="16921">
      <c r="B16921" s="161" t="n">
        <v>34834</v>
      </c>
      <c r="C16921" s="162" t="n">
        <v>527.74</v>
      </c>
      <c r="D16921" s="162" t="n">
        <v>0.103992</v>
      </c>
      <c r="E16921" s="162" t="n">
        <v>12.38</v>
      </c>
    </row>
    <row r="16922">
      <c r="B16922" s="161" t="n">
        <v>34835</v>
      </c>
      <c r="C16922" s="162" t="n">
        <v>528.1900000000001</v>
      </c>
      <c r="D16922" s="162" t="n">
        <v>0.104138</v>
      </c>
      <c r="E16922" s="162" t="n">
        <v>12.2</v>
      </c>
    </row>
    <row r="16923">
      <c r="B16923" s="161" t="n">
        <v>34836</v>
      </c>
      <c r="C16923" s="162" t="n">
        <v>527.0700000000001</v>
      </c>
      <c r="D16923" s="162" t="n">
        <v>0.101317</v>
      </c>
      <c r="E16923" s="162" t="n">
        <v>12.36</v>
      </c>
    </row>
    <row r="16924">
      <c r="B16924" s="161" t="n">
        <v>34837</v>
      </c>
      <c r="C16924" s="162" t="n">
        <v>519.58</v>
      </c>
      <c r="D16924" s="162" t="n">
        <v>0.086395</v>
      </c>
      <c r="E16924" s="162" t="n">
        <v>13.13</v>
      </c>
    </row>
    <row r="16925">
      <c r="B16925" s="161" t="n">
        <v>34838</v>
      </c>
      <c r="C16925" s="162" t="n">
        <v>519.1900000000001</v>
      </c>
      <c r="D16925" s="162" t="n">
        <v>0.085006</v>
      </c>
      <c r="E16925" s="162" t="n">
        <v>12.81</v>
      </c>
    </row>
    <row r="16926">
      <c r="B16926" s="161" t="n">
        <v>34841</v>
      </c>
      <c r="C16926" s="162" t="n">
        <v>523.65</v>
      </c>
      <c r="D16926" s="162" t="n">
        <v>0.092862</v>
      </c>
      <c r="E16926" s="162" t="n">
        <v>11.68</v>
      </c>
    </row>
    <row r="16927">
      <c r="B16927" s="161" t="n">
        <v>34842</v>
      </c>
      <c r="C16927" s="162" t="n">
        <v>528.59</v>
      </c>
      <c r="D16927" s="162" t="n">
        <v>0.101511</v>
      </c>
      <c r="E16927" s="162" t="n">
        <v>11.55</v>
      </c>
    </row>
    <row r="16928">
      <c r="B16928" s="161" t="n">
        <v>34843</v>
      </c>
      <c r="C16928" s="162" t="n">
        <v>528.61</v>
      </c>
      <c r="D16928" s="162" t="n">
        <v>0.100809</v>
      </c>
      <c r="E16928" s="162" t="n">
        <v>11.26</v>
      </c>
    </row>
    <row r="16929">
      <c r="B16929" s="161" t="n">
        <v>34844</v>
      </c>
      <c r="C16929" s="162" t="n">
        <v>528.59</v>
      </c>
      <c r="D16929" s="162" t="n">
        <v>0.100057</v>
      </c>
      <c r="E16929" s="162" t="n">
        <v>11.63</v>
      </c>
    </row>
    <row r="16930">
      <c r="B16930" s="161" t="n">
        <v>34845</v>
      </c>
      <c r="C16930" s="162" t="n">
        <v>523.65</v>
      </c>
      <c r="D16930" s="162" t="n">
        <v>0.089991</v>
      </c>
      <c r="E16930" s="162" t="n">
        <v>12.2</v>
      </c>
    </row>
    <row r="16931">
      <c r="B16931" s="161" t="n">
        <v>34849</v>
      </c>
      <c r="C16931" s="162" t="n">
        <v>523.58</v>
      </c>
      <c r="D16931" s="162" t="n">
        <v>0.089213</v>
      </c>
      <c r="E16931" s="162" t="n">
        <v>12.52</v>
      </c>
    </row>
    <row r="16932">
      <c r="B16932" s="161" t="n">
        <v>34850</v>
      </c>
      <c r="C16932" s="162" t="n">
        <v>533.4</v>
      </c>
      <c r="D16932" s="162" t="n">
        <v>0.107042</v>
      </c>
      <c r="E16932" s="162" t="n">
        <v>12.85</v>
      </c>
    </row>
    <row r="16933">
      <c r="B16933" s="161" t="n">
        <v>34851</v>
      </c>
      <c r="C16933" s="162" t="n">
        <v>533.49</v>
      </c>
      <c r="D16933" s="162" t="n">
        <v>0.106496</v>
      </c>
      <c r="E16933" s="162" t="n">
        <v>12.21</v>
      </c>
    </row>
    <row r="16934">
      <c r="B16934" s="161" t="n">
        <v>34852</v>
      </c>
      <c r="C16934" s="162" t="n">
        <v>532.51</v>
      </c>
      <c r="D16934" s="162" t="n">
        <v>0.103956</v>
      </c>
      <c r="E16934" s="162" t="n">
        <v>12.98</v>
      </c>
    </row>
    <row r="16935">
      <c r="B16935" s="161" t="n">
        <v>34855</v>
      </c>
      <c r="C16935" s="162" t="n">
        <v>535.6</v>
      </c>
      <c r="D16935" s="162" t="n">
        <v>0.108988</v>
      </c>
      <c r="E16935" s="162" t="n">
        <v>13.45</v>
      </c>
    </row>
    <row r="16936">
      <c r="B16936" s="161" t="n">
        <v>34856</v>
      </c>
      <c r="C16936" s="162" t="n">
        <v>535.55</v>
      </c>
      <c r="D16936" s="162" t="n">
        <v>0.108146</v>
      </c>
      <c r="E16936" s="162" t="n">
        <v>13</v>
      </c>
    </row>
    <row r="16937">
      <c r="B16937" s="161" t="n">
        <v>34857</v>
      </c>
      <c r="C16937" s="162" t="n">
        <v>533.13</v>
      </c>
      <c r="D16937" s="162" t="n">
        <v>0.102881</v>
      </c>
      <c r="E16937" s="162" t="n">
        <v>12.84</v>
      </c>
    </row>
    <row r="16938">
      <c r="B16938" s="161" t="n">
        <v>34858</v>
      </c>
      <c r="C16938" s="162" t="n">
        <v>532.35</v>
      </c>
      <c r="D16938" s="162" t="n">
        <v>0.100712</v>
      </c>
      <c r="E16938" s="162" t="n">
        <v>12.89</v>
      </c>
    </row>
    <row r="16939">
      <c r="B16939" s="161" t="n">
        <v>34859</v>
      </c>
      <c r="C16939" s="162" t="n">
        <v>527.9400000000001</v>
      </c>
      <c r="D16939" s="162" t="n">
        <v>0.091782</v>
      </c>
      <c r="E16939" s="162" t="n">
        <v>12.76</v>
      </c>
    </row>
    <row r="16940">
      <c r="B16940" s="161" t="n">
        <v>34862</v>
      </c>
      <c r="C16940" s="162" t="n">
        <v>530.88</v>
      </c>
      <c r="D16940" s="162" t="n">
        <v>0.09668300000000001</v>
      </c>
      <c r="E16940" s="162" t="n">
        <v>11.91</v>
      </c>
    </row>
    <row r="16941">
      <c r="B16941" s="161" t="n">
        <v>34863</v>
      </c>
      <c r="C16941" s="162" t="n">
        <v>536.05</v>
      </c>
      <c r="D16941" s="162" t="n">
        <v>0.105729</v>
      </c>
      <c r="E16941" s="162" t="n">
        <v>11.29</v>
      </c>
    </row>
    <row r="16942">
      <c r="B16942" s="161" t="n">
        <v>34864</v>
      </c>
      <c r="C16942" s="162" t="n">
        <v>536.47</v>
      </c>
      <c r="D16942" s="162" t="n">
        <v>0.105871</v>
      </c>
      <c r="E16942" s="162" t="n">
        <v>11.29</v>
      </c>
    </row>
    <row r="16943">
      <c r="B16943" s="161" t="n">
        <v>34865</v>
      </c>
      <c r="C16943" s="162" t="n">
        <v>537.12</v>
      </c>
      <c r="D16943" s="162" t="n">
        <v>0.10645</v>
      </c>
      <c r="E16943" s="162" t="n">
        <v>11.23</v>
      </c>
    </row>
    <row r="16944">
      <c r="B16944" s="161" t="n">
        <v>34866</v>
      </c>
      <c r="C16944" s="162" t="n">
        <v>539.83</v>
      </c>
      <c r="D16944" s="162" t="n">
        <v>0.110816</v>
      </c>
      <c r="E16944" s="162" t="n">
        <v>10.75</v>
      </c>
    </row>
    <row r="16945">
      <c r="B16945" s="161" t="n">
        <v>34869</v>
      </c>
      <c r="C16945" s="162" t="n">
        <v>545.22</v>
      </c>
      <c r="D16945" s="162" t="n">
        <v>0.120006</v>
      </c>
      <c r="E16945" s="162" t="n">
        <v>11.21</v>
      </c>
    </row>
    <row r="16946">
      <c r="B16946" s="161" t="n">
        <v>34870</v>
      </c>
      <c r="C16946" s="162" t="n">
        <v>544.98</v>
      </c>
      <c r="D16946" s="162" t="n">
        <v>0.118801</v>
      </c>
      <c r="E16946" s="162" t="n">
        <v>11.16</v>
      </c>
    </row>
    <row r="16947">
      <c r="B16947" s="161" t="n">
        <v>34871</v>
      </c>
      <c r="C16947" s="162" t="n">
        <v>543.98</v>
      </c>
      <c r="D16947" s="162" t="n">
        <v>0.11622</v>
      </c>
      <c r="E16947" s="162" t="n">
        <v>11.32</v>
      </c>
    </row>
    <row r="16948">
      <c r="B16948" s="161" t="n">
        <v>34872</v>
      </c>
      <c r="C16948" s="162" t="n">
        <v>551.0700000000001</v>
      </c>
      <c r="D16948" s="162" t="n">
        <v>0.128342</v>
      </c>
      <c r="E16948" s="162" t="n">
        <v>11.44</v>
      </c>
    </row>
    <row r="16949">
      <c r="B16949" s="161" t="n">
        <v>34873</v>
      </c>
      <c r="C16949" s="162" t="n">
        <v>549.71</v>
      </c>
      <c r="D16949" s="162" t="n">
        <v>0.125082</v>
      </c>
      <c r="E16949" s="162" t="n">
        <v>11.12</v>
      </c>
    </row>
    <row r="16950">
      <c r="B16950" s="161" t="n">
        <v>34876</v>
      </c>
      <c r="C16950" s="162" t="n">
        <v>544.13</v>
      </c>
      <c r="D16950" s="162" t="n">
        <v>0.114097</v>
      </c>
      <c r="E16950" s="162" t="n">
        <v>11.8</v>
      </c>
    </row>
    <row r="16951">
      <c r="B16951" s="161" t="n">
        <v>34877</v>
      </c>
      <c r="C16951" s="162" t="n">
        <v>542.4299999999999</v>
      </c>
      <c r="D16951" s="162" t="n">
        <v>0.110183</v>
      </c>
      <c r="E16951" s="162" t="n">
        <v>12.37</v>
      </c>
    </row>
    <row r="16952">
      <c r="B16952" s="161" t="n">
        <v>34878</v>
      </c>
      <c r="C16952" s="162" t="n">
        <v>544.73</v>
      </c>
      <c r="D16952" s="162" t="n">
        <v>0.113619</v>
      </c>
      <c r="E16952" s="162" t="n">
        <v>11.74</v>
      </c>
    </row>
    <row r="16953">
      <c r="B16953" s="161" t="n">
        <v>34879</v>
      </c>
      <c r="C16953" s="162" t="n">
        <v>543.87</v>
      </c>
      <c r="D16953" s="162" t="n">
        <v>0.111268</v>
      </c>
      <c r="E16953" s="162" t="n">
        <v>11.59</v>
      </c>
    </row>
    <row r="16954">
      <c r="B16954" s="161" t="n">
        <v>34880</v>
      </c>
      <c r="C16954" s="162" t="n">
        <v>544.75</v>
      </c>
      <c r="D16954" s="162" t="n">
        <v>0.112166</v>
      </c>
      <c r="E16954" s="162" t="n">
        <v>11.38</v>
      </c>
    </row>
    <row r="16955">
      <c r="B16955" s="161" t="n">
        <v>34883</v>
      </c>
      <c r="C16955" s="162" t="n">
        <v>547.09</v>
      </c>
      <c r="D16955" s="162" t="n">
        <v>0.115673</v>
      </c>
      <c r="E16955" s="162" t="n">
        <v>11.57</v>
      </c>
    </row>
    <row r="16956">
      <c r="B16956" s="161" t="n">
        <v>34885</v>
      </c>
      <c r="C16956" s="162" t="n">
        <v>547.26</v>
      </c>
      <c r="D16956" s="162" t="n">
        <v>0.1152</v>
      </c>
      <c r="E16956" s="162" t="n">
        <v>12.1</v>
      </c>
    </row>
    <row r="16957">
      <c r="B16957" s="161" t="n">
        <v>34886</v>
      </c>
      <c r="C16957" s="162" t="n">
        <v>553.99</v>
      </c>
      <c r="D16957" s="162" t="n">
        <v>0.126494</v>
      </c>
      <c r="E16957" s="162" t="n">
        <v>11.52</v>
      </c>
    </row>
    <row r="16958">
      <c r="B16958" s="161" t="n">
        <v>34887</v>
      </c>
      <c r="C16958" s="162" t="n">
        <v>556.37</v>
      </c>
      <c r="D16958" s="162" t="n">
        <v>0.12981</v>
      </c>
      <c r="E16958" s="162" t="n">
        <v>11.77</v>
      </c>
    </row>
    <row r="16959">
      <c r="B16959" s="161" t="n">
        <v>34890</v>
      </c>
      <c r="C16959" s="162" t="n">
        <v>557.1900000000001</v>
      </c>
      <c r="D16959" s="162" t="n">
        <v>0.130301</v>
      </c>
      <c r="E16959" s="162" t="n">
        <v>12.19</v>
      </c>
    </row>
    <row r="16960">
      <c r="B16960" s="161" t="n">
        <v>34891</v>
      </c>
      <c r="C16960" s="162" t="n">
        <v>554.78</v>
      </c>
      <c r="D16960" s="162" t="n">
        <v>0.124995</v>
      </c>
      <c r="E16960" s="162" t="n">
        <v>12.25</v>
      </c>
    </row>
    <row r="16961">
      <c r="B16961" s="161" t="n">
        <v>34892</v>
      </c>
      <c r="C16961" s="162" t="n">
        <v>560.89</v>
      </c>
      <c r="D16961" s="162" t="n">
        <v>0.134927</v>
      </c>
      <c r="E16961" s="162" t="n">
        <v>12.31</v>
      </c>
    </row>
    <row r="16962">
      <c r="B16962" s="161" t="n">
        <v>34893</v>
      </c>
      <c r="C16962" s="162" t="n">
        <v>561</v>
      </c>
      <c r="D16962" s="162" t="n">
        <v>0.134114</v>
      </c>
      <c r="E16962" s="162" t="n">
        <v>12.56</v>
      </c>
    </row>
    <row r="16963">
      <c r="B16963" s="161" t="n">
        <v>34894</v>
      </c>
      <c r="C16963" s="162" t="n">
        <v>559.89</v>
      </c>
      <c r="D16963" s="162" t="n">
        <v>0.131165</v>
      </c>
      <c r="E16963" s="162" t="n">
        <v>12.08</v>
      </c>
    </row>
    <row r="16964">
      <c r="B16964" s="161" t="n">
        <v>34897</v>
      </c>
      <c r="C16964" s="162" t="n">
        <v>562.72</v>
      </c>
      <c r="D16964" s="162" t="n">
        <v>0.135184</v>
      </c>
      <c r="E16964" s="162" t="n">
        <v>12.26</v>
      </c>
    </row>
    <row r="16965">
      <c r="B16965" s="161" t="n">
        <v>34898</v>
      </c>
      <c r="C16965" s="162" t="n">
        <v>558.46</v>
      </c>
      <c r="D16965" s="162" t="n">
        <v>0.126611</v>
      </c>
      <c r="E16965" s="162" t="n">
        <v>12.68</v>
      </c>
    </row>
    <row r="16966">
      <c r="B16966" s="161" t="n">
        <v>34899</v>
      </c>
      <c r="C16966" s="162" t="n">
        <v>550.98</v>
      </c>
      <c r="D16966" s="162" t="n">
        <v>0.11222</v>
      </c>
      <c r="E16966" s="162" t="n">
        <v>13.49</v>
      </c>
    </row>
    <row r="16967">
      <c r="B16967" s="161" t="n">
        <v>34900</v>
      </c>
      <c r="C16967" s="162" t="n">
        <v>553.54</v>
      </c>
      <c r="D16967" s="162" t="n">
        <v>0.115852</v>
      </c>
      <c r="E16967" s="162" t="n">
        <v>12.78</v>
      </c>
    </row>
    <row r="16968">
      <c r="B16968" s="161" t="n">
        <v>34901</v>
      </c>
      <c r="C16968" s="162" t="n">
        <v>553.62</v>
      </c>
      <c r="D16968" s="162" t="n">
        <v>0.114982</v>
      </c>
      <c r="E16968" s="162" t="n">
        <v>12.37</v>
      </c>
    </row>
    <row r="16969">
      <c r="B16969" s="161" t="n">
        <v>34904</v>
      </c>
      <c r="C16969" s="162" t="n">
        <v>556.63</v>
      </c>
      <c r="D16969" s="162" t="n">
        <v>0.119348</v>
      </c>
      <c r="E16969" s="162" t="n">
        <v>12.55</v>
      </c>
    </row>
    <row r="16970">
      <c r="B16970" s="161" t="n">
        <v>34905</v>
      </c>
      <c r="C16970" s="162" t="n">
        <v>561.1</v>
      </c>
      <c r="D16970" s="162" t="n">
        <v>0.126274</v>
      </c>
      <c r="E16970" s="162" t="n">
        <v>12.77</v>
      </c>
    </row>
    <row r="16971">
      <c r="B16971" s="161" t="n">
        <v>34906</v>
      </c>
      <c r="C16971" s="162" t="n">
        <v>561.61</v>
      </c>
      <c r="D16971" s="162" t="n">
        <v>0.126146</v>
      </c>
      <c r="E16971" s="162" t="n">
        <v>13.18</v>
      </c>
    </row>
    <row r="16972">
      <c r="B16972" s="161" t="n">
        <v>34907</v>
      </c>
      <c r="C16972" s="162" t="n">
        <v>565.22</v>
      </c>
      <c r="D16972" s="162" t="n">
        <v>0.13155</v>
      </c>
      <c r="E16972" s="162" t="n">
        <v>13.18</v>
      </c>
    </row>
    <row r="16973">
      <c r="B16973" s="161" t="n">
        <v>34908</v>
      </c>
      <c r="C16973" s="162" t="n">
        <v>562.9299999999999</v>
      </c>
      <c r="D16973" s="162" t="n">
        <v>0.126507</v>
      </c>
      <c r="E16973" s="162" t="n">
        <v>13.18</v>
      </c>
    </row>
    <row r="16974">
      <c r="B16974" s="161" t="n">
        <v>34911</v>
      </c>
      <c r="C16974" s="162" t="n">
        <v>562.0599999999999</v>
      </c>
      <c r="D16974" s="162" t="n">
        <v>0.124011</v>
      </c>
      <c r="E16974" s="162" t="n">
        <v>13.49</v>
      </c>
    </row>
    <row r="16975">
      <c r="B16975" s="161" t="n">
        <v>34912</v>
      </c>
      <c r="C16975" s="162" t="n">
        <v>559.64</v>
      </c>
      <c r="D16975" s="162" t="n">
        <v>0.118784</v>
      </c>
      <c r="E16975" s="162" t="n">
        <v>13.56</v>
      </c>
    </row>
    <row r="16976">
      <c r="B16976" s="161" t="n">
        <v>34913</v>
      </c>
      <c r="C16976" s="162" t="n">
        <v>558.8</v>
      </c>
      <c r="D16976" s="162" t="n">
        <v>0.116379</v>
      </c>
      <c r="E16976" s="162" t="n">
        <v>13.66</v>
      </c>
    </row>
    <row r="16977">
      <c r="B16977" s="161" t="n">
        <v>34914</v>
      </c>
      <c r="C16977" s="162" t="n">
        <v>558.75</v>
      </c>
      <c r="D16977" s="162" t="n">
        <v>0.115374</v>
      </c>
      <c r="E16977" s="162" t="n">
        <v>13.78</v>
      </c>
    </row>
    <row r="16978">
      <c r="B16978" s="161" t="n">
        <v>34915</v>
      </c>
      <c r="C16978" s="162" t="n">
        <v>558.9400000000001</v>
      </c>
      <c r="D16978" s="162" t="n">
        <v>0.114824</v>
      </c>
      <c r="E16978" s="162" t="n">
        <v>13.21</v>
      </c>
    </row>
    <row r="16979">
      <c r="B16979" s="161" t="n">
        <v>34918</v>
      </c>
      <c r="C16979" s="162" t="n">
        <v>560.03</v>
      </c>
      <c r="D16979" s="162" t="n">
        <v>0.115838</v>
      </c>
      <c r="E16979" s="162" t="n">
        <v>13.1</v>
      </c>
    </row>
    <row r="16980">
      <c r="B16980" s="161" t="n">
        <v>34919</v>
      </c>
      <c r="C16980" s="162" t="n">
        <v>560.39</v>
      </c>
      <c r="D16980" s="162" t="n">
        <v>0.115523</v>
      </c>
      <c r="E16980" s="162" t="n">
        <v>13.06</v>
      </c>
    </row>
    <row r="16981">
      <c r="B16981" s="161" t="n">
        <v>34920</v>
      </c>
      <c r="C16981" s="162" t="n">
        <v>559.71</v>
      </c>
      <c r="D16981" s="162" t="n">
        <v>0.113319</v>
      </c>
      <c r="E16981" s="162" t="n">
        <v>12.75</v>
      </c>
    </row>
    <row r="16982">
      <c r="B16982" s="161" t="n">
        <v>34921</v>
      </c>
      <c r="C16982" s="162" t="n">
        <v>557.45</v>
      </c>
      <c r="D16982" s="162" t="n">
        <v>0.108314</v>
      </c>
      <c r="E16982" s="162" t="n">
        <v>13</v>
      </c>
    </row>
    <row r="16983">
      <c r="B16983" s="161" t="n">
        <v>34922</v>
      </c>
      <c r="C16983" s="162" t="n">
        <v>555.11</v>
      </c>
      <c r="D16983" s="162" t="n">
        <v>0.103184</v>
      </c>
      <c r="E16983" s="162" t="n">
        <v>12.9</v>
      </c>
    </row>
    <row r="16984">
      <c r="B16984" s="161" t="n">
        <v>34925</v>
      </c>
      <c r="C16984" s="162" t="n">
        <v>559.74</v>
      </c>
      <c r="D16984" s="162" t="n">
        <v>0.110553</v>
      </c>
      <c r="E16984" s="162" t="n">
        <v>13.24</v>
      </c>
    </row>
    <row r="16985">
      <c r="B16985" s="161" t="n">
        <v>34926</v>
      </c>
      <c r="C16985" s="162" t="n">
        <v>558.5700000000001</v>
      </c>
      <c r="D16985" s="162" t="n">
        <v>0.107614</v>
      </c>
      <c r="E16985" s="162" t="n">
        <v>12.35</v>
      </c>
    </row>
    <row r="16986">
      <c r="B16986" s="161" t="n">
        <v>34927</v>
      </c>
      <c r="C16986" s="162" t="n">
        <v>559.97</v>
      </c>
      <c r="D16986" s="162" t="n">
        <v>0.109245</v>
      </c>
      <c r="E16986" s="162" t="n">
        <v>12.45</v>
      </c>
    </row>
    <row r="16987">
      <c r="B16987" s="161" t="n">
        <v>34928</v>
      </c>
      <c r="C16987" s="162" t="n">
        <v>559.04</v>
      </c>
      <c r="D16987" s="162" t="n">
        <v>0.10668</v>
      </c>
      <c r="E16987" s="162" t="n">
        <v>12.13</v>
      </c>
    </row>
    <row r="16988">
      <c r="B16988" s="161" t="n">
        <v>34929</v>
      </c>
      <c r="C16988" s="162" t="n">
        <v>559.21</v>
      </c>
      <c r="D16988" s="162" t="n">
        <v>0.106062</v>
      </c>
      <c r="E16988" s="162" t="n">
        <v>12.03</v>
      </c>
    </row>
    <row r="16989">
      <c r="B16989" s="161" t="n">
        <v>34932</v>
      </c>
      <c r="C16989" s="162" t="n">
        <v>558.11</v>
      </c>
      <c r="D16989" s="162" t="n">
        <v>0.103197</v>
      </c>
      <c r="E16989" s="162" t="n">
        <v>13.42</v>
      </c>
    </row>
    <row r="16990">
      <c r="B16990" s="161" t="n">
        <v>34933</v>
      </c>
      <c r="C16990" s="162" t="n">
        <v>559.52</v>
      </c>
      <c r="D16990" s="162" t="n">
        <v>0.104755</v>
      </c>
      <c r="E16990" s="162" t="n">
        <v>12.6</v>
      </c>
    </row>
    <row r="16991">
      <c r="B16991" s="161" t="n">
        <v>34934</v>
      </c>
      <c r="C16991" s="162" t="n">
        <v>557.14</v>
      </c>
      <c r="D16991" s="162" t="n">
        <v>0.09955899999999999</v>
      </c>
      <c r="E16991" s="162" t="n">
        <v>13.17</v>
      </c>
    </row>
    <row r="16992">
      <c r="B16992" s="161" t="n">
        <v>34935</v>
      </c>
      <c r="C16992" s="162" t="n">
        <v>557.46</v>
      </c>
      <c r="D16992" s="162" t="n">
        <v>0.09922300000000001</v>
      </c>
      <c r="E16992" s="162" t="n">
        <v>12.94</v>
      </c>
    </row>
    <row r="16993">
      <c r="B16993" s="161" t="n">
        <v>34936</v>
      </c>
      <c r="C16993" s="162" t="n">
        <v>560.1</v>
      </c>
      <c r="D16993" s="162" t="n">
        <v>0.10301</v>
      </c>
      <c r="E16993" s="162" t="n">
        <v>12.33</v>
      </c>
    </row>
    <row r="16994">
      <c r="B16994" s="161" t="n">
        <v>34939</v>
      </c>
      <c r="C16994" s="162" t="n">
        <v>559.05</v>
      </c>
      <c r="D16994" s="162" t="n">
        <v>0.100198</v>
      </c>
      <c r="E16994" s="162" t="n">
        <v>12.48</v>
      </c>
    </row>
    <row r="16995">
      <c r="B16995" s="161" t="n">
        <v>34940</v>
      </c>
      <c r="C16995" s="162" t="n">
        <v>560</v>
      </c>
      <c r="D16995" s="162" t="n">
        <v>0.10093</v>
      </c>
      <c r="E16995" s="162" t="n">
        <v>12.65</v>
      </c>
    </row>
    <row r="16996">
      <c r="B16996" s="161" t="n">
        <v>34941</v>
      </c>
      <c r="C16996" s="162" t="n">
        <v>560.92</v>
      </c>
      <c r="D16996" s="162" t="n">
        <v>0.101635</v>
      </c>
      <c r="E16996" s="162" t="n">
        <v>12.03</v>
      </c>
    </row>
    <row r="16997">
      <c r="B16997" s="161" t="n">
        <v>34942</v>
      </c>
      <c r="C16997" s="162" t="n">
        <v>561.88</v>
      </c>
      <c r="D16997" s="162" t="n">
        <v>0.10239</v>
      </c>
      <c r="E16997" s="162" t="n">
        <v>11.52</v>
      </c>
    </row>
    <row r="16998">
      <c r="B16998" s="161" t="n">
        <v>34943</v>
      </c>
      <c r="C16998" s="162" t="n">
        <v>563.84</v>
      </c>
      <c r="D16998" s="162" t="n">
        <v>0.104904</v>
      </c>
      <c r="E16998" s="162" t="n">
        <v>11.29</v>
      </c>
    </row>
    <row r="16999">
      <c r="B16999" s="161" t="n">
        <v>34947</v>
      </c>
      <c r="C16999" s="162" t="n">
        <v>569.17</v>
      </c>
      <c r="D16999" s="162" t="n">
        <v>0.113273</v>
      </c>
      <c r="E16999" s="162" t="n">
        <v>11.65</v>
      </c>
    </row>
    <row r="17000">
      <c r="B17000" s="161" t="n">
        <v>34948</v>
      </c>
      <c r="C17000" s="162" t="n">
        <v>570.17</v>
      </c>
      <c r="D17000" s="162" t="n">
        <v>0.11396</v>
      </c>
      <c r="E17000" s="162" t="n">
        <v>11.65</v>
      </c>
    </row>
    <row r="17001">
      <c r="B17001" s="161" t="n">
        <v>34949</v>
      </c>
      <c r="C17001" s="162" t="n">
        <v>570.29</v>
      </c>
      <c r="D17001" s="162" t="n">
        <v>0.11307</v>
      </c>
      <c r="E17001" s="162" t="n">
        <v>11.85</v>
      </c>
    </row>
    <row r="17002">
      <c r="B17002" s="161" t="n">
        <v>34950</v>
      </c>
      <c r="C17002" s="162" t="n">
        <v>572.6799999999999</v>
      </c>
      <c r="D17002" s="162" t="n">
        <v>0.11605</v>
      </c>
      <c r="E17002" s="162" t="n">
        <v>11.16</v>
      </c>
    </row>
    <row r="17003">
      <c r="B17003" s="161" t="n">
        <v>34953</v>
      </c>
      <c r="C17003" s="162" t="n">
        <v>573.91</v>
      </c>
      <c r="D17003" s="162" t="n">
        <v>0.11698</v>
      </c>
      <c r="E17003" s="162" t="n">
        <v>11.51</v>
      </c>
    </row>
    <row r="17004">
      <c r="B17004" s="161" t="n">
        <v>34954</v>
      </c>
      <c r="C17004" s="162" t="n">
        <v>576.51</v>
      </c>
      <c r="D17004" s="162" t="n">
        <v>0.120285</v>
      </c>
      <c r="E17004" s="162" t="n">
        <v>11.46</v>
      </c>
    </row>
    <row r="17005">
      <c r="B17005" s="161" t="n">
        <v>34955</v>
      </c>
      <c r="C17005" s="162" t="n">
        <v>578.77</v>
      </c>
      <c r="D17005" s="162" t="n">
        <v>0.122979</v>
      </c>
      <c r="E17005" s="162" t="n">
        <v>11.35</v>
      </c>
    </row>
    <row r="17006">
      <c r="B17006" s="161" t="n">
        <v>34956</v>
      </c>
      <c r="C17006" s="162" t="n">
        <v>583.61</v>
      </c>
      <c r="D17006" s="162" t="n">
        <v>0.130053</v>
      </c>
      <c r="E17006" s="162" t="n">
        <v>11.1</v>
      </c>
    </row>
    <row r="17007">
      <c r="B17007" s="161" t="n">
        <v>34957</v>
      </c>
      <c r="C17007" s="162" t="n">
        <v>583.35</v>
      </c>
      <c r="D17007" s="162" t="n">
        <v>0.128343</v>
      </c>
      <c r="E17007" s="162" t="n">
        <v>11.58</v>
      </c>
    </row>
    <row r="17008">
      <c r="B17008" s="161" t="n">
        <v>34960</v>
      </c>
      <c r="C17008" s="162" t="n">
        <v>582.77</v>
      </c>
      <c r="D17008" s="162" t="n">
        <v>0.126045</v>
      </c>
      <c r="E17008" s="162" t="n">
        <v>12.34</v>
      </c>
    </row>
    <row r="17009">
      <c r="B17009" s="161" t="n">
        <v>34961</v>
      </c>
      <c r="C17009" s="162" t="n">
        <v>584.2</v>
      </c>
      <c r="D17009" s="162" t="n">
        <v>0.127222</v>
      </c>
      <c r="E17009" s="162" t="n">
        <v>12.67</v>
      </c>
    </row>
    <row r="17010">
      <c r="B17010" s="161" t="n">
        <v>34962</v>
      </c>
      <c r="C17010" s="162" t="n">
        <v>586.77</v>
      </c>
      <c r="D17010" s="162" t="n">
        <v>0.130315</v>
      </c>
      <c r="E17010" s="162" t="n">
        <v>12.35</v>
      </c>
    </row>
    <row r="17011">
      <c r="B17011" s="161" t="n">
        <v>34963</v>
      </c>
      <c r="C17011" s="162" t="n">
        <v>583</v>
      </c>
      <c r="D17011" s="162" t="n">
        <v>0.12261</v>
      </c>
      <c r="E17011" s="162" t="n">
        <v>12.5</v>
      </c>
    </row>
    <row r="17012">
      <c r="B17012" s="161" t="n">
        <v>34964</v>
      </c>
      <c r="C17012" s="162" t="n">
        <v>581.73</v>
      </c>
      <c r="D17012" s="162" t="n">
        <v>0.119164</v>
      </c>
      <c r="E17012" s="162" t="n">
        <v>12.46</v>
      </c>
    </row>
    <row r="17013">
      <c r="B17013" s="161" t="n">
        <v>34967</v>
      </c>
      <c r="C17013" s="162" t="n">
        <v>581.8099999999999</v>
      </c>
      <c r="D17013" s="162" t="n">
        <v>0.117982</v>
      </c>
      <c r="E17013" s="162" t="n">
        <v>13.22</v>
      </c>
    </row>
    <row r="17014">
      <c r="B17014" s="161" t="n">
        <v>34968</v>
      </c>
      <c r="C17014" s="162" t="n">
        <v>581.41</v>
      </c>
      <c r="D17014" s="162" t="n">
        <v>0.115995</v>
      </c>
      <c r="E17014" s="162" t="n">
        <v>12.9</v>
      </c>
    </row>
    <row r="17015">
      <c r="B17015" s="161" t="n">
        <v>34969</v>
      </c>
      <c r="C17015" s="162" t="n">
        <v>581.04</v>
      </c>
      <c r="D17015" s="162" t="n">
        <v>0.114089</v>
      </c>
      <c r="E17015" s="162" t="n">
        <v>12.9</v>
      </c>
    </row>
    <row r="17016">
      <c r="B17016" s="161" t="n">
        <v>34970</v>
      </c>
      <c r="C17016" s="162" t="n">
        <v>585.87</v>
      </c>
      <c r="D17016" s="162" t="n">
        <v>0.121059</v>
      </c>
      <c r="E17016" s="162" t="n">
        <v>12.46</v>
      </c>
    </row>
    <row r="17017">
      <c r="B17017" s="161" t="n">
        <v>34971</v>
      </c>
      <c r="C17017" s="162" t="n">
        <v>584.41</v>
      </c>
      <c r="D17017" s="162" t="n">
        <v>0.117318</v>
      </c>
      <c r="E17017" s="162" t="n">
        <v>12.74</v>
      </c>
    </row>
    <row r="17018">
      <c r="B17018" s="161" t="n">
        <v>34974</v>
      </c>
      <c r="C17018" s="162" t="n">
        <v>581.72</v>
      </c>
      <c r="D17018" s="162" t="n">
        <v>0.111489</v>
      </c>
      <c r="E17018" s="162" t="n">
        <v>13.95</v>
      </c>
    </row>
    <row r="17019">
      <c r="B17019" s="161" t="n">
        <v>34975</v>
      </c>
      <c r="C17019" s="162" t="n">
        <v>582.34</v>
      </c>
      <c r="D17019" s="162" t="n">
        <v>0.111368</v>
      </c>
      <c r="E17019" s="162" t="n">
        <v>14.5</v>
      </c>
    </row>
    <row r="17020">
      <c r="B17020" s="161" t="n">
        <v>34976</v>
      </c>
      <c r="C17020" s="162" t="n">
        <v>581.47</v>
      </c>
      <c r="D17020" s="162" t="n">
        <v>0.108688</v>
      </c>
      <c r="E17020" s="162" t="n">
        <v>14.86</v>
      </c>
    </row>
    <row r="17021">
      <c r="B17021" s="161" t="n">
        <v>34977</v>
      </c>
      <c r="C17021" s="162" t="n">
        <v>582.63</v>
      </c>
      <c r="D17021" s="162" t="n">
        <v>0.109478</v>
      </c>
      <c r="E17021" s="162" t="n">
        <v>15.74</v>
      </c>
    </row>
    <row r="17022">
      <c r="B17022" s="161" t="n">
        <v>34978</v>
      </c>
      <c r="C17022" s="162" t="n">
        <v>582.49</v>
      </c>
      <c r="D17022" s="162" t="n">
        <v>0.108062</v>
      </c>
      <c r="E17022" s="162" t="n">
        <v>13.98</v>
      </c>
    </row>
    <row r="17023">
      <c r="B17023" s="161" t="n">
        <v>34981</v>
      </c>
      <c r="C17023" s="162" t="n">
        <v>578.37</v>
      </c>
      <c r="D17023" s="162" t="n">
        <v>0.099829</v>
      </c>
      <c r="E17023" s="162" t="n">
        <v>14.85</v>
      </c>
    </row>
    <row r="17024">
      <c r="B17024" s="161" t="n">
        <v>34982</v>
      </c>
      <c r="C17024" s="162" t="n">
        <v>577.52</v>
      </c>
      <c r="D17024" s="162" t="n">
        <v>0.097235</v>
      </c>
      <c r="E17024" s="162" t="n">
        <v>14.97</v>
      </c>
    </row>
    <row r="17025">
      <c r="B17025" s="161" t="n">
        <v>34983</v>
      </c>
      <c r="C17025" s="162" t="n">
        <v>579.46</v>
      </c>
      <c r="D17025" s="162" t="n">
        <v>0.09947300000000001</v>
      </c>
      <c r="E17025" s="162" t="n">
        <v>14.57</v>
      </c>
    </row>
    <row r="17026">
      <c r="B17026" s="161" t="n">
        <v>34984</v>
      </c>
      <c r="C17026" s="162" t="n">
        <v>583.1</v>
      </c>
      <c r="D17026" s="162" t="n">
        <v>0.104571</v>
      </c>
      <c r="E17026" s="162" t="n">
        <v>14.24</v>
      </c>
    </row>
    <row r="17027">
      <c r="B17027" s="161" t="n">
        <v>34985</v>
      </c>
      <c r="C17027" s="162" t="n">
        <v>584.5</v>
      </c>
      <c r="D17027" s="162" t="n">
        <v>0.105795</v>
      </c>
      <c r="E17027" s="162" t="n">
        <v>13.67</v>
      </c>
    </row>
    <row r="17028">
      <c r="B17028" s="161" t="n">
        <v>34988</v>
      </c>
      <c r="C17028" s="162" t="n">
        <v>583.03</v>
      </c>
      <c r="D17028" s="162" t="n">
        <v>0.102101</v>
      </c>
      <c r="E17028" s="162" t="n">
        <v>14.62</v>
      </c>
    </row>
    <row r="17029">
      <c r="B17029" s="161" t="n">
        <v>34989</v>
      </c>
      <c r="C17029" s="162" t="n">
        <v>586.78</v>
      </c>
      <c r="D17029" s="162" t="n">
        <v>0.1073</v>
      </c>
      <c r="E17029" s="162" t="n">
        <v>14.03</v>
      </c>
    </row>
    <row r="17030">
      <c r="B17030" s="161" t="n">
        <v>34990</v>
      </c>
      <c r="C17030" s="162" t="n">
        <v>587.4400000000001</v>
      </c>
      <c r="D17030" s="162" t="n">
        <v>0.107223</v>
      </c>
      <c r="E17030" s="162" t="n">
        <v>14.05</v>
      </c>
    </row>
    <row r="17031">
      <c r="B17031" s="161" t="n">
        <v>34991</v>
      </c>
      <c r="C17031" s="162" t="n">
        <v>590.65</v>
      </c>
      <c r="D17031" s="162" t="n">
        <v>0.111439</v>
      </c>
      <c r="E17031" s="162" t="n">
        <v>13.55</v>
      </c>
    </row>
    <row r="17032">
      <c r="B17032" s="161" t="n">
        <v>34992</v>
      </c>
      <c r="C17032" s="162" t="n">
        <v>587.46</v>
      </c>
      <c r="D17032" s="162" t="n">
        <v>0.104824</v>
      </c>
      <c r="E17032" s="162" t="n">
        <v>13.46</v>
      </c>
    </row>
    <row r="17033">
      <c r="B17033" s="161" t="n">
        <v>34995</v>
      </c>
      <c r="C17033" s="162" t="n">
        <v>585.0599999999999</v>
      </c>
      <c r="D17033" s="162" t="n">
        <v>0.09955700000000001</v>
      </c>
      <c r="E17033" s="162" t="n">
        <v>14.17</v>
      </c>
    </row>
    <row r="17034">
      <c r="B17034" s="161" t="n">
        <v>34996</v>
      </c>
      <c r="C17034" s="162" t="n">
        <v>586.54</v>
      </c>
      <c r="D17034" s="162" t="n">
        <v>0.100905</v>
      </c>
      <c r="E17034" s="162" t="n">
        <v>13.85</v>
      </c>
    </row>
    <row r="17035">
      <c r="B17035" s="161" t="n">
        <v>34997</v>
      </c>
      <c r="C17035" s="162" t="n">
        <v>582.47</v>
      </c>
      <c r="D17035" s="162" t="n">
        <v>0.092803</v>
      </c>
      <c r="E17035" s="162" t="n">
        <v>14.49</v>
      </c>
    </row>
    <row r="17036">
      <c r="B17036" s="161" t="n">
        <v>34998</v>
      </c>
      <c r="C17036" s="162" t="n">
        <v>576.72</v>
      </c>
      <c r="D17036" s="162" t="n">
        <v>0.081799</v>
      </c>
      <c r="E17036" s="162" t="n">
        <v>15.59</v>
      </c>
    </row>
    <row r="17037">
      <c r="B17037" s="161" t="n">
        <v>34999</v>
      </c>
      <c r="C17037" s="162" t="n">
        <v>579.7</v>
      </c>
      <c r="D17037" s="162" t="n">
        <v>0.085884</v>
      </c>
      <c r="E17037" s="162" t="n">
        <v>14.63</v>
      </c>
    </row>
    <row r="17038">
      <c r="B17038" s="161" t="n">
        <v>35002</v>
      </c>
      <c r="C17038" s="162" t="n">
        <v>583.25</v>
      </c>
      <c r="D17038" s="162" t="n">
        <v>0.090919</v>
      </c>
      <c r="E17038" s="162" t="n">
        <v>14.26</v>
      </c>
    </row>
    <row r="17039">
      <c r="B17039" s="161" t="n">
        <v>35003</v>
      </c>
      <c r="C17039" s="162" t="n">
        <v>581.5</v>
      </c>
      <c r="D17039" s="162" t="n">
        <v>0.086868</v>
      </c>
      <c r="E17039" s="162" t="n">
        <v>13.83</v>
      </c>
    </row>
    <row r="17040">
      <c r="B17040" s="161" t="n">
        <v>35004</v>
      </c>
      <c r="C17040" s="162" t="n">
        <v>584.22</v>
      </c>
      <c r="D17040" s="162" t="n">
        <v>0.090462</v>
      </c>
      <c r="E17040" s="162" t="n">
        <v>13.41</v>
      </c>
    </row>
    <row r="17041">
      <c r="B17041" s="161" t="n">
        <v>35005</v>
      </c>
      <c r="C17041" s="162" t="n">
        <v>589.72</v>
      </c>
      <c r="D17041" s="162" t="n">
        <v>0.09868300000000001</v>
      </c>
      <c r="E17041" s="162" t="n">
        <v>13.19</v>
      </c>
    </row>
    <row r="17042">
      <c r="B17042" s="161" t="n">
        <v>35006</v>
      </c>
      <c r="C17042" s="162" t="n">
        <v>590.5700000000001</v>
      </c>
      <c r="D17042" s="162" t="n">
        <v>0.09894600000000001</v>
      </c>
      <c r="E17042" s="162" t="n">
        <v>12.26</v>
      </c>
    </row>
    <row r="17043">
      <c r="B17043" s="161" t="n">
        <v>35009</v>
      </c>
      <c r="C17043" s="162" t="n">
        <v>588.46</v>
      </c>
      <c r="D17043" s="162" t="n">
        <v>0.094221</v>
      </c>
      <c r="E17043" s="162" t="n">
        <v>12.74</v>
      </c>
    </row>
    <row r="17044">
      <c r="B17044" s="161" t="n">
        <v>35010</v>
      </c>
      <c r="C17044" s="162" t="n">
        <v>586.3200000000001</v>
      </c>
      <c r="D17044" s="162" t="n">
        <v>0.08945400000000001</v>
      </c>
      <c r="E17044" s="162" t="n">
        <v>13.05</v>
      </c>
    </row>
    <row r="17045">
      <c r="B17045" s="161" t="n">
        <v>35011</v>
      </c>
      <c r="C17045" s="162" t="n">
        <v>591.71</v>
      </c>
      <c r="D17045" s="162" t="n">
        <v>0.09744700000000001</v>
      </c>
      <c r="E17045" s="162" t="n">
        <v>12.16</v>
      </c>
    </row>
    <row r="17046">
      <c r="B17046" s="161" t="n">
        <v>35012</v>
      </c>
      <c r="C17046" s="162" t="n">
        <v>593.26</v>
      </c>
      <c r="D17046" s="162" t="n">
        <v>0.0989</v>
      </c>
      <c r="E17046" s="162" t="n">
        <v>12.46</v>
      </c>
    </row>
    <row r="17047">
      <c r="B17047" s="161" t="n">
        <v>35013</v>
      </c>
      <c r="C17047" s="162" t="n">
        <v>592.72</v>
      </c>
      <c r="D17047" s="162" t="n">
        <v>0.09685199999999999</v>
      </c>
      <c r="E17047" s="162" t="n">
        <v>12.97</v>
      </c>
    </row>
    <row r="17048">
      <c r="B17048" s="161" t="n">
        <v>35016</v>
      </c>
      <c r="C17048" s="162" t="n">
        <v>592.3</v>
      </c>
      <c r="D17048" s="162" t="n">
        <v>0.09499299999999999</v>
      </c>
      <c r="E17048" s="162" t="n">
        <v>13.2</v>
      </c>
    </row>
    <row r="17049">
      <c r="B17049" s="161" t="n">
        <v>35017</v>
      </c>
      <c r="C17049" s="162" t="n">
        <v>589.29</v>
      </c>
      <c r="D17049" s="162" t="n">
        <v>0.088795</v>
      </c>
      <c r="E17049" s="162" t="n">
        <v>13.38</v>
      </c>
    </row>
    <row r="17050">
      <c r="B17050" s="161" t="n">
        <v>35018</v>
      </c>
      <c r="C17050" s="162" t="n">
        <v>593.96</v>
      </c>
      <c r="D17050" s="162" t="n">
        <v>0.095544</v>
      </c>
      <c r="E17050" s="162" t="n">
        <v>12.95</v>
      </c>
    </row>
    <row r="17051">
      <c r="B17051" s="161" t="n">
        <v>35019</v>
      </c>
      <c r="C17051" s="162" t="n">
        <v>597.34</v>
      </c>
      <c r="D17051" s="162" t="n">
        <v>0.100065</v>
      </c>
      <c r="E17051" s="162" t="n">
        <v>12.57</v>
      </c>
    </row>
    <row r="17052">
      <c r="B17052" s="161" t="n">
        <v>35020</v>
      </c>
      <c r="C17052" s="162" t="n">
        <v>600.0700000000001</v>
      </c>
      <c r="D17052" s="162" t="n">
        <v>0.103502</v>
      </c>
      <c r="E17052" s="162" t="n">
        <v>12.49</v>
      </c>
    </row>
    <row r="17053">
      <c r="B17053" s="161" t="n">
        <v>35023</v>
      </c>
      <c r="C17053" s="162" t="n">
        <v>596.85</v>
      </c>
      <c r="D17053" s="162" t="n">
        <v>0.097053</v>
      </c>
      <c r="E17053" s="162" t="n">
        <v>12.37</v>
      </c>
    </row>
    <row r="17054">
      <c r="B17054" s="161" t="n">
        <v>35024</v>
      </c>
      <c r="C17054" s="162" t="n">
        <v>600.24</v>
      </c>
      <c r="D17054" s="162" t="n">
        <v>0.101615</v>
      </c>
      <c r="E17054" s="162" t="n">
        <v>11.74</v>
      </c>
    </row>
    <row r="17055">
      <c r="B17055" s="161" t="n">
        <v>35025</v>
      </c>
      <c r="C17055" s="162" t="n">
        <v>598.4</v>
      </c>
      <c r="D17055" s="162" t="n">
        <v>0.097465</v>
      </c>
      <c r="E17055" s="162" t="n">
        <v>11.81</v>
      </c>
    </row>
    <row r="17056">
      <c r="B17056" s="161" t="n">
        <v>35027</v>
      </c>
      <c r="C17056" s="162" t="n">
        <v>599.97</v>
      </c>
      <c r="D17056" s="162" t="n">
        <v>0.098982</v>
      </c>
      <c r="E17056" s="162" t="n">
        <v>11.87</v>
      </c>
    </row>
    <row r="17057">
      <c r="B17057" s="161" t="n">
        <v>35030</v>
      </c>
      <c r="C17057" s="162" t="n">
        <v>601.3200000000001</v>
      </c>
      <c r="D17057" s="162" t="n">
        <v>0.100128</v>
      </c>
      <c r="E17057" s="162" t="n">
        <v>12.43</v>
      </c>
    </row>
    <row r="17058">
      <c r="B17058" s="161" t="n">
        <v>35031</v>
      </c>
      <c r="C17058" s="162" t="n">
        <v>606.45</v>
      </c>
      <c r="D17058" s="162" t="n">
        <v>0.107476</v>
      </c>
      <c r="E17058" s="162" t="n">
        <v>11.57</v>
      </c>
    </row>
    <row r="17059">
      <c r="B17059" s="161" t="n">
        <v>35032</v>
      </c>
      <c r="C17059" s="162" t="n">
        <v>607.64</v>
      </c>
      <c r="D17059" s="162" t="n">
        <v>0.108289</v>
      </c>
      <c r="E17059" s="162" t="n">
        <v>11.65</v>
      </c>
    </row>
    <row r="17060">
      <c r="B17060" s="161" t="n">
        <v>35033</v>
      </c>
      <c r="C17060" s="162" t="n">
        <v>605.37</v>
      </c>
      <c r="D17060" s="162" t="n">
        <v>0.103439</v>
      </c>
      <c r="E17060" s="162" t="n">
        <v>11.58</v>
      </c>
    </row>
    <row r="17061">
      <c r="B17061" s="161" t="n">
        <v>35034</v>
      </c>
      <c r="C17061" s="162" t="n">
        <v>606.98</v>
      </c>
      <c r="D17061" s="162" t="n">
        <v>0.10498</v>
      </c>
      <c r="E17061" s="162" t="n">
        <v>11.11</v>
      </c>
    </row>
    <row r="17062">
      <c r="B17062" s="161" t="n">
        <v>35037</v>
      </c>
      <c r="C17062" s="162" t="n">
        <v>613.6799999999999</v>
      </c>
      <c r="D17062" s="162" t="n">
        <v>0.114754</v>
      </c>
      <c r="E17062" s="162" t="n">
        <v>10.66</v>
      </c>
    </row>
    <row r="17063">
      <c r="B17063" s="161" t="n">
        <v>35038</v>
      </c>
      <c r="C17063" s="162" t="n">
        <v>617.6799999999999</v>
      </c>
      <c r="D17063" s="162" t="n">
        <v>0.120018</v>
      </c>
      <c r="E17063" s="162" t="n">
        <v>11.65</v>
      </c>
    </row>
    <row r="17064">
      <c r="B17064" s="161" t="n">
        <v>35039</v>
      </c>
      <c r="C17064" s="162" t="n">
        <v>620.1799999999999</v>
      </c>
      <c r="D17064" s="162" t="n">
        <v>0.122825</v>
      </c>
      <c r="E17064" s="162" t="n">
        <v>12.7</v>
      </c>
    </row>
    <row r="17065">
      <c r="B17065" s="161" t="n">
        <v>35040</v>
      </c>
      <c r="C17065" s="162" t="n">
        <v>616.17</v>
      </c>
      <c r="D17065" s="162" t="n">
        <v>0.115161</v>
      </c>
      <c r="E17065" s="162" t="n">
        <v>12.74</v>
      </c>
    </row>
    <row r="17066">
      <c r="B17066" s="161" t="n">
        <v>35041</v>
      </c>
      <c r="C17066" s="162" t="n">
        <v>617.48</v>
      </c>
      <c r="D17066" s="162" t="n">
        <v>0.116107</v>
      </c>
      <c r="E17066" s="162" t="n">
        <v>11.12</v>
      </c>
    </row>
    <row r="17067">
      <c r="B17067" s="161" t="n">
        <v>35044</v>
      </c>
      <c r="C17067" s="162" t="n">
        <v>619.52</v>
      </c>
      <c r="D17067" s="162" t="n">
        <v>0.118172</v>
      </c>
      <c r="E17067" s="162" t="n">
        <v>11.06</v>
      </c>
    </row>
    <row r="17068">
      <c r="B17068" s="161" t="n">
        <v>35045</v>
      </c>
      <c r="C17068" s="162" t="n">
        <v>618.78</v>
      </c>
      <c r="D17068" s="162" t="n">
        <v>0.115784</v>
      </c>
      <c r="E17068" s="162" t="n">
        <v>10.63</v>
      </c>
    </row>
    <row r="17069">
      <c r="B17069" s="161" t="n">
        <v>35046</v>
      </c>
      <c r="C17069" s="162" t="n">
        <v>621.6900000000001</v>
      </c>
      <c r="D17069" s="162" t="n">
        <v>0.119242</v>
      </c>
      <c r="E17069" s="162" t="n">
        <v>10.36</v>
      </c>
    </row>
    <row r="17070">
      <c r="B17070" s="161" t="n">
        <v>35047</v>
      </c>
      <c r="C17070" s="162" t="n">
        <v>616.92</v>
      </c>
      <c r="D17070" s="162" t="n">
        <v>0.110347</v>
      </c>
      <c r="E17070" s="162" t="n">
        <v>11.07</v>
      </c>
    </row>
    <row r="17071">
      <c r="B17071" s="161" t="n">
        <v>35048</v>
      </c>
      <c r="C17071" s="162" t="n">
        <v>616.34</v>
      </c>
      <c r="D17071" s="162" t="n">
        <v>0.108222</v>
      </c>
      <c r="E17071" s="162" t="n">
        <v>11.44</v>
      </c>
    </row>
    <row r="17072">
      <c r="B17072" s="161" t="n">
        <v>35051</v>
      </c>
      <c r="C17072" s="162" t="n">
        <v>606.8099999999999</v>
      </c>
      <c r="D17072" s="162" t="n">
        <v>0.091544</v>
      </c>
      <c r="E17072" s="162" t="n">
        <v>14.55</v>
      </c>
    </row>
    <row r="17073">
      <c r="B17073" s="161" t="n">
        <v>35052</v>
      </c>
      <c r="C17073" s="162" t="n">
        <v>611.9299999999999</v>
      </c>
      <c r="D17073" s="162" t="n">
        <v>0.098775</v>
      </c>
      <c r="E17073" s="162" t="n">
        <v>13.16</v>
      </c>
    </row>
    <row r="17074">
      <c r="B17074" s="161" t="n">
        <v>35053</v>
      </c>
      <c r="C17074" s="162" t="n">
        <v>605.9400000000001</v>
      </c>
      <c r="D17074" s="162" t="n">
        <v>0.08783100000000001</v>
      </c>
      <c r="E17074" s="162" t="n">
        <v>12.2</v>
      </c>
    </row>
    <row r="17075">
      <c r="B17075" s="161" t="n">
        <v>35054</v>
      </c>
      <c r="C17075" s="162" t="n">
        <v>610.49</v>
      </c>
      <c r="D17075" s="162" t="n">
        <v>0.094165</v>
      </c>
      <c r="E17075" s="162" t="n">
        <v>10.77</v>
      </c>
    </row>
    <row r="17076">
      <c r="B17076" s="161" t="n">
        <v>35055</v>
      </c>
      <c r="C17076" s="162" t="n">
        <v>611.96</v>
      </c>
      <c r="D17076" s="162" t="n">
        <v>0.09547</v>
      </c>
      <c r="E17076" s="162" t="n">
        <v>11.51</v>
      </c>
    </row>
    <row r="17077">
      <c r="B17077" s="161" t="n">
        <v>35059</v>
      </c>
      <c r="C17077" s="162" t="n">
        <v>614.3</v>
      </c>
      <c r="D17077" s="162" t="n">
        <v>0.09816999999999999</v>
      </c>
      <c r="E17077" s="162" t="n">
        <v>11.49</v>
      </c>
    </row>
    <row r="17078">
      <c r="B17078" s="161" t="n">
        <v>35060</v>
      </c>
      <c r="C17078" s="162" t="n">
        <v>614.53</v>
      </c>
      <c r="D17078" s="162" t="n">
        <v>0.097453</v>
      </c>
      <c r="E17078" s="162" t="n">
        <v>11.98</v>
      </c>
    </row>
    <row r="17079">
      <c r="B17079" s="161" t="n">
        <v>35061</v>
      </c>
      <c r="C17079" s="162" t="n">
        <v>614.12</v>
      </c>
      <c r="D17079" s="162" t="n">
        <v>0.095689</v>
      </c>
      <c r="E17079" s="162" t="n">
        <v>12.25</v>
      </c>
    </row>
    <row r="17080">
      <c r="B17080" s="161" t="n">
        <v>35062</v>
      </c>
      <c r="C17080" s="162" t="n">
        <v>615.9299999999999</v>
      </c>
      <c r="D17080" s="162" t="n">
        <v>0.097553</v>
      </c>
      <c r="E17080" s="162" t="n">
        <v>12.52</v>
      </c>
    </row>
    <row r="17081">
      <c r="B17081" s="161" t="n">
        <v>35066</v>
      </c>
      <c r="C17081" s="162" t="n">
        <v>620.73</v>
      </c>
      <c r="D17081" s="162" t="n">
        <v>0.104196</v>
      </c>
      <c r="E17081" s="162" t="n">
        <v>12.19</v>
      </c>
    </row>
    <row r="17082">
      <c r="B17082" s="161" t="n">
        <v>35067</v>
      </c>
      <c r="C17082" s="162" t="n">
        <v>621.3200000000001</v>
      </c>
      <c r="D17082" s="162" t="n">
        <v>0.104028</v>
      </c>
      <c r="E17082" s="162" t="n">
        <v>12.1</v>
      </c>
    </row>
    <row r="17083">
      <c r="B17083" s="161" t="n">
        <v>35068</v>
      </c>
      <c r="C17083" s="162" t="n">
        <v>617.7</v>
      </c>
      <c r="D17083" s="162" t="n">
        <v>0.09709</v>
      </c>
      <c r="E17083" s="162" t="n">
        <v>13.78</v>
      </c>
    </row>
    <row r="17084">
      <c r="B17084" s="161" t="n">
        <v>35069</v>
      </c>
      <c r="C17084" s="162" t="n">
        <v>616.71</v>
      </c>
      <c r="D17084" s="162" t="n">
        <v>0.094407</v>
      </c>
      <c r="E17084" s="162" t="n">
        <v>13.58</v>
      </c>
    </row>
    <row r="17085">
      <c r="B17085" s="161" t="n">
        <v>35072</v>
      </c>
      <c r="C17085" s="162" t="n">
        <v>618.46</v>
      </c>
      <c r="D17085" s="162" t="n">
        <v>0.09615</v>
      </c>
      <c r="E17085" s="162" t="n">
        <v>13.11</v>
      </c>
    </row>
    <row r="17086">
      <c r="B17086" s="161" t="n">
        <v>35073</v>
      </c>
      <c r="C17086" s="162" t="n">
        <v>609.45</v>
      </c>
      <c r="D17086" s="162" t="n">
        <v>0.080509</v>
      </c>
      <c r="E17086" s="162" t="n">
        <v>15.21</v>
      </c>
    </row>
    <row r="17087">
      <c r="B17087" s="161" t="n">
        <v>35074</v>
      </c>
      <c r="C17087" s="162" t="n">
        <v>598.48</v>
      </c>
      <c r="D17087" s="162" t="n">
        <v>0.061498</v>
      </c>
      <c r="E17087" s="162" t="n">
        <v>16.4</v>
      </c>
    </row>
    <row r="17088">
      <c r="B17088" s="161" t="n">
        <v>35075</v>
      </c>
      <c r="C17088" s="162" t="n">
        <v>602.6900000000001</v>
      </c>
      <c r="D17088" s="162" t="n">
        <v>0.067631</v>
      </c>
      <c r="E17088" s="162" t="n">
        <v>14.69</v>
      </c>
    </row>
    <row r="17089">
      <c r="B17089" s="161" t="n">
        <v>35076</v>
      </c>
      <c r="C17089" s="162" t="n">
        <v>601.8099999999999</v>
      </c>
      <c r="D17089" s="162" t="n">
        <v>0.065294</v>
      </c>
      <c r="E17089" s="162" t="n">
        <v>14.23</v>
      </c>
    </row>
    <row r="17090">
      <c r="B17090" s="161" t="n">
        <v>35079</v>
      </c>
      <c r="C17090" s="162" t="n">
        <v>599.8200000000001</v>
      </c>
      <c r="D17090" s="162" t="n">
        <v>0.061117</v>
      </c>
      <c r="E17090" s="162" t="n">
        <v>14.99</v>
      </c>
    </row>
    <row r="17091">
      <c r="B17091" s="161" t="n">
        <v>35080</v>
      </c>
      <c r="C17091" s="162" t="n">
        <v>608.4400000000001</v>
      </c>
      <c r="D17091" s="162" t="n">
        <v>0.074431</v>
      </c>
      <c r="E17091" s="162" t="n">
        <v>14.09</v>
      </c>
    </row>
    <row r="17092">
      <c r="B17092" s="161" t="n">
        <v>35081</v>
      </c>
      <c r="C17092" s="162" t="n">
        <v>606.37</v>
      </c>
      <c r="D17092" s="162" t="n">
        <v>0.07009799999999999</v>
      </c>
      <c r="E17092" s="162" t="n">
        <v>14.25</v>
      </c>
    </row>
    <row r="17093">
      <c r="B17093" s="161" t="n">
        <v>35082</v>
      </c>
      <c r="C17093" s="162" t="n">
        <v>608.24</v>
      </c>
      <c r="D17093" s="162" t="n">
        <v>0.072267</v>
      </c>
      <c r="E17093" s="162" t="n">
        <v>13.58</v>
      </c>
    </row>
    <row r="17094">
      <c r="B17094" s="161" t="n">
        <v>35083</v>
      </c>
      <c r="C17094" s="162" t="n">
        <v>611.83</v>
      </c>
      <c r="D17094" s="162" t="n">
        <v>0.077213</v>
      </c>
      <c r="E17094" s="162" t="n">
        <v>12.7</v>
      </c>
    </row>
    <row r="17095">
      <c r="B17095" s="161" t="n">
        <v>35086</v>
      </c>
      <c r="C17095" s="162" t="n">
        <v>613.4</v>
      </c>
      <c r="D17095" s="162" t="n">
        <v>0.078829</v>
      </c>
      <c r="E17095" s="162" t="n">
        <v>13.34</v>
      </c>
    </row>
    <row r="17096">
      <c r="B17096" s="161" t="n">
        <v>35087</v>
      </c>
      <c r="C17096" s="162" t="n">
        <v>612.79</v>
      </c>
      <c r="D17096" s="162" t="n">
        <v>0.07689600000000001</v>
      </c>
      <c r="E17096" s="162" t="n">
        <v>13.56</v>
      </c>
    </row>
    <row r="17097">
      <c r="B17097" s="161" t="n">
        <v>35088</v>
      </c>
      <c r="C17097" s="162" t="n">
        <v>619.96</v>
      </c>
      <c r="D17097" s="162" t="n">
        <v>0.087534</v>
      </c>
      <c r="E17097" s="162" t="n">
        <v>12.54</v>
      </c>
    </row>
    <row r="17098">
      <c r="B17098" s="161" t="n">
        <v>35089</v>
      </c>
      <c r="C17098" s="162" t="n">
        <v>617.03</v>
      </c>
      <c r="D17098" s="162" t="n">
        <v>0.081816</v>
      </c>
      <c r="E17098" s="162" t="n">
        <v>12.94</v>
      </c>
    </row>
    <row r="17099">
      <c r="B17099" s="161" t="n">
        <v>35090</v>
      </c>
      <c r="C17099" s="162" t="n">
        <v>621.62</v>
      </c>
      <c r="D17099" s="162" t="n">
        <v>0.08822099999999999</v>
      </c>
      <c r="E17099" s="162" t="n">
        <v>12</v>
      </c>
    </row>
    <row r="17100">
      <c r="B17100" s="161" t="n">
        <v>35093</v>
      </c>
      <c r="C17100" s="162" t="n">
        <v>624.22</v>
      </c>
      <c r="D17100" s="162" t="n">
        <v>0.091386</v>
      </c>
      <c r="E17100" s="162" t="n">
        <v>12.19</v>
      </c>
    </row>
    <row r="17101">
      <c r="B17101" s="161" t="n">
        <v>35094</v>
      </c>
      <c r="C17101" s="162" t="n">
        <v>630.15</v>
      </c>
      <c r="D17101" s="162" t="n">
        <v>0.09975299999999999</v>
      </c>
      <c r="E17101" s="162" t="n">
        <v>12.42</v>
      </c>
    </row>
    <row r="17102">
      <c r="B17102" s="161" t="n">
        <v>35095</v>
      </c>
      <c r="C17102" s="162" t="n">
        <v>636.02</v>
      </c>
      <c r="D17102" s="162" t="n">
        <v>0.10788</v>
      </c>
      <c r="E17102" s="162" t="n">
        <v>12.53</v>
      </c>
    </row>
    <row r="17103">
      <c r="B17103" s="161" t="n">
        <v>35096</v>
      </c>
      <c r="C17103" s="162" t="n">
        <v>638.46</v>
      </c>
      <c r="D17103" s="162" t="n">
        <v>0.11054</v>
      </c>
      <c r="E17103" s="162" t="n">
        <v>12.65</v>
      </c>
    </row>
    <row r="17104">
      <c r="B17104" s="161" t="n">
        <v>35097</v>
      </c>
      <c r="C17104" s="162" t="n">
        <v>635.84</v>
      </c>
      <c r="D17104" s="162" t="n">
        <v>0.105287</v>
      </c>
      <c r="E17104" s="162" t="n">
        <v>13.23</v>
      </c>
    </row>
    <row r="17105">
      <c r="B17105" s="161" t="n">
        <v>35100</v>
      </c>
      <c r="C17105" s="162" t="n">
        <v>641.4299999999999</v>
      </c>
      <c r="D17105" s="162" t="n">
        <v>0.112879</v>
      </c>
      <c r="E17105" s="162" t="n">
        <v>13.46</v>
      </c>
    </row>
    <row r="17106">
      <c r="B17106" s="161" t="n">
        <v>35101</v>
      </c>
      <c r="C17106" s="162" t="n">
        <v>646.33</v>
      </c>
      <c r="D17106" s="162" t="n">
        <v>0.119326</v>
      </c>
      <c r="E17106" s="162" t="n">
        <v>14.59</v>
      </c>
    </row>
    <row r="17107">
      <c r="B17107" s="161" t="n">
        <v>35102</v>
      </c>
      <c r="C17107" s="162" t="n">
        <v>649.9299999999999</v>
      </c>
      <c r="D17107" s="162" t="n">
        <v>0.123679</v>
      </c>
      <c r="E17107" s="162" t="n">
        <v>14.11</v>
      </c>
    </row>
    <row r="17108">
      <c r="B17108" s="161" t="n">
        <v>35103</v>
      </c>
      <c r="C17108" s="162" t="n">
        <v>656.0700000000001</v>
      </c>
      <c r="D17108" s="162" t="n">
        <v>0.131835</v>
      </c>
      <c r="E17108" s="162" t="n">
        <v>13.89</v>
      </c>
    </row>
    <row r="17109">
      <c r="B17109" s="161" t="n">
        <v>35104</v>
      </c>
      <c r="C17109" s="162" t="n">
        <v>656.37</v>
      </c>
      <c r="D17109" s="162" t="n">
        <v>0.131051</v>
      </c>
      <c r="E17109" s="162" t="n">
        <v>14.63</v>
      </c>
    </row>
    <row r="17110">
      <c r="B17110" s="161" t="n">
        <v>35107</v>
      </c>
      <c r="C17110" s="162" t="n">
        <v>661.45</v>
      </c>
      <c r="D17110" s="162" t="n">
        <v>0.137487</v>
      </c>
      <c r="E17110" s="162" t="n">
        <v>14.69</v>
      </c>
    </row>
    <row r="17111">
      <c r="B17111" s="161" t="n">
        <v>35108</v>
      </c>
      <c r="C17111" s="162" t="n">
        <v>660.51</v>
      </c>
      <c r="D17111" s="162" t="n">
        <v>0.134797</v>
      </c>
      <c r="E17111" s="162" t="n">
        <v>14.94</v>
      </c>
    </row>
    <row r="17112">
      <c r="B17112" s="161" t="n">
        <v>35109</v>
      </c>
      <c r="C17112" s="162" t="n">
        <v>655.58</v>
      </c>
      <c r="D17112" s="162" t="n">
        <v>0.126087</v>
      </c>
      <c r="E17112" s="162" t="n">
        <v>15.59</v>
      </c>
    </row>
    <row r="17113">
      <c r="B17113" s="161" t="n">
        <v>35110</v>
      </c>
      <c r="C17113" s="162" t="n">
        <v>651.3200000000001</v>
      </c>
      <c r="D17113" s="162" t="n">
        <v>0.118436</v>
      </c>
      <c r="E17113" s="162" t="n">
        <v>16.13</v>
      </c>
    </row>
    <row r="17114">
      <c r="B17114" s="161" t="n">
        <v>35111</v>
      </c>
      <c r="C17114" s="162" t="n">
        <v>647.98</v>
      </c>
      <c r="D17114" s="162" t="n">
        <v>0.112194</v>
      </c>
      <c r="E17114" s="162" t="n">
        <v>15.37</v>
      </c>
    </row>
    <row r="17115">
      <c r="B17115" s="161" t="n">
        <v>35115</v>
      </c>
      <c r="C17115" s="162" t="n">
        <v>640.65</v>
      </c>
      <c r="D17115" s="162" t="n">
        <v>0.09977800000000001</v>
      </c>
      <c r="E17115" s="162" t="n">
        <v>16.8</v>
      </c>
    </row>
    <row r="17116">
      <c r="B17116" s="161" t="n">
        <v>35116</v>
      </c>
      <c r="C17116" s="162" t="n">
        <v>648.1</v>
      </c>
      <c r="D17116" s="162" t="n">
        <v>0.11027</v>
      </c>
      <c r="E17116" s="162" t="n">
        <v>14.47</v>
      </c>
    </row>
    <row r="17117">
      <c r="B17117" s="161" t="n">
        <v>35117</v>
      </c>
      <c r="C17117" s="162" t="n">
        <v>658.86</v>
      </c>
      <c r="D17117" s="162" t="n">
        <v>0.125571</v>
      </c>
      <c r="E17117" s="162" t="n">
        <v>14.56</v>
      </c>
    </row>
    <row r="17118">
      <c r="B17118" s="161" t="n">
        <v>35118</v>
      </c>
      <c r="C17118" s="162" t="n">
        <v>659.08</v>
      </c>
      <c r="D17118" s="162" t="n">
        <v>0.124746</v>
      </c>
      <c r="E17118" s="162" t="n">
        <v>14.78</v>
      </c>
    </row>
    <row r="17119">
      <c r="B17119" s="161" t="n">
        <v>35121</v>
      </c>
      <c r="C17119" s="162" t="n">
        <v>650.46</v>
      </c>
      <c r="D17119" s="162" t="n">
        <v>0.110498</v>
      </c>
      <c r="E17119" s="162" t="n">
        <v>16.38</v>
      </c>
    </row>
    <row r="17120">
      <c r="B17120" s="161" t="n">
        <v>35122</v>
      </c>
      <c r="C17120" s="162" t="n">
        <v>647.24</v>
      </c>
      <c r="D17120" s="162" t="n">
        <v>0.104491</v>
      </c>
      <c r="E17120" s="162" t="n">
        <v>16.63</v>
      </c>
    </row>
    <row r="17121">
      <c r="B17121" s="161" t="n">
        <v>35123</v>
      </c>
      <c r="C17121" s="162" t="n">
        <v>644.75</v>
      </c>
      <c r="D17121" s="162" t="n">
        <v>0.099634</v>
      </c>
      <c r="E17121" s="162" t="n">
        <v>16.72</v>
      </c>
    </row>
    <row r="17122">
      <c r="B17122" s="161" t="n">
        <v>35124</v>
      </c>
      <c r="C17122" s="162" t="n">
        <v>640.4299999999999</v>
      </c>
      <c r="D17122" s="162" t="n">
        <v>0.09195</v>
      </c>
      <c r="E17122" s="162" t="n">
        <v>17.04</v>
      </c>
    </row>
    <row r="17123">
      <c r="B17123" s="161" t="n">
        <v>35125</v>
      </c>
      <c r="C17123" s="162" t="n">
        <v>644.37</v>
      </c>
      <c r="D17123" s="162" t="n">
        <v>0.09708</v>
      </c>
      <c r="E17123" s="162" t="n">
        <v>16.72</v>
      </c>
    </row>
    <row r="17124">
      <c r="B17124" s="161" t="n">
        <v>35128</v>
      </c>
      <c r="C17124" s="162" t="n">
        <v>650.8099999999999</v>
      </c>
      <c r="D17124" s="162" t="n">
        <v>0.105903</v>
      </c>
      <c r="E17124" s="162" t="n">
        <v>16.67</v>
      </c>
    </row>
    <row r="17125">
      <c r="B17125" s="161" t="n">
        <v>35129</v>
      </c>
      <c r="C17125" s="162" t="n">
        <v>655.79</v>
      </c>
      <c r="D17125" s="162" t="n">
        <v>0.11236</v>
      </c>
      <c r="E17125" s="162" t="n">
        <v>16.1</v>
      </c>
    </row>
    <row r="17126">
      <c r="B17126" s="161" t="n">
        <v>35130</v>
      </c>
      <c r="C17126" s="162" t="n">
        <v>652</v>
      </c>
      <c r="D17126" s="162" t="n">
        <v>0.105469</v>
      </c>
      <c r="E17126" s="162" t="n">
        <v>16.56</v>
      </c>
    </row>
    <row r="17127">
      <c r="B17127" s="161" t="n">
        <v>35131</v>
      </c>
      <c r="C17127" s="162" t="n">
        <v>653.65</v>
      </c>
      <c r="D17127" s="162" t="n">
        <v>0.106932</v>
      </c>
      <c r="E17127" s="162" t="n">
        <v>16.49</v>
      </c>
    </row>
    <row r="17128">
      <c r="B17128" s="161" t="n">
        <v>35132</v>
      </c>
      <c r="C17128" s="162" t="n">
        <v>633.5</v>
      </c>
      <c r="D17128" s="162" t="n">
        <v>0.074727</v>
      </c>
      <c r="E17128" s="162" t="n">
        <v>20.7</v>
      </c>
    </row>
    <row r="17129">
      <c r="B17129" s="161" t="n">
        <v>35135</v>
      </c>
      <c r="C17129" s="162" t="n">
        <v>640.02</v>
      </c>
      <c r="D17129" s="162" t="n">
        <v>0.084019</v>
      </c>
      <c r="E17129" s="162" t="n">
        <v>19.4</v>
      </c>
    </row>
    <row r="17130">
      <c r="B17130" s="161" t="n">
        <v>35136</v>
      </c>
      <c r="C17130" s="162" t="n">
        <v>637.09</v>
      </c>
      <c r="D17130" s="162" t="n">
        <v>0.078467</v>
      </c>
      <c r="E17130" s="162" t="n">
        <v>19.09</v>
      </c>
    </row>
    <row r="17131">
      <c r="B17131" s="161" t="n">
        <v>35137</v>
      </c>
      <c r="C17131" s="162" t="n">
        <v>638.55</v>
      </c>
      <c r="D17131" s="162" t="n">
        <v>0.079781</v>
      </c>
      <c r="E17131" s="162" t="n">
        <v>18.13</v>
      </c>
    </row>
    <row r="17132">
      <c r="B17132" s="161" t="n">
        <v>35138</v>
      </c>
      <c r="C17132" s="162" t="n">
        <v>640.87</v>
      </c>
      <c r="D17132" s="162" t="n">
        <v>0.082496</v>
      </c>
      <c r="E17132" s="162" t="n">
        <v>16.93</v>
      </c>
    </row>
    <row r="17133">
      <c r="B17133" s="161" t="n">
        <v>35139</v>
      </c>
      <c r="C17133" s="162" t="n">
        <v>641.4299999999999</v>
      </c>
      <c r="D17133" s="162" t="n">
        <v>0.082456</v>
      </c>
      <c r="E17133" s="162" t="n">
        <v>16.54</v>
      </c>
    </row>
    <row r="17134">
      <c r="B17134" s="161" t="n">
        <v>35142</v>
      </c>
      <c r="C17134" s="162" t="n">
        <v>652.65</v>
      </c>
      <c r="D17134" s="162" t="n">
        <v>0.09878000000000001</v>
      </c>
      <c r="E17134" s="162" t="n">
        <v>17.31</v>
      </c>
    </row>
    <row r="17135">
      <c r="B17135" s="161" t="n">
        <v>35143</v>
      </c>
      <c r="C17135" s="162" t="n">
        <v>651.6900000000001</v>
      </c>
      <c r="D17135" s="162" t="n">
        <v>0.096327</v>
      </c>
      <c r="E17135" s="162" t="n">
        <v>18.35</v>
      </c>
    </row>
    <row r="17136">
      <c r="B17136" s="161" t="n">
        <v>35144</v>
      </c>
      <c r="C17136" s="162" t="n">
        <v>649.98</v>
      </c>
      <c r="D17136" s="162" t="n">
        <v>0.092733</v>
      </c>
      <c r="E17136" s="162" t="n">
        <v>18.66</v>
      </c>
    </row>
    <row r="17137">
      <c r="B17137" s="161" t="n">
        <v>35145</v>
      </c>
      <c r="C17137" s="162" t="n">
        <v>649.1900000000001</v>
      </c>
      <c r="D17137" s="162" t="n">
        <v>0.09053799999999999</v>
      </c>
      <c r="E17137" s="162" t="n">
        <v>17.74</v>
      </c>
    </row>
    <row r="17138">
      <c r="B17138" s="161" t="n">
        <v>35146</v>
      </c>
      <c r="C17138" s="162" t="n">
        <v>650.62</v>
      </c>
      <c r="D17138" s="162" t="n">
        <v>0.091742</v>
      </c>
      <c r="E17138" s="162" t="n">
        <v>17.05</v>
      </c>
    </row>
    <row r="17139">
      <c r="B17139" s="161" t="n">
        <v>35149</v>
      </c>
      <c r="C17139" s="162" t="n">
        <v>650.04</v>
      </c>
      <c r="D17139" s="162" t="n">
        <v>0.089822</v>
      </c>
      <c r="E17139" s="162" t="n">
        <v>17.84</v>
      </c>
    </row>
    <row r="17140">
      <c r="B17140" s="161" t="n">
        <v>35150</v>
      </c>
      <c r="C17140" s="162" t="n">
        <v>652.97</v>
      </c>
      <c r="D17140" s="162" t="n">
        <v>0.093292</v>
      </c>
      <c r="E17140" s="162" t="n">
        <v>17.8</v>
      </c>
    </row>
    <row r="17141">
      <c r="B17141" s="161" t="n">
        <v>35151</v>
      </c>
      <c r="C17141" s="162" t="n">
        <v>648.91</v>
      </c>
      <c r="D17141" s="162" t="n">
        <v>0.086107</v>
      </c>
      <c r="E17141" s="162" t="n">
        <v>17.89</v>
      </c>
    </row>
    <row r="17142">
      <c r="B17142" s="161" t="n">
        <v>35152</v>
      </c>
      <c r="C17142" s="162" t="n">
        <v>648.9400000000001</v>
      </c>
      <c r="D17142" s="162" t="n">
        <v>0.08520899999999999</v>
      </c>
      <c r="E17142" s="162" t="n">
        <v>18.16</v>
      </c>
    </row>
    <row r="17143">
      <c r="B17143" s="161" t="n">
        <v>35153</v>
      </c>
      <c r="C17143" s="162" t="n">
        <v>645.5</v>
      </c>
      <c r="D17143" s="162" t="n">
        <v>0.078985</v>
      </c>
      <c r="E17143" s="162" t="n">
        <v>18.88</v>
      </c>
    </row>
    <row r="17144">
      <c r="B17144" s="161" t="n">
        <v>35156</v>
      </c>
      <c r="C17144" s="162" t="n">
        <v>653.73</v>
      </c>
      <c r="D17144" s="162" t="n">
        <v>0.0907</v>
      </c>
      <c r="E17144" s="162" t="n">
        <v>17.9</v>
      </c>
    </row>
    <row r="17145">
      <c r="B17145" s="161" t="n">
        <v>35157</v>
      </c>
      <c r="C17145" s="162" t="n">
        <v>655.26</v>
      </c>
      <c r="D17145" s="162" t="n">
        <v>0.092117</v>
      </c>
      <c r="E17145" s="162" t="n">
        <v>16.45</v>
      </c>
    </row>
    <row r="17146">
      <c r="B17146" s="161" t="n">
        <v>35158</v>
      </c>
      <c r="C17146" s="162" t="n">
        <v>655.88</v>
      </c>
      <c r="D17146" s="162" t="n">
        <v>0.09213499999999999</v>
      </c>
      <c r="E17146" s="162" t="n">
        <v>16.33</v>
      </c>
    </row>
    <row r="17147">
      <c r="B17147" s="161" t="n">
        <v>35159</v>
      </c>
      <c r="C17147" s="162" t="n">
        <v>655.86</v>
      </c>
      <c r="D17147" s="162" t="n">
        <v>0.09117</v>
      </c>
      <c r="E17147" s="162" t="n">
        <v>16.18</v>
      </c>
    </row>
    <row r="17148">
      <c r="B17148" s="161" t="n">
        <v>35163</v>
      </c>
      <c r="C17148" s="162" t="n">
        <v>644.24</v>
      </c>
      <c r="D17148" s="162" t="n">
        <v>0.072516</v>
      </c>
      <c r="E17148" s="162" t="n">
        <v>18.72</v>
      </c>
    </row>
    <row r="17149">
      <c r="B17149" s="161" t="n">
        <v>35164</v>
      </c>
      <c r="C17149" s="162" t="n">
        <v>642.1900000000001</v>
      </c>
      <c r="D17149" s="162" t="n">
        <v>0.06855700000000001</v>
      </c>
      <c r="E17149" s="162" t="n">
        <v>17.32</v>
      </c>
    </row>
    <row r="17150">
      <c r="B17150" s="161" t="n">
        <v>35165</v>
      </c>
      <c r="C17150" s="162" t="n">
        <v>633.5</v>
      </c>
      <c r="D17150" s="162" t="n">
        <v>0.054188</v>
      </c>
      <c r="E17150" s="162" t="n">
        <v>20.22</v>
      </c>
    </row>
    <row r="17151">
      <c r="B17151" s="161" t="n">
        <v>35166</v>
      </c>
      <c r="C17151" s="162" t="n">
        <v>631.1799999999999</v>
      </c>
      <c r="D17151" s="162" t="n">
        <v>0.04978</v>
      </c>
      <c r="E17151" s="162" t="n">
        <v>19.65</v>
      </c>
    </row>
    <row r="17152">
      <c r="B17152" s="161" t="n">
        <v>35167</v>
      </c>
      <c r="C17152" s="162" t="n">
        <v>636.71</v>
      </c>
      <c r="D17152" s="162" t="n">
        <v>0.057738</v>
      </c>
      <c r="E17152" s="162" t="n">
        <v>17.38</v>
      </c>
    </row>
    <row r="17153">
      <c r="B17153" s="161" t="n">
        <v>35170</v>
      </c>
      <c r="C17153" s="162" t="n">
        <v>642.49</v>
      </c>
      <c r="D17153" s="162" t="n">
        <v>0.065954</v>
      </c>
      <c r="E17153" s="162" t="n">
        <v>16.83</v>
      </c>
    </row>
    <row r="17154">
      <c r="B17154" s="161" t="n">
        <v>35171</v>
      </c>
      <c r="C17154" s="162" t="n">
        <v>645</v>
      </c>
      <c r="D17154" s="162" t="n">
        <v>0.069021</v>
      </c>
      <c r="E17154" s="162" t="n">
        <v>16.45</v>
      </c>
    </row>
    <row r="17155">
      <c r="B17155" s="161" t="n">
        <v>35172</v>
      </c>
      <c r="C17155" s="162" t="n">
        <v>641.61</v>
      </c>
      <c r="D17155" s="162" t="n">
        <v>0.06296599999999999</v>
      </c>
      <c r="E17155" s="162" t="n">
        <v>17.07</v>
      </c>
    </row>
    <row r="17156">
      <c r="B17156" s="161" t="n">
        <v>35173</v>
      </c>
      <c r="C17156" s="162" t="n">
        <v>643.61</v>
      </c>
      <c r="D17156" s="162" t="n">
        <v>0.065279</v>
      </c>
      <c r="E17156" s="162" t="n">
        <v>16.41</v>
      </c>
    </row>
    <row r="17157">
      <c r="B17157" s="161" t="n">
        <v>35174</v>
      </c>
      <c r="C17157" s="162" t="n">
        <v>645.0700000000001</v>
      </c>
      <c r="D17157" s="162" t="n">
        <v>0.06679</v>
      </c>
      <c r="E17157" s="162" t="n">
        <v>15.12</v>
      </c>
    </row>
    <row r="17158">
      <c r="B17158" s="161" t="n">
        <v>35177</v>
      </c>
      <c r="C17158" s="162" t="n">
        <v>647.89</v>
      </c>
      <c r="D17158" s="162" t="n">
        <v>0.070394</v>
      </c>
      <c r="E17158" s="162" t="n">
        <v>15.38</v>
      </c>
    </row>
    <row r="17159">
      <c r="B17159" s="161" t="n">
        <v>35178</v>
      </c>
      <c r="C17159" s="162" t="n">
        <v>651.58</v>
      </c>
      <c r="D17159" s="162" t="n">
        <v>0.075292</v>
      </c>
      <c r="E17159" s="162" t="n">
        <v>15.01</v>
      </c>
    </row>
    <row r="17160">
      <c r="B17160" s="161" t="n">
        <v>35179</v>
      </c>
      <c r="C17160" s="162" t="n">
        <v>650.17</v>
      </c>
      <c r="D17160" s="162" t="n">
        <v>0.072337</v>
      </c>
      <c r="E17160" s="162" t="n">
        <v>14.91</v>
      </c>
    </row>
    <row r="17161">
      <c r="B17161" s="161" t="n">
        <v>35180</v>
      </c>
      <c r="C17161" s="162" t="n">
        <v>652.87</v>
      </c>
      <c r="D17161" s="162" t="n">
        <v>0.075721</v>
      </c>
      <c r="E17161" s="162" t="n">
        <v>14.72</v>
      </c>
    </row>
    <row r="17162">
      <c r="B17162" s="161" t="n">
        <v>35181</v>
      </c>
      <c r="C17162" s="162" t="n">
        <v>653.46</v>
      </c>
      <c r="D17162" s="162" t="n">
        <v>0.075861</v>
      </c>
      <c r="E17162" s="162" t="n">
        <v>14.75</v>
      </c>
    </row>
    <row r="17163">
      <c r="B17163" s="161" t="n">
        <v>35184</v>
      </c>
      <c r="C17163" s="162" t="n">
        <v>654.16</v>
      </c>
      <c r="D17163" s="162" t="n">
        <v>0.076153</v>
      </c>
      <c r="E17163" s="162" t="n">
        <v>15.45</v>
      </c>
    </row>
    <row r="17164">
      <c r="B17164" s="161" t="n">
        <v>35185</v>
      </c>
      <c r="C17164" s="162" t="n">
        <v>654.17</v>
      </c>
      <c r="D17164" s="162" t="n">
        <v>0.075415</v>
      </c>
      <c r="E17164" s="162" t="n">
        <v>15.83</v>
      </c>
    </row>
    <row r="17165">
      <c r="B17165" s="161" t="n">
        <v>35186</v>
      </c>
      <c r="C17165" s="162" t="n">
        <v>654.58</v>
      </c>
      <c r="D17165" s="162" t="n">
        <v>0.075249</v>
      </c>
      <c r="E17165" s="162" t="n">
        <v>16.07</v>
      </c>
    </row>
    <row r="17166">
      <c r="B17166" s="161" t="n">
        <v>35187</v>
      </c>
      <c r="C17166" s="162" t="n">
        <v>643.38</v>
      </c>
      <c r="D17166" s="162" t="n">
        <v>0.05723</v>
      </c>
      <c r="E17166" s="162" t="n">
        <v>18.62</v>
      </c>
    </row>
    <row r="17167">
      <c r="B17167" s="161" t="n">
        <v>35188</v>
      </c>
      <c r="C17167" s="162" t="n">
        <v>641.63</v>
      </c>
      <c r="D17167" s="162" t="n">
        <v>0.053782</v>
      </c>
      <c r="E17167" s="162" t="n">
        <v>16.7</v>
      </c>
    </row>
    <row r="17168">
      <c r="B17168" s="161" t="n">
        <v>35191</v>
      </c>
      <c r="C17168" s="162" t="n">
        <v>640.8099999999999</v>
      </c>
      <c r="D17168" s="162" t="n">
        <v>0.051786</v>
      </c>
      <c r="E17168" s="162" t="n">
        <v>16.92</v>
      </c>
    </row>
    <row r="17169">
      <c r="B17169" s="161" t="n">
        <v>35192</v>
      </c>
      <c r="C17169" s="162" t="n">
        <v>638.26</v>
      </c>
      <c r="D17169" s="162" t="n">
        <v>0.047129</v>
      </c>
      <c r="E17169" s="162" t="n">
        <v>16.87</v>
      </c>
    </row>
    <row r="17170">
      <c r="B17170" s="161" t="n">
        <v>35193</v>
      </c>
      <c r="C17170" s="162" t="n">
        <v>644.77</v>
      </c>
      <c r="D17170" s="162" t="n">
        <v>0.05659</v>
      </c>
      <c r="E17170" s="162" t="n">
        <v>15.78</v>
      </c>
    </row>
    <row r="17171">
      <c r="B17171" s="161" t="n">
        <v>35194</v>
      </c>
      <c r="C17171" s="162" t="n">
        <v>645.4400000000001</v>
      </c>
      <c r="D17171" s="162" t="n">
        <v>0.056941</v>
      </c>
      <c r="E17171" s="162" t="n">
        <v>16.99</v>
      </c>
    </row>
    <row r="17172">
      <c r="B17172" s="161" t="n">
        <v>35195</v>
      </c>
      <c r="C17172" s="162" t="n">
        <v>652.09</v>
      </c>
      <c r="D17172" s="162" t="n">
        <v>0.066479</v>
      </c>
      <c r="E17172" s="162" t="n">
        <v>15.61</v>
      </c>
    </row>
    <row r="17173">
      <c r="B17173" s="161" t="n">
        <v>35198</v>
      </c>
      <c r="C17173" s="162" t="n">
        <v>661.51</v>
      </c>
      <c r="D17173" s="162" t="n">
        <v>0.080014</v>
      </c>
      <c r="E17173" s="162" t="n">
        <v>15.16</v>
      </c>
    </row>
    <row r="17174">
      <c r="B17174" s="161" t="n">
        <v>35199</v>
      </c>
      <c r="C17174" s="162" t="n">
        <v>665.6</v>
      </c>
      <c r="D17174" s="162" t="n">
        <v>0.08533</v>
      </c>
      <c r="E17174" s="162" t="n">
        <v>14.9</v>
      </c>
    </row>
    <row r="17175">
      <c r="B17175" s="161" t="n">
        <v>35200</v>
      </c>
      <c r="C17175" s="162" t="n">
        <v>665.42</v>
      </c>
      <c r="D17175" s="162" t="n">
        <v>0.08419500000000001</v>
      </c>
      <c r="E17175" s="162" t="n">
        <v>15.59</v>
      </c>
    </row>
    <row r="17176">
      <c r="B17176" s="161" t="n">
        <v>35201</v>
      </c>
      <c r="C17176" s="162" t="n">
        <v>664.85</v>
      </c>
      <c r="D17176" s="162" t="n">
        <v>0.082471</v>
      </c>
      <c r="E17176" s="162" t="n">
        <v>15.71</v>
      </c>
    </row>
    <row r="17177">
      <c r="B17177" s="161" t="n">
        <v>35202</v>
      </c>
      <c r="C17177" s="162" t="n">
        <v>668.91</v>
      </c>
      <c r="D17177" s="162" t="n">
        <v>0.08766</v>
      </c>
      <c r="E17177" s="162" t="n">
        <v>15.13</v>
      </c>
    </row>
    <row r="17178">
      <c r="B17178" s="161" t="n">
        <v>35205</v>
      </c>
      <c r="C17178" s="162" t="n">
        <v>673.15</v>
      </c>
      <c r="D17178" s="162" t="n">
        <v>0.093047</v>
      </c>
      <c r="E17178" s="162" t="n">
        <v>15.8</v>
      </c>
    </row>
    <row r="17179">
      <c r="B17179" s="161" t="n">
        <v>35206</v>
      </c>
      <c r="C17179" s="162" t="n">
        <v>672.76</v>
      </c>
      <c r="D17179" s="162" t="n">
        <v>0.09154900000000001</v>
      </c>
      <c r="E17179" s="162" t="n">
        <v>16</v>
      </c>
    </row>
    <row r="17180">
      <c r="B17180" s="161" t="n">
        <v>35207</v>
      </c>
      <c r="C17180" s="162" t="n">
        <v>678.42</v>
      </c>
      <c r="D17180" s="162" t="n">
        <v>0.098966</v>
      </c>
      <c r="E17180" s="162" t="n">
        <v>15.5</v>
      </c>
    </row>
    <row r="17181">
      <c r="B17181" s="161" t="n">
        <v>35208</v>
      </c>
      <c r="C17181" s="162" t="n">
        <v>676</v>
      </c>
      <c r="D17181" s="162" t="n">
        <v>0.094447</v>
      </c>
      <c r="E17181" s="162" t="n">
        <v>16.17</v>
      </c>
    </row>
    <row r="17182">
      <c r="B17182" s="161" t="n">
        <v>35209</v>
      </c>
      <c r="C17182" s="162" t="n">
        <v>678.51</v>
      </c>
      <c r="D17182" s="162" t="n">
        <v>0.09716900000000001</v>
      </c>
      <c r="E17182" s="162" t="n">
        <v>15.54</v>
      </c>
    </row>
    <row r="17183">
      <c r="B17183" s="161" t="n">
        <v>35213</v>
      </c>
      <c r="C17183" s="162" t="n">
        <v>672.23</v>
      </c>
      <c r="D17183" s="162" t="n">
        <v>0.08692</v>
      </c>
      <c r="E17183" s="162" t="n">
        <v>16.92</v>
      </c>
    </row>
    <row r="17184">
      <c r="B17184" s="161" t="n">
        <v>35214</v>
      </c>
      <c r="C17184" s="162" t="n">
        <v>667.9299999999999</v>
      </c>
      <c r="D17184" s="162" t="n">
        <v>0.079625</v>
      </c>
      <c r="E17184" s="162" t="n">
        <v>17.15</v>
      </c>
    </row>
    <row r="17185">
      <c r="B17185" s="161" t="n">
        <v>35215</v>
      </c>
      <c r="C17185" s="162" t="n">
        <v>671.7</v>
      </c>
      <c r="D17185" s="162" t="n">
        <v>0.084337</v>
      </c>
      <c r="E17185" s="162" t="n">
        <v>16.02</v>
      </c>
    </row>
    <row r="17186">
      <c r="B17186" s="161" t="n">
        <v>35216</v>
      </c>
      <c r="C17186" s="162" t="n">
        <v>669.12</v>
      </c>
      <c r="D17186" s="162" t="n">
        <v>0.079605</v>
      </c>
      <c r="E17186" s="162" t="n">
        <v>16.07</v>
      </c>
    </row>
    <row r="17187">
      <c r="B17187" s="161" t="n">
        <v>35219</v>
      </c>
      <c r="C17187" s="162" t="n">
        <v>667.6799999999999</v>
      </c>
      <c r="D17187" s="162" t="n">
        <v>0.076572</v>
      </c>
      <c r="E17187" s="162" t="n">
        <v>16.86</v>
      </c>
    </row>
    <row r="17188">
      <c r="B17188" s="161" t="n">
        <v>35220</v>
      </c>
      <c r="C17188" s="162" t="n">
        <v>672.5599999999999</v>
      </c>
      <c r="D17188" s="162" t="n">
        <v>0.082938</v>
      </c>
      <c r="E17188" s="162" t="n">
        <v>16.18</v>
      </c>
    </row>
    <row r="17189">
      <c r="B17189" s="161" t="n">
        <v>35221</v>
      </c>
      <c r="C17189" s="162" t="n">
        <v>678.4400000000001</v>
      </c>
      <c r="D17189" s="162" t="n">
        <v>0.090672</v>
      </c>
      <c r="E17189" s="162" t="n">
        <v>16.04</v>
      </c>
    </row>
    <row r="17190">
      <c r="B17190" s="161" t="n">
        <v>35222</v>
      </c>
      <c r="C17190" s="162" t="n">
        <v>673.03</v>
      </c>
      <c r="D17190" s="162" t="n">
        <v>0.08175</v>
      </c>
      <c r="E17190" s="162" t="n">
        <v>16.84</v>
      </c>
    </row>
    <row r="17191">
      <c r="B17191" s="161" t="n">
        <v>35223</v>
      </c>
      <c r="C17191" s="162" t="n">
        <v>673.3099999999999</v>
      </c>
      <c r="D17191" s="162" t="n">
        <v>0.08123</v>
      </c>
      <c r="E17191" s="162" t="n">
        <v>16.1</v>
      </c>
    </row>
    <row r="17192">
      <c r="B17192" s="161" t="n">
        <v>35226</v>
      </c>
      <c r="C17192" s="162" t="n">
        <v>672.16</v>
      </c>
      <c r="D17192" s="162" t="n">
        <v>0.078597</v>
      </c>
      <c r="E17192" s="162" t="n">
        <v>16.78</v>
      </c>
    </row>
    <row r="17193">
      <c r="B17193" s="161" t="n">
        <v>35227</v>
      </c>
      <c r="C17193" s="162" t="n">
        <v>670.97</v>
      </c>
      <c r="D17193" s="162" t="n">
        <v>0.075933</v>
      </c>
      <c r="E17193" s="162" t="n">
        <v>16.68</v>
      </c>
    </row>
    <row r="17194">
      <c r="B17194" s="161" t="n">
        <v>35228</v>
      </c>
      <c r="C17194" s="162" t="n">
        <v>669.04</v>
      </c>
      <c r="D17194" s="162" t="n">
        <v>0.072169</v>
      </c>
      <c r="E17194" s="162" t="n">
        <v>17</v>
      </c>
    </row>
    <row r="17195">
      <c r="B17195" s="161" t="n">
        <v>35229</v>
      </c>
      <c r="C17195" s="162" t="n">
        <v>667.92</v>
      </c>
      <c r="D17195" s="162" t="n">
        <v>0.06962699999999999</v>
      </c>
      <c r="E17195" s="162" t="n">
        <v>17.12</v>
      </c>
    </row>
    <row r="17196">
      <c r="B17196" s="161" t="n">
        <v>35230</v>
      </c>
      <c r="C17196" s="162" t="n">
        <v>665.85</v>
      </c>
      <c r="D17196" s="162" t="n">
        <v>0.065681</v>
      </c>
      <c r="E17196" s="162" t="n">
        <v>18.64</v>
      </c>
    </row>
    <row r="17197">
      <c r="B17197" s="161" t="n">
        <v>35233</v>
      </c>
      <c r="C17197" s="162" t="n">
        <v>665.16</v>
      </c>
      <c r="D17197" s="162" t="n">
        <v>0.063816</v>
      </c>
      <c r="E17197" s="162" t="n">
        <v>17.46</v>
      </c>
    </row>
    <row r="17198">
      <c r="B17198" s="161" t="n">
        <v>35234</v>
      </c>
      <c r="C17198" s="162" t="n">
        <v>662.0599999999999</v>
      </c>
      <c r="D17198" s="162" t="n">
        <v>0.058358</v>
      </c>
      <c r="E17198" s="162" t="n">
        <v>17.45</v>
      </c>
    </row>
    <row r="17199">
      <c r="B17199" s="161" t="n">
        <v>35235</v>
      </c>
      <c r="C17199" s="162" t="n">
        <v>661.96</v>
      </c>
      <c r="D17199" s="162" t="n">
        <v>0.057465</v>
      </c>
      <c r="E17199" s="162" t="n">
        <v>17.54</v>
      </c>
    </row>
    <row r="17200">
      <c r="B17200" s="161" t="n">
        <v>35236</v>
      </c>
      <c r="C17200" s="162" t="n">
        <v>662.1</v>
      </c>
      <c r="D17200" s="162" t="n">
        <v>0.056941</v>
      </c>
      <c r="E17200" s="162" t="n">
        <v>16.97</v>
      </c>
    </row>
    <row r="17201">
      <c r="B17201" s="161" t="n">
        <v>35237</v>
      </c>
      <c r="C17201" s="162" t="n">
        <v>666.84</v>
      </c>
      <c r="D17201" s="162" t="n">
        <v>0.063303</v>
      </c>
      <c r="E17201" s="162" t="n">
        <v>15.8</v>
      </c>
    </row>
    <row r="17202">
      <c r="B17202" s="161" t="n">
        <v>35240</v>
      </c>
      <c r="C17202" s="162" t="n">
        <v>668.85</v>
      </c>
      <c r="D17202" s="162" t="n">
        <v>0.06554500000000001</v>
      </c>
      <c r="E17202" s="162" t="n">
        <v>15.91</v>
      </c>
    </row>
    <row r="17203">
      <c r="B17203" s="161" t="n">
        <v>35241</v>
      </c>
      <c r="C17203" s="162" t="n">
        <v>668.48</v>
      </c>
      <c r="D17203" s="162" t="n">
        <v>0.064237</v>
      </c>
      <c r="E17203" s="162" t="n">
        <v>15.43</v>
      </c>
    </row>
    <row r="17204">
      <c r="B17204" s="161" t="n">
        <v>35242</v>
      </c>
      <c r="C17204" s="162" t="n">
        <v>664.39</v>
      </c>
      <c r="D17204" s="162" t="n">
        <v>0.057399</v>
      </c>
      <c r="E17204" s="162" t="n">
        <v>15.23</v>
      </c>
    </row>
    <row r="17205">
      <c r="B17205" s="161" t="n">
        <v>35243</v>
      </c>
      <c r="C17205" s="162" t="n">
        <v>668.55</v>
      </c>
      <c r="D17205" s="162" t="n">
        <v>0.062926</v>
      </c>
      <c r="E17205" s="162" t="n">
        <v>14.19</v>
      </c>
    </row>
    <row r="17206">
      <c r="B17206" s="161" t="n">
        <v>35244</v>
      </c>
      <c r="C17206" s="162" t="n">
        <v>670.63</v>
      </c>
      <c r="D17206" s="162" t="n">
        <v>0.06533899999999999</v>
      </c>
      <c r="E17206" s="162" t="n">
        <v>13.68</v>
      </c>
    </row>
    <row r="17207">
      <c r="B17207" s="161" t="n">
        <v>35247</v>
      </c>
      <c r="C17207" s="162" t="n">
        <v>675.88</v>
      </c>
      <c r="D17207" s="162" t="n">
        <v>0.07240099999999999</v>
      </c>
      <c r="E17207" s="162" t="n">
        <v>13.78</v>
      </c>
    </row>
    <row r="17208">
      <c r="B17208" s="161" t="n">
        <v>35248</v>
      </c>
      <c r="C17208" s="162" t="n">
        <v>673.61</v>
      </c>
      <c r="D17208" s="162" t="n">
        <v>0.068314</v>
      </c>
      <c r="E17208" s="162" t="n">
        <v>14.19</v>
      </c>
    </row>
    <row r="17209">
      <c r="B17209" s="161" t="n">
        <v>35249</v>
      </c>
      <c r="C17209" s="162" t="n">
        <v>672.4</v>
      </c>
      <c r="D17209" s="162" t="n">
        <v>0.065816</v>
      </c>
      <c r="E17209" s="162" t="n">
        <v>14.21</v>
      </c>
    </row>
    <row r="17210">
      <c r="B17210" s="161" t="n">
        <v>35251</v>
      </c>
      <c r="C17210" s="162" t="n">
        <v>657.4400000000001</v>
      </c>
      <c r="D17210" s="162" t="n">
        <v>0.042755</v>
      </c>
      <c r="E17210" s="162" t="n">
        <v>16.09</v>
      </c>
    </row>
    <row r="17211">
      <c r="B17211" s="161" t="n">
        <v>35254</v>
      </c>
      <c r="C17211" s="162" t="n">
        <v>652.54</v>
      </c>
      <c r="D17211" s="162" t="n">
        <v>0.034722</v>
      </c>
      <c r="E17211" s="162" t="n">
        <v>16.42</v>
      </c>
    </row>
    <row r="17212">
      <c r="B17212" s="161" t="n">
        <v>35255</v>
      </c>
      <c r="C17212" s="162" t="n">
        <v>654.75</v>
      </c>
      <c r="D17212" s="162" t="n">
        <v>0.037524</v>
      </c>
      <c r="E17212" s="162" t="n">
        <v>15.49</v>
      </c>
    </row>
    <row r="17213">
      <c r="B17213" s="161" t="n">
        <v>35256</v>
      </c>
      <c r="C17213" s="162" t="n">
        <v>656.0599999999999</v>
      </c>
      <c r="D17213" s="162" t="n">
        <v>0.038934</v>
      </c>
      <c r="E17213" s="162" t="n">
        <v>15.51</v>
      </c>
    </row>
    <row r="17214">
      <c r="B17214" s="161" t="n">
        <v>35257</v>
      </c>
      <c r="C17214" s="162" t="n">
        <v>645.67</v>
      </c>
      <c r="D17214" s="162" t="n">
        <v>0.022461</v>
      </c>
      <c r="E17214" s="162" t="n">
        <v>17.81</v>
      </c>
    </row>
    <row r="17215">
      <c r="B17215" s="161" t="n">
        <v>35258</v>
      </c>
      <c r="C17215" s="162" t="n">
        <v>646.1900000000001</v>
      </c>
      <c r="D17215" s="162" t="n">
        <v>0.022751</v>
      </c>
      <c r="E17215" s="162" t="n">
        <v>17.09</v>
      </c>
    </row>
    <row r="17216">
      <c r="B17216" s="161" t="n">
        <v>35261</v>
      </c>
      <c r="C17216" s="162" t="n">
        <v>629.8</v>
      </c>
      <c r="D17216" s="162" t="n">
        <v>-0.003288</v>
      </c>
      <c r="E17216" s="162" t="n">
        <v>20.11</v>
      </c>
    </row>
    <row r="17217">
      <c r="B17217" s="161" t="n">
        <v>35262</v>
      </c>
      <c r="C17217" s="162" t="n">
        <v>628.37</v>
      </c>
      <c r="D17217" s="162" t="n">
        <v>-0.005909</v>
      </c>
      <c r="E17217" s="162" t="n">
        <v>20.1</v>
      </c>
    </row>
    <row r="17218">
      <c r="B17218" s="161" t="n">
        <v>35263</v>
      </c>
      <c r="C17218" s="162" t="n">
        <v>634.0700000000001</v>
      </c>
      <c r="D17218" s="162" t="n">
        <v>0.002707</v>
      </c>
      <c r="E17218" s="162" t="n">
        <v>19.22</v>
      </c>
    </row>
    <row r="17219">
      <c r="B17219" s="161" t="n">
        <v>35264</v>
      </c>
      <c r="C17219" s="162" t="n">
        <v>643.5599999999999</v>
      </c>
      <c r="D17219" s="162" t="n">
        <v>0.017079</v>
      </c>
      <c r="E17219" s="162" t="n">
        <v>17.93</v>
      </c>
    </row>
    <row r="17220">
      <c r="B17220" s="161" t="n">
        <v>35265</v>
      </c>
      <c r="C17220" s="162" t="n">
        <v>638.73</v>
      </c>
      <c r="D17220" s="162" t="n">
        <v>0.009093</v>
      </c>
      <c r="E17220" s="162" t="n">
        <v>17.26</v>
      </c>
    </row>
    <row r="17221">
      <c r="B17221" s="161" t="n">
        <v>35268</v>
      </c>
      <c r="C17221" s="162" t="n">
        <v>633.77</v>
      </c>
      <c r="D17221" s="162" t="n">
        <v>0.000893</v>
      </c>
      <c r="E17221" s="162" t="n">
        <v>20.41</v>
      </c>
    </row>
    <row r="17222">
      <c r="B17222" s="161" t="n">
        <v>35269</v>
      </c>
      <c r="C17222" s="162" t="n">
        <v>626.87</v>
      </c>
      <c r="D17222" s="162" t="n">
        <v>-0.010404</v>
      </c>
      <c r="E17222" s="162" t="n">
        <v>21.55</v>
      </c>
    </row>
    <row r="17223">
      <c r="B17223" s="161" t="n">
        <v>35270</v>
      </c>
      <c r="C17223" s="162" t="n">
        <v>626.65</v>
      </c>
      <c r="D17223" s="162" t="n">
        <v>-0.011136</v>
      </c>
      <c r="E17223" s="162" t="n">
        <v>21.44</v>
      </c>
    </row>
    <row r="17224">
      <c r="B17224" s="161" t="n">
        <v>35271</v>
      </c>
      <c r="C17224" s="162" t="n">
        <v>631.17</v>
      </c>
      <c r="D17224" s="162" t="n">
        <v>-0.004372</v>
      </c>
      <c r="E17224" s="162" t="n">
        <v>19.39</v>
      </c>
    </row>
    <row r="17225">
      <c r="B17225" s="161" t="n">
        <v>35272</v>
      </c>
      <c r="C17225" s="162" t="n">
        <v>635.9</v>
      </c>
      <c r="D17225" s="162" t="n">
        <v>0.002649</v>
      </c>
      <c r="E17225" s="162" t="n">
        <v>17.45</v>
      </c>
    </row>
    <row r="17226">
      <c r="B17226" s="161" t="n">
        <v>35275</v>
      </c>
      <c r="C17226" s="162" t="n">
        <v>630.91</v>
      </c>
      <c r="D17226" s="162" t="n">
        <v>-0.005606</v>
      </c>
      <c r="E17226" s="162" t="n">
        <v>20.09</v>
      </c>
    </row>
    <row r="17227">
      <c r="B17227" s="161" t="n">
        <v>35276</v>
      </c>
      <c r="C17227" s="162" t="n">
        <v>635.26</v>
      </c>
      <c r="D17227" s="162" t="n">
        <v>0.000865</v>
      </c>
      <c r="E17227" s="162" t="n">
        <v>20.53</v>
      </c>
    </row>
    <row r="17228">
      <c r="B17228" s="161" t="n">
        <v>35277</v>
      </c>
      <c r="C17228" s="162" t="n">
        <v>639.95</v>
      </c>
      <c r="D17228" s="162" t="n">
        <v>0.007772</v>
      </c>
      <c r="E17228" s="162" t="n">
        <v>19.46</v>
      </c>
    </row>
    <row r="17229">
      <c r="B17229" s="161" t="n">
        <v>35278</v>
      </c>
      <c r="C17229" s="162" t="n">
        <v>650.02</v>
      </c>
      <c r="D17229" s="162" t="n">
        <v>0.022888</v>
      </c>
      <c r="E17229" s="162" t="n">
        <v>18.76</v>
      </c>
    </row>
    <row r="17230">
      <c r="B17230" s="161" t="n">
        <v>35279</v>
      </c>
      <c r="C17230" s="162" t="n">
        <v>662.49</v>
      </c>
      <c r="D17230" s="162" t="n">
        <v>0.0413</v>
      </c>
      <c r="E17230" s="162" t="n">
        <v>16.19</v>
      </c>
    </row>
    <row r="17231">
      <c r="B17231" s="161" t="n">
        <v>35282</v>
      </c>
      <c r="C17231" s="162" t="n">
        <v>660.23</v>
      </c>
      <c r="D17231" s="162" t="n">
        <v>0.037335</v>
      </c>
      <c r="E17231" s="162" t="n">
        <v>17.36</v>
      </c>
    </row>
    <row r="17232">
      <c r="B17232" s="161" t="n">
        <v>35283</v>
      </c>
      <c r="C17232" s="162" t="n">
        <v>662.38</v>
      </c>
      <c r="D17232" s="162" t="n">
        <v>0.039998</v>
      </c>
      <c r="E17232" s="162" t="n">
        <v>16.93</v>
      </c>
    </row>
    <row r="17233">
      <c r="B17233" s="161" t="n">
        <v>35284</v>
      </c>
      <c r="C17233" s="162" t="n">
        <v>664.16</v>
      </c>
      <c r="D17233" s="162" t="n">
        <v>0.04206</v>
      </c>
      <c r="E17233" s="162" t="n">
        <v>16.24</v>
      </c>
    </row>
    <row r="17234">
      <c r="B17234" s="161" t="n">
        <v>35285</v>
      </c>
      <c r="C17234" s="162" t="n">
        <v>662.59</v>
      </c>
      <c r="D17234" s="162" t="n">
        <v>0.039096</v>
      </c>
      <c r="E17234" s="162" t="n">
        <v>16.04</v>
      </c>
    </row>
    <row r="17235">
      <c r="B17235" s="161" t="n">
        <v>35286</v>
      </c>
      <c r="C17235" s="162" t="n">
        <v>662.1</v>
      </c>
      <c r="D17235" s="162" t="n">
        <v>0.037732</v>
      </c>
      <c r="E17235" s="162" t="n">
        <v>15.77</v>
      </c>
    </row>
    <row r="17236">
      <c r="B17236" s="161" t="n">
        <v>35289</v>
      </c>
      <c r="C17236" s="162" t="n">
        <v>665.77</v>
      </c>
      <c r="D17236" s="162" t="n">
        <v>0.042561</v>
      </c>
      <c r="E17236" s="162" t="n">
        <v>15.57</v>
      </c>
    </row>
    <row r="17237">
      <c r="B17237" s="161" t="n">
        <v>35290</v>
      </c>
      <c r="C17237" s="162" t="n">
        <v>660.2</v>
      </c>
      <c r="D17237" s="162" t="n">
        <v>0.033529</v>
      </c>
      <c r="E17237" s="162" t="n">
        <v>16.41</v>
      </c>
    </row>
    <row r="17238">
      <c r="B17238" s="161" t="n">
        <v>35291</v>
      </c>
      <c r="C17238" s="162" t="n">
        <v>662.05</v>
      </c>
      <c r="D17238" s="162" t="n">
        <v>0.035711</v>
      </c>
      <c r="E17238" s="162" t="n">
        <v>15.96</v>
      </c>
    </row>
    <row r="17239">
      <c r="B17239" s="161" t="n">
        <v>35292</v>
      </c>
      <c r="C17239" s="162" t="n">
        <v>662.28</v>
      </c>
      <c r="D17239" s="162" t="n">
        <v>0.035426</v>
      </c>
      <c r="E17239" s="162" t="n">
        <v>15.46</v>
      </c>
    </row>
    <row r="17240">
      <c r="B17240" s="161" t="n">
        <v>35293</v>
      </c>
      <c r="C17240" s="162" t="n">
        <v>665.21</v>
      </c>
      <c r="D17240" s="162" t="n">
        <v>0.039207</v>
      </c>
      <c r="E17240" s="162" t="n">
        <v>14.81</v>
      </c>
    </row>
    <row r="17241">
      <c r="B17241" s="161" t="n">
        <v>35296</v>
      </c>
      <c r="C17241" s="162" t="n">
        <v>666.58</v>
      </c>
      <c r="D17241" s="162" t="n">
        <v>0.040664</v>
      </c>
      <c r="E17241" s="162" t="n">
        <v>15.27</v>
      </c>
    </row>
    <row r="17242">
      <c r="B17242" s="161" t="n">
        <v>35297</v>
      </c>
      <c r="C17242" s="162" t="n">
        <v>665.6900000000001</v>
      </c>
      <c r="D17242" s="162" t="n">
        <v>0.038741</v>
      </c>
      <c r="E17242" s="162" t="n">
        <v>14.73</v>
      </c>
    </row>
    <row r="17243">
      <c r="B17243" s="161" t="n">
        <v>35298</v>
      </c>
      <c r="C17243" s="162" t="n">
        <v>665.0700000000001</v>
      </c>
      <c r="D17243" s="162" t="n">
        <v>0.037211</v>
      </c>
      <c r="E17243" s="162" t="n">
        <v>14.52</v>
      </c>
    </row>
    <row r="17244">
      <c r="B17244" s="161" t="n">
        <v>35299</v>
      </c>
      <c r="C17244" s="162" t="n">
        <v>670.6799999999999</v>
      </c>
      <c r="D17244" s="162" t="n">
        <v>0.044953</v>
      </c>
      <c r="E17244" s="162" t="n">
        <v>13.71</v>
      </c>
    </row>
    <row r="17245">
      <c r="B17245" s="161" t="n">
        <v>35300</v>
      </c>
      <c r="C17245" s="162" t="n">
        <v>667.03</v>
      </c>
      <c r="D17245" s="162" t="n">
        <v>0.038909</v>
      </c>
      <c r="E17245" s="162" t="n">
        <v>14.18</v>
      </c>
    </row>
    <row r="17246">
      <c r="B17246" s="161" t="n">
        <v>35303</v>
      </c>
      <c r="C17246" s="162" t="n">
        <v>663.88</v>
      </c>
      <c r="D17246" s="162" t="n">
        <v>0.033625</v>
      </c>
      <c r="E17246" s="162" t="n">
        <v>15.38</v>
      </c>
    </row>
    <row r="17247">
      <c r="B17247" s="161" t="n">
        <v>35304</v>
      </c>
      <c r="C17247" s="162" t="n">
        <v>666.4</v>
      </c>
      <c r="D17247" s="162" t="n">
        <v>0.03684</v>
      </c>
      <c r="E17247" s="162" t="n">
        <v>15.11</v>
      </c>
    </row>
    <row r="17248">
      <c r="B17248" s="161" t="n">
        <v>35305</v>
      </c>
      <c r="C17248" s="162" t="n">
        <v>664.8099999999999</v>
      </c>
      <c r="D17248" s="162" t="n">
        <v>0.033887</v>
      </c>
      <c r="E17248" s="162" t="n">
        <v>15.1</v>
      </c>
    </row>
    <row r="17249">
      <c r="B17249" s="161" t="n">
        <v>35306</v>
      </c>
      <c r="C17249" s="162" t="n">
        <v>657.4</v>
      </c>
      <c r="D17249" s="162" t="n">
        <v>0.022148</v>
      </c>
      <c r="E17249" s="162" t="n">
        <v>16.22</v>
      </c>
    </row>
    <row r="17250">
      <c r="B17250" s="161" t="n">
        <v>35307</v>
      </c>
      <c r="C17250" s="162" t="n">
        <v>651.99</v>
      </c>
      <c r="D17250" s="162" t="n">
        <v>0.013434</v>
      </c>
      <c r="E17250" s="162" t="n">
        <v>17.01</v>
      </c>
    </row>
    <row r="17251">
      <c r="B17251" s="161" t="n">
        <v>35311</v>
      </c>
      <c r="C17251" s="162" t="n">
        <v>654.72</v>
      </c>
      <c r="D17251" s="162" t="n">
        <v>0.017166</v>
      </c>
      <c r="E17251" s="162" t="n">
        <v>18.47</v>
      </c>
    </row>
    <row r="17252">
      <c r="B17252" s="161" t="n">
        <v>35312</v>
      </c>
      <c r="C17252" s="162" t="n">
        <v>655.61</v>
      </c>
      <c r="D17252" s="162" t="n">
        <v>0.018093</v>
      </c>
      <c r="E17252" s="162" t="n">
        <v>18.64</v>
      </c>
    </row>
    <row r="17253">
      <c r="B17253" s="161" t="n">
        <v>35313</v>
      </c>
      <c r="C17253" s="162" t="n">
        <v>649.4400000000001</v>
      </c>
      <c r="D17253" s="162" t="n">
        <v>0.008229</v>
      </c>
      <c r="E17253" s="162" t="n">
        <v>20.51</v>
      </c>
    </row>
    <row r="17254">
      <c r="B17254" s="161" t="n">
        <v>35314</v>
      </c>
      <c r="C17254" s="162" t="n">
        <v>655.6799999999999</v>
      </c>
      <c r="D17254" s="162" t="n">
        <v>0.017362</v>
      </c>
      <c r="E17254" s="162" t="n">
        <v>17.1</v>
      </c>
    </row>
    <row r="17255">
      <c r="B17255" s="161" t="n">
        <v>35317</v>
      </c>
      <c r="C17255" s="162" t="n">
        <v>663.76</v>
      </c>
      <c r="D17255" s="162" t="n">
        <v>0.029102</v>
      </c>
      <c r="E17255" s="162" t="n">
        <v>16.36</v>
      </c>
    </row>
    <row r="17256">
      <c r="B17256" s="161" t="n">
        <v>35318</v>
      </c>
      <c r="C17256" s="162" t="n">
        <v>663.8099999999999</v>
      </c>
      <c r="D17256" s="162" t="n">
        <v>0.028683</v>
      </c>
      <c r="E17256" s="162" t="n">
        <v>16.25</v>
      </c>
    </row>
    <row r="17257">
      <c r="B17257" s="161" t="n">
        <v>35319</v>
      </c>
      <c r="C17257" s="162" t="n">
        <v>667.28</v>
      </c>
      <c r="D17257" s="162" t="n">
        <v>0.033385</v>
      </c>
      <c r="E17257" s="162" t="n">
        <v>16.06</v>
      </c>
    </row>
    <row r="17258">
      <c r="B17258" s="161" t="n">
        <v>35320</v>
      </c>
      <c r="C17258" s="162" t="n">
        <v>671.15</v>
      </c>
      <c r="D17258" s="162" t="n">
        <v>0.038667</v>
      </c>
      <c r="E17258" s="162" t="n">
        <v>15.97</v>
      </c>
    </row>
    <row r="17259">
      <c r="B17259" s="161" t="n">
        <v>35321</v>
      </c>
      <c r="C17259" s="162" t="n">
        <v>680.54</v>
      </c>
      <c r="D17259" s="162" t="n">
        <v>0.051997</v>
      </c>
      <c r="E17259" s="162" t="n">
        <v>15.2</v>
      </c>
    </row>
    <row r="17260">
      <c r="B17260" s="161" t="n">
        <v>35324</v>
      </c>
      <c r="C17260" s="162" t="n">
        <v>683.98</v>
      </c>
      <c r="D17260" s="162" t="n">
        <v>0.056431</v>
      </c>
      <c r="E17260" s="162" t="n">
        <v>15.43</v>
      </c>
    </row>
    <row r="17261">
      <c r="B17261" s="161" t="n">
        <v>35325</v>
      </c>
      <c r="C17261" s="162" t="n">
        <v>682.9400000000001</v>
      </c>
      <c r="D17261" s="162" t="n">
        <v>0.054322</v>
      </c>
      <c r="E17261" s="162" t="n">
        <v>15.74</v>
      </c>
    </row>
    <row r="17262">
      <c r="B17262" s="161" t="n">
        <v>35326</v>
      </c>
      <c r="C17262" s="162" t="n">
        <v>681.47</v>
      </c>
      <c r="D17262" s="162" t="n">
        <v>0.051643</v>
      </c>
      <c r="E17262" s="162" t="n">
        <v>15.86</v>
      </c>
    </row>
    <row r="17263">
      <c r="B17263" s="161" t="n">
        <v>35327</v>
      </c>
      <c r="C17263" s="162" t="n">
        <v>683</v>
      </c>
      <c r="D17263" s="162" t="n">
        <v>0.053381</v>
      </c>
      <c r="E17263" s="162" t="n">
        <v>16.03</v>
      </c>
    </row>
    <row r="17264">
      <c r="B17264" s="161" t="n">
        <v>35328</v>
      </c>
      <c r="C17264" s="162" t="n">
        <v>687.03</v>
      </c>
      <c r="D17264" s="162" t="n">
        <v>0.058748</v>
      </c>
      <c r="E17264" s="162" t="n">
        <v>15.65</v>
      </c>
    </row>
    <row r="17265">
      <c r="B17265" s="161" t="n">
        <v>35331</v>
      </c>
      <c r="C17265" s="162" t="n">
        <v>686.48</v>
      </c>
      <c r="D17265" s="162" t="n">
        <v>0.057405</v>
      </c>
      <c r="E17265" s="162" t="n">
        <v>16.46</v>
      </c>
    </row>
    <row r="17266">
      <c r="B17266" s="161" t="n">
        <v>35332</v>
      </c>
      <c r="C17266" s="162" t="n">
        <v>685.61</v>
      </c>
      <c r="D17266" s="162" t="n">
        <v>0.055611</v>
      </c>
      <c r="E17266" s="162" t="n">
        <v>16.45</v>
      </c>
    </row>
    <row r="17267">
      <c r="B17267" s="161" t="n">
        <v>35333</v>
      </c>
      <c r="C17267" s="162" t="n">
        <v>685.83</v>
      </c>
      <c r="D17267" s="162" t="n">
        <v>0.055421</v>
      </c>
      <c r="E17267" s="162" t="n">
        <v>16.22</v>
      </c>
    </row>
    <row r="17268">
      <c r="B17268" s="161" t="n">
        <v>35334</v>
      </c>
      <c r="C17268" s="162" t="n">
        <v>685.86</v>
      </c>
      <c r="D17268" s="162" t="n">
        <v>0.054948</v>
      </c>
      <c r="E17268" s="162" t="n">
        <v>16.11</v>
      </c>
    </row>
    <row r="17269">
      <c r="B17269" s="161" t="n">
        <v>35335</v>
      </c>
      <c r="C17269" s="162" t="n">
        <v>686.1900000000001</v>
      </c>
      <c r="D17269" s="162" t="n">
        <v>0.054932</v>
      </c>
      <c r="E17269" s="162" t="n">
        <v>16.1</v>
      </c>
    </row>
    <row r="17270">
      <c r="B17270" s="161" t="n">
        <v>35338</v>
      </c>
      <c r="C17270" s="162" t="n">
        <v>687.3099999999999</v>
      </c>
      <c r="D17270" s="162" t="n">
        <v>0.056021</v>
      </c>
      <c r="E17270" s="162" t="n">
        <v>16.95</v>
      </c>
    </row>
    <row r="17271">
      <c r="B17271" s="161" t="n">
        <v>35339</v>
      </c>
      <c r="C17271" s="162" t="n">
        <v>689.08</v>
      </c>
      <c r="D17271" s="162" t="n">
        <v>0.058034</v>
      </c>
      <c r="E17271" s="162" t="n">
        <v>17.05</v>
      </c>
    </row>
    <row r="17272">
      <c r="B17272" s="161" t="n">
        <v>35340</v>
      </c>
      <c r="C17272" s="162" t="n">
        <v>694.01</v>
      </c>
      <c r="D17272" s="162" t="n">
        <v>0.06449199999999999</v>
      </c>
      <c r="E17272" s="162" t="n">
        <v>16.78</v>
      </c>
    </row>
    <row r="17273">
      <c r="B17273" s="161" t="n">
        <v>35341</v>
      </c>
      <c r="C17273" s="162" t="n">
        <v>692.78</v>
      </c>
      <c r="D17273" s="162" t="n">
        <v>0.062097</v>
      </c>
      <c r="E17273" s="162" t="n">
        <v>16.77</v>
      </c>
    </row>
    <row r="17274">
      <c r="B17274" s="161" t="n">
        <v>35342</v>
      </c>
      <c r="C17274" s="162" t="n">
        <v>701.46</v>
      </c>
      <c r="D17274" s="162" t="n">
        <v>0.07381600000000001</v>
      </c>
      <c r="E17274" s="162" t="n">
        <v>14.8</v>
      </c>
    </row>
    <row r="17275">
      <c r="B17275" s="161" t="n">
        <v>35345</v>
      </c>
      <c r="C17275" s="162" t="n">
        <v>703.34</v>
      </c>
      <c r="D17275" s="162" t="n">
        <v>0.07578</v>
      </c>
      <c r="E17275" s="162" t="n">
        <v>15.11</v>
      </c>
    </row>
    <row r="17276">
      <c r="B17276" s="161" t="n">
        <v>35346</v>
      </c>
      <c r="C17276" s="162" t="n">
        <v>700.64</v>
      </c>
      <c r="D17276" s="162" t="n">
        <v>0.071254</v>
      </c>
      <c r="E17276" s="162" t="n">
        <v>15.58</v>
      </c>
    </row>
    <row r="17277">
      <c r="B17277" s="161" t="n">
        <v>35347</v>
      </c>
      <c r="C17277" s="162" t="n">
        <v>696.74</v>
      </c>
      <c r="D17277" s="162" t="n">
        <v>0.06504</v>
      </c>
      <c r="E17277" s="162" t="n">
        <v>16.09</v>
      </c>
    </row>
    <row r="17278">
      <c r="B17278" s="161" t="n">
        <v>35348</v>
      </c>
      <c r="C17278" s="162" t="n">
        <v>694.61</v>
      </c>
      <c r="D17278" s="162" t="n">
        <v>0.061365</v>
      </c>
      <c r="E17278" s="162" t="n">
        <v>16.26</v>
      </c>
    </row>
    <row r="17279">
      <c r="B17279" s="161" t="n">
        <v>35349</v>
      </c>
      <c r="C17279" s="162" t="n">
        <v>700.66</v>
      </c>
      <c r="D17279" s="162" t="n">
        <v>0.06937599999999999</v>
      </c>
      <c r="E17279" s="162" t="n">
        <v>15.07</v>
      </c>
    </row>
    <row r="17280">
      <c r="B17280" s="161" t="n">
        <v>35352</v>
      </c>
      <c r="C17280" s="162" t="n">
        <v>703.54</v>
      </c>
      <c r="D17280" s="162" t="n">
        <v>0.072808</v>
      </c>
      <c r="E17280" s="162" t="n">
        <v>15.13</v>
      </c>
    </row>
    <row r="17281">
      <c r="B17281" s="161" t="n">
        <v>35353</v>
      </c>
      <c r="C17281" s="162" t="n">
        <v>702.5700000000001</v>
      </c>
      <c r="D17281" s="162" t="n">
        <v>0.070803</v>
      </c>
      <c r="E17281" s="162" t="n">
        <v>15.83</v>
      </c>
    </row>
    <row r="17282">
      <c r="B17282" s="161" t="n">
        <v>35354</v>
      </c>
      <c r="C17282" s="162" t="n">
        <v>704.41</v>
      </c>
      <c r="D17282" s="162" t="n">
        <v>0.072784</v>
      </c>
      <c r="E17282" s="162" t="n">
        <v>15.6</v>
      </c>
    </row>
    <row r="17283">
      <c r="B17283" s="161" t="n">
        <v>35355</v>
      </c>
      <c r="C17283" s="162" t="n">
        <v>706.99</v>
      </c>
      <c r="D17283" s="162" t="n">
        <v>0.07575800000000001</v>
      </c>
      <c r="E17283" s="162" t="n">
        <v>15.41</v>
      </c>
    </row>
    <row r="17284">
      <c r="B17284" s="161" t="n">
        <v>35356</v>
      </c>
      <c r="C17284" s="162" t="n">
        <v>710.8200000000001</v>
      </c>
      <c r="D17284" s="162" t="n">
        <v>0.080443</v>
      </c>
      <c r="E17284" s="162" t="n">
        <v>15.08</v>
      </c>
    </row>
    <row r="17285">
      <c r="B17285" s="161" t="n">
        <v>35359</v>
      </c>
      <c r="C17285" s="162" t="n">
        <v>709.85</v>
      </c>
      <c r="D17285" s="162" t="n">
        <v>0.07838100000000001</v>
      </c>
      <c r="E17285" s="162" t="n">
        <v>15.98</v>
      </c>
    </row>
    <row r="17286">
      <c r="B17286" s="161" t="n">
        <v>35360</v>
      </c>
      <c r="C17286" s="162" t="n">
        <v>706.5700000000001</v>
      </c>
      <c r="D17286" s="162" t="n">
        <v>0.07301000000000001</v>
      </c>
      <c r="E17286" s="162" t="n">
        <v>16.4</v>
      </c>
    </row>
    <row r="17287">
      <c r="B17287" s="161" t="n">
        <v>35361</v>
      </c>
      <c r="C17287" s="162" t="n">
        <v>707.27</v>
      </c>
      <c r="D17287" s="162" t="n">
        <v>0.073173</v>
      </c>
      <c r="E17287" s="162" t="n">
        <v>16.45</v>
      </c>
    </row>
    <row r="17288">
      <c r="B17288" s="161" t="n">
        <v>35362</v>
      </c>
      <c r="C17288" s="162" t="n">
        <v>702.29</v>
      </c>
      <c r="D17288" s="162" t="n">
        <v>0.065349</v>
      </c>
      <c r="E17288" s="162" t="n">
        <v>16.89</v>
      </c>
    </row>
    <row r="17289">
      <c r="B17289" s="161" t="n">
        <v>35363</v>
      </c>
      <c r="C17289" s="162" t="n">
        <v>700.92</v>
      </c>
      <c r="D17289" s="162" t="n">
        <v>0.06264400000000001</v>
      </c>
      <c r="E17289" s="162" t="n">
        <v>17.29</v>
      </c>
    </row>
    <row r="17290">
      <c r="B17290" s="161" t="n">
        <v>35366</v>
      </c>
      <c r="C17290" s="162" t="n">
        <v>697.26</v>
      </c>
      <c r="D17290" s="162" t="n">
        <v>0.056668</v>
      </c>
      <c r="E17290" s="162" t="n">
        <v>18.34</v>
      </c>
    </row>
    <row r="17291">
      <c r="B17291" s="161" t="n">
        <v>35367</v>
      </c>
      <c r="C17291" s="162" t="n">
        <v>701.5</v>
      </c>
      <c r="D17291" s="162" t="n">
        <v>0.062025</v>
      </c>
      <c r="E17291" s="162" t="n">
        <v>18.28</v>
      </c>
    </row>
    <row r="17292">
      <c r="B17292" s="161" t="n">
        <v>35368</v>
      </c>
      <c r="C17292" s="162" t="n">
        <v>700.9</v>
      </c>
      <c r="D17292" s="162" t="n">
        <v>0.060453</v>
      </c>
      <c r="E17292" s="162" t="n">
        <v>18.48</v>
      </c>
    </row>
    <row r="17293">
      <c r="B17293" s="161" t="n">
        <v>35369</v>
      </c>
      <c r="C17293" s="162" t="n">
        <v>705.27</v>
      </c>
      <c r="D17293" s="162" t="n">
        <v>0.06593300000000001</v>
      </c>
      <c r="E17293" s="162" t="n">
        <v>18.11</v>
      </c>
    </row>
    <row r="17294">
      <c r="B17294" s="161" t="n">
        <v>35370</v>
      </c>
      <c r="C17294" s="162" t="n">
        <v>703.77</v>
      </c>
      <c r="D17294" s="162" t="n">
        <v>0.063108</v>
      </c>
      <c r="E17294" s="162" t="n">
        <v>17.89</v>
      </c>
    </row>
    <row r="17295">
      <c r="B17295" s="161" t="n">
        <v>35373</v>
      </c>
      <c r="C17295" s="162" t="n">
        <v>706.73</v>
      </c>
      <c r="D17295" s="162" t="n">
        <v>0.06659900000000001</v>
      </c>
      <c r="E17295" s="162" t="n">
        <v>18.04</v>
      </c>
    </row>
    <row r="17296">
      <c r="B17296" s="161" t="n">
        <v>35374</v>
      </c>
      <c r="C17296" s="162" t="n">
        <v>714.14</v>
      </c>
      <c r="D17296" s="162" t="n">
        <v>0.076263</v>
      </c>
      <c r="E17296" s="162" t="n">
        <v>17.65</v>
      </c>
    </row>
    <row r="17297">
      <c r="B17297" s="161" t="n">
        <v>35375</v>
      </c>
      <c r="C17297" s="162" t="n">
        <v>724.59</v>
      </c>
      <c r="D17297" s="162" t="n">
        <v>0.09</v>
      </c>
      <c r="E17297" s="162" t="n">
        <v>16.97</v>
      </c>
    </row>
    <row r="17298">
      <c r="B17298" s="161" t="n">
        <v>35376</v>
      </c>
      <c r="C17298" s="162" t="n">
        <v>727.65</v>
      </c>
      <c r="D17298" s="162" t="n">
        <v>0.093379</v>
      </c>
      <c r="E17298" s="162" t="n">
        <v>17.21</v>
      </c>
    </row>
    <row r="17299">
      <c r="B17299" s="161" t="n">
        <v>35377</v>
      </c>
      <c r="C17299" s="162" t="n">
        <v>730.8200000000001</v>
      </c>
      <c r="D17299" s="162" t="n">
        <v>0.096903</v>
      </c>
      <c r="E17299" s="162" t="n">
        <v>15.78</v>
      </c>
    </row>
    <row r="17300">
      <c r="B17300" s="161" t="n">
        <v>35380</v>
      </c>
      <c r="C17300" s="162" t="n">
        <v>731.87</v>
      </c>
      <c r="D17300" s="162" t="n">
        <v>0.097527</v>
      </c>
      <c r="E17300" s="162" t="n">
        <v>14.04</v>
      </c>
    </row>
    <row r="17301">
      <c r="B17301" s="161" t="n">
        <v>35381</v>
      </c>
      <c r="C17301" s="162" t="n">
        <v>729.5599999999999</v>
      </c>
      <c r="D17301" s="162" t="n">
        <v>0.09361800000000001</v>
      </c>
      <c r="E17301" s="162" t="n">
        <v>15.36</v>
      </c>
    </row>
    <row r="17302">
      <c r="B17302" s="161" t="n">
        <v>35382</v>
      </c>
      <c r="C17302" s="162" t="n">
        <v>731.13</v>
      </c>
      <c r="D17302" s="162" t="n">
        <v>0.095052</v>
      </c>
      <c r="E17302" s="162" t="n">
        <v>14.89</v>
      </c>
    </row>
    <row r="17303">
      <c r="B17303" s="161" t="n">
        <v>35383</v>
      </c>
      <c r="C17303" s="162" t="n">
        <v>735.88</v>
      </c>
      <c r="D17303" s="162" t="n">
        <v>0.100795</v>
      </c>
      <c r="E17303" s="162" t="n">
        <v>13.79</v>
      </c>
    </row>
    <row r="17304">
      <c r="B17304" s="161" t="n">
        <v>35384</v>
      </c>
      <c r="C17304" s="162" t="n">
        <v>737.62</v>
      </c>
      <c r="D17304" s="162" t="n">
        <v>0.102392</v>
      </c>
      <c r="E17304" s="162" t="n">
        <v>14.36</v>
      </c>
    </row>
    <row r="17305">
      <c r="B17305" s="161" t="n">
        <v>35387</v>
      </c>
      <c r="C17305" s="162" t="n">
        <v>737.02</v>
      </c>
      <c r="D17305" s="162" t="n">
        <v>0.100861</v>
      </c>
      <c r="E17305" s="162" t="n">
        <v>15.12</v>
      </c>
    </row>
    <row r="17306">
      <c r="B17306" s="161" t="n">
        <v>35388</v>
      </c>
      <c r="C17306" s="162" t="n">
        <v>742.16</v>
      </c>
      <c r="D17306" s="162" t="n">
        <v>0.107092</v>
      </c>
      <c r="E17306" s="162" t="n">
        <v>15.23</v>
      </c>
    </row>
    <row r="17307">
      <c r="B17307" s="161" t="n">
        <v>35389</v>
      </c>
      <c r="C17307" s="162" t="n">
        <v>743.95</v>
      </c>
      <c r="D17307" s="162" t="n">
        <v>0.108796</v>
      </c>
      <c r="E17307" s="162" t="n">
        <v>15.94</v>
      </c>
    </row>
    <row r="17308">
      <c r="B17308" s="161" t="n">
        <v>35390</v>
      </c>
      <c r="C17308" s="162" t="n">
        <v>742.75</v>
      </c>
      <c r="D17308" s="162" t="n">
        <v>0.106533</v>
      </c>
      <c r="E17308" s="162" t="n">
        <v>15.77</v>
      </c>
    </row>
    <row r="17309">
      <c r="B17309" s="161" t="n">
        <v>35391</v>
      </c>
      <c r="C17309" s="162" t="n">
        <v>748.73</v>
      </c>
      <c r="D17309" s="162" t="n">
        <v>0.11386</v>
      </c>
      <c r="E17309" s="162" t="n">
        <v>14.92</v>
      </c>
    </row>
    <row r="17310">
      <c r="B17310" s="161" t="n">
        <v>35394</v>
      </c>
      <c r="C17310" s="162" t="n">
        <v>757.03</v>
      </c>
      <c r="D17310" s="162" t="n">
        <v>0.124169</v>
      </c>
      <c r="E17310" s="162" t="n">
        <v>15.91</v>
      </c>
    </row>
    <row r="17311">
      <c r="B17311" s="161" t="n">
        <v>35395</v>
      </c>
      <c r="C17311" s="162" t="n">
        <v>755.96</v>
      </c>
      <c r="D17311" s="162" t="n">
        <v>0.122042</v>
      </c>
      <c r="E17311" s="162" t="n">
        <v>16.97</v>
      </c>
    </row>
    <row r="17312">
      <c r="B17312" s="161" t="n">
        <v>35396</v>
      </c>
      <c r="C17312" s="162" t="n">
        <v>755</v>
      </c>
      <c r="D17312" s="162" t="n">
        <v>0.120028</v>
      </c>
      <c r="E17312" s="162" t="n">
        <v>16.96</v>
      </c>
    </row>
    <row r="17313">
      <c r="B17313" s="161" t="n">
        <v>35398</v>
      </c>
      <c r="C17313" s="162" t="n">
        <v>757.02</v>
      </c>
      <c r="D17313" s="162" t="n">
        <v>0.121911</v>
      </c>
      <c r="E17313" s="162" t="n">
        <v>17.14</v>
      </c>
    </row>
    <row r="17314">
      <c r="B17314" s="161" t="n">
        <v>35401</v>
      </c>
      <c r="C17314" s="162" t="n">
        <v>756.5599999999999</v>
      </c>
      <c r="D17314" s="162" t="n">
        <v>0.120494</v>
      </c>
      <c r="E17314" s="162" t="n">
        <v>17.93</v>
      </c>
    </row>
    <row r="17315">
      <c r="B17315" s="161" t="n">
        <v>35402</v>
      </c>
      <c r="C17315" s="162" t="n">
        <v>748.28</v>
      </c>
      <c r="D17315" s="162" t="n">
        <v>0.108687</v>
      </c>
      <c r="E17315" s="162" t="n">
        <v>18.68</v>
      </c>
    </row>
    <row r="17316">
      <c r="B17316" s="161" t="n">
        <v>35403</v>
      </c>
      <c r="C17316" s="162" t="n">
        <v>745.1</v>
      </c>
      <c r="D17316" s="162" t="n">
        <v>0.103706</v>
      </c>
      <c r="E17316" s="162" t="n">
        <v>17.93</v>
      </c>
    </row>
    <row r="17317">
      <c r="B17317" s="161" t="n">
        <v>35404</v>
      </c>
      <c r="C17317" s="162" t="n">
        <v>744.38</v>
      </c>
      <c r="D17317" s="162" t="n">
        <v>0.102103</v>
      </c>
      <c r="E17317" s="162" t="n">
        <v>18.14</v>
      </c>
    </row>
    <row r="17318">
      <c r="B17318" s="161" t="n">
        <v>35405</v>
      </c>
      <c r="C17318" s="162" t="n">
        <v>739.6</v>
      </c>
      <c r="D17318" s="162" t="n">
        <v>0.09506199999999999</v>
      </c>
      <c r="E17318" s="162" t="n">
        <v>18.82</v>
      </c>
    </row>
    <row r="17319">
      <c r="B17319" s="161" t="n">
        <v>35408</v>
      </c>
      <c r="C17319" s="162" t="n">
        <v>749.8099999999999</v>
      </c>
      <c r="D17319" s="162" t="n">
        <v>0.108034</v>
      </c>
      <c r="E17319" s="162" t="n">
        <v>17.75</v>
      </c>
    </row>
    <row r="17320">
      <c r="B17320" s="161" t="n">
        <v>35409</v>
      </c>
      <c r="C17320" s="162" t="n">
        <v>747.54</v>
      </c>
      <c r="D17320" s="162" t="n">
        <v>0.104257</v>
      </c>
      <c r="E17320" s="162" t="n">
        <v>17.88</v>
      </c>
    </row>
    <row r="17321">
      <c r="B17321" s="161" t="n">
        <v>35410</v>
      </c>
      <c r="C17321" s="162" t="n">
        <v>740.73</v>
      </c>
      <c r="D17321" s="162" t="n">
        <v>0.094393</v>
      </c>
      <c r="E17321" s="162" t="n">
        <v>19.68</v>
      </c>
    </row>
    <row r="17322">
      <c r="B17322" s="161" t="n">
        <v>35411</v>
      </c>
      <c r="C17322" s="162" t="n">
        <v>729.33</v>
      </c>
      <c r="D17322" s="162" t="n">
        <v>0.078224</v>
      </c>
      <c r="E17322" s="162" t="n">
        <v>20.45</v>
      </c>
    </row>
    <row r="17323">
      <c r="B17323" s="161" t="n">
        <v>35412</v>
      </c>
      <c r="C17323" s="162" t="n">
        <v>728.64</v>
      </c>
      <c r="D17323" s="162" t="n">
        <v>0.076653</v>
      </c>
      <c r="E17323" s="162" t="n">
        <v>21.09</v>
      </c>
    </row>
    <row r="17324">
      <c r="B17324" s="161" t="n">
        <v>35415</v>
      </c>
      <c r="C17324" s="162" t="n">
        <v>720.98</v>
      </c>
      <c r="D17324" s="162" t="n">
        <v>0.065564</v>
      </c>
      <c r="E17324" s="162" t="n">
        <v>21.99</v>
      </c>
    </row>
    <row r="17325">
      <c r="B17325" s="161" t="n">
        <v>35416</v>
      </c>
      <c r="C17325" s="162" t="n">
        <v>726.04</v>
      </c>
      <c r="D17325" s="162" t="n">
        <v>0.072038</v>
      </c>
      <c r="E17325" s="162" t="n">
        <v>20.77</v>
      </c>
    </row>
    <row r="17326">
      <c r="B17326" s="161" t="n">
        <v>35417</v>
      </c>
      <c r="C17326" s="162" t="n">
        <v>731.54</v>
      </c>
      <c r="D17326" s="162" t="n">
        <v>0.078996</v>
      </c>
      <c r="E17326" s="162" t="n">
        <v>19.42</v>
      </c>
    </row>
    <row r="17327">
      <c r="B17327" s="161" t="n">
        <v>35418</v>
      </c>
      <c r="C17327" s="162" t="n">
        <v>745.76</v>
      </c>
      <c r="D17327" s="162" t="n">
        <v>0.097567</v>
      </c>
      <c r="E17327" s="162" t="n">
        <v>18.77</v>
      </c>
    </row>
    <row r="17328">
      <c r="B17328" s="161" t="n">
        <v>35419</v>
      </c>
      <c r="C17328" s="162" t="n">
        <v>748.87</v>
      </c>
      <c r="D17328" s="162" t="n">
        <v>0.100876</v>
      </c>
      <c r="E17328" s="162" t="n">
        <v>18.85</v>
      </c>
    </row>
    <row r="17329">
      <c r="B17329" s="161" t="n">
        <v>35422</v>
      </c>
      <c r="C17329" s="162" t="n">
        <v>746.92</v>
      </c>
      <c r="D17329" s="162" t="n">
        <v>0.09748</v>
      </c>
      <c r="E17329" s="162" t="n">
        <v>19.5</v>
      </c>
    </row>
    <row r="17330">
      <c r="B17330" s="161" t="n">
        <v>35423</v>
      </c>
      <c r="C17330" s="162" t="n">
        <v>751.03</v>
      </c>
      <c r="D17330" s="162" t="n">
        <v>0.102127</v>
      </c>
      <c r="E17330" s="162" t="n">
        <v>18.68</v>
      </c>
    </row>
    <row r="17331">
      <c r="B17331" s="161" t="n">
        <v>35425</v>
      </c>
      <c r="C17331" s="162" t="n">
        <v>755.8200000000001</v>
      </c>
      <c r="D17331" s="162" t="n">
        <v>0.10762</v>
      </c>
      <c r="E17331" s="162" t="n">
        <v>18.59</v>
      </c>
    </row>
    <row r="17332">
      <c r="B17332" s="161" t="n">
        <v>35426</v>
      </c>
      <c r="C17332" s="162" t="n">
        <v>756.79</v>
      </c>
      <c r="D17332" s="162" t="n">
        <v>0.108049</v>
      </c>
      <c r="E17332" s="162" t="n">
        <v>19.13</v>
      </c>
    </row>
    <row r="17333">
      <c r="B17333" s="161" t="n">
        <v>35429</v>
      </c>
      <c r="C17333" s="162" t="n">
        <v>753.85</v>
      </c>
      <c r="D17333" s="162" t="n">
        <v>0.10333</v>
      </c>
      <c r="E17333" s="162" t="n">
        <v>19.51</v>
      </c>
    </row>
    <row r="17334">
      <c r="B17334" s="161" t="n">
        <v>35430</v>
      </c>
      <c r="C17334" s="162" t="n">
        <v>740.74</v>
      </c>
      <c r="D17334" s="162" t="n">
        <v>0.08513800000000001</v>
      </c>
      <c r="E17334" s="162" t="n">
        <v>20.92</v>
      </c>
    </row>
    <row r="17335">
      <c r="B17335" s="161" t="n">
        <v>35432</v>
      </c>
      <c r="C17335" s="162" t="n">
        <v>737.01</v>
      </c>
      <c r="D17335" s="162" t="n">
        <v>0.07946300000000001</v>
      </c>
      <c r="E17335" s="162" t="n">
        <v>21.14</v>
      </c>
    </row>
    <row r="17336">
      <c r="B17336" s="161" t="n">
        <v>35433</v>
      </c>
      <c r="C17336" s="162" t="n">
        <v>748.03</v>
      </c>
      <c r="D17336" s="162" t="n">
        <v>0.093585</v>
      </c>
      <c r="E17336" s="162" t="n">
        <v>19.13</v>
      </c>
    </row>
    <row r="17337">
      <c r="B17337" s="161" t="n">
        <v>35436</v>
      </c>
      <c r="C17337" s="162" t="n">
        <v>747.65</v>
      </c>
      <c r="D17337" s="162" t="n">
        <v>0.09235400000000001</v>
      </c>
      <c r="E17337" s="162" t="n">
        <v>19.89</v>
      </c>
    </row>
    <row r="17338">
      <c r="B17338" s="161" t="n">
        <v>35437</v>
      </c>
      <c r="C17338" s="162" t="n">
        <v>753.23</v>
      </c>
      <c r="D17338" s="162" t="n">
        <v>0.099038</v>
      </c>
      <c r="E17338" s="162" t="n">
        <v>19.35</v>
      </c>
    </row>
    <row r="17339">
      <c r="B17339" s="161" t="n">
        <v>35438</v>
      </c>
      <c r="C17339" s="162" t="n">
        <v>748.41</v>
      </c>
      <c r="D17339" s="162" t="n">
        <v>0.09189700000000001</v>
      </c>
      <c r="E17339" s="162" t="n">
        <v>20.24</v>
      </c>
    </row>
    <row r="17340">
      <c r="B17340" s="161" t="n">
        <v>35439</v>
      </c>
      <c r="C17340" s="162" t="n">
        <v>754.85</v>
      </c>
      <c r="D17340" s="162" t="n">
        <v>0.099719</v>
      </c>
      <c r="E17340" s="162" t="n">
        <v>20.91</v>
      </c>
    </row>
    <row r="17341">
      <c r="B17341" s="161" t="n">
        <v>35440</v>
      </c>
      <c r="C17341" s="162" t="n">
        <v>759.5</v>
      </c>
      <c r="D17341" s="162" t="n">
        <v>0.105052</v>
      </c>
      <c r="E17341" s="162" t="n">
        <v>19.63</v>
      </c>
    </row>
    <row r="17342">
      <c r="B17342" s="161" t="n">
        <v>35443</v>
      </c>
      <c r="C17342" s="162" t="n">
        <v>759.51</v>
      </c>
      <c r="D17342" s="162" t="n">
        <v>0.104257</v>
      </c>
      <c r="E17342" s="162" t="n">
        <v>19.84</v>
      </c>
    </row>
    <row r="17343">
      <c r="B17343" s="161" t="n">
        <v>35444</v>
      </c>
      <c r="C17343" s="162" t="n">
        <v>768.86</v>
      </c>
      <c r="D17343" s="162" t="n">
        <v>0.115591</v>
      </c>
      <c r="E17343" s="162" t="n">
        <v>19.27</v>
      </c>
    </row>
    <row r="17344">
      <c r="B17344" s="161" t="n">
        <v>35445</v>
      </c>
      <c r="C17344" s="162" t="n">
        <v>767.2</v>
      </c>
      <c r="D17344" s="162" t="n">
        <v>0.112602</v>
      </c>
      <c r="E17344" s="162" t="n">
        <v>19.4</v>
      </c>
    </row>
    <row r="17345">
      <c r="B17345" s="161" t="n">
        <v>35446</v>
      </c>
      <c r="C17345" s="162" t="n">
        <v>769.75</v>
      </c>
      <c r="D17345" s="162" t="n">
        <v>0.115085</v>
      </c>
      <c r="E17345" s="162" t="n">
        <v>19.61</v>
      </c>
    </row>
    <row r="17346">
      <c r="B17346" s="161" t="n">
        <v>35447</v>
      </c>
      <c r="C17346" s="162" t="n">
        <v>776.17</v>
      </c>
      <c r="D17346" s="162" t="n">
        <v>0.122515</v>
      </c>
      <c r="E17346" s="162" t="n">
        <v>18.63</v>
      </c>
    </row>
    <row r="17347">
      <c r="B17347" s="161" t="n">
        <v>35450</v>
      </c>
      <c r="C17347" s="162" t="n">
        <v>776.7</v>
      </c>
      <c r="D17347" s="162" t="n">
        <v>0.122318</v>
      </c>
      <c r="E17347" s="162" t="n">
        <v>18.6</v>
      </c>
    </row>
    <row r="17348">
      <c r="B17348" s="161" t="n">
        <v>35451</v>
      </c>
      <c r="C17348" s="162" t="n">
        <v>782.72</v>
      </c>
      <c r="D17348" s="162" t="n">
        <v>0.129032</v>
      </c>
      <c r="E17348" s="162" t="n">
        <v>17.81</v>
      </c>
    </row>
    <row r="17349">
      <c r="B17349" s="161" t="n">
        <v>35452</v>
      </c>
      <c r="C17349" s="162" t="n">
        <v>786.23</v>
      </c>
      <c r="D17349" s="162" t="n">
        <v>0.13246</v>
      </c>
      <c r="E17349" s="162" t="n">
        <v>17.09</v>
      </c>
    </row>
    <row r="17350">
      <c r="B17350" s="161" t="n">
        <v>35453</v>
      </c>
      <c r="C17350" s="162" t="n">
        <v>777.5599999999999</v>
      </c>
      <c r="D17350" s="162" t="n">
        <v>0.120326</v>
      </c>
      <c r="E17350" s="162" t="n">
        <v>18.47</v>
      </c>
    </row>
    <row r="17351">
      <c r="B17351" s="161" t="n">
        <v>35454</v>
      </c>
      <c r="C17351" s="162" t="n">
        <v>770.52</v>
      </c>
      <c r="D17351" s="162" t="n">
        <v>0.110221</v>
      </c>
      <c r="E17351" s="162" t="n">
        <v>19.33</v>
      </c>
    </row>
    <row r="17352">
      <c r="B17352" s="161" t="n">
        <v>35457</v>
      </c>
      <c r="C17352" s="162" t="n">
        <v>765.02</v>
      </c>
      <c r="D17352" s="162" t="n">
        <v>0.102128</v>
      </c>
      <c r="E17352" s="162" t="n">
        <v>20.16</v>
      </c>
    </row>
    <row r="17353">
      <c r="B17353" s="161" t="n">
        <v>35458</v>
      </c>
      <c r="C17353" s="162" t="n">
        <v>765.02</v>
      </c>
      <c r="D17353" s="162" t="n">
        <v>0.101241</v>
      </c>
      <c r="E17353" s="162" t="n">
        <v>20.74</v>
      </c>
    </row>
    <row r="17354">
      <c r="B17354" s="161" t="n">
        <v>35459</v>
      </c>
      <c r="C17354" s="162" t="n">
        <v>772.5</v>
      </c>
      <c r="D17354" s="162" t="n">
        <v>0.11005</v>
      </c>
      <c r="E17354" s="162" t="n">
        <v>20.23</v>
      </c>
    </row>
    <row r="17355">
      <c r="B17355" s="161" t="n">
        <v>35460</v>
      </c>
      <c r="C17355" s="162" t="n">
        <v>784.17</v>
      </c>
      <c r="D17355" s="162" t="n">
        <v>0.124014</v>
      </c>
      <c r="E17355" s="162" t="n">
        <v>19.47</v>
      </c>
    </row>
    <row r="17356">
      <c r="B17356" s="161" t="n">
        <v>35461</v>
      </c>
      <c r="C17356" s="162" t="n">
        <v>786.16</v>
      </c>
      <c r="D17356" s="162" t="n">
        <v>0.12552</v>
      </c>
      <c r="E17356" s="162" t="n"/>
    </row>
    <row r="17357">
      <c r="B17357" s="161" t="n">
        <v>35464</v>
      </c>
      <c r="C17357" s="162" t="n">
        <v>786.73</v>
      </c>
      <c r="D17357" s="162" t="n">
        <v>0.125224</v>
      </c>
      <c r="E17357" s="162" t="n">
        <v>19.58</v>
      </c>
    </row>
    <row r="17358">
      <c r="B17358" s="161" t="n">
        <v>35465</v>
      </c>
      <c r="C17358" s="162" t="n">
        <v>789.26</v>
      </c>
      <c r="D17358" s="162" t="n">
        <v>0.127417</v>
      </c>
      <c r="E17358" s="162" t="n">
        <v>19.43</v>
      </c>
    </row>
    <row r="17359">
      <c r="B17359" s="161" t="n">
        <v>35466</v>
      </c>
      <c r="C17359" s="162" t="n">
        <v>778.28</v>
      </c>
      <c r="D17359" s="162" t="n">
        <v>0.112496</v>
      </c>
      <c r="E17359" s="162" t="n">
        <v>21.06</v>
      </c>
    </row>
    <row r="17360">
      <c r="B17360" s="161" t="n">
        <v>35467</v>
      </c>
      <c r="C17360" s="162" t="n">
        <v>780.15</v>
      </c>
      <c r="D17360" s="162" t="n">
        <v>0.113962</v>
      </c>
      <c r="E17360" s="162" t="n">
        <v>20.16</v>
      </c>
    </row>
    <row r="17361">
      <c r="B17361" s="161" t="n">
        <v>35468</v>
      </c>
      <c r="C17361" s="162" t="n">
        <v>789.5599999999999</v>
      </c>
      <c r="D17361" s="162" t="n">
        <v>0.12497</v>
      </c>
      <c r="E17361" s="162" t="n">
        <v>18.9</v>
      </c>
    </row>
    <row r="17362">
      <c r="B17362" s="161" t="n">
        <v>35471</v>
      </c>
      <c r="C17362" s="162" t="n">
        <v>785.4299999999999</v>
      </c>
      <c r="D17362" s="162" t="n">
        <v>0.118779</v>
      </c>
      <c r="E17362" s="162" t="n">
        <v>20.65</v>
      </c>
    </row>
    <row r="17363">
      <c r="B17363" s="161" t="n">
        <v>35472</v>
      </c>
      <c r="C17363" s="162" t="n">
        <v>789.59</v>
      </c>
      <c r="D17363" s="162" t="n">
        <v>0.123091</v>
      </c>
      <c r="E17363" s="162" t="n">
        <v>19.97</v>
      </c>
    </row>
    <row r="17364">
      <c r="B17364" s="161" t="n">
        <v>35473</v>
      </c>
      <c r="C17364" s="162" t="n">
        <v>802.77</v>
      </c>
      <c r="D17364" s="162" t="n">
        <v>0.138582</v>
      </c>
      <c r="E17364" s="162" t="n">
        <v>19.48</v>
      </c>
    </row>
    <row r="17365">
      <c r="B17365" s="161" t="n">
        <v>35474</v>
      </c>
      <c r="C17365" s="162" t="n">
        <v>811.8200000000001</v>
      </c>
      <c r="D17365" s="162" t="n">
        <v>0.148668</v>
      </c>
      <c r="E17365" s="162" t="n">
        <v>19.23</v>
      </c>
    </row>
    <row r="17366">
      <c r="B17366" s="161" t="n">
        <v>35475</v>
      </c>
      <c r="C17366" s="162" t="n">
        <v>808.48</v>
      </c>
      <c r="D17366" s="162" t="n">
        <v>0.143366</v>
      </c>
      <c r="E17366" s="162" t="n">
        <v>19.18</v>
      </c>
    </row>
    <row r="17367">
      <c r="B17367" s="161" t="n">
        <v>35479</v>
      </c>
      <c r="C17367" s="162" t="n">
        <v>816.29</v>
      </c>
      <c r="D17367" s="162" t="n">
        <v>0.151734</v>
      </c>
      <c r="E17367" s="162" t="n">
        <v>19.7</v>
      </c>
    </row>
    <row r="17368">
      <c r="B17368" s="161" t="n">
        <v>35480</v>
      </c>
      <c r="C17368" s="162" t="n">
        <v>812.49</v>
      </c>
      <c r="D17368" s="162" t="n">
        <v>0.145845</v>
      </c>
      <c r="E17368" s="162" t="n">
        <v>20.61</v>
      </c>
    </row>
    <row r="17369">
      <c r="B17369" s="161" t="n">
        <v>35481</v>
      </c>
      <c r="C17369" s="162" t="n">
        <v>802.8</v>
      </c>
      <c r="D17369" s="162" t="n">
        <v>0.132676</v>
      </c>
      <c r="E17369" s="162" t="n">
        <v>21.41</v>
      </c>
    </row>
    <row r="17370">
      <c r="B17370" s="161" t="n">
        <v>35482</v>
      </c>
      <c r="C17370" s="162" t="n">
        <v>801.77</v>
      </c>
      <c r="D17370" s="162" t="n">
        <v>0.130276</v>
      </c>
      <c r="E17370" s="162" t="n">
        <v>20.55</v>
      </c>
    </row>
    <row r="17371">
      <c r="B17371" s="161" t="n">
        <v>35485</v>
      </c>
      <c r="C17371" s="162" t="n">
        <v>810.28</v>
      </c>
      <c r="D17371" s="162" t="n">
        <v>0.139664</v>
      </c>
      <c r="E17371" s="162" t="n">
        <v>19.84</v>
      </c>
    </row>
    <row r="17372">
      <c r="B17372" s="161" t="n">
        <v>35486</v>
      </c>
      <c r="C17372" s="162" t="n">
        <v>812.1</v>
      </c>
      <c r="D17372" s="162" t="n">
        <v>0.140773</v>
      </c>
      <c r="E17372" s="162" t="n">
        <v>19.98</v>
      </c>
    </row>
    <row r="17373">
      <c r="B17373" s="161" t="n">
        <v>35487</v>
      </c>
      <c r="C17373" s="162" t="n">
        <v>805.6799999999999</v>
      </c>
      <c r="D17373" s="162" t="n">
        <v>0.131815</v>
      </c>
      <c r="E17373" s="162" t="n">
        <v>20.74</v>
      </c>
    </row>
    <row r="17374">
      <c r="B17374" s="161" t="n">
        <v>35488</v>
      </c>
      <c r="C17374" s="162" t="n">
        <v>795.0700000000001</v>
      </c>
      <c r="D17374" s="162" t="n">
        <v>0.117642</v>
      </c>
      <c r="E17374" s="162" t="n">
        <v>21.08</v>
      </c>
    </row>
    <row r="17375">
      <c r="B17375" s="161" t="n">
        <v>35489</v>
      </c>
      <c r="C17375" s="162" t="n">
        <v>790.8200000000001</v>
      </c>
      <c r="D17375" s="162" t="n">
        <v>0.111396</v>
      </c>
      <c r="E17375" s="162" t="n">
        <v>21.1</v>
      </c>
    </row>
    <row r="17376">
      <c r="B17376" s="161" t="n">
        <v>35492</v>
      </c>
      <c r="C17376" s="162" t="n">
        <v>795.3099999999999</v>
      </c>
      <c r="D17376" s="162" t="n">
        <v>0.116135</v>
      </c>
      <c r="E17376" s="162" t="n">
        <v>20.89</v>
      </c>
    </row>
    <row r="17377">
      <c r="B17377" s="161" t="n">
        <v>35493</v>
      </c>
      <c r="C17377" s="162" t="n">
        <v>790.95</v>
      </c>
      <c r="D17377" s="162" t="n">
        <v>0.109777</v>
      </c>
      <c r="E17377" s="162" t="n">
        <v>20.62</v>
      </c>
    </row>
    <row r="17378">
      <c r="B17378" s="161" t="n">
        <v>35494</v>
      </c>
      <c r="C17378" s="162" t="n">
        <v>801.99</v>
      </c>
      <c r="D17378" s="162" t="n">
        <v>0.12273</v>
      </c>
      <c r="E17378" s="162" t="n">
        <v>19.49</v>
      </c>
    </row>
    <row r="17379">
      <c r="B17379" s="161" t="n">
        <v>35495</v>
      </c>
      <c r="C17379" s="162" t="n">
        <v>798.5599999999999</v>
      </c>
      <c r="D17379" s="162" t="n">
        <v>0.117557</v>
      </c>
      <c r="E17379" s="162" t="n">
        <v>20.48</v>
      </c>
    </row>
    <row r="17380">
      <c r="B17380" s="161" t="n">
        <v>35496</v>
      </c>
      <c r="C17380" s="162" t="n">
        <v>804.97</v>
      </c>
      <c r="D17380" s="162" t="n">
        <v>0.124661</v>
      </c>
      <c r="E17380" s="162" t="n">
        <v>19.32</v>
      </c>
    </row>
    <row r="17381">
      <c r="B17381" s="161" t="n">
        <v>35499</v>
      </c>
      <c r="C17381" s="162" t="n">
        <v>813.65</v>
      </c>
      <c r="D17381" s="162" t="n">
        <v>0.134419</v>
      </c>
      <c r="E17381" s="162" t="n">
        <v>19</v>
      </c>
    </row>
    <row r="17382">
      <c r="B17382" s="161" t="n">
        <v>35500</v>
      </c>
      <c r="C17382" s="162" t="n">
        <v>811.34</v>
      </c>
      <c r="D17382" s="162" t="n">
        <v>0.130642</v>
      </c>
      <c r="E17382" s="162" t="n">
        <v>19.25</v>
      </c>
    </row>
    <row r="17383">
      <c r="B17383" s="161" t="n">
        <v>35501</v>
      </c>
      <c r="C17383" s="162" t="n">
        <v>804.26</v>
      </c>
      <c r="D17383" s="162" t="n">
        <v>0.120951</v>
      </c>
      <c r="E17383" s="162" t="n">
        <v>19.61</v>
      </c>
    </row>
    <row r="17384">
      <c r="B17384" s="161" t="n">
        <v>35502</v>
      </c>
      <c r="C17384" s="162" t="n">
        <v>789.5599999999999</v>
      </c>
      <c r="D17384" s="162" t="n">
        <v>0.101651</v>
      </c>
      <c r="E17384" s="162" t="n">
        <v>19.79</v>
      </c>
    </row>
    <row r="17385">
      <c r="B17385" s="161" t="n">
        <v>35503</v>
      </c>
      <c r="C17385" s="162" t="n">
        <v>793.17</v>
      </c>
      <c r="D17385" s="162" t="n">
        <v>0.105362</v>
      </c>
      <c r="E17385" s="162" t="n">
        <v>19.81</v>
      </c>
    </row>
    <row r="17386">
      <c r="B17386" s="161" t="n">
        <v>35506</v>
      </c>
      <c r="C17386" s="162" t="n">
        <v>795.71</v>
      </c>
      <c r="D17386" s="162" t="n">
        <v>0.107673</v>
      </c>
      <c r="E17386" s="162" t="n">
        <v>20.95</v>
      </c>
    </row>
    <row r="17387">
      <c r="B17387" s="161" t="n">
        <v>35507</v>
      </c>
      <c r="C17387" s="162" t="n">
        <v>789.66</v>
      </c>
      <c r="D17387" s="162" t="n">
        <v>0.099187</v>
      </c>
      <c r="E17387" s="162" t="n">
        <v>21.26</v>
      </c>
    </row>
    <row r="17388">
      <c r="B17388" s="161" t="n">
        <v>35508</v>
      </c>
      <c r="C17388" s="162" t="n">
        <v>785.77</v>
      </c>
      <c r="D17388" s="162" t="n">
        <v>0.093458</v>
      </c>
      <c r="E17388" s="162" t="n">
        <v>21.74</v>
      </c>
    </row>
    <row r="17389">
      <c r="B17389" s="161" t="n">
        <v>35509</v>
      </c>
      <c r="C17389" s="162" t="n">
        <v>782.65</v>
      </c>
      <c r="D17389" s="162" t="n">
        <v>0.088751</v>
      </c>
      <c r="E17389" s="162" t="n">
        <v>21.22</v>
      </c>
    </row>
    <row r="17390">
      <c r="B17390" s="161" t="n">
        <v>35510</v>
      </c>
      <c r="C17390" s="162" t="n">
        <v>784.1</v>
      </c>
      <c r="D17390" s="162" t="n">
        <v>0.089827</v>
      </c>
      <c r="E17390" s="162" t="n">
        <v>19.69</v>
      </c>
    </row>
    <row r="17391">
      <c r="B17391" s="161" t="n">
        <v>35513</v>
      </c>
      <c r="C17391" s="162" t="n">
        <v>790.89</v>
      </c>
      <c r="D17391" s="162" t="n">
        <v>0.09762899999999999</v>
      </c>
      <c r="E17391" s="162" t="n">
        <v>20.06</v>
      </c>
    </row>
    <row r="17392">
      <c r="B17392" s="161" t="n">
        <v>35514</v>
      </c>
      <c r="C17392" s="162" t="n">
        <v>789.0700000000001</v>
      </c>
      <c r="D17392" s="162" t="n">
        <v>0.094511</v>
      </c>
      <c r="E17392" s="162" t="n">
        <v>19.26</v>
      </c>
    </row>
    <row r="17393">
      <c r="B17393" s="161" t="n">
        <v>35515</v>
      </c>
      <c r="C17393" s="162" t="n">
        <v>790.5</v>
      </c>
      <c r="D17393" s="162" t="n">
        <v>0.09549000000000001</v>
      </c>
      <c r="E17393" s="162" t="n">
        <v>18.32</v>
      </c>
    </row>
    <row r="17394">
      <c r="B17394" s="161" t="n">
        <v>35516</v>
      </c>
      <c r="C17394" s="162" t="n">
        <v>773.88</v>
      </c>
      <c r="D17394" s="162" t="n">
        <v>0.07351100000000001</v>
      </c>
      <c r="E17394" s="162" t="n">
        <v>20.5</v>
      </c>
    </row>
    <row r="17395">
      <c r="B17395" s="161" t="n">
        <v>35520</v>
      </c>
      <c r="C17395" s="162" t="n">
        <v>757.12</v>
      </c>
      <c r="D17395" s="162" t="n">
        <v>0.050996</v>
      </c>
      <c r="E17395" s="162" t="n">
        <v>22.14</v>
      </c>
    </row>
    <row r="17396">
      <c r="B17396" s="161" t="n">
        <v>35521</v>
      </c>
      <c r="C17396" s="162" t="n">
        <v>759.64</v>
      </c>
      <c r="D17396" s="162" t="n">
        <v>0.053668</v>
      </c>
      <c r="E17396" s="162" t="n">
        <v>20.84</v>
      </c>
    </row>
    <row r="17397">
      <c r="B17397" s="161" t="n">
        <v>35522</v>
      </c>
      <c r="C17397" s="162" t="n">
        <v>750.11</v>
      </c>
      <c r="D17397" s="162" t="n">
        <v>0.040453</v>
      </c>
      <c r="E17397" s="162" t="n">
        <v>21.3</v>
      </c>
    </row>
    <row r="17398">
      <c r="B17398" s="161" t="n">
        <v>35523</v>
      </c>
      <c r="C17398" s="162" t="n">
        <v>750.3200000000001</v>
      </c>
      <c r="D17398" s="162" t="n">
        <v>0.04012</v>
      </c>
      <c r="E17398" s="162" t="n">
        <v>21.19</v>
      </c>
    </row>
    <row r="17399">
      <c r="B17399" s="161" t="n">
        <v>35524</v>
      </c>
      <c r="C17399" s="162" t="n">
        <v>757.9</v>
      </c>
      <c r="D17399" s="162" t="n">
        <v>0.049507</v>
      </c>
      <c r="E17399" s="162" t="n">
        <v>19.23</v>
      </c>
    </row>
    <row r="17400">
      <c r="B17400" s="161" t="n">
        <v>35527</v>
      </c>
      <c r="C17400" s="162" t="n">
        <v>762.13</v>
      </c>
      <c r="D17400" s="162" t="n">
        <v>0.054379</v>
      </c>
      <c r="E17400" s="162" t="n">
        <v>18.51</v>
      </c>
    </row>
    <row r="17401">
      <c r="B17401" s="161" t="n">
        <v>35528</v>
      </c>
      <c r="C17401" s="162" t="n">
        <v>766.12</v>
      </c>
      <c r="D17401" s="162" t="n">
        <v>0.058914</v>
      </c>
      <c r="E17401" s="162" t="n">
        <v>18.44</v>
      </c>
    </row>
    <row r="17402">
      <c r="B17402" s="161" t="n">
        <v>35529</v>
      </c>
      <c r="C17402" s="162" t="n">
        <v>760.6</v>
      </c>
      <c r="D17402" s="162" t="n">
        <v>0.051047</v>
      </c>
      <c r="E17402" s="162" t="n">
        <v>18.56</v>
      </c>
    </row>
    <row r="17403">
      <c r="B17403" s="161" t="n">
        <v>35530</v>
      </c>
      <c r="C17403" s="162" t="n">
        <v>758.34</v>
      </c>
      <c r="D17403" s="162" t="n">
        <v>0.04745</v>
      </c>
      <c r="E17403" s="162" t="n">
        <v>19.01</v>
      </c>
    </row>
    <row r="17404">
      <c r="B17404" s="161" t="n">
        <v>35531</v>
      </c>
      <c r="C17404" s="162" t="n">
        <v>737.65</v>
      </c>
      <c r="D17404" s="162" t="n">
        <v>0.019281</v>
      </c>
      <c r="E17404" s="162" t="n">
        <v>19.76</v>
      </c>
    </row>
    <row r="17405">
      <c r="B17405" s="161" t="n">
        <v>35534</v>
      </c>
      <c r="C17405" s="162" t="n">
        <v>743.73</v>
      </c>
      <c r="D17405" s="162" t="n">
        <v>0.026971</v>
      </c>
      <c r="E17405" s="162" t="n">
        <v>19.09</v>
      </c>
    </row>
    <row r="17406">
      <c r="B17406" s="161" t="n">
        <v>35535</v>
      </c>
      <c r="C17406" s="162" t="n">
        <v>754.72</v>
      </c>
      <c r="D17406" s="162" t="n">
        <v>0.041059</v>
      </c>
      <c r="E17406" s="162" t="n">
        <v>18.25</v>
      </c>
    </row>
    <row r="17407">
      <c r="B17407" s="161" t="n">
        <v>35536</v>
      </c>
      <c r="C17407" s="162" t="n">
        <v>763.53</v>
      </c>
      <c r="D17407" s="162" t="n">
        <v>0.05206</v>
      </c>
      <c r="E17407" s="162" t="n">
        <v>17.64</v>
      </c>
    </row>
    <row r="17408">
      <c r="B17408" s="161" t="n">
        <v>35537</v>
      </c>
      <c r="C17408" s="162" t="n">
        <v>761.77</v>
      </c>
      <c r="D17408" s="162" t="n">
        <v>0.049144</v>
      </c>
      <c r="E17408" s="162" t="n">
        <v>18.71</v>
      </c>
    </row>
    <row r="17409">
      <c r="B17409" s="161" t="n">
        <v>35538</v>
      </c>
      <c r="C17409" s="162" t="n">
        <v>766.34</v>
      </c>
      <c r="D17409" s="162" t="n">
        <v>0.054478</v>
      </c>
      <c r="E17409" s="162" t="n">
        <v>18.75</v>
      </c>
    </row>
    <row r="17410">
      <c r="B17410" s="161" t="n">
        <v>35541</v>
      </c>
      <c r="C17410" s="162" t="n">
        <v>760.37</v>
      </c>
      <c r="D17410" s="162" t="n">
        <v>0.045948</v>
      </c>
      <c r="E17410" s="162" t="n">
        <v>20.1</v>
      </c>
    </row>
    <row r="17411">
      <c r="B17411" s="161" t="n">
        <v>35542</v>
      </c>
      <c r="C17411" s="162" t="n">
        <v>774.61</v>
      </c>
      <c r="D17411" s="162" t="n">
        <v>0.063662</v>
      </c>
      <c r="E17411" s="162" t="n">
        <v>19.52</v>
      </c>
    </row>
    <row r="17412">
      <c r="B17412" s="161" t="n">
        <v>35543</v>
      </c>
      <c r="C17412" s="162" t="n">
        <v>773.64</v>
      </c>
      <c r="D17412" s="162" t="n">
        <v>0.061592</v>
      </c>
      <c r="E17412" s="162" t="n">
        <v>20.48</v>
      </c>
    </row>
    <row r="17413">
      <c r="B17413" s="161" t="n">
        <v>35544</v>
      </c>
      <c r="C17413" s="162" t="n">
        <v>771.1799999999999</v>
      </c>
      <c r="D17413" s="162" t="n">
        <v>0.057616</v>
      </c>
      <c r="E17413" s="162" t="n">
        <v>20.83</v>
      </c>
    </row>
    <row r="17414">
      <c r="B17414" s="161" t="n">
        <v>35545</v>
      </c>
      <c r="C17414" s="162" t="n">
        <v>765.37</v>
      </c>
      <c r="D17414" s="162" t="n">
        <v>0.049232</v>
      </c>
      <c r="E17414" s="162" t="n">
        <v>21.15</v>
      </c>
    </row>
    <row r="17415">
      <c r="B17415" s="161" t="n">
        <v>35548</v>
      </c>
      <c r="C17415" s="162" t="n">
        <v>772.96</v>
      </c>
      <c r="D17415" s="162" t="n">
        <v>0.05823</v>
      </c>
      <c r="E17415" s="162" t="n">
        <v>21.34</v>
      </c>
    </row>
    <row r="17416">
      <c r="B17416" s="161" t="n">
        <v>35549</v>
      </c>
      <c r="C17416" s="162" t="n">
        <v>794.05</v>
      </c>
      <c r="D17416" s="162" t="n">
        <v>0.084024</v>
      </c>
      <c r="E17416" s="162" t="n">
        <v>19.81</v>
      </c>
    </row>
    <row r="17417">
      <c r="B17417" s="161" t="n">
        <v>35550</v>
      </c>
      <c r="C17417" s="162" t="n">
        <v>801.34</v>
      </c>
      <c r="D17417" s="162" t="n">
        <v>0.09197900000000001</v>
      </c>
      <c r="E17417" s="162" t="n">
        <v>20.06</v>
      </c>
    </row>
    <row r="17418">
      <c r="B17418" s="161" t="n">
        <v>35551</v>
      </c>
      <c r="C17418" s="162" t="n">
        <v>798.53</v>
      </c>
      <c r="D17418" s="162" t="n">
        <v>0.087342</v>
      </c>
      <c r="E17418" s="162" t="n">
        <v>19.87</v>
      </c>
    </row>
    <row r="17419">
      <c r="B17419" s="161" t="n">
        <v>35552</v>
      </c>
      <c r="C17419" s="162" t="n">
        <v>812.97</v>
      </c>
      <c r="D17419" s="162" t="n">
        <v>0.104106</v>
      </c>
      <c r="E17419" s="162" t="n">
        <v>17.51</v>
      </c>
    </row>
    <row r="17420">
      <c r="B17420" s="161" t="n">
        <v>35555</v>
      </c>
      <c r="C17420" s="162" t="n">
        <v>830.24</v>
      </c>
      <c r="D17420" s="162" t="n">
        <v>0.123821</v>
      </c>
      <c r="E17420" s="162" t="n">
        <v>20.13</v>
      </c>
    </row>
    <row r="17421">
      <c r="B17421" s="161" t="n">
        <v>35556</v>
      </c>
      <c r="C17421" s="162" t="n">
        <v>827.76</v>
      </c>
      <c r="D17421" s="162" t="n">
        <v>0.119508</v>
      </c>
      <c r="E17421" s="162" t="n">
        <v>20.85</v>
      </c>
    </row>
    <row r="17422">
      <c r="B17422" s="161" t="n">
        <v>35557</v>
      </c>
      <c r="C17422" s="162" t="n">
        <v>815.62</v>
      </c>
      <c r="D17422" s="162" t="n">
        <v>0.103449</v>
      </c>
      <c r="E17422" s="162" t="n">
        <v>21.34</v>
      </c>
    </row>
    <row r="17423">
      <c r="B17423" s="161" t="n">
        <v>35558</v>
      </c>
      <c r="C17423" s="162" t="n">
        <v>820.26</v>
      </c>
      <c r="D17423" s="162" t="n">
        <v>0.107806</v>
      </c>
      <c r="E17423" s="162" t="n">
        <v>21.26</v>
      </c>
    </row>
    <row r="17424">
      <c r="B17424" s="161" t="n">
        <v>35559</v>
      </c>
      <c r="C17424" s="162" t="n">
        <v>824.78</v>
      </c>
      <c r="D17424" s="162" t="n">
        <v>0.111988</v>
      </c>
      <c r="E17424" s="162" t="n">
        <v>20.11</v>
      </c>
    </row>
    <row r="17425">
      <c r="B17425" s="161" t="n">
        <v>35562</v>
      </c>
      <c r="C17425" s="162" t="n">
        <v>837.66</v>
      </c>
      <c r="D17425" s="162" t="n">
        <v>0.126117</v>
      </c>
      <c r="E17425" s="162" t="n">
        <v>20.25</v>
      </c>
    </row>
    <row r="17426">
      <c r="B17426" s="161" t="n">
        <v>35563</v>
      </c>
      <c r="C17426" s="162" t="n">
        <v>833.13</v>
      </c>
      <c r="D17426" s="162" t="n">
        <v>0.119326</v>
      </c>
      <c r="E17426" s="162" t="n">
        <v>20.81</v>
      </c>
    </row>
    <row r="17427">
      <c r="B17427" s="161" t="n">
        <v>35564</v>
      </c>
      <c r="C17427" s="162" t="n">
        <v>836.04</v>
      </c>
      <c r="D17427" s="162" t="n">
        <v>0.121456</v>
      </c>
      <c r="E17427" s="162" t="n">
        <v>21.09</v>
      </c>
    </row>
    <row r="17428">
      <c r="B17428" s="161" t="n">
        <v>35565</v>
      </c>
      <c r="C17428" s="162" t="n">
        <v>841.88</v>
      </c>
      <c r="D17428" s="162" t="n">
        <v>0.127054</v>
      </c>
      <c r="E17428" s="162" t="n">
        <v>19.91</v>
      </c>
    </row>
    <row r="17429">
      <c r="B17429" s="161" t="n">
        <v>35566</v>
      </c>
      <c r="C17429" s="162" t="n">
        <v>829.75</v>
      </c>
      <c r="D17429" s="162" t="n">
        <v>0.11133</v>
      </c>
      <c r="E17429" s="162" t="n">
        <v>21.57</v>
      </c>
    </row>
    <row r="17430">
      <c r="B17430" s="161" t="n">
        <v>35569</v>
      </c>
      <c r="C17430" s="162" t="n">
        <v>833.27</v>
      </c>
      <c r="D17430" s="162" t="n">
        <v>0.114413</v>
      </c>
      <c r="E17430" s="162" t="n">
        <v>21.48</v>
      </c>
    </row>
    <row r="17431">
      <c r="B17431" s="161" t="n">
        <v>35570</v>
      </c>
      <c r="C17431" s="162" t="n">
        <v>841.66</v>
      </c>
      <c r="D17431" s="162" t="n">
        <v>0.123212</v>
      </c>
      <c r="E17431" s="162" t="n">
        <v>19.26</v>
      </c>
    </row>
    <row r="17432">
      <c r="B17432" s="161" t="n">
        <v>35571</v>
      </c>
      <c r="C17432" s="162" t="n">
        <v>839.35</v>
      </c>
      <c r="D17432" s="162" t="n">
        <v>0.119275</v>
      </c>
      <c r="E17432" s="162" t="n">
        <v>19.28</v>
      </c>
    </row>
    <row r="17433">
      <c r="B17433" s="161" t="n">
        <v>35572</v>
      </c>
      <c r="C17433" s="162" t="n">
        <v>835.66</v>
      </c>
      <c r="D17433" s="162" t="n">
        <v>0.113719</v>
      </c>
      <c r="E17433" s="162" t="n">
        <v>18.77</v>
      </c>
    </row>
    <row r="17434">
      <c r="B17434" s="161" t="n">
        <v>35573</v>
      </c>
      <c r="C17434" s="162" t="n">
        <v>847.03</v>
      </c>
      <c r="D17434" s="162" t="n">
        <v>0.125997</v>
      </c>
      <c r="E17434" s="162" t="n">
        <v>18.08</v>
      </c>
    </row>
    <row r="17435">
      <c r="B17435" s="161" t="n">
        <v>35577</v>
      </c>
      <c r="C17435" s="162" t="n">
        <v>849.71</v>
      </c>
      <c r="D17435" s="162" t="n">
        <v>0.127901</v>
      </c>
      <c r="E17435" s="162" t="n">
        <v>19.36</v>
      </c>
    </row>
    <row r="17436">
      <c r="B17436" s="161" t="n">
        <v>35578</v>
      </c>
      <c r="C17436" s="162" t="n">
        <v>847.21</v>
      </c>
      <c r="D17436" s="162" t="n">
        <v>0.123742</v>
      </c>
      <c r="E17436" s="162" t="n">
        <v>19.28</v>
      </c>
    </row>
    <row r="17437">
      <c r="B17437" s="161" t="n">
        <v>35579</v>
      </c>
      <c r="C17437" s="162" t="n">
        <v>844.08</v>
      </c>
      <c r="D17437" s="162" t="n">
        <v>0.118813</v>
      </c>
      <c r="E17437" s="162" t="n">
        <v>19.02</v>
      </c>
    </row>
    <row r="17438">
      <c r="B17438" s="161" t="n">
        <v>35580</v>
      </c>
      <c r="C17438" s="162" t="n">
        <v>848.28</v>
      </c>
      <c r="D17438" s="162" t="n">
        <v>0.122535</v>
      </c>
      <c r="E17438" s="162" t="n">
        <v>19.19</v>
      </c>
    </row>
    <row r="17439">
      <c r="B17439" s="161" t="n">
        <v>35583</v>
      </c>
      <c r="C17439" s="162" t="n">
        <v>846.36</v>
      </c>
      <c r="D17439" s="162" t="n">
        <v>0.119043</v>
      </c>
      <c r="E17439" s="162" t="n">
        <v>20.85</v>
      </c>
    </row>
    <row r="17440">
      <c r="B17440" s="161" t="n">
        <v>35584</v>
      </c>
      <c r="C17440" s="162" t="n">
        <v>845.48</v>
      </c>
      <c r="D17440" s="162" t="n">
        <v>0.116804</v>
      </c>
      <c r="E17440" s="162" t="n">
        <v>20.01</v>
      </c>
    </row>
    <row r="17441">
      <c r="B17441" s="161" t="n">
        <v>35585</v>
      </c>
      <c r="C17441" s="162" t="n">
        <v>840.11</v>
      </c>
      <c r="D17441" s="162" t="n">
        <v>0.10928</v>
      </c>
      <c r="E17441" s="162" t="n">
        <v>20.1</v>
      </c>
    </row>
    <row r="17442">
      <c r="B17442" s="161" t="n">
        <v>35586</v>
      </c>
      <c r="C17442" s="162" t="n">
        <v>843.4299999999999</v>
      </c>
      <c r="D17442" s="162" t="n">
        <v>0.112044</v>
      </c>
      <c r="E17442" s="162" t="n">
        <v>20.36</v>
      </c>
    </row>
    <row r="17443">
      <c r="B17443" s="161" t="n">
        <v>35587</v>
      </c>
      <c r="C17443" s="162" t="n">
        <v>858.01</v>
      </c>
      <c r="D17443" s="162" t="n">
        <v>0.127905</v>
      </c>
      <c r="E17443" s="162" t="n">
        <v>18.94</v>
      </c>
    </row>
    <row r="17444">
      <c r="B17444" s="161" t="n">
        <v>35590</v>
      </c>
      <c r="C17444" s="162" t="n">
        <v>862.91</v>
      </c>
      <c r="D17444" s="162" t="n">
        <v>0.132327</v>
      </c>
      <c r="E17444" s="162" t="n">
        <v>19.46</v>
      </c>
    </row>
    <row r="17445">
      <c r="B17445" s="161" t="n">
        <v>35591</v>
      </c>
      <c r="C17445" s="162" t="n">
        <v>865.27</v>
      </c>
      <c r="D17445" s="162" t="n">
        <v>0.133748</v>
      </c>
      <c r="E17445" s="162" t="n">
        <v>19.04</v>
      </c>
    </row>
    <row r="17446">
      <c r="B17446" s="161" t="n">
        <v>35592</v>
      </c>
      <c r="C17446" s="162" t="n">
        <v>869.5700000000001</v>
      </c>
      <c r="D17446" s="162" t="n">
        <v>0.137348</v>
      </c>
      <c r="E17446" s="162" t="n">
        <v>18.85</v>
      </c>
    </row>
    <row r="17447">
      <c r="B17447" s="161" t="n">
        <v>35593</v>
      </c>
      <c r="C17447" s="162" t="n">
        <v>883.48</v>
      </c>
      <c r="D17447" s="162" t="n">
        <v>0.151786</v>
      </c>
      <c r="E17447" s="162" t="n">
        <v>18.51</v>
      </c>
    </row>
    <row r="17448">
      <c r="B17448" s="161" t="n">
        <v>35594</v>
      </c>
      <c r="C17448" s="162" t="n">
        <v>893.27</v>
      </c>
      <c r="D17448" s="162" t="n">
        <v>0.161303</v>
      </c>
      <c r="E17448" s="162" t="n">
        <v>19.27</v>
      </c>
    </row>
    <row r="17449">
      <c r="B17449" s="161" t="n">
        <v>35597</v>
      </c>
      <c r="C17449" s="162" t="n">
        <v>893.9</v>
      </c>
      <c r="D17449" s="162" t="n">
        <v>0.160454</v>
      </c>
      <c r="E17449" s="162" t="n">
        <v>19.77</v>
      </c>
    </row>
    <row r="17450">
      <c r="B17450" s="161" t="n">
        <v>35598</v>
      </c>
      <c r="C17450" s="162" t="n">
        <v>894.42</v>
      </c>
      <c r="D17450" s="162" t="n">
        <v>0.159444</v>
      </c>
      <c r="E17450" s="162" t="n">
        <v>20.17</v>
      </c>
    </row>
    <row r="17451">
      <c r="B17451" s="161" t="n">
        <v>35599</v>
      </c>
      <c r="C17451" s="162" t="n">
        <v>889.0599999999999</v>
      </c>
      <c r="D17451" s="162" t="n">
        <v>0.151898</v>
      </c>
      <c r="E17451" s="162" t="n">
        <v>20.45</v>
      </c>
    </row>
    <row r="17452">
      <c r="B17452" s="161" t="n">
        <v>35600</v>
      </c>
      <c r="C17452" s="162" t="n">
        <v>897.99</v>
      </c>
      <c r="D17452" s="162" t="n">
        <v>0.160307</v>
      </c>
      <c r="E17452" s="162" t="n">
        <v>20.1</v>
      </c>
    </row>
    <row r="17453">
      <c r="B17453" s="161" t="n">
        <v>35601</v>
      </c>
      <c r="C17453" s="162" t="n">
        <v>898.7</v>
      </c>
      <c r="D17453" s="162" t="n">
        <v>0.15947</v>
      </c>
      <c r="E17453" s="162" t="n">
        <v>20.2</v>
      </c>
    </row>
    <row r="17454">
      <c r="B17454" s="161" t="n">
        <v>35604</v>
      </c>
      <c r="C17454" s="162" t="n">
        <v>878.62</v>
      </c>
      <c r="D17454" s="162" t="n">
        <v>0.135419</v>
      </c>
      <c r="E17454" s="162" t="n">
        <v>21.19</v>
      </c>
    </row>
    <row r="17455">
      <c r="B17455" s="161" t="n">
        <v>35605</v>
      </c>
      <c r="C17455" s="162" t="n">
        <v>896.34</v>
      </c>
      <c r="D17455" s="162" t="n">
        <v>0.153872</v>
      </c>
      <c r="E17455" s="162" t="n">
        <v>20.74</v>
      </c>
    </row>
    <row r="17456">
      <c r="B17456" s="161" t="n">
        <v>35606</v>
      </c>
      <c r="C17456" s="162" t="n">
        <v>888.99</v>
      </c>
      <c r="D17456" s="162" t="n">
        <v>0.144174</v>
      </c>
      <c r="E17456" s="162" t="n">
        <v>21.5</v>
      </c>
    </row>
    <row r="17457">
      <c r="B17457" s="161" t="n">
        <v>35607</v>
      </c>
      <c r="C17457" s="162" t="n">
        <v>883.6799999999999</v>
      </c>
      <c r="D17457" s="162" t="n">
        <v>0.136778</v>
      </c>
      <c r="E17457" s="162" t="n">
        <v>21.82</v>
      </c>
    </row>
    <row r="17458">
      <c r="B17458" s="161" t="n">
        <v>35608</v>
      </c>
      <c r="C17458" s="162" t="n">
        <v>887.3</v>
      </c>
      <c r="D17458" s="162" t="n">
        <v>0.139465</v>
      </c>
      <c r="E17458" s="162" t="n">
        <v>21.22</v>
      </c>
    </row>
    <row r="17459">
      <c r="B17459" s="161" t="n">
        <v>35611</v>
      </c>
      <c r="C17459" s="162" t="n">
        <v>885.14</v>
      </c>
      <c r="D17459" s="162" t="n">
        <v>0.135703</v>
      </c>
      <c r="E17459" s="162" t="n">
        <v>21.53</v>
      </c>
    </row>
    <row r="17460">
      <c r="B17460" s="161" t="n">
        <v>35612</v>
      </c>
      <c r="C17460" s="162" t="n">
        <v>891.03</v>
      </c>
      <c r="D17460" s="162" t="n">
        <v>0.140997</v>
      </c>
      <c r="E17460" s="162" t="n">
        <v>21</v>
      </c>
    </row>
    <row r="17461">
      <c r="B17461" s="161" t="n">
        <v>35613</v>
      </c>
      <c r="C17461" s="162" t="n">
        <v>904.03</v>
      </c>
      <c r="D17461" s="162" t="n">
        <v>0.154054</v>
      </c>
      <c r="E17461" s="162" t="n">
        <v>19.7</v>
      </c>
    </row>
    <row r="17462">
      <c r="B17462" s="161" t="n">
        <v>35614</v>
      </c>
      <c r="C17462" s="162" t="n">
        <v>916.92</v>
      </c>
      <c r="D17462" s="162" t="n">
        <v>0.166694</v>
      </c>
      <c r="E17462" s="162" t="n">
        <v>17.82</v>
      </c>
    </row>
    <row r="17463">
      <c r="B17463" s="161" t="n">
        <v>35618</v>
      </c>
      <c r="C17463" s="162" t="n">
        <v>912.2</v>
      </c>
      <c r="D17463" s="162" t="n">
        <v>0.160057</v>
      </c>
      <c r="E17463" s="162" t="n">
        <v>19.13</v>
      </c>
    </row>
    <row r="17464">
      <c r="B17464" s="161" t="n">
        <v>35619</v>
      </c>
      <c r="C17464" s="162" t="n">
        <v>918.75</v>
      </c>
      <c r="D17464" s="162" t="n">
        <v>0.165722</v>
      </c>
      <c r="E17464" s="162" t="n">
        <v>18.76</v>
      </c>
    </row>
    <row r="17465">
      <c r="B17465" s="161" t="n">
        <v>35620</v>
      </c>
      <c r="C17465" s="162" t="n">
        <v>907.54</v>
      </c>
      <c r="D17465" s="162" t="n">
        <v>0.152027</v>
      </c>
      <c r="E17465" s="162" t="n">
        <v>20.4</v>
      </c>
    </row>
    <row r="17466">
      <c r="B17466" s="161" t="n">
        <v>35621</v>
      </c>
      <c r="C17466" s="162" t="n">
        <v>913.78</v>
      </c>
      <c r="D17466" s="162" t="n">
        <v>0.157417</v>
      </c>
      <c r="E17466" s="162" t="n">
        <v>19.92</v>
      </c>
    </row>
    <row r="17467">
      <c r="B17467" s="161" t="n">
        <v>35622</v>
      </c>
      <c r="C17467" s="162" t="n">
        <v>916.6799999999999</v>
      </c>
      <c r="D17467" s="162" t="n">
        <v>0.159108</v>
      </c>
      <c r="E17467" s="162" t="n">
        <v>19.06</v>
      </c>
    </row>
    <row r="17468">
      <c r="B17468" s="161" t="n">
        <v>35625</v>
      </c>
      <c r="C17468" s="162" t="n">
        <v>918.38</v>
      </c>
      <c r="D17468" s="162" t="n">
        <v>0.159475</v>
      </c>
      <c r="E17468" s="162" t="n">
        <v>19.58</v>
      </c>
    </row>
    <row r="17469">
      <c r="B17469" s="161" t="n">
        <v>35626</v>
      </c>
      <c r="C17469" s="162" t="n">
        <v>925.76</v>
      </c>
      <c r="D17469" s="162" t="n">
        <v>0.16595</v>
      </c>
      <c r="E17469" s="162" t="n">
        <v>19</v>
      </c>
    </row>
    <row r="17470">
      <c r="B17470" s="161" t="n">
        <v>35627</v>
      </c>
      <c r="C17470" s="162" t="n">
        <v>936.59</v>
      </c>
      <c r="D17470" s="162" t="n">
        <v>0.175993</v>
      </c>
      <c r="E17470" s="162" t="n">
        <v>19.36</v>
      </c>
    </row>
    <row r="17471">
      <c r="B17471" s="161" t="n">
        <v>35628</v>
      </c>
      <c r="C17471" s="162" t="n">
        <v>931.61</v>
      </c>
      <c r="D17471" s="162" t="n">
        <v>0.169119</v>
      </c>
      <c r="E17471" s="162" t="n">
        <v>20.54</v>
      </c>
    </row>
    <row r="17472">
      <c r="B17472" s="161" t="n">
        <v>35629</v>
      </c>
      <c r="C17472" s="162" t="n">
        <v>915.3</v>
      </c>
      <c r="D17472" s="162" t="n">
        <v>0.150051</v>
      </c>
      <c r="E17472" s="162" t="n">
        <v>22.28</v>
      </c>
    </row>
    <row r="17473">
      <c r="B17473" s="161" t="n">
        <v>35632</v>
      </c>
      <c r="C17473" s="162" t="n">
        <v>912.9400000000001</v>
      </c>
      <c r="D17473" s="162" t="n">
        <v>0.146073</v>
      </c>
      <c r="E17473" s="162" t="n">
        <v>23.51</v>
      </c>
    </row>
    <row r="17474">
      <c r="B17474" s="161" t="n">
        <v>35633</v>
      </c>
      <c r="C17474" s="162" t="n">
        <v>933.98</v>
      </c>
      <c r="D17474" s="162" t="n">
        <v>0.167385</v>
      </c>
      <c r="E17474" s="162" t="n">
        <v>21.77</v>
      </c>
    </row>
    <row r="17475">
      <c r="B17475" s="161" t="n">
        <v>35634</v>
      </c>
      <c r="C17475" s="162" t="n">
        <v>936.5599999999999</v>
      </c>
      <c r="D17475" s="162" t="n">
        <v>0.168668</v>
      </c>
      <c r="E17475" s="162" t="n">
        <v>21.3</v>
      </c>
    </row>
    <row r="17476">
      <c r="B17476" s="161" t="n">
        <v>35635</v>
      </c>
      <c r="C17476" s="162" t="n">
        <v>940.3</v>
      </c>
      <c r="D17476" s="162" t="n">
        <v>0.17114</v>
      </c>
      <c r="E17476" s="162" t="n">
        <v>20.96</v>
      </c>
    </row>
    <row r="17477">
      <c r="B17477" s="161" t="n">
        <v>35636</v>
      </c>
      <c r="C17477" s="162" t="n">
        <v>938.79</v>
      </c>
      <c r="D17477" s="162" t="n">
        <v>0.168007</v>
      </c>
      <c r="E17477" s="162" t="n">
        <v>20.82</v>
      </c>
    </row>
    <row r="17478">
      <c r="B17478" s="161" t="n">
        <v>35639</v>
      </c>
      <c r="C17478" s="162" t="n">
        <v>936.45</v>
      </c>
      <c r="D17478" s="162" t="n">
        <v>0.163989</v>
      </c>
      <c r="E17478" s="162" t="n">
        <v>21.84</v>
      </c>
    </row>
    <row r="17479">
      <c r="B17479" s="161" t="n">
        <v>35640</v>
      </c>
      <c r="C17479" s="162" t="n">
        <v>942.29</v>
      </c>
      <c r="D17479" s="162" t="n">
        <v>0.168687</v>
      </c>
      <c r="E17479" s="162" t="n">
        <v>22.02</v>
      </c>
    </row>
    <row r="17480">
      <c r="B17480" s="161" t="n">
        <v>35641</v>
      </c>
      <c r="C17480" s="162" t="n">
        <v>952.29</v>
      </c>
      <c r="D17480" s="162" t="n">
        <v>0.177682</v>
      </c>
      <c r="E17480" s="162" t="n">
        <v>21.39</v>
      </c>
    </row>
    <row r="17481">
      <c r="B17481" s="161" t="n">
        <v>35642</v>
      </c>
      <c r="C17481" s="162" t="n">
        <v>954.29</v>
      </c>
      <c r="D17481" s="162" t="n">
        <v>0.178203</v>
      </c>
      <c r="E17481" s="162" t="n">
        <v>21.48</v>
      </c>
    </row>
    <row r="17482">
      <c r="B17482" s="161" t="n">
        <v>35643</v>
      </c>
      <c r="C17482" s="162" t="n">
        <v>947.14</v>
      </c>
      <c r="D17482" s="162" t="n">
        <v>0.169163</v>
      </c>
      <c r="E17482" s="162" t="n">
        <v>22.29</v>
      </c>
    </row>
    <row r="17483">
      <c r="B17483" s="161" t="n">
        <v>35646</v>
      </c>
      <c r="C17483" s="162" t="n">
        <v>950.3</v>
      </c>
      <c r="D17483" s="162" t="n">
        <v>0.170974</v>
      </c>
      <c r="E17483" s="162" t="n">
        <v>21.94</v>
      </c>
    </row>
    <row r="17484">
      <c r="B17484" s="161" t="n">
        <v>35647</v>
      </c>
      <c r="C17484" s="162" t="n">
        <v>952.37</v>
      </c>
      <c r="D17484" s="162" t="n">
        <v>0.171643</v>
      </c>
      <c r="E17484" s="162" t="n">
        <v>20.64</v>
      </c>
    </row>
    <row r="17485">
      <c r="B17485" s="161" t="n">
        <v>35648</v>
      </c>
      <c r="C17485" s="162" t="n">
        <v>960.3200000000001</v>
      </c>
      <c r="D17485" s="162" t="n">
        <v>0.178396</v>
      </c>
      <c r="E17485" s="162" t="n">
        <v>20.05</v>
      </c>
    </row>
    <row r="17486">
      <c r="B17486" s="161" t="n">
        <v>35649</v>
      </c>
      <c r="C17486" s="162" t="n">
        <v>951.1900000000001</v>
      </c>
      <c r="D17486" s="162" t="n">
        <v>0.167322</v>
      </c>
      <c r="E17486" s="162" t="n">
        <v>19.77</v>
      </c>
    </row>
    <row r="17487">
      <c r="B17487" s="161" t="n">
        <v>35650</v>
      </c>
      <c r="C17487" s="162" t="n">
        <v>933.54</v>
      </c>
      <c r="D17487" s="162" t="n">
        <v>0.147187</v>
      </c>
      <c r="E17487" s="162" t="n">
        <v>22.46</v>
      </c>
    </row>
    <row r="17488">
      <c r="B17488" s="161" t="n">
        <v>35653</v>
      </c>
      <c r="C17488" s="162" t="n">
        <v>937</v>
      </c>
      <c r="D17488" s="162" t="n">
        <v>0.149431</v>
      </c>
      <c r="E17488" s="162" t="n">
        <v>22.77</v>
      </c>
    </row>
    <row r="17489">
      <c r="B17489" s="161" t="n">
        <v>35654</v>
      </c>
      <c r="C17489" s="162" t="n">
        <v>926.53</v>
      </c>
      <c r="D17489" s="162" t="n">
        <v>0.136797</v>
      </c>
      <c r="E17489" s="162" t="n">
        <v>23.75</v>
      </c>
    </row>
    <row r="17490">
      <c r="B17490" s="161" t="n">
        <v>35655</v>
      </c>
      <c r="C17490" s="162" t="n">
        <v>922.02</v>
      </c>
      <c r="D17490" s="162" t="n">
        <v>0.130528</v>
      </c>
      <c r="E17490" s="162" t="n">
        <v>24.52</v>
      </c>
    </row>
    <row r="17491">
      <c r="B17491" s="161" t="n">
        <v>35656</v>
      </c>
      <c r="C17491" s="162" t="n">
        <v>924.77</v>
      </c>
      <c r="D17491" s="162" t="n">
        <v>0.132128</v>
      </c>
      <c r="E17491" s="162" t="n">
        <v>23.11</v>
      </c>
    </row>
    <row r="17492">
      <c r="B17492" s="161" t="n">
        <v>35657</v>
      </c>
      <c r="C17492" s="162" t="n">
        <v>900.8099999999999</v>
      </c>
      <c r="D17492" s="162" t="n">
        <v>0.104644</v>
      </c>
      <c r="E17492" s="162" t="n">
        <v>24.45</v>
      </c>
    </row>
    <row r="17493">
      <c r="B17493" s="161" t="n">
        <v>35660</v>
      </c>
      <c r="C17493" s="162" t="n">
        <v>912.49</v>
      </c>
      <c r="D17493" s="162" t="n">
        <v>0.116251</v>
      </c>
      <c r="E17493" s="162" t="n">
        <v>24.37</v>
      </c>
    </row>
    <row r="17494">
      <c r="B17494" s="161" t="n">
        <v>35661</v>
      </c>
      <c r="C17494" s="162" t="n">
        <v>926.01</v>
      </c>
      <c r="D17494" s="162" t="n">
        <v>0.129592</v>
      </c>
      <c r="E17494" s="162" t="n">
        <v>22.64</v>
      </c>
    </row>
    <row r="17495">
      <c r="B17495" s="161" t="n">
        <v>35662</v>
      </c>
      <c r="C17495" s="162" t="n">
        <v>939.35</v>
      </c>
      <c r="D17495" s="162" t="n">
        <v>0.142466</v>
      </c>
      <c r="E17495" s="162" t="n">
        <v>21.09</v>
      </c>
    </row>
    <row r="17496">
      <c r="B17496" s="161" t="n">
        <v>35663</v>
      </c>
      <c r="C17496" s="162" t="n">
        <v>925.05</v>
      </c>
      <c r="D17496" s="162" t="n">
        <v>0.125832</v>
      </c>
      <c r="E17496" s="162" t="n">
        <v>23.83</v>
      </c>
    </row>
    <row r="17497">
      <c r="B17497" s="161" t="n">
        <v>35664</v>
      </c>
      <c r="C17497" s="162" t="n">
        <v>923.55</v>
      </c>
      <c r="D17497" s="162" t="n">
        <v>0.12299</v>
      </c>
      <c r="E17497" s="162" t="n">
        <v>24.74</v>
      </c>
    </row>
    <row r="17498">
      <c r="B17498" s="161" t="n">
        <v>35667</v>
      </c>
      <c r="C17498" s="162" t="n">
        <v>920.16</v>
      </c>
      <c r="D17498" s="162" t="n">
        <v>0.118135</v>
      </c>
      <c r="E17498" s="162" t="n">
        <v>24.1</v>
      </c>
    </row>
    <row r="17499">
      <c r="B17499" s="161" t="n">
        <v>35668</v>
      </c>
      <c r="C17499" s="162" t="n">
        <v>913.02</v>
      </c>
      <c r="D17499" s="162" t="n">
        <v>0.109232</v>
      </c>
      <c r="E17499" s="162" t="n">
        <v>24.73</v>
      </c>
    </row>
    <row r="17500">
      <c r="B17500" s="161" t="n">
        <v>35669</v>
      </c>
      <c r="C17500" s="162" t="n">
        <v>913.7</v>
      </c>
      <c r="D17500" s="162" t="n">
        <v>0.108866</v>
      </c>
      <c r="E17500" s="162" t="n">
        <v>24.26</v>
      </c>
    </row>
    <row r="17501">
      <c r="B17501" s="161" t="n">
        <v>35670</v>
      </c>
      <c r="C17501" s="162" t="n">
        <v>903.67</v>
      </c>
      <c r="D17501" s="162" t="n">
        <v>0.096766</v>
      </c>
      <c r="E17501" s="162" t="n">
        <v>24.51</v>
      </c>
    </row>
    <row r="17502">
      <c r="B17502" s="161" t="n">
        <v>35671</v>
      </c>
      <c r="C17502" s="162" t="n">
        <v>899.47</v>
      </c>
      <c r="D17502" s="162" t="n">
        <v>0.091082</v>
      </c>
      <c r="E17502" s="162" t="n">
        <v>24.76</v>
      </c>
    </row>
    <row r="17503">
      <c r="B17503" s="161" t="n">
        <v>35675</v>
      </c>
      <c r="C17503" s="162" t="n">
        <v>927.58</v>
      </c>
      <c r="D17503" s="162" t="n">
        <v>0.120689</v>
      </c>
      <c r="E17503" s="162" t="n">
        <v>24.53</v>
      </c>
    </row>
    <row r="17504">
      <c r="B17504" s="161" t="n">
        <v>35676</v>
      </c>
      <c r="C17504" s="162" t="n">
        <v>927.86</v>
      </c>
      <c r="D17504" s="162" t="n">
        <v>0.119834</v>
      </c>
      <c r="E17504" s="162" t="n">
        <v>24.95</v>
      </c>
    </row>
    <row r="17505">
      <c r="B17505" s="161" t="n">
        <v>35677</v>
      </c>
      <c r="C17505" s="162" t="n">
        <v>930.87</v>
      </c>
      <c r="D17505" s="162" t="n">
        <v>0.121896</v>
      </c>
      <c r="E17505" s="162" t="n">
        <v>25.27</v>
      </c>
    </row>
    <row r="17506">
      <c r="B17506" s="161" t="n">
        <v>35678</v>
      </c>
      <c r="C17506" s="162" t="n">
        <v>929.05</v>
      </c>
      <c r="D17506" s="162" t="n">
        <v>0.118806</v>
      </c>
      <c r="E17506" s="162" t="n">
        <v>24.31</v>
      </c>
    </row>
    <row r="17507">
      <c r="B17507" s="161" t="n">
        <v>35681</v>
      </c>
      <c r="C17507" s="162" t="n">
        <v>931.2</v>
      </c>
      <c r="D17507" s="162" t="n">
        <v>0.119983</v>
      </c>
      <c r="E17507" s="162" t="n">
        <v>24.4</v>
      </c>
    </row>
    <row r="17508">
      <c r="B17508" s="161" t="n">
        <v>35682</v>
      </c>
      <c r="C17508" s="162" t="n">
        <v>933.62</v>
      </c>
      <c r="D17508" s="162" t="n">
        <v>0.121424</v>
      </c>
      <c r="E17508" s="162" t="n">
        <v>23.89</v>
      </c>
    </row>
    <row r="17509">
      <c r="B17509" s="161" t="n">
        <v>35683</v>
      </c>
      <c r="C17509" s="162" t="n">
        <v>919.03</v>
      </c>
      <c r="D17509" s="162" t="n">
        <v>0.104644</v>
      </c>
      <c r="E17509" s="162" t="n">
        <v>24.64</v>
      </c>
    </row>
    <row r="17510">
      <c r="B17510" s="161" t="n">
        <v>35684</v>
      </c>
      <c r="C17510" s="162" t="n">
        <v>912.59</v>
      </c>
      <c r="D17510" s="162" t="n">
        <v>0.09667199999999999</v>
      </c>
      <c r="E17510" s="162" t="n">
        <v>25.99</v>
      </c>
    </row>
    <row r="17511">
      <c r="B17511" s="161" t="n">
        <v>35685</v>
      </c>
      <c r="C17511" s="162" t="n">
        <v>923.91</v>
      </c>
      <c r="D17511" s="162" t="n">
        <v>0.107987</v>
      </c>
      <c r="E17511" s="162" t="n">
        <v>25.17</v>
      </c>
    </row>
    <row r="17512">
      <c r="B17512" s="161" t="n">
        <v>35688</v>
      </c>
      <c r="C17512" s="162" t="n">
        <v>919.77</v>
      </c>
      <c r="D17512" s="162" t="n">
        <v>0.102503</v>
      </c>
      <c r="E17512" s="162" t="n">
        <v>25.74</v>
      </c>
    </row>
    <row r="17513">
      <c r="B17513" s="161" t="n">
        <v>35689</v>
      </c>
      <c r="C17513" s="162" t="n">
        <v>945.64</v>
      </c>
      <c r="D17513" s="162" t="n">
        <v>0.129106</v>
      </c>
      <c r="E17513" s="162" t="n">
        <v>23.77</v>
      </c>
    </row>
    <row r="17514">
      <c r="B17514" s="161" t="n">
        <v>35690</v>
      </c>
      <c r="C17514" s="162" t="n">
        <v>943</v>
      </c>
      <c r="D17514" s="162" t="n">
        <v>0.12519</v>
      </c>
      <c r="E17514" s="162" t="n">
        <v>24.1</v>
      </c>
    </row>
    <row r="17515">
      <c r="B17515" s="161" t="n">
        <v>35691</v>
      </c>
      <c r="C17515" s="162" t="n">
        <v>947.29</v>
      </c>
      <c r="D17515" s="162" t="n">
        <v>0.128533</v>
      </c>
      <c r="E17515" s="162" t="n">
        <v>23.48</v>
      </c>
    </row>
    <row r="17516">
      <c r="B17516" s="161" t="n">
        <v>35692</v>
      </c>
      <c r="C17516" s="162" t="n">
        <v>950.51</v>
      </c>
      <c r="D17516" s="162" t="n">
        <v>0.130695</v>
      </c>
      <c r="E17516" s="162" t="n">
        <v>22.74</v>
      </c>
    </row>
    <row r="17517">
      <c r="B17517" s="161" t="n">
        <v>35695</v>
      </c>
      <c r="C17517" s="162" t="n">
        <v>955.4299999999999</v>
      </c>
      <c r="D17517" s="162" t="n">
        <v>0.134593</v>
      </c>
      <c r="E17517" s="162" t="n">
        <v>22.08</v>
      </c>
    </row>
    <row r="17518">
      <c r="B17518" s="161" t="n">
        <v>35696</v>
      </c>
      <c r="C17518" s="162" t="n">
        <v>951.9299999999999</v>
      </c>
      <c r="D17518" s="162" t="n">
        <v>0.129653</v>
      </c>
      <c r="E17518" s="162" t="n">
        <v>22</v>
      </c>
    </row>
    <row r="17519">
      <c r="B17519" s="161" t="n">
        <v>35697</v>
      </c>
      <c r="C17519" s="162" t="n">
        <v>944.48</v>
      </c>
      <c r="D17519" s="162" t="n">
        <v>0.120632</v>
      </c>
      <c r="E17519" s="162" t="n">
        <v>22.64</v>
      </c>
    </row>
    <row r="17520">
      <c r="B17520" s="161" t="n">
        <v>35698</v>
      </c>
      <c r="C17520" s="162" t="n">
        <v>937.91</v>
      </c>
      <c r="D17520" s="162" t="n">
        <v>0.112515</v>
      </c>
      <c r="E17520" s="162" t="n">
        <v>22.96</v>
      </c>
    </row>
    <row r="17521">
      <c r="B17521" s="161" t="n">
        <v>35699</v>
      </c>
      <c r="C17521" s="162" t="n">
        <v>945.22</v>
      </c>
      <c r="D17521" s="162" t="n">
        <v>0.11906</v>
      </c>
      <c r="E17521" s="162" t="n">
        <v>22.26</v>
      </c>
    </row>
    <row r="17522">
      <c r="B17522" s="161" t="n">
        <v>35702</v>
      </c>
      <c r="C17522" s="162" t="n">
        <v>953.34</v>
      </c>
      <c r="D17522" s="162" t="n">
        <v>0.12628</v>
      </c>
      <c r="E17522" s="162" t="n">
        <v>22.23</v>
      </c>
    </row>
    <row r="17523">
      <c r="B17523" s="161" t="n">
        <v>35703</v>
      </c>
      <c r="C17523" s="162" t="n">
        <v>947.28</v>
      </c>
      <c r="D17523" s="162" t="n">
        <v>0.118603</v>
      </c>
      <c r="E17523" s="162" t="n">
        <v>22.91</v>
      </c>
    </row>
    <row r="17524">
      <c r="B17524" s="161" t="n">
        <v>35704</v>
      </c>
      <c r="C17524" s="162" t="n">
        <v>955.41</v>
      </c>
      <c r="D17524" s="162" t="n">
        <v>0.125756</v>
      </c>
      <c r="E17524" s="162" t="n">
        <v>22.32</v>
      </c>
    </row>
    <row r="17525">
      <c r="B17525" s="161" t="n">
        <v>35705</v>
      </c>
      <c r="C17525" s="162" t="n">
        <v>960.46</v>
      </c>
      <c r="D17525" s="162" t="n">
        <v>0.129638</v>
      </c>
      <c r="E17525" s="162" t="n">
        <v>22.27</v>
      </c>
    </row>
    <row r="17526">
      <c r="B17526" s="161" t="n">
        <v>35706</v>
      </c>
      <c r="C17526" s="162" t="n">
        <v>965.03</v>
      </c>
      <c r="D17526" s="162" t="n">
        <v>0.133002</v>
      </c>
      <c r="E17526" s="162" t="n">
        <v>21.54</v>
      </c>
    </row>
    <row r="17527">
      <c r="B17527" s="161" t="n">
        <v>35709</v>
      </c>
      <c r="C17527" s="162" t="n">
        <v>972.6900000000001</v>
      </c>
      <c r="D17527" s="162" t="n">
        <v>0.139566</v>
      </c>
      <c r="E17527" s="162" t="n">
        <v>21.61</v>
      </c>
    </row>
    <row r="17528">
      <c r="B17528" s="161" t="n">
        <v>35710</v>
      </c>
      <c r="C17528" s="162" t="n">
        <v>983.12</v>
      </c>
      <c r="D17528" s="162" t="n">
        <v>0.148848</v>
      </c>
      <c r="E17528" s="162" t="n">
        <v>20.29</v>
      </c>
    </row>
    <row r="17529">
      <c r="B17529" s="161" t="n">
        <v>35711</v>
      </c>
      <c r="C17529" s="162" t="n">
        <v>973.84</v>
      </c>
      <c r="D17529" s="162" t="n">
        <v>0.138026</v>
      </c>
      <c r="E17529" s="162" t="n">
        <v>20.77</v>
      </c>
    </row>
    <row r="17530">
      <c r="B17530" s="161" t="n">
        <v>35712</v>
      </c>
      <c r="C17530" s="162" t="n">
        <v>970.62</v>
      </c>
      <c r="D17530" s="162" t="n">
        <v>0.13342</v>
      </c>
      <c r="E17530" s="162" t="n">
        <v>22.31</v>
      </c>
    </row>
    <row r="17531">
      <c r="B17531" s="161" t="n">
        <v>35713</v>
      </c>
      <c r="C17531" s="162" t="n">
        <v>966.98</v>
      </c>
      <c r="D17531" s="162" t="n">
        <v>0.128421</v>
      </c>
      <c r="E17531" s="162" t="n">
        <v>19.75</v>
      </c>
    </row>
    <row r="17532">
      <c r="B17532" s="161" t="n">
        <v>35716</v>
      </c>
      <c r="C17532" s="162" t="n">
        <v>968.1</v>
      </c>
      <c r="D17532" s="162" t="n">
        <v>0.128337</v>
      </c>
      <c r="E17532" s="162" t="n">
        <v>20.26</v>
      </c>
    </row>
    <row r="17533">
      <c r="B17533" s="161" t="n">
        <v>35717</v>
      </c>
      <c r="C17533" s="162" t="n">
        <v>970.28</v>
      </c>
      <c r="D17533" s="162" t="n">
        <v>0.129316</v>
      </c>
      <c r="E17533" s="162" t="n">
        <v>19.99</v>
      </c>
    </row>
    <row r="17534">
      <c r="B17534" s="161" t="n">
        <v>35718</v>
      </c>
      <c r="C17534" s="162" t="n">
        <v>965.72</v>
      </c>
      <c r="D17534" s="162" t="n">
        <v>0.123287</v>
      </c>
      <c r="E17534" s="162" t="n">
        <v>20.05</v>
      </c>
    </row>
    <row r="17535">
      <c r="B17535" s="161" t="n">
        <v>35719</v>
      </c>
      <c r="C17535" s="162" t="n">
        <v>955.23</v>
      </c>
      <c r="D17535" s="162" t="n">
        <v>0.111088</v>
      </c>
      <c r="E17535" s="162" t="n">
        <v>20.53</v>
      </c>
    </row>
    <row r="17536">
      <c r="B17536" s="161" t="n">
        <v>35720</v>
      </c>
      <c r="C17536" s="162" t="n">
        <v>944.16</v>
      </c>
      <c r="D17536" s="162" t="n">
        <v>0.098285</v>
      </c>
      <c r="E17536" s="162" t="n">
        <v>21.69</v>
      </c>
    </row>
    <row r="17537">
      <c r="B17537" s="161" t="n">
        <v>35723</v>
      </c>
      <c r="C17537" s="162" t="n">
        <v>955.61</v>
      </c>
      <c r="D17537" s="162" t="n">
        <v>0.109125</v>
      </c>
      <c r="E17537" s="162" t="n">
        <v>20.72</v>
      </c>
    </row>
    <row r="17538">
      <c r="B17538" s="161" t="n">
        <v>35724</v>
      </c>
      <c r="C17538" s="162" t="n">
        <v>972.28</v>
      </c>
      <c r="D17538" s="162" t="n">
        <v>0.125141</v>
      </c>
      <c r="E17538" s="162" t="n">
        <v>19.53</v>
      </c>
    </row>
    <row r="17539">
      <c r="B17539" s="161" t="n">
        <v>35725</v>
      </c>
      <c r="C17539" s="162" t="n">
        <v>968.49</v>
      </c>
      <c r="D17539" s="162" t="n">
        <v>0.119954</v>
      </c>
      <c r="E17539" s="162" t="n">
        <v>19.86</v>
      </c>
    </row>
    <row r="17540">
      <c r="B17540" s="161" t="n">
        <v>35726</v>
      </c>
      <c r="C17540" s="162" t="n">
        <v>950.6900000000001</v>
      </c>
      <c r="D17540" s="162" t="n">
        <v>0.100264</v>
      </c>
      <c r="E17540" s="162" t="n">
        <v>22.99</v>
      </c>
    </row>
    <row r="17541">
      <c r="B17541" s="161" t="n">
        <v>35727</v>
      </c>
      <c r="C17541" s="162" t="n">
        <v>941.64</v>
      </c>
      <c r="D17541" s="162" t="n">
        <v>0.089641</v>
      </c>
      <c r="E17541" s="162" t="n">
        <v>23.17</v>
      </c>
    </row>
    <row r="17542">
      <c r="B17542" s="161" t="n">
        <v>35730</v>
      </c>
      <c r="C17542" s="162" t="n">
        <v>876.99</v>
      </c>
      <c r="D17542" s="162" t="n">
        <v>0.017831</v>
      </c>
      <c r="E17542" s="162" t="n">
        <v>31.12</v>
      </c>
    </row>
    <row r="17543">
      <c r="B17543" s="161" t="n">
        <v>35731</v>
      </c>
      <c r="C17543" s="162" t="n">
        <v>921.85</v>
      </c>
      <c r="D17543" s="162" t="n">
        <v>0.066831</v>
      </c>
      <c r="E17543" s="162" t="n">
        <v>31.22</v>
      </c>
    </row>
    <row r="17544">
      <c r="B17544" s="161" t="n">
        <v>35732</v>
      </c>
      <c r="C17544" s="162" t="n">
        <v>919.16</v>
      </c>
      <c r="D17544" s="162" t="n">
        <v>0.063028</v>
      </c>
      <c r="E17544" s="162" t="n">
        <v>33.75</v>
      </c>
    </row>
    <row r="17545">
      <c r="B17545" s="161" t="n">
        <v>35733</v>
      </c>
      <c r="C17545" s="162" t="n">
        <v>903.6799999999999</v>
      </c>
      <c r="D17545" s="162" t="n">
        <v>0.045267</v>
      </c>
      <c r="E17545" s="162" t="n">
        <v>38.2</v>
      </c>
    </row>
    <row r="17546">
      <c r="B17546" s="161" t="n">
        <v>35734</v>
      </c>
      <c r="C17546" s="162" t="n">
        <v>914.62</v>
      </c>
      <c r="D17546" s="162" t="n">
        <v>0.056499</v>
      </c>
      <c r="E17546" s="162" t="n">
        <v>35.09</v>
      </c>
    </row>
    <row r="17547">
      <c r="B17547" s="161" t="n">
        <v>35737</v>
      </c>
      <c r="C17547" s="162" t="n">
        <v>938.99</v>
      </c>
      <c r="D17547" s="162" t="n">
        <v>0.081857</v>
      </c>
      <c r="E17547" s="162" t="n">
        <v>32.09</v>
      </c>
    </row>
    <row r="17548">
      <c r="B17548" s="161" t="n">
        <v>35738</v>
      </c>
      <c r="C17548" s="162" t="n">
        <v>940.76</v>
      </c>
      <c r="D17548" s="162" t="n">
        <v>0.082827</v>
      </c>
      <c r="E17548" s="162" t="n">
        <v>32.24</v>
      </c>
    </row>
    <row r="17549">
      <c r="B17549" s="161" t="n">
        <v>35739</v>
      </c>
      <c r="C17549" s="162" t="n">
        <v>942.76</v>
      </c>
      <c r="D17549" s="162" t="n">
        <v>0.084048</v>
      </c>
      <c r="E17549" s="162" t="n">
        <v>32.18</v>
      </c>
    </row>
    <row r="17550">
      <c r="B17550" s="161" t="n">
        <v>35740</v>
      </c>
      <c r="C17550" s="162" t="n">
        <v>938.03</v>
      </c>
      <c r="D17550" s="162" t="n">
        <v>0.078093</v>
      </c>
      <c r="E17550" s="162" t="n">
        <v>32.57</v>
      </c>
    </row>
    <row r="17551">
      <c r="B17551" s="161" t="n">
        <v>35741</v>
      </c>
      <c r="C17551" s="162" t="n">
        <v>927.51</v>
      </c>
      <c r="D17551" s="162" t="n">
        <v>0.06591</v>
      </c>
      <c r="E17551" s="162" t="n">
        <v>36.27</v>
      </c>
    </row>
    <row r="17552">
      <c r="B17552" s="161" t="n">
        <v>35744</v>
      </c>
      <c r="C17552" s="162" t="n">
        <v>921.13</v>
      </c>
      <c r="D17552" s="162" t="n">
        <v>0.058109</v>
      </c>
      <c r="E17552" s="162" t="n">
        <v>36.63</v>
      </c>
    </row>
    <row r="17553">
      <c r="B17553" s="161" t="n">
        <v>35745</v>
      </c>
      <c r="C17553" s="162" t="n">
        <v>923.78</v>
      </c>
      <c r="D17553" s="162" t="n">
        <v>0.060069</v>
      </c>
      <c r="E17553" s="162" t="n">
        <v>36.38</v>
      </c>
    </row>
    <row r="17554">
      <c r="B17554" s="161" t="n">
        <v>35746</v>
      </c>
      <c r="C17554" s="162" t="n">
        <v>905.96</v>
      </c>
      <c r="D17554" s="162" t="n">
        <v>0.039823</v>
      </c>
      <c r="E17554" s="162" t="n">
        <v>37.84</v>
      </c>
    </row>
    <row r="17555">
      <c r="B17555" s="161" t="n">
        <v>35747</v>
      </c>
      <c r="C17555" s="162" t="n">
        <v>916.66</v>
      </c>
      <c r="D17555" s="162" t="n">
        <v>0.050804</v>
      </c>
      <c r="E17555" s="162" t="n">
        <v>36.64</v>
      </c>
    </row>
    <row r="17556">
      <c r="B17556" s="161" t="n">
        <v>35748</v>
      </c>
      <c r="C17556" s="162" t="n">
        <v>928.35</v>
      </c>
      <c r="D17556" s="162" t="n">
        <v>0.06266099999999999</v>
      </c>
      <c r="E17556" s="162" t="n">
        <v>33.66</v>
      </c>
    </row>
    <row r="17557">
      <c r="B17557" s="161" t="n">
        <v>35751</v>
      </c>
      <c r="C17557" s="162" t="n">
        <v>946.2</v>
      </c>
      <c r="D17557" s="162" t="n">
        <v>0.080792</v>
      </c>
      <c r="E17557" s="162" t="n">
        <v>31.58</v>
      </c>
    </row>
    <row r="17558">
      <c r="B17558" s="161" t="n">
        <v>35752</v>
      </c>
      <c r="C17558" s="162" t="n">
        <v>938.23</v>
      </c>
      <c r="D17558" s="162" t="n">
        <v>0.07148</v>
      </c>
      <c r="E17558" s="162" t="n">
        <v>31.55</v>
      </c>
    </row>
    <row r="17559">
      <c r="B17559" s="161" t="n">
        <v>35753</v>
      </c>
      <c r="C17559" s="162" t="n">
        <v>944.59</v>
      </c>
      <c r="D17559" s="162" t="n">
        <v>0.07728400000000001</v>
      </c>
      <c r="E17559" s="162" t="n">
        <v>29.93</v>
      </c>
    </row>
    <row r="17560">
      <c r="B17560" s="161" t="n">
        <v>35754</v>
      </c>
      <c r="C17560" s="162" t="n">
        <v>958.98</v>
      </c>
      <c r="D17560" s="162" t="n">
        <v>0.091381</v>
      </c>
      <c r="E17560" s="162" t="n">
        <v>27.32</v>
      </c>
    </row>
    <row r="17561">
      <c r="B17561" s="161" t="n">
        <v>35755</v>
      </c>
      <c r="C17561" s="162" t="n">
        <v>963.09</v>
      </c>
      <c r="D17561" s="162" t="n">
        <v>0.094667</v>
      </c>
      <c r="E17561" s="162" t="n">
        <v>26.65</v>
      </c>
    </row>
    <row r="17562">
      <c r="B17562" s="161" t="n">
        <v>35758</v>
      </c>
      <c r="C17562" s="162" t="n">
        <v>946.67</v>
      </c>
      <c r="D17562" s="162" t="n">
        <v>0.07655099999999999</v>
      </c>
      <c r="E17562" s="162" t="n">
        <v>29.8</v>
      </c>
    </row>
    <row r="17563">
      <c r="B17563" s="161" t="n">
        <v>35759</v>
      </c>
      <c r="C17563" s="162" t="n">
        <v>950.8200000000001</v>
      </c>
      <c r="D17563" s="162" t="n">
        <v>0.08000599999999999</v>
      </c>
      <c r="E17563" s="162" t="n">
        <v>28.95</v>
      </c>
    </row>
    <row r="17564">
      <c r="B17564" s="161" t="n">
        <v>35760</v>
      </c>
      <c r="C17564" s="162" t="n">
        <v>951.64</v>
      </c>
      <c r="D17564" s="162" t="n">
        <v>0.08002099999999999</v>
      </c>
      <c r="E17564" s="162" t="n"/>
    </row>
    <row r="17565">
      <c r="B17565" s="161" t="n">
        <v>35762</v>
      </c>
      <c r="C17565" s="162" t="n">
        <v>955.4</v>
      </c>
      <c r="D17565" s="162" t="n">
        <v>0.083147</v>
      </c>
      <c r="E17565" s="162" t="n">
        <v>27.43</v>
      </c>
    </row>
    <row r="17566">
      <c r="B17566" s="161" t="n">
        <v>35765</v>
      </c>
      <c r="C17566" s="162" t="n">
        <v>974.78</v>
      </c>
      <c r="D17566" s="162" t="n">
        <v>0.102283</v>
      </c>
      <c r="E17566" s="162" t="n">
        <v>26.01</v>
      </c>
    </row>
    <row r="17567">
      <c r="B17567" s="161" t="n">
        <v>35766</v>
      </c>
      <c r="C17567" s="162" t="n">
        <v>971.6799999999999</v>
      </c>
      <c r="D17567" s="162" t="n">
        <v>0.098216</v>
      </c>
      <c r="E17567" s="162" t="n">
        <v>25.66</v>
      </c>
    </row>
    <row r="17568">
      <c r="B17568" s="161" t="n">
        <v>35767</v>
      </c>
      <c r="C17568" s="162" t="n">
        <v>976.77</v>
      </c>
      <c r="D17568" s="162" t="n">
        <v>0.102508</v>
      </c>
      <c r="E17568" s="162" t="n">
        <v>23.92</v>
      </c>
    </row>
    <row r="17569">
      <c r="B17569" s="161" t="n">
        <v>35768</v>
      </c>
      <c r="C17569" s="162" t="n">
        <v>973.1</v>
      </c>
      <c r="D17569" s="162" t="n">
        <v>0.097778</v>
      </c>
      <c r="E17569" s="162" t="n">
        <v>23.84</v>
      </c>
    </row>
    <row r="17570">
      <c r="B17570" s="161" t="n">
        <v>35769</v>
      </c>
      <c r="C17570" s="162" t="n">
        <v>983.79</v>
      </c>
      <c r="D17570" s="162" t="n">
        <v>0.107673</v>
      </c>
      <c r="E17570" s="162" t="n">
        <v>22.65</v>
      </c>
    </row>
    <row r="17571">
      <c r="B17571" s="161" t="n">
        <v>35772</v>
      </c>
      <c r="C17571" s="162" t="n">
        <v>982.37</v>
      </c>
      <c r="D17571" s="162" t="n">
        <v>0.105255</v>
      </c>
      <c r="E17571" s="162" t="n">
        <v>23.22</v>
      </c>
    </row>
    <row r="17572">
      <c r="B17572" s="161" t="n">
        <v>35773</v>
      </c>
      <c r="C17572" s="162" t="n">
        <v>975.78</v>
      </c>
      <c r="D17572" s="162" t="n">
        <v>0.09759900000000001</v>
      </c>
      <c r="E17572" s="162" t="n">
        <v>23.36</v>
      </c>
    </row>
    <row r="17573">
      <c r="B17573" s="161" t="n">
        <v>35774</v>
      </c>
      <c r="C17573" s="162" t="n">
        <v>969.79</v>
      </c>
      <c r="D17573" s="162" t="n">
        <v>0.090515</v>
      </c>
      <c r="E17573" s="162" t="n">
        <v>24.55</v>
      </c>
    </row>
    <row r="17574">
      <c r="B17574" s="161" t="n">
        <v>35775</v>
      </c>
      <c r="C17574" s="162" t="n">
        <v>954.9400000000001</v>
      </c>
      <c r="D17574" s="162" t="n">
        <v>0.074182</v>
      </c>
      <c r="E17574" s="162" t="n">
        <v>27.63</v>
      </c>
    </row>
    <row r="17575">
      <c r="B17575" s="161" t="n">
        <v>35776</v>
      </c>
      <c r="C17575" s="162" t="n">
        <v>953.39</v>
      </c>
      <c r="D17575" s="162" t="n">
        <v>0.071641</v>
      </c>
      <c r="E17575" s="162" t="n">
        <v>27.92</v>
      </c>
    </row>
    <row r="17576">
      <c r="B17576" s="161" t="n">
        <v>35779</v>
      </c>
      <c r="C17576" s="162" t="n">
        <v>963.39</v>
      </c>
      <c r="D17576" s="162" t="n">
        <v>0.08112900000000001</v>
      </c>
      <c r="E17576" s="162" t="n">
        <v>27.37</v>
      </c>
    </row>
    <row r="17577">
      <c r="B17577" s="161" t="n">
        <v>35780</v>
      </c>
      <c r="C17577" s="162" t="n">
        <v>968.04</v>
      </c>
      <c r="D17577" s="162" t="n">
        <v>0.084948</v>
      </c>
      <c r="E17577" s="162" t="n">
        <v>26.11</v>
      </c>
    </row>
    <row r="17578">
      <c r="B17578" s="161" t="n">
        <v>35781</v>
      </c>
      <c r="C17578" s="162" t="n">
        <v>965.54</v>
      </c>
      <c r="D17578" s="162" t="n">
        <v>0.081443</v>
      </c>
      <c r="E17578" s="162" t="n">
        <v>26.33</v>
      </c>
    </row>
    <row r="17579">
      <c r="B17579" s="161" t="n">
        <v>35782</v>
      </c>
      <c r="C17579" s="162" t="n">
        <v>955.3</v>
      </c>
      <c r="D17579" s="162" t="n">
        <v>0.0699</v>
      </c>
      <c r="E17579" s="162" t="n">
        <v>27.19</v>
      </c>
    </row>
    <row r="17580">
      <c r="B17580" s="161" t="n">
        <v>35783</v>
      </c>
      <c r="C17580" s="162" t="n">
        <v>946.78</v>
      </c>
      <c r="D17580" s="162" t="n">
        <v>0.060146</v>
      </c>
      <c r="E17580" s="162" t="n">
        <v>29.18</v>
      </c>
    </row>
    <row r="17581">
      <c r="B17581" s="161" t="n">
        <v>35786</v>
      </c>
      <c r="C17581" s="162" t="n">
        <v>953.7</v>
      </c>
      <c r="D17581" s="162" t="n">
        <v>0.06664299999999999</v>
      </c>
      <c r="E17581" s="162" t="n">
        <v>28.56</v>
      </c>
    </row>
    <row r="17582">
      <c r="B17582" s="161" t="n">
        <v>35787</v>
      </c>
      <c r="C17582" s="162" t="n">
        <v>939.13</v>
      </c>
      <c r="D17582" s="162" t="n">
        <v>0.050532</v>
      </c>
      <c r="E17582" s="162" t="n">
        <v>29.86</v>
      </c>
    </row>
    <row r="17583">
      <c r="B17583" s="161" t="n">
        <v>35788</v>
      </c>
      <c r="C17583" s="162" t="n">
        <v>932.7</v>
      </c>
      <c r="D17583" s="162" t="n">
        <v>0.042943</v>
      </c>
      <c r="E17583" s="162" t="n">
        <v>30.27</v>
      </c>
    </row>
    <row r="17584">
      <c r="B17584" s="161" t="n">
        <v>35790</v>
      </c>
      <c r="C17584" s="162" t="n">
        <v>936.46</v>
      </c>
      <c r="D17584" s="162" t="n">
        <v>0.046144</v>
      </c>
      <c r="E17584" s="162" t="n">
        <v>29.27</v>
      </c>
    </row>
    <row r="17585">
      <c r="B17585" s="161" t="n">
        <v>35793</v>
      </c>
      <c r="C17585" s="162" t="n">
        <v>953.35</v>
      </c>
      <c r="D17585" s="162" t="n">
        <v>0.063124</v>
      </c>
      <c r="E17585" s="162" t="n">
        <v>26.79</v>
      </c>
    </row>
    <row r="17586">
      <c r="B17586" s="161" t="n">
        <v>35794</v>
      </c>
      <c r="C17586" s="162" t="n">
        <v>970.84</v>
      </c>
      <c r="D17586" s="162" t="n">
        <v>0.08032599999999999</v>
      </c>
      <c r="E17586" s="162" t="n">
        <v>24.38</v>
      </c>
    </row>
    <row r="17587">
      <c r="B17587" s="161" t="n">
        <v>35795</v>
      </c>
      <c r="C17587" s="162" t="n">
        <v>970.4299999999999</v>
      </c>
      <c r="D17587" s="162" t="n">
        <v>0.07889500000000001</v>
      </c>
      <c r="E17587" s="162" t="n">
        <v>24.01</v>
      </c>
    </row>
    <row r="17588">
      <c r="B17588" s="161" t="n">
        <v>35797</v>
      </c>
      <c r="C17588" s="162" t="n">
        <v>975.04</v>
      </c>
      <c r="D17588" s="162" t="n">
        <v>0.08258</v>
      </c>
      <c r="E17588" s="162" t="n">
        <v>23.42</v>
      </c>
    </row>
    <row r="17589">
      <c r="B17589" s="161" t="n">
        <v>35800</v>
      </c>
      <c r="C17589" s="162" t="n">
        <v>977.0700000000001</v>
      </c>
      <c r="D17589" s="162" t="n">
        <v>0.083577</v>
      </c>
      <c r="E17589" s="162" t="n">
        <v>24.36</v>
      </c>
    </row>
    <row r="17590">
      <c r="B17590" s="161" t="n">
        <v>35801</v>
      </c>
      <c r="C17590" s="162" t="n">
        <v>966.58</v>
      </c>
      <c r="D17590" s="162" t="n">
        <v>0.071769</v>
      </c>
      <c r="E17590" s="162" t="n">
        <v>25.66</v>
      </c>
    </row>
    <row r="17591">
      <c r="B17591" s="161" t="n">
        <v>35802</v>
      </c>
      <c r="C17591" s="162" t="n">
        <v>964</v>
      </c>
      <c r="D17591" s="162" t="n">
        <v>0.068134</v>
      </c>
      <c r="E17591" s="162" t="n">
        <v>25.07</v>
      </c>
    </row>
    <row r="17592">
      <c r="B17592" s="161" t="n">
        <v>35803</v>
      </c>
      <c r="C17592" s="162" t="n">
        <v>956.05</v>
      </c>
      <c r="D17592" s="162" t="n">
        <v>0.058926</v>
      </c>
      <c r="E17592" s="162" t="n">
        <v>26.01</v>
      </c>
    </row>
    <row r="17593">
      <c r="B17593" s="161" t="n">
        <v>35804</v>
      </c>
      <c r="C17593" s="162" t="n">
        <v>927.6900000000001</v>
      </c>
      <c r="D17593" s="162" t="n">
        <v>0.028053</v>
      </c>
      <c r="E17593" s="162" t="n">
        <v>28.69</v>
      </c>
    </row>
    <row r="17594">
      <c r="B17594" s="161" t="n">
        <v>35807</v>
      </c>
      <c r="C17594" s="162" t="n">
        <v>939.21</v>
      </c>
      <c r="D17594" s="162" t="n">
        <v>0.039478</v>
      </c>
      <c r="E17594" s="162" t="n">
        <v>28.02</v>
      </c>
    </row>
    <row r="17595">
      <c r="B17595" s="161" t="n">
        <v>35808</v>
      </c>
      <c r="C17595" s="162" t="n">
        <v>952.12</v>
      </c>
      <c r="D17595" s="162" t="n">
        <v>0.052051</v>
      </c>
      <c r="E17595" s="162" t="n">
        <v>25.17</v>
      </c>
    </row>
    <row r="17596">
      <c r="B17596" s="161" t="n">
        <v>35809</v>
      </c>
      <c r="C17596" s="162" t="n">
        <v>957.9400000000001</v>
      </c>
      <c r="D17596" s="162" t="n">
        <v>0.057049</v>
      </c>
      <c r="E17596" s="162" t="n">
        <v>23.75</v>
      </c>
    </row>
    <row r="17597">
      <c r="B17597" s="161" t="n">
        <v>35810</v>
      </c>
      <c r="C17597" s="162" t="n">
        <v>950.73</v>
      </c>
      <c r="D17597" s="162" t="n">
        <v>0.048386</v>
      </c>
      <c r="E17597" s="162" t="n">
        <v>23.45</v>
      </c>
    </row>
    <row r="17598">
      <c r="B17598" s="161" t="n">
        <v>35811</v>
      </c>
      <c r="C17598" s="162" t="n">
        <v>961.51</v>
      </c>
      <c r="D17598" s="162" t="n">
        <v>0.058496</v>
      </c>
      <c r="E17598" s="162" t="n">
        <v>21.65</v>
      </c>
    </row>
    <row r="17599">
      <c r="B17599" s="161" t="n">
        <v>35815</v>
      </c>
      <c r="C17599" s="162" t="n">
        <v>978.6</v>
      </c>
      <c r="D17599" s="162" t="n">
        <v>0.07489700000000001</v>
      </c>
      <c r="E17599" s="162" t="n">
        <v>21.65</v>
      </c>
    </row>
    <row r="17600">
      <c r="B17600" s="161" t="n">
        <v>35816</v>
      </c>
      <c r="C17600" s="162" t="n">
        <v>970.8099999999999</v>
      </c>
      <c r="D17600" s="162" t="n">
        <v>0.065757</v>
      </c>
      <c r="E17600" s="162" t="n">
        <v>22.53</v>
      </c>
    </row>
    <row r="17601">
      <c r="B17601" s="161" t="n">
        <v>35817</v>
      </c>
      <c r="C17601" s="162" t="n">
        <v>963.04</v>
      </c>
      <c r="D17601" s="162" t="n">
        <v>0.056638</v>
      </c>
      <c r="E17601" s="162" t="n">
        <v>23.16</v>
      </c>
    </row>
    <row r="17602">
      <c r="B17602" s="161" t="n">
        <v>35818</v>
      </c>
      <c r="C17602" s="162" t="n">
        <v>957.59</v>
      </c>
      <c r="D17602" s="162" t="n">
        <v>0.049881</v>
      </c>
      <c r="E17602" s="162" t="n">
        <v>23.32</v>
      </c>
    </row>
    <row r="17603">
      <c r="B17603" s="161" t="n">
        <v>35821</v>
      </c>
      <c r="C17603" s="162" t="n">
        <v>956.95</v>
      </c>
      <c r="D17603" s="162" t="n">
        <v>0.048123</v>
      </c>
      <c r="E17603" s="162" t="n">
        <v>23.97</v>
      </c>
    </row>
    <row r="17604">
      <c r="B17604" s="161" t="n">
        <v>35822</v>
      </c>
      <c r="C17604" s="162" t="n">
        <v>969.02</v>
      </c>
      <c r="D17604" s="162" t="n">
        <v>0.05939</v>
      </c>
      <c r="E17604" s="162" t="n">
        <v>22.27</v>
      </c>
    </row>
    <row r="17605">
      <c r="B17605" s="161" t="n">
        <v>35823</v>
      </c>
      <c r="C17605" s="162" t="n">
        <v>977.46</v>
      </c>
      <c r="D17605" s="162" t="n">
        <v>0.066783</v>
      </c>
      <c r="E17605" s="162" t="n">
        <v>22.06</v>
      </c>
    </row>
    <row r="17606">
      <c r="B17606" s="161" t="n">
        <v>35824</v>
      </c>
      <c r="C17606" s="162" t="n">
        <v>985.49</v>
      </c>
      <c r="D17606" s="162" t="n">
        <v>0.073703</v>
      </c>
      <c r="E17606" s="162" t="n">
        <v>21.65</v>
      </c>
    </row>
    <row r="17607">
      <c r="B17607" s="161" t="n">
        <v>35825</v>
      </c>
      <c r="C17607" s="162" t="n">
        <v>980.28</v>
      </c>
      <c r="D17607" s="162" t="n">
        <v>0.067219</v>
      </c>
      <c r="E17607" s="162" t="n">
        <v>21.47</v>
      </c>
    </row>
    <row r="17608">
      <c r="B17608" s="161" t="n">
        <v>35828</v>
      </c>
      <c r="C17608" s="162" t="n">
        <v>1001.27</v>
      </c>
      <c r="D17608" s="162" t="n">
        <v>0.0871</v>
      </c>
      <c r="E17608" s="162" t="n">
        <v>21.36</v>
      </c>
    </row>
    <row r="17609">
      <c r="B17609" s="161" t="n">
        <v>35829</v>
      </c>
      <c r="C17609" s="162" t="n">
        <v>1006</v>
      </c>
      <c r="D17609" s="162" t="n">
        <v>0.09050800000000001</v>
      </c>
      <c r="E17609" s="162" t="n">
        <v>20.67</v>
      </c>
    </row>
    <row r="17610">
      <c r="B17610" s="161" t="n">
        <v>35830</v>
      </c>
      <c r="C17610" s="162" t="n">
        <v>1006.9</v>
      </c>
      <c r="D17610" s="162" t="n">
        <v>0.090062</v>
      </c>
      <c r="E17610" s="162" t="n">
        <v>20.55</v>
      </c>
    </row>
    <row r="17611">
      <c r="B17611" s="161" t="n">
        <v>35831</v>
      </c>
      <c r="C17611" s="162" t="n">
        <v>1003.54</v>
      </c>
      <c r="D17611" s="162" t="n">
        <v>0.085476</v>
      </c>
      <c r="E17611" s="162" t="n">
        <v>21.29</v>
      </c>
    </row>
    <row r="17612">
      <c r="B17612" s="161" t="n">
        <v>35832</v>
      </c>
      <c r="C17612" s="162" t="n">
        <v>1012.46</v>
      </c>
      <c r="D17612" s="162" t="n">
        <v>0.09303</v>
      </c>
      <c r="E17612" s="162" t="n">
        <v>20.51</v>
      </c>
    </row>
    <row r="17613">
      <c r="B17613" s="161" t="n">
        <v>35835</v>
      </c>
      <c r="C17613" s="162" t="n">
        <v>1010.74</v>
      </c>
      <c r="D17613" s="162" t="n">
        <v>0.090032</v>
      </c>
      <c r="E17613" s="162" t="n">
        <v>21.55</v>
      </c>
    </row>
    <row r="17614">
      <c r="B17614" s="161" t="n">
        <v>35836</v>
      </c>
      <c r="C17614" s="162" t="n">
        <v>1019.01</v>
      </c>
      <c r="D17614" s="162" t="n">
        <v>0.09680900000000001</v>
      </c>
      <c r="E17614" s="162" t="n">
        <v>20.66</v>
      </c>
    </row>
    <row r="17615">
      <c r="B17615" s="161" t="n">
        <v>35837</v>
      </c>
      <c r="C17615" s="162" t="n">
        <v>1020.01</v>
      </c>
      <c r="D17615" s="162" t="n">
        <v>0.096455</v>
      </c>
      <c r="E17615" s="162" t="n">
        <v>20.38</v>
      </c>
    </row>
    <row r="17616">
      <c r="B17616" s="161" t="n">
        <v>35838</v>
      </c>
      <c r="C17616" s="162" t="n">
        <v>1024.14</v>
      </c>
      <c r="D17616" s="162" t="n">
        <v>0.099255</v>
      </c>
      <c r="E17616" s="162" t="n">
        <v>19.73</v>
      </c>
    </row>
    <row r="17617">
      <c r="B17617" s="161" t="n">
        <v>35839</v>
      </c>
      <c r="C17617" s="162" t="n">
        <v>1020.09</v>
      </c>
      <c r="D17617" s="162" t="n">
        <v>0.094114</v>
      </c>
      <c r="E17617" s="162" t="n">
        <v>19.84</v>
      </c>
    </row>
    <row r="17618">
      <c r="B17618" s="161" t="n">
        <v>35843</v>
      </c>
      <c r="C17618" s="162" t="n">
        <v>1022.76</v>
      </c>
      <c r="D17618" s="162" t="n">
        <v>0.09552099999999999</v>
      </c>
      <c r="E17618" s="162" t="n">
        <v>20.76</v>
      </c>
    </row>
    <row r="17619">
      <c r="B17619" s="161" t="n">
        <v>35844</v>
      </c>
      <c r="C17619" s="162" t="n">
        <v>1032.08</v>
      </c>
      <c r="D17619" s="162" t="n">
        <v>0.103415</v>
      </c>
      <c r="E17619" s="162" t="n">
        <v>19.66</v>
      </c>
    </row>
    <row r="17620">
      <c r="B17620" s="161" t="n">
        <v>35845</v>
      </c>
      <c r="C17620" s="162" t="n">
        <v>1028.28</v>
      </c>
      <c r="D17620" s="162" t="n">
        <v>0.098662</v>
      </c>
      <c r="E17620" s="162" t="n">
        <v>19.88</v>
      </c>
    </row>
    <row r="17621">
      <c r="B17621" s="161" t="n">
        <v>35846</v>
      </c>
      <c r="C17621" s="162" t="n">
        <v>1034.21</v>
      </c>
      <c r="D17621" s="162" t="n">
        <v>0.103306</v>
      </c>
      <c r="E17621" s="162" t="n">
        <v>19</v>
      </c>
    </row>
    <row r="17622">
      <c r="B17622" s="161" t="n">
        <v>35849</v>
      </c>
      <c r="C17622" s="162" t="n">
        <v>1038.14</v>
      </c>
      <c r="D17622" s="162" t="n">
        <v>0.105906</v>
      </c>
      <c r="E17622" s="162" t="n">
        <v>18.99</v>
      </c>
    </row>
    <row r="17623">
      <c r="B17623" s="161" t="n">
        <v>35850</v>
      </c>
      <c r="C17623" s="162" t="n">
        <v>1030.56</v>
      </c>
      <c r="D17623" s="162" t="n">
        <v>0.097452</v>
      </c>
      <c r="E17623" s="162" t="n">
        <v>19.35</v>
      </c>
    </row>
    <row r="17624">
      <c r="B17624" s="161" t="n">
        <v>35851</v>
      </c>
      <c r="C17624" s="162" t="n">
        <v>1042.9</v>
      </c>
      <c r="D17624" s="162" t="n">
        <v>0.108189</v>
      </c>
      <c r="E17624" s="162" t="n">
        <v>18.62</v>
      </c>
    </row>
    <row r="17625">
      <c r="B17625" s="161" t="n">
        <v>35852</v>
      </c>
      <c r="C17625" s="162" t="n">
        <v>1048.67</v>
      </c>
      <c r="D17625" s="162" t="n">
        <v>0.11258</v>
      </c>
      <c r="E17625" s="162" t="n">
        <v>18.63</v>
      </c>
    </row>
    <row r="17626">
      <c r="B17626" s="161" t="n">
        <v>35853</v>
      </c>
      <c r="C17626" s="162" t="n">
        <v>1049.34</v>
      </c>
      <c r="D17626" s="162" t="n">
        <v>0.112066</v>
      </c>
      <c r="E17626" s="162" t="n">
        <v>18.55</v>
      </c>
    </row>
    <row r="17627">
      <c r="B17627" s="161" t="n">
        <v>35856</v>
      </c>
      <c r="C17627" s="162" t="n">
        <v>1047.7</v>
      </c>
      <c r="D17627" s="162" t="n">
        <v>0.109374</v>
      </c>
      <c r="E17627" s="162" t="n">
        <v>19.19</v>
      </c>
    </row>
    <row r="17628">
      <c r="B17628" s="161" t="n">
        <v>35857</v>
      </c>
      <c r="C17628" s="162" t="n">
        <v>1052.02</v>
      </c>
      <c r="D17628" s="162" t="n">
        <v>0.112371</v>
      </c>
      <c r="E17628" s="162" t="n">
        <v>19.04</v>
      </c>
    </row>
    <row r="17629">
      <c r="B17629" s="161" t="n">
        <v>35858</v>
      </c>
      <c r="C17629" s="162" t="n">
        <v>1047.33</v>
      </c>
      <c r="D17629" s="162" t="n">
        <v>0.106747</v>
      </c>
      <c r="E17629" s="162" t="n">
        <v>19.58</v>
      </c>
    </row>
    <row r="17630">
      <c r="B17630" s="161" t="n">
        <v>35859</v>
      </c>
      <c r="C17630" s="162" t="n">
        <v>1035.05</v>
      </c>
      <c r="D17630" s="162" t="n">
        <v>0.09388100000000001</v>
      </c>
      <c r="E17630" s="162" t="n">
        <v>20.93</v>
      </c>
    </row>
    <row r="17631">
      <c r="B17631" s="161" t="n">
        <v>35860</v>
      </c>
      <c r="C17631" s="162" t="n">
        <v>1055.69</v>
      </c>
      <c r="D17631" s="162" t="n">
        <v>0.112491</v>
      </c>
      <c r="E17631" s="162" t="n">
        <v>19.14</v>
      </c>
    </row>
    <row r="17632">
      <c r="B17632" s="161" t="n">
        <v>35863</v>
      </c>
      <c r="C17632" s="162" t="n">
        <v>1052.31</v>
      </c>
      <c r="D17632" s="162" t="n">
        <v>0.108156</v>
      </c>
      <c r="E17632" s="162" t="n">
        <v>20.23</v>
      </c>
    </row>
    <row r="17633">
      <c r="B17633" s="161" t="n">
        <v>35864</v>
      </c>
      <c r="C17633" s="162" t="n">
        <v>1064.25</v>
      </c>
      <c r="D17633" s="162" t="n">
        <v>0.118229</v>
      </c>
      <c r="E17633" s="162" t="n">
        <v>19.43</v>
      </c>
    </row>
    <row r="17634">
      <c r="B17634" s="161" t="n">
        <v>35865</v>
      </c>
      <c r="C17634" s="162" t="n">
        <v>1068.47</v>
      </c>
      <c r="D17634" s="162" t="n">
        <v>0.121016</v>
      </c>
      <c r="E17634" s="162" t="n">
        <v>18.89</v>
      </c>
    </row>
    <row r="17635">
      <c r="B17635" s="161" t="n">
        <v>35866</v>
      </c>
      <c r="C17635" s="162" t="n">
        <v>1069.92</v>
      </c>
      <c r="D17635" s="162" t="n">
        <v>0.12121</v>
      </c>
      <c r="E17635" s="162" t="n">
        <v>18.25</v>
      </c>
    </row>
    <row r="17636">
      <c r="B17636" s="161" t="n">
        <v>35867</v>
      </c>
      <c r="C17636" s="162" t="n">
        <v>1068.61</v>
      </c>
      <c r="D17636" s="162" t="n">
        <v>0.118817</v>
      </c>
      <c r="E17636" s="162" t="n">
        <v>18.71</v>
      </c>
    </row>
    <row r="17637">
      <c r="B17637" s="161" t="n">
        <v>35870</v>
      </c>
      <c r="C17637" s="162" t="n">
        <v>1079.27</v>
      </c>
      <c r="D17637" s="162" t="n">
        <v>0.127505</v>
      </c>
      <c r="E17637" s="162" t="n">
        <v>18.51</v>
      </c>
    </row>
    <row r="17638">
      <c r="B17638" s="161" t="n">
        <v>35871</v>
      </c>
      <c r="C17638" s="162" t="n">
        <v>1080.45</v>
      </c>
      <c r="D17638" s="162" t="n">
        <v>0.127377</v>
      </c>
      <c r="E17638" s="162" t="n">
        <v>18.66</v>
      </c>
    </row>
    <row r="17639">
      <c r="B17639" s="161" t="n">
        <v>35872</v>
      </c>
      <c r="C17639" s="162" t="n">
        <v>1085.52</v>
      </c>
      <c r="D17639" s="162" t="n">
        <v>0.130802</v>
      </c>
      <c r="E17639" s="162" t="n">
        <v>18.29</v>
      </c>
    </row>
    <row r="17640">
      <c r="B17640" s="161" t="n">
        <v>35873</v>
      </c>
      <c r="C17640" s="162" t="n">
        <v>1089.74</v>
      </c>
      <c r="D17640" s="162" t="n">
        <v>0.1334</v>
      </c>
      <c r="E17640" s="162" t="n">
        <v>17.76</v>
      </c>
    </row>
    <row r="17641">
      <c r="B17641" s="161" t="n">
        <v>35874</v>
      </c>
      <c r="C17641" s="162" t="n">
        <v>1099.16</v>
      </c>
      <c r="D17641" s="162" t="n">
        <v>0.14065</v>
      </c>
      <c r="E17641" s="162" t="n">
        <v>18.69</v>
      </c>
    </row>
    <row r="17642">
      <c r="B17642" s="161" t="n">
        <v>35877</v>
      </c>
      <c r="C17642" s="162" t="n">
        <v>1095.55</v>
      </c>
      <c r="D17642" s="162" t="n">
        <v>0.136041</v>
      </c>
      <c r="E17642" s="162" t="n">
        <v>19.98</v>
      </c>
    </row>
    <row r="17643">
      <c r="B17643" s="161" t="n">
        <v>35878</v>
      </c>
      <c r="C17643" s="162" t="n">
        <v>1105.65</v>
      </c>
      <c r="D17643" s="162" t="n">
        <v>0.143924</v>
      </c>
      <c r="E17643" s="162" t="n">
        <v>20.51</v>
      </c>
    </row>
    <row r="17644">
      <c r="B17644" s="161" t="n">
        <v>35879</v>
      </c>
      <c r="C17644" s="162" t="n">
        <v>1101.93</v>
      </c>
      <c r="D17644" s="162" t="n">
        <v>0.139306</v>
      </c>
      <c r="E17644" s="162" t="n">
        <v>22.54</v>
      </c>
    </row>
    <row r="17645">
      <c r="B17645" s="161" t="n">
        <v>35880</v>
      </c>
      <c r="C17645" s="162" t="n">
        <v>1100.8</v>
      </c>
      <c r="D17645" s="162" t="n">
        <v>0.137053</v>
      </c>
      <c r="E17645" s="162" t="n">
        <v>22.81</v>
      </c>
    </row>
    <row r="17646">
      <c r="B17646" s="161" t="n">
        <v>35881</v>
      </c>
      <c r="C17646" s="162" t="n">
        <v>1095.44</v>
      </c>
      <c r="D17646" s="162" t="n">
        <v>0.130996</v>
      </c>
      <c r="E17646" s="162" t="n">
        <v>23.47</v>
      </c>
    </row>
    <row r="17647">
      <c r="B17647" s="161" t="n">
        <v>35884</v>
      </c>
      <c r="C17647" s="162" t="n">
        <v>1093.55</v>
      </c>
      <c r="D17647" s="162" t="n">
        <v>0.128176</v>
      </c>
      <c r="E17647" s="162" t="n">
        <v>24.66</v>
      </c>
    </row>
    <row r="17648">
      <c r="B17648" s="161" t="n">
        <v>35885</v>
      </c>
      <c r="C17648" s="162" t="n">
        <v>1101.75</v>
      </c>
      <c r="D17648" s="162" t="n">
        <v>0.134564</v>
      </c>
      <c r="E17648" s="162" t="n">
        <v>24.22</v>
      </c>
    </row>
    <row r="17649">
      <c r="B17649" s="161" t="n">
        <v>35886</v>
      </c>
      <c r="C17649" s="162" t="n">
        <v>1108.15</v>
      </c>
      <c r="D17649" s="162" t="n">
        <v>0.139244</v>
      </c>
      <c r="E17649" s="162" t="n">
        <v>23.37</v>
      </c>
    </row>
    <row r="17650">
      <c r="B17650" s="161" t="n">
        <v>35887</v>
      </c>
      <c r="C17650" s="162" t="n">
        <v>1120.01</v>
      </c>
      <c r="D17650" s="162" t="n">
        <v>0.148721</v>
      </c>
      <c r="E17650" s="162" t="n">
        <v>21.98</v>
      </c>
    </row>
    <row r="17651">
      <c r="B17651" s="161" t="n">
        <v>35888</v>
      </c>
      <c r="C17651" s="162" t="n">
        <v>1122.7</v>
      </c>
      <c r="D17651" s="162" t="n">
        <v>0.14991</v>
      </c>
      <c r="E17651" s="162" t="n">
        <v>21.82</v>
      </c>
    </row>
    <row r="17652">
      <c r="B17652" s="161" t="n">
        <v>35891</v>
      </c>
      <c r="C17652" s="162" t="n">
        <v>1121.38</v>
      </c>
      <c r="D17652" s="162" t="n">
        <v>0.147579</v>
      </c>
      <c r="E17652" s="162" t="n">
        <v>22.47</v>
      </c>
    </row>
    <row r="17653">
      <c r="B17653" s="161" t="n">
        <v>35892</v>
      </c>
      <c r="C17653" s="162" t="n">
        <v>1109.54</v>
      </c>
      <c r="D17653" s="162" t="n">
        <v>0.135875</v>
      </c>
      <c r="E17653" s="162" t="n">
        <v>23.66</v>
      </c>
    </row>
    <row r="17654">
      <c r="B17654" s="161" t="n">
        <v>35893</v>
      </c>
      <c r="C17654" s="162" t="n">
        <v>1101.65</v>
      </c>
      <c r="D17654" s="162" t="n">
        <v>0.127588</v>
      </c>
      <c r="E17654" s="162" t="n">
        <v>23.17</v>
      </c>
    </row>
    <row r="17655">
      <c r="B17655" s="161" t="n">
        <v>35894</v>
      </c>
      <c r="C17655" s="162" t="n">
        <v>1110.67</v>
      </c>
      <c r="D17655" s="162" t="n">
        <v>0.134638</v>
      </c>
      <c r="E17655" s="162" t="n">
        <v>21.51</v>
      </c>
    </row>
    <row r="17656">
      <c r="B17656" s="161" t="n">
        <v>35898</v>
      </c>
      <c r="C17656" s="162" t="n">
        <v>1109.69</v>
      </c>
      <c r="D17656" s="162" t="n">
        <v>0.132619</v>
      </c>
      <c r="E17656" s="162" t="n">
        <v>22.77</v>
      </c>
    </row>
    <row r="17657">
      <c r="B17657" s="161" t="n">
        <v>35899</v>
      </c>
      <c r="C17657" s="162" t="n">
        <v>1115.75</v>
      </c>
      <c r="D17657" s="162" t="n">
        <v>0.136872</v>
      </c>
      <c r="E17657" s="162" t="n">
        <v>21.61</v>
      </c>
    </row>
    <row r="17658">
      <c r="B17658" s="161" t="n">
        <v>35900</v>
      </c>
      <c r="C17658" s="162" t="n">
        <v>1119.32</v>
      </c>
      <c r="D17658" s="162" t="n">
        <v>0.138875</v>
      </c>
      <c r="E17658" s="162" t="n">
        <v>20.89</v>
      </c>
    </row>
    <row r="17659">
      <c r="B17659" s="161" t="n">
        <v>35901</v>
      </c>
      <c r="C17659" s="162" t="n">
        <v>1108.17</v>
      </c>
      <c r="D17659" s="162" t="n">
        <v>0.127719</v>
      </c>
      <c r="E17659" s="162" t="n">
        <v>22.06</v>
      </c>
    </row>
    <row r="17660">
      <c r="B17660" s="161" t="n">
        <v>35902</v>
      </c>
      <c r="C17660" s="162" t="n">
        <v>1122.72</v>
      </c>
      <c r="D17660" s="162" t="n">
        <v>0.139577</v>
      </c>
      <c r="E17660" s="162" t="n">
        <v>20.76</v>
      </c>
    </row>
    <row r="17661">
      <c r="B17661" s="161" t="n">
        <v>35905</v>
      </c>
      <c r="C17661" s="162" t="n">
        <v>1123.65</v>
      </c>
      <c r="D17661" s="162" t="n">
        <v>0.139281</v>
      </c>
      <c r="E17661" s="162" t="n">
        <v>20.39</v>
      </c>
    </row>
    <row r="17662">
      <c r="B17662" s="161" t="n">
        <v>35906</v>
      </c>
      <c r="C17662" s="162" t="n">
        <v>1126.67</v>
      </c>
      <c r="D17662" s="162" t="n">
        <v>0.140892</v>
      </c>
      <c r="E17662" s="162" t="n">
        <v>19.91</v>
      </c>
    </row>
    <row r="17663">
      <c r="B17663" s="161" t="n">
        <v>35907</v>
      </c>
      <c r="C17663" s="162" t="n">
        <v>1130.54</v>
      </c>
      <c r="D17663" s="162" t="n">
        <v>0.143207</v>
      </c>
      <c r="E17663" s="162" t="n">
        <v>19.44</v>
      </c>
    </row>
    <row r="17664">
      <c r="B17664" s="161" t="n">
        <v>35908</v>
      </c>
      <c r="C17664" s="162" t="n">
        <v>1119.58</v>
      </c>
      <c r="D17664" s="162" t="n">
        <v>0.13244</v>
      </c>
      <c r="E17664" s="162" t="n">
        <v>20.6</v>
      </c>
    </row>
    <row r="17665">
      <c r="B17665" s="161" t="n">
        <v>35909</v>
      </c>
      <c r="C17665" s="162" t="n">
        <v>1107.9</v>
      </c>
      <c r="D17665" s="162" t="n">
        <v>0.120932</v>
      </c>
      <c r="E17665" s="162" t="n">
        <v>21.97</v>
      </c>
    </row>
    <row r="17666">
      <c r="B17666" s="161" t="n">
        <v>35912</v>
      </c>
      <c r="C17666" s="162" t="n">
        <v>1086.54</v>
      </c>
      <c r="D17666" s="162" t="n">
        <v>0.100585</v>
      </c>
      <c r="E17666" s="162" t="n">
        <v>26.09</v>
      </c>
    </row>
    <row r="17667">
      <c r="B17667" s="161" t="n">
        <v>35913</v>
      </c>
      <c r="C17667" s="162" t="n">
        <v>1085.11</v>
      </c>
      <c r="D17667" s="162" t="n">
        <v>0.098411</v>
      </c>
      <c r="E17667" s="162" t="n">
        <v>24.17</v>
      </c>
    </row>
    <row r="17668">
      <c r="B17668" s="161" t="n">
        <v>35914</v>
      </c>
      <c r="C17668" s="162" t="n">
        <v>1094.63</v>
      </c>
      <c r="D17668" s="162" t="n">
        <v>0.10625</v>
      </c>
      <c r="E17668" s="162" t="n">
        <v>22.78</v>
      </c>
    </row>
    <row r="17669">
      <c r="B17669" s="161" t="n">
        <v>35915</v>
      </c>
      <c r="C17669" s="162" t="n">
        <v>1111.75</v>
      </c>
      <c r="D17669" s="162" t="n">
        <v>0.120825</v>
      </c>
      <c r="E17669" s="162" t="n">
        <v>21.18</v>
      </c>
    </row>
    <row r="17670">
      <c r="B17670" s="161" t="n">
        <v>35916</v>
      </c>
      <c r="C17670" s="162" t="n">
        <v>1121</v>
      </c>
      <c r="D17670" s="162" t="n">
        <v>0.128175</v>
      </c>
      <c r="E17670" s="162" t="n">
        <v>19.34</v>
      </c>
    </row>
    <row r="17671">
      <c r="B17671" s="161" t="n">
        <v>35919</v>
      </c>
      <c r="C17671" s="162" t="n">
        <v>1122.07</v>
      </c>
      <c r="D17671" s="162" t="n">
        <v>0.128164</v>
      </c>
      <c r="E17671" s="162" t="n">
        <v>20.32</v>
      </c>
    </row>
    <row r="17672">
      <c r="B17672" s="161" t="n">
        <v>35920</v>
      </c>
      <c r="C17672" s="162" t="n">
        <v>1115.5</v>
      </c>
      <c r="D17672" s="162" t="n">
        <v>0.121278</v>
      </c>
      <c r="E17672" s="162" t="n">
        <v>21.46</v>
      </c>
    </row>
    <row r="17673">
      <c r="B17673" s="161" t="n">
        <v>35921</v>
      </c>
      <c r="C17673" s="162" t="n">
        <v>1104.92</v>
      </c>
      <c r="D17673" s="162" t="n">
        <v>0.110777</v>
      </c>
      <c r="E17673" s="162" t="n">
        <v>22.79</v>
      </c>
    </row>
    <row r="17674">
      <c r="B17674" s="161" t="n">
        <v>35922</v>
      </c>
      <c r="C17674" s="162" t="n">
        <v>1095.14</v>
      </c>
      <c r="D17674" s="162" t="n">
        <v>0.101072</v>
      </c>
      <c r="E17674" s="162" t="n">
        <v>23.39</v>
      </c>
    </row>
    <row r="17675">
      <c r="B17675" s="161" t="n">
        <v>35923</v>
      </c>
      <c r="C17675" s="162" t="n">
        <v>1108.14</v>
      </c>
      <c r="D17675" s="162" t="n">
        <v>0.112006</v>
      </c>
      <c r="E17675" s="162" t="n">
        <v>20.57</v>
      </c>
    </row>
    <row r="17676">
      <c r="B17676" s="161" t="n">
        <v>35926</v>
      </c>
      <c r="C17676" s="162" t="n">
        <v>1106.64</v>
      </c>
      <c r="D17676" s="162" t="n">
        <v>0.109813</v>
      </c>
      <c r="E17676" s="162" t="n">
        <v>21.05</v>
      </c>
    </row>
    <row r="17677">
      <c r="B17677" s="161" t="n">
        <v>35927</v>
      </c>
      <c r="C17677" s="162" t="n">
        <v>1115.79</v>
      </c>
      <c r="D17677" s="162" t="n">
        <v>0.117155</v>
      </c>
      <c r="E17677" s="162" t="n">
        <v>20.98</v>
      </c>
    </row>
    <row r="17678">
      <c r="B17678" s="161" t="n">
        <v>35928</v>
      </c>
      <c r="C17678" s="162" t="n">
        <v>1118.86</v>
      </c>
      <c r="D17678" s="162" t="n">
        <v>0.118984</v>
      </c>
      <c r="E17678" s="162" t="n">
        <v>20.44</v>
      </c>
    </row>
    <row r="17679">
      <c r="B17679" s="161" t="n">
        <v>35929</v>
      </c>
      <c r="C17679" s="162" t="n">
        <v>1117.37</v>
      </c>
      <c r="D17679" s="162" t="n">
        <v>0.116771</v>
      </c>
      <c r="E17679" s="162" t="n">
        <v>19.64</v>
      </c>
    </row>
    <row r="17680">
      <c r="B17680" s="161" t="n">
        <v>35930</v>
      </c>
      <c r="C17680" s="162" t="n">
        <v>1108.73</v>
      </c>
      <c r="D17680" s="162" t="n">
        <v>0.108222</v>
      </c>
      <c r="E17680" s="162" t="n">
        <v>20.44</v>
      </c>
    </row>
    <row r="17681">
      <c r="B17681" s="161" t="n">
        <v>35933</v>
      </c>
      <c r="C17681" s="162" t="n">
        <v>1105.82</v>
      </c>
      <c r="D17681" s="162" t="n">
        <v>0.104832</v>
      </c>
      <c r="E17681" s="162" t="n">
        <v>21.69</v>
      </c>
    </row>
    <row r="17682">
      <c r="B17682" s="161" t="n">
        <v>35934</v>
      </c>
      <c r="C17682" s="162" t="n">
        <v>1109.52</v>
      </c>
      <c r="D17682" s="162" t="n">
        <v>0.107358</v>
      </c>
      <c r="E17682" s="162" t="n">
        <v>20.39</v>
      </c>
    </row>
    <row r="17683">
      <c r="B17683" s="161" t="n">
        <v>35935</v>
      </c>
      <c r="C17683" s="162" t="n">
        <v>1119.06</v>
      </c>
      <c r="D17683" s="162" t="n">
        <v>0.115073</v>
      </c>
      <c r="E17683" s="162" t="n">
        <v>19.89</v>
      </c>
    </row>
    <row r="17684">
      <c r="B17684" s="161" t="n">
        <v>35936</v>
      </c>
      <c r="C17684" s="162" t="n">
        <v>1114.64</v>
      </c>
      <c r="D17684" s="162" t="n">
        <v>0.110302</v>
      </c>
      <c r="E17684" s="162" t="n">
        <v>19.38</v>
      </c>
    </row>
    <row r="17685">
      <c r="B17685" s="161" t="n">
        <v>35937</v>
      </c>
      <c r="C17685" s="162" t="n">
        <v>1110.47</v>
      </c>
      <c r="D17685" s="162" t="n">
        <v>0.105802</v>
      </c>
      <c r="E17685" s="162" t="n">
        <v>18.99</v>
      </c>
    </row>
    <row r="17686">
      <c r="B17686" s="161" t="n">
        <v>35941</v>
      </c>
      <c r="C17686" s="162" t="n">
        <v>1094.02</v>
      </c>
      <c r="D17686" s="162" t="n">
        <v>0.09016299999999999</v>
      </c>
      <c r="E17686" s="162" t="n">
        <v>22.07</v>
      </c>
    </row>
    <row r="17687">
      <c r="B17687" s="161" t="n">
        <v>35942</v>
      </c>
      <c r="C17687" s="162" t="n">
        <v>1092.23</v>
      </c>
      <c r="D17687" s="162" t="n">
        <v>0.087732</v>
      </c>
      <c r="E17687" s="162" t="n">
        <v>22.59</v>
      </c>
    </row>
    <row r="17688">
      <c r="B17688" s="161" t="n">
        <v>35943</v>
      </c>
      <c r="C17688" s="162" t="n">
        <v>1097.6</v>
      </c>
      <c r="D17688" s="162" t="n">
        <v>0.091835</v>
      </c>
      <c r="E17688" s="162" t="n">
        <v>20.74</v>
      </c>
    </row>
    <row r="17689">
      <c r="B17689" s="161" t="n">
        <v>35944</v>
      </c>
      <c r="C17689" s="162" t="n">
        <v>1090.82</v>
      </c>
      <c r="D17689" s="162" t="n">
        <v>0.084818</v>
      </c>
      <c r="E17689" s="162" t="n">
        <v>21.32</v>
      </c>
    </row>
    <row r="17690">
      <c r="B17690" s="161" t="n">
        <v>35947</v>
      </c>
      <c r="C17690" s="162" t="n">
        <v>1090.98</v>
      </c>
      <c r="D17690" s="162" t="n">
        <v>0.084122</v>
      </c>
      <c r="E17690" s="162" t="n">
        <v>22.83</v>
      </c>
    </row>
    <row r="17691">
      <c r="B17691" s="161" t="n">
        <v>35948</v>
      </c>
      <c r="C17691" s="162" t="n">
        <v>1093.22</v>
      </c>
      <c r="D17691" s="162" t="n">
        <v>0.08533399999999999</v>
      </c>
      <c r="E17691" s="162" t="n">
        <v>22</v>
      </c>
    </row>
    <row r="17692">
      <c r="B17692" s="161" t="n">
        <v>35949</v>
      </c>
      <c r="C17692" s="162" t="n">
        <v>1082.73</v>
      </c>
      <c r="D17692" s="162" t="n">
        <v>0.07478600000000001</v>
      </c>
      <c r="E17692" s="162" t="n">
        <v>22.85</v>
      </c>
    </row>
    <row r="17693">
      <c r="B17693" s="161" t="n">
        <v>35950</v>
      </c>
      <c r="C17693" s="162" t="n">
        <v>1094.83</v>
      </c>
      <c r="D17693" s="162" t="n">
        <v>0.084993</v>
      </c>
      <c r="E17693" s="162" t="n">
        <v>21.22</v>
      </c>
    </row>
    <row r="17694">
      <c r="B17694" s="161" t="n">
        <v>35951</v>
      </c>
      <c r="C17694" s="162" t="n">
        <v>1113.86</v>
      </c>
      <c r="D17694" s="162" t="n">
        <v>0.101292</v>
      </c>
      <c r="E17694" s="162" t="n">
        <v>19.78</v>
      </c>
    </row>
    <row r="17695">
      <c r="B17695" s="161" t="n">
        <v>35954</v>
      </c>
      <c r="C17695" s="162" t="n">
        <v>1115.72</v>
      </c>
      <c r="D17695" s="162" t="n">
        <v>0.102084</v>
      </c>
      <c r="E17695" s="162" t="n">
        <v>20.58</v>
      </c>
    </row>
    <row r="17696">
      <c r="B17696" s="161" t="n">
        <v>35955</v>
      </c>
      <c r="C17696" s="162" t="n">
        <v>1118.41</v>
      </c>
      <c r="D17696" s="162" t="n">
        <v>0.103533</v>
      </c>
      <c r="E17696" s="162" t="n">
        <v>20.52</v>
      </c>
    </row>
    <row r="17697">
      <c r="B17697" s="161" t="n">
        <v>35956</v>
      </c>
      <c r="C17697" s="162" t="n">
        <v>1112.28</v>
      </c>
      <c r="D17697" s="162" t="n">
        <v>0.09710199999999999</v>
      </c>
      <c r="E17697" s="162" t="n">
        <v>21.48</v>
      </c>
    </row>
    <row r="17698">
      <c r="B17698" s="161" t="n">
        <v>35957</v>
      </c>
      <c r="C17698" s="162" t="n">
        <v>1094.58</v>
      </c>
      <c r="D17698" s="162" t="n">
        <v>0.080197</v>
      </c>
      <c r="E17698" s="162" t="n">
        <v>23.57</v>
      </c>
    </row>
    <row r="17699">
      <c r="B17699" s="161" t="n">
        <v>35958</v>
      </c>
      <c r="C17699" s="162" t="n">
        <v>1098.84</v>
      </c>
      <c r="D17699" s="162" t="n">
        <v>0.083162</v>
      </c>
      <c r="E17699" s="162" t="n">
        <v>22.78</v>
      </c>
    </row>
    <row r="17700">
      <c r="B17700" s="161" t="n">
        <v>35961</v>
      </c>
      <c r="C17700" s="162" t="n">
        <v>1077.01</v>
      </c>
      <c r="D17700" s="162" t="n">
        <v>0.062288</v>
      </c>
      <c r="E17700" s="162" t="n">
        <v>25.94</v>
      </c>
    </row>
    <row r="17701">
      <c r="B17701" s="161" t="n">
        <v>35962</v>
      </c>
      <c r="C17701" s="162" t="n">
        <v>1087.59</v>
      </c>
      <c r="D17701" s="162" t="n">
        <v>0.071156</v>
      </c>
      <c r="E17701" s="162" t="n">
        <v>24.8</v>
      </c>
    </row>
    <row r="17702">
      <c r="B17702" s="161" t="n">
        <v>35963</v>
      </c>
      <c r="C17702" s="162" t="n">
        <v>1107.11</v>
      </c>
      <c r="D17702" s="162" t="n">
        <v>0.08792</v>
      </c>
      <c r="E17702" s="162" t="n">
        <v>22.89</v>
      </c>
    </row>
    <row r="17703">
      <c r="B17703" s="161" t="n">
        <v>35964</v>
      </c>
      <c r="C17703" s="162" t="n">
        <v>1106.37</v>
      </c>
      <c r="D17703" s="162" t="n">
        <v>0.08637</v>
      </c>
      <c r="E17703" s="162" t="n">
        <v>22.4</v>
      </c>
    </row>
    <row r="17704">
      <c r="B17704" s="161" t="n">
        <v>35965</v>
      </c>
      <c r="C17704" s="162" t="n">
        <v>1100.65</v>
      </c>
      <c r="D17704" s="162" t="n">
        <v>0.080336</v>
      </c>
      <c r="E17704" s="162" t="n">
        <v>21.92</v>
      </c>
    </row>
    <row r="17705">
      <c r="B17705" s="161" t="n">
        <v>35968</v>
      </c>
      <c r="C17705" s="162" t="n">
        <v>1103.21</v>
      </c>
      <c r="D17705" s="162" t="n">
        <v>0.08181099999999999</v>
      </c>
      <c r="E17705" s="162" t="n">
        <v>21.94</v>
      </c>
    </row>
    <row r="17706">
      <c r="B17706" s="161" t="n">
        <v>35969</v>
      </c>
      <c r="C17706" s="162" t="n">
        <v>1119.49</v>
      </c>
      <c r="D17706" s="162" t="n">
        <v>0.095524</v>
      </c>
      <c r="E17706" s="162" t="n">
        <v>20.17</v>
      </c>
    </row>
    <row r="17707">
      <c r="B17707" s="161" t="n">
        <v>35970</v>
      </c>
      <c r="C17707" s="162" t="n">
        <v>1132.88</v>
      </c>
      <c r="D17707" s="162" t="n">
        <v>0.106423</v>
      </c>
      <c r="E17707" s="162" t="n">
        <v>20.02</v>
      </c>
    </row>
    <row r="17708">
      <c r="B17708" s="161" t="n">
        <v>35971</v>
      </c>
      <c r="C17708" s="162" t="n">
        <v>1129.28</v>
      </c>
      <c r="D17708" s="162" t="n">
        <v>0.10228</v>
      </c>
      <c r="E17708" s="162" t="n">
        <v>20.25</v>
      </c>
    </row>
    <row r="17709">
      <c r="B17709" s="161" t="n">
        <v>35972</v>
      </c>
      <c r="C17709" s="162" t="n">
        <v>1133.2</v>
      </c>
      <c r="D17709" s="162" t="n">
        <v>0.104696</v>
      </c>
      <c r="E17709" s="162" t="n">
        <v>19.36</v>
      </c>
    </row>
    <row r="17710">
      <c r="B17710" s="161" t="n">
        <v>35975</v>
      </c>
      <c r="C17710" s="162" t="n">
        <v>1138.49</v>
      </c>
      <c r="D17710" s="162" t="n">
        <v>0.108247</v>
      </c>
      <c r="E17710" s="162" t="n">
        <v>19.57</v>
      </c>
    </row>
    <row r="17711">
      <c r="B17711" s="161" t="n">
        <v>35976</v>
      </c>
      <c r="C17711" s="162" t="n">
        <v>1133.84</v>
      </c>
      <c r="D17711" s="162" t="n">
        <v>0.103127</v>
      </c>
      <c r="E17711" s="162" t="n">
        <v>19.71</v>
      </c>
    </row>
    <row r="17712">
      <c r="B17712" s="161" t="n">
        <v>35977</v>
      </c>
      <c r="C17712" s="162" t="n">
        <v>1148.56</v>
      </c>
      <c r="D17712" s="162" t="n">
        <v>0.114908</v>
      </c>
      <c r="E17712" s="162" t="n">
        <v>18</v>
      </c>
    </row>
    <row r="17713">
      <c r="B17713" s="161" t="n">
        <v>35978</v>
      </c>
      <c r="C17713" s="162" t="n">
        <v>1146.42</v>
      </c>
      <c r="D17713" s="162" t="n">
        <v>0.112063</v>
      </c>
      <c r="E17713" s="162" t="n">
        <v>17.67</v>
      </c>
    </row>
    <row r="17714">
      <c r="B17714" s="161" t="n">
        <v>35982</v>
      </c>
      <c r="C17714" s="162" t="n">
        <v>1157.33</v>
      </c>
      <c r="D17714" s="162" t="n">
        <v>0.12049</v>
      </c>
      <c r="E17714" s="162" t="n">
        <v>18.63</v>
      </c>
    </row>
    <row r="17715">
      <c r="B17715" s="161" t="n">
        <v>35983</v>
      </c>
      <c r="C17715" s="162" t="n">
        <v>1154.66</v>
      </c>
      <c r="D17715" s="162" t="n">
        <v>0.11717</v>
      </c>
      <c r="E17715" s="162" t="n">
        <v>18.62</v>
      </c>
    </row>
    <row r="17716">
      <c r="B17716" s="161" t="n">
        <v>35984</v>
      </c>
      <c r="C17716" s="162" t="n">
        <v>1166.38</v>
      </c>
      <c r="D17716" s="162" t="n">
        <v>0.126218</v>
      </c>
      <c r="E17716" s="162" t="n">
        <v>17.82</v>
      </c>
    </row>
    <row r="17717">
      <c r="B17717" s="161" t="n">
        <v>35985</v>
      </c>
      <c r="C17717" s="162" t="n">
        <v>1158.56</v>
      </c>
      <c r="D17717" s="162" t="n">
        <v>0.118504</v>
      </c>
      <c r="E17717" s="162" t="n">
        <v>18.16</v>
      </c>
    </row>
    <row r="17718">
      <c r="B17718" s="161" t="n">
        <v>35986</v>
      </c>
      <c r="C17718" s="162" t="n">
        <v>1164.33</v>
      </c>
      <c r="D17718" s="162" t="n">
        <v>0.12244</v>
      </c>
      <c r="E17718" s="162" t="n">
        <v>17.92</v>
      </c>
    </row>
    <row r="17719">
      <c r="B17719" s="161" t="n">
        <v>35989</v>
      </c>
      <c r="C17719" s="162" t="n">
        <v>1165.19</v>
      </c>
      <c r="D17719" s="162" t="n">
        <v>0.122108</v>
      </c>
      <c r="E17719" s="162" t="n">
        <v>18.26</v>
      </c>
    </row>
    <row r="17720">
      <c r="B17720" s="161" t="n">
        <v>35990</v>
      </c>
      <c r="C17720" s="162" t="n">
        <v>1177.58</v>
      </c>
      <c r="D17720" s="162" t="n">
        <v>0.131524</v>
      </c>
      <c r="E17720" s="162" t="n">
        <v>17.88</v>
      </c>
    </row>
    <row r="17721">
      <c r="B17721" s="161" t="n">
        <v>35991</v>
      </c>
      <c r="C17721" s="162" t="n">
        <v>1174.81</v>
      </c>
      <c r="D17721" s="162" t="n">
        <v>0.128058</v>
      </c>
      <c r="E17721" s="162" t="n">
        <v>17.89</v>
      </c>
    </row>
    <row r="17722">
      <c r="B17722" s="161" t="n">
        <v>35992</v>
      </c>
      <c r="C17722" s="162" t="n">
        <v>1183.99</v>
      </c>
      <c r="D17722" s="162" t="n">
        <v>0.134726</v>
      </c>
      <c r="E17722" s="162" t="n">
        <v>16.97</v>
      </c>
    </row>
    <row r="17723">
      <c r="B17723" s="161" t="n">
        <v>35993</v>
      </c>
      <c r="C17723" s="162" t="n">
        <v>1186.75</v>
      </c>
      <c r="D17723" s="162" t="n">
        <v>0.135898</v>
      </c>
      <c r="E17723" s="162" t="n">
        <v>16.23</v>
      </c>
    </row>
    <row r="17724">
      <c r="B17724" s="161" t="n">
        <v>35996</v>
      </c>
      <c r="C17724" s="162" t="n">
        <v>1184.1</v>
      </c>
      <c r="D17724" s="162" t="n">
        <v>0.13256</v>
      </c>
      <c r="E17724" s="162" t="n">
        <v>17.34</v>
      </c>
    </row>
    <row r="17725">
      <c r="B17725" s="161" t="n">
        <v>35997</v>
      </c>
      <c r="C17725" s="162" t="n">
        <v>1165.07</v>
      </c>
      <c r="D17725" s="162" t="n">
        <v>0.115372</v>
      </c>
      <c r="E17725" s="162" t="n">
        <v>20.1</v>
      </c>
    </row>
    <row r="17726">
      <c r="B17726" s="161" t="n">
        <v>35998</v>
      </c>
      <c r="C17726" s="162" t="n">
        <v>1164.08</v>
      </c>
      <c r="D17726" s="162" t="n">
        <v>0.113563</v>
      </c>
      <c r="E17726" s="162" t="n">
        <v>20.32</v>
      </c>
    </row>
    <row r="17727">
      <c r="B17727" s="161" t="n">
        <v>35999</v>
      </c>
      <c r="C17727" s="162" t="n">
        <v>1139.75</v>
      </c>
      <c r="D17727" s="162" t="n">
        <v>0.091638</v>
      </c>
      <c r="E17727" s="162" t="n">
        <v>23.01</v>
      </c>
    </row>
    <row r="17728">
      <c r="B17728" s="161" t="n">
        <v>36000</v>
      </c>
      <c r="C17728" s="162" t="n">
        <v>1140.8</v>
      </c>
      <c r="D17728" s="162" t="n">
        <v>0.09180099999999999</v>
      </c>
      <c r="E17728" s="162" t="n">
        <v>23.01</v>
      </c>
    </row>
    <row r="17729">
      <c r="B17729" s="161" t="n">
        <v>36003</v>
      </c>
      <c r="C17729" s="162" t="n">
        <v>1147.27</v>
      </c>
      <c r="D17729" s="162" t="n">
        <v>0.096623</v>
      </c>
      <c r="E17729" s="162" t="n">
        <v>23.13</v>
      </c>
    </row>
    <row r="17730">
      <c r="B17730" s="161" t="n">
        <v>36004</v>
      </c>
      <c r="C17730" s="162" t="n">
        <v>1130.24</v>
      </c>
      <c r="D17730" s="162" t="n">
        <v>0.080902</v>
      </c>
      <c r="E17730" s="162" t="n">
        <v>25.25</v>
      </c>
    </row>
    <row r="17731">
      <c r="B17731" s="161" t="n">
        <v>36005</v>
      </c>
      <c r="C17731" s="162" t="n">
        <v>1125.21</v>
      </c>
      <c r="D17731" s="162" t="n">
        <v>0.075683</v>
      </c>
      <c r="E17731" s="162" t="n">
        <v>24.79</v>
      </c>
    </row>
    <row r="17732">
      <c r="B17732" s="161" t="n">
        <v>36006</v>
      </c>
      <c r="C17732" s="162" t="n">
        <v>1142.95</v>
      </c>
      <c r="D17732" s="162" t="n">
        <v>0.090488</v>
      </c>
      <c r="E17732" s="162" t="n">
        <v>22.66</v>
      </c>
    </row>
    <row r="17733">
      <c r="B17733" s="161" t="n">
        <v>36007</v>
      </c>
      <c r="C17733" s="162" t="n">
        <v>1120.67</v>
      </c>
      <c r="D17733" s="162" t="n">
        <v>0.07008300000000001</v>
      </c>
      <c r="E17733" s="162" t="n">
        <v>24.8</v>
      </c>
    </row>
    <row r="17734">
      <c r="B17734" s="161" t="n">
        <v>36010</v>
      </c>
      <c r="C17734" s="162" t="n">
        <v>1112.44</v>
      </c>
      <c r="D17734" s="162" t="n">
        <v>0.06201</v>
      </c>
      <c r="E17734" s="162" t="n">
        <v>25.98</v>
      </c>
    </row>
    <row r="17735">
      <c r="B17735" s="161" t="n">
        <v>36011</v>
      </c>
      <c r="C17735" s="162" t="n">
        <v>1072.12</v>
      </c>
      <c r="D17735" s="162" t="n">
        <v>0.024533</v>
      </c>
      <c r="E17735" s="162" t="n">
        <v>31.06</v>
      </c>
    </row>
    <row r="17736">
      <c r="B17736" s="161" t="n">
        <v>36012</v>
      </c>
      <c r="C17736" s="162" t="n">
        <v>1081.43</v>
      </c>
      <c r="D17736" s="162" t="n">
        <v>0.032524</v>
      </c>
      <c r="E17736" s="162" t="n">
        <v>29.83</v>
      </c>
    </row>
    <row r="17737">
      <c r="B17737" s="161" t="n">
        <v>36013</v>
      </c>
      <c r="C17737" s="162" t="n">
        <v>1089.63</v>
      </c>
      <c r="D17737" s="162" t="n">
        <v>0.039438</v>
      </c>
      <c r="E17737" s="162" t="n">
        <v>28.2</v>
      </c>
    </row>
    <row r="17738">
      <c r="B17738" s="161" t="n">
        <v>36014</v>
      </c>
      <c r="C17738" s="162" t="n">
        <v>1089.45</v>
      </c>
      <c r="D17738" s="162" t="n">
        <v>0.038713</v>
      </c>
      <c r="E17738" s="162" t="n">
        <v>27.02</v>
      </c>
    </row>
    <row r="17739">
      <c r="B17739" s="161" t="n">
        <v>36017</v>
      </c>
      <c r="C17739" s="162" t="n">
        <v>1083.14</v>
      </c>
      <c r="D17739" s="162" t="n">
        <v>0.032358</v>
      </c>
      <c r="E17739" s="162" t="n">
        <v>28.75</v>
      </c>
    </row>
    <row r="17740">
      <c r="B17740" s="161" t="n">
        <v>36018</v>
      </c>
      <c r="C17740" s="162" t="n">
        <v>1068.98</v>
      </c>
      <c r="D17740" s="162" t="n">
        <v>0.018635</v>
      </c>
      <c r="E17740" s="162" t="n">
        <v>31.91</v>
      </c>
    </row>
    <row r="17741">
      <c r="B17741" s="161" t="n">
        <v>36019</v>
      </c>
      <c r="C17741" s="162" t="n">
        <v>1084.22</v>
      </c>
      <c r="D17741" s="162" t="n">
        <v>0.032111</v>
      </c>
      <c r="E17741" s="162" t="n">
        <v>28.55</v>
      </c>
    </row>
    <row r="17742">
      <c r="B17742" s="161" t="n">
        <v>36020</v>
      </c>
      <c r="C17742" s="162" t="n">
        <v>1074.91</v>
      </c>
      <c r="D17742" s="162" t="n">
        <v>0.022545</v>
      </c>
      <c r="E17742" s="162" t="n">
        <v>29.92</v>
      </c>
    </row>
    <row r="17743">
      <c r="B17743" s="161" t="n">
        <v>36021</v>
      </c>
      <c r="C17743" s="162" t="n">
        <v>1062.75</v>
      </c>
      <c r="D17743" s="162" t="n">
        <v>0.010498</v>
      </c>
      <c r="E17743" s="162" t="n">
        <v>34.34</v>
      </c>
    </row>
    <row r="17744">
      <c r="B17744" s="161" t="n">
        <v>36024</v>
      </c>
      <c r="C17744" s="162" t="n">
        <v>1083.67</v>
      </c>
      <c r="D17744" s="162" t="n">
        <v>0.02921</v>
      </c>
      <c r="E17744" s="162" t="n">
        <v>31.86</v>
      </c>
    </row>
    <row r="17745">
      <c r="B17745" s="161" t="n">
        <v>36025</v>
      </c>
      <c r="C17745" s="162" t="n">
        <v>1101.2</v>
      </c>
      <c r="D17745" s="162" t="n">
        <v>0.044319</v>
      </c>
      <c r="E17745" s="162" t="n">
        <v>28.4</v>
      </c>
    </row>
    <row r="17746">
      <c r="B17746" s="161" t="n">
        <v>36026</v>
      </c>
      <c r="C17746" s="162" t="n">
        <v>1098.06</v>
      </c>
      <c r="D17746" s="162" t="n">
        <v>0.040593</v>
      </c>
      <c r="E17746" s="162" t="n">
        <v>28.69</v>
      </c>
    </row>
    <row r="17747">
      <c r="B17747" s="161" t="n">
        <v>36027</v>
      </c>
      <c r="C17747" s="162" t="n">
        <v>1091.6</v>
      </c>
      <c r="D17747" s="162" t="n">
        <v>0.033969</v>
      </c>
      <c r="E17747" s="162" t="n">
        <v>30</v>
      </c>
    </row>
    <row r="17748">
      <c r="B17748" s="161" t="n">
        <v>36028</v>
      </c>
      <c r="C17748" s="162" t="n">
        <v>1081.24</v>
      </c>
      <c r="D17748" s="162" t="n">
        <v>0.023768</v>
      </c>
      <c r="E17748" s="162" t="n">
        <v>33.14</v>
      </c>
    </row>
    <row r="17749">
      <c r="B17749" s="161" t="n">
        <v>36031</v>
      </c>
      <c r="C17749" s="162" t="n">
        <v>1088.14</v>
      </c>
      <c r="D17749" s="162" t="n">
        <v>0.029441</v>
      </c>
      <c r="E17749" s="162" t="n">
        <v>31.8</v>
      </c>
    </row>
    <row r="17750">
      <c r="B17750" s="161" t="n">
        <v>36032</v>
      </c>
      <c r="C17750" s="162" t="n">
        <v>1092.85</v>
      </c>
      <c r="D17750" s="162" t="n">
        <v>0.033028</v>
      </c>
      <c r="E17750" s="162" t="n">
        <v>30.33</v>
      </c>
    </row>
    <row r="17751">
      <c r="B17751" s="161" t="n">
        <v>36033</v>
      </c>
      <c r="C17751" s="162" t="n">
        <v>1084.19</v>
      </c>
      <c r="D17751" s="162" t="n">
        <v>0.024331</v>
      </c>
      <c r="E17751" s="162" t="n">
        <v>31.14</v>
      </c>
    </row>
    <row r="17752">
      <c r="B17752" s="161" t="n">
        <v>36034</v>
      </c>
      <c r="C17752" s="162" t="n">
        <v>1042.59</v>
      </c>
      <c r="D17752" s="162" t="n">
        <v>-0.015368</v>
      </c>
      <c r="E17752" s="162" t="n">
        <v>38.55</v>
      </c>
    </row>
    <row r="17753">
      <c r="B17753" s="161" t="n">
        <v>36035</v>
      </c>
      <c r="C17753" s="162" t="n">
        <v>1027.14</v>
      </c>
      <c r="D17753" s="162" t="n">
        <v>-0.030786</v>
      </c>
      <c r="E17753" s="162" t="n">
        <v>39.6</v>
      </c>
    </row>
    <row r="17754">
      <c r="B17754" s="161" t="n">
        <v>36038</v>
      </c>
      <c r="C17754" s="162" t="n">
        <v>957.28</v>
      </c>
      <c r="D17754" s="162" t="n">
        <v>-0.101465</v>
      </c>
      <c r="E17754" s="162" t="n">
        <v>44.28</v>
      </c>
    </row>
    <row r="17755">
      <c r="B17755" s="161" t="n">
        <v>36039</v>
      </c>
      <c r="C17755" s="162" t="n">
        <v>994.26</v>
      </c>
      <c r="D17755" s="162" t="n">
        <v>-0.063929</v>
      </c>
      <c r="E17755" s="162" t="n">
        <v>36.48</v>
      </c>
    </row>
    <row r="17756">
      <c r="B17756" s="161" t="n">
        <v>36040</v>
      </c>
      <c r="C17756" s="162" t="n">
        <v>990.47</v>
      </c>
      <c r="D17756" s="162" t="n">
        <v>-0.068041</v>
      </c>
      <c r="E17756" s="162" t="n">
        <v>36.76</v>
      </c>
    </row>
    <row r="17757">
      <c r="B17757" s="161" t="n">
        <v>36041</v>
      </c>
      <c r="C17757" s="162" t="n">
        <v>982.26</v>
      </c>
      <c r="D17757" s="162" t="n">
        <v>-0.076534</v>
      </c>
      <c r="E17757" s="162" t="n">
        <v>41.43</v>
      </c>
    </row>
    <row r="17758">
      <c r="B17758" s="161" t="n">
        <v>36042</v>
      </c>
      <c r="C17758" s="162" t="n">
        <v>973.89</v>
      </c>
      <c r="D17758" s="162" t="n">
        <v>-0.08526</v>
      </c>
      <c r="E17758" s="162" t="n">
        <v>43.31</v>
      </c>
    </row>
    <row r="17759">
      <c r="B17759" s="161" t="n">
        <v>36046</v>
      </c>
      <c r="C17759" s="162" t="n">
        <v>1023.46</v>
      </c>
      <c r="D17759" s="162" t="n">
        <v>-0.035986</v>
      </c>
      <c r="E17759" s="162" t="n">
        <v>37.9</v>
      </c>
    </row>
    <row r="17760">
      <c r="B17760" s="161" t="n">
        <v>36047</v>
      </c>
      <c r="C17760" s="162" t="n">
        <v>1006.2</v>
      </c>
      <c r="D17760" s="162" t="n">
        <v>-0.053217</v>
      </c>
      <c r="E17760" s="162" t="n">
        <v>39.66</v>
      </c>
    </row>
    <row r="17761">
      <c r="B17761" s="161" t="n">
        <v>36048</v>
      </c>
      <c r="C17761" s="162" t="n">
        <v>980.1900000000001</v>
      </c>
      <c r="D17761" s="162" t="n">
        <v>-0.079487</v>
      </c>
      <c r="E17761" s="162" t="n">
        <v>45.29</v>
      </c>
    </row>
    <row r="17762">
      <c r="B17762" s="161" t="n">
        <v>36049</v>
      </c>
      <c r="C17762" s="162" t="n">
        <v>1009.06</v>
      </c>
      <c r="D17762" s="162" t="n">
        <v>-0.050753</v>
      </c>
      <c r="E17762" s="162" t="n">
        <v>43.74</v>
      </c>
    </row>
    <row r="17763">
      <c r="B17763" s="161" t="n">
        <v>36052</v>
      </c>
      <c r="C17763" s="162" t="n">
        <v>1029.72</v>
      </c>
      <c r="D17763" s="162" t="n">
        <v>-0.030857</v>
      </c>
      <c r="E17763" s="162" t="n">
        <v>38.57</v>
      </c>
    </row>
    <row r="17764">
      <c r="B17764" s="161" t="n">
        <v>36053</v>
      </c>
      <c r="C17764" s="162" t="n">
        <v>1037.68</v>
      </c>
      <c r="D17764" s="162" t="n">
        <v>-0.023561</v>
      </c>
      <c r="E17764" s="162" t="n">
        <v>36.58</v>
      </c>
    </row>
    <row r="17765">
      <c r="B17765" s="161" t="n">
        <v>36054</v>
      </c>
      <c r="C17765" s="162" t="n">
        <v>1045.48</v>
      </c>
      <c r="D17765" s="162" t="n">
        <v>-0.016496</v>
      </c>
      <c r="E17765" s="162" t="n">
        <v>35.94</v>
      </c>
    </row>
    <row r="17766">
      <c r="B17766" s="161" t="n">
        <v>36055</v>
      </c>
      <c r="C17766" s="162" t="n">
        <v>1018.87</v>
      </c>
      <c r="D17766" s="162" t="n">
        <v>-0.042486</v>
      </c>
      <c r="E17766" s="162" t="n">
        <v>39.23</v>
      </c>
    </row>
    <row r="17767">
      <c r="B17767" s="161" t="n">
        <v>36056</v>
      </c>
      <c r="C17767" s="162" t="n">
        <v>1020.09</v>
      </c>
      <c r="D17767" s="162" t="n">
        <v>-0.041517</v>
      </c>
      <c r="E17767" s="162" t="n">
        <v>38.63</v>
      </c>
    </row>
    <row r="17768">
      <c r="B17768" s="161" t="n">
        <v>36059</v>
      </c>
      <c r="C17768" s="162" t="n">
        <v>1023.89</v>
      </c>
      <c r="D17768" s="162" t="n">
        <v>-0.03802</v>
      </c>
      <c r="E17768" s="162" t="n">
        <v>38.58</v>
      </c>
    </row>
    <row r="17769">
      <c r="B17769" s="161" t="n">
        <v>36060</v>
      </c>
      <c r="C17769" s="162" t="n">
        <v>1029.63</v>
      </c>
      <c r="D17769" s="162" t="n">
        <v>-0.032695</v>
      </c>
      <c r="E17769" s="162" t="n">
        <v>36.62</v>
      </c>
    </row>
    <row r="17770">
      <c r="B17770" s="161" t="n">
        <v>36061</v>
      </c>
      <c r="C17770" s="162" t="n">
        <v>1066.09</v>
      </c>
      <c r="D17770" s="162" t="n">
        <v>0.001716</v>
      </c>
      <c r="E17770" s="162" t="n">
        <v>32.47</v>
      </c>
    </row>
    <row r="17771">
      <c r="B17771" s="161" t="n">
        <v>36062</v>
      </c>
      <c r="C17771" s="162" t="n">
        <v>1042.72</v>
      </c>
      <c r="D17771" s="162" t="n">
        <v>-0.020732</v>
      </c>
      <c r="E17771" s="162" t="n">
        <v>34.66</v>
      </c>
    </row>
    <row r="17772">
      <c r="B17772" s="161" t="n">
        <v>36063</v>
      </c>
      <c r="C17772" s="162" t="n">
        <v>1044.75</v>
      </c>
      <c r="D17772" s="162" t="n">
        <v>-0.019111</v>
      </c>
      <c r="E17772" s="162" t="n">
        <v>34.55</v>
      </c>
    </row>
    <row r="17773">
      <c r="B17773" s="161" t="n">
        <v>36066</v>
      </c>
      <c r="C17773" s="162" t="n">
        <v>1048.69</v>
      </c>
      <c r="D17773" s="162" t="n">
        <v>-0.015717</v>
      </c>
      <c r="E17773" s="162" t="n">
        <v>34.87</v>
      </c>
    </row>
    <row r="17774">
      <c r="B17774" s="161" t="n">
        <v>36067</v>
      </c>
      <c r="C17774" s="162" t="n">
        <v>1049.02</v>
      </c>
      <c r="D17774" s="162" t="n">
        <v>-0.015844</v>
      </c>
      <c r="E17774" s="162" t="n">
        <v>36.08</v>
      </c>
    </row>
    <row r="17775">
      <c r="B17775" s="161" t="n">
        <v>36068</v>
      </c>
      <c r="C17775" s="162" t="n">
        <v>1017.01</v>
      </c>
      <c r="D17775" s="162" t="n">
        <v>-0.047132</v>
      </c>
      <c r="E17775" s="162" t="n">
        <v>40.95</v>
      </c>
    </row>
    <row r="17776">
      <c r="B17776" s="161" t="n">
        <v>36069</v>
      </c>
      <c r="C17776" s="162" t="n">
        <v>986.39</v>
      </c>
      <c r="D17776" s="162" t="n">
        <v>-0.07781</v>
      </c>
      <c r="E17776" s="162" t="n">
        <v>43.48</v>
      </c>
    </row>
    <row r="17777">
      <c r="B17777" s="161" t="n">
        <v>36070</v>
      </c>
      <c r="C17777" s="162" t="n">
        <v>1002.6</v>
      </c>
      <c r="D17777" s="162" t="n">
        <v>-0.061672</v>
      </c>
      <c r="E17777" s="162" t="n">
        <v>40.47</v>
      </c>
    </row>
    <row r="17778">
      <c r="B17778" s="161" t="n">
        <v>36073</v>
      </c>
      <c r="C17778" s="162" t="n">
        <v>988.5599999999999</v>
      </c>
      <c r="D17778" s="162" t="n">
        <v>-0.07588300000000001</v>
      </c>
      <c r="E17778" s="162" t="n">
        <v>42.81</v>
      </c>
    </row>
    <row r="17779">
      <c r="B17779" s="161" t="n">
        <v>36074</v>
      </c>
      <c r="C17779" s="162" t="n">
        <v>984.59</v>
      </c>
      <c r="D17779" s="162" t="n">
        <v>-0.080044</v>
      </c>
      <c r="E17779" s="162" t="n">
        <v>41.2</v>
      </c>
    </row>
    <row r="17780">
      <c r="B17780" s="161" t="n">
        <v>36075</v>
      </c>
      <c r="C17780" s="162" t="n">
        <v>970.6799999999999</v>
      </c>
      <c r="D17780" s="162" t="n">
        <v>-0.094385</v>
      </c>
      <c r="E17780" s="162" t="n">
        <v>43.51</v>
      </c>
    </row>
    <row r="17781">
      <c r="B17781" s="161" t="n">
        <v>36076</v>
      </c>
      <c r="C17781" s="162" t="n">
        <v>959.4400000000001</v>
      </c>
      <c r="D17781" s="162" t="n">
        <v>-0.106059</v>
      </c>
      <c r="E17781" s="162" t="n">
        <v>45.74</v>
      </c>
    </row>
    <row r="17782">
      <c r="B17782" s="161" t="n">
        <v>36077</v>
      </c>
      <c r="C17782" s="162" t="n">
        <v>984.39</v>
      </c>
      <c r="D17782" s="162" t="n">
        <v>-0.080598</v>
      </c>
      <c r="E17782" s="162" t="n">
        <v>42.2</v>
      </c>
    </row>
    <row r="17783">
      <c r="B17783" s="161" t="n">
        <v>36080</v>
      </c>
      <c r="C17783" s="162" t="n">
        <v>997.71</v>
      </c>
      <c r="D17783" s="162" t="n">
        <v>-0.067463</v>
      </c>
      <c r="E17783" s="162" t="n">
        <v>40.07</v>
      </c>
    </row>
    <row r="17784">
      <c r="B17784" s="161" t="n">
        <v>36081</v>
      </c>
      <c r="C17784" s="162" t="n">
        <v>994.8</v>
      </c>
      <c r="D17784" s="162" t="n">
        <v>-0.070657</v>
      </c>
      <c r="E17784" s="162" t="n">
        <v>40.23</v>
      </c>
    </row>
    <row r="17785">
      <c r="B17785" s="161" t="n">
        <v>36082</v>
      </c>
      <c r="C17785" s="162" t="n">
        <v>1005.53</v>
      </c>
      <c r="D17785" s="162" t="n">
        <v>-0.060173</v>
      </c>
      <c r="E17785" s="162" t="n">
        <v>38.96</v>
      </c>
    </row>
    <row r="17786">
      <c r="B17786" s="161" t="n">
        <v>36083</v>
      </c>
      <c r="C17786" s="162" t="n">
        <v>1047.49</v>
      </c>
      <c r="D17786" s="162" t="n">
        <v>-0.019649</v>
      </c>
      <c r="E17786" s="162" t="n">
        <v>33.34</v>
      </c>
    </row>
    <row r="17787">
      <c r="B17787" s="161" t="n">
        <v>36084</v>
      </c>
      <c r="C17787" s="162" t="n">
        <v>1056.42</v>
      </c>
      <c r="D17787" s="162" t="n">
        <v>-0.011563</v>
      </c>
      <c r="E17787" s="162" t="n">
        <v>34.82</v>
      </c>
    </row>
    <row r="17788">
      <c r="B17788" s="161" t="n">
        <v>36087</v>
      </c>
      <c r="C17788" s="162" t="n">
        <v>1062.39</v>
      </c>
      <c r="D17788" s="162" t="n">
        <v>-0.006336</v>
      </c>
      <c r="E17788" s="162" t="n">
        <v>33.13</v>
      </c>
    </row>
    <row r="17789">
      <c r="B17789" s="161" t="n">
        <v>36088</v>
      </c>
      <c r="C17789" s="162" t="n">
        <v>1063.93</v>
      </c>
      <c r="D17789" s="162" t="n">
        <v>-0.005294</v>
      </c>
      <c r="E17789" s="162" t="n">
        <v>33.11</v>
      </c>
    </row>
    <row r="17790">
      <c r="B17790" s="161" t="n">
        <v>36089</v>
      </c>
      <c r="C17790" s="162" t="n">
        <v>1069.92</v>
      </c>
      <c r="D17790" s="162" t="n">
        <v>-0.000163</v>
      </c>
      <c r="E17790" s="162" t="n">
        <v>33.21</v>
      </c>
    </row>
    <row r="17791">
      <c r="B17791" s="161" t="n">
        <v>36090</v>
      </c>
      <c r="C17791" s="162" t="n">
        <v>1078.48</v>
      </c>
      <c r="D17791" s="162" t="n">
        <v>0.007271</v>
      </c>
      <c r="E17791" s="162" t="n">
        <v>31.53</v>
      </c>
    </row>
    <row r="17792">
      <c r="B17792" s="161" t="n">
        <v>36091</v>
      </c>
      <c r="C17792" s="162" t="n">
        <v>1070.67</v>
      </c>
      <c r="D17792" s="162" t="n">
        <v>-0.000532</v>
      </c>
      <c r="E17792" s="162" t="n">
        <v>32.27</v>
      </c>
    </row>
    <row r="17793">
      <c r="B17793" s="161" t="n">
        <v>36094</v>
      </c>
      <c r="C17793" s="162" t="n">
        <v>1072.32</v>
      </c>
      <c r="D17793" s="162" t="n">
        <v>0.000333</v>
      </c>
      <c r="E17793" s="162" t="n">
        <v>32.38</v>
      </c>
    </row>
    <row r="17794">
      <c r="B17794" s="161" t="n">
        <v>36095</v>
      </c>
      <c r="C17794" s="162" t="n">
        <v>1065.34</v>
      </c>
      <c r="D17794" s="162" t="n">
        <v>-0.006785</v>
      </c>
      <c r="E17794" s="162" t="n">
        <v>32.95</v>
      </c>
    </row>
    <row r="17795">
      <c r="B17795" s="161" t="n">
        <v>36096</v>
      </c>
      <c r="C17795" s="162" t="n">
        <v>1068.09</v>
      </c>
      <c r="D17795" s="162" t="n">
        <v>-0.004748</v>
      </c>
      <c r="E17795" s="162" t="n">
        <v>32.42</v>
      </c>
    </row>
    <row r="17796">
      <c r="B17796" s="161" t="n">
        <v>36097</v>
      </c>
      <c r="C17796" s="162" t="n">
        <v>1085.93</v>
      </c>
      <c r="D17796" s="162" t="n">
        <v>0.011221</v>
      </c>
      <c r="E17796" s="162" t="n">
        <v>29.5</v>
      </c>
    </row>
    <row r="17797">
      <c r="B17797" s="161" t="n">
        <v>36098</v>
      </c>
      <c r="C17797" s="162" t="n">
        <v>1098.67</v>
      </c>
      <c r="D17797" s="162" t="n">
        <v>0.022196</v>
      </c>
      <c r="E17797" s="162" t="n">
        <v>28.05</v>
      </c>
    </row>
    <row r="17798">
      <c r="B17798" s="161" t="n">
        <v>36101</v>
      </c>
      <c r="C17798" s="162" t="n">
        <v>1111.6</v>
      </c>
      <c r="D17798" s="162" t="n">
        <v>0.033198</v>
      </c>
      <c r="E17798" s="162" t="n">
        <v>27.26</v>
      </c>
    </row>
    <row r="17799">
      <c r="B17799" s="161" t="n">
        <v>36102</v>
      </c>
      <c r="C17799" s="162" t="n">
        <v>1110.84</v>
      </c>
      <c r="D17799" s="162" t="n">
        <v>0.031899</v>
      </c>
      <c r="E17799" s="162" t="n">
        <v>27.76</v>
      </c>
    </row>
    <row r="17800">
      <c r="B17800" s="161" t="n">
        <v>36103</v>
      </c>
      <c r="C17800" s="162" t="n">
        <v>1118.67</v>
      </c>
      <c r="D17800" s="162" t="n">
        <v>0.038236</v>
      </c>
      <c r="E17800" s="162" t="n">
        <v>27.37</v>
      </c>
    </row>
    <row r="17801">
      <c r="B17801" s="161" t="n">
        <v>36104</v>
      </c>
      <c r="C17801" s="162" t="n">
        <v>1133.85</v>
      </c>
      <c r="D17801" s="162" t="n">
        <v>0.050922</v>
      </c>
      <c r="E17801" s="162" t="n">
        <v>26.01</v>
      </c>
    </row>
    <row r="17802">
      <c r="B17802" s="161" t="n">
        <v>36105</v>
      </c>
      <c r="C17802" s="162" t="n">
        <v>1141.01</v>
      </c>
      <c r="D17802" s="162" t="n">
        <v>0.056366</v>
      </c>
      <c r="E17802" s="162" t="n">
        <v>25.7</v>
      </c>
    </row>
    <row r="17803">
      <c r="B17803" s="161" t="n">
        <v>36108</v>
      </c>
      <c r="C17803" s="162" t="n">
        <v>1130.2</v>
      </c>
      <c r="D17803" s="162" t="n">
        <v>0.046044</v>
      </c>
      <c r="E17803" s="162" t="n">
        <v>28.09</v>
      </c>
    </row>
    <row r="17804">
      <c r="B17804" s="161" t="n">
        <v>36109</v>
      </c>
      <c r="C17804" s="162" t="n">
        <v>1128.26</v>
      </c>
      <c r="D17804" s="162" t="n">
        <v>0.043589</v>
      </c>
      <c r="E17804" s="162" t="n">
        <v>28.17</v>
      </c>
    </row>
    <row r="17805">
      <c r="B17805" s="161" t="n">
        <v>36110</v>
      </c>
      <c r="C17805" s="162" t="n">
        <v>1120.97</v>
      </c>
      <c r="D17805" s="162" t="n">
        <v>0.036442</v>
      </c>
      <c r="E17805" s="162" t="n">
        <v>28.47</v>
      </c>
    </row>
    <row r="17806">
      <c r="B17806" s="161" t="n">
        <v>36111</v>
      </c>
      <c r="C17806" s="162" t="n">
        <v>1117.69</v>
      </c>
      <c r="D17806" s="162" t="n">
        <v>0.0329</v>
      </c>
      <c r="E17806" s="162" t="n">
        <v>29.28</v>
      </c>
    </row>
    <row r="17807">
      <c r="B17807" s="161" t="n">
        <v>36112</v>
      </c>
      <c r="C17807" s="162" t="n">
        <v>1125.72</v>
      </c>
      <c r="D17807" s="162" t="n">
        <v>0.039387</v>
      </c>
      <c r="E17807" s="162" t="n">
        <v>29.03</v>
      </c>
    </row>
    <row r="17808">
      <c r="B17808" s="161" t="n">
        <v>36115</v>
      </c>
      <c r="C17808" s="162" t="n">
        <v>1135.87</v>
      </c>
      <c r="D17808" s="162" t="n">
        <v>0.047741</v>
      </c>
      <c r="E17808" s="162" t="n">
        <v>28.9</v>
      </c>
    </row>
    <row r="17809">
      <c r="B17809" s="161" t="n">
        <v>36116</v>
      </c>
      <c r="C17809" s="162" t="n">
        <v>1139.32</v>
      </c>
      <c r="D17809" s="162" t="n">
        <v>0.050159</v>
      </c>
      <c r="E17809" s="162" t="n">
        <v>27.95</v>
      </c>
    </row>
    <row r="17810">
      <c r="B17810" s="161" t="n">
        <v>36117</v>
      </c>
      <c r="C17810" s="162" t="n">
        <v>1144.48</v>
      </c>
      <c r="D17810" s="162" t="n">
        <v>0.054043</v>
      </c>
      <c r="E17810" s="162" t="n">
        <v>27.13</v>
      </c>
    </row>
    <row r="17811">
      <c r="B17811" s="161" t="n">
        <v>36118</v>
      </c>
      <c r="C17811" s="162" t="n">
        <v>1152.61</v>
      </c>
      <c r="D17811" s="162" t="n">
        <v>0.060434</v>
      </c>
      <c r="E17811" s="162" t="n">
        <v>25.5</v>
      </c>
    </row>
    <row r="17812">
      <c r="B17812" s="161" t="n">
        <v>36119</v>
      </c>
      <c r="C17812" s="162" t="n">
        <v>1163.55</v>
      </c>
      <c r="D17812" s="162" t="n">
        <v>0.069185</v>
      </c>
      <c r="E17812" s="162" t="n">
        <v>22.47</v>
      </c>
    </row>
    <row r="17813">
      <c r="B17813" s="161" t="n">
        <v>36122</v>
      </c>
      <c r="C17813" s="162" t="n">
        <v>1188.21</v>
      </c>
      <c r="D17813" s="162" t="n">
        <v>0.08934</v>
      </c>
      <c r="E17813" s="162" t="n">
        <v>21.84</v>
      </c>
    </row>
    <row r="17814">
      <c r="B17814" s="161" t="n">
        <v>36123</v>
      </c>
      <c r="C17814" s="162" t="n">
        <v>1182.99</v>
      </c>
      <c r="D17814" s="162" t="n">
        <v>0.08418299999999999</v>
      </c>
      <c r="E17814" s="162" t="n">
        <v>23.28</v>
      </c>
    </row>
    <row r="17815">
      <c r="B17815" s="161" t="n">
        <v>36124</v>
      </c>
      <c r="C17815" s="162" t="n">
        <v>1186.87</v>
      </c>
      <c r="D17815" s="162" t="n">
        <v>0.086691</v>
      </c>
      <c r="E17815" s="162" t="n">
        <v>22.15</v>
      </c>
    </row>
    <row r="17816">
      <c r="B17816" s="161" t="n">
        <v>36126</v>
      </c>
      <c r="C17816" s="162" t="n">
        <v>1192.33</v>
      </c>
      <c r="D17816" s="162" t="n">
        <v>0.09050800000000001</v>
      </c>
      <c r="E17816" s="162" t="n">
        <v>22.09</v>
      </c>
    </row>
    <row r="17817">
      <c r="B17817" s="161" t="n">
        <v>36129</v>
      </c>
      <c r="C17817" s="162" t="n">
        <v>1163.63</v>
      </c>
      <c r="D17817" s="162" t="n">
        <v>0.065485</v>
      </c>
      <c r="E17817" s="162" t="n">
        <v>26.01</v>
      </c>
    </row>
    <row r="17818">
      <c r="B17818" s="161" t="n">
        <v>36130</v>
      </c>
      <c r="C17818" s="162" t="n">
        <v>1175.28</v>
      </c>
      <c r="D17818" s="162" t="n">
        <v>0.07474699999999999</v>
      </c>
      <c r="E17818" s="162" t="n">
        <v>24.97</v>
      </c>
    </row>
    <row r="17819">
      <c r="B17819" s="161" t="n">
        <v>36131</v>
      </c>
      <c r="C17819" s="162" t="n">
        <v>1171.25</v>
      </c>
      <c r="D17819" s="162" t="n">
        <v>0.070674</v>
      </c>
      <c r="E17819" s="162" t="n">
        <v>25.43</v>
      </c>
    </row>
    <row r="17820">
      <c r="B17820" s="161" t="n">
        <v>36132</v>
      </c>
      <c r="C17820" s="162" t="n">
        <v>1150.14</v>
      </c>
      <c r="D17820" s="162" t="n">
        <v>0.051928</v>
      </c>
      <c r="E17820" s="162" t="n">
        <v>28.7</v>
      </c>
    </row>
    <row r="17821">
      <c r="B17821" s="161" t="n">
        <v>36133</v>
      </c>
      <c r="C17821" s="162" t="n">
        <v>1176.74</v>
      </c>
      <c r="D17821" s="162" t="n">
        <v>0.07414</v>
      </c>
      <c r="E17821" s="162" t="n">
        <v>25.31</v>
      </c>
    </row>
    <row r="17822">
      <c r="B17822" s="161" t="n">
        <v>36136</v>
      </c>
      <c r="C17822" s="162" t="n">
        <v>1187.7</v>
      </c>
      <c r="D17822" s="162" t="n">
        <v>0.08272699999999999</v>
      </c>
      <c r="E17822" s="162" t="n">
        <v>24.9</v>
      </c>
    </row>
    <row r="17823">
      <c r="B17823" s="161" t="n">
        <v>36137</v>
      </c>
      <c r="C17823" s="162" t="n">
        <v>1181.38</v>
      </c>
      <c r="D17823" s="162" t="n">
        <v>0.07670200000000001</v>
      </c>
      <c r="E17823" s="162" t="n">
        <v>25.58</v>
      </c>
    </row>
    <row r="17824">
      <c r="B17824" s="161" t="n">
        <v>36138</v>
      </c>
      <c r="C17824" s="162" t="n">
        <v>1183.49</v>
      </c>
      <c r="D17824" s="162" t="n">
        <v>0.077844</v>
      </c>
      <c r="E17824" s="162" t="n">
        <v>25.66</v>
      </c>
    </row>
    <row r="17825">
      <c r="B17825" s="161" t="n">
        <v>36139</v>
      </c>
      <c r="C17825" s="162" t="n">
        <v>1165.02</v>
      </c>
      <c r="D17825" s="162" t="n">
        <v>0.061584</v>
      </c>
      <c r="E17825" s="162" t="n">
        <v>26.81</v>
      </c>
    </row>
    <row r="17826">
      <c r="B17826" s="161" t="n">
        <v>36140</v>
      </c>
      <c r="C17826" s="162" t="n">
        <v>1166.46</v>
      </c>
      <c r="D17826" s="162" t="n">
        <v>0.062284</v>
      </c>
      <c r="E17826" s="162" t="n">
        <v>27.72</v>
      </c>
    </row>
    <row r="17827">
      <c r="B17827" s="161" t="n">
        <v>36143</v>
      </c>
      <c r="C17827" s="162" t="n">
        <v>1141.2</v>
      </c>
      <c r="D17827" s="162" t="n">
        <v>0.039965</v>
      </c>
      <c r="E17827" s="162" t="n">
        <v>31.31</v>
      </c>
    </row>
    <row r="17828">
      <c r="B17828" s="161" t="n">
        <v>36144</v>
      </c>
      <c r="C17828" s="162" t="n">
        <v>1162.83</v>
      </c>
      <c r="D17828" s="162" t="n">
        <v>0.058236</v>
      </c>
      <c r="E17828" s="162" t="n">
        <v>29.42</v>
      </c>
    </row>
    <row r="17829">
      <c r="B17829" s="161" t="n">
        <v>36145</v>
      </c>
      <c r="C17829" s="162" t="n">
        <v>1161.94</v>
      </c>
      <c r="D17829" s="162" t="n">
        <v>0.056948</v>
      </c>
      <c r="E17829" s="162" t="n">
        <v>29.96</v>
      </c>
    </row>
    <row r="17830">
      <c r="B17830" s="161" t="n">
        <v>36146</v>
      </c>
      <c r="C17830" s="162" t="n">
        <v>1179.98</v>
      </c>
      <c r="D17830" s="162" t="n">
        <v>0.07169399999999999</v>
      </c>
      <c r="E17830" s="162" t="n">
        <v>27.96</v>
      </c>
    </row>
    <row r="17831">
      <c r="B17831" s="161" t="n">
        <v>36147</v>
      </c>
      <c r="C17831" s="162" t="n">
        <v>1188.03</v>
      </c>
      <c r="D17831" s="162" t="n">
        <v>0.077891</v>
      </c>
      <c r="E17831" s="162" t="n">
        <v>25.04</v>
      </c>
    </row>
    <row r="17832">
      <c r="B17832" s="161" t="n">
        <v>36150</v>
      </c>
      <c r="C17832" s="162" t="n">
        <v>1202.84</v>
      </c>
      <c r="D17832" s="162" t="n">
        <v>0.089596</v>
      </c>
      <c r="E17832" s="162" t="n">
        <v>23.86</v>
      </c>
    </row>
    <row r="17833">
      <c r="B17833" s="161" t="n">
        <v>36151</v>
      </c>
      <c r="C17833" s="162" t="n">
        <v>1203.57</v>
      </c>
      <c r="D17833" s="162" t="n">
        <v>0.089569</v>
      </c>
      <c r="E17833" s="162" t="n">
        <v>22.78</v>
      </c>
    </row>
    <row r="17834">
      <c r="B17834" s="161" t="n">
        <v>36152</v>
      </c>
      <c r="C17834" s="162" t="n">
        <v>1228.54</v>
      </c>
      <c r="D17834" s="162" t="n">
        <v>0.109376</v>
      </c>
      <c r="E17834" s="162" t="n">
        <v>20.21</v>
      </c>
    </row>
    <row r="17835">
      <c r="B17835" s="161" t="n">
        <v>36153</v>
      </c>
      <c r="C17835" s="162" t="n">
        <v>1226.27</v>
      </c>
      <c r="D17835" s="162" t="n">
        <v>0.106817</v>
      </c>
      <c r="E17835" s="162" t="n">
        <v>21.48</v>
      </c>
    </row>
    <row r="17836">
      <c r="B17836" s="161" t="n">
        <v>36157</v>
      </c>
      <c r="C17836" s="162" t="n">
        <v>1225.49</v>
      </c>
      <c r="D17836" s="162" t="n">
        <v>0.10547</v>
      </c>
      <c r="E17836" s="162" t="n">
        <v>23.5</v>
      </c>
    </row>
    <row r="17837">
      <c r="B17837" s="161" t="n">
        <v>36158</v>
      </c>
      <c r="C17837" s="162" t="n">
        <v>1241.81</v>
      </c>
      <c r="D17837" s="162" t="n">
        <v>0.117962</v>
      </c>
      <c r="E17837" s="162" t="n">
        <v>22.18</v>
      </c>
    </row>
    <row r="17838">
      <c r="B17838" s="161" t="n">
        <v>36159</v>
      </c>
      <c r="C17838" s="162" t="n">
        <v>1231.93</v>
      </c>
      <c r="D17838" s="162" t="n">
        <v>0.109288</v>
      </c>
      <c r="E17838" s="162" t="n">
        <v>23.34</v>
      </c>
    </row>
    <row r="17839">
      <c r="B17839" s="161" t="n">
        <v>36160</v>
      </c>
      <c r="C17839" s="162" t="n">
        <v>1229.23</v>
      </c>
      <c r="D17839" s="162" t="n">
        <v>0.106444</v>
      </c>
      <c r="E17839" s="162" t="n">
        <v>24.42</v>
      </c>
    </row>
    <row r="17840">
      <c r="B17840" s="161" t="n">
        <v>36164</v>
      </c>
      <c r="C17840" s="162" t="n">
        <v>1228.1</v>
      </c>
      <c r="D17840" s="162" t="n">
        <v>0.104898</v>
      </c>
      <c r="E17840" s="162" t="n">
        <v>26.17</v>
      </c>
    </row>
    <row r="17841">
      <c r="B17841" s="161" t="n">
        <v>36165</v>
      </c>
      <c r="C17841" s="162" t="n">
        <v>1244.78</v>
      </c>
      <c r="D17841" s="162" t="n">
        <v>0.11773</v>
      </c>
      <c r="E17841" s="162" t="n">
        <v>24.46</v>
      </c>
    </row>
    <row r="17842">
      <c r="B17842" s="161" t="n">
        <v>36166</v>
      </c>
      <c r="C17842" s="162" t="n">
        <v>1272.34</v>
      </c>
      <c r="D17842" s="162" t="n">
        <v>0.138831</v>
      </c>
      <c r="E17842" s="162" t="n">
        <v>23.34</v>
      </c>
    </row>
    <row r="17843">
      <c r="B17843" s="161" t="n">
        <v>36167</v>
      </c>
      <c r="C17843" s="162" t="n">
        <v>1269.73</v>
      </c>
      <c r="D17843" s="162" t="n">
        <v>0.136037</v>
      </c>
      <c r="E17843" s="162" t="n">
        <v>24.37</v>
      </c>
    </row>
    <row r="17844">
      <c r="B17844" s="161" t="n">
        <v>36168</v>
      </c>
      <c r="C17844" s="162" t="n">
        <v>1275.09</v>
      </c>
      <c r="D17844" s="162" t="n">
        <v>0.139468</v>
      </c>
      <c r="E17844" s="162" t="n">
        <v>23.28</v>
      </c>
    </row>
    <row r="17845">
      <c r="B17845" s="161" t="n">
        <v>36171</v>
      </c>
      <c r="C17845" s="162" t="n">
        <v>1263.88</v>
      </c>
      <c r="D17845" s="162" t="n">
        <v>0.129903</v>
      </c>
      <c r="E17845" s="162" t="n">
        <v>25.46</v>
      </c>
    </row>
    <row r="17846">
      <c r="B17846" s="161" t="n">
        <v>36172</v>
      </c>
      <c r="C17846" s="162" t="n">
        <v>1239.51</v>
      </c>
      <c r="D17846" s="162" t="n">
        <v>0.109784</v>
      </c>
      <c r="E17846" s="162" t="n">
        <v>28.1</v>
      </c>
    </row>
    <row r="17847">
      <c r="B17847" s="161" t="n">
        <v>36173</v>
      </c>
      <c r="C17847" s="162" t="n">
        <v>1234.4</v>
      </c>
      <c r="D17847" s="162" t="n">
        <v>0.105019</v>
      </c>
      <c r="E17847" s="162" t="n">
        <v>30.11</v>
      </c>
    </row>
    <row r="17848">
      <c r="B17848" s="161" t="n">
        <v>36174</v>
      </c>
      <c r="C17848" s="162" t="n">
        <v>1212.19</v>
      </c>
      <c r="D17848" s="162" t="n">
        <v>0.086366</v>
      </c>
      <c r="E17848" s="162" t="n">
        <v>32.98</v>
      </c>
    </row>
    <row r="17849">
      <c r="B17849" s="161" t="n">
        <v>36175</v>
      </c>
      <c r="C17849" s="162" t="n">
        <v>1243.26</v>
      </c>
      <c r="D17849" s="162" t="n">
        <v>0.111067</v>
      </c>
      <c r="E17849" s="162" t="n">
        <v>29.24</v>
      </c>
    </row>
    <row r="17850">
      <c r="B17850" s="161" t="n">
        <v>36179</v>
      </c>
      <c r="C17850" s="162" t="n">
        <v>1252</v>
      </c>
      <c r="D17850" s="162" t="n">
        <v>0.117479</v>
      </c>
      <c r="E17850" s="162" t="n">
        <v>29.24</v>
      </c>
    </row>
    <row r="17851">
      <c r="B17851" s="161" t="n">
        <v>36180</v>
      </c>
      <c r="C17851" s="162" t="n">
        <v>1256.62</v>
      </c>
      <c r="D17851" s="162" t="n">
        <v>0.120561</v>
      </c>
      <c r="E17851" s="162" t="n">
        <v>28.6</v>
      </c>
    </row>
    <row r="17852">
      <c r="B17852" s="161" t="n">
        <v>36181</v>
      </c>
      <c r="C17852" s="162" t="n">
        <v>1235.16</v>
      </c>
      <c r="D17852" s="162" t="n">
        <v>0.102825</v>
      </c>
      <c r="E17852" s="162" t="n">
        <v>30.92</v>
      </c>
    </row>
    <row r="17853">
      <c r="B17853" s="161" t="n">
        <v>36182</v>
      </c>
      <c r="C17853" s="162" t="n">
        <v>1225.19</v>
      </c>
      <c r="D17853" s="162" t="n">
        <v>0.09420199999999999</v>
      </c>
      <c r="E17853" s="162" t="n">
        <v>31.95</v>
      </c>
    </row>
    <row r="17854">
      <c r="B17854" s="161" t="n">
        <v>36185</v>
      </c>
      <c r="C17854" s="162" t="n">
        <v>1233.98</v>
      </c>
      <c r="D17854" s="162" t="n">
        <v>0.100758</v>
      </c>
      <c r="E17854" s="162" t="n">
        <v>31.13</v>
      </c>
    </row>
    <row r="17855">
      <c r="B17855" s="161" t="n">
        <v>36186</v>
      </c>
      <c r="C17855" s="162" t="n">
        <v>1252.31</v>
      </c>
      <c r="D17855" s="162" t="n">
        <v>0.114868</v>
      </c>
      <c r="E17855" s="162" t="n">
        <v>29.23</v>
      </c>
    </row>
    <row r="17856">
      <c r="B17856" s="161" t="n">
        <v>36187</v>
      </c>
      <c r="C17856" s="162" t="n">
        <v>1243.17</v>
      </c>
      <c r="D17856" s="162" t="n">
        <v>0.106945</v>
      </c>
      <c r="E17856" s="162" t="n">
        <v>29.73</v>
      </c>
    </row>
    <row r="17857">
      <c r="B17857" s="161" t="n">
        <v>36188</v>
      </c>
      <c r="C17857" s="162" t="n">
        <v>1265.37</v>
      </c>
      <c r="D17857" s="162" t="n">
        <v>0.123976</v>
      </c>
      <c r="E17857" s="162" t="n">
        <v>28.11</v>
      </c>
    </row>
    <row r="17858">
      <c r="B17858" s="161" t="n">
        <v>36189</v>
      </c>
      <c r="C17858" s="162" t="n">
        <v>1279.64</v>
      </c>
      <c r="D17858" s="162" t="n">
        <v>0.134473</v>
      </c>
      <c r="E17858" s="162" t="n">
        <v>26.25</v>
      </c>
    </row>
    <row r="17859">
      <c r="B17859" s="161" t="n">
        <v>36192</v>
      </c>
      <c r="C17859" s="162" t="n">
        <v>1273</v>
      </c>
      <c r="D17859" s="162" t="n">
        <v>0.128534</v>
      </c>
      <c r="E17859" s="162" t="n">
        <v>27.67</v>
      </c>
    </row>
    <row r="17860">
      <c r="B17860" s="161" t="n">
        <v>36193</v>
      </c>
      <c r="C17860" s="162" t="n">
        <v>1261.99</v>
      </c>
      <c r="D17860" s="162" t="n">
        <v>0.119226</v>
      </c>
      <c r="E17860" s="162" t="n">
        <v>28.16</v>
      </c>
    </row>
    <row r="17861">
      <c r="B17861" s="161" t="n">
        <v>36194</v>
      </c>
      <c r="C17861" s="162" t="n">
        <v>1272.07</v>
      </c>
      <c r="D17861" s="162" t="n">
        <v>0.126519</v>
      </c>
      <c r="E17861" s="162" t="n">
        <v>27.88</v>
      </c>
    </row>
    <row r="17862">
      <c r="B17862" s="161" t="n">
        <v>36195</v>
      </c>
      <c r="C17862" s="162" t="n">
        <v>1248.49</v>
      </c>
      <c r="D17862" s="162" t="n">
        <v>0.107265</v>
      </c>
      <c r="E17862" s="162" t="n">
        <v>29.48</v>
      </c>
    </row>
    <row r="17863">
      <c r="B17863" s="161" t="n">
        <v>36196</v>
      </c>
      <c r="C17863" s="162" t="n">
        <v>1239.4</v>
      </c>
      <c r="D17863" s="162" t="n">
        <v>0.09947300000000001</v>
      </c>
      <c r="E17863" s="162" t="n">
        <v>29.67</v>
      </c>
    </row>
    <row r="17864">
      <c r="B17864" s="161" t="n">
        <v>36199</v>
      </c>
      <c r="C17864" s="162" t="n">
        <v>1243.77</v>
      </c>
      <c r="D17864" s="162" t="n">
        <v>0.102439</v>
      </c>
      <c r="E17864" s="162" t="n">
        <v>30.27</v>
      </c>
    </row>
    <row r="17865">
      <c r="B17865" s="161" t="n">
        <v>36200</v>
      </c>
      <c r="C17865" s="162" t="n">
        <v>1216.14</v>
      </c>
      <c r="D17865" s="162" t="n">
        <v>0.07949199999999999</v>
      </c>
      <c r="E17865" s="162" t="n">
        <v>31.36</v>
      </c>
    </row>
    <row r="17866">
      <c r="B17866" s="161" t="n">
        <v>36201</v>
      </c>
      <c r="C17866" s="162" t="n">
        <v>1223.55</v>
      </c>
      <c r="D17866" s="162" t="n">
        <v>0.084957</v>
      </c>
      <c r="E17866" s="162" t="n">
        <v>30.45</v>
      </c>
    </row>
    <row r="17867">
      <c r="B17867" s="161" t="n">
        <v>36202</v>
      </c>
      <c r="C17867" s="162" t="n">
        <v>1254.04</v>
      </c>
      <c r="D17867" s="162" t="n">
        <v>0.10882</v>
      </c>
      <c r="E17867" s="162" t="n">
        <v>27.42</v>
      </c>
    </row>
    <row r="17868">
      <c r="B17868" s="161" t="n">
        <v>36203</v>
      </c>
      <c r="C17868" s="162" t="n">
        <v>1230.13</v>
      </c>
      <c r="D17868" s="162" t="n">
        <v>0.088967</v>
      </c>
      <c r="E17868" s="162" t="n">
        <v>29.76</v>
      </c>
    </row>
    <row r="17869">
      <c r="B17869" s="161" t="n">
        <v>36207</v>
      </c>
      <c r="C17869" s="162" t="n">
        <v>1241.87</v>
      </c>
      <c r="D17869" s="162" t="n">
        <v>0.097887</v>
      </c>
      <c r="E17869" s="162" t="n">
        <v>29.65</v>
      </c>
    </row>
    <row r="17870">
      <c r="B17870" s="161" t="n">
        <v>36208</v>
      </c>
      <c r="C17870" s="162" t="n">
        <v>1224.03</v>
      </c>
      <c r="D17870" s="162" t="n">
        <v>0.08296000000000001</v>
      </c>
      <c r="E17870" s="162" t="n">
        <v>30.65</v>
      </c>
    </row>
    <row r="17871">
      <c r="B17871" s="161" t="n">
        <v>36209</v>
      </c>
      <c r="C17871" s="162" t="n">
        <v>1237.28</v>
      </c>
      <c r="D17871" s="162" t="n">
        <v>0.09321599999999999</v>
      </c>
      <c r="E17871" s="162" t="n">
        <v>30.45</v>
      </c>
    </row>
    <row r="17872">
      <c r="B17872" s="161" t="n">
        <v>36210</v>
      </c>
      <c r="C17872" s="162" t="n">
        <v>1239.22</v>
      </c>
      <c r="D17872" s="162" t="n">
        <v>0.094234</v>
      </c>
      <c r="E17872" s="162" t="n">
        <v>29.3</v>
      </c>
    </row>
    <row r="17873">
      <c r="B17873" s="161" t="n">
        <v>36213</v>
      </c>
      <c r="C17873" s="162" t="n">
        <v>1272.14</v>
      </c>
      <c r="D17873" s="162" t="n">
        <v>0.119711</v>
      </c>
      <c r="E17873" s="162" t="n">
        <v>25.87</v>
      </c>
    </row>
    <row r="17874">
      <c r="B17874" s="161" t="n">
        <v>36214</v>
      </c>
      <c r="C17874" s="162" t="n">
        <v>1271.18</v>
      </c>
      <c r="D17874" s="162" t="n">
        <v>0.118177</v>
      </c>
      <c r="E17874" s="162" t="n">
        <v>26.49</v>
      </c>
    </row>
    <row r="17875">
      <c r="B17875" s="161" t="n">
        <v>36215</v>
      </c>
      <c r="C17875" s="162" t="n">
        <v>1253.41</v>
      </c>
      <c r="D17875" s="162" t="n">
        <v>0.103456</v>
      </c>
      <c r="E17875" s="162" t="n">
        <v>27.21</v>
      </c>
    </row>
    <row r="17876">
      <c r="B17876" s="161" t="n">
        <v>36216</v>
      </c>
      <c r="C17876" s="162" t="n">
        <v>1245.02</v>
      </c>
      <c r="D17876" s="162" t="n">
        <v>0.09612800000000001</v>
      </c>
      <c r="E17876" s="162" t="n">
        <v>28.01</v>
      </c>
    </row>
    <row r="17877">
      <c r="B17877" s="161" t="n">
        <v>36217</v>
      </c>
      <c r="C17877" s="162" t="n">
        <v>1238.33</v>
      </c>
      <c r="D17877" s="162" t="n">
        <v>0.090198</v>
      </c>
      <c r="E17877" s="162" t="n">
        <v>27.88</v>
      </c>
    </row>
    <row r="17878">
      <c r="B17878" s="161" t="n">
        <v>36220</v>
      </c>
      <c r="C17878" s="162" t="n">
        <v>1236.16</v>
      </c>
      <c r="D17878" s="162" t="n">
        <v>0.087926</v>
      </c>
      <c r="E17878" s="162" t="n">
        <v>28.37</v>
      </c>
    </row>
    <row r="17879">
      <c r="B17879" s="161" t="n">
        <v>36221</v>
      </c>
      <c r="C17879" s="162" t="n">
        <v>1225.5</v>
      </c>
      <c r="D17879" s="162" t="n">
        <v>0.078788</v>
      </c>
      <c r="E17879" s="162" t="n">
        <v>29.22</v>
      </c>
    </row>
    <row r="17880">
      <c r="B17880" s="161" t="n">
        <v>36222</v>
      </c>
      <c r="C17880" s="162" t="n">
        <v>1227.7</v>
      </c>
      <c r="D17880" s="162" t="n">
        <v>0.080057</v>
      </c>
      <c r="E17880" s="162" t="n">
        <v>29.04</v>
      </c>
    </row>
    <row r="17881">
      <c r="B17881" s="161" t="n">
        <v>36223</v>
      </c>
      <c r="C17881" s="162" t="n">
        <v>1246.64</v>
      </c>
      <c r="D17881" s="162" t="n">
        <v>0.094745</v>
      </c>
      <c r="E17881" s="162" t="n">
        <v>26.67</v>
      </c>
    </row>
    <row r="17882">
      <c r="B17882" s="161" t="n">
        <v>36224</v>
      </c>
      <c r="C17882" s="162" t="n">
        <v>1275.47</v>
      </c>
      <c r="D17882" s="162" t="n">
        <v>0.116876</v>
      </c>
      <c r="E17882" s="162" t="n">
        <v>24.08</v>
      </c>
    </row>
    <row r="17883">
      <c r="B17883" s="161" t="n">
        <v>36227</v>
      </c>
      <c r="C17883" s="162" t="n">
        <v>1282.73</v>
      </c>
      <c r="D17883" s="162" t="n">
        <v>0.121831</v>
      </c>
      <c r="E17883" s="162" t="n">
        <v>24.54</v>
      </c>
    </row>
    <row r="17884">
      <c r="B17884" s="161" t="n">
        <v>36228</v>
      </c>
      <c r="C17884" s="162" t="n">
        <v>1279.84</v>
      </c>
      <c r="D17884" s="162" t="n">
        <v>0.118848</v>
      </c>
      <c r="E17884" s="162" t="n">
        <v>25.02</v>
      </c>
    </row>
    <row r="17885">
      <c r="B17885" s="161" t="n">
        <v>36229</v>
      </c>
      <c r="C17885" s="162" t="n">
        <v>1286.84</v>
      </c>
      <c r="D17885" s="162" t="n">
        <v>0.123527</v>
      </c>
      <c r="E17885" s="162" t="n">
        <v>24.79</v>
      </c>
    </row>
    <row r="17886">
      <c r="B17886" s="161" t="n">
        <v>36230</v>
      </c>
      <c r="C17886" s="162" t="n">
        <v>1297.68</v>
      </c>
      <c r="D17886" s="162" t="n">
        <v>0.131021</v>
      </c>
      <c r="E17886" s="162" t="n">
        <v>24.37</v>
      </c>
    </row>
    <row r="17887">
      <c r="B17887" s="161" t="n">
        <v>36231</v>
      </c>
      <c r="C17887" s="162" t="n">
        <v>1294.59</v>
      </c>
      <c r="D17887" s="162" t="n">
        <v>0.127748</v>
      </c>
      <c r="E17887" s="162" t="n">
        <v>24.84</v>
      </c>
    </row>
    <row r="17888">
      <c r="B17888" s="161" t="n">
        <v>36234</v>
      </c>
      <c r="C17888" s="162" t="n">
        <v>1307.26</v>
      </c>
      <c r="D17888" s="162" t="n">
        <v>0.136568</v>
      </c>
      <c r="E17888" s="162" t="n">
        <v>25.24</v>
      </c>
    </row>
    <row r="17889">
      <c r="B17889" s="161" t="n">
        <v>36235</v>
      </c>
      <c r="C17889" s="162" t="n">
        <v>1306.38</v>
      </c>
      <c r="D17889" s="162" t="n">
        <v>0.13495</v>
      </c>
      <c r="E17889" s="162" t="n">
        <v>25.15</v>
      </c>
    </row>
    <row r="17890">
      <c r="B17890" s="161" t="n">
        <v>36236</v>
      </c>
      <c r="C17890" s="162" t="n">
        <v>1297.82</v>
      </c>
      <c r="D17890" s="162" t="n">
        <v>0.12747</v>
      </c>
      <c r="E17890" s="162" t="n">
        <v>25.57</v>
      </c>
    </row>
    <row r="17891">
      <c r="B17891" s="161" t="n">
        <v>36237</v>
      </c>
      <c r="C17891" s="162" t="n">
        <v>1316.55</v>
      </c>
      <c r="D17891" s="162" t="n">
        <v>0.140822</v>
      </c>
      <c r="E17891" s="162" t="n">
        <v>24.13</v>
      </c>
    </row>
    <row r="17892">
      <c r="B17892" s="161" t="n">
        <v>36238</v>
      </c>
      <c r="C17892" s="162" t="n">
        <v>1299.29</v>
      </c>
      <c r="D17892" s="162" t="n">
        <v>0.126679</v>
      </c>
      <c r="E17892" s="162" t="n">
        <v>24.32</v>
      </c>
    </row>
    <row r="17893">
      <c r="B17893" s="161" t="n">
        <v>36241</v>
      </c>
      <c r="C17893" s="162" t="n">
        <v>1297.01</v>
      </c>
      <c r="D17893" s="162" t="n">
        <v>0.12404</v>
      </c>
      <c r="E17893" s="162" t="n">
        <v>25</v>
      </c>
    </row>
    <row r="17894">
      <c r="B17894" s="161" t="n">
        <v>36242</v>
      </c>
      <c r="C17894" s="162" t="n">
        <v>1262.14</v>
      </c>
      <c r="D17894" s="162" t="n">
        <v>0.09614</v>
      </c>
      <c r="E17894" s="162" t="n">
        <v>27.27</v>
      </c>
    </row>
    <row r="17895">
      <c r="B17895" s="161" t="n">
        <v>36243</v>
      </c>
      <c r="C17895" s="162" t="n">
        <v>1268.59</v>
      </c>
      <c r="D17895" s="162" t="n">
        <v>0.100571</v>
      </c>
      <c r="E17895" s="162" t="n">
        <v>26.6</v>
      </c>
    </row>
    <row r="17896">
      <c r="B17896" s="161" t="n">
        <v>36244</v>
      </c>
      <c r="C17896" s="162" t="n">
        <v>1289.99</v>
      </c>
      <c r="D17896" s="162" t="n">
        <v>0.116552</v>
      </c>
      <c r="E17896" s="162" t="n">
        <v>24.33</v>
      </c>
    </row>
    <row r="17897">
      <c r="B17897" s="161" t="n">
        <v>36245</v>
      </c>
      <c r="C17897" s="162" t="n">
        <v>1282.8</v>
      </c>
      <c r="D17897" s="162" t="n">
        <v>0.11022</v>
      </c>
      <c r="E17897" s="162" t="n">
        <v>24.04</v>
      </c>
    </row>
    <row r="17898">
      <c r="B17898" s="161" t="n">
        <v>36248</v>
      </c>
      <c r="C17898" s="162" t="n">
        <v>1310.17</v>
      </c>
      <c r="D17898" s="162" t="n">
        <v>0.130394</v>
      </c>
      <c r="E17898" s="162" t="n">
        <v>23.54</v>
      </c>
    </row>
    <row r="17899">
      <c r="B17899" s="161" t="n">
        <v>36249</v>
      </c>
      <c r="C17899" s="162" t="n">
        <v>1300.75</v>
      </c>
      <c r="D17899" s="162" t="n">
        <v>0.122301</v>
      </c>
      <c r="E17899" s="162" t="n">
        <v>22.73</v>
      </c>
    </row>
    <row r="17900">
      <c r="B17900" s="161" t="n">
        <v>36250</v>
      </c>
      <c r="C17900" s="162" t="n">
        <v>1286.37</v>
      </c>
      <c r="D17900" s="162" t="n">
        <v>0.110275</v>
      </c>
      <c r="E17900" s="162" t="n">
        <v>23.26</v>
      </c>
    </row>
    <row r="17901">
      <c r="B17901" s="161" t="n">
        <v>36251</v>
      </c>
      <c r="C17901" s="162" t="n">
        <v>1293.72</v>
      </c>
      <c r="D17901" s="162" t="n">
        <v>0.115078</v>
      </c>
      <c r="E17901" s="162" t="n">
        <v>22.06</v>
      </c>
    </row>
    <row r="17902">
      <c r="B17902" s="161" t="n">
        <v>36255</v>
      </c>
      <c r="C17902" s="162" t="n">
        <v>1321.12</v>
      </c>
      <c r="D17902" s="162" t="n">
        <v>0.135109</v>
      </c>
      <c r="E17902" s="162" t="n">
        <v>22.19</v>
      </c>
    </row>
    <row r="17903">
      <c r="B17903" s="161" t="n">
        <v>36256</v>
      </c>
      <c r="C17903" s="162" t="n">
        <v>1317.89</v>
      </c>
      <c r="D17903" s="162" t="n">
        <v>0.131745</v>
      </c>
      <c r="E17903" s="162" t="n">
        <v>22.65</v>
      </c>
    </row>
    <row r="17904">
      <c r="B17904" s="161" t="n">
        <v>36257</v>
      </c>
      <c r="C17904" s="162" t="n">
        <v>1326.89</v>
      </c>
      <c r="D17904" s="162" t="n">
        <v>0.137572</v>
      </c>
      <c r="E17904" s="162" t="n">
        <v>22.81</v>
      </c>
    </row>
    <row r="17905">
      <c r="B17905" s="161" t="n">
        <v>36258</v>
      </c>
      <c r="C17905" s="162" t="n">
        <v>1343.98</v>
      </c>
      <c r="D17905" s="162" t="n">
        <v>0.149329</v>
      </c>
      <c r="E17905" s="162" t="n">
        <v>22.59</v>
      </c>
    </row>
    <row r="17906">
      <c r="B17906" s="161" t="n">
        <v>36259</v>
      </c>
      <c r="C17906" s="162" t="n">
        <v>1348.35</v>
      </c>
      <c r="D17906" s="162" t="n">
        <v>0.151587</v>
      </c>
      <c r="E17906" s="162" t="n">
        <v>21.77</v>
      </c>
    </row>
    <row r="17907">
      <c r="B17907" s="161" t="n">
        <v>36262</v>
      </c>
      <c r="C17907" s="162" t="n">
        <v>1358.64</v>
      </c>
      <c r="D17907" s="162" t="n">
        <v>0.158216</v>
      </c>
      <c r="E17907" s="162" t="n">
        <v>21.93</v>
      </c>
    </row>
    <row r="17908">
      <c r="B17908" s="161" t="n">
        <v>36263</v>
      </c>
      <c r="C17908" s="162" t="n">
        <v>1349.82</v>
      </c>
      <c r="D17908" s="162" t="n">
        <v>0.150753</v>
      </c>
      <c r="E17908" s="162" t="n">
        <v>22.73</v>
      </c>
    </row>
    <row r="17909">
      <c r="B17909" s="161" t="n">
        <v>36264</v>
      </c>
      <c r="C17909" s="162" t="n">
        <v>1328.44</v>
      </c>
      <c r="D17909" s="162" t="n">
        <v>0.133946</v>
      </c>
      <c r="E17909" s="162" t="n">
        <v>24.94</v>
      </c>
    </row>
    <row r="17910">
      <c r="B17910" s="161" t="n">
        <v>36265</v>
      </c>
      <c r="C17910" s="162" t="n">
        <v>1322.86</v>
      </c>
      <c r="D17910" s="162" t="n">
        <v>0.128944</v>
      </c>
      <c r="E17910" s="162" t="n">
        <v>23.93</v>
      </c>
    </row>
    <row r="17911">
      <c r="B17911" s="161" t="n">
        <v>36266</v>
      </c>
      <c r="C17911" s="162" t="n">
        <v>1319</v>
      </c>
      <c r="D17911" s="162" t="n">
        <v>0.125226</v>
      </c>
      <c r="E17911" s="162" t="n">
        <v>23.9</v>
      </c>
    </row>
    <row r="17912">
      <c r="B17912" s="161" t="n">
        <v>36269</v>
      </c>
      <c r="C17912" s="162" t="n">
        <v>1289.48</v>
      </c>
      <c r="D17912" s="162" t="n">
        <v>0.101986</v>
      </c>
      <c r="E17912" s="162" t="n">
        <v>26.42</v>
      </c>
    </row>
    <row r="17913">
      <c r="B17913" s="161" t="n">
        <v>36270</v>
      </c>
      <c r="C17913" s="162" t="n">
        <v>1306.17</v>
      </c>
      <c r="D17913" s="162" t="n">
        <v>0.11416</v>
      </c>
      <c r="E17913" s="162" t="n">
        <v>25.02</v>
      </c>
    </row>
    <row r="17914">
      <c r="B17914" s="161" t="n">
        <v>36271</v>
      </c>
      <c r="C17914" s="162" t="n">
        <v>1336.12</v>
      </c>
      <c r="D17914" s="162" t="n">
        <v>0.136064</v>
      </c>
      <c r="E17914" s="162" t="n">
        <v>23.31</v>
      </c>
    </row>
    <row r="17915">
      <c r="B17915" s="161" t="n">
        <v>36272</v>
      </c>
      <c r="C17915" s="162" t="n">
        <v>1358.82</v>
      </c>
      <c r="D17915" s="162" t="n">
        <v>0.152036</v>
      </c>
      <c r="E17915" s="162" t="n">
        <v>22.62</v>
      </c>
    </row>
    <row r="17916">
      <c r="B17916" s="161" t="n">
        <v>36273</v>
      </c>
      <c r="C17916" s="162" t="n">
        <v>1356.85</v>
      </c>
      <c r="D17916" s="162" t="n">
        <v>0.14977</v>
      </c>
      <c r="E17916" s="162" t="n">
        <v>22.76</v>
      </c>
    </row>
    <row r="17917">
      <c r="B17917" s="161" t="n">
        <v>36276</v>
      </c>
      <c r="C17917" s="162" t="n">
        <v>1360.04</v>
      </c>
      <c r="D17917" s="162" t="n">
        <v>0.151256</v>
      </c>
      <c r="E17917" s="162" t="n">
        <v>23.53</v>
      </c>
    </row>
    <row r="17918">
      <c r="B17918" s="161" t="n">
        <v>36277</v>
      </c>
      <c r="C17918" s="162" t="n">
        <v>1362.8</v>
      </c>
      <c r="D17918" s="162" t="n">
        <v>0.152435</v>
      </c>
      <c r="E17918" s="162" t="n">
        <v>23.36</v>
      </c>
    </row>
    <row r="17919">
      <c r="B17919" s="161" t="n">
        <v>36278</v>
      </c>
      <c r="C17919" s="162" t="n">
        <v>1350.91</v>
      </c>
      <c r="D17919" s="162" t="n">
        <v>0.142878</v>
      </c>
      <c r="E17919" s="162" t="n">
        <v>24.4</v>
      </c>
    </row>
    <row r="17920">
      <c r="B17920" s="161" t="n">
        <v>36279</v>
      </c>
      <c r="C17920" s="162" t="n">
        <v>1342.83</v>
      </c>
      <c r="D17920" s="162" t="n">
        <v>0.136174</v>
      </c>
      <c r="E17920" s="162" t="n">
        <v>25.06</v>
      </c>
    </row>
    <row r="17921">
      <c r="B17921" s="161" t="n">
        <v>36280</v>
      </c>
      <c r="C17921" s="162" t="n">
        <v>1335.18</v>
      </c>
      <c r="D17921" s="162" t="n">
        <v>0.129777</v>
      </c>
      <c r="E17921" s="162" t="n">
        <v>25.07</v>
      </c>
    </row>
    <row r="17922">
      <c r="B17922" s="161" t="n">
        <v>36283</v>
      </c>
      <c r="C17922" s="162" t="n">
        <v>1354.63</v>
      </c>
      <c r="D17922" s="162" t="n">
        <v>0.143512</v>
      </c>
      <c r="E17922" s="162" t="n">
        <v>24.15</v>
      </c>
    </row>
    <row r="17923">
      <c r="B17923" s="161" t="n">
        <v>36284</v>
      </c>
      <c r="C17923" s="162" t="n">
        <v>1332</v>
      </c>
      <c r="D17923" s="162" t="n">
        <v>0.126046</v>
      </c>
      <c r="E17923" s="162" t="n">
        <v>25.62</v>
      </c>
    </row>
    <row r="17924">
      <c r="B17924" s="161" t="n">
        <v>36285</v>
      </c>
      <c r="C17924" s="162" t="n">
        <v>1347.31</v>
      </c>
      <c r="D17924" s="162" t="n">
        <v>0.13678</v>
      </c>
      <c r="E17924" s="162" t="n">
        <v>25.19</v>
      </c>
    </row>
    <row r="17925">
      <c r="B17925" s="161" t="n">
        <v>36286</v>
      </c>
      <c r="C17925" s="162" t="n">
        <v>1332.05</v>
      </c>
      <c r="D17925" s="162" t="n">
        <v>0.124679</v>
      </c>
      <c r="E17925" s="162" t="n">
        <v>27.44</v>
      </c>
    </row>
    <row r="17926">
      <c r="B17926" s="161" t="n">
        <v>36287</v>
      </c>
      <c r="C17926" s="162" t="n">
        <v>1345</v>
      </c>
      <c r="D17926" s="162" t="n">
        <v>0.133585</v>
      </c>
      <c r="E17926" s="162" t="n">
        <v>25.36</v>
      </c>
    </row>
    <row r="17927">
      <c r="B17927" s="161" t="n">
        <v>36290</v>
      </c>
      <c r="C17927" s="162" t="n">
        <v>1340.3</v>
      </c>
      <c r="D17927" s="162" t="n">
        <v>0.129233</v>
      </c>
      <c r="E17927" s="162" t="n">
        <v>26.62</v>
      </c>
    </row>
    <row r="17928">
      <c r="B17928" s="161" t="n">
        <v>36291</v>
      </c>
      <c r="C17928" s="162" t="n">
        <v>1355.61</v>
      </c>
      <c r="D17928" s="162" t="n">
        <v>0.139679</v>
      </c>
      <c r="E17928" s="162" t="n">
        <v>25.62</v>
      </c>
    </row>
    <row r="17929">
      <c r="B17929" s="161" t="n">
        <v>36292</v>
      </c>
      <c r="C17929" s="162" t="n">
        <v>1364</v>
      </c>
      <c r="D17929" s="162" t="n">
        <v>0.14493</v>
      </c>
      <c r="E17929" s="162" t="n">
        <v>26.13</v>
      </c>
    </row>
    <row r="17930">
      <c r="B17930" s="161" t="n">
        <v>36293</v>
      </c>
      <c r="C17930" s="162" t="n">
        <v>1367.56</v>
      </c>
      <c r="D17930" s="162" t="n">
        <v>0.146532</v>
      </c>
      <c r="E17930" s="162" t="n">
        <v>25.02</v>
      </c>
    </row>
    <row r="17931">
      <c r="B17931" s="161" t="n">
        <v>36294</v>
      </c>
      <c r="C17931" s="162" t="n">
        <v>1337.8</v>
      </c>
      <c r="D17931" s="162" t="n">
        <v>0.123631</v>
      </c>
      <c r="E17931" s="162" t="n">
        <v>26.86</v>
      </c>
    </row>
    <row r="17932">
      <c r="B17932" s="161" t="n">
        <v>36297</v>
      </c>
      <c r="C17932" s="162" t="n">
        <v>1339.49</v>
      </c>
      <c r="D17932" s="162" t="n">
        <v>0.124062</v>
      </c>
      <c r="E17932" s="162" t="n">
        <v>27.28</v>
      </c>
    </row>
    <row r="17933">
      <c r="B17933" s="161" t="n">
        <v>36298</v>
      </c>
      <c r="C17933" s="162" t="n">
        <v>1333.32</v>
      </c>
      <c r="D17933" s="162" t="n">
        <v>0.118547</v>
      </c>
      <c r="E17933" s="162" t="n">
        <v>27.26</v>
      </c>
    </row>
    <row r="17934">
      <c r="B17934" s="161" t="n">
        <v>36299</v>
      </c>
      <c r="C17934" s="162" t="n">
        <v>1344.23</v>
      </c>
      <c r="D17934" s="162" t="n">
        <v>0.125718</v>
      </c>
      <c r="E17934" s="162" t="n">
        <v>25.08</v>
      </c>
    </row>
    <row r="17935">
      <c r="B17935" s="161" t="n">
        <v>36300</v>
      </c>
      <c r="C17935" s="162" t="n">
        <v>1338.83</v>
      </c>
      <c r="D17935" s="162" t="n">
        <v>0.120569</v>
      </c>
      <c r="E17935" s="162" t="n">
        <v>24.46</v>
      </c>
    </row>
    <row r="17936">
      <c r="B17936" s="161" t="n">
        <v>36301</v>
      </c>
      <c r="C17936" s="162" t="n">
        <v>1330.29</v>
      </c>
      <c r="D17936" s="162" t="n">
        <v>0.113122</v>
      </c>
      <c r="E17936" s="162" t="n">
        <v>24.4</v>
      </c>
    </row>
    <row r="17937">
      <c r="B17937" s="161" t="n">
        <v>36304</v>
      </c>
      <c r="C17937" s="162" t="n">
        <v>1306.65</v>
      </c>
      <c r="D17937" s="162" t="n">
        <v>0.094278</v>
      </c>
      <c r="E17937" s="162" t="n">
        <v>27.62</v>
      </c>
    </row>
    <row r="17938">
      <c r="B17938" s="161" t="n">
        <v>36305</v>
      </c>
      <c r="C17938" s="162" t="n">
        <v>1284.4</v>
      </c>
      <c r="D17938" s="162" t="n">
        <v>0.076284</v>
      </c>
      <c r="E17938" s="162" t="n">
        <v>28.9</v>
      </c>
    </row>
    <row r="17939">
      <c r="B17939" s="161" t="n">
        <v>36306</v>
      </c>
      <c r="C17939" s="162" t="n">
        <v>1304.76</v>
      </c>
      <c r="D17939" s="162" t="n">
        <v>0.091081</v>
      </c>
      <c r="E17939" s="162" t="n">
        <v>27.57</v>
      </c>
    </row>
    <row r="17940">
      <c r="B17940" s="161" t="n">
        <v>36307</v>
      </c>
      <c r="C17940" s="162" t="n">
        <v>1281.41</v>
      </c>
      <c r="D17940" s="162" t="n">
        <v>0.072131</v>
      </c>
      <c r="E17940" s="162" t="n">
        <v>28.12</v>
      </c>
    </row>
    <row r="17941">
      <c r="B17941" s="161" t="n">
        <v>36308</v>
      </c>
      <c r="C17941" s="162" t="n">
        <v>1301.84</v>
      </c>
      <c r="D17941" s="162" t="n">
        <v>0.087037</v>
      </c>
      <c r="E17941" s="162" t="n">
        <v>25.39</v>
      </c>
    </row>
    <row r="17942">
      <c r="B17942" s="161" t="n">
        <v>36312</v>
      </c>
      <c r="C17942" s="162" t="n">
        <v>1294.26</v>
      </c>
      <c r="D17942" s="162" t="n">
        <v>0.080279</v>
      </c>
      <c r="E17942" s="162" t="n">
        <v>26.62</v>
      </c>
    </row>
    <row r="17943">
      <c r="B17943" s="161" t="n">
        <v>36313</v>
      </c>
      <c r="C17943" s="162" t="n">
        <v>1294.81</v>
      </c>
      <c r="D17943" s="162" t="n">
        <v>0.079732</v>
      </c>
      <c r="E17943" s="162" t="n">
        <v>26.21</v>
      </c>
    </row>
    <row r="17944">
      <c r="B17944" s="161" t="n">
        <v>36314</v>
      </c>
      <c r="C17944" s="162" t="n">
        <v>1299.54</v>
      </c>
      <c r="D17944" s="162" t="n">
        <v>0.08247599999999999</v>
      </c>
      <c r="E17944" s="162" t="n">
        <v>26.2</v>
      </c>
    </row>
    <row r="17945">
      <c r="B17945" s="161" t="n">
        <v>36315</v>
      </c>
      <c r="C17945" s="162" t="n">
        <v>1327.75</v>
      </c>
      <c r="D17945" s="162" t="n">
        <v>0.103006</v>
      </c>
      <c r="E17945" s="162" t="n">
        <v>23.43</v>
      </c>
    </row>
    <row r="17946">
      <c r="B17946" s="161" t="n">
        <v>36318</v>
      </c>
      <c r="C17946" s="162" t="n">
        <v>1334.52</v>
      </c>
      <c r="D17946" s="162" t="n">
        <v>0.107105</v>
      </c>
      <c r="E17946" s="162" t="n">
        <v>23.78</v>
      </c>
    </row>
    <row r="17947">
      <c r="B17947" s="161" t="n">
        <v>36319</v>
      </c>
      <c r="C17947" s="162" t="n">
        <v>1317.33</v>
      </c>
      <c r="D17947" s="162" t="n">
        <v>0.093199</v>
      </c>
      <c r="E17947" s="162" t="n">
        <v>24.02</v>
      </c>
    </row>
    <row r="17948">
      <c r="B17948" s="161" t="n">
        <v>36320</v>
      </c>
      <c r="C17948" s="162" t="n">
        <v>1318.64</v>
      </c>
      <c r="D17948" s="162" t="n">
        <v>0.093205</v>
      </c>
      <c r="E17948" s="162" t="n">
        <v>23.9</v>
      </c>
    </row>
    <row r="17949">
      <c r="B17949" s="161" t="n">
        <v>36321</v>
      </c>
      <c r="C17949" s="162" t="n">
        <v>1302.82</v>
      </c>
      <c r="D17949" s="162" t="n">
        <v>0.08024199999999999</v>
      </c>
      <c r="E17949" s="162" t="n">
        <v>25.32</v>
      </c>
    </row>
    <row r="17950">
      <c r="B17950" s="161" t="n">
        <v>36322</v>
      </c>
      <c r="C17950" s="162" t="n">
        <v>1293.64</v>
      </c>
      <c r="D17950" s="162" t="n">
        <v>0.072336</v>
      </c>
      <c r="E17950" s="162" t="n">
        <v>25.9</v>
      </c>
    </row>
    <row r="17951">
      <c r="B17951" s="161" t="n">
        <v>36325</v>
      </c>
      <c r="C17951" s="162" t="n">
        <v>1294</v>
      </c>
      <c r="D17951" s="162" t="n">
        <v>0.071743</v>
      </c>
      <c r="E17951" s="162" t="n">
        <v>26.51</v>
      </c>
    </row>
    <row r="17952">
      <c r="B17952" s="161" t="n">
        <v>36326</v>
      </c>
      <c r="C17952" s="162" t="n">
        <v>1301.16</v>
      </c>
      <c r="D17952" s="162" t="n">
        <v>0.07618800000000001</v>
      </c>
      <c r="E17952" s="162" t="n">
        <v>25.91</v>
      </c>
    </row>
    <row r="17953">
      <c r="B17953" s="161" t="n">
        <v>36327</v>
      </c>
      <c r="C17953" s="162" t="n">
        <v>1330.41</v>
      </c>
      <c r="D17953" s="162" t="n">
        <v>0.097162</v>
      </c>
      <c r="E17953" s="162" t="n">
        <v>22.4</v>
      </c>
    </row>
    <row r="17954">
      <c r="B17954" s="161" t="n">
        <v>36328</v>
      </c>
      <c r="C17954" s="162" t="n">
        <v>1339.9</v>
      </c>
      <c r="D17954" s="162" t="n">
        <v>0.102687</v>
      </c>
      <c r="E17954" s="162" t="n">
        <v>21.95</v>
      </c>
    </row>
    <row r="17955">
      <c r="B17955" s="161" t="n">
        <v>36329</v>
      </c>
      <c r="C17955" s="162" t="n">
        <v>1342.84</v>
      </c>
      <c r="D17955" s="162" t="n">
        <v>0.103438</v>
      </c>
      <c r="E17955" s="162" t="n">
        <v>21.75</v>
      </c>
    </row>
    <row r="17956">
      <c r="B17956" s="161" t="n">
        <v>36332</v>
      </c>
      <c r="C17956" s="162" t="n">
        <v>1349</v>
      </c>
      <c r="D17956" s="162" t="n">
        <v>0.106535</v>
      </c>
      <c r="E17956" s="162" t="n">
        <v>21.81</v>
      </c>
    </row>
    <row r="17957">
      <c r="B17957" s="161" t="n">
        <v>36333</v>
      </c>
      <c r="C17957" s="162" t="n">
        <v>1335.88</v>
      </c>
      <c r="D17957" s="162" t="n">
        <v>0.095305</v>
      </c>
      <c r="E17957" s="162" t="n">
        <v>21.7</v>
      </c>
    </row>
    <row r="17958">
      <c r="B17958" s="161" t="n">
        <v>36334</v>
      </c>
      <c r="C17958" s="162" t="n">
        <v>1333.06</v>
      </c>
      <c r="D17958" s="162" t="n">
        <v>0.091714</v>
      </c>
      <c r="E17958" s="162" t="n">
        <v>21.32</v>
      </c>
    </row>
    <row r="17959">
      <c r="B17959" s="161" t="n">
        <v>36335</v>
      </c>
      <c r="C17959" s="162" t="n">
        <v>1315.78</v>
      </c>
      <c r="D17959" s="162" t="n">
        <v>0.07746599999999999</v>
      </c>
      <c r="E17959" s="162" t="n">
        <v>23.06</v>
      </c>
    </row>
    <row r="17960">
      <c r="B17960" s="161" t="n">
        <v>36336</v>
      </c>
      <c r="C17960" s="162" t="n">
        <v>1315.31</v>
      </c>
      <c r="D17960" s="162" t="n">
        <v>0.07584</v>
      </c>
      <c r="E17960" s="162" t="n">
        <v>21.76</v>
      </c>
    </row>
    <row r="17961">
      <c r="B17961" s="161" t="n">
        <v>36339</v>
      </c>
      <c r="C17961" s="162" t="n">
        <v>1331.35</v>
      </c>
      <c r="D17961" s="162" t="n">
        <v>0.086522</v>
      </c>
      <c r="E17961" s="162" t="n">
        <v>22.63</v>
      </c>
    </row>
    <row r="17962">
      <c r="B17962" s="161" t="n">
        <v>36340</v>
      </c>
      <c r="C17962" s="162" t="n">
        <v>1351.45</v>
      </c>
      <c r="D17962" s="162" t="n">
        <v>0.100106</v>
      </c>
      <c r="E17962" s="162" t="n">
        <v>22.51</v>
      </c>
    </row>
    <row r="17963">
      <c r="B17963" s="161" t="n">
        <v>36341</v>
      </c>
      <c r="C17963" s="162" t="n">
        <v>1372.71</v>
      </c>
      <c r="D17963" s="162" t="n">
        <v>0.114313</v>
      </c>
      <c r="E17963" s="162" t="n">
        <v>21.09</v>
      </c>
    </row>
    <row r="17964">
      <c r="B17964" s="161" t="n">
        <v>36342</v>
      </c>
      <c r="C17964" s="162" t="n">
        <v>1380.96</v>
      </c>
      <c r="D17964" s="162" t="n">
        <v>0.118904</v>
      </c>
      <c r="E17964" s="162" t="n">
        <v>19.69</v>
      </c>
    </row>
    <row r="17965">
      <c r="B17965" s="161" t="n">
        <v>36343</v>
      </c>
      <c r="C17965" s="162" t="n">
        <v>1391.22</v>
      </c>
      <c r="D17965" s="162" t="n">
        <v>0.124897</v>
      </c>
      <c r="E17965" s="162" t="n">
        <v>18.66</v>
      </c>
    </row>
    <row r="17966">
      <c r="B17966" s="161" t="n">
        <v>36347</v>
      </c>
      <c r="C17966" s="162" t="n">
        <v>1388.12</v>
      </c>
      <c r="D17966" s="162" t="n">
        <v>0.121164</v>
      </c>
      <c r="E17966" s="162" t="n">
        <v>20.73</v>
      </c>
    </row>
    <row r="17967">
      <c r="B17967" s="161" t="n">
        <v>36348</v>
      </c>
      <c r="C17967" s="162" t="n">
        <v>1395.86</v>
      </c>
      <c r="D17967" s="162" t="n">
        <v>0.125198</v>
      </c>
      <c r="E17967" s="162" t="n">
        <v>20.35</v>
      </c>
    </row>
    <row r="17968">
      <c r="B17968" s="161" t="n">
        <v>36349</v>
      </c>
      <c r="C17968" s="162" t="n">
        <v>1394.42</v>
      </c>
      <c r="D17968" s="162" t="n">
        <v>0.122663</v>
      </c>
      <c r="E17968" s="162" t="n">
        <v>20.24</v>
      </c>
    </row>
    <row r="17969">
      <c r="B17969" s="161" t="n">
        <v>36350</v>
      </c>
      <c r="C17969" s="162" t="n">
        <v>1403.28</v>
      </c>
      <c r="D17969" s="162" t="n">
        <v>0.127483</v>
      </c>
      <c r="E17969" s="162" t="n">
        <v>17.96</v>
      </c>
    </row>
    <row r="17970">
      <c r="B17970" s="161" t="n">
        <v>36353</v>
      </c>
      <c r="C17970" s="162" t="n">
        <v>1399.1</v>
      </c>
      <c r="D17970" s="162" t="n">
        <v>0.123153</v>
      </c>
      <c r="E17970" s="162" t="n">
        <v>19.73</v>
      </c>
    </row>
    <row r="17971">
      <c r="B17971" s="161" t="n">
        <v>36354</v>
      </c>
      <c r="C17971" s="162" t="n">
        <v>1393.56</v>
      </c>
      <c r="D17971" s="162" t="n">
        <v>0.117768</v>
      </c>
      <c r="E17971" s="162" t="n">
        <v>19.95</v>
      </c>
    </row>
    <row r="17972">
      <c r="B17972" s="161" t="n">
        <v>36355</v>
      </c>
      <c r="C17972" s="162" t="n">
        <v>1398.17</v>
      </c>
      <c r="D17972" s="162" t="n">
        <v>0.119645</v>
      </c>
      <c r="E17972" s="162" t="n">
        <v>19.71</v>
      </c>
    </row>
    <row r="17973">
      <c r="B17973" s="161" t="n">
        <v>36356</v>
      </c>
      <c r="C17973" s="162" t="n">
        <v>1409.62</v>
      </c>
      <c r="D17973" s="162" t="n">
        <v>0.126347</v>
      </c>
      <c r="E17973" s="162" t="n">
        <v>18.68</v>
      </c>
    </row>
    <row r="17974">
      <c r="B17974" s="161" t="n">
        <v>36357</v>
      </c>
      <c r="C17974" s="162" t="n">
        <v>1418.78</v>
      </c>
      <c r="D17974" s="162" t="n">
        <v>0.131337</v>
      </c>
      <c r="E17974" s="162" t="n">
        <v>17.42</v>
      </c>
    </row>
    <row r="17975">
      <c r="B17975" s="161" t="n">
        <v>36360</v>
      </c>
      <c r="C17975" s="162" t="n">
        <v>1407.65</v>
      </c>
      <c r="D17975" s="162" t="n">
        <v>0.121893</v>
      </c>
      <c r="E17975" s="162" t="n">
        <v>19.07</v>
      </c>
    </row>
    <row r="17976">
      <c r="B17976" s="161" t="n">
        <v>36361</v>
      </c>
      <c r="C17976" s="162" t="n">
        <v>1377.1</v>
      </c>
      <c r="D17976" s="162" t="n">
        <v>0.098385</v>
      </c>
      <c r="E17976" s="162" t="n">
        <v>21.79</v>
      </c>
    </row>
    <row r="17977">
      <c r="B17977" s="161" t="n">
        <v>36362</v>
      </c>
      <c r="C17977" s="162" t="n">
        <v>1379.29</v>
      </c>
      <c r="D17977" s="162" t="n">
        <v>0.098466</v>
      </c>
      <c r="E17977" s="162" t="n">
        <v>21.46</v>
      </c>
    </row>
    <row r="17978">
      <c r="B17978" s="161" t="n">
        <v>36363</v>
      </c>
      <c r="C17978" s="162" t="n">
        <v>1360.97</v>
      </c>
      <c r="D17978" s="162" t="n">
        <v>0.083606</v>
      </c>
      <c r="E17978" s="162" t="n">
        <v>23.05</v>
      </c>
    </row>
    <row r="17979">
      <c r="B17979" s="161" t="n">
        <v>36364</v>
      </c>
      <c r="C17979" s="162" t="n">
        <v>1356.94</v>
      </c>
      <c r="D17979" s="162" t="n">
        <v>0.079154</v>
      </c>
      <c r="E17979" s="162" t="n">
        <v>23.32</v>
      </c>
    </row>
    <row r="17980">
      <c r="B17980" s="161" t="n">
        <v>36367</v>
      </c>
      <c r="C17980" s="162" t="n">
        <v>1347.76</v>
      </c>
      <c r="D17980" s="162" t="n">
        <v>0.070863</v>
      </c>
      <c r="E17980" s="162" t="n">
        <v>24.98</v>
      </c>
    </row>
    <row r="17981">
      <c r="B17981" s="161" t="n">
        <v>36368</v>
      </c>
      <c r="C17981" s="162" t="n">
        <v>1362.84</v>
      </c>
      <c r="D17981" s="162" t="n">
        <v>0.080385</v>
      </c>
      <c r="E17981" s="162" t="n">
        <v>23.23</v>
      </c>
    </row>
    <row r="17982">
      <c r="B17982" s="161" t="n">
        <v>36369</v>
      </c>
      <c r="C17982" s="162" t="n">
        <v>1365.4</v>
      </c>
      <c r="D17982" s="162" t="n">
        <v>0.080748</v>
      </c>
      <c r="E17982" s="162" t="n">
        <v>22.85</v>
      </c>
    </row>
    <row r="17983">
      <c r="B17983" s="161" t="n">
        <v>36370</v>
      </c>
      <c r="C17983" s="162" t="n">
        <v>1341.03</v>
      </c>
      <c r="D17983" s="162" t="n">
        <v>0.061377</v>
      </c>
      <c r="E17983" s="162" t="n">
        <v>24.52</v>
      </c>
    </row>
    <row r="17984">
      <c r="B17984" s="161" t="n">
        <v>36371</v>
      </c>
      <c r="C17984" s="162" t="n">
        <v>1328.72</v>
      </c>
      <c r="D17984" s="162" t="n">
        <v>0.050832</v>
      </c>
      <c r="E17984" s="162" t="n">
        <v>24.64</v>
      </c>
    </row>
    <row r="17985">
      <c r="B17985" s="161" t="n">
        <v>36374</v>
      </c>
      <c r="C17985" s="162" t="n">
        <v>1328.05</v>
      </c>
      <c r="D17985" s="162" t="n">
        <v>0.049051</v>
      </c>
      <c r="E17985" s="162" t="n">
        <v>25.59</v>
      </c>
    </row>
    <row r="17986">
      <c r="B17986" s="161" t="n">
        <v>36375</v>
      </c>
      <c r="C17986" s="162" t="n">
        <v>1322.18</v>
      </c>
      <c r="D17986" s="162" t="n">
        <v>0.043536</v>
      </c>
      <c r="E17986" s="162" t="n">
        <v>26.27</v>
      </c>
    </row>
    <row r="17987">
      <c r="B17987" s="161" t="n">
        <v>36376</v>
      </c>
      <c r="C17987" s="162" t="n">
        <v>1305.33</v>
      </c>
      <c r="D17987" s="162" t="n">
        <v>0.029727</v>
      </c>
      <c r="E17987" s="162" t="n">
        <v>27.4</v>
      </c>
    </row>
    <row r="17988">
      <c r="B17988" s="161" t="n">
        <v>36377</v>
      </c>
      <c r="C17988" s="162" t="n">
        <v>1313.71</v>
      </c>
      <c r="D17988" s="162" t="n">
        <v>0.035135</v>
      </c>
      <c r="E17988" s="162" t="n">
        <v>27.01</v>
      </c>
    </row>
    <row r="17989">
      <c r="B17989" s="161" t="n">
        <v>36378</v>
      </c>
      <c r="C17989" s="162" t="n">
        <v>1300.29</v>
      </c>
      <c r="D17989" s="162" t="n">
        <v>0.023936</v>
      </c>
      <c r="E17989" s="162" t="n">
        <v>26.6</v>
      </c>
    </row>
    <row r="17990">
      <c r="B17990" s="161" t="n">
        <v>36381</v>
      </c>
      <c r="C17990" s="162" t="n">
        <v>1297.8</v>
      </c>
      <c r="D17990" s="162" t="n">
        <v>0.021122</v>
      </c>
      <c r="E17990" s="162" t="n">
        <v>27.66</v>
      </c>
    </row>
    <row r="17991">
      <c r="B17991" s="161" t="n">
        <v>36382</v>
      </c>
      <c r="C17991" s="162" t="n">
        <v>1281.43</v>
      </c>
      <c r="D17991" s="162" t="n">
        <v>0.00763</v>
      </c>
      <c r="E17991" s="162" t="n">
        <v>28.45</v>
      </c>
    </row>
    <row r="17992">
      <c r="B17992" s="161" t="n">
        <v>36383</v>
      </c>
      <c r="C17992" s="162" t="n">
        <v>1301.93</v>
      </c>
      <c r="D17992" s="162" t="n">
        <v>0.022592</v>
      </c>
      <c r="E17992" s="162" t="n">
        <v>25.39</v>
      </c>
    </row>
    <row r="17993">
      <c r="B17993" s="161" t="n">
        <v>36384</v>
      </c>
      <c r="C17993" s="162" t="n">
        <v>1298.16</v>
      </c>
      <c r="D17993" s="162" t="n">
        <v>0.018806</v>
      </c>
      <c r="E17993" s="162" t="n">
        <v>25.03</v>
      </c>
    </row>
    <row r="17994">
      <c r="B17994" s="161" t="n">
        <v>36385</v>
      </c>
      <c r="C17994" s="162" t="n">
        <v>1327.68</v>
      </c>
      <c r="D17994" s="162" t="n">
        <v>0.040262</v>
      </c>
      <c r="E17994" s="162" t="n">
        <v>22.31</v>
      </c>
    </row>
    <row r="17995">
      <c r="B17995" s="161" t="n">
        <v>36388</v>
      </c>
      <c r="C17995" s="162" t="n">
        <v>1330.77</v>
      </c>
      <c r="D17995" s="162" t="n">
        <v>0.041557</v>
      </c>
      <c r="E17995" s="162" t="n">
        <v>23.07</v>
      </c>
    </row>
    <row r="17996">
      <c r="B17996" s="161" t="n">
        <v>36389</v>
      </c>
      <c r="C17996" s="162" t="n">
        <v>1344.16</v>
      </c>
      <c r="D17996" s="162" t="n">
        <v>0.050558</v>
      </c>
      <c r="E17996" s="162" t="n">
        <v>21.67</v>
      </c>
    </row>
    <row r="17997">
      <c r="B17997" s="161" t="n">
        <v>36390</v>
      </c>
      <c r="C17997" s="162" t="n">
        <v>1332.84</v>
      </c>
      <c r="D17997" s="162" t="n">
        <v>0.041185</v>
      </c>
      <c r="E17997" s="162" t="n">
        <v>23.3</v>
      </c>
    </row>
    <row r="17998">
      <c r="B17998" s="161" t="n">
        <v>36391</v>
      </c>
      <c r="C17998" s="162" t="n">
        <v>1323.59</v>
      </c>
      <c r="D17998" s="162" t="n">
        <v>0.033392</v>
      </c>
      <c r="E17998" s="162" t="n">
        <v>24.39</v>
      </c>
    </row>
    <row r="17999">
      <c r="B17999" s="161" t="n">
        <v>36392</v>
      </c>
      <c r="C17999" s="162" t="n">
        <v>1336.61</v>
      </c>
      <c r="D17999" s="162" t="n">
        <v>0.042299</v>
      </c>
      <c r="E17999" s="162" t="n">
        <v>22.95</v>
      </c>
    </row>
    <row r="18000">
      <c r="B18000" s="161" t="n">
        <v>36395</v>
      </c>
      <c r="C18000" s="162" t="n">
        <v>1360.22</v>
      </c>
      <c r="D18000" s="162" t="n">
        <v>0.058867</v>
      </c>
      <c r="E18000" s="162" t="n">
        <v>22.55</v>
      </c>
    </row>
    <row r="18001">
      <c r="B18001" s="161" t="n">
        <v>36396</v>
      </c>
      <c r="C18001" s="162" t="n">
        <v>1363.5</v>
      </c>
      <c r="D18001" s="162" t="n">
        <v>0.060381</v>
      </c>
      <c r="E18001" s="162" t="n">
        <v>22.4</v>
      </c>
    </row>
    <row r="18002">
      <c r="B18002" s="161" t="n">
        <v>36397</v>
      </c>
      <c r="C18002" s="162" t="n">
        <v>1381.79</v>
      </c>
      <c r="D18002" s="162" t="n">
        <v>0.072768</v>
      </c>
      <c r="E18002" s="162" t="n">
        <v>20.96</v>
      </c>
    </row>
    <row r="18003">
      <c r="B18003" s="161" t="n">
        <v>36398</v>
      </c>
      <c r="C18003" s="162" t="n">
        <v>1362.01</v>
      </c>
      <c r="D18003" s="162" t="n">
        <v>0.057448</v>
      </c>
      <c r="E18003" s="162" t="n">
        <v>21.21</v>
      </c>
    </row>
    <row r="18004">
      <c r="B18004" s="161" t="n">
        <v>36399</v>
      </c>
      <c r="C18004" s="162" t="n">
        <v>1348.27</v>
      </c>
      <c r="D18004" s="162" t="n">
        <v>0.046454</v>
      </c>
      <c r="E18004" s="162" t="n">
        <v>21.83</v>
      </c>
    </row>
    <row r="18005">
      <c r="B18005" s="161" t="n">
        <v>36402</v>
      </c>
      <c r="C18005" s="162" t="n">
        <v>1324.02</v>
      </c>
      <c r="D18005" s="162" t="n">
        <v>0.027515</v>
      </c>
      <c r="E18005" s="162" t="n">
        <v>24.63</v>
      </c>
    </row>
    <row r="18006">
      <c r="B18006" s="161" t="n">
        <v>36403</v>
      </c>
      <c r="C18006" s="162" t="n">
        <v>1320.41</v>
      </c>
      <c r="D18006" s="162" t="n">
        <v>0.023999</v>
      </c>
      <c r="E18006" s="162" t="n">
        <v>24.45</v>
      </c>
    </row>
    <row r="18007">
      <c r="B18007" s="161" t="n">
        <v>36404</v>
      </c>
      <c r="C18007" s="162" t="n">
        <v>1331.07</v>
      </c>
      <c r="D18007" s="162" t="n">
        <v>0.031243</v>
      </c>
      <c r="E18007" s="162" t="n">
        <v>22.93</v>
      </c>
    </row>
    <row r="18008">
      <c r="B18008" s="161" t="n">
        <v>36405</v>
      </c>
      <c r="C18008" s="162" t="n">
        <v>1319.11</v>
      </c>
      <c r="D18008" s="162" t="n">
        <v>0.021508</v>
      </c>
      <c r="E18008" s="162" t="n">
        <v>24.53</v>
      </c>
    </row>
    <row r="18009">
      <c r="B18009" s="161" t="n">
        <v>36406</v>
      </c>
      <c r="C18009" s="162" t="n">
        <v>1357.24</v>
      </c>
      <c r="D18009" s="162" t="n">
        <v>0.04916</v>
      </c>
      <c r="E18009" s="162" t="n">
        <v>20.98</v>
      </c>
    </row>
    <row r="18010">
      <c r="B18010" s="161" t="n">
        <v>36410</v>
      </c>
      <c r="C18010" s="162" t="n">
        <v>1350.45</v>
      </c>
      <c r="D18010" s="162" t="n">
        <v>0.043348</v>
      </c>
      <c r="E18010" s="162" t="n">
        <v>23.44</v>
      </c>
    </row>
    <row r="18011">
      <c r="B18011" s="161" t="n">
        <v>36411</v>
      </c>
      <c r="C18011" s="162" t="n">
        <v>1344.15</v>
      </c>
      <c r="D18011" s="162" t="n">
        <v>0.037931</v>
      </c>
      <c r="E18011" s="162" t="n">
        <v>23.82</v>
      </c>
    </row>
    <row r="18012">
      <c r="B18012" s="161" t="n">
        <v>36412</v>
      </c>
      <c r="C18012" s="162" t="n">
        <v>1347.66</v>
      </c>
      <c r="D18012" s="162" t="n">
        <v>0.039828</v>
      </c>
      <c r="E18012" s="162" t="n">
        <v>23.01</v>
      </c>
    </row>
    <row r="18013">
      <c r="B18013" s="161" t="n">
        <v>36413</v>
      </c>
      <c r="C18013" s="162" t="n">
        <v>1351.66</v>
      </c>
      <c r="D18013" s="162" t="n">
        <v>0.042161</v>
      </c>
      <c r="E18013" s="162" t="n">
        <v>22.03</v>
      </c>
    </row>
    <row r="18014">
      <c r="B18014" s="161" t="n">
        <v>36416</v>
      </c>
      <c r="C18014" s="162" t="n">
        <v>1344.13</v>
      </c>
      <c r="D18014" s="162" t="n">
        <v>0.035953</v>
      </c>
      <c r="E18014" s="162" t="n">
        <v>22.89</v>
      </c>
    </row>
    <row r="18015">
      <c r="B18015" s="161" t="n">
        <v>36417</v>
      </c>
      <c r="C18015" s="162" t="n">
        <v>1336.29</v>
      </c>
      <c r="D18015" s="162" t="n">
        <v>0.029527</v>
      </c>
      <c r="E18015" s="162" t="n">
        <v>23.77</v>
      </c>
    </row>
    <row r="18016">
      <c r="B18016" s="161" t="n">
        <v>36418</v>
      </c>
      <c r="C18016" s="162" t="n">
        <v>1317.97</v>
      </c>
      <c r="D18016" s="162" t="n">
        <v>0.015239</v>
      </c>
      <c r="E18016" s="162" t="n">
        <v>24.56</v>
      </c>
    </row>
    <row r="18017">
      <c r="B18017" s="161" t="n">
        <v>36419</v>
      </c>
      <c r="C18017" s="162" t="n">
        <v>1318.48</v>
      </c>
      <c r="D18017" s="162" t="n">
        <v>0.015029</v>
      </c>
      <c r="E18017" s="162" t="n">
        <v>25.25</v>
      </c>
    </row>
    <row r="18018">
      <c r="B18018" s="161" t="n">
        <v>36420</v>
      </c>
      <c r="C18018" s="162" t="n">
        <v>1335.42</v>
      </c>
      <c r="D18018" s="162" t="n">
        <v>0.027179</v>
      </c>
      <c r="E18018" s="162" t="n">
        <v>23.3</v>
      </c>
    </row>
    <row r="18019">
      <c r="B18019" s="161" t="n">
        <v>36423</v>
      </c>
      <c r="C18019" s="162" t="n">
        <v>1335.53</v>
      </c>
      <c r="D18019" s="162" t="n">
        <v>0.02663</v>
      </c>
      <c r="E18019" s="162" t="n">
        <v>24.03</v>
      </c>
    </row>
    <row r="18020">
      <c r="B18020" s="161" t="n">
        <v>36424</v>
      </c>
      <c r="C18020" s="162" t="n">
        <v>1307.58</v>
      </c>
      <c r="D18020" s="162" t="n">
        <v>0.004875</v>
      </c>
      <c r="E18020" s="162" t="n">
        <v>25.65</v>
      </c>
    </row>
    <row r="18021">
      <c r="B18021" s="161" t="n">
        <v>36425</v>
      </c>
      <c r="C18021" s="162" t="n">
        <v>1310.51</v>
      </c>
      <c r="D18021" s="162" t="n">
        <v>0.006599</v>
      </c>
      <c r="E18021" s="162" t="n">
        <v>25.19</v>
      </c>
    </row>
    <row r="18022">
      <c r="B18022" s="161" t="n">
        <v>36426</v>
      </c>
      <c r="C18022" s="162" t="n">
        <v>1280.41</v>
      </c>
      <c r="D18022" s="162" t="n">
        <v>-0.016993</v>
      </c>
      <c r="E18022" s="162" t="n">
        <v>27.84</v>
      </c>
    </row>
    <row r="18023">
      <c r="B18023" s="161" t="n">
        <v>36427</v>
      </c>
      <c r="C18023" s="162" t="n">
        <v>1277.36</v>
      </c>
      <c r="D18023" s="162" t="n">
        <v>-0.019746</v>
      </c>
      <c r="E18023" s="162" t="n">
        <v>27.79</v>
      </c>
    </row>
    <row r="18024">
      <c r="B18024" s="161" t="n">
        <v>36430</v>
      </c>
      <c r="C18024" s="162" t="n">
        <v>1283.31</v>
      </c>
      <c r="D18024" s="162" t="n">
        <v>-0.015482</v>
      </c>
      <c r="E18024" s="162" t="n">
        <v>26.4</v>
      </c>
    </row>
    <row r="18025">
      <c r="B18025" s="161" t="n">
        <v>36431</v>
      </c>
      <c r="C18025" s="162" t="n">
        <v>1282.2</v>
      </c>
      <c r="D18025" s="162" t="n">
        <v>-0.016797</v>
      </c>
      <c r="E18025" s="162" t="n">
        <v>26.06</v>
      </c>
    </row>
    <row r="18026">
      <c r="B18026" s="161" t="n">
        <v>36432</v>
      </c>
      <c r="C18026" s="162" t="n">
        <v>1268.37</v>
      </c>
      <c r="D18026" s="162" t="n">
        <v>-0.028032</v>
      </c>
      <c r="E18026" s="162" t="n">
        <v>26.49</v>
      </c>
    </row>
    <row r="18027">
      <c r="B18027" s="161" t="n">
        <v>36433</v>
      </c>
      <c r="C18027" s="162" t="n">
        <v>1282.71</v>
      </c>
      <c r="D18027" s="162" t="n">
        <v>-0.017332</v>
      </c>
      <c r="E18027" s="162" t="n">
        <v>25.41</v>
      </c>
    </row>
    <row r="18028">
      <c r="B18028" s="161" t="n">
        <v>36434</v>
      </c>
      <c r="C18028" s="162" t="n">
        <v>1282.81</v>
      </c>
      <c r="D18028" s="162" t="n">
        <v>-0.017714</v>
      </c>
      <c r="E18028" s="162" t="n">
        <v>24.93</v>
      </c>
    </row>
    <row r="18029">
      <c r="B18029" s="161" t="n">
        <v>36437</v>
      </c>
      <c r="C18029" s="162" t="n">
        <v>1304.6</v>
      </c>
      <c r="D18029" s="162" t="n">
        <v>-0.001416</v>
      </c>
      <c r="E18029" s="162" t="n">
        <v>24.46</v>
      </c>
    </row>
    <row r="18030">
      <c r="B18030" s="161" t="n">
        <v>36438</v>
      </c>
      <c r="C18030" s="162" t="n">
        <v>1301.35</v>
      </c>
      <c r="D18030" s="162" t="n">
        <v>-0.004375</v>
      </c>
      <c r="E18030" s="162" t="n">
        <v>24.79</v>
      </c>
    </row>
    <row r="18031">
      <c r="B18031" s="161" t="n">
        <v>36439</v>
      </c>
      <c r="C18031" s="162" t="n">
        <v>1325.4</v>
      </c>
      <c r="D18031" s="162" t="n">
        <v>0.013412</v>
      </c>
      <c r="E18031" s="162" t="n">
        <v>22.06</v>
      </c>
    </row>
    <row r="18032">
      <c r="B18032" s="161" t="n">
        <v>36440</v>
      </c>
      <c r="C18032" s="162" t="n">
        <v>1317.64</v>
      </c>
      <c r="D18032" s="162" t="n">
        <v>0.007101</v>
      </c>
      <c r="E18032" s="162" t="n">
        <v>23.58</v>
      </c>
    </row>
    <row r="18033">
      <c r="B18033" s="161" t="n">
        <v>36441</v>
      </c>
      <c r="C18033" s="162" t="n">
        <v>1336.02</v>
      </c>
      <c r="D18033" s="162" t="n">
        <v>0.020447</v>
      </c>
      <c r="E18033" s="162" t="n">
        <v>20.49</v>
      </c>
    </row>
    <row r="18034">
      <c r="B18034" s="161" t="n">
        <v>36444</v>
      </c>
      <c r="C18034" s="162" t="n">
        <v>1335.21</v>
      </c>
      <c r="D18034" s="162" t="n">
        <v>0.019434</v>
      </c>
      <c r="E18034" s="162" t="n">
        <v>20.63</v>
      </c>
    </row>
    <row r="18035">
      <c r="B18035" s="161" t="n">
        <v>36445</v>
      </c>
      <c r="C18035" s="162" t="n">
        <v>1313.04</v>
      </c>
      <c r="D18035" s="162" t="n">
        <v>0.002359</v>
      </c>
      <c r="E18035" s="162" t="n">
        <v>22.84</v>
      </c>
    </row>
    <row r="18036">
      <c r="B18036" s="161" t="n">
        <v>36446</v>
      </c>
      <c r="C18036" s="162" t="n">
        <v>1285.55</v>
      </c>
      <c r="D18036" s="162" t="n">
        <v>-0.019029</v>
      </c>
      <c r="E18036" s="162" t="n">
        <v>25.96</v>
      </c>
    </row>
    <row r="18037">
      <c r="B18037" s="161" t="n">
        <v>36447</v>
      </c>
      <c r="C18037" s="162" t="n">
        <v>1283.42</v>
      </c>
      <c r="D18037" s="162" t="n">
        <v>-0.020846</v>
      </c>
      <c r="E18037" s="162" t="n">
        <v>26.05</v>
      </c>
    </row>
    <row r="18038">
      <c r="B18038" s="161" t="n">
        <v>36448</v>
      </c>
      <c r="C18038" s="162" t="n">
        <v>1247.41</v>
      </c>
      <c r="D18038" s="162" t="n">
        <v>-0.049364</v>
      </c>
      <c r="E18038" s="162" t="n">
        <v>28.75</v>
      </c>
    </row>
    <row r="18039">
      <c r="B18039" s="161" t="n">
        <v>36451</v>
      </c>
      <c r="C18039" s="162" t="n">
        <v>1254.13</v>
      </c>
      <c r="D18039" s="162" t="n">
        <v>-0.044086</v>
      </c>
      <c r="E18039" s="162" t="n">
        <v>28.19</v>
      </c>
    </row>
    <row r="18040">
      <c r="B18040" s="161" t="n">
        <v>36452</v>
      </c>
      <c r="C18040" s="162" t="n">
        <v>1261.32</v>
      </c>
      <c r="D18040" s="162" t="n">
        <v>-0.038496</v>
      </c>
      <c r="E18040" s="162" t="n">
        <v>26.56</v>
      </c>
    </row>
    <row r="18041">
      <c r="B18041" s="161" t="n">
        <v>36453</v>
      </c>
      <c r="C18041" s="162" t="n">
        <v>1289.43</v>
      </c>
      <c r="D18041" s="162" t="n">
        <v>-0.016625</v>
      </c>
      <c r="E18041" s="162" t="n">
        <v>23.9</v>
      </c>
    </row>
    <row r="18042">
      <c r="B18042" s="161" t="n">
        <v>36454</v>
      </c>
      <c r="C18042" s="162" t="n">
        <v>1283.61</v>
      </c>
      <c r="D18042" s="162" t="n">
        <v>-0.021192</v>
      </c>
      <c r="E18042" s="162" t="n">
        <v>24.02</v>
      </c>
    </row>
    <row r="18043">
      <c r="B18043" s="161" t="n">
        <v>36455</v>
      </c>
      <c r="C18043" s="162" t="n">
        <v>1301.65</v>
      </c>
      <c r="D18043" s="162" t="n">
        <v>-0.007357</v>
      </c>
      <c r="E18043" s="162" t="n">
        <v>21.64</v>
      </c>
    </row>
    <row r="18044">
      <c r="B18044" s="161" t="n">
        <v>36458</v>
      </c>
      <c r="C18044" s="162" t="n">
        <v>1293.63</v>
      </c>
      <c r="D18044" s="162" t="n">
        <v>-0.013608</v>
      </c>
      <c r="E18044" s="162" t="n">
        <v>23.6</v>
      </c>
    </row>
    <row r="18045">
      <c r="B18045" s="161" t="n">
        <v>36459</v>
      </c>
      <c r="C18045" s="162" t="n">
        <v>1281.91</v>
      </c>
      <c r="D18045" s="162" t="n">
        <v>-0.022778</v>
      </c>
      <c r="E18045" s="162" t="n">
        <v>24.26</v>
      </c>
    </row>
    <row r="18046">
      <c r="B18046" s="161" t="n">
        <v>36460</v>
      </c>
      <c r="C18046" s="162" t="n">
        <v>1296.71</v>
      </c>
      <c r="D18046" s="162" t="n">
        <v>-0.011517</v>
      </c>
      <c r="E18046" s="162" t="n">
        <v>24.2</v>
      </c>
    </row>
    <row r="18047">
      <c r="B18047" s="161" t="n">
        <v>36461</v>
      </c>
      <c r="C18047" s="162" t="n">
        <v>1342.44</v>
      </c>
      <c r="D18047" s="162" t="n">
        <v>0.02273</v>
      </c>
      <c r="E18047" s="162" t="n">
        <v>21.34</v>
      </c>
    </row>
    <row r="18048">
      <c r="B18048" s="161" t="n">
        <v>36462</v>
      </c>
      <c r="C18048" s="162" t="n">
        <v>1362.93</v>
      </c>
      <c r="D18048" s="162" t="n">
        <v>0.037303</v>
      </c>
      <c r="E18048" s="162" t="n">
        <v>22.2</v>
      </c>
    </row>
    <row r="18049">
      <c r="B18049" s="161" t="n">
        <v>36465</v>
      </c>
      <c r="C18049" s="162" t="n">
        <v>1354.12</v>
      </c>
      <c r="D18049" s="162" t="n">
        <v>0.030396</v>
      </c>
      <c r="E18049" s="162" t="n">
        <v>22.09</v>
      </c>
    </row>
    <row r="18050">
      <c r="B18050" s="161" t="n">
        <v>36466</v>
      </c>
      <c r="C18050" s="162" t="n">
        <v>1347.74</v>
      </c>
      <c r="D18050" s="162" t="n">
        <v>0.025309</v>
      </c>
      <c r="E18050" s="162" t="n">
        <v>23.1</v>
      </c>
    </row>
    <row r="18051">
      <c r="B18051" s="161" t="n">
        <v>36467</v>
      </c>
      <c r="C18051" s="162" t="n">
        <v>1354.93</v>
      </c>
      <c r="D18051" s="162" t="n">
        <v>0.030256</v>
      </c>
      <c r="E18051" s="162" t="n">
        <v>23.16</v>
      </c>
    </row>
    <row r="18052">
      <c r="B18052" s="161" t="n">
        <v>36468</v>
      </c>
      <c r="C18052" s="162" t="n">
        <v>1362.64</v>
      </c>
      <c r="D18052" s="162" t="n">
        <v>0.035445</v>
      </c>
      <c r="E18052" s="162" t="n">
        <v>23</v>
      </c>
    </row>
    <row r="18053">
      <c r="B18053" s="161" t="n">
        <v>36469</v>
      </c>
      <c r="C18053" s="162" t="n">
        <v>1370.23</v>
      </c>
      <c r="D18053" s="162" t="n">
        <v>0.040449</v>
      </c>
      <c r="E18053" s="162" t="n">
        <v>21.66</v>
      </c>
    </row>
    <row r="18054">
      <c r="B18054" s="161" t="n">
        <v>36472</v>
      </c>
      <c r="C18054" s="162" t="n">
        <v>1377.01</v>
      </c>
      <c r="D18054" s="162" t="n">
        <v>0.044841</v>
      </c>
      <c r="E18054" s="162" t="n">
        <v>21.87</v>
      </c>
    </row>
    <row r="18055">
      <c r="B18055" s="161" t="n">
        <v>36473</v>
      </c>
      <c r="C18055" s="162" t="n">
        <v>1365.28</v>
      </c>
      <c r="D18055" s="162" t="n">
        <v>0.035857</v>
      </c>
      <c r="E18055" s="162" t="n">
        <v>22.7</v>
      </c>
    </row>
    <row r="18056">
      <c r="B18056" s="161" t="n">
        <v>36474</v>
      </c>
      <c r="C18056" s="162" t="n">
        <v>1373.46</v>
      </c>
      <c r="D18056" s="162" t="n">
        <v>0.041337</v>
      </c>
      <c r="E18056" s="162" t="n">
        <v>22.26</v>
      </c>
    </row>
    <row r="18057">
      <c r="B18057" s="161" t="n">
        <v>36475</v>
      </c>
      <c r="C18057" s="162" t="n">
        <v>1381.46</v>
      </c>
      <c r="D18057" s="162" t="n">
        <v>0.046704</v>
      </c>
      <c r="E18057" s="162" t="n">
        <v>22.07</v>
      </c>
    </row>
    <row r="18058">
      <c r="B18058" s="161" t="n">
        <v>36476</v>
      </c>
      <c r="C18058" s="162" t="n">
        <v>1396.06</v>
      </c>
      <c r="D18058" s="162" t="n">
        <v>0.056776</v>
      </c>
      <c r="E18058" s="162" t="n">
        <v>21.65</v>
      </c>
    </row>
    <row r="18059">
      <c r="B18059" s="161" t="n">
        <v>36479</v>
      </c>
      <c r="C18059" s="162" t="n">
        <v>1394.39</v>
      </c>
      <c r="D18059" s="162" t="n">
        <v>0.055119</v>
      </c>
      <c r="E18059" s="162" t="n">
        <v>22.74</v>
      </c>
    </row>
    <row r="18060">
      <c r="B18060" s="161" t="n">
        <v>36480</v>
      </c>
      <c r="C18060" s="162" t="n">
        <v>1420.07</v>
      </c>
      <c r="D18060" s="162" t="n">
        <v>0.072769</v>
      </c>
      <c r="E18060" s="162" t="n">
        <v>20.73</v>
      </c>
    </row>
    <row r="18061">
      <c r="B18061" s="161" t="n">
        <v>36481</v>
      </c>
      <c r="C18061" s="162" t="n">
        <v>1410.71</v>
      </c>
      <c r="D18061" s="162" t="n">
        <v>0.06563099999999999</v>
      </c>
      <c r="E18061" s="162" t="n">
        <v>20.96</v>
      </c>
    </row>
    <row r="18062">
      <c r="B18062" s="161" t="n">
        <v>36482</v>
      </c>
      <c r="C18062" s="162" t="n">
        <v>1424.94</v>
      </c>
      <c r="D18062" s="162" t="n">
        <v>0.075</v>
      </c>
      <c r="E18062" s="162" t="n">
        <v>19.76</v>
      </c>
    </row>
    <row r="18063">
      <c r="B18063" s="161" t="n">
        <v>36483</v>
      </c>
      <c r="C18063" s="162" t="n">
        <v>1422</v>
      </c>
      <c r="D18063" s="162" t="n">
        <v>0.072244</v>
      </c>
      <c r="E18063" s="162" t="n">
        <v>19.11</v>
      </c>
    </row>
    <row r="18064">
      <c r="B18064" s="161" t="n">
        <v>36486</v>
      </c>
      <c r="C18064" s="162" t="n">
        <v>1420.94</v>
      </c>
      <c r="D18064" s="162" t="n">
        <v>0.070829</v>
      </c>
      <c r="E18064" s="162" t="n">
        <v>19.98</v>
      </c>
    </row>
    <row r="18065">
      <c r="B18065" s="161" t="n">
        <v>36487</v>
      </c>
      <c r="C18065" s="162" t="n">
        <v>1404.64</v>
      </c>
      <c r="D18065" s="162" t="n">
        <v>0.05858</v>
      </c>
      <c r="E18065" s="162" t="n">
        <v>21</v>
      </c>
    </row>
    <row r="18066">
      <c r="B18066" s="161" t="n">
        <v>36488</v>
      </c>
      <c r="C18066" s="162" t="n">
        <v>1417.08</v>
      </c>
      <c r="D18066" s="162" t="n">
        <v>0.066667</v>
      </c>
      <c r="E18066" s="162" t="n">
        <v>20.26</v>
      </c>
    </row>
    <row r="18067">
      <c r="B18067" s="161" t="n">
        <v>36490</v>
      </c>
      <c r="C18067" s="162" t="n">
        <v>1416.62</v>
      </c>
      <c r="D18067" s="162" t="n">
        <v>0.065729</v>
      </c>
      <c r="E18067" s="162" t="n">
        <v>22.33</v>
      </c>
    </row>
    <row r="18068">
      <c r="B18068" s="161" t="n">
        <v>36493</v>
      </c>
      <c r="C18068" s="162" t="n">
        <v>1407.83</v>
      </c>
      <c r="D18068" s="162" t="n">
        <v>0.058836</v>
      </c>
      <c r="E18068" s="162" t="n">
        <v>23.57</v>
      </c>
    </row>
    <row r="18069">
      <c r="B18069" s="161" t="n">
        <v>36494</v>
      </c>
      <c r="C18069" s="162" t="n">
        <v>1388.91</v>
      </c>
      <c r="D18069" s="162" t="n">
        <v>0.044752</v>
      </c>
      <c r="E18069" s="162" t="n">
        <v>24.18</v>
      </c>
    </row>
    <row r="18070">
      <c r="B18070" s="161" t="n">
        <v>36495</v>
      </c>
      <c r="C18070" s="162" t="n">
        <v>1397.72</v>
      </c>
      <c r="D18070" s="162" t="n">
        <v>0.050421</v>
      </c>
      <c r="E18070" s="162" t="n">
        <v>22.23</v>
      </c>
    </row>
    <row r="18071">
      <c r="B18071" s="161" t="n">
        <v>36496</v>
      </c>
      <c r="C18071" s="162" t="n">
        <v>1409.04</v>
      </c>
      <c r="D18071" s="162" t="n">
        <v>0.057841</v>
      </c>
      <c r="E18071" s="162" t="n">
        <v>21.77</v>
      </c>
    </row>
    <row r="18072">
      <c r="B18072" s="161" t="n">
        <v>36497</v>
      </c>
      <c r="C18072" s="162" t="n">
        <v>1433.3</v>
      </c>
      <c r="D18072" s="162" t="n">
        <v>0.074183</v>
      </c>
      <c r="E18072" s="162" t="n">
        <v>19.32</v>
      </c>
    </row>
    <row r="18073">
      <c r="B18073" s="161" t="n">
        <v>36500</v>
      </c>
      <c r="C18073" s="162" t="n">
        <v>1423.33</v>
      </c>
      <c r="D18073" s="162" t="n">
        <v>0.066635</v>
      </c>
      <c r="E18073" s="162" t="n">
        <v>20.58</v>
      </c>
    </row>
    <row r="18074">
      <c r="B18074" s="161" t="n">
        <v>36501</v>
      </c>
      <c r="C18074" s="162" t="n">
        <v>1409.17</v>
      </c>
      <c r="D18074" s="162" t="n">
        <v>0.056118</v>
      </c>
      <c r="E18074" s="162" t="n">
        <v>21.09</v>
      </c>
    </row>
    <row r="18075">
      <c r="B18075" s="161" t="n">
        <v>36502</v>
      </c>
      <c r="C18075" s="162" t="n">
        <v>1403.88</v>
      </c>
      <c r="D18075" s="162" t="n">
        <v>0.051793</v>
      </c>
      <c r="E18075" s="162" t="n">
        <v>21.25</v>
      </c>
    </row>
    <row r="18076">
      <c r="B18076" s="161" t="n">
        <v>36503</v>
      </c>
      <c r="C18076" s="162" t="n">
        <v>1408.11</v>
      </c>
      <c r="D18076" s="162" t="n">
        <v>0.05419</v>
      </c>
      <c r="E18076" s="162" t="n">
        <v>21.19</v>
      </c>
    </row>
    <row r="18077">
      <c r="B18077" s="161" t="n">
        <v>36504</v>
      </c>
      <c r="C18077" s="162" t="n">
        <v>1417.04</v>
      </c>
      <c r="D18077" s="162" t="n">
        <v>0.059842</v>
      </c>
      <c r="E18077" s="162" t="n">
        <v>21.48</v>
      </c>
    </row>
    <row r="18078">
      <c r="B18078" s="161" t="n">
        <v>36507</v>
      </c>
      <c r="C18078" s="162" t="n">
        <v>1415.22</v>
      </c>
      <c r="D18078" s="162" t="n">
        <v>0.057886</v>
      </c>
      <c r="E18078" s="162" t="n">
        <v>21.72</v>
      </c>
    </row>
    <row r="18079">
      <c r="B18079" s="161" t="n">
        <v>36508</v>
      </c>
      <c r="C18079" s="162" t="n">
        <v>1403.17</v>
      </c>
      <c r="D18079" s="162" t="n">
        <v>0.04867</v>
      </c>
      <c r="E18079" s="162" t="n">
        <v>23.06</v>
      </c>
    </row>
    <row r="18080">
      <c r="B18080" s="161" t="n">
        <v>36509</v>
      </c>
      <c r="C18080" s="162" t="n">
        <v>1413.32</v>
      </c>
      <c r="D18080" s="162" t="n">
        <v>0.055184</v>
      </c>
      <c r="E18080" s="162" t="n">
        <v>22.03</v>
      </c>
    </row>
    <row r="18081">
      <c r="B18081" s="161" t="n">
        <v>36510</v>
      </c>
      <c r="C18081" s="162" t="n">
        <v>1418.78</v>
      </c>
      <c r="D18081" s="162" t="n">
        <v>0.058396</v>
      </c>
      <c r="E18081" s="162" t="n">
        <v>21.91</v>
      </c>
    </row>
    <row r="18082">
      <c r="B18082" s="161" t="n">
        <v>36511</v>
      </c>
      <c r="C18082" s="162" t="n">
        <v>1421.03</v>
      </c>
      <c r="D18082" s="162" t="n">
        <v>0.059437</v>
      </c>
      <c r="E18082" s="162" t="n">
        <v>21.35</v>
      </c>
    </row>
    <row r="18083">
      <c r="B18083" s="161" t="n">
        <v>36514</v>
      </c>
      <c r="C18083" s="162" t="n">
        <v>1418.09</v>
      </c>
      <c r="D18083" s="162" t="n">
        <v>0.056861</v>
      </c>
      <c r="E18083" s="162" t="n">
        <v>23.78</v>
      </c>
    </row>
    <row r="18084">
      <c r="B18084" s="161" t="n">
        <v>36515</v>
      </c>
      <c r="C18084" s="162" t="n">
        <v>1433.43</v>
      </c>
      <c r="D18084" s="162" t="n">
        <v>0.067047</v>
      </c>
      <c r="E18084" s="162" t="n">
        <v>22.66</v>
      </c>
    </row>
    <row r="18085">
      <c r="B18085" s="161" t="n">
        <v>36516</v>
      </c>
      <c r="C18085" s="162" t="n">
        <v>1436.13</v>
      </c>
      <c r="D18085" s="162" t="n">
        <v>0.068372</v>
      </c>
      <c r="E18085" s="162" t="n">
        <v>22.43</v>
      </c>
    </row>
    <row r="18086">
      <c r="B18086" s="161" t="n">
        <v>36517</v>
      </c>
      <c r="C18086" s="162" t="n">
        <v>1458.34</v>
      </c>
      <c r="D18086" s="162" t="n">
        <v>0.08312</v>
      </c>
      <c r="E18086" s="162" t="n">
        <v>21.12</v>
      </c>
    </row>
    <row r="18087">
      <c r="B18087" s="161" t="n">
        <v>36521</v>
      </c>
      <c r="C18087" s="162" t="n">
        <v>1457.1</v>
      </c>
      <c r="D18087" s="162" t="n">
        <v>0.081664</v>
      </c>
      <c r="E18087" s="162" t="n">
        <v>23.07</v>
      </c>
    </row>
    <row r="18088">
      <c r="B18088" s="161" t="n">
        <v>36522</v>
      </c>
      <c r="C18088" s="162" t="n">
        <v>1457.66</v>
      </c>
      <c r="D18088" s="162" t="n">
        <v>0.081488</v>
      </c>
      <c r="E18088" s="162" t="n">
        <v>22.97</v>
      </c>
    </row>
    <row r="18089">
      <c r="B18089" s="161" t="n">
        <v>36523</v>
      </c>
      <c r="C18089" s="162" t="n">
        <v>1463.46</v>
      </c>
      <c r="D18089" s="162" t="n">
        <v>0.08487500000000001</v>
      </c>
      <c r="E18089" s="162" t="n">
        <v>23.09</v>
      </c>
    </row>
    <row r="18090">
      <c r="B18090" s="161" t="n">
        <v>36524</v>
      </c>
      <c r="C18090" s="162" t="n">
        <v>1464.47</v>
      </c>
      <c r="D18090" s="162" t="n">
        <v>0.08494500000000001</v>
      </c>
      <c r="E18090" s="162" t="n">
        <v>24.76</v>
      </c>
    </row>
    <row r="18091">
      <c r="B18091" s="161" t="n">
        <v>36525</v>
      </c>
      <c r="C18091" s="162" t="n">
        <v>1469.25</v>
      </c>
      <c r="D18091" s="162" t="n">
        <v>0.08763700000000001</v>
      </c>
      <c r="E18091" s="162" t="n">
        <v>24.64</v>
      </c>
    </row>
    <row r="18092">
      <c r="B18092" s="161" t="n">
        <v>36528</v>
      </c>
      <c r="C18092" s="162" t="n">
        <v>1455.22</v>
      </c>
      <c r="D18092" s="162" t="n">
        <v>0.077463</v>
      </c>
      <c r="E18092" s="162" t="n">
        <v>24.21</v>
      </c>
    </row>
    <row r="18093">
      <c r="B18093" s="161" t="n">
        <v>36529</v>
      </c>
      <c r="C18093" s="162" t="n">
        <v>1399.42</v>
      </c>
      <c r="D18093" s="162" t="n">
        <v>0.037983</v>
      </c>
      <c r="E18093" s="162" t="n">
        <v>27.01</v>
      </c>
    </row>
    <row r="18094">
      <c r="B18094" s="161" t="n">
        <v>36530</v>
      </c>
      <c r="C18094" s="162" t="n">
        <v>1402.11</v>
      </c>
      <c r="D18094" s="162" t="n">
        <v>0.039384</v>
      </c>
      <c r="E18094" s="162" t="n">
        <v>26.41</v>
      </c>
    </row>
    <row r="18095">
      <c r="B18095" s="161" t="n">
        <v>36531</v>
      </c>
      <c r="C18095" s="162" t="n">
        <v>1403.45</v>
      </c>
      <c r="D18095" s="162" t="n">
        <v>0.039839</v>
      </c>
      <c r="E18095" s="162" t="n">
        <v>25.73</v>
      </c>
    </row>
    <row r="18096">
      <c r="B18096" s="161" t="n">
        <v>36532</v>
      </c>
      <c r="C18096" s="162" t="n">
        <v>1441.47</v>
      </c>
      <c r="D18096" s="162" t="n">
        <v>0.066008</v>
      </c>
      <c r="E18096" s="162" t="n">
        <v>21.72</v>
      </c>
    </row>
    <row r="18097">
      <c r="B18097" s="161" t="n">
        <v>36535</v>
      </c>
      <c r="C18097" s="162" t="n">
        <v>1457.6</v>
      </c>
      <c r="D18097" s="162" t="n">
        <v>0.076488</v>
      </c>
      <c r="E18097" s="162" t="n">
        <v>21.71</v>
      </c>
    </row>
    <row r="18098">
      <c r="B18098" s="161" t="n">
        <v>36536</v>
      </c>
      <c r="C18098" s="162" t="n">
        <v>1438.56</v>
      </c>
      <c r="D18098" s="162" t="n">
        <v>0.062864</v>
      </c>
      <c r="E18098" s="162" t="n">
        <v>22.5</v>
      </c>
    </row>
    <row r="18099">
      <c r="B18099" s="161" t="n">
        <v>36537</v>
      </c>
      <c r="C18099" s="162" t="n">
        <v>1432.25</v>
      </c>
      <c r="D18099" s="162" t="n">
        <v>0.057982</v>
      </c>
      <c r="E18099" s="162" t="n">
        <v>22.84</v>
      </c>
    </row>
    <row r="18100">
      <c r="B18100" s="161" t="n">
        <v>36538</v>
      </c>
      <c r="C18100" s="162" t="n">
        <v>1449.68</v>
      </c>
      <c r="D18100" s="162" t="n">
        <v>0.06947399999999999</v>
      </c>
      <c r="E18100" s="162" t="n">
        <v>21.71</v>
      </c>
    </row>
    <row r="18101">
      <c r="B18101" s="161" t="n">
        <v>36539</v>
      </c>
      <c r="C18101" s="162" t="n">
        <v>1465.15</v>
      </c>
      <c r="D18101" s="162" t="n">
        <v>0.079455</v>
      </c>
      <c r="E18101" s="162" t="n">
        <v>19.66</v>
      </c>
    </row>
    <row r="18102">
      <c r="B18102" s="161" t="n">
        <v>36543</v>
      </c>
      <c r="C18102" s="162" t="n">
        <v>1455.14</v>
      </c>
      <c r="D18102" s="162" t="n">
        <v>0.072105</v>
      </c>
      <c r="E18102" s="162" t="n">
        <v>21.5</v>
      </c>
    </row>
    <row r="18103">
      <c r="B18103" s="161" t="n">
        <v>36544</v>
      </c>
      <c r="C18103" s="162" t="n">
        <v>1455.9</v>
      </c>
      <c r="D18103" s="162" t="n">
        <v>0.072117</v>
      </c>
      <c r="E18103" s="162" t="n">
        <v>21.72</v>
      </c>
    </row>
    <row r="18104">
      <c r="B18104" s="161" t="n">
        <v>36545</v>
      </c>
      <c r="C18104" s="162" t="n">
        <v>1445.57</v>
      </c>
      <c r="D18104" s="162" t="n">
        <v>0.06455900000000001</v>
      </c>
      <c r="E18104" s="162" t="n">
        <v>21.75</v>
      </c>
    </row>
    <row r="18105">
      <c r="B18105" s="161" t="n">
        <v>36546</v>
      </c>
      <c r="C18105" s="162" t="n">
        <v>1441.36</v>
      </c>
      <c r="D18105" s="162" t="n">
        <v>0.061283</v>
      </c>
      <c r="E18105" s="162" t="n">
        <v>20.82</v>
      </c>
    </row>
    <row r="18106">
      <c r="B18106" s="161" t="n">
        <v>36549</v>
      </c>
      <c r="C18106" s="162" t="n">
        <v>1401.53</v>
      </c>
      <c r="D18106" s="162" t="n">
        <v>0.033064</v>
      </c>
      <c r="E18106" s="162" t="n">
        <v>24.07</v>
      </c>
    </row>
    <row r="18107">
      <c r="B18107" s="161" t="n">
        <v>36550</v>
      </c>
      <c r="C18107" s="162" t="n">
        <v>1410.03</v>
      </c>
      <c r="D18107" s="162" t="n">
        <v>0.038921</v>
      </c>
      <c r="E18107" s="162" t="n">
        <v>23.02</v>
      </c>
    </row>
    <row r="18108">
      <c r="B18108" s="161" t="n">
        <v>36551</v>
      </c>
      <c r="C18108" s="162" t="n">
        <v>1404.09</v>
      </c>
      <c r="D18108" s="162" t="n">
        <v>0.0345</v>
      </c>
      <c r="E18108" s="162" t="n">
        <v>23.03</v>
      </c>
    </row>
    <row r="18109">
      <c r="B18109" s="161" t="n">
        <v>36552</v>
      </c>
      <c r="C18109" s="162" t="n">
        <v>1398.56</v>
      </c>
      <c r="D18109" s="162" t="n">
        <v>0.030295</v>
      </c>
      <c r="E18109" s="162" t="n">
        <v>23.54</v>
      </c>
    </row>
    <row r="18110">
      <c r="B18110" s="161" t="n">
        <v>36553</v>
      </c>
      <c r="C18110" s="162" t="n">
        <v>1360.16</v>
      </c>
      <c r="D18110" s="162" t="n">
        <v>0.002317</v>
      </c>
      <c r="E18110" s="162" t="n">
        <v>26.14</v>
      </c>
    </row>
    <row r="18111">
      <c r="B18111" s="161" t="n">
        <v>36556</v>
      </c>
      <c r="C18111" s="162" t="n">
        <v>1394.46</v>
      </c>
      <c r="D18111" s="162" t="n">
        <v>0.026943</v>
      </c>
      <c r="E18111" s="162" t="n">
        <v>24.95</v>
      </c>
    </row>
    <row r="18112">
      <c r="B18112" s="161" t="n">
        <v>36557</v>
      </c>
      <c r="C18112" s="162" t="n">
        <v>1409.28</v>
      </c>
      <c r="D18112" s="162" t="n">
        <v>0.037074</v>
      </c>
      <c r="E18112" s="162" t="n">
        <v>23.45</v>
      </c>
    </row>
    <row r="18113">
      <c r="B18113" s="161" t="n">
        <v>36558</v>
      </c>
      <c r="C18113" s="162" t="n">
        <v>1409.12</v>
      </c>
      <c r="D18113" s="162" t="n">
        <v>0.036581</v>
      </c>
      <c r="E18113" s="162" t="n">
        <v>23.12</v>
      </c>
    </row>
    <row r="18114">
      <c r="B18114" s="161" t="n">
        <v>36559</v>
      </c>
      <c r="C18114" s="162" t="n">
        <v>1424.97</v>
      </c>
      <c r="D18114" s="162" t="n">
        <v>0.04744</v>
      </c>
      <c r="E18114" s="162" t="n">
        <v>22.01</v>
      </c>
    </row>
    <row r="18115">
      <c r="B18115" s="161" t="n">
        <v>36560</v>
      </c>
      <c r="C18115" s="162" t="n">
        <v>1424.37</v>
      </c>
      <c r="D18115" s="162" t="n">
        <v>0.046778</v>
      </c>
      <c r="E18115" s="162" t="n">
        <v>21.54</v>
      </c>
    </row>
    <row r="18116">
      <c r="B18116" s="161" t="n">
        <v>36563</v>
      </c>
      <c r="C18116" s="162" t="n">
        <v>1424.24</v>
      </c>
      <c r="D18116" s="162" t="n">
        <v>0.046438</v>
      </c>
      <c r="E18116" s="162" t="n">
        <v>22.79</v>
      </c>
    </row>
    <row r="18117">
      <c r="B18117" s="161" t="n">
        <v>36564</v>
      </c>
      <c r="C18117" s="162" t="n">
        <v>1441.72</v>
      </c>
      <c r="D18117" s="162" t="n">
        <v>0.058337</v>
      </c>
      <c r="E18117" s="162" t="n">
        <v>21.25</v>
      </c>
    </row>
    <row r="18118">
      <c r="B18118" s="161" t="n">
        <v>36565</v>
      </c>
      <c r="C18118" s="162" t="n">
        <v>1411.7</v>
      </c>
      <c r="D18118" s="162" t="n">
        <v>0.037115</v>
      </c>
      <c r="E18118" s="162" t="n">
        <v>22.9</v>
      </c>
    </row>
    <row r="18119">
      <c r="B18119" s="161" t="n">
        <v>36566</v>
      </c>
      <c r="C18119" s="162" t="n">
        <v>1416.83</v>
      </c>
      <c r="D18119" s="162" t="n">
        <v>0.0405</v>
      </c>
      <c r="E18119" s="162" t="n">
        <v>23.07</v>
      </c>
    </row>
    <row r="18120">
      <c r="B18120" s="161" t="n">
        <v>36567</v>
      </c>
      <c r="C18120" s="162" t="n">
        <v>1387.12</v>
      </c>
      <c r="D18120" s="162" t="n">
        <v>0.019145</v>
      </c>
      <c r="E18120" s="162" t="n">
        <v>24.42</v>
      </c>
    </row>
    <row r="18121">
      <c r="B18121" s="161" t="n">
        <v>36570</v>
      </c>
      <c r="C18121" s="162" t="n">
        <v>1389.94</v>
      </c>
      <c r="D18121" s="162" t="n">
        <v>0.020974</v>
      </c>
      <c r="E18121" s="162" t="n">
        <v>24.38</v>
      </c>
    </row>
    <row r="18122">
      <c r="B18122" s="161" t="n">
        <v>36571</v>
      </c>
      <c r="C18122" s="162" t="n">
        <v>1402.05</v>
      </c>
      <c r="D18122" s="162" t="n">
        <v>0.029475</v>
      </c>
      <c r="E18122" s="162" t="n">
        <v>22.92</v>
      </c>
    </row>
    <row r="18123">
      <c r="B18123" s="161" t="n">
        <v>36572</v>
      </c>
      <c r="C18123" s="162" t="n">
        <v>1387.67</v>
      </c>
      <c r="D18123" s="162" t="n">
        <v>0.018961</v>
      </c>
      <c r="E18123" s="162" t="n">
        <v>23.51</v>
      </c>
    </row>
    <row r="18124">
      <c r="B18124" s="161" t="n">
        <v>36573</v>
      </c>
      <c r="C18124" s="162" t="n">
        <v>1388.26</v>
      </c>
      <c r="D18124" s="162" t="n">
        <v>0.019236</v>
      </c>
      <c r="E18124" s="162" t="n">
        <v>23.17</v>
      </c>
    </row>
    <row r="18125">
      <c r="B18125" s="161" t="n">
        <v>36574</v>
      </c>
      <c r="C18125" s="162" t="n">
        <v>1346.09</v>
      </c>
      <c r="D18125" s="162" t="n">
        <v>-0.011663</v>
      </c>
      <c r="E18125" s="162" t="n">
        <v>26</v>
      </c>
    </row>
    <row r="18126">
      <c r="B18126" s="161" t="n">
        <v>36578</v>
      </c>
      <c r="C18126" s="162" t="n">
        <v>1352.17</v>
      </c>
      <c r="D18126" s="162" t="n">
        <v>-0.007182</v>
      </c>
      <c r="E18126" s="162" t="n">
        <v>25.86</v>
      </c>
    </row>
    <row r="18127">
      <c r="B18127" s="161" t="n">
        <v>36579</v>
      </c>
      <c r="C18127" s="162" t="n">
        <v>1360.69</v>
      </c>
      <c r="D18127" s="162" t="n">
        <v>-0.000976</v>
      </c>
      <c r="E18127" s="162" t="n">
        <v>23.89</v>
      </c>
    </row>
    <row r="18128">
      <c r="B18128" s="161" t="n">
        <v>36580</v>
      </c>
      <c r="C18128" s="162" t="n">
        <v>1353.43</v>
      </c>
      <c r="D18128" s="162" t="n">
        <v>-0.006318</v>
      </c>
      <c r="E18128" s="162" t="n">
        <v>24.38</v>
      </c>
    </row>
    <row r="18129">
      <c r="B18129" s="161" t="n">
        <v>36581</v>
      </c>
      <c r="C18129" s="162" t="n">
        <v>1333.36</v>
      </c>
      <c r="D18129" s="162" t="n">
        <v>-0.021145</v>
      </c>
      <c r="E18129" s="162" t="n">
        <v>25.2</v>
      </c>
    </row>
    <row r="18130">
      <c r="B18130" s="161" t="n">
        <v>36584</v>
      </c>
      <c r="C18130" s="162" t="n">
        <v>1348.05</v>
      </c>
      <c r="D18130" s="162" t="n">
        <v>-0.010117</v>
      </c>
      <c r="E18130" s="162" t="n">
        <v>24.68</v>
      </c>
    </row>
    <row r="18131">
      <c r="B18131" s="161" t="n">
        <v>36585</v>
      </c>
      <c r="C18131" s="162" t="n">
        <v>1366.42</v>
      </c>
      <c r="D18131" s="162" t="n">
        <v>0.003313</v>
      </c>
      <c r="E18131" s="162" t="n">
        <v>23.37</v>
      </c>
    </row>
    <row r="18132">
      <c r="B18132" s="161" t="n">
        <v>36586</v>
      </c>
      <c r="C18132" s="162" t="n">
        <v>1379.19</v>
      </c>
      <c r="D18132" s="162" t="n">
        <v>0.01247</v>
      </c>
      <c r="E18132" s="162" t="n">
        <v>21.64</v>
      </c>
    </row>
    <row r="18133">
      <c r="B18133" s="161" t="n">
        <v>36587</v>
      </c>
      <c r="C18133" s="162" t="n">
        <v>1381.76</v>
      </c>
      <c r="D18133" s="162" t="n">
        <v>0.014154</v>
      </c>
      <c r="E18133" s="162" t="n">
        <v>21.06</v>
      </c>
    </row>
    <row r="18134">
      <c r="B18134" s="161" t="n">
        <v>36588</v>
      </c>
      <c r="C18134" s="162" t="n">
        <v>1409.17</v>
      </c>
      <c r="D18134" s="162" t="n">
        <v>0.033558</v>
      </c>
      <c r="E18134" s="162" t="n">
        <v>19.21</v>
      </c>
    </row>
    <row r="18135">
      <c r="B18135" s="161" t="n">
        <v>36591</v>
      </c>
      <c r="C18135" s="162" t="n">
        <v>1391.28</v>
      </c>
      <c r="D18135" s="162" t="n">
        <v>0.020589</v>
      </c>
      <c r="E18135" s="162" t="n">
        <v>21.5</v>
      </c>
    </row>
    <row r="18136">
      <c r="B18136" s="161" t="n">
        <v>36592</v>
      </c>
      <c r="C18136" s="162" t="n">
        <v>1355.62</v>
      </c>
      <c r="D18136" s="162" t="n">
        <v>-0.005469</v>
      </c>
      <c r="E18136" s="162" t="n">
        <v>24.31</v>
      </c>
    </row>
    <row r="18137">
      <c r="B18137" s="161" t="n">
        <v>36593</v>
      </c>
      <c r="C18137" s="162" t="n">
        <v>1366.7</v>
      </c>
      <c r="D18137" s="162" t="n">
        <v>0.002451</v>
      </c>
      <c r="E18137" s="162" t="n">
        <v>23.82</v>
      </c>
    </row>
    <row r="18138">
      <c r="B18138" s="161" t="n">
        <v>36594</v>
      </c>
      <c r="C18138" s="162" t="n">
        <v>1401.69</v>
      </c>
      <c r="D18138" s="162" t="n">
        <v>0.0273</v>
      </c>
      <c r="E18138" s="162" t="n">
        <v>22.21</v>
      </c>
    </row>
    <row r="18139">
      <c r="B18139" s="161" t="n">
        <v>36595</v>
      </c>
      <c r="C18139" s="162" t="n">
        <v>1395.07</v>
      </c>
      <c r="D18139" s="162" t="n">
        <v>0.022235</v>
      </c>
      <c r="E18139" s="162" t="n">
        <v>21.24</v>
      </c>
    </row>
    <row r="18140">
      <c r="B18140" s="161" t="n">
        <v>36598</v>
      </c>
      <c r="C18140" s="162" t="n">
        <v>1383.62</v>
      </c>
      <c r="D18140" s="162" t="n">
        <v>0.013619</v>
      </c>
      <c r="E18140" s="162" t="n">
        <v>22.85</v>
      </c>
    </row>
    <row r="18141">
      <c r="B18141" s="161" t="n">
        <v>36599</v>
      </c>
      <c r="C18141" s="162" t="n">
        <v>1359.15</v>
      </c>
      <c r="D18141" s="162" t="n">
        <v>-0.004434</v>
      </c>
      <c r="E18141" s="162" t="n">
        <v>24.41</v>
      </c>
    </row>
    <row r="18142">
      <c r="B18142" s="161" t="n">
        <v>36600</v>
      </c>
      <c r="C18142" s="162" t="n">
        <v>1392.15</v>
      </c>
      <c r="D18142" s="162" t="n">
        <v>0.019197</v>
      </c>
      <c r="E18142" s="162" t="n">
        <v>22.34</v>
      </c>
    </row>
    <row r="18143">
      <c r="B18143" s="161" t="n">
        <v>36601</v>
      </c>
      <c r="C18143" s="162" t="n">
        <v>1458.47</v>
      </c>
      <c r="D18143" s="162" t="n">
        <v>0.065137</v>
      </c>
      <c r="E18143" s="162" t="n">
        <v>20.77</v>
      </c>
    </row>
    <row r="18144">
      <c r="B18144" s="161" t="n">
        <v>36602</v>
      </c>
      <c r="C18144" s="162" t="n">
        <v>1464.47</v>
      </c>
      <c r="D18144" s="162" t="n">
        <v>0.06863900000000001</v>
      </c>
      <c r="E18144" s="162" t="n">
        <v>22.37</v>
      </c>
    </row>
    <row r="18145">
      <c r="B18145" s="161" t="n">
        <v>36605</v>
      </c>
      <c r="C18145" s="162" t="n">
        <v>1456.63</v>
      </c>
      <c r="D18145" s="162" t="n">
        <v>0.06279999999999999</v>
      </c>
      <c r="E18145" s="162" t="n">
        <v>22.96</v>
      </c>
    </row>
    <row r="18146">
      <c r="B18146" s="161" t="n">
        <v>36606</v>
      </c>
      <c r="C18146" s="162" t="n">
        <v>1493.87</v>
      </c>
      <c r="D18146" s="162" t="n">
        <v>0.087462</v>
      </c>
      <c r="E18146" s="162" t="n">
        <v>21.7</v>
      </c>
    </row>
    <row r="18147">
      <c r="B18147" s="161" t="n">
        <v>36607</v>
      </c>
      <c r="C18147" s="162" t="n">
        <v>1500.64</v>
      </c>
      <c r="D18147" s="162" t="n">
        <v>0.09131400000000001</v>
      </c>
      <c r="E18147" s="162" t="n">
        <v>21.49</v>
      </c>
    </row>
    <row r="18148">
      <c r="B18148" s="161" t="n">
        <v>36608</v>
      </c>
      <c r="C18148" s="162" t="n">
        <v>1527.35</v>
      </c>
      <c r="D18148" s="162" t="n">
        <v>0.108195</v>
      </c>
      <c r="E18148" s="162" t="n">
        <v>22.26</v>
      </c>
    </row>
    <row r="18149">
      <c r="B18149" s="161" t="n">
        <v>36609</v>
      </c>
      <c r="C18149" s="162" t="n">
        <v>1527.46</v>
      </c>
      <c r="D18149" s="162" t="n">
        <v>0.107448</v>
      </c>
      <c r="E18149" s="162" t="n">
        <v>23.31</v>
      </c>
    </row>
    <row r="18150">
      <c r="B18150" s="161" t="n">
        <v>36612</v>
      </c>
      <c r="C18150" s="162" t="n">
        <v>1523.86</v>
      </c>
      <c r="D18150" s="162" t="n">
        <v>0.10425</v>
      </c>
      <c r="E18150" s="162" t="n">
        <v>24.53</v>
      </c>
    </row>
    <row r="18151">
      <c r="B18151" s="161" t="n">
        <v>36613</v>
      </c>
      <c r="C18151" s="162" t="n">
        <v>1507.73</v>
      </c>
      <c r="D18151" s="162" t="n">
        <v>0.09283</v>
      </c>
      <c r="E18151" s="162" t="n">
        <v>24.86</v>
      </c>
    </row>
    <row r="18152">
      <c r="B18152" s="161" t="n">
        <v>36614</v>
      </c>
      <c r="C18152" s="162" t="n">
        <v>1508.52</v>
      </c>
      <c r="D18152" s="162" t="n">
        <v>0.0926</v>
      </c>
      <c r="E18152" s="162" t="n">
        <v>24.1</v>
      </c>
    </row>
    <row r="18153">
      <c r="B18153" s="161" t="n">
        <v>36615</v>
      </c>
      <c r="C18153" s="162" t="n">
        <v>1487.92</v>
      </c>
      <c r="D18153" s="162" t="n">
        <v>0.078277</v>
      </c>
      <c r="E18153" s="162" t="n">
        <v>25.47</v>
      </c>
    </row>
    <row r="18154">
      <c r="B18154" s="161" t="n">
        <v>36616</v>
      </c>
      <c r="C18154" s="162" t="n">
        <v>1498.58</v>
      </c>
      <c r="D18154" s="162" t="n">
        <v>0.08484</v>
      </c>
      <c r="E18154" s="162" t="n">
        <v>24.11</v>
      </c>
    </row>
    <row r="18155">
      <c r="B18155" s="161" t="n">
        <v>36619</v>
      </c>
      <c r="C18155" s="162" t="n">
        <v>1505.97</v>
      </c>
      <c r="D18155" s="162" t="n">
        <v>0.089167</v>
      </c>
      <c r="E18155" s="162" t="n">
        <v>24.03</v>
      </c>
    </row>
    <row r="18156">
      <c r="B18156" s="161" t="n">
        <v>36620</v>
      </c>
      <c r="C18156" s="162" t="n">
        <v>1494.73</v>
      </c>
      <c r="D18156" s="162" t="n">
        <v>0.081146</v>
      </c>
      <c r="E18156" s="162" t="n">
        <v>27.12</v>
      </c>
    </row>
    <row r="18157">
      <c r="B18157" s="161" t="n">
        <v>36621</v>
      </c>
      <c r="C18157" s="162" t="n">
        <v>1487.37</v>
      </c>
      <c r="D18157" s="162" t="n">
        <v>0.07566100000000001</v>
      </c>
      <c r="E18157" s="162" t="n">
        <v>28.41</v>
      </c>
    </row>
    <row r="18158">
      <c r="B18158" s="161" t="n">
        <v>36622</v>
      </c>
      <c r="C18158" s="162" t="n">
        <v>1501.34</v>
      </c>
      <c r="D18158" s="162" t="n">
        <v>0.084399</v>
      </c>
      <c r="E18158" s="162" t="n">
        <v>27.15</v>
      </c>
    </row>
    <row r="18159">
      <c r="B18159" s="161" t="n">
        <v>36623</v>
      </c>
      <c r="C18159" s="162" t="n">
        <v>1516.35</v>
      </c>
      <c r="D18159" s="162" t="n">
        <v>0.093621</v>
      </c>
      <c r="E18159" s="162" t="n">
        <v>24.39</v>
      </c>
    </row>
    <row r="18160">
      <c r="B18160" s="161" t="n">
        <v>36626</v>
      </c>
      <c r="C18160" s="162" t="n">
        <v>1504.46</v>
      </c>
      <c r="D18160" s="162" t="n">
        <v>0.085064</v>
      </c>
      <c r="E18160" s="162" t="n">
        <v>25.99</v>
      </c>
    </row>
    <row r="18161">
      <c r="B18161" s="161" t="n">
        <v>36627</v>
      </c>
      <c r="C18161" s="162" t="n">
        <v>1500.59</v>
      </c>
      <c r="D18161" s="162" t="n">
        <v>0.081876</v>
      </c>
      <c r="E18161" s="162" t="n">
        <v>27.25</v>
      </c>
    </row>
    <row r="18162">
      <c r="B18162" s="161" t="n">
        <v>36628</v>
      </c>
      <c r="C18162" s="162" t="n">
        <v>1467.17</v>
      </c>
      <c r="D18162" s="162" t="n">
        <v>0.058935</v>
      </c>
      <c r="E18162" s="162" t="n">
        <v>28.98</v>
      </c>
    </row>
    <row r="18163">
      <c r="B18163" s="161" t="n">
        <v>36629</v>
      </c>
      <c r="C18163" s="162" t="n">
        <v>1440.51</v>
      </c>
      <c r="D18163" s="162" t="n">
        <v>0.040352</v>
      </c>
      <c r="E18163" s="162" t="n">
        <v>29.4</v>
      </c>
    </row>
    <row r="18164">
      <c r="B18164" s="161" t="n">
        <v>36630</v>
      </c>
      <c r="C18164" s="162" t="n">
        <v>1356.56</v>
      </c>
      <c r="D18164" s="162" t="n">
        <v>-0.019605</v>
      </c>
      <c r="E18164" s="162" t="n">
        <v>33.49</v>
      </c>
    </row>
    <row r="18165">
      <c r="B18165" s="161" t="n">
        <v>36633</v>
      </c>
      <c r="C18165" s="162" t="n">
        <v>1401.44</v>
      </c>
      <c r="D18165" s="162" t="n">
        <v>0.012906</v>
      </c>
      <c r="E18165" s="162" t="n">
        <v>28.95</v>
      </c>
    </row>
    <row r="18166">
      <c r="B18166" s="161" t="n">
        <v>36634</v>
      </c>
      <c r="C18166" s="162" t="n">
        <v>1441.61</v>
      </c>
      <c r="D18166" s="162" t="n">
        <v>0.040973</v>
      </c>
      <c r="E18166" s="162" t="n">
        <v>26.12</v>
      </c>
    </row>
    <row r="18167">
      <c r="B18167" s="161" t="n">
        <v>36635</v>
      </c>
      <c r="C18167" s="162" t="n">
        <v>1427.47</v>
      </c>
      <c r="D18167" s="162" t="n">
        <v>0.031002</v>
      </c>
      <c r="E18167" s="162" t="n">
        <v>27.02</v>
      </c>
    </row>
    <row r="18168">
      <c r="B18168" s="161" t="n">
        <v>36636</v>
      </c>
      <c r="C18168" s="162" t="n">
        <v>1434.54</v>
      </c>
      <c r="D18168" s="162" t="n">
        <v>0.035797</v>
      </c>
      <c r="E18168" s="162" t="n">
        <v>25.85</v>
      </c>
    </row>
    <row r="18169">
      <c r="B18169" s="161" t="n">
        <v>36640</v>
      </c>
      <c r="C18169" s="162" t="n">
        <v>1429.86</v>
      </c>
      <c r="D18169" s="162" t="n">
        <v>0.032434</v>
      </c>
      <c r="E18169" s="162" t="n">
        <v>27.37</v>
      </c>
    </row>
    <row r="18170">
      <c r="B18170" s="161" t="n">
        <v>36641</v>
      </c>
      <c r="C18170" s="162" t="n">
        <v>1477.44</v>
      </c>
      <c r="D18170" s="162" t="n">
        <v>0.064885</v>
      </c>
      <c r="E18170" s="162" t="n">
        <v>25.24</v>
      </c>
    </row>
    <row r="18171">
      <c r="B18171" s="161" t="n">
        <v>36642</v>
      </c>
      <c r="C18171" s="162" t="n">
        <v>1460.99</v>
      </c>
      <c r="D18171" s="162" t="n">
        <v>0.053445</v>
      </c>
      <c r="E18171" s="162" t="n">
        <v>26.97</v>
      </c>
    </row>
    <row r="18172">
      <c r="B18172" s="161" t="n">
        <v>36643</v>
      </c>
      <c r="C18172" s="162" t="n">
        <v>1464.92</v>
      </c>
      <c r="D18172" s="162" t="n">
        <v>0.05589</v>
      </c>
      <c r="E18172" s="162" t="n">
        <v>26.19</v>
      </c>
    </row>
    <row r="18173">
      <c r="B18173" s="161" t="n">
        <v>36644</v>
      </c>
      <c r="C18173" s="162" t="n">
        <v>1452.43</v>
      </c>
      <c r="D18173" s="162" t="n">
        <v>0.047173</v>
      </c>
      <c r="E18173" s="162" t="n">
        <v>26.2</v>
      </c>
    </row>
    <row r="18174">
      <c r="B18174" s="161" t="n">
        <v>36647</v>
      </c>
      <c r="C18174" s="162" t="n">
        <v>1468.25</v>
      </c>
      <c r="D18174" s="162" t="n">
        <v>0.057828</v>
      </c>
      <c r="E18174" s="162" t="n">
        <v>25.88</v>
      </c>
    </row>
    <row r="18175">
      <c r="B18175" s="161" t="n">
        <v>36648</v>
      </c>
      <c r="C18175" s="162" t="n">
        <v>1446.29</v>
      </c>
      <c r="D18175" s="162" t="n">
        <v>0.042619</v>
      </c>
      <c r="E18175" s="162" t="n">
        <v>28.5</v>
      </c>
    </row>
    <row r="18176">
      <c r="B18176" s="161" t="n">
        <v>36649</v>
      </c>
      <c r="C18176" s="162" t="n">
        <v>1415.1</v>
      </c>
      <c r="D18176" s="162" t="n">
        <v>0.020681</v>
      </c>
      <c r="E18176" s="162" t="n">
        <v>31.63</v>
      </c>
    </row>
    <row r="18177">
      <c r="B18177" s="161" t="n">
        <v>36650</v>
      </c>
      <c r="C18177" s="162" t="n">
        <v>1409.57</v>
      </c>
      <c r="D18177" s="162" t="n">
        <v>0.016656</v>
      </c>
      <c r="E18177" s="162" t="n">
        <v>30.77</v>
      </c>
    </row>
    <row r="18178">
      <c r="B18178" s="161" t="n">
        <v>36651</v>
      </c>
      <c r="C18178" s="162" t="n">
        <v>1432.63</v>
      </c>
      <c r="D18178" s="162" t="n">
        <v>0.032625</v>
      </c>
      <c r="E18178" s="162" t="n">
        <v>27.53</v>
      </c>
    </row>
    <row r="18179">
      <c r="B18179" s="161" t="n">
        <v>36654</v>
      </c>
      <c r="C18179" s="162" t="n">
        <v>1424.17</v>
      </c>
      <c r="D18179" s="162" t="n">
        <v>0.026459</v>
      </c>
      <c r="E18179" s="162" t="n">
        <v>28.2</v>
      </c>
    </row>
    <row r="18180">
      <c r="B18180" s="161" t="n">
        <v>36655</v>
      </c>
      <c r="C18180" s="162" t="n">
        <v>1412.14</v>
      </c>
      <c r="D18180" s="162" t="n">
        <v>0.017745</v>
      </c>
      <c r="E18180" s="162" t="n">
        <v>28.93</v>
      </c>
    </row>
    <row r="18181">
      <c r="B18181" s="161" t="n">
        <v>36656</v>
      </c>
      <c r="C18181" s="162" t="n">
        <v>1383.05</v>
      </c>
      <c r="D18181" s="162" t="n">
        <v>-0.003143</v>
      </c>
      <c r="E18181" s="162" t="n">
        <v>29.87</v>
      </c>
    </row>
    <row r="18182">
      <c r="B18182" s="161" t="n">
        <v>36657</v>
      </c>
      <c r="C18182" s="162" t="n">
        <v>1407.81</v>
      </c>
      <c r="D18182" s="162" t="n">
        <v>0.014448</v>
      </c>
      <c r="E18182" s="162" t="n">
        <v>27.76</v>
      </c>
    </row>
    <row r="18183">
      <c r="B18183" s="161" t="n">
        <v>36658</v>
      </c>
      <c r="C18183" s="162" t="n">
        <v>1420.96</v>
      </c>
      <c r="D18183" s="162" t="n">
        <v>0.023457</v>
      </c>
      <c r="E18183" s="162" t="n">
        <v>26.05</v>
      </c>
    </row>
    <row r="18184">
      <c r="B18184" s="161" t="n">
        <v>36661</v>
      </c>
      <c r="C18184" s="162" t="n">
        <v>1452.36</v>
      </c>
      <c r="D18184" s="162" t="n">
        <v>0.044869</v>
      </c>
      <c r="E18184" s="162" t="n">
        <v>24.86</v>
      </c>
    </row>
    <row r="18185">
      <c r="B18185" s="161" t="n">
        <v>36662</v>
      </c>
      <c r="C18185" s="162" t="n">
        <v>1466.04</v>
      </c>
      <c r="D18185" s="162" t="n">
        <v>0.053747</v>
      </c>
      <c r="E18185" s="162" t="n">
        <v>24.34</v>
      </c>
    </row>
    <row r="18186">
      <c r="B18186" s="161" t="n">
        <v>36663</v>
      </c>
      <c r="C18186" s="162" t="n">
        <v>1447.8</v>
      </c>
      <c r="D18186" s="162" t="n">
        <v>0.040776</v>
      </c>
      <c r="E18186" s="162" t="n">
        <v>23.98</v>
      </c>
    </row>
    <row r="18187">
      <c r="B18187" s="161" t="n">
        <v>36664</v>
      </c>
      <c r="C18187" s="162" t="n">
        <v>1437.21</v>
      </c>
      <c r="D18187" s="162" t="n">
        <v>0.03296</v>
      </c>
      <c r="E18187" s="162" t="n">
        <v>23.96</v>
      </c>
    </row>
    <row r="18188">
      <c r="B18188" s="161" t="n">
        <v>36665</v>
      </c>
      <c r="C18188" s="162" t="n">
        <v>1406.95</v>
      </c>
      <c r="D18188" s="162" t="n">
        <v>0.011345</v>
      </c>
      <c r="E18188" s="162" t="n">
        <v>25.44</v>
      </c>
    </row>
    <row r="18189">
      <c r="B18189" s="161" t="n">
        <v>36668</v>
      </c>
      <c r="C18189" s="162" t="n">
        <v>1400.72</v>
      </c>
      <c r="D18189" s="162" t="n">
        <v>0.006547</v>
      </c>
      <c r="E18189" s="162" t="n">
        <v>26</v>
      </c>
    </row>
    <row r="18190">
      <c r="B18190" s="161" t="n">
        <v>36669</v>
      </c>
      <c r="C18190" s="162" t="n">
        <v>1373.86</v>
      </c>
      <c r="D18190" s="162" t="n">
        <v>-0.013089</v>
      </c>
      <c r="E18190" s="162" t="n">
        <v>25.87</v>
      </c>
    </row>
    <row r="18191">
      <c r="B18191" s="161" t="n">
        <v>36670</v>
      </c>
      <c r="C18191" s="162" t="n">
        <v>1399.05</v>
      </c>
      <c r="D18191" s="162" t="n">
        <v>0.004658</v>
      </c>
      <c r="E18191" s="162" t="n">
        <v>24.32</v>
      </c>
    </row>
    <row r="18192">
      <c r="B18192" s="161" t="n">
        <v>36671</v>
      </c>
      <c r="C18192" s="162" t="n">
        <v>1381.52</v>
      </c>
      <c r="D18192" s="162" t="n">
        <v>-0.008237</v>
      </c>
      <c r="E18192" s="162" t="n">
        <v>24.58</v>
      </c>
    </row>
    <row r="18193">
      <c r="B18193" s="161" t="n">
        <v>36672</v>
      </c>
      <c r="C18193" s="162" t="n">
        <v>1378.02</v>
      </c>
      <c r="D18193" s="162" t="n">
        <v>-0.01106</v>
      </c>
      <c r="E18193" s="162" t="n">
        <v>24.47</v>
      </c>
    </row>
    <row r="18194">
      <c r="B18194" s="161" t="n">
        <v>36676</v>
      </c>
      <c r="C18194" s="162" t="n">
        <v>1422.45</v>
      </c>
      <c r="D18194" s="162" t="n">
        <v>0.020333</v>
      </c>
      <c r="E18194" s="162" t="n">
        <v>23.62</v>
      </c>
    </row>
    <row r="18195">
      <c r="B18195" s="161" t="n">
        <v>36677</v>
      </c>
      <c r="C18195" s="162" t="n">
        <v>1420.6</v>
      </c>
      <c r="D18195" s="162" t="n">
        <v>0.018709</v>
      </c>
      <c r="E18195" s="162" t="n">
        <v>23.65</v>
      </c>
    </row>
    <row r="18196">
      <c r="B18196" s="161" t="n">
        <v>36678</v>
      </c>
      <c r="C18196" s="162" t="n">
        <v>1448.81</v>
      </c>
      <c r="D18196" s="162" t="n">
        <v>0.037997</v>
      </c>
      <c r="E18196" s="162" t="n">
        <v>22.36</v>
      </c>
    </row>
    <row r="18197">
      <c r="B18197" s="161" t="n">
        <v>36679</v>
      </c>
      <c r="C18197" s="162" t="n">
        <v>1477.26</v>
      </c>
      <c r="D18197" s="162" t="n">
        <v>0.056926</v>
      </c>
      <c r="E18197" s="162" t="n">
        <v>21.48</v>
      </c>
    </row>
    <row r="18198">
      <c r="B18198" s="161" t="n">
        <v>36682</v>
      </c>
      <c r="C18198" s="162" t="n">
        <v>1467.63</v>
      </c>
      <c r="D18198" s="162" t="n">
        <v>0.04987</v>
      </c>
      <c r="E18198" s="162" t="n">
        <v>22.71</v>
      </c>
    </row>
    <row r="18199">
      <c r="B18199" s="161" t="n">
        <v>36683</v>
      </c>
      <c r="C18199" s="162" t="n">
        <v>1457.84</v>
      </c>
      <c r="D18199" s="162" t="n">
        <v>0.042743</v>
      </c>
      <c r="E18199" s="162" t="n">
        <v>23.05</v>
      </c>
    </row>
    <row r="18200">
      <c r="B18200" s="161" t="n">
        <v>36684</v>
      </c>
      <c r="C18200" s="162" t="n">
        <v>1471.36</v>
      </c>
      <c r="D18200" s="162" t="n">
        <v>0.051577</v>
      </c>
      <c r="E18200" s="162" t="n">
        <v>22.48</v>
      </c>
    </row>
    <row r="18201">
      <c r="B18201" s="161" t="n">
        <v>36685</v>
      </c>
      <c r="C18201" s="162" t="n">
        <v>1461.67</v>
      </c>
      <c r="D18201" s="162" t="n">
        <v>0.044618</v>
      </c>
      <c r="E18201" s="162" t="n">
        <v>22.77</v>
      </c>
    </row>
    <row r="18202">
      <c r="B18202" s="161" t="n">
        <v>36686</v>
      </c>
      <c r="C18202" s="162" t="n">
        <v>1456.95</v>
      </c>
      <c r="D18202" s="162" t="n">
        <v>0.041115</v>
      </c>
      <c r="E18202" s="162" t="n">
        <v>22.14</v>
      </c>
    </row>
    <row r="18203">
      <c r="B18203" s="161" t="n">
        <v>36689</v>
      </c>
      <c r="C18203" s="162" t="n">
        <v>1446</v>
      </c>
      <c r="D18203" s="162" t="n">
        <v>0.03327</v>
      </c>
      <c r="E18203" s="162" t="n">
        <v>22.32</v>
      </c>
    </row>
    <row r="18204">
      <c r="B18204" s="161" t="n">
        <v>36690</v>
      </c>
      <c r="C18204" s="162" t="n">
        <v>1469.44</v>
      </c>
      <c r="D18204" s="162" t="n">
        <v>0.048917</v>
      </c>
      <c r="E18204" s="162" t="n">
        <v>21.67</v>
      </c>
    </row>
    <row r="18205">
      <c r="B18205" s="161" t="n">
        <v>36691</v>
      </c>
      <c r="C18205" s="162" t="n">
        <v>1470.54</v>
      </c>
      <c r="D18205" s="162" t="n">
        <v>0.049142</v>
      </c>
      <c r="E18205" s="162" t="n">
        <v>21.48</v>
      </c>
    </row>
    <row r="18206">
      <c r="B18206" s="161" t="n">
        <v>36692</v>
      </c>
      <c r="C18206" s="162" t="n">
        <v>1478.73</v>
      </c>
      <c r="D18206" s="162" t="n">
        <v>0.054131</v>
      </c>
      <c r="E18206" s="162" t="n">
        <v>20.68</v>
      </c>
    </row>
    <row r="18207">
      <c r="B18207" s="161" t="n">
        <v>36693</v>
      </c>
      <c r="C18207" s="162" t="n">
        <v>1464.46</v>
      </c>
      <c r="D18207" s="162" t="n">
        <v>0.043958</v>
      </c>
      <c r="E18207" s="162" t="n">
        <v>20.5</v>
      </c>
    </row>
    <row r="18208">
      <c r="B18208" s="161" t="n">
        <v>36696</v>
      </c>
      <c r="C18208" s="162" t="n">
        <v>1486</v>
      </c>
      <c r="D18208" s="162" t="n">
        <v>0.057964</v>
      </c>
      <c r="E18208" s="162" t="n">
        <v>20.63</v>
      </c>
    </row>
    <row r="18209">
      <c r="B18209" s="161" t="n">
        <v>36697</v>
      </c>
      <c r="C18209" s="162" t="n">
        <v>1475.95</v>
      </c>
      <c r="D18209" s="162" t="n">
        <v>0.050755</v>
      </c>
      <c r="E18209" s="162" t="n">
        <v>20.88</v>
      </c>
    </row>
    <row r="18210">
      <c r="B18210" s="161" t="n">
        <v>36698</v>
      </c>
      <c r="C18210" s="162" t="n">
        <v>1479.13</v>
      </c>
      <c r="D18210" s="162" t="n">
        <v>0.052449</v>
      </c>
      <c r="E18210" s="162" t="n">
        <v>20.61</v>
      </c>
    </row>
    <row r="18211">
      <c r="B18211" s="161" t="n">
        <v>36699</v>
      </c>
      <c r="C18211" s="162" t="n">
        <v>1452.18</v>
      </c>
      <c r="D18211" s="162" t="n">
        <v>0.033676</v>
      </c>
      <c r="E18211" s="162" t="n">
        <v>22</v>
      </c>
    </row>
    <row r="18212">
      <c r="B18212" s="161" t="n">
        <v>36700</v>
      </c>
      <c r="C18212" s="162" t="n">
        <v>1441.48</v>
      </c>
      <c r="D18212" s="162" t="n">
        <v>0.025946</v>
      </c>
      <c r="E18212" s="162" t="n">
        <v>22.34</v>
      </c>
    </row>
    <row r="18213">
      <c r="B18213" s="161" t="n">
        <v>36703</v>
      </c>
      <c r="C18213" s="162" t="n">
        <v>1455.31</v>
      </c>
      <c r="D18213" s="162" t="n">
        <v>0.035126</v>
      </c>
      <c r="E18213" s="162" t="n">
        <v>22.45</v>
      </c>
    </row>
    <row r="18214">
      <c r="B18214" s="161" t="n">
        <v>36704</v>
      </c>
      <c r="C18214" s="162" t="n">
        <v>1450.55</v>
      </c>
      <c r="D18214" s="162" t="n">
        <v>0.031471</v>
      </c>
      <c r="E18214" s="162" t="n">
        <v>21.8</v>
      </c>
    </row>
    <row r="18215">
      <c r="B18215" s="161" t="n">
        <v>36705</v>
      </c>
      <c r="C18215" s="162" t="n">
        <v>1454.82</v>
      </c>
      <c r="D18215" s="162" t="n">
        <v>0.033989</v>
      </c>
      <c r="E18215" s="162" t="n">
        <v>20.29</v>
      </c>
    </row>
    <row r="18216">
      <c r="B18216" s="161" t="n">
        <v>36706</v>
      </c>
      <c r="C18216" s="162" t="n">
        <v>1442.39</v>
      </c>
      <c r="D18216" s="162" t="n">
        <v>0.024966</v>
      </c>
      <c r="E18216" s="162" t="n">
        <v>19.7</v>
      </c>
    </row>
    <row r="18217">
      <c r="B18217" s="161" t="n">
        <v>36707</v>
      </c>
      <c r="C18217" s="162" t="n">
        <v>1454.6</v>
      </c>
      <c r="D18217" s="162" t="n">
        <v>0.032912</v>
      </c>
      <c r="E18217" s="162" t="n">
        <v>19.54</v>
      </c>
    </row>
    <row r="18218">
      <c r="B18218" s="161" t="n">
        <v>36710</v>
      </c>
      <c r="C18218" s="162" t="n">
        <v>1469.54</v>
      </c>
      <c r="D18218" s="162" t="n">
        <v>0.042654</v>
      </c>
      <c r="E18218" s="162" t="n">
        <v>19.83</v>
      </c>
    </row>
    <row r="18219">
      <c r="B18219" s="161" t="n">
        <v>36712</v>
      </c>
      <c r="C18219" s="162" t="n">
        <v>1446.23</v>
      </c>
      <c r="D18219" s="162" t="n">
        <v>0.026272</v>
      </c>
      <c r="E18219" s="162" t="n">
        <v>21.16</v>
      </c>
    </row>
    <row r="18220">
      <c r="B18220" s="161" t="n">
        <v>36713</v>
      </c>
      <c r="C18220" s="162" t="n">
        <v>1456.67</v>
      </c>
      <c r="D18220" s="162" t="n">
        <v>0.032935</v>
      </c>
      <c r="E18220" s="162" t="n">
        <v>20.94</v>
      </c>
    </row>
    <row r="18221">
      <c r="B18221" s="161" t="n">
        <v>36714</v>
      </c>
      <c r="C18221" s="162" t="n">
        <v>1478.9</v>
      </c>
      <c r="D18221" s="162" t="n">
        <v>0.047484</v>
      </c>
      <c r="E18221" s="162" t="n">
        <v>19.22</v>
      </c>
    </row>
    <row r="18222">
      <c r="B18222" s="161" t="n">
        <v>36717</v>
      </c>
      <c r="C18222" s="162" t="n">
        <v>1475.62</v>
      </c>
      <c r="D18222" s="162" t="n">
        <v>0.044572</v>
      </c>
      <c r="E18222" s="162" t="n">
        <v>20.33</v>
      </c>
    </row>
    <row r="18223">
      <c r="B18223" s="161" t="n">
        <v>36718</v>
      </c>
      <c r="C18223" s="162" t="n">
        <v>1480.88</v>
      </c>
      <c r="D18223" s="162" t="n">
        <v>0.047409</v>
      </c>
      <c r="E18223" s="162" t="n">
        <v>20.11</v>
      </c>
    </row>
    <row r="18224">
      <c r="B18224" s="161" t="n">
        <v>36719</v>
      </c>
      <c r="C18224" s="162" t="n">
        <v>1492.92</v>
      </c>
      <c r="D18224" s="162" t="n">
        <v>0.054765</v>
      </c>
      <c r="E18224" s="162" t="n">
        <v>20.03</v>
      </c>
    </row>
    <row r="18225">
      <c r="B18225" s="161" t="n">
        <v>36720</v>
      </c>
      <c r="C18225" s="162" t="n">
        <v>1495.84</v>
      </c>
      <c r="D18225" s="162" t="n">
        <v>0.055963</v>
      </c>
      <c r="E18225" s="162" t="n">
        <v>20.03</v>
      </c>
    </row>
    <row r="18226">
      <c r="B18226" s="161" t="n">
        <v>36721</v>
      </c>
      <c r="C18226" s="162" t="n">
        <v>1509.98</v>
      </c>
      <c r="D18226" s="162" t="n">
        <v>0.06451800000000001</v>
      </c>
      <c r="E18226" s="162" t="n">
        <v>19.32</v>
      </c>
    </row>
    <row r="18227">
      <c r="B18227" s="161" t="n">
        <v>36724</v>
      </c>
      <c r="C18227" s="162" t="n">
        <v>1510.49</v>
      </c>
      <c r="D18227" s="162" t="n">
        <v>0.064051</v>
      </c>
      <c r="E18227" s="162" t="n">
        <v>19.45</v>
      </c>
    </row>
    <row r="18228">
      <c r="B18228" s="161" t="n">
        <v>36725</v>
      </c>
      <c r="C18228" s="162" t="n">
        <v>1493.74</v>
      </c>
      <c r="D18228" s="162" t="n">
        <v>0.052156</v>
      </c>
      <c r="E18228" s="162" t="n">
        <v>19.75</v>
      </c>
    </row>
    <row r="18229">
      <c r="B18229" s="161" t="n">
        <v>36726</v>
      </c>
      <c r="C18229" s="162" t="n">
        <v>1481.96</v>
      </c>
      <c r="D18229" s="162" t="n">
        <v>0.043613</v>
      </c>
      <c r="E18229" s="162" t="n">
        <v>19.65</v>
      </c>
    </row>
    <row r="18230">
      <c r="B18230" s="161" t="n">
        <v>36727</v>
      </c>
      <c r="C18230" s="162" t="n">
        <v>1495.57</v>
      </c>
      <c r="D18230" s="162" t="n">
        <v>0.052071</v>
      </c>
      <c r="E18230" s="162" t="n">
        <v>18.94</v>
      </c>
    </row>
    <row r="18231">
      <c r="B18231" s="161" t="n">
        <v>36728</v>
      </c>
      <c r="C18231" s="162" t="n">
        <v>1480.19</v>
      </c>
      <c r="D18231" s="162" t="n">
        <v>0.041189</v>
      </c>
      <c r="E18231" s="162" t="n">
        <v>18.94</v>
      </c>
    </row>
    <row r="18232">
      <c r="B18232" s="161" t="n">
        <v>36731</v>
      </c>
      <c r="C18232" s="162" t="n">
        <v>1464.29</v>
      </c>
      <c r="D18232" s="162" t="n">
        <v>0.029873</v>
      </c>
      <c r="E18232" s="162" t="n">
        <v>19.92</v>
      </c>
    </row>
    <row r="18233">
      <c r="B18233" s="161" t="n">
        <v>36732</v>
      </c>
      <c r="C18233" s="162" t="n">
        <v>1474.47</v>
      </c>
      <c r="D18233" s="162" t="n">
        <v>0.036314</v>
      </c>
      <c r="E18233" s="162" t="n">
        <v>19.39</v>
      </c>
    </row>
    <row r="18234">
      <c r="B18234" s="161" t="n">
        <v>36733</v>
      </c>
      <c r="C18234" s="162" t="n">
        <v>1452.42</v>
      </c>
      <c r="D18234" s="162" t="n">
        <v>0.020835</v>
      </c>
      <c r="E18234" s="162" t="n">
        <v>19.67</v>
      </c>
    </row>
    <row r="18235">
      <c r="B18235" s="161" t="n">
        <v>36734</v>
      </c>
      <c r="C18235" s="162" t="n">
        <v>1449.62</v>
      </c>
      <c r="D18235" s="162" t="n">
        <v>0.018425</v>
      </c>
      <c r="E18235" s="162" t="n">
        <v>19.6</v>
      </c>
    </row>
    <row r="18236">
      <c r="B18236" s="161" t="n">
        <v>36735</v>
      </c>
      <c r="C18236" s="162" t="n">
        <v>1419.89</v>
      </c>
      <c r="D18236" s="162" t="n">
        <v>-0.002769</v>
      </c>
      <c r="E18236" s="162" t="n">
        <v>20.84</v>
      </c>
    </row>
    <row r="18237">
      <c r="B18237" s="161" t="n">
        <v>36738</v>
      </c>
      <c r="C18237" s="162" t="n">
        <v>1430.83</v>
      </c>
      <c r="D18237" s="162" t="n">
        <v>0.004389</v>
      </c>
      <c r="E18237" s="162" t="n">
        <v>20.74</v>
      </c>
    </row>
    <row r="18238">
      <c r="B18238" s="161" t="n">
        <v>36739</v>
      </c>
      <c r="C18238" s="162" t="n">
        <v>1438.1</v>
      </c>
      <c r="D18238" s="162" t="n">
        <v>0.008788000000000001</v>
      </c>
      <c r="E18238" s="162" t="n">
        <v>20.55</v>
      </c>
    </row>
    <row r="18239">
      <c r="B18239" s="161" t="n">
        <v>36740</v>
      </c>
      <c r="C18239" s="162" t="n">
        <v>1438.7</v>
      </c>
      <c r="D18239" s="162" t="n">
        <v>0.008558</v>
      </c>
      <c r="E18239" s="162" t="n">
        <v>20</v>
      </c>
    </row>
    <row r="18240">
      <c r="B18240" s="161" t="n">
        <v>36741</v>
      </c>
      <c r="C18240" s="162" t="n">
        <v>1452.56</v>
      </c>
      <c r="D18240" s="162" t="n">
        <v>0.017475</v>
      </c>
      <c r="E18240" s="162" t="n">
        <v>19.99</v>
      </c>
    </row>
    <row r="18241">
      <c r="B18241" s="161" t="n">
        <v>36742</v>
      </c>
      <c r="C18241" s="162" t="n">
        <v>1462.93</v>
      </c>
      <c r="D18241" s="162" t="n">
        <v>0.023982</v>
      </c>
      <c r="E18241" s="162" t="n">
        <v>18.62</v>
      </c>
    </row>
    <row r="18242">
      <c r="B18242" s="161" t="n">
        <v>36745</v>
      </c>
      <c r="C18242" s="162" t="n">
        <v>1479.32</v>
      </c>
      <c r="D18242" s="162" t="n">
        <v>0.034438</v>
      </c>
      <c r="E18242" s="162" t="n">
        <v>19.03</v>
      </c>
    </row>
    <row r="18243">
      <c r="B18243" s="161" t="n">
        <v>36746</v>
      </c>
      <c r="C18243" s="162" t="n">
        <v>1482.8</v>
      </c>
      <c r="D18243" s="162" t="n">
        <v>0.036154</v>
      </c>
      <c r="E18243" s="162" t="n">
        <v>18.79</v>
      </c>
    </row>
    <row r="18244">
      <c r="B18244" s="161" t="n">
        <v>36747</v>
      </c>
      <c r="C18244" s="162" t="n">
        <v>1472.87</v>
      </c>
      <c r="D18244" s="162" t="n">
        <v>0.028808</v>
      </c>
      <c r="E18244" s="162" t="n">
        <v>19.18</v>
      </c>
    </row>
    <row r="18245">
      <c r="B18245" s="161" t="n">
        <v>36748</v>
      </c>
      <c r="C18245" s="162" t="n">
        <v>1460.25</v>
      </c>
      <c r="D18245" s="162" t="n">
        <v>0.01958</v>
      </c>
      <c r="E18245" s="162" t="n">
        <v>19.19</v>
      </c>
    </row>
    <row r="18246">
      <c r="B18246" s="161" t="n">
        <v>36749</v>
      </c>
      <c r="C18246" s="162" t="n">
        <v>1471.84</v>
      </c>
      <c r="D18246" s="162" t="n">
        <v>0.026874</v>
      </c>
      <c r="E18246" s="162" t="n">
        <v>18.55</v>
      </c>
    </row>
    <row r="18247">
      <c r="B18247" s="161" t="n">
        <v>36752</v>
      </c>
      <c r="C18247" s="162" t="n">
        <v>1491.56</v>
      </c>
      <c r="D18247" s="162" t="n">
        <v>0.039663</v>
      </c>
      <c r="E18247" s="162" t="n">
        <v>17.88</v>
      </c>
    </row>
    <row r="18248">
      <c r="B18248" s="161" t="n">
        <v>36753</v>
      </c>
      <c r="C18248" s="162" t="n">
        <v>1484.43</v>
      </c>
      <c r="D18248" s="162" t="n">
        <v>0.034448</v>
      </c>
      <c r="E18248" s="162" t="n">
        <v>17.98</v>
      </c>
    </row>
    <row r="18249">
      <c r="B18249" s="161" t="n">
        <v>36754</v>
      </c>
      <c r="C18249" s="162" t="n">
        <v>1479.85</v>
      </c>
      <c r="D18249" s="162" t="n">
        <v>0.03092</v>
      </c>
      <c r="E18249" s="162" t="n">
        <v>18.02</v>
      </c>
    </row>
    <row r="18250">
      <c r="B18250" s="161" t="n">
        <v>36755</v>
      </c>
      <c r="C18250" s="162" t="n">
        <v>1496.07</v>
      </c>
      <c r="D18250" s="162" t="n">
        <v>0.041304</v>
      </c>
      <c r="E18250" s="162" t="n">
        <v>17.48</v>
      </c>
    </row>
    <row r="18251">
      <c r="B18251" s="161" t="n">
        <v>36756</v>
      </c>
      <c r="C18251" s="162" t="n">
        <v>1491.72</v>
      </c>
      <c r="D18251" s="162" t="n">
        <v>0.037916</v>
      </c>
      <c r="E18251" s="162" t="n">
        <v>17.05</v>
      </c>
    </row>
    <row r="18252">
      <c r="B18252" s="161" t="n">
        <v>36759</v>
      </c>
      <c r="C18252" s="162" t="n">
        <v>1499.48</v>
      </c>
      <c r="D18252" s="162" t="n">
        <v>0.042628</v>
      </c>
      <c r="E18252" s="162" t="n">
        <v>17.35</v>
      </c>
    </row>
    <row r="18253">
      <c r="B18253" s="161" t="n">
        <v>36760</v>
      </c>
      <c r="C18253" s="162" t="n">
        <v>1498.13</v>
      </c>
      <c r="D18253" s="162" t="n">
        <v>0.041282</v>
      </c>
      <c r="E18253" s="162" t="n">
        <v>17.47</v>
      </c>
    </row>
    <row r="18254">
      <c r="B18254" s="161" t="n">
        <v>36761</v>
      </c>
      <c r="C18254" s="162" t="n">
        <v>1505.97</v>
      </c>
      <c r="D18254" s="162" t="n">
        <v>0.046053</v>
      </c>
      <c r="E18254" s="162" t="n">
        <v>17.38</v>
      </c>
    </row>
    <row r="18255">
      <c r="B18255" s="161" t="n">
        <v>36762</v>
      </c>
      <c r="C18255" s="162" t="n">
        <v>1508.31</v>
      </c>
      <c r="D18255" s="162" t="n">
        <v>0.047109</v>
      </c>
      <c r="E18255" s="162" t="n">
        <v>17.04</v>
      </c>
    </row>
    <row r="18256">
      <c r="B18256" s="161" t="n">
        <v>36763</v>
      </c>
      <c r="C18256" s="162" t="n">
        <v>1506.45</v>
      </c>
      <c r="D18256" s="162" t="n">
        <v>0.045413</v>
      </c>
      <c r="E18256" s="162" t="n">
        <v>16.53</v>
      </c>
    </row>
    <row r="18257">
      <c r="B18257" s="161" t="n">
        <v>36766</v>
      </c>
      <c r="C18257" s="162" t="n">
        <v>1514.09</v>
      </c>
      <c r="D18257" s="162" t="n">
        <v>0.050011</v>
      </c>
      <c r="E18257" s="162" t="n">
        <v>16.54</v>
      </c>
    </row>
    <row r="18258">
      <c r="B18258" s="161" t="n">
        <v>36767</v>
      </c>
      <c r="C18258" s="162" t="n">
        <v>1509.84</v>
      </c>
      <c r="D18258" s="162" t="n">
        <v>0.046805</v>
      </c>
      <c r="E18258" s="162" t="n">
        <v>16.89</v>
      </c>
    </row>
    <row r="18259">
      <c r="B18259" s="161" t="n">
        <v>36768</v>
      </c>
      <c r="C18259" s="162" t="n">
        <v>1502.59</v>
      </c>
      <c r="D18259" s="162" t="n">
        <v>0.041616</v>
      </c>
      <c r="E18259" s="162" t="n">
        <v>17.69</v>
      </c>
    </row>
    <row r="18260">
      <c r="B18260" s="161" t="n">
        <v>36769</v>
      </c>
      <c r="C18260" s="162" t="n">
        <v>1517.68</v>
      </c>
      <c r="D18260" s="162" t="n">
        <v>0.05127</v>
      </c>
      <c r="E18260" s="162" t="n">
        <v>16.84</v>
      </c>
    </row>
    <row r="18261">
      <c r="B18261" s="161" t="n">
        <v>36770</v>
      </c>
      <c r="C18261" s="162" t="n">
        <v>1520.77</v>
      </c>
      <c r="D18261" s="162" t="n">
        <v>0.052923</v>
      </c>
      <c r="E18261" s="162" t="n">
        <v>17.53</v>
      </c>
    </row>
    <row r="18262">
      <c r="B18262" s="161" t="n">
        <v>36774</v>
      </c>
      <c r="C18262" s="162" t="n">
        <v>1507.08</v>
      </c>
      <c r="D18262" s="162" t="n">
        <v>0.043595</v>
      </c>
      <c r="E18262" s="162" t="n">
        <v>19.82</v>
      </c>
    </row>
    <row r="18263">
      <c r="B18263" s="161" t="n">
        <v>36775</v>
      </c>
      <c r="C18263" s="162" t="n">
        <v>1492.25</v>
      </c>
      <c r="D18263" s="162" t="n">
        <v>0.033463</v>
      </c>
      <c r="E18263" s="162" t="n">
        <v>20.79</v>
      </c>
    </row>
    <row r="18264">
      <c r="B18264" s="161" t="n">
        <v>36776</v>
      </c>
      <c r="C18264" s="162" t="n">
        <v>1502.51</v>
      </c>
      <c r="D18264" s="162" t="n">
        <v>0.040032</v>
      </c>
      <c r="E18264" s="162" t="n">
        <v>19.42</v>
      </c>
    </row>
    <row r="18265">
      <c r="B18265" s="161" t="n">
        <v>36777</v>
      </c>
      <c r="C18265" s="162" t="n">
        <v>1494.5</v>
      </c>
      <c r="D18265" s="162" t="n">
        <v>0.034376</v>
      </c>
      <c r="E18265" s="162" t="n">
        <v>18.46</v>
      </c>
    </row>
    <row r="18266">
      <c r="B18266" s="161" t="n">
        <v>36780</v>
      </c>
      <c r="C18266" s="162" t="n">
        <v>1489.26</v>
      </c>
      <c r="D18266" s="162" t="n">
        <v>0.030614</v>
      </c>
      <c r="E18266" s="162" t="n">
        <v>18.4</v>
      </c>
    </row>
    <row r="18267">
      <c r="B18267" s="161" t="n">
        <v>36781</v>
      </c>
      <c r="C18267" s="162" t="n">
        <v>1481.99</v>
      </c>
      <c r="D18267" s="162" t="n">
        <v>0.025494</v>
      </c>
      <c r="E18267" s="162" t="n">
        <v>18.59</v>
      </c>
    </row>
    <row r="18268">
      <c r="B18268" s="161" t="n">
        <v>36782</v>
      </c>
      <c r="C18268" s="162" t="n">
        <v>1484.91</v>
      </c>
      <c r="D18268" s="162" t="n">
        <v>0.027195</v>
      </c>
      <c r="E18268" s="162" t="n">
        <v>18.32</v>
      </c>
    </row>
    <row r="18269">
      <c r="B18269" s="161" t="n">
        <v>36783</v>
      </c>
      <c r="C18269" s="162" t="n">
        <v>1480.87</v>
      </c>
      <c r="D18269" s="162" t="n">
        <v>0.024153</v>
      </c>
      <c r="E18269" s="162" t="n">
        <v>18.26</v>
      </c>
    </row>
    <row r="18270">
      <c r="B18270" s="161" t="n">
        <v>36784</v>
      </c>
      <c r="C18270" s="162" t="n">
        <v>1465.81</v>
      </c>
      <c r="D18270" s="162" t="n">
        <v>0.013696</v>
      </c>
      <c r="E18270" s="162" t="n">
        <v>18.52</v>
      </c>
    </row>
    <row r="18271">
      <c r="B18271" s="161" t="n">
        <v>36787</v>
      </c>
      <c r="C18271" s="162" t="n">
        <v>1444.51</v>
      </c>
      <c r="D18271" s="162" t="n">
        <v>-0.001065</v>
      </c>
      <c r="E18271" s="162" t="n">
        <v>20.25</v>
      </c>
    </row>
    <row r="18272">
      <c r="B18272" s="161" t="n">
        <v>36788</v>
      </c>
      <c r="C18272" s="162" t="n">
        <v>1459.9</v>
      </c>
      <c r="D18272" s="162" t="n">
        <v>0.009441</v>
      </c>
      <c r="E18272" s="162" t="n">
        <v>19.54</v>
      </c>
    </row>
    <row r="18273">
      <c r="B18273" s="161" t="n">
        <v>36789</v>
      </c>
      <c r="C18273" s="162" t="n">
        <v>1451.34</v>
      </c>
      <c r="D18273" s="162" t="n">
        <v>0.003463</v>
      </c>
      <c r="E18273" s="162" t="n">
        <v>19.93</v>
      </c>
    </row>
    <row r="18274">
      <c r="B18274" s="161" t="n">
        <v>36790</v>
      </c>
      <c r="C18274" s="162" t="n">
        <v>1449.05</v>
      </c>
      <c r="D18274" s="162" t="n">
        <v>0.001746</v>
      </c>
      <c r="E18274" s="162" t="n">
        <v>20.18</v>
      </c>
    </row>
    <row r="18275">
      <c r="B18275" s="161" t="n">
        <v>36791</v>
      </c>
      <c r="C18275" s="162" t="n">
        <v>1448.72</v>
      </c>
      <c r="D18275" s="162" t="n">
        <v>0.001364</v>
      </c>
      <c r="E18275" s="162" t="n">
        <v>20.74</v>
      </c>
    </row>
    <row r="18276">
      <c r="B18276" s="161" t="n">
        <v>36794</v>
      </c>
      <c r="C18276" s="162" t="n">
        <v>1439.03</v>
      </c>
      <c r="D18276" s="162" t="n">
        <v>-0.005454</v>
      </c>
      <c r="E18276" s="162" t="n">
        <v>21.41</v>
      </c>
    </row>
    <row r="18277">
      <c r="B18277" s="161" t="n">
        <v>36795</v>
      </c>
      <c r="C18277" s="162" t="n">
        <v>1427.21</v>
      </c>
      <c r="D18277" s="162" t="n">
        <v>-0.013737</v>
      </c>
      <c r="E18277" s="162" t="n">
        <v>21.88</v>
      </c>
    </row>
    <row r="18278">
      <c r="B18278" s="161" t="n">
        <v>36796</v>
      </c>
      <c r="C18278" s="162" t="n">
        <v>1426.57</v>
      </c>
      <c r="D18278" s="162" t="n">
        <v>-0.014225</v>
      </c>
      <c r="E18278" s="162" t="n">
        <v>21.67</v>
      </c>
    </row>
    <row r="18279">
      <c r="B18279" s="161" t="n">
        <v>36797</v>
      </c>
      <c r="C18279" s="162" t="n">
        <v>1458.29</v>
      </c>
      <c r="D18279" s="162" t="n">
        <v>0.007576</v>
      </c>
      <c r="E18279" s="162" t="n">
        <v>19.47</v>
      </c>
    </row>
    <row r="18280">
      <c r="B18280" s="161" t="n">
        <v>36798</v>
      </c>
      <c r="C18280" s="162" t="n">
        <v>1436.51</v>
      </c>
      <c r="D18280" s="162" t="n">
        <v>-0.007552</v>
      </c>
      <c r="E18280" s="162" t="n">
        <v>20.57</v>
      </c>
    </row>
    <row r="18281">
      <c r="B18281" s="161" t="n">
        <v>36801</v>
      </c>
      <c r="C18281" s="162" t="n">
        <v>1436.23</v>
      </c>
      <c r="D18281" s="162" t="n">
        <v>-0.007807</v>
      </c>
      <c r="E18281" s="162" t="n">
        <v>21.23</v>
      </c>
    </row>
    <row r="18282">
      <c r="B18282" s="161" t="n">
        <v>36802</v>
      </c>
      <c r="C18282" s="162" t="n">
        <v>1426.46</v>
      </c>
      <c r="D18282" s="162" t="n">
        <v>-0.014652</v>
      </c>
      <c r="E18282" s="162" t="n">
        <v>21.85</v>
      </c>
    </row>
    <row r="18283">
      <c r="B18283" s="161" t="n">
        <v>36803</v>
      </c>
      <c r="C18283" s="162" t="n">
        <v>1434.32</v>
      </c>
      <c r="D18283" s="162" t="n">
        <v>-0.009213000000000001</v>
      </c>
      <c r="E18283" s="162" t="n">
        <v>21.54</v>
      </c>
    </row>
    <row r="18284">
      <c r="B18284" s="161" t="n">
        <v>36804</v>
      </c>
      <c r="C18284" s="162" t="n">
        <v>1436.28</v>
      </c>
      <c r="D18284" s="162" t="n">
        <v>-0.007856999999999999</v>
      </c>
      <c r="E18284" s="162" t="n">
        <v>21.03</v>
      </c>
    </row>
    <row r="18285">
      <c r="B18285" s="161" t="n">
        <v>36805</v>
      </c>
      <c r="C18285" s="162" t="n">
        <v>1408.99</v>
      </c>
      <c r="D18285" s="162" t="n">
        <v>-0.026947</v>
      </c>
      <c r="E18285" s="162" t="n">
        <v>22.71</v>
      </c>
    </row>
    <row r="18286">
      <c r="B18286" s="161" t="n">
        <v>36808</v>
      </c>
      <c r="C18286" s="162" t="n">
        <v>1402.03</v>
      </c>
      <c r="D18286" s="162" t="n">
        <v>-0.031704</v>
      </c>
      <c r="E18286" s="162" t="n">
        <v>24.02</v>
      </c>
    </row>
    <row r="18287">
      <c r="B18287" s="161" t="n">
        <v>36809</v>
      </c>
      <c r="C18287" s="162" t="n">
        <v>1387.02</v>
      </c>
      <c r="D18287" s="162" t="n">
        <v>-0.042225</v>
      </c>
      <c r="E18287" s="162" t="n">
        <v>24.86</v>
      </c>
    </row>
    <row r="18288">
      <c r="B18288" s="161" t="n">
        <v>36810</v>
      </c>
      <c r="C18288" s="162" t="n">
        <v>1364.59</v>
      </c>
      <c r="D18288" s="162" t="n">
        <v>-0.058207</v>
      </c>
      <c r="E18288" s="162" t="n">
        <v>26.57</v>
      </c>
    </row>
    <row r="18289">
      <c r="B18289" s="161" t="n">
        <v>36811</v>
      </c>
      <c r="C18289" s="162" t="n">
        <v>1329.78</v>
      </c>
      <c r="D18289" s="162" t="n">
        <v>-0.08358599999999999</v>
      </c>
      <c r="E18289" s="162" t="n">
        <v>30.51</v>
      </c>
    </row>
    <row r="18290">
      <c r="B18290" s="161" t="n">
        <v>36812</v>
      </c>
      <c r="C18290" s="162" t="n">
        <v>1374.17</v>
      </c>
      <c r="D18290" s="162" t="n">
        <v>-0.050437</v>
      </c>
      <c r="E18290" s="162" t="n">
        <v>27.6</v>
      </c>
    </row>
    <row r="18291">
      <c r="B18291" s="161" t="n">
        <v>36815</v>
      </c>
      <c r="C18291" s="162" t="n">
        <v>1374.62</v>
      </c>
      <c r="D18291" s="162" t="n">
        <v>-0.049782</v>
      </c>
      <c r="E18291" s="162" t="n">
        <v>26.79</v>
      </c>
    </row>
    <row r="18292">
      <c r="B18292" s="161" t="n">
        <v>36816</v>
      </c>
      <c r="C18292" s="162" t="n">
        <v>1349.97</v>
      </c>
      <c r="D18292" s="162" t="n">
        <v>-0.067513</v>
      </c>
      <c r="E18292" s="162" t="n">
        <v>27.84</v>
      </c>
    </row>
    <row r="18293">
      <c r="B18293" s="161" t="n">
        <v>36817</v>
      </c>
      <c r="C18293" s="162" t="n">
        <v>1342.13</v>
      </c>
      <c r="D18293" s="162" t="n">
        <v>-0.073139</v>
      </c>
      <c r="E18293" s="162" t="n">
        <v>28.72</v>
      </c>
    </row>
    <row r="18294">
      <c r="B18294" s="161" t="n">
        <v>36818</v>
      </c>
      <c r="C18294" s="162" t="n">
        <v>1388.76</v>
      </c>
      <c r="D18294" s="162" t="n">
        <v>-0.038939</v>
      </c>
      <c r="E18294" s="162" t="n">
        <v>25.09</v>
      </c>
    </row>
    <row r="18295">
      <c r="B18295" s="161" t="n">
        <v>36819</v>
      </c>
      <c r="C18295" s="162" t="n">
        <v>1396.93</v>
      </c>
      <c r="D18295" s="162" t="n">
        <v>-0.033051</v>
      </c>
      <c r="E18295" s="162" t="n">
        <v>24.24</v>
      </c>
    </row>
    <row r="18296">
      <c r="B18296" s="161" t="n">
        <v>36822</v>
      </c>
      <c r="C18296" s="162" t="n">
        <v>1395.78</v>
      </c>
      <c r="D18296" s="162" t="n">
        <v>-0.033716</v>
      </c>
      <c r="E18296" s="162" t="n">
        <v>24.69</v>
      </c>
    </row>
    <row r="18297">
      <c r="B18297" s="161" t="n">
        <v>36823</v>
      </c>
      <c r="C18297" s="162" t="n">
        <v>1398.13</v>
      </c>
      <c r="D18297" s="162" t="n">
        <v>-0.031828</v>
      </c>
      <c r="E18297" s="162" t="n">
        <v>24.28</v>
      </c>
    </row>
    <row r="18298">
      <c r="B18298" s="161" t="n">
        <v>36824</v>
      </c>
      <c r="C18298" s="162" t="n">
        <v>1364.9</v>
      </c>
      <c r="D18298" s="162" t="n">
        <v>-0.055627</v>
      </c>
      <c r="E18298" s="162" t="n">
        <v>26.65</v>
      </c>
    </row>
    <row r="18299">
      <c r="B18299" s="161" t="n">
        <v>36825</v>
      </c>
      <c r="C18299" s="162" t="n">
        <v>1364.44</v>
      </c>
      <c r="D18299" s="162" t="n">
        <v>-0.055729</v>
      </c>
      <c r="E18299" s="162" t="n">
        <v>28.62</v>
      </c>
    </row>
    <row r="18300">
      <c r="B18300" s="161" t="n">
        <v>36826</v>
      </c>
      <c r="C18300" s="162" t="n">
        <v>1379.58</v>
      </c>
      <c r="D18300" s="162" t="n">
        <v>-0.044451</v>
      </c>
      <c r="E18300" s="162" t="n">
        <v>26.47</v>
      </c>
    </row>
    <row r="18301">
      <c r="B18301" s="161" t="n">
        <v>36829</v>
      </c>
      <c r="C18301" s="162" t="n">
        <v>1398.66</v>
      </c>
      <c r="D18301" s="162" t="n">
        <v>-0.030485</v>
      </c>
      <c r="E18301" s="162" t="n">
        <v>25.46</v>
      </c>
    </row>
    <row r="18302">
      <c r="B18302" s="161" t="n">
        <v>36830</v>
      </c>
      <c r="C18302" s="162" t="n">
        <v>1429.4</v>
      </c>
      <c r="D18302" s="162" t="n">
        <v>-0.008656</v>
      </c>
      <c r="E18302" s="162" t="n">
        <v>23.63</v>
      </c>
    </row>
    <row r="18303">
      <c r="B18303" s="161" t="n">
        <v>36831</v>
      </c>
      <c r="C18303" s="162" t="n">
        <v>1421.22</v>
      </c>
      <c r="D18303" s="162" t="n">
        <v>-0.014275</v>
      </c>
      <c r="E18303" s="162" t="n">
        <v>24.28</v>
      </c>
    </row>
    <row r="18304">
      <c r="B18304" s="161" t="n">
        <v>36832</v>
      </c>
      <c r="C18304" s="162" t="n">
        <v>1428.32</v>
      </c>
      <c r="D18304" s="162" t="n">
        <v>-0.009232000000000001</v>
      </c>
      <c r="E18304" s="162" t="n">
        <v>23.92</v>
      </c>
    </row>
    <row r="18305">
      <c r="B18305" s="161" t="n">
        <v>36833</v>
      </c>
      <c r="C18305" s="162" t="n">
        <v>1426.69</v>
      </c>
      <c r="D18305" s="162" t="n">
        <v>-0.010323</v>
      </c>
      <c r="E18305" s="162" t="n">
        <v>23.67</v>
      </c>
    </row>
    <row r="18306">
      <c r="B18306" s="161" t="n">
        <v>36836</v>
      </c>
      <c r="C18306" s="162" t="n">
        <v>1432.19</v>
      </c>
      <c r="D18306" s="162" t="n">
        <v>-0.006581</v>
      </c>
      <c r="E18306" s="162" t="n">
        <v>24.52</v>
      </c>
    </row>
    <row r="18307">
      <c r="B18307" s="161" t="n">
        <v>36837</v>
      </c>
      <c r="C18307" s="162" t="n">
        <v>1431.87</v>
      </c>
      <c r="D18307" s="162" t="n">
        <v>-0.00688</v>
      </c>
      <c r="E18307" s="162" t="n">
        <v>24.91</v>
      </c>
    </row>
    <row r="18308">
      <c r="B18308" s="161" t="n">
        <v>36838</v>
      </c>
      <c r="C18308" s="162" t="n">
        <v>1409.28</v>
      </c>
      <c r="D18308" s="162" t="n">
        <v>-0.022801</v>
      </c>
      <c r="E18308" s="162" t="n">
        <v>25.66</v>
      </c>
    </row>
    <row r="18309">
      <c r="B18309" s="161" t="n">
        <v>36839</v>
      </c>
      <c r="C18309" s="162" t="n">
        <v>1400.14</v>
      </c>
      <c r="D18309" s="162" t="n">
        <v>-0.029313</v>
      </c>
      <c r="E18309" s="162" t="n">
        <v>27.2</v>
      </c>
    </row>
    <row r="18310">
      <c r="B18310" s="161" t="n">
        <v>36840</v>
      </c>
      <c r="C18310" s="162" t="n">
        <v>1365.98</v>
      </c>
      <c r="D18310" s="162" t="n">
        <v>-0.054033</v>
      </c>
      <c r="E18310" s="162" t="n">
        <v>28.53</v>
      </c>
    </row>
    <row r="18311">
      <c r="B18311" s="161" t="n">
        <v>36843</v>
      </c>
      <c r="C18311" s="162" t="n">
        <v>1351.26</v>
      </c>
      <c r="D18311" s="162" t="n">
        <v>-0.064718</v>
      </c>
      <c r="E18311" s="162" t="n">
        <v>29.06</v>
      </c>
    </row>
    <row r="18312">
      <c r="B18312" s="161" t="n">
        <v>36844</v>
      </c>
      <c r="C18312" s="162" t="n">
        <v>1382.95</v>
      </c>
      <c r="D18312" s="162" t="n">
        <v>-0.041445</v>
      </c>
      <c r="E18312" s="162" t="n">
        <v>26.81</v>
      </c>
    </row>
    <row r="18313">
      <c r="B18313" s="161" t="n">
        <v>36845</v>
      </c>
      <c r="C18313" s="162" t="n">
        <v>1389.81</v>
      </c>
      <c r="D18313" s="162" t="n">
        <v>-0.03643</v>
      </c>
      <c r="E18313" s="162" t="n">
        <v>26.15</v>
      </c>
    </row>
    <row r="18314">
      <c r="B18314" s="161" t="n">
        <v>36846</v>
      </c>
      <c r="C18314" s="162" t="n">
        <v>1372.32</v>
      </c>
      <c r="D18314" s="162" t="n">
        <v>-0.048912</v>
      </c>
      <c r="E18314" s="162" t="n">
        <v>25.05</v>
      </c>
    </row>
    <row r="18315">
      <c r="B18315" s="161" t="n">
        <v>36847</v>
      </c>
      <c r="C18315" s="162" t="n">
        <v>1367.72</v>
      </c>
      <c r="D18315" s="162" t="n">
        <v>-0.052073</v>
      </c>
      <c r="E18315" s="162" t="n">
        <v>24.81</v>
      </c>
    </row>
    <row r="18316">
      <c r="B18316" s="161" t="n">
        <v>36850</v>
      </c>
      <c r="C18316" s="162" t="n">
        <v>1342.62</v>
      </c>
      <c r="D18316" s="162" t="n">
        <v>-0.070312</v>
      </c>
      <c r="E18316" s="162" t="n">
        <v>27.43</v>
      </c>
    </row>
    <row r="18317">
      <c r="B18317" s="161" t="n">
        <v>36851</v>
      </c>
      <c r="C18317" s="162" t="n">
        <v>1347.35</v>
      </c>
      <c r="D18317" s="162" t="n">
        <v>-0.066467</v>
      </c>
      <c r="E18317" s="162" t="n">
        <v>26.62</v>
      </c>
    </row>
    <row r="18318">
      <c r="B18318" s="161" t="n">
        <v>36852</v>
      </c>
      <c r="C18318" s="162" t="n">
        <v>1322.36</v>
      </c>
      <c r="D18318" s="162" t="n">
        <v>-0.084879</v>
      </c>
      <c r="E18318" s="162" t="n">
        <v>27.71</v>
      </c>
    </row>
    <row r="18319">
      <c r="B18319" s="161" t="n">
        <v>36854</v>
      </c>
      <c r="C18319" s="162" t="n">
        <v>1341.77</v>
      </c>
      <c r="D18319" s="162" t="n">
        <v>-0.070046</v>
      </c>
      <c r="E18319" s="162" t="n">
        <v>26</v>
      </c>
    </row>
    <row r="18320">
      <c r="B18320" s="161" t="n">
        <v>36857</v>
      </c>
      <c r="C18320" s="162" t="n">
        <v>1348.97</v>
      </c>
      <c r="D18320" s="162" t="n">
        <v>-0.06456199999999999</v>
      </c>
      <c r="E18320" s="162" t="n">
        <v>26.93</v>
      </c>
    </row>
    <row r="18321">
      <c r="B18321" s="161" t="n">
        <v>36858</v>
      </c>
      <c r="C18321" s="162" t="n">
        <v>1336.09</v>
      </c>
      <c r="D18321" s="162" t="n">
        <v>-0.07396899999999999</v>
      </c>
      <c r="E18321" s="162" t="n">
        <v>27.64</v>
      </c>
    </row>
    <row r="18322">
      <c r="B18322" s="161" t="n">
        <v>36859</v>
      </c>
      <c r="C18322" s="162" t="n">
        <v>1341.91</v>
      </c>
      <c r="D18322" s="162" t="n">
        <v>-0.069413</v>
      </c>
      <c r="E18322" s="162" t="n">
        <v>27.49</v>
      </c>
    </row>
    <row r="18323">
      <c r="B18323" s="161" t="n">
        <v>36860</v>
      </c>
      <c r="C18323" s="162" t="n">
        <v>1314.95</v>
      </c>
      <c r="D18323" s="162" t="n">
        <v>-0.08945599999999999</v>
      </c>
      <c r="E18323" s="162" t="n">
        <v>29.65</v>
      </c>
    </row>
    <row r="18324">
      <c r="B18324" s="161" t="n">
        <v>36861</v>
      </c>
      <c r="C18324" s="162" t="n">
        <v>1315.23</v>
      </c>
      <c r="D18324" s="162" t="n">
        <v>-0.088989</v>
      </c>
      <c r="E18324" s="162" t="n">
        <v>27.48</v>
      </c>
    </row>
    <row r="18325">
      <c r="B18325" s="161" t="n">
        <v>36864</v>
      </c>
      <c r="C18325" s="162" t="n">
        <v>1324.97</v>
      </c>
      <c r="D18325" s="162" t="n">
        <v>-0.081537</v>
      </c>
      <c r="E18325" s="162" t="n">
        <v>27.78</v>
      </c>
    </row>
    <row r="18326">
      <c r="B18326" s="161" t="n">
        <v>36865</v>
      </c>
      <c r="C18326" s="162" t="n">
        <v>1376.54</v>
      </c>
      <c r="D18326" s="162" t="n">
        <v>-0.043439</v>
      </c>
      <c r="E18326" s="162" t="n">
        <v>24.99</v>
      </c>
    </row>
    <row r="18327">
      <c r="B18327" s="161" t="n">
        <v>36866</v>
      </c>
      <c r="C18327" s="162" t="n">
        <v>1351.46</v>
      </c>
      <c r="D18327" s="162" t="n">
        <v>-0.061794</v>
      </c>
      <c r="E18327" s="162" t="n">
        <v>25.07</v>
      </c>
    </row>
    <row r="18328">
      <c r="B18328" s="161" t="n">
        <v>36867</v>
      </c>
      <c r="C18328" s="162" t="n">
        <v>1343.55</v>
      </c>
      <c r="D18328" s="162" t="n">
        <v>-0.06763</v>
      </c>
      <c r="E18328" s="162" t="n">
        <v>25.34</v>
      </c>
    </row>
    <row r="18329">
      <c r="B18329" s="161" t="n">
        <v>36868</v>
      </c>
      <c r="C18329" s="162" t="n">
        <v>1369.89</v>
      </c>
      <c r="D18329" s="162" t="n">
        <v>-0.048342</v>
      </c>
      <c r="E18329" s="162" t="n">
        <v>22.41</v>
      </c>
    </row>
    <row r="18330">
      <c r="B18330" s="161" t="n">
        <v>36871</v>
      </c>
      <c r="C18330" s="162" t="n">
        <v>1380.2</v>
      </c>
      <c r="D18330" s="162" t="n">
        <v>-0.040956</v>
      </c>
      <c r="E18330" s="162" t="n">
        <v>23.51</v>
      </c>
    </row>
    <row r="18331">
      <c r="B18331" s="161" t="n">
        <v>36872</v>
      </c>
      <c r="C18331" s="162" t="n">
        <v>1371.18</v>
      </c>
      <c r="D18331" s="162" t="n">
        <v>-0.047529</v>
      </c>
      <c r="E18331" s="162" t="n">
        <v>24.88</v>
      </c>
    </row>
    <row r="18332">
      <c r="B18332" s="161" t="n">
        <v>36873</v>
      </c>
      <c r="C18332" s="162" t="n">
        <v>1359.99</v>
      </c>
      <c r="D18332" s="162" t="n">
        <v>-0.055657</v>
      </c>
      <c r="E18332" s="162" t="n">
        <v>23.63</v>
      </c>
    </row>
    <row r="18333">
      <c r="B18333" s="161" t="n">
        <v>36874</v>
      </c>
      <c r="C18333" s="162" t="n">
        <v>1340.93</v>
      </c>
      <c r="D18333" s="162" t="n">
        <v>-0.069629</v>
      </c>
      <c r="E18333" s="162" t="n">
        <v>24.86</v>
      </c>
    </row>
    <row r="18334">
      <c r="B18334" s="161" t="n">
        <v>36875</v>
      </c>
      <c r="C18334" s="162" t="n">
        <v>1312.15</v>
      </c>
      <c r="D18334" s="162" t="n">
        <v>-0.090988</v>
      </c>
      <c r="E18334" s="162" t="n">
        <v>26.55</v>
      </c>
    </row>
    <row r="18335">
      <c r="B18335" s="161" t="n">
        <v>36878</v>
      </c>
      <c r="C18335" s="162" t="n">
        <v>1322.74</v>
      </c>
      <c r="D18335" s="162" t="n">
        <v>-0.08271100000000001</v>
      </c>
      <c r="E18335" s="162" t="n">
        <v>27.7</v>
      </c>
    </row>
    <row r="18336">
      <c r="B18336" s="161" t="n">
        <v>36879</v>
      </c>
      <c r="C18336" s="162" t="n">
        <v>1305.6</v>
      </c>
      <c r="D18336" s="162" t="n">
        <v>-0.095579</v>
      </c>
      <c r="E18336" s="162" t="n">
        <v>27.17</v>
      </c>
    </row>
    <row r="18337">
      <c r="B18337" s="161" t="n">
        <v>36880</v>
      </c>
      <c r="C18337" s="162" t="n">
        <v>1264.74</v>
      </c>
      <c r="D18337" s="162" t="n">
        <v>-0.127021</v>
      </c>
      <c r="E18337" s="162" t="n">
        <v>31.74</v>
      </c>
    </row>
    <row r="18338">
      <c r="B18338" s="161" t="n">
        <v>36881</v>
      </c>
      <c r="C18338" s="162" t="n">
        <v>1274.86</v>
      </c>
      <c r="D18338" s="162" t="n">
        <v>-0.118609</v>
      </c>
      <c r="E18338" s="162" t="n">
        <v>29.66</v>
      </c>
    </row>
    <row r="18339">
      <c r="B18339" s="161" t="n">
        <v>36882</v>
      </c>
      <c r="C18339" s="162" t="n">
        <v>1305.97</v>
      </c>
      <c r="D18339" s="162" t="n">
        <v>-0.09418899999999999</v>
      </c>
      <c r="E18339" s="162" t="n">
        <v>27.55</v>
      </c>
    </row>
    <row r="18340">
      <c r="B18340" s="161" t="n">
        <v>36886</v>
      </c>
      <c r="C18340" s="162" t="n">
        <v>1315.19</v>
      </c>
      <c r="D18340" s="162" t="n">
        <v>-0.08691500000000001</v>
      </c>
      <c r="E18340" s="162" t="n">
        <v>28.73</v>
      </c>
    </row>
    <row r="18341">
      <c r="B18341" s="161" t="n">
        <v>36887</v>
      </c>
      <c r="C18341" s="162" t="n">
        <v>1328.92</v>
      </c>
      <c r="D18341" s="162" t="n">
        <v>-0.07642500000000001</v>
      </c>
      <c r="E18341" s="162" t="n">
        <v>28.14</v>
      </c>
    </row>
    <row r="18342">
      <c r="B18342" s="161" t="n">
        <v>36888</v>
      </c>
      <c r="C18342" s="162" t="n">
        <v>1334.22</v>
      </c>
      <c r="D18342" s="162" t="n">
        <v>-0.072242</v>
      </c>
      <c r="E18342" s="162" t="n">
        <v>26.57</v>
      </c>
    </row>
    <row r="18343">
      <c r="B18343" s="161" t="n">
        <v>36889</v>
      </c>
      <c r="C18343" s="162" t="n">
        <v>1320.28</v>
      </c>
      <c r="D18343" s="162" t="n">
        <v>-0.082263</v>
      </c>
      <c r="E18343" s="162" t="n">
        <v>26.85</v>
      </c>
    </row>
    <row r="18344">
      <c r="B18344" s="161" t="n">
        <v>36893</v>
      </c>
      <c r="C18344" s="162" t="n">
        <v>1283.27</v>
      </c>
      <c r="D18344" s="162" t="n">
        <v>-0.110064</v>
      </c>
      <c r="E18344" s="162" t="n">
        <v>29.99</v>
      </c>
    </row>
    <row r="18345">
      <c r="B18345" s="161" t="n">
        <v>36894</v>
      </c>
      <c r="C18345" s="162" t="n">
        <v>1347.56</v>
      </c>
      <c r="D18345" s="162" t="n">
        <v>-0.060799</v>
      </c>
      <c r="E18345" s="162" t="n">
        <v>26.6</v>
      </c>
    </row>
    <row r="18346">
      <c r="B18346" s="161" t="n">
        <v>36895</v>
      </c>
      <c r="C18346" s="162" t="n">
        <v>1333.34</v>
      </c>
      <c r="D18346" s="162" t="n">
        <v>-0.07084699999999999</v>
      </c>
      <c r="E18346" s="162" t="n">
        <v>26.97</v>
      </c>
    </row>
    <row r="18347">
      <c r="B18347" s="161" t="n">
        <v>36896</v>
      </c>
      <c r="C18347" s="162" t="n">
        <v>1298.35</v>
      </c>
      <c r="D18347" s="162" t="n">
        <v>-0.096733</v>
      </c>
      <c r="E18347" s="162" t="n">
        <v>28.67</v>
      </c>
    </row>
    <row r="18348">
      <c r="B18348" s="161" t="n">
        <v>36899</v>
      </c>
      <c r="C18348" s="162" t="n">
        <v>1295.86</v>
      </c>
      <c r="D18348" s="162" t="n">
        <v>-0.097843</v>
      </c>
      <c r="E18348" s="162" t="n">
        <v>29.84</v>
      </c>
    </row>
    <row r="18349">
      <c r="B18349" s="161" t="n">
        <v>36900</v>
      </c>
      <c r="C18349" s="162" t="n">
        <v>1300.8</v>
      </c>
      <c r="D18349" s="162" t="n">
        <v>-0.09324399999999999</v>
      </c>
      <c r="E18349" s="162" t="n">
        <v>27.99</v>
      </c>
    </row>
    <row r="18350">
      <c r="B18350" s="161" t="n">
        <v>36901</v>
      </c>
      <c r="C18350" s="162" t="n">
        <v>1313.27</v>
      </c>
      <c r="D18350" s="162" t="n">
        <v>-0.082966</v>
      </c>
      <c r="E18350" s="162" t="n">
        <v>26.8</v>
      </c>
    </row>
    <row r="18351">
      <c r="B18351" s="161" t="n">
        <v>36902</v>
      </c>
      <c r="C18351" s="162" t="n">
        <v>1326.82</v>
      </c>
      <c r="D18351" s="162" t="n">
        <v>-0.07206700000000001</v>
      </c>
      <c r="E18351" s="162" t="n">
        <v>25.79</v>
      </c>
    </row>
    <row r="18352">
      <c r="B18352" s="161" t="n">
        <v>36903</v>
      </c>
      <c r="C18352" s="162" t="n">
        <v>1318.32</v>
      </c>
      <c r="D18352" s="162" t="n">
        <v>-0.07782699999999999</v>
      </c>
      <c r="E18352" s="162" t="n">
        <v>24.56</v>
      </c>
    </row>
    <row r="18353">
      <c r="B18353" s="161" t="n">
        <v>36907</v>
      </c>
      <c r="C18353" s="162" t="n">
        <v>1326.65</v>
      </c>
      <c r="D18353" s="162" t="n">
        <v>-0.070962</v>
      </c>
      <c r="E18353" s="162" t="n">
        <v>25.28</v>
      </c>
    </row>
    <row r="18354">
      <c r="B18354" s="161" t="n">
        <v>36908</v>
      </c>
      <c r="C18354" s="162" t="n">
        <v>1329.47</v>
      </c>
      <c r="D18354" s="162" t="n">
        <v>-0.068245</v>
      </c>
      <c r="E18354" s="162" t="n">
        <v>24.93</v>
      </c>
    </row>
    <row r="18355">
      <c r="B18355" s="161" t="n">
        <v>36909</v>
      </c>
      <c r="C18355" s="162" t="n">
        <v>1347.97</v>
      </c>
      <c r="D18355" s="162" t="n">
        <v>-0.05387</v>
      </c>
      <c r="E18355" s="162" t="n">
        <v>23.37</v>
      </c>
    </row>
    <row r="18356">
      <c r="B18356" s="161" t="n">
        <v>36910</v>
      </c>
      <c r="C18356" s="162" t="n">
        <v>1342.54</v>
      </c>
      <c r="D18356" s="162" t="n">
        <v>-0.057371</v>
      </c>
      <c r="E18356" s="162" t="n">
        <v>23.24</v>
      </c>
    </row>
    <row r="18357">
      <c r="B18357" s="161" t="n">
        <v>36913</v>
      </c>
      <c r="C18357" s="162" t="n">
        <v>1342.9</v>
      </c>
      <c r="D18357" s="162" t="n">
        <v>-0.056595</v>
      </c>
      <c r="E18357" s="162" t="n">
        <v>23.25</v>
      </c>
    </row>
    <row r="18358">
      <c r="B18358" s="161" t="n">
        <v>36914</v>
      </c>
      <c r="C18358" s="162" t="n">
        <v>1360.4</v>
      </c>
      <c r="D18358" s="162" t="n">
        <v>-0.043152</v>
      </c>
      <c r="E18358" s="162" t="n">
        <v>21.57</v>
      </c>
    </row>
    <row r="18359">
      <c r="B18359" s="161" t="n">
        <v>36915</v>
      </c>
      <c r="C18359" s="162" t="n">
        <v>1364.3</v>
      </c>
      <c r="D18359" s="162" t="n">
        <v>-0.039754</v>
      </c>
      <c r="E18359" s="162" t="n">
        <v>22.03</v>
      </c>
    </row>
    <row r="18360">
      <c r="B18360" s="161" t="n">
        <v>36916</v>
      </c>
      <c r="C18360" s="162" t="n">
        <v>1357.51</v>
      </c>
      <c r="D18360" s="162" t="n">
        <v>-0.044225</v>
      </c>
      <c r="E18360" s="162" t="n">
        <v>22.64</v>
      </c>
    </row>
    <row r="18361">
      <c r="B18361" s="161" t="n">
        <v>36917</v>
      </c>
      <c r="C18361" s="162" t="n">
        <v>1354.95</v>
      </c>
      <c r="D18361" s="162" t="n">
        <v>-0.0456</v>
      </c>
      <c r="E18361" s="162" t="n">
        <v>22.57</v>
      </c>
    </row>
    <row r="18362">
      <c r="B18362" s="161" t="n">
        <v>36920</v>
      </c>
      <c r="C18362" s="162" t="n">
        <v>1364.17</v>
      </c>
      <c r="D18362" s="162" t="n">
        <v>-0.038455</v>
      </c>
      <c r="E18362" s="162" t="n">
        <v>22.61</v>
      </c>
    </row>
    <row r="18363">
      <c r="B18363" s="161" t="n">
        <v>36921</v>
      </c>
      <c r="C18363" s="162" t="n">
        <v>1373.73</v>
      </c>
      <c r="D18363" s="162" t="n">
        <v>-0.031236</v>
      </c>
      <c r="E18363" s="162" t="n">
        <v>22.57</v>
      </c>
    </row>
    <row r="18364">
      <c r="B18364" s="161" t="n">
        <v>36922</v>
      </c>
      <c r="C18364" s="162" t="n">
        <v>1366.01</v>
      </c>
      <c r="D18364" s="162" t="n">
        <v>-0.036905</v>
      </c>
      <c r="E18364" s="162" t="n">
        <v>22.02</v>
      </c>
    </row>
    <row r="18365">
      <c r="B18365" s="161" t="n">
        <v>36923</v>
      </c>
      <c r="C18365" s="162" t="n">
        <v>1373.47</v>
      </c>
      <c r="D18365" s="162" t="n">
        <v>-0.03136</v>
      </c>
      <c r="E18365" s="162" t="n">
        <v>21.66</v>
      </c>
    </row>
    <row r="18366">
      <c r="B18366" s="161" t="n">
        <v>36924</v>
      </c>
      <c r="C18366" s="162" t="n">
        <v>1349.47</v>
      </c>
      <c r="D18366" s="162" t="n">
        <v>-0.048663</v>
      </c>
      <c r="E18366" s="162" t="n">
        <v>21.95</v>
      </c>
    </row>
    <row r="18367">
      <c r="B18367" s="161" t="n">
        <v>36927</v>
      </c>
      <c r="C18367" s="162" t="n">
        <v>1354.31</v>
      </c>
      <c r="D18367" s="162" t="n">
        <v>-0.044825</v>
      </c>
      <c r="E18367" s="162" t="n">
        <v>22.19</v>
      </c>
    </row>
    <row r="18368">
      <c r="B18368" s="161" t="n">
        <v>36928</v>
      </c>
      <c r="C18368" s="162" t="n">
        <v>1352.26</v>
      </c>
      <c r="D18368" s="162" t="n">
        <v>-0.046049</v>
      </c>
      <c r="E18368" s="162" t="n">
        <v>21.98</v>
      </c>
    </row>
    <row r="18369">
      <c r="B18369" s="161" t="n">
        <v>36929</v>
      </c>
      <c r="C18369" s="162" t="n">
        <v>1340.89</v>
      </c>
      <c r="D18369" s="162" t="n">
        <v>-0.054178</v>
      </c>
      <c r="E18369" s="162" t="n">
        <v>21.67</v>
      </c>
    </row>
    <row r="18370">
      <c r="B18370" s="161" t="n">
        <v>36930</v>
      </c>
      <c r="C18370" s="162" t="n">
        <v>1332.53</v>
      </c>
      <c r="D18370" s="162" t="n">
        <v>-0.059921</v>
      </c>
      <c r="E18370" s="162" t="n">
        <v>21.46</v>
      </c>
    </row>
    <row r="18371">
      <c r="B18371" s="161" t="n">
        <v>36931</v>
      </c>
      <c r="C18371" s="162" t="n">
        <v>1314.76</v>
      </c>
      <c r="D18371" s="162" t="n">
        <v>-0.072829</v>
      </c>
      <c r="E18371" s="162" t="n">
        <v>22.03</v>
      </c>
    </row>
    <row r="18372">
      <c r="B18372" s="161" t="n">
        <v>36934</v>
      </c>
      <c r="C18372" s="162" t="n">
        <v>1330.31</v>
      </c>
      <c r="D18372" s="162" t="n">
        <v>-0.060595</v>
      </c>
      <c r="E18372" s="162" t="n">
        <v>21.92</v>
      </c>
    </row>
    <row r="18373">
      <c r="B18373" s="161" t="n">
        <v>36935</v>
      </c>
      <c r="C18373" s="162" t="n">
        <v>1318.8</v>
      </c>
      <c r="D18373" s="162" t="n">
        <v>-0.068812</v>
      </c>
      <c r="E18373" s="162" t="n">
        <v>21.37</v>
      </c>
    </row>
    <row r="18374">
      <c r="B18374" s="161" t="n">
        <v>36936</v>
      </c>
      <c r="C18374" s="162" t="n">
        <v>1315.92</v>
      </c>
      <c r="D18374" s="162" t="n">
        <v>-0.07045899999999999</v>
      </c>
      <c r="E18374" s="162" t="n">
        <v>21.52</v>
      </c>
    </row>
    <row r="18375">
      <c r="B18375" s="161" t="n">
        <v>36937</v>
      </c>
      <c r="C18375" s="162" t="n">
        <v>1326.61</v>
      </c>
      <c r="D18375" s="162" t="n">
        <v>-0.061944</v>
      </c>
      <c r="E18375" s="162" t="n">
        <v>20.27</v>
      </c>
    </row>
    <row r="18376">
      <c r="B18376" s="161" t="n">
        <v>36938</v>
      </c>
      <c r="C18376" s="162" t="n">
        <v>1301.53</v>
      </c>
      <c r="D18376" s="162" t="n">
        <v>-0.08062800000000001</v>
      </c>
      <c r="E18376" s="162" t="n">
        <v>22.12</v>
      </c>
    </row>
    <row r="18377">
      <c r="B18377" s="161" t="n">
        <v>36942</v>
      </c>
      <c r="C18377" s="162" t="n">
        <v>1278.94</v>
      </c>
      <c r="D18377" s="162" t="n">
        <v>-0.097674</v>
      </c>
      <c r="E18377" s="162" t="n">
        <v>24.69</v>
      </c>
    </row>
    <row r="18378">
      <c r="B18378" s="161" t="n">
        <v>36943</v>
      </c>
      <c r="C18378" s="162" t="n">
        <v>1255.27</v>
      </c>
      <c r="D18378" s="162" t="n">
        <v>-0.115726</v>
      </c>
      <c r="E18378" s="162" t="n">
        <v>25.75</v>
      </c>
    </row>
    <row r="18379">
      <c r="B18379" s="161" t="n">
        <v>36944</v>
      </c>
      <c r="C18379" s="162" t="n">
        <v>1252.82</v>
      </c>
      <c r="D18379" s="162" t="n">
        <v>-0.117071</v>
      </c>
      <c r="E18379" s="162" t="n">
        <v>26.76</v>
      </c>
    </row>
    <row r="18380">
      <c r="B18380" s="161" t="n">
        <v>36945</v>
      </c>
      <c r="C18380" s="162" t="n">
        <v>1245.86</v>
      </c>
      <c r="D18380" s="162" t="n">
        <v>-0.122052</v>
      </c>
      <c r="E18380" s="162" t="n">
        <v>27.21</v>
      </c>
    </row>
    <row r="18381">
      <c r="B18381" s="161" t="n">
        <v>36948</v>
      </c>
      <c r="C18381" s="162" t="n">
        <v>1267.65</v>
      </c>
      <c r="D18381" s="162" t="n">
        <v>-0.104303</v>
      </c>
      <c r="E18381" s="162" t="n">
        <v>25.43</v>
      </c>
    </row>
    <row r="18382">
      <c r="B18382" s="161" t="n">
        <v>36949</v>
      </c>
      <c r="C18382" s="162" t="n">
        <v>1257.94</v>
      </c>
      <c r="D18382" s="162" t="n">
        <v>-0.11146</v>
      </c>
      <c r="E18382" s="162" t="n">
        <v>26.49</v>
      </c>
    </row>
    <row r="18383">
      <c r="B18383" s="161" t="n">
        <v>36950</v>
      </c>
      <c r="C18383" s="162" t="n">
        <v>1239.94</v>
      </c>
      <c r="D18383" s="162" t="n">
        <v>-0.125228</v>
      </c>
      <c r="E18383" s="162" t="n">
        <v>28.35</v>
      </c>
    </row>
    <row r="18384">
      <c r="B18384" s="161" t="n">
        <v>36951</v>
      </c>
      <c r="C18384" s="162" t="n">
        <v>1241.23</v>
      </c>
      <c r="D18384" s="162" t="n">
        <v>-0.123437</v>
      </c>
      <c r="E18384" s="162" t="n">
        <v>28.08</v>
      </c>
    </row>
    <row r="18385">
      <c r="B18385" s="161" t="n">
        <v>36952</v>
      </c>
      <c r="C18385" s="162" t="n">
        <v>1234.18</v>
      </c>
      <c r="D18385" s="162" t="n">
        <v>-0.128307</v>
      </c>
      <c r="E18385" s="162" t="n">
        <v>27.43</v>
      </c>
    </row>
    <row r="18386">
      <c r="B18386" s="161" t="n">
        <v>36955</v>
      </c>
      <c r="C18386" s="162" t="n">
        <v>1241.41</v>
      </c>
      <c r="D18386" s="162" t="n">
        <v>-0.12173</v>
      </c>
      <c r="E18386" s="162" t="n">
        <v>27.12</v>
      </c>
    </row>
    <row r="18387">
      <c r="B18387" s="161" t="n">
        <v>36956</v>
      </c>
      <c r="C18387" s="162" t="n">
        <v>1253.8</v>
      </c>
      <c r="D18387" s="162" t="n">
        <v>-0.111145</v>
      </c>
      <c r="E18387" s="162" t="n">
        <v>25.89</v>
      </c>
    </row>
    <row r="18388">
      <c r="B18388" s="161" t="n">
        <v>36957</v>
      </c>
      <c r="C18388" s="162" t="n">
        <v>1261.89</v>
      </c>
      <c r="D18388" s="162" t="n">
        <v>-0.104196</v>
      </c>
      <c r="E18388" s="162" t="n">
        <v>24.12</v>
      </c>
    </row>
    <row r="18389">
      <c r="B18389" s="161" t="n">
        <v>36958</v>
      </c>
      <c r="C18389" s="162" t="n">
        <v>1264.74</v>
      </c>
      <c r="D18389" s="162" t="n">
        <v>-0.101454</v>
      </c>
      <c r="E18389" s="162" t="n">
        <v>24.29</v>
      </c>
    </row>
    <row r="18390">
      <c r="B18390" s="161" t="n">
        <v>36959</v>
      </c>
      <c r="C18390" s="162" t="n">
        <v>1233.42</v>
      </c>
      <c r="D18390" s="162" t="n">
        <v>-0.126028</v>
      </c>
      <c r="E18390" s="162" t="n">
        <v>25.62</v>
      </c>
    </row>
    <row r="18391">
      <c r="B18391" s="161" t="n">
        <v>36962</v>
      </c>
      <c r="C18391" s="162" t="n">
        <v>1180.16</v>
      </c>
      <c r="D18391" s="162" t="n">
        <v>-0.169386</v>
      </c>
      <c r="E18391" s="162" t="n">
        <v>30.32</v>
      </c>
    </row>
    <row r="18392">
      <c r="B18392" s="161" t="n">
        <v>36963</v>
      </c>
      <c r="C18392" s="162" t="n">
        <v>1197.66</v>
      </c>
      <c r="D18392" s="162" t="n">
        <v>-0.154009</v>
      </c>
      <c r="E18392" s="162" t="n">
        <v>27.55</v>
      </c>
    </row>
    <row r="18393">
      <c r="B18393" s="161" t="n">
        <v>36964</v>
      </c>
      <c r="C18393" s="162" t="n">
        <v>1166.71</v>
      </c>
      <c r="D18393" s="162" t="n">
        <v>-0.179434</v>
      </c>
      <c r="E18393" s="162" t="n">
        <v>29.61</v>
      </c>
    </row>
    <row r="18394">
      <c r="B18394" s="161" t="n">
        <v>36965</v>
      </c>
      <c r="C18394" s="162" t="n">
        <v>1173.56</v>
      </c>
      <c r="D18394" s="162" t="n">
        <v>-0.172688</v>
      </c>
      <c r="E18394" s="162" t="n">
        <v>28.56</v>
      </c>
    </row>
    <row r="18395">
      <c r="B18395" s="161" t="n">
        <v>36966</v>
      </c>
      <c r="C18395" s="162" t="n">
        <v>1150.53</v>
      </c>
      <c r="D18395" s="162" t="n">
        <v>-0.191539</v>
      </c>
      <c r="E18395" s="162" t="n">
        <v>29.91</v>
      </c>
    </row>
    <row r="18396">
      <c r="B18396" s="161" t="n">
        <v>36969</v>
      </c>
      <c r="C18396" s="162" t="n">
        <v>1170.81</v>
      </c>
      <c r="D18396" s="162" t="n">
        <v>-0.173068</v>
      </c>
      <c r="E18396" s="162" t="n">
        <v>29.78</v>
      </c>
    </row>
    <row r="18397">
      <c r="B18397" s="161" t="n">
        <v>36970</v>
      </c>
      <c r="C18397" s="162" t="n">
        <v>1142.62</v>
      </c>
      <c r="D18397" s="162" t="n">
        <v>-0.196237</v>
      </c>
      <c r="E18397" s="162" t="n">
        <v>30.96</v>
      </c>
    </row>
    <row r="18398">
      <c r="B18398" s="161" t="n">
        <v>36971</v>
      </c>
      <c r="C18398" s="162" t="n">
        <v>1122.14</v>
      </c>
      <c r="D18398" s="162" t="n">
        <v>-0.21308</v>
      </c>
      <c r="E18398" s="162" t="n">
        <v>31.93</v>
      </c>
    </row>
    <row r="18399">
      <c r="B18399" s="161" t="n">
        <v>36972</v>
      </c>
      <c r="C18399" s="162" t="n">
        <v>1117.58</v>
      </c>
      <c r="D18399" s="162" t="n">
        <v>-0.215926</v>
      </c>
      <c r="E18399" s="162" t="n">
        <v>32.84</v>
      </c>
    </row>
    <row r="18400">
      <c r="B18400" s="161" t="n">
        <v>36973</v>
      </c>
      <c r="C18400" s="162" t="n">
        <v>1139.83</v>
      </c>
      <c r="D18400" s="162" t="n">
        <v>-0.195017</v>
      </c>
      <c r="E18400" s="162" t="n">
        <v>30.45</v>
      </c>
    </row>
    <row r="18401">
      <c r="B18401" s="161" t="n">
        <v>36976</v>
      </c>
      <c r="C18401" s="162" t="n">
        <v>1152.69</v>
      </c>
      <c r="D18401" s="162" t="n">
        <v>-0.182681</v>
      </c>
      <c r="E18401" s="162" t="n">
        <v>29.04</v>
      </c>
    </row>
    <row r="18402">
      <c r="B18402" s="161" t="n">
        <v>36977</v>
      </c>
      <c r="C18402" s="162" t="n">
        <v>1182.17</v>
      </c>
      <c r="D18402" s="162" t="n">
        <v>-0.156435</v>
      </c>
      <c r="E18402" s="162" t="n">
        <v>27.04</v>
      </c>
    </row>
    <row r="18403">
      <c r="B18403" s="161" t="n">
        <v>36978</v>
      </c>
      <c r="C18403" s="162" t="n">
        <v>1153.29</v>
      </c>
      <c r="D18403" s="162" t="n">
        <v>-0.180108</v>
      </c>
      <c r="E18403" s="162" t="n">
        <v>28.58</v>
      </c>
    </row>
    <row r="18404">
      <c r="B18404" s="161" t="n">
        <v>36979</v>
      </c>
      <c r="C18404" s="162" t="n">
        <v>1147.95</v>
      </c>
      <c r="D18404" s="162" t="n">
        <v>-0.183585</v>
      </c>
      <c r="E18404" s="162" t="n">
        <v>29.17</v>
      </c>
    </row>
    <row r="18405">
      <c r="B18405" s="161" t="n">
        <v>36980</v>
      </c>
      <c r="C18405" s="162" t="n">
        <v>1160.33</v>
      </c>
      <c r="D18405" s="162" t="n">
        <v>-0.171733</v>
      </c>
      <c r="E18405" s="162" t="n">
        <v>28.64</v>
      </c>
    </row>
    <row r="18406">
      <c r="B18406" s="161" t="n">
        <v>36983</v>
      </c>
      <c r="C18406" s="162" t="n">
        <v>1145.87</v>
      </c>
      <c r="D18406" s="162" t="n">
        <v>-0.183064</v>
      </c>
      <c r="E18406" s="162" t="n">
        <v>31.21</v>
      </c>
    </row>
    <row r="18407">
      <c r="B18407" s="161" t="n">
        <v>36984</v>
      </c>
      <c r="C18407" s="162" t="n">
        <v>1106.46</v>
      </c>
      <c r="D18407" s="162" t="n">
        <v>-0.216761</v>
      </c>
      <c r="E18407" s="162" t="n">
        <v>34.72</v>
      </c>
    </row>
    <row r="18408">
      <c r="B18408" s="161" t="n">
        <v>36985</v>
      </c>
      <c r="C18408" s="162" t="n">
        <v>1103.25</v>
      </c>
      <c r="D18408" s="162" t="n">
        <v>-0.218273</v>
      </c>
      <c r="E18408" s="162" t="n">
        <v>34.07</v>
      </c>
    </row>
    <row r="18409">
      <c r="B18409" s="161" t="n">
        <v>36986</v>
      </c>
      <c r="C18409" s="162" t="n">
        <v>1151.44</v>
      </c>
      <c r="D18409" s="162" t="n">
        <v>-0.174337</v>
      </c>
      <c r="E18409" s="162" t="n">
        <v>29.94</v>
      </c>
    </row>
    <row r="18410">
      <c r="B18410" s="161" t="n">
        <v>36987</v>
      </c>
      <c r="C18410" s="162" t="n">
        <v>1128.43</v>
      </c>
      <c r="D18410" s="162" t="n">
        <v>-0.193243</v>
      </c>
      <c r="E18410" s="162" t="n">
        <v>31.69</v>
      </c>
    </row>
    <row r="18411">
      <c r="B18411" s="161" t="n">
        <v>36990</v>
      </c>
      <c r="C18411" s="162" t="n">
        <v>1137.59</v>
      </c>
      <c r="D18411" s="162" t="n">
        <v>-0.184009</v>
      </c>
      <c r="E18411" s="162" t="n">
        <v>31.91</v>
      </c>
    </row>
    <row r="18412">
      <c r="B18412" s="161" t="n">
        <v>36991</v>
      </c>
      <c r="C18412" s="162" t="n">
        <v>1168.38</v>
      </c>
      <c r="D18412" s="162" t="n">
        <v>-0.156303</v>
      </c>
      <c r="E18412" s="162" t="n">
        <v>29.44</v>
      </c>
    </row>
    <row r="18413">
      <c r="B18413" s="161" t="n">
        <v>36992</v>
      </c>
      <c r="C18413" s="162" t="n">
        <v>1165.89</v>
      </c>
      <c r="D18413" s="162" t="n">
        <v>-0.157377</v>
      </c>
      <c r="E18413" s="162" t="n">
        <v>28.46</v>
      </c>
    </row>
    <row r="18414">
      <c r="B18414" s="161" t="n">
        <v>36993</v>
      </c>
      <c r="C18414" s="162" t="n">
        <v>1183.5</v>
      </c>
      <c r="D18414" s="162" t="n">
        <v>-0.141406</v>
      </c>
      <c r="E18414" s="162" t="n">
        <v>26.12</v>
      </c>
    </row>
    <row r="18415">
      <c r="B18415" s="161" t="n">
        <v>36997</v>
      </c>
      <c r="C18415" s="162" t="n">
        <v>1179.68</v>
      </c>
      <c r="D18415" s="162" t="n">
        <v>-0.14363</v>
      </c>
      <c r="E18415" s="162" t="n">
        <v>26.33</v>
      </c>
    </row>
    <row r="18416">
      <c r="B18416" s="161" t="n">
        <v>36998</v>
      </c>
      <c r="C18416" s="162" t="n">
        <v>1191.81</v>
      </c>
      <c r="D18416" s="162" t="n">
        <v>-0.132479</v>
      </c>
      <c r="E18416" s="162" t="n">
        <v>25.61</v>
      </c>
    </row>
    <row r="18417">
      <c r="B18417" s="161" t="n">
        <v>36999</v>
      </c>
      <c r="C18417" s="162" t="n">
        <v>1238.16</v>
      </c>
      <c r="D18417" s="162" t="n">
        <v>-0.09353</v>
      </c>
      <c r="E18417" s="162" t="n">
        <v>24.13</v>
      </c>
    </row>
    <row r="18418">
      <c r="B18418" s="161" t="n">
        <v>37000</v>
      </c>
      <c r="C18418" s="162" t="n">
        <v>1253.7</v>
      </c>
      <c r="D18418" s="162" t="n">
        <v>-0.080264</v>
      </c>
      <c r="E18418" s="162" t="n">
        <v>24.16</v>
      </c>
    </row>
    <row r="18419">
      <c r="B18419" s="161" t="n">
        <v>37001</v>
      </c>
      <c r="C18419" s="162" t="n">
        <v>1242.98</v>
      </c>
      <c r="D18419" s="162" t="n">
        <v>-0.088103</v>
      </c>
      <c r="E18419" s="162" t="n">
        <v>25.38</v>
      </c>
    </row>
    <row r="18420">
      <c r="B18420" s="161" t="n">
        <v>37004</v>
      </c>
      <c r="C18420" s="162" t="n">
        <v>1224.36</v>
      </c>
      <c r="D18420" s="162" t="n">
        <v>-0.10234</v>
      </c>
      <c r="E18420" s="162" t="n">
        <v>28.16</v>
      </c>
    </row>
    <row r="18421">
      <c r="B18421" s="161" t="n">
        <v>37005</v>
      </c>
      <c r="C18421" s="162" t="n">
        <v>1209.47</v>
      </c>
      <c r="D18421" s="162" t="n">
        <v>-0.113582</v>
      </c>
      <c r="E18421" s="162" t="n">
        <v>28.49</v>
      </c>
    </row>
    <row r="18422">
      <c r="B18422" s="161" t="n">
        <v>37006</v>
      </c>
      <c r="C18422" s="162" t="n">
        <v>1228.75</v>
      </c>
      <c r="D18422" s="162" t="n">
        <v>-0.096856</v>
      </c>
      <c r="E18422" s="162" t="n">
        <v>27.4</v>
      </c>
    </row>
    <row r="18423">
      <c r="B18423" s="161" t="n">
        <v>37007</v>
      </c>
      <c r="C18423" s="162" t="n">
        <v>1234.52</v>
      </c>
      <c r="D18423" s="162" t="n">
        <v>-0.09126099999999999</v>
      </c>
      <c r="E18423" s="162" t="n">
        <v>25.96</v>
      </c>
    </row>
    <row r="18424">
      <c r="B18424" s="161" t="n">
        <v>37008</v>
      </c>
      <c r="C18424" s="162" t="n">
        <v>1253.05</v>
      </c>
      <c r="D18424" s="162" t="n">
        <v>-0.075475</v>
      </c>
      <c r="E18424" s="162" t="n">
        <v>24.02</v>
      </c>
    </row>
    <row r="18425">
      <c r="B18425" s="161" t="n">
        <v>37011</v>
      </c>
      <c r="C18425" s="162" t="n">
        <v>1249.46</v>
      </c>
      <c r="D18425" s="162" t="n">
        <v>-0.077432</v>
      </c>
      <c r="E18425" s="162" t="n">
        <v>25.48</v>
      </c>
    </row>
    <row r="18426">
      <c r="B18426" s="161" t="n">
        <v>37012</v>
      </c>
      <c r="C18426" s="162" t="n">
        <v>1266.44</v>
      </c>
      <c r="D18426" s="162" t="n">
        <v>-0.063031</v>
      </c>
      <c r="E18426" s="162" t="n">
        <v>24.2</v>
      </c>
    </row>
    <row r="18427">
      <c r="B18427" s="161" t="n">
        <v>37013</v>
      </c>
      <c r="C18427" s="162" t="n">
        <v>1267.43</v>
      </c>
      <c r="D18427" s="162" t="n">
        <v>-0.061349</v>
      </c>
      <c r="E18427" s="162" t="n">
        <v>24.23</v>
      </c>
    </row>
    <row r="18428">
      <c r="B18428" s="161" t="n">
        <v>37014</v>
      </c>
      <c r="C18428" s="162" t="n">
        <v>1248.58</v>
      </c>
      <c r="D18428" s="162" t="n">
        <v>-0.075423</v>
      </c>
      <c r="E18428" s="162" t="n">
        <v>25.78</v>
      </c>
    </row>
    <row r="18429">
      <c r="B18429" s="161" t="n">
        <v>37015</v>
      </c>
      <c r="C18429" s="162" t="n">
        <v>1266.61</v>
      </c>
      <c r="D18429" s="162" t="n">
        <v>-0.060286</v>
      </c>
      <c r="E18429" s="162" t="n">
        <v>23.91</v>
      </c>
    </row>
    <row r="18430">
      <c r="B18430" s="161" t="n">
        <v>37018</v>
      </c>
      <c r="C18430" s="162" t="n">
        <v>1263.51</v>
      </c>
      <c r="D18430" s="162" t="n">
        <v>-0.061873</v>
      </c>
      <c r="E18430" s="162" t="n">
        <v>24.86</v>
      </c>
    </row>
    <row r="18431">
      <c r="B18431" s="161" t="n">
        <v>37019</v>
      </c>
      <c r="C18431" s="162" t="n">
        <v>1261.2</v>
      </c>
      <c r="D18431" s="162" t="n">
        <v>-0.062888</v>
      </c>
      <c r="E18431" s="162" t="n">
        <v>24.44</v>
      </c>
    </row>
    <row r="18432">
      <c r="B18432" s="161" t="n">
        <v>37020</v>
      </c>
      <c r="C18432" s="162" t="n">
        <v>1255.54</v>
      </c>
      <c r="D18432" s="162" t="n">
        <v>-0.066609</v>
      </c>
      <c r="E18432" s="162" t="n">
        <v>24.35</v>
      </c>
    </row>
    <row r="18433">
      <c r="B18433" s="161" t="n">
        <v>37021</v>
      </c>
      <c r="C18433" s="162" t="n">
        <v>1255.18</v>
      </c>
      <c r="D18433" s="162" t="n">
        <v>-0.066078</v>
      </c>
      <c r="E18433" s="162" t="n">
        <v>24</v>
      </c>
    </row>
    <row r="18434">
      <c r="B18434" s="161" t="n">
        <v>37022</v>
      </c>
      <c r="C18434" s="162" t="n">
        <v>1245.67</v>
      </c>
      <c r="D18434" s="162" t="n">
        <v>-0.072912</v>
      </c>
      <c r="E18434" s="162" t="n">
        <v>23.54</v>
      </c>
    </row>
    <row r="18435">
      <c r="B18435" s="161" t="n">
        <v>37025</v>
      </c>
      <c r="C18435" s="162" t="n">
        <v>1248.92</v>
      </c>
      <c r="D18435" s="162" t="n">
        <v>-0.06955799999999999</v>
      </c>
      <c r="E18435" s="162" t="n">
        <v>24.26</v>
      </c>
    </row>
    <row r="18436">
      <c r="B18436" s="161" t="n">
        <v>37026</v>
      </c>
      <c r="C18436" s="162" t="n">
        <v>1249.44</v>
      </c>
      <c r="D18436" s="162" t="n">
        <v>-0.068505</v>
      </c>
      <c r="E18436" s="162" t="n">
        <v>23.71</v>
      </c>
    </row>
    <row r="18437">
      <c r="B18437" s="161" t="n">
        <v>37027</v>
      </c>
      <c r="C18437" s="162" t="n">
        <v>1284.99</v>
      </c>
      <c r="D18437" s="162" t="n">
        <v>-0.039904</v>
      </c>
      <c r="E18437" s="162" t="n">
        <v>21.89</v>
      </c>
    </row>
    <row r="18438">
      <c r="B18438" s="161" t="n">
        <v>37028</v>
      </c>
      <c r="C18438" s="162" t="n">
        <v>1288.49</v>
      </c>
      <c r="D18438" s="162" t="n">
        <v>-0.036624</v>
      </c>
      <c r="E18438" s="162" t="n">
        <v>21.47</v>
      </c>
    </row>
    <row r="18439">
      <c r="B18439" s="161" t="n">
        <v>37029</v>
      </c>
      <c r="C18439" s="162" t="n">
        <v>1291.96</v>
      </c>
      <c r="D18439" s="162" t="n">
        <v>-0.033386</v>
      </c>
      <c r="E18439" s="162" t="n">
        <v>21.23</v>
      </c>
    </row>
    <row r="18440">
      <c r="B18440" s="161" t="n">
        <v>37032</v>
      </c>
      <c r="C18440" s="162" t="n">
        <v>1312.83</v>
      </c>
      <c r="D18440" s="162" t="n">
        <v>-0.016838</v>
      </c>
      <c r="E18440" s="162" t="n">
        <v>20.76</v>
      </c>
    </row>
    <row r="18441">
      <c r="B18441" s="161" t="n">
        <v>37033</v>
      </c>
      <c r="C18441" s="162" t="n">
        <v>1309.38</v>
      </c>
      <c r="D18441" s="162" t="n">
        <v>-0.018894</v>
      </c>
      <c r="E18441" s="162" t="n">
        <v>21.35</v>
      </c>
    </row>
    <row r="18442">
      <c r="B18442" s="161" t="n">
        <v>37034</v>
      </c>
      <c r="C18442" s="162" t="n">
        <v>1289.05</v>
      </c>
      <c r="D18442" s="162" t="n">
        <v>-0.033829</v>
      </c>
      <c r="E18442" s="162" t="n">
        <v>22.08</v>
      </c>
    </row>
    <row r="18443">
      <c r="B18443" s="161" t="n">
        <v>37035</v>
      </c>
      <c r="C18443" s="162" t="n">
        <v>1293.17</v>
      </c>
      <c r="D18443" s="162" t="n">
        <v>-0.029927</v>
      </c>
      <c r="E18443" s="162" t="n">
        <v>20.57</v>
      </c>
    </row>
    <row r="18444">
      <c r="B18444" s="161" t="n">
        <v>37036</v>
      </c>
      <c r="C18444" s="162" t="n">
        <v>1277.89</v>
      </c>
      <c r="D18444" s="162" t="n">
        <v>-0.041081</v>
      </c>
      <c r="E18444" s="162" t="n">
        <v>20.6</v>
      </c>
    </row>
    <row r="18445">
      <c r="B18445" s="161" t="n">
        <v>37040</v>
      </c>
      <c r="C18445" s="162" t="n">
        <v>1267.93</v>
      </c>
      <c r="D18445" s="162" t="n">
        <v>-0.048183</v>
      </c>
      <c r="E18445" s="162" t="n">
        <v>22.14</v>
      </c>
    </row>
    <row r="18446">
      <c r="B18446" s="161" t="n">
        <v>37041</v>
      </c>
      <c r="C18446" s="162" t="n">
        <v>1248.08</v>
      </c>
      <c r="D18446" s="162" t="n">
        <v>-0.063121</v>
      </c>
      <c r="E18446" s="162" t="n">
        <v>22.76</v>
      </c>
    </row>
    <row r="18447">
      <c r="B18447" s="161" t="n">
        <v>37042</v>
      </c>
      <c r="C18447" s="162" t="n">
        <v>1255.82</v>
      </c>
      <c r="D18447" s="162" t="n">
        <v>-0.056052</v>
      </c>
      <c r="E18447" s="162" t="n">
        <v>22.64</v>
      </c>
    </row>
    <row r="18448">
      <c r="B18448" s="161" t="n">
        <v>37043</v>
      </c>
      <c r="C18448" s="162" t="n">
        <v>1260.67</v>
      </c>
      <c r="D18448" s="162" t="n">
        <v>-0.051355</v>
      </c>
      <c r="E18448" s="162" t="n">
        <v>21.59</v>
      </c>
    </row>
    <row r="18449">
      <c r="B18449" s="161" t="n">
        <v>37046</v>
      </c>
      <c r="C18449" s="162" t="n">
        <v>1267.11</v>
      </c>
      <c r="D18449" s="162" t="n">
        <v>-0.045457</v>
      </c>
      <c r="E18449" s="162" t="n">
        <v>21.38</v>
      </c>
    </row>
    <row r="18450">
      <c r="B18450" s="161" t="n">
        <v>37047</v>
      </c>
      <c r="C18450" s="162" t="n">
        <v>1283.57</v>
      </c>
      <c r="D18450" s="162" t="n">
        <v>-0.031749</v>
      </c>
      <c r="E18450" s="162" t="n">
        <v>19.58</v>
      </c>
    </row>
    <row r="18451">
      <c r="B18451" s="161" t="n">
        <v>37048</v>
      </c>
      <c r="C18451" s="162" t="n">
        <v>1270.03</v>
      </c>
      <c r="D18451" s="162" t="n">
        <v>-0.041517</v>
      </c>
      <c r="E18451" s="162" t="n">
        <v>20.39</v>
      </c>
    </row>
    <row r="18452">
      <c r="B18452" s="161" t="n">
        <v>37049</v>
      </c>
      <c r="C18452" s="162" t="n">
        <v>1276.96</v>
      </c>
      <c r="D18452" s="162" t="n">
        <v>-0.035235</v>
      </c>
      <c r="E18452" s="162" t="n">
        <v>19.67</v>
      </c>
    </row>
    <row r="18453">
      <c r="B18453" s="161" t="n">
        <v>37050</v>
      </c>
      <c r="C18453" s="162" t="n">
        <v>1264.96</v>
      </c>
      <c r="D18453" s="162" t="n">
        <v>-0.043795</v>
      </c>
      <c r="E18453" s="162" t="n">
        <v>19.92</v>
      </c>
    </row>
    <row r="18454">
      <c r="B18454" s="161" t="n">
        <v>37053</v>
      </c>
      <c r="C18454" s="162" t="n">
        <v>1254.39</v>
      </c>
      <c r="D18454" s="162" t="n">
        <v>-0.051233</v>
      </c>
      <c r="E18454" s="162" t="n">
        <v>20.7</v>
      </c>
    </row>
    <row r="18455">
      <c r="B18455" s="161" t="n">
        <v>37054</v>
      </c>
      <c r="C18455" s="162" t="n">
        <v>1255.85</v>
      </c>
      <c r="D18455" s="162" t="n">
        <v>-0.049114</v>
      </c>
      <c r="E18455" s="162" t="n">
        <v>20.7</v>
      </c>
    </row>
    <row r="18456">
      <c r="B18456" s="161" t="n">
        <v>37055</v>
      </c>
      <c r="C18456" s="162" t="n">
        <v>1241.6</v>
      </c>
      <c r="D18456" s="162" t="n">
        <v>-0.059521</v>
      </c>
      <c r="E18456" s="162" t="n">
        <v>21.45</v>
      </c>
    </row>
    <row r="18457">
      <c r="B18457" s="161" t="n">
        <v>37056</v>
      </c>
      <c r="C18457" s="162" t="n">
        <v>1219.87</v>
      </c>
      <c r="D18457" s="162" t="n">
        <v>-0.076061</v>
      </c>
      <c r="E18457" s="162" t="n">
        <v>23.12</v>
      </c>
    </row>
    <row r="18458">
      <c r="B18458" s="161" t="n">
        <v>37057</v>
      </c>
      <c r="C18458" s="162" t="n">
        <v>1214.36</v>
      </c>
      <c r="D18458" s="162" t="n">
        <v>-0.07946499999999999</v>
      </c>
      <c r="E18458" s="162" t="n">
        <v>22.81</v>
      </c>
    </row>
    <row r="18459">
      <c r="B18459" s="161" t="n">
        <v>37060</v>
      </c>
      <c r="C18459" s="162" t="n">
        <v>1208.43</v>
      </c>
      <c r="D18459" s="162" t="n">
        <v>-0.083241</v>
      </c>
      <c r="E18459" s="162" t="n">
        <v>23.17</v>
      </c>
    </row>
    <row r="18460">
      <c r="B18460" s="161" t="n">
        <v>37061</v>
      </c>
      <c r="C18460" s="162" t="n">
        <v>1212.58</v>
      </c>
      <c r="D18460" s="162" t="n">
        <v>-0.07865</v>
      </c>
      <c r="E18460" s="162" t="n">
        <v>22.34</v>
      </c>
    </row>
    <row r="18461">
      <c r="B18461" s="161" t="n">
        <v>37062</v>
      </c>
      <c r="C18461" s="162" t="n">
        <v>1223.14</v>
      </c>
      <c r="D18461" s="162" t="n">
        <v>-0.068844</v>
      </c>
      <c r="E18461" s="162" t="n">
        <v>21.71</v>
      </c>
    </row>
    <row r="18462">
      <c r="B18462" s="161" t="n">
        <v>37063</v>
      </c>
      <c r="C18462" s="162" t="n">
        <v>1237.04</v>
      </c>
      <c r="D18462" s="162" t="n">
        <v>-0.056513</v>
      </c>
      <c r="E18462" s="162" t="n">
        <v>19.38</v>
      </c>
    </row>
    <row r="18463">
      <c r="B18463" s="161" t="n">
        <v>37064</v>
      </c>
      <c r="C18463" s="162" t="n">
        <v>1225.35</v>
      </c>
      <c r="D18463" s="162" t="n">
        <v>-0.064988</v>
      </c>
      <c r="E18463" s="162" t="n">
        <v>20.02</v>
      </c>
    </row>
    <row r="18464">
      <c r="B18464" s="161" t="n">
        <v>37067</v>
      </c>
      <c r="C18464" s="162" t="n">
        <v>1218.6</v>
      </c>
      <c r="D18464" s="162" t="n">
        <v>-0.069425</v>
      </c>
      <c r="E18464" s="162" t="n">
        <v>20.67</v>
      </c>
    </row>
    <row r="18465">
      <c r="B18465" s="161" t="n">
        <v>37068</v>
      </c>
      <c r="C18465" s="162" t="n">
        <v>1216.76</v>
      </c>
      <c r="D18465" s="162" t="n">
        <v>-0.069873</v>
      </c>
      <c r="E18465" s="162" t="n">
        <v>21.2</v>
      </c>
    </row>
    <row r="18466">
      <c r="B18466" s="161" t="n">
        <v>37069</v>
      </c>
      <c r="C18466" s="162" t="n">
        <v>1211.07</v>
      </c>
      <c r="D18466" s="162" t="n">
        <v>-0.073494</v>
      </c>
      <c r="E18466" s="162" t="n">
        <v>20.88</v>
      </c>
    </row>
    <row r="18467">
      <c r="B18467" s="161" t="n">
        <v>37070</v>
      </c>
      <c r="C18467" s="162" t="n">
        <v>1226.2</v>
      </c>
      <c r="D18467" s="162" t="n">
        <v>-0.060096</v>
      </c>
      <c r="E18467" s="162" t="n">
        <v>20.01</v>
      </c>
    </row>
    <row r="18468">
      <c r="B18468" s="161" t="n">
        <v>37071</v>
      </c>
      <c r="C18468" s="162" t="n">
        <v>1224.42</v>
      </c>
      <c r="D18468" s="162" t="n">
        <v>-0.060548</v>
      </c>
      <c r="E18468" s="162" t="n">
        <v>19.06</v>
      </c>
    </row>
    <row r="18469">
      <c r="B18469" s="161" t="n">
        <v>37074</v>
      </c>
      <c r="C18469" s="162" t="n">
        <v>1236.71</v>
      </c>
      <c r="D18469" s="162" t="n">
        <v>-0.049622</v>
      </c>
      <c r="E18469" s="162" t="n">
        <v>18.76</v>
      </c>
    </row>
    <row r="18470">
      <c r="B18470" s="161" t="n">
        <v>37075</v>
      </c>
      <c r="C18470" s="162" t="n">
        <v>1234.45</v>
      </c>
      <c r="D18470" s="162" t="n">
        <v>-0.05056</v>
      </c>
      <c r="E18470" s="162" t="n">
        <v>18.92</v>
      </c>
    </row>
    <row r="18471">
      <c r="B18471" s="161" t="n">
        <v>37077</v>
      </c>
      <c r="C18471" s="162" t="n">
        <v>1219.24</v>
      </c>
      <c r="D18471" s="162" t="n">
        <v>-0.06209</v>
      </c>
      <c r="E18471" s="162" t="n">
        <v>20.09</v>
      </c>
    </row>
    <row r="18472">
      <c r="B18472" s="161" t="n">
        <v>37078</v>
      </c>
      <c r="C18472" s="162" t="n">
        <v>1190.59</v>
      </c>
      <c r="D18472" s="162" t="n">
        <v>-0.084831</v>
      </c>
      <c r="E18472" s="162" t="n">
        <v>21.63</v>
      </c>
    </row>
    <row r="18473">
      <c r="B18473" s="161" t="n">
        <v>37081</v>
      </c>
      <c r="C18473" s="162" t="n">
        <v>1198.78</v>
      </c>
      <c r="D18473" s="162" t="n">
        <v>-0.077</v>
      </c>
      <c r="E18473" s="162" t="n">
        <v>22.48</v>
      </c>
    </row>
    <row r="18474">
      <c r="B18474" s="161" t="n">
        <v>37082</v>
      </c>
      <c r="C18474" s="162" t="n">
        <v>1181.52</v>
      </c>
      <c r="D18474" s="162" t="n">
        <v>-0.09046899999999999</v>
      </c>
      <c r="E18474" s="162" t="n">
        <v>23.25</v>
      </c>
    </row>
    <row r="18475">
      <c r="B18475" s="161" t="n">
        <v>37083</v>
      </c>
      <c r="C18475" s="162" t="n">
        <v>1180.18</v>
      </c>
      <c r="D18475" s="162" t="n">
        <v>-0.09056599999999999</v>
      </c>
      <c r="E18475" s="162" t="n">
        <v>24.01</v>
      </c>
    </row>
    <row r="18476">
      <c r="B18476" s="161" t="n">
        <v>37084</v>
      </c>
      <c r="C18476" s="162" t="n">
        <v>1208.14</v>
      </c>
      <c r="D18476" s="162" t="n">
        <v>-0.066257</v>
      </c>
      <c r="E18476" s="162" t="n">
        <v>22.09</v>
      </c>
    </row>
    <row r="18477">
      <c r="B18477" s="161" t="n">
        <v>37085</v>
      </c>
      <c r="C18477" s="162" t="n">
        <v>1215.68</v>
      </c>
      <c r="D18477" s="162" t="n">
        <v>-0.059215</v>
      </c>
      <c r="E18477" s="162" t="n">
        <v>21.14</v>
      </c>
    </row>
    <row r="18478">
      <c r="B18478" s="161" t="n">
        <v>37088</v>
      </c>
      <c r="C18478" s="162" t="n">
        <v>1202.45</v>
      </c>
      <c r="D18478" s="162" t="n">
        <v>-0.069289</v>
      </c>
      <c r="E18478" s="162" t="n">
        <v>22.91</v>
      </c>
    </row>
    <row r="18479">
      <c r="B18479" s="161" t="n">
        <v>37089</v>
      </c>
      <c r="C18479" s="162" t="n">
        <v>1214.44</v>
      </c>
      <c r="D18479" s="162" t="n">
        <v>-0.05842</v>
      </c>
      <c r="E18479" s="162" t="n">
        <v>22.61</v>
      </c>
    </row>
    <row r="18480">
      <c r="B18480" s="161" t="n">
        <v>37090</v>
      </c>
      <c r="C18480" s="162" t="n">
        <v>1207.71</v>
      </c>
      <c r="D18480" s="162" t="n">
        <v>-0.06308800000000001</v>
      </c>
      <c r="E18480" s="162" t="n">
        <v>23.6</v>
      </c>
    </row>
    <row r="18481">
      <c r="B18481" s="161" t="n">
        <v>37091</v>
      </c>
      <c r="C18481" s="162" t="n">
        <v>1215.02</v>
      </c>
      <c r="D18481" s="162" t="n">
        <v>-0.056194</v>
      </c>
      <c r="E18481" s="162" t="n">
        <v>22.51</v>
      </c>
    </row>
    <row r="18482">
      <c r="B18482" s="161" t="n">
        <v>37092</v>
      </c>
      <c r="C18482" s="162" t="n">
        <v>1210.85</v>
      </c>
      <c r="D18482" s="162" t="n">
        <v>-0.058792</v>
      </c>
      <c r="E18482" s="162" t="n">
        <v>22.34</v>
      </c>
    </row>
    <row r="18483">
      <c r="B18483" s="161" t="n">
        <v>37095</v>
      </c>
      <c r="C18483" s="162" t="n">
        <v>1191.03</v>
      </c>
      <c r="D18483" s="162" t="n">
        <v>-0.074349</v>
      </c>
      <c r="E18483" s="162" t="n">
        <v>23.74</v>
      </c>
    </row>
    <row r="18484">
      <c r="B18484" s="161" t="n">
        <v>37096</v>
      </c>
      <c r="C18484" s="162" t="n">
        <v>1171.65</v>
      </c>
      <c r="D18484" s="162" t="n">
        <v>-0.089722</v>
      </c>
      <c r="E18484" s="162" t="n">
        <v>25.24</v>
      </c>
    </row>
    <row r="18485">
      <c r="B18485" s="161" t="n">
        <v>37097</v>
      </c>
      <c r="C18485" s="162" t="n">
        <v>1190.49</v>
      </c>
      <c r="D18485" s="162" t="n">
        <v>-0.072918</v>
      </c>
      <c r="E18485" s="162" t="n">
        <v>24</v>
      </c>
    </row>
    <row r="18486">
      <c r="B18486" s="161" t="n">
        <v>37098</v>
      </c>
      <c r="C18486" s="162" t="n">
        <v>1202.93</v>
      </c>
      <c r="D18486" s="162" t="n">
        <v>-0.061745</v>
      </c>
      <c r="E18486" s="162" t="n">
        <v>23.01</v>
      </c>
    </row>
    <row r="18487">
      <c r="B18487" s="161" t="n">
        <v>37099</v>
      </c>
      <c r="C18487" s="162" t="n">
        <v>1205.82</v>
      </c>
      <c r="D18487" s="162" t="n">
        <v>-0.058637</v>
      </c>
      <c r="E18487" s="162" t="n">
        <v>22</v>
      </c>
    </row>
    <row r="18488">
      <c r="B18488" s="161" t="n">
        <v>37102</v>
      </c>
      <c r="C18488" s="162" t="n">
        <v>1204.52</v>
      </c>
      <c r="D18488" s="162" t="n">
        <v>-0.059089</v>
      </c>
      <c r="E18488" s="162" t="n">
        <v>22.69</v>
      </c>
    </row>
    <row r="18489">
      <c r="B18489" s="161" t="n">
        <v>37103</v>
      </c>
      <c r="C18489" s="162" t="n">
        <v>1211.23</v>
      </c>
      <c r="D18489" s="162" t="n">
        <v>-0.05307</v>
      </c>
      <c r="E18489" s="162" t="n">
        <v>21.62</v>
      </c>
    </row>
    <row r="18490">
      <c r="B18490" s="161" t="n">
        <v>37104</v>
      </c>
      <c r="C18490" s="162" t="n">
        <v>1215.93</v>
      </c>
      <c r="D18490" s="162" t="n">
        <v>-0.048578</v>
      </c>
      <c r="E18490" s="162" t="n">
        <v>20.56</v>
      </c>
    </row>
    <row r="18491">
      <c r="B18491" s="161" t="n">
        <v>37105</v>
      </c>
      <c r="C18491" s="162" t="n">
        <v>1220.75</v>
      </c>
      <c r="D18491" s="162" t="n">
        <v>-0.044018</v>
      </c>
      <c r="E18491" s="162" t="n">
        <v>20.09</v>
      </c>
    </row>
    <row r="18492">
      <c r="B18492" s="161" t="n">
        <v>37106</v>
      </c>
      <c r="C18492" s="162" t="n">
        <v>1214.35</v>
      </c>
      <c r="D18492" s="162" t="n">
        <v>-0.048743</v>
      </c>
      <c r="E18492" s="162" t="n">
        <v>19.89</v>
      </c>
    </row>
    <row r="18493">
      <c r="B18493" s="161" t="n">
        <v>37109</v>
      </c>
      <c r="C18493" s="162" t="n">
        <v>1200.48</v>
      </c>
      <c r="D18493" s="162" t="n">
        <v>-0.059675</v>
      </c>
      <c r="E18493" s="162" t="n">
        <v>21.89</v>
      </c>
    </row>
    <row r="18494">
      <c r="B18494" s="161" t="n">
        <v>37110</v>
      </c>
      <c r="C18494" s="162" t="n">
        <v>1204.4</v>
      </c>
      <c r="D18494" s="162" t="n">
        <v>-0.055691</v>
      </c>
      <c r="E18494" s="162" t="n">
        <v>21.01</v>
      </c>
    </row>
    <row r="18495">
      <c r="B18495" s="161" t="n">
        <v>37111</v>
      </c>
      <c r="C18495" s="162" t="n">
        <v>1183.53</v>
      </c>
      <c r="D18495" s="162" t="n">
        <v>-0.07233299999999999</v>
      </c>
      <c r="E18495" s="162" t="n">
        <v>22.32</v>
      </c>
    </row>
    <row r="18496">
      <c r="B18496" s="161" t="n">
        <v>37112</v>
      </c>
      <c r="C18496" s="162" t="n">
        <v>1183.43</v>
      </c>
      <c r="D18496" s="162" t="n">
        <v>-0.07158299999999999</v>
      </c>
      <c r="E18496" s="162" t="n">
        <v>21.75</v>
      </c>
    </row>
    <row r="18497">
      <c r="B18497" s="161" t="n">
        <v>37113</v>
      </c>
      <c r="C18497" s="162" t="n">
        <v>1190.16</v>
      </c>
      <c r="D18497" s="162" t="n">
        <v>-0.065094</v>
      </c>
      <c r="E18497" s="162" t="n">
        <v>20.55</v>
      </c>
    </row>
    <row r="18498">
      <c r="B18498" s="161" t="n">
        <v>37116</v>
      </c>
      <c r="C18498" s="162" t="n">
        <v>1191.29</v>
      </c>
      <c r="D18498" s="162" t="n">
        <v>-0.063461</v>
      </c>
      <c r="E18498" s="162" t="n">
        <v>20.42</v>
      </c>
    </row>
    <row r="18499">
      <c r="B18499" s="161" t="n">
        <v>37117</v>
      </c>
      <c r="C18499" s="162" t="n">
        <v>1186.73</v>
      </c>
      <c r="D18499" s="162" t="n">
        <v>-0.066596</v>
      </c>
      <c r="E18499" s="162" t="n">
        <v>20.48</v>
      </c>
    </row>
    <row r="18500">
      <c r="B18500" s="161" t="n">
        <v>37118</v>
      </c>
      <c r="C18500" s="162" t="n">
        <v>1178.02</v>
      </c>
      <c r="D18500" s="162" t="n">
        <v>-0.073168</v>
      </c>
      <c r="E18500" s="162" t="n">
        <v>20.91</v>
      </c>
    </row>
    <row r="18501">
      <c r="B18501" s="161" t="n">
        <v>37119</v>
      </c>
      <c r="C18501" s="162" t="n">
        <v>1181.66</v>
      </c>
      <c r="D18501" s="162" t="n">
        <v>-0.069226</v>
      </c>
      <c r="E18501" s="162" t="n">
        <v>21.54</v>
      </c>
    </row>
    <row r="18502">
      <c r="B18502" s="161" t="n">
        <v>37120</v>
      </c>
      <c r="C18502" s="162" t="n">
        <v>1161.97</v>
      </c>
      <c r="D18502" s="162" t="n">
        <v>-0.08497300000000001</v>
      </c>
      <c r="E18502" s="162" t="n">
        <v>23.84</v>
      </c>
    </row>
    <row r="18503">
      <c r="B18503" s="161" t="n">
        <v>37123</v>
      </c>
      <c r="C18503" s="162" t="n">
        <v>1171.41</v>
      </c>
      <c r="D18503" s="162" t="n">
        <v>-0.075894</v>
      </c>
      <c r="E18503" s="162" t="n">
        <v>22.87</v>
      </c>
    </row>
    <row r="18504">
      <c r="B18504" s="161" t="n">
        <v>37124</v>
      </c>
      <c r="C18504" s="162" t="n">
        <v>1157.26</v>
      </c>
      <c r="D18504" s="162" t="n">
        <v>-0.086974</v>
      </c>
      <c r="E18504" s="162" t="n">
        <v>24.4</v>
      </c>
    </row>
    <row r="18505">
      <c r="B18505" s="161" t="n">
        <v>37125</v>
      </c>
      <c r="C18505" s="162" t="n">
        <v>1165.31</v>
      </c>
      <c r="D18505" s="162" t="n">
        <v>-0.07900600000000001</v>
      </c>
      <c r="E18505" s="162" t="n">
        <v>22.44</v>
      </c>
    </row>
    <row r="18506">
      <c r="B18506" s="161" t="n">
        <v>37126</v>
      </c>
      <c r="C18506" s="162" t="n">
        <v>1162.09</v>
      </c>
      <c r="D18506" s="162" t="n">
        <v>-0.080702</v>
      </c>
      <c r="E18506" s="162" t="n">
        <v>22.23</v>
      </c>
    </row>
    <row r="18507">
      <c r="B18507" s="161" t="n">
        <v>37127</v>
      </c>
      <c r="C18507" s="162" t="n">
        <v>1184.93</v>
      </c>
      <c r="D18507" s="162" t="n">
        <v>-0.060258</v>
      </c>
      <c r="E18507" s="162" t="n">
        <v>19.71</v>
      </c>
    </row>
    <row r="18508">
      <c r="B18508" s="161" t="n">
        <v>37130</v>
      </c>
      <c r="C18508" s="162" t="n">
        <v>1179.21</v>
      </c>
      <c r="D18508" s="162" t="n">
        <v>-0.064182</v>
      </c>
      <c r="E18508" s="162" t="n">
        <v>20.56</v>
      </c>
    </row>
    <row r="18509">
      <c r="B18509" s="161" t="n">
        <v>37131</v>
      </c>
      <c r="C18509" s="162" t="n">
        <v>1161.51</v>
      </c>
      <c r="D18509" s="162" t="n">
        <v>-0.078357</v>
      </c>
      <c r="E18509" s="162" t="n">
        <v>22</v>
      </c>
    </row>
    <row r="18510">
      <c r="B18510" s="161" t="n">
        <v>37132</v>
      </c>
      <c r="C18510" s="162" t="n">
        <v>1148.6</v>
      </c>
      <c r="D18510" s="162" t="n">
        <v>-0.088668</v>
      </c>
      <c r="E18510" s="162" t="n">
        <v>23.03</v>
      </c>
    </row>
    <row r="18511">
      <c r="B18511" s="161" t="n">
        <v>37133</v>
      </c>
      <c r="C18511" s="162" t="n">
        <v>1129.03</v>
      </c>
      <c r="D18511" s="162" t="n">
        <v>-0.104967</v>
      </c>
      <c r="E18511" s="162" t="n">
        <v>25.41</v>
      </c>
    </row>
    <row r="18512">
      <c r="B18512" s="161" t="n">
        <v>37134</v>
      </c>
      <c r="C18512" s="162" t="n">
        <v>1133.58</v>
      </c>
      <c r="D18512" s="162" t="n">
        <v>-0.099951</v>
      </c>
      <c r="E18512" s="162" t="n">
        <v>24.92</v>
      </c>
    </row>
    <row r="18513">
      <c r="B18513" s="161" t="n">
        <v>37138</v>
      </c>
      <c r="C18513" s="162" t="n">
        <v>1132.94</v>
      </c>
      <c r="D18513" s="162" t="n">
        <v>-0.09948899999999999</v>
      </c>
      <c r="E18513" s="162" t="n">
        <v>25.85</v>
      </c>
    </row>
    <row r="18514">
      <c r="B18514" s="161" t="n">
        <v>37139</v>
      </c>
      <c r="C18514" s="162" t="n">
        <v>1131.74</v>
      </c>
      <c r="D18514" s="162" t="n">
        <v>-0.099588</v>
      </c>
      <c r="E18514" s="162" t="n">
        <v>26.35</v>
      </c>
    </row>
    <row r="18515">
      <c r="B18515" s="161" t="n">
        <v>37140</v>
      </c>
      <c r="C18515" s="162" t="n">
        <v>1106.4</v>
      </c>
      <c r="D18515" s="162" t="n">
        <v>-0.121187</v>
      </c>
      <c r="E18515" s="162" t="n">
        <v>28.61</v>
      </c>
    </row>
    <row r="18516">
      <c r="B18516" s="161" t="n">
        <v>37141</v>
      </c>
      <c r="C18516" s="162" t="n">
        <v>1085.78</v>
      </c>
      <c r="D18516" s="162" t="n">
        <v>-0.138971</v>
      </c>
      <c r="E18516" s="162" t="n">
        <v>30.99</v>
      </c>
    </row>
    <row r="18517">
      <c r="B18517" s="161" t="n">
        <v>37144</v>
      </c>
      <c r="C18517" s="162" t="n">
        <v>1092.54</v>
      </c>
      <c r="D18517" s="162" t="n">
        <v>-0.131743</v>
      </c>
      <c r="E18517" s="162" t="n">
        <v>31.84</v>
      </c>
    </row>
    <row r="18518">
      <c r="B18518" s="161" t="n">
        <v>37151</v>
      </c>
      <c r="C18518" s="162" t="n">
        <v>1038.77</v>
      </c>
      <c r="D18518" s="162" t="n">
        <v>-0.181072</v>
      </c>
      <c r="E18518" s="162" t="n">
        <v>41.76</v>
      </c>
    </row>
    <row r="18519">
      <c r="B18519" s="161" t="n">
        <v>37152</v>
      </c>
      <c r="C18519" s="162" t="n">
        <v>1032.74</v>
      </c>
      <c r="D18519" s="162" t="n">
        <v>-0.185652</v>
      </c>
      <c r="E18519" s="162" t="n">
        <v>38.87</v>
      </c>
    </row>
    <row r="18520">
      <c r="B18520" s="161" t="n">
        <v>37153</v>
      </c>
      <c r="C18520" s="162" t="n">
        <v>1016.1</v>
      </c>
      <c r="D18520" s="162" t="n">
        <v>-0.200556</v>
      </c>
      <c r="E18520" s="162" t="n">
        <v>40.56</v>
      </c>
    </row>
    <row r="18521">
      <c r="B18521" s="161" t="n">
        <v>37154</v>
      </c>
      <c r="C18521" s="162" t="n">
        <v>984.54</v>
      </c>
      <c r="D18521" s="162" t="n">
        <v>-0.230692</v>
      </c>
      <c r="E18521" s="162" t="n">
        <v>43.74</v>
      </c>
    </row>
    <row r="18522">
      <c r="B18522" s="161" t="n">
        <v>37155</v>
      </c>
      <c r="C18522" s="162" t="n">
        <v>965.8</v>
      </c>
      <c r="D18522" s="162" t="n">
        <v>-0.248392</v>
      </c>
      <c r="E18522" s="162" t="n">
        <v>42.66</v>
      </c>
    </row>
    <row r="18523">
      <c r="B18523" s="161" t="n">
        <v>37158</v>
      </c>
      <c r="C18523" s="162" t="n">
        <v>1003.45</v>
      </c>
      <c r="D18523" s="162" t="n">
        <v>-0.208891</v>
      </c>
      <c r="E18523" s="162" t="n">
        <v>37.75</v>
      </c>
    </row>
    <row r="18524">
      <c r="B18524" s="161" t="n">
        <v>37159</v>
      </c>
      <c r="C18524" s="162" t="n">
        <v>1012.27</v>
      </c>
      <c r="D18524" s="162" t="n">
        <v>-0.198914</v>
      </c>
      <c r="E18524" s="162" t="n">
        <v>35.81</v>
      </c>
    </row>
    <row r="18525">
      <c r="B18525" s="161" t="n">
        <v>37160</v>
      </c>
      <c r="C18525" s="162" t="n">
        <v>1007.04</v>
      </c>
      <c r="D18525" s="162" t="n">
        <v>-0.202806</v>
      </c>
      <c r="E18525" s="162" t="n">
        <v>35.26</v>
      </c>
    </row>
    <row r="18526">
      <c r="B18526" s="161" t="n">
        <v>37161</v>
      </c>
      <c r="C18526" s="162" t="n">
        <v>1018.61</v>
      </c>
      <c r="D18526" s="162" t="n">
        <v>-0.189931</v>
      </c>
      <c r="E18526" s="162" t="n">
        <v>34</v>
      </c>
    </row>
    <row r="18527">
      <c r="B18527" s="161" t="n">
        <v>37162</v>
      </c>
      <c r="C18527" s="162" t="n">
        <v>1040.94</v>
      </c>
      <c r="D18527" s="162" t="n">
        <v>-0.166984</v>
      </c>
      <c r="E18527" s="162" t="n">
        <v>31.93</v>
      </c>
    </row>
    <row r="18528">
      <c r="B18528" s="161" t="n">
        <v>37165</v>
      </c>
      <c r="C18528" s="162" t="n">
        <v>1038.55</v>
      </c>
      <c r="D18528" s="162" t="n">
        <v>-0.168042</v>
      </c>
      <c r="E18528" s="162" t="n">
        <v>32.32</v>
      </c>
    </row>
    <row r="18529">
      <c r="B18529" s="161" t="n">
        <v>37166</v>
      </c>
      <c r="C18529" s="162" t="n">
        <v>1051.33</v>
      </c>
      <c r="D18529" s="162" t="n">
        <v>-0.154514</v>
      </c>
      <c r="E18529" s="162" t="n">
        <v>31.18</v>
      </c>
    </row>
    <row r="18530">
      <c r="B18530" s="161" t="n">
        <v>37167</v>
      </c>
      <c r="C18530" s="162" t="n">
        <v>1072.28</v>
      </c>
      <c r="D18530" s="162" t="n">
        <v>-0.133528</v>
      </c>
      <c r="E18530" s="162" t="n">
        <v>31.34</v>
      </c>
    </row>
    <row r="18531">
      <c r="B18531" s="161" t="n">
        <v>37168</v>
      </c>
      <c r="C18531" s="162" t="n">
        <v>1069.63</v>
      </c>
      <c r="D18531" s="162" t="n">
        <v>-0.134771</v>
      </c>
      <c r="E18531" s="162" t="n">
        <v>31.97</v>
      </c>
    </row>
    <row r="18532">
      <c r="B18532" s="161" t="n">
        <v>37169</v>
      </c>
      <c r="C18532" s="162" t="n">
        <v>1071.38</v>
      </c>
      <c r="D18532" s="162" t="n">
        <v>-0.131956</v>
      </c>
      <c r="E18532" s="162" t="n">
        <v>33.39</v>
      </c>
    </row>
    <row r="18533">
      <c r="B18533" s="161" t="n">
        <v>37172</v>
      </c>
      <c r="C18533" s="162" t="n">
        <v>1062.44</v>
      </c>
      <c r="D18533" s="162" t="n">
        <v>-0.139196</v>
      </c>
      <c r="E18533" s="162" t="n">
        <v>35.12</v>
      </c>
    </row>
    <row r="18534">
      <c r="B18534" s="161" t="n">
        <v>37173</v>
      </c>
      <c r="C18534" s="162" t="n">
        <v>1056.75</v>
      </c>
      <c r="D18534" s="162" t="n">
        <v>-0.14352</v>
      </c>
      <c r="E18534" s="162" t="n">
        <v>34.83</v>
      </c>
    </row>
    <row r="18535">
      <c r="B18535" s="161" t="n">
        <v>37174</v>
      </c>
      <c r="C18535" s="162" t="n">
        <v>1080.99</v>
      </c>
      <c r="D18535" s="162" t="n">
        <v>-0.119849</v>
      </c>
      <c r="E18535" s="162" t="n">
        <v>31.6</v>
      </c>
    </row>
    <row r="18536">
      <c r="B18536" s="161" t="n">
        <v>37175</v>
      </c>
      <c r="C18536" s="162" t="n">
        <v>1097.43</v>
      </c>
      <c r="D18536" s="162" t="n">
        <v>-0.103901</v>
      </c>
      <c r="E18536" s="162" t="n">
        <v>31.5</v>
      </c>
    </row>
    <row r="18537">
      <c r="B18537" s="161" t="n">
        <v>37176</v>
      </c>
      <c r="C18537" s="162" t="n">
        <v>1091.65</v>
      </c>
      <c r="D18537" s="162" t="n">
        <v>-0.108471</v>
      </c>
      <c r="E18537" s="162" t="n">
        <v>35.27</v>
      </c>
    </row>
    <row r="18538">
      <c r="B18538" s="161" t="n">
        <v>37179</v>
      </c>
      <c r="C18538" s="162" t="n">
        <v>1089.98</v>
      </c>
      <c r="D18538" s="162" t="n">
        <v>-0.109242</v>
      </c>
      <c r="E18538" s="162" t="n">
        <v>35.31</v>
      </c>
    </row>
    <row r="18539">
      <c r="B18539" s="161" t="n">
        <v>37180</v>
      </c>
      <c r="C18539" s="162" t="n">
        <v>1097.54</v>
      </c>
      <c r="D18539" s="162" t="n">
        <v>-0.101472</v>
      </c>
      <c r="E18539" s="162" t="n">
        <v>32.88</v>
      </c>
    </row>
    <row r="18540">
      <c r="B18540" s="161" t="n">
        <v>37181</v>
      </c>
      <c r="C18540" s="162" t="n">
        <v>1077.09</v>
      </c>
      <c r="D18540" s="162" t="n">
        <v>-0.1193</v>
      </c>
      <c r="E18540" s="162" t="n">
        <v>35.08</v>
      </c>
    </row>
    <row r="18541">
      <c r="B18541" s="161" t="n">
        <v>37182</v>
      </c>
      <c r="C18541" s="162" t="n">
        <v>1068.61</v>
      </c>
      <c r="D18541" s="162" t="n">
        <v>-0.126131</v>
      </c>
      <c r="E18541" s="162" t="n">
        <v>34.95</v>
      </c>
    </row>
    <row r="18542">
      <c r="B18542" s="161" t="n">
        <v>37183</v>
      </c>
      <c r="C18542" s="162" t="n">
        <v>1073.48</v>
      </c>
      <c r="D18542" s="162" t="n">
        <v>-0.120508</v>
      </c>
      <c r="E18542" s="162" t="n">
        <v>34.11</v>
      </c>
    </row>
    <row r="18543">
      <c r="B18543" s="161" t="n">
        <v>37186</v>
      </c>
      <c r="C18543" s="162" t="n">
        <v>1089.9</v>
      </c>
      <c r="D18543" s="162" t="n">
        <v>-0.104376</v>
      </c>
      <c r="E18543" s="162" t="n">
        <v>32.25</v>
      </c>
    </row>
    <row r="18544">
      <c r="B18544" s="161" t="n">
        <v>37187</v>
      </c>
      <c r="C18544" s="162" t="n">
        <v>1084.78</v>
      </c>
      <c r="D18544" s="162" t="n">
        <v>-0.108264</v>
      </c>
      <c r="E18544" s="162" t="n">
        <v>32</v>
      </c>
    </row>
    <row r="18545">
      <c r="B18545" s="161" t="n">
        <v>37188</v>
      </c>
      <c r="C18545" s="162" t="n">
        <v>1085.2</v>
      </c>
      <c r="D18545" s="162" t="n">
        <v>-0.106791</v>
      </c>
      <c r="E18545" s="162" t="n">
        <v>30.95</v>
      </c>
    </row>
    <row r="18546">
      <c r="B18546" s="161" t="n">
        <v>37189</v>
      </c>
      <c r="C18546" s="162" t="n">
        <v>1100.09</v>
      </c>
      <c r="D18546" s="162" t="n">
        <v>-0.092197</v>
      </c>
      <c r="E18546" s="162" t="n">
        <v>29.46</v>
      </c>
    </row>
    <row r="18547">
      <c r="B18547" s="161" t="n">
        <v>37190</v>
      </c>
      <c r="C18547" s="162" t="n">
        <v>1104.61</v>
      </c>
      <c r="D18547" s="162" t="n">
        <v>-0.087294</v>
      </c>
      <c r="E18547" s="162" t="n">
        <v>28.42</v>
      </c>
    </row>
    <row r="18548">
      <c r="B18548" s="161" t="n">
        <v>37193</v>
      </c>
      <c r="C18548" s="162" t="n">
        <v>1078.3</v>
      </c>
      <c r="D18548" s="162" t="n">
        <v>-0.110498</v>
      </c>
      <c r="E18548" s="162" t="n">
        <v>31.64</v>
      </c>
    </row>
    <row r="18549">
      <c r="B18549" s="161" t="n">
        <v>37194</v>
      </c>
      <c r="C18549" s="162" t="n">
        <v>1059.79</v>
      </c>
      <c r="D18549" s="162" t="n">
        <v>-0.126811</v>
      </c>
      <c r="E18549" s="162" t="n">
        <v>33.46</v>
      </c>
    </row>
    <row r="18550">
      <c r="B18550" s="161" t="n">
        <v>37195</v>
      </c>
      <c r="C18550" s="162" t="n">
        <v>1059.78</v>
      </c>
      <c r="D18550" s="162" t="n">
        <v>-0.125767</v>
      </c>
      <c r="E18550" s="162" t="n">
        <v>33.56</v>
      </c>
    </row>
    <row r="18551">
      <c r="B18551" s="161" t="n">
        <v>37196</v>
      </c>
      <c r="C18551" s="162" t="n">
        <v>1084.1</v>
      </c>
      <c r="D18551" s="162" t="n">
        <v>-0.102068</v>
      </c>
      <c r="E18551" s="162" t="n">
        <v>32.31</v>
      </c>
    </row>
    <row r="18552">
      <c r="B18552" s="161" t="n">
        <v>37197</v>
      </c>
      <c r="C18552" s="162" t="n">
        <v>1087.2</v>
      </c>
      <c r="D18552" s="162" t="n">
        <v>-0.098249</v>
      </c>
      <c r="E18552" s="162" t="n">
        <v>30.71</v>
      </c>
    </row>
    <row r="18553">
      <c r="B18553" s="161" t="n">
        <v>37200</v>
      </c>
      <c r="C18553" s="162" t="n">
        <v>1102.84</v>
      </c>
      <c r="D18553" s="162" t="n">
        <v>-0.083033</v>
      </c>
      <c r="E18553" s="162" t="n">
        <v>30.5</v>
      </c>
    </row>
    <row r="18554">
      <c r="B18554" s="161" t="n">
        <v>37201</v>
      </c>
      <c r="C18554" s="162" t="n">
        <v>1118.86</v>
      </c>
      <c r="D18554" s="162" t="n">
        <v>-0.067732</v>
      </c>
      <c r="E18554" s="162" t="n">
        <v>28.8</v>
      </c>
    </row>
    <row r="18555">
      <c r="B18555" s="161" t="n">
        <v>37202</v>
      </c>
      <c r="C18555" s="162" t="n">
        <v>1115.8</v>
      </c>
      <c r="D18555" s="162" t="n">
        <v>-0.06950099999999999</v>
      </c>
      <c r="E18555" s="162" t="n">
        <v>29.13</v>
      </c>
    </row>
    <row r="18556">
      <c r="B18556" s="161" t="n">
        <v>37203</v>
      </c>
      <c r="C18556" s="162" t="n">
        <v>1118.54</v>
      </c>
      <c r="D18556" s="162" t="n">
        <v>-0.066111</v>
      </c>
      <c r="E18556" s="162" t="n">
        <v>28.62</v>
      </c>
    </row>
    <row r="18557">
      <c r="B18557" s="161" t="n">
        <v>37204</v>
      </c>
      <c r="C18557" s="162" t="n">
        <v>1120.31</v>
      </c>
      <c r="D18557" s="162" t="n">
        <v>-0.063598</v>
      </c>
      <c r="E18557" s="162" t="n">
        <v>27.44</v>
      </c>
    </row>
    <row r="18558">
      <c r="B18558" s="161" t="n">
        <v>37207</v>
      </c>
      <c r="C18558" s="162" t="n">
        <v>1118.33</v>
      </c>
      <c r="D18558" s="162" t="n">
        <v>-0.06435299999999999</v>
      </c>
      <c r="E18558" s="162" t="n">
        <v>29.35</v>
      </c>
    </row>
    <row r="18559">
      <c r="B18559" s="161" t="n">
        <v>37208</v>
      </c>
      <c r="C18559" s="162" t="n">
        <v>1139.09</v>
      </c>
      <c r="D18559" s="162" t="n">
        <v>-0.045015</v>
      </c>
      <c r="E18559" s="162" t="n">
        <v>26.47</v>
      </c>
    </row>
    <row r="18560">
      <c r="B18560" s="161" t="n">
        <v>37209</v>
      </c>
      <c r="C18560" s="162" t="n">
        <v>1141.21</v>
      </c>
      <c r="D18560" s="162" t="n">
        <v>-0.042247</v>
      </c>
      <c r="E18560" s="162" t="n">
        <v>26.56</v>
      </c>
    </row>
    <row r="18561">
      <c r="B18561" s="161" t="n">
        <v>37210</v>
      </c>
      <c r="C18561" s="162" t="n">
        <v>1142.24</v>
      </c>
      <c r="D18561" s="162" t="n">
        <v>-0.040452</v>
      </c>
      <c r="E18561" s="162" t="n">
        <v>25.56</v>
      </c>
    </row>
    <row r="18562">
      <c r="B18562" s="161" t="n">
        <v>37211</v>
      </c>
      <c r="C18562" s="162" t="n">
        <v>1138.65</v>
      </c>
      <c r="D18562" s="162" t="n">
        <v>-0.042651</v>
      </c>
      <c r="E18562" s="162" t="n">
        <v>25.07</v>
      </c>
    </row>
    <row r="18563">
      <c r="B18563" s="161" t="n">
        <v>37214</v>
      </c>
      <c r="C18563" s="162" t="n">
        <v>1151.06</v>
      </c>
      <c r="D18563" s="162" t="n">
        <v>-0.030874</v>
      </c>
      <c r="E18563" s="162" t="n">
        <v>24.46</v>
      </c>
    </row>
    <row r="18564">
      <c r="B18564" s="161" t="n">
        <v>37215</v>
      </c>
      <c r="C18564" s="162" t="n">
        <v>1142.66</v>
      </c>
      <c r="D18564" s="162" t="n">
        <v>-0.037257</v>
      </c>
      <c r="E18564" s="162" t="n">
        <v>24.12</v>
      </c>
    </row>
    <row r="18565">
      <c r="B18565" s="161" t="n">
        <v>37216</v>
      </c>
      <c r="C18565" s="162" t="n">
        <v>1137.03</v>
      </c>
      <c r="D18565" s="162" t="n">
        <v>-0.041199</v>
      </c>
      <c r="E18565" s="162" t="n">
        <v>24.19</v>
      </c>
    </row>
    <row r="18566">
      <c r="B18566" s="161" t="n">
        <v>37218</v>
      </c>
      <c r="C18566" s="162" t="n">
        <v>1150.34</v>
      </c>
      <c r="D18566" s="162" t="n">
        <v>-0.02872</v>
      </c>
      <c r="E18566" s="162" t="n">
        <v>23.25</v>
      </c>
    </row>
    <row r="18567">
      <c r="B18567" s="161" t="n">
        <v>37221</v>
      </c>
      <c r="C18567" s="162" t="n">
        <v>1157.42</v>
      </c>
      <c r="D18567" s="162" t="n">
        <v>-0.021753</v>
      </c>
      <c r="E18567" s="162" t="n">
        <v>23.79</v>
      </c>
    </row>
    <row r="18568">
      <c r="B18568" s="161" t="n">
        <v>37222</v>
      </c>
      <c r="C18568" s="162" t="n">
        <v>1149.5</v>
      </c>
      <c r="D18568" s="162" t="n">
        <v>-0.027761</v>
      </c>
      <c r="E18568" s="162" t="n">
        <v>24</v>
      </c>
    </row>
    <row r="18569">
      <c r="B18569" s="161" t="n">
        <v>37223</v>
      </c>
      <c r="C18569" s="162" t="n">
        <v>1128.52</v>
      </c>
      <c r="D18569" s="162" t="n">
        <v>-0.045283</v>
      </c>
      <c r="E18569" s="162" t="n">
        <v>25.9</v>
      </c>
    </row>
    <row r="18570">
      <c r="B18570" s="161" t="n">
        <v>37224</v>
      </c>
      <c r="C18570" s="162" t="n">
        <v>1140.2</v>
      </c>
      <c r="D18570" s="162" t="n">
        <v>-0.034171</v>
      </c>
      <c r="E18570" s="162" t="n">
        <v>25.18</v>
      </c>
    </row>
    <row r="18571">
      <c r="B18571" s="161" t="n">
        <v>37225</v>
      </c>
      <c r="C18571" s="162" t="n">
        <v>1139.45</v>
      </c>
      <c r="D18571" s="162" t="n">
        <v>-0.034086</v>
      </c>
      <c r="E18571" s="162" t="n">
        <v>23.84</v>
      </c>
    </row>
    <row r="18572">
      <c r="B18572" s="161" t="n">
        <v>37228</v>
      </c>
      <c r="C18572" s="162" t="n">
        <v>1129.9</v>
      </c>
      <c r="D18572" s="162" t="n">
        <v>-0.041652</v>
      </c>
      <c r="E18572" s="162" t="n">
        <v>25.77</v>
      </c>
    </row>
    <row r="18573">
      <c r="B18573" s="161" t="n">
        <v>37229</v>
      </c>
      <c r="C18573" s="162" t="n">
        <v>1144.8</v>
      </c>
      <c r="D18573" s="162" t="n">
        <v>-0.027813</v>
      </c>
      <c r="E18573" s="162" t="n">
        <v>24.08</v>
      </c>
    </row>
    <row r="18574">
      <c r="B18574" s="161" t="n">
        <v>37230</v>
      </c>
      <c r="C18574" s="162" t="n">
        <v>1170.35</v>
      </c>
      <c r="D18574" s="162" t="n">
        <v>-0.005121</v>
      </c>
      <c r="E18574" s="162" t="n">
        <v>23.02</v>
      </c>
    </row>
    <row r="18575">
      <c r="B18575" s="161" t="n">
        <v>37231</v>
      </c>
      <c r="C18575" s="162" t="n">
        <v>1167.1</v>
      </c>
      <c r="D18575" s="162" t="n">
        <v>-0.007224</v>
      </c>
      <c r="E18575" s="162" t="n">
        <v>23.71</v>
      </c>
    </row>
    <row r="18576">
      <c r="B18576" s="161" t="n">
        <v>37232</v>
      </c>
      <c r="C18576" s="162" t="n">
        <v>1158.31</v>
      </c>
      <c r="D18576" s="162" t="n">
        <v>-0.014174</v>
      </c>
      <c r="E18576" s="162" t="n">
        <v>23.49</v>
      </c>
    </row>
    <row r="18577">
      <c r="B18577" s="161" t="n">
        <v>37235</v>
      </c>
      <c r="C18577" s="162" t="n">
        <v>1139.93</v>
      </c>
      <c r="D18577" s="162" t="n">
        <v>-0.029578</v>
      </c>
      <c r="E18577" s="162" t="n">
        <v>25.62</v>
      </c>
    </row>
    <row r="18578">
      <c r="B18578" s="161" t="n">
        <v>37236</v>
      </c>
      <c r="C18578" s="162" t="n">
        <v>1136.76</v>
      </c>
      <c r="D18578" s="162" t="n">
        <v>-0.031858</v>
      </c>
      <c r="E18578" s="162" t="n">
        <v>25.3</v>
      </c>
    </row>
    <row r="18579">
      <c r="B18579" s="161" t="n">
        <v>37237</v>
      </c>
      <c r="C18579" s="162" t="n">
        <v>1137.07</v>
      </c>
      <c r="D18579" s="162" t="n">
        <v>-0.031092</v>
      </c>
      <c r="E18579" s="162" t="n">
        <v>24.87</v>
      </c>
    </row>
    <row r="18580">
      <c r="B18580" s="161" t="n">
        <v>37238</v>
      </c>
      <c r="C18580" s="162" t="n">
        <v>1119.38</v>
      </c>
      <c r="D18580" s="162" t="n">
        <v>-0.046232</v>
      </c>
      <c r="E18580" s="162" t="n">
        <v>25.91</v>
      </c>
    </row>
    <row r="18581">
      <c r="B18581" s="161" t="n">
        <v>37239</v>
      </c>
      <c r="C18581" s="162" t="n">
        <v>1123.09</v>
      </c>
      <c r="D18581" s="162" t="n">
        <v>-0.042307</v>
      </c>
      <c r="E18581" s="162" t="n">
        <v>24.63</v>
      </c>
    </row>
    <row r="18582">
      <c r="B18582" s="161" t="n">
        <v>37242</v>
      </c>
      <c r="C18582" s="162" t="n">
        <v>1134.36</v>
      </c>
      <c r="D18582" s="162" t="n">
        <v>-0.031794</v>
      </c>
      <c r="E18582" s="162" t="n">
        <v>24.26</v>
      </c>
    </row>
    <row r="18583">
      <c r="B18583" s="161" t="n">
        <v>37243</v>
      </c>
      <c r="C18583" s="162" t="n">
        <v>1142.92</v>
      </c>
      <c r="D18583" s="162" t="n">
        <v>-0.023862</v>
      </c>
      <c r="E18583" s="162" t="n">
        <v>23.29</v>
      </c>
    </row>
    <row r="18584">
      <c r="B18584" s="161" t="n">
        <v>37244</v>
      </c>
      <c r="C18584" s="162" t="n">
        <v>1149.56</v>
      </c>
      <c r="D18584" s="162" t="n">
        <v>-0.017678</v>
      </c>
      <c r="E18584" s="162" t="n">
        <v>22.58</v>
      </c>
    </row>
    <row r="18585">
      <c r="B18585" s="161" t="n">
        <v>37245</v>
      </c>
      <c r="C18585" s="162" t="n">
        <v>1139.93</v>
      </c>
      <c r="D18585" s="162" t="n">
        <v>-0.025687</v>
      </c>
      <c r="E18585" s="162" t="n">
        <v>23.67</v>
      </c>
    </row>
    <row r="18586">
      <c r="B18586" s="161" t="n">
        <v>37246</v>
      </c>
      <c r="C18586" s="162" t="n">
        <v>1144.89</v>
      </c>
      <c r="D18586" s="162" t="n">
        <v>-0.020933</v>
      </c>
      <c r="E18586" s="162" t="n">
        <v>22.5</v>
      </c>
    </row>
    <row r="18587">
      <c r="B18587" s="161" t="n">
        <v>37249</v>
      </c>
      <c r="C18587" s="162" t="n">
        <v>1144.65</v>
      </c>
      <c r="D18587" s="162" t="n">
        <v>-0.020676</v>
      </c>
      <c r="E18587" s="162" t="n">
        <v>22.62</v>
      </c>
    </row>
    <row r="18588">
      <c r="B18588" s="161" t="n">
        <v>37251</v>
      </c>
      <c r="C18588" s="162" t="n">
        <v>1149.37</v>
      </c>
      <c r="D18588" s="162" t="n">
        <v>-0.016079</v>
      </c>
      <c r="E18588" s="162" t="n">
        <v>22.29</v>
      </c>
    </row>
    <row r="18589">
      <c r="B18589" s="161" t="n">
        <v>37252</v>
      </c>
      <c r="C18589" s="162" t="n">
        <v>1157.13</v>
      </c>
      <c r="D18589" s="162" t="n">
        <v>-0.008888999999999999</v>
      </c>
      <c r="E18589" s="162" t="n">
        <v>21.59</v>
      </c>
    </row>
    <row r="18590">
      <c r="B18590" s="161" t="n">
        <v>37253</v>
      </c>
      <c r="C18590" s="162" t="n">
        <v>1161.02</v>
      </c>
      <c r="D18590" s="162" t="n">
        <v>-0.005223</v>
      </c>
      <c r="E18590" s="162" t="n">
        <v>21.4</v>
      </c>
    </row>
    <row r="18591">
      <c r="B18591" s="161" t="n">
        <v>37256</v>
      </c>
      <c r="C18591" s="162" t="n">
        <v>1148.08</v>
      </c>
      <c r="D18591" s="162" t="n">
        <v>-0.016294</v>
      </c>
      <c r="E18591" s="162" t="n">
        <v>23.8</v>
      </c>
    </row>
    <row r="18592">
      <c r="B18592" s="161" t="n">
        <v>37258</v>
      </c>
      <c r="C18592" s="162" t="n">
        <v>1154.67</v>
      </c>
      <c r="D18592" s="162" t="n">
        <v>-0.010386</v>
      </c>
      <c r="E18592" s="162" t="n">
        <v>22.71</v>
      </c>
    </row>
    <row r="18593">
      <c r="B18593" s="161" t="n">
        <v>37259</v>
      </c>
      <c r="C18593" s="162" t="n">
        <v>1165.27</v>
      </c>
      <c r="D18593" s="162" t="n">
        <v>-0.001241</v>
      </c>
      <c r="E18593" s="162" t="n">
        <v>21.34</v>
      </c>
    </row>
    <row r="18594">
      <c r="B18594" s="161" t="n">
        <v>37260</v>
      </c>
      <c r="C18594" s="162" t="n">
        <v>1172.51</v>
      </c>
      <c r="D18594" s="162" t="n">
        <v>0.004957</v>
      </c>
      <c r="E18594" s="162" t="n">
        <v>20.45</v>
      </c>
    </row>
    <row r="18595">
      <c r="B18595" s="161" t="n">
        <v>37263</v>
      </c>
      <c r="C18595" s="162" t="n">
        <v>1164.89</v>
      </c>
      <c r="D18595" s="162" t="n">
        <v>-0.001625</v>
      </c>
      <c r="E18595" s="162" t="n">
        <v>21.94</v>
      </c>
    </row>
    <row r="18596">
      <c r="B18596" s="161" t="n">
        <v>37264</v>
      </c>
      <c r="C18596" s="162" t="n">
        <v>1160.71</v>
      </c>
      <c r="D18596" s="162" t="n">
        <v>-0.005176</v>
      </c>
      <c r="E18596" s="162" t="n">
        <v>21.83</v>
      </c>
    </row>
    <row r="18597">
      <c r="B18597" s="161" t="n">
        <v>37265</v>
      </c>
      <c r="C18597" s="162" t="n">
        <v>1155.14</v>
      </c>
      <c r="D18597" s="162" t="n">
        <v>-0.01004</v>
      </c>
      <c r="E18597" s="162" t="n">
        <v>22.13</v>
      </c>
    </row>
    <row r="18598">
      <c r="B18598" s="161" t="n">
        <v>37266</v>
      </c>
      <c r="C18598" s="162" t="n">
        <v>1156.55</v>
      </c>
      <c r="D18598" s="162" t="n">
        <v>-0.008968</v>
      </c>
      <c r="E18598" s="162" t="n">
        <v>22.36</v>
      </c>
    </row>
    <row r="18599">
      <c r="B18599" s="161" t="n">
        <v>37267</v>
      </c>
      <c r="C18599" s="162" t="n">
        <v>1145.6</v>
      </c>
      <c r="D18599" s="162" t="n">
        <v>-0.018601</v>
      </c>
      <c r="E18599" s="162" t="n">
        <v>22.6</v>
      </c>
    </row>
    <row r="18600">
      <c r="B18600" s="161" t="n">
        <v>37270</v>
      </c>
      <c r="C18600" s="162" t="n">
        <v>1138.41</v>
      </c>
      <c r="D18600" s="162" t="n">
        <v>-0.024891</v>
      </c>
      <c r="E18600" s="162" t="n">
        <v>23.58</v>
      </c>
    </row>
    <row r="18601">
      <c r="B18601" s="161" t="n">
        <v>37271</v>
      </c>
      <c r="C18601" s="162" t="n">
        <v>1146.19</v>
      </c>
      <c r="D18601" s="162" t="n">
        <v>-0.018052</v>
      </c>
      <c r="E18601" s="162" t="n">
        <v>22.7</v>
      </c>
    </row>
    <row r="18602">
      <c r="B18602" s="161" t="n">
        <v>37272</v>
      </c>
      <c r="C18602" s="162" t="n">
        <v>1127.57</v>
      </c>
      <c r="D18602" s="162" t="n">
        <v>-0.034196</v>
      </c>
      <c r="E18602" s="162" t="n">
        <v>23.45</v>
      </c>
    </row>
    <row r="18603">
      <c r="B18603" s="161" t="n">
        <v>37273</v>
      </c>
      <c r="C18603" s="162" t="n">
        <v>1138.88</v>
      </c>
      <c r="D18603" s="162" t="n">
        <v>-0.024154</v>
      </c>
      <c r="E18603" s="162" t="n">
        <v>22.25</v>
      </c>
    </row>
    <row r="18604">
      <c r="B18604" s="161" t="n">
        <v>37274</v>
      </c>
      <c r="C18604" s="162" t="n">
        <v>1127.58</v>
      </c>
      <c r="D18604" s="162" t="n">
        <v>-0.034039</v>
      </c>
      <c r="E18604" s="162" t="n">
        <v>22.52</v>
      </c>
    </row>
    <row r="18605">
      <c r="B18605" s="161" t="n">
        <v>37278</v>
      </c>
      <c r="C18605" s="162" t="n">
        <v>1119.31</v>
      </c>
      <c r="D18605" s="162" t="n">
        <v>-0.041224</v>
      </c>
      <c r="E18605" s="162" t="n">
        <v>23.61</v>
      </c>
    </row>
    <row r="18606">
      <c r="B18606" s="161" t="n">
        <v>37279</v>
      </c>
      <c r="C18606" s="162" t="n">
        <v>1128.18</v>
      </c>
      <c r="D18606" s="162" t="n">
        <v>-0.033255</v>
      </c>
      <c r="E18606" s="162" t="n">
        <v>21.88</v>
      </c>
    </row>
    <row r="18607">
      <c r="B18607" s="161" t="n">
        <v>37280</v>
      </c>
      <c r="C18607" s="162" t="n">
        <v>1132.15</v>
      </c>
      <c r="D18607" s="162" t="n">
        <v>-0.029852</v>
      </c>
      <c r="E18607" s="162" t="n">
        <v>21.15</v>
      </c>
    </row>
    <row r="18608">
      <c r="B18608" s="161" t="n">
        <v>37281</v>
      </c>
      <c r="C18608" s="162" t="n">
        <v>1133.28</v>
      </c>
      <c r="D18608" s="162" t="n">
        <v>-0.028983</v>
      </c>
      <c r="E18608" s="162" t="n">
        <v>21.01</v>
      </c>
    </row>
    <row r="18609">
      <c r="B18609" s="161" t="n">
        <v>37284</v>
      </c>
      <c r="C18609" s="162" t="n">
        <v>1133.06</v>
      </c>
      <c r="D18609" s="162" t="n">
        <v>-0.029099</v>
      </c>
      <c r="E18609" s="162" t="n">
        <v>21.14</v>
      </c>
    </row>
    <row r="18610">
      <c r="B18610" s="161" t="n">
        <v>37285</v>
      </c>
      <c r="C18610" s="162" t="n">
        <v>1100.64</v>
      </c>
      <c r="D18610" s="162" t="n">
        <v>-0.05801</v>
      </c>
      <c r="E18610" s="162" t="n">
        <v>24.35</v>
      </c>
    </row>
    <row r="18611">
      <c r="B18611" s="161" t="n">
        <v>37286</v>
      </c>
      <c r="C18611" s="162" t="n">
        <v>1113.57</v>
      </c>
      <c r="D18611" s="162" t="n">
        <v>-0.046228</v>
      </c>
      <c r="E18611" s="162" t="n">
        <v>23.22</v>
      </c>
    </row>
    <row r="18612">
      <c r="B18612" s="161" t="n">
        <v>37287</v>
      </c>
      <c r="C18612" s="162" t="n">
        <v>1130.2</v>
      </c>
      <c r="D18612" s="162" t="n">
        <v>-0.03124</v>
      </c>
      <c r="E18612" s="162" t="n">
        <v>21.09</v>
      </c>
    </row>
    <row r="18613">
      <c r="B18613" s="161" t="n">
        <v>37288</v>
      </c>
      <c r="C18613" s="162" t="n">
        <v>1122.2</v>
      </c>
      <c r="D18613" s="162" t="n">
        <v>-0.038156</v>
      </c>
      <c r="E18613" s="162" t="n">
        <v>21.12</v>
      </c>
    </row>
    <row r="18614">
      <c r="B18614" s="161" t="n">
        <v>37291</v>
      </c>
      <c r="C18614" s="162" t="n">
        <v>1094.44</v>
      </c>
      <c r="D18614" s="162" t="n">
        <v>-0.062823</v>
      </c>
      <c r="E18614" s="162" t="n">
        <v>24.87</v>
      </c>
    </row>
    <row r="18615">
      <c r="B18615" s="161" t="n">
        <v>37292</v>
      </c>
      <c r="C18615" s="162" t="n">
        <v>1090.02</v>
      </c>
      <c r="D18615" s="162" t="n">
        <v>-0.066485</v>
      </c>
      <c r="E18615" s="162" t="n">
        <v>25.45</v>
      </c>
    </row>
    <row r="18616">
      <c r="B18616" s="161" t="n">
        <v>37293</v>
      </c>
      <c r="C18616" s="162" t="n">
        <v>1083.51</v>
      </c>
      <c r="D18616" s="162" t="n">
        <v>-0.07201</v>
      </c>
      <c r="E18616" s="162" t="n">
        <v>26.09</v>
      </c>
    </row>
    <row r="18617">
      <c r="B18617" s="161" t="n">
        <v>37294</v>
      </c>
      <c r="C18617" s="162" t="n">
        <v>1080.17</v>
      </c>
      <c r="D18617" s="162" t="n">
        <v>-0.074419</v>
      </c>
      <c r="E18617" s="162" t="n">
        <v>25.11</v>
      </c>
    </row>
    <row r="18618">
      <c r="B18618" s="161" t="n">
        <v>37295</v>
      </c>
      <c r="C18618" s="162" t="n">
        <v>1096.22</v>
      </c>
      <c r="D18618" s="162" t="n">
        <v>-0.058992</v>
      </c>
      <c r="E18618" s="162" t="n">
        <v>23.26</v>
      </c>
    </row>
    <row r="18619">
      <c r="B18619" s="161" t="n">
        <v>37298</v>
      </c>
      <c r="C18619" s="162" t="n">
        <v>1111.94</v>
      </c>
      <c r="D18619" s="162" t="n">
        <v>-0.04419</v>
      </c>
      <c r="E18619" s="162" t="n">
        <v>21.78</v>
      </c>
    </row>
    <row r="18620">
      <c r="B18620" s="161" t="n">
        <v>37299</v>
      </c>
      <c r="C18620" s="162" t="n">
        <v>1107.5</v>
      </c>
      <c r="D18620" s="162" t="n">
        <v>-0.047689</v>
      </c>
      <c r="E18620" s="162" t="n">
        <v>21.62</v>
      </c>
    </row>
    <row r="18621">
      <c r="B18621" s="161" t="n">
        <v>37300</v>
      </c>
      <c r="C18621" s="162" t="n">
        <v>1118.51</v>
      </c>
      <c r="D18621" s="162" t="n">
        <v>-0.037405</v>
      </c>
      <c r="E18621" s="162" t="n">
        <v>20.85</v>
      </c>
    </row>
    <row r="18622">
      <c r="B18622" s="161" t="n">
        <v>37301</v>
      </c>
      <c r="C18622" s="162" t="n">
        <v>1116.48</v>
      </c>
      <c r="D18622" s="162" t="n">
        <v>-0.038738</v>
      </c>
      <c r="E18622" s="162" t="n">
        <v>21.77</v>
      </c>
    </row>
    <row r="18623">
      <c r="B18623" s="161" t="n">
        <v>37302</v>
      </c>
      <c r="C18623" s="162" t="n">
        <v>1104.18</v>
      </c>
      <c r="D18623" s="162" t="n">
        <v>-0.049254</v>
      </c>
      <c r="E18623" s="162" t="n">
        <v>22.37</v>
      </c>
    </row>
    <row r="18624">
      <c r="B18624" s="161" t="n">
        <v>37306</v>
      </c>
      <c r="C18624" s="162" t="n">
        <v>1083.34</v>
      </c>
      <c r="D18624" s="162" t="n">
        <v>-0.067576</v>
      </c>
      <c r="E18624" s="162" t="n">
        <v>24.43</v>
      </c>
    </row>
    <row r="18625">
      <c r="B18625" s="161" t="n">
        <v>37307</v>
      </c>
      <c r="C18625" s="162" t="n">
        <v>1097.98</v>
      </c>
      <c r="D18625" s="162" t="n">
        <v>-0.053499</v>
      </c>
      <c r="E18625" s="162" t="n">
        <v>22.66</v>
      </c>
    </row>
    <row r="18626">
      <c r="B18626" s="161" t="n">
        <v>37308</v>
      </c>
      <c r="C18626" s="162" t="n">
        <v>1080.95</v>
      </c>
      <c r="D18626" s="162" t="n">
        <v>-0.06833</v>
      </c>
      <c r="E18626" s="162" t="n">
        <v>23.8</v>
      </c>
    </row>
    <row r="18627">
      <c r="B18627" s="161" t="n">
        <v>37309</v>
      </c>
      <c r="C18627" s="162" t="n">
        <v>1089.84</v>
      </c>
      <c r="D18627" s="162" t="n">
        <v>-0.059372</v>
      </c>
      <c r="E18627" s="162" t="n">
        <v>22.86</v>
      </c>
    </row>
    <row r="18628">
      <c r="B18628" s="161" t="n">
        <v>37312</v>
      </c>
      <c r="C18628" s="162" t="n">
        <v>1109.43</v>
      </c>
      <c r="D18628" s="162" t="n">
        <v>-0.040955</v>
      </c>
      <c r="E18628" s="162" t="n">
        <v>21.84</v>
      </c>
    </row>
    <row r="18629">
      <c r="B18629" s="161" t="n">
        <v>37313</v>
      </c>
      <c r="C18629" s="162" t="n">
        <v>1109.38</v>
      </c>
      <c r="D18629" s="162" t="n">
        <v>-0.040319</v>
      </c>
      <c r="E18629" s="162" t="n">
        <v>21.68</v>
      </c>
    </row>
    <row r="18630">
      <c r="B18630" s="161" t="n">
        <v>37314</v>
      </c>
      <c r="C18630" s="162" t="n">
        <v>1109.89</v>
      </c>
      <c r="D18630" s="162" t="n">
        <v>-0.039195</v>
      </c>
      <c r="E18630" s="162" t="n">
        <v>21.49</v>
      </c>
    </row>
    <row r="18631">
      <c r="B18631" s="161" t="n">
        <v>37315</v>
      </c>
      <c r="C18631" s="162" t="n">
        <v>1106.73</v>
      </c>
      <c r="D18631" s="162" t="n">
        <v>-0.041376</v>
      </c>
      <c r="E18631" s="162" t="n">
        <v>21.59</v>
      </c>
    </row>
    <row r="18632">
      <c r="B18632" s="161" t="n">
        <v>37316</v>
      </c>
      <c r="C18632" s="162" t="n">
        <v>1131.78</v>
      </c>
      <c r="D18632" s="162" t="n">
        <v>-0.018458</v>
      </c>
      <c r="E18632" s="162" t="n">
        <v>19.96</v>
      </c>
    </row>
    <row r="18633">
      <c r="B18633" s="161" t="n">
        <v>37319</v>
      </c>
      <c r="C18633" s="162" t="n">
        <v>1153.84</v>
      </c>
      <c r="D18633" s="162" t="n">
        <v>0.001286</v>
      </c>
      <c r="E18633" s="162" t="n">
        <v>20.5</v>
      </c>
    </row>
    <row r="18634">
      <c r="B18634" s="161" t="n">
        <v>37320</v>
      </c>
      <c r="C18634" s="162" t="n">
        <v>1146.14</v>
      </c>
      <c r="D18634" s="162" t="n">
        <v>-0.004978</v>
      </c>
      <c r="E18634" s="162" t="n">
        <v>20.3</v>
      </c>
    </row>
    <row r="18635">
      <c r="B18635" s="161" t="n">
        <v>37321</v>
      </c>
      <c r="C18635" s="162" t="n">
        <v>1162.77</v>
      </c>
      <c r="D18635" s="162" t="n">
        <v>0.009801000000000001</v>
      </c>
      <c r="E18635" s="162" t="n">
        <v>19.94</v>
      </c>
    </row>
    <row r="18636">
      <c r="B18636" s="161" t="n">
        <v>37322</v>
      </c>
      <c r="C18636" s="162" t="n">
        <v>1157.54</v>
      </c>
      <c r="D18636" s="162" t="n">
        <v>0.005692</v>
      </c>
      <c r="E18636" s="162" t="n">
        <v>20.04</v>
      </c>
    </row>
    <row r="18637">
      <c r="B18637" s="161" t="n">
        <v>37323</v>
      </c>
      <c r="C18637" s="162" t="n">
        <v>1164.31</v>
      </c>
      <c r="D18637" s="162" t="n">
        <v>0.012048</v>
      </c>
      <c r="E18637" s="162" t="n">
        <v>19.27</v>
      </c>
    </row>
    <row r="18638">
      <c r="B18638" s="161" t="n">
        <v>37326</v>
      </c>
      <c r="C18638" s="162" t="n">
        <v>1168.26</v>
      </c>
      <c r="D18638" s="162" t="n">
        <v>0.015958</v>
      </c>
      <c r="E18638" s="162" t="n">
        <v>19.84</v>
      </c>
    </row>
    <row r="18639">
      <c r="B18639" s="161" t="n">
        <v>37327</v>
      </c>
      <c r="C18639" s="162" t="n">
        <v>1165.58</v>
      </c>
      <c r="D18639" s="162" t="n">
        <v>0.014211</v>
      </c>
      <c r="E18639" s="162" t="n">
        <v>19.59</v>
      </c>
    </row>
    <row r="18640">
      <c r="B18640" s="161" t="n">
        <v>37328</v>
      </c>
      <c r="C18640" s="162" t="n">
        <v>1154.09</v>
      </c>
      <c r="D18640" s="162" t="n">
        <v>0.004995</v>
      </c>
      <c r="E18640" s="162" t="n">
        <v>19.46</v>
      </c>
    </row>
    <row r="18641">
      <c r="B18641" s="161" t="n">
        <v>37329</v>
      </c>
      <c r="C18641" s="162" t="n">
        <v>1153.04</v>
      </c>
      <c r="D18641" s="162" t="n">
        <v>0.004766</v>
      </c>
      <c r="E18641" s="162" t="n">
        <v>19.2</v>
      </c>
    </row>
    <row r="18642">
      <c r="B18642" s="161" t="n">
        <v>37330</v>
      </c>
      <c r="C18642" s="162" t="n">
        <v>1166.16</v>
      </c>
      <c r="D18642" s="162" t="n">
        <v>0.016616</v>
      </c>
      <c r="E18642" s="162" t="n">
        <v>18.42</v>
      </c>
    </row>
    <row r="18643">
      <c r="B18643" s="161" t="n">
        <v>37333</v>
      </c>
      <c r="C18643" s="162" t="n">
        <v>1165.55</v>
      </c>
      <c r="D18643" s="162" t="n">
        <v>0.016649</v>
      </c>
      <c r="E18643" s="162" t="n">
        <v>18.93</v>
      </c>
    </row>
    <row r="18644">
      <c r="B18644" s="161" t="n">
        <v>37334</v>
      </c>
      <c r="C18644" s="162" t="n">
        <v>1170.29</v>
      </c>
      <c r="D18644" s="162" t="n">
        <v>0.021177</v>
      </c>
      <c r="E18644" s="162" t="n">
        <v>18.16</v>
      </c>
    </row>
    <row r="18645">
      <c r="B18645" s="161" t="n">
        <v>37335</v>
      </c>
      <c r="C18645" s="162" t="n">
        <v>1151.85</v>
      </c>
      <c r="D18645" s="162" t="n">
        <v>0.005801</v>
      </c>
      <c r="E18645" s="162" t="n">
        <v>18.46</v>
      </c>
    </row>
    <row r="18646">
      <c r="B18646" s="161" t="n">
        <v>37336</v>
      </c>
      <c r="C18646" s="162" t="n">
        <v>1153.59</v>
      </c>
      <c r="D18646" s="162" t="n">
        <v>0.007724</v>
      </c>
      <c r="E18646" s="162" t="n">
        <v>18.15</v>
      </c>
    </row>
    <row r="18647">
      <c r="B18647" s="161" t="n">
        <v>37337</v>
      </c>
      <c r="C18647" s="162" t="n">
        <v>1148.7</v>
      </c>
      <c r="D18647" s="162" t="n">
        <v>0.003944</v>
      </c>
      <c r="E18647" s="162" t="n">
        <v>17.77</v>
      </c>
    </row>
    <row r="18648">
      <c r="B18648" s="161" t="n">
        <v>37340</v>
      </c>
      <c r="C18648" s="162" t="n">
        <v>1131.87</v>
      </c>
      <c r="D18648" s="162" t="n">
        <v>-0.010253</v>
      </c>
      <c r="E18648" s="162" t="n">
        <v>18.48</v>
      </c>
    </row>
    <row r="18649">
      <c r="B18649" s="161" t="n">
        <v>37341</v>
      </c>
      <c r="C18649" s="162" t="n">
        <v>1138.49</v>
      </c>
      <c r="D18649" s="162" t="n">
        <v>-0.003859</v>
      </c>
      <c r="E18649" s="162" t="n">
        <v>18.13</v>
      </c>
    </row>
    <row r="18650">
      <c r="B18650" s="161" t="n">
        <v>37342</v>
      </c>
      <c r="C18650" s="162" t="n">
        <v>1144.58</v>
      </c>
      <c r="D18650" s="162" t="n">
        <v>0.002084</v>
      </c>
      <c r="E18650" s="162" t="n">
        <v>17.7</v>
      </c>
    </row>
    <row r="18651">
      <c r="B18651" s="161" t="n">
        <v>37343</v>
      </c>
      <c r="C18651" s="162" t="n">
        <v>1147.39</v>
      </c>
      <c r="D18651" s="162" t="n">
        <v>0.005073</v>
      </c>
      <c r="E18651" s="162" t="n">
        <v>17.4</v>
      </c>
    </row>
    <row r="18652">
      <c r="B18652" s="161" t="n">
        <v>37347</v>
      </c>
      <c r="C18652" s="162" t="n">
        <v>1146.54</v>
      </c>
      <c r="D18652" s="162" t="n">
        <v>0.004904</v>
      </c>
      <c r="E18652" s="162" t="n">
        <v>18.73</v>
      </c>
    </row>
    <row r="18653">
      <c r="B18653" s="161" t="n">
        <v>37348</v>
      </c>
      <c r="C18653" s="162" t="n">
        <v>1136.76</v>
      </c>
      <c r="D18653" s="162" t="n">
        <v>-0.003101</v>
      </c>
      <c r="E18653" s="162" t="n">
        <v>19.16</v>
      </c>
    </row>
    <row r="18654">
      <c r="B18654" s="161" t="n">
        <v>37349</v>
      </c>
      <c r="C18654" s="162" t="n">
        <v>1125.4</v>
      </c>
      <c r="D18654" s="162" t="n">
        <v>-0.012579</v>
      </c>
      <c r="E18654" s="162" t="n">
        <v>20.2</v>
      </c>
    </row>
    <row r="18655">
      <c r="B18655" s="161" t="n">
        <v>37350</v>
      </c>
      <c r="C18655" s="162" t="n">
        <v>1126.34</v>
      </c>
      <c r="D18655" s="162" t="n">
        <v>-0.011175</v>
      </c>
      <c r="E18655" s="162" t="n">
        <v>19.78</v>
      </c>
    </row>
    <row r="18656">
      <c r="B18656" s="161" t="n">
        <v>37351</v>
      </c>
      <c r="C18656" s="162" t="n">
        <v>1122.73</v>
      </c>
      <c r="D18656" s="162" t="n">
        <v>-0.013864</v>
      </c>
      <c r="E18656" s="162" t="n">
        <v>19.13</v>
      </c>
    </row>
    <row r="18657">
      <c r="B18657" s="161" t="n">
        <v>37354</v>
      </c>
      <c r="C18657" s="162" t="n">
        <v>1125.29</v>
      </c>
      <c r="D18657" s="162" t="n">
        <v>-0.011171</v>
      </c>
      <c r="E18657" s="162" t="n">
        <v>19.61</v>
      </c>
    </row>
    <row r="18658">
      <c r="B18658" s="161" t="n">
        <v>37355</v>
      </c>
      <c r="C18658" s="162" t="n">
        <v>1117.8</v>
      </c>
      <c r="D18658" s="162" t="n">
        <v>-0.017425</v>
      </c>
      <c r="E18658" s="162" t="n">
        <v>19.47</v>
      </c>
    </row>
    <row r="18659">
      <c r="B18659" s="161" t="n">
        <v>37356</v>
      </c>
      <c r="C18659" s="162" t="n">
        <v>1130.46</v>
      </c>
      <c r="D18659" s="162" t="n">
        <v>-0.00582</v>
      </c>
      <c r="E18659" s="162" t="n">
        <v>18.19</v>
      </c>
    </row>
    <row r="18660">
      <c r="B18660" s="161" t="n">
        <v>37357</v>
      </c>
      <c r="C18660" s="162" t="n">
        <v>1103.69</v>
      </c>
      <c r="D18660" s="162" t="n">
        <v>-0.029306</v>
      </c>
      <c r="E18660" s="162" t="n">
        <v>20.3</v>
      </c>
    </row>
    <row r="18661">
      <c r="B18661" s="161" t="n">
        <v>37358</v>
      </c>
      <c r="C18661" s="162" t="n">
        <v>1111.01</v>
      </c>
      <c r="D18661" s="162" t="n">
        <v>-0.022202</v>
      </c>
      <c r="E18661" s="162" t="n">
        <v>19.42</v>
      </c>
    </row>
    <row r="18662">
      <c r="B18662" s="161" t="n">
        <v>37361</v>
      </c>
      <c r="C18662" s="162" t="n">
        <v>1102.55</v>
      </c>
      <c r="D18662" s="162" t="n">
        <v>-0.029254</v>
      </c>
      <c r="E18662" s="162" t="n">
        <v>19.82</v>
      </c>
    </row>
    <row r="18663">
      <c r="B18663" s="161" t="n">
        <v>37362</v>
      </c>
      <c r="C18663" s="162" t="n">
        <v>1128.37</v>
      </c>
      <c r="D18663" s="162" t="n">
        <v>-0.005678</v>
      </c>
      <c r="E18663" s="162" t="n">
        <v>18.11</v>
      </c>
    </row>
    <row r="18664">
      <c r="B18664" s="161" t="n">
        <v>37363</v>
      </c>
      <c r="C18664" s="162" t="n">
        <v>1126.07</v>
      </c>
      <c r="D18664" s="162" t="n">
        <v>-0.007311</v>
      </c>
      <c r="E18664" s="162" t="n">
        <v>18.43</v>
      </c>
    </row>
    <row r="18665">
      <c r="B18665" s="161" t="n">
        <v>37364</v>
      </c>
      <c r="C18665" s="162" t="n">
        <v>1124.47</v>
      </c>
      <c r="D18665" s="162" t="n">
        <v>-0.008326</v>
      </c>
      <c r="E18665" s="162" t="n">
        <v>19.29</v>
      </c>
    </row>
    <row r="18666">
      <c r="B18666" s="161" t="n">
        <v>37365</v>
      </c>
      <c r="C18666" s="162" t="n">
        <v>1125.17</v>
      </c>
      <c r="D18666" s="162" t="n">
        <v>-0.007325</v>
      </c>
      <c r="E18666" s="162" t="n">
        <v>18.3</v>
      </c>
    </row>
    <row r="18667">
      <c r="B18667" s="161" t="n">
        <v>37368</v>
      </c>
      <c r="C18667" s="162" t="n">
        <v>1107.83</v>
      </c>
      <c r="D18667" s="162" t="n">
        <v>-0.022334</v>
      </c>
      <c r="E18667" s="162" t="n">
        <v>19.77</v>
      </c>
    </row>
    <row r="18668">
      <c r="B18668" s="161" t="n">
        <v>37369</v>
      </c>
      <c r="C18668" s="162" t="n">
        <v>1100.96</v>
      </c>
      <c r="D18668" s="162" t="n">
        <v>-0.028009</v>
      </c>
      <c r="E18668" s="162" t="n">
        <v>20.28</v>
      </c>
    </row>
    <row r="18669">
      <c r="B18669" s="161" t="n">
        <v>37370</v>
      </c>
      <c r="C18669" s="162" t="n">
        <v>1093.14</v>
      </c>
      <c r="D18669" s="162" t="n">
        <v>-0.034503</v>
      </c>
      <c r="E18669" s="162" t="n">
        <v>20.77</v>
      </c>
    </row>
    <row r="18670">
      <c r="B18670" s="161" t="n">
        <v>37371</v>
      </c>
      <c r="C18670" s="162" t="n">
        <v>1091.48</v>
      </c>
      <c r="D18670" s="162" t="n">
        <v>-0.035391</v>
      </c>
      <c r="E18670" s="162" t="n">
        <v>20.95</v>
      </c>
    </row>
    <row r="18671">
      <c r="B18671" s="161" t="n">
        <v>37372</v>
      </c>
      <c r="C18671" s="162" t="n">
        <v>1076.32</v>
      </c>
      <c r="D18671" s="162" t="n">
        <v>-0.048746</v>
      </c>
      <c r="E18671" s="162" t="n">
        <v>22.14</v>
      </c>
    </row>
    <row r="18672">
      <c r="B18672" s="161" t="n">
        <v>37375</v>
      </c>
      <c r="C18672" s="162" t="n">
        <v>1065.45</v>
      </c>
      <c r="D18672" s="162" t="n">
        <v>-0.058342</v>
      </c>
      <c r="E18672" s="162" t="n">
        <v>24.05</v>
      </c>
    </row>
    <row r="18673">
      <c r="B18673" s="161" t="n">
        <v>37376</v>
      </c>
      <c r="C18673" s="162" t="n">
        <v>1076.92</v>
      </c>
      <c r="D18673" s="162" t="n">
        <v>-0.047095</v>
      </c>
      <c r="E18673" s="162" t="n">
        <v>21.91</v>
      </c>
    </row>
    <row r="18674">
      <c r="B18674" s="161" t="n">
        <v>37377</v>
      </c>
      <c r="C18674" s="162" t="n">
        <v>1086.46</v>
      </c>
      <c r="D18674" s="162" t="n">
        <v>-0.037854</v>
      </c>
      <c r="E18674" s="162" t="n">
        <v>20.06</v>
      </c>
    </row>
    <row r="18675">
      <c r="B18675" s="161" t="n">
        <v>37378</v>
      </c>
      <c r="C18675" s="162" t="n">
        <v>1084.56</v>
      </c>
      <c r="D18675" s="162" t="n">
        <v>-0.039181</v>
      </c>
      <c r="E18675" s="162" t="n">
        <v>20.07</v>
      </c>
    </row>
    <row r="18676">
      <c r="B18676" s="161" t="n">
        <v>37379</v>
      </c>
      <c r="C18676" s="162" t="n">
        <v>1073.43</v>
      </c>
      <c r="D18676" s="162" t="n">
        <v>-0.048899</v>
      </c>
      <c r="E18676" s="162" t="n">
        <v>20.19</v>
      </c>
    </row>
    <row r="18677">
      <c r="B18677" s="161" t="n">
        <v>37382</v>
      </c>
      <c r="C18677" s="162" t="n">
        <v>1052.67</v>
      </c>
      <c r="D18677" s="162" t="n">
        <v>-0.067705</v>
      </c>
      <c r="E18677" s="162" t="n">
        <v>22.56</v>
      </c>
    </row>
    <row r="18678">
      <c r="B18678" s="161" t="n">
        <v>37383</v>
      </c>
      <c r="C18678" s="162" t="n">
        <v>1049.49</v>
      </c>
      <c r="D18678" s="162" t="n">
        <v>-0.070051</v>
      </c>
      <c r="E18678" s="162" t="n">
        <v>21.94</v>
      </c>
    </row>
    <row r="18679">
      <c r="B18679" s="161" t="n">
        <v>37384</v>
      </c>
      <c r="C18679" s="162" t="n">
        <v>1088.85</v>
      </c>
      <c r="D18679" s="162" t="n">
        <v>-0.032675</v>
      </c>
      <c r="E18679" s="162" t="n">
        <v>20.39</v>
      </c>
    </row>
    <row r="18680">
      <c r="B18680" s="161" t="n">
        <v>37385</v>
      </c>
      <c r="C18680" s="162" t="n">
        <v>1073.01</v>
      </c>
      <c r="D18680" s="162" t="n">
        <v>-0.046731</v>
      </c>
      <c r="E18680" s="162" t="n">
        <v>21.56</v>
      </c>
    </row>
    <row r="18681">
      <c r="B18681" s="161" t="n">
        <v>37386</v>
      </c>
      <c r="C18681" s="162" t="n">
        <v>1054.99</v>
      </c>
      <c r="D18681" s="162" t="n">
        <v>-0.062955</v>
      </c>
      <c r="E18681" s="162" t="n">
        <v>22.41</v>
      </c>
    </row>
    <row r="18682">
      <c r="B18682" s="161" t="n">
        <v>37389</v>
      </c>
      <c r="C18682" s="162" t="n">
        <v>1074.56</v>
      </c>
      <c r="D18682" s="162" t="n">
        <v>-0.043968</v>
      </c>
      <c r="E18682" s="162" t="n">
        <v>20.72</v>
      </c>
    </row>
    <row r="18683">
      <c r="B18683" s="161" t="n">
        <v>37390</v>
      </c>
      <c r="C18683" s="162" t="n">
        <v>1097.28</v>
      </c>
      <c r="D18683" s="162" t="n">
        <v>-0.022628</v>
      </c>
      <c r="E18683" s="162" t="n">
        <v>19.35</v>
      </c>
    </row>
    <row r="18684">
      <c r="B18684" s="161" t="n">
        <v>37391</v>
      </c>
      <c r="C18684" s="162" t="n">
        <v>1091.07</v>
      </c>
      <c r="D18684" s="162" t="n">
        <v>-0.027944</v>
      </c>
      <c r="E18684" s="162" t="n">
        <v>19.19</v>
      </c>
    </row>
    <row r="18685">
      <c r="B18685" s="161" t="n">
        <v>37392</v>
      </c>
      <c r="C18685" s="162" t="n">
        <v>1098.23</v>
      </c>
      <c r="D18685" s="162" t="n">
        <v>-0.020992</v>
      </c>
      <c r="E18685" s="162" t="n">
        <v>18.5</v>
      </c>
    </row>
    <row r="18686">
      <c r="B18686" s="161" t="n">
        <v>37393</v>
      </c>
      <c r="C18686" s="162" t="n">
        <v>1106.59</v>
      </c>
      <c r="D18686" s="162" t="n">
        <v>-0.012979</v>
      </c>
      <c r="E18686" s="162" t="n">
        <v>17.7</v>
      </c>
    </row>
    <row r="18687">
      <c r="B18687" s="161" t="n">
        <v>37396</v>
      </c>
      <c r="C18687" s="162" t="n">
        <v>1091.88</v>
      </c>
      <c r="D18687" s="162" t="n">
        <v>-0.025853</v>
      </c>
      <c r="E18687" s="162" t="n">
        <v>19.24</v>
      </c>
    </row>
    <row r="18688">
      <c r="B18688" s="161" t="n">
        <v>37397</v>
      </c>
      <c r="C18688" s="162" t="n">
        <v>1079.88</v>
      </c>
      <c r="D18688" s="162" t="n">
        <v>-0.036348</v>
      </c>
      <c r="E18688" s="162" t="n">
        <v>20.05</v>
      </c>
    </row>
    <row r="18689">
      <c r="B18689" s="161" t="n">
        <v>37398</v>
      </c>
      <c r="C18689" s="162" t="n">
        <v>1086.02</v>
      </c>
      <c r="D18689" s="162" t="n">
        <v>-0.030119</v>
      </c>
      <c r="E18689" s="162" t="n">
        <v>19.58</v>
      </c>
    </row>
    <row r="18690">
      <c r="B18690" s="161" t="n">
        <v>37399</v>
      </c>
      <c r="C18690" s="162" t="n">
        <v>1097.08</v>
      </c>
      <c r="D18690" s="162" t="n">
        <v>-0.019455</v>
      </c>
      <c r="E18690" s="162" t="n">
        <v>18.23</v>
      </c>
    </row>
    <row r="18691">
      <c r="B18691" s="161" t="n">
        <v>37400</v>
      </c>
      <c r="C18691" s="162" t="n">
        <v>1083.82</v>
      </c>
      <c r="D18691" s="162" t="n">
        <v>-0.031003</v>
      </c>
      <c r="E18691" s="162" t="n">
        <v>18.9</v>
      </c>
    </row>
    <row r="18692">
      <c r="B18692" s="161" t="n">
        <v>37404</v>
      </c>
      <c r="C18692" s="162" t="n">
        <v>1074.55</v>
      </c>
      <c r="D18692" s="162" t="n">
        <v>-0.038968</v>
      </c>
      <c r="E18692" s="162" t="n">
        <v>20.31</v>
      </c>
    </row>
    <row r="18693">
      <c r="B18693" s="161" t="n">
        <v>37405</v>
      </c>
      <c r="C18693" s="162" t="n">
        <v>1067.66</v>
      </c>
      <c r="D18693" s="162" t="n">
        <v>-0.044806</v>
      </c>
      <c r="E18693" s="162" t="n">
        <v>20.39</v>
      </c>
    </row>
    <row r="18694">
      <c r="B18694" s="161" t="n">
        <v>37406</v>
      </c>
      <c r="C18694" s="162" t="n">
        <v>1064.66</v>
      </c>
      <c r="D18694" s="162" t="n">
        <v>-0.046994</v>
      </c>
      <c r="E18694" s="162" t="n">
        <v>20.61</v>
      </c>
    </row>
    <row r="18695">
      <c r="B18695" s="161" t="n">
        <v>37407</v>
      </c>
      <c r="C18695" s="162" t="n">
        <v>1067.14</v>
      </c>
      <c r="D18695" s="162" t="n">
        <v>-0.044145</v>
      </c>
      <c r="E18695" s="162" t="n">
        <v>19.98</v>
      </c>
    </row>
    <row r="18696">
      <c r="B18696" s="161" t="n">
        <v>37410</v>
      </c>
      <c r="C18696" s="162" t="n">
        <v>1040.68</v>
      </c>
      <c r="D18696" s="162" t="n">
        <v>-0.06861299999999999</v>
      </c>
      <c r="E18696" s="162" t="n">
        <v>23.37</v>
      </c>
    </row>
    <row r="18697">
      <c r="B18697" s="161" t="n">
        <v>37411</v>
      </c>
      <c r="C18697" s="162" t="n">
        <v>1040.69</v>
      </c>
      <c r="D18697" s="162" t="n">
        <v>-0.06793299999999999</v>
      </c>
      <c r="E18697" s="162" t="n">
        <v>23.89</v>
      </c>
    </row>
    <row r="18698">
      <c r="B18698" s="161" t="n">
        <v>37412</v>
      </c>
      <c r="C18698" s="162" t="n">
        <v>1049.9</v>
      </c>
      <c r="D18698" s="162" t="n">
        <v>-0.058487</v>
      </c>
      <c r="E18698" s="162" t="n">
        <v>22.61</v>
      </c>
    </row>
    <row r="18699">
      <c r="B18699" s="161" t="n">
        <v>37413</v>
      </c>
      <c r="C18699" s="162" t="n">
        <v>1029.15</v>
      </c>
      <c r="D18699" s="162" t="n">
        <v>-0.07774</v>
      </c>
      <c r="E18699" s="162" t="n">
        <v>24.16</v>
      </c>
    </row>
    <row r="18700">
      <c r="B18700" s="161" t="n">
        <v>37414</v>
      </c>
      <c r="C18700" s="162" t="n">
        <v>1027.53</v>
      </c>
      <c r="D18700" s="162" t="n">
        <v>-0.078639</v>
      </c>
      <c r="E18700" s="162" t="n">
        <v>23.51</v>
      </c>
    </row>
    <row r="18701">
      <c r="B18701" s="161" t="n">
        <v>37417</v>
      </c>
      <c r="C18701" s="162" t="n">
        <v>1030.74</v>
      </c>
      <c r="D18701" s="162" t="n">
        <v>-0.074841</v>
      </c>
      <c r="E18701" s="162" t="n">
        <v>23.72</v>
      </c>
    </row>
    <row r="18702">
      <c r="B18702" s="161" t="n">
        <v>37418</v>
      </c>
      <c r="C18702" s="162" t="n">
        <v>1013.6</v>
      </c>
      <c r="D18702" s="162" t="n">
        <v>-0.09094099999999999</v>
      </c>
      <c r="E18702" s="162" t="n">
        <v>24.45</v>
      </c>
    </row>
    <row r="18703">
      <c r="B18703" s="161" t="n">
        <v>37419</v>
      </c>
      <c r="C18703" s="162" t="n">
        <v>1020.26</v>
      </c>
      <c r="D18703" s="162" t="n">
        <v>-0.08371099999999999</v>
      </c>
      <c r="E18703" s="162" t="n">
        <v>24.15</v>
      </c>
    </row>
    <row r="18704">
      <c r="B18704" s="161" t="n">
        <v>37420</v>
      </c>
      <c r="C18704" s="162" t="n">
        <v>1009.56</v>
      </c>
      <c r="D18704" s="162" t="n">
        <v>-0.093588</v>
      </c>
      <c r="E18704" s="162" t="n">
        <v>25.02</v>
      </c>
    </row>
    <row r="18705">
      <c r="B18705" s="161" t="n">
        <v>37421</v>
      </c>
      <c r="C18705" s="162" t="n">
        <v>1007.27</v>
      </c>
      <c r="D18705" s="162" t="n">
        <v>-0.09514599999999999</v>
      </c>
      <c r="E18705" s="162" t="n">
        <v>25.96</v>
      </c>
    </row>
    <row r="18706">
      <c r="B18706" s="161" t="n">
        <v>37424</v>
      </c>
      <c r="C18706" s="162" t="n">
        <v>1036.17</v>
      </c>
      <c r="D18706" s="162" t="n">
        <v>-0.06629</v>
      </c>
      <c r="E18706" s="162" t="n">
        <v>24.64</v>
      </c>
    </row>
    <row r="18707">
      <c r="B18707" s="161" t="n">
        <v>37425</v>
      </c>
      <c r="C18707" s="162" t="n">
        <v>1037.14</v>
      </c>
      <c r="D18707" s="162" t="n">
        <v>-0.06468699999999999</v>
      </c>
      <c r="E18707" s="162" t="n">
        <v>24.24</v>
      </c>
    </row>
    <row r="18708">
      <c r="B18708" s="161" t="n">
        <v>37426</v>
      </c>
      <c r="C18708" s="162" t="n">
        <v>1019.99</v>
      </c>
      <c r="D18708" s="162" t="n">
        <v>-0.080641</v>
      </c>
      <c r="E18708" s="162" t="n">
        <v>26.06</v>
      </c>
    </row>
    <row r="18709">
      <c r="B18709" s="161" t="n">
        <v>37427</v>
      </c>
      <c r="C18709" s="162" t="n">
        <v>1006.29</v>
      </c>
      <c r="D18709" s="162" t="n">
        <v>-0.093461</v>
      </c>
      <c r="E18709" s="162" t="n">
        <v>27.48</v>
      </c>
    </row>
    <row r="18710">
      <c r="B18710" s="161" t="n">
        <v>37428</v>
      </c>
      <c r="C18710" s="162" t="n">
        <v>989.14</v>
      </c>
      <c r="D18710" s="162" t="n">
        <v>-0.109929</v>
      </c>
      <c r="E18710" s="162" t="n">
        <v>27.23</v>
      </c>
    </row>
    <row r="18711">
      <c r="B18711" s="161" t="n">
        <v>37431</v>
      </c>
      <c r="C18711" s="162" t="n">
        <v>992.72</v>
      </c>
      <c r="D18711" s="162" t="n">
        <v>-0.105699</v>
      </c>
      <c r="E18711" s="162" t="n">
        <v>26.98</v>
      </c>
    </row>
    <row r="18712">
      <c r="B18712" s="161" t="n">
        <v>37432</v>
      </c>
      <c r="C18712" s="162" t="n">
        <v>976.14</v>
      </c>
      <c r="D18712" s="162" t="n">
        <v>-0.121828</v>
      </c>
      <c r="E18712" s="162" t="n">
        <v>27.84</v>
      </c>
    </row>
    <row r="18713">
      <c r="B18713" s="161" t="n">
        <v>37433</v>
      </c>
      <c r="C18713" s="162" t="n">
        <v>973.53</v>
      </c>
      <c r="D18713" s="162" t="n">
        <v>-0.123782</v>
      </c>
      <c r="E18713" s="162" t="n">
        <v>28.42</v>
      </c>
    </row>
    <row r="18714">
      <c r="B18714" s="161" t="n">
        <v>37434</v>
      </c>
      <c r="C18714" s="162" t="n">
        <v>990.64</v>
      </c>
      <c r="D18714" s="162" t="n">
        <v>-0.105719</v>
      </c>
      <c r="E18714" s="162" t="n">
        <v>26.29</v>
      </c>
    </row>
    <row r="18715">
      <c r="B18715" s="161" t="n">
        <v>37435</v>
      </c>
      <c r="C18715" s="162" t="n">
        <v>989.8099999999999</v>
      </c>
      <c r="D18715" s="162" t="n">
        <v>-0.106028</v>
      </c>
      <c r="E18715" s="162" t="n">
        <v>25.4</v>
      </c>
    </row>
    <row r="18716">
      <c r="B18716" s="161" t="n">
        <v>37438</v>
      </c>
      <c r="C18716" s="162" t="n">
        <v>968.65</v>
      </c>
      <c r="D18716" s="162" t="n">
        <v>-0.127105</v>
      </c>
      <c r="E18716" s="162" t="n">
        <v>27.11</v>
      </c>
    </row>
    <row r="18717">
      <c r="B18717" s="161" t="n">
        <v>37439</v>
      </c>
      <c r="C18717" s="162" t="n">
        <v>948.09</v>
      </c>
      <c r="D18717" s="162" t="n">
        <v>-0.147902</v>
      </c>
      <c r="E18717" s="162" t="n">
        <v>28.96</v>
      </c>
    </row>
    <row r="18718">
      <c r="B18718" s="161" t="n">
        <v>37440</v>
      </c>
      <c r="C18718" s="162" t="n">
        <v>953.99</v>
      </c>
      <c r="D18718" s="162" t="n">
        <v>-0.141313</v>
      </c>
      <c r="E18718" s="162" t="n">
        <v>29.42</v>
      </c>
    </row>
    <row r="18719">
      <c r="B18719" s="161" t="n">
        <v>37442</v>
      </c>
      <c r="C18719" s="162" t="n">
        <v>989.03</v>
      </c>
      <c r="D18719" s="162" t="n">
        <v>-0.105042</v>
      </c>
      <c r="E18719" s="162" t="n">
        <v>27.11</v>
      </c>
    </row>
    <row r="18720">
      <c r="B18720" s="161" t="n">
        <v>37445</v>
      </c>
      <c r="C18720" s="162" t="n">
        <v>976.98</v>
      </c>
      <c r="D18720" s="162" t="n">
        <v>-0.117123</v>
      </c>
      <c r="E18720" s="162" t="n">
        <v>28.25</v>
      </c>
    </row>
    <row r="18721">
      <c r="B18721" s="161" t="n">
        <v>37446</v>
      </c>
      <c r="C18721" s="162" t="n">
        <v>952.83</v>
      </c>
      <c r="D18721" s="162" t="n">
        <v>-0.142008</v>
      </c>
      <c r="E18721" s="162" t="n">
        <v>30.22</v>
      </c>
    </row>
    <row r="18722">
      <c r="B18722" s="161" t="n">
        <v>37447</v>
      </c>
      <c r="C18722" s="162" t="n">
        <v>920.47</v>
      </c>
      <c r="D18722" s="162" t="n">
        <v>-0.176354</v>
      </c>
      <c r="E18722" s="162" t="n">
        <v>34.1</v>
      </c>
    </row>
    <row r="18723">
      <c r="B18723" s="161" t="n">
        <v>37448</v>
      </c>
      <c r="C18723" s="162" t="n">
        <v>927.37</v>
      </c>
      <c r="D18723" s="162" t="n">
        <v>-0.168539</v>
      </c>
      <c r="E18723" s="162" t="n">
        <v>33.85</v>
      </c>
    </row>
    <row r="18724">
      <c r="B18724" s="161" t="n">
        <v>37449</v>
      </c>
      <c r="C18724" s="162" t="n">
        <v>921.39</v>
      </c>
      <c r="D18724" s="162" t="n">
        <v>-0.174594</v>
      </c>
      <c r="E18724" s="162" t="n">
        <v>32.94</v>
      </c>
    </row>
    <row r="18725">
      <c r="B18725" s="161" t="n">
        <v>37452</v>
      </c>
      <c r="C18725" s="162" t="n">
        <v>917.9299999999999</v>
      </c>
      <c r="D18725" s="162" t="n">
        <v>-0.17795</v>
      </c>
      <c r="E18725" s="162" t="n">
        <v>35.03</v>
      </c>
    </row>
    <row r="18726">
      <c r="B18726" s="161" t="n">
        <v>37453</v>
      </c>
      <c r="C18726" s="162" t="n">
        <v>901.05</v>
      </c>
      <c r="D18726" s="162" t="n">
        <v>-0.195974</v>
      </c>
      <c r="E18726" s="162" t="n">
        <v>36.65</v>
      </c>
    </row>
    <row r="18727">
      <c r="B18727" s="161" t="n">
        <v>37454</v>
      </c>
      <c r="C18727" s="162" t="n">
        <v>906.04</v>
      </c>
      <c r="D18727" s="162" t="n">
        <v>-0.189836</v>
      </c>
      <c r="E18727" s="162" t="n">
        <v>35.45</v>
      </c>
    </row>
    <row r="18728">
      <c r="B18728" s="161" t="n">
        <v>37455</v>
      </c>
      <c r="C18728" s="162" t="n">
        <v>881.5599999999999</v>
      </c>
      <c r="D18728" s="162" t="n">
        <v>-0.21651</v>
      </c>
      <c r="E18728" s="162" t="n">
        <v>35.12</v>
      </c>
    </row>
    <row r="18729">
      <c r="B18729" s="161" t="n">
        <v>37456</v>
      </c>
      <c r="C18729" s="162" t="n">
        <v>847.76</v>
      </c>
      <c r="D18729" s="162" t="n">
        <v>-0.254675</v>
      </c>
      <c r="E18729" s="162" t="n">
        <v>38.17</v>
      </c>
    </row>
    <row r="18730">
      <c r="B18730" s="161" t="n">
        <v>37459</v>
      </c>
      <c r="C18730" s="162" t="n">
        <v>819.85</v>
      </c>
      <c r="D18730" s="162" t="n">
        <v>-0.286996</v>
      </c>
      <c r="E18730" s="162" t="n">
        <v>41.87</v>
      </c>
    </row>
    <row r="18731">
      <c r="B18731" s="161" t="n">
        <v>37460</v>
      </c>
      <c r="C18731" s="162" t="n">
        <v>797.7</v>
      </c>
      <c r="D18731" s="162" t="n">
        <v>-0.31314</v>
      </c>
      <c r="E18731" s="162" t="n">
        <v>44.92</v>
      </c>
    </row>
    <row r="18732">
      <c r="B18732" s="161" t="n">
        <v>37461</v>
      </c>
      <c r="C18732" s="162" t="n">
        <v>843.42</v>
      </c>
      <c r="D18732" s="162" t="n">
        <v>-0.256362</v>
      </c>
      <c r="E18732" s="162" t="n">
        <v>39.86</v>
      </c>
    </row>
    <row r="18733">
      <c r="B18733" s="161" t="n">
        <v>37462</v>
      </c>
      <c r="C18733" s="162" t="n">
        <v>838.6799999999999</v>
      </c>
      <c r="D18733" s="162" t="n">
        <v>-0.260971</v>
      </c>
      <c r="E18733" s="162" t="n">
        <v>39.27</v>
      </c>
    </row>
    <row r="18734">
      <c r="B18734" s="161" t="n">
        <v>37463</v>
      </c>
      <c r="C18734" s="162" t="n">
        <v>852.84</v>
      </c>
      <c r="D18734" s="162" t="n">
        <v>-0.243291</v>
      </c>
      <c r="E18734" s="162" t="n">
        <v>35.51</v>
      </c>
    </row>
    <row r="18735">
      <c r="B18735" s="161" t="n">
        <v>37466</v>
      </c>
      <c r="C18735" s="162" t="n">
        <v>898.96</v>
      </c>
      <c r="D18735" s="162" t="n">
        <v>-0.189788</v>
      </c>
      <c r="E18735" s="162" t="n">
        <v>31.33</v>
      </c>
    </row>
    <row r="18736">
      <c r="B18736" s="161" t="n">
        <v>37467</v>
      </c>
      <c r="C18736" s="162" t="n">
        <v>902.78</v>
      </c>
      <c r="D18736" s="162" t="n">
        <v>-0.184651</v>
      </c>
      <c r="E18736" s="162" t="n">
        <v>31.92</v>
      </c>
    </row>
    <row r="18737">
      <c r="B18737" s="161" t="n">
        <v>37468</v>
      </c>
      <c r="C18737" s="162" t="n">
        <v>911.62</v>
      </c>
      <c r="D18737" s="162" t="n">
        <v>-0.174078</v>
      </c>
      <c r="E18737" s="162" t="n">
        <v>32.03</v>
      </c>
    </row>
    <row r="18738">
      <c r="B18738" s="161" t="n">
        <v>37469</v>
      </c>
      <c r="C18738" s="162" t="n">
        <v>884.66</v>
      </c>
      <c r="D18738" s="162" t="n">
        <v>-0.203151</v>
      </c>
      <c r="E18738" s="162" t="n">
        <v>36.95</v>
      </c>
    </row>
    <row r="18739">
      <c r="B18739" s="161" t="n">
        <v>37470</v>
      </c>
      <c r="C18739" s="162" t="n">
        <v>864.24</v>
      </c>
      <c r="D18739" s="162" t="n">
        <v>-0.225427</v>
      </c>
      <c r="E18739" s="162" t="n">
        <v>41.29</v>
      </c>
    </row>
    <row r="18740">
      <c r="B18740" s="161" t="n">
        <v>37473</v>
      </c>
      <c r="C18740" s="162" t="n">
        <v>834.6</v>
      </c>
      <c r="D18740" s="162" t="n">
        <v>-0.259205</v>
      </c>
      <c r="E18740" s="162" t="n">
        <v>45.08</v>
      </c>
    </row>
    <row r="18741">
      <c r="B18741" s="161" t="n">
        <v>37474</v>
      </c>
      <c r="C18741" s="162" t="n">
        <v>859.5700000000001</v>
      </c>
      <c r="D18741" s="162" t="n">
        <v>-0.228758</v>
      </c>
      <c r="E18741" s="162" t="n">
        <v>42.03</v>
      </c>
    </row>
    <row r="18742">
      <c r="B18742" s="161" t="n">
        <v>37475</v>
      </c>
      <c r="C18742" s="162" t="n">
        <v>876.77</v>
      </c>
      <c r="D18742" s="162" t="n">
        <v>-0.208035</v>
      </c>
      <c r="E18742" s="162" t="n">
        <v>38.73</v>
      </c>
    </row>
    <row r="18743">
      <c r="B18743" s="161" t="n">
        <v>37476</v>
      </c>
      <c r="C18743" s="162" t="n">
        <v>905.46</v>
      </c>
      <c r="D18743" s="162" t="n">
        <v>-0.174982</v>
      </c>
      <c r="E18743" s="162" t="n">
        <v>36.33</v>
      </c>
    </row>
    <row r="18744">
      <c r="B18744" s="161" t="n">
        <v>37477</v>
      </c>
      <c r="C18744" s="162" t="n">
        <v>908.64</v>
      </c>
      <c r="D18744" s="162" t="n">
        <v>-0.170659</v>
      </c>
      <c r="E18744" s="162" t="n">
        <v>35.33</v>
      </c>
    </row>
    <row r="18745">
      <c r="B18745" s="161" t="n">
        <v>37480</v>
      </c>
      <c r="C18745" s="162" t="n">
        <v>903.8</v>
      </c>
      <c r="D18745" s="162" t="n">
        <v>-0.175158</v>
      </c>
      <c r="E18745" s="162" t="n">
        <v>37.05</v>
      </c>
    </row>
    <row r="18746">
      <c r="B18746" s="161" t="n">
        <v>37481</v>
      </c>
      <c r="C18746" s="162" t="n">
        <v>884.21</v>
      </c>
      <c r="D18746" s="162" t="n">
        <v>-0.196069</v>
      </c>
      <c r="E18746" s="162" t="n">
        <v>35.82</v>
      </c>
    </row>
    <row r="18747">
      <c r="B18747" s="161" t="n">
        <v>37482</v>
      </c>
      <c r="C18747" s="162" t="n">
        <v>919.62</v>
      </c>
      <c r="D18747" s="162" t="n">
        <v>-0.155943</v>
      </c>
      <c r="E18747" s="162" t="n">
        <v>32.36</v>
      </c>
    </row>
    <row r="18748">
      <c r="B18748" s="161" t="n">
        <v>37483</v>
      </c>
      <c r="C18748" s="162" t="n">
        <v>930.25</v>
      </c>
      <c r="D18748" s="162" t="n">
        <v>-0.143761</v>
      </c>
      <c r="E18748" s="162" t="n">
        <v>29.43</v>
      </c>
    </row>
    <row r="18749">
      <c r="B18749" s="161" t="n">
        <v>37484</v>
      </c>
      <c r="C18749" s="162" t="n">
        <v>928.77</v>
      </c>
      <c r="D18749" s="162" t="n">
        <v>-0.144743</v>
      </c>
      <c r="E18749" s="162" t="n">
        <v>28.81</v>
      </c>
    </row>
    <row r="18750">
      <c r="B18750" s="161" t="n">
        <v>37487</v>
      </c>
      <c r="C18750" s="162" t="n">
        <v>950.72</v>
      </c>
      <c r="D18750" s="162" t="n">
        <v>-0.120876</v>
      </c>
      <c r="E18750" s="162" t="n">
        <v>28.61</v>
      </c>
    </row>
    <row r="18751">
      <c r="B18751" s="161" t="n">
        <v>37488</v>
      </c>
      <c r="C18751" s="162" t="n">
        <v>937.4299999999999</v>
      </c>
      <c r="D18751" s="162" t="n">
        <v>-0.13427</v>
      </c>
      <c r="E18751" s="162" t="n">
        <v>29.59</v>
      </c>
    </row>
    <row r="18752">
      <c r="B18752" s="161" t="n">
        <v>37489</v>
      </c>
      <c r="C18752" s="162" t="n">
        <v>949.36</v>
      </c>
      <c r="D18752" s="162" t="n">
        <v>-0.120981</v>
      </c>
      <c r="E18752" s="162" t="n">
        <v>28.23</v>
      </c>
    </row>
    <row r="18753">
      <c r="B18753" s="161" t="n">
        <v>37490</v>
      </c>
      <c r="C18753" s="162" t="n">
        <v>962.7</v>
      </c>
      <c r="D18753" s="162" t="n">
        <v>-0.106373</v>
      </c>
      <c r="E18753" s="162" t="n">
        <v>27.75</v>
      </c>
    </row>
    <row r="18754">
      <c r="B18754" s="161" t="n">
        <v>37491</v>
      </c>
      <c r="C18754" s="162" t="n">
        <v>940.86</v>
      </c>
      <c r="D18754" s="162" t="n">
        <v>-0.128489</v>
      </c>
      <c r="E18754" s="162" t="n">
        <v>29.32</v>
      </c>
    </row>
    <row r="18755">
      <c r="B18755" s="161" t="n">
        <v>37494</v>
      </c>
      <c r="C18755" s="162" t="n">
        <v>947.95</v>
      </c>
      <c r="D18755" s="162" t="n">
        <v>-0.120197</v>
      </c>
      <c r="E18755" s="162" t="n">
        <v>29.89</v>
      </c>
    </row>
    <row r="18756">
      <c r="B18756" s="161" t="n">
        <v>37495</v>
      </c>
      <c r="C18756" s="162" t="n">
        <v>934.8200000000001</v>
      </c>
      <c r="D18756" s="162" t="n">
        <v>-0.133285</v>
      </c>
      <c r="E18756" s="162" t="n">
        <v>30.11</v>
      </c>
    </row>
    <row r="18757">
      <c r="B18757" s="161" t="n">
        <v>37496</v>
      </c>
      <c r="C18757" s="162" t="n">
        <v>917.87</v>
      </c>
      <c r="D18757" s="162" t="n">
        <v>-0.150635</v>
      </c>
      <c r="E18757" s="162" t="n">
        <v>33.32</v>
      </c>
    </row>
    <row r="18758">
      <c r="B18758" s="161" t="n">
        <v>37497</v>
      </c>
      <c r="C18758" s="162" t="n">
        <v>917.8</v>
      </c>
      <c r="D18758" s="162" t="n">
        <v>-0.149771</v>
      </c>
      <c r="E18758" s="162" t="n">
        <v>33.67</v>
      </c>
    </row>
    <row r="18759">
      <c r="B18759" s="161" t="n">
        <v>37498</v>
      </c>
      <c r="C18759" s="162" t="n">
        <v>916.0700000000001</v>
      </c>
      <c r="D18759" s="162" t="n">
        <v>-0.150612</v>
      </c>
      <c r="E18759" s="162" t="n">
        <v>32.64</v>
      </c>
    </row>
    <row r="18760">
      <c r="B18760" s="161" t="n">
        <v>37502</v>
      </c>
      <c r="C18760" s="162" t="n">
        <v>878.02</v>
      </c>
      <c r="D18760" s="162" t="n">
        <v>-0.191799</v>
      </c>
      <c r="E18760" s="162" t="n">
        <v>39.97</v>
      </c>
    </row>
    <row r="18761">
      <c r="B18761" s="161" t="n">
        <v>37503</v>
      </c>
      <c r="C18761" s="162" t="n">
        <v>893.4</v>
      </c>
      <c r="D18761" s="162" t="n">
        <v>-0.173263</v>
      </c>
      <c r="E18761" s="162" t="n">
        <v>37.44</v>
      </c>
    </row>
    <row r="18762">
      <c r="B18762" s="161" t="n">
        <v>37504</v>
      </c>
      <c r="C18762" s="162" t="n">
        <v>879.15</v>
      </c>
      <c r="D18762" s="162" t="n">
        <v>-0.18812</v>
      </c>
      <c r="E18762" s="162" t="n">
        <v>38.86</v>
      </c>
    </row>
    <row r="18763">
      <c r="B18763" s="161" t="n">
        <v>37505</v>
      </c>
      <c r="C18763" s="162" t="n">
        <v>893.92</v>
      </c>
      <c r="D18763" s="162" t="n">
        <v>-0.170247</v>
      </c>
      <c r="E18763" s="162" t="n">
        <v>36.33</v>
      </c>
    </row>
    <row r="18764">
      <c r="B18764" s="161" t="n">
        <v>37508</v>
      </c>
      <c r="C18764" s="162" t="n">
        <v>902.96</v>
      </c>
      <c r="D18764" s="162" t="n">
        <v>-0.159053</v>
      </c>
      <c r="E18764" s="162" t="n">
        <v>36.45</v>
      </c>
    </row>
    <row r="18765">
      <c r="B18765" s="161" t="n">
        <v>37509</v>
      </c>
      <c r="C18765" s="162" t="n">
        <v>909.58</v>
      </c>
      <c r="D18765" s="162" t="n">
        <v>-0.150674</v>
      </c>
      <c r="E18765" s="162" t="n">
        <v>35.08</v>
      </c>
    </row>
    <row r="18766">
      <c r="B18766" s="161" t="n">
        <v>37510</v>
      </c>
      <c r="C18766" s="162" t="n">
        <v>909.45</v>
      </c>
      <c r="D18766" s="162" t="n">
        <v>-0.149677</v>
      </c>
      <c r="E18766" s="162" t="n">
        <v>34.81</v>
      </c>
    </row>
    <row r="18767">
      <c r="B18767" s="161" t="n">
        <v>37511</v>
      </c>
      <c r="C18767" s="162" t="n">
        <v>886.91</v>
      </c>
      <c r="D18767" s="162" t="n">
        <v>-0.173492</v>
      </c>
      <c r="E18767" s="162" t="n">
        <v>37.5</v>
      </c>
    </row>
    <row r="18768">
      <c r="B18768" s="161" t="n">
        <v>37512</v>
      </c>
      <c r="C18768" s="162" t="n">
        <v>889.8099999999999</v>
      </c>
      <c r="D18768" s="162" t="n">
        <v>-0.168996</v>
      </c>
      <c r="E18768" s="162" t="n">
        <v>35.82</v>
      </c>
    </row>
    <row r="18769">
      <c r="B18769" s="161" t="n">
        <v>37515</v>
      </c>
      <c r="C18769" s="162" t="n">
        <v>891.1</v>
      </c>
      <c r="D18769" s="162" t="n">
        <v>-0.16642</v>
      </c>
      <c r="E18769" s="162" t="n">
        <v>36.74</v>
      </c>
    </row>
    <row r="18770">
      <c r="B18770" s="161" t="n">
        <v>37516</v>
      </c>
      <c r="C18770" s="162" t="n">
        <v>873.52</v>
      </c>
      <c r="D18770" s="162" t="n">
        <v>-0.185078</v>
      </c>
      <c r="E18770" s="162" t="n">
        <v>38.01</v>
      </c>
    </row>
    <row r="18771">
      <c r="B18771" s="161" t="n">
        <v>37517</v>
      </c>
      <c r="C18771" s="162" t="n">
        <v>869.46</v>
      </c>
      <c r="D18771" s="162" t="n">
        <v>-0.188452</v>
      </c>
      <c r="E18771" s="162" t="n">
        <v>37.52</v>
      </c>
    </row>
    <row r="18772">
      <c r="B18772" s="161" t="n">
        <v>37518</v>
      </c>
      <c r="C18772" s="162" t="n">
        <v>843.3200000000001</v>
      </c>
      <c r="D18772" s="162" t="n">
        <v>-0.217612</v>
      </c>
      <c r="E18772" s="162" t="n">
        <v>40.65</v>
      </c>
    </row>
    <row r="18773">
      <c r="B18773" s="161" t="n">
        <v>37519</v>
      </c>
      <c r="C18773" s="162" t="n">
        <v>845.39</v>
      </c>
      <c r="D18773" s="162" t="n">
        <v>-0.213731</v>
      </c>
      <c r="E18773" s="162" t="n">
        <v>38.98</v>
      </c>
    </row>
    <row r="18774">
      <c r="B18774" s="161" t="n">
        <v>37522</v>
      </c>
      <c r="C18774" s="162" t="n">
        <v>833.7</v>
      </c>
      <c r="D18774" s="162" t="n">
        <v>-0.226046</v>
      </c>
      <c r="E18774" s="162" t="n">
        <v>39.68</v>
      </c>
    </row>
    <row r="18775">
      <c r="B18775" s="161" t="n">
        <v>37523</v>
      </c>
      <c r="C18775" s="162" t="n">
        <v>819.29</v>
      </c>
      <c r="D18775" s="162" t="n">
        <v>-0.241816</v>
      </c>
      <c r="E18775" s="162" t="n">
        <v>40.52</v>
      </c>
    </row>
    <row r="18776">
      <c r="B18776" s="161" t="n">
        <v>37524</v>
      </c>
      <c r="C18776" s="162" t="n">
        <v>839.66</v>
      </c>
      <c r="D18776" s="162" t="n">
        <v>-0.215729</v>
      </c>
      <c r="E18776" s="162" t="n">
        <v>37.33</v>
      </c>
    </row>
    <row r="18777">
      <c r="B18777" s="161" t="n">
        <v>37525</v>
      </c>
      <c r="C18777" s="162" t="n">
        <v>854.95</v>
      </c>
      <c r="D18777" s="162" t="n">
        <v>-0.196315</v>
      </c>
      <c r="E18777" s="162" t="n">
        <v>34.6</v>
      </c>
    </row>
    <row r="18778">
      <c r="B18778" s="161" t="n">
        <v>37526</v>
      </c>
      <c r="C18778" s="162" t="n">
        <v>827.37</v>
      </c>
      <c r="D18778" s="162" t="n">
        <v>-0.227618</v>
      </c>
      <c r="E18778" s="162" t="n">
        <v>36.97</v>
      </c>
    </row>
    <row r="18779">
      <c r="B18779" s="161" t="n">
        <v>37529</v>
      </c>
      <c r="C18779" s="162" t="n">
        <v>815.28</v>
      </c>
      <c r="D18779" s="162" t="n">
        <v>-0.240788</v>
      </c>
      <c r="E18779" s="162" t="n">
        <v>39.69</v>
      </c>
    </row>
    <row r="18780">
      <c r="B18780" s="161" t="n">
        <v>37530</v>
      </c>
      <c r="C18780" s="162" t="n">
        <v>847.91</v>
      </c>
      <c r="D18780" s="162" t="n">
        <v>-0.200236</v>
      </c>
      <c r="E18780" s="162" t="n">
        <v>34.12</v>
      </c>
    </row>
    <row r="18781">
      <c r="B18781" s="161" t="n">
        <v>37531</v>
      </c>
      <c r="C18781" s="162" t="n">
        <v>827.91</v>
      </c>
      <c r="D18781" s="162" t="n">
        <v>-0.22268</v>
      </c>
      <c r="E18781" s="162" t="n">
        <v>36.83</v>
      </c>
    </row>
    <row r="18782">
      <c r="B18782" s="161" t="n">
        <v>37532</v>
      </c>
      <c r="C18782" s="162" t="n">
        <v>818.95</v>
      </c>
      <c r="D18782" s="162" t="n">
        <v>-0.232036</v>
      </c>
      <c r="E18782" s="162" t="n">
        <v>37.31</v>
      </c>
    </row>
    <row r="18783">
      <c r="B18783" s="161" t="n">
        <v>37533</v>
      </c>
      <c r="C18783" s="162" t="n">
        <v>800.58</v>
      </c>
      <c r="D18783" s="162" t="n">
        <v>-0.253064</v>
      </c>
      <c r="E18783" s="162" t="n">
        <v>39.46</v>
      </c>
    </row>
    <row r="18784">
      <c r="B18784" s="161" t="n">
        <v>37536</v>
      </c>
      <c r="C18784" s="162" t="n">
        <v>785.28</v>
      </c>
      <c r="D18784" s="162" t="n">
        <v>-0.270592</v>
      </c>
      <c r="E18784" s="162" t="n">
        <v>42.64</v>
      </c>
    </row>
    <row r="18785">
      <c r="B18785" s="161" t="n">
        <v>37537</v>
      </c>
      <c r="C18785" s="162" t="n">
        <v>798.55</v>
      </c>
      <c r="D18785" s="162" t="n">
        <v>-0.252175</v>
      </c>
      <c r="E18785" s="162" t="n">
        <v>41.02</v>
      </c>
    </row>
    <row r="18786">
      <c r="B18786" s="161" t="n">
        <v>37538</v>
      </c>
      <c r="C18786" s="162" t="n">
        <v>776.76</v>
      </c>
      <c r="D18786" s="162" t="n">
        <v>-0.278048</v>
      </c>
      <c r="E18786" s="162" t="n">
        <v>42.13</v>
      </c>
    </row>
    <row r="18787">
      <c r="B18787" s="161" t="n">
        <v>37539</v>
      </c>
      <c r="C18787" s="162" t="n">
        <v>803.92</v>
      </c>
      <c r="D18787" s="162" t="n">
        <v>-0.242018</v>
      </c>
      <c r="E18787" s="162" t="n">
        <v>37.55</v>
      </c>
    </row>
    <row r="18788">
      <c r="B18788" s="161" t="n">
        <v>37540</v>
      </c>
      <c r="C18788" s="162" t="n">
        <v>835.3200000000001</v>
      </c>
      <c r="D18788" s="162" t="n">
        <v>-0.202168</v>
      </c>
      <c r="E18788" s="162" t="n">
        <v>35.7</v>
      </c>
    </row>
    <row r="18789">
      <c r="B18789" s="161" t="n">
        <v>37543</v>
      </c>
      <c r="C18789" s="162" t="n">
        <v>841.4400000000001</v>
      </c>
      <c r="D18789" s="162" t="n">
        <v>-0.193323</v>
      </c>
      <c r="E18789" s="162" t="n">
        <v>36.04</v>
      </c>
    </row>
    <row r="18790">
      <c r="B18790" s="161" t="n">
        <v>37544</v>
      </c>
      <c r="C18790" s="162" t="n">
        <v>881.27</v>
      </c>
      <c r="D18790" s="162" t="n">
        <v>-0.145703</v>
      </c>
      <c r="E18790" s="162" t="n">
        <v>34.02</v>
      </c>
    </row>
    <row r="18791">
      <c r="B18791" s="161" t="n">
        <v>37545</v>
      </c>
      <c r="C18791" s="162" t="n">
        <v>860.02</v>
      </c>
      <c r="D18791" s="162" t="n">
        <v>-0.168697</v>
      </c>
      <c r="E18791" s="162" t="n">
        <v>36</v>
      </c>
    </row>
    <row r="18792">
      <c r="B18792" s="161" t="n">
        <v>37546</v>
      </c>
      <c r="C18792" s="162" t="n">
        <v>879.2</v>
      </c>
      <c r="D18792" s="162" t="n">
        <v>-0.145287</v>
      </c>
      <c r="E18792" s="162" t="n">
        <v>34.1</v>
      </c>
    </row>
    <row r="18793">
      <c r="B18793" s="161" t="n">
        <v>37547</v>
      </c>
      <c r="C18793" s="162" t="n">
        <v>884.39</v>
      </c>
      <c r="D18793" s="162" t="n">
        <v>-0.138019</v>
      </c>
      <c r="E18793" s="162" t="n">
        <v>33.53</v>
      </c>
    </row>
    <row r="18794">
      <c r="B18794" s="161" t="n">
        <v>37550</v>
      </c>
      <c r="C18794" s="162" t="n">
        <v>899.72</v>
      </c>
      <c r="D18794" s="162" t="n">
        <v>-0.119489</v>
      </c>
      <c r="E18794" s="162" t="n">
        <v>33.11</v>
      </c>
    </row>
    <row r="18795">
      <c r="B18795" s="161" t="n">
        <v>37551</v>
      </c>
      <c r="C18795" s="162" t="n">
        <v>890.16</v>
      </c>
      <c r="D18795" s="162" t="n">
        <v>-0.128816</v>
      </c>
      <c r="E18795" s="162" t="n">
        <v>34.09</v>
      </c>
    </row>
    <row r="18796">
      <c r="B18796" s="161" t="n">
        <v>37552</v>
      </c>
      <c r="C18796" s="162" t="n">
        <v>896.14</v>
      </c>
      <c r="D18796" s="162" t="n">
        <v>-0.120813</v>
      </c>
      <c r="E18796" s="162" t="n">
        <v>33.2</v>
      </c>
    </row>
    <row r="18797">
      <c r="B18797" s="161" t="n">
        <v>37553</v>
      </c>
      <c r="C18797" s="162" t="n">
        <v>882.5</v>
      </c>
      <c r="D18797" s="162" t="n">
        <v>-0.134802</v>
      </c>
      <c r="E18797" s="162" t="n">
        <v>34.03</v>
      </c>
    </row>
    <row r="18798">
      <c r="B18798" s="161" t="n">
        <v>37554</v>
      </c>
      <c r="C18798" s="162" t="n">
        <v>897.65</v>
      </c>
      <c r="D18798" s="162" t="n">
        <v>-0.116498</v>
      </c>
      <c r="E18798" s="162" t="n">
        <v>30</v>
      </c>
    </row>
    <row r="18799">
      <c r="B18799" s="161" t="n">
        <v>37557</v>
      </c>
      <c r="C18799" s="162" t="n">
        <v>890.23</v>
      </c>
      <c r="D18799" s="162" t="n">
        <v>-0.123531</v>
      </c>
      <c r="E18799" s="162" t="n">
        <v>31.07</v>
      </c>
    </row>
    <row r="18800">
      <c r="B18800" s="161" t="n">
        <v>37558</v>
      </c>
      <c r="C18800" s="162" t="n">
        <v>882.15</v>
      </c>
      <c r="D18800" s="162" t="n">
        <v>-0.131376</v>
      </c>
      <c r="E18800" s="162" t="n">
        <v>32.27</v>
      </c>
    </row>
    <row r="18801">
      <c r="B18801" s="161" t="n">
        <v>37559</v>
      </c>
      <c r="C18801" s="162" t="n">
        <v>890.71</v>
      </c>
      <c r="D18801" s="162" t="n">
        <v>-0.120449</v>
      </c>
      <c r="E18801" s="162" t="n">
        <v>31.23</v>
      </c>
    </row>
    <row r="18802">
      <c r="B18802" s="161" t="n">
        <v>37560</v>
      </c>
      <c r="C18802" s="162" t="n">
        <v>885.76</v>
      </c>
      <c r="D18802" s="162" t="n">
        <v>-0.124817</v>
      </c>
      <c r="E18802" s="162" t="n">
        <v>31.14</v>
      </c>
    </row>
    <row r="18803">
      <c r="B18803" s="161" t="n">
        <v>37561</v>
      </c>
      <c r="C18803" s="162" t="n">
        <v>900.96</v>
      </c>
      <c r="D18803" s="162" t="n">
        <v>-0.106617</v>
      </c>
      <c r="E18803" s="162" t="n">
        <v>29.3</v>
      </c>
    </row>
    <row r="18804">
      <c r="B18804" s="161" t="n">
        <v>37564</v>
      </c>
      <c r="C18804" s="162" t="n">
        <v>908.35</v>
      </c>
      <c r="D18804" s="162" t="n">
        <v>-0.097353</v>
      </c>
      <c r="E18804" s="162" t="n">
        <v>30.82</v>
      </c>
    </row>
    <row r="18805">
      <c r="B18805" s="161" t="n">
        <v>37565</v>
      </c>
      <c r="C18805" s="162" t="n">
        <v>915.39</v>
      </c>
      <c r="D18805" s="162" t="n">
        <v>-0.088614</v>
      </c>
      <c r="E18805" s="162" t="n">
        <v>31.23</v>
      </c>
    </row>
    <row r="18806">
      <c r="B18806" s="161" t="n">
        <v>37566</v>
      </c>
      <c r="C18806" s="162" t="n">
        <v>923.76</v>
      </c>
      <c r="D18806" s="162" t="n">
        <v>-0.07849</v>
      </c>
      <c r="E18806" s="162" t="n">
        <v>30.73</v>
      </c>
    </row>
    <row r="18807">
      <c r="B18807" s="161" t="n">
        <v>37567</v>
      </c>
      <c r="C18807" s="162" t="n">
        <v>902.65</v>
      </c>
      <c r="D18807" s="162" t="n">
        <v>-0.100458</v>
      </c>
      <c r="E18807" s="162" t="n">
        <v>31.42</v>
      </c>
    </row>
    <row r="18808">
      <c r="B18808" s="161" t="n">
        <v>37568</v>
      </c>
      <c r="C18808" s="162" t="n">
        <v>894.74</v>
      </c>
      <c r="D18808" s="162" t="n">
        <v>-0.108064</v>
      </c>
      <c r="E18808" s="162" t="n">
        <v>29.41</v>
      </c>
    </row>
    <row r="18809">
      <c r="B18809" s="161" t="n">
        <v>37571</v>
      </c>
      <c r="C18809" s="162" t="n">
        <v>876.1900000000001</v>
      </c>
      <c r="D18809" s="162" t="n">
        <v>-0.127725</v>
      </c>
      <c r="E18809" s="162" t="n">
        <v>31.3</v>
      </c>
    </row>
    <row r="18810">
      <c r="B18810" s="161" t="n">
        <v>37572</v>
      </c>
      <c r="C18810" s="162" t="n">
        <v>882.95</v>
      </c>
      <c r="D18810" s="162" t="n">
        <v>-0.118945</v>
      </c>
      <c r="E18810" s="162" t="n">
        <v>30.58</v>
      </c>
    </row>
    <row r="18811">
      <c r="B18811" s="161" t="n">
        <v>37573</v>
      </c>
      <c r="C18811" s="162" t="n">
        <v>882.53</v>
      </c>
      <c r="D18811" s="162" t="n">
        <v>-0.118259</v>
      </c>
      <c r="E18811" s="162" t="n">
        <v>31.24</v>
      </c>
    </row>
    <row r="18812">
      <c r="B18812" s="161" t="n">
        <v>37574</v>
      </c>
      <c r="C18812" s="162" t="n">
        <v>904.27</v>
      </c>
      <c r="D18812" s="162" t="n">
        <v>-0.09278599999999999</v>
      </c>
      <c r="E18812" s="162" t="n">
        <v>28.67</v>
      </c>
    </row>
    <row r="18813">
      <c r="B18813" s="161" t="n">
        <v>37575</v>
      </c>
      <c r="C18813" s="162" t="n">
        <v>909.83</v>
      </c>
      <c r="D18813" s="162" t="n">
        <v>-0.08558499999999999</v>
      </c>
      <c r="E18813" s="162" t="n">
        <v>26.65</v>
      </c>
    </row>
    <row r="18814">
      <c r="B18814" s="161" t="n">
        <v>37578</v>
      </c>
      <c r="C18814" s="162" t="n">
        <v>900.36</v>
      </c>
      <c r="D18814" s="162" t="n">
        <v>-0.095069</v>
      </c>
      <c r="E18814" s="162" t="n">
        <v>27.66</v>
      </c>
    </row>
    <row r="18815">
      <c r="B18815" s="161" t="n">
        <v>37579</v>
      </c>
      <c r="C18815" s="162" t="n">
        <v>896.74</v>
      </c>
      <c r="D18815" s="162" t="n">
        <v>-0.098121</v>
      </c>
      <c r="E18815" s="162" t="n">
        <v>27.41</v>
      </c>
    </row>
    <row r="18816">
      <c r="B18816" s="161" t="n">
        <v>37580</v>
      </c>
      <c r="C18816" s="162" t="n">
        <v>914.15</v>
      </c>
      <c r="D18816" s="162" t="n">
        <v>-0.07803599999999999</v>
      </c>
      <c r="E18816" s="162" t="n">
        <v>25.32</v>
      </c>
    </row>
    <row r="18817">
      <c r="B18817" s="161" t="n">
        <v>37581</v>
      </c>
      <c r="C18817" s="162" t="n">
        <v>933.76</v>
      </c>
      <c r="D18817" s="162" t="n">
        <v>-0.05607</v>
      </c>
      <c r="E18817" s="162" t="n">
        <v>23.81</v>
      </c>
    </row>
    <row r="18818">
      <c r="B18818" s="161" t="n">
        <v>37582</v>
      </c>
      <c r="C18818" s="162" t="n">
        <v>930.55</v>
      </c>
      <c r="D18818" s="162" t="n">
        <v>-0.058675</v>
      </c>
      <c r="E18818" s="162" t="n">
        <v>23.16</v>
      </c>
    </row>
    <row r="18819">
      <c r="B18819" s="161" t="n">
        <v>37585</v>
      </c>
      <c r="C18819" s="162" t="n">
        <v>932.88</v>
      </c>
      <c r="D18819" s="162" t="n">
        <v>-0.055266</v>
      </c>
      <c r="E18819" s="162" t="n">
        <v>24.07</v>
      </c>
    </row>
    <row r="18820">
      <c r="B18820" s="161" t="n">
        <v>37586</v>
      </c>
      <c r="C18820" s="162" t="n">
        <v>913.3099999999999</v>
      </c>
      <c r="D18820" s="162" t="n">
        <v>-0.07548199999999999</v>
      </c>
      <c r="E18820" s="162" t="n">
        <v>25.97</v>
      </c>
    </row>
    <row r="18821">
      <c r="B18821" s="161" t="n">
        <v>37587</v>
      </c>
      <c r="C18821" s="162" t="n">
        <v>938.87</v>
      </c>
      <c r="D18821" s="162" t="n">
        <v>-0.046968</v>
      </c>
      <c r="E18821" s="162" t="n">
        <v>27.25</v>
      </c>
    </row>
    <row r="18822">
      <c r="B18822" s="161" t="n">
        <v>37589</v>
      </c>
      <c r="C18822" s="162" t="n">
        <v>936.3099999999999</v>
      </c>
      <c r="D18822" s="162" t="n">
        <v>-0.048782</v>
      </c>
      <c r="E18822" s="162" t="n">
        <v>27.5</v>
      </c>
    </row>
    <row r="18823">
      <c r="B18823" s="161" t="n">
        <v>37592</v>
      </c>
      <c r="C18823" s="162" t="n">
        <v>934.53</v>
      </c>
      <c r="D18823" s="162" t="n">
        <v>-0.049822</v>
      </c>
      <c r="E18823" s="162" t="n">
        <v>27.46</v>
      </c>
    </row>
    <row r="18824">
      <c r="B18824" s="161" t="n">
        <v>37593</v>
      </c>
      <c r="C18824" s="162" t="n">
        <v>920.75</v>
      </c>
      <c r="D18824" s="162" t="n">
        <v>-0.063849</v>
      </c>
      <c r="E18824" s="162" t="n">
        <v>28.33</v>
      </c>
    </row>
    <row r="18825">
      <c r="B18825" s="161" t="n">
        <v>37594</v>
      </c>
      <c r="C18825" s="162" t="n">
        <v>917.5700000000001</v>
      </c>
      <c r="D18825" s="162" t="n">
        <v>-0.06639</v>
      </c>
      <c r="E18825" s="162" t="n">
        <v>28.92</v>
      </c>
    </row>
    <row r="18826">
      <c r="B18826" s="161" t="n">
        <v>37595</v>
      </c>
      <c r="C18826" s="162" t="n">
        <v>906.55</v>
      </c>
      <c r="D18826" s="162" t="n">
        <v>-0.077583</v>
      </c>
      <c r="E18826" s="162" t="n">
        <v>30.1</v>
      </c>
    </row>
    <row r="18827">
      <c r="B18827" s="161" t="n">
        <v>37596</v>
      </c>
      <c r="C18827" s="162" t="n">
        <v>912.23</v>
      </c>
      <c r="D18827" s="162" t="n">
        <v>-0.07043000000000001</v>
      </c>
      <c r="E18827" s="162" t="n">
        <v>28.88</v>
      </c>
    </row>
    <row r="18828">
      <c r="B18828" s="161" t="n">
        <v>37599</v>
      </c>
      <c r="C18828" s="162" t="n">
        <v>892</v>
      </c>
      <c r="D18828" s="162" t="n">
        <v>-0.09174400000000001</v>
      </c>
      <c r="E18828" s="162" t="n">
        <v>30.78</v>
      </c>
    </row>
    <row r="18829">
      <c r="B18829" s="161" t="n">
        <v>37600</v>
      </c>
      <c r="C18829" s="162" t="n">
        <v>904.45</v>
      </c>
      <c r="D18829" s="162" t="n">
        <v>-0.076835</v>
      </c>
      <c r="E18829" s="162" t="n">
        <v>28.76</v>
      </c>
    </row>
    <row r="18830">
      <c r="B18830" s="161" t="n">
        <v>37601</v>
      </c>
      <c r="C18830" s="162" t="n">
        <v>904.96</v>
      </c>
      <c r="D18830" s="162" t="n">
        <v>-0.075222</v>
      </c>
      <c r="E18830" s="162" t="n">
        <v>27.76</v>
      </c>
    </row>
    <row r="18831">
      <c r="B18831" s="161" t="n">
        <v>37602</v>
      </c>
      <c r="C18831" s="162" t="n">
        <v>901.59</v>
      </c>
      <c r="D18831" s="162" t="n">
        <v>-0.077901</v>
      </c>
      <c r="E18831" s="162" t="n">
        <v>27.29</v>
      </c>
    </row>
    <row r="18832">
      <c r="B18832" s="161" t="n">
        <v>37603</v>
      </c>
      <c r="C18832" s="162" t="n">
        <v>889.48</v>
      </c>
      <c r="D18832" s="162" t="n">
        <v>-0.09018</v>
      </c>
      <c r="E18832" s="162" t="n">
        <v>28.18</v>
      </c>
    </row>
    <row r="18833">
      <c r="B18833" s="161" t="n">
        <v>37606</v>
      </c>
      <c r="C18833" s="162" t="n">
        <v>910.4</v>
      </c>
      <c r="D18833" s="162" t="n">
        <v>-0.065681</v>
      </c>
      <c r="E18833" s="162" t="n">
        <v>26.24</v>
      </c>
    </row>
    <row r="18834">
      <c r="B18834" s="161" t="n">
        <v>37607</v>
      </c>
      <c r="C18834" s="162" t="n">
        <v>902.99</v>
      </c>
      <c r="D18834" s="162" t="n">
        <v>-0.072603</v>
      </c>
      <c r="E18834" s="162" t="n">
        <v>26.66</v>
      </c>
    </row>
    <row r="18835">
      <c r="B18835" s="161" t="n">
        <v>37608</v>
      </c>
      <c r="C18835" s="162" t="n">
        <v>891.12</v>
      </c>
      <c r="D18835" s="162" t="n">
        <v>-0.084435</v>
      </c>
      <c r="E18835" s="162" t="n">
        <v>28.29</v>
      </c>
    </row>
    <row r="18836">
      <c r="B18836" s="161" t="n">
        <v>37609</v>
      </c>
      <c r="C18836" s="162" t="n">
        <v>884.25</v>
      </c>
      <c r="D18836" s="162" t="n">
        <v>-0.090764</v>
      </c>
      <c r="E18836" s="162" t="n">
        <v>30.21</v>
      </c>
    </row>
    <row r="18837">
      <c r="B18837" s="161" t="n">
        <v>37610</v>
      </c>
      <c r="C18837" s="162" t="n">
        <v>895.75</v>
      </c>
      <c r="D18837" s="162" t="n">
        <v>-0.076455</v>
      </c>
      <c r="E18837" s="162" t="n">
        <v>26.71</v>
      </c>
    </row>
    <row r="18838">
      <c r="B18838" s="161" t="n">
        <v>37613</v>
      </c>
      <c r="C18838" s="162" t="n">
        <v>897.38</v>
      </c>
      <c r="D18838" s="162" t="n">
        <v>-0.07323499999999999</v>
      </c>
      <c r="E18838" s="162" t="n">
        <v>26.2</v>
      </c>
    </row>
    <row r="18839">
      <c r="B18839" s="161" t="n">
        <v>37614</v>
      </c>
      <c r="C18839" s="162" t="n">
        <v>892.47</v>
      </c>
      <c r="D18839" s="162" t="n">
        <v>-0.077306</v>
      </c>
      <c r="E18839" s="162" t="n">
        <v>26.49</v>
      </c>
    </row>
    <row r="18840">
      <c r="B18840" s="161" t="n">
        <v>37616</v>
      </c>
      <c r="C18840" s="162" t="n">
        <v>889.66</v>
      </c>
      <c r="D18840" s="162" t="n">
        <v>-0.07908800000000001</v>
      </c>
      <c r="E18840" s="162" t="n">
        <v>27.37</v>
      </c>
    </row>
    <row r="18841">
      <c r="B18841" s="161" t="n">
        <v>37617</v>
      </c>
      <c r="C18841" s="162" t="n">
        <v>875.4</v>
      </c>
      <c r="D18841" s="162" t="n">
        <v>-0.093803</v>
      </c>
      <c r="E18841" s="162" t="n">
        <v>29.55</v>
      </c>
    </row>
    <row r="18842">
      <c r="B18842" s="161" t="n">
        <v>37620</v>
      </c>
      <c r="C18842" s="162" t="n">
        <v>879.39</v>
      </c>
      <c r="D18842" s="162" t="n">
        <v>-0.08776399999999999</v>
      </c>
      <c r="E18842" s="162" t="n">
        <v>29.62</v>
      </c>
    </row>
    <row r="18843">
      <c r="B18843" s="161" t="n">
        <v>37621</v>
      </c>
      <c r="C18843" s="162" t="n">
        <v>879.8200000000001</v>
      </c>
      <c r="D18843" s="162" t="n">
        <v>-0.085785</v>
      </c>
      <c r="E18843" s="162" t="n">
        <v>28.62</v>
      </c>
    </row>
    <row r="18844">
      <c r="B18844" s="161" t="n">
        <v>37623</v>
      </c>
      <c r="C18844" s="162" t="n">
        <v>909.03</v>
      </c>
      <c r="D18844" s="162" t="n">
        <v>-0.051761</v>
      </c>
      <c r="E18844" s="162" t="n">
        <v>25.39</v>
      </c>
    </row>
    <row r="18845">
      <c r="B18845" s="161" t="n">
        <v>37624</v>
      </c>
      <c r="C18845" s="162" t="n">
        <v>908.59</v>
      </c>
      <c r="D18845" s="162" t="n">
        <v>-0.050974</v>
      </c>
      <c r="E18845" s="162" t="n">
        <v>24.68</v>
      </c>
    </row>
    <row r="18846">
      <c r="B18846" s="161" t="n">
        <v>37627</v>
      </c>
      <c r="C18846" s="162" t="n">
        <v>929.01</v>
      </c>
      <c r="D18846" s="162" t="n">
        <v>-0.027573</v>
      </c>
      <c r="E18846" s="162" t="n">
        <v>24.91</v>
      </c>
    </row>
    <row r="18847">
      <c r="B18847" s="161" t="n">
        <v>37628</v>
      </c>
      <c r="C18847" s="162" t="n">
        <v>922.9299999999999</v>
      </c>
      <c r="D18847" s="162" t="n">
        <v>-0.032957</v>
      </c>
      <c r="E18847" s="162" t="n">
        <v>25.13</v>
      </c>
    </row>
    <row r="18848">
      <c r="B18848" s="161" t="n">
        <v>37629</v>
      </c>
      <c r="C18848" s="162" t="n">
        <v>909.9299999999999</v>
      </c>
      <c r="D18848" s="162" t="n">
        <v>-0.045978</v>
      </c>
      <c r="E18848" s="162" t="n">
        <v>25.53</v>
      </c>
    </row>
    <row r="18849">
      <c r="B18849" s="161" t="n">
        <v>37630</v>
      </c>
      <c r="C18849" s="162" t="n">
        <v>927.58</v>
      </c>
      <c r="D18849" s="162" t="n">
        <v>-0.025659</v>
      </c>
      <c r="E18849" s="162" t="n">
        <v>24.25</v>
      </c>
    </row>
    <row r="18850">
      <c r="B18850" s="161" t="n">
        <v>37631</v>
      </c>
      <c r="C18850" s="162" t="n">
        <v>927.5700000000001</v>
      </c>
      <c r="D18850" s="162" t="n">
        <v>-0.024529</v>
      </c>
      <c r="E18850" s="162" t="n">
        <v>24.32</v>
      </c>
    </row>
    <row r="18851">
      <c r="B18851" s="161" t="n">
        <v>37634</v>
      </c>
      <c r="C18851" s="162" t="n">
        <v>926.26</v>
      </c>
      <c r="D18851" s="162" t="n">
        <v>-0.024779</v>
      </c>
      <c r="E18851" s="162" t="n">
        <v>24.9</v>
      </c>
    </row>
    <row r="18852">
      <c r="B18852" s="161" t="n">
        <v>37635</v>
      </c>
      <c r="C18852" s="162" t="n">
        <v>931.66</v>
      </c>
      <c r="D18852" s="162" t="n">
        <v>-0.017834</v>
      </c>
      <c r="E18852" s="162" t="n">
        <v>24.57</v>
      </c>
    </row>
    <row r="18853">
      <c r="B18853" s="161" t="n">
        <v>37636</v>
      </c>
      <c r="C18853" s="162" t="n">
        <v>918.22</v>
      </c>
      <c r="D18853" s="162" t="n">
        <v>-0.031212</v>
      </c>
      <c r="E18853" s="162" t="n">
        <v>25.51</v>
      </c>
    </row>
    <row r="18854">
      <c r="B18854" s="161" t="n">
        <v>37637</v>
      </c>
      <c r="C18854" s="162" t="n">
        <v>914.6</v>
      </c>
      <c r="D18854" s="162" t="n">
        <v>-0.034049</v>
      </c>
      <c r="E18854" s="162" t="n">
        <v>25.01</v>
      </c>
    </row>
    <row r="18855">
      <c r="B18855" s="161" t="n">
        <v>37638</v>
      </c>
      <c r="C18855" s="162" t="n">
        <v>901.78</v>
      </c>
      <c r="D18855" s="162" t="n">
        <v>-0.046978</v>
      </c>
      <c r="E18855" s="162" t="n">
        <v>25.7</v>
      </c>
    </row>
    <row r="18856">
      <c r="B18856" s="161" t="n">
        <v>37642</v>
      </c>
      <c r="C18856" s="162" t="n">
        <v>887.62</v>
      </c>
      <c r="D18856" s="162" t="n">
        <v>-0.06156</v>
      </c>
      <c r="E18856" s="162" t="n">
        <v>27.59</v>
      </c>
    </row>
    <row r="18857">
      <c r="B18857" s="161" t="n">
        <v>37643</v>
      </c>
      <c r="C18857" s="162" t="n">
        <v>878.36</v>
      </c>
      <c r="D18857" s="162" t="n">
        <v>-0.070739</v>
      </c>
      <c r="E18857" s="162" t="n">
        <v>29.01</v>
      </c>
    </row>
    <row r="18858">
      <c r="B18858" s="161" t="n">
        <v>37644</v>
      </c>
      <c r="C18858" s="162" t="n">
        <v>887.34</v>
      </c>
      <c r="D18858" s="162" t="n">
        <v>-0.059344</v>
      </c>
      <c r="E18858" s="162" t="n">
        <v>27.53</v>
      </c>
    </row>
    <row r="18859">
      <c r="B18859" s="161" t="n">
        <v>37645</v>
      </c>
      <c r="C18859" s="162" t="n">
        <v>861.4</v>
      </c>
      <c r="D18859" s="162" t="n">
        <v>-0.08758299999999999</v>
      </c>
      <c r="E18859" s="162" t="n">
        <v>31.51</v>
      </c>
    </row>
    <row r="18860">
      <c r="B18860" s="161" t="n">
        <v>37648</v>
      </c>
      <c r="C18860" s="162" t="n">
        <v>847.48</v>
      </c>
      <c r="D18860" s="162" t="n">
        <v>-0.102512</v>
      </c>
      <c r="E18860" s="162" t="n">
        <v>34.69</v>
      </c>
    </row>
    <row r="18861">
      <c r="B18861" s="161" t="n">
        <v>37649</v>
      </c>
      <c r="C18861" s="162" t="n">
        <v>858.54</v>
      </c>
      <c r="D18861" s="162" t="n">
        <v>-0.0882</v>
      </c>
      <c r="E18861" s="162" t="n">
        <v>31.93</v>
      </c>
    </row>
    <row r="18862">
      <c r="B18862" s="161" t="n">
        <v>37650</v>
      </c>
      <c r="C18862" s="162" t="n">
        <v>864.36</v>
      </c>
      <c r="D18862" s="162" t="n">
        <v>-0.08017299999999999</v>
      </c>
      <c r="E18862" s="162" t="n">
        <v>31.26</v>
      </c>
    </row>
    <row r="18863">
      <c r="B18863" s="161" t="n">
        <v>37651</v>
      </c>
      <c r="C18863" s="162" t="n">
        <v>844.61</v>
      </c>
      <c r="D18863" s="162" t="n">
        <v>-0.101772</v>
      </c>
      <c r="E18863" s="162" t="n">
        <v>31.32</v>
      </c>
    </row>
    <row r="18864">
      <c r="B18864" s="161" t="n">
        <v>37652</v>
      </c>
      <c r="C18864" s="162" t="n">
        <v>855.7</v>
      </c>
      <c r="D18864" s="162" t="n">
        <v>-0.08728</v>
      </c>
      <c r="E18864" s="162" t="n">
        <v>31.17</v>
      </c>
    </row>
    <row r="18865">
      <c r="B18865" s="161" t="n">
        <v>37655</v>
      </c>
      <c r="C18865" s="162" t="n">
        <v>860.3200000000001</v>
      </c>
      <c r="D18865" s="162" t="n">
        <v>-0.08048</v>
      </c>
      <c r="E18865" s="162" t="n">
        <v>31.02</v>
      </c>
    </row>
    <row r="18866">
      <c r="B18866" s="161" t="n">
        <v>37656</v>
      </c>
      <c r="C18866" s="162" t="n">
        <v>848.2</v>
      </c>
      <c r="D18866" s="162" t="n">
        <v>-0.093182</v>
      </c>
      <c r="E18866" s="162" t="n">
        <v>32.76</v>
      </c>
    </row>
    <row r="18867">
      <c r="B18867" s="161" t="n">
        <v>37657</v>
      </c>
      <c r="C18867" s="162" t="n">
        <v>843.59</v>
      </c>
      <c r="D18867" s="162" t="n">
        <v>-0.09721100000000001</v>
      </c>
      <c r="E18867" s="162" t="n">
        <v>33.04</v>
      </c>
    </row>
    <row r="18868">
      <c r="B18868" s="161" t="n">
        <v>37658</v>
      </c>
      <c r="C18868" s="162" t="n">
        <v>838.15</v>
      </c>
      <c r="D18868" s="162" t="n">
        <v>-0.102267</v>
      </c>
      <c r="E18868" s="162" t="n">
        <v>33.35</v>
      </c>
    </row>
    <row r="18869">
      <c r="B18869" s="161" t="n">
        <v>37659</v>
      </c>
      <c r="C18869" s="162" t="n">
        <v>829.6900000000001</v>
      </c>
      <c r="D18869" s="162" t="n">
        <v>-0.110992</v>
      </c>
      <c r="E18869" s="162" t="n">
        <v>34.01</v>
      </c>
    </row>
    <row r="18870">
      <c r="B18870" s="161" t="n">
        <v>37662</v>
      </c>
      <c r="C18870" s="162" t="n">
        <v>835.97</v>
      </c>
      <c r="D18870" s="162" t="n">
        <v>-0.102072</v>
      </c>
      <c r="E18870" s="162" t="n">
        <v>33.99</v>
      </c>
    </row>
    <row r="18871">
      <c r="B18871" s="161" t="n">
        <v>37663</v>
      </c>
      <c r="C18871" s="162" t="n">
        <v>829.2</v>
      </c>
      <c r="D18871" s="162" t="n">
        <v>-0.108868</v>
      </c>
      <c r="E18871" s="162" t="n">
        <v>33.68</v>
      </c>
    </row>
    <row r="18872">
      <c r="B18872" s="161" t="n">
        <v>37664</v>
      </c>
      <c r="C18872" s="162" t="n">
        <v>818.6799999999999</v>
      </c>
      <c r="D18872" s="162" t="n">
        <v>-0.120301</v>
      </c>
      <c r="E18872" s="162" t="n">
        <v>34.33</v>
      </c>
    </row>
    <row r="18873">
      <c r="B18873" s="161" t="n">
        <v>37665</v>
      </c>
      <c r="C18873" s="162" t="n">
        <v>817.37</v>
      </c>
      <c r="D18873" s="162" t="n">
        <v>-0.120496</v>
      </c>
      <c r="E18873" s="162" t="n">
        <v>33.7</v>
      </c>
    </row>
    <row r="18874">
      <c r="B18874" s="161" t="n">
        <v>37666</v>
      </c>
      <c r="C18874" s="162" t="n">
        <v>834.89</v>
      </c>
      <c r="D18874" s="162" t="n">
        <v>-0.097922</v>
      </c>
      <c r="E18874" s="162" t="n">
        <v>32.62</v>
      </c>
    </row>
    <row r="18875">
      <c r="B18875" s="161" t="n">
        <v>37670</v>
      </c>
      <c r="C18875" s="162" t="n">
        <v>851.17</v>
      </c>
      <c r="D18875" s="162" t="n">
        <v>-0.07734199999999999</v>
      </c>
      <c r="E18875" s="162" t="n">
        <v>31.11</v>
      </c>
    </row>
    <row r="18876">
      <c r="B18876" s="161" t="n">
        <v>37671</v>
      </c>
      <c r="C18876" s="162" t="n">
        <v>845.13</v>
      </c>
      <c r="D18876" s="162" t="n">
        <v>-0.083222</v>
      </c>
      <c r="E18876" s="162" t="n">
        <v>31.31</v>
      </c>
    </row>
    <row r="18877">
      <c r="B18877" s="161" t="n">
        <v>37672</v>
      </c>
      <c r="C18877" s="162" t="n">
        <v>837.1</v>
      </c>
      <c r="D18877" s="162" t="n">
        <v>-0.09159399999999999</v>
      </c>
      <c r="E18877" s="162" t="n">
        <v>31.16</v>
      </c>
    </row>
    <row r="18878">
      <c r="B18878" s="161" t="n">
        <v>37673</v>
      </c>
      <c r="C18878" s="162" t="n">
        <v>848.17</v>
      </c>
      <c r="D18878" s="162" t="n">
        <v>-0.077359</v>
      </c>
      <c r="E18878" s="162" t="n">
        <v>30.25</v>
      </c>
    </row>
    <row r="18879">
      <c r="B18879" s="161" t="n">
        <v>37676</v>
      </c>
      <c r="C18879" s="162" t="n">
        <v>832.58</v>
      </c>
      <c r="D18879" s="162" t="n">
        <v>-0.094511</v>
      </c>
      <c r="E18879" s="162" t="n">
        <v>31.98</v>
      </c>
    </row>
    <row r="18880">
      <c r="B18880" s="161" t="n">
        <v>37677</v>
      </c>
      <c r="C18880" s="162" t="n">
        <v>838.5700000000001</v>
      </c>
      <c r="D18880" s="162" t="n">
        <v>-0.086061</v>
      </c>
      <c r="E18880" s="162" t="n">
        <v>31.74</v>
      </c>
    </row>
    <row r="18881">
      <c r="B18881" s="161" t="n">
        <v>37678</v>
      </c>
      <c r="C18881" s="162" t="n">
        <v>827.55</v>
      </c>
      <c r="D18881" s="162" t="n">
        <v>-0.09804400000000001</v>
      </c>
      <c r="E18881" s="162" t="n">
        <v>31.94</v>
      </c>
    </row>
    <row r="18882">
      <c r="B18882" s="161" t="n">
        <v>37679</v>
      </c>
      <c r="C18882" s="162" t="n">
        <v>837.28</v>
      </c>
      <c r="D18882" s="162" t="n">
        <v>-0.08505500000000001</v>
      </c>
      <c r="E18882" s="162" t="n">
        <v>30.53</v>
      </c>
    </row>
    <row r="18883">
      <c r="B18883" s="161" t="n">
        <v>37680</v>
      </c>
      <c r="C18883" s="162" t="n">
        <v>841.15</v>
      </c>
      <c r="D18883" s="162" t="n">
        <v>-0.079038</v>
      </c>
      <c r="E18883" s="162" t="n">
        <v>29.63</v>
      </c>
    </row>
    <row r="18884">
      <c r="B18884" s="161" t="n">
        <v>37683</v>
      </c>
      <c r="C18884" s="162" t="n">
        <v>834.8099999999999</v>
      </c>
      <c r="D18884" s="162" t="n">
        <v>-0.08519500000000001</v>
      </c>
      <c r="E18884" s="162" t="n">
        <v>30.43</v>
      </c>
    </row>
    <row r="18885">
      <c r="B18885" s="161" t="n">
        <v>37684</v>
      </c>
      <c r="C18885" s="162" t="n">
        <v>821.99</v>
      </c>
      <c r="D18885" s="162" t="n">
        <v>-0.09915</v>
      </c>
      <c r="E18885" s="162" t="n">
        <v>31.83</v>
      </c>
    </row>
    <row r="18886">
      <c r="B18886" s="161" t="n">
        <v>37685</v>
      </c>
      <c r="C18886" s="162" t="n">
        <v>829.85</v>
      </c>
      <c r="D18886" s="162" t="n">
        <v>-0.08810800000000001</v>
      </c>
      <c r="E18886" s="162" t="n">
        <v>30.38</v>
      </c>
    </row>
    <row r="18887">
      <c r="B18887" s="161" t="n">
        <v>37686</v>
      </c>
      <c r="C18887" s="162" t="n">
        <v>822.1</v>
      </c>
      <c r="D18887" s="162" t="n">
        <v>-0.096001</v>
      </c>
      <c r="E18887" s="162" t="n">
        <v>31.37</v>
      </c>
    </row>
    <row r="18888">
      <c r="B18888" s="161" t="n">
        <v>37687</v>
      </c>
      <c r="C18888" s="162" t="n">
        <v>828.89</v>
      </c>
      <c r="D18888" s="162" t="n">
        <v>-0.08638800000000001</v>
      </c>
      <c r="E18888" s="162" t="n">
        <v>31.08</v>
      </c>
    </row>
    <row r="18889">
      <c r="B18889" s="161" t="n">
        <v>37690</v>
      </c>
      <c r="C18889" s="162" t="n">
        <v>807.48</v>
      </c>
      <c r="D18889" s="162" t="n">
        <v>-0.111015</v>
      </c>
      <c r="E18889" s="162" t="n">
        <v>33.31</v>
      </c>
    </row>
    <row r="18890">
      <c r="B18890" s="161" t="n">
        <v>37691</v>
      </c>
      <c r="C18890" s="162" t="n">
        <v>800.73</v>
      </c>
      <c r="D18890" s="162" t="n">
        <v>-0.117766</v>
      </c>
      <c r="E18890" s="162" t="n">
        <v>33.61</v>
      </c>
    </row>
    <row r="18891">
      <c r="B18891" s="161" t="n">
        <v>37692</v>
      </c>
      <c r="C18891" s="162" t="n">
        <v>804.1900000000001</v>
      </c>
      <c r="D18891" s="162" t="n">
        <v>-0.111901</v>
      </c>
      <c r="E18891" s="162" t="n">
        <v>33.51</v>
      </c>
    </row>
    <row r="18892">
      <c r="B18892" s="161" t="n">
        <v>37693</v>
      </c>
      <c r="C18892" s="162" t="n">
        <v>831.9</v>
      </c>
      <c r="D18892" s="162" t="n">
        <v>-0.07667400000000001</v>
      </c>
      <c r="E18892" s="162" t="n">
        <v>31.76</v>
      </c>
    </row>
    <row r="18893">
      <c r="B18893" s="161" t="n">
        <v>37694</v>
      </c>
      <c r="C18893" s="162" t="n">
        <v>833.27</v>
      </c>
      <c r="D18893" s="162" t="n">
        <v>-0.073723</v>
      </c>
      <c r="E18893" s="162" t="n">
        <v>30.98</v>
      </c>
    </row>
    <row r="18894">
      <c r="B18894" s="161" t="n">
        <v>37697</v>
      </c>
      <c r="C18894" s="162" t="n">
        <v>862.79</v>
      </c>
      <c r="D18894" s="162" t="n">
        <v>-0.037784</v>
      </c>
      <c r="E18894" s="162" t="n">
        <v>31.75</v>
      </c>
    </row>
    <row r="18895">
      <c r="B18895" s="161" t="n">
        <v>37698</v>
      </c>
      <c r="C18895" s="162" t="n">
        <v>866.45</v>
      </c>
      <c r="D18895" s="162" t="n">
        <v>-0.03243</v>
      </c>
      <c r="E18895" s="162" t="n">
        <v>30.43</v>
      </c>
    </row>
    <row r="18896">
      <c r="B18896" s="161" t="n">
        <v>37699</v>
      </c>
      <c r="C18896" s="162" t="n">
        <v>874.02</v>
      </c>
      <c r="D18896" s="162" t="n">
        <v>-0.0228</v>
      </c>
      <c r="E18896" s="162" t="n">
        <v>31.54</v>
      </c>
    </row>
    <row r="18897">
      <c r="B18897" s="161" t="n">
        <v>37700</v>
      </c>
      <c r="C18897" s="162" t="n">
        <v>875.67</v>
      </c>
      <c r="D18897" s="162" t="n">
        <v>-0.019991</v>
      </c>
      <c r="E18897" s="162" t="n">
        <v>30.44</v>
      </c>
    </row>
    <row r="18898">
      <c r="B18898" s="161" t="n">
        <v>37701</v>
      </c>
      <c r="C18898" s="162" t="n">
        <v>895.79</v>
      </c>
      <c r="D18898" s="162" t="n">
        <v>0.003589</v>
      </c>
      <c r="E18898" s="162" t="n">
        <v>28.67</v>
      </c>
    </row>
    <row r="18899">
      <c r="B18899" s="161" t="n">
        <v>37704</v>
      </c>
      <c r="C18899" s="162" t="n">
        <v>864.23</v>
      </c>
      <c r="D18899" s="162" t="n">
        <v>-0.031354</v>
      </c>
      <c r="E18899" s="162" t="n">
        <v>30.39</v>
      </c>
    </row>
    <row r="18900">
      <c r="B18900" s="161" t="n">
        <v>37705</v>
      </c>
      <c r="C18900" s="162" t="n">
        <v>874.74</v>
      </c>
      <c r="D18900" s="162" t="n">
        <v>-0.018409</v>
      </c>
      <c r="E18900" s="162" t="n">
        <v>28.75</v>
      </c>
    </row>
    <row r="18901">
      <c r="B18901" s="161" t="n">
        <v>37706</v>
      </c>
      <c r="C18901" s="162" t="n">
        <v>869.95</v>
      </c>
      <c r="D18901" s="162" t="n">
        <v>-0.022997</v>
      </c>
      <c r="E18901" s="162" t="n">
        <v>28.23</v>
      </c>
    </row>
    <row r="18902">
      <c r="B18902" s="161" t="n">
        <v>37707</v>
      </c>
      <c r="C18902" s="162" t="n">
        <v>868.52</v>
      </c>
      <c r="D18902" s="162" t="n">
        <v>-0.023827</v>
      </c>
      <c r="E18902" s="162" t="n">
        <v>27.96</v>
      </c>
    </row>
    <row r="18903">
      <c r="B18903" s="161" t="n">
        <v>37708</v>
      </c>
      <c r="C18903" s="162" t="n">
        <v>863.5</v>
      </c>
      <c r="D18903" s="162" t="n">
        <v>-0.028742</v>
      </c>
      <c r="E18903" s="162" t="n">
        <v>27.75</v>
      </c>
    </row>
    <row r="18904">
      <c r="B18904" s="161" t="n">
        <v>37711</v>
      </c>
      <c r="C18904" s="162" t="n">
        <v>848.1799999999999</v>
      </c>
      <c r="D18904" s="162" t="n">
        <v>-0.045735</v>
      </c>
      <c r="E18904" s="162" t="n">
        <v>29.15</v>
      </c>
    </row>
    <row r="18905">
      <c r="B18905" s="161" t="n">
        <v>37712</v>
      </c>
      <c r="C18905" s="162" t="n">
        <v>858.48</v>
      </c>
      <c r="D18905" s="162" t="n">
        <v>-0.032826</v>
      </c>
      <c r="E18905" s="162" t="n">
        <v>28.36</v>
      </c>
    </row>
    <row r="18906">
      <c r="B18906" s="161" t="n">
        <v>37713</v>
      </c>
      <c r="C18906" s="162" t="n">
        <v>880.9</v>
      </c>
      <c r="D18906" s="162" t="n">
        <v>-0.00617</v>
      </c>
      <c r="E18906" s="162" t="n">
        <v>28.02</v>
      </c>
    </row>
    <row r="18907">
      <c r="B18907" s="161" t="n">
        <v>37714</v>
      </c>
      <c r="C18907" s="162" t="n">
        <v>876.45</v>
      </c>
      <c r="D18907" s="162" t="n">
        <v>-0.010327</v>
      </c>
      <c r="E18907" s="162" t="n">
        <v>28.21</v>
      </c>
    </row>
    <row r="18908">
      <c r="B18908" s="161" t="n">
        <v>37715</v>
      </c>
      <c r="C18908" s="162" t="n">
        <v>878.85</v>
      </c>
      <c r="D18908" s="162" t="n">
        <v>-0.006796</v>
      </c>
      <c r="E18908" s="162" t="n">
        <v>29.13</v>
      </c>
    </row>
    <row r="18909">
      <c r="B18909" s="161" t="n">
        <v>37718</v>
      </c>
      <c r="C18909" s="162" t="n">
        <v>879.9299999999999</v>
      </c>
      <c r="D18909" s="162" t="n">
        <v>-0.004853</v>
      </c>
      <c r="E18909" s="162" t="n">
        <v>28.45</v>
      </c>
    </row>
    <row r="18910">
      <c r="B18910" s="161" t="n">
        <v>37719</v>
      </c>
      <c r="C18910" s="162" t="n">
        <v>878.29</v>
      </c>
      <c r="D18910" s="162" t="n">
        <v>-0.006092</v>
      </c>
      <c r="E18910" s="162" t="n">
        <v>27.13</v>
      </c>
    </row>
    <row r="18911">
      <c r="B18911" s="161" t="n">
        <v>37720</v>
      </c>
      <c r="C18911" s="162" t="n">
        <v>865.99</v>
      </c>
      <c r="D18911" s="162" t="n">
        <v>-0.019478</v>
      </c>
      <c r="E18911" s="162" t="n">
        <v>27.11</v>
      </c>
    </row>
    <row r="18912">
      <c r="B18912" s="161" t="n">
        <v>37721</v>
      </c>
      <c r="C18912" s="162" t="n">
        <v>871.58</v>
      </c>
      <c r="D18912" s="162" t="n">
        <v>-0.012451</v>
      </c>
      <c r="E18912" s="162" t="n">
        <v>25.6</v>
      </c>
    </row>
    <row r="18913">
      <c r="B18913" s="161" t="n">
        <v>37722</v>
      </c>
      <c r="C18913" s="162" t="n">
        <v>868.3</v>
      </c>
      <c r="D18913" s="162" t="n">
        <v>-0.015625</v>
      </c>
      <c r="E18913" s="162" t="n">
        <v>24.44</v>
      </c>
    </row>
    <row r="18914">
      <c r="B18914" s="161" t="n">
        <v>37725</v>
      </c>
      <c r="C18914" s="162" t="n">
        <v>885.23</v>
      </c>
      <c r="D18914" s="162" t="n">
        <v>0.004283</v>
      </c>
      <c r="E18914" s="162" t="n">
        <v>23.41</v>
      </c>
    </row>
    <row r="18915">
      <c r="B18915" s="161" t="n">
        <v>37726</v>
      </c>
      <c r="C18915" s="162" t="n">
        <v>890.8099999999999</v>
      </c>
      <c r="D18915" s="162" t="n">
        <v>0.011128</v>
      </c>
      <c r="E18915" s="162" t="n">
        <v>22.56</v>
      </c>
    </row>
    <row r="18916">
      <c r="B18916" s="161" t="n">
        <v>37727</v>
      </c>
      <c r="C18916" s="162" t="n">
        <v>879.91</v>
      </c>
      <c r="D18916" s="162" t="n">
        <v>-0.00068</v>
      </c>
      <c r="E18916" s="162" t="n">
        <v>22.52</v>
      </c>
    </row>
    <row r="18917">
      <c r="B18917" s="161" t="n">
        <v>37728</v>
      </c>
      <c r="C18917" s="162" t="n">
        <v>893.58</v>
      </c>
      <c r="D18917" s="162" t="n">
        <v>0.015046</v>
      </c>
      <c r="E18917" s="162" t="n">
        <v>21.5</v>
      </c>
    </row>
    <row r="18918">
      <c r="B18918" s="161" t="n">
        <v>37732</v>
      </c>
      <c r="C18918" s="162" t="n">
        <v>892.01</v>
      </c>
      <c r="D18918" s="162" t="n">
        <v>0.01364</v>
      </c>
      <c r="E18918" s="162" t="n">
        <v>21.95</v>
      </c>
    </row>
    <row r="18919">
      <c r="B18919" s="161" t="n">
        <v>37733</v>
      </c>
      <c r="C18919" s="162" t="n">
        <v>911.37</v>
      </c>
      <c r="D18919" s="162" t="n">
        <v>0.035553</v>
      </c>
      <c r="E18919" s="162" t="n">
        <v>20.7</v>
      </c>
    </row>
    <row r="18920">
      <c r="B18920" s="161" t="n">
        <v>37734</v>
      </c>
      <c r="C18920" s="162" t="n">
        <v>919.02</v>
      </c>
      <c r="D18920" s="162" t="n">
        <v>0.044241</v>
      </c>
      <c r="E18920" s="162" t="n">
        <v>20.8</v>
      </c>
    </row>
    <row r="18921">
      <c r="B18921" s="161" t="n">
        <v>37735</v>
      </c>
      <c r="C18921" s="162" t="n">
        <v>911.4299999999999</v>
      </c>
      <c r="D18921" s="162" t="n">
        <v>0.036184</v>
      </c>
      <c r="E18921" s="162" t="n">
        <v>20.33</v>
      </c>
    </row>
    <row r="18922">
      <c r="B18922" s="161" t="n">
        <v>37736</v>
      </c>
      <c r="C18922" s="162" t="n">
        <v>898.8099999999999</v>
      </c>
      <c r="D18922" s="162" t="n">
        <v>0.022364</v>
      </c>
      <c r="E18922" s="162" t="n">
        <v>20.8</v>
      </c>
    </row>
    <row r="18923">
      <c r="B18923" s="161" t="n">
        <v>37739</v>
      </c>
      <c r="C18923" s="162" t="n">
        <v>914.84</v>
      </c>
      <c r="D18923" s="162" t="n">
        <v>0.040112</v>
      </c>
      <c r="E18923" s="162" t="n">
        <v>20.84</v>
      </c>
    </row>
    <row r="18924">
      <c r="B18924" s="161" t="n">
        <v>37740</v>
      </c>
      <c r="C18924" s="162" t="n">
        <v>917.84</v>
      </c>
      <c r="D18924" s="162" t="n">
        <v>0.043407</v>
      </c>
      <c r="E18924" s="162" t="n">
        <v>20.76</v>
      </c>
    </row>
    <row r="18925">
      <c r="B18925" s="161" t="n">
        <v>37741</v>
      </c>
      <c r="C18925" s="162" t="n">
        <v>916.92</v>
      </c>
      <c r="D18925" s="162" t="n">
        <v>0.042409</v>
      </c>
      <c r="E18925" s="162" t="n">
        <v>21.21</v>
      </c>
    </row>
    <row r="18926">
      <c r="B18926" s="161" t="n">
        <v>37742</v>
      </c>
      <c r="C18926" s="162" t="n">
        <v>916.3</v>
      </c>
      <c r="D18926" s="162" t="n">
        <v>0.041646</v>
      </c>
      <c r="E18926" s="162" t="n">
        <v>21.59</v>
      </c>
    </row>
    <row r="18927">
      <c r="B18927" s="161" t="n">
        <v>37743</v>
      </c>
      <c r="C18927" s="162" t="n">
        <v>930.08</v>
      </c>
      <c r="D18927" s="162" t="n">
        <v>0.056436</v>
      </c>
      <c r="E18927" s="162" t="n">
        <v>20.63</v>
      </c>
    </row>
    <row r="18928">
      <c r="B18928" s="161" t="n">
        <v>37746</v>
      </c>
      <c r="C18928" s="162" t="n">
        <v>926.55</v>
      </c>
      <c r="D18928" s="162" t="n">
        <v>0.052378</v>
      </c>
      <c r="E18928" s="162" t="n">
        <v>21.13</v>
      </c>
    </row>
    <row r="18929">
      <c r="B18929" s="161" t="n">
        <v>37747</v>
      </c>
      <c r="C18929" s="162" t="n">
        <v>934.39</v>
      </c>
      <c r="D18929" s="162" t="n">
        <v>0.060311</v>
      </c>
      <c r="E18929" s="162" t="n">
        <v>20.8</v>
      </c>
    </row>
    <row r="18930">
      <c r="B18930" s="161" t="n">
        <v>37748</v>
      </c>
      <c r="C18930" s="162" t="n">
        <v>929.62</v>
      </c>
      <c r="D18930" s="162" t="n">
        <v>0.054569</v>
      </c>
      <c r="E18930" s="162" t="n">
        <v>21</v>
      </c>
    </row>
    <row r="18931">
      <c r="B18931" s="161" t="n">
        <v>37749</v>
      </c>
      <c r="C18931" s="162" t="n">
        <v>920.27</v>
      </c>
      <c r="D18931" s="162" t="n">
        <v>0.043765</v>
      </c>
      <c r="E18931" s="162" t="n">
        <v>21.24</v>
      </c>
    </row>
    <row r="18932">
      <c r="B18932" s="161" t="n">
        <v>37750</v>
      </c>
      <c r="C18932" s="162" t="n">
        <v>933.41</v>
      </c>
      <c r="D18932" s="162" t="n">
        <v>0.057431</v>
      </c>
      <c r="E18932" s="162" t="n">
        <v>19.69</v>
      </c>
    </row>
    <row r="18933">
      <c r="B18933" s="161" t="n">
        <v>37753</v>
      </c>
      <c r="C18933" s="162" t="n">
        <v>945.11</v>
      </c>
      <c r="D18933" s="162" t="n">
        <v>0.069285</v>
      </c>
      <c r="E18933" s="162" t="n">
        <v>19.52</v>
      </c>
    </row>
    <row r="18934">
      <c r="B18934" s="161" t="n">
        <v>37754</v>
      </c>
      <c r="C18934" s="162" t="n">
        <v>942.3</v>
      </c>
      <c r="D18934" s="162" t="n">
        <v>0.0658</v>
      </c>
      <c r="E18934" s="162" t="n">
        <v>19.91</v>
      </c>
    </row>
    <row r="18935">
      <c r="B18935" s="161" t="n">
        <v>37755</v>
      </c>
      <c r="C18935" s="162" t="n">
        <v>939.28</v>
      </c>
      <c r="D18935" s="162" t="n">
        <v>0.062361</v>
      </c>
      <c r="E18935" s="162" t="n">
        <v>20</v>
      </c>
    </row>
    <row r="18936">
      <c r="B18936" s="161" t="n">
        <v>37756</v>
      </c>
      <c r="C18936" s="162" t="n">
        <v>946.67</v>
      </c>
      <c r="D18936" s="162" t="n">
        <v>0.06995</v>
      </c>
      <c r="E18936" s="162" t="n">
        <v>19.24</v>
      </c>
    </row>
    <row r="18937">
      <c r="B18937" s="161" t="n">
        <v>37757</v>
      </c>
      <c r="C18937" s="162" t="n">
        <v>944.3</v>
      </c>
      <c r="D18937" s="162" t="n">
        <v>0.067258</v>
      </c>
      <c r="E18937" s="162" t="n">
        <v>18.4</v>
      </c>
    </row>
    <row r="18938">
      <c r="B18938" s="161" t="n">
        <v>37760</v>
      </c>
      <c r="C18938" s="162" t="n">
        <v>920.77</v>
      </c>
      <c r="D18938" s="162" t="n">
        <v>0.04182</v>
      </c>
      <c r="E18938" s="162" t="n">
        <v>20.51</v>
      </c>
    </row>
    <row r="18939">
      <c r="B18939" s="161" t="n">
        <v>37761</v>
      </c>
      <c r="C18939" s="162" t="n">
        <v>919.73</v>
      </c>
      <c r="D18939" s="162" t="n">
        <v>0.040376</v>
      </c>
      <c r="E18939" s="162" t="n">
        <v>21.29</v>
      </c>
    </row>
    <row r="18940">
      <c r="B18940" s="161" t="n">
        <v>37762</v>
      </c>
      <c r="C18940" s="162" t="n">
        <v>923.42</v>
      </c>
      <c r="D18940" s="162" t="n">
        <v>0.043877</v>
      </c>
      <c r="E18940" s="162" t="n">
        <v>21.21</v>
      </c>
    </row>
    <row r="18941">
      <c r="B18941" s="161" t="n">
        <v>37763</v>
      </c>
      <c r="C18941" s="162" t="n">
        <v>931.87</v>
      </c>
      <c r="D18941" s="162" t="n">
        <v>0.052577</v>
      </c>
      <c r="E18941" s="162" t="n">
        <v>19.78</v>
      </c>
    </row>
    <row r="18942">
      <c r="B18942" s="161" t="n">
        <v>37764</v>
      </c>
      <c r="C18942" s="162" t="n">
        <v>933.22</v>
      </c>
      <c r="D18942" s="162" t="n">
        <v>0.053706</v>
      </c>
      <c r="E18942" s="162" t="n">
        <v>19.17</v>
      </c>
    </row>
    <row r="18943">
      <c r="B18943" s="161" t="n">
        <v>37768</v>
      </c>
      <c r="C18943" s="162" t="n">
        <v>951.48</v>
      </c>
      <c r="D18943" s="162" t="n">
        <v>0.072823</v>
      </c>
      <c r="E18943" s="162" t="n">
        <v>19.99</v>
      </c>
    </row>
    <row r="18944">
      <c r="B18944" s="161" t="n">
        <v>37769</v>
      </c>
      <c r="C18944" s="162" t="n">
        <v>953.22</v>
      </c>
      <c r="D18944" s="162" t="n">
        <v>0.07439800000000001</v>
      </c>
      <c r="E18944" s="162" t="n">
        <v>20.03</v>
      </c>
    </row>
    <row r="18945">
      <c r="B18945" s="161" t="n">
        <v>37770</v>
      </c>
      <c r="C18945" s="162" t="n">
        <v>949.64</v>
      </c>
      <c r="D18945" s="162" t="n">
        <v>0.070377</v>
      </c>
      <c r="E18945" s="162" t="n">
        <v>20.43</v>
      </c>
    </row>
    <row r="18946">
      <c r="B18946" s="161" t="n">
        <v>37771</v>
      </c>
      <c r="C18946" s="162" t="n">
        <v>963.59</v>
      </c>
      <c r="D18946" s="162" t="n">
        <v>0.084511</v>
      </c>
      <c r="E18946" s="162" t="n">
        <v>19.47</v>
      </c>
    </row>
    <row r="18947">
      <c r="B18947" s="161" t="n">
        <v>37774</v>
      </c>
      <c r="C18947" s="162" t="n">
        <v>967</v>
      </c>
      <c r="D18947" s="162" t="n">
        <v>0.08777600000000001</v>
      </c>
      <c r="E18947" s="162" t="n">
        <v>20.85</v>
      </c>
    </row>
    <row r="18948">
      <c r="B18948" s="161" t="n">
        <v>37775</v>
      </c>
      <c r="C18948" s="162" t="n">
        <v>971.5599999999999</v>
      </c>
      <c r="D18948" s="162" t="n">
        <v>0.092248</v>
      </c>
      <c r="E18948" s="162" t="n">
        <v>20.84</v>
      </c>
    </row>
    <row r="18949">
      <c r="B18949" s="161" t="n">
        <v>37776</v>
      </c>
      <c r="C18949" s="162" t="n">
        <v>986.24</v>
      </c>
      <c r="D18949" s="162" t="n">
        <v>0.10692</v>
      </c>
      <c r="E18949" s="162" t="n">
        <v>20.62</v>
      </c>
    </row>
    <row r="18950">
      <c r="B18950" s="161" t="n">
        <v>37777</v>
      </c>
      <c r="C18950" s="162" t="n">
        <v>990.14</v>
      </c>
      <c r="D18950" s="162" t="n">
        <v>0.110644</v>
      </c>
      <c r="E18950" s="162" t="n">
        <v>20.83</v>
      </c>
    </row>
    <row r="18951">
      <c r="B18951" s="161" t="n">
        <v>37778</v>
      </c>
      <c r="C18951" s="162" t="n">
        <v>987.76</v>
      </c>
      <c r="D18951" s="162" t="n">
        <v>0.107954</v>
      </c>
      <c r="E18951" s="162" t="n">
        <v>21.25</v>
      </c>
    </row>
    <row r="18952">
      <c r="B18952" s="161" t="n">
        <v>37781</v>
      </c>
      <c r="C18952" s="162" t="n">
        <v>975.9299999999999</v>
      </c>
      <c r="D18952" s="162" t="n">
        <v>0.09575500000000001</v>
      </c>
      <c r="E18952" s="162" t="n">
        <v>22.15</v>
      </c>
    </row>
    <row r="18953">
      <c r="B18953" s="161" t="n">
        <v>37782</v>
      </c>
      <c r="C18953" s="162" t="n">
        <v>984.84</v>
      </c>
      <c r="D18953" s="162" t="n">
        <v>0.104719</v>
      </c>
      <c r="E18953" s="162" t="n">
        <v>20.64</v>
      </c>
    </row>
    <row r="18954">
      <c r="B18954" s="161" t="n">
        <v>37783</v>
      </c>
      <c r="C18954" s="162" t="n">
        <v>997.48</v>
      </c>
      <c r="D18954" s="162" t="n">
        <v>0.117152</v>
      </c>
      <c r="E18954" s="162" t="n">
        <v>20.21</v>
      </c>
    </row>
    <row r="18955">
      <c r="B18955" s="161" t="n">
        <v>37784</v>
      </c>
      <c r="C18955" s="162" t="n">
        <v>998.51</v>
      </c>
      <c r="D18955" s="162" t="n">
        <v>0.1179</v>
      </c>
      <c r="E18955" s="162" t="n">
        <v>20.41</v>
      </c>
    </row>
    <row r="18956">
      <c r="B18956" s="161" t="n">
        <v>37785</v>
      </c>
      <c r="C18956" s="162" t="n">
        <v>988.61</v>
      </c>
      <c r="D18956" s="162" t="n">
        <v>0.107632</v>
      </c>
      <c r="E18956" s="162" t="n">
        <v>20.66</v>
      </c>
    </row>
    <row r="18957">
      <c r="B18957" s="161" t="n">
        <v>37788</v>
      </c>
      <c r="C18957" s="162" t="n">
        <v>1010.74</v>
      </c>
      <c r="D18957" s="162" t="n">
        <v>0.129247</v>
      </c>
      <c r="E18957" s="162" t="n">
        <v>20.22</v>
      </c>
    </row>
    <row r="18958">
      <c r="B18958" s="161" t="n">
        <v>37789</v>
      </c>
      <c r="C18958" s="162" t="n">
        <v>1011.66</v>
      </c>
      <c r="D18958" s="162" t="n">
        <v>0.129629</v>
      </c>
      <c r="E18958" s="162" t="n">
        <v>20.01</v>
      </c>
    </row>
    <row r="18959">
      <c r="B18959" s="161" t="n">
        <v>37790</v>
      </c>
      <c r="C18959" s="162" t="n">
        <v>1010.09</v>
      </c>
      <c r="D18959" s="162" t="n">
        <v>0.127547</v>
      </c>
      <c r="E18959" s="162" t="n">
        <v>19.76</v>
      </c>
    </row>
    <row r="18960">
      <c r="B18960" s="161" t="n">
        <v>37791</v>
      </c>
      <c r="C18960" s="162" t="n">
        <v>994.7</v>
      </c>
      <c r="D18960" s="162" t="n">
        <v>0.111538</v>
      </c>
      <c r="E18960" s="162" t="n">
        <v>19.8</v>
      </c>
    </row>
    <row r="18961">
      <c r="B18961" s="161" t="n">
        <v>37792</v>
      </c>
      <c r="C18961" s="162" t="n">
        <v>995.6900000000001</v>
      </c>
      <c r="D18961" s="162" t="n">
        <v>0.111958</v>
      </c>
      <c r="E18961" s="162" t="n">
        <v>19.14</v>
      </c>
    </row>
    <row r="18962">
      <c r="B18962" s="161" t="n">
        <v>37795</v>
      </c>
      <c r="C18962" s="162" t="n">
        <v>981.64</v>
      </c>
      <c r="D18962" s="162" t="n">
        <v>0.09717099999999999</v>
      </c>
      <c r="E18962" s="162" t="n">
        <v>20.58</v>
      </c>
    </row>
    <row r="18963">
      <c r="B18963" s="161" t="n">
        <v>37796</v>
      </c>
      <c r="C18963" s="162" t="n">
        <v>983.45</v>
      </c>
      <c r="D18963" s="162" t="n">
        <v>0.098511</v>
      </c>
      <c r="E18963" s="162" t="n">
        <v>20.75</v>
      </c>
    </row>
    <row r="18964">
      <c r="B18964" s="161" t="n">
        <v>37797</v>
      </c>
      <c r="C18964" s="162" t="n">
        <v>975.3200000000001</v>
      </c>
      <c r="D18964" s="162" t="n">
        <v>0.08980399999999999</v>
      </c>
      <c r="E18964" s="162" t="n">
        <v>20.81</v>
      </c>
    </row>
    <row r="18965">
      <c r="B18965" s="161" t="n">
        <v>37798</v>
      </c>
      <c r="C18965" s="162" t="n">
        <v>985.8200000000001</v>
      </c>
      <c r="D18965" s="162" t="n">
        <v>0.100084</v>
      </c>
      <c r="E18965" s="162" t="n">
        <v>19.4</v>
      </c>
    </row>
    <row r="18966">
      <c r="B18966" s="161" t="n">
        <v>37799</v>
      </c>
      <c r="C18966" s="162" t="n">
        <v>976.22</v>
      </c>
      <c r="D18966" s="162" t="n">
        <v>0.089924</v>
      </c>
      <c r="E18966" s="162" t="n">
        <v>19.16</v>
      </c>
    </row>
    <row r="18967">
      <c r="B18967" s="161" t="n">
        <v>37802</v>
      </c>
      <c r="C18967" s="162" t="n">
        <v>974.5</v>
      </c>
      <c r="D18967" s="162" t="n">
        <v>0.08767</v>
      </c>
      <c r="E18967" s="162" t="n">
        <v>19.52</v>
      </c>
    </row>
    <row r="18968">
      <c r="B18968" s="161" t="n">
        <v>37803</v>
      </c>
      <c r="C18968" s="162" t="n">
        <v>982.3200000000001</v>
      </c>
      <c r="D18968" s="162" t="n">
        <v>0.09514499999999999</v>
      </c>
      <c r="E18968" s="162" t="n">
        <v>19.46</v>
      </c>
    </row>
    <row r="18969">
      <c r="B18969" s="161" t="n">
        <v>37804</v>
      </c>
      <c r="C18969" s="162" t="n">
        <v>993.75</v>
      </c>
      <c r="D18969" s="162" t="n">
        <v>0.106139</v>
      </c>
      <c r="E18969" s="162" t="n">
        <v>19.03</v>
      </c>
    </row>
    <row r="18970">
      <c r="B18970" s="161" t="n">
        <v>37805</v>
      </c>
      <c r="C18970" s="162" t="n">
        <v>985.7</v>
      </c>
      <c r="D18970" s="162" t="n">
        <v>0.09737800000000001</v>
      </c>
      <c r="E18970" s="162" t="n">
        <v>19.39</v>
      </c>
    </row>
    <row r="18971">
      <c r="B18971" s="161" t="n">
        <v>37809</v>
      </c>
      <c r="C18971" s="162" t="n">
        <v>1004.42</v>
      </c>
      <c r="D18971" s="162" t="n">
        <v>0.115437</v>
      </c>
      <c r="E18971" s="162" t="n">
        <v>20.06</v>
      </c>
    </row>
    <row r="18972">
      <c r="B18972" s="161" t="n">
        <v>37810</v>
      </c>
      <c r="C18972" s="162" t="n">
        <v>1007.84</v>
      </c>
      <c r="D18972" s="162" t="n">
        <v>0.117917</v>
      </c>
      <c r="E18972" s="162" t="n">
        <v>19.48</v>
      </c>
    </row>
    <row r="18973">
      <c r="B18973" s="161" t="n">
        <v>37811</v>
      </c>
      <c r="C18973" s="162" t="n">
        <v>1002.21</v>
      </c>
      <c r="D18973" s="162" t="n">
        <v>0.11144</v>
      </c>
      <c r="E18973" s="162" t="n">
        <v>18.93</v>
      </c>
    </row>
    <row r="18974">
      <c r="B18974" s="161" t="n">
        <v>37812</v>
      </c>
      <c r="C18974" s="162" t="n">
        <v>988.7</v>
      </c>
      <c r="D18974" s="162" t="n">
        <v>0.09700400000000001</v>
      </c>
      <c r="E18974" s="162" t="n">
        <v>19.19</v>
      </c>
    </row>
    <row r="18975">
      <c r="B18975" s="161" t="n">
        <v>37813</v>
      </c>
      <c r="C18975" s="162" t="n">
        <v>998.14</v>
      </c>
      <c r="D18975" s="162" t="n">
        <v>0.105511</v>
      </c>
      <c r="E18975" s="162" t="n">
        <v>18.47</v>
      </c>
    </row>
    <row r="18976">
      <c r="B18976" s="161" t="n">
        <v>37816</v>
      </c>
      <c r="C18976" s="162" t="n">
        <v>1003.86</v>
      </c>
      <c r="D18976" s="162" t="n">
        <v>0.110312</v>
      </c>
      <c r="E18976" s="162" t="n">
        <v>19.59</v>
      </c>
    </row>
    <row r="18977">
      <c r="B18977" s="161" t="n">
        <v>37817</v>
      </c>
      <c r="C18977" s="162" t="n">
        <v>1000.42</v>
      </c>
      <c r="D18977" s="162" t="n">
        <v>0.10607</v>
      </c>
      <c r="E18977" s="162" t="n">
        <v>19.55</v>
      </c>
    </row>
    <row r="18978">
      <c r="B18978" s="161" t="n">
        <v>37818</v>
      </c>
      <c r="C18978" s="162" t="n">
        <v>994</v>
      </c>
      <c r="D18978" s="162" t="n">
        <v>0.098707</v>
      </c>
      <c r="E18978" s="162" t="n">
        <v>19.76</v>
      </c>
    </row>
    <row r="18979">
      <c r="B18979" s="161" t="n">
        <v>37819</v>
      </c>
      <c r="C18979" s="162" t="n">
        <v>981.73</v>
      </c>
      <c r="D18979" s="162" t="n">
        <v>0.08536199999999999</v>
      </c>
      <c r="E18979" s="162" t="n">
        <v>20.22</v>
      </c>
    </row>
    <row r="18980">
      <c r="B18980" s="161" t="n">
        <v>37820</v>
      </c>
      <c r="C18980" s="162" t="n">
        <v>993.3200000000001</v>
      </c>
      <c r="D18980" s="162" t="n">
        <v>0.096292</v>
      </c>
      <c r="E18980" s="162" t="n">
        <v>19.11</v>
      </c>
    </row>
    <row r="18981">
      <c r="B18981" s="161" t="n">
        <v>37823</v>
      </c>
      <c r="C18981" s="162" t="n">
        <v>978.8</v>
      </c>
      <c r="D18981" s="162" t="n">
        <v>0.080731</v>
      </c>
      <c r="E18981" s="162" t="n">
        <v>19.78</v>
      </c>
    </row>
    <row r="18982">
      <c r="B18982" s="161" t="n">
        <v>37824</v>
      </c>
      <c r="C18982" s="162" t="n">
        <v>988.11</v>
      </c>
      <c r="D18982" s="162" t="n">
        <v>0.08926099999999999</v>
      </c>
      <c r="E18982" s="162" t="n">
        <v>19.17</v>
      </c>
    </row>
    <row r="18983">
      <c r="B18983" s="161" t="n">
        <v>37825</v>
      </c>
      <c r="C18983" s="162" t="n">
        <v>988.61</v>
      </c>
      <c r="D18983" s="162" t="n">
        <v>0.088727</v>
      </c>
      <c r="E18983" s="162" t="n">
        <v>18.64</v>
      </c>
    </row>
    <row r="18984">
      <c r="B18984" s="161" t="n">
        <v>37826</v>
      </c>
      <c r="C18984" s="162" t="n">
        <v>981.6</v>
      </c>
      <c r="D18984" s="162" t="n">
        <v>0.080527</v>
      </c>
      <c r="E18984" s="162" t="n">
        <v>18.6</v>
      </c>
    </row>
    <row r="18985">
      <c r="B18985" s="161" t="n">
        <v>37827</v>
      </c>
      <c r="C18985" s="162" t="n">
        <v>998.6799999999999</v>
      </c>
      <c r="D18985" s="162" t="n">
        <v>0.096673</v>
      </c>
      <c r="E18985" s="162" t="n">
        <v>17.75</v>
      </c>
    </row>
    <row r="18986">
      <c r="B18986" s="161" t="n">
        <v>37830</v>
      </c>
      <c r="C18986" s="162" t="n">
        <v>996.52</v>
      </c>
      <c r="D18986" s="162" t="n">
        <v>0.093297</v>
      </c>
      <c r="E18986" s="162" t="n">
        <v>18.36</v>
      </c>
    </row>
    <row r="18987">
      <c r="B18987" s="161" t="n">
        <v>37831</v>
      </c>
      <c r="C18987" s="162" t="n">
        <v>989.28</v>
      </c>
      <c r="D18987" s="162" t="n">
        <v>0.084984</v>
      </c>
      <c r="E18987" s="162" t="n">
        <v>18.67</v>
      </c>
    </row>
    <row r="18988">
      <c r="B18988" s="161" t="n">
        <v>37832</v>
      </c>
      <c r="C18988" s="162" t="n">
        <v>987.49</v>
      </c>
      <c r="D18988" s="162" t="n">
        <v>0.08233600000000001</v>
      </c>
      <c r="E18988" s="162" t="n">
        <v>18.85</v>
      </c>
    </row>
    <row r="18989">
      <c r="B18989" s="161" t="n">
        <v>37833</v>
      </c>
      <c r="C18989" s="162" t="n">
        <v>990.3099999999999</v>
      </c>
      <c r="D18989" s="162" t="n">
        <v>0.08437</v>
      </c>
      <c r="E18989" s="162" t="n">
        <v>19.49</v>
      </c>
    </row>
    <row r="18990">
      <c r="B18990" s="161" t="n">
        <v>37834</v>
      </c>
      <c r="C18990" s="162" t="n">
        <v>980.15</v>
      </c>
      <c r="D18990" s="162" t="n">
        <v>0.073514</v>
      </c>
      <c r="E18990" s="162" t="n">
        <v>20.75</v>
      </c>
    </row>
    <row r="18991">
      <c r="B18991" s="161" t="n">
        <v>37837</v>
      </c>
      <c r="C18991" s="162" t="n">
        <v>982.8200000000001</v>
      </c>
      <c r="D18991" s="162" t="n">
        <v>0.075561</v>
      </c>
      <c r="E18991" s="162" t="n">
        <v>21.27</v>
      </c>
    </row>
    <row r="18992">
      <c r="B18992" s="161" t="n">
        <v>37838</v>
      </c>
      <c r="C18992" s="162" t="n">
        <v>965.46</v>
      </c>
      <c r="D18992" s="162" t="n">
        <v>0.057266</v>
      </c>
      <c r="E18992" s="162" t="n">
        <v>22.68</v>
      </c>
    </row>
    <row r="18993">
      <c r="B18993" s="161" t="n">
        <v>37839</v>
      </c>
      <c r="C18993" s="162" t="n">
        <v>967.08</v>
      </c>
      <c r="D18993" s="162" t="n">
        <v>0.05849</v>
      </c>
      <c r="E18993" s="162" t="n">
        <v>21.5</v>
      </c>
    </row>
    <row r="18994">
      <c r="B18994" s="161" t="n">
        <v>37840</v>
      </c>
      <c r="C18994" s="162" t="n">
        <v>974.12</v>
      </c>
      <c r="D18994" s="162" t="n">
        <v>0.065335</v>
      </c>
      <c r="E18994" s="162" t="n">
        <v>20.26</v>
      </c>
    </row>
    <row r="18995">
      <c r="B18995" s="161" t="n">
        <v>37841</v>
      </c>
      <c r="C18995" s="162" t="n">
        <v>977.59</v>
      </c>
      <c r="D18995" s="162" t="n">
        <v>0.068412</v>
      </c>
      <c r="E18995" s="162" t="n">
        <v>19.59</v>
      </c>
    </row>
    <row r="18996">
      <c r="B18996" s="161" t="n">
        <v>37844</v>
      </c>
      <c r="C18996" s="162" t="n">
        <v>980.59</v>
      </c>
      <c r="D18996" s="162" t="n">
        <v>0.07101399999999999</v>
      </c>
      <c r="E18996" s="162" t="n">
        <v>19.75</v>
      </c>
    </row>
    <row r="18997">
      <c r="B18997" s="161" t="n">
        <v>37845</v>
      </c>
      <c r="C18997" s="162" t="n">
        <v>990.35</v>
      </c>
      <c r="D18997" s="162" t="n">
        <v>0.080327</v>
      </c>
      <c r="E18997" s="162" t="n">
        <v>17.94</v>
      </c>
    </row>
    <row r="18998">
      <c r="B18998" s="161" t="n">
        <v>37846</v>
      </c>
      <c r="C18998" s="162" t="n">
        <v>984.03</v>
      </c>
      <c r="D18998" s="162" t="n">
        <v>0.073453</v>
      </c>
      <c r="E18998" s="162" t="n">
        <v>18.77</v>
      </c>
    </row>
    <row r="18999">
      <c r="B18999" s="161" t="n">
        <v>37847</v>
      </c>
      <c r="C18999" s="162" t="n">
        <v>990.51</v>
      </c>
      <c r="D18999" s="162" t="n">
        <v>0.079468</v>
      </c>
      <c r="E18999" s="162" t="n">
        <v>18.47</v>
      </c>
    </row>
    <row r="19000">
      <c r="B19000" s="161" t="n">
        <v>37848</v>
      </c>
      <c r="C19000" s="162" t="n">
        <v>990.67</v>
      </c>
      <c r="D19000" s="162" t="n">
        <v>0.079037</v>
      </c>
      <c r="E19000" s="162" t="n">
        <v>18.27</v>
      </c>
    </row>
    <row r="19001">
      <c r="B19001" s="161" t="n">
        <v>37851</v>
      </c>
      <c r="C19001" s="162" t="n">
        <v>999.74</v>
      </c>
      <c r="D19001" s="162" t="n">
        <v>0.08755499999999999</v>
      </c>
      <c r="E19001" s="162" t="n">
        <v>18.18</v>
      </c>
    </row>
    <row r="19002">
      <c r="B19002" s="161" t="n">
        <v>37852</v>
      </c>
      <c r="C19002" s="162" t="n">
        <v>1002.35</v>
      </c>
      <c r="D19002" s="162" t="n">
        <v>0.08952599999999999</v>
      </c>
      <c r="E19002" s="162" t="n">
        <v>17.86</v>
      </c>
    </row>
    <row r="19003">
      <c r="B19003" s="161" t="n">
        <v>37853</v>
      </c>
      <c r="C19003" s="162" t="n">
        <v>1000.3</v>
      </c>
      <c r="D19003" s="162" t="n">
        <v>0.086937</v>
      </c>
      <c r="E19003" s="162" t="n">
        <v>17.82</v>
      </c>
    </row>
    <row r="19004">
      <c r="B19004" s="161" t="n">
        <v>37854</v>
      </c>
      <c r="C19004" s="162" t="n">
        <v>1003.27</v>
      </c>
      <c r="D19004" s="162" t="n">
        <v>0.08938400000000001</v>
      </c>
      <c r="E19004" s="162" t="n">
        <v>17.84</v>
      </c>
    </row>
    <row r="19005">
      <c r="B19005" s="161" t="n">
        <v>37855</v>
      </c>
      <c r="C19005" s="162" t="n">
        <v>993.0599999999999</v>
      </c>
      <c r="D19005" s="162" t="n">
        <v>0.078732</v>
      </c>
      <c r="E19005" s="162" t="n">
        <v>18.55</v>
      </c>
    </row>
    <row r="19006">
      <c r="B19006" s="161" t="n">
        <v>37858</v>
      </c>
      <c r="C19006" s="162" t="n">
        <v>993.71</v>
      </c>
      <c r="D19006" s="162" t="n">
        <v>0.07900600000000001</v>
      </c>
      <c r="E19006" s="162" t="n">
        <v>19.53</v>
      </c>
    </row>
    <row r="19007">
      <c r="B19007" s="161" t="n">
        <v>37859</v>
      </c>
      <c r="C19007" s="162" t="n">
        <v>996.73</v>
      </c>
      <c r="D19007" s="162" t="n">
        <v>0.081528</v>
      </c>
      <c r="E19007" s="162" t="n">
        <v>19.49</v>
      </c>
    </row>
    <row r="19008">
      <c r="B19008" s="161" t="n">
        <v>37860</v>
      </c>
      <c r="C19008" s="162" t="n">
        <v>996.79</v>
      </c>
      <c r="D19008" s="162" t="n">
        <v>0.08103299999999999</v>
      </c>
      <c r="E19008" s="162" t="n">
        <v>19.13</v>
      </c>
    </row>
    <row r="19009">
      <c r="B19009" s="161" t="n">
        <v>37861</v>
      </c>
      <c r="C19009" s="162" t="n">
        <v>1002.84</v>
      </c>
      <c r="D19009" s="162" t="n">
        <v>0.086396</v>
      </c>
      <c r="E19009" s="162" t="n">
        <v>18.48</v>
      </c>
    </row>
    <row r="19010">
      <c r="B19010" s="161" t="n">
        <v>37862</v>
      </c>
      <c r="C19010" s="162" t="n">
        <v>1008.01</v>
      </c>
      <c r="D19010" s="162" t="n">
        <v>0.09085799999999999</v>
      </c>
      <c r="E19010" s="162" t="n">
        <v>18.63</v>
      </c>
    </row>
    <row r="19011">
      <c r="B19011" s="161" t="n">
        <v>37866</v>
      </c>
      <c r="C19011" s="162" t="n">
        <v>1021.99</v>
      </c>
      <c r="D19011" s="162" t="n">
        <v>0.103874</v>
      </c>
      <c r="E19011" s="162" t="n">
        <v>19.02</v>
      </c>
    </row>
    <row r="19012">
      <c r="B19012" s="161" t="n">
        <v>37867</v>
      </c>
      <c r="C19012" s="162" t="n">
        <v>1026.27</v>
      </c>
      <c r="D19012" s="162" t="n">
        <v>0.107392</v>
      </c>
      <c r="E19012" s="162" t="n">
        <v>19.44</v>
      </c>
    </row>
    <row r="19013">
      <c r="B19013" s="161" t="n">
        <v>37868</v>
      </c>
      <c r="C19013" s="162" t="n">
        <v>1027.97</v>
      </c>
      <c r="D19013" s="162" t="n">
        <v>0.108406</v>
      </c>
      <c r="E19013" s="162" t="n">
        <v>18.71</v>
      </c>
    </row>
    <row r="19014">
      <c r="B19014" s="161" t="n">
        <v>37869</v>
      </c>
      <c r="C19014" s="162" t="n">
        <v>1021.39</v>
      </c>
      <c r="D19014" s="162" t="n">
        <v>0.101329</v>
      </c>
      <c r="E19014" s="162" t="n">
        <v>18.17</v>
      </c>
    </row>
    <row r="19015">
      <c r="B19015" s="161" t="n">
        <v>37872</v>
      </c>
      <c r="C19015" s="162" t="n">
        <v>1031.64</v>
      </c>
      <c r="D19015" s="162" t="n">
        <v>0.110583</v>
      </c>
      <c r="E19015" s="162" t="n">
        <v>18.26</v>
      </c>
    </row>
    <row r="19016">
      <c r="B19016" s="161" t="n">
        <v>37873</v>
      </c>
      <c r="C19016" s="162" t="n">
        <v>1023.17</v>
      </c>
      <c r="D19016" s="162" t="n">
        <v>0.101749</v>
      </c>
      <c r="E19016" s="162" t="n">
        <v>18.85</v>
      </c>
    </row>
    <row r="19017">
      <c r="B19017" s="161" t="n">
        <v>37874</v>
      </c>
      <c r="C19017" s="162" t="n">
        <v>1010.92</v>
      </c>
      <c r="D19017" s="162" t="n">
        <v>0.08928700000000001</v>
      </c>
      <c r="E19017" s="162" t="n">
        <v>20.01</v>
      </c>
    </row>
    <row r="19018">
      <c r="B19018" s="161" t="n">
        <v>37875</v>
      </c>
      <c r="C19018" s="162" t="n">
        <v>1016.42</v>
      </c>
      <c r="D19018" s="162" t="n">
        <v>0.094249</v>
      </c>
      <c r="E19018" s="162" t="n">
        <v>19.25</v>
      </c>
    </row>
    <row r="19019">
      <c r="B19019" s="161" t="n">
        <v>37876</v>
      </c>
      <c r="C19019" s="162" t="n">
        <v>1018.63</v>
      </c>
      <c r="D19019" s="162" t="n">
        <v>0.095957</v>
      </c>
      <c r="E19019" s="162" t="n">
        <v>18.68</v>
      </c>
    </row>
    <row r="19020">
      <c r="B19020" s="161" t="n">
        <v>37879</v>
      </c>
      <c r="C19020" s="162" t="n">
        <v>1014.81</v>
      </c>
      <c r="D19020" s="162" t="n">
        <v>0.091652</v>
      </c>
      <c r="E19020" s="162" t="n">
        <v>19.28</v>
      </c>
    </row>
    <row r="19021">
      <c r="B19021" s="161" t="n">
        <v>37880</v>
      </c>
      <c r="C19021" s="162" t="n">
        <v>1029.32</v>
      </c>
      <c r="D19021" s="162" t="n">
        <v>0.105361</v>
      </c>
      <c r="E19021" s="162" t="n">
        <v>18.03</v>
      </c>
    </row>
    <row r="19022">
      <c r="B19022" s="161" t="n">
        <v>37881</v>
      </c>
      <c r="C19022" s="162" t="n">
        <v>1025.97</v>
      </c>
      <c r="D19022" s="162" t="n">
        <v>0.101617</v>
      </c>
      <c r="E19022" s="162" t="n">
        <v>18.15</v>
      </c>
    </row>
    <row r="19023">
      <c r="B19023" s="161" t="n">
        <v>37882</v>
      </c>
      <c r="C19023" s="162" t="n">
        <v>1039.58</v>
      </c>
      <c r="D19023" s="162" t="n">
        <v>0.114229</v>
      </c>
      <c r="E19023" s="162" t="n">
        <v>17.57</v>
      </c>
    </row>
    <row r="19024">
      <c r="B19024" s="161" t="n">
        <v>37883</v>
      </c>
      <c r="C19024" s="162" t="n">
        <v>1036.3</v>
      </c>
      <c r="D19024" s="162" t="n">
        <v>0.110446</v>
      </c>
      <c r="E19024" s="162" t="n">
        <v>17.54</v>
      </c>
    </row>
    <row r="19025">
      <c r="B19025" s="161" t="n">
        <v>37886</v>
      </c>
      <c r="C19025" s="162" t="n">
        <v>1022.82</v>
      </c>
      <c r="D19025" s="162" t="n">
        <v>0.096786</v>
      </c>
      <c r="E19025" s="162" t="n">
        <v>19.65</v>
      </c>
    </row>
    <row r="19026">
      <c r="B19026" s="161" t="n">
        <v>37887</v>
      </c>
      <c r="C19026" s="162" t="n">
        <v>1029.03</v>
      </c>
      <c r="D19026" s="162" t="n">
        <v>0.102179</v>
      </c>
      <c r="E19026" s="162" t="n">
        <v>19.47</v>
      </c>
    </row>
    <row r="19027">
      <c r="B19027" s="161" t="n">
        <v>37888</v>
      </c>
      <c r="C19027" s="162" t="n">
        <v>1009.38</v>
      </c>
      <c r="D19027" s="162" t="n">
        <v>0.082376</v>
      </c>
      <c r="E19027" s="162" t="n">
        <v>21.22</v>
      </c>
    </row>
    <row r="19028">
      <c r="B19028" s="161" t="n">
        <v>37889</v>
      </c>
      <c r="C19028" s="162" t="n">
        <v>1003.27</v>
      </c>
      <c r="D19028" s="162" t="n">
        <v>0.075706</v>
      </c>
      <c r="E19028" s="162" t="n">
        <v>22.26</v>
      </c>
    </row>
    <row r="19029">
      <c r="B19029" s="161" t="n">
        <v>37890</v>
      </c>
      <c r="C19029" s="162" t="n">
        <v>996.85</v>
      </c>
      <c r="D19029" s="162" t="n">
        <v>0.06879</v>
      </c>
      <c r="E19029" s="162" t="n">
        <v>22.23</v>
      </c>
    </row>
    <row r="19030">
      <c r="B19030" s="161" t="n">
        <v>37893</v>
      </c>
      <c r="C19030" s="162" t="n">
        <v>1006.58</v>
      </c>
      <c r="D19030" s="162" t="n">
        <v>0.077958</v>
      </c>
      <c r="E19030" s="162" t="n">
        <v>21.67</v>
      </c>
    </row>
    <row r="19031">
      <c r="B19031" s="161" t="n">
        <v>37894</v>
      </c>
      <c r="C19031" s="162" t="n">
        <v>995.97</v>
      </c>
      <c r="D19031" s="162" t="n">
        <v>0.066854</v>
      </c>
      <c r="E19031" s="162" t="n">
        <v>22.72</v>
      </c>
    </row>
    <row r="19032">
      <c r="B19032" s="161" t="n">
        <v>37895</v>
      </c>
      <c r="C19032" s="162" t="n">
        <v>1018.22</v>
      </c>
      <c r="D19032" s="162" t="n">
        <v>0.088258</v>
      </c>
      <c r="E19032" s="162" t="n">
        <v>21.07</v>
      </c>
    </row>
    <row r="19033">
      <c r="B19033" s="161" t="n">
        <v>37896</v>
      </c>
      <c r="C19033" s="162" t="n">
        <v>1020.24</v>
      </c>
      <c r="D19033" s="162" t="n">
        <v>0.08965099999999999</v>
      </c>
      <c r="E19033" s="162" t="n">
        <v>20.8</v>
      </c>
    </row>
    <row r="19034">
      <c r="B19034" s="161" t="n">
        <v>37897</v>
      </c>
      <c r="C19034" s="162" t="n">
        <v>1029.85</v>
      </c>
      <c r="D19034" s="162" t="n">
        <v>0.098346</v>
      </c>
      <c r="E19034" s="162" t="n">
        <v>19.5</v>
      </c>
    </row>
    <row r="19035">
      <c r="B19035" s="161" t="n">
        <v>37900</v>
      </c>
      <c r="C19035" s="162" t="n">
        <v>1034.35</v>
      </c>
      <c r="D19035" s="162" t="n">
        <v>0.101939</v>
      </c>
      <c r="E19035" s="162" t="n">
        <v>19.51</v>
      </c>
    </row>
    <row r="19036">
      <c r="B19036" s="161" t="n">
        <v>37901</v>
      </c>
      <c r="C19036" s="162" t="n">
        <v>1039.25</v>
      </c>
      <c r="D19036" s="162" t="n">
        <v>0.105836</v>
      </c>
      <c r="E19036" s="162" t="n">
        <v>19.41</v>
      </c>
    </row>
    <row r="19037">
      <c r="B19037" s="161" t="n">
        <v>37902</v>
      </c>
      <c r="C19037" s="162" t="n">
        <v>1033.78</v>
      </c>
      <c r="D19037" s="162" t="n">
        <v>0.09982099999999999</v>
      </c>
      <c r="E19037" s="162" t="n">
        <v>19.18</v>
      </c>
    </row>
    <row r="19038">
      <c r="B19038" s="161" t="n">
        <v>37903</v>
      </c>
      <c r="C19038" s="162" t="n">
        <v>1038.73</v>
      </c>
      <c r="D19038" s="162" t="n">
        <v>0.103842</v>
      </c>
      <c r="E19038" s="162" t="n">
        <v>18.82</v>
      </c>
    </row>
    <row r="19039">
      <c r="B19039" s="161" t="n">
        <v>37904</v>
      </c>
      <c r="C19039" s="162" t="n">
        <v>1038.06</v>
      </c>
      <c r="D19039" s="162" t="n">
        <v>0.10242</v>
      </c>
      <c r="E19039" s="162" t="n">
        <v>18.45</v>
      </c>
    </row>
    <row r="19040">
      <c r="B19040" s="161" t="n">
        <v>37907</v>
      </c>
      <c r="C19040" s="162" t="n">
        <v>1045.35</v>
      </c>
      <c r="D19040" s="162" t="n">
        <v>0.108588</v>
      </c>
      <c r="E19040" s="162" t="n">
        <v>17.55</v>
      </c>
    </row>
    <row r="19041">
      <c r="B19041" s="161" t="n">
        <v>37908</v>
      </c>
      <c r="C19041" s="162" t="n">
        <v>1049.48</v>
      </c>
      <c r="D19041" s="162" t="n">
        <v>0.111603</v>
      </c>
      <c r="E19041" s="162" t="n">
        <v>17.37</v>
      </c>
    </row>
    <row r="19042">
      <c r="B19042" s="161" t="n">
        <v>37909</v>
      </c>
      <c r="C19042" s="162" t="n">
        <v>1046.76</v>
      </c>
      <c r="D19042" s="162" t="n">
        <v>0.108117</v>
      </c>
      <c r="E19042" s="162" t="n">
        <v>17.69</v>
      </c>
    </row>
    <row r="19043">
      <c r="B19043" s="161" t="n">
        <v>37910</v>
      </c>
      <c r="C19043" s="162" t="n">
        <v>1050.07</v>
      </c>
      <c r="D19043" s="162" t="n">
        <v>0.110368</v>
      </c>
      <c r="E19043" s="162" t="n">
        <v>17.19</v>
      </c>
    </row>
    <row r="19044">
      <c r="B19044" s="161" t="n">
        <v>37911</v>
      </c>
      <c r="C19044" s="162" t="n">
        <v>1039.32</v>
      </c>
      <c r="D19044" s="162" t="n">
        <v>0.099386</v>
      </c>
      <c r="E19044" s="162" t="n">
        <v>17.62</v>
      </c>
    </row>
    <row r="19045">
      <c r="B19045" s="161" t="n">
        <v>37914</v>
      </c>
      <c r="C19045" s="162" t="n">
        <v>1044.68</v>
      </c>
      <c r="D19045" s="162" t="n">
        <v>0.103807</v>
      </c>
      <c r="E19045" s="162" t="n">
        <v>17.04</v>
      </c>
    </row>
    <row r="19046">
      <c r="B19046" s="161" t="n">
        <v>37915</v>
      </c>
      <c r="C19046" s="162" t="n">
        <v>1046.03</v>
      </c>
      <c r="D19046" s="162" t="n">
        <v>0.104477</v>
      </c>
      <c r="E19046" s="162" t="n">
        <v>16.55</v>
      </c>
    </row>
    <row r="19047">
      <c r="B19047" s="161" t="n">
        <v>37916</v>
      </c>
      <c r="C19047" s="162" t="n">
        <v>1030.36</v>
      </c>
      <c r="D19047" s="162" t="n">
        <v>0.088813</v>
      </c>
      <c r="E19047" s="162" t="n">
        <v>17.67</v>
      </c>
    </row>
    <row r="19048">
      <c r="B19048" s="161" t="n">
        <v>37917</v>
      </c>
      <c r="C19048" s="162" t="n">
        <v>1033.77</v>
      </c>
      <c r="D19048" s="162" t="n">
        <v>0.091461</v>
      </c>
      <c r="E19048" s="162" t="n">
        <v>17.68</v>
      </c>
    </row>
    <row r="19049">
      <c r="B19049" s="161" t="n">
        <v>37918</v>
      </c>
      <c r="C19049" s="162" t="n">
        <v>1028.91</v>
      </c>
      <c r="D19049" s="162" t="n">
        <v>0.086212</v>
      </c>
      <c r="E19049" s="162" t="n">
        <v>17.71</v>
      </c>
    </row>
    <row r="19050">
      <c r="B19050" s="161" t="n">
        <v>37921</v>
      </c>
      <c r="C19050" s="162" t="n">
        <v>1031.13</v>
      </c>
      <c r="D19050" s="162" t="n">
        <v>0.08781799999999999</v>
      </c>
      <c r="E19050" s="162" t="n">
        <v>18.05</v>
      </c>
    </row>
    <row r="19051">
      <c r="B19051" s="161" t="n">
        <v>37922</v>
      </c>
      <c r="C19051" s="162" t="n">
        <v>1046.79</v>
      </c>
      <c r="D19051" s="162" t="n">
        <v>0.102254</v>
      </c>
      <c r="E19051" s="162" t="n">
        <v>16.82</v>
      </c>
    </row>
    <row r="19052">
      <c r="B19052" s="161" t="n">
        <v>37923</v>
      </c>
      <c r="C19052" s="162" t="n">
        <v>1048.11</v>
      </c>
      <c r="D19052" s="162" t="n">
        <v>0.102898</v>
      </c>
      <c r="E19052" s="162" t="n">
        <v>16.43</v>
      </c>
    </row>
    <row r="19053">
      <c r="B19053" s="161" t="n">
        <v>37924</v>
      </c>
      <c r="C19053" s="162" t="n">
        <v>1046.94</v>
      </c>
      <c r="D19053" s="162" t="n">
        <v>0.101101</v>
      </c>
      <c r="E19053" s="162" t="n">
        <v>16.33</v>
      </c>
    </row>
    <row r="19054">
      <c r="B19054" s="161" t="n">
        <v>37925</v>
      </c>
      <c r="C19054" s="162" t="n">
        <v>1050.71</v>
      </c>
      <c r="D19054" s="162" t="n">
        <v>0.103976</v>
      </c>
      <c r="E19054" s="162" t="n">
        <v>16.1</v>
      </c>
    </row>
    <row r="19055">
      <c r="B19055" s="161" t="n">
        <v>37928</v>
      </c>
      <c r="C19055" s="162" t="n">
        <v>1059.02</v>
      </c>
      <c r="D19055" s="162" t="n">
        <v>0.111024</v>
      </c>
      <c r="E19055" s="162" t="n">
        <v>16.55</v>
      </c>
    </row>
    <row r="19056">
      <c r="B19056" s="161" t="n">
        <v>37929</v>
      </c>
      <c r="C19056" s="162" t="n">
        <v>1053.25</v>
      </c>
      <c r="D19056" s="162" t="n">
        <v>0.104687</v>
      </c>
      <c r="E19056" s="162" t="n">
        <v>16.55</v>
      </c>
    </row>
    <row r="19057">
      <c r="B19057" s="161" t="n">
        <v>37930</v>
      </c>
      <c r="C19057" s="162" t="n">
        <v>1051.81</v>
      </c>
      <c r="D19057" s="162" t="n">
        <v>0.102405</v>
      </c>
      <c r="E19057" s="162" t="n">
        <v>16.86</v>
      </c>
    </row>
    <row r="19058">
      <c r="B19058" s="161" t="n">
        <v>37931</v>
      </c>
      <c r="C19058" s="162" t="n">
        <v>1058.05</v>
      </c>
      <c r="D19058" s="162" t="n">
        <v>0.107422</v>
      </c>
      <c r="E19058" s="162" t="n">
        <v>16.74</v>
      </c>
    </row>
    <row r="19059">
      <c r="B19059" s="161" t="n">
        <v>37932</v>
      </c>
      <c r="C19059" s="162" t="n">
        <v>1053.21</v>
      </c>
      <c r="D19059" s="162" t="n">
        <v>0.101828</v>
      </c>
      <c r="E19059" s="162" t="n">
        <v>16.93</v>
      </c>
    </row>
    <row r="19060">
      <c r="B19060" s="161" t="n">
        <v>37935</v>
      </c>
      <c r="C19060" s="162" t="n">
        <v>1047.11</v>
      </c>
      <c r="D19060" s="162" t="n">
        <v>0.094971</v>
      </c>
      <c r="E19060" s="162" t="n">
        <v>17.62</v>
      </c>
    </row>
    <row r="19061">
      <c r="B19061" s="161" t="n">
        <v>37936</v>
      </c>
      <c r="C19061" s="162" t="n">
        <v>1046.57</v>
      </c>
      <c r="D19061" s="162" t="n">
        <v>0.093468</v>
      </c>
      <c r="E19061" s="162" t="n">
        <v>17.54</v>
      </c>
    </row>
    <row r="19062">
      <c r="B19062" s="161" t="n">
        <v>37937</v>
      </c>
      <c r="C19062" s="162" t="n">
        <v>1058.56</v>
      </c>
      <c r="D19062" s="162" t="n">
        <v>0.103841</v>
      </c>
      <c r="E19062" s="162" t="n">
        <v>16.75</v>
      </c>
    </row>
    <row r="19063">
      <c r="B19063" s="161" t="n">
        <v>37938</v>
      </c>
      <c r="C19063" s="162" t="n">
        <v>1058.41</v>
      </c>
      <c r="D19063" s="162" t="n">
        <v>0.10258</v>
      </c>
      <c r="E19063" s="162" t="n">
        <v>16.47</v>
      </c>
    </row>
    <row r="19064">
      <c r="B19064" s="161" t="n">
        <v>37939</v>
      </c>
      <c r="C19064" s="162" t="n">
        <v>1050.35</v>
      </c>
      <c r="D19064" s="162" t="n">
        <v>0.093917</v>
      </c>
      <c r="E19064" s="162" t="n">
        <v>16.94</v>
      </c>
    </row>
    <row r="19065">
      <c r="B19065" s="161" t="n">
        <v>37942</v>
      </c>
      <c r="C19065" s="162" t="n">
        <v>1043.63</v>
      </c>
      <c r="D19065" s="162" t="n">
        <v>0.08654100000000001</v>
      </c>
      <c r="E19065" s="162" t="n">
        <v>18.6</v>
      </c>
    </row>
    <row r="19066">
      <c r="B19066" s="161" t="n">
        <v>37943</v>
      </c>
      <c r="C19066" s="162" t="n">
        <v>1034.15</v>
      </c>
      <c r="D19066" s="162" t="n">
        <v>0.076444</v>
      </c>
      <c r="E19066" s="162" t="n">
        <v>19.11</v>
      </c>
    </row>
    <row r="19067">
      <c r="B19067" s="161" t="n">
        <v>37944</v>
      </c>
      <c r="C19067" s="162" t="n">
        <v>1042.44</v>
      </c>
      <c r="D19067" s="162" t="n">
        <v>0.08339100000000001</v>
      </c>
      <c r="E19067" s="162" t="n">
        <v>18.8</v>
      </c>
    </row>
    <row r="19068">
      <c r="B19068" s="161" t="n">
        <v>37945</v>
      </c>
      <c r="C19068" s="162" t="n">
        <v>1033.65</v>
      </c>
      <c r="D19068" s="162" t="n">
        <v>0.073905</v>
      </c>
      <c r="E19068" s="162" t="n">
        <v>19.48</v>
      </c>
    </row>
    <row r="19069">
      <c r="B19069" s="161" t="n">
        <v>37946</v>
      </c>
      <c r="C19069" s="162" t="n">
        <v>1035.28</v>
      </c>
      <c r="D19069" s="162" t="n">
        <v>0.07441</v>
      </c>
      <c r="E19069" s="162" t="n">
        <v>18.98</v>
      </c>
    </row>
    <row r="19070">
      <c r="B19070" s="161" t="n">
        <v>37949</v>
      </c>
      <c r="C19070" s="162" t="n">
        <v>1052.08</v>
      </c>
      <c r="D19070" s="162" t="n">
        <v>0.08938400000000001</v>
      </c>
      <c r="E19070" s="162" t="n">
        <v>17.44</v>
      </c>
    </row>
    <row r="19071">
      <c r="B19071" s="161" t="n">
        <v>37950</v>
      </c>
      <c r="C19071" s="162" t="n">
        <v>1053.89</v>
      </c>
      <c r="D19071" s="162" t="n">
        <v>0.089936</v>
      </c>
      <c r="E19071" s="162" t="n">
        <v>16.71</v>
      </c>
    </row>
    <row r="19072">
      <c r="B19072" s="161" t="n">
        <v>37951</v>
      </c>
      <c r="C19072" s="162" t="n">
        <v>1058.45</v>
      </c>
      <c r="D19072" s="162" t="n">
        <v>0.09300899999999999</v>
      </c>
      <c r="E19072" s="162" t="n">
        <v>16.23</v>
      </c>
    </row>
    <row r="19073">
      <c r="B19073" s="161" t="n">
        <v>37953</v>
      </c>
      <c r="C19073" s="162" t="n">
        <v>1058.2</v>
      </c>
      <c r="D19073" s="162" t="n">
        <v>0.091525</v>
      </c>
      <c r="E19073" s="162" t="n">
        <v>16.32</v>
      </c>
    </row>
    <row r="19074">
      <c r="B19074" s="161" t="n">
        <v>37956</v>
      </c>
      <c r="C19074" s="162" t="n">
        <v>1070.12</v>
      </c>
      <c r="D19074" s="162" t="n">
        <v>0.10151</v>
      </c>
      <c r="E19074" s="162" t="n">
        <v>16.77</v>
      </c>
    </row>
    <row r="19075">
      <c r="B19075" s="161" t="n">
        <v>37957</v>
      </c>
      <c r="C19075" s="162" t="n">
        <v>1066.62</v>
      </c>
      <c r="D19075" s="162" t="n">
        <v>0.09712</v>
      </c>
      <c r="E19075" s="162" t="n">
        <v>16.27</v>
      </c>
    </row>
    <row r="19076">
      <c r="B19076" s="161" t="n">
        <v>37958</v>
      </c>
      <c r="C19076" s="162" t="n">
        <v>1064.73</v>
      </c>
      <c r="D19076" s="162" t="n">
        <v>0.09421300000000001</v>
      </c>
      <c r="E19076" s="162" t="n">
        <v>16.63</v>
      </c>
    </row>
    <row r="19077">
      <c r="B19077" s="161" t="n">
        <v>37959</v>
      </c>
      <c r="C19077" s="162" t="n">
        <v>1069.72</v>
      </c>
      <c r="D19077" s="162" t="n">
        <v>0.097689</v>
      </c>
      <c r="E19077" s="162" t="n">
        <v>16.3</v>
      </c>
    </row>
    <row r="19078">
      <c r="B19078" s="161" t="n">
        <v>37960</v>
      </c>
      <c r="C19078" s="162" t="n">
        <v>1061.5</v>
      </c>
      <c r="D19078" s="162" t="n">
        <v>0.088876</v>
      </c>
      <c r="E19078" s="162" t="n">
        <v>17.09</v>
      </c>
    </row>
    <row r="19079">
      <c r="B19079" s="161" t="n">
        <v>37963</v>
      </c>
      <c r="C19079" s="162" t="n">
        <v>1069.3</v>
      </c>
      <c r="D19079" s="162" t="n">
        <v>0.09497899999999999</v>
      </c>
      <c r="E19079" s="162" t="n">
        <v>16.54</v>
      </c>
    </row>
    <row r="19080">
      <c r="B19080" s="161" t="n">
        <v>37964</v>
      </c>
      <c r="C19080" s="162" t="n">
        <v>1060.18</v>
      </c>
      <c r="D19080" s="162" t="n">
        <v>0.085275</v>
      </c>
      <c r="E19080" s="162" t="n">
        <v>17.63</v>
      </c>
    </row>
    <row r="19081">
      <c r="B19081" s="161" t="n">
        <v>37965</v>
      </c>
      <c r="C19081" s="162" t="n">
        <v>1059.05</v>
      </c>
      <c r="D19081" s="162" t="n">
        <v>0.08302</v>
      </c>
      <c r="E19081" s="162" t="n">
        <v>17.87</v>
      </c>
    </row>
    <row r="19082">
      <c r="B19082" s="161" t="n">
        <v>37966</v>
      </c>
      <c r="C19082" s="162" t="n">
        <v>1071.21</v>
      </c>
      <c r="D19082" s="162" t="n">
        <v>0.093238</v>
      </c>
      <c r="E19082" s="162" t="n">
        <v>16.73</v>
      </c>
    </row>
    <row r="19083">
      <c r="B19083" s="161" t="n">
        <v>37967</v>
      </c>
      <c r="C19083" s="162" t="n">
        <v>1074.14</v>
      </c>
      <c r="D19083" s="162" t="n">
        <v>0.094776</v>
      </c>
      <c r="E19083" s="162" t="n">
        <v>16.41</v>
      </c>
    </row>
    <row r="19084">
      <c r="B19084" s="161" t="n">
        <v>37970</v>
      </c>
      <c r="C19084" s="162" t="n">
        <v>1068.04</v>
      </c>
      <c r="D19084" s="162" t="n">
        <v>0.08788799999999999</v>
      </c>
      <c r="E19084" s="162" t="n">
        <v>17.23</v>
      </c>
    </row>
    <row r="19085">
      <c r="B19085" s="161" t="n">
        <v>37971</v>
      </c>
      <c r="C19085" s="162" t="n">
        <v>1075.13</v>
      </c>
      <c r="D19085" s="162" t="n">
        <v>0.093211</v>
      </c>
      <c r="E19085" s="162" t="n">
        <v>15.93</v>
      </c>
    </row>
    <row r="19086">
      <c r="B19086" s="161" t="n">
        <v>37972</v>
      </c>
      <c r="C19086" s="162" t="n">
        <v>1076.48</v>
      </c>
      <c r="D19086" s="162" t="n">
        <v>0.093208</v>
      </c>
      <c r="E19086" s="162" t="n">
        <v>15.58</v>
      </c>
    </row>
    <row r="19087">
      <c r="B19087" s="161" t="n">
        <v>37973</v>
      </c>
      <c r="C19087" s="162" t="n">
        <v>1089.18</v>
      </c>
      <c r="D19087" s="162" t="n">
        <v>0.103576</v>
      </c>
      <c r="E19087" s="162" t="n">
        <v>16.16</v>
      </c>
    </row>
    <row r="19088">
      <c r="B19088" s="161" t="n">
        <v>37974</v>
      </c>
      <c r="C19088" s="162" t="n">
        <v>1088.67</v>
      </c>
      <c r="D19088" s="162" t="n">
        <v>0.101786</v>
      </c>
      <c r="E19088" s="162" t="n">
        <v>16.42</v>
      </c>
    </row>
    <row r="19089">
      <c r="B19089" s="161" t="n">
        <v>37977</v>
      </c>
      <c r="C19089" s="162" t="n">
        <v>1092.94</v>
      </c>
      <c r="D19089" s="162" t="n">
        <v>0.10425</v>
      </c>
      <c r="E19089" s="162" t="n">
        <v>16.94</v>
      </c>
    </row>
    <row r="19090">
      <c r="B19090" s="161" t="n">
        <v>37978</v>
      </c>
      <c r="C19090" s="162" t="n">
        <v>1096.02</v>
      </c>
      <c r="D19090" s="162" t="n">
        <v>0.105566</v>
      </c>
      <c r="E19090" s="162" t="n">
        <v>16.49</v>
      </c>
    </row>
    <row r="19091">
      <c r="B19091" s="161" t="n">
        <v>37979</v>
      </c>
      <c r="C19091" s="162" t="n">
        <v>1094.04</v>
      </c>
      <c r="D19091" s="162" t="n">
        <v>0.102289</v>
      </c>
      <c r="E19091" s="162" t="n">
        <v>16.66</v>
      </c>
    </row>
    <row r="19092">
      <c r="B19092" s="161" t="n">
        <v>37981</v>
      </c>
      <c r="C19092" s="162" t="n">
        <v>1095.89</v>
      </c>
      <c r="D19092" s="162" t="n">
        <v>0.102643</v>
      </c>
      <c r="E19092" s="162" t="n">
        <v>17.45</v>
      </c>
    </row>
    <row r="19093">
      <c r="B19093" s="161" t="n">
        <v>37984</v>
      </c>
      <c r="C19093" s="162" t="n">
        <v>1109.48</v>
      </c>
      <c r="D19093" s="162" t="n">
        <v>0.113572</v>
      </c>
      <c r="E19093" s="162" t="n">
        <v>17.09</v>
      </c>
    </row>
    <row r="19094">
      <c r="B19094" s="161" t="n">
        <v>37985</v>
      </c>
      <c r="C19094" s="162" t="n">
        <v>1109.64</v>
      </c>
      <c r="D19094" s="162" t="n">
        <v>0.112471</v>
      </c>
      <c r="E19094" s="162" t="n">
        <v>17.68</v>
      </c>
    </row>
    <row r="19095">
      <c r="B19095" s="161" t="n">
        <v>37986</v>
      </c>
      <c r="C19095" s="162" t="n">
        <v>1111.92</v>
      </c>
      <c r="D19095" s="162" t="n">
        <v>0.113286</v>
      </c>
      <c r="E19095" s="162" t="n">
        <v>18.31</v>
      </c>
    </row>
    <row r="19096">
      <c r="B19096" s="161" t="n">
        <v>37988</v>
      </c>
      <c r="C19096" s="162" t="n">
        <v>1108.48</v>
      </c>
      <c r="D19096" s="162" t="n">
        <v>0.109008</v>
      </c>
      <c r="E19096" s="162" t="n">
        <v>18.22</v>
      </c>
    </row>
    <row r="19097">
      <c r="B19097" s="161" t="n">
        <v>37991</v>
      </c>
      <c r="C19097" s="162" t="n">
        <v>1122.22</v>
      </c>
      <c r="D19097" s="162" t="n">
        <v>0.120088</v>
      </c>
      <c r="E19097" s="162" t="n">
        <v>17.49</v>
      </c>
    </row>
    <row r="19098">
      <c r="B19098" s="161" t="n">
        <v>37992</v>
      </c>
      <c r="C19098" s="162" t="n">
        <v>1123.67</v>
      </c>
      <c r="D19098" s="162" t="n">
        <v>0.120235</v>
      </c>
      <c r="E19098" s="162" t="n">
        <v>16.73</v>
      </c>
    </row>
    <row r="19099">
      <c r="B19099" s="161" t="n">
        <v>37993</v>
      </c>
      <c r="C19099" s="162" t="n">
        <v>1126.33</v>
      </c>
      <c r="D19099" s="162" t="n">
        <v>0.121285</v>
      </c>
      <c r="E19099" s="162" t="n">
        <v>15.5</v>
      </c>
    </row>
    <row r="19100">
      <c r="B19100" s="161" t="n">
        <v>37994</v>
      </c>
      <c r="C19100" s="162" t="n">
        <v>1131.92</v>
      </c>
      <c r="D19100" s="162" t="n">
        <v>0.124947</v>
      </c>
      <c r="E19100" s="162" t="n">
        <v>15.61</v>
      </c>
    </row>
    <row r="19101">
      <c r="B19101" s="161" t="n">
        <v>37995</v>
      </c>
      <c r="C19101" s="162" t="n">
        <v>1121.86</v>
      </c>
      <c r="D19101" s="162" t="n">
        <v>0.11476</v>
      </c>
      <c r="E19101" s="162" t="n">
        <v>16.75</v>
      </c>
    </row>
    <row r="19102">
      <c r="B19102" s="161" t="n">
        <v>37998</v>
      </c>
      <c r="C19102" s="162" t="n">
        <v>1127.23</v>
      </c>
      <c r="D19102" s="162" t="n">
        <v>0.118243</v>
      </c>
      <c r="E19102" s="162" t="n">
        <v>16.82</v>
      </c>
    </row>
    <row r="19103">
      <c r="B19103" s="161" t="n">
        <v>37999</v>
      </c>
      <c r="C19103" s="162" t="n">
        <v>1121.22</v>
      </c>
      <c r="D19103" s="162" t="n">
        <v>0.111611</v>
      </c>
      <c r="E19103" s="162" t="n">
        <v>18.04</v>
      </c>
    </row>
    <row r="19104">
      <c r="B19104" s="161" t="n">
        <v>38000</v>
      </c>
      <c r="C19104" s="162" t="n">
        <v>1130.52</v>
      </c>
      <c r="D19104" s="162" t="n">
        <v>0.118465</v>
      </c>
      <c r="E19104" s="162" t="n">
        <v>16.75</v>
      </c>
    </row>
    <row r="19105">
      <c r="B19105" s="161" t="n">
        <v>38001</v>
      </c>
      <c r="C19105" s="162" t="n">
        <v>1132.05</v>
      </c>
      <c r="D19105" s="162" t="n">
        <v>0.118456</v>
      </c>
      <c r="E19105" s="162" t="n">
        <v>15.56</v>
      </c>
    </row>
    <row r="19106">
      <c r="B19106" s="161" t="n">
        <v>38002</v>
      </c>
      <c r="C19106" s="162" t="n">
        <v>1139.83</v>
      </c>
      <c r="D19106" s="162" t="n">
        <v>0.124018</v>
      </c>
      <c r="E19106" s="162" t="n">
        <v>15</v>
      </c>
    </row>
    <row r="19107">
      <c r="B19107" s="161" t="n">
        <v>38006</v>
      </c>
      <c r="C19107" s="162" t="n">
        <v>1138.77</v>
      </c>
      <c r="D19107" s="162" t="n">
        <v>0.121786</v>
      </c>
      <c r="E19107" s="162" t="n">
        <v>15.21</v>
      </c>
    </row>
    <row r="19108">
      <c r="B19108" s="161" t="n">
        <v>38007</v>
      </c>
      <c r="C19108" s="162" t="n">
        <v>1147.62</v>
      </c>
      <c r="D19108" s="162" t="n">
        <v>0.128196</v>
      </c>
      <c r="E19108" s="162" t="n">
        <v>14.34</v>
      </c>
    </row>
    <row r="19109">
      <c r="B19109" s="161" t="n">
        <v>38008</v>
      </c>
      <c r="C19109" s="162" t="n">
        <v>1143.94</v>
      </c>
      <c r="D19109" s="162" t="n">
        <v>0.123677</v>
      </c>
      <c r="E19109" s="162" t="n">
        <v>14.71</v>
      </c>
    </row>
    <row r="19110">
      <c r="B19110" s="161" t="n">
        <v>38009</v>
      </c>
      <c r="C19110" s="162" t="n">
        <v>1141.55</v>
      </c>
      <c r="D19110" s="162" t="n">
        <v>0.120284</v>
      </c>
      <c r="E19110" s="162" t="n">
        <v>14.84</v>
      </c>
    </row>
    <row r="19111">
      <c r="B19111" s="161" t="n">
        <v>38012</v>
      </c>
      <c r="C19111" s="162" t="n">
        <v>1155.37</v>
      </c>
      <c r="D19111" s="162" t="n">
        <v>0.13089</v>
      </c>
      <c r="E19111" s="162" t="n">
        <v>14.55</v>
      </c>
    </row>
    <row r="19112">
      <c r="B19112" s="161" t="n">
        <v>38013</v>
      </c>
      <c r="C19112" s="162" t="n">
        <v>1144.05</v>
      </c>
      <c r="D19112" s="162" t="n">
        <v>0.1197</v>
      </c>
      <c r="E19112" s="162" t="n">
        <v>15.35</v>
      </c>
    </row>
    <row r="19113">
      <c r="B19113" s="161" t="n">
        <v>38014</v>
      </c>
      <c r="C19113" s="162" t="n">
        <v>1128.48</v>
      </c>
      <c r="D19113" s="162" t="n">
        <v>0.104716</v>
      </c>
      <c r="E19113" s="162" t="n">
        <v>16.78</v>
      </c>
    </row>
    <row r="19114">
      <c r="B19114" s="161" t="n">
        <v>38015</v>
      </c>
      <c r="C19114" s="162" t="n">
        <v>1134.11</v>
      </c>
      <c r="D19114" s="162" t="n">
        <v>0.108469</v>
      </c>
      <c r="E19114" s="162" t="n">
        <v>17.14</v>
      </c>
    </row>
    <row r="19115">
      <c r="B19115" s="161" t="n">
        <v>38016</v>
      </c>
      <c r="C19115" s="162" t="n">
        <v>1131.13</v>
      </c>
      <c r="D19115" s="162" t="n">
        <v>0.104658</v>
      </c>
      <c r="E19115" s="162" t="n">
        <v>16.63</v>
      </c>
    </row>
    <row r="19116">
      <c r="B19116" s="161" t="n">
        <v>38019</v>
      </c>
      <c r="C19116" s="162" t="n">
        <v>1135.26</v>
      </c>
      <c r="D19116" s="162" t="n">
        <v>0.10705</v>
      </c>
      <c r="E19116" s="162" t="n">
        <v>17.11</v>
      </c>
    </row>
    <row r="19117">
      <c r="B19117" s="161" t="n">
        <v>38020</v>
      </c>
      <c r="C19117" s="162" t="n">
        <v>1136.03</v>
      </c>
      <c r="D19117" s="162" t="n">
        <v>0.10654</v>
      </c>
      <c r="E19117" s="162" t="n">
        <v>17.34</v>
      </c>
    </row>
    <row r="19118">
      <c r="B19118" s="161" t="n">
        <v>38021</v>
      </c>
      <c r="C19118" s="162" t="n">
        <v>1126.52</v>
      </c>
      <c r="D19118" s="162" t="n">
        <v>0.096986</v>
      </c>
      <c r="E19118" s="162" t="n">
        <v>17.87</v>
      </c>
    </row>
    <row r="19119">
      <c r="B19119" s="161" t="n">
        <v>38022</v>
      </c>
      <c r="C19119" s="162" t="n">
        <v>1128.59</v>
      </c>
      <c r="D19119" s="162" t="n">
        <v>0.097761</v>
      </c>
      <c r="E19119" s="162" t="n">
        <v>17.71</v>
      </c>
    </row>
    <row r="19120">
      <c r="B19120" s="161" t="n">
        <v>38023</v>
      </c>
      <c r="C19120" s="162" t="n">
        <v>1142.76</v>
      </c>
      <c r="D19120" s="162" t="n">
        <v>0.109145</v>
      </c>
      <c r="E19120" s="162" t="n">
        <v>16</v>
      </c>
    </row>
    <row r="19121">
      <c r="B19121" s="161" t="n">
        <v>38026</v>
      </c>
      <c r="C19121" s="162" t="n">
        <v>1139.81</v>
      </c>
      <c r="D19121" s="162" t="n">
        <v>0.105447</v>
      </c>
      <c r="E19121" s="162" t="n">
        <v>16.39</v>
      </c>
    </row>
    <row r="19122">
      <c r="B19122" s="161" t="n">
        <v>38027</v>
      </c>
      <c r="C19122" s="162" t="n">
        <v>1145.54</v>
      </c>
      <c r="D19122" s="162" t="n">
        <v>0.109259</v>
      </c>
      <c r="E19122" s="162" t="n">
        <v>15.94</v>
      </c>
    </row>
    <row r="19123">
      <c r="B19123" s="161" t="n">
        <v>38028</v>
      </c>
      <c r="C19123" s="162" t="n">
        <v>1157.76</v>
      </c>
      <c r="D19123" s="162" t="n">
        <v>0.118688</v>
      </c>
      <c r="E19123" s="162" t="n">
        <v>15.39</v>
      </c>
    </row>
    <row r="19124">
      <c r="B19124" s="161" t="n">
        <v>38029</v>
      </c>
      <c r="C19124" s="162" t="n">
        <v>1152.11</v>
      </c>
      <c r="D19124" s="162" t="n">
        <v>0.112658</v>
      </c>
      <c r="E19124" s="162" t="n">
        <v>15.31</v>
      </c>
    </row>
    <row r="19125">
      <c r="B19125" s="161" t="n">
        <v>38030</v>
      </c>
      <c r="C19125" s="162" t="n">
        <v>1145.81</v>
      </c>
      <c r="D19125" s="162" t="n">
        <v>0.106063</v>
      </c>
      <c r="E19125" s="162" t="n">
        <v>15.58</v>
      </c>
    </row>
    <row r="19126">
      <c r="B19126" s="161" t="n">
        <v>38034</v>
      </c>
      <c r="C19126" s="162" t="n">
        <v>1156.99</v>
      </c>
      <c r="D19126" s="162" t="n">
        <v>0.114606</v>
      </c>
      <c r="E19126" s="162" t="n">
        <v>15.4</v>
      </c>
    </row>
    <row r="19127">
      <c r="B19127" s="161" t="n">
        <v>38035</v>
      </c>
      <c r="C19127" s="162" t="n">
        <v>1151.82</v>
      </c>
      <c r="D19127" s="162" t="n">
        <v>0.109054</v>
      </c>
      <c r="E19127" s="162" t="n">
        <v>15.59</v>
      </c>
    </row>
    <row r="19128">
      <c r="B19128" s="161" t="n">
        <v>38036</v>
      </c>
      <c r="C19128" s="162" t="n">
        <v>1147.06</v>
      </c>
      <c r="D19128" s="162" t="n">
        <v>0.103845</v>
      </c>
      <c r="E19128" s="162" t="n">
        <v>15.8</v>
      </c>
    </row>
    <row r="19129">
      <c r="B19129" s="161" t="n">
        <v>38037</v>
      </c>
      <c r="C19129" s="162" t="n">
        <v>1144.11</v>
      </c>
      <c r="D19129" s="162" t="n">
        <v>0.100257</v>
      </c>
      <c r="E19129" s="162" t="n">
        <v>16.04</v>
      </c>
    </row>
    <row r="19130">
      <c r="B19130" s="161" t="n">
        <v>38040</v>
      </c>
      <c r="C19130" s="162" t="n">
        <v>1140.99</v>
      </c>
      <c r="D19130" s="162" t="n">
        <v>0.09650499999999999</v>
      </c>
      <c r="E19130" s="162" t="n">
        <v>16.29</v>
      </c>
    </row>
    <row r="19131">
      <c r="B19131" s="161" t="n">
        <v>38041</v>
      </c>
      <c r="C19131" s="162" t="n">
        <v>1139.09</v>
      </c>
      <c r="D19131" s="162" t="n">
        <v>0.09378300000000001</v>
      </c>
      <c r="E19131" s="162" t="n">
        <v>15.9</v>
      </c>
    </row>
    <row r="19132">
      <c r="B19132" s="161" t="n">
        <v>38042</v>
      </c>
      <c r="C19132" s="162" t="n">
        <v>1143.67</v>
      </c>
      <c r="D19132" s="162" t="n">
        <v>0.09678299999999999</v>
      </c>
      <c r="E19132" s="162" t="n">
        <v>14.93</v>
      </c>
    </row>
    <row r="19133">
      <c r="B19133" s="161" t="n">
        <v>38043</v>
      </c>
      <c r="C19133" s="162" t="n">
        <v>1144.91</v>
      </c>
      <c r="D19133" s="162" t="n">
        <v>0.09690500000000001</v>
      </c>
      <c r="E19133" s="162" t="n">
        <v>14.83</v>
      </c>
    </row>
    <row r="19134">
      <c r="B19134" s="161" t="n">
        <v>38044</v>
      </c>
      <c r="C19134" s="162" t="n">
        <v>1144.94</v>
      </c>
      <c r="D19134" s="162" t="n">
        <v>0.095956</v>
      </c>
      <c r="E19134" s="162" t="n">
        <v>14.55</v>
      </c>
    </row>
    <row r="19135">
      <c r="B19135" s="161" t="n">
        <v>38047</v>
      </c>
      <c r="C19135" s="162" t="n">
        <v>1155.96</v>
      </c>
      <c r="D19135" s="162" t="n">
        <v>0.104494</v>
      </c>
      <c r="E19135" s="162" t="n">
        <v>14.44</v>
      </c>
    </row>
    <row r="19136">
      <c r="B19136" s="161" t="n">
        <v>38048</v>
      </c>
      <c r="C19136" s="162" t="n">
        <v>1149.1</v>
      </c>
      <c r="D19136" s="162" t="n">
        <v>0.09757</v>
      </c>
      <c r="E19136" s="162" t="n">
        <v>14.86</v>
      </c>
    </row>
    <row r="19137">
      <c r="B19137" s="161" t="n">
        <v>38049</v>
      </c>
      <c r="C19137" s="162" t="n">
        <v>1151.04</v>
      </c>
      <c r="D19137" s="162" t="n">
        <v>0.09826600000000001</v>
      </c>
      <c r="E19137" s="162" t="n">
        <v>14.55</v>
      </c>
    </row>
    <row r="19138">
      <c r="B19138" s="161" t="n">
        <v>38050</v>
      </c>
      <c r="C19138" s="162" t="n">
        <v>1154.88</v>
      </c>
      <c r="D19138" s="162" t="n">
        <v>0.100475</v>
      </c>
      <c r="E19138" s="162" t="n">
        <v>14.4</v>
      </c>
    </row>
    <row r="19139">
      <c r="B19139" s="161" t="n">
        <v>38051</v>
      </c>
      <c r="C19139" s="162" t="n">
        <v>1156.87</v>
      </c>
      <c r="D19139" s="162" t="n">
        <v>0.101062</v>
      </c>
      <c r="E19139" s="162" t="n">
        <v>14.48</v>
      </c>
    </row>
    <row r="19140">
      <c r="B19140" s="161" t="n">
        <v>38054</v>
      </c>
      <c r="C19140" s="162" t="n">
        <v>1147.21</v>
      </c>
      <c r="D19140" s="162" t="n">
        <v>0.09160799999999999</v>
      </c>
      <c r="E19140" s="162" t="n">
        <v>15.79</v>
      </c>
    </row>
    <row r="19141">
      <c r="B19141" s="161" t="n">
        <v>38055</v>
      </c>
      <c r="C19141" s="162" t="n">
        <v>1140.58</v>
      </c>
      <c r="D19141" s="162" t="n">
        <v>0.084815</v>
      </c>
      <c r="E19141" s="162" t="n">
        <v>16.6</v>
      </c>
    </row>
    <row r="19142">
      <c r="B19142" s="161" t="n">
        <v>38056</v>
      </c>
      <c r="C19142" s="162" t="n">
        <v>1123.89</v>
      </c>
      <c r="D19142" s="162" t="n">
        <v>0.069165</v>
      </c>
      <c r="E19142" s="162" t="n">
        <v>18.67</v>
      </c>
    </row>
    <row r="19143">
      <c r="B19143" s="161" t="n">
        <v>38057</v>
      </c>
      <c r="C19143" s="162" t="n">
        <v>1106.78</v>
      </c>
      <c r="D19143" s="162" t="n">
        <v>0.053084</v>
      </c>
      <c r="E19143" s="162" t="n">
        <v>20.67</v>
      </c>
    </row>
    <row r="19144">
      <c r="B19144" s="161" t="n">
        <v>38058</v>
      </c>
      <c r="C19144" s="162" t="n">
        <v>1120.57</v>
      </c>
      <c r="D19144" s="162" t="n">
        <v>0.064669</v>
      </c>
      <c r="E19144" s="162" t="n">
        <v>18.3</v>
      </c>
    </row>
    <row r="19145">
      <c r="B19145" s="161" t="n">
        <v>38061</v>
      </c>
      <c r="C19145" s="162" t="n">
        <v>1104.49</v>
      </c>
      <c r="D19145" s="162" t="n">
        <v>0.049479</v>
      </c>
      <c r="E19145" s="162" t="n">
        <v>21.13</v>
      </c>
    </row>
    <row r="19146">
      <c r="B19146" s="161" t="n">
        <v>38062</v>
      </c>
      <c r="C19146" s="162" t="n">
        <v>1110.7</v>
      </c>
      <c r="D19146" s="162" t="n">
        <v>0.054386</v>
      </c>
      <c r="E19146" s="162" t="n">
        <v>20.34</v>
      </c>
    </row>
    <row r="19147">
      <c r="B19147" s="161" t="n">
        <v>38063</v>
      </c>
      <c r="C19147" s="162" t="n">
        <v>1123.75</v>
      </c>
      <c r="D19147" s="162" t="n">
        <v>0.06532200000000001</v>
      </c>
      <c r="E19147" s="162" t="n">
        <v>18.11</v>
      </c>
    </row>
    <row r="19148">
      <c r="B19148" s="161" t="n">
        <v>38064</v>
      </c>
      <c r="C19148" s="162" t="n">
        <v>1122.32</v>
      </c>
      <c r="D19148" s="162" t="n">
        <v>0.063333</v>
      </c>
      <c r="E19148" s="162" t="n">
        <v>18.53</v>
      </c>
    </row>
    <row r="19149">
      <c r="B19149" s="161" t="n">
        <v>38065</v>
      </c>
      <c r="C19149" s="162" t="n">
        <v>1109.78</v>
      </c>
      <c r="D19149" s="162" t="n">
        <v>0.051511</v>
      </c>
      <c r="E19149" s="162" t="n">
        <v>19.15</v>
      </c>
    </row>
    <row r="19150">
      <c r="B19150" s="161" t="n">
        <v>38068</v>
      </c>
      <c r="C19150" s="162" t="n">
        <v>1095.4</v>
      </c>
      <c r="D19150" s="162" t="n">
        <v>0.037969</v>
      </c>
      <c r="E19150" s="162" t="n">
        <v>21.58</v>
      </c>
    </row>
    <row r="19151">
      <c r="B19151" s="161" t="n">
        <v>38069</v>
      </c>
      <c r="C19151" s="162" t="n">
        <v>1093.95</v>
      </c>
      <c r="D19151" s="162" t="n">
        <v>0.036141</v>
      </c>
      <c r="E19151" s="162" t="n">
        <v>20.67</v>
      </c>
    </row>
    <row r="19152">
      <c r="B19152" s="161" t="n">
        <v>38070</v>
      </c>
      <c r="C19152" s="162" t="n">
        <v>1091.33</v>
      </c>
      <c r="D19152" s="162" t="n">
        <v>0.033197</v>
      </c>
      <c r="E19152" s="162" t="n">
        <v>19.81</v>
      </c>
    </row>
    <row r="19153">
      <c r="B19153" s="161" t="n">
        <v>38071</v>
      </c>
      <c r="C19153" s="162" t="n">
        <v>1109.19</v>
      </c>
      <c r="D19153" s="162" t="n">
        <v>0.048841</v>
      </c>
      <c r="E19153" s="162" t="n">
        <v>17.88</v>
      </c>
    </row>
    <row r="19154">
      <c r="B19154" s="161" t="n">
        <v>38072</v>
      </c>
      <c r="C19154" s="162" t="n">
        <v>1108.06</v>
      </c>
      <c r="D19154" s="162" t="n">
        <v>0.047298</v>
      </c>
      <c r="E19154" s="162" t="n">
        <v>17.33</v>
      </c>
    </row>
    <row r="19155">
      <c r="B19155" s="161" t="n">
        <v>38075</v>
      </c>
      <c r="C19155" s="162" t="n">
        <v>1122.47</v>
      </c>
      <c r="D19155" s="162" t="n">
        <v>0.059633</v>
      </c>
      <c r="E19155" s="162" t="n">
        <v>16.5</v>
      </c>
    </row>
    <row r="19156">
      <c r="B19156" s="161" t="n">
        <v>38076</v>
      </c>
      <c r="C19156" s="162" t="n">
        <v>1127</v>
      </c>
      <c r="D19156" s="162" t="n">
        <v>0.06300600000000001</v>
      </c>
      <c r="E19156" s="162" t="n">
        <v>16.28</v>
      </c>
    </row>
    <row r="19157">
      <c r="B19157" s="161" t="n">
        <v>38077</v>
      </c>
      <c r="C19157" s="162" t="n">
        <v>1126.21</v>
      </c>
      <c r="D19157" s="162" t="n">
        <v>0.06176</v>
      </c>
      <c r="E19157" s="162" t="n">
        <v>16.74</v>
      </c>
    </row>
    <row r="19158">
      <c r="B19158" s="161" t="n">
        <v>38078</v>
      </c>
      <c r="C19158" s="162" t="n">
        <v>1132.17</v>
      </c>
      <c r="D19158" s="162" t="n">
        <v>0.066469</v>
      </c>
      <c r="E19158" s="162" t="n">
        <v>16.65</v>
      </c>
    </row>
    <row r="19159">
      <c r="B19159" s="161" t="n">
        <v>38079</v>
      </c>
      <c r="C19159" s="162" t="n">
        <v>1141.81</v>
      </c>
      <c r="D19159" s="162" t="n">
        <v>0.074326</v>
      </c>
      <c r="E19159" s="162" t="n">
        <v>15.64</v>
      </c>
    </row>
    <row r="19160">
      <c r="B19160" s="161" t="n">
        <v>38082</v>
      </c>
      <c r="C19160" s="162" t="n">
        <v>1150.57</v>
      </c>
      <c r="D19160" s="162" t="n">
        <v>0.081234</v>
      </c>
      <c r="E19160" s="162" t="n">
        <v>14.97</v>
      </c>
    </row>
    <row r="19161">
      <c r="B19161" s="161" t="n">
        <v>38083</v>
      </c>
      <c r="C19161" s="162" t="n">
        <v>1148.16</v>
      </c>
      <c r="D19161" s="162" t="n">
        <v>0.078418</v>
      </c>
      <c r="E19161" s="162" t="n">
        <v>15.32</v>
      </c>
    </row>
    <row r="19162">
      <c r="B19162" s="161" t="n">
        <v>38084</v>
      </c>
      <c r="C19162" s="162" t="n">
        <v>1140.53</v>
      </c>
      <c r="D19162" s="162" t="n">
        <v>0.071003</v>
      </c>
      <c r="E19162" s="162" t="n">
        <v>15.76</v>
      </c>
    </row>
    <row r="19163">
      <c r="B19163" s="161" t="n">
        <v>38085</v>
      </c>
      <c r="C19163" s="162" t="n">
        <v>1139.32</v>
      </c>
      <c r="D19163" s="162" t="n">
        <v>0.06920800000000001</v>
      </c>
      <c r="E19163" s="162" t="n">
        <v>16.26</v>
      </c>
    </row>
    <row r="19164">
      <c r="B19164" s="161" t="n">
        <v>38089</v>
      </c>
      <c r="C19164" s="162" t="n">
        <v>1145.2</v>
      </c>
      <c r="D19164" s="162" t="n">
        <v>0.073557</v>
      </c>
      <c r="E19164" s="162" t="n">
        <v>15.28</v>
      </c>
    </row>
    <row r="19165">
      <c r="B19165" s="161" t="n">
        <v>38090</v>
      </c>
      <c r="C19165" s="162" t="n">
        <v>1129.44</v>
      </c>
      <c r="D19165" s="162" t="n">
        <v>0.059025</v>
      </c>
      <c r="E19165" s="162" t="n">
        <v>17.26</v>
      </c>
    </row>
    <row r="19166">
      <c r="B19166" s="161" t="n">
        <v>38091</v>
      </c>
      <c r="C19166" s="162" t="n">
        <v>1128.17</v>
      </c>
      <c r="D19166" s="162" t="n">
        <v>0.057187</v>
      </c>
      <c r="E19166" s="162" t="n">
        <v>15.62</v>
      </c>
    </row>
    <row r="19167">
      <c r="B19167" s="161" t="n">
        <v>38092</v>
      </c>
      <c r="C19167" s="162" t="n">
        <v>1128.84</v>
      </c>
      <c r="D19167" s="162" t="n">
        <v>0.057056</v>
      </c>
      <c r="E19167" s="162" t="n">
        <v>15.74</v>
      </c>
    </row>
    <row r="19168">
      <c r="B19168" s="161" t="n">
        <v>38093</v>
      </c>
      <c r="C19168" s="162" t="n">
        <v>1134.61</v>
      </c>
      <c r="D19168" s="162" t="n">
        <v>0.061441</v>
      </c>
      <c r="E19168" s="162" t="n">
        <v>14.94</v>
      </c>
    </row>
    <row r="19169">
      <c r="B19169" s="161" t="n">
        <v>38096</v>
      </c>
      <c r="C19169" s="162" t="n">
        <v>1135.82</v>
      </c>
      <c r="D19169" s="162" t="n">
        <v>0.061841</v>
      </c>
      <c r="E19169" s="162" t="n">
        <v>15.42</v>
      </c>
    </row>
    <row r="19170">
      <c r="B19170" s="161" t="n">
        <v>38097</v>
      </c>
      <c r="C19170" s="162" t="n">
        <v>1118.15</v>
      </c>
      <c r="D19170" s="162" t="n">
        <v>0.045542</v>
      </c>
      <c r="E19170" s="162" t="n">
        <v>16.67</v>
      </c>
    </row>
    <row r="19171">
      <c r="B19171" s="161" t="n">
        <v>38098</v>
      </c>
      <c r="C19171" s="162" t="n">
        <v>1124.09</v>
      </c>
      <c r="D19171" s="162" t="n">
        <v>0.05028</v>
      </c>
      <c r="E19171" s="162" t="n">
        <v>15.6</v>
      </c>
    </row>
    <row r="19172">
      <c r="B19172" s="161" t="n">
        <v>38099</v>
      </c>
      <c r="C19172" s="162" t="n">
        <v>1139.93</v>
      </c>
      <c r="D19172" s="162" t="n">
        <v>0.063656</v>
      </c>
      <c r="E19172" s="162" t="n">
        <v>14.61</v>
      </c>
    </row>
    <row r="19173">
      <c r="B19173" s="161" t="n">
        <v>38100</v>
      </c>
      <c r="C19173" s="162" t="n">
        <v>1140.6</v>
      </c>
      <c r="D19173" s="162" t="n">
        <v>0.063596</v>
      </c>
      <c r="E19173" s="162" t="n">
        <v>14.01</v>
      </c>
    </row>
    <row r="19174">
      <c r="B19174" s="161" t="n">
        <v>38103</v>
      </c>
      <c r="C19174" s="162" t="n">
        <v>1135.53</v>
      </c>
      <c r="D19174" s="162" t="n">
        <v>0.058456</v>
      </c>
      <c r="E19174" s="162" t="n">
        <v>14.77</v>
      </c>
    </row>
    <row r="19175">
      <c r="B19175" s="161" t="n">
        <v>38104</v>
      </c>
      <c r="C19175" s="162" t="n">
        <v>1138.11</v>
      </c>
      <c r="D19175" s="162" t="n">
        <v>0.060072</v>
      </c>
      <c r="E19175" s="162" t="n">
        <v>15.07</v>
      </c>
    </row>
    <row r="19176">
      <c r="B19176" s="161" t="n">
        <v>38105</v>
      </c>
      <c r="C19176" s="162" t="n">
        <v>1122.41</v>
      </c>
      <c r="D19176" s="162" t="n">
        <v>0.045628</v>
      </c>
      <c r="E19176" s="162" t="n">
        <v>16.29</v>
      </c>
    </row>
    <row r="19177">
      <c r="B19177" s="161" t="n">
        <v>38106</v>
      </c>
      <c r="C19177" s="162" t="n">
        <v>1113.89</v>
      </c>
      <c r="D19177" s="162" t="n">
        <v>0.03748</v>
      </c>
      <c r="E19177" s="162" t="n">
        <v>16.6</v>
      </c>
    </row>
    <row r="19178">
      <c r="B19178" s="161" t="n">
        <v>38107</v>
      </c>
      <c r="C19178" s="162" t="n">
        <v>1107.3</v>
      </c>
      <c r="D19178" s="162" t="n">
        <v>0.031018</v>
      </c>
      <c r="E19178" s="162" t="n">
        <v>17.19</v>
      </c>
    </row>
    <row r="19179">
      <c r="B19179" s="161" t="n">
        <v>38110</v>
      </c>
      <c r="C19179" s="162" t="n">
        <v>1117.49</v>
      </c>
      <c r="D19179" s="162" t="n">
        <v>0.039546</v>
      </c>
      <c r="E19179" s="162" t="n">
        <v>16.62</v>
      </c>
    </row>
    <row r="19180">
      <c r="B19180" s="161" t="n">
        <v>38111</v>
      </c>
      <c r="C19180" s="162" t="n">
        <v>1119.55</v>
      </c>
      <c r="D19180" s="162" t="n">
        <v>0.040801</v>
      </c>
      <c r="E19180" s="162" t="n">
        <v>16.55</v>
      </c>
    </row>
    <row r="19181">
      <c r="B19181" s="161" t="n">
        <v>38112</v>
      </c>
      <c r="C19181" s="162" t="n">
        <v>1121.53</v>
      </c>
      <c r="D19181" s="162" t="n">
        <v>0.041904</v>
      </c>
      <c r="E19181" s="162" t="n">
        <v>15.77</v>
      </c>
    </row>
    <row r="19182">
      <c r="B19182" s="161" t="n">
        <v>38113</v>
      </c>
      <c r="C19182" s="162" t="n">
        <v>1113.99</v>
      </c>
      <c r="D19182" s="162" t="n">
        <v>0.034573</v>
      </c>
      <c r="E19182" s="162" t="n">
        <v>17.05</v>
      </c>
    </row>
    <row r="19183">
      <c r="B19183" s="161" t="n">
        <v>38114</v>
      </c>
      <c r="C19183" s="162" t="n">
        <v>1098.7</v>
      </c>
      <c r="D19183" s="162" t="n">
        <v>0.020241</v>
      </c>
      <c r="E19183" s="162" t="n">
        <v>18.13</v>
      </c>
    </row>
    <row r="19184">
      <c r="B19184" s="161" t="n">
        <v>38117</v>
      </c>
      <c r="C19184" s="162" t="n">
        <v>1087.12</v>
      </c>
      <c r="D19184" s="162" t="n">
        <v>0.009155999999999999</v>
      </c>
      <c r="E19184" s="162" t="n">
        <v>19.77</v>
      </c>
    </row>
    <row r="19185">
      <c r="B19185" s="161" t="n">
        <v>38118</v>
      </c>
      <c r="C19185" s="162" t="n">
        <v>1095.45</v>
      </c>
      <c r="D19185" s="162" t="n">
        <v>0.01634</v>
      </c>
      <c r="E19185" s="162" t="n">
        <v>18.57</v>
      </c>
    </row>
    <row r="19186">
      <c r="B19186" s="161" t="n">
        <v>38119</v>
      </c>
      <c r="C19186" s="162" t="n">
        <v>1097.28</v>
      </c>
      <c r="D19186" s="162" t="n">
        <v>0.017542</v>
      </c>
      <c r="E19186" s="162" t="n">
        <v>18.14</v>
      </c>
    </row>
    <row r="19187">
      <c r="B19187" s="161" t="n">
        <v>38120</v>
      </c>
      <c r="C19187" s="162" t="n">
        <v>1096.44</v>
      </c>
      <c r="D19187" s="162" t="n">
        <v>0.016279</v>
      </c>
      <c r="E19187" s="162" t="n">
        <v>18.86</v>
      </c>
    </row>
    <row r="19188">
      <c r="B19188" s="161" t="n">
        <v>38121</v>
      </c>
      <c r="C19188" s="162" t="n">
        <v>1095.7</v>
      </c>
      <c r="D19188" s="162" t="n">
        <v>0.015102</v>
      </c>
      <c r="E19188" s="162" t="n">
        <v>18.47</v>
      </c>
    </row>
    <row r="19189">
      <c r="B19189" s="161" t="n">
        <v>38124</v>
      </c>
      <c r="C19189" s="162" t="n">
        <v>1084.1</v>
      </c>
      <c r="D19189" s="162" t="n">
        <v>0.004025</v>
      </c>
      <c r="E19189" s="162" t="n">
        <v>19.96</v>
      </c>
    </row>
    <row r="19190">
      <c r="B19190" s="161" t="n">
        <v>38125</v>
      </c>
      <c r="C19190" s="162" t="n">
        <v>1091.49</v>
      </c>
      <c r="D19190" s="162" t="n">
        <v>0.010303</v>
      </c>
      <c r="E19190" s="162" t="n">
        <v>19.33</v>
      </c>
    </row>
    <row r="19191">
      <c r="B19191" s="161" t="n">
        <v>38126</v>
      </c>
      <c r="C19191" s="162" t="n">
        <v>1088.68</v>
      </c>
      <c r="D19191" s="162" t="n">
        <v>0.007235</v>
      </c>
      <c r="E19191" s="162" t="n">
        <v>18.93</v>
      </c>
    </row>
    <row r="19192">
      <c r="B19192" s="161" t="n">
        <v>38127</v>
      </c>
      <c r="C19192" s="162" t="n">
        <v>1089.19</v>
      </c>
      <c r="D19192" s="162" t="n">
        <v>0.007131</v>
      </c>
      <c r="E19192" s="162" t="n">
        <v>18.67</v>
      </c>
    </row>
    <row r="19193">
      <c r="B19193" s="161" t="n">
        <v>38128</v>
      </c>
      <c r="C19193" s="162" t="n">
        <v>1093.56</v>
      </c>
      <c r="D19193" s="162" t="n">
        <v>0.010551</v>
      </c>
      <c r="E19193" s="162" t="n">
        <v>18.49</v>
      </c>
    </row>
    <row r="19194">
      <c r="B19194" s="161" t="n">
        <v>38131</v>
      </c>
      <c r="C19194" s="162" t="n">
        <v>1095.41</v>
      </c>
      <c r="D19194" s="162" t="n">
        <v>0.011681</v>
      </c>
      <c r="E19194" s="162" t="n">
        <v>18.08</v>
      </c>
    </row>
    <row r="19195">
      <c r="B19195" s="161" t="n">
        <v>38132</v>
      </c>
      <c r="C19195" s="162" t="n">
        <v>1113.05</v>
      </c>
      <c r="D19195" s="162" t="n">
        <v>0.027031</v>
      </c>
      <c r="E19195" s="162" t="n">
        <v>15.96</v>
      </c>
    </row>
    <row r="19196">
      <c r="B19196" s="161" t="n">
        <v>38133</v>
      </c>
      <c r="C19196" s="162" t="n">
        <v>1114.94</v>
      </c>
      <c r="D19196" s="162" t="n">
        <v>0.028108</v>
      </c>
      <c r="E19196" s="162" t="n">
        <v>15.97</v>
      </c>
    </row>
    <row r="19197">
      <c r="B19197" s="161" t="n">
        <v>38134</v>
      </c>
      <c r="C19197" s="162" t="n">
        <v>1121.28</v>
      </c>
      <c r="D19197" s="162" t="n">
        <v>0.033174</v>
      </c>
      <c r="E19197" s="162" t="n">
        <v>15.28</v>
      </c>
    </row>
    <row r="19198">
      <c r="B19198" s="161" t="n">
        <v>38135</v>
      </c>
      <c r="C19198" s="162" t="n">
        <v>1120.68</v>
      </c>
      <c r="D19198" s="162" t="n">
        <v>0.032009</v>
      </c>
      <c r="E19198" s="162" t="n">
        <v>15.5</v>
      </c>
    </row>
    <row r="19199">
      <c r="B19199" s="161" t="n">
        <v>38139</v>
      </c>
      <c r="C19199" s="162" t="n">
        <v>1121.2</v>
      </c>
      <c r="D19199" s="162" t="n">
        <v>0.031871</v>
      </c>
      <c r="E19199" s="162" t="n">
        <v>16.3</v>
      </c>
    </row>
    <row r="19200">
      <c r="B19200" s="161" t="n">
        <v>38140</v>
      </c>
      <c r="C19200" s="162" t="n">
        <v>1124.99</v>
      </c>
      <c r="D19200" s="162" t="n">
        <v>0.034628</v>
      </c>
      <c r="E19200" s="162" t="n">
        <v>16.08</v>
      </c>
    </row>
    <row r="19201">
      <c r="B19201" s="161" t="n">
        <v>38141</v>
      </c>
      <c r="C19201" s="162" t="n">
        <v>1116.64</v>
      </c>
      <c r="D19201" s="162" t="n">
        <v>0.02664</v>
      </c>
      <c r="E19201" s="162" t="n">
        <v>17.03</v>
      </c>
    </row>
    <row r="19202">
      <c r="B19202" s="161" t="n">
        <v>38142</v>
      </c>
      <c r="C19202" s="162" t="n">
        <v>1122.5</v>
      </c>
      <c r="D19202" s="162" t="n">
        <v>0.031322</v>
      </c>
      <c r="E19202" s="162" t="n">
        <v>16.78</v>
      </c>
    </row>
    <row r="19203">
      <c r="B19203" s="161" t="n">
        <v>38145</v>
      </c>
      <c r="C19203" s="162" t="n">
        <v>1140.42</v>
      </c>
      <c r="D19203" s="162" t="n">
        <v>0.046516</v>
      </c>
      <c r="E19203" s="162" t="n">
        <v>15.39</v>
      </c>
    </row>
    <row r="19204">
      <c r="B19204" s="161" t="n">
        <v>38146</v>
      </c>
      <c r="C19204" s="162" t="n">
        <v>1142.18</v>
      </c>
      <c r="D19204" s="162" t="n">
        <v>0.047421</v>
      </c>
      <c r="E19204" s="162" t="n">
        <v>15.01</v>
      </c>
    </row>
    <row r="19205">
      <c r="B19205" s="161" t="n">
        <v>38147</v>
      </c>
      <c r="C19205" s="162" t="n">
        <v>1131.33</v>
      </c>
      <c r="D19205" s="162" t="n">
        <v>0.037241</v>
      </c>
      <c r="E19205" s="162" t="n">
        <v>15.39</v>
      </c>
    </row>
    <row r="19206">
      <c r="B19206" s="161" t="n">
        <v>38148</v>
      </c>
      <c r="C19206" s="162" t="n">
        <v>1136.47</v>
      </c>
      <c r="D19206" s="162" t="n">
        <v>0.04112</v>
      </c>
      <c r="E19206" s="162" t="n">
        <v>15.04</v>
      </c>
    </row>
    <row r="19207">
      <c r="B19207" s="161" t="n">
        <v>38152</v>
      </c>
      <c r="C19207" s="162" t="n">
        <v>1125.29</v>
      </c>
      <c r="D19207" s="162" t="n">
        <v>0.030644</v>
      </c>
      <c r="E19207" s="162" t="n">
        <v>16.07</v>
      </c>
    </row>
    <row r="19208">
      <c r="B19208" s="161" t="n">
        <v>38153</v>
      </c>
      <c r="C19208" s="162" t="n">
        <v>1132.01</v>
      </c>
      <c r="D19208" s="162" t="n">
        <v>0.035979</v>
      </c>
      <c r="E19208" s="162" t="n">
        <v>15.05</v>
      </c>
    </row>
    <row r="19209">
      <c r="B19209" s="161" t="n">
        <v>38154</v>
      </c>
      <c r="C19209" s="162" t="n">
        <v>1133.56</v>
      </c>
      <c r="D19209" s="162" t="n">
        <v>0.036749</v>
      </c>
      <c r="E19209" s="162" t="n">
        <v>14.79</v>
      </c>
    </row>
    <row r="19210">
      <c r="B19210" s="161" t="n">
        <v>38155</v>
      </c>
      <c r="C19210" s="162" t="n">
        <v>1132.05</v>
      </c>
      <c r="D19210" s="162" t="n">
        <v>0.034848</v>
      </c>
      <c r="E19210" s="162" t="n">
        <v>15.15</v>
      </c>
    </row>
    <row r="19211">
      <c r="B19211" s="161" t="n">
        <v>38156</v>
      </c>
      <c r="C19211" s="162" t="n">
        <v>1135.02</v>
      </c>
      <c r="D19211" s="162" t="n">
        <v>0.036952</v>
      </c>
      <c r="E19211" s="162" t="n">
        <v>14.99</v>
      </c>
    </row>
    <row r="19212">
      <c r="B19212" s="161" t="n">
        <v>38159</v>
      </c>
      <c r="C19212" s="162" t="n">
        <v>1130.3</v>
      </c>
      <c r="D19212" s="162" t="n">
        <v>0.032309</v>
      </c>
      <c r="E19212" s="162" t="n">
        <v>15.26</v>
      </c>
    </row>
    <row r="19213">
      <c r="B19213" s="161" t="n">
        <v>38160</v>
      </c>
      <c r="C19213" s="162" t="n">
        <v>1134.41</v>
      </c>
      <c r="D19213" s="162" t="n">
        <v>0.035453</v>
      </c>
      <c r="E19213" s="162" t="n">
        <v>14.31</v>
      </c>
    </row>
    <row r="19214">
      <c r="B19214" s="161" t="n">
        <v>38161</v>
      </c>
      <c r="C19214" s="162" t="n">
        <v>1144.06</v>
      </c>
      <c r="D19214" s="162" t="n">
        <v>0.043363</v>
      </c>
      <c r="E19214" s="162" t="n">
        <v>13.98</v>
      </c>
    </row>
    <row r="19215">
      <c r="B19215" s="161" t="n">
        <v>38162</v>
      </c>
      <c r="C19215" s="162" t="n">
        <v>1140.65</v>
      </c>
      <c r="D19215" s="162" t="n">
        <v>0.039881</v>
      </c>
      <c r="E19215" s="162" t="n">
        <v>14.81</v>
      </c>
    </row>
    <row r="19216">
      <c r="B19216" s="161" t="n">
        <v>38163</v>
      </c>
      <c r="C19216" s="162" t="n">
        <v>1134.43</v>
      </c>
      <c r="D19216" s="162" t="n">
        <v>0.033905</v>
      </c>
      <c r="E19216" s="162" t="n">
        <v>15.19</v>
      </c>
    </row>
    <row r="19217">
      <c r="B19217" s="161" t="n">
        <v>38166</v>
      </c>
      <c r="C19217" s="162" t="n">
        <v>1133.35</v>
      </c>
      <c r="D19217" s="162" t="n">
        <v>0.032395</v>
      </c>
      <c r="E19217" s="162" t="n">
        <v>16.07</v>
      </c>
    </row>
    <row r="19218">
      <c r="B19218" s="161" t="n">
        <v>38167</v>
      </c>
      <c r="C19218" s="162" t="n">
        <v>1136.2</v>
      </c>
      <c r="D19218" s="162" t="n">
        <v>0.034361</v>
      </c>
      <c r="E19218" s="162" t="n">
        <v>15.47</v>
      </c>
    </row>
    <row r="19219">
      <c r="B19219" s="161" t="n">
        <v>38168</v>
      </c>
      <c r="C19219" s="162" t="n">
        <v>1140.84</v>
      </c>
      <c r="D19219" s="162" t="n">
        <v>0.03788</v>
      </c>
      <c r="E19219" s="162" t="n">
        <v>14.34</v>
      </c>
    </row>
    <row r="19220">
      <c r="B19220" s="161" t="n">
        <v>38169</v>
      </c>
      <c r="C19220" s="162" t="n">
        <v>1128.94</v>
      </c>
      <c r="D19220" s="162" t="n">
        <v>0.026875</v>
      </c>
      <c r="E19220" s="162" t="n">
        <v>15.2</v>
      </c>
    </row>
    <row r="19221">
      <c r="B19221" s="161" t="n">
        <v>38170</v>
      </c>
      <c r="C19221" s="162" t="n">
        <v>1125.38</v>
      </c>
      <c r="D19221" s="162" t="n">
        <v>0.023279</v>
      </c>
      <c r="E19221" s="162" t="n">
        <v>15.08</v>
      </c>
    </row>
    <row r="19222">
      <c r="B19222" s="161" t="n">
        <v>38174</v>
      </c>
      <c r="C19222" s="162" t="n">
        <v>1116.21</v>
      </c>
      <c r="D19222" s="162" t="n">
        <v>0.014687</v>
      </c>
      <c r="E19222" s="162" t="n">
        <v>16.25</v>
      </c>
    </row>
    <row r="19223">
      <c r="B19223" s="161" t="n">
        <v>38175</v>
      </c>
      <c r="C19223" s="162" t="n">
        <v>1118.33</v>
      </c>
      <c r="D19223" s="162" t="n">
        <v>0.016227</v>
      </c>
      <c r="E19223" s="162" t="n">
        <v>15.81</v>
      </c>
    </row>
    <row r="19224">
      <c r="B19224" s="161" t="n">
        <v>38176</v>
      </c>
      <c r="C19224" s="162" t="n">
        <v>1109.11</v>
      </c>
      <c r="D19224" s="162" t="n">
        <v>0.007617</v>
      </c>
      <c r="E19224" s="162" t="n">
        <v>16.2</v>
      </c>
    </row>
    <row r="19225">
      <c r="B19225" s="161" t="n">
        <v>38177</v>
      </c>
      <c r="C19225" s="162" t="n">
        <v>1112.81</v>
      </c>
      <c r="D19225" s="162" t="n">
        <v>0.010539</v>
      </c>
      <c r="E19225" s="162" t="n">
        <v>15.78</v>
      </c>
    </row>
    <row r="19226">
      <c r="B19226" s="161" t="n">
        <v>38180</v>
      </c>
      <c r="C19226" s="162" t="n">
        <v>1114.35</v>
      </c>
      <c r="D19226" s="162" t="n">
        <v>0.011535</v>
      </c>
      <c r="E19226" s="162" t="n">
        <v>14.96</v>
      </c>
    </row>
    <row r="19227">
      <c r="B19227" s="161" t="n">
        <v>38181</v>
      </c>
      <c r="C19227" s="162" t="n">
        <v>1115.14</v>
      </c>
      <c r="D19227" s="162" t="n">
        <v>0.011764</v>
      </c>
      <c r="E19227" s="162" t="n">
        <v>14.46</v>
      </c>
    </row>
    <row r="19228">
      <c r="B19228" s="161" t="n">
        <v>38182</v>
      </c>
      <c r="C19228" s="162" t="n">
        <v>1111.47</v>
      </c>
      <c r="D19228" s="162" t="n">
        <v>0.007976</v>
      </c>
      <c r="E19228" s="162" t="n">
        <v>13.76</v>
      </c>
    </row>
    <row r="19229">
      <c r="B19229" s="161" t="n">
        <v>38183</v>
      </c>
      <c r="C19229" s="162" t="n">
        <v>1106.69</v>
      </c>
      <c r="D19229" s="162" t="n">
        <v>0.003168</v>
      </c>
      <c r="E19229" s="162" t="n">
        <v>14.71</v>
      </c>
    </row>
    <row r="19230">
      <c r="B19230" s="161" t="n">
        <v>38184</v>
      </c>
      <c r="C19230" s="162" t="n">
        <v>1101.39</v>
      </c>
      <c r="D19230" s="162" t="n">
        <v>-0.002062</v>
      </c>
      <c r="E19230" s="162" t="n">
        <v>14.34</v>
      </c>
    </row>
    <row r="19231">
      <c r="B19231" s="161" t="n">
        <v>38187</v>
      </c>
      <c r="C19231" s="162" t="n">
        <v>1100.9</v>
      </c>
      <c r="D19231" s="162" t="n">
        <v>-0.002982</v>
      </c>
      <c r="E19231" s="162" t="n">
        <v>15.17</v>
      </c>
    </row>
    <row r="19232">
      <c r="B19232" s="161" t="n">
        <v>38188</v>
      </c>
      <c r="C19232" s="162" t="n">
        <v>1108.67</v>
      </c>
      <c r="D19232" s="162" t="n">
        <v>0.003642</v>
      </c>
      <c r="E19232" s="162" t="n">
        <v>14.17</v>
      </c>
    </row>
    <row r="19233">
      <c r="B19233" s="161" t="n">
        <v>38189</v>
      </c>
      <c r="C19233" s="162" t="n">
        <v>1093.88</v>
      </c>
      <c r="D19233" s="162" t="n">
        <v>-0.010122</v>
      </c>
      <c r="E19233" s="162" t="n">
        <v>16.41</v>
      </c>
    </row>
    <row r="19234">
      <c r="B19234" s="161" t="n">
        <v>38190</v>
      </c>
      <c r="C19234" s="162" t="n">
        <v>1096.84</v>
      </c>
      <c r="D19234" s="162" t="n">
        <v>-0.007723</v>
      </c>
      <c r="E19234" s="162" t="n">
        <v>15.75</v>
      </c>
    </row>
    <row r="19235">
      <c r="B19235" s="161" t="n">
        <v>38191</v>
      </c>
      <c r="C19235" s="162" t="n">
        <v>1086.2</v>
      </c>
      <c r="D19235" s="162" t="n">
        <v>-0.017705</v>
      </c>
      <c r="E19235" s="162" t="n">
        <v>16.5</v>
      </c>
    </row>
    <row r="19236">
      <c r="B19236" s="161" t="n">
        <v>38194</v>
      </c>
      <c r="C19236" s="162" t="n">
        <v>1084.07</v>
      </c>
      <c r="D19236" s="162" t="n">
        <v>-0.019871</v>
      </c>
      <c r="E19236" s="162" t="n">
        <v>17.3</v>
      </c>
    </row>
    <row r="19237">
      <c r="B19237" s="161" t="n">
        <v>38195</v>
      </c>
      <c r="C19237" s="162" t="n">
        <v>1094.83</v>
      </c>
      <c r="D19237" s="162" t="n">
        <v>-0.01027</v>
      </c>
      <c r="E19237" s="162" t="n">
        <v>16.55</v>
      </c>
    </row>
    <row r="19238">
      <c r="B19238" s="161" t="n">
        <v>38196</v>
      </c>
      <c r="C19238" s="162" t="n">
        <v>1095.42</v>
      </c>
      <c r="D19238" s="162" t="n">
        <v>-0.009986999999999999</v>
      </c>
      <c r="E19238" s="162" t="n">
        <v>16.15</v>
      </c>
    </row>
    <row r="19239">
      <c r="B19239" s="161" t="n">
        <v>38197</v>
      </c>
      <c r="C19239" s="162" t="n">
        <v>1100.43</v>
      </c>
      <c r="D19239" s="162" t="n">
        <v>-0.005706</v>
      </c>
      <c r="E19239" s="162" t="n">
        <v>15.68</v>
      </c>
    </row>
    <row r="19240">
      <c r="B19240" s="161" t="n">
        <v>38198</v>
      </c>
      <c r="C19240" s="162" t="n">
        <v>1101.72</v>
      </c>
      <c r="D19240" s="162" t="n">
        <v>-0.004789</v>
      </c>
      <c r="E19240" s="162" t="n">
        <v>15.32</v>
      </c>
    </row>
    <row r="19241">
      <c r="B19241" s="161" t="n">
        <v>38201</v>
      </c>
      <c r="C19241" s="162" t="n">
        <v>1106.62</v>
      </c>
      <c r="D19241" s="162" t="n">
        <v>-0.0006089999999999999</v>
      </c>
      <c r="E19241" s="162" t="n">
        <v>15.37</v>
      </c>
    </row>
    <row r="19242">
      <c r="B19242" s="161" t="n">
        <v>38202</v>
      </c>
      <c r="C19242" s="162" t="n">
        <v>1099.69</v>
      </c>
      <c r="D19242" s="162" t="n">
        <v>-0.00713</v>
      </c>
      <c r="E19242" s="162" t="n">
        <v>16.03</v>
      </c>
    </row>
    <row r="19243">
      <c r="B19243" s="161" t="n">
        <v>38203</v>
      </c>
      <c r="C19243" s="162" t="n">
        <v>1098.63</v>
      </c>
      <c r="D19243" s="162" t="n">
        <v>-0.008314</v>
      </c>
      <c r="E19243" s="162" t="n">
        <v>16.21</v>
      </c>
    </row>
    <row r="19244">
      <c r="B19244" s="161" t="n">
        <v>38204</v>
      </c>
      <c r="C19244" s="162" t="n">
        <v>1080.7</v>
      </c>
      <c r="D19244" s="162" t="n">
        <v>-0.024956</v>
      </c>
      <c r="E19244" s="162" t="n">
        <v>18.32</v>
      </c>
    </row>
    <row r="19245">
      <c r="B19245" s="161" t="n">
        <v>38205</v>
      </c>
      <c r="C19245" s="162" t="n">
        <v>1063.97</v>
      </c>
      <c r="D19245" s="162" t="n">
        <v>-0.040645</v>
      </c>
      <c r="E19245" s="162" t="n">
        <v>19.34</v>
      </c>
    </row>
    <row r="19246">
      <c r="B19246" s="161" t="n">
        <v>38208</v>
      </c>
      <c r="C19246" s="162" t="n">
        <v>1065.22</v>
      </c>
      <c r="D19246" s="162" t="n">
        <v>-0.039557</v>
      </c>
      <c r="E19246" s="162" t="n">
        <v>18.89</v>
      </c>
    </row>
    <row r="19247">
      <c r="B19247" s="161" t="n">
        <v>38209</v>
      </c>
      <c r="C19247" s="162" t="n">
        <v>1079.04</v>
      </c>
      <c r="D19247" s="162" t="n">
        <v>-0.026886</v>
      </c>
      <c r="E19247" s="162" t="n">
        <v>17.47</v>
      </c>
    </row>
    <row r="19248">
      <c r="B19248" s="161" t="n">
        <v>38210</v>
      </c>
      <c r="C19248" s="162" t="n">
        <v>1075.79</v>
      </c>
      <c r="D19248" s="162" t="n">
        <v>-0.030092</v>
      </c>
      <c r="E19248" s="162" t="n">
        <v>18.04</v>
      </c>
    </row>
    <row r="19249">
      <c r="B19249" s="161" t="n">
        <v>38211</v>
      </c>
      <c r="C19249" s="162" t="n">
        <v>1063.23</v>
      </c>
      <c r="D19249" s="162" t="n">
        <v>-0.041991</v>
      </c>
      <c r="E19249" s="162" t="n">
        <v>19.08</v>
      </c>
    </row>
    <row r="19250">
      <c r="B19250" s="161" t="n">
        <v>38212</v>
      </c>
      <c r="C19250" s="162" t="n">
        <v>1064.8</v>
      </c>
      <c r="D19250" s="162" t="n">
        <v>-0.040667</v>
      </c>
      <c r="E19250" s="162" t="n">
        <v>17.98</v>
      </c>
    </row>
    <row r="19251">
      <c r="B19251" s="161" t="n">
        <v>38215</v>
      </c>
      <c r="C19251" s="162" t="n">
        <v>1079.34</v>
      </c>
      <c r="D19251" s="162" t="n">
        <v>-0.027251</v>
      </c>
      <c r="E19251" s="162" t="n">
        <v>17.57</v>
      </c>
    </row>
    <row r="19252">
      <c r="B19252" s="161" t="n">
        <v>38216</v>
      </c>
      <c r="C19252" s="162" t="n">
        <v>1081.71</v>
      </c>
      <c r="D19252" s="162" t="n">
        <v>-0.025209</v>
      </c>
      <c r="E19252" s="162" t="n">
        <v>17.02</v>
      </c>
    </row>
    <row r="19253">
      <c r="B19253" s="161" t="n">
        <v>38217</v>
      </c>
      <c r="C19253" s="162" t="n">
        <v>1095.17</v>
      </c>
      <c r="D19253" s="162" t="n">
        <v>-0.01306</v>
      </c>
      <c r="E19253" s="162" t="n">
        <v>16.23</v>
      </c>
    </row>
    <row r="19254">
      <c r="B19254" s="161" t="n">
        <v>38218</v>
      </c>
      <c r="C19254" s="162" t="n">
        <v>1091.23</v>
      </c>
      <c r="D19254" s="162" t="n">
        <v>-0.016847</v>
      </c>
      <c r="E19254" s="162" t="n">
        <v>16.96</v>
      </c>
    </row>
    <row r="19255">
      <c r="B19255" s="161" t="n">
        <v>38219</v>
      </c>
      <c r="C19255" s="162" t="n">
        <v>1098.35</v>
      </c>
      <c r="D19255" s="162" t="n">
        <v>-0.01052</v>
      </c>
      <c r="E19255" s="162" t="n">
        <v>16</v>
      </c>
    </row>
    <row r="19256">
      <c r="B19256" s="161" t="n">
        <v>38222</v>
      </c>
      <c r="C19256" s="162" t="n">
        <v>1095.68</v>
      </c>
      <c r="D19256" s="162" t="n">
        <v>-0.013145</v>
      </c>
      <c r="E19256" s="162" t="n">
        <v>15.88</v>
      </c>
    </row>
    <row r="19257">
      <c r="B19257" s="161" t="n">
        <v>38223</v>
      </c>
      <c r="C19257" s="162" t="n">
        <v>1096.19</v>
      </c>
      <c r="D19257" s="162" t="n">
        <v>-0.01288</v>
      </c>
      <c r="E19257" s="162" t="n">
        <v>15.33</v>
      </c>
    </row>
    <row r="19258">
      <c r="B19258" s="161" t="n">
        <v>38224</v>
      </c>
      <c r="C19258" s="162" t="n">
        <v>1104.96</v>
      </c>
      <c r="D19258" s="162" t="n">
        <v>-0.005122</v>
      </c>
      <c r="E19258" s="162" t="n">
        <v>14.98</v>
      </c>
    </row>
    <row r="19259">
      <c r="B19259" s="161" t="n">
        <v>38225</v>
      </c>
      <c r="C19259" s="162" t="n">
        <v>1105.09</v>
      </c>
      <c r="D19259" s="162" t="n">
        <v>-0.005238</v>
      </c>
      <c r="E19259" s="162" t="n">
        <v>14.91</v>
      </c>
    </row>
    <row r="19260">
      <c r="B19260" s="161" t="n">
        <v>38226</v>
      </c>
      <c r="C19260" s="162" t="n">
        <v>1107.77</v>
      </c>
      <c r="D19260" s="162" t="n">
        <v>-0.003089</v>
      </c>
      <c r="E19260" s="162" t="n">
        <v>14.71</v>
      </c>
    </row>
    <row r="19261">
      <c r="B19261" s="161" t="n">
        <v>38229</v>
      </c>
      <c r="C19261" s="162" t="n">
        <v>1099.15</v>
      </c>
      <c r="D19261" s="162" t="n">
        <v>-0.011137</v>
      </c>
      <c r="E19261" s="162" t="n">
        <v>15.44</v>
      </c>
    </row>
    <row r="19262">
      <c r="B19262" s="161" t="n">
        <v>38230</v>
      </c>
      <c r="C19262" s="162" t="n">
        <v>1104.24</v>
      </c>
      <c r="D19262" s="162" t="n">
        <v>-0.006723</v>
      </c>
      <c r="E19262" s="162" t="n">
        <v>15.29</v>
      </c>
    </row>
    <row r="19263">
      <c r="B19263" s="161" t="n">
        <v>38231</v>
      </c>
      <c r="C19263" s="162" t="n">
        <v>1105.91</v>
      </c>
      <c r="D19263" s="162" t="n">
        <v>-0.005425</v>
      </c>
      <c r="E19263" s="162" t="n">
        <v>14.91</v>
      </c>
    </row>
    <row r="19264">
      <c r="B19264" s="161" t="n">
        <v>38232</v>
      </c>
      <c r="C19264" s="162" t="n">
        <v>1118.31</v>
      </c>
      <c r="D19264" s="162" t="n">
        <v>0.005419</v>
      </c>
      <c r="E19264" s="162" t="n">
        <v>14.28</v>
      </c>
    </row>
    <row r="19265">
      <c r="B19265" s="161" t="n">
        <v>38233</v>
      </c>
      <c r="C19265" s="162" t="n">
        <v>1113.63</v>
      </c>
      <c r="D19265" s="162" t="n">
        <v>0.000911</v>
      </c>
      <c r="E19265" s="162" t="n">
        <v>13.91</v>
      </c>
    </row>
    <row r="19266">
      <c r="B19266" s="161" t="n">
        <v>38237</v>
      </c>
      <c r="C19266" s="162" t="n">
        <v>1121.3</v>
      </c>
      <c r="D19266" s="162" t="n">
        <v>0.007383</v>
      </c>
      <c r="E19266" s="162" t="n">
        <v>14.07</v>
      </c>
    </row>
    <row r="19267">
      <c r="B19267" s="161" t="n">
        <v>38238</v>
      </c>
      <c r="C19267" s="162" t="n">
        <v>1116.27</v>
      </c>
      <c r="D19267" s="162" t="n">
        <v>0.002556</v>
      </c>
      <c r="E19267" s="162" t="n">
        <v>14.06</v>
      </c>
    </row>
    <row r="19268">
      <c r="B19268" s="161" t="n">
        <v>38239</v>
      </c>
      <c r="C19268" s="162" t="n">
        <v>1118.38</v>
      </c>
      <c r="D19268" s="162" t="n">
        <v>0.004064</v>
      </c>
      <c r="E19268" s="162" t="n">
        <v>14.01</v>
      </c>
    </row>
    <row r="19269">
      <c r="B19269" s="161" t="n">
        <v>38240</v>
      </c>
      <c r="C19269" s="162" t="n">
        <v>1123.92</v>
      </c>
      <c r="D19269" s="162" t="n">
        <v>0.008607</v>
      </c>
      <c r="E19269" s="162" t="n">
        <v>13.76</v>
      </c>
    </row>
    <row r="19270">
      <c r="B19270" s="161" t="n">
        <v>38243</v>
      </c>
      <c r="C19270" s="162" t="n">
        <v>1125.82</v>
      </c>
      <c r="D19270" s="162" t="n">
        <v>0.009965999999999999</v>
      </c>
      <c r="E19270" s="162" t="n">
        <v>13.17</v>
      </c>
    </row>
    <row r="19271">
      <c r="B19271" s="161" t="n">
        <v>38244</v>
      </c>
      <c r="C19271" s="162" t="n">
        <v>1128.33</v>
      </c>
      <c r="D19271" s="162" t="n">
        <v>0.011859</v>
      </c>
      <c r="E19271" s="162" t="n">
        <v>13.56</v>
      </c>
    </row>
    <row r="19272">
      <c r="B19272" s="161" t="n">
        <v>38245</v>
      </c>
      <c r="C19272" s="162" t="n">
        <v>1120.37</v>
      </c>
      <c r="D19272" s="162" t="n">
        <v>0.004501</v>
      </c>
      <c r="E19272" s="162" t="n">
        <v>14.64</v>
      </c>
    </row>
    <row r="19273">
      <c r="B19273" s="161" t="n">
        <v>38246</v>
      </c>
      <c r="C19273" s="162" t="n">
        <v>1123.5</v>
      </c>
      <c r="D19273" s="162" t="n">
        <v>0.006999</v>
      </c>
      <c r="E19273" s="162" t="n">
        <v>14.39</v>
      </c>
    </row>
    <row r="19274">
      <c r="B19274" s="161" t="n">
        <v>38247</v>
      </c>
      <c r="C19274" s="162" t="n">
        <v>1128.55</v>
      </c>
      <c r="D19274" s="162" t="n">
        <v>0.011222</v>
      </c>
      <c r="E19274" s="162" t="n">
        <v>14.03</v>
      </c>
    </row>
    <row r="19275">
      <c r="B19275" s="161" t="n">
        <v>38250</v>
      </c>
      <c r="C19275" s="162" t="n">
        <v>1122.2</v>
      </c>
      <c r="D19275" s="162" t="n">
        <v>0.00533</v>
      </c>
      <c r="E19275" s="162" t="n">
        <v>14.43</v>
      </c>
    </row>
    <row r="19276">
      <c r="B19276" s="161" t="n">
        <v>38251</v>
      </c>
      <c r="C19276" s="162" t="n">
        <v>1129.3</v>
      </c>
      <c r="D19276" s="162" t="n">
        <v>0.011348</v>
      </c>
      <c r="E19276" s="162" t="n">
        <v>13.66</v>
      </c>
    </row>
    <row r="19277">
      <c r="B19277" s="161" t="n">
        <v>38252</v>
      </c>
      <c r="C19277" s="162" t="n">
        <v>1113.56</v>
      </c>
      <c r="D19277" s="162" t="n">
        <v>-0.002884</v>
      </c>
      <c r="E19277" s="162" t="n">
        <v>14.74</v>
      </c>
    </row>
    <row r="19278">
      <c r="B19278" s="161" t="n">
        <v>38253</v>
      </c>
      <c r="C19278" s="162" t="n">
        <v>1108.36</v>
      </c>
      <c r="D19278" s="162" t="n">
        <v>-0.007775</v>
      </c>
      <c r="E19278" s="162" t="n">
        <v>14.8</v>
      </c>
    </row>
    <row r="19279">
      <c r="B19279" s="161" t="n">
        <v>38254</v>
      </c>
      <c r="C19279" s="162" t="n">
        <v>1110.11</v>
      </c>
      <c r="D19279" s="162" t="n">
        <v>-0.00638</v>
      </c>
      <c r="E19279" s="162" t="n">
        <v>14.28</v>
      </c>
    </row>
    <row r="19280">
      <c r="B19280" s="161" t="n">
        <v>38257</v>
      </c>
      <c r="C19280" s="162" t="n">
        <v>1103.52</v>
      </c>
      <c r="D19280" s="162" t="n">
        <v>-0.012528</v>
      </c>
      <c r="E19280" s="162" t="n">
        <v>14.62</v>
      </c>
    </row>
    <row r="19281">
      <c r="B19281" s="161" t="n">
        <v>38258</v>
      </c>
      <c r="C19281" s="162" t="n">
        <v>1110.06</v>
      </c>
      <c r="D19281" s="162" t="n">
        <v>-0.006847</v>
      </c>
      <c r="E19281" s="162" t="n">
        <v>13.83</v>
      </c>
    </row>
    <row r="19282">
      <c r="B19282" s="161" t="n">
        <v>38259</v>
      </c>
      <c r="C19282" s="162" t="n">
        <v>1114.8</v>
      </c>
      <c r="D19282" s="162" t="n">
        <v>-0.002781</v>
      </c>
      <c r="E19282" s="162" t="n">
        <v>13.21</v>
      </c>
    </row>
    <row r="19283">
      <c r="B19283" s="161" t="n">
        <v>38260</v>
      </c>
      <c r="C19283" s="162" t="n">
        <v>1114.58</v>
      </c>
      <c r="D19283" s="162" t="n">
        <v>-0.003159</v>
      </c>
      <c r="E19283" s="162" t="n">
        <v>13.34</v>
      </c>
    </row>
    <row r="19284">
      <c r="B19284" s="161" t="n">
        <v>38261</v>
      </c>
      <c r="C19284" s="162" t="n">
        <v>1131.5</v>
      </c>
      <c r="D19284" s="162" t="n">
        <v>0.011623</v>
      </c>
      <c r="E19284" s="162" t="n">
        <v>12.75</v>
      </c>
    </row>
    <row r="19285">
      <c r="B19285" s="161" t="n">
        <v>38264</v>
      </c>
      <c r="C19285" s="162" t="n">
        <v>1135.17</v>
      </c>
      <c r="D19285" s="162" t="n">
        <v>0.014593</v>
      </c>
      <c r="E19285" s="162" t="n">
        <v>13.41</v>
      </c>
    </row>
    <row r="19286">
      <c r="B19286" s="161" t="n">
        <v>38265</v>
      </c>
      <c r="C19286" s="162" t="n">
        <v>1134.48</v>
      </c>
      <c r="D19286" s="162" t="n">
        <v>0.013726</v>
      </c>
      <c r="E19286" s="162" t="n">
        <v>13.95</v>
      </c>
    </row>
    <row r="19287">
      <c r="B19287" s="161" t="n">
        <v>38266</v>
      </c>
      <c r="C19287" s="162" t="n">
        <v>1142.05</v>
      </c>
      <c r="D19287" s="162" t="n">
        <v>0.02014</v>
      </c>
      <c r="E19287" s="162" t="n">
        <v>13.28</v>
      </c>
    </row>
    <row r="19288">
      <c r="B19288" s="161" t="n">
        <v>38267</v>
      </c>
      <c r="C19288" s="162" t="n">
        <v>1130.65</v>
      </c>
      <c r="D19288" s="162" t="n">
        <v>0.009920999999999999</v>
      </c>
      <c r="E19288" s="162" t="n">
        <v>14.5</v>
      </c>
    </row>
    <row r="19289">
      <c r="B19289" s="161" t="n">
        <v>38268</v>
      </c>
      <c r="C19289" s="162" t="n">
        <v>1122.14</v>
      </c>
      <c r="D19289" s="162" t="n">
        <v>0.002235</v>
      </c>
      <c r="E19289" s="162" t="n">
        <v>15.05</v>
      </c>
    </row>
    <row r="19290">
      <c r="B19290" s="161" t="n">
        <v>38271</v>
      </c>
      <c r="C19290" s="162" t="n">
        <v>1124.39</v>
      </c>
      <c r="D19290" s="162" t="n">
        <v>0.004112</v>
      </c>
      <c r="E19290" s="162" t="n">
        <v>14.71</v>
      </c>
    </row>
    <row r="19291">
      <c r="B19291" s="161" t="n">
        <v>38272</v>
      </c>
      <c r="C19291" s="162" t="n">
        <v>1121.84</v>
      </c>
      <c r="D19291" s="162" t="n">
        <v>0.001717</v>
      </c>
      <c r="E19291" s="162" t="n">
        <v>15.05</v>
      </c>
    </row>
    <row r="19292">
      <c r="B19292" s="161" t="n">
        <v>38273</v>
      </c>
      <c r="C19292" s="162" t="n">
        <v>1113.65</v>
      </c>
      <c r="D19292" s="162" t="n">
        <v>-0.00569</v>
      </c>
      <c r="E19292" s="162" t="n">
        <v>15.42</v>
      </c>
    </row>
    <row r="19293">
      <c r="B19293" s="161" t="n">
        <v>38274</v>
      </c>
      <c r="C19293" s="162" t="n">
        <v>1103.29</v>
      </c>
      <c r="D19293" s="162" t="n">
        <v>-0.015008</v>
      </c>
      <c r="E19293" s="162" t="n">
        <v>16.43</v>
      </c>
    </row>
    <row r="19294">
      <c r="B19294" s="161" t="n">
        <v>38275</v>
      </c>
      <c r="C19294" s="162" t="n">
        <v>1108.2</v>
      </c>
      <c r="D19294" s="162" t="n">
        <v>-0.010561</v>
      </c>
      <c r="E19294" s="162" t="n">
        <v>15.04</v>
      </c>
    </row>
    <row r="19295">
      <c r="B19295" s="161" t="n">
        <v>38278</v>
      </c>
      <c r="C19295" s="162" t="n">
        <v>1114.02</v>
      </c>
      <c r="D19295" s="162" t="n">
        <v>-0.005333</v>
      </c>
      <c r="E19295" s="162" t="n">
        <v>14.71</v>
      </c>
    </row>
    <row r="19296">
      <c r="B19296" s="161" t="n">
        <v>38279</v>
      </c>
      <c r="C19296" s="162" t="n">
        <v>1103.23</v>
      </c>
      <c r="D19296" s="162" t="n">
        <v>-0.015042</v>
      </c>
      <c r="E19296" s="162" t="n">
        <v>15.13</v>
      </c>
    </row>
    <row r="19297">
      <c r="B19297" s="161" t="n">
        <v>38280</v>
      </c>
      <c r="C19297" s="162" t="n">
        <v>1103.66</v>
      </c>
      <c r="D19297" s="162" t="n">
        <v>-0.01457</v>
      </c>
      <c r="E19297" s="162" t="n">
        <v>14.85</v>
      </c>
    </row>
    <row r="19298">
      <c r="B19298" s="161" t="n">
        <v>38281</v>
      </c>
      <c r="C19298" s="162" t="n">
        <v>1106.49</v>
      </c>
      <c r="D19298" s="162" t="n">
        <v>-0.011932</v>
      </c>
      <c r="E19298" s="162" t="n">
        <v>14.54</v>
      </c>
    </row>
    <row r="19299">
      <c r="B19299" s="161" t="n">
        <v>38282</v>
      </c>
      <c r="C19299" s="162" t="n">
        <v>1095.74</v>
      </c>
      <c r="D19299" s="162" t="n">
        <v>-0.021558</v>
      </c>
      <c r="E19299" s="162" t="n">
        <v>15.28</v>
      </c>
    </row>
    <row r="19300">
      <c r="B19300" s="161" t="n">
        <v>38285</v>
      </c>
      <c r="C19300" s="162" t="n">
        <v>1094.81</v>
      </c>
      <c r="D19300" s="162" t="n">
        <v>-0.022242</v>
      </c>
      <c r="E19300" s="162" t="n">
        <v>16.58</v>
      </c>
    </row>
    <row r="19301">
      <c r="B19301" s="161" t="n">
        <v>38286</v>
      </c>
      <c r="C19301" s="162" t="n">
        <v>1111.09</v>
      </c>
      <c r="D19301" s="162" t="n">
        <v>-0.007433</v>
      </c>
      <c r="E19301" s="162" t="n">
        <v>16.39</v>
      </c>
    </row>
    <row r="19302">
      <c r="B19302" s="161" t="n">
        <v>38287</v>
      </c>
      <c r="C19302" s="162" t="n">
        <v>1125.4</v>
      </c>
      <c r="D19302" s="162" t="n">
        <v>0.005372</v>
      </c>
      <c r="E19302" s="162" t="n">
        <v>15.72</v>
      </c>
    </row>
    <row r="19303">
      <c r="B19303" s="161" t="n">
        <v>38288</v>
      </c>
      <c r="C19303" s="162" t="n">
        <v>1127.44</v>
      </c>
      <c r="D19303" s="162" t="n">
        <v>0.007156</v>
      </c>
      <c r="E19303" s="162" t="n">
        <v>15.39</v>
      </c>
    </row>
    <row r="19304">
      <c r="B19304" s="161" t="n">
        <v>38289</v>
      </c>
      <c r="C19304" s="162" t="n">
        <v>1130.2</v>
      </c>
      <c r="D19304" s="162" t="n">
        <v>0.009601999999999999</v>
      </c>
      <c r="E19304" s="162" t="n">
        <v>16.27</v>
      </c>
    </row>
    <row r="19305">
      <c r="B19305" s="161" t="n">
        <v>38292</v>
      </c>
      <c r="C19305" s="162" t="n">
        <v>1130.51</v>
      </c>
      <c r="D19305" s="162" t="n">
        <v>0.009882999999999999</v>
      </c>
      <c r="E19305" s="162" t="n">
        <v>16.27</v>
      </c>
    </row>
    <row r="19306">
      <c r="B19306" s="161" t="n">
        <v>38293</v>
      </c>
      <c r="C19306" s="162" t="n">
        <v>1130.54</v>
      </c>
      <c r="D19306" s="162" t="n">
        <v>0.009951</v>
      </c>
      <c r="E19306" s="162" t="n">
        <v>16.18</v>
      </c>
    </row>
    <row r="19307">
      <c r="B19307" s="161" t="n">
        <v>38294</v>
      </c>
      <c r="C19307" s="162" t="n">
        <v>1143.2</v>
      </c>
      <c r="D19307" s="162" t="n">
        <v>0.021067</v>
      </c>
      <c r="E19307" s="162" t="n">
        <v>14.04</v>
      </c>
    </row>
    <row r="19308">
      <c r="B19308" s="161" t="n">
        <v>38295</v>
      </c>
      <c r="C19308" s="162" t="n">
        <v>1161.67</v>
      </c>
      <c r="D19308" s="162" t="n">
        <v>0.037032</v>
      </c>
      <c r="E19308" s="162" t="n">
        <v>13.97</v>
      </c>
    </row>
    <row r="19309">
      <c r="B19309" s="161" t="n">
        <v>38296</v>
      </c>
      <c r="C19309" s="162" t="n">
        <v>1166.17</v>
      </c>
      <c r="D19309" s="162" t="n">
        <v>0.040799</v>
      </c>
      <c r="E19309" s="162" t="n">
        <v>13.84</v>
      </c>
    </row>
    <row r="19310">
      <c r="B19310" s="161" t="n">
        <v>38299</v>
      </c>
      <c r="C19310" s="162" t="n">
        <v>1164.89</v>
      </c>
      <c r="D19310" s="162" t="n">
        <v>0.039596</v>
      </c>
      <c r="E19310" s="162" t="n">
        <v>13.8</v>
      </c>
    </row>
    <row r="19311">
      <c r="B19311" s="161" t="n">
        <v>38300</v>
      </c>
      <c r="C19311" s="162" t="n">
        <v>1164.08</v>
      </c>
      <c r="D19311" s="162" t="n">
        <v>0.038862</v>
      </c>
      <c r="E19311" s="162" t="n">
        <v>13.61</v>
      </c>
    </row>
    <row r="19312">
      <c r="B19312" s="161" t="n">
        <v>38301</v>
      </c>
      <c r="C19312" s="162" t="n">
        <v>1162.91</v>
      </c>
      <c r="D19312" s="162" t="n">
        <v>0.037772</v>
      </c>
      <c r="E19312" s="162" t="n">
        <v>13.08</v>
      </c>
    </row>
    <row r="19313">
      <c r="B19313" s="161" t="n">
        <v>38302</v>
      </c>
      <c r="C19313" s="162" t="n">
        <v>1173.48</v>
      </c>
      <c r="D19313" s="162" t="n">
        <v>0.046619</v>
      </c>
      <c r="E19313" s="162" t="n">
        <v>13.04</v>
      </c>
    </row>
    <row r="19314">
      <c r="B19314" s="161" t="n">
        <v>38303</v>
      </c>
      <c r="C19314" s="162" t="n">
        <v>1184.17</v>
      </c>
      <c r="D19314" s="162" t="n">
        <v>0.055464</v>
      </c>
      <c r="E19314" s="162" t="n">
        <v>13.33</v>
      </c>
    </row>
    <row r="19315">
      <c r="B19315" s="161" t="n">
        <v>38306</v>
      </c>
      <c r="C19315" s="162" t="n">
        <v>1183.81</v>
      </c>
      <c r="D19315" s="162" t="n">
        <v>0.054925</v>
      </c>
      <c r="E19315" s="162" t="n">
        <v>13.38</v>
      </c>
    </row>
    <row r="19316">
      <c r="B19316" s="161" t="n">
        <v>38307</v>
      </c>
      <c r="C19316" s="162" t="n">
        <v>1175.43</v>
      </c>
      <c r="D19316" s="162" t="n">
        <v>0.047642</v>
      </c>
      <c r="E19316" s="162" t="n">
        <v>13.21</v>
      </c>
    </row>
    <row r="19317">
      <c r="B19317" s="161" t="n">
        <v>38308</v>
      </c>
      <c r="C19317" s="162" t="n">
        <v>1181.94</v>
      </c>
      <c r="D19317" s="162" t="n">
        <v>0.05296</v>
      </c>
      <c r="E19317" s="162" t="n">
        <v>13.21</v>
      </c>
    </row>
    <row r="19318">
      <c r="B19318" s="161" t="n">
        <v>38309</v>
      </c>
      <c r="C19318" s="162" t="n">
        <v>1183.55</v>
      </c>
      <c r="D19318" s="162" t="n">
        <v>0.054067</v>
      </c>
      <c r="E19318" s="162" t="n">
        <v>12.98</v>
      </c>
    </row>
    <row r="19319">
      <c r="B19319" s="161" t="n">
        <v>38310</v>
      </c>
      <c r="C19319" s="162" t="n">
        <v>1170.34</v>
      </c>
      <c r="D19319" s="162" t="n">
        <v>0.042657</v>
      </c>
      <c r="E19319" s="162" t="n">
        <v>13.5</v>
      </c>
    </row>
    <row r="19320">
      <c r="B19320" s="161" t="n">
        <v>38313</v>
      </c>
      <c r="C19320" s="162" t="n">
        <v>1177.24</v>
      </c>
      <c r="D19320" s="162" t="n">
        <v>0.048382</v>
      </c>
      <c r="E19320" s="162" t="n">
        <v>12.97</v>
      </c>
    </row>
    <row r="19321">
      <c r="B19321" s="161" t="n">
        <v>38314</v>
      </c>
      <c r="C19321" s="162" t="n">
        <v>1176.94</v>
      </c>
      <c r="D19321" s="162" t="n">
        <v>0.047961</v>
      </c>
      <c r="E19321" s="162" t="n">
        <v>12.67</v>
      </c>
    </row>
    <row r="19322">
      <c r="B19322" s="161" t="n">
        <v>38315</v>
      </c>
      <c r="C19322" s="162" t="n">
        <v>1181.76</v>
      </c>
      <c r="D19322" s="162" t="n">
        <v>0.051887</v>
      </c>
      <c r="E19322" s="162" t="n">
        <v>12.72</v>
      </c>
    </row>
    <row r="19323">
      <c r="B19323" s="161" t="n">
        <v>38317</v>
      </c>
      <c r="C19323" s="162" t="n">
        <v>1182.65</v>
      </c>
      <c r="D19323" s="162" t="n">
        <v>0.052529</v>
      </c>
      <c r="E19323" s="162" t="n">
        <v>12.78</v>
      </c>
    </row>
    <row r="19324">
      <c r="B19324" s="161" t="n">
        <v>38320</v>
      </c>
      <c r="C19324" s="162" t="n">
        <v>1178.57</v>
      </c>
      <c r="D19324" s="162" t="n">
        <v>0.048955</v>
      </c>
      <c r="E19324" s="162" t="n">
        <v>13.3</v>
      </c>
    </row>
    <row r="19325">
      <c r="B19325" s="161" t="n">
        <v>38321</v>
      </c>
      <c r="C19325" s="162" t="n">
        <v>1173.82</v>
      </c>
      <c r="D19325" s="162" t="n">
        <v>0.044792</v>
      </c>
      <c r="E19325" s="162" t="n">
        <v>13.24</v>
      </c>
    </row>
    <row r="19326">
      <c r="B19326" s="161" t="n">
        <v>38322</v>
      </c>
      <c r="C19326" s="162" t="n">
        <v>1191.37</v>
      </c>
      <c r="D19326" s="162" t="n">
        <v>0.059479</v>
      </c>
      <c r="E19326" s="162" t="n">
        <v>12.97</v>
      </c>
    </row>
    <row r="19327">
      <c r="B19327" s="161" t="n">
        <v>38323</v>
      </c>
      <c r="C19327" s="162" t="n">
        <v>1190.33</v>
      </c>
      <c r="D19327" s="162" t="n">
        <v>0.058434</v>
      </c>
      <c r="E19327" s="162" t="n">
        <v>12.98</v>
      </c>
    </row>
    <row r="19328">
      <c r="B19328" s="161" t="n">
        <v>38324</v>
      </c>
      <c r="C19328" s="162" t="n">
        <v>1191.17</v>
      </c>
      <c r="D19328" s="162" t="n">
        <v>0.058943</v>
      </c>
      <c r="E19328" s="162" t="n">
        <v>12.96</v>
      </c>
    </row>
    <row r="19329">
      <c r="B19329" s="161" t="n">
        <v>38327</v>
      </c>
      <c r="C19329" s="162" t="n">
        <v>1190.25</v>
      </c>
      <c r="D19329" s="162" t="n">
        <v>0.057965</v>
      </c>
      <c r="E19329" s="162" t="n">
        <v>13.19</v>
      </c>
    </row>
    <row r="19330">
      <c r="B19330" s="161" t="n">
        <v>38328</v>
      </c>
      <c r="C19330" s="162" t="n">
        <v>1177.07</v>
      </c>
      <c r="D19330" s="162" t="n">
        <v>0.04667</v>
      </c>
      <c r="E19330" s="162" t="n">
        <v>13.67</v>
      </c>
    </row>
    <row r="19331">
      <c r="B19331" s="161" t="n">
        <v>38329</v>
      </c>
      <c r="C19331" s="162" t="n">
        <v>1182.81</v>
      </c>
      <c r="D19331" s="162" t="n">
        <v>0.05134</v>
      </c>
      <c r="E19331" s="162" t="n">
        <v>13.19</v>
      </c>
    </row>
    <row r="19332">
      <c r="B19332" s="161" t="n">
        <v>38330</v>
      </c>
      <c r="C19332" s="162" t="n">
        <v>1189.24</v>
      </c>
      <c r="D19332" s="162" t="n">
        <v>0.056558</v>
      </c>
      <c r="E19332" s="162" t="n">
        <v>12.88</v>
      </c>
    </row>
    <row r="19333">
      <c r="B19333" s="161" t="n">
        <v>38331</v>
      </c>
      <c r="C19333" s="162" t="n">
        <v>1188</v>
      </c>
      <c r="D19333" s="162" t="n">
        <v>0.055324</v>
      </c>
      <c r="E19333" s="162" t="n">
        <v>12.76</v>
      </c>
    </row>
    <row r="19334">
      <c r="B19334" s="161" t="n">
        <v>38334</v>
      </c>
      <c r="C19334" s="162" t="n">
        <v>1198.68</v>
      </c>
      <c r="D19334" s="162" t="n">
        <v>0.06403399999999999</v>
      </c>
      <c r="E19334" s="162" t="n">
        <v>12.54</v>
      </c>
    </row>
    <row r="19335">
      <c r="B19335" s="161" t="n">
        <v>38335</v>
      </c>
      <c r="C19335" s="162" t="n">
        <v>1203.38</v>
      </c>
      <c r="D19335" s="162" t="n">
        <v>0.06773700000000001</v>
      </c>
      <c r="E19335" s="162" t="n">
        <v>12.73</v>
      </c>
    </row>
    <row r="19336">
      <c r="B19336" s="161" t="n">
        <v>38336</v>
      </c>
      <c r="C19336" s="162" t="n">
        <v>1205.72</v>
      </c>
      <c r="D19336" s="162" t="n">
        <v>0.069428</v>
      </c>
      <c r="E19336" s="162" t="n">
        <v>12.35</v>
      </c>
    </row>
    <row r="19337">
      <c r="B19337" s="161" t="n">
        <v>38337</v>
      </c>
      <c r="C19337" s="162" t="n">
        <v>1203.21</v>
      </c>
      <c r="D19337" s="162" t="n">
        <v>0.067112</v>
      </c>
      <c r="E19337" s="162" t="n">
        <v>12.27</v>
      </c>
    </row>
    <row r="19338">
      <c r="B19338" s="161" t="n">
        <v>38338</v>
      </c>
      <c r="C19338" s="162" t="n">
        <v>1194.22</v>
      </c>
      <c r="D19338" s="162" t="n">
        <v>0.059437</v>
      </c>
      <c r="E19338" s="162" t="n">
        <v>11.95</v>
      </c>
    </row>
    <row r="19339">
      <c r="B19339" s="161" t="n">
        <v>38341</v>
      </c>
      <c r="C19339" s="162" t="n">
        <v>1194.65</v>
      </c>
      <c r="D19339" s="162" t="n">
        <v>0.059629</v>
      </c>
      <c r="E19339" s="162" t="n">
        <v>11.83</v>
      </c>
    </row>
    <row r="19340">
      <c r="B19340" s="161" t="n">
        <v>38342</v>
      </c>
      <c r="C19340" s="162" t="n">
        <v>1205.45</v>
      </c>
      <c r="D19340" s="162" t="n">
        <v>0.06837</v>
      </c>
      <c r="E19340" s="162" t="n">
        <v>11.55</v>
      </c>
    </row>
    <row r="19341">
      <c r="B19341" s="161" t="n">
        <v>38343</v>
      </c>
      <c r="C19341" s="162" t="n">
        <v>1209.57</v>
      </c>
      <c r="D19341" s="162" t="n">
        <v>0.071476</v>
      </c>
      <c r="E19341" s="162" t="n">
        <v>11.45</v>
      </c>
    </row>
    <row r="19342">
      <c r="B19342" s="161" t="n">
        <v>38344</v>
      </c>
      <c r="C19342" s="162" t="n">
        <v>1210.13</v>
      </c>
      <c r="D19342" s="162" t="n">
        <v>0.07155599999999999</v>
      </c>
      <c r="E19342" s="162" t="n">
        <v>11.23</v>
      </c>
    </row>
    <row r="19343">
      <c r="B19343" s="161" t="n">
        <v>38348</v>
      </c>
      <c r="C19343" s="162" t="n">
        <v>1204.92</v>
      </c>
      <c r="D19343" s="162" t="n">
        <v>0.066806</v>
      </c>
      <c r="E19343" s="162" t="n">
        <v>12.14</v>
      </c>
    </row>
    <row r="19344">
      <c r="B19344" s="161" t="n">
        <v>38349</v>
      </c>
      <c r="C19344" s="162" t="n">
        <v>1213.54</v>
      </c>
      <c r="D19344" s="162" t="n">
        <v>0.073522</v>
      </c>
      <c r="E19344" s="162" t="n">
        <v>12</v>
      </c>
    </row>
    <row r="19345">
      <c r="B19345" s="161" t="n">
        <v>38350</v>
      </c>
      <c r="C19345" s="162" t="n">
        <v>1213.45</v>
      </c>
      <c r="D19345" s="162" t="n">
        <v>0.072965</v>
      </c>
      <c r="E19345" s="162" t="n">
        <v>11.62</v>
      </c>
    </row>
    <row r="19346">
      <c r="B19346" s="161" t="n">
        <v>38351</v>
      </c>
      <c r="C19346" s="162" t="n">
        <v>1213.55</v>
      </c>
      <c r="D19346" s="162" t="n">
        <v>0.072592</v>
      </c>
      <c r="E19346" s="162" t="n">
        <v>12.56</v>
      </c>
    </row>
    <row r="19347">
      <c r="B19347" s="161" t="n">
        <v>38352</v>
      </c>
      <c r="C19347" s="162" t="n">
        <v>1211.92</v>
      </c>
      <c r="D19347" s="162" t="n">
        <v>0.070857</v>
      </c>
      <c r="E19347" s="162" t="n">
        <v>13.29</v>
      </c>
    </row>
    <row r="19348">
      <c r="B19348" s="161" t="n">
        <v>38355</v>
      </c>
      <c r="C19348" s="162" t="n">
        <v>1202.08</v>
      </c>
      <c r="D19348" s="162" t="n">
        <v>0.062351</v>
      </c>
      <c r="E19348" s="162" t="n">
        <v>14.08</v>
      </c>
    </row>
    <row r="19349">
      <c r="B19349" s="161" t="n">
        <v>38356</v>
      </c>
      <c r="C19349" s="162" t="n">
        <v>1188.05</v>
      </c>
      <c r="D19349" s="162" t="n">
        <v>0.050265</v>
      </c>
      <c r="E19349" s="162" t="n">
        <v>13.98</v>
      </c>
    </row>
    <row r="19350">
      <c r="B19350" s="161" t="n">
        <v>38357</v>
      </c>
      <c r="C19350" s="162" t="n">
        <v>1183.74</v>
      </c>
      <c r="D19350" s="162" t="n">
        <v>0.046239</v>
      </c>
      <c r="E19350" s="162" t="n">
        <v>14.09</v>
      </c>
    </row>
    <row r="19351">
      <c r="B19351" s="161" t="n">
        <v>38358</v>
      </c>
      <c r="C19351" s="162" t="n">
        <v>1187.89</v>
      </c>
      <c r="D19351" s="162" t="n">
        <v>0.049324</v>
      </c>
      <c r="E19351" s="162" t="n">
        <v>13.58</v>
      </c>
    </row>
    <row r="19352">
      <c r="B19352" s="161" t="n">
        <v>38359</v>
      </c>
      <c r="C19352" s="162" t="n">
        <v>1186.19</v>
      </c>
      <c r="D19352" s="162" t="n">
        <v>0.047472</v>
      </c>
      <c r="E19352" s="162" t="n">
        <v>13.49</v>
      </c>
    </row>
    <row r="19353">
      <c r="B19353" s="161" t="n">
        <v>38362</v>
      </c>
      <c r="C19353" s="162" t="n">
        <v>1190.25</v>
      </c>
      <c r="D19353" s="162" t="n">
        <v>0.050531</v>
      </c>
      <c r="E19353" s="162" t="n">
        <v>13.23</v>
      </c>
    </row>
    <row r="19354">
      <c r="B19354" s="161" t="n">
        <v>38363</v>
      </c>
      <c r="C19354" s="162" t="n">
        <v>1182.99</v>
      </c>
      <c r="D19354" s="162" t="n">
        <v>0.044082</v>
      </c>
      <c r="E19354" s="162" t="n">
        <v>13.19</v>
      </c>
    </row>
    <row r="19355">
      <c r="B19355" s="161" t="n">
        <v>38364</v>
      </c>
      <c r="C19355" s="162" t="n">
        <v>1187.7</v>
      </c>
      <c r="D19355" s="162" t="n">
        <v>0.047767</v>
      </c>
      <c r="E19355" s="162" t="n">
        <v>12.56</v>
      </c>
    </row>
    <row r="19356">
      <c r="B19356" s="161" t="n">
        <v>38365</v>
      </c>
      <c r="C19356" s="162" t="n">
        <v>1177.45</v>
      </c>
      <c r="D19356" s="162" t="n">
        <v>0.038877</v>
      </c>
      <c r="E19356" s="162" t="n">
        <v>12.84</v>
      </c>
    </row>
    <row r="19357">
      <c r="B19357" s="161" t="n">
        <v>38366</v>
      </c>
      <c r="C19357" s="162" t="n">
        <v>1184.52</v>
      </c>
      <c r="D19357" s="162" t="n">
        <v>0.044606</v>
      </c>
      <c r="E19357" s="162" t="n">
        <v>12.43</v>
      </c>
    </row>
    <row r="19358">
      <c r="B19358" s="161" t="n">
        <v>38370</v>
      </c>
      <c r="C19358" s="162" t="n">
        <v>1195.98</v>
      </c>
      <c r="D19358" s="162" t="n">
        <v>0.053953</v>
      </c>
      <c r="E19358" s="162" t="n">
        <v>12.47</v>
      </c>
    </row>
    <row r="19359">
      <c r="B19359" s="161" t="n">
        <v>38371</v>
      </c>
      <c r="C19359" s="162" t="n">
        <v>1184.63</v>
      </c>
      <c r="D19359" s="162" t="n">
        <v>0.044228</v>
      </c>
      <c r="E19359" s="162" t="n">
        <v>13.18</v>
      </c>
    </row>
    <row r="19360">
      <c r="B19360" s="161" t="n">
        <v>38372</v>
      </c>
      <c r="C19360" s="162" t="n">
        <v>1175.41</v>
      </c>
      <c r="D19360" s="162" t="n">
        <v>0.036305</v>
      </c>
      <c r="E19360" s="162" t="n">
        <v>13.83</v>
      </c>
    </row>
    <row r="19361">
      <c r="B19361" s="161" t="n">
        <v>38373</v>
      </c>
      <c r="C19361" s="162" t="n">
        <v>1167.87</v>
      </c>
      <c r="D19361" s="162" t="n">
        <v>0.029783</v>
      </c>
      <c r="E19361" s="162" t="n">
        <v>14.36</v>
      </c>
    </row>
    <row r="19362">
      <c r="B19362" s="161" t="n">
        <v>38376</v>
      </c>
      <c r="C19362" s="162" t="n">
        <v>1163.75</v>
      </c>
      <c r="D19362" s="162" t="n">
        <v>0.026146</v>
      </c>
      <c r="E19362" s="162" t="n">
        <v>14.65</v>
      </c>
    </row>
    <row r="19363">
      <c r="B19363" s="161" t="n">
        <v>38377</v>
      </c>
      <c r="C19363" s="162" t="n">
        <v>1168.41</v>
      </c>
      <c r="D19363" s="162" t="n">
        <v>0.030014</v>
      </c>
      <c r="E19363" s="162" t="n">
        <v>14.06</v>
      </c>
    </row>
    <row r="19364">
      <c r="B19364" s="161" t="n">
        <v>38378</v>
      </c>
      <c r="C19364" s="162" t="n">
        <v>1174.07</v>
      </c>
      <c r="D19364" s="162" t="n">
        <v>0.03472</v>
      </c>
      <c r="E19364" s="162" t="n">
        <v>13.44</v>
      </c>
    </row>
    <row r="19365">
      <c r="B19365" s="161" t="n">
        <v>38379</v>
      </c>
      <c r="C19365" s="162" t="n">
        <v>1174.55</v>
      </c>
      <c r="D19365" s="162" t="n">
        <v>0.034929</v>
      </c>
      <c r="E19365" s="162" t="n">
        <v>13.24</v>
      </c>
    </row>
    <row r="19366">
      <c r="B19366" s="161" t="n">
        <v>38380</v>
      </c>
      <c r="C19366" s="162" t="n">
        <v>1171.36</v>
      </c>
      <c r="D19366" s="162" t="n">
        <v>0.032019</v>
      </c>
      <c r="E19366" s="162" t="n">
        <v>13.24</v>
      </c>
    </row>
    <row r="19367">
      <c r="B19367" s="161" t="n">
        <v>38383</v>
      </c>
      <c r="C19367" s="162" t="n">
        <v>1181.27</v>
      </c>
      <c r="D19367" s="162" t="n">
        <v>0.040213</v>
      </c>
      <c r="E19367" s="162" t="n">
        <v>12.82</v>
      </c>
    </row>
    <row r="19368">
      <c r="B19368" s="161" t="n">
        <v>38384</v>
      </c>
      <c r="C19368" s="162" t="n">
        <v>1189.41</v>
      </c>
      <c r="D19368" s="162" t="n">
        <v>0.046839</v>
      </c>
      <c r="E19368" s="162" t="n">
        <v>12.03</v>
      </c>
    </row>
    <row r="19369">
      <c r="B19369" s="161" t="n">
        <v>38385</v>
      </c>
      <c r="C19369" s="162" t="n">
        <v>1193.19</v>
      </c>
      <c r="D19369" s="162" t="n">
        <v>0.049759</v>
      </c>
      <c r="E19369" s="162" t="n">
        <v>11.66</v>
      </c>
    </row>
    <row r="19370">
      <c r="B19370" s="161" t="n">
        <v>38386</v>
      </c>
      <c r="C19370" s="162" t="n">
        <v>1189.89</v>
      </c>
      <c r="D19370" s="162" t="n">
        <v>0.046674</v>
      </c>
      <c r="E19370" s="162" t="n">
        <v>11.79</v>
      </c>
    </row>
    <row r="19371">
      <c r="B19371" s="161" t="n">
        <v>38387</v>
      </c>
      <c r="C19371" s="162" t="n">
        <v>1203.03</v>
      </c>
      <c r="D19371" s="162" t="n">
        <v>0.057309</v>
      </c>
      <c r="E19371" s="162" t="n">
        <v>11.21</v>
      </c>
    </row>
    <row r="19372">
      <c r="B19372" s="161" t="n">
        <v>38390</v>
      </c>
      <c r="C19372" s="162" t="n">
        <v>1201.72</v>
      </c>
      <c r="D19372" s="162" t="n">
        <v>0.055947</v>
      </c>
      <c r="E19372" s="162" t="n">
        <v>11.73</v>
      </c>
    </row>
    <row r="19373">
      <c r="B19373" s="161" t="n">
        <v>38391</v>
      </c>
      <c r="C19373" s="162" t="n">
        <v>1202.3</v>
      </c>
      <c r="D19373" s="162" t="n">
        <v>0.056158</v>
      </c>
      <c r="E19373" s="162" t="n">
        <v>11.6</v>
      </c>
    </row>
    <row r="19374">
      <c r="B19374" s="161" t="n">
        <v>38392</v>
      </c>
      <c r="C19374" s="162" t="n">
        <v>1191.99</v>
      </c>
      <c r="D19374" s="162" t="n">
        <v>0.047298</v>
      </c>
      <c r="E19374" s="162" t="n">
        <v>12</v>
      </c>
    </row>
    <row r="19375">
      <c r="B19375" s="161" t="n">
        <v>38393</v>
      </c>
      <c r="C19375" s="162" t="n">
        <v>1197.01</v>
      </c>
      <c r="D19375" s="162" t="n">
        <v>0.051241</v>
      </c>
      <c r="E19375" s="162" t="n">
        <v>11.51</v>
      </c>
    </row>
    <row r="19376">
      <c r="B19376" s="161" t="n">
        <v>38394</v>
      </c>
      <c r="C19376" s="162" t="n">
        <v>1205.3</v>
      </c>
      <c r="D19376" s="162" t="n">
        <v>0.057779</v>
      </c>
      <c r="E19376" s="162" t="n">
        <v>11.43</v>
      </c>
    </row>
    <row r="19377">
      <c r="B19377" s="161" t="n">
        <v>38397</v>
      </c>
      <c r="C19377" s="162" t="n">
        <v>1206.14</v>
      </c>
      <c r="D19377" s="162" t="n">
        <v>0.05807</v>
      </c>
      <c r="E19377" s="162" t="n">
        <v>11.52</v>
      </c>
    </row>
    <row r="19378">
      <c r="B19378" s="161" t="n">
        <v>38398</v>
      </c>
      <c r="C19378" s="162" t="n">
        <v>1210.12</v>
      </c>
      <c r="D19378" s="162" t="n">
        <v>0.060913</v>
      </c>
      <c r="E19378" s="162" t="n">
        <v>11.27</v>
      </c>
    </row>
    <row r="19379">
      <c r="B19379" s="161" t="n">
        <v>38399</v>
      </c>
      <c r="C19379" s="162" t="n">
        <v>1210.34</v>
      </c>
      <c r="D19379" s="162" t="n">
        <v>0.060687</v>
      </c>
      <c r="E19379" s="162" t="n">
        <v>11.1</v>
      </c>
    </row>
    <row r="19380">
      <c r="B19380" s="161" t="n">
        <v>38400</v>
      </c>
      <c r="C19380" s="162" t="n">
        <v>1200.75</v>
      </c>
      <c r="D19380" s="162" t="n">
        <v>0.052376</v>
      </c>
      <c r="E19380" s="162" t="n">
        <v>11.77</v>
      </c>
    </row>
    <row r="19381">
      <c r="B19381" s="161" t="n">
        <v>38401</v>
      </c>
      <c r="C19381" s="162" t="n">
        <v>1201.59</v>
      </c>
      <c r="D19381" s="162" t="n">
        <v>0.052724</v>
      </c>
      <c r="E19381" s="162" t="n">
        <v>11.18</v>
      </c>
    </row>
    <row r="19382">
      <c r="B19382" s="161" t="n">
        <v>38405</v>
      </c>
      <c r="C19382" s="162" t="n">
        <v>1184.16</v>
      </c>
      <c r="D19382" s="162" t="n">
        <v>0.037804</v>
      </c>
      <c r="E19382" s="162" t="n">
        <v>13.14</v>
      </c>
    </row>
    <row r="19383">
      <c r="B19383" s="161" t="n">
        <v>38406</v>
      </c>
      <c r="C19383" s="162" t="n">
        <v>1190.8</v>
      </c>
      <c r="D19383" s="162" t="n">
        <v>0.042992</v>
      </c>
      <c r="E19383" s="162" t="n">
        <v>12.39</v>
      </c>
    </row>
    <row r="19384">
      <c r="B19384" s="161" t="n">
        <v>38407</v>
      </c>
      <c r="C19384" s="162" t="n">
        <v>1200.2</v>
      </c>
      <c r="D19384" s="162" t="n">
        <v>0.050359</v>
      </c>
      <c r="E19384" s="162" t="n">
        <v>11.57</v>
      </c>
    </row>
    <row r="19385">
      <c r="B19385" s="161" t="n">
        <v>38408</v>
      </c>
      <c r="C19385" s="162" t="n">
        <v>1211.37</v>
      </c>
      <c r="D19385" s="162" t="n">
        <v>0.059115</v>
      </c>
      <c r="E19385" s="162" t="n">
        <v>11.49</v>
      </c>
    </row>
    <row r="19386">
      <c r="B19386" s="161" t="n">
        <v>38411</v>
      </c>
      <c r="C19386" s="162" t="n">
        <v>1203.6</v>
      </c>
      <c r="D19386" s="162" t="n">
        <v>0.052215</v>
      </c>
      <c r="E19386" s="162" t="n">
        <v>12.08</v>
      </c>
    </row>
    <row r="19387">
      <c r="B19387" s="161" t="n">
        <v>38412</v>
      </c>
      <c r="C19387" s="162" t="n">
        <v>1210.41</v>
      </c>
      <c r="D19387" s="162" t="n">
        <v>0.057358</v>
      </c>
      <c r="E19387" s="162" t="n">
        <v>12.04</v>
      </c>
    </row>
    <row r="19388">
      <c r="B19388" s="161" t="n">
        <v>38413</v>
      </c>
      <c r="C19388" s="162" t="n">
        <v>1210.08</v>
      </c>
      <c r="D19388" s="162" t="n">
        <v>0.056585</v>
      </c>
      <c r="E19388" s="162" t="n">
        <v>12.5</v>
      </c>
    </row>
    <row r="19389">
      <c r="B19389" s="161" t="n">
        <v>38414</v>
      </c>
      <c r="C19389" s="162" t="n">
        <v>1210.47</v>
      </c>
      <c r="D19389" s="162" t="n">
        <v>0.056355</v>
      </c>
      <c r="E19389" s="162" t="n">
        <v>12.93</v>
      </c>
    </row>
    <row r="19390">
      <c r="B19390" s="161" t="n">
        <v>38415</v>
      </c>
      <c r="C19390" s="162" t="n">
        <v>1222.12</v>
      </c>
      <c r="D19390" s="162" t="n">
        <v>0.065363</v>
      </c>
      <c r="E19390" s="162" t="n">
        <v>11.94</v>
      </c>
    </row>
    <row r="19391">
      <c r="B19391" s="161" t="n">
        <v>38418</v>
      </c>
      <c r="C19391" s="162" t="n">
        <v>1225.31</v>
      </c>
      <c r="D19391" s="162" t="n">
        <v>0.067373</v>
      </c>
      <c r="E19391" s="162" t="n">
        <v>12.26</v>
      </c>
    </row>
    <row r="19392">
      <c r="B19392" s="161" t="n">
        <v>38419</v>
      </c>
      <c r="C19392" s="162" t="n">
        <v>1219.43</v>
      </c>
      <c r="D19392" s="162" t="n">
        <v>0.061994</v>
      </c>
      <c r="E19392" s="162" t="n">
        <v>12.4</v>
      </c>
    </row>
    <row r="19393">
      <c r="B19393" s="161" t="n">
        <v>38420</v>
      </c>
      <c r="C19393" s="162" t="n">
        <v>1207.01</v>
      </c>
      <c r="D19393" s="162" t="n">
        <v>0.051262</v>
      </c>
      <c r="E19393" s="162" t="n">
        <v>12.7</v>
      </c>
    </row>
    <row r="19394">
      <c r="B19394" s="161" t="n">
        <v>38421</v>
      </c>
      <c r="C19394" s="162" t="n">
        <v>1209.25</v>
      </c>
      <c r="D19394" s="162" t="n">
        <v>0.05262</v>
      </c>
      <c r="E19394" s="162" t="n">
        <v>12.49</v>
      </c>
    </row>
    <row r="19395">
      <c r="B19395" s="161" t="n">
        <v>38422</v>
      </c>
      <c r="C19395" s="162" t="n">
        <v>1200.08</v>
      </c>
      <c r="D19395" s="162" t="n">
        <v>0.044629</v>
      </c>
      <c r="E19395" s="162" t="n">
        <v>12.8</v>
      </c>
    </row>
    <row r="19396">
      <c r="B19396" s="161" t="n">
        <v>38425</v>
      </c>
      <c r="C19396" s="162" t="n">
        <v>1206.83</v>
      </c>
      <c r="D19396" s="162" t="n">
        <v>0.049837</v>
      </c>
      <c r="E19396" s="162" t="n">
        <v>12.39</v>
      </c>
    </row>
    <row r="19397">
      <c r="B19397" s="161" t="n">
        <v>38426</v>
      </c>
      <c r="C19397" s="162" t="n">
        <v>1197.75</v>
      </c>
      <c r="D19397" s="162" t="n">
        <v>0.041952</v>
      </c>
      <c r="E19397" s="162" t="n">
        <v>13.15</v>
      </c>
    </row>
    <row r="19398">
      <c r="B19398" s="161" t="n">
        <v>38427</v>
      </c>
      <c r="C19398" s="162" t="n">
        <v>1188.07</v>
      </c>
      <c r="D19398" s="162" t="n">
        <v>0.033544</v>
      </c>
      <c r="E19398" s="162" t="n">
        <v>13.49</v>
      </c>
    </row>
    <row r="19399">
      <c r="B19399" s="161" t="n">
        <v>38428</v>
      </c>
      <c r="C19399" s="162" t="n">
        <v>1190.21</v>
      </c>
      <c r="D19399" s="162" t="n">
        <v>0.035043</v>
      </c>
      <c r="E19399" s="162" t="n">
        <v>13.29</v>
      </c>
    </row>
    <row r="19400">
      <c r="B19400" s="161" t="n">
        <v>38429</v>
      </c>
      <c r="C19400" s="162" t="n">
        <v>1189.65</v>
      </c>
      <c r="D19400" s="162" t="n">
        <v>0.034292</v>
      </c>
      <c r="E19400" s="162" t="n">
        <v>13.14</v>
      </c>
    </row>
    <row r="19401">
      <c r="B19401" s="161" t="n">
        <v>38432</v>
      </c>
      <c r="C19401" s="162" t="n">
        <v>1183.78</v>
      </c>
      <c r="D19401" s="162" t="n">
        <v>0.029053</v>
      </c>
      <c r="E19401" s="162" t="n">
        <v>13.61</v>
      </c>
    </row>
    <row r="19402">
      <c r="B19402" s="161" t="n">
        <v>38433</v>
      </c>
      <c r="C19402" s="162" t="n">
        <v>1171.71</v>
      </c>
      <c r="D19402" s="162" t="n">
        <v>0.018591</v>
      </c>
      <c r="E19402" s="162" t="n">
        <v>14.27</v>
      </c>
    </row>
    <row r="19403">
      <c r="B19403" s="161" t="n">
        <v>38434</v>
      </c>
      <c r="C19403" s="162" t="n">
        <v>1172.53</v>
      </c>
      <c r="D19403" s="162" t="n">
        <v>0.019151</v>
      </c>
      <c r="E19403" s="162" t="n">
        <v>14.06</v>
      </c>
    </row>
    <row r="19404">
      <c r="B19404" s="161" t="n">
        <v>38435</v>
      </c>
      <c r="C19404" s="162" t="n">
        <v>1171.42</v>
      </c>
      <c r="D19404" s="162" t="n">
        <v>0.018076</v>
      </c>
      <c r="E19404" s="162" t="n">
        <v>13.42</v>
      </c>
    </row>
    <row r="19405">
      <c r="B19405" s="161" t="n">
        <v>38439</v>
      </c>
      <c r="C19405" s="162" t="n">
        <v>1174.28</v>
      </c>
      <c r="D19405" s="162" t="n">
        <v>0.020328</v>
      </c>
      <c r="E19405" s="162" t="n">
        <v>13.75</v>
      </c>
    </row>
    <row r="19406">
      <c r="B19406" s="161" t="n">
        <v>38440</v>
      </c>
      <c r="C19406" s="162" t="n">
        <v>1165.36</v>
      </c>
      <c r="D19406" s="162" t="n">
        <v>0.012578</v>
      </c>
      <c r="E19406" s="162" t="n">
        <v>14.49</v>
      </c>
    </row>
    <row r="19407">
      <c r="B19407" s="161" t="n">
        <v>38441</v>
      </c>
      <c r="C19407" s="162" t="n">
        <v>1181.41</v>
      </c>
      <c r="D19407" s="162" t="n">
        <v>0.026012</v>
      </c>
      <c r="E19407" s="162" t="n">
        <v>13.64</v>
      </c>
    </row>
    <row r="19408">
      <c r="B19408" s="161" t="n">
        <v>38442</v>
      </c>
      <c r="C19408" s="162" t="n">
        <v>1180.59</v>
      </c>
      <c r="D19408" s="162" t="n">
        <v>0.025107</v>
      </c>
      <c r="E19408" s="162" t="n">
        <v>14.02</v>
      </c>
    </row>
    <row r="19409">
      <c r="B19409" s="161" t="n">
        <v>38443</v>
      </c>
      <c r="C19409" s="162" t="n">
        <v>1172.92</v>
      </c>
      <c r="D19409" s="162" t="n">
        <v>0.018418</v>
      </c>
      <c r="E19409" s="162" t="n">
        <v>14.09</v>
      </c>
    </row>
    <row r="19410">
      <c r="B19410" s="161" t="n">
        <v>38446</v>
      </c>
      <c r="C19410" s="162" t="n">
        <v>1176.12</v>
      </c>
      <c r="D19410" s="162" t="n">
        <v>0.020951</v>
      </c>
      <c r="E19410" s="162" t="n">
        <v>14.11</v>
      </c>
    </row>
    <row r="19411">
      <c r="B19411" s="161" t="n">
        <v>38447</v>
      </c>
      <c r="C19411" s="162" t="n">
        <v>1181.39</v>
      </c>
      <c r="D19411" s="162" t="n">
        <v>0.025221</v>
      </c>
      <c r="E19411" s="162" t="n">
        <v>13.68</v>
      </c>
    </row>
    <row r="19412">
      <c r="B19412" s="161" t="n">
        <v>38448</v>
      </c>
      <c r="C19412" s="162" t="n">
        <v>1184.07</v>
      </c>
      <c r="D19412" s="162" t="n">
        <v>0.027254</v>
      </c>
      <c r="E19412" s="162" t="n">
        <v>13.15</v>
      </c>
    </row>
    <row r="19413">
      <c r="B19413" s="161" t="n">
        <v>38449</v>
      </c>
      <c r="C19413" s="162" t="n">
        <v>1191.14</v>
      </c>
      <c r="D19413" s="162" t="n">
        <v>0.032961</v>
      </c>
      <c r="E19413" s="162" t="n">
        <v>12.33</v>
      </c>
    </row>
    <row r="19414">
      <c r="B19414" s="161" t="n">
        <v>38450</v>
      </c>
      <c r="C19414" s="162" t="n">
        <v>1181.2</v>
      </c>
      <c r="D19414" s="162" t="n">
        <v>0.02442</v>
      </c>
      <c r="E19414" s="162" t="n">
        <v>12.62</v>
      </c>
    </row>
    <row r="19415">
      <c r="B19415" s="161" t="n">
        <v>38453</v>
      </c>
      <c r="C19415" s="162" t="n">
        <v>1181.21</v>
      </c>
      <c r="D19415" s="162" t="n">
        <v>0.024252</v>
      </c>
      <c r="E19415" s="162" t="n">
        <v>11.98</v>
      </c>
    </row>
    <row r="19416">
      <c r="B19416" s="161" t="n">
        <v>38454</v>
      </c>
      <c r="C19416" s="162" t="n">
        <v>1187.76</v>
      </c>
      <c r="D19416" s="162" t="n">
        <v>0.029551</v>
      </c>
      <c r="E19416" s="162" t="n">
        <v>11.3</v>
      </c>
    </row>
    <row r="19417">
      <c r="B19417" s="161" t="n">
        <v>38455</v>
      </c>
      <c r="C19417" s="162" t="n">
        <v>1173.79</v>
      </c>
      <c r="D19417" s="162" t="n">
        <v>0.017544</v>
      </c>
      <c r="E19417" s="162" t="n">
        <v>13.31</v>
      </c>
    </row>
    <row r="19418">
      <c r="B19418" s="161" t="n">
        <v>38456</v>
      </c>
      <c r="C19418" s="162" t="n">
        <v>1162.05</v>
      </c>
      <c r="D19418" s="162" t="n">
        <v>0.00738</v>
      </c>
      <c r="E19418" s="162" t="n">
        <v>14.53</v>
      </c>
    </row>
    <row r="19419">
      <c r="B19419" s="161" t="n">
        <v>38457</v>
      </c>
      <c r="C19419" s="162" t="n">
        <v>1142.62</v>
      </c>
      <c r="D19419" s="162" t="n">
        <v>-0.00949</v>
      </c>
      <c r="E19419" s="162" t="n">
        <v>17.74</v>
      </c>
    </row>
    <row r="19420">
      <c r="B19420" s="161" t="n">
        <v>38460</v>
      </c>
      <c r="C19420" s="162" t="n">
        <v>1145.98</v>
      </c>
      <c r="D19420" s="162" t="n">
        <v>-0.006627</v>
      </c>
      <c r="E19420" s="162" t="n">
        <v>16.56</v>
      </c>
    </row>
    <row r="19421">
      <c r="B19421" s="161" t="n">
        <v>38461</v>
      </c>
      <c r="C19421" s="162" t="n">
        <v>1152.78</v>
      </c>
      <c r="D19421" s="162" t="n">
        <v>-0.00083</v>
      </c>
      <c r="E19421" s="162" t="n">
        <v>14.96</v>
      </c>
    </row>
    <row r="19422">
      <c r="B19422" s="161" t="n">
        <v>38462</v>
      </c>
      <c r="C19422" s="162" t="n">
        <v>1137.5</v>
      </c>
      <c r="D19422" s="162" t="n">
        <v>-0.014266</v>
      </c>
      <c r="E19422" s="162" t="n">
        <v>16.92</v>
      </c>
    </row>
    <row r="19423">
      <c r="B19423" s="161" t="n">
        <v>38463</v>
      </c>
      <c r="C19423" s="162" t="n">
        <v>1159.95</v>
      </c>
      <c r="D19423" s="162" t="n">
        <v>0.005098</v>
      </c>
      <c r="E19423" s="162" t="n">
        <v>14.41</v>
      </c>
    </row>
    <row r="19424">
      <c r="B19424" s="161" t="n">
        <v>38464</v>
      </c>
      <c r="C19424" s="162" t="n">
        <v>1152.12</v>
      </c>
      <c r="D19424" s="162" t="n">
        <v>-0.001861</v>
      </c>
      <c r="E19424" s="162" t="n">
        <v>15.38</v>
      </c>
    </row>
    <row r="19425">
      <c r="B19425" s="161" t="n">
        <v>38467</v>
      </c>
      <c r="C19425" s="162" t="n">
        <v>1162.1</v>
      </c>
      <c r="D19425" s="162" t="n">
        <v>0.00655</v>
      </c>
      <c r="E19425" s="162" t="n">
        <v>14.62</v>
      </c>
    </row>
    <row r="19426">
      <c r="B19426" s="161" t="n">
        <v>38468</v>
      </c>
      <c r="C19426" s="162" t="n">
        <v>1151.74</v>
      </c>
      <c r="D19426" s="162" t="n">
        <v>-0.002567</v>
      </c>
      <c r="E19426" s="162" t="n">
        <v>14.91</v>
      </c>
    </row>
    <row r="19427">
      <c r="B19427" s="161" t="n">
        <v>38469</v>
      </c>
      <c r="C19427" s="162" t="n">
        <v>1156.38</v>
      </c>
      <c r="D19427" s="162" t="n">
        <v>0.001275</v>
      </c>
      <c r="E19427" s="162" t="n">
        <v>14.87</v>
      </c>
    </row>
    <row r="19428">
      <c r="B19428" s="161" t="n">
        <v>38470</v>
      </c>
      <c r="C19428" s="162" t="n">
        <v>1143.22</v>
      </c>
      <c r="D19428" s="162" t="n">
        <v>-0.010308</v>
      </c>
      <c r="E19428" s="162" t="n">
        <v>16.86</v>
      </c>
    </row>
    <row r="19429">
      <c r="B19429" s="161" t="n">
        <v>38471</v>
      </c>
      <c r="C19429" s="162" t="n">
        <v>1156.85</v>
      </c>
      <c r="D19429" s="162" t="n">
        <v>0.001327</v>
      </c>
      <c r="E19429" s="162" t="n">
        <v>15.31</v>
      </c>
    </row>
    <row r="19430">
      <c r="B19430" s="161" t="n">
        <v>38474</v>
      </c>
      <c r="C19430" s="162" t="n">
        <v>1162.16</v>
      </c>
      <c r="D19430" s="162" t="n">
        <v>0.005644</v>
      </c>
      <c r="E19430" s="162" t="n">
        <v>15.12</v>
      </c>
    </row>
    <row r="19431">
      <c r="B19431" s="161" t="n">
        <v>38475</v>
      </c>
      <c r="C19431" s="162" t="n">
        <v>1161.17</v>
      </c>
      <c r="D19431" s="162" t="n">
        <v>0.004531</v>
      </c>
      <c r="E19431" s="162" t="n">
        <v>14.53</v>
      </c>
    </row>
    <row r="19432">
      <c r="B19432" s="161" t="n">
        <v>38476</v>
      </c>
      <c r="C19432" s="162" t="n">
        <v>1175.65</v>
      </c>
      <c r="D19432" s="162" t="n">
        <v>0.016634</v>
      </c>
      <c r="E19432" s="162" t="n">
        <v>13.85</v>
      </c>
    </row>
    <row r="19433">
      <c r="B19433" s="161" t="n">
        <v>38477</v>
      </c>
      <c r="C19433" s="162" t="n">
        <v>1172.63</v>
      </c>
      <c r="D19433" s="162" t="n">
        <v>0.013722</v>
      </c>
      <c r="E19433" s="162" t="n">
        <v>13.98</v>
      </c>
    </row>
    <row r="19434">
      <c r="B19434" s="161" t="n">
        <v>38478</v>
      </c>
      <c r="C19434" s="162" t="n">
        <v>1171.35</v>
      </c>
      <c r="D19434" s="162" t="n">
        <v>0.012307</v>
      </c>
      <c r="E19434" s="162" t="n">
        <v>14.05</v>
      </c>
    </row>
    <row r="19435">
      <c r="B19435" s="161" t="n">
        <v>38481</v>
      </c>
      <c r="C19435" s="162" t="n">
        <v>1178.84</v>
      </c>
      <c r="D19435" s="162" t="n">
        <v>0.018281</v>
      </c>
      <c r="E19435" s="162" t="n">
        <v>13.75</v>
      </c>
    </row>
    <row r="19436">
      <c r="B19436" s="161" t="n">
        <v>38482</v>
      </c>
      <c r="C19436" s="162" t="n">
        <v>1166.22</v>
      </c>
      <c r="D19436" s="162" t="n">
        <v>0.007163</v>
      </c>
      <c r="E19436" s="162" t="n">
        <v>14.91</v>
      </c>
    </row>
    <row r="19437">
      <c r="B19437" s="161" t="n">
        <v>38483</v>
      </c>
      <c r="C19437" s="162" t="n">
        <v>1171.11</v>
      </c>
      <c r="D19437" s="162" t="n">
        <v>0.011018</v>
      </c>
      <c r="E19437" s="162" t="n">
        <v>14.45</v>
      </c>
    </row>
    <row r="19438">
      <c r="B19438" s="161" t="n">
        <v>38484</v>
      </c>
      <c r="C19438" s="162" t="n">
        <v>1159.36</v>
      </c>
      <c r="D19438" s="162" t="n">
        <v>0.0006579999999999999</v>
      </c>
      <c r="E19438" s="162" t="n">
        <v>16.12</v>
      </c>
    </row>
    <row r="19439">
      <c r="B19439" s="161" t="n">
        <v>38485</v>
      </c>
      <c r="C19439" s="162" t="n">
        <v>1154.05</v>
      </c>
      <c r="D19439" s="162" t="n">
        <v>-0.004164</v>
      </c>
      <c r="E19439" s="162" t="n">
        <v>16.32</v>
      </c>
    </row>
    <row r="19440">
      <c r="B19440" s="161" t="n">
        <v>38488</v>
      </c>
      <c r="C19440" s="162" t="n">
        <v>1165.69</v>
      </c>
      <c r="D19440" s="162" t="n">
        <v>0.005596</v>
      </c>
      <c r="E19440" s="162" t="n">
        <v>15.68</v>
      </c>
    </row>
    <row r="19441">
      <c r="B19441" s="161" t="n">
        <v>38489</v>
      </c>
      <c r="C19441" s="162" t="n">
        <v>1173.8</v>
      </c>
      <c r="D19441" s="162" t="n">
        <v>0.012239</v>
      </c>
      <c r="E19441" s="162" t="n">
        <v>14.57</v>
      </c>
    </row>
    <row r="19442">
      <c r="B19442" s="161" t="n">
        <v>38490</v>
      </c>
      <c r="C19442" s="162" t="n">
        <v>1185.56</v>
      </c>
      <c r="D19442" s="162" t="n">
        <v>0.021838</v>
      </c>
      <c r="E19442" s="162" t="n">
        <v>13.63</v>
      </c>
    </row>
    <row r="19443">
      <c r="B19443" s="161" t="n">
        <v>38491</v>
      </c>
      <c r="C19443" s="162" t="n">
        <v>1191.08</v>
      </c>
      <c r="D19443" s="162" t="n">
        <v>0.026085</v>
      </c>
      <c r="E19443" s="162" t="n">
        <v>13.32</v>
      </c>
    </row>
    <row r="19444">
      <c r="B19444" s="161" t="n">
        <v>38492</v>
      </c>
      <c r="C19444" s="162" t="n">
        <v>1189.28</v>
      </c>
      <c r="D19444" s="162" t="n">
        <v>0.024105</v>
      </c>
      <c r="E19444" s="162" t="n">
        <v>13.14</v>
      </c>
    </row>
    <row r="19445">
      <c r="B19445" s="161" t="n">
        <v>38495</v>
      </c>
      <c r="C19445" s="162" t="n">
        <v>1193.86</v>
      </c>
      <c r="D19445" s="162" t="n">
        <v>0.027389</v>
      </c>
      <c r="E19445" s="162" t="n">
        <v>12.95</v>
      </c>
    </row>
    <row r="19446">
      <c r="B19446" s="161" t="n">
        <v>38496</v>
      </c>
      <c r="C19446" s="162" t="n">
        <v>1194.07</v>
      </c>
      <c r="D19446" s="162" t="n">
        <v>0.027011</v>
      </c>
      <c r="E19446" s="162" t="n">
        <v>12.69</v>
      </c>
    </row>
    <row r="19447">
      <c r="B19447" s="161" t="n">
        <v>38497</v>
      </c>
      <c r="C19447" s="162" t="n">
        <v>1190.01</v>
      </c>
      <c r="D19447" s="162" t="n">
        <v>0.023127</v>
      </c>
      <c r="E19447" s="162" t="n">
        <v>12.58</v>
      </c>
    </row>
    <row r="19448">
      <c r="B19448" s="161" t="n">
        <v>38498</v>
      </c>
      <c r="C19448" s="162" t="n">
        <v>1197.62</v>
      </c>
      <c r="D19448" s="162" t="n">
        <v>0.028978</v>
      </c>
      <c r="E19448" s="162" t="n">
        <v>12.24</v>
      </c>
    </row>
    <row r="19449">
      <c r="B19449" s="161" t="n">
        <v>38499</v>
      </c>
      <c r="C19449" s="162" t="n">
        <v>1198.78</v>
      </c>
      <c r="D19449" s="162" t="n">
        <v>0.029364</v>
      </c>
      <c r="E19449" s="162" t="n">
        <v>12.15</v>
      </c>
    </row>
    <row r="19450">
      <c r="B19450" s="161" t="n">
        <v>38503</v>
      </c>
      <c r="C19450" s="162" t="n">
        <v>1191.5</v>
      </c>
      <c r="D19450" s="162" t="n">
        <v>0.022728</v>
      </c>
      <c r="E19450" s="162" t="n">
        <v>13.29</v>
      </c>
    </row>
    <row r="19451">
      <c r="B19451" s="161" t="n">
        <v>38504</v>
      </c>
      <c r="C19451" s="162" t="n">
        <v>1202.27</v>
      </c>
      <c r="D19451" s="162" t="n">
        <v>0.031199</v>
      </c>
      <c r="E19451" s="162" t="n">
        <v>12.36</v>
      </c>
    </row>
    <row r="19452">
      <c r="B19452" s="161" t="n">
        <v>38505</v>
      </c>
      <c r="C19452" s="162" t="n">
        <v>1204.29</v>
      </c>
      <c r="D19452" s="162" t="n">
        <v>0.032352</v>
      </c>
      <c r="E19452" s="162" t="n">
        <v>11.84</v>
      </c>
    </row>
    <row r="19453">
      <c r="B19453" s="161" t="n">
        <v>38506</v>
      </c>
      <c r="C19453" s="162" t="n">
        <v>1196.02</v>
      </c>
      <c r="D19453" s="162" t="n">
        <v>0.025029</v>
      </c>
      <c r="E19453" s="162" t="n">
        <v>12.15</v>
      </c>
    </row>
    <row r="19454">
      <c r="B19454" s="161" t="n">
        <v>38509</v>
      </c>
      <c r="C19454" s="162" t="n">
        <v>1197.51</v>
      </c>
      <c r="D19454" s="162" t="n">
        <v>0.025819</v>
      </c>
      <c r="E19454" s="162" t="n">
        <v>12.28</v>
      </c>
    </row>
    <row r="19455">
      <c r="B19455" s="161" t="n">
        <v>38510</v>
      </c>
      <c r="C19455" s="162" t="n">
        <v>1197.26</v>
      </c>
      <c r="D19455" s="162" t="n">
        <v>0.025186</v>
      </c>
      <c r="E19455" s="162" t="n">
        <v>12.39</v>
      </c>
    </row>
    <row r="19456">
      <c r="B19456" s="161" t="n">
        <v>38511</v>
      </c>
      <c r="C19456" s="162" t="n">
        <v>1194.67</v>
      </c>
      <c r="D19456" s="162" t="n">
        <v>0.022597</v>
      </c>
      <c r="E19456" s="162" t="n">
        <v>12.7</v>
      </c>
    </row>
    <row r="19457">
      <c r="B19457" s="161" t="n">
        <v>38512</v>
      </c>
      <c r="C19457" s="162" t="n">
        <v>1200.93</v>
      </c>
      <c r="D19457" s="162" t="n">
        <v>0.027375</v>
      </c>
      <c r="E19457" s="162" t="n">
        <v>12.08</v>
      </c>
    </row>
    <row r="19458">
      <c r="B19458" s="161" t="n">
        <v>38513</v>
      </c>
      <c r="C19458" s="162" t="n">
        <v>1198.11</v>
      </c>
      <c r="D19458" s="162" t="n">
        <v>0.024625</v>
      </c>
      <c r="E19458" s="162" t="n">
        <v>11.96</v>
      </c>
    </row>
    <row r="19459">
      <c r="B19459" s="161" t="n">
        <v>38516</v>
      </c>
      <c r="C19459" s="162" t="n">
        <v>1200.82</v>
      </c>
      <c r="D19459" s="162" t="n">
        <v>0.026475</v>
      </c>
      <c r="E19459" s="162" t="n">
        <v>11.65</v>
      </c>
    </row>
    <row r="19460">
      <c r="B19460" s="161" t="n">
        <v>38517</v>
      </c>
      <c r="C19460" s="162" t="n">
        <v>1203.91</v>
      </c>
      <c r="D19460" s="162" t="n">
        <v>0.028634</v>
      </c>
      <c r="E19460" s="162" t="n">
        <v>11.79</v>
      </c>
    </row>
    <row r="19461">
      <c r="B19461" s="161" t="n">
        <v>38518</v>
      </c>
      <c r="C19461" s="162" t="n">
        <v>1206.58</v>
      </c>
      <c r="D19461" s="162" t="n">
        <v>0.03039</v>
      </c>
      <c r="E19461" s="162" t="n">
        <v>11.46</v>
      </c>
    </row>
    <row r="19462">
      <c r="B19462" s="161" t="n">
        <v>38519</v>
      </c>
      <c r="C19462" s="162" t="n">
        <v>1210.96</v>
      </c>
      <c r="D19462" s="162" t="n">
        <v>0.033558</v>
      </c>
      <c r="E19462" s="162" t="n">
        <v>11.15</v>
      </c>
    </row>
    <row r="19463">
      <c r="B19463" s="161" t="n">
        <v>38520</v>
      </c>
      <c r="C19463" s="162" t="n">
        <v>1216.96</v>
      </c>
      <c r="D19463" s="162" t="n">
        <v>0.038027</v>
      </c>
      <c r="E19463" s="162" t="n">
        <v>11.48</v>
      </c>
    </row>
    <row r="19464">
      <c r="B19464" s="161" t="n">
        <v>38523</v>
      </c>
      <c r="C19464" s="162" t="n">
        <v>1216.1</v>
      </c>
      <c r="D19464" s="162" t="n">
        <v>0.036902</v>
      </c>
      <c r="E19464" s="162" t="n">
        <v>11.47</v>
      </c>
    </row>
    <row r="19465">
      <c r="B19465" s="161" t="n">
        <v>38524</v>
      </c>
      <c r="C19465" s="162" t="n">
        <v>1213.61</v>
      </c>
      <c r="D19465" s="162" t="n">
        <v>0.034426</v>
      </c>
      <c r="E19465" s="162" t="n">
        <v>11.08</v>
      </c>
    </row>
    <row r="19466">
      <c r="B19466" s="161" t="n">
        <v>38525</v>
      </c>
      <c r="C19466" s="162" t="n">
        <v>1213.88</v>
      </c>
      <c r="D19466" s="162" t="n">
        <v>0.034254</v>
      </c>
      <c r="E19466" s="162" t="n">
        <v>11.05</v>
      </c>
    </row>
    <row r="19467">
      <c r="B19467" s="161" t="n">
        <v>38526</v>
      </c>
      <c r="C19467" s="162" t="n">
        <v>1200.73</v>
      </c>
      <c r="D19467" s="162" t="n">
        <v>0.023002</v>
      </c>
      <c r="E19467" s="162" t="n">
        <v>12.13</v>
      </c>
    </row>
    <row r="19468">
      <c r="B19468" s="161" t="n">
        <v>38527</v>
      </c>
      <c r="C19468" s="162" t="n">
        <v>1191.57</v>
      </c>
      <c r="D19468" s="162" t="n">
        <v>0.015032</v>
      </c>
      <c r="E19468" s="162" t="n">
        <v>12.18</v>
      </c>
    </row>
    <row r="19469">
      <c r="B19469" s="161" t="n">
        <v>38530</v>
      </c>
      <c r="C19469" s="162" t="n">
        <v>1190.69</v>
      </c>
      <c r="D19469" s="162" t="n">
        <v>0.014009</v>
      </c>
      <c r="E19469" s="162" t="n">
        <v>12.52</v>
      </c>
    </row>
    <row r="19470">
      <c r="B19470" s="161" t="n">
        <v>38531</v>
      </c>
      <c r="C19470" s="162" t="n">
        <v>1201.57</v>
      </c>
      <c r="D19470" s="162" t="n">
        <v>0.022783</v>
      </c>
      <c r="E19470" s="162" t="n">
        <v>11.58</v>
      </c>
    </row>
    <row r="19471">
      <c r="B19471" s="161" t="n">
        <v>38532</v>
      </c>
      <c r="C19471" s="162" t="n">
        <v>1199.85</v>
      </c>
      <c r="D19471" s="162" t="n">
        <v>0.021046</v>
      </c>
      <c r="E19471" s="162" t="n">
        <v>11.77</v>
      </c>
    </row>
    <row r="19472">
      <c r="B19472" s="161" t="n">
        <v>38533</v>
      </c>
      <c r="C19472" s="162" t="n">
        <v>1191.33</v>
      </c>
      <c r="D19472" s="162" t="n">
        <v>0.013618</v>
      </c>
      <c r="E19472" s="162" t="n">
        <v>12.04</v>
      </c>
    </row>
    <row r="19473">
      <c r="B19473" s="161" t="n">
        <v>38534</v>
      </c>
      <c r="C19473" s="162" t="n">
        <v>1194.44</v>
      </c>
      <c r="D19473" s="162" t="n">
        <v>0.015923</v>
      </c>
      <c r="E19473" s="162" t="n">
        <v>11.4</v>
      </c>
    </row>
    <row r="19474">
      <c r="B19474" s="161" t="n">
        <v>38538</v>
      </c>
      <c r="C19474" s="162" t="n">
        <v>1204.99</v>
      </c>
      <c r="D19474" s="162" t="n">
        <v>0.024392</v>
      </c>
      <c r="E19474" s="162" t="n">
        <v>11.68</v>
      </c>
    </row>
    <row r="19475">
      <c r="B19475" s="161" t="n">
        <v>38539</v>
      </c>
      <c r="C19475" s="162" t="n">
        <v>1194.94</v>
      </c>
      <c r="D19475" s="162" t="n">
        <v>0.015707</v>
      </c>
      <c r="E19475" s="162" t="n">
        <v>12.27</v>
      </c>
    </row>
    <row r="19476">
      <c r="B19476" s="161" t="n">
        <v>38540</v>
      </c>
      <c r="C19476" s="162" t="n">
        <v>1197.87</v>
      </c>
      <c r="D19476" s="162" t="n">
        <v>0.017865</v>
      </c>
      <c r="E19476" s="162" t="n">
        <v>12.49</v>
      </c>
    </row>
    <row r="19477">
      <c r="B19477" s="161" t="n">
        <v>38541</v>
      </c>
      <c r="C19477" s="162" t="n">
        <v>1211.86</v>
      </c>
      <c r="D19477" s="162" t="n">
        <v>0.029058</v>
      </c>
      <c r="E19477" s="162" t="n">
        <v>11.45</v>
      </c>
    </row>
    <row r="19478">
      <c r="B19478" s="161" t="n">
        <v>38544</v>
      </c>
      <c r="C19478" s="162" t="n">
        <v>1219.44</v>
      </c>
      <c r="D19478" s="162" t="n">
        <v>0.034822</v>
      </c>
      <c r="E19478" s="162" t="n">
        <v>11.28</v>
      </c>
    </row>
    <row r="19479">
      <c r="B19479" s="161" t="n">
        <v>38545</v>
      </c>
      <c r="C19479" s="162" t="n">
        <v>1222.21</v>
      </c>
      <c r="D19479" s="162" t="n">
        <v>0.036615</v>
      </c>
      <c r="E19479" s="162" t="n">
        <v>10.95</v>
      </c>
    </row>
    <row r="19480">
      <c r="B19480" s="161" t="n">
        <v>38546</v>
      </c>
      <c r="C19480" s="162" t="n">
        <v>1223.29</v>
      </c>
      <c r="D19480" s="162" t="n">
        <v>0.03699</v>
      </c>
      <c r="E19480" s="162" t="n">
        <v>10.84</v>
      </c>
    </row>
    <row r="19481">
      <c r="B19481" s="161" t="n">
        <v>38547</v>
      </c>
      <c r="C19481" s="162" t="n">
        <v>1226.5</v>
      </c>
      <c r="D19481" s="162" t="n">
        <v>0.039117</v>
      </c>
      <c r="E19481" s="162" t="n">
        <v>10.81</v>
      </c>
    </row>
    <row r="19482">
      <c r="B19482" s="161" t="n">
        <v>38548</v>
      </c>
      <c r="C19482" s="162" t="n">
        <v>1227.92</v>
      </c>
      <c r="D19482" s="162" t="n">
        <v>0.039795</v>
      </c>
      <c r="E19482" s="162" t="n">
        <v>10.33</v>
      </c>
    </row>
    <row r="19483">
      <c r="B19483" s="161" t="n">
        <v>38551</v>
      </c>
      <c r="C19483" s="162" t="n">
        <v>1221.13</v>
      </c>
      <c r="D19483" s="162" t="n">
        <v>0.033799</v>
      </c>
      <c r="E19483" s="162" t="n">
        <v>10.77</v>
      </c>
    </row>
    <row r="19484">
      <c r="B19484" s="161" t="n">
        <v>38552</v>
      </c>
      <c r="C19484" s="162" t="n">
        <v>1229.35</v>
      </c>
      <c r="D19484" s="162" t="n">
        <v>0.040093</v>
      </c>
      <c r="E19484" s="162" t="n">
        <v>10.45</v>
      </c>
    </row>
    <row r="19485">
      <c r="B19485" s="161" t="n">
        <v>38553</v>
      </c>
      <c r="C19485" s="162" t="n">
        <v>1235.2</v>
      </c>
      <c r="D19485" s="162" t="n">
        <v>0.044417</v>
      </c>
      <c r="E19485" s="162" t="n">
        <v>10.23</v>
      </c>
    </row>
    <row r="19486">
      <c r="B19486" s="161" t="n">
        <v>38554</v>
      </c>
      <c r="C19486" s="162" t="n">
        <v>1227.04</v>
      </c>
      <c r="D19486" s="162" t="n">
        <v>0.037397</v>
      </c>
      <c r="E19486" s="162" t="n">
        <v>10.97</v>
      </c>
    </row>
    <row r="19487">
      <c r="B19487" s="161" t="n">
        <v>38555</v>
      </c>
      <c r="C19487" s="162" t="n">
        <v>1233.68</v>
      </c>
      <c r="D19487" s="162" t="n">
        <v>0.042407</v>
      </c>
      <c r="E19487" s="162" t="n">
        <v>10.52</v>
      </c>
    </row>
    <row r="19488">
      <c r="B19488" s="161" t="n">
        <v>38558</v>
      </c>
      <c r="C19488" s="162" t="n">
        <v>1229.03</v>
      </c>
      <c r="D19488" s="162" t="n">
        <v>0.038214</v>
      </c>
      <c r="E19488" s="162" t="n">
        <v>11.1</v>
      </c>
    </row>
    <row r="19489">
      <c r="B19489" s="161" t="n">
        <v>38559</v>
      </c>
      <c r="C19489" s="162" t="n">
        <v>1231.16</v>
      </c>
      <c r="D19489" s="162" t="n">
        <v>0.039485</v>
      </c>
      <c r="E19489" s="162" t="n">
        <v>10.99</v>
      </c>
    </row>
    <row r="19490">
      <c r="B19490" s="161" t="n">
        <v>38560</v>
      </c>
      <c r="C19490" s="162" t="n">
        <v>1236.79</v>
      </c>
      <c r="D19490" s="162" t="n">
        <v>0.043573</v>
      </c>
      <c r="E19490" s="162" t="n">
        <v>10.36</v>
      </c>
    </row>
    <row r="19491">
      <c r="B19491" s="161" t="n">
        <v>38561</v>
      </c>
      <c r="C19491" s="162" t="n">
        <v>1243.72</v>
      </c>
      <c r="D19491" s="162" t="n">
        <v>0.048646</v>
      </c>
      <c r="E19491" s="162" t="n">
        <v>10.52</v>
      </c>
    </row>
    <row r="19492">
      <c r="B19492" s="161" t="n">
        <v>38562</v>
      </c>
      <c r="C19492" s="162" t="n">
        <v>1234.18</v>
      </c>
      <c r="D19492" s="162" t="n">
        <v>0.040437</v>
      </c>
      <c r="E19492" s="162" t="n">
        <v>11.57</v>
      </c>
    </row>
    <row r="19493">
      <c r="B19493" s="161" t="n">
        <v>38565</v>
      </c>
      <c r="C19493" s="162" t="n">
        <v>1235.35</v>
      </c>
      <c r="D19493" s="162" t="n">
        <v>0.040828</v>
      </c>
      <c r="E19493" s="162" t="n">
        <v>12.08</v>
      </c>
    </row>
    <row r="19494">
      <c r="B19494" s="161" t="n">
        <v>38566</v>
      </c>
      <c r="C19494" s="162" t="n">
        <v>1244.12</v>
      </c>
      <c r="D19494" s="162" t="n">
        <v>0.047329</v>
      </c>
      <c r="E19494" s="162" t="n">
        <v>11.75</v>
      </c>
    </row>
    <row r="19495">
      <c r="B19495" s="161" t="n">
        <v>38567</v>
      </c>
      <c r="C19495" s="162" t="n">
        <v>1245.04</v>
      </c>
      <c r="D19495" s="162" t="n">
        <v>0.047516</v>
      </c>
      <c r="E19495" s="162" t="n">
        <v>11.83</v>
      </c>
    </row>
    <row r="19496">
      <c r="B19496" s="161" t="n">
        <v>38568</v>
      </c>
      <c r="C19496" s="162" t="n">
        <v>1235.86</v>
      </c>
      <c r="D19496" s="162" t="n">
        <v>0.039557</v>
      </c>
      <c r="E19496" s="162" t="n">
        <v>12.52</v>
      </c>
    </row>
    <row r="19497">
      <c r="B19497" s="161" t="n">
        <v>38569</v>
      </c>
      <c r="C19497" s="162" t="n">
        <v>1226.42</v>
      </c>
      <c r="D19497" s="162" t="n">
        <v>0.031373</v>
      </c>
      <c r="E19497" s="162" t="n">
        <v>12.48</v>
      </c>
    </row>
    <row r="19498">
      <c r="B19498" s="161" t="n">
        <v>38572</v>
      </c>
      <c r="C19498" s="162" t="n">
        <v>1223.13</v>
      </c>
      <c r="D19498" s="162" t="n">
        <v>0.028196</v>
      </c>
      <c r="E19498" s="162" t="n">
        <v>13.21</v>
      </c>
    </row>
    <row r="19499">
      <c r="B19499" s="161" t="n">
        <v>38573</v>
      </c>
      <c r="C19499" s="162" t="n">
        <v>1231.38</v>
      </c>
      <c r="D19499" s="162" t="n">
        <v>0.034349</v>
      </c>
      <c r="E19499" s="162" t="n">
        <v>12.4</v>
      </c>
    </row>
    <row r="19500">
      <c r="B19500" s="161" t="n">
        <v>38574</v>
      </c>
      <c r="C19500" s="162" t="n">
        <v>1229.13</v>
      </c>
      <c r="D19500" s="162" t="n">
        <v>0.031955</v>
      </c>
      <c r="E19500" s="162" t="n">
        <v>12.38</v>
      </c>
    </row>
    <row r="19501">
      <c r="B19501" s="161" t="n">
        <v>38575</v>
      </c>
      <c r="C19501" s="162" t="n">
        <v>1237.81</v>
      </c>
      <c r="D19501" s="162" t="n">
        <v>0.03846</v>
      </c>
      <c r="E19501" s="162" t="n">
        <v>12.42</v>
      </c>
    </row>
    <row r="19502">
      <c r="B19502" s="161" t="n">
        <v>38576</v>
      </c>
      <c r="C19502" s="162" t="n">
        <v>1230.39</v>
      </c>
      <c r="D19502" s="162" t="n">
        <v>0.032007</v>
      </c>
      <c r="E19502" s="162" t="n">
        <v>12.74</v>
      </c>
    </row>
    <row r="19503">
      <c r="B19503" s="161" t="n">
        <v>38579</v>
      </c>
      <c r="C19503" s="162" t="n">
        <v>1233.87</v>
      </c>
      <c r="D19503" s="162" t="n">
        <v>0.034385</v>
      </c>
      <c r="E19503" s="162" t="n">
        <v>12.26</v>
      </c>
    </row>
    <row r="19504">
      <c r="B19504" s="161" t="n">
        <v>38580</v>
      </c>
      <c r="C19504" s="162" t="n">
        <v>1219.34</v>
      </c>
      <c r="D19504" s="162" t="n">
        <v>0.022166</v>
      </c>
      <c r="E19504" s="162" t="n">
        <v>13.52</v>
      </c>
    </row>
    <row r="19505">
      <c r="B19505" s="161" t="n">
        <v>38581</v>
      </c>
      <c r="C19505" s="162" t="n">
        <v>1220.24</v>
      </c>
      <c r="D19505" s="162" t="n">
        <v>0.022527</v>
      </c>
      <c r="E19505" s="162" t="n">
        <v>13.3</v>
      </c>
    </row>
    <row r="19506">
      <c r="B19506" s="161" t="n">
        <v>38582</v>
      </c>
      <c r="C19506" s="162" t="n">
        <v>1219.02</v>
      </c>
      <c r="D19506" s="162" t="n">
        <v>0.021156</v>
      </c>
      <c r="E19506" s="162" t="n">
        <v>13.42</v>
      </c>
    </row>
    <row r="19507">
      <c r="B19507" s="161" t="n">
        <v>38583</v>
      </c>
      <c r="C19507" s="162" t="n">
        <v>1219.71</v>
      </c>
      <c r="D19507" s="162" t="n">
        <v>0.021402</v>
      </c>
      <c r="E19507" s="162" t="n">
        <v>13.42</v>
      </c>
    </row>
    <row r="19508">
      <c r="B19508" s="161" t="n">
        <v>38586</v>
      </c>
      <c r="C19508" s="162" t="n">
        <v>1221.73</v>
      </c>
      <c r="D19508" s="162" t="n">
        <v>0.022805</v>
      </c>
      <c r="E19508" s="162" t="n">
        <v>13.42</v>
      </c>
    </row>
    <row r="19509">
      <c r="B19509" s="161" t="n">
        <v>38587</v>
      </c>
      <c r="C19509" s="162" t="n">
        <v>1217.57</v>
      </c>
      <c r="D19509" s="162" t="n">
        <v>0.019179</v>
      </c>
      <c r="E19509" s="162" t="n">
        <v>13.34</v>
      </c>
    </row>
    <row r="19510">
      <c r="B19510" s="161" t="n">
        <v>38588</v>
      </c>
      <c r="C19510" s="162" t="n">
        <v>1209.59</v>
      </c>
      <c r="D19510" s="162" t="n">
        <v>0.012416</v>
      </c>
      <c r="E19510" s="162" t="n">
        <v>14.17</v>
      </c>
    </row>
    <row r="19511">
      <c r="B19511" s="161" t="n">
        <v>38589</v>
      </c>
      <c r="C19511" s="162" t="n">
        <v>1212.4</v>
      </c>
      <c r="D19511" s="162" t="n">
        <v>0.014534</v>
      </c>
      <c r="E19511" s="162" t="n">
        <v>13.73</v>
      </c>
    </row>
    <row r="19512">
      <c r="B19512" s="161" t="n">
        <v>38590</v>
      </c>
      <c r="C19512" s="162" t="n">
        <v>1205.1</v>
      </c>
      <c r="D19512" s="162" t="n">
        <v>0.008319</v>
      </c>
      <c r="E19512" s="162" t="n">
        <v>13.72</v>
      </c>
    </row>
    <row r="19513">
      <c r="B19513" s="161" t="n">
        <v>38593</v>
      </c>
      <c r="C19513" s="162" t="n">
        <v>1212.28</v>
      </c>
      <c r="D19513" s="162" t="n">
        <v>0.014097</v>
      </c>
      <c r="E19513" s="162" t="n">
        <v>13.52</v>
      </c>
    </row>
    <row r="19514">
      <c r="B19514" s="161" t="n">
        <v>38594</v>
      </c>
      <c r="C19514" s="162" t="n">
        <v>1208.41</v>
      </c>
      <c r="D19514" s="162" t="n">
        <v>0.010798</v>
      </c>
      <c r="E19514" s="162" t="n">
        <v>13.65</v>
      </c>
    </row>
    <row r="19515">
      <c r="B19515" s="161" t="n">
        <v>38595</v>
      </c>
      <c r="C19515" s="162" t="n">
        <v>1220.33</v>
      </c>
      <c r="D19515" s="162" t="n">
        <v>0.020461</v>
      </c>
      <c r="E19515" s="162" t="n">
        <v>12.6</v>
      </c>
    </row>
    <row r="19516">
      <c r="B19516" s="161" t="n">
        <v>38596</v>
      </c>
      <c r="C19516" s="162" t="n">
        <v>1221.59</v>
      </c>
      <c r="D19516" s="162" t="n">
        <v>0.0213</v>
      </c>
      <c r="E19516" s="162" t="n">
        <v>13.15</v>
      </c>
    </row>
    <row r="19517">
      <c r="B19517" s="161" t="n">
        <v>38597</v>
      </c>
      <c r="C19517" s="162" t="n">
        <v>1218.02</v>
      </c>
      <c r="D19517" s="162" t="n">
        <v>0.018222</v>
      </c>
      <c r="E19517" s="162" t="n">
        <v>13.57</v>
      </c>
    </row>
    <row r="19518">
      <c r="B19518" s="161" t="n">
        <v>38601</v>
      </c>
      <c r="C19518" s="162" t="n">
        <v>1233.39</v>
      </c>
      <c r="D19518" s="162" t="n">
        <v>0.030554</v>
      </c>
      <c r="E19518" s="162" t="n">
        <v>12.93</v>
      </c>
    </row>
    <row r="19519">
      <c r="B19519" s="161" t="n">
        <v>38602</v>
      </c>
      <c r="C19519" s="162" t="n">
        <v>1236.36</v>
      </c>
      <c r="D19519" s="162" t="n">
        <v>0.032683</v>
      </c>
      <c r="E19519" s="162" t="n">
        <v>12.52</v>
      </c>
    </row>
    <row r="19520">
      <c r="B19520" s="161" t="n">
        <v>38603</v>
      </c>
      <c r="C19520" s="162" t="n">
        <v>1231.67</v>
      </c>
      <c r="D19520" s="162" t="n">
        <v>0.028655</v>
      </c>
      <c r="E19520" s="162" t="n">
        <v>12.93</v>
      </c>
    </row>
    <row r="19521">
      <c r="B19521" s="161" t="n">
        <v>38604</v>
      </c>
      <c r="C19521" s="162" t="n">
        <v>1241.48</v>
      </c>
      <c r="D19521" s="162" t="n">
        <v>0.036319</v>
      </c>
      <c r="E19521" s="162" t="n">
        <v>11.98</v>
      </c>
    </row>
    <row r="19522">
      <c r="B19522" s="161" t="n">
        <v>38607</v>
      </c>
      <c r="C19522" s="162" t="n">
        <v>1240.56</v>
      </c>
      <c r="D19522" s="162" t="n">
        <v>0.035332</v>
      </c>
      <c r="E19522" s="162" t="n">
        <v>11.65</v>
      </c>
    </row>
    <row r="19523">
      <c r="B19523" s="161" t="n">
        <v>38608</v>
      </c>
      <c r="C19523" s="162" t="n">
        <v>1231.2</v>
      </c>
      <c r="D19523" s="162" t="n">
        <v>0.027555</v>
      </c>
      <c r="E19523" s="162" t="n">
        <v>12.39</v>
      </c>
    </row>
    <row r="19524">
      <c r="B19524" s="161" t="n">
        <v>38609</v>
      </c>
      <c r="C19524" s="162" t="n">
        <v>1227.16</v>
      </c>
      <c r="D19524" s="162" t="n">
        <v>0.024066</v>
      </c>
      <c r="E19524" s="162" t="n">
        <v>12.91</v>
      </c>
    </row>
    <row r="19525">
      <c r="B19525" s="161" t="n">
        <v>38610</v>
      </c>
      <c r="C19525" s="162" t="n">
        <v>1227.73</v>
      </c>
      <c r="D19525" s="162" t="n">
        <v>0.024305</v>
      </c>
      <c r="E19525" s="162" t="n">
        <v>12.49</v>
      </c>
    </row>
    <row r="19526">
      <c r="B19526" s="161" t="n">
        <v>38611</v>
      </c>
      <c r="C19526" s="162" t="n">
        <v>1237.91</v>
      </c>
      <c r="D19526" s="162" t="n">
        <v>0.032369</v>
      </c>
      <c r="E19526" s="162" t="n">
        <v>11.22</v>
      </c>
    </row>
    <row r="19527">
      <c r="B19527" s="161" t="n">
        <v>38614</v>
      </c>
      <c r="C19527" s="162" t="n">
        <v>1231.02</v>
      </c>
      <c r="D19527" s="162" t="n">
        <v>0.026618</v>
      </c>
      <c r="E19527" s="162" t="n">
        <v>12.14</v>
      </c>
    </row>
    <row r="19528">
      <c r="B19528" s="161" t="n">
        <v>38615</v>
      </c>
      <c r="C19528" s="162" t="n">
        <v>1221.34</v>
      </c>
      <c r="D19528" s="162" t="n">
        <v>0.018597</v>
      </c>
      <c r="E19528" s="162" t="n">
        <v>12.64</v>
      </c>
    </row>
    <row r="19529">
      <c r="B19529" s="161" t="n">
        <v>38616</v>
      </c>
      <c r="C19529" s="162" t="n">
        <v>1210.2</v>
      </c>
      <c r="D19529" s="162" t="n">
        <v>0.009351</v>
      </c>
      <c r="E19529" s="162" t="n">
        <v>13.79</v>
      </c>
    </row>
    <row r="19530">
      <c r="B19530" s="161" t="n">
        <v>38617</v>
      </c>
      <c r="C19530" s="162" t="n">
        <v>1214.62</v>
      </c>
      <c r="D19530" s="162" t="n">
        <v>0.01284</v>
      </c>
      <c r="E19530" s="162" t="n">
        <v>13.33</v>
      </c>
    </row>
    <row r="19531">
      <c r="B19531" s="161" t="n">
        <v>38618</v>
      </c>
      <c r="C19531" s="162" t="n">
        <v>1215.29</v>
      </c>
      <c r="D19531" s="162" t="n">
        <v>0.013256</v>
      </c>
      <c r="E19531" s="162" t="n">
        <v>12.96</v>
      </c>
    </row>
    <row r="19532">
      <c r="B19532" s="161" t="n">
        <v>38621</v>
      </c>
      <c r="C19532" s="162" t="n">
        <v>1215.63</v>
      </c>
      <c r="D19532" s="162" t="n">
        <v>0.013426</v>
      </c>
      <c r="E19532" s="162" t="n">
        <v>13.04</v>
      </c>
    </row>
    <row r="19533">
      <c r="B19533" s="161" t="n">
        <v>38622</v>
      </c>
      <c r="C19533" s="162" t="n">
        <v>1215.66</v>
      </c>
      <c r="D19533" s="162" t="n">
        <v>0.013335</v>
      </c>
      <c r="E19533" s="162" t="n">
        <v>12.76</v>
      </c>
    </row>
    <row r="19534">
      <c r="B19534" s="161" t="n">
        <v>38623</v>
      </c>
      <c r="C19534" s="162" t="n">
        <v>1216.89</v>
      </c>
      <c r="D19534" s="162" t="n">
        <v>0.014271</v>
      </c>
      <c r="E19534" s="162" t="n">
        <v>12.63</v>
      </c>
    </row>
    <row r="19535">
      <c r="B19535" s="161" t="n">
        <v>38624</v>
      </c>
      <c r="C19535" s="162" t="n">
        <v>1227.68</v>
      </c>
      <c r="D19535" s="162" t="n">
        <v>0.022997</v>
      </c>
      <c r="E19535" s="162" t="n">
        <v>12.24</v>
      </c>
    </row>
    <row r="19536">
      <c r="B19536" s="161" t="n">
        <v>38625</v>
      </c>
      <c r="C19536" s="162" t="n">
        <v>1228.81</v>
      </c>
      <c r="D19536" s="162" t="n">
        <v>0.023821</v>
      </c>
      <c r="E19536" s="162" t="n">
        <v>11.92</v>
      </c>
    </row>
    <row r="19537">
      <c r="B19537" s="161" t="n">
        <v>38628</v>
      </c>
      <c r="C19537" s="162" t="n">
        <v>1226.7</v>
      </c>
      <c r="D19537" s="162" t="n">
        <v>0.022004</v>
      </c>
      <c r="E19537" s="162" t="n">
        <v>12.46</v>
      </c>
    </row>
    <row r="19538">
      <c r="B19538" s="161" t="n">
        <v>38629</v>
      </c>
      <c r="C19538" s="162" t="n">
        <v>1214.47</v>
      </c>
      <c r="D19538" s="162" t="n">
        <v>0.0119</v>
      </c>
      <c r="E19538" s="162" t="n">
        <v>13.2</v>
      </c>
    </row>
    <row r="19539">
      <c r="B19539" s="161" t="n">
        <v>38630</v>
      </c>
      <c r="C19539" s="162" t="n">
        <v>1196.39</v>
      </c>
      <c r="D19539" s="162" t="n">
        <v>-0.003106</v>
      </c>
      <c r="E19539" s="162" t="n">
        <v>14.55</v>
      </c>
    </row>
    <row r="19540">
      <c r="B19540" s="161" t="n">
        <v>38631</v>
      </c>
      <c r="C19540" s="162" t="n">
        <v>1191.49</v>
      </c>
      <c r="D19540" s="162" t="n">
        <v>-0.007152</v>
      </c>
      <c r="E19540" s="162" t="n">
        <v>14.96</v>
      </c>
    </row>
    <row r="19541">
      <c r="B19541" s="161" t="n">
        <v>38632</v>
      </c>
      <c r="C19541" s="162" t="n">
        <v>1195.9</v>
      </c>
      <c r="D19541" s="162" t="n">
        <v>-0.003401</v>
      </c>
      <c r="E19541" s="162" t="n">
        <v>14.59</v>
      </c>
    </row>
    <row r="19542">
      <c r="B19542" s="161" t="n">
        <v>38635</v>
      </c>
      <c r="C19542" s="162" t="n">
        <v>1187.33</v>
      </c>
      <c r="D19542" s="162" t="n">
        <v>-0.010498</v>
      </c>
      <c r="E19542" s="162" t="n">
        <v>15.55</v>
      </c>
    </row>
    <row r="19543">
      <c r="B19543" s="161" t="n">
        <v>38636</v>
      </c>
      <c r="C19543" s="162" t="n">
        <v>1184.87</v>
      </c>
      <c r="D19543" s="162" t="n">
        <v>-0.012488</v>
      </c>
      <c r="E19543" s="162" t="n">
        <v>15.63</v>
      </c>
    </row>
    <row r="19544">
      <c r="B19544" s="161" t="n">
        <v>38637</v>
      </c>
      <c r="C19544" s="162" t="n">
        <v>1177.68</v>
      </c>
      <c r="D19544" s="162" t="n">
        <v>-0.018425</v>
      </c>
      <c r="E19544" s="162" t="n">
        <v>16.22</v>
      </c>
    </row>
    <row r="19545">
      <c r="B19545" s="161" t="n">
        <v>38638</v>
      </c>
      <c r="C19545" s="162" t="n">
        <v>1176.84</v>
      </c>
      <c r="D19545" s="162" t="n">
        <v>-0.018986</v>
      </c>
      <c r="E19545" s="162" t="n">
        <v>16.47</v>
      </c>
    </row>
    <row r="19546">
      <c r="B19546" s="161" t="n">
        <v>38639</v>
      </c>
      <c r="C19546" s="162" t="n">
        <v>1186.57</v>
      </c>
      <c r="D19546" s="162" t="n">
        <v>-0.01064</v>
      </c>
      <c r="E19546" s="162" t="n">
        <v>14.87</v>
      </c>
    </row>
    <row r="19547">
      <c r="B19547" s="161" t="n">
        <v>38642</v>
      </c>
      <c r="C19547" s="162" t="n">
        <v>1190.1</v>
      </c>
      <c r="D19547" s="162" t="n">
        <v>-0.007578</v>
      </c>
      <c r="E19547" s="162" t="n">
        <v>14.67</v>
      </c>
    </row>
    <row r="19548">
      <c r="B19548" s="161" t="n">
        <v>38643</v>
      </c>
      <c r="C19548" s="162" t="n">
        <v>1178.14</v>
      </c>
      <c r="D19548" s="162" t="n">
        <v>-0.017579</v>
      </c>
      <c r="E19548" s="162" t="n">
        <v>15.33</v>
      </c>
    </row>
    <row r="19549">
      <c r="B19549" s="161" t="n">
        <v>38644</v>
      </c>
      <c r="C19549" s="162" t="n">
        <v>1195.76</v>
      </c>
      <c r="D19549" s="162" t="n">
        <v>-0.002766</v>
      </c>
      <c r="E19549" s="162" t="n">
        <v>13.5</v>
      </c>
    </row>
    <row r="19550">
      <c r="B19550" s="161" t="n">
        <v>38645</v>
      </c>
      <c r="C19550" s="162" t="n">
        <v>1177.8</v>
      </c>
      <c r="D19550" s="162" t="n">
        <v>-0.017875</v>
      </c>
      <c r="E19550" s="162" t="n">
        <v>16.11</v>
      </c>
    </row>
    <row r="19551">
      <c r="B19551" s="161" t="n">
        <v>38646</v>
      </c>
      <c r="C19551" s="162" t="n">
        <v>1179.59</v>
      </c>
      <c r="D19551" s="162" t="n">
        <v>-0.016322</v>
      </c>
      <c r="E19551" s="162" t="n">
        <v>16.13</v>
      </c>
    </row>
    <row r="19552">
      <c r="B19552" s="161" t="n">
        <v>38649</v>
      </c>
      <c r="C19552" s="162" t="n">
        <v>1199.38</v>
      </c>
      <c r="D19552" s="162" t="n">
        <v>0.000261</v>
      </c>
      <c r="E19552" s="162" t="n">
        <v>14.74</v>
      </c>
    </row>
    <row r="19553">
      <c r="B19553" s="161" t="n">
        <v>38650</v>
      </c>
      <c r="C19553" s="162" t="n">
        <v>1196.54</v>
      </c>
      <c r="D19553" s="162" t="n">
        <v>-0.002136</v>
      </c>
      <c r="E19553" s="162" t="n">
        <v>14.53</v>
      </c>
    </row>
    <row r="19554">
      <c r="B19554" s="161" t="n">
        <v>38651</v>
      </c>
      <c r="C19554" s="162" t="n">
        <v>1191.38</v>
      </c>
      <c r="D19554" s="162" t="n">
        <v>-0.006492</v>
      </c>
      <c r="E19554" s="162" t="n">
        <v>14.59</v>
      </c>
    </row>
    <row r="19555">
      <c r="B19555" s="161" t="n">
        <v>38652</v>
      </c>
      <c r="C19555" s="162" t="n">
        <v>1178.9</v>
      </c>
      <c r="D19555" s="162" t="n">
        <v>-0.016986</v>
      </c>
      <c r="E19555" s="162" t="n">
        <v>16.02</v>
      </c>
    </row>
    <row r="19556">
      <c r="B19556" s="161" t="n">
        <v>38653</v>
      </c>
      <c r="C19556" s="162" t="n">
        <v>1198.41</v>
      </c>
      <c r="D19556" s="162" t="n">
        <v>-0.00066</v>
      </c>
      <c r="E19556" s="162" t="n">
        <v>14.25</v>
      </c>
    </row>
    <row r="19557">
      <c r="B19557" s="161" t="n">
        <v>38656</v>
      </c>
      <c r="C19557" s="162" t="n">
        <v>1207.01</v>
      </c>
      <c r="D19557" s="162" t="n">
        <v>0.006397</v>
      </c>
      <c r="E19557" s="162" t="n">
        <v>15.32</v>
      </c>
    </row>
    <row r="19558">
      <c r="B19558" s="161" t="n">
        <v>38657</v>
      </c>
      <c r="C19558" s="162" t="n">
        <v>1202.76</v>
      </c>
      <c r="D19558" s="162" t="n">
        <v>0.002841</v>
      </c>
      <c r="E19558" s="162" t="n">
        <v>14.85</v>
      </c>
    </row>
    <row r="19559">
      <c r="B19559" s="161" t="n">
        <v>38658</v>
      </c>
      <c r="C19559" s="162" t="n">
        <v>1214.76</v>
      </c>
      <c r="D19559" s="162" t="n">
        <v>0.012643</v>
      </c>
      <c r="E19559" s="162" t="n">
        <v>13.48</v>
      </c>
    </row>
    <row r="19560">
      <c r="B19560" s="161" t="n">
        <v>38659</v>
      </c>
      <c r="C19560" s="162" t="n">
        <v>1219.94</v>
      </c>
      <c r="D19560" s="162" t="n">
        <v>0.016713</v>
      </c>
      <c r="E19560" s="162" t="n">
        <v>13</v>
      </c>
    </row>
    <row r="19561">
      <c r="B19561" s="161" t="n">
        <v>38660</v>
      </c>
      <c r="C19561" s="162" t="n">
        <v>1220.14</v>
      </c>
      <c r="D19561" s="162" t="n">
        <v>0.016659</v>
      </c>
      <c r="E19561" s="162" t="n">
        <v>13.17</v>
      </c>
    </row>
    <row r="19562">
      <c r="B19562" s="161" t="n">
        <v>38663</v>
      </c>
      <c r="C19562" s="162" t="n">
        <v>1222.81</v>
      </c>
      <c r="D19562" s="162" t="n">
        <v>0.018599</v>
      </c>
      <c r="E19562" s="162" t="n">
        <v>13.1</v>
      </c>
    </row>
    <row r="19563">
      <c r="B19563" s="161" t="n">
        <v>38664</v>
      </c>
      <c r="C19563" s="162" t="n">
        <v>1218.59</v>
      </c>
      <c r="D19563" s="162" t="n">
        <v>0.014933</v>
      </c>
      <c r="E19563" s="162" t="n">
        <v>13.08</v>
      </c>
    </row>
    <row r="19564">
      <c r="B19564" s="161" t="n">
        <v>38665</v>
      </c>
      <c r="C19564" s="162" t="n">
        <v>1220.65</v>
      </c>
      <c r="D19564" s="162" t="n">
        <v>0.016428</v>
      </c>
      <c r="E19564" s="162" t="n">
        <v>12.8</v>
      </c>
    </row>
    <row r="19565">
      <c r="B19565" s="161" t="n">
        <v>38666</v>
      </c>
      <c r="C19565" s="162" t="n">
        <v>1230.96</v>
      </c>
      <c r="D19565" s="162" t="n">
        <v>0.024604</v>
      </c>
      <c r="E19565" s="162" t="n">
        <v>11.9</v>
      </c>
    </row>
    <row r="19566">
      <c r="B19566" s="161" t="n">
        <v>38667</v>
      </c>
      <c r="C19566" s="162" t="n">
        <v>1234.72</v>
      </c>
      <c r="D19566" s="162" t="n">
        <v>0.02739</v>
      </c>
      <c r="E19566" s="162" t="n">
        <v>11.63</v>
      </c>
    </row>
    <row r="19567">
      <c r="B19567" s="161" t="n">
        <v>38670</v>
      </c>
      <c r="C19567" s="162" t="n">
        <v>1233.76</v>
      </c>
      <c r="D19567" s="162" t="n">
        <v>0.026394</v>
      </c>
      <c r="E19567" s="162" t="n">
        <v>12.18</v>
      </c>
    </row>
    <row r="19568">
      <c r="B19568" s="161" t="n">
        <v>38671</v>
      </c>
      <c r="C19568" s="162" t="n">
        <v>1229.01</v>
      </c>
      <c r="D19568" s="162" t="n">
        <v>0.022372</v>
      </c>
      <c r="E19568" s="162" t="n">
        <v>12.23</v>
      </c>
    </row>
    <row r="19569">
      <c r="B19569" s="161" t="n">
        <v>38672</v>
      </c>
      <c r="C19569" s="162" t="n">
        <v>1231.21</v>
      </c>
      <c r="D19569" s="162" t="n">
        <v>0.024002</v>
      </c>
      <c r="E19569" s="162" t="n">
        <v>12.26</v>
      </c>
    </row>
    <row r="19570">
      <c r="B19570" s="161" t="n">
        <v>38673</v>
      </c>
      <c r="C19570" s="162" t="n">
        <v>1242.8</v>
      </c>
      <c r="D19570" s="162" t="n">
        <v>0.033151</v>
      </c>
      <c r="E19570" s="162" t="n">
        <v>11.25</v>
      </c>
    </row>
    <row r="19571">
      <c r="B19571" s="161" t="n">
        <v>38674</v>
      </c>
      <c r="C19571" s="162" t="n">
        <v>1248.27</v>
      </c>
      <c r="D19571" s="162" t="n">
        <v>0.037355</v>
      </c>
      <c r="E19571" s="162" t="n">
        <v>11.12</v>
      </c>
    </row>
    <row r="19572">
      <c r="B19572" s="161" t="n">
        <v>38677</v>
      </c>
      <c r="C19572" s="162" t="n">
        <v>1254.85</v>
      </c>
      <c r="D19572" s="162" t="n">
        <v>0.042391</v>
      </c>
      <c r="E19572" s="162" t="n">
        <v>10.82</v>
      </c>
    </row>
    <row r="19573">
      <c r="B19573" s="161" t="n">
        <v>38678</v>
      </c>
      <c r="C19573" s="162" t="n">
        <v>1261.23</v>
      </c>
      <c r="D19573" s="162" t="n">
        <v>0.047218</v>
      </c>
      <c r="E19573" s="162" t="n">
        <v>10.6</v>
      </c>
    </row>
    <row r="19574">
      <c r="B19574" s="161" t="n">
        <v>38679</v>
      </c>
      <c r="C19574" s="162" t="n">
        <v>1265.61</v>
      </c>
      <c r="D19574" s="162" t="n">
        <v>0.050379</v>
      </c>
      <c r="E19574" s="162" t="n">
        <v>10.96</v>
      </c>
    </row>
    <row r="19575">
      <c r="B19575" s="161" t="n">
        <v>38681</v>
      </c>
      <c r="C19575" s="162" t="n">
        <v>1268.25</v>
      </c>
      <c r="D19575" s="162" t="n">
        <v>0.052167</v>
      </c>
      <c r="E19575" s="162" t="n">
        <v>10.88</v>
      </c>
    </row>
    <row r="19576">
      <c r="B19576" s="161" t="n">
        <v>38684</v>
      </c>
      <c r="C19576" s="162" t="n">
        <v>1257.46</v>
      </c>
      <c r="D19576" s="162" t="n">
        <v>0.043406</v>
      </c>
      <c r="E19576" s="162" t="n">
        <v>11.84</v>
      </c>
    </row>
    <row r="19577">
      <c r="B19577" s="161" t="n">
        <v>38685</v>
      </c>
      <c r="C19577" s="162" t="n">
        <v>1257.48</v>
      </c>
      <c r="D19577" s="162" t="n">
        <v>0.043208</v>
      </c>
      <c r="E19577" s="162" t="n">
        <v>11.89</v>
      </c>
    </row>
    <row r="19578">
      <c r="B19578" s="161" t="n">
        <v>38686</v>
      </c>
      <c r="C19578" s="162" t="n">
        <v>1249.48</v>
      </c>
      <c r="D19578" s="162" t="n">
        <v>0.036663</v>
      </c>
      <c r="E19578" s="162" t="n">
        <v>12.06</v>
      </c>
    </row>
    <row r="19579">
      <c r="B19579" s="161" t="n">
        <v>38687</v>
      </c>
      <c r="C19579" s="162" t="n">
        <v>1264.67</v>
      </c>
      <c r="D19579" s="162" t="n">
        <v>0.048521</v>
      </c>
      <c r="E19579" s="162" t="n">
        <v>11.24</v>
      </c>
    </row>
    <row r="19580">
      <c r="B19580" s="161" t="n">
        <v>38688</v>
      </c>
      <c r="C19580" s="162" t="n">
        <v>1265.08</v>
      </c>
      <c r="D19580" s="162" t="n">
        <v>0.048578</v>
      </c>
      <c r="E19580" s="162" t="n">
        <v>11.01</v>
      </c>
    </row>
    <row r="19581">
      <c r="B19581" s="161" t="n">
        <v>38691</v>
      </c>
      <c r="C19581" s="162" t="n">
        <v>1262.09</v>
      </c>
      <c r="D19581" s="162" t="n">
        <v>0.045961</v>
      </c>
      <c r="E19581" s="162" t="n">
        <v>11.6</v>
      </c>
    </row>
    <row r="19582">
      <c r="B19582" s="161" t="n">
        <v>38692</v>
      </c>
      <c r="C19582" s="162" t="n">
        <v>1263.7</v>
      </c>
      <c r="D19582" s="162" t="n">
        <v>0.046906</v>
      </c>
      <c r="E19582" s="162" t="n">
        <v>11.52</v>
      </c>
    </row>
    <row r="19583">
      <c r="B19583" s="161" t="n">
        <v>38693</v>
      </c>
      <c r="C19583" s="162" t="n">
        <v>1257.37</v>
      </c>
      <c r="D19583" s="162" t="n">
        <v>0.041608</v>
      </c>
      <c r="E19583" s="162" t="n">
        <v>12.18</v>
      </c>
    </row>
    <row r="19584">
      <c r="B19584" s="161" t="n">
        <v>38694</v>
      </c>
      <c r="C19584" s="162" t="n">
        <v>1255.84</v>
      </c>
      <c r="D19584" s="162" t="n">
        <v>0.04016</v>
      </c>
      <c r="E19584" s="162" t="n">
        <v>12.21</v>
      </c>
    </row>
    <row r="19585">
      <c r="B19585" s="161" t="n">
        <v>38695</v>
      </c>
      <c r="C19585" s="162" t="n">
        <v>1259.37</v>
      </c>
      <c r="D19585" s="162" t="n">
        <v>0.042768</v>
      </c>
      <c r="E19585" s="162" t="n">
        <v>11.69</v>
      </c>
    </row>
    <row r="19586">
      <c r="B19586" s="161" t="n">
        <v>38698</v>
      </c>
      <c r="C19586" s="162" t="n">
        <v>1260.43</v>
      </c>
      <c r="D19586" s="162" t="n">
        <v>0.043374</v>
      </c>
      <c r="E19586" s="162" t="n">
        <v>11.47</v>
      </c>
    </row>
    <row r="19587">
      <c r="B19587" s="161" t="n">
        <v>38699</v>
      </c>
      <c r="C19587" s="162" t="n">
        <v>1267.43</v>
      </c>
      <c r="D19587" s="162" t="n">
        <v>0.048676</v>
      </c>
      <c r="E19587" s="162" t="n">
        <v>11.11</v>
      </c>
    </row>
    <row r="19588">
      <c r="B19588" s="161" t="n">
        <v>38700</v>
      </c>
      <c r="C19588" s="162" t="n">
        <v>1272.74</v>
      </c>
      <c r="D19588" s="162" t="n">
        <v>0.052597</v>
      </c>
      <c r="E19588" s="162" t="n">
        <v>10.48</v>
      </c>
    </row>
    <row r="19589">
      <c r="B19589" s="161" t="n">
        <v>38701</v>
      </c>
      <c r="C19589" s="162" t="n">
        <v>1270.94</v>
      </c>
      <c r="D19589" s="162" t="n">
        <v>0.050932</v>
      </c>
      <c r="E19589" s="162" t="n">
        <v>10.73</v>
      </c>
    </row>
    <row r="19590">
      <c r="B19590" s="161" t="n">
        <v>38702</v>
      </c>
      <c r="C19590" s="162" t="n">
        <v>1267.32</v>
      </c>
      <c r="D19590" s="162" t="n">
        <v>0.047892</v>
      </c>
      <c r="E19590" s="162" t="n">
        <v>10.68</v>
      </c>
    </row>
    <row r="19591">
      <c r="B19591" s="161" t="n">
        <v>38705</v>
      </c>
      <c r="C19591" s="162" t="n">
        <v>1259.92</v>
      </c>
      <c r="D19591" s="162" t="n">
        <v>0.041893</v>
      </c>
      <c r="E19591" s="162" t="n">
        <v>11.38</v>
      </c>
    </row>
    <row r="19592">
      <c r="B19592" s="161" t="n">
        <v>38706</v>
      </c>
      <c r="C19592" s="162" t="n">
        <v>1259.62</v>
      </c>
      <c r="D19592" s="162" t="n">
        <v>0.041488</v>
      </c>
      <c r="E19592" s="162" t="n">
        <v>11.19</v>
      </c>
    </row>
    <row r="19593">
      <c r="B19593" s="161" t="n">
        <v>38707</v>
      </c>
      <c r="C19593" s="162" t="n">
        <v>1262.79</v>
      </c>
      <c r="D19593" s="162" t="n">
        <v>0.043771</v>
      </c>
      <c r="E19593" s="162" t="n">
        <v>10.81</v>
      </c>
    </row>
    <row r="19594">
      <c r="B19594" s="161" t="n">
        <v>38708</v>
      </c>
      <c r="C19594" s="162" t="n">
        <v>1268.12</v>
      </c>
      <c r="D19594" s="162" t="n">
        <v>0.04774</v>
      </c>
      <c r="E19594" s="162" t="n">
        <v>10.29</v>
      </c>
    </row>
    <row r="19595">
      <c r="B19595" s="161" t="n">
        <v>38709</v>
      </c>
      <c r="C19595" s="162" t="n">
        <v>1268.66</v>
      </c>
      <c r="D19595" s="162" t="n">
        <v>0.047882</v>
      </c>
      <c r="E19595" s="162" t="n">
        <v>10.27</v>
      </c>
    </row>
    <row r="19596">
      <c r="B19596" s="161" t="n">
        <v>38713</v>
      </c>
      <c r="C19596" s="162" t="n">
        <v>1256.54</v>
      </c>
      <c r="D19596" s="162" t="n">
        <v>0.038077</v>
      </c>
      <c r="E19596" s="162" t="n">
        <v>11.57</v>
      </c>
    </row>
    <row r="19597">
      <c r="B19597" s="161" t="n">
        <v>38714</v>
      </c>
      <c r="C19597" s="162" t="n">
        <v>1258.17</v>
      </c>
      <c r="D19597" s="162" t="n">
        <v>0.039124</v>
      </c>
      <c r="E19597" s="162" t="n">
        <v>11.35</v>
      </c>
    </row>
    <row r="19598">
      <c r="B19598" s="161" t="n">
        <v>38715</v>
      </c>
      <c r="C19598" s="162" t="n">
        <v>1254.42</v>
      </c>
      <c r="D19598" s="162" t="n">
        <v>0.035864</v>
      </c>
      <c r="E19598" s="162" t="n">
        <v>11.61</v>
      </c>
    </row>
    <row r="19599">
      <c r="B19599" s="161" t="n">
        <v>38716</v>
      </c>
      <c r="C19599" s="162" t="n">
        <v>1248.29</v>
      </c>
      <c r="D19599" s="162" t="n">
        <v>0.030726</v>
      </c>
      <c r="E19599" s="162" t="n">
        <v>12.07</v>
      </c>
    </row>
    <row r="19600">
      <c r="B19600" s="161" t="n">
        <v>38720</v>
      </c>
      <c r="C19600" s="162" t="n">
        <v>1268.8</v>
      </c>
      <c r="D19600" s="162" t="n">
        <v>0.046696</v>
      </c>
      <c r="E19600" s="162" t="n">
        <v>11.14</v>
      </c>
    </row>
    <row r="19601">
      <c r="B19601" s="161" t="n">
        <v>38721</v>
      </c>
      <c r="C19601" s="162" t="n">
        <v>1273.46</v>
      </c>
      <c r="D19601" s="162" t="n">
        <v>0.049992</v>
      </c>
      <c r="E19601" s="162" t="n">
        <v>11.37</v>
      </c>
    </row>
    <row r="19602">
      <c r="B19602" s="161" t="n">
        <v>38722</v>
      </c>
      <c r="C19602" s="162" t="n">
        <v>1273.48</v>
      </c>
      <c r="D19602" s="162" t="n">
        <v>0.049587</v>
      </c>
      <c r="E19602" s="162" t="n">
        <v>11.31</v>
      </c>
    </row>
    <row r="19603">
      <c r="B19603" s="161" t="n">
        <v>38723</v>
      </c>
      <c r="C19603" s="162" t="n">
        <v>1285.45</v>
      </c>
      <c r="D19603" s="162" t="n">
        <v>0.058477</v>
      </c>
      <c r="E19603" s="162" t="n">
        <v>11</v>
      </c>
    </row>
    <row r="19604">
      <c r="B19604" s="161" t="n">
        <v>38726</v>
      </c>
      <c r="C19604" s="162" t="n">
        <v>1290.15</v>
      </c>
      <c r="D19604" s="162" t="n">
        <v>0.061637</v>
      </c>
      <c r="E19604" s="162" t="n">
        <v>11.13</v>
      </c>
    </row>
    <row r="19605">
      <c r="B19605" s="161" t="n">
        <v>38727</v>
      </c>
      <c r="C19605" s="162" t="n">
        <v>1289.69</v>
      </c>
      <c r="D19605" s="162" t="n">
        <v>0.060805</v>
      </c>
      <c r="E19605" s="162" t="n">
        <v>10.86</v>
      </c>
    </row>
    <row r="19606">
      <c r="B19606" s="161" t="n">
        <v>38728</v>
      </c>
      <c r="C19606" s="162" t="n">
        <v>1294.18</v>
      </c>
      <c r="D19606" s="162" t="n">
        <v>0.06375</v>
      </c>
      <c r="E19606" s="162" t="n">
        <v>10.94</v>
      </c>
    </row>
    <row r="19607">
      <c r="B19607" s="161" t="n">
        <v>38729</v>
      </c>
      <c r="C19607" s="162" t="n">
        <v>1286.06</v>
      </c>
      <c r="D19607" s="162" t="n">
        <v>0.057025</v>
      </c>
      <c r="E19607" s="162" t="n">
        <v>11.2</v>
      </c>
    </row>
    <row r="19608">
      <c r="B19608" s="161" t="n">
        <v>38730</v>
      </c>
      <c r="C19608" s="162" t="n">
        <v>1287.61</v>
      </c>
      <c r="D19608" s="162" t="n">
        <v>0.057789</v>
      </c>
      <c r="E19608" s="162" t="n">
        <v>11.23</v>
      </c>
    </row>
    <row r="19609">
      <c r="B19609" s="161" t="n">
        <v>38734</v>
      </c>
      <c r="C19609" s="162" t="n">
        <v>1282.93</v>
      </c>
      <c r="D19609" s="162" t="n">
        <v>0.053695</v>
      </c>
      <c r="E19609" s="162" t="n">
        <v>11.91</v>
      </c>
    </row>
    <row r="19610">
      <c r="B19610" s="161" t="n">
        <v>38735</v>
      </c>
      <c r="C19610" s="162" t="n">
        <v>1277.93</v>
      </c>
      <c r="D19610" s="162" t="n">
        <v>0.049372</v>
      </c>
      <c r="E19610" s="162" t="n">
        <v>12.25</v>
      </c>
    </row>
    <row r="19611">
      <c r="B19611" s="161" t="n">
        <v>38736</v>
      </c>
      <c r="C19611" s="162" t="n">
        <v>1285.04</v>
      </c>
      <c r="D19611" s="162" t="n">
        <v>0.054494</v>
      </c>
      <c r="E19611" s="162" t="n">
        <v>11.98</v>
      </c>
    </row>
    <row r="19612">
      <c r="B19612" s="161" t="n">
        <v>38737</v>
      </c>
      <c r="C19612" s="162" t="n">
        <v>1261.49</v>
      </c>
      <c r="D19612" s="162" t="n">
        <v>0.03568</v>
      </c>
      <c r="E19612" s="162" t="n">
        <v>14.56</v>
      </c>
    </row>
    <row r="19613">
      <c r="B19613" s="161" t="n">
        <v>38740</v>
      </c>
      <c r="C19613" s="162" t="n">
        <v>1263.82</v>
      </c>
      <c r="D19613" s="162" t="n">
        <v>0.037227</v>
      </c>
      <c r="E19613" s="162" t="n">
        <v>13.93</v>
      </c>
    </row>
    <row r="19614">
      <c r="B19614" s="161" t="n">
        <v>38741</v>
      </c>
      <c r="C19614" s="162" t="n">
        <v>1266.86</v>
      </c>
      <c r="D19614" s="162" t="n">
        <v>0.039278</v>
      </c>
      <c r="E19614" s="162" t="n">
        <v>13.31</v>
      </c>
    </row>
    <row r="19615">
      <c r="B19615" s="161" t="n">
        <v>38742</v>
      </c>
      <c r="C19615" s="162" t="n">
        <v>1264.68</v>
      </c>
      <c r="D19615" s="162" t="n">
        <v>0.037213</v>
      </c>
      <c r="E19615" s="162" t="n">
        <v>12.87</v>
      </c>
    </row>
    <row r="19616">
      <c r="B19616" s="161" t="n">
        <v>38743</v>
      </c>
      <c r="C19616" s="162" t="n">
        <v>1273.83</v>
      </c>
      <c r="D19616" s="162" t="n">
        <v>0.044069</v>
      </c>
      <c r="E19616" s="162" t="n">
        <v>12.42</v>
      </c>
    </row>
    <row r="19617">
      <c r="B19617" s="161" t="n">
        <v>38744</v>
      </c>
      <c r="C19617" s="162" t="n">
        <v>1283.72</v>
      </c>
      <c r="D19617" s="162" t="n">
        <v>0.051352</v>
      </c>
      <c r="E19617" s="162" t="n">
        <v>11.97</v>
      </c>
    </row>
    <row r="19618">
      <c r="B19618" s="161" t="n">
        <v>38747</v>
      </c>
      <c r="C19618" s="162" t="n">
        <v>1285.2</v>
      </c>
      <c r="D19618" s="162" t="n">
        <v>0.051999</v>
      </c>
      <c r="E19618" s="162" t="n">
        <v>12.39</v>
      </c>
    </row>
    <row r="19619">
      <c r="B19619" s="161" t="n">
        <v>38748</v>
      </c>
      <c r="C19619" s="162" t="n">
        <v>1280.08</v>
      </c>
      <c r="D19619" s="162" t="n">
        <v>0.047444</v>
      </c>
      <c r="E19619" s="162" t="n">
        <v>12.95</v>
      </c>
    </row>
    <row r="19620">
      <c r="B19620" s="161" t="n">
        <v>38749</v>
      </c>
      <c r="C19620" s="162" t="n">
        <v>1282.46</v>
      </c>
      <c r="D19620" s="162" t="n">
        <v>0.048743</v>
      </c>
      <c r="E19620" s="162" t="n">
        <v>12.36</v>
      </c>
    </row>
    <row r="19621">
      <c r="B19621" s="161" t="n">
        <v>38750</v>
      </c>
      <c r="C19621" s="162" t="n">
        <v>1270.84</v>
      </c>
      <c r="D19621" s="162" t="n">
        <v>0.039158</v>
      </c>
      <c r="E19621" s="162" t="n">
        <v>13.23</v>
      </c>
    </row>
    <row r="19622">
      <c r="B19622" s="161" t="n">
        <v>38751</v>
      </c>
      <c r="C19622" s="162" t="n">
        <v>1264.03</v>
      </c>
      <c r="D19622" s="162" t="n">
        <v>0.033267</v>
      </c>
      <c r="E19622" s="162" t="n">
        <v>12.96</v>
      </c>
    </row>
    <row r="19623">
      <c r="B19623" s="161" t="n">
        <v>38754</v>
      </c>
      <c r="C19623" s="162" t="n">
        <v>1265.02</v>
      </c>
      <c r="D19623" s="162" t="n">
        <v>0.03362</v>
      </c>
      <c r="E19623" s="162" t="n">
        <v>13.04</v>
      </c>
    </row>
    <row r="19624">
      <c r="B19624" s="161" t="n">
        <v>38755</v>
      </c>
      <c r="C19624" s="162" t="n">
        <v>1254.78</v>
      </c>
      <c r="D19624" s="162" t="n">
        <v>0.025073</v>
      </c>
      <c r="E19624" s="162" t="n">
        <v>13.59</v>
      </c>
    </row>
    <row r="19625">
      <c r="B19625" s="161" t="n">
        <v>38756</v>
      </c>
      <c r="C19625" s="162" t="n">
        <v>1265.65</v>
      </c>
      <c r="D19625" s="162" t="n">
        <v>0.033276</v>
      </c>
      <c r="E19625" s="162" t="n">
        <v>12.83</v>
      </c>
    </row>
    <row r="19626">
      <c r="B19626" s="161" t="n">
        <v>38757</v>
      </c>
      <c r="C19626" s="162" t="n">
        <v>1263.78</v>
      </c>
      <c r="D19626" s="162" t="n">
        <v>0.03134</v>
      </c>
      <c r="E19626" s="162" t="n">
        <v>13.12</v>
      </c>
    </row>
    <row r="19627">
      <c r="B19627" s="161" t="n">
        <v>38758</v>
      </c>
      <c r="C19627" s="162" t="n">
        <v>1266.99</v>
      </c>
      <c r="D19627" s="162" t="n">
        <v>0.033425</v>
      </c>
      <c r="E19627" s="162" t="n">
        <v>12.87</v>
      </c>
    </row>
    <row r="19628">
      <c r="B19628" s="161" t="n">
        <v>38761</v>
      </c>
      <c r="C19628" s="162" t="n">
        <v>1262.86</v>
      </c>
      <c r="D19628" s="162" t="n">
        <v>0.029672</v>
      </c>
      <c r="E19628" s="162" t="n">
        <v>13.35</v>
      </c>
    </row>
    <row r="19629">
      <c r="B19629" s="161" t="n">
        <v>38762</v>
      </c>
      <c r="C19629" s="162" t="n">
        <v>1275.53</v>
      </c>
      <c r="D19629" s="162" t="n">
        <v>0.039171</v>
      </c>
      <c r="E19629" s="162" t="n">
        <v>12.25</v>
      </c>
    </row>
    <row r="19630">
      <c r="B19630" s="161" t="n">
        <v>38763</v>
      </c>
      <c r="C19630" s="162" t="n">
        <v>1280</v>
      </c>
      <c r="D19630" s="162" t="n">
        <v>0.042189</v>
      </c>
      <c r="E19630" s="162" t="n">
        <v>12.31</v>
      </c>
    </row>
    <row r="19631">
      <c r="B19631" s="161" t="n">
        <v>38764</v>
      </c>
      <c r="C19631" s="162" t="n">
        <v>1289.38</v>
      </c>
      <c r="D19631" s="162" t="n">
        <v>0.048968</v>
      </c>
      <c r="E19631" s="162" t="n">
        <v>11.48</v>
      </c>
    </row>
    <row r="19632">
      <c r="B19632" s="161" t="n">
        <v>38765</v>
      </c>
      <c r="C19632" s="162" t="n">
        <v>1287.24</v>
      </c>
      <c r="D19632" s="162" t="n">
        <v>0.046853</v>
      </c>
      <c r="E19632" s="162" t="n">
        <v>12.01</v>
      </c>
    </row>
    <row r="19633">
      <c r="B19633" s="161" t="n">
        <v>38769</v>
      </c>
      <c r="C19633" s="162" t="n">
        <v>1283.03</v>
      </c>
      <c r="D19633" s="162" t="n">
        <v>0.043127</v>
      </c>
      <c r="E19633" s="162" t="n">
        <v>12.41</v>
      </c>
    </row>
    <row r="19634">
      <c r="B19634" s="161" t="n">
        <v>38770</v>
      </c>
      <c r="C19634" s="162" t="n">
        <v>1292.67</v>
      </c>
      <c r="D19634" s="162" t="n">
        <v>0.050119</v>
      </c>
      <c r="E19634" s="162" t="n">
        <v>11.88</v>
      </c>
    </row>
    <row r="19635">
      <c r="B19635" s="161" t="n">
        <v>38771</v>
      </c>
      <c r="C19635" s="162" t="n">
        <v>1287.79</v>
      </c>
      <c r="D19635" s="162" t="n">
        <v>0.045894</v>
      </c>
      <c r="E19635" s="162" t="n">
        <v>11.87</v>
      </c>
    </row>
    <row r="19636">
      <c r="B19636" s="161" t="n">
        <v>38772</v>
      </c>
      <c r="C19636" s="162" t="n">
        <v>1289.43</v>
      </c>
      <c r="D19636" s="162" t="n">
        <v>0.046666</v>
      </c>
      <c r="E19636" s="162" t="n">
        <v>11.46</v>
      </c>
    </row>
    <row r="19637">
      <c r="B19637" s="161" t="n">
        <v>38775</v>
      </c>
      <c r="C19637" s="162" t="n">
        <v>1294.12</v>
      </c>
      <c r="D19637" s="162" t="n">
        <v>0.049797</v>
      </c>
      <c r="E19637" s="162" t="n">
        <v>11.59</v>
      </c>
    </row>
    <row r="19638">
      <c r="B19638" s="161" t="n">
        <v>38776</v>
      </c>
      <c r="C19638" s="162" t="n">
        <v>1280.66</v>
      </c>
      <c r="D19638" s="162" t="n">
        <v>0.038849</v>
      </c>
      <c r="E19638" s="162" t="n">
        <v>12.34</v>
      </c>
    </row>
    <row r="19639">
      <c r="B19639" s="161" t="n">
        <v>38777</v>
      </c>
      <c r="C19639" s="162" t="n">
        <v>1291.24</v>
      </c>
      <c r="D19639" s="162" t="n">
        <v>0.04652</v>
      </c>
      <c r="E19639" s="162" t="n">
        <v>11.54</v>
      </c>
    </row>
    <row r="19640">
      <c r="B19640" s="161" t="n">
        <v>38778</v>
      </c>
      <c r="C19640" s="162" t="n">
        <v>1289.14</v>
      </c>
      <c r="D19640" s="162" t="n">
        <v>0.044391</v>
      </c>
      <c r="E19640" s="162" t="n">
        <v>11.72</v>
      </c>
    </row>
    <row r="19641">
      <c r="B19641" s="161" t="n">
        <v>38779</v>
      </c>
      <c r="C19641" s="162" t="n">
        <v>1287.23</v>
      </c>
      <c r="D19641" s="162" t="n">
        <v>0.042449</v>
      </c>
      <c r="E19641" s="162" t="n">
        <v>11.96</v>
      </c>
    </row>
    <row r="19642">
      <c r="B19642" s="161" t="n">
        <v>38782</v>
      </c>
      <c r="C19642" s="162" t="n">
        <v>1278.26</v>
      </c>
      <c r="D19642" s="162" t="n">
        <v>0.035081</v>
      </c>
      <c r="E19642" s="162" t="n">
        <v>12.74</v>
      </c>
    </row>
    <row r="19643">
      <c r="B19643" s="161" t="n">
        <v>38783</v>
      </c>
      <c r="C19643" s="162" t="n">
        <v>1275.88</v>
      </c>
      <c r="D19643" s="162" t="n">
        <v>0.032873</v>
      </c>
      <c r="E19643" s="162" t="n">
        <v>12.66</v>
      </c>
    </row>
    <row r="19644">
      <c r="B19644" s="161" t="n">
        <v>38784</v>
      </c>
      <c r="C19644" s="162" t="n">
        <v>1278.47</v>
      </c>
      <c r="D19644" s="162" t="n">
        <v>0.03454</v>
      </c>
      <c r="E19644" s="162" t="n">
        <v>12.32</v>
      </c>
    </row>
    <row r="19645">
      <c r="B19645" s="161" t="n">
        <v>38785</v>
      </c>
      <c r="C19645" s="162" t="n">
        <v>1272.23</v>
      </c>
      <c r="D19645" s="162" t="n">
        <v>0.02933</v>
      </c>
      <c r="E19645" s="162" t="n">
        <v>12.68</v>
      </c>
    </row>
    <row r="19646">
      <c r="B19646" s="161" t="n">
        <v>38786</v>
      </c>
      <c r="C19646" s="162" t="n">
        <v>1281.58</v>
      </c>
      <c r="D19646" s="162" t="n">
        <v>0.036298</v>
      </c>
      <c r="E19646" s="162" t="n">
        <v>11.85</v>
      </c>
    </row>
    <row r="19647">
      <c r="B19647" s="161" t="n">
        <v>38789</v>
      </c>
      <c r="C19647" s="162" t="n">
        <v>1284.13</v>
      </c>
      <c r="D19647" s="162" t="n">
        <v>0.037906</v>
      </c>
      <c r="E19647" s="162" t="n">
        <v>11.37</v>
      </c>
    </row>
    <row r="19648">
      <c r="B19648" s="161" t="n">
        <v>38790</v>
      </c>
      <c r="C19648" s="162" t="n">
        <v>1297.48</v>
      </c>
      <c r="D19648" s="162" t="n">
        <v>0.047844</v>
      </c>
      <c r="E19648" s="162" t="n">
        <v>10.74</v>
      </c>
    </row>
    <row r="19649">
      <c r="B19649" s="161" t="n">
        <v>38791</v>
      </c>
      <c r="C19649" s="162" t="n">
        <v>1303.02</v>
      </c>
      <c r="D19649" s="162" t="n">
        <v>0.051684</v>
      </c>
      <c r="E19649" s="162" t="n">
        <v>11.35</v>
      </c>
    </row>
    <row r="19650">
      <c r="B19650" s="161" t="n">
        <v>38792</v>
      </c>
      <c r="C19650" s="162" t="n">
        <v>1305.33</v>
      </c>
      <c r="D19650" s="162" t="n">
        <v>0.052995</v>
      </c>
      <c r="E19650" s="162" t="n">
        <v>11.98</v>
      </c>
    </row>
    <row r="19651">
      <c r="B19651" s="161" t="n">
        <v>38793</v>
      </c>
      <c r="C19651" s="162" t="n">
        <v>1307.25</v>
      </c>
      <c r="D19651" s="162" t="n">
        <v>0.054041</v>
      </c>
      <c r="E19651" s="162" t="n">
        <v>12.12</v>
      </c>
    </row>
    <row r="19652">
      <c r="B19652" s="161" t="n">
        <v>38796</v>
      </c>
      <c r="C19652" s="162" t="n">
        <v>1305.08</v>
      </c>
      <c r="D19652" s="162" t="n">
        <v>0.051973</v>
      </c>
      <c r="E19652" s="162" t="n">
        <v>11.79</v>
      </c>
    </row>
    <row r="19653">
      <c r="B19653" s="161" t="n">
        <v>38797</v>
      </c>
      <c r="C19653" s="162" t="n">
        <v>1297.23</v>
      </c>
      <c r="D19653" s="162" t="n">
        <v>0.045531</v>
      </c>
      <c r="E19653" s="162" t="n">
        <v>11.62</v>
      </c>
    </row>
    <row r="19654">
      <c r="B19654" s="161" t="n">
        <v>38798</v>
      </c>
      <c r="C19654" s="162" t="n">
        <v>1305.04</v>
      </c>
      <c r="D19654" s="162" t="n">
        <v>0.0511</v>
      </c>
      <c r="E19654" s="162" t="n">
        <v>11.21</v>
      </c>
    </row>
    <row r="19655">
      <c r="B19655" s="161" t="n">
        <v>38799</v>
      </c>
      <c r="C19655" s="162" t="n">
        <v>1301.67</v>
      </c>
      <c r="D19655" s="162" t="n">
        <v>0.048094</v>
      </c>
      <c r="E19655" s="162" t="n">
        <v>11.17</v>
      </c>
    </row>
    <row r="19656">
      <c r="B19656" s="161" t="n">
        <v>38800</v>
      </c>
      <c r="C19656" s="162" t="n">
        <v>1302.95</v>
      </c>
      <c r="D19656" s="162" t="n">
        <v>0.04864</v>
      </c>
      <c r="E19656" s="162" t="n">
        <v>11.19</v>
      </c>
    </row>
    <row r="19657">
      <c r="B19657" s="161" t="n">
        <v>38803</v>
      </c>
      <c r="C19657" s="162" t="n">
        <v>1301.61</v>
      </c>
      <c r="D19657" s="162" t="n">
        <v>0.047206</v>
      </c>
      <c r="E19657" s="162" t="n">
        <v>11.46</v>
      </c>
    </row>
    <row r="19658">
      <c r="B19658" s="161" t="n">
        <v>38804</v>
      </c>
      <c r="C19658" s="162" t="n">
        <v>1293.23</v>
      </c>
      <c r="D19658" s="162" t="n">
        <v>0.040364</v>
      </c>
      <c r="E19658" s="162" t="n">
        <v>11.58</v>
      </c>
    </row>
    <row r="19659">
      <c r="B19659" s="161" t="n">
        <v>38805</v>
      </c>
      <c r="C19659" s="162" t="n">
        <v>1302.89</v>
      </c>
      <c r="D19659" s="162" t="n">
        <v>0.047395</v>
      </c>
      <c r="E19659" s="162" t="n">
        <v>10.95</v>
      </c>
    </row>
    <row r="19660">
      <c r="B19660" s="161" t="n">
        <v>38806</v>
      </c>
      <c r="C19660" s="162" t="n">
        <v>1300.25</v>
      </c>
      <c r="D19660" s="162" t="n">
        <v>0.044979</v>
      </c>
      <c r="E19660" s="162" t="n">
        <v>11.57</v>
      </c>
    </row>
    <row r="19661">
      <c r="B19661" s="161" t="n">
        <v>38807</v>
      </c>
      <c r="C19661" s="162" t="n">
        <v>1294.83</v>
      </c>
      <c r="D19661" s="162" t="n">
        <v>0.040447</v>
      </c>
      <c r="E19661" s="162" t="n">
        <v>11.39</v>
      </c>
    </row>
    <row r="19662">
      <c r="B19662" s="161" t="n">
        <v>38810</v>
      </c>
      <c r="C19662" s="162" t="n">
        <v>1297.81</v>
      </c>
      <c r="D19662" s="162" t="n">
        <v>0.042396</v>
      </c>
      <c r="E19662" s="162" t="n">
        <v>11.57</v>
      </c>
    </row>
    <row r="19663">
      <c r="B19663" s="161" t="n">
        <v>38811</v>
      </c>
      <c r="C19663" s="162" t="n">
        <v>1305.93</v>
      </c>
      <c r="D19663" s="162" t="n">
        <v>0.048276</v>
      </c>
      <c r="E19663" s="162" t="n">
        <v>11.14</v>
      </c>
    </row>
    <row r="19664">
      <c r="B19664" s="161" t="n">
        <v>38812</v>
      </c>
      <c r="C19664" s="162" t="n">
        <v>1311.56</v>
      </c>
      <c r="D19664" s="162" t="n">
        <v>0.052194</v>
      </c>
      <c r="E19664" s="162" t="n">
        <v>11.13</v>
      </c>
    </row>
    <row r="19665">
      <c r="B19665" s="161" t="n">
        <v>38813</v>
      </c>
      <c r="C19665" s="162" t="n">
        <v>1309.04</v>
      </c>
      <c r="D19665" s="162" t="n">
        <v>0.049888</v>
      </c>
      <c r="E19665" s="162" t="n">
        <v>11.45</v>
      </c>
    </row>
    <row r="19666">
      <c r="B19666" s="161" t="n">
        <v>38814</v>
      </c>
      <c r="C19666" s="162" t="n">
        <v>1295.5</v>
      </c>
      <c r="D19666" s="162" t="n">
        <v>0.039163</v>
      </c>
      <c r="E19666" s="162" t="n">
        <v>12.26</v>
      </c>
    </row>
    <row r="19667">
      <c r="B19667" s="161" t="n">
        <v>38817</v>
      </c>
      <c r="C19667" s="162" t="n">
        <v>1296.6</v>
      </c>
      <c r="D19667" s="162" t="n">
        <v>0.039627</v>
      </c>
      <c r="E19667" s="162" t="n">
        <v>12.19</v>
      </c>
    </row>
    <row r="19668">
      <c r="B19668" s="161" t="n">
        <v>38818</v>
      </c>
      <c r="C19668" s="162" t="n">
        <v>1286.57</v>
      </c>
      <c r="D19668" s="162" t="n">
        <v>0.03148</v>
      </c>
      <c r="E19668" s="162" t="n">
        <v>13</v>
      </c>
    </row>
    <row r="19669">
      <c r="B19669" s="161" t="n">
        <v>38819</v>
      </c>
      <c r="C19669" s="162" t="n">
        <v>1288.12</v>
      </c>
      <c r="D19669" s="162" t="n">
        <v>0.032294</v>
      </c>
      <c r="E19669" s="162" t="n">
        <v>12.76</v>
      </c>
    </row>
    <row r="19670">
      <c r="B19670" s="161" t="n">
        <v>38820</v>
      </c>
      <c r="C19670" s="162" t="n">
        <v>1289.12</v>
      </c>
      <c r="D19670" s="162" t="n">
        <v>0.032719</v>
      </c>
      <c r="E19670" s="162" t="n">
        <v>12.38</v>
      </c>
    </row>
    <row r="19671">
      <c r="B19671" s="161" t="n">
        <v>38824</v>
      </c>
      <c r="C19671" s="162" t="n">
        <v>1285.33</v>
      </c>
      <c r="D19671" s="162" t="n">
        <v>0.029432</v>
      </c>
      <c r="E19671" s="162" t="n">
        <v>12.58</v>
      </c>
    </row>
    <row r="19672">
      <c r="B19672" s="161" t="n">
        <v>38825</v>
      </c>
      <c r="C19672" s="162" t="n">
        <v>1307.65</v>
      </c>
      <c r="D19672" s="162" t="n">
        <v>0.046182</v>
      </c>
      <c r="E19672" s="162" t="n">
        <v>11.4</v>
      </c>
    </row>
    <row r="19673">
      <c r="B19673" s="161" t="n">
        <v>38826</v>
      </c>
      <c r="C19673" s="162" t="n">
        <v>1309.93</v>
      </c>
      <c r="D19673" s="162" t="n">
        <v>0.047462</v>
      </c>
      <c r="E19673" s="162" t="n">
        <v>11.32</v>
      </c>
    </row>
    <row r="19674">
      <c r="B19674" s="161" t="n">
        <v>38827</v>
      </c>
      <c r="C19674" s="162" t="n">
        <v>1311.46</v>
      </c>
      <c r="D19674" s="162" t="n">
        <v>0.048203</v>
      </c>
      <c r="E19674" s="162" t="n">
        <v>11.64</v>
      </c>
    </row>
    <row r="19675">
      <c r="B19675" s="161" t="n">
        <v>38828</v>
      </c>
      <c r="C19675" s="162" t="n">
        <v>1311.28</v>
      </c>
      <c r="D19675" s="162" t="n">
        <v>0.0476</v>
      </c>
      <c r="E19675" s="162" t="n">
        <v>11.59</v>
      </c>
    </row>
    <row r="19676">
      <c r="B19676" s="161" t="n">
        <v>38831</v>
      </c>
      <c r="C19676" s="162" t="n">
        <v>1308.11</v>
      </c>
      <c r="D19676" s="162" t="n">
        <v>0.044739</v>
      </c>
      <c r="E19676" s="162" t="n">
        <v>11.75</v>
      </c>
    </row>
    <row r="19677">
      <c r="B19677" s="161" t="n">
        <v>38832</v>
      </c>
      <c r="C19677" s="162" t="n">
        <v>1301.74</v>
      </c>
      <c r="D19677" s="162" t="n">
        <v>0.039499</v>
      </c>
      <c r="E19677" s="162" t="n">
        <v>11.75</v>
      </c>
    </row>
    <row r="19678">
      <c r="B19678" s="161" t="n">
        <v>38833</v>
      </c>
      <c r="C19678" s="162" t="n">
        <v>1305.41</v>
      </c>
      <c r="D19678" s="162" t="n">
        <v>0.04197</v>
      </c>
      <c r="E19678" s="162" t="n">
        <v>11.76</v>
      </c>
    </row>
    <row r="19679">
      <c r="B19679" s="161" t="n">
        <v>38834</v>
      </c>
      <c r="C19679" s="162" t="n">
        <v>1309.72</v>
      </c>
      <c r="D19679" s="162" t="n">
        <v>0.044917</v>
      </c>
      <c r="E19679" s="162" t="n">
        <v>11.84</v>
      </c>
    </row>
    <row r="19680">
      <c r="B19680" s="161" t="n">
        <v>38835</v>
      </c>
      <c r="C19680" s="162" t="n">
        <v>1310.61</v>
      </c>
      <c r="D19680" s="162" t="n">
        <v>0.045248</v>
      </c>
      <c r="E19680" s="162" t="n">
        <v>11.59</v>
      </c>
    </row>
    <row r="19681">
      <c r="B19681" s="161" t="n">
        <v>38838</v>
      </c>
      <c r="C19681" s="162" t="n">
        <v>1305.19</v>
      </c>
      <c r="D19681" s="162" t="n">
        <v>0.04079</v>
      </c>
      <c r="E19681" s="162" t="n">
        <v>12.54</v>
      </c>
    </row>
    <row r="19682">
      <c r="B19682" s="161" t="n">
        <v>38839</v>
      </c>
      <c r="C19682" s="162" t="n">
        <v>1313.21</v>
      </c>
      <c r="D19682" s="162" t="n">
        <v>0.046575</v>
      </c>
      <c r="E19682" s="162" t="n">
        <v>11.99</v>
      </c>
    </row>
    <row r="19683">
      <c r="B19683" s="161" t="n">
        <v>38840</v>
      </c>
      <c r="C19683" s="162" t="n">
        <v>1307.85</v>
      </c>
      <c r="D19683" s="162" t="n">
        <v>0.04214</v>
      </c>
      <c r="E19683" s="162" t="n">
        <v>11.99</v>
      </c>
    </row>
    <row r="19684">
      <c r="B19684" s="161" t="n">
        <v>38841</v>
      </c>
      <c r="C19684" s="162" t="n">
        <v>1312.25</v>
      </c>
      <c r="D19684" s="162" t="n">
        <v>0.045168</v>
      </c>
      <c r="E19684" s="162" t="n">
        <v>11.86</v>
      </c>
    </row>
    <row r="19685">
      <c r="B19685" s="161" t="n">
        <v>38842</v>
      </c>
      <c r="C19685" s="162" t="n">
        <v>1325.76</v>
      </c>
      <c r="D19685" s="162" t="n">
        <v>0.055049</v>
      </c>
      <c r="E19685" s="162" t="n">
        <v>11.62</v>
      </c>
    </row>
    <row r="19686">
      <c r="B19686" s="161" t="n">
        <v>38845</v>
      </c>
      <c r="C19686" s="162" t="n">
        <v>1324.66</v>
      </c>
      <c r="D19686" s="162" t="n">
        <v>0.05383</v>
      </c>
      <c r="E19686" s="162" t="n">
        <v>12</v>
      </c>
    </row>
    <row r="19687">
      <c r="B19687" s="161" t="n">
        <v>38846</v>
      </c>
      <c r="C19687" s="162" t="n">
        <v>1325.14</v>
      </c>
      <c r="D19687" s="162" t="n">
        <v>0.053829</v>
      </c>
      <c r="E19687" s="162" t="n">
        <v>11.99</v>
      </c>
    </row>
    <row r="19688">
      <c r="B19688" s="161" t="n">
        <v>38847</v>
      </c>
      <c r="C19688" s="162" t="n">
        <v>1322.85</v>
      </c>
      <c r="D19688" s="162" t="n">
        <v>0.051725</v>
      </c>
      <c r="E19688" s="162" t="n">
        <v>11.78</v>
      </c>
    </row>
    <row r="19689">
      <c r="B19689" s="161" t="n">
        <v>38848</v>
      </c>
      <c r="C19689" s="162" t="n">
        <v>1305.92</v>
      </c>
      <c r="D19689" s="162" t="n">
        <v>0.038547</v>
      </c>
      <c r="E19689" s="162" t="n">
        <v>12.49</v>
      </c>
    </row>
    <row r="19690">
      <c r="B19690" s="161" t="n">
        <v>38849</v>
      </c>
      <c r="C19690" s="162" t="n">
        <v>1291.24</v>
      </c>
      <c r="D19690" s="162" t="n">
        <v>0.027026</v>
      </c>
      <c r="E19690" s="162" t="n">
        <v>14.19</v>
      </c>
    </row>
    <row r="19691">
      <c r="B19691" s="161" t="n">
        <v>38852</v>
      </c>
      <c r="C19691" s="162" t="n">
        <v>1294.5</v>
      </c>
      <c r="D19691" s="162" t="n">
        <v>0.029345</v>
      </c>
      <c r="E19691" s="162" t="n">
        <v>13.57</v>
      </c>
    </row>
    <row r="19692">
      <c r="B19692" s="161" t="n">
        <v>38853</v>
      </c>
      <c r="C19692" s="162" t="n">
        <v>1292.08</v>
      </c>
      <c r="D19692" s="162" t="n">
        <v>0.027244</v>
      </c>
      <c r="E19692" s="162" t="n">
        <v>13.35</v>
      </c>
    </row>
    <row r="19693">
      <c r="B19693" s="161" t="n">
        <v>38854</v>
      </c>
      <c r="C19693" s="162" t="n">
        <v>1270.32</v>
      </c>
      <c r="D19693" s="162" t="n">
        <v>0.01012</v>
      </c>
      <c r="E19693" s="162" t="n">
        <v>16.26</v>
      </c>
    </row>
    <row r="19694">
      <c r="B19694" s="161" t="n">
        <v>38855</v>
      </c>
      <c r="C19694" s="162" t="n">
        <v>1261.81</v>
      </c>
      <c r="D19694" s="162" t="n">
        <v>0.003328</v>
      </c>
      <c r="E19694" s="162" t="n">
        <v>16.99</v>
      </c>
    </row>
    <row r="19695">
      <c r="B19695" s="161" t="n">
        <v>38856</v>
      </c>
      <c r="C19695" s="162" t="n">
        <v>1267.03</v>
      </c>
      <c r="D19695" s="162" t="n">
        <v>0.007369</v>
      </c>
      <c r="E19695" s="162" t="n">
        <v>17.18</v>
      </c>
    </row>
    <row r="19696">
      <c r="B19696" s="161" t="n">
        <v>38859</v>
      </c>
      <c r="C19696" s="162" t="n">
        <v>1262.07</v>
      </c>
      <c r="D19696" s="162" t="n">
        <v>0.003343</v>
      </c>
      <c r="E19696" s="162" t="n">
        <v>17.72</v>
      </c>
    </row>
    <row r="19697">
      <c r="B19697" s="161" t="n">
        <v>38860</v>
      </c>
      <c r="C19697" s="162" t="n">
        <v>1256.58</v>
      </c>
      <c r="D19697" s="162" t="n">
        <v>-0.001137</v>
      </c>
      <c r="E19697" s="162" t="n">
        <v>18.26</v>
      </c>
    </row>
    <row r="19698">
      <c r="B19698" s="161" t="n">
        <v>38861</v>
      </c>
      <c r="C19698" s="162" t="n">
        <v>1258.57</v>
      </c>
      <c r="D19698" s="162" t="n">
        <v>0.000305</v>
      </c>
      <c r="E19698" s="162" t="n">
        <v>17.36</v>
      </c>
    </row>
    <row r="19699">
      <c r="B19699" s="161" t="n">
        <v>38862</v>
      </c>
      <c r="C19699" s="162" t="n">
        <v>1272.88</v>
      </c>
      <c r="D19699" s="162" t="n">
        <v>0.011446</v>
      </c>
      <c r="E19699" s="162" t="n">
        <v>15.5</v>
      </c>
    </row>
    <row r="19700">
      <c r="B19700" s="161" t="n">
        <v>38863</v>
      </c>
      <c r="C19700" s="162" t="n">
        <v>1280.16</v>
      </c>
      <c r="D19700" s="162" t="n">
        <v>0.016946</v>
      </c>
      <c r="E19700" s="162" t="n">
        <v>14.26</v>
      </c>
    </row>
    <row r="19701">
      <c r="B19701" s="161" t="n">
        <v>38867</v>
      </c>
      <c r="C19701" s="162" t="n">
        <v>1259.84</v>
      </c>
      <c r="D19701" s="162" t="n">
        <v>0.000858</v>
      </c>
      <c r="E19701" s="162" t="n">
        <v>18.66</v>
      </c>
    </row>
    <row r="19702">
      <c r="B19702" s="161" t="n">
        <v>38868</v>
      </c>
      <c r="C19702" s="162" t="n">
        <v>1270.09</v>
      </c>
      <c r="D19702" s="162" t="n">
        <v>0.008803999999999999</v>
      </c>
      <c r="E19702" s="162" t="n">
        <v>16.44</v>
      </c>
    </row>
    <row r="19703">
      <c r="B19703" s="161" t="n">
        <v>38869</v>
      </c>
      <c r="C19703" s="162" t="n">
        <v>1285.71</v>
      </c>
      <c r="D19703" s="162" t="n">
        <v>0.020821</v>
      </c>
      <c r="E19703" s="162" t="n">
        <v>14.52</v>
      </c>
    </row>
    <row r="19704">
      <c r="B19704" s="161" t="n">
        <v>38870</v>
      </c>
      <c r="C19704" s="162" t="n">
        <v>1288.22</v>
      </c>
      <c r="D19704" s="162" t="n">
        <v>0.022498</v>
      </c>
      <c r="E19704" s="162" t="n">
        <v>14.32</v>
      </c>
    </row>
    <row r="19705">
      <c r="B19705" s="161" t="n">
        <v>38873</v>
      </c>
      <c r="C19705" s="162" t="n">
        <v>1265.29</v>
      </c>
      <c r="D19705" s="162" t="n">
        <v>0.004359</v>
      </c>
      <c r="E19705" s="162" t="n">
        <v>16.65</v>
      </c>
    </row>
    <row r="19706">
      <c r="B19706" s="161" t="n">
        <v>38874</v>
      </c>
      <c r="C19706" s="162" t="n">
        <v>1263.85</v>
      </c>
      <c r="D19706" s="162" t="n">
        <v>0.003042</v>
      </c>
      <c r="E19706" s="162" t="n">
        <v>17.34</v>
      </c>
    </row>
    <row r="19707">
      <c r="B19707" s="161" t="n">
        <v>38875</v>
      </c>
      <c r="C19707" s="162" t="n">
        <v>1256.15</v>
      </c>
      <c r="D19707" s="162" t="n">
        <v>-0.003213</v>
      </c>
      <c r="E19707" s="162" t="n">
        <v>17.8</v>
      </c>
    </row>
    <row r="19708">
      <c r="B19708" s="161" t="n">
        <v>38876</v>
      </c>
      <c r="C19708" s="162" t="n">
        <v>1257.93</v>
      </c>
      <c r="D19708" s="162" t="n">
        <v>-0.001941</v>
      </c>
      <c r="E19708" s="162" t="n">
        <v>18.35</v>
      </c>
    </row>
    <row r="19709">
      <c r="B19709" s="161" t="n">
        <v>38877</v>
      </c>
      <c r="C19709" s="162" t="n">
        <v>1252.3</v>
      </c>
      <c r="D19709" s="162" t="n">
        <v>-0.006564</v>
      </c>
      <c r="E19709" s="162" t="n">
        <v>18.12</v>
      </c>
    </row>
    <row r="19710">
      <c r="B19710" s="161" t="n">
        <v>38880</v>
      </c>
      <c r="C19710" s="162" t="n">
        <v>1236.4</v>
      </c>
      <c r="D19710" s="162" t="n">
        <v>-0.019449</v>
      </c>
      <c r="E19710" s="162" t="n">
        <v>20.96</v>
      </c>
    </row>
    <row r="19711">
      <c r="B19711" s="161" t="n">
        <v>38881</v>
      </c>
      <c r="C19711" s="162" t="n">
        <v>1223.69</v>
      </c>
      <c r="D19711" s="162" t="n">
        <v>-0.029826</v>
      </c>
      <c r="E19711" s="162" t="n">
        <v>23.81</v>
      </c>
    </row>
    <row r="19712">
      <c r="B19712" s="161" t="n">
        <v>38882</v>
      </c>
      <c r="C19712" s="162" t="n">
        <v>1230.04</v>
      </c>
      <c r="D19712" s="162" t="n">
        <v>-0.024749</v>
      </c>
      <c r="E19712" s="162" t="n">
        <v>21.46</v>
      </c>
    </row>
    <row r="19713">
      <c r="B19713" s="161" t="n">
        <v>38883</v>
      </c>
      <c r="C19713" s="162" t="n">
        <v>1256.16</v>
      </c>
      <c r="D19713" s="162" t="n">
        <v>-0.003911</v>
      </c>
      <c r="E19713" s="162" t="n">
        <v>15.9</v>
      </c>
    </row>
    <row r="19714">
      <c r="B19714" s="161" t="n">
        <v>38884</v>
      </c>
      <c r="C19714" s="162" t="n">
        <v>1251.54</v>
      </c>
      <c r="D19714" s="162" t="n">
        <v>-0.007766</v>
      </c>
      <c r="E19714" s="162" t="n">
        <v>17.25</v>
      </c>
    </row>
    <row r="19715">
      <c r="B19715" s="161" t="n">
        <v>38887</v>
      </c>
      <c r="C19715" s="162" t="n">
        <v>1240.14</v>
      </c>
      <c r="D19715" s="162" t="n">
        <v>-0.016995</v>
      </c>
      <c r="E19715" s="162" t="n">
        <v>17.83</v>
      </c>
    </row>
    <row r="19716">
      <c r="B19716" s="161" t="n">
        <v>38888</v>
      </c>
      <c r="C19716" s="162" t="n">
        <v>1240.12</v>
      </c>
      <c r="D19716" s="162" t="n">
        <v>-0.017085</v>
      </c>
      <c r="E19716" s="162" t="n">
        <v>16.69</v>
      </c>
    </row>
    <row r="19717">
      <c r="B19717" s="161" t="n">
        <v>38889</v>
      </c>
      <c r="C19717" s="162" t="n">
        <v>1252.2</v>
      </c>
      <c r="D19717" s="162" t="n">
        <v>-0.007527</v>
      </c>
      <c r="E19717" s="162" t="n">
        <v>15.52</v>
      </c>
    </row>
    <row r="19718">
      <c r="B19718" s="161" t="n">
        <v>38890</v>
      </c>
      <c r="C19718" s="162" t="n">
        <v>1245.6</v>
      </c>
      <c r="D19718" s="162" t="n">
        <v>-0.01286</v>
      </c>
      <c r="E19718" s="162" t="n">
        <v>15.88</v>
      </c>
    </row>
    <row r="19719">
      <c r="B19719" s="161" t="n">
        <v>38891</v>
      </c>
      <c r="C19719" s="162" t="n">
        <v>1244.5</v>
      </c>
      <c r="D19719" s="162" t="n">
        <v>-0.013775</v>
      </c>
      <c r="E19719" s="162" t="n">
        <v>15.89</v>
      </c>
    </row>
    <row r="19720">
      <c r="B19720" s="161" t="n">
        <v>38894</v>
      </c>
      <c r="C19720" s="162" t="n">
        <v>1250.56</v>
      </c>
      <c r="D19720" s="162" t="n">
        <v>-0.008992999999999999</v>
      </c>
      <c r="E19720" s="162" t="n">
        <v>15.62</v>
      </c>
    </row>
    <row r="19721">
      <c r="B19721" s="161" t="n">
        <v>38895</v>
      </c>
      <c r="C19721" s="162" t="n">
        <v>1239.2</v>
      </c>
      <c r="D19721" s="162" t="n">
        <v>-0.018109</v>
      </c>
      <c r="E19721" s="162" t="n">
        <v>16.4</v>
      </c>
    </row>
    <row r="19722">
      <c r="B19722" s="161" t="n">
        <v>38896</v>
      </c>
      <c r="C19722" s="162" t="n">
        <v>1246</v>
      </c>
      <c r="D19722" s="162" t="n">
        <v>-0.012658</v>
      </c>
      <c r="E19722" s="162" t="n">
        <v>15.79</v>
      </c>
    </row>
    <row r="19723">
      <c r="B19723" s="161" t="n">
        <v>38897</v>
      </c>
      <c r="C19723" s="162" t="n">
        <v>1272.87</v>
      </c>
      <c r="D19723" s="162" t="n">
        <v>0.008512</v>
      </c>
      <c r="E19723" s="162" t="n">
        <v>13.03</v>
      </c>
    </row>
    <row r="19724">
      <c r="B19724" s="161" t="n">
        <v>38898</v>
      </c>
      <c r="C19724" s="162" t="n">
        <v>1270.2</v>
      </c>
      <c r="D19724" s="162" t="n">
        <v>0.006242</v>
      </c>
      <c r="E19724" s="162" t="n">
        <v>13.08</v>
      </c>
    </row>
    <row r="19725">
      <c r="B19725" s="161" t="n">
        <v>38901</v>
      </c>
      <c r="C19725" s="162" t="n">
        <v>1280.19</v>
      </c>
      <c r="D19725" s="162" t="n">
        <v>0.013869</v>
      </c>
      <c r="E19725" s="162" t="n">
        <v>13.05</v>
      </c>
    </row>
    <row r="19726">
      <c r="B19726" s="161" t="n">
        <v>38903</v>
      </c>
      <c r="C19726" s="162" t="n">
        <v>1270.91</v>
      </c>
      <c r="D19726" s="162" t="n">
        <v>0.006463</v>
      </c>
      <c r="E19726" s="162" t="n">
        <v>14.15</v>
      </c>
    </row>
    <row r="19727">
      <c r="B19727" s="161" t="n">
        <v>38904</v>
      </c>
      <c r="C19727" s="162" t="n">
        <v>1274.08</v>
      </c>
      <c r="D19727" s="162" t="n">
        <v>0.008782999999999999</v>
      </c>
      <c r="E19727" s="162" t="n">
        <v>13.65</v>
      </c>
    </row>
    <row r="19728">
      <c r="B19728" s="161" t="n">
        <v>38905</v>
      </c>
      <c r="C19728" s="162" t="n">
        <v>1265.48</v>
      </c>
      <c r="D19728" s="162" t="n">
        <v>0.001836</v>
      </c>
      <c r="E19728" s="162" t="n">
        <v>13.97</v>
      </c>
    </row>
    <row r="19729">
      <c r="B19729" s="161" t="n">
        <v>38908</v>
      </c>
      <c r="C19729" s="162" t="n">
        <v>1267.34</v>
      </c>
      <c r="D19729" s="162" t="n">
        <v>0.003078</v>
      </c>
      <c r="E19729" s="162" t="n">
        <v>14.02</v>
      </c>
    </row>
    <row r="19730">
      <c r="B19730" s="161" t="n">
        <v>38909</v>
      </c>
      <c r="C19730" s="162" t="n">
        <v>1272.52</v>
      </c>
      <c r="D19730" s="162" t="n">
        <v>0.006928</v>
      </c>
      <c r="E19730" s="162" t="n">
        <v>13.14</v>
      </c>
    </row>
    <row r="19731">
      <c r="B19731" s="161" t="n">
        <v>38910</v>
      </c>
      <c r="C19731" s="162" t="n">
        <v>1258.6</v>
      </c>
      <c r="D19731" s="162" t="n">
        <v>-0.004242</v>
      </c>
      <c r="E19731" s="162" t="n">
        <v>14.49</v>
      </c>
    </row>
    <row r="19732">
      <c r="B19732" s="161" t="n">
        <v>38911</v>
      </c>
      <c r="C19732" s="162" t="n">
        <v>1242.29</v>
      </c>
      <c r="D19732" s="162" t="n">
        <v>-0.017391</v>
      </c>
      <c r="E19732" s="162" t="n">
        <v>17.79</v>
      </c>
    </row>
    <row r="19733">
      <c r="B19733" s="161" t="n">
        <v>38912</v>
      </c>
      <c r="C19733" s="162" t="n">
        <v>1236.2</v>
      </c>
      <c r="D19733" s="162" t="n">
        <v>-0.022387</v>
      </c>
      <c r="E19733" s="162" t="n">
        <v>18.05</v>
      </c>
    </row>
    <row r="19734">
      <c r="B19734" s="161" t="n">
        <v>38915</v>
      </c>
      <c r="C19734" s="162" t="n">
        <v>1234.49</v>
      </c>
      <c r="D19734" s="162" t="n">
        <v>-0.023841</v>
      </c>
      <c r="E19734" s="162" t="n">
        <v>18.64</v>
      </c>
    </row>
    <row r="19735">
      <c r="B19735" s="161" t="n">
        <v>38916</v>
      </c>
      <c r="C19735" s="162" t="n">
        <v>1236.86</v>
      </c>
      <c r="D19735" s="162" t="n">
        <v>-0.021959</v>
      </c>
      <c r="E19735" s="162" t="n">
        <v>17.74</v>
      </c>
    </row>
    <row r="19736">
      <c r="B19736" s="161" t="n">
        <v>38917</v>
      </c>
      <c r="C19736" s="162" t="n">
        <v>1259.81</v>
      </c>
      <c r="D19736" s="162" t="n">
        <v>-0.003697</v>
      </c>
      <c r="E19736" s="162" t="n">
        <v>15.55</v>
      </c>
    </row>
    <row r="19737">
      <c r="B19737" s="161" t="n">
        <v>38918</v>
      </c>
      <c r="C19737" s="162" t="n">
        <v>1249.13</v>
      </c>
      <c r="D19737" s="162" t="n">
        <v>-0.012299</v>
      </c>
      <c r="E19737" s="162" t="n">
        <v>16.21</v>
      </c>
    </row>
    <row r="19738">
      <c r="B19738" s="161" t="n">
        <v>38919</v>
      </c>
      <c r="C19738" s="162" t="n">
        <v>1240.29</v>
      </c>
      <c r="D19738" s="162" t="n">
        <v>-0.019503</v>
      </c>
      <c r="E19738" s="162" t="n">
        <v>17.4</v>
      </c>
    </row>
    <row r="19739">
      <c r="B19739" s="161" t="n">
        <v>38922</v>
      </c>
      <c r="C19739" s="162" t="n">
        <v>1260.91</v>
      </c>
      <c r="D19739" s="162" t="n">
        <v>-0.00327</v>
      </c>
      <c r="E19739" s="162" t="n">
        <v>14.98</v>
      </c>
    </row>
    <row r="19740">
      <c r="B19740" s="161" t="n">
        <v>38923</v>
      </c>
      <c r="C19740" s="162" t="n">
        <v>1268.88</v>
      </c>
      <c r="D19740" s="162" t="n">
        <v>0.002725</v>
      </c>
      <c r="E19740" s="162" t="n">
        <v>14.85</v>
      </c>
    </row>
    <row r="19741">
      <c r="B19741" s="161" t="n">
        <v>38924</v>
      </c>
      <c r="C19741" s="162" t="n">
        <v>1268.4</v>
      </c>
      <c r="D19741" s="162" t="n">
        <v>0.002061</v>
      </c>
      <c r="E19741" s="162" t="n">
        <v>14.62</v>
      </c>
    </row>
    <row r="19742">
      <c r="B19742" s="161" t="n">
        <v>38925</v>
      </c>
      <c r="C19742" s="162" t="n">
        <v>1263.2</v>
      </c>
      <c r="D19742" s="162" t="n">
        <v>-0.002347</v>
      </c>
      <c r="E19742" s="162" t="n">
        <v>14.94</v>
      </c>
    </row>
    <row r="19743">
      <c r="B19743" s="161" t="n">
        <v>38926</v>
      </c>
      <c r="C19743" s="162" t="n">
        <v>1278.55</v>
      </c>
      <c r="D19743" s="162" t="n">
        <v>0.009361</v>
      </c>
      <c r="E19743" s="162" t="n">
        <v>14.33</v>
      </c>
    </row>
    <row r="19744">
      <c r="B19744" s="161" t="n">
        <v>38929</v>
      </c>
      <c r="C19744" s="162" t="n">
        <v>1276.66</v>
      </c>
      <c r="D19744" s="162" t="n">
        <v>0.007491</v>
      </c>
      <c r="E19744" s="162" t="n">
        <v>14.95</v>
      </c>
    </row>
    <row r="19745">
      <c r="B19745" s="161" t="n">
        <v>38930</v>
      </c>
      <c r="C19745" s="162" t="n">
        <v>1270.92</v>
      </c>
      <c r="D19745" s="162" t="n">
        <v>0.002614</v>
      </c>
      <c r="E19745" s="162" t="n">
        <v>15.05</v>
      </c>
    </row>
    <row r="19746">
      <c r="B19746" s="161" t="n">
        <v>38931</v>
      </c>
      <c r="C19746" s="162" t="n">
        <v>1278.55</v>
      </c>
      <c r="D19746" s="162" t="n">
        <v>0.008237</v>
      </c>
      <c r="E19746" s="162" t="n">
        <v>14.34</v>
      </c>
    </row>
    <row r="19747">
      <c r="B19747" s="161" t="n">
        <v>38932</v>
      </c>
      <c r="C19747" s="162" t="n">
        <v>1280.27</v>
      </c>
      <c r="D19747" s="162" t="n">
        <v>0.009226</v>
      </c>
      <c r="E19747" s="162" t="n">
        <v>14.46</v>
      </c>
    </row>
    <row r="19748">
      <c r="B19748" s="161" t="n">
        <v>38933</v>
      </c>
      <c r="C19748" s="162" t="n">
        <v>1279.36</v>
      </c>
      <c r="D19748" s="162" t="n">
        <v>0.008116</v>
      </c>
      <c r="E19748" s="162" t="n">
        <v>14.34</v>
      </c>
    </row>
    <row r="19749">
      <c r="B19749" s="161" t="n">
        <v>38936</v>
      </c>
      <c r="C19749" s="162" t="n">
        <v>1275.77</v>
      </c>
      <c r="D19749" s="162" t="n">
        <v>0.004991</v>
      </c>
      <c r="E19749" s="162" t="n">
        <v>15.23</v>
      </c>
    </row>
    <row r="19750">
      <c r="B19750" s="161" t="n">
        <v>38937</v>
      </c>
      <c r="C19750" s="162" t="n">
        <v>1271.48</v>
      </c>
      <c r="D19750" s="162" t="n">
        <v>0.001253</v>
      </c>
      <c r="E19750" s="162" t="n">
        <v>15.23</v>
      </c>
    </row>
    <row r="19751">
      <c r="B19751" s="161" t="n">
        <v>38938</v>
      </c>
      <c r="C19751" s="162" t="n">
        <v>1265.95</v>
      </c>
      <c r="D19751" s="162" t="n">
        <v>-0.003445</v>
      </c>
      <c r="E19751" s="162" t="n">
        <v>15.2</v>
      </c>
    </row>
    <row r="19752">
      <c r="B19752" s="161" t="n">
        <v>38939</v>
      </c>
      <c r="C19752" s="162" t="n">
        <v>1271.81</v>
      </c>
      <c r="D19752" s="162" t="n">
        <v>0.000888</v>
      </c>
      <c r="E19752" s="162" t="n">
        <v>14.46</v>
      </c>
    </row>
    <row r="19753">
      <c r="B19753" s="161" t="n">
        <v>38940</v>
      </c>
      <c r="C19753" s="162" t="n">
        <v>1266.74</v>
      </c>
      <c r="D19753" s="162" t="n">
        <v>-0.003383</v>
      </c>
      <c r="E19753" s="162" t="n">
        <v>14.3</v>
      </c>
    </row>
    <row r="19754">
      <c r="B19754" s="161" t="n">
        <v>38943</v>
      </c>
      <c r="C19754" s="162" t="n">
        <v>1268.21</v>
      </c>
      <c r="D19754" s="162" t="n">
        <v>-0.002525</v>
      </c>
      <c r="E19754" s="162" t="n">
        <v>14.26</v>
      </c>
    </row>
    <row r="19755">
      <c r="B19755" s="161" t="n">
        <v>38944</v>
      </c>
      <c r="C19755" s="162" t="n">
        <v>1285.58</v>
      </c>
      <c r="D19755" s="162" t="n">
        <v>0.010659</v>
      </c>
      <c r="E19755" s="162" t="n">
        <v>13.42</v>
      </c>
    </row>
    <row r="19756">
      <c r="B19756" s="161" t="n">
        <v>38945</v>
      </c>
      <c r="C19756" s="162" t="n">
        <v>1295.43</v>
      </c>
      <c r="D19756" s="162" t="n">
        <v>0.01791</v>
      </c>
      <c r="E19756" s="162" t="n">
        <v>12.41</v>
      </c>
    </row>
    <row r="19757">
      <c r="B19757" s="161" t="n">
        <v>38946</v>
      </c>
      <c r="C19757" s="162" t="n">
        <v>1297.48</v>
      </c>
      <c r="D19757" s="162" t="n">
        <v>0.019136</v>
      </c>
      <c r="E19757" s="162" t="n">
        <v>12.24</v>
      </c>
    </row>
    <row r="19758">
      <c r="B19758" s="161" t="n">
        <v>38947</v>
      </c>
      <c r="C19758" s="162" t="n">
        <v>1302.3</v>
      </c>
      <c r="D19758" s="162" t="n">
        <v>0.022453</v>
      </c>
      <c r="E19758" s="162" t="n">
        <v>11.64</v>
      </c>
    </row>
    <row r="19759">
      <c r="B19759" s="161" t="n">
        <v>38950</v>
      </c>
      <c r="C19759" s="162" t="n">
        <v>1297.52</v>
      </c>
      <c r="D19759" s="162" t="n">
        <v>0.018451</v>
      </c>
      <c r="E19759" s="162" t="n">
        <v>12.22</v>
      </c>
    </row>
    <row r="19760">
      <c r="B19760" s="161" t="n">
        <v>38951</v>
      </c>
      <c r="C19760" s="162" t="n">
        <v>1298.82</v>
      </c>
      <c r="D19760" s="162" t="n">
        <v>0.019143</v>
      </c>
      <c r="E19760" s="162" t="n">
        <v>12.19</v>
      </c>
    </row>
    <row r="19761">
      <c r="B19761" s="161" t="n">
        <v>38952</v>
      </c>
      <c r="C19761" s="162" t="n">
        <v>1292.99</v>
      </c>
      <c r="D19761" s="162" t="n">
        <v>0.014358</v>
      </c>
      <c r="E19761" s="162" t="n">
        <v>12.4</v>
      </c>
    </row>
    <row r="19762">
      <c r="B19762" s="161" t="n">
        <v>38953</v>
      </c>
      <c r="C19762" s="162" t="n">
        <v>1296.06</v>
      </c>
      <c r="D19762" s="162" t="n">
        <v>0.016442</v>
      </c>
      <c r="E19762" s="162" t="n">
        <v>12.4</v>
      </c>
    </row>
    <row r="19763">
      <c r="B19763" s="161" t="n">
        <v>38954</v>
      </c>
      <c r="C19763" s="162" t="n">
        <v>1295.09</v>
      </c>
      <c r="D19763" s="162" t="n">
        <v>0.015394</v>
      </c>
      <c r="E19763" s="162" t="n">
        <v>12.31</v>
      </c>
    </row>
    <row r="19764">
      <c r="B19764" s="161" t="n">
        <v>38957</v>
      </c>
      <c r="C19764" s="162" t="n">
        <v>1301.78</v>
      </c>
      <c r="D19764" s="162" t="n">
        <v>0.020228</v>
      </c>
      <c r="E19764" s="162" t="n">
        <v>12.18</v>
      </c>
    </row>
    <row r="19765">
      <c r="B19765" s="161" t="n">
        <v>38958</v>
      </c>
      <c r="C19765" s="162" t="n">
        <v>1304.28</v>
      </c>
      <c r="D19765" s="162" t="n">
        <v>0.021859</v>
      </c>
      <c r="E19765" s="162" t="n">
        <v>12.28</v>
      </c>
    </row>
    <row r="19766">
      <c r="B19766" s="161" t="n">
        <v>38959</v>
      </c>
      <c r="C19766" s="162" t="n">
        <v>1304.27</v>
      </c>
      <c r="D19766" s="162" t="n">
        <v>0.021579</v>
      </c>
      <c r="E19766" s="162" t="n">
        <v>12.22</v>
      </c>
    </row>
    <row r="19767">
      <c r="B19767" s="161" t="n">
        <v>38960</v>
      </c>
      <c r="C19767" s="162" t="n">
        <v>1303.82</v>
      </c>
      <c r="D19767" s="162" t="n">
        <v>0.02096</v>
      </c>
      <c r="E19767" s="162" t="n">
        <v>12.31</v>
      </c>
    </row>
    <row r="19768">
      <c r="B19768" s="161" t="n">
        <v>38961</v>
      </c>
      <c r="C19768" s="162" t="n">
        <v>1311.01</v>
      </c>
      <c r="D19768" s="162" t="n">
        <v>0.026138</v>
      </c>
      <c r="E19768" s="162" t="n">
        <v>11.96</v>
      </c>
    </row>
    <row r="19769">
      <c r="B19769" s="161" t="n">
        <v>38965</v>
      </c>
      <c r="C19769" s="162" t="n">
        <v>1313.25</v>
      </c>
      <c r="D19769" s="162" t="n">
        <v>0.027524</v>
      </c>
      <c r="E19769" s="162" t="n">
        <v>12.63</v>
      </c>
    </row>
    <row r="19770">
      <c r="B19770" s="161" t="n">
        <v>38966</v>
      </c>
      <c r="C19770" s="162" t="n">
        <v>1300.26</v>
      </c>
      <c r="D19770" s="162" t="n">
        <v>0.017359</v>
      </c>
      <c r="E19770" s="162" t="n">
        <v>13.74</v>
      </c>
    </row>
    <row r="19771">
      <c r="B19771" s="161" t="n">
        <v>38967</v>
      </c>
      <c r="C19771" s="162" t="n">
        <v>1294.02</v>
      </c>
      <c r="D19771" s="162" t="n">
        <v>0.012369</v>
      </c>
      <c r="E19771" s="162" t="n">
        <v>13.88</v>
      </c>
    </row>
    <row r="19772">
      <c r="B19772" s="161" t="n">
        <v>38968</v>
      </c>
      <c r="C19772" s="162" t="n">
        <v>1298.92</v>
      </c>
      <c r="D19772" s="162" t="n">
        <v>0.015976</v>
      </c>
      <c r="E19772" s="162" t="n">
        <v>13.16</v>
      </c>
    </row>
    <row r="19773">
      <c r="B19773" s="161" t="n">
        <v>38971</v>
      </c>
      <c r="C19773" s="162" t="n">
        <v>1299.54</v>
      </c>
      <c r="D19773" s="162" t="n">
        <v>0.016303</v>
      </c>
      <c r="E19773" s="162" t="n">
        <v>12.99</v>
      </c>
    </row>
    <row r="19774">
      <c r="B19774" s="161" t="n">
        <v>38972</v>
      </c>
      <c r="C19774" s="162" t="n">
        <v>1313.11</v>
      </c>
      <c r="D19774" s="162" t="n">
        <v>0.026506</v>
      </c>
      <c r="E19774" s="162" t="n">
        <v>11.92</v>
      </c>
    </row>
    <row r="19775">
      <c r="B19775" s="161" t="n">
        <v>38973</v>
      </c>
      <c r="C19775" s="162" t="n">
        <v>1318.07</v>
      </c>
      <c r="D19775" s="162" t="n">
        <v>0.030081</v>
      </c>
      <c r="E19775" s="162" t="n">
        <v>11.18</v>
      </c>
    </row>
    <row r="19776">
      <c r="B19776" s="161" t="n">
        <v>38974</v>
      </c>
      <c r="C19776" s="162" t="n">
        <v>1316.28</v>
      </c>
      <c r="D19776" s="162" t="n">
        <v>0.028492</v>
      </c>
      <c r="E19776" s="162" t="n">
        <v>11.55</v>
      </c>
    </row>
    <row r="19777">
      <c r="B19777" s="161" t="n">
        <v>38975</v>
      </c>
      <c r="C19777" s="162" t="n">
        <v>1319.87</v>
      </c>
      <c r="D19777" s="162" t="n">
        <v>0.030972</v>
      </c>
      <c r="E19777" s="162" t="n">
        <v>11.76</v>
      </c>
    </row>
    <row r="19778">
      <c r="B19778" s="161" t="n">
        <v>38978</v>
      </c>
      <c r="C19778" s="162" t="n">
        <v>1321.18</v>
      </c>
      <c r="D19778" s="162" t="n">
        <v>0.031684</v>
      </c>
      <c r="E19778" s="162" t="n">
        <v>11.78</v>
      </c>
    </row>
    <row r="19779">
      <c r="B19779" s="161" t="n">
        <v>38979</v>
      </c>
      <c r="C19779" s="162" t="n">
        <v>1318.31</v>
      </c>
      <c r="D19779" s="162" t="n">
        <v>0.0293</v>
      </c>
      <c r="E19779" s="162" t="n">
        <v>11.98</v>
      </c>
    </row>
    <row r="19780">
      <c r="B19780" s="161" t="n">
        <v>38980</v>
      </c>
      <c r="C19780" s="162" t="n">
        <v>1325.18</v>
      </c>
      <c r="D19780" s="162" t="n">
        <v>0.034263</v>
      </c>
      <c r="E19780" s="162" t="n">
        <v>11.39</v>
      </c>
    </row>
    <row r="19781">
      <c r="B19781" s="161" t="n">
        <v>38981</v>
      </c>
      <c r="C19781" s="162" t="n">
        <v>1318.03</v>
      </c>
      <c r="D19781" s="162" t="n">
        <v>0.028634</v>
      </c>
      <c r="E19781" s="162" t="n">
        <v>12.25</v>
      </c>
    </row>
    <row r="19782">
      <c r="B19782" s="161" t="n">
        <v>38982</v>
      </c>
      <c r="C19782" s="162" t="n">
        <v>1314.78</v>
      </c>
      <c r="D19782" s="162" t="n">
        <v>0.025966</v>
      </c>
      <c r="E19782" s="162" t="n">
        <v>12.59</v>
      </c>
    </row>
    <row r="19783">
      <c r="B19783" s="161" t="n">
        <v>38985</v>
      </c>
      <c r="C19783" s="162" t="n">
        <v>1326.37</v>
      </c>
      <c r="D19783" s="162" t="n">
        <v>0.034473</v>
      </c>
      <c r="E19783" s="162" t="n">
        <v>12.12</v>
      </c>
    </row>
    <row r="19784">
      <c r="B19784" s="161" t="n">
        <v>38986</v>
      </c>
      <c r="C19784" s="162" t="n">
        <v>1336.34</v>
      </c>
      <c r="D19784" s="162" t="n">
        <v>0.041648</v>
      </c>
      <c r="E19784" s="162" t="n">
        <v>11.53</v>
      </c>
    </row>
    <row r="19785">
      <c r="B19785" s="161" t="n">
        <v>38987</v>
      </c>
      <c r="C19785" s="162" t="n">
        <v>1336.59</v>
      </c>
      <c r="D19785" s="162" t="n">
        <v>0.041534</v>
      </c>
      <c r="E19785" s="162" t="n">
        <v>11.58</v>
      </c>
    </row>
    <row r="19786">
      <c r="B19786" s="161" t="n">
        <v>38988</v>
      </c>
      <c r="C19786" s="162" t="n">
        <v>1339.15</v>
      </c>
      <c r="D19786" s="162" t="n">
        <v>0.04314</v>
      </c>
      <c r="E19786" s="162" t="n">
        <v>11.72</v>
      </c>
    </row>
    <row r="19787">
      <c r="B19787" s="161" t="n">
        <v>38989</v>
      </c>
      <c r="C19787" s="162" t="n">
        <v>1335.85</v>
      </c>
      <c r="D19787" s="162" t="n">
        <v>0.040406</v>
      </c>
      <c r="E19787" s="162" t="n">
        <v>11.98</v>
      </c>
    </row>
    <row r="19788">
      <c r="B19788" s="161" t="n">
        <v>38992</v>
      </c>
      <c r="C19788" s="162" t="n">
        <v>1331.32</v>
      </c>
      <c r="D19788" s="162" t="n">
        <v>0.036781</v>
      </c>
      <c r="E19788" s="162" t="n">
        <v>12.57</v>
      </c>
    </row>
    <row r="19789">
      <c r="B19789" s="161" t="n">
        <v>38993</v>
      </c>
      <c r="C19789" s="162" t="n">
        <v>1334.11</v>
      </c>
      <c r="D19789" s="162" t="n">
        <v>0.038629</v>
      </c>
      <c r="E19789" s="162" t="n">
        <v>12.24</v>
      </c>
    </row>
    <row r="19790">
      <c r="B19790" s="161" t="n">
        <v>38994</v>
      </c>
      <c r="C19790" s="162" t="n">
        <v>1350.22</v>
      </c>
      <c r="D19790" s="162" t="n">
        <v>0.050309</v>
      </c>
      <c r="E19790" s="162" t="n">
        <v>11.86</v>
      </c>
    </row>
    <row r="19791">
      <c r="B19791" s="161" t="n">
        <v>38995</v>
      </c>
      <c r="C19791" s="162" t="n">
        <v>1353.22</v>
      </c>
      <c r="D19791" s="162" t="n">
        <v>0.052165</v>
      </c>
      <c r="E19791" s="162" t="n">
        <v>11.98</v>
      </c>
    </row>
    <row r="19792">
      <c r="B19792" s="161" t="n">
        <v>38996</v>
      </c>
      <c r="C19792" s="162" t="n">
        <v>1349.58</v>
      </c>
      <c r="D19792" s="162" t="n">
        <v>0.049121</v>
      </c>
      <c r="E19792" s="162" t="n">
        <v>11.56</v>
      </c>
    </row>
    <row r="19793">
      <c r="B19793" s="161" t="n">
        <v>38999</v>
      </c>
      <c r="C19793" s="162" t="n">
        <v>1350.66</v>
      </c>
      <c r="D19793" s="162" t="n">
        <v>0.049579</v>
      </c>
      <c r="E19793" s="162" t="n">
        <v>11.68</v>
      </c>
    </row>
    <row r="19794">
      <c r="B19794" s="161" t="n">
        <v>39000</v>
      </c>
      <c r="C19794" s="162" t="n">
        <v>1353.42</v>
      </c>
      <c r="D19794" s="162" t="n">
        <v>0.051289</v>
      </c>
      <c r="E19794" s="162" t="n">
        <v>11.52</v>
      </c>
    </row>
    <row r="19795">
      <c r="B19795" s="161" t="n">
        <v>39001</v>
      </c>
      <c r="C19795" s="162" t="n">
        <v>1349.95</v>
      </c>
      <c r="D19795" s="162" t="n">
        <v>0.048406</v>
      </c>
      <c r="E19795" s="162" t="n">
        <v>11.62</v>
      </c>
    </row>
    <row r="19796">
      <c r="B19796" s="161" t="n">
        <v>39002</v>
      </c>
      <c r="C19796" s="162" t="n">
        <v>1362.83</v>
      </c>
      <c r="D19796" s="162" t="n">
        <v>0.057489</v>
      </c>
      <c r="E19796" s="162" t="n">
        <v>11.09</v>
      </c>
    </row>
    <row r="19797">
      <c r="B19797" s="161" t="n">
        <v>39003</v>
      </c>
      <c r="C19797" s="162" t="n">
        <v>1365.62</v>
      </c>
      <c r="D19797" s="162" t="n">
        <v>0.059116</v>
      </c>
      <c r="E19797" s="162" t="n">
        <v>10.75</v>
      </c>
    </row>
    <row r="19798">
      <c r="B19798" s="161" t="n">
        <v>39006</v>
      </c>
      <c r="C19798" s="162" t="n">
        <v>1369.05</v>
      </c>
      <c r="D19798" s="162" t="n">
        <v>0.06118</v>
      </c>
      <c r="E19798" s="162" t="n">
        <v>11.09</v>
      </c>
    </row>
    <row r="19799">
      <c r="B19799" s="161" t="n">
        <v>39007</v>
      </c>
      <c r="C19799" s="162" t="n">
        <v>1364.05</v>
      </c>
      <c r="D19799" s="162" t="n">
        <v>0.057071</v>
      </c>
      <c r="E19799" s="162" t="n">
        <v>11.73</v>
      </c>
    </row>
    <row r="19800">
      <c r="B19800" s="161" t="n">
        <v>39008</v>
      </c>
      <c r="C19800" s="162" t="n">
        <v>1365.96</v>
      </c>
      <c r="D19800" s="162" t="n">
        <v>0.058094</v>
      </c>
      <c r="E19800" s="162" t="n">
        <v>11.34</v>
      </c>
    </row>
    <row r="19801">
      <c r="B19801" s="161" t="n">
        <v>39009</v>
      </c>
      <c r="C19801" s="162" t="n">
        <v>1366.96</v>
      </c>
      <c r="D19801" s="162" t="n">
        <v>0.058463</v>
      </c>
      <c r="E19801" s="162" t="n">
        <v>10.9</v>
      </c>
    </row>
    <row r="19802">
      <c r="B19802" s="161" t="n">
        <v>39010</v>
      </c>
      <c r="C19802" s="162" t="n">
        <v>1368.6</v>
      </c>
      <c r="D19802" s="162" t="n">
        <v>0.059293</v>
      </c>
      <c r="E19802" s="162" t="n">
        <v>10.63</v>
      </c>
    </row>
    <row r="19803">
      <c r="B19803" s="161" t="n">
        <v>39013</v>
      </c>
      <c r="C19803" s="162" t="n">
        <v>1377.02</v>
      </c>
      <c r="D19803" s="162" t="n">
        <v>0.065072</v>
      </c>
      <c r="E19803" s="162" t="n">
        <v>11.08</v>
      </c>
    </row>
    <row r="19804">
      <c r="B19804" s="161" t="n">
        <v>39014</v>
      </c>
      <c r="C19804" s="162" t="n">
        <v>1377.38</v>
      </c>
      <c r="D19804" s="162" t="n">
        <v>0.064995</v>
      </c>
      <c r="E19804" s="162" t="n">
        <v>10.78</v>
      </c>
    </row>
    <row r="19805">
      <c r="B19805" s="161" t="n">
        <v>39015</v>
      </c>
      <c r="C19805" s="162" t="n">
        <v>1382.22</v>
      </c>
      <c r="D19805" s="162" t="n">
        <v>0.068144</v>
      </c>
      <c r="E19805" s="162" t="n">
        <v>10.66</v>
      </c>
    </row>
    <row r="19806">
      <c r="B19806" s="161" t="n">
        <v>39016</v>
      </c>
      <c r="C19806" s="162" t="n">
        <v>1389.08</v>
      </c>
      <c r="D19806" s="162" t="n">
        <v>0.072728</v>
      </c>
      <c r="E19806" s="162" t="n">
        <v>10.56</v>
      </c>
    </row>
    <row r="19807">
      <c r="B19807" s="161" t="n">
        <v>39017</v>
      </c>
      <c r="C19807" s="162" t="n">
        <v>1377.34</v>
      </c>
      <c r="D19807" s="162" t="n">
        <v>0.063887</v>
      </c>
      <c r="E19807" s="162" t="n">
        <v>10.8</v>
      </c>
    </row>
    <row r="19808">
      <c r="B19808" s="161" t="n">
        <v>39020</v>
      </c>
      <c r="C19808" s="162" t="n">
        <v>1377.93</v>
      </c>
      <c r="D19808" s="162" t="n">
        <v>0.063966</v>
      </c>
      <c r="E19808" s="162" t="n">
        <v>11.2</v>
      </c>
    </row>
    <row r="19809">
      <c r="B19809" s="161" t="n">
        <v>39021</v>
      </c>
      <c r="C19809" s="162" t="n">
        <v>1377.94</v>
      </c>
      <c r="D19809" s="162" t="n">
        <v>0.06360499999999999</v>
      </c>
      <c r="E19809" s="162" t="n">
        <v>11.1</v>
      </c>
    </row>
    <row r="19810">
      <c r="B19810" s="161" t="n">
        <v>39022</v>
      </c>
      <c r="C19810" s="162" t="n">
        <v>1367.81</v>
      </c>
      <c r="D19810" s="162" t="n">
        <v>0.055879</v>
      </c>
      <c r="E19810" s="162" t="n">
        <v>11.51</v>
      </c>
    </row>
    <row r="19811">
      <c r="B19811" s="161" t="n">
        <v>39023</v>
      </c>
      <c r="C19811" s="162" t="n">
        <v>1367.34</v>
      </c>
      <c r="D19811" s="162" t="n">
        <v>0.055218</v>
      </c>
      <c r="E19811" s="162" t="n">
        <v>11.42</v>
      </c>
    </row>
    <row r="19812">
      <c r="B19812" s="161" t="n">
        <v>39024</v>
      </c>
      <c r="C19812" s="162" t="n">
        <v>1364.3</v>
      </c>
      <c r="D19812" s="162" t="n">
        <v>0.052595</v>
      </c>
      <c r="E19812" s="162" t="n">
        <v>11.16</v>
      </c>
    </row>
    <row r="19813">
      <c r="B19813" s="161" t="n">
        <v>39027</v>
      </c>
      <c r="C19813" s="162" t="n">
        <v>1379.78</v>
      </c>
      <c r="D19813" s="162" t="n">
        <v>0.063429</v>
      </c>
      <c r="E19813" s="162" t="n">
        <v>11.16</v>
      </c>
    </row>
    <row r="19814">
      <c r="B19814" s="161" t="n">
        <v>39028</v>
      </c>
      <c r="C19814" s="162" t="n">
        <v>1382.84</v>
      </c>
      <c r="D19814" s="162" t="n">
        <v>0.065197</v>
      </c>
      <c r="E19814" s="162" t="n">
        <v>11.09</v>
      </c>
    </row>
    <row r="19815">
      <c r="B19815" s="161" t="n">
        <v>39029</v>
      </c>
      <c r="C19815" s="162" t="n">
        <v>1385.72</v>
      </c>
      <c r="D19815" s="162" t="n">
        <v>0.06680999999999999</v>
      </c>
      <c r="E19815" s="162" t="n">
        <v>10.75</v>
      </c>
    </row>
    <row r="19816">
      <c r="B19816" s="161" t="n">
        <v>39030</v>
      </c>
      <c r="C19816" s="162" t="n">
        <v>1378.33</v>
      </c>
      <c r="D19816" s="162" t="n">
        <v>0.06106</v>
      </c>
      <c r="E19816" s="162" t="n">
        <v>11.01</v>
      </c>
    </row>
    <row r="19817">
      <c r="B19817" s="161" t="n">
        <v>39031</v>
      </c>
      <c r="C19817" s="162" t="n">
        <v>1380.9</v>
      </c>
      <c r="D19817" s="162" t="n">
        <v>0.06254800000000001</v>
      </c>
      <c r="E19817" s="162" t="n">
        <v>10.79</v>
      </c>
    </row>
    <row r="19818">
      <c r="B19818" s="161" t="n">
        <v>39034</v>
      </c>
      <c r="C19818" s="162" t="n">
        <v>1384.42</v>
      </c>
      <c r="D19818" s="162" t="n">
        <v>0.06471200000000001</v>
      </c>
      <c r="E19818" s="162" t="n">
        <v>10.86</v>
      </c>
    </row>
    <row r="19819">
      <c r="B19819" s="161" t="n">
        <v>39035</v>
      </c>
      <c r="C19819" s="162" t="n">
        <v>1393.22</v>
      </c>
      <c r="D19819" s="162" t="n">
        <v>0.07061199999999999</v>
      </c>
      <c r="E19819" s="162" t="n">
        <v>10.5</v>
      </c>
    </row>
    <row r="19820">
      <c r="B19820" s="161" t="n">
        <v>39036</v>
      </c>
      <c r="C19820" s="162" t="n">
        <v>1396.57</v>
      </c>
      <c r="D19820" s="162" t="n">
        <v>0.072574</v>
      </c>
      <c r="E19820" s="162" t="n">
        <v>10.31</v>
      </c>
    </row>
    <row r="19821">
      <c r="B19821" s="161" t="n">
        <v>39037</v>
      </c>
      <c r="C19821" s="162" t="n">
        <v>1399.76</v>
      </c>
      <c r="D19821" s="162" t="n">
        <v>0.07436</v>
      </c>
      <c r="E19821" s="162" t="n">
        <v>10.16</v>
      </c>
    </row>
    <row r="19822">
      <c r="B19822" s="161" t="n">
        <v>39038</v>
      </c>
      <c r="C19822" s="162" t="n">
        <v>1401.2</v>
      </c>
      <c r="D19822" s="162" t="n">
        <v>0.07486</v>
      </c>
      <c r="E19822" s="162" t="n">
        <v>10.05</v>
      </c>
    </row>
    <row r="19823">
      <c r="B19823" s="161" t="n">
        <v>39041</v>
      </c>
      <c r="C19823" s="162" t="n">
        <v>1400.5</v>
      </c>
      <c r="D19823" s="162" t="n">
        <v>0.07384</v>
      </c>
      <c r="E19823" s="162" t="n">
        <v>9.970000000000001</v>
      </c>
    </row>
    <row r="19824">
      <c r="B19824" s="161" t="n">
        <v>39042</v>
      </c>
      <c r="C19824" s="162" t="n">
        <v>1402.81</v>
      </c>
      <c r="D19824" s="162" t="n">
        <v>0.074919</v>
      </c>
      <c r="E19824" s="162" t="n">
        <v>9.9</v>
      </c>
    </row>
    <row r="19825">
      <c r="B19825" s="161" t="n">
        <v>39043</v>
      </c>
      <c r="C19825" s="162" t="n">
        <v>1406.09</v>
      </c>
      <c r="D19825" s="162" t="n">
        <v>0.07671500000000001</v>
      </c>
      <c r="E19825" s="162" t="n">
        <v>10.14</v>
      </c>
    </row>
    <row r="19826">
      <c r="B19826" s="161" t="n">
        <v>39045</v>
      </c>
      <c r="C19826" s="162" t="n">
        <v>1400.95</v>
      </c>
      <c r="D19826" s="162" t="n">
        <v>0.07252599999999999</v>
      </c>
      <c r="E19826" s="162" t="n">
        <v>10.73</v>
      </c>
    </row>
    <row r="19827">
      <c r="B19827" s="161" t="n">
        <v>39048</v>
      </c>
      <c r="C19827" s="162" t="n">
        <v>1381.9</v>
      </c>
      <c r="D19827" s="162" t="n">
        <v>0.058394</v>
      </c>
      <c r="E19827" s="162" t="n">
        <v>12.3</v>
      </c>
    </row>
    <row r="19828">
      <c r="B19828" s="161" t="n">
        <v>39049</v>
      </c>
      <c r="C19828" s="162" t="n">
        <v>1386.72</v>
      </c>
      <c r="D19828" s="162" t="n">
        <v>0.061401</v>
      </c>
      <c r="E19828" s="162" t="n">
        <v>11.62</v>
      </c>
    </row>
    <row r="19829">
      <c r="B19829" s="161" t="n">
        <v>39050</v>
      </c>
      <c r="C19829" s="162" t="n">
        <v>1399.48</v>
      </c>
      <c r="D19829" s="162" t="n">
        <v>0.070086</v>
      </c>
      <c r="E19829" s="162" t="n">
        <v>10.83</v>
      </c>
    </row>
    <row r="19830">
      <c r="B19830" s="161" t="n">
        <v>39051</v>
      </c>
      <c r="C19830" s="162" t="n">
        <v>1400.63</v>
      </c>
      <c r="D19830" s="162" t="n">
        <v>0.07044499999999999</v>
      </c>
      <c r="E19830" s="162" t="n">
        <v>10.91</v>
      </c>
    </row>
    <row r="19831">
      <c r="B19831" s="161" t="n">
        <v>39052</v>
      </c>
      <c r="C19831" s="162" t="n">
        <v>1396.71</v>
      </c>
      <c r="D19831" s="162" t="n">
        <v>0.067231</v>
      </c>
      <c r="E19831" s="162" t="n">
        <v>11.66</v>
      </c>
    </row>
    <row r="19832">
      <c r="B19832" s="161" t="n">
        <v>39055</v>
      </c>
      <c r="C19832" s="162" t="n">
        <v>1409.12</v>
      </c>
      <c r="D19832" s="162" t="n">
        <v>0.07561</v>
      </c>
      <c r="E19832" s="162" t="n">
        <v>11.23</v>
      </c>
    </row>
    <row r="19833">
      <c r="B19833" s="161" t="n">
        <v>39056</v>
      </c>
      <c r="C19833" s="162" t="n">
        <v>1414.76</v>
      </c>
      <c r="D19833" s="162" t="n">
        <v>0.079101</v>
      </c>
      <c r="E19833" s="162" t="n">
        <v>11.27</v>
      </c>
    </row>
    <row r="19834">
      <c r="B19834" s="161" t="n">
        <v>39057</v>
      </c>
      <c r="C19834" s="162" t="n">
        <v>1412.9</v>
      </c>
      <c r="D19834" s="162" t="n">
        <v>0.07732600000000001</v>
      </c>
      <c r="E19834" s="162" t="n">
        <v>11.33</v>
      </c>
    </row>
    <row r="19835">
      <c r="B19835" s="161" t="n">
        <v>39058</v>
      </c>
      <c r="C19835" s="162" t="n">
        <v>1407.29</v>
      </c>
      <c r="D19835" s="162" t="n">
        <v>0.07289</v>
      </c>
      <c r="E19835" s="162" t="n">
        <v>12.67</v>
      </c>
    </row>
    <row r="19836">
      <c r="B19836" s="161" t="n">
        <v>39059</v>
      </c>
      <c r="C19836" s="162" t="n">
        <v>1409.84</v>
      </c>
      <c r="D19836" s="162" t="n">
        <v>0.074241</v>
      </c>
      <c r="E19836" s="162" t="n">
        <v>12.07</v>
      </c>
    </row>
    <row r="19837">
      <c r="B19837" s="161" t="n">
        <v>39062</v>
      </c>
      <c r="C19837" s="162" t="n">
        <v>1413.04</v>
      </c>
      <c r="D19837" s="162" t="n">
        <v>0.076054</v>
      </c>
      <c r="E19837" s="162" t="n">
        <v>10.71</v>
      </c>
    </row>
    <row r="19838">
      <c r="B19838" s="161" t="n">
        <v>39063</v>
      </c>
      <c r="C19838" s="162" t="n">
        <v>1411.56</v>
      </c>
      <c r="D19838" s="162" t="n">
        <v>0.074506</v>
      </c>
      <c r="E19838" s="162" t="n">
        <v>10.65</v>
      </c>
    </row>
    <row r="19839">
      <c r="B19839" s="161" t="n">
        <v>39064</v>
      </c>
      <c r="C19839" s="162" t="n">
        <v>1413.21</v>
      </c>
      <c r="D19839" s="162" t="n">
        <v>0.075209</v>
      </c>
      <c r="E19839" s="162" t="n">
        <v>10.18</v>
      </c>
    </row>
    <row r="19840">
      <c r="B19840" s="161" t="n">
        <v>39065</v>
      </c>
      <c r="C19840" s="162" t="n">
        <v>1425.49</v>
      </c>
      <c r="D19840" s="162" t="n">
        <v>0.083341</v>
      </c>
      <c r="E19840" s="162" t="n">
        <v>9.970000000000001</v>
      </c>
    </row>
    <row r="19841">
      <c r="B19841" s="161" t="n">
        <v>39066</v>
      </c>
      <c r="C19841" s="162" t="n">
        <v>1427.09</v>
      </c>
      <c r="D19841" s="162" t="n">
        <v>0.08393</v>
      </c>
      <c r="E19841" s="162" t="n">
        <v>10.05</v>
      </c>
    </row>
    <row r="19842">
      <c r="B19842" s="161" t="n">
        <v>39069</v>
      </c>
      <c r="C19842" s="162" t="n">
        <v>1422.48</v>
      </c>
      <c r="D19842" s="162" t="n">
        <v>0.08014499999999999</v>
      </c>
      <c r="E19842" s="162" t="n">
        <v>10.6</v>
      </c>
    </row>
    <row r="19843">
      <c r="B19843" s="161" t="n">
        <v>39070</v>
      </c>
      <c r="C19843" s="162" t="n">
        <v>1425.55</v>
      </c>
      <c r="D19843" s="162" t="n">
        <v>0.081731</v>
      </c>
      <c r="E19843" s="162" t="n">
        <v>10.3</v>
      </c>
    </row>
    <row r="19844">
      <c r="B19844" s="161" t="n">
        <v>39071</v>
      </c>
      <c r="C19844" s="162" t="n">
        <v>1423.53</v>
      </c>
      <c r="D19844" s="162" t="n">
        <v>0.079761</v>
      </c>
      <c r="E19844" s="162" t="n">
        <v>10.26</v>
      </c>
    </row>
    <row r="19845">
      <c r="B19845" s="161" t="n">
        <v>39072</v>
      </c>
      <c r="C19845" s="162" t="n">
        <v>1418.3</v>
      </c>
      <c r="D19845" s="162" t="n">
        <v>0.07552499999999999</v>
      </c>
      <c r="E19845" s="162" t="n">
        <v>10.53</v>
      </c>
    </row>
    <row r="19846">
      <c r="B19846" s="161" t="n">
        <v>39073</v>
      </c>
      <c r="C19846" s="162" t="n">
        <v>1410.76</v>
      </c>
      <c r="D19846" s="162" t="n">
        <v>0.069703</v>
      </c>
      <c r="E19846" s="162" t="n">
        <v>11.36</v>
      </c>
    </row>
    <row r="19847">
      <c r="B19847" s="161" t="n">
        <v>39077</v>
      </c>
      <c r="C19847" s="162" t="n">
        <v>1416.9</v>
      </c>
      <c r="D19847" s="162" t="n">
        <v>0.073542</v>
      </c>
      <c r="E19847" s="162" t="n">
        <v>11.26</v>
      </c>
    </row>
    <row r="19848">
      <c r="B19848" s="161" t="n">
        <v>39078</v>
      </c>
      <c r="C19848" s="162" t="n">
        <v>1426.84</v>
      </c>
      <c r="D19848" s="162" t="n">
        <v>0.080041</v>
      </c>
      <c r="E19848" s="162" t="n">
        <v>10.64</v>
      </c>
    </row>
    <row r="19849">
      <c r="B19849" s="161" t="n">
        <v>39079</v>
      </c>
      <c r="C19849" s="162" t="n">
        <v>1424.73</v>
      </c>
      <c r="D19849" s="162" t="n">
        <v>0.078099</v>
      </c>
      <c r="E19849" s="162" t="n">
        <v>10.99</v>
      </c>
    </row>
    <row r="19850">
      <c r="B19850" s="161" t="n">
        <v>39080</v>
      </c>
      <c r="C19850" s="162" t="n">
        <v>1418.3</v>
      </c>
      <c r="D19850" s="162" t="n">
        <v>0.073147</v>
      </c>
      <c r="E19850" s="162" t="n">
        <v>11.56</v>
      </c>
    </row>
    <row r="19851">
      <c r="B19851" s="161" t="n">
        <v>39085</v>
      </c>
      <c r="C19851" s="162" t="n">
        <v>1416.6</v>
      </c>
      <c r="D19851" s="162" t="n">
        <v>0.071533</v>
      </c>
      <c r="E19851" s="162" t="n">
        <v>12.04</v>
      </c>
    </row>
    <row r="19852">
      <c r="B19852" s="161" t="n">
        <v>39086</v>
      </c>
      <c r="C19852" s="162" t="n">
        <v>1418.34</v>
      </c>
      <c r="D19852" s="162" t="n">
        <v>0.07233199999999999</v>
      </c>
      <c r="E19852" s="162" t="n">
        <v>11.51</v>
      </c>
    </row>
    <row r="19853">
      <c r="B19853" s="161" t="n">
        <v>39087</v>
      </c>
      <c r="C19853" s="162" t="n">
        <v>1409.71</v>
      </c>
      <c r="D19853" s="162" t="n">
        <v>0.065802</v>
      </c>
      <c r="E19853" s="162" t="n">
        <v>12.14</v>
      </c>
    </row>
    <row r="19854">
      <c r="B19854" s="161" t="n">
        <v>39090</v>
      </c>
      <c r="C19854" s="162" t="n">
        <v>1412.84</v>
      </c>
      <c r="D19854" s="162" t="n">
        <v>0.06761200000000001</v>
      </c>
      <c r="E19854" s="162" t="n">
        <v>12</v>
      </c>
    </row>
    <row r="19855">
      <c r="B19855" s="161" t="n">
        <v>39091</v>
      </c>
      <c r="C19855" s="162" t="n">
        <v>1412.11</v>
      </c>
      <c r="D19855" s="162" t="n">
        <v>0.066677</v>
      </c>
      <c r="E19855" s="162" t="n">
        <v>11.91</v>
      </c>
    </row>
    <row r="19856">
      <c r="B19856" s="161" t="n">
        <v>39092</v>
      </c>
      <c r="C19856" s="162" t="n">
        <v>1414.85</v>
      </c>
      <c r="D19856" s="162" t="n">
        <v>0.068192</v>
      </c>
      <c r="E19856" s="162" t="n">
        <v>11.47</v>
      </c>
    </row>
    <row r="19857">
      <c r="B19857" s="161" t="n">
        <v>39093</v>
      </c>
      <c r="C19857" s="162" t="n">
        <v>1423.82</v>
      </c>
      <c r="D19857" s="162" t="n">
        <v>0.07405</v>
      </c>
      <c r="E19857" s="162" t="n">
        <v>10.87</v>
      </c>
    </row>
    <row r="19858">
      <c r="B19858" s="161" t="n">
        <v>39094</v>
      </c>
      <c r="C19858" s="162" t="n">
        <v>1430.73</v>
      </c>
      <c r="D19858" s="162" t="n">
        <v>0.078371</v>
      </c>
      <c r="E19858" s="162" t="n">
        <v>10.15</v>
      </c>
    </row>
    <row r="19859">
      <c r="B19859" s="161" t="n">
        <v>39098</v>
      </c>
      <c r="C19859" s="162" t="n">
        <v>1431.9</v>
      </c>
      <c r="D19859" s="162" t="n">
        <v>0.07870099999999999</v>
      </c>
      <c r="E19859" s="162" t="n">
        <v>10.74</v>
      </c>
    </row>
    <row r="19860">
      <c r="B19860" s="161" t="n">
        <v>39099</v>
      </c>
      <c r="C19860" s="162" t="n">
        <v>1430.62</v>
      </c>
      <c r="D19860" s="162" t="n">
        <v>0.07731399999999999</v>
      </c>
      <c r="E19860" s="162" t="n">
        <v>10.59</v>
      </c>
    </row>
    <row r="19861">
      <c r="B19861" s="161" t="n">
        <v>39100</v>
      </c>
      <c r="C19861" s="162" t="n">
        <v>1426.37</v>
      </c>
      <c r="D19861" s="162" t="n">
        <v>0.07384300000000001</v>
      </c>
      <c r="E19861" s="162" t="n">
        <v>10.85</v>
      </c>
    </row>
    <row r="19862">
      <c r="B19862" s="161" t="n">
        <v>39101</v>
      </c>
      <c r="C19862" s="162" t="n">
        <v>1430.5</v>
      </c>
      <c r="D19862" s="162" t="n">
        <v>0.076233</v>
      </c>
      <c r="E19862" s="162" t="n">
        <v>10.4</v>
      </c>
    </row>
    <row r="19863">
      <c r="B19863" s="161" t="n">
        <v>39104</v>
      </c>
      <c r="C19863" s="162" t="n">
        <v>1422.95</v>
      </c>
      <c r="D19863" s="162" t="n">
        <v>0.07049999999999999</v>
      </c>
      <c r="E19863" s="162" t="n">
        <v>10.77</v>
      </c>
    </row>
    <row r="19864">
      <c r="B19864" s="161" t="n">
        <v>39105</v>
      </c>
      <c r="C19864" s="162" t="n">
        <v>1427.99</v>
      </c>
      <c r="D19864" s="162" t="n">
        <v>0.073597</v>
      </c>
      <c r="E19864" s="162" t="n">
        <v>10.34</v>
      </c>
    </row>
    <row r="19865">
      <c r="B19865" s="161" t="n">
        <v>39106</v>
      </c>
      <c r="C19865" s="162" t="n">
        <v>1440.13</v>
      </c>
      <c r="D19865" s="162" t="n">
        <v>0.081569</v>
      </c>
      <c r="E19865" s="162" t="n">
        <v>9.890000000000001</v>
      </c>
    </row>
    <row r="19866">
      <c r="B19866" s="161" t="n">
        <v>39107</v>
      </c>
      <c r="C19866" s="162" t="n">
        <v>1423.9</v>
      </c>
      <c r="D19866" s="162" t="n">
        <v>0.06975099999999999</v>
      </c>
      <c r="E19866" s="162" t="n">
        <v>11.22</v>
      </c>
    </row>
    <row r="19867">
      <c r="B19867" s="161" t="n">
        <v>39108</v>
      </c>
      <c r="C19867" s="162" t="n">
        <v>1422.18</v>
      </c>
      <c r="D19867" s="162" t="n">
        <v>0.06807000000000001</v>
      </c>
      <c r="E19867" s="162" t="n">
        <v>11.13</v>
      </c>
    </row>
    <row r="19868">
      <c r="B19868" s="161" t="n">
        <v>39111</v>
      </c>
      <c r="C19868" s="162" t="n">
        <v>1420.62</v>
      </c>
      <c r="D19868" s="162" t="n">
        <v>0.066468</v>
      </c>
      <c r="E19868" s="162" t="n">
        <v>11.45</v>
      </c>
    </row>
    <row r="19869">
      <c r="B19869" s="161" t="n">
        <v>39112</v>
      </c>
      <c r="C19869" s="162" t="n">
        <v>1428.82</v>
      </c>
      <c r="D19869" s="162" t="n">
        <v>0.07169399999999999</v>
      </c>
      <c r="E19869" s="162" t="n">
        <v>10.96</v>
      </c>
    </row>
    <row r="19870">
      <c r="B19870" s="161" t="n">
        <v>39113</v>
      </c>
      <c r="C19870" s="162" t="n">
        <v>1438.24</v>
      </c>
      <c r="D19870" s="162" t="n">
        <v>0.077705</v>
      </c>
      <c r="E19870" s="162" t="n">
        <v>10.42</v>
      </c>
    </row>
    <row r="19871">
      <c r="B19871" s="161" t="n">
        <v>39114</v>
      </c>
      <c r="C19871" s="162" t="n">
        <v>1445.94</v>
      </c>
      <c r="D19871" s="162" t="n">
        <v>0.082441</v>
      </c>
      <c r="E19871" s="162" t="n">
        <v>10.31</v>
      </c>
    </row>
    <row r="19872">
      <c r="B19872" s="161" t="n">
        <v>39115</v>
      </c>
      <c r="C19872" s="162" t="n">
        <v>1448.39</v>
      </c>
      <c r="D19872" s="162" t="n">
        <v>0.083606</v>
      </c>
      <c r="E19872" s="162" t="n">
        <v>10.08</v>
      </c>
    </row>
    <row r="19873">
      <c r="B19873" s="161" t="n">
        <v>39118</v>
      </c>
      <c r="C19873" s="162" t="n">
        <v>1446.99</v>
      </c>
      <c r="D19873" s="162" t="n">
        <v>0.082125</v>
      </c>
      <c r="E19873" s="162" t="n">
        <v>10.55</v>
      </c>
    </row>
    <row r="19874">
      <c r="B19874" s="161" t="n">
        <v>39119</v>
      </c>
      <c r="C19874" s="162" t="n">
        <v>1448</v>
      </c>
      <c r="D19874" s="162" t="n">
        <v>0.08230999999999999</v>
      </c>
      <c r="E19874" s="162" t="n">
        <v>10.65</v>
      </c>
    </row>
    <row r="19875">
      <c r="B19875" s="161" t="n">
        <v>39120</v>
      </c>
      <c r="C19875" s="162" t="n">
        <v>1450.02</v>
      </c>
      <c r="D19875" s="162" t="n">
        <v>0.08318399999999999</v>
      </c>
      <c r="E19875" s="162" t="n">
        <v>10.32</v>
      </c>
    </row>
    <row r="19876">
      <c r="B19876" s="161" t="n">
        <v>39121</v>
      </c>
      <c r="C19876" s="162" t="n">
        <v>1448.31</v>
      </c>
      <c r="D19876" s="162" t="n">
        <v>0.081479</v>
      </c>
      <c r="E19876" s="162" t="n">
        <v>10.44</v>
      </c>
    </row>
    <row r="19877">
      <c r="B19877" s="161" t="n">
        <v>39122</v>
      </c>
      <c r="C19877" s="162" t="n">
        <v>1438.06</v>
      </c>
      <c r="D19877" s="162" t="n">
        <v>0.073866</v>
      </c>
      <c r="E19877" s="162" t="n">
        <v>11.1</v>
      </c>
    </row>
    <row r="19878">
      <c r="B19878" s="161" t="n">
        <v>39125</v>
      </c>
      <c r="C19878" s="162" t="n">
        <v>1433.37</v>
      </c>
      <c r="D19878" s="162" t="n">
        <v>0.070121</v>
      </c>
      <c r="E19878" s="162" t="n">
        <v>11.61</v>
      </c>
    </row>
    <row r="19879">
      <c r="B19879" s="161" t="n">
        <v>39126</v>
      </c>
      <c r="C19879" s="162" t="n">
        <v>1444.26</v>
      </c>
      <c r="D19879" s="162" t="n">
        <v>0.077186</v>
      </c>
      <c r="E19879" s="162" t="n">
        <v>10.34</v>
      </c>
    </row>
    <row r="19880">
      <c r="B19880" s="161" t="n">
        <v>39127</v>
      </c>
      <c r="C19880" s="162" t="n">
        <v>1455.3</v>
      </c>
      <c r="D19880" s="162" t="n">
        <v>0.08426</v>
      </c>
      <c r="E19880" s="162" t="n">
        <v>10.23</v>
      </c>
    </row>
    <row r="19881">
      <c r="B19881" s="161" t="n">
        <v>39128</v>
      </c>
      <c r="C19881" s="162" t="n">
        <v>1456.81</v>
      </c>
      <c r="D19881" s="162" t="n">
        <v>0.084731</v>
      </c>
      <c r="E19881" s="162" t="n">
        <v>10.22</v>
      </c>
    </row>
    <row r="19882">
      <c r="B19882" s="161" t="n">
        <v>39129</v>
      </c>
      <c r="C19882" s="162" t="n">
        <v>1455.54</v>
      </c>
      <c r="D19882" s="162" t="n">
        <v>0.083327</v>
      </c>
      <c r="E19882" s="162" t="n">
        <v>10.02</v>
      </c>
    </row>
    <row r="19883">
      <c r="B19883" s="161" t="n">
        <v>39133</v>
      </c>
      <c r="C19883" s="162" t="n">
        <v>1459.68</v>
      </c>
      <c r="D19883" s="162" t="n">
        <v>0.085601</v>
      </c>
      <c r="E19883" s="162" t="n">
        <v>10.24</v>
      </c>
    </row>
    <row r="19884">
      <c r="B19884" s="161" t="n">
        <v>39134</v>
      </c>
      <c r="C19884" s="162" t="n">
        <v>1457.63</v>
      </c>
      <c r="D19884" s="162" t="n">
        <v>0.08365300000000001</v>
      </c>
      <c r="E19884" s="162" t="n">
        <v>10.2</v>
      </c>
    </row>
    <row r="19885">
      <c r="B19885" s="161" t="n">
        <v>39135</v>
      </c>
      <c r="C19885" s="162" t="n">
        <v>1456.38</v>
      </c>
      <c r="D19885" s="162" t="n">
        <v>0.08230800000000001</v>
      </c>
      <c r="E19885" s="162" t="n">
        <v>10.18</v>
      </c>
    </row>
    <row r="19886">
      <c r="B19886" s="161" t="n">
        <v>39136</v>
      </c>
      <c r="C19886" s="162" t="n">
        <v>1451.19</v>
      </c>
      <c r="D19886" s="162" t="n">
        <v>0.078266</v>
      </c>
      <c r="E19886" s="162" t="n">
        <v>10.58</v>
      </c>
    </row>
    <row r="19887">
      <c r="B19887" s="161" t="n">
        <v>39139</v>
      </c>
      <c r="C19887" s="162" t="n">
        <v>1449.37</v>
      </c>
      <c r="D19887" s="162" t="n">
        <v>0.07654900000000001</v>
      </c>
      <c r="E19887" s="162" t="n">
        <v>11.15</v>
      </c>
    </row>
    <row r="19888">
      <c r="B19888" s="161" t="n">
        <v>39140</v>
      </c>
      <c r="C19888" s="162" t="n">
        <v>1399.04</v>
      </c>
      <c r="D19888" s="162" t="n">
        <v>0.040922</v>
      </c>
      <c r="E19888" s="162" t="n">
        <v>18.31</v>
      </c>
    </row>
    <row r="19889">
      <c r="B19889" s="161" t="n">
        <v>39141</v>
      </c>
      <c r="C19889" s="162" t="n">
        <v>1406.82</v>
      </c>
      <c r="D19889" s="162" t="n">
        <v>0.046092</v>
      </c>
      <c r="E19889" s="162" t="n">
        <v>15.42</v>
      </c>
    </row>
    <row r="19890">
      <c r="B19890" s="161" t="n">
        <v>39142</v>
      </c>
      <c r="C19890" s="162" t="n">
        <v>1403.17</v>
      </c>
      <c r="D19890" s="162" t="n">
        <v>0.043078</v>
      </c>
      <c r="E19890" s="162" t="n">
        <v>15.82</v>
      </c>
    </row>
    <row r="19891">
      <c r="B19891" s="161" t="n">
        <v>39143</v>
      </c>
      <c r="C19891" s="162" t="n">
        <v>1387.17</v>
      </c>
      <c r="D19891" s="162" t="n">
        <v>0.031265</v>
      </c>
      <c r="E19891" s="162" t="n">
        <v>18.61</v>
      </c>
    </row>
    <row r="19892">
      <c r="B19892" s="161" t="n">
        <v>39146</v>
      </c>
      <c r="C19892" s="162" t="n">
        <v>1374.12</v>
      </c>
      <c r="D19892" s="162" t="n">
        <v>0.021508</v>
      </c>
      <c r="E19892" s="162" t="n">
        <v>19.63</v>
      </c>
    </row>
    <row r="19893">
      <c r="B19893" s="161" t="n">
        <v>39147</v>
      </c>
      <c r="C19893" s="162" t="n">
        <v>1395.41</v>
      </c>
      <c r="D19893" s="162" t="n">
        <v>0.036417</v>
      </c>
      <c r="E19893" s="162" t="n">
        <v>15.96</v>
      </c>
    </row>
    <row r="19894">
      <c r="B19894" s="161" t="n">
        <v>39148</v>
      </c>
      <c r="C19894" s="162" t="n">
        <v>1391.97</v>
      </c>
      <c r="D19894" s="162" t="n">
        <v>0.033466</v>
      </c>
      <c r="E19894" s="162" t="n">
        <v>15.24</v>
      </c>
    </row>
    <row r="19895">
      <c r="B19895" s="161" t="n">
        <v>39149</v>
      </c>
      <c r="C19895" s="162" t="n">
        <v>1401.89</v>
      </c>
      <c r="D19895" s="162" t="n">
        <v>0.040066</v>
      </c>
      <c r="E19895" s="162" t="n">
        <v>14.29</v>
      </c>
    </row>
    <row r="19896">
      <c r="B19896" s="161" t="n">
        <v>39150</v>
      </c>
      <c r="C19896" s="162" t="n">
        <v>1402.85</v>
      </c>
      <c r="D19896" s="162" t="n">
        <v>0.040228</v>
      </c>
      <c r="E19896" s="162" t="n">
        <v>14.09</v>
      </c>
    </row>
    <row r="19897">
      <c r="B19897" s="161" t="n">
        <v>39153</v>
      </c>
      <c r="C19897" s="162" t="n">
        <v>1406.6</v>
      </c>
      <c r="D19897" s="162" t="n">
        <v>0.042341</v>
      </c>
      <c r="E19897" s="162" t="n">
        <v>13.99</v>
      </c>
    </row>
    <row r="19898">
      <c r="B19898" s="161" t="n">
        <v>39154</v>
      </c>
      <c r="C19898" s="162" t="n">
        <v>1377.95</v>
      </c>
      <c r="D19898" s="162" t="n">
        <v>0.02132</v>
      </c>
      <c r="E19898" s="162" t="n">
        <v>18.13</v>
      </c>
    </row>
    <row r="19899">
      <c r="B19899" s="161" t="n">
        <v>39155</v>
      </c>
      <c r="C19899" s="162" t="n">
        <v>1387.17</v>
      </c>
      <c r="D19899" s="162" t="n">
        <v>0.027565</v>
      </c>
      <c r="E19899" s="162" t="n">
        <v>17.27</v>
      </c>
    </row>
    <row r="19900">
      <c r="B19900" s="161" t="n">
        <v>39156</v>
      </c>
      <c r="C19900" s="162" t="n">
        <v>1392.28</v>
      </c>
      <c r="D19900" s="162" t="n">
        <v>0.030827</v>
      </c>
      <c r="E19900" s="162" t="n">
        <v>16.43</v>
      </c>
    </row>
    <row r="19901">
      <c r="B19901" s="161" t="n">
        <v>39157</v>
      </c>
      <c r="C19901" s="162" t="n">
        <v>1386.95</v>
      </c>
      <c r="D19901" s="162" t="n">
        <v>0.026521</v>
      </c>
      <c r="E19901" s="162" t="n">
        <v>16.79</v>
      </c>
    </row>
    <row r="19902">
      <c r="B19902" s="161" t="n">
        <v>39160</v>
      </c>
      <c r="C19902" s="162" t="n">
        <v>1402.06</v>
      </c>
      <c r="D19902" s="162" t="n">
        <v>0.036868</v>
      </c>
      <c r="E19902" s="162" t="n">
        <v>14.59</v>
      </c>
    </row>
    <row r="19903">
      <c r="B19903" s="161" t="n">
        <v>39161</v>
      </c>
      <c r="C19903" s="162" t="n">
        <v>1410.94</v>
      </c>
      <c r="D19903" s="162" t="n">
        <v>0.042718</v>
      </c>
      <c r="E19903" s="162" t="n">
        <v>13.27</v>
      </c>
    </row>
    <row r="19904">
      <c r="B19904" s="161" t="n">
        <v>39162</v>
      </c>
      <c r="C19904" s="162" t="n">
        <v>1435.04</v>
      </c>
      <c r="D19904" s="162" t="n">
        <v>0.059112</v>
      </c>
      <c r="E19904" s="162" t="n">
        <v>12.19</v>
      </c>
    </row>
    <row r="19905">
      <c r="B19905" s="161" t="n">
        <v>39163</v>
      </c>
      <c r="C19905" s="162" t="n">
        <v>1434.54</v>
      </c>
      <c r="D19905" s="162" t="n">
        <v>0.058138</v>
      </c>
      <c r="E19905" s="162" t="n">
        <v>12.93</v>
      </c>
    </row>
    <row r="19906">
      <c r="B19906" s="161" t="n">
        <v>39164</v>
      </c>
      <c r="C19906" s="162" t="n">
        <v>1436.11</v>
      </c>
      <c r="D19906" s="162" t="n">
        <v>0.058596</v>
      </c>
      <c r="E19906" s="162" t="n">
        <v>12.95</v>
      </c>
    </row>
    <row r="19907">
      <c r="B19907" s="161" t="n">
        <v>39167</v>
      </c>
      <c r="C19907" s="162" t="n">
        <v>1437.5</v>
      </c>
      <c r="D19907" s="162" t="n">
        <v>0.058894</v>
      </c>
      <c r="E19907" s="162" t="n">
        <v>13.16</v>
      </c>
    </row>
    <row r="19908">
      <c r="B19908" s="161" t="n">
        <v>39168</v>
      </c>
      <c r="C19908" s="162" t="n">
        <v>1428.61</v>
      </c>
      <c r="D19908" s="162" t="n">
        <v>0.052061</v>
      </c>
      <c r="E19908" s="162" t="n">
        <v>13.48</v>
      </c>
    </row>
    <row r="19909">
      <c r="B19909" s="161" t="n">
        <v>39169</v>
      </c>
      <c r="C19909" s="162" t="n">
        <v>1417.23</v>
      </c>
      <c r="D19909" s="162" t="n">
        <v>0.043455</v>
      </c>
      <c r="E19909" s="162" t="n">
        <v>14.98</v>
      </c>
    </row>
    <row r="19910">
      <c r="B19910" s="161" t="n">
        <v>39170</v>
      </c>
      <c r="C19910" s="162" t="n">
        <v>1422.53</v>
      </c>
      <c r="D19910" s="162" t="n">
        <v>0.046502</v>
      </c>
      <c r="E19910" s="162" t="n">
        <v>15.14</v>
      </c>
    </row>
    <row r="19911">
      <c r="B19911" s="161" t="n">
        <v>39171</v>
      </c>
      <c r="C19911" s="162" t="n">
        <v>1420.86</v>
      </c>
      <c r="D19911" s="162" t="n">
        <v>0.044602</v>
      </c>
      <c r="E19911" s="162" t="n">
        <v>14.64</v>
      </c>
    </row>
    <row r="19912">
      <c r="B19912" s="161" t="n">
        <v>39174</v>
      </c>
      <c r="C19912" s="162" t="n">
        <v>1424.55</v>
      </c>
      <c r="D19912" s="162" t="n">
        <v>0.04648</v>
      </c>
      <c r="E19912" s="162" t="n">
        <v>14.53</v>
      </c>
    </row>
    <row r="19913">
      <c r="B19913" s="161" t="n">
        <v>39175</v>
      </c>
      <c r="C19913" s="162" t="n">
        <v>1437.77</v>
      </c>
      <c r="D19913" s="162" t="n">
        <v>0.05505</v>
      </c>
      <c r="E19913" s="162" t="n">
        <v>13.46</v>
      </c>
    </row>
    <row r="19914">
      <c r="B19914" s="161" t="n">
        <v>39176</v>
      </c>
      <c r="C19914" s="162" t="n">
        <v>1439.37</v>
      </c>
      <c r="D19914" s="162" t="n">
        <v>0.055472</v>
      </c>
      <c r="E19914" s="162" t="n">
        <v>13.24</v>
      </c>
    </row>
    <row r="19915">
      <c r="B19915" s="161" t="n">
        <v>39177</v>
      </c>
      <c r="C19915" s="162" t="n">
        <v>1443.76</v>
      </c>
      <c r="D19915" s="162" t="n">
        <v>0.05777</v>
      </c>
      <c r="E19915" s="162" t="n">
        <v>13.23</v>
      </c>
    </row>
    <row r="19916">
      <c r="B19916" s="161" t="n">
        <v>39181</v>
      </c>
      <c r="C19916" s="162" t="n">
        <v>1444.61</v>
      </c>
      <c r="D19916" s="162" t="n">
        <v>0.057609</v>
      </c>
      <c r="E19916" s="162" t="n">
        <v>13.14</v>
      </c>
    </row>
    <row r="19917">
      <c r="B19917" s="161" t="n">
        <v>39182</v>
      </c>
      <c r="C19917" s="162" t="n">
        <v>1448.39</v>
      </c>
      <c r="D19917" s="162" t="n">
        <v>0.059503</v>
      </c>
      <c r="E19917" s="162" t="n">
        <v>12.68</v>
      </c>
    </row>
    <row r="19918">
      <c r="B19918" s="161" t="n">
        <v>39183</v>
      </c>
      <c r="C19918" s="162" t="n">
        <v>1438.87</v>
      </c>
      <c r="D19918" s="162" t="n">
        <v>0.0522</v>
      </c>
      <c r="E19918" s="162" t="n">
        <v>13.49</v>
      </c>
    </row>
    <row r="19919">
      <c r="B19919" s="161" t="n">
        <v>39184</v>
      </c>
      <c r="C19919" s="162" t="n">
        <v>1447.8</v>
      </c>
      <c r="D19919" s="162" t="n">
        <v>0.057643</v>
      </c>
      <c r="E19919" s="162" t="n">
        <v>12.71</v>
      </c>
    </row>
    <row r="19920">
      <c r="B19920" s="161" t="n">
        <v>39185</v>
      </c>
      <c r="C19920" s="162" t="n">
        <v>1452.85</v>
      </c>
      <c r="D19920" s="162" t="n">
        <v>0.060386</v>
      </c>
      <c r="E19920" s="162" t="n">
        <v>12.2</v>
      </c>
    </row>
    <row r="19921">
      <c r="B19921" s="161" t="n">
        <v>39188</v>
      </c>
      <c r="C19921" s="162" t="n">
        <v>1468.47</v>
      </c>
      <c r="D19921" s="162" t="n">
        <v>0.070242</v>
      </c>
      <c r="E19921" s="162" t="n">
        <v>11.98</v>
      </c>
    </row>
    <row r="19922">
      <c r="B19922" s="161" t="n">
        <v>39189</v>
      </c>
      <c r="C19922" s="162" t="n">
        <v>1471.48</v>
      </c>
      <c r="D19922" s="162" t="n">
        <v>0.071466</v>
      </c>
      <c r="E19922" s="162" t="n">
        <v>12.14</v>
      </c>
    </row>
    <row r="19923">
      <c r="B19923" s="161" t="n">
        <v>39190</v>
      </c>
      <c r="C19923" s="162" t="n">
        <v>1472.5</v>
      </c>
      <c r="D19923" s="162" t="n">
        <v>0.07143099999999999</v>
      </c>
      <c r="E19923" s="162" t="n">
        <v>12.42</v>
      </c>
    </row>
    <row r="19924">
      <c r="B19924" s="161" t="n">
        <v>39191</v>
      </c>
      <c r="C19924" s="162" t="n">
        <v>1470.73</v>
      </c>
      <c r="D19924" s="162" t="n">
        <v>0.069497</v>
      </c>
      <c r="E19924" s="162" t="n">
        <v>12.54</v>
      </c>
    </row>
    <row r="19925">
      <c r="B19925" s="161" t="n">
        <v>39192</v>
      </c>
      <c r="C19925" s="162" t="n">
        <v>1484.35</v>
      </c>
      <c r="D19925" s="162" t="n">
        <v>0.077971</v>
      </c>
      <c r="E19925" s="162" t="n">
        <v>12.07</v>
      </c>
    </row>
    <row r="19926">
      <c r="B19926" s="161" t="n">
        <v>39195</v>
      </c>
      <c r="C19926" s="162" t="n">
        <v>1480.93</v>
      </c>
      <c r="D19926" s="162" t="n">
        <v>0.07489999999999999</v>
      </c>
      <c r="E19926" s="162" t="n">
        <v>13.04</v>
      </c>
    </row>
    <row r="19927">
      <c r="B19927" s="161" t="n">
        <v>39196</v>
      </c>
      <c r="C19927" s="162" t="n">
        <v>1480.41</v>
      </c>
      <c r="D19927" s="162" t="n">
        <v>0.073798</v>
      </c>
      <c r="E19927" s="162" t="n">
        <v>13.12</v>
      </c>
    </row>
    <row r="19928">
      <c r="B19928" s="161" t="n">
        <v>39197</v>
      </c>
      <c r="C19928" s="162" t="n">
        <v>1495.42</v>
      </c>
      <c r="D19928" s="162" t="n">
        <v>0.083051</v>
      </c>
      <c r="E19928" s="162" t="n">
        <v>13.21</v>
      </c>
    </row>
    <row r="19929">
      <c r="B19929" s="161" t="n">
        <v>39198</v>
      </c>
      <c r="C19929" s="162" t="n">
        <v>1494.25</v>
      </c>
      <c r="D19929" s="162" t="n">
        <v>0.081444</v>
      </c>
      <c r="E19929" s="162" t="n">
        <v>12.79</v>
      </c>
    </row>
    <row r="19930">
      <c r="B19930" s="161" t="n">
        <v>39199</v>
      </c>
      <c r="C19930" s="162" t="n">
        <v>1494.07</v>
      </c>
      <c r="D19930" s="162" t="n">
        <v>0.08051899999999999</v>
      </c>
      <c r="E19930" s="162" t="n">
        <v>12.45</v>
      </c>
    </row>
    <row r="19931">
      <c r="B19931" s="161" t="n">
        <v>39202</v>
      </c>
      <c r="C19931" s="162" t="n">
        <v>1482.37</v>
      </c>
      <c r="D19931" s="162" t="n">
        <v>0.07184599999999999</v>
      </c>
      <c r="E19931" s="162" t="n">
        <v>14.22</v>
      </c>
    </row>
    <row r="19932">
      <c r="B19932" s="161" t="n">
        <v>39203</v>
      </c>
      <c r="C19932" s="162" t="n">
        <v>1486.3</v>
      </c>
      <c r="D19932" s="162" t="n">
        <v>0.07360999999999999</v>
      </c>
      <c r="E19932" s="162" t="n">
        <v>13.51</v>
      </c>
    </row>
    <row r="19933">
      <c r="B19933" s="161" t="n">
        <v>39204</v>
      </c>
      <c r="C19933" s="162" t="n">
        <v>1495.92</v>
      </c>
      <c r="D19933" s="162" t="n">
        <v>0.079122</v>
      </c>
      <c r="E19933" s="162" t="n">
        <v>13.08</v>
      </c>
    </row>
    <row r="19934">
      <c r="B19934" s="161" t="n">
        <v>39205</v>
      </c>
      <c r="C19934" s="162" t="n">
        <v>1502.39</v>
      </c>
      <c r="D19934" s="162" t="n">
        <v>0.082469</v>
      </c>
      <c r="E19934" s="162" t="n">
        <v>13.09</v>
      </c>
    </row>
    <row r="19935">
      <c r="B19935" s="161" t="n">
        <v>39206</v>
      </c>
      <c r="C19935" s="162" t="n">
        <v>1505.62</v>
      </c>
      <c r="D19935" s="162" t="n">
        <v>0.083645</v>
      </c>
      <c r="E19935" s="162" t="n">
        <v>12.91</v>
      </c>
    </row>
    <row r="19936">
      <c r="B19936" s="161" t="n">
        <v>39209</v>
      </c>
      <c r="C19936" s="162" t="n">
        <v>1509.48</v>
      </c>
      <c r="D19936" s="162" t="n">
        <v>0.08530500000000001</v>
      </c>
      <c r="E19936" s="162" t="n">
        <v>13.15</v>
      </c>
    </row>
    <row r="19937">
      <c r="B19937" s="161" t="n">
        <v>39210</v>
      </c>
      <c r="C19937" s="162" t="n">
        <v>1507.72</v>
      </c>
      <c r="D19937" s="162" t="n">
        <v>0.083206</v>
      </c>
      <c r="E19937" s="162" t="n">
        <v>13.21</v>
      </c>
    </row>
    <row r="19938">
      <c r="B19938" s="161" t="n">
        <v>39211</v>
      </c>
      <c r="C19938" s="162" t="n">
        <v>1512.58</v>
      </c>
      <c r="D19938" s="162" t="n">
        <v>0.08544300000000001</v>
      </c>
      <c r="E19938" s="162" t="n">
        <v>12.88</v>
      </c>
    </row>
    <row r="19939">
      <c r="B19939" s="161" t="n">
        <v>39212</v>
      </c>
      <c r="C19939" s="162" t="n">
        <v>1491.47</v>
      </c>
      <c r="D19939" s="162" t="n">
        <v>0.070559</v>
      </c>
      <c r="E19939" s="162" t="n">
        <v>13.6</v>
      </c>
    </row>
    <row r="19940">
      <c r="B19940" s="161" t="n">
        <v>39213</v>
      </c>
      <c r="C19940" s="162" t="n">
        <v>1505.85</v>
      </c>
      <c r="D19940" s="162" t="n">
        <v>0.079302</v>
      </c>
      <c r="E19940" s="162" t="n">
        <v>12.95</v>
      </c>
    </row>
    <row r="19941">
      <c r="B19941" s="161" t="n">
        <v>39216</v>
      </c>
      <c r="C19941" s="162" t="n">
        <v>1503.15</v>
      </c>
      <c r="D19941" s="162" t="n">
        <v>0.076664</v>
      </c>
      <c r="E19941" s="162" t="n">
        <v>13.96</v>
      </c>
    </row>
    <row r="19942">
      <c r="B19942" s="161" t="n">
        <v>39217</v>
      </c>
      <c r="C19942" s="162" t="n">
        <v>1501.19</v>
      </c>
      <c r="D19942" s="162" t="n">
        <v>0.074505</v>
      </c>
      <c r="E19942" s="162" t="n">
        <v>14.01</v>
      </c>
    </row>
    <row r="19943">
      <c r="B19943" s="161" t="n">
        <v>39218</v>
      </c>
      <c r="C19943" s="162" t="n">
        <v>1514.14</v>
      </c>
      <c r="D19943" s="162" t="n">
        <v>0.082249</v>
      </c>
      <c r="E19943" s="162" t="n">
        <v>13.5</v>
      </c>
    </row>
    <row r="19944">
      <c r="B19944" s="161" t="n">
        <v>39219</v>
      </c>
      <c r="C19944" s="162" t="n">
        <v>1512.75</v>
      </c>
      <c r="D19944" s="162" t="n">
        <v>0.080485</v>
      </c>
      <c r="E19944" s="162" t="n">
        <v>13.51</v>
      </c>
    </row>
    <row r="19945">
      <c r="B19945" s="161" t="n">
        <v>39220</v>
      </c>
      <c r="C19945" s="162" t="n">
        <v>1522.75</v>
      </c>
      <c r="D19945" s="162" t="n">
        <v>0.086172</v>
      </c>
      <c r="E19945" s="162" t="n">
        <v>12.76</v>
      </c>
    </row>
    <row r="19946">
      <c r="B19946" s="161" t="n">
        <v>39223</v>
      </c>
      <c r="C19946" s="162" t="n">
        <v>1525.1</v>
      </c>
      <c r="D19946" s="162" t="n">
        <v>0.08683200000000001</v>
      </c>
      <c r="E19946" s="162" t="n">
        <v>13.3</v>
      </c>
    </row>
    <row r="19947">
      <c r="B19947" s="161" t="n">
        <v>39224</v>
      </c>
      <c r="C19947" s="162" t="n">
        <v>1524.12</v>
      </c>
      <c r="D19947" s="162" t="n">
        <v>0.085317</v>
      </c>
      <c r="E19947" s="162" t="n">
        <v>13.06</v>
      </c>
    </row>
    <row r="19948">
      <c r="B19948" s="161" t="n">
        <v>39225</v>
      </c>
      <c r="C19948" s="162" t="n">
        <v>1522.28</v>
      </c>
      <c r="D19948" s="162" t="n">
        <v>0.083242</v>
      </c>
      <c r="E19948" s="162" t="n">
        <v>13.24</v>
      </c>
    </row>
    <row r="19949">
      <c r="B19949" s="161" t="n">
        <v>39226</v>
      </c>
      <c r="C19949" s="162" t="n">
        <v>1507.51</v>
      </c>
      <c r="D19949" s="162" t="n">
        <v>0.07266499999999999</v>
      </c>
      <c r="E19949" s="162" t="n">
        <v>14.08</v>
      </c>
    </row>
    <row r="19950">
      <c r="B19950" s="161" t="n">
        <v>39227</v>
      </c>
      <c r="C19950" s="162" t="n">
        <v>1515.73</v>
      </c>
      <c r="D19950" s="162" t="n">
        <v>0.077232</v>
      </c>
      <c r="E19950" s="162" t="n">
        <v>13.34</v>
      </c>
    </row>
    <row r="19951">
      <c r="B19951" s="161" t="n">
        <v>39231</v>
      </c>
      <c r="C19951" s="162" t="n">
        <v>1518.11</v>
      </c>
      <c r="D19951" s="162" t="n">
        <v>0.077903</v>
      </c>
      <c r="E19951" s="162" t="n">
        <v>13.53</v>
      </c>
    </row>
    <row r="19952">
      <c r="B19952" s="161" t="n">
        <v>39232</v>
      </c>
      <c r="C19952" s="162" t="n">
        <v>1530.23</v>
      </c>
      <c r="D19952" s="162" t="n">
        <v>0.084935</v>
      </c>
      <c r="E19952" s="162" t="n">
        <v>12.83</v>
      </c>
    </row>
    <row r="19953">
      <c r="B19953" s="161" t="n">
        <v>39233</v>
      </c>
      <c r="C19953" s="162" t="n">
        <v>1530.62</v>
      </c>
      <c r="D19953" s="162" t="n">
        <v>0.08425199999999999</v>
      </c>
      <c r="E19953" s="162" t="n">
        <v>13.05</v>
      </c>
    </row>
    <row r="19954">
      <c r="B19954" s="161" t="n">
        <v>39234</v>
      </c>
      <c r="C19954" s="162" t="n">
        <v>1536.34</v>
      </c>
      <c r="D19954" s="162" t="n">
        <v>0.087029</v>
      </c>
      <c r="E19954" s="162" t="n">
        <v>12.78</v>
      </c>
    </row>
    <row r="19955">
      <c r="B19955" s="161" t="n">
        <v>39237</v>
      </c>
      <c r="C19955" s="162" t="n">
        <v>1539.18</v>
      </c>
      <c r="D19955" s="162" t="n">
        <v>0.087976</v>
      </c>
      <c r="E19955" s="162" t="n">
        <v>13.29</v>
      </c>
    </row>
    <row r="19956">
      <c r="B19956" s="161" t="n">
        <v>39238</v>
      </c>
      <c r="C19956" s="162" t="n">
        <v>1530.95</v>
      </c>
      <c r="D19956" s="162" t="n">
        <v>0.08178000000000001</v>
      </c>
      <c r="E19956" s="162" t="n">
        <v>13.63</v>
      </c>
    </row>
    <row r="19957">
      <c r="B19957" s="161" t="n">
        <v>39239</v>
      </c>
      <c r="C19957" s="162" t="n">
        <v>1517.38</v>
      </c>
      <c r="D19957" s="162" t="n">
        <v>0.072098</v>
      </c>
      <c r="E19957" s="162" t="n">
        <v>14.87</v>
      </c>
    </row>
    <row r="19958">
      <c r="B19958" s="161" t="n">
        <v>39240</v>
      </c>
      <c r="C19958" s="162" t="n">
        <v>1490.72</v>
      </c>
      <c r="D19958" s="162" t="n">
        <v>0.053705</v>
      </c>
      <c r="E19958" s="162" t="n">
        <v>17.06</v>
      </c>
    </row>
    <row r="19959">
      <c r="B19959" s="161" t="n">
        <v>39241</v>
      </c>
      <c r="C19959" s="162" t="n">
        <v>1507.67</v>
      </c>
      <c r="D19959" s="162" t="n">
        <v>0.064267</v>
      </c>
      <c r="E19959" s="162" t="n">
        <v>14.84</v>
      </c>
    </row>
    <row r="19960">
      <c r="B19960" s="161" t="n">
        <v>39244</v>
      </c>
      <c r="C19960" s="162" t="n">
        <v>1509.12</v>
      </c>
      <c r="D19960" s="162" t="n">
        <v>0.064485</v>
      </c>
      <c r="E19960" s="162" t="n">
        <v>14.71</v>
      </c>
    </row>
    <row r="19961">
      <c r="B19961" s="161" t="n">
        <v>39245</v>
      </c>
      <c r="C19961" s="162" t="n">
        <v>1493</v>
      </c>
      <c r="D19961" s="162" t="n">
        <v>0.053039</v>
      </c>
      <c r="E19961" s="162" t="n">
        <v>16.67</v>
      </c>
    </row>
    <row r="19962">
      <c r="B19962" s="161" t="n">
        <v>39246</v>
      </c>
      <c r="C19962" s="162" t="n">
        <v>1515.67</v>
      </c>
      <c r="D19962" s="162" t="n">
        <v>0.067334</v>
      </c>
      <c r="E19962" s="162" t="n">
        <v>14.73</v>
      </c>
    </row>
    <row r="19963">
      <c r="B19963" s="161" t="n">
        <v>39247</v>
      </c>
      <c r="C19963" s="162" t="n">
        <v>1522.97</v>
      </c>
      <c r="D19963" s="162" t="n">
        <v>0.071335</v>
      </c>
      <c r="E19963" s="162" t="n">
        <v>13.64</v>
      </c>
    </row>
    <row r="19964">
      <c r="B19964" s="161" t="n">
        <v>39248</v>
      </c>
      <c r="C19964" s="162" t="n">
        <v>1532.91</v>
      </c>
      <c r="D19964" s="162" t="n">
        <v>0.077026</v>
      </c>
      <c r="E19964" s="162" t="n">
        <v>13.94</v>
      </c>
    </row>
    <row r="19965">
      <c r="B19965" s="161" t="n">
        <v>39251</v>
      </c>
      <c r="C19965" s="162" t="n">
        <v>1531.05</v>
      </c>
      <c r="D19965" s="162" t="n">
        <v>0.075013</v>
      </c>
      <c r="E19965" s="162" t="n">
        <v>13.42</v>
      </c>
    </row>
    <row r="19966">
      <c r="B19966" s="161" t="n">
        <v>39252</v>
      </c>
      <c r="C19966" s="162" t="n">
        <v>1533.7</v>
      </c>
      <c r="D19966" s="162" t="n">
        <v>0.075935</v>
      </c>
      <c r="E19966" s="162" t="n">
        <v>12.85</v>
      </c>
    </row>
    <row r="19967">
      <c r="B19967" s="161" t="n">
        <v>39253</v>
      </c>
      <c r="C19967" s="162" t="n">
        <v>1512.84</v>
      </c>
      <c r="D19967" s="162" t="n">
        <v>0.061506</v>
      </c>
      <c r="E19967" s="162" t="n">
        <v>14.67</v>
      </c>
    </row>
    <row r="19968">
      <c r="B19968" s="161" t="n">
        <v>39254</v>
      </c>
      <c r="C19968" s="162" t="n">
        <v>1522.19</v>
      </c>
      <c r="D19968" s="162" t="n">
        <v>0.066926</v>
      </c>
      <c r="E19968" s="162" t="n">
        <v>14.21</v>
      </c>
    </row>
    <row r="19969">
      <c r="B19969" s="161" t="n">
        <v>39255</v>
      </c>
      <c r="C19969" s="162" t="n">
        <v>1502.56</v>
      </c>
      <c r="D19969" s="162" t="n">
        <v>0.053281</v>
      </c>
      <c r="E19969" s="162" t="n">
        <v>15.75</v>
      </c>
    </row>
    <row r="19970">
      <c r="B19970" s="161" t="n">
        <v>39258</v>
      </c>
      <c r="C19970" s="162" t="n">
        <v>1497.74</v>
      </c>
      <c r="D19970" s="162" t="n">
        <v>0.049375</v>
      </c>
      <c r="E19970" s="162" t="n">
        <v>16.65</v>
      </c>
    </row>
    <row r="19971">
      <c r="B19971" s="161" t="n">
        <v>39259</v>
      </c>
      <c r="C19971" s="162" t="n">
        <v>1492.89</v>
      </c>
      <c r="D19971" s="162" t="n">
        <v>0.045435</v>
      </c>
      <c r="E19971" s="162" t="n">
        <v>18.89</v>
      </c>
    </row>
    <row r="19972">
      <c r="B19972" s="161" t="n">
        <v>39260</v>
      </c>
      <c r="C19972" s="162" t="n">
        <v>1506.34</v>
      </c>
      <c r="D19972" s="162" t="n">
        <v>0.053677</v>
      </c>
      <c r="E19972" s="162" t="n">
        <v>15.53</v>
      </c>
    </row>
    <row r="19973">
      <c r="B19973" s="161" t="n">
        <v>39261</v>
      </c>
      <c r="C19973" s="162" t="n">
        <v>1505.71</v>
      </c>
      <c r="D19973" s="162" t="n">
        <v>0.052537</v>
      </c>
      <c r="E19973" s="162" t="n">
        <v>15.54</v>
      </c>
    </row>
    <row r="19974">
      <c r="B19974" s="161" t="n">
        <v>39262</v>
      </c>
      <c r="C19974" s="162" t="n">
        <v>1503.35</v>
      </c>
      <c r="D19974" s="162" t="n">
        <v>0.050303</v>
      </c>
      <c r="E19974" s="162" t="n">
        <v>16.23</v>
      </c>
    </row>
    <row r="19975">
      <c r="B19975" s="161" t="n">
        <v>39265</v>
      </c>
      <c r="C19975" s="162" t="n">
        <v>1519.43</v>
      </c>
      <c r="D19975" s="162" t="n">
        <v>0.060238</v>
      </c>
      <c r="E19975" s="162" t="n">
        <v>15.4</v>
      </c>
    </row>
    <row r="19976">
      <c r="B19976" s="161" t="n">
        <v>39266</v>
      </c>
      <c r="C19976" s="162" t="n">
        <v>1524.87</v>
      </c>
      <c r="D19976" s="162" t="n">
        <v>0.063083</v>
      </c>
      <c r="E19976" s="162" t="n">
        <v>14.92</v>
      </c>
    </row>
    <row r="19977">
      <c r="B19977" s="161" t="n">
        <v>39268</v>
      </c>
      <c r="C19977" s="162" t="n">
        <v>1525.4</v>
      </c>
      <c r="D19977" s="162" t="n">
        <v>0.062713</v>
      </c>
      <c r="E19977" s="162" t="n">
        <v>15.48</v>
      </c>
    </row>
    <row r="19978">
      <c r="B19978" s="161" t="n">
        <v>39269</v>
      </c>
      <c r="C19978" s="162" t="n">
        <v>1530.44</v>
      </c>
      <c r="D19978" s="162" t="n">
        <v>0.06528100000000001</v>
      </c>
      <c r="E19978" s="162" t="n">
        <v>14.72</v>
      </c>
    </row>
    <row r="19979">
      <c r="B19979" s="161" t="n">
        <v>39272</v>
      </c>
      <c r="C19979" s="162" t="n">
        <v>1531.85</v>
      </c>
      <c r="D19979" s="162" t="n">
        <v>0.065458</v>
      </c>
      <c r="E19979" s="162" t="n">
        <v>15.16</v>
      </c>
    </row>
    <row r="19980">
      <c r="B19980" s="161" t="n">
        <v>39273</v>
      </c>
      <c r="C19980" s="162" t="n">
        <v>1510.12</v>
      </c>
      <c r="D19980" s="162" t="n">
        <v>0.050527</v>
      </c>
      <c r="E19980" s="162" t="n">
        <v>17.57</v>
      </c>
    </row>
    <row r="19981">
      <c r="B19981" s="161" t="n">
        <v>39274</v>
      </c>
      <c r="C19981" s="162" t="n">
        <v>1518.76</v>
      </c>
      <c r="D19981" s="162" t="n">
        <v>0.055533</v>
      </c>
      <c r="E19981" s="162" t="n">
        <v>16.64</v>
      </c>
    </row>
    <row r="19982">
      <c r="B19982" s="161" t="n">
        <v>39275</v>
      </c>
      <c r="C19982" s="162" t="n">
        <v>1547.7</v>
      </c>
      <c r="D19982" s="162" t="n">
        <v>0.073598</v>
      </c>
      <c r="E19982" s="162" t="n">
        <v>15.54</v>
      </c>
    </row>
    <row r="19983">
      <c r="B19983" s="161" t="n">
        <v>39276</v>
      </c>
      <c r="C19983" s="162" t="n">
        <v>1552.5</v>
      </c>
      <c r="D19983" s="162" t="n">
        <v>0.075909</v>
      </c>
      <c r="E19983" s="162" t="n">
        <v>15.15</v>
      </c>
    </row>
    <row r="19984">
      <c r="B19984" s="161" t="n">
        <v>39279</v>
      </c>
      <c r="C19984" s="162" t="n">
        <v>1549.52</v>
      </c>
      <c r="D19984" s="162" t="n">
        <v>0.07324700000000001</v>
      </c>
      <c r="E19984" s="162" t="n">
        <v>15.59</v>
      </c>
    </row>
    <row r="19985">
      <c r="B19985" s="161" t="n">
        <v>39280</v>
      </c>
      <c r="C19985" s="162" t="n">
        <v>1549.37</v>
      </c>
      <c r="D19985" s="162" t="n">
        <v>0.072412</v>
      </c>
      <c r="E19985" s="162" t="n">
        <v>15.63</v>
      </c>
    </row>
    <row r="19986">
      <c r="B19986" s="161" t="n">
        <v>39281</v>
      </c>
      <c r="C19986" s="162" t="n">
        <v>1546.17</v>
      </c>
      <c r="D19986" s="162" t="n">
        <v>0.06962599999999999</v>
      </c>
      <c r="E19986" s="162" t="n">
        <v>16</v>
      </c>
    </row>
    <row r="19987">
      <c r="B19987" s="161" t="n">
        <v>39282</v>
      </c>
      <c r="C19987" s="162" t="n">
        <v>1553.08</v>
      </c>
      <c r="D19987" s="162" t="n">
        <v>0.073333</v>
      </c>
      <c r="E19987" s="162" t="n">
        <v>15.23</v>
      </c>
    </row>
    <row r="19988">
      <c r="B19988" s="161" t="n">
        <v>39283</v>
      </c>
      <c r="C19988" s="162" t="n">
        <v>1534.1</v>
      </c>
      <c r="D19988" s="162" t="n">
        <v>0.060334</v>
      </c>
      <c r="E19988" s="162" t="n">
        <v>16.95</v>
      </c>
    </row>
    <row r="19989">
      <c r="B19989" s="161" t="n">
        <v>39286</v>
      </c>
      <c r="C19989" s="162" t="n">
        <v>1541.57</v>
      </c>
      <c r="D19989" s="162" t="n">
        <v>0.064474</v>
      </c>
      <c r="E19989" s="162" t="n">
        <v>16.81</v>
      </c>
    </row>
    <row r="19990">
      <c r="B19990" s="161" t="n">
        <v>39287</v>
      </c>
      <c r="C19990" s="162" t="n">
        <v>1511.04</v>
      </c>
      <c r="D19990" s="162" t="n">
        <v>0.043914</v>
      </c>
      <c r="E19990" s="162" t="n">
        <v>18.55</v>
      </c>
    </row>
    <row r="19991">
      <c r="B19991" s="161" t="n">
        <v>39288</v>
      </c>
      <c r="C19991" s="162" t="n">
        <v>1518.09</v>
      </c>
      <c r="D19991" s="162" t="n">
        <v>0.047999</v>
      </c>
      <c r="E19991" s="162" t="n">
        <v>18.1</v>
      </c>
    </row>
    <row r="19992">
      <c r="B19992" s="161" t="n">
        <v>39289</v>
      </c>
      <c r="C19992" s="162" t="n">
        <v>1482.66</v>
      </c>
      <c r="D19992" s="162" t="n">
        <v>0.023924</v>
      </c>
      <c r="E19992" s="162" t="n">
        <v>20.74</v>
      </c>
    </row>
    <row r="19993">
      <c r="B19993" s="161" t="n">
        <v>39290</v>
      </c>
      <c r="C19993" s="162" t="n">
        <v>1458.95</v>
      </c>
      <c r="D19993" s="162" t="n">
        <v>0.00743</v>
      </c>
      <c r="E19993" s="162" t="n">
        <v>24.17</v>
      </c>
    </row>
    <row r="19994">
      <c r="B19994" s="161" t="n">
        <v>39293</v>
      </c>
      <c r="C19994" s="162" t="n">
        <v>1473.91</v>
      </c>
      <c r="D19994" s="162" t="n">
        <v>0.017215</v>
      </c>
      <c r="E19994" s="162" t="n">
        <v>20.87</v>
      </c>
    </row>
    <row r="19995">
      <c r="B19995" s="161" t="n">
        <v>39294</v>
      </c>
      <c r="C19995" s="162" t="n">
        <v>1455.27</v>
      </c>
      <c r="D19995" s="162" t="n">
        <v>0.004125</v>
      </c>
      <c r="E19995" s="162" t="n">
        <v>23.52</v>
      </c>
    </row>
    <row r="19996">
      <c r="B19996" s="161" t="n">
        <v>39295</v>
      </c>
      <c r="C19996" s="162" t="n">
        <v>1465.81</v>
      </c>
      <c r="D19996" s="162" t="n">
        <v>0.010986</v>
      </c>
      <c r="E19996" s="162" t="n">
        <v>23.67</v>
      </c>
    </row>
    <row r="19997">
      <c r="B19997" s="161" t="n">
        <v>39296</v>
      </c>
      <c r="C19997" s="162" t="n">
        <v>1472.2</v>
      </c>
      <c r="D19997" s="162" t="n">
        <v>0.014968</v>
      </c>
      <c r="E19997" s="162" t="n">
        <v>21.22</v>
      </c>
    </row>
    <row r="19998">
      <c r="B19998" s="161" t="n">
        <v>39297</v>
      </c>
      <c r="C19998" s="162" t="n">
        <v>1433.06</v>
      </c>
      <c r="D19998" s="162" t="n">
        <v>-0.012198</v>
      </c>
      <c r="E19998" s="162" t="n">
        <v>25.16</v>
      </c>
    </row>
    <row r="19999">
      <c r="B19999" s="161" t="n">
        <v>39300</v>
      </c>
      <c r="C19999" s="162" t="n">
        <v>1467.67</v>
      </c>
      <c r="D19999" s="162" t="n">
        <v>0.011309</v>
      </c>
      <c r="E19999" s="162" t="n">
        <v>22.94</v>
      </c>
    </row>
    <row r="20000">
      <c r="B20000" s="161" t="n">
        <v>39301</v>
      </c>
      <c r="C20000" s="162" t="n">
        <v>1476.71</v>
      </c>
      <c r="D20000" s="162" t="n">
        <v>0.017068</v>
      </c>
      <c r="E20000" s="162" t="n">
        <v>21.56</v>
      </c>
    </row>
    <row r="20001">
      <c r="B20001" s="161" t="n">
        <v>39302</v>
      </c>
      <c r="C20001" s="162" t="n">
        <v>1497.49</v>
      </c>
      <c r="D20001" s="162" t="n">
        <v>0.030592</v>
      </c>
      <c r="E20001" s="162" t="n">
        <v>21.45</v>
      </c>
    </row>
    <row r="20002">
      <c r="B20002" s="161" t="n">
        <v>39303</v>
      </c>
      <c r="C20002" s="162" t="n">
        <v>1453.09</v>
      </c>
      <c r="D20002" s="162" t="n">
        <v>0.000203</v>
      </c>
      <c r="E20002" s="162" t="n">
        <v>26.48</v>
      </c>
    </row>
    <row r="20003">
      <c r="B20003" s="161" t="n">
        <v>39304</v>
      </c>
      <c r="C20003" s="162" t="n">
        <v>1453.64</v>
      </c>
      <c r="D20003" s="162" t="n">
        <v>0.000318</v>
      </c>
      <c r="E20003" s="162" t="n">
        <v>28.3</v>
      </c>
    </row>
    <row r="20004">
      <c r="B20004" s="161" t="n">
        <v>39307</v>
      </c>
      <c r="C20004" s="162" t="n">
        <v>1452.92</v>
      </c>
      <c r="D20004" s="162" t="n">
        <v>-0.000437</v>
      </c>
      <c r="E20004" s="162" t="n">
        <v>26.57</v>
      </c>
    </row>
    <row r="20005">
      <c r="B20005" s="161" t="n">
        <v>39308</v>
      </c>
      <c r="C20005" s="162" t="n">
        <v>1426.54</v>
      </c>
      <c r="D20005" s="162" t="n">
        <v>-0.018913</v>
      </c>
      <c r="E20005" s="162" t="n">
        <v>27.68</v>
      </c>
    </row>
    <row r="20006">
      <c r="B20006" s="161" t="n">
        <v>39309</v>
      </c>
      <c r="C20006" s="162" t="n">
        <v>1406.7</v>
      </c>
      <c r="D20006" s="162" t="n">
        <v>-0.032979</v>
      </c>
      <c r="E20006" s="162" t="n">
        <v>30.67</v>
      </c>
    </row>
    <row r="20007">
      <c r="B20007" s="161" t="n">
        <v>39310</v>
      </c>
      <c r="C20007" s="162" t="n">
        <v>1411.27</v>
      </c>
      <c r="D20007" s="162" t="n">
        <v>-0.029852</v>
      </c>
      <c r="E20007" s="162" t="n">
        <v>30.83</v>
      </c>
    </row>
    <row r="20008">
      <c r="B20008" s="161" t="n">
        <v>39311</v>
      </c>
      <c r="C20008" s="162" t="n">
        <v>1445.94</v>
      </c>
      <c r="D20008" s="162" t="n">
        <v>-0.005816</v>
      </c>
      <c r="E20008" s="162" t="n">
        <v>29.99</v>
      </c>
    </row>
    <row r="20009">
      <c r="B20009" s="161" t="n">
        <v>39314</v>
      </c>
      <c r="C20009" s="162" t="n">
        <v>1445.55</v>
      </c>
      <c r="D20009" s="162" t="n">
        <v>-0.006319</v>
      </c>
      <c r="E20009" s="162" t="n">
        <v>26.33</v>
      </c>
    </row>
    <row r="20010">
      <c r="B20010" s="161" t="n">
        <v>39315</v>
      </c>
      <c r="C20010" s="162" t="n">
        <v>1447.12</v>
      </c>
      <c r="D20010" s="162" t="n">
        <v>-0.005506</v>
      </c>
      <c r="E20010" s="162" t="n">
        <v>25.25</v>
      </c>
    </row>
    <row r="20011">
      <c r="B20011" s="161" t="n">
        <v>39316</v>
      </c>
      <c r="C20011" s="162" t="n">
        <v>1464.07</v>
      </c>
      <c r="D20011" s="162" t="n">
        <v>0.005807</v>
      </c>
      <c r="E20011" s="162" t="n">
        <v>22.89</v>
      </c>
    </row>
    <row r="20012">
      <c r="B20012" s="161" t="n">
        <v>39317</v>
      </c>
      <c r="C20012" s="162" t="n">
        <v>1462.5</v>
      </c>
      <c r="D20012" s="162" t="n">
        <v>0.004397</v>
      </c>
      <c r="E20012" s="162" t="n">
        <v>22.62</v>
      </c>
    </row>
    <row r="20013">
      <c r="B20013" s="161" t="n">
        <v>39318</v>
      </c>
      <c r="C20013" s="162" t="n">
        <v>1479.37</v>
      </c>
      <c r="D20013" s="162" t="n">
        <v>0.015524</v>
      </c>
      <c r="E20013" s="162" t="n">
        <v>20.72</v>
      </c>
    </row>
    <row r="20014">
      <c r="B20014" s="161" t="n">
        <v>39321</v>
      </c>
      <c r="C20014" s="162" t="n">
        <v>1466.79</v>
      </c>
      <c r="D20014" s="162" t="n">
        <v>0.006696</v>
      </c>
      <c r="E20014" s="162" t="n">
        <v>22.72</v>
      </c>
    </row>
    <row r="20015">
      <c r="B20015" s="161" t="n">
        <v>39322</v>
      </c>
      <c r="C20015" s="162" t="n">
        <v>1432.36</v>
      </c>
      <c r="D20015" s="162" t="n">
        <v>-0.017217</v>
      </c>
      <c r="E20015" s="162" t="n">
        <v>26.3</v>
      </c>
    </row>
    <row r="20016">
      <c r="B20016" s="161" t="n">
        <v>39323</v>
      </c>
      <c r="C20016" s="162" t="n">
        <v>1463.76</v>
      </c>
      <c r="D20016" s="162" t="n">
        <v>0.004175</v>
      </c>
      <c r="E20016" s="162" t="n">
        <v>23.81</v>
      </c>
    </row>
    <row r="20017">
      <c r="B20017" s="161" t="n">
        <v>39324</v>
      </c>
      <c r="C20017" s="162" t="n">
        <v>1457.64</v>
      </c>
      <c r="D20017" s="162" t="n">
        <v>-0.000278</v>
      </c>
      <c r="E20017" s="162" t="n">
        <v>25.06</v>
      </c>
    </row>
    <row r="20018">
      <c r="B20018" s="161" t="n">
        <v>39325</v>
      </c>
      <c r="C20018" s="162" t="n">
        <v>1473.99</v>
      </c>
      <c r="D20018" s="162" t="n">
        <v>0.010569</v>
      </c>
      <c r="E20018" s="162" t="n">
        <v>23.38</v>
      </c>
    </row>
    <row r="20019">
      <c r="B20019" s="161" t="n">
        <v>39329</v>
      </c>
      <c r="C20019" s="162" t="n">
        <v>1489.42</v>
      </c>
      <c r="D20019" s="162" t="n">
        <v>0.020653</v>
      </c>
      <c r="E20019" s="162" t="n">
        <v>22.78</v>
      </c>
    </row>
    <row r="20020">
      <c r="B20020" s="161" t="n">
        <v>39330</v>
      </c>
      <c r="C20020" s="162" t="n">
        <v>1472.29</v>
      </c>
      <c r="D20020" s="162" t="n">
        <v>0.008826000000000001</v>
      </c>
      <c r="E20020" s="162" t="n">
        <v>24.58</v>
      </c>
    </row>
    <row r="20021">
      <c r="B20021" s="161" t="n">
        <v>39331</v>
      </c>
      <c r="C20021" s="162" t="n">
        <v>1478.55</v>
      </c>
      <c r="D20021" s="162" t="n">
        <v>0.012799</v>
      </c>
      <c r="E20021" s="162" t="n">
        <v>23.99</v>
      </c>
    </row>
    <row r="20022">
      <c r="B20022" s="161" t="n">
        <v>39332</v>
      </c>
      <c r="C20022" s="162" t="n">
        <v>1453.55</v>
      </c>
      <c r="D20022" s="162" t="n">
        <v>-0.004434</v>
      </c>
      <c r="E20022" s="162" t="n">
        <v>26.23</v>
      </c>
    </row>
    <row r="20023">
      <c r="B20023" s="161" t="n">
        <v>39335</v>
      </c>
      <c r="C20023" s="162" t="n">
        <v>1451.7</v>
      </c>
      <c r="D20023" s="162" t="n">
        <v>-0.005883</v>
      </c>
      <c r="E20023" s="162" t="n">
        <v>27.38</v>
      </c>
    </row>
    <row r="20024">
      <c r="B20024" s="161" t="n">
        <v>39336</v>
      </c>
      <c r="C20024" s="162" t="n">
        <v>1471.49</v>
      </c>
      <c r="D20024" s="162" t="n">
        <v>0.007422</v>
      </c>
      <c r="E20024" s="162" t="n">
        <v>25.27</v>
      </c>
    </row>
    <row r="20025">
      <c r="B20025" s="161" t="n">
        <v>39337</v>
      </c>
      <c r="C20025" s="162" t="n">
        <v>1471.56</v>
      </c>
      <c r="D20025" s="162" t="n">
        <v>0.007246</v>
      </c>
      <c r="E20025" s="162" t="n">
        <v>24.96</v>
      </c>
    </row>
    <row r="20026">
      <c r="B20026" s="161" t="n">
        <v>39338</v>
      </c>
      <c r="C20026" s="162" t="n">
        <v>1483.95</v>
      </c>
      <c r="D20026" s="162" t="n">
        <v>0.015346</v>
      </c>
      <c r="E20026" s="162" t="n">
        <v>24.76</v>
      </c>
    </row>
    <row r="20027">
      <c r="B20027" s="161" t="n">
        <v>39339</v>
      </c>
      <c r="C20027" s="162" t="n">
        <v>1484.25</v>
      </c>
      <c r="D20027" s="162" t="n">
        <v>0.015198</v>
      </c>
      <c r="E20027" s="162" t="n">
        <v>24.92</v>
      </c>
    </row>
    <row r="20028">
      <c r="B20028" s="161" t="n">
        <v>39342</v>
      </c>
      <c r="C20028" s="162" t="n">
        <v>1476.65</v>
      </c>
      <c r="D20028" s="162" t="n">
        <v>0.009757</v>
      </c>
      <c r="E20028" s="162" t="n">
        <v>26.48</v>
      </c>
    </row>
    <row r="20029">
      <c r="B20029" s="161" t="n">
        <v>39343</v>
      </c>
      <c r="C20029" s="162" t="n">
        <v>1519.78</v>
      </c>
      <c r="D20029" s="162" t="n">
        <v>0.038136</v>
      </c>
      <c r="E20029" s="162" t="n">
        <v>20.35</v>
      </c>
    </row>
    <row r="20030">
      <c r="B20030" s="161" t="n">
        <v>39344</v>
      </c>
      <c r="C20030" s="162" t="n">
        <v>1529.03</v>
      </c>
      <c r="D20030" s="162" t="n">
        <v>0.043765</v>
      </c>
      <c r="E20030" s="162" t="n">
        <v>20.03</v>
      </c>
    </row>
    <row r="20031">
      <c r="B20031" s="161" t="n">
        <v>39345</v>
      </c>
      <c r="C20031" s="162" t="n">
        <v>1518.75</v>
      </c>
      <c r="D20031" s="162" t="n">
        <v>0.036602</v>
      </c>
      <c r="E20031" s="162" t="n">
        <v>20.45</v>
      </c>
    </row>
    <row r="20032">
      <c r="B20032" s="161" t="n">
        <v>39346</v>
      </c>
      <c r="C20032" s="162" t="n">
        <v>1525.75</v>
      </c>
      <c r="D20032" s="162" t="n">
        <v>0.040802</v>
      </c>
      <c r="E20032" s="162" t="n">
        <v>19</v>
      </c>
    </row>
    <row r="20033">
      <c r="B20033" s="161" t="n">
        <v>39349</v>
      </c>
      <c r="C20033" s="162" t="n">
        <v>1517.73</v>
      </c>
      <c r="D20033" s="162" t="n">
        <v>0.035181</v>
      </c>
      <c r="E20033" s="162" t="n">
        <v>19.37</v>
      </c>
    </row>
    <row r="20034">
      <c r="B20034" s="161" t="n">
        <v>39350</v>
      </c>
      <c r="C20034" s="162" t="n">
        <v>1517.21</v>
      </c>
      <c r="D20034" s="162" t="n">
        <v>0.034482</v>
      </c>
      <c r="E20034" s="162" t="n">
        <v>18.6</v>
      </c>
    </row>
    <row r="20035">
      <c r="B20035" s="161" t="n">
        <v>39351</v>
      </c>
      <c r="C20035" s="162" t="n">
        <v>1525.42</v>
      </c>
      <c r="D20035" s="162" t="n">
        <v>0.039476</v>
      </c>
      <c r="E20035" s="162" t="n">
        <v>17.63</v>
      </c>
    </row>
    <row r="20036">
      <c r="B20036" s="161" t="n">
        <v>39352</v>
      </c>
      <c r="C20036" s="162" t="n">
        <v>1531.38</v>
      </c>
      <c r="D20036" s="162" t="n">
        <v>0.042961</v>
      </c>
      <c r="E20036" s="162" t="n">
        <v>17</v>
      </c>
    </row>
    <row r="20037">
      <c r="B20037" s="161" t="n">
        <v>39353</v>
      </c>
      <c r="C20037" s="162" t="n">
        <v>1526.75</v>
      </c>
      <c r="D20037" s="162" t="n">
        <v>0.039545</v>
      </c>
      <c r="E20037" s="162" t="n">
        <v>18</v>
      </c>
    </row>
    <row r="20038">
      <c r="B20038" s="161" t="n">
        <v>39356</v>
      </c>
      <c r="C20038" s="162" t="n">
        <v>1547.04</v>
      </c>
      <c r="D20038" s="162" t="n">
        <v>0.052286</v>
      </c>
      <c r="E20038" s="162" t="n">
        <v>17.84</v>
      </c>
    </row>
    <row r="20039">
      <c r="B20039" s="161" t="n">
        <v>39357</v>
      </c>
      <c r="C20039" s="162" t="n">
        <v>1546.63</v>
      </c>
      <c r="D20039" s="162" t="n">
        <v>0.051567</v>
      </c>
      <c r="E20039" s="162" t="n">
        <v>18.49</v>
      </c>
    </row>
    <row r="20040">
      <c r="B20040" s="161" t="n">
        <v>39358</v>
      </c>
      <c r="C20040" s="162" t="n">
        <v>1539.59</v>
      </c>
      <c r="D20040" s="162" t="n">
        <v>0.046616</v>
      </c>
      <c r="E20040" s="162" t="n">
        <v>18.8</v>
      </c>
    </row>
    <row r="20041">
      <c r="B20041" s="161" t="n">
        <v>39359</v>
      </c>
      <c r="C20041" s="162" t="n">
        <v>1542.84</v>
      </c>
      <c r="D20041" s="162" t="n">
        <v>0.048331</v>
      </c>
      <c r="E20041" s="162" t="n">
        <v>18.44</v>
      </c>
    </row>
    <row r="20042">
      <c r="B20042" s="161" t="n">
        <v>39360</v>
      </c>
      <c r="C20042" s="162" t="n">
        <v>1557.59</v>
      </c>
      <c r="D20042" s="162" t="n">
        <v>0.057387</v>
      </c>
      <c r="E20042" s="162" t="n">
        <v>16.91</v>
      </c>
    </row>
    <row r="20043">
      <c r="B20043" s="161" t="n">
        <v>39363</v>
      </c>
      <c r="C20043" s="162" t="n">
        <v>1552.58</v>
      </c>
      <c r="D20043" s="162" t="n">
        <v>0.053733</v>
      </c>
      <c r="E20043" s="162" t="n">
        <v>17.46</v>
      </c>
    </row>
    <row r="20044">
      <c r="B20044" s="161" t="n">
        <v>39364</v>
      </c>
      <c r="C20044" s="162" t="n">
        <v>1565.15</v>
      </c>
      <c r="D20044" s="162" t="n">
        <v>0.061316</v>
      </c>
      <c r="E20044" s="162" t="n">
        <v>16.12</v>
      </c>
    </row>
    <row r="20045">
      <c r="B20045" s="161" t="n">
        <v>39365</v>
      </c>
      <c r="C20045" s="162" t="n">
        <v>1562.47</v>
      </c>
      <c r="D20045" s="162" t="n">
        <v>0.059112</v>
      </c>
      <c r="E20045" s="162" t="n">
        <v>16.67</v>
      </c>
    </row>
    <row r="20046">
      <c r="B20046" s="161" t="n">
        <v>39366</v>
      </c>
      <c r="C20046" s="162" t="n">
        <v>1554.41</v>
      </c>
      <c r="D20046" s="162" t="n">
        <v>0.053453</v>
      </c>
      <c r="E20046" s="162" t="n">
        <v>18.88</v>
      </c>
    </row>
    <row r="20047">
      <c r="B20047" s="161" t="n">
        <v>39367</v>
      </c>
      <c r="C20047" s="162" t="n">
        <v>1561.8</v>
      </c>
      <c r="D20047" s="162" t="n">
        <v>0.057704</v>
      </c>
      <c r="E20047" s="162" t="n">
        <v>17.73</v>
      </c>
    </row>
    <row r="20048">
      <c r="B20048" s="161" t="n">
        <v>39370</v>
      </c>
      <c r="C20048" s="162" t="n">
        <v>1548.71</v>
      </c>
      <c r="D20048" s="162" t="n">
        <v>0.048874</v>
      </c>
      <c r="E20048" s="162" t="n">
        <v>19.25</v>
      </c>
    </row>
    <row r="20049">
      <c r="B20049" s="161" t="n">
        <v>39371</v>
      </c>
      <c r="C20049" s="162" t="n">
        <v>1538.53</v>
      </c>
      <c r="D20049" s="162" t="n">
        <v>0.041894</v>
      </c>
      <c r="E20049" s="162" t="n">
        <v>20.02</v>
      </c>
    </row>
    <row r="20050">
      <c r="B20050" s="161" t="n">
        <v>39372</v>
      </c>
      <c r="C20050" s="162" t="n">
        <v>1541.24</v>
      </c>
      <c r="D20050" s="162" t="n">
        <v>0.043237</v>
      </c>
      <c r="E20050" s="162" t="n">
        <v>18.54</v>
      </c>
    </row>
    <row r="20051">
      <c r="B20051" s="161" t="n">
        <v>39373</v>
      </c>
      <c r="C20051" s="162" t="n">
        <v>1540.08</v>
      </c>
      <c r="D20051" s="162" t="n">
        <v>0.042066</v>
      </c>
      <c r="E20051" s="162" t="n">
        <v>18.5</v>
      </c>
    </row>
    <row r="20052">
      <c r="B20052" s="161" t="n">
        <v>39374</v>
      </c>
      <c r="C20052" s="162" t="n">
        <v>1500.63</v>
      </c>
      <c r="D20052" s="162" t="n">
        <v>0.015838</v>
      </c>
      <c r="E20052" s="162" t="n">
        <v>22.96</v>
      </c>
    </row>
    <row r="20053">
      <c r="B20053" s="161" t="n">
        <v>39377</v>
      </c>
      <c r="C20053" s="162" t="n">
        <v>1506.33</v>
      </c>
      <c r="D20053" s="162" t="n">
        <v>0.019302</v>
      </c>
      <c r="E20053" s="162" t="n">
        <v>21.64</v>
      </c>
    </row>
    <row r="20054">
      <c r="B20054" s="161" t="n">
        <v>39378</v>
      </c>
      <c r="C20054" s="162" t="n">
        <v>1519.59</v>
      </c>
      <c r="D20054" s="162" t="n">
        <v>0.027705</v>
      </c>
      <c r="E20054" s="162" t="n">
        <v>20.41</v>
      </c>
    </row>
    <row r="20055">
      <c r="B20055" s="161" t="n">
        <v>39379</v>
      </c>
      <c r="C20055" s="162" t="n">
        <v>1515.88</v>
      </c>
      <c r="D20055" s="162" t="n">
        <v>0.02491</v>
      </c>
      <c r="E20055" s="162" t="n">
        <v>20.8</v>
      </c>
    </row>
    <row r="20056">
      <c r="B20056" s="161" t="n">
        <v>39380</v>
      </c>
      <c r="C20056" s="162" t="n">
        <v>1514.4</v>
      </c>
      <c r="D20056" s="162" t="n">
        <v>0.023597</v>
      </c>
      <c r="E20056" s="162" t="n">
        <v>21.17</v>
      </c>
    </row>
    <row r="20057">
      <c r="B20057" s="161" t="n">
        <v>39381</v>
      </c>
      <c r="C20057" s="162" t="n">
        <v>1535.28</v>
      </c>
      <c r="D20057" s="162" t="n">
        <v>0.036913</v>
      </c>
      <c r="E20057" s="162" t="n">
        <v>19.56</v>
      </c>
    </row>
    <row r="20058">
      <c r="B20058" s="161" t="n">
        <v>39384</v>
      </c>
      <c r="C20058" s="162" t="n">
        <v>1540.98</v>
      </c>
      <c r="D20058" s="162" t="n">
        <v>0.040247</v>
      </c>
      <c r="E20058" s="162" t="n">
        <v>19.87</v>
      </c>
    </row>
    <row r="20059">
      <c r="B20059" s="161" t="n">
        <v>39385</v>
      </c>
      <c r="C20059" s="162" t="n">
        <v>1531.02</v>
      </c>
      <c r="D20059" s="162" t="n">
        <v>0.033427</v>
      </c>
      <c r="E20059" s="162" t="n">
        <v>21.07</v>
      </c>
    </row>
    <row r="20060">
      <c r="B20060" s="161" t="n">
        <v>39386</v>
      </c>
      <c r="C20060" s="162" t="n">
        <v>1549.38</v>
      </c>
      <c r="D20060" s="162" t="n">
        <v>0.044947</v>
      </c>
      <c r="E20060" s="162" t="n">
        <v>18.53</v>
      </c>
    </row>
    <row r="20061">
      <c r="B20061" s="161" t="n">
        <v>39387</v>
      </c>
      <c r="C20061" s="162" t="n">
        <v>1508.44</v>
      </c>
      <c r="D20061" s="162" t="n">
        <v>0.017891</v>
      </c>
      <c r="E20061" s="162" t="n">
        <v>23.21</v>
      </c>
    </row>
    <row r="20062">
      <c r="B20062" s="161" t="n">
        <v>39388</v>
      </c>
      <c r="C20062" s="162" t="n">
        <v>1509.65</v>
      </c>
      <c r="D20062" s="162" t="n">
        <v>0.018426</v>
      </c>
      <c r="E20062" s="162" t="n">
        <v>23.01</v>
      </c>
    </row>
    <row r="20063">
      <c r="B20063" s="161" t="n">
        <v>39391</v>
      </c>
      <c r="C20063" s="162" t="n">
        <v>1502.17</v>
      </c>
      <c r="D20063" s="162" t="n">
        <v>0.013192</v>
      </c>
      <c r="E20063" s="162" t="n">
        <v>24.31</v>
      </c>
    </row>
    <row r="20064">
      <c r="B20064" s="161" t="n">
        <v>39392</v>
      </c>
      <c r="C20064" s="162" t="n">
        <v>1520.27</v>
      </c>
      <c r="D20064" s="162" t="n">
        <v>0.024858</v>
      </c>
      <c r="E20064" s="162" t="n">
        <v>21.39</v>
      </c>
    </row>
    <row r="20065">
      <c r="B20065" s="161" t="n">
        <v>39393</v>
      </c>
      <c r="C20065" s="162" t="n">
        <v>1475.62</v>
      </c>
      <c r="D20065" s="162" t="n">
        <v>-0.005072</v>
      </c>
      <c r="E20065" s="162" t="n">
        <v>26.49</v>
      </c>
    </row>
    <row r="20066">
      <c r="B20066" s="161" t="n">
        <v>39394</v>
      </c>
      <c r="C20066" s="162" t="n">
        <v>1474.77</v>
      </c>
      <c r="D20066" s="162" t="n">
        <v>-0.005819</v>
      </c>
      <c r="E20066" s="162" t="n">
        <v>26.16</v>
      </c>
    </row>
    <row r="20067">
      <c r="B20067" s="161" t="n">
        <v>39395</v>
      </c>
      <c r="C20067" s="162" t="n">
        <v>1453.7</v>
      </c>
      <c r="D20067" s="162" t="n">
        <v>-0.020316</v>
      </c>
      <c r="E20067" s="162" t="n">
        <v>28.5</v>
      </c>
    </row>
    <row r="20068">
      <c r="B20068" s="161" t="n">
        <v>39398</v>
      </c>
      <c r="C20068" s="162" t="n">
        <v>1439.18</v>
      </c>
      <c r="D20068" s="162" t="n">
        <v>-0.030417</v>
      </c>
      <c r="E20068" s="162" t="n">
        <v>31.09</v>
      </c>
    </row>
    <row r="20069">
      <c r="B20069" s="161" t="n">
        <v>39399</v>
      </c>
      <c r="C20069" s="162" t="n">
        <v>1481.05</v>
      </c>
      <c r="D20069" s="162" t="n">
        <v>-0.001915</v>
      </c>
      <c r="E20069" s="162" t="n">
        <v>24.1</v>
      </c>
    </row>
    <row r="20070">
      <c r="B20070" s="161" t="n">
        <v>39400</v>
      </c>
      <c r="C20070" s="162" t="n">
        <v>1470.58</v>
      </c>
      <c r="D20070" s="162" t="n">
        <v>-0.009117999999999999</v>
      </c>
      <c r="E20070" s="162" t="n">
        <v>25.94</v>
      </c>
    </row>
    <row r="20071">
      <c r="B20071" s="161" t="n">
        <v>39401</v>
      </c>
      <c r="C20071" s="162" t="n">
        <v>1451.15</v>
      </c>
      <c r="D20071" s="162" t="n">
        <v>-0.022436</v>
      </c>
      <c r="E20071" s="162" t="n">
        <v>28.06</v>
      </c>
    </row>
    <row r="20072">
      <c r="B20072" s="161" t="n">
        <v>39402</v>
      </c>
      <c r="C20072" s="162" t="n">
        <v>1458.74</v>
      </c>
      <c r="D20072" s="162" t="n">
        <v>-0.017254</v>
      </c>
      <c r="E20072" s="162" t="n">
        <v>25.49</v>
      </c>
    </row>
    <row r="20073">
      <c r="B20073" s="161" t="n">
        <v>39405</v>
      </c>
      <c r="C20073" s="162" t="n">
        <v>1433.27</v>
      </c>
      <c r="D20073" s="162" t="n">
        <v>-0.034823</v>
      </c>
      <c r="E20073" s="162" t="n">
        <v>26.01</v>
      </c>
    </row>
    <row r="20074">
      <c r="B20074" s="161" t="n">
        <v>39406</v>
      </c>
      <c r="C20074" s="162" t="n">
        <v>1439.7</v>
      </c>
      <c r="D20074" s="162" t="n">
        <v>-0.030319</v>
      </c>
      <c r="E20074" s="162" t="n">
        <v>24.88</v>
      </c>
    </row>
    <row r="20075">
      <c r="B20075" s="161" t="n">
        <v>39407</v>
      </c>
      <c r="C20075" s="162" t="n">
        <v>1416.77</v>
      </c>
      <c r="D20075" s="162" t="n">
        <v>-0.046262</v>
      </c>
      <c r="E20075" s="162" t="n">
        <v>26.84</v>
      </c>
    </row>
    <row r="20076">
      <c r="B20076" s="161" t="n">
        <v>39409</v>
      </c>
      <c r="C20076" s="162" t="n">
        <v>1440.7</v>
      </c>
      <c r="D20076" s="162" t="n">
        <v>-0.029487</v>
      </c>
      <c r="E20076" s="162" t="n">
        <v>25.61</v>
      </c>
    </row>
    <row r="20077">
      <c r="B20077" s="161" t="n">
        <v>39412</v>
      </c>
      <c r="C20077" s="162" t="n">
        <v>1407.22</v>
      </c>
      <c r="D20077" s="162" t="n">
        <v>-0.052896</v>
      </c>
      <c r="E20077" s="162" t="n">
        <v>28.91</v>
      </c>
    </row>
    <row r="20078">
      <c r="B20078" s="161" t="n">
        <v>39413</v>
      </c>
      <c r="C20078" s="162" t="n">
        <v>1428.23</v>
      </c>
      <c r="D20078" s="162" t="n">
        <v>-0.038058</v>
      </c>
      <c r="E20078" s="162" t="n">
        <v>26.28</v>
      </c>
    </row>
    <row r="20079">
      <c r="B20079" s="161" t="n">
        <v>39414</v>
      </c>
      <c r="C20079" s="162" t="n">
        <v>1469.02</v>
      </c>
      <c r="D20079" s="162" t="n">
        <v>-0.009982</v>
      </c>
      <c r="E20079" s="162" t="n">
        <v>24.11</v>
      </c>
    </row>
    <row r="20080">
      <c r="B20080" s="161" t="n">
        <v>39415</v>
      </c>
      <c r="C20080" s="162" t="n">
        <v>1469.72</v>
      </c>
      <c r="D20080" s="162" t="n">
        <v>-0.009554999999999999</v>
      </c>
      <c r="E20080" s="162" t="n">
        <v>23.97</v>
      </c>
    </row>
    <row r="20081">
      <c r="B20081" s="161" t="n">
        <v>39416</v>
      </c>
      <c r="C20081" s="162" t="n">
        <v>1481.14</v>
      </c>
      <c r="D20081" s="162" t="n">
        <v>-0.001896</v>
      </c>
      <c r="E20081" s="162" t="n">
        <v>22.87</v>
      </c>
    </row>
    <row r="20082">
      <c r="B20082" s="161" t="n">
        <v>39419</v>
      </c>
      <c r="C20082" s="162" t="n">
        <v>1472.42</v>
      </c>
      <c r="D20082" s="162" t="n">
        <v>-0.007858</v>
      </c>
      <c r="E20082" s="162" t="n">
        <v>23.61</v>
      </c>
    </row>
    <row r="20083">
      <c r="B20083" s="161" t="n">
        <v>39420</v>
      </c>
      <c r="C20083" s="162" t="n">
        <v>1462.79</v>
      </c>
      <c r="D20083" s="162" t="n">
        <v>-0.01443</v>
      </c>
      <c r="E20083" s="162" t="n">
        <v>23.79</v>
      </c>
    </row>
    <row r="20084">
      <c r="B20084" s="161" t="n">
        <v>39421</v>
      </c>
      <c r="C20084" s="162" t="n">
        <v>1485.01</v>
      </c>
      <c r="D20084" s="162" t="n">
        <v>0.000554</v>
      </c>
      <c r="E20084" s="162" t="n">
        <v>22.53</v>
      </c>
    </row>
    <row r="20085">
      <c r="B20085" s="161" t="n">
        <v>39422</v>
      </c>
      <c r="C20085" s="162" t="n">
        <v>1507.34</v>
      </c>
      <c r="D20085" s="162" t="n">
        <v>0.015307</v>
      </c>
      <c r="E20085" s="162" t="n">
        <v>20.96</v>
      </c>
    </row>
    <row r="20086">
      <c r="B20086" s="161" t="n">
        <v>39423</v>
      </c>
      <c r="C20086" s="162" t="n">
        <v>1504.66</v>
      </c>
      <c r="D20086" s="162" t="n">
        <v>0.013347</v>
      </c>
      <c r="E20086" s="162" t="n">
        <v>20.85</v>
      </c>
    </row>
    <row r="20087">
      <c r="B20087" s="161" t="n">
        <v>39426</v>
      </c>
      <c r="C20087" s="162" t="n">
        <v>1515.96</v>
      </c>
      <c r="D20087" s="162" t="n">
        <v>0.020605</v>
      </c>
      <c r="E20087" s="162" t="n">
        <v>20.74</v>
      </c>
    </row>
    <row r="20088">
      <c r="B20088" s="161" t="n">
        <v>39427</v>
      </c>
      <c r="C20088" s="162" t="n">
        <v>1477.65</v>
      </c>
      <c r="D20088" s="162" t="n">
        <v>-0.005256</v>
      </c>
      <c r="E20088" s="162" t="n">
        <v>23.59</v>
      </c>
    </row>
    <row r="20089">
      <c r="B20089" s="161" t="n">
        <v>39428</v>
      </c>
      <c r="C20089" s="162" t="n">
        <v>1486.59</v>
      </c>
      <c r="D20089" s="162" t="n">
        <v>0.000508</v>
      </c>
      <c r="E20089" s="162" t="n">
        <v>22.47</v>
      </c>
    </row>
    <row r="20090">
      <c r="B20090" s="161" t="n">
        <v>39429</v>
      </c>
      <c r="C20090" s="162" t="n">
        <v>1488.41</v>
      </c>
      <c r="D20090" s="162" t="n">
        <v>0.001445</v>
      </c>
      <c r="E20090" s="162" t="n">
        <v>22.56</v>
      </c>
    </row>
    <row r="20091">
      <c r="B20091" s="161" t="n">
        <v>39430</v>
      </c>
      <c r="C20091" s="162" t="n">
        <v>1467.95</v>
      </c>
      <c r="D20091" s="162" t="n">
        <v>-0.012669</v>
      </c>
      <c r="E20091" s="162" t="n">
        <v>23.27</v>
      </c>
    </row>
    <row r="20092">
      <c r="B20092" s="161" t="n">
        <v>39433</v>
      </c>
      <c r="C20092" s="162" t="n">
        <v>1445.9</v>
      </c>
      <c r="D20092" s="162" t="n">
        <v>-0.028045</v>
      </c>
      <c r="E20092" s="162" t="n">
        <v>24.52</v>
      </c>
    </row>
    <row r="20093">
      <c r="B20093" s="161" t="n">
        <v>39434</v>
      </c>
      <c r="C20093" s="162" t="n">
        <v>1454.98</v>
      </c>
      <c r="D20093" s="162" t="n">
        <v>-0.021985</v>
      </c>
      <c r="E20093" s="162" t="n">
        <v>22.64</v>
      </c>
    </row>
    <row r="20094">
      <c r="B20094" s="161" t="n">
        <v>39435</v>
      </c>
      <c r="C20094" s="162" t="n">
        <v>1453</v>
      </c>
      <c r="D20094" s="162" t="n">
        <v>-0.023552</v>
      </c>
      <c r="E20094" s="162" t="n">
        <v>21.68</v>
      </c>
    </row>
    <row r="20095">
      <c r="B20095" s="161" t="n">
        <v>39436</v>
      </c>
      <c r="C20095" s="162" t="n">
        <v>1460.12</v>
      </c>
      <c r="D20095" s="162" t="n">
        <v>-0.018859</v>
      </c>
      <c r="E20095" s="162" t="n">
        <v>20.58</v>
      </c>
    </row>
    <row r="20096">
      <c r="B20096" s="161" t="n">
        <v>39437</v>
      </c>
      <c r="C20096" s="162" t="n">
        <v>1484.46</v>
      </c>
      <c r="D20096" s="162" t="n">
        <v>-0.002601</v>
      </c>
      <c r="E20096" s="162" t="n">
        <v>18.47</v>
      </c>
    </row>
    <row r="20097">
      <c r="B20097" s="161" t="n">
        <v>39440</v>
      </c>
      <c r="C20097" s="162" t="n">
        <v>1496.45</v>
      </c>
      <c r="D20097" s="162" t="n">
        <v>0.005142</v>
      </c>
      <c r="E20097" s="162" t="n">
        <v>18.6</v>
      </c>
    </row>
    <row r="20098">
      <c r="B20098" s="161" t="n">
        <v>39442</v>
      </c>
      <c r="C20098" s="162" t="n">
        <v>1497.66</v>
      </c>
      <c r="D20098" s="162" t="n">
        <v>0.005548</v>
      </c>
      <c r="E20098" s="162" t="n">
        <v>18.66</v>
      </c>
    </row>
    <row r="20099">
      <c r="B20099" s="161" t="n">
        <v>39443</v>
      </c>
      <c r="C20099" s="162" t="n">
        <v>1476.37</v>
      </c>
      <c r="D20099" s="162" t="n">
        <v>-0.009069000000000001</v>
      </c>
      <c r="E20099" s="162" t="n">
        <v>20.26</v>
      </c>
    </row>
    <row r="20100">
      <c r="B20100" s="161" t="n">
        <v>39444</v>
      </c>
      <c r="C20100" s="162" t="n">
        <v>1478.49</v>
      </c>
      <c r="D20100" s="162" t="n">
        <v>-0.007922999999999999</v>
      </c>
      <c r="E20100" s="162" t="n">
        <v>20.74</v>
      </c>
    </row>
    <row r="20101">
      <c r="B20101" s="161" t="n">
        <v>39447</v>
      </c>
      <c r="C20101" s="162" t="n">
        <v>1468.36</v>
      </c>
      <c r="D20101" s="162" t="n">
        <v>-0.015072</v>
      </c>
      <c r="E20101" s="162" t="n">
        <v>22.5</v>
      </c>
    </row>
    <row r="20102">
      <c r="B20102" s="161" t="n">
        <v>39449</v>
      </c>
      <c r="C20102" s="162" t="n">
        <v>1447.16</v>
      </c>
      <c r="D20102" s="162" t="n">
        <v>-0.029766</v>
      </c>
      <c r="E20102" s="162" t="n">
        <v>23.17</v>
      </c>
    </row>
    <row r="20103">
      <c r="B20103" s="161" t="n">
        <v>39450</v>
      </c>
      <c r="C20103" s="162" t="n">
        <v>1447.16</v>
      </c>
      <c r="D20103" s="162" t="n">
        <v>-0.029888</v>
      </c>
      <c r="E20103" s="162" t="n">
        <v>22.49</v>
      </c>
    </row>
    <row r="20104">
      <c r="B20104" s="161" t="n">
        <v>39451</v>
      </c>
      <c r="C20104" s="162" t="n">
        <v>1411.63</v>
      </c>
      <c r="D20104" s="162" t="n">
        <v>-0.054667</v>
      </c>
      <c r="E20104" s="162" t="n">
        <v>23.94</v>
      </c>
    </row>
    <row r="20105">
      <c r="B20105" s="161" t="n">
        <v>39454</v>
      </c>
      <c r="C20105" s="162" t="n">
        <v>1416.18</v>
      </c>
      <c r="D20105" s="162" t="n">
        <v>-0.051387</v>
      </c>
      <c r="E20105" s="162" t="n">
        <v>23.79</v>
      </c>
    </row>
    <row r="20106">
      <c r="B20106" s="161" t="n">
        <v>39455</v>
      </c>
      <c r="C20106" s="162" t="n">
        <v>1390.19</v>
      </c>
      <c r="D20106" s="162" t="n">
        <v>-0.069756</v>
      </c>
      <c r="E20106" s="162" t="n">
        <v>25.43</v>
      </c>
    </row>
    <row r="20107">
      <c r="B20107" s="161" t="n">
        <v>39456</v>
      </c>
      <c r="C20107" s="162" t="n">
        <v>1409.13</v>
      </c>
      <c r="D20107" s="162" t="n">
        <v>-0.056129</v>
      </c>
      <c r="E20107" s="162" t="n">
        <v>24.12</v>
      </c>
    </row>
    <row r="20108">
      <c r="B20108" s="161" t="n">
        <v>39457</v>
      </c>
      <c r="C20108" s="162" t="n">
        <v>1420.33</v>
      </c>
      <c r="D20108" s="162" t="n">
        <v>-0.048184</v>
      </c>
      <c r="E20108" s="162" t="n">
        <v>23.45</v>
      </c>
    </row>
    <row r="20109">
      <c r="B20109" s="161" t="n">
        <v>39458</v>
      </c>
      <c r="C20109" s="162" t="n">
        <v>1401.02</v>
      </c>
      <c r="D20109" s="162" t="n">
        <v>-0.061819</v>
      </c>
      <c r="E20109" s="162" t="n">
        <v>23.68</v>
      </c>
    </row>
    <row r="20110">
      <c r="B20110" s="161" t="n">
        <v>39461</v>
      </c>
      <c r="C20110" s="162" t="n">
        <v>1416.25</v>
      </c>
      <c r="D20110" s="162" t="n">
        <v>-0.050986</v>
      </c>
      <c r="E20110" s="162" t="n">
        <v>22.9</v>
      </c>
    </row>
    <row r="20111">
      <c r="B20111" s="161" t="n">
        <v>39462</v>
      </c>
      <c r="C20111" s="162" t="n">
        <v>1380.95</v>
      </c>
      <c r="D20111" s="162" t="n">
        <v>-0.07609299999999999</v>
      </c>
      <c r="E20111" s="162" t="n">
        <v>23.34</v>
      </c>
    </row>
    <row r="20112">
      <c r="B20112" s="161" t="n">
        <v>39463</v>
      </c>
      <c r="C20112" s="162" t="n">
        <v>1373.2</v>
      </c>
      <c r="D20112" s="162" t="n">
        <v>-0.081548</v>
      </c>
      <c r="E20112" s="162" t="n">
        <v>24.38</v>
      </c>
    </row>
    <row r="20113">
      <c r="B20113" s="161" t="n">
        <v>39464</v>
      </c>
      <c r="C20113" s="162" t="n">
        <v>1333.25</v>
      </c>
      <c r="D20113" s="162" t="n">
        <v>-0.110721</v>
      </c>
      <c r="E20113" s="162" t="n">
        <v>28.46</v>
      </c>
    </row>
    <row r="20114">
      <c r="B20114" s="161" t="n">
        <v>39465</v>
      </c>
      <c r="C20114" s="162" t="n">
        <v>1325.19</v>
      </c>
      <c r="D20114" s="162" t="n">
        <v>-0.116402</v>
      </c>
      <c r="E20114" s="162" t="n">
        <v>27.18</v>
      </c>
    </row>
    <row r="20115">
      <c r="B20115" s="161" t="n">
        <v>39469</v>
      </c>
      <c r="C20115" s="162" t="n">
        <v>1310.5</v>
      </c>
      <c r="D20115" s="162" t="n">
        <v>-0.127101</v>
      </c>
      <c r="E20115" s="162" t="n">
        <v>31.01</v>
      </c>
    </row>
    <row r="20116">
      <c r="B20116" s="161" t="n">
        <v>39470</v>
      </c>
      <c r="C20116" s="162" t="n">
        <v>1338.6</v>
      </c>
      <c r="D20116" s="162" t="n">
        <v>-0.105529</v>
      </c>
      <c r="E20116" s="162" t="n">
        <v>29.02</v>
      </c>
    </row>
    <row r="20117">
      <c r="B20117" s="161" t="n">
        <v>39471</v>
      </c>
      <c r="C20117" s="162" t="n">
        <v>1352.07</v>
      </c>
      <c r="D20117" s="162" t="n">
        <v>-0.095193</v>
      </c>
      <c r="E20117" s="162" t="n">
        <v>27.78</v>
      </c>
    </row>
    <row r="20118">
      <c r="B20118" s="161" t="n">
        <v>39472</v>
      </c>
      <c r="C20118" s="162" t="n">
        <v>1330.61</v>
      </c>
      <c r="D20118" s="162" t="n">
        <v>-0.110828</v>
      </c>
      <c r="E20118" s="162" t="n">
        <v>29.08</v>
      </c>
    </row>
    <row r="20119">
      <c r="B20119" s="161" t="n">
        <v>39475</v>
      </c>
      <c r="C20119" s="162" t="n">
        <v>1353.97</v>
      </c>
      <c r="D20119" s="162" t="n">
        <v>-0.093109</v>
      </c>
      <c r="E20119" s="162" t="n">
        <v>27.78</v>
      </c>
    </row>
    <row r="20120">
      <c r="B20120" s="161" t="n">
        <v>39476</v>
      </c>
      <c r="C20120" s="162" t="n">
        <v>1362.3</v>
      </c>
      <c r="D20120" s="162" t="n">
        <v>-0.086671</v>
      </c>
      <c r="E20120" s="162" t="n">
        <v>27.32</v>
      </c>
    </row>
    <row r="20121">
      <c r="B20121" s="161" t="n">
        <v>39477</v>
      </c>
      <c r="C20121" s="162" t="n">
        <v>1355.81</v>
      </c>
      <c r="D20121" s="162" t="n">
        <v>-0.091067</v>
      </c>
      <c r="E20121" s="162" t="n">
        <v>27.62</v>
      </c>
    </row>
    <row r="20122">
      <c r="B20122" s="161" t="n">
        <v>39478</v>
      </c>
      <c r="C20122" s="162" t="n">
        <v>1378.55</v>
      </c>
      <c r="D20122" s="162" t="n">
        <v>-0.07412100000000001</v>
      </c>
      <c r="E20122" s="162" t="n">
        <v>26.2</v>
      </c>
    </row>
    <row r="20123">
      <c r="B20123" s="161" t="n">
        <v>39479</v>
      </c>
      <c r="C20123" s="162" t="n">
        <v>1395.42</v>
      </c>
      <c r="D20123" s="162" t="n">
        <v>-0.061698</v>
      </c>
      <c r="E20123" s="162" t="n">
        <v>24.02</v>
      </c>
    </row>
    <row r="20124">
      <c r="B20124" s="161" t="n">
        <v>39482</v>
      </c>
      <c r="C20124" s="162" t="n">
        <v>1380.82</v>
      </c>
      <c r="D20124" s="162" t="n">
        <v>-0.071913</v>
      </c>
      <c r="E20124" s="162" t="n">
        <v>25.99</v>
      </c>
    </row>
    <row r="20125">
      <c r="B20125" s="161" t="n">
        <v>39483</v>
      </c>
      <c r="C20125" s="162" t="n">
        <v>1336.64</v>
      </c>
      <c r="D20125" s="162" t="n">
        <v>-0.103934</v>
      </c>
      <c r="E20125" s="162" t="n">
        <v>28.24</v>
      </c>
    </row>
    <row r="20126">
      <c r="B20126" s="161" t="n">
        <v>39484</v>
      </c>
      <c r="C20126" s="162" t="n">
        <v>1326.45</v>
      </c>
      <c r="D20126" s="162" t="n">
        <v>-0.111066</v>
      </c>
      <c r="E20126" s="162" t="n">
        <v>28.97</v>
      </c>
    </row>
    <row r="20127">
      <c r="B20127" s="161" t="n">
        <v>39485</v>
      </c>
      <c r="C20127" s="162" t="n">
        <v>1336.91</v>
      </c>
      <c r="D20127" s="162" t="n">
        <v>-0.102727</v>
      </c>
      <c r="E20127" s="162" t="n">
        <v>27.66</v>
      </c>
    </row>
    <row r="20128">
      <c r="B20128" s="161" t="n">
        <v>39486</v>
      </c>
      <c r="C20128" s="162" t="n">
        <v>1331.29</v>
      </c>
      <c r="D20128" s="162" t="n">
        <v>-0.106385</v>
      </c>
      <c r="E20128" s="162" t="n">
        <v>28.01</v>
      </c>
    </row>
    <row r="20129">
      <c r="B20129" s="161" t="n">
        <v>39489</v>
      </c>
      <c r="C20129" s="162" t="n">
        <v>1339.13</v>
      </c>
      <c r="D20129" s="162" t="n">
        <v>-0.09999</v>
      </c>
      <c r="E20129" s="162" t="n">
        <v>27.6</v>
      </c>
    </row>
    <row r="20130">
      <c r="B20130" s="161" t="n">
        <v>39490</v>
      </c>
      <c r="C20130" s="162" t="n">
        <v>1348.86</v>
      </c>
      <c r="D20130" s="162" t="n">
        <v>-0.09225899999999999</v>
      </c>
      <c r="E20130" s="162" t="n">
        <v>26.33</v>
      </c>
    </row>
    <row r="20131">
      <c r="B20131" s="161" t="n">
        <v>39491</v>
      </c>
      <c r="C20131" s="162" t="n">
        <v>1367.21</v>
      </c>
      <c r="D20131" s="162" t="n">
        <v>-0.078358</v>
      </c>
      <c r="E20131" s="162" t="n">
        <v>24.88</v>
      </c>
    </row>
    <row r="20132">
      <c r="B20132" s="161" t="n">
        <v>39492</v>
      </c>
      <c r="C20132" s="162" t="n">
        <v>1348.86</v>
      </c>
      <c r="D20132" s="162" t="n">
        <v>-0.091405</v>
      </c>
      <c r="E20132" s="162" t="n">
        <v>25.54</v>
      </c>
    </row>
    <row r="20133">
      <c r="B20133" s="161" t="n">
        <v>39493</v>
      </c>
      <c r="C20133" s="162" t="n">
        <v>1349.99</v>
      </c>
      <c r="D20133" s="162" t="n">
        <v>-0.090074</v>
      </c>
      <c r="E20133" s="162" t="n">
        <v>25.02</v>
      </c>
    </row>
    <row r="20134">
      <c r="B20134" s="161" t="n">
        <v>39497</v>
      </c>
      <c r="C20134" s="162" t="n">
        <v>1348.78</v>
      </c>
      <c r="D20134" s="162" t="n">
        <v>-0.090451</v>
      </c>
      <c r="E20134" s="162" t="n">
        <v>25.59</v>
      </c>
    </row>
    <row r="20135">
      <c r="B20135" s="161" t="n">
        <v>39498</v>
      </c>
      <c r="C20135" s="162" t="n">
        <v>1360.03</v>
      </c>
      <c r="D20135" s="162" t="n">
        <v>-0.081651</v>
      </c>
      <c r="E20135" s="162" t="n">
        <v>24.4</v>
      </c>
    </row>
    <row r="20136">
      <c r="B20136" s="161" t="n">
        <v>39499</v>
      </c>
      <c r="C20136" s="162" t="n">
        <v>1342.53</v>
      </c>
      <c r="D20136" s="162" t="n">
        <v>-0.09403599999999999</v>
      </c>
      <c r="E20136" s="162" t="n">
        <v>25.12</v>
      </c>
    </row>
    <row r="20137">
      <c r="B20137" s="161" t="n">
        <v>39500</v>
      </c>
      <c r="C20137" s="162" t="n">
        <v>1353.11</v>
      </c>
      <c r="D20137" s="162" t="n">
        <v>-0.085662</v>
      </c>
      <c r="E20137" s="162" t="n">
        <v>24.06</v>
      </c>
    </row>
    <row r="20138">
      <c r="B20138" s="161" t="n">
        <v>39503</v>
      </c>
      <c r="C20138" s="162" t="n">
        <v>1371.8</v>
      </c>
      <c r="D20138" s="162" t="n">
        <v>-0.071466</v>
      </c>
      <c r="E20138" s="162" t="n">
        <v>23.03</v>
      </c>
    </row>
    <row r="20139">
      <c r="B20139" s="161" t="n">
        <v>39504</v>
      </c>
      <c r="C20139" s="162" t="n">
        <v>1381.29</v>
      </c>
      <c r="D20139" s="162" t="n">
        <v>-0.06419800000000001</v>
      </c>
      <c r="E20139" s="162" t="n">
        <v>21.9</v>
      </c>
    </row>
    <row r="20140">
      <c r="B20140" s="161" t="n">
        <v>39505</v>
      </c>
      <c r="C20140" s="162" t="n">
        <v>1380.02</v>
      </c>
      <c r="D20140" s="162" t="n">
        <v>-0.064691</v>
      </c>
      <c r="E20140" s="162" t="n">
        <v>22.69</v>
      </c>
    </row>
    <row r="20141">
      <c r="B20141" s="161" t="n">
        <v>39506</v>
      </c>
      <c r="C20141" s="162" t="n">
        <v>1367.68</v>
      </c>
      <c r="D20141" s="162" t="n">
        <v>-0.073213</v>
      </c>
      <c r="E20141" s="162" t="n">
        <v>23.53</v>
      </c>
    </row>
    <row r="20142">
      <c r="B20142" s="161" t="n">
        <v>39507</v>
      </c>
      <c r="C20142" s="162" t="n">
        <v>1330.63</v>
      </c>
      <c r="D20142" s="162" t="n">
        <v>-0.100097</v>
      </c>
      <c r="E20142" s="162" t="n">
        <v>26.54</v>
      </c>
    </row>
    <row r="20143">
      <c r="B20143" s="161" t="n">
        <v>39510</v>
      </c>
      <c r="C20143" s="162" t="n">
        <v>1331.34</v>
      </c>
      <c r="D20143" s="162" t="n">
        <v>-0.098942</v>
      </c>
      <c r="E20143" s="162" t="n">
        <v>26.28</v>
      </c>
    </row>
    <row r="20144">
      <c r="B20144" s="161" t="n">
        <v>39511</v>
      </c>
      <c r="C20144" s="162" t="n">
        <v>1326.75</v>
      </c>
      <c r="D20144" s="162" t="n">
        <v>-0.101762</v>
      </c>
      <c r="E20144" s="162" t="n">
        <v>25.52</v>
      </c>
    </row>
    <row r="20145">
      <c r="B20145" s="161" t="n">
        <v>39512</v>
      </c>
      <c r="C20145" s="162" t="n">
        <v>1333.7</v>
      </c>
      <c r="D20145" s="162" t="n">
        <v>-0.09589399999999999</v>
      </c>
      <c r="E20145" s="162" t="n">
        <v>24.6</v>
      </c>
    </row>
    <row r="20146">
      <c r="B20146" s="161" t="n">
        <v>39513</v>
      </c>
      <c r="C20146" s="162" t="n">
        <v>1304.34</v>
      </c>
      <c r="D20146" s="162" t="n">
        <v>-0.117401</v>
      </c>
      <c r="E20146" s="162" t="n">
        <v>27.55</v>
      </c>
    </row>
    <row r="20147">
      <c r="B20147" s="161" t="n">
        <v>39514</v>
      </c>
      <c r="C20147" s="162" t="n">
        <v>1293.37</v>
      </c>
      <c r="D20147" s="162" t="n">
        <v>-0.12506</v>
      </c>
      <c r="E20147" s="162" t="n">
        <v>27.49</v>
      </c>
    </row>
    <row r="20148">
      <c r="B20148" s="161" t="n">
        <v>39517</v>
      </c>
      <c r="C20148" s="162" t="n">
        <v>1273.37</v>
      </c>
      <c r="D20148" s="162" t="n">
        <v>-0.139795</v>
      </c>
      <c r="E20148" s="162" t="n">
        <v>29.38</v>
      </c>
    </row>
    <row r="20149">
      <c r="B20149" s="161" t="n">
        <v>39518</v>
      </c>
      <c r="C20149" s="162" t="n">
        <v>1320.65</v>
      </c>
      <c r="D20149" s="162" t="n">
        <v>-0.1027</v>
      </c>
      <c r="E20149" s="162" t="n">
        <v>26.36</v>
      </c>
    </row>
    <row r="20150">
      <c r="B20150" s="161" t="n">
        <v>39519</v>
      </c>
      <c r="C20150" s="162" t="n">
        <v>1308.77</v>
      </c>
      <c r="D20150" s="162" t="n">
        <v>-0.111029</v>
      </c>
      <c r="E20150" s="162" t="n">
        <v>27.22</v>
      </c>
    </row>
    <row r="20151">
      <c r="B20151" s="161" t="n">
        <v>39520</v>
      </c>
      <c r="C20151" s="162" t="n">
        <v>1315.48</v>
      </c>
      <c r="D20151" s="162" t="n">
        <v>-0.105222</v>
      </c>
      <c r="E20151" s="162" t="n">
        <v>27.29</v>
      </c>
    </row>
    <row r="20152">
      <c r="B20152" s="161" t="n">
        <v>39521</v>
      </c>
      <c r="C20152" s="162" t="n">
        <v>1288.14</v>
      </c>
      <c r="D20152" s="162" t="n">
        <v>-0.125396</v>
      </c>
      <c r="E20152" s="162" t="n">
        <v>31.16</v>
      </c>
    </row>
    <row r="20153">
      <c r="B20153" s="161" t="n">
        <v>39524</v>
      </c>
      <c r="C20153" s="162" t="n">
        <v>1276.6</v>
      </c>
      <c r="D20153" s="162" t="n">
        <v>-0.133525</v>
      </c>
      <c r="E20153" s="162" t="n">
        <v>32.24</v>
      </c>
    </row>
    <row r="20154">
      <c r="B20154" s="161" t="n">
        <v>39525</v>
      </c>
      <c r="C20154" s="162" t="n">
        <v>1330.74</v>
      </c>
      <c r="D20154" s="162" t="n">
        <v>-0.09128500000000001</v>
      </c>
      <c r="E20154" s="162" t="n">
        <v>25.79</v>
      </c>
    </row>
    <row r="20155">
      <c r="B20155" s="161" t="n">
        <v>39526</v>
      </c>
      <c r="C20155" s="162" t="n">
        <v>1298.42</v>
      </c>
      <c r="D20155" s="162" t="n">
        <v>-0.115046</v>
      </c>
      <c r="E20155" s="162" t="n">
        <v>29.84</v>
      </c>
    </row>
    <row r="20156">
      <c r="B20156" s="161" t="n">
        <v>39527</v>
      </c>
      <c r="C20156" s="162" t="n">
        <v>1329.51</v>
      </c>
      <c r="D20156" s="162" t="n">
        <v>-0.09069199999999999</v>
      </c>
      <c r="E20156" s="162" t="n">
        <v>26.62</v>
      </c>
    </row>
    <row r="20157">
      <c r="B20157" s="161" t="n">
        <v>39531</v>
      </c>
      <c r="C20157" s="162" t="n">
        <v>1349.88</v>
      </c>
      <c r="D20157" s="162" t="n">
        <v>-0.07491100000000001</v>
      </c>
      <c r="E20157" s="162" t="n">
        <v>25.73</v>
      </c>
    </row>
    <row r="20158">
      <c r="B20158" s="161" t="n">
        <v>39532</v>
      </c>
      <c r="C20158" s="162" t="n">
        <v>1352.99</v>
      </c>
      <c r="D20158" s="162" t="n">
        <v>-0.07213600000000001</v>
      </c>
      <c r="E20158" s="162" t="n">
        <v>25.72</v>
      </c>
    </row>
    <row r="20159">
      <c r="B20159" s="161" t="n">
        <v>39533</v>
      </c>
      <c r="C20159" s="162" t="n">
        <v>1341.13</v>
      </c>
      <c r="D20159" s="162" t="n">
        <v>-0.08036799999999999</v>
      </c>
      <c r="E20159" s="162" t="n">
        <v>26.08</v>
      </c>
    </row>
    <row r="20160">
      <c r="B20160" s="161" t="n">
        <v>39534</v>
      </c>
      <c r="C20160" s="162" t="n">
        <v>1325.76</v>
      </c>
      <c r="D20160" s="162" t="n">
        <v>-0.091264</v>
      </c>
      <c r="E20160" s="162" t="n">
        <v>25.88</v>
      </c>
    </row>
    <row r="20161">
      <c r="B20161" s="161" t="n">
        <v>39535</v>
      </c>
      <c r="C20161" s="162" t="n">
        <v>1315.22</v>
      </c>
      <c r="D20161" s="162" t="n">
        <v>-0.098633</v>
      </c>
      <c r="E20161" s="162" t="n">
        <v>25.71</v>
      </c>
    </row>
    <row r="20162">
      <c r="B20162" s="161" t="n">
        <v>39538</v>
      </c>
      <c r="C20162" s="162" t="n">
        <v>1322.7</v>
      </c>
      <c r="D20162" s="162" t="n">
        <v>-0.092297</v>
      </c>
      <c r="E20162" s="162" t="n">
        <v>25.61</v>
      </c>
    </row>
    <row r="20163">
      <c r="B20163" s="161" t="n">
        <v>39539</v>
      </c>
      <c r="C20163" s="162" t="n">
        <v>1370.18</v>
      </c>
      <c r="D20163" s="162" t="n">
        <v>-0.056504</v>
      </c>
      <c r="E20163" s="162" t="n">
        <v>22.68</v>
      </c>
    </row>
    <row r="20164">
      <c r="B20164" s="161" t="n">
        <v>39540</v>
      </c>
      <c r="C20164" s="162" t="n">
        <v>1367.53</v>
      </c>
      <c r="D20164" s="162" t="n">
        <v>-0.057869</v>
      </c>
      <c r="E20164" s="162" t="n">
        <v>23.43</v>
      </c>
    </row>
    <row r="20165">
      <c r="B20165" s="161" t="n">
        <v>39541</v>
      </c>
      <c r="C20165" s="162" t="n">
        <v>1369.31</v>
      </c>
      <c r="D20165" s="162" t="n">
        <v>-0.05601</v>
      </c>
      <c r="E20165" s="162" t="n">
        <v>23.21</v>
      </c>
    </row>
    <row r="20166">
      <c r="B20166" s="161" t="n">
        <v>39542</v>
      </c>
      <c r="C20166" s="162" t="n">
        <v>1370.4</v>
      </c>
      <c r="D20166" s="162" t="n">
        <v>-0.05465</v>
      </c>
      <c r="E20166" s="162" t="n">
        <v>22.45</v>
      </c>
    </row>
    <row r="20167">
      <c r="B20167" s="161" t="n">
        <v>39545</v>
      </c>
      <c r="C20167" s="162" t="n">
        <v>1372.54</v>
      </c>
      <c r="D20167" s="162" t="n">
        <v>-0.052605</v>
      </c>
      <c r="E20167" s="162" t="n">
        <v>22.42</v>
      </c>
    </row>
    <row r="20168">
      <c r="B20168" s="161" t="n">
        <v>39546</v>
      </c>
      <c r="C20168" s="162" t="n">
        <v>1365.54</v>
      </c>
      <c r="D20168" s="162" t="n">
        <v>-0.057177</v>
      </c>
      <c r="E20168" s="162" t="n">
        <v>22.36</v>
      </c>
    </row>
    <row r="20169">
      <c r="B20169" s="161" t="n">
        <v>39547</v>
      </c>
      <c r="C20169" s="162" t="n">
        <v>1354.49</v>
      </c>
      <c r="D20169" s="162" t="n">
        <v>-0.064789</v>
      </c>
      <c r="E20169" s="162" t="n">
        <v>22.81</v>
      </c>
    </row>
    <row r="20170">
      <c r="B20170" s="161" t="n">
        <v>39548</v>
      </c>
      <c r="C20170" s="162" t="n">
        <v>1360.55</v>
      </c>
      <c r="D20170" s="162" t="n">
        <v>-0.059851</v>
      </c>
      <c r="E20170" s="162" t="n">
        <v>21.98</v>
      </c>
    </row>
    <row r="20171">
      <c r="B20171" s="161" t="n">
        <v>39549</v>
      </c>
      <c r="C20171" s="162" t="n">
        <v>1332.83</v>
      </c>
      <c r="D20171" s="162" t="n">
        <v>-0.07988099999999999</v>
      </c>
      <c r="E20171" s="162" t="n">
        <v>23.46</v>
      </c>
    </row>
    <row r="20172">
      <c r="B20172" s="161" t="n">
        <v>39552</v>
      </c>
      <c r="C20172" s="162" t="n">
        <v>1328.32</v>
      </c>
      <c r="D20172" s="162" t="n">
        <v>-0.08265400000000001</v>
      </c>
      <c r="E20172" s="162" t="n">
        <v>23.82</v>
      </c>
    </row>
    <row r="20173">
      <c r="B20173" s="161" t="n">
        <v>39553</v>
      </c>
      <c r="C20173" s="162" t="n">
        <v>1334.43</v>
      </c>
      <c r="D20173" s="162" t="n">
        <v>-0.077471</v>
      </c>
      <c r="E20173" s="162" t="n">
        <v>22.78</v>
      </c>
    </row>
    <row r="20174">
      <c r="B20174" s="161" t="n">
        <v>39554</v>
      </c>
      <c r="C20174" s="162" t="n">
        <v>1364.71</v>
      </c>
      <c r="D20174" s="162" t="n">
        <v>-0.054552</v>
      </c>
      <c r="E20174" s="162" t="n">
        <v>20.53</v>
      </c>
    </row>
    <row r="20175">
      <c r="B20175" s="161" t="n">
        <v>39555</v>
      </c>
      <c r="C20175" s="162" t="n">
        <v>1365.56</v>
      </c>
      <c r="D20175" s="162" t="n">
        <v>-0.053396</v>
      </c>
      <c r="E20175" s="162" t="n">
        <v>20.37</v>
      </c>
    </row>
    <row r="20176">
      <c r="B20176" s="161" t="n">
        <v>39556</v>
      </c>
      <c r="C20176" s="162" t="n">
        <v>1390.33</v>
      </c>
      <c r="D20176" s="162" t="n">
        <v>-0.034952</v>
      </c>
      <c r="E20176" s="162" t="n">
        <v>20.13</v>
      </c>
    </row>
    <row r="20177">
      <c r="B20177" s="161" t="n">
        <v>39559</v>
      </c>
      <c r="C20177" s="162" t="n">
        <v>1388.17</v>
      </c>
      <c r="D20177" s="162" t="n">
        <v>-0.03603</v>
      </c>
      <c r="E20177" s="162" t="n">
        <v>20.5</v>
      </c>
    </row>
    <row r="20178">
      <c r="B20178" s="161" t="n">
        <v>39560</v>
      </c>
      <c r="C20178" s="162" t="n">
        <v>1375.94</v>
      </c>
      <c r="D20178" s="162" t="n">
        <v>-0.044342</v>
      </c>
      <c r="E20178" s="162" t="n">
        <v>20.87</v>
      </c>
    </row>
    <row r="20179">
      <c r="B20179" s="161" t="n">
        <v>39561</v>
      </c>
      <c r="C20179" s="162" t="n">
        <v>1379.93</v>
      </c>
      <c r="D20179" s="162" t="n">
        <v>-0.040918</v>
      </c>
      <c r="E20179" s="162" t="n">
        <v>20.26</v>
      </c>
    </row>
    <row r="20180">
      <c r="B20180" s="161" t="n">
        <v>39562</v>
      </c>
      <c r="C20180" s="162" t="n">
        <v>1388.82</v>
      </c>
      <c r="D20180" s="162" t="n">
        <v>-0.034075</v>
      </c>
      <c r="E20180" s="162" t="n">
        <v>20.06</v>
      </c>
    </row>
    <row r="20181">
      <c r="B20181" s="161" t="n">
        <v>39563</v>
      </c>
      <c r="C20181" s="162" t="n">
        <v>1397.84</v>
      </c>
      <c r="D20181" s="162" t="n">
        <v>-0.02718</v>
      </c>
      <c r="E20181" s="162" t="n">
        <v>19.59</v>
      </c>
    </row>
    <row r="20182">
      <c r="B20182" s="161" t="n">
        <v>39566</v>
      </c>
      <c r="C20182" s="162" t="n">
        <v>1396.37</v>
      </c>
      <c r="D20182" s="162" t="n">
        <v>-0.027705</v>
      </c>
      <c r="E20182" s="162" t="n">
        <v>19.64</v>
      </c>
    </row>
    <row r="20183">
      <c r="B20183" s="161" t="n">
        <v>39567</v>
      </c>
      <c r="C20183" s="162" t="n">
        <v>1390.94</v>
      </c>
      <c r="D20183" s="162" t="n">
        <v>-0.031039</v>
      </c>
      <c r="E20183" s="162" t="n">
        <v>20.24</v>
      </c>
    </row>
    <row r="20184">
      <c r="B20184" s="161" t="n">
        <v>39568</v>
      </c>
      <c r="C20184" s="162" t="n">
        <v>1385.59</v>
      </c>
      <c r="D20184" s="162" t="n">
        <v>-0.034321</v>
      </c>
      <c r="E20184" s="162" t="n">
        <v>20.79</v>
      </c>
    </row>
    <row r="20185">
      <c r="B20185" s="161" t="n">
        <v>39569</v>
      </c>
      <c r="C20185" s="162" t="n">
        <v>1409.34</v>
      </c>
      <c r="D20185" s="162" t="n">
        <v>-0.016837</v>
      </c>
      <c r="E20185" s="162" t="n">
        <v>18.88</v>
      </c>
    </row>
    <row r="20186">
      <c r="B20186" s="161" t="n">
        <v>39570</v>
      </c>
      <c r="C20186" s="162" t="n">
        <v>1413.9</v>
      </c>
      <c r="D20186" s="162" t="n">
        <v>-0.013145</v>
      </c>
      <c r="E20186" s="162" t="n">
        <v>18.18</v>
      </c>
    </row>
    <row r="20187">
      <c r="B20187" s="161" t="n">
        <v>39573</v>
      </c>
      <c r="C20187" s="162" t="n">
        <v>1407.49</v>
      </c>
      <c r="D20187" s="162" t="n">
        <v>-0.017181</v>
      </c>
      <c r="E20187" s="162" t="n">
        <v>18.9</v>
      </c>
    </row>
    <row r="20188">
      <c r="B20188" s="161" t="n">
        <v>39574</v>
      </c>
      <c r="C20188" s="162" t="n">
        <v>1418.26</v>
      </c>
      <c r="D20188" s="162" t="n">
        <v>-0.009154000000000001</v>
      </c>
      <c r="E20188" s="162" t="n">
        <v>18.21</v>
      </c>
    </row>
    <row r="20189">
      <c r="B20189" s="161" t="n">
        <v>39575</v>
      </c>
      <c r="C20189" s="162" t="n">
        <v>1392.57</v>
      </c>
      <c r="D20189" s="162" t="n">
        <v>-0.026913</v>
      </c>
      <c r="E20189" s="162" t="n">
        <v>19.73</v>
      </c>
    </row>
    <row r="20190">
      <c r="B20190" s="161" t="n">
        <v>39576</v>
      </c>
      <c r="C20190" s="162" t="n">
        <v>1397.68</v>
      </c>
      <c r="D20190" s="162" t="n">
        <v>-0.022854</v>
      </c>
      <c r="E20190" s="162" t="n">
        <v>19.4</v>
      </c>
    </row>
    <row r="20191">
      <c r="B20191" s="161" t="n">
        <v>39577</v>
      </c>
      <c r="C20191" s="162" t="n">
        <v>1388.28</v>
      </c>
      <c r="D20191" s="162" t="n">
        <v>-0.029148</v>
      </c>
      <c r="E20191" s="162" t="n">
        <v>19.41</v>
      </c>
    </row>
    <row r="20192">
      <c r="B20192" s="161" t="n">
        <v>39580</v>
      </c>
      <c r="C20192" s="162" t="n">
        <v>1403.58</v>
      </c>
      <c r="D20192" s="162" t="n">
        <v>-0.017911</v>
      </c>
      <c r="E20192" s="162" t="n">
        <v>17.79</v>
      </c>
    </row>
    <row r="20193">
      <c r="B20193" s="161" t="n">
        <v>39581</v>
      </c>
      <c r="C20193" s="162" t="n">
        <v>1403.04</v>
      </c>
      <c r="D20193" s="162" t="n">
        <v>-0.0181</v>
      </c>
      <c r="E20193" s="162" t="n">
        <v>17.98</v>
      </c>
    </row>
    <row r="20194">
      <c r="B20194" s="161" t="n">
        <v>39582</v>
      </c>
      <c r="C20194" s="162" t="n">
        <v>1408.66</v>
      </c>
      <c r="D20194" s="162" t="n">
        <v>-0.013874</v>
      </c>
      <c r="E20194" s="162" t="n">
        <v>17.66</v>
      </c>
    </row>
    <row r="20195">
      <c r="B20195" s="161" t="n">
        <v>39583</v>
      </c>
      <c r="C20195" s="162" t="n">
        <v>1423.57</v>
      </c>
      <c r="D20195" s="162" t="n">
        <v>-0.003234</v>
      </c>
      <c r="E20195" s="162" t="n">
        <v>16.3</v>
      </c>
    </row>
    <row r="20196">
      <c r="B20196" s="161" t="n">
        <v>39584</v>
      </c>
      <c r="C20196" s="162" t="n">
        <v>1425.35</v>
      </c>
      <c r="D20196" s="162" t="n">
        <v>-0.001843</v>
      </c>
      <c r="E20196" s="162" t="n">
        <v>16.47</v>
      </c>
    </row>
    <row r="20197">
      <c r="B20197" s="161" t="n">
        <v>39587</v>
      </c>
      <c r="C20197" s="162" t="n">
        <v>1426.63</v>
      </c>
      <c r="D20197" s="162" t="n">
        <v>-0.000786</v>
      </c>
      <c r="E20197" s="162" t="n">
        <v>17.01</v>
      </c>
    </row>
    <row r="20198">
      <c r="B20198" s="161" t="n">
        <v>39588</v>
      </c>
      <c r="C20198" s="162" t="n">
        <v>1413.4</v>
      </c>
      <c r="D20198" s="162" t="n">
        <v>-0.010034</v>
      </c>
      <c r="E20198" s="162" t="n">
        <v>17.58</v>
      </c>
    </row>
    <row r="20199">
      <c r="B20199" s="161" t="n">
        <v>39589</v>
      </c>
      <c r="C20199" s="162" t="n">
        <v>1390.71</v>
      </c>
      <c r="D20199" s="162" t="n">
        <v>-0.025948</v>
      </c>
      <c r="E20199" s="162" t="n">
        <v>18.59</v>
      </c>
    </row>
    <row r="20200">
      <c r="B20200" s="161" t="n">
        <v>39590</v>
      </c>
      <c r="C20200" s="162" t="n">
        <v>1394.35</v>
      </c>
      <c r="D20200" s="162" t="n">
        <v>-0.023045</v>
      </c>
      <c r="E20200" s="162" t="n">
        <v>18.05</v>
      </c>
    </row>
    <row r="20201">
      <c r="B20201" s="161" t="n">
        <v>39591</v>
      </c>
      <c r="C20201" s="162" t="n">
        <v>1375.93</v>
      </c>
      <c r="D20201" s="162" t="n">
        <v>-0.035918</v>
      </c>
      <c r="E20201" s="162" t="n">
        <v>19.55</v>
      </c>
    </row>
    <row r="20202">
      <c r="B20202" s="161" t="n">
        <v>39595</v>
      </c>
      <c r="C20202" s="162" t="n">
        <v>1385.35</v>
      </c>
      <c r="D20202" s="162" t="n">
        <v>-0.028857</v>
      </c>
      <c r="E20202" s="162" t="n">
        <v>19.64</v>
      </c>
    </row>
    <row r="20203">
      <c r="B20203" s="161" t="n">
        <v>39596</v>
      </c>
      <c r="C20203" s="162" t="n">
        <v>1390.84</v>
      </c>
      <c r="D20203" s="162" t="n">
        <v>-0.024682</v>
      </c>
      <c r="E20203" s="162" t="n">
        <v>19.07</v>
      </c>
    </row>
    <row r="20204">
      <c r="B20204" s="161" t="n">
        <v>39597</v>
      </c>
      <c r="C20204" s="162" t="n">
        <v>1398.26</v>
      </c>
      <c r="D20204" s="162" t="n">
        <v>-0.019169</v>
      </c>
      <c r="E20204" s="162" t="n">
        <v>18.14</v>
      </c>
    </row>
    <row r="20205">
      <c r="B20205" s="161" t="n">
        <v>39598</v>
      </c>
      <c r="C20205" s="162" t="n">
        <v>1400.38</v>
      </c>
      <c r="D20205" s="162" t="n">
        <v>-0.017563</v>
      </c>
      <c r="E20205" s="162" t="n">
        <v>17.83</v>
      </c>
    </row>
    <row r="20206">
      <c r="B20206" s="161" t="n">
        <v>39601</v>
      </c>
      <c r="C20206" s="162" t="n">
        <v>1385.67</v>
      </c>
      <c r="D20206" s="162" t="n">
        <v>-0.028049</v>
      </c>
      <c r="E20206" s="162" t="n">
        <v>19.83</v>
      </c>
    </row>
    <row r="20207">
      <c r="B20207" s="161" t="n">
        <v>39602</v>
      </c>
      <c r="C20207" s="162" t="n">
        <v>1377.65</v>
      </c>
      <c r="D20207" s="162" t="n">
        <v>-0.033735</v>
      </c>
      <c r="E20207" s="162" t="n">
        <v>20.24</v>
      </c>
    </row>
    <row r="20208">
      <c r="B20208" s="161" t="n">
        <v>39603</v>
      </c>
      <c r="C20208" s="162" t="n">
        <v>1377.2</v>
      </c>
      <c r="D20208" s="162" t="n">
        <v>-0.033821</v>
      </c>
      <c r="E20208" s="162" t="n">
        <v>20.8</v>
      </c>
    </row>
    <row r="20209">
      <c r="B20209" s="161" t="n">
        <v>39604</v>
      </c>
      <c r="C20209" s="162" t="n">
        <v>1404.05</v>
      </c>
      <c r="D20209" s="162" t="n">
        <v>-0.014367</v>
      </c>
      <c r="E20209" s="162" t="n">
        <v>18.63</v>
      </c>
    </row>
    <row r="20210">
      <c r="B20210" s="161" t="n">
        <v>39605</v>
      </c>
      <c r="C20210" s="162" t="n">
        <v>1360.68</v>
      </c>
      <c r="D20210" s="162" t="n">
        <v>-0.04544</v>
      </c>
      <c r="E20210" s="162" t="n">
        <v>23.56</v>
      </c>
    </row>
    <row r="20211">
      <c r="B20211" s="161" t="n">
        <v>39608</v>
      </c>
      <c r="C20211" s="162" t="n">
        <v>1361.76</v>
      </c>
      <c r="D20211" s="162" t="n">
        <v>-0.044287</v>
      </c>
      <c r="E20211" s="162" t="n">
        <v>23.12</v>
      </c>
    </row>
    <row r="20212">
      <c r="B20212" s="161" t="n">
        <v>39609</v>
      </c>
      <c r="C20212" s="162" t="n">
        <v>1358.44</v>
      </c>
      <c r="D20212" s="162" t="n">
        <v>-0.046362</v>
      </c>
      <c r="E20212" s="162" t="n">
        <v>23.18</v>
      </c>
    </row>
    <row r="20213">
      <c r="B20213" s="161" t="n">
        <v>39610</v>
      </c>
      <c r="C20213" s="162" t="n">
        <v>1335.49</v>
      </c>
      <c r="D20213" s="162" t="n">
        <v>-0.06289500000000001</v>
      </c>
      <c r="E20213" s="162" t="n">
        <v>24.12</v>
      </c>
    </row>
    <row r="20214">
      <c r="B20214" s="161" t="n">
        <v>39611</v>
      </c>
      <c r="C20214" s="162" t="n">
        <v>1339.87</v>
      </c>
      <c r="D20214" s="162" t="n">
        <v>-0.059175</v>
      </c>
      <c r="E20214" s="162" t="n">
        <v>23.33</v>
      </c>
    </row>
    <row r="20215">
      <c r="B20215" s="161" t="n">
        <v>39612</v>
      </c>
      <c r="C20215" s="162" t="n">
        <v>1360.03</v>
      </c>
      <c r="D20215" s="162" t="n">
        <v>-0.043986</v>
      </c>
      <c r="E20215" s="162" t="n">
        <v>21.22</v>
      </c>
    </row>
    <row r="20216">
      <c r="B20216" s="161" t="n">
        <v>39615</v>
      </c>
      <c r="C20216" s="162" t="n">
        <v>1360.14</v>
      </c>
      <c r="D20216" s="162" t="n">
        <v>-0.043541</v>
      </c>
      <c r="E20216" s="162" t="n">
        <v>20.95</v>
      </c>
    </row>
    <row r="20217">
      <c r="B20217" s="161" t="n">
        <v>39616</v>
      </c>
      <c r="C20217" s="162" t="n">
        <v>1350.93</v>
      </c>
      <c r="D20217" s="162" t="n">
        <v>-0.049959</v>
      </c>
      <c r="E20217" s="162" t="n">
        <v>21.13</v>
      </c>
    </row>
    <row r="20218">
      <c r="B20218" s="161" t="n">
        <v>39617</v>
      </c>
      <c r="C20218" s="162" t="n">
        <v>1337.81</v>
      </c>
      <c r="D20218" s="162" t="n">
        <v>-0.059239</v>
      </c>
      <c r="E20218" s="162" t="n">
        <v>22.24</v>
      </c>
    </row>
    <row r="20219">
      <c r="B20219" s="161" t="n">
        <v>39618</v>
      </c>
      <c r="C20219" s="162" t="n">
        <v>1342.83</v>
      </c>
      <c r="D20219" s="162" t="n">
        <v>-0.054977</v>
      </c>
      <c r="E20219" s="162" t="n">
        <v>21.58</v>
      </c>
    </row>
    <row r="20220">
      <c r="B20220" s="161" t="n">
        <v>39619</v>
      </c>
      <c r="C20220" s="162" t="n">
        <v>1317.93</v>
      </c>
      <c r="D20220" s="162" t="n">
        <v>-0.07315000000000001</v>
      </c>
      <c r="E20220" s="162" t="n">
        <v>22.87</v>
      </c>
    </row>
    <row r="20221">
      <c r="B20221" s="161" t="n">
        <v>39622</v>
      </c>
      <c r="C20221" s="162" t="n">
        <v>1318</v>
      </c>
      <c r="D20221" s="162" t="n">
        <v>-0.072531</v>
      </c>
      <c r="E20221" s="162" t="n">
        <v>22.64</v>
      </c>
    </row>
    <row r="20222">
      <c r="B20222" s="161" t="n">
        <v>39623</v>
      </c>
      <c r="C20222" s="162" t="n">
        <v>1314.29</v>
      </c>
      <c r="D20222" s="162" t="n">
        <v>-0.07485799999999999</v>
      </c>
      <c r="E20222" s="162" t="n">
        <v>22.42</v>
      </c>
    </row>
    <row r="20223">
      <c r="B20223" s="161" t="n">
        <v>39624</v>
      </c>
      <c r="C20223" s="162" t="n">
        <v>1321.97</v>
      </c>
      <c r="D20223" s="162" t="n">
        <v>-0.068573</v>
      </c>
      <c r="E20223" s="162" t="n">
        <v>21.14</v>
      </c>
    </row>
    <row r="20224">
      <c r="B20224" s="161" t="n">
        <v>39625</v>
      </c>
      <c r="C20224" s="162" t="n">
        <v>1283.15</v>
      </c>
      <c r="D20224" s="162" t="n">
        <v>-0.09771299999999999</v>
      </c>
      <c r="E20224" s="162" t="n">
        <v>23.93</v>
      </c>
    </row>
    <row r="20225">
      <c r="B20225" s="161" t="n">
        <v>39626</v>
      </c>
      <c r="C20225" s="162" t="n">
        <v>1278.38</v>
      </c>
      <c r="D20225" s="162" t="n">
        <v>-0.100755</v>
      </c>
      <c r="E20225" s="162" t="n">
        <v>23.44</v>
      </c>
    </row>
    <row r="20226">
      <c r="B20226" s="161" t="n">
        <v>39629</v>
      </c>
      <c r="C20226" s="162" t="n">
        <v>1280</v>
      </c>
      <c r="D20226" s="162" t="n">
        <v>-0.09876699999999999</v>
      </c>
      <c r="E20226" s="162" t="n">
        <v>23.95</v>
      </c>
    </row>
    <row r="20227">
      <c r="B20227" s="161" t="n">
        <v>39630</v>
      </c>
      <c r="C20227" s="162" t="n">
        <v>1284.91</v>
      </c>
      <c r="D20227" s="162" t="n">
        <v>-0.094232</v>
      </c>
      <c r="E20227" s="162" t="n">
        <v>23.65</v>
      </c>
    </row>
    <row r="20228">
      <c r="B20228" s="161" t="n">
        <v>39631</v>
      </c>
      <c r="C20228" s="162" t="n">
        <v>1261.52</v>
      </c>
      <c r="D20228" s="162" t="n">
        <v>-0.111842</v>
      </c>
      <c r="E20228" s="162" t="n">
        <v>25.92</v>
      </c>
    </row>
    <row r="20229">
      <c r="B20229" s="161" t="n">
        <v>39632</v>
      </c>
      <c r="C20229" s="162" t="n">
        <v>1262.9</v>
      </c>
      <c r="D20229" s="162" t="n">
        <v>-0.109837</v>
      </c>
      <c r="E20229" s="162" t="n">
        <v>24.78</v>
      </c>
    </row>
    <row r="20230">
      <c r="B20230" s="161" t="n">
        <v>39636</v>
      </c>
      <c r="C20230" s="162" t="n">
        <v>1252.31</v>
      </c>
      <c r="D20230" s="162" t="n">
        <v>-0.117276</v>
      </c>
      <c r="E20230" s="162" t="n">
        <v>25.78</v>
      </c>
    </row>
    <row r="20231">
      <c r="B20231" s="161" t="n">
        <v>39637</v>
      </c>
      <c r="C20231" s="162" t="n">
        <v>1273.7</v>
      </c>
      <c r="D20231" s="162" t="n">
        <v>-0.099469</v>
      </c>
      <c r="E20231" s="162" t="n">
        <v>23.15</v>
      </c>
    </row>
    <row r="20232">
      <c r="B20232" s="161" t="n">
        <v>39638</v>
      </c>
      <c r="C20232" s="162" t="n">
        <v>1244.69</v>
      </c>
      <c r="D20232" s="162" t="n">
        <v>-0.12151</v>
      </c>
      <c r="E20232" s="162" t="n">
        <v>25.23</v>
      </c>
    </row>
    <row r="20233">
      <c r="B20233" s="161" t="n">
        <v>39639</v>
      </c>
      <c r="C20233" s="162" t="n">
        <v>1253.39</v>
      </c>
      <c r="D20233" s="162" t="n">
        <v>-0.113603</v>
      </c>
      <c r="E20233" s="162" t="n">
        <v>25.59</v>
      </c>
    </row>
    <row r="20234">
      <c r="B20234" s="161" t="n">
        <v>39640</v>
      </c>
      <c r="C20234" s="162" t="n">
        <v>1239.49</v>
      </c>
      <c r="D20234" s="162" t="n">
        <v>-0.123766</v>
      </c>
      <c r="E20234" s="162" t="n">
        <v>27.49</v>
      </c>
    </row>
    <row r="20235">
      <c r="B20235" s="161" t="n">
        <v>39643</v>
      </c>
      <c r="C20235" s="162" t="n">
        <v>1228.3</v>
      </c>
      <c r="D20235" s="162" t="n">
        <v>-0.131775</v>
      </c>
      <c r="E20235" s="162" t="n">
        <v>28.48</v>
      </c>
    </row>
    <row r="20236">
      <c r="B20236" s="161" t="n">
        <v>39644</v>
      </c>
      <c r="C20236" s="162" t="n">
        <v>1214.91</v>
      </c>
      <c r="D20236" s="162" t="n">
        <v>-0.141607</v>
      </c>
      <c r="E20236" s="162" t="n">
        <v>28.54</v>
      </c>
    </row>
    <row r="20237">
      <c r="B20237" s="161" t="n">
        <v>39645</v>
      </c>
      <c r="C20237" s="162" t="n">
        <v>1245.36</v>
      </c>
      <c r="D20237" s="162" t="n">
        <v>-0.115846</v>
      </c>
      <c r="E20237" s="162" t="n">
        <v>25.1</v>
      </c>
    </row>
    <row r="20238">
      <c r="B20238" s="161" t="n">
        <v>39646</v>
      </c>
      <c r="C20238" s="162" t="n">
        <v>1260.32</v>
      </c>
      <c r="D20238" s="162" t="n">
        <v>-0.102879</v>
      </c>
      <c r="E20238" s="162" t="n">
        <v>25.01</v>
      </c>
    </row>
    <row r="20239">
      <c r="B20239" s="161" t="n">
        <v>39647</v>
      </c>
      <c r="C20239" s="162" t="n">
        <v>1260.68</v>
      </c>
      <c r="D20239" s="162" t="n">
        <v>-0.10157</v>
      </c>
      <c r="E20239" s="162" t="n">
        <v>24.05</v>
      </c>
    </row>
    <row r="20240">
      <c r="B20240" s="161" t="n">
        <v>39650</v>
      </c>
      <c r="C20240" s="162" t="n">
        <v>1260</v>
      </c>
      <c r="D20240" s="162" t="n">
        <v>-0.101107</v>
      </c>
      <c r="E20240" s="162" t="n">
        <v>23.05</v>
      </c>
    </row>
    <row r="20241">
      <c r="B20241" s="161" t="n">
        <v>39651</v>
      </c>
      <c r="C20241" s="162" t="n">
        <v>1277</v>
      </c>
      <c r="D20241" s="162" t="n">
        <v>-0.08675099999999999</v>
      </c>
      <c r="E20241" s="162" t="n">
        <v>21.18</v>
      </c>
    </row>
    <row r="20242">
      <c r="B20242" s="161" t="n">
        <v>39652</v>
      </c>
      <c r="C20242" s="162" t="n">
        <v>1282.19</v>
      </c>
      <c r="D20242" s="162" t="n">
        <v>-0.081706</v>
      </c>
      <c r="E20242" s="162" t="n">
        <v>21.31</v>
      </c>
    </row>
    <row r="20243">
      <c r="B20243" s="161" t="n">
        <v>39653</v>
      </c>
      <c r="C20243" s="162" t="n">
        <v>1252.54</v>
      </c>
      <c r="D20243" s="162" t="n">
        <v>-0.104023</v>
      </c>
      <c r="E20243" s="162" t="n">
        <v>23.44</v>
      </c>
    </row>
    <row r="20244">
      <c r="B20244" s="161" t="n">
        <v>39654</v>
      </c>
      <c r="C20244" s="162" t="n">
        <v>1257.76</v>
      </c>
      <c r="D20244" s="162" t="n">
        <v>-0.098758</v>
      </c>
      <c r="E20244" s="162" t="n">
        <v>22.91</v>
      </c>
    </row>
    <row r="20245">
      <c r="B20245" s="161" t="n">
        <v>39657</v>
      </c>
      <c r="C20245" s="162" t="n">
        <v>1234.37</v>
      </c>
      <c r="D20245" s="162" t="n">
        <v>-0.116347</v>
      </c>
      <c r="E20245" s="162" t="n">
        <v>24.23</v>
      </c>
    </row>
    <row r="20246">
      <c r="B20246" s="161" t="n">
        <v>39658</v>
      </c>
      <c r="C20246" s="162" t="n">
        <v>1263.2</v>
      </c>
      <c r="D20246" s="162" t="n">
        <v>-0.092209</v>
      </c>
      <c r="E20246" s="162" t="n">
        <v>22.03</v>
      </c>
    </row>
    <row r="20247">
      <c r="B20247" s="161" t="n">
        <v>39659</v>
      </c>
      <c r="C20247" s="162" t="n">
        <v>1284.26</v>
      </c>
      <c r="D20247" s="162" t="n">
        <v>-0.074672</v>
      </c>
      <c r="E20247" s="162" t="n">
        <v>21.21</v>
      </c>
    </row>
    <row r="20248">
      <c r="B20248" s="161" t="n">
        <v>39660</v>
      </c>
      <c r="C20248" s="162" t="n">
        <v>1267.38</v>
      </c>
      <c r="D20248" s="162" t="n">
        <v>-0.086886</v>
      </c>
      <c r="E20248" s="162" t="n">
        <v>22.94</v>
      </c>
    </row>
    <row r="20249">
      <c r="B20249" s="161" t="n">
        <v>39661</v>
      </c>
      <c r="C20249" s="162" t="n">
        <v>1260.31</v>
      </c>
      <c r="D20249" s="162" t="n">
        <v>-0.091474</v>
      </c>
      <c r="E20249" s="162" t="n">
        <v>22.57</v>
      </c>
    </row>
    <row r="20250">
      <c r="B20250" s="161" t="n">
        <v>39664</v>
      </c>
      <c r="C20250" s="162" t="n">
        <v>1249.01</v>
      </c>
      <c r="D20250" s="162" t="n">
        <v>-0.099422</v>
      </c>
      <c r="E20250" s="162" t="n">
        <v>23.49</v>
      </c>
    </row>
    <row r="20251">
      <c r="B20251" s="161" t="n">
        <v>39665</v>
      </c>
      <c r="C20251" s="162" t="n">
        <v>1284.88</v>
      </c>
      <c r="D20251" s="162" t="n">
        <v>-0.07018199999999999</v>
      </c>
      <c r="E20251" s="162" t="n">
        <v>21.14</v>
      </c>
    </row>
    <row r="20252">
      <c r="B20252" s="161" t="n">
        <v>39666</v>
      </c>
      <c r="C20252" s="162" t="n">
        <v>1289.19</v>
      </c>
      <c r="D20252" s="162" t="n">
        <v>-0.066066</v>
      </c>
      <c r="E20252" s="162" t="n">
        <v>20.23</v>
      </c>
    </row>
    <row r="20253">
      <c r="B20253" s="161" t="n">
        <v>39667</v>
      </c>
      <c r="C20253" s="162" t="n">
        <v>1266.07</v>
      </c>
      <c r="D20253" s="162" t="n">
        <v>-0.08329</v>
      </c>
      <c r="E20253" s="162" t="n">
        <v>21.15</v>
      </c>
    </row>
    <row r="20254">
      <c r="B20254" s="161" t="n">
        <v>39668</v>
      </c>
      <c r="C20254" s="162" t="n">
        <v>1296.32</v>
      </c>
      <c r="D20254" s="162" t="n">
        <v>-0.058866</v>
      </c>
      <c r="E20254" s="162" t="n">
        <v>20.66</v>
      </c>
    </row>
    <row r="20255">
      <c r="B20255" s="161" t="n">
        <v>39671</v>
      </c>
      <c r="C20255" s="162" t="n">
        <v>1305.32</v>
      </c>
      <c r="D20255" s="162" t="n">
        <v>-0.051182</v>
      </c>
      <c r="E20255" s="162" t="n">
        <v>20.12</v>
      </c>
    </row>
    <row r="20256">
      <c r="B20256" s="161" t="n">
        <v>39672</v>
      </c>
      <c r="C20256" s="162" t="n">
        <v>1289.59</v>
      </c>
      <c r="D20256" s="162" t="n">
        <v>-0.062487</v>
      </c>
      <c r="E20256" s="162" t="n">
        <v>21.17</v>
      </c>
    </row>
    <row r="20257">
      <c r="B20257" s="161" t="n">
        <v>39673</v>
      </c>
      <c r="C20257" s="162" t="n">
        <v>1285.83</v>
      </c>
      <c r="D20257" s="162" t="n">
        <v>-0.064498</v>
      </c>
      <c r="E20257" s="162" t="n">
        <v>21.55</v>
      </c>
    </row>
    <row r="20258">
      <c r="B20258" s="161" t="n">
        <v>39674</v>
      </c>
      <c r="C20258" s="162" t="n">
        <v>1292.93</v>
      </c>
      <c r="D20258" s="162" t="n">
        <v>-0.058087</v>
      </c>
      <c r="E20258" s="162" t="n">
        <v>20.34</v>
      </c>
    </row>
    <row r="20259">
      <c r="B20259" s="161" t="n">
        <v>39675</v>
      </c>
      <c r="C20259" s="162" t="n">
        <v>1298.2</v>
      </c>
      <c r="D20259" s="162" t="n">
        <v>-0.053169</v>
      </c>
      <c r="E20259" s="162" t="n">
        <v>19.58</v>
      </c>
    </row>
    <row r="20260">
      <c r="B20260" s="161" t="n">
        <v>39678</v>
      </c>
      <c r="C20260" s="162" t="n">
        <v>1278.6</v>
      </c>
      <c r="D20260" s="162" t="n">
        <v>-0.06739299999999999</v>
      </c>
      <c r="E20260" s="162" t="n">
        <v>20.98</v>
      </c>
    </row>
    <row r="20261">
      <c r="B20261" s="161" t="n">
        <v>39679</v>
      </c>
      <c r="C20261" s="162" t="n">
        <v>1266.69</v>
      </c>
      <c r="D20261" s="162" t="n">
        <v>-0.075867</v>
      </c>
      <c r="E20261" s="162" t="n">
        <v>21.28</v>
      </c>
    </row>
    <row r="20262">
      <c r="B20262" s="161" t="n">
        <v>39680</v>
      </c>
      <c r="C20262" s="162" t="n">
        <v>1274.54</v>
      </c>
      <c r="D20262" s="162" t="n">
        <v>-0.068828</v>
      </c>
      <c r="E20262" s="162" t="n">
        <v>20.42</v>
      </c>
    </row>
    <row r="20263">
      <c r="B20263" s="161" t="n">
        <v>39681</v>
      </c>
      <c r="C20263" s="162" t="n">
        <v>1277.72</v>
      </c>
      <c r="D20263" s="162" t="n">
        <v>-0.065514</v>
      </c>
      <c r="E20263" s="162" t="n">
        <v>19.82</v>
      </c>
    </row>
    <row r="20264">
      <c r="B20264" s="161" t="n">
        <v>39682</v>
      </c>
      <c r="C20264" s="162" t="n">
        <v>1292.2</v>
      </c>
      <c r="D20264" s="162" t="n">
        <v>-0.053409</v>
      </c>
      <c r="E20264" s="162" t="n">
        <v>18.81</v>
      </c>
    </row>
    <row r="20265">
      <c r="B20265" s="161" t="n">
        <v>39685</v>
      </c>
      <c r="C20265" s="162" t="n">
        <v>1266.84</v>
      </c>
      <c r="D20265" s="162" t="n">
        <v>-0.072463</v>
      </c>
      <c r="E20265" s="162" t="n">
        <v>20.97</v>
      </c>
    </row>
    <row r="20266">
      <c r="B20266" s="161" t="n">
        <v>39686</v>
      </c>
      <c r="C20266" s="162" t="n">
        <v>1271.51</v>
      </c>
      <c r="D20266" s="162" t="n">
        <v>-0.068037</v>
      </c>
      <c r="E20266" s="162" t="n">
        <v>20.49</v>
      </c>
    </row>
    <row r="20267">
      <c r="B20267" s="161" t="n">
        <v>39687</v>
      </c>
      <c r="C20267" s="162" t="n">
        <v>1281.66</v>
      </c>
      <c r="D20267" s="162" t="n">
        <v>-0.059454</v>
      </c>
      <c r="E20267" s="162" t="n">
        <v>19.76</v>
      </c>
    </row>
    <row r="20268">
      <c r="B20268" s="161" t="n">
        <v>39688</v>
      </c>
      <c r="C20268" s="162" t="n">
        <v>1300.68</v>
      </c>
      <c r="D20268" s="162" t="n">
        <v>-0.044214</v>
      </c>
      <c r="E20268" s="162" t="n">
        <v>19.43</v>
      </c>
    </row>
    <row r="20269">
      <c r="B20269" s="161" t="n">
        <v>39689</v>
      </c>
      <c r="C20269" s="162" t="n">
        <v>1282.83</v>
      </c>
      <c r="D20269" s="162" t="n">
        <v>-0.057303</v>
      </c>
      <c r="E20269" s="162" t="n">
        <v>20.65</v>
      </c>
    </row>
    <row r="20270">
      <c r="B20270" s="161" t="n">
        <v>39693</v>
      </c>
      <c r="C20270" s="162" t="n">
        <v>1277.58</v>
      </c>
      <c r="D20270" s="162" t="n">
        <v>-0.060693</v>
      </c>
      <c r="E20270" s="162" t="n">
        <v>21.99</v>
      </c>
    </row>
    <row r="20271">
      <c r="B20271" s="161" t="n">
        <v>39694</v>
      </c>
      <c r="C20271" s="162" t="n">
        <v>1274.98</v>
      </c>
      <c r="D20271" s="162" t="n">
        <v>-0.062082</v>
      </c>
      <c r="E20271" s="162" t="n">
        <v>21.43</v>
      </c>
    </row>
    <row r="20272">
      <c r="B20272" s="161" t="n">
        <v>39695</v>
      </c>
      <c r="C20272" s="162" t="n">
        <v>1236.83</v>
      </c>
      <c r="D20272" s="162" t="n">
        <v>-0.091642</v>
      </c>
      <c r="E20272" s="162" t="n">
        <v>24.03</v>
      </c>
    </row>
    <row r="20273">
      <c r="B20273" s="161" t="n">
        <v>39696</v>
      </c>
      <c r="C20273" s="162" t="n">
        <v>1242.31</v>
      </c>
      <c r="D20273" s="162" t="n">
        <v>-0.086517</v>
      </c>
      <c r="E20273" s="162" t="n">
        <v>23.06</v>
      </c>
    </row>
    <row r="20274">
      <c r="B20274" s="161" t="n">
        <v>39699</v>
      </c>
      <c r="C20274" s="162" t="n">
        <v>1267.79</v>
      </c>
      <c r="D20274" s="162" t="n">
        <v>-0.065579</v>
      </c>
      <c r="E20274" s="162" t="n">
        <v>22.64</v>
      </c>
    </row>
    <row r="20275">
      <c r="B20275" s="161" t="n">
        <v>39700</v>
      </c>
      <c r="C20275" s="162" t="n">
        <v>1224.51</v>
      </c>
      <c r="D20275" s="162" t="n">
        <v>-0.099603</v>
      </c>
      <c r="E20275" s="162" t="n">
        <v>25.47</v>
      </c>
    </row>
    <row r="20276">
      <c r="B20276" s="161" t="n">
        <v>39701</v>
      </c>
      <c r="C20276" s="162" t="n">
        <v>1232.04</v>
      </c>
      <c r="D20276" s="162" t="n">
        <v>-0.09270100000000001</v>
      </c>
      <c r="E20276" s="162" t="n">
        <v>24.52</v>
      </c>
    </row>
    <row r="20277">
      <c r="B20277" s="161" t="n">
        <v>39702</v>
      </c>
      <c r="C20277" s="162" t="n">
        <v>1249.05</v>
      </c>
      <c r="D20277" s="162" t="n">
        <v>-0.078404</v>
      </c>
      <c r="E20277" s="162" t="n">
        <v>24.39</v>
      </c>
    </row>
    <row r="20278">
      <c r="B20278" s="161" t="n">
        <v>39703</v>
      </c>
      <c r="C20278" s="162" t="n">
        <v>1251.7</v>
      </c>
      <c r="D20278" s="162" t="n">
        <v>-0.075631</v>
      </c>
      <c r="E20278" s="162" t="n">
        <v>25.66</v>
      </c>
    </row>
    <row r="20279">
      <c r="B20279" s="161" t="n">
        <v>39706</v>
      </c>
      <c r="C20279" s="162" t="n">
        <v>1192.7</v>
      </c>
      <c r="D20279" s="162" t="n">
        <v>-0.12289</v>
      </c>
      <c r="E20279" s="162" t="n">
        <v>31.7</v>
      </c>
    </row>
    <row r="20280">
      <c r="B20280" s="161" t="n">
        <v>39707</v>
      </c>
      <c r="C20280" s="162" t="n">
        <v>1213.59</v>
      </c>
      <c r="D20280" s="162" t="n">
        <v>-0.104577</v>
      </c>
      <c r="E20280" s="162" t="n">
        <v>30.3</v>
      </c>
    </row>
    <row r="20281">
      <c r="B20281" s="161" t="n">
        <v>39708</v>
      </c>
      <c r="C20281" s="162" t="n">
        <v>1156.39</v>
      </c>
      <c r="D20281" s="162" t="n">
        <v>-0.151651</v>
      </c>
      <c r="E20281" s="162" t="n">
        <v>36.22</v>
      </c>
    </row>
    <row r="20282">
      <c r="B20282" s="161" t="n">
        <v>39709</v>
      </c>
      <c r="C20282" s="162" t="n">
        <v>1206.51</v>
      </c>
      <c r="D20282" s="162" t="n">
        <v>-0.108234</v>
      </c>
      <c r="E20282" s="162" t="n">
        <v>33.1</v>
      </c>
    </row>
    <row r="20283">
      <c r="B20283" s="161" t="n">
        <v>39710</v>
      </c>
      <c r="C20283" s="162" t="n">
        <v>1255.08</v>
      </c>
      <c r="D20283" s="162" t="n">
        <v>-0.067993</v>
      </c>
      <c r="E20283" s="162" t="n">
        <v>32.07</v>
      </c>
    </row>
    <row r="20284">
      <c r="B20284" s="161" t="n">
        <v>39713</v>
      </c>
      <c r="C20284" s="162" t="n">
        <v>1207.09</v>
      </c>
      <c r="D20284" s="162" t="n">
        <v>-0.105945</v>
      </c>
      <c r="E20284" s="162" t="n">
        <v>33.85</v>
      </c>
    </row>
    <row r="20285">
      <c r="B20285" s="161" t="n">
        <v>39714</v>
      </c>
      <c r="C20285" s="162" t="n">
        <v>1188.22</v>
      </c>
      <c r="D20285" s="162" t="n">
        <v>-0.120512</v>
      </c>
      <c r="E20285" s="162" t="n">
        <v>35.72</v>
      </c>
    </row>
    <row r="20286">
      <c r="B20286" s="161" t="n">
        <v>39715</v>
      </c>
      <c r="C20286" s="162" t="n">
        <v>1185.87</v>
      </c>
      <c r="D20286" s="162" t="n">
        <v>-0.121302</v>
      </c>
      <c r="E20286" s="162" t="n">
        <v>35.19</v>
      </c>
    </row>
    <row r="20287">
      <c r="B20287" s="161" t="n">
        <v>39716</v>
      </c>
      <c r="C20287" s="162" t="n">
        <v>1209.18</v>
      </c>
      <c r="D20287" s="162" t="n">
        <v>-0.100689</v>
      </c>
      <c r="E20287" s="162" t="n">
        <v>32.82</v>
      </c>
    </row>
    <row r="20288">
      <c r="B20288" s="161" t="n">
        <v>39717</v>
      </c>
      <c r="C20288" s="162" t="n">
        <v>1213.01</v>
      </c>
      <c r="D20288" s="162" t="n">
        <v>-0.096537</v>
      </c>
      <c r="E20288" s="162" t="n">
        <v>34.74</v>
      </c>
    </row>
    <row r="20289">
      <c r="B20289" s="161" t="n">
        <v>39720</v>
      </c>
      <c r="C20289" s="162" t="n">
        <v>1106.39</v>
      </c>
      <c r="D20289" s="162" t="n">
        <v>-0.187115</v>
      </c>
      <c r="E20289" s="162" t="n">
        <v>46.72</v>
      </c>
    </row>
    <row r="20290">
      <c r="B20290" s="161" t="n">
        <v>39721</v>
      </c>
      <c r="C20290" s="162" t="n">
        <v>1166.36</v>
      </c>
      <c r="D20290" s="162" t="n">
        <v>-0.133122</v>
      </c>
      <c r="E20290" s="162" t="n">
        <v>39.39</v>
      </c>
    </row>
    <row r="20291">
      <c r="B20291" s="161" t="n">
        <v>39722</v>
      </c>
      <c r="C20291" s="162" t="n">
        <v>1161.06</v>
      </c>
      <c r="D20291" s="162" t="n">
        <v>-0.136524</v>
      </c>
      <c r="E20291" s="162" t="n">
        <v>39.81</v>
      </c>
    </row>
    <row r="20292">
      <c r="B20292" s="161" t="n">
        <v>39723</v>
      </c>
      <c r="C20292" s="162" t="n">
        <v>1114.28</v>
      </c>
      <c r="D20292" s="162" t="n">
        <v>-0.176403</v>
      </c>
      <c r="E20292" s="162" t="n">
        <v>45.26</v>
      </c>
    </row>
    <row r="20293">
      <c r="B20293" s="161" t="n">
        <v>39724</v>
      </c>
      <c r="C20293" s="162" t="n">
        <v>1099.23</v>
      </c>
      <c r="D20293" s="162" t="n">
        <v>-0.188662</v>
      </c>
      <c r="E20293" s="162" t="n">
        <v>45.14</v>
      </c>
    </row>
    <row r="20294">
      <c r="B20294" s="161" t="n">
        <v>39727</v>
      </c>
      <c r="C20294" s="162" t="n">
        <v>1056.89</v>
      </c>
      <c r="D20294" s="162" t="n">
        <v>-0.226448</v>
      </c>
      <c r="E20294" s="162" t="n">
        <v>52.05</v>
      </c>
    </row>
    <row r="20295">
      <c r="B20295" s="161" t="n">
        <v>39728</v>
      </c>
      <c r="C20295" s="162" t="n">
        <v>996.23</v>
      </c>
      <c r="D20295" s="162" t="n">
        <v>-0.283805</v>
      </c>
      <c r="E20295" s="162" t="n">
        <v>53.68</v>
      </c>
    </row>
    <row r="20296">
      <c r="B20296" s="161" t="n">
        <v>39729</v>
      </c>
      <c r="C20296" s="162" t="n">
        <v>984.9400000000001</v>
      </c>
      <c r="D20296" s="162" t="n">
        <v>-0.293313</v>
      </c>
      <c r="E20296" s="162" t="n">
        <v>57.53</v>
      </c>
    </row>
    <row r="20297">
      <c r="B20297" s="161" t="n">
        <v>39730</v>
      </c>
      <c r="C20297" s="162" t="n">
        <v>909.92</v>
      </c>
      <c r="D20297" s="162" t="n">
        <v>-0.370314</v>
      </c>
      <c r="E20297" s="162" t="n">
        <v>63.92</v>
      </c>
    </row>
    <row r="20298">
      <c r="B20298" s="161" t="n">
        <v>39731</v>
      </c>
      <c r="C20298" s="162" t="n">
        <v>899.22</v>
      </c>
      <c r="D20298" s="162" t="n">
        <v>-0.379869</v>
      </c>
      <c r="E20298" s="162" t="n">
        <v>69.95</v>
      </c>
    </row>
    <row r="20299">
      <c r="B20299" s="161" t="n">
        <v>39734</v>
      </c>
      <c r="C20299" s="162" t="n">
        <v>1003.35</v>
      </c>
      <c r="D20299" s="162" t="n">
        <v>-0.268497</v>
      </c>
      <c r="E20299" s="162" t="n">
        <v>54.99</v>
      </c>
    </row>
    <row r="20300">
      <c r="B20300" s="161" t="n">
        <v>39735</v>
      </c>
      <c r="C20300" s="162" t="n">
        <v>998.01</v>
      </c>
      <c r="D20300" s="162" t="n">
        <v>-0.272001</v>
      </c>
      <c r="E20300" s="162" t="n">
        <v>55.13</v>
      </c>
    </row>
    <row r="20301">
      <c r="B20301" s="161" t="n">
        <v>39736</v>
      </c>
      <c r="C20301" s="162" t="n">
        <v>907.84</v>
      </c>
      <c r="D20301" s="162" t="n">
        <v>-0.364555</v>
      </c>
      <c r="E20301" s="162" t="n">
        <v>69.25</v>
      </c>
    </row>
    <row r="20302">
      <c r="B20302" s="161" t="n">
        <v>39737</v>
      </c>
      <c r="C20302" s="162" t="n">
        <v>946.4299999999999</v>
      </c>
      <c r="D20302" s="162" t="n">
        <v>-0.321009</v>
      </c>
      <c r="E20302" s="162" t="n">
        <v>67.61</v>
      </c>
    </row>
    <row r="20303">
      <c r="B20303" s="161" t="n">
        <v>39738</v>
      </c>
      <c r="C20303" s="162" t="n">
        <v>940.55</v>
      </c>
      <c r="D20303" s="162" t="n">
        <v>-0.325297</v>
      </c>
      <c r="E20303" s="162" t="n">
        <v>70.33</v>
      </c>
    </row>
    <row r="20304">
      <c r="B20304" s="161" t="n">
        <v>39741</v>
      </c>
      <c r="C20304" s="162" t="n">
        <v>985.4</v>
      </c>
      <c r="D20304" s="162" t="n">
        <v>-0.277077</v>
      </c>
      <c r="E20304" s="162" t="n">
        <v>52.97</v>
      </c>
    </row>
    <row r="20305">
      <c r="B20305" s="161" t="n">
        <v>39742</v>
      </c>
      <c r="C20305" s="162" t="n">
        <v>955.05</v>
      </c>
      <c r="D20305" s="162" t="n">
        <v>-0.306585</v>
      </c>
      <c r="E20305" s="162" t="n">
        <v>53.11</v>
      </c>
    </row>
    <row r="20306">
      <c r="B20306" s="161" t="n">
        <v>39743</v>
      </c>
      <c r="C20306" s="162" t="n">
        <v>896.78</v>
      </c>
      <c r="D20306" s="162" t="n">
        <v>-0.367636</v>
      </c>
      <c r="E20306" s="162" t="n">
        <v>69.65000000000001</v>
      </c>
    </row>
    <row r="20307">
      <c r="B20307" s="161" t="n">
        <v>39744</v>
      </c>
      <c r="C20307" s="162" t="n">
        <v>908.11</v>
      </c>
      <c r="D20307" s="162" t="n">
        <v>-0.353145</v>
      </c>
      <c r="E20307" s="162" t="n">
        <v>67.8</v>
      </c>
    </row>
    <row r="20308">
      <c r="B20308" s="161" t="n">
        <v>39745</v>
      </c>
      <c r="C20308" s="162" t="n">
        <v>876.77</v>
      </c>
      <c r="D20308" s="162" t="n">
        <v>-0.386161</v>
      </c>
      <c r="E20308" s="162" t="n">
        <v>79.13</v>
      </c>
    </row>
    <row r="20309">
      <c r="B20309" s="161" t="n">
        <v>39748</v>
      </c>
      <c r="C20309" s="162" t="n">
        <v>848.92</v>
      </c>
      <c r="D20309" s="162" t="n">
        <v>-0.416298</v>
      </c>
      <c r="E20309" s="162" t="n">
        <v>80.06</v>
      </c>
    </row>
    <row r="20310">
      <c r="B20310" s="161" t="n">
        <v>39749</v>
      </c>
      <c r="C20310" s="162" t="n">
        <v>940.51</v>
      </c>
      <c r="D20310" s="162" t="n">
        <v>-0.311991</v>
      </c>
      <c r="E20310" s="162" t="n">
        <v>66.95999999999999</v>
      </c>
    </row>
    <row r="20311">
      <c r="B20311" s="161" t="n">
        <v>39750</v>
      </c>
      <c r="C20311" s="162" t="n">
        <v>930.09</v>
      </c>
      <c r="D20311" s="162" t="n">
        <v>-0.321376</v>
      </c>
      <c r="E20311" s="162" t="n">
        <v>69.95999999999999</v>
      </c>
    </row>
    <row r="20312">
      <c r="B20312" s="161" t="n">
        <v>39751</v>
      </c>
      <c r="C20312" s="162" t="n">
        <v>954.09</v>
      </c>
      <c r="D20312" s="162" t="n">
        <v>-0.294265</v>
      </c>
      <c r="E20312" s="162" t="n">
        <v>62.9</v>
      </c>
    </row>
    <row r="20313">
      <c r="B20313" s="161" t="n">
        <v>39752</v>
      </c>
      <c r="C20313" s="162" t="n">
        <v>968.75</v>
      </c>
      <c r="D20313" s="162" t="n">
        <v>-0.277592</v>
      </c>
      <c r="E20313" s="162" t="n">
        <v>59.89</v>
      </c>
    </row>
    <row r="20314">
      <c r="B20314" s="161" t="n">
        <v>39755</v>
      </c>
      <c r="C20314" s="162" t="n">
        <v>966.3</v>
      </c>
      <c r="D20314" s="162" t="n">
        <v>-0.27872</v>
      </c>
      <c r="E20314" s="162" t="n">
        <v>53.68</v>
      </c>
    </row>
    <row r="20315">
      <c r="B20315" s="161" t="n">
        <v>39756</v>
      </c>
      <c r="C20315" s="162" t="n">
        <v>1005.75</v>
      </c>
      <c r="D20315" s="162" t="n">
        <v>-0.237511</v>
      </c>
      <c r="E20315" s="162" t="n">
        <v>47.73</v>
      </c>
    </row>
    <row r="20316">
      <c r="B20316" s="161" t="n">
        <v>39757</v>
      </c>
      <c r="C20316" s="162" t="n">
        <v>952.77</v>
      </c>
      <c r="D20316" s="162" t="n">
        <v>-0.290113</v>
      </c>
      <c r="E20316" s="162" t="n">
        <v>54.56</v>
      </c>
    </row>
    <row r="20317">
      <c r="B20317" s="161" t="n">
        <v>39758</v>
      </c>
      <c r="C20317" s="162" t="n">
        <v>904.88</v>
      </c>
      <c r="D20317" s="162" t="n">
        <v>-0.339927</v>
      </c>
      <c r="E20317" s="162" t="n">
        <v>63.68</v>
      </c>
    </row>
    <row r="20318">
      <c r="B20318" s="161" t="n">
        <v>39759</v>
      </c>
      <c r="C20318" s="162" t="n">
        <v>930.99</v>
      </c>
      <c r="D20318" s="162" t="n">
        <v>-0.309907</v>
      </c>
      <c r="E20318" s="162" t="n">
        <v>56.1</v>
      </c>
    </row>
    <row r="20319">
      <c r="B20319" s="161" t="n">
        <v>39762</v>
      </c>
      <c r="C20319" s="162" t="n">
        <v>919.21</v>
      </c>
      <c r="D20319" s="162" t="n">
        <v>-0.320927</v>
      </c>
      <c r="E20319" s="162" t="n">
        <v>59.98</v>
      </c>
    </row>
    <row r="20320">
      <c r="B20320" s="161" t="n">
        <v>39763</v>
      </c>
      <c r="C20320" s="162" t="n">
        <v>898.95</v>
      </c>
      <c r="D20320" s="162" t="n">
        <v>-0.341384</v>
      </c>
      <c r="E20320" s="162" t="n">
        <v>61.44</v>
      </c>
    </row>
    <row r="20321">
      <c r="B20321" s="161" t="n">
        <v>39764</v>
      </c>
      <c r="C20321" s="162" t="n">
        <v>852.3</v>
      </c>
      <c r="D20321" s="162" t="n">
        <v>-0.39268</v>
      </c>
      <c r="E20321" s="162" t="n">
        <v>66.45999999999999</v>
      </c>
    </row>
    <row r="20322">
      <c r="B20322" s="161" t="n">
        <v>39765</v>
      </c>
      <c r="C20322" s="162" t="n">
        <v>911.29</v>
      </c>
      <c r="D20322" s="162" t="n">
        <v>-0.323905</v>
      </c>
      <c r="E20322" s="162" t="n">
        <v>59.83</v>
      </c>
    </row>
    <row r="20323">
      <c r="B20323" s="161" t="n">
        <v>39766</v>
      </c>
      <c r="C20323" s="162" t="n">
        <v>873.29</v>
      </c>
      <c r="D20323" s="162" t="n">
        <v>-0.364424</v>
      </c>
      <c r="E20323" s="162" t="n">
        <v>66.31</v>
      </c>
    </row>
    <row r="20324">
      <c r="B20324" s="161" t="n">
        <v>39769</v>
      </c>
      <c r="C20324" s="162" t="n">
        <v>850.75</v>
      </c>
      <c r="D20324" s="162" t="n">
        <v>-0.388463</v>
      </c>
      <c r="E20324" s="162" t="n">
        <v>69.15000000000001</v>
      </c>
    </row>
    <row r="20325">
      <c r="B20325" s="161" t="n">
        <v>39770</v>
      </c>
      <c r="C20325" s="162" t="n">
        <v>859.12</v>
      </c>
      <c r="D20325" s="162" t="n">
        <v>-0.376768</v>
      </c>
      <c r="E20325" s="162" t="n">
        <v>67.64</v>
      </c>
    </row>
    <row r="20326">
      <c r="B20326" s="161" t="n">
        <v>39771</v>
      </c>
      <c r="C20326" s="162" t="n">
        <v>806.58</v>
      </c>
      <c r="D20326" s="162" t="n">
        <v>-0.437796</v>
      </c>
      <c r="E20326" s="162" t="n">
        <v>74.26000000000001</v>
      </c>
    </row>
    <row r="20327">
      <c r="B20327" s="161" t="n">
        <v>39772</v>
      </c>
      <c r="C20327" s="162" t="n">
        <v>752.4400000000001</v>
      </c>
      <c r="D20327" s="162" t="n">
        <v>-0.5049360000000001</v>
      </c>
      <c r="E20327" s="162" t="n">
        <v>80.86</v>
      </c>
    </row>
    <row r="20328">
      <c r="B20328" s="161" t="n">
        <v>39773</v>
      </c>
      <c r="C20328" s="162" t="n">
        <v>800.03</v>
      </c>
      <c r="D20328" s="162" t="n">
        <v>-0.441475</v>
      </c>
      <c r="E20328" s="162" t="n">
        <v>72.67</v>
      </c>
    </row>
    <row r="20329">
      <c r="B20329" s="161" t="n">
        <v>39776</v>
      </c>
      <c r="C20329" s="162" t="n">
        <v>851.8099999999999</v>
      </c>
      <c r="D20329" s="162" t="n">
        <v>-0.376801</v>
      </c>
      <c r="E20329" s="162" t="n">
        <v>64.7</v>
      </c>
    </row>
    <row r="20330">
      <c r="B20330" s="161" t="n">
        <v>39777</v>
      </c>
      <c r="C20330" s="162" t="n">
        <v>857.39</v>
      </c>
      <c r="D20330" s="162" t="n">
        <v>-0.36829</v>
      </c>
      <c r="E20330" s="162" t="n">
        <v>60.9</v>
      </c>
    </row>
    <row r="20331">
      <c r="B20331" s="161" t="n">
        <v>39778</v>
      </c>
      <c r="C20331" s="162" t="n">
        <v>887.6799999999999</v>
      </c>
      <c r="D20331" s="162" t="n">
        <v>-0.331635</v>
      </c>
      <c r="E20331" s="162" t="n">
        <v>54.92</v>
      </c>
    </row>
    <row r="20332">
      <c r="B20332" s="161" t="n">
        <v>39780</v>
      </c>
      <c r="C20332" s="162" t="n">
        <v>896.24</v>
      </c>
      <c r="D20332" s="162" t="n">
        <v>-0.320206</v>
      </c>
      <c r="E20332" s="162" t="n">
        <v>55.28</v>
      </c>
    </row>
    <row r="20333">
      <c r="B20333" s="161" t="n">
        <v>39783</v>
      </c>
      <c r="C20333" s="162" t="n">
        <v>816.21</v>
      </c>
      <c r="D20333" s="162" t="n">
        <v>-0.411579</v>
      </c>
      <c r="E20333" s="162" t="n">
        <v>68.51000000000001</v>
      </c>
    </row>
    <row r="20334">
      <c r="B20334" s="161" t="n">
        <v>39784</v>
      </c>
      <c r="C20334" s="162" t="n">
        <v>848.8099999999999</v>
      </c>
      <c r="D20334" s="162" t="n">
        <v>-0.370384</v>
      </c>
      <c r="E20334" s="162" t="n">
        <v>62.98</v>
      </c>
    </row>
    <row r="20335">
      <c r="B20335" s="161" t="n">
        <v>39785</v>
      </c>
      <c r="C20335" s="162" t="n">
        <v>870.74</v>
      </c>
      <c r="D20335" s="162" t="n">
        <v>-0.342883</v>
      </c>
      <c r="E20335" s="162" t="n">
        <v>60.72</v>
      </c>
    </row>
    <row r="20336">
      <c r="B20336" s="161" t="n">
        <v>39786</v>
      </c>
      <c r="C20336" s="162" t="n">
        <v>845.22</v>
      </c>
      <c r="D20336" s="162" t="n">
        <v>-0.370601</v>
      </c>
      <c r="E20336" s="162" t="n">
        <v>63.64</v>
      </c>
    </row>
    <row r="20337">
      <c r="B20337" s="161" t="n">
        <v>39787</v>
      </c>
      <c r="C20337" s="162" t="n">
        <v>876.0700000000001</v>
      </c>
      <c r="D20337" s="162" t="n">
        <v>-0.332802</v>
      </c>
      <c r="E20337" s="162" t="n">
        <v>59.93</v>
      </c>
    </row>
    <row r="20338">
      <c r="B20338" s="161" t="n">
        <v>39790</v>
      </c>
      <c r="C20338" s="162" t="n">
        <v>909.7</v>
      </c>
      <c r="D20338" s="162" t="n">
        <v>-0.293241</v>
      </c>
      <c r="E20338" s="162" t="n">
        <v>58.49</v>
      </c>
    </row>
    <row r="20339">
      <c r="B20339" s="161" t="n">
        <v>39791</v>
      </c>
      <c r="C20339" s="162" t="n">
        <v>888.67</v>
      </c>
      <c r="D20339" s="162" t="n">
        <v>-0.314608</v>
      </c>
      <c r="E20339" s="162" t="n">
        <v>58.91</v>
      </c>
    </row>
    <row r="20340">
      <c r="B20340" s="161" t="n">
        <v>39792</v>
      </c>
      <c r="C20340" s="162" t="n">
        <v>899.24</v>
      </c>
      <c r="D20340" s="162" t="n">
        <v>-0.300807</v>
      </c>
      <c r="E20340" s="162" t="n">
        <v>55.73</v>
      </c>
    </row>
    <row r="20341">
      <c r="B20341" s="161" t="n">
        <v>39793</v>
      </c>
      <c r="C20341" s="162" t="n">
        <v>873.59</v>
      </c>
      <c r="D20341" s="162" t="n">
        <v>-0.32771</v>
      </c>
      <c r="E20341" s="162" t="n">
        <v>55.78</v>
      </c>
    </row>
    <row r="20342">
      <c r="B20342" s="161" t="n">
        <v>39794</v>
      </c>
      <c r="C20342" s="162" t="n">
        <v>879.73</v>
      </c>
      <c r="D20342" s="162" t="n">
        <v>-0.318845</v>
      </c>
      <c r="E20342" s="162" t="n">
        <v>54.28</v>
      </c>
    </row>
    <row r="20343">
      <c r="B20343" s="161" t="n">
        <v>39797</v>
      </c>
      <c r="C20343" s="162" t="n">
        <v>868.5700000000001</v>
      </c>
      <c r="D20343" s="162" t="n">
        <v>-0.329698</v>
      </c>
      <c r="E20343" s="162" t="n">
        <v>56.76</v>
      </c>
    </row>
    <row r="20344">
      <c r="B20344" s="161" t="n">
        <v>39798</v>
      </c>
      <c r="C20344" s="162" t="n">
        <v>913.1799999999999</v>
      </c>
      <c r="D20344" s="162" t="n">
        <v>-0.2779</v>
      </c>
      <c r="E20344" s="162" t="n">
        <v>52.37</v>
      </c>
    </row>
    <row r="20345">
      <c r="B20345" s="161" t="n">
        <v>39799</v>
      </c>
      <c r="C20345" s="162" t="n">
        <v>904.42</v>
      </c>
      <c r="D20345" s="162" t="n">
        <v>-0.285757</v>
      </c>
      <c r="E20345" s="162" t="n">
        <v>49.84</v>
      </c>
    </row>
    <row r="20346">
      <c r="B20346" s="161" t="n">
        <v>39800</v>
      </c>
      <c r="C20346" s="162" t="n">
        <v>885.28</v>
      </c>
      <c r="D20346" s="162" t="n">
        <v>-0.305405</v>
      </c>
      <c r="E20346" s="162" t="n">
        <v>47.34</v>
      </c>
    </row>
    <row r="20347">
      <c r="B20347" s="161" t="n">
        <v>39801</v>
      </c>
      <c r="C20347" s="162" t="n">
        <v>887.88</v>
      </c>
      <c r="D20347" s="162" t="n">
        <v>-0.300783</v>
      </c>
      <c r="E20347" s="162" t="n">
        <v>44.93</v>
      </c>
    </row>
    <row r="20348">
      <c r="B20348" s="161" t="n">
        <v>39804</v>
      </c>
      <c r="C20348" s="162" t="n">
        <v>871.63</v>
      </c>
      <c r="D20348" s="162" t="n">
        <v>-0.317579</v>
      </c>
      <c r="E20348" s="162" t="n">
        <v>44.56</v>
      </c>
    </row>
    <row r="20349">
      <c r="B20349" s="161" t="n">
        <v>39805</v>
      </c>
      <c r="C20349" s="162" t="n">
        <v>863.16</v>
      </c>
      <c r="D20349" s="162" t="n">
        <v>-0.325431</v>
      </c>
      <c r="E20349" s="162" t="n">
        <v>45.02</v>
      </c>
    </row>
    <row r="20350">
      <c r="B20350" s="161" t="n">
        <v>39806</v>
      </c>
      <c r="C20350" s="162" t="n">
        <v>868.15</v>
      </c>
      <c r="D20350" s="162" t="n">
        <v>-0.317822</v>
      </c>
      <c r="E20350" s="162" t="n">
        <v>44.21</v>
      </c>
    </row>
    <row r="20351">
      <c r="B20351" s="161" t="n">
        <v>39808</v>
      </c>
      <c r="C20351" s="162" t="n">
        <v>872.8</v>
      </c>
      <c r="D20351" s="162" t="n">
        <v>-0.310623</v>
      </c>
      <c r="E20351" s="162" t="n">
        <v>43.38</v>
      </c>
    </row>
    <row r="20352">
      <c r="B20352" s="161" t="n">
        <v>39811</v>
      </c>
      <c r="C20352" s="162" t="n">
        <v>869.42</v>
      </c>
      <c r="D20352" s="162" t="n">
        <v>-0.312743</v>
      </c>
      <c r="E20352" s="162" t="n">
        <v>43.9</v>
      </c>
    </row>
    <row r="20353">
      <c r="B20353" s="161" t="n">
        <v>39812</v>
      </c>
      <c r="C20353" s="162" t="n">
        <v>890.64</v>
      </c>
      <c r="D20353" s="162" t="n">
        <v>-0.287004</v>
      </c>
      <c r="E20353" s="162" t="n">
        <v>41.63</v>
      </c>
    </row>
    <row r="20354">
      <c r="B20354" s="161" t="n">
        <v>39813</v>
      </c>
      <c r="C20354" s="162" t="n">
        <v>903.25</v>
      </c>
      <c r="D20354" s="162" t="n">
        <v>-0.271143</v>
      </c>
      <c r="E20354" s="162" t="n">
        <v>40</v>
      </c>
    </row>
    <row r="20355">
      <c r="B20355" s="161" t="n">
        <v>39815</v>
      </c>
      <c r="C20355" s="162" t="n">
        <v>931.8</v>
      </c>
      <c r="D20355" s="162" t="n">
        <v>-0.238475</v>
      </c>
      <c r="E20355" s="162" t="n">
        <v>39.19</v>
      </c>
    </row>
    <row r="20356">
      <c r="B20356" s="161" t="n">
        <v>39818</v>
      </c>
      <c r="C20356" s="162" t="n">
        <v>927.45</v>
      </c>
      <c r="D20356" s="162" t="n">
        <v>-0.241453</v>
      </c>
      <c r="E20356" s="162" t="n">
        <v>39.08</v>
      </c>
    </row>
    <row r="20357">
      <c r="B20357" s="161" t="n">
        <v>39819</v>
      </c>
      <c r="C20357" s="162" t="n">
        <v>934.7</v>
      </c>
      <c r="D20357" s="162" t="n">
        <v>-0.231907</v>
      </c>
      <c r="E20357" s="162" t="n">
        <v>38.56</v>
      </c>
    </row>
    <row r="20358">
      <c r="B20358" s="161" t="n">
        <v>39820</v>
      </c>
      <c r="C20358" s="162" t="n">
        <v>906.65</v>
      </c>
      <c r="D20358" s="162" t="n">
        <v>-0.260481</v>
      </c>
      <c r="E20358" s="162" t="n">
        <v>43.39</v>
      </c>
    </row>
    <row r="20359">
      <c r="B20359" s="161" t="n">
        <v>39821</v>
      </c>
      <c r="C20359" s="162" t="n">
        <v>909.73</v>
      </c>
      <c r="D20359" s="162" t="n">
        <v>-0.255254</v>
      </c>
      <c r="E20359" s="162" t="n">
        <v>42.56</v>
      </c>
    </row>
    <row r="20360">
      <c r="B20360" s="161" t="n">
        <v>39822</v>
      </c>
      <c r="C20360" s="162" t="n">
        <v>890.35</v>
      </c>
      <c r="D20360" s="162" t="n">
        <v>-0.274932</v>
      </c>
      <c r="E20360" s="162" t="n">
        <v>42.82</v>
      </c>
    </row>
    <row r="20361">
      <c r="B20361" s="161" t="n">
        <v>39825</v>
      </c>
      <c r="C20361" s="162" t="n">
        <v>870.26</v>
      </c>
      <c r="D20361" s="162" t="n">
        <v>-0.295854</v>
      </c>
      <c r="E20361" s="162" t="n">
        <v>45.84</v>
      </c>
    </row>
    <row r="20362">
      <c r="B20362" s="161" t="n">
        <v>39826</v>
      </c>
      <c r="C20362" s="162" t="n">
        <v>871.79</v>
      </c>
      <c r="D20362" s="162" t="n">
        <v>-0.292169</v>
      </c>
      <c r="E20362" s="162" t="n">
        <v>43.27</v>
      </c>
    </row>
    <row r="20363">
      <c r="B20363" s="161" t="n">
        <v>39827</v>
      </c>
      <c r="C20363" s="162" t="n">
        <v>842.62</v>
      </c>
      <c r="D20363" s="162" t="n">
        <v>-0.32394</v>
      </c>
      <c r="E20363" s="162" t="n">
        <v>49.14</v>
      </c>
    </row>
    <row r="20364">
      <c r="B20364" s="161" t="n">
        <v>39828</v>
      </c>
      <c r="C20364" s="162" t="n">
        <v>843.74</v>
      </c>
      <c r="D20364" s="162" t="n">
        <v>-0.320361</v>
      </c>
      <c r="E20364" s="162" t="n">
        <v>51</v>
      </c>
    </row>
    <row r="20365">
      <c r="B20365" s="161" t="n">
        <v>39829</v>
      </c>
      <c r="C20365" s="162" t="n">
        <v>850.12</v>
      </c>
      <c r="D20365" s="162" t="n">
        <v>-0.310592</v>
      </c>
      <c r="E20365" s="162" t="n">
        <v>46.11</v>
      </c>
    </row>
    <row r="20366">
      <c r="B20366" s="161" t="n">
        <v>39833</v>
      </c>
      <c r="C20366" s="162" t="n">
        <v>805.22</v>
      </c>
      <c r="D20366" s="162" t="n">
        <v>-0.362414</v>
      </c>
      <c r="E20366" s="162" t="n">
        <v>56.65</v>
      </c>
    </row>
    <row r="20367">
      <c r="B20367" s="161" t="n">
        <v>39834</v>
      </c>
      <c r="C20367" s="162" t="n">
        <v>840.24</v>
      </c>
      <c r="D20367" s="162" t="n">
        <v>-0.317539</v>
      </c>
      <c r="E20367" s="162" t="n">
        <v>46.42</v>
      </c>
    </row>
    <row r="20368">
      <c r="B20368" s="161" t="n">
        <v>39835</v>
      </c>
      <c r="C20368" s="162" t="n">
        <v>827.5</v>
      </c>
      <c r="D20368" s="162" t="n">
        <v>-0.330484</v>
      </c>
      <c r="E20368" s="162" t="n">
        <v>47.29</v>
      </c>
    </row>
    <row r="20369">
      <c r="B20369" s="161" t="n">
        <v>39836</v>
      </c>
      <c r="C20369" s="162" t="n">
        <v>831.95</v>
      </c>
      <c r="D20369" s="162" t="n">
        <v>-0.322849</v>
      </c>
      <c r="E20369" s="162" t="n">
        <v>47.27</v>
      </c>
    </row>
    <row r="20370">
      <c r="B20370" s="161" t="n">
        <v>39839</v>
      </c>
      <c r="C20370" s="162" t="n">
        <v>836.5700000000001</v>
      </c>
      <c r="D20370" s="162" t="n">
        <v>-0.315029</v>
      </c>
      <c r="E20370" s="162" t="n">
        <v>45.69</v>
      </c>
    </row>
    <row r="20371">
      <c r="B20371" s="161" t="n">
        <v>39840</v>
      </c>
      <c r="C20371" s="162" t="n">
        <v>845.71</v>
      </c>
      <c r="D20371" s="162" t="n">
        <v>-0.302035</v>
      </c>
      <c r="E20371" s="162" t="n">
        <v>42.25</v>
      </c>
    </row>
    <row r="20372">
      <c r="B20372" s="161" t="n">
        <v>39841</v>
      </c>
      <c r="C20372" s="162" t="n">
        <v>874.09</v>
      </c>
      <c r="D20372" s="162" t="n">
        <v>-0.267041</v>
      </c>
      <c r="E20372" s="162" t="n">
        <v>39.66</v>
      </c>
    </row>
    <row r="20373">
      <c r="B20373" s="161" t="n">
        <v>39842</v>
      </c>
      <c r="C20373" s="162" t="n">
        <v>845.14</v>
      </c>
      <c r="D20373" s="162" t="n">
        <v>-0.298577</v>
      </c>
      <c r="E20373" s="162" t="n">
        <v>42.63</v>
      </c>
    </row>
    <row r="20374">
      <c r="B20374" s="161" t="n">
        <v>39843</v>
      </c>
      <c r="C20374" s="162" t="n">
        <v>825.88</v>
      </c>
      <c r="D20374" s="162" t="n">
        <v>-0.319262</v>
      </c>
      <c r="E20374" s="162" t="n">
        <v>44.84</v>
      </c>
    </row>
    <row r="20375">
      <c r="B20375" s="161" t="n">
        <v>39846</v>
      </c>
      <c r="C20375" s="162" t="n">
        <v>825.4400000000001</v>
      </c>
      <c r="D20375" s="162" t="n">
        <v>-0.317416</v>
      </c>
      <c r="E20375" s="162" t="n">
        <v>45.52</v>
      </c>
    </row>
    <row r="20376">
      <c r="B20376" s="161" t="n">
        <v>39847</v>
      </c>
      <c r="C20376" s="162" t="n">
        <v>838.51</v>
      </c>
      <c r="D20376" s="162" t="n">
        <v>-0.29927</v>
      </c>
      <c r="E20376" s="162" t="n">
        <v>43.06</v>
      </c>
    </row>
    <row r="20377">
      <c r="B20377" s="161" t="n">
        <v>39848</v>
      </c>
      <c r="C20377" s="162" t="n">
        <v>832.23</v>
      </c>
      <c r="D20377" s="162" t="n">
        <v>-0.304327</v>
      </c>
      <c r="E20377" s="162" t="n">
        <v>43.85</v>
      </c>
    </row>
    <row r="20378">
      <c r="B20378" s="161" t="n">
        <v>39849</v>
      </c>
      <c r="C20378" s="162" t="n">
        <v>845.85</v>
      </c>
      <c r="D20378" s="162" t="n">
        <v>-0.285741</v>
      </c>
      <c r="E20378" s="162" t="n">
        <v>43.73</v>
      </c>
    </row>
    <row r="20379">
      <c r="B20379" s="161" t="n">
        <v>39850</v>
      </c>
      <c r="C20379" s="162" t="n">
        <v>868.6</v>
      </c>
      <c r="D20379" s="162" t="n">
        <v>-0.256927</v>
      </c>
      <c r="E20379" s="162" t="n">
        <v>43.37</v>
      </c>
    </row>
    <row r="20380">
      <c r="B20380" s="161" t="n">
        <v>39853</v>
      </c>
      <c r="C20380" s="162" t="n">
        <v>869.89</v>
      </c>
      <c r="D20380" s="162" t="n">
        <v>-0.25313</v>
      </c>
      <c r="E20380" s="162" t="n">
        <v>43.64</v>
      </c>
    </row>
    <row r="20381">
      <c r="B20381" s="161" t="n">
        <v>39854</v>
      </c>
      <c r="C20381" s="162" t="n">
        <v>827.16</v>
      </c>
      <c r="D20381" s="162" t="n">
        <v>-0.300949</v>
      </c>
      <c r="E20381" s="162" t="n">
        <v>46.67</v>
      </c>
    </row>
    <row r="20382">
      <c r="B20382" s="161" t="n">
        <v>39855</v>
      </c>
      <c r="C20382" s="162" t="n">
        <v>833.74</v>
      </c>
      <c r="D20382" s="162" t="n">
        <v>-0.290505</v>
      </c>
      <c r="E20382" s="162" t="n">
        <v>44.53</v>
      </c>
    </row>
    <row r="20383">
      <c r="B20383" s="161" t="n">
        <v>39856</v>
      </c>
      <c r="C20383" s="162" t="n">
        <v>835.1900000000001</v>
      </c>
      <c r="D20383" s="162" t="n">
        <v>-0.286271</v>
      </c>
      <c r="E20383" s="162" t="n">
        <v>41.25</v>
      </c>
    </row>
    <row r="20384">
      <c r="B20384" s="161" t="n">
        <v>39857</v>
      </c>
      <c r="C20384" s="162" t="n">
        <v>826.84</v>
      </c>
      <c r="D20384" s="162" t="n">
        <v>-0.293804</v>
      </c>
      <c r="E20384" s="162" t="n">
        <v>42.93</v>
      </c>
    </row>
    <row r="20385">
      <c r="B20385" s="161" t="n">
        <v>39861</v>
      </c>
      <c r="C20385" s="162" t="n">
        <v>789.17</v>
      </c>
      <c r="D20385" s="162" t="n">
        <v>-0.337634</v>
      </c>
      <c r="E20385" s="162" t="n">
        <v>48.66</v>
      </c>
    </row>
    <row r="20386">
      <c r="B20386" s="161" t="n">
        <v>39862</v>
      </c>
      <c r="C20386" s="162" t="n">
        <v>788.42</v>
      </c>
      <c r="D20386" s="162" t="n">
        <v>-0.335753</v>
      </c>
      <c r="E20386" s="162" t="n">
        <v>48.46</v>
      </c>
    </row>
    <row r="20387">
      <c r="B20387" s="161" t="n">
        <v>39863</v>
      </c>
      <c r="C20387" s="162" t="n">
        <v>778.9400000000001</v>
      </c>
      <c r="D20387" s="162" t="n">
        <v>-0.344997</v>
      </c>
      <c r="E20387" s="162" t="n">
        <v>47.08</v>
      </c>
    </row>
    <row r="20388">
      <c r="B20388" s="161" t="n">
        <v>39864</v>
      </c>
      <c r="C20388" s="162" t="n">
        <v>770.05</v>
      </c>
      <c r="D20388" s="162" t="n">
        <v>-0.353524</v>
      </c>
      <c r="E20388" s="162" t="n">
        <v>49.3</v>
      </c>
    </row>
    <row r="20389">
      <c r="B20389" s="161" t="n">
        <v>39867</v>
      </c>
      <c r="C20389" s="162" t="n">
        <v>743.33</v>
      </c>
      <c r="D20389" s="162" t="n">
        <v>-0.385875</v>
      </c>
      <c r="E20389" s="162" t="n">
        <v>52.62</v>
      </c>
    </row>
    <row r="20390">
      <c r="B20390" s="161" t="n">
        <v>39868</v>
      </c>
      <c r="C20390" s="162" t="n">
        <v>773.14</v>
      </c>
      <c r="D20390" s="162" t="n">
        <v>-0.343695</v>
      </c>
      <c r="E20390" s="162" t="n">
        <v>45.49</v>
      </c>
    </row>
    <row r="20391">
      <c r="B20391" s="161" t="n">
        <v>39869</v>
      </c>
      <c r="C20391" s="162" t="n">
        <v>764.9</v>
      </c>
      <c r="D20391" s="162" t="n">
        <v>-0.351547</v>
      </c>
      <c r="E20391" s="162" t="n">
        <v>44.67</v>
      </c>
    </row>
    <row r="20392">
      <c r="B20392" s="161" t="n">
        <v>39870</v>
      </c>
      <c r="C20392" s="162" t="n">
        <v>752.83</v>
      </c>
      <c r="D20392" s="162" t="n">
        <v>-0.364455</v>
      </c>
      <c r="E20392" s="162" t="n">
        <v>44.66</v>
      </c>
    </row>
    <row r="20393">
      <c r="B20393" s="161" t="n">
        <v>39871</v>
      </c>
      <c r="C20393" s="162" t="n">
        <v>735.09</v>
      </c>
      <c r="D20393" s="162" t="n">
        <v>-0.385216</v>
      </c>
      <c r="E20393" s="162" t="n">
        <v>46.35</v>
      </c>
    </row>
    <row r="20394">
      <c r="B20394" s="161" t="n">
        <v>39874</v>
      </c>
      <c r="C20394" s="162" t="n">
        <v>700.8200000000001</v>
      </c>
      <c r="D20394" s="162" t="n">
        <v>-0.429677</v>
      </c>
      <c r="E20394" s="162" t="n">
        <v>52.65</v>
      </c>
    </row>
    <row r="20395">
      <c r="B20395" s="161" t="n">
        <v>39875</v>
      </c>
      <c r="C20395" s="162" t="n">
        <v>696.33</v>
      </c>
      <c r="D20395" s="162" t="n">
        <v>-0.432722</v>
      </c>
      <c r="E20395" s="162" t="n">
        <v>50.93</v>
      </c>
    </row>
    <row r="20396">
      <c r="B20396" s="161" t="n">
        <v>39876</v>
      </c>
      <c r="C20396" s="162" t="n">
        <v>712.87</v>
      </c>
      <c r="D20396" s="162" t="n">
        <v>-0.405922</v>
      </c>
      <c r="E20396" s="162" t="n">
        <v>47.56</v>
      </c>
    </row>
    <row r="20397">
      <c r="B20397" s="161" t="n">
        <v>39877</v>
      </c>
      <c r="C20397" s="162" t="n">
        <v>682.55</v>
      </c>
      <c r="D20397" s="162" t="n">
        <v>-0.445902</v>
      </c>
      <c r="E20397" s="162" t="n">
        <v>50.17</v>
      </c>
    </row>
    <row r="20398">
      <c r="B20398" s="161" t="n">
        <v>39878</v>
      </c>
      <c r="C20398" s="162" t="n">
        <v>683.38</v>
      </c>
      <c r="D20398" s="162" t="n">
        <v>-0.441257</v>
      </c>
      <c r="E20398" s="162" t="n">
        <v>49.33</v>
      </c>
    </row>
    <row r="20399">
      <c r="B20399" s="161" t="n">
        <v>39881</v>
      </c>
      <c r="C20399" s="162" t="n">
        <v>676.53</v>
      </c>
      <c r="D20399" s="162" t="n">
        <v>-0.447964</v>
      </c>
      <c r="E20399" s="162" t="n">
        <v>49.68</v>
      </c>
    </row>
    <row r="20400">
      <c r="B20400" s="161" t="n">
        <v>39882</v>
      </c>
      <c r="C20400" s="162" t="n">
        <v>719.6</v>
      </c>
      <c r="D20400" s="162" t="n">
        <v>-0.383054</v>
      </c>
      <c r="E20400" s="162" t="n">
        <v>44.37</v>
      </c>
    </row>
    <row r="20401">
      <c r="B20401" s="161" t="n">
        <v>39883</v>
      </c>
      <c r="C20401" s="162" t="n">
        <v>721.36</v>
      </c>
      <c r="D20401" s="162" t="n">
        <v>-0.377506</v>
      </c>
      <c r="E20401" s="162" t="n">
        <v>43.61</v>
      </c>
    </row>
    <row r="20402">
      <c r="B20402" s="161" t="n">
        <v>39884</v>
      </c>
      <c r="C20402" s="162" t="n">
        <v>750.74</v>
      </c>
      <c r="D20402" s="162" t="n">
        <v>-0.334565</v>
      </c>
      <c r="E20402" s="162" t="n">
        <v>41.18</v>
      </c>
    </row>
    <row r="20403">
      <c r="B20403" s="161" t="n">
        <v>39885</v>
      </c>
      <c r="C20403" s="162" t="n">
        <v>756.55</v>
      </c>
      <c r="D20403" s="162" t="n">
        <v>-0.323828</v>
      </c>
      <c r="E20403" s="162" t="n">
        <v>42.36</v>
      </c>
    </row>
    <row r="20404">
      <c r="B20404" s="161" t="n">
        <v>39888</v>
      </c>
      <c r="C20404" s="162" t="n">
        <v>753.89</v>
      </c>
      <c r="D20404" s="162" t="n">
        <v>-0.324264</v>
      </c>
      <c r="E20404" s="162" t="n">
        <v>43.74</v>
      </c>
    </row>
    <row r="20405">
      <c r="B20405" s="161" t="n">
        <v>39889</v>
      </c>
      <c r="C20405" s="162" t="n">
        <v>778.12</v>
      </c>
      <c r="D20405" s="162" t="n">
        <v>-0.289642</v>
      </c>
      <c r="E20405" s="162" t="n">
        <v>40.8</v>
      </c>
    </row>
    <row r="20406">
      <c r="B20406" s="161" t="n">
        <v>39890</v>
      </c>
      <c r="C20406" s="162" t="n">
        <v>794.35</v>
      </c>
      <c r="D20406" s="162" t="n">
        <v>-0.26615</v>
      </c>
      <c r="E20406" s="162" t="n">
        <v>40.06</v>
      </c>
    </row>
    <row r="20407">
      <c r="B20407" s="161" t="n">
        <v>39891</v>
      </c>
      <c r="C20407" s="162" t="n">
        <v>784.04</v>
      </c>
      <c r="D20407" s="162" t="n">
        <v>-0.276347</v>
      </c>
      <c r="E20407" s="162" t="n">
        <v>43.68</v>
      </c>
    </row>
    <row r="20408">
      <c r="B20408" s="161" t="n">
        <v>39892</v>
      </c>
      <c r="C20408" s="162" t="n">
        <v>768.54</v>
      </c>
      <c r="D20408" s="162" t="n">
        <v>-0.293365</v>
      </c>
      <c r="E20408" s="162" t="n">
        <v>45.89</v>
      </c>
    </row>
    <row r="20409">
      <c r="B20409" s="161" t="n">
        <v>39895</v>
      </c>
      <c r="C20409" s="162" t="n">
        <v>822.92</v>
      </c>
      <c r="D20409" s="162" t="n">
        <v>-0.222176</v>
      </c>
      <c r="E20409" s="162" t="n">
        <v>43.23</v>
      </c>
    </row>
    <row r="20410">
      <c r="B20410" s="161" t="n">
        <v>39896</v>
      </c>
      <c r="C20410" s="162" t="n">
        <v>806.12</v>
      </c>
      <c r="D20410" s="162" t="n">
        <v>-0.2401</v>
      </c>
      <c r="E20410" s="162" t="n">
        <v>42.93</v>
      </c>
    </row>
    <row r="20411">
      <c r="B20411" s="161" t="n">
        <v>39897</v>
      </c>
      <c r="C20411" s="162" t="n">
        <v>813.88</v>
      </c>
      <c r="D20411" s="162" t="n">
        <v>-0.227843</v>
      </c>
      <c r="E20411" s="162" t="n">
        <v>42.25</v>
      </c>
    </row>
    <row r="20412">
      <c r="B20412" s="161" t="n">
        <v>39898</v>
      </c>
      <c r="C20412" s="162" t="n">
        <v>832.86</v>
      </c>
      <c r="D20412" s="162" t="n">
        <v>-0.202216</v>
      </c>
      <c r="E20412" s="162" t="n">
        <v>40.36</v>
      </c>
    </row>
    <row r="20413">
      <c r="B20413" s="161" t="n">
        <v>39899</v>
      </c>
      <c r="C20413" s="162" t="n">
        <v>815.9400000000001</v>
      </c>
      <c r="D20413" s="162" t="n">
        <v>-0.22019</v>
      </c>
      <c r="E20413" s="162" t="n">
        <v>41.04</v>
      </c>
    </row>
    <row r="20414">
      <c r="B20414" s="161" t="n">
        <v>39902</v>
      </c>
      <c r="C20414" s="162" t="n">
        <v>787.53</v>
      </c>
      <c r="D20414" s="162" t="n">
        <v>-0.25291</v>
      </c>
      <c r="E20414" s="162" t="n">
        <v>45.54</v>
      </c>
    </row>
    <row r="20415">
      <c r="B20415" s="161" t="n">
        <v>39903</v>
      </c>
      <c r="C20415" s="162" t="n">
        <v>797.87</v>
      </c>
      <c r="D20415" s="162" t="n">
        <v>-0.23709</v>
      </c>
      <c r="E20415" s="162" t="n">
        <v>44.14</v>
      </c>
    </row>
    <row r="20416">
      <c r="B20416" s="161" t="n">
        <v>39904</v>
      </c>
      <c r="C20416" s="162" t="n">
        <v>811.08</v>
      </c>
      <c r="D20416" s="162" t="n">
        <v>-0.217951</v>
      </c>
      <c r="E20416" s="162" t="n">
        <v>42.28</v>
      </c>
    </row>
    <row r="20417">
      <c r="B20417" s="161" t="n">
        <v>39905</v>
      </c>
      <c r="C20417" s="162" t="n">
        <v>834.38</v>
      </c>
      <c r="D20417" s="162" t="n">
        <v>-0.187065</v>
      </c>
      <c r="E20417" s="162" t="n">
        <v>42.04</v>
      </c>
    </row>
    <row r="20418">
      <c r="B20418" s="161" t="n">
        <v>39906</v>
      </c>
      <c r="C20418" s="162" t="n">
        <v>842.5</v>
      </c>
      <c r="D20418" s="162" t="n">
        <v>-0.174915</v>
      </c>
      <c r="E20418" s="162" t="n">
        <v>39.7</v>
      </c>
    </row>
    <row r="20419">
      <c r="B20419" s="161" t="n">
        <v>39909</v>
      </c>
      <c r="C20419" s="162" t="n">
        <v>835.48</v>
      </c>
      <c r="D20419" s="162" t="n">
        <v>-0.180751</v>
      </c>
      <c r="E20419" s="162" t="n">
        <v>40.93</v>
      </c>
    </row>
    <row r="20420">
      <c r="B20420" s="161" t="n">
        <v>39910</v>
      </c>
      <c r="C20420" s="162" t="n">
        <v>815.55</v>
      </c>
      <c r="D20420" s="162" t="n">
        <v>-0.202383</v>
      </c>
      <c r="E20420" s="162" t="n">
        <v>40.39</v>
      </c>
    </row>
    <row r="20421">
      <c r="B20421" s="161" t="n">
        <v>39911</v>
      </c>
      <c r="C20421" s="162" t="n">
        <v>825.16</v>
      </c>
      <c r="D20421" s="162" t="n">
        <v>-0.188197</v>
      </c>
      <c r="E20421" s="162" t="n">
        <v>38.85</v>
      </c>
    </row>
    <row r="20422">
      <c r="B20422" s="161" t="n">
        <v>39912</v>
      </c>
      <c r="C20422" s="162" t="n">
        <v>856.5599999999999</v>
      </c>
      <c r="D20422" s="162" t="n">
        <v>-0.14855</v>
      </c>
      <c r="E20422" s="162" t="n">
        <v>36.53</v>
      </c>
    </row>
    <row r="20423">
      <c r="B20423" s="161" t="n">
        <v>39916</v>
      </c>
      <c r="C20423" s="162" t="n">
        <v>858.73</v>
      </c>
      <c r="D20423" s="162" t="n">
        <v>-0.143686</v>
      </c>
      <c r="E20423" s="162" t="n">
        <v>37.81</v>
      </c>
    </row>
    <row r="20424">
      <c r="B20424" s="161" t="n">
        <v>39917</v>
      </c>
      <c r="C20424" s="162" t="n">
        <v>841.5</v>
      </c>
      <c r="D20424" s="162" t="n">
        <v>-0.161725</v>
      </c>
      <c r="E20424" s="162" t="n">
        <v>37.67</v>
      </c>
    </row>
    <row r="20425">
      <c r="B20425" s="161" t="n">
        <v>39918</v>
      </c>
      <c r="C20425" s="162" t="n">
        <v>852.0599999999999</v>
      </c>
      <c r="D20425" s="162" t="n">
        <v>-0.147096</v>
      </c>
      <c r="E20425" s="162" t="n">
        <v>36.17</v>
      </c>
    </row>
    <row r="20426">
      <c r="B20426" s="161" t="n">
        <v>39919</v>
      </c>
      <c r="C20426" s="162" t="n">
        <v>865.3</v>
      </c>
      <c r="D20426" s="162" t="n">
        <v>-0.129574</v>
      </c>
      <c r="E20426" s="162" t="n">
        <v>35.79</v>
      </c>
    </row>
    <row r="20427">
      <c r="B20427" s="161" t="n">
        <v>39920</v>
      </c>
      <c r="C20427" s="162" t="n">
        <v>869.6</v>
      </c>
      <c r="D20427" s="162" t="n">
        <v>-0.122507</v>
      </c>
      <c r="E20427" s="162" t="n">
        <v>33.94</v>
      </c>
    </row>
    <row r="20428">
      <c r="B20428" s="161" t="n">
        <v>39923</v>
      </c>
      <c r="C20428" s="162" t="n">
        <v>832.39</v>
      </c>
      <c r="D20428" s="162" t="n">
        <v>-0.164054</v>
      </c>
      <c r="E20428" s="162" t="n">
        <v>39.18</v>
      </c>
    </row>
    <row r="20429">
      <c r="B20429" s="161" t="n">
        <v>39924</v>
      </c>
      <c r="C20429" s="162" t="n">
        <v>850.08</v>
      </c>
      <c r="D20429" s="162" t="n">
        <v>-0.140918</v>
      </c>
      <c r="E20429" s="162" t="n">
        <v>37.14</v>
      </c>
    </row>
    <row r="20430">
      <c r="B20430" s="161" t="n">
        <v>39925</v>
      </c>
      <c r="C20430" s="162" t="n">
        <v>843.55</v>
      </c>
      <c r="D20430" s="162" t="n">
        <v>-0.146539</v>
      </c>
      <c r="E20430" s="162" t="n">
        <v>38.1</v>
      </c>
    </row>
    <row r="20431">
      <c r="B20431" s="161" t="n">
        <v>39926</v>
      </c>
      <c r="C20431" s="162" t="n">
        <v>851.92</v>
      </c>
      <c r="D20431" s="162" t="n">
        <v>-0.134503</v>
      </c>
      <c r="E20431" s="162" t="n">
        <v>37.15</v>
      </c>
    </row>
    <row r="20432">
      <c r="B20432" s="161" t="n">
        <v>39927</v>
      </c>
      <c r="C20432" s="162" t="n">
        <v>866.23</v>
      </c>
      <c r="D20432" s="162" t="n">
        <v>-0.115902</v>
      </c>
      <c r="E20432" s="162" t="n">
        <v>36.82</v>
      </c>
    </row>
    <row r="20433">
      <c r="B20433" s="161" t="n">
        <v>39930</v>
      </c>
      <c r="C20433" s="162" t="n">
        <v>857.51</v>
      </c>
      <c r="D20433" s="162" t="n">
        <v>-0.123983</v>
      </c>
      <c r="E20433" s="162" t="n">
        <v>38.32</v>
      </c>
    </row>
    <row r="20434">
      <c r="B20434" s="161" t="n">
        <v>39931</v>
      </c>
      <c r="C20434" s="162" t="n">
        <v>855.16</v>
      </c>
      <c r="D20434" s="162" t="n">
        <v>-0.124745</v>
      </c>
      <c r="E20434" s="162" t="n">
        <v>37.95</v>
      </c>
    </row>
    <row r="20435">
      <c r="B20435" s="161" t="n">
        <v>39932</v>
      </c>
      <c r="C20435" s="162" t="n">
        <v>873.64</v>
      </c>
      <c r="D20435" s="162" t="n">
        <v>-0.101533</v>
      </c>
      <c r="E20435" s="162" t="n">
        <v>36.08</v>
      </c>
    </row>
    <row r="20436">
      <c r="B20436" s="161" t="n">
        <v>39933</v>
      </c>
      <c r="C20436" s="162" t="n">
        <v>872.8099999999999</v>
      </c>
      <c r="D20436" s="162" t="n">
        <v>-0.100713</v>
      </c>
      <c r="E20436" s="162" t="n">
        <v>36.5</v>
      </c>
    </row>
    <row r="20437">
      <c r="B20437" s="161" t="n">
        <v>39934</v>
      </c>
      <c r="C20437" s="162" t="n">
        <v>877.52</v>
      </c>
      <c r="D20437" s="162" t="n">
        <v>-0.09342399999999999</v>
      </c>
      <c r="E20437" s="162" t="n">
        <v>35.3</v>
      </c>
    </row>
    <row r="20438">
      <c r="B20438" s="161" t="n">
        <v>39937</v>
      </c>
      <c r="C20438" s="162" t="n">
        <v>907.24</v>
      </c>
      <c r="D20438" s="162" t="n">
        <v>-0.058283</v>
      </c>
      <c r="E20438" s="162" t="n">
        <v>34.53</v>
      </c>
    </row>
    <row r="20439">
      <c r="B20439" s="161" t="n">
        <v>39938</v>
      </c>
      <c r="C20439" s="162" t="n">
        <v>903.8</v>
      </c>
      <c r="D20439" s="162" t="n">
        <v>-0.060225</v>
      </c>
      <c r="E20439" s="162" t="n">
        <v>33.36</v>
      </c>
    </row>
    <row r="20440">
      <c r="B20440" s="161" t="n">
        <v>39939</v>
      </c>
      <c r="C20440" s="162" t="n">
        <v>919.53</v>
      </c>
      <c r="D20440" s="162" t="n">
        <v>-0.041195</v>
      </c>
      <c r="E20440" s="162" t="n">
        <v>32.45</v>
      </c>
    </row>
    <row r="20441">
      <c r="B20441" s="161" t="n">
        <v>39940</v>
      </c>
      <c r="C20441" s="162" t="n">
        <v>907.39</v>
      </c>
      <c r="D20441" s="162" t="n">
        <v>-0.052555</v>
      </c>
      <c r="E20441" s="162" t="n">
        <v>33.44</v>
      </c>
    </row>
    <row r="20442">
      <c r="B20442" s="161" t="n">
        <v>39941</v>
      </c>
      <c r="C20442" s="162" t="n">
        <v>929.23</v>
      </c>
      <c r="D20442" s="162" t="n">
        <v>-0.026924</v>
      </c>
      <c r="E20442" s="162" t="n">
        <v>32.05</v>
      </c>
    </row>
    <row r="20443">
      <c r="B20443" s="161" t="n">
        <v>39944</v>
      </c>
      <c r="C20443" s="162" t="n">
        <v>909.24</v>
      </c>
      <c r="D20443" s="162" t="n">
        <v>-0.046871</v>
      </c>
      <c r="E20443" s="162" t="n">
        <v>32.87</v>
      </c>
    </row>
    <row r="20444">
      <c r="B20444" s="161" t="n">
        <v>39945</v>
      </c>
      <c r="C20444" s="162" t="n">
        <v>908.35</v>
      </c>
      <c r="D20444" s="162" t="n">
        <v>-0.046016</v>
      </c>
      <c r="E20444" s="162" t="n">
        <v>31.8</v>
      </c>
    </row>
    <row r="20445">
      <c r="B20445" s="161" t="n">
        <v>39946</v>
      </c>
      <c r="C20445" s="162" t="n">
        <v>883.92</v>
      </c>
      <c r="D20445" s="162" t="n">
        <v>-0.071435</v>
      </c>
      <c r="E20445" s="162" t="n">
        <v>33.65</v>
      </c>
    </row>
    <row r="20446">
      <c r="B20446" s="161" t="n">
        <v>39947</v>
      </c>
      <c r="C20446" s="162" t="n">
        <v>893.0700000000001</v>
      </c>
      <c r="D20446" s="162" t="n">
        <v>-0.059185</v>
      </c>
      <c r="E20446" s="162" t="n">
        <v>31.37</v>
      </c>
    </row>
    <row r="20447">
      <c r="B20447" s="161" t="n">
        <v>39948</v>
      </c>
      <c r="C20447" s="162" t="n">
        <v>882.88</v>
      </c>
      <c r="D20447" s="162" t="n">
        <v>-0.068541</v>
      </c>
      <c r="E20447" s="162" t="n">
        <v>33.12</v>
      </c>
    </row>
    <row r="20448">
      <c r="B20448" s="161" t="n">
        <v>39951</v>
      </c>
      <c r="C20448" s="162" t="n">
        <v>909.71</v>
      </c>
      <c r="D20448" s="162" t="n">
        <v>-0.036711</v>
      </c>
      <c r="E20448" s="162" t="n">
        <v>30.24</v>
      </c>
    </row>
    <row r="20449">
      <c r="B20449" s="161" t="n">
        <v>39952</v>
      </c>
      <c r="C20449" s="162" t="n">
        <v>908.13</v>
      </c>
      <c r="D20449" s="162" t="n">
        <v>-0.036581</v>
      </c>
      <c r="E20449" s="162" t="n">
        <v>28.8</v>
      </c>
    </row>
    <row r="20450">
      <c r="B20450" s="161" t="n">
        <v>39953</v>
      </c>
      <c r="C20450" s="162" t="n">
        <v>903.47</v>
      </c>
      <c r="D20450" s="162" t="n">
        <v>-0.03989</v>
      </c>
      <c r="E20450" s="162" t="n">
        <v>29.03</v>
      </c>
    </row>
    <row r="20451">
      <c r="B20451" s="161" t="n">
        <v>39954</v>
      </c>
      <c r="C20451" s="162" t="n">
        <v>888.33</v>
      </c>
      <c r="D20451" s="162" t="n">
        <v>-0.054679</v>
      </c>
      <c r="E20451" s="162" t="n">
        <v>31.35</v>
      </c>
    </row>
    <row r="20452">
      <c r="B20452" s="161" t="n">
        <v>39955</v>
      </c>
      <c r="C20452" s="162" t="n">
        <v>887</v>
      </c>
      <c r="D20452" s="162" t="n">
        <v>-0.054032</v>
      </c>
      <c r="E20452" s="162" t="n">
        <v>32.63</v>
      </c>
    </row>
    <row r="20453">
      <c r="B20453" s="161" t="n">
        <v>39959</v>
      </c>
      <c r="C20453" s="162" t="n">
        <v>910.33</v>
      </c>
      <c r="D20453" s="162" t="n">
        <v>-0.026168</v>
      </c>
      <c r="E20453" s="162" t="n">
        <v>30.62</v>
      </c>
    </row>
    <row r="20454">
      <c r="B20454" s="161" t="n">
        <v>39960</v>
      </c>
      <c r="C20454" s="162" t="n">
        <v>893.0599999999999</v>
      </c>
      <c r="D20454" s="162" t="n">
        <v>-0.043161</v>
      </c>
      <c r="E20454" s="162" t="n">
        <v>32.36</v>
      </c>
    </row>
    <row r="20455">
      <c r="B20455" s="161" t="n">
        <v>39961</v>
      </c>
      <c r="C20455" s="162" t="n">
        <v>906.83</v>
      </c>
      <c r="D20455" s="162" t="n">
        <v>-0.025721</v>
      </c>
      <c r="E20455" s="162" t="n">
        <v>31.67</v>
      </c>
    </row>
    <row r="20456">
      <c r="B20456" s="161" t="n">
        <v>39962</v>
      </c>
      <c r="C20456" s="162" t="n">
        <v>919.14</v>
      </c>
      <c r="D20456" s="162" t="n">
        <v>-0.010245</v>
      </c>
      <c r="E20456" s="162" t="n">
        <v>28.92</v>
      </c>
    </row>
    <row r="20457">
      <c r="B20457" s="161" t="n">
        <v>39965</v>
      </c>
      <c r="C20457" s="162" t="n">
        <v>942.87</v>
      </c>
      <c r="D20457" s="162" t="n">
        <v>0.017094</v>
      </c>
      <c r="E20457" s="162" t="n">
        <v>30.04</v>
      </c>
    </row>
    <row r="20458">
      <c r="B20458" s="161" t="n">
        <v>39966</v>
      </c>
      <c r="C20458" s="162" t="n">
        <v>944.74</v>
      </c>
      <c r="D20458" s="162" t="n">
        <v>0.020955</v>
      </c>
      <c r="E20458" s="162" t="n">
        <v>29.63</v>
      </c>
    </row>
    <row r="20459">
      <c r="B20459" s="161" t="n">
        <v>39967</v>
      </c>
      <c r="C20459" s="162" t="n">
        <v>931.76</v>
      </c>
      <c r="D20459" s="162" t="n">
        <v>0.009103</v>
      </c>
      <c r="E20459" s="162" t="n">
        <v>31.02</v>
      </c>
    </row>
    <row r="20460">
      <c r="B20460" s="161" t="n">
        <v>39968</v>
      </c>
      <c r="C20460" s="162" t="n">
        <v>942.46</v>
      </c>
      <c r="D20460" s="162" t="n">
        <v>0.022343</v>
      </c>
      <c r="E20460" s="162" t="n">
        <v>30.18</v>
      </c>
    </row>
    <row r="20461">
      <c r="B20461" s="161" t="n">
        <v>39969</v>
      </c>
      <c r="C20461" s="162" t="n">
        <v>940.09</v>
      </c>
      <c r="D20461" s="162" t="n">
        <v>0.021599</v>
      </c>
      <c r="E20461" s="162" t="n">
        <v>29.62</v>
      </c>
    </row>
    <row r="20462">
      <c r="B20462" s="161" t="n">
        <v>39972</v>
      </c>
      <c r="C20462" s="162" t="n">
        <v>939.14</v>
      </c>
      <c r="D20462" s="162" t="n">
        <v>0.022412</v>
      </c>
      <c r="E20462" s="162" t="n">
        <v>29.77</v>
      </c>
    </row>
    <row r="20463">
      <c r="B20463" s="161" t="n">
        <v>39973</v>
      </c>
      <c r="C20463" s="162" t="n">
        <v>942.4299999999999</v>
      </c>
      <c r="D20463" s="162" t="n">
        <v>0.027736</v>
      </c>
      <c r="E20463" s="162" t="n">
        <v>28.27</v>
      </c>
    </row>
    <row r="20464">
      <c r="B20464" s="161" t="n">
        <v>39974</v>
      </c>
      <c r="C20464" s="162" t="n">
        <v>939.15</v>
      </c>
      <c r="D20464" s="162" t="n">
        <v>0.026178</v>
      </c>
      <c r="E20464" s="162" t="n">
        <v>28.46</v>
      </c>
    </row>
    <row r="20465">
      <c r="B20465" s="161" t="n">
        <v>39975</v>
      </c>
      <c r="C20465" s="162" t="n">
        <v>944.89</v>
      </c>
      <c r="D20465" s="162" t="n">
        <v>0.034032</v>
      </c>
      <c r="E20465" s="162" t="n">
        <v>28.11</v>
      </c>
    </row>
    <row r="20466">
      <c r="B20466" s="161" t="n">
        <v>39976</v>
      </c>
      <c r="C20466" s="162" t="n">
        <v>946.21</v>
      </c>
      <c r="D20466" s="162" t="n">
        <v>0.03721</v>
      </c>
      <c r="E20466" s="162" t="n">
        <v>28.15</v>
      </c>
    </row>
    <row r="20467">
      <c r="B20467" s="161" t="n">
        <v>39979</v>
      </c>
      <c r="C20467" s="162" t="n">
        <v>923.72</v>
      </c>
      <c r="D20467" s="162" t="n">
        <v>0.01512</v>
      </c>
      <c r="E20467" s="162" t="n">
        <v>30.81</v>
      </c>
    </row>
    <row r="20468">
      <c r="B20468" s="161" t="n">
        <v>39980</v>
      </c>
      <c r="C20468" s="162" t="n">
        <v>911.97</v>
      </c>
      <c r="D20468" s="162" t="n">
        <v>0.004456</v>
      </c>
      <c r="E20468" s="162" t="n">
        <v>32.68</v>
      </c>
    </row>
    <row r="20469">
      <c r="B20469" s="161" t="n">
        <v>39981</v>
      </c>
      <c r="C20469" s="162" t="n">
        <v>910.71</v>
      </c>
      <c r="D20469" s="162" t="n">
        <v>0.005125</v>
      </c>
      <c r="E20469" s="162" t="n">
        <v>31.54</v>
      </c>
    </row>
    <row r="20470">
      <c r="B20470" s="161" t="n">
        <v>39982</v>
      </c>
      <c r="C20470" s="162" t="n">
        <v>918.37</v>
      </c>
      <c r="D20470" s="162" t="n">
        <v>0.015485</v>
      </c>
      <c r="E20470" s="162" t="n">
        <v>30.03</v>
      </c>
    </row>
    <row r="20471">
      <c r="B20471" s="161" t="n">
        <v>39983</v>
      </c>
      <c r="C20471" s="162" t="n">
        <v>921.23</v>
      </c>
      <c r="D20471" s="162" t="n">
        <v>0.020553</v>
      </c>
      <c r="E20471" s="162" t="n">
        <v>27.99</v>
      </c>
    </row>
    <row r="20472">
      <c r="B20472" s="161" t="n">
        <v>39986</v>
      </c>
      <c r="C20472" s="162" t="n">
        <v>893.04</v>
      </c>
      <c r="D20472" s="162" t="n">
        <v>-0.008619</v>
      </c>
      <c r="E20472" s="162" t="n">
        <v>31.17</v>
      </c>
    </row>
    <row r="20473">
      <c r="B20473" s="161" t="n">
        <v>39987</v>
      </c>
      <c r="C20473" s="162" t="n">
        <v>895.1</v>
      </c>
      <c r="D20473" s="162" t="n">
        <v>-0.004386</v>
      </c>
      <c r="E20473" s="162" t="n">
        <v>30.58</v>
      </c>
    </row>
    <row r="20474">
      <c r="B20474" s="161" t="n">
        <v>39988</v>
      </c>
      <c r="C20474" s="162" t="n">
        <v>900.9400000000001</v>
      </c>
      <c r="D20474" s="162" t="n">
        <v>0.00416</v>
      </c>
      <c r="E20474" s="162" t="n">
        <v>29.05</v>
      </c>
    </row>
    <row r="20475">
      <c r="B20475" s="161" t="n">
        <v>39989</v>
      </c>
      <c r="C20475" s="162" t="n">
        <v>920.26</v>
      </c>
      <c r="D20475" s="162" t="n">
        <v>0.027074</v>
      </c>
      <c r="E20475" s="162" t="n">
        <v>26.36</v>
      </c>
    </row>
    <row r="20476">
      <c r="B20476" s="161" t="n">
        <v>39990</v>
      </c>
      <c r="C20476" s="162" t="n">
        <v>918.9</v>
      </c>
      <c r="D20476" s="162" t="n">
        <v>0.027345</v>
      </c>
      <c r="E20476" s="162" t="n">
        <v>25.93</v>
      </c>
    </row>
    <row r="20477">
      <c r="B20477" s="161" t="n">
        <v>39993</v>
      </c>
      <c r="C20477" s="162" t="n">
        <v>927.23</v>
      </c>
      <c r="D20477" s="162" t="n">
        <v>0.03817</v>
      </c>
      <c r="E20477" s="162" t="n">
        <v>25.35</v>
      </c>
    </row>
    <row r="20478">
      <c r="B20478" s="161" t="n">
        <v>39994</v>
      </c>
      <c r="C20478" s="162" t="n">
        <v>919.3200000000001</v>
      </c>
      <c r="D20478" s="162" t="n">
        <v>0.031467</v>
      </c>
      <c r="E20478" s="162" t="n">
        <v>26.35</v>
      </c>
    </row>
    <row r="20479">
      <c r="B20479" s="161" t="n">
        <v>39995</v>
      </c>
      <c r="C20479" s="162" t="n">
        <v>923.33</v>
      </c>
      <c r="D20479" s="162" t="n">
        <v>0.037332</v>
      </c>
      <c r="E20479" s="162" t="n">
        <v>26.22</v>
      </c>
    </row>
    <row r="20480">
      <c r="B20480" s="161" t="n">
        <v>39996</v>
      </c>
      <c r="C20480" s="162" t="n">
        <v>896.42</v>
      </c>
      <c r="D20480" s="162" t="n">
        <v>0.009539000000000001</v>
      </c>
      <c r="E20480" s="162" t="n">
        <v>27.95</v>
      </c>
    </row>
    <row r="20481">
      <c r="B20481" s="161" t="n">
        <v>40000</v>
      </c>
      <c r="C20481" s="162" t="n">
        <v>898.72</v>
      </c>
      <c r="D20481" s="162" t="n">
        <v>0.013554</v>
      </c>
      <c r="E20481" s="162" t="n">
        <v>29</v>
      </c>
    </row>
    <row r="20482">
      <c r="B20482" s="161" t="n">
        <v>40001</v>
      </c>
      <c r="C20482" s="162" t="n">
        <v>881.03</v>
      </c>
      <c r="D20482" s="162" t="n">
        <v>-0.004489</v>
      </c>
      <c r="E20482" s="162" t="n">
        <v>30.85</v>
      </c>
    </row>
    <row r="20483">
      <c r="B20483" s="161" t="n">
        <v>40002</v>
      </c>
      <c r="C20483" s="162" t="n">
        <v>879.5599999999999</v>
      </c>
      <c r="D20483" s="162" t="n">
        <v>-0.004035</v>
      </c>
      <c r="E20483" s="162" t="n">
        <v>31.3</v>
      </c>
    </row>
    <row r="20484">
      <c r="B20484" s="161" t="n">
        <v>40003</v>
      </c>
      <c r="C20484" s="162" t="n">
        <v>882.6799999999999</v>
      </c>
      <c r="D20484" s="162" t="n">
        <v>0.001344</v>
      </c>
      <c r="E20484" s="162" t="n">
        <v>29.78</v>
      </c>
    </row>
    <row r="20485">
      <c r="B20485" s="161" t="n">
        <v>40004</v>
      </c>
      <c r="C20485" s="162" t="n">
        <v>879.13</v>
      </c>
      <c r="D20485" s="162" t="n">
        <v>-0.000931</v>
      </c>
      <c r="E20485" s="162" t="n">
        <v>29.02</v>
      </c>
    </row>
    <row r="20486">
      <c r="B20486" s="161" t="n">
        <v>40007</v>
      </c>
      <c r="C20486" s="162" t="n">
        <v>901.05</v>
      </c>
      <c r="D20486" s="162" t="n">
        <v>0.025317</v>
      </c>
      <c r="E20486" s="162" t="n">
        <v>26.31</v>
      </c>
    </row>
    <row r="20487">
      <c r="B20487" s="161" t="n">
        <v>40008</v>
      </c>
      <c r="C20487" s="162" t="n">
        <v>905.84</v>
      </c>
      <c r="D20487" s="162" t="n">
        <v>0.032347</v>
      </c>
      <c r="E20487" s="162" t="n">
        <v>25.02</v>
      </c>
    </row>
    <row r="20488">
      <c r="B20488" s="161" t="n">
        <v>40009</v>
      </c>
      <c r="C20488" s="162" t="n">
        <v>932.6799999999999</v>
      </c>
      <c r="D20488" s="162" t="n">
        <v>0.06314599999999999</v>
      </c>
      <c r="E20488" s="162" t="n">
        <v>25.89</v>
      </c>
    </row>
    <row r="20489">
      <c r="B20489" s="161" t="n">
        <v>40010</v>
      </c>
      <c r="C20489" s="162" t="n">
        <v>940.74</v>
      </c>
      <c r="D20489" s="162" t="n">
        <v>0.072697</v>
      </c>
      <c r="E20489" s="162" t="n">
        <v>25.42</v>
      </c>
    </row>
    <row r="20490">
      <c r="B20490" s="161" t="n">
        <v>40011</v>
      </c>
      <c r="C20490" s="162" t="n">
        <v>940.38</v>
      </c>
      <c r="D20490" s="162" t="n">
        <v>0.073606</v>
      </c>
      <c r="E20490" s="162" t="n">
        <v>24.34</v>
      </c>
    </row>
    <row r="20491">
      <c r="B20491" s="161" t="n">
        <v>40014</v>
      </c>
      <c r="C20491" s="162" t="n">
        <v>951.13</v>
      </c>
      <c r="D20491" s="162" t="n">
        <v>0.086175</v>
      </c>
      <c r="E20491" s="162" t="n">
        <v>24.4</v>
      </c>
    </row>
    <row r="20492">
      <c r="B20492" s="161" t="n">
        <v>40015</v>
      </c>
      <c r="C20492" s="162" t="n">
        <v>954.58</v>
      </c>
      <c r="D20492" s="162" t="n">
        <v>0.090711</v>
      </c>
      <c r="E20492" s="162" t="n">
        <v>23.87</v>
      </c>
    </row>
    <row r="20493">
      <c r="B20493" s="161" t="n">
        <v>40016</v>
      </c>
      <c r="C20493" s="162" t="n">
        <v>954.0700000000001</v>
      </c>
      <c r="D20493" s="162" t="n">
        <v>0.09100999999999999</v>
      </c>
      <c r="E20493" s="162" t="n">
        <v>23.47</v>
      </c>
    </row>
    <row r="20494">
      <c r="B20494" s="161" t="n">
        <v>40017</v>
      </c>
      <c r="C20494" s="162" t="n">
        <v>976.29</v>
      </c>
      <c r="D20494" s="162" t="n">
        <v>0.114495</v>
      </c>
      <c r="E20494" s="162" t="n">
        <v>23.43</v>
      </c>
    </row>
    <row r="20495">
      <c r="B20495" s="161" t="n">
        <v>40018</v>
      </c>
      <c r="C20495" s="162" t="n">
        <v>979.26</v>
      </c>
      <c r="D20495" s="162" t="n">
        <v>0.11763</v>
      </c>
      <c r="E20495" s="162" t="n">
        <v>23.09</v>
      </c>
    </row>
    <row r="20496">
      <c r="B20496" s="161" t="n">
        <v>40021</v>
      </c>
      <c r="C20496" s="162" t="n">
        <v>982.1799999999999</v>
      </c>
      <c r="D20496" s="162" t="n">
        <v>0.120624</v>
      </c>
      <c r="E20496" s="162" t="n">
        <v>24.28</v>
      </c>
    </row>
    <row r="20497">
      <c r="B20497" s="161" t="n">
        <v>40022</v>
      </c>
      <c r="C20497" s="162" t="n">
        <v>979.62</v>
      </c>
      <c r="D20497" s="162" t="n">
        <v>0.117613</v>
      </c>
      <c r="E20497" s="162" t="n">
        <v>25.01</v>
      </c>
    </row>
    <row r="20498">
      <c r="B20498" s="161" t="n">
        <v>40023</v>
      </c>
      <c r="C20498" s="162" t="n">
        <v>975.15</v>
      </c>
      <c r="D20498" s="162" t="n">
        <v>0.112604</v>
      </c>
      <c r="E20498" s="162" t="n">
        <v>25.61</v>
      </c>
    </row>
    <row r="20499">
      <c r="B20499" s="161" t="n">
        <v>40024</v>
      </c>
      <c r="C20499" s="162" t="n">
        <v>986.75</v>
      </c>
      <c r="D20499" s="162" t="n">
        <v>0.124525</v>
      </c>
      <c r="E20499" s="162" t="n">
        <v>25.4</v>
      </c>
    </row>
    <row r="20500">
      <c r="B20500" s="161" t="n">
        <v>40025</v>
      </c>
      <c r="C20500" s="162" t="n">
        <v>987.48</v>
      </c>
      <c r="D20500" s="162" t="n">
        <v>0.125325</v>
      </c>
      <c r="E20500" s="162" t="n">
        <v>25.92</v>
      </c>
    </row>
    <row r="20501">
      <c r="B20501" s="161" t="n">
        <v>40028</v>
      </c>
      <c r="C20501" s="162" t="n">
        <v>1002.63</v>
      </c>
      <c r="D20501" s="162" t="n">
        <v>0.140007</v>
      </c>
      <c r="E20501" s="162" t="n">
        <v>25.56</v>
      </c>
    </row>
    <row r="20502">
      <c r="B20502" s="161" t="n">
        <v>40029</v>
      </c>
      <c r="C20502" s="162" t="n">
        <v>1005.65</v>
      </c>
      <c r="D20502" s="162" t="n">
        <v>0.142674</v>
      </c>
      <c r="E20502" s="162" t="n">
        <v>24.89</v>
      </c>
    </row>
    <row r="20503">
      <c r="B20503" s="161" t="n">
        <v>40030</v>
      </c>
      <c r="C20503" s="162" t="n">
        <v>1002.72</v>
      </c>
      <c r="D20503" s="162" t="n">
        <v>0.1394</v>
      </c>
      <c r="E20503" s="162" t="n">
        <v>24.9</v>
      </c>
    </row>
    <row r="20504">
      <c r="B20504" s="161" t="n">
        <v>40031</v>
      </c>
      <c r="C20504" s="162" t="n">
        <v>997.08</v>
      </c>
      <c r="D20504" s="162" t="n">
        <v>0.133693</v>
      </c>
      <c r="E20504" s="162" t="n">
        <v>25.67</v>
      </c>
    </row>
    <row r="20505">
      <c r="B20505" s="161" t="n">
        <v>40032</v>
      </c>
      <c r="C20505" s="162" t="n">
        <v>1010.48</v>
      </c>
      <c r="D20505" s="162" t="n">
        <v>0.146725</v>
      </c>
      <c r="E20505" s="162" t="n">
        <v>24.76</v>
      </c>
    </row>
    <row r="20506">
      <c r="B20506" s="161" t="n">
        <v>40035</v>
      </c>
      <c r="C20506" s="162" t="n">
        <v>1007.1</v>
      </c>
      <c r="D20506" s="162" t="n">
        <v>0.142742</v>
      </c>
      <c r="E20506" s="162" t="n">
        <v>24.99</v>
      </c>
    </row>
    <row r="20507">
      <c r="B20507" s="161" t="n">
        <v>40036</v>
      </c>
      <c r="C20507" s="162" t="n">
        <v>994.35</v>
      </c>
      <c r="D20507" s="162" t="n">
        <v>0.129508</v>
      </c>
      <c r="E20507" s="162" t="n">
        <v>25.99</v>
      </c>
    </row>
    <row r="20508">
      <c r="B20508" s="161" t="n">
        <v>40037</v>
      </c>
      <c r="C20508" s="162" t="n">
        <v>1005.81</v>
      </c>
      <c r="D20508" s="162" t="n">
        <v>0.140228</v>
      </c>
      <c r="E20508" s="162" t="n">
        <v>25.45</v>
      </c>
    </row>
    <row r="20509">
      <c r="B20509" s="161" t="n">
        <v>40038</v>
      </c>
      <c r="C20509" s="162" t="n">
        <v>1012.73</v>
      </c>
      <c r="D20509" s="162" t="n">
        <v>0.146148</v>
      </c>
      <c r="E20509" s="162" t="n">
        <v>24.71</v>
      </c>
    </row>
    <row r="20510">
      <c r="B20510" s="161" t="n">
        <v>40039</v>
      </c>
      <c r="C20510" s="162" t="n">
        <v>1004.09</v>
      </c>
      <c r="D20510" s="162" t="n">
        <v>0.137217</v>
      </c>
      <c r="E20510" s="162" t="n">
        <v>24.27</v>
      </c>
    </row>
    <row r="20511">
      <c r="B20511" s="161" t="n">
        <v>40042</v>
      </c>
      <c r="C20511" s="162" t="n">
        <v>979.73</v>
      </c>
      <c r="D20511" s="162" t="n">
        <v>0.112374</v>
      </c>
      <c r="E20511" s="162" t="n">
        <v>27.89</v>
      </c>
    </row>
    <row r="20512">
      <c r="B20512" s="161" t="n">
        <v>40043</v>
      </c>
      <c r="C20512" s="162" t="n">
        <v>989.67</v>
      </c>
      <c r="D20512" s="162" t="n">
        <v>0.122265</v>
      </c>
      <c r="E20512" s="162" t="n">
        <v>26.18</v>
      </c>
    </row>
    <row r="20513">
      <c r="B20513" s="161" t="n">
        <v>40044</v>
      </c>
      <c r="C20513" s="162" t="n">
        <v>996.46</v>
      </c>
      <c r="D20513" s="162" t="n">
        <v>0.128944</v>
      </c>
      <c r="E20513" s="162" t="n">
        <v>26.26</v>
      </c>
    </row>
    <row r="20514">
      <c r="B20514" s="161" t="n">
        <v>40045</v>
      </c>
      <c r="C20514" s="162" t="n">
        <v>1007.37</v>
      </c>
      <c r="D20514" s="162" t="n">
        <v>0.139599</v>
      </c>
      <c r="E20514" s="162" t="n">
        <v>25.09</v>
      </c>
    </row>
    <row r="20515">
      <c r="B20515" s="161" t="n">
        <v>40046</v>
      </c>
      <c r="C20515" s="162" t="n">
        <v>1026.13</v>
      </c>
      <c r="D20515" s="162" t="n">
        <v>0.157934</v>
      </c>
      <c r="E20515" s="162" t="n">
        <v>25.01</v>
      </c>
    </row>
    <row r="20516">
      <c r="B20516" s="161" t="n">
        <v>40049</v>
      </c>
      <c r="C20516" s="162" t="n">
        <v>1025.57</v>
      </c>
      <c r="D20516" s="162" t="n">
        <v>0.156973</v>
      </c>
      <c r="E20516" s="162" t="n">
        <v>25.14</v>
      </c>
    </row>
    <row r="20517">
      <c r="B20517" s="161" t="n">
        <v>40050</v>
      </c>
      <c r="C20517" s="162" t="n">
        <v>1028</v>
      </c>
      <c r="D20517" s="162" t="n">
        <v>0.158638</v>
      </c>
      <c r="E20517" s="162" t="n">
        <v>24.92</v>
      </c>
    </row>
    <row r="20518">
      <c r="B20518" s="161" t="n">
        <v>40051</v>
      </c>
      <c r="C20518" s="162" t="n">
        <v>1028.12</v>
      </c>
      <c r="D20518" s="162" t="n">
        <v>0.158201</v>
      </c>
      <c r="E20518" s="162" t="n">
        <v>24.95</v>
      </c>
    </row>
    <row r="20519">
      <c r="B20519" s="161" t="n">
        <v>40052</v>
      </c>
      <c r="C20519" s="162" t="n">
        <v>1030.98</v>
      </c>
      <c r="D20519" s="162" t="n">
        <v>0.160342</v>
      </c>
      <c r="E20519" s="162" t="n">
        <v>24.68</v>
      </c>
    </row>
    <row r="20520">
      <c r="B20520" s="161" t="n">
        <v>40053</v>
      </c>
      <c r="C20520" s="162" t="n">
        <v>1028.93</v>
      </c>
      <c r="D20520" s="162" t="n">
        <v>0.157612</v>
      </c>
      <c r="E20520" s="162" t="n">
        <v>24.76</v>
      </c>
    </row>
    <row r="20521">
      <c r="B20521" s="161" t="n">
        <v>40056</v>
      </c>
      <c r="C20521" s="162" t="n">
        <v>1020.62</v>
      </c>
      <c r="D20521" s="162" t="n">
        <v>0.148546</v>
      </c>
      <c r="E20521" s="162" t="n">
        <v>26.01</v>
      </c>
    </row>
    <row r="20522">
      <c r="B20522" s="161" t="n">
        <v>40057</v>
      </c>
      <c r="C20522" s="162" t="n">
        <v>998.04</v>
      </c>
      <c r="D20522" s="162" t="n">
        <v>0.125681</v>
      </c>
      <c r="E20522" s="162" t="n">
        <v>29.15</v>
      </c>
    </row>
    <row r="20523">
      <c r="B20523" s="161" t="n">
        <v>40058</v>
      </c>
      <c r="C20523" s="162" t="n">
        <v>994.75</v>
      </c>
      <c r="D20523" s="162" t="n">
        <v>0.121689</v>
      </c>
      <c r="E20523" s="162" t="n">
        <v>28.9</v>
      </c>
    </row>
    <row r="20524">
      <c r="B20524" s="161" t="n">
        <v>40059</v>
      </c>
      <c r="C20524" s="162" t="n">
        <v>1003.24</v>
      </c>
      <c r="D20524" s="162" t="n">
        <v>0.129323</v>
      </c>
      <c r="E20524" s="162" t="n">
        <v>27.1</v>
      </c>
    </row>
    <row r="20525">
      <c r="B20525" s="161" t="n">
        <v>40060</v>
      </c>
      <c r="C20525" s="162" t="n">
        <v>1016.4</v>
      </c>
      <c r="D20525" s="162" t="n">
        <v>0.141463</v>
      </c>
      <c r="E20525" s="162" t="n">
        <v>25.26</v>
      </c>
    </row>
    <row r="20526">
      <c r="B20526" s="161" t="n">
        <v>40064</v>
      </c>
      <c r="C20526" s="162" t="n">
        <v>1025.39</v>
      </c>
      <c r="D20526" s="162" t="n">
        <v>0.14903</v>
      </c>
      <c r="E20526" s="162" t="n">
        <v>25.62</v>
      </c>
    </row>
    <row r="20527">
      <c r="B20527" s="161" t="n">
        <v>40065</v>
      </c>
      <c r="C20527" s="162" t="n">
        <v>1033.37</v>
      </c>
      <c r="D20527" s="162" t="n">
        <v>0.155194</v>
      </c>
      <c r="E20527" s="162" t="n">
        <v>24.32</v>
      </c>
    </row>
    <row r="20528">
      <c r="B20528" s="161" t="n">
        <v>40066</v>
      </c>
      <c r="C20528" s="162" t="n">
        <v>1044.14</v>
      </c>
      <c r="D20528" s="162" t="n">
        <v>0.164183</v>
      </c>
      <c r="E20528" s="162" t="n">
        <v>23.55</v>
      </c>
    </row>
    <row r="20529">
      <c r="B20529" s="161" t="n">
        <v>40067</v>
      </c>
      <c r="C20529" s="162" t="n">
        <v>1042.73</v>
      </c>
      <c r="D20529" s="162" t="n">
        <v>0.161755</v>
      </c>
      <c r="E20529" s="162" t="n">
        <v>24.15</v>
      </c>
    </row>
    <row r="20530">
      <c r="B20530" s="161" t="n">
        <v>40070</v>
      </c>
      <c r="C20530" s="162" t="n">
        <v>1049.34</v>
      </c>
      <c r="D20530" s="162" t="n">
        <v>0.166993</v>
      </c>
      <c r="E20530" s="162" t="n">
        <v>23.86</v>
      </c>
    </row>
    <row r="20531">
      <c r="B20531" s="161" t="n">
        <v>40071</v>
      </c>
      <c r="C20531" s="162" t="n">
        <v>1052.63</v>
      </c>
      <c r="D20531" s="162" t="n">
        <v>0.169195</v>
      </c>
      <c r="E20531" s="162" t="n">
        <v>23.42</v>
      </c>
    </row>
    <row r="20532">
      <c r="B20532" s="161" t="n">
        <v>40072</v>
      </c>
      <c r="C20532" s="162" t="n">
        <v>1068.76</v>
      </c>
      <c r="D20532" s="162" t="n">
        <v>0.183432</v>
      </c>
      <c r="E20532" s="162" t="n">
        <v>23.69</v>
      </c>
    </row>
    <row r="20533">
      <c r="B20533" s="161" t="n">
        <v>40073</v>
      </c>
      <c r="C20533" s="162" t="n">
        <v>1065.49</v>
      </c>
      <c r="D20533" s="162" t="n">
        <v>0.178968</v>
      </c>
      <c r="E20533" s="162" t="n">
        <v>23.65</v>
      </c>
    </row>
    <row r="20534">
      <c r="B20534" s="161" t="n">
        <v>40074</v>
      </c>
      <c r="C20534" s="162" t="n">
        <v>1068.3</v>
      </c>
      <c r="D20534" s="162" t="n">
        <v>0.180371</v>
      </c>
      <c r="E20534" s="162" t="n">
        <v>23.92</v>
      </c>
    </row>
    <row r="20535">
      <c r="B20535" s="161" t="n">
        <v>40077</v>
      </c>
      <c r="C20535" s="162" t="n">
        <v>1064.66</v>
      </c>
      <c r="D20535" s="162" t="n">
        <v>0.175871</v>
      </c>
      <c r="E20535" s="162" t="n">
        <v>24.06</v>
      </c>
    </row>
    <row r="20536">
      <c r="B20536" s="161" t="n">
        <v>40078</v>
      </c>
      <c r="C20536" s="162" t="n">
        <v>1071.66</v>
      </c>
      <c r="D20536" s="162" t="n">
        <v>0.181157</v>
      </c>
      <c r="E20536" s="162" t="n">
        <v>23.08</v>
      </c>
    </row>
    <row r="20537">
      <c r="B20537" s="161" t="n">
        <v>40079</v>
      </c>
      <c r="C20537" s="162" t="n">
        <v>1060.87</v>
      </c>
      <c r="D20537" s="162" t="n">
        <v>0.170005</v>
      </c>
      <c r="E20537" s="162" t="n">
        <v>23.49</v>
      </c>
    </row>
    <row r="20538">
      <c r="B20538" s="161" t="n">
        <v>40080</v>
      </c>
      <c r="C20538" s="162" t="n">
        <v>1050.78</v>
      </c>
      <c r="D20538" s="162" t="n">
        <v>0.15966</v>
      </c>
      <c r="E20538" s="162" t="n">
        <v>24.95</v>
      </c>
    </row>
    <row r="20539">
      <c r="B20539" s="161" t="n">
        <v>40081</v>
      </c>
      <c r="C20539" s="162" t="n">
        <v>1044.38</v>
      </c>
      <c r="D20539" s="162" t="n">
        <v>0.152682</v>
      </c>
      <c r="E20539" s="162" t="n">
        <v>25.61</v>
      </c>
    </row>
    <row r="20540">
      <c r="B20540" s="161" t="n">
        <v>40084</v>
      </c>
      <c r="C20540" s="162" t="n">
        <v>1062.98</v>
      </c>
      <c r="D20540" s="162" t="n">
        <v>0.169422</v>
      </c>
      <c r="E20540" s="162" t="n">
        <v>24.88</v>
      </c>
    </row>
    <row r="20541">
      <c r="B20541" s="161" t="n">
        <v>40085</v>
      </c>
      <c r="C20541" s="162" t="n">
        <v>1060.61</v>
      </c>
      <c r="D20541" s="162" t="n">
        <v>0.166149</v>
      </c>
      <c r="E20541" s="162" t="n">
        <v>25.19</v>
      </c>
    </row>
    <row r="20542">
      <c r="B20542" s="161" t="n">
        <v>40086</v>
      </c>
      <c r="C20542" s="162" t="n">
        <v>1057.08</v>
      </c>
      <c r="D20542" s="162" t="n">
        <v>0.161828</v>
      </c>
      <c r="E20542" s="162" t="n">
        <v>25.61</v>
      </c>
    </row>
    <row r="20543">
      <c r="B20543" s="161" t="n">
        <v>40087</v>
      </c>
      <c r="C20543" s="162" t="n">
        <v>1029.85</v>
      </c>
      <c r="D20543" s="162" t="n">
        <v>0.134834</v>
      </c>
      <c r="E20543" s="162" t="n">
        <v>28.27</v>
      </c>
    </row>
    <row r="20544">
      <c r="B20544" s="161" t="n">
        <v>40088</v>
      </c>
      <c r="C20544" s="162" t="n">
        <v>1025.21</v>
      </c>
      <c r="D20544" s="162" t="n">
        <v>0.129697</v>
      </c>
      <c r="E20544" s="162" t="n">
        <v>28.68</v>
      </c>
    </row>
    <row r="20545">
      <c r="B20545" s="161" t="n">
        <v>40091</v>
      </c>
      <c r="C20545" s="162" t="n">
        <v>1040.46</v>
      </c>
      <c r="D20545" s="162" t="n">
        <v>0.143707</v>
      </c>
      <c r="E20545" s="162" t="n">
        <v>26.84</v>
      </c>
    </row>
    <row r="20546">
      <c r="B20546" s="161" t="n">
        <v>40092</v>
      </c>
      <c r="C20546" s="162" t="n">
        <v>1054.72</v>
      </c>
      <c r="D20546" s="162" t="n">
        <v>0.15638</v>
      </c>
      <c r="E20546" s="162" t="n">
        <v>25.7</v>
      </c>
    </row>
    <row r="20547">
      <c r="B20547" s="161" t="n">
        <v>40093</v>
      </c>
      <c r="C20547" s="162" t="n">
        <v>1057.58</v>
      </c>
      <c r="D20547" s="162" t="n">
        <v>0.158147</v>
      </c>
      <c r="E20547" s="162" t="n">
        <v>24.68</v>
      </c>
    </row>
    <row r="20548">
      <c r="B20548" s="161" t="n">
        <v>40094</v>
      </c>
      <c r="C20548" s="162" t="n">
        <v>1065.48</v>
      </c>
      <c r="D20548" s="162" t="n">
        <v>0.164517</v>
      </c>
      <c r="E20548" s="162" t="n">
        <v>24.18</v>
      </c>
    </row>
    <row r="20549">
      <c r="B20549" s="161" t="n">
        <v>40095</v>
      </c>
      <c r="C20549" s="162" t="n">
        <v>1071.49</v>
      </c>
      <c r="D20549" s="162" t="n">
        <v>0.16899</v>
      </c>
      <c r="E20549" s="162" t="n">
        <v>23.12</v>
      </c>
    </row>
    <row r="20550">
      <c r="B20550" s="161" t="n">
        <v>40098</v>
      </c>
      <c r="C20550" s="162" t="n">
        <v>1076.19</v>
      </c>
      <c r="D20550" s="162" t="n">
        <v>0.172218</v>
      </c>
      <c r="E20550" s="162" t="n">
        <v>23.01</v>
      </c>
    </row>
    <row r="20551">
      <c r="B20551" s="161" t="n">
        <v>40099</v>
      </c>
      <c r="C20551" s="162" t="n">
        <v>1073.19</v>
      </c>
      <c r="D20551" s="162" t="n">
        <v>0.168321</v>
      </c>
      <c r="E20551" s="162" t="n">
        <v>22.99</v>
      </c>
    </row>
    <row r="20552">
      <c r="B20552" s="161" t="n">
        <v>40100</v>
      </c>
      <c r="C20552" s="162" t="n">
        <v>1092.02</v>
      </c>
      <c r="D20552" s="162" t="n">
        <v>0.184488</v>
      </c>
      <c r="E20552" s="162" t="n">
        <v>22.86</v>
      </c>
    </row>
    <row r="20553">
      <c r="B20553" s="161" t="n">
        <v>40101</v>
      </c>
      <c r="C20553" s="162" t="n">
        <v>1096.56</v>
      </c>
      <c r="D20553" s="162" t="n">
        <v>0.187503</v>
      </c>
      <c r="E20553" s="162" t="n">
        <v>21.72</v>
      </c>
    </row>
    <row r="20554">
      <c r="B20554" s="161" t="n">
        <v>40102</v>
      </c>
      <c r="C20554" s="162" t="n">
        <v>1087.68</v>
      </c>
      <c r="D20554" s="162" t="n">
        <v>0.178359</v>
      </c>
      <c r="E20554" s="162" t="n">
        <v>21.43</v>
      </c>
    </row>
    <row r="20555">
      <c r="B20555" s="161" t="n">
        <v>40105</v>
      </c>
      <c r="C20555" s="162" t="n">
        <v>1097.91</v>
      </c>
      <c r="D20555" s="162" t="n">
        <v>0.186808</v>
      </c>
      <c r="E20555" s="162" t="n">
        <v>21.49</v>
      </c>
    </row>
    <row r="20556">
      <c r="B20556" s="161" t="n">
        <v>40106</v>
      </c>
      <c r="C20556" s="162" t="n">
        <v>1091.06</v>
      </c>
      <c r="D20556" s="162" t="n">
        <v>0.179651</v>
      </c>
      <c r="E20556" s="162" t="n">
        <v>20.9</v>
      </c>
    </row>
    <row r="20557">
      <c r="B20557" s="161" t="n">
        <v>40107</v>
      </c>
      <c r="C20557" s="162" t="n">
        <v>1081.4</v>
      </c>
      <c r="D20557" s="162" t="n">
        <v>0.169954</v>
      </c>
      <c r="E20557" s="162" t="n">
        <v>22.22</v>
      </c>
    </row>
    <row r="20558">
      <c r="B20558" s="161" t="n">
        <v>40108</v>
      </c>
      <c r="C20558" s="162" t="n">
        <v>1092.91</v>
      </c>
      <c r="D20558" s="162" t="n">
        <v>0.179521</v>
      </c>
      <c r="E20558" s="162" t="n">
        <v>20.69</v>
      </c>
    </row>
    <row r="20559">
      <c r="B20559" s="161" t="n">
        <v>40109</v>
      </c>
      <c r="C20559" s="162" t="n">
        <v>1079.6</v>
      </c>
      <c r="D20559" s="162" t="n">
        <v>0.166338</v>
      </c>
      <c r="E20559" s="162" t="n">
        <v>22.27</v>
      </c>
    </row>
    <row r="20560">
      <c r="B20560" s="161" t="n">
        <v>40112</v>
      </c>
      <c r="C20560" s="162" t="n">
        <v>1066.95</v>
      </c>
      <c r="D20560" s="162" t="n">
        <v>0.153586</v>
      </c>
      <c r="E20560" s="162" t="n">
        <v>24.31</v>
      </c>
    </row>
    <row r="20561">
      <c r="B20561" s="161" t="n">
        <v>40113</v>
      </c>
      <c r="C20561" s="162" t="n">
        <v>1063.41</v>
      </c>
      <c r="D20561" s="162" t="n">
        <v>0.149208</v>
      </c>
      <c r="E20561" s="162" t="n">
        <v>24.83</v>
      </c>
    </row>
    <row r="20562">
      <c r="B20562" s="161" t="n">
        <v>40114</v>
      </c>
      <c r="C20562" s="162" t="n">
        <v>1042.63</v>
      </c>
      <c r="D20562" s="162" t="n">
        <v>0.128542</v>
      </c>
      <c r="E20562" s="162" t="n">
        <v>27.91</v>
      </c>
    </row>
    <row r="20563">
      <c r="B20563" s="161" t="n">
        <v>40115</v>
      </c>
      <c r="C20563" s="162" t="n">
        <v>1066.11</v>
      </c>
      <c r="D20563" s="162" t="n">
        <v>0.149594</v>
      </c>
      <c r="E20563" s="162" t="n">
        <v>24.76</v>
      </c>
    </row>
    <row r="20564">
      <c r="B20564" s="161" t="n">
        <v>40116</v>
      </c>
      <c r="C20564" s="162" t="n">
        <v>1036.19</v>
      </c>
      <c r="D20564" s="162" t="n">
        <v>0.12008</v>
      </c>
      <c r="E20564" s="162" t="n">
        <v>30.69</v>
      </c>
    </row>
    <row r="20565">
      <c r="B20565" s="161" t="n">
        <v>40119</v>
      </c>
      <c r="C20565" s="162" t="n">
        <v>1042.88</v>
      </c>
      <c r="D20565" s="162" t="n">
        <v>0.125467</v>
      </c>
      <c r="E20565" s="162" t="n">
        <v>29.78</v>
      </c>
    </row>
    <row r="20566">
      <c r="B20566" s="161" t="n">
        <v>40120</v>
      </c>
      <c r="C20566" s="162" t="n">
        <v>1045.41</v>
      </c>
      <c r="D20566" s="162" t="n">
        <v>0.126586</v>
      </c>
      <c r="E20566" s="162" t="n">
        <v>28.81</v>
      </c>
    </row>
    <row r="20567">
      <c r="B20567" s="161" t="n">
        <v>40121</v>
      </c>
      <c r="C20567" s="162" t="n">
        <v>1046.5</v>
      </c>
      <c r="D20567" s="162" t="n">
        <v>0.126509</v>
      </c>
      <c r="E20567" s="162" t="n">
        <v>27.72</v>
      </c>
    </row>
    <row r="20568">
      <c r="B20568" s="161" t="n">
        <v>40122</v>
      </c>
      <c r="C20568" s="162" t="n">
        <v>1066.63</v>
      </c>
      <c r="D20568" s="162" t="n">
        <v>0.144266</v>
      </c>
      <c r="E20568" s="162" t="n">
        <v>25.43</v>
      </c>
    </row>
    <row r="20569">
      <c r="B20569" s="161" t="n">
        <v>40123</v>
      </c>
      <c r="C20569" s="162" t="n">
        <v>1069.3</v>
      </c>
      <c r="D20569" s="162" t="n">
        <v>0.145482</v>
      </c>
      <c r="E20569" s="162" t="n">
        <v>24.19</v>
      </c>
    </row>
    <row r="20570">
      <c r="B20570" s="161" t="n">
        <v>40126</v>
      </c>
      <c r="C20570" s="162" t="n">
        <v>1093.08</v>
      </c>
      <c r="D20570" s="162" t="n">
        <v>0.16609</v>
      </c>
      <c r="E20570" s="162" t="n">
        <v>23.15</v>
      </c>
    </row>
    <row r="20571">
      <c r="B20571" s="161" t="n">
        <v>40127</v>
      </c>
      <c r="C20571" s="162" t="n">
        <v>1093.01</v>
      </c>
      <c r="D20571" s="162" t="n">
        <v>0.164692</v>
      </c>
      <c r="E20571" s="162" t="n">
        <v>22.84</v>
      </c>
    </row>
    <row r="20572">
      <c r="B20572" s="161" t="n">
        <v>40128</v>
      </c>
      <c r="C20572" s="162" t="n">
        <v>1098.51</v>
      </c>
      <c r="D20572" s="162" t="n">
        <v>0.168501</v>
      </c>
      <c r="E20572" s="162" t="n">
        <v>23.04</v>
      </c>
    </row>
    <row r="20573">
      <c r="B20573" s="161" t="n">
        <v>40129</v>
      </c>
      <c r="C20573" s="162" t="n">
        <v>1087.24</v>
      </c>
      <c r="D20573" s="162" t="n">
        <v>0.156886</v>
      </c>
      <c r="E20573" s="162" t="n">
        <v>24.24</v>
      </c>
    </row>
    <row r="20574">
      <c r="B20574" s="161" t="n">
        <v>40130</v>
      </c>
      <c r="C20574" s="162" t="n">
        <v>1093.48</v>
      </c>
      <c r="D20574" s="162" t="n">
        <v>0.16117</v>
      </c>
      <c r="E20574" s="162" t="n">
        <v>23.36</v>
      </c>
    </row>
    <row r="20575">
      <c r="B20575" s="161" t="n">
        <v>40133</v>
      </c>
      <c r="C20575" s="162" t="n">
        <v>1109.3</v>
      </c>
      <c r="D20575" s="162" t="n">
        <v>0.17401</v>
      </c>
      <c r="E20575" s="162" t="n">
        <v>22.89</v>
      </c>
    </row>
    <row r="20576">
      <c r="B20576" s="161" t="n">
        <v>40134</v>
      </c>
      <c r="C20576" s="162" t="n">
        <v>1110.32</v>
      </c>
      <c r="D20576" s="162" t="n">
        <v>0.173472</v>
      </c>
      <c r="E20576" s="162" t="n">
        <v>22.41</v>
      </c>
    </row>
    <row r="20577">
      <c r="B20577" s="161" t="n">
        <v>40135</v>
      </c>
      <c r="C20577" s="162" t="n">
        <v>1109.8</v>
      </c>
      <c r="D20577" s="162" t="n">
        <v>0.171518</v>
      </c>
      <c r="E20577" s="162" t="n">
        <v>21.63</v>
      </c>
    </row>
    <row r="20578">
      <c r="B20578" s="161" t="n">
        <v>40136</v>
      </c>
      <c r="C20578" s="162" t="n">
        <v>1094.9</v>
      </c>
      <c r="D20578" s="162" t="n">
        <v>0.15667</v>
      </c>
      <c r="E20578" s="162" t="n">
        <v>22.63</v>
      </c>
    </row>
    <row r="20579">
      <c r="B20579" s="161" t="n">
        <v>40137</v>
      </c>
      <c r="C20579" s="162" t="n">
        <v>1091.38</v>
      </c>
      <c r="D20579" s="162" t="n">
        <v>0.152261</v>
      </c>
      <c r="E20579" s="162" t="n">
        <v>22.19</v>
      </c>
    </row>
    <row r="20580">
      <c r="B20580" s="161" t="n">
        <v>40140</v>
      </c>
      <c r="C20580" s="162" t="n">
        <v>1106.24</v>
      </c>
      <c r="D20580" s="162" t="n">
        <v>0.164525</v>
      </c>
      <c r="E20580" s="162" t="n">
        <v>21.16</v>
      </c>
    </row>
    <row r="20581">
      <c r="B20581" s="161" t="n">
        <v>40141</v>
      </c>
      <c r="C20581" s="162" t="n">
        <v>1105.65</v>
      </c>
      <c r="D20581" s="162" t="n">
        <v>0.162509</v>
      </c>
      <c r="E20581" s="162" t="n">
        <v>20.47</v>
      </c>
    </row>
    <row r="20582">
      <c r="B20582" s="161" t="n">
        <v>40142</v>
      </c>
      <c r="C20582" s="162" t="n">
        <v>1110.63</v>
      </c>
      <c r="D20582" s="162" t="n">
        <v>0.165531</v>
      </c>
      <c r="E20582" s="162" t="n">
        <v>20.48</v>
      </c>
    </row>
    <row r="20583">
      <c r="B20583" s="161" t="n">
        <v>40144</v>
      </c>
      <c r="C20583" s="162" t="n">
        <v>1091.49</v>
      </c>
      <c r="D20583" s="162" t="n">
        <v>0.146786</v>
      </c>
      <c r="E20583" s="162" t="n">
        <v>24.74</v>
      </c>
    </row>
    <row r="20584">
      <c r="B20584" s="161" t="n">
        <v>40147</v>
      </c>
      <c r="C20584" s="162" t="n">
        <v>1095.63</v>
      </c>
      <c r="D20584" s="162" t="n">
        <v>0.149147</v>
      </c>
      <c r="E20584" s="162" t="n">
        <v>24.51</v>
      </c>
    </row>
    <row r="20585">
      <c r="B20585" s="161" t="n">
        <v>40148</v>
      </c>
      <c r="C20585" s="162" t="n">
        <v>1108.86</v>
      </c>
      <c r="D20585" s="162" t="n">
        <v>0.159458</v>
      </c>
      <c r="E20585" s="162" t="n">
        <v>21.92</v>
      </c>
    </row>
    <row r="20586">
      <c r="B20586" s="161" t="n">
        <v>40149</v>
      </c>
      <c r="C20586" s="162" t="n">
        <v>1109.24</v>
      </c>
      <c r="D20586" s="162" t="n">
        <v>0.158105</v>
      </c>
      <c r="E20586" s="162" t="n">
        <v>21.12</v>
      </c>
    </row>
    <row r="20587">
      <c r="B20587" s="161" t="n">
        <v>40150</v>
      </c>
      <c r="C20587" s="162" t="n">
        <v>1099.92</v>
      </c>
      <c r="D20587" s="162" t="n">
        <v>0.147974</v>
      </c>
      <c r="E20587" s="162" t="n">
        <v>22.46</v>
      </c>
    </row>
    <row r="20588">
      <c r="B20588" s="161" t="n">
        <v>40151</v>
      </c>
      <c r="C20588" s="162" t="n">
        <v>1105.98</v>
      </c>
      <c r="D20588" s="162" t="n">
        <v>0.1517</v>
      </c>
      <c r="E20588" s="162" t="n">
        <v>21.25</v>
      </c>
    </row>
    <row r="20589">
      <c r="B20589" s="161" t="n">
        <v>40154</v>
      </c>
      <c r="C20589" s="162" t="n">
        <v>1103.25</v>
      </c>
      <c r="D20589" s="162" t="n">
        <v>0.147336</v>
      </c>
      <c r="E20589" s="162" t="n">
        <v>22.1</v>
      </c>
    </row>
    <row r="20590">
      <c r="B20590" s="161" t="n">
        <v>40155</v>
      </c>
      <c r="C20590" s="162" t="n">
        <v>1091.94</v>
      </c>
      <c r="D20590" s="162" t="n">
        <v>0.135359</v>
      </c>
      <c r="E20590" s="162" t="n">
        <v>23.69</v>
      </c>
    </row>
    <row r="20591">
      <c r="B20591" s="161" t="n">
        <v>40156</v>
      </c>
      <c r="C20591" s="162" t="n">
        <v>1095.95</v>
      </c>
      <c r="D20591" s="162" t="n">
        <v>0.137291</v>
      </c>
      <c r="E20591" s="162" t="n">
        <v>22.66</v>
      </c>
    </row>
    <row r="20592">
      <c r="B20592" s="161" t="n">
        <v>40157</v>
      </c>
      <c r="C20592" s="162" t="n">
        <v>1102.35</v>
      </c>
      <c r="D20592" s="162" t="n">
        <v>0.141286</v>
      </c>
      <c r="E20592" s="162" t="n">
        <v>22.32</v>
      </c>
    </row>
    <row r="20593">
      <c r="B20593" s="161" t="n">
        <v>40158</v>
      </c>
      <c r="C20593" s="162" t="n">
        <v>1106.41</v>
      </c>
      <c r="D20593" s="162" t="n">
        <v>0.143024</v>
      </c>
      <c r="E20593" s="162" t="n">
        <v>21.59</v>
      </c>
    </row>
    <row r="20594">
      <c r="B20594" s="161" t="n">
        <v>40161</v>
      </c>
      <c r="C20594" s="162" t="n">
        <v>1114.11</v>
      </c>
      <c r="D20594" s="162" t="n">
        <v>0.147807</v>
      </c>
      <c r="E20594" s="162" t="n">
        <v>21.15</v>
      </c>
    </row>
    <row r="20595">
      <c r="B20595" s="161" t="n">
        <v>40162</v>
      </c>
      <c r="C20595" s="162" t="n">
        <v>1107.93</v>
      </c>
      <c r="D20595" s="162" t="n">
        <v>0.140105</v>
      </c>
      <c r="E20595" s="162" t="n">
        <v>21.49</v>
      </c>
    </row>
    <row r="20596">
      <c r="B20596" s="161" t="n">
        <v>40163</v>
      </c>
      <c r="C20596" s="162" t="n">
        <v>1109.18</v>
      </c>
      <c r="D20596" s="162" t="n">
        <v>0.139177</v>
      </c>
      <c r="E20596" s="162" t="n">
        <v>20.54</v>
      </c>
    </row>
    <row r="20597">
      <c r="B20597" s="161" t="n">
        <v>40164</v>
      </c>
      <c r="C20597" s="162" t="n">
        <v>1096.08</v>
      </c>
      <c r="D20597" s="162" t="n">
        <v>0.125156</v>
      </c>
      <c r="E20597" s="162" t="n">
        <v>22.51</v>
      </c>
    </row>
    <row r="20598">
      <c r="B20598" s="161" t="n">
        <v>40165</v>
      </c>
      <c r="C20598" s="162" t="n">
        <v>1102.47</v>
      </c>
      <c r="D20598" s="162" t="n">
        <v>0.128805</v>
      </c>
      <c r="E20598" s="162" t="n">
        <v>21.68</v>
      </c>
    </row>
    <row r="20599">
      <c r="B20599" s="161" t="n">
        <v>40168</v>
      </c>
      <c r="C20599" s="162" t="n">
        <v>1114.05</v>
      </c>
      <c r="D20599" s="162" t="n">
        <v>0.136999</v>
      </c>
      <c r="E20599" s="162" t="n">
        <v>20.49</v>
      </c>
    </row>
    <row r="20600">
      <c r="B20600" s="161" t="n">
        <v>40169</v>
      </c>
      <c r="C20600" s="162" t="n">
        <v>1118.02</v>
      </c>
      <c r="D20600" s="162" t="n">
        <v>0.138508</v>
      </c>
      <c r="E20600" s="162" t="n">
        <v>19.54</v>
      </c>
    </row>
    <row r="20601">
      <c r="B20601" s="161" t="n">
        <v>40170</v>
      </c>
      <c r="C20601" s="162" t="n">
        <v>1120.59</v>
      </c>
      <c r="D20601" s="162" t="n">
        <v>0.138756</v>
      </c>
      <c r="E20601" s="162" t="n">
        <v>19.71</v>
      </c>
    </row>
    <row r="20602">
      <c r="B20602" s="161" t="n">
        <v>40171</v>
      </c>
      <c r="C20602" s="162" t="n">
        <v>1126.48</v>
      </c>
      <c r="D20602" s="162" t="n">
        <v>0.142074</v>
      </c>
      <c r="E20602" s="162" t="n">
        <v>19.47</v>
      </c>
    </row>
    <row r="20603">
      <c r="B20603" s="161" t="n">
        <v>40175</v>
      </c>
      <c r="C20603" s="162" t="n">
        <v>1127.78</v>
      </c>
      <c r="D20603" s="162" t="n">
        <v>0.14133</v>
      </c>
      <c r="E20603" s="162" t="n">
        <v>19.93</v>
      </c>
    </row>
    <row r="20604">
      <c r="B20604" s="161" t="n">
        <v>40176</v>
      </c>
      <c r="C20604" s="162" t="n">
        <v>1126.2</v>
      </c>
      <c r="D20604" s="162" t="n">
        <v>0.138028</v>
      </c>
      <c r="E20604" s="162" t="n">
        <v>20.01</v>
      </c>
    </row>
    <row r="20605">
      <c r="B20605" s="161" t="n">
        <v>40177</v>
      </c>
      <c r="C20605" s="162" t="n">
        <v>1126.42</v>
      </c>
      <c r="D20605" s="162" t="n">
        <v>0.13645</v>
      </c>
      <c r="E20605" s="162" t="n">
        <v>19.96</v>
      </c>
    </row>
    <row r="20606">
      <c r="B20606" s="161" t="n">
        <v>40178</v>
      </c>
      <c r="C20606" s="162" t="n">
        <v>1115.1</v>
      </c>
      <c r="D20606" s="162" t="n">
        <v>0.124719</v>
      </c>
      <c r="E20606" s="162" t="n">
        <v>21.68</v>
      </c>
    </row>
    <row r="20607">
      <c r="B20607" s="161" t="n">
        <v>40182</v>
      </c>
      <c r="C20607" s="162" t="n">
        <v>1132.99</v>
      </c>
      <c r="D20607" s="162" t="n">
        <v>0.138864</v>
      </c>
      <c r="E20607" s="162" t="n">
        <v>20.04</v>
      </c>
    </row>
    <row r="20608">
      <c r="B20608" s="161" t="n">
        <v>40183</v>
      </c>
      <c r="C20608" s="162" t="n">
        <v>1136.52</v>
      </c>
      <c r="D20608" s="162" t="n">
        <v>0.140111</v>
      </c>
      <c r="E20608" s="162" t="n">
        <v>19.35</v>
      </c>
    </row>
    <row r="20609">
      <c r="B20609" s="161" t="n">
        <v>40184</v>
      </c>
      <c r="C20609" s="162" t="n">
        <v>1137.14</v>
      </c>
      <c r="D20609" s="162" t="n">
        <v>0.139067</v>
      </c>
      <c r="E20609" s="162" t="n">
        <v>19.16</v>
      </c>
    </row>
    <row r="20610">
      <c r="B20610" s="161" t="n">
        <v>40185</v>
      </c>
      <c r="C20610" s="162" t="n">
        <v>1141.69</v>
      </c>
      <c r="D20610" s="162" t="n">
        <v>0.141366</v>
      </c>
      <c r="E20610" s="162" t="n">
        <v>19.06</v>
      </c>
    </row>
    <row r="20611">
      <c r="B20611" s="161" t="n">
        <v>40186</v>
      </c>
      <c r="C20611" s="162" t="n">
        <v>1144.98</v>
      </c>
      <c r="D20611" s="162" t="n">
        <v>0.142575</v>
      </c>
      <c r="E20611" s="162" t="n">
        <v>18.13</v>
      </c>
    </row>
    <row r="20612">
      <c r="B20612" s="161" t="n">
        <v>40189</v>
      </c>
      <c r="C20612" s="162" t="n">
        <v>1146.98</v>
      </c>
      <c r="D20612" s="162" t="n">
        <v>0.14274</v>
      </c>
      <c r="E20612" s="162" t="n">
        <v>17.55</v>
      </c>
    </row>
    <row r="20613">
      <c r="B20613" s="161" t="n">
        <v>40190</v>
      </c>
      <c r="C20613" s="162" t="n">
        <v>1136.22</v>
      </c>
      <c r="D20613" s="162" t="n">
        <v>0.131705</v>
      </c>
      <c r="E20613" s="162" t="n">
        <v>18.25</v>
      </c>
    </row>
    <row r="20614">
      <c r="B20614" s="161" t="n">
        <v>40191</v>
      </c>
      <c r="C20614" s="162" t="n">
        <v>1145.68</v>
      </c>
      <c r="D20614" s="162" t="n">
        <v>0.1382</v>
      </c>
      <c r="E20614" s="162" t="n">
        <v>17.85</v>
      </c>
    </row>
    <row r="20615">
      <c r="B20615" s="161" t="n">
        <v>40192</v>
      </c>
      <c r="C20615" s="162" t="n">
        <v>1148.46</v>
      </c>
      <c r="D20615" s="162" t="n">
        <v>0.138868</v>
      </c>
      <c r="E20615" s="162" t="n">
        <v>17.63</v>
      </c>
    </row>
    <row r="20616">
      <c r="B20616" s="161" t="n">
        <v>40193</v>
      </c>
      <c r="C20616" s="162" t="n">
        <v>1136.03</v>
      </c>
      <c r="D20616" s="162" t="n">
        <v>0.126362</v>
      </c>
      <c r="E20616" s="162" t="n">
        <v>17.91</v>
      </c>
    </row>
    <row r="20617">
      <c r="B20617" s="161" t="n">
        <v>40197</v>
      </c>
      <c r="C20617" s="162" t="n">
        <v>1150.23</v>
      </c>
      <c r="D20617" s="162" t="n">
        <v>0.137208</v>
      </c>
      <c r="E20617" s="162" t="n">
        <v>17.58</v>
      </c>
    </row>
    <row r="20618">
      <c r="B20618" s="161" t="n">
        <v>40198</v>
      </c>
      <c r="C20618" s="162" t="n">
        <v>1138.04</v>
      </c>
      <c r="D20618" s="162" t="n">
        <v>0.125081</v>
      </c>
      <c r="E20618" s="162" t="n">
        <v>18.68</v>
      </c>
    </row>
    <row r="20619">
      <c r="B20619" s="161" t="n">
        <v>40199</v>
      </c>
      <c r="C20619" s="162" t="n">
        <v>1116.48</v>
      </c>
      <c r="D20619" s="162" t="n">
        <v>0.104556</v>
      </c>
      <c r="E20619" s="162" t="n">
        <v>22.27</v>
      </c>
    </row>
    <row r="20620">
      <c r="B20620" s="161" t="n">
        <v>40200</v>
      </c>
      <c r="C20620" s="162" t="n">
        <v>1091.76</v>
      </c>
      <c r="D20620" s="162" t="n">
        <v>0.080794</v>
      </c>
      <c r="E20620" s="162" t="n">
        <v>27.31</v>
      </c>
    </row>
    <row r="20621">
      <c r="B20621" s="161" t="n">
        <v>40203</v>
      </c>
      <c r="C20621" s="162" t="n">
        <v>1096.78</v>
      </c>
      <c r="D20621" s="162" t="n">
        <v>0.084034</v>
      </c>
      <c r="E20621" s="162" t="n">
        <v>25.41</v>
      </c>
    </row>
    <row r="20622">
      <c r="B20622" s="161" t="n">
        <v>40204</v>
      </c>
      <c r="C20622" s="162" t="n">
        <v>1092.17</v>
      </c>
      <c r="D20622" s="162" t="n">
        <v>0.078654</v>
      </c>
      <c r="E20622" s="162" t="n">
        <v>24.55</v>
      </c>
    </row>
    <row r="20623">
      <c r="B20623" s="161" t="n">
        <v>40205</v>
      </c>
      <c r="C20623" s="162" t="n">
        <v>1097.5</v>
      </c>
      <c r="D20623" s="162" t="n">
        <v>0.082341</v>
      </c>
      <c r="E20623" s="162" t="n">
        <v>23.14</v>
      </c>
    </row>
    <row r="20624">
      <c r="B20624" s="161" t="n">
        <v>40206</v>
      </c>
      <c r="C20624" s="162" t="n">
        <v>1084.53</v>
      </c>
      <c r="D20624" s="162" t="n">
        <v>0.06925099999999999</v>
      </c>
      <c r="E20624" s="162" t="n">
        <v>23.73</v>
      </c>
    </row>
    <row r="20625">
      <c r="B20625" s="161" t="n">
        <v>40207</v>
      </c>
      <c r="C20625" s="162" t="n">
        <v>1073.87</v>
      </c>
      <c r="D20625" s="162" t="n">
        <v>0.058278</v>
      </c>
      <c r="E20625" s="162" t="n">
        <v>24.62</v>
      </c>
    </row>
    <row r="20626">
      <c r="B20626" s="161" t="n">
        <v>40210</v>
      </c>
      <c r="C20626" s="162" t="n">
        <v>1089.19</v>
      </c>
      <c r="D20626" s="162" t="n">
        <v>0.071339</v>
      </c>
      <c r="E20626" s="162" t="n">
        <v>22.59</v>
      </c>
    </row>
    <row r="20627">
      <c r="B20627" s="161" t="n">
        <v>40211</v>
      </c>
      <c r="C20627" s="162" t="n">
        <v>1103.32</v>
      </c>
      <c r="D20627" s="162" t="n">
        <v>0.083077</v>
      </c>
      <c r="E20627" s="162" t="n">
        <v>21.48</v>
      </c>
    </row>
    <row r="20628">
      <c r="B20628" s="161" t="n">
        <v>40212</v>
      </c>
      <c r="C20628" s="162" t="n">
        <v>1097.28</v>
      </c>
      <c r="D20628" s="162" t="n">
        <v>0.076284</v>
      </c>
      <c r="E20628" s="162" t="n">
        <v>21.6</v>
      </c>
    </row>
    <row r="20629">
      <c r="B20629" s="161" t="n">
        <v>40213</v>
      </c>
      <c r="C20629" s="162" t="n">
        <v>1063.11</v>
      </c>
      <c r="D20629" s="162" t="n">
        <v>0.043601</v>
      </c>
      <c r="E20629" s="162" t="n">
        <v>26.08</v>
      </c>
    </row>
    <row r="20630">
      <c r="B20630" s="161" t="n">
        <v>40214</v>
      </c>
      <c r="C20630" s="162" t="n">
        <v>1066.19</v>
      </c>
      <c r="D20630" s="162" t="n">
        <v>0.045401</v>
      </c>
      <c r="E20630" s="162" t="n">
        <v>26.11</v>
      </c>
    </row>
    <row r="20631">
      <c r="B20631" s="161" t="n">
        <v>40217</v>
      </c>
      <c r="C20631" s="162" t="n">
        <v>1056.74</v>
      </c>
      <c r="D20631" s="162" t="n">
        <v>0.035493</v>
      </c>
      <c r="E20631" s="162" t="n">
        <v>26.51</v>
      </c>
    </row>
    <row r="20632">
      <c r="B20632" s="161" t="n">
        <v>40218</v>
      </c>
      <c r="C20632" s="162" t="n">
        <v>1070.52</v>
      </c>
      <c r="D20632" s="162" t="n">
        <v>0.047448</v>
      </c>
      <c r="E20632" s="162" t="n">
        <v>26</v>
      </c>
    </row>
    <row r="20633">
      <c r="B20633" s="161" t="n">
        <v>40219</v>
      </c>
      <c r="C20633" s="162" t="n">
        <v>1068.13</v>
      </c>
      <c r="D20633" s="162" t="n">
        <v>0.044182</v>
      </c>
      <c r="E20633" s="162" t="n">
        <v>25.4</v>
      </c>
    </row>
    <row r="20634">
      <c r="B20634" s="161" t="n">
        <v>40220</v>
      </c>
      <c r="C20634" s="162" t="n">
        <v>1078.47</v>
      </c>
      <c r="D20634" s="162" t="n">
        <v>0.052724</v>
      </c>
      <c r="E20634" s="162" t="n">
        <v>23.96</v>
      </c>
    </row>
    <row r="20635">
      <c r="B20635" s="161" t="n">
        <v>40221</v>
      </c>
      <c r="C20635" s="162" t="n">
        <v>1075.51</v>
      </c>
      <c r="D20635" s="162" t="n">
        <v>0.04899</v>
      </c>
      <c r="E20635" s="162" t="n">
        <v>22.73</v>
      </c>
    </row>
    <row r="20636">
      <c r="B20636" s="161" t="n">
        <v>40225</v>
      </c>
      <c r="C20636" s="162" t="n">
        <v>1094.87</v>
      </c>
      <c r="D20636" s="162" t="n">
        <v>0.065747</v>
      </c>
      <c r="E20636" s="162" t="n">
        <v>22.25</v>
      </c>
    </row>
    <row r="20637">
      <c r="B20637" s="161" t="n">
        <v>40226</v>
      </c>
      <c r="C20637" s="162" t="n">
        <v>1099.51</v>
      </c>
      <c r="D20637" s="162" t="n">
        <v>0.068894</v>
      </c>
      <c r="E20637" s="162" t="n">
        <v>21.72</v>
      </c>
    </row>
    <row r="20638">
      <c r="B20638" s="161" t="n">
        <v>40227</v>
      </c>
      <c r="C20638" s="162" t="n">
        <v>1106.75</v>
      </c>
      <c r="D20638" s="162" t="n">
        <v>0.074485</v>
      </c>
      <c r="E20638" s="162" t="n">
        <v>20.63</v>
      </c>
    </row>
    <row r="20639">
      <c r="B20639" s="161" t="n">
        <v>40228</v>
      </c>
      <c r="C20639" s="162" t="n">
        <v>1109.17</v>
      </c>
      <c r="D20639" s="162" t="n">
        <v>0.07567</v>
      </c>
      <c r="E20639" s="162" t="n">
        <v>20.02</v>
      </c>
    </row>
    <row r="20640">
      <c r="B20640" s="161" t="n">
        <v>40231</v>
      </c>
      <c r="C20640" s="162" t="n">
        <v>1108.01</v>
      </c>
      <c r="D20640" s="162" t="n">
        <v>0.073708</v>
      </c>
      <c r="E20640" s="162" t="n">
        <v>19.94</v>
      </c>
    </row>
    <row r="20641">
      <c r="B20641" s="161" t="n">
        <v>40232</v>
      </c>
      <c r="C20641" s="162" t="n">
        <v>1094.6</v>
      </c>
      <c r="D20641" s="162" t="n">
        <v>0.060622</v>
      </c>
      <c r="E20641" s="162" t="n">
        <v>21.37</v>
      </c>
    </row>
    <row r="20642">
      <c r="B20642" s="161" t="n">
        <v>40233</v>
      </c>
      <c r="C20642" s="162" t="n">
        <v>1105.24</v>
      </c>
      <c r="D20642" s="162" t="n">
        <v>0.069442</v>
      </c>
      <c r="E20642" s="162" t="n">
        <v>20.27</v>
      </c>
    </row>
    <row r="20643">
      <c r="B20643" s="161" t="n">
        <v>40234</v>
      </c>
      <c r="C20643" s="162" t="n">
        <v>1102.94</v>
      </c>
      <c r="D20643" s="162" t="n">
        <v>0.06642000000000001</v>
      </c>
      <c r="E20643" s="162" t="n">
        <v>20.1</v>
      </c>
    </row>
    <row r="20644">
      <c r="B20644" s="161" t="n">
        <v>40235</v>
      </c>
      <c r="C20644" s="162" t="n">
        <v>1104.49</v>
      </c>
      <c r="D20644" s="162" t="n">
        <v>0.066875</v>
      </c>
      <c r="E20644" s="162" t="n">
        <v>19.5</v>
      </c>
    </row>
    <row r="20645">
      <c r="B20645" s="161" t="n">
        <v>40238</v>
      </c>
      <c r="C20645" s="162" t="n">
        <v>1115.71</v>
      </c>
      <c r="D20645" s="162" t="n">
        <v>0.075861</v>
      </c>
      <c r="E20645" s="162" t="n">
        <v>19.26</v>
      </c>
    </row>
    <row r="20646">
      <c r="B20646" s="161" t="n">
        <v>40239</v>
      </c>
      <c r="C20646" s="162" t="n">
        <v>1118.31</v>
      </c>
      <c r="D20646" s="162" t="n">
        <v>0.0771</v>
      </c>
      <c r="E20646" s="162" t="n">
        <v>19.06</v>
      </c>
    </row>
    <row r="20647">
      <c r="B20647" s="161" t="n">
        <v>40240</v>
      </c>
      <c r="C20647" s="162" t="n">
        <v>1118.79</v>
      </c>
      <c r="D20647" s="162" t="n">
        <v>0.07639</v>
      </c>
      <c r="E20647" s="162" t="n">
        <v>18.83</v>
      </c>
    </row>
    <row r="20648">
      <c r="B20648" s="161" t="n">
        <v>40241</v>
      </c>
      <c r="C20648" s="162" t="n">
        <v>1122.97</v>
      </c>
      <c r="D20648" s="162" t="n">
        <v>0.07909099999999999</v>
      </c>
      <c r="E20648" s="162" t="n">
        <v>18.72</v>
      </c>
    </row>
    <row r="20649">
      <c r="B20649" s="161" t="n">
        <v>40242</v>
      </c>
      <c r="C20649" s="162" t="n">
        <v>1138.7</v>
      </c>
      <c r="D20649" s="162" t="n">
        <v>0.091891</v>
      </c>
      <c r="E20649" s="162" t="n">
        <v>17.42</v>
      </c>
    </row>
    <row r="20650">
      <c r="B20650" s="161" t="n">
        <v>40245</v>
      </c>
      <c r="C20650" s="162" t="n">
        <v>1138.5</v>
      </c>
      <c r="D20650" s="162" t="n">
        <v>0.090585</v>
      </c>
      <c r="E20650" s="162" t="n">
        <v>17.79</v>
      </c>
    </row>
    <row r="20651">
      <c r="B20651" s="161" t="n">
        <v>40246</v>
      </c>
      <c r="C20651" s="162" t="n">
        <v>1140.45</v>
      </c>
      <c r="D20651" s="162" t="n">
        <v>0.091085</v>
      </c>
      <c r="E20651" s="162" t="n">
        <v>17.92</v>
      </c>
    </row>
    <row r="20652">
      <c r="B20652" s="161" t="n">
        <v>40247</v>
      </c>
      <c r="C20652" s="162" t="n">
        <v>1145.61</v>
      </c>
      <c r="D20652" s="162" t="n">
        <v>0.094358</v>
      </c>
      <c r="E20652" s="162" t="n">
        <v>18.57</v>
      </c>
    </row>
    <row r="20653">
      <c r="B20653" s="161" t="n">
        <v>40248</v>
      </c>
      <c r="C20653" s="162" t="n">
        <v>1150.24</v>
      </c>
      <c r="D20653" s="162" t="n">
        <v>0.09724099999999999</v>
      </c>
      <c r="E20653" s="162" t="n">
        <v>18.06</v>
      </c>
    </row>
    <row r="20654">
      <c r="B20654" s="161" t="n">
        <v>40249</v>
      </c>
      <c r="C20654" s="162" t="n">
        <v>1149.99</v>
      </c>
      <c r="D20654" s="162" t="n">
        <v>0.095794</v>
      </c>
      <c r="E20654" s="162" t="n">
        <v>17.58</v>
      </c>
    </row>
    <row r="20655">
      <c r="B20655" s="161" t="n">
        <v>40252</v>
      </c>
      <c r="C20655" s="162" t="n">
        <v>1150.51</v>
      </c>
      <c r="D20655" s="162" t="n">
        <v>0.09508</v>
      </c>
      <c r="E20655" s="162" t="n">
        <v>18</v>
      </c>
    </row>
    <row r="20656">
      <c r="B20656" s="161" t="n">
        <v>40253</v>
      </c>
      <c r="C20656" s="162" t="n">
        <v>1159.46</v>
      </c>
      <c r="D20656" s="162" t="n">
        <v>0.101681</v>
      </c>
      <c r="E20656" s="162" t="n">
        <v>17.69</v>
      </c>
    </row>
    <row r="20657">
      <c r="B20657" s="161" t="n">
        <v>40254</v>
      </c>
      <c r="C20657" s="162" t="n">
        <v>1166.21</v>
      </c>
      <c r="D20657" s="162" t="n">
        <v>0.106421</v>
      </c>
      <c r="E20657" s="162" t="n">
        <v>16.91</v>
      </c>
    </row>
    <row r="20658">
      <c r="B20658" s="161" t="n">
        <v>40255</v>
      </c>
      <c r="C20658" s="162" t="n">
        <v>1165.83</v>
      </c>
      <c r="D20658" s="162" t="n">
        <v>0.105041</v>
      </c>
      <c r="E20658" s="162" t="n">
        <v>16.62</v>
      </c>
    </row>
    <row r="20659">
      <c r="B20659" s="161" t="n">
        <v>40256</v>
      </c>
      <c r="C20659" s="162" t="n">
        <v>1159.9</v>
      </c>
      <c r="D20659" s="162" t="n">
        <v>0.098855</v>
      </c>
      <c r="E20659" s="162" t="n">
        <v>16.97</v>
      </c>
    </row>
    <row r="20660">
      <c r="B20660" s="161" t="n">
        <v>40259</v>
      </c>
      <c r="C20660" s="162" t="n">
        <v>1165.81</v>
      </c>
      <c r="D20660" s="162" t="n">
        <v>0.102875</v>
      </c>
      <c r="E20660" s="162" t="n">
        <v>16.87</v>
      </c>
    </row>
    <row r="20661">
      <c r="B20661" s="161" t="n">
        <v>40260</v>
      </c>
      <c r="C20661" s="162" t="n">
        <v>1174.17</v>
      </c>
      <c r="D20661" s="162" t="n">
        <v>0.108909</v>
      </c>
      <c r="E20661" s="162" t="n">
        <v>16.35</v>
      </c>
    </row>
    <row r="20662">
      <c r="B20662" s="161" t="n">
        <v>40261</v>
      </c>
      <c r="C20662" s="162" t="n">
        <v>1167.72</v>
      </c>
      <c r="D20662" s="162" t="n">
        <v>0.102315</v>
      </c>
      <c r="E20662" s="162" t="n">
        <v>17.55</v>
      </c>
    </row>
    <row r="20663">
      <c r="B20663" s="161" t="n">
        <v>40262</v>
      </c>
      <c r="C20663" s="162" t="n">
        <v>1165.73</v>
      </c>
      <c r="D20663" s="162" t="n">
        <v>0.099551</v>
      </c>
      <c r="E20663" s="162" t="n">
        <v>18.4</v>
      </c>
    </row>
    <row r="20664">
      <c r="B20664" s="161" t="n">
        <v>40263</v>
      </c>
      <c r="C20664" s="162" t="n">
        <v>1166.59</v>
      </c>
      <c r="D20664" s="162" t="n">
        <v>0.09921199999999999</v>
      </c>
      <c r="E20664" s="162" t="n">
        <v>17.77</v>
      </c>
    </row>
    <row r="20665">
      <c r="B20665" s="161" t="n">
        <v>40266</v>
      </c>
      <c r="C20665" s="162" t="n">
        <v>1173.22</v>
      </c>
      <c r="D20665" s="162" t="n">
        <v>0.103799</v>
      </c>
      <c r="E20665" s="162" t="n">
        <v>17.59</v>
      </c>
    </row>
    <row r="20666">
      <c r="B20666" s="161" t="n">
        <v>40267</v>
      </c>
      <c r="C20666" s="162" t="n">
        <v>1173.27</v>
      </c>
      <c r="D20666" s="162" t="n">
        <v>0.102768</v>
      </c>
      <c r="E20666" s="162" t="n">
        <v>17.13</v>
      </c>
    </row>
    <row r="20667">
      <c r="B20667" s="161" t="n">
        <v>40268</v>
      </c>
      <c r="C20667" s="162" t="n">
        <v>1169.43</v>
      </c>
      <c r="D20667" s="162" t="n">
        <v>0.09833</v>
      </c>
      <c r="E20667" s="162" t="n">
        <v>17.59</v>
      </c>
    </row>
    <row r="20668">
      <c r="B20668" s="161" t="n">
        <v>40269</v>
      </c>
      <c r="C20668" s="162" t="n">
        <v>1178.1</v>
      </c>
      <c r="D20668" s="162" t="n">
        <v>0.104462</v>
      </c>
      <c r="E20668" s="162" t="n">
        <v>17.47</v>
      </c>
    </row>
    <row r="20669">
      <c r="B20669" s="161" t="n">
        <v>40273</v>
      </c>
      <c r="C20669" s="162" t="n">
        <v>1187.44</v>
      </c>
      <c r="D20669" s="162" t="n">
        <v>0.111056</v>
      </c>
      <c r="E20669" s="162" t="n">
        <v>17.02</v>
      </c>
    </row>
    <row r="20670">
      <c r="B20670" s="161" t="n">
        <v>40274</v>
      </c>
      <c r="C20670" s="162" t="n">
        <v>1189.44</v>
      </c>
      <c r="D20670" s="162" t="n">
        <v>0.111464</v>
      </c>
      <c r="E20670" s="162" t="n">
        <v>16.23</v>
      </c>
    </row>
    <row r="20671">
      <c r="B20671" s="161" t="n">
        <v>40275</v>
      </c>
      <c r="C20671" s="162" t="n">
        <v>1182.45</v>
      </c>
      <c r="D20671" s="162" t="n">
        <v>0.104343</v>
      </c>
      <c r="E20671" s="162" t="n">
        <v>16.62</v>
      </c>
    </row>
    <row r="20672">
      <c r="B20672" s="161" t="n">
        <v>40276</v>
      </c>
      <c r="C20672" s="162" t="n">
        <v>1186.44</v>
      </c>
      <c r="D20672" s="162" t="n">
        <v>0.106336</v>
      </c>
      <c r="E20672" s="162" t="n">
        <v>16.48</v>
      </c>
    </row>
    <row r="20673">
      <c r="B20673" s="161" t="n">
        <v>40277</v>
      </c>
      <c r="C20673" s="162" t="n">
        <v>1194.37</v>
      </c>
      <c r="D20673" s="162" t="n">
        <v>0.111596</v>
      </c>
      <c r="E20673" s="162" t="n">
        <v>16.14</v>
      </c>
    </row>
    <row r="20674">
      <c r="B20674" s="161" t="n">
        <v>40280</v>
      </c>
      <c r="C20674" s="162" t="n">
        <v>1196.48</v>
      </c>
      <c r="D20674" s="162" t="n">
        <v>0.111978</v>
      </c>
      <c r="E20674" s="162" t="n">
        <v>15.58</v>
      </c>
    </row>
    <row r="20675">
      <c r="B20675" s="161" t="n">
        <v>40281</v>
      </c>
      <c r="C20675" s="162" t="n">
        <v>1197.3</v>
      </c>
      <c r="D20675" s="162" t="n">
        <v>0.11137</v>
      </c>
      <c r="E20675" s="162" t="n">
        <v>16.2</v>
      </c>
    </row>
    <row r="20676">
      <c r="B20676" s="161" t="n">
        <v>40282</v>
      </c>
      <c r="C20676" s="162" t="n">
        <v>1210.65</v>
      </c>
      <c r="D20676" s="162" t="n">
        <v>0.121097</v>
      </c>
      <c r="E20676" s="162" t="n">
        <v>15.59</v>
      </c>
    </row>
    <row r="20677">
      <c r="B20677" s="161" t="n">
        <v>40283</v>
      </c>
      <c r="C20677" s="162" t="n">
        <v>1211.67</v>
      </c>
      <c r="D20677" s="162" t="n">
        <v>0.120614</v>
      </c>
      <c r="E20677" s="162" t="n">
        <v>15.89</v>
      </c>
    </row>
    <row r="20678">
      <c r="B20678" s="161" t="n">
        <v>40284</v>
      </c>
      <c r="C20678" s="162" t="n">
        <v>1192.13</v>
      </c>
      <c r="D20678" s="162" t="n">
        <v>0.103087</v>
      </c>
      <c r="E20678" s="162" t="n">
        <v>18.36</v>
      </c>
    </row>
    <row r="20679">
      <c r="B20679" s="161" t="n">
        <v>40287</v>
      </c>
      <c r="C20679" s="162" t="n">
        <v>1197.52</v>
      </c>
      <c r="D20679" s="162" t="n">
        <v>0.106324</v>
      </c>
      <c r="E20679" s="162" t="n">
        <v>17.34</v>
      </c>
    </row>
    <row r="20680">
      <c r="B20680" s="161" t="n">
        <v>40288</v>
      </c>
      <c r="C20680" s="162" t="n">
        <v>1207.17</v>
      </c>
      <c r="D20680" s="162" t="n">
        <v>0.112908</v>
      </c>
      <c r="E20680" s="162" t="n">
        <v>15.73</v>
      </c>
    </row>
    <row r="20681">
      <c r="B20681" s="161" t="n">
        <v>40289</v>
      </c>
      <c r="C20681" s="162" t="n">
        <v>1205.94</v>
      </c>
      <c r="D20681" s="162" t="n">
        <v>0.110465</v>
      </c>
      <c r="E20681" s="162" t="n">
        <v>16.32</v>
      </c>
    </row>
    <row r="20682">
      <c r="B20682" s="161" t="n">
        <v>40290</v>
      </c>
      <c r="C20682" s="162" t="n">
        <v>1208.67</v>
      </c>
      <c r="D20682" s="162" t="n">
        <v>0.11121</v>
      </c>
      <c r="E20682" s="162" t="n">
        <v>16.47</v>
      </c>
    </row>
    <row r="20683">
      <c r="B20683" s="161" t="n">
        <v>40291</v>
      </c>
      <c r="C20683" s="162" t="n">
        <v>1217.28</v>
      </c>
      <c r="D20683" s="162" t="n">
        <v>0.116748</v>
      </c>
      <c r="E20683" s="162" t="n">
        <v>16.62</v>
      </c>
    </row>
    <row r="20684">
      <c r="B20684" s="161" t="n">
        <v>40294</v>
      </c>
      <c r="C20684" s="162" t="n">
        <v>1212.05</v>
      </c>
      <c r="D20684" s="162" t="n">
        <v>0.110923</v>
      </c>
      <c r="E20684" s="162" t="n">
        <v>17.47</v>
      </c>
    </row>
    <row r="20685">
      <c r="B20685" s="161" t="n">
        <v>40295</v>
      </c>
      <c r="C20685" s="162" t="n">
        <v>1183.71</v>
      </c>
      <c r="D20685" s="162" t="n">
        <v>0.08586100000000001</v>
      </c>
      <c r="E20685" s="162" t="n">
        <v>22.81</v>
      </c>
    </row>
    <row r="20686">
      <c r="B20686" s="161" t="n">
        <v>40296</v>
      </c>
      <c r="C20686" s="162" t="n">
        <v>1191.36</v>
      </c>
      <c r="D20686" s="162" t="n">
        <v>0.09096700000000001</v>
      </c>
      <c r="E20686" s="162" t="n">
        <v>21.08</v>
      </c>
    </row>
    <row r="20687">
      <c r="B20687" s="161" t="n">
        <v>40297</v>
      </c>
      <c r="C20687" s="162" t="n">
        <v>1206.78</v>
      </c>
      <c r="D20687" s="162" t="n">
        <v>0.102445</v>
      </c>
      <c r="E20687" s="162" t="n">
        <v>18.44</v>
      </c>
    </row>
    <row r="20688">
      <c r="B20688" s="161" t="n">
        <v>40298</v>
      </c>
      <c r="C20688" s="162" t="n">
        <v>1186.69</v>
      </c>
      <c r="D20688" s="162" t="n">
        <v>0.084492</v>
      </c>
      <c r="E20688" s="162" t="n">
        <v>22.05</v>
      </c>
    </row>
    <row r="20689">
      <c r="B20689" s="161" t="n">
        <v>40301</v>
      </c>
      <c r="C20689" s="162" t="n">
        <v>1202.26</v>
      </c>
      <c r="D20689" s="162" t="n">
        <v>0.096329</v>
      </c>
      <c r="E20689" s="162" t="n">
        <v>20.19</v>
      </c>
    </row>
    <row r="20690">
      <c r="B20690" s="161" t="n">
        <v>40302</v>
      </c>
      <c r="C20690" s="162" t="n">
        <v>1173.6</v>
      </c>
      <c r="D20690" s="162" t="n">
        <v>0.071135</v>
      </c>
      <c r="E20690" s="162" t="n">
        <v>23.84</v>
      </c>
    </row>
    <row r="20691">
      <c r="B20691" s="161" t="n">
        <v>40303</v>
      </c>
      <c r="C20691" s="162" t="n">
        <v>1165.9</v>
      </c>
      <c r="D20691" s="162" t="n">
        <v>0.06357</v>
      </c>
      <c r="E20691" s="162" t="n">
        <v>24.91</v>
      </c>
    </row>
    <row r="20692">
      <c r="B20692" s="161" t="n">
        <v>40304</v>
      </c>
      <c r="C20692" s="162" t="n">
        <v>1128.15</v>
      </c>
      <c r="D20692" s="162" t="n">
        <v>0.029863</v>
      </c>
      <c r="E20692" s="162" t="n">
        <v>32.8</v>
      </c>
    </row>
    <row r="20693">
      <c r="B20693" s="161" t="n">
        <v>40305</v>
      </c>
      <c r="C20693" s="162" t="n">
        <v>1110.88</v>
      </c>
      <c r="D20693" s="162" t="n">
        <v>0.01372</v>
      </c>
      <c r="E20693" s="162" t="n">
        <v>40.95</v>
      </c>
    </row>
    <row r="20694">
      <c r="B20694" s="161" t="n">
        <v>40308</v>
      </c>
      <c r="C20694" s="162" t="n">
        <v>1159.73</v>
      </c>
      <c r="D20694" s="162" t="n">
        <v>0.055918</v>
      </c>
      <c r="E20694" s="162" t="n">
        <v>28.84</v>
      </c>
    </row>
    <row r="20695">
      <c r="B20695" s="161" t="n">
        <v>40309</v>
      </c>
      <c r="C20695" s="162" t="n">
        <v>1155.79</v>
      </c>
      <c r="D20695" s="162" t="n">
        <v>0.051711</v>
      </c>
      <c r="E20695" s="162" t="n">
        <v>28.32</v>
      </c>
    </row>
    <row r="20696">
      <c r="B20696" s="161" t="n">
        <v>40310</v>
      </c>
      <c r="C20696" s="162" t="n">
        <v>1171.67</v>
      </c>
      <c r="D20696" s="162" t="n">
        <v>0.064494</v>
      </c>
      <c r="E20696" s="162" t="n">
        <v>25.52</v>
      </c>
    </row>
    <row r="20697">
      <c r="B20697" s="161" t="n">
        <v>40311</v>
      </c>
      <c r="C20697" s="162" t="n">
        <v>1157.44</v>
      </c>
      <c r="D20697" s="162" t="n">
        <v>0.051465</v>
      </c>
      <c r="E20697" s="162" t="n">
        <v>26.68</v>
      </c>
    </row>
    <row r="20698">
      <c r="B20698" s="161" t="n">
        <v>40312</v>
      </c>
      <c r="C20698" s="162" t="n">
        <v>1135.68</v>
      </c>
      <c r="D20698" s="162" t="n">
        <v>0.031756</v>
      </c>
      <c r="E20698" s="162" t="n">
        <v>31.24</v>
      </c>
    </row>
    <row r="20699">
      <c r="B20699" s="161" t="n">
        <v>40315</v>
      </c>
      <c r="C20699" s="162" t="n">
        <v>1136.94</v>
      </c>
      <c r="D20699" s="162" t="n">
        <v>0.032183</v>
      </c>
      <c r="E20699" s="162" t="n">
        <v>30.84</v>
      </c>
    </row>
    <row r="20700">
      <c r="B20700" s="161" t="n">
        <v>40316</v>
      </c>
      <c r="C20700" s="162" t="n">
        <v>1120.8</v>
      </c>
      <c r="D20700" s="162" t="n">
        <v>0.01728</v>
      </c>
      <c r="E20700" s="162" t="n">
        <v>33.55</v>
      </c>
    </row>
    <row r="20701">
      <c r="B20701" s="161" t="n">
        <v>40317</v>
      </c>
      <c r="C20701" s="162" t="n">
        <v>1115.05</v>
      </c>
      <c r="D20701" s="162" t="n">
        <v>0.011626</v>
      </c>
      <c r="E20701" s="162" t="n">
        <v>35.32</v>
      </c>
    </row>
    <row r="20702">
      <c r="B20702" s="161" t="n">
        <v>40318</v>
      </c>
      <c r="C20702" s="162" t="n">
        <v>1071.59</v>
      </c>
      <c r="D20702" s="162" t="n">
        <v>-0.028428</v>
      </c>
      <c r="E20702" s="162" t="n">
        <v>45.79</v>
      </c>
    </row>
    <row r="20703">
      <c r="B20703" s="161" t="n">
        <v>40319</v>
      </c>
      <c r="C20703" s="162" t="n">
        <v>1087.69</v>
      </c>
      <c r="D20703" s="162" t="n">
        <v>-0.013901</v>
      </c>
      <c r="E20703" s="162" t="n">
        <v>40.1</v>
      </c>
    </row>
    <row r="20704">
      <c r="B20704" s="161" t="n">
        <v>40322</v>
      </c>
      <c r="C20704" s="162" t="n">
        <v>1073.65</v>
      </c>
      <c r="D20704" s="162" t="n">
        <v>-0.02724</v>
      </c>
      <c r="E20704" s="162" t="n">
        <v>38.32</v>
      </c>
    </row>
    <row r="20705">
      <c r="B20705" s="161" t="n">
        <v>40323</v>
      </c>
      <c r="C20705" s="162" t="n">
        <v>1074.03</v>
      </c>
      <c r="D20705" s="162" t="n">
        <v>-0.027174</v>
      </c>
      <c r="E20705" s="162" t="n">
        <v>34.61</v>
      </c>
    </row>
    <row r="20706">
      <c r="B20706" s="161" t="n">
        <v>40324</v>
      </c>
      <c r="C20706" s="162" t="n">
        <v>1067.95</v>
      </c>
      <c r="D20706" s="162" t="n">
        <v>-0.033127</v>
      </c>
      <c r="E20706" s="162" t="n">
        <v>35.02</v>
      </c>
    </row>
    <row r="20707">
      <c r="B20707" s="161" t="n">
        <v>40325</v>
      </c>
      <c r="C20707" s="162" t="n">
        <v>1103.06</v>
      </c>
      <c r="D20707" s="162" t="n">
        <v>-0.001272</v>
      </c>
      <c r="E20707" s="162" t="n">
        <v>29.68</v>
      </c>
    </row>
    <row r="20708">
      <c r="B20708" s="161" t="n">
        <v>40326</v>
      </c>
      <c r="C20708" s="162" t="n">
        <v>1089.41</v>
      </c>
      <c r="D20708" s="162" t="n">
        <v>-0.014102</v>
      </c>
      <c r="E20708" s="162" t="n">
        <v>32.07</v>
      </c>
    </row>
    <row r="20709">
      <c r="B20709" s="161" t="n">
        <v>40330</v>
      </c>
      <c r="C20709" s="162" t="n">
        <v>1070.71</v>
      </c>
      <c r="D20709" s="162" t="n">
        <v>-0.031679</v>
      </c>
      <c r="E20709" s="162" t="n">
        <v>35.54</v>
      </c>
    </row>
    <row r="20710">
      <c r="B20710" s="161" t="n">
        <v>40331</v>
      </c>
      <c r="C20710" s="162" t="n">
        <v>1098.38</v>
      </c>
      <c r="D20710" s="162" t="n">
        <v>-0.006591</v>
      </c>
      <c r="E20710" s="162" t="n">
        <v>30.17</v>
      </c>
    </row>
    <row r="20711">
      <c r="B20711" s="161" t="n">
        <v>40332</v>
      </c>
      <c r="C20711" s="162" t="n">
        <v>1102.83</v>
      </c>
      <c r="D20711" s="162" t="n">
        <v>-0.003104</v>
      </c>
      <c r="E20711" s="162" t="n">
        <v>29.46</v>
      </c>
    </row>
    <row r="20712">
      <c r="B20712" s="161" t="n">
        <v>40333</v>
      </c>
      <c r="C20712" s="162" t="n">
        <v>1064.88</v>
      </c>
      <c r="D20712" s="162" t="n">
        <v>-0.038462</v>
      </c>
      <c r="E20712" s="162" t="n">
        <v>35.48</v>
      </c>
    </row>
    <row r="20713">
      <c r="B20713" s="161" t="n">
        <v>40336</v>
      </c>
      <c r="C20713" s="162" t="n">
        <v>1050.47</v>
      </c>
      <c r="D20713" s="162" t="n">
        <v>-0.05233</v>
      </c>
      <c r="E20713" s="162" t="n">
        <v>36.57</v>
      </c>
    </row>
    <row r="20714">
      <c r="B20714" s="161" t="n">
        <v>40337</v>
      </c>
      <c r="C20714" s="162" t="n">
        <v>1062</v>
      </c>
      <c r="D20714" s="162" t="n">
        <v>-0.041661</v>
      </c>
      <c r="E20714" s="162" t="n">
        <v>33.7</v>
      </c>
    </row>
    <row r="20715">
      <c r="B20715" s="161" t="n">
        <v>40338</v>
      </c>
      <c r="C20715" s="162" t="n">
        <v>1055.69</v>
      </c>
      <c r="D20715" s="162" t="n">
        <v>-0.047753</v>
      </c>
      <c r="E20715" s="162" t="n">
        <v>33.73</v>
      </c>
    </row>
    <row r="20716">
      <c r="B20716" s="161" t="n">
        <v>40339</v>
      </c>
      <c r="C20716" s="162" t="n">
        <v>1086.84</v>
      </c>
      <c r="D20716" s="162" t="n">
        <v>-0.01895</v>
      </c>
      <c r="E20716" s="162" t="n">
        <v>30.57</v>
      </c>
    </row>
    <row r="20717">
      <c r="B20717" s="161" t="n">
        <v>40340</v>
      </c>
      <c r="C20717" s="162" t="n">
        <v>1091.6</v>
      </c>
      <c r="D20717" s="162" t="n">
        <v>-0.014867</v>
      </c>
      <c r="E20717" s="162" t="n">
        <v>28.79</v>
      </c>
    </row>
    <row r="20718">
      <c r="B20718" s="161" t="n">
        <v>40343</v>
      </c>
      <c r="C20718" s="162" t="n">
        <v>1089.63</v>
      </c>
      <c r="D20718" s="162" t="n">
        <v>-0.016951</v>
      </c>
      <c r="E20718" s="162" t="n">
        <v>28.58</v>
      </c>
    </row>
    <row r="20719">
      <c r="B20719" s="161" t="n">
        <v>40344</v>
      </c>
      <c r="C20719" s="162" t="n">
        <v>1115.23</v>
      </c>
      <c r="D20719" s="162" t="n">
        <v>0.005891</v>
      </c>
      <c r="E20719" s="162" t="n">
        <v>25.87</v>
      </c>
    </row>
    <row r="20720">
      <c r="B20720" s="161" t="n">
        <v>40345</v>
      </c>
      <c r="C20720" s="162" t="n">
        <v>1114.61</v>
      </c>
      <c r="D20720" s="162" t="n">
        <v>0.004949</v>
      </c>
      <c r="E20720" s="162" t="n">
        <v>25.92</v>
      </c>
    </row>
    <row r="20721">
      <c r="B20721" s="161" t="n">
        <v>40346</v>
      </c>
      <c r="C20721" s="162" t="n">
        <v>1116.04</v>
      </c>
      <c r="D20721" s="162" t="n">
        <v>0.005801</v>
      </c>
      <c r="E20721" s="162" t="n">
        <v>25.05</v>
      </c>
    </row>
    <row r="20722">
      <c r="B20722" s="161" t="n">
        <v>40347</v>
      </c>
      <c r="C20722" s="162" t="n">
        <v>1117.51</v>
      </c>
      <c r="D20722" s="162" t="n">
        <v>0.006579</v>
      </c>
      <c r="E20722" s="162" t="n">
        <v>23.95</v>
      </c>
    </row>
    <row r="20723">
      <c r="B20723" s="161" t="n">
        <v>40350</v>
      </c>
      <c r="C20723" s="162" t="n">
        <v>1113.2</v>
      </c>
      <c r="D20723" s="162" t="n">
        <v>0.002182</v>
      </c>
      <c r="E20723" s="162" t="n">
        <v>24.88</v>
      </c>
    </row>
    <row r="20724">
      <c r="B20724" s="161" t="n">
        <v>40351</v>
      </c>
      <c r="C20724" s="162" t="n">
        <v>1095.31</v>
      </c>
      <c r="D20724" s="162" t="n">
        <v>-0.014434</v>
      </c>
      <c r="E20724" s="162" t="n">
        <v>27.05</v>
      </c>
    </row>
    <row r="20725">
      <c r="B20725" s="161" t="n">
        <v>40352</v>
      </c>
      <c r="C20725" s="162" t="n">
        <v>1092.04</v>
      </c>
      <c r="D20725" s="162" t="n">
        <v>-0.017764</v>
      </c>
      <c r="E20725" s="162" t="n">
        <v>26.91</v>
      </c>
    </row>
    <row r="20726">
      <c r="B20726" s="161" t="n">
        <v>40353</v>
      </c>
      <c r="C20726" s="162" t="n">
        <v>1073.69</v>
      </c>
      <c r="D20726" s="162" t="n">
        <v>-0.034928</v>
      </c>
      <c r="E20726" s="162" t="n">
        <v>29.74</v>
      </c>
    </row>
    <row r="20727">
      <c r="B20727" s="161" t="n">
        <v>40354</v>
      </c>
      <c r="C20727" s="162" t="n">
        <v>1076.76</v>
      </c>
      <c r="D20727" s="162" t="n">
        <v>-0.032268</v>
      </c>
      <c r="E20727" s="162" t="n">
        <v>28.53</v>
      </c>
    </row>
    <row r="20728">
      <c r="B20728" s="161" t="n">
        <v>40357</v>
      </c>
      <c r="C20728" s="162" t="n">
        <v>1074.57</v>
      </c>
      <c r="D20728" s="162" t="n">
        <v>-0.03444</v>
      </c>
      <c r="E20728" s="162" t="n">
        <v>29</v>
      </c>
    </row>
    <row r="20729">
      <c r="B20729" s="161" t="n">
        <v>40358</v>
      </c>
      <c r="C20729" s="162" t="n">
        <v>1041.24</v>
      </c>
      <c r="D20729" s="162" t="n">
        <v>-0.065942</v>
      </c>
      <c r="E20729" s="162" t="n">
        <v>34.13</v>
      </c>
    </row>
    <row r="20730">
      <c r="B20730" s="161" t="n">
        <v>40359</v>
      </c>
      <c r="C20730" s="162" t="n">
        <v>1030.71</v>
      </c>
      <c r="D20730" s="162" t="n">
        <v>-0.07602299999999999</v>
      </c>
      <c r="E20730" s="162" t="n">
        <v>34.54</v>
      </c>
    </row>
    <row r="20731">
      <c r="B20731" s="161" t="n">
        <v>40360</v>
      </c>
      <c r="C20731" s="162" t="n">
        <v>1027.37</v>
      </c>
      <c r="D20731" s="162" t="n">
        <v>-0.079155</v>
      </c>
      <c r="E20731" s="162" t="n">
        <v>32.86</v>
      </c>
    </row>
    <row r="20732">
      <c r="B20732" s="161" t="n">
        <v>40361</v>
      </c>
      <c r="C20732" s="162" t="n">
        <v>1022.58</v>
      </c>
      <c r="D20732" s="162" t="n">
        <v>-0.08362</v>
      </c>
      <c r="E20732" s="162" t="n">
        <v>30.12</v>
      </c>
    </row>
    <row r="20733">
      <c r="B20733" s="161" t="n">
        <v>40365</v>
      </c>
      <c r="C20733" s="162" t="n">
        <v>1028.06</v>
      </c>
      <c r="D20733" s="162" t="n">
        <v>-0.078107</v>
      </c>
      <c r="E20733" s="162" t="n">
        <v>29.65</v>
      </c>
    </row>
    <row r="20734">
      <c r="B20734" s="161" t="n">
        <v>40366</v>
      </c>
      <c r="C20734" s="162" t="n">
        <v>1060.27</v>
      </c>
      <c r="D20734" s="162" t="n">
        <v>-0.047221</v>
      </c>
      <c r="E20734" s="162" t="n">
        <v>26.84</v>
      </c>
    </row>
    <row r="20735">
      <c r="B20735" s="161" t="n">
        <v>40367</v>
      </c>
      <c r="C20735" s="162" t="n">
        <v>1070.25</v>
      </c>
      <c r="D20735" s="162" t="n">
        <v>-0.037878</v>
      </c>
      <c r="E20735" s="162" t="n">
        <v>25.71</v>
      </c>
    </row>
    <row r="20736">
      <c r="B20736" s="161" t="n">
        <v>40368</v>
      </c>
      <c r="C20736" s="162" t="n">
        <v>1077.96</v>
      </c>
      <c r="D20736" s="162" t="n">
        <v>-0.030728</v>
      </c>
      <c r="E20736" s="162" t="n">
        <v>24.98</v>
      </c>
    </row>
    <row r="20737">
      <c r="B20737" s="161" t="n">
        <v>40371</v>
      </c>
      <c r="C20737" s="162" t="n">
        <v>1078.75</v>
      </c>
      <c r="D20737" s="162" t="n">
        <v>-0.030076</v>
      </c>
      <c r="E20737" s="162" t="n">
        <v>24.43</v>
      </c>
    </row>
    <row r="20738">
      <c r="B20738" s="161" t="n">
        <v>40372</v>
      </c>
      <c r="C20738" s="162" t="n">
        <v>1095.34</v>
      </c>
      <c r="D20738" s="162" t="n">
        <v>-0.015014</v>
      </c>
      <c r="E20738" s="162" t="n">
        <v>24.56</v>
      </c>
    </row>
    <row r="20739">
      <c r="B20739" s="161" t="n">
        <v>40373</v>
      </c>
      <c r="C20739" s="162" t="n">
        <v>1095.17</v>
      </c>
      <c r="D20739" s="162" t="n">
        <v>-0.015398</v>
      </c>
      <c r="E20739" s="162" t="n">
        <v>24.89</v>
      </c>
    </row>
    <row r="20740">
      <c r="B20740" s="161" t="n">
        <v>40374</v>
      </c>
      <c r="C20740" s="162" t="n">
        <v>1096.48</v>
      </c>
      <c r="D20740" s="162" t="n">
        <v>-0.014353</v>
      </c>
      <c r="E20740" s="162" t="n">
        <v>25.14</v>
      </c>
    </row>
    <row r="20741">
      <c r="B20741" s="161" t="n">
        <v>40375</v>
      </c>
      <c r="C20741" s="162" t="n">
        <v>1064.88</v>
      </c>
      <c r="D20741" s="162" t="n">
        <v>-0.043615</v>
      </c>
      <c r="E20741" s="162" t="n">
        <v>26.25</v>
      </c>
    </row>
    <row r="20742">
      <c r="B20742" s="161" t="n">
        <v>40378</v>
      </c>
      <c r="C20742" s="162" t="n">
        <v>1071.25</v>
      </c>
      <c r="D20742" s="162" t="n">
        <v>-0.037715</v>
      </c>
      <c r="E20742" s="162" t="n">
        <v>25.97</v>
      </c>
    </row>
    <row r="20743">
      <c r="B20743" s="161" t="n">
        <v>40379</v>
      </c>
      <c r="C20743" s="162" t="n">
        <v>1083.48</v>
      </c>
      <c r="D20743" s="162" t="n">
        <v>-0.026604</v>
      </c>
      <c r="E20743" s="162" t="n">
        <v>23.93</v>
      </c>
    </row>
    <row r="20744">
      <c r="B20744" s="161" t="n">
        <v>40380</v>
      </c>
      <c r="C20744" s="162" t="n">
        <v>1069.59</v>
      </c>
      <c r="D20744" s="162" t="n">
        <v>-0.039706</v>
      </c>
      <c r="E20744" s="162" t="n">
        <v>25.64</v>
      </c>
    </row>
    <row r="20745">
      <c r="B20745" s="161" t="n">
        <v>40381</v>
      </c>
      <c r="C20745" s="162" t="n">
        <v>1093.67</v>
      </c>
      <c r="D20745" s="162" t="n">
        <v>-0.017681</v>
      </c>
      <c r="E20745" s="162" t="n">
        <v>24.63</v>
      </c>
    </row>
    <row r="20746">
      <c r="B20746" s="161" t="n">
        <v>40382</v>
      </c>
      <c r="C20746" s="162" t="n">
        <v>1102.66</v>
      </c>
      <c r="D20746" s="162" t="n">
        <v>-0.00971</v>
      </c>
      <c r="E20746" s="162" t="n">
        <v>23.47</v>
      </c>
    </row>
    <row r="20747">
      <c r="B20747" s="161" t="n">
        <v>40385</v>
      </c>
      <c r="C20747" s="162" t="n">
        <v>1115.01</v>
      </c>
      <c r="D20747" s="162" t="n">
        <v>0.00117</v>
      </c>
      <c r="E20747" s="162" t="n">
        <v>22.73</v>
      </c>
    </row>
    <row r="20748">
      <c r="B20748" s="161" t="n">
        <v>40386</v>
      </c>
      <c r="C20748" s="162" t="n">
        <v>1113.84</v>
      </c>
      <c r="D20748" s="162" t="n">
        <v>-9.7e-05</v>
      </c>
      <c r="E20748" s="162" t="n">
        <v>23.19</v>
      </c>
    </row>
    <row r="20749">
      <c r="B20749" s="161" t="n">
        <v>40387</v>
      </c>
      <c r="C20749" s="162" t="n">
        <v>1106.13</v>
      </c>
      <c r="D20749" s="162" t="n">
        <v>-0.007199</v>
      </c>
      <c r="E20749" s="162" t="n">
        <v>24.25</v>
      </c>
    </row>
    <row r="20750">
      <c r="B20750" s="161" t="n">
        <v>40388</v>
      </c>
      <c r="C20750" s="162" t="n">
        <v>1101.53</v>
      </c>
      <c r="D20750" s="162" t="n">
        <v>-0.01148</v>
      </c>
      <c r="E20750" s="162" t="n">
        <v>24.13</v>
      </c>
    </row>
    <row r="20751">
      <c r="B20751" s="161" t="n">
        <v>40389</v>
      </c>
      <c r="C20751" s="162" t="n">
        <v>1101.6</v>
      </c>
      <c r="D20751" s="162" t="n">
        <v>-0.011544</v>
      </c>
      <c r="E20751" s="162" t="n">
        <v>23.5</v>
      </c>
    </row>
    <row r="20752">
      <c r="B20752" s="161" t="n">
        <v>40392</v>
      </c>
      <c r="C20752" s="162" t="n">
        <v>1125.86</v>
      </c>
      <c r="D20752" s="162" t="n">
        <v>0.010088</v>
      </c>
      <c r="E20752" s="162" t="n">
        <v>22.01</v>
      </c>
    </row>
    <row r="20753">
      <c r="B20753" s="161" t="n">
        <v>40393</v>
      </c>
      <c r="C20753" s="162" t="n">
        <v>1120.46</v>
      </c>
      <c r="D20753" s="162" t="n">
        <v>0.005173</v>
      </c>
      <c r="E20753" s="162" t="n">
        <v>22.63</v>
      </c>
    </row>
    <row r="20754">
      <c r="B20754" s="161" t="n">
        <v>40394</v>
      </c>
      <c r="C20754" s="162" t="n">
        <v>1127.24</v>
      </c>
      <c r="D20754" s="162" t="n">
        <v>0.011028</v>
      </c>
      <c r="E20754" s="162" t="n">
        <v>22.21</v>
      </c>
    </row>
    <row r="20755">
      <c r="B20755" s="161" t="n">
        <v>40395</v>
      </c>
      <c r="C20755" s="162" t="n">
        <v>1125.81</v>
      </c>
      <c r="D20755" s="162" t="n">
        <v>0.009634</v>
      </c>
      <c r="E20755" s="162" t="n">
        <v>22.1</v>
      </c>
    </row>
    <row r="20756">
      <c r="B20756" s="161" t="n">
        <v>40396</v>
      </c>
      <c r="C20756" s="162" t="n">
        <v>1121.64</v>
      </c>
      <c r="D20756" s="162" t="n">
        <v>0.005786</v>
      </c>
      <c r="E20756" s="162" t="n">
        <v>21.74</v>
      </c>
    </row>
    <row r="20757">
      <c r="B20757" s="161" t="n">
        <v>40399</v>
      </c>
      <c r="C20757" s="162" t="n">
        <v>1127.79</v>
      </c>
      <c r="D20757" s="162" t="n">
        <v>0.011046</v>
      </c>
      <c r="E20757" s="162" t="n">
        <v>22.14</v>
      </c>
    </row>
    <row r="20758">
      <c r="B20758" s="161" t="n">
        <v>40400</v>
      </c>
      <c r="C20758" s="162" t="n">
        <v>1121.06</v>
      </c>
      <c r="D20758" s="162" t="n">
        <v>0.004934</v>
      </c>
      <c r="E20758" s="162" t="n">
        <v>22.37</v>
      </c>
    </row>
    <row r="20759">
      <c r="B20759" s="161" t="n">
        <v>40401</v>
      </c>
      <c r="C20759" s="162" t="n">
        <v>1089.47</v>
      </c>
      <c r="D20759" s="162" t="n">
        <v>-0.023693</v>
      </c>
      <c r="E20759" s="162" t="n">
        <v>25.39</v>
      </c>
    </row>
    <row r="20760">
      <c r="B20760" s="161" t="n">
        <v>40402</v>
      </c>
      <c r="C20760" s="162" t="n">
        <v>1083.61</v>
      </c>
      <c r="D20760" s="162" t="n">
        <v>-0.029161</v>
      </c>
      <c r="E20760" s="162" t="n">
        <v>25.73</v>
      </c>
    </row>
    <row r="20761">
      <c r="B20761" s="161" t="n">
        <v>40403</v>
      </c>
      <c r="C20761" s="162" t="n">
        <v>1079.25</v>
      </c>
      <c r="D20761" s="162" t="n">
        <v>-0.033264</v>
      </c>
      <c r="E20761" s="162" t="n">
        <v>26.24</v>
      </c>
    </row>
    <row r="20762">
      <c r="B20762" s="161" t="n">
        <v>40406</v>
      </c>
      <c r="C20762" s="162" t="n">
        <v>1079.38</v>
      </c>
      <c r="D20762" s="162" t="n">
        <v>-0.033308</v>
      </c>
      <c r="E20762" s="162" t="n">
        <v>26.1</v>
      </c>
    </row>
    <row r="20763">
      <c r="B20763" s="161" t="n">
        <v>40407</v>
      </c>
      <c r="C20763" s="162" t="n">
        <v>1092.54</v>
      </c>
      <c r="D20763" s="162" t="n">
        <v>-0.021308</v>
      </c>
      <c r="E20763" s="162" t="n">
        <v>24.33</v>
      </c>
    </row>
    <row r="20764">
      <c r="B20764" s="161" t="n">
        <v>40408</v>
      </c>
      <c r="C20764" s="162" t="n">
        <v>1094.16</v>
      </c>
      <c r="D20764" s="162" t="n">
        <v>-0.020086</v>
      </c>
      <c r="E20764" s="162" t="n">
        <v>24.59</v>
      </c>
    </row>
    <row r="20765">
      <c r="B20765" s="161" t="n">
        <v>40409</v>
      </c>
      <c r="C20765" s="162" t="n">
        <v>1075.63</v>
      </c>
      <c r="D20765" s="162" t="n">
        <v>-0.037313</v>
      </c>
      <c r="E20765" s="162" t="n">
        <v>26.44</v>
      </c>
    </row>
    <row r="20766">
      <c r="B20766" s="161" t="n">
        <v>40410</v>
      </c>
      <c r="C20766" s="162" t="n">
        <v>1071.69</v>
      </c>
      <c r="D20766" s="162" t="n">
        <v>-0.0411</v>
      </c>
      <c r="E20766" s="162" t="n">
        <v>25.49</v>
      </c>
    </row>
    <row r="20767">
      <c r="B20767" s="161" t="n">
        <v>40413</v>
      </c>
      <c r="C20767" s="162" t="n">
        <v>1067.36</v>
      </c>
      <c r="D20767" s="162" t="n">
        <v>-0.045242</v>
      </c>
      <c r="E20767" s="162" t="n">
        <v>25.66</v>
      </c>
    </row>
    <row r="20768">
      <c r="B20768" s="161" t="n">
        <v>40414</v>
      </c>
      <c r="C20768" s="162" t="n">
        <v>1051.87</v>
      </c>
      <c r="D20768" s="162" t="n">
        <v>-0.059795</v>
      </c>
      <c r="E20768" s="162" t="n">
        <v>27.46</v>
      </c>
    </row>
    <row r="20769">
      <c r="B20769" s="161" t="n">
        <v>40415</v>
      </c>
      <c r="C20769" s="162" t="n">
        <v>1055.33</v>
      </c>
      <c r="D20769" s="162" t="n">
        <v>-0.056448</v>
      </c>
      <c r="E20769" s="162" t="n">
        <v>26.7</v>
      </c>
    </row>
    <row r="20770">
      <c r="B20770" s="161" t="n">
        <v>40416</v>
      </c>
      <c r="C20770" s="162" t="n">
        <v>1047.22</v>
      </c>
      <c r="D20770" s="162" t="n">
        <v>-0.063958</v>
      </c>
      <c r="E20770" s="162" t="n">
        <v>27.37</v>
      </c>
    </row>
    <row r="20771">
      <c r="B20771" s="161" t="n">
        <v>40417</v>
      </c>
      <c r="C20771" s="162" t="n">
        <v>1064.59</v>
      </c>
      <c r="D20771" s="162" t="n">
        <v>-0.04738</v>
      </c>
      <c r="E20771" s="162" t="n">
        <v>24.45</v>
      </c>
    </row>
    <row r="20772">
      <c r="B20772" s="161" t="n">
        <v>40420</v>
      </c>
      <c r="C20772" s="162" t="n">
        <v>1048.92</v>
      </c>
      <c r="D20772" s="162" t="n">
        <v>-0.061986</v>
      </c>
      <c r="E20772" s="162" t="n">
        <v>27.21</v>
      </c>
    </row>
    <row r="20773">
      <c r="B20773" s="161" t="n">
        <v>40421</v>
      </c>
      <c r="C20773" s="162" t="n">
        <v>1049.33</v>
      </c>
      <c r="D20773" s="162" t="n">
        <v>-0.061425</v>
      </c>
      <c r="E20773" s="162" t="n">
        <v>26.05</v>
      </c>
    </row>
    <row r="20774">
      <c r="B20774" s="161" t="n">
        <v>40422</v>
      </c>
      <c r="C20774" s="162" t="n">
        <v>1080.29</v>
      </c>
      <c r="D20774" s="162" t="n">
        <v>-0.032289</v>
      </c>
      <c r="E20774" s="162" t="n">
        <v>23.89</v>
      </c>
    </row>
    <row r="20775">
      <c r="B20775" s="161" t="n">
        <v>40423</v>
      </c>
      <c r="C20775" s="162" t="n">
        <v>1090.1</v>
      </c>
      <c r="D20775" s="162" t="n">
        <v>-0.023163</v>
      </c>
      <c r="E20775" s="162" t="n">
        <v>23.19</v>
      </c>
    </row>
    <row r="20776">
      <c r="B20776" s="161" t="n">
        <v>40424</v>
      </c>
      <c r="C20776" s="162" t="n">
        <v>1104.51</v>
      </c>
      <c r="D20776" s="162" t="n">
        <v>-0.010004</v>
      </c>
      <c r="E20776" s="162" t="n">
        <v>21.31</v>
      </c>
    </row>
    <row r="20777">
      <c r="B20777" s="161" t="n">
        <v>40428</v>
      </c>
      <c r="C20777" s="162" t="n">
        <v>1091.84</v>
      </c>
      <c r="D20777" s="162" t="n">
        <v>-0.021461</v>
      </c>
      <c r="E20777" s="162" t="n">
        <v>23.8</v>
      </c>
    </row>
    <row r="20778">
      <c r="B20778" s="161" t="n">
        <v>40429</v>
      </c>
      <c r="C20778" s="162" t="n">
        <v>1098.87</v>
      </c>
      <c r="D20778" s="162" t="n">
        <v>-0.015061</v>
      </c>
      <c r="E20778" s="162" t="n">
        <v>23.25</v>
      </c>
    </row>
    <row r="20779">
      <c r="B20779" s="161" t="n">
        <v>40430</v>
      </c>
      <c r="C20779" s="162" t="n">
        <v>1104.18</v>
      </c>
      <c r="D20779" s="162" t="n">
        <v>-0.010298</v>
      </c>
      <c r="E20779" s="162" t="n">
        <v>22.81</v>
      </c>
    </row>
    <row r="20780">
      <c r="B20780" s="161" t="n">
        <v>40431</v>
      </c>
      <c r="C20780" s="162" t="n">
        <v>1109.55</v>
      </c>
      <c r="D20780" s="162" t="n">
        <v>-0.005461</v>
      </c>
      <c r="E20780" s="162" t="n">
        <v>21.99</v>
      </c>
    </row>
    <row r="20781">
      <c r="B20781" s="161" t="n">
        <v>40434</v>
      </c>
      <c r="C20781" s="162" t="n">
        <v>1121.9</v>
      </c>
      <c r="D20781" s="162" t="n">
        <v>0.005535</v>
      </c>
      <c r="E20781" s="162" t="n">
        <v>21.21</v>
      </c>
    </row>
    <row r="20782">
      <c r="B20782" s="161" t="n">
        <v>40435</v>
      </c>
      <c r="C20782" s="162" t="n">
        <v>1121.1</v>
      </c>
      <c r="D20782" s="162" t="n">
        <v>0.004775</v>
      </c>
      <c r="E20782" s="162" t="n">
        <v>21.56</v>
      </c>
    </row>
    <row r="20783">
      <c r="B20783" s="161" t="n">
        <v>40436</v>
      </c>
      <c r="C20783" s="162" t="n">
        <v>1125.07</v>
      </c>
      <c r="D20783" s="162" t="n">
        <v>0.008159</v>
      </c>
      <c r="E20783" s="162" t="n">
        <v>22.1</v>
      </c>
    </row>
    <row r="20784">
      <c r="B20784" s="161" t="n">
        <v>40437</v>
      </c>
      <c r="C20784" s="162" t="n">
        <v>1124.66</v>
      </c>
      <c r="D20784" s="162" t="n">
        <v>0.007665</v>
      </c>
      <c r="E20784" s="162" t="n">
        <v>21.72</v>
      </c>
    </row>
    <row r="20785">
      <c r="B20785" s="161" t="n">
        <v>40438</v>
      </c>
      <c r="C20785" s="162" t="n">
        <v>1125.59</v>
      </c>
      <c r="D20785" s="162" t="n">
        <v>0.008416</v>
      </c>
      <c r="E20785" s="162" t="n">
        <v>22.01</v>
      </c>
    </row>
    <row r="20786">
      <c r="B20786" s="161" t="n">
        <v>40441</v>
      </c>
      <c r="C20786" s="162" t="n">
        <v>1142.71</v>
      </c>
      <c r="D20786" s="162" t="n">
        <v>0.023362</v>
      </c>
      <c r="E20786" s="162" t="n">
        <v>21.5</v>
      </c>
    </row>
    <row r="20787">
      <c r="B20787" s="161" t="n">
        <v>40442</v>
      </c>
      <c r="C20787" s="162" t="n">
        <v>1139.78</v>
      </c>
      <c r="D20787" s="162" t="n">
        <v>0.020616</v>
      </c>
      <c r="E20787" s="162" t="n">
        <v>22.35</v>
      </c>
    </row>
    <row r="20788">
      <c r="B20788" s="161" t="n">
        <v>40443</v>
      </c>
      <c r="C20788" s="162" t="n">
        <v>1134.28</v>
      </c>
      <c r="D20788" s="162" t="n">
        <v>0.015652</v>
      </c>
      <c r="E20788" s="162" t="n">
        <v>22.51</v>
      </c>
    </row>
    <row r="20789">
      <c r="B20789" s="161" t="n">
        <v>40444</v>
      </c>
      <c r="C20789" s="162" t="n">
        <v>1124.83</v>
      </c>
      <c r="D20789" s="162" t="n">
        <v>0.007189</v>
      </c>
      <c r="E20789" s="162" t="n">
        <v>23.87</v>
      </c>
    </row>
    <row r="20790">
      <c r="B20790" s="161" t="n">
        <v>40445</v>
      </c>
      <c r="C20790" s="162" t="n">
        <v>1148.67</v>
      </c>
      <c r="D20790" s="162" t="n">
        <v>0.027908</v>
      </c>
      <c r="E20790" s="162" t="n">
        <v>21.71</v>
      </c>
    </row>
    <row r="20791">
      <c r="B20791" s="161" t="n">
        <v>40448</v>
      </c>
      <c r="C20791" s="162" t="n">
        <v>1142.16</v>
      </c>
      <c r="D20791" s="162" t="n">
        <v>0.022018</v>
      </c>
      <c r="E20791" s="162" t="n">
        <v>22.54</v>
      </c>
    </row>
    <row r="20792">
      <c r="B20792" s="161" t="n">
        <v>40449</v>
      </c>
      <c r="C20792" s="162" t="n">
        <v>1147.7</v>
      </c>
      <c r="D20792" s="162" t="n">
        <v>0.026654</v>
      </c>
      <c r="E20792" s="162" t="n">
        <v>22.6</v>
      </c>
    </row>
    <row r="20793">
      <c r="B20793" s="161" t="n">
        <v>40450</v>
      </c>
      <c r="C20793" s="162" t="n">
        <v>1144.73</v>
      </c>
      <c r="D20793" s="162" t="n">
        <v>0.023891</v>
      </c>
      <c r="E20793" s="162" t="n">
        <v>23.25</v>
      </c>
    </row>
    <row r="20794">
      <c r="B20794" s="161" t="n">
        <v>40451</v>
      </c>
      <c r="C20794" s="162" t="n">
        <v>1141.2</v>
      </c>
      <c r="D20794" s="162" t="n">
        <v>0.020681</v>
      </c>
      <c r="E20794" s="162" t="n">
        <v>23.7</v>
      </c>
    </row>
    <row r="20795">
      <c r="B20795" s="161" t="n">
        <v>40452</v>
      </c>
      <c r="C20795" s="162" t="n">
        <v>1146.24</v>
      </c>
      <c r="D20795" s="162" t="n">
        <v>0.024917</v>
      </c>
      <c r="E20795" s="162" t="n">
        <v>22.5</v>
      </c>
    </row>
    <row r="20796">
      <c r="B20796" s="161" t="n">
        <v>40455</v>
      </c>
      <c r="C20796" s="162" t="n">
        <v>1137.03</v>
      </c>
      <c r="D20796" s="162" t="n">
        <v>0.016725</v>
      </c>
      <c r="E20796" s="162" t="n">
        <v>23.53</v>
      </c>
    </row>
    <row r="20797">
      <c r="B20797" s="161" t="n">
        <v>40456</v>
      </c>
      <c r="C20797" s="162" t="n">
        <v>1160.75</v>
      </c>
      <c r="D20797" s="162" t="n">
        <v>0.037082</v>
      </c>
      <c r="E20797" s="162" t="n">
        <v>21.76</v>
      </c>
    </row>
    <row r="20798">
      <c r="B20798" s="161" t="n">
        <v>40457</v>
      </c>
      <c r="C20798" s="162" t="n">
        <v>1159.97</v>
      </c>
      <c r="D20798" s="162" t="n">
        <v>0.036153</v>
      </c>
      <c r="E20798" s="162" t="n">
        <v>21.49</v>
      </c>
    </row>
    <row r="20799">
      <c r="B20799" s="161" t="n">
        <v>40458</v>
      </c>
      <c r="C20799" s="162" t="n">
        <v>1158.06</v>
      </c>
      <c r="D20799" s="162" t="n">
        <v>0.034309</v>
      </c>
      <c r="E20799" s="162" t="n">
        <v>21.56</v>
      </c>
    </row>
    <row r="20800">
      <c r="B20800" s="161" t="n">
        <v>40459</v>
      </c>
      <c r="C20800" s="162" t="n">
        <v>1165.15</v>
      </c>
      <c r="D20800" s="162" t="n">
        <v>0.040202</v>
      </c>
      <c r="E20800" s="162" t="n">
        <v>20.71</v>
      </c>
    </row>
    <row r="20801">
      <c r="B20801" s="161" t="n">
        <v>40462</v>
      </c>
      <c r="C20801" s="162" t="n">
        <v>1165.32</v>
      </c>
      <c r="D20801" s="162" t="n">
        <v>0.040148</v>
      </c>
      <c r="E20801" s="162" t="n">
        <v>18.96</v>
      </c>
    </row>
    <row r="20802">
      <c r="B20802" s="161" t="n">
        <v>40463</v>
      </c>
      <c r="C20802" s="162" t="n">
        <v>1169.77</v>
      </c>
      <c r="D20802" s="162" t="n">
        <v>0.043766</v>
      </c>
      <c r="E20802" s="162" t="n">
        <v>18.93</v>
      </c>
    </row>
    <row r="20803">
      <c r="B20803" s="161" t="n">
        <v>40464</v>
      </c>
      <c r="C20803" s="162" t="n">
        <v>1178.1</v>
      </c>
      <c r="D20803" s="162" t="n">
        <v>0.050637</v>
      </c>
      <c r="E20803" s="162" t="n">
        <v>19.07</v>
      </c>
    </row>
    <row r="20804">
      <c r="B20804" s="161" t="n">
        <v>40465</v>
      </c>
      <c r="C20804" s="162" t="n">
        <v>1173.81</v>
      </c>
      <c r="D20804" s="162" t="n">
        <v>0.046776</v>
      </c>
      <c r="E20804" s="162" t="n">
        <v>19.88</v>
      </c>
    </row>
    <row r="20805">
      <c r="B20805" s="161" t="n">
        <v>40466</v>
      </c>
      <c r="C20805" s="162" t="n">
        <v>1176.19</v>
      </c>
      <c r="D20805" s="162" t="n">
        <v>0.04858</v>
      </c>
      <c r="E20805" s="162" t="n">
        <v>19.03</v>
      </c>
    </row>
    <row r="20806">
      <c r="B20806" s="161" t="n">
        <v>40469</v>
      </c>
      <c r="C20806" s="162" t="n">
        <v>1184.71</v>
      </c>
      <c r="D20806" s="162" t="n">
        <v>0.055487</v>
      </c>
      <c r="E20806" s="162" t="n">
        <v>19.09</v>
      </c>
    </row>
    <row r="20807">
      <c r="B20807" s="161" t="n">
        <v>40470</v>
      </c>
      <c r="C20807" s="162" t="n">
        <v>1165.9</v>
      </c>
      <c r="D20807" s="162" t="n">
        <v>0.039335</v>
      </c>
      <c r="E20807" s="162" t="n">
        <v>20.63</v>
      </c>
    </row>
    <row r="20808">
      <c r="B20808" s="161" t="n">
        <v>40471</v>
      </c>
      <c r="C20808" s="162" t="n">
        <v>1178.17</v>
      </c>
      <c r="D20808" s="162" t="n">
        <v>0.049619</v>
      </c>
      <c r="E20808" s="162" t="n">
        <v>19.79</v>
      </c>
    </row>
    <row r="20809">
      <c r="B20809" s="161" t="n">
        <v>40472</v>
      </c>
      <c r="C20809" s="162" t="n">
        <v>1180.26</v>
      </c>
      <c r="D20809" s="162" t="n">
        <v>0.051199</v>
      </c>
      <c r="E20809" s="162" t="n">
        <v>19.27</v>
      </c>
    </row>
    <row r="20810">
      <c r="B20810" s="161" t="n">
        <v>40473</v>
      </c>
      <c r="C20810" s="162" t="n">
        <v>1183.08</v>
      </c>
      <c r="D20810" s="162" t="n">
        <v>0.053401</v>
      </c>
      <c r="E20810" s="162" t="n">
        <v>18.78</v>
      </c>
    </row>
    <row r="20811">
      <c r="B20811" s="161" t="n">
        <v>40476</v>
      </c>
      <c r="C20811" s="162" t="n">
        <v>1185.62</v>
      </c>
      <c r="D20811" s="162" t="n">
        <v>0.055364</v>
      </c>
      <c r="E20811" s="162" t="n">
        <v>19.85</v>
      </c>
    </row>
    <row r="20812">
      <c r="B20812" s="161" t="n">
        <v>40477</v>
      </c>
      <c r="C20812" s="162" t="n">
        <v>1185.64</v>
      </c>
      <c r="D20812" s="162" t="n">
        <v>0.055209</v>
      </c>
      <c r="E20812" s="162" t="n">
        <v>20.22</v>
      </c>
    </row>
    <row r="20813">
      <c r="B20813" s="161" t="n">
        <v>40478</v>
      </c>
      <c r="C20813" s="162" t="n">
        <v>1182.45</v>
      </c>
      <c r="D20813" s="162" t="n">
        <v>0.052308</v>
      </c>
      <c r="E20813" s="162" t="n">
        <v>20.71</v>
      </c>
    </row>
    <row r="20814">
      <c r="B20814" s="161" t="n">
        <v>40479</v>
      </c>
      <c r="C20814" s="162" t="n">
        <v>1183.78</v>
      </c>
      <c r="D20814" s="162" t="n">
        <v>0.053263</v>
      </c>
      <c r="E20814" s="162" t="n">
        <v>20.88</v>
      </c>
    </row>
    <row r="20815">
      <c r="B20815" s="161" t="n">
        <v>40480</v>
      </c>
      <c r="C20815" s="162" t="n">
        <v>1183.26</v>
      </c>
      <c r="D20815" s="162" t="n">
        <v>0.052668</v>
      </c>
      <c r="E20815" s="162" t="n">
        <v>21.2</v>
      </c>
    </row>
    <row r="20816">
      <c r="B20816" s="161" t="n">
        <v>40483</v>
      </c>
      <c r="C20816" s="162" t="n">
        <v>1184.38</v>
      </c>
      <c r="D20816" s="162" t="n">
        <v>0.053399</v>
      </c>
      <c r="E20816" s="162" t="n">
        <v>21.83</v>
      </c>
    </row>
    <row r="20817">
      <c r="B20817" s="161" t="n">
        <v>40484</v>
      </c>
      <c r="C20817" s="162" t="n">
        <v>1193.57</v>
      </c>
      <c r="D20817" s="162" t="n">
        <v>0.060936</v>
      </c>
      <c r="E20817" s="162" t="n">
        <v>21.57</v>
      </c>
    </row>
    <row r="20818">
      <c r="B20818" s="161" t="n">
        <v>40485</v>
      </c>
      <c r="C20818" s="162" t="n">
        <v>1197.96</v>
      </c>
      <c r="D20818" s="162" t="n">
        <v>0.06433999999999999</v>
      </c>
      <c r="E20818" s="162" t="n">
        <v>19.56</v>
      </c>
    </row>
    <row r="20819">
      <c r="B20819" s="161" t="n">
        <v>40486</v>
      </c>
      <c r="C20819" s="162" t="n">
        <v>1221.06</v>
      </c>
      <c r="D20819" s="162" t="n">
        <v>0.08297400000000001</v>
      </c>
      <c r="E20819" s="162" t="n">
        <v>18.52</v>
      </c>
    </row>
    <row r="20820">
      <c r="B20820" s="161" t="n">
        <v>40487</v>
      </c>
      <c r="C20820" s="162" t="n">
        <v>1225.85</v>
      </c>
      <c r="D20820" s="162" t="n">
        <v>0.08629299999999999</v>
      </c>
      <c r="E20820" s="162" t="n">
        <v>18.26</v>
      </c>
    </row>
    <row r="20821">
      <c r="B20821" s="161" t="n">
        <v>40490</v>
      </c>
      <c r="C20821" s="162" t="n">
        <v>1223.25</v>
      </c>
      <c r="D20821" s="162" t="n">
        <v>0.083607</v>
      </c>
      <c r="E20821" s="162" t="n">
        <v>18.29</v>
      </c>
    </row>
    <row r="20822">
      <c r="B20822" s="161" t="n">
        <v>40491</v>
      </c>
      <c r="C20822" s="162" t="n">
        <v>1213.4</v>
      </c>
      <c r="D20822" s="162" t="n">
        <v>0.074984</v>
      </c>
      <c r="E20822" s="162" t="n">
        <v>19.08</v>
      </c>
    </row>
    <row r="20823">
      <c r="B20823" s="161" t="n">
        <v>40492</v>
      </c>
      <c r="C20823" s="162" t="n">
        <v>1218.71</v>
      </c>
      <c r="D20823" s="162" t="n">
        <v>0.07881199999999999</v>
      </c>
      <c r="E20823" s="162" t="n">
        <v>18.47</v>
      </c>
    </row>
    <row r="20824">
      <c r="B20824" s="161" t="n">
        <v>40493</v>
      </c>
      <c r="C20824" s="162" t="n">
        <v>1213.54</v>
      </c>
      <c r="D20824" s="162" t="n">
        <v>0.073988</v>
      </c>
      <c r="E20824" s="162" t="n">
        <v>18.64</v>
      </c>
    </row>
    <row r="20825">
      <c r="B20825" s="161" t="n">
        <v>40494</v>
      </c>
      <c r="C20825" s="162" t="n">
        <v>1199.21</v>
      </c>
      <c r="D20825" s="162" t="n">
        <v>0.061554</v>
      </c>
      <c r="E20825" s="162" t="n">
        <v>20.61</v>
      </c>
    </row>
    <row r="20826">
      <c r="B20826" s="161" t="n">
        <v>40497</v>
      </c>
      <c r="C20826" s="162" t="n">
        <v>1197.75</v>
      </c>
      <c r="D20826" s="162" t="n">
        <v>0.059854</v>
      </c>
      <c r="E20826" s="162" t="n">
        <v>20.2</v>
      </c>
    </row>
    <row r="20827">
      <c r="B20827" s="161" t="n">
        <v>40498</v>
      </c>
      <c r="C20827" s="162" t="n">
        <v>1178.34</v>
      </c>
      <c r="D20827" s="162" t="n">
        <v>0.043184</v>
      </c>
      <c r="E20827" s="162" t="n">
        <v>22.58</v>
      </c>
    </row>
    <row r="20828">
      <c r="B20828" s="161" t="n">
        <v>40499</v>
      </c>
      <c r="C20828" s="162" t="n">
        <v>1178.59</v>
      </c>
      <c r="D20828" s="162" t="n">
        <v>0.043036</v>
      </c>
      <c r="E20828" s="162" t="n">
        <v>21.76</v>
      </c>
    </row>
    <row r="20829">
      <c r="B20829" s="161" t="n">
        <v>40500</v>
      </c>
      <c r="C20829" s="162" t="n">
        <v>1196.69</v>
      </c>
      <c r="D20829" s="162" t="n">
        <v>0.057685</v>
      </c>
      <c r="E20829" s="162" t="n">
        <v>18.75</v>
      </c>
    </row>
    <row r="20830">
      <c r="B20830" s="161" t="n">
        <v>40501</v>
      </c>
      <c r="C20830" s="162" t="n">
        <v>1199.73</v>
      </c>
      <c r="D20830" s="162" t="n">
        <v>0.059631</v>
      </c>
      <c r="E20830" s="162" t="n">
        <v>18.04</v>
      </c>
    </row>
    <row r="20831">
      <c r="B20831" s="161" t="n">
        <v>40504</v>
      </c>
      <c r="C20831" s="162" t="n">
        <v>1197.84</v>
      </c>
      <c r="D20831" s="162" t="n">
        <v>0.057431</v>
      </c>
      <c r="E20831" s="162" t="n">
        <v>18.37</v>
      </c>
    </row>
    <row r="20832">
      <c r="B20832" s="161" t="n">
        <v>40505</v>
      </c>
      <c r="C20832" s="162" t="n">
        <v>1180.73</v>
      </c>
      <c r="D20832" s="162" t="n">
        <v>0.042556</v>
      </c>
      <c r="E20832" s="162" t="n">
        <v>20.63</v>
      </c>
    </row>
    <row r="20833">
      <c r="B20833" s="161" t="n">
        <v>40506</v>
      </c>
      <c r="C20833" s="162" t="n">
        <v>1198.35</v>
      </c>
      <c r="D20833" s="162" t="n">
        <v>0.056794</v>
      </c>
      <c r="E20833" s="162" t="n">
        <v>19.56</v>
      </c>
    </row>
    <row r="20834">
      <c r="B20834" s="161" t="n">
        <v>40508</v>
      </c>
      <c r="C20834" s="162" t="n">
        <v>1189.4</v>
      </c>
      <c r="D20834" s="162" t="n">
        <v>0.048807</v>
      </c>
      <c r="E20834" s="162" t="n">
        <v>22.22</v>
      </c>
    </row>
    <row r="20835">
      <c r="B20835" s="161" t="n">
        <v>40511</v>
      </c>
      <c r="C20835" s="162" t="n">
        <v>1187.76</v>
      </c>
      <c r="D20835" s="162" t="n">
        <v>0.046932</v>
      </c>
      <c r="E20835" s="162" t="n">
        <v>21.53</v>
      </c>
    </row>
    <row r="20836">
      <c r="B20836" s="161" t="n">
        <v>40512</v>
      </c>
      <c r="C20836" s="162" t="n">
        <v>1180.55</v>
      </c>
      <c r="D20836" s="162" t="n">
        <v>0.040466</v>
      </c>
      <c r="E20836" s="162" t="n">
        <v>23.54</v>
      </c>
    </row>
    <row r="20837">
      <c r="B20837" s="161" t="n">
        <v>40513</v>
      </c>
      <c r="C20837" s="162" t="n">
        <v>1206.07</v>
      </c>
      <c r="D20837" s="162" t="n">
        <v>0.061382</v>
      </c>
      <c r="E20837" s="162" t="n">
        <v>21.36</v>
      </c>
    </row>
    <row r="20838">
      <c r="B20838" s="161" t="n">
        <v>40514</v>
      </c>
      <c r="C20838" s="162" t="n">
        <v>1221.53</v>
      </c>
      <c r="D20838" s="162" t="n">
        <v>0.073614</v>
      </c>
      <c r="E20838" s="162" t="n">
        <v>19.39</v>
      </c>
    </row>
    <row r="20839">
      <c r="B20839" s="161" t="n">
        <v>40515</v>
      </c>
      <c r="C20839" s="162" t="n">
        <v>1224.71</v>
      </c>
      <c r="D20839" s="162" t="n">
        <v>0.07570499999999999</v>
      </c>
      <c r="E20839" s="162" t="n">
        <v>18.01</v>
      </c>
    </row>
    <row r="20840">
      <c r="B20840" s="161" t="n">
        <v>40518</v>
      </c>
      <c r="C20840" s="162" t="n">
        <v>1223.12</v>
      </c>
      <c r="D20840" s="162" t="n">
        <v>0.07389900000000001</v>
      </c>
      <c r="E20840" s="162" t="n">
        <v>18.02</v>
      </c>
    </row>
    <row r="20841">
      <c r="B20841" s="161" t="n">
        <v>40519</v>
      </c>
      <c r="C20841" s="162" t="n">
        <v>1223.75</v>
      </c>
      <c r="D20841" s="162" t="n">
        <v>0.07384499999999999</v>
      </c>
      <c r="E20841" s="162" t="n">
        <v>17.99</v>
      </c>
    </row>
    <row r="20842">
      <c r="B20842" s="161" t="n">
        <v>40520</v>
      </c>
      <c r="C20842" s="162" t="n">
        <v>1228.28</v>
      </c>
      <c r="D20842" s="162" t="n">
        <v>0.076999</v>
      </c>
      <c r="E20842" s="162" t="n">
        <v>17.74</v>
      </c>
    </row>
    <row r="20843">
      <c r="B20843" s="161" t="n">
        <v>40521</v>
      </c>
      <c r="C20843" s="162" t="n">
        <v>1233</v>
      </c>
      <c r="D20843" s="162" t="n">
        <v>0.080263</v>
      </c>
      <c r="E20843" s="162" t="n">
        <v>17.25</v>
      </c>
    </row>
    <row r="20844">
      <c r="B20844" s="161" t="n">
        <v>40522</v>
      </c>
      <c r="C20844" s="162" t="n">
        <v>1240.4</v>
      </c>
      <c r="D20844" s="162" t="n">
        <v>0.08565</v>
      </c>
      <c r="E20844" s="162" t="n">
        <v>17.61</v>
      </c>
    </row>
    <row r="20845">
      <c r="B20845" s="161" t="n">
        <v>40525</v>
      </c>
      <c r="C20845" s="162" t="n">
        <v>1240.46</v>
      </c>
      <c r="D20845" s="162" t="n">
        <v>0.08515</v>
      </c>
      <c r="E20845" s="162" t="n">
        <v>17.55</v>
      </c>
    </row>
    <row r="20846">
      <c r="B20846" s="161" t="n">
        <v>40526</v>
      </c>
      <c r="C20846" s="162" t="n">
        <v>1241.59</v>
      </c>
      <c r="D20846" s="162" t="n">
        <v>0.08552</v>
      </c>
      <c r="E20846" s="162" t="n">
        <v>17.61</v>
      </c>
    </row>
    <row r="20847">
      <c r="B20847" s="161" t="n">
        <v>40527</v>
      </c>
      <c r="C20847" s="162" t="n">
        <v>1235.23</v>
      </c>
      <c r="D20847" s="162" t="n">
        <v>0.079874</v>
      </c>
      <c r="E20847" s="162" t="n">
        <v>17.94</v>
      </c>
    </row>
    <row r="20848">
      <c r="B20848" s="161" t="n">
        <v>40528</v>
      </c>
      <c r="C20848" s="162" t="n">
        <v>1242.87</v>
      </c>
      <c r="D20848" s="162" t="n">
        <v>0.08551400000000001</v>
      </c>
      <c r="E20848" s="162" t="n">
        <v>17.39</v>
      </c>
    </row>
    <row r="20849">
      <c r="B20849" s="161" t="n">
        <v>40529</v>
      </c>
      <c r="C20849" s="162" t="n">
        <v>1243.91</v>
      </c>
      <c r="D20849" s="162" t="n">
        <v>0.08588999999999999</v>
      </c>
      <c r="E20849" s="162" t="n">
        <v>16.11</v>
      </c>
    </row>
    <row r="20850">
      <c r="B20850" s="161" t="n">
        <v>40532</v>
      </c>
      <c r="C20850" s="162" t="n">
        <v>1247.08</v>
      </c>
      <c r="D20850" s="162" t="n">
        <v>0.087959</v>
      </c>
      <c r="E20850" s="162" t="n">
        <v>16.41</v>
      </c>
    </row>
    <row r="20851">
      <c r="B20851" s="161" t="n">
        <v>40533</v>
      </c>
      <c r="C20851" s="162" t="n">
        <v>1254.6</v>
      </c>
      <c r="D20851" s="162" t="n">
        <v>0.093472</v>
      </c>
      <c r="E20851" s="162" t="n">
        <v>16.49</v>
      </c>
    </row>
    <row r="20852">
      <c r="B20852" s="161" t="n">
        <v>40534</v>
      </c>
      <c r="C20852" s="162" t="n">
        <v>1258.84</v>
      </c>
      <c r="D20852" s="162" t="n">
        <v>0.09635000000000001</v>
      </c>
      <c r="E20852" s="162" t="n">
        <v>15.45</v>
      </c>
    </row>
    <row r="20853">
      <c r="B20853" s="161" t="n">
        <v>40535</v>
      </c>
      <c r="C20853" s="162" t="n">
        <v>1256.77</v>
      </c>
      <c r="D20853" s="162" t="n">
        <v>0.094239</v>
      </c>
      <c r="E20853" s="162" t="n">
        <v>16.47</v>
      </c>
    </row>
    <row r="20854">
      <c r="B20854" s="161" t="n">
        <v>40539</v>
      </c>
      <c r="C20854" s="162" t="n">
        <v>1257.54</v>
      </c>
      <c r="D20854" s="162" t="n">
        <v>0.09438100000000001</v>
      </c>
      <c r="E20854" s="162" t="n">
        <v>17.67</v>
      </c>
    </row>
    <row r="20855">
      <c r="B20855" s="161" t="n">
        <v>40540</v>
      </c>
      <c r="C20855" s="162" t="n">
        <v>1258.51</v>
      </c>
      <c r="D20855" s="162" t="n">
        <v>0.09468</v>
      </c>
      <c r="E20855" s="162" t="n">
        <v>17.52</v>
      </c>
    </row>
    <row r="20856">
      <c r="B20856" s="161" t="n">
        <v>40541</v>
      </c>
      <c r="C20856" s="162" t="n">
        <v>1259.78</v>
      </c>
      <c r="D20856" s="162" t="n">
        <v>0.095251</v>
      </c>
      <c r="E20856" s="162" t="n">
        <v>17.28</v>
      </c>
    </row>
    <row r="20857">
      <c r="B20857" s="161" t="n">
        <v>40542</v>
      </c>
      <c r="C20857" s="162" t="n">
        <v>1257.88</v>
      </c>
      <c r="D20857" s="162" t="n">
        <v>0.09334099999999999</v>
      </c>
      <c r="E20857" s="162" t="n">
        <v>17.52</v>
      </c>
    </row>
    <row r="20858">
      <c r="B20858" s="161" t="n">
        <v>40543</v>
      </c>
      <c r="C20858" s="162" t="n">
        <v>1257.64</v>
      </c>
      <c r="D20858" s="162" t="n">
        <v>0.09275</v>
      </c>
      <c r="E20858" s="162" t="n">
        <v>17.75</v>
      </c>
    </row>
    <row r="20859">
      <c r="B20859" s="161" t="n">
        <v>40546</v>
      </c>
      <c r="C20859" s="162" t="n">
        <v>1271.87</v>
      </c>
      <c r="D20859" s="162" t="n">
        <v>0.103513</v>
      </c>
      <c r="E20859" s="162" t="n">
        <v>17.61</v>
      </c>
    </row>
    <row r="20860">
      <c r="B20860" s="161" t="n">
        <v>40547</v>
      </c>
      <c r="C20860" s="162" t="n">
        <v>1270.2</v>
      </c>
      <c r="D20860" s="162" t="n">
        <v>0.101744</v>
      </c>
      <c r="E20860" s="162" t="n">
        <v>17.38</v>
      </c>
    </row>
    <row r="20861">
      <c r="B20861" s="161" t="n">
        <v>40548</v>
      </c>
      <c r="C20861" s="162" t="n">
        <v>1276.56</v>
      </c>
      <c r="D20861" s="162" t="n">
        <v>0.106293</v>
      </c>
      <c r="E20861" s="162" t="n">
        <v>17.02</v>
      </c>
    </row>
    <row r="20862">
      <c r="B20862" s="161" t="n">
        <v>40549</v>
      </c>
      <c r="C20862" s="162" t="n">
        <v>1273.85</v>
      </c>
      <c r="D20862" s="162" t="n">
        <v>0.103705</v>
      </c>
      <c r="E20862" s="162" t="n">
        <v>17.4</v>
      </c>
    </row>
    <row r="20863">
      <c r="B20863" s="161" t="n">
        <v>40550</v>
      </c>
      <c r="C20863" s="162" t="n">
        <v>1271.5</v>
      </c>
      <c r="D20863" s="162" t="n">
        <v>0.101398</v>
      </c>
      <c r="E20863" s="162" t="n">
        <v>17.14</v>
      </c>
    </row>
    <row r="20864">
      <c r="B20864" s="161" t="n">
        <v>40553</v>
      </c>
      <c r="C20864" s="162" t="n">
        <v>1269.75</v>
      </c>
      <c r="D20864" s="162" t="n">
        <v>0.09957199999999999</v>
      </c>
      <c r="E20864" s="162" t="n">
        <v>17.54</v>
      </c>
    </row>
    <row r="20865">
      <c r="B20865" s="161" t="n">
        <v>40554</v>
      </c>
      <c r="C20865" s="162" t="n">
        <v>1274.48</v>
      </c>
      <c r="D20865" s="162" t="n">
        <v>0.10285</v>
      </c>
      <c r="E20865" s="162" t="n">
        <v>16.89</v>
      </c>
    </row>
    <row r="20866">
      <c r="B20866" s="161" t="n">
        <v>40555</v>
      </c>
      <c r="C20866" s="162" t="n">
        <v>1285.96</v>
      </c>
      <c r="D20866" s="162" t="n">
        <v>0.111327</v>
      </c>
      <c r="E20866" s="162" t="n">
        <v>16.24</v>
      </c>
    </row>
    <row r="20867">
      <c r="B20867" s="161" t="n">
        <v>40556</v>
      </c>
      <c r="C20867" s="162" t="n">
        <v>1283.76</v>
      </c>
      <c r="D20867" s="162" t="n">
        <v>0.109118</v>
      </c>
      <c r="E20867" s="162" t="n">
        <v>16.39</v>
      </c>
    </row>
    <row r="20868">
      <c r="B20868" s="161" t="n">
        <v>40557</v>
      </c>
      <c r="C20868" s="162" t="n">
        <v>1293.24</v>
      </c>
      <c r="D20868" s="162" t="n">
        <v>0.115976</v>
      </c>
      <c r="E20868" s="162" t="n">
        <v>15.46</v>
      </c>
    </row>
    <row r="20869">
      <c r="B20869" s="161" t="n">
        <v>40561</v>
      </c>
      <c r="C20869" s="162" t="n">
        <v>1295.02</v>
      </c>
      <c r="D20869" s="162" t="n">
        <v>0.116884</v>
      </c>
      <c r="E20869" s="162" t="n">
        <v>15.87</v>
      </c>
    </row>
    <row r="20870">
      <c r="B20870" s="161" t="n">
        <v>40562</v>
      </c>
      <c r="C20870" s="162" t="n">
        <v>1281.92</v>
      </c>
      <c r="D20870" s="162" t="n">
        <v>0.106316</v>
      </c>
      <c r="E20870" s="162" t="n">
        <v>17.31</v>
      </c>
    </row>
    <row r="20871">
      <c r="B20871" s="161" t="n">
        <v>40563</v>
      </c>
      <c r="C20871" s="162" t="n">
        <v>1280.26</v>
      </c>
      <c r="D20871" s="162" t="n">
        <v>0.104596</v>
      </c>
      <c r="E20871" s="162" t="n">
        <v>17.99</v>
      </c>
    </row>
    <row r="20872">
      <c r="B20872" s="161" t="n">
        <v>40564</v>
      </c>
      <c r="C20872" s="162" t="n">
        <v>1283.35</v>
      </c>
      <c r="D20872" s="162" t="n">
        <v>0.106586</v>
      </c>
      <c r="E20872" s="162" t="n">
        <v>18.47</v>
      </c>
    </row>
    <row r="20873">
      <c r="B20873" s="161" t="n">
        <v>40567</v>
      </c>
      <c r="C20873" s="162" t="n">
        <v>1290.84</v>
      </c>
      <c r="D20873" s="162" t="n">
        <v>0.111988</v>
      </c>
      <c r="E20873" s="162" t="n">
        <v>17.65</v>
      </c>
    </row>
    <row r="20874">
      <c r="B20874" s="161" t="n">
        <v>40568</v>
      </c>
      <c r="C20874" s="162" t="n">
        <v>1291.18</v>
      </c>
      <c r="D20874" s="162" t="n">
        <v>0.111841</v>
      </c>
      <c r="E20874" s="162" t="n">
        <v>17.59</v>
      </c>
    </row>
    <row r="20875">
      <c r="B20875" s="161" t="n">
        <v>40569</v>
      </c>
      <c r="C20875" s="162" t="n">
        <v>1296.63</v>
      </c>
      <c r="D20875" s="162" t="n">
        <v>0.115623</v>
      </c>
      <c r="E20875" s="162" t="n">
        <v>16.64</v>
      </c>
    </row>
    <row r="20876">
      <c r="B20876" s="161" t="n">
        <v>40570</v>
      </c>
      <c r="C20876" s="162" t="n">
        <v>1299.54</v>
      </c>
      <c r="D20876" s="162" t="n">
        <v>0.11748</v>
      </c>
      <c r="E20876" s="162" t="n">
        <v>16.15</v>
      </c>
    </row>
    <row r="20877">
      <c r="B20877" s="161" t="n">
        <v>40571</v>
      </c>
      <c r="C20877" s="162" t="n">
        <v>1276.34</v>
      </c>
      <c r="D20877" s="162" t="n">
        <v>0.099186</v>
      </c>
      <c r="E20877" s="162" t="n">
        <v>20.04</v>
      </c>
    </row>
    <row r="20878">
      <c r="B20878" s="161" t="n">
        <v>40574</v>
      </c>
      <c r="C20878" s="162" t="n">
        <v>1286.12</v>
      </c>
      <c r="D20878" s="162" t="n">
        <v>0.106413</v>
      </c>
      <c r="E20878" s="162" t="n">
        <v>19.53</v>
      </c>
    </row>
    <row r="20879">
      <c r="B20879" s="161" t="n">
        <v>40575</v>
      </c>
      <c r="C20879" s="162" t="n">
        <v>1307.59</v>
      </c>
      <c r="D20879" s="162" t="n">
        <v>0.122493</v>
      </c>
      <c r="E20879" s="162" t="n">
        <v>17.63</v>
      </c>
    </row>
    <row r="20880">
      <c r="B20880" s="161" t="n">
        <v>40576</v>
      </c>
      <c r="C20880" s="162" t="n">
        <v>1304.03</v>
      </c>
      <c r="D20880" s="162" t="n">
        <v>0.119348</v>
      </c>
      <c r="E20880" s="162" t="n">
        <v>17.3</v>
      </c>
    </row>
    <row r="20881">
      <c r="B20881" s="161" t="n">
        <v>40577</v>
      </c>
      <c r="C20881" s="162" t="n">
        <v>1307.1</v>
      </c>
      <c r="D20881" s="162" t="n">
        <v>0.121263</v>
      </c>
      <c r="E20881" s="162" t="n">
        <v>16.69</v>
      </c>
    </row>
    <row r="20882">
      <c r="B20882" s="161" t="n">
        <v>40578</v>
      </c>
      <c r="C20882" s="162" t="n">
        <v>1310.87</v>
      </c>
      <c r="D20882" s="162" t="n">
        <v>0.123702</v>
      </c>
      <c r="E20882" s="162" t="n">
        <v>15.93</v>
      </c>
    </row>
    <row r="20883">
      <c r="B20883" s="161" t="n">
        <v>40581</v>
      </c>
      <c r="C20883" s="162" t="n">
        <v>1319.05</v>
      </c>
      <c r="D20883" s="162" t="n">
        <v>0.129483</v>
      </c>
      <c r="E20883" s="162" t="n">
        <v>16.28</v>
      </c>
    </row>
    <row r="20884">
      <c r="B20884" s="161" t="n">
        <v>40582</v>
      </c>
      <c r="C20884" s="162" t="n">
        <v>1324.57</v>
      </c>
      <c r="D20884" s="162" t="n">
        <v>0.133174</v>
      </c>
      <c r="E20884" s="162" t="n">
        <v>15.81</v>
      </c>
    </row>
    <row r="20885">
      <c r="B20885" s="161" t="n">
        <v>40583</v>
      </c>
      <c r="C20885" s="162" t="n">
        <v>1320.88</v>
      </c>
      <c r="D20885" s="162" t="n">
        <v>0.129793</v>
      </c>
      <c r="E20885" s="162" t="n">
        <v>15.87</v>
      </c>
    </row>
    <row r="20886">
      <c r="B20886" s="161" t="n">
        <v>40584</v>
      </c>
      <c r="C20886" s="162" t="n">
        <v>1321.87</v>
      </c>
      <c r="D20886" s="162" t="n">
        <v>0.12998</v>
      </c>
      <c r="E20886" s="162" t="n">
        <v>16.09</v>
      </c>
    </row>
    <row r="20887">
      <c r="B20887" s="161" t="n">
        <v>40585</v>
      </c>
      <c r="C20887" s="162" t="n">
        <v>1329.15</v>
      </c>
      <c r="D20887" s="162" t="n">
        <v>0.134945</v>
      </c>
      <c r="E20887" s="162" t="n">
        <v>15.69</v>
      </c>
    </row>
    <row r="20888">
      <c r="B20888" s="161" t="n">
        <v>40588</v>
      </c>
      <c r="C20888" s="162" t="n">
        <v>1332.32</v>
      </c>
      <c r="D20888" s="162" t="n">
        <v>0.1367</v>
      </c>
      <c r="E20888" s="162" t="n">
        <v>15.95</v>
      </c>
    </row>
    <row r="20889">
      <c r="B20889" s="161" t="n">
        <v>40589</v>
      </c>
      <c r="C20889" s="162" t="n">
        <v>1328.01</v>
      </c>
      <c r="D20889" s="162" t="n">
        <v>0.132919</v>
      </c>
      <c r="E20889" s="162" t="n">
        <v>16.37</v>
      </c>
    </row>
    <row r="20890">
      <c r="B20890" s="161" t="n">
        <v>40590</v>
      </c>
      <c r="C20890" s="162" t="n">
        <v>1336.32</v>
      </c>
      <c r="D20890" s="162" t="n">
        <v>0.138458</v>
      </c>
      <c r="E20890" s="162" t="n">
        <v>16.72</v>
      </c>
    </row>
    <row r="20891">
      <c r="B20891" s="161" t="n">
        <v>40591</v>
      </c>
      <c r="C20891" s="162" t="n">
        <v>1340.43</v>
      </c>
      <c r="D20891" s="162" t="n">
        <v>0.140779</v>
      </c>
      <c r="E20891" s="162" t="n">
        <v>16.59</v>
      </c>
    </row>
    <row r="20892">
      <c r="B20892" s="161" t="n">
        <v>40592</v>
      </c>
      <c r="C20892" s="162" t="n">
        <v>1343.01</v>
      </c>
      <c r="D20892" s="162" t="n">
        <v>0.14178</v>
      </c>
      <c r="E20892" s="162" t="n">
        <v>16.43</v>
      </c>
    </row>
    <row r="20893">
      <c r="B20893" s="161" t="n">
        <v>40596</v>
      </c>
      <c r="C20893" s="162" t="n">
        <v>1315.44</v>
      </c>
      <c r="D20893" s="162" t="n">
        <v>0.12016</v>
      </c>
      <c r="E20893" s="162" t="n">
        <v>20.8</v>
      </c>
    </row>
    <row r="20894">
      <c r="B20894" s="161" t="n">
        <v>40597</v>
      </c>
      <c r="C20894" s="162" t="n">
        <v>1307.4</v>
      </c>
      <c r="D20894" s="162" t="n">
        <v>0.113397</v>
      </c>
      <c r="E20894" s="162" t="n">
        <v>22.13</v>
      </c>
    </row>
    <row r="20895">
      <c r="B20895" s="161" t="n">
        <v>40598</v>
      </c>
      <c r="C20895" s="162" t="n">
        <v>1306.1</v>
      </c>
      <c r="D20895" s="162" t="n">
        <v>0.111758</v>
      </c>
      <c r="E20895" s="162" t="n">
        <v>21.32</v>
      </c>
    </row>
    <row r="20896">
      <c r="B20896" s="161" t="n">
        <v>40599</v>
      </c>
      <c r="C20896" s="162" t="n">
        <v>1319.88</v>
      </c>
      <c r="D20896" s="162" t="n">
        <v>0.121619</v>
      </c>
      <c r="E20896" s="162" t="n">
        <v>19.22</v>
      </c>
    </row>
    <row r="20897">
      <c r="B20897" s="161" t="n">
        <v>40602</v>
      </c>
      <c r="C20897" s="162" t="n">
        <v>1327.22</v>
      </c>
      <c r="D20897" s="162" t="n">
        <v>0.126439</v>
      </c>
      <c r="E20897" s="162" t="n">
        <v>18.35</v>
      </c>
    </row>
    <row r="20898">
      <c r="B20898" s="161" t="n">
        <v>40603</v>
      </c>
      <c r="C20898" s="162" t="n">
        <v>1306.33</v>
      </c>
      <c r="D20898" s="162" t="n">
        <v>0.109845</v>
      </c>
      <c r="E20898" s="162" t="n">
        <v>21.01</v>
      </c>
    </row>
    <row r="20899">
      <c r="B20899" s="161" t="n">
        <v>40604</v>
      </c>
      <c r="C20899" s="162" t="n">
        <v>1308.44</v>
      </c>
      <c r="D20899" s="162" t="n">
        <v>0.110726</v>
      </c>
      <c r="E20899" s="162" t="n">
        <v>20.7</v>
      </c>
    </row>
    <row r="20900">
      <c r="B20900" s="161" t="n">
        <v>40605</v>
      </c>
      <c r="C20900" s="162" t="n">
        <v>1330.97</v>
      </c>
      <c r="D20900" s="162" t="n">
        <v>0.126902</v>
      </c>
      <c r="E20900" s="162" t="n">
        <v>18.6</v>
      </c>
    </row>
    <row r="20901">
      <c r="B20901" s="161" t="n">
        <v>40606</v>
      </c>
      <c r="C20901" s="162" t="n">
        <v>1321.15</v>
      </c>
      <c r="D20901" s="162" t="n">
        <v>0.118618</v>
      </c>
      <c r="E20901" s="162" t="n">
        <v>19.06</v>
      </c>
    </row>
    <row r="20902">
      <c r="B20902" s="161" t="n">
        <v>40609</v>
      </c>
      <c r="C20902" s="162" t="n">
        <v>1310.13</v>
      </c>
      <c r="D20902" s="162" t="n">
        <v>0.109226</v>
      </c>
      <c r="E20902" s="162" t="n">
        <v>20.66</v>
      </c>
    </row>
    <row r="20903">
      <c r="B20903" s="161" t="n">
        <v>40610</v>
      </c>
      <c r="C20903" s="162" t="n">
        <v>1321.82</v>
      </c>
      <c r="D20903" s="162" t="n">
        <v>0.117113</v>
      </c>
      <c r="E20903" s="162" t="n">
        <v>19.82</v>
      </c>
    </row>
    <row r="20904">
      <c r="B20904" s="161" t="n">
        <v>40611</v>
      </c>
      <c r="C20904" s="162" t="n">
        <v>1320.02</v>
      </c>
      <c r="D20904" s="162" t="n">
        <v>0.114703</v>
      </c>
      <c r="E20904" s="162" t="n">
        <v>20.22</v>
      </c>
    </row>
    <row r="20905">
      <c r="B20905" s="161" t="n">
        <v>40612</v>
      </c>
      <c r="C20905" s="162" t="n">
        <v>1295.11</v>
      </c>
      <c r="D20905" s="162" t="n">
        <v>0.09471300000000001</v>
      </c>
      <c r="E20905" s="162" t="n">
        <v>21.88</v>
      </c>
    </row>
    <row r="20906">
      <c r="B20906" s="161" t="n">
        <v>40613</v>
      </c>
      <c r="C20906" s="162" t="n">
        <v>1304.28</v>
      </c>
      <c r="D20906" s="162" t="n">
        <v>0.100766</v>
      </c>
      <c r="E20906" s="162" t="n">
        <v>20.08</v>
      </c>
    </row>
    <row r="20907">
      <c r="B20907" s="161" t="n">
        <v>40616</v>
      </c>
      <c r="C20907" s="162" t="n">
        <v>1296.39</v>
      </c>
      <c r="D20907" s="162" t="n">
        <v>0.093879</v>
      </c>
      <c r="E20907" s="162" t="n">
        <v>21.13</v>
      </c>
    </row>
    <row r="20908">
      <c r="B20908" s="161" t="n">
        <v>40617</v>
      </c>
      <c r="C20908" s="162" t="n">
        <v>1281.87</v>
      </c>
      <c r="D20908" s="162" t="n">
        <v>0.0818</v>
      </c>
      <c r="E20908" s="162" t="n">
        <v>24.32</v>
      </c>
    </row>
    <row r="20909">
      <c r="B20909" s="161" t="n">
        <v>40618</v>
      </c>
      <c r="C20909" s="162" t="n">
        <v>1256.88</v>
      </c>
      <c r="D20909" s="162" t="n">
        <v>0.061325</v>
      </c>
      <c r="E20909" s="162" t="n">
        <v>29.4</v>
      </c>
    </row>
    <row r="20910">
      <c r="B20910" s="161" t="n">
        <v>40619</v>
      </c>
      <c r="C20910" s="162" t="n">
        <v>1273.72</v>
      </c>
      <c r="D20910" s="162" t="n">
        <v>0.073893</v>
      </c>
      <c r="E20910" s="162" t="n">
        <v>26.37</v>
      </c>
    </row>
    <row r="20911">
      <c r="B20911" s="161" t="n">
        <v>40620</v>
      </c>
      <c r="C20911" s="162" t="n">
        <v>1279.2</v>
      </c>
      <c r="D20911" s="162" t="n">
        <v>0.077441</v>
      </c>
      <c r="E20911" s="162" t="n">
        <v>24.44</v>
      </c>
    </row>
    <row r="20912">
      <c r="B20912" s="161" t="n">
        <v>40623</v>
      </c>
      <c r="C20912" s="162" t="n">
        <v>1298.38</v>
      </c>
      <c r="D20912" s="162" t="n">
        <v>0.091338</v>
      </c>
      <c r="E20912" s="162" t="n">
        <v>20.61</v>
      </c>
    </row>
    <row r="20913">
      <c r="B20913" s="161" t="n">
        <v>40624</v>
      </c>
      <c r="C20913" s="162" t="n">
        <v>1293.77</v>
      </c>
      <c r="D20913" s="162" t="n">
        <v>0.086755</v>
      </c>
      <c r="E20913" s="162" t="n">
        <v>20.21</v>
      </c>
    </row>
    <row r="20914">
      <c r="B20914" s="161" t="n">
        <v>40625</v>
      </c>
      <c r="C20914" s="162" t="n">
        <v>1297.54</v>
      </c>
      <c r="D20914" s="162" t="n">
        <v>0.088672</v>
      </c>
      <c r="E20914" s="162" t="n">
        <v>19.17</v>
      </c>
    </row>
    <row r="20915">
      <c r="B20915" s="161" t="n">
        <v>40626</v>
      </c>
      <c r="C20915" s="162" t="n">
        <v>1309.66</v>
      </c>
      <c r="D20915" s="162" t="n">
        <v>0.096901</v>
      </c>
      <c r="E20915" s="162" t="n">
        <v>18</v>
      </c>
    </row>
    <row r="20916">
      <c r="B20916" s="161" t="n">
        <v>40627</v>
      </c>
      <c r="C20916" s="162" t="n">
        <v>1313.8</v>
      </c>
      <c r="D20916" s="162" t="n">
        <v>0.099103</v>
      </c>
      <c r="E20916" s="162" t="n">
        <v>17.91</v>
      </c>
    </row>
    <row r="20917">
      <c r="B20917" s="161" t="n">
        <v>40630</v>
      </c>
      <c r="C20917" s="162" t="n">
        <v>1310.19</v>
      </c>
      <c r="D20917" s="162" t="n">
        <v>0.095433</v>
      </c>
      <c r="E20917" s="162" t="n">
        <v>19.44</v>
      </c>
    </row>
    <row r="20918">
      <c r="B20918" s="161" t="n">
        <v>40631</v>
      </c>
      <c r="C20918" s="162" t="n">
        <v>1319.44</v>
      </c>
      <c r="D20918" s="162" t="n">
        <v>0.101504</v>
      </c>
      <c r="E20918" s="162" t="n">
        <v>18.16</v>
      </c>
    </row>
    <row r="20919">
      <c r="B20919" s="161" t="n">
        <v>40632</v>
      </c>
      <c r="C20919" s="162" t="n">
        <v>1328.26</v>
      </c>
      <c r="D20919" s="162" t="n">
        <v>0.107273</v>
      </c>
      <c r="E20919" s="162" t="n">
        <v>17.71</v>
      </c>
    </row>
    <row r="20920">
      <c r="B20920" s="161" t="n">
        <v>40633</v>
      </c>
      <c r="C20920" s="162" t="n">
        <v>1325.83</v>
      </c>
      <c r="D20920" s="162" t="n">
        <v>0.104557</v>
      </c>
      <c r="E20920" s="162" t="n">
        <v>17.74</v>
      </c>
    </row>
    <row r="20921">
      <c r="B20921" s="161" t="n">
        <v>40634</v>
      </c>
      <c r="C20921" s="162" t="n">
        <v>1332.41</v>
      </c>
      <c r="D20921" s="162" t="n">
        <v>0.108603</v>
      </c>
      <c r="E20921" s="162" t="n">
        <v>17.4</v>
      </c>
    </row>
    <row r="20922">
      <c r="B20922" s="161" t="n">
        <v>40637</v>
      </c>
      <c r="C20922" s="162" t="n">
        <v>1332.87</v>
      </c>
      <c r="D20922" s="162" t="n">
        <v>0.108047</v>
      </c>
      <c r="E20922" s="162" t="n">
        <v>17.5</v>
      </c>
    </row>
    <row r="20923">
      <c r="B20923" s="161" t="n">
        <v>40638</v>
      </c>
      <c r="C20923" s="162" t="n">
        <v>1332.63</v>
      </c>
      <c r="D20923" s="162" t="n">
        <v>0.106951</v>
      </c>
      <c r="E20923" s="162" t="n">
        <v>17.25</v>
      </c>
    </row>
    <row r="20924">
      <c r="B20924" s="161" t="n">
        <v>40639</v>
      </c>
      <c r="C20924" s="162" t="n">
        <v>1335.54</v>
      </c>
      <c r="D20924" s="162" t="n">
        <v>0.108129</v>
      </c>
      <c r="E20924" s="162" t="n">
        <v>16.9</v>
      </c>
    </row>
    <row r="20925">
      <c r="B20925" s="161" t="n">
        <v>40640</v>
      </c>
      <c r="C20925" s="162" t="n">
        <v>1333.51</v>
      </c>
      <c r="D20925" s="162" t="n">
        <v>0.105601</v>
      </c>
      <c r="E20925" s="162" t="n">
        <v>17.11</v>
      </c>
    </row>
    <row r="20926">
      <c r="B20926" s="161" t="n">
        <v>40641</v>
      </c>
      <c r="C20926" s="162" t="n">
        <v>1328.17</v>
      </c>
      <c r="D20926" s="162" t="n">
        <v>0.100529</v>
      </c>
      <c r="E20926" s="162" t="n">
        <v>17.87</v>
      </c>
    </row>
    <row r="20927">
      <c r="B20927" s="161" t="n">
        <v>40644</v>
      </c>
      <c r="C20927" s="162" t="n">
        <v>1324.46</v>
      </c>
      <c r="D20927" s="162" t="n">
        <v>0.096701</v>
      </c>
      <c r="E20927" s="162" t="n">
        <v>16.59</v>
      </c>
    </row>
    <row r="20928">
      <c r="B20928" s="161" t="n">
        <v>40645</v>
      </c>
      <c r="C20928" s="162" t="n">
        <v>1314.16</v>
      </c>
      <c r="D20928" s="162" t="n">
        <v>0.087898</v>
      </c>
      <c r="E20928" s="162" t="n">
        <v>17.09</v>
      </c>
    </row>
    <row r="20929">
      <c r="B20929" s="161" t="n">
        <v>40646</v>
      </c>
      <c r="C20929" s="162" t="n">
        <v>1314.41</v>
      </c>
      <c r="D20929" s="162" t="n">
        <v>0.086954</v>
      </c>
      <c r="E20929" s="162" t="n">
        <v>16.92</v>
      </c>
    </row>
    <row r="20930">
      <c r="B20930" s="161" t="n">
        <v>40647</v>
      </c>
      <c r="C20930" s="162" t="n">
        <v>1314.52</v>
      </c>
      <c r="D20930" s="162" t="n">
        <v>0.08586100000000001</v>
      </c>
      <c r="E20930" s="162" t="n">
        <v>16.27</v>
      </c>
    </row>
    <row r="20931">
      <c r="B20931" s="161" t="n">
        <v>40648</v>
      </c>
      <c r="C20931" s="162" t="n">
        <v>1319.68</v>
      </c>
      <c r="D20931" s="162" t="n">
        <v>0.08856799999999999</v>
      </c>
      <c r="E20931" s="162" t="n">
        <v>15.32</v>
      </c>
    </row>
    <row r="20932">
      <c r="B20932" s="161" t="n">
        <v>40651</v>
      </c>
      <c r="C20932" s="162" t="n">
        <v>1305.14</v>
      </c>
      <c r="D20932" s="162" t="n">
        <v>0.07632</v>
      </c>
      <c r="E20932" s="162" t="n">
        <v>16.96</v>
      </c>
    </row>
    <row r="20933">
      <c r="B20933" s="161" t="n">
        <v>40652</v>
      </c>
      <c r="C20933" s="162" t="n">
        <v>1312.62</v>
      </c>
      <c r="D20933" s="162" t="n">
        <v>0.080859</v>
      </c>
      <c r="E20933" s="162" t="n">
        <v>15.83</v>
      </c>
    </row>
    <row r="20934">
      <c r="B20934" s="161" t="n">
        <v>40653</v>
      </c>
      <c r="C20934" s="162" t="n">
        <v>1330.36</v>
      </c>
      <c r="D20934" s="162" t="n">
        <v>0.093168</v>
      </c>
      <c r="E20934" s="162" t="n">
        <v>15.07</v>
      </c>
    </row>
    <row r="20935">
      <c r="B20935" s="161" t="n">
        <v>40654</v>
      </c>
      <c r="C20935" s="162" t="n">
        <v>1337.38</v>
      </c>
      <c r="D20935" s="162" t="n">
        <v>0.09733</v>
      </c>
      <c r="E20935" s="162" t="n">
        <v>14.69</v>
      </c>
    </row>
    <row r="20936">
      <c r="B20936" s="161" t="n">
        <v>40658</v>
      </c>
      <c r="C20936" s="162" t="n">
        <v>1335.25</v>
      </c>
      <c r="D20936" s="162" t="n">
        <v>0.094676</v>
      </c>
      <c r="E20936" s="162" t="n">
        <v>15.77</v>
      </c>
    </row>
    <row r="20937">
      <c r="B20937" s="161" t="n">
        <v>40659</v>
      </c>
      <c r="C20937" s="162" t="n">
        <v>1347.24</v>
      </c>
      <c r="D20937" s="162" t="n">
        <v>0.102511</v>
      </c>
      <c r="E20937" s="162" t="n">
        <v>15.62</v>
      </c>
    </row>
    <row r="20938">
      <c r="B20938" s="161" t="n">
        <v>40660</v>
      </c>
      <c r="C20938" s="162" t="n">
        <v>1355.66</v>
      </c>
      <c r="D20938" s="162" t="n">
        <v>0.107672</v>
      </c>
      <c r="E20938" s="162" t="n">
        <v>15.35</v>
      </c>
    </row>
    <row r="20939">
      <c r="B20939" s="161" t="n">
        <v>40661</v>
      </c>
      <c r="C20939" s="162" t="n">
        <v>1360.48</v>
      </c>
      <c r="D20939" s="162" t="n">
        <v>0.110132</v>
      </c>
      <c r="E20939" s="162" t="n">
        <v>14.62</v>
      </c>
    </row>
    <row r="20940">
      <c r="B20940" s="161" t="n">
        <v>40662</v>
      </c>
      <c r="C20940" s="162" t="n">
        <v>1363.61</v>
      </c>
      <c r="D20940" s="162" t="n">
        <v>0.111334</v>
      </c>
      <c r="E20940" s="162" t="n">
        <v>14.75</v>
      </c>
    </row>
    <row r="20941">
      <c r="B20941" s="161" t="n">
        <v>40665</v>
      </c>
      <c r="C20941" s="162" t="n">
        <v>1361.22</v>
      </c>
      <c r="D20941" s="162" t="n">
        <v>0.108366</v>
      </c>
      <c r="E20941" s="162" t="n">
        <v>15.99</v>
      </c>
    </row>
    <row r="20942">
      <c r="B20942" s="161" t="n">
        <v>40666</v>
      </c>
      <c r="C20942" s="162" t="n">
        <v>1356.62</v>
      </c>
      <c r="D20942" s="162" t="n">
        <v>0.103814</v>
      </c>
      <c r="E20942" s="162" t="n">
        <v>16.7</v>
      </c>
    </row>
    <row r="20943">
      <c r="B20943" s="161" t="n">
        <v>40667</v>
      </c>
      <c r="C20943" s="162" t="n">
        <v>1347.32</v>
      </c>
      <c r="D20943" s="162" t="n">
        <v>0.095856</v>
      </c>
      <c r="E20943" s="162" t="n">
        <v>17.08</v>
      </c>
    </row>
    <row r="20944">
      <c r="B20944" s="161" t="n">
        <v>40668</v>
      </c>
      <c r="C20944" s="162" t="n">
        <v>1335.1</v>
      </c>
      <c r="D20944" s="162" t="n">
        <v>0.085661</v>
      </c>
      <c r="E20944" s="162" t="n">
        <v>18.2</v>
      </c>
    </row>
    <row r="20945">
      <c r="B20945" s="161" t="n">
        <v>40669</v>
      </c>
      <c r="C20945" s="162" t="n">
        <v>1340.2</v>
      </c>
      <c r="D20945" s="162" t="n">
        <v>0.08846900000000001</v>
      </c>
      <c r="E20945" s="162" t="n">
        <v>18.4</v>
      </c>
    </row>
    <row r="20946">
      <c r="B20946" s="161" t="n">
        <v>40672</v>
      </c>
      <c r="C20946" s="162" t="n">
        <v>1346.29</v>
      </c>
      <c r="D20946" s="162" t="n">
        <v>0.09200999999999999</v>
      </c>
      <c r="E20946" s="162" t="n">
        <v>17.16</v>
      </c>
    </row>
    <row r="20947">
      <c r="B20947" s="161" t="n">
        <v>40673</v>
      </c>
      <c r="C20947" s="162" t="n">
        <v>1357.16</v>
      </c>
      <c r="D20947" s="162" t="n">
        <v>0.099066</v>
      </c>
      <c r="E20947" s="162" t="n">
        <v>15.91</v>
      </c>
    </row>
    <row r="20948">
      <c r="B20948" s="161" t="n">
        <v>40674</v>
      </c>
      <c r="C20948" s="162" t="n">
        <v>1342.08</v>
      </c>
      <c r="D20948" s="162" t="n">
        <v>0.086964</v>
      </c>
      <c r="E20948" s="162" t="n">
        <v>16.95</v>
      </c>
    </row>
    <row r="20949">
      <c r="B20949" s="161" t="n">
        <v>40675</v>
      </c>
      <c r="C20949" s="162" t="n">
        <v>1348.65</v>
      </c>
      <c r="D20949" s="162" t="n">
        <v>0.090863</v>
      </c>
      <c r="E20949" s="162" t="n">
        <v>16.03</v>
      </c>
    </row>
    <row r="20950">
      <c r="B20950" s="161" t="n">
        <v>40676</v>
      </c>
      <c r="C20950" s="162" t="n">
        <v>1337.77</v>
      </c>
      <c r="D20950" s="162" t="n">
        <v>0.081804</v>
      </c>
      <c r="E20950" s="162" t="n">
        <v>17.07</v>
      </c>
    </row>
    <row r="20951">
      <c r="B20951" s="161" t="n">
        <v>40679</v>
      </c>
      <c r="C20951" s="162" t="n">
        <v>1329.47</v>
      </c>
      <c r="D20951" s="162" t="n">
        <v>0.074656</v>
      </c>
      <c r="E20951" s="162" t="n">
        <v>18.24</v>
      </c>
    </row>
    <row r="20952">
      <c r="B20952" s="161" t="n">
        <v>40680</v>
      </c>
      <c r="C20952" s="162" t="n">
        <v>1328.98</v>
      </c>
      <c r="D20952" s="162" t="n">
        <v>0.073465</v>
      </c>
      <c r="E20952" s="162" t="n">
        <v>17.55</v>
      </c>
    </row>
    <row r="20953">
      <c r="B20953" s="161" t="n">
        <v>40681</v>
      </c>
      <c r="C20953" s="162" t="n">
        <v>1340.68</v>
      </c>
      <c r="D20953" s="162" t="n">
        <v>0.08133899999999999</v>
      </c>
      <c r="E20953" s="162" t="n">
        <v>16.23</v>
      </c>
    </row>
    <row r="20954">
      <c r="B20954" s="161" t="n">
        <v>40682</v>
      </c>
      <c r="C20954" s="162" t="n">
        <v>1343.6</v>
      </c>
      <c r="D20954" s="162" t="n">
        <v>0.08264000000000001</v>
      </c>
      <c r="E20954" s="162" t="n">
        <v>15.52</v>
      </c>
    </row>
    <row r="20955">
      <c r="B20955" s="161" t="n">
        <v>40683</v>
      </c>
      <c r="C20955" s="162" t="n">
        <v>1333.27</v>
      </c>
      <c r="D20955" s="162" t="n">
        <v>0.074084</v>
      </c>
      <c r="E20955" s="162" t="n">
        <v>17.43</v>
      </c>
    </row>
    <row r="20956">
      <c r="B20956" s="161" t="n">
        <v>40686</v>
      </c>
      <c r="C20956" s="162" t="n">
        <v>1317.37</v>
      </c>
      <c r="D20956" s="162" t="n">
        <v>0.061296</v>
      </c>
      <c r="E20956" s="162" t="n">
        <v>18.27</v>
      </c>
    </row>
    <row r="20957">
      <c r="B20957" s="161" t="n">
        <v>40687</v>
      </c>
      <c r="C20957" s="162" t="n">
        <v>1316.28</v>
      </c>
      <c r="D20957" s="162" t="n">
        <v>0.059708</v>
      </c>
      <c r="E20957" s="162" t="n">
        <v>17.82</v>
      </c>
    </row>
    <row r="20958">
      <c r="B20958" s="161" t="n">
        <v>40688</v>
      </c>
      <c r="C20958" s="162" t="n">
        <v>1320.47</v>
      </c>
      <c r="D20958" s="162" t="n">
        <v>0.062082</v>
      </c>
      <c r="E20958" s="162" t="n">
        <v>17.07</v>
      </c>
    </row>
    <row r="20959">
      <c r="B20959" s="161" t="n">
        <v>40689</v>
      </c>
      <c r="C20959" s="162" t="n">
        <v>1325.69</v>
      </c>
      <c r="D20959" s="162" t="n">
        <v>0.06507599999999999</v>
      </c>
      <c r="E20959" s="162" t="n">
        <v>16.09</v>
      </c>
    </row>
    <row r="20960">
      <c r="B20960" s="161" t="n">
        <v>40690</v>
      </c>
      <c r="C20960" s="162" t="n">
        <v>1331.1</v>
      </c>
      <c r="D20960" s="162" t="n">
        <v>0.06815300000000001</v>
      </c>
      <c r="E20960" s="162" t="n">
        <v>15.98</v>
      </c>
    </row>
    <row r="20961">
      <c r="B20961" s="161" t="n">
        <v>40694</v>
      </c>
      <c r="C20961" s="162" t="n">
        <v>1345.2</v>
      </c>
      <c r="D20961" s="162" t="n">
        <v>0.077622</v>
      </c>
      <c r="E20961" s="162" t="n">
        <v>15.45</v>
      </c>
    </row>
    <row r="20962">
      <c r="B20962" s="161" t="n">
        <v>40695</v>
      </c>
      <c r="C20962" s="162" t="n">
        <v>1314.55</v>
      </c>
      <c r="D20962" s="162" t="n">
        <v>0.053629</v>
      </c>
      <c r="E20962" s="162" t="n">
        <v>18.3</v>
      </c>
    </row>
    <row r="20963">
      <c r="B20963" s="161" t="n">
        <v>40696</v>
      </c>
      <c r="C20963" s="162" t="n">
        <v>1312.94</v>
      </c>
      <c r="D20963" s="162" t="n">
        <v>0.051519</v>
      </c>
      <c r="E20963" s="162" t="n">
        <v>18.09</v>
      </c>
    </row>
    <row r="20964">
      <c r="B20964" s="161" t="n">
        <v>40697</v>
      </c>
      <c r="C20964" s="162" t="n">
        <v>1300.16</v>
      </c>
      <c r="D20964" s="162" t="n">
        <v>0.040912</v>
      </c>
      <c r="E20964" s="162" t="n">
        <v>17.95</v>
      </c>
    </row>
    <row r="20965">
      <c r="B20965" s="161" t="n">
        <v>40700</v>
      </c>
      <c r="C20965" s="162" t="n">
        <v>1286.17</v>
      </c>
      <c r="D20965" s="162" t="n">
        <v>0.029251</v>
      </c>
      <c r="E20965" s="162" t="n">
        <v>18.49</v>
      </c>
    </row>
    <row r="20966">
      <c r="B20966" s="161" t="n">
        <v>40701</v>
      </c>
      <c r="C20966" s="162" t="n">
        <v>1284.94</v>
      </c>
      <c r="D20966" s="162" t="n">
        <v>0.027441</v>
      </c>
      <c r="E20966" s="162" t="n">
        <v>18.07</v>
      </c>
    </row>
    <row r="20967">
      <c r="B20967" s="161" t="n">
        <v>40702</v>
      </c>
      <c r="C20967" s="162" t="n">
        <v>1279.56</v>
      </c>
      <c r="D20967" s="162" t="n">
        <v>0.022396</v>
      </c>
      <c r="E20967" s="162" t="n">
        <v>18.79</v>
      </c>
    </row>
    <row r="20968">
      <c r="B20968" s="161" t="n">
        <v>40703</v>
      </c>
      <c r="C20968" s="162" t="n">
        <v>1289</v>
      </c>
      <c r="D20968" s="162" t="n">
        <v>0.0288</v>
      </c>
      <c r="E20968" s="162" t="n">
        <v>17.77</v>
      </c>
    </row>
    <row r="20969">
      <c r="B20969" s="161" t="n">
        <v>40704</v>
      </c>
      <c r="C20969" s="162" t="n">
        <v>1270.98</v>
      </c>
      <c r="D20969" s="162" t="n">
        <v>0.013861</v>
      </c>
      <c r="E20969" s="162" t="n">
        <v>18.86</v>
      </c>
    </row>
    <row r="20970">
      <c r="B20970" s="161" t="n">
        <v>40707</v>
      </c>
      <c r="C20970" s="162" t="n">
        <v>1271.83</v>
      </c>
      <c r="D20970" s="162" t="n">
        <v>0.013634</v>
      </c>
      <c r="E20970" s="162" t="n">
        <v>19.61</v>
      </c>
    </row>
    <row r="20971">
      <c r="B20971" s="161" t="n">
        <v>40708</v>
      </c>
      <c r="C20971" s="162" t="n">
        <v>1287.87</v>
      </c>
      <c r="D20971" s="162" t="n">
        <v>0.025277</v>
      </c>
      <c r="E20971" s="162" t="n">
        <v>18.26</v>
      </c>
    </row>
    <row r="20972">
      <c r="B20972" s="161" t="n">
        <v>40709</v>
      </c>
      <c r="C20972" s="162" t="n">
        <v>1265.42</v>
      </c>
      <c r="D20972" s="162" t="n">
        <v>0.00683</v>
      </c>
      <c r="E20972" s="162" t="n">
        <v>21.32</v>
      </c>
    </row>
    <row r="20973">
      <c r="B20973" s="161" t="n">
        <v>40710</v>
      </c>
      <c r="C20973" s="162" t="n">
        <v>1267.64</v>
      </c>
      <c r="D20973" s="162" t="n">
        <v>0.007715</v>
      </c>
      <c r="E20973" s="162" t="n">
        <v>22.73</v>
      </c>
    </row>
    <row r="20974">
      <c r="B20974" s="161" t="n">
        <v>40711</v>
      </c>
      <c r="C20974" s="162" t="n">
        <v>1271.5</v>
      </c>
      <c r="D20974" s="162" t="n">
        <v>0.009995</v>
      </c>
      <c r="E20974" s="162" t="n">
        <v>21.85</v>
      </c>
    </row>
    <row r="20975">
      <c r="B20975" s="161" t="n">
        <v>40714</v>
      </c>
      <c r="C20975" s="162" t="n">
        <v>1278.36</v>
      </c>
      <c r="D20975" s="162" t="n">
        <v>0.014628</v>
      </c>
      <c r="E20975" s="162" t="n">
        <v>19.99</v>
      </c>
    </row>
    <row r="20976">
      <c r="B20976" s="161" t="n">
        <v>40715</v>
      </c>
      <c r="C20976" s="162" t="n">
        <v>1295.52</v>
      </c>
      <c r="D20976" s="162" t="n">
        <v>0.027205</v>
      </c>
      <c r="E20976" s="162" t="n">
        <v>18.86</v>
      </c>
    </row>
    <row r="20977">
      <c r="B20977" s="161" t="n">
        <v>40716</v>
      </c>
      <c r="C20977" s="162" t="n">
        <v>1287.14</v>
      </c>
      <c r="D20977" s="162" t="n">
        <v>0.019941</v>
      </c>
      <c r="E20977" s="162" t="n">
        <v>18.52</v>
      </c>
    </row>
    <row r="20978">
      <c r="B20978" s="161" t="n">
        <v>40717</v>
      </c>
      <c r="C20978" s="162" t="n">
        <v>1283.5</v>
      </c>
      <c r="D20978" s="162" t="n">
        <v>0.016378</v>
      </c>
      <c r="E20978" s="162" t="n">
        <v>19.29</v>
      </c>
    </row>
    <row r="20979">
      <c r="B20979" s="161" t="n">
        <v>40718</v>
      </c>
      <c r="C20979" s="162" t="n">
        <v>1268.45</v>
      </c>
      <c r="D20979" s="162" t="n">
        <v>0.003932</v>
      </c>
      <c r="E20979" s="162" t="n">
        <v>21.1</v>
      </c>
    </row>
    <row r="20980">
      <c r="B20980" s="161" t="n">
        <v>40721</v>
      </c>
      <c r="C20980" s="162" t="n">
        <v>1280.1</v>
      </c>
      <c r="D20980" s="162" t="n">
        <v>0.0124</v>
      </c>
      <c r="E20980" s="162" t="n">
        <v>20.56</v>
      </c>
    </row>
    <row r="20981">
      <c r="B20981" s="161" t="n">
        <v>40722</v>
      </c>
      <c r="C20981" s="162" t="n">
        <v>1296.67</v>
      </c>
      <c r="D20981" s="162" t="n">
        <v>0.024571</v>
      </c>
      <c r="E20981" s="162" t="n">
        <v>19.17</v>
      </c>
    </row>
    <row r="20982">
      <c r="B20982" s="161" t="n">
        <v>40723</v>
      </c>
      <c r="C20982" s="162" t="n">
        <v>1307.41</v>
      </c>
      <c r="D20982" s="162" t="n">
        <v>0.032083</v>
      </c>
      <c r="E20982" s="162" t="n">
        <v>17.27</v>
      </c>
    </row>
    <row r="20983">
      <c r="B20983" s="161" t="n">
        <v>40724</v>
      </c>
      <c r="C20983" s="162" t="n">
        <v>1320.64</v>
      </c>
      <c r="D20983" s="162" t="n">
        <v>0.04138</v>
      </c>
      <c r="E20983" s="162" t="n">
        <v>16.52</v>
      </c>
    </row>
    <row r="20984">
      <c r="B20984" s="161" t="n">
        <v>40725</v>
      </c>
      <c r="C20984" s="162" t="n">
        <v>1339.67</v>
      </c>
      <c r="D20984" s="162" t="n">
        <v>0.054838</v>
      </c>
      <c r="E20984" s="162" t="n">
        <v>15.87</v>
      </c>
    </row>
    <row r="20985">
      <c r="B20985" s="161" t="n">
        <v>40729</v>
      </c>
      <c r="C20985" s="162" t="n">
        <v>1337.88</v>
      </c>
      <c r="D20985" s="162" t="n">
        <v>0.052665</v>
      </c>
      <c r="E20985" s="162" t="n">
        <v>16.06</v>
      </c>
    </row>
    <row r="20986">
      <c r="B20986" s="161" t="n">
        <v>40730</v>
      </c>
      <c r="C20986" s="162" t="n">
        <v>1339.22</v>
      </c>
      <c r="D20986" s="162" t="n">
        <v>0.052892</v>
      </c>
      <c r="E20986" s="162" t="n">
        <v>16.34</v>
      </c>
    </row>
    <row r="20987">
      <c r="B20987" s="161" t="n">
        <v>40731</v>
      </c>
      <c r="C20987" s="162" t="n">
        <v>1353.22</v>
      </c>
      <c r="D20987" s="162" t="n">
        <v>0.062452</v>
      </c>
      <c r="E20987" s="162" t="n">
        <v>15.95</v>
      </c>
    </row>
    <row r="20988">
      <c r="B20988" s="161" t="n">
        <v>40732</v>
      </c>
      <c r="C20988" s="162" t="n">
        <v>1343.8</v>
      </c>
      <c r="D20988" s="162" t="n">
        <v>0.054642</v>
      </c>
      <c r="E20988" s="162" t="n">
        <v>15.95</v>
      </c>
    </row>
    <row r="20989">
      <c r="B20989" s="161" t="n">
        <v>40735</v>
      </c>
      <c r="C20989" s="162" t="n">
        <v>1319.49</v>
      </c>
      <c r="D20989" s="162" t="n">
        <v>0.035622</v>
      </c>
      <c r="E20989" s="162" t="n">
        <v>18.39</v>
      </c>
    </row>
    <row r="20990">
      <c r="B20990" s="161" t="n">
        <v>40736</v>
      </c>
      <c r="C20990" s="162" t="n">
        <v>1313.64</v>
      </c>
      <c r="D20990" s="162" t="n">
        <v>0.030531</v>
      </c>
      <c r="E20990" s="162" t="n">
        <v>19.87</v>
      </c>
    </row>
    <row r="20991">
      <c r="B20991" s="161" t="n">
        <v>40737</v>
      </c>
      <c r="C20991" s="162" t="n">
        <v>1317.72</v>
      </c>
      <c r="D20991" s="162" t="n">
        <v>0.032943</v>
      </c>
      <c r="E20991" s="162" t="n">
        <v>19.91</v>
      </c>
    </row>
    <row r="20992">
      <c r="B20992" s="161" t="n">
        <v>40738</v>
      </c>
      <c r="C20992" s="162" t="n">
        <v>1308.87</v>
      </c>
      <c r="D20992" s="162" t="n">
        <v>0.025572</v>
      </c>
      <c r="E20992" s="162" t="n">
        <v>20.8</v>
      </c>
    </row>
    <row r="20993">
      <c r="B20993" s="161" t="n">
        <v>40739</v>
      </c>
      <c r="C20993" s="162" t="n">
        <v>1316.14</v>
      </c>
      <c r="D20993" s="162" t="n">
        <v>0.03044</v>
      </c>
      <c r="E20993" s="162" t="n">
        <v>19.53</v>
      </c>
    </row>
    <row r="20994">
      <c r="B20994" s="161" t="n">
        <v>40742</v>
      </c>
      <c r="C20994" s="162" t="n">
        <v>1305.44</v>
      </c>
      <c r="D20994" s="162" t="n">
        <v>0.021634</v>
      </c>
      <c r="E20994" s="162" t="n">
        <v>20.95</v>
      </c>
    </row>
    <row r="20995">
      <c r="B20995" s="161" t="n">
        <v>40743</v>
      </c>
      <c r="C20995" s="162" t="n">
        <v>1326.73</v>
      </c>
      <c r="D20995" s="162" t="n">
        <v>0.037105</v>
      </c>
      <c r="E20995" s="162" t="n">
        <v>19.21</v>
      </c>
    </row>
    <row r="20996">
      <c r="B20996" s="161" t="n">
        <v>40744</v>
      </c>
      <c r="C20996" s="162" t="n">
        <v>1325.84</v>
      </c>
      <c r="D20996" s="162" t="n">
        <v>0.035696</v>
      </c>
      <c r="E20996" s="162" t="n">
        <v>19.09</v>
      </c>
    </row>
    <row r="20997">
      <c r="B20997" s="161" t="n">
        <v>40745</v>
      </c>
      <c r="C20997" s="162" t="n">
        <v>1343.8</v>
      </c>
      <c r="D20997" s="162" t="n">
        <v>0.048436</v>
      </c>
      <c r="E20997" s="162" t="n">
        <v>17.56</v>
      </c>
    </row>
    <row r="20998">
      <c r="B20998" s="161" t="n">
        <v>40746</v>
      </c>
      <c r="C20998" s="162" t="n">
        <v>1345.02</v>
      </c>
      <c r="D20998" s="162" t="n">
        <v>0.048621</v>
      </c>
      <c r="E20998" s="162" t="n">
        <v>17.52</v>
      </c>
    </row>
    <row r="20999">
      <c r="B20999" s="161" t="n">
        <v>40749</v>
      </c>
      <c r="C20999" s="162" t="n">
        <v>1337.43</v>
      </c>
      <c r="D20999" s="162" t="n">
        <v>0.042262</v>
      </c>
      <c r="E20999" s="162" t="n">
        <v>19.35</v>
      </c>
    </row>
    <row r="21000">
      <c r="B21000" s="161" t="n">
        <v>40750</v>
      </c>
      <c r="C21000" s="162" t="n">
        <v>1331.94</v>
      </c>
      <c r="D21000" s="162" t="n">
        <v>0.037498</v>
      </c>
      <c r="E21000" s="162" t="n">
        <v>20.23</v>
      </c>
    </row>
    <row r="21001">
      <c r="B21001" s="161" t="n">
        <v>40751</v>
      </c>
      <c r="C21001" s="162" t="n">
        <v>1304.89</v>
      </c>
      <c r="D21001" s="162" t="n">
        <v>0.016437</v>
      </c>
      <c r="E21001" s="162" t="n">
        <v>22.98</v>
      </c>
    </row>
    <row r="21002">
      <c r="B21002" s="161" t="n">
        <v>40752</v>
      </c>
      <c r="C21002" s="162" t="n">
        <v>1300.67</v>
      </c>
      <c r="D21002" s="162" t="n">
        <v>0.012688</v>
      </c>
      <c r="E21002" s="162" t="n">
        <v>23.74</v>
      </c>
    </row>
    <row r="21003">
      <c r="B21003" s="161" t="n">
        <v>40753</v>
      </c>
      <c r="C21003" s="162" t="n">
        <v>1292.28</v>
      </c>
      <c r="D21003" s="162" t="n">
        <v>0.005772</v>
      </c>
      <c r="E21003" s="162" t="n">
        <v>25.25</v>
      </c>
    </row>
    <row r="21004">
      <c r="B21004" s="161" t="n">
        <v>40756</v>
      </c>
      <c r="C21004" s="162" t="n">
        <v>1286.94</v>
      </c>
      <c r="D21004" s="162" t="n">
        <v>0.001191</v>
      </c>
      <c r="E21004" s="162" t="n">
        <v>23.66</v>
      </c>
    </row>
    <row r="21005">
      <c r="B21005" s="161" t="n">
        <v>40757</v>
      </c>
      <c r="C21005" s="162" t="n">
        <v>1254.05</v>
      </c>
      <c r="D21005" s="162" t="n">
        <v>-0.025001</v>
      </c>
      <c r="E21005" s="162" t="n">
        <v>24.79</v>
      </c>
    </row>
    <row r="21006">
      <c r="B21006" s="161" t="n">
        <v>40758</v>
      </c>
      <c r="C21006" s="162" t="n">
        <v>1260.34</v>
      </c>
      <c r="D21006" s="162" t="n">
        <v>-0.020292</v>
      </c>
      <c r="E21006" s="162" t="n">
        <v>23.38</v>
      </c>
    </row>
    <row r="21007">
      <c r="B21007" s="161" t="n">
        <v>40759</v>
      </c>
      <c r="C21007" s="162" t="n">
        <v>1200.07</v>
      </c>
      <c r="D21007" s="162" t="n">
        <v>-0.069426</v>
      </c>
      <c r="E21007" s="162" t="n">
        <v>31.66</v>
      </c>
    </row>
    <row r="21008">
      <c r="B21008" s="161" t="n">
        <v>40760</v>
      </c>
      <c r="C21008" s="162" t="n">
        <v>1199.38</v>
      </c>
      <c r="D21008" s="162" t="n">
        <v>-0.07008399999999999</v>
      </c>
      <c r="E21008" s="162" t="n">
        <v>32</v>
      </c>
    </row>
    <row r="21009">
      <c r="B21009" s="161" t="n">
        <v>40763</v>
      </c>
      <c r="C21009" s="162" t="n">
        <v>1119.46</v>
      </c>
      <c r="D21009" s="162" t="n">
        <v>-0.138806</v>
      </c>
      <c r="E21009" s="162" t="n">
        <v>48</v>
      </c>
    </row>
    <row r="21010">
      <c r="B21010" s="161" t="n">
        <v>40764</v>
      </c>
      <c r="C21010" s="162" t="n">
        <v>1172.53</v>
      </c>
      <c r="D21010" s="162" t="n">
        <v>-0.092447</v>
      </c>
      <c r="E21010" s="162" t="n">
        <v>35.06</v>
      </c>
    </row>
    <row r="21011">
      <c r="B21011" s="161" t="n">
        <v>40765</v>
      </c>
      <c r="C21011" s="162" t="n">
        <v>1120.76</v>
      </c>
      <c r="D21011" s="162" t="n">
        <v>-0.137352</v>
      </c>
      <c r="E21011" s="162" t="n">
        <v>42.99</v>
      </c>
    </row>
    <row r="21012">
      <c r="B21012" s="161" t="n">
        <v>40766</v>
      </c>
      <c r="C21012" s="162" t="n">
        <v>1172.64</v>
      </c>
      <c r="D21012" s="162" t="n">
        <v>-0.09205099999999999</v>
      </c>
      <c r="E21012" s="162" t="n">
        <v>39</v>
      </c>
    </row>
    <row r="21013">
      <c r="B21013" s="161" t="n">
        <v>40767</v>
      </c>
      <c r="C21013" s="162" t="n">
        <v>1178.81</v>
      </c>
      <c r="D21013" s="162" t="n">
        <v>-0.08678900000000001</v>
      </c>
      <c r="E21013" s="162" t="n">
        <v>36.36</v>
      </c>
    </row>
    <row r="21014">
      <c r="B21014" s="161" t="n">
        <v>40770</v>
      </c>
      <c r="C21014" s="162" t="n">
        <v>1204.49</v>
      </c>
      <c r="D21014" s="162" t="n">
        <v>-0.065319</v>
      </c>
      <c r="E21014" s="162" t="n">
        <v>31.87</v>
      </c>
    </row>
    <row r="21015">
      <c r="B21015" s="161" t="n">
        <v>40771</v>
      </c>
      <c r="C21015" s="162" t="n">
        <v>1192.76</v>
      </c>
      <c r="D21015" s="162" t="n">
        <v>-0.075142</v>
      </c>
      <c r="E21015" s="162" t="n">
        <v>32.85</v>
      </c>
    </row>
    <row r="21016">
      <c r="B21016" s="161" t="n">
        <v>40772</v>
      </c>
      <c r="C21016" s="162" t="n">
        <v>1193.89</v>
      </c>
      <c r="D21016" s="162" t="n">
        <v>-0.07423200000000001</v>
      </c>
      <c r="E21016" s="162" t="n">
        <v>31.58</v>
      </c>
    </row>
    <row r="21017">
      <c r="B21017" s="161" t="n">
        <v>40773</v>
      </c>
      <c r="C21017" s="162" t="n">
        <v>1140.65</v>
      </c>
      <c r="D21017" s="162" t="n">
        <v>-0.119645</v>
      </c>
      <c r="E21017" s="162" t="n">
        <v>42.67</v>
      </c>
    </row>
    <row r="21018">
      <c r="B21018" s="161" t="n">
        <v>40774</v>
      </c>
      <c r="C21018" s="162" t="n">
        <v>1123.53</v>
      </c>
      <c r="D21018" s="162" t="n">
        <v>-0.134478</v>
      </c>
      <c r="E21018" s="162" t="n">
        <v>43.05</v>
      </c>
    </row>
    <row r="21019">
      <c r="B21019" s="161" t="n">
        <v>40777</v>
      </c>
      <c r="C21019" s="162" t="n">
        <v>1123.82</v>
      </c>
      <c r="D21019" s="162" t="n">
        <v>-0.133842</v>
      </c>
      <c r="E21019" s="162" t="n">
        <v>42.44</v>
      </c>
    </row>
    <row r="21020">
      <c r="B21020" s="161" t="n">
        <v>40778</v>
      </c>
      <c r="C21020" s="162" t="n">
        <v>1162.35</v>
      </c>
      <c r="D21020" s="162" t="n">
        <v>-0.099884</v>
      </c>
      <c r="E21020" s="162" t="n">
        <v>36.27</v>
      </c>
    </row>
    <row r="21021">
      <c r="B21021" s="161" t="n">
        <v>40779</v>
      </c>
      <c r="C21021" s="162" t="n">
        <v>1177.6</v>
      </c>
      <c r="D21021" s="162" t="n">
        <v>-0.086672</v>
      </c>
      <c r="E21021" s="162" t="n">
        <v>35.9</v>
      </c>
    </row>
    <row r="21022">
      <c r="B21022" s="161" t="n">
        <v>40780</v>
      </c>
      <c r="C21022" s="162" t="n">
        <v>1159.27</v>
      </c>
      <c r="D21022" s="162" t="n">
        <v>-0.102149</v>
      </c>
      <c r="E21022" s="162" t="n">
        <v>39.76</v>
      </c>
    </row>
    <row r="21023">
      <c r="B21023" s="161" t="n">
        <v>40781</v>
      </c>
      <c r="C21023" s="162" t="n">
        <v>1176.8</v>
      </c>
      <c r="D21023" s="162" t="n">
        <v>-0.086977</v>
      </c>
      <c r="E21023" s="162" t="n">
        <v>35.59</v>
      </c>
    </row>
    <row r="21024">
      <c r="B21024" s="161" t="n">
        <v>40784</v>
      </c>
      <c r="C21024" s="162" t="n">
        <v>1210.08</v>
      </c>
      <c r="D21024" s="162" t="n">
        <v>-0.059076</v>
      </c>
      <c r="E21024" s="162" t="n">
        <v>32.28</v>
      </c>
    </row>
    <row r="21025">
      <c r="B21025" s="161" t="n">
        <v>40785</v>
      </c>
      <c r="C21025" s="162" t="n">
        <v>1212.92</v>
      </c>
      <c r="D21025" s="162" t="n">
        <v>-0.056785</v>
      </c>
      <c r="E21025" s="162" t="n">
        <v>32.89</v>
      </c>
    </row>
    <row r="21026">
      <c r="B21026" s="161" t="n">
        <v>40786</v>
      </c>
      <c r="C21026" s="162" t="n">
        <v>1218.89</v>
      </c>
      <c r="D21026" s="162" t="n">
        <v>-0.051958</v>
      </c>
      <c r="E21026" s="162" t="n">
        <v>31.62</v>
      </c>
    </row>
    <row r="21027">
      <c r="B21027" s="161" t="n">
        <v>40787</v>
      </c>
      <c r="C21027" s="162" t="n">
        <v>1204.42</v>
      </c>
      <c r="D21027" s="162" t="n">
        <v>-0.064002</v>
      </c>
      <c r="E21027" s="162" t="n">
        <v>31.82</v>
      </c>
    </row>
    <row r="21028">
      <c r="B21028" s="161" t="n">
        <v>40788</v>
      </c>
      <c r="C21028" s="162" t="n">
        <v>1173.97</v>
      </c>
      <c r="D21028" s="162" t="n">
        <v>-0.089591</v>
      </c>
      <c r="E21028" s="162" t="n">
        <v>33.92</v>
      </c>
    </row>
    <row r="21029">
      <c r="B21029" s="161" t="n">
        <v>40792</v>
      </c>
      <c r="C21029" s="162" t="n">
        <v>1165.24</v>
      </c>
      <c r="D21029" s="162" t="n">
        <v>-0.09693300000000001</v>
      </c>
      <c r="E21029" s="162" t="n">
        <v>37</v>
      </c>
    </row>
    <row r="21030">
      <c r="B21030" s="161" t="n">
        <v>40793</v>
      </c>
      <c r="C21030" s="162" t="n">
        <v>1198.62</v>
      </c>
      <c r="D21030" s="162" t="n">
        <v>-0.068684</v>
      </c>
      <c r="E21030" s="162" t="n">
        <v>33.38</v>
      </c>
    </row>
    <row r="21031">
      <c r="B21031" s="161" t="n">
        <v>40794</v>
      </c>
      <c r="C21031" s="162" t="n">
        <v>1185.9</v>
      </c>
      <c r="D21031" s="162" t="n">
        <v>-0.079307</v>
      </c>
      <c r="E21031" s="162" t="n">
        <v>34.32</v>
      </c>
    </row>
    <row r="21032">
      <c r="B21032" s="161" t="n">
        <v>40795</v>
      </c>
      <c r="C21032" s="162" t="n">
        <v>1154.23</v>
      </c>
      <c r="D21032" s="162" t="n">
        <v>-0.106272</v>
      </c>
      <c r="E21032" s="162" t="n">
        <v>38.52</v>
      </c>
    </row>
    <row r="21033">
      <c r="B21033" s="161" t="n">
        <v>40798</v>
      </c>
      <c r="C21033" s="162" t="n">
        <v>1162.27</v>
      </c>
      <c r="D21033" s="162" t="n">
        <v>-0.09919</v>
      </c>
      <c r="E21033" s="162" t="n">
        <v>38.59</v>
      </c>
    </row>
    <row r="21034">
      <c r="B21034" s="161" t="n">
        <v>40799</v>
      </c>
      <c r="C21034" s="162" t="n">
        <v>1172.87</v>
      </c>
      <c r="D21034" s="162" t="n">
        <v>-0.090047</v>
      </c>
      <c r="E21034" s="162" t="n">
        <v>36.91</v>
      </c>
    </row>
    <row r="21035">
      <c r="B21035" s="161" t="n">
        <v>40800</v>
      </c>
      <c r="C21035" s="162" t="n">
        <v>1188.68</v>
      </c>
      <c r="D21035" s="162" t="n">
        <v>-0.07666100000000001</v>
      </c>
      <c r="E21035" s="162" t="n">
        <v>34.6</v>
      </c>
    </row>
    <row r="21036">
      <c r="B21036" s="161" t="n">
        <v>40801</v>
      </c>
      <c r="C21036" s="162" t="n">
        <v>1209.11</v>
      </c>
      <c r="D21036" s="162" t="n">
        <v>-0.059731</v>
      </c>
      <c r="E21036" s="162" t="n">
        <v>31.97</v>
      </c>
    </row>
    <row r="21037">
      <c r="B21037" s="161" t="n">
        <v>40802</v>
      </c>
      <c r="C21037" s="162" t="n">
        <v>1216.01</v>
      </c>
      <c r="D21037" s="162" t="n">
        <v>-0.054079</v>
      </c>
      <c r="E21037" s="162" t="n">
        <v>30.98</v>
      </c>
    </row>
    <row r="21038">
      <c r="B21038" s="161" t="n">
        <v>40805</v>
      </c>
      <c r="C21038" s="162" t="n">
        <v>1204.09</v>
      </c>
      <c r="D21038" s="162" t="n">
        <v>-0.063862</v>
      </c>
      <c r="E21038" s="162" t="n">
        <v>32.73</v>
      </c>
    </row>
    <row r="21039">
      <c r="B21039" s="161" t="n">
        <v>40806</v>
      </c>
      <c r="C21039" s="162" t="n">
        <v>1202.09</v>
      </c>
      <c r="D21039" s="162" t="n">
        <v>-0.06543599999999999</v>
      </c>
      <c r="E21039" s="162" t="n">
        <v>32.86</v>
      </c>
    </row>
    <row r="21040">
      <c r="B21040" s="161" t="n">
        <v>40807</v>
      </c>
      <c r="C21040" s="162" t="n">
        <v>1166.76</v>
      </c>
      <c r="D21040" s="162" t="n">
        <v>-0.09504799999999999</v>
      </c>
      <c r="E21040" s="162" t="n">
        <v>37.32</v>
      </c>
    </row>
    <row r="21041">
      <c r="B21041" s="161" t="n">
        <v>40808</v>
      </c>
      <c r="C21041" s="162" t="n">
        <v>1129.56</v>
      </c>
      <c r="D21041" s="162" t="n">
        <v>-0.127083</v>
      </c>
      <c r="E21041" s="162" t="n">
        <v>41.35</v>
      </c>
    </row>
    <row r="21042">
      <c r="B21042" s="161" t="n">
        <v>40809</v>
      </c>
      <c r="C21042" s="162" t="n">
        <v>1136.43</v>
      </c>
      <c r="D21042" s="162" t="n">
        <v>-0.120662</v>
      </c>
      <c r="E21042" s="162" t="n">
        <v>41.25</v>
      </c>
    </row>
    <row r="21043">
      <c r="B21043" s="161" t="n">
        <v>40812</v>
      </c>
      <c r="C21043" s="162" t="n">
        <v>1162.95</v>
      </c>
      <c r="D21043" s="162" t="n">
        <v>-0.09732</v>
      </c>
      <c r="E21043" s="162" t="n">
        <v>39.02</v>
      </c>
    </row>
    <row r="21044">
      <c r="B21044" s="161" t="n">
        <v>40813</v>
      </c>
      <c r="C21044" s="162" t="n">
        <v>1175.38</v>
      </c>
      <c r="D21044" s="162" t="n">
        <v>-0.086435</v>
      </c>
      <c r="E21044" s="162" t="n">
        <v>37.71</v>
      </c>
    </row>
    <row r="21045">
      <c r="B21045" s="161" t="n">
        <v>40814</v>
      </c>
      <c r="C21045" s="162" t="n">
        <v>1151.06</v>
      </c>
      <c r="D21045" s="162" t="n">
        <v>-0.106994</v>
      </c>
      <c r="E21045" s="162" t="n">
        <v>41.08</v>
      </c>
    </row>
    <row r="21046">
      <c r="B21046" s="161" t="n">
        <v>40815</v>
      </c>
      <c r="C21046" s="162" t="n">
        <v>1160.4</v>
      </c>
      <c r="D21046" s="162" t="n">
        <v>-0.098596</v>
      </c>
      <c r="E21046" s="162" t="n">
        <v>38.84</v>
      </c>
    </row>
    <row r="21047">
      <c r="B21047" s="161" t="n">
        <v>40816</v>
      </c>
      <c r="C21047" s="162" t="n">
        <v>1131.42</v>
      </c>
      <c r="D21047" s="162" t="n">
        <v>-0.123482</v>
      </c>
      <c r="E21047" s="162" t="n">
        <v>42.96</v>
      </c>
    </row>
    <row r="21048">
      <c r="B21048" s="161" t="n">
        <v>40819</v>
      </c>
      <c r="C21048" s="162" t="n">
        <v>1099.23</v>
      </c>
      <c r="D21048" s="162" t="n">
        <v>-0.151784</v>
      </c>
      <c r="E21048" s="162" t="n">
        <v>45.45</v>
      </c>
    </row>
    <row r="21049">
      <c r="B21049" s="161" t="n">
        <v>40820</v>
      </c>
      <c r="C21049" s="162" t="n">
        <v>1123.95</v>
      </c>
      <c r="D21049" s="162" t="n">
        <v>-0.129076</v>
      </c>
      <c r="E21049" s="162" t="n">
        <v>40.82</v>
      </c>
    </row>
    <row r="21050">
      <c r="B21050" s="161" t="n">
        <v>40821</v>
      </c>
      <c r="C21050" s="162" t="n">
        <v>1144.03</v>
      </c>
      <c r="D21050" s="162" t="n">
        <v>-0.110965</v>
      </c>
      <c r="E21050" s="162" t="n">
        <v>37.81</v>
      </c>
    </row>
    <row r="21051">
      <c r="B21051" s="161" t="n">
        <v>40822</v>
      </c>
      <c r="C21051" s="162" t="n">
        <v>1164.97</v>
      </c>
      <c r="D21051" s="162" t="n">
        <v>-0.092476</v>
      </c>
      <c r="E21051" s="162" t="n">
        <v>36.27</v>
      </c>
    </row>
    <row r="21052">
      <c r="B21052" s="161" t="n">
        <v>40823</v>
      </c>
      <c r="C21052" s="162" t="n">
        <v>1155.46</v>
      </c>
      <c r="D21052" s="162" t="n">
        <v>-0.100268</v>
      </c>
      <c r="E21052" s="162" t="n">
        <v>36.2</v>
      </c>
    </row>
    <row r="21053">
      <c r="B21053" s="161" t="n">
        <v>40826</v>
      </c>
      <c r="C21053" s="162" t="n">
        <v>1194.89</v>
      </c>
      <c r="D21053" s="162" t="n">
        <v>-0.06647</v>
      </c>
      <c r="E21053" s="162" t="n">
        <v>33.02</v>
      </c>
    </row>
    <row r="21054">
      <c r="B21054" s="161" t="n">
        <v>40827</v>
      </c>
      <c r="C21054" s="162" t="n">
        <v>1195.54</v>
      </c>
      <c r="D21054" s="162" t="n">
        <v>-0.06568400000000001</v>
      </c>
      <c r="E21054" s="162" t="n">
        <v>32.86</v>
      </c>
    </row>
    <row r="21055">
      <c r="B21055" s="161" t="n">
        <v>40828</v>
      </c>
      <c r="C21055" s="162" t="n">
        <v>1207.25</v>
      </c>
      <c r="D21055" s="162" t="n">
        <v>-0.055736</v>
      </c>
      <c r="E21055" s="162" t="n">
        <v>31.26</v>
      </c>
    </row>
    <row r="21056">
      <c r="B21056" s="161" t="n">
        <v>40829</v>
      </c>
      <c r="C21056" s="162" t="n">
        <v>1203.66</v>
      </c>
      <c r="D21056" s="162" t="n">
        <v>-0.058494</v>
      </c>
      <c r="E21056" s="162" t="n">
        <v>30.7</v>
      </c>
    </row>
    <row r="21057">
      <c r="B21057" s="161" t="n">
        <v>40830</v>
      </c>
      <c r="C21057" s="162" t="n">
        <v>1224.58</v>
      </c>
      <c r="D21057" s="162" t="n">
        <v>-0.041133</v>
      </c>
      <c r="E21057" s="162" t="n">
        <v>28.24</v>
      </c>
    </row>
    <row r="21058">
      <c r="B21058" s="161" t="n">
        <v>40833</v>
      </c>
      <c r="C21058" s="162" t="n">
        <v>1200.86</v>
      </c>
      <c r="D21058" s="162" t="n">
        <v>-0.06047</v>
      </c>
      <c r="E21058" s="162" t="n">
        <v>33.39</v>
      </c>
    </row>
    <row r="21059">
      <c r="B21059" s="161" t="n">
        <v>40834</v>
      </c>
      <c r="C21059" s="162" t="n">
        <v>1225.38</v>
      </c>
      <c r="D21059" s="162" t="n">
        <v>-0.040075</v>
      </c>
      <c r="E21059" s="162" t="n">
        <v>31.56</v>
      </c>
    </row>
    <row r="21060">
      <c r="B21060" s="161" t="n">
        <v>40835</v>
      </c>
      <c r="C21060" s="162" t="n">
        <v>1209.88</v>
      </c>
      <c r="D21060" s="162" t="n">
        <v>-0.052568</v>
      </c>
      <c r="E21060" s="162" t="n">
        <v>34.44</v>
      </c>
    </row>
    <row r="21061">
      <c r="B21061" s="161" t="n">
        <v>40836</v>
      </c>
      <c r="C21061" s="162" t="n">
        <v>1215.39</v>
      </c>
      <c r="D21061" s="162" t="n">
        <v>-0.047785</v>
      </c>
      <c r="E21061" s="162" t="n">
        <v>34.78</v>
      </c>
    </row>
    <row r="21062">
      <c r="B21062" s="161" t="n">
        <v>40837</v>
      </c>
      <c r="C21062" s="162" t="n">
        <v>1238.25</v>
      </c>
      <c r="D21062" s="162" t="n">
        <v>-0.029011</v>
      </c>
      <c r="E21062" s="162" t="n">
        <v>31.32</v>
      </c>
    </row>
    <row r="21063">
      <c r="B21063" s="161" t="n">
        <v>40840</v>
      </c>
      <c r="C21063" s="162" t="n">
        <v>1254.19</v>
      </c>
      <c r="D21063" s="162" t="n">
        <v>-0.016152</v>
      </c>
      <c r="E21063" s="162" t="n">
        <v>29.26</v>
      </c>
    </row>
    <row r="21064">
      <c r="B21064" s="161" t="n">
        <v>40841</v>
      </c>
      <c r="C21064" s="162" t="n">
        <v>1229.05</v>
      </c>
      <c r="D21064" s="162" t="n">
        <v>-0.036241</v>
      </c>
      <c r="E21064" s="162" t="n">
        <v>32.22</v>
      </c>
    </row>
    <row r="21065">
      <c r="B21065" s="161" t="n">
        <v>40842</v>
      </c>
      <c r="C21065" s="162" t="n">
        <v>1242</v>
      </c>
      <c r="D21065" s="162" t="n">
        <v>-0.025632</v>
      </c>
      <c r="E21065" s="162" t="n">
        <v>29.86</v>
      </c>
    </row>
    <row r="21066">
      <c r="B21066" s="161" t="n">
        <v>40843</v>
      </c>
      <c r="C21066" s="162" t="n">
        <v>1284.59</v>
      </c>
      <c r="D21066" s="162" t="n">
        <v>0.00809</v>
      </c>
      <c r="E21066" s="162" t="n">
        <v>25.46</v>
      </c>
    </row>
    <row r="21067">
      <c r="B21067" s="161" t="n">
        <v>40844</v>
      </c>
      <c r="C21067" s="162" t="n">
        <v>1285.09</v>
      </c>
      <c r="D21067" s="162" t="n">
        <v>0.008474000000000001</v>
      </c>
      <c r="E21067" s="162" t="n">
        <v>24.53</v>
      </c>
    </row>
    <row r="21068">
      <c r="B21068" s="161" t="n">
        <v>40847</v>
      </c>
      <c r="C21068" s="162" t="n">
        <v>1253.3</v>
      </c>
      <c r="D21068" s="162" t="n">
        <v>-0.016418</v>
      </c>
      <c r="E21068" s="162" t="n">
        <v>29.96</v>
      </c>
    </row>
    <row r="21069">
      <c r="B21069" s="161" t="n">
        <v>40848</v>
      </c>
      <c r="C21069" s="162" t="n">
        <v>1218.28</v>
      </c>
      <c r="D21069" s="162" t="n">
        <v>-0.044457</v>
      </c>
      <c r="E21069" s="162" t="n">
        <v>34.77</v>
      </c>
    </row>
    <row r="21070">
      <c r="B21070" s="161" t="n">
        <v>40849</v>
      </c>
      <c r="C21070" s="162" t="n">
        <v>1237.9</v>
      </c>
      <c r="D21070" s="162" t="n">
        <v>-0.028308</v>
      </c>
      <c r="E21070" s="162" t="n">
        <v>32.74</v>
      </c>
    </row>
    <row r="21071">
      <c r="B21071" s="161" t="n">
        <v>40850</v>
      </c>
      <c r="C21071" s="162" t="n">
        <v>1261.15</v>
      </c>
      <c r="D21071" s="162" t="n">
        <v>-0.009625</v>
      </c>
      <c r="E21071" s="162" t="n">
        <v>30.5</v>
      </c>
    </row>
    <row r="21072">
      <c r="B21072" s="161" t="n">
        <v>40851</v>
      </c>
      <c r="C21072" s="162" t="n">
        <v>1253.23</v>
      </c>
      <c r="D21072" s="162" t="n">
        <v>-0.015807</v>
      </c>
      <c r="E21072" s="162" t="n">
        <v>30.16</v>
      </c>
    </row>
    <row r="21073">
      <c r="B21073" s="161" t="n">
        <v>40854</v>
      </c>
      <c r="C21073" s="162" t="n">
        <v>1261.12</v>
      </c>
      <c r="D21073" s="162" t="n">
        <v>-0.009414</v>
      </c>
      <c r="E21073" s="162" t="n">
        <v>29.85</v>
      </c>
    </row>
    <row r="21074">
      <c r="B21074" s="161" t="n">
        <v>40855</v>
      </c>
      <c r="C21074" s="162" t="n">
        <v>1275.92</v>
      </c>
      <c r="D21074" s="162" t="n">
        <v>0.002313</v>
      </c>
      <c r="E21074" s="162" t="n">
        <v>27.48</v>
      </c>
    </row>
    <row r="21075">
      <c r="B21075" s="161" t="n">
        <v>40856</v>
      </c>
      <c r="C21075" s="162" t="n">
        <v>1229.1</v>
      </c>
      <c r="D21075" s="162" t="n">
        <v>-0.034807</v>
      </c>
      <c r="E21075" s="162" t="n">
        <v>36.16</v>
      </c>
    </row>
    <row r="21076">
      <c r="B21076" s="161" t="n">
        <v>40857</v>
      </c>
      <c r="C21076" s="162" t="n">
        <v>1239.69</v>
      </c>
      <c r="D21076" s="162" t="n">
        <v>-0.025992</v>
      </c>
      <c r="E21076" s="162" t="n">
        <v>32.81</v>
      </c>
    </row>
    <row r="21077">
      <c r="B21077" s="161" t="n">
        <v>40858</v>
      </c>
      <c r="C21077" s="162" t="n">
        <v>1263.85</v>
      </c>
      <c r="D21077" s="162" t="n">
        <v>-0.006642</v>
      </c>
      <c r="E21077" s="162" t="n">
        <v>30.04</v>
      </c>
    </row>
    <row r="21078">
      <c r="B21078" s="161" t="n">
        <v>40861</v>
      </c>
      <c r="C21078" s="162" t="n">
        <v>1251.78</v>
      </c>
      <c r="D21078" s="162" t="n">
        <v>-0.016103</v>
      </c>
      <c r="E21078" s="162" t="n">
        <v>31.13</v>
      </c>
    </row>
    <row r="21079">
      <c r="B21079" s="161" t="n">
        <v>40862</v>
      </c>
      <c r="C21079" s="162" t="n">
        <v>1257.81</v>
      </c>
      <c r="D21079" s="162" t="n">
        <v>-0.011102</v>
      </c>
      <c r="E21079" s="162" t="n">
        <v>31.22</v>
      </c>
    </row>
    <row r="21080">
      <c r="B21080" s="161" t="n">
        <v>40863</v>
      </c>
      <c r="C21080" s="162" t="n">
        <v>1236.91</v>
      </c>
      <c r="D21080" s="162" t="n">
        <v>-0.027594</v>
      </c>
      <c r="E21080" s="162" t="n">
        <v>33.51</v>
      </c>
    </row>
    <row r="21081">
      <c r="B21081" s="161" t="n">
        <v>40864</v>
      </c>
      <c r="C21081" s="162" t="n">
        <v>1216.13</v>
      </c>
      <c r="D21081" s="162" t="n">
        <v>-0.044179</v>
      </c>
      <c r="E21081" s="162" t="n">
        <v>34.51</v>
      </c>
    </row>
    <row r="21082">
      <c r="B21082" s="161" t="n">
        <v>40865</v>
      </c>
      <c r="C21082" s="162" t="n">
        <v>1215.65</v>
      </c>
      <c r="D21082" s="162" t="n">
        <v>-0.044199</v>
      </c>
      <c r="E21082" s="162" t="n">
        <v>32</v>
      </c>
    </row>
    <row r="21083">
      <c r="B21083" s="161" t="n">
        <v>40868</v>
      </c>
      <c r="C21083" s="162" t="n">
        <v>1192.98</v>
      </c>
      <c r="D21083" s="162" t="n">
        <v>-0.062527</v>
      </c>
      <c r="E21083" s="162" t="n">
        <v>32.91</v>
      </c>
    </row>
    <row r="21084">
      <c r="B21084" s="161" t="n">
        <v>40869</v>
      </c>
      <c r="C21084" s="162" t="n">
        <v>1188.04</v>
      </c>
      <c r="D21084" s="162" t="n">
        <v>-0.066139</v>
      </c>
      <c r="E21084" s="162" t="n">
        <v>31.97</v>
      </c>
    </row>
    <row r="21085">
      <c r="B21085" s="161" t="n">
        <v>40870</v>
      </c>
      <c r="C21085" s="162" t="n">
        <v>1161.79</v>
      </c>
      <c r="D21085" s="162" t="n">
        <v>-0.087855</v>
      </c>
      <c r="E21085" s="162" t="n">
        <v>33.98</v>
      </c>
    </row>
    <row r="21086">
      <c r="B21086" s="161" t="n">
        <v>40872</v>
      </c>
      <c r="C21086" s="162" t="n">
        <v>1158.67</v>
      </c>
      <c r="D21086" s="162" t="n">
        <v>-0.08989999999999999</v>
      </c>
      <c r="E21086" s="162" t="n">
        <v>34.47</v>
      </c>
    </row>
    <row r="21087">
      <c r="B21087" s="161" t="n">
        <v>40875</v>
      </c>
      <c r="C21087" s="162" t="n">
        <v>1192.55</v>
      </c>
      <c r="D21087" s="162" t="n">
        <v>-0.06054</v>
      </c>
      <c r="E21087" s="162" t="n">
        <v>32.13</v>
      </c>
    </row>
    <row r="21088">
      <c r="B21088" s="161" t="n">
        <v>40876</v>
      </c>
      <c r="C21088" s="162" t="n">
        <v>1195.19</v>
      </c>
      <c r="D21088" s="162" t="n">
        <v>-0.057788</v>
      </c>
      <c r="E21088" s="162" t="n">
        <v>30.64</v>
      </c>
    </row>
    <row r="21089">
      <c r="B21089" s="161" t="n">
        <v>40877</v>
      </c>
      <c r="C21089" s="162" t="n">
        <v>1246.96</v>
      </c>
      <c r="D21089" s="162" t="n">
        <v>-0.015064</v>
      </c>
      <c r="E21089" s="162" t="n">
        <v>27.8</v>
      </c>
    </row>
    <row r="21090">
      <c r="B21090" s="161" t="n">
        <v>40878</v>
      </c>
      <c r="C21090" s="162" t="n">
        <v>1244.58</v>
      </c>
      <c r="D21090" s="162" t="n">
        <v>-0.016612</v>
      </c>
      <c r="E21090" s="162" t="n">
        <v>27.41</v>
      </c>
    </row>
    <row r="21091">
      <c r="B21091" s="161" t="n">
        <v>40879</v>
      </c>
      <c r="C21091" s="162" t="n">
        <v>1244.28</v>
      </c>
      <c r="D21091" s="162" t="n">
        <v>-0.016473</v>
      </c>
      <c r="E21091" s="162" t="n">
        <v>27.52</v>
      </c>
    </row>
    <row r="21092">
      <c r="B21092" s="161" t="n">
        <v>40882</v>
      </c>
      <c r="C21092" s="162" t="n">
        <v>1257.08</v>
      </c>
      <c r="D21092" s="162" t="n">
        <v>-0.005899</v>
      </c>
      <c r="E21092" s="162" t="n">
        <v>27.84</v>
      </c>
    </row>
    <row r="21093">
      <c r="B21093" s="161" t="n">
        <v>40883</v>
      </c>
      <c r="C21093" s="162" t="n">
        <v>1258.47</v>
      </c>
      <c r="D21093" s="162" t="n">
        <v>-0.004569</v>
      </c>
      <c r="E21093" s="162" t="n">
        <v>28.13</v>
      </c>
    </row>
    <row r="21094">
      <c r="B21094" s="161" t="n">
        <v>40884</v>
      </c>
      <c r="C21094" s="162" t="n">
        <v>1261.01</v>
      </c>
      <c r="D21094" s="162" t="n">
        <v>-0.002369</v>
      </c>
      <c r="E21094" s="162" t="n">
        <v>28.67</v>
      </c>
    </row>
    <row r="21095">
      <c r="B21095" s="161" t="n">
        <v>40885</v>
      </c>
      <c r="C21095" s="162" t="n">
        <v>1234.35</v>
      </c>
      <c r="D21095" s="162" t="n">
        <v>-0.023454</v>
      </c>
      <c r="E21095" s="162" t="n">
        <v>30.59</v>
      </c>
    </row>
    <row r="21096">
      <c r="B21096" s="161" t="n">
        <v>40886</v>
      </c>
      <c r="C21096" s="162" t="n">
        <v>1255.19</v>
      </c>
      <c r="D21096" s="162" t="n">
        <v>-0.006455</v>
      </c>
      <c r="E21096" s="162" t="n">
        <v>26.38</v>
      </c>
    </row>
    <row r="21097">
      <c r="B21097" s="161" t="n">
        <v>40889</v>
      </c>
      <c r="C21097" s="162" t="n">
        <v>1236.47</v>
      </c>
      <c r="D21097" s="162" t="n">
        <v>-0.021122</v>
      </c>
      <c r="E21097" s="162" t="n">
        <v>25.67</v>
      </c>
    </row>
    <row r="21098">
      <c r="B21098" s="161" t="n">
        <v>40890</v>
      </c>
      <c r="C21098" s="162" t="n">
        <v>1225.73</v>
      </c>
      <c r="D21098" s="162" t="n">
        <v>-0.029527</v>
      </c>
      <c r="E21098" s="162" t="n">
        <v>25.41</v>
      </c>
    </row>
    <row r="21099">
      <c r="B21099" s="161" t="n">
        <v>40891</v>
      </c>
      <c r="C21099" s="162" t="n">
        <v>1211.82</v>
      </c>
      <c r="D21099" s="162" t="n">
        <v>-0.040558</v>
      </c>
      <c r="E21099" s="162" t="n">
        <v>26.04</v>
      </c>
    </row>
    <row r="21100">
      <c r="B21100" s="161" t="n">
        <v>40892</v>
      </c>
      <c r="C21100" s="162" t="n">
        <v>1215.75</v>
      </c>
      <c r="D21100" s="162" t="n">
        <v>-0.036863</v>
      </c>
      <c r="E21100" s="162" t="n">
        <v>25.11</v>
      </c>
    </row>
    <row r="21101">
      <c r="B21101" s="161" t="n">
        <v>40893</v>
      </c>
      <c r="C21101" s="162" t="n">
        <v>1219.66</v>
      </c>
      <c r="D21101" s="162" t="n">
        <v>-0.03325</v>
      </c>
      <c r="E21101" s="162" t="n">
        <v>24.29</v>
      </c>
    </row>
    <row r="21102">
      <c r="B21102" s="161" t="n">
        <v>40896</v>
      </c>
      <c r="C21102" s="162" t="n">
        <v>1205.35</v>
      </c>
      <c r="D21102" s="162" t="n">
        <v>-0.044636</v>
      </c>
      <c r="E21102" s="162" t="n">
        <v>24.92</v>
      </c>
    </row>
    <row r="21103">
      <c r="B21103" s="161" t="n">
        <v>40897</v>
      </c>
      <c r="C21103" s="162" t="n">
        <v>1241.3</v>
      </c>
      <c r="D21103" s="162" t="n">
        <v>-0.014928</v>
      </c>
      <c r="E21103" s="162" t="n">
        <v>23.22</v>
      </c>
    </row>
    <row r="21104">
      <c r="B21104" s="161" t="n">
        <v>40898</v>
      </c>
      <c r="C21104" s="162" t="n">
        <v>1243.72</v>
      </c>
      <c r="D21104" s="162" t="n">
        <v>-0.012677</v>
      </c>
      <c r="E21104" s="162" t="n">
        <v>21.43</v>
      </c>
    </row>
    <row r="21105">
      <c r="B21105" s="161" t="n">
        <v>40899</v>
      </c>
      <c r="C21105" s="162" t="n">
        <v>1254</v>
      </c>
      <c r="D21105" s="162" t="n">
        <v>-0.004283</v>
      </c>
      <c r="E21105" s="162" t="n">
        <v>21.16</v>
      </c>
    </row>
    <row r="21106">
      <c r="B21106" s="161" t="n">
        <v>40900</v>
      </c>
      <c r="C21106" s="162" t="n">
        <v>1265.33</v>
      </c>
      <c r="D21106" s="162" t="n">
        <v>0.004867</v>
      </c>
      <c r="E21106" s="162" t="n">
        <v>20.73</v>
      </c>
    </row>
    <row r="21107">
      <c r="B21107" s="161" t="n">
        <v>40904</v>
      </c>
      <c r="C21107" s="162" t="n">
        <v>1265.43</v>
      </c>
      <c r="D21107" s="162" t="n">
        <v>0.005069</v>
      </c>
      <c r="E21107" s="162" t="n">
        <v>21.91</v>
      </c>
    </row>
    <row r="21108">
      <c r="B21108" s="161" t="n">
        <v>40905</v>
      </c>
      <c r="C21108" s="162" t="n">
        <v>1249.64</v>
      </c>
      <c r="D21108" s="162" t="n">
        <v>-0.00736</v>
      </c>
      <c r="E21108" s="162" t="n">
        <v>23.52</v>
      </c>
    </row>
    <row r="21109">
      <c r="B21109" s="161" t="n">
        <v>40906</v>
      </c>
      <c r="C21109" s="162" t="n">
        <v>1263.02</v>
      </c>
      <c r="D21109" s="162" t="n">
        <v>0.003266</v>
      </c>
      <c r="E21109" s="162" t="n">
        <v>22.65</v>
      </c>
    </row>
    <row r="21110">
      <c r="B21110" s="161" t="n">
        <v>40907</v>
      </c>
      <c r="C21110" s="162" t="n">
        <v>1257.6</v>
      </c>
      <c r="D21110" s="162" t="n">
        <v>-0.000971</v>
      </c>
      <c r="E21110" s="162" t="n">
        <v>23.4</v>
      </c>
    </row>
    <row r="21111">
      <c r="B21111" s="161" t="n">
        <v>40911</v>
      </c>
      <c r="C21111" s="162" t="n">
        <v>1277.06</v>
      </c>
      <c r="D21111" s="162" t="n">
        <v>0.014393</v>
      </c>
      <c r="E21111" s="162" t="n">
        <v>22.97</v>
      </c>
    </row>
    <row r="21112">
      <c r="B21112" s="161" t="n">
        <v>40912</v>
      </c>
      <c r="C21112" s="162" t="n">
        <v>1277.3</v>
      </c>
      <c r="D21112" s="162" t="n">
        <v>0.014665</v>
      </c>
      <c r="E21112" s="162" t="n">
        <v>22.22</v>
      </c>
    </row>
    <row r="21113">
      <c r="B21113" s="161" t="n">
        <v>40913</v>
      </c>
      <c r="C21113" s="162" t="n">
        <v>1281.06</v>
      </c>
      <c r="D21113" s="162" t="n">
        <v>0.017655</v>
      </c>
      <c r="E21113" s="162" t="n">
        <v>21.48</v>
      </c>
    </row>
    <row r="21114">
      <c r="B21114" s="161" t="n">
        <v>40914</v>
      </c>
      <c r="C21114" s="162" t="n">
        <v>1277.81</v>
      </c>
      <c r="D21114" s="162" t="n">
        <v>0.015193</v>
      </c>
      <c r="E21114" s="162" t="n">
        <v>20.63</v>
      </c>
    </row>
    <row r="21115">
      <c r="B21115" s="161" t="n">
        <v>40917</v>
      </c>
      <c r="C21115" s="162" t="n">
        <v>1280.7</v>
      </c>
      <c r="D21115" s="162" t="n">
        <v>0.017567</v>
      </c>
      <c r="E21115" s="162" t="n">
        <v>21.07</v>
      </c>
    </row>
    <row r="21116">
      <c r="B21116" s="161" t="n">
        <v>40918</v>
      </c>
      <c r="C21116" s="162" t="n">
        <v>1292.08</v>
      </c>
      <c r="D21116" s="162" t="n">
        <v>0.0265</v>
      </c>
      <c r="E21116" s="162" t="n">
        <v>20.69</v>
      </c>
    </row>
    <row r="21117">
      <c r="B21117" s="161" t="n">
        <v>40919</v>
      </c>
      <c r="C21117" s="162" t="n">
        <v>1292.48</v>
      </c>
      <c r="D21117" s="162" t="n">
        <v>0.02688</v>
      </c>
      <c r="E21117" s="162" t="n">
        <v>21.05</v>
      </c>
    </row>
    <row r="21118">
      <c r="B21118" s="161" t="n">
        <v>40920</v>
      </c>
      <c r="C21118" s="162" t="n">
        <v>1295.5</v>
      </c>
      <c r="D21118" s="162" t="n">
        <v>0.029309</v>
      </c>
      <c r="E21118" s="162" t="n">
        <v>20.47</v>
      </c>
    </row>
    <row r="21119">
      <c r="B21119" s="161" t="n">
        <v>40921</v>
      </c>
      <c r="C21119" s="162" t="n">
        <v>1289.09</v>
      </c>
      <c r="D21119" s="162" t="n">
        <v>0.024504</v>
      </c>
      <c r="E21119" s="162" t="n">
        <v>20.91</v>
      </c>
    </row>
    <row r="21120">
      <c r="B21120" s="161" t="n">
        <v>40925</v>
      </c>
      <c r="C21120" s="162" t="n">
        <v>1293.67</v>
      </c>
      <c r="D21120" s="162" t="n">
        <v>0.028179</v>
      </c>
      <c r="E21120" s="162" t="n">
        <v>22.2</v>
      </c>
    </row>
    <row r="21121">
      <c r="B21121" s="161" t="n">
        <v>40926</v>
      </c>
      <c r="C21121" s="162" t="n">
        <v>1308.04</v>
      </c>
      <c r="D21121" s="162" t="n">
        <v>0.039323</v>
      </c>
      <c r="E21121" s="162" t="n">
        <v>20.89</v>
      </c>
    </row>
    <row r="21122">
      <c r="B21122" s="161" t="n">
        <v>40927</v>
      </c>
      <c r="C21122" s="162" t="n">
        <v>1314.5</v>
      </c>
      <c r="D21122" s="162" t="n">
        <v>0.044322</v>
      </c>
      <c r="E21122" s="162" t="n">
        <v>19.87</v>
      </c>
    </row>
    <row r="21123">
      <c r="B21123" s="161" t="n">
        <v>40928</v>
      </c>
      <c r="C21123" s="162" t="n">
        <v>1315.38</v>
      </c>
      <c r="D21123" s="162" t="n">
        <v>0.04506</v>
      </c>
      <c r="E21123" s="162" t="n">
        <v>18.28</v>
      </c>
    </row>
    <row r="21124">
      <c r="B21124" s="161" t="n">
        <v>40931</v>
      </c>
      <c r="C21124" s="162" t="n">
        <v>1316</v>
      </c>
      <c r="D21124" s="162" t="n">
        <v>0.045609</v>
      </c>
      <c r="E21124" s="162" t="n">
        <v>18.67</v>
      </c>
    </row>
    <row r="21125">
      <c r="B21125" s="161" t="n">
        <v>40932</v>
      </c>
      <c r="C21125" s="162" t="n">
        <v>1314.65</v>
      </c>
      <c r="D21125" s="162" t="n">
        <v>0.044657</v>
      </c>
      <c r="E21125" s="162" t="n">
        <v>18.91</v>
      </c>
    </row>
    <row r="21126">
      <c r="B21126" s="161" t="n">
        <v>40933</v>
      </c>
      <c r="C21126" s="162" t="n">
        <v>1326.05</v>
      </c>
      <c r="D21126" s="162" t="n">
        <v>0.0533</v>
      </c>
      <c r="E21126" s="162" t="n">
        <v>18.31</v>
      </c>
    </row>
    <row r="21127">
      <c r="B21127" s="161" t="n">
        <v>40934</v>
      </c>
      <c r="C21127" s="162" t="n">
        <v>1318.43</v>
      </c>
      <c r="D21127" s="162" t="n">
        <v>0.047561</v>
      </c>
      <c r="E21127" s="162" t="n">
        <v>18.57</v>
      </c>
    </row>
    <row r="21128">
      <c r="B21128" s="161" t="n">
        <v>40935</v>
      </c>
      <c r="C21128" s="162" t="n">
        <v>1316.33</v>
      </c>
      <c r="D21128" s="162" t="n">
        <v>0.045958</v>
      </c>
      <c r="E21128" s="162" t="n">
        <v>18.53</v>
      </c>
    </row>
    <row r="21129">
      <c r="B21129" s="161" t="n">
        <v>40938</v>
      </c>
      <c r="C21129" s="162" t="n">
        <v>1313.01</v>
      </c>
      <c r="D21129" s="162" t="n">
        <v>0.043439</v>
      </c>
      <c r="E21129" s="162" t="n">
        <v>19.4</v>
      </c>
    </row>
    <row r="21130">
      <c r="B21130" s="161" t="n">
        <v>40939</v>
      </c>
      <c r="C21130" s="162" t="n">
        <v>1312.41</v>
      </c>
      <c r="D21130" s="162" t="n">
        <v>0.04299</v>
      </c>
      <c r="E21130" s="162" t="n">
        <v>19.44</v>
      </c>
    </row>
    <row r="21131">
      <c r="B21131" s="161" t="n">
        <v>40940</v>
      </c>
      <c r="C21131" s="162" t="n">
        <v>1324.09</v>
      </c>
      <c r="D21131" s="162" t="n">
        <v>0.051833</v>
      </c>
      <c r="E21131" s="162" t="n">
        <v>18.55</v>
      </c>
    </row>
    <row r="21132">
      <c r="B21132" s="161" t="n">
        <v>40941</v>
      </c>
      <c r="C21132" s="162" t="n">
        <v>1325.54</v>
      </c>
      <c r="D21132" s="162" t="n">
        <v>0.052846</v>
      </c>
      <c r="E21132" s="162" t="n">
        <v>17.98</v>
      </c>
    </row>
    <row r="21133">
      <c r="B21133" s="161" t="n">
        <v>40942</v>
      </c>
      <c r="C21133" s="162" t="n">
        <v>1344.9</v>
      </c>
      <c r="D21133" s="162" t="n">
        <v>0.067217</v>
      </c>
      <c r="E21133" s="162" t="n">
        <v>17.1</v>
      </c>
    </row>
    <row r="21134">
      <c r="B21134" s="161" t="n">
        <v>40945</v>
      </c>
      <c r="C21134" s="162" t="n">
        <v>1344.33</v>
      </c>
      <c r="D21134" s="162" t="n">
        <v>0.06673800000000001</v>
      </c>
      <c r="E21134" s="162" t="n">
        <v>17.76</v>
      </c>
    </row>
    <row r="21135">
      <c r="B21135" s="161" t="n">
        <v>40946</v>
      </c>
      <c r="C21135" s="162" t="n">
        <v>1347.05</v>
      </c>
      <c r="D21135" s="162" t="n">
        <v>0.068721</v>
      </c>
      <c r="E21135" s="162" t="n">
        <v>17.65</v>
      </c>
    </row>
    <row r="21136">
      <c r="B21136" s="161" t="n">
        <v>40947</v>
      </c>
      <c r="C21136" s="162" t="n">
        <v>1349.96</v>
      </c>
      <c r="D21136" s="162" t="n">
        <v>0.07081999999999999</v>
      </c>
      <c r="E21136" s="162" t="n">
        <v>18.16</v>
      </c>
    </row>
    <row r="21137">
      <c r="B21137" s="161" t="n">
        <v>40948</v>
      </c>
      <c r="C21137" s="162" t="n">
        <v>1351.95</v>
      </c>
      <c r="D21137" s="162" t="n">
        <v>0.07227500000000001</v>
      </c>
      <c r="E21137" s="162" t="n">
        <v>18.63</v>
      </c>
    </row>
    <row r="21138">
      <c r="B21138" s="161" t="n">
        <v>40949</v>
      </c>
      <c r="C21138" s="162" t="n">
        <v>1342.64</v>
      </c>
      <c r="D21138" s="162" t="n">
        <v>0.065416</v>
      </c>
      <c r="E21138" s="162" t="n">
        <v>20.79</v>
      </c>
    </row>
    <row r="21139">
      <c r="B21139" s="161" t="n">
        <v>40952</v>
      </c>
      <c r="C21139" s="162" t="n">
        <v>1351.77</v>
      </c>
      <c r="D21139" s="162" t="n">
        <v>0.072228</v>
      </c>
      <c r="E21139" s="162" t="n">
        <v>19.04</v>
      </c>
    </row>
    <row r="21140">
      <c r="B21140" s="161" t="n">
        <v>40953</v>
      </c>
      <c r="C21140" s="162" t="n">
        <v>1350.5</v>
      </c>
      <c r="D21140" s="162" t="n">
        <v>0.07134</v>
      </c>
      <c r="E21140" s="162" t="n">
        <v>19.54</v>
      </c>
    </row>
    <row r="21141">
      <c r="B21141" s="161" t="n">
        <v>40954</v>
      </c>
      <c r="C21141" s="162" t="n">
        <v>1343.23</v>
      </c>
      <c r="D21141" s="162" t="n">
        <v>0.066014</v>
      </c>
      <c r="E21141" s="162" t="n">
        <v>21.14</v>
      </c>
    </row>
    <row r="21142">
      <c r="B21142" s="161" t="n">
        <v>40955</v>
      </c>
      <c r="C21142" s="162" t="n">
        <v>1358.04</v>
      </c>
      <c r="D21142" s="162" t="n">
        <v>0.076973</v>
      </c>
      <c r="E21142" s="162" t="n">
        <v>19.22</v>
      </c>
    </row>
    <row r="21143">
      <c r="B21143" s="161" t="n">
        <v>40956</v>
      </c>
      <c r="C21143" s="162" t="n">
        <v>1361.23</v>
      </c>
      <c r="D21143" s="162" t="n">
        <v>0.079264</v>
      </c>
      <c r="E21143" s="162" t="n">
        <v>17.78</v>
      </c>
    </row>
    <row r="21144">
      <c r="B21144" s="161" t="n">
        <v>40960</v>
      </c>
      <c r="C21144" s="162" t="n">
        <v>1362.21</v>
      </c>
      <c r="D21144" s="162" t="n">
        <v>0.079876</v>
      </c>
      <c r="E21144" s="162" t="n">
        <v>18.19</v>
      </c>
    </row>
    <row r="21145">
      <c r="B21145" s="161" t="n">
        <v>40961</v>
      </c>
      <c r="C21145" s="162" t="n">
        <v>1357.66</v>
      </c>
      <c r="D21145" s="162" t="n">
        <v>0.076461</v>
      </c>
      <c r="E21145" s="162" t="n">
        <v>18.19</v>
      </c>
    </row>
    <row r="21146">
      <c r="B21146" s="161" t="n">
        <v>40962</v>
      </c>
      <c r="C21146" s="162" t="n">
        <v>1363.46</v>
      </c>
      <c r="D21146" s="162" t="n">
        <v>0.08065600000000001</v>
      </c>
      <c r="E21146" s="162" t="n">
        <v>16.8</v>
      </c>
    </row>
    <row r="21147">
      <c r="B21147" s="161" t="n">
        <v>40963</v>
      </c>
      <c r="C21147" s="162" t="n">
        <v>1365.74</v>
      </c>
      <c r="D21147" s="162" t="n">
        <v>0.082292</v>
      </c>
      <c r="E21147" s="162" t="n">
        <v>17.31</v>
      </c>
    </row>
    <row r="21148">
      <c r="B21148" s="161" t="n">
        <v>40966</v>
      </c>
      <c r="C21148" s="162" t="n">
        <v>1367.59</v>
      </c>
      <c r="D21148" s="162" t="n">
        <v>0.08354499999999999</v>
      </c>
      <c r="E21148" s="162" t="n">
        <v>18.19</v>
      </c>
    </row>
    <row r="21149">
      <c r="B21149" s="161" t="n">
        <v>40967</v>
      </c>
      <c r="C21149" s="162" t="n">
        <v>1372.18</v>
      </c>
      <c r="D21149" s="162" t="n">
        <v>0.086802</v>
      </c>
      <c r="E21149" s="162" t="n">
        <v>17.96</v>
      </c>
    </row>
    <row r="21150">
      <c r="B21150" s="161" t="n">
        <v>40968</v>
      </c>
      <c r="C21150" s="162" t="n">
        <v>1365.68</v>
      </c>
      <c r="D21150" s="162" t="n">
        <v>0.081943</v>
      </c>
      <c r="E21150" s="162" t="n">
        <v>18.43</v>
      </c>
    </row>
    <row r="21151">
      <c r="B21151" s="161" t="n">
        <v>40969</v>
      </c>
      <c r="C21151" s="162" t="n">
        <v>1374.09</v>
      </c>
      <c r="D21151" s="162" t="n">
        <v>0.087905</v>
      </c>
      <c r="E21151" s="162" t="n">
        <v>17.26</v>
      </c>
    </row>
    <row r="21152">
      <c r="B21152" s="161" t="n">
        <v>40970</v>
      </c>
      <c r="C21152" s="162" t="n">
        <v>1369.63</v>
      </c>
      <c r="D21152" s="162" t="n">
        <v>0.084492</v>
      </c>
      <c r="E21152" s="162" t="n">
        <v>17.29</v>
      </c>
    </row>
    <row r="21153">
      <c r="B21153" s="161" t="n">
        <v>40973</v>
      </c>
      <c r="C21153" s="162" t="n">
        <v>1364.33</v>
      </c>
      <c r="D21153" s="162" t="n">
        <v>0.080521</v>
      </c>
      <c r="E21153" s="162" t="n">
        <v>18.05</v>
      </c>
    </row>
    <row r="21154">
      <c r="B21154" s="161" t="n">
        <v>40974</v>
      </c>
      <c r="C21154" s="162" t="n">
        <v>1343.36</v>
      </c>
      <c r="D21154" s="162" t="n">
        <v>0.06503200000000001</v>
      </c>
      <c r="E21154" s="162" t="n">
        <v>20.87</v>
      </c>
    </row>
    <row r="21155">
      <c r="B21155" s="161" t="n">
        <v>40975</v>
      </c>
      <c r="C21155" s="162" t="n">
        <v>1352.63</v>
      </c>
      <c r="D21155" s="162" t="n">
        <v>0.07183199999999999</v>
      </c>
      <c r="E21155" s="162" t="n">
        <v>19.07</v>
      </c>
    </row>
    <row r="21156">
      <c r="B21156" s="161" t="n">
        <v>40976</v>
      </c>
      <c r="C21156" s="162" t="n">
        <v>1365.91</v>
      </c>
      <c r="D21156" s="162" t="n">
        <v>0.08141</v>
      </c>
      <c r="E21156" s="162" t="n">
        <v>17.95</v>
      </c>
    </row>
    <row r="21157">
      <c r="B21157" s="161" t="n">
        <v>40977</v>
      </c>
      <c r="C21157" s="162" t="n">
        <v>1370.87</v>
      </c>
      <c r="D21157" s="162" t="n">
        <v>0.084818</v>
      </c>
      <c r="E21157" s="162" t="n">
        <v>17.11</v>
      </c>
    </row>
    <row r="21158">
      <c r="B21158" s="161" t="n">
        <v>40980</v>
      </c>
      <c r="C21158" s="162" t="n">
        <v>1371.09</v>
      </c>
      <c r="D21158" s="162" t="n">
        <v>0.08477700000000001</v>
      </c>
      <c r="E21158" s="162" t="n">
        <v>15.64</v>
      </c>
    </row>
    <row r="21159">
      <c r="B21159" s="161" t="n">
        <v>40981</v>
      </c>
      <c r="C21159" s="162" t="n">
        <v>1395.95</v>
      </c>
      <c r="D21159" s="162" t="n">
        <v>0.102467</v>
      </c>
      <c r="E21159" s="162" t="n">
        <v>14.8</v>
      </c>
    </row>
    <row r="21160">
      <c r="B21160" s="161" t="n">
        <v>40982</v>
      </c>
      <c r="C21160" s="162" t="n">
        <v>1394.28</v>
      </c>
      <c r="D21160" s="162" t="n">
        <v>0.10102</v>
      </c>
      <c r="E21160" s="162" t="n">
        <v>15.31</v>
      </c>
    </row>
    <row r="21161">
      <c r="B21161" s="161" t="n">
        <v>40983</v>
      </c>
      <c r="C21161" s="162" t="n">
        <v>1402.6</v>
      </c>
      <c r="D21161" s="162" t="n">
        <v>0.106741</v>
      </c>
      <c r="E21161" s="162" t="n">
        <v>15.42</v>
      </c>
    </row>
    <row r="21162">
      <c r="B21162" s="161" t="n">
        <v>40984</v>
      </c>
      <c r="C21162" s="162" t="n">
        <v>1404.17</v>
      </c>
      <c r="D21162" s="162" t="n">
        <v>0.107505</v>
      </c>
      <c r="E21162" s="162" t="n">
        <v>14.47</v>
      </c>
    </row>
    <row r="21163">
      <c r="B21163" s="161" t="n">
        <v>40987</v>
      </c>
      <c r="C21163" s="162" t="n">
        <v>1409.75</v>
      </c>
      <c r="D21163" s="162" t="n">
        <v>0.111087</v>
      </c>
      <c r="E21163" s="162" t="n">
        <v>15.04</v>
      </c>
    </row>
    <row r="21164">
      <c r="B21164" s="161" t="n">
        <v>40988</v>
      </c>
      <c r="C21164" s="162" t="n">
        <v>1405.52</v>
      </c>
      <c r="D21164" s="162" t="n">
        <v>0.107664</v>
      </c>
      <c r="E21164" s="162" t="n">
        <v>15.58</v>
      </c>
    </row>
    <row r="21165">
      <c r="B21165" s="161" t="n">
        <v>40989</v>
      </c>
      <c r="C21165" s="162" t="n">
        <v>1402.89</v>
      </c>
      <c r="D21165" s="162" t="n">
        <v>0.105329</v>
      </c>
      <c r="E21165" s="162" t="n">
        <v>15.13</v>
      </c>
    </row>
    <row r="21166">
      <c r="B21166" s="161" t="n">
        <v>40990</v>
      </c>
      <c r="C21166" s="162" t="n">
        <v>1392.78</v>
      </c>
      <c r="D21166" s="162" t="n">
        <v>0.09767000000000001</v>
      </c>
      <c r="E21166" s="162" t="n">
        <v>15.57</v>
      </c>
    </row>
    <row r="21167">
      <c r="B21167" s="161" t="n">
        <v>40991</v>
      </c>
      <c r="C21167" s="162" t="n">
        <v>1397.11</v>
      </c>
      <c r="D21167" s="162" t="n">
        <v>0.100309</v>
      </c>
      <c r="E21167" s="162" t="n">
        <v>14.82</v>
      </c>
    </row>
    <row r="21168">
      <c r="B21168" s="161" t="n">
        <v>40994</v>
      </c>
      <c r="C21168" s="162" t="n">
        <v>1416.51</v>
      </c>
      <c r="D21168" s="162" t="n">
        <v>0.113594</v>
      </c>
      <c r="E21168" s="162" t="n">
        <v>14.26</v>
      </c>
    </row>
    <row r="21169">
      <c r="B21169" s="161" t="n">
        <v>40995</v>
      </c>
      <c r="C21169" s="162" t="n">
        <v>1412.52</v>
      </c>
      <c r="D21169" s="162" t="n">
        <v>0.110214</v>
      </c>
      <c r="E21169" s="162" t="n">
        <v>15.59</v>
      </c>
    </row>
    <row r="21170">
      <c r="B21170" s="161" t="n">
        <v>40996</v>
      </c>
      <c r="C21170" s="162" t="n">
        <v>1405.54</v>
      </c>
      <c r="D21170" s="162" t="n">
        <v>0.104732</v>
      </c>
      <c r="E21170" s="162" t="n">
        <v>15.47</v>
      </c>
    </row>
    <row r="21171">
      <c r="B21171" s="161" t="n">
        <v>40997</v>
      </c>
      <c r="C21171" s="162" t="n">
        <v>1403.28</v>
      </c>
      <c r="D21171" s="162" t="n">
        <v>0.102667</v>
      </c>
      <c r="E21171" s="162" t="n">
        <v>15.48</v>
      </c>
    </row>
    <row r="21172">
      <c r="B21172" s="161" t="n">
        <v>40998</v>
      </c>
      <c r="C21172" s="162" t="n">
        <v>1408.47</v>
      </c>
      <c r="D21172" s="162" t="n">
        <v>0.105794</v>
      </c>
      <c r="E21172" s="162" t="n">
        <v>15.5</v>
      </c>
    </row>
    <row r="21173">
      <c r="B21173" s="161" t="n">
        <v>41001</v>
      </c>
      <c r="C21173" s="162" t="n">
        <v>1419.04</v>
      </c>
      <c r="D21173" s="162" t="n">
        <v>0.112673</v>
      </c>
      <c r="E21173" s="162" t="n">
        <v>15.64</v>
      </c>
    </row>
    <row r="21174">
      <c r="B21174" s="161" t="n">
        <v>41002</v>
      </c>
      <c r="C21174" s="162" t="n">
        <v>1413.38</v>
      </c>
      <c r="D21174" s="162" t="n">
        <v>0.108117</v>
      </c>
      <c r="E21174" s="162" t="n">
        <v>15.66</v>
      </c>
    </row>
    <row r="21175">
      <c r="B21175" s="161" t="n">
        <v>41003</v>
      </c>
      <c r="C21175" s="162" t="n">
        <v>1398.96</v>
      </c>
      <c r="D21175" s="162" t="n">
        <v>0.097387</v>
      </c>
      <c r="E21175" s="162" t="n">
        <v>16.44</v>
      </c>
    </row>
    <row r="21176">
      <c r="B21176" s="161" t="n">
        <v>41004</v>
      </c>
      <c r="C21176" s="162" t="n">
        <v>1398.08</v>
      </c>
      <c r="D21176" s="162" t="n">
        <v>0.096354</v>
      </c>
      <c r="E21176" s="162" t="n">
        <v>16.7</v>
      </c>
    </row>
    <row r="21177">
      <c r="B21177" s="161" t="n">
        <v>41008</v>
      </c>
      <c r="C21177" s="162" t="n">
        <v>1382.2</v>
      </c>
      <c r="D21177" s="162" t="n">
        <v>0.08455600000000001</v>
      </c>
      <c r="E21177" s="162" t="n">
        <v>18.81</v>
      </c>
    </row>
    <row r="21178">
      <c r="B21178" s="161" t="n">
        <v>41009</v>
      </c>
      <c r="C21178" s="162" t="n">
        <v>1358.59</v>
      </c>
      <c r="D21178" s="162" t="n">
        <v>0.06703199999999999</v>
      </c>
      <c r="E21178" s="162" t="n">
        <v>20.39</v>
      </c>
    </row>
    <row r="21179">
      <c r="B21179" s="161" t="n">
        <v>41010</v>
      </c>
      <c r="C21179" s="162" t="n">
        <v>1368.71</v>
      </c>
      <c r="D21179" s="162" t="n">
        <v>0.074059</v>
      </c>
      <c r="E21179" s="162" t="n">
        <v>20.02</v>
      </c>
    </row>
    <row r="21180">
      <c r="B21180" s="161" t="n">
        <v>41011</v>
      </c>
      <c r="C21180" s="162" t="n">
        <v>1387.57</v>
      </c>
      <c r="D21180" s="162" t="n">
        <v>0.087321</v>
      </c>
      <c r="E21180" s="162" t="n">
        <v>17.2</v>
      </c>
    </row>
    <row r="21181">
      <c r="B21181" s="161" t="n">
        <v>41012</v>
      </c>
      <c r="C21181" s="162" t="n">
        <v>1370.26</v>
      </c>
      <c r="D21181" s="162" t="n">
        <v>0.074478</v>
      </c>
      <c r="E21181" s="162" t="n">
        <v>19.55</v>
      </c>
    </row>
    <row r="21182">
      <c r="B21182" s="161" t="n">
        <v>41015</v>
      </c>
      <c r="C21182" s="162" t="n">
        <v>1369.57</v>
      </c>
      <c r="D21182" s="162" t="n">
        <v>0.07373</v>
      </c>
      <c r="E21182" s="162" t="n">
        <v>19.55</v>
      </c>
    </row>
    <row r="21183">
      <c r="B21183" s="161" t="n">
        <v>41016</v>
      </c>
      <c r="C21183" s="162" t="n">
        <v>1390.78</v>
      </c>
      <c r="D21183" s="162" t="n">
        <v>0.088823</v>
      </c>
      <c r="E21183" s="162" t="n">
        <v>18.46</v>
      </c>
    </row>
    <row r="21184">
      <c r="B21184" s="161" t="n">
        <v>41017</v>
      </c>
      <c r="C21184" s="162" t="n">
        <v>1385.14</v>
      </c>
      <c r="D21184" s="162" t="n">
        <v>0.08458</v>
      </c>
      <c r="E21184" s="162" t="n">
        <v>18.64</v>
      </c>
    </row>
    <row r="21185">
      <c r="B21185" s="161" t="n">
        <v>41018</v>
      </c>
      <c r="C21185" s="162" t="n">
        <v>1376.92</v>
      </c>
      <c r="D21185" s="162" t="n">
        <v>0.078475</v>
      </c>
      <c r="E21185" s="162" t="n">
        <v>18.36</v>
      </c>
    </row>
    <row r="21186">
      <c r="B21186" s="161" t="n">
        <v>41019</v>
      </c>
      <c r="C21186" s="162" t="n">
        <v>1378.53</v>
      </c>
      <c r="D21186" s="162" t="n">
        <v>0.079489</v>
      </c>
      <c r="E21186" s="162" t="n">
        <v>17.44</v>
      </c>
    </row>
    <row r="21187">
      <c r="B21187" s="161" t="n">
        <v>41022</v>
      </c>
      <c r="C21187" s="162" t="n">
        <v>1366.94</v>
      </c>
      <c r="D21187" s="162" t="n">
        <v>0.070992</v>
      </c>
      <c r="E21187" s="162" t="n">
        <v>18.97</v>
      </c>
    </row>
    <row r="21188">
      <c r="B21188" s="161" t="n">
        <v>41023</v>
      </c>
      <c r="C21188" s="162" t="n">
        <v>1371.97</v>
      </c>
      <c r="D21188" s="162" t="n">
        <v>0.074555</v>
      </c>
      <c r="E21188" s="162" t="n">
        <v>18.1</v>
      </c>
    </row>
    <row r="21189">
      <c r="B21189" s="161" t="n">
        <v>41024</v>
      </c>
      <c r="C21189" s="162" t="n">
        <v>1390.69</v>
      </c>
      <c r="D21189" s="162" t="n">
        <v>0.087828</v>
      </c>
      <c r="E21189" s="162" t="n">
        <v>16.82</v>
      </c>
    </row>
    <row r="21190">
      <c r="B21190" s="161" t="n">
        <v>41025</v>
      </c>
      <c r="C21190" s="162" t="n">
        <v>1399.98</v>
      </c>
      <c r="D21190" s="162" t="n">
        <v>0.09414699999999999</v>
      </c>
      <c r="E21190" s="162" t="n">
        <v>16.24</v>
      </c>
    </row>
    <row r="21191">
      <c r="B21191" s="161" t="n">
        <v>41026</v>
      </c>
      <c r="C21191" s="162" t="n">
        <v>1403.36</v>
      </c>
      <c r="D21191" s="162" t="n">
        <v>0.096222</v>
      </c>
      <c r="E21191" s="162" t="n">
        <v>16.32</v>
      </c>
    </row>
    <row r="21192">
      <c r="B21192" s="161" t="n">
        <v>41029</v>
      </c>
      <c r="C21192" s="162" t="n">
        <v>1397.91</v>
      </c>
      <c r="D21192" s="162" t="n">
        <v>0.09198199999999999</v>
      </c>
      <c r="E21192" s="162" t="n">
        <v>17.15</v>
      </c>
    </row>
    <row r="21193">
      <c r="B21193" s="161" t="n">
        <v>41030</v>
      </c>
      <c r="C21193" s="162" t="n">
        <v>1405.82</v>
      </c>
      <c r="D21193" s="162" t="n">
        <v>0.097273</v>
      </c>
      <c r="E21193" s="162" t="n">
        <v>16.6</v>
      </c>
    </row>
    <row r="21194">
      <c r="B21194" s="161" t="n">
        <v>41031</v>
      </c>
      <c r="C21194" s="162" t="n">
        <v>1402.31</v>
      </c>
      <c r="D21194" s="162" t="n">
        <v>0.094393</v>
      </c>
      <c r="E21194" s="162" t="n">
        <v>16.88</v>
      </c>
    </row>
    <row r="21195">
      <c r="B21195" s="161" t="n">
        <v>41032</v>
      </c>
      <c r="C21195" s="162" t="n">
        <v>1391.57</v>
      </c>
      <c r="D21195" s="162" t="n">
        <v>0.086451</v>
      </c>
      <c r="E21195" s="162" t="n">
        <v>17.56</v>
      </c>
    </row>
    <row r="21196">
      <c r="B21196" s="161" t="n">
        <v>41033</v>
      </c>
      <c r="C21196" s="162" t="n">
        <v>1369.1</v>
      </c>
      <c r="D21196" s="162" t="n">
        <v>0.07000199999999999</v>
      </c>
      <c r="E21196" s="162" t="n">
        <v>19.16</v>
      </c>
    </row>
    <row r="21197">
      <c r="B21197" s="161" t="n">
        <v>41036</v>
      </c>
      <c r="C21197" s="162" t="n">
        <v>1369.58</v>
      </c>
      <c r="D21197" s="162" t="n">
        <v>0.070252</v>
      </c>
      <c r="E21197" s="162" t="n">
        <v>18.94</v>
      </c>
    </row>
    <row r="21198">
      <c r="B21198" s="161" t="n">
        <v>41037</v>
      </c>
      <c r="C21198" s="162" t="n">
        <v>1363.72</v>
      </c>
      <c r="D21198" s="162" t="n">
        <v>0.06589100000000001</v>
      </c>
      <c r="E21198" s="162" t="n">
        <v>19.05</v>
      </c>
    </row>
    <row r="21199">
      <c r="B21199" s="161" t="n">
        <v>41038</v>
      </c>
      <c r="C21199" s="162" t="n">
        <v>1354.58</v>
      </c>
      <c r="D21199" s="162" t="n">
        <v>0.059099</v>
      </c>
      <c r="E21199" s="162" t="n">
        <v>20.08</v>
      </c>
    </row>
    <row r="21200">
      <c r="B21200" s="161" t="n">
        <v>41039</v>
      </c>
      <c r="C21200" s="162" t="n">
        <v>1357.99</v>
      </c>
      <c r="D21200" s="162" t="n">
        <v>0.061511</v>
      </c>
      <c r="E21200" s="162" t="n">
        <v>18.83</v>
      </c>
    </row>
    <row r="21201">
      <c r="B21201" s="161" t="n">
        <v>41040</v>
      </c>
      <c r="C21201" s="162" t="n">
        <v>1353.39</v>
      </c>
      <c r="D21201" s="162" t="n">
        <v>0.057928</v>
      </c>
      <c r="E21201" s="162" t="n">
        <v>19.89</v>
      </c>
    </row>
    <row r="21202">
      <c r="B21202" s="161" t="n">
        <v>41043</v>
      </c>
      <c r="C21202" s="162" t="n">
        <v>1338.35</v>
      </c>
      <c r="D21202" s="162" t="n">
        <v>0.046605</v>
      </c>
      <c r="E21202" s="162" t="n">
        <v>21.87</v>
      </c>
    </row>
    <row r="21203">
      <c r="B21203" s="161" t="n">
        <v>41044</v>
      </c>
      <c r="C21203" s="162" t="n">
        <v>1330.66</v>
      </c>
      <c r="D21203" s="162" t="n">
        <v>0.040693</v>
      </c>
      <c r="E21203" s="162" t="n">
        <v>21.97</v>
      </c>
    </row>
    <row r="21204">
      <c r="B21204" s="161" t="n">
        <v>41045</v>
      </c>
      <c r="C21204" s="162" t="n">
        <v>1324.8</v>
      </c>
      <c r="D21204" s="162" t="n">
        <v>0.036131</v>
      </c>
      <c r="E21204" s="162" t="n">
        <v>22.27</v>
      </c>
    </row>
    <row r="21205">
      <c r="B21205" s="161" t="n">
        <v>41046</v>
      </c>
      <c r="C21205" s="162" t="n">
        <v>1304.86</v>
      </c>
      <c r="D21205" s="162" t="n">
        <v>0.020766</v>
      </c>
      <c r="E21205" s="162" t="n">
        <v>24.49</v>
      </c>
    </row>
    <row r="21206">
      <c r="B21206" s="161" t="n">
        <v>41047</v>
      </c>
      <c r="C21206" s="162" t="n">
        <v>1295.22</v>
      </c>
      <c r="D21206" s="162" t="n">
        <v>0.013215</v>
      </c>
      <c r="E21206" s="162" t="n">
        <v>25.1</v>
      </c>
    </row>
    <row r="21207">
      <c r="B21207" s="161" t="n">
        <v>41050</v>
      </c>
      <c r="C21207" s="162" t="n">
        <v>1315.99</v>
      </c>
      <c r="D21207" s="162" t="n">
        <v>0.02867</v>
      </c>
      <c r="E21207" s="162" t="n">
        <v>22.01</v>
      </c>
    </row>
    <row r="21208">
      <c r="B21208" s="161" t="n">
        <v>41051</v>
      </c>
      <c r="C21208" s="162" t="n">
        <v>1316.63</v>
      </c>
      <c r="D21208" s="162" t="n">
        <v>0.028698</v>
      </c>
      <c r="E21208" s="162" t="n">
        <v>22.48</v>
      </c>
    </row>
    <row r="21209">
      <c r="B21209" s="161" t="n">
        <v>41052</v>
      </c>
      <c r="C21209" s="162" t="n">
        <v>1318.86</v>
      </c>
      <c r="D21209" s="162" t="n">
        <v>0.029611</v>
      </c>
      <c r="E21209" s="162" t="n">
        <v>22.33</v>
      </c>
    </row>
    <row r="21210">
      <c r="B21210" s="161" t="n">
        <v>41053</v>
      </c>
      <c r="C21210" s="162" t="n">
        <v>1320.68</v>
      </c>
      <c r="D21210" s="162" t="n">
        <v>0.030412</v>
      </c>
      <c r="E21210" s="162" t="n">
        <v>21.54</v>
      </c>
    </row>
    <row r="21211">
      <c r="B21211" s="161" t="n">
        <v>41054</v>
      </c>
      <c r="C21211" s="162" t="n">
        <v>1317.82</v>
      </c>
      <c r="D21211" s="162" t="n">
        <v>0.027475</v>
      </c>
      <c r="E21211" s="162" t="n">
        <v>21.76</v>
      </c>
    </row>
    <row r="21212">
      <c r="B21212" s="161" t="n">
        <v>41058</v>
      </c>
      <c r="C21212" s="162" t="n">
        <v>1332.42</v>
      </c>
      <c r="D21212" s="162" t="n">
        <v>0.03787</v>
      </c>
      <c r="E21212" s="162" t="n">
        <v>21.03</v>
      </c>
    </row>
    <row r="21213">
      <c r="B21213" s="161" t="n">
        <v>41059</v>
      </c>
      <c r="C21213" s="162" t="n">
        <v>1313.32</v>
      </c>
      <c r="D21213" s="162" t="n">
        <v>0.022908</v>
      </c>
      <c r="E21213" s="162" t="n">
        <v>24.14</v>
      </c>
    </row>
    <row r="21214">
      <c r="B21214" s="161" t="n">
        <v>41060</v>
      </c>
      <c r="C21214" s="162" t="n">
        <v>1310.33</v>
      </c>
      <c r="D21214" s="162" t="n">
        <v>0.020216</v>
      </c>
      <c r="E21214" s="162" t="n">
        <v>24.06</v>
      </c>
    </row>
    <row r="21215">
      <c r="B21215" s="161" t="n">
        <v>41061</v>
      </c>
      <c r="C21215" s="162" t="n">
        <v>1278.04</v>
      </c>
      <c r="D21215" s="162" t="n">
        <v>-0.005067</v>
      </c>
      <c r="E21215" s="162" t="n">
        <v>26.66</v>
      </c>
    </row>
    <row r="21216">
      <c r="B21216" s="161" t="n">
        <v>41064</v>
      </c>
      <c r="C21216" s="162" t="n">
        <v>1278.18</v>
      </c>
      <c r="D21216" s="162" t="n">
        <v>-0.005286</v>
      </c>
      <c r="E21216" s="162" t="n">
        <v>26.12</v>
      </c>
    </row>
    <row r="21217">
      <c r="B21217" s="161" t="n">
        <v>41065</v>
      </c>
      <c r="C21217" s="162" t="n">
        <v>1285.5</v>
      </c>
      <c r="D21217" s="162" t="n">
        <v>-0.000139</v>
      </c>
      <c r="E21217" s="162" t="n">
        <v>24.68</v>
      </c>
    </row>
    <row r="21218">
      <c r="B21218" s="161" t="n">
        <v>41066</v>
      </c>
      <c r="C21218" s="162" t="n">
        <v>1315.13</v>
      </c>
      <c r="D21218" s="162" t="n">
        <v>0.021904</v>
      </c>
      <c r="E21218" s="162" t="n">
        <v>22.16</v>
      </c>
    </row>
    <row r="21219">
      <c r="B21219" s="161" t="n">
        <v>41067</v>
      </c>
      <c r="C21219" s="162" t="n">
        <v>1314.99</v>
      </c>
      <c r="D21219" s="162" t="n">
        <v>0.021055</v>
      </c>
      <c r="E21219" s="162" t="n">
        <v>21.72</v>
      </c>
    </row>
    <row r="21220">
      <c r="B21220" s="161" t="n">
        <v>41068</v>
      </c>
      <c r="C21220" s="162" t="n">
        <v>1325.66</v>
      </c>
      <c r="D21220" s="162" t="n">
        <v>0.028503</v>
      </c>
      <c r="E21220" s="162" t="n">
        <v>21.23</v>
      </c>
    </row>
    <row r="21221">
      <c r="B21221" s="161" t="n">
        <v>41071</v>
      </c>
      <c r="C21221" s="162" t="n">
        <v>1308.93</v>
      </c>
      <c r="D21221" s="162" t="n">
        <v>0.015293</v>
      </c>
      <c r="E21221" s="162" t="n">
        <v>23.56</v>
      </c>
    </row>
    <row r="21222">
      <c r="B21222" s="161" t="n">
        <v>41072</v>
      </c>
      <c r="C21222" s="162" t="n">
        <v>1324.18</v>
      </c>
      <c r="D21222" s="162" t="n">
        <v>0.026237</v>
      </c>
      <c r="E21222" s="162" t="n">
        <v>22.09</v>
      </c>
    </row>
    <row r="21223">
      <c r="B21223" s="161" t="n">
        <v>41073</v>
      </c>
      <c r="C21223" s="162" t="n">
        <v>1314.88</v>
      </c>
      <c r="D21223" s="162" t="n">
        <v>0.018654</v>
      </c>
      <c r="E21223" s="162" t="n">
        <v>24.27</v>
      </c>
    </row>
    <row r="21224">
      <c r="B21224" s="161" t="n">
        <v>41074</v>
      </c>
      <c r="C21224" s="162" t="n">
        <v>1329.1</v>
      </c>
      <c r="D21224" s="162" t="n">
        <v>0.028949</v>
      </c>
      <c r="E21224" s="162" t="n">
        <v>21.68</v>
      </c>
    </row>
    <row r="21225">
      <c r="B21225" s="161" t="n">
        <v>41075</v>
      </c>
      <c r="C21225" s="162" t="n">
        <v>1342.84</v>
      </c>
      <c r="D21225" s="162" t="n">
        <v>0.038731</v>
      </c>
      <c r="E21225" s="162" t="n">
        <v>21.11</v>
      </c>
    </row>
    <row r="21226">
      <c r="B21226" s="161" t="n">
        <v>41078</v>
      </c>
      <c r="C21226" s="162" t="n">
        <v>1344.78</v>
      </c>
      <c r="D21226" s="162" t="n">
        <v>0.039688</v>
      </c>
      <c r="E21226" s="162" t="n">
        <v>18.32</v>
      </c>
    </row>
    <row r="21227">
      <c r="B21227" s="161" t="n">
        <v>41079</v>
      </c>
      <c r="C21227" s="162" t="n">
        <v>1357.98</v>
      </c>
      <c r="D21227" s="162" t="n">
        <v>0.048861</v>
      </c>
      <c r="E21227" s="162" t="n">
        <v>18.38</v>
      </c>
    </row>
    <row r="21228">
      <c r="B21228" s="161" t="n">
        <v>41080</v>
      </c>
      <c r="C21228" s="162" t="n">
        <v>1355.69</v>
      </c>
      <c r="D21228" s="162" t="n">
        <v>0.046471</v>
      </c>
      <c r="E21228" s="162" t="n">
        <v>17.24</v>
      </c>
    </row>
    <row r="21229">
      <c r="B21229" s="161" t="n">
        <v>41081</v>
      </c>
      <c r="C21229" s="162" t="n">
        <v>1325.51</v>
      </c>
      <c r="D21229" s="162" t="n">
        <v>0.023339</v>
      </c>
      <c r="E21229" s="162" t="n">
        <v>20.08</v>
      </c>
    </row>
    <row r="21230">
      <c r="B21230" s="161" t="n">
        <v>41082</v>
      </c>
      <c r="C21230" s="162" t="n">
        <v>1335.02</v>
      </c>
      <c r="D21230" s="162" t="n">
        <v>0.029962</v>
      </c>
      <c r="E21230" s="162" t="n">
        <v>18.11</v>
      </c>
    </row>
    <row r="21231">
      <c r="B21231" s="161" t="n">
        <v>41085</v>
      </c>
      <c r="C21231" s="162" t="n">
        <v>1313.72</v>
      </c>
      <c r="D21231" s="162" t="n">
        <v>0.013385</v>
      </c>
      <c r="E21231" s="162" t="n">
        <v>20.38</v>
      </c>
    </row>
    <row r="21232">
      <c r="B21232" s="161" t="n">
        <v>41086</v>
      </c>
      <c r="C21232" s="162" t="n">
        <v>1319.99</v>
      </c>
      <c r="D21232" s="162" t="n">
        <v>0.017507</v>
      </c>
      <c r="E21232" s="162" t="n">
        <v>19.72</v>
      </c>
    </row>
    <row r="21233">
      <c r="B21233" s="161" t="n">
        <v>41087</v>
      </c>
      <c r="C21233" s="162" t="n">
        <v>1331.85</v>
      </c>
      <c r="D21233" s="162" t="n">
        <v>0.025798</v>
      </c>
      <c r="E21233" s="162" t="n">
        <v>19.45</v>
      </c>
    </row>
    <row r="21234">
      <c r="B21234" s="161" t="n">
        <v>41088</v>
      </c>
      <c r="C21234" s="162" t="n">
        <v>1329.04</v>
      </c>
      <c r="D21234" s="162" t="n">
        <v>0.023085</v>
      </c>
      <c r="E21234" s="162" t="n">
        <v>19.71</v>
      </c>
    </row>
    <row r="21235">
      <c r="B21235" s="161" t="n">
        <v>41089</v>
      </c>
      <c r="C21235" s="162" t="n">
        <v>1362.16</v>
      </c>
      <c r="D21235" s="162" t="n">
        <v>0.047032</v>
      </c>
      <c r="E21235" s="162" t="n">
        <v>17.08</v>
      </c>
    </row>
    <row r="21236">
      <c r="B21236" s="161" t="n">
        <v>41092</v>
      </c>
      <c r="C21236" s="162" t="n">
        <v>1365.51</v>
      </c>
      <c r="D21236" s="162" t="n">
        <v>0.048887</v>
      </c>
      <c r="E21236" s="162" t="n">
        <v>16.8</v>
      </c>
    </row>
    <row r="21237">
      <c r="B21237" s="161" t="n">
        <v>41093</v>
      </c>
      <c r="C21237" s="162" t="n">
        <v>1374.02</v>
      </c>
      <c r="D21237" s="162" t="n">
        <v>0.054492</v>
      </c>
      <c r="E21237" s="162" t="n">
        <v>16.66</v>
      </c>
    </row>
    <row r="21238">
      <c r="B21238" s="161" t="n">
        <v>41095</v>
      </c>
      <c r="C21238" s="162" t="n">
        <v>1367.58</v>
      </c>
      <c r="D21238" s="162" t="n">
        <v>0.049166</v>
      </c>
      <c r="E21238" s="162" t="n">
        <v>17.5</v>
      </c>
    </row>
    <row r="21239">
      <c r="B21239" s="161" t="n">
        <v>41096</v>
      </c>
      <c r="C21239" s="162" t="n">
        <v>1354.68</v>
      </c>
      <c r="D21239" s="162" t="n">
        <v>0.039103</v>
      </c>
      <c r="E21239" s="162" t="n">
        <v>17.1</v>
      </c>
    </row>
    <row r="21240">
      <c r="B21240" s="161" t="n">
        <v>41099</v>
      </c>
      <c r="C21240" s="162" t="n">
        <v>1352.46</v>
      </c>
      <c r="D21240" s="162" t="n">
        <v>0.03675</v>
      </c>
      <c r="E21240" s="162" t="n">
        <v>17.98</v>
      </c>
    </row>
    <row r="21241">
      <c r="B21241" s="161" t="n">
        <v>41100</v>
      </c>
      <c r="C21241" s="162" t="n">
        <v>1341.47</v>
      </c>
      <c r="D21241" s="162" t="n">
        <v>0.027779</v>
      </c>
      <c r="E21241" s="162" t="n">
        <v>18.72</v>
      </c>
    </row>
    <row r="21242">
      <c r="B21242" s="161" t="n">
        <v>41101</v>
      </c>
      <c r="C21242" s="162" t="n">
        <v>1341.45</v>
      </c>
      <c r="D21242" s="162" t="n">
        <v>0.026978</v>
      </c>
      <c r="E21242" s="162" t="n">
        <v>17.95</v>
      </c>
    </row>
    <row r="21243">
      <c r="B21243" s="161" t="n">
        <v>41102</v>
      </c>
      <c r="C21243" s="162" t="n">
        <v>1334.76</v>
      </c>
      <c r="D21243" s="162" t="n">
        <v>0.021321</v>
      </c>
      <c r="E21243" s="162" t="n">
        <v>18.33</v>
      </c>
    </row>
    <row r="21244">
      <c r="B21244" s="161" t="n">
        <v>41103</v>
      </c>
      <c r="C21244" s="162" t="n">
        <v>1356.78</v>
      </c>
      <c r="D21244" s="162" t="n">
        <v>0.03699</v>
      </c>
      <c r="E21244" s="162" t="n">
        <v>16.74</v>
      </c>
    </row>
    <row r="21245">
      <c r="B21245" s="161" t="n">
        <v>41106</v>
      </c>
      <c r="C21245" s="162" t="n">
        <v>1353.64</v>
      </c>
      <c r="D21245" s="162" t="n">
        <v>0.033899</v>
      </c>
      <c r="E21245" s="162" t="n">
        <v>17.11</v>
      </c>
    </row>
    <row r="21246">
      <c r="B21246" s="161" t="n">
        <v>41107</v>
      </c>
      <c r="C21246" s="162" t="n">
        <v>1363.67</v>
      </c>
      <c r="D21246" s="162" t="n">
        <v>0.040504</v>
      </c>
      <c r="E21246" s="162" t="n">
        <v>16.48</v>
      </c>
    </row>
    <row r="21247">
      <c r="B21247" s="161" t="n">
        <v>41108</v>
      </c>
      <c r="C21247" s="162" t="n">
        <v>1372.78</v>
      </c>
      <c r="D21247" s="162" t="n">
        <v>0.046242</v>
      </c>
      <c r="E21247" s="162" t="n">
        <v>16.16</v>
      </c>
    </row>
    <row r="21248">
      <c r="B21248" s="161" t="n">
        <v>41109</v>
      </c>
      <c r="C21248" s="162" t="n">
        <v>1376.51</v>
      </c>
      <c r="D21248" s="162" t="n">
        <v>0.047898</v>
      </c>
      <c r="E21248" s="162" t="n">
        <v>15.45</v>
      </c>
    </row>
    <row r="21249">
      <c r="B21249" s="161" t="n">
        <v>41110</v>
      </c>
      <c r="C21249" s="162" t="n">
        <v>1362.66</v>
      </c>
      <c r="D21249" s="162" t="n">
        <v>0.036876</v>
      </c>
      <c r="E21249" s="162" t="n">
        <v>16.27</v>
      </c>
    </row>
    <row r="21250">
      <c r="B21250" s="161" t="n">
        <v>41113</v>
      </c>
      <c r="C21250" s="162" t="n">
        <v>1350.52</v>
      </c>
      <c r="D21250" s="162" t="n">
        <v>0.027141</v>
      </c>
      <c r="E21250" s="162" t="n">
        <v>18.62</v>
      </c>
    </row>
    <row r="21251">
      <c r="B21251" s="161" t="n">
        <v>41114</v>
      </c>
      <c r="C21251" s="162" t="n">
        <v>1338.31</v>
      </c>
      <c r="D21251" s="162" t="n">
        <v>0.0174</v>
      </c>
      <c r="E21251" s="162" t="n">
        <v>20.47</v>
      </c>
    </row>
    <row r="21252">
      <c r="B21252" s="161" t="n">
        <v>41115</v>
      </c>
      <c r="C21252" s="162" t="n">
        <v>1337.89</v>
      </c>
      <c r="D21252" s="162" t="n">
        <v>0.016393</v>
      </c>
      <c r="E21252" s="162" t="n">
        <v>19.34</v>
      </c>
    </row>
    <row r="21253">
      <c r="B21253" s="161" t="n">
        <v>41116</v>
      </c>
      <c r="C21253" s="162" t="n">
        <v>1360.02</v>
      </c>
      <c r="D21253" s="162" t="n">
        <v>0.032171</v>
      </c>
      <c r="E21253" s="162" t="n">
        <v>17.53</v>
      </c>
    </row>
    <row r="21254">
      <c r="B21254" s="161" t="n">
        <v>41117</v>
      </c>
      <c r="C21254" s="162" t="n">
        <v>1385.97</v>
      </c>
      <c r="D21254" s="162" t="n">
        <v>0.050349</v>
      </c>
      <c r="E21254" s="162" t="n">
        <v>16.7</v>
      </c>
    </row>
    <row r="21255">
      <c r="B21255" s="161" t="n">
        <v>41120</v>
      </c>
      <c r="C21255" s="162" t="n">
        <v>1385.3</v>
      </c>
      <c r="D21255" s="162" t="n">
        <v>0.049191</v>
      </c>
      <c r="E21255" s="162" t="n">
        <v>18.03</v>
      </c>
    </row>
    <row r="21256">
      <c r="B21256" s="161" t="n">
        <v>41121</v>
      </c>
      <c r="C21256" s="162" t="n">
        <v>1379.32</v>
      </c>
      <c r="D21256" s="162" t="n">
        <v>0.044199</v>
      </c>
      <c r="E21256" s="162" t="n">
        <v>18.93</v>
      </c>
    </row>
    <row r="21257">
      <c r="B21257" s="161" t="n">
        <v>41122</v>
      </c>
      <c r="C21257" s="162" t="n">
        <v>1375.14</v>
      </c>
      <c r="D21257" s="162" t="n">
        <v>0.040593</v>
      </c>
      <c r="E21257" s="162" t="n">
        <v>18.96</v>
      </c>
    </row>
    <row r="21258">
      <c r="B21258" s="161" t="n">
        <v>41123</v>
      </c>
      <c r="C21258" s="162" t="n">
        <v>1365</v>
      </c>
      <c r="D21258" s="162" t="n">
        <v>0.032571</v>
      </c>
      <c r="E21258" s="162" t="n">
        <v>17.57</v>
      </c>
    </row>
    <row r="21259">
      <c r="B21259" s="161" t="n">
        <v>41124</v>
      </c>
      <c r="C21259" s="162" t="n">
        <v>1390.99</v>
      </c>
      <c r="D21259" s="162" t="n">
        <v>0.050806</v>
      </c>
      <c r="E21259" s="162" t="n">
        <v>15.64</v>
      </c>
    </row>
    <row r="21260">
      <c r="B21260" s="161" t="n">
        <v>41127</v>
      </c>
      <c r="C21260" s="162" t="n">
        <v>1394.23</v>
      </c>
      <c r="D21260" s="162" t="n">
        <v>0.052435</v>
      </c>
      <c r="E21260" s="162" t="n">
        <v>15.95</v>
      </c>
    </row>
    <row r="21261">
      <c r="B21261" s="161" t="n">
        <v>41128</v>
      </c>
      <c r="C21261" s="162" t="n">
        <v>1401.35</v>
      </c>
      <c r="D21261" s="162" t="n">
        <v>0.056827</v>
      </c>
      <c r="E21261" s="162" t="n">
        <v>15.99</v>
      </c>
    </row>
    <row r="21262">
      <c r="B21262" s="161" t="n">
        <v>41129</v>
      </c>
      <c r="C21262" s="162" t="n">
        <v>1402.22</v>
      </c>
      <c r="D21262" s="162" t="n">
        <v>0.056828</v>
      </c>
      <c r="E21262" s="162" t="n">
        <v>15.32</v>
      </c>
    </row>
    <row r="21263">
      <c r="B21263" s="161" t="n">
        <v>41130</v>
      </c>
      <c r="C21263" s="162" t="n">
        <v>1402.8</v>
      </c>
      <c r="D21263" s="162" t="n">
        <v>0.056681</v>
      </c>
      <c r="E21263" s="162" t="n">
        <v>15.28</v>
      </c>
    </row>
    <row r="21264">
      <c r="B21264" s="161" t="n">
        <v>41131</v>
      </c>
      <c r="C21264" s="162" t="n">
        <v>1405.87</v>
      </c>
      <c r="D21264" s="162" t="n">
        <v>0.0582</v>
      </c>
      <c r="E21264" s="162" t="n">
        <v>14.74</v>
      </c>
    </row>
    <row r="21265">
      <c r="B21265" s="161" t="n">
        <v>41134</v>
      </c>
      <c r="C21265" s="162" t="n">
        <v>1404.11</v>
      </c>
      <c r="D21265" s="162" t="n">
        <v>0.056337</v>
      </c>
      <c r="E21265" s="162" t="n">
        <v>13.7</v>
      </c>
    </row>
    <row r="21266">
      <c r="B21266" s="161" t="n">
        <v>41135</v>
      </c>
      <c r="C21266" s="162" t="n">
        <v>1403.93</v>
      </c>
      <c r="D21266" s="162" t="n">
        <v>0.055759</v>
      </c>
      <c r="E21266" s="162" t="n">
        <v>14.85</v>
      </c>
    </row>
    <row r="21267">
      <c r="B21267" s="161" t="n">
        <v>41136</v>
      </c>
      <c r="C21267" s="162" t="n">
        <v>1405.53</v>
      </c>
      <c r="D21267" s="162" t="n">
        <v>0.056445</v>
      </c>
      <c r="E21267" s="162" t="n">
        <v>14.63</v>
      </c>
    </row>
    <row r="21268">
      <c r="B21268" s="161" t="n">
        <v>41137</v>
      </c>
      <c r="C21268" s="162" t="n">
        <v>1415.51</v>
      </c>
      <c r="D21268" s="162" t="n">
        <v>0.06290999999999999</v>
      </c>
      <c r="E21268" s="162" t="n">
        <v>14.29</v>
      </c>
    </row>
    <row r="21269">
      <c r="B21269" s="161" t="n">
        <v>41138</v>
      </c>
      <c r="C21269" s="162" t="n">
        <v>1418.16</v>
      </c>
      <c r="D21269" s="162" t="n">
        <v>0.064028</v>
      </c>
      <c r="E21269" s="162" t="n">
        <v>13.45</v>
      </c>
    </row>
    <row r="21270">
      <c r="B21270" s="161" t="n">
        <v>41141</v>
      </c>
      <c r="C21270" s="162" t="n">
        <v>1418.13</v>
      </c>
      <c r="D21270" s="162" t="n">
        <v>0.06333</v>
      </c>
      <c r="E21270" s="162" t="n">
        <v>14.02</v>
      </c>
    </row>
    <row r="21271">
      <c r="B21271" s="161" t="n">
        <v>41142</v>
      </c>
      <c r="C21271" s="162" t="n">
        <v>1413.17</v>
      </c>
      <c r="D21271" s="162" t="n">
        <v>0.059255</v>
      </c>
      <c r="E21271" s="162" t="n">
        <v>15.02</v>
      </c>
    </row>
    <row r="21272">
      <c r="B21272" s="161" t="n">
        <v>41143</v>
      </c>
      <c r="C21272" s="162" t="n">
        <v>1413.49</v>
      </c>
      <c r="D21272" s="162" t="n">
        <v>0.05888</v>
      </c>
      <c r="E21272" s="162" t="n">
        <v>15.11</v>
      </c>
    </row>
    <row r="21273">
      <c r="B21273" s="161" t="n">
        <v>41144</v>
      </c>
      <c r="C21273" s="162" t="n">
        <v>1402.08</v>
      </c>
      <c r="D21273" s="162" t="n">
        <v>0.050247</v>
      </c>
      <c r="E21273" s="162" t="n">
        <v>15.96</v>
      </c>
    </row>
    <row r="21274">
      <c r="B21274" s="161" t="n">
        <v>41145</v>
      </c>
      <c r="C21274" s="162" t="n">
        <v>1411.13</v>
      </c>
      <c r="D21274" s="162" t="n">
        <v>0.056174</v>
      </c>
      <c r="E21274" s="162" t="n">
        <v>15.18</v>
      </c>
    </row>
    <row r="21275">
      <c r="B21275" s="161" t="n">
        <v>41148</v>
      </c>
      <c r="C21275" s="162" t="n">
        <v>1410.44</v>
      </c>
      <c r="D21275" s="162" t="n">
        <v>0.055005</v>
      </c>
      <c r="E21275" s="162" t="n">
        <v>16.35</v>
      </c>
    </row>
    <row r="21276">
      <c r="B21276" s="161" t="n">
        <v>41149</v>
      </c>
      <c r="C21276" s="162" t="n">
        <v>1409.3</v>
      </c>
      <c r="D21276" s="162" t="n">
        <v>0.053562</v>
      </c>
      <c r="E21276" s="162" t="n">
        <v>16.49</v>
      </c>
    </row>
    <row r="21277">
      <c r="B21277" s="161" t="n">
        <v>41150</v>
      </c>
      <c r="C21277" s="162" t="n">
        <v>1410.49</v>
      </c>
      <c r="D21277" s="162" t="n">
        <v>0.053857</v>
      </c>
      <c r="E21277" s="162" t="n">
        <v>17.06</v>
      </c>
    </row>
    <row r="21278">
      <c r="B21278" s="161" t="n">
        <v>41151</v>
      </c>
      <c r="C21278" s="162" t="n">
        <v>1399.48</v>
      </c>
      <c r="D21278" s="162" t="n">
        <v>0.045468</v>
      </c>
      <c r="E21278" s="162" t="n">
        <v>17.83</v>
      </c>
    </row>
    <row r="21279">
      <c r="B21279" s="161" t="n">
        <v>41152</v>
      </c>
      <c r="C21279" s="162" t="n">
        <v>1406.58</v>
      </c>
      <c r="D21279" s="162" t="n">
        <v>0.049973</v>
      </c>
      <c r="E21279" s="162" t="n">
        <v>17.47</v>
      </c>
    </row>
    <row r="21280">
      <c r="B21280" s="161" t="n">
        <v>41156</v>
      </c>
      <c r="C21280" s="162" t="n">
        <v>1404.94</v>
      </c>
      <c r="D21280" s="162" t="n">
        <v>0.048178</v>
      </c>
      <c r="E21280" s="162" t="n">
        <v>17.98</v>
      </c>
    </row>
    <row r="21281">
      <c r="B21281" s="161" t="n">
        <v>41157</v>
      </c>
      <c r="C21281" s="162" t="n">
        <v>1403.44</v>
      </c>
      <c r="D21281" s="162" t="n">
        <v>0.046411</v>
      </c>
      <c r="E21281" s="162" t="n">
        <v>17.74</v>
      </c>
    </row>
    <row r="21282">
      <c r="B21282" s="161" t="n">
        <v>41158</v>
      </c>
      <c r="C21282" s="162" t="n">
        <v>1432.12</v>
      </c>
      <c r="D21282" s="162" t="n">
        <v>0.065833</v>
      </c>
      <c r="E21282" s="162" t="n">
        <v>15.6</v>
      </c>
    </row>
    <row r="21283">
      <c r="B21283" s="161" t="n">
        <v>41159</v>
      </c>
      <c r="C21283" s="162" t="n">
        <v>1437.92</v>
      </c>
      <c r="D21283" s="162" t="n">
        <v>0.06896099999999999</v>
      </c>
      <c r="E21283" s="162" t="n">
        <v>14.38</v>
      </c>
    </row>
    <row r="21284">
      <c r="B21284" s="161" t="n">
        <v>41162</v>
      </c>
      <c r="C21284" s="162" t="n">
        <v>1429.08</v>
      </c>
      <c r="D21284" s="162" t="n">
        <v>0.061897</v>
      </c>
      <c r="E21284" s="162" t="n">
        <v>16.28</v>
      </c>
    </row>
    <row r="21285">
      <c r="B21285" s="161" t="n">
        <v>41163</v>
      </c>
      <c r="C21285" s="162" t="n">
        <v>1433.56</v>
      </c>
      <c r="D21285" s="162" t="n">
        <v>0.064016</v>
      </c>
      <c r="E21285" s="162" t="n">
        <v>16.41</v>
      </c>
    </row>
    <row r="21286">
      <c r="B21286" s="161" t="n">
        <v>41164</v>
      </c>
      <c r="C21286" s="162" t="n">
        <v>1436.56</v>
      </c>
      <c r="D21286" s="162" t="n">
        <v>0.06507400000000001</v>
      </c>
      <c r="E21286" s="162" t="n">
        <v>15.8</v>
      </c>
    </row>
    <row r="21287">
      <c r="B21287" s="161" t="n">
        <v>41165</v>
      </c>
      <c r="C21287" s="162" t="n">
        <v>1459.99</v>
      </c>
      <c r="D21287" s="162" t="n">
        <v>0.080259</v>
      </c>
      <c r="E21287" s="162" t="n">
        <v>14.05</v>
      </c>
    </row>
    <row r="21288">
      <c r="B21288" s="161" t="n">
        <v>41166</v>
      </c>
      <c r="C21288" s="162" t="n">
        <v>1465.77</v>
      </c>
      <c r="D21288" s="162" t="n">
        <v>0.083207</v>
      </c>
      <c r="E21288" s="162" t="n">
        <v>14.51</v>
      </c>
    </row>
    <row r="21289">
      <c r="B21289" s="161" t="n">
        <v>41169</v>
      </c>
      <c r="C21289" s="162" t="n">
        <v>1461.19</v>
      </c>
      <c r="D21289" s="162" t="n">
        <v>0.07928300000000001</v>
      </c>
      <c r="E21289" s="162" t="n">
        <v>14.59</v>
      </c>
    </row>
    <row r="21290">
      <c r="B21290" s="161" t="n">
        <v>41170</v>
      </c>
      <c r="C21290" s="162" t="n">
        <v>1459.32</v>
      </c>
      <c r="D21290" s="162" t="n">
        <v>0.077207</v>
      </c>
      <c r="E21290" s="162" t="n">
        <v>14.18</v>
      </c>
    </row>
    <row r="21291">
      <c r="B21291" s="161" t="n">
        <v>41171</v>
      </c>
      <c r="C21291" s="162" t="n">
        <v>1461.05</v>
      </c>
      <c r="D21291" s="162" t="n">
        <v>0.07759000000000001</v>
      </c>
      <c r="E21291" s="162" t="n">
        <v>13.88</v>
      </c>
    </row>
    <row r="21292">
      <c r="B21292" s="161" t="n">
        <v>41172</v>
      </c>
      <c r="C21292" s="162" t="n">
        <v>1460.26</v>
      </c>
      <c r="D21292" s="162" t="n">
        <v>0.076298</v>
      </c>
      <c r="E21292" s="162" t="n">
        <v>14.07</v>
      </c>
    </row>
    <row r="21293">
      <c r="B21293" s="161" t="n">
        <v>41173</v>
      </c>
      <c r="C21293" s="162" t="n">
        <v>1460.15</v>
      </c>
      <c r="D21293" s="162" t="n">
        <v>0.075478</v>
      </c>
      <c r="E21293" s="162" t="n">
        <v>13.98</v>
      </c>
    </row>
    <row r="21294">
      <c r="B21294" s="161" t="n">
        <v>41176</v>
      </c>
      <c r="C21294" s="162" t="n">
        <v>1456.89</v>
      </c>
      <c r="D21294" s="162" t="n">
        <v>0.07252</v>
      </c>
      <c r="E21294" s="162" t="n">
        <v>14.15</v>
      </c>
    </row>
    <row r="21295">
      <c r="B21295" s="161" t="n">
        <v>41177</v>
      </c>
      <c r="C21295" s="162" t="n">
        <v>1441.59</v>
      </c>
      <c r="D21295" s="162" t="n">
        <v>0.061198</v>
      </c>
      <c r="E21295" s="162" t="n">
        <v>15.43</v>
      </c>
    </row>
    <row r="21296">
      <c r="B21296" s="161" t="n">
        <v>41178</v>
      </c>
      <c r="C21296" s="162" t="n">
        <v>1433.32</v>
      </c>
      <c r="D21296" s="162" t="n">
        <v>0.054788</v>
      </c>
      <c r="E21296" s="162" t="n">
        <v>16.81</v>
      </c>
    </row>
    <row r="21297">
      <c r="B21297" s="161" t="n">
        <v>41179</v>
      </c>
      <c r="C21297" s="162" t="n">
        <v>1447.15</v>
      </c>
      <c r="D21297" s="162" t="n">
        <v>0.063615</v>
      </c>
      <c r="E21297" s="162" t="n">
        <v>14.84</v>
      </c>
    </row>
    <row r="21298">
      <c r="B21298" s="161" t="n">
        <v>41180</v>
      </c>
      <c r="C21298" s="162" t="n">
        <v>1440.67</v>
      </c>
      <c r="D21298" s="162" t="n">
        <v>0.058336</v>
      </c>
      <c r="E21298" s="162" t="n">
        <v>15.73</v>
      </c>
    </row>
    <row r="21299">
      <c r="B21299" s="161" t="n">
        <v>41183</v>
      </c>
      <c r="C21299" s="162" t="n">
        <v>1444.49</v>
      </c>
      <c r="D21299" s="162" t="n">
        <v>0.060128</v>
      </c>
      <c r="E21299" s="162" t="n">
        <v>16.32</v>
      </c>
    </row>
    <row r="21300">
      <c r="B21300" s="161" t="n">
        <v>41184</v>
      </c>
      <c r="C21300" s="162" t="n">
        <v>1445.75</v>
      </c>
      <c r="D21300" s="162" t="n">
        <v>0.060155</v>
      </c>
      <c r="E21300" s="162" t="n">
        <v>15.71</v>
      </c>
    </row>
    <row r="21301">
      <c r="B21301" s="161" t="n">
        <v>41185</v>
      </c>
      <c r="C21301" s="162" t="n">
        <v>1450.99</v>
      </c>
      <c r="D21301" s="162" t="n">
        <v>0.06292399999999999</v>
      </c>
      <c r="E21301" s="162" t="n">
        <v>15.43</v>
      </c>
    </row>
    <row r="21302">
      <c r="B21302" s="161" t="n">
        <v>41186</v>
      </c>
      <c r="C21302" s="162" t="n">
        <v>1461.4</v>
      </c>
      <c r="D21302" s="162" t="n">
        <v>0.069133</v>
      </c>
      <c r="E21302" s="162" t="n">
        <v>14.55</v>
      </c>
    </row>
    <row r="21303">
      <c r="B21303" s="161" t="n">
        <v>41187</v>
      </c>
      <c r="C21303" s="162" t="n">
        <v>1460.93</v>
      </c>
      <c r="D21303" s="162" t="n">
        <v>0.068007</v>
      </c>
      <c r="E21303" s="162" t="n">
        <v>14.33</v>
      </c>
    </row>
    <row r="21304">
      <c r="B21304" s="161" t="n">
        <v>41190</v>
      </c>
      <c r="C21304" s="162" t="n">
        <v>1455.88</v>
      </c>
      <c r="D21304" s="162" t="n">
        <v>0.063767</v>
      </c>
      <c r="E21304" s="162" t="n">
        <v>15.11</v>
      </c>
    </row>
    <row r="21305">
      <c r="B21305" s="161" t="n">
        <v>41191</v>
      </c>
      <c r="C21305" s="162" t="n">
        <v>1441.48</v>
      </c>
      <c r="D21305" s="162" t="n">
        <v>0.053141</v>
      </c>
      <c r="E21305" s="162" t="n">
        <v>16.37</v>
      </c>
    </row>
    <row r="21306">
      <c r="B21306" s="161" t="n">
        <v>41192</v>
      </c>
      <c r="C21306" s="162" t="n">
        <v>1432.56</v>
      </c>
      <c r="D21306" s="162" t="n">
        <v>0.046322</v>
      </c>
      <c r="E21306" s="162" t="n">
        <v>16.29</v>
      </c>
    </row>
    <row r="21307">
      <c r="B21307" s="161" t="n">
        <v>41193</v>
      </c>
      <c r="C21307" s="162" t="n">
        <v>1432.84</v>
      </c>
      <c r="D21307" s="162" t="n">
        <v>0.045906</v>
      </c>
      <c r="E21307" s="162" t="n">
        <v>15.59</v>
      </c>
    </row>
    <row r="21308">
      <c r="B21308" s="161" t="n">
        <v>41194</v>
      </c>
      <c r="C21308" s="162" t="n">
        <v>1428.59</v>
      </c>
      <c r="D21308" s="162" t="n">
        <v>0.042281</v>
      </c>
      <c r="E21308" s="162" t="n">
        <v>16.14</v>
      </c>
    </row>
    <row r="21309">
      <c r="B21309" s="161" t="n">
        <v>41197</v>
      </c>
      <c r="C21309" s="162" t="n">
        <v>1440.13</v>
      </c>
      <c r="D21309" s="162" t="n">
        <v>0.04968</v>
      </c>
      <c r="E21309" s="162" t="n">
        <v>15.27</v>
      </c>
    </row>
    <row r="21310">
      <c r="B21310" s="161" t="n">
        <v>41198</v>
      </c>
      <c r="C21310" s="162" t="n">
        <v>1454.92</v>
      </c>
      <c r="D21310" s="162" t="n">
        <v>0.059178</v>
      </c>
      <c r="E21310" s="162" t="n">
        <v>15.22</v>
      </c>
    </row>
    <row r="21311">
      <c r="B21311" s="161" t="n">
        <v>41199</v>
      </c>
      <c r="C21311" s="162" t="n">
        <v>1460.91</v>
      </c>
      <c r="D21311" s="162" t="n">
        <v>0.06261700000000001</v>
      </c>
      <c r="E21311" s="162" t="n">
        <v>15.07</v>
      </c>
    </row>
    <row r="21312">
      <c r="B21312" s="161" t="n">
        <v>41200</v>
      </c>
      <c r="C21312" s="162" t="n">
        <v>1457.34</v>
      </c>
      <c r="D21312" s="162" t="n">
        <v>0.059514</v>
      </c>
      <c r="E21312" s="162" t="n">
        <v>15.03</v>
      </c>
    </row>
    <row r="21313">
      <c r="B21313" s="161" t="n">
        <v>41201</v>
      </c>
      <c r="C21313" s="162" t="n">
        <v>1433.19</v>
      </c>
      <c r="D21313" s="162" t="n">
        <v>0.04225</v>
      </c>
      <c r="E21313" s="162" t="n">
        <v>17.06</v>
      </c>
    </row>
    <row r="21314">
      <c r="B21314" s="161" t="n">
        <v>41204</v>
      </c>
      <c r="C21314" s="162" t="n">
        <v>1433.82</v>
      </c>
      <c r="D21314" s="162" t="n">
        <v>0.042122</v>
      </c>
      <c r="E21314" s="162" t="n">
        <v>16.62</v>
      </c>
    </row>
    <row r="21315">
      <c r="B21315" s="161" t="n">
        <v>41205</v>
      </c>
      <c r="C21315" s="162" t="n">
        <v>1413.11</v>
      </c>
      <c r="D21315" s="162" t="n">
        <v>0.027092</v>
      </c>
      <c r="E21315" s="162" t="n">
        <v>18.83</v>
      </c>
    </row>
    <row r="21316">
      <c r="B21316" s="161" t="n">
        <v>41206</v>
      </c>
      <c r="C21316" s="162" t="n">
        <v>1408.75</v>
      </c>
      <c r="D21316" s="162" t="n">
        <v>0.023577</v>
      </c>
      <c r="E21316" s="162" t="n">
        <v>18.33</v>
      </c>
    </row>
    <row r="21317">
      <c r="B21317" s="161" t="n">
        <v>41207</v>
      </c>
      <c r="C21317" s="162" t="n">
        <v>1412.97</v>
      </c>
      <c r="D21317" s="162" t="n">
        <v>0.026131</v>
      </c>
      <c r="E21317" s="162" t="n">
        <v>18.12</v>
      </c>
    </row>
    <row r="21318">
      <c r="B21318" s="161" t="n">
        <v>41208</v>
      </c>
      <c r="C21318" s="162" t="n">
        <v>1411.94</v>
      </c>
      <c r="D21318" s="162" t="n">
        <v>0.024979</v>
      </c>
      <c r="E21318" s="162" t="n">
        <v>17.81</v>
      </c>
    </row>
    <row r="21319">
      <c r="B21319" s="161" t="n">
        <v>41213</v>
      </c>
      <c r="C21319" s="162" t="n">
        <v>1412.16</v>
      </c>
      <c r="D21319" s="162" t="n">
        <v>0.024688</v>
      </c>
      <c r="E21319" s="162" t="n">
        <v>18.6</v>
      </c>
    </row>
    <row r="21320">
      <c r="B21320" s="161" t="n">
        <v>41214</v>
      </c>
      <c r="C21320" s="162" t="n">
        <v>1427.59</v>
      </c>
      <c r="D21320" s="162" t="n">
        <v>0.035069</v>
      </c>
      <c r="E21320" s="162" t="n">
        <v>16.69</v>
      </c>
    </row>
    <row r="21321">
      <c r="B21321" s="161" t="n">
        <v>41215</v>
      </c>
      <c r="C21321" s="162" t="n">
        <v>1414.2</v>
      </c>
      <c r="D21321" s="162" t="n">
        <v>0.02526</v>
      </c>
      <c r="E21321" s="162" t="n">
        <v>17.59</v>
      </c>
    </row>
    <row r="21322">
      <c r="B21322" s="161" t="n">
        <v>41218</v>
      </c>
      <c r="C21322" s="162" t="n">
        <v>1417.26</v>
      </c>
      <c r="D21322" s="162" t="n">
        <v>0.027049</v>
      </c>
      <c r="E21322" s="162" t="n">
        <v>18.42</v>
      </c>
    </row>
    <row r="21323">
      <c r="B21323" s="161" t="n">
        <v>41219</v>
      </c>
      <c r="C21323" s="162" t="n">
        <v>1428.39</v>
      </c>
      <c r="D21323" s="162" t="n">
        <v>0.034462</v>
      </c>
      <c r="E21323" s="162" t="n">
        <v>17.58</v>
      </c>
    </row>
    <row r="21324">
      <c r="B21324" s="161" t="n">
        <v>41220</v>
      </c>
      <c r="C21324" s="162" t="n">
        <v>1394.53</v>
      </c>
      <c r="D21324" s="162" t="n">
        <v>0.010187</v>
      </c>
      <c r="E21324" s="162" t="n">
        <v>19.08</v>
      </c>
    </row>
    <row r="21325">
      <c r="B21325" s="161" t="n">
        <v>41221</v>
      </c>
      <c r="C21325" s="162" t="n">
        <v>1377.51</v>
      </c>
      <c r="D21325" s="162" t="n">
        <v>-0.00232</v>
      </c>
      <c r="E21325" s="162" t="n">
        <v>18.49</v>
      </c>
    </row>
    <row r="21326">
      <c r="B21326" s="161" t="n">
        <v>41222</v>
      </c>
      <c r="C21326" s="162" t="n">
        <v>1379.85</v>
      </c>
      <c r="D21326" s="162" t="n">
        <v>-0.000818</v>
      </c>
      <c r="E21326" s="162" t="n">
        <v>18.61</v>
      </c>
    </row>
    <row r="21327">
      <c r="B21327" s="161" t="n">
        <v>41225</v>
      </c>
      <c r="C21327" s="162" t="n">
        <v>1380.03</v>
      </c>
      <c r="D21327" s="162" t="n">
        <v>-0.000911</v>
      </c>
      <c r="E21327" s="162" t="n">
        <v>16.68</v>
      </c>
    </row>
    <row r="21328">
      <c r="B21328" s="161" t="n">
        <v>41226</v>
      </c>
      <c r="C21328" s="162" t="n">
        <v>1374.53</v>
      </c>
      <c r="D21328" s="162" t="n">
        <v>-0.005115</v>
      </c>
      <c r="E21328" s="162" t="n">
        <v>16.65</v>
      </c>
    </row>
    <row r="21329">
      <c r="B21329" s="161" t="n">
        <v>41227</v>
      </c>
      <c r="C21329" s="162" t="n">
        <v>1355.49</v>
      </c>
      <c r="D21329" s="162" t="n">
        <v>-0.019217</v>
      </c>
      <c r="E21329" s="162" t="n">
        <v>17.92</v>
      </c>
    </row>
    <row r="21330">
      <c r="B21330" s="161" t="n">
        <v>41228</v>
      </c>
      <c r="C21330" s="162" t="n">
        <v>1353.33</v>
      </c>
      <c r="D21330" s="162" t="n">
        <v>-0.02096</v>
      </c>
      <c r="E21330" s="162" t="n">
        <v>17.99</v>
      </c>
    </row>
    <row r="21331">
      <c r="B21331" s="161" t="n">
        <v>41229</v>
      </c>
      <c r="C21331" s="162" t="n">
        <v>1359.88</v>
      </c>
      <c r="D21331" s="162" t="n">
        <v>-0.016261</v>
      </c>
      <c r="E21331" s="162" t="n">
        <v>16.41</v>
      </c>
    </row>
    <row r="21332">
      <c r="B21332" s="161" t="n">
        <v>41232</v>
      </c>
      <c r="C21332" s="162" t="n">
        <v>1386.89</v>
      </c>
      <c r="D21332" s="162" t="n">
        <v>0.003184</v>
      </c>
      <c r="E21332" s="162" t="n">
        <v>15.24</v>
      </c>
    </row>
    <row r="21333">
      <c r="B21333" s="161" t="n">
        <v>41233</v>
      </c>
      <c r="C21333" s="162" t="n">
        <v>1387.81</v>
      </c>
      <c r="D21333" s="162" t="n">
        <v>0.003692</v>
      </c>
      <c r="E21333" s="162" t="n">
        <v>15.08</v>
      </c>
    </row>
    <row r="21334">
      <c r="B21334" s="161" t="n">
        <v>41234</v>
      </c>
      <c r="C21334" s="162" t="n">
        <v>1391.03</v>
      </c>
      <c r="D21334" s="162" t="n">
        <v>0.005841</v>
      </c>
      <c r="E21334" s="162" t="n">
        <v>15.31</v>
      </c>
    </row>
    <row r="21335">
      <c r="B21335" s="161" t="n">
        <v>41236</v>
      </c>
      <c r="C21335" s="162" t="n">
        <v>1409.15</v>
      </c>
      <c r="D21335" s="162" t="n">
        <v>0.018559</v>
      </c>
      <c r="E21335" s="162" t="n">
        <v>15.14</v>
      </c>
    </row>
    <row r="21336">
      <c r="B21336" s="161" t="n">
        <v>41239</v>
      </c>
      <c r="C21336" s="162" t="n">
        <v>1406.29</v>
      </c>
      <c r="D21336" s="162" t="n">
        <v>0.016323</v>
      </c>
      <c r="E21336" s="162" t="n">
        <v>15.5</v>
      </c>
    </row>
    <row r="21337">
      <c r="B21337" s="161" t="n">
        <v>41240</v>
      </c>
      <c r="C21337" s="162" t="n">
        <v>1398.94</v>
      </c>
      <c r="D21337" s="162" t="n">
        <v>0.010913</v>
      </c>
      <c r="E21337" s="162" t="n">
        <v>15.92</v>
      </c>
    </row>
    <row r="21338">
      <c r="B21338" s="161" t="n">
        <v>41241</v>
      </c>
      <c r="C21338" s="162" t="n">
        <v>1409.93</v>
      </c>
      <c r="D21338" s="162" t="n">
        <v>0.018495</v>
      </c>
      <c r="E21338" s="162" t="n">
        <v>15.51</v>
      </c>
    </row>
    <row r="21339">
      <c r="B21339" s="161" t="n">
        <v>41242</v>
      </c>
      <c r="C21339" s="162" t="n">
        <v>1415.95</v>
      </c>
      <c r="D21339" s="162" t="n">
        <v>0.022524</v>
      </c>
      <c r="E21339" s="162" t="n">
        <v>15.06</v>
      </c>
    </row>
    <row r="21340">
      <c r="B21340" s="161" t="n">
        <v>41243</v>
      </c>
      <c r="C21340" s="162" t="n">
        <v>1416.18</v>
      </c>
      <c r="D21340" s="162" t="n">
        <v>0.022449</v>
      </c>
      <c r="E21340" s="162" t="n">
        <v>15.87</v>
      </c>
    </row>
    <row r="21341">
      <c r="B21341" s="161" t="n">
        <v>41246</v>
      </c>
      <c r="C21341" s="162" t="n">
        <v>1409.46</v>
      </c>
      <c r="D21341" s="162" t="n">
        <v>0.017454</v>
      </c>
      <c r="E21341" s="162" t="n">
        <v>16.64</v>
      </c>
    </row>
    <row r="21342">
      <c r="B21342" s="161" t="n">
        <v>41247</v>
      </c>
      <c r="C21342" s="162" t="n">
        <v>1407.05</v>
      </c>
      <c r="D21342" s="162" t="n">
        <v>0.015566</v>
      </c>
      <c r="E21342" s="162" t="n">
        <v>17.12</v>
      </c>
    </row>
    <row r="21343">
      <c r="B21343" s="161" t="n">
        <v>41248</v>
      </c>
      <c r="C21343" s="162" t="n">
        <v>1409.28</v>
      </c>
      <c r="D21343" s="162" t="n">
        <v>0.016976</v>
      </c>
      <c r="E21343" s="162" t="n">
        <v>16.46</v>
      </c>
    </row>
    <row r="21344">
      <c r="B21344" s="161" t="n">
        <v>41249</v>
      </c>
      <c r="C21344" s="162" t="n">
        <v>1413.94</v>
      </c>
      <c r="D21344" s="162" t="n">
        <v>0.02009</v>
      </c>
      <c r="E21344" s="162" t="n">
        <v>16.58</v>
      </c>
    </row>
    <row r="21345">
      <c r="B21345" s="161" t="n">
        <v>41250</v>
      </c>
      <c r="C21345" s="162" t="n">
        <v>1418.07</v>
      </c>
      <c r="D21345" s="162" t="n">
        <v>0.022789</v>
      </c>
      <c r="E21345" s="162" t="n">
        <v>15.9</v>
      </c>
    </row>
    <row r="21346">
      <c r="B21346" s="161" t="n">
        <v>41253</v>
      </c>
      <c r="C21346" s="162" t="n">
        <v>1418.55</v>
      </c>
      <c r="D21346" s="162" t="n">
        <v>0.022929</v>
      </c>
      <c r="E21346" s="162" t="n">
        <v>16.05</v>
      </c>
    </row>
    <row r="21347">
      <c r="B21347" s="161" t="n">
        <v>41254</v>
      </c>
      <c r="C21347" s="162" t="n">
        <v>1427.84</v>
      </c>
      <c r="D21347" s="162" t="n">
        <v>0.029232</v>
      </c>
      <c r="E21347" s="162" t="n">
        <v>15.57</v>
      </c>
    </row>
    <row r="21348">
      <c r="B21348" s="161" t="n">
        <v>41255</v>
      </c>
      <c r="C21348" s="162" t="n">
        <v>1428.48</v>
      </c>
      <c r="D21348" s="162" t="n">
        <v>0.029461</v>
      </c>
      <c r="E21348" s="162" t="n">
        <v>15.95</v>
      </c>
    </row>
    <row r="21349">
      <c r="B21349" s="161" t="n">
        <v>41256</v>
      </c>
      <c r="C21349" s="162" t="n">
        <v>1419.45</v>
      </c>
      <c r="D21349" s="162" t="n">
        <v>0.022949</v>
      </c>
      <c r="E21349" s="162" t="n">
        <v>16.56</v>
      </c>
    </row>
    <row r="21350">
      <c r="B21350" s="161" t="n">
        <v>41257</v>
      </c>
      <c r="C21350" s="162" t="n">
        <v>1413.58</v>
      </c>
      <c r="D21350" s="162" t="n">
        <v>0.018633</v>
      </c>
      <c r="E21350" s="162" t="n">
        <v>17</v>
      </c>
    </row>
    <row r="21351">
      <c r="B21351" s="161" t="n">
        <v>41260</v>
      </c>
      <c r="C21351" s="162" t="n">
        <v>1430.36</v>
      </c>
      <c r="D21351" s="162" t="n">
        <v>0.030231</v>
      </c>
      <c r="E21351" s="162" t="n">
        <v>16.34</v>
      </c>
    </row>
    <row r="21352">
      <c r="B21352" s="161" t="n">
        <v>41261</v>
      </c>
      <c r="C21352" s="162" t="n">
        <v>1446.79</v>
      </c>
      <c r="D21352" s="162" t="n">
        <v>0.041374</v>
      </c>
      <c r="E21352" s="162" t="n">
        <v>15.57</v>
      </c>
    </row>
    <row r="21353">
      <c r="B21353" s="161" t="n">
        <v>41262</v>
      </c>
      <c r="C21353" s="162" t="n">
        <v>1435.81</v>
      </c>
      <c r="D21353" s="162" t="n">
        <v>0.033498</v>
      </c>
      <c r="E21353" s="162" t="n">
        <v>17.36</v>
      </c>
    </row>
    <row r="21354">
      <c r="B21354" s="161" t="n">
        <v>41263</v>
      </c>
      <c r="C21354" s="162" t="n">
        <v>1443.69</v>
      </c>
      <c r="D21354" s="162" t="n">
        <v>0.03861</v>
      </c>
      <c r="E21354" s="162" t="n">
        <v>17.67</v>
      </c>
    </row>
    <row r="21355">
      <c r="B21355" s="161" t="n">
        <v>41264</v>
      </c>
      <c r="C21355" s="162" t="n">
        <v>1430.15</v>
      </c>
      <c r="D21355" s="162" t="n">
        <v>0.028908</v>
      </c>
      <c r="E21355" s="162" t="n">
        <v>17.84</v>
      </c>
    </row>
    <row r="21356">
      <c r="B21356" s="161" t="n">
        <v>41267</v>
      </c>
      <c r="C21356" s="162" t="n">
        <v>1426.66</v>
      </c>
      <c r="D21356" s="162" t="n">
        <v>0.026246</v>
      </c>
      <c r="E21356" s="162" t="n">
        <v>17.84</v>
      </c>
    </row>
    <row r="21357">
      <c r="B21357" s="161" t="n">
        <v>41269</v>
      </c>
      <c r="C21357" s="162" t="n">
        <v>1419.83</v>
      </c>
      <c r="D21357" s="162" t="n">
        <v>0.021271</v>
      </c>
      <c r="E21357" s="162" t="n">
        <v>19.48</v>
      </c>
    </row>
    <row r="21358">
      <c r="B21358" s="161" t="n">
        <v>41270</v>
      </c>
      <c r="C21358" s="162" t="n">
        <v>1418.1</v>
      </c>
      <c r="D21358" s="162" t="n">
        <v>0.019883</v>
      </c>
      <c r="E21358" s="162" t="n">
        <v>19.47</v>
      </c>
    </row>
    <row r="21359">
      <c r="B21359" s="161" t="n">
        <v>41271</v>
      </c>
      <c r="C21359" s="162" t="n">
        <v>1402.43</v>
      </c>
      <c r="D21359" s="162" t="n">
        <v>0.008748000000000001</v>
      </c>
      <c r="E21359" s="162" t="n">
        <v>22.72</v>
      </c>
    </row>
    <row r="21360">
      <c r="B21360" s="161" t="n">
        <v>41274</v>
      </c>
      <c r="C21360" s="162" t="n">
        <v>1426.19</v>
      </c>
      <c r="D21360" s="162" t="n">
        <v>0.025433</v>
      </c>
      <c r="E21360" s="162" t="n">
        <v>18.02</v>
      </c>
    </row>
    <row r="21361">
      <c r="B21361" s="161" t="n">
        <v>41276</v>
      </c>
      <c r="C21361" s="162" t="n">
        <v>1462.42</v>
      </c>
      <c r="D21361" s="162" t="n">
        <v>0.050304</v>
      </c>
      <c r="E21361" s="162" t="n">
        <v>14.68</v>
      </c>
    </row>
    <row r="21362">
      <c r="B21362" s="161" t="n">
        <v>41277</v>
      </c>
      <c r="C21362" s="162" t="n">
        <v>1459.37</v>
      </c>
      <c r="D21362" s="162" t="n">
        <v>0.048018</v>
      </c>
      <c r="E21362" s="162" t="n">
        <v>14.56</v>
      </c>
    </row>
    <row r="21363">
      <c r="B21363" s="161" t="n">
        <v>41278</v>
      </c>
      <c r="C21363" s="162" t="n">
        <v>1466.47</v>
      </c>
      <c r="D21363" s="162" t="n">
        <v>0.052668</v>
      </c>
      <c r="E21363" s="162" t="n">
        <v>13.83</v>
      </c>
    </row>
    <row r="21364">
      <c r="B21364" s="161" t="n">
        <v>41281</v>
      </c>
      <c r="C21364" s="162" t="n">
        <v>1461.89</v>
      </c>
      <c r="D21364" s="162" t="n">
        <v>0.049337</v>
      </c>
      <c r="E21364" s="162" t="n">
        <v>13.79</v>
      </c>
    </row>
    <row r="21365">
      <c r="B21365" s="161" t="n">
        <v>41282</v>
      </c>
      <c r="C21365" s="162" t="n">
        <v>1457.15</v>
      </c>
      <c r="D21365" s="162" t="n">
        <v>0.045894</v>
      </c>
      <c r="E21365" s="162" t="n">
        <v>13.62</v>
      </c>
    </row>
    <row r="21366">
      <c r="B21366" s="161" t="n">
        <v>41283</v>
      </c>
      <c r="C21366" s="162" t="n">
        <v>1461.02</v>
      </c>
      <c r="D21366" s="162" t="n">
        <v>0.048302</v>
      </c>
      <c r="E21366" s="162" t="n">
        <v>13.81</v>
      </c>
    </row>
    <row r="21367">
      <c r="B21367" s="161" t="n">
        <v>41284</v>
      </c>
      <c r="C21367" s="162" t="n">
        <v>1472.12</v>
      </c>
      <c r="D21367" s="162" t="n">
        <v>0.055601</v>
      </c>
      <c r="E21367" s="162" t="n">
        <v>13.49</v>
      </c>
    </row>
    <row r="21368">
      <c r="B21368" s="161" t="n">
        <v>41285</v>
      </c>
      <c r="C21368" s="162" t="n">
        <v>1472.05</v>
      </c>
      <c r="D21368" s="162" t="n">
        <v>0.055354</v>
      </c>
      <c r="E21368" s="162" t="n">
        <v>13.36</v>
      </c>
    </row>
    <row r="21369">
      <c r="B21369" s="161" t="n">
        <v>41288</v>
      </c>
      <c r="C21369" s="162" t="n">
        <v>1470.68</v>
      </c>
      <c r="D21369" s="162" t="n">
        <v>0.054214</v>
      </c>
      <c r="E21369" s="162" t="n">
        <v>13.52</v>
      </c>
    </row>
    <row r="21370">
      <c r="B21370" s="161" t="n">
        <v>41289</v>
      </c>
      <c r="C21370" s="162" t="n">
        <v>1472.34</v>
      </c>
      <c r="D21370" s="162" t="n">
        <v>0.055102</v>
      </c>
      <c r="E21370" s="162" t="n">
        <v>13.55</v>
      </c>
    </row>
    <row r="21371">
      <c r="B21371" s="161" t="n">
        <v>41290</v>
      </c>
      <c r="C21371" s="162" t="n">
        <v>1472.63</v>
      </c>
      <c r="D21371" s="162" t="n">
        <v>0.055051</v>
      </c>
      <c r="E21371" s="162" t="n">
        <v>13.42</v>
      </c>
    </row>
    <row r="21372">
      <c r="B21372" s="161" t="n">
        <v>41291</v>
      </c>
      <c r="C21372" s="162" t="n">
        <v>1480.94</v>
      </c>
      <c r="D21372" s="162" t="n">
        <v>0.060418</v>
      </c>
      <c r="E21372" s="162" t="n">
        <v>13.57</v>
      </c>
    </row>
    <row r="21373">
      <c r="B21373" s="161" t="n">
        <v>41292</v>
      </c>
      <c r="C21373" s="162" t="n">
        <v>1485.98</v>
      </c>
      <c r="D21373" s="162" t="n">
        <v>0.06357500000000001</v>
      </c>
      <c r="E21373" s="162" t="n">
        <v>12.46</v>
      </c>
    </row>
    <row r="21374">
      <c r="B21374" s="161" t="n">
        <v>41296</v>
      </c>
      <c r="C21374" s="162" t="n">
        <v>1492.56</v>
      </c>
      <c r="D21374" s="162" t="n">
        <v>0.06771000000000001</v>
      </c>
      <c r="E21374" s="162" t="n">
        <v>12.43</v>
      </c>
    </row>
    <row r="21375">
      <c r="B21375" s="161" t="n">
        <v>41297</v>
      </c>
      <c r="C21375" s="162" t="n">
        <v>1494.81</v>
      </c>
      <c r="D21375" s="162" t="n">
        <v>0.068872</v>
      </c>
      <c r="E21375" s="162" t="n">
        <v>12.46</v>
      </c>
    </row>
    <row r="21376">
      <c r="B21376" s="161" t="n">
        <v>41298</v>
      </c>
      <c r="C21376" s="162" t="n">
        <v>1494.82</v>
      </c>
      <c r="D21376" s="162" t="n">
        <v>0.068532</v>
      </c>
      <c r="E21376" s="162" t="n">
        <v>12.69</v>
      </c>
    </row>
    <row r="21377">
      <c r="B21377" s="161" t="n">
        <v>41299</v>
      </c>
      <c r="C21377" s="162" t="n">
        <v>1502.96</v>
      </c>
      <c r="D21377" s="162" t="n">
        <v>0.073531</v>
      </c>
      <c r="E21377" s="162" t="n">
        <v>12.89</v>
      </c>
    </row>
    <row r="21378">
      <c r="B21378" s="161" t="n">
        <v>41302</v>
      </c>
      <c r="C21378" s="162" t="n">
        <v>1500.18</v>
      </c>
      <c r="D21378" s="162" t="n">
        <v>0.071172</v>
      </c>
      <c r="E21378" s="162" t="n">
        <v>13.57</v>
      </c>
    </row>
    <row r="21379">
      <c r="B21379" s="161" t="n">
        <v>41303</v>
      </c>
      <c r="C21379" s="162" t="n">
        <v>1507.84</v>
      </c>
      <c r="D21379" s="162" t="n">
        <v>0.075768</v>
      </c>
      <c r="E21379" s="162" t="n">
        <v>13.31</v>
      </c>
    </row>
    <row r="21380">
      <c r="B21380" s="161" t="n">
        <v>41304</v>
      </c>
      <c r="C21380" s="162" t="n">
        <v>1501.96</v>
      </c>
      <c r="D21380" s="162" t="n">
        <v>0.071451</v>
      </c>
      <c r="E21380" s="162" t="n">
        <v>14.32</v>
      </c>
    </row>
    <row r="21381">
      <c r="B21381" s="161" t="n">
        <v>41305</v>
      </c>
      <c r="C21381" s="162" t="n">
        <v>1498.11</v>
      </c>
      <c r="D21381" s="162" t="n">
        <v>0.068428</v>
      </c>
      <c r="E21381" s="162" t="n">
        <v>14.28</v>
      </c>
    </row>
    <row r="21382">
      <c r="B21382" s="161" t="n">
        <v>41306</v>
      </c>
      <c r="C21382" s="162" t="n">
        <v>1513.17</v>
      </c>
      <c r="D21382" s="162" t="n">
        <v>0.077917</v>
      </c>
      <c r="E21382" s="162" t="n">
        <v>12.9</v>
      </c>
    </row>
    <row r="21383">
      <c r="B21383" s="161" t="n">
        <v>41309</v>
      </c>
      <c r="C21383" s="162" t="n">
        <v>1495.71</v>
      </c>
      <c r="D21383" s="162" t="n">
        <v>0.065937</v>
      </c>
      <c r="E21383" s="162" t="n">
        <v>14.67</v>
      </c>
    </row>
    <row r="21384">
      <c r="B21384" s="161" t="n">
        <v>41310</v>
      </c>
      <c r="C21384" s="162" t="n">
        <v>1511.29</v>
      </c>
      <c r="D21384" s="162" t="n">
        <v>0.075849</v>
      </c>
      <c r="E21384" s="162" t="n">
        <v>13.72</v>
      </c>
    </row>
    <row r="21385">
      <c r="B21385" s="161" t="n">
        <v>41311</v>
      </c>
      <c r="C21385" s="162" t="n">
        <v>1512.12</v>
      </c>
      <c r="D21385" s="162" t="n">
        <v>0.075915</v>
      </c>
      <c r="E21385" s="162" t="n">
        <v>13.41</v>
      </c>
    </row>
    <row r="21386">
      <c r="B21386" s="161" t="n">
        <v>41312</v>
      </c>
      <c r="C21386" s="162" t="n">
        <v>1509.39</v>
      </c>
      <c r="D21386" s="162" t="n">
        <v>0.073642</v>
      </c>
      <c r="E21386" s="162" t="n">
        <v>13.5</v>
      </c>
    </row>
    <row r="21387">
      <c r="B21387" s="161" t="n">
        <v>41313</v>
      </c>
      <c r="C21387" s="162" t="n">
        <v>1517.93</v>
      </c>
      <c r="D21387" s="162" t="n">
        <v>0.078745</v>
      </c>
      <c r="E21387" s="162" t="n">
        <v>13.02</v>
      </c>
    </row>
    <row r="21388">
      <c r="B21388" s="161" t="n">
        <v>41316</v>
      </c>
      <c r="C21388" s="162" t="n">
        <v>1517.01</v>
      </c>
      <c r="D21388" s="162" t="n">
        <v>0.077622</v>
      </c>
      <c r="E21388" s="162" t="n">
        <v>12.94</v>
      </c>
    </row>
    <row r="21389">
      <c r="B21389" s="161" t="n">
        <v>41317</v>
      </c>
      <c r="C21389" s="162" t="n">
        <v>1519.43</v>
      </c>
      <c r="D21389" s="162" t="n">
        <v>0.07875799999999999</v>
      </c>
      <c r="E21389" s="162" t="n">
        <v>12.64</v>
      </c>
    </row>
    <row r="21390">
      <c r="B21390" s="161" t="n">
        <v>41318</v>
      </c>
      <c r="C21390" s="162" t="n">
        <v>1520.33</v>
      </c>
      <c r="D21390" s="162" t="n">
        <v>0.07892200000000001</v>
      </c>
      <c r="E21390" s="162" t="n">
        <v>12.98</v>
      </c>
    </row>
    <row r="21391">
      <c r="B21391" s="161" t="n">
        <v>41319</v>
      </c>
      <c r="C21391" s="162" t="n">
        <v>1521.38</v>
      </c>
      <c r="D21391" s="162" t="n">
        <v>0.079192</v>
      </c>
      <c r="E21391" s="162" t="n">
        <v>12.66</v>
      </c>
    </row>
    <row r="21392">
      <c r="B21392" s="161" t="n">
        <v>41320</v>
      </c>
      <c r="C21392" s="162" t="n">
        <v>1519.79</v>
      </c>
      <c r="D21392" s="162" t="n">
        <v>0.077713</v>
      </c>
      <c r="E21392" s="162" t="n">
        <v>12.46</v>
      </c>
    </row>
    <row r="21393">
      <c r="B21393" s="161" t="n">
        <v>41324</v>
      </c>
      <c r="C21393" s="162" t="n">
        <v>1530.94</v>
      </c>
      <c r="D21393" s="162" t="n">
        <v>0.084578</v>
      </c>
      <c r="E21393" s="162" t="n">
        <v>12.31</v>
      </c>
    </row>
    <row r="21394">
      <c r="B21394" s="161" t="n">
        <v>41325</v>
      </c>
      <c r="C21394" s="162" t="n">
        <v>1511.95</v>
      </c>
      <c r="D21394" s="162" t="n">
        <v>0.07170700000000001</v>
      </c>
      <c r="E21394" s="162" t="n">
        <v>14.68</v>
      </c>
    </row>
    <row r="21395">
      <c r="B21395" s="161" t="n">
        <v>41326</v>
      </c>
      <c r="C21395" s="162" t="n">
        <v>1502.42</v>
      </c>
      <c r="D21395" s="162" t="n">
        <v>0.06499000000000001</v>
      </c>
      <c r="E21395" s="162" t="n">
        <v>15.22</v>
      </c>
    </row>
    <row r="21396">
      <c r="B21396" s="161" t="n">
        <v>41327</v>
      </c>
      <c r="C21396" s="162" t="n">
        <v>1515.6</v>
      </c>
      <c r="D21396" s="162" t="n">
        <v>0.07320400000000001</v>
      </c>
      <c r="E21396" s="162" t="n">
        <v>14.17</v>
      </c>
    </row>
    <row r="21397">
      <c r="B21397" s="161" t="n">
        <v>41330</v>
      </c>
      <c r="C21397" s="162" t="n">
        <v>1487.85</v>
      </c>
      <c r="D21397" s="162" t="n">
        <v>0.054305</v>
      </c>
      <c r="E21397" s="162" t="n">
        <v>18.99</v>
      </c>
    </row>
    <row r="21398">
      <c r="B21398" s="161" t="n">
        <v>41331</v>
      </c>
      <c r="C21398" s="162" t="n">
        <v>1496.94</v>
      </c>
      <c r="D21398" s="162" t="n">
        <v>0.059923</v>
      </c>
      <c r="E21398" s="162" t="n">
        <v>16.87</v>
      </c>
    </row>
    <row r="21399">
      <c r="B21399" s="161" t="n">
        <v>41332</v>
      </c>
      <c r="C21399" s="162" t="n">
        <v>1515.99</v>
      </c>
      <c r="D21399" s="162" t="n">
        <v>0.07199700000000001</v>
      </c>
      <c r="E21399" s="162" t="n">
        <v>14.73</v>
      </c>
    </row>
    <row r="21400">
      <c r="B21400" s="161" t="n">
        <v>41333</v>
      </c>
      <c r="C21400" s="162" t="n">
        <v>1514.68</v>
      </c>
      <c r="D21400" s="162" t="n">
        <v>0.070577</v>
      </c>
      <c r="E21400" s="162" t="n">
        <v>15.51</v>
      </c>
    </row>
    <row r="21401">
      <c r="B21401" s="161" t="n">
        <v>41334</v>
      </c>
      <c r="C21401" s="162" t="n">
        <v>1518.2</v>
      </c>
      <c r="D21401" s="162" t="n">
        <v>0.072315</v>
      </c>
      <c r="E21401" s="162" t="n">
        <v>15.36</v>
      </c>
    </row>
    <row r="21402">
      <c r="B21402" s="161" t="n">
        <v>41337</v>
      </c>
      <c r="C21402" s="162" t="n">
        <v>1525.2</v>
      </c>
      <c r="D21402" s="162" t="n">
        <v>0.076253</v>
      </c>
      <c r="E21402" s="162" t="n">
        <v>14.01</v>
      </c>
    </row>
    <row r="21403">
      <c r="B21403" s="161" t="n">
        <v>41338</v>
      </c>
      <c r="C21403" s="162" t="n">
        <v>1539.79</v>
      </c>
      <c r="D21403" s="162" t="n">
        <v>0.085034</v>
      </c>
      <c r="E21403" s="162" t="n">
        <v>13.48</v>
      </c>
    </row>
    <row r="21404">
      <c r="B21404" s="161" t="n">
        <v>41339</v>
      </c>
      <c r="C21404" s="162" t="n">
        <v>1541.46</v>
      </c>
      <c r="D21404" s="162" t="n">
        <v>0.085352</v>
      </c>
      <c r="E21404" s="162" t="n">
        <v>13.53</v>
      </c>
    </row>
    <row r="21405">
      <c r="B21405" s="161" t="n">
        <v>41340</v>
      </c>
      <c r="C21405" s="162" t="n">
        <v>1544.26</v>
      </c>
      <c r="D21405" s="162" t="n">
        <v>0.086322</v>
      </c>
      <c r="E21405" s="162" t="n">
        <v>13.06</v>
      </c>
    </row>
    <row r="21406">
      <c r="B21406" s="161" t="n">
        <v>41341</v>
      </c>
      <c r="C21406" s="162" t="n">
        <v>1551.18</v>
      </c>
      <c r="D21406" s="162" t="n">
        <v>0.08989</v>
      </c>
      <c r="E21406" s="162" t="n">
        <v>12.59</v>
      </c>
    </row>
    <row r="21407">
      <c r="B21407" s="161" t="n">
        <v>41344</v>
      </c>
      <c r="C21407" s="162" t="n">
        <v>1556.22</v>
      </c>
      <c r="D21407" s="162" t="n">
        <v>0.09228699999999999</v>
      </c>
      <c r="E21407" s="162" t="n">
        <v>11.56</v>
      </c>
    </row>
    <row r="21408">
      <c r="B21408" s="161" t="n">
        <v>41345</v>
      </c>
      <c r="C21408" s="162" t="n">
        <v>1552.48</v>
      </c>
      <c r="D21408" s="162" t="n">
        <v>0.08905</v>
      </c>
      <c r="E21408" s="162" t="n">
        <v>12.27</v>
      </c>
    </row>
    <row r="21409">
      <c r="B21409" s="161" t="n">
        <v>41346</v>
      </c>
      <c r="C21409" s="162" t="n">
        <v>1554.52</v>
      </c>
      <c r="D21409" s="162" t="n">
        <v>0.089534</v>
      </c>
      <c r="E21409" s="162" t="n">
        <v>11.83</v>
      </c>
    </row>
    <row r="21410">
      <c r="B21410" s="161" t="n">
        <v>41347</v>
      </c>
      <c r="C21410" s="162" t="n">
        <v>1563.23</v>
      </c>
      <c r="D21410" s="162" t="n">
        <v>0.09426900000000001</v>
      </c>
      <c r="E21410" s="162" t="n">
        <v>11.3</v>
      </c>
    </row>
    <row r="21411">
      <c r="B21411" s="161" t="n">
        <v>41348</v>
      </c>
      <c r="C21411" s="162" t="n">
        <v>1560.7</v>
      </c>
      <c r="D21411" s="162" t="n">
        <v>0.091796</v>
      </c>
      <c r="E21411" s="162" t="n">
        <v>11.3</v>
      </c>
    </row>
    <row r="21412">
      <c r="B21412" s="161" t="n">
        <v>41351</v>
      </c>
      <c r="C21412" s="162" t="n">
        <v>1552.1</v>
      </c>
      <c r="D21412" s="162" t="n">
        <v>0.08549900000000001</v>
      </c>
      <c r="E21412" s="162" t="n">
        <v>13.36</v>
      </c>
    </row>
    <row r="21413">
      <c r="B21413" s="161" t="n">
        <v>41352</v>
      </c>
      <c r="C21413" s="162" t="n">
        <v>1548.34</v>
      </c>
      <c r="D21413" s="162" t="n">
        <v>0.082249</v>
      </c>
      <c r="E21413" s="162" t="n">
        <v>14.39</v>
      </c>
    </row>
    <row r="21414">
      <c r="B21414" s="161" t="n">
        <v>41353</v>
      </c>
      <c r="C21414" s="162" t="n">
        <v>1558.71</v>
      </c>
      <c r="D21414" s="162" t="n">
        <v>0.08805399999999999</v>
      </c>
      <c r="E21414" s="162" t="n">
        <v>12.67</v>
      </c>
    </row>
    <row r="21415">
      <c r="B21415" s="161" t="n">
        <v>41354</v>
      </c>
      <c r="C21415" s="162" t="n">
        <v>1545.8</v>
      </c>
      <c r="D21415" s="162" t="n">
        <v>0.07879899999999999</v>
      </c>
      <c r="E21415" s="162" t="n">
        <v>13.99</v>
      </c>
    </row>
    <row r="21416">
      <c r="B21416" s="161" t="n">
        <v>41355</v>
      </c>
      <c r="C21416" s="162" t="n">
        <v>1556.89</v>
      </c>
      <c r="D21416" s="162" t="n">
        <v>0.08497300000000001</v>
      </c>
      <c r="E21416" s="162" t="n">
        <v>13.57</v>
      </c>
    </row>
    <row r="21417">
      <c r="B21417" s="161" t="n">
        <v>41358</v>
      </c>
      <c r="C21417" s="162" t="n">
        <v>1551.69</v>
      </c>
      <c r="D21417" s="162" t="n">
        <v>0.080697</v>
      </c>
      <c r="E21417" s="162" t="n">
        <v>13.74</v>
      </c>
    </row>
    <row r="21418">
      <c r="B21418" s="161" t="n">
        <v>41359</v>
      </c>
      <c r="C21418" s="162" t="n">
        <v>1563.77</v>
      </c>
      <c r="D21418" s="162" t="n">
        <v>0.087584</v>
      </c>
      <c r="E21418" s="162" t="n">
        <v>12.77</v>
      </c>
    </row>
    <row r="21419">
      <c r="B21419" s="161" t="n">
        <v>41360</v>
      </c>
      <c r="C21419" s="162" t="n">
        <v>1562.85</v>
      </c>
      <c r="D21419" s="162" t="n">
        <v>0.086131</v>
      </c>
      <c r="E21419" s="162" t="n">
        <v>13.15</v>
      </c>
    </row>
    <row r="21420">
      <c r="B21420" s="161" t="n">
        <v>41361</v>
      </c>
      <c r="C21420" s="162" t="n">
        <v>1569.19</v>
      </c>
      <c r="D21420" s="162" t="n">
        <v>0.08933000000000001</v>
      </c>
      <c r="E21420" s="162" t="n">
        <v>12.7</v>
      </c>
    </row>
    <row r="21421">
      <c r="B21421" s="161" t="n">
        <v>41365</v>
      </c>
      <c r="C21421" s="162" t="n">
        <v>1562.17</v>
      </c>
      <c r="D21421" s="162" t="n">
        <v>0.083965</v>
      </c>
      <c r="E21421" s="162" t="n">
        <v>13.58</v>
      </c>
    </row>
    <row r="21422">
      <c r="B21422" s="161" t="n">
        <v>41366</v>
      </c>
      <c r="C21422" s="162" t="n">
        <v>1570.25</v>
      </c>
      <c r="D21422" s="162" t="n">
        <v>0.088267</v>
      </c>
      <c r="E21422" s="162" t="n">
        <v>12.78</v>
      </c>
    </row>
    <row r="21423">
      <c r="B21423" s="161" t="n">
        <v>41367</v>
      </c>
      <c r="C21423" s="162" t="n">
        <v>1553.69</v>
      </c>
      <c r="D21423" s="162" t="n">
        <v>0.076835</v>
      </c>
      <c r="E21423" s="162" t="n">
        <v>14.21</v>
      </c>
    </row>
    <row r="21424">
      <c r="B21424" s="161" t="n">
        <v>41368</v>
      </c>
      <c r="C21424" s="162" t="n">
        <v>1559.98</v>
      </c>
      <c r="D21424" s="162" t="n">
        <v>0.08007300000000001</v>
      </c>
      <c r="E21424" s="162" t="n">
        <v>13.89</v>
      </c>
    </row>
    <row r="21425">
      <c r="B21425" s="161" t="n">
        <v>41369</v>
      </c>
      <c r="C21425" s="162" t="n">
        <v>1553.28</v>
      </c>
      <c r="D21425" s="162" t="n">
        <v>0.07503899999999999</v>
      </c>
      <c r="E21425" s="162" t="n">
        <v>13.92</v>
      </c>
    </row>
    <row r="21426">
      <c r="B21426" s="161" t="n">
        <v>41372</v>
      </c>
      <c r="C21426" s="162" t="n">
        <v>1563.07</v>
      </c>
      <c r="D21426" s="162" t="n">
        <v>0.080565</v>
      </c>
      <c r="E21426" s="162" t="n">
        <v>13.19</v>
      </c>
    </row>
    <row r="21427">
      <c r="B21427" s="161" t="n">
        <v>41373</v>
      </c>
      <c r="C21427" s="162" t="n">
        <v>1568.61</v>
      </c>
      <c r="D21427" s="162" t="n">
        <v>0.083373</v>
      </c>
      <c r="E21427" s="162" t="n">
        <v>12.84</v>
      </c>
    </row>
    <row r="21428">
      <c r="B21428" s="161" t="n">
        <v>41374</v>
      </c>
      <c r="C21428" s="162" t="n">
        <v>1587.73</v>
      </c>
      <c r="D21428" s="162" t="n">
        <v>0.094684</v>
      </c>
      <c r="E21428" s="162" t="n">
        <v>12.36</v>
      </c>
    </row>
    <row r="21429">
      <c r="B21429" s="161" t="n">
        <v>41375</v>
      </c>
      <c r="C21429" s="162" t="n">
        <v>1593.37</v>
      </c>
      <c r="D21429" s="162" t="n">
        <v>0.097303</v>
      </c>
      <c r="E21429" s="162" t="n">
        <v>12.24</v>
      </c>
    </row>
    <row r="21430">
      <c r="B21430" s="161" t="n">
        <v>41376</v>
      </c>
      <c r="C21430" s="162" t="n">
        <v>1588.85</v>
      </c>
      <c r="D21430" s="162" t="n">
        <v>0.093585</v>
      </c>
      <c r="E21430" s="162" t="n">
        <v>12.06</v>
      </c>
    </row>
    <row r="21431">
      <c r="B21431" s="161" t="n">
        <v>41379</v>
      </c>
      <c r="C21431" s="162" t="n">
        <v>1552.36</v>
      </c>
      <c r="D21431" s="162" t="n">
        <v>0.06952700000000001</v>
      </c>
      <c r="E21431" s="162" t="n">
        <v>17.27</v>
      </c>
    </row>
    <row r="21432">
      <c r="B21432" s="161" t="n">
        <v>41380</v>
      </c>
      <c r="C21432" s="162" t="n">
        <v>1574.57</v>
      </c>
      <c r="D21432" s="162" t="n">
        <v>0.082854</v>
      </c>
      <c r="E21432" s="162" t="n">
        <v>13.96</v>
      </c>
    </row>
    <row r="21433">
      <c r="B21433" s="161" t="n">
        <v>41381</v>
      </c>
      <c r="C21433" s="162" t="n">
        <v>1552.01</v>
      </c>
      <c r="D21433" s="162" t="n">
        <v>0.067663</v>
      </c>
      <c r="E21433" s="162" t="n">
        <v>16.51</v>
      </c>
    </row>
    <row r="21434">
      <c r="B21434" s="161" t="n">
        <v>41382</v>
      </c>
      <c r="C21434" s="162" t="n">
        <v>1541.61</v>
      </c>
      <c r="D21434" s="162" t="n">
        <v>0.060207</v>
      </c>
      <c r="E21434" s="162" t="n">
        <v>17.56</v>
      </c>
    </row>
    <row r="21435">
      <c r="B21435" s="161" t="n">
        <v>41383</v>
      </c>
      <c r="C21435" s="162" t="n">
        <v>1555.25</v>
      </c>
      <c r="D21435" s="162" t="n">
        <v>0.068351</v>
      </c>
      <c r="E21435" s="162" t="n">
        <v>14.97</v>
      </c>
    </row>
    <row r="21436">
      <c r="B21436" s="161" t="n">
        <v>41386</v>
      </c>
      <c r="C21436" s="162" t="n">
        <v>1562.5</v>
      </c>
      <c r="D21436" s="162" t="n">
        <v>0.072324</v>
      </c>
      <c r="E21436" s="162" t="n">
        <v>14.39</v>
      </c>
    </row>
    <row r="21437">
      <c r="B21437" s="161" t="n">
        <v>41387</v>
      </c>
      <c r="C21437" s="162" t="n">
        <v>1578.78</v>
      </c>
      <c r="D21437" s="162" t="n">
        <v>0.081985</v>
      </c>
      <c r="E21437" s="162" t="n">
        <v>13.48</v>
      </c>
    </row>
    <row r="21438">
      <c r="B21438" s="161" t="n">
        <v>41388</v>
      </c>
      <c r="C21438" s="162" t="n">
        <v>1578.79</v>
      </c>
      <c r="D21438" s="162" t="n">
        <v>0.081266</v>
      </c>
      <c r="E21438" s="162" t="n">
        <v>13.61</v>
      </c>
    </row>
    <row r="21439">
      <c r="B21439" s="161" t="n">
        <v>41389</v>
      </c>
      <c r="C21439" s="162" t="n">
        <v>1585.16</v>
      </c>
      <c r="D21439" s="162" t="n">
        <v>0.08450100000000001</v>
      </c>
      <c r="E21439" s="162" t="n">
        <v>13.62</v>
      </c>
    </row>
    <row r="21440">
      <c r="B21440" s="161" t="n">
        <v>41390</v>
      </c>
      <c r="C21440" s="162" t="n">
        <v>1582.24</v>
      </c>
      <c r="D21440" s="162" t="n">
        <v>0.081869</v>
      </c>
      <c r="E21440" s="162" t="n">
        <v>13.61</v>
      </c>
    </row>
    <row r="21441">
      <c r="B21441" s="161" t="n">
        <v>41393</v>
      </c>
      <c r="C21441" s="162" t="n">
        <v>1593.61</v>
      </c>
      <c r="D21441" s="162" t="n">
        <v>0.08816499999999999</v>
      </c>
      <c r="E21441" s="162" t="n">
        <v>13.71</v>
      </c>
    </row>
    <row r="21442">
      <c r="B21442" s="161" t="n">
        <v>41394</v>
      </c>
      <c r="C21442" s="162" t="n">
        <v>1597.57</v>
      </c>
      <c r="D21442" s="162" t="n">
        <v>0.08977</v>
      </c>
      <c r="E21442" s="162" t="n">
        <v>13.52</v>
      </c>
    </row>
    <row r="21443">
      <c r="B21443" s="161" t="n">
        <v>41395</v>
      </c>
      <c r="C21443" s="162" t="n">
        <v>1582.7</v>
      </c>
      <c r="D21443" s="162" t="n">
        <v>0.07957</v>
      </c>
      <c r="E21443" s="162" t="n">
        <v>14.49</v>
      </c>
    </row>
    <row r="21444">
      <c r="B21444" s="161" t="n">
        <v>41396</v>
      </c>
      <c r="C21444" s="162" t="n">
        <v>1597.59</v>
      </c>
      <c r="D21444" s="162" t="n">
        <v>0.08810999999999999</v>
      </c>
      <c r="E21444" s="162" t="n">
        <v>13.59</v>
      </c>
    </row>
    <row r="21445">
      <c r="B21445" s="161" t="n">
        <v>41397</v>
      </c>
      <c r="C21445" s="162" t="n">
        <v>1614.42</v>
      </c>
      <c r="D21445" s="162" t="n">
        <v>0.09769899999999999</v>
      </c>
      <c r="E21445" s="162" t="n">
        <v>12.85</v>
      </c>
    </row>
    <row r="21446">
      <c r="B21446" s="161" t="n">
        <v>41400</v>
      </c>
      <c r="C21446" s="162" t="n">
        <v>1617.5</v>
      </c>
      <c r="D21446" s="162" t="n">
        <v>0.09873800000000001</v>
      </c>
      <c r="E21446" s="162" t="n">
        <v>12.66</v>
      </c>
    </row>
    <row r="21447">
      <c r="B21447" s="161" t="n">
        <v>41401</v>
      </c>
      <c r="C21447" s="162" t="n">
        <v>1625.96</v>
      </c>
      <c r="D21447" s="162" t="n">
        <v>0.103091</v>
      </c>
      <c r="E21447" s="162" t="n">
        <v>12.83</v>
      </c>
    </row>
    <row r="21448">
      <c r="B21448" s="161" t="n">
        <v>41402</v>
      </c>
      <c r="C21448" s="162" t="n">
        <v>1632.69</v>
      </c>
      <c r="D21448" s="162" t="n">
        <v>0.106349</v>
      </c>
      <c r="E21448" s="162" t="n">
        <v>12.66</v>
      </c>
    </row>
    <row r="21449">
      <c r="B21449" s="161" t="n">
        <v>41403</v>
      </c>
      <c r="C21449" s="162" t="n">
        <v>1626.67</v>
      </c>
      <c r="D21449" s="162" t="n">
        <v>0.101756</v>
      </c>
      <c r="E21449" s="162" t="n">
        <v>13.13</v>
      </c>
    </row>
    <row r="21450">
      <c r="B21450" s="161" t="n">
        <v>41404</v>
      </c>
      <c r="C21450" s="162" t="n">
        <v>1633.7</v>
      </c>
      <c r="D21450" s="162" t="n">
        <v>0.105105</v>
      </c>
      <c r="E21450" s="162" t="n">
        <v>12.59</v>
      </c>
    </row>
    <row r="21451">
      <c r="B21451" s="161" t="n">
        <v>41407</v>
      </c>
      <c r="C21451" s="162" t="n">
        <v>1633.77</v>
      </c>
      <c r="D21451" s="162" t="n">
        <v>0.104144</v>
      </c>
      <c r="E21451" s="162" t="n">
        <v>12.55</v>
      </c>
    </row>
    <row r="21452">
      <c r="B21452" s="161" t="n">
        <v>41408</v>
      </c>
      <c r="C21452" s="162" t="n">
        <v>1650.34</v>
      </c>
      <c r="D21452" s="162" t="n">
        <v>0.113175</v>
      </c>
      <c r="E21452" s="162" t="n">
        <v>12.77</v>
      </c>
    </row>
    <row r="21453">
      <c r="B21453" s="161" t="n">
        <v>41409</v>
      </c>
      <c r="C21453" s="162" t="n">
        <v>1658.78</v>
      </c>
      <c r="D21453" s="162" t="n">
        <v>0.117263</v>
      </c>
      <c r="E21453" s="162" t="n">
        <v>12.81</v>
      </c>
    </row>
    <row r="21454">
      <c r="B21454" s="161" t="n">
        <v>41410</v>
      </c>
      <c r="C21454" s="162" t="n">
        <v>1650.47</v>
      </c>
      <c r="D21454" s="162" t="n">
        <v>0.111344</v>
      </c>
      <c r="E21454" s="162" t="n">
        <v>13.07</v>
      </c>
    </row>
    <row r="21455">
      <c r="B21455" s="161" t="n">
        <v>41411</v>
      </c>
      <c r="C21455" s="162" t="n">
        <v>1667.47</v>
      </c>
      <c r="D21455" s="162" t="n">
        <v>0.120637</v>
      </c>
      <c r="E21455" s="162" t="n">
        <v>12.45</v>
      </c>
    </row>
    <row r="21456">
      <c r="B21456" s="161" t="n">
        <v>41414</v>
      </c>
      <c r="C21456" s="162" t="n">
        <v>1666.29</v>
      </c>
      <c r="D21456" s="162" t="n">
        <v>0.118959</v>
      </c>
      <c r="E21456" s="162" t="n">
        <v>13.02</v>
      </c>
    </row>
    <row r="21457">
      <c r="B21457" s="161" t="n">
        <v>41415</v>
      </c>
      <c r="C21457" s="162" t="n">
        <v>1669.16</v>
      </c>
      <c r="D21457" s="162" t="n">
        <v>0.119686</v>
      </c>
      <c r="E21457" s="162" t="n">
        <v>13.37</v>
      </c>
    </row>
    <row r="21458">
      <c r="B21458" s="161" t="n">
        <v>41416</v>
      </c>
      <c r="C21458" s="162" t="n">
        <v>1655.35</v>
      </c>
      <c r="D21458" s="162" t="n">
        <v>0.110398</v>
      </c>
      <c r="E21458" s="162" t="n">
        <v>13.82</v>
      </c>
    </row>
    <row r="21459">
      <c r="B21459" s="161" t="n">
        <v>41417</v>
      </c>
      <c r="C21459" s="162" t="n">
        <v>1650.51</v>
      </c>
      <c r="D21459" s="162" t="n">
        <v>0.106595</v>
      </c>
      <c r="E21459" s="162" t="n">
        <v>14.07</v>
      </c>
    </row>
    <row r="21460">
      <c r="B21460" s="161" t="n">
        <v>41418</v>
      </c>
      <c r="C21460" s="162" t="n">
        <v>1649.6</v>
      </c>
      <c r="D21460" s="162" t="n">
        <v>0.105183</v>
      </c>
      <c r="E21460" s="162" t="n">
        <v>13.99</v>
      </c>
    </row>
    <row r="21461">
      <c r="B21461" s="161" t="n">
        <v>41422</v>
      </c>
      <c r="C21461" s="162" t="n">
        <v>1660.06</v>
      </c>
      <c r="D21461" s="162" t="n">
        <v>0.110634</v>
      </c>
      <c r="E21461" s="162" t="n">
        <v>14.48</v>
      </c>
    </row>
    <row r="21462">
      <c r="B21462" s="161" t="n">
        <v>41423</v>
      </c>
      <c r="C21462" s="162" t="n">
        <v>1648.36</v>
      </c>
      <c r="D21462" s="162" t="n">
        <v>0.102733</v>
      </c>
      <c r="E21462" s="162" t="n">
        <v>14.83</v>
      </c>
    </row>
    <row r="21463">
      <c r="B21463" s="161" t="n">
        <v>41424</v>
      </c>
      <c r="C21463" s="162" t="n">
        <v>1654.41</v>
      </c>
      <c r="D21463" s="162" t="n">
        <v>0.105551</v>
      </c>
      <c r="E21463" s="162" t="n">
        <v>14.53</v>
      </c>
    </row>
    <row r="21464">
      <c r="B21464" s="161" t="n">
        <v>41425</v>
      </c>
      <c r="C21464" s="162" t="n">
        <v>1630.74</v>
      </c>
      <c r="D21464" s="162" t="n">
        <v>0.09038599999999999</v>
      </c>
      <c r="E21464" s="162" t="n">
        <v>16.3</v>
      </c>
    </row>
    <row r="21465">
      <c r="B21465" s="161" t="n">
        <v>41428</v>
      </c>
      <c r="C21465" s="162" t="n">
        <v>1640.42</v>
      </c>
      <c r="D21465" s="162" t="n">
        <v>0.095511</v>
      </c>
      <c r="E21465" s="162" t="n">
        <v>16.28</v>
      </c>
    </row>
    <row r="21466">
      <c r="B21466" s="161" t="n">
        <v>41429</v>
      </c>
      <c r="C21466" s="162" t="n">
        <v>1631.38</v>
      </c>
      <c r="D21466" s="162" t="n">
        <v>0.089223</v>
      </c>
      <c r="E21466" s="162" t="n">
        <v>16.27</v>
      </c>
    </row>
    <row r="21467">
      <c r="B21467" s="161" t="n">
        <v>41430</v>
      </c>
      <c r="C21467" s="162" t="n">
        <v>1608.9</v>
      </c>
      <c r="D21467" s="162" t="n">
        <v>0.074666</v>
      </c>
      <c r="E21467" s="162" t="n">
        <v>17.5</v>
      </c>
    </row>
    <row r="21468">
      <c r="B21468" s="161" t="n">
        <v>41431</v>
      </c>
      <c r="C21468" s="162" t="n">
        <v>1622.56</v>
      </c>
      <c r="D21468" s="162" t="n">
        <v>0.082427</v>
      </c>
      <c r="E21468" s="162" t="n">
        <v>16.63</v>
      </c>
    </row>
    <row r="21469">
      <c r="B21469" s="161" t="n">
        <v>41432</v>
      </c>
      <c r="C21469" s="162" t="n">
        <v>1643.38</v>
      </c>
      <c r="D21469" s="162" t="n">
        <v>0.09442399999999999</v>
      </c>
      <c r="E21469" s="162" t="n">
        <v>15.14</v>
      </c>
    </row>
    <row r="21470">
      <c r="B21470" s="161" t="n">
        <v>41435</v>
      </c>
      <c r="C21470" s="162" t="n">
        <v>1642.81</v>
      </c>
      <c r="D21470" s="162" t="n">
        <v>0.09332600000000001</v>
      </c>
      <c r="E21470" s="162" t="n">
        <v>15.44</v>
      </c>
    </row>
    <row r="21471">
      <c r="B21471" s="161" t="n">
        <v>41436</v>
      </c>
      <c r="C21471" s="162" t="n">
        <v>1626.13</v>
      </c>
      <c r="D21471" s="162" t="n">
        <v>0.082409</v>
      </c>
      <c r="E21471" s="162" t="n">
        <v>17.07</v>
      </c>
    </row>
    <row r="21472">
      <c r="B21472" s="161" t="n">
        <v>41437</v>
      </c>
      <c r="C21472" s="162" t="n">
        <v>1612.52</v>
      </c>
      <c r="D21472" s="162" t="n">
        <v>0.07334</v>
      </c>
      <c r="E21472" s="162" t="n">
        <v>18.59</v>
      </c>
    </row>
    <row r="21473">
      <c r="B21473" s="161" t="n">
        <v>41438</v>
      </c>
      <c r="C21473" s="162" t="n">
        <v>1636.36</v>
      </c>
      <c r="D21473" s="162" t="n">
        <v>0.08723499999999999</v>
      </c>
      <c r="E21473" s="162" t="n">
        <v>16.41</v>
      </c>
    </row>
    <row r="21474">
      <c r="B21474" s="161" t="n">
        <v>41439</v>
      </c>
      <c r="C21474" s="162" t="n">
        <v>1626.73</v>
      </c>
      <c r="D21474" s="162" t="n">
        <v>0.08061400000000001</v>
      </c>
      <c r="E21474" s="162" t="n">
        <v>17.15</v>
      </c>
    </row>
    <row r="21475">
      <c r="B21475" s="161" t="n">
        <v>41442</v>
      </c>
      <c r="C21475" s="162" t="n">
        <v>1639.04</v>
      </c>
      <c r="D21475" s="162" t="n">
        <v>0.087392</v>
      </c>
      <c r="E21475" s="162" t="n">
        <v>16.8</v>
      </c>
    </row>
    <row r="21476">
      <c r="B21476" s="161" t="n">
        <v>41443</v>
      </c>
      <c r="C21476" s="162" t="n">
        <v>1651.81</v>
      </c>
      <c r="D21476" s="162" t="n">
        <v>0.094345</v>
      </c>
      <c r="E21476" s="162" t="n">
        <v>16.61</v>
      </c>
    </row>
    <row r="21477">
      <c r="B21477" s="161" t="n">
        <v>41444</v>
      </c>
      <c r="C21477" s="162" t="n">
        <v>1628.93</v>
      </c>
      <c r="D21477" s="162" t="n">
        <v>0.07967100000000001</v>
      </c>
      <c r="E21477" s="162" t="n">
        <v>16.64</v>
      </c>
    </row>
    <row r="21478">
      <c r="B21478" s="161" t="n">
        <v>41445</v>
      </c>
      <c r="C21478" s="162" t="n">
        <v>1588.19</v>
      </c>
      <c r="D21478" s="162" t="n">
        <v>0.053715</v>
      </c>
      <c r="E21478" s="162" t="n">
        <v>20.49</v>
      </c>
    </row>
    <row r="21479">
      <c r="B21479" s="161" t="n">
        <v>41446</v>
      </c>
      <c r="C21479" s="162" t="n">
        <v>1592.43</v>
      </c>
      <c r="D21479" s="162" t="n">
        <v>0.055764</v>
      </c>
      <c r="E21479" s="162" t="n">
        <v>18.9</v>
      </c>
    </row>
    <row r="21480">
      <c r="B21480" s="161" t="n">
        <v>41449</v>
      </c>
      <c r="C21480" s="162" t="n">
        <v>1573.09</v>
      </c>
      <c r="D21480" s="162" t="n">
        <v>0.042987</v>
      </c>
      <c r="E21480" s="162" t="n">
        <v>20.11</v>
      </c>
    </row>
    <row r="21481">
      <c r="B21481" s="161" t="n">
        <v>41450</v>
      </c>
      <c r="C21481" s="162" t="n">
        <v>1588.03</v>
      </c>
      <c r="D21481" s="162" t="n">
        <v>0.051827</v>
      </c>
      <c r="E21481" s="162" t="n">
        <v>18.47</v>
      </c>
    </row>
    <row r="21482">
      <c r="B21482" s="161" t="n">
        <v>41451</v>
      </c>
      <c r="C21482" s="162" t="n">
        <v>1603.26</v>
      </c>
      <c r="D21482" s="162" t="n">
        <v>0.060804</v>
      </c>
      <c r="E21482" s="162" t="n">
        <v>17.21</v>
      </c>
    </row>
    <row r="21483">
      <c r="B21483" s="161" t="n">
        <v>41452</v>
      </c>
      <c r="C21483" s="162" t="n">
        <v>1613.2</v>
      </c>
      <c r="D21483" s="162" t="n">
        <v>0.066404</v>
      </c>
      <c r="E21483" s="162" t="n">
        <v>16.86</v>
      </c>
    </row>
    <row r="21484">
      <c r="B21484" s="161" t="n">
        <v>41453</v>
      </c>
      <c r="C21484" s="162" t="n">
        <v>1606.28</v>
      </c>
      <c r="D21484" s="162" t="n">
        <v>0.061519</v>
      </c>
      <c r="E21484" s="162" t="n">
        <v>16.86</v>
      </c>
    </row>
    <row r="21485">
      <c r="B21485" s="161" t="n">
        <v>41456</v>
      </c>
      <c r="C21485" s="162" t="n">
        <v>1614.96</v>
      </c>
      <c r="D21485" s="162" t="n">
        <v>0.06630800000000001</v>
      </c>
      <c r="E21485" s="162" t="n">
        <v>16.37</v>
      </c>
    </row>
    <row r="21486">
      <c r="B21486" s="161" t="n">
        <v>41457</v>
      </c>
      <c r="C21486" s="162" t="n">
        <v>1614.08</v>
      </c>
      <c r="D21486" s="162" t="n">
        <v>0.065176</v>
      </c>
      <c r="E21486" s="162" t="n">
        <v>16.44</v>
      </c>
    </row>
    <row r="21487">
      <c r="B21487" s="161" t="n">
        <v>41458</v>
      </c>
      <c r="C21487" s="162" t="n">
        <v>1615.41</v>
      </c>
      <c r="D21487" s="162" t="n">
        <v>0.065486</v>
      </c>
      <c r="E21487" s="162" t="n">
        <v>16.2</v>
      </c>
    </row>
    <row r="21488">
      <c r="B21488" s="161" t="n">
        <v>41460</v>
      </c>
      <c r="C21488" s="162" t="n">
        <v>1631.89</v>
      </c>
      <c r="D21488" s="162" t="n">
        <v>0.075087</v>
      </c>
      <c r="E21488" s="162" t="n">
        <v>14.89</v>
      </c>
    </row>
    <row r="21489">
      <c r="B21489" s="161" t="n">
        <v>41463</v>
      </c>
      <c r="C21489" s="162" t="n">
        <v>1640.46</v>
      </c>
      <c r="D21489" s="162" t="n">
        <v>0.079733</v>
      </c>
      <c r="E21489" s="162" t="n">
        <v>14.78</v>
      </c>
    </row>
    <row r="21490">
      <c r="B21490" s="161" t="n">
        <v>41464</v>
      </c>
      <c r="C21490" s="162" t="n">
        <v>1652.32</v>
      </c>
      <c r="D21490" s="162" t="n">
        <v>0.086299</v>
      </c>
      <c r="E21490" s="162" t="n">
        <v>14.35</v>
      </c>
    </row>
    <row r="21491">
      <c r="B21491" s="161" t="n">
        <v>41465</v>
      </c>
      <c r="C21491" s="162" t="n">
        <v>1652.62</v>
      </c>
      <c r="D21491" s="162" t="n">
        <v>0.08584899999999999</v>
      </c>
      <c r="E21491" s="162" t="n">
        <v>14.21</v>
      </c>
    </row>
    <row r="21492">
      <c r="B21492" s="161" t="n">
        <v>41466</v>
      </c>
      <c r="C21492" s="162" t="n">
        <v>1675.02</v>
      </c>
      <c r="D21492" s="162" t="n">
        <v>0.098605</v>
      </c>
      <c r="E21492" s="162" t="n">
        <v>14.01</v>
      </c>
    </row>
    <row r="21493">
      <c r="B21493" s="161" t="n">
        <v>41467</v>
      </c>
      <c r="C21493" s="162" t="n">
        <v>1680.19</v>
      </c>
      <c r="D21493" s="162" t="n">
        <v>0.100962</v>
      </c>
      <c r="E21493" s="162" t="n">
        <v>13.84</v>
      </c>
    </row>
    <row r="21494">
      <c r="B21494" s="161" t="n">
        <v>41470</v>
      </c>
      <c r="C21494" s="162" t="n">
        <v>1682.5</v>
      </c>
      <c r="D21494" s="162" t="n">
        <v>0.101593</v>
      </c>
      <c r="E21494" s="162" t="n">
        <v>13.79</v>
      </c>
    </row>
    <row r="21495">
      <c r="B21495" s="161" t="n">
        <v>41471</v>
      </c>
      <c r="C21495" s="162" t="n">
        <v>1676.26</v>
      </c>
      <c r="D21495" s="162" t="n">
        <v>0.097106</v>
      </c>
      <c r="E21495" s="162" t="n">
        <v>14.42</v>
      </c>
    </row>
    <row r="21496">
      <c r="B21496" s="161" t="n">
        <v>41472</v>
      </c>
      <c r="C21496" s="162" t="n">
        <v>1680.91</v>
      </c>
      <c r="D21496" s="162" t="n">
        <v>0.099063</v>
      </c>
      <c r="E21496" s="162" t="n">
        <v>13.78</v>
      </c>
    </row>
    <row r="21497">
      <c r="B21497" s="161" t="n">
        <v>41473</v>
      </c>
      <c r="C21497" s="162" t="n">
        <v>1689.37</v>
      </c>
      <c r="D21497" s="162" t="n">
        <v>0.103288</v>
      </c>
      <c r="E21497" s="162" t="n">
        <v>13.77</v>
      </c>
    </row>
    <row r="21498">
      <c r="B21498" s="161" t="n">
        <v>41474</v>
      </c>
      <c r="C21498" s="162" t="n">
        <v>1692.09</v>
      </c>
      <c r="D21498" s="162" t="n">
        <v>0.104072</v>
      </c>
      <c r="E21498" s="162" t="n">
        <v>12.54</v>
      </c>
    </row>
    <row r="21499">
      <c r="B21499" s="161" t="n">
        <v>41477</v>
      </c>
      <c r="C21499" s="162" t="n">
        <v>1695.53</v>
      </c>
      <c r="D21499" s="162" t="n">
        <v>0.10528</v>
      </c>
      <c r="E21499" s="162" t="n">
        <v>12.29</v>
      </c>
    </row>
    <row r="21500">
      <c r="B21500" s="161" t="n">
        <v>41478</v>
      </c>
      <c r="C21500" s="162" t="n">
        <v>1692.39</v>
      </c>
      <c r="D21500" s="162" t="n">
        <v>0.102619</v>
      </c>
      <c r="E21500" s="162" t="n">
        <v>12.66</v>
      </c>
    </row>
    <row r="21501">
      <c r="B21501" s="161" t="n">
        <v>41479</v>
      </c>
      <c r="C21501" s="162" t="n">
        <v>1685.94</v>
      </c>
      <c r="D21501" s="162" t="n">
        <v>0.09803099999999999</v>
      </c>
      <c r="E21501" s="162" t="n">
        <v>13.18</v>
      </c>
    </row>
    <row r="21502">
      <c r="B21502" s="161" t="n">
        <v>41480</v>
      </c>
      <c r="C21502" s="162" t="n">
        <v>1690.25</v>
      </c>
      <c r="D21502" s="162" t="n">
        <v>0.09983599999999999</v>
      </c>
      <c r="E21502" s="162" t="n">
        <v>12.97</v>
      </c>
    </row>
    <row r="21503">
      <c r="B21503" s="161" t="n">
        <v>41481</v>
      </c>
      <c r="C21503" s="162" t="n">
        <v>1691.65</v>
      </c>
      <c r="D21503" s="162" t="n">
        <v>0.09991</v>
      </c>
      <c r="E21503" s="162" t="n">
        <v>12.72</v>
      </c>
    </row>
    <row r="21504">
      <c r="B21504" s="161" t="n">
        <v>41484</v>
      </c>
      <c r="C21504" s="162" t="n">
        <v>1685.33</v>
      </c>
      <c r="D21504" s="162" t="n">
        <v>0.095418</v>
      </c>
      <c r="E21504" s="162" t="n">
        <v>13.39</v>
      </c>
    </row>
    <row r="21505">
      <c r="B21505" s="161" t="n">
        <v>41485</v>
      </c>
      <c r="C21505" s="162" t="n">
        <v>1685.96</v>
      </c>
      <c r="D21505" s="162" t="n">
        <v>0.094994</v>
      </c>
      <c r="E21505" s="162" t="n">
        <v>13.39</v>
      </c>
    </row>
    <row r="21506">
      <c r="B21506" s="161" t="n">
        <v>41486</v>
      </c>
      <c r="C21506" s="162" t="n">
        <v>1685.73</v>
      </c>
      <c r="D21506" s="162" t="n">
        <v>0.094032</v>
      </c>
      <c r="E21506" s="162" t="n">
        <v>13.45</v>
      </c>
    </row>
    <row r="21507">
      <c r="B21507" s="161" t="n">
        <v>41487</v>
      </c>
      <c r="C21507" s="162" t="n">
        <v>1706.87</v>
      </c>
      <c r="D21507" s="162" t="n">
        <v>0.105602</v>
      </c>
      <c r="E21507" s="162" t="n">
        <v>12.94</v>
      </c>
    </row>
    <row r="21508">
      <c r="B21508" s="161" t="n">
        <v>41488</v>
      </c>
      <c r="C21508" s="162" t="n">
        <v>1709.67</v>
      </c>
      <c r="D21508" s="162" t="n">
        <v>0.106327</v>
      </c>
      <c r="E21508" s="162" t="n">
        <v>11.98</v>
      </c>
    </row>
    <row r="21509">
      <c r="B21509" s="161" t="n">
        <v>41491</v>
      </c>
      <c r="C21509" s="162" t="n">
        <v>1707.14</v>
      </c>
      <c r="D21509" s="162" t="n">
        <v>0.103978</v>
      </c>
      <c r="E21509" s="162" t="n">
        <v>11.84</v>
      </c>
    </row>
    <row r="21510">
      <c r="B21510" s="161" t="n">
        <v>41492</v>
      </c>
      <c r="C21510" s="162" t="n">
        <v>1697.37</v>
      </c>
      <c r="D21510" s="162" t="n">
        <v>0.097451</v>
      </c>
      <c r="E21510" s="162" t="n">
        <v>12.72</v>
      </c>
    </row>
    <row r="21511">
      <c r="B21511" s="161" t="n">
        <v>41493</v>
      </c>
      <c r="C21511" s="162" t="n">
        <v>1690.91</v>
      </c>
      <c r="D21511" s="162" t="n">
        <v>0.092891</v>
      </c>
      <c r="E21511" s="162" t="n">
        <v>12.98</v>
      </c>
    </row>
    <row r="21512">
      <c r="B21512" s="161" t="n">
        <v>41494</v>
      </c>
      <c r="C21512" s="162" t="n">
        <v>1697.48</v>
      </c>
      <c r="D21512" s="162" t="n">
        <v>0.09599000000000001</v>
      </c>
      <c r="E21512" s="162" t="n">
        <v>12.73</v>
      </c>
    </row>
    <row r="21513">
      <c r="B21513" s="161" t="n">
        <v>41495</v>
      </c>
      <c r="C21513" s="162" t="n">
        <v>1691.42</v>
      </c>
      <c r="D21513" s="162" t="n">
        <v>0.09157700000000001</v>
      </c>
      <c r="E21513" s="162" t="n">
        <v>13.41</v>
      </c>
    </row>
    <row r="21514">
      <c r="B21514" s="161" t="n">
        <v>41498</v>
      </c>
      <c r="C21514" s="162" t="n">
        <v>1689.47</v>
      </c>
      <c r="D21514" s="162" t="n">
        <v>0.08959499999999999</v>
      </c>
      <c r="E21514" s="162" t="n">
        <v>12.81</v>
      </c>
    </row>
    <row r="21515">
      <c r="B21515" s="161" t="n">
        <v>41499</v>
      </c>
      <c r="C21515" s="162" t="n">
        <v>1694.16</v>
      </c>
      <c r="D21515" s="162" t="n">
        <v>0.091458</v>
      </c>
      <c r="E21515" s="162" t="n">
        <v>12.31</v>
      </c>
    </row>
    <row r="21516">
      <c r="B21516" s="161" t="n">
        <v>41500</v>
      </c>
      <c r="C21516" s="162" t="n">
        <v>1685.39</v>
      </c>
      <c r="D21516" s="162" t="n">
        <v>0.08537400000000001</v>
      </c>
      <c r="E21516" s="162" t="n">
        <v>13.04</v>
      </c>
    </row>
    <row r="21517">
      <c r="B21517" s="161" t="n">
        <v>41501</v>
      </c>
      <c r="C21517" s="162" t="n">
        <v>1661.32</v>
      </c>
      <c r="D21517" s="162" t="n">
        <v>0.070187</v>
      </c>
      <c r="E21517" s="162" t="n">
        <v>14.73</v>
      </c>
    </row>
    <row r="21518">
      <c r="B21518" s="161" t="n">
        <v>41502</v>
      </c>
      <c r="C21518" s="162" t="n">
        <v>1655.83</v>
      </c>
      <c r="D21518" s="162" t="n">
        <v>0.06609</v>
      </c>
      <c r="E21518" s="162" t="n">
        <v>14.37</v>
      </c>
    </row>
    <row r="21519">
      <c r="B21519" s="161" t="n">
        <v>41505</v>
      </c>
      <c r="C21519" s="162" t="n">
        <v>1646.06</v>
      </c>
      <c r="D21519" s="162" t="n">
        <v>0.059418</v>
      </c>
      <c r="E21519" s="162" t="n">
        <v>15.1</v>
      </c>
    </row>
    <row r="21520">
      <c r="B21520" s="161" t="n">
        <v>41506</v>
      </c>
      <c r="C21520" s="162" t="n">
        <v>1652.35</v>
      </c>
      <c r="D21520" s="162" t="n">
        <v>0.06250799999999999</v>
      </c>
      <c r="E21520" s="162" t="n">
        <v>14.91</v>
      </c>
    </row>
    <row r="21521">
      <c r="B21521" s="161" t="n">
        <v>41507</v>
      </c>
      <c r="C21521" s="162" t="n">
        <v>1642.8</v>
      </c>
      <c r="D21521" s="162" t="n">
        <v>0.055975</v>
      </c>
      <c r="E21521" s="162" t="n">
        <v>15.94</v>
      </c>
    </row>
    <row r="21522">
      <c r="B21522" s="161" t="n">
        <v>41508</v>
      </c>
      <c r="C21522" s="162" t="n">
        <v>1656.96</v>
      </c>
      <c r="D21522" s="162" t="n">
        <v>0.063787</v>
      </c>
      <c r="E21522" s="162" t="n">
        <v>14.76</v>
      </c>
    </row>
    <row r="21523">
      <c r="B21523" s="161" t="n">
        <v>41509</v>
      </c>
      <c r="C21523" s="162" t="n">
        <v>1663.5</v>
      </c>
      <c r="D21523" s="162" t="n">
        <v>0.06697</v>
      </c>
      <c r="E21523" s="162" t="n">
        <v>13.98</v>
      </c>
    </row>
    <row r="21524">
      <c r="B21524" s="161" t="n">
        <v>41512</v>
      </c>
      <c r="C21524" s="162" t="n">
        <v>1656.78</v>
      </c>
      <c r="D21524" s="162" t="n">
        <v>0.062079</v>
      </c>
      <c r="E21524" s="162" t="n">
        <v>14.99</v>
      </c>
    </row>
    <row r="21525">
      <c r="B21525" s="161" t="n">
        <v>41513</v>
      </c>
      <c r="C21525" s="162" t="n">
        <v>1630.48</v>
      </c>
      <c r="D21525" s="162" t="n">
        <v>0.045266</v>
      </c>
      <c r="E21525" s="162" t="n">
        <v>16.77</v>
      </c>
    </row>
    <row r="21526">
      <c r="B21526" s="161" t="n">
        <v>41514</v>
      </c>
      <c r="C21526" s="162" t="n">
        <v>1634.96</v>
      </c>
      <c r="D21526" s="162" t="n">
        <v>0.047192</v>
      </c>
      <c r="E21526" s="162" t="n">
        <v>16.49</v>
      </c>
    </row>
    <row r="21527">
      <c r="B21527" s="161" t="n">
        <v>41515</v>
      </c>
      <c r="C21527" s="162" t="n">
        <v>1638.17</v>
      </c>
      <c r="D21527" s="162" t="n">
        <v>0.048326</v>
      </c>
      <c r="E21527" s="162" t="n">
        <v>16.81</v>
      </c>
    </row>
    <row r="21528">
      <c r="B21528" s="161" t="n">
        <v>41516</v>
      </c>
      <c r="C21528" s="162" t="n">
        <v>1632.97</v>
      </c>
      <c r="D21528" s="162" t="n">
        <v>0.044319</v>
      </c>
      <c r="E21528" s="162" t="n">
        <v>17.01</v>
      </c>
    </row>
    <row r="21529">
      <c r="B21529" s="161" t="n">
        <v>41520</v>
      </c>
      <c r="C21529" s="162" t="n">
        <v>1639.77</v>
      </c>
      <c r="D21529" s="162" t="n">
        <v>0.047565</v>
      </c>
      <c r="E21529" s="162" t="n">
        <v>16.61</v>
      </c>
    </row>
    <row r="21530">
      <c r="B21530" s="161" t="n">
        <v>41521</v>
      </c>
      <c r="C21530" s="162" t="n">
        <v>1653.08</v>
      </c>
      <c r="D21530" s="162" t="n">
        <v>0.054691</v>
      </c>
      <c r="E21530" s="162" t="n">
        <v>15.88</v>
      </c>
    </row>
    <row r="21531">
      <c r="B21531" s="161" t="n">
        <v>41522</v>
      </c>
      <c r="C21531" s="162" t="n">
        <v>1655.08</v>
      </c>
      <c r="D21531" s="162" t="n">
        <v>0.054958</v>
      </c>
      <c r="E21531" s="162" t="n">
        <v>15.77</v>
      </c>
    </row>
    <row r="21532">
      <c r="B21532" s="161" t="n">
        <v>41523</v>
      </c>
      <c r="C21532" s="162" t="n">
        <v>1655.17</v>
      </c>
      <c r="D21532" s="162" t="n">
        <v>0.054156</v>
      </c>
      <c r="E21532" s="162" t="n">
        <v>15.85</v>
      </c>
    </row>
    <row r="21533">
      <c r="B21533" s="161" t="n">
        <v>41526</v>
      </c>
      <c r="C21533" s="162" t="n">
        <v>1671.71</v>
      </c>
      <c r="D21533" s="162" t="n">
        <v>0.063195</v>
      </c>
      <c r="E21533" s="162" t="n">
        <v>15.63</v>
      </c>
    </row>
    <row r="21534">
      <c r="B21534" s="161" t="n">
        <v>41527</v>
      </c>
      <c r="C21534" s="162" t="n">
        <v>1683.99</v>
      </c>
      <c r="D21534" s="162" t="n">
        <v>0.069581</v>
      </c>
      <c r="E21534" s="162" t="n">
        <v>14.53</v>
      </c>
    </row>
    <row r="21535">
      <c r="B21535" s="161" t="n">
        <v>41528</v>
      </c>
      <c r="C21535" s="162" t="n">
        <v>1689.13</v>
      </c>
      <c r="D21535" s="162" t="n">
        <v>0.071737</v>
      </c>
      <c r="E21535" s="162" t="n">
        <v>13.82</v>
      </c>
    </row>
    <row r="21536">
      <c r="B21536" s="161" t="n">
        <v>41529</v>
      </c>
      <c r="C21536" s="162" t="n">
        <v>1683.42</v>
      </c>
      <c r="D21536" s="162" t="n">
        <v>0.06747</v>
      </c>
      <c r="E21536" s="162" t="n">
        <v>14.29</v>
      </c>
    </row>
    <row r="21537">
      <c r="B21537" s="161" t="n">
        <v>41530</v>
      </c>
      <c r="C21537" s="162" t="n">
        <v>1687.99</v>
      </c>
      <c r="D21537" s="162" t="n">
        <v>0.06926300000000001</v>
      </c>
      <c r="E21537" s="162" t="n">
        <v>14.16</v>
      </c>
    </row>
    <row r="21538">
      <c r="B21538" s="161" t="n">
        <v>41533</v>
      </c>
      <c r="C21538" s="162" t="n">
        <v>1697.6</v>
      </c>
      <c r="D21538" s="162" t="n">
        <v>0.074028</v>
      </c>
      <c r="E21538" s="162" t="n">
        <v>14.38</v>
      </c>
    </row>
    <row r="21539">
      <c r="B21539" s="161" t="n">
        <v>41534</v>
      </c>
      <c r="C21539" s="162" t="n">
        <v>1704.76</v>
      </c>
      <c r="D21539" s="162" t="n">
        <v>0.077321</v>
      </c>
      <c r="E21539" s="162" t="n">
        <v>14.53</v>
      </c>
    </row>
    <row r="21540">
      <c r="B21540" s="161" t="n">
        <v>41535</v>
      </c>
      <c r="C21540" s="162" t="n">
        <v>1725.52</v>
      </c>
      <c r="D21540" s="162" t="n">
        <v>0.088445</v>
      </c>
      <c r="E21540" s="162" t="n">
        <v>13.59</v>
      </c>
    </row>
    <row r="21541">
      <c r="B21541" s="161" t="n">
        <v>41536</v>
      </c>
      <c r="C21541" s="162" t="n">
        <v>1722.34</v>
      </c>
      <c r="D21541" s="162" t="n">
        <v>0.08561100000000001</v>
      </c>
      <c r="E21541" s="162" t="n">
        <v>13.16</v>
      </c>
    </row>
    <row r="21542">
      <c r="B21542" s="161" t="n">
        <v>41537</v>
      </c>
      <c r="C21542" s="162" t="n">
        <v>1709.91</v>
      </c>
      <c r="D21542" s="162" t="n">
        <v>0.07741000000000001</v>
      </c>
      <c r="E21542" s="162" t="n">
        <v>13.12</v>
      </c>
    </row>
    <row r="21543">
      <c r="B21543" s="161" t="n">
        <v>41540</v>
      </c>
      <c r="C21543" s="162" t="n">
        <v>1701.84</v>
      </c>
      <c r="D21543" s="162" t="n">
        <v>0.071755</v>
      </c>
      <c r="E21543" s="162" t="n">
        <v>14.31</v>
      </c>
    </row>
    <row r="21544">
      <c r="B21544" s="161" t="n">
        <v>41541</v>
      </c>
      <c r="C21544" s="162" t="n">
        <v>1697.42</v>
      </c>
      <c r="D21544" s="162" t="n">
        <v>0.068261</v>
      </c>
      <c r="E21544" s="162" t="n">
        <v>14.08</v>
      </c>
    </row>
    <row r="21545">
      <c r="B21545" s="161" t="n">
        <v>41542</v>
      </c>
      <c r="C21545" s="162" t="n">
        <v>1692.77</v>
      </c>
      <c r="D21545" s="162" t="n">
        <v>0.064651</v>
      </c>
      <c r="E21545" s="162" t="n">
        <v>14.01</v>
      </c>
    </row>
    <row r="21546">
      <c r="B21546" s="161" t="n">
        <v>41543</v>
      </c>
      <c r="C21546" s="162" t="n">
        <v>1698.67</v>
      </c>
      <c r="D21546" s="162" t="n">
        <v>0.067248</v>
      </c>
      <c r="E21546" s="162" t="n">
        <v>14.06</v>
      </c>
    </row>
    <row r="21547">
      <c r="B21547" s="161" t="n">
        <v>41544</v>
      </c>
      <c r="C21547" s="162" t="n">
        <v>1691.75</v>
      </c>
      <c r="D21547" s="162" t="n">
        <v>0.062336</v>
      </c>
      <c r="E21547" s="162" t="n">
        <v>15.46</v>
      </c>
    </row>
    <row r="21548">
      <c r="B21548" s="161" t="n">
        <v>41547</v>
      </c>
      <c r="C21548" s="162" t="n">
        <v>1681.55</v>
      </c>
      <c r="D21548" s="162" t="n">
        <v>0.055493</v>
      </c>
      <c r="E21548" s="162" t="n">
        <v>16.6</v>
      </c>
    </row>
    <row r="21549">
      <c r="B21549" s="161" t="n">
        <v>41548</v>
      </c>
      <c r="C21549" s="162" t="n">
        <v>1695</v>
      </c>
      <c r="D21549" s="162" t="n">
        <v>0.062594</v>
      </c>
      <c r="E21549" s="162" t="n">
        <v>15.54</v>
      </c>
    </row>
    <row r="21550">
      <c r="B21550" s="161" t="n">
        <v>41549</v>
      </c>
      <c r="C21550" s="162" t="n">
        <v>1693.87</v>
      </c>
      <c r="D21550" s="162" t="n">
        <v>0.061047</v>
      </c>
      <c r="E21550" s="162" t="n">
        <v>16.6</v>
      </c>
    </row>
    <row r="21551">
      <c r="B21551" s="161" t="n">
        <v>41550</v>
      </c>
      <c r="C21551" s="162" t="n">
        <v>1678.66</v>
      </c>
      <c r="D21551" s="162" t="n">
        <v>0.051248</v>
      </c>
      <c r="E21551" s="162" t="n">
        <v>17.67</v>
      </c>
    </row>
    <row r="21552">
      <c r="B21552" s="161" t="n">
        <v>41551</v>
      </c>
      <c r="C21552" s="162" t="n">
        <v>1690.5</v>
      </c>
      <c r="D21552" s="162" t="n">
        <v>0.057513</v>
      </c>
      <c r="E21552" s="162" t="n">
        <v>16.74</v>
      </c>
    </row>
    <row r="21553">
      <c r="B21553" s="161" t="n">
        <v>41554</v>
      </c>
      <c r="C21553" s="162" t="n">
        <v>1676.12</v>
      </c>
      <c r="D21553" s="162" t="n">
        <v>0.048218</v>
      </c>
      <c r="E21553" s="162" t="n">
        <v>19.41</v>
      </c>
    </row>
    <row r="21554">
      <c r="B21554" s="161" t="n">
        <v>41555</v>
      </c>
      <c r="C21554" s="162" t="n">
        <v>1655.45</v>
      </c>
      <c r="D21554" s="162" t="n">
        <v>0.035146</v>
      </c>
      <c r="E21554" s="162" t="n">
        <v>20.34</v>
      </c>
    </row>
    <row r="21555">
      <c r="B21555" s="161" t="n">
        <v>41556</v>
      </c>
      <c r="C21555" s="162" t="n">
        <v>1656.4</v>
      </c>
      <c r="D21555" s="162" t="n">
        <v>0.035012</v>
      </c>
      <c r="E21555" s="162" t="n">
        <v>19.6</v>
      </c>
    </row>
    <row r="21556">
      <c r="B21556" s="161" t="n">
        <v>41557</v>
      </c>
      <c r="C21556" s="162" t="n">
        <v>1692.56</v>
      </c>
      <c r="D21556" s="162" t="n">
        <v>0.055777</v>
      </c>
      <c r="E21556" s="162" t="n">
        <v>16.48</v>
      </c>
    </row>
    <row r="21557">
      <c r="B21557" s="161" t="n">
        <v>41558</v>
      </c>
      <c r="C21557" s="162" t="n">
        <v>1703.2</v>
      </c>
      <c r="D21557" s="162" t="n">
        <v>0.061159</v>
      </c>
      <c r="E21557" s="162" t="n">
        <v>15.72</v>
      </c>
    </row>
    <row r="21558">
      <c r="B21558" s="161" t="n">
        <v>41561</v>
      </c>
      <c r="C21558" s="162" t="n">
        <v>1710.14</v>
      </c>
      <c r="D21558" s="162" t="n">
        <v>0.064314</v>
      </c>
      <c r="E21558" s="162" t="n">
        <v>16.07</v>
      </c>
    </row>
    <row r="21559">
      <c r="B21559" s="161" t="n">
        <v>41562</v>
      </c>
      <c r="C21559" s="162" t="n">
        <v>1698.06</v>
      </c>
      <c r="D21559" s="162" t="n">
        <v>0.056304</v>
      </c>
      <c r="E21559" s="162" t="n">
        <v>18.66</v>
      </c>
    </row>
    <row r="21560">
      <c r="B21560" s="161" t="n">
        <v>41563</v>
      </c>
      <c r="C21560" s="162" t="n">
        <v>1721.54</v>
      </c>
      <c r="D21560" s="162" t="n">
        <v>0.069117</v>
      </c>
      <c r="E21560" s="162" t="n">
        <v>14.71</v>
      </c>
    </row>
    <row r="21561">
      <c r="B21561" s="161" t="n">
        <v>41564</v>
      </c>
      <c r="C21561" s="162" t="n">
        <v>1733.15</v>
      </c>
      <c r="D21561" s="162" t="n">
        <v>0.07499599999999999</v>
      </c>
      <c r="E21561" s="162" t="n">
        <v>13.48</v>
      </c>
    </row>
    <row r="21562">
      <c r="B21562" s="161" t="n">
        <v>41565</v>
      </c>
      <c r="C21562" s="162" t="n">
        <v>1744.5</v>
      </c>
      <c r="D21562" s="162" t="n">
        <v>0.080638</v>
      </c>
      <c r="E21562" s="162" t="n">
        <v>13.04</v>
      </c>
    </row>
    <row r="21563">
      <c r="B21563" s="161" t="n">
        <v>41568</v>
      </c>
      <c r="C21563" s="162" t="n">
        <v>1744.66</v>
      </c>
      <c r="D21563" s="162" t="n">
        <v>0.07986500000000001</v>
      </c>
      <c r="E21563" s="162" t="n">
        <v>13.16</v>
      </c>
    </row>
    <row r="21564">
      <c r="B21564" s="161" t="n">
        <v>41569</v>
      </c>
      <c r="C21564" s="162" t="n">
        <v>1754.67</v>
      </c>
      <c r="D21564" s="162" t="n">
        <v>0.084678</v>
      </c>
      <c r="E21564" s="162" t="n">
        <v>13.33</v>
      </c>
    </row>
    <row r="21565">
      <c r="B21565" s="161" t="n">
        <v>41570</v>
      </c>
      <c r="C21565" s="162" t="n">
        <v>1746.38</v>
      </c>
      <c r="D21565" s="162" t="n">
        <v>0.07904600000000001</v>
      </c>
      <c r="E21565" s="162" t="n">
        <v>13.42</v>
      </c>
    </row>
    <row r="21566">
      <c r="B21566" s="161" t="n">
        <v>41571</v>
      </c>
      <c r="C21566" s="162" t="n">
        <v>1752.07</v>
      </c>
      <c r="D21566" s="162" t="n">
        <v>0.081397</v>
      </c>
      <c r="E21566" s="162" t="n">
        <v>13.2</v>
      </c>
    </row>
    <row r="21567">
      <c r="B21567" s="161" t="n">
        <v>41572</v>
      </c>
      <c r="C21567" s="162" t="n">
        <v>1759.77</v>
      </c>
      <c r="D21567" s="162" t="n">
        <v>0.084892</v>
      </c>
      <c r="E21567" s="162" t="n">
        <v>13.09</v>
      </c>
    </row>
    <row r="21568">
      <c r="B21568" s="161" t="n">
        <v>41575</v>
      </c>
      <c r="C21568" s="162" t="n">
        <v>1762.11</v>
      </c>
      <c r="D21568" s="162" t="n">
        <v>0.085324</v>
      </c>
      <c r="E21568" s="162" t="n">
        <v>13.31</v>
      </c>
    </row>
    <row r="21569">
      <c r="B21569" s="161" t="n">
        <v>41576</v>
      </c>
      <c r="C21569" s="162" t="n">
        <v>1771.95</v>
      </c>
      <c r="D21569" s="162" t="n">
        <v>0.089962</v>
      </c>
      <c r="E21569" s="162" t="n">
        <v>13.41</v>
      </c>
    </row>
    <row r="21570">
      <c r="B21570" s="161" t="n">
        <v>41577</v>
      </c>
      <c r="C21570" s="162" t="n">
        <v>1763.31</v>
      </c>
      <c r="D21570" s="162" t="n">
        <v>0.084177</v>
      </c>
      <c r="E21570" s="162" t="n">
        <v>13.65</v>
      </c>
    </row>
    <row r="21571">
      <c r="B21571" s="161" t="n">
        <v>41578</v>
      </c>
      <c r="C21571" s="162" t="n">
        <v>1756.54</v>
      </c>
      <c r="D21571" s="162" t="n">
        <v>0.079455</v>
      </c>
      <c r="E21571" s="162" t="n">
        <v>13.75</v>
      </c>
    </row>
    <row r="21572">
      <c r="B21572" s="161" t="n">
        <v>41579</v>
      </c>
      <c r="C21572" s="162" t="n">
        <v>1761.64</v>
      </c>
      <c r="D21572" s="162" t="n">
        <v>0.08148900000000001</v>
      </c>
      <c r="E21572" s="162" t="n">
        <v>13.28</v>
      </c>
    </row>
    <row r="21573">
      <c r="B21573" s="161" t="n">
        <v>41582</v>
      </c>
      <c r="C21573" s="162" t="n">
        <v>1767.93</v>
      </c>
      <c r="D21573" s="162" t="n">
        <v>0.084185</v>
      </c>
      <c r="E21573" s="162" t="n">
        <v>12.93</v>
      </c>
    </row>
    <row r="21574">
      <c r="B21574" s="161" t="n">
        <v>41583</v>
      </c>
      <c r="C21574" s="162" t="n">
        <v>1762.97</v>
      </c>
      <c r="D21574" s="162" t="n">
        <v>0.080544</v>
      </c>
      <c r="E21574" s="162" t="n">
        <v>13.27</v>
      </c>
    </row>
    <row r="21575">
      <c r="B21575" s="161" t="n">
        <v>41584</v>
      </c>
      <c r="C21575" s="162" t="n">
        <v>1770.49</v>
      </c>
      <c r="D21575" s="162" t="n">
        <v>0.083954</v>
      </c>
      <c r="E21575" s="162" t="n">
        <v>12.67</v>
      </c>
    </row>
    <row r="21576">
      <c r="B21576" s="161" t="n">
        <v>41585</v>
      </c>
      <c r="C21576" s="162" t="n">
        <v>1747.15</v>
      </c>
      <c r="D21576" s="162" t="n">
        <v>0.069909</v>
      </c>
      <c r="E21576" s="162" t="n">
        <v>13.91</v>
      </c>
    </row>
    <row r="21577">
      <c r="B21577" s="161" t="n">
        <v>41586</v>
      </c>
      <c r="C21577" s="162" t="n">
        <v>1770.61</v>
      </c>
      <c r="D21577" s="162" t="n">
        <v>0.082426</v>
      </c>
      <c r="E21577" s="162" t="n">
        <v>12.9</v>
      </c>
    </row>
    <row r="21578">
      <c r="B21578" s="161" t="n">
        <v>41589</v>
      </c>
      <c r="C21578" s="162" t="n">
        <v>1771.89</v>
      </c>
      <c r="D21578" s="162" t="n">
        <v>0.082315</v>
      </c>
      <c r="E21578" s="162" t="n">
        <v>12.53</v>
      </c>
    </row>
    <row r="21579">
      <c r="B21579" s="161" t="n">
        <v>41590</v>
      </c>
      <c r="C21579" s="162" t="n">
        <v>1767.69</v>
      </c>
      <c r="D21579" s="162" t="n">
        <v>0.07914599999999999</v>
      </c>
      <c r="E21579" s="162" t="n">
        <v>12.82</v>
      </c>
    </row>
    <row r="21580">
      <c r="B21580" s="161" t="n">
        <v>41591</v>
      </c>
      <c r="C21580" s="162" t="n">
        <v>1782</v>
      </c>
      <c r="D21580" s="162" t="n">
        <v>0.086352</v>
      </c>
      <c r="E21580" s="162" t="n">
        <v>12.52</v>
      </c>
    </row>
    <row r="21581">
      <c r="B21581" s="161" t="n">
        <v>41592</v>
      </c>
      <c r="C21581" s="162" t="n">
        <v>1790.62</v>
      </c>
      <c r="D21581" s="162" t="n">
        <v>0.090283</v>
      </c>
      <c r="E21581" s="162" t="n">
        <v>12.37</v>
      </c>
    </row>
    <row r="21582">
      <c r="B21582" s="161" t="n">
        <v>41593</v>
      </c>
      <c r="C21582" s="162" t="n">
        <v>1798.18</v>
      </c>
      <c r="D21582" s="162" t="n">
        <v>0.093626</v>
      </c>
      <c r="E21582" s="162" t="n">
        <v>12.19</v>
      </c>
    </row>
    <row r="21583">
      <c r="B21583" s="161" t="n">
        <v>41596</v>
      </c>
      <c r="C21583" s="162" t="n">
        <v>1791.53</v>
      </c>
      <c r="D21583" s="162" t="n">
        <v>0.089018</v>
      </c>
      <c r="E21583" s="162" t="n">
        <v>13.1</v>
      </c>
    </row>
    <row r="21584">
      <c r="B21584" s="161" t="n">
        <v>41597</v>
      </c>
      <c r="C21584" s="162" t="n">
        <v>1787.87</v>
      </c>
      <c r="D21584" s="162" t="n">
        <v>0.08613</v>
      </c>
      <c r="E21584" s="162" t="n">
        <v>13.39</v>
      </c>
    </row>
    <row r="21585">
      <c r="B21585" s="161" t="n">
        <v>41598</v>
      </c>
      <c r="C21585" s="162" t="n">
        <v>1781.37</v>
      </c>
      <c r="D21585" s="162" t="n">
        <v>0.081667</v>
      </c>
      <c r="E21585" s="162" t="n">
        <v>13.4</v>
      </c>
    </row>
    <row r="21586">
      <c r="B21586" s="161" t="n">
        <v>41599</v>
      </c>
      <c r="C21586" s="162" t="n">
        <v>1795.85</v>
      </c>
      <c r="D21586" s="162" t="n">
        <v>0.088891</v>
      </c>
      <c r="E21586" s="162" t="n">
        <v>12.66</v>
      </c>
    </row>
    <row r="21587">
      <c r="B21587" s="161" t="n">
        <v>41600</v>
      </c>
      <c r="C21587" s="162" t="n">
        <v>1804.76</v>
      </c>
      <c r="D21587" s="162" t="n">
        <v>0.09296699999999999</v>
      </c>
      <c r="E21587" s="162" t="n">
        <v>12.26</v>
      </c>
    </row>
    <row r="21588">
      <c r="B21588" s="161" t="n">
        <v>41603</v>
      </c>
      <c r="C21588" s="162" t="n">
        <v>1802.48</v>
      </c>
      <c r="D21588" s="162" t="n">
        <v>0.090836</v>
      </c>
      <c r="E21588" s="162" t="n">
        <v>12.79</v>
      </c>
    </row>
    <row r="21589">
      <c r="B21589" s="161" t="n">
        <v>41604</v>
      </c>
      <c r="C21589" s="162" t="n">
        <v>1802.75</v>
      </c>
      <c r="D21589" s="162" t="n">
        <v>0.090125</v>
      </c>
      <c r="E21589" s="162" t="n">
        <v>12.81</v>
      </c>
    </row>
    <row r="21590">
      <c r="B21590" s="161" t="n">
        <v>41605</v>
      </c>
      <c r="C21590" s="162" t="n">
        <v>1807.23</v>
      </c>
      <c r="D21590" s="162" t="n">
        <v>0.091737</v>
      </c>
      <c r="E21590" s="162" t="n">
        <v>12.98</v>
      </c>
    </row>
    <row r="21591">
      <c r="B21591" s="161" t="n">
        <v>41607</v>
      </c>
      <c r="C21591" s="162" t="n">
        <v>1805.81</v>
      </c>
      <c r="D21591" s="162" t="n">
        <v>0.090089</v>
      </c>
      <c r="E21591" s="162" t="n">
        <v>13.7</v>
      </c>
    </row>
    <row r="21592">
      <c r="B21592" s="161" t="n">
        <v>41610</v>
      </c>
      <c r="C21592" s="162" t="n">
        <v>1800.9</v>
      </c>
      <c r="D21592" s="162" t="n">
        <v>0.08651399999999999</v>
      </c>
      <c r="E21592" s="162" t="n">
        <v>14.23</v>
      </c>
    </row>
    <row r="21593">
      <c r="B21593" s="161" t="n">
        <v>41611</v>
      </c>
      <c r="C21593" s="162" t="n">
        <v>1795.15</v>
      </c>
      <c r="D21593" s="162" t="n">
        <v>0.08251699999999999</v>
      </c>
      <c r="E21593" s="162" t="n">
        <v>14.55</v>
      </c>
    </row>
    <row r="21594">
      <c r="B21594" s="161" t="n">
        <v>41612</v>
      </c>
      <c r="C21594" s="162" t="n">
        <v>1792.81</v>
      </c>
      <c r="D21594" s="162" t="n">
        <v>0.080363</v>
      </c>
      <c r="E21594" s="162" t="n">
        <v>14.7</v>
      </c>
    </row>
    <row r="21595">
      <c r="B21595" s="161" t="n">
        <v>41613</v>
      </c>
      <c r="C21595" s="162" t="n">
        <v>1785.03</v>
      </c>
      <c r="D21595" s="162" t="n">
        <v>0.07516100000000001</v>
      </c>
      <c r="E21595" s="162" t="n">
        <v>15.08</v>
      </c>
    </row>
    <row r="21596">
      <c r="B21596" s="161" t="n">
        <v>41614</v>
      </c>
      <c r="C21596" s="162" t="n">
        <v>1805.09</v>
      </c>
      <c r="D21596" s="162" t="n">
        <v>0.085462</v>
      </c>
      <c r="E21596" s="162" t="n">
        <v>13.79</v>
      </c>
    </row>
    <row r="21597">
      <c r="B21597" s="161" t="n">
        <v>41617</v>
      </c>
      <c r="C21597" s="162" t="n">
        <v>1808.37</v>
      </c>
      <c r="D21597" s="162" t="n">
        <v>0.086311</v>
      </c>
      <c r="E21597" s="162" t="n">
        <v>13.49</v>
      </c>
    </row>
    <row r="21598">
      <c r="B21598" s="161" t="n">
        <v>41618</v>
      </c>
      <c r="C21598" s="162" t="n">
        <v>1802.62</v>
      </c>
      <c r="D21598" s="162" t="n">
        <v>0.082205</v>
      </c>
      <c r="E21598" s="162" t="n">
        <v>13.91</v>
      </c>
    </row>
    <row r="21599">
      <c r="B21599" s="161" t="n">
        <v>41619</v>
      </c>
      <c r="C21599" s="162" t="n">
        <v>1782.22</v>
      </c>
      <c r="D21599" s="162" t="n">
        <v>0.070022</v>
      </c>
      <c r="E21599" s="162" t="n">
        <v>15.42</v>
      </c>
    </row>
    <row r="21600">
      <c r="B21600" s="161" t="n">
        <v>41620</v>
      </c>
      <c r="C21600" s="162" t="n">
        <v>1775.5</v>
      </c>
      <c r="D21600" s="162" t="n">
        <v>0.06546</v>
      </c>
      <c r="E21600" s="162" t="n">
        <v>15.54</v>
      </c>
    </row>
    <row r="21601">
      <c r="B21601" s="161" t="n">
        <v>41621</v>
      </c>
      <c r="C21601" s="162" t="n">
        <v>1775.32</v>
      </c>
      <c r="D21601" s="162" t="n">
        <v>0.064586</v>
      </c>
      <c r="E21601" s="162" t="n">
        <v>15.76</v>
      </c>
    </row>
    <row r="21602">
      <c r="B21602" s="161" t="n">
        <v>41624</v>
      </c>
      <c r="C21602" s="162" t="n">
        <v>1786.54</v>
      </c>
      <c r="D21602" s="162" t="n">
        <v>0.070101</v>
      </c>
      <c r="E21602" s="162" t="n">
        <v>16.03</v>
      </c>
    </row>
    <row r="21603">
      <c r="B21603" s="161" t="n">
        <v>41625</v>
      </c>
      <c r="C21603" s="162" t="n">
        <v>1781</v>
      </c>
      <c r="D21603" s="162" t="n">
        <v>0.066272</v>
      </c>
      <c r="E21603" s="162" t="n">
        <v>16.21</v>
      </c>
    </row>
    <row r="21604">
      <c r="B21604" s="161" t="n">
        <v>41626</v>
      </c>
      <c r="C21604" s="162" t="n">
        <v>1810.65</v>
      </c>
      <c r="D21604" s="162" t="n">
        <v>0.08197500000000001</v>
      </c>
      <c r="E21604" s="162" t="n">
        <v>13.8</v>
      </c>
    </row>
    <row r="21605">
      <c r="B21605" s="161" t="n">
        <v>41627</v>
      </c>
      <c r="C21605" s="162" t="n">
        <v>1809.6</v>
      </c>
      <c r="D21605" s="162" t="n">
        <v>0.0806</v>
      </c>
      <c r="E21605" s="162" t="n">
        <v>14.15</v>
      </c>
    </row>
    <row r="21606">
      <c r="B21606" s="161" t="n">
        <v>41628</v>
      </c>
      <c r="C21606" s="162" t="n">
        <v>1818.32</v>
      </c>
      <c r="D21606" s="162" t="n">
        <v>0.084608</v>
      </c>
      <c r="E21606" s="162" t="n">
        <v>13.79</v>
      </c>
    </row>
    <row r="21607">
      <c r="B21607" s="161" t="n">
        <v>41631</v>
      </c>
      <c r="C21607" s="162" t="n">
        <v>1827.99</v>
      </c>
      <c r="D21607" s="162" t="n">
        <v>0.089099</v>
      </c>
      <c r="E21607" s="162" t="n">
        <v>13.04</v>
      </c>
    </row>
    <row r="21608">
      <c r="B21608" s="161" t="n">
        <v>41632</v>
      </c>
      <c r="C21608" s="162" t="n">
        <v>1833.32</v>
      </c>
      <c r="D21608" s="162" t="n">
        <v>0.091171</v>
      </c>
      <c r="E21608" s="162" t="n">
        <v>12.48</v>
      </c>
    </row>
    <row r="21609">
      <c r="B21609" s="161" t="n">
        <v>41634</v>
      </c>
      <c r="C21609" s="162" t="n">
        <v>1842.02</v>
      </c>
      <c r="D21609" s="162" t="n">
        <v>0.09504700000000001</v>
      </c>
      <c r="E21609" s="162" t="n">
        <v>12.33</v>
      </c>
    </row>
    <row r="21610">
      <c r="B21610" s="161" t="n">
        <v>41635</v>
      </c>
      <c r="C21610" s="162" t="n">
        <v>1841.4</v>
      </c>
      <c r="D21610" s="162" t="n">
        <v>0.09388000000000001</v>
      </c>
      <c r="E21610" s="162" t="n">
        <v>12.46</v>
      </c>
    </row>
    <row r="21611">
      <c r="B21611" s="161" t="n">
        <v>41638</v>
      </c>
      <c r="C21611" s="162" t="n">
        <v>1841.07</v>
      </c>
      <c r="D21611" s="162" t="n">
        <v>0.092865</v>
      </c>
      <c r="E21611" s="162" t="n">
        <v>13.56</v>
      </c>
    </row>
    <row r="21612">
      <c r="B21612" s="161" t="n">
        <v>41639</v>
      </c>
      <c r="C21612" s="162" t="n">
        <v>1848.36</v>
      </c>
      <c r="D21612" s="162" t="n">
        <v>0.09593400000000001</v>
      </c>
      <c r="E21612" s="162" t="n">
        <v>13.72</v>
      </c>
    </row>
    <row r="21613">
      <c r="B21613" s="161" t="n">
        <v>41641</v>
      </c>
      <c r="C21613" s="162" t="n">
        <v>1831.98</v>
      </c>
      <c r="D21613" s="162" t="n">
        <v>0.086189</v>
      </c>
      <c r="E21613" s="162" t="n">
        <v>14.23</v>
      </c>
    </row>
    <row r="21614">
      <c r="B21614" s="161" t="n">
        <v>41642</v>
      </c>
      <c r="C21614" s="162" t="n">
        <v>1831.37</v>
      </c>
      <c r="D21614" s="162" t="n">
        <v>0.085045</v>
      </c>
      <c r="E21614" s="162" t="n">
        <v>13.76</v>
      </c>
    </row>
    <row r="21615">
      <c r="B21615" s="161" t="n">
        <v>41645</v>
      </c>
      <c r="C21615" s="162" t="n">
        <v>1826.77</v>
      </c>
      <c r="D21615" s="162" t="n">
        <v>0.081695</v>
      </c>
      <c r="E21615" s="162" t="n">
        <v>13.55</v>
      </c>
    </row>
    <row r="21616">
      <c r="B21616" s="161" t="n">
        <v>41646</v>
      </c>
      <c r="C21616" s="162" t="n">
        <v>1837.88</v>
      </c>
      <c r="D21616" s="162" t="n">
        <v>0.086924</v>
      </c>
      <c r="E21616" s="162" t="n">
        <v>12.92</v>
      </c>
    </row>
    <row r="21617">
      <c r="B21617" s="161" t="n">
        <v>41647</v>
      </c>
      <c r="C21617" s="162" t="n">
        <v>1837.49</v>
      </c>
      <c r="D21617" s="162" t="n">
        <v>0.085864</v>
      </c>
      <c r="E21617" s="162" t="n">
        <v>12.87</v>
      </c>
    </row>
    <row r="21618">
      <c r="B21618" s="161" t="n">
        <v>41648</v>
      </c>
      <c r="C21618" s="162" t="n">
        <v>1838.13</v>
      </c>
      <c r="D21618" s="162" t="n">
        <v>0.085399</v>
      </c>
      <c r="E21618" s="162" t="n">
        <v>12.89</v>
      </c>
    </row>
    <row r="21619">
      <c r="B21619" s="161" t="n">
        <v>41649</v>
      </c>
      <c r="C21619" s="162" t="n">
        <v>1842.37</v>
      </c>
      <c r="D21619" s="162" t="n">
        <v>0.08687599999999999</v>
      </c>
      <c r="E21619" s="162" t="n">
        <v>12.14</v>
      </c>
    </row>
    <row r="21620">
      <c r="B21620" s="161" t="n">
        <v>41652</v>
      </c>
      <c r="C21620" s="162" t="n">
        <v>1819.2</v>
      </c>
      <c r="D21620" s="162" t="n">
        <v>0.07348</v>
      </c>
      <c r="E21620" s="162" t="n">
        <v>13.28</v>
      </c>
    </row>
    <row r="21621">
      <c r="B21621" s="161" t="n">
        <v>41653</v>
      </c>
      <c r="C21621" s="162" t="n">
        <v>1838.88</v>
      </c>
      <c r="D21621" s="162" t="n">
        <v>0.083421</v>
      </c>
      <c r="E21621" s="162" t="n">
        <v>12.28</v>
      </c>
    </row>
    <row r="21622">
      <c r="B21622" s="161" t="n">
        <v>41654</v>
      </c>
      <c r="C21622" s="162" t="n">
        <v>1848.38</v>
      </c>
      <c r="D21622" s="162" t="n">
        <v>0.087753</v>
      </c>
      <c r="E21622" s="162" t="n">
        <v>12.28</v>
      </c>
    </row>
    <row r="21623">
      <c r="B21623" s="161" t="n">
        <v>41655</v>
      </c>
      <c r="C21623" s="162" t="n">
        <v>1845.89</v>
      </c>
      <c r="D21623" s="162" t="n">
        <v>0.08554200000000001</v>
      </c>
      <c r="E21623" s="162" t="n">
        <v>12.53</v>
      </c>
    </row>
    <row r="21624">
      <c r="B21624" s="161" t="n">
        <v>41656</v>
      </c>
      <c r="C21624" s="162" t="n">
        <v>1838.7</v>
      </c>
      <c r="D21624" s="162" t="n">
        <v>0.080817</v>
      </c>
      <c r="E21624" s="162" t="n">
        <v>12.44</v>
      </c>
    </row>
    <row r="21625">
      <c r="B21625" s="161" t="n">
        <v>41660</v>
      </c>
      <c r="C21625" s="162" t="n">
        <v>1843.8</v>
      </c>
      <c r="D21625" s="162" t="n">
        <v>0.082731</v>
      </c>
      <c r="E21625" s="162" t="n">
        <v>12.87</v>
      </c>
    </row>
    <row r="21626">
      <c r="B21626" s="161" t="n">
        <v>41661</v>
      </c>
      <c r="C21626" s="162" t="n">
        <v>1844.86</v>
      </c>
      <c r="D21626" s="162" t="n">
        <v>0.08247599999999999</v>
      </c>
      <c r="E21626" s="162" t="n">
        <v>12.84</v>
      </c>
    </row>
    <row r="21627">
      <c r="B21627" s="161" t="n">
        <v>41662</v>
      </c>
      <c r="C21627" s="162" t="n">
        <v>1828.46</v>
      </c>
      <c r="D21627" s="162" t="n">
        <v>0.072782</v>
      </c>
      <c r="E21627" s="162" t="n">
        <v>13.77</v>
      </c>
    </row>
    <row r="21628">
      <c r="B21628" s="161" t="n">
        <v>41663</v>
      </c>
      <c r="C21628" s="162" t="n">
        <v>1790.29</v>
      </c>
      <c r="D21628" s="162" t="n">
        <v>0.05109</v>
      </c>
      <c r="E21628" s="162" t="n">
        <v>18.14</v>
      </c>
    </row>
    <row r="21629">
      <c r="B21629" s="161" t="n">
        <v>41666</v>
      </c>
      <c r="C21629" s="162" t="n">
        <v>1781.56</v>
      </c>
      <c r="D21629" s="162" t="n">
        <v>0.045649</v>
      </c>
      <c r="E21629" s="162" t="n">
        <v>17.42</v>
      </c>
    </row>
    <row r="21630">
      <c r="B21630" s="161" t="n">
        <v>41667</v>
      </c>
      <c r="C21630" s="162" t="n">
        <v>1792.5</v>
      </c>
      <c r="D21630" s="162" t="n">
        <v>0.051173</v>
      </c>
      <c r="E21630" s="162" t="n">
        <v>15.8</v>
      </c>
    </row>
    <row r="21631">
      <c r="B21631" s="161" t="n">
        <v>41668</v>
      </c>
      <c r="C21631" s="162" t="n">
        <v>1774.2</v>
      </c>
      <c r="D21631" s="162" t="n">
        <v>0.04026</v>
      </c>
      <c r="E21631" s="162" t="n">
        <v>17.35</v>
      </c>
    </row>
    <row r="21632">
      <c r="B21632" s="161" t="n">
        <v>41669</v>
      </c>
      <c r="C21632" s="162" t="n">
        <v>1794.19</v>
      </c>
      <c r="D21632" s="162" t="n">
        <v>0.05082</v>
      </c>
      <c r="E21632" s="162" t="n">
        <v>17.29</v>
      </c>
    </row>
    <row r="21633">
      <c r="B21633" s="161" t="n">
        <v>41670</v>
      </c>
      <c r="C21633" s="162" t="n">
        <v>1782.59</v>
      </c>
      <c r="D21633" s="162" t="n">
        <v>0.043658</v>
      </c>
      <c r="E21633" s="162" t="n">
        <v>18.41</v>
      </c>
    </row>
    <row r="21634">
      <c r="B21634" s="161" t="n">
        <v>41673</v>
      </c>
      <c r="C21634" s="162" t="n">
        <v>1741.89</v>
      </c>
      <c r="D21634" s="162" t="n">
        <v>0.019974</v>
      </c>
      <c r="E21634" s="162" t="n">
        <v>21.44</v>
      </c>
    </row>
    <row r="21635">
      <c r="B21635" s="161" t="n">
        <v>41674</v>
      </c>
      <c r="C21635" s="162" t="n">
        <v>1755.2</v>
      </c>
      <c r="D21635" s="162" t="n">
        <v>0.027001</v>
      </c>
      <c r="E21635" s="162" t="n">
        <v>19.11</v>
      </c>
    </row>
    <row r="21636">
      <c r="B21636" s="161" t="n">
        <v>41675</v>
      </c>
      <c r="C21636" s="162" t="n">
        <v>1751.64</v>
      </c>
      <c r="D21636" s="162" t="n">
        <v>0.024417</v>
      </c>
      <c r="E21636" s="162" t="n">
        <v>19.95</v>
      </c>
    </row>
    <row r="21637">
      <c r="B21637" s="161" t="n">
        <v>41676</v>
      </c>
      <c r="C21637" s="162" t="n">
        <v>1773.43</v>
      </c>
      <c r="D21637" s="162" t="n">
        <v>0.036211</v>
      </c>
      <c r="E21637" s="162" t="n">
        <v>17.23</v>
      </c>
    </row>
    <row r="21638">
      <c r="B21638" s="161" t="n">
        <v>41677</v>
      </c>
      <c r="C21638" s="162" t="n">
        <v>1797.02</v>
      </c>
      <c r="D21638" s="162" t="n">
        <v>0.048788</v>
      </c>
      <c r="E21638" s="162" t="n">
        <v>15.29</v>
      </c>
    </row>
    <row r="21639">
      <c r="B21639" s="161" t="n">
        <v>41680</v>
      </c>
      <c r="C21639" s="162" t="n">
        <v>1799.84</v>
      </c>
      <c r="D21639" s="162" t="n">
        <v>0.049729</v>
      </c>
      <c r="E21639" s="162" t="n">
        <v>15.26</v>
      </c>
    </row>
    <row r="21640">
      <c r="B21640" s="161" t="n">
        <v>41681</v>
      </c>
      <c r="C21640" s="162" t="n">
        <v>1819.75</v>
      </c>
      <c r="D21640" s="162" t="n">
        <v>0.060037</v>
      </c>
      <c r="E21640" s="162" t="n">
        <v>14.51</v>
      </c>
    </row>
    <row r="21641">
      <c r="B21641" s="161" t="n">
        <v>41682</v>
      </c>
      <c r="C21641" s="162" t="n">
        <v>1819.26</v>
      </c>
      <c r="D21641" s="162" t="n">
        <v>0.05911</v>
      </c>
      <c r="E21641" s="162" t="n">
        <v>14.3</v>
      </c>
    </row>
    <row r="21642">
      <c r="B21642" s="161" t="n">
        <v>41683</v>
      </c>
      <c r="C21642" s="162" t="n">
        <v>1829.83</v>
      </c>
      <c r="D21642" s="162" t="n">
        <v>0.06422600000000001</v>
      </c>
      <c r="E21642" s="162" t="n">
        <v>14.14</v>
      </c>
    </row>
    <row r="21643">
      <c r="B21643" s="161" t="n">
        <v>41684</v>
      </c>
      <c r="C21643" s="162" t="n">
        <v>1838.63</v>
      </c>
      <c r="D21643" s="162" t="n">
        <v>0.06827800000000001</v>
      </c>
      <c r="E21643" s="162" t="n">
        <v>13.57</v>
      </c>
    </row>
    <row r="21644">
      <c r="B21644" s="161" t="n">
        <v>41688</v>
      </c>
      <c r="C21644" s="162" t="n">
        <v>1840.76</v>
      </c>
      <c r="D21644" s="162" t="n">
        <v>0.068728</v>
      </c>
      <c r="E21644" s="162" t="n">
        <v>13.87</v>
      </c>
    </row>
    <row r="21645">
      <c r="B21645" s="161" t="n">
        <v>41689</v>
      </c>
      <c r="C21645" s="162" t="n">
        <v>1828.75</v>
      </c>
      <c r="D21645" s="162" t="n">
        <v>0.061559</v>
      </c>
      <c r="E21645" s="162" t="n">
        <v>15.5</v>
      </c>
    </row>
    <row r="21646">
      <c r="B21646" s="161" t="n">
        <v>41690</v>
      </c>
      <c r="C21646" s="162" t="n">
        <v>1839.78</v>
      </c>
      <c r="D21646" s="162" t="n">
        <v>0.066926</v>
      </c>
      <c r="E21646" s="162" t="n">
        <v>14.79</v>
      </c>
    </row>
    <row r="21647">
      <c r="B21647" s="161" t="n">
        <v>41691</v>
      </c>
      <c r="C21647" s="162" t="n">
        <v>1836.25</v>
      </c>
      <c r="D21647" s="162" t="n">
        <v>0.06439499999999999</v>
      </c>
      <c r="E21647" s="162" t="n">
        <v>14.68</v>
      </c>
    </row>
    <row r="21648">
      <c r="B21648" s="161" t="n">
        <v>41694</v>
      </c>
      <c r="C21648" s="162" t="n">
        <v>1847.61</v>
      </c>
      <c r="D21648" s="162" t="n">
        <v>0.069938</v>
      </c>
      <c r="E21648" s="162" t="n">
        <v>14.23</v>
      </c>
    </row>
    <row r="21649">
      <c r="B21649" s="161" t="n">
        <v>41695</v>
      </c>
      <c r="C21649" s="162" t="n">
        <v>1845.12</v>
      </c>
      <c r="D21649" s="162" t="n">
        <v>0.067956</v>
      </c>
      <c r="E21649" s="162" t="n">
        <v>13.67</v>
      </c>
    </row>
    <row r="21650">
      <c r="B21650" s="161" t="n">
        <v>41696</v>
      </c>
      <c r="C21650" s="162" t="n">
        <v>1845.16</v>
      </c>
      <c r="D21650" s="162" t="n">
        <v>0.06736399999999999</v>
      </c>
      <c r="E21650" s="162" t="n">
        <v>14.35</v>
      </c>
    </row>
    <row r="21651">
      <c r="B21651" s="161" t="n">
        <v>41697</v>
      </c>
      <c r="C21651" s="162" t="n">
        <v>1854.29</v>
      </c>
      <c r="D21651" s="162" t="n">
        <v>0.071661</v>
      </c>
      <c r="E21651" s="162" t="n">
        <v>14.04</v>
      </c>
    </row>
    <row r="21652">
      <c r="B21652" s="161" t="n">
        <v>41698</v>
      </c>
      <c r="C21652" s="162" t="n">
        <v>1859.45</v>
      </c>
      <c r="D21652" s="162" t="n">
        <v>0.073834</v>
      </c>
      <c r="E21652" s="162" t="n">
        <v>14</v>
      </c>
    </row>
    <row r="21653">
      <c r="B21653" s="161" t="n">
        <v>41701</v>
      </c>
      <c r="C21653" s="162" t="n">
        <v>1845.73</v>
      </c>
      <c r="D21653" s="162" t="n">
        <v>0.065887</v>
      </c>
      <c r="E21653" s="162" t="n">
        <v>16</v>
      </c>
    </row>
    <row r="21654">
      <c r="B21654" s="161" t="n">
        <v>41702</v>
      </c>
      <c r="C21654" s="162" t="n">
        <v>1873.91</v>
      </c>
      <c r="D21654" s="162" t="n">
        <v>0.08039300000000001</v>
      </c>
      <c r="E21654" s="162" t="n">
        <v>14.1</v>
      </c>
    </row>
    <row r="21655">
      <c r="B21655" s="161" t="n">
        <v>41703</v>
      </c>
      <c r="C21655" s="162" t="n">
        <v>1873.81</v>
      </c>
      <c r="D21655" s="162" t="n">
        <v>0.079744</v>
      </c>
      <c r="E21655" s="162" t="n">
        <v>13.89</v>
      </c>
    </row>
    <row r="21656">
      <c r="B21656" s="161" t="n">
        <v>41704</v>
      </c>
      <c r="C21656" s="162" t="n">
        <v>1877.03</v>
      </c>
      <c r="D21656" s="162" t="n">
        <v>0.08085199999999999</v>
      </c>
      <c r="E21656" s="162" t="n">
        <v>14.21</v>
      </c>
    </row>
    <row r="21657">
      <c r="B21657" s="161" t="n">
        <v>41705</v>
      </c>
      <c r="C21657" s="162" t="n">
        <v>1878.04</v>
      </c>
      <c r="D21657" s="162" t="n">
        <v>0.080787</v>
      </c>
      <c r="E21657" s="162" t="n">
        <v>14.11</v>
      </c>
    </row>
    <row r="21658">
      <c r="B21658" s="161" t="n">
        <v>41708</v>
      </c>
      <c r="C21658" s="162" t="n">
        <v>1877.17</v>
      </c>
      <c r="D21658" s="162" t="n">
        <v>0.079683</v>
      </c>
      <c r="E21658" s="162" t="n">
        <v>14.2</v>
      </c>
    </row>
    <row r="21659">
      <c r="B21659" s="161" t="n">
        <v>41709</v>
      </c>
      <c r="C21659" s="162" t="n">
        <v>1867.63</v>
      </c>
      <c r="D21659" s="162" t="n">
        <v>0.073962</v>
      </c>
      <c r="E21659" s="162" t="n">
        <v>14.8</v>
      </c>
    </row>
    <row r="21660">
      <c r="B21660" s="161" t="n">
        <v>41710</v>
      </c>
      <c r="C21660" s="162" t="n">
        <v>1868.2</v>
      </c>
      <c r="D21660" s="162" t="n">
        <v>0.07363699999999999</v>
      </c>
      <c r="E21660" s="162" t="n">
        <v>14.47</v>
      </c>
    </row>
    <row r="21661">
      <c r="B21661" s="161" t="n">
        <v>41711</v>
      </c>
      <c r="C21661" s="162" t="n">
        <v>1846.34</v>
      </c>
      <c r="D21661" s="162" t="n">
        <v>0.061331</v>
      </c>
      <c r="E21661" s="162" t="n">
        <v>16.22</v>
      </c>
    </row>
    <row r="21662">
      <c r="B21662" s="161" t="n">
        <v>41712</v>
      </c>
      <c r="C21662" s="162" t="n">
        <v>1841.13</v>
      </c>
      <c r="D21662" s="162" t="n">
        <v>0.05795</v>
      </c>
      <c r="E21662" s="162" t="n">
        <v>17.82</v>
      </c>
    </row>
    <row r="21663">
      <c r="B21663" s="161" t="n">
        <v>41715</v>
      </c>
      <c r="C21663" s="162" t="n">
        <v>1858.83</v>
      </c>
      <c r="D21663" s="162" t="n">
        <v>0.06693</v>
      </c>
      <c r="E21663" s="162" t="n">
        <v>15.64</v>
      </c>
    </row>
    <row r="21664">
      <c r="B21664" s="161" t="n">
        <v>41716</v>
      </c>
      <c r="C21664" s="162" t="n">
        <v>1872.25</v>
      </c>
      <c r="D21664" s="162" t="n">
        <v>0.07342899999999999</v>
      </c>
      <c r="E21664" s="162" t="n">
        <v>14.52</v>
      </c>
    </row>
    <row r="21665">
      <c r="B21665" s="161" t="n">
        <v>41717</v>
      </c>
      <c r="C21665" s="162" t="n">
        <v>1860.77</v>
      </c>
      <c r="D21665" s="162" t="n">
        <v>0.066645</v>
      </c>
      <c r="E21665" s="162" t="n">
        <v>15.12</v>
      </c>
    </row>
    <row r="21666">
      <c r="B21666" s="161" t="n">
        <v>41718</v>
      </c>
      <c r="C21666" s="162" t="n">
        <v>1872.01</v>
      </c>
      <c r="D21666" s="162" t="n">
        <v>0.071977</v>
      </c>
      <c r="E21666" s="162" t="n">
        <v>14.52</v>
      </c>
    </row>
    <row r="21667">
      <c r="B21667" s="161" t="n">
        <v>41719</v>
      </c>
      <c r="C21667" s="162" t="n">
        <v>1866.52</v>
      </c>
      <c r="D21667" s="162" t="n">
        <v>0.068301</v>
      </c>
      <c r="E21667" s="162" t="n">
        <v>15</v>
      </c>
    </row>
    <row r="21668">
      <c r="B21668" s="161" t="n">
        <v>41722</v>
      </c>
      <c r="C21668" s="162" t="n">
        <v>1857.44</v>
      </c>
      <c r="D21668" s="162" t="n">
        <v>0.062751</v>
      </c>
      <c r="E21668" s="162" t="n">
        <v>15.09</v>
      </c>
    </row>
    <row r="21669">
      <c r="B21669" s="161" t="n">
        <v>41723</v>
      </c>
      <c r="C21669" s="162" t="n">
        <v>1865.62</v>
      </c>
      <c r="D21669" s="162" t="n">
        <v>0.066508</v>
      </c>
      <c r="E21669" s="162" t="n">
        <v>14.02</v>
      </c>
    </row>
    <row r="21670">
      <c r="B21670" s="161" t="n">
        <v>41724</v>
      </c>
      <c r="C21670" s="162" t="n">
        <v>1852.56</v>
      </c>
      <c r="D21670" s="162" t="n">
        <v>0.058882</v>
      </c>
      <c r="E21670" s="162" t="n">
        <v>14.93</v>
      </c>
    </row>
    <row r="21671">
      <c r="B21671" s="161" t="n">
        <v>41725</v>
      </c>
      <c r="C21671" s="162" t="n">
        <v>1849.04</v>
      </c>
      <c r="D21671" s="162" t="n">
        <v>0.056343</v>
      </c>
      <c r="E21671" s="162" t="n">
        <v>14.62</v>
      </c>
    </row>
    <row r="21672">
      <c r="B21672" s="161" t="n">
        <v>41726</v>
      </c>
      <c r="C21672" s="162" t="n">
        <v>1857.62</v>
      </c>
      <c r="D21672" s="162" t="n">
        <v>0.060271</v>
      </c>
      <c r="E21672" s="162" t="n">
        <v>14.41</v>
      </c>
    </row>
    <row r="21673">
      <c r="B21673" s="161" t="n">
        <v>41729</v>
      </c>
      <c r="C21673" s="162" t="n">
        <v>1872.34</v>
      </c>
      <c r="D21673" s="162" t="n">
        <v>0.06748999999999999</v>
      </c>
      <c r="E21673" s="162" t="n">
        <v>13.88</v>
      </c>
    </row>
    <row r="21674">
      <c r="B21674" s="161" t="n">
        <v>41730</v>
      </c>
      <c r="C21674" s="162" t="n">
        <v>1885.52</v>
      </c>
      <c r="D21674" s="162" t="n">
        <v>0.073765</v>
      </c>
      <c r="E21674" s="162" t="n">
        <v>13.1</v>
      </c>
    </row>
    <row r="21675">
      <c r="B21675" s="161" t="n">
        <v>41731</v>
      </c>
      <c r="C21675" s="162" t="n">
        <v>1890.9</v>
      </c>
      <c r="D21675" s="162" t="n">
        <v>0.07589600000000001</v>
      </c>
      <c r="E21675" s="162" t="n">
        <v>13.09</v>
      </c>
    </row>
    <row r="21676">
      <c r="B21676" s="161" t="n">
        <v>41732</v>
      </c>
      <c r="C21676" s="162" t="n">
        <v>1888.77</v>
      </c>
      <c r="D21676" s="162" t="n">
        <v>0.07409300000000001</v>
      </c>
      <c r="E21676" s="162" t="n">
        <v>13.37</v>
      </c>
    </row>
    <row r="21677">
      <c r="B21677" s="161" t="n">
        <v>41733</v>
      </c>
      <c r="C21677" s="162" t="n">
        <v>1865.09</v>
      </c>
      <c r="D21677" s="162" t="n">
        <v>0.060803</v>
      </c>
      <c r="E21677" s="162" t="n">
        <v>13.96</v>
      </c>
    </row>
    <row r="21678">
      <c r="B21678" s="161" t="n">
        <v>41736</v>
      </c>
      <c r="C21678" s="162" t="n">
        <v>1845.04</v>
      </c>
      <c r="D21678" s="162" t="n">
        <v>0.049264</v>
      </c>
      <c r="E21678" s="162" t="n">
        <v>15.57</v>
      </c>
    </row>
    <row r="21679">
      <c r="B21679" s="161" t="n">
        <v>41737</v>
      </c>
      <c r="C21679" s="162" t="n">
        <v>1851.96</v>
      </c>
      <c r="D21679" s="162" t="n">
        <v>0.052269</v>
      </c>
      <c r="E21679" s="162" t="n">
        <v>14.89</v>
      </c>
    </row>
    <row r="21680">
      <c r="B21680" s="161" t="n">
        <v>41738</v>
      </c>
      <c r="C21680" s="162" t="n">
        <v>1872.18</v>
      </c>
      <c r="D21680" s="162" t="n">
        <v>0.062277</v>
      </c>
      <c r="E21680" s="162" t="n">
        <v>13.82</v>
      </c>
    </row>
    <row r="21681">
      <c r="B21681" s="161" t="n">
        <v>41739</v>
      </c>
      <c r="C21681" s="162" t="n">
        <v>1833.08</v>
      </c>
      <c r="D21681" s="162" t="n">
        <v>0.040475</v>
      </c>
      <c r="E21681" s="162" t="n">
        <v>15.89</v>
      </c>
    </row>
    <row r="21682">
      <c r="B21682" s="161" t="n">
        <v>41740</v>
      </c>
      <c r="C21682" s="162" t="n">
        <v>1815.69</v>
      </c>
      <c r="D21682" s="162" t="n">
        <v>0.03034</v>
      </c>
      <c r="E21682" s="162" t="n">
        <v>17.03</v>
      </c>
    </row>
    <row r="21683">
      <c r="B21683" s="161" t="n">
        <v>41743</v>
      </c>
      <c r="C21683" s="162" t="n">
        <v>1830.61</v>
      </c>
      <c r="D21683" s="162" t="n">
        <v>0.037906</v>
      </c>
      <c r="E21683" s="162" t="n">
        <v>16.11</v>
      </c>
    </row>
    <row r="21684">
      <c r="B21684" s="161" t="n">
        <v>41744</v>
      </c>
      <c r="C21684" s="162" t="n">
        <v>1842.98</v>
      </c>
      <c r="D21684" s="162" t="n">
        <v>0.04397</v>
      </c>
      <c r="E21684" s="162" t="n">
        <v>15.61</v>
      </c>
    </row>
    <row r="21685">
      <c r="B21685" s="161" t="n">
        <v>41745</v>
      </c>
      <c r="C21685" s="162" t="n">
        <v>1862.31</v>
      </c>
      <c r="D21685" s="162" t="n">
        <v>0.053703</v>
      </c>
      <c r="E21685" s="162" t="n">
        <v>14.18</v>
      </c>
    </row>
    <row r="21686">
      <c r="B21686" s="161" t="n">
        <v>41746</v>
      </c>
      <c r="C21686" s="162" t="n">
        <v>1864.85</v>
      </c>
      <c r="D21686" s="162" t="n">
        <v>0.054355</v>
      </c>
      <c r="E21686" s="162" t="n">
        <v>13.36</v>
      </c>
    </row>
    <row r="21687">
      <c r="B21687" s="161" t="n">
        <v>41750</v>
      </c>
      <c r="C21687" s="162" t="n">
        <v>1871.89</v>
      </c>
      <c r="D21687" s="162" t="n">
        <v>0.057398</v>
      </c>
      <c r="E21687" s="162" t="n">
        <v>13.25</v>
      </c>
    </row>
    <row r="21688">
      <c r="B21688" s="161" t="n">
        <v>41751</v>
      </c>
      <c r="C21688" s="162" t="n">
        <v>1879.55</v>
      </c>
      <c r="D21688" s="162" t="n">
        <v>0.060781</v>
      </c>
      <c r="E21688" s="162" t="n">
        <v>13.19</v>
      </c>
    </row>
    <row r="21689">
      <c r="B21689" s="161" t="n">
        <v>41752</v>
      </c>
      <c r="C21689" s="162" t="n">
        <v>1875.39</v>
      </c>
      <c r="D21689" s="162" t="n">
        <v>0.057901</v>
      </c>
      <c r="E21689" s="162" t="n">
        <v>13.27</v>
      </c>
    </row>
    <row r="21690">
      <c r="B21690" s="161" t="n">
        <v>41753</v>
      </c>
      <c r="C21690" s="162" t="n">
        <v>1878.61</v>
      </c>
      <c r="D21690" s="162" t="n">
        <v>0.058978</v>
      </c>
      <c r="E21690" s="162" t="n">
        <v>13.32</v>
      </c>
    </row>
    <row r="21691">
      <c r="B21691" s="161" t="n">
        <v>41754</v>
      </c>
      <c r="C21691" s="162" t="n">
        <v>1863.4</v>
      </c>
      <c r="D21691" s="162" t="n">
        <v>0.050254</v>
      </c>
      <c r="E21691" s="162" t="n">
        <v>14.06</v>
      </c>
    </row>
    <row r="21692">
      <c r="B21692" s="161" t="n">
        <v>41757</v>
      </c>
      <c r="C21692" s="162" t="n">
        <v>1869.43</v>
      </c>
      <c r="D21692" s="162" t="n">
        <v>0.052936</v>
      </c>
      <c r="E21692" s="162" t="n">
        <v>13.97</v>
      </c>
    </row>
    <row r="21693">
      <c r="B21693" s="161" t="n">
        <v>41758</v>
      </c>
      <c r="C21693" s="162" t="n">
        <v>1878.33</v>
      </c>
      <c r="D21693" s="162" t="n">
        <v>0.057127</v>
      </c>
      <c r="E21693" s="162" t="n">
        <v>13.71</v>
      </c>
    </row>
    <row r="21694">
      <c r="B21694" s="161" t="n">
        <v>41759</v>
      </c>
      <c r="C21694" s="162" t="n">
        <v>1883.95</v>
      </c>
      <c r="D21694" s="162" t="n">
        <v>0.059547</v>
      </c>
      <c r="E21694" s="162" t="n">
        <v>13.41</v>
      </c>
    </row>
    <row r="21695">
      <c r="B21695" s="161" t="n">
        <v>41760</v>
      </c>
      <c r="C21695" s="162" t="n">
        <v>1883.68</v>
      </c>
      <c r="D21695" s="162" t="n">
        <v>0.058819</v>
      </c>
      <c r="E21695" s="162" t="n">
        <v>13.25</v>
      </c>
    </row>
    <row r="21696">
      <c r="B21696" s="161" t="n">
        <v>41761</v>
      </c>
      <c r="C21696" s="162" t="n">
        <v>1881.14</v>
      </c>
      <c r="D21696" s="162" t="n">
        <v>0.056906</v>
      </c>
      <c r="E21696" s="162" t="n">
        <v>12.91</v>
      </c>
    </row>
    <row r="21697">
      <c r="B21697" s="161" t="n">
        <v>41764</v>
      </c>
      <c r="C21697" s="162" t="n">
        <v>1884.66</v>
      </c>
      <c r="D21697" s="162" t="n">
        <v>0.058227</v>
      </c>
      <c r="E21697" s="162" t="n">
        <v>13.29</v>
      </c>
    </row>
    <row r="21698">
      <c r="B21698" s="161" t="n">
        <v>41765</v>
      </c>
      <c r="C21698" s="162" t="n">
        <v>1867.72</v>
      </c>
      <c r="D21698" s="162" t="n">
        <v>0.048704</v>
      </c>
      <c r="E21698" s="162" t="n">
        <v>13.8</v>
      </c>
    </row>
    <row r="21699">
      <c r="B21699" s="161" t="n">
        <v>41766</v>
      </c>
      <c r="C21699" s="162" t="n">
        <v>1878.21</v>
      </c>
      <c r="D21699" s="162" t="n">
        <v>0.053791</v>
      </c>
      <c r="E21699" s="162" t="n">
        <v>13.4</v>
      </c>
    </row>
    <row r="21700">
      <c r="B21700" s="161" t="n">
        <v>41767</v>
      </c>
      <c r="C21700" s="162" t="n">
        <v>1875.63</v>
      </c>
      <c r="D21700" s="162" t="n">
        <v>0.051902</v>
      </c>
      <c r="E21700" s="162" t="n">
        <v>13.43</v>
      </c>
    </row>
    <row r="21701">
      <c r="B21701" s="161" t="n">
        <v>41768</v>
      </c>
      <c r="C21701" s="162" t="n">
        <v>1878.48</v>
      </c>
      <c r="D21701" s="162" t="n">
        <v>0.05288</v>
      </c>
      <c r="E21701" s="162" t="n">
        <v>12.92</v>
      </c>
    </row>
    <row r="21702">
      <c r="B21702" s="161" t="n">
        <v>41771</v>
      </c>
      <c r="C21702" s="162" t="n">
        <v>1896.65</v>
      </c>
      <c r="D21702" s="162" t="n">
        <v>0.061927</v>
      </c>
      <c r="E21702" s="162" t="n">
        <v>12.23</v>
      </c>
    </row>
    <row r="21703">
      <c r="B21703" s="161" t="n">
        <v>41772</v>
      </c>
      <c r="C21703" s="162" t="n">
        <v>1897.45</v>
      </c>
      <c r="D21703" s="162" t="n">
        <v>0.061772</v>
      </c>
      <c r="E21703" s="162" t="n">
        <v>12.13</v>
      </c>
    </row>
    <row r="21704">
      <c r="B21704" s="161" t="n">
        <v>41773</v>
      </c>
      <c r="C21704" s="162" t="n">
        <v>1888.53</v>
      </c>
      <c r="D21704" s="162" t="n">
        <v>0.05649</v>
      </c>
      <c r="E21704" s="162" t="n">
        <v>12.17</v>
      </c>
    </row>
    <row r="21705">
      <c r="B21705" s="161" t="n">
        <v>41774</v>
      </c>
      <c r="C21705" s="162" t="n">
        <v>1870.85</v>
      </c>
      <c r="D21705" s="162" t="n">
        <v>0.046567</v>
      </c>
      <c r="E21705" s="162" t="n">
        <v>13.17</v>
      </c>
    </row>
    <row r="21706">
      <c r="B21706" s="161" t="n">
        <v>41775</v>
      </c>
      <c r="C21706" s="162" t="n">
        <v>1877.86</v>
      </c>
      <c r="D21706" s="162" t="n">
        <v>0.049769</v>
      </c>
      <c r="E21706" s="162" t="n">
        <v>12.44</v>
      </c>
    </row>
    <row r="21707">
      <c r="B21707" s="161" t="n">
        <v>41778</v>
      </c>
      <c r="C21707" s="162" t="n">
        <v>1885.08</v>
      </c>
      <c r="D21707" s="162" t="n">
        <v>0.053108</v>
      </c>
      <c r="E21707" s="162" t="n">
        <v>12.42</v>
      </c>
    </row>
    <row r="21708">
      <c r="B21708" s="161" t="n">
        <v>41779</v>
      </c>
      <c r="C21708" s="162" t="n">
        <v>1872.83</v>
      </c>
      <c r="D21708" s="162" t="n">
        <v>0.046132</v>
      </c>
      <c r="E21708" s="162" t="n">
        <v>12.96</v>
      </c>
    </row>
    <row r="21709">
      <c r="B21709" s="161" t="n">
        <v>41780</v>
      </c>
      <c r="C21709" s="162" t="n">
        <v>1888.03</v>
      </c>
      <c r="D21709" s="162" t="n">
        <v>0.053709</v>
      </c>
      <c r="E21709" s="162" t="n">
        <v>11.91</v>
      </c>
    </row>
    <row r="21710">
      <c r="B21710" s="161" t="n">
        <v>41781</v>
      </c>
      <c r="C21710" s="162" t="n">
        <v>1892.49</v>
      </c>
      <c r="D21710" s="162" t="n">
        <v>0.055524</v>
      </c>
      <c r="E21710" s="162" t="n">
        <v>12.03</v>
      </c>
    </row>
    <row r="21711">
      <c r="B21711" s="161" t="n">
        <v>41782</v>
      </c>
      <c r="C21711" s="162" t="n">
        <v>1900.53</v>
      </c>
      <c r="D21711" s="162" t="n">
        <v>0.059178</v>
      </c>
      <c r="E21711" s="162" t="n">
        <v>11.36</v>
      </c>
    </row>
    <row r="21712">
      <c r="B21712" s="161" t="n">
        <v>41786</v>
      </c>
      <c r="C21712" s="162" t="n">
        <v>1911.91</v>
      </c>
      <c r="D21712" s="162" t="n">
        <v>0.064549</v>
      </c>
      <c r="E21712" s="162" t="n">
        <v>11.51</v>
      </c>
    </row>
    <row r="21713">
      <c r="B21713" s="161" t="n">
        <v>41787</v>
      </c>
      <c r="C21713" s="162" t="n">
        <v>1909.78</v>
      </c>
      <c r="D21713" s="162" t="n">
        <v>0.06282600000000001</v>
      </c>
      <c r="E21713" s="162" t="n">
        <v>11.68</v>
      </c>
    </row>
    <row r="21714">
      <c r="B21714" s="161" t="n">
        <v>41788</v>
      </c>
      <c r="C21714" s="162" t="n">
        <v>1920.03</v>
      </c>
      <c r="D21714" s="162" t="n">
        <v>0.067536</v>
      </c>
      <c r="E21714" s="162" t="n">
        <v>11.57</v>
      </c>
    </row>
    <row r="21715">
      <c r="B21715" s="161" t="n">
        <v>41789</v>
      </c>
      <c r="C21715" s="162" t="n">
        <v>1923.57</v>
      </c>
      <c r="D21715" s="162" t="n">
        <v>0.06873899999999999</v>
      </c>
      <c r="E21715" s="162" t="n">
        <v>11.4</v>
      </c>
    </row>
    <row r="21716">
      <c r="B21716" s="161" t="n">
        <v>41792</v>
      </c>
      <c r="C21716" s="162" t="n">
        <v>1924.97</v>
      </c>
      <c r="D21716" s="162" t="n">
        <v>0.0688</v>
      </c>
      <c r="E21716" s="162" t="n">
        <v>11.58</v>
      </c>
    </row>
    <row r="21717">
      <c r="B21717" s="161" t="n">
        <v>41793</v>
      </c>
      <c r="C21717" s="162" t="n">
        <v>1924.24</v>
      </c>
      <c r="D21717" s="162" t="n">
        <v>0.067689</v>
      </c>
      <c r="E21717" s="162" t="n">
        <v>11.87</v>
      </c>
    </row>
    <row r="21718">
      <c r="B21718" s="161" t="n">
        <v>41794</v>
      </c>
      <c r="C21718" s="162" t="n">
        <v>1927.88</v>
      </c>
      <c r="D21718" s="162" t="n">
        <v>0.068823</v>
      </c>
      <c r="E21718" s="162" t="n">
        <v>12.08</v>
      </c>
    </row>
    <row r="21719">
      <c r="B21719" s="161" t="n">
        <v>41795</v>
      </c>
      <c r="C21719" s="162" t="n">
        <v>1940.46</v>
      </c>
      <c r="D21719" s="162" t="n">
        <v>0.07450900000000001</v>
      </c>
      <c r="E21719" s="162" t="n">
        <v>11.68</v>
      </c>
    </row>
    <row r="21720">
      <c r="B21720" s="161" t="n">
        <v>41796</v>
      </c>
      <c r="C21720" s="162" t="n">
        <v>1949.44</v>
      </c>
      <c r="D21720" s="162" t="n">
        <v>0.078302</v>
      </c>
      <c r="E21720" s="162" t="n">
        <v>10.73</v>
      </c>
    </row>
    <row r="21721">
      <c r="B21721" s="161" t="n">
        <v>41799</v>
      </c>
      <c r="C21721" s="162" t="n">
        <v>1951.27</v>
      </c>
      <c r="D21721" s="162" t="n">
        <v>0.078385</v>
      </c>
      <c r="E21721" s="162" t="n">
        <v>11.15</v>
      </c>
    </row>
    <row r="21722">
      <c r="B21722" s="161" t="n">
        <v>41800</v>
      </c>
      <c r="C21722" s="162" t="n">
        <v>1950.79</v>
      </c>
      <c r="D21722" s="162" t="n">
        <v>0.077325</v>
      </c>
      <c r="E21722" s="162" t="n">
        <v>10.99</v>
      </c>
    </row>
    <row r="21723">
      <c r="B21723" s="161" t="n">
        <v>41801</v>
      </c>
      <c r="C21723" s="162" t="n">
        <v>1943.89</v>
      </c>
      <c r="D21723" s="162" t="n">
        <v>0.073006</v>
      </c>
      <c r="E21723" s="162" t="n">
        <v>11.6</v>
      </c>
    </row>
    <row r="21724">
      <c r="B21724" s="161" t="n">
        <v>41802</v>
      </c>
      <c r="C21724" s="162" t="n">
        <v>1930.11</v>
      </c>
      <c r="D21724" s="162" t="n">
        <v>0.065136</v>
      </c>
      <c r="E21724" s="162" t="n">
        <v>12.56</v>
      </c>
    </row>
    <row r="21725">
      <c r="B21725" s="161" t="n">
        <v>41803</v>
      </c>
      <c r="C21725" s="162" t="n">
        <v>1936.16</v>
      </c>
      <c r="D21725" s="162" t="n">
        <v>0.06741999999999999</v>
      </c>
      <c r="E21725" s="162" t="n">
        <v>12.18</v>
      </c>
    </row>
    <row r="21726">
      <c r="B21726" s="161" t="n">
        <v>41806</v>
      </c>
      <c r="C21726" s="162" t="n">
        <v>1937.78</v>
      </c>
      <c r="D21726" s="162" t="n">
        <v>0.06742099999999999</v>
      </c>
      <c r="E21726" s="162" t="n">
        <v>12.65</v>
      </c>
    </row>
    <row r="21727">
      <c r="B21727" s="161" t="n">
        <v>41807</v>
      </c>
      <c r="C21727" s="162" t="n">
        <v>1941.99</v>
      </c>
      <c r="D21727" s="162" t="n">
        <v>0.06875299999999999</v>
      </c>
      <c r="E21727" s="162" t="n">
        <v>12.06</v>
      </c>
    </row>
    <row r="21728">
      <c r="B21728" s="161" t="n">
        <v>41808</v>
      </c>
      <c r="C21728" s="162" t="n">
        <v>1956.98</v>
      </c>
      <c r="D21728" s="162" t="n">
        <v>0.07554900000000001</v>
      </c>
      <c r="E21728" s="162" t="n">
        <v>10.61</v>
      </c>
    </row>
    <row r="21729">
      <c r="B21729" s="161" t="n">
        <v>41809</v>
      </c>
      <c r="C21729" s="162" t="n">
        <v>1959.48</v>
      </c>
      <c r="D21729" s="162" t="n">
        <v>0.075945</v>
      </c>
      <c r="E21729" s="162" t="n">
        <v>10.62</v>
      </c>
    </row>
    <row r="21730">
      <c r="B21730" s="161" t="n">
        <v>41810</v>
      </c>
      <c r="C21730" s="162" t="n">
        <v>1962.87</v>
      </c>
      <c r="D21730" s="162" t="n">
        <v>0.076821</v>
      </c>
      <c r="E21730" s="162" t="n">
        <v>10.85</v>
      </c>
    </row>
    <row r="21731">
      <c r="B21731" s="161" t="n">
        <v>41813</v>
      </c>
      <c r="C21731" s="162" t="n">
        <v>1962.61</v>
      </c>
      <c r="D21731" s="162" t="n">
        <v>0.07584299999999999</v>
      </c>
      <c r="E21731" s="162" t="n">
        <v>10.98</v>
      </c>
    </row>
    <row r="21732">
      <c r="B21732" s="161" t="n">
        <v>41814</v>
      </c>
      <c r="C21732" s="162" t="n">
        <v>1949.98</v>
      </c>
      <c r="D21732" s="162" t="n">
        <v>0.068577</v>
      </c>
      <c r="E21732" s="162" t="n">
        <v>12.13</v>
      </c>
    </row>
    <row r="21733">
      <c r="B21733" s="161" t="n">
        <v>41815</v>
      </c>
      <c r="C21733" s="162" t="n">
        <v>1959.53</v>
      </c>
      <c r="D21733" s="162" t="n">
        <v>0.072672</v>
      </c>
      <c r="E21733" s="162" t="n">
        <v>11.59</v>
      </c>
    </row>
    <row r="21734">
      <c r="B21734" s="161" t="n">
        <v>41816</v>
      </c>
      <c r="C21734" s="162" t="n">
        <v>1957.22</v>
      </c>
      <c r="D21734" s="162" t="n">
        <v>0.070743</v>
      </c>
      <c r="E21734" s="162" t="n">
        <v>11.63</v>
      </c>
    </row>
    <row r="21735">
      <c r="B21735" s="161" t="n">
        <v>41817</v>
      </c>
      <c r="C21735" s="162" t="n">
        <v>1960.96</v>
      </c>
      <c r="D21735" s="162" t="n">
        <v>0.071907</v>
      </c>
      <c r="E21735" s="162" t="n">
        <v>11.26</v>
      </c>
    </row>
    <row r="21736">
      <c r="B21736" s="161" t="n">
        <v>41820</v>
      </c>
      <c r="C21736" s="162" t="n">
        <v>1960.23</v>
      </c>
      <c r="D21736" s="162" t="n">
        <v>0.07077700000000001</v>
      </c>
      <c r="E21736" s="162" t="n">
        <v>11.57</v>
      </c>
    </row>
    <row r="21737">
      <c r="B21737" s="161" t="n">
        <v>41821</v>
      </c>
      <c r="C21737" s="162" t="n">
        <v>1973.32</v>
      </c>
      <c r="D21737" s="162" t="n">
        <v>0.076651</v>
      </c>
      <c r="E21737" s="162" t="n">
        <v>11.15</v>
      </c>
    </row>
    <row r="21738">
      <c r="B21738" s="161" t="n">
        <v>41822</v>
      </c>
      <c r="C21738" s="162" t="n">
        <v>1974.62</v>
      </c>
      <c r="D21738" s="162" t="n">
        <v>0.076552</v>
      </c>
      <c r="E21738" s="162" t="n">
        <v>10.82</v>
      </c>
    </row>
    <row r="21739">
      <c r="B21739" s="161" t="n">
        <v>41823</v>
      </c>
      <c r="C21739" s="162" t="n">
        <v>1985.44</v>
      </c>
      <c r="D21739" s="162" t="n">
        <v>0.08125</v>
      </c>
      <c r="E21739" s="162" t="n">
        <v>10.32</v>
      </c>
    </row>
    <row r="21740">
      <c r="B21740" s="161" t="n">
        <v>41827</v>
      </c>
      <c r="C21740" s="162" t="n">
        <v>1977.65</v>
      </c>
      <c r="D21740" s="162" t="n">
        <v>0.07663</v>
      </c>
      <c r="E21740" s="162" t="n">
        <v>11.33</v>
      </c>
    </row>
    <row r="21741">
      <c r="B21741" s="161" t="n">
        <v>41828</v>
      </c>
      <c r="C21741" s="162" t="n">
        <v>1963.71</v>
      </c>
      <c r="D21741" s="162" t="n">
        <v>0.068898</v>
      </c>
      <c r="E21741" s="162" t="n">
        <v>11.98</v>
      </c>
    </row>
    <row r="21742">
      <c r="B21742" s="161" t="n">
        <v>41829</v>
      </c>
      <c r="C21742" s="162" t="n">
        <v>1972.83</v>
      </c>
      <c r="D21742" s="162" t="n">
        <v>0.072815</v>
      </c>
      <c r="E21742" s="162" t="n">
        <v>11.65</v>
      </c>
    </row>
    <row r="21743">
      <c r="B21743" s="161" t="n">
        <v>41830</v>
      </c>
      <c r="C21743" s="162" t="n">
        <v>1964.68</v>
      </c>
      <c r="D21743" s="162" t="n">
        <v>0.06795900000000001</v>
      </c>
      <c r="E21743" s="162" t="n">
        <v>12.59</v>
      </c>
    </row>
    <row r="21744">
      <c r="B21744" s="161" t="n">
        <v>41831</v>
      </c>
      <c r="C21744" s="162" t="n">
        <v>1967.57</v>
      </c>
      <c r="D21744" s="162" t="n">
        <v>0.068693</v>
      </c>
      <c r="E21744" s="162" t="n">
        <v>12.08</v>
      </c>
    </row>
    <row r="21745">
      <c r="B21745" s="161" t="n">
        <v>41834</v>
      </c>
      <c r="C21745" s="162" t="n">
        <v>1977.1</v>
      </c>
      <c r="D21745" s="162" t="n">
        <v>0.072751</v>
      </c>
      <c r="E21745" s="162" t="n">
        <v>11.82</v>
      </c>
    </row>
    <row r="21746">
      <c r="B21746" s="161" t="n">
        <v>41835</v>
      </c>
      <c r="C21746" s="162" t="n">
        <v>1973.28</v>
      </c>
      <c r="D21746" s="162" t="n">
        <v>0.07007099999999999</v>
      </c>
      <c r="E21746" s="162" t="n">
        <v>11.96</v>
      </c>
    </row>
    <row r="21747">
      <c r="B21747" s="161" t="n">
        <v>41836</v>
      </c>
      <c r="C21747" s="162" t="n">
        <v>1981.57</v>
      </c>
      <c r="D21747" s="162" t="n">
        <v>0.073476</v>
      </c>
      <c r="E21747" s="162" t="n">
        <v>11</v>
      </c>
    </row>
    <row r="21748">
      <c r="B21748" s="161" t="n">
        <v>41837</v>
      </c>
      <c r="C21748" s="162" t="n">
        <v>1958.12</v>
      </c>
      <c r="D21748" s="162" t="n">
        <v>0.06082</v>
      </c>
      <c r="E21748" s="162" t="n">
        <v>14.54</v>
      </c>
    </row>
    <row r="21749">
      <c r="B21749" s="161" t="n">
        <v>41838</v>
      </c>
      <c r="C21749" s="162" t="n">
        <v>1978.22</v>
      </c>
      <c r="D21749" s="162" t="n">
        <v>0.07026499999999999</v>
      </c>
      <c r="E21749" s="162" t="n">
        <v>12.06</v>
      </c>
    </row>
    <row r="21750">
      <c r="B21750" s="161" t="n">
        <v>41841</v>
      </c>
      <c r="C21750" s="162" t="n">
        <v>1973.63</v>
      </c>
      <c r="D21750" s="162" t="n">
        <v>0.06718300000000001</v>
      </c>
      <c r="E21750" s="162" t="n">
        <v>12.81</v>
      </c>
    </row>
    <row r="21751">
      <c r="B21751" s="161" t="n">
        <v>41842</v>
      </c>
      <c r="C21751" s="162" t="n">
        <v>1983.53</v>
      </c>
      <c r="D21751" s="162" t="n">
        <v>0.07136099999999999</v>
      </c>
      <c r="E21751" s="162" t="n">
        <v>12.24</v>
      </c>
    </row>
    <row r="21752">
      <c r="B21752" s="161" t="n">
        <v>41843</v>
      </c>
      <c r="C21752" s="162" t="n">
        <v>1987.01</v>
      </c>
      <c r="D21752" s="162" t="n">
        <v>0.072312</v>
      </c>
      <c r="E21752" s="162" t="n">
        <v>11.52</v>
      </c>
    </row>
    <row r="21753">
      <c r="B21753" s="161" t="n">
        <v>41844</v>
      </c>
      <c r="C21753" s="162" t="n">
        <v>1987.98</v>
      </c>
      <c r="D21753" s="162" t="n">
        <v>0.07195699999999999</v>
      </c>
      <c r="E21753" s="162" t="n">
        <v>11.84</v>
      </c>
    </row>
    <row r="21754">
      <c r="B21754" s="161" t="n">
        <v>41845</v>
      </c>
      <c r="C21754" s="162" t="n">
        <v>1978.34</v>
      </c>
      <c r="D21754" s="162" t="n">
        <v>0.066223</v>
      </c>
      <c r="E21754" s="162" t="n">
        <v>12.69</v>
      </c>
    </row>
    <row r="21755">
      <c r="B21755" s="161" t="n">
        <v>41848</v>
      </c>
      <c r="C21755" s="162" t="n">
        <v>1978.91</v>
      </c>
      <c r="D21755" s="162" t="n">
        <v>0.065641</v>
      </c>
      <c r="E21755" s="162" t="n">
        <v>12.56</v>
      </c>
    </row>
    <row r="21756">
      <c r="B21756" s="161" t="n">
        <v>41849</v>
      </c>
      <c r="C21756" s="162" t="n">
        <v>1969.95</v>
      </c>
      <c r="D21756" s="162" t="n">
        <v>0.060355</v>
      </c>
      <c r="E21756" s="162" t="n">
        <v>13.28</v>
      </c>
    </row>
    <row r="21757">
      <c r="B21757" s="161" t="n">
        <v>41850</v>
      </c>
      <c r="C21757" s="162" t="n">
        <v>1970.07</v>
      </c>
      <c r="D21757" s="162" t="n">
        <v>0.059696</v>
      </c>
      <c r="E21757" s="162" t="n">
        <v>13.33</v>
      </c>
    </row>
    <row r="21758">
      <c r="B21758" s="161" t="n">
        <v>41851</v>
      </c>
      <c r="C21758" s="162" t="n">
        <v>1930.67</v>
      </c>
      <c r="D21758" s="162" t="n">
        <v>0.0389</v>
      </c>
      <c r="E21758" s="162" t="n">
        <v>16.95</v>
      </c>
    </row>
    <row r="21759">
      <c r="B21759" s="161" t="n">
        <v>41852</v>
      </c>
      <c r="C21759" s="162" t="n">
        <v>1925.15</v>
      </c>
      <c r="D21759" s="162" t="n">
        <v>0.035426</v>
      </c>
      <c r="E21759" s="162" t="n">
        <v>17.03</v>
      </c>
    </row>
    <row r="21760">
      <c r="B21760" s="161" t="n">
        <v>41855</v>
      </c>
      <c r="C21760" s="162" t="n">
        <v>1938.99</v>
      </c>
      <c r="D21760" s="162" t="n">
        <v>0.042004</v>
      </c>
      <c r="E21760" s="162" t="n">
        <v>15.12</v>
      </c>
    </row>
    <row r="21761">
      <c r="B21761" s="161" t="n">
        <v>41856</v>
      </c>
      <c r="C21761" s="162" t="n">
        <v>1920.21</v>
      </c>
      <c r="D21761" s="162" t="n">
        <v>0.031769</v>
      </c>
      <c r="E21761" s="162" t="n">
        <v>16.87</v>
      </c>
    </row>
    <row r="21762">
      <c r="B21762" s="161" t="n">
        <v>41857</v>
      </c>
      <c r="C21762" s="162" t="n">
        <v>1920.24</v>
      </c>
      <c r="D21762" s="162" t="n">
        <v>0.031312</v>
      </c>
      <c r="E21762" s="162" t="n">
        <v>16.37</v>
      </c>
    </row>
    <row r="21763">
      <c r="B21763" s="161" t="n">
        <v>41858</v>
      </c>
      <c r="C21763" s="162" t="n">
        <v>1909.57</v>
      </c>
      <c r="D21763" s="162" t="n">
        <v>0.025297</v>
      </c>
      <c r="E21763" s="162" t="n">
        <v>16.66</v>
      </c>
    </row>
    <row r="21764">
      <c r="B21764" s="161" t="n">
        <v>41859</v>
      </c>
      <c r="C21764" s="162" t="n">
        <v>1931.59</v>
      </c>
      <c r="D21764" s="162" t="n">
        <v>0.036287</v>
      </c>
      <c r="E21764" s="162" t="n">
        <v>15.77</v>
      </c>
    </row>
    <row r="21765">
      <c r="B21765" s="161" t="n">
        <v>41862</v>
      </c>
      <c r="C21765" s="162" t="n">
        <v>1936.92</v>
      </c>
      <c r="D21765" s="162" t="n">
        <v>0.038532</v>
      </c>
      <c r="E21765" s="162" t="n">
        <v>14.23</v>
      </c>
    </row>
    <row r="21766">
      <c r="B21766" s="161" t="n">
        <v>41863</v>
      </c>
      <c r="C21766" s="162" t="n">
        <v>1933.75</v>
      </c>
      <c r="D21766" s="162" t="n">
        <v>0.036406</v>
      </c>
      <c r="E21766" s="162" t="n">
        <v>14.13</v>
      </c>
    </row>
    <row r="21767">
      <c r="B21767" s="161" t="n">
        <v>41864</v>
      </c>
      <c r="C21767" s="162" t="n">
        <v>1946.72</v>
      </c>
      <c r="D21767" s="162" t="n">
        <v>0.04259</v>
      </c>
      <c r="E21767" s="162" t="n">
        <v>12.9</v>
      </c>
    </row>
    <row r="21768">
      <c r="B21768" s="161" t="n">
        <v>41865</v>
      </c>
      <c r="C21768" s="162" t="n">
        <v>1955.18</v>
      </c>
      <c r="D21768" s="162" t="n">
        <v>0.046409</v>
      </c>
      <c r="E21768" s="162" t="n">
        <v>12.42</v>
      </c>
    </row>
    <row r="21769">
      <c r="B21769" s="161" t="n">
        <v>41866</v>
      </c>
      <c r="C21769" s="162" t="n">
        <v>1955.06</v>
      </c>
      <c r="D21769" s="162" t="n">
        <v>0.045857</v>
      </c>
      <c r="E21769" s="162" t="n">
        <v>13.15</v>
      </c>
    </row>
    <row r="21770">
      <c r="B21770" s="161" t="n">
        <v>41869</v>
      </c>
      <c r="C21770" s="162" t="n">
        <v>1971.74</v>
      </c>
      <c r="D21770" s="162" t="n">
        <v>0.053795</v>
      </c>
      <c r="E21770" s="162" t="n">
        <v>12.32</v>
      </c>
    </row>
    <row r="21771">
      <c r="B21771" s="161" t="n">
        <v>41870</v>
      </c>
      <c r="C21771" s="162" t="n">
        <v>1981.6</v>
      </c>
      <c r="D21771" s="162" t="n">
        <v>0.058181</v>
      </c>
      <c r="E21771" s="162" t="n">
        <v>12.21</v>
      </c>
    </row>
    <row r="21772">
      <c r="B21772" s="161" t="n">
        <v>41871</v>
      </c>
      <c r="C21772" s="162" t="n">
        <v>1986.51</v>
      </c>
      <c r="D21772" s="162" t="n">
        <v>0.060055</v>
      </c>
      <c r="E21772" s="162" t="n">
        <v>11.78</v>
      </c>
    </row>
    <row r="21773">
      <c r="B21773" s="161" t="n">
        <v>41872</v>
      </c>
      <c r="C21773" s="162" t="n">
        <v>1992.37</v>
      </c>
      <c r="D21773" s="162" t="n">
        <v>0.0624</v>
      </c>
      <c r="E21773" s="162" t="n">
        <v>11.76</v>
      </c>
    </row>
    <row r="21774">
      <c r="B21774" s="161" t="n">
        <v>41873</v>
      </c>
      <c r="C21774" s="162" t="n">
        <v>1988.4</v>
      </c>
      <c r="D21774" s="162" t="n">
        <v>0.059804</v>
      </c>
      <c r="E21774" s="162" t="n">
        <v>11.47</v>
      </c>
    </row>
    <row r="21775">
      <c r="B21775" s="161" t="n">
        <v>41876</v>
      </c>
      <c r="C21775" s="162" t="n">
        <v>1997.92</v>
      </c>
      <c r="D21775" s="162" t="n">
        <v>0.063973</v>
      </c>
      <c r="E21775" s="162" t="n">
        <v>11.7</v>
      </c>
    </row>
    <row r="21776">
      <c r="B21776" s="161" t="n">
        <v>41877</v>
      </c>
      <c r="C21776" s="162" t="n">
        <v>2000.02</v>
      </c>
      <c r="D21776" s="162" t="n">
        <v>0.064349</v>
      </c>
      <c r="E21776" s="162" t="n">
        <v>11.63</v>
      </c>
    </row>
    <row r="21777">
      <c r="B21777" s="161" t="n">
        <v>41878</v>
      </c>
      <c r="C21777" s="162" t="n">
        <v>2000.12</v>
      </c>
      <c r="D21777" s="162" t="n">
        <v>0.063788</v>
      </c>
      <c r="E21777" s="162" t="n">
        <v>11.78</v>
      </c>
    </row>
    <row r="21778">
      <c r="B21778" s="161" t="n">
        <v>41879</v>
      </c>
      <c r="C21778" s="162" t="n">
        <v>1996.74</v>
      </c>
      <c r="D21778" s="162" t="n">
        <v>0.061497</v>
      </c>
      <c r="E21778" s="162" t="n">
        <v>12.05</v>
      </c>
    </row>
    <row r="21779">
      <c r="B21779" s="161" t="n">
        <v>41880</v>
      </c>
      <c r="C21779" s="162" t="n">
        <v>2003.37</v>
      </c>
      <c r="D21779" s="162" t="n">
        <v>0.06418500000000001</v>
      </c>
      <c r="E21779" s="162" t="n">
        <v>11.98</v>
      </c>
    </row>
    <row r="21780">
      <c r="B21780" s="161" t="n">
        <v>41884</v>
      </c>
      <c r="C21780" s="162" t="n">
        <v>2002.28</v>
      </c>
      <c r="D21780" s="162" t="n">
        <v>0.063055</v>
      </c>
      <c r="E21780" s="162" t="n">
        <v>12.25</v>
      </c>
    </row>
    <row r="21781">
      <c r="B21781" s="161" t="n">
        <v>41885</v>
      </c>
      <c r="C21781" s="162" t="n">
        <v>2000.72</v>
      </c>
      <c r="D21781" s="162" t="n">
        <v>0.061717</v>
      </c>
      <c r="E21781" s="162" t="n">
        <v>12.36</v>
      </c>
    </row>
    <row r="21782">
      <c r="B21782" s="161" t="n">
        <v>41886</v>
      </c>
      <c r="C21782" s="162" t="n">
        <v>1997.65</v>
      </c>
      <c r="D21782" s="162" t="n">
        <v>0.059651</v>
      </c>
      <c r="E21782" s="162" t="n">
        <v>12.64</v>
      </c>
    </row>
    <row r="21783">
      <c r="B21783" s="161" t="n">
        <v>41887</v>
      </c>
      <c r="C21783" s="162" t="n">
        <v>2007.71</v>
      </c>
      <c r="D21783" s="162" t="n">
        <v>0.0641</v>
      </c>
      <c r="E21783" s="162" t="n">
        <v>12.09</v>
      </c>
    </row>
    <row r="21784">
      <c r="B21784" s="161" t="n">
        <v>41890</v>
      </c>
      <c r="C21784" s="162" t="n">
        <v>2001.54</v>
      </c>
      <c r="D21784" s="162" t="n">
        <v>0.060455</v>
      </c>
      <c r="E21784" s="162" t="n">
        <v>12.66</v>
      </c>
    </row>
    <row r="21785">
      <c r="B21785" s="161" t="n">
        <v>41891</v>
      </c>
      <c r="C21785" s="162" t="n">
        <v>1988.44</v>
      </c>
      <c r="D21785" s="162" t="n">
        <v>0.053339</v>
      </c>
      <c r="E21785" s="162" t="n">
        <v>13.5</v>
      </c>
    </row>
    <row r="21786">
      <c r="B21786" s="161" t="n">
        <v>41892</v>
      </c>
      <c r="C21786" s="162" t="n">
        <v>1995.69</v>
      </c>
      <c r="D21786" s="162" t="n">
        <v>0.056449</v>
      </c>
      <c r="E21786" s="162" t="n">
        <v>12.88</v>
      </c>
    </row>
    <row r="21787">
      <c r="B21787" s="161" t="n">
        <v>41893</v>
      </c>
      <c r="C21787" s="162" t="n">
        <v>1997.45</v>
      </c>
      <c r="D21787" s="162" t="n">
        <v>0.056819</v>
      </c>
      <c r="E21787" s="162" t="n">
        <v>12.8</v>
      </c>
    </row>
    <row r="21788">
      <c r="B21788" s="161" t="n">
        <v>41894</v>
      </c>
      <c r="C21788" s="162" t="n">
        <v>1985.54</v>
      </c>
      <c r="D21788" s="162" t="n">
        <v>0.050354</v>
      </c>
      <c r="E21788" s="162" t="n">
        <v>13.31</v>
      </c>
    </row>
    <row r="21789">
      <c r="B21789" s="161" t="n">
        <v>41897</v>
      </c>
      <c r="C21789" s="162" t="n">
        <v>1984.13</v>
      </c>
      <c r="D21789" s="162" t="n">
        <v>0.049163</v>
      </c>
      <c r="E21789" s="162" t="n">
        <v>14.12</v>
      </c>
    </row>
    <row r="21790">
      <c r="B21790" s="161" t="n">
        <v>41898</v>
      </c>
      <c r="C21790" s="162" t="n">
        <v>1998.98</v>
      </c>
      <c r="D21790" s="162" t="n">
        <v>0.056113</v>
      </c>
      <c r="E21790" s="162" t="n">
        <v>12.73</v>
      </c>
    </row>
    <row r="21791">
      <c r="B21791" s="161" t="n">
        <v>41899</v>
      </c>
      <c r="C21791" s="162" t="n">
        <v>2001.57</v>
      </c>
      <c r="D21791" s="162" t="n">
        <v>0.05689</v>
      </c>
      <c r="E21791" s="162" t="n">
        <v>12.65</v>
      </c>
    </row>
    <row r="21792">
      <c r="B21792" s="161" t="n">
        <v>41900</v>
      </c>
      <c r="C21792" s="162" t="n">
        <v>2011.36</v>
      </c>
      <c r="D21792" s="162" t="n">
        <v>0.061213</v>
      </c>
      <c r="E21792" s="162" t="n">
        <v>12.03</v>
      </c>
    </row>
    <row r="21793">
      <c r="B21793" s="161" t="n">
        <v>41901</v>
      </c>
      <c r="C21793" s="162" t="n">
        <v>2010.4</v>
      </c>
      <c r="D21793" s="162" t="n">
        <v>0.060166</v>
      </c>
      <c r="E21793" s="162" t="n">
        <v>12.11</v>
      </c>
    </row>
    <row r="21794">
      <c r="B21794" s="161" t="n">
        <v>41904</v>
      </c>
      <c r="C21794" s="162" t="n">
        <v>1994.29</v>
      </c>
      <c r="D21794" s="162" t="n">
        <v>0.051589</v>
      </c>
      <c r="E21794" s="162" t="n">
        <v>13.69</v>
      </c>
    </row>
    <row r="21795">
      <c r="B21795" s="161" t="n">
        <v>41905</v>
      </c>
      <c r="C21795" s="162" t="n">
        <v>1982.77</v>
      </c>
      <c r="D21795" s="162" t="n">
        <v>0.045274</v>
      </c>
      <c r="E21795" s="162" t="n">
        <v>14.93</v>
      </c>
    </row>
    <row r="21796">
      <c r="B21796" s="161" t="n">
        <v>41906</v>
      </c>
      <c r="C21796" s="162" t="n">
        <v>1998.3</v>
      </c>
      <c r="D21796" s="162" t="n">
        <v>0.052566</v>
      </c>
      <c r="E21796" s="162" t="n">
        <v>13.27</v>
      </c>
    </row>
    <row r="21797">
      <c r="B21797" s="161" t="n">
        <v>41907</v>
      </c>
      <c r="C21797" s="162" t="n">
        <v>1965.99</v>
      </c>
      <c r="D21797" s="162" t="n">
        <v>0.035849</v>
      </c>
      <c r="E21797" s="162" t="n">
        <v>15.64</v>
      </c>
    </row>
    <row r="21798">
      <c r="B21798" s="161" t="n">
        <v>41908</v>
      </c>
      <c r="C21798" s="162" t="n">
        <v>1982.85</v>
      </c>
      <c r="D21798" s="162" t="n">
        <v>0.043914</v>
      </c>
      <c r="E21798" s="162" t="n">
        <v>14.85</v>
      </c>
    </row>
    <row r="21799">
      <c r="B21799" s="161" t="n">
        <v>41911</v>
      </c>
      <c r="C21799" s="162" t="n">
        <v>1977.8</v>
      </c>
      <c r="D21799" s="162" t="n">
        <v>0.040848</v>
      </c>
      <c r="E21799" s="162" t="n">
        <v>15.98</v>
      </c>
    </row>
    <row r="21800">
      <c r="B21800" s="161" t="n">
        <v>41912</v>
      </c>
      <c r="C21800" s="162" t="n">
        <v>1972.29</v>
      </c>
      <c r="D21800" s="162" t="n">
        <v>0.037541</v>
      </c>
      <c r="E21800" s="162" t="n">
        <v>16.31</v>
      </c>
    </row>
    <row r="21801">
      <c r="B21801" s="161" t="n">
        <v>41913</v>
      </c>
      <c r="C21801" s="162" t="n">
        <v>1946.16</v>
      </c>
      <c r="D21801" s="162" t="n">
        <v>0.023754</v>
      </c>
      <c r="E21801" s="162" t="n">
        <v>16.71</v>
      </c>
    </row>
    <row r="21802">
      <c r="B21802" s="161" t="n">
        <v>41914</v>
      </c>
      <c r="C21802" s="162" t="n">
        <v>1946.17</v>
      </c>
      <c r="D21802" s="162" t="n">
        <v>0.023339</v>
      </c>
      <c r="E21802" s="162" t="n">
        <v>16.16</v>
      </c>
    </row>
    <row r="21803">
      <c r="B21803" s="161" t="n">
        <v>41915</v>
      </c>
      <c r="C21803" s="162" t="n">
        <v>1967.9</v>
      </c>
      <c r="D21803" s="162" t="n">
        <v>0.033951</v>
      </c>
      <c r="E21803" s="162" t="n">
        <v>14.55</v>
      </c>
    </row>
    <row r="21804">
      <c r="B21804" s="161" t="n">
        <v>41918</v>
      </c>
      <c r="C21804" s="162" t="n">
        <v>1964.82</v>
      </c>
      <c r="D21804" s="162" t="n">
        <v>0.03198</v>
      </c>
      <c r="E21804" s="162" t="n">
        <v>15.46</v>
      </c>
    </row>
    <row r="21805">
      <c r="B21805" s="161" t="n">
        <v>41919</v>
      </c>
      <c r="C21805" s="162" t="n">
        <v>1935.1</v>
      </c>
      <c r="D21805" s="162" t="n">
        <v>0.016409</v>
      </c>
      <c r="E21805" s="162" t="n">
        <v>17.2</v>
      </c>
    </row>
    <row r="21806">
      <c r="B21806" s="161" t="n">
        <v>41920</v>
      </c>
      <c r="C21806" s="162" t="n">
        <v>1968.89</v>
      </c>
      <c r="D21806" s="162" t="n">
        <v>0.033324</v>
      </c>
      <c r="E21806" s="162" t="n">
        <v>15.11</v>
      </c>
    </row>
    <row r="21807">
      <c r="B21807" s="161" t="n">
        <v>41921</v>
      </c>
      <c r="C21807" s="162" t="n">
        <v>1928.21</v>
      </c>
      <c r="D21807" s="162" t="n">
        <v>0.012183</v>
      </c>
      <c r="E21807" s="162" t="n">
        <v>18.76</v>
      </c>
    </row>
    <row r="21808">
      <c r="B21808" s="161" t="n">
        <v>41922</v>
      </c>
      <c r="C21808" s="162" t="n">
        <v>1906.13</v>
      </c>
      <c r="D21808" s="162" t="n">
        <v>0.000475</v>
      </c>
      <c r="E21808" s="162" t="n">
        <v>21.24</v>
      </c>
    </row>
    <row r="21809">
      <c r="B21809" s="161" t="n">
        <v>41925</v>
      </c>
      <c r="C21809" s="162" t="n">
        <v>1874.74</v>
      </c>
      <c r="D21809" s="162" t="n">
        <v>-0.016216</v>
      </c>
      <c r="E21809" s="162" t="n">
        <v>24.64</v>
      </c>
    </row>
    <row r="21810">
      <c r="B21810" s="161" t="n">
        <v>41926</v>
      </c>
      <c r="C21810" s="162" t="n">
        <v>1877.7</v>
      </c>
      <c r="D21810" s="162" t="n">
        <v>-0.014734</v>
      </c>
      <c r="E21810" s="162" t="n">
        <v>22.79</v>
      </c>
    </row>
    <row r="21811">
      <c r="B21811" s="161" t="n">
        <v>41927</v>
      </c>
      <c r="C21811" s="162" t="n">
        <v>1862.49</v>
      </c>
      <c r="D21811" s="162" t="n">
        <v>-0.022923</v>
      </c>
      <c r="E21811" s="162" t="n">
        <v>26.25</v>
      </c>
    </row>
    <row r="21812">
      <c r="B21812" s="161" t="n">
        <v>41928</v>
      </c>
      <c r="C21812" s="162" t="n">
        <v>1862.76</v>
      </c>
      <c r="D21812" s="162" t="n">
        <v>-0.022816</v>
      </c>
      <c r="E21812" s="162" t="n">
        <v>25.2</v>
      </c>
    </row>
    <row r="21813">
      <c r="B21813" s="161" t="n">
        <v>41929</v>
      </c>
      <c r="C21813" s="162" t="n">
        <v>1886.76</v>
      </c>
      <c r="D21813" s="162" t="n">
        <v>-0.010158</v>
      </c>
      <c r="E21813" s="162" t="n">
        <v>21.99</v>
      </c>
    </row>
    <row r="21814">
      <c r="B21814" s="161" t="n">
        <v>41932</v>
      </c>
      <c r="C21814" s="162" t="n">
        <v>1904.01</v>
      </c>
      <c r="D21814" s="162" t="n">
        <v>-0.001247</v>
      </c>
      <c r="E21814" s="162" t="n">
        <v>18.57</v>
      </c>
    </row>
    <row r="21815">
      <c r="B21815" s="161" t="n">
        <v>41933</v>
      </c>
      <c r="C21815" s="162" t="n">
        <v>1941.28</v>
      </c>
      <c r="D21815" s="162" t="n">
        <v>0.017838</v>
      </c>
      <c r="E21815" s="162" t="n">
        <v>16.08</v>
      </c>
    </row>
    <row r="21816">
      <c r="B21816" s="161" t="n">
        <v>41934</v>
      </c>
      <c r="C21816" s="162" t="n">
        <v>1927.11</v>
      </c>
      <c r="D21816" s="162" t="n">
        <v>0.010278</v>
      </c>
      <c r="E21816" s="162" t="n">
        <v>17.87</v>
      </c>
    </row>
    <row r="21817">
      <c r="B21817" s="161" t="n">
        <v>41935</v>
      </c>
      <c r="C21817" s="162" t="n">
        <v>1950.82</v>
      </c>
      <c r="D21817" s="162" t="n">
        <v>0.022209</v>
      </c>
      <c r="E21817" s="162" t="n">
        <v>16.53</v>
      </c>
    </row>
    <row r="21818">
      <c r="B21818" s="161" t="n">
        <v>41936</v>
      </c>
      <c r="C21818" s="162" t="n">
        <v>1964.58</v>
      </c>
      <c r="D21818" s="162" t="n">
        <v>0.028907</v>
      </c>
      <c r="E21818" s="162" t="n">
        <v>16.11</v>
      </c>
    </row>
    <row r="21819">
      <c r="B21819" s="161" t="n">
        <v>41939</v>
      </c>
      <c r="C21819" s="162" t="n">
        <v>1961.63</v>
      </c>
      <c r="D21819" s="162" t="n">
        <v>0.027091</v>
      </c>
      <c r="E21819" s="162" t="n">
        <v>16.04</v>
      </c>
    </row>
    <row r="21820">
      <c r="B21820" s="161" t="n">
        <v>41940</v>
      </c>
      <c r="C21820" s="162" t="n">
        <v>1985.05</v>
      </c>
      <c r="D21820" s="162" t="n">
        <v>0.038526</v>
      </c>
      <c r="E21820" s="162" t="n">
        <v>14.39</v>
      </c>
    </row>
    <row r="21821">
      <c r="B21821" s="161" t="n">
        <v>41941</v>
      </c>
      <c r="C21821" s="162" t="n">
        <v>1982.3</v>
      </c>
      <c r="D21821" s="162" t="n">
        <v>0.036764</v>
      </c>
      <c r="E21821" s="162" t="n">
        <v>15.15</v>
      </c>
    </row>
    <row r="21822">
      <c r="B21822" s="161" t="n">
        <v>41942</v>
      </c>
      <c r="C21822" s="162" t="n">
        <v>1994.65</v>
      </c>
      <c r="D21822" s="162" t="n">
        <v>0.042592</v>
      </c>
      <c r="E21822" s="162" t="n">
        <v>14.52</v>
      </c>
    </row>
    <row r="21823">
      <c r="B21823" s="161" t="n">
        <v>41943</v>
      </c>
      <c r="C21823" s="162" t="n">
        <v>2018.05</v>
      </c>
      <c r="D21823" s="162" t="n">
        <v>0.053805</v>
      </c>
      <c r="E21823" s="162" t="n">
        <v>14.03</v>
      </c>
    </row>
    <row r="21824">
      <c r="B21824" s="161" t="n">
        <v>41946</v>
      </c>
      <c r="C21824" s="162" t="n">
        <v>2017.81</v>
      </c>
      <c r="D21824" s="162" t="n">
        <v>0.053218</v>
      </c>
      <c r="E21824" s="162" t="n">
        <v>14.73</v>
      </c>
    </row>
    <row r="21825">
      <c r="B21825" s="161" t="n">
        <v>41947</v>
      </c>
      <c r="C21825" s="162" t="n">
        <v>2012.1</v>
      </c>
      <c r="D21825" s="162" t="n">
        <v>0.049944</v>
      </c>
      <c r="E21825" s="162" t="n">
        <v>14.89</v>
      </c>
    </row>
    <row r="21826">
      <c r="B21826" s="161" t="n">
        <v>41948</v>
      </c>
      <c r="C21826" s="162" t="n">
        <v>2023.57</v>
      </c>
      <c r="D21826" s="162" t="n">
        <v>0.055162</v>
      </c>
      <c r="E21826" s="162" t="n">
        <v>14.17</v>
      </c>
    </row>
    <row r="21827">
      <c r="B21827" s="161" t="n">
        <v>41949</v>
      </c>
      <c r="C21827" s="162" t="n">
        <v>2031.21</v>
      </c>
      <c r="D21827" s="162" t="n">
        <v>0.058401</v>
      </c>
      <c r="E21827" s="162" t="n">
        <v>13.67</v>
      </c>
    </row>
    <row r="21828">
      <c r="B21828" s="161" t="n">
        <v>41950</v>
      </c>
      <c r="C21828" s="162" t="n">
        <v>2031.92</v>
      </c>
      <c r="D21828" s="162" t="n">
        <v>0.05812</v>
      </c>
      <c r="E21828" s="162" t="n">
        <v>13.12</v>
      </c>
    </row>
    <row r="21829">
      <c r="B21829" s="161" t="n">
        <v>41953</v>
      </c>
      <c r="C21829" s="162" t="n">
        <v>2038.26</v>
      </c>
      <c r="D21829" s="162" t="n">
        <v>0.060566</v>
      </c>
      <c r="E21829" s="162" t="n">
        <v>12.67</v>
      </c>
    </row>
    <row r="21830">
      <c r="B21830" s="161" t="n">
        <v>41954</v>
      </c>
      <c r="C21830" s="162" t="n">
        <v>2039.68</v>
      </c>
      <c r="D21830" s="162" t="n">
        <v>0.060619</v>
      </c>
      <c r="E21830" s="162" t="n">
        <v>12.92</v>
      </c>
    </row>
    <row r="21831">
      <c r="B21831" s="161" t="n">
        <v>41955</v>
      </c>
      <c r="C21831" s="162" t="n">
        <v>2038.25</v>
      </c>
      <c r="D21831" s="162" t="n">
        <v>0.05923</v>
      </c>
      <c r="E21831" s="162" t="n">
        <v>13.02</v>
      </c>
    </row>
    <row r="21832">
      <c r="B21832" s="161" t="n">
        <v>41956</v>
      </c>
      <c r="C21832" s="162" t="n">
        <v>2039.33</v>
      </c>
      <c r="D21832" s="162" t="n">
        <v>0.059122</v>
      </c>
      <c r="E21832" s="162" t="n">
        <v>13.79</v>
      </c>
    </row>
    <row r="21833">
      <c r="B21833" s="161" t="n">
        <v>41957</v>
      </c>
      <c r="C21833" s="162" t="n">
        <v>2039.82</v>
      </c>
      <c r="D21833" s="162" t="n">
        <v>0.058693</v>
      </c>
      <c r="E21833" s="162" t="n">
        <v>13.31</v>
      </c>
    </row>
    <row r="21834">
      <c r="B21834" s="161" t="n">
        <v>41960</v>
      </c>
      <c r="C21834" s="162" t="n">
        <v>2041.32</v>
      </c>
      <c r="D21834" s="162" t="n">
        <v>0.05865</v>
      </c>
      <c r="E21834" s="162" t="n">
        <v>13.99</v>
      </c>
    </row>
    <row r="21835">
      <c r="B21835" s="161" t="n">
        <v>41961</v>
      </c>
      <c r="C21835" s="162" t="n">
        <v>2051.8</v>
      </c>
      <c r="D21835" s="162" t="n">
        <v>0.063001</v>
      </c>
      <c r="E21835" s="162" t="n">
        <v>13.86</v>
      </c>
    </row>
    <row r="21836">
      <c r="B21836" s="161" t="n">
        <v>41962</v>
      </c>
      <c r="C21836" s="162" t="n">
        <v>2048.72</v>
      </c>
      <c r="D21836" s="162" t="n">
        <v>0.060728</v>
      </c>
      <c r="E21836" s="162" t="n">
        <v>13.96</v>
      </c>
    </row>
    <row r="21837">
      <c r="B21837" s="161" t="n">
        <v>41963</v>
      </c>
      <c r="C21837" s="162" t="n">
        <v>2052.75</v>
      </c>
      <c r="D21837" s="162" t="n">
        <v>0.061969</v>
      </c>
      <c r="E21837" s="162" t="n">
        <v>13.58</v>
      </c>
    </row>
    <row r="21838">
      <c r="B21838" s="161" t="n">
        <v>41964</v>
      </c>
      <c r="C21838" s="162" t="n">
        <v>2063.5</v>
      </c>
      <c r="D21838" s="162" t="n">
        <v>0.06650200000000001</v>
      </c>
      <c r="E21838" s="162" t="n">
        <v>12.9</v>
      </c>
    </row>
    <row r="21839">
      <c r="B21839" s="161" t="n">
        <v>41967</v>
      </c>
      <c r="C21839" s="162" t="n">
        <v>2069.41</v>
      </c>
      <c r="D21839" s="162" t="n">
        <v>0.068664</v>
      </c>
      <c r="E21839" s="162" t="n">
        <v>12.62</v>
      </c>
    </row>
    <row r="21840">
      <c r="B21840" s="161" t="n">
        <v>41968</v>
      </c>
      <c r="C21840" s="162" t="n">
        <v>2067.03</v>
      </c>
      <c r="D21840" s="162" t="n">
        <v>0.066873</v>
      </c>
      <c r="E21840" s="162" t="n">
        <v>12.25</v>
      </c>
    </row>
    <row r="21841">
      <c r="B21841" s="161" t="n">
        <v>41969</v>
      </c>
      <c r="C21841" s="162" t="n">
        <v>2072.83</v>
      </c>
      <c r="D21841" s="162" t="n">
        <v>0.06902</v>
      </c>
      <c r="E21841" s="162" t="n">
        <v>12.07</v>
      </c>
    </row>
    <row r="21842">
      <c r="B21842" s="161" t="n">
        <v>41971</v>
      </c>
      <c r="C21842" s="162" t="n">
        <v>2067.56</v>
      </c>
      <c r="D21842" s="162" t="n">
        <v>0.06586</v>
      </c>
      <c r="E21842" s="162" t="n">
        <v>13.33</v>
      </c>
    </row>
    <row r="21843">
      <c r="B21843" s="161" t="n">
        <v>41974</v>
      </c>
      <c r="C21843" s="162" t="n">
        <v>2053.44</v>
      </c>
      <c r="D21843" s="162" t="n">
        <v>0.058453</v>
      </c>
      <c r="E21843" s="162" t="n">
        <v>14.29</v>
      </c>
    </row>
    <row r="21844">
      <c r="B21844" s="161" t="n">
        <v>41975</v>
      </c>
      <c r="C21844" s="162" t="n">
        <v>2066.55</v>
      </c>
      <c r="D21844" s="162" t="n">
        <v>0.064234</v>
      </c>
      <c r="E21844" s="162" t="n">
        <v>12.85</v>
      </c>
    </row>
    <row r="21845">
      <c r="B21845" s="161" t="n">
        <v>41976</v>
      </c>
      <c r="C21845" s="162" t="n">
        <v>2074.33</v>
      </c>
      <c r="D21845" s="162" t="n">
        <v>0.067358</v>
      </c>
      <c r="E21845" s="162" t="n">
        <v>12.47</v>
      </c>
    </row>
    <row r="21846">
      <c r="B21846" s="161" t="n">
        <v>41977</v>
      </c>
      <c r="C21846" s="162" t="n">
        <v>2071.92</v>
      </c>
      <c r="D21846" s="162" t="n">
        <v>0.065597</v>
      </c>
      <c r="E21846" s="162" t="n">
        <v>12.38</v>
      </c>
    </row>
    <row r="21847">
      <c r="B21847" s="161" t="n">
        <v>41978</v>
      </c>
      <c r="C21847" s="162" t="n">
        <v>2075.37</v>
      </c>
      <c r="D21847" s="162" t="n">
        <v>0.066645</v>
      </c>
      <c r="E21847" s="162" t="n">
        <v>11.82</v>
      </c>
    </row>
    <row r="21848">
      <c r="B21848" s="161" t="n">
        <v>41981</v>
      </c>
      <c r="C21848" s="162" t="n">
        <v>2060.31</v>
      </c>
      <c r="D21848" s="162" t="n">
        <v>0.058814</v>
      </c>
      <c r="E21848" s="162" t="n">
        <v>14.21</v>
      </c>
    </row>
    <row r="21849">
      <c r="B21849" s="161" t="n">
        <v>41982</v>
      </c>
      <c r="C21849" s="162" t="n">
        <v>2059.82</v>
      </c>
      <c r="D21849" s="162" t="n">
        <v>0.058024</v>
      </c>
      <c r="E21849" s="162" t="n">
        <v>14.89</v>
      </c>
    </row>
    <row r="21850">
      <c r="B21850" s="161" t="n">
        <v>41983</v>
      </c>
      <c r="C21850" s="162" t="n">
        <v>2026.14</v>
      </c>
      <c r="D21850" s="162" t="n">
        <v>0.041073</v>
      </c>
      <c r="E21850" s="162" t="n">
        <v>18.53</v>
      </c>
    </row>
    <row r="21851">
      <c r="B21851" s="161" t="n">
        <v>41984</v>
      </c>
      <c r="C21851" s="162" t="n">
        <v>2035.33</v>
      </c>
      <c r="D21851" s="162" t="n">
        <v>0.045133</v>
      </c>
      <c r="E21851" s="162" t="n">
        <v>20.08</v>
      </c>
    </row>
    <row r="21852">
      <c r="B21852" s="161" t="n">
        <v>41985</v>
      </c>
      <c r="C21852" s="162" t="n">
        <v>2002.33</v>
      </c>
      <c r="D21852" s="162" t="n">
        <v>0.028419</v>
      </c>
      <c r="E21852" s="162" t="n">
        <v>21.08</v>
      </c>
    </row>
    <row r="21853">
      <c r="B21853" s="161" t="n">
        <v>41988</v>
      </c>
      <c r="C21853" s="162" t="n">
        <v>1989.63</v>
      </c>
      <c r="D21853" s="162" t="n">
        <v>0.021687</v>
      </c>
      <c r="E21853" s="162" t="n">
        <v>20.42</v>
      </c>
    </row>
    <row r="21854">
      <c r="B21854" s="161" t="n">
        <v>41989</v>
      </c>
      <c r="C21854" s="162" t="n">
        <v>1972.74</v>
      </c>
      <c r="D21854" s="162" t="n">
        <v>0.012908</v>
      </c>
      <c r="E21854" s="162" t="n">
        <v>23.57</v>
      </c>
    </row>
    <row r="21855">
      <c r="B21855" s="161" t="n">
        <v>41990</v>
      </c>
      <c r="C21855" s="162" t="n">
        <v>2012.89</v>
      </c>
      <c r="D21855" s="162" t="n">
        <v>0.032699</v>
      </c>
      <c r="E21855" s="162" t="n">
        <v>19.44</v>
      </c>
    </row>
    <row r="21856">
      <c r="B21856" s="161" t="n">
        <v>41991</v>
      </c>
      <c r="C21856" s="162" t="n">
        <v>2061.23</v>
      </c>
      <c r="D21856" s="162" t="n">
        <v>0.055957</v>
      </c>
      <c r="E21856" s="162" t="n">
        <v>16.81</v>
      </c>
    </row>
    <row r="21857">
      <c r="B21857" s="161" t="n">
        <v>41992</v>
      </c>
      <c r="C21857" s="162" t="n">
        <v>2070.65</v>
      </c>
      <c r="D21857" s="162" t="n">
        <v>0.060023</v>
      </c>
      <c r="E21857" s="162" t="n">
        <v>16.49</v>
      </c>
    </row>
    <row r="21858">
      <c r="B21858" s="161" t="n">
        <v>41995</v>
      </c>
      <c r="C21858" s="162" t="n">
        <v>2078.54</v>
      </c>
      <c r="D21858" s="162" t="n">
        <v>0.06331000000000001</v>
      </c>
      <c r="E21858" s="162" t="n">
        <v>15.25</v>
      </c>
    </row>
    <row r="21859">
      <c r="B21859" s="161" t="n">
        <v>41996</v>
      </c>
      <c r="C21859" s="162" t="n">
        <v>2082.17</v>
      </c>
      <c r="D21859" s="162" t="n">
        <v>0.06450500000000001</v>
      </c>
      <c r="E21859" s="162" t="n">
        <v>14.8</v>
      </c>
    </row>
    <row r="21860">
      <c r="B21860" s="161" t="n">
        <v>41997</v>
      </c>
      <c r="C21860" s="162" t="n">
        <v>2081.88</v>
      </c>
      <c r="D21860" s="162" t="n">
        <v>0.063819</v>
      </c>
      <c r="E21860" s="162" t="n">
        <v>14.37</v>
      </c>
    </row>
    <row r="21861">
      <c r="B21861" s="161" t="n">
        <v>41999</v>
      </c>
      <c r="C21861" s="162" t="n">
        <v>2088.77</v>
      </c>
      <c r="D21861" s="162" t="n">
        <v>0.06650200000000001</v>
      </c>
      <c r="E21861" s="162" t="n">
        <v>14.5</v>
      </c>
    </row>
    <row r="21862">
      <c r="B21862" s="161" t="n">
        <v>42002</v>
      </c>
      <c r="C21862" s="162" t="n">
        <v>2090.57</v>
      </c>
      <c r="D21862" s="162" t="n">
        <v>0.06672599999999999</v>
      </c>
      <c r="E21862" s="162" t="n">
        <v>15.06</v>
      </c>
    </row>
    <row r="21863">
      <c r="B21863" s="161" t="n">
        <v>42003</v>
      </c>
      <c r="C21863" s="162" t="n">
        <v>2080.35</v>
      </c>
      <c r="D21863" s="162" t="n">
        <v>0.061259</v>
      </c>
      <c r="E21863" s="162" t="n">
        <v>15.92</v>
      </c>
    </row>
    <row r="21864">
      <c r="B21864" s="161" t="n">
        <v>42004</v>
      </c>
      <c r="C21864" s="162" t="n">
        <v>2058.9</v>
      </c>
      <c r="D21864" s="162" t="n">
        <v>0.050418</v>
      </c>
      <c r="E21864" s="162" t="n">
        <v>19.2</v>
      </c>
    </row>
    <row r="21865">
      <c r="B21865" s="161" t="n">
        <v>42006</v>
      </c>
      <c r="C21865" s="162" t="n">
        <v>2058.2</v>
      </c>
      <c r="D21865" s="162" t="n">
        <v>0.049574</v>
      </c>
      <c r="E21865" s="162" t="n">
        <v>17.79</v>
      </c>
    </row>
    <row r="21866">
      <c r="B21866" s="161" t="n">
        <v>42009</v>
      </c>
      <c r="C21866" s="162" t="n">
        <v>2020.58</v>
      </c>
      <c r="D21866" s="162" t="n">
        <v>0.030747</v>
      </c>
      <c r="E21866" s="162" t="n">
        <v>19.92</v>
      </c>
    </row>
    <row r="21867">
      <c r="B21867" s="161" t="n">
        <v>42010</v>
      </c>
      <c r="C21867" s="162" t="n">
        <v>2002.61</v>
      </c>
      <c r="D21867" s="162" t="n">
        <v>0.021467</v>
      </c>
      <c r="E21867" s="162" t="n">
        <v>21.12</v>
      </c>
    </row>
    <row r="21868">
      <c r="B21868" s="161" t="n">
        <v>42011</v>
      </c>
      <c r="C21868" s="162" t="n">
        <v>2025.9</v>
      </c>
      <c r="D21868" s="162" t="n">
        <v>0.0326</v>
      </c>
      <c r="E21868" s="162" t="n">
        <v>19.31</v>
      </c>
    </row>
    <row r="21869">
      <c r="B21869" s="161" t="n">
        <v>42012</v>
      </c>
      <c r="C21869" s="162" t="n">
        <v>2062.14</v>
      </c>
      <c r="D21869" s="162" t="n">
        <v>0.049829</v>
      </c>
      <c r="E21869" s="162" t="n">
        <v>17.01</v>
      </c>
    </row>
    <row r="21870">
      <c r="B21870" s="161" t="n">
        <v>42013</v>
      </c>
      <c r="C21870" s="162" t="n">
        <v>2044.81</v>
      </c>
      <c r="D21870" s="162" t="n">
        <v>0.0409</v>
      </c>
      <c r="E21870" s="162" t="n">
        <v>17.55</v>
      </c>
    </row>
    <row r="21871">
      <c r="B21871" s="161" t="n">
        <v>42016</v>
      </c>
      <c r="C21871" s="162" t="n">
        <v>2028.26</v>
      </c>
      <c r="D21871" s="162" t="n">
        <v>0.032317</v>
      </c>
      <c r="E21871" s="162" t="n">
        <v>19.6</v>
      </c>
    </row>
    <row r="21872">
      <c r="B21872" s="161" t="n">
        <v>42017</v>
      </c>
      <c r="C21872" s="162" t="n">
        <v>2023.03</v>
      </c>
      <c r="D21872" s="162" t="n">
        <v>0.029314</v>
      </c>
      <c r="E21872" s="162" t="n">
        <v>20.56</v>
      </c>
    </row>
    <row r="21873">
      <c r="B21873" s="161" t="n">
        <v>42018</v>
      </c>
      <c r="C21873" s="162" t="n">
        <v>2011.27</v>
      </c>
      <c r="D21873" s="162" t="n">
        <v>0.023131</v>
      </c>
      <c r="E21873" s="162" t="n">
        <v>21.48</v>
      </c>
    </row>
    <row r="21874">
      <c r="B21874" s="161" t="n">
        <v>42019</v>
      </c>
      <c r="C21874" s="162" t="n">
        <v>1992.67</v>
      </c>
      <c r="D21874" s="162" t="n">
        <v>0.013567</v>
      </c>
      <c r="E21874" s="162" t="n">
        <v>22.39</v>
      </c>
    </row>
    <row r="21875">
      <c r="B21875" s="161" t="n">
        <v>42020</v>
      </c>
      <c r="C21875" s="162" t="n">
        <v>2019.42</v>
      </c>
      <c r="D21875" s="162" t="n">
        <v>0.026575</v>
      </c>
      <c r="E21875" s="162" t="n">
        <v>20.95</v>
      </c>
    </row>
    <row r="21876">
      <c r="B21876" s="161" t="n">
        <v>42024</v>
      </c>
      <c r="C21876" s="162" t="n">
        <v>2022.55</v>
      </c>
      <c r="D21876" s="162" t="n">
        <v>0.027784</v>
      </c>
      <c r="E21876" s="162" t="n">
        <v>19.89</v>
      </c>
    </row>
    <row r="21877">
      <c r="B21877" s="161" t="n">
        <v>42025</v>
      </c>
      <c r="C21877" s="162" t="n">
        <v>2032.12</v>
      </c>
      <c r="D21877" s="162" t="n">
        <v>0.03208</v>
      </c>
      <c r="E21877" s="162" t="n">
        <v>18.85</v>
      </c>
    </row>
    <row r="21878">
      <c r="B21878" s="161" t="n">
        <v>42026</v>
      </c>
      <c r="C21878" s="162" t="n">
        <v>2063.15</v>
      </c>
      <c r="D21878" s="162" t="n">
        <v>0.04668</v>
      </c>
      <c r="E21878" s="162" t="n">
        <v>16.4</v>
      </c>
    </row>
    <row r="21879">
      <c r="B21879" s="161" t="n">
        <v>42027</v>
      </c>
      <c r="C21879" s="162" t="n">
        <v>2051.82</v>
      </c>
      <c r="D21879" s="162" t="n">
        <v>0.040666</v>
      </c>
      <c r="E21879" s="162" t="n">
        <v>16.66</v>
      </c>
    </row>
    <row r="21880">
      <c r="B21880" s="161" t="n">
        <v>42030</v>
      </c>
      <c r="C21880" s="162" t="n">
        <v>2057.09</v>
      </c>
      <c r="D21880" s="162" t="n">
        <v>0.042762</v>
      </c>
      <c r="E21880" s="162" t="n">
        <v>15.52</v>
      </c>
    </row>
    <row r="21881">
      <c r="B21881" s="161" t="n">
        <v>42031</v>
      </c>
      <c r="C21881" s="162" t="n">
        <v>2029.55</v>
      </c>
      <c r="D21881" s="162" t="n">
        <v>0.028785</v>
      </c>
      <c r="E21881" s="162" t="n">
        <v>17.22</v>
      </c>
    </row>
    <row r="21882">
      <c r="B21882" s="161" t="n">
        <v>42032</v>
      </c>
      <c r="C21882" s="162" t="n">
        <v>2002.16</v>
      </c>
      <c r="D21882" s="162" t="n">
        <v>0.014725</v>
      </c>
      <c r="E21882" s="162" t="n">
        <v>20.44</v>
      </c>
    </row>
    <row r="21883">
      <c r="B21883" s="161" t="n">
        <v>42033</v>
      </c>
      <c r="C21883" s="162" t="n">
        <v>2021.25</v>
      </c>
      <c r="D21883" s="162" t="n">
        <v>0.023732</v>
      </c>
      <c r="E21883" s="162" t="n">
        <v>18.76</v>
      </c>
    </row>
    <row r="21884">
      <c r="B21884" s="161" t="n">
        <v>42034</v>
      </c>
      <c r="C21884" s="162" t="n">
        <v>1994.99</v>
      </c>
      <c r="D21884" s="162" t="n">
        <v>0.01027</v>
      </c>
      <c r="E21884" s="162" t="n">
        <v>20.97</v>
      </c>
    </row>
    <row r="21885">
      <c r="B21885" s="161" t="n">
        <v>42037</v>
      </c>
      <c r="C21885" s="162" t="n">
        <v>2020.85</v>
      </c>
      <c r="D21885" s="162" t="n">
        <v>0.022747</v>
      </c>
      <c r="E21885" s="162" t="n">
        <v>19.43</v>
      </c>
    </row>
    <row r="21886">
      <c r="B21886" s="161" t="n">
        <v>42038</v>
      </c>
      <c r="C21886" s="162" t="n">
        <v>2050.03</v>
      </c>
      <c r="D21886" s="162" t="n">
        <v>0.036615</v>
      </c>
      <c r="E21886" s="162" t="n">
        <v>17.33</v>
      </c>
    </row>
    <row r="21887">
      <c r="B21887" s="161" t="n">
        <v>42039</v>
      </c>
      <c r="C21887" s="162" t="n">
        <v>2041.51</v>
      </c>
      <c r="D21887" s="162" t="n">
        <v>0.032021</v>
      </c>
      <c r="E21887" s="162" t="n">
        <v>18.33</v>
      </c>
    </row>
    <row r="21888">
      <c r="B21888" s="161" t="n">
        <v>42040</v>
      </c>
      <c r="C21888" s="162" t="n">
        <v>2062.52</v>
      </c>
      <c r="D21888" s="162" t="n">
        <v>0.041798</v>
      </c>
      <c r="E21888" s="162" t="n">
        <v>16.85</v>
      </c>
    </row>
    <row r="21889">
      <c r="B21889" s="161" t="n">
        <v>42041</v>
      </c>
      <c r="C21889" s="162" t="n">
        <v>2055.47</v>
      </c>
      <c r="D21889" s="162" t="n">
        <v>0.037918</v>
      </c>
      <c r="E21889" s="162" t="n">
        <v>17.29</v>
      </c>
    </row>
    <row r="21890">
      <c r="B21890" s="161" t="n">
        <v>42044</v>
      </c>
      <c r="C21890" s="162" t="n">
        <v>2046.74</v>
      </c>
      <c r="D21890" s="162" t="n">
        <v>0.033238</v>
      </c>
      <c r="E21890" s="162" t="n">
        <v>18.55</v>
      </c>
    </row>
    <row r="21891">
      <c r="B21891" s="161" t="n">
        <v>42045</v>
      </c>
      <c r="C21891" s="162" t="n">
        <v>2068.59</v>
      </c>
      <c r="D21891" s="162" t="n">
        <v>0.043338</v>
      </c>
      <c r="E21891" s="162" t="n">
        <v>17.23</v>
      </c>
    </row>
    <row r="21892">
      <c r="B21892" s="161" t="n">
        <v>42046</v>
      </c>
      <c r="C21892" s="162" t="n">
        <v>2068.53</v>
      </c>
      <c r="D21892" s="162" t="n">
        <v>0.042807</v>
      </c>
      <c r="E21892" s="162" t="n">
        <v>16.96</v>
      </c>
    </row>
    <row r="21893">
      <c r="B21893" s="161" t="n">
        <v>42047</v>
      </c>
      <c r="C21893" s="162" t="n">
        <v>2088.48</v>
      </c>
      <c r="D21893" s="162" t="n">
        <v>0.051875</v>
      </c>
      <c r="E21893" s="162" t="n">
        <v>15.34</v>
      </c>
    </row>
    <row r="21894">
      <c r="B21894" s="161" t="n">
        <v>42048</v>
      </c>
      <c r="C21894" s="162" t="n">
        <v>2096.99</v>
      </c>
      <c r="D21894" s="162" t="n">
        <v>0.055405</v>
      </c>
      <c r="E21894" s="162" t="n">
        <v>14.69</v>
      </c>
    </row>
    <row r="21895">
      <c r="B21895" s="161" t="n">
        <v>42052</v>
      </c>
      <c r="C21895" s="162" t="n">
        <v>2100.34</v>
      </c>
      <c r="D21895" s="162" t="n">
        <v>0.056455</v>
      </c>
      <c r="E21895" s="162" t="n">
        <v>15.8</v>
      </c>
    </row>
    <row r="21896">
      <c r="B21896" s="161" t="n">
        <v>42053</v>
      </c>
      <c r="C21896" s="162" t="n">
        <v>2099.68</v>
      </c>
      <c r="D21896" s="162" t="n">
        <v>0.05559</v>
      </c>
      <c r="E21896" s="162" t="n">
        <v>15.45</v>
      </c>
    </row>
    <row r="21897">
      <c r="B21897" s="161" t="n">
        <v>42054</v>
      </c>
      <c r="C21897" s="162" t="n">
        <v>2097.45</v>
      </c>
      <c r="D21897" s="162" t="n">
        <v>0.053992</v>
      </c>
      <c r="E21897" s="162" t="n">
        <v>15.29</v>
      </c>
    </row>
    <row r="21898">
      <c r="B21898" s="161" t="n">
        <v>42055</v>
      </c>
      <c r="C21898" s="162" t="n">
        <v>2110.3</v>
      </c>
      <c r="D21898" s="162" t="n">
        <v>0.05949</v>
      </c>
      <c r="E21898" s="162" t="n">
        <v>14.3</v>
      </c>
    </row>
    <row r="21899">
      <c r="B21899" s="161" t="n">
        <v>42058</v>
      </c>
      <c r="C21899" s="162" t="n">
        <v>2109.66</v>
      </c>
      <c r="D21899" s="162" t="n">
        <v>0.058605</v>
      </c>
      <c r="E21899" s="162" t="n">
        <v>14.56</v>
      </c>
    </row>
    <row r="21900">
      <c r="B21900" s="161" t="n">
        <v>42059</v>
      </c>
      <c r="C21900" s="162" t="n">
        <v>2115.48</v>
      </c>
      <c r="D21900" s="162" t="n">
        <v>0.060757</v>
      </c>
      <c r="E21900" s="162" t="n">
        <v>13.69</v>
      </c>
    </row>
    <row r="21901">
      <c r="B21901" s="161" t="n">
        <v>42060</v>
      </c>
      <c r="C21901" s="162" t="n">
        <v>2113.86</v>
      </c>
      <c r="D21901" s="162" t="n">
        <v>0.0594</v>
      </c>
      <c r="E21901" s="162" t="n">
        <v>13.84</v>
      </c>
    </row>
    <row r="21902">
      <c r="B21902" s="161" t="n">
        <v>42061</v>
      </c>
      <c r="C21902" s="162" t="n">
        <v>2110.74</v>
      </c>
      <c r="D21902" s="162" t="n">
        <v>0.057386</v>
      </c>
      <c r="E21902" s="162" t="n">
        <v>13.91</v>
      </c>
    </row>
    <row r="21903">
      <c r="B21903" s="161" t="n">
        <v>42062</v>
      </c>
      <c r="C21903" s="162" t="n">
        <v>2104.5</v>
      </c>
      <c r="D21903" s="162" t="n">
        <v>0.053906</v>
      </c>
      <c r="E21903" s="162" t="n">
        <v>13.34</v>
      </c>
    </row>
    <row r="21904">
      <c r="B21904" s="161" t="n">
        <v>42065</v>
      </c>
      <c r="C21904" s="162" t="n">
        <v>2117.39</v>
      </c>
      <c r="D21904" s="162" t="n">
        <v>0.059438</v>
      </c>
      <c r="E21904" s="162" t="n">
        <v>13.04</v>
      </c>
    </row>
    <row r="21905">
      <c r="B21905" s="161" t="n">
        <v>42066</v>
      </c>
      <c r="C21905" s="162" t="n">
        <v>2107.78</v>
      </c>
      <c r="D21905" s="162" t="n">
        <v>0.054296</v>
      </c>
      <c r="E21905" s="162" t="n">
        <v>13.86</v>
      </c>
    </row>
    <row r="21906">
      <c r="B21906" s="161" t="n">
        <v>42067</v>
      </c>
      <c r="C21906" s="162" t="n">
        <v>2098.53</v>
      </c>
      <c r="D21906" s="162" t="n">
        <v>0.049345</v>
      </c>
      <c r="E21906" s="162" t="n">
        <v>14.23</v>
      </c>
    </row>
    <row r="21907">
      <c r="B21907" s="161" t="n">
        <v>42068</v>
      </c>
      <c r="C21907" s="162" t="n">
        <v>2101.04</v>
      </c>
      <c r="D21907" s="162" t="n">
        <v>0.05</v>
      </c>
      <c r="E21907" s="162" t="n">
        <v>14.04</v>
      </c>
    </row>
    <row r="21908">
      <c r="B21908" s="161" t="n">
        <v>42069</v>
      </c>
      <c r="C21908" s="162" t="n">
        <v>2071.26</v>
      </c>
      <c r="D21908" s="162" t="n">
        <v>0.035228</v>
      </c>
      <c r="E21908" s="162" t="n">
        <v>15.2</v>
      </c>
    </row>
    <row r="21909">
      <c r="B21909" s="161" t="n">
        <v>42072</v>
      </c>
      <c r="C21909" s="162" t="n">
        <v>2079.43</v>
      </c>
      <c r="D21909" s="162" t="n">
        <v>0.038687</v>
      </c>
      <c r="E21909" s="162" t="n">
        <v>15.06</v>
      </c>
    </row>
    <row r="21910">
      <c r="B21910" s="161" t="n">
        <v>42073</v>
      </c>
      <c r="C21910" s="162" t="n">
        <v>2044.16</v>
      </c>
      <c r="D21910" s="162" t="n">
        <v>0.021201</v>
      </c>
      <c r="E21910" s="162" t="n">
        <v>16.69</v>
      </c>
    </row>
    <row r="21911">
      <c r="B21911" s="161" t="n">
        <v>42074</v>
      </c>
      <c r="C21911" s="162" t="n">
        <v>2040.24</v>
      </c>
      <c r="D21911" s="162" t="n">
        <v>0.018932</v>
      </c>
      <c r="E21911" s="162" t="n">
        <v>16.87</v>
      </c>
    </row>
    <row r="21912">
      <c r="B21912" s="161" t="n">
        <v>42075</v>
      </c>
      <c r="C21912" s="162" t="n">
        <v>2065.95</v>
      </c>
      <c r="D21912" s="162" t="n">
        <v>0.03107</v>
      </c>
      <c r="E21912" s="162" t="n">
        <v>15.42</v>
      </c>
    </row>
    <row r="21913">
      <c r="B21913" s="161" t="n">
        <v>42076</v>
      </c>
      <c r="C21913" s="162" t="n">
        <v>2053.4</v>
      </c>
      <c r="D21913" s="162" t="n">
        <v>0.024619</v>
      </c>
      <c r="E21913" s="162" t="n">
        <v>16</v>
      </c>
    </row>
    <row r="21914">
      <c r="B21914" s="161" t="n">
        <v>42079</v>
      </c>
      <c r="C21914" s="162" t="n">
        <v>2081.19</v>
      </c>
      <c r="D21914" s="162" t="n">
        <v>0.037659</v>
      </c>
      <c r="E21914" s="162" t="n">
        <v>15.61</v>
      </c>
    </row>
    <row r="21915">
      <c r="B21915" s="161" t="n">
        <v>42080</v>
      </c>
      <c r="C21915" s="162" t="n">
        <v>2074.28</v>
      </c>
      <c r="D21915" s="162" t="n">
        <v>0.033958</v>
      </c>
      <c r="E21915" s="162" t="n">
        <v>15.66</v>
      </c>
    </row>
    <row r="21916">
      <c r="B21916" s="161" t="n">
        <v>42081</v>
      </c>
      <c r="C21916" s="162" t="n">
        <v>2099.5</v>
      </c>
      <c r="D21916" s="162" t="n">
        <v>0.045608</v>
      </c>
      <c r="E21916" s="162" t="n">
        <v>13.97</v>
      </c>
    </row>
    <row r="21917">
      <c r="B21917" s="161" t="n">
        <v>42082</v>
      </c>
      <c r="C21917" s="162" t="n">
        <v>2089.27</v>
      </c>
      <c r="D21917" s="162" t="n">
        <v>0.040312</v>
      </c>
      <c r="E21917" s="162" t="n">
        <v>14.07</v>
      </c>
    </row>
    <row r="21918">
      <c r="B21918" s="161" t="n">
        <v>42083</v>
      </c>
      <c r="C21918" s="162" t="n">
        <v>2108.1</v>
      </c>
      <c r="D21918" s="162" t="n">
        <v>0.048835</v>
      </c>
      <c r="E21918" s="162" t="n">
        <v>13.02</v>
      </c>
    </row>
    <row r="21919">
      <c r="B21919" s="161" t="n">
        <v>42086</v>
      </c>
      <c r="C21919" s="162" t="n">
        <v>2104.42</v>
      </c>
      <c r="D21919" s="162" t="n">
        <v>0.04668</v>
      </c>
      <c r="E21919" s="162" t="n">
        <v>13.41</v>
      </c>
    </row>
    <row r="21920">
      <c r="B21920" s="161" t="n">
        <v>42087</v>
      </c>
      <c r="C21920" s="162" t="n">
        <v>2091.5</v>
      </c>
      <c r="D21920" s="162" t="n">
        <v>0.040168</v>
      </c>
      <c r="E21920" s="162" t="n">
        <v>13.62</v>
      </c>
    </row>
    <row r="21921">
      <c r="B21921" s="161" t="n">
        <v>42088</v>
      </c>
      <c r="C21921" s="162" t="n">
        <v>2061.05</v>
      </c>
      <c r="D21921" s="162" t="n">
        <v>0.025229</v>
      </c>
      <c r="E21921" s="162" t="n">
        <v>15.44</v>
      </c>
    </row>
    <row r="21922">
      <c r="B21922" s="161" t="n">
        <v>42089</v>
      </c>
      <c r="C21922" s="162" t="n">
        <v>2056.15</v>
      </c>
      <c r="D21922" s="162" t="n">
        <v>0.022586</v>
      </c>
      <c r="E21922" s="162" t="n">
        <v>15.8</v>
      </c>
    </row>
    <row r="21923">
      <c r="B21923" s="161" t="n">
        <v>42090</v>
      </c>
      <c r="C21923" s="162" t="n">
        <v>2061.02</v>
      </c>
      <c r="D21923" s="162" t="n">
        <v>0.024661</v>
      </c>
      <c r="E21923" s="162" t="n">
        <v>15.07</v>
      </c>
    </row>
    <row r="21924">
      <c r="B21924" s="161" t="n">
        <v>42093</v>
      </c>
      <c r="C21924" s="162" t="n">
        <v>2086.24</v>
      </c>
      <c r="D21924" s="162" t="n">
        <v>0.036435</v>
      </c>
      <c r="E21924" s="162" t="n">
        <v>14.51</v>
      </c>
    </row>
    <row r="21925">
      <c r="B21925" s="161" t="n">
        <v>42094</v>
      </c>
      <c r="C21925" s="162" t="n">
        <v>2067.89</v>
      </c>
      <c r="D21925" s="162" t="n">
        <v>0.027273</v>
      </c>
      <c r="E21925" s="162" t="n">
        <v>15.29</v>
      </c>
    </row>
    <row r="21926">
      <c r="B21926" s="161" t="n">
        <v>42095</v>
      </c>
      <c r="C21926" s="162" t="n">
        <v>2059.69</v>
      </c>
      <c r="D21926" s="162" t="n">
        <v>0.022997</v>
      </c>
      <c r="E21926" s="162" t="n">
        <v>15.11</v>
      </c>
    </row>
    <row r="21927">
      <c r="B21927" s="161" t="n">
        <v>42096</v>
      </c>
      <c r="C21927" s="162" t="n">
        <v>2066.96</v>
      </c>
      <c r="D21927" s="162" t="n">
        <v>0.02621</v>
      </c>
      <c r="E21927" s="162" t="n">
        <v>14.67</v>
      </c>
    </row>
    <row r="21928">
      <c r="B21928" s="161" t="n">
        <v>42100</v>
      </c>
      <c r="C21928" s="162" t="n">
        <v>2080.62</v>
      </c>
      <c r="D21928" s="162" t="n">
        <v>0.03249</v>
      </c>
      <c r="E21928" s="162" t="n">
        <v>14.74</v>
      </c>
    </row>
    <row r="21929">
      <c r="B21929" s="161" t="n">
        <v>42101</v>
      </c>
      <c r="C21929" s="162" t="n">
        <v>2076.33</v>
      </c>
      <c r="D21929" s="162" t="n">
        <v>0.030136</v>
      </c>
      <c r="E21929" s="162" t="n">
        <v>14.78</v>
      </c>
    </row>
    <row r="21930">
      <c r="B21930" s="161" t="n">
        <v>42102</v>
      </c>
      <c r="C21930" s="162" t="n">
        <v>2081.9</v>
      </c>
      <c r="D21930" s="162" t="n">
        <v>0.03252</v>
      </c>
      <c r="E21930" s="162" t="n">
        <v>13.98</v>
      </c>
    </row>
    <row r="21931">
      <c r="B21931" s="161" t="n">
        <v>42103</v>
      </c>
      <c r="C21931" s="162" t="n">
        <v>2091.18</v>
      </c>
      <c r="D21931" s="162" t="n">
        <v>0.036648</v>
      </c>
      <c r="E21931" s="162" t="n">
        <v>13.09</v>
      </c>
    </row>
    <row r="21932">
      <c r="B21932" s="161" t="n">
        <v>42104</v>
      </c>
      <c r="C21932" s="162" t="n">
        <v>2102.06</v>
      </c>
      <c r="D21932" s="162" t="n">
        <v>0.04146</v>
      </c>
      <c r="E21932" s="162" t="n">
        <v>12.58</v>
      </c>
    </row>
    <row r="21933">
      <c r="B21933" s="161" t="n">
        <v>42107</v>
      </c>
      <c r="C21933" s="162" t="n">
        <v>2092.43</v>
      </c>
      <c r="D21933" s="162" t="n">
        <v>0.036539</v>
      </c>
      <c r="E21933" s="162" t="n">
        <v>13.94</v>
      </c>
    </row>
    <row r="21934">
      <c r="B21934" s="161" t="n">
        <v>42108</v>
      </c>
      <c r="C21934" s="162" t="n">
        <v>2095.84</v>
      </c>
      <c r="D21934" s="162" t="n">
        <v>0.037824</v>
      </c>
      <c r="E21934" s="162" t="n">
        <v>13.67</v>
      </c>
    </row>
    <row r="21935">
      <c r="B21935" s="161" t="n">
        <v>42109</v>
      </c>
      <c r="C21935" s="162" t="n">
        <v>2106.63</v>
      </c>
      <c r="D21935" s="162" t="n">
        <v>0.042598</v>
      </c>
      <c r="E21935" s="162" t="n">
        <v>12.84</v>
      </c>
    </row>
    <row r="21936">
      <c r="B21936" s="161" t="n">
        <v>42110</v>
      </c>
      <c r="C21936" s="162" t="n">
        <v>2104.99</v>
      </c>
      <c r="D21936" s="162" t="n">
        <v>0.041461</v>
      </c>
      <c r="E21936" s="162" t="n">
        <v>12.6</v>
      </c>
    </row>
    <row r="21937">
      <c r="B21937" s="161" t="n">
        <v>42111</v>
      </c>
      <c r="C21937" s="162" t="n">
        <v>2081.18</v>
      </c>
      <c r="D21937" s="162" t="n">
        <v>0.029818</v>
      </c>
      <c r="E21937" s="162" t="n">
        <v>13.89</v>
      </c>
    </row>
    <row r="21938">
      <c r="B21938" s="161" t="n">
        <v>42114</v>
      </c>
      <c r="C21938" s="162" t="n">
        <v>2100.4</v>
      </c>
      <c r="D21938" s="162" t="n">
        <v>0.0387</v>
      </c>
      <c r="E21938" s="162" t="n">
        <v>13.3</v>
      </c>
    </row>
    <row r="21939">
      <c r="B21939" s="161" t="n">
        <v>42115</v>
      </c>
      <c r="C21939" s="162" t="n">
        <v>2097.29</v>
      </c>
      <c r="D21939" s="162" t="n">
        <v>0.036941</v>
      </c>
      <c r="E21939" s="162" t="n">
        <v>13.25</v>
      </c>
    </row>
    <row r="21940">
      <c r="B21940" s="161" t="n">
        <v>42116</v>
      </c>
      <c r="C21940" s="162" t="n">
        <v>2107.96</v>
      </c>
      <c r="D21940" s="162" t="n">
        <v>0.041694</v>
      </c>
      <c r="E21940" s="162" t="n">
        <v>12.71</v>
      </c>
    </row>
    <row r="21941">
      <c r="B21941" s="161" t="n">
        <v>42117</v>
      </c>
      <c r="C21941" s="162" t="n">
        <v>2112.93</v>
      </c>
      <c r="D21941" s="162" t="n">
        <v>0.04368</v>
      </c>
      <c r="E21941" s="162" t="n">
        <v>12.48</v>
      </c>
    </row>
    <row r="21942">
      <c r="B21942" s="161" t="n">
        <v>42118</v>
      </c>
      <c r="C21942" s="162" t="n">
        <v>2117.69</v>
      </c>
      <c r="D21942" s="162" t="n">
        <v>0.045572</v>
      </c>
      <c r="E21942" s="162" t="n">
        <v>12.29</v>
      </c>
    </row>
    <row r="21943">
      <c r="B21943" s="161" t="n">
        <v>42121</v>
      </c>
      <c r="C21943" s="162" t="n">
        <v>2108.92</v>
      </c>
      <c r="D21943" s="162" t="n">
        <v>0.041066</v>
      </c>
      <c r="E21943" s="162" t="n">
        <v>13.12</v>
      </c>
    </row>
    <row r="21944">
      <c r="B21944" s="161" t="n">
        <v>42122</v>
      </c>
      <c r="C21944" s="162" t="n">
        <v>2114.76</v>
      </c>
      <c r="D21944" s="162" t="n">
        <v>0.043467</v>
      </c>
      <c r="E21944" s="162" t="n">
        <v>12.41</v>
      </c>
    </row>
    <row r="21945">
      <c r="B21945" s="161" t="n">
        <v>42123</v>
      </c>
      <c r="C21945" s="162" t="n">
        <v>2106.85</v>
      </c>
      <c r="D21945" s="162" t="n">
        <v>0.0394</v>
      </c>
      <c r="E21945" s="162" t="n">
        <v>13.39</v>
      </c>
    </row>
    <row r="21946">
      <c r="B21946" s="161" t="n">
        <v>42124</v>
      </c>
      <c r="C21946" s="162" t="n">
        <v>2085.51</v>
      </c>
      <c r="D21946" s="162" t="n">
        <v>0.028942</v>
      </c>
      <c r="E21946" s="162" t="n">
        <v>14.55</v>
      </c>
    </row>
    <row r="21947">
      <c r="B21947" s="161" t="n">
        <v>42125</v>
      </c>
      <c r="C21947" s="162" t="n">
        <v>2108.29</v>
      </c>
      <c r="D21947" s="162" t="n">
        <v>0.039493</v>
      </c>
      <c r="E21947" s="162" t="n">
        <v>12.7</v>
      </c>
    </row>
    <row r="21948">
      <c r="B21948" s="161" t="n">
        <v>42128</v>
      </c>
      <c r="C21948" s="162" t="n">
        <v>2114.49</v>
      </c>
      <c r="D21948" s="162" t="n">
        <v>0.042044</v>
      </c>
      <c r="E21948" s="162" t="n">
        <v>12.85</v>
      </c>
    </row>
    <row r="21949">
      <c r="B21949" s="161" t="n">
        <v>42129</v>
      </c>
      <c r="C21949" s="162" t="n">
        <v>2089.46</v>
      </c>
      <c r="D21949" s="162" t="n">
        <v>0.029862</v>
      </c>
      <c r="E21949" s="162" t="n">
        <v>14.31</v>
      </c>
    </row>
    <row r="21950">
      <c r="B21950" s="161" t="n">
        <v>42130</v>
      </c>
      <c r="C21950" s="162" t="n">
        <v>2080.15</v>
      </c>
      <c r="D21950" s="162" t="n">
        <v>0.025134</v>
      </c>
      <c r="E21950" s="162" t="n">
        <v>15.15</v>
      </c>
    </row>
    <row r="21951">
      <c r="B21951" s="161" t="n">
        <v>42131</v>
      </c>
      <c r="C21951" s="162" t="n">
        <v>2088</v>
      </c>
      <c r="D21951" s="162" t="n">
        <v>0.028643</v>
      </c>
      <c r="E21951" s="162" t="n">
        <v>15.13</v>
      </c>
    </row>
    <row r="21952">
      <c r="B21952" s="161" t="n">
        <v>42132</v>
      </c>
      <c r="C21952" s="162" t="n">
        <v>2116.1</v>
      </c>
      <c r="D21952" s="162" t="n">
        <v>0.041693</v>
      </c>
      <c r="E21952" s="162" t="n">
        <v>12.86</v>
      </c>
    </row>
    <row r="21953">
      <c r="B21953" s="161" t="n">
        <v>42135</v>
      </c>
      <c r="C21953" s="162" t="n">
        <v>2105.33</v>
      </c>
      <c r="D21953" s="162" t="n">
        <v>0.036301</v>
      </c>
      <c r="E21953" s="162" t="n">
        <v>13.85</v>
      </c>
    </row>
    <row r="21954">
      <c r="B21954" s="161" t="n">
        <v>42136</v>
      </c>
      <c r="C21954" s="162" t="n">
        <v>2099.12</v>
      </c>
      <c r="D21954" s="162" t="n">
        <v>0.03305</v>
      </c>
      <c r="E21954" s="162" t="n">
        <v>13.86</v>
      </c>
    </row>
    <row r="21955">
      <c r="B21955" s="161" t="n">
        <v>42137</v>
      </c>
      <c r="C21955" s="162" t="n">
        <v>2098.48</v>
      </c>
      <c r="D21955" s="162" t="n">
        <v>0.03245</v>
      </c>
      <c r="E21955" s="162" t="n">
        <v>13.76</v>
      </c>
    </row>
    <row r="21956">
      <c r="B21956" s="161" t="n">
        <v>42138</v>
      </c>
      <c r="C21956" s="162" t="n">
        <v>2121.1</v>
      </c>
      <c r="D21956" s="162" t="n">
        <v>0.0428</v>
      </c>
      <c r="E21956" s="162" t="n">
        <v>12.74</v>
      </c>
    </row>
    <row r="21957">
      <c r="B21957" s="161" t="n">
        <v>42139</v>
      </c>
      <c r="C21957" s="162" t="n">
        <v>2122.73</v>
      </c>
      <c r="D21957" s="162" t="n">
        <v>0.043193</v>
      </c>
      <c r="E21957" s="162" t="n">
        <v>12.38</v>
      </c>
    </row>
    <row r="21958">
      <c r="B21958" s="161" t="n">
        <v>42142</v>
      </c>
      <c r="C21958" s="162" t="n">
        <v>2129.2</v>
      </c>
      <c r="D21958" s="162" t="n">
        <v>0.045748</v>
      </c>
      <c r="E21958" s="162" t="n">
        <v>12.73</v>
      </c>
    </row>
    <row r="21959">
      <c r="B21959" s="161" t="n">
        <v>42143</v>
      </c>
      <c r="C21959" s="162" t="n">
        <v>2127.83</v>
      </c>
      <c r="D21959" s="162" t="n">
        <v>0.044606</v>
      </c>
      <c r="E21959" s="162" t="n">
        <v>12.85</v>
      </c>
    </row>
    <row r="21960">
      <c r="B21960" s="161" t="n">
        <v>42144</v>
      </c>
      <c r="C21960" s="162" t="n">
        <v>2125.85</v>
      </c>
      <c r="D21960" s="162" t="n">
        <v>0.043216</v>
      </c>
      <c r="E21960" s="162" t="n">
        <v>12.88</v>
      </c>
    </row>
    <row r="21961">
      <c r="B21961" s="161" t="n">
        <v>42145</v>
      </c>
      <c r="C21961" s="162" t="n">
        <v>2130.82</v>
      </c>
      <c r="D21961" s="162" t="n">
        <v>0.045034</v>
      </c>
      <c r="E21961" s="162" t="n">
        <v>12.11</v>
      </c>
    </row>
    <row r="21962">
      <c r="B21962" s="161" t="n">
        <v>42146</v>
      </c>
      <c r="C21962" s="162" t="n">
        <v>2126.06</v>
      </c>
      <c r="D21962" s="162" t="n">
        <v>0.042293</v>
      </c>
      <c r="E21962" s="162" t="n">
        <v>12.13</v>
      </c>
    </row>
    <row r="21963">
      <c r="B21963" s="161" t="n">
        <v>42150</v>
      </c>
      <c r="C21963" s="162" t="n">
        <v>2104.2</v>
      </c>
      <c r="D21963" s="162" t="n">
        <v>0.03148</v>
      </c>
      <c r="E21963" s="162" t="n">
        <v>14.06</v>
      </c>
    </row>
    <row r="21964">
      <c r="B21964" s="161" t="n">
        <v>42151</v>
      </c>
      <c r="C21964" s="162" t="n">
        <v>2123.48</v>
      </c>
      <c r="D21964" s="162" t="n">
        <v>0.040131</v>
      </c>
      <c r="E21964" s="162" t="n">
        <v>13.27</v>
      </c>
    </row>
    <row r="21965">
      <c r="B21965" s="161" t="n">
        <v>42152</v>
      </c>
      <c r="C21965" s="162" t="n">
        <v>2120.79</v>
      </c>
      <c r="D21965" s="162" t="n">
        <v>0.038413</v>
      </c>
      <c r="E21965" s="162" t="n">
        <v>13.31</v>
      </c>
    </row>
    <row r="21966">
      <c r="B21966" s="161" t="n">
        <v>42153</v>
      </c>
      <c r="C21966" s="162" t="n">
        <v>2107.39</v>
      </c>
      <c r="D21966" s="162" t="n">
        <v>0.031649</v>
      </c>
      <c r="E21966" s="162" t="n">
        <v>13.84</v>
      </c>
    </row>
    <row r="21967">
      <c r="B21967" s="161" t="n">
        <v>42156</v>
      </c>
      <c r="C21967" s="162" t="n">
        <v>2111.73</v>
      </c>
      <c r="D21967" s="162" t="n">
        <v>0.033302</v>
      </c>
      <c r="E21967" s="162" t="n">
        <v>13.97</v>
      </c>
    </row>
    <row r="21968">
      <c r="B21968" s="161" t="n">
        <v>42157</v>
      </c>
      <c r="C21968" s="162" t="n">
        <v>2109.6</v>
      </c>
      <c r="D21968" s="162" t="n">
        <v>0.031915</v>
      </c>
      <c r="E21968" s="162" t="n">
        <v>14.24</v>
      </c>
    </row>
    <row r="21969">
      <c r="B21969" s="161" t="n">
        <v>42158</v>
      </c>
      <c r="C21969" s="162" t="n">
        <v>2114.07</v>
      </c>
      <c r="D21969" s="162" t="n">
        <v>0.033643</v>
      </c>
      <c r="E21969" s="162" t="n">
        <v>13.66</v>
      </c>
    </row>
    <row r="21970">
      <c r="B21970" s="161" t="n">
        <v>42159</v>
      </c>
      <c r="C21970" s="162" t="n">
        <v>2095.84</v>
      </c>
      <c r="D21970" s="162" t="n">
        <v>0.024679</v>
      </c>
      <c r="E21970" s="162" t="n">
        <v>14.71</v>
      </c>
    </row>
    <row r="21971">
      <c r="B21971" s="161" t="n">
        <v>42160</v>
      </c>
      <c r="C21971" s="162" t="n">
        <v>2092.83</v>
      </c>
      <c r="D21971" s="162" t="n">
        <v>0.022969</v>
      </c>
      <c r="E21971" s="162" t="n">
        <v>14.21</v>
      </c>
    </row>
    <row r="21972">
      <c r="B21972" s="161" t="n">
        <v>42163</v>
      </c>
      <c r="C21972" s="162" t="n">
        <v>2079.28</v>
      </c>
      <c r="D21972" s="162" t="n">
        <v>0.016247</v>
      </c>
      <c r="E21972" s="162" t="n">
        <v>15.29</v>
      </c>
    </row>
    <row r="21973">
      <c r="B21973" s="161" t="n">
        <v>42164</v>
      </c>
      <c r="C21973" s="162" t="n">
        <v>2080.15</v>
      </c>
      <c r="D21973" s="162" t="n">
        <v>0.016451</v>
      </c>
      <c r="E21973" s="162" t="n">
        <v>14.47</v>
      </c>
    </row>
    <row r="21974">
      <c r="B21974" s="161" t="n">
        <v>42165</v>
      </c>
      <c r="C21974" s="162" t="n">
        <v>2105.2</v>
      </c>
      <c r="D21974" s="162" t="n">
        <v>0.028136</v>
      </c>
      <c r="E21974" s="162" t="n">
        <v>13.22</v>
      </c>
    </row>
    <row r="21975">
      <c r="B21975" s="161" t="n">
        <v>42166</v>
      </c>
      <c r="C21975" s="162" t="n">
        <v>2108.86</v>
      </c>
      <c r="D21975" s="162" t="n">
        <v>0.029602</v>
      </c>
      <c r="E21975" s="162" t="n">
        <v>12.85</v>
      </c>
    </row>
    <row r="21976">
      <c r="B21976" s="161" t="n">
        <v>42167</v>
      </c>
      <c r="C21976" s="162" t="n">
        <v>2094.11</v>
      </c>
      <c r="D21976" s="162" t="n">
        <v>0.022353</v>
      </c>
      <c r="E21976" s="162" t="n">
        <v>13.78</v>
      </c>
    </row>
    <row r="21977">
      <c r="B21977" s="161" t="n">
        <v>42170</v>
      </c>
      <c r="C21977" s="162" t="n">
        <v>2084.43</v>
      </c>
      <c r="D21977" s="162" t="n">
        <v>0.017514</v>
      </c>
      <c r="E21977" s="162" t="n">
        <v>15.39</v>
      </c>
    </row>
    <row r="21978">
      <c r="B21978" s="161" t="n">
        <v>42171</v>
      </c>
      <c r="C21978" s="162" t="n">
        <v>2096.29</v>
      </c>
      <c r="D21978" s="162" t="n">
        <v>0.022945</v>
      </c>
      <c r="E21978" s="162" t="n">
        <v>14.81</v>
      </c>
    </row>
    <row r="21979">
      <c r="B21979" s="161" t="n">
        <v>42172</v>
      </c>
      <c r="C21979" s="162" t="n">
        <v>2100.44</v>
      </c>
      <c r="D21979" s="162" t="n">
        <v>0.024686</v>
      </c>
      <c r="E21979" s="162" t="n">
        <v>14.5</v>
      </c>
    </row>
    <row r="21980">
      <c r="B21980" s="161" t="n">
        <v>42173</v>
      </c>
      <c r="C21980" s="162" t="n">
        <v>2121.24</v>
      </c>
      <c r="D21980" s="162" t="n">
        <v>0.03425</v>
      </c>
      <c r="E21980" s="162" t="n">
        <v>13.19</v>
      </c>
    </row>
    <row r="21981">
      <c r="B21981" s="161" t="n">
        <v>42174</v>
      </c>
      <c r="C21981" s="162" t="n">
        <v>2109.99</v>
      </c>
      <c r="D21981" s="162" t="n">
        <v>0.028666</v>
      </c>
      <c r="E21981" s="162" t="n">
        <v>13.96</v>
      </c>
    </row>
    <row r="21982">
      <c r="B21982" s="161" t="n">
        <v>42177</v>
      </c>
      <c r="C21982" s="162" t="n">
        <v>2122.85</v>
      </c>
      <c r="D21982" s="162" t="n">
        <v>0.034437</v>
      </c>
      <c r="E21982" s="162" t="n">
        <v>12.74</v>
      </c>
    </row>
    <row r="21983">
      <c r="B21983" s="161" t="n">
        <v>42178</v>
      </c>
      <c r="C21983" s="162" t="n">
        <v>2124.2</v>
      </c>
      <c r="D21983" s="162" t="n">
        <v>0.034788</v>
      </c>
      <c r="E21983" s="162" t="n">
        <v>12.11</v>
      </c>
    </row>
    <row r="21984">
      <c r="B21984" s="161" t="n">
        <v>42179</v>
      </c>
      <c r="C21984" s="162" t="n">
        <v>2108.58</v>
      </c>
      <c r="D21984" s="162" t="n">
        <v>0.027147</v>
      </c>
      <c r="E21984" s="162" t="n">
        <v>13.26</v>
      </c>
    </row>
    <row r="21985">
      <c r="B21985" s="161" t="n">
        <v>42180</v>
      </c>
      <c r="C21985" s="162" t="n">
        <v>2102.31</v>
      </c>
      <c r="D21985" s="162" t="n">
        <v>0.023892</v>
      </c>
      <c r="E21985" s="162" t="n">
        <v>14.01</v>
      </c>
    </row>
    <row r="21986">
      <c r="B21986" s="161" t="n">
        <v>42181</v>
      </c>
      <c r="C21986" s="162" t="n">
        <v>2101.49</v>
      </c>
      <c r="D21986" s="162" t="n">
        <v>0.023244</v>
      </c>
      <c r="E21986" s="162" t="n">
        <v>14.02</v>
      </c>
    </row>
    <row r="21987">
      <c r="B21987" s="161" t="n">
        <v>42184</v>
      </c>
      <c r="C21987" s="162" t="n">
        <v>2057.64</v>
      </c>
      <c r="D21987" s="162" t="n">
        <v>0.00201</v>
      </c>
      <c r="E21987" s="162" t="n">
        <v>18.85</v>
      </c>
    </row>
    <row r="21988">
      <c r="B21988" s="161" t="n">
        <v>42185</v>
      </c>
      <c r="C21988" s="162" t="n">
        <v>2063.11</v>
      </c>
      <c r="D21988" s="162" t="n">
        <v>0.004476</v>
      </c>
      <c r="E21988" s="162" t="n">
        <v>18.23</v>
      </c>
    </row>
    <row r="21989">
      <c r="B21989" s="161" t="n">
        <v>42186</v>
      </c>
      <c r="C21989" s="162" t="n">
        <v>2077.42</v>
      </c>
      <c r="D21989" s="162" t="n">
        <v>0.011161</v>
      </c>
      <c r="E21989" s="162" t="n">
        <v>16.09</v>
      </c>
    </row>
    <row r="21990">
      <c r="B21990" s="161" t="n">
        <v>42187</v>
      </c>
      <c r="C21990" s="162" t="n">
        <v>2076.78</v>
      </c>
      <c r="D21990" s="162" t="n">
        <v>0.010664</v>
      </c>
      <c r="E21990" s="162" t="n">
        <v>16.79</v>
      </c>
    </row>
    <row r="21991">
      <c r="B21991" s="161" t="n">
        <v>42191</v>
      </c>
      <c r="C21991" s="162" t="n">
        <v>2068.76</v>
      </c>
      <c r="D21991" s="162" t="n">
        <v>0.006631</v>
      </c>
      <c r="E21991" s="162" t="n">
        <v>17.01</v>
      </c>
    </row>
    <row r="21992">
      <c r="B21992" s="161" t="n">
        <v>42192</v>
      </c>
      <c r="C21992" s="162" t="n">
        <v>2081.34</v>
      </c>
      <c r="D21992" s="162" t="n">
        <v>0.012524</v>
      </c>
      <c r="E21992" s="162" t="n">
        <v>16.09</v>
      </c>
    </row>
    <row r="21993">
      <c r="B21993" s="161" t="n">
        <v>42193</v>
      </c>
      <c r="C21993" s="162" t="n">
        <v>2046.68</v>
      </c>
      <c r="D21993" s="162" t="n">
        <v>-0.004358</v>
      </c>
      <c r="E21993" s="162" t="n">
        <v>19.66</v>
      </c>
    </row>
    <row r="21994">
      <c r="B21994" s="161" t="n">
        <v>42194</v>
      </c>
      <c r="C21994" s="162" t="n">
        <v>2051.31</v>
      </c>
      <c r="D21994" s="162" t="n">
        <v>-0.002237</v>
      </c>
      <c r="E21994" s="162" t="n">
        <v>19.97</v>
      </c>
    </row>
    <row r="21995">
      <c r="B21995" s="161" t="n">
        <v>42195</v>
      </c>
      <c r="C21995" s="162" t="n">
        <v>2076.62</v>
      </c>
      <c r="D21995" s="162" t="n">
        <v>0.009797999999999999</v>
      </c>
      <c r="E21995" s="162" t="n">
        <v>16.83</v>
      </c>
    </row>
    <row r="21996">
      <c r="B21996" s="161" t="n">
        <v>42198</v>
      </c>
      <c r="C21996" s="162" t="n">
        <v>2099.6</v>
      </c>
      <c r="D21996" s="162" t="n">
        <v>0.020557</v>
      </c>
      <c r="E21996" s="162" t="n">
        <v>13.9</v>
      </c>
    </row>
    <row r="21997">
      <c r="B21997" s="161" t="n">
        <v>42199</v>
      </c>
      <c r="C21997" s="162" t="n">
        <v>2108.95</v>
      </c>
      <c r="D21997" s="162" t="n">
        <v>0.024653</v>
      </c>
      <c r="E21997" s="162" t="n">
        <v>13.37</v>
      </c>
    </row>
    <row r="21998">
      <c r="B21998" s="161" t="n">
        <v>42200</v>
      </c>
      <c r="C21998" s="162" t="n">
        <v>2107.4</v>
      </c>
      <c r="D21998" s="162" t="n">
        <v>0.023615</v>
      </c>
      <c r="E21998" s="162" t="n">
        <v>13.23</v>
      </c>
    </row>
    <row r="21999">
      <c r="B21999" s="161" t="n">
        <v>42201</v>
      </c>
      <c r="C21999" s="162" t="n">
        <v>2124.29</v>
      </c>
      <c r="D21999" s="162" t="n">
        <v>0.031242</v>
      </c>
      <c r="E21999" s="162" t="n">
        <v>12.11</v>
      </c>
    </row>
    <row r="22000">
      <c r="B22000" s="161" t="n">
        <v>42202</v>
      </c>
      <c r="C22000" s="162" t="n">
        <v>2126.64</v>
      </c>
      <c r="D22000" s="162" t="n">
        <v>0.031973</v>
      </c>
      <c r="E22000" s="162" t="n">
        <v>11.95</v>
      </c>
    </row>
    <row r="22001">
      <c r="B22001" s="161" t="n">
        <v>42205</v>
      </c>
      <c r="C22001" s="162" t="n">
        <v>2128.28</v>
      </c>
      <c r="D22001" s="162" t="n">
        <v>0.032302</v>
      </c>
      <c r="E22001" s="162" t="n">
        <v>12.25</v>
      </c>
    </row>
    <row r="22002">
      <c r="B22002" s="161" t="n">
        <v>42206</v>
      </c>
      <c r="C22002" s="162" t="n">
        <v>2119.21</v>
      </c>
      <c r="D22002" s="162" t="n">
        <v>0.027611</v>
      </c>
      <c r="E22002" s="162" t="n">
        <v>12.22</v>
      </c>
    </row>
    <row r="22003">
      <c r="B22003" s="161" t="n">
        <v>42207</v>
      </c>
      <c r="C22003" s="162" t="n">
        <v>2114.15</v>
      </c>
      <c r="D22003" s="162" t="n">
        <v>0.024866</v>
      </c>
      <c r="E22003" s="162" t="n">
        <v>12.12</v>
      </c>
    </row>
    <row r="22004">
      <c r="B22004" s="161" t="n">
        <v>42208</v>
      </c>
      <c r="C22004" s="162" t="n">
        <v>2102.15</v>
      </c>
      <c r="D22004" s="162" t="n">
        <v>0.018841</v>
      </c>
      <c r="E22004" s="162" t="n">
        <v>12.64</v>
      </c>
    </row>
    <row r="22005">
      <c r="B22005" s="161" t="n">
        <v>42209</v>
      </c>
      <c r="C22005" s="162" t="n">
        <v>2079.65</v>
      </c>
      <c r="D22005" s="162" t="n">
        <v>0.00773</v>
      </c>
      <c r="E22005" s="162" t="n">
        <v>13.74</v>
      </c>
    </row>
    <row r="22006">
      <c r="B22006" s="161" t="n">
        <v>42212</v>
      </c>
      <c r="C22006" s="162" t="n">
        <v>2067.64</v>
      </c>
      <c r="D22006" s="162" t="n">
        <v>0.001699</v>
      </c>
      <c r="E22006" s="162" t="n">
        <v>15.6</v>
      </c>
    </row>
    <row r="22007">
      <c r="B22007" s="161" t="n">
        <v>42213</v>
      </c>
      <c r="C22007" s="162" t="n">
        <v>2093.25</v>
      </c>
      <c r="D22007" s="162" t="n">
        <v>0.013609</v>
      </c>
      <c r="E22007" s="162" t="n">
        <v>13.44</v>
      </c>
    </row>
    <row r="22008">
      <c r="B22008" s="161" t="n">
        <v>42214</v>
      </c>
      <c r="C22008" s="162" t="n">
        <v>2108.57</v>
      </c>
      <c r="D22008" s="162" t="n">
        <v>0.020411</v>
      </c>
      <c r="E22008" s="162" t="n">
        <v>12.5</v>
      </c>
    </row>
    <row r="22009">
      <c r="B22009" s="161" t="n">
        <v>42215</v>
      </c>
      <c r="C22009" s="162" t="n">
        <v>2108.63</v>
      </c>
      <c r="D22009" s="162" t="n">
        <v>0.019874</v>
      </c>
      <c r="E22009" s="162" t="n">
        <v>12.13</v>
      </c>
    </row>
    <row r="22010">
      <c r="B22010" s="161" t="n">
        <v>42216</v>
      </c>
      <c r="C22010" s="162" t="n">
        <v>2103.84</v>
      </c>
      <c r="D22010" s="162" t="n">
        <v>0.017052</v>
      </c>
      <c r="E22010" s="162" t="n">
        <v>12.12</v>
      </c>
    </row>
    <row r="22011">
      <c r="B22011" s="161" t="n">
        <v>42219</v>
      </c>
      <c r="C22011" s="162" t="n">
        <v>2098.04</v>
      </c>
      <c r="D22011" s="162" t="n">
        <v>0.013723</v>
      </c>
      <c r="E22011" s="162" t="n">
        <v>12.56</v>
      </c>
    </row>
    <row r="22012">
      <c r="B22012" s="161" t="n">
        <v>42220</v>
      </c>
      <c r="C22012" s="162" t="n">
        <v>2093.32</v>
      </c>
      <c r="D22012" s="162" t="n">
        <v>0.010913</v>
      </c>
      <c r="E22012" s="162" t="n">
        <v>13</v>
      </c>
    </row>
    <row r="22013">
      <c r="B22013" s="161" t="n">
        <v>42221</v>
      </c>
      <c r="C22013" s="162" t="n">
        <v>2099.84</v>
      </c>
      <c r="D22013" s="162" t="n">
        <v>0.013509</v>
      </c>
      <c r="E22013" s="162" t="n">
        <v>12.51</v>
      </c>
    </row>
    <row r="22014">
      <c r="B22014" s="161" t="n">
        <v>42222</v>
      </c>
      <c r="C22014" s="162" t="n">
        <v>2083.56</v>
      </c>
      <c r="D22014" s="162" t="n">
        <v>0.005292</v>
      </c>
      <c r="E22014" s="162" t="n">
        <v>13.77</v>
      </c>
    </row>
    <row r="22015">
      <c r="B22015" s="161" t="n">
        <v>42223</v>
      </c>
      <c r="C22015" s="162" t="n">
        <v>2077.57</v>
      </c>
      <c r="D22015" s="162" t="n">
        <v>0.002085</v>
      </c>
      <c r="E22015" s="162" t="n">
        <v>13.39</v>
      </c>
    </row>
    <row r="22016">
      <c r="B22016" s="161" t="n">
        <v>42226</v>
      </c>
      <c r="C22016" s="162" t="n">
        <v>2104.18</v>
      </c>
      <c r="D22016" s="162" t="n">
        <v>0.014385</v>
      </c>
      <c r="E22016" s="162" t="n">
        <v>12.23</v>
      </c>
    </row>
    <row r="22017">
      <c r="B22017" s="161" t="n">
        <v>42227</v>
      </c>
      <c r="C22017" s="162" t="n">
        <v>2084.07</v>
      </c>
      <c r="D22017" s="162" t="n">
        <v>0.00446</v>
      </c>
      <c r="E22017" s="162" t="n">
        <v>13.71</v>
      </c>
    </row>
    <row r="22018">
      <c r="B22018" s="161" t="n">
        <v>42228</v>
      </c>
      <c r="C22018" s="162" t="n">
        <v>2086.05</v>
      </c>
      <c r="D22018" s="162" t="n">
        <v>0.005117</v>
      </c>
      <c r="E22018" s="162" t="n">
        <v>13.61</v>
      </c>
    </row>
    <row r="22019">
      <c r="B22019" s="161" t="n">
        <v>42229</v>
      </c>
      <c r="C22019" s="162" t="n">
        <v>2083.39</v>
      </c>
      <c r="D22019" s="162" t="n">
        <v>0.003548</v>
      </c>
      <c r="E22019" s="162" t="n">
        <v>13.49</v>
      </c>
    </row>
    <row r="22020">
      <c r="B22020" s="161" t="n">
        <v>42230</v>
      </c>
      <c r="C22020" s="162" t="n">
        <v>2091.54</v>
      </c>
      <c r="D22020" s="162" t="n">
        <v>0.007196</v>
      </c>
      <c r="E22020" s="162" t="n">
        <v>12.83</v>
      </c>
    </row>
    <row r="22021">
      <c r="B22021" s="161" t="n">
        <v>42233</v>
      </c>
      <c r="C22021" s="162" t="n">
        <v>2102.44</v>
      </c>
      <c r="D22021" s="162" t="n">
        <v>0.012104</v>
      </c>
      <c r="E22021" s="162" t="n">
        <v>13.02</v>
      </c>
    </row>
    <row r="22022">
      <c r="B22022" s="161" t="n">
        <v>42234</v>
      </c>
      <c r="C22022" s="162" t="n">
        <v>2096.92</v>
      </c>
      <c r="D22022" s="162" t="n">
        <v>0.009228999999999999</v>
      </c>
      <c r="E22022" s="162" t="n">
        <v>13.79</v>
      </c>
    </row>
    <row r="22023">
      <c r="B22023" s="161" t="n">
        <v>42235</v>
      </c>
      <c r="C22023" s="162" t="n">
        <v>2079.61</v>
      </c>
      <c r="D22023" s="162" t="n">
        <v>0.000792</v>
      </c>
      <c r="E22023" s="162" t="n">
        <v>15.25</v>
      </c>
    </row>
    <row r="22024">
      <c r="B22024" s="161" t="n">
        <v>42236</v>
      </c>
      <c r="C22024" s="162" t="n">
        <v>2035.73</v>
      </c>
      <c r="D22024" s="162" t="n">
        <v>-0.020577</v>
      </c>
      <c r="E22024" s="162" t="n">
        <v>19.14</v>
      </c>
    </row>
    <row r="22025">
      <c r="B22025" s="161" t="n">
        <v>42237</v>
      </c>
      <c r="C22025" s="162" t="n">
        <v>1970.89</v>
      </c>
      <c r="D22025" s="162" t="n">
        <v>-0.052847</v>
      </c>
      <c r="E22025" s="162" t="n">
        <v>28.03</v>
      </c>
    </row>
    <row r="22026">
      <c r="B22026" s="161" t="n">
        <v>42240</v>
      </c>
      <c r="C22026" s="162" t="n">
        <v>1893.21</v>
      </c>
      <c r="D22026" s="162" t="n">
        <v>-0.09274499999999999</v>
      </c>
      <c r="E22026" s="162" t="n">
        <v>40.74</v>
      </c>
    </row>
    <row r="22027">
      <c r="B22027" s="161" t="n">
        <v>42241</v>
      </c>
      <c r="C22027" s="162" t="n">
        <v>1867.61</v>
      </c>
      <c r="D22027" s="162" t="n">
        <v>-0.105965</v>
      </c>
      <c r="E22027" s="162" t="n">
        <v>36.02</v>
      </c>
    </row>
    <row r="22028">
      <c r="B22028" s="161" t="n">
        <v>42242</v>
      </c>
      <c r="C22028" s="162" t="n">
        <v>1940.51</v>
      </c>
      <c r="D22028" s="162" t="n">
        <v>-0.067454</v>
      </c>
      <c r="E22028" s="162" t="n">
        <v>30.32</v>
      </c>
    </row>
    <row r="22029">
      <c r="B22029" s="161" t="n">
        <v>42243</v>
      </c>
      <c r="C22029" s="162" t="n">
        <v>1987.66</v>
      </c>
      <c r="D22029" s="162" t="n">
        <v>-0.043325</v>
      </c>
      <c r="E22029" s="162" t="n">
        <v>26.1</v>
      </c>
    </row>
    <row r="22030">
      <c r="B22030" s="161" t="n">
        <v>42244</v>
      </c>
      <c r="C22030" s="162" t="n">
        <v>1988.87</v>
      </c>
      <c r="D22030" s="162" t="n">
        <v>-0.042594</v>
      </c>
      <c r="E22030" s="162" t="n">
        <v>26.05</v>
      </c>
    </row>
    <row r="22031">
      <c r="B22031" s="161" t="n">
        <v>42247</v>
      </c>
      <c r="C22031" s="162" t="n">
        <v>1972.18</v>
      </c>
      <c r="D22031" s="162" t="n">
        <v>-0.050862</v>
      </c>
      <c r="E22031" s="162" t="n">
        <v>28.43</v>
      </c>
    </row>
    <row r="22032">
      <c r="B22032" s="161" t="n">
        <v>42248</v>
      </c>
      <c r="C22032" s="162" t="n">
        <v>1913.85</v>
      </c>
      <c r="D22032" s="162" t="n">
        <v>-0.080582</v>
      </c>
      <c r="E22032" s="162" t="n">
        <v>31.4</v>
      </c>
    </row>
    <row r="22033">
      <c r="B22033" s="161" t="n">
        <v>42249</v>
      </c>
      <c r="C22033" s="162" t="n">
        <v>1948.86</v>
      </c>
      <c r="D22033" s="162" t="n">
        <v>-0.062235</v>
      </c>
      <c r="E22033" s="162" t="n">
        <v>26.09</v>
      </c>
    </row>
    <row r="22034">
      <c r="B22034" s="161" t="n">
        <v>42250</v>
      </c>
      <c r="C22034" s="162" t="n">
        <v>1951.13</v>
      </c>
      <c r="D22034" s="162" t="n">
        <v>-0.060853</v>
      </c>
      <c r="E22034" s="162" t="n">
        <v>25.61</v>
      </c>
    </row>
    <row r="22035">
      <c r="B22035" s="161" t="n">
        <v>42251</v>
      </c>
      <c r="C22035" s="162" t="n">
        <v>1921.22</v>
      </c>
      <c r="D22035" s="162" t="n">
        <v>-0.075987</v>
      </c>
      <c r="E22035" s="162" t="n">
        <v>27.8</v>
      </c>
    </row>
    <row r="22036">
      <c r="B22036" s="161" t="n">
        <v>42255</v>
      </c>
      <c r="C22036" s="162" t="n">
        <v>1969.41</v>
      </c>
      <c r="D22036" s="162" t="n">
        <v>-0.051022</v>
      </c>
      <c r="E22036" s="162" t="n">
        <v>24.9</v>
      </c>
    </row>
    <row r="22037">
      <c r="B22037" s="161" t="n">
        <v>42256</v>
      </c>
      <c r="C22037" s="162" t="n">
        <v>1942.04</v>
      </c>
      <c r="D22037" s="162" t="n">
        <v>-0.06475</v>
      </c>
      <c r="E22037" s="162" t="n">
        <v>26.23</v>
      </c>
    </row>
    <row r="22038">
      <c r="B22038" s="161" t="n">
        <v>42257</v>
      </c>
      <c r="C22038" s="162" t="n">
        <v>1952.29</v>
      </c>
      <c r="D22038" s="162" t="n">
        <v>-0.059217</v>
      </c>
      <c r="E22038" s="162" t="n">
        <v>24.37</v>
      </c>
    </row>
    <row r="22039">
      <c r="B22039" s="161" t="n">
        <v>42258</v>
      </c>
      <c r="C22039" s="162" t="n">
        <v>1961.05</v>
      </c>
      <c r="D22039" s="162" t="n">
        <v>-0.054479</v>
      </c>
      <c r="E22039" s="162" t="n">
        <v>23.2</v>
      </c>
    </row>
    <row r="22040">
      <c r="B22040" s="161" t="n">
        <v>42261</v>
      </c>
      <c r="C22040" s="162" t="n">
        <v>1953.03</v>
      </c>
      <c r="D22040" s="162" t="n">
        <v>-0.058301</v>
      </c>
      <c r="E22040" s="162" t="n">
        <v>24.25</v>
      </c>
    </row>
    <row r="22041">
      <c r="B22041" s="161" t="n">
        <v>42262</v>
      </c>
      <c r="C22041" s="162" t="n">
        <v>1978.09</v>
      </c>
      <c r="D22041" s="162" t="n">
        <v>-0.045323</v>
      </c>
      <c r="E22041" s="162" t="n">
        <v>22.54</v>
      </c>
    </row>
    <row r="22042">
      <c r="B22042" s="161" t="n">
        <v>42263</v>
      </c>
      <c r="C22042" s="162" t="n">
        <v>1995.31</v>
      </c>
      <c r="D22042" s="162" t="n">
        <v>-0.036481</v>
      </c>
      <c r="E22042" s="162" t="n">
        <v>21.35</v>
      </c>
    </row>
    <row r="22043">
      <c r="B22043" s="161" t="n">
        <v>42264</v>
      </c>
      <c r="C22043" s="162" t="n">
        <v>1990.2</v>
      </c>
      <c r="D22043" s="162" t="n">
        <v>-0.038892</v>
      </c>
      <c r="E22043" s="162" t="n">
        <v>21.14</v>
      </c>
    </row>
    <row r="22044">
      <c r="B22044" s="161" t="n">
        <v>42265</v>
      </c>
      <c r="C22044" s="162" t="n">
        <v>1958.03</v>
      </c>
      <c r="D22044" s="162" t="n">
        <v>-0.054926</v>
      </c>
      <c r="E22044" s="162" t="n">
        <v>22.28</v>
      </c>
    </row>
    <row r="22045">
      <c r="B22045" s="161" t="n">
        <v>42268</v>
      </c>
      <c r="C22045" s="162" t="n">
        <v>1966.97</v>
      </c>
      <c r="D22045" s="162" t="n">
        <v>-0.050111</v>
      </c>
      <c r="E22045" s="162" t="n">
        <v>20.14</v>
      </c>
    </row>
    <row r="22046">
      <c r="B22046" s="161" t="n">
        <v>42269</v>
      </c>
      <c r="C22046" s="162" t="n">
        <v>1942.74</v>
      </c>
      <c r="D22046" s="162" t="n">
        <v>-0.062194</v>
      </c>
      <c r="E22046" s="162" t="n">
        <v>22.44</v>
      </c>
    </row>
    <row r="22047">
      <c r="B22047" s="161" t="n">
        <v>42270</v>
      </c>
      <c r="C22047" s="162" t="n">
        <v>1938.76</v>
      </c>
      <c r="D22047" s="162" t="n">
        <v>-0.063914</v>
      </c>
      <c r="E22047" s="162" t="n">
        <v>22.13</v>
      </c>
    </row>
    <row r="22048">
      <c r="B22048" s="161" t="n">
        <v>42271</v>
      </c>
      <c r="C22048" s="162" t="n">
        <v>1932.24</v>
      </c>
      <c r="D22048" s="162" t="n">
        <v>-0.066973</v>
      </c>
      <c r="E22048" s="162" t="n">
        <v>23.47</v>
      </c>
    </row>
    <row r="22049">
      <c r="B22049" s="161" t="n">
        <v>42272</v>
      </c>
      <c r="C22049" s="162" t="n">
        <v>1931.34</v>
      </c>
      <c r="D22049" s="162" t="n">
        <v>-0.06712799999999999</v>
      </c>
      <c r="E22049" s="162" t="n">
        <v>23.62</v>
      </c>
    </row>
    <row r="22050">
      <c r="B22050" s="161" t="n">
        <v>42275</v>
      </c>
      <c r="C22050" s="162" t="n">
        <v>1881.77</v>
      </c>
      <c r="D22050" s="162" t="n">
        <v>-0.092779</v>
      </c>
      <c r="E22050" s="162" t="n">
        <v>27.63</v>
      </c>
    </row>
    <row r="22051">
      <c r="B22051" s="161" t="n">
        <v>42276</v>
      </c>
      <c r="C22051" s="162" t="n">
        <v>1884.09</v>
      </c>
      <c r="D22051" s="162" t="n">
        <v>-0.091181</v>
      </c>
      <c r="E22051" s="162" t="n">
        <v>26.83</v>
      </c>
    </row>
    <row r="22052">
      <c r="B22052" s="161" t="n">
        <v>42277</v>
      </c>
      <c r="C22052" s="162" t="n">
        <v>1920.03</v>
      </c>
      <c r="D22052" s="162" t="n">
        <v>-0.072086</v>
      </c>
      <c r="E22052" s="162" t="n">
        <v>24.5</v>
      </c>
    </row>
    <row r="22053">
      <c r="B22053" s="161" t="n">
        <v>42278</v>
      </c>
      <c r="C22053" s="162" t="n">
        <v>1923.82</v>
      </c>
      <c r="D22053" s="162" t="n">
        <v>-0.069954</v>
      </c>
      <c r="E22053" s="162" t="n">
        <v>22.55</v>
      </c>
    </row>
    <row r="22054">
      <c r="B22054" s="161" t="n">
        <v>42279</v>
      </c>
      <c r="C22054" s="162" t="n">
        <v>1951.36</v>
      </c>
      <c r="D22054" s="162" t="n">
        <v>-0.055689</v>
      </c>
      <c r="E22054" s="162" t="n">
        <v>20.94</v>
      </c>
    </row>
    <row r="22055">
      <c r="B22055" s="161" t="n">
        <v>42282</v>
      </c>
      <c r="C22055" s="162" t="n">
        <v>1987.05</v>
      </c>
      <c r="D22055" s="162" t="n">
        <v>-0.037501</v>
      </c>
      <c r="E22055" s="162" t="n">
        <v>19.54</v>
      </c>
    </row>
    <row r="22056">
      <c r="B22056" s="161" t="n">
        <v>42283</v>
      </c>
      <c r="C22056" s="162" t="n">
        <v>1979.92</v>
      </c>
      <c r="D22056" s="162" t="n">
        <v>-0.040899</v>
      </c>
      <c r="E22056" s="162" t="n">
        <v>19.4</v>
      </c>
    </row>
    <row r="22057">
      <c r="B22057" s="161" t="n">
        <v>42284</v>
      </c>
      <c r="C22057" s="162" t="n">
        <v>1995.83</v>
      </c>
      <c r="D22057" s="162" t="n">
        <v>-0.032714</v>
      </c>
      <c r="E22057" s="162" t="n">
        <v>18.4</v>
      </c>
    </row>
    <row r="22058">
      <c r="B22058" s="161" t="n">
        <v>42285</v>
      </c>
      <c r="C22058" s="162" t="n">
        <v>2013.43</v>
      </c>
      <c r="D22058" s="162" t="n">
        <v>-0.023776</v>
      </c>
      <c r="E22058" s="162" t="n">
        <v>17.42</v>
      </c>
    </row>
    <row r="22059">
      <c r="B22059" s="161" t="n">
        <v>42286</v>
      </c>
      <c r="C22059" s="162" t="n">
        <v>2014.89</v>
      </c>
      <c r="D22059" s="162" t="n">
        <v>-0.022888</v>
      </c>
      <c r="E22059" s="162" t="n">
        <v>17.08</v>
      </c>
    </row>
    <row r="22060">
      <c r="B22060" s="161" t="n">
        <v>42289</v>
      </c>
      <c r="C22060" s="162" t="n">
        <v>2017.46</v>
      </c>
      <c r="D22060" s="162" t="n">
        <v>-0.021457</v>
      </c>
      <c r="E22060" s="162" t="n">
        <v>16.17</v>
      </c>
    </row>
    <row r="22061">
      <c r="B22061" s="161" t="n">
        <v>42290</v>
      </c>
      <c r="C22061" s="162" t="n">
        <v>2003.69</v>
      </c>
      <c r="D22061" s="162" t="n">
        <v>-0.0281</v>
      </c>
      <c r="E22061" s="162" t="n">
        <v>17.67</v>
      </c>
    </row>
    <row r="22062">
      <c r="B22062" s="161" t="n">
        <v>42291</v>
      </c>
      <c r="C22062" s="162" t="n">
        <v>1994.24</v>
      </c>
      <c r="D22062" s="162" t="n">
        <v>-0.032594</v>
      </c>
      <c r="E22062" s="162" t="n">
        <v>18.03</v>
      </c>
    </row>
    <row r="22063">
      <c r="B22063" s="161" t="n">
        <v>42292</v>
      </c>
      <c r="C22063" s="162" t="n">
        <v>2023.86</v>
      </c>
      <c r="D22063" s="162" t="n">
        <v>-0.017713</v>
      </c>
      <c r="E22063" s="162" t="n">
        <v>16.05</v>
      </c>
    </row>
    <row r="22064">
      <c r="B22064" s="161" t="n">
        <v>42293</v>
      </c>
      <c r="C22064" s="162" t="n">
        <v>2033.11</v>
      </c>
      <c r="D22064" s="162" t="n">
        <v>-0.01309</v>
      </c>
      <c r="E22064" s="162" t="n">
        <v>15.05</v>
      </c>
    </row>
    <row r="22065">
      <c r="B22065" s="161" t="n">
        <v>42296</v>
      </c>
      <c r="C22065" s="162" t="n">
        <v>2033.66</v>
      </c>
      <c r="D22065" s="162" t="n">
        <v>-0.01276</v>
      </c>
      <c r="E22065" s="162" t="n">
        <v>14.98</v>
      </c>
    </row>
    <row r="22066">
      <c r="B22066" s="161" t="n">
        <v>42297</v>
      </c>
      <c r="C22066" s="162" t="n">
        <v>2030.77</v>
      </c>
      <c r="D22066" s="162" t="n">
        <v>-0.014207</v>
      </c>
      <c r="E22066" s="162" t="n">
        <v>15.75</v>
      </c>
    </row>
    <row r="22067">
      <c r="B22067" s="161" t="n">
        <v>42298</v>
      </c>
      <c r="C22067" s="162" t="n">
        <v>2018.94</v>
      </c>
      <c r="D22067" s="162" t="n">
        <v>-0.020089</v>
      </c>
      <c r="E22067" s="162" t="n">
        <v>16.7</v>
      </c>
    </row>
    <row r="22068">
      <c r="B22068" s="161" t="n">
        <v>42299</v>
      </c>
      <c r="C22068" s="162" t="n">
        <v>2052.51</v>
      </c>
      <c r="D22068" s="162" t="n">
        <v>-0.003663</v>
      </c>
      <c r="E22068" s="162" t="n">
        <v>14.45</v>
      </c>
    </row>
    <row r="22069">
      <c r="B22069" s="161" t="n">
        <v>42300</v>
      </c>
      <c r="C22069" s="162" t="n">
        <v>2075.15</v>
      </c>
      <c r="D22069" s="162" t="n">
        <v>0.007276</v>
      </c>
      <c r="E22069" s="162" t="n">
        <v>14.46</v>
      </c>
    </row>
    <row r="22070">
      <c r="B22070" s="161" t="n">
        <v>42303</v>
      </c>
      <c r="C22070" s="162" t="n">
        <v>2071.18</v>
      </c>
      <c r="D22070" s="162" t="n">
        <v>0.005297</v>
      </c>
      <c r="E22070" s="162" t="n">
        <v>15.29</v>
      </c>
    </row>
    <row r="22071">
      <c r="B22071" s="161" t="n">
        <v>42304</v>
      </c>
      <c r="C22071" s="162" t="n">
        <v>2065.89</v>
      </c>
      <c r="D22071" s="162" t="n">
        <v>0.002648</v>
      </c>
      <c r="E22071" s="162" t="n">
        <v>15.43</v>
      </c>
    </row>
    <row r="22072">
      <c r="B22072" s="161" t="n">
        <v>42305</v>
      </c>
      <c r="C22072" s="162" t="n">
        <v>2090.35</v>
      </c>
      <c r="D22072" s="162" t="n">
        <v>0.014255</v>
      </c>
      <c r="E22072" s="162" t="n">
        <v>14.33</v>
      </c>
    </row>
    <row r="22073">
      <c r="B22073" s="161" t="n">
        <v>42306</v>
      </c>
      <c r="C22073" s="162" t="n">
        <v>2089.41</v>
      </c>
      <c r="D22073" s="162" t="n">
        <v>0.013616</v>
      </c>
      <c r="E22073" s="162" t="n">
        <v>14.61</v>
      </c>
    </row>
    <row r="22074">
      <c r="B22074" s="161" t="n">
        <v>42307</v>
      </c>
      <c r="C22074" s="162" t="n">
        <v>2079.36</v>
      </c>
      <c r="D22074" s="162" t="n">
        <v>0.008584</v>
      </c>
      <c r="E22074" s="162" t="n">
        <v>15.07</v>
      </c>
    </row>
    <row r="22075">
      <c r="B22075" s="161" t="n">
        <v>42310</v>
      </c>
      <c r="C22075" s="162" t="n">
        <v>2104.05</v>
      </c>
      <c r="D22075" s="162" t="n">
        <v>0.020182</v>
      </c>
      <c r="E22075" s="162" t="n">
        <v>14.15</v>
      </c>
    </row>
    <row r="22076">
      <c r="B22076" s="161" t="n">
        <v>42311</v>
      </c>
      <c r="C22076" s="162" t="n">
        <v>2109.79</v>
      </c>
      <c r="D22076" s="162" t="n">
        <v>0.022695</v>
      </c>
      <c r="E22076" s="162" t="n">
        <v>14.54</v>
      </c>
    </row>
    <row r="22077">
      <c r="B22077" s="161" t="n">
        <v>42312</v>
      </c>
      <c r="C22077" s="162" t="n">
        <v>2102.31</v>
      </c>
      <c r="D22077" s="162" t="n">
        <v>0.018973</v>
      </c>
      <c r="E22077" s="162" t="n">
        <v>15.51</v>
      </c>
    </row>
    <row r="22078">
      <c r="B22078" s="161" t="n">
        <v>42313</v>
      </c>
      <c r="C22078" s="162" t="n">
        <v>2099.93</v>
      </c>
      <c r="D22078" s="162" t="n">
        <v>0.017752</v>
      </c>
      <c r="E22078" s="162" t="n">
        <v>15.05</v>
      </c>
    </row>
    <row r="22079">
      <c r="B22079" s="161" t="n">
        <v>42314</v>
      </c>
      <c r="C22079" s="162" t="n">
        <v>2099.2</v>
      </c>
      <c r="D22079" s="162" t="n">
        <v>0.017289</v>
      </c>
      <c r="E22079" s="162" t="n">
        <v>14.33</v>
      </c>
    </row>
    <row r="22080">
      <c r="B22080" s="161" t="n">
        <v>42317</v>
      </c>
      <c r="C22080" s="162" t="n">
        <v>2078.58</v>
      </c>
      <c r="D22080" s="162" t="n">
        <v>0.007366</v>
      </c>
      <c r="E22080" s="162" t="n">
        <v>16.52</v>
      </c>
    </row>
    <row r="22081">
      <c r="B22081" s="161" t="n">
        <v>42318</v>
      </c>
      <c r="C22081" s="162" t="n">
        <v>2081.72</v>
      </c>
      <c r="D22081" s="162" t="n">
        <v>0.008749</v>
      </c>
      <c r="E22081" s="162" t="n">
        <v>15.29</v>
      </c>
    </row>
    <row r="22082">
      <c r="B22082" s="161" t="n">
        <v>42319</v>
      </c>
      <c r="C22082" s="162" t="n">
        <v>2075</v>
      </c>
      <c r="D22082" s="162" t="n">
        <v>0.005339</v>
      </c>
      <c r="E22082" s="162" t="n">
        <v>16.06</v>
      </c>
    </row>
    <row r="22083">
      <c r="B22083" s="161" t="n">
        <v>42320</v>
      </c>
      <c r="C22083" s="162" t="n">
        <v>2045.97</v>
      </c>
      <c r="D22083" s="162" t="n">
        <v>-0.00881</v>
      </c>
      <c r="E22083" s="162" t="n">
        <v>18.37</v>
      </c>
    </row>
    <row r="22084">
      <c r="B22084" s="161" t="n">
        <v>42321</v>
      </c>
      <c r="C22084" s="162" t="n">
        <v>2023.04</v>
      </c>
      <c r="D22084" s="162" t="n">
        <v>-0.020149</v>
      </c>
      <c r="E22084" s="162" t="n">
        <v>20.08</v>
      </c>
    </row>
    <row r="22085">
      <c r="B22085" s="161" t="n">
        <v>42324</v>
      </c>
      <c r="C22085" s="162" t="n">
        <v>2053.19</v>
      </c>
      <c r="D22085" s="162" t="n">
        <v>-0.005434</v>
      </c>
      <c r="E22085" s="162" t="n">
        <v>18.16</v>
      </c>
    </row>
    <row r="22086">
      <c r="B22086" s="161" t="n">
        <v>42325</v>
      </c>
      <c r="C22086" s="162" t="n">
        <v>2050.44</v>
      </c>
      <c r="D22086" s="162" t="n">
        <v>-0.006775</v>
      </c>
      <c r="E22086" s="162" t="n">
        <v>18.84</v>
      </c>
    </row>
    <row r="22087">
      <c r="B22087" s="161" t="n">
        <v>42326</v>
      </c>
      <c r="C22087" s="162" t="n">
        <v>2083.58</v>
      </c>
      <c r="D22087" s="162" t="n">
        <v>0.009155999999999999</v>
      </c>
      <c r="E22087" s="162" t="n">
        <v>16.85</v>
      </c>
    </row>
    <row r="22088">
      <c r="B22088" s="161" t="n">
        <v>42327</v>
      </c>
      <c r="C22088" s="162" t="n">
        <v>2081.24</v>
      </c>
      <c r="D22088" s="162" t="n">
        <v>0.007986999999999999</v>
      </c>
      <c r="E22088" s="162" t="n">
        <v>16.99</v>
      </c>
    </row>
    <row r="22089">
      <c r="B22089" s="161" t="n">
        <v>42328</v>
      </c>
      <c r="C22089" s="162" t="n">
        <v>2089.17</v>
      </c>
      <c r="D22089" s="162" t="n">
        <v>0.011709</v>
      </c>
      <c r="E22089" s="162" t="n">
        <v>15.47</v>
      </c>
    </row>
    <row r="22090">
      <c r="B22090" s="161" t="n">
        <v>42331</v>
      </c>
      <c r="C22090" s="162" t="n">
        <v>2086.59</v>
      </c>
      <c r="D22090" s="162" t="n">
        <v>0.010376</v>
      </c>
      <c r="E22090" s="162" t="n">
        <v>15.62</v>
      </c>
    </row>
    <row r="22091">
      <c r="B22091" s="161" t="n">
        <v>42332</v>
      </c>
      <c r="C22091" s="162" t="n">
        <v>2089.14</v>
      </c>
      <c r="D22091" s="162" t="n">
        <v>0.011548</v>
      </c>
      <c r="E22091" s="162" t="n">
        <v>15.93</v>
      </c>
    </row>
    <row r="22092">
      <c r="B22092" s="161" t="n">
        <v>42333</v>
      </c>
      <c r="C22092" s="162" t="n">
        <v>2088.87</v>
      </c>
      <c r="D22092" s="162" t="n">
        <v>0.01137</v>
      </c>
      <c r="E22092" s="162" t="n">
        <v>15.19</v>
      </c>
    </row>
    <row r="22093">
      <c r="B22093" s="161" t="n">
        <v>42335</v>
      </c>
      <c r="C22093" s="162" t="n">
        <v>2090.11</v>
      </c>
      <c r="D22093" s="162" t="n">
        <v>0.011959</v>
      </c>
      <c r="E22093" s="162" t="n">
        <v>15.12</v>
      </c>
    </row>
    <row r="22094">
      <c r="B22094" s="161" t="n">
        <v>42338</v>
      </c>
      <c r="C22094" s="162" t="n">
        <v>2080.41</v>
      </c>
      <c r="D22094" s="162" t="n">
        <v>0.007348</v>
      </c>
      <c r="E22094" s="162" t="n">
        <v>16.13</v>
      </c>
    </row>
    <row r="22095">
      <c r="B22095" s="161" t="n">
        <v>42339</v>
      </c>
      <c r="C22095" s="162" t="n">
        <v>2102.63</v>
      </c>
      <c r="D22095" s="162" t="n">
        <v>0.017966</v>
      </c>
      <c r="E22095" s="162" t="n">
        <v>14.67</v>
      </c>
    </row>
    <row r="22096">
      <c r="B22096" s="161" t="n">
        <v>42340</v>
      </c>
      <c r="C22096" s="162" t="n">
        <v>2079.51</v>
      </c>
      <c r="D22096" s="162" t="n">
        <v>0.006958</v>
      </c>
      <c r="E22096" s="162" t="n">
        <v>15.91</v>
      </c>
    </row>
    <row r="22097">
      <c r="B22097" s="161" t="n">
        <v>42341</v>
      </c>
      <c r="C22097" s="162" t="n">
        <v>2049.62</v>
      </c>
      <c r="D22097" s="162" t="n">
        <v>-0.007404</v>
      </c>
      <c r="E22097" s="162" t="n">
        <v>18.11</v>
      </c>
    </row>
    <row r="22098">
      <c r="B22098" s="161" t="n">
        <v>42342</v>
      </c>
      <c r="C22098" s="162" t="n">
        <v>2091.69</v>
      </c>
      <c r="D22098" s="162" t="n">
        <v>0.012959</v>
      </c>
      <c r="E22098" s="162" t="n">
        <v>14.81</v>
      </c>
    </row>
    <row r="22099">
      <c r="B22099" s="161" t="n">
        <v>42345</v>
      </c>
      <c r="C22099" s="162" t="n">
        <v>2077.07</v>
      </c>
      <c r="D22099" s="162" t="n">
        <v>0.006024</v>
      </c>
      <c r="E22099" s="162" t="n">
        <v>15.84</v>
      </c>
    </row>
    <row r="22100">
      <c r="B22100" s="161" t="n">
        <v>42346</v>
      </c>
      <c r="C22100" s="162" t="n">
        <v>2063.59</v>
      </c>
      <c r="D22100" s="162" t="n">
        <v>-0.000362</v>
      </c>
      <c r="E22100" s="162" t="n">
        <v>17.6</v>
      </c>
    </row>
    <row r="22101">
      <c r="B22101" s="161" t="n">
        <v>42347</v>
      </c>
      <c r="C22101" s="162" t="n">
        <v>2047.62</v>
      </c>
      <c r="D22101" s="162" t="n">
        <v>-0.00797</v>
      </c>
      <c r="E22101" s="162" t="n">
        <v>19.61</v>
      </c>
    </row>
    <row r="22102">
      <c r="B22102" s="161" t="n">
        <v>42348</v>
      </c>
      <c r="C22102" s="162" t="n">
        <v>2052.23</v>
      </c>
      <c r="D22102" s="162" t="n">
        <v>-0.00558</v>
      </c>
      <c r="E22102" s="162" t="n">
        <v>19.34</v>
      </c>
    </row>
    <row r="22103">
      <c r="B22103" s="161" t="n">
        <v>42349</v>
      </c>
      <c r="C22103" s="162" t="n">
        <v>2012.37</v>
      </c>
      <c r="D22103" s="162" t="n">
        <v>-0.02497</v>
      </c>
      <c r="E22103" s="162" t="n">
        <v>24.39</v>
      </c>
    </row>
    <row r="22104">
      <c r="B22104" s="161" t="n">
        <v>42352</v>
      </c>
      <c r="C22104" s="162" t="n">
        <v>2021.94</v>
      </c>
      <c r="D22104" s="162" t="n">
        <v>-0.019994</v>
      </c>
      <c r="E22104" s="162" t="n">
        <v>22.73</v>
      </c>
    </row>
    <row r="22105">
      <c r="B22105" s="161" t="n">
        <v>42353</v>
      </c>
      <c r="C22105" s="162" t="n">
        <v>2043.41</v>
      </c>
      <c r="D22105" s="162" t="n">
        <v>-0.009276</v>
      </c>
      <c r="E22105" s="162" t="n">
        <v>20.95</v>
      </c>
    </row>
    <row r="22106">
      <c r="B22106" s="161" t="n">
        <v>42354</v>
      </c>
      <c r="C22106" s="162" t="n">
        <v>2073.07</v>
      </c>
      <c r="D22106" s="162" t="n">
        <v>0.005196</v>
      </c>
      <c r="E22106" s="162" t="n">
        <v>17.86</v>
      </c>
    </row>
    <row r="22107">
      <c r="B22107" s="161" t="n">
        <v>42355</v>
      </c>
      <c r="C22107" s="162" t="n">
        <v>2041.89</v>
      </c>
      <c r="D22107" s="162" t="n">
        <v>-0.009815000000000001</v>
      </c>
      <c r="E22107" s="162" t="n">
        <v>18.94</v>
      </c>
    </row>
    <row r="22108">
      <c r="B22108" s="161" t="n">
        <v>42356</v>
      </c>
      <c r="C22108" s="162" t="n">
        <v>2005.55</v>
      </c>
      <c r="D22108" s="162" t="n">
        <v>-0.027613</v>
      </c>
      <c r="E22108" s="162" t="n">
        <v>20.7</v>
      </c>
    </row>
    <row r="22109">
      <c r="B22109" s="161" t="n">
        <v>42359</v>
      </c>
      <c r="C22109" s="162" t="n">
        <v>2021.15</v>
      </c>
      <c r="D22109" s="162" t="n">
        <v>-0.019723</v>
      </c>
      <c r="E22109" s="162" t="n">
        <v>18.7</v>
      </c>
    </row>
    <row r="22110">
      <c r="B22110" s="161" t="n">
        <v>42360</v>
      </c>
      <c r="C22110" s="162" t="n">
        <v>2038.97</v>
      </c>
      <c r="D22110" s="162" t="n">
        <v>-0.010933</v>
      </c>
      <c r="E22110" s="162" t="n">
        <v>16.6</v>
      </c>
    </row>
    <row r="22111">
      <c r="B22111" s="161" t="n">
        <v>42361</v>
      </c>
      <c r="C22111" s="162" t="n">
        <v>2064.29</v>
      </c>
      <c r="D22111" s="162" t="n">
        <v>0.001351</v>
      </c>
      <c r="E22111" s="162" t="n">
        <v>15.57</v>
      </c>
    </row>
    <row r="22112">
      <c r="B22112" s="161" t="n">
        <v>42362</v>
      </c>
      <c r="C22112" s="162" t="n">
        <v>2060.99</v>
      </c>
      <c r="D22112" s="162" t="n">
        <v>-0.000237</v>
      </c>
      <c r="E22112" s="162" t="n">
        <v>15.74</v>
      </c>
    </row>
    <row r="22113">
      <c r="B22113" s="161" t="n">
        <v>42366</v>
      </c>
      <c r="C22113" s="162" t="n">
        <v>2056.5</v>
      </c>
      <c r="D22113" s="162" t="n">
        <v>-0.002426</v>
      </c>
      <c r="E22113" s="162" t="n">
        <v>16.91</v>
      </c>
    </row>
    <row r="22114">
      <c r="B22114" s="161" t="n">
        <v>42367</v>
      </c>
      <c r="C22114" s="162" t="n">
        <v>2078.36</v>
      </c>
      <c r="D22114" s="162" t="n">
        <v>0.008155000000000001</v>
      </c>
      <c r="E22114" s="162" t="n">
        <v>16.08</v>
      </c>
    </row>
    <row r="22115">
      <c r="B22115" s="161" t="n">
        <v>42368</v>
      </c>
      <c r="C22115" s="162" t="n">
        <v>2063.36</v>
      </c>
      <c r="D22115" s="162" t="n">
        <v>0.000938</v>
      </c>
      <c r="E22115" s="162" t="n">
        <v>17.29</v>
      </c>
    </row>
    <row r="22116">
      <c r="B22116" s="161" t="n">
        <v>42369</v>
      </c>
      <c r="C22116" s="162" t="n">
        <v>2043.94</v>
      </c>
      <c r="D22116" s="162" t="n">
        <v>-0.008384000000000001</v>
      </c>
      <c r="E22116" s="162" t="n">
        <v>18.21</v>
      </c>
    </row>
    <row r="22117">
      <c r="B22117" s="161" t="n">
        <v>42373</v>
      </c>
      <c r="C22117" s="162" t="n">
        <v>2012.66</v>
      </c>
      <c r="D22117" s="162" t="n">
        <v>-0.02362</v>
      </c>
      <c r="E22117" s="162" t="n">
        <v>20.7</v>
      </c>
    </row>
    <row r="22118">
      <c r="B22118" s="161" t="n">
        <v>42374</v>
      </c>
      <c r="C22118" s="162" t="n">
        <v>2016.71</v>
      </c>
      <c r="D22118" s="162" t="n">
        <v>-0.021388</v>
      </c>
      <c r="E22118" s="162" t="n">
        <v>19.34</v>
      </c>
    </row>
    <row r="22119">
      <c r="B22119" s="161" t="n">
        <v>42375</v>
      </c>
      <c r="C22119" s="162" t="n">
        <v>1990.26</v>
      </c>
      <c r="D22119" s="162" t="n">
        <v>-0.034313</v>
      </c>
      <c r="E22119" s="162" t="n">
        <v>20.59</v>
      </c>
    </row>
    <row r="22120">
      <c r="B22120" s="161" t="n">
        <v>42376</v>
      </c>
      <c r="C22120" s="162" t="n">
        <v>1943.09</v>
      </c>
      <c r="D22120" s="162" t="n">
        <v>-0.057939</v>
      </c>
      <c r="E22120" s="162" t="n">
        <v>24.99</v>
      </c>
    </row>
    <row r="22121">
      <c r="B22121" s="161" t="n">
        <v>42377</v>
      </c>
      <c r="C22121" s="162" t="n">
        <v>1922.03</v>
      </c>
      <c r="D22121" s="162" t="n">
        <v>-0.068499</v>
      </c>
      <c r="E22121" s="162" t="n">
        <v>27.01</v>
      </c>
    </row>
    <row r="22122">
      <c r="B22122" s="161" t="n">
        <v>42380</v>
      </c>
      <c r="C22122" s="162" t="n">
        <v>1923.67</v>
      </c>
      <c r="D22122" s="162" t="n">
        <v>-0.06732399999999999</v>
      </c>
      <c r="E22122" s="162" t="n">
        <v>24.3</v>
      </c>
    </row>
    <row r="22123">
      <c r="B22123" s="161" t="n">
        <v>42381</v>
      </c>
      <c r="C22123" s="162" t="n">
        <v>1938.68</v>
      </c>
      <c r="D22123" s="162" t="n">
        <v>-0.059254</v>
      </c>
      <c r="E22123" s="162" t="n">
        <v>22.47</v>
      </c>
    </row>
    <row r="22124">
      <c r="B22124" s="161" t="n">
        <v>42382</v>
      </c>
      <c r="C22124" s="162" t="n">
        <v>1890.28</v>
      </c>
      <c r="D22124" s="162" t="n">
        <v>-0.08406</v>
      </c>
      <c r="E22124" s="162" t="n">
        <v>25.22</v>
      </c>
    </row>
    <row r="22125">
      <c r="B22125" s="161" t="n">
        <v>42383</v>
      </c>
      <c r="C22125" s="162" t="n">
        <v>1921.84</v>
      </c>
      <c r="D22125" s="162" t="n">
        <v>-0.067147</v>
      </c>
      <c r="E22125" s="162" t="n">
        <v>23.95</v>
      </c>
    </row>
    <row r="22126">
      <c r="B22126" s="161" t="n">
        <v>42384</v>
      </c>
      <c r="C22126" s="162" t="n">
        <v>1880.33</v>
      </c>
      <c r="D22126" s="162" t="n">
        <v>-0.088546</v>
      </c>
      <c r="E22126" s="162" t="n">
        <v>27.02</v>
      </c>
    </row>
    <row r="22127">
      <c r="B22127" s="161" t="n">
        <v>42388</v>
      </c>
      <c r="C22127" s="162" t="n">
        <v>1881.33</v>
      </c>
      <c r="D22127" s="162" t="n">
        <v>-0.087562</v>
      </c>
      <c r="E22127" s="162" t="n">
        <v>26.05</v>
      </c>
    </row>
    <row r="22128">
      <c r="B22128" s="161" t="n">
        <v>42389</v>
      </c>
      <c r="C22128" s="162" t="n">
        <v>1859.33</v>
      </c>
      <c r="D22128" s="162" t="n">
        <v>-0.098786</v>
      </c>
      <c r="E22128" s="162" t="n">
        <v>27.59</v>
      </c>
    </row>
    <row r="22129">
      <c r="B22129" s="161" t="n">
        <v>42390</v>
      </c>
      <c r="C22129" s="162" t="n">
        <v>1868.99</v>
      </c>
      <c r="D22129" s="162" t="n">
        <v>-0.093099</v>
      </c>
      <c r="E22129" s="162" t="n">
        <v>26.69</v>
      </c>
    </row>
    <row r="22130">
      <c r="B22130" s="161" t="n">
        <v>42391</v>
      </c>
      <c r="C22130" s="162" t="n">
        <v>1906.9</v>
      </c>
      <c r="D22130" s="162" t="n">
        <v>-0.072592</v>
      </c>
      <c r="E22130" s="162" t="n">
        <v>22.34</v>
      </c>
    </row>
    <row r="22131">
      <c r="B22131" s="161" t="n">
        <v>42394</v>
      </c>
      <c r="C22131" s="162" t="n">
        <v>1877.08</v>
      </c>
      <c r="D22131" s="162" t="n">
        <v>-0.08783100000000001</v>
      </c>
      <c r="E22131" s="162" t="n">
        <v>24.15</v>
      </c>
    </row>
    <row r="22132">
      <c r="B22132" s="161" t="n">
        <v>42395</v>
      </c>
      <c r="C22132" s="162" t="n">
        <v>1903.63</v>
      </c>
      <c r="D22132" s="162" t="n">
        <v>-0.07330100000000001</v>
      </c>
      <c r="E22132" s="162" t="n">
        <v>22.5</v>
      </c>
    </row>
    <row r="22133">
      <c r="B22133" s="161" t="n">
        <v>42396</v>
      </c>
      <c r="C22133" s="162" t="n">
        <v>1882.95</v>
      </c>
      <c r="D22133" s="162" t="n">
        <v>-0.083713</v>
      </c>
      <c r="E22133" s="162" t="n">
        <v>23.11</v>
      </c>
    </row>
    <row r="22134">
      <c r="B22134" s="161" t="n">
        <v>42397</v>
      </c>
      <c r="C22134" s="162" t="n">
        <v>1893.36</v>
      </c>
      <c r="D22134" s="162" t="n">
        <v>-0.077705</v>
      </c>
      <c r="E22134" s="162" t="n">
        <v>22.42</v>
      </c>
    </row>
    <row r="22135">
      <c r="B22135" s="161" t="n">
        <v>42398</v>
      </c>
      <c r="C22135" s="162" t="n">
        <v>1940.24</v>
      </c>
      <c r="D22135" s="162" t="n">
        <v>-0.05284</v>
      </c>
      <c r="E22135" s="162" t="n">
        <v>20.2</v>
      </c>
    </row>
    <row r="22136">
      <c r="B22136" s="161" t="n">
        <v>42401</v>
      </c>
      <c r="C22136" s="162" t="n">
        <v>1939.38</v>
      </c>
      <c r="D22136" s="162" t="n">
        <v>-0.052878</v>
      </c>
      <c r="E22136" s="162" t="n">
        <v>19.98</v>
      </c>
    </row>
    <row r="22137">
      <c r="B22137" s="161" t="n">
        <v>42402</v>
      </c>
      <c r="C22137" s="162" t="n">
        <v>1903.03</v>
      </c>
      <c r="D22137" s="162" t="n">
        <v>-0.071363</v>
      </c>
      <c r="E22137" s="162" t="n">
        <v>21.98</v>
      </c>
    </row>
    <row r="22138">
      <c r="B22138" s="161" t="n">
        <v>42403</v>
      </c>
      <c r="C22138" s="162" t="n">
        <v>1912.53</v>
      </c>
      <c r="D22138" s="162" t="n">
        <v>-0.065924</v>
      </c>
      <c r="E22138" s="162" t="n">
        <v>21.65</v>
      </c>
    </row>
    <row r="22139">
      <c r="B22139" s="161" t="n">
        <v>42404</v>
      </c>
      <c r="C22139" s="162" t="n">
        <v>1915.45</v>
      </c>
      <c r="D22139" s="162" t="n">
        <v>-0.063953</v>
      </c>
      <c r="E22139" s="162" t="n">
        <v>21.84</v>
      </c>
    </row>
    <row r="22140">
      <c r="B22140" s="161" t="n">
        <v>42405</v>
      </c>
      <c r="C22140" s="162" t="n">
        <v>1880.05</v>
      </c>
      <c r="D22140" s="162" t="n">
        <v>-0.082049</v>
      </c>
      <c r="E22140" s="162" t="n">
        <v>23.38</v>
      </c>
    </row>
    <row r="22141">
      <c r="B22141" s="161" t="n">
        <v>42408</v>
      </c>
      <c r="C22141" s="162" t="n">
        <v>1853.44</v>
      </c>
      <c r="D22141" s="162" t="n">
        <v>-0.095668</v>
      </c>
      <c r="E22141" s="162" t="n">
        <v>26</v>
      </c>
    </row>
    <row r="22142">
      <c r="B22142" s="161" t="n">
        <v>42409</v>
      </c>
      <c r="C22142" s="162" t="n">
        <v>1852.21</v>
      </c>
      <c r="D22142" s="162" t="n">
        <v>-0.095681</v>
      </c>
      <c r="E22142" s="162" t="n">
        <v>26.54</v>
      </c>
    </row>
    <row r="22143">
      <c r="B22143" s="161" t="n">
        <v>42410</v>
      </c>
      <c r="C22143" s="162" t="n">
        <v>1851.86</v>
      </c>
      <c r="D22143" s="162" t="n">
        <v>-0.095239</v>
      </c>
      <c r="E22143" s="162" t="n">
        <v>26.29</v>
      </c>
    </row>
    <row r="22144">
      <c r="B22144" s="161" t="n">
        <v>42411</v>
      </c>
      <c r="C22144" s="162" t="n">
        <v>1829.08</v>
      </c>
      <c r="D22144" s="162" t="n">
        <v>-0.106915</v>
      </c>
      <c r="E22144" s="162" t="n">
        <v>28.14</v>
      </c>
    </row>
    <row r="22145">
      <c r="B22145" s="161" t="n">
        <v>42412</v>
      </c>
      <c r="C22145" s="162" t="n">
        <v>1864.78</v>
      </c>
      <c r="D22145" s="162" t="n">
        <v>-0.08699</v>
      </c>
      <c r="E22145" s="162" t="n">
        <v>25.4</v>
      </c>
    </row>
    <row r="22146">
      <c r="B22146" s="161" t="n">
        <v>42416</v>
      </c>
      <c r="C22146" s="162" t="n">
        <v>1895.58</v>
      </c>
      <c r="D22146" s="162" t="n">
        <v>-0.070142</v>
      </c>
      <c r="E22146" s="162" t="n">
        <v>24.11</v>
      </c>
    </row>
    <row r="22147">
      <c r="B22147" s="161" t="n">
        <v>42417</v>
      </c>
      <c r="C22147" s="162" t="n">
        <v>1926.82</v>
      </c>
      <c r="D22147" s="162" t="n">
        <v>-0.053349</v>
      </c>
      <c r="E22147" s="162" t="n">
        <v>22.31</v>
      </c>
    </row>
    <row r="22148">
      <c r="B22148" s="161" t="n">
        <v>42418</v>
      </c>
      <c r="C22148" s="162" t="n">
        <v>1917.83</v>
      </c>
      <c r="D22148" s="162" t="n">
        <v>-0.057542</v>
      </c>
      <c r="E22148" s="162" t="n">
        <v>21.64</v>
      </c>
    </row>
    <row r="22149">
      <c r="B22149" s="161" t="n">
        <v>42419</v>
      </c>
      <c r="C22149" s="162" t="n">
        <v>1917.78</v>
      </c>
      <c r="D22149" s="162" t="n">
        <v>-0.057145</v>
      </c>
      <c r="E22149" s="162" t="n">
        <v>20.53</v>
      </c>
    </row>
    <row r="22150">
      <c r="B22150" s="161" t="n">
        <v>42422</v>
      </c>
      <c r="C22150" s="162" t="n">
        <v>1945.5</v>
      </c>
      <c r="D22150" s="162" t="n">
        <v>-0.042463</v>
      </c>
      <c r="E22150" s="162" t="n">
        <v>19.38</v>
      </c>
    </row>
    <row r="22151">
      <c r="B22151" s="161" t="n">
        <v>42423</v>
      </c>
      <c r="C22151" s="162" t="n">
        <v>1921.27</v>
      </c>
      <c r="D22151" s="162" t="n">
        <v>-0.054585</v>
      </c>
      <c r="E22151" s="162" t="n">
        <v>20.98</v>
      </c>
    </row>
    <row r="22152">
      <c r="B22152" s="161" t="n">
        <v>42424</v>
      </c>
      <c r="C22152" s="162" t="n">
        <v>1929.8</v>
      </c>
      <c r="D22152" s="162" t="n">
        <v>-0.049696</v>
      </c>
      <c r="E22152" s="162" t="n">
        <v>20.72</v>
      </c>
    </row>
    <row r="22153">
      <c r="B22153" s="161" t="n">
        <v>42425</v>
      </c>
      <c r="C22153" s="162" t="n">
        <v>1951.7</v>
      </c>
      <c r="D22153" s="162" t="n">
        <v>-0.038032</v>
      </c>
      <c r="E22153" s="162" t="n">
        <v>19.11</v>
      </c>
    </row>
    <row r="22154">
      <c r="B22154" s="161" t="n">
        <v>42426</v>
      </c>
      <c r="C22154" s="162" t="n">
        <v>1948.05</v>
      </c>
      <c r="D22154" s="162" t="n">
        <v>-0.039532</v>
      </c>
      <c r="E22154" s="162" t="n">
        <v>19.81</v>
      </c>
    </row>
    <row r="22155">
      <c r="B22155" s="161" t="n">
        <v>42429</v>
      </c>
      <c r="C22155" s="162" t="n">
        <v>1932.23</v>
      </c>
      <c r="D22155" s="162" t="n">
        <v>-0.047276</v>
      </c>
      <c r="E22155" s="162" t="n">
        <v>20.55</v>
      </c>
    </row>
    <row r="22156">
      <c r="B22156" s="161" t="n">
        <v>42430</v>
      </c>
      <c r="C22156" s="162" t="n">
        <v>1978.35</v>
      </c>
      <c r="D22156" s="162" t="n">
        <v>-0.023335</v>
      </c>
      <c r="E22156" s="162" t="n">
        <v>17.7</v>
      </c>
    </row>
    <row r="22157">
      <c r="B22157" s="161" t="n">
        <v>42431</v>
      </c>
      <c r="C22157" s="162" t="n">
        <v>1986.45</v>
      </c>
      <c r="D22157" s="162" t="n">
        <v>-0.018912</v>
      </c>
      <c r="E22157" s="162" t="n">
        <v>17.09</v>
      </c>
    </row>
    <row r="22158">
      <c r="B22158" s="161" t="n">
        <v>42432</v>
      </c>
      <c r="C22158" s="162" t="n">
        <v>1993.4</v>
      </c>
      <c r="D22158" s="162" t="n">
        <v>-0.015084</v>
      </c>
      <c r="E22158" s="162" t="n">
        <v>16.7</v>
      </c>
    </row>
    <row r="22159">
      <c r="B22159" s="161" t="n">
        <v>42433</v>
      </c>
      <c r="C22159" s="162" t="n">
        <v>1999.99</v>
      </c>
      <c r="D22159" s="162" t="n">
        <v>-0.011468</v>
      </c>
      <c r="E22159" s="162" t="n">
        <v>16.86</v>
      </c>
    </row>
    <row r="22160">
      <c r="B22160" s="161" t="n">
        <v>42436</v>
      </c>
      <c r="C22160" s="162" t="n">
        <v>2001.76</v>
      </c>
      <c r="D22160" s="162" t="n">
        <v>-0.010276</v>
      </c>
      <c r="E22160" s="162" t="n">
        <v>17.35</v>
      </c>
    </row>
    <row r="22161">
      <c r="B22161" s="161" t="n">
        <v>42437</v>
      </c>
      <c r="C22161" s="162" t="n">
        <v>1979.26</v>
      </c>
      <c r="D22161" s="162" t="n">
        <v>-0.021205</v>
      </c>
      <c r="E22161" s="162" t="n">
        <v>18.67</v>
      </c>
    </row>
    <row r="22162">
      <c r="B22162" s="161" t="n">
        <v>42438</v>
      </c>
      <c r="C22162" s="162" t="n">
        <v>1989.26</v>
      </c>
      <c r="D22162" s="162" t="n">
        <v>-0.015827</v>
      </c>
      <c r="E22162" s="162" t="n">
        <v>18.34</v>
      </c>
    </row>
    <row r="22163">
      <c r="B22163" s="161" t="n">
        <v>42439</v>
      </c>
      <c r="C22163" s="162" t="n">
        <v>1989.57</v>
      </c>
      <c r="D22163" s="162" t="n">
        <v>-0.015388</v>
      </c>
      <c r="E22163" s="162" t="n">
        <v>18.05</v>
      </c>
    </row>
    <row r="22164">
      <c r="B22164" s="161" t="n">
        <v>42440</v>
      </c>
      <c r="C22164" s="162" t="n">
        <v>2022.19</v>
      </c>
      <c r="D22164" s="162" t="n">
        <v>0.001125</v>
      </c>
      <c r="E22164" s="162" t="n">
        <v>16.5</v>
      </c>
    </row>
    <row r="22165">
      <c r="B22165" s="161" t="n">
        <v>42443</v>
      </c>
      <c r="C22165" s="162" t="n">
        <v>2019.64</v>
      </c>
      <c r="D22165" s="162" t="n">
        <v>0.000114</v>
      </c>
      <c r="E22165" s="162" t="n">
        <v>16.92</v>
      </c>
    </row>
    <row r="22166">
      <c r="B22166" s="161" t="n">
        <v>42444</v>
      </c>
      <c r="C22166" s="162" t="n">
        <v>2015.93</v>
      </c>
      <c r="D22166" s="162" t="n">
        <v>-0.001498</v>
      </c>
      <c r="E22166" s="162" t="n">
        <v>16.84</v>
      </c>
    </row>
    <row r="22167">
      <c r="B22167" s="161" t="n">
        <v>42445</v>
      </c>
      <c r="C22167" s="162" t="n">
        <v>2027.22</v>
      </c>
      <c r="D22167" s="162" t="n">
        <v>0.004296</v>
      </c>
      <c r="E22167" s="162" t="n">
        <v>14.99</v>
      </c>
    </row>
    <row r="22168">
      <c r="B22168" s="161" t="n">
        <v>42446</v>
      </c>
      <c r="C22168" s="162" t="n">
        <v>2040.59</v>
      </c>
      <c r="D22168" s="162" t="n">
        <v>0.01104</v>
      </c>
      <c r="E22168" s="162" t="n">
        <v>14.44</v>
      </c>
    </row>
    <row r="22169">
      <c r="B22169" s="161" t="n">
        <v>42447</v>
      </c>
      <c r="C22169" s="162" t="n">
        <v>2049.58</v>
      </c>
      <c r="D22169" s="162" t="n">
        <v>0.015596</v>
      </c>
      <c r="E22169" s="162" t="n">
        <v>14.02</v>
      </c>
    </row>
    <row r="22170">
      <c r="B22170" s="161" t="n">
        <v>42450</v>
      </c>
      <c r="C22170" s="162" t="n">
        <v>2051.6</v>
      </c>
      <c r="D22170" s="162" t="n">
        <v>0.016691</v>
      </c>
      <c r="E22170" s="162" t="n">
        <v>13.79</v>
      </c>
    </row>
    <row r="22171">
      <c r="B22171" s="161" t="n">
        <v>42451</v>
      </c>
      <c r="C22171" s="162" t="n">
        <v>2049.8</v>
      </c>
      <c r="D22171" s="162" t="n">
        <v>0.01592</v>
      </c>
      <c r="E22171" s="162" t="n">
        <v>14.17</v>
      </c>
    </row>
    <row r="22172">
      <c r="B22172" s="161" t="n">
        <v>42452</v>
      </c>
      <c r="C22172" s="162" t="n">
        <v>2036.71</v>
      </c>
      <c r="D22172" s="162" t="n">
        <v>0.009619000000000001</v>
      </c>
      <c r="E22172" s="162" t="n">
        <v>14.94</v>
      </c>
    </row>
    <row r="22173">
      <c r="B22173" s="161" t="n">
        <v>42453</v>
      </c>
      <c r="C22173" s="162" t="n">
        <v>2035.94</v>
      </c>
      <c r="D22173" s="162" t="n">
        <v>0.009350000000000001</v>
      </c>
      <c r="E22173" s="162" t="n">
        <v>14.74</v>
      </c>
    </row>
    <row r="22174">
      <c r="B22174" s="161" t="n">
        <v>42457</v>
      </c>
      <c r="C22174" s="162" t="n">
        <v>2037.05</v>
      </c>
      <c r="D22174" s="162" t="n">
        <v>0.010064</v>
      </c>
      <c r="E22174" s="162" t="n">
        <v>15.24</v>
      </c>
    </row>
    <row r="22175">
      <c r="B22175" s="161" t="n">
        <v>42458</v>
      </c>
      <c r="C22175" s="162" t="n">
        <v>2055.01</v>
      </c>
      <c r="D22175" s="162" t="n">
        <v>0.018976</v>
      </c>
      <c r="E22175" s="162" t="n">
        <v>13.82</v>
      </c>
    </row>
    <row r="22176">
      <c r="B22176" s="161" t="n">
        <v>42459</v>
      </c>
      <c r="C22176" s="162" t="n">
        <v>2063.95</v>
      </c>
      <c r="D22176" s="162" t="n">
        <v>0.023391</v>
      </c>
      <c r="E22176" s="162" t="n">
        <v>13.56</v>
      </c>
    </row>
    <row r="22177">
      <c r="B22177" s="161" t="n">
        <v>42460</v>
      </c>
      <c r="C22177" s="162" t="n">
        <v>2059.74</v>
      </c>
      <c r="D22177" s="162" t="n">
        <v>0.021411</v>
      </c>
      <c r="E22177" s="162" t="n">
        <v>13.95</v>
      </c>
    </row>
    <row r="22178">
      <c r="B22178" s="161" t="n">
        <v>42461</v>
      </c>
      <c r="C22178" s="162" t="n">
        <v>2072.78</v>
      </c>
      <c r="D22178" s="162" t="n">
        <v>0.02778</v>
      </c>
      <c r="E22178" s="162" t="n">
        <v>13.1</v>
      </c>
    </row>
    <row r="22179">
      <c r="B22179" s="161" t="n">
        <v>42464</v>
      </c>
      <c r="C22179" s="162" t="n">
        <v>2066.13</v>
      </c>
      <c r="D22179" s="162" t="n">
        <v>0.024652</v>
      </c>
      <c r="E22179" s="162" t="n">
        <v>14.12</v>
      </c>
    </row>
    <row r="22180">
      <c r="B22180" s="161" t="n">
        <v>42465</v>
      </c>
      <c r="C22180" s="162" t="n">
        <v>2045.17</v>
      </c>
      <c r="D22180" s="162" t="n">
        <v>0.014644</v>
      </c>
      <c r="E22180" s="162" t="n">
        <v>15.42</v>
      </c>
    </row>
    <row r="22181">
      <c r="B22181" s="161" t="n">
        <v>42466</v>
      </c>
      <c r="C22181" s="162" t="n">
        <v>2066.66</v>
      </c>
      <c r="D22181" s="162" t="n">
        <v>0.025204</v>
      </c>
      <c r="E22181" s="162" t="n">
        <v>14.09</v>
      </c>
    </row>
    <row r="22182">
      <c r="B22182" s="161" t="n">
        <v>42467</v>
      </c>
      <c r="C22182" s="162" t="n">
        <v>2041.91</v>
      </c>
      <c r="D22182" s="162" t="n">
        <v>0.013357</v>
      </c>
      <c r="E22182" s="162" t="n">
        <v>16.16</v>
      </c>
    </row>
    <row r="22183">
      <c r="B22183" s="161" t="n">
        <v>42468</v>
      </c>
      <c r="C22183" s="162" t="n">
        <v>2047.6</v>
      </c>
      <c r="D22183" s="162" t="n">
        <v>0.01633</v>
      </c>
      <c r="E22183" s="162" t="n">
        <v>15.36</v>
      </c>
    </row>
    <row r="22184">
      <c r="B22184" s="161" t="n">
        <v>42471</v>
      </c>
      <c r="C22184" s="162" t="n">
        <v>2041.99</v>
      </c>
      <c r="D22184" s="162" t="n">
        <v>0.013752</v>
      </c>
      <c r="E22184" s="162" t="n">
        <v>16.26</v>
      </c>
    </row>
    <row r="22185">
      <c r="B22185" s="161" t="n">
        <v>42472</v>
      </c>
      <c r="C22185" s="162" t="n">
        <v>2061.72</v>
      </c>
      <c r="D22185" s="162" t="n">
        <v>0.023468</v>
      </c>
      <c r="E22185" s="162" t="n">
        <v>14.85</v>
      </c>
    </row>
    <row r="22186">
      <c r="B22186" s="161" t="n">
        <v>42473</v>
      </c>
      <c r="C22186" s="162" t="n">
        <v>2082.42</v>
      </c>
      <c r="D22186" s="162" t="n">
        <v>0.033506</v>
      </c>
      <c r="E22186" s="162" t="n">
        <v>13.84</v>
      </c>
    </row>
    <row r="22187">
      <c r="B22187" s="161" t="n">
        <v>42474</v>
      </c>
      <c r="C22187" s="162" t="n">
        <v>2082.78</v>
      </c>
      <c r="D22187" s="162" t="n">
        <v>0.033616</v>
      </c>
      <c r="E22187" s="162" t="n">
        <v>13.72</v>
      </c>
    </row>
    <row r="22188">
      <c r="B22188" s="161" t="n">
        <v>42475</v>
      </c>
      <c r="C22188" s="162" t="n">
        <v>2080.73</v>
      </c>
      <c r="D22188" s="162" t="n">
        <v>0.032588</v>
      </c>
      <c r="E22188" s="162" t="n">
        <v>13.62</v>
      </c>
    </row>
    <row r="22189">
      <c r="B22189" s="161" t="n">
        <v>42478</v>
      </c>
      <c r="C22189" s="162" t="n">
        <v>2094.34</v>
      </c>
      <c r="D22189" s="162" t="n">
        <v>0.039065</v>
      </c>
      <c r="E22189" s="162" t="n">
        <v>13.35</v>
      </c>
    </row>
    <row r="22190">
      <c r="B22190" s="161" t="n">
        <v>42479</v>
      </c>
      <c r="C22190" s="162" t="n">
        <v>2100.8</v>
      </c>
      <c r="D22190" s="162" t="n">
        <v>0.042085</v>
      </c>
      <c r="E22190" s="162" t="n">
        <v>13.24</v>
      </c>
    </row>
    <row r="22191">
      <c r="B22191" s="161" t="n">
        <v>42480</v>
      </c>
      <c r="C22191" s="162" t="n">
        <v>2102.4</v>
      </c>
      <c r="D22191" s="162" t="n">
        <v>0.042763</v>
      </c>
      <c r="E22191" s="162" t="n">
        <v>13.28</v>
      </c>
    </row>
    <row r="22192">
      <c r="B22192" s="161" t="n">
        <v>42481</v>
      </c>
      <c r="C22192" s="162" t="n">
        <v>2091.48</v>
      </c>
      <c r="D22192" s="162" t="n">
        <v>0.03753</v>
      </c>
      <c r="E22192" s="162" t="n">
        <v>13.95</v>
      </c>
    </row>
    <row r="22193">
      <c r="B22193" s="161" t="n">
        <v>42482</v>
      </c>
      <c r="C22193" s="162" t="n">
        <v>2091.58</v>
      </c>
      <c r="D22193" s="162" t="n">
        <v>0.037467</v>
      </c>
      <c r="E22193" s="162" t="n">
        <v>13.22</v>
      </c>
    </row>
    <row r="22194">
      <c r="B22194" s="161" t="n">
        <v>42485</v>
      </c>
      <c r="C22194" s="162" t="n">
        <v>2087.79</v>
      </c>
      <c r="D22194" s="162" t="n">
        <v>0.035563</v>
      </c>
      <c r="E22194" s="162" t="n">
        <v>14.08</v>
      </c>
    </row>
    <row r="22195">
      <c r="B22195" s="161" t="n">
        <v>42486</v>
      </c>
      <c r="C22195" s="162" t="n">
        <v>2091.7</v>
      </c>
      <c r="D22195" s="162" t="n">
        <v>0.037396</v>
      </c>
      <c r="E22195" s="162" t="n">
        <v>13.96</v>
      </c>
    </row>
    <row r="22196">
      <c r="B22196" s="161" t="n">
        <v>42487</v>
      </c>
      <c r="C22196" s="162" t="n">
        <v>2095.15</v>
      </c>
      <c r="D22196" s="162" t="n">
        <v>0.039055</v>
      </c>
      <c r="E22196" s="162" t="n">
        <v>13.77</v>
      </c>
    </row>
    <row r="22197">
      <c r="B22197" s="161" t="n">
        <v>42488</v>
      </c>
      <c r="C22197" s="162" t="n">
        <v>2075.81</v>
      </c>
      <c r="D22197" s="162" t="n">
        <v>0.029864</v>
      </c>
      <c r="E22197" s="162" t="n">
        <v>15.22</v>
      </c>
    </row>
    <row r="22198">
      <c r="B22198" s="161" t="n">
        <v>42489</v>
      </c>
      <c r="C22198" s="162" t="n">
        <v>2065.3</v>
      </c>
      <c r="D22198" s="162" t="n">
        <v>0.024892</v>
      </c>
      <c r="E22198" s="162" t="n">
        <v>15.7</v>
      </c>
    </row>
    <row r="22199">
      <c r="B22199" s="161" t="n">
        <v>42492</v>
      </c>
      <c r="C22199" s="162" t="n">
        <v>2081.43</v>
      </c>
      <c r="D22199" s="162" t="n">
        <v>0.032778</v>
      </c>
      <c r="E22199" s="162" t="n">
        <v>14.68</v>
      </c>
    </row>
    <row r="22200">
      <c r="B22200" s="161" t="n">
        <v>42493</v>
      </c>
      <c r="C22200" s="162" t="n">
        <v>2063.37</v>
      </c>
      <c r="D22200" s="162" t="n">
        <v>0.024221</v>
      </c>
      <c r="E22200" s="162" t="n">
        <v>15.6</v>
      </c>
    </row>
    <row r="22201">
      <c r="B22201" s="161" t="n">
        <v>42494</v>
      </c>
      <c r="C22201" s="162" t="n">
        <v>2051.12</v>
      </c>
      <c r="D22201" s="162" t="n">
        <v>0.018458</v>
      </c>
      <c r="E22201" s="162" t="n">
        <v>16.05</v>
      </c>
    </row>
    <row r="22202">
      <c r="B22202" s="161" t="n">
        <v>42495</v>
      </c>
      <c r="C22202" s="162" t="n">
        <v>2050.63</v>
      </c>
      <c r="D22202" s="162" t="n">
        <v>0.018389</v>
      </c>
      <c r="E22202" s="162" t="n">
        <v>15.91</v>
      </c>
    </row>
    <row r="22203">
      <c r="B22203" s="161" t="n">
        <v>42496</v>
      </c>
      <c r="C22203" s="162" t="n">
        <v>2057.14</v>
      </c>
      <c r="D22203" s="162" t="n">
        <v>0.021701</v>
      </c>
      <c r="E22203" s="162" t="n">
        <v>14.72</v>
      </c>
    </row>
    <row r="22204">
      <c r="B22204" s="161" t="n">
        <v>42499</v>
      </c>
      <c r="C22204" s="162" t="n">
        <v>2058.69</v>
      </c>
      <c r="D22204" s="162" t="n">
        <v>0.022562</v>
      </c>
      <c r="E22204" s="162" t="n">
        <v>14.57</v>
      </c>
    </row>
    <row r="22205">
      <c r="B22205" s="161" t="n">
        <v>42500</v>
      </c>
      <c r="C22205" s="162" t="n">
        <v>2084.39</v>
      </c>
      <c r="D22205" s="162" t="n">
        <v>0.034956</v>
      </c>
      <c r="E22205" s="162" t="n">
        <v>13.63</v>
      </c>
    </row>
    <row r="22206">
      <c r="B22206" s="161" t="n">
        <v>42501</v>
      </c>
      <c r="C22206" s="162" t="n">
        <v>2064.46</v>
      </c>
      <c r="D22206" s="162" t="n">
        <v>0.025357</v>
      </c>
      <c r="E22206" s="162" t="n">
        <v>14.69</v>
      </c>
    </row>
    <row r="22207">
      <c r="B22207" s="161" t="n">
        <v>42502</v>
      </c>
      <c r="C22207" s="162" t="n">
        <v>2064.11</v>
      </c>
      <c r="D22207" s="162" t="n">
        <v>0.025259</v>
      </c>
      <c r="E22207" s="162" t="n">
        <v>14.41</v>
      </c>
    </row>
    <row r="22208">
      <c r="B22208" s="161" t="n">
        <v>42503</v>
      </c>
      <c r="C22208" s="162" t="n">
        <v>2046.61</v>
      </c>
      <c r="D22208" s="162" t="n">
        <v>0.016899</v>
      </c>
      <c r="E22208" s="162" t="n">
        <v>15.04</v>
      </c>
    </row>
    <row r="22209">
      <c r="B22209" s="161" t="n">
        <v>42506</v>
      </c>
      <c r="C22209" s="162" t="n">
        <v>2066.66</v>
      </c>
      <c r="D22209" s="162" t="n">
        <v>0.026752</v>
      </c>
      <c r="E22209" s="162" t="n">
        <v>14.68</v>
      </c>
    </row>
    <row r="22210">
      <c r="B22210" s="161" t="n">
        <v>42507</v>
      </c>
      <c r="C22210" s="162" t="n">
        <v>2047.21</v>
      </c>
      <c r="D22210" s="162" t="n">
        <v>0.017437</v>
      </c>
      <c r="E22210" s="162" t="n">
        <v>15.57</v>
      </c>
    </row>
    <row r="22211">
      <c r="B22211" s="161" t="n">
        <v>42508</v>
      </c>
      <c r="C22211" s="162" t="n">
        <v>2047.63</v>
      </c>
      <c r="D22211" s="162" t="n">
        <v>0.017768</v>
      </c>
      <c r="E22211" s="162" t="n">
        <v>15.95</v>
      </c>
    </row>
    <row r="22212">
      <c r="B22212" s="161" t="n">
        <v>42509</v>
      </c>
      <c r="C22212" s="162" t="n">
        <v>2040.04</v>
      </c>
      <c r="D22212" s="162" t="n">
        <v>0.014186</v>
      </c>
      <c r="E22212" s="162" t="n">
        <v>16.33</v>
      </c>
    </row>
    <row r="22213">
      <c r="B22213" s="161" t="n">
        <v>42510</v>
      </c>
      <c r="C22213" s="162" t="n">
        <v>2052.32</v>
      </c>
      <c r="D22213" s="162" t="n">
        <v>0.020306</v>
      </c>
      <c r="E22213" s="162" t="n">
        <v>15.2</v>
      </c>
    </row>
    <row r="22214">
      <c r="B22214" s="161" t="n">
        <v>42513</v>
      </c>
      <c r="C22214" s="162" t="n">
        <v>2048.04</v>
      </c>
      <c r="D22214" s="162" t="n">
        <v>0.018307</v>
      </c>
      <c r="E22214" s="162" t="n">
        <v>15.82</v>
      </c>
    </row>
    <row r="22215">
      <c r="B22215" s="161" t="n">
        <v>42514</v>
      </c>
      <c r="C22215" s="162" t="n">
        <v>2076.06</v>
      </c>
      <c r="D22215" s="162" t="n">
        <v>0.031899</v>
      </c>
      <c r="E22215" s="162" t="n">
        <v>14.42</v>
      </c>
    </row>
    <row r="22216">
      <c r="B22216" s="161" t="n">
        <v>42515</v>
      </c>
      <c r="C22216" s="162" t="n">
        <v>2090.54</v>
      </c>
      <c r="D22216" s="162" t="n">
        <v>0.038884</v>
      </c>
      <c r="E22216" s="162" t="n">
        <v>13.9</v>
      </c>
    </row>
    <row r="22217">
      <c r="B22217" s="161" t="n">
        <v>42516</v>
      </c>
      <c r="C22217" s="162" t="n">
        <v>2090.1</v>
      </c>
      <c r="D22217" s="162" t="n">
        <v>0.038658</v>
      </c>
      <c r="E22217" s="162" t="n">
        <v>13.43</v>
      </c>
    </row>
    <row r="22218">
      <c r="B22218" s="161" t="n">
        <v>42517</v>
      </c>
      <c r="C22218" s="162" t="n">
        <v>2099.06</v>
      </c>
      <c r="D22218" s="162" t="n">
        <v>0.042903</v>
      </c>
      <c r="E22218" s="162" t="n">
        <v>13.12</v>
      </c>
    </row>
    <row r="22219">
      <c r="B22219" s="161" t="n">
        <v>42521</v>
      </c>
      <c r="C22219" s="162" t="n">
        <v>2096.96</v>
      </c>
      <c r="D22219" s="162" t="n">
        <v>0.041869</v>
      </c>
      <c r="E22219" s="162" t="n">
        <v>14.19</v>
      </c>
    </row>
    <row r="22220">
      <c r="B22220" s="161" t="n">
        <v>42522</v>
      </c>
      <c r="C22220" s="162" t="n">
        <v>2099.33</v>
      </c>
      <c r="D22220" s="162" t="n">
        <v>0.042979</v>
      </c>
      <c r="E22220" s="162" t="n">
        <v>14.2</v>
      </c>
    </row>
    <row r="22221">
      <c r="B22221" s="161" t="n">
        <v>42523</v>
      </c>
      <c r="C22221" s="162" t="n">
        <v>2105.26</v>
      </c>
      <c r="D22221" s="162" t="n">
        <v>0.045793</v>
      </c>
      <c r="E22221" s="162" t="n">
        <v>13.63</v>
      </c>
    </row>
    <row r="22222">
      <c r="B22222" s="161" t="n">
        <v>42524</v>
      </c>
      <c r="C22222" s="162" t="n">
        <v>2099.13</v>
      </c>
      <c r="D22222" s="162" t="n">
        <v>0.042871</v>
      </c>
      <c r="E22222" s="162" t="n">
        <v>13.47</v>
      </c>
    </row>
    <row r="22223">
      <c r="B22223" s="161" t="n">
        <v>42527</v>
      </c>
      <c r="C22223" s="162" t="n">
        <v>2109.41</v>
      </c>
      <c r="D22223" s="162" t="n">
        <v>0.047682</v>
      </c>
      <c r="E22223" s="162" t="n">
        <v>13.65</v>
      </c>
    </row>
    <row r="22224">
      <c r="B22224" s="161" t="n">
        <v>42528</v>
      </c>
      <c r="C22224" s="162" t="n">
        <v>2112.13</v>
      </c>
      <c r="D22224" s="162" t="n">
        <v>0.048781</v>
      </c>
      <c r="E22224" s="162" t="n">
        <v>14.05</v>
      </c>
    </row>
    <row r="22225">
      <c r="B22225" s="161" t="n">
        <v>42529</v>
      </c>
      <c r="C22225" s="162" t="n">
        <v>2119.12</v>
      </c>
      <c r="D22225" s="162" t="n">
        <v>0.051717</v>
      </c>
      <c r="E22225" s="162" t="n">
        <v>14.08</v>
      </c>
    </row>
    <row r="22226">
      <c r="B22226" s="161" t="n">
        <v>42530</v>
      </c>
      <c r="C22226" s="162" t="n">
        <v>2115.48</v>
      </c>
      <c r="D22226" s="162" t="n">
        <v>0.049445</v>
      </c>
      <c r="E22226" s="162" t="n">
        <v>14.64</v>
      </c>
    </row>
    <row r="22227">
      <c r="B22227" s="161" t="n">
        <v>42531</v>
      </c>
      <c r="C22227" s="162" t="n">
        <v>2096.07</v>
      </c>
      <c r="D22227" s="162" t="n">
        <v>0.039661</v>
      </c>
      <c r="E22227" s="162" t="n">
        <v>17.03</v>
      </c>
    </row>
    <row r="22228">
      <c r="B22228" s="161" t="n">
        <v>42534</v>
      </c>
      <c r="C22228" s="162" t="n">
        <v>2079.06</v>
      </c>
      <c r="D22228" s="162" t="n">
        <v>0.031169</v>
      </c>
      <c r="E22228" s="162" t="n">
        <v>20.97</v>
      </c>
    </row>
    <row r="22229">
      <c r="B22229" s="161" t="n">
        <v>42535</v>
      </c>
      <c r="C22229" s="162" t="n">
        <v>2075.32</v>
      </c>
      <c r="D22229" s="162" t="n">
        <v>0.029151</v>
      </c>
      <c r="E22229" s="162" t="n">
        <v>20.5</v>
      </c>
    </row>
    <row r="22230">
      <c r="B22230" s="161" t="n">
        <v>42536</v>
      </c>
      <c r="C22230" s="162" t="n">
        <v>2071.5</v>
      </c>
      <c r="D22230" s="162" t="n">
        <v>0.027103</v>
      </c>
      <c r="E22230" s="162" t="n">
        <v>20.14</v>
      </c>
    </row>
    <row r="22231">
      <c r="B22231" s="161" t="n">
        <v>42537</v>
      </c>
      <c r="C22231" s="162" t="n">
        <v>2077.99</v>
      </c>
      <c r="D22231" s="162" t="n">
        <v>0.029969</v>
      </c>
      <c r="E22231" s="162" t="n">
        <v>19.37</v>
      </c>
    </row>
    <row r="22232">
      <c r="B22232" s="161" t="n">
        <v>42538</v>
      </c>
      <c r="C22232" s="162" t="n">
        <v>2071.22</v>
      </c>
      <c r="D22232" s="162" t="n">
        <v>0.026316</v>
      </c>
      <c r="E22232" s="162" t="n">
        <v>19.41</v>
      </c>
    </row>
    <row r="22233">
      <c r="B22233" s="161" t="n">
        <v>42541</v>
      </c>
      <c r="C22233" s="162" t="n">
        <v>2083.25</v>
      </c>
      <c r="D22233" s="162" t="n">
        <v>0.031774</v>
      </c>
      <c r="E22233" s="162" t="n">
        <v>18.37</v>
      </c>
    </row>
    <row r="22234">
      <c r="B22234" s="161" t="n">
        <v>42542</v>
      </c>
      <c r="C22234" s="162" t="n">
        <v>2088.9</v>
      </c>
      <c r="D22234" s="162" t="n">
        <v>0.034141</v>
      </c>
      <c r="E22234" s="162" t="n">
        <v>18.48</v>
      </c>
    </row>
    <row r="22235">
      <c r="B22235" s="161" t="n">
        <v>42543</v>
      </c>
      <c r="C22235" s="162" t="n">
        <v>2085.45</v>
      </c>
      <c r="D22235" s="162" t="n">
        <v>0.032081</v>
      </c>
      <c r="E22235" s="162" t="n">
        <v>21.17</v>
      </c>
    </row>
    <row r="22236">
      <c r="B22236" s="161" t="n">
        <v>42544</v>
      </c>
      <c r="C22236" s="162" t="n">
        <v>2113.32</v>
      </c>
      <c r="D22236" s="162" t="n">
        <v>0.045001</v>
      </c>
      <c r="E22236" s="162" t="n">
        <v>17.25</v>
      </c>
    </row>
    <row r="22237">
      <c r="B22237" s="161" t="n">
        <v>42545</v>
      </c>
      <c r="C22237" s="162" t="n">
        <v>2037.41</v>
      </c>
      <c r="D22237" s="162" t="n">
        <v>0.008184</v>
      </c>
      <c r="E22237" s="162" t="n">
        <v>25.76</v>
      </c>
    </row>
    <row r="22238">
      <c r="B22238" s="161" t="n">
        <v>42548</v>
      </c>
      <c r="C22238" s="162" t="n">
        <v>2000.54</v>
      </c>
      <c r="D22238" s="162" t="n">
        <v>-0.010198</v>
      </c>
      <c r="E22238" s="162" t="n">
        <v>23.85</v>
      </c>
    </row>
    <row r="22239">
      <c r="B22239" s="161" t="n">
        <v>42549</v>
      </c>
      <c r="C22239" s="162" t="n">
        <v>2036.09</v>
      </c>
      <c r="D22239" s="162" t="n">
        <v>0.007231</v>
      </c>
      <c r="E22239" s="162" t="n">
        <v>18.75</v>
      </c>
    </row>
    <row r="22240">
      <c r="B22240" s="161" t="n">
        <v>42550</v>
      </c>
      <c r="C22240" s="162" t="n">
        <v>2070.77</v>
      </c>
      <c r="D22240" s="162" t="n">
        <v>0.023829</v>
      </c>
      <c r="E22240" s="162" t="n">
        <v>16.64</v>
      </c>
    </row>
    <row r="22241">
      <c r="B22241" s="161" t="n">
        <v>42551</v>
      </c>
      <c r="C22241" s="162" t="n">
        <v>2098.86</v>
      </c>
      <c r="D22241" s="162" t="n">
        <v>0.037004</v>
      </c>
      <c r="E22241" s="162" t="n">
        <v>15.63</v>
      </c>
    </row>
    <row r="22242">
      <c r="B22242" s="161" t="n">
        <v>42552</v>
      </c>
      <c r="C22242" s="162" t="n">
        <v>2102.95</v>
      </c>
      <c r="D22242" s="162" t="n">
        <v>0.038685</v>
      </c>
      <c r="E22242" s="162" t="n">
        <v>14.77</v>
      </c>
    </row>
    <row r="22243">
      <c r="B22243" s="161" t="n">
        <v>42556</v>
      </c>
      <c r="C22243" s="162" t="n">
        <v>2088.55</v>
      </c>
      <c r="D22243" s="162" t="n">
        <v>0.031571</v>
      </c>
      <c r="E22243" s="162" t="n">
        <v>15.58</v>
      </c>
    </row>
    <row r="22244">
      <c r="B22244" s="161" t="n">
        <v>42557</v>
      </c>
      <c r="C22244" s="162" t="n">
        <v>2099.73</v>
      </c>
      <c r="D22244" s="162" t="n">
        <v>0.036559</v>
      </c>
      <c r="E22244" s="162" t="n">
        <v>14.96</v>
      </c>
    </row>
    <row r="22245">
      <c r="B22245" s="161" t="n">
        <v>42558</v>
      </c>
      <c r="C22245" s="162" t="n">
        <v>2097.9</v>
      </c>
      <c r="D22245" s="162" t="n">
        <v>0.035364</v>
      </c>
      <c r="E22245" s="162" t="n">
        <v>14.76</v>
      </c>
    </row>
    <row r="22246">
      <c r="B22246" s="161" t="n">
        <v>42559</v>
      </c>
      <c r="C22246" s="162" t="n">
        <v>2129.9</v>
      </c>
      <c r="D22246" s="162" t="n">
        <v>0.05004</v>
      </c>
      <c r="E22246" s="162" t="n">
        <v>13.2</v>
      </c>
    </row>
    <row r="22247">
      <c r="B22247" s="161" t="n">
        <v>42562</v>
      </c>
      <c r="C22247" s="162" t="n">
        <v>2137.16</v>
      </c>
      <c r="D22247" s="162" t="n">
        <v>0.052954</v>
      </c>
      <c r="E22247" s="162" t="n">
        <v>13.54</v>
      </c>
    </row>
    <row r="22248">
      <c r="B22248" s="161" t="n">
        <v>42563</v>
      </c>
      <c r="C22248" s="162" t="n">
        <v>2152.14</v>
      </c>
      <c r="D22248" s="162" t="n">
        <v>0.059396</v>
      </c>
      <c r="E22248" s="162" t="n">
        <v>13.55</v>
      </c>
    </row>
    <row r="22249">
      <c r="B22249" s="161" t="n">
        <v>42564</v>
      </c>
      <c r="C22249" s="162" t="n">
        <v>2152.43</v>
      </c>
      <c r="D22249" s="162" t="n">
        <v>0.058986</v>
      </c>
      <c r="E22249" s="162" t="n">
        <v>13.04</v>
      </c>
    </row>
    <row r="22250">
      <c r="B22250" s="161" t="n">
        <v>42565</v>
      </c>
      <c r="C22250" s="162" t="n">
        <v>2163.75</v>
      </c>
      <c r="D22250" s="162" t="n">
        <v>0.063537</v>
      </c>
      <c r="E22250" s="162" t="n">
        <v>12.82</v>
      </c>
    </row>
    <row r="22251">
      <c r="B22251" s="161" t="n">
        <v>42566</v>
      </c>
      <c r="C22251" s="162" t="n">
        <v>2161.74</v>
      </c>
      <c r="D22251" s="162" t="n">
        <v>0.061924</v>
      </c>
      <c r="E22251" s="162" t="n">
        <v>12.67</v>
      </c>
    </row>
    <row r="22252">
      <c r="B22252" s="161" t="n">
        <v>42569</v>
      </c>
      <c r="C22252" s="162" t="n">
        <v>2166.89</v>
      </c>
      <c r="D22252" s="162" t="n">
        <v>0.063696</v>
      </c>
      <c r="E22252" s="162" t="n">
        <v>12.44</v>
      </c>
    </row>
    <row r="22253">
      <c r="B22253" s="161" t="n">
        <v>42570</v>
      </c>
      <c r="C22253" s="162" t="n">
        <v>2163.78</v>
      </c>
      <c r="D22253" s="162" t="n">
        <v>0.06167</v>
      </c>
      <c r="E22253" s="162" t="n">
        <v>11.97</v>
      </c>
    </row>
    <row r="22254">
      <c r="B22254" s="161" t="n">
        <v>42571</v>
      </c>
      <c r="C22254" s="162" t="n">
        <v>2173.02</v>
      </c>
      <c r="D22254" s="162" t="n">
        <v>0.065387</v>
      </c>
      <c r="E22254" s="162" t="n">
        <v>11.77</v>
      </c>
    </row>
    <row r="22255">
      <c r="B22255" s="161" t="n">
        <v>42572</v>
      </c>
      <c r="C22255" s="162" t="n">
        <v>2165.17</v>
      </c>
      <c r="D22255" s="162" t="n">
        <v>0.06133</v>
      </c>
      <c r="E22255" s="162" t="n">
        <v>12.74</v>
      </c>
    </row>
    <row r="22256">
      <c r="B22256" s="161" t="n">
        <v>42573</v>
      </c>
      <c r="C22256" s="162" t="n">
        <v>2175.03</v>
      </c>
      <c r="D22256" s="162" t="n">
        <v>0.06539499999999999</v>
      </c>
      <c r="E22256" s="162" t="n">
        <v>12.02</v>
      </c>
    </row>
    <row r="22257">
      <c r="B22257" s="161" t="n">
        <v>42576</v>
      </c>
      <c r="C22257" s="162" t="n">
        <v>2168.48</v>
      </c>
      <c r="D22257" s="162" t="n">
        <v>0.061955</v>
      </c>
      <c r="E22257" s="162" t="n">
        <v>12.87</v>
      </c>
    </row>
    <row r="22258">
      <c r="B22258" s="161" t="n">
        <v>42577</v>
      </c>
      <c r="C22258" s="162" t="n">
        <v>2169.18</v>
      </c>
      <c r="D22258" s="162" t="n">
        <v>0.061896</v>
      </c>
      <c r="E22258" s="162" t="n">
        <v>13.05</v>
      </c>
    </row>
    <row r="22259">
      <c r="B22259" s="161" t="n">
        <v>42578</v>
      </c>
      <c r="C22259" s="162" t="n">
        <v>2166.58</v>
      </c>
      <c r="D22259" s="162" t="n">
        <v>0.060325</v>
      </c>
      <c r="E22259" s="162" t="n">
        <v>12.83</v>
      </c>
    </row>
    <row r="22260">
      <c r="B22260" s="161" t="n">
        <v>42579</v>
      </c>
      <c r="C22260" s="162" t="n">
        <v>2170.06</v>
      </c>
      <c r="D22260" s="162" t="n">
        <v>0.061556</v>
      </c>
      <c r="E22260" s="162" t="n">
        <v>12.72</v>
      </c>
    </row>
    <row r="22261">
      <c r="B22261" s="161" t="n">
        <v>42580</v>
      </c>
      <c r="C22261" s="162" t="n">
        <v>2173.6</v>
      </c>
      <c r="D22261" s="162" t="n">
        <v>0.06276900000000001</v>
      </c>
      <c r="E22261" s="162" t="n">
        <v>11.87</v>
      </c>
    </row>
    <row r="22262">
      <c r="B22262" s="161" t="n">
        <v>42583</v>
      </c>
      <c r="C22262" s="162" t="n">
        <v>2170.84</v>
      </c>
      <c r="D22262" s="162" t="n">
        <v>0.061066</v>
      </c>
      <c r="E22262" s="162" t="n">
        <v>12.44</v>
      </c>
    </row>
    <row r="22263">
      <c r="B22263" s="161" t="n">
        <v>42584</v>
      </c>
      <c r="C22263" s="162" t="n">
        <v>2157.03</v>
      </c>
      <c r="D22263" s="162" t="n">
        <v>0.054358</v>
      </c>
      <c r="E22263" s="162" t="n">
        <v>13.37</v>
      </c>
    </row>
    <row r="22264">
      <c r="B22264" s="161" t="n">
        <v>42585</v>
      </c>
      <c r="C22264" s="162" t="n">
        <v>2163.79</v>
      </c>
      <c r="D22264" s="162" t="n">
        <v>0.057168</v>
      </c>
      <c r="E22264" s="162" t="n">
        <v>12.86</v>
      </c>
    </row>
    <row r="22265">
      <c r="B22265" s="161" t="n">
        <v>42586</v>
      </c>
      <c r="C22265" s="162" t="n">
        <v>2164.25</v>
      </c>
      <c r="D22265" s="162" t="n">
        <v>0.057061</v>
      </c>
      <c r="E22265" s="162" t="n">
        <v>12.42</v>
      </c>
    </row>
    <row r="22266">
      <c r="B22266" s="161" t="n">
        <v>42587</v>
      </c>
      <c r="C22266" s="162" t="n">
        <v>2182.87</v>
      </c>
      <c r="D22266" s="162" t="n">
        <v>0.06525499999999999</v>
      </c>
      <c r="E22266" s="162" t="n">
        <v>11.39</v>
      </c>
    </row>
    <row r="22267">
      <c r="B22267" s="161" t="n">
        <v>42590</v>
      </c>
      <c r="C22267" s="162" t="n">
        <v>2180.89</v>
      </c>
      <c r="D22267" s="162" t="n">
        <v>0.06395199999999999</v>
      </c>
      <c r="E22267" s="162" t="n">
        <v>11.5</v>
      </c>
    </row>
    <row r="22268">
      <c r="B22268" s="161" t="n">
        <v>42591</v>
      </c>
      <c r="C22268" s="162" t="n">
        <v>2181.74</v>
      </c>
      <c r="D22268" s="162" t="n">
        <v>0.064026</v>
      </c>
      <c r="E22268" s="162" t="n">
        <v>11.66</v>
      </c>
    </row>
    <row r="22269">
      <c r="B22269" s="161" t="n">
        <v>42592</v>
      </c>
      <c r="C22269" s="162" t="n">
        <v>2175.49</v>
      </c>
      <c r="D22269" s="162" t="n">
        <v>0.060912</v>
      </c>
      <c r="E22269" s="162" t="n">
        <v>12.05</v>
      </c>
    </row>
    <row r="22270">
      <c r="B22270" s="161" t="n">
        <v>42593</v>
      </c>
      <c r="C22270" s="162" t="n">
        <v>2185.79</v>
      </c>
      <c r="D22270" s="162" t="n">
        <v>0.065355</v>
      </c>
      <c r="E22270" s="162" t="n">
        <v>11.68</v>
      </c>
    </row>
    <row r="22271">
      <c r="B22271" s="161" t="n">
        <v>42594</v>
      </c>
      <c r="C22271" s="162" t="n">
        <v>2184.05</v>
      </c>
      <c r="D22271" s="162" t="n">
        <v>0.06427099999999999</v>
      </c>
      <c r="E22271" s="162" t="n">
        <v>11.55</v>
      </c>
    </row>
    <row r="22272">
      <c r="B22272" s="161" t="n">
        <v>42597</v>
      </c>
      <c r="C22272" s="162" t="n">
        <v>2190.15</v>
      </c>
      <c r="D22272" s="162" t="n">
        <v>0.066816</v>
      </c>
      <c r="E22272" s="162" t="n">
        <v>11.81</v>
      </c>
    </row>
    <row r="22273">
      <c r="B22273" s="161" t="n">
        <v>42598</v>
      </c>
      <c r="C22273" s="162" t="n">
        <v>2178.15</v>
      </c>
      <c r="D22273" s="162" t="n">
        <v>0.061105</v>
      </c>
      <c r="E22273" s="162" t="n">
        <v>12.64</v>
      </c>
    </row>
    <row r="22274">
      <c r="B22274" s="161" t="n">
        <v>42599</v>
      </c>
      <c r="C22274" s="162" t="n">
        <v>2182.22</v>
      </c>
      <c r="D22274" s="162" t="n">
        <v>0.062721</v>
      </c>
      <c r="E22274" s="162" t="n">
        <v>12.19</v>
      </c>
    </row>
    <row r="22275">
      <c r="B22275" s="161" t="n">
        <v>42600</v>
      </c>
      <c r="C22275" s="162" t="n">
        <v>2187.02</v>
      </c>
      <c r="D22275" s="162" t="n">
        <v>0.064716</v>
      </c>
      <c r="E22275" s="162" t="n">
        <v>11.43</v>
      </c>
    </row>
    <row r="22276">
      <c r="B22276" s="161" t="n">
        <v>42601</v>
      </c>
      <c r="C22276" s="162" t="n">
        <v>2183.87</v>
      </c>
      <c r="D22276" s="162" t="n">
        <v>0.063094</v>
      </c>
      <c r="E22276" s="162" t="n">
        <v>11.34</v>
      </c>
    </row>
    <row r="22277">
      <c r="B22277" s="161" t="n">
        <v>42604</v>
      </c>
      <c r="C22277" s="162" t="n">
        <v>2182.64</v>
      </c>
      <c r="D22277" s="162" t="n">
        <v>0.062335</v>
      </c>
      <c r="E22277" s="162" t="n">
        <v>12.27</v>
      </c>
    </row>
    <row r="22278">
      <c r="B22278" s="161" t="n">
        <v>42605</v>
      </c>
      <c r="C22278" s="162" t="n">
        <v>2186.9</v>
      </c>
      <c r="D22278" s="162" t="n">
        <v>0.064073</v>
      </c>
      <c r="E22278" s="162" t="n">
        <v>12.38</v>
      </c>
    </row>
    <row r="22279">
      <c r="B22279" s="161" t="n">
        <v>42606</v>
      </c>
      <c r="C22279" s="162" t="n">
        <v>2175.44</v>
      </c>
      <c r="D22279" s="162" t="n">
        <v>0.058633</v>
      </c>
      <c r="E22279" s="162" t="n">
        <v>13.45</v>
      </c>
    </row>
    <row r="22280">
      <c r="B22280" s="161" t="n">
        <v>42607</v>
      </c>
      <c r="C22280" s="162" t="n">
        <v>2172.47</v>
      </c>
      <c r="D22280" s="162" t="n">
        <v>0.057038</v>
      </c>
      <c r="E22280" s="162" t="n">
        <v>13.63</v>
      </c>
    </row>
    <row r="22281">
      <c r="B22281" s="161" t="n">
        <v>42608</v>
      </c>
      <c r="C22281" s="162" t="n">
        <v>2169.04</v>
      </c>
      <c r="D22281" s="162" t="n">
        <v>0.055245</v>
      </c>
      <c r="E22281" s="162" t="n">
        <v>13.65</v>
      </c>
    </row>
    <row r="22282">
      <c r="B22282" s="161" t="n">
        <v>42611</v>
      </c>
      <c r="C22282" s="162" t="n">
        <v>2180.38</v>
      </c>
      <c r="D22282" s="162" t="n">
        <v>0.060203</v>
      </c>
      <c r="E22282" s="162" t="n">
        <v>12.94</v>
      </c>
    </row>
    <row r="22283">
      <c r="B22283" s="161" t="n">
        <v>42612</v>
      </c>
      <c r="C22283" s="162" t="n">
        <v>2176.12</v>
      </c>
      <c r="D22283" s="162" t="n">
        <v>0.05793</v>
      </c>
      <c r="E22283" s="162" t="n">
        <v>13.12</v>
      </c>
    </row>
    <row r="22284">
      <c r="B22284" s="161" t="n">
        <v>42613</v>
      </c>
      <c r="C22284" s="162" t="n">
        <v>2170.95</v>
      </c>
      <c r="D22284" s="162" t="n">
        <v>0.055191</v>
      </c>
      <c r="E22284" s="162" t="n">
        <v>13.42</v>
      </c>
    </row>
    <row r="22285">
      <c r="B22285" s="161" t="n">
        <v>42614</v>
      </c>
      <c r="C22285" s="162" t="n">
        <v>2170.86</v>
      </c>
      <c r="D22285" s="162" t="n">
        <v>0.054864</v>
      </c>
      <c r="E22285" s="162" t="n">
        <v>13.48</v>
      </c>
    </row>
    <row r="22286">
      <c r="B22286" s="161" t="n">
        <v>42615</v>
      </c>
      <c r="C22286" s="162" t="n">
        <v>2179.98</v>
      </c>
      <c r="D22286" s="162" t="n">
        <v>0.058741</v>
      </c>
      <c r="E22286" s="162" t="n">
        <v>11.98</v>
      </c>
    </row>
    <row r="22287">
      <c r="B22287" s="161" t="n">
        <v>42619</v>
      </c>
      <c r="C22287" s="162" t="n">
        <v>2186.48</v>
      </c>
      <c r="D22287" s="162" t="n">
        <v>0.061468</v>
      </c>
      <c r="E22287" s="162" t="n">
        <v>12.02</v>
      </c>
    </row>
    <row r="22288">
      <c r="B22288" s="161" t="n">
        <v>42620</v>
      </c>
      <c r="C22288" s="162" t="n">
        <v>2186.16</v>
      </c>
      <c r="D22288" s="162" t="n">
        <v>0.061066</v>
      </c>
      <c r="E22288" s="162" t="n">
        <v>11.94</v>
      </c>
    </row>
    <row r="22289">
      <c r="B22289" s="161" t="n">
        <v>42621</v>
      </c>
      <c r="C22289" s="162" t="n">
        <v>2181.3</v>
      </c>
      <c r="D22289" s="162" t="n">
        <v>0.058617</v>
      </c>
      <c r="E22289" s="162" t="n">
        <v>12.51</v>
      </c>
    </row>
    <row r="22290">
      <c r="B22290" s="161" t="n">
        <v>42622</v>
      </c>
      <c r="C22290" s="162" t="n">
        <v>2127.81</v>
      </c>
      <c r="D22290" s="162" t="n">
        <v>0.033689</v>
      </c>
      <c r="E22290" s="162" t="n">
        <v>17.5</v>
      </c>
    </row>
    <row r="22291">
      <c r="B22291" s="161" t="n">
        <v>42625</v>
      </c>
      <c r="C22291" s="162" t="n">
        <v>2159.04</v>
      </c>
      <c r="D22291" s="162" t="n">
        <v>0.048089</v>
      </c>
      <c r="E22291" s="162" t="n">
        <v>15.16</v>
      </c>
    </row>
    <row r="22292">
      <c r="B22292" s="161" t="n">
        <v>42626</v>
      </c>
      <c r="C22292" s="162" t="n">
        <v>2127.02</v>
      </c>
      <c r="D22292" s="162" t="n">
        <v>0.033055</v>
      </c>
      <c r="E22292" s="162" t="n">
        <v>17.85</v>
      </c>
    </row>
    <row r="22293">
      <c r="B22293" s="161" t="n">
        <v>42627</v>
      </c>
      <c r="C22293" s="162" t="n">
        <v>2125.77</v>
      </c>
      <c r="D22293" s="162" t="n">
        <v>0.03238</v>
      </c>
      <c r="E22293" s="162" t="n">
        <v>18.14</v>
      </c>
    </row>
    <row r="22294">
      <c r="B22294" s="161" t="n">
        <v>42628</v>
      </c>
      <c r="C22294" s="162" t="n">
        <v>2147.26</v>
      </c>
      <c r="D22294" s="162" t="n">
        <v>0.042277</v>
      </c>
      <c r="E22294" s="162" t="n">
        <v>16.3</v>
      </c>
    </row>
    <row r="22295">
      <c r="B22295" s="161" t="n">
        <v>42629</v>
      </c>
      <c r="C22295" s="162" t="n">
        <v>2139.16</v>
      </c>
      <c r="D22295" s="162" t="n">
        <v>0.038408</v>
      </c>
      <c r="E22295" s="162" t="n">
        <v>15.37</v>
      </c>
    </row>
    <row r="22296">
      <c r="B22296" s="161" t="n">
        <v>42632</v>
      </c>
      <c r="C22296" s="162" t="n">
        <v>2139.12</v>
      </c>
      <c r="D22296" s="162" t="n">
        <v>0.038245</v>
      </c>
      <c r="E22296" s="162" t="n">
        <v>15.53</v>
      </c>
    </row>
    <row r="22297">
      <c r="B22297" s="161" t="n">
        <v>42633</v>
      </c>
      <c r="C22297" s="162" t="n">
        <v>2139.76</v>
      </c>
      <c r="D22297" s="162" t="n">
        <v>0.038325</v>
      </c>
      <c r="E22297" s="162" t="n">
        <v>15.92</v>
      </c>
    </row>
    <row r="22298">
      <c r="B22298" s="161" t="n">
        <v>42634</v>
      </c>
      <c r="C22298" s="162" t="n">
        <v>2163.12</v>
      </c>
      <c r="D22298" s="162" t="n">
        <v>0.04901</v>
      </c>
      <c r="E22298" s="162" t="n">
        <v>13.3</v>
      </c>
    </row>
    <row r="22299">
      <c r="B22299" s="161" t="n">
        <v>42635</v>
      </c>
      <c r="C22299" s="162" t="n">
        <v>2177.18</v>
      </c>
      <c r="D22299" s="162" t="n">
        <v>0.055246</v>
      </c>
      <c r="E22299" s="162" t="n">
        <v>12.02</v>
      </c>
    </row>
    <row r="22300">
      <c r="B22300" s="161" t="n">
        <v>42636</v>
      </c>
      <c r="C22300" s="162" t="n">
        <v>2164.69</v>
      </c>
      <c r="D22300" s="162" t="n">
        <v>0.049247</v>
      </c>
      <c r="E22300" s="162" t="n">
        <v>12.29</v>
      </c>
    </row>
    <row r="22301">
      <c r="B22301" s="161" t="n">
        <v>42639</v>
      </c>
      <c r="C22301" s="162" t="n">
        <v>2146.1</v>
      </c>
      <c r="D22301" s="162" t="n">
        <v>0.040383</v>
      </c>
      <c r="E22301" s="162" t="n">
        <v>14.5</v>
      </c>
    </row>
    <row r="22302">
      <c r="B22302" s="161" t="n">
        <v>42640</v>
      </c>
      <c r="C22302" s="162" t="n">
        <v>2159.93</v>
      </c>
      <c r="D22302" s="162" t="n">
        <v>0.046545</v>
      </c>
      <c r="E22302" s="162" t="n">
        <v>13.1</v>
      </c>
    </row>
    <row r="22303">
      <c r="B22303" s="161" t="n">
        <v>42641</v>
      </c>
      <c r="C22303" s="162" t="n">
        <v>2171.37</v>
      </c>
      <c r="D22303" s="162" t="n">
        <v>0.051442</v>
      </c>
      <c r="E22303" s="162" t="n">
        <v>12.39</v>
      </c>
    </row>
    <row r="22304">
      <c r="B22304" s="161" t="n">
        <v>42642</v>
      </c>
      <c r="C22304" s="162" t="n">
        <v>2151.13</v>
      </c>
      <c r="D22304" s="162" t="n">
        <v>0.041764</v>
      </c>
      <c r="E22304" s="162" t="n">
        <v>14.02</v>
      </c>
    </row>
    <row r="22305">
      <c r="B22305" s="161" t="n">
        <v>42643</v>
      </c>
      <c r="C22305" s="162" t="n">
        <v>2168.27</v>
      </c>
      <c r="D22305" s="162" t="n">
        <v>0.049398</v>
      </c>
      <c r="E22305" s="162" t="n">
        <v>13.29</v>
      </c>
    </row>
    <row r="22306">
      <c r="B22306" s="161" t="n">
        <v>42646</v>
      </c>
      <c r="C22306" s="162" t="n">
        <v>2161.2</v>
      </c>
      <c r="D22306" s="162" t="n">
        <v>0.045919</v>
      </c>
      <c r="E22306" s="162" t="n">
        <v>13.57</v>
      </c>
    </row>
    <row r="22307">
      <c r="B22307" s="161" t="n">
        <v>42647</v>
      </c>
      <c r="C22307" s="162" t="n">
        <v>2150.49</v>
      </c>
      <c r="D22307" s="162" t="n">
        <v>0.040688</v>
      </c>
      <c r="E22307" s="162" t="n">
        <v>13.63</v>
      </c>
    </row>
    <row r="22308">
      <c r="B22308" s="161" t="n">
        <v>42648</v>
      </c>
      <c r="C22308" s="162" t="n">
        <v>2159.73</v>
      </c>
      <c r="D22308" s="162" t="n">
        <v>0.044602</v>
      </c>
      <c r="E22308" s="162" t="n">
        <v>12.99</v>
      </c>
    </row>
    <row r="22309">
      <c r="B22309" s="161" t="n">
        <v>42649</v>
      </c>
      <c r="C22309" s="162" t="n">
        <v>2160.77</v>
      </c>
      <c r="D22309" s="162" t="n">
        <v>0.044745</v>
      </c>
      <c r="E22309" s="162" t="n">
        <v>12.84</v>
      </c>
    </row>
    <row r="22310">
      <c r="B22310" s="161" t="n">
        <v>42650</v>
      </c>
      <c r="C22310" s="162" t="n">
        <v>2153.74</v>
      </c>
      <c r="D22310" s="162" t="n">
        <v>0.041209</v>
      </c>
      <c r="E22310" s="162" t="n">
        <v>13.48</v>
      </c>
    </row>
    <row r="22311">
      <c r="B22311" s="161" t="n">
        <v>42653</v>
      </c>
      <c r="C22311" s="162" t="n">
        <v>2163.66</v>
      </c>
      <c r="D22311" s="162" t="n">
        <v>0.045564</v>
      </c>
      <c r="E22311" s="162" t="n">
        <v>13.38</v>
      </c>
    </row>
    <row r="22312">
      <c r="B22312" s="161" t="n">
        <v>42654</v>
      </c>
      <c r="C22312" s="162" t="n">
        <v>2136.73</v>
      </c>
      <c r="D22312" s="162" t="n">
        <v>0.032856</v>
      </c>
      <c r="E22312" s="162" t="n">
        <v>15.36</v>
      </c>
    </row>
    <row r="22313">
      <c r="B22313" s="161" t="n">
        <v>42655</v>
      </c>
      <c r="C22313" s="162" t="n">
        <v>2139.18</v>
      </c>
      <c r="D22313" s="162" t="n">
        <v>0.033802</v>
      </c>
      <c r="E22313" s="162" t="n">
        <v>15.91</v>
      </c>
    </row>
    <row r="22314">
      <c r="B22314" s="161" t="n">
        <v>42656</v>
      </c>
      <c r="C22314" s="162" t="n">
        <v>2132.55</v>
      </c>
      <c r="D22314" s="162" t="n">
        <v>0.030567</v>
      </c>
      <c r="E22314" s="162" t="n">
        <v>16.69</v>
      </c>
    </row>
    <row r="22315">
      <c r="B22315" s="161" t="n">
        <v>42657</v>
      </c>
      <c r="C22315" s="162" t="n">
        <v>2132.98</v>
      </c>
      <c r="D22315" s="162" t="n">
        <v>0.0306</v>
      </c>
      <c r="E22315" s="162" t="n">
        <v>16.12</v>
      </c>
    </row>
    <row r="22316">
      <c r="B22316" s="161" t="n">
        <v>42660</v>
      </c>
      <c r="C22316" s="162" t="n">
        <v>2126.5</v>
      </c>
      <c r="D22316" s="162" t="n">
        <v>0.027358</v>
      </c>
      <c r="E22316" s="162" t="n">
        <v>16.21</v>
      </c>
    </row>
    <row r="22317">
      <c r="B22317" s="161" t="n">
        <v>42661</v>
      </c>
      <c r="C22317" s="162" t="n">
        <v>2139.6</v>
      </c>
      <c r="D22317" s="162" t="n">
        <v>0.033193</v>
      </c>
      <c r="E22317" s="162" t="n">
        <v>15.28</v>
      </c>
    </row>
    <row r="22318">
      <c r="B22318" s="161" t="n">
        <v>42662</v>
      </c>
      <c r="C22318" s="162" t="n">
        <v>2144.29</v>
      </c>
      <c r="D22318" s="162" t="n">
        <v>0.035074</v>
      </c>
      <c r="E22318" s="162" t="n">
        <v>14.41</v>
      </c>
    </row>
    <row r="22319">
      <c r="B22319" s="161" t="n">
        <v>42663</v>
      </c>
      <c r="C22319" s="162" t="n">
        <v>2141.34</v>
      </c>
      <c r="D22319" s="162" t="n">
        <v>0.033333</v>
      </c>
      <c r="E22319" s="162" t="n">
        <v>13.75</v>
      </c>
    </row>
    <row r="22320">
      <c r="B22320" s="161" t="n">
        <v>42664</v>
      </c>
      <c r="C22320" s="162" t="n">
        <v>2141.16</v>
      </c>
      <c r="D22320" s="162" t="n">
        <v>0.032771</v>
      </c>
      <c r="E22320" s="162" t="n">
        <v>13.34</v>
      </c>
    </row>
    <row r="22321">
      <c r="B22321" s="161" t="n">
        <v>42667</v>
      </c>
      <c r="C22321" s="162" t="n">
        <v>2151.33</v>
      </c>
      <c r="D22321" s="162" t="n">
        <v>0.036956</v>
      </c>
      <c r="E22321" s="162" t="n">
        <v>13.02</v>
      </c>
    </row>
    <row r="22322">
      <c r="B22322" s="161" t="n">
        <v>42668</v>
      </c>
      <c r="C22322" s="162" t="n">
        <v>2143.16</v>
      </c>
      <c r="D22322" s="162" t="n">
        <v>0.032622</v>
      </c>
      <c r="E22322" s="162" t="n">
        <v>13.46</v>
      </c>
    </row>
    <row r="22323">
      <c r="B22323" s="161" t="n">
        <v>42669</v>
      </c>
      <c r="C22323" s="162" t="n">
        <v>2139.43</v>
      </c>
      <c r="D22323" s="162" t="n">
        <v>0.030396</v>
      </c>
      <c r="E22323" s="162" t="n">
        <v>14.24</v>
      </c>
    </row>
    <row r="22324">
      <c r="B22324" s="161" t="n">
        <v>42670</v>
      </c>
      <c r="C22324" s="162" t="n">
        <v>2133.04</v>
      </c>
      <c r="D22324" s="162" t="n">
        <v>0.02682</v>
      </c>
      <c r="E22324" s="162" t="n">
        <v>15.36</v>
      </c>
    </row>
    <row r="22325">
      <c r="B22325" s="161" t="n">
        <v>42671</v>
      </c>
      <c r="C22325" s="162" t="n">
        <v>2126.41</v>
      </c>
      <c r="D22325" s="162" t="n">
        <v>0.023215</v>
      </c>
      <c r="E22325" s="162" t="n">
        <v>16.19</v>
      </c>
    </row>
    <row r="22326">
      <c r="B22326" s="161" t="n">
        <v>42674</v>
      </c>
      <c r="C22326" s="162" t="n">
        <v>2126.15</v>
      </c>
      <c r="D22326" s="162" t="n">
        <v>0.022501</v>
      </c>
      <c r="E22326" s="162" t="n">
        <v>17.06</v>
      </c>
    </row>
    <row r="22327">
      <c r="B22327" s="161" t="n">
        <v>42675</v>
      </c>
      <c r="C22327" s="162" t="n">
        <v>2111.72</v>
      </c>
      <c r="D22327" s="162" t="n">
        <v>0.015137</v>
      </c>
      <c r="E22327" s="162" t="n">
        <v>18.56</v>
      </c>
    </row>
    <row r="22328">
      <c r="B22328" s="161" t="n">
        <v>42676</v>
      </c>
      <c r="C22328" s="162" t="n">
        <v>2097.94</v>
      </c>
      <c r="D22328" s="162" t="n">
        <v>0.008017</v>
      </c>
      <c r="E22328" s="162" t="n">
        <v>19.32</v>
      </c>
    </row>
    <row r="22329">
      <c r="B22329" s="161" t="n">
        <v>42677</v>
      </c>
      <c r="C22329" s="162" t="n">
        <v>2088.66</v>
      </c>
      <c r="D22329" s="162" t="n">
        <v>0.003056</v>
      </c>
      <c r="E22329" s="162" t="n">
        <v>22.08</v>
      </c>
    </row>
    <row r="22330">
      <c r="B22330" s="161" t="n">
        <v>42678</v>
      </c>
      <c r="C22330" s="162" t="n">
        <v>2085.18</v>
      </c>
      <c r="D22330" s="162" t="n">
        <v>0.000961</v>
      </c>
      <c r="E22330" s="162" t="n">
        <v>22.51</v>
      </c>
    </row>
    <row r="22331">
      <c r="B22331" s="161" t="n">
        <v>42681</v>
      </c>
      <c r="C22331" s="162" t="n">
        <v>2131.52</v>
      </c>
      <c r="D22331" s="162" t="n">
        <v>0.02233</v>
      </c>
      <c r="E22331" s="162" t="n">
        <v>18.71</v>
      </c>
    </row>
    <row r="22332">
      <c r="B22332" s="161" t="n">
        <v>42682</v>
      </c>
      <c r="C22332" s="162" t="n">
        <v>2139.56</v>
      </c>
      <c r="D22332" s="162" t="n">
        <v>0.025529</v>
      </c>
      <c r="E22332" s="162" t="n">
        <v>18.74</v>
      </c>
    </row>
    <row r="22333">
      <c r="B22333" s="161" t="n">
        <v>42683</v>
      </c>
      <c r="C22333" s="162" t="n">
        <v>2163.26</v>
      </c>
      <c r="D22333" s="162" t="n">
        <v>0.035874</v>
      </c>
      <c r="E22333" s="162" t="n">
        <v>14.38</v>
      </c>
    </row>
    <row r="22334">
      <c r="B22334" s="161" t="n">
        <v>42684</v>
      </c>
      <c r="C22334" s="162" t="n">
        <v>2167.48</v>
      </c>
      <c r="D22334" s="162" t="n">
        <v>0.037166</v>
      </c>
      <c r="E22334" s="162" t="n">
        <v>14.74</v>
      </c>
    </row>
    <row r="22335">
      <c r="B22335" s="161" t="n">
        <v>42685</v>
      </c>
      <c r="C22335" s="162" t="n">
        <v>2164.45</v>
      </c>
      <c r="D22335" s="162" t="n">
        <v>0.03523</v>
      </c>
      <c r="E22335" s="162" t="n">
        <v>14.17</v>
      </c>
    </row>
    <row r="22336">
      <c r="B22336" s="161" t="n">
        <v>42688</v>
      </c>
      <c r="C22336" s="162" t="n">
        <v>2164.2</v>
      </c>
      <c r="D22336" s="162" t="n">
        <v>0.034577</v>
      </c>
      <c r="E22336" s="162" t="n">
        <v>14.48</v>
      </c>
    </row>
    <row r="22337">
      <c r="B22337" s="161" t="n">
        <v>42689</v>
      </c>
      <c r="C22337" s="162" t="n">
        <v>2180.39</v>
      </c>
      <c r="D22337" s="162" t="n">
        <v>0.041367</v>
      </c>
      <c r="E22337" s="162" t="n">
        <v>13.37</v>
      </c>
    </row>
    <row r="22338">
      <c r="B22338" s="161" t="n">
        <v>42690</v>
      </c>
      <c r="C22338" s="162" t="n">
        <v>2176.94</v>
      </c>
      <c r="D22338" s="162" t="n">
        <v>0.039152</v>
      </c>
      <c r="E22338" s="162" t="n">
        <v>13.72</v>
      </c>
    </row>
    <row r="22339">
      <c r="B22339" s="161" t="n">
        <v>42691</v>
      </c>
      <c r="C22339" s="162" t="n">
        <v>2187.12</v>
      </c>
      <c r="D22339" s="162" t="n">
        <v>0.043168</v>
      </c>
      <c r="E22339" s="162" t="n">
        <v>13.35</v>
      </c>
    </row>
    <row r="22340">
      <c r="B22340" s="161" t="n">
        <v>42692</v>
      </c>
      <c r="C22340" s="162" t="n">
        <v>2181.9</v>
      </c>
      <c r="D22340" s="162" t="n">
        <v>0.040059</v>
      </c>
      <c r="E22340" s="162" t="n">
        <v>12.85</v>
      </c>
    </row>
    <row r="22341">
      <c r="B22341" s="161" t="n">
        <v>42695</v>
      </c>
      <c r="C22341" s="162" t="n">
        <v>2198.18</v>
      </c>
      <c r="D22341" s="162" t="n">
        <v>0.04667</v>
      </c>
      <c r="E22341" s="162" t="n">
        <v>12.42</v>
      </c>
    </row>
    <row r="22342">
      <c r="B22342" s="161" t="n">
        <v>42696</v>
      </c>
      <c r="C22342" s="162" t="n">
        <v>2202.94</v>
      </c>
      <c r="D22342" s="162" t="n">
        <v>0.047998</v>
      </c>
      <c r="E22342" s="162" t="n">
        <v>12.41</v>
      </c>
    </row>
    <row r="22343">
      <c r="B22343" s="161" t="n">
        <v>42697</v>
      </c>
      <c r="C22343" s="162" t="n">
        <v>2204.72</v>
      </c>
      <c r="D22343" s="162" t="n">
        <v>0.047966</v>
      </c>
      <c r="E22343" s="162" t="n">
        <v>12.43</v>
      </c>
    </row>
    <row r="22344">
      <c r="B22344" s="161" t="n">
        <v>42699</v>
      </c>
      <c r="C22344" s="162" t="n">
        <v>2213.35</v>
      </c>
      <c r="D22344" s="162" t="n">
        <v>0.050958</v>
      </c>
      <c r="E22344" s="162" t="n">
        <v>12.34</v>
      </c>
    </row>
    <row r="22345">
      <c r="B22345" s="161" t="n">
        <v>42702</v>
      </c>
      <c r="C22345" s="162" t="n">
        <v>2201.72</v>
      </c>
      <c r="D22345" s="162" t="n">
        <v>0.044889</v>
      </c>
      <c r="E22345" s="162" t="n">
        <v>13.15</v>
      </c>
    </row>
    <row r="22346">
      <c r="B22346" s="161" t="n">
        <v>42703</v>
      </c>
      <c r="C22346" s="162" t="n">
        <v>2204.66</v>
      </c>
      <c r="D22346" s="162" t="n">
        <v>0.04549</v>
      </c>
      <c r="E22346" s="162" t="n">
        <v>12.9</v>
      </c>
    </row>
    <row r="22347">
      <c r="B22347" s="161" t="n">
        <v>42704</v>
      </c>
      <c r="C22347" s="162" t="n">
        <v>2198.81</v>
      </c>
      <c r="D22347" s="162" t="n">
        <v>0.042188</v>
      </c>
      <c r="E22347" s="162" t="n">
        <v>13.33</v>
      </c>
    </row>
    <row r="22348">
      <c r="B22348" s="161" t="n">
        <v>42705</v>
      </c>
      <c r="C22348" s="162" t="n">
        <v>2191.08</v>
      </c>
      <c r="D22348" s="162" t="n">
        <v>0.038018</v>
      </c>
      <c r="E22348" s="162" t="n">
        <v>14.07</v>
      </c>
    </row>
    <row r="22349">
      <c r="B22349" s="161" t="n">
        <v>42706</v>
      </c>
      <c r="C22349" s="162" t="n">
        <v>2191.95</v>
      </c>
      <c r="D22349" s="162" t="n">
        <v>0.037765</v>
      </c>
      <c r="E22349" s="162" t="n">
        <v>14.12</v>
      </c>
    </row>
    <row r="22350">
      <c r="B22350" s="161" t="n">
        <v>42709</v>
      </c>
      <c r="C22350" s="162" t="n">
        <v>2204.71</v>
      </c>
      <c r="D22350" s="162" t="n">
        <v>0.042956</v>
      </c>
      <c r="E22350" s="162" t="n">
        <v>12.14</v>
      </c>
    </row>
    <row r="22351">
      <c r="B22351" s="161" t="n">
        <v>42710</v>
      </c>
      <c r="C22351" s="162" t="n">
        <v>2212.23</v>
      </c>
      <c r="D22351" s="162" t="n">
        <v>0.045672</v>
      </c>
      <c r="E22351" s="162" t="n">
        <v>11.79</v>
      </c>
    </row>
    <row r="22352">
      <c r="B22352" s="161" t="n">
        <v>42711</v>
      </c>
      <c r="C22352" s="162" t="n">
        <v>2241.35</v>
      </c>
      <c r="D22352" s="162" t="n">
        <v>0.058013</v>
      </c>
      <c r="E22352" s="162" t="n">
        <v>12.22</v>
      </c>
    </row>
    <row r="22353">
      <c r="B22353" s="161" t="n">
        <v>42712</v>
      </c>
      <c r="C22353" s="162" t="n">
        <v>2246.19</v>
      </c>
      <c r="D22353" s="162" t="n">
        <v>0.059474</v>
      </c>
      <c r="E22353" s="162" t="n">
        <v>12.64</v>
      </c>
    </row>
    <row r="22354">
      <c r="B22354" s="161" t="n">
        <v>42713</v>
      </c>
      <c r="C22354" s="162" t="n">
        <v>2259.53</v>
      </c>
      <c r="D22354" s="162" t="n">
        <v>0.06466</v>
      </c>
      <c r="E22354" s="162" t="n">
        <v>11.75</v>
      </c>
    </row>
    <row r="22355">
      <c r="B22355" s="161" t="n">
        <v>42716</v>
      </c>
      <c r="C22355" s="162" t="n">
        <v>2256.96</v>
      </c>
      <c r="D22355" s="162" t="n">
        <v>0.06275600000000001</v>
      </c>
      <c r="E22355" s="162" t="n">
        <v>12.64</v>
      </c>
    </row>
    <row r="22356">
      <c r="B22356" s="161" t="n">
        <v>42717</v>
      </c>
      <c r="C22356" s="162" t="n">
        <v>2271.72</v>
      </c>
      <c r="D22356" s="162" t="n">
        <v>0.068582</v>
      </c>
      <c r="E22356" s="162" t="n">
        <v>12.72</v>
      </c>
    </row>
    <row r="22357">
      <c r="B22357" s="161" t="n">
        <v>42718</v>
      </c>
      <c r="C22357" s="162" t="n">
        <v>2253.28</v>
      </c>
      <c r="D22357" s="162" t="n">
        <v>0.059803</v>
      </c>
      <c r="E22357" s="162" t="n">
        <v>13.19</v>
      </c>
    </row>
    <row r="22358">
      <c r="B22358" s="161" t="n">
        <v>42719</v>
      </c>
      <c r="C22358" s="162" t="n">
        <v>2262.03</v>
      </c>
      <c r="D22358" s="162" t="n">
        <v>0.063046</v>
      </c>
      <c r="E22358" s="162" t="n">
        <v>12.79</v>
      </c>
    </row>
    <row r="22359">
      <c r="B22359" s="161" t="n">
        <v>42720</v>
      </c>
      <c r="C22359" s="162" t="n">
        <v>2258.07</v>
      </c>
      <c r="D22359" s="162" t="n">
        <v>0.060687</v>
      </c>
      <c r="E22359" s="162" t="n">
        <v>12.2</v>
      </c>
    </row>
    <row r="22360">
      <c r="B22360" s="161" t="n">
        <v>42723</v>
      </c>
      <c r="C22360" s="162" t="n">
        <v>2262.53</v>
      </c>
      <c r="D22360" s="162" t="n">
        <v>0.062046</v>
      </c>
      <c r="E22360" s="162" t="n">
        <v>11.71</v>
      </c>
    </row>
    <row r="22361">
      <c r="B22361" s="161" t="n">
        <v>42724</v>
      </c>
      <c r="C22361" s="162" t="n">
        <v>2270.76</v>
      </c>
      <c r="D22361" s="162" t="n">
        <v>0.06499199999999999</v>
      </c>
      <c r="E22361" s="162" t="n">
        <v>11.45</v>
      </c>
    </row>
    <row r="22362">
      <c r="B22362" s="161" t="n">
        <v>42725</v>
      </c>
      <c r="C22362" s="162" t="n">
        <v>2265.18</v>
      </c>
      <c r="D22362" s="162" t="n">
        <v>0.061884</v>
      </c>
      <c r="E22362" s="162" t="n">
        <v>11.27</v>
      </c>
    </row>
    <row r="22363">
      <c r="B22363" s="161" t="n">
        <v>42726</v>
      </c>
      <c r="C22363" s="162" t="n">
        <v>2260.96</v>
      </c>
      <c r="D22363" s="162" t="n">
        <v>0.059382</v>
      </c>
      <c r="E22363" s="162" t="n">
        <v>11.43</v>
      </c>
    </row>
    <row r="22364">
      <c r="B22364" s="161" t="n">
        <v>42727</v>
      </c>
      <c r="C22364" s="162" t="n">
        <v>2263.79</v>
      </c>
      <c r="D22364" s="162" t="n">
        <v>0.060066</v>
      </c>
      <c r="E22364" s="162" t="n">
        <v>11.44</v>
      </c>
    </row>
    <row r="22365">
      <c r="B22365" s="161" t="n">
        <v>42731</v>
      </c>
      <c r="C22365" s="162" t="n">
        <v>2268.88</v>
      </c>
      <c r="D22365" s="162" t="n">
        <v>0.061728</v>
      </c>
      <c r="E22365" s="162" t="n">
        <v>11.99</v>
      </c>
    </row>
    <row r="22366">
      <c r="B22366" s="161" t="n">
        <v>42732</v>
      </c>
      <c r="C22366" s="162" t="n">
        <v>2249.92</v>
      </c>
      <c r="D22366" s="162" t="n">
        <v>0.052788</v>
      </c>
      <c r="E22366" s="162" t="n">
        <v>12.95</v>
      </c>
    </row>
    <row r="22367">
      <c r="B22367" s="161" t="n">
        <v>42733</v>
      </c>
      <c r="C22367" s="162" t="n">
        <v>2249.26</v>
      </c>
      <c r="D22367" s="162" t="n">
        <v>0.051974</v>
      </c>
      <c r="E22367" s="162" t="n">
        <v>13.37</v>
      </c>
    </row>
    <row r="22368">
      <c r="B22368" s="161" t="n">
        <v>42734</v>
      </c>
      <c r="C22368" s="162" t="n">
        <v>2238.83</v>
      </c>
      <c r="D22368" s="162" t="n">
        <v>0.046862</v>
      </c>
      <c r="E22368" s="162" t="n">
        <v>14.04</v>
      </c>
    </row>
    <row r="22369">
      <c r="B22369" s="161" t="n">
        <v>42738</v>
      </c>
      <c r="C22369" s="162" t="n">
        <v>2257.83</v>
      </c>
      <c r="D22369" s="162" t="n">
        <v>0.054826</v>
      </c>
      <c r="E22369" s="162" t="n">
        <v>12.85</v>
      </c>
    </row>
    <row r="22370">
      <c r="B22370" s="161" t="n">
        <v>42739</v>
      </c>
      <c r="C22370" s="162" t="n">
        <v>2270.75</v>
      </c>
      <c r="D22370" s="162" t="n">
        <v>0.060019</v>
      </c>
      <c r="E22370" s="162" t="n">
        <v>11.85</v>
      </c>
    </row>
    <row r="22371">
      <c r="B22371" s="161" t="n">
        <v>42740</v>
      </c>
      <c r="C22371" s="162" t="n">
        <v>2269</v>
      </c>
      <c r="D22371" s="162" t="n">
        <v>0.058736</v>
      </c>
      <c r="E22371" s="162" t="n">
        <v>11.67</v>
      </c>
    </row>
    <row r="22372">
      <c r="B22372" s="161" t="n">
        <v>42741</v>
      </c>
      <c r="C22372" s="162" t="n">
        <v>2276.98</v>
      </c>
      <c r="D22372" s="162" t="n">
        <v>0.061685</v>
      </c>
      <c r="E22372" s="162" t="n">
        <v>11.32</v>
      </c>
    </row>
    <row r="22373">
      <c r="B22373" s="161" t="n">
        <v>42744</v>
      </c>
      <c r="C22373" s="162" t="n">
        <v>2268.9</v>
      </c>
      <c r="D22373" s="162" t="n">
        <v>0.057586</v>
      </c>
      <c r="E22373" s="162" t="n">
        <v>11.56</v>
      </c>
    </row>
    <row r="22374">
      <c r="B22374" s="161" t="n">
        <v>42745</v>
      </c>
      <c r="C22374" s="162" t="n">
        <v>2268.9</v>
      </c>
      <c r="D22374" s="162" t="n">
        <v>0.057045</v>
      </c>
      <c r="E22374" s="162" t="n">
        <v>11.49</v>
      </c>
    </row>
    <row r="22375">
      <c r="B22375" s="161" t="n">
        <v>42746</v>
      </c>
      <c r="C22375" s="162" t="n">
        <v>2275.32</v>
      </c>
      <c r="D22375" s="162" t="n">
        <v>0.059357</v>
      </c>
      <c r="E22375" s="162" t="n">
        <v>11.26</v>
      </c>
    </row>
    <row r="22376">
      <c r="B22376" s="161" t="n">
        <v>42747</v>
      </c>
      <c r="C22376" s="162" t="n">
        <v>2270.44</v>
      </c>
      <c r="D22376" s="162" t="n">
        <v>0.056729</v>
      </c>
      <c r="E22376" s="162" t="n">
        <v>11.54</v>
      </c>
    </row>
    <row r="22377">
      <c r="B22377" s="161" t="n">
        <v>42748</v>
      </c>
      <c r="C22377" s="162" t="n">
        <v>2274.64</v>
      </c>
      <c r="D22377" s="162" t="n">
        <v>0.058076</v>
      </c>
      <c r="E22377" s="162" t="n">
        <v>11.23</v>
      </c>
    </row>
    <row r="22378">
      <c r="B22378" s="161" t="n">
        <v>42752</v>
      </c>
      <c r="C22378" s="162" t="n">
        <v>2267.89</v>
      </c>
      <c r="D22378" s="162" t="n">
        <v>0.05465</v>
      </c>
      <c r="E22378" s="162" t="n">
        <v>11.87</v>
      </c>
    </row>
    <row r="22379">
      <c r="B22379" s="161" t="n">
        <v>42753</v>
      </c>
      <c r="C22379" s="162" t="n">
        <v>2271.89</v>
      </c>
      <c r="D22379" s="162" t="n">
        <v>0.055933</v>
      </c>
      <c r="E22379" s="162" t="n">
        <v>12.48</v>
      </c>
    </row>
    <row r="22380">
      <c r="B22380" s="161" t="n">
        <v>42754</v>
      </c>
      <c r="C22380" s="162" t="n">
        <v>2263.69</v>
      </c>
      <c r="D22380" s="162" t="n">
        <v>0.051809</v>
      </c>
      <c r="E22380" s="162" t="n">
        <v>12.78</v>
      </c>
    </row>
    <row r="22381">
      <c r="B22381" s="161" t="n">
        <v>42755</v>
      </c>
      <c r="C22381" s="162" t="n">
        <v>2271.31</v>
      </c>
      <c r="D22381" s="162" t="n">
        <v>0.054693</v>
      </c>
      <c r="E22381" s="162" t="n">
        <v>11.54</v>
      </c>
    </row>
    <row r="22382">
      <c r="B22382" s="161" t="n">
        <v>42758</v>
      </c>
      <c r="C22382" s="162" t="n">
        <v>2265.2</v>
      </c>
      <c r="D22382" s="162" t="n">
        <v>0.05148</v>
      </c>
      <c r="E22382" s="162" t="n">
        <v>11.77</v>
      </c>
    </row>
    <row r="22383">
      <c r="B22383" s="161" t="n">
        <v>42759</v>
      </c>
      <c r="C22383" s="162" t="n">
        <v>2280.07</v>
      </c>
      <c r="D22383" s="162" t="n">
        <v>0.057483</v>
      </c>
      <c r="E22383" s="162" t="n">
        <v>11.07</v>
      </c>
    </row>
    <row r="22384">
      <c r="B22384" s="161" t="n">
        <v>42760</v>
      </c>
      <c r="C22384" s="162" t="n">
        <v>2298.37</v>
      </c>
      <c r="D22384" s="162" t="n">
        <v>0.064882</v>
      </c>
      <c r="E22384" s="162" t="n">
        <v>10.81</v>
      </c>
    </row>
    <row r="22385">
      <c r="B22385" s="161" t="n">
        <v>42761</v>
      </c>
      <c r="C22385" s="162" t="n">
        <v>2296.68</v>
      </c>
      <c r="D22385" s="162" t="n">
        <v>0.063601</v>
      </c>
      <c r="E22385" s="162" t="n">
        <v>10.63</v>
      </c>
    </row>
    <row r="22386">
      <c r="B22386" s="161" t="n">
        <v>42762</v>
      </c>
      <c r="C22386" s="162" t="n">
        <v>2294.69</v>
      </c>
      <c r="D22386" s="162" t="n">
        <v>0.062242</v>
      </c>
      <c r="E22386" s="162" t="n">
        <v>10.58</v>
      </c>
    </row>
    <row r="22387">
      <c r="B22387" s="161" t="n">
        <v>42765</v>
      </c>
      <c r="C22387" s="162" t="n">
        <v>2280.9</v>
      </c>
      <c r="D22387" s="162" t="n">
        <v>0.055755</v>
      </c>
      <c r="E22387" s="162" t="n">
        <v>11.88</v>
      </c>
    </row>
    <row r="22388">
      <c r="B22388" s="161" t="n">
        <v>42766</v>
      </c>
      <c r="C22388" s="162" t="n">
        <v>2278.87</v>
      </c>
      <c r="D22388" s="162" t="n">
        <v>0.054406</v>
      </c>
      <c r="E22388" s="162" t="n">
        <v>11.99</v>
      </c>
    </row>
    <row r="22389">
      <c r="B22389" s="161" t="n">
        <v>42767</v>
      </c>
      <c r="C22389" s="162" t="n">
        <v>2279.55</v>
      </c>
      <c r="D22389" s="162" t="n">
        <v>0.054275</v>
      </c>
      <c r="E22389" s="162" t="n">
        <v>11.81</v>
      </c>
    </row>
    <row r="22390">
      <c r="B22390" s="161" t="n">
        <v>42768</v>
      </c>
      <c r="C22390" s="162" t="n">
        <v>2280.85</v>
      </c>
      <c r="D22390" s="162" t="n">
        <v>0.054428</v>
      </c>
      <c r="E22390" s="162" t="n">
        <v>11.93</v>
      </c>
    </row>
    <row r="22391">
      <c r="B22391" s="161" t="n">
        <v>42769</v>
      </c>
      <c r="C22391" s="162" t="n">
        <v>2297.42</v>
      </c>
      <c r="D22391" s="162" t="n">
        <v>0.061215</v>
      </c>
      <c r="E22391" s="162" t="n">
        <v>10.97</v>
      </c>
    </row>
    <row r="22392">
      <c r="B22392" s="161" t="n">
        <v>42772</v>
      </c>
      <c r="C22392" s="162" t="n">
        <v>2292.56</v>
      </c>
      <c r="D22392" s="162" t="n">
        <v>0.058633</v>
      </c>
      <c r="E22392" s="162" t="n">
        <v>11.37</v>
      </c>
    </row>
    <row r="22393">
      <c r="B22393" s="161" t="n">
        <v>42773</v>
      </c>
      <c r="C22393" s="162" t="n">
        <v>2293.08</v>
      </c>
      <c r="D22393" s="162" t="n">
        <v>0.058394</v>
      </c>
      <c r="E22393" s="162" t="n">
        <v>11.29</v>
      </c>
    </row>
    <row r="22394">
      <c r="B22394" s="161" t="n">
        <v>42774</v>
      </c>
      <c r="C22394" s="162" t="n">
        <v>2294.67</v>
      </c>
      <c r="D22394" s="162" t="n">
        <v>0.058609</v>
      </c>
      <c r="E22394" s="162" t="n">
        <v>11.45</v>
      </c>
    </row>
    <row r="22395">
      <c r="B22395" s="161" t="n">
        <v>42775</v>
      </c>
      <c r="C22395" s="162" t="n">
        <v>2307.87</v>
      </c>
      <c r="D22395" s="162" t="n">
        <v>0.063845</v>
      </c>
      <c r="E22395" s="162" t="n">
        <v>10.88</v>
      </c>
    </row>
    <row r="22396">
      <c r="B22396" s="161" t="n">
        <v>42776</v>
      </c>
      <c r="C22396" s="162" t="n">
        <v>2316.1</v>
      </c>
      <c r="D22396" s="162" t="n">
        <v>0.066895</v>
      </c>
      <c r="E22396" s="162" t="n">
        <v>10.85</v>
      </c>
    </row>
    <row r="22397">
      <c r="B22397" s="161" t="n">
        <v>42779</v>
      </c>
      <c r="C22397" s="162" t="n">
        <v>2328.25</v>
      </c>
      <c r="D22397" s="162" t="n">
        <v>0.071544</v>
      </c>
      <c r="E22397" s="162" t="n">
        <v>11.07</v>
      </c>
    </row>
    <row r="22398">
      <c r="B22398" s="161" t="n">
        <v>42780</v>
      </c>
      <c r="C22398" s="162" t="n">
        <v>2337.58</v>
      </c>
      <c r="D22398" s="162" t="n">
        <v>0.074916</v>
      </c>
      <c r="E22398" s="162" t="n">
        <v>10.74</v>
      </c>
    </row>
    <row r="22399">
      <c r="B22399" s="161" t="n">
        <v>42781</v>
      </c>
      <c r="C22399" s="162" t="n">
        <v>2349.25</v>
      </c>
      <c r="D22399" s="162" t="n">
        <v>0.079279</v>
      </c>
      <c r="E22399" s="162" t="n">
        <v>11.97</v>
      </c>
    </row>
    <row r="22400">
      <c r="B22400" s="161" t="n">
        <v>42782</v>
      </c>
      <c r="C22400" s="162" t="n">
        <v>2347.22</v>
      </c>
      <c r="D22400" s="162" t="n">
        <v>0.07776</v>
      </c>
      <c r="E22400" s="162" t="n">
        <v>11.76</v>
      </c>
    </row>
    <row r="22401">
      <c r="B22401" s="161" t="n">
        <v>42783</v>
      </c>
      <c r="C22401" s="162" t="n">
        <v>2351.16</v>
      </c>
      <c r="D22401" s="162" t="n">
        <v>0.078747</v>
      </c>
      <c r="E22401" s="162" t="n">
        <v>11.49</v>
      </c>
    </row>
    <row r="22402">
      <c r="B22402" s="161" t="n">
        <v>42787</v>
      </c>
      <c r="C22402" s="162" t="n">
        <v>2365.38</v>
      </c>
      <c r="D22402" s="162" t="n">
        <v>0.084053</v>
      </c>
      <c r="E22402" s="162" t="n">
        <v>11.57</v>
      </c>
    </row>
    <row r="22403">
      <c r="B22403" s="161" t="n">
        <v>42788</v>
      </c>
      <c r="C22403" s="162" t="n">
        <v>2362.82</v>
      </c>
      <c r="D22403" s="162" t="n">
        <v>0.08226700000000001</v>
      </c>
      <c r="E22403" s="162" t="n">
        <v>11.74</v>
      </c>
    </row>
    <row r="22404">
      <c r="B22404" s="161" t="n">
        <v>42789</v>
      </c>
      <c r="C22404" s="162" t="n">
        <v>2363.81</v>
      </c>
      <c r="D22404" s="162" t="n">
        <v>0.081986</v>
      </c>
      <c r="E22404" s="162" t="n">
        <v>11.71</v>
      </c>
    </row>
    <row r="22405">
      <c r="B22405" s="161" t="n">
        <v>42790</v>
      </c>
      <c r="C22405" s="162" t="n">
        <v>2367.34</v>
      </c>
      <c r="D22405" s="162" t="n">
        <v>0.082828</v>
      </c>
      <c r="E22405" s="162" t="n">
        <v>11.47</v>
      </c>
    </row>
    <row r="22406">
      <c r="B22406" s="161" t="n">
        <v>42793</v>
      </c>
      <c r="C22406" s="162" t="n">
        <v>2369.75</v>
      </c>
      <c r="D22406" s="162" t="n">
        <v>0.083146</v>
      </c>
      <c r="E22406" s="162" t="n">
        <v>12.09</v>
      </c>
    </row>
    <row r="22407">
      <c r="B22407" s="161" t="n">
        <v>42794</v>
      </c>
      <c r="C22407" s="162" t="n">
        <v>2363.64</v>
      </c>
      <c r="D22407" s="162" t="n">
        <v>0.079877</v>
      </c>
      <c r="E22407" s="162" t="n">
        <v>12.92</v>
      </c>
    </row>
    <row r="22408">
      <c r="B22408" s="161" t="n">
        <v>42795</v>
      </c>
      <c r="C22408" s="162" t="n">
        <v>2395.96</v>
      </c>
      <c r="D22408" s="162" t="n">
        <v>0.092658</v>
      </c>
      <c r="E22408" s="162" t="n">
        <v>12.54</v>
      </c>
    </row>
    <row r="22409">
      <c r="B22409" s="161" t="n">
        <v>42796</v>
      </c>
      <c r="C22409" s="162" t="n">
        <v>2381.92</v>
      </c>
      <c r="D22409" s="162" t="n">
        <v>0.08606</v>
      </c>
      <c r="E22409" s="162" t="n">
        <v>11.81</v>
      </c>
    </row>
    <row r="22410">
      <c r="B22410" s="161" t="n">
        <v>42797</v>
      </c>
      <c r="C22410" s="162" t="n">
        <v>2383.12</v>
      </c>
      <c r="D22410" s="162" t="n">
        <v>0.085795</v>
      </c>
      <c r="E22410" s="162" t="n">
        <v>10.96</v>
      </c>
    </row>
    <row r="22411">
      <c r="B22411" s="161" t="n">
        <v>42800</v>
      </c>
      <c r="C22411" s="162" t="n">
        <v>2375.31</v>
      </c>
      <c r="D22411" s="162" t="n">
        <v>0.081764</v>
      </c>
      <c r="E22411" s="162" t="n">
        <v>11.24</v>
      </c>
    </row>
    <row r="22412">
      <c r="B22412" s="161" t="n">
        <v>42801</v>
      </c>
      <c r="C22412" s="162" t="n">
        <v>2368.39</v>
      </c>
      <c r="D22412" s="162" t="n">
        <v>0.078097</v>
      </c>
      <c r="E22412" s="162" t="n">
        <v>11.45</v>
      </c>
    </row>
    <row r="22413">
      <c r="B22413" s="161" t="n">
        <v>42802</v>
      </c>
      <c r="C22413" s="162" t="n">
        <v>2362.98</v>
      </c>
      <c r="D22413" s="162" t="n">
        <v>0.075101</v>
      </c>
      <c r="E22413" s="162" t="n">
        <v>11.86</v>
      </c>
    </row>
    <row r="22414">
      <c r="B22414" s="161" t="n">
        <v>42803</v>
      </c>
      <c r="C22414" s="162" t="n">
        <v>2364.87</v>
      </c>
      <c r="D22414" s="162" t="n">
        <v>0.07517799999999999</v>
      </c>
      <c r="E22414" s="162" t="n">
        <v>12.3</v>
      </c>
    </row>
    <row r="22415">
      <c r="B22415" s="161" t="n">
        <v>42804</v>
      </c>
      <c r="C22415" s="162" t="n">
        <v>2372.6</v>
      </c>
      <c r="D22415" s="162" t="n">
        <v>0.077766</v>
      </c>
      <c r="E22415" s="162" t="n">
        <v>11.66</v>
      </c>
    </row>
    <row r="22416">
      <c r="B22416" s="161" t="n">
        <v>42807</v>
      </c>
      <c r="C22416" s="162" t="n">
        <v>2373.47</v>
      </c>
      <c r="D22416" s="162" t="n">
        <v>0.077488</v>
      </c>
      <c r="E22416" s="162" t="n">
        <v>11.35</v>
      </c>
    </row>
    <row r="22417">
      <c r="B22417" s="161" t="n">
        <v>42808</v>
      </c>
      <c r="C22417" s="162" t="n">
        <v>2365.45</v>
      </c>
      <c r="D22417" s="162" t="n">
        <v>0.073477</v>
      </c>
      <c r="E22417" s="162" t="n">
        <v>12.3</v>
      </c>
    </row>
    <row r="22418">
      <c r="B22418" s="161" t="n">
        <v>42809</v>
      </c>
      <c r="C22418" s="162" t="n">
        <v>2385.26</v>
      </c>
      <c r="D22418" s="162" t="n">
        <v>0.081166</v>
      </c>
      <c r="E22418" s="162" t="n">
        <v>11.63</v>
      </c>
    </row>
    <row r="22419">
      <c r="B22419" s="161" t="n">
        <v>42810</v>
      </c>
      <c r="C22419" s="162" t="n">
        <v>2381.38</v>
      </c>
      <c r="D22419" s="162" t="n">
        <v>0.078891</v>
      </c>
      <c r="E22419" s="162" t="n">
        <v>11.21</v>
      </c>
    </row>
    <row r="22420">
      <c r="B22420" s="161" t="n">
        <v>42811</v>
      </c>
      <c r="C22420" s="162" t="n">
        <v>2378.25</v>
      </c>
      <c r="D22420" s="162" t="n">
        <v>0.076942</v>
      </c>
      <c r="E22420" s="162" t="n">
        <v>11.28</v>
      </c>
    </row>
    <row r="22421">
      <c r="B22421" s="161" t="n">
        <v>42814</v>
      </c>
      <c r="C22421" s="162" t="n">
        <v>2373.47</v>
      </c>
      <c r="D22421" s="162" t="n">
        <v>0.074322</v>
      </c>
      <c r="E22421" s="162" t="n">
        <v>11.34</v>
      </c>
    </row>
    <row r="22422">
      <c r="B22422" s="161" t="n">
        <v>42815</v>
      </c>
      <c r="C22422" s="162" t="n">
        <v>2344.02</v>
      </c>
      <c r="D22422" s="162" t="n">
        <v>0.061281</v>
      </c>
      <c r="E22422" s="162" t="n">
        <v>12.47</v>
      </c>
    </row>
    <row r="22423">
      <c r="B22423" s="161" t="n">
        <v>42816</v>
      </c>
      <c r="C22423" s="162" t="n">
        <v>2348.45</v>
      </c>
      <c r="D22423" s="162" t="n">
        <v>0.062627</v>
      </c>
      <c r="E22423" s="162" t="n">
        <v>12.81</v>
      </c>
    </row>
    <row r="22424">
      <c r="B22424" s="161" t="n">
        <v>42817</v>
      </c>
      <c r="C22424" s="162" t="n">
        <v>2345.96</v>
      </c>
      <c r="D22424" s="162" t="n">
        <v>0.061036</v>
      </c>
      <c r="E22424" s="162" t="n">
        <v>13.12</v>
      </c>
    </row>
    <row r="22425">
      <c r="B22425" s="161" t="n">
        <v>42818</v>
      </c>
      <c r="C22425" s="162" t="n">
        <v>2343.98</v>
      </c>
      <c r="D22425" s="162" t="n">
        <v>0.059682</v>
      </c>
      <c r="E22425" s="162" t="n">
        <v>12.96</v>
      </c>
    </row>
    <row r="22426">
      <c r="B22426" s="161" t="n">
        <v>42821</v>
      </c>
      <c r="C22426" s="162" t="n">
        <v>2341.59</v>
      </c>
      <c r="D22426" s="162" t="n">
        <v>0.05815</v>
      </c>
      <c r="E22426" s="162" t="n">
        <v>12.5</v>
      </c>
    </row>
    <row r="22427">
      <c r="B22427" s="161" t="n">
        <v>42822</v>
      </c>
      <c r="C22427" s="162" t="n">
        <v>2358.57</v>
      </c>
      <c r="D22427" s="162" t="n">
        <v>0.06478200000000001</v>
      </c>
      <c r="E22427" s="162" t="n">
        <v>11.53</v>
      </c>
    </row>
    <row r="22428">
      <c r="B22428" s="161" t="n">
        <v>42823</v>
      </c>
      <c r="C22428" s="162" t="n">
        <v>2361.13</v>
      </c>
      <c r="D22428" s="162" t="n">
        <v>0.065229</v>
      </c>
      <c r="E22428" s="162" t="n">
        <v>11.42</v>
      </c>
    </row>
    <row r="22429">
      <c r="B22429" s="161" t="n">
        <v>42824</v>
      </c>
      <c r="C22429" s="162" t="n">
        <v>2368.06</v>
      </c>
      <c r="D22429" s="162" t="n">
        <v>0.067498</v>
      </c>
      <c r="E22429" s="162" t="n">
        <v>11.54</v>
      </c>
    </row>
    <row r="22430">
      <c r="B22430" s="161" t="n">
        <v>42825</v>
      </c>
      <c r="C22430" s="162" t="n">
        <v>2362.72</v>
      </c>
      <c r="D22430" s="162" t="n">
        <v>0.064583</v>
      </c>
      <c r="E22430" s="162" t="n">
        <v>12.37</v>
      </c>
    </row>
    <row r="22431">
      <c r="B22431" s="161" t="n">
        <v>42828</v>
      </c>
      <c r="C22431" s="162" t="n">
        <v>2358.84</v>
      </c>
      <c r="D22431" s="162" t="n">
        <v>0.062306</v>
      </c>
      <c r="E22431" s="162" t="n">
        <v>12.38</v>
      </c>
    </row>
    <row r="22432">
      <c r="B22432" s="161" t="n">
        <v>42829</v>
      </c>
      <c r="C22432" s="162" t="n">
        <v>2360.16</v>
      </c>
      <c r="D22432" s="162" t="n">
        <v>0.062213</v>
      </c>
      <c r="E22432" s="162" t="n">
        <v>11.79</v>
      </c>
    </row>
    <row r="22433">
      <c r="B22433" s="161" t="n">
        <v>42830</v>
      </c>
      <c r="C22433" s="162" t="n">
        <v>2352.95</v>
      </c>
      <c r="D22433" s="162" t="n">
        <v>0.058546</v>
      </c>
      <c r="E22433" s="162" t="n">
        <v>12.89</v>
      </c>
    </row>
    <row r="22434">
      <c r="B22434" s="161" t="n">
        <v>42831</v>
      </c>
      <c r="C22434" s="162" t="n">
        <v>2357.49</v>
      </c>
      <c r="D22434" s="162" t="n">
        <v>0.059869</v>
      </c>
      <c r="E22434" s="162" t="n">
        <v>12.39</v>
      </c>
    </row>
    <row r="22435">
      <c r="B22435" s="161" t="n">
        <v>42832</v>
      </c>
      <c r="C22435" s="162" t="n">
        <v>2355.54</v>
      </c>
      <c r="D22435" s="162" t="n">
        <v>0.058433</v>
      </c>
      <c r="E22435" s="162" t="n">
        <v>12.87</v>
      </c>
    </row>
    <row r="22436">
      <c r="B22436" s="161" t="n">
        <v>42835</v>
      </c>
      <c r="C22436" s="162" t="n">
        <v>2357.16</v>
      </c>
      <c r="D22436" s="162" t="n">
        <v>0.058572</v>
      </c>
      <c r="E22436" s="162" t="n">
        <v>14.05</v>
      </c>
    </row>
    <row r="22437">
      <c r="B22437" s="161" t="n">
        <v>42836</v>
      </c>
      <c r="C22437" s="162" t="n">
        <v>2353.78</v>
      </c>
      <c r="D22437" s="162" t="n">
        <v>0.056426</v>
      </c>
      <c r="E22437" s="162" t="n">
        <v>15.07</v>
      </c>
    </row>
    <row r="22438">
      <c r="B22438" s="161" t="n">
        <v>42837</v>
      </c>
      <c r="C22438" s="162" t="n">
        <v>2344.93</v>
      </c>
      <c r="D22438" s="162" t="n">
        <v>0.051885</v>
      </c>
      <c r="E22438" s="162" t="n">
        <v>15.77</v>
      </c>
    </row>
    <row r="22439">
      <c r="B22439" s="161" t="n">
        <v>42838</v>
      </c>
      <c r="C22439" s="162" t="n">
        <v>2328.95</v>
      </c>
      <c r="D22439" s="162" t="n">
        <v>0.04439</v>
      </c>
      <c r="E22439" s="162" t="n">
        <v>15.96</v>
      </c>
    </row>
    <row r="22440">
      <c r="B22440" s="161" t="n">
        <v>42842</v>
      </c>
      <c r="C22440" s="162" t="n">
        <v>2349.01</v>
      </c>
      <c r="D22440" s="162" t="n">
        <v>0.052342</v>
      </c>
      <c r="E22440" s="162" t="n">
        <v>14.66</v>
      </c>
    </row>
    <row r="22441">
      <c r="B22441" s="161" t="n">
        <v>42843</v>
      </c>
      <c r="C22441" s="162" t="n">
        <v>2342.19</v>
      </c>
      <c r="D22441" s="162" t="n">
        <v>0.048889</v>
      </c>
      <c r="E22441" s="162" t="n">
        <v>14.42</v>
      </c>
    </row>
    <row r="22442">
      <c r="B22442" s="161" t="n">
        <v>42844</v>
      </c>
      <c r="C22442" s="162" t="n">
        <v>2338.17</v>
      </c>
      <c r="D22442" s="162" t="n">
        <v>0.046644</v>
      </c>
      <c r="E22442" s="162" t="n">
        <v>14.93</v>
      </c>
    </row>
    <row r="22443">
      <c r="B22443" s="161" t="n">
        <v>42845</v>
      </c>
      <c r="C22443" s="162" t="n">
        <v>2355.84</v>
      </c>
      <c r="D22443" s="162" t="n">
        <v>0.053574</v>
      </c>
      <c r="E22443" s="162" t="n">
        <v>14.15</v>
      </c>
    </row>
    <row r="22444">
      <c r="B22444" s="161" t="n">
        <v>42846</v>
      </c>
      <c r="C22444" s="162" t="n">
        <v>2348.69</v>
      </c>
      <c r="D22444" s="162" t="n">
        <v>0.049977</v>
      </c>
      <c r="E22444" s="162" t="n">
        <v>14.63</v>
      </c>
    </row>
    <row r="22445">
      <c r="B22445" s="161" t="n">
        <v>42849</v>
      </c>
      <c r="C22445" s="162" t="n">
        <v>2374.15</v>
      </c>
      <c r="D22445" s="162" t="n">
        <v>0.06014</v>
      </c>
      <c r="E22445" s="162" t="n">
        <v>10.84</v>
      </c>
    </row>
    <row r="22446">
      <c r="B22446" s="161" t="n">
        <v>42850</v>
      </c>
      <c r="C22446" s="162" t="n">
        <v>2388.61</v>
      </c>
      <c r="D22446" s="162" t="n">
        <v>0.065634</v>
      </c>
      <c r="E22446" s="162" t="n">
        <v>10.76</v>
      </c>
    </row>
    <row r="22447">
      <c r="B22447" s="161" t="n">
        <v>42851</v>
      </c>
      <c r="C22447" s="162" t="n">
        <v>2387.45</v>
      </c>
      <c r="D22447" s="162" t="n">
        <v>0.06458899999999999</v>
      </c>
      <c r="E22447" s="162" t="n">
        <v>10.85</v>
      </c>
    </row>
    <row r="22448">
      <c r="B22448" s="161" t="n">
        <v>42852</v>
      </c>
      <c r="C22448" s="162" t="n">
        <v>2388.77</v>
      </c>
      <c r="D22448" s="162" t="n">
        <v>0.064613</v>
      </c>
      <c r="E22448" s="162" t="n">
        <v>10.36</v>
      </c>
    </row>
    <row r="22449">
      <c r="B22449" s="161" t="n">
        <v>42853</v>
      </c>
      <c r="C22449" s="162" t="n">
        <v>2384.2</v>
      </c>
      <c r="D22449" s="162" t="n">
        <v>0.062181</v>
      </c>
      <c r="E22449" s="162" t="n">
        <v>10.82</v>
      </c>
    </row>
    <row r="22450">
      <c r="B22450" s="161" t="n">
        <v>42856</v>
      </c>
      <c r="C22450" s="162" t="n">
        <v>2388.33</v>
      </c>
      <c r="D22450" s="162" t="n">
        <v>0.063411</v>
      </c>
      <c r="E22450" s="162" t="n">
        <v>10.11</v>
      </c>
    </row>
    <row r="22451">
      <c r="B22451" s="161" t="n">
        <v>42857</v>
      </c>
      <c r="C22451" s="162" t="n">
        <v>2391.17</v>
      </c>
      <c r="D22451" s="162" t="n">
        <v>0.06408700000000001</v>
      </c>
      <c r="E22451" s="162" t="n">
        <v>10.59</v>
      </c>
    </row>
    <row r="22452">
      <c r="B22452" s="161" t="n">
        <v>42858</v>
      </c>
      <c r="C22452" s="162" t="n">
        <v>2388.13</v>
      </c>
      <c r="D22452" s="162" t="n">
        <v>0.062322</v>
      </c>
      <c r="E22452" s="162" t="n">
        <v>10.68</v>
      </c>
    </row>
    <row r="22453">
      <c r="B22453" s="161" t="n">
        <v>42859</v>
      </c>
      <c r="C22453" s="162" t="n">
        <v>2389.52</v>
      </c>
      <c r="D22453" s="162" t="n">
        <v>0.062401</v>
      </c>
      <c r="E22453" s="162" t="n">
        <v>10.46</v>
      </c>
    </row>
    <row r="22454">
      <c r="B22454" s="161" t="n">
        <v>42860</v>
      </c>
      <c r="C22454" s="162" t="n">
        <v>2399.29</v>
      </c>
      <c r="D22454" s="162" t="n">
        <v>0.06597799999999999</v>
      </c>
      <c r="E22454" s="162" t="n">
        <v>10.57</v>
      </c>
    </row>
    <row r="22455">
      <c r="B22455" s="161" t="n">
        <v>42863</v>
      </c>
      <c r="C22455" s="162" t="n">
        <v>2399.38</v>
      </c>
      <c r="D22455" s="162" t="n">
        <v>0.065494</v>
      </c>
      <c r="E22455" s="162" t="n">
        <v>9.77</v>
      </c>
    </row>
    <row r="22456">
      <c r="B22456" s="161" t="n">
        <v>42864</v>
      </c>
      <c r="C22456" s="162" t="n">
        <v>2396.92</v>
      </c>
      <c r="D22456" s="162" t="n">
        <v>0.063975</v>
      </c>
      <c r="E22456" s="162" t="n">
        <v>9.960000000000001</v>
      </c>
    </row>
    <row r="22457">
      <c r="B22457" s="161" t="n">
        <v>42865</v>
      </c>
      <c r="C22457" s="162" t="n">
        <v>2399.63</v>
      </c>
      <c r="D22457" s="162" t="n">
        <v>0.064591</v>
      </c>
      <c r="E22457" s="162" t="n">
        <v>10.21</v>
      </c>
    </row>
    <row r="22458">
      <c r="B22458" s="161" t="n">
        <v>42866</v>
      </c>
      <c r="C22458" s="162" t="n">
        <v>2394.44</v>
      </c>
      <c r="D22458" s="162" t="n">
        <v>0.061925</v>
      </c>
      <c r="E22458" s="162" t="n">
        <v>10.6</v>
      </c>
    </row>
    <row r="22459">
      <c r="B22459" s="161" t="n">
        <v>42867</v>
      </c>
      <c r="C22459" s="162" t="n">
        <v>2390.9</v>
      </c>
      <c r="D22459" s="162" t="n">
        <v>0.059947</v>
      </c>
      <c r="E22459" s="162" t="n">
        <v>10.4</v>
      </c>
    </row>
    <row r="22460">
      <c r="B22460" s="161" t="n">
        <v>42870</v>
      </c>
      <c r="C22460" s="162" t="n">
        <v>2402.32</v>
      </c>
      <c r="D22460" s="162" t="n">
        <v>0.064197</v>
      </c>
      <c r="E22460" s="162" t="n">
        <v>10.42</v>
      </c>
    </row>
    <row r="22461">
      <c r="B22461" s="161" t="n">
        <v>42871</v>
      </c>
      <c r="C22461" s="162" t="n">
        <v>2400.67</v>
      </c>
      <c r="D22461" s="162" t="n">
        <v>0.06300600000000001</v>
      </c>
      <c r="E22461" s="162" t="n">
        <v>10.65</v>
      </c>
    </row>
    <row r="22462">
      <c r="B22462" s="161" t="n">
        <v>42872</v>
      </c>
      <c r="C22462" s="162" t="n">
        <v>2357.03</v>
      </c>
      <c r="D22462" s="162" t="n">
        <v>0.044247</v>
      </c>
      <c r="E22462" s="162" t="n">
        <v>15.59</v>
      </c>
    </row>
    <row r="22463">
      <c r="B22463" s="161" t="n">
        <v>42873</v>
      </c>
      <c r="C22463" s="162" t="n">
        <v>2365.72</v>
      </c>
      <c r="D22463" s="162" t="n">
        <v>0.047465</v>
      </c>
      <c r="E22463" s="162" t="n">
        <v>14.66</v>
      </c>
    </row>
    <row r="22464">
      <c r="B22464" s="161" t="n">
        <v>42874</v>
      </c>
      <c r="C22464" s="162" t="n">
        <v>2381.73</v>
      </c>
      <c r="D22464" s="162" t="n">
        <v>0.053727</v>
      </c>
      <c r="E22464" s="162" t="n">
        <v>12.04</v>
      </c>
    </row>
    <row r="22465">
      <c r="B22465" s="161" t="n">
        <v>42877</v>
      </c>
      <c r="C22465" s="162" t="n">
        <v>2394.02</v>
      </c>
      <c r="D22465" s="162" t="n">
        <v>0.058365</v>
      </c>
      <c r="E22465" s="162" t="n">
        <v>10.93</v>
      </c>
    </row>
    <row r="22466">
      <c r="B22466" s="161" t="n">
        <v>42878</v>
      </c>
      <c r="C22466" s="162" t="n">
        <v>2398.42</v>
      </c>
      <c r="D22466" s="162" t="n">
        <v>0.059724</v>
      </c>
      <c r="E22466" s="162" t="n">
        <v>10.72</v>
      </c>
    </row>
    <row r="22467">
      <c r="B22467" s="161" t="n">
        <v>42879</v>
      </c>
      <c r="C22467" s="162" t="n">
        <v>2404.39</v>
      </c>
      <c r="D22467" s="162" t="n">
        <v>0.061715</v>
      </c>
      <c r="E22467" s="162" t="n">
        <v>10.02</v>
      </c>
    </row>
    <row r="22468">
      <c r="B22468" s="161" t="n">
        <v>42880</v>
      </c>
      <c r="C22468" s="162" t="n">
        <v>2415.07</v>
      </c>
      <c r="D22468" s="162" t="n">
        <v>0.06563099999999999</v>
      </c>
      <c r="E22468" s="162" t="n">
        <v>9.99</v>
      </c>
    </row>
    <row r="22469">
      <c r="B22469" s="161" t="n">
        <v>42881</v>
      </c>
      <c r="C22469" s="162" t="n">
        <v>2415.82</v>
      </c>
      <c r="D22469" s="162" t="n">
        <v>0.065411</v>
      </c>
      <c r="E22469" s="162" t="n">
        <v>9.81</v>
      </c>
    </row>
    <row r="22470">
      <c r="B22470" s="161" t="n">
        <v>42885</v>
      </c>
      <c r="C22470" s="162" t="n">
        <v>2412.91</v>
      </c>
      <c r="D22470" s="162" t="n">
        <v>0.063704</v>
      </c>
      <c r="E22470" s="162" t="n">
        <v>10.38</v>
      </c>
    </row>
    <row r="22471">
      <c r="B22471" s="161" t="n">
        <v>42886</v>
      </c>
      <c r="C22471" s="162" t="n">
        <v>2411.8</v>
      </c>
      <c r="D22471" s="162" t="n">
        <v>0.06274100000000001</v>
      </c>
      <c r="E22471" s="162" t="n">
        <v>10.41</v>
      </c>
    </row>
    <row r="22472">
      <c r="B22472" s="161" t="n">
        <v>42887</v>
      </c>
      <c r="C22472" s="162" t="n">
        <v>2430.06</v>
      </c>
      <c r="D22472" s="162" t="n">
        <v>0.069754</v>
      </c>
      <c r="E22472" s="162" t="n">
        <v>9.890000000000001</v>
      </c>
    </row>
    <row r="22473">
      <c r="B22473" s="161" t="n">
        <v>42888</v>
      </c>
      <c r="C22473" s="162" t="n">
        <v>2439.07</v>
      </c>
      <c r="D22473" s="162" t="n">
        <v>0.072879</v>
      </c>
      <c r="E22473" s="162" t="n">
        <v>9.75</v>
      </c>
    </row>
    <row r="22474">
      <c r="B22474" s="161" t="n">
        <v>42891</v>
      </c>
      <c r="C22474" s="162" t="n">
        <v>2436.1</v>
      </c>
      <c r="D22474" s="162" t="n">
        <v>0.071101</v>
      </c>
      <c r="E22474" s="162" t="n">
        <v>10.07</v>
      </c>
    </row>
    <row r="22475">
      <c r="B22475" s="161" t="n">
        <v>42892</v>
      </c>
      <c r="C22475" s="162" t="n">
        <v>2429.33</v>
      </c>
      <c r="D22475" s="162" t="n">
        <v>0.067784</v>
      </c>
      <c r="E22475" s="162" t="n">
        <v>10.45</v>
      </c>
    </row>
    <row r="22476">
      <c r="B22476" s="161" t="n">
        <v>42893</v>
      </c>
      <c r="C22476" s="162" t="n">
        <v>2433.14</v>
      </c>
      <c r="D22476" s="162" t="n">
        <v>0.068803</v>
      </c>
      <c r="E22476" s="162" t="n">
        <v>10.39</v>
      </c>
    </row>
    <row r="22477">
      <c r="B22477" s="161" t="n">
        <v>42894</v>
      </c>
      <c r="C22477" s="162" t="n">
        <v>2433.79</v>
      </c>
      <c r="D22477" s="162" t="n">
        <v>0.06851699999999999</v>
      </c>
      <c r="E22477" s="162" t="n">
        <v>10.16</v>
      </c>
    </row>
    <row r="22478">
      <c r="B22478" s="161" t="n">
        <v>42895</v>
      </c>
      <c r="C22478" s="162" t="n">
        <v>2431.77</v>
      </c>
      <c r="D22478" s="162" t="n">
        <v>0.067148</v>
      </c>
      <c r="E22478" s="162" t="n">
        <v>10.7</v>
      </c>
    </row>
    <row r="22479">
      <c r="B22479" s="161" t="n">
        <v>42898</v>
      </c>
      <c r="C22479" s="162" t="n">
        <v>2429.39</v>
      </c>
      <c r="D22479" s="162" t="n">
        <v>0.065611</v>
      </c>
      <c r="E22479" s="162" t="n">
        <v>11.46</v>
      </c>
    </row>
    <row r="22480">
      <c r="B22480" s="161" t="n">
        <v>42899</v>
      </c>
      <c r="C22480" s="162" t="n">
        <v>2440.35</v>
      </c>
      <c r="D22480" s="162" t="n">
        <v>0.069523</v>
      </c>
      <c r="E22480" s="162" t="n">
        <v>10.42</v>
      </c>
    </row>
    <row r="22481">
      <c r="B22481" s="161" t="n">
        <v>42900</v>
      </c>
      <c r="C22481" s="162" t="n">
        <v>2437.92</v>
      </c>
      <c r="D22481" s="162" t="n">
        <v>0.067937</v>
      </c>
      <c r="E22481" s="162" t="n">
        <v>10.64</v>
      </c>
    </row>
    <row r="22482">
      <c r="B22482" s="161" t="n">
        <v>42901</v>
      </c>
      <c r="C22482" s="162" t="n">
        <v>2432.46</v>
      </c>
      <c r="D22482" s="162" t="n">
        <v>0.065141</v>
      </c>
      <c r="E22482" s="162" t="n">
        <v>10.9</v>
      </c>
    </row>
    <row r="22483">
      <c r="B22483" s="161" t="n">
        <v>42902</v>
      </c>
      <c r="C22483" s="162" t="n">
        <v>2433.15</v>
      </c>
      <c r="D22483" s="162" t="n">
        <v>0.064861</v>
      </c>
      <c r="E22483" s="162" t="n">
        <v>10.38</v>
      </c>
    </row>
    <row r="22484">
      <c r="B22484" s="161" t="n">
        <v>42905</v>
      </c>
      <c r="C22484" s="162" t="n">
        <v>2453.46</v>
      </c>
      <c r="D22484" s="162" t="n">
        <v>0.07255499999999999</v>
      </c>
      <c r="E22484" s="162" t="n">
        <v>10.37</v>
      </c>
    </row>
    <row r="22485">
      <c r="B22485" s="161" t="n">
        <v>42906</v>
      </c>
      <c r="C22485" s="162" t="n">
        <v>2437.03</v>
      </c>
      <c r="D22485" s="162" t="n">
        <v>0.065252</v>
      </c>
      <c r="E22485" s="162" t="n">
        <v>10.86</v>
      </c>
    </row>
    <row r="22486">
      <c r="B22486" s="161" t="n">
        <v>42907</v>
      </c>
      <c r="C22486" s="162" t="n">
        <v>2435.61</v>
      </c>
      <c r="D22486" s="162" t="n">
        <v>0.06411</v>
      </c>
      <c r="E22486" s="162" t="n">
        <v>10.75</v>
      </c>
    </row>
    <row r="22487">
      <c r="B22487" s="161" t="n">
        <v>42908</v>
      </c>
      <c r="C22487" s="162" t="n">
        <v>2434.5</v>
      </c>
      <c r="D22487" s="162" t="n">
        <v>0.063111</v>
      </c>
      <c r="E22487" s="162" t="n">
        <v>10.48</v>
      </c>
    </row>
    <row r="22488">
      <c r="B22488" s="161" t="n">
        <v>42909</v>
      </c>
      <c r="C22488" s="162" t="n">
        <v>2438.3</v>
      </c>
      <c r="D22488" s="162" t="n">
        <v>0.06412</v>
      </c>
      <c r="E22488" s="162" t="n">
        <v>10.02</v>
      </c>
    </row>
    <row r="22489">
      <c r="B22489" s="161" t="n">
        <v>42912</v>
      </c>
      <c r="C22489" s="162" t="n">
        <v>2439.07</v>
      </c>
      <c r="D22489" s="162" t="n">
        <v>0.063872</v>
      </c>
      <c r="E22489" s="162" t="n">
        <v>9.9</v>
      </c>
    </row>
    <row r="22490">
      <c r="B22490" s="161" t="n">
        <v>42913</v>
      </c>
      <c r="C22490" s="162" t="n">
        <v>2419.38</v>
      </c>
      <c r="D22490" s="162" t="n">
        <v>0.055129</v>
      </c>
      <c r="E22490" s="162" t="n">
        <v>11.06</v>
      </c>
    </row>
    <row r="22491">
      <c r="B22491" s="161" t="n">
        <v>42914</v>
      </c>
      <c r="C22491" s="162" t="n">
        <v>2440.69</v>
      </c>
      <c r="D22491" s="162" t="n">
        <v>0.06328400000000001</v>
      </c>
      <c r="E22491" s="162" t="n">
        <v>10.03</v>
      </c>
    </row>
    <row r="22492">
      <c r="B22492" s="161" t="n">
        <v>42915</v>
      </c>
      <c r="C22492" s="162" t="n">
        <v>2419.7</v>
      </c>
      <c r="D22492" s="162" t="n">
        <v>0.054008</v>
      </c>
      <c r="E22492" s="162" t="n">
        <v>11.44</v>
      </c>
    </row>
    <row r="22493">
      <c r="B22493" s="161" t="n">
        <v>42916</v>
      </c>
      <c r="C22493" s="162" t="n">
        <v>2423.41</v>
      </c>
      <c r="D22493" s="162" t="n">
        <v>0.054891</v>
      </c>
      <c r="E22493" s="162" t="n">
        <v>11.18</v>
      </c>
    </row>
    <row r="22494">
      <c r="B22494" s="161" t="n">
        <v>42919</v>
      </c>
      <c r="C22494" s="162" t="n">
        <v>2429.01</v>
      </c>
      <c r="D22494" s="162" t="n">
        <v>0.056586</v>
      </c>
      <c r="E22494" s="162" t="n">
        <v>11.22</v>
      </c>
    </row>
    <row r="22495">
      <c r="B22495" s="161" t="n">
        <v>42921</v>
      </c>
      <c r="C22495" s="162" t="n">
        <v>2432.54</v>
      </c>
      <c r="D22495" s="162" t="n">
        <v>0.057399</v>
      </c>
      <c r="E22495" s="162" t="n">
        <v>11.07</v>
      </c>
    </row>
    <row r="22496">
      <c r="B22496" s="161" t="n">
        <v>42922</v>
      </c>
      <c r="C22496" s="162" t="n">
        <v>2409.75</v>
      </c>
      <c r="D22496" s="162" t="n">
        <v>0.047397</v>
      </c>
      <c r="E22496" s="162" t="n">
        <v>12.54</v>
      </c>
    </row>
    <row r="22497">
      <c r="B22497" s="161" t="n">
        <v>42923</v>
      </c>
      <c r="C22497" s="162" t="n">
        <v>2425.18</v>
      </c>
      <c r="D22497" s="162" t="n">
        <v>0.053159</v>
      </c>
      <c r="E22497" s="162" t="n">
        <v>11.19</v>
      </c>
    </row>
    <row r="22498">
      <c r="B22498" s="161" t="n">
        <v>42926</v>
      </c>
      <c r="C22498" s="162" t="n">
        <v>2427.43</v>
      </c>
      <c r="D22498" s="162" t="n">
        <v>0.053512</v>
      </c>
      <c r="E22498" s="162" t="n">
        <v>11.11</v>
      </c>
    </row>
    <row r="22499">
      <c r="B22499" s="161" t="n">
        <v>42927</v>
      </c>
      <c r="C22499" s="162" t="n">
        <v>2425.53</v>
      </c>
      <c r="D22499" s="162" t="n">
        <v>0.052189</v>
      </c>
      <c r="E22499" s="162" t="n">
        <v>10.89</v>
      </c>
    </row>
    <row r="22500">
      <c r="B22500" s="161" t="n">
        <v>42928</v>
      </c>
      <c r="C22500" s="162" t="n">
        <v>2443.25</v>
      </c>
      <c r="D22500" s="162" t="n">
        <v>0.058864</v>
      </c>
      <c r="E22500" s="162" t="n">
        <v>10.3</v>
      </c>
    </row>
    <row r="22501">
      <c r="B22501" s="161" t="n">
        <v>42929</v>
      </c>
      <c r="C22501" s="162" t="n">
        <v>2447.83</v>
      </c>
      <c r="D22501" s="162" t="n">
        <v>0.060082</v>
      </c>
      <c r="E22501" s="162" t="n">
        <v>9.9</v>
      </c>
    </row>
    <row r="22502">
      <c r="B22502" s="161" t="n">
        <v>42930</v>
      </c>
      <c r="C22502" s="162" t="n">
        <v>2459.27</v>
      </c>
      <c r="D22502" s="162" t="n">
        <v>0.064095</v>
      </c>
      <c r="E22502" s="162" t="n">
        <v>9.51</v>
      </c>
    </row>
    <row r="22503">
      <c r="B22503" s="161" t="n">
        <v>42933</v>
      </c>
      <c r="C22503" s="162" t="n">
        <v>2459.14</v>
      </c>
      <c r="D22503" s="162" t="n">
        <v>0.063419</v>
      </c>
      <c r="E22503" s="162" t="n">
        <v>9.82</v>
      </c>
    </row>
    <row r="22504">
      <c r="B22504" s="161" t="n">
        <v>42934</v>
      </c>
      <c r="C22504" s="162" t="n">
        <v>2460.61</v>
      </c>
      <c r="D22504" s="162" t="n">
        <v>0.063346</v>
      </c>
      <c r="E22504" s="162" t="n">
        <v>9.890000000000001</v>
      </c>
    </row>
    <row r="22505">
      <c r="B22505" s="161" t="n">
        <v>42935</v>
      </c>
      <c r="C22505" s="162" t="n">
        <v>2473.83</v>
      </c>
      <c r="D22505" s="162" t="n">
        <v>0.06804300000000001</v>
      </c>
      <c r="E22505" s="162" t="n">
        <v>9.789999999999999</v>
      </c>
    </row>
    <row r="22506">
      <c r="B22506" s="161" t="n">
        <v>42936</v>
      </c>
      <c r="C22506" s="162" t="n">
        <v>2473.45</v>
      </c>
      <c r="D22506" s="162" t="n">
        <v>0.067214</v>
      </c>
      <c r="E22506" s="162" t="n">
        <v>9.58</v>
      </c>
    </row>
    <row r="22507">
      <c r="B22507" s="161" t="n">
        <v>42937</v>
      </c>
      <c r="C22507" s="162" t="n">
        <v>2472.54</v>
      </c>
      <c r="D22507" s="162" t="n">
        <v>0.06615</v>
      </c>
      <c r="E22507" s="162" t="n">
        <v>9.359999999999999</v>
      </c>
    </row>
    <row r="22508">
      <c r="B22508" s="161" t="n">
        <v>42940</v>
      </c>
      <c r="C22508" s="162" t="n">
        <v>2469.91</v>
      </c>
      <c r="D22508" s="162" t="n">
        <v>0.064416</v>
      </c>
      <c r="E22508" s="162" t="n">
        <v>9.43</v>
      </c>
    </row>
    <row r="22509">
      <c r="B22509" s="161" t="n">
        <v>42941</v>
      </c>
      <c r="C22509" s="162" t="n">
        <v>2477.13</v>
      </c>
      <c r="D22509" s="162" t="n">
        <v>0.066652</v>
      </c>
      <c r="E22509" s="162" t="n">
        <v>9.43</v>
      </c>
    </row>
    <row r="22510">
      <c r="B22510" s="161" t="n">
        <v>42942</v>
      </c>
      <c r="C22510" s="162" t="n">
        <v>2477.83</v>
      </c>
      <c r="D22510" s="162" t="n">
        <v>0.066236</v>
      </c>
      <c r="E22510" s="162" t="n">
        <v>9.6</v>
      </c>
    </row>
    <row r="22511">
      <c r="B22511" s="161" t="n">
        <v>42943</v>
      </c>
      <c r="C22511" s="162" t="n">
        <v>2475.42</v>
      </c>
      <c r="D22511" s="162" t="n">
        <v>0.064591</v>
      </c>
      <c r="E22511" s="162" t="n">
        <v>10.11</v>
      </c>
    </row>
    <row r="22512">
      <c r="B22512" s="161" t="n">
        <v>42944</v>
      </c>
      <c r="C22512" s="162" t="n">
        <v>2472.1</v>
      </c>
      <c r="D22512" s="162" t="n">
        <v>0.062526</v>
      </c>
      <c r="E22512" s="162" t="n">
        <v>10.29</v>
      </c>
    </row>
    <row r="22513">
      <c r="B22513" s="161" t="n">
        <v>42947</v>
      </c>
      <c r="C22513" s="162" t="n">
        <v>2470.3</v>
      </c>
      <c r="D22513" s="162" t="n">
        <v>0.061085</v>
      </c>
      <c r="E22513" s="162" t="n">
        <v>10.26</v>
      </c>
    </row>
    <row r="22514">
      <c r="B22514" s="161" t="n">
        <v>42948</v>
      </c>
      <c r="C22514" s="162" t="n">
        <v>2476.35</v>
      </c>
      <c r="D22514" s="162" t="n">
        <v>0.062792</v>
      </c>
      <c r="E22514" s="162" t="n">
        <v>10.09</v>
      </c>
    </row>
    <row r="22515">
      <c r="B22515" s="161" t="n">
        <v>42949</v>
      </c>
      <c r="C22515" s="162" t="n">
        <v>2477.57</v>
      </c>
      <c r="D22515" s="162" t="n">
        <v>0.062544</v>
      </c>
      <c r="E22515" s="162" t="n">
        <v>10.28</v>
      </c>
    </row>
    <row r="22516">
      <c r="B22516" s="161" t="n">
        <v>42950</v>
      </c>
      <c r="C22516" s="162" t="n">
        <v>2472.16</v>
      </c>
      <c r="D22516" s="162" t="n">
        <v>0.059615</v>
      </c>
      <c r="E22516" s="162" t="n">
        <v>10.44</v>
      </c>
    </row>
    <row r="22517">
      <c r="B22517" s="161" t="n">
        <v>42951</v>
      </c>
      <c r="C22517" s="162" t="n">
        <v>2476.83</v>
      </c>
      <c r="D22517" s="162" t="n">
        <v>0.060779</v>
      </c>
      <c r="E22517" s="162" t="n">
        <v>10.03</v>
      </c>
    </row>
    <row r="22518">
      <c r="B22518" s="161" t="n">
        <v>42954</v>
      </c>
      <c r="C22518" s="162" t="n">
        <v>2480.91</v>
      </c>
      <c r="D22518" s="162" t="n">
        <v>0.061703</v>
      </c>
      <c r="E22518" s="162" t="n">
        <v>9.93</v>
      </c>
    </row>
    <row r="22519">
      <c r="B22519" s="161" t="n">
        <v>42955</v>
      </c>
      <c r="C22519" s="162" t="n">
        <v>2474.92</v>
      </c>
      <c r="D22519" s="162" t="n">
        <v>0.058571</v>
      </c>
      <c r="E22519" s="162" t="n">
        <v>10.96</v>
      </c>
    </row>
    <row r="22520">
      <c r="B22520" s="161" t="n">
        <v>42956</v>
      </c>
      <c r="C22520" s="162" t="n">
        <v>2474.02</v>
      </c>
      <c r="D22520" s="162" t="n">
        <v>0.057494</v>
      </c>
      <c r="E22520" s="162" t="n">
        <v>11.11</v>
      </c>
    </row>
    <row r="22521">
      <c r="B22521" s="161" t="n">
        <v>42957</v>
      </c>
      <c r="C22521" s="162" t="n">
        <v>2438.21</v>
      </c>
      <c r="D22521" s="162" t="n">
        <v>0.0423</v>
      </c>
      <c r="E22521" s="162" t="n">
        <v>16.04</v>
      </c>
    </row>
    <row r="22522">
      <c r="B22522" s="161" t="n">
        <v>42958</v>
      </c>
      <c r="C22522" s="162" t="n">
        <v>2441.32</v>
      </c>
      <c r="D22522" s="162" t="n">
        <v>0.042937</v>
      </c>
      <c r="E22522" s="162" t="n">
        <v>15.51</v>
      </c>
    </row>
    <row r="22523">
      <c r="B22523" s="161" t="n">
        <v>42961</v>
      </c>
      <c r="C22523" s="162" t="n">
        <v>2465.84</v>
      </c>
      <c r="D22523" s="162" t="n">
        <v>0.052233</v>
      </c>
      <c r="E22523" s="162" t="n">
        <v>12.33</v>
      </c>
    </row>
    <row r="22524">
      <c r="B22524" s="161" t="n">
        <v>42962</v>
      </c>
      <c r="C22524" s="162" t="n">
        <v>2464.61</v>
      </c>
      <c r="D22524" s="162" t="n">
        <v>0.051026</v>
      </c>
      <c r="E22524" s="162" t="n">
        <v>12.04</v>
      </c>
    </row>
    <row r="22525">
      <c r="B22525" s="161" t="n">
        <v>42963</v>
      </c>
      <c r="C22525" s="162" t="n">
        <v>2468.11</v>
      </c>
      <c r="D22525" s="162" t="n">
        <v>0.051716</v>
      </c>
      <c r="E22525" s="162" t="n">
        <v>11.74</v>
      </c>
    </row>
    <row r="22526">
      <c r="B22526" s="161" t="n">
        <v>42964</v>
      </c>
      <c r="C22526" s="162" t="n">
        <v>2430.01</v>
      </c>
      <c r="D22526" s="162" t="n">
        <v>0.035511</v>
      </c>
      <c r="E22526" s="162" t="n">
        <v>15.55</v>
      </c>
    </row>
    <row r="22527">
      <c r="B22527" s="161" t="n">
        <v>42965</v>
      </c>
      <c r="C22527" s="162" t="n">
        <v>2425.55</v>
      </c>
      <c r="D22527" s="162" t="n">
        <v>0.033005</v>
      </c>
      <c r="E22527" s="162" t="n">
        <v>14.26</v>
      </c>
    </row>
    <row r="22528">
      <c r="B22528" s="161" t="n">
        <v>42968</v>
      </c>
      <c r="C22528" s="162" t="n">
        <v>2428.37</v>
      </c>
      <c r="D22528" s="162" t="n">
        <v>0.033463</v>
      </c>
      <c r="E22528" s="162" t="n">
        <v>13.19</v>
      </c>
    </row>
    <row r="22529">
      <c r="B22529" s="161" t="n">
        <v>42969</v>
      </c>
      <c r="C22529" s="162" t="n">
        <v>2452.51</v>
      </c>
      <c r="D22529" s="162" t="n">
        <v>0.04258</v>
      </c>
      <c r="E22529" s="162" t="n">
        <v>11.35</v>
      </c>
    </row>
    <row r="22530">
      <c r="B22530" s="161" t="n">
        <v>42970</v>
      </c>
      <c r="C22530" s="162" t="n">
        <v>2444.04</v>
      </c>
      <c r="D22530" s="162" t="n">
        <v>0.038358</v>
      </c>
      <c r="E22530" s="162" t="n">
        <v>12.25</v>
      </c>
    </row>
    <row r="22531">
      <c r="B22531" s="161" t="n">
        <v>42971</v>
      </c>
      <c r="C22531" s="162" t="n">
        <v>2438.97</v>
      </c>
      <c r="D22531" s="162" t="n">
        <v>0.035628</v>
      </c>
      <c r="E22531" s="162" t="n">
        <v>12.23</v>
      </c>
    </row>
    <row r="22532">
      <c r="B22532" s="161" t="n">
        <v>42972</v>
      </c>
      <c r="C22532" s="162" t="n">
        <v>2443.05</v>
      </c>
      <c r="D22532" s="162" t="n">
        <v>0.036655</v>
      </c>
      <c r="E22532" s="162" t="n">
        <v>11.28</v>
      </c>
    </row>
    <row r="22533">
      <c r="B22533" s="161" t="n">
        <v>42975</v>
      </c>
      <c r="C22533" s="162" t="n">
        <v>2444.24</v>
      </c>
      <c r="D22533" s="162" t="n">
        <v>0.036545</v>
      </c>
      <c r="E22533" s="162" t="n">
        <v>11.32</v>
      </c>
    </row>
    <row r="22534">
      <c r="B22534" s="161" t="n">
        <v>42976</v>
      </c>
      <c r="C22534" s="162" t="n">
        <v>2446.3</v>
      </c>
      <c r="D22534" s="162" t="n">
        <v>0.036796</v>
      </c>
      <c r="E22534" s="162" t="n">
        <v>11.7</v>
      </c>
    </row>
    <row r="22535">
      <c r="B22535" s="161" t="n">
        <v>42977</v>
      </c>
      <c r="C22535" s="162" t="n">
        <v>2457.59</v>
      </c>
      <c r="D22535" s="162" t="n">
        <v>0.040779</v>
      </c>
      <c r="E22535" s="162" t="n">
        <v>11.22</v>
      </c>
    </row>
    <row r="22536">
      <c r="B22536" s="161" t="n">
        <v>42978</v>
      </c>
      <c r="C22536" s="162" t="n">
        <v>2471.65</v>
      </c>
      <c r="D22536" s="162" t="n">
        <v>0.045833</v>
      </c>
      <c r="E22536" s="162" t="n">
        <v>10.59</v>
      </c>
    </row>
    <row r="22537">
      <c r="B22537" s="161" t="n">
        <v>42979</v>
      </c>
      <c r="C22537" s="162" t="n">
        <v>2476.55</v>
      </c>
      <c r="D22537" s="162" t="n">
        <v>0.047186</v>
      </c>
      <c r="E22537" s="162" t="n">
        <v>10.13</v>
      </c>
    </row>
    <row r="22538">
      <c r="B22538" s="161" t="n">
        <v>42983</v>
      </c>
      <c r="C22538" s="162" t="n">
        <v>2457.85</v>
      </c>
      <c r="D22538" s="162" t="n">
        <v>0.039012</v>
      </c>
      <c r="E22538" s="162" t="n">
        <v>12.23</v>
      </c>
    </row>
    <row r="22539">
      <c r="B22539" s="161" t="n">
        <v>42984</v>
      </c>
      <c r="C22539" s="162" t="n">
        <v>2465.54</v>
      </c>
      <c r="D22539" s="162" t="n">
        <v>0.041548</v>
      </c>
      <c r="E22539" s="162" t="n">
        <v>11.63</v>
      </c>
    </row>
    <row r="22540">
      <c r="B22540" s="161" t="n">
        <v>42985</v>
      </c>
      <c r="C22540" s="162" t="n">
        <v>2465.1</v>
      </c>
      <c r="D22540" s="162" t="n">
        <v>0.040771</v>
      </c>
      <c r="E22540" s="162" t="n">
        <v>11.55</v>
      </c>
    </row>
    <row r="22541">
      <c r="B22541" s="161" t="n">
        <v>42986</v>
      </c>
      <c r="C22541" s="162" t="n">
        <v>2461.43</v>
      </c>
      <c r="D22541" s="162" t="n">
        <v>0.038725</v>
      </c>
      <c r="E22541" s="162" t="n">
        <v>12.12</v>
      </c>
    </row>
    <row r="22542">
      <c r="B22542" s="161" t="n">
        <v>42989</v>
      </c>
      <c r="C22542" s="162" t="n">
        <v>2488.11</v>
      </c>
      <c r="D22542" s="162" t="n">
        <v>0.048904</v>
      </c>
      <c r="E22542" s="162" t="n">
        <v>10.73</v>
      </c>
    </row>
    <row r="22543">
      <c r="B22543" s="161" t="n">
        <v>42990</v>
      </c>
      <c r="C22543" s="162" t="n">
        <v>2496.48</v>
      </c>
      <c r="D22543" s="162" t="n">
        <v>0.051647</v>
      </c>
      <c r="E22543" s="162" t="n">
        <v>10.58</v>
      </c>
    </row>
    <row r="22544">
      <c r="B22544" s="161" t="n">
        <v>42991</v>
      </c>
      <c r="C22544" s="162" t="n">
        <v>2498.37</v>
      </c>
      <c r="D22544" s="162" t="n">
        <v>0.051802</v>
      </c>
      <c r="E22544" s="162" t="n">
        <v>10.5</v>
      </c>
    </row>
    <row r="22545">
      <c r="B22545" s="161" t="n">
        <v>42992</v>
      </c>
      <c r="C22545" s="162" t="n">
        <v>2495.62</v>
      </c>
      <c r="D22545" s="162" t="n">
        <v>0.050082</v>
      </c>
      <c r="E22545" s="162" t="n">
        <v>10.44</v>
      </c>
    </row>
    <row r="22546">
      <c r="B22546" s="161" t="n">
        <v>42993</v>
      </c>
      <c r="C22546" s="162" t="n">
        <v>2500.23</v>
      </c>
      <c r="D22546" s="162" t="n">
        <v>0.051305</v>
      </c>
      <c r="E22546" s="162" t="n">
        <v>10.17</v>
      </c>
    </row>
    <row r="22547">
      <c r="B22547" s="161" t="n">
        <v>42996</v>
      </c>
      <c r="C22547" s="162" t="n">
        <v>2503.87</v>
      </c>
      <c r="D22547" s="162" t="n">
        <v>0.052118</v>
      </c>
      <c r="E22547" s="162" t="n">
        <v>10.15</v>
      </c>
    </row>
    <row r="22548">
      <c r="B22548" s="161" t="n">
        <v>42997</v>
      </c>
      <c r="C22548" s="162" t="n">
        <v>2506.65</v>
      </c>
      <c r="D22548" s="162" t="n">
        <v>0.052564</v>
      </c>
      <c r="E22548" s="162" t="n">
        <v>10.18</v>
      </c>
    </row>
    <row r="22549">
      <c r="B22549" s="161" t="n">
        <v>42998</v>
      </c>
      <c r="C22549" s="162" t="n">
        <v>2508.24</v>
      </c>
      <c r="D22549" s="162" t="n">
        <v>0.052533</v>
      </c>
      <c r="E22549" s="162" t="n">
        <v>9.779999999999999</v>
      </c>
    </row>
    <row r="22550">
      <c r="B22550" s="161" t="n">
        <v>42999</v>
      </c>
      <c r="C22550" s="162" t="n">
        <v>2500.6</v>
      </c>
      <c r="D22550" s="162" t="n">
        <v>0.048861</v>
      </c>
      <c r="E22550" s="162" t="n">
        <v>9.67</v>
      </c>
    </row>
    <row r="22551">
      <c r="B22551" s="161" t="n">
        <v>43000</v>
      </c>
      <c r="C22551" s="162" t="n">
        <v>2502.22</v>
      </c>
      <c r="D22551" s="162" t="n">
        <v>0.0489</v>
      </c>
      <c r="E22551" s="162" t="n">
        <v>9.59</v>
      </c>
    </row>
    <row r="22552">
      <c r="B22552" s="161" t="n">
        <v>43003</v>
      </c>
      <c r="C22552" s="162" t="n">
        <v>2496.66</v>
      </c>
      <c r="D22552" s="162" t="n">
        <v>0.04614</v>
      </c>
      <c r="E22552" s="162" t="n">
        <v>10.21</v>
      </c>
    </row>
    <row r="22553">
      <c r="B22553" s="161" t="n">
        <v>43004</v>
      </c>
      <c r="C22553" s="162" t="n">
        <v>2496.84</v>
      </c>
      <c r="D22553" s="162" t="n">
        <v>0.045686</v>
      </c>
      <c r="E22553" s="162" t="n">
        <v>10.17</v>
      </c>
    </row>
    <row r="22554">
      <c r="B22554" s="161" t="n">
        <v>43005</v>
      </c>
      <c r="C22554" s="162" t="n">
        <v>2507.04</v>
      </c>
      <c r="D22554" s="162" t="n">
        <v>0.049245</v>
      </c>
      <c r="E22554" s="162" t="n">
        <v>9.869999999999999</v>
      </c>
    </row>
    <row r="22555">
      <c r="B22555" s="161" t="n">
        <v>43006</v>
      </c>
      <c r="C22555" s="162" t="n">
        <v>2510.06</v>
      </c>
      <c r="D22555" s="162" t="n">
        <v>0.049918</v>
      </c>
      <c r="E22555" s="162" t="n">
        <v>9.550000000000001</v>
      </c>
    </row>
    <row r="22556">
      <c r="B22556" s="161" t="n">
        <v>43007</v>
      </c>
      <c r="C22556" s="162" t="n">
        <v>2519.36</v>
      </c>
      <c r="D22556" s="162" t="n">
        <v>0.053098</v>
      </c>
      <c r="E22556" s="162" t="n">
        <v>9.51</v>
      </c>
    </row>
    <row r="22557">
      <c r="B22557" s="161" t="n">
        <v>43010</v>
      </c>
      <c r="C22557" s="162" t="n">
        <v>2529.12</v>
      </c>
      <c r="D22557" s="162" t="n">
        <v>0.056388</v>
      </c>
      <c r="E22557" s="162" t="n">
        <v>9.449999999999999</v>
      </c>
    </row>
    <row r="22558">
      <c r="B22558" s="161" t="n">
        <v>43011</v>
      </c>
      <c r="C22558" s="162" t="n">
        <v>2534.58</v>
      </c>
      <c r="D22558" s="162" t="n">
        <v>0.057974</v>
      </c>
      <c r="E22558" s="162" t="n">
        <v>9.51</v>
      </c>
    </row>
    <row r="22559">
      <c r="B22559" s="161" t="n">
        <v>43012</v>
      </c>
      <c r="C22559" s="162" t="n">
        <v>2537.74</v>
      </c>
      <c r="D22559" s="162" t="n">
        <v>0.058636</v>
      </c>
      <c r="E22559" s="162" t="n">
        <v>9.630000000000001</v>
      </c>
    </row>
    <row r="22560">
      <c r="B22560" s="161" t="n">
        <v>43013</v>
      </c>
      <c r="C22560" s="162" t="n">
        <v>2552.07</v>
      </c>
      <c r="D22560" s="162" t="n">
        <v>0.063662</v>
      </c>
      <c r="E22560" s="162" t="n">
        <v>9.19</v>
      </c>
    </row>
    <row r="22561">
      <c r="B22561" s="161" t="n">
        <v>43014</v>
      </c>
      <c r="C22561" s="162" t="n">
        <v>2549.33</v>
      </c>
      <c r="D22561" s="162" t="n">
        <v>0.062006</v>
      </c>
      <c r="E22561" s="162" t="n">
        <v>9.65</v>
      </c>
    </row>
    <row r="22562">
      <c r="B22562" s="161" t="n">
        <v>43017</v>
      </c>
      <c r="C22562" s="162" t="n">
        <v>2544.73</v>
      </c>
      <c r="D22562" s="162" t="n">
        <v>0.059617</v>
      </c>
      <c r="E22562" s="162" t="n">
        <v>10.33</v>
      </c>
    </row>
    <row r="22563">
      <c r="B22563" s="161" t="n">
        <v>43018</v>
      </c>
      <c r="C22563" s="162" t="n">
        <v>2550.64</v>
      </c>
      <c r="D22563" s="162" t="n">
        <v>0.061333</v>
      </c>
      <c r="E22563" s="162" t="n">
        <v>10.08</v>
      </c>
    </row>
    <row r="22564">
      <c r="B22564" s="161" t="n">
        <v>43019</v>
      </c>
      <c r="C22564" s="162" t="n">
        <v>2555.24</v>
      </c>
      <c r="D22564" s="162" t="n">
        <v>0.062527</v>
      </c>
      <c r="E22564" s="162" t="n">
        <v>9.85</v>
      </c>
    </row>
    <row r="22565">
      <c r="B22565" s="161" t="n">
        <v>43020</v>
      </c>
      <c r="C22565" s="162" t="n">
        <v>2550.93</v>
      </c>
      <c r="D22565" s="162" t="n">
        <v>0.060252</v>
      </c>
      <c r="E22565" s="162" t="n">
        <v>9.91</v>
      </c>
    </row>
    <row r="22566">
      <c r="B22566" s="161" t="n">
        <v>43021</v>
      </c>
      <c r="C22566" s="162" t="n">
        <v>2553.17</v>
      </c>
      <c r="D22566" s="162" t="n">
        <v>0.060498</v>
      </c>
      <c r="E22566" s="162" t="n">
        <v>9.609999999999999</v>
      </c>
    </row>
    <row r="22567">
      <c r="B22567" s="161" t="n">
        <v>43024</v>
      </c>
      <c r="C22567" s="162" t="n">
        <v>2557.64</v>
      </c>
      <c r="D22567" s="162" t="n">
        <v>0.061606</v>
      </c>
      <c r="E22567" s="162" t="n">
        <v>9.91</v>
      </c>
    </row>
    <row r="22568">
      <c r="B22568" s="161" t="n">
        <v>43025</v>
      </c>
      <c r="C22568" s="162" t="n">
        <v>2559.36</v>
      </c>
      <c r="D22568" s="162" t="n">
        <v>0.061612</v>
      </c>
      <c r="E22568" s="162" t="n">
        <v>10.31</v>
      </c>
    </row>
    <row r="22569">
      <c r="B22569" s="161" t="n">
        <v>43026</v>
      </c>
      <c r="C22569" s="162" t="n">
        <v>2561.26</v>
      </c>
      <c r="D22569" s="162" t="n">
        <v>0.061724</v>
      </c>
      <c r="E22569" s="162" t="n">
        <v>10.07</v>
      </c>
    </row>
    <row r="22570">
      <c r="B22570" s="161" t="n">
        <v>43027</v>
      </c>
      <c r="C22570" s="162" t="n">
        <v>2562.1</v>
      </c>
      <c r="D22570" s="162" t="n">
        <v>0.061447</v>
      </c>
      <c r="E22570" s="162" t="n">
        <v>10.05</v>
      </c>
    </row>
    <row r="22571">
      <c r="B22571" s="161" t="n">
        <v>43028</v>
      </c>
      <c r="C22571" s="162" t="n">
        <v>2575.21</v>
      </c>
      <c r="D22571" s="162" t="n">
        <v>0.065916</v>
      </c>
      <c r="E22571" s="162" t="n">
        <v>9.970000000000001</v>
      </c>
    </row>
    <row r="22572">
      <c r="B22572" s="161" t="n">
        <v>43031</v>
      </c>
      <c r="C22572" s="162" t="n">
        <v>2564.98</v>
      </c>
      <c r="D22572" s="162" t="n">
        <v>0.061338</v>
      </c>
      <c r="E22572" s="162" t="n">
        <v>11.07</v>
      </c>
    </row>
    <row r="22573">
      <c r="B22573" s="161" t="n">
        <v>43032</v>
      </c>
      <c r="C22573" s="162" t="n">
        <v>2569.13</v>
      </c>
      <c r="D22573" s="162" t="n">
        <v>0.062333</v>
      </c>
      <c r="E22573" s="162" t="n">
        <v>11.16</v>
      </c>
    </row>
    <row r="22574">
      <c r="B22574" s="161" t="n">
        <v>43033</v>
      </c>
      <c r="C22574" s="162" t="n">
        <v>2557.15</v>
      </c>
      <c r="D22574" s="162" t="n">
        <v>0.057062</v>
      </c>
      <c r="E22574" s="162" t="n">
        <v>11.23</v>
      </c>
    </row>
    <row r="22575">
      <c r="B22575" s="161" t="n">
        <v>43034</v>
      </c>
      <c r="C22575" s="162" t="n">
        <v>2560.4</v>
      </c>
      <c r="D22575" s="162" t="n">
        <v>0.057742</v>
      </c>
      <c r="E22575" s="162" t="n">
        <v>11.3</v>
      </c>
    </row>
    <row r="22576">
      <c r="B22576" s="161" t="n">
        <v>43035</v>
      </c>
      <c r="C22576" s="162" t="n">
        <v>2581.07</v>
      </c>
      <c r="D22576" s="162" t="n">
        <v>0.06514</v>
      </c>
      <c r="E22576" s="162" t="n">
        <v>9.800000000000001</v>
      </c>
    </row>
    <row r="22577">
      <c r="B22577" s="161" t="n">
        <v>43038</v>
      </c>
      <c r="C22577" s="162" t="n">
        <v>2572.83</v>
      </c>
      <c r="D22577" s="162" t="n">
        <v>0.061326</v>
      </c>
      <c r="E22577" s="162" t="n">
        <v>10.5</v>
      </c>
    </row>
    <row r="22578">
      <c r="B22578" s="161" t="n">
        <v>43039</v>
      </c>
      <c r="C22578" s="162" t="n">
        <v>2575.26</v>
      </c>
      <c r="D22578" s="162" t="n">
        <v>0.061636</v>
      </c>
      <c r="E22578" s="162" t="n">
        <v>10.18</v>
      </c>
    </row>
    <row r="22579">
      <c r="B22579" s="161" t="n">
        <v>43040</v>
      </c>
      <c r="C22579" s="162" t="n">
        <v>2579.36</v>
      </c>
      <c r="D22579" s="162" t="n">
        <v>0.06259199999999999</v>
      </c>
      <c r="E22579" s="162" t="n">
        <v>10.2</v>
      </c>
    </row>
    <row r="22580">
      <c r="B22580" s="161" t="n">
        <v>43041</v>
      </c>
      <c r="C22580" s="162" t="n">
        <v>2579.85</v>
      </c>
      <c r="D22580" s="162" t="n">
        <v>0.062129</v>
      </c>
      <c r="E22580" s="162" t="n">
        <v>9.93</v>
      </c>
    </row>
    <row r="22581">
      <c r="B22581" s="161" t="n">
        <v>43042</v>
      </c>
      <c r="C22581" s="162" t="n">
        <v>2587.84</v>
      </c>
      <c r="D22581" s="162" t="n">
        <v>0.064569</v>
      </c>
      <c r="E22581" s="162" t="n">
        <v>9.140000000000001</v>
      </c>
    </row>
    <row r="22582">
      <c r="B22582" s="161" t="n">
        <v>43045</v>
      </c>
      <c r="C22582" s="162" t="n">
        <v>2591.13</v>
      </c>
      <c r="D22582" s="162" t="n">
        <v>0.065168</v>
      </c>
      <c r="E22582" s="162" t="n">
        <v>9.4</v>
      </c>
    </row>
    <row r="22583">
      <c r="B22583" s="161" t="n">
        <v>43046</v>
      </c>
      <c r="C22583" s="162" t="n">
        <v>2590.64</v>
      </c>
      <c r="D22583" s="162" t="n">
        <v>0.06433999999999999</v>
      </c>
      <c r="E22583" s="162" t="n">
        <v>9.890000000000001</v>
      </c>
    </row>
    <row r="22584">
      <c r="B22584" s="161" t="n">
        <v>43047</v>
      </c>
      <c r="C22584" s="162" t="n">
        <v>2594.38</v>
      </c>
      <c r="D22584" s="162" t="n">
        <v>0.06517299999999999</v>
      </c>
      <c r="E22584" s="162" t="n">
        <v>9.779999999999999</v>
      </c>
    </row>
    <row r="22585">
      <c r="B22585" s="161" t="n">
        <v>43048</v>
      </c>
      <c r="C22585" s="162" t="n">
        <v>2584.62</v>
      </c>
      <c r="D22585" s="162" t="n">
        <v>0.060812</v>
      </c>
      <c r="E22585" s="162" t="n">
        <v>10.5</v>
      </c>
    </row>
    <row r="22586">
      <c r="B22586" s="161" t="n">
        <v>43049</v>
      </c>
      <c r="C22586" s="162" t="n">
        <v>2582.3</v>
      </c>
      <c r="D22586" s="162" t="n">
        <v>0.059323</v>
      </c>
      <c r="E22586" s="162" t="n">
        <v>11.29</v>
      </c>
    </row>
    <row r="22587">
      <c r="B22587" s="161" t="n">
        <v>43052</v>
      </c>
      <c r="C22587" s="162" t="n">
        <v>2584.84</v>
      </c>
      <c r="D22587" s="162" t="n">
        <v>0.059682</v>
      </c>
      <c r="E22587" s="162" t="n">
        <v>11.5</v>
      </c>
    </row>
    <row r="22588">
      <c r="B22588" s="161" t="n">
        <v>43053</v>
      </c>
      <c r="C22588" s="162" t="n">
        <v>2578.87</v>
      </c>
      <c r="D22588" s="162" t="n">
        <v>0.056754</v>
      </c>
      <c r="E22588" s="162" t="n">
        <v>11.59</v>
      </c>
    </row>
    <row r="22589">
      <c r="B22589" s="161" t="n">
        <v>43054</v>
      </c>
      <c r="C22589" s="162" t="n">
        <v>2564.62</v>
      </c>
      <c r="D22589" s="162" t="n">
        <v>0.050628</v>
      </c>
      <c r="E22589" s="162" t="n">
        <v>13.13</v>
      </c>
    </row>
    <row r="22590">
      <c r="B22590" s="161" t="n">
        <v>43055</v>
      </c>
      <c r="C22590" s="162" t="n">
        <v>2585.64</v>
      </c>
      <c r="D22590" s="162" t="n">
        <v>0.058166</v>
      </c>
      <c r="E22590" s="162" t="n">
        <v>11.76</v>
      </c>
    </row>
    <row r="22591">
      <c r="B22591" s="161" t="n">
        <v>43056</v>
      </c>
      <c r="C22591" s="162" t="n">
        <v>2578.85</v>
      </c>
      <c r="D22591" s="162" t="n">
        <v>0.054959</v>
      </c>
      <c r="E22591" s="162" t="n">
        <v>11.43</v>
      </c>
    </row>
    <row r="22592">
      <c r="B22592" s="161" t="n">
        <v>43059</v>
      </c>
      <c r="C22592" s="162" t="n">
        <v>2582.14</v>
      </c>
      <c r="D22592" s="162" t="n">
        <v>0.055641</v>
      </c>
      <c r="E22592" s="162" t="n">
        <v>10.65</v>
      </c>
    </row>
    <row r="22593">
      <c r="B22593" s="161" t="n">
        <v>43060</v>
      </c>
      <c r="C22593" s="162" t="n">
        <v>2599.03</v>
      </c>
      <c r="D22593" s="162" t="n">
        <v>0.061535</v>
      </c>
      <c r="E22593" s="162" t="n">
        <v>9.73</v>
      </c>
    </row>
    <row r="22594">
      <c r="B22594" s="161" t="n">
        <v>43061</v>
      </c>
      <c r="C22594" s="162" t="n">
        <v>2597.08</v>
      </c>
      <c r="D22594" s="162" t="n">
        <v>0.060166</v>
      </c>
      <c r="E22594" s="162" t="n">
        <v>9.880000000000001</v>
      </c>
    </row>
    <row r="22595">
      <c r="B22595" s="161" t="n">
        <v>43063</v>
      </c>
      <c r="C22595" s="162" t="n">
        <v>2602.42</v>
      </c>
      <c r="D22595" s="162" t="n">
        <v>0.061618</v>
      </c>
      <c r="E22595" s="162" t="n">
        <v>9.67</v>
      </c>
    </row>
    <row r="22596">
      <c r="B22596" s="161" t="n">
        <v>43066</v>
      </c>
      <c r="C22596" s="162" t="n">
        <v>2601.42</v>
      </c>
      <c r="D22596" s="162" t="n">
        <v>0.060651</v>
      </c>
      <c r="E22596" s="162" t="n">
        <v>9.869999999999999</v>
      </c>
    </row>
    <row r="22597">
      <c r="B22597" s="161" t="n">
        <v>43067</v>
      </c>
      <c r="C22597" s="162" t="n">
        <v>2627.04</v>
      </c>
      <c r="D22597" s="162" t="n">
        <v>0.069841</v>
      </c>
      <c r="E22597" s="162" t="n">
        <v>10.03</v>
      </c>
    </row>
    <row r="22598">
      <c r="B22598" s="161" t="n">
        <v>43068</v>
      </c>
      <c r="C22598" s="162" t="n">
        <v>2626.07</v>
      </c>
      <c r="D22598" s="162" t="n">
        <v>0.068883</v>
      </c>
      <c r="E22598" s="162" t="n">
        <v>10.7</v>
      </c>
    </row>
    <row r="22599">
      <c r="B22599" s="161" t="n">
        <v>43069</v>
      </c>
      <c r="C22599" s="162" t="n">
        <v>2647.58</v>
      </c>
      <c r="D22599" s="162" t="n">
        <v>0.076432</v>
      </c>
      <c r="E22599" s="162" t="n">
        <v>11.28</v>
      </c>
    </row>
    <row r="22600">
      <c r="B22600" s="161" t="n">
        <v>43070</v>
      </c>
      <c r="C22600" s="162" t="n">
        <v>2642.22</v>
      </c>
      <c r="D22600" s="162" t="n">
        <v>0.073805</v>
      </c>
      <c r="E22600" s="162" t="n">
        <v>11.43</v>
      </c>
    </row>
    <row r="22601">
      <c r="B22601" s="161" t="n">
        <v>43073</v>
      </c>
      <c r="C22601" s="162" t="n">
        <v>2639.44</v>
      </c>
      <c r="D22601" s="162" t="n">
        <v>0.07216500000000001</v>
      </c>
      <c r="E22601" s="162" t="n">
        <v>11.68</v>
      </c>
    </row>
    <row r="22602">
      <c r="B22602" s="161" t="n">
        <v>43074</v>
      </c>
      <c r="C22602" s="162" t="n">
        <v>2629.57</v>
      </c>
      <c r="D22602" s="162" t="n">
        <v>0.067881</v>
      </c>
      <c r="E22602" s="162" t="n">
        <v>11.33</v>
      </c>
    </row>
    <row r="22603">
      <c r="B22603" s="161" t="n">
        <v>43075</v>
      </c>
      <c r="C22603" s="162" t="n">
        <v>2629.27</v>
      </c>
      <c r="D22603" s="162" t="n">
        <v>0.06722400000000001</v>
      </c>
      <c r="E22603" s="162" t="n">
        <v>11.02</v>
      </c>
    </row>
    <row r="22604">
      <c r="B22604" s="161" t="n">
        <v>43076</v>
      </c>
      <c r="C22604" s="162" t="n">
        <v>2636.98</v>
      </c>
      <c r="D22604" s="162" t="n">
        <v>0.06959700000000001</v>
      </c>
      <c r="E22604" s="162" t="n">
        <v>10.16</v>
      </c>
    </row>
    <row r="22605">
      <c r="B22605" s="161" t="n">
        <v>43077</v>
      </c>
      <c r="C22605" s="162" t="n">
        <v>2651.5</v>
      </c>
      <c r="D22605" s="162" t="n">
        <v>0.07451099999999999</v>
      </c>
      <c r="E22605" s="162" t="n">
        <v>9.58</v>
      </c>
    </row>
    <row r="22606">
      <c r="B22606" s="161" t="n">
        <v>43080</v>
      </c>
      <c r="C22606" s="162" t="n">
        <v>2659.99</v>
      </c>
      <c r="D22606" s="162" t="n">
        <v>0.07711800000000001</v>
      </c>
      <c r="E22606" s="162" t="n">
        <v>9.34</v>
      </c>
    </row>
    <row r="22607">
      <c r="B22607" s="161" t="n">
        <v>43081</v>
      </c>
      <c r="C22607" s="162" t="n">
        <v>2664.11</v>
      </c>
      <c r="D22607" s="162" t="n">
        <v>0.078056</v>
      </c>
      <c r="E22607" s="162" t="n">
        <v>9.92</v>
      </c>
    </row>
    <row r="22608">
      <c r="B22608" s="161" t="n">
        <v>43082</v>
      </c>
      <c r="C22608" s="162" t="n">
        <v>2662.85</v>
      </c>
      <c r="D22608" s="162" t="n">
        <v>0.077041</v>
      </c>
      <c r="E22608" s="162" t="n">
        <v>10.18</v>
      </c>
    </row>
    <row r="22609">
      <c r="B22609" s="161" t="n">
        <v>43083</v>
      </c>
      <c r="C22609" s="162" t="n">
        <v>2652.01</v>
      </c>
      <c r="D22609" s="162" t="n">
        <v>0.07241499999999999</v>
      </c>
      <c r="E22609" s="162" t="n">
        <v>10.49</v>
      </c>
    </row>
    <row r="22610">
      <c r="B22610" s="161" t="n">
        <v>43084</v>
      </c>
      <c r="C22610" s="162" t="n">
        <v>2675.81</v>
      </c>
      <c r="D22610" s="162" t="n">
        <v>0.08075599999999999</v>
      </c>
      <c r="E22610" s="162" t="n">
        <v>9.42</v>
      </c>
    </row>
    <row r="22611">
      <c r="B22611" s="161" t="n">
        <v>43087</v>
      </c>
      <c r="C22611" s="162" t="n">
        <v>2690.16</v>
      </c>
      <c r="D22611" s="162" t="n">
        <v>0.085467</v>
      </c>
      <c r="E22611" s="162" t="n">
        <v>9.529999999999999</v>
      </c>
    </row>
    <row r="22612">
      <c r="B22612" s="161" t="n">
        <v>43088</v>
      </c>
      <c r="C22612" s="162" t="n">
        <v>2681.47</v>
      </c>
      <c r="D22612" s="162" t="n">
        <v>0.081598</v>
      </c>
      <c r="E22612" s="162" t="n">
        <v>10.03</v>
      </c>
    </row>
    <row r="22613">
      <c r="B22613" s="161" t="n">
        <v>43089</v>
      </c>
      <c r="C22613" s="162" t="n">
        <v>2679.25</v>
      </c>
      <c r="D22613" s="162" t="n">
        <v>0.08013000000000001</v>
      </c>
      <c r="E22613" s="162" t="n">
        <v>9.720000000000001</v>
      </c>
    </row>
    <row r="22614">
      <c r="B22614" s="161" t="n">
        <v>43090</v>
      </c>
      <c r="C22614" s="162" t="n">
        <v>2684.57</v>
      </c>
      <c r="D22614" s="162" t="n">
        <v>0.081467</v>
      </c>
      <c r="E22614" s="162" t="n">
        <v>9.619999999999999</v>
      </c>
    </row>
    <row r="22615">
      <c r="B22615" s="161" t="n">
        <v>43091</v>
      </c>
      <c r="C22615" s="162" t="n">
        <v>2683.34</v>
      </c>
      <c r="D22615" s="162" t="n">
        <v>0.08038099999999999</v>
      </c>
      <c r="E22615" s="162" t="n">
        <v>9.9</v>
      </c>
    </row>
    <row r="22616">
      <c r="B22616" s="161" t="n">
        <v>43095</v>
      </c>
      <c r="C22616" s="162" t="n">
        <v>2680.5</v>
      </c>
      <c r="D22616" s="162" t="n">
        <v>0.078703</v>
      </c>
      <c r="E22616" s="162" t="n">
        <v>10.25</v>
      </c>
    </row>
    <row r="22617">
      <c r="B22617" s="161" t="n">
        <v>43096</v>
      </c>
      <c r="C22617" s="162" t="n">
        <v>2682.62</v>
      </c>
      <c r="D22617" s="162" t="n">
        <v>0.07885300000000001</v>
      </c>
      <c r="E22617" s="162" t="n">
        <v>10.47</v>
      </c>
    </row>
    <row r="22618">
      <c r="B22618" s="161" t="n">
        <v>43097</v>
      </c>
      <c r="C22618" s="162" t="n">
        <v>2687.54</v>
      </c>
      <c r="D22618" s="162" t="n">
        <v>0.08007599999999999</v>
      </c>
      <c r="E22618" s="162" t="n">
        <v>10.18</v>
      </c>
    </row>
    <row r="22619">
      <c r="B22619" s="161" t="n">
        <v>43098</v>
      </c>
      <c r="C22619" s="162" t="n">
        <v>2673.61</v>
      </c>
      <c r="D22619" s="162" t="n">
        <v>0.074291</v>
      </c>
      <c r="E22619" s="162" t="n">
        <v>11.04</v>
      </c>
    </row>
    <row r="22620">
      <c r="B22620" s="161" t="n">
        <v>43102</v>
      </c>
      <c r="C22620" s="162" t="n">
        <v>2695.81</v>
      </c>
      <c r="D22620" s="162" t="n">
        <v>0.08192000000000001</v>
      </c>
      <c r="E22620" s="162" t="n">
        <v>9.77</v>
      </c>
    </row>
    <row r="22621">
      <c r="B22621" s="161" t="n">
        <v>43103</v>
      </c>
      <c r="C22621" s="162" t="n">
        <v>2713.06</v>
      </c>
      <c r="D22621" s="162" t="n">
        <v>0.087615</v>
      </c>
      <c r="E22621" s="162" t="n">
        <v>9.15</v>
      </c>
    </row>
    <row r="22622">
      <c r="B22622" s="161" t="n">
        <v>43104</v>
      </c>
      <c r="C22622" s="162" t="n">
        <v>2723.99</v>
      </c>
      <c r="D22622" s="162" t="n">
        <v>0.09087199999999999</v>
      </c>
      <c r="E22622" s="162" t="n">
        <v>9.220000000000001</v>
      </c>
    </row>
    <row r="22623">
      <c r="B22623" s="161" t="n">
        <v>43105</v>
      </c>
      <c r="C22623" s="162" t="n">
        <v>2743.15</v>
      </c>
      <c r="D22623" s="162" t="n">
        <v>0.09708799999999999</v>
      </c>
      <c r="E22623" s="162" t="n">
        <v>9.220000000000001</v>
      </c>
    </row>
    <row r="22624">
      <c r="B22624" s="161" t="n">
        <v>43108</v>
      </c>
      <c r="C22624" s="162" t="n">
        <v>2747.71</v>
      </c>
      <c r="D22624" s="162" t="n">
        <v>0.097942</v>
      </c>
      <c r="E22624" s="162" t="n">
        <v>9.52</v>
      </c>
    </row>
    <row r="22625">
      <c r="B22625" s="161" t="n">
        <v>43109</v>
      </c>
      <c r="C22625" s="162" t="n">
        <v>2751.29</v>
      </c>
      <c r="D22625" s="162" t="n">
        <v>0.098427</v>
      </c>
      <c r="E22625" s="162" t="n">
        <v>10.08</v>
      </c>
    </row>
    <row r="22626">
      <c r="B22626" s="161" t="n">
        <v>43110</v>
      </c>
      <c r="C22626" s="162" t="n">
        <v>2748.23</v>
      </c>
      <c r="D22626" s="162" t="n">
        <v>0.096499</v>
      </c>
      <c r="E22626" s="162" t="n">
        <v>9.82</v>
      </c>
    </row>
    <row r="22627">
      <c r="B22627" s="161" t="n">
        <v>43111</v>
      </c>
      <c r="C22627" s="162" t="n">
        <v>2767.56</v>
      </c>
      <c r="D22627" s="162" t="n">
        <v>0.102689</v>
      </c>
      <c r="E22627" s="162" t="n">
        <v>9.880000000000001</v>
      </c>
    </row>
    <row r="22628">
      <c r="B22628" s="161" t="n">
        <v>43112</v>
      </c>
      <c r="C22628" s="162" t="n">
        <v>2786.24</v>
      </c>
      <c r="D22628" s="162" t="n">
        <v>0.108565</v>
      </c>
      <c r="E22628" s="162" t="n">
        <v>10.16</v>
      </c>
    </row>
    <row r="22629">
      <c r="B22629" s="161" t="n">
        <v>43116</v>
      </c>
      <c r="C22629" s="162" t="n">
        <v>2776.42</v>
      </c>
      <c r="D22629" s="162" t="n">
        <v>0.104218</v>
      </c>
      <c r="E22629" s="162" t="n">
        <v>11.66</v>
      </c>
    </row>
    <row r="22630">
      <c r="B22630" s="161" t="n">
        <v>43117</v>
      </c>
      <c r="C22630" s="162" t="n">
        <v>2802.56</v>
      </c>
      <c r="D22630" s="162" t="n">
        <v>0.11271</v>
      </c>
      <c r="E22630" s="162" t="n">
        <v>11.91</v>
      </c>
    </row>
    <row r="22631">
      <c r="B22631" s="161" t="n">
        <v>43118</v>
      </c>
      <c r="C22631" s="162" t="n">
        <v>2798.03</v>
      </c>
      <c r="D22631" s="162" t="n">
        <v>0.110216</v>
      </c>
      <c r="E22631" s="162" t="n">
        <v>12.22</v>
      </c>
    </row>
    <row r="22632">
      <c r="B22632" s="161" t="n">
        <v>43119</v>
      </c>
      <c r="C22632" s="162" t="n">
        <v>2810.3</v>
      </c>
      <c r="D22632" s="162" t="n">
        <v>0.113694</v>
      </c>
      <c r="E22632" s="162" t="n">
        <v>11.27</v>
      </c>
    </row>
    <row r="22633">
      <c r="B22633" s="161" t="n">
        <v>43122</v>
      </c>
      <c r="C22633" s="162" t="n">
        <v>2832.97</v>
      </c>
      <c r="D22633" s="162" t="n">
        <v>0.120772</v>
      </c>
      <c r="E22633" s="162" t="n">
        <v>11.03</v>
      </c>
    </row>
    <row r="22634">
      <c r="B22634" s="161" t="n">
        <v>43123</v>
      </c>
      <c r="C22634" s="162" t="n">
        <v>2839.13</v>
      </c>
      <c r="D22634" s="162" t="n">
        <v>0.121985</v>
      </c>
      <c r="E22634" s="162" t="n">
        <v>11.1</v>
      </c>
    </row>
    <row r="22635">
      <c r="B22635" s="161" t="n">
        <v>43124</v>
      </c>
      <c r="C22635" s="162" t="n">
        <v>2837.54</v>
      </c>
      <c r="D22635" s="162" t="n">
        <v>0.120467</v>
      </c>
      <c r="E22635" s="162" t="n">
        <v>11.47</v>
      </c>
    </row>
    <row r="22636">
      <c r="B22636" s="161" t="n">
        <v>43125</v>
      </c>
      <c r="C22636" s="162" t="n">
        <v>2839.25</v>
      </c>
      <c r="D22636" s="162" t="n">
        <v>0.120111</v>
      </c>
      <c r="E22636" s="162" t="n">
        <v>11.58</v>
      </c>
    </row>
    <row r="22637">
      <c r="B22637" s="161" t="n">
        <v>43126</v>
      </c>
      <c r="C22637" s="162" t="n">
        <v>2872.87</v>
      </c>
      <c r="D22637" s="162" t="n">
        <v>0.130853</v>
      </c>
      <c r="E22637" s="162" t="n">
        <v>11.08</v>
      </c>
    </row>
    <row r="22638">
      <c r="B22638" s="161" t="n">
        <v>43129</v>
      </c>
      <c r="C22638" s="162" t="n">
        <v>2853.53</v>
      </c>
      <c r="D22638" s="162" t="n">
        <v>0.123089</v>
      </c>
      <c r="E22638" s="162" t="n">
        <v>13.84</v>
      </c>
    </row>
    <row r="22639">
      <c r="B22639" s="161" t="n">
        <v>43130</v>
      </c>
      <c r="C22639" s="162" t="n">
        <v>2822.43</v>
      </c>
      <c r="D22639" s="162" t="n">
        <v>0.111153</v>
      </c>
      <c r="E22639" s="162" t="n">
        <v>14.79</v>
      </c>
    </row>
    <row r="22640">
      <c r="B22640" s="161" t="n">
        <v>43131</v>
      </c>
      <c r="C22640" s="162" t="n">
        <v>2823.81</v>
      </c>
      <c r="D22640" s="162" t="n">
        <v>0.110703</v>
      </c>
      <c r="E22640" s="162" t="n">
        <v>13.54</v>
      </c>
    </row>
    <row r="22641">
      <c r="B22641" s="161" t="n">
        <v>43132</v>
      </c>
      <c r="C22641" s="162" t="n">
        <v>2821.98</v>
      </c>
      <c r="D22641" s="162" t="n">
        <v>0.109106</v>
      </c>
      <c r="E22641" s="162" t="n">
        <v>13.47</v>
      </c>
    </row>
    <row r="22642">
      <c r="B22642" s="161" t="n">
        <v>43133</v>
      </c>
      <c r="C22642" s="162" t="n">
        <v>2762.13</v>
      </c>
      <c r="D22642" s="162" t="n">
        <v>0.08683200000000001</v>
      </c>
      <c r="E22642" s="162" t="n">
        <v>17.31</v>
      </c>
    </row>
    <row r="22643">
      <c r="B22643" s="161" t="n">
        <v>43136</v>
      </c>
      <c r="C22643" s="162" t="n">
        <v>2648.94</v>
      </c>
      <c r="D22643" s="162" t="n">
        <v>0.044411</v>
      </c>
      <c r="E22643" s="162" t="n">
        <v>37.32</v>
      </c>
    </row>
    <row r="22644">
      <c r="B22644" s="161" t="n">
        <v>43137</v>
      </c>
      <c r="C22644" s="162" t="n">
        <v>2695.14</v>
      </c>
      <c r="D22644" s="162" t="n">
        <v>0.061018</v>
      </c>
      <c r="E22644" s="162" t="n">
        <v>29.98</v>
      </c>
    </row>
    <row r="22645">
      <c r="B22645" s="161" t="n">
        <v>43138</v>
      </c>
      <c r="C22645" s="162" t="n">
        <v>2681.66</v>
      </c>
      <c r="D22645" s="162" t="n">
        <v>0.055398</v>
      </c>
      <c r="E22645" s="162" t="n">
        <v>27.73</v>
      </c>
    </row>
    <row r="22646">
      <c r="B22646" s="161" t="n">
        <v>43139</v>
      </c>
      <c r="C22646" s="162" t="n">
        <v>2581</v>
      </c>
      <c r="D22646" s="162" t="n">
        <v>0.016759</v>
      </c>
      <c r="E22646" s="162" t="n">
        <v>33.46</v>
      </c>
    </row>
    <row r="22647">
      <c r="B22647" s="161" t="n">
        <v>43140</v>
      </c>
      <c r="C22647" s="162" t="n">
        <v>2619.55</v>
      </c>
      <c r="D22647" s="162" t="n">
        <v>0.031128</v>
      </c>
      <c r="E22647" s="162" t="n">
        <v>29.06</v>
      </c>
    </row>
    <row r="22648">
      <c r="B22648" s="161" t="n">
        <v>43143</v>
      </c>
      <c r="C22648" s="162" t="n">
        <v>2656</v>
      </c>
      <c r="D22648" s="162" t="n">
        <v>0.04442</v>
      </c>
      <c r="E22648" s="162" t="n">
        <v>25.61</v>
      </c>
    </row>
    <row r="22649">
      <c r="B22649" s="161" t="n">
        <v>43144</v>
      </c>
      <c r="C22649" s="162" t="n">
        <v>2662.94</v>
      </c>
      <c r="D22649" s="162" t="n">
        <v>0.046482</v>
      </c>
      <c r="E22649" s="162" t="n">
        <v>24.97</v>
      </c>
    </row>
    <row r="22650">
      <c r="B22650" s="161" t="n">
        <v>43145</v>
      </c>
      <c r="C22650" s="162" t="n">
        <v>2698.63</v>
      </c>
      <c r="D22650" s="162" t="n">
        <v>0.059185</v>
      </c>
      <c r="E22650" s="162" t="n">
        <v>19.26</v>
      </c>
    </row>
    <row r="22651">
      <c r="B22651" s="161" t="n">
        <v>43146</v>
      </c>
      <c r="C22651" s="162" t="n">
        <v>2731.2</v>
      </c>
      <c r="D22651" s="162" t="n">
        <v>0.07051399999999999</v>
      </c>
      <c r="E22651" s="162" t="n">
        <v>19.13</v>
      </c>
    </row>
    <row r="22652">
      <c r="B22652" s="161" t="n">
        <v>43147</v>
      </c>
      <c r="C22652" s="162" t="n">
        <v>2732.22</v>
      </c>
      <c r="D22652" s="162" t="n">
        <v>0.070211</v>
      </c>
      <c r="E22652" s="162" t="n">
        <v>19.46</v>
      </c>
    </row>
    <row r="22653">
      <c r="B22653" s="161" t="n">
        <v>43151</v>
      </c>
      <c r="C22653" s="162" t="n">
        <v>2716.26</v>
      </c>
      <c r="D22653" s="162" t="n">
        <v>0.063711</v>
      </c>
      <c r="E22653" s="162" t="n">
        <v>20.6</v>
      </c>
    </row>
    <row r="22654">
      <c r="B22654" s="161" t="n">
        <v>43152</v>
      </c>
      <c r="C22654" s="162" t="n">
        <v>2701.33</v>
      </c>
      <c r="D22654" s="162" t="n">
        <v>0.057607</v>
      </c>
      <c r="E22654" s="162" t="n">
        <v>20.02</v>
      </c>
    </row>
    <row r="22655">
      <c r="B22655" s="161" t="n">
        <v>43153</v>
      </c>
      <c r="C22655" s="162" t="n">
        <v>2703.96</v>
      </c>
      <c r="D22655" s="162" t="n">
        <v>0.057984</v>
      </c>
      <c r="E22655" s="162" t="n">
        <v>18.72</v>
      </c>
    </row>
    <row r="22656">
      <c r="B22656" s="161" t="n">
        <v>43154</v>
      </c>
      <c r="C22656" s="162" t="n">
        <v>2747.3</v>
      </c>
      <c r="D22656" s="162" t="n">
        <v>0.073198</v>
      </c>
      <c r="E22656" s="162" t="n">
        <v>16.49</v>
      </c>
    </row>
    <row r="22657">
      <c r="B22657" s="161" t="n">
        <v>43157</v>
      </c>
      <c r="C22657" s="162" t="n">
        <v>2779.6</v>
      </c>
      <c r="D22657" s="162" t="n">
        <v>0.084143</v>
      </c>
      <c r="E22657" s="162" t="n">
        <v>15.8</v>
      </c>
    </row>
    <row r="22658">
      <c r="B22658" s="161" t="n">
        <v>43158</v>
      </c>
      <c r="C22658" s="162" t="n">
        <v>2744.28</v>
      </c>
      <c r="D22658" s="162" t="n">
        <v>0.07067</v>
      </c>
      <c r="E22658" s="162" t="n">
        <v>18.59</v>
      </c>
    </row>
    <row r="22659">
      <c r="B22659" s="161" t="n">
        <v>43159</v>
      </c>
      <c r="C22659" s="162" t="n">
        <v>2713.83</v>
      </c>
      <c r="D22659" s="162" t="n">
        <v>0.058881</v>
      </c>
      <c r="E22659" s="162" t="n">
        <v>19.85</v>
      </c>
    </row>
    <row r="22660">
      <c r="B22660" s="161" t="n">
        <v>43160</v>
      </c>
      <c r="C22660" s="162" t="n">
        <v>2677.67</v>
      </c>
      <c r="D22660" s="162" t="n">
        <v>0.04493</v>
      </c>
      <c r="E22660" s="162" t="n">
        <v>22.47</v>
      </c>
    </row>
    <row r="22661">
      <c r="B22661" s="161" t="n">
        <v>43161</v>
      </c>
      <c r="C22661" s="162" t="n">
        <v>2691.25</v>
      </c>
      <c r="D22661" s="162" t="n">
        <v>0.049421</v>
      </c>
      <c r="E22661" s="162" t="n">
        <v>19.59</v>
      </c>
    </row>
    <row r="22662">
      <c r="B22662" s="161" t="n">
        <v>43164</v>
      </c>
      <c r="C22662" s="162" t="n">
        <v>2720.94</v>
      </c>
      <c r="D22662" s="162" t="n">
        <v>0.059682</v>
      </c>
      <c r="E22662" s="162" t="n">
        <v>18.73</v>
      </c>
    </row>
    <row r="22663">
      <c r="B22663" s="161" t="n">
        <v>43165</v>
      </c>
      <c r="C22663" s="162" t="n">
        <v>2728.12</v>
      </c>
      <c r="D22663" s="162" t="n">
        <v>0.061611</v>
      </c>
      <c r="E22663" s="162" t="n">
        <v>18.36</v>
      </c>
    </row>
    <row r="22664">
      <c r="B22664" s="161" t="n">
        <v>43166</v>
      </c>
      <c r="C22664" s="162" t="n">
        <v>2726.8</v>
      </c>
      <c r="D22664" s="162" t="n">
        <v>0.060455</v>
      </c>
      <c r="E22664" s="162" t="n">
        <v>17.76</v>
      </c>
    </row>
    <row r="22665">
      <c r="B22665" s="161" t="n">
        <v>43167</v>
      </c>
      <c r="C22665" s="162" t="n">
        <v>2738.97</v>
      </c>
      <c r="D22665" s="162" t="n">
        <v>0.064236</v>
      </c>
      <c r="E22665" s="162" t="n">
        <v>16.54</v>
      </c>
    </row>
    <row r="22666">
      <c r="B22666" s="161" t="n">
        <v>43168</v>
      </c>
      <c r="C22666" s="162" t="n">
        <v>2786.57</v>
      </c>
      <c r="D22666" s="162" t="n">
        <v>0.08071</v>
      </c>
      <c r="E22666" s="162" t="n">
        <v>14.64</v>
      </c>
    </row>
    <row r="22667">
      <c r="B22667" s="161" t="n">
        <v>43171</v>
      </c>
      <c r="C22667" s="162" t="n">
        <v>2783.02</v>
      </c>
      <c r="D22667" s="162" t="n">
        <v>0.07869900000000001</v>
      </c>
      <c r="E22667" s="162" t="n">
        <v>15.78</v>
      </c>
    </row>
    <row r="22668">
      <c r="B22668" s="161" t="n">
        <v>43172</v>
      </c>
      <c r="C22668" s="162" t="n">
        <v>2765.31</v>
      </c>
      <c r="D22668" s="162" t="n">
        <v>0.071635</v>
      </c>
      <c r="E22668" s="162" t="n">
        <v>16.35</v>
      </c>
    </row>
    <row r="22669">
      <c r="B22669" s="161" t="n">
        <v>43173</v>
      </c>
      <c r="C22669" s="162" t="n">
        <v>2749.48</v>
      </c>
      <c r="D22669" s="162" t="n">
        <v>0.065246</v>
      </c>
      <c r="E22669" s="162" t="n">
        <v>17.23</v>
      </c>
    </row>
    <row r="22670">
      <c r="B22670" s="161" t="n">
        <v>43174</v>
      </c>
      <c r="C22670" s="162" t="n">
        <v>2747.33</v>
      </c>
      <c r="D22670" s="162" t="n">
        <v>0.063815</v>
      </c>
      <c r="E22670" s="162" t="n">
        <v>16.59</v>
      </c>
    </row>
    <row r="22671">
      <c r="B22671" s="161" t="n">
        <v>43175</v>
      </c>
      <c r="C22671" s="162" t="n">
        <v>2752.01</v>
      </c>
      <c r="D22671" s="162" t="n">
        <v>0.064857</v>
      </c>
      <c r="E22671" s="162" t="n">
        <v>15.8</v>
      </c>
    </row>
    <row r="22672">
      <c r="B22672" s="161" t="n">
        <v>43178</v>
      </c>
      <c r="C22672" s="162" t="n">
        <v>2712.92</v>
      </c>
      <c r="D22672" s="162" t="n">
        <v>0.050003</v>
      </c>
      <c r="E22672" s="162" t="n">
        <v>19.02</v>
      </c>
    </row>
    <row r="22673">
      <c r="B22673" s="161" t="n">
        <v>43179</v>
      </c>
      <c r="C22673" s="162" t="n">
        <v>2716.94</v>
      </c>
      <c r="D22673" s="162" t="n">
        <v>0.050945</v>
      </c>
      <c r="E22673" s="162" t="n">
        <v>18.2</v>
      </c>
    </row>
    <row r="22674">
      <c r="B22674" s="161" t="n">
        <v>43180</v>
      </c>
      <c r="C22674" s="162" t="n">
        <v>2711.93</v>
      </c>
      <c r="D22674" s="162" t="n">
        <v>0.048566</v>
      </c>
      <c r="E22674" s="162" t="n">
        <v>17.86</v>
      </c>
    </row>
    <row r="22675">
      <c r="B22675" s="161" t="n">
        <v>43181</v>
      </c>
      <c r="C22675" s="162" t="n">
        <v>2643.69</v>
      </c>
      <c r="D22675" s="162" t="n">
        <v>0.022666</v>
      </c>
      <c r="E22675" s="162" t="n">
        <v>23.34</v>
      </c>
    </row>
    <row r="22676">
      <c r="B22676" s="161" t="n">
        <v>43182</v>
      </c>
      <c r="C22676" s="162" t="n">
        <v>2588.26</v>
      </c>
      <c r="D22676" s="162" t="n">
        <v>0.001176</v>
      </c>
      <c r="E22676" s="162" t="n">
        <v>24.87</v>
      </c>
    </row>
    <row r="22677">
      <c r="B22677" s="161" t="n">
        <v>43185</v>
      </c>
      <c r="C22677" s="162" t="n">
        <v>2658.55</v>
      </c>
      <c r="D22677" s="162" t="n">
        <v>0.027537</v>
      </c>
      <c r="E22677" s="162" t="n">
        <v>21.03</v>
      </c>
    </row>
    <row r="22678">
      <c r="B22678" s="161" t="n">
        <v>43186</v>
      </c>
      <c r="C22678" s="162" t="n">
        <v>2612.62</v>
      </c>
      <c r="D22678" s="162" t="n">
        <v>0.00976</v>
      </c>
      <c r="E22678" s="162" t="n">
        <v>22.5</v>
      </c>
    </row>
    <row r="22679">
      <c r="B22679" s="161" t="n">
        <v>43187</v>
      </c>
      <c r="C22679" s="162" t="n">
        <v>2605</v>
      </c>
      <c r="D22679" s="162" t="n">
        <v>0.0065</v>
      </c>
      <c r="E22679" s="162" t="n">
        <v>22.87</v>
      </c>
    </row>
    <row r="22680">
      <c r="B22680" s="161" t="n">
        <v>43188</v>
      </c>
      <c r="C22680" s="162" t="n">
        <v>2640.87</v>
      </c>
      <c r="D22680" s="162" t="n">
        <v>0.019788</v>
      </c>
      <c r="E22680" s="162" t="n">
        <v>19.97</v>
      </c>
    </row>
    <row r="22681">
      <c r="B22681" s="161" t="n">
        <v>43192</v>
      </c>
      <c r="C22681" s="162" t="n">
        <v>2581.88</v>
      </c>
      <c r="D22681" s="162" t="n">
        <v>-0.003081</v>
      </c>
      <c r="E22681" s="162" t="n">
        <v>23.62</v>
      </c>
    </row>
    <row r="22682">
      <c r="B22682" s="161" t="n">
        <v>43193</v>
      </c>
      <c r="C22682" s="162" t="n">
        <v>2614.45</v>
      </c>
      <c r="D22682" s="162" t="n">
        <v>0.009103999999999999</v>
      </c>
      <c r="E22682" s="162" t="n">
        <v>21.1</v>
      </c>
    </row>
    <row r="22683">
      <c r="B22683" s="161" t="n">
        <v>43194</v>
      </c>
      <c r="C22683" s="162" t="n">
        <v>2644.69</v>
      </c>
      <c r="D22683" s="162" t="n">
        <v>0.020196</v>
      </c>
      <c r="E22683" s="162" t="n">
        <v>20.06</v>
      </c>
    </row>
    <row r="22684">
      <c r="B22684" s="161" t="n">
        <v>43195</v>
      </c>
      <c r="C22684" s="162" t="n">
        <v>2662.84</v>
      </c>
      <c r="D22684" s="162" t="n">
        <v>0.026632</v>
      </c>
      <c r="E22684" s="162" t="n">
        <v>18.94</v>
      </c>
    </row>
    <row r="22685">
      <c r="B22685" s="161" t="n">
        <v>43196</v>
      </c>
      <c r="C22685" s="162" t="n">
        <v>2604.47</v>
      </c>
      <c r="D22685" s="162" t="n">
        <v>0.004145</v>
      </c>
      <c r="E22685" s="162" t="n">
        <v>21.49</v>
      </c>
    </row>
    <row r="22686">
      <c r="B22686" s="161" t="n">
        <v>43199</v>
      </c>
      <c r="C22686" s="162" t="n">
        <v>2613.16</v>
      </c>
      <c r="D22686" s="162" t="n">
        <v>0.007133</v>
      </c>
      <c r="E22686" s="162" t="n">
        <v>21.77</v>
      </c>
    </row>
    <row r="22687">
      <c r="B22687" s="161" t="n">
        <v>43200</v>
      </c>
      <c r="C22687" s="162" t="n">
        <v>2656.87</v>
      </c>
      <c r="D22687" s="162" t="n">
        <v>0.023294</v>
      </c>
      <c r="E22687" s="162" t="n">
        <v>20.47</v>
      </c>
    </row>
    <row r="22688">
      <c r="B22688" s="161" t="n">
        <v>43201</v>
      </c>
      <c r="C22688" s="162" t="n">
        <v>2642.19</v>
      </c>
      <c r="D22688" s="162" t="n">
        <v>0.01736</v>
      </c>
      <c r="E22688" s="162" t="n">
        <v>20.24</v>
      </c>
    </row>
    <row r="22689">
      <c r="B22689" s="161" t="n">
        <v>43202</v>
      </c>
      <c r="C22689" s="162" t="n">
        <v>2663.99</v>
      </c>
      <c r="D22689" s="162" t="n">
        <v>0.025144</v>
      </c>
      <c r="E22689" s="162" t="n">
        <v>18.49</v>
      </c>
    </row>
    <row r="22690">
      <c r="B22690" s="161" t="n">
        <v>43203</v>
      </c>
      <c r="C22690" s="162" t="n">
        <v>2656.3</v>
      </c>
      <c r="D22690" s="162" t="n">
        <v>0.021797</v>
      </c>
      <c r="E22690" s="162" t="n">
        <v>17.41</v>
      </c>
    </row>
    <row r="22691">
      <c r="B22691" s="161" t="n">
        <v>43206</v>
      </c>
      <c r="C22691" s="162" t="n">
        <v>2677.84</v>
      </c>
      <c r="D22691" s="162" t="n">
        <v>0.029418</v>
      </c>
      <c r="E22691" s="162" t="n">
        <v>16.56</v>
      </c>
    </row>
    <row r="22692">
      <c r="B22692" s="161" t="n">
        <v>43207</v>
      </c>
      <c r="C22692" s="162" t="n">
        <v>2706.39</v>
      </c>
      <c r="D22692" s="162" t="n">
        <v>0.039472</v>
      </c>
      <c r="E22692" s="162" t="n">
        <v>15.25</v>
      </c>
    </row>
    <row r="22693">
      <c r="B22693" s="161" t="n">
        <v>43208</v>
      </c>
      <c r="C22693" s="162" t="n">
        <v>2708.64</v>
      </c>
      <c r="D22693" s="162" t="n">
        <v>0.039755</v>
      </c>
      <c r="E22693" s="162" t="n">
        <v>15.6</v>
      </c>
    </row>
    <row r="22694">
      <c r="B22694" s="161" t="n">
        <v>43209</v>
      </c>
      <c r="C22694" s="162" t="n">
        <v>2693.13</v>
      </c>
      <c r="D22694" s="162" t="n">
        <v>0.033505</v>
      </c>
      <c r="E22694" s="162" t="n">
        <v>15.96</v>
      </c>
    </row>
    <row r="22695">
      <c r="B22695" s="161" t="n">
        <v>43210</v>
      </c>
      <c r="C22695" s="162" t="n">
        <v>2670.14</v>
      </c>
      <c r="D22695" s="162" t="n">
        <v>0.024476</v>
      </c>
      <c r="E22695" s="162" t="n">
        <v>16.88</v>
      </c>
    </row>
    <row r="22696">
      <c r="B22696" s="161" t="n">
        <v>43213</v>
      </c>
      <c r="C22696" s="162" t="n">
        <v>2670.29</v>
      </c>
      <c r="D22696" s="162" t="n">
        <v>0.024032</v>
      </c>
      <c r="E22696" s="162" t="n">
        <v>16.34</v>
      </c>
    </row>
    <row r="22697">
      <c r="B22697" s="161" t="n">
        <v>43214</v>
      </c>
      <c r="C22697" s="162" t="n">
        <v>2634.56</v>
      </c>
      <c r="D22697" s="162" t="n">
        <v>0.01016</v>
      </c>
      <c r="E22697" s="162" t="n">
        <v>18.02</v>
      </c>
    </row>
    <row r="22698">
      <c r="B22698" s="161" t="n">
        <v>43215</v>
      </c>
      <c r="C22698" s="162" t="n">
        <v>2639.4</v>
      </c>
      <c r="D22698" s="162" t="n">
        <v>0.011589</v>
      </c>
      <c r="E22698" s="162" t="n">
        <v>17.84</v>
      </c>
    </row>
    <row r="22699">
      <c r="B22699" s="161" t="n">
        <v>43216</v>
      </c>
      <c r="C22699" s="162" t="n">
        <v>2666.94</v>
      </c>
      <c r="D22699" s="162" t="n">
        <v>0.021506</v>
      </c>
      <c r="E22699" s="162" t="n">
        <v>16.24</v>
      </c>
    </row>
    <row r="22700">
      <c r="B22700" s="161" t="n">
        <v>43217</v>
      </c>
      <c r="C22700" s="162" t="n">
        <v>2669.91</v>
      </c>
      <c r="D22700" s="162" t="n">
        <v>0.022185</v>
      </c>
      <c r="E22700" s="162" t="n">
        <v>15.41</v>
      </c>
    </row>
    <row r="22701">
      <c r="B22701" s="161" t="n">
        <v>43220</v>
      </c>
      <c r="C22701" s="162" t="n">
        <v>2648.05</v>
      </c>
      <c r="D22701" s="162" t="n">
        <v>0.013581</v>
      </c>
      <c r="E22701" s="162" t="n">
        <v>15.93</v>
      </c>
    </row>
    <row r="22702">
      <c r="B22702" s="161" t="n">
        <v>43221</v>
      </c>
      <c r="C22702" s="162" t="n">
        <v>2654.8</v>
      </c>
      <c r="D22702" s="162" t="n">
        <v>0.015752</v>
      </c>
      <c r="E22702" s="162" t="n">
        <v>15.49</v>
      </c>
    </row>
    <row r="22703">
      <c r="B22703" s="161" t="n">
        <v>43222</v>
      </c>
      <c r="C22703" s="162" t="n">
        <v>2635.67</v>
      </c>
      <c r="D22703" s="162" t="n">
        <v>0.008182999999999999</v>
      </c>
      <c r="E22703" s="162" t="n">
        <v>15.97</v>
      </c>
    </row>
    <row r="22704">
      <c r="B22704" s="161" t="n">
        <v>43223</v>
      </c>
      <c r="C22704" s="162" t="n">
        <v>2629.73</v>
      </c>
      <c r="D22704" s="162" t="n">
        <v>0.005603</v>
      </c>
      <c r="E22704" s="162" t="n">
        <v>15.9</v>
      </c>
    </row>
    <row r="22705">
      <c r="B22705" s="161" t="n">
        <v>43224</v>
      </c>
      <c r="C22705" s="162" t="n">
        <v>2663.42</v>
      </c>
      <c r="D22705" s="162" t="n">
        <v>0.01797</v>
      </c>
      <c r="E22705" s="162" t="n">
        <v>14.77</v>
      </c>
    </row>
    <row r="22706">
      <c r="B22706" s="161" t="n">
        <v>43227</v>
      </c>
      <c r="C22706" s="162" t="n">
        <v>2672.63</v>
      </c>
      <c r="D22706" s="162" t="n">
        <v>0.021042</v>
      </c>
      <c r="E22706" s="162" t="n">
        <v>14.75</v>
      </c>
    </row>
    <row r="22707">
      <c r="B22707" s="161" t="n">
        <v>43228</v>
      </c>
      <c r="C22707" s="162" t="n">
        <v>2671.92</v>
      </c>
      <c r="D22707" s="162" t="n">
        <v>0.020395</v>
      </c>
      <c r="E22707" s="162" t="n">
        <v>14.71</v>
      </c>
    </row>
    <row r="22708">
      <c r="B22708" s="161" t="n">
        <v>43229</v>
      </c>
      <c r="C22708" s="162" t="n">
        <v>2697.79</v>
      </c>
      <c r="D22708" s="162" t="n">
        <v>0.029596</v>
      </c>
      <c r="E22708" s="162" t="n">
        <v>13.42</v>
      </c>
    </row>
    <row r="22709">
      <c r="B22709" s="161" t="n">
        <v>43230</v>
      </c>
      <c r="C22709" s="162" t="n">
        <v>2723.07</v>
      </c>
      <c r="D22709" s="162" t="n">
        <v>0.038453</v>
      </c>
      <c r="E22709" s="162" t="n">
        <v>13.23</v>
      </c>
    </row>
    <row r="22710">
      <c r="B22710" s="161" t="n">
        <v>43231</v>
      </c>
      <c r="C22710" s="162" t="n">
        <v>2727.72</v>
      </c>
      <c r="D22710" s="162" t="n">
        <v>0.039683</v>
      </c>
      <c r="E22710" s="162" t="n">
        <v>12.65</v>
      </c>
    </row>
    <row r="22711">
      <c r="B22711" s="161" t="n">
        <v>43234</v>
      </c>
      <c r="C22711" s="162" t="n">
        <v>2730.13</v>
      </c>
      <c r="D22711" s="162" t="n">
        <v>0.04008</v>
      </c>
      <c r="E22711" s="162" t="n">
        <v>12.93</v>
      </c>
    </row>
    <row r="22712">
      <c r="B22712" s="161" t="n">
        <v>43235</v>
      </c>
      <c r="C22712" s="162" t="n">
        <v>2711.45</v>
      </c>
      <c r="D22712" s="162" t="n">
        <v>0.032758</v>
      </c>
      <c r="E22712" s="162" t="n">
        <v>14.63</v>
      </c>
    </row>
    <row r="22713">
      <c r="B22713" s="161" t="n">
        <v>43236</v>
      </c>
      <c r="C22713" s="162" t="n">
        <v>2722.46</v>
      </c>
      <c r="D22713" s="162" t="n">
        <v>0.03633</v>
      </c>
      <c r="E22713" s="162" t="n">
        <v>13.42</v>
      </c>
    </row>
    <row r="22714">
      <c r="B22714" s="161" t="n">
        <v>43237</v>
      </c>
      <c r="C22714" s="162" t="n">
        <v>2720.13</v>
      </c>
      <c r="D22714" s="162" t="n">
        <v>0.03501</v>
      </c>
      <c r="E22714" s="162" t="n">
        <v>13.43</v>
      </c>
    </row>
    <row r="22715">
      <c r="B22715" s="161" t="n">
        <v>43238</v>
      </c>
      <c r="C22715" s="162" t="n">
        <v>2712.97</v>
      </c>
      <c r="D22715" s="162" t="n">
        <v>0.031926</v>
      </c>
      <c r="E22715" s="162" t="n">
        <v>13.42</v>
      </c>
    </row>
    <row r="22716">
      <c r="B22716" s="161" t="n">
        <v>43241</v>
      </c>
      <c r="C22716" s="162" t="n">
        <v>2733.01</v>
      </c>
      <c r="D22716" s="162" t="n">
        <v>0.03879</v>
      </c>
      <c r="E22716" s="162" t="n">
        <v>13.08</v>
      </c>
    </row>
    <row r="22717">
      <c r="B22717" s="161" t="n">
        <v>43242</v>
      </c>
      <c r="C22717" s="162" t="n">
        <v>2724.44</v>
      </c>
      <c r="D22717" s="162" t="n">
        <v>0.035178</v>
      </c>
      <c r="E22717" s="162" t="n">
        <v>13.22</v>
      </c>
    </row>
    <row r="22718">
      <c r="B22718" s="161" t="n">
        <v>43243</v>
      </c>
      <c r="C22718" s="162" t="n">
        <v>2733.29</v>
      </c>
      <c r="D22718" s="162" t="n">
        <v>0.037942</v>
      </c>
      <c r="E22718" s="162" t="n">
        <v>12.58</v>
      </c>
    </row>
    <row r="22719">
      <c r="B22719" s="161" t="n">
        <v>43244</v>
      </c>
      <c r="C22719" s="162" t="n">
        <v>2727.76</v>
      </c>
      <c r="D22719" s="162" t="n">
        <v>0.035436</v>
      </c>
      <c r="E22719" s="162" t="n">
        <v>12.53</v>
      </c>
    </row>
    <row r="22720">
      <c r="B22720" s="161" t="n">
        <v>43245</v>
      </c>
      <c r="C22720" s="162" t="n">
        <v>2721.33</v>
      </c>
      <c r="D22720" s="162" t="n">
        <v>0.032607</v>
      </c>
      <c r="E22720" s="162" t="n">
        <v>13.22</v>
      </c>
    </row>
    <row r="22721">
      <c r="B22721" s="161" t="n">
        <v>43249</v>
      </c>
      <c r="C22721" s="162" t="n">
        <v>2689.86</v>
      </c>
      <c r="D22721" s="162" t="n">
        <v>0.020497</v>
      </c>
      <c r="E22721" s="162" t="n">
        <v>17.02</v>
      </c>
    </row>
    <row r="22722">
      <c r="B22722" s="161" t="n">
        <v>43250</v>
      </c>
      <c r="C22722" s="162" t="n">
        <v>2724.01</v>
      </c>
      <c r="D22722" s="162" t="n">
        <v>0.032577</v>
      </c>
      <c r="E22722" s="162" t="n">
        <v>14.94</v>
      </c>
    </row>
    <row r="22723">
      <c r="B22723" s="161" t="n">
        <v>43251</v>
      </c>
      <c r="C22723" s="162" t="n">
        <v>2705.27</v>
      </c>
      <c r="D22723" s="162" t="n">
        <v>0.02522</v>
      </c>
      <c r="E22723" s="162" t="n">
        <v>15.43</v>
      </c>
    </row>
    <row r="22724">
      <c r="B22724" s="161" t="n">
        <v>43252</v>
      </c>
      <c r="C22724" s="162" t="n">
        <v>2734.62</v>
      </c>
      <c r="D22724" s="162" t="n">
        <v>0.035499</v>
      </c>
      <c r="E22724" s="162" t="n">
        <v>13.46</v>
      </c>
    </row>
    <row r="22725">
      <c r="B22725" s="161" t="n">
        <v>43255</v>
      </c>
      <c r="C22725" s="162" t="n">
        <v>2746.87</v>
      </c>
      <c r="D22725" s="162" t="n">
        <v>0.039441</v>
      </c>
      <c r="E22725" s="162" t="n">
        <v>12.74</v>
      </c>
    </row>
    <row r="22726">
      <c r="B22726" s="161" t="n">
        <v>43256</v>
      </c>
      <c r="C22726" s="162" t="n">
        <v>2748.8</v>
      </c>
      <c r="D22726" s="162" t="n">
        <v>0.039539</v>
      </c>
      <c r="E22726" s="162" t="n">
        <v>12.4</v>
      </c>
    </row>
    <row r="22727">
      <c r="B22727" s="161" t="n">
        <v>43257</v>
      </c>
      <c r="C22727" s="162" t="n">
        <v>2772.35</v>
      </c>
      <c r="D22727" s="162" t="n">
        <v>0.047414</v>
      </c>
      <c r="E22727" s="162" t="n">
        <v>11.64</v>
      </c>
    </row>
    <row r="22728">
      <c r="B22728" s="161" t="n">
        <v>43258</v>
      </c>
      <c r="C22728" s="162" t="n">
        <v>2770.37</v>
      </c>
      <c r="D22728" s="162" t="n">
        <v>0.046053</v>
      </c>
      <c r="E22728" s="162" t="n">
        <v>12.13</v>
      </c>
    </row>
    <row r="22729">
      <c r="B22729" s="161" t="n">
        <v>43259</v>
      </c>
      <c r="C22729" s="162" t="n">
        <v>2779.03</v>
      </c>
      <c r="D22729" s="162" t="n">
        <v>0.048557</v>
      </c>
      <c r="E22729" s="162" t="n">
        <v>12.18</v>
      </c>
    </row>
    <row r="22730">
      <c r="B22730" s="161" t="n">
        <v>43262</v>
      </c>
      <c r="C22730" s="162" t="n">
        <v>2782</v>
      </c>
      <c r="D22730" s="162" t="n">
        <v>0.048988</v>
      </c>
      <c r="E22730" s="162" t="n">
        <v>12.35</v>
      </c>
    </row>
    <row r="22731">
      <c r="B22731" s="161" t="n">
        <v>43263</v>
      </c>
      <c r="C22731" s="162" t="n">
        <v>2786.85</v>
      </c>
      <c r="D22731" s="162" t="n">
        <v>0.050073</v>
      </c>
      <c r="E22731" s="162" t="n">
        <v>12.34</v>
      </c>
    </row>
    <row r="22732">
      <c r="B22732" s="161" t="n">
        <v>43264</v>
      </c>
      <c r="C22732" s="162" t="n">
        <v>2775.63</v>
      </c>
      <c r="D22732" s="162" t="n">
        <v>0.045412</v>
      </c>
      <c r="E22732" s="162" t="n">
        <v>12.94</v>
      </c>
    </row>
    <row r="22733">
      <c r="B22733" s="161" t="n">
        <v>43265</v>
      </c>
      <c r="C22733" s="162" t="n">
        <v>2782.49</v>
      </c>
      <c r="D22733" s="162" t="n">
        <v>0.047243</v>
      </c>
      <c r="E22733" s="162" t="n">
        <v>12.12</v>
      </c>
    </row>
    <row r="22734">
      <c r="B22734" s="161" t="n">
        <v>43266</v>
      </c>
      <c r="C22734" s="162" t="n">
        <v>2779.66</v>
      </c>
      <c r="D22734" s="162" t="n">
        <v>0.045597</v>
      </c>
      <c r="E22734" s="162" t="n">
        <v>11.98</v>
      </c>
    </row>
    <row r="22735">
      <c r="B22735" s="161" t="n">
        <v>43269</v>
      </c>
      <c r="C22735" s="162" t="n">
        <v>2773.75</v>
      </c>
      <c r="D22735" s="162" t="n">
        <v>0.042874</v>
      </c>
      <c r="E22735" s="162" t="n">
        <v>12.31</v>
      </c>
    </row>
    <row r="22736">
      <c r="B22736" s="161" t="n">
        <v>43270</v>
      </c>
      <c r="C22736" s="162" t="n">
        <v>2762.59</v>
      </c>
      <c r="D22736" s="162" t="n">
        <v>0.038295</v>
      </c>
      <c r="E22736" s="162" t="n">
        <v>13.35</v>
      </c>
    </row>
    <row r="22737">
      <c r="B22737" s="161" t="n">
        <v>43271</v>
      </c>
      <c r="C22737" s="162" t="n">
        <v>2767.32</v>
      </c>
      <c r="D22737" s="162" t="n">
        <v>0.039459</v>
      </c>
      <c r="E22737" s="162" t="n">
        <v>12.79</v>
      </c>
    </row>
    <row r="22738">
      <c r="B22738" s="161" t="n">
        <v>43272</v>
      </c>
      <c r="C22738" s="162" t="n">
        <v>2749.76</v>
      </c>
      <c r="D22738" s="162" t="n">
        <v>0.032545</v>
      </c>
      <c r="E22738" s="162" t="n">
        <v>14.64</v>
      </c>
    </row>
    <row r="22739">
      <c r="B22739" s="161" t="n">
        <v>43273</v>
      </c>
      <c r="C22739" s="162" t="n">
        <v>2754.88</v>
      </c>
      <c r="D22739" s="162" t="n">
        <v>0.033862</v>
      </c>
      <c r="E22739" s="162" t="n">
        <v>13.77</v>
      </c>
    </row>
    <row r="22740">
      <c r="B22740" s="161" t="n">
        <v>43276</v>
      </c>
      <c r="C22740" s="162" t="n">
        <v>2717.07</v>
      </c>
      <c r="D22740" s="162" t="n">
        <v>0.019569</v>
      </c>
      <c r="E22740" s="162" t="n">
        <v>17.33</v>
      </c>
    </row>
    <row r="22741">
      <c r="B22741" s="161" t="n">
        <v>43277</v>
      </c>
      <c r="C22741" s="162" t="n">
        <v>2723.06</v>
      </c>
      <c r="D22741" s="162" t="n">
        <v>0.02128</v>
      </c>
      <c r="E22741" s="162" t="n">
        <v>15.92</v>
      </c>
    </row>
    <row r="22742">
      <c r="B22742" s="161" t="n">
        <v>43278</v>
      </c>
      <c r="C22742" s="162" t="n">
        <v>2699.63</v>
      </c>
      <c r="D22742" s="162" t="n">
        <v>0.012242</v>
      </c>
      <c r="E22742" s="162" t="n">
        <v>17.91</v>
      </c>
    </row>
    <row r="22743">
      <c r="B22743" s="161" t="n">
        <v>43279</v>
      </c>
      <c r="C22743" s="162" t="n">
        <v>2716.31</v>
      </c>
      <c r="D22743" s="162" t="n">
        <v>0.01799</v>
      </c>
      <c r="E22743" s="162" t="n">
        <v>16.85</v>
      </c>
    </row>
    <row r="22744">
      <c r="B22744" s="161" t="n">
        <v>43280</v>
      </c>
      <c r="C22744" s="162" t="n">
        <v>2718.37</v>
      </c>
      <c r="D22744" s="162" t="n">
        <v>0.018335</v>
      </c>
      <c r="E22744" s="162" t="n">
        <v>16.09</v>
      </c>
    </row>
    <row r="22745">
      <c r="B22745" s="161" t="n">
        <v>43283</v>
      </c>
      <c r="C22745" s="162" t="n">
        <v>2726.71</v>
      </c>
      <c r="D22745" s="162" t="n">
        <v>0.020966</v>
      </c>
      <c r="E22745" s="162" t="n">
        <v>15.6</v>
      </c>
    </row>
    <row r="22746">
      <c r="B22746" s="161" t="n">
        <v>43284</v>
      </c>
      <c r="C22746" s="162" t="n">
        <v>2713.22</v>
      </c>
      <c r="D22746" s="162" t="n">
        <v>0.015608</v>
      </c>
      <c r="E22746" s="162" t="n">
        <v>16.14</v>
      </c>
    </row>
    <row r="22747">
      <c r="B22747" s="161" t="n">
        <v>43286</v>
      </c>
      <c r="C22747" s="162" t="n">
        <v>2736.61</v>
      </c>
      <c r="D22747" s="162" t="n">
        <v>0.023756</v>
      </c>
      <c r="E22747" s="162" t="n">
        <v>14.97</v>
      </c>
    </row>
    <row r="22748">
      <c r="B22748" s="161" t="n">
        <v>43287</v>
      </c>
      <c r="C22748" s="162" t="n">
        <v>2759.82</v>
      </c>
      <c r="D22748" s="162" t="n">
        <v>0.031728</v>
      </c>
      <c r="E22748" s="162" t="n">
        <v>13.37</v>
      </c>
    </row>
    <row r="22749">
      <c r="B22749" s="161" t="n">
        <v>43290</v>
      </c>
      <c r="C22749" s="162" t="n">
        <v>2784.17</v>
      </c>
      <c r="D22749" s="162" t="n">
        <v>0.039996</v>
      </c>
      <c r="E22749" s="162" t="n">
        <v>12.69</v>
      </c>
    </row>
    <row r="22750">
      <c r="B22750" s="161" t="n">
        <v>43291</v>
      </c>
      <c r="C22750" s="162" t="n">
        <v>2793.84</v>
      </c>
      <c r="D22750" s="162" t="n">
        <v>0.042915</v>
      </c>
      <c r="E22750" s="162" t="n">
        <v>12.64</v>
      </c>
    </row>
    <row r="22751">
      <c r="B22751" s="161" t="n">
        <v>43292</v>
      </c>
      <c r="C22751" s="162" t="n">
        <v>2774.02</v>
      </c>
      <c r="D22751" s="162" t="n">
        <v>0.035288</v>
      </c>
      <c r="E22751" s="162" t="n">
        <v>13.63</v>
      </c>
    </row>
    <row r="22752">
      <c r="B22752" s="161" t="n">
        <v>43293</v>
      </c>
      <c r="C22752" s="162" t="n">
        <v>2798.29</v>
      </c>
      <c r="D22752" s="162" t="n">
        <v>0.043436</v>
      </c>
      <c r="E22752" s="162" t="n">
        <v>12.58</v>
      </c>
    </row>
    <row r="22753">
      <c r="B22753" s="161" t="n">
        <v>43294</v>
      </c>
      <c r="C22753" s="162" t="n">
        <v>2801.31</v>
      </c>
      <c r="D22753" s="162" t="n">
        <v>0.043947</v>
      </c>
      <c r="E22753" s="162" t="n">
        <v>12.18</v>
      </c>
    </row>
    <row r="22754">
      <c r="B22754" s="161" t="n">
        <v>43297</v>
      </c>
      <c r="C22754" s="162" t="n">
        <v>2798.43</v>
      </c>
      <c r="D22754" s="162" t="n">
        <v>0.042375</v>
      </c>
      <c r="E22754" s="162" t="n">
        <v>12.83</v>
      </c>
    </row>
    <row r="22755">
      <c r="B22755" s="161" t="n">
        <v>43298</v>
      </c>
      <c r="C22755" s="162" t="n">
        <v>2809.55</v>
      </c>
      <c r="D22755" s="162" t="n">
        <v>0.045783</v>
      </c>
      <c r="E22755" s="162" t="n">
        <v>12.06</v>
      </c>
    </row>
    <row r="22756">
      <c r="B22756" s="161" t="n">
        <v>43299</v>
      </c>
      <c r="C22756" s="162" t="n">
        <v>2815.62</v>
      </c>
      <c r="D22756" s="162" t="n">
        <v>0.047389</v>
      </c>
      <c r="E22756" s="162" t="n">
        <v>12.1</v>
      </c>
    </row>
    <row r="22757">
      <c r="B22757" s="161" t="n">
        <v>43300</v>
      </c>
      <c r="C22757" s="162" t="n">
        <v>2804.49</v>
      </c>
      <c r="D22757" s="162" t="n">
        <v>0.042916</v>
      </c>
      <c r="E22757" s="162" t="n">
        <v>12.87</v>
      </c>
    </row>
    <row r="22758">
      <c r="B22758" s="161" t="n">
        <v>43301</v>
      </c>
      <c r="C22758" s="162" t="n">
        <v>2801.83</v>
      </c>
      <c r="D22758" s="162" t="n">
        <v>0.041469</v>
      </c>
      <c r="E22758" s="162" t="n">
        <v>12.86</v>
      </c>
    </row>
    <row r="22759">
      <c r="B22759" s="161" t="n">
        <v>43304</v>
      </c>
      <c r="C22759" s="162" t="n">
        <v>2806.98</v>
      </c>
      <c r="D22759" s="162" t="n">
        <v>0.042805</v>
      </c>
      <c r="E22759" s="162" t="n">
        <v>12.62</v>
      </c>
    </row>
    <row r="22760">
      <c r="B22760" s="161" t="n">
        <v>43305</v>
      </c>
      <c r="C22760" s="162" t="n">
        <v>2820.4</v>
      </c>
      <c r="D22760" s="162" t="n">
        <v>0.047076</v>
      </c>
      <c r="E22760" s="162" t="n">
        <v>12.41</v>
      </c>
    </row>
    <row r="22761">
      <c r="B22761" s="161" t="n">
        <v>43306</v>
      </c>
      <c r="C22761" s="162" t="n">
        <v>2846.07</v>
      </c>
      <c r="D22761" s="162" t="n">
        <v>0.055585</v>
      </c>
      <c r="E22761" s="162" t="n">
        <v>12.29</v>
      </c>
    </row>
    <row r="22762">
      <c r="B22762" s="161" t="n">
        <v>43307</v>
      </c>
      <c r="C22762" s="162" t="n">
        <v>2837.44</v>
      </c>
      <c r="D22762" s="162" t="n">
        <v>0.052005</v>
      </c>
      <c r="E22762" s="162" t="n">
        <v>12.14</v>
      </c>
    </row>
    <row r="22763">
      <c r="B22763" s="161" t="n">
        <v>43308</v>
      </c>
      <c r="C22763" s="162" t="n">
        <v>2818.82</v>
      </c>
      <c r="D22763" s="162" t="n">
        <v>0.044923</v>
      </c>
      <c r="E22763" s="162" t="n">
        <v>13.03</v>
      </c>
    </row>
    <row r="22764">
      <c r="B22764" s="161" t="n">
        <v>43311</v>
      </c>
      <c r="C22764" s="162" t="n">
        <v>2802.6</v>
      </c>
      <c r="D22764" s="162" t="n">
        <v>0.038694</v>
      </c>
      <c r="E22764" s="162" t="n">
        <v>14.26</v>
      </c>
    </row>
    <row r="22765">
      <c r="B22765" s="161" t="n">
        <v>43312</v>
      </c>
      <c r="C22765" s="162" t="n">
        <v>2816.29</v>
      </c>
      <c r="D22765" s="162" t="n">
        <v>0.043074</v>
      </c>
      <c r="E22765" s="162" t="n">
        <v>12.83</v>
      </c>
    </row>
    <row r="22766">
      <c r="B22766" s="161" t="n">
        <v>43313</v>
      </c>
      <c r="C22766" s="162" t="n">
        <v>2813.36</v>
      </c>
      <c r="D22766" s="162" t="n">
        <v>0.041551</v>
      </c>
      <c r="E22766" s="162" t="n">
        <v>13.15</v>
      </c>
    </row>
    <row r="22767">
      <c r="B22767" s="161" t="n">
        <v>43314</v>
      </c>
      <c r="C22767" s="162" t="n">
        <v>2827.22</v>
      </c>
      <c r="D22767" s="162" t="n">
        <v>0.045966</v>
      </c>
      <c r="E22767" s="162" t="n">
        <v>12.19</v>
      </c>
    </row>
    <row r="22768">
      <c r="B22768" s="161" t="n">
        <v>43315</v>
      </c>
      <c r="C22768" s="162" t="n">
        <v>2840.35</v>
      </c>
      <c r="D22768" s="162" t="n">
        <v>0.05008</v>
      </c>
      <c r="E22768" s="162" t="n">
        <v>11.64</v>
      </c>
    </row>
    <row r="22769">
      <c r="B22769" s="161" t="n">
        <v>43318</v>
      </c>
      <c r="C22769" s="162" t="n">
        <v>2850.4</v>
      </c>
      <c r="D22769" s="162" t="n">
        <v>0.053077</v>
      </c>
      <c r="E22769" s="162" t="n">
        <v>11.27</v>
      </c>
    </row>
    <row r="22770">
      <c r="B22770" s="161" t="n">
        <v>43319</v>
      </c>
      <c r="C22770" s="162" t="n">
        <v>2858.45</v>
      </c>
      <c r="D22770" s="162" t="n">
        <v>0.055349</v>
      </c>
      <c r="E22770" s="162" t="n">
        <v>10.93</v>
      </c>
    </row>
    <row r="22771">
      <c r="B22771" s="161" t="n">
        <v>43320</v>
      </c>
      <c r="C22771" s="162" t="n">
        <v>2857.7</v>
      </c>
      <c r="D22771" s="162" t="n">
        <v>0.054564</v>
      </c>
      <c r="E22771" s="162" t="n">
        <v>10.85</v>
      </c>
    </row>
    <row r="22772">
      <c r="B22772" s="161" t="n">
        <v>43321</v>
      </c>
      <c r="C22772" s="162" t="n">
        <v>2853.58</v>
      </c>
      <c r="D22772" s="162" t="n">
        <v>0.052588</v>
      </c>
      <c r="E22772" s="162" t="n">
        <v>11.27</v>
      </c>
    </row>
    <row r="22773">
      <c r="B22773" s="161" t="n">
        <v>43322</v>
      </c>
      <c r="C22773" s="162" t="n">
        <v>2833.28</v>
      </c>
      <c r="D22773" s="162" t="n">
        <v>0.044961</v>
      </c>
      <c r="E22773" s="162" t="n">
        <v>13.16</v>
      </c>
    </row>
    <row r="22774">
      <c r="B22774" s="161" t="n">
        <v>43325</v>
      </c>
      <c r="C22774" s="162" t="n">
        <v>2821.93</v>
      </c>
      <c r="D22774" s="162" t="n">
        <v>0.040459</v>
      </c>
      <c r="E22774" s="162" t="n">
        <v>14.78</v>
      </c>
    </row>
    <row r="22775">
      <c r="B22775" s="161" t="n">
        <v>43326</v>
      </c>
      <c r="C22775" s="162" t="n">
        <v>2839.96</v>
      </c>
      <c r="D22775" s="162" t="n">
        <v>0.046312</v>
      </c>
      <c r="E22775" s="162" t="n">
        <v>13.31</v>
      </c>
    </row>
    <row r="22776">
      <c r="B22776" s="161" t="n">
        <v>43327</v>
      </c>
      <c r="C22776" s="162" t="n">
        <v>2818.37</v>
      </c>
      <c r="D22776" s="162" t="n">
        <v>0.038243</v>
      </c>
      <c r="E22776" s="162" t="n">
        <v>14.64</v>
      </c>
    </row>
    <row r="22777">
      <c r="B22777" s="161" t="n">
        <v>43328</v>
      </c>
      <c r="C22777" s="162" t="n">
        <v>2840.69</v>
      </c>
      <c r="D22777" s="162" t="n">
        <v>0.045638</v>
      </c>
      <c r="E22777" s="162" t="n">
        <v>13.45</v>
      </c>
    </row>
    <row r="22778">
      <c r="B22778" s="161" t="n">
        <v>43329</v>
      </c>
      <c r="C22778" s="162" t="n">
        <v>2850.13</v>
      </c>
      <c r="D22778" s="162" t="n">
        <v>0.048449</v>
      </c>
      <c r="E22778" s="162" t="n">
        <v>12.64</v>
      </c>
    </row>
    <row r="22779">
      <c r="B22779" s="161" t="n">
        <v>43332</v>
      </c>
      <c r="C22779" s="162" t="n">
        <v>2857.05</v>
      </c>
      <c r="D22779" s="162" t="n">
        <v>0.050363</v>
      </c>
      <c r="E22779" s="162" t="n">
        <v>12.49</v>
      </c>
    </row>
    <row r="22780">
      <c r="B22780" s="161" t="n">
        <v>43333</v>
      </c>
      <c r="C22780" s="162" t="n">
        <v>2862.96</v>
      </c>
      <c r="D22780" s="162" t="n">
        <v>0.051909</v>
      </c>
      <c r="E22780" s="162" t="n">
        <v>12.86</v>
      </c>
    </row>
    <row r="22781">
      <c r="B22781" s="161" t="n">
        <v>43334</v>
      </c>
      <c r="C22781" s="162" t="n">
        <v>2861.82</v>
      </c>
      <c r="D22781" s="162" t="n">
        <v>0.051007</v>
      </c>
      <c r="E22781" s="162" t="n">
        <v>12.25</v>
      </c>
    </row>
    <row r="22782">
      <c r="B22782" s="161" t="n">
        <v>43335</v>
      </c>
      <c r="C22782" s="162" t="n">
        <v>2856.98</v>
      </c>
      <c r="D22782" s="162" t="n">
        <v>0.048825</v>
      </c>
      <c r="E22782" s="162" t="n">
        <v>12.41</v>
      </c>
    </row>
    <row r="22783">
      <c r="B22783" s="161" t="n">
        <v>43336</v>
      </c>
      <c r="C22783" s="162" t="n">
        <v>2874.69</v>
      </c>
      <c r="D22783" s="162" t="n">
        <v>0.054483</v>
      </c>
      <c r="E22783" s="162" t="n">
        <v>11.99</v>
      </c>
    </row>
    <row r="22784">
      <c r="B22784" s="161" t="n">
        <v>43339</v>
      </c>
      <c r="C22784" s="162" t="n">
        <v>2896.74</v>
      </c>
      <c r="D22784" s="162" t="n">
        <v>0.061569</v>
      </c>
      <c r="E22784" s="162" t="n">
        <v>12.16</v>
      </c>
    </row>
    <row r="22785">
      <c r="B22785" s="161" t="n">
        <v>43340</v>
      </c>
      <c r="C22785" s="162" t="n">
        <v>2897.52</v>
      </c>
      <c r="D22785" s="162" t="n">
        <v>0.061264</v>
      </c>
      <c r="E22785" s="162" t="n">
        <v>12.5</v>
      </c>
    </row>
    <row r="22786">
      <c r="B22786" s="161" t="n">
        <v>43341</v>
      </c>
      <c r="C22786" s="162" t="n">
        <v>2914.04</v>
      </c>
      <c r="D22786" s="162" t="n">
        <v>0.066341</v>
      </c>
      <c r="E22786" s="162" t="n">
        <v>12.25</v>
      </c>
    </row>
    <row r="22787">
      <c r="B22787" s="161" t="n">
        <v>43342</v>
      </c>
      <c r="C22787" s="162" t="n">
        <v>2901.13</v>
      </c>
      <c r="D22787" s="162" t="n">
        <v>0.061321</v>
      </c>
      <c r="E22787" s="162" t="n">
        <v>13.53</v>
      </c>
    </row>
    <row r="22788">
      <c r="B22788" s="161" t="n">
        <v>43343</v>
      </c>
      <c r="C22788" s="162" t="n">
        <v>2901.52</v>
      </c>
      <c r="D22788" s="162" t="n">
        <v>0.060864</v>
      </c>
      <c r="E22788" s="162" t="n">
        <v>12.86</v>
      </c>
    </row>
    <row r="22789">
      <c r="B22789" s="161" t="n">
        <v>43347</v>
      </c>
      <c r="C22789" s="162" t="n">
        <v>2896.72</v>
      </c>
      <c r="D22789" s="162" t="n">
        <v>0.058601</v>
      </c>
      <c r="E22789" s="162" t="n">
        <v>13.16</v>
      </c>
    </row>
    <row r="22790">
      <c r="B22790" s="161" t="n">
        <v>43348</v>
      </c>
      <c r="C22790" s="162" t="n">
        <v>2888.6</v>
      </c>
      <c r="D22790" s="162" t="n">
        <v>0.055239</v>
      </c>
      <c r="E22790" s="162" t="n">
        <v>13.91</v>
      </c>
    </row>
    <row r="22791">
      <c r="B22791" s="161" t="n">
        <v>43349</v>
      </c>
      <c r="C22791" s="162" t="n">
        <v>2878.05</v>
      </c>
      <c r="D22791" s="162" t="n">
        <v>0.051033</v>
      </c>
      <c r="E22791" s="162" t="n">
        <v>14.65</v>
      </c>
    </row>
    <row r="22792">
      <c r="B22792" s="161" t="n">
        <v>43350</v>
      </c>
      <c r="C22792" s="162" t="n">
        <v>2871.68</v>
      </c>
      <c r="D22792" s="162" t="n">
        <v>0.048288</v>
      </c>
      <c r="E22792" s="162" t="n">
        <v>14.88</v>
      </c>
    </row>
    <row r="22793">
      <c r="B22793" s="161" t="n">
        <v>43353</v>
      </c>
      <c r="C22793" s="162" t="n">
        <v>2877.13</v>
      </c>
      <c r="D22793" s="162" t="n">
        <v>0.049676</v>
      </c>
      <c r="E22793" s="162" t="n">
        <v>14.16</v>
      </c>
    </row>
    <row r="22794">
      <c r="B22794" s="161" t="n">
        <v>43354</v>
      </c>
      <c r="C22794" s="162" t="n">
        <v>2887.89</v>
      </c>
      <c r="D22794" s="162" t="n">
        <v>0.052878</v>
      </c>
      <c r="E22794" s="162" t="n">
        <v>13.22</v>
      </c>
    </row>
    <row r="22795">
      <c r="B22795" s="161" t="n">
        <v>43355</v>
      </c>
      <c r="C22795" s="162" t="n">
        <v>2888.92</v>
      </c>
      <c r="D22795" s="162" t="n">
        <v>0.052712</v>
      </c>
      <c r="E22795" s="162" t="n">
        <v>13.14</v>
      </c>
    </row>
    <row r="22796">
      <c r="B22796" s="161" t="n">
        <v>43356</v>
      </c>
      <c r="C22796" s="162" t="n">
        <v>2904.18</v>
      </c>
      <c r="D22796" s="162" t="n">
        <v>0.057428</v>
      </c>
      <c r="E22796" s="162" t="n">
        <v>12.37</v>
      </c>
    </row>
    <row r="22797">
      <c r="B22797" s="161" t="n">
        <v>43357</v>
      </c>
      <c r="C22797" s="162" t="n">
        <v>2904.98</v>
      </c>
      <c r="D22797" s="162" t="n">
        <v>0.057197</v>
      </c>
      <c r="E22797" s="162" t="n">
        <v>12.07</v>
      </c>
    </row>
    <row r="22798">
      <c r="B22798" s="161" t="n">
        <v>43360</v>
      </c>
      <c r="C22798" s="162" t="n">
        <v>2888.8</v>
      </c>
      <c r="D22798" s="162" t="n">
        <v>0.051133</v>
      </c>
      <c r="E22798" s="162" t="n">
        <v>13.68</v>
      </c>
    </row>
    <row r="22799">
      <c r="B22799" s="161" t="n">
        <v>43361</v>
      </c>
      <c r="C22799" s="162" t="n">
        <v>2904.31</v>
      </c>
      <c r="D22799" s="162" t="n">
        <v>0.05602</v>
      </c>
      <c r="E22799" s="162" t="n">
        <v>12.79</v>
      </c>
    </row>
    <row r="22800">
      <c r="B22800" s="161" t="n">
        <v>43362</v>
      </c>
      <c r="C22800" s="162" t="n">
        <v>2907.95</v>
      </c>
      <c r="D22800" s="162" t="n">
        <v>0.056789</v>
      </c>
      <c r="E22800" s="162" t="n">
        <v>11.75</v>
      </c>
    </row>
    <row r="22801">
      <c r="B22801" s="161" t="n">
        <v>43363</v>
      </c>
      <c r="C22801" s="162" t="n">
        <v>2930.75</v>
      </c>
      <c r="D22801" s="162" t="n">
        <v>0.064068</v>
      </c>
      <c r="E22801" s="162" t="n">
        <v>11.8</v>
      </c>
    </row>
    <row r="22802">
      <c r="B22802" s="161" t="n">
        <v>43364</v>
      </c>
      <c r="C22802" s="162" t="n">
        <v>2929.67</v>
      </c>
      <c r="D22802" s="162" t="n">
        <v>0.063154</v>
      </c>
      <c r="E22802" s="162" t="n">
        <v>11.68</v>
      </c>
    </row>
    <row r="22803">
      <c r="B22803" s="161" t="n">
        <v>43367</v>
      </c>
      <c r="C22803" s="162" t="n">
        <v>2919.37</v>
      </c>
      <c r="D22803" s="162" t="n">
        <v>0.059105</v>
      </c>
      <c r="E22803" s="162" t="n">
        <v>12.2</v>
      </c>
    </row>
    <row r="22804">
      <c r="B22804" s="161" t="n">
        <v>43368</v>
      </c>
      <c r="C22804" s="162" t="n">
        <v>2915.56</v>
      </c>
      <c r="D22804" s="162" t="n">
        <v>0.057293</v>
      </c>
      <c r="E22804" s="162" t="n">
        <v>12.42</v>
      </c>
    </row>
    <row r="22805">
      <c r="B22805" s="161" t="n">
        <v>43369</v>
      </c>
      <c r="C22805" s="162" t="n">
        <v>2905.97</v>
      </c>
      <c r="D22805" s="162" t="n">
        <v>0.053536</v>
      </c>
      <c r="E22805" s="162" t="n">
        <v>12.89</v>
      </c>
    </row>
    <row r="22806">
      <c r="B22806" s="161" t="n">
        <v>43370</v>
      </c>
      <c r="C22806" s="162" t="n">
        <v>2914</v>
      </c>
      <c r="D22806" s="162" t="n">
        <v>0.055835</v>
      </c>
      <c r="E22806" s="162" t="n">
        <v>12.41</v>
      </c>
    </row>
    <row r="22807">
      <c r="B22807" s="161" t="n">
        <v>43371</v>
      </c>
      <c r="C22807" s="162" t="n">
        <v>2913.98</v>
      </c>
      <c r="D22807" s="162" t="n">
        <v>0.055375</v>
      </c>
      <c r="E22807" s="162" t="n">
        <v>12.12</v>
      </c>
    </row>
    <row r="22808">
      <c r="B22808" s="161" t="n">
        <v>43374</v>
      </c>
      <c r="C22808" s="162" t="n">
        <v>2924.59</v>
      </c>
      <c r="D22808" s="162" t="n">
        <v>0.058535</v>
      </c>
      <c r="E22808" s="162" t="n">
        <v>12</v>
      </c>
    </row>
    <row r="22809">
      <c r="B22809" s="161" t="n">
        <v>43375</v>
      </c>
      <c r="C22809" s="162" t="n">
        <v>2923.43</v>
      </c>
      <c r="D22809" s="162" t="n">
        <v>0.057646</v>
      </c>
      <c r="E22809" s="162" t="n">
        <v>12.05</v>
      </c>
    </row>
    <row r="22810">
      <c r="B22810" s="161" t="n">
        <v>43376</v>
      </c>
      <c r="C22810" s="162" t="n">
        <v>2925.51</v>
      </c>
      <c r="D22810" s="162" t="n">
        <v>0.057905</v>
      </c>
      <c r="E22810" s="162" t="n">
        <v>11.61</v>
      </c>
    </row>
    <row r="22811">
      <c r="B22811" s="161" t="n">
        <v>43377</v>
      </c>
      <c r="C22811" s="162" t="n">
        <v>2901.61</v>
      </c>
      <c r="D22811" s="162" t="n">
        <v>0.049319</v>
      </c>
      <c r="E22811" s="162" t="n">
        <v>14.22</v>
      </c>
    </row>
    <row r="22812">
      <c r="B22812" s="161" t="n">
        <v>43378</v>
      </c>
      <c r="C22812" s="162" t="n">
        <v>2885.57</v>
      </c>
      <c r="D22812" s="162" t="n">
        <v>0.043406</v>
      </c>
      <c r="E22812" s="162" t="n">
        <v>14.82</v>
      </c>
    </row>
    <row r="22813">
      <c r="B22813" s="161" t="n">
        <v>43381</v>
      </c>
      <c r="C22813" s="162" t="n">
        <v>2884.43</v>
      </c>
      <c r="D22813" s="162" t="n">
        <v>0.04264</v>
      </c>
      <c r="E22813" s="162" t="n">
        <v>15.69</v>
      </c>
    </row>
    <row r="22814">
      <c r="B22814" s="161" t="n">
        <v>43382</v>
      </c>
      <c r="C22814" s="162" t="n">
        <v>2880.34</v>
      </c>
      <c r="D22814" s="162" t="n">
        <v>0.040867</v>
      </c>
      <c r="E22814" s="162" t="n">
        <v>15.95</v>
      </c>
    </row>
    <row r="22815">
      <c r="B22815" s="161" t="n">
        <v>43383</v>
      </c>
      <c r="C22815" s="162" t="n">
        <v>2785.68</v>
      </c>
      <c r="D22815" s="162" t="n">
        <v>0.007265</v>
      </c>
      <c r="E22815" s="162" t="n">
        <v>22.96</v>
      </c>
    </row>
    <row r="22816">
      <c r="B22816" s="161" t="n">
        <v>43384</v>
      </c>
      <c r="C22816" s="162" t="n">
        <v>2728.37</v>
      </c>
      <c r="D22816" s="162" t="n">
        <v>-0.013609</v>
      </c>
      <c r="E22816" s="162" t="n">
        <v>24.98</v>
      </c>
    </row>
    <row r="22817">
      <c r="B22817" s="161" t="n">
        <v>43385</v>
      </c>
      <c r="C22817" s="162" t="n">
        <v>2767.13</v>
      </c>
      <c r="D22817" s="162" t="n">
        <v>0.000345</v>
      </c>
      <c r="E22817" s="162" t="n">
        <v>21.31</v>
      </c>
    </row>
    <row r="22818">
      <c r="B22818" s="161" t="n">
        <v>43388</v>
      </c>
      <c r="C22818" s="162" t="n">
        <v>2750.79</v>
      </c>
      <c r="D22818" s="162" t="n">
        <v>-0.005692</v>
      </c>
      <c r="E22818" s="162" t="n">
        <v>21.3</v>
      </c>
    </row>
    <row r="22819">
      <c r="B22819" s="161" t="n">
        <v>43389</v>
      </c>
      <c r="C22819" s="162" t="n">
        <v>2809.92</v>
      </c>
      <c r="D22819" s="162" t="n">
        <v>0.01533</v>
      </c>
      <c r="E22819" s="162" t="n">
        <v>17.62</v>
      </c>
    </row>
    <row r="22820">
      <c r="B22820" s="161" t="n">
        <v>43390</v>
      </c>
      <c r="C22820" s="162" t="n">
        <v>2809.21</v>
      </c>
      <c r="D22820" s="162" t="n">
        <v>0.014872</v>
      </c>
      <c r="E22820" s="162" t="n">
        <v>17.4</v>
      </c>
    </row>
    <row r="22821">
      <c r="B22821" s="161" t="n">
        <v>43391</v>
      </c>
      <c r="C22821" s="162" t="n">
        <v>2768.78</v>
      </c>
      <c r="D22821" s="162" t="n">
        <v>0.000275</v>
      </c>
      <c r="E22821" s="162" t="n">
        <v>20.06</v>
      </c>
    </row>
    <row r="22822">
      <c r="B22822" s="161" t="n">
        <v>43392</v>
      </c>
      <c r="C22822" s="162" t="n">
        <v>2767.78</v>
      </c>
      <c r="D22822" s="162" t="n">
        <v>-0.000166</v>
      </c>
      <c r="E22822" s="162" t="n">
        <v>19.89</v>
      </c>
    </row>
    <row r="22823">
      <c r="B22823" s="161" t="n">
        <v>43395</v>
      </c>
      <c r="C22823" s="162" t="n">
        <v>2755.88</v>
      </c>
      <c r="D22823" s="162" t="n">
        <v>-0.004497</v>
      </c>
      <c r="E22823" s="162" t="n">
        <v>19.64</v>
      </c>
    </row>
    <row r="22824">
      <c r="B22824" s="161" t="n">
        <v>43396</v>
      </c>
      <c r="C22824" s="162" t="n">
        <v>2740.69</v>
      </c>
      <c r="D22824" s="162" t="n">
        <v>-0.010012</v>
      </c>
      <c r="E22824" s="162" t="n">
        <v>20.71</v>
      </c>
    </row>
    <row r="22825">
      <c r="B22825" s="161" t="n">
        <v>43397</v>
      </c>
      <c r="C22825" s="162" t="n">
        <v>2656.1</v>
      </c>
      <c r="D22825" s="162" t="n">
        <v>-0.041191</v>
      </c>
      <c r="E22825" s="162" t="n">
        <v>25.23</v>
      </c>
    </row>
    <row r="22826">
      <c r="B22826" s="161" t="n">
        <v>43398</v>
      </c>
      <c r="C22826" s="162" t="n">
        <v>2705.57</v>
      </c>
      <c r="D22826" s="162" t="n">
        <v>-0.02266</v>
      </c>
      <c r="E22826" s="162" t="n">
        <v>24.22</v>
      </c>
    </row>
    <row r="22827">
      <c r="B22827" s="161" t="n">
        <v>43399</v>
      </c>
      <c r="C22827" s="162" t="n">
        <v>2658.69</v>
      </c>
      <c r="D22827" s="162" t="n">
        <v>-0.039942</v>
      </c>
      <c r="E22827" s="162" t="n">
        <v>24.16</v>
      </c>
    </row>
    <row r="22828">
      <c r="B22828" s="161" t="n">
        <v>43402</v>
      </c>
      <c r="C22828" s="162" t="n">
        <v>2641.25</v>
      </c>
      <c r="D22828" s="162" t="n">
        <v>-0.046261</v>
      </c>
      <c r="E22828" s="162" t="n">
        <v>24.7</v>
      </c>
    </row>
    <row r="22829">
      <c r="B22829" s="161" t="n">
        <v>43403</v>
      </c>
      <c r="C22829" s="162" t="n">
        <v>2682.63</v>
      </c>
      <c r="D22829" s="162" t="n">
        <v>-0.030546</v>
      </c>
      <c r="E22829" s="162" t="n">
        <v>23.35</v>
      </c>
    </row>
    <row r="22830">
      <c r="B22830" s="161" t="n">
        <v>43404</v>
      </c>
      <c r="C22830" s="162" t="n">
        <v>2711.74</v>
      </c>
      <c r="D22830" s="162" t="n">
        <v>-0.019589</v>
      </c>
      <c r="E22830" s="162" t="n">
        <v>21.23</v>
      </c>
    </row>
    <row r="22831">
      <c r="B22831" s="161" t="n">
        <v>43405</v>
      </c>
      <c r="C22831" s="162" t="n">
        <v>2740.37</v>
      </c>
      <c r="D22831" s="162" t="n">
        <v>-0.008983</v>
      </c>
      <c r="E22831" s="162" t="n">
        <v>19.34</v>
      </c>
    </row>
    <row r="22832">
      <c r="B22832" s="161" t="n">
        <v>43406</v>
      </c>
      <c r="C22832" s="162" t="n">
        <v>2723.06</v>
      </c>
      <c r="D22832" s="162" t="n">
        <v>-0.015162</v>
      </c>
      <c r="E22832" s="162" t="n">
        <v>19.51</v>
      </c>
    </row>
    <row r="22833">
      <c r="B22833" s="161" t="n">
        <v>43409</v>
      </c>
      <c r="C22833" s="162" t="n">
        <v>2738.31</v>
      </c>
      <c r="D22833" s="162" t="n">
        <v>-0.009405999999999999</v>
      </c>
      <c r="E22833" s="162" t="n">
        <v>19.96</v>
      </c>
    </row>
    <row r="22834">
      <c r="B22834" s="161" t="n">
        <v>43410</v>
      </c>
      <c r="C22834" s="162" t="n">
        <v>2755.45</v>
      </c>
      <c r="D22834" s="162" t="n">
        <v>-0.003015</v>
      </c>
      <c r="E22834" s="162" t="n">
        <v>19.91</v>
      </c>
    </row>
    <row r="22835">
      <c r="B22835" s="161" t="n">
        <v>43411</v>
      </c>
      <c r="C22835" s="162" t="n">
        <v>2813.89</v>
      </c>
      <c r="D22835" s="162" t="n">
        <v>0.018015</v>
      </c>
      <c r="E22835" s="162" t="n">
        <v>16.36</v>
      </c>
    </row>
    <row r="22836">
      <c r="B22836" s="161" t="n">
        <v>43412</v>
      </c>
      <c r="C22836" s="162" t="n">
        <v>2806.83</v>
      </c>
      <c r="D22836" s="162" t="n">
        <v>0.015562</v>
      </c>
      <c r="E22836" s="162" t="n">
        <v>16.72</v>
      </c>
    </row>
    <row r="22837">
      <c r="B22837" s="161" t="n">
        <v>43413</v>
      </c>
      <c r="C22837" s="162" t="n">
        <v>2781.01</v>
      </c>
      <c r="D22837" s="162" t="n">
        <v>0.006487</v>
      </c>
      <c r="E22837" s="162" t="n">
        <v>17.36</v>
      </c>
    </row>
    <row r="22838">
      <c r="B22838" s="161" t="n">
        <v>43416</v>
      </c>
      <c r="C22838" s="162" t="n">
        <v>2726.22</v>
      </c>
      <c r="D22838" s="162" t="n">
        <v>-0.013181</v>
      </c>
      <c r="E22838" s="162" t="n">
        <v>20.45</v>
      </c>
    </row>
    <row r="22839">
      <c r="B22839" s="161" t="n">
        <v>43417</v>
      </c>
      <c r="C22839" s="162" t="n">
        <v>2722.18</v>
      </c>
      <c r="D22839" s="162" t="n">
        <v>-0.014483</v>
      </c>
      <c r="E22839" s="162" t="n">
        <v>20.02</v>
      </c>
    </row>
    <row r="22840">
      <c r="B22840" s="161" t="n">
        <v>43418</v>
      </c>
      <c r="C22840" s="162" t="n">
        <v>2701.58</v>
      </c>
      <c r="D22840" s="162" t="n">
        <v>-0.021858</v>
      </c>
      <c r="E22840" s="162" t="n">
        <v>21.25</v>
      </c>
    </row>
    <row r="22841">
      <c r="B22841" s="161" t="n">
        <v>43419</v>
      </c>
      <c r="C22841" s="162" t="n">
        <v>2730.2</v>
      </c>
      <c r="D22841" s="162" t="n">
        <v>-0.011153</v>
      </c>
      <c r="E22841" s="162" t="n">
        <v>19.98</v>
      </c>
    </row>
    <row r="22842">
      <c r="B22842" s="161" t="n">
        <v>43420</v>
      </c>
      <c r="C22842" s="162" t="n">
        <v>2736.27</v>
      </c>
      <c r="D22842" s="162" t="n">
        <v>-0.008886</v>
      </c>
      <c r="E22842" s="162" t="n">
        <v>18.14</v>
      </c>
    </row>
    <row r="22843">
      <c r="B22843" s="161" t="n">
        <v>43423</v>
      </c>
      <c r="C22843" s="162" t="n">
        <v>2690.73</v>
      </c>
      <c r="D22843" s="162" t="n">
        <v>-0.025745</v>
      </c>
      <c r="E22843" s="162" t="n">
        <v>20.1</v>
      </c>
    </row>
    <row r="22844">
      <c r="B22844" s="161" t="n">
        <v>43424</v>
      </c>
      <c r="C22844" s="162" t="n">
        <v>2641.89</v>
      </c>
      <c r="D22844" s="162" t="n">
        <v>-0.043966</v>
      </c>
      <c r="E22844" s="162" t="n">
        <v>22.48</v>
      </c>
    </row>
    <row r="22845">
      <c r="B22845" s="161" t="n">
        <v>43425</v>
      </c>
      <c r="C22845" s="162" t="n">
        <v>2649.93</v>
      </c>
      <c r="D22845" s="162" t="n">
        <v>-0.04087</v>
      </c>
      <c r="E22845" s="162" t="n">
        <v>20.8</v>
      </c>
    </row>
    <row r="22846">
      <c r="B22846" s="161" t="n">
        <v>43427</v>
      </c>
      <c r="C22846" s="162" t="n">
        <v>2632.56</v>
      </c>
      <c r="D22846" s="162" t="n">
        <v>-0.04754</v>
      </c>
      <c r="E22846" s="162" t="n">
        <v>21.52</v>
      </c>
    </row>
    <row r="22847">
      <c r="B22847" s="161" t="n">
        <v>43430</v>
      </c>
      <c r="C22847" s="162" t="n">
        <v>2673.45</v>
      </c>
      <c r="D22847" s="162" t="n">
        <v>-0.032224</v>
      </c>
      <c r="E22847" s="162" t="n">
        <v>18.9</v>
      </c>
    </row>
    <row r="22848">
      <c r="B22848" s="161" t="n">
        <v>43431</v>
      </c>
      <c r="C22848" s="162" t="n">
        <v>2682.17</v>
      </c>
      <c r="D22848" s="162" t="n">
        <v>-0.029015</v>
      </c>
      <c r="E22848" s="162" t="n">
        <v>19.02</v>
      </c>
    </row>
    <row r="22849">
      <c r="B22849" s="161" t="n">
        <v>43432</v>
      </c>
      <c r="C22849" s="162" t="n">
        <v>2743.79</v>
      </c>
      <c r="D22849" s="162" t="n">
        <v>-0.006448</v>
      </c>
      <c r="E22849" s="162" t="n">
        <v>18.49</v>
      </c>
    </row>
    <row r="22850">
      <c r="B22850" s="161" t="n">
        <v>43433</v>
      </c>
      <c r="C22850" s="162" t="n">
        <v>2737.76</v>
      </c>
      <c r="D22850" s="162" t="n">
        <v>-0.008718999999999999</v>
      </c>
      <c r="E22850" s="162" t="n">
        <v>18.79</v>
      </c>
    </row>
    <row r="22851">
      <c r="B22851" s="161" t="n">
        <v>43434</v>
      </c>
      <c r="C22851" s="162" t="n">
        <v>2760.17</v>
      </c>
      <c r="D22851" s="162" t="n">
        <v>-0.000619</v>
      </c>
      <c r="E22851" s="162" t="n">
        <v>18.07</v>
      </c>
    </row>
    <row r="22852">
      <c r="B22852" s="161" t="n">
        <v>43437</v>
      </c>
      <c r="C22852" s="162" t="n">
        <v>2790.37</v>
      </c>
      <c r="D22852" s="162" t="n">
        <v>0.010158</v>
      </c>
      <c r="E22852" s="162" t="n">
        <v>16.44</v>
      </c>
    </row>
    <row r="22853">
      <c r="B22853" s="161" t="n">
        <v>43438</v>
      </c>
      <c r="C22853" s="162" t="n">
        <v>2700.06</v>
      </c>
      <c r="D22853" s="162" t="n">
        <v>-0.022713</v>
      </c>
      <c r="E22853" s="162" t="n">
        <v>20.74</v>
      </c>
    </row>
    <row r="22854">
      <c r="B22854" s="161" t="n">
        <v>43439</v>
      </c>
      <c r="C22854" s="162" t="n"/>
      <c r="D22854" s="162" t="n"/>
      <c r="E22854" s="162" t="n">
        <v>20.74</v>
      </c>
    </row>
    <row r="22855">
      <c r="B22855" s="161" t="n">
        <v>43440</v>
      </c>
      <c r="C22855" s="162" t="n">
        <v>2695.95</v>
      </c>
      <c r="D22855" s="162" t="n">
        <v>-0.024227</v>
      </c>
      <c r="E22855" s="162" t="n">
        <v>21.19</v>
      </c>
    </row>
    <row r="22856">
      <c r="B22856" s="161" t="n">
        <v>43441</v>
      </c>
      <c r="C22856" s="162" t="n">
        <v>2633.08</v>
      </c>
      <c r="D22856" s="162" t="n">
        <v>-0.047695</v>
      </c>
      <c r="E22856" s="162" t="n">
        <v>23.23</v>
      </c>
    </row>
    <row r="22857">
      <c r="B22857" s="161" t="n">
        <v>43444</v>
      </c>
      <c r="C22857" s="162" t="n">
        <v>2637.72</v>
      </c>
      <c r="D22857" s="162" t="n">
        <v>-0.045736</v>
      </c>
      <c r="E22857" s="162" t="n">
        <v>22.64</v>
      </c>
    </row>
    <row r="22858">
      <c r="B22858" s="161" t="n">
        <v>43445</v>
      </c>
      <c r="C22858" s="162" t="n">
        <v>2636.78</v>
      </c>
      <c r="D22858" s="162" t="n">
        <v>-0.045834</v>
      </c>
      <c r="E22858" s="162" t="n">
        <v>21.76</v>
      </c>
    </row>
    <row r="22859">
      <c r="B22859" s="161" t="n">
        <v>43446</v>
      </c>
      <c r="C22859" s="162" t="n">
        <v>2651.07</v>
      </c>
      <c r="D22859" s="162" t="n">
        <v>-0.04026</v>
      </c>
      <c r="E22859" s="162" t="n">
        <v>21.46</v>
      </c>
    </row>
    <row r="22860">
      <c r="B22860" s="161" t="n">
        <v>43447</v>
      </c>
      <c r="C22860" s="162" t="n">
        <v>2650.54</v>
      </c>
      <c r="D22860" s="162" t="n">
        <v>-0.040345</v>
      </c>
      <c r="E22860" s="162" t="n">
        <v>20.65</v>
      </c>
    </row>
    <row r="22861">
      <c r="B22861" s="161" t="n">
        <v>43448</v>
      </c>
      <c r="C22861" s="162" t="n">
        <v>2599.95</v>
      </c>
      <c r="D22861" s="162" t="n">
        <v>-0.059476</v>
      </c>
      <c r="E22861" s="162" t="n">
        <v>21.63</v>
      </c>
    </row>
    <row r="22862">
      <c r="B22862" s="161" t="n">
        <v>43451</v>
      </c>
      <c r="C22862" s="162" t="n">
        <v>2545.94</v>
      </c>
      <c r="D22862" s="162" t="n">
        <v>-0.080205</v>
      </c>
      <c r="E22862" s="162" t="n">
        <v>24.52</v>
      </c>
    </row>
    <row r="22863">
      <c r="B22863" s="161" t="n">
        <v>43452</v>
      </c>
      <c r="C22863" s="162" t="n">
        <v>2546.16</v>
      </c>
      <c r="D22863" s="162" t="n">
        <v>-0.079801</v>
      </c>
      <c r="E22863" s="162" t="n">
        <v>25.58</v>
      </c>
    </row>
    <row r="22864">
      <c r="B22864" s="161" t="n">
        <v>43453</v>
      </c>
      <c r="C22864" s="162" t="n">
        <v>2506.96</v>
      </c>
      <c r="D22864" s="162" t="n">
        <v>-0.094916</v>
      </c>
      <c r="E22864" s="162" t="n">
        <v>25.58</v>
      </c>
    </row>
    <row r="22865">
      <c r="B22865" s="161" t="n">
        <v>43454</v>
      </c>
      <c r="C22865" s="162" t="n">
        <v>2467.42</v>
      </c>
      <c r="D22865" s="162" t="n">
        <v>-0.110343</v>
      </c>
      <c r="E22865" s="162" t="n">
        <v>28.38</v>
      </c>
    </row>
    <row r="22866">
      <c r="B22866" s="161" t="n">
        <v>43455</v>
      </c>
      <c r="C22866" s="162" t="n">
        <v>2416.62</v>
      </c>
      <c r="D22866" s="162" t="n">
        <v>-0.130561</v>
      </c>
      <c r="E22866" s="162" t="n">
        <v>30.11</v>
      </c>
    </row>
    <row r="22867">
      <c r="B22867" s="161" t="n">
        <v>43458</v>
      </c>
      <c r="C22867" s="162" t="n">
        <v>2351.1</v>
      </c>
      <c r="D22867" s="162" t="n">
        <v>-0.157256</v>
      </c>
      <c r="E22867" s="162" t="n">
        <v>36.07</v>
      </c>
    </row>
    <row r="22868">
      <c r="B22868" s="161" t="n">
        <v>43460</v>
      </c>
      <c r="C22868" s="162" t="n">
        <v>2467.7</v>
      </c>
      <c r="D22868" s="162" t="n">
        <v>-0.10828</v>
      </c>
      <c r="E22868" s="162" t="n">
        <v>30.41</v>
      </c>
    </row>
    <row r="22869">
      <c r="B22869" s="161" t="n">
        <v>43461</v>
      </c>
      <c r="C22869" s="162" t="n">
        <v>2488.83</v>
      </c>
      <c r="D22869" s="162" t="n">
        <v>-0.09925100000000001</v>
      </c>
      <c r="E22869" s="162" t="n">
        <v>29.96</v>
      </c>
    </row>
    <row r="22870">
      <c r="B22870" s="161" t="n">
        <v>43462</v>
      </c>
      <c r="C22870" s="162" t="n">
        <v>2485.74</v>
      </c>
      <c r="D22870" s="162" t="n">
        <v>-0.100013</v>
      </c>
      <c r="E22870" s="162" t="n">
        <v>28.34</v>
      </c>
    </row>
    <row r="22871">
      <c r="B22871" s="161" t="n">
        <v>43465</v>
      </c>
      <c r="C22871" s="162" t="n">
        <v>2506.85</v>
      </c>
      <c r="D22871" s="162" t="n">
        <v>-0.09111900000000001</v>
      </c>
      <c r="E22871" s="162" t="n">
        <v>25.42</v>
      </c>
    </row>
    <row r="22872">
      <c r="B22872" s="161" t="n">
        <v>43467</v>
      </c>
      <c r="C22872" s="162" t="n">
        <v>2510.03</v>
      </c>
      <c r="D22872" s="162" t="n">
        <v>-0.089411</v>
      </c>
      <c r="E22872" s="162" t="n">
        <v>23.22</v>
      </c>
    </row>
    <row r="22873">
      <c r="B22873" s="161" t="n">
        <v>43468</v>
      </c>
      <c r="C22873" s="162" t="n">
        <v>2447.89</v>
      </c>
      <c r="D22873" s="162" t="n">
        <v>-0.113996</v>
      </c>
      <c r="E22873" s="162" t="n">
        <v>25.45</v>
      </c>
    </row>
    <row r="22874">
      <c r="B22874" s="161" t="n">
        <v>43469</v>
      </c>
      <c r="C22874" s="162" t="n">
        <v>2531.94</v>
      </c>
      <c r="D22874" s="162" t="n">
        <v>-0.079899</v>
      </c>
      <c r="E22874" s="162" t="n">
        <v>21.38</v>
      </c>
    </row>
    <row r="22875">
      <c r="B22875" s="161" t="n">
        <v>43472</v>
      </c>
      <c r="C22875" s="162" t="n">
        <v>2549.69</v>
      </c>
      <c r="D22875" s="162" t="n">
        <v>-0.072618</v>
      </c>
      <c r="E22875" s="162" t="n">
        <v>21.4</v>
      </c>
    </row>
    <row r="22876">
      <c r="B22876" s="161" t="n">
        <v>43473</v>
      </c>
      <c r="C22876" s="162" t="n">
        <v>2574.41</v>
      </c>
      <c r="D22876" s="162" t="n">
        <v>-0.062843</v>
      </c>
      <c r="E22876" s="162" t="n">
        <v>20.47</v>
      </c>
    </row>
    <row r="22877">
      <c r="B22877" s="161" t="n">
        <v>43474</v>
      </c>
      <c r="C22877" s="162" t="n">
        <v>2584.96</v>
      </c>
      <c r="D22877" s="162" t="n">
        <v>-0.058747</v>
      </c>
      <c r="E22877" s="162" t="n">
        <v>19.98</v>
      </c>
    </row>
    <row r="22878">
      <c r="B22878" s="161" t="n">
        <v>43475</v>
      </c>
      <c r="C22878" s="162" t="n">
        <v>2596.64</v>
      </c>
      <c r="D22878" s="162" t="n">
        <v>-0.054126</v>
      </c>
      <c r="E22878" s="162" t="n">
        <v>19.5</v>
      </c>
    </row>
    <row r="22879">
      <c r="B22879" s="161" t="n">
        <v>43476</v>
      </c>
      <c r="C22879" s="162" t="n">
        <v>2596.26</v>
      </c>
      <c r="D22879" s="162" t="n">
        <v>-0.054242</v>
      </c>
      <c r="E22879" s="162" t="n">
        <v>18.19</v>
      </c>
    </row>
    <row r="22880">
      <c r="B22880" s="161" t="n">
        <v>43479</v>
      </c>
      <c r="C22880" s="162" t="n">
        <v>2582.61</v>
      </c>
      <c r="D22880" s="162" t="n">
        <v>-0.059473</v>
      </c>
      <c r="E22880" s="162" t="n">
        <v>19.07</v>
      </c>
    </row>
    <row r="22881">
      <c r="B22881" s="161" t="n">
        <v>43480</v>
      </c>
      <c r="C22881" s="162" t="n">
        <v>2610.3</v>
      </c>
      <c r="D22881" s="162" t="n">
        <v>-0.048753</v>
      </c>
      <c r="E22881" s="162" t="n">
        <v>18.6</v>
      </c>
    </row>
    <row r="22882">
      <c r="B22882" s="161" t="n">
        <v>43481</v>
      </c>
      <c r="C22882" s="162" t="n">
        <v>2616.1</v>
      </c>
      <c r="D22882" s="162" t="n">
        <v>-0.046595</v>
      </c>
      <c r="E22882" s="162" t="n">
        <v>19.04</v>
      </c>
    </row>
    <row r="22883">
      <c r="B22883" s="161" t="n">
        <v>43482</v>
      </c>
      <c r="C22883" s="162" t="n">
        <v>2635.96</v>
      </c>
      <c r="D22883" s="162" t="n">
        <v>-0.039072</v>
      </c>
      <c r="E22883" s="162" t="n">
        <v>18.06</v>
      </c>
    </row>
    <row r="22884">
      <c r="B22884" s="161" t="n">
        <v>43483</v>
      </c>
      <c r="C22884" s="162" t="n">
        <v>2670.71</v>
      </c>
      <c r="D22884" s="162" t="n">
        <v>-0.026022</v>
      </c>
      <c r="E22884" s="162" t="n">
        <v>17.8</v>
      </c>
    </row>
    <row r="22885">
      <c r="B22885" s="161" t="n">
        <v>43487</v>
      </c>
      <c r="C22885" s="162" t="n">
        <v>2632.9</v>
      </c>
      <c r="D22885" s="162" t="n">
        <v>-0.040226</v>
      </c>
      <c r="E22885" s="162" t="n">
        <v>20.8</v>
      </c>
    </row>
    <row r="22886">
      <c r="B22886" s="161" t="n">
        <v>43488</v>
      </c>
      <c r="C22886" s="162" t="n">
        <v>2638.7</v>
      </c>
      <c r="D22886" s="162" t="n">
        <v>-0.038088</v>
      </c>
      <c r="E22886" s="162" t="n">
        <v>19.52</v>
      </c>
    </row>
    <row r="22887">
      <c r="B22887" s="161" t="n">
        <v>43489</v>
      </c>
      <c r="C22887" s="162" t="n">
        <v>2642.33</v>
      </c>
      <c r="D22887" s="162" t="n">
        <v>-0.036767</v>
      </c>
      <c r="E22887" s="162" t="n">
        <v>18.89</v>
      </c>
    </row>
    <row r="22888">
      <c r="B22888" s="161" t="n">
        <v>43490</v>
      </c>
      <c r="C22888" s="162" t="n">
        <v>2664.76</v>
      </c>
      <c r="D22888" s="162" t="n">
        <v>-0.028328</v>
      </c>
      <c r="E22888" s="162" t="n">
        <v>17.42</v>
      </c>
    </row>
    <row r="22889">
      <c r="B22889" s="161" t="n">
        <v>43493</v>
      </c>
      <c r="C22889" s="162" t="n">
        <v>2643.85</v>
      </c>
      <c r="D22889" s="162" t="n">
        <v>-0.036209</v>
      </c>
      <c r="E22889" s="162" t="n">
        <v>18.87</v>
      </c>
    </row>
    <row r="22890">
      <c r="B22890" s="161" t="n">
        <v>43494</v>
      </c>
      <c r="C22890" s="162" t="n">
        <v>2640</v>
      </c>
      <c r="D22890" s="162" t="n">
        <v>-0.037623</v>
      </c>
      <c r="E22890" s="162" t="n">
        <v>19.13</v>
      </c>
    </row>
    <row r="22891">
      <c r="B22891" s="161" t="n">
        <v>43495</v>
      </c>
      <c r="C22891" s="162" t="n">
        <v>2681.05</v>
      </c>
      <c r="D22891" s="162" t="n">
        <v>-0.022238</v>
      </c>
      <c r="E22891" s="162" t="n">
        <v>17.66</v>
      </c>
    </row>
    <row r="22892">
      <c r="B22892" s="161" t="n">
        <v>43496</v>
      </c>
      <c r="C22892" s="162" t="n">
        <v>2704.1</v>
      </c>
      <c r="D22892" s="162" t="n">
        <v>-0.013725</v>
      </c>
      <c r="E22892" s="162" t="n">
        <v>16.57</v>
      </c>
    </row>
    <row r="22893">
      <c r="B22893" s="161" t="n">
        <v>43497</v>
      </c>
      <c r="C22893" s="162" t="n">
        <v>2706.53</v>
      </c>
      <c r="D22893" s="162" t="n">
        <v>-0.012827</v>
      </c>
      <c r="E22893" s="162" t="n">
        <v>16.14</v>
      </c>
    </row>
    <row r="22894">
      <c r="B22894" s="161" t="n">
        <v>43500</v>
      </c>
      <c r="C22894" s="162" t="n">
        <v>2724.87</v>
      </c>
      <c r="D22894" s="162" t="n">
        <v>-0.006104</v>
      </c>
      <c r="E22894" s="162" t="n">
        <v>15.73</v>
      </c>
    </row>
    <row r="22895">
      <c r="B22895" s="161" t="n">
        <v>43501</v>
      </c>
      <c r="C22895" s="162" t="n">
        <v>2737.7</v>
      </c>
      <c r="D22895" s="162" t="n">
        <v>-0.001488</v>
      </c>
      <c r="E22895" s="162" t="n">
        <v>15.57</v>
      </c>
    </row>
    <row r="22896">
      <c r="B22896" s="161" t="n">
        <v>43502</v>
      </c>
      <c r="C22896" s="162" t="n">
        <v>2731.61</v>
      </c>
      <c r="D22896" s="162" t="n">
        <v>-0.003827</v>
      </c>
      <c r="E22896" s="162" t="n">
        <v>15.38</v>
      </c>
    </row>
    <row r="22897">
      <c r="B22897" s="161" t="n">
        <v>43503</v>
      </c>
      <c r="C22897" s="162" t="n">
        <v>2706.05</v>
      </c>
      <c r="D22897" s="162" t="n">
        <v>-0.013293</v>
      </c>
      <c r="E22897" s="162" t="n">
        <v>16.37</v>
      </c>
    </row>
    <row r="22898">
      <c r="B22898" s="161" t="n">
        <v>43504</v>
      </c>
      <c r="C22898" s="162" t="n">
        <v>2707.88</v>
      </c>
      <c r="D22898" s="162" t="n">
        <v>-0.012751</v>
      </c>
      <c r="E22898" s="162" t="n">
        <v>15.72</v>
      </c>
    </row>
    <row r="22899">
      <c r="B22899" s="161" t="n">
        <v>43507</v>
      </c>
      <c r="C22899" s="162" t="n">
        <v>2709.8</v>
      </c>
      <c r="D22899" s="162" t="n">
        <v>-0.01217</v>
      </c>
      <c r="E22899" s="162" t="n">
        <v>15.97</v>
      </c>
    </row>
    <row r="22900">
      <c r="B22900" s="161" t="n">
        <v>43508</v>
      </c>
      <c r="C22900" s="162" t="n">
        <v>2744.73</v>
      </c>
      <c r="D22900" s="162" t="n">
        <v>0.000496</v>
      </c>
      <c r="E22900" s="162" t="n">
        <v>15.43</v>
      </c>
    </row>
    <row r="22901">
      <c r="B22901" s="161" t="n">
        <v>43509</v>
      </c>
      <c r="C22901" s="162" t="n">
        <v>2753.03</v>
      </c>
      <c r="D22901" s="162" t="n">
        <v>0.003364</v>
      </c>
      <c r="E22901" s="162" t="n">
        <v>15.65</v>
      </c>
    </row>
    <row r="22902">
      <c r="B22902" s="161" t="n">
        <v>43510</v>
      </c>
      <c r="C22902" s="162" t="n">
        <v>2745.73</v>
      </c>
      <c r="D22902" s="162" t="n">
        <v>0.000531</v>
      </c>
      <c r="E22902" s="162" t="n">
        <v>16.22</v>
      </c>
    </row>
    <row r="22903">
      <c r="B22903" s="161" t="n">
        <v>43511</v>
      </c>
      <c r="C22903" s="162" t="n">
        <v>2775.6</v>
      </c>
      <c r="D22903" s="162" t="n">
        <v>0.011131</v>
      </c>
      <c r="E22903" s="162" t="n">
        <v>14.91</v>
      </c>
    </row>
    <row r="22904">
      <c r="B22904" s="161" t="n">
        <v>43515</v>
      </c>
      <c r="C22904" s="162" t="n">
        <v>2779.76</v>
      </c>
      <c r="D22904" s="162" t="n">
        <v>0.012366</v>
      </c>
      <c r="E22904" s="162" t="n">
        <v>14.88</v>
      </c>
    </row>
    <row r="22905">
      <c r="B22905" s="161" t="n">
        <v>43516</v>
      </c>
      <c r="C22905" s="162" t="n">
        <v>2784.7</v>
      </c>
      <c r="D22905" s="162" t="n">
        <v>0.013859</v>
      </c>
      <c r="E22905" s="162" t="n">
        <v>14.02</v>
      </c>
    </row>
    <row r="22906">
      <c r="B22906" s="161" t="n">
        <v>43517</v>
      </c>
      <c r="C22906" s="162" t="n">
        <v>2774.88</v>
      </c>
      <c r="D22906" s="162" t="n">
        <v>0.010124</v>
      </c>
      <c r="E22906" s="162" t="n">
        <v>14.46</v>
      </c>
    </row>
    <row r="22907">
      <c r="B22907" s="161" t="n">
        <v>43518</v>
      </c>
      <c r="C22907" s="162" t="n">
        <v>2792.67</v>
      </c>
      <c r="D22907" s="162" t="n">
        <v>0.016296</v>
      </c>
      <c r="E22907" s="162" t="n">
        <v>13.51</v>
      </c>
    </row>
    <row r="22908">
      <c r="B22908" s="161" t="n">
        <v>43521</v>
      </c>
      <c r="C22908" s="162" t="n">
        <v>2796.11</v>
      </c>
      <c r="D22908" s="162" t="n">
        <v>0.017301</v>
      </c>
      <c r="E22908" s="162" t="n">
        <v>14.85</v>
      </c>
    </row>
    <row r="22909">
      <c r="B22909" s="161" t="n">
        <v>43522</v>
      </c>
      <c r="C22909" s="162" t="n">
        <v>2793.9</v>
      </c>
      <c r="D22909" s="162" t="n">
        <v>0.016335</v>
      </c>
      <c r="E22909" s="162" t="n">
        <v>15.17</v>
      </c>
    </row>
    <row r="22910">
      <c r="B22910" s="161" t="n">
        <v>43523</v>
      </c>
      <c r="C22910" s="162" t="n">
        <v>2792.38</v>
      </c>
      <c r="D22910" s="162" t="n">
        <v>0.015665</v>
      </c>
      <c r="E22910" s="162" t="n">
        <v>14.7</v>
      </c>
    </row>
    <row r="22911">
      <c r="B22911" s="161" t="n">
        <v>43524</v>
      </c>
      <c r="C22911" s="162" t="n">
        <v>2784.49</v>
      </c>
      <c r="D22911" s="162" t="n">
        <v>0.012732</v>
      </c>
      <c r="E22911" s="162" t="n">
        <v>14.7</v>
      </c>
    </row>
    <row r="22912">
      <c r="B22912" s="161" t="n">
        <v>43525</v>
      </c>
      <c r="C22912" s="162" t="n">
        <v>2803.69</v>
      </c>
      <c r="D22912" s="162" t="n">
        <v>0.01947</v>
      </c>
      <c r="E22912" s="162" t="n">
        <v>13.57</v>
      </c>
    </row>
    <row r="22913">
      <c r="B22913" s="161" t="n">
        <v>43528</v>
      </c>
      <c r="C22913" s="162" t="n">
        <v>2792.81</v>
      </c>
      <c r="D22913" s="162" t="n">
        <v>0.015434</v>
      </c>
      <c r="E22913" s="162" t="n">
        <v>14.63</v>
      </c>
    </row>
    <row r="22914">
      <c r="B22914" s="161" t="n">
        <v>43529</v>
      </c>
      <c r="C22914" s="162" t="n">
        <v>2789.65</v>
      </c>
      <c r="D22914" s="162" t="n">
        <v>0.01418</v>
      </c>
      <c r="E22914" s="162" t="n">
        <v>14.74</v>
      </c>
    </row>
    <row r="22915">
      <c r="B22915" s="161" t="n">
        <v>43530</v>
      </c>
      <c r="C22915" s="162" t="n">
        <v>2771.45</v>
      </c>
      <c r="D22915" s="162" t="n">
        <v>0.007541</v>
      </c>
      <c r="E22915" s="162" t="n">
        <v>15.74</v>
      </c>
    </row>
    <row r="22916">
      <c r="B22916" s="161" t="n">
        <v>43531</v>
      </c>
      <c r="C22916" s="162" t="n">
        <v>2748.93</v>
      </c>
      <c r="D22916" s="162" t="n">
        <v>-0.000683</v>
      </c>
      <c r="E22916" s="162" t="n">
        <v>16.59</v>
      </c>
    </row>
    <row r="22917">
      <c r="B22917" s="161" t="n">
        <v>43532</v>
      </c>
      <c r="C22917" s="162" t="n">
        <v>2743.07</v>
      </c>
      <c r="D22917" s="162" t="n">
        <v>-0.002836</v>
      </c>
      <c r="E22917" s="162" t="n">
        <v>16.05</v>
      </c>
    </row>
    <row r="22918">
      <c r="B22918" s="161" t="n">
        <v>43535</v>
      </c>
      <c r="C22918" s="162" t="n">
        <v>2783.3</v>
      </c>
      <c r="D22918" s="162" t="n">
        <v>0.011617</v>
      </c>
      <c r="E22918" s="162" t="n">
        <v>14.33</v>
      </c>
    </row>
    <row r="22919">
      <c r="B22919" s="161" t="n">
        <v>43536</v>
      </c>
      <c r="C22919" s="162" t="n">
        <v>2791.52</v>
      </c>
      <c r="D22919" s="162" t="n">
        <v>0.01446</v>
      </c>
      <c r="E22919" s="162" t="n">
        <v>13.77</v>
      </c>
    </row>
    <row r="22920">
      <c r="B22920" s="161" t="n">
        <v>43537</v>
      </c>
      <c r="C22920" s="162" t="n">
        <v>2810.92</v>
      </c>
      <c r="D22920" s="162" t="n">
        <v>0.021235</v>
      </c>
      <c r="E22920" s="162" t="n">
        <v>13.41</v>
      </c>
    </row>
    <row r="22921">
      <c r="B22921" s="161" t="n">
        <v>43538</v>
      </c>
      <c r="C22921" s="162" t="n">
        <v>2808.48</v>
      </c>
      <c r="D22921" s="162" t="n">
        <v>0.020208</v>
      </c>
      <c r="E22921" s="162" t="n">
        <v>13.5</v>
      </c>
    </row>
    <row r="22922">
      <c r="B22922" s="161" t="n">
        <v>43539</v>
      </c>
      <c r="C22922" s="162" t="n">
        <v>2822.48</v>
      </c>
      <c r="D22922" s="162" t="n">
        <v>0.02494</v>
      </c>
      <c r="E22922" s="162" t="n">
        <v>12.88</v>
      </c>
    </row>
    <row r="22923">
      <c r="B22923" s="161" t="n">
        <v>43542</v>
      </c>
      <c r="C22923" s="162" t="n">
        <v>2832.94</v>
      </c>
      <c r="D22923" s="162" t="n">
        <v>0.028441</v>
      </c>
      <c r="E22923" s="162" t="n">
        <v>13.1</v>
      </c>
    </row>
    <row r="22924">
      <c r="B22924" s="161" t="n">
        <v>43543</v>
      </c>
      <c r="C22924" s="162" t="n">
        <v>2832.57</v>
      </c>
      <c r="D22924" s="162" t="n">
        <v>0.028079</v>
      </c>
      <c r="E22924" s="162" t="n">
        <v>13.56</v>
      </c>
    </row>
    <row r="22925">
      <c r="B22925" s="161" t="n">
        <v>43544</v>
      </c>
      <c r="C22925" s="162" t="n">
        <v>2824.23</v>
      </c>
      <c r="D22925" s="162" t="n">
        <v>0.024968</v>
      </c>
      <c r="E22925" s="162" t="n">
        <v>13.91</v>
      </c>
    </row>
    <row r="22926">
      <c r="B22926" s="161" t="n">
        <v>43545</v>
      </c>
      <c r="C22926" s="162" t="n">
        <v>2854.88</v>
      </c>
      <c r="D22926" s="162" t="n">
        <v>0.035566</v>
      </c>
      <c r="E22926" s="162" t="n">
        <v>13.63</v>
      </c>
    </row>
    <row r="22927">
      <c r="B22927" s="161" t="n">
        <v>43546</v>
      </c>
      <c r="C22927" s="162" t="n">
        <v>2800.71</v>
      </c>
      <c r="D22927" s="162" t="n">
        <v>0.016315</v>
      </c>
      <c r="E22927" s="162" t="n">
        <v>16.48</v>
      </c>
    </row>
    <row r="22928">
      <c r="B22928" s="161" t="n">
        <v>43549</v>
      </c>
      <c r="C22928" s="162" t="n">
        <v>2798.36</v>
      </c>
      <c r="D22928" s="162" t="n">
        <v>0.015428</v>
      </c>
      <c r="E22928" s="162" t="n">
        <v>16.33</v>
      </c>
    </row>
    <row r="22929">
      <c r="B22929" s="161" t="n">
        <v>43550</v>
      </c>
      <c r="C22929" s="162" t="n">
        <v>2818.46</v>
      </c>
      <c r="D22929" s="162" t="n">
        <v>0.022498</v>
      </c>
      <c r="E22929" s="162" t="n">
        <v>14.68</v>
      </c>
    </row>
    <row r="22930">
      <c r="B22930" s="161" t="n">
        <v>43551</v>
      </c>
      <c r="C22930" s="162" t="n">
        <v>2805.37</v>
      </c>
      <c r="D22930" s="162" t="n">
        <v>0.017795</v>
      </c>
      <c r="E22930" s="162" t="n">
        <v>15.15</v>
      </c>
    </row>
    <row r="22931">
      <c r="B22931" s="161" t="n">
        <v>43552</v>
      </c>
      <c r="C22931" s="162" t="n">
        <v>2815.44</v>
      </c>
      <c r="D22931" s="162" t="n">
        <v>0.021317</v>
      </c>
      <c r="E22931" s="162" t="n">
        <v>14.43</v>
      </c>
    </row>
    <row r="22932">
      <c r="B22932" s="161" t="n">
        <v>43553</v>
      </c>
      <c r="C22932" s="162" t="n">
        <v>2834.4</v>
      </c>
      <c r="D22932" s="162" t="n">
        <v>0.027943</v>
      </c>
      <c r="E22932" s="162" t="n">
        <v>13.71</v>
      </c>
    </row>
    <row r="22933">
      <c r="B22933" s="161" t="n">
        <v>43556</v>
      </c>
      <c r="C22933" s="162" t="n">
        <v>2867.19</v>
      </c>
      <c r="D22933" s="162" t="n">
        <v>0.039279</v>
      </c>
      <c r="E22933" s="162" t="n">
        <v>13.4</v>
      </c>
    </row>
    <row r="22934">
      <c r="B22934" s="161" t="n">
        <v>43557</v>
      </c>
      <c r="C22934" s="162" t="n">
        <v>2867.24</v>
      </c>
      <c r="D22934" s="162" t="n">
        <v>0.039143</v>
      </c>
      <c r="E22934" s="162" t="n">
        <v>13.36</v>
      </c>
    </row>
    <row r="22935">
      <c r="B22935" s="161" t="n">
        <v>43558</v>
      </c>
      <c r="C22935" s="162" t="n">
        <v>2873.4</v>
      </c>
      <c r="D22935" s="162" t="n">
        <v>0.041119</v>
      </c>
      <c r="E22935" s="162" t="n">
        <v>13.74</v>
      </c>
    </row>
    <row r="22936">
      <c r="B22936" s="161" t="n">
        <v>43559</v>
      </c>
      <c r="C22936" s="162" t="n">
        <v>2879.39</v>
      </c>
      <c r="D22936" s="162" t="n">
        <v>0.04301</v>
      </c>
      <c r="E22936" s="162" t="n">
        <v>13.58</v>
      </c>
    </row>
    <row r="22937">
      <c r="B22937" s="161" t="n">
        <v>43560</v>
      </c>
      <c r="C22937" s="162" t="n">
        <v>2892.74</v>
      </c>
      <c r="D22937" s="162" t="n">
        <v>0.0474</v>
      </c>
      <c r="E22937" s="162" t="n">
        <v>12.82</v>
      </c>
    </row>
    <row r="22938">
      <c r="B22938" s="161" t="n">
        <v>43563</v>
      </c>
      <c r="C22938" s="162" t="n">
        <v>2895.77</v>
      </c>
      <c r="D22938" s="162" t="n">
        <v>0.048214</v>
      </c>
      <c r="E22938" s="162" t="n">
        <v>13.18</v>
      </c>
    </row>
    <row r="22939">
      <c r="B22939" s="161" t="n">
        <v>43564</v>
      </c>
      <c r="C22939" s="162" t="n">
        <v>2878.2</v>
      </c>
      <c r="D22939" s="162" t="n">
        <v>0.041895</v>
      </c>
      <c r="E22939" s="162" t="n">
        <v>14.28</v>
      </c>
    </row>
    <row r="22940">
      <c r="B22940" s="161" t="n">
        <v>43565</v>
      </c>
      <c r="C22940" s="162" t="n">
        <v>2888.21</v>
      </c>
      <c r="D22940" s="162" t="n">
        <v>0.045125</v>
      </c>
      <c r="E22940" s="162" t="n">
        <v>13.3</v>
      </c>
    </row>
    <row r="22941">
      <c r="B22941" s="161" t="n">
        <v>43566</v>
      </c>
      <c r="C22941" s="162" t="n">
        <v>2888.32</v>
      </c>
      <c r="D22941" s="162" t="n">
        <v>0.044853</v>
      </c>
      <c r="E22941" s="162" t="n">
        <v>13.02</v>
      </c>
    </row>
    <row r="22942">
      <c r="B22942" s="161" t="n">
        <v>43567</v>
      </c>
      <c r="C22942" s="162" t="n">
        <v>2907.41</v>
      </c>
      <c r="D22942" s="162" t="n">
        <v>0.051107</v>
      </c>
      <c r="E22942" s="162" t="n">
        <v>12.01</v>
      </c>
    </row>
    <row r="22943">
      <c r="B22943" s="161" t="n">
        <v>43570</v>
      </c>
      <c r="C22943" s="162" t="n">
        <v>2905.58</v>
      </c>
      <c r="D22943" s="162" t="n">
        <v>0.050105</v>
      </c>
      <c r="E22943" s="162" t="n">
        <v>12.32</v>
      </c>
    </row>
    <row r="22944">
      <c r="B22944" s="161" t="n">
        <v>43571</v>
      </c>
      <c r="C22944" s="162" t="n">
        <v>2907.06</v>
      </c>
      <c r="D22944" s="162" t="n">
        <v>0.050269</v>
      </c>
      <c r="E22944" s="162" t="n">
        <v>12.18</v>
      </c>
    </row>
    <row r="22945">
      <c r="B22945" s="161" t="n">
        <v>43572</v>
      </c>
      <c r="C22945" s="162" t="n">
        <v>2900.45</v>
      </c>
      <c r="D22945" s="162" t="n">
        <v>0.047663</v>
      </c>
      <c r="E22945" s="162" t="n">
        <v>12.6</v>
      </c>
    </row>
    <row r="22946">
      <c r="B22946" s="161" t="n">
        <v>43573</v>
      </c>
      <c r="C22946" s="162" t="n">
        <v>2905.03</v>
      </c>
      <c r="D22946" s="162" t="n">
        <v>0.048919</v>
      </c>
      <c r="E22946" s="162" t="n">
        <v>12.09</v>
      </c>
    </row>
    <row r="22947">
      <c r="B22947" s="161" t="n">
        <v>43574</v>
      </c>
      <c r="C22947" s="162" t="n"/>
      <c r="D22947" s="162" t="n"/>
      <c r="E22947" s="162" t="n">
        <v>12.09</v>
      </c>
    </row>
    <row r="22948">
      <c r="B22948" s="161" t="n">
        <v>43577</v>
      </c>
      <c r="C22948" s="162" t="n">
        <v>2907.97</v>
      </c>
      <c r="D22948" s="162" t="n">
        <v>0.049579</v>
      </c>
      <c r="E22948" s="162" t="n">
        <v>12.42</v>
      </c>
    </row>
    <row r="22949">
      <c r="B22949" s="161" t="n">
        <v>43578</v>
      </c>
      <c r="C22949" s="162" t="n">
        <v>2933.68</v>
      </c>
      <c r="D22949" s="162" t="n">
        <v>0.058025</v>
      </c>
      <c r="E22949" s="162" t="n">
        <v>12.28</v>
      </c>
    </row>
    <row r="22950">
      <c r="B22950" s="161" t="n">
        <v>43579</v>
      </c>
      <c r="C22950" s="162" t="n">
        <v>2927.25</v>
      </c>
      <c r="D22950" s="162" t="n">
        <v>0.055528</v>
      </c>
      <c r="E22950" s="162" t="n">
        <v>13.14</v>
      </c>
    </row>
    <row r="22951">
      <c r="B22951" s="161" t="n">
        <v>43580</v>
      </c>
      <c r="C22951" s="162" t="n">
        <v>2926.17</v>
      </c>
      <c r="D22951" s="162" t="n">
        <v>0.054903</v>
      </c>
      <c r="E22951" s="162" t="n">
        <v>13.25</v>
      </c>
    </row>
    <row r="22952">
      <c r="B22952" s="161" t="n">
        <v>43581</v>
      </c>
      <c r="C22952" s="162" t="n">
        <v>2939.88</v>
      </c>
      <c r="D22952" s="162" t="n">
        <v>0.059314</v>
      </c>
      <c r="E22952" s="162" t="n">
        <v>12.73</v>
      </c>
    </row>
    <row r="22953">
      <c r="B22953" s="161" t="n">
        <v>43584</v>
      </c>
      <c r="C22953" s="162" t="n">
        <v>2943.03</v>
      </c>
      <c r="D22953" s="162" t="n">
        <v>0.06008</v>
      </c>
      <c r="E22953" s="162" t="n">
        <v>13.11</v>
      </c>
    </row>
    <row r="22954">
      <c r="B22954" s="161" t="n">
        <v>43585</v>
      </c>
      <c r="C22954" s="162" t="n">
        <v>2945.83</v>
      </c>
      <c r="D22954" s="162" t="n">
        <v>0.060764</v>
      </c>
      <c r="E22954" s="162" t="n">
        <v>13.12</v>
      </c>
    </row>
    <row r="22955">
      <c r="B22955" s="161" t="n">
        <v>43586</v>
      </c>
      <c r="C22955" s="162" t="n">
        <v>2923.73</v>
      </c>
      <c r="D22955" s="162" t="n">
        <v>0.053013</v>
      </c>
      <c r="E22955" s="162" t="n">
        <v>14.8</v>
      </c>
    </row>
    <row r="22956">
      <c r="B22956" s="161" t="n">
        <v>43587</v>
      </c>
      <c r="C22956" s="162" t="n">
        <v>2917.52</v>
      </c>
      <c r="D22956" s="162" t="n">
        <v>0.050672</v>
      </c>
      <c r="E22956" s="162" t="n">
        <v>14.42</v>
      </c>
    </row>
    <row r="22957">
      <c r="B22957" s="161" t="n">
        <v>43588</v>
      </c>
      <c r="C22957" s="162" t="n">
        <v>2945.64</v>
      </c>
      <c r="D22957" s="162" t="n">
        <v>0.060019</v>
      </c>
      <c r="E22957" s="162" t="n">
        <v>12.87</v>
      </c>
    </row>
    <row r="22958">
      <c r="B22958" s="161" t="n">
        <v>43591</v>
      </c>
      <c r="C22958" s="162" t="n">
        <v>2932.47</v>
      </c>
      <c r="D22958" s="162" t="n">
        <v>0.055328</v>
      </c>
      <c r="E22958" s="162" t="n">
        <v>15.44</v>
      </c>
    </row>
    <row r="22959">
      <c r="B22959" s="161" t="n">
        <v>43592</v>
      </c>
      <c r="C22959" s="162" t="n">
        <v>2884.05</v>
      </c>
      <c r="D22959" s="162" t="n">
        <v>0.038535</v>
      </c>
      <c r="E22959" s="162" t="n">
        <v>19.32</v>
      </c>
    </row>
    <row r="22960">
      <c r="B22960" s="161" t="n">
        <v>43593</v>
      </c>
      <c r="C22960" s="162" t="n">
        <v>2879.42</v>
      </c>
      <c r="D22960" s="162" t="n">
        <v>0.036788</v>
      </c>
      <c r="E22960" s="162" t="n">
        <v>19.4</v>
      </c>
    </row>
    <row r="22961">
      <c r="B22961" s="161" t="n">
        <v>43594</v>
      </c>
      <c r="C22961" s="162" t="n">
        <v>2870.72</v>
      </c>
      <c r="D22961" s="162" t="n">
        <v>0.033647</v>
      </c>
      <c r="E22961" s="162" t="n">
        <v>19.1</v>
      </c>
    </row>
    <row r="22962">
      <c r="B22962" s="161" t="n">
        <v>43595</v>
      </c>
      <c r="C22962" s="162" t="n">
        <v>2881.4</v>
      </c>
      <c r="D22962" s="162" t="n">
        <v>0.037251</v>
      </c>
      <c r="E22962" s="162" t="n">
        <v>16.04</v>
      </c>
    </row>
    <row r="22963">
      <c r="B22963" s="161" t="n">
        <v>43598</v>
      </c>
      <c r="C22963" s="162" t="n">
        <v>2811.87</v>
      </c>
      <c r="D22963" s="162" t="n">
        <v>0.012886</v>
      </c>
      <c r="E22963" s="162" t="n">
        <v>20.55</v>
      </c>
    </row>
    <row r="22964">
      <c r="B22964" s="161" t="n">
        <v>43599</v>
      </c>
      <c r="C22964" s="162" t="n">
        <v>2834.41</v>
      </c>
      <c r="D22964" s="162" t="n">
        <v>0.020875</v>
      </c>
      <c r="E22964" s="162" t="n">
        <v>18.06</v>
      </c>
    </row>
    <row r="22965">
      <c r="B22965" s="161" t="n">
        <v>43600</v>
      </c>
      <c r="C22965" s="162" t="n">
        <v>2850.96</v>
      </c>
      <c r="D22965" s="162" t="n">
        <v>0.02664</v>
      </c>
      <c r="E22965" s="162" t="n">
        <v>16.44</v>
      </c>
    </row>
    <row r="22966">
      <c r="B22966" s="161" t="n">
        <v>43601</v>
      </c>
      <c r="C22966" s="162" t="n">
        <v>2876.32</v>
      </c>
      <c r="D22966" s="162" t="n">
        <v>0.035363</v>
      </c>
      <c r="E22966" s="162" t="n">
        <v>15.29</v>
      </c>
    </row>
    <row r="22967">
      <c r="B22967" s="161" t="n">
        <v>43602</v>
      </c>
      <c r="C22967" s="162" t="n">
        <v>2859.53</v>
      </c>
      <c r="D22967" s="162" t="n">
        <v>0.02943</v>
      </c>
      <c r="E22967" s="162" t="n">
        <v>15.96</v>
      </c>
    </row>
    <row r="22968">
      <c r="B22968" s="161" t="n">
        <v>43605</v>
      </c>
      <c r="C22968" s="162" t="n">
        <v>2840.23</v>
      </c>
      <c r="D22968" s="162" t="n">
        <v>0.02261</v>
      </c>
      <c r="E22968" s="162" t="n">
        <v>16.31</v>
      </c>
    </row>
    <row r="22969">
      <c r="B22969" s="161" t="n">
        <v>43606</v>
      </c>
      <c r="C22969" s="162" t="n">
        <v>2864.36</v>
      </c>
      <c r="D22969" s="162" t="n">
        <v>0.031003</v>
      </c>
      <c r="E22969" s="162" t="n">
        <v>14.95</v>
      </c>
    </row>
    <row r="22970">
      <c r="B22970" s="161" t="n">
        <v>43607</v>
      </c>
      <c r="C22970" s="162" t="n">
        <v>2856.27</v>
      </c>
      <c r="D22970" s="162" t="n">
        <v>0.028146</v>
      </c>
      <c r="E22970" s="162" t="n">
        <v>14.75</v>
      </c>
    </row>
    <row r="22971">
      <c r="B22971" s="161" t="n">
        <v>43608</v>
      </c>
      <c r="C22971" s="162" t="n">
        <v>2822.24</v>
      </c>
      <c r="D22971" s="162" t="n">
        <v>0.016211</v>
      </c>
      <c r="E22971" s="162" t="n">
        <v>16.92</v>
      </c>
    </row>
    <row r="22972">
      <c r="B22972" s="161" t="n">
        <v>43609</v>
      </c>
      <c r="C22972" s="162" t="n">
        <v>2826.06</v>
      </c>
      <c r="D22972" s="162" t="n">
        <v>0.017622</v>
      </c>
      <c r="E22972" s="162" t="n">
        <v>15.85</v>
      </c>
    </row>
    <row r="22973">
      <c r="B22973" s="161" t="n">
        <v>43613</v>
      </c>
      <c r="C22973" s="162" t="n">
        <v>2802.39</v>
      </c>
      <c r="D22973" s="162" t="n">
        <v>0.009310000000000001</v>
      </c>
      <c r="E22973" s="162" t="n">
        <v>17.5</v>
      </c>
    </row>
    <row r="22974">
      <c r="B22974" s="161" t="n">
        <v>43614</v>
      </c>
      <c r="C22974" s="162" t="n">
        <v>2783.02</v>
      </c>
      <c r="D22974" s="162" t="n">
        <v>0.002502</v>
      </c>
      <c r="E22974" s="162" t="n">
        <v>17.9</v>
      </c>
    </row>
    <row r="22975">
      <c r="B22975" s="161" t="n">
        <v>43615</v>
      </c>
      <c r="C22975" s="162" t="n">
        <v>2788.86</v>
      </c>
      <c r="D22975" s="162" t="n">
        <v>0.004678</v>
      </c>
      <c r="E22975" s="162" t="n">
        <v>17.3</v>
      </c>
    </row>
    <row r="22976">
      <c r="B22976" s="161" t="n">
        <v>43616</v>
      </c>
      <c r="C22976" s="162" t="n">
        <v>2752.06</v>
      </c>
      <c r="D22976" s="162" t="n">
        <v>-0.008479</v>
      </c>
      <c r="E22976" s="162" t="n">
        <v>18.71</v>
      </c>
    </row>
    <row r="22977">
      <c r="B22977" s="161" t="n">
        <v>43619</v>
      </c>
      <c r="C22977" s="162" t="n">
        <v>2744.45</v>
      </c>
      <c r="D22977" s="162" t="n">
        <v>-0.011076</v>
      </c>
      <c r="E22977" s="162" t="n">
        <v>18.86</v>
      </c>
    </row>
    <row r="22978">
      <c r="B22978" s="161" t="n">
        <v>43620</v>
      </c>
      <c r="C22978" s="162" t="n">
        <v>2803.27</v>
      </c>
      <c r="D22978" s="162" t="n">
        <v>0.010157</v>
      </c>
      <c r="E22978" s="162" t="n">
        <v>16.97</v>
      </c>
    </row>
    <row r="22979">
      <c r="B22979" s="161" t="n">
        <v>43621</v>
      </c>
      <c r="C22979" s="162" t="n">
        <v>2826.15</v>
      </c>
      <c r="D22979" s="162" t="n">
        <v>0.018312</v>
      </c>
      <c r="E22979" s="162" t="n">
        <v>16.09</v>
      </c>
    </row>
    <row r="22980">
      <c r="B22980" s="161" t="n">
        <v>43622</v>
      </c>
      <c r="C22980" s="162" t="n">
        <v>2843.49</v>
      </c>
      <c r="D22980" s="162" t="n">
        <v>0.02444</v>
      </c>
      <c r="E22980" s="162" t="n">
        <v>15.93</v>
      </c>
    </row>
    <row r="22981">
      <c r="B22981" s="161" t="n">
        <v>43623</v>
      </c>
      <c r="C22981" s="162" t="n">
        <v>2873.34</v>
      </c>
      <c r="D22981" s="162" t="n">
        <v>0.034854</v>
      </c>
      <c r="E22981" s="162" t="n">
        <v>16.3</v>
      </c>
    </row>
    <row r="22982">
      <c r="B22982" s="161" t="n">
        <v>43626</v>
      </c>
      <c r="C22982" s="162" t="n">
        <v>2886.73</v>
      </c>
      <c r="D22982" s="162" t="n">
        <v>0.03946</v>
      </c>
      <c r="E22982" s="162" t="n">
        <v>15.94</v>
      </c>
    </row>
    <row r="22983">
      <c r="B22983" s="161" t="n">
        <v>43627</v>
      </c>
      <c r="C22983" s="162" t="n">
        <v>2885.72</v>
      </c>
      <c r="D22983" s="162" t="n">
        <v>0.039067</v>
      </c>
      <c r="E22983" s="162" t="n">
        <v>15.99</v>
      </c>
    </row>
    <row r="22984">
      <c r="B22984" s="161" t="n">
        <v>43628</v>
      </c>
      <c r="C22984" s="162" t="n">
        <v>2879.84</v>
      </c>
      <c r="D22984" s="162" t="n">
        <v>0.036987</v>
      </c>
      <c r="E22984" s="162" t="n">
        <v>15.91</v>
      </c>
    </row>
    <row r="22985">
      <c r="B22985" s="161" t="n">
        <v>43629</v>
      </c>
      <c r="C22985" s="162" t="n">
        <v>2891.64</v>
      </c>
      <c r="D22985" s="162" t="n">
        <v>0.041045</v>
      </c>
      <c r="E22985" s="162" t="n">
        <v>15.82</v>
      </c>
    </row>
    <row r="22986">
      <c r="B22986" s="161" t="n">
        <v>43630</v>
      </c>
      <c r="C22986" s="162" t="n">
        <v>2886.98</v>
      </c>
      <c r="D22986" s="162" t="n">
        <v>0.03945</v>
      </c>
      <c r="E22986" s="162" t="n">
        <v>15.28</v>
      </c>
    </row>
    <row r="22987">
      <c r="B22987" s="161" t="n">
        <v>43633</v>
      </c>
      <c r="C22987" s="162" t="n">
        <v>2889.67</v>
      </c>
      <c r="D22987" s="162" t="n">
        <v>0.040395</v>
      </c>
      <c r="E22987" s="162" t="n">
        <v>15.35</v>
      </c>
    </row>
    <row r="22988">
      <c r="B22988" s="161" t="n">
        <v>43634</v>
      </c>
      <c r="C22988" s="162" t="n">
        <v>2917.75</v>
      </c>
      <c r="D22988" s="162" t="n">
        <v>0.050059</v>
      </c>
      <c r="E22988" s="162" t="n">
        <v>15.15</v>
      </c>
    </row>
    <row r="22989">
      <c r="B22989" s="161" t="n">
        <v>43635</v>
      </c>
      <c r="C22989" s="162" t="n">
        <v>2926.46</v>
      </c>
      <c r="D22989" s="162" t="n">
        <v>0.052994</v>
      </c>
      <c r="E22989" s="162" t="n">
        <v>14.33</v>
      </c>
    </row>
    <row r="22990">
      <c r="B22990" s="161" t="n">
        <v>43636</v>
      </c>
      <c r="C22990" s="162" t="n">
        <v>2954.18</v>
      </c>
      <c r="D22990" s="162" t="n">
        <v>0.062327</v>
      </c>
      <c r="E22990" s="162" t="n">
        <v>14.75</v>
      </c>
    </row>
    <row r="22991">
      <c r="B22991" s="161" t="n">
        <v>43637</v>
      </c>
      <c r="C22991" s="162" t="n">
        <v>2950.46</v>
      </c>
      <c r="D22991" s="162" t="n">
        <v>0.06097</v>
      </c>
      <c r="E22991" s="162" t="n">
        <v>15.4</v>
      </c>
    </row>
    <row r="22992">
      <c r="B22992" s="161" t="n">
        <v>43640</v>
      </c>
      <c r="C22992" s="162" t="n">
        <v>2945.35</v>
      </c>
      <c r="D22992" s="162" t="n">
        <v>0.059134</v>
      </c>
      <c r="E22992" s="162" t="n">
        <v>15.26</v>
      </c>
    </row>
    <row r="22993">
      <c r="B22993" s="161" t="n">
        <v>43641</v>
      </c>
      <c r="C22993" s="162" t="n">
        <v>2917.38</v>
      </c>
      <c r="D22993" s="162" t="n">
        <v>0.049522</v>
      </c>
      <c r="E22993" s="162" t="n">
        <v>16.28</v>
      </c>
    </row>
    <row r="22994">
      <c r="B22994" s="161" t="n">
        <v>43642</v>
      </c>
      <c r="C22994" s="162" t="n">
        <v>2913.78</v>
      </c>
      <c r="D22994" s="162" t="n">
        <v>0.048211</v>
      </c>
      <c r="E22994" s="162" t="n">
        <v>16.21</v>
      </c>
    </row>
    <row r="22995">
      <c r="B22995" s="161" t="n">
        <v>43643</v>
      </c>
      <c r="C22995" s="162" t="n">
        <v>2924.92</v>
      </c>
      <c r="D22995" s="162" t="n">
        <v>0.051941</v>
      </c>
      <c r="E22995" s="162" t="n">
        <v>15.82</v>
      </c>
    </row>
    <row r="22996">
      <c r="B22996" s="161" t="n">
        <v>43644</v>
      </c>
      <c r="C22996" s="162" t="n">
        <v>2941.76</v>
      </c>
      <c r="D22996" s="162" t="n">
        <v>0.057585</v>
      </c>
      <c r="E22996" s="162" t="n">
        <v>15.08</v>
      </c>
    </row>
    <row r="22997">
      <c r="B22997" s="161" t="n">
        <v>43647</v>
      </c>
      <c r="C22997" s="162" t="n">
        <v>2964.33</v>
      </c>
      <c r="D22997" s="162" t="n">
        <v>0.065092</v>
      </c>
      <c r="E22997" s="162" t="n">
        <v>14.06</v>
      </c>
    </row>
    <row r="22998">
      <c r="B22998" s="161" t="n">
        <v>43648</v>
      </c>
      <c r="C22998" s="162" t="n">
        <v>2973.01</v>
      </c>
      <c r="D22998" s="162" t="n">
        <v>0.06789199999999999</v>
      </c>
      <c r="E22998" s="162" t="n">
        <v>12.93</v>
      </c>
    </row>
    <row r="22999">
      <c r="B22999" s="161" t="n">
        <v>43649</v>
      </c>
      <c r="C22999" s="162" t="n">
        <v>2995.82</v>
      </c>
      <c r="D22999" s="162" t="n">
        <v>0.07537199999999999</v>
      </c>
      <c r="E22999" s="162" t="n">
        <v>12.57</v>
      </c>
    </row>
    <row r="23000">
      <c r="B23000" s="161" t="n">
        <v>43651</v>
      </c>
      <c r="C23000" s="162" t="n">
        <v>2990.41</v>
      </c>
      <c r="D23000" s="162" t="n">
        <v>0.073382</v>
      </c>
      <c r="E23000" s="162" t="n">
        <v>13.28</v>
      </c>
    </row>
    <row r="23001">
      <c r="B23001" s="161" t="n">
        <v>43654</v>
      </c>
      <c r="C23001" s="162" t="n">
        <v>2975.95</v>
      </c>
      <c r="D23001" s="162" t="n">
        <v>0.06840599999999999</v>
      </c>
      <c r="E23001" s="162" t="n">
        <v>13.96</v>
      </c>
    </row>
    <row r="23002">
      <c r="B23002" s="161" t="n">
        <v>43655</v>
      </c>
      <c r="C23002" s="162" t="n">
        <v>2979.63</v>
      </c>
      <c r="D23002" s="162" t="n">
        <v>0.069512</v>
      </c>
      <c r="E23002" s="162" t="n">
        <v>14.09</v>
      </c>
    </row>
    <row r="23003">
      <c r="B23003" s="161" t="n">
        <v>43656</v>
      </c>
      <c r="C23003" s="162" t="n">
        <v>2993.07</v>
      </c>
      <c r="D23003" s="162" t="n">
        <v>0.07390099999999999</v>
      </c>
      <c r="E23003" s="162" t="n">
        <v>13.03</v>
      </c>
    </row>
    <row r="23004">
      <c r="B23004" s="161" t="n">
        <v>43657</v>
      </c>
      <c r="C23004" s="162" t="n">
        <v>2999.91</v>
      </c>
      <c r="D23004" s="162" t="n">
        <v>0.076057</v>
      </c>
      <c r="E23004" s="162" t="n">
        <v>12.93</v>
      </c>
    </row>
    <row r="23005">
      <c r="B23005" s="161" t="n">
        <v>43658</v>
      </c>
      <c r="C23005" s="162" t="n">
        <v>3013.77</v>
      </c>
      <c r="D23005" s="162" t="n">
        <v>0.080497</v>
      </c>
      <c r="E23005" s="162" t="n">
        <v>12.39</v>
      </c>
    </row>
    <row r="23006">
      <c r="B23006" s="161" t="n">
        <v>43661</v>
      </c>
      <c r="C23006" s="162" t="n">
        <v>3014.3</v>
      </c>
      <c r="D23006" s="162" t="n">
        <v>0.080495</v>
      </c>
      <c r="E23006" s="162" t="n">
        <v>12.68</v>
      </c>
    </row>
    <row r="23007">
      <c r="B23007" s="161" t="n">
        <v>43662</v>
      </c>
      <c r="C23007" s="162" t="n">
        <v>3004.04</v>
      </c>
      <c r="D23007" s="162" t="n">
        <v>0.07690900000000001</v>
      </c>
      <c r="E23007" s="162" t="n">
        <v>12.86</v>
      </c>
    </row>
    <row r="23008">
      <c r="B23008" s="161" t="n">
        <v>43663</v>
      </c>
      <c r="C23008" s="162" t="n">
        <v>2984.42</v>
      </c>
      <c r="D23008" s="162" t="n">
        <v>0.07023</v>
      </c>
      <c r="E23008" s="162" t="n">
        <v>13.97</v>
      </c>
    </row>
    <row r="23009">
      <c r="B23009" s="161" t="n">
        <v>43664</v>
      </c>
      <c r="C23009" s="162" t="n">
        <v>2995.11</v>
      </c>
      <c r="D23009" s="162" t="n">
        <v>0.07366</v>
      </c>
      <c r="E23009" s="162" t="n">
        <v>13.53</v>
      </c>
    </row>
    <row r="23010">
      <c r="B23010" s="161" t="n">
        <v>43665</v>
      </c>
      <c r="C23010" s="162" t="n">
        <v>2976.61</v>
      </c>
      <c r="D23010" s="162" t="n">
        <v>0.06737</v>
      </c>
      <c r="E23010" s="162" t="n">
        <v>14.45</v>
      </c>
    </row>
    <row r="23011">
      <c r="B23011" s="161" t="n">
        <v>43668</v>
      </c>
      <c r="C23011" s="162" t="n">
        <v>2985.03</v>
      </c>
      <c r="D23011" s="162" t="n">
        <v>0.07008499999999999</v>
      </c>
      <c r="E23011" s="162" t="n">
        <v>13.53</v>
      </c>
    </row>
    <row r="23012">
      <c r="B23012" s="161" t="n">
        <v>43669</v>
      </c>
      <c r="C23012" s="162" t="n">
        <v>3005.47</v>
      </c>
      <c r="D23012" s="162" t="n">
        <v>0.076765</v>
      </c>
      <c r="E23012" s="162" t="n">
        <v>12.61</v>
      </c>
    </row>
    <row r="23013">
      <c r="B23013" s="161" t="n">
        <v>43670</v>
      </c>
      <c r="C23013" s="162" t="n">
        <v>3019.56</v>
      </c>
      <c r="D23013" s="162" t="n">
        <v>0.08123</v>
      </c>
      <c r="E23013" s="162" t="n">
        <v>12.07</v>
      </c>
    </row>
    <row r="23014">
      <c r="B23014" s="161" t="n">
        <v>43671</v>
      </c>
      <c r="C23014" s="162" t="n">
        <v>3003.67</v>
      </c>
      <c r="D23014" s="162" t="n">
        <v>0.075742</v>
      </c>
      <c r="E23014" s="162" t="n">
        <v>12.74</v>
      </c>
    </row>
    <row r="23015">
      <c r="B23015" s="161" t="n">
        <v>43672</v>
      </c>
      <c r="C23015" s="162" t="n">
        <v>3025.86</v>
      </c>
      <c r="D23015" s="162" t="n">
        <v>0.08284900000000001</v>
      </c>
      <c r="E23015" s="162" t="n">
        <v>12.16</v>
      </c>
    </row>
    <row r="23016">
      <c r="B23016" s="161" t="n">
        <v>43675</v>
      </c>
      <c r="C23016" s="162" t="n">
        <v>3020.97</v>
      </c>
      <c r="D23016" s="162" t="n">
        <v>0.080979</v>
      </c>
      <c r="E23016" s="162" t="n">
        <v>12.83</v>
      </c>
    </row>
    <row r="23017">
      <c r="B23017" s="161" t="n">
        <v>43676</v>
      </c>
      <c r="C23017" s="162" t="n">
        <v>3013.18</v>
      </c>
      <c r="D23017" s="162" t="n">
        <v>0.077989</v>
      </c>
      <c r="E23017" s="162" t="n">
        <v>13.94</v>
      </c>
    </row>
    <row r="23018">
      <c r="B23018" s="161" t="n">
        <v>43677</v>
      </c>
      <c r="C23018" s="162" t="n">
        <v>2980.38</v>
      </c>
      <c r="D23018" s="162" t="n">
        <v>0.066591</v>
      </c>
      <c r="E23018" s="162" t="n">
        <v>16.12</v>
      </c>
    </row>
    <row r="23019">
      <c r="B23019" s="161" t="n">
        <v>43678</v>
      </c>
      <c r="C23019" s="162" t="n">
        <v>2953.56</v>
      </c>
      <c r="D23019" s="162" t="n">
        <v>0.057218</v>
      </c>
      <c r="E23019" s="162" t="n">
        <v>17.87</v>
      </c>
    </row>
    <row r="23020">
      <c r="B23020" s="161" t="n">
        <v>43679</v>
      </c>
      <c r="C23020" s="162" t="n">
        <v>2932.05</v>
      </c>
      <c r="D23020" s="162" t="n">
        <v>0.049583</v>
      </c>
      <c r="E23020" s="162" t="n">
        <v>17.61</v>
      </c>
    </row>
    <row r="23021">
      <c r="B23021" s="161" t="n">
        <v>43682</v>
      </c>
      <c r="C23021" s="162" t="n">
        <v>2844.74</v>
      </c>
      <c r="D23021" s="162" t="n">
        <v>0.019291</v>
      </c>
      <c r="E23021" s="162" t="n">
        <v>24.59</v>
      </c>
    </row>
    <row r="23022">
      <c r="B23022" s="161" t="n">
        <v>43683</v>
      </c>
      <c r="C23022" s="162" t="n">
        <v>2881.77</v>
      </c>
      <c r="D23022" s="162" t="n">
        <v>0.032094</v>
      </c>
      <c r="E23022" s="162" t="n">
        <v>20.17</v>
      </c>
    </row>
    <row r="23023">
      <c r="B23023" s="161" t="n">
        <v>43684</v>
      </c>
      <c r="C23023" s="162" t="n">
        <v>2883.98</v>
      </c>
      <c r="D23023" s="162" t="n">
        <v>0.032654</v>
      </c>
      <c r="E23023" s="162" t="n">
        <v>19.49</v>
      </c>
    </row>
    <row r="23024">
      <c r="B23024" s="161" t="n">
        <v>43685</v>
      </c>
      <c r="C23024" s="162" t="n">
        <v>2938.09</v>
      </c>
      <c r="D23024" s="162" t="n">
        <v>0.050937</v>
      </c>
      <c r="E23024" s="162" t="n">
        <v>16.91</v>
      </c>
    </row>
    <row r="23025">
      <c r="B23025" s="161" t="n">
        <v>43686</v>
      </c>
      <c r="C23025" s="162" t="n">
        <v>2918.65</v>
      </c>
      <c r="D23025" s="162" t="n">
        <v>0.044007</v>
      </c>
      <c r="E23025" s="162" t="n">
        <v>17.97</v>
      </c>
    </row>
    <row r="23026">
      <c r="B23026" s="161" t="n">
        <v>43689</v>
      </c>
      <c r="C23026" s="162" t="n">
        <v>2883.75</v>
      </c>
      <c r="D23026" s="162" t="n">
        <v>0.031722</v>
      </c>
      <c r="E23026" s="162" t="n">
        <v>21.09</v>
      </c>
    </row>
    <row r="23027">
      <c r="B23027" s="161" t="n">
        <v>43690</v>
      </c>
      <c r="C23027" s="162" t="n">
        <v>2926.32</v>
      </c>
      <c r="D23027" s="162" t="n">
        <v>0.045892</v>
      </c>
      <c r="E23027" s="162" t="n">
        <v>17.52</v>
      </c>
    </row>
    <row r="23028">
      <c r="B23028" s="161" t="n">
        <v>43691</v>
      </c>
      <c r="C23028" s="162" t="n">
        <v>2840.6</v>
      </c>
      <c r="D23028" s="162" t="n">
        <v>0.01592</v>
      </c>
      <c r="E23028" s="162" t="n">
        <v>22.1</v>
      </c>
    </row>
    <row r="23029">
      <c r="B23029" s="161" t="n">
        <v>43692</v>
      </c>
      <c r="C23029" s="162" t="n">
        <v>2847.6</v>
      </c>
      <c r="D23029" s="162" t="n">
        <v>0.018044</v>
      </c>
      <c r="E23029" s="162" t="n">
        <v>21.18</v>
      </c>
    </row>
    <row r="23030">
      <c r="B23030" s="161" t="n">
        <v>43693</v>
      </c>
      <c r="C23030" s="162" t="n">
        <v>2888.68</v>
      </c>
      <c r="D23030" s="162" t="n">
        <v>0.031925</v>
      </c>
      <c r="E23030" s="162" t="n">
        <v>18.47</v>
      </c>
    </row>
    <row r="23031">
      <c r="B23031" s="161" t="n">
        <v>43696</v>
      </c>
      <c r="C23031" s="162" t="n">
        <v>2923.65</v>
      </c>
      <c r="D23031" s="162" t="n">
        <v>0.043527</v>
      </c>
      <c r="E23031" s="162" t="n">
        <v>16.88</v>
      </c>
    </row>
    <row r="23032">
      <c r="B23032" s="161" t="n">
        <v>43697</v>
      </c>
      <c r="C23032" s="162" t="n">
        <v>2900.51</v>
      </c>
      <c r="D23032" s="162" t="n">
        <v>0.035244</v>
      </c>
      <c r="E23032" s="162" t="n">
        <v>17.5</v>
      </c>
    </row>
    <row r="23033">
      <c r="B23033" s="161" t="n">
        <v>43698</v>
      </c>
      <c r="C23033" s="162" t="n">
        <v>2924.43</v>
      </c>
      <c r="D23033" s="162" t="n">
        <v>0.043128</v>
      </c>
      <c r="E23033" s="162" t="n">
        <v>15.8</v>
      </c>
    </row>
    <row r="23034">
      <c r="B23034" s="161" t="n">
        <v>43699</v>
      </c>
      <c r="C23034" s="162" t="n">
        <v>2922.95</v>
      </c>
      <c r="D23034" s="162" t="n">
        <v>0.042265</v>
      </c>
      <c r="E23034" s="162" t="n">
        <v>16.68</v>
      </c>
    </row>
    <row r="23035">
      <c r="B23035" s="161" t="n">
        <v>43700</v>
      </c>
      <c r="C23035" s="162" t="n">
        <v>2847.11</v>
      </c>
      <c r="D23035" s="162" t="n">
        <v>0.015782</v>
      </c>
      <c r="E23035" s="162" t="n">
        <v>19.87</v>
      </c>
    </row>
    <row r="23036">
      <c r="B23036" s="161" t="n">
        <v>43703</v>
      </c>
      <c r="C23036" s="162" t="n">
        <v>2878.38</v>
      </c>
      <c r="D23036" s="162" t="n">
        <v>0.026486</v>
      </c>
      <c r="E23036" s="162" t="n">
        <v>19.32</v>
      </c>
    </row>
    <row r="23037">
      <c r="B23037" s="161" t="n">
        <v>43704</v>
      </c>
      <c r="C23037" s="162" t="n">
        <v>2869.16</v>
      </c>
      <c r="D23037" s="162" t="n">
        <v>0.023179</v>
      </c>
      <c r="E23037" s="162" t="n">
        <v>20.31</v>
      </c>
    </row>
    <row r="23038">
      <c r="B23038" s="161" t="n">
        <v>43705</v>
      </c>
      <c r="C23038" s="162" t="n">
        <v>2887.94</v>
      </c>
      <c r="D23038" s="162" t="n">
        <v>0.029559</v>
      </c>
      <c r="E23038" s="162" t="n">
        <v>19.35</v>
      </c>
    </row>
    <row r="23039">
      <c r="B23039" s="161" t="n">
        <v>43706</v>
      </c>
      <c r="C23039" s="162" t="n">
        <v>2924.58</v>
      </c>
      <c r="D23039" s="162" t="n">
        <v>0.04191</v>
      </c>
      <c r="E23039" s="162" t="n">
        <v>17.88</v>
      </c>
    </row>
    <row r="23040">
      <c r="B23040" s="161" t="n">
        <v>43707</v>
      </c>
      <c r="C23040" s="162" t="n">
        <v>2926.46</v>
      </c>
      <c r="D23040" s="162" t="n">
        <v>0.042196</v>
      </c>
      <c r="E23040" s="162" t="n">
        <v>18.98</v>
      </c>
    </row>
    <row r="23041">
      <c r="B23041" s="161" t="n">
        <v>43711</v>
      </c>
      <c r="C23041" s="162" t="n">
        <v>2906.27</v>
      </c>
      <c r="D23041" s="162" t="n">
        <v>0.034945</v>
      </c>
      <c r="E23041" s="162" t="n">
        <v>19.66</v>
      </c>
    </row>
    <row r="23042">
      <c r="B23042" s="161" t="n">
        <v>43712</v>
      </c>
      <c r="C23042" s="162" t="n">
        <v>2937.78</v>
      </c>
      <c r="D23042" s="162" t="n">
        <v>0.045308</v>
      </c>
      <c r="E23042" s="162" t="n">
        <v>17.33</v>
      </c>
    </row>
    <row r="23043">
      <c r="B23043" s="161" t="n">
        <v>43713</v>
      </c>
      <c r="C23043" s="162" t="n">
        <v>2976</v>
      </c>
      <c r="D23043" s="162" t="n">
        <v>0.057796</v>
      </c>
      <c r="E23043" s="162" t="n">
        <v>16.27</v>
      </c>
    </row>
    <row r="23044">
      <c r="B23044" s="161" t="n">
        <v>43714</v>
      </c>
      <c r="C23044" s="162" t="n">
        <v>2978.71</v>
      </c>
      <c r="D23044" s="162" t="n">
        <v>0.058275</v>
      </c>
      <c r="E23044" s="162" t="n">
        <v>15</v>
      </c>
    </row>
    <row r="23045">
      <c r="B23045" s="161" t="n">
        <v>43717</v>
      </c>
      <c r="C23045" s="162" t="n">
        <v>2978.43</v>
      </c>
      <c r="D23045" s="162" t="n">
        <v>0.057669</v>
      </c>
      <c r="E23045" s="162" t="n">
        <v>15.27</v>
      </c>
    </row>
    <row r="23046">
      <c r="B23046" s="161" t="n">
        <v>43718</v>
      </c>
      <c r="C23046" s="162" t="n">
        <v>2979.39</v>
      </c>
      <c r="D23046" s="162" t="n">
        <v>0.057391</v>
      </c>
      <c r="E23046" s="162" t="n">
        <v>15.2</v>
      </c>
    </row>
    <row r="23047">
      <c r="B23047" s="161" t="n">
        <v>43719</v>
      </c>
      <c r="C23047" s="162" t="n">
        <v>3000.93</v>
      </c>
      <c r="D23047" s="162" t="n">
        <v>0.063971</v>
      </c>
      <c r="E23047" s="162" t="n">
        <v>14.61</v>
      </c>
    </row>
    <row r="23048">
      <c r="B23048" s="161" t="n">
        <v>43720</v>
      </c>
      <c r="C23048" s="162" t="n">
        <v>3009.57</v>
      </c>
      <c r="D23048" s="162" t="n">
        <v>0.066177</v>
      </c>
      <c r="E23048" s="162" t="n">
        <v>14.22</v>
      </c>
    </row>
    <row r="23049">
      <c r="B23049" s="161" t="n">
        <v>43721</v>
      </c>
      <c r="C23049" s="162" t="n">
        <v>3007.39</v>
      </c>
      <c r="D23049" s="162" t="n">
        <v>0.06486</v>
      </c>
      <c r="E23049" s="162" t="n">
        <v>13.74</v>
      </c>
    </row>
    <row r="23050">
      <c r="B23050" s="161" t="n">
        <v>43724</v>
      </c>
      <c r="C23050" s="162" t="n">
        <v>2997.96</v>
      </c>
      <c r="D23050" s="162" t="n">
        <v>0.061159</v>
      </c>
      <c r="E23050" s="162" t="n">
        <v>14.67</v>
      </c>
    </row>
    <row r="23051">
      <c r="B23051" s="161" t="n">
        <v>43725</v>
      </c>
      <c r="C23051" s="162" t="n">
        <v>3005.7</v>
      </c>
      <c r="D23051" s="162" t="n">
        <v>0.063273</v>
      </c>
      <c r="E23051" s="162" t="n">
        <v>14.44</v>
      </c>
    </row>
    <row r="23052">
      <c r="B23052" s="161" t="n">
        <v>43726</v>
      </c>
      <c r="C23052" s="162" t="n">
        <v>3006.73</v>
      </c>
      <c r="D23052" s="162" t="n">
        <v>0.063139</v>
      </c>
      <c r="E23052" s="162" t="n">
        <v>13.95</v>
      </c>
    </row>
    <row r="23053">
      <c r="B23053" s="161" t="n">
        <v>43727</v>
      </c>
      <c r="C23053" s="162" t="n">
        <v>3006.79</v>
      </c>
      <c r="D23053" s="162" t="n">
        <v>0.062723</v>
      </c>
      <c r="E23053" s="162" t="n">
        <v>14.05</v>
      </c>
    </row>
    <row r="23054">
      <c r="B23054" s="161" t="n">
        <v>43728</v>
      </c>
      <c r="C23054" s="162" t="n">
        <v>2992.07</v>
      </c>
      <c r="D23054" s="162" t="n">
        <v>0.057458</v>
      </c>
      <c r="E23054" s="162" t="n">
        <v>15.32</v>
      </c>
    </row>
    <row r="23055">
      <c r="B23055" s="161" t="n">
        <v>43731</v>
      </c>
      <c r="C23055" s="162" t="n">
        <v>2991.78</v>
      </c>
      <c r="D23055" s="162" t="n">
        <v>0.056845</v>
      </c>
      <c r="E23055" s="162" t="n">
        <v>14.91</v>
      </c>
    </row>
    <row r="23056">
      <c r="B23056" s="161" t="n">
        <v>43732</v>
      </c>
      <c r="C23056" s="162" t="n">
        <v>2966.6</v>
      </c>
      <c r="D23056" s="162" t="n">
        <v>0.047914</v>
      </c>
      <c r="E23056" s="162" t="n">
        <v>17.05</v>
      </c>
    </row>
    <row r="23057">
      <c r="B23057" s="161" t="n">
        <v>43733</v>
      </c>
      <c r="C23057" s="162" t="n">
        <v>2984.87</v>
      </c>
      <c r="D23057" s="162" t="n">
        <v>0.053432</v>
      </c>
      <c r="E23057" s="162" t="n">
        <v>15.96</v>
      </c>
    </row>
    <row r="23058">
      <c r="B23058" s="161" t="n">
        <v>43734</v>
      </c>
      <c r="C23058" s="162" t="n">
        <v>2977.62</v>
      </c>
      <c r="D23058" s="162" t="n">
        <v>0.0504</v>
      </c>
      <c r="E23058" s="162" t="n">
        <v>16.07</v>
      </c>
    </row>
    <row r="23059">
      <c r="B23059" s="161" t="n">
        <v>43735</v>
      </c>
      <c r="C23059" s="162" t="n">
        <v>2961.79</v>
      </c>
      <c r="D23059" s="162" t="n">
        <v>0.044495</v>
      </c>
      <c r="E23059" s="162" t="n">
        <v>17.22</v>
      </c>
    </row>
    <row r="23060">
      <c r="B23060" s="161" t="n">
        <v>43738</v>
      </c>
      <c r="C23060" s="162" t="n">
        <v>2976.74</v>
      </c>
      <c r="D23060" s="162" t="n">
        <v>0.048956</v>
      </c>
      <c r="E23060" s="162" t="n">
        <v>16.24</v>
      </c>
    </row>
    <row r="23061">
      <c r="B23061" s="161" t="n">
        <v>43739</v>
      </c>
      <c r="C23061" s="162" t="n">
        <v>2940.25</v>
      </c>
      <c r="D23061" s="162" t="n">
        <v>0.036111</v>
      </c>
      <c r="E23061" s="162" t="n">
        <v>18.56</v>
      </c>
    </row>
    <row r="23062">
      <c r="B23062" s="161" t="n">
        <v>43740</v>
      </c>
      <c r="C23062" s="162" t="n">
        <v>2887.61</v>
      </c>
      <c r="D23062" s="162" t="n">
        <v>0.017538</v>
      </c>
      <c r="E23062" s="162" t="n">
        <v>20.56</v>
      </c>
    </row>
    <row r="23063">
      <c r="B23063" s="161" t="n">
        <v>43741</v>
      </c>
      <c r="C23063" s="162" t="n">
        <v>2910.63</v>
      </c>
      <c r="D23063" s="162" t="n">
        <v>0.024836</v>
      </c>
      <c r="E23063" s="162" t="n">
        <v>19.12</v>
      </c>
    </row>
    <row r="23064">
      <c r="B23064" s="161" t="n">
        <v>43742</v>
      </c>
      <c r="C23064" s="162" t="n">
        <v>2952.01</v>
      </c>
      <c r="D23064" s="162" t="n">
        <v>0.038238</v>
      </c>
      <c r="E23064" s="162" t="n">
        <v>17.04</v>
      </c>
    </row>
    <row r="23065">
      <c r="B23065" s="161" t="n">
        <v>43745</v>
      </c>
      <c r="C23065" s="162" t="n">
        <v>2938.79</v>
      </c>
      <c r="D23065" s="162" t="n">
        <v>0.03299</v>
      </c>
      <c r="E23065" s="162" t="n">
        <v>17.86</v>
      </c>
    </row>
    <row r="23066">
      <c r="B23066" s="161" t="n">
        <v>43746</v>
      </c>
      <c r="C23066" s="162" t="n">
        <v>2893.06</v>
      </c>
      <c r="D23066" s="162" t="n">
        <v>0.016559</v>
      </c>
      <c r="E23066" s="162" t="n">
        <v>20.28</v>
      </c>
    </row>
    <row r="23067">
      <c r="B23067" s="161" t="n">
        <v>43747</v>
      </c>
      <c r="C23067" s="162" t="n">
        <v>2919.4</v>
      </c>
      <c r="D23067" s="162" t="n">
        <v>0.024739</v>
      </c>
      <c r="E23067" s="162" t="n">
        <v>18.64</v>
      </c>
    </row>
    <row r="23068">
      <c r="B23068" s="161" t="n">
        <v>43748</v>
      </c>
      <c r="C23068" s="162" t="n">
        <v>2938.13</v>
      </c>
      <c r="D23068" s="162" t="n">
        <v>0.030104</v>
      </c>
      <c r="E23068" s="162" t="n">
        <v>17.57</v>
      </c>
    </row>
    <row r="23069">
      <c r="B23069" s="161" t="n">
        <v>43749</v>
      </c>
      <c r="C23069" s="162" t="n">
        <v>2970.27</v>
      </c>
      <c r="D23069" s="162" t="n">
        <v>0.040103</v>
      </c>
      <c r="E23069" s="162" t="n">
        <v>15.58</v>
      </c>
    </row>
    <row r="23070">
      <c r="B23070" s="161" t="n">
        <v>43752</v>
      </c>
      <c r="C23070" s="162" t="n">
        <v>2966.15</v>
      </c>
      <c r="D23070" s="162" t="n">
        <v>0.037879</v>
      </c>
      <c r="E23070" s="162" t="n">
        <v>14.57</v>
      </c>
    </row>
    <row r="23071">
      <c r="B23071" s="161" t="n">
        <v>43753</v>
      </c>
      <c r="C23071" s="162" t="n">
        <v>2995.68</v>
      </c>
      <c r="D23071" s="162" t="n">
        <v>0.046893</v>
      </c>
      <c r="E23071" s="162" t="n">
        <v>13.54</v>
      </c>
    </row>
    <row r="23072">
      <c r="B23072" s="161" t="n">
        <v>43754</v>
      </c>
      <c r="C23072" s="162" t="n">
        <v>2989.69</v>
      </c>
      <c r="D23072" s="162" t="n">
        <v>0.044047</v>
      </c>
      <c r="E23072" s="162" t="n">
        <v>13.68</v>
      </c>
    </row>
    <row r="23073">
      <c r="B23073" s="161" t="n">
        <v>43755</v>
      </c>
      <c r="C23073" s="162" t="n">
        <v>2997.95</v>
      </c>
      <c r="D23073" s="162" t="n">
        <v>0.045954</v>
      </c>
      <c r="E23073" s="162" t="n">
        <v>13.79</v>
      </c>
    </row>
    <row r="23074">
      <c r="B23074" s="161" t="n">
        <v>43756</v>
      </c>
      <c r="C23074" s="162" t="n">
        <v>2986.2</v>
      </c>
      <c r="D23074" s="162" t="n">
        <v>0.041087</v>
      </c>
      <c r="E23074" s="162" t="n">
        <v>14.25</v>
      </c>
    </row>
    <row r="23075">
      <c r="B23075" s="161" t="n">
        <v>43759</v>
      </c>
      <c r="C23075" s="162" t="n">
        <v>3006.72</v>
      </c>
      <c r="D23075" s="162" t="n">
        <v>0.047107</v>
      </c>
      <c r="E23075" s="162" t="n">
        <v>14</v>
      </c>
    </row>
    <row r="23076">
      <c r="B23076" s="161" t="n">
        <v>43760</v>
      </c>
      <c r="C23076" s="162" t="n">
        <v>2995.99</v>
      </c>
      <c r="D23076" s="162" t="n">
        <v>0.042755</v>
      </c>
      <c r="E23076" s="162" t="n">
        <v>14.46</v>
      </c>
    </row>
    <row r="23077">
      <c r="B23077" s="161" t="n">
        <v>43761</v>
      </c>
      <c r="C23077" s="162" t="n">
        <v>3004.52</v>
      </c>
      <c r="D23077" s="162" t="n">
        <v>0.044849</v>
      </c>
      <c r="E23077" s="162" t="n">
        <v>14.01</v>
      </c>
    </row>
    <row r="23078">
      <c r="B23078" s="161" t="n">
        <v>43762</v>
      </c>
      <c r="C23078" s="162" t="n">
        <v>3010.29</v>
      </c>
      <c r="D23078" s="162" t="n">
        <v>0.046027</v>
      </c>
      <c r="E23078" s="162" t="n">
        <v>13.71</v>
      </c>
    </row>
    <row r="23079">
      <c r="B23079" s="161" t="n">
        <v>43763</v>
      </c>
      <c r="C23079" s="162" t="n">
        <v>3022.55</v>
      </c>
      <c r="D23079" s="162" t="n">
        <v>0.049351</v>
      </c>
      <c r="E23079" s="162" t="n">
        <v>12.65</v>
      </c>
    </row>
    <row r="23080">
      <c r="B23080" s="161" t="n">
        <v>43766</v>
      </c>
      <c r="C23080" s="162" t="n">
        <v>3039.42</v>
      </c>
      <c r="D23080" s="162" t="n">
        <v>0.054147</v>
      </c>
      <c r="E23080" s="162" t="n">
        <v>13.11</v>
      </c>
    </row>
    <row r="23081">
      <c r="B23081" s="161" t="n">
        <v>43767</v>
      </c>
      <c r="C23081" s="162" t="n">
        <v>3036.89</v>
      </c>
      <c r="D23081" s="162" t="n">
        <v>0.052526</v>
      </c>
      <c r="E23081" s="162" t="n">
        <v>13.2</v>
      </c>
    </row>
    <row r="23082">
      <c r="B23082" s="161" t="n">
        <v>43768</v>
      </c>
      <c r="C23082" s="162" t="n">
        <v>3046.77</v>
      </c>
      <c r="D23082" s="162" t="n">
        <v>0.055017</v>
      </c>
      <c r="E23082" s="162" t="n">
        <v>12.33</v>
      </c>
    </row>
    <row r="23083">
      <c r="B23083" s="161" t="n">
        <v>43769</v>
      </c>
      <c r="C23083" s="162" t="n">
        <v>3037.56</v>
      </c>
      <c r="D23083" s="162" t="n">
        <v>0.051259</v>
      </c>
      <c r="E23083" s="162" t="n">
        <v>13.22</v>
      </c>
    </row>
    <row r="23084">
      <c r="B23084" s="161" t="n">
        <v>43770</v>
      </c>
      <c r="C23084" s="162" t="n">
        <v>3066.91</v>
      </c>
      <c r="D23084" s="162" t="n">
        <v>0.060129</v>
      </c>
      <c r="E23084" s="162" t="n">
        <v>12.3</v>
      </c>
    </row>
    <row r="23085">
      <c r="B23085" s="161" t="n">
        <v>43773</v>
      </c>
      <c r="C23085" s="162" t="n">
        <v>3078.27</v>
      </c>
      <c r="D23085" s="162" t="n">
        <v>0.06312</v>
      </c>
      <c r="E23085" s="162" t="n">
        <v>12.83</v>
      </c>
    </row>
    <row r="23086">
      <c r="B23086" s="161" t="n">
        <v>43774</v>
      </c>
      <c r="C23086" s="162" t="n">
        <v>3074.62</v>
      </c>
      <c r="D23086" s="162" t="n">
        <v>0.06117</v>
      </c>
      <c r="E23086" s="162" t="n">
        <v>13.1</v>
      </c>
    </row>
    <row r="23087">
      <c r="B23087" s="161" t="n">
        <v>43775</v>
      </c>
      <c r="C23087" s="162" t="n">
        <v>3076.78</v>
      </c>
      <c r="D23087" s="162" t="n">
        <v>0.061115</v>
      </c>
      <c r="E23087" s="162" t="n">
        <v>12.62</v>
      </c>
    </row>
    <row r="23088">
      <c r="B23088" s="161" t="n">
        <v>43776</v>
      </c>
      <c r="C23088" s="162" t="n">
        <v>3085.18</v>
      </c>
      <c r="D23088" s="162" t="n">
        <v>0.06307699999999999</v>
      </c>
      <c r="E23088" s="162" t="n">
        <v>12.73</v>
      </c>
    </row>
    <row r="23089">
      <c r="B23089" s="161" t="n">
        <v>43777</v>
      </c>
      <c r="C23089" s="162" t="n">
        <v>3093.08</v>
      </c>
      <c r="D23089" s="162" t="n">
        <v>0.06489499999999999</v>
      </c>
      <c r="E23089" s="162" t="n">
        <v>12.07</v>
      </c>
    </row>
    <row r="23090">
      <c r="B23090" s="161" t="n">
        <v>43780</v>
      </c>
      <c r="C23090" s="162" t="n">
        <v>3087.01</v>
      </c>
      <c r="D23090" s="162" t="n">
        <v>0.062167</v>
      </c>
      <c r="E23090" s="162" t="n">
        <v>12.69</v>
      </c>
    </row>
    <row r="23091">
      <c r="B23091" s="161" t="n">
        <v>43781</v>
      </c>
      <c r="C23091" s="162" t="n">
        <v>3091.84</v>
      </c>
      <c r="D23091" s="162" t="n">
        <v>0.06295199999999999</v>
      </c>
      <c r="E23091" s="162" t="n">
        <v>12.68</v>
      </c>
    </row>
    <row r="23092">
      <c r="B23092" s="161" t="n">
        <v>43782</v>
      </c>
      <c r="C23092" s="162" t="n">
        <v>3094.04</v>
      </c>
      <c r="D23092" s="162" t="n">
        <v>0.06295199999999999</v>
      </c>
      <c r="E23092" s="162" t="n">
        <v>13</v>
      </c>
    </row>
    <row r="23093">
      <c r="B23093" s="161" t="n">
        <v>43783</v>
      </c>
      <c r="C23093" s="162" t="n">
        <v>3096.63</v>
      </c>
      <c r="D23093" s="162" t="n">
        <v>0.063113</v>
      </c>
      <c r="E23093" s="162" t="n">
        <v>13.05</v>
      </c>
    </row>
    <row r="23094">
      <c r="B23094" s="161" t="n">
        <v>43784</v>
      </c>
      <c r="C23094" s="162" t="n">
        <v>3120.46</v>
      </c>
      <c r="D23094" s="162" t="n">
        <v>0.07006800000000001</v>
      </c>
      <c r="E23094" s="162" t="n">
        <v>12.05</v>
      </c>
    </row>
    <row r="23095">
      <c r="B23095" s="161" t="n">
        <v>43787</v>
      </c>
      <c r="C23095" s="162" t="n">
        <v>3122.03</v>
      </c>
      <c r="D23095" s="162" t="n">
        <v>0.06988800000000001</v>
      </c>
      <c r="E23095" s="162" t="n">
        <v>12.46</v>
      </c>
    </row>
    <row r="23096">
      <c r="B23096" s="161" t="n">
        <v>43788</v>
      </c>
      <c r="C23096" s="162" t="n">
        <v>3120.18</v>
      </c>
      <c r="D23096" s="162" t="n">
        <v>0.06863900000000001</v>
      </c>
      <c r="E23096" s="162" t="n">
        <v>12.86</v>
      </c>
    </row>
    <row r="23097">
      <c r="B23097" s="161" t="n">
        <v>43789</v>
      </c>
      <c r="C23097" s="162" t="n">
        <v>3108.46</v>
      </c>
      <c r="D23097" s="162" t="n">
        <v>0.06422899999999999</v>
      </c>
      <c r="E23097" s="162" t="n">
        <v>12.78</v>
      </c>
    </row>
    <row r="23098">
      <c r="B23098" s="161" t="n">
        <v>43790</v>
      </c>
      <c r="C23098" s="162" t="n">
        <v>3103.54</v>
      </c>
      <c r="D23098" s="162" t="n">
        <v>0.061964</v>
      </c>
      <c r="E23098" s="162" t="n">
        <v>13.13</v>
      </c>
    </row>
    <row r="23099">
      <c r="B23099" s="161" t="n">
        <v>43791</v>
      </c>
      <c r="C23099" s="162" t="n">
        <v>3110.29</v>
      </c>
      <c r="D23099" s="162" t="n">
        <v>0.063447</v>
      </c>
      <c r="E23099" s="162" t="n">
        <v>12.34</v>
      </c>
    </row>
    <row r="23100">
      <c r="B23100" s="161" t="n">
        <v>43794</v>
      </c>
      <c r="C23100" s="162" t="n">
        <v>3133.64</v>
      </c>
      <c r="D23100" s="162" t="n">
        <v>0.0702</v>
      </c>
      <c r="E23100" s="162" t="n">
        <v>11.87</v>
      </c>
    </row>
    <row r="23101">
      <c r="B23101" s="161" t="n">
        <v>43795</v>
      </c>
      <c r="C23101" s="162" t="n">
        <v>3140.52</v>
      </c>
      <c r="D23101" s="162" t="n">
        <v>0.071716</v>
      </c>
      <c r="E23101" s="162" t="n">
        <v>11.54</v>
      </c>
    </row>
    <row r="23102">
      <c r="B23102" s="161" t="n">
        <v>43796</v>
      </c>
      <c r="C23102" s="162" t="n">
        <v>3153.63</v>
      </c>
      <c r="D23102" s="162" t="n">
        <v>0.075197</v>
      </c>
      <c r="E23102" s="162" t="n">
        <v>11.75</v>
      </c>
    </row>
    <row r="23103">
      <c r="B23103" s="161" t="n">
        <v>43798</v>
      </c>
      <c r="C23103" s="162" t="n">
        <v>3140.98</v>
      </c>
      <c r="D23103" s="162" t="n">
        <v>0.070502</v>
      </c>
      <c r="E23103" s="162" t="n">
        <v>12.62</v>
      </c>
    </row>
    <row r="23104">
      <c r="B23104" s="161" t="n">
        <v>43801</v>
      </c>
      <c r="C23104" s="162" t="n">
        <v>3113.87</v>
      </c>
      <c r="D23104" s="162" t="n">
        <v>0.061256</v>
      </c>
      <c r="E23104" s="162" t="n">
        <v>14.91</v>
      </c>
    </row>
    <row r="23105">
      <c r="B23105" s="161" t="n">
        <v>43802</v>
      </c>
      <c r="C23105" s="162" t="n">
        <v>3093.2</v>
      </c>
      <c r="D23105" s="162" t="n">
        <v>0.054061</v>
      </c>
      <c r="E23105" s="162" t="n">
        <v>15.96</v>
      </c>
    </row>
    <row r="23106">
      <c r="B23106" s="161" t="n">
        <v>43803</v>
      </c>
      <c r="C23106" s="162" t="n">
        <v>3112.76</v>
      </c>
      <c r="D23106" s="162" t="n">
        <v>0.059805</v>
      </c>
      <c r="E23106" s="162" t="n">
        <v>14.8</v>
      </c>
    </row>
    <row r="23107">
      <c r="B23107" s="161" t="n">
        <v>43804</v>
      </c>
      <c r="C23107" s="162" t="n">
        <v>3117.43</v>
      </c>
      <c r="D23107" s="162" t="n">
        <v>0.06072</v>
      </c>
      <c r="E23107" s="162" t="n">
        <v>14.52</v>
      </c>
    </row>
    <row r="23108">
      <c r="B23108" s="161" t="n">
        <v>43805</v>
      </c>
      <c r="C23108" s="162" t="n">
        <v>3145.91</v>
      </c>
      <c r="D23108" s="162" t="n">
        <v>0.069213</v>
      </c>
      <c r="E23108" s="162" t="n">
        <v>13.62</v>
      </c>
    </row>
    <row r="23109">
      <c r="B23109" s="161" t="n">
        <v>43808</v>
      </c>
      <c r="C23109" s="162" t="n">
        <v>3135.96</v>
      </c>
      <c r="D23109" s="162" t="n">
        <v>0.065466</v>
      </c>
      <c r="E23109" s="162" t="n">
        <v>15.86</v>
      </c>
    </row>
    <row r="23110">
      <c r="B23110" s="161" t="n">
        <v>43809</v>
      </c>
      <c r="C23110" s="162" t="n">
        <v>3132.52</v>
      </c>
      <c r="D23110" s="162" t="n">
        <v>0.063792</v>
      </c>
      <c r="E23110" s="162" t="n">
        <v>15.68</v>
      </c>
    </row>
    <row r="23111">
      <c r="B23111" s="161" t="n">
        <v>43810</v>
      </c>
      <c r="C23111" s="162" t="n">
        <v>3141.63</v>
      </c>
      <c r="D23111" s="162" t="n">
        <v>0.06610199999999999</v>
      </c>
      <c r="E23111" s="162" t="n">
        <v>14.99</v>
      </c>
    </row>
    <row r="23112">
      <c r="B23112" s="161" t="n">
        <v>43811</v>
      </c>
      <c r="C23112" s="162" t="n">
        <v>3168.57</v>
      </c>
      <c r="D23112" s="162" t="n">
        <v>0.073988</v>
      </c>
      <c r="E23112" s="162" t="n">
        <v>13.94</v>
      </c>
    </row>
    <row r="23113">
      <c r="B23113" s="161" t="n">
        <v>43812</v>
      </c>
      <c r="C23113" s="162" t="n">
        <v>3168.8</v>
      </c>
      <c r="D23113" s="162" t="n">
        <v>0.07344000000000001</v>
      </c>
      <c r="E23113" s="162" t="n">
        <v>12.63</v>
      </c>
    </row>
    <row r="23114">
      <c r="B23114" s="161" t="n">
        <v>43815</v>
      </c>
      <c r="C23114" s="162" t="n">
        <v>3191.45</v>
      </c>
      <c r="D23114" s="162" t="n">
        <v>0.079886</v>
      </c>
      <c r="E23114" s="162" t="n">
        <v>12.14</v>
      </c>
    </row>
    <row r="23115">
      <c r="B23115" s="161" t="n">
        <v>43816</v>
      </c>
      <c r="C23115" s="162" t="n">
        <v>3192.52</v>
      </c>
      <c r="D23115" s="162" t="n">
        <v>0.079538</v>
      </c>
      <c r="E23115" s="162" t="n">
        <v>12.29</v>
      </c>
    </row>
    <row r="23116">
      <c r="B23116" s="161" t="n">
        <v>43817</v>
      </c>
      <c r="C23116" s="162" t="n">
        <v>3191.14</v>
      </c>
      <c r="D23116" s="162" t="n">
        <v>0.07839400000000001</v>
      </c>
      <c r="E23116" s="162" t="n">
        <v>12.58</v>
      </c>
    </row>
    <row r="23117">
      <c r="B23117" s="161" t="n">
        <v>43818</v>
      </c>
      <c r="C23117" s="162" t="n">
        <v>3205.37</v>
      </c>
      <c r="D23117" s="162" t="n">
        <v>0.08207</v>
      </c>
      <c r="E23117" s="162" t="n">
        <v>12.5</v>
      </c>
    </row>
    <row r="23118">
      <c r="B23118" s="161" t="n">
        <v>43819</v>
      </c>
      <c r="C23118" s="162" t="n">
        <v>3221.22</v>
      </c>
      <c r="D23118" s="162" t="n">
        <v>0.08619300000000001</v>
      </c>
      <c r="E23118" s="162" t="n">
        <v>12.51</v>
      </c>
    </row>
    <row r="23119">
      <c r="B23119" s="161" t="n">
        <v>43822</v>
      </c>
      <c r="C23119" s="162" t="n">
        <v>3224.01</v>
      </c>
      <c r="D23119" s="162" t="n">
        <v>0.086314</v>
      </c>
      <c r="E23119" s="162" t="n">
        <v>12.61</v>
      </c>
    </row>
    <row r="23120">
      <c r="B23120" s="161" t="n">
        <v>43823</v>
      </c>
      <c r="C23120" s="162" t="n">
        <v>3223.38</v>
      </c>
      <c r="D23120" s="162" t="n">
        <v>0.08538800000000001</v>
      </c>
      <c r="E23120" s="162" t="n">
        <v>12.67</v>
      </c>
    </row>
    <row r="23121">
      <c r="B23121" s="161" t="n">
        <v>43825</v>
      </c>
      <c r="C23121" s="162" t="n">
        <v>3239.91</v>
      </c>
      <c r="D23121" s="162" t="n">
        <v>0.089779</v>
      </c>
      <c r="E23121" s="162" t="n">
        <v>12.65</v>
      </c>
    </row>
    <row r="23122">
      <c r="B23122" s="161" t="n">
        <v>43826</v>
      </c>
      <c r="C23122" s="162" t="n">
        <v>3240.02</v>
      </c>
      <c r="D23122" s="162" t="n">
        <v>0.089085</v>
      </c>
      <c r="E23122" s="162" t="n">
        <v>13.43</v>
      </c>
    </row>
    <row r="23123">
      <c r="B23123" s="161" t="n">
        <v>43829</v>
      </c>
      <c r="C23123" s="162" t="n">
        <v>3221.29</v>
      </c>
      <c r="D23123" s="162" t="n">
        <v>0.08261499999999999</v>
      </c>
      <c r="E23123" s="162" t="n">
        <v>14.82</v>
      </c>
    </row>
    <row r="23124">
      <c r="B23124" s="161" t="n">
        <v>43830</v>
      </c>
      <c r="C23124" s="162" t="n">
        <v>3230.78</v>
      </c>
      <c r="D23124" s="162" t="n">
        <v>0.084886</v>
      </c>
      <c r="E23124" s="162" t="n">
        <v>13.78</v>
      </c>
    </row>
    <row r="23125">
      <c r="B23125" s="161" t="n">
        <v>43832</v>
      </c>
      <c r="C23125" s="162" t="n">
        <v>3257.85</v>
      </c>
      <c r="D23125" s="162" t="n">
        <v>0.092513</v>
      </c>
      <c r="E23125" s="162" t="n">
        <v>12.47</v>
      </c>
    </row>
    <row r="23126">
      <c r="B23126" s="161" t="n">
        <v>43833</v>
      </c>
      <c r="C23126" s="162" t="n">
        <v>3234.85</v>
      </c>
      <c r="D23126" s="162" t="n">
        <v>0.08473700000000001</v>
      </c>
      <c r="E23126" s="162" t="n">
        <v>14.02</v>
      </c>
    </row>
    <row r="23127">
      <c r="B23127" s="161" t="n">
        <v>43836</v>
      </c>
      <c r="C23127" s="162" t="n">
        <v>3246.28</v>
      </c>
      <c r="D23127" s="162" t="n">
        <v>0.087606</v>
      </c>
      <c r="E23127" s="162" t="n">
        <v>13.85</v>
      </c>
    </row>
    <row r="23128">
      <c r="B23128" s="161" t="n">
        <v>43837</v>
      </c>
      <c r="C23128" s="162" t="n">
        <v>3237.18</v>
      </c>
      <c r="D23128" s="162" t="n">
        <v>0.084066</v>
      </c>
      <c r="E23128" s="162" t="n">
        <v>13.79</v>
      </c>
    </row>
    <row r="23129">
      <c r="B23129" s="161" t="n">
        <v>43838</v>
      </c>
      <c r="C23129" s="162" t="n">
        <v>3253.05</v>
      </c>
      <c r="D23129" s="162" t="n">
        <v>0.08819299999999999</v>
      </c>
      <c r="E23129" s="162" t="n">
        <v>13.45</v>
      </c>
    </row>
    <row r="23130">
      <c r="B23130" s="161" t="n">
        <v>43839</v>
      </c>
      <c r="C23130" s="162" t="n">
        <v>3274.7</v>
      </c>
      <c r="D23130" s="162" t="n">
        <v>0.09406</v>
      </c>
      <c r="E23130" s="162" t="n">
        <v>12.54</v>
      </c>
    </row>
    <row r="23131">
      <c r="B23131" s="161" t="n">
        <v>43840</v>
      </c>
      <c r="C23131" s="162" t="n">
        <v>3265.35</v>
      </c>
      <c r="D23131" s="162" t="n">
        <v>0.09043</v>
      </c>
      <c r="E23131" s="162" t="n">
        <v>12.56</v>
      </c>
    </row>
    <row r="23132">
      <c r="B23132" s="161" t="n">
        <v>43843</v>
      </c>
      <c r="C23132" s="162" t="n">
        <v>3288.13</v>
      </c>
      <c r="D23132" s="162" t="n">
        <v>0.09659</v>
      </c>
      <c r="E23132" s="162" t="n">
        <v>12.32</v>
      </c>
    </row>
    <row r="23133">
      <c r="B23133" s="161" t="n">
        <v>43844</v>
      </c>
      <c r="C23133" s="162" t="n">
        <v>3283.15</v>
      </c>
      <c r="D23133" s="162" t="n">
        <v>0.094323</v>
      </c>
      <c r="E23133" s="162" t="n">
        <v>12.39</v>
      </c>
    </row>
    <row r="23134">
      <c r="B23134" s="161" t="n">
        <v>43845</v>
      </c>
      <c r="C23134" s="162" t="n">
        <v>3289.29</v>
      </c>
      <c r="D23134" s="162" t="n">
        <v>0.095485</v>
      </c>
      <c r="E23134" s="162" t="n">
        <v>12.42</v>
      </c>
    </row>
    <row r="23135">
      <c r="B23135" s="161" t="n">
        <v>43846</v>
      </c>
      <c r="C23135" s="162" t="n">
        <v>3316.81</v>
      </c>
      <c r="D23135" s="162" t="n">
        <v>0.103065</v>
      </c>
      <c r="E23135" s="162" t="n">
        <v>12.32</v>
      </c>
    </row>
    <row r="23136">
      <c r="B23136" s="161" t="n">
        <v>43847</v>
      </c>
      <c r="C23136" s="162" t="n">
        <v>3329.62</v>
      </c>
      <c r="D23136" s="162" t="n">
        <v>0.106158</v>
      </c>
      <c r="E23136" s="162" t="n">
        <v>12.1</v>
      </c>
    </row>
    <row r="23137">
      <c r="B23137" s="161" t="n">
        <v>43851</v>
      </c>
      <c r="C23137" s="162" t="n">
        <v>3320.79</v>
      </c>
      <c r="D23137" s="162" t="n">
        <v>0.102765</v>
      </c>
      <c r="E23137" s="162" t="n">
        <v>12.85</v>
      </c>
    </row>
    <row r="23138">
      <c r="B23138" s="161" t="n">
        <v>43852</v>
      </c>
      <c r="C23138" s="162" t="n">
        <v>3321.75</v>
      </c>
      <c r="D23138" s="162" t="n">
        <v>0.102339</v>
      </c>
      <c r="E23138" s="162" t="n">
        <v>12.91</v>
      </c>
    </row>
    <row r="23139">
      <c r="B23139" s="161" t="n">
        <v>43853</v>
      </c>
      <c r="C23139" s="162" t="n">
        <v>3325.54</v>
      </c>
      <c r="D23139" s="162" t="n">
        <v>0.102763</v>
      </c>
      <c r="E23139" s="162" t="n">
        <v>12.98</v>
      </c>
    </row>
    <row r="23140">
      <c r="B23140" s="161" t="n">
        <v>43854</v>
      </c>
      <c r="C23140" s="162" t="n">
        <v>3295.47</v>
      </c>
      <c r="D23140" s="162" t="n">
        <v>0.092985</v>
      </c>
      <c r="E23140" s="162" t="n">
        <v>14.56</v>
      </c>
    </row>
    <row r="23141">
      <c r="B23141" s="161" t="n">
        <v>43857</v>
      </c>
      <c r="C23141" s="162" t="n">
        <v>3243.63</v>
      </c>
      <c r="D23141" s="162" t="n">
        <v>0.07653699999999999</v>
      </c>
      <c r="E23141" s="162" t="n">
        <v>18.23</v>
      </c>
    </row>
    <row r="23142">
      <c r="B23142" s="161" t="n">
        <v>43858</v>
      </c>
      <c r="C23142" s="162" t="n">
        <v>3276.24</v>
      </c>
      <c r="D23142" s="162" t="n">
        <v>0.085895</v>
      </c>
      <c r="E23142" s="162" t="n">
        <v>16.28</v>
      </c>
    </row>
    <row r="23143">
      <c r="B23143" s="161" t="n">
        <v>43859</v>
      </c>
      <c r="C23143" s="162" t="n">
        <v>3273.4</v>
      </c>
      <c r="D23143" s="162" t="n">
        <v>0.08441899999999999</v>
      </c>
      <c r="E23143" s="162" t="n">
        <v>16.39</v>
      </c>
    </row>
    <row r="23144">
      <c r="B23144" s="161" t="n">
        <v>43860</v>
      </c>
      <c r="C23144" s="162" t="n">
        <v>3283.66</v>
      </c>
      <c r="D23144" s="162" t="n">
        <v>0.086921</v>
      </c>
      <c r="E23144" s="162" t="n">
        <v>15.49</v>
      </c>
    </row>
    <row r="23145">
      <c r="B23145" s="161" t="n">
        <v>43861</v>
      </c>
      <c r="C23145" s="162" t="n">
        <v>3225.52</v>
      </c>
      <c r="D23145" s="162" t="n">
        <v>0.068527</v>
      </c>
      <c r="E23145" s="162" t="n">
        <v>18.84</v>
      </c>
    </row>
    <row r="23146">
      <c r="B23146" s="161" t="n">
        <v>43864</v>
      </c>
      <c r="C23146" s="162" t="n">
        <v>3248.92</v>
      </c>
      <c r="D23146" s="162" t="n">
        <v>0.07517799999999999</v>
      </c>
      <c r="E23146" s="162" t="n">
        <v>17.97</v>
      </c>
    </row>
    <row r="23147">
      <c r="B23147" s="161" t="n">
        <v>43865</v>
      </c>
      <c r="C23147" s="162" t="n">
        <v>3297.59</v>
      </c>
      <c r="D23147" s="162" t="n">
        <v>0.089396</v>
      </c>
      <c r="E23147" s="162" t="n">
        <v>16.05</v>
      </c>
    </row>
    <row r="23148">
      <c r="B23148" s="161" t="n">
        <v>43866</v>
      </c>
      <c r="C23148" s="162" t="n">
        <v>3334.69</v>
      </c>
      <c r="D23148" s="162" t="n">
        <v>0.09987600000000001</v>
      </c>
      <c r="E23148" s="162" t="n">
        <v>15.15</v>
      </c>
    </row>
    <row r="23149">
      <c r="B23149" s="161" t="n">
        <v>43867</v>
      </c>
      <c r="C23149" s="162" t="n">
        <v>3345.78</v>
      </c>
      <c r="D23149" s="162" t="n">
        <v>0.102514</v>
      </c>
      <c r="E23149" s="162" t="n">
        <v>14.96</v>
      </c>
    </row>
    <row r="23150">
      <c r="B23150" s="161" t="n">
        <v>43868</v>
      </c>
      <c r="C23150" s="162" t="n">
        <v>3327.71</v>
      </c>
      <c r="D23150" s="162" t="n">
        <v>0.09643599999999999</v>
      </c>
      <c r="E23150" s="162" t="n">
        <v>15.47</v>
      </c>
    </row>
    <row r="23151">
      <c r="B23151" s="161" t="n">
        <v>43871</v>
      </c>
      <c r="C23151" s="162" t="n">
        <v>3352.09</v>
      </c>
      <c r="D23151" s="162" t="n">
        <v>0.103031</v>
      </c>
      <c r="E23151" s="162" t="n">
        <v>15.04</v>
      </c>
    </row>
    <row r="23152">
      <c r="B23152" s="161" t="n">
        <v>43872</v>
      </c>
      <c r="C23152" s="162" t="n">
        <v>3357.75</v>
      </c>
      <c r="D23152" s="162" t="n">
        <v>0.104027</v>
      </c>
      <c r="E23152" s="162" t="n">
        <v>15.18</v>
      </c>
    </row>
    <row r="23153">
      <c r="B23153" s="161" t="n">
        <v>43873</v>
      </c>
      <c r="C23153" s="162" t="n">
        <v>3379.45</v>
      </c>
      <c r="D23153" s="162" t="n">
        <v>0.109748</v>
      </c>
      <c r="E23153" s="162" t="n">
        <v>13.74</v>
      </c>
    </row>
    <row r="23154">
      <c r="B23154" s="161" t="n">
        <v>43874</v>
      </c>
      <c r="C23154" s="162" t="n">
        <v>3373.94</v>
      </c>
      <c r="D23154" s="162" t="n">
        <v>0.10741</v>
      </c>
      <c r="E23154" s="162" t="n">
        <v>14.15</v>
      </c>
    </row>
    <row r="23155">
      <c r="B23155" s="161" t="n">
        <v>43875</v>
      </c>
      <c r="C23155" s="162" t="n">
        <v>3380.16</v>
      </c>
      <c r="D23155" s="162" t="n">
        <v>0.108499</v>
      </c>
      <c r="E23155" s="162" t="n">
        <v>13.68</v>
      </c>
    </row>
    <row r="23156">
      <c r="B23156" s="161" t="n">
        <v>43879</v>
      </c>
      <c r="C23156" s="162" t="n">
        <v>3370.29</v>
      </c>
      <c r="D23156" s="162" t="n">
        <v>0.104828</v>
      </c>
      <c r="E23156" s="162" t="n">
        <v>14.83</v>
      </c>
    </row>
    <row r="23157">
      <c r="B23157" s="161" t="n">
        <v>43880</v>
      </c>
      <c r="C23157" s="162" t="n">
        <v>3386.15</v>
      </c>
      <c r="D23157" s="162" t="n">
        <v>0.108798</v>
      </c>
      <c r="E23157" s="162" t="n">
        <v>14.38</v>
      </c>
    </row>
    <row r="23158">
      <c r="B23158" s="161" t="n">
        <v>43881</v>
      </c>
      <c r="C23158" s="162" t="n">
        <v>3373.23</v>
      </c>
      <c r="D23158" s="162" t="n">
        <v>0.104249</v>
      </c>
      <c r="E23158" s="162" t="n">
        <v>15.56</v>
      </c>
    </row>
    <row r="23159">
      <c r="B23159" s="161" t="n">
        <v>43882</v>
      </c>
      <c r="C23159" s="162" t="n">
        <v>3337.75</v>
      </c>
      <c r="D23159" s="162" t="n">
        <v>0.092929</v>
      </c>
      <c r="E23159" s="162" t="n">
        <v>17.08</v>
      </c>
    </row>
    <row r="23160">
      <c r="B23160" s="161" t="n">
        <v>43885</v>
      </c>
      <c r="C23160" s="162" t="n">
        <v>3225.89</v>
      </c>
      <c r="D23160" s="162" t="n">
        <v>0.058272</v>
      </c>
      <c r="E23160" s="162" t="n">
        <v>25.03</v>
      </c>
    </row>
    <row r="23161">
      <c r="B23161" s="161" t="n">
        <v>43886</v>
      </c>
      <c r="C23161" s="162" t="n">
        <v>3128.21</v>
      </c>
      <c r="D23161" s="162" t="n">
        <v>0.027101</v>
      </c>
      <c r="E23161" s="162" t="n">
        <v>27.85</v>
      </c>
    </row>
    <row r="23162">
      <c r="B23162" s="161" t="n">
        <v>43887</v>
      </c>
      <c r="C23162" s="162" t="n">
        <v>3116.39</v>
      </c>
      <c r="D23162" s="162" t="n">
        <v>0.02293</v>
      </c>
      <c r="E23162" s="162" t="n">
        <v>27.56</v>
      </c>
    </row>
    <row r="23163">
      <c r="B23163" s="161" t="n">
        <v>43888</v>
      </c>
      <c r="C23163" s="162" t="n">
        <v>2978.76</v>
      </c>
      <c r="D23163" s="162" t="n">
        <v>-0.022513</v>
      </c>
      <c r="E23163" s="162" t="n">
        <v>39.16</v>
      </c>
    </row>
    <row r="23164">
      <c r="B23164" s="161" t="n">
        <v>43889</v>
      </c>
      <c r="C23164" s="162" t="n">
        <v>2954.22</v>
      </c>
      <c r="D23164" s="162" t="n">
        <v>-0.030982</v>
      </c>
      <c r="E23164" s="162" t="n">
        <v>40.11</v>
      </c>
    </row>
    <row r="23165">
      <c r="B23165" s="161" t="n">
        <v>43892</v>
      </c>
      <c r="C23165" s="162" t="n">
        <v>3090.23</v>
      </c>
      <c r="D23165" s="162" t="n">
        <v>0.013637</v>
      </c>
      <c r="E23165" s="162" t="n">
        <v>33.42</v>
      </c>
    </row>
    <row r="23166">
      <c r="B23166" s="161" t="n">
        <v>43893</v>
      </c>
      <c r="C23166" s="162" t="n">
        <v>3003.37</v>
      </c>
      <c r="D23166" s="162" t="n">
        <v>-0.015082</v>
      </c>
      <c r="E23166" s="162" t="n">
        <v>36.82</v>
      </c>
    </row>
    <row r="23167">
      <c r="B23167" s="161" t="n">
        <v>43894</v>
      </c>
      <c r="C23167" s="162" t="n">
        <v>3130.12</v>
      </c>
      <c r="D23167" s="162" t="n">
        <v>0.025811</v>
      </c>
      <c r="E23167" s="162" t="n">
        <v>31.99</v>
      </c>
    </row>
    <row r="23168">
      <c r="B23168" s="161" t="n">
        <v>43895</v>
      </c>
      <c r="C23168" s="162" t="n">
        <v>3023.94</v>
      </c>
      <c r="D23168" s="162" t="n">
        <v>-0.009001</v>
      </c>
      <c r="E23168" s="162" t="n">
        <v>39.62</v>
      </c>
    </row>
    <row r="23169">
      <c r="B23169" s="161" t="n">
        <v>43896</v>
      </c>
      <c r="C23169" s="162" t="n">
        <v>2972.37</v>
      </c>
      <c r="D23169" s="162" t="n">
        <v>-0.026379</v>
      </c>
      <c r="E23169" s="162" t="n">
        <v>41.94</v>
      </c>
    </row>
    <row r="23170">
      <c r="B23170" s="161" t="n">
        <v>43899</v>
      </c>
      <c r="C23170" s="162" t="n">
        <v>2746.56</v>
      </c>
      <c r="D23170" s="162" t="n">
        <v>-0.10521</v>
      </c>
      <c r="E23170" s="162" t="n">
        <v>54.46</v>
      </c>
    </row>
    <row r="23171">
      <c r="B23171" s="161" t="n">
        <v>43900</v>
      </c>
      <c r="C23171" s="162" t="n">
        <v>2882.23</v>
      </c>
      <c r="D23171" s="162" t="n">
        <v>-0.057093</v>
      </c>
      <c r="E23171" s="162" t="n">
        <v>47.3</v>
      </c>
    </row>
    <row r="23172">
      <c r="B23172" s="161" t="n">
        <v>43901</v>
      </c>
      <c r="C23172" s="162" t="n">
        <v>2741.38</v>
      </c>
      <c r="D23172" s="162" t="n">
        <v>-0.107057</v>
      </c>
      <c r="E23172" s="162" t="n">
        <v>53.9</v>
      </c>
    </row>
    <row r="23173">
      <c r="B23173" s="161" t="n">
        <v>43902</v>
      </c>
      <c r="C23173" s="162" t="n">
        <v>2480.64</v>
      </c>
      <c r="D23173" s="162" t="n">
        <v>-0.206475</v>
      </c>
      <c r="E23173" s="162" t="n">
        <v>75.47</v>
      </c>
    </row>
    <row r="23174">
      <c r="B23174" s="161" t="n">
        <v>43903</v>
      </c>
      <c r="C23174" s="162" t="n">
        <v>2711.02</v>
      </c>
      <c r="D23174" s="162" t="n">
        <v>-0.117548</v>
      </c>
      <c r="E23174" s="162" t="n">
        <v>57.83</v>
      </c>
    </row>
    <row r="23175">
      <c r="B23175" s="161" t="n">
        <v>43906</v>
      </c>
      <c r="C23175" s="162" t="n">
        <v>2386.13</v>
      </c>
      <c r="D23175" s="162" t="n">
        <v>-0.24454</v>
      </c>
      <c r="E23175" s="162" t="n">
        <v>82.69</v>
      </c>
    </row>
    <row r="23176">
      <c r="B23176" s="161" t="n">
        <v>43907</v>
      </c>
      <c r="C23176" s="162" t="n">
        <v>2529.19</v>
      </c>
      <c r="D23176" s="162" t="n">
        <v>-0.185948</v>
      </c>
      <c r="E23176" s="162" t="n">
        <v>75.91</v>
      </c>
    </row>
    <row r="23177">
      <c r="B23177" s="161" t="n">
        <v>43908</v>
      </c>
      <c r="C23177" s="162" t="n">
        <v>2398.1</v>
      </c>
      <c r="D23177" s="162" t="n">
        <v>-0.238601</v>
      </c>
      <c r="E23177" s="162" t="n">
        <v>76.45</v>
      </c>
    </row>
    <row r="23178">
      <c r="B23178" s="161" t="n">
        <v>43909</v>
      </c>
      <c r="C23178" s="162" t="n">
        <v>2409.39</v>
      </c>
      <c r="D23178" s="162" t="n">
        <v>-0.233257</v>
      </c>
      <c r="E23178" s="162" t="n">
        <v>72</v>
      </c>
    </row>
    <row r="23179">
      <c r="B23179" s="161" t="n">
        <v>43910</v>
      </c>
      <c r="C23179" s="162" t="n">
        <v>2304.92</v>
      </c>
      <c r="D23179" s="162" t="n">
        <v>-0.276728</v>
      </c>
      <c r="E23179" s="162" t="n">
        <v>66.04000000000001</v>
      </c>
    </row>
    <row r="23180">
      <c r="B23180" s="161" t="n">
        <v>43913</v>
      </c>
      <c r="C23180" s="162" t="n">
        <v>2237.4</v>
      </c>
      <c r="D23180" s="162" t="n">
        <v>-0.305462</v>
      </c>
      <c r="E23180" s="162" t="n">
        <v>61.59</v>
      </c>
    </row>
    <row r="23181">
      <c r="B23181" s="161" t="n">
        <v>43914</v>
      </c>
      <c r="C23181" s="162" t="n">
        <v>2447.33</v>
      </c>
      <c r="D23181" s="162" t="n">
        <v>-0.215077</v>
      </c>
      <c r="E23181" s="162" t="n">
        <v>61.67</v>
      </c>
    </row>
    <row r="23182">
      <c r="B23182" s="161" t="n">
        <v>43915</v>
      </c>
      <c r="C23182" s="162" t="n">
        <v>2475.56</v>
      </c>
      <c r="D23182" s="162" t="n">
        <v>-0.202931</v>
      </c>
      <c r="E23182" s="162" t="n">
        <v>63.95</v>
      </c>
    </row>
    <row r="23183">
      <c r="B23183" s="161" t="n">
        <v>43916</v>
      </c>
      <c r="C23183" s="162" t="n">
        <v>2630.07</v>
      </c>
      <c r="D23183" s="162" t="n">
        <v>-0.141965</v>
      </c>
      <c r="E23183" s="162" t="n">
        <v>61</v>
      </c>
    </row>
    <row r="23184">
      <c r="B23184" s="161" t="n">
        <v>43917</v>
      </c>
      <c r="C23184" s="162" t="n">
        <v>2541.47</v>
      </c>
      <c r="D23184" s="162" t="n">
        <v>-0.175675</v>
      </c>
      <c r="E23184" s="162" t="n">
        <v>65.54000000000001</v>
      </c>
    </row>
    <row r="23185">
      <c r="B23185" s="161" t="n">
        <v>43920</v>
      </c>
      <c r="C23185" s="162" t="n">
        <v>2626.65</v>
      </c>
      <c r="D23185" s="162" t="n">
        <v>-0.142271</v>
      </c>
      <c r="E23185" s="162" t="n">
        <v>57.08</v>
      </c>
    </row>
    <row r="23186">
      <c r="B23186" s="161" t="n">
        <v>43921</v>
      </c>
      <c r="C23186" s="162" t="n">
        <v>2584.59</v>
      </c>
      <c r="D23186" s="162" t="n">
        <v>-0.157914</v>
      </c>
      <c r="E23186" s="162" t="n">
        <v>53.54</v>
      </c>
    </row>
    <row r="23187">
      <c r="B23187" s="161" t="n">
        <v>43922</v>
      </c>
      <c r="C23187" s="162" t="n">
        <v>2470.5</v>
      </c>
      <c r="D23187" s="162" t="n">
        <v>-0.202367</v>
      </c>
      <c r="E23187" s="162" t="n">
        <v>57.06</v>
      </c>
    </row>
    <row r="23188">
      <c r="B23188" s="161" t="n">
        <v>43923</v>
      </c>
      <c r="C23188" s="162" t="n">
        <v>2526.9</v>
      </c>
      <c r="D23188" s="162" t="n">
        <v>-0.179148</v>
      </c>
      <c r="E23188" s="162" t="n">
        <v>50.91</v>
      </c>
    </row>
    <row r="23189">
      <c r="B23189" s="161" t="n">
        <v>43924</v>
      </c>
      <c r="C23189" s="162" t="n">
        <v>2488.65</v>
      </c>
      <c r="D23189" s="162" t="n">
        <v>-0.193677</v>
      </c>
      <c r="E23189" s="162" t="n">
        <v>46.8</v>
      </c>
    </row>
    <row r="23190">
      <c r="B23190" s="161" t="n">
        <v>43927</v>
      </c>
      <c r="C23190" s="162" t="n">
        <v>2663.68</v>
      </c>
      <c r="D23190" s="162" t="n">
        <v>-0.125227</v>
      </c>
      <c r="E23190" s="162" t="n">
        <v>45.24</v>
      </c>
    </row>
    <row r="23191">
      <c r="B23191" s="161" t="n">
        <v>43928</v>
      </c>
      <c r="C23191" s="162" t="n">
        <v>2659.41</v>
      </c>
      <c r="D23191" s="162" t="n">
        <v>-0.12635</v>
      </c>
      <c r="E23191" s="162" t="n">
        <v>46.7</v>
      </c>
    </row>
    <row r="23192">
      <c r="B23192" s="161" t="n">
        <v>43929</v>
      </c>
      <c r="C23192" s="162" t="n">
        <v>2749.98</v>
      </c>
      <c r="D23192" s="162" t="n">
        <v>-0.09253599999999999</v>
      </c>
      <c r="E23192" s="162" t="n">
        <v>43.35</v>
      </c>
    </row>
    <row r="23193">
      <c r="B23193" s="161" t="n">
        <v>43930</v>
      </c>
      <c r="C23193" s="162" t="n">
        <v>2789.82</v>
      </c>
      <c r="D23193" s="162" t="n">
        <v>-0.077941</v>
      </c>
      <c r="E23193" s="162" t="n">
        <v>41.67</v>
      </c>
    </row>
    <row r="23194">
      <c r="B23194" s="161" t="n">
        <v>43934</v>
      </c>
      <c r="C23194" s="162" t="n">
        <v>2761.63</v>
      </c>
      <c r="D23194" s="162" t="n">
        <v>-0.08784500000000001</v>
      </c>
      <c r="E23194" s="162" t="n">
        <v>41.17</v>
      </c>
    </row>
    <row r="23195">
      <c r="B23195" s="161" t="n">
        <v>43935</v>
      </c>
      <c r="C23195" s="162" t="n">
        <v>2846.06</v>
      </c>
      <c r="D23195" s="162" t="n">
        <v>-0.0576</v>
      </c>
      <c r="E23195" s="162" t="n">
        <v>37.76</v>
      </c>
    </row>
    <row r="23196">
      <c r="B23196" s="161" t="n">
        <v>43936</v>
      </c>
      <c r="C23196" s="162" t="n">
        <v>2783.36</v>
      </c>
      <c r="D23196" s="162" t="n">
        <v>-0.079614</v>
      </c>
      <c r="E23196" s="162" t="n">
        <v>40.84</v>
      </c>
    </row>
    <row r="23197">
      <c r="B23197" s="161" t="n">
        <v>43937</v>
      </c>
      <c r="C23197" s="162" t="n">
        <v>2799.55</v>
      </c>
      <c r="D23197" s="162" t="n">
        <v>-0.073541</v>
      </c>
      <c r="E23197" s="162" t="n">
        <v>40.11</v>
      </c>
    </row>
    <row r="23198">
      <c r="B23198" s="161" t="n">
        <v>43938</v>
      </c>
      <c r="C23198" s="162" t="n">
        <v>2874.56</v>
      </c>
      <c r="D23198" s="162" t="n">
        <v>-0.046936</v>
      </c>
      <c r="E23198" s="162" t="n">
        <v>38.15</v>
      </c>
    </row>
    <row r="23199">
      <c r="B23199" s="161" t="n">
        <v>43941</v>
      </c>
      <c r="C23199" s="162" t="n">
        <v>2823.16</v>
      </c>
      <c r="D23199" s="162" t="n">
        <v>-0.064693</v>
      </c>
      <c r="E23199" s="162" t="n">
        <v>43.83</v>
      </c>
    </row>
    <row r="23200">
      <c r="B23200" s="161" t="n">
        <v>43942</v>
      </c>
      <c r="C23200" s="162" t="n">
        <v>2736.56</v>
      </c>
      <c r="D23200" s="162" t="n">
        <v>-0.095426</v>
      </c>
      <c r="E23200" s="162" t="n">
        <v>45.41</v>
      </c>
    </row>
    <row r="23201">
      <c r="B23201" s="161" t="n">
        <v>43943</v>
      </c>
      <c r="C23201" s="162" t="n">
        <v>2799.31</v>
      </c>
      <c r="D23201" s="162" t="n">
        <v>-0.072462</v>
      </c>
      <c r="E23201" s="162" t="n">
        <v>41.98</v>
      </c>
    </row>
    <row r="23202">
      <c r="B23202" s="161" t="n">
        <v>43944</v>
      </c>
      <c r="C23202" s="162" t="n">
        <v>2797.8</v>
      </c>
      <c r="D23202" s="162" t="n">
        <v>-0.072699</v>
      </c>
      <c r="E23202" s="162" t="n">
        <v>41.38</v>
      </c>
    </row>
    <row r="23203">
      <c r="B23203" s="161" t="n">
        <v>43945</v>
      </c>
      <c r="C23203" s="162" t="n">
        <v>2836.74</v>
      </c>
      <c r="D23203" s="162" t="n">
        <v>-0.058617</v>
      </c>
      <c r="E23203" s="162" t="n">
        <v>35.93</v>
      </c>
    </row>
    <row r="23204">
      <c r="B23204" s="161" t="n">
        <v>43948</v>
      </c>
      <c r="C23204" s="162" t="n">
        <v>2878.48</v>
      </c>
      <c r="D23204" s="162" t="n">
        <v>-0.043808</v>
      </c>
      <c r="E23204" s="162" t="n">
        <v>33.29</v>
      </c>
    </row>
    <row r="23205">
      <c r="B23205" s="161" t="n">
        <v>43949</v>
      </c>
      <c r="C23205" s="162" t="n">
        <v>2863.39</v>
      </c>
      <c r="D23205" s="162" t="n">
        <v>-0.048814</v>
      </c>
      <c r="E23205" s="162" t="n">
        <v>33.57</v>
      </c>
    </row>
    <row r="23206">
      <c r="B23206" s="161" t="n">
        <v>43950</v>
      </c>
      <c r="C23206" s="162" t="n">
        <v>2939.51</v>
      </c>
      <c r="D23206" s="162" t="n">
        <v>-0.022453</v>
      </c>
      <c r="E23206" s="162" t="n">
        <v>31.23</v>
      </c>
    </row>
    <row r="23207">
      <c r="B23207" s="161" t="n">
        <v>43951</v>
      </c>
      <c r="C23207" s="162" t="n">
        <v>2912.43</v>
      </c>
      <c r="D23207" s="162" t="n">
        <v>-0.031556</v>
      </c>
      <c r="E23207" s="162" t="n">
        <v>34.15</v>
      </c>
    </row>
    <row r="23208">
      <c r="B23208" s="161" t="n">
        <v>43952</v>
      </c>
      <c r="C23208" s="162" t="n">
        <v>2830.71</v>
      </c>
      <c r="D23208" s="162" t="n">
        <v>-0.059761</v>
      </c>
      <c r="E23208" s="162" t="n">
        <v>37.19</v>
      </c>
    </row>
    <row r="23209">
      <c r="B23209" s="161" t="n">
        <v>43955</v>
      </c>
      <c r="C23209" s="162" t="n">
        <v>2842.74</v>
      </c>
      <c r="D23209" s="162" t="n">
        <v>-0.055266</v>
      </c>
      <c r="E23209" s="162" t="n">
        <v>35.97</v>
      </c>
    </row>
    <row r="23210">
      <c r="B23210" s="161" t="n">
        <v>43956</v>
      </c>
      <c r="C23210" s="162" t="n">
        <v>2868.44</v>
      </c>
      <c r="D23210" s="162" t="n">
        <v>-0.046086</v>
      </c>
      <c r="E23210" s="162" t="n">
        <v>33.61</v>
      </c>
    </row>
    <row r="23211">
      <c r="B23211" s="161" t="n">
        <v>43957</v>
      </c>
      <c r="C23211" s="162" t="n">
        <v>2848.42</v>
      </c>
      <c r="D23211" s="162" t="n">
        <v>-0.052863</v>
      </c>
      <c r="E23211" s="162" t="n">
        <v>34.12</v>
      </c>
    </row>
    <row r="23212">
      <c r="B23212" s="161" t="n">
        <v>43958</v>
      </c>
      <c r="C23212" s="162" t="n">
        <v>2881.19</v>
      </c>
      <c r="D23212" s="162" t="n">
        <v>-0.041217</v>
      </c>
      <c r="E23212" s="162" t="n">
        <v>31.44</v>
      </c>
    </row>
    <row r="23213">
      <c r="B23213" s="161" t="n">
        <v>43959</v>
      </c>
      <c r="C23213" s="162" t="n">
        <v>2929.8</v>
      </c>
      <c r="D23213" s="162" t="n">
        <v>-0.024337</v>
      </c>
      <c r="E23213" s="162" t="n">
        <v>27.98</v>
      </c>
    </row>
    <row r="23214">
      <c r="B23214" s="161" t="n">
        <v>43962</v>
      </c>
      <c r="C23214" s="162" t="n">
        <v>2930.32</v>
      </c>
      <c r="D23214" s="162" t="n">
        <v>-0.024037</v>
      </c>
      <c r="E23214" s="162" t="n">
        <v>27.57</v>
      </c>
    </row>
    <row r="23215">
      <c r="B23215" s="161" t="n">
        <v>43963</v>
      </c>
      <c r="C23215" s="162" t="n">
        <v>2870.12</v>
      </c>
      <c r="D23215" s="162" t="n">
        <v>-0.044535</v>
      </c>
      <c r="E23215" s="162" t="n">
        <v>33.04</v>
      </c>
    </row>
    <row r="23216">
      <c r="B23216" s="161" t="n">
        <v>43964</v>
      </c>
      <c r="C23216" s="162" t="n">
        <v>2820</v>
      </c>
      <c r="D23216" s="162" t="n">
        <v>-0.061817</v>
      </c>
      <c r="E23216" s="162" t="n">
        <v>35.28</v>
      </c>
    </row>
    <row r="23217">
      <c r="B23217" s="161" t="n">
        <v>43965</v>
      </c>
      <c r="C23217" s="162" t="n">
        <v>2852.5</v>
      </c>
      <c r="D23217" s="162" t="n">
        <v>-0.05009</v>
      </c>
      <c r="E23217" s="162" t="n">
        <v>32.61</v>
      </c>
    </row>
    <row r="23218">
      <c r="B23218" s="161" t="n">
        <v>43966</v>
      </c>
      <c r="C23218" s="162" t="n">
        <v>2863.7</v>
      </c>
      <c r="D23218" s="162" t="n">
        <v>-0.045977</v>
      </c>
      <c r="E23218" s="162" t="n">
        <v>31.89</v>
      </c>
    </row>
    <row r="23219">
      <c r="B23219" s="161" t="n">
        <v>43969</v>
      </c>
      <c r="C23219" s="162" t="n">
        <v>2953.91</v>
      </c>
      <c r="D23219" s="162" t="n">
        <v>-0.014963</v>
      </c>
      <c r="E23219" s="162" t="n">
        <v>29.3</v>
      </c>
    </row>
    <row r="23220">
      <c r="B23220" s="161" t="n">
        <v>43970</v>
      </c>
      <c r="C23220" s="162" t="n">
        <v>2922.94</v>
      </c>
      <c r="D23220" s="162" t="n">
        <v>-0.025487</v>
      </c>
      <c r="E23220" s="162" t="n">
        <v>30.53</v>
      </c>
    </row>
    <row r="23221">
      <c r="B23221" s="161" t="n">
        <v>43971</v>
      </c>
      <c r="C23221" s="162" t="n">
        <v>2971.61</v>
      </c>
      <c r="D23221" s="162" t="n">
        <v>-0.009185</v>
      </c>
      <c r="E23221" s="162" t="n">
        <v>27.99</v>
      </c>
    </row>
    <row r="23222">
      <c r="B23222" s="161" t="n">
        <v>43972</v>
      </c>
      <c r="C23222" s="162" t="n">
        <v>2948.51</v>
      </c>
      <c r="D23222" s="162" t="n">
        <v>-0.0171</v>
      </c>
      <c r="E23222" s="162" t="n">
        <v>29.53</v>
      </c>
    </row>
    <row r="23223">
      <c r="B23223" s="161" t="n">
        <v>43973</v>
      </c>
      <c r="C23223" s="162" t="n">
        <v>2955.45</v>
      </c>
      <c r="D23223" s="162" t="n">
        <v>-0.014868</v>
      </c>
      <c r="E23223" s="162" t="n">
        <v>28.16</v>
      </c>
    </row>
    <row r="23224">
      <c r="B23224" s="161" t="n">
        <v>43977</v>
      </c>
      <c r="C23224" s="162" t="n">
        <v>2991.77</v>
      </c>
      <c r="D23224" s="162" t="n">
        <v>-0.002743</v>
      </c>
      <c r="E23224" s="162" t="n">
        <v>28.01</v>
      </c>
    </row>
    <row r="23225">
      <c r="B23225" s="161" t="n">
        <v>43978</v>
      </c>
      <c r="C23225" s="162" t="n">
        <v>3036.13</v>
      </c>
      <c r="D23225" s="162" t="n">
        <v>0.011779</v>
      </c>
      <c r="E23225" s="162" t="n">
        <v>27.62</v>
      </c>
    </row>
    <row r="23226">
      <c r="B23226" s="161" t="n">
        <v>43979</v>
      </c>
      <c r="C23226" s="162" t="n">
        <v>3029.73</v>
      </c>
      <c r="D23226" s="162" t="n">
        <v>0.009426</v>
      </c>
      <c r="E23226" s="162" t="n">
        <v>28.59</v>
      </c>
    </row>
    <row r="23227">
      <c r="B23227" s="161" t="n">
        <v>43980</v>
      </c>
      <c r="C23227" s="162" t="n">
        <v>3044.31</v>
      </c>
      <c r="D23227" s="162" t="n">
        <v>0.01403</v>
      </c>
      <c r="E23227" s="162" t="n">
        <v>27.51</v>
      </c>
    </row>
    <row r="23228">
      <c r="B23228" s="161" t="n">
        <v>43983</v>
      </c>
      <c r="C23228" s="162" t="n">
        <v>3055.73</v>
      </c>
      <c r="D23228" s="162" t="n">
        <v>0.017416</v>
      </c>
      <c r="E23228" s="162" t="n">
        <v>28.23</v>
      </c>
    </row>
    <row r="23229">
      <c r="B23229" s="161" t="n">
        <v>43984</v>
      </c>
      <c r="C23229" s="162" t="n">
        <v>3080.82</v>
      </c>
      <c r="D23229" s="162" t="n">
        <v>0.025205</v>
      </c>
      <c r="E23229" s="162" t="n">
        <v>26.84</v>
      </c>
    </row>
    <row r="23230">
      <c r="B23230" s="161" t="n">
        <v>43985</v>
      </c>
      <c r="C23230" s="162" t="n">
        <v>3122.87</v>
      </c>
      <c r="D23230" s="162" t="n">
        <v>0.038372</v>
      </c>
      <c r="E23230" s="162" t="n">
        <v>25.66</v>
      </c>
    </row>
    <row r="23231">
      <c r="B23231" s="161" t="n">
        <v>43986</v>
      </c>
      <c r="C23231" s="162" t="n">
        <v>3112.35</v>
      </c>
      <c r="D23231" s="162" t="n">
        <v>0.034684</v>
      </c>
      <c r="E23231" s="162" t="n">
        <v>25.81</v>
      </c>
    </row>
    <row r="23232">
      <c r="B23232" s="161" t="n">
        <v>43987</v>
      </c>
      <c r="C23232" s="162" t="n">
        <v>3193.93</v>
      </c>
      <c r="D23232" s="162" t="n">
        <v>0.06007</v>
      </c>
      <c r="E23232" s="162" t="n">
        <v>24.52</v>
      </c>
    </row>
    <row r="23233">
      <c r="B23233" s="161" t="n">
        <v>43990</v>
      </c>
      <c r="C23233" s="162" t="n">
        <v>3232.39</v>
      </c>
      <c r="D23233" s="162" t="n">
        <v>0.07152799999999999</v>
      </c>
      <c r="E23233" s="162" t="n">
        <v>25.81</v>
      </c>
    </row>
    <row r="23234">
      <c r="B23234" s="161" t="n">
        <v>43991</v>
      </c>
      <c r="C23234" s="162" t="n">
        <v>3207.18</v>
      </c>
      <c r="D23234" s="162" t="n">
        <v>0.063226</v>
      </c>
      <c r="E23234" s="162" t="n">
        <v>27.57</v>
      </c>
    </row>
    <row r="23235">
      <c r="B23235" s="161" t="n">
        <v>43992</v>
      </c>
      <c r="C23235" s="162" t="n">
        <v>3190.14</v>
      </c>
      <c r="D23235" s="162" t="n">
        <v>0.057329</v>
      </c>
      <c r="E23235" s="162" t="n">
        <v>27.57</v>
      </c>
    </row>
    <row r="23236">
      <c r="B23236" s="161" t="n">
        <v>43993</v>
      </c>
      <c r="C23236" s="162" t="n">
        <v>3002.1</v>
      </c>
      <c r="D23236" s="162" t="n">
        <v>-0.003629</v>
      </c>
      <c r="E23236" s="162" t="n">
        <v>40.79</v>
      </c>
    </row>
    <row r="23237">
      <c r="B23237" s="161" t="n">
        <v>43994</v>
      </c>
      <c r="C23237" s="162" t="n">
        <v>3041.31</v>
      </c>
      <c r="D23237" s="162" t="n">
        <v>0.009062000000000001</v>
      </c>
      <c r="E23237" s="162" t="n">
        <v>36.09</v>
      </c>
    </row>
    <row r="23238">
      <c r="B23238" s="161" t="n">
        <v>43997</v>
      </c>
      <c r="C23238" s="162" t="n">
        <v>3066.59</v>
      </c>
      <c r="D23238" s="162" t="n">
        <v>0.017043</v>
      </c>
      <c r="E23238" s="162" t="n">
        <v>34.4</v>
      </c>
    </row>
    <row r="23239">
      <c r="B23239" s="161" t="n">
        <v>43998</v>
      </c>
      <c r="C23239" s="162" t="n">
        <v>3124.74</v>
      </c>
      <c r="D23239" s="162" t="n">
        <v>0.035496</v>
      </c>
      <c r="E23239" s="162" t="n">
        <v>33.67</v>
      </c>
    </row>
    <row r="23240">
      <c r="B23240" s="161" t="n">
        <v>43999</v>
      </c>
      <c r="C23240" s="162" t="n">
        <v>3113.49</v>
      </c>
      <c r="D23240" s="162" t="n">
        <v>0.031579</v>
      </c>
      <c r="E23240" s="162" t="n">
        <v>33.47</v>
      </c>
    </row>
    <row r="23241">
      <c r="B23241" s="161" t="n">
        <v>44000</v>
      </c>
      <c r="C23241" s="162" t="n">
        <v>3115.34</v>
      </c>
      <c r="D23241" s="162" t="n">
        <v>0.031827</v>
      </c>
      <c r="E23241" s="162" t="n">
        <v>32.94</v>
      </c>
    </row>
    <row r="23242">
      <c r="B23242" s="161" t="n">
        <v>44001</v>
      </c>
      <c r="C23242" s="162" t="n">
        <v>3097.74</v>
      </c>
      <c r="D23242" s="162" t="n">
        <v>0.025897</v>
      </c>
      <c r="E23242" s="162" t="n">
        <v>35.12</v>
      </c>
    </row>
    <row r="23243">
      <c r="B23243" s="161" t="n">
        <v>44004</v>
      </c>
      <c r="C23243" s="162" t="n">
        <v>3117.86</v>
      </c>
      <c r="D23243" s="162" t="n">
        <v>0.032136</v>
      </c>
      <c r="E23243" s="162" t="n">
        <v>31.77</v>
      </c>
    </row>
    <row r="23244">
      <c r="B23244" s="161" t="n">
        <v>44005</v>
      </c>
      <c r="C23244" s="162" t="n">
        <v>3131.29</v>
      </c>
      <c r="D23244" s="162" t="n">
        <v>0.036181</v>
      </c>
      <c r="E23244" s="162" t="n">
        <v>31.37</v>
      </c>
    </row>
    <row r="23245">
      <c r="B23245" s="161" t="n">
        <v>44006</v>
      </c>
      <c r="C23245" s="162" t="n">
        <v>3050.33</v>
      </c>
      <c r="D23245" s="162" t="n">
        <v>0.009867000000000001</v>
      </c>
      <c r="E23245" s="162" t="n">
        <v>33.84</v>
      </c>
    </row>
    <row r="23246">
      <c r="B23246" s="161" t="n">
        <v>44007</v>
      </c>
      <c r="C23246" s="162" t="n">
        <v>3083.76</v>
      </c>
      <c r="D23246" s="162" t="n">
        <v>0.020594</v>
      </c>
      <c r="E23246" s="162" t="n">
        <v>32.22</v>
      </c>
    </row>
    <row r="23247">
      <c r="B23247" s="161" t="n">
        <v>44008</v>
      </c>
      <c r="C23247" s="162" t="n">
        <v>3009.05</v>
      </c>
      <c r="D23247" s="162" t="n">
        <v>-0.003945</v>
      </c>
      <c r="E23247" s="162" t="n">
        <v>34.73</v>
      </c>
    </row>
    <row r="23248">
      <c r="B23248" s="161" t="n">
        <v>44011</v>
      </c>
      <c r="C23248" s="162" t="n">
        <v>3053.24</v>
      </c>
      <c r="D23248" s="162" t="n">
        <v>0.010562</v>
      </c>
      <c r="E23248" s="162" t="n">
        <v>31.78</v>
      </c>
    </row>
    <row r="23249">
      <c r="B23249" s="161" t="n">
        <v>44012</v>
      </c>
      <c r="C23249" s="162" t="n">
        <v>3100.29</v>
      </c>
      <c r="D23249" s="162" t="n">
        <v>0.025701</v>
      </c>
      <c r="E23249" s="162" t="n">
        <v>30.43</v>
      </c>
    </row>
    <row r="23250">
      <c r="B23250" s="161" t="n">
        <v>44013</v>
      </c>
      <c r="C23250" s="162" t="n">
        <v>3115.86</v>
      </c>
      <c r="D23250" s="162" t="n">
        <v>0.030515</v>
      </c>
      <c r="E23250" s="162" t="n">
        <v>28.62</v>
      </c>
    </row>
    <row r="23251">
      <c r="B23251" s="161" t="n">
        <v>44014</v>
      </c>
      <c r="C23251" s="162" t="n">
        <v>3130.01</v>
      </c>
      <c r="D23251" s="162" t="n">
        <v>0.03484</v>
      </c>
      <c r="E23251" s="162" t="n">
        <v>27.68</v>
      </c>
    </row>
    <row r="23252">
      <c r="B23252" s="161" t="n">
        <v>44018</v>
      </c>
      <c r="C23252" s="162" t="n">
        <v>3179.72</v>
      </c>
      <c r="D23252" s="162" t="n">
        <v>0.050311</v>
      </c>
      <c r="E23252" s="162" t="n">
        <v>27.94</v>
      </c>
    </row>
    <row r="23253">
      <c r="B23253" s="161" t="n">
        <v>44019</v>
      </c>
      <c r="C23253" s="162" t="n">
        <v>3145.32</v>
      </c>
      <c r="D23253" s="162" t="n">
        <v>0.039205</v>
      </c>
      <c r="E23253" s="162" t="n">
        <v>29.43</v>
      </c>
    </row>
    <row r="23254">
      <c r="B23254" s="161" t="n">
        <v>44020</v>
      </c>
      <c r="C23254" s="162" t="n">
        <v>3169.94</v>
      </c>
      <c r="D23254" s="162" t="n">
        <v>0.046708</v>
      </c>
      <c r="E23254" s="162" t="n">
        <v>28.08</v>
      </c>
    </row>
    <row r="23255">
      <c r="B23255" s="161" t="n">
        <v>44021</v>
      </c>
      <c r="C23255" s="162" t="n">
        <v>3152.05</v>
      </c>
      <c r="D23255" s="162" t="n">
        <v>0.040783</v>
      </c>
      <c r="E23255" s="162" t="n">
        <v>29.26</v>
      </c>
    </row>
    <row r="23256">
      <c r="B23256" s="161" t="n">
        <v>44022</v>
      </c>
      <c r="C23256" s="162" t="n">
        <v>3185.04</v>
      </c>
      <c r="D23256" s="162" t="n">
        <v>0.050834</v>
      </c>
      <c r="E23256" s="162" t="n">
        <v>27.29</v>
      </c>
    </row>
    <row r="23257">
      <c r="B23257" s="161" t="n">
        <v>44025</v>
      </c>
      <c r="C23257" s="162" t="n">
        <v>3155.22</v>
      </c>
      <c r="D23257" s="162" t="n">
        <v>0.041146</v>
      </c>
      <c r="E23257" s="162" t="n">
        <v>32.19</v>
      </c>
    </row>
    <row r="23258">
      <c r="B23258" s="161" t="n">
        <v>44026</v>
      </c>
      <c r="C23258" s="162" t="n">
        <v>3197.52</v>
      </c>
      <c r="D23258" s="162" t="n">
        <v>0.0541</v>
      </c>
      <c r="E23258" s="162" t="n">
        <v>29.52</v>
      </c>
    </row>
    <row r="23259">
      <c r="B23259" s="161" t="n">
        <v>44027</v>
      </c>
      <c r="C23259" s="162" t="n">
        <v>3226.56</v>
      </c>
      <c r="D23259" s="162" t="n">
        <v>0.062705</v>
      </c>
      <c r="E23259" s="162" t="n">
        <v>27.76</v>
      </c>
    </row>
    <row r="23260">
      <c r="B23260" s="161" t="n">
        <v>44028</v>
      </c>
      <c r="C23260" s="162" t="n">
        <v>3215.57</v>
      </c>
      <c r="D23260" s="162" t="n">
        <v>0.058899</v>
      </c>
      <c r="E23260" s="162" t="n">
        <v>28</v>
      </c>
    </row>
    <row r="23261">
      <c r="B23261" s="161" t="n">
        <v>44029</v>
      </c>
      <c r="C23261" s="162" t="n">
        <v>3224.73</v>
      </c>
      <c r="D23261" s="162" t="n">
        <v>0.061274</v>
      </c>
      <c r="E23261" s="162" t="n">
        <v>25.68</v>
      </c>
    </row>
    <row r="23262">
      <c r="B23262" s="161" t="n">
        <v>44032</v>
      </c>
      <c r="C23262" s="162" t="n">
        <v>3251.84</v>
      </c>
      <c r="D23262" s="162" t="n">
        <v>0.069046</v>
      </c>
      <c r="E23262" s="162" t="n">
        <v>24.46</v>
      </c>
    </row>
    <row r="23263">
      <c r="B23263" s="161" t="n">
        <v>44033</v>
      </c>
      <c r="C23263" s="162" t="n">
        <v>3257.3</v>
      </c>
      <c r="D23263" s="162" t="n">
        <v>0.07015200000000001</v>
      </c>
      <c r="E23263" s="162" t="n">
        <v>24.84</v>
      </c>
    </row>
    <row r="23264">
      <c r="B23264" s="161" t="n">
        <v>44034</v>
      </c>
      <c r="C23264" s="162" t="n">
        <v>3276.02</v>
      </c>
      <c r="D23264" s="162" t="n">
        <v>0.07535</v>
      </c>
      <c r="E23264" s="162" t="n">
        <v>24.32</v>
      </c>
    </row>
    <row r="23265">
      <c r="B23265" s="161" t="n">
        <v>44035</v>
      </c>
      <c r="C23265" s="162" t="n">
        <v>3235.66</v>
      </c>
      <c r="D23265" s="162" t="n">
        <v>0.062465</v>
      </c>
      <c r="E23265" s="162" t="n">
        <v>26.08</v>
      </c>
    </row>
    <row r="23266">
      <c r="B23266" s="161" t="n">
        <v>44036</v>
      </c>
      <c r="C23266" s="162" t="n">
        <v>3215.63</v>
      </c>
      <c r="D23266" s="162" t="n">
        <v>0.055725</v>
      </c>
      <c r="E23266" s="162" t="n">
        <v>25.84</v>
      </c>
    </row>
    <row r="23267">
      <c r="B23267" s="161" t="n">
        <v>44039</v>
      </c>
      <c r="C23267" s="162" t="n">
        <v>3239.41</v>
      </c>
      <c r="D23267" s="162" t="n">
        <v>0.062567</v>
      </c>
      <c r="E23267" s="162" t="n">
        <v>24.74</v>
      </c>
    </row>
    <row r="23268">
      <c r="B23268" s="161" t="n">
        <v>44040</v>
      </c>
      <c r="C23268" s="162" t="n">
        <v>3218.44</v>
      </c>
      <c r="D23268" s="162" t="n">
        <v>0.055612</v>
      </c>
      <c r="E23268" s="162" t="n">
        <v>25.44</v>
      </c>
    </row>
    <row r="23269">
      <c r="B23269" s="161" t="n">
        <v>44041</v>
      </c>
      <c r="C23269" s="162" t="n">
        <v>3258.44</v>
      </c>
      <c r="D23269" s="162" t="n">
        <v>0.06748999999999999</v>
      </c>
      <c r="E23269" s="162" t="n">
        <v>24.1</v>
      </c>
    </row>
    <row r="23270">
      <c r="B23270" s="161" t="n">
        <v>44042</v>
      </c>
      <c r="C23270" s="162" t="n">
        <v>3246.22</v>
      </c>
      <c r="D23270" s="162" t="n">
        <v>0.063273</v>
      </c>
      <c r="E23270" s="162" t="n">
        <v>24.76</v>
      </c>
    </row>
    <row r="23271">
      <c r="B23271" s="161" t="n">
        <v>44043</v>
      </c>
      <c r="C23271" s="162" t="n">
        <v>3271.12</v>
      </c>
      <c r="D23271" s="162" t="n">
        <v>0.070463</v>
      </c>
      <c r="E23271" s="162" t="n">
        <v>24.46</v>
      </c>
    </row>
    <row r="23272">
      <c r="B23272" s="161" t="n">
        <v>44046</v>
      </c>
      <c r="C23272" s="162" t="n">
        <v>3294.61</v>
      </c>
      <c r="D23272" s="162" t="n">
        <v>0.07711800000000001</v>
      </c>
      <c r="E23272" s="162" t="n">
        <v>24.28</v>
      </c>
    </row>
    <row r="23273">
      <c r="B23273" s="161" t="n">
        <v>44047</v>
      </c>
      <c r="C23273" s="162" t="n">
        <v>3306.51</v>
      </c>
      <c r="D23273" s="162" t="n">
        <v>0.080218</v>
      </c>
      <c r="E23273" s="162" t="n">
        <v>23.76</v>
      </c>
    </row>
    <row r="23274">
      <c r="B23274" s="161" t="n">
        <v>44048</v>
      </c>
      <c r="C23274" s="162" t="n">
        <v>3327.77</v>
      </c>
      <c r="D23274" s="162" t="n">
        <v>0.08606800000000001</v>
      </c>
      <c r="E23274" s="162" t="n">
        <v>22.99</v>
      </c>
    </row>
    <row r="23275">
      <c r="B23275" s="161" t="n">
        <v>44049</v>
      </c>
      <c r="C23275" s="162" t="n">
        <v>3349.16</v>
      </c>
      <c r="D23275" s="162" t="n">
        <v>0.091914</v>
      </c>
      <c r="E23275" s="162" t="n">
        <v>22.65</v>
      </c>
    </row>
    <row r="23276">
      <c r="B23276" s="161" t="n">
        <v>44050</v>
      </c>
      <c r="C23276" s="162" t="n">
        <v>3351.28</v>
      </c>
      <c r="D23276" s="162" t="n">
        <v>0.09196600000000001</v>
      </c>
      <c r="E23276" s="162" t="n">
        <v>22.21</v>
      </c>
    </row>
    <row r="23277">
      <c r="B23277" s="161" t="n">
        <v>44053</v>
      </c>
      <c r="C23277" s="162" t="n">
        <v>3360.47</v>
      </c>
      <c r="D23277" s="162" t="n">
        <v>0.094122</v>
      </c>
      <c r="E23277" s="162" t="n">
        <v>22.13</v>
      </c>
    </row>
    <row r="23278">
      <c r="B23278" s="161" t="n">
        <v>44054</v>
      </c>
      <c r="C23278" s="162" t="n">
        <v>3333.69</v>
      </c>
      <c r="D23278" s="162" t="n">
        <v>0.085592</v>
      </c>
      <c r="E23278" s="162" t="n">
        <v>24.03</v>
      </c>
    </row>
    <row r="23279">
      <c r="B23279" s="161" t="n">
        <v>44055</v>
      </c>
      <c r="C23279" s="162" t="n">
        <v>3380.35</v>
      </c>
      <c r="D23279" s="162" t="n">
        <v>0.09890699999999999</v>
      </c>
      <c r="E23279" s="162" t="n">
        <v>22.28</v>
      </c>
    </row>
    <row r="23280">
      <c r="B23280" s="161" t="n">
        <v>44056</v>
      </c>
      <c r="C23280" s="162" t="n">
        <v>3373.43</v>
      </c>
      <c r="D23280" s="162" t="n">
        <v>0.096313</v>
      </c>
      <c r="E23280" s="162" t="n">
        <v>22.13</v>
      </c>
    </row>
    <row r="23281">
      <c r="B23281" s="161" t="n">
        <v>44057</v>
      </c>
      <c r="C23281" s="162" t="n">
        <v>3372.85</v>
      </c>
      <c r="D23281" s="162" t="n">
        <v>0.095593</v>
      </c>
      <c r="E23281" s="162" t="n">
        <v>22.05</v>
      </c>
    </row>
    <row r="23282">
      <c r="B23282" s="161" t="n">
        <v>44060</v>
      </c>
      <c r="C23282" s="162" t="n">
        <v>3381.99</v>
      </c>
      <c r="D23282" s="162" t="n">
        <v>0.09775200000000001</v>
      </c>
      <c r="E23282" s="162" t="n">
        <v>21.35</v>
      </c>
    </row>
    <row r="23283">
      <c r="B23283" s="161" t="n">
        <v>44061</v>
      </c>
      <c r="C23283" s="162" t="n">
        <v>3389.78</v>
      </c>
      <c r="D23283" s="162" t="n">
        <v>0.099479</v>
      </c>
      <c r="E23283" s="162" t="n">
        <v>21.51</v>
      </c>
    </row>
    <row r="23284">
      <c r="B23284" s="161" t="n">
        <v>44062</v>
      </c>
      <c r="C23284" s="162" t="n">
        <v>3374.85</v>
      </c>
      <c r="D23284" s="162" t="n">
        <v>0.09456299999999999</v>
      </c>
      <c r="E23284" s="162" t="n">
        <v>22.54</v>
      </c>
    </row>
    <row r="23285">
      <c r="B23285" s="161" t="n">
        <v>44063</v>
      </c>
      <c r="C23285" s="162" t="n">
        <v>3385.51</v>
      </c>
      <c r="D23285" s="162" t="n">
        <v>0.097217</v>
      </c>
      <c r="E23285" s="162" t="n">
        <v>22.72</v>
      </c>
    </row>
    <row r="23286">
      <c r="B23286" s="161" t="n">
        <v>44064</v>
      </c>
      <c r="C23286" s="162" t="n">
        <v>3397.16</v>
      </c>
      <c r="D23286" s="162" t="n">
        <v>0.100127</v>
      </c>
      <c r="E23286" s="162" t="n">
        <v>22.54</v>
      </c>
    </row>
    <row r="23287">
      <c r="B23287" s="161" t="n">
        <v>44067</v>
      </c>
      <c r="C23287" s="162" t="n">
        <v>3431.28</v>
      </c>
      <c r="D23287" s="162" t="n">
        <v>0.109544</v>
      </c>
      <c r="E23287" s="162" t="n">
        <v>22.37</v>
      </c>
    </row>
    <row r="23288">
      <c r="B23288" s="161" t="n">
        <v>44068</v>
      </c>
      <c r="C23288" s="162" t="n">
        <v>3443.62</v>
      </c>
      <c r="D23288" s="162" t="n">
        <v>0.112552</v>
      </c>
      <c r="E23288" s="162" t="n">
        <v>22.03</v>
      </c>
    </row>
    <row r="23289">
      <c r="B23289" s="161" t="n">
        <v>44069</v>
      </c>
      <c r="C23289" s="162" t="n">
        <v>3478.73</v>
      </c>
      <c r="D23289" s="162" t="n">
        <v>0.122069</v>
      </c>
      <c r="E23289" s="162" t="n">
        <v>23.27</v>
      </c>
    </row>
    <row r="23290">
      <c r="B23290" s="161" t="n">
        <v>44070</v>
      </c>
      <c r="C23290" s="162" t="n">
        <v>3484.55</v>
      </c>
      <c r="D23290" s="162" t="n">
        <v>0.123095</v>
      </c>
      <c r="E23290" s="162" t="n">
        <v>24.47</v>
      </c>
    </row>
    <row r="23291">
      <c r="B23291" s="161" t="n">
        <v>44071</v>
      </c>
      <c r="C23291" s="162" t="n">
        <v>3508.01</v>
      </c>
      <c r="D23291" s="162" t="n">
        <v>0.12913</v>
      </c>
      <c r="E23291" s="162" t="n">
        <v>22.96</v>
      </c>
    </row>
    <row r="23292">
      <c r="B23292" s="161" t="n">
        <v>44074</v>
      </c>
      <c r="C23292" s="162" t="n">
        <v>3500.31</v>
      </c>
      <c r="D23292" s="162" t="n">
        <v>0.126274</v>
      </c>
      <c r="E23292" s="162" t="n">
        <v>26.41</v>
      </c>
    </row>
    <row r="23293">
      <c r="B23293" s="161" t="n">
        <v>44075</v>
      </c>
      <c r="C23293" s="162" t="n">
        <v>3526.65</v>
      </c>
      <c r="D23293" s="162" t="n">
        <v>0.133074</v>
      </c>
      <c r="E23293" s="162" t="n">
        <v>26.12</v>
      </c>
    </row>
    <row r="23294">
      <c r="B23294" s="161" t="n">
        <v>44076</v>
      </c>
      <c r="C23294" s="162" t="n">
        <v>3580.84</v>
      </c>
      <c r="D23294" s="162" t="n">
        <v>0.147578</v>
      </c>
      <c r="E23294" s="162" t="n">
        <v>26.57</v>
      </c>
    </row>
    <row r="23295">
      <c r="B23295" s="161" t="n">
        <v>44077</v>
      </c>
      <c r="C23295" s="162" t="n">
        <v>3455.06</v>
      </c>
      <c r="D23295" s="162" t="n">
        <v>0.111282</v>
      </c>
      <c r="E23295" s="162" t="n">
        <v>33.6</v>
      </c>
    </row>
    <row r="23296">
      <c r="B23296" s="161" t="n">
        <v>44078</v>
      </c>
      <c r="C23296" s="162" t="n">
        <v>3426.96</v>
      </c>
      <c r="D23296" s="162" t="n">
        <v>0.102619</v>
      </c>
      <c r="E23296" s="162" t="n">
        <v>30.75</v>
      </c>
    </row>
    <row r="23297">
      <c r="B23297" s="161" t="n">
        <v>44082</v>
      </c>
      <c r="C23297" s="162" t="n">
        <v>3331.84</v>
      </c>
      <c r="D23297" s="162" t="n">
        <v>0.07410899999999999</v>
      </c>
      <c r="E23297" s="162" t="n">
        <v>31.46</v>
      </c>
    </row>
    <row r="23298">
      <c r="B23298" s="161" t="n">
        <v>44083</v>
      </c>
      <c r="C23298" s="162" t="n">
        <v>3398.96</v>
      </c>
      <c r="D23298" s="162" t="n">
        <v>0.09357699999999999</v>
      </c>
      <c r="E23298" s="162" t="n">
        <v>28.81</v>
      </c>
    </row>
    <row r="23299">
      <c r="B23299" s="161" t="n">
        <v>44084</v>
      </c>
      <c r="C23299" s="162" t="n">
        <v>3339.19</v>
      </c>
      <c r="D23299" s="162" t="n">
        <v>0.07546600000000001</v>
      </c>
      <c r="E23299" s="162" t="n">
        <v>29.71</v>
      </c>
    </row>
    <row r="23300">
      <c r="B23300" s="161" t="n">
        <v>44085</v>
      </c>
      <c r="C23300" s="162" t="n">
        <v>3340.97</v>
      </c>
      <c r="D23300" s="162" t="n">
        <v>0.075664</v>
      </c>
      <c r="E23300" s="162" t="n">
        <v>26.87</v>
      </c>
    </row>
    <row r="23301">
      <c r="B23301" s="161" t="n">
        <v>44088</v>
      </c>
      <c r="C23301" s="162" t="n">
        <v>3383.54</v>
      </c>
      <c r="D23301" s="162" t="n">
        <v>0.087933</v>
      </c>
      <c r="E23301" s="162" t="n">
        <v>25.85</v>
      </c>
    </row>
    <row r="23302">
      <c r="B23302" s="161" t="n">
        <v>44089</v>
      </c>
      <c r="C23302" s="162" t="n">
        <v>3401.2</v>
      </c>
      <c r="D23302" s="162" t="n">
        <v>0.09274</v>
      </c>
      <c r="E23302" s="162" t="n">
        <v>25.59</v>
      </c>
    </row>
    <row r="23303">
      <c r="B23303" s="161" t="n">
        <v>44090</v>
      </c>
      <c r="C23303" s="162" t="n">
        <v>3385.49</v>
      </c>
      <c r="D23303" s="162" t="n">
        <v>0.087716</v>
      </c>
      <c r="E23303" s="162" t="n">
        <v>26.04</v>
      </c>
    </row>
    <row r="23304">
      <c r="B23304" s="161" t="n">
        <v>44091</v>
      </c>
      <c r="C23304" s="162" t="n">
        <v>3357.01</v>
      </c>
      <c r="D23304" s="162" t="n">
        <v>0.078876</v>
      </c>
      <c r="E23304" s="162" t="n">
        <v>26.46</v>
      </c>
    </row>
    <row r="23305">
      <c r="B23305" s="161" t="n">
        <v>44092</v>
      </c>
      <c r="C23305" s="162" t="n">
        <v>3319.47</v>
      </c>
      <c r="D23305" s="162" t="n">
        <v>0.06726600000000001</v>
      </c>
      <c r="E23305" s="162" t="n">
        <v>25.83</v>
      </c>
    </row>
    <row r="23306">
      <c r="B23306" s="161" t="n">
        <v>44095</v>
      </c>
      <c r="C23306" s="162" t="n">
        <v>3281.06</v>
      </c>
      <c r="D23306" s="162" t="n">
        <v>0.055356</v>
      </c>
      <c r="E23306" s="162" t="n">
        <v>27.78</v>
      </c>
    </row>
    <row r="23307">
      <c r="B23307" s="161" t="n">
        <v>44096</v>
      </c>
      <c r="C23307" s="162" t="n">
        <v>3315.57</v>
      </c>
      <c r="D23307" s="162" t="n">
        <v>0.0655</v>
      </c>
      <c r="E23307" s="162" t="n">
        <v>26.86</v>
      </c>
    </row>
    <row r="23308">
      <c r="B23308" s="161" t="n">
        <v>44097</v>
      </c>
      <c r="C23308" s="162" t="n">
        <v>3236.92</v>
      </c>
      <c r="D23308" s="162" t="n">
        <v>0.041346</v>
      </c>
      <c r="E23308" s="162" t="n">
        <v>28.58</v>
      </c>
    </row>
    <row r="23309">
      <c r="B23309" s="161" t="n">
        <v>44098</v>
      </c>
      <c r="C23309" s="162" t="n">
        <v>3246.59</v>
      </c>
      <c r="D23309" s="162" t="n">
        <v>0.044151</v>
      </c>
      <c r="E23309" s="162" t="n">
        <v>28.51</v>
      </c>
    </row>
    <row r="23310">
      <c r="B23310" s="161" t="n">
        <v>44099</v>
      </c>
      <c r="C23310" s="162" t="n">
        <v>3298.46</v>
      </c>
      <c r="D23310" s="162" t="n">
        <v>0.059734</v>
      </c>
      <c r="E23310" s="162" t="n">
        <v>26.38</v>
      </c>
    </row>
    <row r="23311">
      <c r="B23311" s="161" t="n">
        <v>44102</v>
      </c>
      <c r="C23311" s="162" t="n">
        <v>3351.6</v>
      </c>
      <c r="D23311" s="162" t="n">
        <v>0.075379</v>
      </c>
      <c r="E23311" s="162" t="n">
        <v>26.19</v>
      </c>
    </row>
    <row r="23312">
      <c r="B23312" s="161" t="n">
        <v>44103</v>
      </c>
      <c r="C23312" s="162" t="n">
        <v>3335.47</v>
      </c>
      <c r="D23312" s="162" t="n">
        <v>0.070286</v>
      </c>
      <c r="E23312" s="162" t="n">
        <v>26.27</v>
      </c>
    </row>
    <row r="23313">
      <c r="B23313" s="161" t="n">
        <v>44104</v>
      </c>
      <c r="C23313" s="162" t="n">
        <v>3363</v>
      </c>
      <c r="D23313" s="162" t="n">
        <v>0.078194</v>
      </c>
      <c r="E23313" s="162" t="n">
        <v>26.37</v>
      </c>
    </row>
    <row r="23314">
      <c r="B23314" s="161" t="n">
        <v>44105</v>
      </c>
      <c r="C23314" s="162" t="n">
        <v>3380.8</v>
      </c>
      <c r="D23314" s="162" t="n">
        <v>0.08316800000000001</v>
      </c>
      <c r="E23314" s="162" t="n">
        <v>26.7</v>
      </c>
    </row>
    <row r="23315">
      <c r="B23315" s="161" t="n">
        <v>44106</v>
      </c>
      <c r="C23315" s="162" t="n">
        <v>3348.44</v>
      </c>
      <c r="D23315" s="162" t="n">
        <v>0.0733</v>
      </c>
      <c r="E23315" s="162" t="n">
        <v>27.63</v>
      </c>
    </row>
    <row r="23316">
      <c r="B23316" s="161" t="n">
        <v>44109</v>
      </c>
      <c r="C23316" s="162" t="n">
        <v>3408.63</v>
      </c>
      <c r="D23316" s="162" t="n">
        <v>0.090766</v>
      </c>
      <c r="E23316" s="162" t="n">
        <v>27.96</v>
      </c>
    </row>
    <row r="23317">
      <c r="B23317" s="161" t="n">
        <v>44110</v>
      </c>
      <c r="C23317" s="162" t="n">
        <v>3360.95</v>
      </c>
      <c r="D23317" s="162" t="n">
        <v>0.07643</v>
      </c>
      <c r="E23317" s="162" t="n">
        <v>29.48</v>
      </c>
    </row>
    <row r="23318">
      <c r="B23318" s="161" t="n">
        <v>44111</v>
      </c>
      <c r="C23318" s="162" t="n">
        <v>3419.45</v>
      </c>
      <c r="D23318" s="162" t="n">
        <v>0.09336700000000001</v>
      </c>
      <c r="E23318" s="162" t="n">
        <v>28.06</v>
      </c>
    </row>
    <row r="23319">
      <c r="B23319" s="161" t="n">
        <v>44112</v>
      </c>
      <c r="C23319" s="162" t="n">
        <v>3446.83</v>
      </c>
      <c r="D23319" s="162" t="n">
        <v>0.100985</v>
      </c>
      <c r="E23319" s="162" t="n">
        <v>26.36</v>
      </c>
    </row>
    <row r="23320">
      <c r="B23320" s="161" t="n">
        <v>44113</v>
      </c>
      <c r="C23320" s="162" t="n">
        <v>3477.13</v>
      </c>
      <c r="D23320" s="162" t="n">
        <v>0.10933</v>
      </c>
      <c r="E23320" s="162" t="n">
        <v>25</v>
      </c>
    </row>
    <row r="23321">
      <c r="B23321" s="161" t="n">
        <v>44116</v>
      </c>
      <c r="C23321" s="162" t="n">
        <v>3534.22</v>
      </c>
      <c r="D23321" s="162" t="n">
        <v>0.125144</v>
      </c>
      <c r="E23321" s="162" t="n">
        <v>25.07</v>
      </c>
    </row>
    <row r="23322">
      <c r="B23322" s="161" t="n">
        <v>44117</v>
      </c>
      <c r="C23322" s="162" t="n">
        <v>3511.93</v>
      </c>
      <c r="D23322" s="162" t="n">
        <v>0.118381</v>
      </c>
      <c r="E23322" s="162" t="n">
        <v>26.07</v>
      </c>
    </row>
    <row r="23323">
      <c r="B23323" s="161" t="n">
        <v>44118</v>
      </c>
      <c r="C23323" s="162" t="n">
        <v>3488.67</v>
      </c>
      <c r="D23323" s="162" t="n">
        <v>0.111307</v>
      </c>
      <c r="E23323" s="162" t="n">
        <v>26.4</v>
      </c>
    </row>
    <row r="23324">
      <c r="B23324" s="161" t="n">
        <v>44119</v>
      </c>
      <c r="C23324" s="162" t="n">
        <v>3483.34</v>
      </c>
      <c r="D23324" s="162" t="n">
        <v>0.109374</v>
      </c>
      <c r="E23324" s="162" t="n">
        <v>26.97</v>
      </c>
    </row>
    <row r="23325">
      <c r="B23325" s="161" t="n">
        <v>44120</v>
      </c>
      <c r="C23325" s="162" t="n">
        <v>3483.81</v>
      </c>
      <c r="D23325" s="162" t="n">
        <v>0.109147</v>
      </c>
      <c r="E23325" s="162" t="n">
        <v>27.41</v>
      </c>
    </row>
    <row r="23326">
      <c r="B23326" s="161" t="n">
        <v>44123</v>
      </c>
      <c r="C23326" s="162" t="n">
        <v>3426.92</v>
      </c>
      <c r="D23326" s="162" t="n">
        <v>0.092375</v>
      </c>
      <c r="E23326" s="162" t="n">
        <v>29.18</v>
      </c>
    </row>
    <row r="23327">
      <c r="B23327" s="161" t="n">
        <v>44124</v>
      </c>
      <c r="C23327" s="162" t="n">
        <v>3443.12</v>
      </c>
      <c r="D23327" s="162" t="n">
        <v>0.096776</v>
      </c>
      <c r="E23327" s="162" t="n">
        <v>29.35</v>
      </c>
    </row>
    <row r="23328">
      <c r="B23328" s="161" t="n">
        <v>44125</v>
      </c>
      <c r="C23328" s="162" t="n">
        <v>3435.56</v>
      </c>
      <c r="D23328" s="162" t="n">
        <v>0.094261</v>
      </c>
      <c r="E23328" s="162" t="n">
        <v>28.65</v>
      </c>
    </row>
    <row r="23329">
      <c r="B23329" s="161" t="n">
        <v>44126</v>
      </c>
      <c r="C23329" s="162" t="n">
        <v>3453.49</v>
      </c>
      <c r="D23329" s="162" t="n">
        <v>0.099145</v>
      </c>
      <c r="E23329" s="162" t="n">
        <v>28.11</v>
      </c>
    </row>
    <row r="23330">
      <c r="B23330" s="161" t="n">
        <v>44127</v>
      </c>
      <c r="C23330" s="162" t="n">
        <v>3465.39</v>
      </c>
      <c r="D23330" s="162" t="n">
        <v>0.102281</v>
      </c>
      <c r="E23330" s="162" t="n">
        <v>27.55</v>
      </c>
    </row>
    <row r="23331">
      <c r="B23331" s="161" t="n">
        <v>44130</v>
      </c>
      <c r="C23331" s="162" t="n">
        <v>3400.97</v>
      </c>
      <c r="D23331" s="162" t="n">
        <v>0.083299</v>
      </c>
      <c r="E23331" s="162" t="n">
        <v>32.46</v>
      </c>
    </row>
    <row r="23332">
      <c r="B23332" s="161" t="n">
        <v>44131</v>
      </c>
      <c r="C23332" s="162" t="n">
        <v>3390.68</v>
      </c>
      <c r="D23332" s="162" t="n">
        <v>0.080105</v>
      </c>
      <c r="E23332" s="162" t="n">
        <v>33.35</v>
      </c>
    </row>
    <row r="23333">
      <c r="B23333" s="161" t="n">
        <v>44132</v>
      </c>
      <c r="C23333" s="162" t="n">
        <v>3271.03</v>
      </c>
      <c r="D23333" s="162" t="n">
        <v>0.044199</v>
      </c>
      <c r="E23333" s="162" t="n">
        <v>40.28</v>
      </c>
    </row>
    <row r="23334">
      <c r="B23334" s="161" t="n">
        <v>44133</v>
      </c>
      <c r="C23334" s="162" t="n">
        <v>3310.11</v>
      </c>
      <c r="D23334" s="162" t="n">
        <v>0.056042</v>
      </c>
      <c r="E23334" s="162" t="n">
        <v>37.59</v>
      </c>
    </row>
    <row r="23335">
      <c r="B23335" s="161" t="n">
        <v>44134</v>
      </c>
      <c r="C23335" s="162" t="n">
        <v>3269.96</v>
      </c>
      <c r="D23335" s="162" t="n">
        <v>0.043913</v>
      </c>
      <c r="E23335" s="162" t="n">
        <v>38.02</v>
      </c>
    </row>
    <row r="23336">
      <c r="B23336" s="161" t="n">
        <v>44137</v>
      </c>
      <c r="C23336" s="162" t="n">
        <v>3310.24</v>
      </c>
      <c r="D23336" s="162" t="n">
        <v>0.056187</v>
      </c>
      <c r="E23336" s="162" t="n">
        <v>37.13</v>
      </c>
    </row>
    <row r="23337">
      <c r="B23337" s="161" t="n">
        <v>44138</v>
      </c>
      <c r="C23337" s="162" t="n">
        <v>3369.16</v>
      </c>
      <c r="D23337" s="162" t="n">
        <v>0.073753</v>
      </c>
      <c r="E23337" s="162" t="n">
        <v>35.55</v>
      </c>
    </row>
    <row r="23338">
      <c r="B23338" s="161" t="n">
        <v>44139</v>
      </c>
      <c r="C23338" s="162" t="n">
        <v>3443.44</v>
      </c>
      <c r="D23338" s="162" t="n">
        <v>0.09536600000000001</v>
      </c>
      <c r="E23338" s="162" t="n">
        <v>29.57</v>
      </c>
    </row>
    <row r="23339">
      <c r="B23339" s="161" t="n">
        <v>44140</v>
      </c>
      <c r="C23339" s="162" t="n">
        <v>3510.45</v>
      </c>
      <c r="D23339" s="162" t="n">
        <v>0.114344</v>
      </c>
      <c r="E23339" s="162" t="n">
        <v>27.58</v>
      </c>
    </row>
    <row r="23340">
      <c r="B23340" s="161" t="n">
        <v>44141</v>
      </c>
      <c r="C23340" s="162" t="n">
        <v>3509.44</v>
      </c>
      <c r="D23340" s="162" t="n">
        <v>0.113715</v>
      </c>
      <c r="E23340" s="162" t="n">
        <v>24.86</v>
      </c>
    </row>
    <row r="23341">
      <c r="B23341" s="161" t="n">
        <v>44144</v>
      </c>
      <c r="C23341" s="162" t="n">
        <v>3550.5</v>
      </c>
      <c r="D23341" s="162" t="n">
        <v>0.124857</v>
      </c>
      <c r="E23341" s="162" t="n">
        <v>25.75</v>
      </c>
    </row>
    <row r="23342">
      <c r="B23342" s="161" t="n">
        <v>44145</v>
      </c>
      <c r="C23342" s="162" t="n">
        <v>3545.53</v>
      </c>
      <c r="D23342" s="162" t="n">
        <v>0.123026</v>
      </c>
      <c r="E23342" s="162" t="n">
        <v>24.8</v>
      </c>
    </row>
    <row r="23343">
      <c r="B23343" s="161" t="n">
        <v>44146</v>
      </c>
      <c r="C23343" s="162" t="n">
        <v>3572.66</v>
      </c>
      <c r="D23343" s="162" t="n">
        <v>0.130172</v>
      </c>
      <c r="E23343" s="162" t="n">
        <v>23.45</v>
      </c>
    </row>
    <row r="23344">
      <c r="B23344" s="161" t="n">
        <v>44147</v>
      </c>
      <c r="C23344" s="162" t="n">
        <v>3537.01</v>
      </c>
      <c r="D23344" s="162" t="n">
        <v>0.11974</v>
      </c>
      <c r="E23344" s="162" t="n">
        <v>25.35</v>
      </c>
    </row>
    <row r="23345">
      <c r="B23345" s="161" t="n">
        <v>44148</v>
      </c>
      <c r="C23345" s="162" t="n">
        <v>3585.15</v>
      </c>
      <c r="D23345" s="162" t="n">
        <v>0.132685</v>
      </c>
      <c r="E23345" s="162" t="n">
        <v>23.1</v>
      </c>
    </row>
    <row r="23346">
      <c r="B23346" s="161" t="n">
        <v>44151</v>
      </c>
      <c r="C23346" s="162" t="n">
        <v>3626.91</v>
      </c>
      <c r="D23346" s="162" t="n">
        <v>0.143664</v>
      </c>
      <c r="E23346" s="162" t="n">
        <v>22.45</v>
      </c>
    </row>
    <row r="23347">
      <c r="B23347" s="161" t="n">
        <v>44152</v>
      </c>
      <c r="C23347" s="162" t="n">
        <v>3609.53</v>
      </c>
      <c r="D23347" s="162" t="n">
        <v>0.138364</v>
      </c>
      <c r="E23347" s="162" t="n">
        <v>22.71</v>
      </c>
    </row>
    <row r="23348">
      <c r="B23348" s="161" t="n">
        <v>44153</v>
      </c>
      <c r="C23348" s="162" t="n">
        <v>3567.79</v>
      </c>
      <c r="D23348" s="162" t="n">
        <v>0.126362</v>
      </c>
      <c r="E23348" s="162" t="n">
        <v>23.84</v>
      </c>
    </row>
    <row r="23349">
      <c r="B23349" s="161" t="n">
        <v>44154</v>
      </c>
      <c r="C23349" s="162" t="n">
        <v>3581.87</v>
      </c>
      <c r="D23349" s="162" t="n">
        <v>0.129926</v>
      </c>
      <c r="E23349" s="162" t="n">
        <v>23.11</v>
      </c>
    </row>
    <row r="23350">
      <c r="B23350" s="161" t="n">
        <v>44155</v>
      </c>
      <c r="C23350" s="162" t="n">
        <v>3557.54</v>
      </c>
      <c r="D23350" s="162" t="n">
        <v>0.122745</v>
      </c>
      <c r="E23350" s="162" t="n">
        <v>23.7</v>
      </c>
    </row>
    <row r="23351">
      <c r="B23351" s="161" t="n">
        <v>44158</v>
      </c>
      <c r="C23351" s="162" t="n">
        <v>3577.59</v>
      </c>
      <c r="D23351" s="162" t="n">
        <v>0.128007</v>
      </c>
      <c r="E23351" s="162" t="n">
        <v>22.66</v>
      </c>
    </row>
    <row r="23352">
      <c r="B23352" s="161" t="n">
        <v>44159</v>
      </c>
      <c r="C23352" s="162" t="n">
        <v>3635.41</v>
      </c>
      <c r="D23352" s="162" t="n">
        <v>0.143598</v>
      </c>
      <c r="E23352" s="162" t="n">
        <v>21.64</v>
      </c>
    </row>
    <row r="23353">
      <c r="B23353" s="161" t="n">
        <v>44160</v>
      </c>
      <c r="C23353" s="162" t="n">
        <v>3629.65</v>
      </c>
      <c r="D23353" s="162" t="n">
        <v>0.141615</v>
      </c>
      <c r="E23353" s="162" t="n">
        <v>21.25</v>
      </c>
    </row>
    <row r="23354">
      <c r="B23354" s="161" t="n">
        <v>44162</v>
      </c>
      <c r="C23354" s="162" t="n">
        <v>3638.35</v>
      </c>
      <c r="D23354" s="162" t="n">
        <v>0.14359</v>
      </c>
      <c r="E23354" s="162" t="n">
        <v>20.84</v>
      </c>
    </row>
    <row r="23355">
      <c r="B23355" s="161" t="n">
        <v>44165</v>
      </c>
      <c r="C23355" s="162" t="n">
        <v>3621.63</v>
      </c>
      <c r="D23355" s="162" t="n">
        <v>0.138601</v>
      </c>
      <c r="E23355" s="162" t="n">
        <v>20.57</v>
      </c>
    </row>
    <row r="23356">
      <c r="B23356" s="161" t="n">
        <v>44166</v>
      </c>
      <c r="C23356" s="162" t="n">
        <v>3662.45</v>
      </c>
      <c r="D23356" s="162" t="n">
        <v>0.149346</v>
      </c>
      <c r="E23356" s="162" t="n">
        <v>20.77</v>
      </c>
    </row>
    <row r="23357">
      <c r="B23357" s="161" t="n">
        <v>44167</v>
      </c>
      <c r="C23357" s="162" t="n">
        <v>3669.01</v>
      </c>
      <c r="D23357" s="162" t="n">
        <v>0.150687</v>
      </c>
      <c r="E23357" s="162" t="n">
        <v>21.17</v>
      </c>
    </row>
    <row r="23358">
      <c r="B23358" s="161" t="n">
        <v>44168</v>
      </c>
      <c r="C23358" s="162" t="n">
        <v>3666.72</v>
      </c>
      <c r="D23358" s="162" t="n">
        <v>0.149598</v>
      </c>
      <c r="E23358" s="162" t="n">
        <v>21.28</v>
      </c>
    </row>
    <row r="23359">
      <c r="B23359" s="161" t="n">
        <v>44169</v>
      </c>
      <c r="C23359" s="162" t="n">
        <v>3699.12</v>
      </c>
      <c r="D23359" s="162" t="n">
        <v>0.157823</v>
      </c>
      <c r="E23359" s="162" t="n">
        <v>20.79</v>
      </c>
    </row>
    <row r="23360">
      <c r="B23360" s="161" t="n">
        <v>44172</v>
      </c>
      <c r="C23360" s="162" t="n">
        <v>3691.96</v>
      </c>
      <c r="D23360" s="162" t="n">
        <v>0.155148</v>
      </c>
      <c r="E23360" s="162" t="n">
        <v>21.3</v>
      </c>
    </row>
    <row r="23361">
      <c r="B23361" s="161" t="n">
        <v>44173</v>
      </c>
      <c r="C23361" s="162" t="n">
        <v>3702.25</v>
      </c>
      <c r="D23361" s="162" t="n">
        <v>0.157024</v>
      </c>
      <c r="E23361" s="162" t="n">
        <v>20.68</v>
      </c>
    </row>
    <row r="23362">
      <c r="B23362" s="161" t="n">
        <v>44174</v>
      </c>
      <c r="C23362" s="162" t="n">
        <v>3672.82</v>
      </c>
      <c r="D23362" s="162" t="n">
        <v>0.148164</v>
      </c>
      <c r="E23362" s="162" t="n">
        <v>22.27</v>
      </c>
    </row>
    <row r="23363">
      <c r="B23363" s="161" t="n">
        <v>44175</v>
      </c>
      <c r="C23363" s="162" t="n">
        <v>3668.1</v>
      </c>
      <c r="D23363" s="162" t="n">
        <v>0.14579</v>
      </c>
      <c r="E23363" s="162" t="n">
        <v>22.52</v>
      </c>
    </row>
    <row r="23364">
      <c r="B23364" s="161" t="n">
        <v>44176</v>
      </c>
      <c r="C23364" s="162" t="n">
        <v>3663.46</v>
      </c>
      <c r="D23364" s="162" t="n">
        <v>0.143407</v>
      </c>
      <c r="E23364" s="162" t="n">
        <v>23.31</v>
      </c>
    </row>
    <row r="23365">
      <c r="B23365" s="161" t="n">
        <v>44179</v>
      </c>
      <c r="C23365" s="162" t="n">
        <v>3647.49</v>
      </c>
      <c r="D23365" s="162" t="n">
        <v>0.13816</v>
      </c>
      <c r="E23365" s="162" t="n">
        <v>24.72</v>
      </c>
    </row>
    <row r="23366">
      <c r="B23366" s="161" t="n">
        <v>44180</v>
      </c>
      <c r="C23366" s="162" t="n">
        <v>3694.62</v>
      </c>
      <c r="D23366" s="162" t="n">
        <v>0.149912</v>
      </c>
      <c r="E23366" s="162" t="n">
        <v>22.89</v>
      </c>
    </row>
    <row r="23367">
      <c r="B23367" s="161" t="n">
        <v>44181</v>
      </c>
      <c r="C23367" s="162" t="n">
        <v>3701.17</v>
      </c>
      <c r="D23367" s="162" t="n">
        <v>0.150785</v>
      </c>
      <c r="E23367" s="162" t="n">
        <v>22.5</v>
      </c>
    </row>
    <row r="23368">
      <c r="B23368" s="161" t="n">
        <v>44182</v>
      </c>
      <c r="C23368" s="162" t="n">
        <v>3722.48</v>
      </c>
      <c r="D23368" s="162" t="n">
        <v>0.15543</v>
      </c>
      <c r="E23368" s="162" t="n">
        <v>21.93</v>
      </c>
    </row>
    <row r="23369">
      <c r="B23369" s="161" t="n">
        <v>44183</v>
      </c>
      <c r="C23369" s="162" t="n">
        <v>3709.41</v>
      </c>
      <c r="D23369" s="162" t="n">
        <v>0.150757</v>
      </c>
      <c r="E23369" s="162" t="n">
        <v>21.57</v>
      </c>
    </row>
    <row r="23370">
      <c r="B23370" s="161" t="n">
        <v>44186</v>
      </c>
      <c r="C23370" s="162" t="n">
        <v>3694.92</v>
      </c>
      <c r="D23370" s="162" t="n">
        <v>0.145358</v>
      </c>
      <c r="E23370" s="162" t="n">
        <v>25.16</v>
      </c>
    </row>
    <row r="23371">
      <c r="B23371" s="161" t="n">
        <v>44187</v>
      </c>
      <c r="C23371" s="162" t="n">
        <v>3687.26</v>
      </c>
      <c r="D23371" s="162" t="n">
        <v>0.142023</v>
      </c>
      <c r="E23371" s="162" t="n">
        <v>24.23</v>
      </c>
    </row>
    <row r="23372">
      <c r="B23372" s="161" t="n">
        <v>44188</v>
      </c>
      <c r="C23372" s="162" t="n">
        <v>3690.01</v>
      </c>
      <c r="D23372" s="162" t="n">
        <v>0.141287</v>
      </c>
      <c r="E23372" s="162" t="n">
        <v>23.31</v>
      </c>
    </row>
    <row r="23373">
      <c r="B23373" s="161" t="n">
        <v>44189</v>
      </c>
      <c r="C23373" s="162" t="n">
        <v>3703.06</v>
      </c>
      <c r="D23373" s="162" t="n">
        <v>0.142912</v>
      </c>
      <c r="E23373" s="162" t="n">
        <v>21.53</v>
      </c>
    </row>
    <row r="23374">
      <c r="B23374" s="161" t="n">
        <v>44193</v>
      </c>
      <c r="C23374" s="162" t="n">
        <v>3735.36</v>
      </c>
      <c r="D23374" s="162" t="n">
        <v>0.150002</v>
      </c>
      <c r="E23374" s="162" t="n">
        <v>21.7</v>
      </c>
    </row>
    <row r="23375">
      <c r="B23375" s="161" t="n">
        <v>44194</v>
      </c>
      <c r="C23375" s="162" t="n">
        <v>3727.04</v>
      </c>
      <c r="D23375" s="162" t="n">
        <v>0.145689</v>
      </c>
      <c r="E23375" s="162" t="n">
        <v>23.08</v>
      </c>
    </row>
    <row r="23376">
      <c r="B23376" s="161" t="n">
        <v>44195</v>
      </c>
      <c r="C23376" s="162" t="n">
        <v>3732.04</v>
      </c>
      <c r="D23376" s="162" t="n">
        <v>0.145165</v>
      </c>
      <c r="E23376" s="162" t="n">
        <v>22.77</v>
      </c>
    </row>
    <row r="23377">
      <c r="B23377" s="161" t="n">
        <v>44196</v>
      </c>
      <c r="C23377" s="162" t="n">
        <v>3756.07</v>
      </c>
      <c r="D23377" s="162" t="n">
        <v>0.149482</v>
      </c>
      <c r="E23377" s="162" t="n">
        <v>22.75</v>
      </c>
    </row>
    <row r="23378">
      <c r="B23378" s="161" t="n">
        <v>44200</v>
      </c>
      <c r="C23378" s="162" t="n">
        <v>3700.65</v>
      </c>
      <c r="D23378" s="162" t="n">
        <v>0.132623</v>
      </c>
      <c r="E23378" s="162" t="n">
        <v>26.97</v>
      </c>
    </row>
    <row r="23379">
      <c r="B23379" s="161" t="n">
        <v>44201</v>
      </c>
      <c r="C23379" s="162" t="n">
        <v>3726.86</v>
      </c>
      <c r="D23379" s="162" t="n">
        <v>0.137489</v>
      </c>
      <c r="E23379" s="162" t="n">
        <v>25.34</v>
      </c>
    </row>
    <row r="23380">
      <c r="B23380" s="161" t="n">
        <v>44202</v>
      </c>
      <c r="C23380" s="162" t="n">
        <v>3748.14</v>
      </c>
      <c r="D23380" s="162" t="n">
        <v>0.14086</v>
      </c>
      <c r="E23380" s="162" t="n">
        <v>25.07</v>
      </c>
    </row>
    <row r="23381">
      <c r="B23381" s="161" t="n">
        <v>44203</v>
      </c>
      <c r="C23381" s="162" t="n">
        <v>3803.79</v>
      </c>
      <c r="D23381" s="162" t="n">
        <v>0.153517</v>
      </c>
      <c r="E23381" s="162" t="n">
        <v>22.37</v>
      </c>
    </row>
    <row r="23382">
      <c r="B23382" s="161" t="n">
        <v>44204</v>
      </c>
      <c r="C23382" s="162" t="n">
        <v>3824.68</v>
      </c>
      <c r="D23382" s="162" t="n">
        <v>0.156928</v>
      </c>
      <c r="E23382" s="162" t="n">
        <v>21.56</v>
      </c>
    </row>
    <row r="23383">
      <c r="B23383" s="161" t="n">
        <v>44207</v>
      </c>
      <c r="C23383" s="162" t="n">
        <v>3799.61</v>
      </c>
      <c r="D23383" s="162" t="n">
        <v>0.148565</v>
      </c>
      <c r="E23383" s="162" t="n">
        <v>24.08</v>
      </c>
    </row>
    <row r="23384">
      <c r="B23384" s="161" t="n">
        <v>44208</v>
      </c>
      <c r="C23384" s="162" t="n">
        <v>3801.19</v>
      </c>
      <c r="D23384" s="162" t="n">
        <v>0.147059</v>
      </c>
      <c r="E23384" s="162" t="n">
        <v>23.33</v>
      </c>
    </row>
    <row r="23385">
      <c r="B23385" s="161" t="n">
        <v>44209</v>
      </c>
      <c r="C23385" s="162" t="n">
        <v>3809.84</v>
      </c>
      <c r="D23385" s="162" t="n">
        <v>0.147531</v>
      </c>
      <c r="E23385" s="162" t="n">
        <v>22.21</v>
      </c>
    </row>
    <row r="23386">
      <c r="B23386" s="161" t="n">
        <v>44210</v>
      </c>
      <c r="C23386" s="162" t="n">
        <v>3795.54</v>
      </c>
      <c r="D23386" s="162" t="n">
        <v>0.14193</v>
      </c>
      <c r="E23386" s="162" t="n">
        <v>23.25</v>
      </c>
    </row>
    <row r="23387">
      <c r="B23387" s="161" t="n">
        <v>44211</v>
      </c>
      <c r="C23387" s="162" t="n">
        <v>3768.25</v>
      </c>
      <c r="D23387" s="162" t="n">
        <v>0.132746</v>
      </c>
      <c r="E23387" s="162" t="n">
        <v>24.34</v>
      </c>
    </row>
    <row r="23388">
      <c r="B23388" s="161" t="n">
        <v>44215</v>
      </c>
      <c r="C23388" s="162" t="n">
        <v>3798.91</v>
      </c>
      <c r="D23388" s="162" t="n">
        <v>0.138924</v>
      </c>
      <c r="E23388" s="162" t="n">
        <v>23.24</v>
      </c>
    </row>
    <row r="23389">
      <c r="B23389" s="161" t="n">
        <v>44216</v>
      </c>
      <c r="C23389" s="162" t="n">
        <v>3851.85</v>
      </c>
      <c r="D23389" s="162" t="n">
        <v>0.150704</v>
      </c>
      <c r="E23389" s="162" t="n">
        <v>21.58</v>
      </c>
    </row>
    <row r="23390">
      <c r="B23390" s="161" t="n">
        <v>44217</v>
      </c>
      <c r="C23390" s="162" t="n">
        <v>3853.07</v>
      </c>
      <c r="D23390" s="162" t="n">
        <v>0.149227</v>
      </c>
      <c r="E23390" s="162" t="n">
        <v>21.32</v>
      </c>
    </row>
    <row r="23391">
      <c r="B23391" s="161" t="n">
        <v>44218</v>
      </c>
      <c r="C23391" s="162" t="n">
        <v>3841.47</v>
      </c>
      <c r="D23391" s="162" t="n">
        <v>0.144433</v>
      </c>
      <c r="E23391" s="162" t="n">
        <v>21.91</v>
      </c>
    </row>
    <row r="23392">
      <c r="B23392" s="161" t="n">
        <v>44221</v>
      </c>
      <c r="C23392" s="162" t="n">
        <v>3855.36</v>
      </c>
      <c r="D23392" s="162" t="n">
        <v>0.146381</v>
      </c>
      <c r="E23392" s="162" t="n">
        <v>23.19</v>
      </c>
    </row>
    <row r="23393">
      <c r="B23393" s="161" t="n">
        <v>44222</v>
      </c>
      <c r="C23393" s="162" t="n">
        <v>3849.62</v>
      </c>
      <c r="D23393" s="162" t="n">
        <v>0.143301</v>
      </c>
      <c r="E23393" s="162" t="n">
        <v>23.02</v>
      </c>
    </row>
    <row r="23394">
      <c r="B23394" s="161" t="n">
        <v>44223</v>
      </c>
      <c r="C23394" s="162" t="n">
        <v>3750.77</v>
      </c>
      <c r="D23394" s="162" t="n">
        <v>0.115806</v>
      </c>
      <c r="E23394" s="162" t="n">
        <v>37.21</v>
      </c>
    </row>
    <row r="23395">
      <c r="B23395" s="161" t="n">
        <v>44224</v>
      </c>
      <c r="C23395" s="162" t="n">
        <v>3787.38</v>
      </c>
      <c r="D23395" s="162" t="n">
        <v>0.124112</v>
      </c>
      <c r="E23395" s="162" t="n">
        <v>30.21</v>
      </c>
    </row>
    <row r="23396">
      <c r="B23396" s="161" t="n">
        <v>44225</v>
      </c>
      <c r="C23396" s="162" t="n">
        <v>3714.24</v>
      </c>
      <c r="D23396" s="162" t="n">
        <v>0.103221</v>
      </c>
      <c r="E23396" s="162" t="n">
        <v>33.09</v>
      </c>
    </row>
    <row r="23397">
      <c r="B23397" s="161" t="n">
        <v>44228</v>
      </c>
      <c r="C23397" s="162" t="n">
        <v>3773.86</v>
      </c>
      <c r="D23397" s="162" t="n">
        <v>0.117692</v>
      </c>
      <c r="E23397" s="162" t="n">
        <v>30.24</v>
      </c>
    </row>
    <row r="23398">
      <c r="B23398" s="161" t="n">
        <v>44229</v>
      </c>
      <c r="C23398" s="162" t="n">
        <v>3826.31</v>
      </c>
      <c r="D23398" s="162" t="n">
        <v>0.130077</v>
      </c>
      <c r="E23398" s="162" t="n">
        <v>25.56</v>
      </c>
    </row>
    <row r="23399">
      <c r="B23399" s="161" t="n">
        <v>44230</v>
      </c>
      <c r="C23399" s="162" t="n">
        <v>3830.17</v>
      </c>
      <c r="D23399" s="162" t="n">
        <v>0.129588</v>
      </c>
      <c r="E23399" s="162" t="n">
        <v>22.91</v>
      </c>
    </row>
    <row r="23400">
      <c r="B23400" s="161" t="n">
        <v>44231</v>
      </c>
      <c r="C23400" s="162" t="n">
        <v>3871.74</v>
      </c>
      <c r="D23400" s="162" t="n">
        <v>0.138697</v>
      </c>
      <c r="E23400" s="162" t="n">
        <v>21.77</v>
      </c>
    </row>
    <row r="23401">
      <c r="B23401" s="161" t="n">
        <v>44232</v>
      </c>
      <c r="C23401" s="162" t="n">
        <v>3886.83</v>
      </c>
      <c r="D23401" s="162" t="n">
        <v>0.140975</v>
      </c>
      <c r="E23401" s="162" t="n">
        <v>20.87</v>
      </c>
    </row>
    <row r="23402">
      <c r="B23402" s="161" t="n">
        <v>44235</v>
      </c>
      <c r="C23402" s="162" t="n">
        <v>3915.59</v>
      </c>
      <c r="D23402" s="162" t="n">
        <v>0.146693</v>
      </c>
      <c r="E23402" s="162" t="n">
        <v>21.24</v>
      </c>
    </row>
    <row r="23403">
      <c r="B23403" s="161" t="n">
        <v>44236</v>
      </c>
      <c r="C23403" s="162" t="n">
        <v>3911.23</v>
      </c>
      <c r="D23403" s="162" t="n">
        <v>0.143991</v>
      </c>
      <c r="E23403" s="162" t="n">
        <v>21.63</v>
      </c>
    </row>
    <row r="23404">
      <c r="B23404" s="161" t="n">
        <v>44237</v>
      </c>
      <c r="C23404" s="162" t="n">
        <v>3909.88</v>
      </c>
      <c r="D23404" s="162" t="n">
        <v>0.142125</v>
      </c>
      <c r="E23404" s="162" t="n">
        <v>21.99</v>
      </c>
    </row>
    <row r="23405">
      <c r="B23405" s="161" t="n">
        <v>44238</v>
      </c>
      <c r="C23405" s="162" t="n">
        <v>3916.38</v>
      </c>
      <c r="D23405" s="162" t="n">
        <v>0.142235</v>
      </c>
      <c r="E23405" s="162" t="n">
        <v>21.25</v>
      </c>
    </row>
    <row r="23406">
      <c r="B23406" s="161" t="n">
        <v>44239</v>
      </c>
      <c r="C23406" s="162" t="n">
        <v>3934.83</v>
      </c>
      <c r="D23406" s="162" t="n">
        <v>0.145471</v>
      </c>
      <c r="E23406" s="162" t="n">
        <v>19.97</v>
      </c>
    </row>
    <row r="23407">
      <c r="B23407" s="161" t="n">
        <v>44243</v>
      </c>
      <c r="C23407" s="162" t="n">
        <v>3932.59</v>
      </c>
      <c r="D23407" s="162" t="n">
        <v>0.143403</v>
      </c>
      <c r="E23407" s="162" t="n">
        <v>21.46</v>
      </c>
    </row>
    <row r="23408">
      <c r="B23408" s="161" t="n">
        <v>44244</v>
      </c>
      <c r="C23408" s="162" t="n">
        <v>3931.33</v>
      </c>
      <c r="D23408" s="162" t="n">
        <v>0.141469</v>
      </c>
      <c r="E23408" s="162" t="n">
        <v>21.5</v>
      </c>
    </row>
    <row r="23409">
      <c r="B23409" s="161" t="n">
        <v>44245</v>
      </c>
      <c r="C23409" s="162" t="n">
        <v>3913.97</v>
      </c>
      <c r="D23409" s="162" t="n">
        <v>0.135475</v>
      </c>
      <c r="E23409" s="162" t="n">
        <v>22.49</v>
      </c>
    </row>
    <row r="23410">
      <c r="B23410" s="161" t="n">
        <v>44246</v>
      </c>
      <c r="C23410" s="162" t="n">
        <v>3906.71</v>
      </c>
      <c r="D23410" s="162" t="n">
        <v>0.132101</v>
      </c>
      <c r="E23410" s="162" t="n">
        <v>22.05</v>
      </c>
    </row>
    <row r="23411">
      <c r="B23411" s="161" t="n">
        <v>44249</v>
      </c>
      <c r="C23411" s="162" t="n">
        <v>3876.5</v>
      </c>
      <c r="D23411" s="162" t="n">
        <v>0.122837</v>
      </c>
      <c r="E23411" s="162" t="n">
        <v>23.45</v>
      </c>
    </row>
    <row r="23412">
      <c r="B23412" s="161" t="n">
        <v>44250</v>
      </c>
      <c r="C23412" s="162" t="n">
        <v>3881.37</v>
      </c>
      <c r="D23412" s="162" t="n">
        <v>0.122635</v>
      </c>
      <c r="E23412" s="162" t="n">
        <v>23.11</v>
      </c>
    </row>
    <row r="23413">
      <c r="B23413" s="161" t="n">
        <v>44251</v>
      </c>
      <c r="C23413" s="162" t="n">
        <v>3925.43</v>
      </c>
      <c r="D23413" s="162" t="n">
        <v>0.132474</v>
      </c>
      <c r="E23413" s="162" t="n">
        <v>21.34</v>
      </c>
    </row>
    <row r="23414">
      <c r="B23414" s="161" t="n">
        <v>44252</v>
      </c>
      <c r="C23414" s="162" t="n">
        <v>3829.34</v>
      </c>
      <c r="D23414" s="162" t="n">
        <v>0.106384</v>
      </c>
      <c r="E23414" s="162" t="n">
        <v>28.89</v>
      </c>
    </row>
    <row r="23415">
      <c r="B23415" s="161" t="n">
        <v>44253</v>
      </c>
      <c r="C23415" s="162" t="n">
        <v>3811.15</v>
      </c>
      <c r="D23415" s="162" t="n">
        <v>0.100257</v>
      </c>
      <c r="E23415" s="162" t="n">
        <v>27.95</v>
      </c>
    </row>
    <row r="23416">
      <c r="B23416" s="161" t="n">
        <v>44256</v>
      </c>
      <c r="C23416" s="162" t="n">
        <v>3901.82</v>
      </c>
      <c r="D23416" s="162" t="n">
        <v>0.122201</v>
      </c>
      <c r="E23416" s="162" t="n">
        <v>23.35</v>
      </c>
    </row>
    <row r="23417">
      <c r="B23417" s="161" t="n">
        <v>44257</v>
      </c>
      <c r="C23417" s="162" t="n">
        <v>3870.29</v>
      </c>
      <c r="D23417" s="162" t="n">
        <v>0.112615</v>
      </c>
      <c r="E23417" s="162" t="n">
        <v>24.1</v>
      </c>
    </row>
    <row r="23418">
      <c r="B23418" s="161" t="n">
        <v>44258</v>
      </c>
      <c r="C23418" s="162" t="n">
        <v>3819.72</v>
      </c>
      <c r="D23418" s="162" t="n">
        <v>0.098081</v>
      </c>
      <c r="E23418" s="162" t="n">
        <v>26.67</v>
      </c>
    </row>
    <row r="23419">
      <c r="B23419" s="161" t="n">
        <v>44259</v>
      </c>
      <c r="C23419" s="162" t="n">
        <v>3768.47</v>
      </c>
      <c r="D23419" s="162" t="n">
        <v>0.083398</v>
      </c>
      <c r="E23419" s="162" t="n">
        <v>28.57</v>
      </c>
    </row>
    <row r="23420">
      <c r="B23420" s="161" t="n">
        <v>44260</v>
      </c>
      <c r="C23420" s="162" t="n">
        <v>3841.94</v>
      </c>
      <c r="D23420" s="162" t="n">
        <v>0.101382</v>
      </c>
      <c r="E23420" s="162" t="n">
        <v>24.66</v>
      </c>
    </row>
    <row r="23421">
      <c r="B23421" s="161" t="n">
        <v>44263</v>
      </c>
      <c r="C23421" s="162" t="n">
        <v>3821.35</v>
      </c>
      <c r="D23421" s="162" t="n">
        <v>0.09478499999999999</v>
      </c>
      <c r="E23421" s="162" t="n">
        <v>25.47</v>
      </c>
    </row>
    <row r="23422">
      <c r="B23422" s="161" t="n">
        <v>44264</v>
      </c>
      <c r="C23422" s="162" t="n">
        <v>3875.44</v>
      </c>
      <c r="D23422" s="162" t="n">
        <v>0.107508</v>
      </c>
      <c r="E23422" s="162" t="n">
        <v>24.03</v>
      </c>
    </row>
    <row r="23423">
      <c r="B23423" s="161" t="n">
        <v>44265</v>
      </c>
      <c r="C23423" s="162" t="n">
        <v>3898.81</v>
      </c>
      <c r="D23423" s="162" t="n">
        <v>0.112166</v>
      </c>
      <c r="E23423" s="162" t="n">
        <v>22.56</v>
      </c>
    </row>
    <row r="23424">
      <c r="B23424" s="161" t="n">
        <v>44266</v>
      </c>
      <c r="C23424" s="162" t="n">
        <v>3939.34</v>
      </c>
      <c r="D23424" s="162" t="n">
        <v>0.121149</v>
      </c>
      <c r="E23424" s="162" t="n">
        <v>21.91</v>
      </c>
    </row>
    <row r="23425">
      <c r="B23425" s="161" t="n">
        <v>44267</v>
      </c>
      <c r="C23425" s="162" t="n">
        <v>3943.34</v>
      </c>
      <c r="D23425" s="162" t="n">
        <v>0.120865</v>
      </c>
      <c r="E23425" s="162" t="n">
        <v>20.69</v>
      </c>
    </row>
    <row r="23426">
      <c r="B23426" s="161" t="n">
        <v>44270</v>
      </c>
      <c r="C23426" s="162" t="n">
        <v>3968.94</v>
      </c>
      <c r="D23426" s="162" t="n">
        <v>0.125993</v>
      </c>
      <c r="E23426" s="162" t="n">
        <v>20.03</v>
      </c>
    </row>
    <row r="23427">
      <c r="B23427" s="161" t="n">
        <v>44271</v>
      </c>
      <c r="C23427" s="162" t="n">
        <v>3962.71</v>
      </c>
      <c r="D23427" s="162" t="n">
        <v>0.123111</v>
      </c>
      <c r="E23427" s="162" t="n">
        <v>19.79</v>
      </c>
    </row>
    <row r="23428">
      <c r="B23428" s="161" t="n">
        <v>44272</v>
      </c>
      <c r="C23428" s="162" t="n">
        <v>3974.12</v>
      </c>
      <c r="D23428" s="162" t="n">
        <v>0.124676</v>
      </c>
      <c r="E23428" s="162" t="n">
        <v>19.23</v>
      </c>
    </row>
    <row r="23429">
      <c r="B23429" s="161" t="n">
        <v>44273</v>
      </c>
      <c r="C23429" s="162" t="n">
        <v>3915.46</v>
      </c>
      <c r="D23429" s="162" t="n">
        <v>0.108617</v>
      </c>
      <c r="E23429" s="162" t="n">
        <v>21.58</v>
      </c>
    </row>
    <row r="23430">
      <c r="B23430" s="161" t="n">
        <v>44274</v>
      </c>
      <c r="C23430" s="162" t="n">
        <v>3913.1</v>
      </c>
      <c r="D23430" s="162" t="n">
        <v>0.106889</v>
      </c>
      <c r="E23430" s="162" t="n">
        <v>20.95</v>
      </c>
    </row>
    <row r="23431">
      <c r="B23431" s="161" t="n">
        <v>44277</v>
      </c>
      <c r="C23431" s="162" t="n">
        <v>3940.59</v>
      </c>
      <c r="D23431" s="162" t="n">
        <v>0.112713</v>
      </c>
      <c r="E23431" s="162" t="n">
        <v>18.88</v>
      </c>
    </row>
    <row r="23432">
      <c r="B23432" s="161" t="n">
        <v>44278</v>
      </c>
      <c r="C23432" s="162" t="n">
        <v>3910.52</v>
      </c>
      <c r="D23432" s="162" t="n">
        <v>0.104036</v>
      </c>
      <c r="E23432" s="162" t="n">
        <v>20.3</v>
      </c>
    </row>
    <row r="23433">
      <c r="B23433" s="161" t="n">
        <v>44279</v>
      </c>
      <c r="C23433" s="162" t="n">
        <v>3889.14</v>
      </c>
      <c r="D23433" s="162" t="n">
        <v>0.097622</v>
      </c>
      <c r="E23433" s="162" t="n">
        <v>21.2</v>
      </c>
    </row>
    <row r="23434">
      <c r="B23434" s="161" t="n">
        <v>44280</v>
      </c>
      <c r="C23434" s="162" t="n">
        <v>3909.52</v>
      </c>
      <c r="D23434" s="162" t="n">
        <v>0.101854</v>
      </c>
      <c r="E23434" s="162" t="n">
        <v>19.81</v>
      </c>
    </row>
    <row r="23435">
      <c r="B23435" s="161" t="n">
        <v>44281</v>
      </c>
      <c r="C23435" s="162" t="n">
        <v>3974.54</v>
      </c>
      <c r="D23435" s="162" t="n">
        <v>0.117238</v>
      </c>
      <c r="E23435" s="162" t="n">
        <v>18.86</v>
      </c>
    </row>
    <row r="23436">
      <c r="B23436" s="161" t="n">
        <v>44284</v>
      </c>
      <c r="C23436" s="162" t="n">
        <v>3971.09</v>
      </c>
      <c r="D23436" s="162" t="n">
        <v>0.115</v>
      </c>
      <c r="E23436" s="162" t="n">
        <v>20.74</v>
      </c>
    </row>
    <row r="23437">
      <c r="B23437" s="161" t="n">
        <v>44285</v>
      </c>
      <c r="C23437" s="162" t="n">
        <v>3958.55</v>
      </c>
      <c r="D23437" s="162" t="n">
        <v>0.110542</v>
      </c>
      <c r="E23437" s="162" t="n">
        <v>19.61</v>
      </c>
    </row>
    <row r="23438">
      <c r="B23438" s="161" t="n">
        <v>44286</v>
      </c>
      <c r="C23438" s="162" t="n">
        <v>3972.89</v>
      </c>
      <c r="D23438" s="162" t="n">
        <v>0.11288</v>
      </c>
      <c r="E23438" s="162" t="n">
        <v>19.4</v>
      </c>
    </row>
    <row r="23439">
      <c r="B23439" s="161" t="n">
        <v>44287</v>
      </c>
      <c r="C23439" s="162" t="n">
        <v>4019.87</v>
      </c>
      <c r="D23439" s="162" t="n">
        <v>0.123376</v>
      </c>
      <c r="E23439" s="162" t="n">
        <v>17.33</v>
      </c>
    </row>
    <row r="23440">
      <c r="B23440" s="161" t="n">
        <v>44291</v>
      </c>
      <c r="C23440" s="162" t="n">
        <v>4077.91</v>
      </c>
      <c r="D23440" s="162" t="n">
        <v>0.136355</v>
      </c>
      <c r="E23440" s="162" t="n">
        <v>17.91</v>
      </c>
    </row>
    <row r="23441">
      <c r="B23441" s="161" t="n">
        <v>44292</v>
      </c>
      <c r="C23441" s="162" t="n">
        <v>4073.94</v>
      </c>
      <c r="D23441" s="162" t="n">
        <v>0.134035</v>
      </c>
      <c r="E23441" s="162" t="n">
        <v>18.12</v>
      </c>
    </row>
    <row r="23442">
      <c r="B23442" s="161" t="n">
        <v>44293</v>
      </c>
      <c r="C23442" s="162" t="n">
        <v>4079.95</v>
      </c>
      <c r="D23442" s="162" t="n">
        <v>0.134131</v>
      </c>
      <c r="E23442" s="162" t="n">
        <v>17.16</v>
      </c>
    </row>
    <row r="23443">
      <c r="B23443" s="161" t="n">
        <v>44294</v>
      </c>
      <c r="C23443" s="162" t="n">
        <v>4097.17</v>
      </c>
      <c r="D23443" s="162" t="n">
        <v>0.136972</v>
      </c>
      <c r="E23443" s="162" t="n">
        <v>16.95</v>
      </c>
    </row>
    <row r="23444">
      <c r="B23444" s="161" t="n">
        <v>44295</v>
      </c>
      <c r="C23444" s="162" t="n">
        <v>4128.8</v>
      </c>
      <c r="D23444" s="162" t="n">
        <v>0.143267</v>
      </c>
      <c r="E23444" s="162" t="n">
        <v>16.69</v>
      </c>
    </row>
    <row r="23445">
      <c r="B23445" s="161" t="n">
        <v>44298</v>
      </c>
      <c r="C23445" s="162" t="n">
        <v>4127.99</v>
      </c>
      <c r="D23445" s="162" t="n">
        <v>0.141566</v>
      </c>
      <c r="E23445" s="162" t="n">
        <v>16.91</v>
      </c>
    </row>
    <row r="23446">
      <c r="B23446" s="161" t="n">
        <v>44299</v>
      </c>
      <c r="C23446" s="162" t="n">
        <v>4141.59</v>
      </c>
      <c r="D23446" s="162" t="n">
        <v>0.14338</v>
      </c>
      <c r="E23446" s="162" t="n">
        <v>16.65</v>
      </c>
    </row>
    <row r="23447">
      <c r="B23447" s="161" t="n">
        <v>44300</v>
      </c>
      <c r="C23447" s="162" t="n">
        <v>4124.66</v>
      </c>
      <c r="D23447" s="162" t="n">
        <v>0.13773</v>
      </c>
      <c r="E23447" s="162" t="n">
        <v>16.99</v>
      </c>
    </row>
    <row r="23448">
      <c r="B23448" s="161" t="n">
        <v>44301</v>
      </c>
      <c r="C23448" s="162" t="n">
        <v>4170.42</v>
      </c>
      <c r="D23448" s="162" t="n">
        <v>0.14721</v>
      </c>
      <c r="E23448" s="162" t="n">
        <v>16.57</v>
      </c>
    </row>
    <row r="23449">
      <c r="B23449" s="161" t="n">
        <v>44302</v>
      </c>
      <c r="C23449" s="162" t="n">
        <v>4185.47</v>
      </c>
      <c r="D23449" s="162" t="n">
        <v>0.149306</v>
      </c>
      <c r="E23449" s="162" t="n">
        <v>16.25</v>
      </c>
    </row>
    <row r="23450">
      <c r="B23450" s="161" t="n">
        <v>44305</v>
      </c>
      <c r="C23450" s="162" t="n">
        <v>4163.26</v>
      </c>
      <c r="D23450" s="162" t="n">
        <v>0.142534</v>
      </c>
      <c r="E23450" s="162" t="n">
        <v>17.29</v>
      </c>
    </row>
    <row r="23451">
      <c r="B23451" s="161" t="n">
        <v>44306</v>
      </c>
      <c r="C23451" s="162" t="n">
        <v>4134.94</v>
      </c>
      <c r="D23451" s="162" t="n">
        <v>0.134318</v>
      </c>
      <c r="E23451" s="162" t="n">
        <v>18.68</v>
      </c>
    </row>
    <row r="23452">
      <c r="B23452" s="161" t="n">
        <v>44307</v>
      </c>
      <c r="C23452" s="162" t="n">
        <v>4173.42</v>
      </c>
      <c r="D23452" s="162" t="n">
        <v>0.142207</v>
      </c>
      <c r="E23452" s="162" t="n">
        <v>17.5</v>
      </c>
    </row>
    <row r="23453">
      <c r="B23453" s="161" t="n">
        <v>44308</v>
      </c>
      <c r="C23453" s="162" t="n">
        <v>4134.98</v>
      </c>
      <c r="D23453" s="162" t="n">
        <v>0.131588</v>
      </c>
      <c r="E23453" s="162" t="n">
        <v>18.71</v>
      </c>
    </row>
    <row r="23454">
      <c r="B23454" s="161" t="n">
        <v>44309</v>
      </c>
      <c r="C23454" s="162" t="n">
        <v>4180.17</v>
      </c>
      <c r="D23454" s="162" t="n">
        <v>0.141065</v>
      </c>
      <c r="E23454" s="162" t="n">
        <v>17.33</v>
      </c>
    </row>
    <row r="23455">
      <c r="B23455" s="161" t="n">
        <v>44312</v>
      </c>
      <c r="C23455" s="162" t="n">
        <v>4187.62</v>
      </c>
      <c r="D23455" s="162" t="n">
        <v>0.14142</v>
      </c>
      <c r="E23455" s="162" t="n">
        <v>17.64</v>
      </c>
    </row>
    <row r="23456">
      <c r="B23456" s="161" t="n">
        <v>44313</v>
      </c>
      <c r="C23456" s="162" t="n">
        <v>4186.72</v>
      </c>
      <c r="D23456" s="162" t="n">
        <v>0.139829</v>
      </c>
      <c r="E23456" s="162" t="n">
        <v>17.56</v>
      </c>
    </row>
    <row r="23457">
      <c r="B23457" s="161" t="n">
        <v>44314</v>
      </c>
      <c r="C23457" s="162" t="n">
        <v>4183.18</v>
      </c>
      <c r="D23457" s="162" t="n">
        <v>0.137572</v>
      </c>
      <c r="E23457" s="162" t="n">
        <v>17.28</v>
      </c>
    </row>
    <row r="23458">
      <c r="B23458" s="161" t="n">
        <v>44315</v>
      </c>
      <c r="C23458" s="162" t="n">
        <v>4211.47</v>
      </c>
      <c r="D23458" s="162" t="n">
        <v>0.142922</v>
      </c>
      <c r="E23458" s="162" t="n">
        <v>17.61</v>
      </c>
    </row>
    <row r="23459">
      <c r="B23459" s="161" t="n">
        <v>44316</v>
      </c>
      <c r="C23459" s="162" t="n">
        <v>4181.17</v>
      </c>
      <c r="D23459" s="162" t="n">
        <v>0.134395</v>
      </c>
      <c r="E23459" s="162" t="n">
        <v>18.61</v>
      </c>
    </row>
    <row r="23460">
      <c r="B23460" s="161" t="n">
        <v>44319</v>
      </c>
      <c r="C23460" s="162" t="n">
        <v>4192.66</v>
      </c>
      <c r="D23460" s="162" t="n">
        <v>0.135804</v>
      </c>
      <c r="E23460" s="162" t="n">
        <v>18.31</v>
      </c>
    </row>
    <row r="23461">
      <c r="B23461" s="161" t="n">
        <v>44320</v>
      </c>
      <c r="C23461" s="162" t="n">
        <v>4164.66</v>
      </c>
      <c r="D23461" s="162" t="n">
        <v>0.12782</v>
      </c>
      <c r="E23461" s="162" t="n">
        <v>19.48</v>
      </c>
    </row>
    <row r="23462">
      <c r="B23462" s="161" t="n">
        <v>44321</v>
      </c>
      <c r="C23462" s="162" t="n">
        <v>4167.59</v>
      </c>
      <c r="D23462" s="162" t="n">
        <v>0.127275</v>
      </c>
      <c r="E23462" s="162" t="n">
        <v>19.15</v>
      </c>
    </row>
    <row r="23463">
      <c r="B23463" s="161" t="n">
        <v>44322</v>
      </c>
      <c r="C23463" s="162" t="n">
        <v>4201.62</v>
      </c>
      <c r="D23463" s="162" t="n">
        <v>0.134121</v>
      </c>
      <c r="E23463" s="162" t="n">
        <v>18.39</v>
      </c>
    </row>
    <row r="23464">
      <c r="B23464" s="161" t="n">
        <v>44323</v>
      </c>
      <c r="C23464" s="162" t="n">
        <v>4232.6</v>
      </c>
      <c r="D23464" s="162" t="n">
        <v>0.140166</v>
      </c>
      <c r="E23464" s="162" t="n">
        <v>16.69</v>
      </c>
    </row>
    <row r="23465">
      <c r="B23465" s="161" t="n">
        <v>44326</v>
      </c>
      <c r="C23465" s="162" t="n">
        <v>4188.43</v>
      </c>
      <c r="D23465" s="162" t="n">
        <v>0.128382</v>
      </c>
      <c r="E23465" s="162" t="n">
        <v>19.66</v>
      </c>
    </row>
    <row r="23466">
      <c r="B23466" s="161" t="n">
        <v>44327</v>
      </c>
      <c r="C23466" s="162" t="n">
        <v>4152.1</v>
      </c>
      <c r="D23466" s="162" t="n">
        <v>0.1184</v>
      </c>
      <c r="E23466" s="162" t="n">
        <v>21.84</v>
      </c>
    </row>
    <row r="23467">
      <c r="B23467" s="161" t="n">
        <v>44328</v>
      </c>
      <c r="C23467" s="162" t="n">
        <v>4063.04</v>
      </c>
      <c r="D23467" s="162" t="n">
        <v>0.09560100000000001</v>
      </c>
      <c r="E23467" s="162" t="n">
        <v>27.59</v>
      </c>
    </row>
    <row r="23468">
      <c r="B23468" s="161" t="n">
        <v>44329</v>
      </c>
      <c r="C23468" s="162" t="n">
        <v>4112.5</v>
      </c>
      <c r="D23468" s="162" t="n">
        <v>0.106491</v>
      </c>
      <c r="E23468" s="162" t="n">
        <v>23.13</v>
      </c>
    </row>
    <row r="23469">
      <c r="B23469" s="161" t="n">
        <v>44330</v>
      </c>
      <c r="C23469" s="162" t="n">
        <v>4173.85</v>
      </c>
      <c r="D23469" s="162" t="n">
        <v>0.120061</v>
      </c>
      <c r="E23469" s="162" t="n">
        <v>18.81</v>
      </c>
    </row>
    <row r="23470">
      <c r="B23470" s="161" t="n">
        <v>44333</v>
      </c>
      <c r="C23470" s="162" t="n">
        <v>4163.29</v>
      </c>
      <c r="D23470" s="162" t="n">
        <v>0.11629</v>
      </c>
      <c r="E23470" s="162" t="n">
        <v>19.72</v>
      </c>
    </row>
    <row r="23471">
      <c r="B23471" s="161" t="n">
        <v>44334</v>
      </c>
      <c r="C23471" s="162" t="n">
        <v>4127.83</v>
      </c>
      <c r="D23471" s="162" t="n">
        <v>0.106581</v>
      </c>
      <c r="E23471" s="162" t="n">
        <v>21.34</v>
      </c>
    </row>
    <row r="23472">
      <c r="B23472" s="161" t="n">
        <v>44335</v>
      </c>
      <c r="C23472" s="162" t="n">
        <v>4115.68</v>
      </c>
      <c r="D23472" s="162" t="n">
        <v>0.102528</v>
      </c>
      <c r="E23472" s="162" t="n">
        <v>22.18</v>
      </c>
    </row>
    <row r="23473">
      <c r="B23473" s="161" t="n">
        <v>44336</v>
      </c>
      <c r="C23473" s="162" t="n">
        <v>4159.12</v>
      </c>
      <c r="D23473" s="162" t="n">
        <v>0.11188</v>
      </c>
      <c r="E23473" s="162" t="n">
        <v>20.67</v>
      </c>
    </row>
    <row r="23474">
      <c r="B23474" s="161" t="n">
        <v>44337</v>
      </c>
      <c r="C23474" s="162" t="n">
        <v>4155.86</v>
      </c>
      <c r="D23474" s="162" t="n">
        <v>0.109983</v>
      </c>
      <c r="E23474" s="162" t="n">
        <v>20.15</v>
      </c>
    </row>
    <row r="23475">
      <c r="B23475" s="161" t="n">
        <v>44340</v>
      </c>
      <c r="C23475" s="162" t="n">
        <v>4197.05</v>
      </c>
      <c r="D23475" s="162" t="n">
        <v>0.118708</v>
      </c>
      <c r="E23475" s="162" t="n">
        <v>18.4</v>
      </c>
    </row>
    <row r="23476">
      <c r="B23476" s="161" t="n">
        <v>44341</v>
      </c>
      <c r="C23476" s="162" t="n">
        <v>4188.13</v>
      </c>
      <c r="D23476" s="162" t="n">
        <v>0.115458</v>
      </c>
      <c r="E23476" s="162" t="n">
        <v>18.84</v>
      </c>
    </row>
    <row r="23477">
      <c r="B23477" s="161" t="n">
        <v>44342</v>
      </c>
      <c r="C23477" s="162" t="n">
        <v>4195.99</v>
      </c>
      <c r="D23477" s="162" t="n">
        <v>0.116214</v>
      </c>
      <c r="E23477" s="162" t="n">
        <v>17.36</v>
      </c>
    </row>
    <row r="23478">
      <c r="B23478" s="161" t="n">
        <v>44343</v>
      </c>
      <c r="C23478" s="162" t="n">
        <v>4200.88</v>
      </c>
      <c r="D23478" s="162" t="n">
        <v>0.116219</v>
      </c>
      <c r="E23478" s="162" t="n">
        <v>16.74</v>
      </c>
    </row>
    <row r="23479">
      <c r="B23479" s="161" t="n">
        <v>44344</v>
      </c>
      <c r="C23479" s="162" t="n">
        <v>4204.11</v>
      </c>
      <c r="D23479" s="162" t="n">
        <v>0.115887</v>
      </c>
      <c r="E23479" s="162" t="n">
        <v>16.76</v>
      </c>
    </row>
    <row r="23480">
      <c r="B23480" s="161" t="n">
        <v>44348</v>
      </c>
      <c r="C23480" s="162" t="n">
        <v>4202.04</v>
      </c>
      <c r="D23480" s="162" t="n">
        <v>0.114288</v>
      </c>
      <c r="E23480" s="162" t="n">
        <v>17.9</v>
      </c>
    </row>
    <row r="23481">
      <c r="B23481" s="161" t="n">
        <v>44349</v>
      </c>
      <c r="C23481" s="162" t="n">
        <v>4208.12</v>
      </c>
      <c r="D23481" s="162" t="n">
        <v>0.114621</v>
      </c>
      <c r="E23481" s="162" t="n">
        <v>17.48</v>
      </c>
    </row>
    <row r="23482">
      <c r="B23482" s="161" t="n">
        <v>44350</v>
      </c>
      <c r="C23482" s="162" t="n">
        <v>4192.85</v>
      </c>
      <c r="D23482" s="162" t="n">
        <v>0.109906</v>
      </c>
      <c r="E23482" s="162" t="n">
        <v>18.04</v>
      </c>
    </row>
    <row r="23483">
      <c r="B23483" s="161" t="n">
        <v>44351</v>
      </c>
      <c r="C23483" s="162" t="n">
        <v>4229.89</v>
      </c>
      <c r="D23483" s="162" t="n">
        <v>0.117583</v>
      </c>
      <c r="E23483" s="162" t="n">
        <v>16.42</v>
      </c>
    </row>
    <row r="23484">
      <c r="B23484" s="161" t="n">
        <v>44354</v>
      </c>
      <c r="C23484" s="162" t="n">
        <v>4226.52</v>
      </c>
      <c r="D23484" s="162" t="n">
        <v>0.115655</v>
      </c>
      <c r="E23484" s="162" t="n">
        <v>16.42</v>
      </c>
    </row>
    <row r="23485">
      <c r="B23485" s="161" t="n">
        <v>44355</v>
      </c>
      <c r="C23485" s="162" t="n">
        <v>4227.26</v>
      </c>
      <c r="D23485" s="162" t="n">
        <v>0.114712</v>
      </c>
      <c r="E23485" s="162" t="n">
        <v>17.07</v>
      </c>
    </row>
    <row r="23486">
      <c r="B23486" s="161" t="n">
        <v>44356</v>
      </c>
      <c r="C23486" s="162" t="n">
        <v>4219.55</v>
      </c>
      <c r="D23486" s="162" t="n">
        <v>0.111796</v>
      </c>
      <c r="E23486" s="162" t="n">
        <v>17.89</v>
      </c>
    </row>
    <row r="23487">
      <c r="B23487" s="161" t="n">
        <v>44357</v>
      </c>
      <c r="C23487" s="162" t="n">
        <v>4239.18</v>
      </c>
      <c r="D23487" s="162" t="n">
        <v>0.115368</v>
      </c>
      <c r="E23487" s="162" t="n">
        <v>16.1</v>
      </c>
    </row>
    <row r="23488">
      <c r="B23488" s="161" t="n">
        <v>44358</v>
      </c>
      <c r="C23488" s="162" t="n">
        <v>4247.44</v>
      </c>
      <c r="D23488" s="162" t="n">
        <v>0.116251</v>
      </c>
      <c r="E23488" s="162" t="n">
        <v>15.65</v>
      </c>
    </row>
    <row r="23489">
      <c r="B23489" s="161" t="n">
        <v>44361</v>
      </c>
      <c r="C23489" s="162" t="n">
        <v>4255.15</v>
      </c>
      <c r="D23489" s="162" t="n">
        <v>0.117038</v>
      </c>
      <c r="E23489" s="162" t="n">
        <v>16.39</v>
      </c>
    </row>
    <row r="23490">
      <c r="B23490" s="161" t="n">
        <v>44362</v>
      </c>
      <c r="C23490" s="162" t="n">
        <v>4246.59</v>
      </c>
      <c r="D23490" s="162" t="n">
        <v>0.114019</v>
      </c>
      <c r="E23490" s="162" t="n">
        <v>17.02</v>
      </c>
    </row>
    <row r="23491">
      <c r="B23491" s="161" t="n">
        <v>44363</v>
      </c>
      <c r="C23491" s="162" t="n">
        <v>4223.7</v>
      </c>
      <c r="D23491" s="162" t="n">
        <v>0.10767</v>
      </c>
      <c r="E23491" s="162" t="n">
        <v>18.15</v>
      </c>
    </row>
    <row r="23492">
      <c r="B23492" s="161" t="n">
        <v>44364</v>
      </c>
      <c r="C23492" s="162" t="n">
        <v>4221.86</v>
      </c>
      <c r="D23492" s="162" t="n">
        <v>0.106283</v>
      </c>
      <c r="E23492" s="162" t="n">
        <v>17.75</v>
      </c>
    </row>
    <row r="23493">
      <c r="B23493" s="161" t="n">
        <v>44365</v>
      </c>
      <c r="C23493" s="162" t="n">
        <v>4166.45</v>
      </c>
      <c r="D23493" s="162" t="n">
        <v>0.09222900000000001</v>
      </c>
      <c r="E23493" s="162" t="n">
        <v>20.7</v>
      </c>
    </row>
    <row r="23494">
      <c r="B23494" s="161" t="n">
        <v>44368</v>
      </c>
      <c r="C23494" s="162" t="n">
        <v>4224.79</v>
      </c>
      <c r="D23494" s="162" t="n">
        <v>0.105288</v>
      </c>
      <c r="E23494" s="162" t="n">
        <v>17.89</v>
      </c>
    </row>
    <row r="23495">
      <c r="B23495" s="161" t="n">
        <v>44369</v>
      </c>
      <c r="C23495" s="162" t="n">
        <v>4246.44</v>
      </c>
      <c r="D23495" s="162" t="n">
        <v>0.109359</v>
      </c>
      <c r="E23495" s="162" t="n">
        <v>16.66</v>
      </c>
    </row>
    <row r="23496">
      <c r="B23496" s="161" t="n">
        <v>44370</v>
      </c>
      <c r="C23496" s="162" t="n">
        <v>4241.84</v>
      </c>
      <c r="D23496" s="162" t="n">
        <v>0.107205</v>
      </c>
      <c r="E23496" s="162" t="n">
        <v>16.32</v>
      </c>
    </row>
    <row r="23497">
      <c r="B23497" s="161" t="n">
        <v>44371</v>
      </c>
      <c r="C23497" s="162" t="n">
        <v>4266.49</v>
      </c>
      <c r="D23497" s="162" t="n">
        <v>0.111774</v>
      </c>
      <c r="E23497" s="162" t="n">
        <v>15.97</v>
      </c>
    </row>
    <row r="23498">
      <c r="B23498" s="161" t="n">
        <v>44372</v>
      </c>
      <c r="C23498" s="162" t="n">
        <v>4280.7</v>
      </c>
      <c r="D23498" s="162" t="n">
        <v>0.113944</v>
      </c>
      <c r="E23498" s="162" t="n">
        <v>15.62</v>
      </c>
    </row>
    <row r="23499">
      <c r="B23499" s="161" t="n">
        <v>44375</v>
      </c>
      <c r="C23499" s="162" t="n">
        <v>4290.61</v>
      </c>
      <c r="D23499" s="162" t="n">
        <v>0.115012</v>
      </c>
      <c r="E23499" s="162" t="n">
        <v>15.76</v>
      </c>
    </row>
    <row r="23500">
      <c r="B23500" s="161" t="n">
        <v>44376</v>
      </c>
      <c r="C23500" s="162" t="n">
        <v>4291.8</v>
      </c>
      <c r="D23500" s="162" t="n">
        <v>0.114047</v>
      </c>
      <c r="E23500" s="162" t="n">
        <v>16.02</v>
      </c>
    </row>
    <row r="23501">
      <c r="B23501" s="161" t="n">
        <v>44377</v>
      </c>
      <c r="C23501" s="162" t="n">
        <v>4297.5</v>
      </c>
      <c r="D23501" s="162" t="n">
        <v>0.114182</v>
      </c>
      <c r="E23501" s="162" t="n">
        <v>15.83</v>
      </c>
    </row>
    <row r="23502">
      <c r="B23502" s="161" t="n">
        <v>44378</v>
      </c>
      <c r="C23502" s="162" t="n">
        <v>4319.94</v>
      </c>
      <c r="D23502" s="162" t="n">
        <v>0.118192</v>
      </c>
      <c r="E23502" s="162" t="n">
        <v>15.48</v>
      </c>
    </row>
    <row r="23503">
      <c r="B23503" s="161" t="n">
        <v>44379</v>
      </c>
      <c r="C23503" s="162" t="n">
        <v>4352.34</v>
      </c>
      <c r="D23503" s="162" t="n">
        <v>0.124406</v>
      </c>
      <c r="E23503" s="162" t="n">
        <v>15.07</v>
      </c>
    </row>
    <row r="23504">
      <c r="B23504" s="161" t="n">
        <v>44383</v>
      </c>
      <c r="C23504" s="162" t="n">
        <v>4343.54</v>
      </c>
      <c r="D23504" s="162" t="n">
        <v>0.121099</v>
      </c>
      <c r="E23504" s="162" t="n">
        <v>16.44</v>
      </c>
    </row>
    <row r="23505">
      <c r="B23505" s="161" t="n">
        <v>44384</v>
      </c>
      <c r="C23505" s="162" t="n">
        <v>4358.13</v>
      </c>
      <c r="D23505" s="162" t="n">
        <v>0.123104</v>
      </c>
      <c r="E23505" s="162" t="n">
        <v>16.2</v>
      </c>
    </row>
    <row r="23506">
      <c r="B23506" s="161" t="n">
        <v>44385</v>
      </c>
      <c r="C23506" s="162" t="n">
        <v>4320.82</v>
      </c>
      <c r="D23506" s="162" t="n">
        <v>0.113158</v>
      </c>
      <c r="E23506" s="162" t="n">
        <v>19</v>
      </c>
    </row>
    <row r="23507">
      <c r="B23507" s="161" t="n">
        <v>44386</v>
      </c>
      <c r="C23507" s="162" t="n">
        <v>4369.55</v>
      </c>
      <c r="D23507" s="162" t="n">
        <v>0.123008</v>
      </c>
      <c r="E23507" s="162" t="n">
        <v>16.18</v>
      </c>
    </row>
    <row r="23508">
      <c r="B23508" s="161" t="n">
        <v>44389</v>
      </c>
      <c r="C23508" s="162" t="n">
        <v>4384.63</v>
      </c>
      <c r="D23508" s="162" t="n">
        <v>0.124969</v>
      </c>
      <c r="E23508" s="162" t="n">
        <v>16.17</v>
      </c>
    </row>
    <row r="23509">
      <c r="B23509" s="161" t="n">
        <v>44390</v>
      </c>
      <c r="C23509" s="162" t="n">
        <v>4369.21</v>
      </c>
      <c r="D23509" s="162" t="n">
        <v>0.119996</v>
      </c>
      <c r="E23509" s="162" t="n">
        <v>17.12</v>
      </c>
    </row>
    <row r="23510">
      <c r="B23510" s="161" t="n">
        <v>44391</v>
      </c>
      <c r="C23510" s="162" t="n">
        <v>4374.3</v>
      </c>
      <c r="D23510" s="162" t="n">
        <v>0.119773</v>
      </c>
      <c r="E23510" s="162" t="n">
        <v>16.33</v>
      </c>
    </row>
    <row r="23511">
      <c r="B23511" s="161" t="n">
        <v>44392</v>
      </c>
      <c r="C23511" s="162" t="n">
        <v>4360.03</v>
      </c>
      <c r="D23511" s="162" t="n">
        <v>0.115207</v>
      </c>
      <c r="E23511" s="162" t="n">
        <v>17.01</v>
      </c>
    </row>
    <row r="23512">
      <c r="B23512" s="161" t="n">
        <v>44393</v>
      </c>
      <c r="C23512" s="162" t="n">
        <v>4327.16</v>
      </c>
      <c r="D23512" s="162" t="n">
        <v>0.106364</v>
      </c>
      <c r="E23512" s="162" t="n">
        <v>18.45</v>
      </c>
    </row>
    <row r="23513">
      <c r="B23513" s="161" t="n">
        <v>44396</v>
      </c>
      <c r="C23513" s="162" t="n">
        <v>4258.49</v>
      </c>
      <c r="D23513" s="162" t="n">
        <v>0.089217</v>
      </c>
      <c r="E23513" s="162" t="n">
        <v>22.5</v>
      </c>
    </row>
    <row r="23514">
      <c r="B23514" s="161" t="n">
        <v>44397</v>
      </c>
      <c r="C23514" s="162" t="n">
        <v>4323.06</v>
      </c>
      <c r="D23514" s="162" t="n">
        <v>0.103057</v>
      </c>
      <c r="E23514" s="162" t="n">
        <v>19.73</v>
      </c>
    </row>
    <row r="23515">
      <c r="B23515" s="161" t="n">
        <v>44398</v>
      </c>
      <c r="C23515" s="162" t="n">
        <v>4358.69</v>
      </c>
      <c r="D23515" s="162" t="n">
        <v>0.109971</v>
      </c>
      <c r="E23515" s="162" t="n">
        <v>17.91</v>
      </c>
    </row>
    <row r="23516">
      <c r="B23516" s="161" t="n">
        <v>44399</v>
      </c>
      <c r="C23516" s="162" t="n">
        <v>4367.48</v>
      </c>
      <c r="D23516" s="162" t="n">
        <v>0.110759</v>
      </c>
      <c r="E23516" s="162" t="n">
        <v>17.69</v>
      </c>
    </row>
    <row r="23517">
      <c r="B23517" s="161" t="n">
        <v>44400</v>
      </c>
      <c r="C23517" s="162" t="n">
        <v>4411.79</v>
      </c>
      <c r="D23517" s="162" t="n">
        <v>0.11951</v>
      </c>
      <c r="E23517" s="162" t="n">
        <v>17.2</v>
      </c>
    </row>
    <row r="23518">
      <c r="B23518" s="161" t="n">
        <v>44403</v>
      </c>
      <c r="C23518" s="162" t="n">
        <v>4422.3</v>
      </c>
      <c r="D23518" s="162" t="n">
        <v>0.120609</v>
      </c>
      <c r="E23518" s="162" t="n">
        <v>17.58</v>
      </c>
    </row>
    <row r="23519">
      <c r="B23519" s="161" t="n">
        <v>44404</v>
      </c>
      <c r="C23519" s="162" t="n">
        <v>4401.46</v>
      </c>
      <c r="D23519" s="162" t="n">
        <v>0.114669</v>
      </c>
      <c r="E23519" s="162" t="n">
        <v>19.36</v>
      </c>
    </row>
    <row r="23520">
      <c r="B23520" s="161" t="n">
        <v>44405</v>
      </c>
      <c r="C23520" s="162" t="n">
        <v>4400.64</v>
      </c>
      <c r="D23520" s="162" t="n">
        <v>0.113306</v>
      </c>
      <c r="E23520" s="162" t="n">
        <v>18.31</v>
      </c>
    </row>
    <row r="23521">
      <c r="B23521" s="161" t="n">
        <v>44406</v>
      </c>
      <c r="C23521" s="162" t="n">
        <v>4419.15</v>
      </c>
      <c r="D23521" s="162" t="n">
        <v>0.116378</v>
      </c>
      <c r="E23521" s="162" t="n">
        <v>17.7</v>
      </c>
    </row>
    <row r="23522">
      <c r="B23522" s="161" t="n">
        <v>44407</v>
      </c>
      <c r="C23522" s="162" t="n">
        <v>4395.26</v>
      </c>
      <c r="D23522" s="162" t="n">
        <v>0.109836</v>
      </c>
      <c r="E23522" s="162" t="n">
        <v>18.24</v>
      </c>
    </row>
    <row r="23523">
      <c r="B23523" s="161" t="n">
        <v>44410</v>
      </c>
      <c r="C23523" s="162" t="n">
        <v>4387.16</v>
      </c>
      <c r="D23523" s="162" t="n">
        <v>0.106851</v>
      </c>
      <c r="E23523" s="162" t="n">
        <v>19.46</v>
      </c>
    </row>
    <row r="23524">
      <c r="B23524" s="161" t="n">
        <v>44411</v>
      </c>
      <c r="C23524" s="162" t="n">
        <v>4423.15</v>
      </c>
      <c r="D23524" s="162" t="n">
        <v>0.11383</v>
      </c>
      <c r="E23524" s="162" t="n">
        <v>18.04</v>
      </c>
    </row>
    <row r="23525">
      <c r="B23525" s="161" t="n">
        <v>44412</v>
      </c>
      <c r="C23525" s="162" t="n">
        <v>4402.66</v>
      </c>
      <c r="D23525" s="162" t="n">
        <v>0.108023</v>
      </c>
      <c r="E23525" s="162" t="n">
        <v>17.97</v>
      </c>
    </row>
    <row r="23526">
      <c r="B23526" s="161" t="n">
        <v>44413</v>
      </c>
      <c r="C23526" s="162" t="n">
        <v>4429.1</v>
      </c>
      <c r="D23526" s="162" t="n">
        <v>0.112744</v>
      </c>
      <c r="E23526" s="162" t="n">
        <v>17.28</v>
      </c>
    </row>
    <row r="23527">
      <c r="B23527" s="161" t="n">
        <v>44414</v>
      </c>
      <c r="C23527" s="162" t="n">
        <v>4436.52</v>
      </c>
      <c r="D23527" s="162" t="n">
        <v>0.113163</v>
      </c>
      <c r="E23527" s="162" t="n">
        <v>16.15</v>
      </c>
    </row>
    <row r="23528">
      <c r="B23528" s="161" t="n">
        <v>44417</v>
      </c>
      <c r="C23528" s="162" t="n">
        <v>4432.35</v>
      </c>
      <c r="D23528" s="162" t="n">
        <v>0.110965</v>
      </c>
      <c r="E23528" s="162" t="n">
        <v>16.72</v>
      </c>
    </row>
    <row r="23529">
      <c r="B23529" s="161" t="n">
        <v>44418</v>
      </c>
      <c r="C23529" s="162" t="n">
        <v>4436.75</v>
      </c>
      <c r="D23529" s="162" t="n">
        <v>0.110719</v>
      </c>
      <c r="E23529" s="162" t="n">
        <v>16.79</v>
      </c>
    </row>
    <row r="23530">
      <c r="B23530" s="161" t="n">
        <v>44419</v>
      </c>
      <c r="C23530" s="162" t="n">
        <v>4447.7</v>
      </c>
      <c r="D23530" s="162" t="n">
        <v>0.111948</v>
      </c>
      <c r="E23530" s="162" t="n">
        <v>16.06</v>
      </c>
    </row>
    <row r="23531">
      <c r="B23531" s="161" t="n">
        <v>44420</v>
      </c>
      <c r="C23531" s="162" t="n">
        <v>4460.83</v>
      </c>
      <c r="D23531" s="162" t="n">
        <v>0.113564</v>
      </c>
      <c r="E23531" s="162" t="n">
        <v>15.59</v>
      </c>
    </row>
    <row r="23532">
      <c r="B23532" s="161" t="n">
        <v>44421</v>
      </c>
      <c r="C23532" s="162" t="n">
        <v>4468</v>
      </c>
      <c r="D23532" s="162" t="n">
        <v>0.113818</v>
      </c>
      <c r="E23532" s="162" t="n">
        <v>15.45</v>
      </c>
    </row>
    <row r="23533">
      <c r="B23533" s="161" t="n">
        <v>44424</v>
      </c>
      <c r="C23533" s="162" t="n">
        <v>4479.71</v>
      </c>
      <c r="D23533" s="162" t="n">
        <v>0.114921</v>
      </c>
      <c r="E23533" s="162" t="n">
        <v>16.12</v>
      </c>
    </row>
    <row r="23534">
      <c r="B23534" s="161" t="n">
        <v>44425</v>
      </c>
      <c r="C23534" s="162" t="n">
        <v>4448.08</v>
      </c>
      <c r="D23534" s="162" t="n">
        <v>0.106412</v>
      </c>
      <c r="E23534" s="162" t="n">
        <v>17.91</v>
      </c>
    </row>
    <row r="23535">
      <c r="B23535" s="161" t="n">
        <v>44426</v>
      </c>
      <c r="C23535" s="162" t="n">
        <v>4400.27</v>
      </c>
      <c r="D23535" s="162" t="n">
        <v>0.094193</v>
      </c>
      <c r="E23535" s="162" t="n">
        <v>21.57</v>
      </c>
    </row>
    <row r="23536">
      <c r="B23536" s="161" t="n">
        <v>44427</v>
      </c>
      <c r="C23536" s="162" t="n">
        <v>4405.8</v>
      </c>
      <c r="D23536" s="162" t="n">
        <v>0.094082</v>
      </c>
      <c r="E23536" s="162" t="n">
        <v>21.67</v>
      </c>
    </row>
    <row r="23537">
      <c r="B23537" s="161" t="n">
        <v>44428</v>
      </c>
      <c r="C23537" s="162" t="n">
        <v>4441.67</v>
      </c>
      <c r="D23537" s="162" t="n">
        <v>0.100854</v>
      </c>
      <c r="E23537" s="162" t="n">
        <v>18.56</v>
      </c>
    </row>
    <row r="23538">
      <c r="B23538" s="161" t="n">
        <v>44431</v>
      </c>
      <c r="C23538" s="162" t="n">
        <v>4479.53</v>
      </c>
      <c r="D23538" s="162" t="n">
        <v>0.108053</v>
      </c>
      <c r="E23538" s="162" t="n">
        <v>17.15</v>
      </c>
    </row>
    <row r="23539">
      <c r="B23539" s="161" t="n">
        <v>44432</v>
      </c>
      <c r="C23539" s="162" t="n">
        <v>4486.23</v>
      </c>
      <c r="D23539" s="162" t="n">
        <v>0.108334</v>
      </c>
      <c r="E23539" s="162" t="n">
        <v>17.22</v>
      </c>
    </row>
    <row r="23540">
      <c r="B23540" s="161" t="n">
        <v>44433</v>
      </c>
      <c r="C23540" s="162" t="n">
        <v>4496.19</v>
      </c>
      <c r="D23540" s="162" t="n">
        <v>0.109327</v>
      </c>
      <c r="E23540" s="162" t="n">
        <v>16.79</v>
      </c>
    </row>
    <row r="23541">
      <c r="B23541" s="161" t="n">
        <v>44434</v>
      </c>
      <c r="C23541" s="162" t="n">
        <v>4470</v>
      </c>
      <c r="D23541" s="162" t="n">
        <v>0.102345</v>
      </c>
      <c r="E23541" s="162" t="n">
        <v>18.84</v>
      </c>
    </row>
    <row r="23542">
      <c r="B23542" s="161" t="n">
        <v>44435</v>
      </c>
      <c r="C23542" s="162" t="n">
        <v>4509.37</v>
      </c>
      <c r="D23542" s="162" t="n">
        <v>0.109921</v>
      </c>
      <c r="E23542" s="162" t="n">
        <v>16.39</v>
      </c>
    </row>
    <row r="23543">
      <c r="B23543" s="161" t="n">
        <v>44438</v>
      </c>
      <c r="C23543" s="162" t="n">
        <v>4528.79</v>
      </c>
      <c r="D23543" s="162" t="n">
        <v>0.113035</v>
      </c>
      <c r="E23543" s="162" t="n">
        <v>16.19</v>
      </c>
    </row>
    <row r="23544">
      <c r="B23544" s="161" t="n">
        <v>44439</v>
      </c>
      <c r="C23544" s="162" t="n">
        <v>4522.68</v>
      </c>
      <c r="D23544" s="162" t="n">
        <v>0.110468</v>
      </c>
      <c r="E23544" s="162" t="n">
        <v>16.48</v>
      </c>
    </row>
    <row r="23545">
      <c r="B23545" s="161" t="n">
        <v>44440</v>
      </c>
      <c r="C23545" s="162" t="n">
        <v>4524.09</v>
      </c>
      <c r="D23545" s="162" t="n">
        <v>0.109621</v>
      </c>
      <c r="E23545" s="162" t="n">
        <v>16.11</v>
      </c>
    </row>
    <row r="23546">
      <c r="B23546" s="161" t="n">
        <v>44441</v>
      </c>
      <c r="C23546" s="162" t="n">
        <v>4536.95</v>
      </c>
      <c r="D23546" s="162" t="n">
        <v>0.111338</v>
      </c>
      <c r="E23546" s="162" t="n">
        <v>16.41</v>
      </c>
    </row>
    <row r="23547">
      <c r="B23547" s="161" t="n">
        <v>44442</v>
      </c>
      <c r="C23547" s="162" t="n">
        <v>4535.43</v>
      </c>
      <c r="D23547" s="162" t="n">
        <v>0.109863</v>
      </c>
      <c r="E23547" s="162" t="n">
        <v>16.41</v>
      </c>
    </row>
    <row r="23548">
      <c r="B23548" s="161" t="n">
        <v>44446</v>
      </c>
      <c r="C23548" s="162" t="n">
        <v>4520.03</v>
      </c>
      <c r="D23548" s="162" t="n">
        <v>0.10529</v>
      </c>
      <c r="E23548" s="162" t="n">
        <v>18.14</v>
      </c>
    </row>
    <row r="23549">
      <c r="B23549" s="161" t="n">
        <v>44447</v>
      </c>
      <c r="C23549" s="162" t="n">
        <v>4514.07</v>
      </c>
      <c r="D23549" s="162" t="n">
        <v>0.102826</v>
      </c>
      <c r="E23549" s="162" t="n">
        <v>17.96</v>
      </c>
    </row>
    <row r="23550">
      <c r="B23550" s="161" t="n">
        <v>44448</v>
      </c>
      <c r="C23550" s="162" t="n">
        <v>4493.28</v>
      </c>
      <c r="D23550" s="162" t="n">
        <v>0.097062</v>
      </c>
      <c r="E23550" s="162" t="n">
        <v>18.8</v>
      </c>
    </row>
    <row r="23551">
      <c r="B23551" s="161" t="n">
        <v>44449</v>
      </c>
      <c r="C23551" s="162" t="n">
        <v>4458.58</v>
      </c>
      <c r="D23551" s="162" t="n">
        <v>0.088229</v>
      </c>
      <c r="E23551" s="162" t="n">
        <v>20.95</v>
      </c>
    </row>
    <row r="23552">
      <c r="B23552" s="161" t="n">
        <v>44452</v>
      </c>
      <c r="C23552" s="162" t="n">
        <v>4468.73</v>
      </c>
      <c r="D23552" s="162" t="n">
        <v>0.08948299999999999</v>
      </c>
      <c r="E23552" s="162" t="n">
        <v>19.37</v>
      </c>
    </row>
    <row r="23553">
      <c r="B23553" s="161" t="n">
        <v>44453</v>
      </c>
      <c r="C23553" s="162" t="n">
        <v>4443.05</v>
      </c>
      <c r="D23553" s="162" t="n">
        <v>0.08272500000000001</v>
      </c>
      <c r="E23553" s="162" t="n">
        <v>19.46</v>
      </c>
    </row>
    <row r="23554">
      <c r="B23554" s="161" t="n">
        <v>44454</v>
      </c>
      <c r="C23554" s="162" t="n">
        <v>4480.7</v>
      </c>
      <c r="D23554" s="162" t="n">
        <v>0.09013400000000001</v>
      </c>
      <c r="E23554" s="162" t="n">
        <v>18.18</v>
      </c>
    </row>
    <row r="23555">
      <c r="B23555" s="161" t="n">
        <v>44455</v>
      </c>
      <c r="C23555" s="162" t="n">
        <v>4473.75</v>
      </c>
      <c r="D23555" s="162" t="n">
        <v>0.08754199999999999</v>
      </c>
      <c r="E23555" s="162" t="n">
        <v>18.69</v>
      </c>
    </row>
    <row r="23556">
      <c r="B23556" s="161" t="n">
        <v>44456</v>
      </c>
      <c r="C23556" s="162" t="n">
        <v>4432.99</v>
      </c>
      <c r="D23556" s="162" t="n">
        <v>0.07745</v>
      </c>
      <c r="E23556" s="162" t="n">
        <v>20.81</v>
      </c>
    </row>
    <row r="23557">
      <c r="B23557" s="161" t="n">
        <v>44459</v>
      </c>
      <c r="C23557" s="162" t="n">
        <v>4357.73</v>
      </c>
      <c r="D23557" s="162" t="n">
        <v>0.059488</v>
      </c>
      <c r="E23557" s="162" t="n">
        <v>25.71</v>
      </c>
    </row>
    <row r="23558">
      <c r="B23558" s="161" t="n">
        <v>44460</v>
      </c>
      <c r="C23558" s="162" t="n">
        <v>4354.19</v>
      </c>
      <c r="D23558" s="162" t="n">
        <v>0.057838</v>
      </c>
      <c r="E23558" s="162" t="n">
        <v>24.36</v>
      </c>
    </row>
    <row r="23559">
      <c r="B23559" s="161" t="n">
        <v>44461</v>
      </c>
      <c r="C23559" s="162" t="n">
        <v>4395.64</v>
      </c>
      <c r="D23559" s="162" t="n">
        <v>0.066466</v>
      </c>
      <c r="E23559" s="162" t="n">
        <v>20.87</v>
      </c>
    </row>
    <row r="23560">
      <c r="B23560" s="161" t="n">
        <v>44462</v>
      </c>
      <c r="C23560" s="162" t="n">
        <v>4448.98</v>
      </c>
      <c r="D23560" s="162" t="n">
        <v>0.077607</v>
      </c>
      <c r="E23560" s="162" t="n">
        <v>18.63</v>
      </c>
    </row>
    <row r="23561">
      <c r="B23561" s="161" t="n">
        <v>44463</v>
      </c>
      <c r="C23561" s="162" t="n">
        <v>4455.48</v>
      </c>
      <c r="D23561" s="162" t="n">
        <v>0.078153</v>
      </c>
      <c r="E23561" s="162" t="n">
        <v>17.75</v>
      </c>
    </row>
    <row r="23562">
      <c r="B23562" s="161" t="n">
        <v>44466</v>
      </c>
      <c r="C23562" s="162" t="n">
        <v>4443.11</v>
      </c>
      <c r="D23562" s="162" t="n">
        <v>0.074438</v>
      </c>
      <c r="E23562" s="162" t="n">
        <v>18.76</v>
      </c>
    </row>
    <row r="23563">
      <c r="B23563" s="161" t="n">
        <v>44467</v>
      </c>
      <c r="C23563" s="162" t="n">
        <v>4352.63</v>
      </c>
      <c r="D23563" s="162" t="n">
        <v>0.053035</v>
      </c>
      <c r="E23563" s="162" t="n">
        <v>23.25</v>
      </c>
    </row>
    <row r="23564">
      <c r="B23564" s="161" t="n">
        <v>44468</v>
      </c>
      <c r="C23564" s="162" t="n">
        <v>4359.46</v>
      </c>
      <c r="D23564" s="162" t="n">
        <v>0.05376</v>
      </c>
      <c r="E23564" s="162" t="n">
        <v>22.56</v>
      </c>
    </row>
    <row r="23565">
      <c r="B23565" s="161" t="n">
        <v>44469</v>
      </c>
      <c r="C23565" s="162" t="n">
        <v>4307.54</v>
      </c>
      <c r="D23565" s="162" t="n">
        <v>0.04098</v>
      </c>
      <c r="E23565" s="162" t="n">
        <v>23.14</v>
      </c>
    </row>
    <row r="23566">
      <c r="B23566" s="161" t="n">
        <v>44470</v>
      </c>
      <c r="C23566" s="162" t="n">
        <v>4357.04</v>
      </c>
      <c r="D23566" s="162" t="n">
        <v>0.051605</v>
      </c>
      <c r="E23566" s="162" t="n">
        <v>21.15</v>
      </c>
    </row>
    <row r="23567">
      <c r="B23567" s="161" t="n">
        <v>44473</v>
      </c>
      <c r="C23567" s="162" t="n">
        <v>4300.46</v>
      </c>
      <c r="D23567" s="162" t="n">
        <v>0.03781</v>
      </c>
      <c r="E23567" s="162" t="n">
        <v>22.96</v>
      </c>
    </row>
    <row r="23568">
      <c r="B23568" s="161" t="n">
        <v>44474</v>
      </c>
      <c r="C23568" s="162" t="n">
        <v>4345.72</v>
      </c>
      <c r="D23568" s="162" t="n">
        <v>0.047528</v>
      </c>
      <c r="E23568" s="162" t="n">
        <v>21.3</v>
      </c>
    </row>
    <row r="23569">
      <c r="B23569" s="161" t="n">
        <v>44475</v>
      </c>
      <c r="C23569" s="162" t="n">
        <v>4363.55</v>
      </c>
      <c r="D23569" s="162" t="n">
        <v>0.050833</v>
      </c>
      <c r="E23569" s="162" t="n">
        <v>21</v>
      </c>
    </row>
    <row r="23570">
      <c r="B23570" s="161" t="n">
        <v>44476</v>
      </c>
      <c r="C23570" s="162" t="n">
        <v>4399.76</v>
      </c>
      <c r="D23570" s="162" t="n">
        <v>0.058248</v>
      </c>
      <c r="E23570" s="162" t="n">
        <v>19.54</v>
      </c>
    </row>
    <row r="23571">
      <c r="B23571" s="161" t="n">
        <v>44477</v>
      </c>
      <c r="C23571" s="162" t="n">
        <v>4391.34</v>
      </c>
      <c r="D23571" s="162" t="n">
        <v>0.055485</v>
      </c>
      <c r="E23571" s="162" t="n">
        <v>18.77</v>
      </c>
    </row>
    <row r="23572">
      <c r="B23572" s="161" t="n">
        <v>44480</v>
      </c>
      <c r="C23572" s="162" t="n">
        <v>4361.19</v>
      </c>
      <c r="D23572" s="162" t="n">
        <v>0.047788</v>
      </c>
      <c r="E23572" s="162" t="n">
        <v>20</v>
      </c>
    </row>
    <row r="23573">
      <c r="B23573" s="161" t="n">
        <v>44481</v>
      </c>
      <c r="C23573" s="162" t="n">
        <v>4350.65</v>
      </c>
      <c r="D23573" s="162" t="n">
        <v>0.044589</v>
      </c>
      <c r="E23573" s="162" t="n">
        <v>19.85</v>
      </c>
    </row>
    <row r="23574">
      <c r="B23574" s="161" t="n">
        <v>44482</v>
      </c>
      <c r="C23574" s="162" t="n">
        <v>4363.8</v>
      </c>
      <c r="D23574" s="162" t="n">
        <v>0.046852</v>
      </c>
      <c r="E23574" s="162" t="n">
        <v>18.64</v>
      </c>
    </row>
    <row r="23575">
      <c r="B23575" s="161" t="n">
        <v>44483</v>
      </c>
      <c r="C23575" s="162" t="n">
        <v>4438.26</v>
      </c>
      <c r="D23575" s="162" t="n">
        <v>0.062918</v>
      </c>
      <c r="E23575" s="162" t="n">
        <v>16.86</v>
      </c>
    </row>
    <row r="23576">
      <c r="B23576" s="161" t="n">
        <v>44484</v>
      </c>
      <c r="C23576" s="162" t="n">
        <v>4471.37</v>
      </c>
      <c r="D23576" s="162" t="n">
        <v>0.069464</v>
      </c>
      <c r="E23576" s="162" t="n">
        <v>16.3</v>
      </c>
    </row>
    <row r="23577">
      <c r="B23577" s="161" t="n">
        <v>44487</v>
      </c>
      <c r="C23577" s="162" t="n">
        <v>4486.46</v>
      </c>
      <c r="D23577" s="162" t="n">
        <v>0.07195799999999999</v>
      </c>
      <c r="E23577" s="162" t="n">
        <v>16.31</v>
      </c>
    </row>
    <row r="23578">
      <c r="B23578" s="161" t="n">
        <v>44488</v>
      </c>
      <c r="C23578" s="162" t="n">
        <v>4519.63</v>
      </c>
      <c r="D23578" s="162" t="n">
        <v>0.078344</v>
      </c>
      <c r="E23578" s="162" t="n">
        <v>15.7</v>
      </c>
    </row>
    <row r="23579">
      <c r="B23579" s="161" t="n">
        <v>44489</v>
      </c>
      <c r="C23579" s="162" t="n">
        <v>4536.19</v>
      </c>
      <c r="D23579" s="162" t="n">
        <v>0.08103299999999999</v>
      </c>
      <c r="E23579" s="162" t="n">
        <v>15.49</v>
      </c>
    </row>
    <row r="23580">
      <c r="B23580" s="161" t="n">
        <v>44490</v>
      </c>
      <c r="C23580" s="162" t="n">
        <v>4549.78</v>
      </c>
      <c r="D23580" s="162" t="n">
        <v>0.083067</v>
      </c>
      <c r="E23580" s="162" t="n">
        <v>15.01</v>
      </c>
    </row>
    <row r="23581">
      <c r="B23581" s="161" t="n">
        <v>44491</v>
      </c>
      <c r="C23581" s="162" t="n">
        <v>4544.9</v>
      </c>
      <c r="D23581" s="162" t="n">
        <v>0.081109</v>
      </c>
      <c r="E23581" s="162" t="n">
        <v>15.43</v>
      </c>
    </row>
    <row r="23582">
      <c r="B23582" s="161" t="n">
        <v>44494</v>
      </c>
      <c r="C23582" s="162" t="n">
        <v>4566.48</v>
      </c>
      <c r="D23582" s="162" t="n">
        <v>0.08496099999999999</v>
      </c>
      <c r="E23582" s="162" t="n">
        <v>15.24</v>
      </c>
    </row>
    <row r="23583">
      <c r="B23583" s="161" t="n">
        <v>44495</v>
      </c>
      <c r="C23583" s="162" t="n">
        <v>4574.79</v>
      </c>
      <c r="D23583" s="162" t="n">
        <v>0.085856</v>
      </c>
      <c r="E23583" s="162" t="n">
        <v>15.98</v>
      </c>
    </row>
    <row r="23584">
      <c r="B23584" s="161" t="n">
        <v>44496</v>
      </c>
      <c r="C23584" s="162" t="n">
        <v>4551.68</v>
      </c>
      <c r="D23584" s="162" t="n">
        <v>0.079898</v>
      </c>
      <c r="E23584" s="162" t="n">
        <v>16.98</v>
      </c>
    </row>
    <row r="23585">
      <c r="B23585" s="161" t="n">
        <v>44497</v>
      </c>
      <c r="C23585" s="162" t="n">
        <v>4596.42</v>
      </c>
      <c r="D23585" s="162" t="n">
        <v>0.088744</v>
      </c>
      <c r="E23585" s="162" t="n">
        <v>16.53</v>
      </c>
    </row>
    <row r="23586">
      <c r="B23586" s="161" t="n">
        <v>44498</v>
      </c>
      <c r="C23586" s="162" t="n">
        <v>4605.38</v>
      </c>
      <c r="D23586" s="162" t="n">
        <v>0.089729</v>
      </c>
      <c r="E23586" s="162" t="n">
        <v>16.26</v>
      </c>
    </row>
    <row r="23587">
      <c r="B23587" s="161" t="n">
        <v>44501</v>
      </c>
      <c r="C23587" s="162" t="n">
        <v>4613.67</v>
      </c>
      <c r="D23587" s="162" t="n">
        <v>0.09052399999999999</v>
      </c>
      <c r="E23587" s="162" t="n">
        <v>16.41</v>
      </c>
    </row>
    <row r="23588">
      <c r="B23588" s="161" t="n">
        <v>44502</v>
      </c>
      <c r="C23588" s="162" t="n">
        <v>4630.65</v>
      </c>
      <c r="D23588" s="162" t="n">
        <v>0.093211</v>
      </c>
      <c r="E23588" s="162" t="n">
        <v>16.03</v>
      </c>
    </row>
    <row r="23589">
      <c r="B23589" s="161" t="n">
        <v>44503</v>
      </c>
      <c r="C23589" s="162" t="n">
        <v>4660.57</v>
      </c>
      <c r="D23589" s="162" t="n">
        <v>0.098694</v>
      </c>
      <c r="E23589" s="162" t="n">
        <v>15.1</v>
      </c>
    </row>
    <row r="23590">
      <c r="B23590" s="161" t="n">
        <v>44504</v>
      </c>
      <c r="C23590" s="162" t="n">
        <v>4680.06</v>
      </c>
      <c r="D23590" s="162" t="n">
        <v>0.101888</v>
      </c>
      <c r="E23590" s="162" t="n">
        <v>15.44</v>
      </c>
    </row>
    <row r="23591">
      <c r="B23591" s="161" t="n">
        <v>44505</v>
      </c>
      <c r="C23591" s="162" t="n">
        <v>4697.53</v>
      </c>
      <c r="D23591" s="162" t="n">
        <v>0.104602</v>
      </c>
      <c r="E23591" s="162" t="n">
        <v>16.48</v>
      </c>
    </row>
    <row r="23592">
      <c r="B23592" s="161" t="n">
        <v>44508</v>
      </c>
      <c r="C23592" s="162" t="n">
        <v>4701.7</v>
      </c>
      <c r="D23592" s="162" t="n">
        <v>0.10449</v>
      </c>
      <c r="E23592" s="162" t="n">
        <v>17.22</v>
      </c>
    </row>
    <row r="23593">
      <c r="B23593" s="161" t="n">
        <v>44509</v>
      </c>
      <c r="C23593" s="162" t="n">
        <v>4685.25</v>
      </c>
      <c r="D23593" s="162" t="n">
        <v>0.099999</v>
      </c>
      <c r="E23593" s="162" t="n">
        <v>17.78</v>
      </c>
    </row>
    <row r="23594">
      <c r="B23594" s="161" t="n">
        <v>44510</v>
      </c>
      <c r="C23594" s="162" t="n">
        <v>4646.71</v>
      </c>
      <c r="D23594" s="162" t="n">
        <v>0.090683</v>
      </c>
      <c r="E23594" s="162" t="n">
        <v>18.73</v>
      </c>
    </row>
    <row r="23595">
      <c r="B23595" s="161" t="n">
        <v>44511</v>
      </c>
      <c r="C23595" s="162" t="n">
        <v>4649.27</v>
      </c>
      <c r="D23595" s="162" t="n">
        <v>0.09021899999999999</v>
      </c>
      <c r="E23595" s="162" t="n">
        <v>17.66</v>
      </c>
    </row>
    <row r="23596">
      <c r="B23596" s="161" t="n">
        <v>44512</v>
      </c>
      <c r="C23596" s="162" t="n">
        <v>4682.85</v>
      </c>
      <c r="D23596" s="162" t="n">
        <v>0.096276</v>
      </c>
      <c r="E23596" s="162" t="n">
        <v>16.29</v>
      </c>
    </row>
    <row r="23597">
      <c r="B23597" s="161" t="n">
        <v>44515</v>
      </c>
      <c r="C23597" s="162" t="n">
        <v>4682.8</v>
      </c>
      <c r="D23597" s="162" t="n">
        <v>0.095197</v>
      </c>
      <c r="E23597" s="162" t="n">
        <v>16.49</v>
      </c>
    </row>
    <row r="23598">
      <c r="B23598" s="161" t="n">
        <v>44516</v>
      </c>
      <c r="C23598" s="162" t="n">
        <v>4700.9</v>
      </c>
      <c r="D23598" s="162" t="n">
        <v>0.098028</v>
      </c>
      <c r="E23598" s="162" t="n">
        <v>16.37</v>
      </c>
    </row>
    <row r="23599">
      <c r="B23599" s="161" t="n">
        <v>44517</v>
      </c>
      <c r="C23599" s="162" t="n">
        <v>4688.67</v>
      </c>
      <c r="D23599" s="162" t="n">
        <v>0.094417</v>
      </c>
      <c r="E23599" s="162" t="n">
        <v>17.11</v>
      </c>
    </row>
    <row r="23600">
      <c r="B23600" s="161" t="n">
        <v>44518</v>
      </c>
      <c r="C23600" s="162" t="n">
        <v>4704.54</v>
      </c>
      <c r="D23600" s="162" t="n">
        <v>0.09682</v>
      </c>
      <c r="E23600" s="162" t="n">
        <v>17.59</v>
      </c>
    </row>
    <row r="23601">
      <c r="B23601" s="161" t="n">
        <v>44519</v>
      </c>
      <c r="C23601" s="162" t="n">
        <v>4697.96</v>
      </c>
      <c r="D23601" s="162" t="n">
        <v>0.094471</v>
      </c>
      <c r="E23601" s="162" t="n">
        <v>17.91</v>
      </c>
    </row>
    <row r="23602">
      <c r="B23602" s="161" t="n">
        <v>44522</v>
      </c>
      <c r="C23602" s="162" t="n">
        <v>4682.94</v>
      </c>
      <c r="D23602" s="162" t="n">
        <v>0.09037199999999999</v>
      </c>
      <c r="E23602" s="162" t="n">
        <v>19.17</v>
      </c>
    </row>
    <row r="23603">
      <c r="B23603" s="161" t="n">
        <v>44523</v>
      </c>
      <c r="C23603" s="162" t="n">
        <v>4690.7</v>
      </c>
      <c r="D23603" s="162" t="n">
        <v>0.091117</v>
      </c>
      <c r="E23603" s="162" t="n">
        <v>19.38</v>
      </c>
    </row>
    <row r="23604">
      <c r="B23604" s="161" t="n">
        <v>44524</v>
      </c>
      <c r="C23604" s="162" t="n">
        <v>4701.46</v>
      </c>
      <c r="D23604" s="162" t="n">
        <v>0.092484</v>
      </c>
      <c r="E23604" s="162" t="n">
        <v>18.58</v>
      </c>
    </row>
    <row r="23605">
      <c r="B23605" s="161" t="n">
        <v>44526</v>
      </c>
      <c r="C23605" s="162" t="n">
        <v>4594.62</v>
      </c>
      <c r="D23605" s="162" t="n">
        <v>0.068707</v>
      </c>
      <c r="E23605" s="162" t="n">
        <v>28.62</v>
      </c>
    </row>
    <row r="23606">
      <c r="B23606" s="161" t="n">
        <v>44529</v>
      </c>
      <c r="C23606" s="162" t="n">
        <v>4655.27</v>
      </c>
      <c r="D23606" s="162" t="n">
        <v>0.080981</v>
      </c>
      <c r="E23606" s="162" t="n">
        <v>22.96</v>
      </c>
    </row>
    <row r="23607">
      <c r="B23607" s="161" t="n">
        <v>44530</v>
      </c>
      <c r="C23607" s="162" t="n">
        <v>4567</v>
      </c>
      <c r="D23607" s="162" t="n">
        <v>0.061099</v>
      </c>
      <c r="E23607" s="162" t="n">
        <v>27.19</v>
      </c>
    </row>
    <row r="23608">
      <c r="B23608" s="161" t="n">
        <v>44531</v>
      </c>
      <c r="C23608" s="162" t="n">
        <v>4513.04</v>
      </c>
      <c r="D23608" s="162" t="n">
        <v>0.048537</v>
      </c>
      <c r="E23608" s="162" t="n">
        <v>31.12</v>
      </c>
    </row>
    <row r="23609">
      <c r="B23609" s="161" t="n">
        <v>44532</v>
      </c>
      <c r="C23609" s="162" t="n">
        <v>4577.1</v>
      </c>
      <c r="D23609" s="162" t="n">
        <v>0.06186</v>
      </c>
      <c r="E23609" s="162" t="n">
        <v>27.95</v>
      </c>
    </row>
    <row r="23610">
      <c r="B23610" s="161" t="n">
        <v>44533</v>
      </c>
      <c r="C23610" s="162" t="n">
        <v>4538.43</v>
      </c>
      <c r="D23610" s="162" t="n">
        <v>0.052642</v>
      </c>
      <c r="E23610" s="162" t="n">
        <v>30.67</v>
      </c>
    </row>
    <row r="23611">
      <c r="B23611" s="161" t="n">
        <v>44536</v>
      </c>
      <c r="C23611" s="162" t="n">
        <v>4591.67</v>
      </c>
      <c r="D23611" s="162" t="n">
        <v>0.063475</v>
      </c>
      <c r="E23611" s="162" t="n">
        <v>27.18</v>
      </c>
    </row>
    <row r="23612">
      <c r="B23612" s="161" t="n">
        <v>44537</v>
      </c>
      <c r="C23612" s="162" t="n">
        <v>4686.75</v>
      </c>
      <c r="D23612" s="162" t="n">
        <v>0.083036</v>
      </c>
      <c r="E23612" s="162" t="n">
        <v>21.89</v>
      </c>
    </row>
    <row r="23613">
      <c r="B23613" s="161" t="n">
        <v>44538</v>
      </c>
      <c r="C23613" s="162" t="n">
        <v>4701.21</v>
      </c>
      <c r="D23613" s="162" t="n">
        <v>0.085218</v>
      </c>
      <c r="E23613" s="162" t="n">
        <v>19.9</v>
      </c>
    </row>
    <row r="23614">
      <c r="B23614" s="161" t="n">
        <v>44539</v>
      </c>
      <c r="C23614" s="162" t="n">
        <v>4667.45</v>
      </c>
      <c r="D23614" s="162" t="n">
        <v>0.077041</v>
      </c>
      <c r="E23614" s="162" t="n">
        <v>21.58</v>
      </c>
    </row>
    <row r="23615">
      <c r="B23615" s="161" t="n">
        <v>44540</v>
      </c>
      <c r="C23615" s="162" t="n">
        <v>4712.02</v>
      </c>
      <c r="D23615" s="162" t="n">
        <v>0.085503</v>
      </c>
      <c r="E23615" s="162" t="n">
        <v>18.69</v>
      </c>
    </row>
    <row r="23616">
      <c r="B23616" s="161" t="n">
        <v>44543</v>
      </c>
      <c r="C23616" s="162" t="n">
        <v>4668.97</v>
      </c>
      <c r="D23616" s="162" t="n">
        <v>0.07543800000000001</v>
      </c>
      <c r="E23616" s="162" t="n">
        <v>20.31</v>
      </c>
    </row>
    <row r="23617">
      <c r="B23617" s="161" t="n">
        <v>44544</v>
      </c>
      <c r="C23617" s="162" t="n">
        <v>4634.09</v>
      </c>
      <c r="D23617" s="162" t="n">
        <v>0.06705800000000001</v>
      </c>
      <c r="E23617" s="162" t="n">
        <v>21.89</v>
      </c>
    </row>
    <row r="23618">
      <c r="B23618" s="161" t="n">
        <v>44545</v>
      </c>
      <c r="C23618" s="162" t="n">
        <v>4709.85</v>
      </c>
      <c r="D23618" s="162" t="n">
        <v>0.082248</v>
      </c>
      <c r="E23618" s="162" t="n">
        <v>19.29</v>
      </c>
    </row>
    <row r="23619">
      <c r="B23619" s="161" t="n">
        <v>44546</v>
      </c>
      <c r="C23619" s="162" t="n">
        <v>4668.67</v>
      </c>
      <c r="D23619" s="162" t="n">
        <v>0.07242899999999999</v>
      </c>
      <c r="E23619" s="162" t="n">
        <v>20.57</v>
      </c>
    </row>
    <row r="23620">
      <c r="B23620" s="161" t="n">
        <v>44547</v>
      </c>
      <c r="C23620" s="162" t="n">
        <v>4620.64</v>
      </c>
      <c r="D23620" s="162" t="n">
        <v>0.061191</v>
      </c>
      <c r="E23620" s="162" t="n">
        <v>21.57</v>
      </c>
    </row>
    <row r="23621">
      <c r="B23621" s="161" t="n">
        <v>44550</v>
      </c>
      <c r="C23621" s="162" t="n">
        <v>4568.02</v>
      </c>
      <c r="D23621" s="162" t="n">
        <v>0.048879</v>
      </c>
      <c r="E23621" s="162" t="n">
        <v>22.87</v>
      </c>
    </row>
    <row r="23622">
      <c r="B23622" s="161" t="n">
        <v>44551</v>
      </c>
      <c r="C23622" s="162" t="n">
        <v>4649.23</v>
      </c>
      <c r="D23622" s="162" t="n">
        <v>0.065612</v>
      </c>
      <c r="E23622" s="162" t="n">
        <v>21.01</v>
      </c>
    </row>
    <row r="23623">
      <c r="B23623" s="161" t="n">
        <v>44552</v>
      </c>
      <c r="C23623" s="162" t="n">
        <v>4696.56</v>
      </c>
      <c r="D23623" s="162" t="n">
        <v>0.074825</v>
      </c>
      <c r="E23623" s="162" t="n">
        <v>18.63</v>
      </c>
    </row>
    <row r="23624">
      <c r="B23624" s="161" t="n">
        <v>44553</v>
      </c>
      <c r="C23624" s="162" t="n">
        <v>4725.79</v>
      </c>
      <c r="D23624" s="162" t="n">
        <v>0.080128</v>
      </c>
      <c r="E23624" s="162" t="n">
        <v>17.96</v>
      </c>
    </row>
    <row r="23625">
      <c r="B23625" s="161" t="n">
        <v>44557</v>
      </c>
      <c r="C23625" s="162" t="n">
        <v>4791.19</v>
      </c>
      <c r="D23625" s="162" t="n">
        <v>0.0929</v>
      </c>
      <c r="E23625" s="162" t="n">
        <v>17.68</v>
      </c>
    </row>
    <row r="23626">
      <c r="B23626" s="161" t="n">
        <v>44558</v>
      </c>
      <c r="C23626" s="162" t="n">
        <v>4786.35</v>
      </c>
      <c r="D23626" s="162" t="n">
        <v>0.09095399999999999</v>
      </c>
      <c r="E23626" s="162" t="n">
        <v>17.54</v>
      </c>
    </row>
    <row r="23627">
      <c r="B23627" s="161" t="n">
        <v>44559</v>
      </c>
      <c r="C23627" s="162" t="n">
        <v>4793.06</v>
      </c>
      <c r="D23627" s="162" t="n">
        <v>0.091405</v>
      </c>
      <c r="E23627" s="162" t="n">
        <v>16.95</v>
      </c>
    </row>
    <row r="23628">
      <c r="B23628" s="161" t="n">
        <v>44560</v>
      </c>
      <c r="C23628" s="162" t="n">
        <v>4778.73</v>
      </c>
      <c r="D23628" s="162" t="n">
        <v>0.087492</v>
      </c>
      <c r="E23628" s="162" t="n">
        <v>17.33</v>
      </c>
    </row>
    <row r="23629">
      <c r="B23629" s="161" t="n">
        <v>44561</v>
      </c>
      <c r="C23629" s="162" t="n">
        <v>4766.18</v>
      </c>
      <c r="D23629" s="162" t="n">
        <v>0.08389099999999999</v>
      </c>
      <c r="E23629" s="162" t="n">
        <v>17.22</v>
      </c>
    </row>
    <row r="23630">
      <c r="B23630" s="161" t="n">
        <v>44564</v>
      </c>
      <c r="C23630" s="162" t="n">
        <v>4796.56</v>
      </c>
      <c r="D23630" s="162" t="n">
        <v>0.089238</v>
      </c>
      <c r="E23630" s="162" t="n">
        <v>16.6</v>
      </c>
    </row>
    <row r="23631">
      <c r="B23631" s="161" t="n">
        <v>44565</v>
      </c>
      <c r="C23631" s="162" t="n">
        <v>4793.54</v>
      </c>
      <c r="D23631" s="162" t="n">
        <v>0.08763600000000001</v>
      </c>
      <c r="E23631" s="162" t="n">
        <v>16.91</v>
      </c>
    </row>
    <row r="23632">
      <c r="B23632" s="161" t="n">
        <v>44566</v>
      </c>
      <c r="C23632" s="162" t="n">
        <v>4700.58</v>
      </c>
      <c r="D23632" s="162" t="n">
        <v>0.06715400000000001</v>
      </c>
      <c r="E23632" s="162" t="n">
        <v>19.73</v>
      </c>
    </row>
    <row r="23633">
      <c r="B23633" s="161" t="n">
        <v>44567</v>
      </c>
      <c r="C23633" s="162" t="n">
        <v>4696.05</v>
      </c>
      <c r="D23633" s="162" t="n">
        <v>0.065272</v>
      </c>
      <c r="E23633" s="162" t="n">
        <v>19.61</v>
      </c>
    </row>
    <row r="23634">
      <c r="B23634" s="161" t="n">
        <v>44568</v>
      </c>
      <c r="C23634" s="162" t="n">
        <v>4677.03</v>
      </c>
      <c r="D23634" s="162" t="n">
        <v>0.060342</v>
      </c>
      <c r="E23634" s="162" t="n">
        <v>18.76</v>
      </c>
    </row>
    <row r="23635">
      <c r="B23635" s="161" t="n">
        <v>44571</v>
      </c>
      <c r="C23635" s="162" t="n">
        <v>4670.29</v>
      </c>
      <c r="D23635" s="162" t="n">
        <v>0.05811</v>
      </c>
      <c r="E23635" s="162" t="n">
        <v>19.4</v>
      </c>
    </row>
    <row r="23636">
      <c r="B23636" s="161" t="n">
        <v>44572</v>
      </c>
      <c r="C23636" s="162" t="n">
        <v>4713.07</v>
      </c>
      <c r="D23636" s="162" t="n">
        <v>0.066387</v>
      </c>
      <c r="E23636" s="162" t="n">
        <v>18.41</v>
      </c>
    </row>
    <row r="23637">
      <c r="B23637" s="161" t="n">
        <v>44573</v>
      </c>
      <c r="C23637" s="162" t="n">
        <v>4726.35</v>
      </c>
      <c r="D23637" s="162" t="n">
        <v>0.06833</v>
      </c>
      <c r="E23637" s="162" t="n">
        <v>17.62</v>
      </c>
    </row>
    <row r="23638">
      <c r="B23638" s="161" t="n">
        <v>44574</v>
      </c>
      <c r="C23638" s="162" t="n">
        <v>4659.03</v>
      </c>
      <c r="D23638" s="162" t="n">
        <v>0.053207</v>
      </c>
      <c r="E23638" s="162" t="n">
        <v>20.31</v>
      </c>
    </row>
    <row r="23639">
      <c r="B23639" s="161" t="n">
        <v>44575</v>
      </c>
      <c r="C23639" s="162" t="n">
        <v>4662.85</v>
      </c>
      <c r="D23639" s="162" t="n">
        <v>0.0533</v>
      </c>
      <c r="E23639" s="162" t="n">
        <v>19.19</v>
      </c>
    </row>
    <row r="23640">
      <c r="B23640" s="161" t="n">
        <v>44579</v>
      </c>
      <c r="C23640" s="162" t="n">
        <v>4577.11</v>
      </c>
      <c r="D23640" s="162" t="n">
        <v>0.034176</v>
      </c>
      <c r="E23640" s="162" t="n">
        <v>22.79</v>
      </c>
    </row>
    <row r="23641">
      <c r="B23641" s="161" t="n">
        <v>44580</v>
      </c>
      <c r="C23641" s="162" t="n">
        <v>4532.76</v>
      </c>
      <c r="D23641" s="162" t="n">
        <v>0.023921</v>
      </c>
      <c r="E23641" s="162" t="n">
        <v>23.85</v>
      </c>
    </row>
    <row r="23642">
      <c r="B23642" s="161" t="n">
        <v>44581</v>
      </c>
      <c r="C23642" s="162" t="n">
        <v>4482.73</v>
      </c>
      <c r="D23642" s="162" t="n">
        <v>0.012367</v>
      </c>
      <c r="E23642" s="162" t="n">
        <v>25.59</v>
      </c>
    </row>
    <row r="23643">
      <c r="B23643" s="161" t="n">
        <v>44582</v>
      </c>
      <c r="C23643" s="162" t="n">
        <v>4397.94</v>
      </c>
      <c r="D23643" s="162" t="n">
        <v>-0.007069</v>
      </c>
      <c r="E23643" s="162" t="n">
        <v>28.85</v>
      </c>
    </row>
    <row r="23644">
      <c r="B23644" s="161" t="n">
        <v>44585</v>
      </c>
      <c r="C23644" s="162" t="n">
        <v>4410.13</v>
      </c>
      <c r="D23644" s="162" t="n">
        <v>-0.004618</v>
      </c>
      <c r="E23644" s="162" t="n">
        <v>29.9</v>
      </c>
    </row>
    <row r="23645">
      <c r="B23645" s="161" t="n">
        <v>44586</v>
      </c>
      <c r="C23645" s="162" t="n">
        <v>4356.45</v>
      </c>
      <c r="D23645" s="162" t="n">
        <v>-0.017123</v>
      </c>
      <c r="E23645" s="162" t="n">
        <v>31.16</v>
      </c>
    </row>
    <row r="23646">
      <c r="B23646" s="161" t="n">
        <v>44587</v>
      </c>
      <c r="C23646" s="162" t="n">
        <v>4349.93</v>
      </c>
      <c r="D23646" s="162" t="n">
        <v>-0.018855</v>
      </c>
      <c r="E23646" s="162" t="n">
        <v>31.96</v>
      </c>
    </row>
    <row r="23647">
      <c r="B23647" s="161" t="n">
        <v>44588</v>
      </c>
      <c r="C23647" s="162" t="n">
        <v>4326.51</v>
      </c>
      <c r="D23647" s="162" t="n">
        <v>-0.024482</v>
      </c>
      <c r="E23647" s="162" t="n">
        <v>30.49</v>
      </c>
    </row>
    <row r="23648">
      <c r="B23648" s="161" t="n">
        <v>44589</v>
      </c>
      <c r="C23648" s="162" t="n">
        <v>4431.85</v>
      </c>
      <c r="D23648" s="162" t="n">
        <v>-0.00072</v>
      </c>
      <c r="E23648" s="162" t="n">
        <v>27.66</v>
      </c>
    </row>
    <row r="23649">
      <c r="B23649" s="161" t="n">
        <v>44592</v>
      </c>
      <c r="C23649" s="162" t="n">
        <v>4515.55</v>
      </c>
      <c r="D23649" s="162" t="n">
        <v>0.017617</v>
      </c>
      <c r="E23649" s="162" t="n">
        <v>24.83</v>
      </c>
    </row>
    <row r="23650">
      <c r="B23650" s="161" t="n">
        <v>44593</v>
      </c>
      <c r="C23650" s="162" t="n">
        <v>4546.54</v>
      </c>
      <c r="D23650" s="162" t="n">
        <v>0.024025</v>
      </c>
      <c r="E23650" s="162" t="n">
        <v>21.96</v>
      </c>
    </row>
    <row r="23651">
      <c r="B23651" s="161" t="n">
        <v>44594</v>
      </c>
      <c r="C23651" s="162" t="n">
        <v>4589.38</v>
      </c>
      <c r="D23651" s="162" t="n">
        <v>0.032892</v>
      </c>
      <c r="E23651" s="162" t="n">
        <v>22.09</v>
      </c>
    </row>
    <row r="23652">
      <c r="B23652" s="161" t="n">
        <v>44595</v>
      </c>
      <c r="C23652" s="162" t="n">
        <v>4477.44</v>
      </c>
      <c r="D23652" s="162" t="n">
        <v>0.007856</v>
      </c>
      <c r="E23652" s="162" t="n">
        <v>24.35</v>
      </c>
    </row>
    <row r="23653">
      <c r="B23653" s="161" t="n">
        <v>44596</v>
      </c>
      <c r="C23653" s="162" t="n">
        <v>4500.53</v>
      </c>
      <c r="D23653" s="162" t="n">
        <v>0.012588</v>
      </c>
      <c r="E23653" s="162" t="n">
        <v>23.22</v>
      </c>
    </row>
    <row r="23654">
      <c r="B23654" s="161" t="n">
        <v>44599</v>
      </c>
      <c r="C23654" s="162" t="n">
        <v>4483.87</v>
      </c>
      <c r="D23654" s="162" t="n">
        <v>0.008538</v>
      </c>
      <c r="E23654" s="162" t="n">
        <v>22.86</v>
      </c>
    </row>
    <row r="23655">
      <c r="B23655" s="161" t="n">
        <v>44600</v>
      </c>
      <c r="C23655" s="162" t="n">
        <v>4521.54</v>
      </c>
      <c r="D23655" s="162" t="n">
        <v>0.016529</v>
      </c>
      <c r="E23655" s="162" t="n">
        <v>21.44</v>
      </c>
    </row>
    <row r="23656">
      <c r="B23656" s="161" t="n">
        <v>44601</v>
      </c>
      <c r="C23656" s="162" t="n">
        <v>4587.18</v>
      </c>
      <c r="D23656" s="162" t="n">
        <v>0.030491</v>
      </c>
      <c r="E23656" s="162" t="n">
        <v>19.96</v>
      </c>
    </row>
    <row r="23657">
      <c r="B23657" s="161" t="n">
        <v>44602</v>
      </c>
      <c r="C23657" s="162" t="n">
        <v>4504.08</v>
      </c>
      <c r="D23657" s="162" t="n">
        <v>0.011849</v>
      </c>
      <c r="E23657" s="162" t="n">
        <v>23.91</v>
      </c>
    </row>
    <row r="23658">
      <c r="B23658" s="161" t="n">
        <v>44603</v>
      </c>
      <c r="C23658" s="162" t="n">
        <v>4418.64</v>
      </c>
      <c r="D23658" s="162" t="n">
        <v>-0.007535</v>
      </c>
      <c r="E23658" s="162" t="n">
        <v>27.36</v>
      </c>
    </row>
    <row r="23659">
      <c r="B23659" s="161" t="n">
        <v>44606</v>
      </c>
      <c r="C23659" s="162" t="n">
        <v>4401.67</v>
      </c>
      <c r="D23659" s="162" t="n">
        <v>-0.011631</v>
      </c>
      <c r="E23659" s="162" t="n">
        <v>28.33</v>
      </c>
    </row>
    <row r="23660">
      <c r="B23660" s="161" t="n">
        <v>44607</v>
      </c>
      <c r="C23660" s="162" t="n">
        <v>4471.07</v>
      </c>
      <c r="D23660" s="162" t="n">
        <v>0.0037</v>
      </c>
      <c r="E23660" s="162" t="n">
        <v>25.7</v>
      </c>
    </row>
    <row r="23661">
      <c r="B23661" s="161" t="n">
        <v>44608</v>
      </c>
      <c r="C23661" s="162" t="n">
        <v>4475.01</v>
      </c>
      <c r="D23661" s="162" t="n">
        <v>0.004233</v>
      </c>
      <c r="E23661" s="162" t="n">
        <v>24.29</v>
      </c>
    </row>
    <row r="23662">
      <c r="B23662" s="161" t="n">
        <v>44609</v>
      </c>
      <c r="C23662" s="162" t="n">
        <v>4380.26</v>
      </c>
      <c r="D23662" s="162" t="n">
        <v>-0.017406</v>
      </c>
      <c r="E23662" s="162" t="n">
        <v>28.11</v>
      </c>
    </row>
    <row r="23663">
      <c r="B23663" s="161" t="n">
        <v>44610</v>
      </c>
      <c r="C23663" s="162" t="n">
        <v>4348.87</v>
      </c>
      <c r="D23663" s="162" t="n">
        <v>-0.024763</v>
      </c>
      <c r="E23663" s="162" t="n">
        <v>27.75</v>
      </c>
    </row>
    <row r="23664">
      <c r="B23664" s="161" t="n">
        <v>44614</v>
      </c>
      <c r="C23664" s="162" t="n">
        <v>4304.76</v>
      </c>
      <c r="D23664" s="162" t="n">
        <v>-0.035039</v>
      </c>
      <c r="E23664" s="162" t="n">
        <v>28.81</v>
      </c>
    </row>
    <row r="23665">
      <c r="B23665" s="161" t="n">
        <v>44615</v>
      </c>
      <c r="C23665" s="162" t="n">
        <v>4225.5</v>
      </c>
      <c r="D23665" s="162" t="n">
        <v>-0.053664</v>
      </c>
      <c r="E23665" s="162" t="n">
        <v>31.02</v>
      </c>
    </row>
    <row r="23666">
      <c r="B23666" s="161" t="n">
        <v>44616</v>
      </c>
      <c r="C23666" s="162" t="n">
        <v>4288.7</v>
      </c>
      <c r="D23666" s="162" t="n">
        <v>-0.038972</v>
      </c>
      <c r="E23666" s="162" t="n">
        <v>30.32</v>
      </c>
    </row>
    <row r="23667">
      <c r="B23667" s="161" t="n">
        <v>44617</v>
      </c>
      <c r="C23667" s="162" t="n">
        <v>4384.65</v>
      </c>
      <c r="D23667" s="162" t="n">
        <v>-0.017206</v>
      </c>
      <c r="E23667" s="162" t="n">
        <v>27.59</v>
      </c>
    </row>
    <row r="23668">
      <c r="B23668" s="161" t="n">
        <v>44620</v>
      </c>
      <c r="C23668" s="162" t="n">
        <v>4373.94</v>
      </c>
      <c r="D23668" s="162" t="n">
        <v>-0.019945</v>
      </c>
      <c r="E23668" s="162" t="n">
        <v>30.15</v>
      </c>
    </row>
    <row r="23669">
      <c r="B23669" s="161" t="n">
        <v>44621</v>
      </c>
      <c r="C23669" s="162" t="n">
        <v>4306.26</v>
      </c>
      <c r="D23669" s="162" t="n">
        <v>-0.035687</v>
      </c>
      <c r="E23669" s="162" t="n">
        <v>33.32</v>
      </c>
    </row>
    <row r="23670">
      <c r="B23670" s="161" t="n">
        <v>44622</v>
      </c>
      <c r="C23670" s="162" t="n">
        <v>4386.54</v>
      </c>
      <c r="D23670" s="162" t="n">
        <v>-0.017466</v>
      </c>
      <c r="E23670" s="162" t="n">
        <v>30.74</v>
      </c>
    </row>
    <row r="23671">
      <c r="B23671" s="161" t="n">
        <v>44623</v>
      </c>
      <c r="C23671" s="162" t="n">
        <v>4363.49</v>
      </c>
      <c r="D23671" s="162" t="n">
        <v>-0.022999</v>
      </c>
      <c r="E23671" s="162" t="n">
        <v>30.48</v>
      </c>
    </row>
    <row r="23672">
      <c r="B23672" s="161" t="n">
        <v>44624</v>
      </c>
      <c r="C23672" s="162" t="n">
        <v>4328.87</v>
      </c>
      <c r="D23672" s="162" t="n">
        <v>-0.031203</v>
      </c>
      <c r="E23672" s="162" t="n">
        <v>31.98</v>
      </c>
    </row>
    <row r="23673">
      <c r="B23673" s="161" t="n">
        <v>44627</v>
      </c>
      <c r="C23673" s="162" t="n">
        <v>4201.09</v>
      </c>
      <c r="D23673" s="162" t="n">
        <v>-0.061213</v>
      </c>
      <c r="E23673" s="162" t="n">
        <v>36.45</v>
      </c>
    </row>
    <row r="23674">
      <c r="B23674" s="161" t="n">
        <v>44628</v>
      </c>
      <c r="C23674" s="162" t="n">
        <v>4170.7</v>
      </c>
      <c r="D23674" s="162" t="n">
        <v>-0.06849</v>
      </c>
      <c r="E23674" s="162" t="n">
        <v>35.13</v>
      </c>
    </row>
    <row r="23675">
      <c r="B23675" s="161" t="n">
        <v>44629</v>
      </c>
      <c r="C23675" s="162" t="n">
        <v>4277.88</v>
      </c>
      <c r="D23675" s="162" t="n">
        <v>-0.043206</v>
      </c>
      <c r="E23675" s="162" t="n">
        <v>32.45</v>
      </c>
    </row>
    <row r="23676">
      <c r="B23676" s="161" t="n">
        <v>44630</v>
      </c>
      <c r="C23676" s="162" t="n">
        <v>4259.52</v>
      </c>
      <c r="D23676" s="162" t="n">
        <v>-0.047587</v>
      </c>
      <c r="E23676" s="162" t="n">
        <v>30.23</v>
      </c>
    </row>
    <row r="23677">
      <c r="B23677" s="161" t="n">
        <v>44631</v>
      </c>
      <c r="C23677" s="162" t="n">
        <v>4204.31</v>
      </c>
      <c r="D23677" s="162" t="n">
        <v>-0.060643</v>
      </c>
      <c r="E23677" s="162" t="n">
        <v>30.75</v>
      </c>
    </row>
    <row r="23678">
      <c r="B23678" s="161" t="n">
        <v>44634</v>
      </c>
      <c r="C23678" s="162" t="n">
        <v>4173.11</v>
      </c>
      <c r="D23678" s="162" t="n">
        <v>-0.06806</v>
      </c>
      <c r="E23678" s="162" t="n">
        <v>31.77</v>
      </c>
    </row>
    <row r="23679">
      <c r="B23679" s="161" t="n">
        <v>44635</v>
      </c>
      <c r="C23679" s="162" t="n">
        <v>4262.45</v>
      </c>
      <c r="D23679" s="162" t="n">
        <v>-0.046943</v>
      </c>
      <c r="E23679" s="162" t="n">
        <v>29.83</v>
      </c>
    </row>
    <row r="23680">
      <c r="B23680" s="161" t="n">
        <v>44636</v>
      </c>
      <c r="C23680" s="162" t="n">
        <v>4357.86</v>
      </c>
      <c r="D23680" s="162" t="n">
        <v>-0.024981</v>
      </c>
      <c r="E23680" s="162" t="n">
        <v>26.67</v>
      </c>
    </row>
    <row r="23681">
      <c r="B23681" s="161" t="n">
        <v>44637</v>
      </c>
      <c r="C23681" s="162" t="n">
        <v>4411.67</v>
      </c>
      <c r="D23681" s="162" t="n">
        <v>-0.012936</v>
      </c>
      <c r="E23681" s="162" t="n">
        <v>25.67</v>
      </c>
    </row>
    <row r="23682">
      <c r="B23682" s="161" t="n">
        <v>44638</v>
      </c>
      <c r="C23682" s="162" t="n">
        <v>4463.12</v>
      </c>
      <c r="D23682" s="162" t="n">
        <v>-0.001644</v>
      </c>
      <c r="E23682" s="162" t="n">
        <v>23.87</v>
      </c>
    </row>
    <row r="23683">
      <c r="B23683" s="161" t="n">
        <v>44641</v>
      </c>
      <c r="C23683" s="162" t="n">
        <v>4461.18</v>
      </c>
      <c r="D23683" s="162" t="n">
        <v>-0.002337</v>
      </c>
      <c r="E23683" s="162" t="n">
        <v>23.53</v>
      </c>
    </row>
    <row r="23684">
      <c r="B23684" s="161" t="n">
        <v>44642</v>
      </c>
      <c r="C23684" s="162" t="n">
        <v>4511.61</v>
      </c>
      <c r="D23684" s="162" t="n">
        <v>0.008585000000000001</v>
      </c>
      <c r="E23684" s="162" t="n">
        <v>22.94</v>
      </c>
    </row>
    <row r="23685">
      <c r="B23685" s="161" t="n">
        <v>44643</v>
      </c>
      <c r="C23685" s="162" t="n">
        <v>4456.24</v>
      </c>
      <c r="D23685" s="162" t="n">
        <v>-0.00402</v>
      </c>
      <c r="E23685" s="162" t="n">
        <v>23.57</v>
      </c>
    </row>
    <row r="23686">
      <c r="B23686" s="161" t="n">
        <v>44644</v>
      </c>
      <c r="C23686" s="162" t="n">
        <v>4520.16</v>
      </c>
      <c r="D23686" s="162" t="n">
        <v>0.009886000000000001</v>
      </c>
      <c r="E23686" s="162" t="n">
        <v>21.67</v>
      </c>
    </row>
    <row r="23687">
      <c r="B23687" s="161" t="n">
        <v>44645</v>
      </c>
      <c r="C23687" s="162" t="n">
        <v>4543.06</v>
      </c>
      <c r="D23687" s="162" t="n">
        <v>0.0146</v>
      </c>
      <c r="E23687" s="162" t="n">
        <v>20.81</v>
      </c>
    </row>
    <row r="23688">
      <c r="B23688" s="161" t="n">
        <v>44648</v>
      </c>
      <c r="C23688" s="162" t="n">
        <v>4575.52</v>
      </c>
      <c r="D23688" s="162" t="n">
        <v>0.021354</v>
      </c>
      <c r="E23688" s="162" t="n">
        <v>19.63</v>
      </c>
    </row>
    <row r="23689">
      <c r="B23689" s="161" t="n">
        <v>44649</v>
      </c>
      <c r="C23689" s="162" t="n">
        <v>4631.6</v>
      </c>
      <c r="D23689" s="162" t="n">
        <v>0.033115</v>
      </c>
      <c r="E23689" s="162" t="n">
        <v>18.9</v>
      </c>
    </row>
    <row r="23690">
      <c r="B23690" s="161" t="n">
        <v>44650</v>
      </c>
      <c r="C23690" s="162" t="n">
        <v>4602.45</v>
      </c>
      <c r="D23690" s="162" t="n">
        <v>0.026405</v>
      </c>
      <c r="E23690" s="162" t="n">
        <v>19.33</v>
      </c>
    </row>
    <row r="23691">
      <c r="B23691" s="161" t="n">
        <v>44651</v>
      </c>
      <c r="C23691" s="162" t="n">
        <v>4530.41</v>
      </c>
      <c r="D23691" s="162" t="n">
        <v>0.010286</v>
      </c>
      <c r="E23691" s="162" t="n">
        <v>20.56</v>
      </c>
    </row>
    <row r="23692">
      <c r="B23692" s="161" t="n">
        <v>44652</v>
      </c>
      <c r="C23692" s="162" t="n">
        <v>4545.86</v>
      </c>
      <c r="D23692" s="162" t="n">
        <v>0.01333</v>
      </c>
      <c r="E23692" s="162" t="n">
        <v>19.63</v>
      </c>
    </row>
    <row r="23693">
      <c r="B23693" s="161" t="n">
        <v>44655</v>
      </c>
      <c r="C23693" s="162" t="n">
        <v>4582.64</v>
      </c>
      <c r="D23693" s="162" t="n">
        <v>0.020924</v>
      </c>
      <c r="E23693" s="162" t="n">
        <v>18.57</v>
      </c>
    </row>
    <row r="23694">
      <c r="B23694" s="161" t="n">
        <v>44656</v>
      </c>
      <c r="C23694" s="162" t="n">
        <v>4525.12</v>
      </c>
      <c r="D23694" s="162" t="n">
        <v>0.007959000000000001</v>
      </c>
      <c r="E23694" s="162" t="n">
        <v>21.03</v>
      </c>
    </row>
    <row r="23695">
      <c r="B23695" s="161" t="n">
        <v>44657</v>
      </c>
      <c r="C23695" s="162" t="n">
        <v>4481.15</v>
      </c>
      <c r="D23695" s="162" t="n">
        <v>-0.002067</v>
      </c>
      <c r="E23695" s="162" t="n">
        <v>22.1</v>
      </c>
    </row>
    <row r="23696">
      <c r="B23696" s="161" t="n">
        <v>44658</v>
      </c>
      <c r="C23696" s="162" t="n">
        <v>4500.21</v>
      </c>
      <c r="D23696" s="162" t="n">
        <v>0.001889</v>
      </c>
      <c r="E23696" s="162" t="n">
        <v>21.55</v>
      </c>
    </row>
    <row r="23697">
      <c r="B23697" s="161" t="n">
        <v>44659</v>
      </c>
      <c r="C23697" s="162" t="n">
        <v>4488.28</v>
      </c>
      <c r="D23697" s="162" t="n">
        <v>-0.001012</v>
      </c>
      <c r="E23697" s="162" t="n">
        <v>21.16</v>
      </c>
    </row>
    <row r="23698">
      <c r="B23698" s="161" t="n">
        <v>44662</v>
      </c>
      <c r="C23698" s="162" t="n">
        <v>4412.53</v>
      </c>
      <c r="D23698" s="162" t="n">
        <v>-0.01818</v>
      </c>
      <c r="E23698" s="162" t="n">
        <v>24.37</v>
      </c>
    </row>
    <row r="23699">
      <c r="B23699" s="161" t="n">
        <v>44663</v>
      </c>
      <c r="C23699" s="162" t="n">
        <v>4397.45</v>
      </c>
      <c r="D23699" s="162" t="n">
        <v>-0.021722</v>
      </c>
      <c r="E23699" s="162" t="n">
        <v>24.26</v>
      </c>
    </row>
    <row r="23700">
      <c r="B23700" s="161" t="n">
        <v>44664</v>
      </c>
      <c r="C23700" s="162" t="n">
        <v>4446.59</v>
      </c>
      <c r="D23700" s="162" t="n">
        <v>-0.010782</v>
      </c>
      <c r="E23700" s="162" t="n">
        <v>21.82</v>
      </c>
    </row>
    <row r="23701">
      <c r="B23701" s="161" t="n">
        <v>44665</v>
      </c>
      <c r="C23701" s="162" t="n">
        <v>4392.59</v>
      </c>
      <c r="D23701" s="162" t="n">
        <v>-0.023106</v>
      </c>
      <c r="E23701" s="162" t="n">
        <v>22.7</v>
      </c>
    </row>
    <row r="23702">
      <c r="B23702" s="161" t="n">
        <v>44669</v>
      </c>
      <c r="C23702" s="162" t="n">
        <v>4391.69</v>
      </c>
      <c r="D23702" s="162" t="n">
        <v>-0.023391</v>
      </c>
      <c r="E23702" s="162" t="n">
        <v>22.17</v>
      </c>
    </row>
    <row r="23703">
      <c r="B23703" s="161" t="n">
        <v>44670</v>
      </c>
      <c r="C23703" s="162" t="n">
        <v>4462.21</v>
      </c>
      <c r="D23703" s="162" t="n">
        <v>-0.007583</v>
      </c>
      <c r="E23703" s="162" t="n">
        <v>21.37</v>
      </c>
    </row>
    <row r="23704">
      <c r="B23704" s="161" t="n">
        <v>44671</v>
      </c>
      <c r="C23704" s="162" t="n">
        <v>4459.45</v>
      </c>
      <c r="D23704" s="162" t="n">
        <v>-0.008330000000000001</v>
      </c>
      <c r="E23704" s="162" t="n">
        <v>20.32</v>
      </c>
    </row>
    <row r="23705">
      <c r="B23705" s="161" t="n">
        <v>44672</v>
      </c>
      <c r="C23705" s="162" t="n">
        <v>4393.66</v>
      </c>
      <c r="D23705" s="162" t="n">
        <v>-0.023233</v>
      </c>
      <c r="E23705" s="162" t="n">
        <v>22.68</v>
      </c>
    </row>
    <row r="23706">
      <c r="B23706" s="161" t="n">
        <v>44673</v>
      </c>
      <c r="C23706" s="162" t="n">
        <v>4271.78</v>
      </c>
      <c r="D23706" s="162" t="n">
        <v>-0.05131</v>
      </c>
      <c r="E23706" s="162" t="n">
        <v>28.21</v>
      </c>
    </row>
    <row r="23707">
      <c r="B23707" s="161" t="n">
        <v>44676</v>
      </c>
      <c r="C23707" s="162" t="n">
        <v>4296.12</v>
      </c>
      <c r="D23707" s="162" t="n">
        <v>-0.045547</v>
      </c>
      <c r="E23707" s="162" t="n">
        <v>27.02</v>
      </c>
    </row>
    <row r="23708">
      <c r="B23708" s="161" t="n">
        <v>44677</v>
      </c>
      <c r="C23708" s="162" t="n">
        <v>4175.2</v>
      </c>
      <c r="D23708" s="162" t="n">
        <v>-0.073864</v>
      </c>
      <c r="E23708" s="162" t="n">
        <v>33.52</v>
      </c>
    </row>
    <row r="23709">
      <c r="B23709" s="161" t="n">
        <v>44678</v>
      </c>
      <c r="C23709" s="162" t="n">
        <v>4183.96</v>
      </c>
      <c r="D23709" s="162" t="n">
        <v>-0.071562</v>
      </c>
      <c r="E23709" s="162" t="n">
        <v>31.6</v>
      </c>
    </row>
    <row r="23710">
      <c r="B23710" s="161" t="n">
        <v>44679</v>
      </c>
      <c r="C23710" s="162" t="n">
        <v>4287.5</v>
      </c>
      <c r="D23710" s="162" t="n">
        <v>-0.04702</v>
      </c>
      <c r="E23710" s="162" t="n">
        <v>29.99</v>
      </c>
    </row>
    <row r="23711">
      <c r="B23711" s="161" t="n">
        <v>44680</v>
      </c>
      <c r="C23711" s="162" t="n">
        <v>4131.93</v>
      </c>
      <c r="D23711" s="162" t="n">
        <v>-0.08372499999999999</v>
      </c>
      <c r="E23711" s="162" t="n">
        <v>33.4</v>
      </c>
    </row>
    <row r="23712">
      <c r="B23712" s="161" t="n">
        <v>44683</v>
      </c>
      <c r="C23712" s="162" t="n">
        <v>4155.38</v>
      </c>
      <c r="D23712" s="162" t="n">
        <v>-0.077875</v>
      </c>
      <c r="E23712" s="162" t="n">
        <v>32.34</v>
      </c>
    </row>
    <row r="23713">
      <c r="B23713" s="161" t="n">
        <v>44684</v>
      </c>
      <c r="C23713" s="162" t="n">
        <v>4175.48</v>
      </c>
      <c r="D23713" s="162" t="n">
        <v>-0.07295699999999999</v>
      </c>
      <c r="E23713" s="162" t="n">
        <v>29.25</v>
      </c>
    </row>
    <row r="23714">
      <c r="B23714" s="161" t="n">
        <v>44685</v>
      </c>
      <c r="C23714" s="162" t="n">
        <v>4300.17</v>
      </c>
      <c r="D23714" s="162" t="n">
        <v>-0.043506</v>
      </c>
      <c r="E23714" s="162" t="n">
        <v>25.42</v>
      </c>
    </row>
    <row r="23715">
      <c r="B23715" s="161" t="n">
        <v>44686</v>
      </c>
      <c r="C23715" s="162" t="n">
        <v>4146.87</v>
      </c>
      <c r="D23715" s="162" t="n">
        <v>-0.079571</v>
      </c>
      <c r="E23715" s="162" t="n">
        <v>31.2</v>
      </c>
    </row>
    <row r="23716">
      <c r="B23716" s="161" t="n">
        <v>44687</v>
      </c>
      <c r="C23716" s="162" t="n">
        <v>4123.34</v>
      </c>
      <c r="D23716" s="162" t="n">
        <v>-0.08499</v>
      </c>
      <c r="E23716" s="162" t="n">
        <v>30.19</v>
      </c>
    </row>
    <row r="23717">
      <c r="B23717" s="161" t="n">
        <v>44690</v>
      </c>
      <c r="C23717" s="162" t="n">
        <v>3991.24</v>
      </c>
      <c r="D23717" s="162" t="n">
        <v>-0.117083</v>
      </c>
      <c r="E23717" s="162" t="n">
        <v>34.75</v>
      </c>
    </row>
    <row r="23718">
      <c r="B23718" s="161" t="n">
        <v>44691</v>
      </c>
      <c r="C23718" s="162" t="n">
        <v>4001.05</v>
      </c>
      <c r="D23718" s="162" t="n">
        <v>-0.114158</v>
      </c>
      <c r="E23718" s="162" t="n">
        <v>32.99</v>
      </c>
    </row>
    <row r="23719">
      <c r="B23719" s="161" t="n">
        <v>44692</v>
      </c>
      <c r="C23719" s="162" t="n">
        <v>3935.18</v>
      </c>
      <c r="D23719" s="162" t="n">
        <v>-0.130238</v>
      </c>
      <c r="E23719" s="162" t="n">
        <v>32.56</v>
      </c>
    </row>
    <row r="23720">
      <c r="B23720" s="161" t="n">
        <v>44693</v>
      </c>
      <c r="C23720" s="162" t="n">
        <v>3930.08</v>
      </c>
      <c r="D23720" s="162" t="n">
        <v>-0.13101</v>
      </c>
      <c r="E23720" s="162" t="n">
        <v>31.77</v>
      </c>
    </row>
    <row r="23721">
      <c r="B23721" s="161" t="n">
        <v>44694</v>
      </c>
      <c r="C23721" s="162" t="n">
        <v>4023.89</v>
      </c>
      <c r="D23721" s="162" t="n">
        <v>-0.10698</v>
      </c>
      <c r="E23721" s="162" t="n">
        <v>28.87</v>
      </c>
    </row>
    <row r="23722">
      <c r="B23722" s="161" t="n">
        <v>44697</v>
      </c>
      <c r="C23722" s="162" t="n">
        <v>4008.01</v>
      </c>
      <c r="D23722" s="162" t="n">
        <v>-0.110501</v>
      </c>
      <c r="E23722" s="162" t="n">
        <v>27.47</v>
      </c>
    </row>
    <row r="23723">
      <c r="B23723" s="161" t="n">
        <v>44698</v>
      </c>
      <c r="C23723" s="162" t="n">
        <v>4088.85</v>
      </c>
      <c r="D23723" s="162" t="n">
        <v>-0.090199</v>
      </c>
      <c r="E23723" s="162" t="n">
        <v>26.1</v>
      </c>
    </row>
    <row r="23724">
      <c r="B23724" s="161" t="n">
        <v>44699</v>
      </c>
      <c r="C23724" s="162" t="n">
        <v>3923.68</v>
      </c>
      <c r="D23724" s="162" t="n">
        <v>-0.130875</v>
      </c>
      <c r="E23724" s="162" t="n">
        <v>30.96</v>
      </c>
    </row>
    <row r="23725">
      <c r="B23725" s="161" t="n">
        <v>44700</v>
      </c>
      <c r="C23725" s="162" t="n">
        <v>3900.79</v>
      </c>
      <c r="D23725" s="162" t="n">
        <v>-0.136164</v>
      </c>
      <c r="E23725" s="162" t="n">
        <v>29.35</v>
      </c>
    </row>
    <row r="23726">
      <c r="B23726" s="161" t="n">
        <v>44701</v>
      </c>
      <c r="C23726" s="162" t="n">
        <v>3901.36</v>
      </c>
      <c r="D23726" s="162" t="n">
        <v>-0.135428</v>
      </c>
      <c r="E23726" s="162" t="n">
        <v>29.43</v>
      </c>
    </row>
    <row r="23727">
      <c r="B23727" s="161" t="n">
        <v>44704</v>
      </c>
      <c r="C23727" s="162" t="n">
        <v>3973.75</v>
      </c>
      <c r="D23727" s="162" t="n">
        <v>-0.116525</v>
      </c>
      <c r="E23727" s="162" t="n">
        <v>28.48</v>
      </c>
    </row>
    <row r="23728">
      <c r="B23728" s="161" t="n">
        <v>44705</v>
      </c>
      <c r="C23728" s="162" t="n">
        <v>3941.48</v>
      </c>
      <c r="D23728" s="162" t="n">
        <v>-0.124129</v>
      </c>
      <c r="E23728" s="162" t="n">
        <v>29.45</v>
      </c>
    </row>
    <row r="23729">
      <c r="B23729" s="161" t="n">
        <v>44706</v>
      </c>
      <c r="C23729" s="162" t="n">
        <v>3978.73</v>
      </c>
      <c r="D23729" s="162" t="n">
        <v>-0.114209</v>
      </c>
      <c r="E23729" s="162" t="n">
        <v>28.37</v>
      </c>
    </row>
    <row r="23730">
      <c r="B23730" s="161" t="n">
        <v>44707</v>
      </c>
      <c r="C23730" s="162" t="n">
        <v>4057.84</v>
      </c>
      <c r="D23730" s="162" t="n">
        <v>-0.094084</v>
      </c>
      <c r="E23730" s="162" t="n">
        <v>27.5</v>
      </c>
    </row>
    <row r="23731">
      <c r="B23731" s="161" t="n">
        <v>44708</v>
      </c>
      <c r="C23731" s="162" t="n">
        <v>4158.24</v>
      </c>
      <c r="D23731" s="162" t="n">
        <v>-0.069303</v>
      </c>
      <c r="E23731" s="162" t="n">
        <v>25.72</v>
      </c>
    </row>
    <row r="23732">
      <c r="B23732" s="161" t="n">
        <v>44711</v>
      </c>
      <c r="C23732" s="162" t="n"/>
      <c r="D23732" s="162" t="n"/>
      <c r="E23732" s="162" t="n">
        <v>26.54</v>
      </c>
    </row>
    <row r="23733">
      <c r="B23733" s="161" t="n">
        <v>44712</v>
      </c>
      <c r="C23733" s="162" t="n">
        <v>4132.15</v>
      </c>
      <c r="D23733" s="162" t="n">
        <v>-0.07522</v>
      </c>
      <c r="E23733" s="162" t="n">
        <v>26.19</v>
      </c>
    </row>
    <row r="23734">
      <c r="B23734" s="161" t="n">
        <v>44713</v>
      </c>
      <c r="C23734" s="162" t="n">
        <v>4101.23</v>
      </c>
      <c r="D23734" s="162" t="n">
        <v>-0.08230700000000001</v>
      </c>
      <c r="E23734" s="162" t="n">
        <v>25.69</v>
      </c>
    </row>
    <row r="23735">
      <c r="B23735" s="161" t="n">
        <v>44714</v>
      </c>
      <c r="C23735" s="162" t="n">
        <v>4176.82</v>
      </c>
      <c r="D23735" s="162" t="n">
        <v>-0.063739</v>
      </c>
      <c r="E23735" s="162" t="n">
        <v>24.72</v>
      </c>
    </row>
    <row r="23736">
      <c r="B23736" s="161" t="n">
        <v>44715</v>
      </c>
      <c r="C23736" s="162" t="n">
        <v>4108.54</v>
      </c>
      <c r="D23736" s="162" t="n">
        <v>-0.07989300000000001</v>
      </c>
      <c r="E23736" s="162" t="n">
        <v>24.79</v>
      </c>
    </row>
    <row r="23737">
      <c r="B23737" s="161" t="n">
        <v>44718</v>
      </c>
      <c r="C23737" s="162" t="n">
        <v>4121.43</v>
      </c>
      <c r="D23737" s="162" t="n">
        <v>-0.076441</v>
      </c>
      <c r="E23737" s="162" t="n">
        <v>25.07</v>
      </c>
    </row>
    <row r="23738">
      <c r="B23738" s="161" t="n">
        <v>44719</v>
      </c>
      <c r="C23738" s="162" t="n">
        <v>4160.68</v>
      </c>
      <c r="D23738" s="162" t="n">
        <v>-0.066647</v>
      </c>
      <c r="E23738" s="162" t="n">
        <v>24.02</v>
      </c>
    </row>
    <row r="23739">
      <c r="B23739" s="161" t="n">
        <v>44720</v>
      </c>
      <c r="C23739" s="162" t="n">
        <v>4115.77</v>
      </c>
      <c r="D23739" s="162" t="n">
        <v>-0.07709100000000001</v>
      </c>
      <c r="E23739" s="162" t="n">
        <v>23.96</v>
      </c>
    </row>
    <row r="23740">
      <c r="B23740" s="161" t="n">
        <v>44721</v>
      </c>
      <c r="C23740" s="162" t="n">
        <v>4017.82</v>
      </c>
      <c r="D23740" s="162" t="n">
        <v>-0.10065</v>
      </c>
      <c r="E23740" s="162" t="n">
        <v>26.09</v>
      </c>
    </row>
    <row r="23741">
      <c r="B23741" s="161" t="n">
        <v>44722</v>
      </c>
      <c r="C23741" s="162" t="n">
        <v>3900.86</v>
      </c>
      <c r="D23741" s="162" t="n">
        <v>-0.129523</v>
      </c>
      <c r="E23741" s="162" t="n">
        <v>27.75</v>
      </c>
    </row>
    <row r="23742">
      <c r="B23742" s="161" t="n">
        <v>44725</v>
      </c>
      <c r="C23742" s="162" t="n">
        <v>3749.63</v>
      </c>
      <c r="D23742" s="162" t="n">
        <v>-0.168251</v>
      </c>
      <c r="E23742" s="162" t="n">
        <v>34.02</v>
      </c>
    </row>
    <row r="23743">
      <c r="B23743" s="161" t="n">
        <v>44726</v>
      </c>
      <c r="C23743" s="162" t="n">
        <v>3735.48</v>
      </c>
      <c r="D23743" s="162" t="n">
        <v>-0.171159</v>
      </c>
      <c r="E23743" s="162" t="n">
        <v>32.69</v>
      </c>
    </row>
    <row r="23744">
      <c r="B23744" s="161" t="n">
        <v>44727</v>
      </c>
      <c r="C23744" s="162" t="n">
        <v>3789.99</v>
      </c>
      <c r="D23744" s="162" t="n">
        <v>-0.155838</v>
      </c>
      <c r="E23744" s="162" t="n">
        <v>29.62</v>
      </c>
    </row>
    <row r="23745">
      <c r="B23745" s="161" t="n">
        <v>44728</v>
      </c>
      <c r="C23745" s="162" t="n">
        <v>3666.77</v>
      </c>
      <c r="D23745" s="162" t="n">
        <v>-0.187924</v>
      </c>
      <c r="E23745" s="162" t="n">
        <v>32.95</v>
      </c>
    </row>
    <row r="23746">
      <c r="B23746" s="161" t="n">
        <v>44729</v>
      </c>
      <c r="C23746" s="162" t="n">
        <v>3674.84</v>
      </c>
      <c r="D23746" s="162" t="n">
        <v>-0.184765</v>
      </c>
      <c r="E23746" s="162" t="n">
        <v>31.13</v>
      </c>
    </row>
    <row r="23747">
      <c r="B23747" s="161" t="n">
        <v>44732</v>
      </c>
      <c r="C23747" s="162" t="n"/>
      <c r="D23747" s="162" t="n"/>
      <c r="E23747" s="162" t="n">
        <v>31.03</v>
      </c>
    </row>
    <row r="23748">
      <c r="B23748" s="161" t="n">
        <v>44733</v>
      </c>
      <c r="C23748" s="162" t="n">
        <v>3764.79</v>
      </c>
      <c r="D23748" s="162" t="n">
        <v>-0.159709</v>
      </c>
      <c r="E23748" s="162" t="n">
        <v>30.19</v>
      </c>
    </row>
    <row r="23749">
      <c r="B23749" s="161" t="n">
        <v>44734</v>
      </c>
      <c r="C23749" s="162" t="n">
        <v>3759.89</v>
      </c>
      <c r="D23749" s="162" t="n">
        <v>-0.160133</v>
      </c>
      <c r="E23749" s="162" t="n">
        <v>28.95</v>
      </c>
    </row>
    <row r="23750">
      <c r="B23750" s="161" t="n">
        <v>44735</v>
      </c>
      <c r="C23750" s="162" t="n">
        <v>3795.73</v>
      </c>
      <c r="D23750" s="162" t="n">
        <v>-0.149825</v>
      </c>
      <c r="E23750" s="162" t="n">
        <v>29.05</v>
      </c>
    </row>
    <row r="23751">
      <c r="B23751" s="161" t="n">
        <v>44736</v>
      </c>
      <c r="C23751" s="162" t="n">
        <v>3911.74</v>
      </c>
      <c r="D23751" s="162" t="n">
        <v>-0.119036</v>
      </c>
      <c r="E23751" s="162" t="n">
        <v>27.23</v>
      </c>
    </row>
    <row r="23752">
      <c r="B23752" s="161" t="n">
        <v>44739</v>
      </c>
      <c r="C23752" s="162" t="n">
        <v>3900.11</v>
      </c>
      <c r="D23752" s="162" t="n">
        <v>-0.121341</v>
      </c>
      <c r="E23752" s="162" t="n">
        <v>26.95</v>
      </c>
    </row>
    <row r="23753">
      <c r="B23753" s="161" t="n">
        <v>44740</v>
      </c>
      <c r="C23753" s="162" t="n">
        <v>3821.55</v>
      </c>
      <c r="D23753" s="162" t="n">
        <v>-0.140966</v>
      </c>
      <c r="E23753" s="162" t="n">
        <v>28.36</v>
      </c>
    </row>
    <row r="23754">
      <c r="B23754" s="161" t="n">
        <v>44741</v>
      </c>
      <c r="C23754" s="162" t="n">
        <v>3818.83</v>
      </c>
      <c r="D23754" s="162" t="n">
        <v>-0.140939</v>
      </c>
      <c r="E23754" s="162" t="n">
        <v>28.16</v>
      </c>
    </row>
    <row r="23755">
      <c r="B23755" s="161" t="n">
        <v>44742</v>
      </c>
      <c r="C23755" s="162" t="n">
        <v>3785.38</v>
      </c>
      <c r="D23755" s="162" t="n">
        <v>-0.148989</v>
      </c>
      <c r="E23755" s="162" t="n">
        <v>28.71</v>
      </c>
    </row>
    <row r="23756">
      <c r="B23756" s="161" t="n">
        <v>44743</v>
      </c>
      <c r="C23756" s="162" t="n">
        <v>3825.33</v>
      </c>
      <c r="D23756" s="162" t="n">
        <v>-0.137744</v>
      </c>
      <c r="E23756" s="162" t="n">
        <v>26.7</v>
      </c>
    </row>
    <row r="23757">
      <c r="B23757" s="161" t="n">
        <v>44746</v>
      </c>
      <c r="C23757" s="162" t="n"/>
      <c r="D23757" s="162" t="n"/>
      <c r="E23757" s="162" t="n">
        <v>27.53</v>
      </c>
    </row>
    <row r="23758">
      <c r="B23758" s="161" t="n">
        <v>44747</v>
      </c>
      <c r="C23758" s="162" t="n">
        <v>3831.39</v>
      </c>
      <c r="D23758" s="162" t="n">
        <v>-0.135429</v>
      </c>
      <c r="E23758" s="162" t="n">
        <v>27.54</v>
      </c>
    </row>
    <row r="23759">
      <c r="B23759" s="161" t="n">
        <v>44748</v>
      </c>
      <c r="C23759" s="162" t="n">
        <v>3845.08</v>
      </c>
      <c r="D23759" s="162" t="n">
        <v>-0.131192</v>
      </c>
      <c r="E23759" s="162" t="n">
        <v>26.73</v>
      </c>
    </row>
    <row r="23760">
      <c r="B23760" s="161" t="n">
        <v>44749</v>
      </c>
      <c r="C23760" s="162" t="n">
        <v>3902.62</v>
      </c>
      <c r="D23760" s="162" t="n">
        <v>-0.115819</v>
      </c>
      <c r="E23760" s="162" t="n">
        <v>26.08</v>
      </c>
    </row>
    <row r="23761">
      <c r="B23761" s="161" t="n">
        <v>44750</v>
      </c>
      <c r="C23761" s="162" t="n">
        <v>3899.38</v>
      </c>
      <c r="D23761" s="162" t="n">
        <v>-0.116131</v>
      </c>
      <c r="E23761" s="162" t="n">
        <v>24.64</v>
      </c>
    </row>
    <row r="23762">
      <c r="B23762" s="161" t="n">
        <v>44753</v>
      </c>
      <c r="C23762" s="162" t="n">
        <v>3854.43</v>
      </c>
      <c r="D23762" s="162" t="n">
        <v>-0.127107</v>
      </c>
      <c r="E23762" s="162" t="n">
        <v>26.17</v>
      </c>
    </row>
    <row r="23763">
      <c r="B23763" s="161" t="n">
        <v>44754</v>
      </c>
      <c r="C23763" s="162" t="n">
        <v>3818.8</v>
      </c>
      <c r="D23763" s="162" t="n">
        <v>-0.135674</v>
      </c>
      <c r="E23763" s="162" t="n">
        <v>27.29</v>
      </c>
    </row>
    <row r="23764">
      <c r="B23764" s="161" t="n">
        <v>44755</v>
      </c>
      <c r="C23764" s="162" t="n">
        <v>3801.78</v>
      </c>
      <c r="D23764" s="162" t="n">
        <v>-0.139393</v>
      </c>
      <c r="E23764" s="162" t="n">
        <v>26.82</v>
      </c>
    </row>
    <row r="23765">
      <c r="B23765" s="161" t="n">
        <v>44756</v>
      </c>
      <c r="C23765" s="162" t="n">
        <v>3790.38</v>
      </c>
      <c r="D23765" s="162" t="n">
        <v>-0.141649</v>
      </c>
      <c r="E23765" s="162" t="n">
        <v>26.4</v>
      </c>
    </row>
    <row r="23766">
      <c r="B23766" s="161" t="n">
        <v>44757</v>
      </c>
      <c r="C23766" s="162" t="n">
        <v>3863.16</v>
      </c>
      <c r="D23766" s="162" t="n">
        <v>-0.122069</v>
      </c>
      <c r="E23766" s="162" t="n">
        <v>24.23</v>
      </c>
    </row>
    <row r="23767">
      <c r="B23767" s="161" t="n">
        <v>44760</v>
      </c>
      <c r="C23767" s="162" t="n">
        <v>3830.85</v>
      </c>
      <c r="D23767" s="162" t="n">
        <v>-0.129862</v>
      </c>
      <c r="E23767" s="162" t="n">
        <v>25.3</v>
      </c>
    </row>
    <row r="23768">
      <c r="B23768" s="161" t="n">
        <v>44761</v>
      </c>
      <c r="C23768" s="162" t="n">
        <v>3936.69</v>
      </c>
      <c r="D23768" s="162" t="n">
        <v>-0.102184</v>
      </c>
      <c r="E23768" s="162" t="n">
        <v>24.5</v>
      </c>
    </row>
    <row r="23769">
      <c r="B23769" s="161" t="n">
        <v>44762</v>
      </c>
      <c r="C23769" s="162" t="n">
        <v>3959.9</v>
      </c>
      <c r="D23769" s="162" t="n">
        <v>-0.09585</v>
      </c>
      <c r="E23769" s="162" t="n">
        <v>23.88</v>
      </c>
    </row>
    <row r="23770">
      <c r="B23770" s="161" t="n">
        <v>44763</v>
      </c>
      <c r="C23770" s="162" t="n">
        <v>3998.95</v>
      </c>
      <c r="D23770" s="162" t="n">
        <v>-0.085691</v>
      </c>
      <c r="E23770" s="162" t="n">
        <v>23.11</v>
      </c>
    </row>
    <row r="23771">
      <c r="B23771" s="161" t="n">
        <v>44764</v>
      </c>
      <c r="C23771" s="162" t="n">
        <v>3961.63</v>
      </c>
      <c r="D23771" s="162" t="n">
        <v>-0.094626</v>
      </c>
      <c r="E23771" s="162" t="n">
        <v>23.03</v>
      </c>
    </row>
    <row r="23772">
      <c r="B23772" s="161" t="n">
        <v>44767</v>
      </c>
      <c r="C23772" s="162" t="n">
        <v>3966.84</v>
      </c>
      <c r="D23772" s="162" t="n">
        <v>-0.09285599999999999</v>
      </c>
      <c r="E23772" s="162" t="n">
        <v>23.36</v>
      </c>
    </row>
    <row r="23773">
      <c r="B23773" s="161" t="n">
        <v>44768</v>
      </c>
      <c r="C23773" s="162" t="n">
        <v>3921.05</v>
      </c>
      <c r="D23773" s="162" t="n">
        <v>-0.103916</v>
      </c>
      <c r="E23773" s="162" t="n">
        <v>24.69</v>
      </c>
    </row>
    <row r="23774">
      <c r="B23774" s="161" t="n">
        <v>44769</v>
      </c>
      <c r="C23774" s="162" t="n">
        <v>4023.61</v>
      </c>
      <c r="D23774" s="162" t="n">
        <v>-0.07767400000000001</v>
      </c>
      <c r="E23774" s="162" t="n">
        <v>23.24</v>
      </c>
    </row>
    <row r="23775">
      <c r="B23775" s="161" t="n">
        <v>44770</v>
      </c>
      <c r="C23775" s="162" t="n">
        <v>4072.43</v>
      </c>
      <c r="D23775" s="162" t="n">
        <v>-0.06528100000000001</v>
      </c>
      <c r="E23775" s="162" t="n">
        <v>22.33</v>
      </c>
    </row>
    <row r="23776">
      <c r="B23776" s="161" t="n">
        <v>44771</v>
      </c>
      <c r="C23776" s="162" t="n">
        <v>4130.29</v>
      </c>
      <c r="D23776" s="162" t="n">
        <v>-0.05092</v>
      </c>
      <c r="E23776" s="162" t="n">
        <v>21.33</v>
      </c>
    </row>
    <row r="23777">
      <c r="B23777" s="161" t="n">
        <v>44774</v>
      </c>
      <c r="C23777" s="162" t="n">
        <v>4118.63</v>
      </c>
      <c r="D23777" s="162" t="n">
        <v>-0.053465</v>
      </c>
      <c r="E23777" s="162" t="n">
        <v>22.84</v>
      </c>
    </row>
    <row r="23778">
      <c r="B23778" s="161" t="n">
        <v>44775</v>
      </c>
      <c r="C23778" s="162" t="n">
        <v>4091.19</v>
      </c>
      <c r="D23778" s="162" t="n">
        <v>-0.05975</v>
      </c>
      <c r="E23778" s="162" t="n">
        <v>23.93</v>
      </c>
    </row>
    <row r="23779">
      <c r="B23779" s="161" t="n">
        <v>44776</v>
      </c>
      <c r="C23779" s="162" t="n">
        <v>4155.17</v>
      </c>
      <c r="D23779" s="162" t="n">
        <v>-0.043869</v>
      </c>
      <c r="E23779" s="162" t="n">
        <v>21.95</v>
      </c>
    </row>
    <row r="23780">
      <c r="B23780" s="161" t="n">
        <v>44777</v>
      </c>
      <c r="C23780" s="162" t="n">
        <v>4151.94</v>
      </c>
      <c r="D23780" s="162" t="n">
        <v>-0.044261</v>
      </c>
      <c r="E23780" s="162" t="n">
        <v>21.44</v>
      </c>
    </row>
    <row r="23781">
      <c r="B23781" s="161" t="n">
        <v>44778</v>
      </c>
      <c r="C23781" s="162" t="n">
        <v>4145.19</v>
      </c>
      <c r="D23781" s="162" t="n">
        <v>-0.045457</v>
      </c>
      <c r="E23781" s="162" t="n">
        <v>21.15</v>
      </c>
    </row>
    <row r="23782">
      <c r="B23782" s="161" t="n">
        <v>44781</v>
      </c>
      <c r="C23782" s="162" t="n">
        <v>4140.06</v>
      </c>
      <c r="D23782" s="162" t="n">
        <v>-0.046238</v>
      </c>
      <c r="E23782" s="162" t="n">
        <v>21.29</v>
      </c>
    </row>
    <row r="23783">
      <c r="B23783" s="161" t="n">
        <v>44782</v>
      </c>
      <c r="C23783" s="162" t="n">
        <v>4122.47</v>
      </c>
      <c r="D23783" s="162" t="n">
        <v>-0.050003</v>
      </c>
      <c r="E23783" s="162" t="n">
        <v>21.77</v>
      </c>
    </row>
    <row r="23784">
      <c r="B23784" s="161" t="n">
        <v>44783</v>
      </c>
      <c r="C23784" s="162" t="n">
        <v>4210.24</v>
      </c>
      <c r="D23784" s="162" t="n">
        <v>-0.02855</v>
      </c>
      <c r="E23784" s="162" t="n">
        <v>19.74</v>
      </c>
    </row>
    <row r="23785">
      <c r="B23785" s="161" t="n">
        <v>44784</v>
      </c>
      <c r="C23785" s="162" t="n">
        <v>4207.27</v>
      </c>
      <c r="D23785" s="162" t="n">
        <v>-0.028841</v>
      </c>
      <c r="E23785" s="162" t="n">
        <v>20.2</v>
      </c>
    </row>
    <row r="23786">
      <c r="B23786" s="161" t="n">
        <v>44785</v>
      </c>
      <c r="C23786" s="162" t="n">
        <v>4280.15</v>
      </c>
      <c r="D23786" s="162" t="n">
        <v>-0.011326</v>
      </c>
      <c r="E23786" s="162" t="n">
        <v>19.53</v>
      </c>
    </row>
    <row r="23787">
      <c r="B23787" s="161" t="n">
        <v>44788</v>
      </c>
      <c r="C23787" s="162" t="n">
        <v>4297.14</v>
      </c>
      <c r="D23787" s="162" t="n">
        <v>-0.007071</v>
      </c>
      <c r="E23787" s="162" t="n">
        <v>19.95</v>
      </c>
    </row>
    <row r="23788">
      <c r="B23788" s="161" t="n">
        <v>44789</v>
      </c>
      <c r="C23788" s="162" t="n">
        <v>4305.2</v>
      </c>
      <c r="D23788" s="162" t="n">
        <v>-0.00486</v>
      </c>
      <c r="E23788" s="162" t="n">
        <v>19.69</v>
      </c>
    </row>
    <row r="23789">
      <c r="B23789" s="161" t="n">
        <v>44790</v>
      </c>
      <c r="C23789" s="162" t="n">
        <v>4274.04</v>
      </c>
      <c r="D23789" s="162" t="n">
        <v>-0.011741</v>
      </c>
      <c r="E23789" s="162" t="n">
        <v>19.9</v>
      </c>
    </row>
    <row r="23790">
      <c r="B23790" s="161" t="n">
        <v>44791</v>
      </c>
      <c r="C23790" s="162" t="n">
        <v>4283.74</v>
      </c>
      <c r="D23790" s="162" t="n">
        <v>-0.009093</v>
      </c>
      <c r="E23790" s="162" t="n">
        <v>19.56</v>
      </c>
    </row>
    <row r="23791">
      <c r="B23791" s="161" t="n">
        <v>44792</v>
      </c>
      <c r="C23791" s="162" t="n">
        <v>4228.48</v>
      </c>
      <c r="D23791" s="162" t="n">
        <v>-0.021612</v>
      </c>
      <c r="E23791" s="162" t="n">
        <v>20.6</v>
      </c>
    </row>
    <row r="23792">
      <c r="B23792" s="161" t="n">
        <v>44795</v>
      </c>
      <c r="C23792" s="162" t="n">
        <v>4137.99</v>
      </c>
      <c r="D23792" s="162" t="n">
        <v>-0.042639</v>
      </c>
      <c r="E23792" s="162" t="n">
        <v>23.8</v>
      </c>
    </row>
    <row r="23793">
      <c r="B23793" s="161" t="n">
        <v>44796</v>
      </c>
      <c r="C23793" s="162" t="n">
        <v>4128.73</v>
      </c>
      <c r="D23793" s="162" t="n">
        <v>-0.044241</v>
      </c>
      <c r="E23793" s="162" t="n">
        <v>24.11</v>
      </c>
    </row>
    <row r="23794">
      <c r="B23794" s="161" t="n">
        <v>44797</v>
      </c>
      <c r="C23794" s="162" t="n">
        <v>4140.77</v>
      </c>
      <c r="D23794" s="162" t="n">
        <v>-0.040684</v>
      </c>
      <c r="E23794" s="162" t="n">
        <v>22.82</v>
      </c>
    </row>
    <row r="23795">
      <c r="B23795" s="161" t="n">
        <v>44798</v>
      </c>
      <c r="C23795" s="162" t="n">
        <v>4199.12</v>
      </c>
      <c r="D23795" s="162" t="n">
        <v>-0.026108</v>
      </c>
      <c r="E23795" s="162" t="n">
        <v>21.78</v>
      </c>
    </row>
    <row r="23796">
      <c r="B23796" s="161" t="n">
        <v>44799</v>
      </c>
      <c r="C23796" s="162" t="n">
        <v>4057.66</v>
      </c>
      <c r="D23796" s="162" t="n">
        <v>-0.059648</v>
      </c>
      <c r="E23796" s="162" t="n">
        <v>25.56</v>
      </c>
    </row>
    <row r="23797">
      <c r="B23797" s="161" t="n">
        <v>44802</v>
      </c>
      <c r="C23797" s="162" t="n">
        <v>4030.61</v>
      </c>
      <c r="D23797" s="162" t="n">
        <v>-0.065621</v>
      </c>
      <c r="E23797" s="162" t="n">
        <v>26.21</v>
      </c>
    </row>
    <row r="23798">
      <c r="B23798" s="161" t="n">
        <v>44803</v>
      </c>
      <c r="C23798" s="162" t="n">
        <v>3986.16</v>
      </c>
      <c r="D23798" s="162" t="n">
        <v>-0.07593999999999999</v>
      </c>
      <c r="E23798" s="162" t="n">
        <v>26.21</v>
      </c>
    </row>
    <row r="23799">
      <c r="B23799" s="161" t="n">
        <v>44804</v>
      </c>
      <c r="C23799" s="162" t="n">
        <v>3955</v>
      </c>
      <c r="D23799" s="162" t="n">
        <v>-0.082941</v>
      </c>
      <c r="E23799" s="162" t="n">
        <v>25.87</v>
      </c>
    </row>
    <row r="23800">
      <c r="B23800" s="161" t="n">
        <v>44805</v>
      </c>
      <c r="C23800" s="162" t="n">
        <v>3966.85</v>
      </c>
      <c r="D23800" s="162" t="n">
        <v>-0.07911600000000001</v>
      </c>
      <c r="E23800" s="162" t="n">
        <v>25.56</v>
      </c>
    </row>
    <row r="23801">
      <c r="B23801" s="161" t="n">
        <v>44806</v>
      </c>
      <c r="C23801" s="162" t="n">
        <v>3924.26</v>
      </c>
      <c r="D23801" s="162" t="n">
        <v>-0.089005</v>
      </c>
      <c r="E23801" s="162" t="n">
        <v>25.47</v>
      </c>
    </row>
    <row r="23802">
      <c r="B23802" s="161" t="n">
        <v>44809</v>
      </c>
      <c r="C23802" s="162" t="n"/>
      <c r="D23802" s="162" t="n"/>
      <c r="E23802" s="162" t="n">
        <v>25.99</v>
      </c>
    </row>
    <row r="23803">
      <c r="B23803" s="161" t="n">
        <v>44810</v>
      </c>
      <c r="C23803" s="162" t="n">
        <v>3908.19</v>
      </c>
      <c r="D23803" s="162" t="n">
        <v>-0.092199</v>
      </c>
      <c r="E23803" s="162" t="n">
        <v>26.91</v>
      </c>
    </row>
    <row r="23804">
      <c r="B23804" s="161" t="n">
        <v>44811</v>
      </c>
      <c r="C23804" s="162" t="n">
        <v>3979.87</v>
      </c>
      <c r="D23804" s="162" t="n">
        <v>-0.07317800000000001</v>
      </c>
      <c r="E23804" s="162" t="n">
        <v>24.64</v>
      </c>
    </row>
    <row r="23805">
      <c r="B23805" s="161" t="n">
        <v>44812</v>
      </c>
      <c r="C23805" s="162" t="n">
        <v>4006.18</v>
      </c>
      <c r="D23805" s="162" t="n">
        <v>-0.06578100000000001</v>
      </c>
      <c r="E23805" s="162" t="n">
        <v>23.61</v>
      </c>
    </row>
    <row r="23806">
      <c r="B23806" s="161" t="n">
        <v>44813</v>
      </c>
      <c r="C23806" s="162" t="n">
        <v>4067.36</v>
      </c>
      <c r="D23806" s="162" t="n">
        <v>-0.049905</v>
      </c>
      <c r="E23806" s="162" t="n">
        <v>22.79</v>
      </c>
    </row>
    <row r="23807">
      <c r="B23807" s="161" t="n">
        <v>44816</v>
      </c>
      <c r="C23807" s="162" t="n">
        <v>4110.41</v>
      </c>
      <c r="D23807" s="162" t="n">
        <v>-0.038698</v>
      </c>
      <c r="E23807" s="162" t="n">
        <v>23.87</v>
      </c>
    </row>
    <row r="23808">
      <c r="B23808" s="161" t="n">
        <v>44817</v>
      </c>
      <c r="C23808" s="162" t="n">
        <v>3932.69</v>
      </c>
      <c r="D23808" s="162" t="n">
        <v>-0.081997</v>
      </c>
      <c r="E23808" s="162" t="n">
        <v>27.27</v>
      </c>
    </row>
    <row r="23809">
      <c r="B23809" s="161" t="n">
        <v>44818</v>
      </c>
      <c r="C23809" s="162" t="n">
        <v>3946.01</v>
      </c>
      <c r="D23809" s="162" t="n">
        <v>-0.07785599999999999</v>
      </c>
      <c r="E23809" s="162" t="n">
        <v>26.16</v>
      </c>
    </row>
    <row r="23810">
      <c r="B23810" s="161" t="n">
        <v>44819</v>
      </c>
      <c r="C23810" s="162" t="n">
        <v>3901.35</v>
      </c>
      <c r="D23810" s="162" t="n">
        <v>-0.088354</v>
      </c>
      <c r="E23810" s="162" t="n">
        <v>26.27</v>
      </c>
    </row>
    <row r="23811">
      <c r="B23811" s="161" t="n">
        <v>44820</v>
      </c>
      <c r="C23811" s="162" t="n">
        <v>3873.33</v>
      </c>
      <c r="D23811" s="162" t="n">
        <v>-0.094748</v>
      </c>
      <c r="E23811" s="162" t="n">
        <v>26.3</v>
      </c>
    </row>
    <row r="23812">
      <c r="B23812" s="161" t="n">
        <v>44823</v>
      </c>
      <c r="C23812" s="162" t="n">
        <v>3899.89</v>
      </c>
      <c r="D23812" s="162" t="n">
        <v>-0.08719399999999999</v>
      </c>
      <c r="E23812" s="162" t="n">
        <v>25.76</v>
      </c>
    </row>
    <row r="23813">
      <c r="B23813" s="161" t="n">
        <v>44824</v>
      </c>
      <c r="C23813" s="162" t="n">
        <v>3855.93</v>
      </c>
      <c r="D23813" s="162" t="n">
        <v>-0.097682</v>
      </c>
      <c r="E23813" s="162" t="n">
        <v>27.16</v>
      </c>
    </row>
    <row r="23814">
      <c r="B23814" s="161" t="n">
        <v>44825</v>
      </c>
      <c r="C23814" s="162" t="n">
        <v>3789.93</v>
      </c>
      <c r="D23814" s="162" t="n">
        <v>-0.114066</v>
      </c>
      <c r="E23814" s="162" t="n">
        <v>27.99</v>
      </c>
    </row>
    <row r="23815">
      <c r="B23815" s="161" t="n">
        <v>44826</v>
      </c>
      <c r="C23815" s="162" t="n">
        <v>3757.99</v>
      </c>
      <c r="D23815" s="162" t="n">
        <v>-0.121548</v>
      </c>
      <c r="E23815" s="162" t="n">
        <v>27.35</v>
      </c>
    </row>
    <row r="23816">
      <c r="B23816" s="161" t="n">
        <v>44827</v>
      </c>
      <c r="C23816" s="162" t="n">
        <v>3693.23</v>
      </c>
      <c r="D23816" s="162" t="n">
        <v>-0.137759</v>
      </c>
      <c r="E23816" s="162" t="n">
        <v>29.92</v>
      </c>
    </row>
    <row r="23817">
      <c r="B23817" s="161" t="n">
        <v>44830</v>
      </c>
      <c r="C23817" s="162" t="n">
        <v>3655.04</v>
      </c>
      <c r="D23817" s="162" t="n">
        <v>-0.146919</v>
      </c>
      <c r="E23817" s="162" t="n">
        <v>32.26</v>
      </c>
    </row>
    <row r="23818">
      <c r="B23818" s="161" t="n">
        <v>44831</v>
      </c>
      <c r="C23818" s="162" t="n">
        <v>3647.29</v>
      </c>
      <c r="D23818" s="162" t="n">
        <v>-0.147836</v>
      </c>
      <c r="E23818" s="162" t="n">
        <v>32.6</v>
      </c>
    </row>
    <row r="23819">
      <c r="B23819" s="161" t="n">
        <v>44832</v>
      </c>
      <c r="C23819" s="162" t="n">
        <v>3719.04</v>
      </c>
      <c r="D23819" s="162" t="n">
        <v>-0.12718</v>
      </c>
      <c r="E23819" s="162" t="n">
        <v>30.18</v>
      </c>
    </row>
    <row r="23820">
      <c r="B23820" s="161" t="n">
        <v>44833</v>
      </c>
      <c r="C23820" s="162" t="n">
        <v>3640.47</v>
      </c>
      <c r="D23820" s="162" t="n">
        <v>-0.147314</v>
      </c>
      <c r="E23820" s="162" t="n">
        <v>31.84</v>
      </c>
    </row>
    <row r="23821">
      <c r="B23821" s="161" t="n">
        <v>44834</v>
      </c>
      <c r="C23821" s="162" t="n">
        <v>3585.62</v>
      </c>
      <c r="D23821" s="162" t="n">
        <v>-0.161252</v>
      </c>
      <c r="E23821" s="162" t="n">
        <v>31.62</v>
      </c>
    </row>
    <row r="23822">
      <c r="B23822" s="161" t="n">
        <v>44837</v>
      </c>
      <c r="C23822" s="162" t="n">
        <v>3678.43</v>
      </c>
      <c r="D23822" s="162" t="n">
        <v>-0.134473</v>
      </c>
      <c r="E23822" s="162" t="n">
        <v>30.1</v>
      </c>
    </row>
    <row r="23823">
      <c r="B23823" s="161" t="n">
        <v>44838</v>
      </c>
      <c r="C23823" s="162" t="n">
        <v>3790.93</v>
      </c>
      <c r="D23823" s="162" t="n">
        <v>-0.103304</v>
      </c>
      <c r="E23823" s="162" t="n">
        <v>29.07</v>
      </c>
    </row>
    <row r="23824">
      <c r="B23824" s="161" t="n">
        <v>44839</v>
      </c>
      <c r="C23824" s="162" t="n">
        <v>3783.28</v>
      </c>
      <c r="D23824" s="162" t="n">
        <v>-0.104327</v>
      </c>
      <c r="E23824" s="162" t="n">
        <v>28.55</v>
      </c>
    </row>
    <row r="23825">
      <c r="B23825" s="161" t="n">
        <v>44840</v>
      </c>
      <c r="C23825" s="162" t="n">
        <v>3744.52</v>
      </c>
      <c r="D23825" s="162" t="n">
        <v>-0.113644</v>
      </c>
      <c r="E23825" s="162" t="n">
        <v>30.52</v>
      </c>
    </row>
    <row r="23826">
      <c r="B23826" s="161" t="n">
        <v>44841</v>
      </c>
      <c r="C23826" s="162" t="n">
        <v>3639.66</v>
      </c>
      <c r="D23826" s="162" t="n">
        <v>-0.140843</v>
      </c>
      <c r="E23826" s="162" t="n">
        <v>31.36</v>
      </c>
    </row>
    <row r="23827">
      <c r="B23827" s="161" t="n">
        <v>44844</v>
      </c>
      <c r="C23827" s="162" t="n">
        <v>3612.39</v>
      </c>
      <c r="D23827" s="162" t="n">
        <v>-0.147069</v>
      </c>
      <c r="E23827" s="162" t="n">
        <v>32.45</v>
      </c>
    </row>
    <row r="23828">
      <c r="B23828" s="161" t="n">
        <v>44845</v>
      </c>
      <c r="C23828" s="162" t="n">
        <v>3588.84</v>
      </c>
      <c r="D23828" s="162" t="n">
        <v>-0.152251</v>
      </c>
      <c r="E23828" s="162" t="n">
        <v>33.63</v>
      </c>
    </row>
    <row r="23829">
      <c r="B23829" s="161" t="n">
        <v>44846</v>
      </c>
      <c r="C23829" s="162" t="n">
        <v>3577.03</v>
      </c>
      <c r="D23829" s="162" t="n">
        <v>-0.154093</v>
      </c>
      <c r="E23829" s="162" t="n">
        <v>33.57</v>
      </c>
    </row>
    <row r="23830">
      <c r="B23830" s="161" t="n">
        <v>44847</v>
      </c>
      <c r="C23830" s="162" t="n">
        <v>3669.91</v>
      </c>
      <c r="D23830" s="162" t="n">
        <v>-0.12712</v>
      </c>
      <c r="E23830" s="162" t="n">
        <v>31.94</v>
      </c>
    </row>
    <row r="23831">
      <c r="B23831" s="161" t="n">
        <v>44848</v>
      </c>
      <c r="C23831" s="162" t="n">
        <v>3583.07</v>
      </c>
      <c r="D23831" s="162" t="n">
        <v>-0.149615</v>
      </c>
      <c r="E23831" s="162" t="n">
        <v>32.02</v>
      </c>
    </row>
    <row r="23832">
      <c r="B23832" s="161" t="n">
        <v>44851</v>
      </c>
      <c r="C23832" s="162" t="n">
        <v>3677.95</v>
      </c>
      <c r="D23832" s="162" t="n">
        <v>-0.122156</v>
      </c>
      <c r="E23832" s="162" t="n">
        <v>31.37</v>
      </c>
    </row>
    <row r="23833">
      <c r="B23833" s="161" t="n">
        <v>44852</v>
      </c>
      <c r="C23833" s="162" t="n">
        <v>3719.98</v>
      </c>
      <c r="D23833" s="162" t="n">
        <v>-0.109533</v>
      </c>
      <c r="E23833" s="162" t="n">
        <v>30.5</v>
      </c>
    </row>
    <row r="23834">
      <c r="B23834" s="161" t="n">
        <v>44853</v>
      </c>
      <c r="C23834" s="162" t="n">
        <v>3695.16</v>
      </c>
      <c r="D23834" s="162" t="n">
        <v>-0.1149</v>
      </c>
      <c r="E23834" s="162" t="n">
        <v>30.76</v>
      </c>
    </row>
    <row r="23835">
      <c r="B23835" s="161" t="n">
        <v>44854</v>
      </c>
      <c r="C23835" s="162" t="n">
        <v>3665.78</v>
      </c>
      <c r="D23835" s="162" t="n">
        <v>-0.121521</v>
      </c>
      <c r="E23835" s="162" t="n">
        <v>29.98</v>
      </c>
    </row>
    <row r="23836">
      <c r="B23836" s="161" t="n">
        <v>44855</v>
      </c>
      <c r="C23836" s="162" t="n">
        <v>3752.75</v>
      </c>
      <c r="D23836" s="162" t="n">
        <v>-0.096928</v>
      </c>
      <c r="E23836" s="162" t="n">
        <v>29.69</v>
      </c>
    </row>
    <row r="23837">
      <c r="B23837" s="161" t="n">
        <v>44858</v>
      </c>
      <c r="C23837" s="162" t="n">
        <v>3797.34</v>
      </c>
      <c r="D23837" s="162" t="n">
        <v>-0.08402900000000001</v>
      </c>
      <c r="E23837" s="162" t="n">
        <v>29.85</v>
      </c>
    </row>
    <row r="23838">
      <c r="B23838" s="161" t="n">
        <v>44859</v>
      </c>
      <c r="C23838" s="162" t="n">
        <v>3859.11</v>
      </c>
      <c r="D23838" s="162" t="n">
        <v>-0.066902</v>
      </c>
      <c r="E23838" s="162" t="n">
        <v>28.46</v>
      </c>
    </row>
    <row r="23839">
      <c r="B23839" s="161" t="n">
        <v>44860</v>
      </c>
      <c r="C23839" s="162" t="n">
        <v>3830.6</v>
      </c>
      <c r="D23839" s="162" t="n">
        <v>-0.0733</v>
      </c>
      <c r="E23839" s="162" t="n">
        <v>27.28</v>
      </c>
    </row>
    <row r="23840">
      <c r="B23840" s="161" t="n">
        <v>44861</v>
      </c>
      <c r="C23840" s="162" t="n">
        <v>3807.3</v>
      </c>
      <c r="D23840" s="162" t="n">
        <v>-0.078301</v>
      </c>
      <c r="E23840" s="162" t="n">
        <v>27.39</v>
      </c>
    </row>
    <row r="23841">
      <c r="B23841" s="161" t="n">
        <v>44862</v>
      </c>
      <c r="C23841" s="162" t="n">
        <v>3901.06</v>
      </c>
      <c r="D23841" s="162" t="n">
        <v>-0.052971</v>
      </c>
      <c r="E23841" s="162" t="n">
        <v>25.75</v>
      </c>
    </row>
    <row r="23842">
      <c r="B23842" s="161" t="n">
        <v>44865</v>
      </c>
      <c r="C23842" s="162" t="n">
        <v>3871.98</v>
      </c>
      <c r="D23842" s="162" t="n">
        <v>-0.059496</v>
      </c>
      <c r="E23842" s="162" t="n">
        <v>25.88</v>
      </c>
    </row>
    <row r="23843">
      <c r="B23843" s="161" t="n">
        <v>44866</v>
      </c>
      <c r="C23843" s="162" t="n">
        <v>3856.1</v>
      </c>
      <c r="D23843" s="162" t="n">
        <v>-0.062623</v>
      </c>
      <c r="E23843" s="162" t="n">
        <v>25.81</v>
      </c>
    </row>
    <row r="23844">
      <c r="B23844" s="161" t="n">
        <v>44867</v>
      </c>
      <c r="C23844" s="162" t="n">
        <v>3759.69</v>
      </c>
      <c r="D23844" s="162" t="n">
        <v>-0.086947</v>
      </c>
      <c r="E23844" s="162" t="n">
        <v>25.86</v>
      </c>
    </row>
    <row r="23845">
      <c r="B23845" s="161" t="n">
        <v>44868</v>
      </c>
      <c r="C23845" s="162" t="n">
        <v>3719.89</v>
      </c>
      <c r="D23845" s="162" t="n">
        <v>-0.096598</v>
      </c>
      <c r="E23845" s="162" t="n">
        <v>25.3</v>
      </c>
    </row>
    <row r="23846">
      <c r="B23846" s="161" t="n">
        <v>44869</v>
      </c>
      <c r="C23846" s="162" t="n">
        <v>3770.55</v>
      </c>
      <c r="D23846" s="162" t="n">
        <v>-0.082202</v>
      </c>
      <c r="E23846" s="162" t="n">
        <v>24.55</v>
      </c>
    </row>
    <row r="23847">
      <c r="B23847" s="161" t="n">
        <v>44872</v>
      </c>
      <c r="C23847" s="162" t="n">
        <v>3806.8</v>
      </c>
      <c r="D23847" s="162" t="n">
        <v>-0.071911</v>
      </c>
      <c r="E23847" s="162" t="n">
        <v>24.35</v>
      </c>
    </row>
    <row r="23848">
      <c r="B23848" s="161" t="n">
        <v>44873</v>
      </c>
      <c r="C23848" s="162" t="n">
        <v>3828.11</v>
      </c>
      <c r="D23848" s="162" t="n">
        <v>-0.06561699999999999</v>
      </c>
      <c r="E23848" s="162" t="n">
        <v>25.54</v>
      </c>
    </row>
    <row r="23849">
      <c r="B23849" s="161" t="n">
        <v>44874</v>
      </c>
      <c r="C23849" s="162" t="n">
        <v>3748.57</v>
      </c>
      <c r="D23849" s="162" t="n">
        <v>-0.08587</v>
      </c>
      <c r="E23849" s="162" t="n">
        <v>26.09</v>
      </c>
    </row>
    <row r="23850">
      <c r="B23850" s="161" t="n">
        <v>44875</v>
      </c>
      <c r="C23850" s="162" t="n">
        <v>3956.37</v>
      </c>
      <c r="D23850" s="162" t="n">
        <v>-0.031436</v>
      </c>
      <c r="E23850" s="162" t="n">
        <v>23.53</v>
      </c>
    </row>
    <row r="23851">
      <c r="B23851" s="161" t="n">
        <v>44876</v>
      </c>
      <c r="C23851" s="162" t="n">
        <v>3992.93</v>
      </c>
      <c r="D23851" s="162" t="n">
        <v>-0.021829</v>
      </c>
      <c r="E23851" s="162" t="n">
        <v>22.52</v>
      </c>
    </row>
    <row r="23852">
      <c r="B23852" s="161" t="n">
        <v>44879</v>
      </c>
      <c r="C23852" s="162" t="n">
        <v>3957.25</v>
      </c>
      <c r="D23852" s="162" t="n">
        <v>-0.030223</v>
      </c>
      <c r="E23852" s="162" t="n">
        <v>23.73</v>
      </c>
    </row>
    <row r="23853">
      <c r="B23853" s="161" t="n">
        <v>44880</v>
      </c>
      <c r="C23853" s="162" t="n">
        <v>3991.73</v>
      </c>
      <c r="D23853" s="162" t="n">
        <v>-0.020906</v>
      </c>
      <c r="E23853" s="162" t="n">
        <v>24.54</v>
      </c>
    </row>
    <row r="23854">
      <c r="B23854" s="161" t="n">
        <v>44881</v>
      </c>
      <c r="C23854" s="162" t="n">
        <v>3958.79</v>
      </c>
      <c r="D23854" s="162" t="n">
        <v>-0.028471</v>
      </c>
      <c r="E23854" s="162" t="n">
        <v>24.11</v>
      </c>
    </row>
    <row r="23855">
      <c r="B23855" s="161" t="n">
        <v>44882</v>
      </c>
      <c r="C23855" s="162" t="n">
        <v>3946.56</v>
      </c>
      <c r="D23855" s="162" t="n">
        <v>-0.030775</v>
      </c>
      <c r="E23855" s="162" t="n">
        <v>23.93</v>
      </c>
    </row>
    <row r="23856">
      <c r="B23856" s="161" t="n">
        <v>44883</v>
      </c>
      <c r="C23856" s="162" t="n">
        <v>3965.34</v>
      </c>
      <c r="D23856" s="162" t="n">
        <v>-0.025399</v>
      </c>
      <c r="E23856" s="162" t="n">
        <v>23.12</v>
      </c>
    </row>
    <row r="23857">
      <c r="B23857" s="161" t="n">
        <v>44886</v>
      </c>
      <c r="C23857" s="162" t="n">
        <v>3949.94</v>
      </c>
      <c r="D23857" s="162" t="n">
        <v>-0.028613</v>
      </c>
      <c r="E23857" s="162" t="n">
        <v>22.36</v>
      </c>
    </row>
    <row r="23858">
      <c r="B23858" s="161" t="n">
        <v>44887</v>
      </c>
      <c r="C23858" s="162" t="n">
        <v>4003.58</v>
      </c>
      <c r="D23858" s="162" t="n">
        <v>-0.014533</v>
      </c>
      <c r="E23858" s="162" t="n">
        <v>21.29</v>
      </c>
    </row>
    <row r="23859">
      <c r="B23859" s="161" t="n">
        <v>44888</v>
      </c>
      <c r="C23859" s="162" t="n">
        <v>4027.26</v>
      </c>
      <c r="D23859" s="162" t="n">
        <v>-0.008028</v>
      </c>
      <c r="E23859" s="162" t="n">
        <v>20.35</v>
      </c>
    </row>
    <row r="23860">
      <c r="B23860" s="161" t="n">
        <v>44889</v>
      </c>
      <c r="C23860" s="162" t="n"/>
      <c r="D23860" s="162" t="n"/>
      <c r="E23860" s="162" t="n">
        <v>20.42</v>
      </c>
    </row>
    <row r="23861">
      <c r="B23861" s="161" t="n">
        <v>44890</v>
      </c>
      <c r="C23861" s="162" t="n">
        <v>4026.12</v>
      </c>
      <c r="D23861" s="162" t="n">
        <v>-0.007619</v>
      </c>
      <c r="E23861" s="162" t="n">
        <v>20.5</v>
      </c>
    </row>
    <row r="23862">
      <c r="B23862" s="161" t="n">
        <v>44893</v>
      </c>
      <c r="C23862" s="162" t="n">
        <v>3963.94</v>
      </c>
      <c r="D23862" s="162" t="n">
        <v>-0.022518</v>
      </c>
      <c r="E23862" s="162" t="n">
        <v>22.21</v>
      </c>
    </row>
    <row r="23863">
      <c r="B23863" s="161" t="n">
        <v>44894</v>
      </c>
      <c r="C23863" s="162" t="n">
        <v>3957.63</v>
      </c>
      <c r="D23863" s="162" t="n">
        <v>-0.023542</v>
      </c>
      <c r="E23863" s="162" t="n">
        <v>21.89</v>
      </c>
    </row>
    <row r="23864">
      <c r="B23864" s="161" t="n">
        <v>44895</v>
      </c>
      <c r="C23864" s="162" t="n">
        <v>4080.11</v>
      </c>
      <c r="D23864" s="162" t="n">
        <v>0.007333</v>
      </c>
      <c r="E23864" s="162" t="n">
        <v>20.58</v>
      </c>
    </row>
    <row r="23865">
      <c r="B23865" s="161" t="n">
        <v>44896</v>
      </c>
      <c r="C23865" s="162" t="n">
        <v>4076.57</v>
      </c>
      <c r="D23865" s="162" t="n">
        <v>0.006952</v>
      </c>
      <c r="E23865" s="162" t="n">
        <v>19.84</v>
      </c>
    </row>
    <row r="23866">
      <c r="B23866" s="161" t="n">
        <v>44897</v>
      </c>
      <c r="C23866" s="162" t="n">
        <v>4071.7</v>
      </c>
      <c r="D23866" s="162" t="n">
        <v>0.006255</v>
      </c>
      <c r="E23866" s="162" t="n">
        <v>19.06</v>
      </c>
    </row>
    <row r="23867">
      <c r="B23867" s="161" t="n">
        <v>44900</v>
      </c>
      <c r="C23867" s="162" t="n">
        <v>3998.84</v>
      </c>
      <c r="D23867" s="162" t="n">
        <v>-0.01133</v>
      </c>
      <c r="E23867" s="162" t="n">
        <v>20.75</v>
      </c>
    </row>
    <row r="23868">
      <c r="B23868" s="161" t="n">
        <v>44901</v>
      </c>
      <c r="C23868" s="162" t="n">
        <v>3941.26</v>
      </c>
      <c r="D23868" s="162" t="n">
        <v>-0.02533</v>
      </c>
      <c r="E23868" s="162" t="n">
        <v>22.17</v>
      </c>
    </row>
    <row r="23869">
      <c r="B23869" s="161" t="n">
        <v>44902</v>
      </c>
      <c r="C23869" s="162" t="n">
        <v>3933.92</v>
      </c>
      <c r="D23869" s="162" t="n">
        <v>-0.026735</v>
      </c>
      <c r="E23869" s="162" t="n">
        <v>22.68</v>
      </c>
    </row>
    <row r="23870">
      <c r="B23870" s="161" t="n">
        <v>44903</v>
      </c>
      <c r="C23870" s="162" t="n">
        <v>3963.51</v>
      </c>
      <c r="D23870" s="162" t="n">
        <v>-0.018917</v>
      </c>
      <c r="E23870" s="162" t="n">
        <v>22.29</v>
      </c>
    </row>
    <row r="23871">
      <c r="B23871" s="161" t="n">
        <v>44904</v>
      </c>
      <c r="C23871" s="162" t="n">
        <v>3934.38</v>
      </c>
      <c r="D23871" s="162" t="n">
        <v>-0.025855</v>
      </c>
      <c r="E23871" s="162" t="n">
        <v>22.83</v>
      </c>
    </row>
    <row r="23872">
      <c r="B23872" s="161" t="n">
        <v>44907</v>
      </c>
      <c r="C23872" s="162" t="n">
        <v>3990.56</v>
      </c>
      <c r="D23872" s="162" t="n">
        <v>-0.011189</v>
      </c>
      <c r="E23872" s="162" t="n">
        <v>25</v>
      </c>
    </row>
    <row r="23873">
      <c r="B23873" s="161" t="n">
        <v>44908</v>
      </c>
      <c r="C23873" s="162" t="n">
        <v>4019.65</v>
      </c>
      <c r="D23873" s="162" t="n">
        <v>-0.003486</v>
      </c>
      <c r="E23873" s="162" t="n">
        <v>22.55</v>
      </c>
    </row>
    <row r="23874">
      <c r="B23874" s="161" t="n">
        <v>44909</v>
      </c>
      <c r="C23874" s="162" t="n">
        <v>3995.32</v>
      </c>
      <c r="D23874" s="162" t="n">
        <v>-0.009172</v>
      </c>
      <c r="E23874" s="162" t="n">
        <v>21.14</v>
      </c>
    </row>
    <row r="23875">
      <c r="B23875" s="161" t="n">
        <v>44910</v>
      </c>
      <c r="C23875" s="162" t="n">
        <v>3895.75</v>
      </c>
      <c r="D23875" s="162" t="n">
        <v>-0.033801</v>
      </c>
      <c r="E23875" s="162" t="n">
        <v>22.83</v>
      </c>
    </row>
    <row r="23876">
      <c r="B23876" s="161" t="n">
        <v>44911</v>
      </c>
      <c r="C23876" s="162" t="n">
        <v>3852.36</v>
      </c>
      <c r="D23876" s="162" t="n">
        <v>-0.044367</v>
      </c>
      <c r="E23876" s="162" t="n">
        <v>22.62</v>
      </c>
    </row>
    <row r="23877">
      <c r="B23877" s="161" t="n">
        <v>44914</v>
      </c>
      <c r="C23877" s="162" t="n">
        <v>3817.66</v>
      </c>
      <c r="D23877" s="162" t="n">
        <v>-0.05278</v>
      </c>
      <c r="E23877" s="162" t="n">
        <v>22.42</v>
      </c>
    </row>
    <row r="23878">
      <c r="B23878" s="161" t="n">
        <v>44915</v>
      </c>
      <c r="C23878" s="162" t="n">
        <v>3821.62</v>
      </c>
      <c r="D23878" s="162" t="n">
        <v>-0.051272</v>
      </c>
      <c r="E23878" s="162" t="n">
        <v>21.48</v>
      </c>
    </row>
    <row r="23879">
      <c r="B23879" s="161" t="n">
        <v>44916</v>
      </c>
      <c r="C23879" s="162" t="n">
        <v>3878.44</v>
      </c>
      <c r="D23879" s="162" t="n">
        <v>-0.03615</v>
      </c>
      <c r="E23879" s="162" t="n">
        <v>20.07</v>
      </c>
    </row>
    <row r="23880">
      <c r="B23880" s="161" t="n">
        <v>44917</v>
      </c>
      <c r="C23880" s="162" t="n">
        <v>3822.39</v>
      </c>
      <c r="D23880" s="162" t="n">
        <v>-0.05014</v>
      </c>
      <c r="E23880" s="162" t="n">
        <v>21.97</v>
      </c>
    </row>
    <row r="23881">
      <c r="B23881" s="161" t="n">
        <v>44918</v>
      </c>
      <c r="C23881" s="162" t="n">
        <v>3844.82</v>
      </c>
      <c r="D23881" s="162" t="n">
        <v>-0.043773</v>
      </c>
      <c r="E23881" s="162" t="n">
        <v>20.87</v>
      </c>
    </row>
    <row r="23882">
      <c r="B23882" s="161" t="n">
        <v>44922</v>
      </c>
      <c r="C23882" s="162" t="n">
        <v>3829.25</v>
      </c>
      <c r="D23882" s="162" t="n">
        <v>-0.047364</v>
      </c>
      <c r="E23882" s="162" t="n">
        <v>21.65</v>
      </c>
    </row>
    <row r="23883">
      <c r="B23883" s="161" t="n">
        <v>44923</v>
      </c>
      <c r="C23883" s="162" t="n">
        <v>3783.22</v>
      </c>
      <c r="D23883" s="162" t="n">
        <v>-0.058972</v>
      </c>
      <c r="E23883" s="162" t="n">
        <v>22.14</v>
      </c>
    </row>
    <row r="23884">
      <c r="B23884" s="161" t="n">
        <v>44924</v>
      </c>
      <c r="C23884" s="162" t="n">
        <v>3849.28</v>
      </c>
      <c r="D23884" s="162" t="n">
        <v>-0.041146</v>
      </c>
      <c r="E23884" s="162" t="n">
        <v>21.44</v>
      </c>
    </row>
    <row r="23885">
      <c r="B23885" s="161" t="n">
        <v>44925</v>
      </c>
      <c r="C23885" s="162" t="n">
        <v>3839.5</v>
      </c>
      <c r="D23885" s="162" t="n">
        <v>-0.043044</v>
      </c>
      <c r="E23885" s="162" t="n">
        <v>21.67</v>
      </c>
    </row>
    <row r="23886">
      <c r="B23886" s="161" t="n">
        <v>44929</v>
      </c>
      <c r="C23886" s="162" t="n">
        <v>3824.14</v>
      </c>
      <c r="D23886" s="162" t="n">
        <v>-0.046319</v>
      </c>
      <c r="E23886" s="162" t="n">
        <v>22.9</v>
      </c>
    </row>
    <row r="23887">
      <c r="B23887" s="161" t="n">
        <v>44930</v>
      </c>
      <c r="C23887" s="162" t="n">
        <v>3852.97</v>
      </c>
      <c r="D23887" s="162" t="n">
        <v>-0.038047</v>
      </c>
      <c r="E23887" s="162" t="n">
        <v>22.01</v>
      </c>
    </row>
    <row r="23888">
      <c r="B23888" s="161" t="n">
        <v>44931</v>
      </c>
      <c r="C23888" s="162" t="n">
        <v>3808.1</v>
      </c>
      <c r="D23888" s="162" t="n">
        <v>-0.048944</v>
      </c>
      <c r="E23888" s="162" t="n">
        <v>22.46</v>
      </c>
    </row>
    <row r="23889">
      <c r="B23889" s="161" t="n">
        <v>44932</v>
      </c>
      <c r="C23889" s="162" t="n">
        <v>3895.08</v>
      </c>
      <c r="D23889" s="162" t="n">
        <v>-0.02559</v>
      </c>
      <c r="E23889" s="162" t="n">
        <v>21.13</v>
      </c>
    </row>
    <row r="23890">
      <c r="B23890" s="161" t="n">
        <v>44935</v>
      </c>
      <c r="C23890" s="162" t="n">
        <v>3892.09</v>
      </c>
      <c r="D23890" s="162" t="n">
        <v>-0.025651</v>
      </c>
      <c r="E23890" s="162" t="n">
        <v>21.97</v>
      </c>
    </row>
    <row r="23891">
      <c r="B23891" s="161" t="n">
        <v>44936</v>
      </c>
      <c r="C23891" s="162" t="n">
        <v>3919.25</v>
      </c>
      <c r="D23891" s="162" t="n">
        <v>-0.017945</v>
      </c>
      <c r="E23891" s="162" t="n">
        <v>20.58</v>
      </c>
    </row>
    <row r="23892">
      <c r="B23892" s="161" t="n">
        <v>44937</v>
      </c>
      <c r="C23892" s="162" t="n">
        <v>3969.61</v>
      </c>
      <c r="D23892" s="162" t="n">
        <v>-0.004458</v>
      </c>
      <c r="E23892" s="162" t="n">
        <v>21.09</v>
      </c>
    </row>
    <row r="23893">
      <c r="B23893" s="161" t="n">
        <v>44938</v>
      </c>
      <c r="C23893" s="162" t="n">
        <v>3983.17</v>
      </c>
      <c r="D23893" s="162" t="n">
        <v>-0.000305</v>
      </c>
      <c r="E23893" s="162" t="n">
        <v>18.83</v>
      </c>
    </row>
    <row r="23894">
      <c r="B23894" s="161" t="n">
        <v>44939</v>
      </c>
      <c r="C23894" s="162" t="n">
        <v>3999.09</v>
      </c>
      <c r="D23894" s="162" t="n">
        <v>0.004478</v>
      </c>
      <c r="E23894" s="162" t="n">
        <v>18.35</v>
      </c>
    </row>
    <row r="23895">
      <c r="B23895" s="161" t="n">
        <v>44942</v>
      </c>
      <c r="C23895" s="162" t="n"/>
      <c r="D23895" s="162" t="n"/>
      <c r="E23895" s="162" t="n">
        <v>19.49</v>
      </c>
    </row>
    <row r="23896">
      <c r="B23896" s="161" t="n">
        <v>44943</v>
      </c>
      <c r="C23896" s="162" t="n">
        <v>3990.97</v>
      </c>
      <c r="D23896" s="162" t="n">
        <v>0.003214</v>
      </c>
      <c r="E23896" s="162" t="n">
        <v>19.36</v>
      </c>
    </row>
    <row r="23897">
      <c r="B23897" s="161" t="n">
        <v>44944</v>
      </c>
      <c r="C23897" s="162" t="n">
        <v>3928.86</v>
      </c>
      <c r="D23897" s="162" t="n">
        <v>-0.011715</v>
      </c>
      <c r="E23897" s="162" t="n">
        <v>20.34</v>
      </c>
    </row>
    <row r="23898">
      <c r="B23898" s="161" t="n">
        <v>44945</v>
      </c>
      <c r="C23898" s="162" t="n">
        <v>3898.85</v>
      </c>
      <c r="D23898" s="162" t="n">
        <v>-0.018569</v>
      </c>
      <c r="E23898" s="162" t="n">
        <v>20.52</v>
      </c>
    </row>
    <row r="23899">
      <c r="B23899" s="161" t="n">
        <v>44946</v>
      </c>
      <c r="C23899" s="162" t="n">
        <v>3972.61</v>
      </c>
      <c r="D23899" s="162" t="n">
        <v>0.000941</v>
      </c>
      <c r="E23899" s="162" t="n">
        <v>19.85</v>
      </c>
    </row>
    <row r="23900">
      <c r="B23900" s="161" t="n">
        <v>44949</v>
      </c>
      <c r="C23900" s="162" t="n">
        <v>4019.81</v>
      </c>
      <c r="D23900" s="162" t="n">
        <v>0.013389</v>
      </c>
      <c r="E23900" s="162" t="n">
        <v>19.81</v>
      </c>
    </row>
    <row r="23901">
      <c r="B23901" s="161" t="n">
        <v>44950</v>
      </c>
      <c r="C23901" s="162" t="n">
        <v>4016.95</v>
      </c>
      <c r="D23901" s="162" t="n">
        <v>0.013263</v>
      </c>
      <c r="E23901" s="162" t="n">
        <v>19.2</v>
      </c>
    </row>
    <row r="23902">
      <c r="B23902" s="161" t="n">
        <v>44951</v>
      </c>
      <c r="C23902" s="162" t="n">
        <v>4016.22</v>
      </c>
      <c r="D23902" s="162" t="n">
        <v>0.013692</v>
      </c>
      <c r="E23902" s="162" t="n">
        <v>19.08</v>
      </c>
    </row>
    <row r="23903">
      <c r="B23903" s="161" t="n">
        <v>44952</v>
      </c>
      <c r="C23903" s="162" t="n">
        <v>4060.43</v>
      </c>
      <c r="D23903" s="162" t="n">
        <v>0.02518</v>
      </c>
      <c r="E23903" s="162" t="n">
        <v>18.73</v>
      </c>
    </row>
    <row r="23904">
      <c r="B23904" s="161" t="n">
        <v>44953</v>
      </c>
      <c r="C23904" s="162" t="n">
        <v>4070.56</v>
      </c>
      <c r="D23904" s="162" t="n">
        <v>0.028103</v>
      </c>
      <c r="E23904" s="162" t="n">
        <v>18.51</v>
      </c>
    </row>
    <row r="23905">
      <c r="B23905" s="161" t="n">
        <v>44956</v>
      </c>
      <c r="C23905" s="162" t="n">
        <v>4017.77</v>
      </c>
      <c r="D23905" s="162" t="n">
        <v>0.01553</v>
      </c>
      <c r="E23905" s="162" t="n">
        <v>19.94</v>
      </c>
    </row>
    <row r="23906">
      <c r="B23906" s="161" t="n">
        <v>44957</v>
      </c>
      <c r="C23906" s="162" t="n">
        <v>4076.6</v>
      </c>
      <c r="D23906" s="162" t="n">
        <v>0.030534</v>
      </c>
      <c r="E23906" s="162" t="n">
        <v>19.4</v>
      </c>
    </row>
    <row r="23907">
      <c r="B23907" s="161" t="n">
        <v>44958</v>
      </c>
      <c r="C23907" s="162" t="n">
        <v>4119.21</v>
      </c>
      <c r="D23907" s="162" t="n">
        <v>0.041278</v>
      </c>
      <c r="E23907" s="162" t="n">
        <v>17.87</v>
      </c>
    </row>
    <row r="23908">
      <c r="B23908" s="161" t="n">
        <v>44959</v>
      </c>
      <c r="C23908" s="162" t="n">
        <v>4179.76</v>
      </c>
      <c r="D23908" s="162" t="n">
        <v>0.056138</v>
      </c>
      <c r="E23908" s="162" t="n">
        <v>18.73</v>
      </c>
    </row>
    <row r="23909">
      <c r="B23909" s="161" t="n">
        <v>44960</v>
      </c>
      <c r="C23909" s="162" t="n">
        <v>4136.48</v>
      </c>
      <c r="D23909" s="162" t="n">
        <v>0.046142</v>
      </c>
      <c r="E23909" s="162" t="n">
        <v>18.33</v>
      </c>
    </row>
    <row r="23910">
      <c r="B23910" s="161" t="n">
        <v>44963</v>
      </c>
      <c r="C23910" s="162" t="n">
        <v>4111.08</v>
      </c>
      <c r="D23910" s="162" t="n">
        <v>0.040423</v>
      </c>
      <c r="E23910" s="162" t="n">
        <v>19.43</v>
      </c>
    </row>
    <row r="23911">
      <c r="B23911" s="161" t="n">
        <v>44964</v>
      </c>
      <c r="C23911" s="162" t="n">
        <v>4164</v>
      </c>
      <c r="D23911" s="162" t="n">
        <v>0.053505</v>
      </c>
      <c r="E23911" s="162" t="n">
        <v>18.66</v>
      </c>
    </row>
    <row r="23912">
      <c r="B23912" s="161" t="n">
        <v>44965</v>
      </c>
      <c r="C23912" s="162" t="n">
        <v>4117.86</v>
      </c>
      <c r="D23912" s="162" t="n">
        <v>0.042557</v>
      </c>
      <c r="E23912" s="162" t="n">
        <v>19.63</v>
      </c>
    </row>
    <row r="23913">
      <c r="B23913" s="161" t="n">
        <v>44966</v>
      </c>
      <c r="C23913" s="162" t="n">
        <v>4081.5</v>
      </c>
      <c r="D23913" s="162" t="n">
        <v>0.03396</v>
      </c>
      <c r="E23913" s="162" t="n">
        <v>20.71</v>
      </c>
    </row>
    <row r="23914">
      <c r="B23914" s="161" t="n">
        <v>44967</v>
      </c>
      <c r="C23914" s="162" t="n">
        <v>4090.46</v>
      </c>
      <c r="D23914" s="162" t="n">
        <v>0.03626</v>
      </c>
      <c r="E23914" s="162" t="n">
        <v>20.53</v>
      </c>
    </row>
    <row r="23915">
      <c r="B23915" s="161" t="n">
        <v>44970</v>
      </c>
      <c r="C23915" s="162" t="n">
        <v>4137.29</v>
      </c>
      <c r="D23915" s="162" t="n">
        <v>0.047703</v>
      </c>
      <c r="E23915" s="162" t="n">
        <v>20.34</v>
      </c>
    </row>
    <row r="23916">
      <c r="B23916" s="161" t="n">
        <v>44971</v>
      </c>
      <c r="C23916" s="162" t="n">
        <v>4136.13</v>
      </c>
      <c r="D23916" s="162" t="n">
        <v>0.047614</v>
      </c>
      <c r="E23916" s="162" t="n">
        <v>18.91</v>
      </c>
    </row>
    <row r="23917">
      <c r="B23917" s="161" t="n">
        <v>44972</v>
      </c>
      <c r="C23917" s="162" t="n">
        <v>4147.6</v>
      </c>
      <c r="D23917" s="162" t="n">
        <v>0.050364</v>
      </c>
      <c r="E23917" s="162" t="n">
        <v>18.23</v>
      </c>
    </row>
    <row r="23918">
      <c r="B23918" s="161" t="n">
        <v>44973</v>
      </c>
      <c r="C23918" s="162" t="n">
        <v>4090.41</v>
      </c>
      <c r="D23918" s="162" t="n">
        <v>0.036562</v>
      </c>
      <c r="E23918" s="162" t="n">
        <v>20.17</v>
      </c>
    </row>
    <row r="23919">
      <c r="B23919" s="161" t="n">
        <v>44974</v>
      </c>
      <c r="C23919" s="162" t="n">
        <v>4079.09</v>
      </c>
      <c r="D23919" s="162" t="n">
        <v>0.033913</v>
      </c>
      <c r="E23919" s="162" t="n">
        <v>20.02</v>
      </c>
    </row>
    <row r="23920">
      <c r="B23920" s="161" t="n">
        <v>44977</v>
      </c>
      <c r="C23920" s="162" t="n"/>
      <c r="D23920" s="162" t="n"/>
      <c r="E23920" s="162" t="n">
        <v>21.23</v>
      </c>
    </row>
    <row r="23921">
      <c r="B23921" s="161" t="n">
        <v>44978</v>
      </c>
      <c r="C23921" s="162" t="n">
        <v>3997.34</v>
      </c>
      <c r="D23921" s="162" t="n">
        <v>0.014052</v>
      </c>
      <c r="E23921" s="162" t="n">
        <v>22.87</v>
      </c>
    </row>
    <row r="23922">
      <c r="B23922" s="161" t="n">
        <v>44979</v>
      </c>
      <c r="C23922" s="162" t="n">
        <v>3991.05</v>
      </c>
      <c r="D23922" s="162" t="n">
        <v>0.012675</v>
      </c>
      <c r="E23922" s="162" t="n">
        <v>22.29</v>
      </c>
    </row>
    <row r="23923">
      <c r="B23923" s="161" t="n">
        <v>44980</v>
      </c>
      <c r="C23923" s="162" t="n">
        <v>4012.32</v>
      </c>
      <c r="D23923" s="162" t="n">
        <v>0.018131</v>
      </c>
      <c r="E23923" s="162" t="n">
        <v>21.14</v>
      </c>
    </row>
    <row r="23924">
      <c r="B23924" s="161" t="n">
        <v>44981</v>
      </c>
      <c r="C23924" s="162" t="n">
        <v>3970.04</v>
      </c>
      <c r="D23924" s="162" t="n">
        <v>0.007564</v>
      </c>
      <c r="E23924" s="162" t="n">
        <v>21.67</v>
      </c>
    </row>
    <row r="23925">
      <c r="B23925" s="161" t="n">
        <v>44984</v>
      </c>
      <c r="C23925" s="162" t="n">
        <v>3982.24</v>
      </c>
      <c r="D23925" s="162" t="n">
        <v>0.010657</v>
      </c>
      <c r="E23925" s="162" t="n">
        <v>20.95</v>
      </c>
    </row>
    <row r="23926">
      <c r="B23926" s="161" t="n">
        <v>44985</v>
      </c>
      <c r="C23926" s="162" t="n">
        <v>3970.15</v>
      </c>
      <c r="D23926" s="162" t="n">
        <v>0.007572</v>
      </c>
      <c r="E23926" s="162" t="n">
        <v>20.7</v>
      </c>
    </row>
    <row r="23927">
      <c r="B23927" s="161" t="n">
        <v>44986</v>
      </c>
      <c r="C23927" s="162" t="n">
        <v>3951.39</v>
      </c>
      <c r="D23927" s="162" t="n">
        <v>0.002808</v>
      </c>
      <c r="E23927" s="162" t="n">
        <v>20.58</v>
      </c>
    </row>
    <row r="23928">
      <c r="B23928" s="161" t="n">
        <v>44987</v>
      </c>
      <c r="C23928" s="162" t="n">
        <v>3981.35</v>
      </c>
      <c r="D23928" s="162" t="n">
        <v>0.010416</v>
      </c>
      <c r="E23928" s="162" t="n">
        <v>19.59</v>
      </c>
    </row>
    <row r="23929">
      <c r="B23929" s="161" t="n">
        <v>44988</v>
      </c>
      <c r="C23929" s="162" t="n">
        <v>4045.64</v>
      </c>
      <c r="D23929" s="162" t="n">
        <v>0.026387</v>
      </c>
      <c r="E23929" s="162" t="n">
        <v>18.49</v>
      </c>
    </row>
    <row r="23930">
      <c r="B23930" s="161" t="n">
        <v>44991</v>
      </c>
      <c r="C23930" s="162" t="n">
        <v>4048.42</v>
      </c>
      <c r="D23930" s="162" t="n">
        <v>0.027125</v>
      </c>
      <c r="E23930" s="162" t="n">
        <v>18.61</v>
      </c>
    </row>
    <row r="23931">
      <c r="B23931" s="161" t="n">
        <v>44992</v>
      </c>
      <c r="C23931" s="162" t="n">
        <v>3986.37</v>
      </c>
      <c r="D23931" s="162" t="n">
        <v>0.0116</v>
      </c>
      <c r="E23931" s="162" t="n">
        <v>19.59</v>
      </c>
    </row>
    <row r="23932">
      <c r="B23932" s="161" t="n">
        <v>44993</v>
      </c>
      <c r="C23932" s="162" t="n">
        <v>3992.01</v>
      </c>
      <c r="D23932" s="162" t="n">
        <v>0.012898</v>
      </c>
      <c r="E23932" s="162" t="n">
        <v>19.11</v>
      </c>
    </row>
    <row r="23933">
      <c r="B23933" s="161" t="n">
        <v>44994</v>
      </c>
      <c r="C23933" s="162" t="n">
        <v>3918.32</v>
      </c>
      <c r="D23933" s="162" t="n">
        <v>-0.005756</v>
      </c>
      <c r="E23933" s="162" t="n">
        <v>22.61</v>
      </c>
    </row>
    <row r="23934">
      <c r="B23934" s="161" t="n">
        <v>44995</v>
      </c>
      <c r="C23934" s="162" t="n">
        <v>3861.59</v>
      </c>
      <c r="D23934" s="162" t="n">
        <v>-0.020197</v>
      </c>
      <c r="E23934" s="162" t="n">
        <v>24.8</v>
      </c>
    </row>
    <row r="23935">
      <c r="B23935" s="161" t="n">
        <v>44998</v>
      </c>
      <c r="C23935" s="162" t="n">
        <v>3855.76</v>
      </c>
      <c r="D23935" s="162" t="n">
        <v>-0.021599</v>
      </c>
      <c r="E23935" s="162" t="n">
        <v>26.52</v>
      </c>
    </row>
    <row r="23936">
      <c r="B23936" s="161" t="n">
        <v>44999</v>
      </c>
      <c r="C23936" s="162" t="n">
        <v>3919.29</v>
      </c>
      <c r="D23936" s="162" t="n">
        <v>-0.005182</v>
      </c>
      <c r="E23936" s="162" t="n">
        <v>23.73</v>
      </c>
    </row>
    <row r="23937">
      <c r="B23937" s="161" t="n">
        <v>45000</v>
      </c>
      <c r="C23937" s="162" t="n">
        <v>3891.93</v>
      </c>
      <c r="D23937" s="162" t="n">
        <v>-0.011976</v>
      </c>
      <c r="E23937" s="162" t="n">
        <v>26.14</v>
      </c>
    </row>
    <row r="23938">
      <c r="B23938" s="161" t="n">
        <v>45001</v>
      </c>
      <c r="C23938" s="162" t="n">
        <v>3960.28</v>
      </c>
      <c r="D23938" s="162" t="n">
        <v>0.005685</v>
      </c>
      <c r="E23938" s="162" t="n">
        <v>22.99</v>
      </c>
    </row>
    <row r="23939">
      <c r="B23939" s="161" t="n">
        <v>45002</v>
      </c>
      <c r="C23939" s="162" t="n">
        <v>3916.64</v>
      </c>
      <c r="D23939" s="162" t="n">
        <v>-0.005122</v>
      </c>
      <c r="E23939" s="162" t="n">
        <v>25.51</v>
      </c>
    </row>
    <row r="23940">
      <c r="B23940" s="161" t="n">
        <v>45005</v>
      </c>
      <c r="C23940" s="162" t="n">
        <v>3951.57</v>
      </c>
      <c r="D23940" s="162" t="n">
        <v>0.003947</v>
      </c>
      <c r="E23940" s="162" t="n">
        <v>24.15</v>
      </c>
    </row>
    <row r="23941">
      <c r="B23941" s="161" t="n">
        <v>45006</v>
      </c>
      <c r="C23941" s="162" t="n">
        <v>4002.87</v>
      </c>
      <c r="D23941" s="162" t="n">
        <v>0.017066</v>
      </c>
      <c r="E23941" s="162" t="n">
        <v>21.38</v>
      </c>
    </row>
    <row r="23942">
      <c r="B23942" s="161" t="n">
        <v>45007</v>
      </c>
      <c r="C23942" s="162" t="n">
        <v>3936.97</v>
      </c>
      <c r="D23942" s="162" t="n">
        <v>0.000684</v>
      </c>
      <c r="E23942" s="162" t="n">
        <v>22.26</v>
      </c>
    </row>
    <row r="23943">
      <c r="B23943" s="161" t="n">
        <v>45008</v>
      </c>
      <c r="C23943" s="162" t="n">
        <v>3948.72</v>
      </c>
      <c r="D23943" s="162" t="n">
        <v>0.003884</v>
      </c>
      <c r="E23943" s="162" t="n">
        <v>22.61</v>
      </c>
    </row>
    <row r="23944">
      <c r="B23944" s="161" t="n">
        <v>45009</v>
      </c>
      <c r="C23944" s="162" t="n">
        <v>3970.99</v>
      </c>
      <c r="D23944" s="162" t="n">
        <v>0.009749000000000001</v>
      </c>
      <c r="E23944" s="162" t="n">
        <v>21.74</v>
      </c>
    </row>
    <row r="23945">
      <c r="B23945" s="161" t="n">
        <v>45012</v>
      </c>
      <c r="C23945" s="162" t="n">
        <v>3977.53</v>
      </c>
      <c r="D23945" s="162" t="n">
        <v>0.01157</v>
      </c>
      <c r="E23945" s="162" t="n">
        <v>20.6</v>
      </c>
    </row>
    <row r="23946">
      <c r="B23946" s="161" t="n">
        <v>45013</v>
      </c>
      <c r="C23946" s="162" t="n">
        <v>3971.27</v>
      </c>
      <c r="D23946" s="162" t="n">
        <v>0.010054</v>
      </c>
      <c r="E23946" s="162" t="n">
        <v>19.97</v>
      </c>
    </row>
    <row r="23947">
      <c r="B23947" s="161" t="n">
        <v>45014</v>
      </c>
      <c r="C23947" s="162" t="n">
        <v>4027.81</v>
      </c>
      <c r="D23947" s="162" t="n">
        <v>0.02403</v>
      </c>
      <c r="E23947" s="162" t="n">
        <v>19.12</v>
      </c>
    </row>
    <row r="23948">
      <c r="B23948" s="161" t="n">
        <v>45015</v>
      </c>
      <c r="C23948" s="162" t="n">
        <v>4050.83</v>
      </c>
      <c r="D23948" s="162" t="n">
        <v>0.029346</v>
      </c>
      <c r="E23948" s="162" t="n">
        <v>19.02</v>
      </c>
    </row>
    <row r="23949">
      <c r="B23949" s="161" t="n">
        <v>45016</v>
      </c>
      <c r="C23949" s="162" t="n">
        <v>4109.31</v>
      </c>
      <c r="D23949" s="162" t="n">
        <v>0.043204</v>
      </c>
      <c r="E23949" s="162" t="n">
        <v>18.7</v>
      </c>
    </row>
    <row r="23950">
      <c r="B23950" s="161" t="n">
        <v>45019</v>
      </c>
      <c r="C23950" s="162" t="n">
        <v>4124.51</v>
      </c>
      <c r="D23950" s="162" t="n">
        <v>0.046471</v>
      </c>
      <c r="E23950" s="162" t="n">
        <v>18.55</v>
      </c>
    </row>
    <row r="23951">
      <c r="B23951" s="161" t="n">
        <v>45020</v>
      </c>
      <c r="C23951" s="162" t="n">
        <v>4100.6</v>
      </c>
      <c r="D23951" s="162" t="n">
        <v>0.040106</v>
      </c>
      <c r="E23951" s="162" t="n">
        <v>19</v>
      </c>
    </row>
    <row r="23952">
      <c r="B23952" s="161" t="n">
        <v>45021</v>
      </c>
      <c r="C23952" s="162" t="n">
        <v>4090.38</v>
      </c>
      <c r="D23952" s="162" t="n">
        <v>0.037084</v>
      </c>
      <c r="E23952" s="162" t="n">
        <v>19.08</v>
      </c>
    </row>
    <row r="23953">
      <c r="B23953" s="161" t="n">
        <v>45022</v>
      </c>
      <c r="C23953" s="162" t="n">
        <v>4105.02</v>
      </c>
      <c r="D23953" s="162" t="n">
        <v>0.040225</v>
      </c>
      <c r="E23953" s="162" t="n">
        <v>18.4</v>
      </c>
    </row>
    <row r="23954">
      <c r="B23954" s="161" t="n">
        <v>45026</v>
      </c>
      <c r="C23954" s="162" t="n">
        <v>4109.11</v>
      </c>
      <c r="D23954" s="162" t="n">
        <v>0.040778</v>
      </c>
      <c r="E23954" s="162" t="n">
        <v>18.97</v>
      </c>
    </row>
    <row r="23955">
      <c r="B23955" s="161" t="n">
        <v>45027</v>
      </c>
      <c r="C23955" s="162" t="n">
        <v>4108.94</v>
      </c>
      <c r="D23955" s="162" t="n">
        <v>0.04034</v>
      </c>
      <c r="E23955" s="162" t="n">
        <v>19.1</v>
      </c>
    </row>
    <row r="23956">
      <c r="B23956" s="161" t="n">
        <v>45028</v>
      </c>
      <c r="C23956" s="162" t="n">
        <v>4091.95</v>
      </c>
      <c r="D23956" s="162" t="n">
        <v>0.035968</v>
      </c>
      <c r="E23956" s="162" t="n">
        <v>19.09</v>
      </c>
    </row>
    <row r="23957">
      <c r="B23957" s="161" t="n">
        <v>45029</v>
      </c>
      <c r="C23957" s="162" t="n">
        <v>4146.22</v>
      </c>
      <c r="D23957" s="162" t="n">
        <v>0.048832</v>
      </c>
      <c r="E23957" s="162" t="n">
        <v>17.8</v>
      </c>
    </row>
    <row r="23958">
      <c r="B23958" s="161" t="n">
        <v>45030</v>
      </c>
      <c r="C23958" s="162" t="n">
        <v>4137.64</v>
      </c>
      <c r="D23958" s="162" t="n">
        <v>0.04636</v>
      </c>
      <c r="E23958" s="162" t="n">
        <v>17.07</v>
      </c>
    </row>
    <row r="23959">
      <c r="B23959" s="161" t="n">
        <v>45033</v>
      </c>
      <c r="C23959" s="162" t="n">
        <v>4151.32</v>
      </c>
      <c r="D23959" s="162" t="n">
        <v>0.04924</v>
      </c>
      <c r="E23959" s="162" t="n">
        <v>16.95</v>
      </c>
    </row>
    <row r="23960">
      <c r="B23960" s="161" t="n">
        <v>45034</v>
      </c>
      <c r="C23960" s="162" t="n">
        <v>4154.87</v>
      </c>
      <c r="D23960" s="162" t="n">
        <v>0.049628</v>
      </c>
      <c r="E23960" s="162" t="n">
        <v>16.83</v>
      </c>
    </row>
    <row r="23961">
      <c r="B23961" s="161" t="n">
        <v>45035</v>
      </c>
      <c r="C23961" s="162" t="n">
        <v>4154.52</v>
      </c>
      <c r="D23961" s="162" t="n">
        <v>0.049127</v>
      </c>
      <c r="E23961" s="162" t="n">
        <v>16.46</v>
      </c>
    </row>
    <row r="23962">
      <c r="B23962" s="161" t="n">
        <v>45036</v>
      </c>
      <c r="C23962" s="162" t="n">
        <v>4129.79</v>
      </c>
      <c r="D23962" s="162" t="n">
        <v>0.04278</v>
      </c>
      <c r="E23962" s="162" t="n">
        <v>17.17</v>
      </c>
    </row>
    <row r="23963">
      <c r="B23963" s="161" t="n">
        <v>45037</v>
      </c>
      <c r="C23963" s="162" t="n">
        <v>4133.52</v>
      </c>
      <c r="D23963" s="162" t="n">
        <v>0.043318</v>
      </c>
      <c r="E23963" s="162" t="n">
        <v>16.77</v>
      </c>
    </row>
    <row r="23964">
      <c r="B23964" s="161" t="n">
        <v>45040</v>
      </c>
      <c r="C23964" s="162" t="n">
        <v>4137.04</v>
      </c>
      <c r="D23964" s="162" t="n">
        <v>0.043873</v>
      </c>
      <c r="E23964" s="162" t="n">
        <v>16.89</v>
      </c>
    </row>
    <row r="23965">
      <c r="B23965" s="161" t="n">
        <v>45041</v>
      </c>
      <c r="C23965" s="162" t="n">
        <v>4071.63</v>
      </c>
      <c r="D23965" s="162" t="n">
        <v>0.027719</v>
      </c>
      <c r="E23965" s="162" t="n">
        <v>18.76</v>
      </c>
    </row>
    <row r="23966">
      <c r="B23966" s="161" t="n">
        <v>45042</v>
      </c>
      <c r="C23966" s="162" t="n">
        <v>4055.99</v>
      </c>
      <c r="D23966" s="162" t="n">
        <v>0.023615</v>
      </c>
      <c r="E23966" s="162" t="n">
        <v>18.84</v>
      </c>
    </row>
    <row r="23967">
      <c r="B23967" s="161" t="n">
        <v>45043</v>
      </c>
      <c r="C23967" s="162" t="n">
        <v>4135.35</v>
      </c>
      <c r="D23967" s="162" t="n">
        <v>0.042593</v>
      </c>
      <c r="E23967" s="162" t="n">
        <v>17.03</v>
      </c>
    </row>
    <row r="23968">
      <c r="B23968" s="161" t="n">
        <v>45044</v>
      </c>
      <c r="C23968" s="162" t="n">
        <v>4169.48</v>
      </c>
      <c r="D23968" s="162" t="n">
        <v>0.050349</v>
      </c>
      <c r="E23968" s="162" t="n">
        <v>15.78</v>
      </c>
    </row>
    <row r="23969">
      <c r="B23969" s="161" t="n">
        <v>45047</v>
      </c>
      <c r="C23969" s="162" t="n">
        <v>4167.87</v>
      </c>
      <c r="D23969" s="162" t="n">
        <v>0.049487</v>
      </c>
      <c r="E23969" s="162" t="n">
        <v>16.08</v>
      </c>
    </row>
    <row r="23970">
      <c r="B23970" s="161" t="n">
        <v>45048</v>
      </c>
      <c r="C23970" s="162" t="n">
        <v>4119.58</v>
      </c>
      <c r="D23970" s="162" t="n">
        <v>0.037509</v>
      </c>
      <c r="E23970" s="162" t="n">
        <v>17.78</v>
      </c>
    </row>
    <row r="23971">
      <c r="B23971" s="161" t="n">
        <v>45049</v>
      </c>
      <c r="C23971" s="162" t="n">
        <v>4090.75</v>
      </c>
      <c r="D23971" s="162" t="n">
        <v>0.030159</v>
      </c>
      <c r="E23971" s="162" t="n">
        <v>18.34</v>
      </c>
    </row>
    <row r="23972">
      <c r="B23972" s="161" t="n">
        <v>45050</v>
      </c>
      <c r="C23972" s="162" t="n">
        <v>4061.22</v>
      </c>
      <c r="D23972" s="162" t="n">
        <v>0.022757</v>
      </c>
      <c r="E23972" s="162" t="n">
        <v>20.09</v>
      </c>
    </row>
    <row r="23973">
      <c r="B23973" s="161" t="n">
        <v>45051</v>
      </c>
      <c r="C23973" s="162" t="n">
        <v>4136.25</v>
      </c>
      <c r="D23973" s="162" t="n">
        <v>0.040841</v>
      </c>
      <c r="E23973" s="162" t="n">
        <v>17.19</v>
      </c>
    </row>
    <row r="23974">
      <c r="B23974" s="161" t="n">
        <v>45054</v>
      </c>
      <c r="C23974" s="162" t="n">
        <v>4138.12</v>
      </c>
      <c r="D23974" s="162" t="n">
        <v>0.041118</v>
      </c>
      <c r="E23974" s="162" t="n">
        <v>16.98</v>
      </c>
    </row>
    <row r="23975">
      <c r="B23975" s="161" t="n">
        <v>45055</v>
      </c>
      <c r="C23975" s="162" t="n">
        <v>4119.17</v>
      </c>
      <c r="D23975" s="162" t="n">
        <v>0.03633</v>
      </c>
      <c r="E23975" s="162" t="n">
        <v>17.71</v>
      </c>
    </row>
    <row r="23976">
      <c r="B23976" s="161" t="n">
        <v>45056</v>
      </c>
      <c r="C23976" s="162" t="n">
        <v>4137.64</v>
      </c>
      <c r="D23976" s="162" t="n">
        <v>0.040589</v>
      </c>
      <c r="E23976" s="162" t="n">
        <v>16.94</v>
      </c>
    </row>
    <row r="23977">
      <c r="B23977" s="161" t="n">
        <v>45057</v>
      </c>
      <c r="C23977" s="162" t="n">
        <v>4130.62</v>
      </c>
      <c r="D23977" s="162" t="n">
        <v>0.038627</v>
      </c>
      <c r="E23977" s="162" t="n">
        <v>16.93</v>
      </c>
    </row>
    <row r="23978">
      <c r="B23978" s="161" t="n">
        <v>45058</v>
      </c>
      <c r="C23978" s="162" t="n">
        <v>4124.08</v>
      </c>
      <c r="D23978" s="162" t="n">
        <v>0.036916</v>
      </c>
      <c r="E23978" s="162" t="n">
        <v>17.03</v>
      </c>
    </row>
    <row r="23979">
      <c r="B23979" s="161" t="n">
        <v>45061</v>
      </c>
      <c r="C23979" s="162" t="n">
        <v>4136.28</v>
      </c>
      <c r="D23979" s="162" t="n">
        <v>0.03979</v>
      </c>
      <c r="E23979" s="162" t="n">
        <v>17.12</v>
      </c>
    </row>
    <row r="23980">
      <c r="B23980" s="161" t="n">
        <v>45062</v>
      </c>
      <c r="C23980" s="162" t="n">
        <v>4109.9</v>
      </c>
      <c r="D23980" s="162" t="n">
        <v>0.033417</v>
      </c>
      <c r="E23980" s="162" t="n">
        <v>17.99</v>
      </c>
    </row>
    <row r="23981">
      <c r="B23981" s="161" t="n">
        <v>45063</v>
      </c>
      <c r="C23981" s="162" t="n">
        <v>4158.77</v>
      </c>
      <c r="D23981" s="162" t="n">
        <v>0.045187</v>
      </c>
      <c r="E23981" s="162" t="n">
        <v>16.87</v>
      </c>
    </row>
    <row r="23982">
      <c r="B23982" s="161" t="n">
        <v>45064</v>
      </c>
      <c r="C23982" s="162" t="n">
        <v>4198.05</v>
      </c>
      <c r="D23982" s="162" t="n">
        <v>0.054454</v>
      </c>
      <c r="E23982" s="162" t="n">
        <v>16.05</v>
      </c>
    </row>
    <row r="23983">
      <c r="B23983" s="161" t="n">
        <v>45065</v>
      </c>
      <c r="C23983" s="162" t="n">
        <v>4191.98</v>
      </c>
      <c r="D23983" s="162" t="n">
        <v>0.052961</v>
      </c>
      <c r="E23983" s="162" t="n">
        <v>16.81</v>
      </c>
    </row>
    <row r="23984">
      <c r="B23984" s="161" t="n">
        <v>45068</v>
      </c>
      <c r="C23984" s="162" t="n">
        <v>4192.63</v>
      </c>
      <c r="D23984" s="162" t="n">
        <v>0.053064</v>
      </c>
      <c r="E23984" s="162" t="n">
        <v>17.21</v>
      </c>
    </row>
    <row r="23985">
      <c r="B23985" s="161" t="n">
        <v>45069</v>
      </c>
      <c r="C23985" s="162" t="n">
        <v>4145.58</v>
      </c>
      <c r="D23985" s="162" t="n">
        <v>0.041778</v>
      </c>
      <c r="E23985" s="162" t="n">
        <v>18.53</v>
      </c>
    </row>
    <row r="23986">
      <c r="B23986" s="161" t="n">
        <v>45070</v>
      </c>
      <c r="C23986" s="162" t="n">
        <v>4115.24</v>
      </c>
      <c r="D23986" s="162" t="n">
        <v>0.034464</v>
      </c>
      <c r="E23986" s="162" t="n">
        <v>20.03</v>
      </c>
    </row>
    <row r="23987">
      <c r="B23987" s="161" t="n">
        <v>45071</v>
      </c>
      <c r="C23987" s="162" t="n">
        <v>4151.28</v>
      </c>
      <c r="D23987" s="162" t="n">
        <v>0.043147</v>
      </c>
      <c r="E23987" s="162" t="n">
        <v>19.14</v>
      </c>
    </row>
    <row r="23988">
      <c r="B23988" s="161" t="n">
        <v>45072</v>
      </c>
      <c r="C23988" s="162" t="n">
        <v>4205.45</v>
      </c>
      <c r="D23988" s="162" t="n">
        <v>0.056118</v>
      </c>
      <c r="E23988" s="162" t="n">
        <v>17.95</v>
      </c>
    </row>
    <row r="23989">
      <c r="B23989" s="161" t="n">
        <v>45075</v>
      </c>
      <c r="C23989" s="162" t="n"/>
      <c r="D23989" s="162" t="n"/>
      <c r="E23989" s="162" t="n">
        <v>17.46</v>
      </c>
    </row>
    <row r="23990">
      <c r="B23990" s="161" t="n">
        <v>45076</v>
      </c>
      <c r="C23990" s="162" t="n">
        <v>4205.52</v>
      </c>
      <c r="D23990" s="162" t="n">
        <v>0.056137</v>
      </c>
      <c r="E23990" s="162" t="n">
        <v>17.46</v>
      </c>
    </row>
    <row r="23991">
      <c r="B23991" s="161" t="n">
        <v>45077</v>
      </c>
      <c r="C23991" s="162" t="n">
        <v>4179.83</v>
      </c>
      <c r="D23991" s="162" t="n">
        <v>0.050136</v>
      </c>
      <c r="E23991" s="162" t="n">
        <v>17.94</v>
      </c>
    </row>
    <row r="23992">
      <c r="B23992" s="161" t="n">
        <v>45078</v>
      </c>
      <c r="C23992" s="162" t="n">
        <v>4221.02</v>
      </c>
      <c r="D23992" s="162" t="n">
        <v>0.060038</v>
      </c>
      <c r="E23992" s="162" t="n">
        <v>15.65</v>
      </c>
    </row>
    <row r="23993">
      <c r="B23993" s="161" t="n">
        <v>45079</v>
      </c>
      <c r="C23993" s="162" t="n">
        <v>4282.37</v>
      </c>
      <c r="D23993" s="162" t="n">
        <v>0.07449600000000001</v>
      </c>
      <c r="E23993" s="162" t="n">
        <v>14.6</v>
      </c>
    </row>
    <row r="23994">
      <c r="B23994" s="161" t="n">
        <v>45082</v>
      </c>
      <c r="C23994" s="162" t="n">
        <v>4273.79</v>
      </c>
      <c r="D23994" s="162" t="n">
        <v>0.072491</v>
      </c>
      <c r="E23994" s="162" t="n">
        <v>14.73</v>
      </c>
    </row>
    <row r="23995">
      <c r="B23995" s="161" t="n">
        <v>45083</v>
      </c>
      <c r="C23995" s="162" t="n">
        <v>4283.85</v>
      </c>
      <c r="D23995" s="162" t="n">
        <v>0.07484200000000001</v>
      </c>
      <c r="E23995" s="162" t="n">
        <v>13.96</v>
      </c>
    </row>
    <row r="23996">
      <c r="B23996" s="161" t="n">
        <v>45084</v>
      </c>
      <c r="C23996" s="162" t="n">
        <v>4267.52</v>
      </c>
      <c r="D23996" s="162" t="n">
        <v>0.07097299999999999</v>
      </c>
      <c r="E23996" s="162" t="n">
        <v>13.94</v>
      </c>
    </row>
    <row r="23997">
      <c r="B23997" s="161" t="n">
        <v>45085</v>
      </c>
      <c r="C23997" s="162" t="n">
        <v>4293.93</v>
      </c>
      <c r="D23997" s="162" t="n">
        <v>0.076947</v>
      </c>
      <c r="E23997" s="162" t="n">
        <v>13.65</v>
      </c>
    </row>
    <row r="23998">
      <c r="B23998" s="161" t="n">
        <v>45086</v>
      </c>
      <c r="C23998" s="162" t="n">
        <v>4298.86</v>
      </c>
      <c r="D23998" s="162" t="n">
        <v>0.07788</v>
      </c>
      <c r="E23998" s="162" t="n">
        <v>13.83</v>
      </c>
    </row>
    <row r="23999">
      <c r="B23999" s="161" t="n">
        <v>45089</v>
      </c>
      <c r="C23999" s="162" t="n">
        <v>4338.93</v>
      </c>
      <c r="D23999" s="162" t="n">
        <v>0.086909</v>
      </c>
      <c r="E23999" s="162" t="n">
        <v>15.01</v>
      </c>
    </row>
    <row r="24000">
      <c r="B24000" s="161" t="n">
        <v>45090</v>
      </c>
      <c r="C24000" s="162" t="n">
        <v>4369.01</v>
      </c>
      <c r="D24000" s="162" t="n">
        <v>0.09360400000000001</v>
      </c>
      <c r="E24000" s="162" t="n">
        <v>14.61</v>
      </c>
    </row>
    <row r="24001">
      <c r="B24001" s="161" t="n">
        <v>45091</v>
      </c>
      <c r="C24001" s="162" t="n">
        <v>4372.59</v>
      </c>
      <c r="D24001" s="162" t="n">
        <v>0.094028</v>
      </c>
      <c r="E24001" s="162" t="n">
        <v>13.88</v>
      </c>
    </row>
    <row r="24002">
      <c r="B24002" s="161" t="n">
        <v>45092</v>
      </c>
      <c r="C24002" s="162" t="n">
        <v>4425.84</v>
      </c>
      <c r="D24002" s="162" t="n">
        <v>0.105636</v>
      </c>
      <c r="E24002" s="162" t="n">
        <v>14.5</v>
      </c>
    </row>
    <row r="24003">
      <c r="B24003" s="161" t="n">
        <v>45093</v>
      </c>
      <c r="C24003" s="162" t="n">
        <v>4409.59</v>
      </c>
      <c r="D24003" s="162" t="n">
        <v>0.101426</v>
      </c>
      <c r="E24003" s="162" t="n">
        <v>13.54</v>
      </c>
    </row>
    <row r="24004">
      <c r="B24004" s="161" t="n">
        <v>45096</v>
      </c>
      <c r="C24004" s="162" t="n"/>
      <c r="D24004" s="162" t="n"/>
      <c r="E24004" s="162" t="n">
        <v>14.19</v>
      </c>
    </row>
    <row r="24005">
      <c r="B24005" s="161" t="n">
        <v>45097</v>
      </c>
      <c r="C24005" s="162" t="n">
        <v>4388.71</v>
      </c>
      <c r="D24005" s="162" t="n">
        <v>0.096136</v>
      </c>
      <c r="E24005" s="162" t="n">
        <v>13.88</v>
      </c>
    </row>
    <row r="24006">
      <c r="B24006" s="161" t="n">
        <v>45098</v>
      </c>
      <c r="C24006" s="162" t="n">
        <v>4365.69</v>
      </c>
      <c r="D24006" s="162" t="n">
        <v>0.090376</v>
      </c>
      <c r="E24006" s="162" t="n">
        <v>13.2</v>
      </c>
    </row>
    <row r="24007">
      <c r="B24007" s="161" t="n">
        <v>45099</v>
      </c>
      <c r="C24007" s="162" t="n">
        <v>4381.89</v>
      </c>
      <c r="D24007" s="162" t="n">
        <v>0.09350700000000001</v>
      </c>
      <c r="E24007" s="162" t="n">
        <v>12.91</v>
      </c>
    </row>
    <row r="24008">
      <c r="B24008" s="161" t="n">
        <v>45100</v>
      </c>
      <c r="C24008" s="162" t="n">
        <v>4348.33</v>
      </c>
      <c r="D24008" s="162" t="n">
        <v>0.085267</v>
      </c>
      <c r="E24008" s="162" t="n">
        <v>13.44</v>
      </c>
    </row>
    <row r="24009">
      <c r="B24009" s="161" t="n">
        <v>45103</v>
      </c>
      <c r="C24009" s="162" t="n">
        <v>4328.82</v>
      </c>
      <c r="D24009" s="162" t="n">
        <v>0.080333</v>
      </c>
      <c r="E24009" s="162" t="n">
        <v>14.25</v>
      </c>
    </row>
    <row r="24010">
      <c r="B24010" s="161" t="n">
        <v>45104</v>
      </c>
      <c r="C24010" s="162" t="n">
        <v>4378.41</v>
      </c>
      <c r="D24010" s="162" t="n">
        <v>0.09125800000000001</v>
      </c>
      <c r="E24010" s="162" t="n">
        <v>13.74</v>
      </c>
    </row>
    <row r="24011">
      <c r="B24011" s="161" t="n">
        <v>45105</v>
      </c>
      <c r="C24011" s="162" t="n">
        <v>4376.86</v>
      </c>
      <c r="D24011" s="162" t="n">
        <v>0.090517</v>
      </c>
      <c r="E24011" s="162" t="n">
        <v>13.43</v>
      </c>
    </row>
    <row r="24012">
      <c r="B24012" s="161" t="n">
        <v>45106</v>
      </c>
      <c r="C24012" s="162" t="n">
        <v>4396.44</v>
      </c>
      <c r="D24012" s="162" t="n">
        <v>0.094623</v>
      </c>
      <c r="E24012" s="162" t="n">
        <v>13.54</v>
      </c>
    </row>
    <row r="24013">
      <c r="B24013" s="161" t="n">
        <v>45107</v>
      </c>
      <c r="C24013" s="162" t="n">
        <v>4450.38</v>
      </c>
      <c r="D24013" s="162" t="n">
        <v>0.10617</v>
      </c>
      <c r="E24013" s="162" t="n">
        <v>13.59</v>
      </c>
    </row>
    <row r="24014">
      <c r="B24014" s="161" t="n">
        <v>45110</v>
      </c>
      <c r="C24014" s="162" t="n">
        <v>4455.59</v>
      </c>
      <c r="D24014" s="162" t="n">
        <v>0.106704</v>
      </c>
      <c r="E24014" s="162" t="n">
        <v>13.57</v>
      </c>
    </row>
    <row r="24015">
      <c r="B24015" s="161" t="n">
        <v>45111</v>
      </c>
      <c r="C24015" s="162" t="n"/>
      <c r="D24015" s="162" t="n"/>
      <c r="E24015" s="162" t="n">
        <v>13.7</v>
      </c>
    </row>
    <row r="24016">
      <c r="B24016" s="161" t="n">
        <v>45112</v>
      </c>
      <c r="C24016" s="162" t="n">
        <v>4446.82</v>
      </c>
      <c r="D24016" s="162" t="n">
        <v>0.104053</v>
      </c>
      <c r="E24016" s="162" t="n">
        <v>14.18</v>
      </c>
    </row>
    <row r="24017">
      <c r="B24017" s="161" t="n">
        <v>45113</v>
      </c>
      <c r="C24017" s="162" t="n">
        <v>4411.59</v>
      </c>
      <c r="D24017" s="162" t="n">
        <v>0.095427</v>
      </c>
      <c r="E24017" s="162" t="n">
        <v>15.44</v>
      </c>
    </row>
    <row r="24018">
      <c r="B24018" s="161" t="n">
        <v>45114</v>
      </c>
      <c r="C24018" s="162" t="n">
        <v>4398.95</v>
      </c>
      <c r="D24018" s="162" t="n">
        <v>0.091936</v>
      </c>
      <c r="E24018" s="162" t="n">
        <v>14.83</v>
      </c>
    </row>
    <row r="24019">
      <c r="B24019" s="161" t="n">
        <v>45117</v>
      </c>
      <c r="C24019" s="162" t="n">
        <v>4409.53</v>
      </c>
      <c r="D24019" s="162" t="n">
        <v>0.093649</v>
      </c>
      <c r="E24019" s="162" t="n">
        <v>15.07</v>
      </c>
    </row>
    <row r="24020">
      <c r="B24020" s="161" t="n">
        <v>45118</v>
      </c>
      <c r="C24020" s="162" t="n">
        <v>4439.26</v>
      </c>
      <c r="D24020" s="162" t="n">
        <v>0.09956</v>
      </c>
      <c r="E24020" s="162" t="n">
        <v>14.84</v>
      </c>
    </row>
    <row r="24021">
      <c r="B24021" s="161" t="n">
        <v>45119</v>
      </c>
      <c r="C24021" s="162" t="n">
        <v>4472.16</v>
      </c>
      <c r="D24021" s="162" t="n">
        <v>0.106056</v>
      </c>
      <c r="E24021" s="162" t="n">
        <v>13.54</v>
      </c>
    </row>
    <row r="24022">
      <c r="B24022" s="161" t="n">
        <v>45120</v>
      </c>
      <c r="C24022" s="162" t="n">
        <v>4510.04</v>
      </c>
      <c r="D24022" s="162" t="n">
        <v>0.113475</v>
      </c>
      <c r="E24022" s="162" t="n">
        <v>13.61</v>
      </c>
    </row>
    <row r="24023">
      <c r="B24023" s="161" t="n">
        <v>45121</v>
      </c>
      <c r="C24023" s="162" t="n">
        <v>4505.42</v>
      </c>
      <c r="D24023" s="162" t="n">
        <v>0.111395</v>
      </c>
      <c r="E24023" s="162" t="n">
        <v>13.34</v>
      </c>
    </row>
    <row r="24024">
      <c r="B24024" s="161" t="n">
        <v>45124</v>
      </c>
      <c r="C24024" s="162" t="n">
        <v>4522.79</v>
      </c>
      <c r="D24024" s="162" t="n">
        <v>0.114157</v>
      </c>
      <c r="E24024" s="162" t="n">
        <v>13.48</v>
      </c>
    </row>
    <row r="24025">
      <c r="B24025" s="161" t="n">
        <v>45125</v>
      </c>
      <c r="C24025" s="162" t="n">
        <v>4554.98</v>
      </c>
      <c r="D24025" s="162" t="n">
        <v>0.120214</v>
      </c>
      <c r="E24025" s="162" t="n">
        <v>13.3</v>
      </c>
    </row>
    <row r="24026">
      <c r="B24026" s="161" t="n">
        <v>45126</v>
      </c>
      <c r="C24026" s="162" t="n">
        <v>4565.72</v>
      </c>
      <c r="D24026" s="162" t="n">
        <v>0.121424</v>
      </c>
      <c r="E24026" s="162" t="n">
        <v>13.76</v>
      </c>
    </row>
    <row r="24027">
      <c r="B24027" s="161" t="n">
        <v>45127</v>
      </c>
      <c r="C24027" s="162" t="n">
        <v>4534.87</v>
      </c>
      <c r="D24027" s="162" t="n">
        <v>0.113472</v>
      </c>
      <c r="E24027" s="162" t="n">
        <v>13.99</v>
      </c>
    </row>
    <row r="24028">
      <c r="B24028" s="161" t="n">
        <v>45128</v>
      </c>
      <c r="C24028" s="162" t="n">
        <v>4536.34</v>
      </c>
      <c r="D24028" s="162" t="n">
        <v>0.112737</v>
      </c>
      <c r="E24028" s="162" t="n">
        <v>13.6</v>
      </c>
    </row>
    <row r="24029">
      <c r="B24029" s="161" t="n">
        <v>45131</v>
      </c>
      <c r="C24029" s="162" t="n">
        <v>4554.64</v>
      </c>
      <c r="D24029" s="162" t="n">
        <v>0.115821</v>
      </c>
      <c r="E24029" s="162" t="n">
        <v>13.91</v>
      </c>
    </row>
    <row r="24030">
      <c r="B24030" s="161" t="n">
        <v>45132</v>
      </c>
      <c r="C24030" s="162" t="n">
        <v>4567.46</v>
      </c>
      <c r="D24030" s="162" t="n">
        <v>0.117665</v>
      </c>
      <c r="E24030" s="162" t="n">
        <v>13.86</v>
      </c>
    </row>
    <row r="24031">
      <c r="B24031" s="161" t="n">
        <v>45133</v>
      </c>
      <c r="C24031" s="162" t="n">
        <v>4566.75</v>
      </c>
      <c r="D24031" s="162" t="n">
        <v>0.116498</v>
      </c>
      <c r="E24031" s="162" t="n">
        <v>13.19</v>
      </c>
    </row>
    <row r="24032">
      <c r="B24032" s="161" t="n">
        <v>45134</v>
      </c>
      <c r="C24032" s="162" t="n">
        <v>4537.41</v>
      </c>
      <c r="D24032" s="162" t="n">
        <v>0.108949</v>
      </c>
      <c r="E24032" s="162" t="n">
        <v>14.41</v>
      </c>
    </row>
    <row r="24033">
      <c r="B24033" s="161" t="n">
        <v>45135</v>
      </c>
      <c r="C24033" s="162" t="n">
        <v>4582.23</v>
      </c>
      <c r="D24033" s="162" t="n">
        <v>0.117587</v>
      </c>
      <c r="E24033" s="162" t="n">
        <v>13.33</v>
      </c>
    </row>
    <row r="24034">
      <c r="B24034" s="161" t="n">
        <v>45138</v>
      </c>
      <c r="C24034" s="162" t="n">
        <v>4588.96</v>
      </c>
      <c r="D24034" s="162" t="n">
        <v>0.117828</v>
      </c>
      <c r="E24034" s="162" t="n">
        <v>13.63</v>
      </c>
    </row>
    <row r="24035">
      <c r="B24035" s="161" t="n">
        <v>45139</v>
      </c>
      <c r="C24035" s="162" t="n">
        <v>4576.73</v>
      </c>
      <c r="D24035" s="162" t="n">
        <v>0.113935</v>
      </c>
      <c r="E24035" s="162" t="n">
        <v>13.93</v>
      </c>
    </row>
    <row r="24036">
      <c r="B24036" s="161" t="n">
        <v>45140</v>
      </c>
      <c r="C24036" s="162" t="n">
        <v>4513.39</v>
      </c>
      <c r="D24036" s="162" t="n">
        <v>0.098966</v>
      </c>
      <c r="E24036" s="162" t="n">
        <v>16.09</v>
      </c>
    </row>
    <row r="24037">
      <c r="B24037" s="161" t="n">
        <v>45141</v>
      </c>
      <c r="C24037" s="162" t="n">
        <v>4501.89</v>
      </c>
      <c r="D24037" s="162" t="n">
        <v>0.095292</v>
      </c>
      <c r="E24037" s="162" t="n">
        <v>15.92</v>
      </c>
    </row>
    <row r="24038">
      <c r="B24038" s="161" t="n">
        <v>45142</v>
      </c>
      <c r="C24038" s="162" t="n">
        <v>4478.03</v>
      </c>
      <c r="D24038" s="162" t="n">
        <v>0.089001</v>
      </c>
      <c r="E24038" s="162" t="n">
        <v>17.1</v>
      </c>
    </row>
    <row r="24039">
      <c r="B24039" s="161" t="n">
        <v>45145</v>
      </c>
      <c r="C24039" s="162" t="n">
        <v>4518.44</v>
      </c>
      <c r="D24039" s="162" t="n">
        <v>0.097011</v>
      </c>
      <c r="E24039" s="162" t="n">
        <v>15.77</v>
      </c>
    </row>
    <row r="24040">
      <c r="B24040" s="161" t="n">
        <v>45146</v>
      </c>
      <c r="C24040" s="162" t="n">
        <v>4499.38</v>
      </c>
      <c r="D24040" s="162" t="n">
        <v>0.091803</v>
      </c>
      <c r="E24040" s="162" t="n">
        <v>15.99</v>
      </c>
    </row>
    <row r="24041">
      <c r="B24041" s="161" t="n">
        <v>45147</v>
      </c>
      <c r="C24041" s="162" t="n">
        <v>4467.71</v>
      </c>
      <c r="D24041" s="162" t="n">
        <v>0.083763</v>
      </c>
      <c r="E24041" s="162" t="n">
        <v>15.96</v>
      </c>
    </row>
    <row r="24042">
      <c r="B24042" s="161" t="n">
        <v>45148</v>
      </c>
      <c r="C24042" s="162" t="n">
        <v>4468.83</v>
      </c>
      <c r="D24042" s="162" t="n">
        <v>0.08314299999999999</v>
      </c>
      <c r="E24042" s="162" t="n">
        <v>15.85</v>
      </c>
    </row>
    <row r="24043">
      <c r="B24043" s="161" t="n">
        <v>45149</v>
      </c>
      <c r="C24043" s="162" t="n">
        <v>4464.05</v>
      </c>
      <c r="D24043" s="162" t="n">
        <v>0.081262</v>
      </c>
      <c r="E24043" s="162" t="n">
        <v>14.84</v>
      </c>
    </row>
    <row r="24044">
      <c r="B24044" s="161" t="n">
        <v>45152</v>
      </c>
      <c r="C24044" s="162" t="n">
        <v>4489.72</v>
      </c>
      <c r="D24044" s="162" t="n">
        <v>0.08623</v>
      </c>
      <c r="E24044" s="162" t="n">
        <v>14.82</v>
      </c>
    </row>
    <row r="24045">
      <c r="B24045" s="161" t="n">
        <v>45153</v>
      </c>
      <c r="C24045" s="162" t="n">
        <v>4437.86</v>
      </c>
      <c r="D24045" s="162" t="n">
        <v>0.073875</v>
      </c>
      <c r="E24045" s="162" t="n">
        <v>16.46</v>
      </c>
    </row>
    <row r="24046">
      <c r="B24046" s="161" t="n">
        <v>45154</v>
      </c>
      <c r="C24046" s="162" t="n">
        <v>4404.33</v>
      </c>
      <c r="D24046" s="162" t="n">
        <v>0.065567</v>
      </c>
      <c r="E24046" s="162" t="n">
        <v>16.78</v>
      </c>
    </row>
    <row r="24047">
      <c r="B24047" s="161" t="n">
        <v>45155</v>
      </c>
      <c r="C24047" s="162" t="n">
        <v>4370.36</v>
      </c>
      <c r="D24047" s="162" t="n">
        <v>0.057256</v>
      </c>
      <c r="E24047" s="162" t="n">
        <v>17.89</v>
      </c>
    </row>
    <row r="24048">
      <c r="B24048" s="161" t="n">
        <v>45156</v>
      </c>
      <c r="C24048" s="162" t="n">
        <v>4369.71</v>
      </c>
      <c r="D24048" s="162" t="n">
        <v>0.056504</v>
      </c>
      <c r="E24048" s="162" t="n">
        <v>17.3</v>
      </c>
    </row>
    <row r="24049">
      <c r="B24049" s="161" t="n">
        <v>45159</v>
      </c>
      <c r="C24049" s="162" t="n">
        <v>4399.77</v>
      </c>
      <c r="D24049" s="162" t="n">
        <v>0.06270199999999999</v>
      </c>
      <c r="E24049" s="162" t="n">
        <v>17.13</v>
      </c>
    </row>
    <row r="24050">
      <c r="B24050" s="161" t="n">
        <v>45160</v>
      </c>
      <c r="C24050" s="162" t="n">
        <v>4387.55</v>
      </c>
      <c r="D24050" s="162" t="n">
        <v>0.059161</v>
      </c>
      <c r="E24050" s="162" t="n">
        <v>16.97</v>
      </c>
    </row>
    <row r="24051">
      <c r="B24051" s="161" t="n">
        <v>45161</v>
      </c>
      <c r="C24051" s="162" t="n">
        <v>4436.01</v>
      </c>
      <c r="D24051" s="162" t="n">
        <v>0.06927999999999999</v>
      </c>
      <c r="E24051" s="162" t="n">
        <v>15.98</v>
      </c>
    </row>
    <row r="24052">
      <c r="B24052" s="161" t="n">
        <v>45162</v>
      </c>
      <c r="C24052" s="162" t="n">
        <v>4376.31</v>
      </c>
      <c r="D24052" s="162" t="n">
        <v>0.054999</v>
      </c>
      <c r="E24052" s="162" t="n">
        <v>17.2</v>
      </c>
    </row>
    <row r="24053">
      <c r="B24053" s="161" t="n">
        <v>45163</v>
      </c>
      <c r="C24053" s="162" t="n">
        <v>4405.71</v>
      </c>
      <c r="D24053" s="162" t="n">
        <v>0.060972</v>
      </c>
      <c r="E24053" s="162" t="n">
        <v>15.68</v>
      </c>
    </row>
    <row r="24054">
      <c r="B24054" s="161" t="n">
        <v>45166</v>
      </c>
      <c r="C24054" s="162" t="n">
        <v>4433.31</v>
      </c>
      <c r="D24054" s="162" t="n">
        <v>0.066487</v>
      </c>
      <c r="E24054" s="162" t="n">
        <v>15.08</v>
      </c>
    </row>
    <row r="24055">
      <c r="B24055" s="161" t="n">
        <v>45167</v>
      </c>
      <c r="C24055" s="162" t="n">
        <v>4497.63</v>
      </c>
      <c r="D24055" s="162" t="n">
        <v>0.079989</v>
      </c>
      <c r="E24055" s="162" t="n">
        <v>14.45</v>
      </c>
    </row>
    <row r="24056">
      <c r="B24056" s="161" t="n">
        <v>45168</v>
      </c>
      <c r="C24056" s="162" t="n">
        <v>4514.87</v>
      </c>
      <c r="D24056" s="162" t="n">
        <v>0.08314199999999999</v>
      </c>
      <c r="E24056" s="162" t="n">
        <v>13.88</v>
      </c>
    </row>
    <row r="24057">
      <c r="B24057" s="161" t="n">
        <v>45169</v>
      </c>
      <c r="C24057" s="162" t="n">
        <v>4507.66</v>
      </c>
      <c r="D24057" s="162" t="n">
        <v>0.080925</v>
      </c>
      <c r="E24057" s="162" t="n">
        <v>13.57</v>
      </c>
    </row>
    <row r="24058">
      <c r="B24058" s="161" t="n">
        <v>45170</v>
      </c>
      <c r="C24058" s="162" t="n">
        <v>4515.77</v>
      </c>
      <c r="D24058" s="162" t="n">
        <v>0.082051</v>
      </c>
      <c r="E24058" s="162" t="n">
        <v>13.09</v>
      </c>
    </row>
    <row r="24059">
      <c r="B24059" s="161" t="n">
        <v>45173</v>
      </c>
      <c r="C24059" s="162" t="n"/>
      <c r="D24059" s="162" t="n"/>
      <c r="E24059" s="162" t="n">
        <v>13.82</v>
      </c>
    </row>
    <row r="24060">
      <c r="B24060" s="161" t="n">
        <v>45174</v>
      </c>
      <c r="C24060" s="162" t="n">
        <v>4496.83</v>
      </c>
      <c r="D24060" s="162" t="n">
        <v>0.077241</v>
      </c>
      <c r="E24060" s="162" t="n">
        <v>14.01</v>
      </c>
    </row>
    <row r="24061">
      <c r="B24061" s="161" t="n">
        <v>45175</v>
      </c>
      <c r="C24061" s="162" t="n">
        <v>4465.48</v>
      </c>
      <c r="D24061" s="162" t="n">
        <v>0.069637</v>
      </c>
      <c r="E24061" s="162" t="n">
        <v>14.45</v>
      </c>
    </row>
    <row r="24062">
      <c r="B24062" s="161" t="n">
        <v>45176</v>
      </c>
      <c r="C24062" s="162" t="n">
        <v>4451.14</v>
      </c>
      <c r="D24062" s="162" t="n">
        <v>0.065815</v>
      </c>
      <c r="E24062" s="162" t="n">
        <v>14.4</v>
      </c>
    </row>
    <row r="24063">
      <c r="B24063" s="161" t="n">
        <v>45177</v>
      </c>
      <c r="C24063" s="162" t="n">
        <v>4457.49</v>
      </c>
      <c r="D24063" s="162" t="n">
        <v>0.06665</v>
      </c>
      <c r="E24063" s="162" t="n">
        <v>13.84</v>
      </c>
    </row>
    <row r="24064">
      <c r="B24064" s="161" t="n">
        <v>45180</v>
      </c>
      <c r="C24064" s="162" t="n">
        <v>4487.46</v>
      </c>
      <c r="D24064" s="162" t="n">
        <v>0.07270699999999999</v>
      </c>
      <c r="E24064" s="162" t="n">
        <v>13.8</v>
      </c>
    </row>
    <row r="24065">
      <c r="B24065" s="161" t="n">
        <v>45181</v>
      </c>
      <c r="C24065" s="162" t="n">
        <v>4461.9</v>
      </c>
      <c r="D24065" s="162" t="n">
        <v>0.066445</v>
      </c>
      <c r="E24065" s="162" t="n">
        <v>14.23</v>
      </c>
    </row>
    <row r="24066">
      <c r="B24066" s="161" t="n">
        <v>45182</v>
      </c>
      <c r="C24066" s="162" t="n">
        <v>4467.44</v>
      </c>
      <c r="D24066" s="162" t="n">
        <v>0.067159</v>
      </c>
      <c r="E24066" s="162" t="n">
        <v>13.48</v>
      </c>
    </row>
    <row r="24067">
      <c r="B24067" s="161" t="n">
        <v>45183</v>
      </c>
      <c r="C24067" s="162" t="n">
        <v>4505.1</v>
      </c>
      <c r="D24067" s="162" t="n">
        <v>0.07498100000000001</v>
      </c>
      <c r="E24067" s="162" t="n">
        <v>12.82</v>
      </c>
    </row>
    <row r="24068">
      <c r="B24068" s="161" t="n">
        <v>45184</v>
      </c>
      <c r="C24068" s="162" t="n">
        <v>4450.32</v>
      </c>
      <c r="D24068" s="162" t="n">
        <v>0.062165</v>
      </c>
      <c r="E24068" s="162" t="n">
        <v>13.79</v>
      </c>
    </row>
    <row r="24069">
      <c r="B24069" s="161" t="n">
        <v>45187</v>
      </c>
      <c r="C24069" s="162" t="n">
        <v>4453.53</v>
      </c>
      <c r="D24069" s="162" t="n">
        <v>0.062293</v>
      </c>
      <c r="E24069" s="162" t="n">
        <v>14</v>
      </c>
    </row>
    <row r="24070">
      <c r="B24070" s="161" t="n">
        <v>45188</v>
      </c>
      <c r="C24070" s="162" t="n">
        <v>4443.95</v>
      </c>
      <c r="D24070" s="162" t="n">
        <v>0.059705</v>
      </c>
      <c r="E24070" s="162" t="n">
        <v>14.11</v>
      </c>
    </row>
    <row r="24071">
      <c r="B24071" s="161" t="n">
        <v>45189</v>
      </c>
      <c r="C24071" s="162" t="n">
        <v>4402.2</v>
      </c>
      <c r="D24071" s="162" t="n">
        <v>0.049877</v>
      </c>
      <c r="E24071" s="162" t="n">
        <v>15.14</v>
      </c>
    </row>
    <row r="24072">
      <c r="B24072" s="161" t="n">
        <v>45190</v>
      </c>
      <c r="C24072" s="162" t="n">
        <v>4330</v>
      </c>
      <c r="D24072" s="162" t="n">
        <v>0.033032</v>
      </c>
      <c r="E24072" s="162" t="n">
        <v>17.54</v>
      </c>
    </row>
    <row r="24073">
      <c r="B24073" s="161" t="n">
        <v>45191</v>
      </c>
      <c r="C24073" s="162" t="n">
        <v>4320.06</v>
      </c>
      <c r="D24073" s="162" t="n">
        <v>0.03035</v>
      </c>
      <c r="E24073" s="162" t="n">
        <v>17.2</v>
      </c>
    </row>
    <row r="24074">
      <c r="B24074" s="161" t="n">
        <v>45194</v>
      </c>
      <c r="C24074" s="162" t="n">
        <v>4337.44</v>
      </c>
      <c r="D24074" s="162" t="n">
        <v>0.033893</v>
      </c>
      <c r="E24074" s="162" t="n">
        <v>16.9</v>
      </c>
    </row>
    <row r="24075">
      <c r="B24075" s="161" t="n">
        <v>45195</v>
      </c>
      <c r="C24075" s="162" t="n">
        <v>4273.53</v>
      </c>
      <c r="D24075" s="162" t="n">
        <v>0.018644</v>
      </c>
      <c r="E24075" s="162" t="n">
        <v>18.94</v>
      </c>
    </row>
    <row r="24076">
      <c r="B24076" s="161" t="n">
        <v>45196</v>
      </c>
      <c r="C24076" s="162" t="n">
        <v>4274.51</v>
      </c>
      <c r="D24076" s="162" t="n">
        <v>0.018502</v>
      </c>
      <c r="E24076" s="162" t="n">
        <v>18.22</v>
      </c>
    </row>
    <row r="24077">
      <c r="B24077" s="161" t="n">
        <v>45197</v>
      </c>
      <c r="C24077" s="162" t="n">
        <v>4299.7</v>
      </c>
      <c r="D24077" s="162" t="n">
        <v>0.023943</v>
      </c>
      <c r="E24077" s="162" t="n">
        <v>17.34</v>
      </c>
    </row>
    <row r="24078">
      <c r="B24078" s="161" t="n">
        <v>45198</v>
      </c>
      <c r="C24078" s="162" t="n">
        <v>4288.05</v>
      </c>
      <c r="D24078" s="162" t="n">
        <v>0.020876</v>
      </c>
      <c r="E24078" s="162" t="n">
        <v>17.52</v>
      </c>
    </row>
    <row r="24079">
      <c r="B24079" s="161" t="n">
        <v>45201</v>
      </c>
      <c r="C24079" s="162" t="n">
        <v>4288.39</v>
      </c>
      <c r="D24079" s="162" t="n">
        <v>0.020635</v>
      </c>
      <c r="E24079" s="162" t="n">
        <v>17.61</v>
      </c>
    </row>
    <row r="24080">
      <c r="B24080" s="161" t="n">
        <v>45202</v>
      </c>
      <c r="C24080" s="162" t="n">
        <v>4229.45</v>
      </c>
      <c r="D24080" s="162" t="n">
        <v>0.006517</v>
      </c>
      <c r="E24080" s="162" t="n">
        <v>19.78</v>
      </c>
    </row>
    <row r="24081">
      <c r="B24081" s="161" t="n">
        <v>45203</v>
      </c>
      <c r="C24081" s="162" t="n">
        <v>4263.75</v>
      </c>
      <c r="D24081" s="162" t="n">
        <v>0.014156</v>
      </c>
      <c r="E24081" s="162" t="n">
        <v>18.58</v>
      </c>
    </row>
    <row r="24082">
      <c r="B24082" s="161" t="n">
        <v>45204</v>
      </c>
      <c r="C24082" s="162" t="n">
        <v>4258.19</v>
      </c>
      <c r="D24082" s="162" t="n">
        <v>0.012369</v>
      </c>
      <c r="E24082" s="162" t="n">
        <v>18.49</v>
      </c>
    </row>
    <row r="24083">
      <c r="B24083" s="161" t="n">
        <v>45205</v>
      </c>
      <c r="C24083" s="162" t="n">
        <v>4308.5</v>
      </c>
      <c r="D24083" s="162" t="n">
        <v>0.023531</v>
      </c>
      <c r="E24083" s="162" t="n">
        <v>17.45</v>
      </c>
    </row>
    <row r="24084">
      <c r="B24084" s="161" t="n">
        <v>45208</v>
      </c>
      <c r="C24084" s="162" t="n">
        <v>4335.66</v>
      </c>
      <c r="D24084" s="162" t="n">
        <v>0.029205</v>
      </c>
      <c r="E24084" s="162" t="n">
        <v>17.7</v>
      </c>
    </row>
    <row r="24085">
      <c r="B24085" s="161" t="n">
        <v>45209</v>
      </c>
      <c r="C24085" s="162" t="n">
        <v>4358.24</v>
      </c>
      <c r="D24085" s="162" t="n">
        <v>0.033829</v>
      </c>
      <c r="E24085" s="162" t="n">
        <v>17.03</v>
      </c>
    </row>
    <row r="24086">
      <c r="B24086" s="161" t="n">
        <v>45210</v>
      </c>
      <c r="C24086" s="162" t="n">
        <v>4376.95</v>
      </c>
      <c r="D24086" s="162" t="n">
        <v>0.037455</v>
      </c>
      <c r="E24086" s="162" t="n">
        <v>16.09</v>
      </c>
    </row>
    <row r="24087">
      <c r="B24087" s="161" t="n">
        <v>45211</v>
      </c>
      <c r="C24087" s="162" t="n">
        <v>4349.61</v>
      </c>
      <c r="D24087" s="162" t="n">
        <v>0.030591</v>
      </c>
      <c r="E24087" s="162" t="n">
        <v>16.69</v>
      </c>
    </row>
    <row r="24088">
      <c r="B24088" s="161" t="n">
        <v>45212</v>
      </c>
      <c r="C24088" s="162" t="n">
        <v>4327.78</v>
      </c>
      <c r="D24088" s="162" t="n">
        <v>0.024969</v>
      </c>
      <c r="E24088" s="162" t="n">
        <v>19.32</v>
      </c>
    </row>
    <row r="24089">
      <c r="B24089" s="161" t="n">
        <v>45215</v>
      </c>
      <c r="C24089" s="162" t="n">
        <v>4373.63</v>
      </c>
      <c r="D24089" s="162" t="n">
        <v>0.034808</v>
      </c>
      <c r="E24089" s="162" t="n">
        <v>17.21</v>
      </c>
    </row>
    <row r="24090">
      <c r="B24090" s="161" t="n">
        <v>45216</v>
      </c>
      <c r="C24090" s="162" t="n">
        <v>4373.2</v>
      </c>
      <c r="D24090" s="162" t="n">
        <v>0.03409</v>
      </c>
      <c r="E24090" s="162" t="n">
        <v>17.88</v>
      </c>
    </row>
    <row r="24091">
      <c r="B24091" s="161" t="n">
        <v>45217</v>
      </c>
      <c r="C24091" s="162" t="n">
        <v>4314.6</v>
      </c>
      <c r="D24091" s="162" t="n">
        <v>0.020038</v>
      </c>
      <c r="E24091" s="162" t="n">
        <v>19.22</v>
      </c>
    </row>
    <row r="24092">
      <c r="B24092" s="161" t="n">
        <v>45218</v>
      </c>
      <c r="C24092" s="162" t="n">
        <v>4278</v>
      </c>
      <c r="D24092" s="162" t="n">
        <v>0.010982</v>
      </c>
      <c r="E24092" s="162" t="n">
        <v>21.4</v>
      </c>
    </row>
    <row r="24093">
      <c r="B24093" s="161" t="n">
        <v>45219</v>
      </c>
      <c r="C24093" s="162" t="n">
        <v>4224.16</v>
      </c>
      <c r="D24093" s="162" t="n">
        <v>-0.002121</v>
      </c>
      <c r="E24093" s="162" t="n">
        <v>21.71</v>
      </c>
    </row>
    <row r="24094">
      <c r="B24094" s="161" t="n">
        <v>45222</v>
      </c>
      <c r="C24094" s="162" t="n">
        <v>4217.04</v>
      </c>
      <c r="D24094" s="162" t="n">
        <v>-0.004291</v>
      </c>
      <c r="E24094" s="162" t="n">
        <v>20.37</v>
      </c>
    </row>
    <row r="24095">
      <c r="B24095" s="161" t="n">
        <v>45223</v>
      </c>
      <c r="C24095" s="162" t="n">
        <v>4247.68</v>
      </c>
      <c r="D24095" s="162" t="n">
        <v>0.002532</v>
      </c>
      <c r="E24095" s="162" t="n">
        <v>18.97</v>
      </c>
    </row>
    <row r="24096">
      <c r="B24096" s="161" t="n">
        <v>45224</v>
      </c>
      <c r="C24096" s="162" t="n">
        <v>4186.77</v>
      </c>
      <c r="D24096" s="162" t="n">
        <v>-0.012259</v>
      </c>
      <c r="E24096" s="162" t="n">
        <v>20.19</v>
      </c>
    </row>
    <row r="24097">
      <c r="B24097" s="161" t="n">
        <v>45225</v>
      </c>
      <c r="C24097" s="162" t="n">
        <v>4137.23</v>
      </c>
      <c r="D24097" s="162" t="n">
        <v>-0.024419</v>
      </c>
      <c r="E24097" s="162" t="n">
        <v>20.68</v>
      </c>
    </row>
    <row r="24098">
      <c r="B24098" s="161" t="n">
        <v>45226</v>
      </c>
      <c r="C24098" s="162" t="n">
        <v>4117.37</v>
      </c>
      <c r="D24098" s="162" t="n">
        <v>-0.029405</v>
      </c>
      <c r="E24098" s="162" t="n">
        <v>21.27</v>
      </c>
    </row>
    <row r="24099">
      <c r="B24099" s="161" t="n">
        <v>45229</v>
      </c>
      <c r="C24099" s="162" t="n">
        <v>4166.82</v>
      </c>
      <c r="D24099" s="162" t="n">
        <v>-0.017683</v>
      </c>
      <c r="E24099" s="162" t="n">
        <v>19.75</v>
      </c>
    </row>
    <row r="24100">
      <c r="B24100" s="161" t="n">
        <v>45230</v>
      </c>
      <c r="C24100" s="162" t="n">
        <v>4193.8</v>
      </c>
      <c r="D24100" s="162" t="n">
        <v>-0.011459</v>
      </c>
      <c r="E24100" s="162" t="n">
        <v>18.14</v>
      </c>
    </row>
    <row r="24101">
      <c r="B24101" s="161" t="n">
        <v>45231</v>
      </c>
      <c r="C24101" s="162" t="n">
        <v>4237.86</v>
      </c>
      <c r="D24101" s="162" t="n">
        <v>-0.001299</v>
      </c>
      <c r="E24101" s="162" t="n">
        <v>16.87</v>
      </c>
    </row>
    <row r="24102">
      <c r="B24102" s="161" t="n">
        <v>45232</v>
      </c>
      <c r="C24102" s="162" t="n">
        <v>4317.78</v>
      </c>
      <c r="D24102" s="162" t="n">
        <v>0.016926</v>
      </c>
      <c r="E24102" s="162" t="n">
        <v>15.66</v>
      </c>
    </row>
    <row r="24103">
      <c r="B24103" s="161" t="n">
        <v>45233</v>
      </c>
      <c r="C24103" s="162" t="n">
        <v>4358.34</v>
      </c>
      <c r="D24103" s="162" t="n">
        <v>0.025735</v>
      </c>
      <c r="E24103" s="162" t="n">
        <v>14.91</v>
      </c>
    </row>
    <row r="24104">
      <c r="B24104" s="161" t="n">
        <v>45236</v>
      </c>
      <c r="C24104" s="162" t="n">
        <v>4365.98</v>
      </c>
      <c r="D24104" s="162" t="n">
        <v>0.027023</v>
      </c>
      <c r="E24104" s="162" t="n">
        <v>14.89</v>
      </c>
    </row>
    <row r="24105">
      <c r="B24105" s="161" t="n">
        <v>45237</v>
      </c>
      <c r="C24105" s="162" t="n">
        <v>4378.38</v>
      </c>
      <c r="D24105" s="162" t="n">
        <v>0.029438</v>
      </c>
      <c r="E24105" s="162" t="n">
        <v>14.81</v>
      </c>
    </row>
    <row r="24106">
      <c r="B24106" s="161" t="n">
        <v>45238</v>
      </c>
      <c r="C24106" s="162" t="n">
        <v>4382.78</v>
      </c>
      <c r="D24106" s="162" t="n">
        <v>0.030012</v>
      </c>
      <c r="E24106" s="162" t="n">
        <v>14.45</v>
      </c>
    </row>
    <row r="24107">
      <c r="B24107" s="161" t="n">
        <v>45239</v>
      </c>
      <c r="C24107" s="162" t="n">
        <v>4347.35</v>
      </c>
      <c r="D24107" s="162" t="n">
        <v>0.021506</v>
      </c>
      <c r="E24107" s="162" t="n">
        <v>15.29</v>
      </c>
    </row>
    <row r="24108">
      <c r="B24108" s="161" t="n">
        <v>45240</v>
      </c>
      <c r="C24108" s="162" t="n">
        <v>4415.24</v>
      </c>
      <c r="D24108" s="162" t="n">
        <v>0.036585</v>
      </c>
      <c r="E24108" s="162" t="n">
        <v>14.17</v>
      </c>
    </row>
    <row r="24109">
      <c r="B24109" s="161" t="n">
        <v>45243</v>
      </c>
      <c r="C24109" s="162" t="n">
        <v>4411.55</v>
      </c>
      <c r="D24109" s="162" t="n">
        <v>0.035348</v>
      </c>
      <c r="E24109" s="162" t="n">
        <v>14.76</v>
      </c>
    </row>
    <row r="24110">
      <c r="B24110" s="161" t="n">
        <v>45244</v>
      </c>
      <c r="C24110" s="162" t="n">
        <v>4495.7</v>
      </c>
      <c r="D24110" s="162" t="n">
        <v>0.053683</v>
      </c>
      <c r="E24110" s="162" t="n">
        <v>14.16</v>
      </c>
    </row>
    <row r="24111">
      <c r="B24111" s="161" t="n">
        <v>45245</v>
      </c>
      <c r="C24111" s="162" t="n">
        <v>4502.88</v>
      </c>
      <c r="D24111" s="162" t="n">
        <v>0.054778</v>
      </c>
      <c r="E24111" s="162" t="n">
        <v>14.18</v>
      </c>
    </row>
    <row r="24112">
      <c r="B24112" s="161" t="n">
        <v>45246</v>
      </c>
      <c r="C24112" s="162" t="n">
        <v>4508.24</v>
      </c>
      <c r="D24112" s="162" t="n">
        <v>0.055512</v>
      </c>
      <c r="E24112" s="162" t="n">
        <v>14.32</v>
      </c>
    </row>
    <row r="24113">
      <c r="B24113" s="161" t="n">
        <v>45247</v>
      </c>
      <c r="C24113" s="162" t="n">
        <v>4514.02</v>
      </c>
      <c r="D24113" s="162" t="n">
        <v>0.056401</v>
      </c>
      <c r="E24113" s="162" t="n">
        <v>13.8</v>
      </c>
    </row>
    <row r="24114">
      <c r="B24114" s="161" t="n">
        <v>45250</v>
      </c>
      <c r="C24114" s="162" t="n">
        <v>4547.38</v>
      </c>
      <c r="D24114" s="162" t="n">
        <v>0.06328300000000001</v>
      </c>
      <c r="E24114" s="162" t="n">
        <v>13.41</v>
      </c>
    </row>
    <row r="24115">
      <c r="B24115" s="161" t="n">
        <v>45251</v>
      </c>
      <c r="C24115" s="162" t="n">
        <v>4538.19</v>
      </c>
      <c r="D24115" s="162" t="n">
        <v>0.06076</v>
      </c>
      <c r="E24115" s="162" t="n">
        <v>13.35</v>
      </c>
    </row>
    <row r="24116">
      <c r="B24116" s="161" t="n">
        <v>45252</v>
      </c>
      <c r="C24116" s="162" t="n">
        <v>4556.62</v>
      </c>
      <c r="D24116" s="162" t="n">
        <v>0.06435299999999999</v>
      </c>
      <c r="E24116" s="162" t="n">
        <v>12.85</v>
      </c>
    </row>
    <row r="24117">
      <c r="B24117" s="161" t="n">
        <v>45253</v>
      </c>
      <c r="C24117" s="162" t="n"/>
      <c r="D24117" s="162" t="n"/>
      <c r="E24117" s="162" t="n">
        <v>12.8</v>
      </c>
    </row>
    <row r="24118">
      <c r="B24118" s="161" t="n">
        <v>45254</v>
      </c>
      <c r="C24118" s="162" t="n">
        <v>4559.34</v>
      </c>
      <c r="D24118" s="162" t="n">
        <v>0.064433</v>
      </c>
      <c r="E24118" s="162" t="n">
        <v>12.46</v>
      </c>
    </row>
    <row r="24119">
      <c r="B24119" s="161" t="n">
        <v>45257</v>
      </c>
      <c r="C24119" s="162" t="n">
        <v>4550.43</v>
      </c>
      <c r="D24119" s="162" t="n">
        <v>0.061929</v>
      </c>
      <c r="E24119" s="162" t="n">
        <v>12.69</v>
      </c>
    </row>
    <row r="24120">
      <c r="B24120" s="161" t="n">
        <v>45258</v>
      </c>
      <c r="C24120" s="162" t="n">
        <v>4554.89</v>
      </c>
      <c r="D24120" s="162" t="n">
        <v>0.062366</v>
      </c>
      <c r="E24120" s="162" t="n">
        <v>12.69</v>
      </c>
    </row>
    <row r="24121">
      <c r="B24121" s="161" t="n">
        <v>45259</v>
      </c>
      <c r="C24121" s="162" t="n">
        <v>4550.58</v>
      </c>
      <c r="D24121" s="162" t="n">
        <v>0.060936</v>
      </c>
      <c r="E24121" s="162" t="n">
        <v>12.98</v>
      </c>
    </row>
    <row r="24122">
      <c r="B24122" s="161" t="n">
        <v>45260</v>
      </c>
      <c r="C24122" s="162" t="n">
        <v>4567.8</v>
      </c>
      <c r="D24122" s="162" t="n">
        <v>0.064209</v>
      </c>
      <c r="E24122" s="162" t="n">
        <v>12.92</v>
      </c>
    </row>
    <row r="24123">
      <c r="B24123" s="161" t="n">
        <v>45261</v>
      </c>
      <c r="C24123" s="162" t="n">
        <v>4594.63</v>
      </c>
      <c r="D24123" s="162" t="n">
        <v>0.06954399999999999</v>
      </c>
      <c r="E24123" s="162" t="n">
        <v>12.63</v>
      </c>
    </row>
    <row r="24124">
      <c r="B24124" s="161" t="n">
        <v>45264</v>
      </c>
      <c r="C24124" s="162" t="n">
        <v>4569.78</v>
      </c>
      <c r="D24124" s="162" t="n">
        <v>0.06356199999999999</v>
      </c>
      <c r="E24124" s="162" t="n">
        <v>13.08</v>
      </c>
    </row>
    <row r="24125">
      <c r="B24125" s="161" t="n">
        <v>45265</v>
      </c>
      <c r="C24125" s="162" t="n">
        <v>4567.18</v>
      </c>
      <c r="D24125" s="162" t="n">
        <v>0.062424</v>
      </c>
      <c r="E24125" s="162" t="n">
        <v>12.85</v>
      </c>
    </row>
    <row r="24126">
      <c r="B24126" s="161" t="n">
        <v>45266</v>
      </c>
      <c r="C24126" s="162" t="n">
        <v>4549.34</v>
      </c>
      <c r="D24126" s="162" t="n">
        <v>0.057867</v>
      </c>
      <c r="E24126" s="162" t="n">
        <v>12.97</v>
      </c>
    </row>
    <row r="24127">
      <c r="B24127" s="161" t="n">
        <v>45267</v>
      </c>
      <c r="C24127" s="162" t="n">
        <v>4585.59</v>
      </c>
      <c r="D24127" s="162" t="n">
        <v>0.065112</v>
      </c>
      <c r="E24127" s="162" t="n">
        <v>13.06</v>
      </c>
    </row>
    <row r="24128">
      <c r="B24128" s="161" t="n">
        <v>45268</v>
      </c>
      <c r="C24128" s="162" t="n">
        <v>4604.37</v>
      </c>
      <c r="D24128" s="162" t="n">
        <v>0.06851</v>
      </c>
      <c r="E24128" s="162" t="n">
        <v>12.35</v>
      </c>
    </row>
    <row r="24129">
      <c r="B24129" s="161" t="n">
        <v>45271</v>
      </c>
      <c r="C24129" s="162" t="n">
        <v>4622.44</v>
      </c>
      <c r="D24129" s="162" t="n">
        <v>0.071668</v>
      </c>
      <c r="E24129" s="162" t="n">
        <v>12.63</v>
      </c>
    </row>
    <row r="24130">
      <c r="B24130" s="161" t="n">
        <v>45272</v>
      </c>
      <c r="C24130" s="162" t="n">
        <v>4643.7</v>
      </c>
      <c r="D24130" s="162" t="n">
        <v>0.075489</v>
      </c>
      <c r="E24130" s="162" t="n">
        <v>12.07</v>
      </c>
    </row>
    <row r="24131">
      <c r="B24131" s="161" t="n">
        <v>45273</v>
      </c>
      <c r="C24131" s="162" t="n">
        <v>4707.09</v>
      </c>
      <c r="D24131" s="162" t="n">
        <v>0.08819200000000001</v>
      </c>
      <c r="E24131" s="162" t="n">
        <v>12.19</v>
      </c>
    </row>
    <row r="24132">
      <c r="B24132" s="161" t="n">
        <v>45274</v>
      </c>
      <c r="C24132" s="162" t="n">
        <v>4719.55</v>
      </c>
      <c r="D24132" s="162" t="n">
        <v>0.089945</v>
      </c>
      <c r="E24132" s="162" t="n">
        <v>12.48</v>
      </c>
    </row>
    <row r="24133">
      <c r="B24133" s="161" t="n">
        <v>45275</v>
      </c>
      <c r="C24133" s="162" t="n">
        <v>4719.19</v>
      </c>
      <c r="D24133" s="162" t="n">
        <v>0.089014</v>
      </c>
      <c r="E24133" s="162" t="n">
        <v>12.28</v>
      </c>
    </row>
    <row r="24134">
      <c r="B24134" s="161" t="n">
        <v>45278</v>
      </c>
      <c r="C24134" s="162" t="n">
        <v>4740.56</v>
      </c>
      <c r="D24134" s="162" t="n">
        <v>0.092727</v>
      </c>
      <c r="E24134" s="162" t="n">
        <v>12.56</v>
      </c>
    </row>
    <row r="24135">
      <c r="B24135" s="161" t="n">
        <v>45279</v>
      </c>
      <c r="C24135" s="162" t="n">
        <v>4768.37</v>
      </c>
      <c r="D24135" s="162" t="n">
        <v>0.097744</v>
      </c>
      <c r="E24135" s="162" t="n">
        <v>12.53</v>
      </c>
    </row>
    <row r="24136">
      <c r="B24136" s="161" t="n">
        <v>45280</v>
      </c>
      <c r="C24136" s="162" t="n">
        <v>4698.35</v>
      </c>
      <c r="D24136" s="162" t="n">
        <v>0.08212800000000001</v>
      </c>
      <c r="E24136" s="162" t="n">
        <v>13.67</v>
      </c>
    </row>
    <row r="24137">
      <c r="B24137" s="161" t="n">
        <v>45281</v>
      </c>
      <c r="C24137" s="162" t="n">
        <v>4746.75</v>
      </c>
      <c r="D24137" s="162" t="n">
        <v>0.091505</v>
      </c>
      <c r="E24137" s="162" t="n">
        <v>13.65</v>
      </c>
    </row>
    <row r="24138">
      <c r="B24138" s="161" t="n">
        <v>45282</v>
      </c>
      <c r="C24138" s="162" t="n">
        <v>4754.63</v>
      </c>
      <c r="D24138" s="162" t="n">
        <v>0.092199</v>
      </c>
      <c r="E24138" s="162" t="n">
        <v>13.03</v>
      </c>
    </row>
    <row r="24139">
      <c r="B24139" s="161" t="n">
        <v>45286</v>
      </c>
      <c r="C24139" s="162" t="n">
        <v>4774.75</v>
      </c>
      <c r="D24139" s="162" t="n">
        <v>0.095369</v>
      </c>
      <c r="E24139" s="162" t="n">
        <v>12.99</v>
      </c>
    </row>
    <row r="24140">
      <c r="B24140" s="161" t="n">
        <v>45287</v>
      </c>
      <c r="C24140" s="162" t="n">
        <v>4781.58</v>
      </c>
      <c r="D24140" s="162" t="n">
        <v>0.095732</v>
      </c>
      <c r="E24140" s="162" t="n">
        <v>12.43</v>
      </c>
    </row>
    <row r="24141">
      <c r="B24141" s="161" t="n">
        <v>45288</v>
      </c>
      <c r="C24141" s="162" t="n">
        <v>4783.35</v>
      </c>
      <c r="D24141" s="162" t="n">
        <v>0.095109</v>
      </c>
      <c r="E24141" s="162" t="n">
        <v>12.47</v>
      </c>
    </row>
    <row r="24142">
      <c r="B24142" s="161" t="n">
        <v>45289</v>
      </c>
      <c r="C24142" s="162" t="n">
        <v>4769.83</v>
      </c>
      <c r="D24142" s="162" t="n">
        <v>0.09127</v>
      </c>
      <c r="E24142" s="162" t="n">
        <v>12.45</v>
      </c>
    </row>
    <row r="24143">
      <c r="B24143" s="161" t="n">
        <v>45293</v>
      </c>
      <c r="C24143" s="162" t="n">
        <v>4742.83</v>
      </c>
      <c r="D24143" s="162" t="n">
        <v>0.08469500000000001</v>
      </c>
      <c r="E24143" s="162" t="n">
        <v>13.2</v>
      </c>
    </row>
    <row r="24144">
      <c r="B24144" s="161" t="n">
        <v>45294</v>
      </c>
      <c r="C24144" s="162" t="n">
        <v>4704.81</v>
      </c>
      <c r="D24144" s="162" t="n">
        <v>0.075742</v>
      </c>
      <c r="E24144" s="162" t="n">
        <v>14.04</v>
      </c>
    </row>
    <row r="24145">
      <c r="B24145" s="161" t="n">
        <v>45295</v>
      </c>
      <c r="C24145" s="162" t="n">
        <v>4688.68</v>
      </c>
      <c r="D24145" s="162" t="n">
        <v>0.071463</v>
      </c>
      <c r="E24145" s="162" t="n">
        <v>14.13</v>
      </c>
    </row>
    <row r="24146">
      <c r="B24146" s="161" t="n">
        <v>45296</v>
      </c>
      <c r="C24146" s="162" t="n">
        <v>4697.24</v>
      </c>
      <c r="D24146" s="162" t="n">
        <v>0.072492</v>
      </c>
      <c r="E24146" s="162" t="n">
        <v>13.35</v>
      </c>
    </row>
    <row r="24147">
      <c r="B24147" s="161" t="n">
        <v>45299</v>
      </c>
      <c r="C24147" s="162" t="n">
        <v>4763.54</v>
      </c>
      <c r="D24147" s="162" t="n">
        <v>0.085562</v>
      </c>
      <c r="E24147" s="162" t="n">
        <v>13.08</v>
      </c>
    </row>
    <row r="24148">
      <c r="B24148" s="161" t="n">
        <v>45300</v>
      </c>
      <c r="C24148" s="162" t="n">
        <v>4756.5</v>
      </c>
      <c r="D24148" s="162" t="n">
        <v>0.08316</v>
      </c>
      <c r="E24148" s="162" t="n">
        <v>12.76</v>
      </c>
    </row>
    <row r="24149">
      <c r="B24149" s="161" t="n">
        <v>45301</v>
      </c>
      <c r="C24149" s="162" t="n">
        <v>4783.45</v>
      </c>
      <c r="D24149" s="162" t="n">
        <v>0.087883</v>
      </c>
      <c r="E24149" s="162" t="n">
        <v>12.69</v>
      </c>
    </row>
    <row r="24150">
      <c r="B24150" s="161" t="n">
        <v>45302</v>
      </c>
      <c r="C24150" s="162" t="n">
        <v>4780.24</v>
      </c>
      <c r="D24150" s="162" t="n">
        <v>0.086296</v>
      </c>
      <c r="E24150" s="162" t="n">
        <v>12.44</v>
      </c>
    </row>
    <row r="24151">
      <c r="B24151" s="161" t="n">
        <v>45303</v>
      </c>
      <c r="C24151" s="162" t="n">
        <v>4783.83</v>
      </c>
      <c r="D24151" s="162" t="n">
        <v>0.08612</v>
      </c>
      <c r="E24151" s="162" t="n">
        <v>12.7</v>
      </c>
    </row>
    <row r="24152">
      <c r="B24152" s="161" t="n">
        <v>45306</v>
      </c>
      <c r="C24152" s="162" t="n"/>
      <c r="D24152" s="162" t="n"/>
      <c r="E24152" s="162" t="n">
        <v>13.25</v>
      </c>
    </row>
    <row r="24153">
      <c r="B24153" s="161" t="n">
        <v>45307</v>
      </c>
      <c r="C24153" s="162" t="n">
        <v>4765.98</v>
      </c>
      <c r="D24153" s="162" t="n">
        <v>0.081541</v>
      </c>
      <c r="E24153" s="162" t="n">
        <v>13.84</v>
      </c>
    </row>
    <row r="24154">
      <c r="B24154" s="161" t="n">
        <v>45308</v>
      </c>
      <c r="C24154" s="162" t="n">
        <v>4739.21</v>
      </c>
      <c r="D24154" s="162" t="n">
        <v>0.075125</v>
      </c>
      <c r="E24154" s="162" t="n">
        <v>14.79</v>
      </c>
    </row>
    <row r="24155">
      <c r="B24155" s="161" t="n">
        <v>45309</v>
      </c>
      <c r="C24155" s="162" t="n">
        <v>4780.94</v>
      </c>
      <c r="D24155" s="162" t="n">
        <v>0.08312899999999999</v>
      </c>
      <c r="E24155" s="162" t="n">
        <v>14.13</v>
      </c>
    </row>
    <row r="24156">
      <c r="B24156" s="161" t="n">
        <v>45310</v>
      </c>
      <c r="C24156" s="162" t="n">
        <v>4839.81</v>
      </c>
      <c r="D24156" s="162" t="n">
        <v>0.094554</v>
      </c>
      <c r="E24156" s="162" t="n">
        <v>13.3</v>
      </c>
    </row>
    <row r="24157">
      <c r="B24157" s="161" t="n">
        <v>45313</v>
      </c>
      <c r="C24157" s="162" t="n">
        <v>4850.43</v>
      </c>
      <c r="D24157" s="162" t="n">
        <v>0.09589499999999999</v>
      </c>
      <c r="E24157" s="162" t="n">
        <v>13.19</v>
      </c>
    </row>
    <row r="24158">
      <c r="B24158" s="161" t="n">
        <v>45314</v>
      </c>
      <c r="C24158" s="162" t="n">
        <v>4864.6</v>
      </c>
      <c r="D24158" s="162" t="n">
        <v>0.09793399999999999</v>
      </c>
      <c r="E24158" s="162" t="n">
        <v>12.55</v>
      </c>
    </row>
    <row r="24159">
      <c r="B24159" s="161" t="n">
        <v>45315</v>
      </c>
      <c r="C24159" s="162" t="n">
        <v>4868.55</v>
      </c>
      <c r="D24159" s="162" t="n">
        <v>0.097881</v>
      </c>
      <c r="E24159" s="162" t="n">
        <v>13.14</v>
      </c>
    </row>
    <row r="24160">
      <c r="B24160" s="161" t="n">
        <v>45316</v>
      </c>
      <c r="C24160" s="162" t="n">
        <v>4894.16</v>
      </c>
      <c r="D24160" s="162" t="n">
        <v>0.102238</v>
      </c>
      <c r="E24160" s="162" t="n">
        <v>13.45</v>
      </c>
    </row>
    <row r="24161">
      <c r="B24161" s="161" t="n">
        <v>45317</v>
      </c>
      <c r="C24161" s="162" t="n">
        <v>4890.97</v>
      </c>
      <c r="D24161" s="162" t="n">
        <v>0.100702</v>
      </c>
      <c r="E24161" s="162" t="n">
        <v>13.26</v>
      </c>
    </row>
    <row r="24162">
      <c r="B24162" s="161" t="n">
        <v>45320</v>
      </c>
      <c r="C24162" s="162" t="n">
        <v>4927.93</v>
      </c>
      <c r="D24162" s="162" t="n">
        <v>0.107285</v>
      </c>
      <c r="E24162" s="162" t="n">
        <v>13.6</v>
      </c>
    </row>
    <row r="24163">
      <c r="B24163" s="161" t="n">
        <v>45321</v>
      </c>
      <c r="C24163" s="162" t="n">
        <v>4924.97</v>
      </c>
      <c r="D24163" s="162" t="n">
        <v>0.105805</v>
      </c>
      <c r="E24163" s="162" t="n">
        <v>13.31</v>
      </c>
    </row>
    <row r="24164">
      <c r="B24164" s="161" t="n">
        <v>45322</v>
      </c>
      <c r="C24164" s="162" t="n">
        <v>4845.65</v>
      </c>
      <c r="D24164" s="162" t="n">
        <v>0.08877</v>
      </c>
      <c r="E24164" s="162" t="n">
        <v>14.35</v>
      </c>
    </row>
    <row r="24165">
      <c r="B24165" s="161" t="n">
        <v>45323</v>
      </c>
      <c r="C24165" s="162" t="n">
        <v>4906.19</v>
      </c>
      <c r="D24165" s="162" t="n">
        <v>0.100335</v>
      </c>
      <c r="E24165" s="162" t="n">
        <v>13.88</v>
      </c>
    </row>
    <row r="24166">
      <c r="B24166" s="161" t="n">
        <v>45324</v>
      </c>
      <c r="C24166" s="162" t="n">
        <v>4958.61</v>
      </c>
      <c r="D24166" s="162" t="n">
        <v>0.110058</v>
      </c>
      <c r="E24166" s="162" t="n">
        <v>13.85</v>
      </c>
    </row>
    <row r="24167">
      <c r="B24167" s="161" t="n">
        <v>45327</v>
      </c>
      <c r="C24167" s="162" t="n">
        <v>4942.81</v>
      </c>
      <c r="D24167" s="162" t="n">
        <v>0.10598</v>
      </c>
      <c r="E24167" s="162" t="n">
        <v>13.67</v>
      </c>
    </row>
    <row r="24168">
      <c r="B24168" s="161" t="n">
        <v>45328</v>
      </c>
      <c r="C24168" s="162" t="n">
        <v>4954.23</v>
      </c>
      <c r="D24168" s="162" t="n">
        <v>0.107361</v>
      </c>
      <c r="E24168" s="162" t="n">
        <v>13.06</v>
      </c>
    </row>
    <row r="24169">
      <c r="B24169" s="161" t="n">
        <v>45329</v>
      </c>
      <c r="C24169" s="162" t="n">
        <v>4995.06</v>
      </c>
      <c r="D24169" s="162" t="n">
        <v>0.114601</v>
      </c>
      <c r="E24169" s="162" t="n">
        <v>12.83</v>
      </c>
    </row>
    <row r="24170">
      <c r="B24170" s="161" t="n">
        <v>45330</v>
      </c>
      <c r="C24170" s="162" t="n">
        <v>4997.91</v>
      </c>
      <c r="D24170" s="162" t="n">
        <v>0.114205</v>
      </c>
      <c r="E24170" s="162" t="n">
        <v>12.79</v>
      </c>
    </row>
    <row r="24171">
      <c r="B24171" s="161" t="n">
        <v>45331</v>
      </c>
      <c r="C24171" s="162" t="n">
        <v>5026.61</v>
      </c>
      <c r="D24171" s="162" t="n">
        <v>0.118861</v>
      </c>
      <c r="E24171" s="162" t="n">
        <v>12.93</v>
      </c>
    </row>
    <row r="24172">
      <c r="B24172" s="161" t="n">
        <v>45334</v>
      </c>
      <c r="C24172" s="162" t="n">
        <v>5021.84</v>
      </c>
      <c r="D24172" s="162" t="n">
        <v>0.11683</v>
      </c>
      <c r="E24172" s="162" t="n">
        <v>13.93</v>
      </c>
    </row>
    <row r="24173">
      <c r="B24173" s="161" t="n">
        <v>45335</v>
      </c>
      <c r="C24173" s="162" t="n">
        <v>4953.17</v>
      </c>
      <c r="D24173" s="162" t="n">
        <v>0.102147</v>
      </c>
      <c r="E24173" s="162" t="n">
        <v>15.85</v>
      </c>
    </row>
    <row r="24174">
      <c r="B24174" s="161" t="n">
        <v>45336</v>
      </c>
      <c r="C24174" s="162" t="n">
        <v>5000.62</v>
      </c>
      <c r="D24174" s="162" t="n">
        <v>0.110752</v>
      </c>
      <c r="E24174" s="162" t="n">
        <v>14.38</v>
      </c>
    </row>
    <row r="24175">
      <c r="B24175" s="161" t="n">
        <v>45337</v>
      </c>
      <c r="C24175" s="162" t="n">
        <v>5029.73</v>
      </c>
      <c r="D24175" s="162" t="n">
        <v>0.115594</v>
      </c>
      <c r="E24175" s="162" t="n">
        <v>14.01</v>
      </c>
    </row>
    <row r="24176">
      <c r="B24176" s="161" t="n">
        <v>45338</v>
      </c>
      <c r="C24176" s="162" t="n">
        <v>5005.57</v>
      </c>
      <c r="D24176" s="162" t="n">
        <v>0.109791</v>
      </c>
      <c r="E24176" s="162" t="n">
        <v>14.24</v>
      </c>
    </row>
    <row r="24177">
      <c r="B24177" s="161" t="n">
        <v>45341</v>
      </c>
      <c r="C24177" s="162" t="n"/>
      <c r="D24177" s="162" t="n"/>
      <c r="E24177" s="162" t="n">
        <v>14.71</v>
      </c>
    </row>
    <row r="24178">
      <c r="B24178" s="161" t="n">
        <v>45342</v>
      </c>
      <c r="C24178" s="162" t="n">
        <v>4975.51</v>
      </c>
      <c r="D24178" s="162" t="n">
        <v>0.102782</v>
      </c>
      <c r="E24178" s="162" t="n">
        <v>15.42</v>
      </c>
    </row>
    <row r="24179">
      <c r="B24179" s="161" t="n">
        <v>45343</v>
      </c>
      <c r="C24179" s="162" t="n">
        <v>4981.8</v>
      </c>
      <c r="D24179" s="162" t="n">
        <v>0.10302</v>
      </c>
      <c r="E24179" s="162" t="n">
        <v>15.34</v>
      </c>
    </row>
    <row r="24180">
      <c r="B24180" s="161" t="n">
        <v>45344</v>
      </c>
      <c r="C24180" s="162" t="n">
        <v>5087.03</v>
      </c>
      <c r="D24180" s="162" t="n">
        <v>0.122866</v>
      </c>
      <c r="E24180" s="162" t="n">
        <v>14.54</v>
      </c>
    </row>
    <row r="24181">
      <c r="B24181" s="161" t="n">
        <v>45345</v>
      </c>
      <c r="C24181" s="162" t="n">
        <v>5088.8</v>
      </c>
      <c r="D24181" s="162" t="n">
        <v>0.122158</v>
      </c>
      <c r="E24181" s="162" t="n">
        <v>13.75</v>
      </c>
    </row>
    <row r="24182">
      <c r="B24182" s="161" t="n">
        <v>45348</v>
      </c>
      <c r="C24182" s="162" t="n">
        <v>5069.53</v>
      </c>
      <c r="D24182" s="162" t="n">
        <v>0.117309</v>
      </c>
      <c r="E24182" s="162" t="n">
        <v>13.74</v>
      </c>
    </row>
    <row r="24183">
      <c r="B24183" s="161" t="n">
        <v>45349</v>
      </c>
      <c r="C24183" s="162" t="n">
        <v>5078.18</v>
      </c>
      <c r="D24183" s="162" t="n">
        <v>0.117972</v>
      </c>
      <c r="E24183" s="162" t="n">
        <v>13.43</v>
      </c>
    </row>
    <row r="24184">
      <c r="B24184" s="161" t="n">
        <v>45350</v>
      </c>
      <c r="C24184" s="162" t="n">
        <v>5069.76</v>
      </c>
      <c r="D24184" s="162" t="n">
        <v>0.115272</v>
      </c>
      <c r="E24184" s="162" t="n">
        <v>13.84</v>
      </c>
    </row>
    <row r="24185">
      <c r="B24185" s="161" t="n">
        <v>45351</v>
      </c>
      <c r="C24185" s="162" t="n">
        <v>5096.27</v>
      </c>
      <c r="D24185" s="162" t="n">
        <v>0.119412</v>
      </c>
      <c r="E24185" s="162" t="n">
        <v>13.4</v>
      </c>
    </row>
    <row r="24186">
      <c r="B24186" s="161" t="n">
        <v>45352</v>
      </c>
      <c r="C24186" s="162" t="n">
        <v>5137.08</v>
      </c>
      <c r="D24186" s="162" t="n">
        <v>0.126282</v>
      </c>
      <c r="E24186" s="162" t="n">
        <v>13.11</v>
      </c>
    </row>
    <row r="24187">
      <c r="B24187" s="161" t="n">
        <v>45355</v>
      </c>
      <c r="C24187" s="162" t="n">
        <v>5130.95</v>
      </c>
      <c r="D24187" s="162" t="n">
        <v>0.123961</v>
      </c>
      <c r="E24187" s="162" t="n">
        <v>13.49</v>
      </c>
    </row>
    <row r="24188">
      <c r="B24188" s="161" t="n">
        <v>45356</v>
      </c>
      <c r="C24188" s="162" t="n">
        <v>5078.65</v>
      </c>
      <c r="D24188" s="162" t="n">
        <v>0.112702</v>
      </c>
      <c r="E24188" s="162" t="n">
        <v>14.46</v>
      </c>
    </row>
    <row r="24189">
      <c r="B24189" s="161" t="n">
        <v>45357</v>
      </c>
      <c r="C24189" s="162" t="n">
        <v>5104.76</v>
      </c>
      <c r="D24189" s="162" t="n">
        <v>0.116831</v>
      </c>
      <c r="E24189" s="162" t="n">
        <v>14.5</v>
      </c>
    </row>
    <row r="24190">
      <c r="B24190" s="161" t="n">
        <v>45358</v>
      </c>
      <c r="C24190" s="162" t="n">
        <v>5157.36</v>
      </c>
      <c r="D24190" s="162" t="n">
        <v>0.12602</v>
      </c>
      <c r="E24190" s="162" t="n">
        <v>14.44</v>
      </c>
    </row>
    <row r="24191">
      <c r="B24191" s="161" t="n">
        <v>45359</v>
      </c>
      <c r="C24191" s="162" t="n">
        <v>5123.69</v>
      </c>
      <c r="D24191" s="162" t="n">
        <v>0.118447</v>
      </c>
      <c r="E24191" s="162" t="n">
        <v>14.74</v>
      </c>
    </row>
    <row r="24192">
      <c r="B24192" s="161" t="n">
        <v>45362</v>
      </c>
      <c r="C24192" s="162" t="n">
        <v>5117.94</v>
      </c>
      <c r="D24192" s="162" t="n">
        <v>0.116257</v>
      </c>
      <c r="E24192" s="162" t="n">
        <v>15.22</v>
      </c>
    </row>
    <row r="24193">
      <c r="B24193" s="161" t="n">
        <v>45363</v>
      </c>
      <c r="C24193" s="162" t="n">
        <v>5175.27</v>
      </c>
      <c r="D24193" s="162" t="n">
        <v>0.126233</v>
      </c>
      <c r="E24193" s="162" t="n">
        <v>13.84</v>
      </c>
    </row>
    <row r="24194">
      <c r="B24194" s="161" t="n">
        <v>45364</v>
      </c>
      <c r="C24194" s="162" t="n">
        <v>5165.31</v>
      </c>
      <c r="D24194" s="162" t="n">
        <v>0.123196</v>
      </c>
      <c r="E24194" s="162" t="n">
        <v>13.75</v>
      </c>
    </row>
    <row r="24195">
      <c r="B24195" s="161" t="n">
        <v>45365</v>
      </c>
      <c r="C24195" s="162" t="n">
        <v>5150.48</v>
      </c>
      <c r="D24195" s="162" t="n">
        <v>0.119287</v>
      </c>
      <c r="E24195" s="162" t="n">
        <v>14.4</v>
      </c>
    </row>
    <row r="24196">
      <c r="B24196" s="161" t="n">
        <v>45366</v>
      </c>
      <c r="C24196" s="162" t="n">
        <v>5117.09</v>
      </c>
      <c r="D24196" s="162" t="n">
        <v>0.111786</v>
      </c>
      <c r="E24196" s="162" t="n">
        <v>14.41</v>
      </c>
    </row>
    <row r="24197">
      <c r="B24197" s="161" t="n">
        <v>45369</v>
      </c>
      <c r="C24197" s="162" t="n">
        <v>5149.42</v>
      </c>
      <c r="D24197" s="162" t="n">
        <v>0.117025</v>
      </c>
      <c r="E24197" s="162" t="n">
        <v>14.33</v>
      </c>
    </row>
    <row r="24198">
      <c r="B24198" s="161" t="n">
        <v>45370</v>
      </c>
      <c r="C24198" s="162" t="n">
        <v>5178.51</v>
      </c>
      <c r="D24198" s="162" t="n">
        <v>0.121614</v>
      </c>
      <c r="E24198" s="162" t="n">
        <v>13.82</v>
      </c>
    </row>
    <row r="24199">
      <c r="B24199" s="161" t="n">
        <v>45371</v>
      </c>
      <c r="C24199" s="162" t="n">
        <v>5224.62</v>
      </c>
      <c r="D24199" s="162" t="n">
        <v>0.129452</v>
      </c>
      <c r="E24199" s="162" t="n">
        <v>13.04</v>
      </c>
    </row>
    <row r="24200">
      <c r="B24200" s="161" t="n">
        <v>45372</v>
      </c>
      <c r="C24200" s="162" t="n">
        <v>5241.53</v>
      </c>
      <c r="D24200" s="162" t="n">
        <v>0.13163</v>
      </c>
      <c r="E24200" s="162" t="n">
        <v>12.92</v>
      </c>
    </row>
    <row r="24201">
      <c r="B24201" s="161" t="n">
        <v>45373</v>
      </c>
      <c r="C24201" s="162" t="n">
        <v>5234.18</v>
      </c>
      <c r="D24201" s="162" t="n">
        <v>0.129193</v>
      </c>
      <c r="E24201" s="162" t="n">
        <v>13.06</v>
      </c>
    </row>
    <row r="24202">
      <c r="B24202" s="161" t="n">
        <v>45376</v>
      </c>
      <c r="C24202" s="162" t="n">
        <v>5218.19</v>
      </c>
      <c r="D24202" s="162" t="n">
        <v>0.125101</v>
      </c>
      <c r="E24202" s="162" t="n">
        <v>13.19</v>
      </c>
    </row>
    <row r="24203">
      <c r="B24203" s="161" t="n">
        <v>45377</v>
      </c>
      <c r="C24203" s="162" t="n">
        <v>5203.58</v>
      </c>
      <c r="D24203" s="162" t="n">
        <v>0.12131</v>
      </c>
      <c r="E24203" s="162" t="n">
        <v>13.24</v>
      </c>
    </row>
    <row r="24204">
      <c r="B24204" s="161" t="n">
        <v>45378</v>
      </c>
      <c r="C24204" s="162" t="n">
        <v>5248.49</v>
      </c>
      <c r="D24204" s="162" t="n">
        <v>0.128873</v>
      </c>
      <c r="E24204" s="162" t="n">
        <v>12.78</v>
      </c>
    </row>
    <row r="24205">
      <c r="B24205" s="161" t="n">
        <v>45379</v>
      </c>
      <c r="C24205" s="162" t="n">
        <v>5254.35</v>
      </c>
      <c r="D24205" s="162" t="n">
        <v>0.128998</v>
      </c>
      <c r="E24205" s="162" t="n">
        <v>13.01</v>
      </c>
    </row>
    <row r="24206">
      <c r="B24206" s="161" t="n">
        <v>45383</v>
      </c>
      <c r="C24206" s="162" t="n">
        <v>5243.77</v>
      </c>
      <c r="D24206" s="162" t="n">
        <v>0.126036</v>
      </c>
      <c r="E24206" s="162" t="n">
        <v>13.65</v>
      </c>
    </row>
    <row r="24207">
      <c r="B24207" s="161" t="n">
        <v>45384</v>
      </c>
      <c r="C24207" s="162" t="n">
        <v>5205.81</v>
      </c>
      <c r="D24207" s="162" t="n">
        <v>0.117869</v>
      </c>
      <c r="E24207" s="162" t="n">
        <v>14.61</v>
      </c>
    </row>
    <row r="24208">
      <c r="B24208" s="161" t="n">
        <v>45385</v>
      </c>
      <c r="C24208" s="162" t="n">
        <v>5211.49</v>
      </c>
      <c r="D24208" s="162" t="n">
        <v>0.118111</v>
      </c>
      <c r="E24208" s="162" t="n">
        <v>14.33</v>
      </c>
    </row>
    <row r="24209">
      <c r="B24209" s="161" t="n">
        <v>45386</v>
      </c>
      <c r="C24209" s="162" t="n">
        <v>5147.21</v>
      </c>
      <c r="D24209" s="162" t="n">
        <v>0.104904</v>
      </c>
      <c r="E24209" s="162" t="n">
        <v>16.35</v>
      </c>
    </row>
    <row r="24210">
      <c r="B24210" s="161" t="n">
        <v>45387</v>
      </c>
      <c r="C24210" s="162" t="n">
        <v>5204.34</v>
      </c>
      <c r="D24210" s="162" t="n">
        <v>0.115063</v>
      </c>
      <c r="E24210" s="162" t="n">
        <v>16.03</v>
      </c>
    </row>
    <row r="24211">
      <c r="B24211" s="161" t="n">
        <v>45390</v>
      </c>
      <c r="C24211" s="162" t="n">
        <v>5202.39</v>
      </c>
      <c r="D24211" s="162" t="n">
        <v>0.113787</v>
      </c>
      <c r="E24211" s="162" t="n">
        <v>15.19</v>
      </c>
    </row>
    <row r="24212">
      <c r="B24212" s="161" t="n">
        <v>45391</v>
      </c>
      <c r="C24212" s="162" t="n">
        <v>5209.91</v>
      </c>
      <c r="D24212" s="162" t="n">
        <v>0.11434</v>
      </c>
      <c r="E24212" s="162" t="n">
        <v>14.98</v>
      </c>
    </row>
    <row r="24213">
      <c r="B24213" s="161" t="n">
        <v>45392</v>
      </c>
      <c r="C24213" s="162" t="n">
        <v>5160.64</v>
      </c>
      <c r="D24213" s="162" t="n">
        <v>0.103964</v>
      </c>
      <c r="E24213" s="162" t="n">
        <v>15.8</v>
      </c>
    </row>
    <row r="24214">
      <c r="B24214" s="161" t="n">
        <v>45393</v>
      </c>
      <c r="C24214" s="162" t="n">
        <v>5199.06</v>
      </c>
      <c r="D24214" s="162" t="n">
        <v>0.110446</v>
      </c>
      <c r="E24214" s="162" t="n">
        <v>14.91</v>
      </c>
    </row>
    <row r="24215">
      <c r="B24215" s="161" t="n">
        <v>45394</v>
      </c>
      <c r="C24215" s="162" t="n">
        <v>5123.41</v>
      </c>
      <c r="D24215" s="162" t="n">
        <v>0.094989</v>
      </c>
      <c r="E24215" s="162" t="n">
        <v>17.31</v>
      </c>
    </row>
    <row r="24216">
      <c r="B24216" s="161" t="n">
        <v>45397</v>
      </c>
      <c r="C24216" s="162" t="n">
        <v>5061.82</v>
      </c>
      <c r="D24216" s="162" t="n">
        <v>0.08216</v>
      </c>
      <c r="E24216" s="162" t="n">
        <v>19.23</v>
      </c>
    </row>
    <row r="24217">
      <c r="B24217" s="161" t="n">
        <v>45398</v>
      </c>
      <c r="C24217" s="162" t="n">
        <v>5051.41</v>
      </c>
      <c r="D24217" s="162" t="n">
        <v>0.079399</v>
      </c>
      <c r="E24217" s="162" t="n">
        <v>18.4</v>
      </c>
    </row>
    <row r="24218">
      <c r="B24218" s="161" t="n">
        <v>45399</v>
      </c>
      <c r="C24218" s="162" t="n">
        <v>5022.21</v>
      </c>
      <c r="D24218" s="162" t="n">
        <v>0.072989</v>
      </c>
      <c r="E24218" s="162" t="n">
        <v>18.21</v>
      </c>
    </row>
    <row r="24219">
      <c r="B24219" s="161" t="n">
        <v>45400</v>
      </c>
      <c r="C24219" s="162" t="n">
        <v>5011.12</v>
      </c>
      <c r="D24219" s="162" t="n">
        <v>0.070184</v>
      </c>
      <c r="E24219" s="162" t="n">
        <v>18</v>
      </c>
    </row>
    <row r="24220">
      <c r="B24220" s="161" t="n">
        <v>45401</v>
      </c>
      <c r="C24220" s="162" t="n">
        <v>4967.23</v>
      </c>
      <c r="D24220" s="162" t="n">
        <v>0.06083</v>
      </c>
      <c r="E24220" s="162" t="n">
        <v>18.71</v>
      </c>
    </row>
    <row r="24221">
      <c r="B24221" s="161" t="n">
        <v>45404</v>
      </c>
      <c r="C24221" s="162" t="n">
        <v>5010.6</v>
      </c>
      <c r="D24221" s="162" t="n">
        <v>0.068882</v>
      </c>
      <c r="E24221" s="162" t="n">
        <v>16.94</v>
      </c>
    </row>
    <row r="24222">
      <c r="B24222" s="161" t="n">
        <v>45405</v>
      </c>
      <c r="C24222" s="162" t="n">
        <v>5070.55</v>
      </c>
      <c r="D24222" s="162" t="n">
        <v>0.080058</v>
      </c>
      <c r="E24222" s="162" t="n">
        <v>15.69</v>
      </c>
    </row>
    <row r="24223">
      <c r="B24223" s="161" t="n">
        <v>45406</v>
      </c>
      <c r="C24223" s="162" t="n">
        <v>5071.63</v>
      </c>
      <c r="D24223" s="162" t="n">
        <v>0.079564</v>
      </c>
      <c r="E24223" s="162" t="n">
        <v>15.97</v>
      </c>
    </row>
    <row r="24224">
      <c r="B24224" s="161" t="n">
        <v>45407</v>
      </c>
      <c r="C24224" s="162" t="n">
        <v>5048.42</v>
      </c>
      <c r="D24224" s="162" t="n">
        <v>0.074327</v>
      </c>
      <c r="E24224" s="162" t="n">
        <v>15.37</v>
      </c>
    </row>
    <row r="24225">
      <c r="B24225" s="161" t="n">
        <v>45408</v>
      </c>
      <c r="C24225" s="162" t="n">
        <v>5099.96</v>
      </c>
      <c r="D24225" s="162" t="n">
        <v>0.083815</v>
      </c>
      <c r="E24225" s="162" t="n">
        <v>15.03</v>
      </c>
    </row>
    <row r="24226">
      <c r="B24226" s="161" t="n">
        <v>45411</v>
      </c>
      <c r="C24226" s="162" t="n">
        <v>5116.17</v>
      </c>
      <c r="D24226" s="162" t="n">
        <v>0.086343</v>
      </c>
      <c r="E24226" s="162" t="n">
        <v>14.67</v>
      </c>
    </row>
    <row r="24227">
      <c r="B24227" s="161" t="n">
        <v>45412</v>
      </c>
      <c r="C24227" s="162" t="n">
        <v>5035.69</v>
      </c>
      <c r="D24227" s="162" t="n">
        <v>0.069922</v>
      </c>
      <c r="E24227" s="162" t="n">
        <v>15.65</v>
      </c>
    </row>
    <row r="24228">
      <c r="B24228" s="161" t="n">
        <v>45413</v>
      </c>
      <c r="C24228" s="162" t="n">
        <v>5018.39</v>
      </c>
      <c r="D24228" s="162" t="n">
        <v>0.065953</v>
      </c>
      <c r="E24228" s="162" t="n">
        <v>15.39</v>
      </c>
    </row>
    <row r="24229">
      <c r="B24229" s="161" t="n">
        <v>45414</v>
      </c>
      <c r="C24229" s="162" t="n">
        <v>5064.2</v>
      </c>
      <c r="D24229" s="162" t="n">
        <v>0.07449799999999999</v>
      </c>
      <c r="E24229" s="162" t="n">
        <v>14.68</v>
      </c>
    </row>
    <row r="24230">
      <c r="B24230" s="161" t="n">
        <v>45415</v>
      </c>
      <c r="C24230" s="162" t="n">
        <v>5127.79</v>
      </c>
      <c r="D24230" s="162" t="n">
        <v>0.086379</v>
      </c>
      <c r="E24230" s="162" t="n">
        <v>13.49</v>
      </c>
    </row>
    <row r="24231">
      <c r="B24231" s="161" t="n">
        <v>45418</v>
      </c>
      <c r="C24231" s="162" t="n">
        <v>5180.74</v>
      </c>
      <c r="D24231" s="162" t="n">
        <v>0.095966</v>
      </c>
      <c r="E24231" s="162" t="n">
        <v>13.49</v>
      </c>
    </row>
    <row r="24232">
      <c r="B24232" s="161" t="n">
        <v>45419</v>
      </c>
      <c r="C24232" s="162" t="n">
        <v>5187.7</v>
      </c>
      <c r="D24232" s="162" t="n">
        <v>0.09661699999999999</v>
      </c>
      <c r="E24232" s="162" t="n">
        <v>13.23</v>
      </c>
    </row>
    <row r="24233">
      <c r="B24233" s="161" t="n">
        <v>45420</v>
      </c>
      <c r="C24233" s="162" t="n">
        <v>5187.67</v>
      </c>
      <c r="D24233" s="162" t="n">
        <v>0.095939</v>
      </c>
      <c r="E24233" s="162" t="n">
        <v>13</v>
      </c>
    </row>
    <row r="24234">
      <c r="B24234" s="161" t="n">
        <v>45421</v>
      </c>
      <c r="C24234" s="162" t="n">
        <v>5214.08</v>
      </c>
      <c r="D24234" s="162" t="n">
        <v>0.100332</v>
      </c>
      <c r="E24234" s="162" t="n">
        <v>12.69</v>
      </c>
    </row>
    <row r="24235">
      <c r="B24235" s="161" t="n">
        <v>45422</v>
      </c>
      <c r="C24235" s="162" t="n">
        <v>5222.68</v>
      </c>
      <c r="D24235" s="162" t="n">
        <v>0.101284</v>
      </c>
      <c r="E24235" s="162" t="n">
        <v>12.55</v>
      </c>
    </row>
    <row r="24236">
      <c r="B24236" s="161" t="n">
        <v>45425</v>
      </c>
      <c r="C24236" s="162" t="n">
        <v>5221.42</v>
      </c>
      <c r="D24236" s="162" t="n">
        <v>0.100319</v>
      </c>
      <c r="E24236" s="162" t="n">
        <v>13.6</v>
      </c>
    </row>
    <row r="24237">
      <c r="B24237" s="161" t="n">
        <v>45426</v>
      </c>
      <c r="C24237" s="162" t="n">
        <v>5246.68</v>
      </c>
      <c r="D24237" s="162" t="n">
        <v>0.104442</v>
      </c>
      <c r="E24237" s="162" t="n">
        <v>13.42</v>
      </c>
    </row>
    <row r="24238">
      <c r="B24238" s="161" t="n">
        <v>45427</v>
      </c>
      <c r="C24238" s="162" t="n">
        <v>5308.15</v>
      </c>
      <c r="D24238" s="162" t="n">
        <v>0.115329</v>
      </c>
      <c r="E24238" s="162" t="n">
        <v>12.45</v>
      </c>
    </row>
    <row r="24239">
      <c r="B24239" s="161" t="n">
        <v>45428</v>
      </c>
      <c r="C24239" s="162" t="n">
        <v>5297.1</v>
      </c>
      <c r="D24239" s="162" t="n">
        <v>0.112484</v>
      </c>
      <c r="E24239" s="162" t="n">
        <v>12.42</v>
      </c>
    </row>
    <row r="24240">
      <c r="B24240" s="161" t="n">
        <v>45429</v>
      </c>
      <c r="C24240" s="162" t="n">
        <v>5303.27</v>
      </c>
      <c r="D24240" s="162" t="n">
        <v>0.112814</v>
      </c>
      <c r="E24240" s="162" t="n">
        <v>11.99</v>
      </c>
    </row>
    <row r="24241">
      <c r="B24241" s="161" t="n">
        <v>45432</v>
      </c>
      <c r="C24241" s="162" t="n">
        <v>5308.13</v>
      </c>
      <c r="D24241" s="162" t="n">
        <v>0.11288</v>
      </c>
      <c r="E24241" s="162" t="n">
        <v>12.15</v>
      </c>
    </row>
    <row r="24242">
      <c r="B24242" s="161" t="n">
        <v>45433</v>
      </c>
      <c r="C24242" s="162" t="n">
        <v>5321.41</v>
      </c>
      <c r="D24242" s="162" t="n">
        <v>0.114489</v>
      </c>
      <c r="E24242" s="162" t="n">
        <v>11.86</v>
      </c>
    </row>
    <row r="24243">
      <c r="B24243" s="161" t="n">
        <v>45434</v>
      </c>
      <c r="C24243" s="162" t="n">
        <v>5307.01</v>
      </c>
      <c r="D24243" s="162" t="n">
        <v>0.110949</v>
      </c>
      <c r="E24243" s="162" t="n">
        <v>12.29</v>
      </c>
    </row>
    <row r="24244">
      <c r="B24244" s="161" t="n">
        <v>45435</v>
      </c>
      <c r="C24244" s="162" t="n">
        <v>5267.84</v>
      </c>
      <c r="D24244" s="162" t="n">
        <v>0.102732</v>
      </c>
      <c r="E24244" s="162" t="n">
        <v>12.77</v>
      </c>
    </row>
    <row r="24245">
      <c r="B24245" s="161" t="n">
        <v>45436</v>
      </c>
      <c r="C24245" s="162" t="n">
        <v>5304.72</v>
      </c>
      <c r="D24245" s="162" t="n">
        <v>0.108829</v>
      </c>
      <c r="E24245" s="162" t="n">
        <v>11.93</v>
      </c>
    </row>
    <row r="24246">
      <c r="B24246" s="161" t="n">
        <v>45439</v>
      </c>
      <c r="C24246" s="162" t="n"/>
      <c r="D24246" s="162" t="n"/>
      <c r="E24246" s="162" t="n">
        <v>12.36</v>
      </c>
    </row>
    <row r="24247">
      <c r="B24247" s="161" t="n">
        <v>45440</v>
      </c>
      <c r="C24247" s="162" t="n">
        <v>5306.04</v>
      </c>
      <c r="D24247" s="162" t="n">
        <v>0.108198</v>
      </c>
      <c r="E24247" s="162" t="n">
        <v>12.92</v>
      </c>
    </row>
    <row r="24248">
      <c r="B24248" s="161" t="n">
        <v>45441</v>
      </c>
      <c r="C24248" s="162" t="n">
        <v>5266.95</v>
      </c>
      <c r="D24248" s="162" t="n">
        <v>0.09996099999999999</v>
      </c>
      <c r="E24248" s="162" t="n">
        <v>14.28</v>
      </c>
    </row>
    <row r="24249">
      <c r="B24249" s="161" t="n">
        <v>45442</v>
      </c>
      <c r="C24249" s="162" t="n">
        <v>5235.48</v>
      </c>
      <c r="D24249" s="162" t="n">
        <v>0.093186</v>
      </c>
      <c r="E24249" s="162" t="n">
        <v>14.47</v>
      </c>
    </row>
    <row r="24250">
      <c r="B24250" s="161" t="n">
        <v>45443</v>
      </c>
      <c r="C24250" s="162" t="n">
        <v>5277.51</v>
      </c>
      <c r="D24250" s="162" t="n">
        <v>0.100302</v>
      </c>
      <c r="E24250" s="162" t="n">
        <v>12.92</v>
      </c>
    </row>
    <row r="24251">
      <c r="B24251" s="161" t="n">
        <v>45446</v>
      </c>
      <c r="C24251" s="162" t="n">
        <v>5283.4</v>
      </c>
      <c r="D24251" s="162" t="n">
        <v>0.100497</v>
      </c>
      <c r="E24251" s="162" t="n">
        <v>13.11</v>
      </c>
    </row>
    <row r="24252">
      <c r="B24252" s="161" t="n">
        <v>45447</v>
      </c>
      <c r="C24252" s="162" t="n">
        <v>5291.34</v>
      </c>
      <c r="D24252" s="162" t="n">
        <v>0.101036</v>
      </c>
      <c r="E24252" s="162" t="n">
        <v>13.16</v>
      </c>
    </row>
    <row r="24253">
      <c r="B24253" s="161" t="n">
        <v>45448</v>
      </c>
      <c r="C24253" s="162" t="n">
        <v>5354.03</v>
      </c>
      <c r="D24253" s="162" t="n">
        <v>0.111785</v>
      </c>
      <c r="E24253" s="162" t="n">
        <v>12.63</v>
      </c>
    </row>
    <row r="24254">
      <c r="B24254" s="161" t="n">
        <v>45449</v>
      </c>
      <c r="C24254" s="162" t="n">
        <v>5352.96</v>
      </c>
      <c r="D24254" s="162" t="n">
        <v>0.110591</v>
      </c>
      <c r="E24254" s="162" t="n">
        <v>12.58</v>
      </c>
    </row>
    <row r="24255">
      <c r="B24255" s="161" t="n">
        <v>45450</v>
      </c>
      <c r="C24255" s="162" t="n">
        <v>5346.99</v>
      </c>
      <c r="D24255" s="162" t="n">
        <v>0.108474</v>
      </c>
      <c r="E24255" s="162" t="n">
        <v>12.22</v>
      </c>
    </row>
    <row r="24256">
      <c r="B24256" s="161" t="n">
        <v>45453</v>
      </c>
      <c r="C24256" s="162" t="n">
        <v>5360.79</v>
      </c>
      <c r="D24256" s="162" t="n">
        <v>0.110088</v>
      </c>
      <c r="E24256" s="162" t="n">
        <v>12.74</v>
      </c>
    </row>
    <row r="24257">
      <c r="B24257" s="161" t="n">
        <v>45454</v>
      </c>
      <c r="C24257" s="162" t="n">
        <v>5375.32</v>
      </c>
      <c r="D24257" s="162" t="n">
        <v>0.111755</v>
      </c>
      <c r="E24257" s="162" t="n">
        <v>12.85</v>
      </c>
    </row>
    <row r="24258">
      <c r="B24258" s="161" t="n">
        <v>45455</v>
      </c>
      <c r="C24258" s="162" t="n">
        <v>5421.03</v>
      </c>
      <c r="D24258" s="162" t="n">
        <v>0.119168</v>
      </c>
      <c r="E24258" s="162" t="n">
        <v>12.04</v>
      </c>
    </row>
    <row r="24259">
      <c r="B24259" s="161" t="n">
        <v>45456</v>
      </c>
      <c r="C24259" s="162" t="n">
        <v>5433.74</v>
      </c>
      <c r="D24259" s="162" t="n">
        <v>0.12047</v>
      </c>
      <c r="E24259" s="162" t="n">
        <v>11.94</v>
      </c>
    </row>
    <row r="24260">
      <c r="B24260" s="161" t="n">
        <v>45457</v>
      </c>
      <c r="C24260" s="162" t="n">
        <v>5431.6</v>
      </c>
      <c r="D24260" s="162" t="n">
        <v>0.119108</v>
      </c>
      <c r="E24260" s="162" t="n">
        <v>12.66</v>
      </c>
    </row>
    <row r="24261">
      <c r="B24261" s="161" t="n">
        <v>45460</v>
      </c>
      <c r="C24261" s="162" t="n">
        <v>5473.23</v>
      </c>
      <c r="D24261" s="162" t="n">
        <v>0.125749</v>
      </c>
      <c r="E24261" s="162" t="n">
        <v>12.75</v>
      </c>
    </row>
    <row r="24262">
      <c r="B24262" s="161" t="n">
        <v>45461</v>
      </c>
      <c r="C24262" s="162" t="n">
        <v>5487.03</v>
      </c>
      <c r="D24262" s="162" t="n">
        <v>0.127254</v>
      </c>
      <c r="E24262" s="162" t="n">
        <v>12.3</v>
      </c>
    </row>
    <row r="24263">
      <c r="B24263" s="161" t="n">
        <v>45462</v>
      </c>
      <c r="C24263" s="162" t="n"/>
      <c r="D24263" s="162" t="n"/>
      <c r="E24263" s="162" t="n">
        <v>12.48</v>
      </c>
    </row>
    <row r="24264">
      <c r="B24264" s="161" t="n">
        <v>45463</v>
      </c>
      <c r="C24264" s="162" t="n">
        <v>5473.17</v>
      </c>
      <c r="D24264" s="162" t="n">
        <v>0.123734</v>
      </c>
      <c r="E24264" s="162" t="n">
        <v>13.28</v>
      </c>
    </row>
    <row r="24265">
      <c r="B24265" s="161" t="n">
        <v>45464</v>
      </c>
      <c r="C24265" s="162" t="n">
        <v>5464.62</v>
      </c>
      <c r="D24265" s="162" t="n">
        <v>0.121171</v>
      </c>
      <c r="E24265" s="162" t="n">
        <v>13.2</v>
      </c>
    </row>
    <row r="24266">
      <c r="B24266" s="161" t="n">
        <v>45467</v>
      </c>
      <c r="C24266" s="162" t="n">
        <v>5447.87</v>
      </c>
      <c r="D24266" s="162" t="n">
        <v>0.117087</v>
      </c>
      <c r="E24266" s="162" t="n">
        <v>13.33</v>
      </c>
    </row>
    <row r="24267">
      <c r="B24267" s="161" t="n">
        <v>45468</v>
      </c>
      <c r="C24267" s="162" t="n">
        <v>5469.3</v>
      </c>
      <c r="D24267" s="162" t="n">
        <v>0.119963</v>
      </c>
      <c r="E24267" s="162" t="n">
        <v>12.84</v>
      </c>
    </row>
    <row r="24268">
      <c r="B24268" s="161" t="n">
        <v>45469</v>
      </c>
      <c r="C24268" s="162" t="n">
        <v>5477.9</v>
      </c>
      <c r="D24268" s="162" t="n">
        <v>0.120483</v>
      </c>
      <c r="E24268" s="162" t="n">
        <v>12.55</v>
      </c>
    </row>
    <row r="24269">
      <c r="B24269" s="161" t="n">
        <v>45470</v>
      </c>
      <c r="C24269" s="162" t="n">
        <v>5482.87</v>
      </c>
      <c r="D24269" s="162" t="n">
        <v>0.120365</v>
      </c>
      <c r="E24269" s="162" t="n">
        <v>12.24</v>
      </c>
    </row>
    <row r="24270">
      <c r="B24270" s="161" t="n">
        <v>45471</v>
      </c>
      <c r="C24270" s="162" t="n">
        <v>5460.48</v>
      </c>
      <c r="D24270" s="162" t="n">
        <v>0.115246</v>
      </c>
      <c r="E24270" s="162" t="n">
        <v>12.44</v>
      </c>
    </row>
    <row r="24271">
      <c r="B24271" s="161" t="n">
        <v>45474</v>
      </c>
      <c r="C24271" s="162" t="n">
        <v>5475.09</v>
      </c>
      <c r="D24271" s="162" t="n">
        <v>0.116884</v>
      </c>
      <c r="E24271" s="162" t="n">
        <v>12.22</v>
      </c>
    </row>
    <row r="24272">
      <c r="B24272" s="161" t="n">
        <v>45475</v>
      </c>
      <c r="C24272" s="162" t="n">
        <v>5509.01</v>
      </c>
      <c r="D24272" s="162" t="n">
        <v>0.12203</v>
      </c>
      <c r="E24272" s="162" t="n">
        <v>12.03</v>
      </c>
    </row>
    <row r="24273">
      <c r="B24273" s="161" t="n">
        <v>45476</v>
      </c>
      <c r="C24273" s="162" t="n">
        <v>5537.02</v>
      </c>
      <c r="D24273" s="162" t="n">
        <v>0.125988</v>
      </c>
      <c r="E24273" s="162" t="n">
        <v>12.09</v>
      </c>
    </row>
    <row r="24274">
      <c r="B24274" s="161" t="n">
        <v>45477</v>
      </c>
      <c r="C24274" s="162" t="n"/>
      <c r="D24274" s="162" t="n"/>
      <c r="E24274" s="162" t="n">
        <v>12.26</v>
      </c>
    </row>
    <row r="24275">
      <c r="B24275" s="161" t="n">
        <v>45478</v>
      </c>
      <c r="C24275" s="162" t="n">
        <v>5567.19</v>
      </c>
      <c r="D24275" s="162" t="n">
        <v>0.130282</v>
      </c>
      <c r="E24275" s="162" t="n">
        <v>12.48</v>
      </c>
    </row>
    <row r="24276">
      <c r="B24276" s="161" t="n">
        <v>45481</v>
      </c>
      <c r="C24276" s="162" t="n">
        <v>5572.85</v>
      </c>
      <c r="D24276" s="162" t="n">
        <v>0.130144</v>
      </c>
      <c r="E24276" s="162" t="n">
        <v>12.37</v>
      </c>
    </row>
    <row r="24277">
      <c r="B24277" s="161" t="n">
        <v>45482</v>
      </c>
      <c r="C24277" s="162" t="n">
        <v>5576.98</v>
      </c>
      <c r="D24277" s="162" t="n">
        <v>0.129685</v>
      </c>
      <c r="E24277" s="162" t="n">
        <v>12.51</v>
      </c>
    </row>
    <row r="24278">
      <c r="B24278" s="161" t="n">
        <v>45483</v>
      </c>
      <c r="C24278" s="162" t="n">
        <v>5633.91</v>
      </c>
      <c r="D24278" s="162" t="n">
        <v>0.138511</v>
      </c>
      <c r="E24278" s="162" t="n">
        <v>12.85</v>
      </c>
    </row>
    <row r="24279">
      <c r="B24279" s="161" t="n">
        <v>45484</v>
      </c>
      <c r="C24279" s="162" t="n">
        <v>5584.54</v>
      </c>
      <c r="D24279" s="162" t="n">
        <v>0.128421</v>
      </c>
      <c r="E24279" s="162" t="n">
        <v>12.92</v>
      </c>
    </row>
    <row r="24280">
      <c r="B24280" s="161" t="n">
        <v>45485</v>
      </c>
      <c r="C24280" s="162" t="n">
        <v>5615.35</v>
      </c>
      <c r="D24280" s="162" t="n">
        <v>0.132623</v>
      </c>
      <c r="E24280" s="162" t="n">
        <v>12.46</v>
      </c>
    </row>
    <row r="24281">
      <c r="B24281" s="161" t="n">
        <v>45488</v>
      </c>
      <c r="C24281" s="162" t="n">
        <v>5631.22</v>
      </c>
      <c r="D24281" s="162" t="n">
        <v>0.134066</v>
      </c>
      <c r="E24281" s="162" t="n">
        <v>13.12</v>
      </c>
    </row>
    <row r="24282">
      <c r="B24282" s="161" t="n">
        <v>45489</v>
      </c>
      <c r="C24282" s="162" t="n">
        <v>5667.2</v>
      </c>
      <c r="D24282" s="162" t="n">
        <v>0.139022</v>
      </c>
      <c r="E24282" s="162" t="n">
        <v>13.19</v>
      </c>
    </row>
    <row r="24283">
      <c r="B24283" s="161" t="n">
        <v>45490</v>
      </c>
      <c r="C24283" s="162" t="n">
        <v>5588.27</v>
      </c>
      <c r="D24283" s="162" t="n">
        <v>0.123691</v>
      </c>
      <c r="E24283" s="162" t="n">
        <v>14.48</v>
      </c>
    </row>
    <row r="24284">
      <c r="B24284" s="161" t="n">
        <v>45491</v>
      </c>
      <c r="C24284" s="162" t="n">
        <v>5544.59</v>
      </c>
      <c r="D24284" s="162" t="n">
        <v>0.114572</v>
      </c>
      <c r="E24284" s="162" t="n">
        <v>15.93</v>
      </c>
    </row>
    <row r="24285">
      <c r="B24285" s="161" t="n">
        <v>45492</v>
      </c>
      <c r="C24285" s="162" t="n">
        <v>5505</v>
      </c>
      <c r="D24285" s="162" t="n">
        <v>0.106177</v>
      </c>
      <c r="E24285" s="162" t="n">
        <v>16.52</v>
      </c>
    </row>
    <row r="24286">
      <c r="B24286" s="161" t="n">
        <v>45495</v>
      </c>
      <c r="C24286" s="162" t="n">
        <v>5564.41</v>
      </c>
      <c r="D24286" s="162" t="n">
        <v>0.115564</v>
      </c>
      <c r="E24286" s="162" t="n">
        <v>14.91</v>
      </c>
    </row>
    <row r="24287">
      <c r="B24287" s="161" t="n">
        <v>45496</v>
      </c>
      <c r="C24287" s="162" t="n">
        <v>5555.74</v>
      </c>
      <c r="D24287" s="162" t="n">
        <v>0.112702</v>
      </c>
      <c r="E24287" s="162" t="n">
        <v>14.72</v>
      </c>
    </row>
    <row r="24288">
      <c r="B24288" s="161" t="n">
        <v>45497</v>
      </c>
      <c r="C24288" s="162" t="n">
        <v>5427.13</v>
      </c>
      <c r="D24288" s="162" t="n">
        <v>0.088104</v>
      </c>
      <c r="E24288" s="162" t="n">
        <v>18.04</v>
      </c>
    </row>
    <row r="24289">
      <c r="B24289" s="161" t="n">
        <v>45498</v>
      </c>
      <c r="C24289" s="162" t="n">
        <v>5399.22</v>
      </c>
      <c r="D24289" s="162" t="n">
        <v>0.08185099999999999</v>
      </c>
      <c r="E24289" s="162" t="n">
        <v>18.46</v>
      </c>
    </row>
    <row r="24290">
      <c r="B24290" s="161" t="n">
        <v>45499</v>
      </c>
      <c r="C24290" s="162" t="n">
        <v>5459.1</v>
      </c>
      <c r="D24290" s="162" t="n">
        <v>0.091752</v>
      </c>
      <c r="E24290" s="162" t="n">
        <v>16.39</v>
      </c>
    </row>
    <row r="24291">
      <c r="B24291" s="161" t="n">
        <v>45502</v>
      </c>
      <c r="C24291" s="162" t="n">
        <v>5463.54</v>
      </c>
      <c r="D24291" s="162" t="n">
        <v>0.091456</v>
      </c>
      <c r="E24291" s="162" t="n">
        <v>16.6</v>
      </c>
    </row>
    <row r="24292">
      <c r="B24292" s="161" t="n">
        <v>45503</v>
      </c>
      <c r="C24292" s="162" t="n">
        <v>5436.44</v>
      </c>
      <c r="D24292" s="162" t="n">
        <v>0.085422</v>
      </c>
      <c r="E24292" s="162" t="n">
        <v>17.69</v>
      </c>
    </row>
    <row r="24293">
      <c r="B24293" s="161" t="n">
        <v>45504</v>
      </c>
      <c r="C24293" s="162" t="n">
        <v>5522.3</v>
      </c>
      <c r="D24293" s="162" t="n">
        <v>0.09991800000000001</v>
      </c>
      <c r="E24293" s="162" t="n">
        <v>16.36</v>
      </c>
    </row>
    <row r="24294">
      <c r="B24294" s="161" t="n">
        <v>45505</v>
      </c>
      <c r="C24294" s="162" t="n">
        <v>5446.68</v>
      </c>
      <c r="D24294" s="162" t="n">
        <v>0.085011</v>
      </c>
      <c r="E24294" s="162" t="n">
        <v>18.59</v>
      </c>
    </row>
    <row r="24295">
      <c r="B24295" s="161" t="n">
        <v>45506</v>
      </c>
      <c r="C24295" s="162" t="n">
        <v>5346.56</v>
      </c>
      <c r="D24295" s="162" t="n">
        <v>0.065486</v>
      </c>
      <c r="E24295" s="162" t="n">
        <v>23.39</v>
      </c>
    </row>
    <row r="24296">
      <c r="B24296" s="161" t="n">
        <v>45509</v>
      </c>
      <c r="C24296" s="162" t="n">
        <v>5186.33</v>
      </c>
      <c r="D24296" s="162" t="n">
        <v>0.034247</v>
      </c>
      <c r="E24296" s="162" t="n">
        <v>38.57</v>
      </c>
    </row>
    <row r="24297">
      <c r="B24297" s="161" t="n">
        <v>45510</v>
      </c>
      <c r="C24297" s="162" t="n">
        <v>5240.03</v>
      </c>
      <c r="D24297" s="162" t="n">
        <v>0.043625</v>
      </c>
      <c r="E24297" s="162" t="n">
        <v>27.71</v>
      </c>
    </row>
    <row r="24298">
      <c r="B24298" s="161" t="n">
        <v>45511</v>
      </c>
      <c r="C24298" s="162" t="n">
        <v>5199.5</v>
      </c>
      <c r="D24298" s="162" t="n">
        <v>0.034942</v>
      </c>
      <c r="E24298" s="162" t="n">
        <v>27.85</v>
      </c>
    </row>
    <row r="24299">
      <c r="B24299" s="161" t="n">
        <v>45512</v>
      </c>
      <c r="C24299" s="162" t="n">
        <v>5319.31</v>
      </c>
      <c r="D24299" s="162" t="n">
        <v>0.056634</v>
      </c>
      <c r="E24299" s="162" t="n">
        <v>23.79</v>
      </c>
    </row>
    <row r="24300">
      <c r="B24300" s="161" t="n">
        <v>45513</v>
      </c>
      <c r="C24300" s="162" t="n">
        <v>5344.16</v>
      </c>
      <c r="D24300" s="162" t="n">
        <v>0.060174</v>
      </c>
      <c r="E24300" s="162" t="n">
        <v>20.37</v>
      </c>
    </row>
    <row r="24301">
      <c r="B24301" s="161" t="n">
        <v>45516</v>
      </c>
      <c r="C24301" s="162" t="n">
        <v>5344.39</v>
      </c>
      <c r="D24301" s="162" t="n">
        <v>0.059128</v>
      </c>
      <c r="E24301" s="162" t="n">
        <v>20.71</v>
      </c>
    </row>
    <row r="24302">
      <c r="B24302" s="161" t="n">
        <v>45517</v>
      </c>
      <c r="C24302" s="162" t="n">
        <v>5434.43</v>
      </c>
      <c r="D24302" s="162" t="n">
        <v>0.074597</v>
      </c>
      <c r="E24302" s="162" t="n">
        <v>18.12</v>
      </c>
    </row>
    <row r="24303">
      <c r="B24303" s="161" t="n">
        <v>45518</v>
      </c>
      <c r="C24303" s="162" t="n">
        <v>5455.21</v>
      </c>
      <c r="D24303" s="162" t="n">
        <v>0.077108</v>
      </c>
      <c r="E24303" s="162" t="n">
        <v>16.19</v>
      </c>
    </row>
    <row r="24304">
      <c r="B24304" s="161" t="n">
        <v>45519</v>
      </c>
      <c r="C24304" s="162" t="n">
        <v>5543.22</v>
      </c>
      <c r="D24304" s="162" t="n">
        <v>0.09170200000000001</v>
      </c>
      <c r="E24304" s="162" t="n">
        <v>15.23</v>
      </c>
    </row>
    <row r="24305">
      <c r="B24305" s="161" t="n">
        <v>45520</v>
      </c>
      <c r="C24305" s="162" t="n">
        <v>5554.25</v>
      </c>
      <c r="D24305" s="162" t="n">
        <v>0.092319</v>
      </c>
      <c r="E24305" s="162" t="n">
        <v>14.8</v>
      </c>
    </row>
    <row r="24306">
      <c r="B24306" s="161" t="n">
        <v>45523</v>
      </c>
      <c r="C24306" s="162" t="n">
        <v>5608.25</v>
      </c>
      <c r="D24306" s="162" t="n">
        <v>0.100599</v>
      </c>
      <c r="E24306" s="162" t="n">
        <v>14.65</v>
      </c>
    </row>
    <row r="24307">
      <c r="B24307" s="161" t="n">
        <v>45524</v>
      </c>
      <c r="C24307" s="162" t="n">
        <v>5597.12</v>
      </c>
      <c r="D24307" s="162" t="n">
        <v>0.097273</v>
      </c>
      <c r="E24307" s="162" t="n">
        <v>15.88</v>
      </c>
    </row>
    <row r="24308">
      <c r="B24308" s="161" t="n">
        <v>45525</v>
      </c>
      <c r="C24308" s="162" t="n">
        <v>5620.85</v>
      </c>
      <c r="D24308" s="162" t="n">
        <v>0.100222</v>
      </c>
      <c r="E24308" s="162" t="n">
        <v>16.27</v>
      </c>
    </row>
    <row r="24309">
      <c r="B24309" s="161" t="n">
        <v>45526</v>
      </c>
      <c r="C24309" s="162" t="n">
        <v>5570.64</v>
      </c>
      <c r="D24309" s="162" t="n">
        <v>0.090057</v>
      </c>
      <c r="E24309" s="162" t="n">
        <v>17.55</v>
      </c>
    </row>
    <row r="24310">
      <c r="B24310" s="161" t="n">
        <v>45527</v>
      </c>
      <c r="C24310" s="162" t="n">
        <v>5634.61</v>
      </c>
      <c r="D24310" s="162" t="n">
        <v>0.10023</v>
      </c>
      <c r="E24310" s="162" t="n">
        <v>15.86</v>
      </c>
    </row>
    <row r="24311">
      <c r="B24311" s="161" t="n">
        <v>45530</v>
      </c>
      <c r="C24311" s="162" t="n">
        <v>5616.84</v>
      </c>
      <c r="D24311" s="162" t="n">
        <v>0.095857</v>
      </c>
      <c r="E24311" s="162" t="n">
        <v>16.15</v>
      </c>
    </row>
    <row r="24312">
      <c r="B24312" s="161" t="n">
        <v>45531</v>
      </c>
      <c r="C24312" s="162" t="n">
        <v>5625.8</v>
      </c>
      <c r="D24312" s="162" t="n">
        <v>0.096234</v>
      </c>
      <c r="E24312" s="162" t="n">
        <v>15.43</v>
      </c>
    </row>
    <row r="24313">
      <c r="B24313" s="161" t="n">
        <v>45532</v>
      </c>
      <c r="C24313" s="162" t="n">
        <v>5592.18</v>
      </c>
      <c r="D24313" s="162" t="n">
        <v>0.089023</v>
      </c>
      <c r="E24313" s="162" t="n">
        <v>17.11</v>
      </c>
    </row>
    <row r="24314">
      <c r="B24314" s="161" t="n">
        <v>45533</v>
      </c>
      <c r="C24314" s="162" t="n">
        <v>5591.96</v>
      </c>
      <c r="D24314" s="162" t="n">
        <v>0.087834</v>
      </c>
      <c r="E24314" s="162" t="n">
        <v>15.65</v>
      </c>
    </row>
    <row r="24315">
      <c r="B24315" s="161" t="n">
        <v>45534</v>
      </c>
      <c r="C24315" s="162" t="n">
        <v>5648.4</v>
      </c>
      <c r="D24315" s="162" t="n">
        <v>0.09667000000000001</v>
      </c>
      <c r="E24315" s="162" t="n">
        <v>15</v>
      </c>
    </row>
    <row r="24316">
      <c r="B24316" s="161" t="n">
        <v>45537</v>
      </c>
      <c r="C24316" s="162" t="n"/>
      <c r="D24316" s="162" t="n"/>
      <c r="E24316" s="162" t="n">
        <v>15.55</v>
      </c>
    </row>
    <row r="24317">
      <c r="B24317" s="161" t="n">
        <v>45538</v>
      </c>
      <c r="C24317" s="162" t="n">
        <v>5528.93</v>
      </c>
      <c r="D24317" s="162" t="n">
        <v>0.074285</v>
      </c>
      <c r="E24317" s="162" t="n">
        <v>20.72</v>
      </c>
    </row>
    <row r="24318">
      <c r="B24318" s="161" t="n">
        <v>45539</v>
      </c>
      <c r="C24318" s="162" t="n">
        <v>5520.07</v>
      </c>
      <c r="D24318" s="162" t="n">
        <v>0.071691</v>
      </c>
      <c r="E24318" s="162" t="n">
        <v>21.32</v>
      </c>
    </row>
    <row r="24319">
      <c r="B24319" s="161" t="n">
        <v>45540</v>
      </c>
      <c r="C24319" s="162" t="n">
        <v>5503.41</v>
      </c>
      <c r="D24319" s="162" t="n">
        <v>0.0677</v>
      </c>
      <c r="E24319" s="162" t="n">
        <v>19.9</v>
      </c>
    </row>
    <row r="24320">
      <c r="B24320" s="161" t="n">
        <v>45541</v>
      </c>
      <c r="C24320" s="162" t="n">
        <v>5408.42</v>
      </c>
      <c r="D24320" s="162" t="n">
        <v>0.04942</v>
      </c>
      <c r="E24320" s="162" t="n">
        <v>22.38</v>
      </c>
    </row>
    <row r="24321">
      <c r="B24321" s="161" t="n">
        <v>45544</v>
      </c>
      <c r="C24321" s="162" t="n">
        <v>5471.05</v>
      </c>
      <c r="D24321" s="162" t="n">
        <v>0.060037</v>
      </c>
      <c r="E24321" s="162" t="n">
        <v>19.45</v>
      </c>
    </row>
    <row r="24322">
      <c r="B24322" s="161" t="n">
        <v>45545</v>
      </c>
      <c r="C24322" s="162" t="n">
        <v>5495.52</v>
      </c>
      <c r="D24322" s="162" t="n">
        <v>0.063571</v>
      </c>
      <c r="E24322" s="162" t="n">
        <v>19.08</v>
      </c>
    </row>
    <row r="24323">
      <c r="B24323" s="161" t="n">
        <v>45546</v>
      </c>
      <c r="C24323" s="162" t="n">
        <v>5554.13</v>
      </c>
      <c r="D24323" s="162" t="n">
        <v>0.073213</v>
      </c>
      <c r="E24323" s="162" t="n">
        <v>17.69</v>
      </c>
    </row>
    <row r="24324">
      <c r="B24324" s="161" t="n">
        <v>45547</v>
      </c>
      <c r="C24324" s="162" t="n">
        <v>5595.76</v>
      </c>
      <c r="D24324" s="162" t="n">
        <v>0.079677</v>
      </c>
      <c r="E24324" s="162" t="n">
        <v>17.07</v>
      </c>
    </row>
    <row r="24325">
      <c r="B24325" s="161" t="n">
        <v>45548</v>
      </c>
      <c r="C24325" s="162" t="n">
        <v>5626.02</v>
      </c>
      <c r="D24325" s="162" t="n">
        <v>0.08402999999999999</v>
      </c>
      <c r="E24325" s="162" t="n">
        <v>16.56</v>
      </c>
    </row>
    <row r="24326">
      <c r="B24326" s="161" t="n">
        <v>45551</v>
      </c>
      <c r="C24326" s="162" t="n">
        <v>5633.09</v>
      </c>
      <c r="D24326" s="162" t="n">
        <v>0.084244</v>
      </c>
      <c r="E24326" s="162" t="n">
        <v>17.14</v>
      </c>
    </row>
    <row r="24327">
      <c r="B24327" s="161" t="n">
        <v>45552</v>
      </c>
      <c r="C24327" s="162" t="n">
        <v>5634.58</v>
      </c>
      <c r="D24327" s="162" t="n">
        <v>0.08346199999999999</v>
      </c>
      <c r="E24327" s="162" t="n">
        <v>17.61</v>
      </c>
    </row>
    <row r="24328">
      <c r="B24328" s="161" t="n">
        <v>45553</v>
      </c>
      <c r="C24328" s="162" t="n">
        <v>5618.26</v>
      </c>
      <c r="D24328" s="162" t="n">
        <v>0.07954899999999999</v>
      </c>
      <c r="E24328" s="162" t="n">
        <v>18.23</v>
      </c>
    </row>
    <row r="24329">
      <c r="B24329" s="161" t="n">
        <v>45554</v>
      </c>
      <c r="C24329" s="162" t="n">
        <v>5713.64</v>
      </c>
      <c r="D24329" s="162" t="n">
        <v>0.095305</v>
      </c>
      <c r="E24329" s="162" t="n">
        <v>16.33</v>
      </c>
    </row>
    <row r="24330">
      <c r="B24330" s="161" t="n">
        <v>45555</v>
      </c>
      <c r="C24330" s="162" t="n">
        <v>5702.55</v>
      </c>
      <c r="D24330" s="162" t="n">
        <v>0.09227299999999999</v>
      </c>
      <c r="E24330" s="162" t="n">
        <v>16.15</v>
      </c>
    </row>
    <row r="24331">
      <c r="B24331" s="161" t="n">
        <v>45558</v>
      </c>
      <c r="C24331" s="162" t="n">
        <v>5718.57</v>
      </c>
      <c r="D24331" s="162" t="n">
        <v>0.093972</v>
      </c>
      <c r="E24331" s="162" t="n">
        <v>15.89</v>
      </c>
    </row>
    <row r="24332">
      <c r="B24332" s="161" t="n">
        <v>45559</v>
      </c>
      <c r="C24332" s="162" t="n">
        <v>5732.93</v>
      </c>
      <c r="D24332" s="162" t="n">
        <v>0.095343</v>
      </c>
      <c r="E24332" s="162" t="n">
        <v>15.39</v>
      </c>
    </row>
    <row r="24333">
      <c r="B24333" s="161" t="n">
        <v>45560</v>
      </c>
      <c r="C24333" s="162" t="n">
        <v>5722.26</v>
      </c>
      <c r="D24333" s="162" t="n">
        <v>0.092391</v>
      </c>
      <c r="E24333" s="162" t="n">
        <v>15.41</v>
      </c>
    </row>
    <row r="24334">
      <c r="B24334" s="161" t="n">
        <v>45561</v>
      </c>
      <c r="C24334" s="162" t="n">
        <v>5745.37</v>
      </c>
      <c r="D24334" s="162" t="n">
        <v>0.095328</v>
      </c>
      <c r="E24334" s="162" t="n">
        <v>15.37</v>
      </c>
    </row>
    <row r="24335">
      <c r="B24335" s="161" t="n">
        <v>45562</v>
      </c>
      <c r="C24335" s="162" t="n">
        <v>5738.17</v>
      </c>
      <c r="D24335" s="162" t="n">
        <v>0.09300700000000001</v>
      </c>
      <c r="E24335" s="162" t="n">
        <v>16.96</v>
      </c>
    </row>
    <row r="24336">
      <c r="B24336" s="161" t="n">
        <v>45565</v>
      </c>
      <c r="C24336" s="162" t="n">
        <v>5762.48</v>
      </c>
      <c r="D24336" s="162" t="n">
        <v>0.096165</v>
      </c>
      <c r="E24336" s="162" t="n">
        <v>16.73</v>
      </c>
    </row>
    <row r="24337">
      <c r="B24337" s="161" t="n">
        <v>45566</v>
      </c>
      <c r="C24337" s="162" t="n">
        <v>5708.75</v>
      </c>
      <c r="D24337" s="162" t="n">
        <v>0.085841</v>
      </c>
      <c r="E24337" s="162" t="n">
        <v>19.26</v>
      </c>
    </row>
    <row r="24338">
      <c r="B24338" s="161" t="n">
        <v>45567</v>
      </c>
      <c r="C24338" s="162" t="n">
        <v>5709.54</v>
      </c>
      <c r="D24338" s="162" t="n">
        <v>0.085035</v>
      </c>
      <c r="E24338" s="162" t="n">
        <v>18.9</v>
      </c>
    </row>
    <row r="24339">
      <c r="B24339" s="161" t="n">
        <v>45568</v>
      </c>
      <c r="C24339" s="162" t="n">
        <v>5699.94</v>
      </c>
      <c r="D24339" s="162" t="n">
        <v>0.082417</v>
      </c>
      <c r="E24339" s="162" t="n">
        <v>20.49</v>
      </c>
    </row>
    <row r="24340">
      <c r="B24340" s="161" t="n">
        <v>45569</v>
      </c>
      <c r="C24340" s="162" t="n">
        <v>5751.07</v>
      </c>
      <c r="D24340" s="162" t="n">
        <v>0.09038499999999999</v>
      </c>
      <c r="E24340" s="162" t="n">
        <v>19.21</v>
      </c>
    </row>
    <row r="24341">
      <c r="B24341" s="161" t="n">
        <v>45572</v>
      </c>
      <c r="C24341" s="162" t="n">
        <v>5695.94</v>
      </c>
      <c r="D24341" s="162" t="n">
        <v>0.079871</v>
      </c>
      <c r="E24341" s="162" t="n">
        <v>22.64</v>
      </c>
    </row>
    <row r="24342">
      <c r="B24342" s="161" t="n">
        <v>45573</v>
      </c>
      <c r="C24342" s="162" t="n">
        <v>5751.13</v>
      </c>
      <c r="D24342" s="162" t="n">
        <v>0.08851299999999999</v>
      </c>
      <c r="E24342" s="162" t="n">
        <v>21.42</v>
      </c>
    </row>
    <row r="24343">
      <c r="B24343" s="161" t="n">
        <v>45574</v>
      </c>
      <c r="C24343" s="162" t="n">
        <v>5792.04</v>
      </c>
      <c r="D24343" s="162" t="n">
        <v>0.094609</v>
      </c>
      <c r="E24343" s="162" t="n">
        <v>20.86</v>
      </c>
    </row>
    <row r="24344">
      <c r="B24344" s="161" t="n">
        <v>45575</v>
      </c>
      <c r="C24344" s="162" t="n">
        <v>5780.05</v>
      </c>
      <c r="D24344" s="162" t="n">
        <v>0.09156400000000001</v>
      </c>
      <c r="E24344" s="162" t="n">
        <v>20.93</v>
      </c>
    </row>
    <row r="24345">
      <c r="B24345" s="161" t="n">
        <v>45576</v>
      </c>
      <c r="C24345" s="162" t="n">
        <v>5815.03</v>
      </c>
      <c r="D24345" s="162" t="n">
        <v>0.096612</v>
      </c>
      <c r="E24345" s="162" t="n">
        <v>20.46</v>
      </c>
    </row>
    <row r="24346">
      <c r="B24346" s="161" t="n">
        <v>45579</v>
      </c>
      <c r="C24346" s="162" t="n">
        <v>5859.85</v>
      </c>
      <c r="D24346" s="162" t="n">
        <v>0.103269</v>
      </c>
      <c r="E24346" s="162" t="n">
        <v>19.7</v>
      </c>
    </row>
    <row r="24347">
      <c r="B24347" s="161" t="n">
        <v>45580</v>
      </c>
      <c r="C24347" s="162" t="n">
        <v>5815.26</v>
      </c>
      <c r="D24347" s="162" t="n">
        <v>0.094655</v>
      </c>
      <c r="E24347" s="162" t="n">
        <v>20.64</v>
      </c>
    </row>
    <row r="24348">
      <c r="B24348" s="161" t="n">
        <v>45581</v>
      </c>
      <c r="C24348" s="162" t="n">
        <v>5842.47</v>
      </c>
      <c r="D24348" s="162" t="n">
        <v>0.09830999999999999</v>
      </c>
      <c r="E24348" s="162" t="n">
        <v>19.58</v>
      </c>
    </row>
    <row r="24349">
      <c r="B24349" s="161" t="n">
        <v>45582</v>
      </c>
      <c r="C24349" s="162" t="n">
        <v>5841.47</v>
      </c>
      <c r="D24349" s="162" t="n">
        <v>0.09710199999999999</v>
      </c>
      <c r="E24349" s="162" t="n">
        <v>19.11</v>
      </c>
    </row>
    <row r="24350">
      <c r="B24350" s="161" t="n">
        <v>45583</v>
      </c>
      <c r="C24350" s="162" t="n">
        <v>5864.67</v>
      </c>
      <c r="D24350" s="162" t="n">
        <v>0.09997200000000001</v>
      </c>
      <c r="E24350" s="162" t="n">
        <v>18.03</v>
      </c>
    </row>
    <row r="24351">
      <c r="B24351" s="161" t="n">
        <v>45586</v>
      </c>
      <c r="C24351" s="162" t="n">
        <v>5853.98</v>
      </c>
      <c r="D24351" s="162" t="n">
        <v>0.09705</v>
      </c>
      <c r="E24351" s="162" t="n">
        <v>18.37</v>
      </c>
    </row>
    <row r="24352">
      <c r="B24352" s="161" t="n">
        <v>45587</v>
      </c>
      <c r="C24352" s="162" t="n">
        <v>5851.2</v>
      </c>
      <c r="D24352" s="162" t="n">
        <v>0.09549000000000001</v>
      </c>
      <c r="E24352" s="162" t="n">
        <v>18.2</v>
      </c>
    </row>
    <row r="24353">
      <c r="B24353" s="161" t="n">
        <v>45588</v>
      </c>
      <c r="C24353" s="162" t="n">
        <v>5797.42</v>
      </c>
      <c r="D24353" s="162" t="n">
        <v>0.085285</v>
      </c>
      <c r="E24353" s="162" t="n">
        <v>19.24</v>
      </c>
    </row>
    <row r="24354">
      <c r="B24354" s="161" t="n">
        <v>45589</v>
      </c>
      <c r="C24354" s="162" t="n">
        <v>5809.86</v>
      </c>
      <c r="D24354" s="162" t="n">
        <v>0.086439</v>
      </c>
      <c r="E24354" s="162" t="n">
        <v>19.08</v>
      </c>
    </row>
    <row r="24355">
      <c r="B24355" s="161" t="n">
        <v>45590</v>
      </c>
      <c r="C24355" s="162" t="n">
        <v>5808.12</v>
      </c>
      <c r="D24355" s="162" t="n">
        <v>0.085179</v>
      </c>
      <c r="E24355" s="162" t="n">
        <v>20.33</v>
      </c>
    </row>
    <row r="24356">
      <c r="B24356" s="161" t="n">
        <v>45593</v>
      </c>
      <c r="C24356" s="162" t="n">
        <v>5823.52</v>
      </c>
      <c r="D24356" s="162" t="n">
        <v>0.086849</v>
      </c>
      <c r="E24356" s="162" t="n">
        <v>19.8</v>
      </c>
    </row>
    <row r="24357">
      <c r="B24357" s="161" t="n">
        <v>45594</v>
      </c>
      <c r="C24357" s="162" t="n">
        <v>5832.92</v>
      </c>
      <c r="D24357" s="162" t="n">
        <v>0.08748</v>
      </c>
      <c r="E24357" s="162" t="n">
        <v>19.34</v>
      </c>
    </row>
    <row r="24358">
      <c r="B24358" s="161" t="n">
        <v>45595</v>
      </c>
      <c r="C24358" s="162" t="n">
        <v>5813.67</v>
      </c>
      <c r="D24358" s="162" t="n">
        <v>0.08319500000000001</v>
      </c>
      <c r="E24358" s="162" t="n">
        <v>20.35</v>
      </c>
    </row>
    <row r="24359">
      <c r="B24359" s="161" t="n">
        <v>45596</v>
      </c>
      <c r="C24359" s="162" t="n">
        <v>5705.45</v>
      </c>
      <c r="D24359" s="162" t="n">
        <v>0.063502</v>
      </c>
      <c r="E24359" s="162" t="n">
        <v>23.16</v>
      </c>
    </row>
    <row r="24360">
      <c r="B24360" s="161" t="n">
        <v>45597</v>
      </c>
      <c r="C24360" s="162" t="n">
        <v>5728.8</v>
      </c>
      <c r="D24360" s="162" t="n">
        <v>0.066701</v>
      </c>
      <c r="E24360" s="162" t="n">
        <v>21.88</v>
      </c>
    </row>
    <row r="24361">
      <c r="B24361" s="161" t="n">
        <v>45600</v>
      </c>
      <c r="C24361" s="162" t="n">
        <v>5712.69</v>
      </c>
      <c r="D24361" s="162" t="n">
        <v>0.063071</v>
      </c>
      <c r="E24361" s="162" t="n">
        <v>21.98</v>
      </c>
    </row>
    <row r="24362">
      <c r="B24362" s="161" t="n">
        <v>45601</v>
      </c>
      <c r="C24362" s="162" t="n">
        <v>5782.76</v>
      </c>
      <c r="D24362" s="162" t="n">
        <v>0.074393</v>
      </c>
      <c r="E24362" s="162" t="n">
        <v>20.49</v>
      </c>
    </row>
    <row r="24363">
      <c r="B24363" s="161" t="n">
        <v>45602</v>
      </c>
      <c r="C24363" s="162" t="n">
        <v>5929.04</v>
      </c>
      <c r="D24363" s="162" t="n">
        <v>0.098384</v>
      </c>
      <c r="E24363" s="162" t="n">
        <v>16.27</v>
      </c>
    </row>
    <row r="24364">
      <c r="B24364" s="161" t="n">
        <v>45603</v>
      </c>
      <c r="C24364" s="162" t="n">
        <v>5973.1</v>
      </c>
      <c r="D24364" s="162" t="n">
        <v>0.10476</v>
      </c>
      <c r="E24364" s="162" t="n">
        <v>15.2</v>
      </c>
    </row>
    <row r="24365">
      <c r="B24365" s="161" t="n">
        <v>45604</v>
      </c>
      <c r="C24365" s="162" t="n">
        <v>5995.54</v>
      </c>
      <c r="D24365" s="162" t="n">
        <v>0.107487</v>
      </c>
      <c r="E24365" s="162" t="n">
        <v>14.94</v>
      </c>
    </row>
    <row r="24366">
      <c r="B24366" s="161" t="n">
        <v>45607</v>
      </c>
      <c r="C24366" s="162" t="n">
        <v>6001.35</v>
      </c>
      <c r="D24366" s="162" t="n">
        <v>0.107425</v>
      </c>
      <c r="E24366" s="162" t="n">
        <v>14.97</v>
      </c>
    </row>
    <row r="24367">
      <c r="B24367" s="161" t="n">
        <v>45608</v>
      </c>
      <c r="C24367" s="162" t="n">
        <v>5983.99</v>
      </c>
      <c r="D24367" s="162" t="n">
        <v>0.103549</v>
      </c>
      <c r="E24367" s="162" t="n">
        <v>14.71</v>
      </c>
    </row>
    <row r="24368">
      <c r="B24368" s="161" t="n">
        <v>45609</v>
      </c>
      <c r="C24368" s="162" t="n">
        <v>5985.38</v>
      </c>
      <c r="D24368" s="162" t="n">
        <v>0.102799</v>
      </c>
      <c r="E24368" s="162" t="n">
        <v>14.02</v>
      </c>
    </row>
    <row r="24369">
      <c r="B24369" s="161" t="n">
        <v>45610</v>
      </c>
      <c r="C24369" s="162" t="n">
        <v>5949.17</v>
      </c>
      <c r="D24369" s="162" t="n">
        <v>0.09571</v>
      </c>
      <c r="E24369" s="162" t="n">
        <v>14.31</v>
      </c>
    </row>
    <row r="24370">
      <c r="B24370" s="161" t="n">
        <v>45611</v>
      </c>
      <c r="C24370" s="162" t="n">
        <v>5870.62</v>
      </c>
      <c r="D24370" s="162" t="n">
        <v>0.081527</v>
      </c>
      <c r="E24370" s="162" t="n">
        <v>16.14</v>
      </c>
    </row>
    <row r="24371">
      <c r="B24371" s="161" t="n">
        <v>45614</v>
      </c>
      <c r="C24371" s="162" t="n">
        <v>5893.62</v>
      </c>
      <c r="D24371" s="162" t="n">
        <v>0.084573</v>
      </c>
      <c r="E24371" s="162" t="n">
        <v>15.58</v>
      </c>
    </row>
    <row r="24372">
      <c r="B24372" s="161" t="n">
        <v>45615</v>
      </c>
      <c r="C24372" s="162" t="n">
        <v>5916.98</v>
      </c>
      <c r="D24372" s="162" t="n">
        <v>0.08763</v>
      </c>
      <c r="E24372" s="162" t="n">
        <v>16.35</v>
      </c>
    </row>
    <row r="24373">
      <c r="B24373" s="161" t="n">
        <v>45616</v>
      </c>
      <c r="C24373" s="162" t="n">
        <v>5917.11</v>
      </c>
      <c r="D24373" s="162" t="n">
        <v>0.08676399999999999</v>
      </c>
      <c r="E24373" s="162" t="n">
        <v>17.16</v>
      </c>
    </row>
    <row r="24374">
      <c r="B24374" s="161" t="n">
        <v>45617</v>
      </c>
      <c r="C24374" s="162" t="n">
        <v>5948.71</v>
      </c>
      <c r="D24374" s="162" t="n">
        <v>0.091212</v>
      </c>
      <c r="E24374" s="162" t="n">
        <v>16.87</v>
      </c>
    </row>
    <row r="24375">
      <c r="B24375" s="161" t="n">
        <v>45618</v>
      </c>
      <c r="C24375" s="162" t="n">
        <v>5969.34</v>
      </c>
      <c r="D24375" s="162" t="n">
        <v>0.09378</v>
      </c>
      <c r="E24375" s="162" t="n">
        <v>15.24</v>
      </c>
    </row>
    <row r="24376">
      <c r="B24376" s="161" t="n">
        <v>45621</v>
      </c>
      <c r="C24376" s="162" t="n">
        <v>5987.37</v>
      </c>
      <c r="D24376" s="162" t="n">
        <v>0.095912</v>
      </c>
      <c r="E24376" s="162" t="n">
        <v>14.6</v>
      </c>
    </row>
    <row r="24377">
      <c r="B24377" s="161" t="n">
        <v>45622</v>
      </c>
      <c r="C24377" s="162" t="n">
        <v>6021.63</v>
      </c>
      <c r="D24377" s="162" t="n">
        <v>0.100699</v>
      </c>
      <c r="E24377" s="162" t="n">
        <v>14.1</v>
      </c>
    </row>
    <row r="24378">
      <c r="B24378" s="161" t="n">
        <v>45623</v>
      </c>
      <c r="C24378" s="162" t="n">
        <v>5998.74</v>
      </c>
      <c r="D24378" s="162" t="n">
        <v>0.095931</v>
      </c>
      <c r="E24378" s="162" t="n">
        <v>14.1</v>
      </c>
    </row>
    <row r="24379">
      <c r="B24379" s="161" t="n">
        <v>45624</v>
      </c>
      <c r="C24379" s="162" t="n"/>
      <c r="D24379" s="162" t="n"/>
      <c r="E24379" s="162" t="n">
        <v>13.9</v>
      </c>
    </row>
    <row r="24380">
      <c r="B24380" s="161" t="n">
        <v>45625</v>
      </c>
      <c r="C24380" s="162" t="n">
        <v>6032.38</v>
      </c>
      <c r="D24380" s="162" t="n">
        <v>0.100577</v>
      </c>
      <c r="E24380" s="162" t="n">
        <v>13.51</v>
      </c>
    </row>
    <row r="24381">
      <c r="B24381" s="161" t="n">
        <v>45628</v>
      </c>
      <c r="C24381" s="162" t="n">
        <v>6047.15</v>
      </c>
      <c r="D24381" s="162" t="n">
        <v>0.10209</v>
      </c>
      <c r="E24381" s="162" t="n">
        <v>13.34</v>
      </c>
    </row>
    <row r="24382">
      <c r="B24382" s="161" t="n">
        <v>45629</v>
      </c>
      <c r="C24382" s="162" t="n">
        <v>6049.88</v>
      </c>
      <c r="D24382" s="162" t="n">
        <v>0.101586</v>
      </c>
      <c r="E24382" s="162" t="n">
        <v>13.3</v>
      </c>
    </row>
    <row r="24383">
      <c r="B24383" s="161" t="n">
        <v>45630</v>
      </c>
      <c r="C24383" s="162" t="n">
        <v>6086.49</v>
      </c>
      <c r="D24383" s="162" t="n">
        <v>0.106603</v>
      </c>
      <c r="E24383" s="162" t="n">
        <v>13.45</v>
      </c>
    </row>
    <row r="24384">
      <c r="B24384" s="161" t="n">
        <v>45631</v>
      </c>
      <c r="C24384" s="162" t="n">
        <v>6075.11</v>
      </c>
      <c r="D24384" s="162" t="n">
        <v>0.103733</v>
      </c>
      <c r="E24384" s="162" t="n">
        <v>13.54</v>
      </c>
    </row>
    <row r="24385">
      <c r="B24385" s="161" t="n">
        <v>45632</v>
      </c>
      <c r="C24385" s="162" t="n">
        <v>6090.27</v>
      </c>
      <c r="D24385" s="162" t="n">
        <v>0.10531</v>
      </c>
      <c r="E24385" s="162" t="n">
        <v>12.77</v>
      </c>
    </row>
    <row r="24386">
      <c r="B24386" s="161" t="n">
        <v>45635</v>
      </c>
      <c r="C24386" s="162" t="n">
        <v>6052.85</v>
      </c>
      <c r="D24386" s="162" t="n">
        <v>0.09826799999999999</v>
      </c>
      <c r="E24386" s="162" t="n">
        <v>14.19</v>
      </c>
    </row>
    <row r="24387">
      <c r="B24387" s="161" t="n">
        <v>45636</v>
      </c>
      <c r="C24387" s="162" t="n">
        <v>6034.91</v>
      </c>
      <c r="D24387" s="162" t="n">
        <v>0.09442</v>
      </c>
      <c r="E24387" s="162" t="n">
        <v>14.18</v>
      </c>
    </row>
    <row r="24388">
      <c r="B24388" s="161" t="n">
        <v>45637</v>
      </c>
      <c r="C24388" s="162" t="n">
        <v>6084.19</v>
      </c>
      <c r="D24388" s="162" t="n">
        <v>0.101637</v>
      </c>
      <c r="E24388" s="162" t="n">
        <v>13.58</v>
      </c>
    </row>
    <row r="24389">
      <c r="B24389" s="161" t="n">
        <v>45638</v>
      </c>
      <c r="C24389" s="162" t="n">
        <v>6051.25</v>
      </c>
      <c r="D24389" s="162" t="n">
        <v>0.095316</v>
      </c>
      <c r="E24389" s="162" t="n">
        <v>13.92</v>
      </c>
    </row>
    <row r="24390">
      <c r="B24390" s="161" t="n">
        <v>45639</v>
      </c>
      <c r="C24390" s="162" t="n">
        <v>6051.09</v>
      </c>
      <c r="D24390" s="162" t="n">
        <v>0.09442200000000001</v>
      </c>
      <c r="E24390" s="162" t="n">
        <v>13.81</v>
      </c>
    </row>
    <row r="24391">
      <c r="B24391" s="161" t="n">
        <v>45642</v>
      </c>
      <c r="C24391" s="162" t="n">
        <v>6074.08</v>
      </c>
      <c r="D24391" s="162" t="n">
        <v>0.09736400000000001</v>
      </c>
      <c r="E24391" s="162" t="n">
        <v>14.69</v>
      </c>
    </row>
    <row r="24392">
      <c r="B24392" s="161" t="n">
        <v>45643</v>
      </c>
      <c r="C24392" s="162" t="n">
        <v>6050.61</v>
      </c>
      <c r="D24392" s="162" t="n">
        <v>0.092658</v>
      </c>
      <c r="E24392" s="162" t="n">
        <v>15.87</v>
      </c>
    </row>
    <row r="24393">
      <c r="B24393" s="161" t="n">
        <v>45644</v>
      </c>
      <c r="C24393" s="162" t="n">
        <v>5872.16</v>
      </c>
      <c r="D24393" s="162" t="n">
        <v>0.062002</v>
      </c>
      <c r="E24393" s="162" t="n">
        <v>27.62</v>
      </c>
    </row>
    <row r="24394">
      <c r="B24394" s="161" t="n">
        <v>45645</v>
      </c>
      <c r="C24394" s="162" t="n">
        <v>5867.08</v>
      </c>
      <c r="D24394" s="162" t="n">
        <v>0.060446</v>
      </c>
      <c r="E24394" s="162" t="n">
        <v>24.09</v>
      </c>
    </row>
    <row r="24395">
      <c r="B24395" s="161" t="n">
        <v>45646</v>
      </c>
      <c r="C24395" s="162" t="n">
        <v>5930.85</v>
      </c>
      <c r="D24395" s="162" t="n">
        <v>0.07055699999999999</v>
      </c>
      <c r="E24395" s="162" t="n">
        <v>18.36</v>
      </c>
    </row>
    <row r="24396">
      <c r="B24396" s="161" t="n">
        <v>45649</v>
      </c>
      <c r="C24396" s="162" t="n">
        <v>5974.07</v>
      </c>
      <c r="D24396" s="162" t="n">
        <v>0.07704900000000001</v>
      </c>
      <c r="E24396" s="162" t="n">
        <v>16.78</v>
      </c>
    </row>
    <row r="24397">
      <c r="B24397" s="161" t="n">
        <v>45650</v>
      </c>
      <c r="C24397" s="162" t="n">
        <v>6040.04</v>
      </c>
      <c r="D24397" s="162" t="n">
        <v>0.087198</v>
      </c>
      <c r="E24397" s="162" t="n">
        <v>14.27</v>
      </c>
    </row>
    <row r="24398">
      <c r="B24398" s="161" t="n">
        <v>45652</v>
      </c>
      <c r="C24398" s="162" t="n">
        <v>6037.59</v>
      </c>
      <c r="D24398" s="162" t="n">
        <v>0.08601399999999999</v>
      </c>
      <c r="E24398" s="162" t="n">
        <v>14.73</v>
      </c>
    </row>
    <row r="24399">
      <c r="B24399" s="161" t="n">
        <v>45653</v>
      </c>
      <c r="C24399" s="162" t="n">
        <v>5970.84</v>
      </c>
      <c r="D24399" s="162" t="n">
        <v>0.074169</v>
      </c>
      <c r="E24399" s="162" t="n">
        <v>15.95</v>
      </c>
    </row>
    <row r="24400">
      <c r="B24400" s="161" t="n">
        <v>45656</v>
      </c>
      <c r="C24400" s="162" t="n">
        <v>5906.94</v>
      </c>
      <c r="D24400" s="162" t="n">
        <v>0.06272800000000001</v>
      </c>
      <c r="E24400" s="162" t="n">
        <v>17.4</v>
      </c>
    </row>
    <row r="24401">
      <c r="B24401" s="161" t="n">
        <v>45657</v>
      </c>
      <c r="C24401" s="162" t="n">
        <v>5881.63</v>
      </c>
      <c r="D24401" s="162" t="n">
        <v>0.057745</v>
      </c>
      <c r="E24401" s="162" t="n">
        <v>17.35</v>
      </c>
    </row>
    <row r="24402">
      <c r="B24402" s="161" t="n">
        <v>45659</v>
      </c>
      <c r="C24402" s="162" t="n">
        <v>5868.55</v>
      </c>
      <c r="D24402" s="162" t="n">
        <v>0.054871</v>
      </c>
      <c r="E24402" s="162" t="n">
        <v>17.93</v>
      </c>
    </row>
    <row r="24403">
      <c r="B24403" s="161" t="n">
        <v>45660</v>
      </c>
      <c r="C24403" s="162" t="n">
        <v>5942.47</v>
      </c>
      <c r="D24403" s="162" t="n">
        <v>0.066701</v>
      </c>
      <c r="E24403" s="162" t="n">
        <v>16.13</v>
      </c>
    </row>
    <row r="24404">
      <c r="B24404" s="161" t="n">
        <v>45663</v>
      </c>
      <c r="C24404" s="162" t="n">
        <v>5975.38</v>
      </c>
      <c r="D24404" s="162" t="n">
        <v>0.071549</v>
      </c>
      <c r="E24404" s="162" t="n">
        <v>16.04</v>
      </c>
    </row>
    <row r="24405">
      <c r="B24405" s="161" t="n">
        <v>45664</v>
      </c>
      <c r="C24405" s="162" t="n">
        <v>5909.03</v>
      </c>
      <c r="D24405" s="162" t="n">
        <v>0.059783</v>
      </c>
      <c r="E24405" s="162" t="n">
        <v>17.82</v>
      </c>
    </row>
    <row r="24406">
      <c r="B24406" s="161" t="n">
        <v>45665</v>
      </c>
      <c r="C24406" s="162" t="n">
        <v>5918.25</v>
      </c>
      <c r="D24406" s="162" t="n">
        <v>0.060728</v>
      </c>
      <c r="E24406" s="162" t="n">
        <v>17.7</v>
      </c>
    </row>
    <row r="24407">
      <c r="B24407" s="161" t="n">
        <v>45666</v>
      </c>
      <c r="C24407" s="162" t="n"/>
      <c r="D24407" s="162" t="n"/>
      <c r="E24407" s="162" t="n">
        <v>18.07</v>
      </c>
    </row>
    <row r="24408">
      <c r="B24408" s="161" t="n">
        <v>45667</v>
      </c>
      <c r="C24408" s="162" t="n">
        <v>5827.04</v>
      </c>
      <c r="D24408" s="162" t="n">
        <v>0.04465</v>
      </c>
      <c r="E24408" s="162" t="n">
        <v>19.54</v>
      </c>
    </row>
    <row r="24409">
      <c r="B24409" s="161" t="n">
        <v>45670</v>
      </c>
      <c r="C24409" s="162" t="n">
        <v>5836.22</v>
      </c>
      <c r="D24409" s="162" t="n">
        <v>0.045656</v>
      </c>
      <c r="E24409" s="162" t="n">
        <v>19.19</v>
      </c>
    </row>
    <row r="24410">
      <c r="B24410" s="161" t="n">
        <v>45671</v>
      </c>
      <c r="C24410" s="162" t="n">
        <v>5842.91</v>
      </c>
      <c r="D24410" s="162" t="n">
        <v>0.046269</v>
      </c>
      <c r="E24410" s="162" t="n">
        <v>18.71</v>
      </c>
    </row>
    <row r="24411">
      <c r="B24411" s="161" t="n">
        <v>45672</v>
      </c>
      <c r="C24411" s="162" t="n">
        <v>5949.91</v>
      </c>
      <c r="D24411" s="162" t="n">
        <v>0.063793</v>
      </c>
      <c r="E24411" s="162" t="n">
        <v>16.12</v>
      </c>
    </row>
    <row r="24412">
      <c r="B24412" s="161" t="n">
        <v>45673</v>
      </c>
      <c r="C24412" s="162" t="n">
        <v>5937.34</v>
      </c>
      <c r="D24412" s="162" t="n">
        <v>0.061057</v>
      </c>
      <c r="E24412" s="162" t="n">
        <v>16.6</v>
      </c>
    </row>
    <row r="24413">
      <c r="B24413" s="161" t="n">
        <v>45674</v>
      </c>
      <c r="C24413" s="162" t="n">
        <v>5996.66</v>
      </c>
      <c r="D24413" s="162" t="n">
        <v>0.07029100000000001</v>
      </c>
      <c r="E24413" s="162" t="n">
        <v>15.97</v>
      </c>
    </row>
    <row r="24414">
      <c r="B24414" s="161" t="n">
        <v>45677</v>
      </c>
      <c r="C24414" s="162" t="n"/>
      <c r="D24414" s="162" t="n"/>
      <c r="E24414" s="162" t="n">
        <v>15.81</v>
      </c>
    </row>
    <row r="24415">
      <c r="B24415" s="161" t="n">
        <v>45678</v>
      </c>
      <c r="C24415" s="162" t="n">
        <v>6049.24</v>
      </c>
      <c r="D24415" s="162" t="n">
        <v>0.07827199999999999</v>
      </c>
      <c r="E24415" s="162" t="n">
        <v>15.06</v>
      </c>
    </row>
    <row r="24416">
      <c r="B24416" s="161" t="n">
        <v>45679</v>
      </c>
      <c r="C24416" s="162" t="n">
        <v>6086.37</v>
      </c>
      <c r="D24416" s="162" t="n">
        <v>0.083552</v>
      </c>
      <c r="E24416" s="162" t="n">
        <v>15.1</v>
      </c>
    </row>
    <row r="24417">
      <c r="B24417" s="161" t="n">
        <v>45680</v>
      </c>
      <c r="C24417" s="162" t="n">
        <v>6118.71</v>
      </c>
      <c r="D24417" s="162" t="n">
        <v>0.088035</v>
      </c>
      <c r="E24417" s="162" t="n">
        <v>15.02</v>
      </c>
    </row>
    <row r="24418">
      <c r="B24418" s="161" t="n">
        <v>45681</v>
      </c>
      <c r="C24418" s="162" t="n">
        <v>6101.24</v>
      </c>
      <c r="D24418" s="162" t="n">
        <v>0.084374</v>
      </c>
      <c r="E24418" s="162" t="n">
        <v>14.85</v>
      </c>
    </row>
    <row r="24419">
      <c r="B24419" s="161" t="n">
        <v>45684</v>
      </c>
      <c r="C24419" s="162" t="n">
        <v>6012.28</v>
      </c>
      <c r="D24419" s="162" t="n">
        <v>0.068971</v>
      </c>
      <c r="E24419" s="162" t="n">
        <v>17.9</v>
      </c>
    </row>
    <row r="24420">
      <c r="B24420" s="161" t="n">
        <v>45685</v>
      </c>
      <c r="C24420" s="162" t="n">
        <v>6067.7</v>
      </c>
      <c r="D24420" s="162" t="n">
        <v>0.077339</v>
      </c>
      <c r="E24420" s="162" t="n">
        <v>16.41</v>
      </c>
    </row>
    <row r="24421">
      <c r="B24421" s="161" t="n">
        <v>45686</v>
      </c>
      <c r="C24421" s="162" t="n">
        <v>6039.31</v>
      </c>
      <c r="D24421" s="162" t="n">
        <v>0.07190100000000001</v>
      </c>
      <c r="E24421" s="162" t="n">
        <v>16.56</v>
      </c>
    </row>
    <row r="24422">
      <c r="B24422" s="161" t="n">
        <v>45687</v>
      </c>
      <c r="C24422" s="162" t="n">
        <v>6071.17</v>
      </c>
      <c r="D24422" s="162" t="n">
        <v>0.07632</v>
      </c>
      <c r="E24422" s="162" t="n">
        <v>15.84</v>
      </c>
    </row>
    <row r="24423">
      <c r="B24423" s="161" t="n">
        <v>45688</v>
      </c>
      <c r="C24423" s="162" t="n">
        <v>6040.53</v>
      </c>
      <c r="D24423" s="162" t="n">
        <v>0.070391</v>
      </c>
      <c r="E24423" s="162" t="n">
        <v>16.43</v>
      </c>
    </row>
    <row r="24424">
      <c r="B24424" s="161" t="n">
        <v>45691</v>
      </c>
      <c r="C24424" s="162" t="n">
        <v>5994.57</v>
      </c>
      <c r="D24424" s="162" t="n">
        <v>0.061916</v>
      </c>
      <c r="E24424" s="162" t="n">
        <v>18.62</v>
      </c>
    </row>
    <row r="24425">
      <c r="B24425" s="161" t="n">
        <v>45692</v>
      </c>
      <c r="C24425" s="162" t="n">
        <v>6037.88</v>
      </c>
      <c r="D24425" s="162" t="n">
        <v>0.068214</v>
      </c>
      <c r="E24425" s="162" t="n">
        <v>17.21</v>
      </c>
    </row>
    <row r="24426">
      <c r="B24426" s="161" t="n">
        <v>45693</v>
      </c>
      <c r="C24426" s="162" t="n">
        <v>6061.48</v>
      </c>
      <c r="D24426" s="162" t="n">
        <v>0.071184</v>
      </c>
      <c r="E24426" s="162" t="n">
        <v>15.77</v>
      </c>
    </row>
    <row r="24427">
      <c r="B24427" s="161" t="n">
        <v>45694</v>
      </c>
      <c r="C24427" s="162" t="n">
        <v>6083.57</v>
      </c>
      <c r="D24427" s="162" t="n">
        <v>0.073833</v>
      </c>
      <c r="E24427" s="162" t="n">
        <v>15.5</v>
      </c>
    </row>
    <row r="24428">
      <c r="B24428" s="161" t="n">
        <v>45695</v>
      </c>
      <c r="C24428" s="162" t="n">
        <v>6025.99</v>
      </c>
      <c r="D24428" s="162" t="n">
        <v>0.063425</v>
      </c>
      <c r="E24428" s="162" t="n">
        <v>16.54</v>
      </c>
    </row>
    <row r="24429">
      <c r="B24429" s="161" t="n">
        <v>45698</v>
      </c>
      <c r="C24429" s="162" t="n">
        <v>6066.44</v>
      </c>
      <c r="D24429" s="162" t="n">
        <v>0.069235</v>
      </c>
      <c r="E24429" s="162" t="n">
        <v>15.81</v>
      </c>
    </row>
    <row r="24430">
      <c r="B24430" s="161" t="n">
        <v>45699</v>
      </c>
      <c r="C24430" s="162" t="n">
        <v>6068.5</v>
      </c>
      <c r="D24430" s="162" t="n">
        <v>0.06869500000000001</v>
      </c>
      <c r="E24430" s="162" t="n">
        <v>16.02</v>
      </c>
    </row>
    <row r="24431">
      <c r="B24431" s="161" t="n">
        <v>45700</v>
      </c>
      <c r="C24431" s="162" t="n">
        <v>6051.97</v>
      </c>
      <c r="D24431" s="162" t="n">
        <v>0.065082</v>
      </c>
      <c r="E24431" s="162" t="n">
        <v>15.89</v>
      </c>
    </row>
    <row r="24432">
      <c r="B24432" s="161" t="n">
        <v>45701</v>
      </c>
      <c r="C24432" s="162" t="n">
        <v>6115.07</v>
      </c>
      <c r="D24432" s="162" t="n">
        <v>0.07456</v>
      </c>
      <c r="E24432" s="162" t="n">
        <v>15.1</v>
      </c>
    </row>
    <row r="24433">
      <c r="B24433" s="161" t="n">
        <v>45702</v>
      </c>
      <c r="C24433" s="162" t="n">
        <v>6114.63</v>
      </c>
      <c r="D24433" s="162" t="n">
        <v>0.07360800000000001</v>
      </c>
      <c r="E24433" s="162" t="n">
        <v>14.77</v>
      </c>
    </row>
    <row r="24434">
      <c r="B24434" s="161" t="n">
        <v>45705</v>
      </c>
      <c r="C24434" s="162" t="n"/>
      <c r="D24434" s="162" t="n"/>
      <c r="E24434" s="162" t="n">
        <v>15.37</v>
      </c>
    </row>
    <row r="24435">
      <c r="B24435" s="161" t="n">
        <v>45706</v>
      </c>
      <c r="C24435" s="162" t="n">
        <v>6129.58</v>
      </c>
      <c r="D24435" s="162" t="n">
        <v>0.075088</v>
      </c>
      <c r="E24435" s="162" t="n">
        <v>15.35</v>
      </c>
    </row>
    <row r="24436">
      <c r="B24436" s="161" t="n">
        <v>45707</v>
      </c>
      <c r="C24436" s="162" t="n">
        <v>6144.15</v>
      </c>
      <c r="D24436" s="162" t="n">
        <v>0.076473</v>
      </c>
      <c r="E24436" s="162" t="n">
        <v>15.27</v>
      </c>
    </row>
    <row r="24437">
      <c r="B24437" s="161" t="n">
        <v>45708</v>
      </c>
      <c r="C24437" s="162" t="n">
        <v>6117.52</v>
      </c>
      <c r="D24437" s="162" t="n">
        <v>0.071204</v>
      </c>
      <c r="E24437" s="162" t="n">
        <v>15.66</v>
      </c>
    </row>
    <row r="24438">
      <c r="B24438" s="161" t="n">
        <v>45709</v>
      </c>
      <c r="C24438" s="162" t="n">
        <v>6013.13</v>
      </c>
      <c r="D24438" s="162" t="n">
        <v>0.053216</v>
      </c>
      <c r="E24438" s="162" t="n">
        <v>18.21</v>
      </c>
    </row>
    <row r="24439">
      <c r="B24439" s="161" t="n">
        <v>45712</v>
      </c>
      <c r="C24439" s="162" t="n">
        <v>5983.25</v>
      </c>
      <c r="D24439" s="162" t="n">
        <v>0.047531</v>
      </c>
      <c r="E24439" s="162" t="n">
        <v>18.98</v>
      </c>
    </row>
    <row r="24440">
      <c r="B24440" s="161" t="n">
        <v>45713</v>
      </c>
      <c r="C24440" s="162" t="n">
        <v>5955.25</v>
      </c>
      <c r="D24440" s="162" t="n">
        <v>0.042168</v>
      </c>
      <c r="E24440" s="162" t="n">
        <v>19.43</v>
      </c>
    </row>
    <row r="24441">
      <c r="B24441" s="161" t="n">
        <v>45714</v>
      </c>
      <c r="C24441" s="162" t="n">
        <v>5956.06</v>
      </c>
      <c r="D24441" s="162" t="n">
        <v>0.041631</v>
      </c>
      <c r="E24441" s="162" t="n">
        <v>19.1</v>
      </c>
    </row>
    <row r="24442">
      <c r="B24442" s="161" t="n">
        <v>45715</v>
      </c>
      <c r="C24442" s="162" t="n">
        <v>5861.57</v>
      </c>
      <c r="D24442" s="162" t="n">
        <v>0.025073</v>
      </c>
      <c r="E24442" s="162" t="n">
        <v>21.13</v>
      </c>
    </row>
    <row r="24443">
      <c r="B24443" s="161" t="n">
        <v>45716</v>
      </c>
      <c r="C24443" s="162" t="n">
        <v>5954.5</v>
      </c>
      <c r="D24443" s="162" t="n">
        <v>0.040163</v>
      </c>
      <c r="E24443" s="162" t="n">
        <v>19.63</v>
      </c>
    </row>
    <row r="24444">
      <c r="B24444" s="161" t="n">
        <v>45719</v>
      </c>
      <c r="C24444" s="162" t="n">
        <v>5849.72</v>
      </c>
      <c r="D24444" s="162" t="n">
        <v>0.021861</v>
      </c>
      <c r="E24444" s="162" t="n">
        <v>22.78</v>
      </c>
    </row>
    <row r="24445">
      <c r="B24445" s="161" t="n">
        <v>45720</v>
      </c>
      <c r="C24445" s="162" t="n">
        <v>5778.15</v>
      </c>
      <c r="D24445" s="162" t="n">
        <v>0.009086</v>
      </c>
      <c r="E24445" s="162" t="n">
        <v>23.51</v>
      </c>
    </row>
    <row r="24446">
      <c r="B24446" s="161" t="n">
        <v>45721</v>
      </c>
      <c r="C24446" s="162" t="n">
        <v>5842.63</v>
      </c>
      <c r="D24446" s="162" t="n">
        <v>0.019717</v>
      </c>
      <c r="E24446" s="162" t="n">
        <v>21.93</v>
      </c>
    </row>
    <row r="24447">
      <c r="B24447" s="161" t="n">
        <v>45722</v>
      </c>
      <c r="C24447" s="162" t="n">
        <v>5738.52</v>
      </c>
      <c r="D24447" s="162" t="n">
        <v>0.001352</v>
      </c>
      <c r="E24447" s="162" t="n">
        <v>24.87</v>
      </c>
    </row>
    <row r="24448">
      <c r="B24448" s="161" t="n">
        <v>45723</v>
      </c>
      <c r="C24448" s="162" t="n">
        <v>5770.2</v>
      </c>
      <c r="D24448" s="162" t="n">
        <v>0.00645</v>
      </c>
      <c r="E24448" s="162" t="n">
        <v>23.37</v>
      </c>
    </row>
    <row r="24449">
      <c r="B24449" s="161" t="n">
        <v>45726</v>
      </c>
      <c r="C24449" s="162" t="n">
        <v>5614.56</v>
      </c>
      <c r="D24449" s="162" t="n">
        <v>-0.021161</v>
      </c>
      <c r="E24449" s="162" t="n">
        <v>27.86</v>
      </c>
    </row>
    <row r="24450">
      <c r="B24450" s="161" t="n">
        <v>45727</v>
      </c>
      <c r="C24450" s="162" t="n">
        <v>5572.07</v>
      </c>
      <c r="D24450" s="162" t="n">
        <v>-0.028976</v>
      </c>
      <c r="E24450" s="162" t="n">
        <v>26.92</v>
      </c>
    </row>
    <row r="24451">
      <c r="B24451" s="161" t="n">
        <v>45728</v>
      </c>
      <c r="C24451" s="162" t="n">
        <v>5599.3</v>
      </c>
      <c r="D24451" s="162" t="n">
        <v>-0.024355</v>
      </c>
      <c r="E24451" s="162" t="n">
        <v>24.23</v>
      </c>
    </row>
    <row r="24452">
      <c r="B24452" s="161" t="n">
        <v>45729</v>
      </c>
      <c r="C24452" s="162" t="n">
        <v>5521.52</v>
      </c>
      <c r="D24452" s="162" t="n">
        <v>-0.038565</v>
      </c>
      <c r="E24452" s="162" t="n">
        <v>24.66</v>
      </c>
    </row>
    <row r="24453">
      <c r="B24453" s="161" t="n">
        <v>45730</v>
      </c>
      <c r="C24453" s="162" t="n">
        <v>5638.94</v>
      </c>
      <c r="D24453" s="162" t="n">
        <v>-0.017813</v>
      </c>
      <c r="E24453" s="162" t="n">
        <v>21.77</v>
      </c>
    </row>
    <row r="24454">
      <c r="B24454" s="161" t="n">
        <v>45733</v>
      </c>
      <c r="C24454" s="162" t="n">
        <v>5675.12</v>
      </c>
      <c r="D24454" s="162" t="n">
        <v>-0.011739</v>
      </c>
      <c r="E24454" s="162" t="n">
        <v>20.51</v>
      </c>
    </row>
    <row r="24455">
      <c r="B24455" s="161" t="n">
        <v>45734</v>
      </c>
      <c r="C24455" s="162" t="n">
        <v>5614.66</v>
      </c>
      <c r="D24455" s="162" t="n">
        <v>-0.022752</v>
      </c>
      <c r="E24455" s="162" t="n">
        <v>21.7</v>
      </c>
    </row>
    <row r="24456">
      <c r="B24456" s="161" t="n">
        <v>45735</v>
      </c>
      <c r="C24456" s="162" t="n">
        <v>5675.29</v>
      </c>
      <c r="D24456" s="162" t="n">
        <v>-0.012395</v>
      </c>
      <c r="E24456" s="162" t="n">
        <v>19.9</v>
      </c>
    </row>
    <row r="24457">
      <c r="B24457" s="161" t="n">
        <v>45736</v>
      </c>
      <c r="C24457" s="162" t="n">
        <v>5662.89</v>
      </c>
      <c r="D24457" s="162" t="n">
        <v>-0.014917</v>
      </c>
      <c r="E24457" s="162" t="n">
        <v>19.8</v>
      </c>
    </row>
    <row r="24458">
      <c r="B24458" s="161" t="n">
        <v>45737</v>
      </c>
      <c r="C24458" s="162" t="n">
        <v>5667.56</v>
      </c>
      <c r="D24458" s="162" t="n">
        <v>-0.014427</v>
      </c>
      <c r="E24458" s="162" t="n">
        <v>19.28</v>
      </c>
    </row>
    <row r="24459">
      <c r="B24459" s="161" t="n">
        <v>45740</v>
      </c>
      <c r="C24459" s="162" t="n">
        <v>5767.57</v>
      </c>
      <c r="D24459" s="162" t="n">
        <v>0.002651</v>
      </c>
      <c r="E24459" s="162" t="n">
        <v>17.48</v>
      </c>
    </row>
    <row r="24460">
      <c r="B24460" s="161" t="n">
        <v>45741</v>
      </c>
      <c r="C24460" s="162" t="n">
        <v>5776.65</v>
      </c>
      <c r="D24460" s="162" t="n">
        <v>0.003857</v>
      </c>
      <c r="E24460" s="162" t="n">
        <v>17.15</v>
      </c>
    </row>
    <row r="24461">
      <c r="B24461" s="161" t="n">
        <v>45742</v>
      </c>
      <c r="C24461" s="162" t="n">
        <v>5712.2</v>
      </c>
      <c r="D24461" s="162" t="n">
        <v>-0.007675</v>
      </c>
      <c r="E24461" s="162" t="n">
        <v>18.33</v>
      </c>
    </row>
    <row r="24462">
      <c r="B24462" s="161" t="n">
        <v>45743</v>
      </c>
      <c r="C24462" s="162" t="n">
        <v>5693.31</v>
      </c>
      <c r="D24462" s="162" t="n">
        <v>-0.011288</v>
      </c>
      <c r="E24462" s="162" t="n">
        <v>18.69</v>
      </c>
    </row>
    <row r="24463">
      <c r="B24463" s="161" t="n">
        <v>45744</v>
      </c>
      <c r="C24463" s="162" t="n">
        <v>5580.94</v>
      </c>
      <c r="D24463" s="162" t="n">
        <v>-0.031414</v>
      </c>
      <c r="E24463" s="162" t="n">
        <v>21.65</v>
      </c>
    </row>
    <row r="24464">
      <c r="B24464" s="161" t="n">
        <v>45747</v>
      </c>
      <c r="C24464" s="162" t="n">
        <v>5611.85</v>
      </c>
      <c r="D24464" s="162" t="n">
        <v>-0.026096</v>
      </c>
      <c r="E24464" s="162" t="n">
        <v>22.28</v>
      </c>
    </row>
    <row r="24465">
      <c r="B24465" s="161" t="n">
        <v>45748</v>
      </c>
      <c r="C24465" s="162" t="n">
        <v>5633.07</v>
      </c>
      <c r="D24465" s="162" t="n">
        <v>-0.022506</v>
      </c>
      <c r="E24465" s="162" t="n">
        <v>21.77</v>
      </c>
    </row>
    <row r="24466">
      <c r="B24466" s="161" t="n">
        <v>45749</v>
      </c>
      <c r="C24466" s="162" t="n">
        <v>5670.97</v>
      </c>
      <c r="D24466" s="162" t="n">
        <v>-0.016006</v>
      </c>
      <c r="E24466" s="162" t="n">
        <v>21.51</v>
      </c>
    </row>
    <row r="24467">
      <c r="B24467" s="161" t="n">
        <v>45750</v>
      </c>
      <c r="C24467" s="162" t="n">
        <v>5396.52</v>
      </c>
      <c r="D24467" s="162" t="n">
        <v>-0.065581</v>
      </c>
      <c r="E24467" s="162" t="n">
        <v>30.02</v>
      </c>
    </row>
    <row r="24468">
      <c r="B24468" s="161" t="n">
        <v>45751</v>
      </c>
      <c r="C24468" s="162" t="n">
        <v>5074.08</v>
      </c>
      <c r="D24468" s="162" t="n">
        <v>-0.126844</v>
      </c>
      <c r="E24468" s="162" t="n">
        <v>45.31</v>
      </c>
    </row>
    <row r="24469">
      <c r="B24469" s="161" t="n">
        <v>45754</v>
      </c>
      <c r="C24469" s="162" t="n">
        <v>5062.25</v>
      </c>
      <c r="D24469" s="162" t="n">
        <v>-0.128809</v>
      </c>
      <c r="E24469" s="162" t="n">
        <v>46.98</v>
      </c>
    </row>
    <row r="24470">
      <c r="B24470" s="161" t="n">
        <v>45755</v>
      </c>
      <c r="C24470" s="162" t="n">
        <v>4982.77</v>
      </c>
      <c r="D24470" s="162" t="n">
        <v>-0.144209</v>
      </c>
      <c r="E24470" s="162" t="n">
        <v>52.33</v>
      </c>
    </row>
    <row r="24471">
      <c r="B24471" s="161" t="n">
        <v>45756</v>
      </c>
      <c r="C24471" s="162" t="n">
        <v>5456.9</v>
      </c>
      <c r="D24471" s="162" t="n">
        <v>-0.053307</v>
      </c>
      <c r="E24471" s="162" t="n">
        <v>33.62</v>
      </c>
    </row>
    <row r="24472">
      <c r="B24472" s="161" t="n">
        <v>45757</v>
      </c>
      <c r="C24472" s="162" t="n">
        <v>5268.05</v>
      </c>
      <c r="D24472" s="162" t="n">
        <v>-0.08837100000000001</v>
      </c>
      <c r="E24472" s="162" t="n">
        <v>40.72</v>
      </c>
    </row>
    <row r="24473">
      <c r="B24473" s="161" t="n">
        <v>45758</v>
      </c>
      <c r="C24473" s="162" t="n">
        <v>5363.36</v>
      </c>
      <c r="D24473" s="162" t="n">
        <v>-0.07034899999999999</v>
      </c>
      <c r="E24473" s="162" t="n">
        <v>37.56</v>
      </c>
    </row>
    <row r="24474">
      <c r="B24474" s="161" t="n">
        <v>45761</v>
      </c>
      <c r="C24474" s="162" t="n">
        <v>5405.97</v>
      </c>
      <c r="D24474" s="162" t="n">
        <v>-0.062373</v>
      </c>
      <c r="E24474" s="162" t="n">
        <v>30.89</v>
      </c>
    </row>
    <row r="24475">
      <c r="B24475" s="161" t="n">
        <v>45762</v>
      </c>
      <c r="C24475" s="162" t="n">
        <v>5396.63</v>
      </c>
      <c r="D24475" s="162" t="n">
        <v>-0.064028</v>
      </c>
      <c r="E24475" s="162" t="n">
        <v>30.12</v>
      </c>
    </row>
    <row r="24476">
      <c r="B24476" s="161" t="n">
        <v>45763</v>
      </c>
      <c r="C24476" s="162" t="n">
        <v>5275.7</v>
      </c>
      <c r="D24476" s="162" t="n">
        <v>-0.08653</v>
      </c>
      <c r="E24476" s="162" t="n">
        <v>32.64</v>
      </c>
    </row>
    <row r="24477">
      <c r="B24477" s="161" t="n">
        <v>45764</v>
      </c>
      <c r="C24477" s="162" t="n">
        <v>5282.7</v>
      </c>
      <c r="D24477" s="162" t="n">
        <v>-0.085037</v>
      </c>
      <c r="E24477" s="162" t="n">
        <v>29.65</v>
      </c>
    </row>
    <row r="24478">
      <c r="B24478" s="161" t="n">
        <v>45768</v>
      </c>
      <c r="C24478" s="162" t="n">
        <v>5158.2</v>
      </c>
      <c r="D24478" s="162" t="n">
        <v>-0.108582</v>
      </c>
      <c r="E24478" s="162" t="n">
        <v>33.82</v>
      </c>
    </row>
    <row r="24479">
      <c r="B24479" s="161" t="n">
        <v>45769</v>
      </c>
      <c r="C24479" s="162" t="n">
        <v>5287.76</v>
      </c>
      <c r="D24479" s="162" t="n">
        <v>-0.08355799999999999</v>
      </c>
      <c r="E24479" s="162" t="n">
        <v>30.57</v>
      </c>
    </row>
    <row r="24480">
      <c r="B24480" s="161" t="n">
        <v>45770</v>
      </c>
      <c r="C24480" s="162" t="n">
        <v>5375.86</v>
      </c>
      <c r="D24480" s="162" t="n">
        <v>-0.066868</v>
      </c>
      <c r="E24480" s="162" t="n">
        <v>28.45</v>
      </c>
    </row>
    <row r="24481">
      <c r="B24481" s="161" t="n">
        <v>45771</v>
      </c>
      <c r="C24481" s="162" t="n">
        <v>5484.77</v>
      </c>
      <c r="D24481" s="162" t="n">
        <v>-0.046734</v>
      </c>
      <c r="E24481" s="162" t="n">
        <v>26.47</v>
      </c>
    </row>
    <row r="24482">
      <c r="B24482" s="161" t="n">
        <v>45772</v>
      </c>
      <c r="C24482" s="162" t="n">
        <v>5525.21</v>
      </c>
      <c r="D24482" s="162" t="n">
        <v>-0.039343</v>
      </c>
      <c r="E24482" s="162" t="n">
        <v>24.84</v>
      </c>
    </row>
    <row r="24483">
      <c r="B24483" s="161" t="n">
        <v>45775</v>
      </c>
      <c r="C24483" s="162" t="n">
        <v>5528.75</v>
      </c>
      <c r="D24483" s="162" t="n">
        <v>-0.038611</v>
      </c>
      <c r="E24483" s="162" t="n">
        <v>25.15</v>
      </c>
    </row>
    <row r="24484">
      <c r="B24484" s="161" t="n">
        <v>45776</v>
      </c>
      <c r="C24484" s="162" t="n">
        <v>5560.83</v>
      </c>
      <c r="D24484" s="162" t="n">
        <v>-0.032805</v>
      </c>
      <c r="E24484" s="162" t="n">
        <v>24.17</v>
      </c>
    </row>
    <row r="24485">
      <c r="B24485" s="161" t="n">
        <v>45777</v>
      </c>
      <c r="C24485" s="162" t="n">
        <v>5569.06</v>
      </c>
      <c r="D24485" s="162" t="n">
        <v>-0.031286</v>
      </c>
      <c r="E24485" s="162" t="n">
        <v>24.7</v>
      </c>
    </row>
    <row r="24486">
      <c r="B24486" s="161" t="n">
        <v>45778</v>
      </c>
      <c r="C24486" s="162" t="n">
        <v>5604.14</v>
      </c>
      <c r="D24486" s="162" t="n">
        <v>-0.024983</v>
      </c>
      <c r="E24486" s="162" t="n">
        <v>24.6</v>
      </c>
    </row>
    <row r="24487">
      <c r="B24487" s="161" t="n">
        <v>45779</v>
      </c>
      <c r="C24487" s="162" t="n">
        <v>5686.67</v>
      </c>
      <c r="D24487" s="162" t="n">
        <v>-0.010381</v>
      </c>
      <c r="E24487" s="162" t="n">
        <v>22.68</v>
      </c>
    </row>
    <row r="24488">
      <c r="B24488" s="161" t="n">
        <v>45782</v>
      </c>
      <c r="C24488" s="162" t="n">
        <v>5650.38</v>
      </c>
      <c r="D24488" s="162" t="n">
        <v>-0.016837</v>
      </c>
      <c r="E24488" s="162" t="n">
        <v>23.64</v>
      </c>
    </row>
    <row r="24489">
      <c r="B24489" s="161" t="n">
        <v>45783</v>
      </c>
      <c r="C24489" s="162" t="n">
        <v>5606.91</v>
      </c>
      <c r="D24489" s="162" t="n">
        <v>-0.024614</v>
      </c>
      <c r="E24489" s="162" t="n">
        <v>24.76</v>
      </c>
    </row>
    <row r="24490">
      <c r="B24490" s="161" t="n">
        <v>45784</v>
      </c>
      <c r="C24490" s="162" t="n">
        <v>5631.28</v>
      </c>
      <c r="D24490" s="162" t="n">
        <v>-0.020387</v>
      </c>
      <c r="E24490" s="162" t="n">
        <v>23.55</v>
      </c>
    </row>
    <row r="24491">
      <c r="B24491" s="161" t="n">
        <v>45785</v>
      </c>
      <c r="C24491" s="162" t="n">
        <v>5663.94</v>
      </c>
      <c r="D24491" s="162" t="n">
        <v>-0.01469</v>
      </c>
      <c r="E24491" s="162" t="n">
        <v>22.48</v>
      </c>
    </row>
    <row r="24492">
      <c r="B24492" s="161" t="n">
        <v>45786</v>
      </c>
      <c r="C24492" s="162" t="n">
        <v>5659.91</v>
      </c>
      <c r="D24492" s="162" t="n">
        <v>-0.015493</v>
      </c>
      <c r="E24492" s="162" t="n">
        <v>21.9</v>
      </c>
    </row>
    <row r="24493">
      <c r="B24493" s="161" t="n">
        <v>45789</v>
      </c>
      <c r="C24493" s="162" t="n">
        <v>5844.19</v>
      </c>
      <c r="D24493" s="162" t="n">
        <v>0.016185</v>
      </c>
      <c r="E24493" s="162" t="n">
        <v>18.39</v>
      </c>
    </row>
    <row r="24494">
      <c r="B24494" s="161" t="n">
        <v>45790</v>
      </c>
      <c r="C24494" s="162" t="n">
        <v>5886.55</v>
      </c>
      <c r="D24494" s="162" t="n">
        <v>0.022983</v>
      </c>
      <c r="E24494" s="162" t="n">
        <v>18.22</v>
      </c>
    </row>
    <row r="24495">
      <c r="B24495" s="161" t="n">
        <v>45791</v>
      </c>
      <c r="C24495" s="162" t="n">
        <v>5892.58</v>
      </c>
      <c r="D24495" s="162" t="n">
        <v>0.02363</v>
      </c>
      <c r="E24495" s="162" t="n">
        <v>18.62</v>
      </c>
    </row>
    <row r="24496">
      <c r="B24496" s="161" t="n">
        <v>45792</v>
      </c>
      <c r="C24496" s="162" t="n">
        <v>5916.93</v>
      </c>
      <c r="D24496" s="162" t="n">
        <v>0.02736</v>
      </c>
      <c r="E24496" s="162" t="n">
        <v>17.83</v>
      </c>
    </row>
    <row r="24497">
      <c r="B24497" s="161" t="n">
        <v>45793</v>
      </c>
      <c r="C24497" s="162" t="n">
        <v>5958.38</v>
      </c>
      <c r="D24497" s="162" t="n">
        <v>0.033888</v>
      </c>
      <c r="E24497" s="162" t="n">
        <v>17.24</v>
      </c>
    </row>
    <row r="24498">
      <c r="B24498" s="161" t="n">
        <v>45796</v>
      </c>
      <c r="C24498" s="162" t="n">
        <v>5963.6</v>
      </c>
      <c r="D24498" s="162" t="n">
        <v>0.03438</v>
      </c>
      <c r="E24498" s="162" t="n">
        <v>18.14</v>
      </c>
    </row>
    <row r="24499">
      <c r="B24499" s="161" t="n">
        <v>45797</v>
      </c>
      <c r="C24499" s="162" t="n">
        <v>5940.46</v>
      </c>
      <c r="D24499" s="162" t="n">
        <v>0.030064</v>
      </c>
      <c r="E24499" s="162" t="n">
        <v>18.09</v>
      </c>
    </row>
    <row r="24500">
      <c r="B24500" s="161" t="n">
        <v>45798</v>
      </c>
      <c r="C24500" s="162" t="n">
        <v>5844.61</v>
      </c>
      <c r="D24500" s="162" t="n">
        <v>0.013366</v>
      </c>
      <c r="E24500" s="162" t="n">
        <v>20.87</v>
      </c>
    </row>
    <row r="24501">
      <c r="B24501" s="161" t="n">
        <v>45799</v>
      </c>
      <c r="C24501" s="162" t="n">
        <v>5842.01</v>
      </c>
      <c r="D24501" s="162" t="n">
        <v>0.012352</v>
      </c>
      <c r="E24501" s="162" t="n">
        <v>20.28</v>
      </c>
    </row>
    <row r="24502">
      <c r="B24502" s="161" t="n">
        <v>45800</v>
      </c>
      <c r="C24502" s="162" t="n">
        <v>5802.82</v>
      </c>
      <c r="D24502" s="162" t="n">
        <v>0.005134</v>
      </c>
      <c r="E24502" s="162" t="n">
        <v>22.29</v>
      </c>
    </row>
    <row r="24503">
      <c r="B24503" s="161" t="n">
        <v>45803</v>
      </c>
      <c r="C24503" s="162" t="n"/>
      <c r="D24503" s="162" t="n"/>
      <c r="E24503" s="162" t="n">
        <v>20.57</v>
      </c>
    </row>
    <row r="24504">
      <c r="B24504" s="161" t="n">
        <v>45804</v>
      </c>
      <c r="C24504" s="162" t="n">
        <v>5921.54</v>
      </c>
      <c r="D24504" s="162" t="n">
        <v>0.024761</v>
      </c>
      <c r="E24504" s="162" t="n">
        <v>18.96</v>
      </c>
    </row>
    <row r="24505">
      <c r="B24505" s="161" t="n">
        <v>45805</v>
      </c>
      <c r="C24505" s="162" t="n">
        <v>5888.55</v>
      </c>
      <c r="D24505" s="162" t="n">
        <v>0.018682</v>
      </c>
      <c r="E24505" s="162" t="n">
        <v>19.31</v>
      </c>
    </row>
    <row r="24506">
      <c r="B24506" s="161" t="n">
        <v>45806</v>
      </c>
      <c r="C24506" s="162" t="n">
        <v>5912.17</v>
      </c>
      <c r="D24506" s="162" t="n">
        <v>0.022194</v>
      </c>
      <c r="E24506" s="162" t="n">
        <v>19.18</v>
      </c>
    </row>
    <row r="24507">
      <c r="B24507" s="161" t="n">
        <v>45807</v>
      </c>
      <c r="C24507" s="162" t="n">
        <v>5911.69</v>
      </c>
      <c r="D24507" s="162" t="n">
        <v>0.021622</v>
      </c>
      <c r="E24507" s="162" t="n">
        <v>18.57</v>
      </c>
    </row>
    <row r="24508">
      <c r="B24508" s="161" t="n">
        <v>45810</v>
      </c>
      <c r="C24508" s="162" t="n">
        <v>5935.94</v>
      </c>
      <c r="D24508" s="162" t="n">
        <v>0.025283</v>
      </c>
      <c r="E24508" s="162" t="n">
        <v>18.36</v>
      </c>
    </row>
    <row r="24509">
      <c r="B24509" s="161" t="n">
        <v>45811</v>
      </c>
      <c r="C24509" s="162" t="n">
        <v>5970.37</v>
      </c>
      <c r="D24509" s="162" t="n">
        <v>0.030621</v>
      </c>
      <c r="E24509" s="162" t="n">
        <v>17.69</v>
      </c>
    </row>
    <row r="24510">
      <c r="B24510" s="161" t="n">
        <v>45812</v>
      </c>
      <c r="C24510" s="162" t="n">
        <v>5970.81</v>
      </c>
      <c r="D24510" s="162" t="n">
        <v>0.030326</v>
      </c>
      <c r="E24510" s="162" t="n">
        <v>17.61</v>
      </c>
    </row>
    <row r="24511">
      <c r="B24511" s="161" t="n">
        <v>45813</v>
      </c>
      <c r="C24511" s="162" t="n">
        <v>5939.3</v>
      </c>
      <c r="D24511" s="162" t="n">
        <v>0.024702</v>
      </c>
      <c r="E24511" s="162" t="n">
        <v>18.48</v>
      </c>
    </row>
    <row r="24512">
      <c r="B24512" s="161" t="n">
        <v>45814</v>
      </c>
      <c r="C24512" s="162" t="n">
        <v>6000.36</v>
      </c>
      <c r="D24512" s="162" t="n">
        <v>0.034592</v>
      </c>
      <c r="E24512" s="162" t="n">
        <v>16.77</v>
      </c>
    </row>
    <row r="24513">
      <c r="B24513" s="161" t="n">
        <v>45817</v>
      </c>
      <c r="C24513" s="162" t="n">
        <v>6005.88</v>
      </c>
      <c r="D24513" s="162" t="n">
        <v>0.035159</v>
      </c>
      <c r="E24513" s="162" t="n">
        <v>17.16</v>
      </c>
    </row>
    <row r="24514">
      <c r="B24514" s="161" t="n">
        <v>45818</v>
      </c>
      <c r="C24514" s="162" t="n">
        <v>6038.81</v>
      </c>
      <c r="D24514" s="162" t="n">
        <v>0.040267</v>
      </c>
      <c r="E24514" s="162" t="n">
        <v>16.95</v>
      </c>
    </row>
    <row r="24515">
      <c r="B24515" s="161" t="n">
        <v>45819</v>
      </c>
      <c r="C24515" s="162" t="n">
        <v>6022.24</v>
      </c>
      <c r="D24515" s="162" t="n">
        <v>0.03713</v>
      </c>
      <c r="E24515" s="162" t="n">
        <v>17.26</v>
      </c>
    </row>
    <row r="24516">
      <c r="B24516" s="161" t="n">
        <v>45820</v>
      </c>
      <c r="C24516" s="162" t="n">
        <v>6045.26</v>
      </c>
      <c r="D24516" s="162" t="n">
        <v>0.040591</v>
      </c>
      <c r="E24516" s="162" t="n">
        <v>18.02</v>
      </c>
    </row>
    <row r="24517">
      <c r="B24517" s="161" t="n">
        <v>45821</v>
      </c>
      <c r="C24517" s="162" t="n">
        <v>5976.97</v>
      </c>
      <c r="D24517" s="162" t="n">
        <v>0.02892</v>
      </c>
      <c r="E24517" s="162" t="n">
        <v>20.82</v>
      </c>
    </row>
    <row r="24518">
      <c r="B24518" s="161" t="n">
        <v>45824</v>
      </c>
      <c r="C24518" s="162" t="n">
        <v>6033.11</v>
      </c>
      <c r="D24518" s="162" t="n">
        <v>0.037918</v>
      </c>
      <c r="E24518" s="162" t="n">
        <v>19.11</v>
      </c>
    </row>
    <row r="24519">
      <c r="B24519" s="161" t="n">
        <v>45825</v>
      </c>
      <c r="C24519" s="162" t="n">
        <v>5982.72</v>
      </c>
      <c r="D24519" s="162" t="n">
        <v>0.029195</v>
      </c>
      <c r="E24519" s="162" t="n">
        <v>21.6</v>
      </c>
    </row>
    <row r="24520">
      <c r="B24520" s="161" t="n">
        <v>45826</v>
      </c>
      <c r="C24520" s="162" t="n">
        <v>5980.87</v>
      </c>
      <c r="D24520" s="162" t="n">
        <v>0.028551</v>
      </c>
      <c r="E24520" s="162" t="n">
        <v>20.14</v>
      </c>
    </row>
    <row r="24521">
      <c r="B24521" s="161" t="n">
        <v>45827</v>
      </c>
      <c r="C24521" s="162" t="n"/>
      <c r="D24521" s="162" t="n"/>
      <c r="E24521" s="162" t="n">
        <v>22.17</v>
      </c>
    </row>
    <row r="24522">
      <c r="B24522" s="161" t="n">
        <v>45828</v>
      </c>
      <c r="C24522" s="162" t="n">
        <v>5967.84</v>
      </c>
      <c r="D24522" s="162" t="n">
        <v>0.026095</v>
      </c>
      <c r="E24522" s="162" t="n">
        <v>20.62</v>
      </c>
    </row>
    <row r="24523">
      <c r="B24523" s="161" t="n">
        <v>45831</v>
      </c>
      <c r="C24523" s="162" t="n">
        <v>6025.17</v>
      </c>
      <c r="D24523" s="162" t="n">
        <v>0.035229</v>
      </c>
      <c r="E24523" s="162" t="n">
        <v>19.83</v>
      </c>
    </row>
    <row r="24524">
      <c r="B24524" s="161" t="n">
        <v>45832</v>
      </c>
      <c r="C24524" s="162" t="n">
        <v>6092.18</v>
      </c>
      <c r="D24524" s="162" t="n">
        <v>0.045798</v>
      </c>
      <c r="E24524" s="162" t="n">
        <v>17.48</v>
      </c>
    </row>
    <row r="24525">
      <c r="B24525" s="161" t="n">
        <v>45833</v>
      </c>
      <c r="C24525" s="162" t="n">
        <v>6092.16</v>
      </c>
      <c r="D24525" s="162" t="n">
        <v>0.045289</v>
      </c>
      <c r="E24525" s="162" t="n">
        <v>16.76</v>
      </c>
    </row>
    <row r="24526">
      <c r="B24526" s="161" t="n">
        <v>45834</v>
      </c>
      <c r="C24526" s="162" t="n">
        <v>6141.02</v>
      </c>
      <c r="D24526" s="162" t="n">
        <v>0.052648</v>
      </c>
      <c r="E24526" s="162" t="n">
        <v>16.59</v>
      </c>
    </row>
    <row r="24527">
      <c r="B24527" s="161" t="n">
        <v>45835</v>
      </c>
      <c r="C24527" s="162" t="n">
        <v>6173.07</v>
      </c>
      <c r="D24527" s="162" t="n">
        <v>0.057251</v>
      </c>
      <c r="E24527" s="162" t="n">
        <v>16.32</v>
      </c>
    </row>
    <row r="24528">
      <c r="B24528" s="161" t="n">
        <v>45838</v>
      </c>
      <c r="C24528" s="162" t="n">
        <v>6204.95</v>
      </c>
      <c r="D24528" s="162" t="n">
        <v>0.061794</v>
      </c>
      <c r="E24528" s="162" t="n">
        <v>16.73</v>
      </c>
    </row>
    <row r="24529">
      <c r="B24529" s="161" t="n">
        <v>45839</v>
      </c>
      <c r="C24529" s="162" t="n">
        <v>6198.01</v>
      </c>
      <c r="D24529" s="162" t="n">
        <v>0.060123</v>
      </c>
      <c r="E24529" s="162" t="n">
        <v>16.83</v>
      </c>
    </row>
    <row r="24530">
      <c r="B24530" s="161" t="n">
        <v>45840</v>
      </c>
      <c r="C24530" s="162" t="n">
        <v>6227.42</v>
      </c>
      <c r="D24530" s="162" t="n">
        <v>0.064316</v>
      </c>
      <c r="E24530" s="162" t="n">
        <v>16.64</v>
      </c>
    </row>
    <row r="24531">
      <c r="B24531" s="161" t="n">
        <v>45841</v>
      </c>
      <c r="C24531" s="162" t="n">
        <v>6279.35</v>
      </c>
      <c r="D24531" s="162" t="n">
        <v>0.072061</v>
      </c>
      <c r="E24531" s="162" t="n">
        <v>16.38</v>
      </c>
    </row>
    <row r="24532">
      <c r="B24532" s="161" t="n">
        <v>45842</v>
      </c>
      <c r="C24532" s="162" t="n"/>
      <c r="D24532" s="162" t="n"/>
      <c r="E24532" s="162" t="n">
        <v>17.48</v>
      </c>
    </row>
    <row r="24533">
      <c r="B24533" s="161" t="n">
        <v>45845</v>
      </c>
      <c r="C24533" s="162" t="n">
        <v>6229.98</v>
      </c>
      <c r="D24533" s="162" t="n">
        <v>0.06365700000000001</v>
      </c>
      <c r="E24533" s="162" t="n">
        <v>17.79</v>
      </c>
    </row>
    <row r="24534">
      <c r="B24534" s="161" t="n">
        <v>45846</v>
      </c>
      <c r="C24534" s="162" t="n">
        <v>6225.52</v>
      </c>
      <c r="D24534" s="162" t="n">
        <v>0.062436</v>
      </c>
      <c r="E24534" s="162" t="n">
        <v>16.81</v>
      </c>
    </row>
    <row r="24535">
      <c r="B24535" s="161" t="n">
        <v>45847</v>
      </c>
      <c r="C24535" s="162" t="n">
        <v>6263.26</v>
      </c>
      <c r="D24535" s="162" t="n">
        <v>0.067928</v>
      </c>
      <c r="E24535" s="162" t="n">
        <v>15.94</v>
      </c>
    </row>
    <row r="24536">
      <c r="B24536" s="161" t="n">
        <v>45848</v>
      </c>
      <c r="C24536" s="162" t="n">
        <v>6280.46</v>
      </c>
      <c r="D24536" s="162" t="n">
        <v>0.070187</v>
      </c>
      <c r="E24536" s="162" t="n">
        <v>15.78</v>
      </c>
    </row>
    <row r="24537">
      <c r="B24537" s="161" t="n">
        <v>45849</v>
      </c>
      <c r="C24537" s="162" t="n">
        <v>6259.75</v>
      </c>
      <c r="D24537" s="162" t="n">
        <v>0.06640799999999999</v>
      </c>
      <c r="E24537" s="162" t="n">
        <v>16.4</v>
      </c>
    </row>
    <row r="24538">
      <c r="B24538" s="161" t="n">
        <v>45852</v>
      </c>
      <c r="C24538" s="162" t="n">
        <v>6268.56</v>
      </c>
      <c r="D24538" s="162" t="n">
        <v>0.067345</v>
      </c>
      <c r="E24538" s="162" t="n">
        <v>17.2</v>
      </c>
    </row>
    <row r="24539">
      <c r="B24539" s="161" t="n">
        <v>45853</v>
      </c>
      <c r="C24539" s="162" t="n">
        <v>6243.76</v>
      </c>
      <c r="D24539" s="162" t="n">
        <v>0.062945</v>
      </c>
      <c r="E24539" s="162" t="n">
        <v>17.38</v>
      </c>
    </row>
    <row r="24540">
      <c r="B24540" s="161" t="n">
        <v>45854</v>
      </c>
      <c r="C24540" s="162" t="n">
        <v>6263.7</v>
      </c>
      <c r="D24540" s="162" t="n">
        <v>0.06567199999999999</v>
      </c>
      <c r="E24540" s="162" t="n">
        <v>17.16</v>
      </c>
    </row>
    <row r="24541">
      <c r="B24541" s="161" t="n">
        <v>45855</v>
      </c>
      <c r="C24541" s="162" t="n">
        <v>6297.36</v>
      </c>
      <c r="D24541" s="162" t="n">
        <v>0.070561</v>
      </c>
      <c r="E24541" s="162" t="n">
        <v>16.52</v>
      </c>
    </row>
    <row r="24542">
      <c r="B24542" s="161" t="n">
        <v>45856</v>
      </c>
      <c r="C24542" s="162" t="n">
        <v>6296.79</v>
      </c>
      <c r="D24542" s="162" t="n">
        <v>0.069995</v>
      </c>
      <c r="E24542" s="162" t="n">
        <v>16.41</v>
      </c>
    </row>
    <row r="24543">
      <c r="B24543" s="161" t="n">
        <v>45859</v>
      </c>
      <c r="C24543" s="162" t="n">
        <v>6305.6</v>
      </c>
      <c r="D24543" s="162" t="n">
        <v>0.07093000000000001</v>
      </c>
      <c r="E24543" s="162" t="n">
        <v>16.65</v>
      </c>
    </row>
    <row r="24544">
      <c r="B24544" s="161" t="n">
        <v>45860</v>
      </c>
      <c r="C24544" s="162" t="n">
        <v>6309.62</v>
      </c>
      <c r="D24544" s="162" t="n">
        <v>0.07105599999999999</v>
      </c>
      <c r="E24544" s="162" t="n">
        <v>16.5</v>
      </c>
    </row>
    <row r="24545">
      <c r="B24545" s="161" t="n">
        <v>45861</v>
      </c>
      <c r="C24545" s="162" t="n">
        <v>6358.91</v>
      </c>
      <c r="D24545" s="162" t="n">
        <v>0.07828499999999999</v>
      </c>
      <c r="E24545" s="162" t="n">
        <v>15.37</v>
      </c>
    </row>
    <row r="24546">
      <c r="B24546" s="161" t="n">
        <v>45862</v>
      </c>
      <c r="C24546" s="162" t="n">
        <v>6363.35</v>
      </c>
      <c r="D24546" s="162" t="n">
        <v>0.07842</v>
      </c>
      <c r="E24546" s="162" t="n">
        <v>15.39</v>
      </c>
    </row>
    <row r="24547">
      <c r="B24547" s="161" t="n">
        <v>45863</v>
      </c>
      <c r="C24547" s="162" t="n">
        <v>6388.64</v>
      </c>
      <c r="D24547" s="162" t="n">
        <v>0.081844</v>
      </c>
      <c r="E24547" s="162" t="n">
        <v>14.93</v>
      </c>
    </row>
    <row r="24548">
      <c r="B24548" s="161" t="n">
        <v>45866</v>
      </c>
      <c r="C24548" s="162" t="n">
        <v>6389.77</v>
      </c>
      <c r="D24548" s="162" t="n">
        <v>0.081432</v>
      </c>
      <c r="E24548" s="162" t="n">
        <v>15.03</v>
      </c>
    </row>
    <row r="24549">
      <c r="B24549" s="161" t="n">
        <v>45867</v>
      </c>
      <c r="C24549" s="162" t="n">
        <v>6370.86</v>
      </c>
      <c r="D24549" s="162" t="n">
        <v>0.077942</v>
      </c>
      <c r="E24549" s="162" t="n">
        <v>15.98</v>
      </c>
    </row>
    <row r="24550">
      <c r="B24550" s="161" t="n">
        <v>45868</v>
      </c>
      <c r="C24550" s="162" t="n">
        <v>6362.9</v>
      </c>
      <c r="D24550" s="162" t="n">
        <v>0.076208</v>
      </c>
      <c r="E24550" s="162" t="n">
        <v>15.48</v>
      </c>
    </row>
    <row r="24551">
      <c r="B24551" s="161" t="n">
        <v>45869</v>
      </c>
      <c r="C24551" s="162" t="n">
        <v>6339.39</v>
      </c>
      <c r="D24551" s="162" t="n">
        <v>0.072032</v>
      </c>
      <c r="E24551" s="162" t="n">
        <v>16.72</v>
      </c>
    </row>
    <row r="24552">
      <c r="B24552" s="161" t="n">
        <v>45870</v>
      </c>
      <c r="C24552" s="162" t="n">
        <v>6238.01</v>
      </c>
      <c r="D24552" s="162" t="n">
        <v>0.055552</v>
      </c>
      <c r="E24552" s="162" t="n">
        <v>20.38</v>
      </c>
    </row>
    <row r="24553">
      <c r="B24553" s="161" t="n">
        <v>45873</v>
      </c>
      <c r="C24553" s="162" t="n">
        <v>6329.94</v>
      </c>
      <c r="D24553" s="162" t="n">
        <v>0.069783</v>
      </c>
      <c r="E24553" s="162" t="n">
        <v>17.52</v>
      </c>
    </row>
    <row r="24554">
      <c r="B24554" s="161" t="n">
        <v>45874</v>
      </c>
      <c r="C24554" s="162" t="n">
        <v>6299.19</v>
      </c>
      <c r="D24554" s="162" t="n">
        <v>0.06450400000000001</v>
      </c>
      <c r="E24554" s="162" t="n">
        <v>17.85</v>
      </c>
    </row>
    <row r="24555">
      <c r="B24555" s="161" t="n">
        <v>45875</v>
      </c>
      <c r="C24555" s="162" t="n">
        <v>6345.06</v>
      </c>
      <c r="D24555" s="162" t="n">
        <v>0.07133399999999999</v>
      </c>
      <c r="E24555" s="162" t="n">
        <v>16.77</v>
      </c>
    </row>
    <row r="24556">
      <c r="B24556" s="161" t="n">
        <v>45876</v>
      </c>
      <c r="C24556" s="162" t="n">
        <v>6340</v>
      </c>
      <c r="D24556" s="162" t="n">
        <v>0.070114</v>
      </c>
      <c r="E24556" s="162" t="n">
        <v>16.57</v>
      </c>
    </row>
    <row r="24557">
      <c r="B24557" s="161" t="n">
        <v>45877</v>
      </c>
      <c r="C24557" s="162" t="n">
        <v>6389.45</v>
      </c>
      <c r="D24557" s="162" t="n">
        <v>0.07743999999999999</v>
      </c>
      <c r="E24557" s="162" t="n">
        <v>15.15</v>
      </c>
    </row>
    <row r="24558">
      <c r="B24558" s="161" t="n">
        <v>45880</v>
      </c>
      <c r="C24558" s="162" t="n">
        <v>6373.45</v>
      </c>
      <c r="D24558" s="162" t="n">
        <v>0.074494</v>
      </c>
      <c r="E24558" s="162" t="n">
        <v>16.25</v>
      </c>
    </row>
    <row r="24559">
      <c r="B24559" s="161" t="n">
        <v>45881</v>
      </c>
      <c r="C24559" s="162" t="n">
        <v>6445.76</v>
      </c>
      <c r="D24559" s="162" t="n">
        <v>0.085273</v>
      </c>
      <c r="E24559" s="162" t="n">
        <v>14.73</v>
      </c>
    </row>
    <row r="24560">
      <c r="B24560" s="161" t="n">
        <v>45882</v>
      </c>
      <c r="C24560" s="162" t="n">
        <v>6466.58</v>
      </c>
      <c r="D24560" s="162" t="n">
        <v>0.087932</v>
      </c>
      <c r="E24560" s="162" t="n">
        <v>14.49</v>
      </c>
    </row>
    <row r="24561">
      <c r="B24561" s="161" t="n">
        <v>45883</v>
      </c>
      <c r="C24561" s="162" t="n">
        <v>6468.54</v>
      </c>
      <c r="D24561" s="162" t="n">
        <v>0.08767999999999999</v>
      </c>
      <c r="E24561" s="162" t="n">
        <v>14.83</v>
      </c>
    </row>
    <row r="24562">
      <c r="B24562" s="161" t="n">
        <v>45884</v>
      </c>
      <c r="C24562" s="162" t="n">
        <v>6449.8</v>
      </c>
      <c r="D24562" s="162" t="n">
        <v>0.08423700000000001</v>
      </c>
      <c r="E24562" s="162" t="n">
        <v>15.09</v>
      </c>
    </row>
    <row r="24563">
      <c r="B24563" s="161" t="n">
        <v>45887</v>
      </c>
      <c r="C24563" s="162" t="n">
        <v>6449.15</v>
      </c>
      <c r="D24563" s="162" t="n">
        <v>0.083609</v>
      </c>
      <c r="E24563" s="162" t="n">
        <v>14.99</v>
      </c>
    </row>
    <row r="24564">
      <c r="B24564" s="161" t="n">
        <v>45888</v>
      </c>
      <c r="C24564" s="162" t="n">
        <v>6411.37</v>
      </c>
      <c r="D24564" s="162" t="n">
        <v>0.077246</v>
      </c>
      <c r="E24564" s="162" t="n">
        <v>15.57</v>
      </c>
    </row>
    <row r="24565">
      <c r="B24565" s="161" t="n">
        <v>45889</v>
      </c>
      <c r="C24565" s="162" t="n">
        <v>6395.78</v>
      </c>
      <c r="D24565" s="162" t="n">
        <v>0.074321</v>
      </c>
      <c r="E24565" s="162" t="n">
        <v>15.69</v>
      </c>
    </row>
    <row r="24566">
      <c r="B24566" s="161" t="n">
        <v>45890</v>
      </c>
      <c r="C24566" s="162" t="n">
        <v>6370.17</v>
      </c>
      <c r="D24566" s="162" t="n">
        <v>0.06974900000000001</v>
      </c>
      <c r="E24566" s="162" t="n">
        <v>16.6</v>
      </c>
    </row>
    <row r="24567">
      <c r="B24567" s="161" t="n">
        <v>45891</v>
      </c>
      <c r="C24567" s="162" t="n">
        <v>6466.91</v>
      </c>
      <c r="D24567" s="162" t="n">
        <v>0.0842</v>
      </c>
      <c r="E24567" s="162" t="n">
        <v>14.22</v>
      </c>
    </row>
    <row r="24568">
      <c r="B24568" s="161" t="n">
        <v>45894</v>
      </c>
      <c r="C24568" s="162" t="n">
        <v>6439.32</v>
      </c>
      <c r="D24568" s="162" t="n">
        <v>0.079314</v>
      </c>
      <c r="E24568" s="162" t="n">
        <v>14.79</v>
      </c>
    </row>
    <row r="24569">
      <c r="B24569" s="161" t="n">
        <v>45895</v>
      </c>
      <c r="C24569" s="162" t="n">
        <v>6465.94</v>
      </c>
      <c r="D24569" s="162" t="n">
        <v>0.08286499999999999</v>
      </c>
      <c r="E24569" s="162" t="n">
        <v>14.62</v>
      </c>
    </row>
    <row r="24570">
      <c r="B24570" s="161" t="n">
        <v>45896</v>
      </c>
      <c r="C24570" s="162" t="n">
        <v>6481.4</v>
      </c>
      <c r="D24570" s="162" t="n">
        <v>0.08479</v>
      </c>
      <c r="E24570" s="162" t="n">
        <v>14.85</v>
      </c>
    </row>
    <row r="24571">
      <c r="B24571" s="161" t="n">
        <v>45897</v>
      </c>
      <c r="C24571" s="162" t="n">
        <v>6501.86</v>
      </c>
      <c r="D24571" s="162" t="n">
        <v>0.08749700000000001</v>
      </c>
      <c r="E24571" s="162" t="n">
        <v>14.43</v>
      </c>
    </row>
    <row r="24572">
      <c r="B24572" s="161" t="n">
        <v>45898</v>
      </c>
      <c r="C24572" s="162" t="n">
        <v>6460.26</v>
      </c>
      <c r="D24572" s="162" t="n">
        <v>0.080689</v>
      </c>
      <c r="E24572" s="162" t="n">
        <v>15.36</v>
      </c>
    </row>
    <row r="24573">
      <c r="B24573" s="161" t="n">
        <v>45901</v>
      </c>
      <c r="C24573" s="162" t="n"/>
      <c r="D24573" s="162" t="n"/>
      <c r="E24573" s="162" t="n">
        <v>16.12</v>
      </c>
    </row>
    <row r="24574">
      <c r="B24574" s="161" t="n">
        <v>45902</v>
      </c>
      <c r="C24574" s="162" t="n">
        <v>6415.54</v>
      </c>
      <c r="D24574" s="162" t="n">
        <v>0.073395</v>
      </c>
      <c r="E24574" s="162" t="n">
        <v>17.17</v>
      </c>
    </row>
    <row r="24575">
      <c r="B24575" s="161" t="n">
        <v>45903</v>
      </c>
      <c r="C24575" s="162" t="n">
        <v>6448.26</v>
      </c>
      <c r="D24575" s="162" t="n">
        <v>0.078093</v>
      </c>
      <c r="E24575" s="162" t="n">
        <v>16.35</v>
      </c>
    </row>
    <row r="24576">
      <c r="B24576" s="161" t="n">
        <v>45904</v>
      </c>
      <c r="C24576" s="162" t="n">
        <v>6502.08</v>
      </c>
      <c r="D24576" s="162" t="n">
        <v>0.08597100000000001</v>
      </c>
      <c r="E24576" s="162" t="n">
        <v>15.3</v>
      </c>
    </row>
    <row r="24577">
      <c r="B24577" s="161" t="n">
        <v>45905</v>
      </c>
      <c r="C24577" s="162" t="n">
        <v>6481.5</v>
      </c>
      <c r="D24577" s="162" t="n">
        <v>0.082355</v>
      </c>
      <c r="E24577" s="162" t="n">
        <v>15.18</v>
      </c>
    </row>
    <row r="24578">
      <c r="B24578" s="161" t="n">
        <v>45908</v>
      </c>
      <c r="C24578" s="162" t="n">
        <v>6495.15</v>
      </c>
      <c r="D24578" s="162" t="n">
        <v>0.083936</v>
      </c>
      <c r="E24578" s="162" t="n">
        <v>15.11</v>
      </c>
    </row>
    <row r="24579">
      <c r="B24579" s="161" t="n">
        <v>45909</v>
      </c>
      <c r="C24579" s="162" t="n">
        <v>6512.61</v>
      </c>
      <c r="D24579" s="162" t="n">
        <v>0.086102</v>
      </c>
      <c r="E24579" s="162" t="n">
        <v>15.04</v>
      </c>
    </row>
    <row r="24580">
      <c r="B24580" s="161" t="n">
        <v>45910</v>
      </c>
      <c r="C24580" s="162" t="n">
        <v>6532.04</v>
      </c>
      <c r="D24580" s="162" t="n">
        <v>0.08856700000000001</v>
      </c>
      <c r="E24580" s="162" t="n">
        <v>15.35</v>
      </c>
    </row>
    <row r="24581">
      <c r="B24581" s="161" t="n">
        <v>45911</v>
      </c>
      <c r="C24581" s="162" t="n">
        <v>6587.47</v>
      </c>
      <c r="D24581" s="162" t="n">
        <v>0.096457</v>
      </c>
      <c r="E24581" s="162" t="n">
        <v>14.71</v>
      </c>
    </row>
    <row r="24582">
      <c r="B24582" s="161" t="n">
        <v>45912</v>
      </c>
      <c r="C24582" s="162" t="n">
        <v>6584.29</v>
      </c>
      <c r="D24582" s="162" t="n">
        <v>0.095443</v>
      </c>
      <c r="E24582" s="162" t="n">
        <v>14.76</v>
      </c>
    </row>
    <row r="24583">
      <c r="B24583" s="161" t="n">
        <v>45915</v>
      </c>
      <c r="C24583" s="162" t="n">
        <v>6615.28</v>
      </c>
      <c r="D24583" s="162" t="n">
        <v>0.09959899999999999</v>
      </c>
      <c r="E24583" s="162" t="n">
        <v>15.69</v>
      </c>
    </row>
    <row r="24584">
      <c r="B24584" s="161" t="n">
        <v>45916</v>
      </c>
      <c r="C24584" s="162" t="n">
        <v>6606.76</v>
      </c>
      <c r="D24584" s="162" t="n">
        <v>0.097793</v>
      </c>
      <c r="E24584" s="162" t="n">
        <v>16.36</v>
      </c>
    </row>
    <row r="24585">
      <c r="B24585" s="161" t="n">
        <v>45917</v>
      </c>
      <c r="C24585" s="162" t="n">
        <v>6600.35</v>
      </c>
      <c r="D24585" s="162" t="n">
        <v>0.09633899999999999</v>
      </c>
      <c r="E24585" s="162" t="n">
        <v>15.72</v>
      </c>
    </row>
    <row r="24586">
      <c r="B24586" s="161" t="n">
        <v>45918</v>
      </c>
      <c r="C24586" s="162" t="n">
        <v>6631.96</v>
      </c>
      <c r="D24586" s="162" t="n">
        <v>0.100589</v>
      </c>
      <c r="E24586" s="162" t="n">
        <v>15.7</v>
      </c>
    </row>
    <row r="24587">
      <c r="B24587" s="161" t="n">
        <v>45919</v>
      </c>
      <c r="C24587" s="162" t="n">
        <v>6664.36</v>
      </c>
      <c r="D24587" s="162" t="n">
        <v>0.104936</v>
      </c>
      <c r="E24587" s="162" t="n">
        <v>15.45</v>
      </c>
    </row>
    <row r="24588">
      <c r="B24588" s="161" t="n">
        <v>45922</v>
      </c>
      <c r="C24588" s="162" t="n">
        <v>6693.75</v>
      </c>
      <c r="D24588" s="162" t="n">
        <v>0.108797</v>
      </c>
      <c r="E24588" s="162" t="n">
        <v>16.1</v>
      </c>
    </row>
    <row r="24589">
      <c r="B24589" s="161" t="n">
        <v>45923</v>
      </c>
      <c r="C24589" s="162" t="n">
        <v>6656.92</v>
      </c>
      <c r="D24589" s="162" t="n">
        <v>0.102775</v>
      </c>
      <c r="E24589" s="162" t="n">
        <v>16.64</v>
      </c>
    </row>
    <row r="24590">
      <c r="B24590" s="161" t="n">
        <v>45924</v>
      </c>
      <c r="C24590" s="162" t="n">
        <v>6637.97</v>
      </c>
      <c r="D24590" s="162" t="n">
        <v>0.099465</v>
      </c>
      <c r="E24590" s="162" t="n">
        <v>16.18</v>
      </c>
    </row>
    <row r="24591">
      <c r="B24591" s="161" t="n">
        <v>45925</v>
      </c>
      <c r="C24591" s="162" t="n">
        <v>6604.72</v>
      </c>
      <c r="D24591" s="162" t="n">
        <v>0.094003</v>
      </c>
      <c r="E24591" s="162" t="n">
        <v>16.74</v>
      </c>
    </row>
    <row r="24592">
      <c r="B24592" s="161" t="n">
        <v>45926</v>
      </c>
      <c r="C24592" s="162" t="n">
        <v>6643.7</v>
      </c>
      <c r="D24592" s="162" t="n">
        <v>0.099427</v>
      </c>
      <c r="E24592" s="162" t="n">
        <v>15.29</v>
      </c>
    </row>
    <row r="24593">
      <c r="B24593" s="161" t="n">
        <v>45929</v>
      </c>
      <c r="C24593" s="162" t="n">
        <v>6661.21</v>
      </c>
      <c r="D24593" s="162" t="n">
        <v>0.101554</v>
      </c>
      <c r="E24593" s="162" t="n">
        <v>16.12</v>
      </c>
    </row>
    <row r="24594">
      <c r="B24594" s="161" t="n">
        <v>45930</v>
      </c>
      <c r="C24594" s="162" t="n">
        <v>6688.46</v>
      </c>
      <c r="D24594" s="162" t="n">
        <v>0.105093</v>
      </c>
      <c r="E24594" s="162" t="n">
        <v>16.28</v>
      </c>
    </row>
    <row r="24595">
      <c r="B24595" s="161" t="n">
        <v>45931</v>
      </c>
      <c r="C24595" s="162" t="n">
        <v>6711.2</v>
      </c>
      <c r="D24595" s="162" t="n">
        <v>0.107967</v>
      </c>
      <c r="E24595" s="162" t="n">
        <v>16.29</v>
      </c>
    </row>
    <row r="24596">
      <c r="B24596" s="161" t="n">
        <v>45932</v>
      </c>
      <c r="C24596" s="162" t="n">
        <v>6715.35</v>
      </c>
      <c r="D24596" s="162" t="n">
        <v>0.108034</v>
      </c>
      <c r="E24596" s="162" t="n">
        <v>16.63</v>
      </c>
    </row>
    <row r="24597">
      <c r="B24597" s="161" t="n">
        <v>45933</v>
      </c>
      <c r="C24597" s="162" t="n">
        <v>6715.79</v>
      </c>
      <c r="D24597" s="162" t="n">
        <v>0.107548</v>
      </c>
      <c r="E24597" s="162" t="n">
        <v>16.65</v>
      </c>
    </row>
    <row r="24598">
      <c r="B24598" s="161" t="n">
        <v>45936</v>
      </c>
      <c r="C24598" s="162" t="n">
        <v>6740.28</v>
      </c>
      <c r="D24598" s="162" t="n">
        <v>0.110636</v>
      </c>
      <c r="E24598" s="162" t="n">
        <v>16.37</v>
      </c>
    </row>
    <row r="24599">
      <c r="B24599" s="161" t="n">
        <v>45937</v>
      </c>
      <c r="C24599" s="162" t="n">
        <v>6714.59</v>
      </c>
      <c r="D24599" s="162" t="n">
        <v>0.106267</v>
      </c>
      <c r="E24599" s="162" t="n">
        <v>17.24</v>
      </c>
    </row>
    <row r="24600">
      <c r="B24600" s="161" t="n">
        <v>45938</v>
      </c>
      <c r="C24600" s="162" t="n">
        <v>6753.72</v>
      </c>
      <c r="D24600" s="162" t="n">
        <v>0.111348</v>
      </c>
      <c r="E24600" s="162" t="n">
        <v>16.3</v>
      </c>
    </row>
    <row r="24601">
      <c r="B24601" s="161" t="n">
        <v>45939</v>
      </c>
      <c r="C24601" s="162" t="n">
        <v>6735.11</v>
      </c>
      <c r="D24601" s="162" t="n">
        <v>0.107871</v>
      </c>
      <c r="E24601" s="162" t="n">
        <v>16.43</v>
      </c>
    </row>
    <row r="24602">
      <c r="B24602" s="161" t="n">
        <v>45940</v>
      </c>
      <c r="C24602" s="162" t="n">
        <v>6552.51</v>
      </c>
      <c r="D24602" s="162" t="n">
        <v>0.079871</v>
      </c>
      <c r="E24602" s="162" t="n">
        <v>21.66</v>
      </c>
    </row>
    <row r="24603">
      <c r="B24603" s="161" t="n">
        <v>45943</v>
      </c>
      <c r="C24603" s="162" t="n">
        <v>6654.72</v>
      </c>
      <c r="D24603" s="162" t="n">
        <v>0.094787</v>
      </c>
      <c r="E24603" s="162" t="n">
        <v>19.03</v>
      </c>
    </row>
    <row r="24604">
      <c r="B24604" s="161" t="n">
        <v>45944</v>
      </c>
      <c r="C24604" s="162" t="n">
        <v>6644.31</v>
      </c>
      <c r="D24604" s="162" t="n">
        <v>0.092722</v>
      </c>
      <c r="E24604" s="162" t="n">
        <v>20.81</v>
      </c>
    </row>
    <row r="24605">
      <c r="B24605" s="161" t="n">
        <v>45945</v>
      </c>
      <c r="C24605" s="162" t="n">
        <v>6671.06</v>
      </c>
      <c r="D24605" s="162" t="n">
        <v>0.096217</v>
      </c>
      <c r="E24605" s="162" t="n">
        <v>20.64</v>
      </c>
    </row>
    <row r="24606">
      <c r="B24606" s="161" t="n">
        <v>45946</v>
      </c>
      <c r="C24606" s="162" t="n">
        <v>6629.07</v>
      </c>
      <c r="D24606" s="162" t="n">
        <v>0.08935999999999999</v>
      </c>
      <c r="E24606" s="162" t="n">
        <v>25.31</v>
      </c>
    </row>
    <row r="24607">
      <c r="B24607" s="161" t="n">
        <v>45947</v>
      </c>
      <c r="C24607" s="162" t="n">
        <v>6664.01</v>
      </c>
      <c r="D24607" s="162" t="n">
        <v>0.09399299999999999</v>
      </c>
      <c r="E24607" s="162" t="n">
        <v>20.78</v>
      </c>
    </row>
    <row r="24608">
      <c r="B24608" s="161" t="n">
        <v>45950</v>
      </c>
      <c r="C24608" s="162" t="n">
        <v>6735.13</v>
      </c>
      <c r="D24608" s="162" t="n">
        <v>0.103905</v>
      </c>
      <c r="E24608" s="162" t="n">
        <v>18.23</v>
      </c>
    </row>
    <row r="24609">
      <c r="B24609" s="161" t="n">
        <v>45951</v>
      </c>
      <c r="C24609" s="162" t="n">
        <v>6735.35</v>
      </c>
      <c r="D24609" s="162" t="n">
        <v>0.103224</v>
      </c>
      <c r="E24609" s="162" t="n">
        <v>17.87</v>
      </c>
    </row>
    <row r="24610">
      <c r="B24610" s="161" t="n">
        <v>45952</v>
      </c>
      <c r="C24610" s="162" t="n">
        <v>6699.4</v>
      </c>
      <c r="D24610" s="162" t="n">
        <v>0.09725</v>
      </c>
      <c r="E24610" s="162" t="n">
        <v>18.6</v>
      </c>
    </row>
    <row r="24611">
      <c r="B24611" s="161" t="n">
        <v>45953</v>
      </c>
      <c r="C24611" s="162" t="n">
        <v>6738.44</v>
      </c>
      <c r="D24611" s="162" t="n">
        <v>0.102433</v>
      </c>
      <c r="E24611" s="162" t="n">
        <v>17.3</v>
      </c>
    </row>
    <row r="24612">
      <c r="B24612" s="161" t="n">
        <v>45954</v>
      </c>
      <c r="C24612" s="162" t="n">
        <v>6791.69</v>
      </c>
      <c r="D24612" s="162" t="n">
        <v>0.109579</v>
      </c>
      <c r="E24612" s="162" t="n">
        <v>16.37</v>
      </c>
    </row>
    <row r="24613">
      <c r="B24613" s="161" t="n">
        <v>45957</v>
      </c>
      <c r="C24613" s="162" t="n">
        <v>6875.16</v>
      </c>
      <c r="D24613" s="162" t="n">
        <v>0.121008</v>
      </c>
      <c r="E24613" s="162" t="n">
        <v>15.79</v>
      </c>
    </row>
    <row r="24614">
      <c r="B24614" s="161" t="n">
        <v>45958</v>
      </c>
      <c r="C24614" s="162" t="n">
        <v>6890.89</v>
      </c>
      <c r="D24614" s="162" t="n">
        <v>0.12242</v>
      </c>
      <c r="E24614" s="162" t="n">
        <v>16.42</v>
      </c>
    </row>
    <row r="24615">
      <c r="B24615" s="161" t="n">
        <v>45959</v>
      </c>
      <c r="C24615" s="162" t="n">
        <v>6890.59</v>
      </c>
      <c r="D24615" s="162" t="n">
        <v>0.121513</v>
      </c>
      <c r="E24615" s="162" t="n">
        <v>16.92</v>
      </c>
    </row>
    <row r="24616">
      <c r="B24616" s="161" t="n">
        <v>45960</v>
      </c>
      <c r="C24616" s="162" t="n">
        <v>6822.34</v>
      </c>
      <c r="D24616" s="162" t="n">
        <v>0.110756</v>
      </c>
      <c r="E24616" s="162" t="n">
        <v>16.91</v>
      </c>
    </row>
    <row r="24617">
      <c r="B24617" s="161" t="n">
        <v>45961</v>
      </c>
      <c r="C24617" s="162" t="n">
        <v>6840.2</v>
      </c>
      <c r="D24617" s="162" t="n">
        <v>0.112642</v>
      </c>
      <c r="E24617" s="162" t="n">
        <v>17.44</v>
      </c>
    </row>
    <row r="24618">
      <c r="B24618" s="161" t="n">
        <v>45964</v>
      </c>
      <c r="C24618" s="162" t="n">
        <v>6851.97</v>
      </c>
      <c r="D24618" s="162" t="n">
        <v>0.113613</v>
      </c>
      <c r="E24618" s="162" t="n">
        <v>17.17</v>
      </c>
    </row>
    <row r="24619">
      <c r="B24619" s="161" t="n">
        <v>45965</v>
      </c>
      <c r="C24619" s="162" t="n">
        <v>6771.55</v>
      </c>
      <c r="D24619" s="162" t="n">
        <v>0.101174</v>
      </c>
      <c r="E24619" s="162" t="n">
        <v>19</v>
      </c>
    </row>
    <row r="24620">
      <c r="B24620" s="161" t="n">
        <v>45966</v>
      </c>
      <c r="C24620" s="162" t="n">
        <v>6796.29</v>
      </c>
      <c r="D24620" s="162" t="n">
        <v>0.104211</v>
      </c>
      <c r="E24620" s="162" t="n">
        <v>18.01</v>
      </c>
    </row>
    <row r="24621">
      <c r="B24621" s="161" t="n">
        <v>45967</v>
      </c>
      <c r="C24621" s="162" t="n">
        <v>6720.32</v>
      </c>
      <c r="D24621" s="162" t="n">
        <v>0.09245200000000001</v>
      </c>
      <c r="E24621" s="162" t="n">
        <v>19.5</v>
      </c>
    </row>
    <row r="24622">
      <c r="B24622" s="161" t="n">
        <v>45968</v>
      </c>
      <c r="C24622" s="162" t="n">
        <v>6728.8</v>
      </c>
      <c r="D24622" s="162" t="n">
        <v>0.09321500000000001</v>
      </c>
      <c r="E24622" s="162" t="n">
        <v>19.08</v>
      </c>
    </row>
    <row r="24623">
      <c r="B24623" s="161" t="n">
        <v>45971</v>
      </c>
      <c r="C24623" s="162" t="n">
        <v>6832.43</v>
      </c>
      <c r="D24623" s="162" t="n">
        <v>0.107903</v>
      </c>
      <c r="E24623" s="162" t="n">
        <v>17.6</v>
      </c>
    </row>
    <row r="24624">
      <c r="B24624" s="161" t="n">
        <v>45972</v>
      </c>
      <c r="C24624" s="162" t="n">
        <v>6846.61</v>
      </c>
      <c r="D24624" s="162" t="n">
        <v>0.109296</v>
      </c>
      <c r="E24624" s="162" t="n">
        <v>17.28</v>
      </c>
    </row>
    <row r="24625">
      <c r="B24625" s="161" t="n">
        <v>45973</v>
      </c>
      <c r="C24625" s="162" t="n">
        <v>6850.92</v>
      </c>
      <c r="D24625" s="162" t="n">
        <v>0.109287</v>
      </c>
      <c r="E24625" s="162" t="n">
        <v>17.51</v>
      </c>
    </row>
    <row r="24626">
      <c r="B24626" s="161" t="n">
        <v>45974</v>
      </c>
      <c r="C24626" s="162" t="n">
        <v>6737.49</v>
      </c>
      <c r="D24626" s="162" t="n">
        <v>0.09202399999999999</v>
      </c>
      <c r="E24626" s="162" t="n">
        <v>20</v>
      </c>
    </row>
    <row r="24627">
      <c r="B24627" s="161" t="n">
        <v>45975</v>
      </c>
      <c r="C24627" s="162" t="n">
        <v>6734.11</v>
      </c>
      <c r="D24627" s="162" t="n">
        <v>0.09098299999999999</v>
      </c>
      <c r="E24627" s="162" t="n">
        <v>19.83</v>
      </c>
    </row>
    <row r="24628">
      <c r="B24628" s="161" t="n">
        <v>45978</v>
      </c>
      <c r="C24628" s="162" t="n">
        <v>6672.41</v>
      </c>
      <c r="D24628" s="162" t="n">
        <v>0.081264</v>
      </c>
      <c r="E24628" s="162" t="n">
        <v>22.38</v>
      </c>
    </row>
    <row r="24629">
      <c r="B24629" s="161" t="n">
        <v>45979</v>
      </c>
      <c r="C24629" s="162" t="n">
        <v>6617.32</v>
      </c>
      <c r="D24629" s="162" t="n">
        <v>0.072468</v>
      </c>
      <c r="E24629" s="162" t="n">
        <v>24.69</v>
      </c>
    </row>
    <row r="24630">
      <c r="B24630" s="161" t="n">
        <v>45980</v>
      </c>
      <c r="C24630" s="162" t="n">
        <v>6642.16</v>
      </c>
      <c r="D24630" s="162" t="n">
        <v>0.075724</v>
      </c>
      <c r="E24630" s="162" t="n">
        <v>23.66</v>
      </c>
    </row>
    <row r="24631">
      <c r="B24631" s="161" t="n">
        <v>45981</v>
      </c>
      <c r="C24631" s="162" t="n">
        <v>6538.76</v>
      </c>
      <c r="D24631" s="162" t="n">
        <v>0.059646</v>
      </c>
      <c r="E24631" s="162" t="n">
        <v>26.42</v>
      </c>
    </row>
    <row r="24632">
      <c r="B24632" s="161" t="n">
        <v>45982</v>
      </c>
      <c r="C24632" s="162" t="n">
        <v>6602.99</v>
      </c>
      <c r="D24632" s="162" t="n">
        <v>0.06900000000000001</v>
      </c>
      <c r="E24632" s="162" t="n">
        <v>23.43</v>
      </c>
    </row>
    <row r="24633">
      <c r="B24633" s="161" t="n">
        <v>45985</v>
      </c>
      <c r="C24633" s="162" t="n">
        <v>6705.12</v>
      </c>
      <c r="D24633" s="162" t="n">
        <v>0.083798</v>
      </c>
      <c r="E24633" s="162" t="n">
        <v>20.52</v>
      </c>
    </row>
    <row r="24634">
      <c r="B24634" s="161" t="n">
        <v>45986</v>
      </c>
      <c r="C24634" s="162" t="n">
        <v>6765.88</v>
      </c>
      <c r="D24634" s="162" t="n">
        <v>0.092252</v>
      </c>
      <c r="E24634" s="162" t="n">
        <v>18.56</v>
      </c>
    </row>
    <row r="24635">
      <c r="B24635" s="161" t="n">
        <v>45987</v>
      </c>
      <c r="C24635" s="162" t="n">
        <v>6812.61</v>
      </c>
      <c r="D24635" s="162" t="n">
        <v>0.09853199999999999</v>
      </c>
      <c r="E24635" s="162" t="n">
        <v>17.19</v>
      </c>
    </row>
    <row r="24636">
      <c r="B24636" s="161" t="n">
        <v>45988</v>
      </c>
      <c r="C24636" s="162" t="n"/>
      <c r="D24636" s="162" t="n"/>
      <c r="E24636" s="162" t="n">
        <v>17.21</v>
      </c>
    </row>
    <row r="24637">
      <c r="B24637" s="161" t="n">
        <v>45989</v>
      </c>
      <c r="C24637" s="162" t="n">
        <v>6849.09</v>
      </c>
      <c r="D24637" s="162" t="n">
        <v>0.103227</v>
      </c>
      <c r="E24637" s="162" t="n">
        <v>16.35</v>
      </c>
    </row>
    <row r="24638">
      <c r="B24638" s="161" t="n">
        <v>45992</v>
      </c>
      <c r="C24638" s="162" t="n">
        <v>6812.63</v>
      </c>
      <c r="D24638" s="162" t="n">
        <v>0.09732499999999999</v>
      </c>
      <c r="E24638" s="162" t="n">
        <v>17.24</v>
      </c>
    </row>
    <row r="24639">
      <c r="B24639" s="161" t="n">
        <v>45993</v>
      </c>
      <c r="C24639" s="162" t="n">
        <v>6829.37</v>
      </c>
      <c r="D24639" s="162" t="n">
        <v>0.099201</v>
      </c>
      <c r="E24639" s="162" t="n">
        <v>16.59</v>
      </c>
    </row>
    <row r="24640">
      <c r="B24640" s="161" t="n">
        <v>45994</v>
      </c>
      <c r="C24640" s="162" t="n">
        <v>6849.72</v>
      </c>
      <c r="D24640" s="162" t="n">
        <v>0.101595</v>
      </c>
      <c r="E24640" s="162" t="n">
        <v>16.08</v>
      </c>
    </row>
    <row r="24641">
      <c r="B24641" s="161" t="n">
        <v>45995</v>
      </c>
      <c r="C24641" s="162" t="n">
        <v>6857.12</v>
      </c>
      <c r="D24641" s="162" t="n">
        <v>0.102098</v>
      </c>
      <c r="E24641" s="162" t="n">
        <v>15.78</v>
      </c>
    </row>
    <row r="24642">
      <c r="B24642" s="161" t="n">
        <v>45996</v>
      </c>
      <c r="C24642" s="162" t="n">
        <v>6870.4</v>
      </c>
      <c r="D24642" s="162" t="n">
        <v>0.103425</v>
      </c>
      <c r="E24642" s="162" t="n">
        <v>15.41</v>
      </c>
    </row>
    <row r="24643">
      <c r="B24643" s="161" t="n">
        <v>45999</v>
      </c>
      <c r="C24643" s="162" t="n">
        <v>6846.51</v>
      </c>
      <c r="D24643" s="162" t="n">
        <v>0.09927</v>
      </c>
      <c r="E24643" s="162" t="n">
        <v>16.66</v>
      </c>
    </row>
    <row r="24644">
      <c r="B24644" s="161" t="n">
        <v>46000</v>
      </c>
      <c r="C24644" s="162" t="n">
        <v>6840.51</v>
      </c>
      <c r="D24644" s="162" t="n">
        <v>0.097702</v>
      </c>
      <c r="E24644" s="162" t="n">
        <v>16.93</v>
      </c>
    </row>
    <row r="24645">
      <c r="B24645" s="161" t="n">
        <v>46001</v>
      </c>
      <c r="C24645" s="162" t="n">
        <v>6886.68</v>
      </c>
      <c r="D24645" s="162" t="n">
        <v>0.103678</v>
      </c>
      <c r="E24645" s="162" t="n">
        <v>15.77</v>
      </c>
    </row>
    <row r="24646">
      <c r="B24646" s="161" t="n">
        <v>46002</v>
      </c>
      <c r="C24646" s="162" t="n">
        <v>6901</v>
      </c>
      <c r="D24646" s="162" t="n">
        <v>0.104995</v>
      </c>
      <c r="E24646" s="162" t="n">
        <v>14.85</v>
      </c>
    </row>
    <row r="24647">
      <c r="B24647" s="161" t="n">
        <v>46003</v>
      </c>
      <c r="C24647" s="162" t="n">
        <v>6827.41</v>
      </c>
      <c r="D24647" s="162" t="n">
        <v>0.093497</v>
      </c>
      <c r="E24647" s="162" t="n">
        <v>15.74</v>
      </c>
    </row>
    <row r="24648">
      <c r="B24648" s="161" t="n">
        <v>46006</v>
      </c>
      <c r="C24648" s="162" t="n">
        <v>6816.51</v>
      </c>
      <c r="D24648" s="162" t="n">
        <v>0.091206</v>
      </c>
      <c r="E24648" s="162" t="n">
        <v>16.5</v>
      </c>
    </row>
    <row r="24649">
      <c r="B24649" s="161" t="n">
        <v>46007</v>
      </c>
      <c r="C24649" s="162" t="n">
        <v>6800.26</v>
      </c>
      <c r="D24649" s="162" t="n">
        <v>0.088056</v>
      </c>
      <c r="E24649" s="162" t="n">
        <v>16.48</v>
      </c>
    </row>
    <row r="24650">
      <c r="B24650" s="161" t="n">
        <v>46008</v>
      </c>
      <c r="C24650" s="162" t="n">
        <v>6721.43</v>
      </c>
      <c r="D24650" s="162" t="n">
        <v>0.075639</v>
      </c>
      <c r="E24650" s="162" t="n">
        <v>17.62</v>
      </c>
    </row>
    <row r="24651">
      <c r="B24651" s="161" t="n">
        <v>46009</v>
      </c>
      <c r="C24651" s="162" t="n">
        <v>6774.76</v>
      </c>
      <c r="D24651" s="162" t="n">
        <v>0.08279400000000001</v>
      </c>
      <c r="E24651" s="162" t="n">
        <v>16.87</v>
      </c>
    </row>
    <row r="24652">
      <c r="B24652" s="161" t="n">
        <v>46010</v>
      </c>
      <c r="C24652" s="162" t="n">
        <v>6834.5</v>
      </c>
      <c r="D24652" s="162" t="n">
        <v>0.090695</v>
      </c>
      <c r="E24652" s="162" t="n">
        <v>14.91</v>
      </c>
    </row>
    <row r="24653">
      <c r="B24653" s="161" t="n">
        <v>46013</v>
      </c>
      <c r="C24653" s="162" t="n">
        <v>6878.49</v>
      </c>
      <c r="D24653" s="162" t="n">
        <v>0.096224</v>
      </c>
      <c r="E24653" s="162" t="n">
        <v>14.08</v>
      </c>
    </row>
    <row r="24654">
      <c r="B24654" s="161" t="n">
        <v>46014</v>
      </c>
      <c r="C24654" s="162" t="n">
        <v>6909.79</v>
      </c>
      <c r="D24654" s="162" t="n">
        <v>0.099728</v>
      </c>
      <c r="E24654" s="162" t="n">
        <v>14</v>
      </c>
    </row>
    <row r="24655">
      <c r="B24655" s="161" t="n">
        <v>46015</v>
      </c>
      <c r="C24655" s="162" t="n">
        <v>6932.05</v>
      </c>
      <c r="D24655" s="162" t="n">
        <v>0.101857</v>
      </c>
      <c r="E24655" s="162" t="n">
        <v>13.47</v>
      </c>
    </row>
    <row r="24656">
      <c r="B24656" s="161" t="n">
        <v>46017</v>
      </c>
      <c r="C24656" s="162" t="n">
        <v>6929.94</v>
      </c>
      <c r="D24656" s="162" t="n">
        <v>0.100491</v>
      </c>
      <c r="E24656" s="162" t="n">
        <v>13.6</v>
      </c>
    </row>
    <row r="24657">
      <c r="B24657" s="161" t="n">
        <v>46020</v>
      </c>
      <c r="C24657" s="162" t="n">
        <v>6905.74</v>
      </c>
      <c r="D24657" s="162" t="n">
        <v>0.095889</v>
      </c>
      <c r="E24657" s="162" t="n">
        <v>14.2</v>
      </c>
    </row>
    <row r="24658">
      <c r="B24658" s="161" t="n">
        <v>46021</v>
      </c>
      <c r="C24658" s="162" t="n">
        <v>6896.24</v>
      </c>
      <c r="D24658" s="162" t="n">
        <v>0.093511</v>
      </c>
      <c r="E24658" s="162" t="n">
        <v>14.33</v>
      </c>
    </row>
    <row r="24659">
      <c r="B24659" s="161" t="n">
        <v>46022</v>
      </c>
      <c r="C24659" s="162" t="n">
        <v>6845.5</v>
      </c>
      <c r="D24659" s="162" t="n">
        <v>0.08519500000000001</v>
      </c>
      <c r="E24659" s="162" t="n">
        <v>14.95</v>
      </c>
    </row>
    <row r="24660">
      <c r="B24660" s="161" t="n">
        <v>46024</v>
      </c>
      <c r="C24660" s="162" t="n">
        <v>6858.47</v>
      </c>
      <c r="D24660" s="162" t="n">
        <v>0.08609899999999999</v>
      </c>
      <c r="E24660" s="162" t="n">
        <v>14.51</v>
      </c>
    </row>
    <row r="24661">
      <c r="B24661" s="161" t="n">
        <v>46027</v>
      </c>
      <c r="C24661" s="162" t="n">
        <v>6902.05</v>
      </c>
      <c r="D24661" s="162" t="n">
        <v>0.091459</v>
      </c>
      <c r="E24661" s="162" t="n">
        <v>14.9</v>
      </c>
    </row>
    <row r="24662">
      <c r="B24662" s="161" t="n">
        <v>46028</v>
      </c>
      <c r="C24662" s="162" t="n">
        <v>6944.82</v>
      </c>
      <c r="D24662" s="162" t="n">
        <v>0.096619</v>
      </c>
      <c r="E24662" s="162" t="n">
        <v>14.75</v>
      </c>
    </row>
    <row r="24663">
      <c r="B24663" s="161" t="n">
        <v>46029</v>
      </c>
      <c r="C24663" s="162" t="n">
        <v>6920.93</v>
      </c>
      <c r="D24663" s="162" t="n">
        <v>0.09218</v>
      </c>
      <c r="E24663" s="162" t="n">
        <v>15.38</v>
      </c>
    </row>
    <row r="24664">
      <c r="B24664" s="161" t="n">
        <v>46030</v>
      </c>
      <c r="C24664" s="162" t="n">
        <v>6921.46</v>
      </c>
      <c r="D24664" s="162" t="n">
        <v>0.09134299999999999</v>
      </c>
      <c r="E24664" s="162" t="n">
        <v>15.45</v>
      </c>
    </row>
    <row r="24665">
      <c r="B24665" s="161" t="n">
        <v>46031</v>
      </c>
      <c r="C24665" s="162" t="n">
        <v>6966.28</v>
      </c>
      <c r="D24665" s="162" t="n">
        <v>0.096856</v>
      </c>
      <c r="E24665" s="162" t="n">
        <v>14.49</v>
      </c>
    </row>
    <row r="24666">
      <c r="B24666" s="161" t="n">
        <v>46034</v>
      </c>
      <c r="C24666" s="162" t="n">
        <v>6977.27</v>
      </c>
      <c r="D24666" s="162" t="n">
        <v>0.09743300000000001</v>
      </c>
      <c r="E24666" s="162" t="n">
        <v>15.12</v>
      </c>
    </row>
    <row r="24667">
      <c r="B24667" s="161" t="n">
        <v>46035</v>
      </c>
      <c r="C24667" s="162" t="n">
        <v>6963.74</v>
      </c>
      <c r="D24667" s="162" t="n">
        <v>0.094489</v>
      </c>
      <c r="E24667" s="162" t="n">
        <v>15.98</v>
      </c>
    </row>
    <row r="24668">
      <c r="B24668" s="161" t="n">
        <v>46036</v>
      </c>
      <c r="C24668" s="162" t="n">
        <v>6926.6</v>
      </c>
      <c r="D24668" s="162" t="n">
        <v>0.08808000000000001</v>
      </c>
      <c r="E24668" s="162" t="n">
        <v>16.75</v>
      </c>
    </row>
    <row r="24669">
      <c r="B24669" s="161" t="n">
        <v>46037</v>
      </c>
      <c r="C24669" s="162" t="n">
        <v>6944.47</v>
      </c>
      <c r="D24669" s="162" t="n">
        <v>0.08960600000000001</v>
      </c>
      <c r="E24669" s="162" t="n">
        <v>15.84</v>
      </c>
    </row>
    <row r="24670">
      <c r="B24670" s="161" t="n">
        <v>46038</v>
      </c>
      <c r="C24670" s="162" t="n">
        <v>6940.01</v>
      </c>
      <c r="D24670" s="162" t="n">
        <v>0.087935</v>
      </c>
      <c r="E24670" s="162" t="n">
        <v>15.86</v>
      </c>
    </row>
    <row r="24671">
      <c r="B24671" s="161" t="n">
        <v>46041</v>
      </c>
      <c r="C24671" s="162" t="n"/>
      <c r="D24671" s="162" t="n"/>
      <c r="E24671" s="162" t="n">
        <v>18.84</v>
      </c>
    </row>
    <row r="24672">
      <c r="B24672" s="161" t="n">
        <v>46042</v>
      </c>
      <c r="C24672" s="162" t="n">
        <v>6796.86</v>
      </c>
      <c r="D24672" s="162" t="n">
        <v>0.066207</v>
      </c>
      <c r="E24672" s="162" t="n">
        <v>20.09</v>
      </c>
    </row>
    <row r="24673">
      <c r="B24673" s="161" t="n">
        <v>46043</v>
      </c>
      <c r="C24673" s="162" t="n">
        <v>6875.62</v>
      </c>
      <c r="D24673" s="162" t="n">
        <v>0.076567</v>
      </c>
      <c r="E24673" s="162" t="n">
        <v>16.9</v>
      </c>
    </row>
    <row r="24674">
      <c r="B24674" s="161" t="n">
        <v>46044</v>
      </c>
      <c r="C24674" s="162" t="n">
        <v>6913.35</v>
      </c>
      <c r="D24674" s="162" t="n">
        <v>0.080596</v>
      </c>
      <c r="E24674" s="162" t="n">
        <v>15.64</v>
      </c>
    </row>
    <row r="24675">
      <c r="B24675" s="161" t="n">
        <v>46045</v>
      </c>
      <c r="C24675" s="162" t="n">
        <v>6915.61</v>
      </c>
      <c r="D24675" s="162" t="n">
        <v>0.079471</v>
      </c>
      <c r="E24675" s="162" t="n">
        <v>16.09</v>
      </c>
    </row>
    <row r="24676">
      <c r="B24676" s="161" t="n">
        <v>46048</v>
      </c>
      <c r="C24676" s="162" t="n">
        <v>6950.23</v>
      </c>
      <c r="D24676" s="162" t="n">
        <v>0.082926</v>
      </c>
      <c r="E24676" s="162" t="n">
        <v>16.15</v>
      </c>
    </row>
    <row r="24677">
      <c r="B24677" s="161" t="n">
        <v>46049</v>
      </c>
      <c r="C24677" s="162" t="n">
        <v>6978.6</v>
      </c>
      <c r="D24677" s="162" t="n">
        <v>0.085811</v>
      </c>
      <c r="E24677" s="162" t="n">
        <v>16.35</v>
      </c>
    </row>
    <row r="24678">
      <c r="B24678" s="161" t="n">
        <v>46050</v>
      </c>
      <c r="C24678" s="162" t="n">
        <v>6978.03</v>
      </c>
      <c r="D24678" s="162" t="n">
        <v>0.084395</v>
      </c>
      <c r="E24678" s="162" t="n">
        <v>16.35</v>
      </c>
    </row>
    <row r="24679">
      <c r="B24679" s="161" t="n">
        <v>46051</v>
      </c>
      <c r="C24679" s="162" t="n">
        <v>6969.01</v>
      </c>
      <c r="D24679" s="162" t="n">
        <v>0.08185000000000001</v>
      </c>
      <c r="E24679" s="162" t="n">
        <v>16.88</v>
      </c>
    </row>
    <row r="24680">
      <c r="B24680" s="161" t="n">
        <v>46052</v>
      </c>
      <c r="C24680" s="162" t="n">
        <v>6939.03</v>
      </c>
      <c r="D24680" s="162" t="n">
        <v>0.076346</v>
      </c>
      <c r="E24680" s="162" t="n">
        <v>17.44</v>
      </c>
    </row>
    <row r="24681">
      <c r="B24681" s="161" t="n">
        <v>46055</v>
      </c>
      <c r="C24681" s="162" t="n">
        <v>6976.44</v>
      </c>
      <c r="D24681" s="162" t="n">
        <v>0.080495</v>
      </c>
      <c r="E24681" s="162" t="n">
        <v>16.34</v>
      </c>
    </row>
    <row r="24682">
      <c r="B24682" s="161" t="n">
        <v>46056</v>
      </c>
      <c r="C24682" s="162" t="n">
        <v>6917.81</v>
      </c>
      <c r="D24682" s="162" t="n">
        <v>0.070781</v>
      </c>
      <c r="E24682" s="162" t="n">
        <v>18</v>
      </c>
    </row>
    <row r="24683">
      <c r="B24683" s="161" t="n">
        <v>46057</v>
      </c>
      <c r="C24683" s="162" t="n">
        <v>6882.72</v>
      </c>
      <c r="D24683" s="162" t="n">
        <v>0.064455</v>
      </c>
      <c r="E24683" s="162" t="n">
        <v>18.64</v>
      </c>
    </row>
    <row r="24684">
      <c r="B24684" s="161" t="n">
        <v>46058</v>
      </c>
      <c r="C24684" s="162" t="n">
        <v>6798.4</v>
      </c>
      <c r="D24684" s="162" t="n">
        <v>0.050858</v>
      </c>
      <c r="E24684" s="162" t="n">
        <v>21.77</v>
      </c>
    </row>
    <row r="24685">
      <c r="B24685" s="161" t="n">
        <v>46059</v>
      </c>
      <c r="C24685" s="162" t="n">
        <v>6932.3</v>
      </c>
      <c r="D24685" s="162" t="n">
        <v>0.069091</v>
      </c>
      <c r="E24685" s="162" t="n">
        <v>17.76</v>
      </c>
    </row>
    <row r="24686">
      <c r="B24686" s="161" t="n">
        <v>46062</v>
      </c>
      <c r="C24686" s="162" t="n">
        <v>6964.82</v>
      </c>
      <c r="D24686" s="162" t="n">
        <v>0.072544</v>
      </c>
      <c r="E24686" s="162" t="n">
        <v>17.36</v>
      </c>
    </row>
    <row r="24687">
      <c r="B24687" s="161" t="n">
        <v>46063</v>
      </c>
      <c r="C24687" s="162" t="n">
        <v>6941.81</v>
      </c>
      <c r="D24687" s="162" t="n">
        <v>0.06811</v>
      </c>
      <c r="E24687" s="162" t="n">
        <v>17.79</v>
      </c>
    </row>
    <row r="24688">
      <c r="B24688" s="161" t="n">
        <v>46064</v>
      </c>
      <c r="C24688" s="162" t="n">
        <v>6941.47</v>
      </c>
      <c r="D24688" s="162" t="n">
        <v>0.06697</v>
      </c>
      <c r="E24688" s="162" t="n">
        <v>17.65</v>
      </c>
    </row>
    <row r="24689">
      <c r="B24689" s="161" t="n">
        <v>46065</v>
      </c>
      <c r="C24689" s="162" t="n">
        <v>6832.76</v>
      </c>
      <c r="D24689" s="162" t="n">
        <v>0.050181</v>
      </c>
      <c r="E24689" s="162" t="n">
        <v>20.82</v>
      </c>
    </row>
    <row r="24690">
      <c r="B24690" s="161" t="n">
        <v>46066</v>
      </c>
      <c r="C24690" s="162" t="n">
        <v>6836.17</v>
      </c>
      <c r="D24690" s="162" t="n">
        <v>0.049699</v>
      </c>
      <c r="E24690" s="162" t="n">
        <v>20.6</v>
      </c>
    </row>
    <row r="24691">
      <c r="B24691" s="161" t="n">
        <v>46069</v>
      </c>
      <c r="C24691" s="162" t="n"/>
      <c r="D24691" s="162" t="n"/>
      <c r="E24691" s="162" t="n">
        <v>21.2</v>
      </c>
    </row>
    <row r="24692">
      <c r="B24692" s="161" t="n">
        <v>46070</v>
      </c>
      <c r="C24692" s="162" t="n">
        <v>6843.22</v>
      </c>
      <c r="D24692" s="162" t="n">
        <v>0.049751</v>
      </c>
      <c r="E24692" s="162" t="n">
        <v>20.29</v>
      </c>
    </row>
    <row r="24693">
      <c r="B24693" s="161" t="n">
        <v>46071</v>
      </c>
      <c r="C24693" s="162" t="n">
        <v>6881.31</v>
      </c>
      <c r="D24693" s="162" t="n">
        <v>0.054322</v>
      </c>
      <c r="E24693" s="162" t="n">
        <v>19.62</v>
      </c>
    </row>
    <row r="24694">
      <c r="B24694" s="161" t="n">
        <v>46072</v>
      </c>
      <c r="C24694" s="162" t="n">
        <v>6861.89</v>
      </c>
      <c r="D24694" s="162" t="n">
        <v>0.050594</v>
      </c>
      <c r="E24694" s="162" t="n">
        <v>20.23</v>
      </c>
    </row>
    <row r="24695">
      <c r="B24695" s="161" t="n">
        <v>46073</v>
      </c>
      <c r="C24695" s="162" t="n">
        <v>6909.51</v>
      </c>
      <c r="D24695" s="162" t="n">
        <v>0.056546</v>
      </c>
      <c r="E24695" s="162" t="n">
        <v>19.09</v>
      </c>
    </row>
    <row r="24696">
      <c r="B24696" s="161" t="n">
        <v>46076</v>
      </c>
      <c r="C24696" s="162" t="n">
        <v>6837.75</v>
      </c>
      <c r="D24696" s="162" t="n">
        <v>0.045163</v>
      </c>
      <c r="E24696" s="162" t="n">
        <v>21.01</v>
      </c>
    </row>
    <row r="24697">
      <c r="B24697" s="161" t="n">
        <v>46077</v>
      </c>
      <c r="C24697" s="162" t="n">
        <v>6890.07</v>
      </c>
      <c r="D24697" s="162" t="n">
        <v>0.051823</v>
      </c>
      <c r="E24697" s="162" t="n">
        <v>19.55</v>
      </c>
    </row>
    <row r="24698">
      <c r="B24698" s="161" t="n">
        <v>46078</v>
      </c>
      <c r="C24698" s="162" t="n">
        <v>6946.13</v>
      </c>
      <c r="D24698" s="162" t="n">
        <v>0.058947</v>
      </c>
      <c r="E24698" s="162" t="n">
        <v>17.93</v>
      </c>
    </row>
    <row r="24699">
      <c r="B24699" s="161" t="n">
        <v>46079</v>
      </c>
      <c r="C24699" s="162" t="n">
        <v>6908.86</v>
      </c>
      <c r="D24699" s="162" t="n">
        <v>0.052614</v>
      </c>
      <c r="E24699" s="162" t="n">
        <v>18.63</v>
      </c>
    </row>
    <row r="24700">
      <c r="B24700" s="161" t="n">
        <v>46080</v>
      </c>
      <c r="C24700" s="162" t="n">
        <v>6878.88</v>
      </c>
      <c r="D24700" s="162" t="n">
        <v>0.047476</v>
      </c>
      <c r="E24700" s="162" t="n">
        <v>19.86</v>
      </c>
    </row>
    <row r="24701">
      <c r="B24701" s="161" t="n">
        <v>46083</v>
      </c>
      <c r="C24701" s="162" t="n">
        <v>6881.62</v>
      </c>
      <c r="D24701" s="162" t="n">
        <v>0.047117</v>
      </c>
      <c r="E24701" s="162" t="n">
        <v>21.44</v>
      </c>
    </row>
    <row r="24702">
      <c r="B24702" s="161" t="n">
        <v>46084</v>
      </c>
      <c r="C24702" s="162" t="n">
        <v>6816.63</v>
      </c>
      <c r="D24702" s="162" t="n">
        <v>0.036924</v>
      </c>
      <c r="E24702" s="162" t="n">
        <v>23.57</v>
      </c>
    </row>
    <row r="24703">
      <c r="B24703" s="161" t="n">
        <v>46085</v>
      </c>
      <c r="C24703" s="162" t="n">
        <v>6869.5</v>
      </c>
      <c r="D24703" s="162" t="n">
        <v>0.043926</v>
      </c>
      <c r="E24703" s="162" t="n">
        <v>21.15</v>
      </c>
    </row>
    <row r="24704">
      <c r="B24704" s="161" t="n">
        <v>46086</v>
      </c>
      <c r="C24704" s="162" t="n">
        <v>6830.71</v>
      </c>
      <c r="D24704" s="162" t="n">
        <v>0.0376</v>
      </c>
      <c r="E24704" s="162" t="n">
        <v>23.75</v>
      </c>
    </row>
    <row r="24705">
      <c r="B24705" s="161" t="n">
        <v>46087</v>
      </c>
      <c r="C24705" s="162" t="n">
        <v>6740.02</v>
      </c>
      <c r="D24705" s="162" t="n">
        <v>0.023644</v>
      </c>
      <c r="E24705" s="162" t="n">
        <v>29.49</v>
      </c>
    </row>
    <row r="24706">
      <c r="B24706" s="161" t="n">
        <v>46090</v>
      </c>
      <c r="C24706" s="162" t="n">
        <v>6795.99</v>
      </c>
      <c r="D24706" s="162" t="n">
        <v>0.031264</v>
      </c>
      <c r="E24706" s="162" t="n">
        <v>25.5</v>
      </c>
    </row>
    <row r="24707">
      <c r="B24707" s="161" t="n">
        <v>46091</v>
      </c>
      <c r="C24707" s="162" t="n">
        <v>6781.48</v>
      </c>
      <c r="D24707" s="162" t="n">
        <v>0.028416</v>
      </c>
      <c r="E24707" s="162" t="n">
        <v>24.93</v>
      </c>
    </row>
    <row r="24708">
      <c r="B24708" s="161" t="n">
        <v>46092</v>
      </c>
      <c r="C24708" s="162" t="n">
        <v>6775.8</v>
      </c>
      <c r="D24708" s="162" t="n">
        <v>0.02687</v>
      </c>
      <c r="E24708" s="162" t="n">
        <v>24.23</v>
      </c>
    </row>
    <row r="24709">
      <c r="B24709" s="161" t="n">
        <v>46093</v>
      </c>
      <c r="C24709" s="162" t="n">
        <v>6672.62</v>
      </c>
      <c r="D24709" s="162" t="n">
        <v>0.010866</v>
      </c>
      <c r="E24709" s="162" t="n">
        <v>27.29</v>
      </c>
    </row>
    <row r="24710">
      <c r="B24710" s="161" t="n">
        <v>46094</v>
      </c>
      <c r="C24710" s="162" t="n">
        <v>6632.19</v>
      </c>
      <c r="D24710" s="162" t="n">
        <v>0.00425</v>
      </c>
      <c r="E24710" s="162" t="n">
        <v>27.19</v>
      </c>
    </row>
    <row r="24711">
      <c r="B24711" s="161" t="n">
        <v>46097</v>
      </c>
      <c r="C24711" s="162" t="n">
        <v>6699.38</v>
      </c>
      <c r="D24711" s="162" t="n">
        <v>0.013716</v>
      </c>
      <c r="E24711" s="162" t="n">
        <v>23.51</v>
      </c>
    </row>
    <row r="24712">
      <c r="B24712" s="161" t="n">
        <v>46098</v>
      </c>
      <c r="C24712" s="162" t="n">
        <v>6716.09</v>
      </c>
      <c r="D24712" s="162" t="n">
        <v>0.015599</v>
      </c>
      <c r="E24712" s="162" t="n">
        <v>22.37</v>
      </c>
    </row>
    <row r="24713">
      <c r="B24713" s="161" t="n">
        <v>46099</v>
      </c>
      <c r="C24713" s="162" t="n">
        <v>6624.7</v>
      </c>
      <c r="D24713" s="162" t="n">
        <v>0.001359</v>
      </c>
      <c r="E24713" s="162" t="n">
        <v>25.09</v>
      </c>
    </row>
    <row r="24714">
      <c r="B24714" s="161" t="n">
        <v>46100</v>
      </c>
      <c r="C24714" s="162" t="n">
        <v>6606.49</v>
      </c>
      <c r="D24714" s="162" t="n">
        <v>-0.0019</v>
      </c>
      <c r="E24714" s="162" t="n">
        <v>24.06</v>
      </c>
    </row>
    <row r="24715">
      <c r="B24715" s="161" t="n">
        <v>46101</v>
      </c>
      <c r="C24715" s="162" t="n">
        <v>6506.48</v>
      </c>
      <c r="D24715" s="162" t="n">
        <v>-0.017559</v>
      </c>
      <c r="E24715" s="162" t="n">
        <v>26.78</v>
      </c>
    </row>
    <row r="24716">
      <c r="B24716" s="161" t="n">
        <v>46104</v>
      </c>
      <c r="C24716" s="162" t="n">
        <v>6581</v>
      </c>
      <c r="D24716" s="162" t="n">
        <v>-0.006631</v>
      </c>
      <c r="E24716" s="162" t="n">
        <v>26.15</v>
      </c>
    </row>
    <row r="24717">
      <c r="B24717" s="161" t="n">
        <v>46105</v>
      </c>
      <c r="C24717" s="162" t="n">
        <v>6556.37</v>
      </c>
      <c r="D24717" s="162" t="n">
        <v>-0.010846</v>
      </c>
      <c r="E24717" s="162" t="n">
        <v>26.95</v>
      </c>
    </row>
    <row r="24718">
      <c r="B24718" s="161" t="n">
        <v>46106</v>
      </c>
      <c r="C24718" s="162" t="n">
        <v>6591.9</v>
      </c>
      <c r="D24718" s="162" t="n">
        <v>-0.005888</v>
      </c>
      <c r="E24718" s="162" t="n">
        <v>25.33</v>
      </c>
    </row>
    <row r="24719">
      <c r="B24719" s="161" t="n">
        <v>46107</v>
      </c>
      <c r="C24719" s="162" t="n">
        <v>6477.16</v>
      </c>
      <c r="D24719" s="162" t="n">
        <v>-0.023803</v>
      </c>
      <c r="E24719" s="162" t="n">
        <v>27.44</v>
      </c>
    </row>
    <row r="24720">
      <c r="B24720" s="161" t="n">
        <v>46108</v>
      </c>
      <c r="C24720" s="162" t="n">
        <v>6368.85</v>
      </c>
      <c r="D24720" s="162" t="n">
        <v>-0.040915</v>
      </c>
      <c r="E24720" s="162" t="n">
        <v>31.05</v>
      </c>
    </row>
    <row r="24721">
      <c r="B24721" s="161" t="n">
        <v>46111</v>
      </c>
      <c r="C24721" s="162" t="n">
        <v>6343.72</v>
      </c>
      <c r="D24721" s="162" t="n">
        <v>-0.045111</v>
      </c>
      <c r="E24721" s="162" t="n">
        <v>30.61</v>
      </c>
    </row>
    <row r="24722">
      <c r="B24722" s="161" t="n">
        <v>46112</v>
      </c>
      <c r="C24722" s="162" t="n">
        <v>6528.52</v>
      </c>
      <c r="D24722" s="162" t="n">
        <v>-0.01676</v>
      </c>
      <c r="E24722" s="162" t="n">
        <v>25.25</v>
      </c>
    </row>
    <row r="24723">
      <c r="B24723" s="161" t="n">
        <v>46113</v>
      </c>
      <c r="C24723" s="162" t="n">
        <v>6575.32</v>
      </c>
      <c r="D24723" s="162" t="n">
        <v>-0.010067</v>
      </c>
      <c r="E24723" s="162" t="n">
        <v>24.54</v>
      </c>
    </row>
    <row r="24724">
      <c r="B24724" s="161" t="n">
        <v>46114</v>
      </c>
      <c r="C24724" s="162" t="n">
        <v>6582.69</v>
      </c>
      <c r="D24724" s="162" t="n">
        <v>-0.009361</v>
      </c>
      <c r="E24724" s="162" t="n">
        <v>23.87</v>
      </c>
    </row>
    <row r="24725">
      <c r="B24725" s="161" t="n">
        <v>46118</v>
      </c>
      <c r="C24725" s="162" t="n">
        <v>6611.83</v>
      </c>
      <c r="D24725" s="162" t="n">
        <v>-0.005417</v>
      </c>
      <c r="E24725" s="162" t="n">
        <v>24.17</v>
      </c>
    </row>
    <row r="24726">
      <c r="B24726" s="160" t="n">
        <v>46119</v>
      </c>
      <c r="C24726" s="163" t="n">
        <v>6616.85</v>
      </c>
      <c r="D24726" s="163" t="n">
        <v>-0.005136</v>
      </c>
      <c r="E24726" s="163" t="n">
        <v>25.78</v>
      </c>
    </row>
    <row r="24727">
      <c r="B24727" s="160" t="n">
        <v>46120</v>
      </c>
      <c r="C24727" s="163" t="n">
        <v>6782.81</v>
      </c>
      <c r="D24727" s="163" t="n">
        <v>0.019023</v>
      </c>
      <c r="E24727" s="163" t="n">
        <v>21.04</v>
      </c>
    </row>
    <row r="24728">
      <c r="B24728" s="160" t="n">
        <v>46121</v>
      </c>
      <c r="C24728" s="163" t="n">
        <v>6824.66</v>
      </c>
      <c r="D24728" s="163" t="n">
        <v>0.024574</v>
      </c>
      <c r="E24728" s="163" t="n">
        <v>19.49</v>
      </c>
    </row>
    <row r="24729">
      <c r="B24729" s="160" t="n">
        <v>46122</v>
      </c>
      <c r="C24729" s="163" t="n">
        <v>6816.89</v>
      </c>
      <c r="D24729" s="163" t="n">
        <v>0.022891</v>
      </c>
      <c r="E24729" s="163" t="n">
        <v>19.23</v>
      </c>
    </row>
    <row r="24730">
      <c r="B24730" s="160" t="n">
        <v>46125</v>
      </c>
      <c r="C24730" s="163" t="n">
        <v>6886.24</v>
      </c>
      <c r="D24730" s="163" t="n">
        <v>0.032417</v>
      </c>
      <c r="E24730" s="163" t="n">
        <v>19.12</v>
      </c>
    </row>
    <row r="24731">
      <c r="B24731" s="161" t="n"/>
    </row>
    <row r="24732">
      <c r="B24732" s="161" t="n"/>
    </row>
    <row r="24733">
      <c r="B24733" s="16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A1:H1269"/>
  <sheetViews>
    <sheetView topLeftCell="A256" workbookViewId="0">
      <selection activeCell="L1268" sqref="L1268"/>
    </sheetView>
  </sheetViews>
  <sheetFormatPr baseColWidth="10" defaultRowHeight="15"/>
  <cols>
    <col width="11.5" bestFit="1" customWidth="1" style="10" min="1" max="1"/>
  </cols>
  <sheetData>
    <row r="1">
      <c r="A1" s="10" t="inlineStr">
        <is>
          <t>日期</t>
        </is>
      </c>
      <c r="B1" t="inlineStr">
        <is>
          <t>SP500</t>
        </is>
      </c>
      <c r="C1" t="inlineStr">
        <is>
          <t>简单模式</t>
        </is>
      </c>
      <c r="D1" t="inlineStr">
        <is>
          <t>普通模式</t>
        </is>
      </c>
      <c r="E1" t="inlineStr">
        <is>
          <t>困难模式</t>
        </is>
      </c>
      <c r="F1" t="inlineStr">
        <is>
          <t>噩梦模式</t>
        </is>
      </c>
      <c r="G1" t="inlineStr">
        <is>
          <t>地狱模式</t>
        </is>
      </c>
      <c r="H1" t="inlineStr">
        <is>
          <t>炼狱模式</t>
        </is>
      </c>
    </row>
    <row r="2">
      <c r="A2" s="10">
        <f>回测_周度!A262</f>
        <v/>
      </c>
      <c r="B2">
        <f>回测_周度!B262</f>
        <v/>
      </c>
      <c r="C2">
        <f>IF(评分与状态_周度!E278="🟢 简单模式",8000,0)</f>
        <v/>
      </c>
      <c r="D2">
        <f>IF(评分与状态_周度!E278="🟢 普通模式",8000,0)</f>
        <v/>
      </c>
      <c r="E2">
        <f>IF(评分与状态_周度!E278="🟡 困难模式",8000,0)</f>
        <v/>
      </c>
      <c r="F2">
        <f>IF(评分与状态_周度!E278="🟠 噩梦模式",8000,0)</f>
        <v/>
      </c>
      <c r="G2">
        <f>IF(评分与状态_周度!E278="🔴 地狱模式",8000,0)</f>
        <v/>
      </c>
      <c r="H2">
        <f>IF(评分与状态_周度!E278="💀 炼狱模式",8000,0)</f>
        <v/>
      </c>
    </row>
    <row r="3">
      <c r="A3" s="10">
        <f>回测_周度!A263</f>
        <v/>
      </c>
      <c r="B3">
        <f>回测_周度!B263</f>
        <v/>
      </c>
      <c r="C3">
        <f>IF(评分与状态_周度!E279="🟢 简单模式",8000,0)</f>
        <v/>
      </c>
      <c r="D3">
        <f>IF(评分与状态_周度!E279="🟢 普通模式",8000,0)</f>
        <v/>
      </c>
      <c r="E3">
        <f>IF(评分与状态_周度!E279="🟡 困难模式",8000,0)</f>
        <v/>
      </c>
      <c r="F3">
        <f>IF(评分与状态_周度!E279="🟠 噩梦模式",8000,0)</f>
        <v/>
      </c>
      <c r="G3">
        <f>IF(评分与状态_周度!E279="🔴 地狱模式",8000,0)</f>
        <v/>
      </c>
      <c r="H3">
        <f>IF(评分与状态_周度!E279="💀 炼狱模式",8000,0)</f>
        <v/>
      </c>
    </row>
    <row r="4">
      <c r="A4" s="10">
        <f>回测_周度!A264</f>
        <v/>
      </c>
      <c r="B4">
        <f>回测_周度!B264</f>
        <v/>
      </c>
      <c r="C4">
        <f>IF(评分与状态_周度!E280="🟢 简单模式",8000,0)</f>
        <v/>
      </c>
      <c r="D4">
        <f>IF(评分与状态_周度!E280="🟢 普通模式",8000,0)</f>
        <v/>
      </c>
      <c r="E4">
        <f>IF(评分与状态_周度!E280="🟡 困难模式",8000,0)</f>
        <v/>
      </c>
      <c r="F4">
        <f>IF(评分与状态_周度!E280="🟠 噩梦模式",8000,0)</f>
        <v/>
      </c>
      <c r="G4">
        <f>IF(评分与状态_周度!E280="🔴 地狱模式",8000,0)</f>
        <v/>
      </c>
      <c r="H4">
        <f>IF(评分与状态_周度!E280="💀 炼狱模式",8000,0)</f>
        <v/>
      </c>
    </row>
    <row r="5">
      <c r="A5" s="10">
        <f>回测_周度!A265</f>
        <v/>
      </c>
      <c r="B5">
        <f>回测_周度!B265</f>
        <v/>
      </c>
      <c r="C5">
        <f>IF(评分与状态_周度!E281="🟢 简单模式",8000,0)</f>
        <v/>
      </c>
      <c r="D5">
        <f>IF(评分与状态_周度!E281="🟢 普通模式",8000,0)</f>
        <v/>
      </c>
      <c r="E5">
        <f>IF(评分与状态_周度!E281="🟡 困难模式",8000,0)</f>
        <v/>
      </c>
      <c r="F5">
        <f>IF(评分与状态_周度!E281="🟠 噩梦模式",8000,0)</f>
        <v/>
      </c>
      <c r="G5">
        <f>IF(评分与状态_周度!E281="🔴 地狱模式",8000,0)</f>
        <v/>
      </c>
      <c r="H5">
        <f>IF(评分与状态_周度!E281="💀 炼狱模式",8000,0)</f>
        <v/>
      </c>
    </row>
    <row r="6">
      <c r="A6" s="10">
        <f>回测_周度!A266</f>
        <v/>
      </c>
      <c r="B6">
        <f>回测_周度!B266</f>
        <v/>
      </c>
      <c r="C6">
        <f>IF(评分与状态_周度!E282="🟢 简单模式",8000,0)</f>
        <v/>
      </c>
      <c r="D6">
        <f>IF(评分与状态_周度!E282="🟢 普通模式",8000,0)</f>
        <v/>
      </c>
      <c r="E6">
        <f>IF(评分与状态_周度!E282="🟡 困难模式",8000,0)</f>
        <v/>
      </c>
      <c r="F6">
        <f>IF(评分与状态_周度!E282="🟠 噩梦模式",8000,0)</f>
        <v/>
      </c>
      <c r="G6">
        <f>IF(评分与状态_周度!E282="🔴 地狱模式",8000,0)</f>
        <v/>
      </c>
      <c r="H6">
        <f>IF(评分与状态_周度!E282="💀 炼狱模式",8000,0)</f>
        <v/>
      </c>
    </row>
    <row r="7">
      <c r="A7" s="10">
        <f>回测_周度!A267</f>
        <v/>
      </c>
      <c r="B7">
        <f>回测_周度!B267</f>
        <v/>
      </c>
      <c r="C7">
        <f>IF(评分与状态_周度!E283="🟢 简单模式",8000,0)</f>
        <v/>
      </c>
      <c r="D7">
        <f>IF(评分与状态_周度!E283="🟢 普通模式",8000,0)</f>
        <v/>
      </c>
      <c r="E7">
        <f>IF(评分与状态_周度!E283="🟡 困难模式",8000,0)</f>
        <v/>
      </c>
      <c r="F7">
        <f>IF(评分与状态_周度!E283="🟠 噩梦模式",8000,0)</f>
        <v/>
      </c>
      <c r="G7">
        <f>IF(评分与状态_周度!E283="🔴 地狱模式",8000,0)</f>
        <v/>
      </c>
      <c r="H7">
        <f>IF(评分与状态_周度!E283="💀 炼狱模式",8000,0)</f>
        <v/>
      </c>
    </row>
    <row r="8">
      <c r="A8" s="10">
        <f>回测_周度!A268</f>
        <v/>
      </c>
      <c r="B8">
        <f>回测_周度!B268</f>
        <v/>
      </c>
      <c r="C8">
        <f>IF(评分与状态_周度!E284="🟢 简单模式",8000,0)</f>
        <v/>
      </c>
      <c r="D8">
        <f>IF(评分与状态_周度!E284="🟢 普通模式",8000,0)</f>
        <v/>
      </c>
      <c r="E8">
        <f>IF(评分与状态_周度!E284="🟡 困难模式",8000,0)</f>
        <v/>
      </c>
      <c r="F8">
        <f>IF(评分与状态_周度!E284="🟠 噩梦模式",8000,0)</f>
        <v/>
      </c>
      <c r="G8">
        <f>IF(评分与状态_周度!E284="🔴 地狱模式",8000,0)</f>
        <v/>
      </c>
      <c r="H8">
        <f>IF(评分与状态_周度!E284="💀 炼狱模式",8000,0)</f>
        <v/>
      </c>
    </row>
    <row r="9">
      <c r="A9" s="10">
        <f>回测_周度!A269</f>
        <v/>
      </c>
      <c r="B9">
        <f>回测_周度!B269</f>
        <v/>
      </c>
      <c r="C9">
        <f>IF(评分与状态_周度!E285="🟢 简单模式",8000,0)</f>
        <v/>
      </c>
      <c r="D9">
        <f>IF(评分与状态_周度!E285="🟢 普通模式",8000,0)</f>
        <v/>
      </c>
      <c r="E9">
        <f>IF(评分与状态_周度!E285="🟡 困难模式",8000,0)</f>
        <v/>
      </c>
      <c r="F9">
        <f>IF(评分与状态_周度!E285="🟠 噩梦模式",8000,0)</f>
        <v/>
      </c>
      <c r="G9">
        <f>IF(评分与状态_周度!E285="🔴 地狱模式",8000,0)</f>
        <v/>
      </c>
      <c r="H9">
        <f>IF(评分与状态_周度!E285="💀 炼狱模式",8000,0)</f>
        <v/>
      </c>
    </row>
    <row r="10">
      <c r="A10" s="10">
        <f>回测_周度!A270</f>
        <v/>
      </c>
      <c r="B10">
        <f>回测_周度!B270</f>
        <v/>
      </c>
      <c r="C10">
        <f>IF(评分与状态_周度!E286="🟢 简单模式",8000,0)</f>
        <v/>
      </c>
      <c r="D10">
        <f>IF(评分与状态_周度!E286="🟢 普通模式",8000,0)</f>
        <v/>
      </c>
      <c r="E10">
        <f>IF(评分与状态_周度!E286="🟡 困难模式",8000,0)</f>
        <v/>
      </c>
      <c r="F10">
        <f>IF(评分与状态_周度!E286="🟠 噩梦模式",8000,0)</f>
        <v/>
      </c>
      <c r="G10">
        <f>IF(评分与状态_周度!E286="🔴 地狱模式",8000,0)</f>
        <v/>
      </c>
      <c r="H10">
        <f>IF(评分与状态_周度!E286="💀 炼狱模式",8000,0)</f>
        <v/>
      </c>
    </row>
    <row r="11">
      <c r="A11" s="10">
        <f>回测_周度!A271</f>
        <v/>
      </c>
      <c r="B11">
        <f>回测_周度!B271</f>
        <v/>
      </c>
      <c r="C11">
        <f>IF(评分与状态_周度!E287="🟢 简单模式",8000,0)</f>
        <v/>
      </c>
      <c r="D11">
        <f>IF(评分与状态_周度!E287="🟢 普通模式",8000,0)</f>
        <v/>
      </c>
      <c r="E11">
        <f>IF(评分与状态_周度!E287="🟡 困难模式",8000,0)</f>
        <v/>
      </c>
      <c r="F11">
        <f>IF(评分与状态_周度!E287="🟠 噩梦模式",8000,0)</f>
        <v/>
      </c>
      <c r="G11">
        <f>IF(评分与状态_周度!E287="🔴 地狱模式",8000,0)</f>
        <v/>
      </c>
      <c r="H11">
        <f>IF(评分与状态_周度!E287="💀 炼狱模式",8000,0)</f>
        <v/>
      </c>
    </row>
    <row r="12">
      <c r="A12" s="10">
        <f>回测_周度!A272</f>
        <v/>
      </c>
      <c r="B12">
        <f>回测_周度!B272</f>
        <v/>
      </c>
      <c r="C12">
        <f>IF(评分与状态_周度!E288="🟢 简单模式",8000,0)</f>
        <v/>
      </c>
      <c r="D12">
        <f>IF(评分与状态_周度!E288="🟢 普通模式",8000,0)</f>
        <v/>
      </c>
      <c r="E12">
        <f>IF(评分与状态_周度!E288="🟡 困难模式",8000,0)</f>
        <v/>
      </c>
      <c r="F12">
        <f>IF(评分与状态_周度!E288="🟠 噩梦模式",8000,0)</f>
        <v/>
      </c>
      <c r="G12">
        <f>IF(评分与状态_周度!E288="🔴 地狱模式",8000,0)</f>
        <v/>
      </c>
      <c r="H12">
        <f>IF(评分与状态_周度!E288="💀 炼狱模式",8000,0)</f>
        <v/>
      </c>
    </row>
    <row r="13">
      <c r="A13" s="10">
        <f>回测_周度!A273</f>
        <v/>
      </c>
      <c r="B13">
        <f>回测_周度!B273</f>
        <v/>
      </c>
      <c r="C13">
        <f>IF(评分与状态_周度!E289="🟢 简单模式",8000,0)</f>
        <v/>
      </c>
      <c r="D13">
        <f>IF(评分与状态_周度!E289="🟢 普通模式",8000,0)</f>
        <v/>
      </c>
      <c r="E13">
        <f>IF(评分与状态_周度!E289="🟡 困难模式",8000,0)</f>
        <v/>
      </c>
      <c r="F13">
        <f>IF(评分与状态_周度!E289="🟠 噩梦模式",8000,0)</f>
        <v/>
      </c>
      <c r="G13">
        <f>IF(评分与状态_周度!E289="🔴 地狱模式",8000,0)</f>
        <v/>
      </c>
      <c r="H13">
        <f>IF(评分与状态_周度!E289="💀 炼狱模式",8000,0)</f>
        <v/>
      </c>
    </row>
    <row r="14">
      <c r="A14" s="10">
        <f>回测_周度!A274</f>
        <v/>
      </c>
      <c r="B14">
        <f>回测_周度!B274</f>
        <v/>
      </c>
      <c r="C14">
        <f>IF(评分与状态_周度!E290="🟢 简单模式",8000,0)</f>
        <v/>
      </c>
      <c r="D14">
        <f>IF(评分与状态_周度!E290="🟢 普通模式",8000,0)</f>
        <v/>
      </c>
      <c r="E14">
        <f>IF(评分与状态_周度!E290="🟡 困难模式",8000,0)</f>
        <v/>
      </c>
      <c r="F14">
        <f>IF(评分与状态_周度!E290="🟠 噩梦模式",8000,0)</f>
        <v/>
      </c>
      <c r="G14">
        <f>IF(评分与状态_周度!E290="🔴 地狱模式",8000,0)</f>
        <v/>
      </c>
      <c r="H14">
        <f>IF(评分与状态_周度!E290="💀 炼狱模式",8000,0)</f>
        <v/>
      </c>
    </row>
    <row r="15">
      <c r="A15" s="10">
        <f>回测_周度!A275</f>
        <v/>
      </c>
      <c r="B15">
        <f>回测_周度!B275</f>
        <v/>
      </c>
      <c r="C15">
        <f>IF(评分与状态_周度!E291="🟢 简单模式",8000,0)</f>
        <v/>
      </c>
      <c r="D15">
        <f>IF(评分与状态_周度!E291="🟢 普通模式",8000,0)</f>
        <v/>
      </c>
      <c r="E15">
        <f>IF(评分与状态_周度!E291="🟡 困难模式",8000,0)</f>
        <v/>
      </c>
      <c r="F15">
        <f>IF(评分与状态_周度!E291="🟠 噩梦模式",8000,0)</f>
        <v/>
      </c>
      <c r="G15">
        <f>IF(评分与状态_周度!E291="🔴 地狱模式",8000,0)</f>
        <v/>
      </c>
      <c r="H15">
        <f>IF(评分与状态_周度!E291="💀 炼狱模式",8000,0)</f>
        <v/>
      </c>
    </row>
    <row r="16">
      <c r="A16" s="10">
        <f>回测_周度!A276</f>
        <v/>
      </c>
      <c r="B16">
        <f>回测_周度!B276</f>
        <v/>
      </c>
      <c r="C16">
        <f>IF(评分与状态_周度!E292="🟢 简单模式",8000,0)</f>
        <v/>
      </c>
      <c r="D16">
        <f>IF(评分与状态_周度!E292="🟢 普通模式",8000,0)</f>
        <v/>
      </c>
      <c r="E16">
        <f>IF(评分与状态_周度!E292="🟡 困难模式",8000,0)</f>
        <v/>
      </c>
      <c r="F16">
        <f>IF(评分与状态_周度!E292="🟠 噩梦模式",8000,0)</f>
        <v/>
      </c>
      <c r="G16">
        <f>IF(评分与状态_周度!E292="🔴 地狱模式",8000,0)</f>
        <v/>
      </c>
      <c r="H16">
        <f>IF(评分与状态_周度!E292="💀 炼狱模式",8000,0)</f>
        <v/>
      </c>
    </row>
    <row r="17">
      <c r="A17" s="10">
        <f>回测_周度!A277</f>
        <v/>
      </c>
      <c r="B17">
        <f>回测_周度!B277</f>
        <v/>
      </c>
      <c r="C17">
        <f>IF(评分与状态_周度!E293="🟢 简单模式",8000,0)</f>
        <v/>
      </c>
      <c r="D17">
        <f>IF(评分与状态_周度!E293="🟢 普通模式",8000,0)</f>
        <v/>
      </c>
      <c r="E17">
        <f>IF(评分与状态_周度!E293="🟡 困难模式",8000,0)</f>
        <v/>
      </c>
      <c r="F17">
        <f>IF(评分与状态_周度!E293="🟠 噩梦模式",8000,0)</f>
        <v/>
      </c>
      <c r="G17">
        <f>IF(评分与状态_周度!E293="🔴 地狱模式",8000,0)</f>
        <v/>
      </c>
      <c r="H17">
        <f>IF(评分与状态_周度!E293="💀 炼狱模式",8000,0)</f>
        <v/>
      </c>
    </row>
    <row r="18">
      <c r="A18" s="10">
        <f>回测_周度!A278</f>
        <v/>
      </c>
      <c r="B18">
        <f>回测_周度!B278</f>
        <v/>
      </c>
      <c r="C18">
        <f>IF(评分与状态_周度!E294="🟢 简单模式",8000,0)</f>
        <v/>
      </c>
      <c r="D18">
        <f>IF(评分与状态_周度!E294="🟢 普通模式",8000,0)</f>
        <v/>
      </c>
      <c r="E18">
        <f>IF(评分与状态_周度!E294="🟡 困难模式",8000,0)</f>
        <v/>
      </c>
      <c r="F18">
        <f>IF(评分与状态_周度!E294="🟠 噩梦模式",8000,0)</f>
        <v/>
      </c>
      <c r="G18">
        <f>IF(评分与状态_周度!E294="🔴 地狱模式",8000,0)</f>
        <v/>
      </c>
      <c r="H18">
        <f>IF(评分与状态_周度!E294="💀 炼狱模式",8000,0)</f>
        <v/>
      </c>
    </row>
    <row r="19">
      <c r="A19" s="10">
        <f>回测_周度!A279</f>
        <v/>
      </c>
      <c r="B19">
        <f>回测_周度!B279</f>
        <v/>
      </c>
      <c r="C19">
        <f>IF(评分与状态_周度!E295="🟢 简单模式",8000,0)</f>
        <v/>
      </c>
      <c r="D19">
        <f>IF(评分与状态_周度!E295="🟢 普通模式",8000,0)</f>
        <v/>
      </c>
      <c r="E19">
        <f>IF(评分与状态_周度!E295="🟡 困难模式",8000,0)</f>
        <v/>
      </c>
      <c r="F19">
        <f>IF(评分与状态_周度!E295="🟠 噩梦模式",8000,0)</f>
        <v/>
      </c>
      <c r="G19">
        <f>IF(评分与状态_周度!E295="🔴 地狱模式",8000,0)</f>
        <v/>
      </c>
      <c r="H19">
        <f>IF(评分与状态_周度!E295="💀 炼狱模式",8000,0)</f>
        <v/>
      </c>
    </row>
    <row r="20">
      <c r="A20" s="10">
        <f>回测_周度!A280</f>
        <v/>
      </c>
      <c r="B20">
        <f>回测_周度!B280</f>
        <v/>
      </c>
      <c r="C20">
        <f>IF(评分与状态_周度!E296="🟢 简单模式",8000,0)</f>
        <v/>
      </c>
      <c r="D20">
        <f>IF(评分与状态_周度!E296="🟢 普通模式",8000,0)</f>
        <v/>
      </c>
      <c r="E20">
        <f>IF(评分与状态_周度!E296="🟡 困难模式",8000,0)</f>
        <v/>
      </c>
      <c r="F20">
        <f>IF(评分与状态_周度!E296="🟠 噩梦模式",8000,0)</f>
        <v/>
      </c>
      <c r="G20">
        <f>IF(评分与状态_周度!E296="🔴 地狱模式",8000,0)</f>
        <v/>
      </c>
      <c r="H20">
        <f>IF(评分与状态_周度!E296="💀 炼狱模式",8000,0)</f>
        <v/>
      </c>
    </row>
    <row r="21">
      <c r="A21" s="10">
        <f>回测_周度!A281</f>
        <v/>
      </c>
      <c r="B21">
        <f>回测_周度!B281</f>
        <v/>
      </c>
      <c r="C21">
        <f>IF(评分与状态_周度!E297="🟢 简单模式",8000,0)</f>
        <v/>
      </c>
      <c r="D21">
        <f>IF(评分与状态_周度!E297="🟢 普通模式",8000,0)</f>
        <v/>
      </c>
      <c r="E21">
        <f>IF(评分与状态_周度!E297="🟡 困难模式",8000,0)</f>
        <v/>
      </c>
      <c r="F21">
        <f>IF(评分与状态_周度!E297="🟠 噩梦模式",8000,0)</f>
        <v/>
      </c>
      <c r="G21">
        <f>IF(评分与状态_周度!E297="🔴 地狱模式",8000,0)</f>
        <v/>
      </c>
      <c r="H21">
        <f>IF(评分与状态_周度!E297="💀 炼狱模式",8000,0)</f>
        <v/>
      </c>
    </row>
    <row r="22">
      <c r="A22" s="10">
        <f>回测_周度!A282</f>
        <v/>
      </c>
      <c r="B22">
        <f>回测_周度!B282</f>
        <v/>
      </c>
      <c r="C22">
        <f>IF(评分与状态_周度!E298="🟢 简单模式",8000,0)</f>
        <v/>
      </c>
      <c r="D22">
        <f>IF(评分与状态_周度!E298="🟢 普通模式",8000,0)</f>
        <v/>
      </c>
      <c r="E22">
        <f>IF(评分与状态_周度!E298="🟡 困难模式",8000,0)</f>
        <v/>
      </c>
      <c r="F22">
        <f>IF(评分与状态_周度!E298="🟠 噩梦模式",8000,0)</f>
        <v/>
      </c>
      <c r="G22">
        <f>IF(评分与状态_周度!E298="🔴 地狱模式",8000,0)</f>
        <v/>
      </c>
      <c r="H22">
        <f>IF(评分与状态_周度!E298="💀 炼狱模式",8000,0)</f>
        <v/>
      </c>
    </row>
    <row r="23">
      <c r="A23" s="10">
        <f>回测_周度!A283</f>
        <v/>
      </c>
      <c r="B23">
        <f>回测_周度!B283</f>
        <v/>
      </c>
      <c r="C23">
        <f>IF(评分与状态_周度!E299="🟢 简单模式",8000,0)</f>
        <v/>
      </c>
      <c r="D23">
        <f>IF(评分与状态_周度!E299="🟢 普通模式",8000,0)</f>
        <v/>
      </c>
      <c r="E23">
        <f>IF(评分与状态_周度!E299="🟡 困难模式",8000,0)</f>
        <v/>
      </c>
      <c r="F23">
        <f>IF(评分与状态_周度!E299="🟠 噩梦模式",8000,0)</f>
        <v/>
      </c>
      <c r="G23">
        <f>IF(评分与状态_周度!E299="🔴 地狱模式",8000,0)</f>
        <v/>
      </c>
      <c r="H23">
        <f>IF(评分与状态_周度!E299="💀 炼狱模式",8000,0)</f>
        <v/>
      </c>
    </row>
    <row r="24">
      <c r="A24" s="10">
        <f>回测_周度!A284</f>
        <v/>
      </c>
      <c r="B24">
        <f>回测_周度!B284</f>
        <v/>
      </c>
      <c r="C24">
        <f>IF(评分与状态_周度!E300="🟢 简单模式",8000,0)</f>
        <v/>
      </c>
      <c r="D24">
        <f>IF(评分与状态_周度!E300="🟢 普通模式",8000,0)</f>
        <v/>
      </c>
      <c r="E24">
        <f>IF(评分与状态_周度!E300="🟡 困难模式",8000,0)</f>
        <v/>
      </c>
      <c r="F24">
        <f>IF(评分与状态_周度!E300="🟠 噩梦模式",8000,0)</f>
        <v/>
      </c>
      <c r="G24">
        <f>IF(评分与状态_周度!E300="🔴 地狱模式",8000,0)</f>
        <v/>
      </c>
      <c r="H24">
        <f>IF(评分与状态_周度!E300="💀 炼狱模式",8000,0)</f>
        <v/>
      </c>
    </row>
    <row r="25">
      <c r="A25" s="10">
        <f>回测_周度!A285</f>
        <v/>
      </c>
      <c r="B25">
        <f>回测_周度!B285</f>
        <v/>
      </c>
      <c r="C25">
        <f>IF(评分与状态_周度!E301="🟢 简单模式",8000,0)</f>
        <v/>
      </c>
      <c r="D25">
        <f>IF(评分与状态_周度!E301="🟢 普通模式",8000,0)</f>
        <v/>
      </c>
      <c r="E25">
        <f>IF(评分与状态_周度!E301="🟡 困难模式",8000,0)</f>
        <v/>
      </c>
      <c r="F25">
        <f>IF(评分与状态_周度!E301="🟠 噩梦模式",8000,0)</f>
        <v/>
      </c>
      <c r="G25">
        <f>IF(评分与状态_周度!E301="🔴 地狱模式",8000,0)</f>
        <v/>
      </c>
      <c r="H25">
        <f>IF(评分与状态_周度!E301="💀 炼狱模式",8000,0)</f>
        <v/>
      </c>
    </row>
    <row r="26">
      <c r="A26" s="10">
        <f>回测_周度!A286</f>
        <v/>
      </c>
      <c r="B26">
        <f>回测_周度!B286</f>
        <v/>
      </c>
      <c r="C26">
        <f>IF(评分与状态_周度!E302="🟢 简单模式",8000,0)</f>
        <v/>
      </c>
      <c r="D26">
        <f>IF(评分与状态_周度!E302="🟢 普通模式",8000,0)</f>
        <v/>
      </c>
      <c r="E26">
        <f>IF(评分与状态_周度!E302="🟡 困难模式",8000,0)</f>
        <v/>
      </c>
      <c r="F26">
        <f>IF(评分与状态_周度!E302="🟠 噩梦模式",8000,0)</f>
        <v/>
      </c>
      <c r="G26">
        <f>IF(评分与状态_周度!E302="🔴 地狱模式",8000,0)</f>
        <v/>
      </c>
      <c r="H26">
        <f>IF(评分与状态_周度!E302="💀 炼狱模式",8000,0)</f>
        <v/>
      </c>
    </row>
    <row r="27">
      <c r="A27" s="10">
        <f>回测_周度!A287</f>
        <v/>
      </c>
      <c r="B27">
        <f>回测_周度!B287</f>
        <v/>
      </c>
      <c r="C27">
        <f>IF(评分与状态_周度!E303="🟢 简单模式",8000,0)</f>
        <v/>
      </c>
      <c r="D27">
        <f>IF(评分与状态_周度!E303="🟢 普通模式",8000,0)</f>
        <v/>
      </c>
      <c r="E27">
        <f>IF(评分与状态_周度!E303="🟡 困难模式",8000,0)</f>
        <v/>
      </c>
      <c r="F27">
        <f>IF(评分与状态_周度!E303="🟠 噩梦模式",8000,0)</f>
        <v/>
      </c>
      <c r="G27">
        <f>IF(评分与状态_周度!E303="🔴 地狱模式",8000,0)</f>
        <v/>
      </c>
      <c r="H27">
        <f>IF(评分与状态_周度!E303="💀 炼狱模式",8000,0)</f>
        <v/>
      </c>
    </row>
    <row r="28">
      <c r="A28" s="10">
        <f>回测_周度!A288</f>
        <v/>
      </c>
      <c r="B28">
        <f>回测_周度!B288</f>
        <v/>
      </c>
      <c r="C28">
        <f>IF(评分与状态_周度!E304="🟢 简单模式",8000,0)</f>
        <v/>
      </c>
      <c r="D28">
        <f>IF(评分与状态_周度!E304="🟢 普通模式",8000,0)</f>
        <v/>
      </c>
      <c r="E28">
        <f>IF(评分与状态_周度!E304="🟡 困难模式",8000,0)</f>
        <v/>
      </c>
      <c r="F28">
        <f>IF(评分与状态_周度!E304="🟠 噩梦模式",8000,0)</f>
        <v/>
      </c>
      <c r="G28">
        <f>IF(评分与状态_周度!E304="🔴 地狱模式",8000,0)</f>
        <v/>
      </c>
      <c r="H28">
        <f>IF(评分与状态_周度!E304="💀 炼狱模式",8000,0)</f>
        <v/>
      </c>
    </row>
    <row r="29">
      <c r="A29" s="10">
        <f>回测_周度!A289</f>
        <v/>
      </c>
      <c r="B29">
        <f>回测_周度!B289</f>
        <v/>
      </c>
      <c r="C29">
        <f>IF(评分与状态_周度!E305="🟢 简单模式",8000,0)</f>
        <v/>
      </c>
      <c r="D29">
        <f>IF(评分与状态_周度!E305="🟢 普通模式",8000,0)</f>
        <v/>
      </c>
      <c r="E29">
        <f>IF(评分与状态_周度!E305="🟡 困难模式",8000,0)</f>
        <v/>
      </c>
      <c r="F29">
        <f>IF(评分与状态_周度!E305="🟠 噩梦模式",8000,0)</f>
        <v/>
      </c>
      <c r="G29">
        <f>IF(评分与状态_周度!E305="🔴 地狱模式",8000,0)</f>
        <v/>
      </c>
      <c r="H29">
        <f>IF(评分与状态_周度!E305="💀 炼狱模式",8000,0)</f>
        <v/>
      </c>
    </row>
    <row r="30">
      <c r="A30" s="10">
        <f>回测_周度!A290</f>
        <v/>
      </c>
      <c r="B30">
        <f>回测_周度!B290</f>
        <v/>
      </c>
      <c r="C30">
        <f>IF(评分与状态_周度!E306="🟢 简单模式",8000,0)</f>
        <v/>
      </c>
      <c r="D30">
        <f>IF(评分与状态_周度!E306="🟢 普通模式",8000,0)</f>
        <v/>
      </c>
      <c r="E30">
        <f>IF(评分与状态_周度!E306="🟡 困难模式",8000,0)</f>
        <v/>
      </c>
      <c r="F30">
        <f>IF(评分与状态_周度!E306="🟠 噩梦模式",8000,0)</f>
        <v/>
      </c>
      <c r="G30">
        <f>IF(评分与状态_周度!E306="🔴 地狱模式",8000,0)</f>
        <v/>
      </c>
      <c r="H30">
        <f>IF(评分与状态_周度!E306="💀 炼狱模式",8000,0)</f>
        <v/>
      </c>
    </row>
    <row r="31">
      <c r="A31" s="10">
        <f>回测_周度!A291</f>
        <v/>
      </c>
      <c r="B31">
        <f>回测_周度!B291</f>
        <v/>
      </c>
      <c r="C31">
        <f>IF(评分与状态_周度!E307="🟢 简单模式",8000,0)</f>
        <v/>
      </c>
      <c r="D31">
        <f>IF(评分与状态_周度!E307="🟢 普通模式",8000,0)</f>
        <v/>
      </c>
      <c r="E31">
        <f>IF(评分与状态_周度!E307="🟡 困难模式",8000,0)</f>
        <v/>
      </c>
      <c r="F31">
        <f>IF(评分与状态_周度!E307="🟠 噩梦模式",8000,0)</f>
        <v/>
      </c>
      <c r="G31">
        <f>IF(评分与状态_周度!E307="🔴 地狱模式",8000,0)</f>
        <v/>
      </c>
      <c r="H31">
        <f>IF(评分与状态_周度!E307="💀 炼狱模式",8000,0)</f>
        <v/>
      </c>
    </row>
    <row r="32">
      <c r="A32" s="10">
        <f>回测_周度!A292</f>
        <v/>
      </c>
      <c r="B32">
        <f>回测_周度!B292</f>
        <v/>
      </c>
      <c r="C32">
        <f>IF(评分与状态_周度!E308="🟢 简单模式",8000,0)</f>
        <v/>
      </c>
      <c r="D32">
        <f>IF(评分与状态_周度!E308="🟢 普通模式",8000,0)</f>
        <v/>
      </c>
      <c r="E32">
        <f>IF(评分与状态_周度!E308="🟡 困难模式",8000,0)</f>
        <v/>
      </c>
      <c r="F32">
        <f>IF(评分与状态_周度!E308="🟠 噩梦模式",8000,0)</f>
        <v/>
      </c>
      <c r="G32">
        <f>IF(评分与状态_周度!E308="🔴 地狱模式",8000,0)</f>
        <v/>
      </c>
      <c r="H32">
        <f>IF(评分与状态_周度!E308="💀 炼狱模式",8000,0)</f>
        <v/>
      </c>
    </row>
    <row r="33">
      <c r="A33" s="10">
        <f>回测_周度!A293</f>
        <v/>
      </c>
      <c r="B33">
        <f>回测_周度!B293</f>
        <v/>
      </c>
      <c r="C33">
        <f>IF(评分与状态_周度!E309="🟢 简单模式",8000,0)</f>
        <v/>
      </c>
      <c r="D33">
        <f>IF(评分与状态_周度!E309="🟢 普通模式",8000,0)</f>
        <v/>
      </c>
      <c r="E33">
        <f>IF(评分与状态_周度!E309="🟡 困难模式",8000,0)</f>
        <v/>
      </c>
      <c r="F33">
        <f>IF(评分与状态_周度!E309="🟠 噩梦模式",8000,0)</f>
        <v/>
      </c>
      <c r="G33">
        <f>IF(评分与状态_周度!E309="🔴 地狱模式",8000,0)</f>
        <v/>
      </c>
      <c r="H33">
        <f>IF(评分与状态_周度!E309="💀 炼狱模式",8000,0)</f>
        <v/>
      </c>
    </row>
    <row r="34">
      <c r="A34" s="10">
        <f>回测_周度!A294</f>
        <v/>
      </c>
      <c r="B34">
        <f>回测_周度!B294</f>
        <v/>
      </c>
      <c r="C34">
        <f>IF(评分与状态_周度!E310="🟢 简单模式",8000,0)</f>
        <v/>
      </c>
      <c r="D34">
        <f>IF(评分与状态_周度!E310="🟢 普通模式",8000,0)</f>
        <v/>
      </c>
      <c r="E34">
        <f>IF(评分与状态_周度!E310="🟡 困难模式",8000,0)</f>
        <v/>
      </c>
      <c r="F34">
        <f>IF(评分与状态_周度!E310="🟠 噩梦模式",8000,0)</f>
        <v/>
      </c>
      <c r="G34">
        <f>IF(评分与状态_周度!E310="🔴 地狱模式",8000,0)</f>
        <v/>
      </c>
      <c r="H34">
        <f>IF(评分与状态_周度!E310="💀 炼狱模式",8000,0)</f>
        <v/>
      </c>
    </row>
    <row r="35">
      <c r="A35" s="10">
        <f>回测_周度!A295</f>
        <v/>
      </c>
      <c r="B35">
        <f>回测_周度!B295</f>
        <v/>
      </c>
      <c r="C35">
        <f>IF(评分与状态_周度!E311="🟢 简单模式",8000,0)</f>
        <v/>
      </c>
      <c r="D35">
        <f>IF(评分与状态_周度!E311="🟢 普通模式",8000,0)</f>
        <v/>
      </c>
      <c r="E35">
        <f>IF(评分与状态_周度!E311="🟡 困难模式",8000,0)</f>
        <v/>
      </c>
      <c r="F35">
        <f>IF(评分与状态_周度!E311="🟠 噩梦模式",8000,0)</f>
        <v/>
      </c>
      <c r="G35">
        <f>IF(评分与状态_周度!E311="🔴 地狱模式",8000,0)</f>
        <v/>
      </c>
      <c r="H35">
        <f>IF(评分与状态_周度!E311="💀 炼狱模式",8000,0)</f>
        <v/>
      </c>
    </row>
    <row r="36">
      <c r="A36" s="10">
        <f>回测_周度!A296</f>
        <v/>
      </c>
      <c r="B36">
        <f>回测_周度!B296</f>
        <v/>
      </c>
      <c r="C36">
        <f>IF(评分与状态_周度!E312="🟢 简单模式",8000,0)</f>
        <v/>
      </c>
      <c r="D36">
        <f>IF(评分与状态_周度!E312="🟢 普通模式",8000,0)</f>
        <v/>
      </c>
      <c r="E36">
        <f>IF(评分与状态_周度!E312="🟡 困难模式",8000,0)</f>
        <v/>
      </c>
      <c r="F36">
        <f>IF(评分与状态_周度!E312="🟠 噩梦模式",8000,0)</f>
        <v/>
      </c>
      <c r="G36">
        <f>IF(评分与状态_周度!E312="🔴 地狱模式",8000,0)</f>
        <v/>
      </c>
      <c r="H36">
        <f>IF(评分与状态_周度!E312="💀 炼狱模式",8000,0)</f>
        <v/>
      </c>
    </row>
    <row r="37">
      <c r="A37" s="10">
        <f>回测_周度!A297</f>
        <v/>
      </c>
      <c r="B37">
        <f>回测_周度!B297</f>
        <v/>
      </c>
      <c r="C37">
        <f>IF(评分与状态_周度!E313="🟢 简单模式",8000,0)</f>
        <v/>
      </c>
      <c r="D37">
        <f>IF(评分与状态_周度!E313="🟢 普通模式",8000,0)</f>
        <v/>
      </c>
      <c r="E37">
        <f>IF(评分与状态_周度!E313="🟡 困难模式",8000,0)</f>
        <v/>
      </c>
      <c r="F37">
        <f>IF(评分与状态_周度!E313="🟠 噩梦模式",8000,0)</f>
        <v/>
      </c>
      <c r="G37">
        <f>IF(评分与状态_周度!E313="🔴 地狱模式",8000,0)</f>
        <v/>
      </c>
      <c r="H37">
        <f>IF(评分与状态_周度!E313="💀 炼狱模式",8000,0)</f>
        <v/>
      </c>
    </row>
    <row r="38">
      <c r="A38" s="10">
        <f>回测_周度!A298</f>
        <v/>
      </c>
      <c r="B38">
        <f>回测_周度!B298</f>
        <v/>
      </c>
      <c r="C38">
        <f>IF(评分与状态_周度!E314="🟢 简单模式",8000,0)</f>
        <v/>
      </c>
      <c r="D38">
        <f>IF(评分与状态_周度!E314="🟢 普通模式",8000,0)</f>
        <v/>
      </c>
      <c r="E38">
        <f>IF(评分与状态_周度!E314="🟡 困难模式",8000,0)</f>
        <v/>
      </c>
      <c r="F38">
        <f>IF(评分与状态_周度!E314="🟠 噩梦模式",8000,0)</f>
        <v/>
      </c>
      <c r="G38">
        <f>IF(评分与状态_周度!E314="🔴 地狱模式",8000,0)</f>
        <v/>
      </c>
      <c r="H38">
        <f>IF(评分与状态_周度!E314="💀 炼狱模式",8000,0)</f>
        <v/>
      </c>
    </row>
    <row r="39">
      <c r="A39" s="10">
        <f>回测_周度!A299</f>
        <v/>
      </c>
      <c r="B39">
        <f>回测_周度!B299</f>
        <v/>
      </c>
      <c r="C39">
        <f>IF(评分与状态_周度!E315="🟢 简单模式",8000,0)</f>
        <v/>
      </c>
      <c r="D39">
        <f>IF(评分与状态_周度!E315="🟢 普通模式",8000,0)</f>
        <v/>
      </c>
      <c r="E39">
        <f>IF(评分与状态_周度!E315="🟡 困难模式",8000,0)</f>
        <v/>
      </c>
      <c r="F39">
        <f>IF(评分与状态_周度!E315="🟠 噩梦模式",8000,0)</f>
        <v/>
      </c>
      <c r="G39">
        <f>IF(评分与状态_周度!E315="🔴 地狱模式",8000,0)</f>
        <v/>
      </c>
      <c r="H39">
        <f>IF(评分与状态_周度!E315="💀 炼狱模式",8000,0)</f>
        <v/>
      </c>
    </row>
    <row r="40">
      <c r="A40" s="10">
        <f>回测_周度!A300</f>
        <v/>
      </c>
      <c r="B40">
        <f>回测_周度!B300</f>
        <v/>
      </c>
      <c r="C40">
        <f>IF(评分与状态_周度!E316="🟢 简单模式",8000,0)</f>
        <v/>
      </c>
      <c r="D40">
        <f>IF(评分与状态_周度!E316="🟢 普通模式",8000,0)</f>
        <v/>
      </c>
      <c r="E40">
        <f>IF(评分与状态_周度!E316="🟡 困难模式",8000,0)</f>
        <v/>
      </c>
      <c r="F40">
        <f>IF(评分与状态_周度!E316="🟠 噩梦模式",8000,0)</f>
        <v/>
      </c>
      <c r="G40">
        <f>IF(评分与状态_周度!E316="🔴 地狱模式",8000,0)</f>
        <v/>
      </c>
      <c r="H40">
        <f>IF(评分与状态_周度!E316="💀 炼狱模式",8000,0)</f>
        <v/>
      </c>
    </row>
    <row r="41">
      <c r="A41" s="10">
        <f>回测_周度!A301</f>
        <v/>
      </c>
      <c r="B41">
        <f>回测_周度!B301</f>
        <v/>
      </c>
      <c r="C41">
        <f>IF(评分与状态_周度!E317="🟢 简单模式",8000,0)</f>
        <v/>
      </c>
      <c r="D41">
        <f>IF(评分与状态_周度!E317="🟢 普通模式",8000,0)</f>
        <v/>
      </c>
      <c r="E41">
        <f>IF(评分与状态_周度!E317="🟡 困难模式",8000,0)</f>
        <v/>
      </c>
      <c r="F41">
        <f>IF(评分与状态_周度!E317="🟠 噩梦模式",8000,0)</f>
        <v/>
      </c>
      <c r="G41">
        <f>IF(评分与状态_周度!E317="🔴 地狱模式",8000,0)</f>
        <v/>
      </c>
      <c r="H41">
        <f>IF(评分与状态_周度!E317="💀 炼狱模式",8000,0)</f>
        <v/>
      </c>
    </row>
    <row r="42">
      <c r="A42" s="10">
        <f>回测_周度!A302</f>
        <v/>
      </c>
      <c r="B42">
        <f>回测_周度!B302</f>
        <v/>
      </c>
      <c r="C42">
        <f>IF(评分与状态_周度!E318="🟢 简单模式",8000,0)</f>
        <v/>
      </c>
      <c r="D42">
        <f>IF(评分与状态_周度!E318="🟢 普通模式",8000,0)</f>
        <v/>
      </c>
      <c r="E42">
        <f>IF(评分与状态_周度!E318="🟡 困难模式",8000,0)</f>
        <v/>
      </c>
      <c r="F42">
        <f>IF(评分与状态_周度!E318="🟠 噩梦模式",8000,0)</f>
        <v/>
      </c>
      <c r="G42">
        <f>IF(评分与状态_周度!E318="🔴 地狱模式",8000,0)</f>
        <v/>
      </c>
      <c r="H42">
        <f>IF(评分与状态_周度!E318="💀 炼狱模式",8000,0)</f>
        <v/>
      </c>
    </row>
    <row r="43">
      <c r="A43" s="10">
        <f>回测_周度!A303</f>
        <v/>
      </c>
      <c r="B43">
        <f>回测_周度!B303</f>
        <v/>
      </c>
      <c r="C43">
        <f>IF(评分与状态_周度!E319="🟢 简单模式",8000,0)</f>
        <v/>
      </c>
      <c r="D43">
        <f>IF(评分与状态_周度!E319="🟢 普通模式",8000,0)</f>
        <v/>
      </c>
      <c r="E43">
        <f>IF(评分与状态_周度!E319="🟡 困难模式",8000,0)</f>
        <v/>
      </c>
      <c r="F43">
        <f>IF(评分与状态_周度!E319="🟠 噩梦模式",8000,0)</f>
        <v/>
      </c>
      <c r="G43">
        <f>IF(评分与状态_周度!E319="🔴 地狱模式",8000,0)</f>
        <v/>
      </c>
      <c r="H43">
        <f>IF(评分与状态_周度!E319="💀 炼狱模式",8000,0)</f>
        <v/>
      </c>
    </row>
    <row r="44">
      <c r="A44" s="10">
        <f>回测_周度!A304</f>
        <v/>
      </c>
      <c r="B44">
        <f>回测_周度!B304</f>
        <v/>
      </c>
      <c r="C44">
        <f>IF(评分与状态_周度!E320="🟢 简单模式",8000,0)</f>
        <v/>
      </c>
      <c r="D44">
        <f>IF(评分与状态_周度!E320="🟢 普通模式",8000,0)</f>
        <v/>
      </c>
      <c r="E44">
        <f>IF(评分与状态_周度!E320="🟡 困难模式",8000,0)</f>
        <v/>
      </c>
      <c r="F44">
        <f>IF(评分与状态_周度!E320="🟠 噩梦模式",8000,0)</f>
        <v/>
      </c>
      <c r="G44">
        <f>IF(评分与状态_周度!E320="🔴 地狱模式",8000,0)</f>
        <v/>
      </c>
      <c r="H44">
        <f>IF(评分与状态_周度!E320="💀 炼狱模式",8000,0)</f>
        <v/>
      </c>
    </row>
    <row r="45">
      <c r="A45" s="10">
        <f>回测_周度!A305</f>
        <v/>
      </c>
      <c r="B45">
        <f>回测_周度!B305</f>
        <v/>
      </c>
      <c r="C45">
        <f>IF(评分与状态_周度!E321="🟢 简单模式",8000,0)</f>
        <v/>
      </c>
      <c r="D45">
        <f>IF(评分与状态_周度!E321="🟢 普通模式",8000,0)</f>
        <v/>
      </c>
      <c r="E45">
        <f>IF(评分与状态_周度!E321="🟡 困难模式",8000,0)</f>
        <v/>
      </c>
      <c r="F45">
        <f>IF(评分与状态_周度!E321="🟠 噩梦模式",8000,0)</f>
        <v/>
      </c>
      <c r="G45">
        <f>IF(评分与状态_周度!E321="🔴 地狱模式",8000,0)</f>
        <v/>
      </c>
      <c r="H45">
        <f>IF(评分与状态_周度!E321="💀 炼狱模式",8000,0)</f>
        <v/>
      </c>
    </row>
    <row r="46">
      <c r="A46" s="10">
        <f>回测_周度!A306</f>
        <v/>
      </c>
      <c r="B46">
        <f>回测_周度!B306</f>
        <v/>
      </c>
      <c r="C46">
        <f>IF(评分与状态_周度!E322="🟢 简单模式",8000,0)</f>
        <v/>
      </c>
      <c r="D46">
        <f>IF(评分与状态_周度!E322="🟢 普通模式",8000,0)</f>
        <v/>
      </c>
      <c r="E46">
        <f>IF(评分与状态_周度!E322="🟡 困难模式",8000,0)</f>
        <v/>
      </c>
      <c r="F46">
        <f>IF(评分与状态_周度!E322="🟠 噩梦模式",8000,0)</f>
        <v/>
      </c>
      <c r="G46">
        <f>IF(评分与状态_周度!E322="🔴 地狱模式",8000,0)</f>
        <v/>
      </c>
      <c r="H46">
        <f>IF(评分与状态_周度!E322="💀 炼狱模式",8000,0)</f>
        <v/>
      </c>
    </row>
    <row r="47">
      <c r="A47" s="10">
        <f>回测_周度!A307</f>
        <v/>
      </c>
      <c r="B47">
        <f>回测_周度!B307</f>
        <v/>
      </c>
      <c r="C47">
        <f>IF(评分与状态_周度!E323="🟢 简单模式",8000,0)</f>
        <v/>
      </c>
      <c r="D47">
        <f>IF(评分与状态_周度!E323="🟢 普通模式",8000,0)</f>
        <v/>
      </c>
      <c r="E47">
        <f>IF(评分与状态_周度!E323="🟡 困难模式",8000,0)</f>
        <v/>
      </c>
      <c r="F47">
        <f>IF(评分与状态_周度!E323="🟠 噩梦模式",8000,0)</f>
        <v/>
      </c>
      <c r="G47">
        <f>IF(评分与状态_周度!E323="🔴 地狱模式",8000,0)</f>
        <v/>
      </c>
      <c r="H47">
        <f>IF(评分与状态_周度!E323="💀 炼狱模式",8000,0)</f>
        <v/>
      </c>
    </row>
    <row r="48">
      <c r="A48" s="10">
        <f>回测_周度!A308</f>
        <v/>
      </c>
      <c r="B48">
        <f>回测_周度!B308</f>
        <v/>
      </c>
      <c r="C48">
        <f>IF(评分与状态_周度!E324="🟢 简单模式",8000,0)</f>
        <v/>
      </c>
      <c r="D48">
        <f>IF(评分与状态_周度!E324="🟢 普通模式",8000,0)</f>
        <v/>
      </c>
      <c r="E48">
        <f>IF(评分与状态_周度!E324="🟡 困难模式",8000,0)</f>
        <v/>
      </c>
      <c r="F48">
        <f>IF(评分与状态_周度!E324="🟠 噩梦模式",8000,0)</f>
        <v/>
      </c>
      <c r="G48">
        <f>IF(评分与状态_周度!E324="🔴 地狱模式",8000,0)</f>
        <v/>
      </c>
      <c r="H48">
        <f>IF(评分与状态_周度!E324="💀 炼狱模式",8000,0)</f>
        <v/>
      </c>
    </row>
    <row r="49">
      <c r="A49" s="10">
        <f>回测_周度!A309</f>
        <v/>
      </c>
      <c r="B49">
        <f>回测_周度!B309</f>
        <v/>
      </c>
      <c r="C49">
        <f>IF(评分与状态_周度!E325="🟢 简单模式",8000,0)</f>
        <v/>
      </c>
      <c r="D49">
        <f>IF(评分与状态_周度!E325="🟢 普通模式",8000,0)</f>
        <v/>
      </c>
      <c r="E49">
        <f>IF(评分与状态_周度!E325="🟡 困难模式",8000,0)</f>
        <v/>
      </c>
      <c r="F49">
        <f>IF(评分与状态_周度!E325="🟠 噩梦模式",8000,0)</f>
        <v/>
      </c>
      <c r="G49">
        <f>IF(评分与状态_周度!E325="🔴 地狱模式",8000,0)</f>
        <v/>
      </c>
      <c r="H49">
        <f>IF(评分与状态_周度!E325="💀 炼狱模式",8000,0)</f>
        <v/>
      </c>
    </row>
    <row r="50">
      <c r="A50" s="10">
        <f>回测_周度!A310</f>
        <v/>
      </c>
      <c r="B50">
        <f>回测_周度!B310</f>
        <v/>
      </c>
      <c r="C50">
        <f>IF(评分与状态_周度!E326="🟢 简单模式",8000,0)</f>
        <v/>
      </c>
      <c r="D50">
        <f>IF(评分与状态_周度!E326="🟢 普通模式",8000,0)</f>
        <v/>
      </c>
      <c r="E50">
        <f>IF(评分与状态_周度!E326="🟡 困难模式",8000,0)</f>
        <v/>
      </c>
      <c r="F50">
        <f>IF(评分与状态_周度!E326="🟠 噩梦模式",8000,0)</f>
        <v/>
      </c>
      <c r="G50">
        <f>IF(评分与状态_周度!E326="🔴 地狱模式",8000,0)</f>
        <v/>
      </c>
      <c r="H50">
        <f>IF(评分与状态_周度!E326="💀 炼狱模式",8000,0)</f>
        <v/>
      </c>
    </row>
    <row r="51">
      <c r="A51" s="10">
        <f>回测_周度!A311</f>
        <v/>
      </c>
      <c r="B51">
        <f>回测_周度!B311</f>
        <v/>
      </c>
      <c r="C51">
        <f>IF(评分与状态_周度!E327="🟢 简单模式",8000,0)</f>
        <v/>
      </c>
      <c r="D51">
        <f>IF(评分与状态_周度!E327="🟢 普通模式",8000,0)</f>
        <v/>
      </c>
      <c r="E51">
        <f>IF(评分与状态_周度!E327="🟡 困难模式",8000,0)</f>
        <v/>
      </c>
      <c r="F51">
        <f>IF(评分与状态_周度!E327="🟠 噩梦模式",8000,0)</f>
        <v/>
      </c>
      <c r="G51">
        <f>IF(评分与状态_周度!E327="🔴 地狱模式",8000,0)</f>
        <v/>
      </c>
      <c r="H51">
        <f>IF(评分与状态_周度!E327="💀 炼狱模式",8000,0)</f>
        <v/>
      </c>
    </row>
    <row r="52">
      <c r="A52" s="10">
        <f>回测_周度!A312</f>
        <v/>
      </c>
      <c r="B52">
        <f>回测_周度!B312</f>
        <v/>
      </c>
      <c r="C52">
        <f>IF(评分与状态_周度!E328="🟢 简单模式",8000,0)</f>
        <v/>
      </c>
      <c r="D52">
        <f>IF(评分与状态_周度!E328="🟢 普通模式",8000,0)</f>
        <v/>
      </c>
      <c r="E52">
        <f>IF(评分与状态_周度!E328="🟡 困难模式",8000,0)</f>
        <v/>
      </c>
      <c r="F52">
        <f>IF(评分与状态_周度!E328="🟠 噩梦模式",8000,0)</f>
        <v/>
      </c>
      <c r="G52">
        <f>IF(评分与状态_周度!E328="🔴 地狱模式",8000,0)</f>
        <v/>
      </c>
      <c r="H52">
        <f>IF(评分与状态_周度!E328="💀 炼狱模式",8000,0)</f>
        <v/>
      </c>
    </row>
    <row r="53">
      <c r="A53" s="10">
        <f>回测_周度!A313</f>
        <v/>
      </c>
      <c r="B53">
        <f>回测_周度!B313</f>
        <v/>
      </c>
      <c r="C53">
        <f>IF(评分与状态_周度!E329="🟢 简单模式",8000,0)</f>
        <v/>
      </c>
      <c r="D53">
        <f>IF(评分与状态_周度!E329="🟢 普通模式",8000,0)</f>
        <v/>
      </c>
      <c r="E53">
        <f>IF(评分与状态_周度!E329="🟡 困难模式",8000,0)</f>
        <v/>
      </c>
      <c r="F53">
        <f>IF(评分与状态_周度!E329="🟠 噩梦模式",8000,0)</f>
        <v/>
      </c>
      <c r="G53">
        <f>IF(评分与状态_周度!E329="🔴 地狱模式",8000,0)</f>
        <v/>
      </c>
      <c r="H53">
        <f>IF(评分与状态_周度!E329="💀 炼狱模式",8000,0)</f>
        <v/>
      </c>
    </row>
    <row r="54">
      <c r="A54" s="10">
        <f>回测_周度!A314</f>
        <v/>
      </c>
      <c r="B54">
        <f>回测_周度!B314</f>
        <v/>
      </c>
      <c r="C54">
        <f>IF(评分与状态_周度!E330="🟢 简单模式",8000,0)</f>
        <v/>
      </c>
      <c r="D54">
        <f>IF(评分与状态_周度!E330="🟢 普通模式",8000,0)</f>
        <v/>
      </c>
      <c r="E54">
        <f>IF(评分与状态_周度!E330="🟡 困难模式",8000,0)</f>
        <v/>
      </c>
      <c r="F54">
        <f>IF(评分与状态_周度!E330="🟠 噩梦模式",8000,0)</f>
        <v/>
      </c>
      <c r="G54">
        <f>IF(评分与状态_周度!E330="🔴 地狱模式",8000,0)</f>
        <v/>
      </c>
      <c r="H54">
        <f>IF(评分与状态_周度!E330="💀 炼狱模式",8000,0)</f>
        <v/>
      </c>
    </row>
    <row r="55">
      <c r="A55" s="10">
        <f>回测_周度!A315</f>
        <v/>
      </c>
      <c r="B55">
        <f>回测_周度!B315</f>
        <v/>
      </c>
      <c r="C55">
        <f>IF(评分与状态_周度!E331="🟢 简单模式",8000,0)</f>
        <v/>
      </c>
      <c r="D55">
        <f>IF(评分与状态_周度!E331="🟢 普通模式",8000,0)</f>
        <v/>
      </c>
      <c r="E55">
        <f>IF(评分与状态_周度!E331="🟡 困难模式",8000,0)</f>
        <v/>
      </c>
      <c r="F55">
        <f>IF(评分与状态_周度!E331="🟠 噩梦模式",8000,0)</f>
        <v/>
      </c>
      <c r="G55">
        <f>IF(评分与状态_周度!E331="🔴 地狱模式",8000,0)</f>
        <v/>
      </c>
      <c r="H55">
        <f>IF(评分与状态_周度!E331="💀 炼狱模式",8000,0)</f>
        <v/>
      </c>
    </row>
    <row r="56">
      <c r="A56" s="10">
        <f>回测_周度!A316</f>
        <v/>
      </c>
      <c r="B56">
        <f>回测_周度!B316</f>
        <v/>
      </c>
      <c r="C56">
        <f>IF(评分与状态_周度!E332="🟢 简单模式",8000,0)</f>
        <v/>
      </c>
      <c r="D56">
        <f>IF(评分与状态_周度!E332="🟢 普通模式",8000,0)</f>
        <v/>
      </c>
      <c r="E56">
        <f>IF(评分与状态_周度!E332="🟡 困难模式",8000,0)</f>
        <v/>
      </c>
      <c r="F56">
        <f>IF(评分与状态_周度!E332="🟠 噩梦模式",8000,0)</f>
        <v/>
      </c>
      <c r="G56">
        <f>IF(评分与状态_周度!E332="🔴 地狱模式",8000,0)</f>
        <v/>
      </c>
      <c r="H56">
        <f>IF(评分与状态_周度!E332="💀 炼狱模式",8000,0)</f>
        <v/>
      </c>
    </row>
    <row r="57">
      <c r="A57" s="10">
        <f>回测_周度!A317</f>
        <v/>
      </c>
      <c r="B57">
        <f>回测_周度!B317</f>
        <v/>
      </c>
      <c r="C57">
        <f>IF(评分与状态_周度!E333="🟢 简单模式",8000,0)</f>
        <v/>
      </c>
      <c r="D57">
        <f>IF(评分与状态_周度!E333="🟢 普通模式",8000,0)</f>
        <v/>
      </c>
      <c r="E57">
        <f>IF(评分与状态_周度!E333="🟡 困难模式",8000,0)</f>
        <v/>
      </c>
      <c r="F57">
        <f>IF(评分与状态_周度!E333="🟠 噩梦模式",8000,0)</f>
        <v/>
      </c>
      <c r="G57">
        <f>IF(评分与状态_周度!E333="🔴 地狱模式",8000,0)</f>
        <v/>
      </c>
      <c r="H57">
        <f>IF(评分与状态_周度!E333="💀 炼狱模式",8000,0)</f>
        <v/>
      </c>
    </row>
    <row r="58">
      <c r="A58" s="10">
        <f>回测_周度!A318</f>
        <v/>
      </c>
      <c r="B58">
        <f>回测_周度!B318</f>
        <v/>
      </c>
      <c r="C58">
        <f>IF(评分与状态_周度!E334="🟢 简单模式",8000,0)</f>
        <v/>
      </c>
      <c r="D58">
        <f>IF(评分与状态_周度!E334="🟢 普通模式",8000,0)</f>
        <v/>
      </c>
      <c r="E58">
        <f>IF(评分与状态_周度!E334="🟡 困难模式",8000,0)</f>
        <v/>
      </c>
      <c r="F58">
        <f>IF(评分与状态_周度!E334="🟠 噩梦模式",8000,0)</f>
        <v/>
      </c>
      <c r="G58">
        <f>IF(评分与状态_周度!E334="🔴 地狱模式",8000,0)</f>
        <v/>
      </c>
      <c r="H58">
        <f>IF(评分与状态_周度!E334="💀 炼狱模式",8000,0)</f>
        <v/>
      </c>
    </row>
    <row r="59">
      <c r="A59" s="10">
        <f>回测_周度!A319</f>
        <v/>
      </c>
      <c r="B59">
        <f>回测_周度!B319</f>
        <v/>
      </c>
      <c r="C59">
        <f>IF(评分与状态_周度!E335="🟢 简单模式",8000,0)</f>
        <v/>
      </c>
      <c r="D59">
        <f>IF(评分与状态_周度!E335="🟢 普通模式",8000,0)</f>
        <v/>
      </c>
      <c r="E59">
        <f>IF(评分与状态_周度!E335="🟡 困难模式",8000,0)</f>
        <v/>
      </c>
      <c r="F59">
        <f>IF(评分与状态_周度!E335="🟠 噩梦模式",8000,0)</f>
        <v/>
      </c>
      <c r="G59">
        <f>IF(评分与状态_周度!E335="🔴 地狱模式",8000,0)</f>
        <v/>
      </c>
      <c r="H59">
        <f>IF(评分与状态_周度!E335="💀 炼狱模式",8000,0)</f>
        <v/>
      </c>
    </row>
    <row r="60">
      <c r="A60" s="10">
        <f>回测_周度!A320</f>
        <v/>
      </c>
      <c r="B60">
        <f>回测_周度!B320</f>
        <v/>
      </c>
      <c r="C60">
        <f>IF(评分与状态_周度!E336="🟢 简单模式",8000,0)</f>
        <v/>
      </c>
      <c r="D60">
        <f>IF(评分与状态_周度!E336="🟢 普通模式",8000,0)</f>
        <v/>
      </c>
      <c r="E60">
        <f>IF(评分与状态_周度!E336="🟡 困难模式",8000,0)</f>
        <v/>
      </c>
      <c r="F60">
        <f>IF(评分与状态_周度!E336="🟠 噩梦模式",8000,0)</f>
        <v/>
      </c>
      <c r="G60">
        <f>IF(评分与状态_周度!E336="🔴 地狱模式",8000,0)</f>
        <v/>
      </c>
      <c r="H60">
        <f>IF(评分与状态_周度!E336="💀 炼狱模式",8000,0)</f>
        <v/>
      </c>
    </row>
    <row r="61">
      <c r="A61" s="10">
        <f>回测_周度!A321</f>
        <v/>
      </c>
      <c r="B61">
        <f>回测_周度!B321</f>
        <v/>
      </c>
      <c r="C61">
        <f>IF(评分与状态_周度!E337="🟢 简单模式",8000,0)</f>
        <v/>
      </c>
      <c r="D61">
        <f>IF(评分与状态_周度!E337="🟢 普通模式",8000,0)</f>
        <v/>
      </c>
      <c r="E61">
        <f>IF(评分与状态_周度!E337="🟡 困难模式",8000,0)</f>
        <v/>
      </c>
      <c r="F61">
        <f>IF(评分与状态_周度!E337="🟠 噩梦模式",8000,0)</f>
        <v/>
      </c>
      <c r="G61">
        <f>IF(评分与状态_周度!E337="🔴 地狱模式",8000,0)</f>
        <v/>
      </c>
      <c r="H61">
        <f>IF(评分与状态_周度!E337="💀 炼狱模式",8000,0)</f>
        <v/>
      </c>
    </row>
    <row r="62">
      <c r="A62" s="10">
        <f>回测_周度!A322</f>
        <v/>
      </c>
      <c r="B62">
        <f>回测_周度!B322</f>
        <v/>
      </c>
      <c r="C62">
        <f>IF(评分与状态_周度!E338="🟢 简单模式",8000,0)</f>
        <v/>
      </c>
      <c r="D62">
        <f>IF(评分与状态_周度!E338="🟢 普通模式",8000,0)</f>
        <v/>
      </c>
      <c r="E62">
        <f>IF(评分与状态_周度!E338="🟡 困难模式",8000,0)</f>
        <v/>
      </c>
      <c r="F62">
        <f>IF(评分与状态_周度!E338="🟠 噩梦模式",8000,0)</f>
        <v/>
      </c>
      <c r="G62">
        <f>IF(评分与状态_周度!E338="🔴 地狱模式",8000,0)</f>
        <v/>
      </c>
      <c r="H62">
        <f>IF(评分与状态_周度!E338="💀 炼狱模式",8000,0)</f>
        <v/>
      </c>
    </row>
    <row r="63">
      <c r="A63" s="10">
        <f>回测_周度!A323</f>
        <v/>
      </c>
      <c r="B63">
        <f>回测_周度!B323</f>
        <v/>
      </c>
      <c r="C63">
        <f>IF(评分与状态_周度!E339="🟢 简单模式",8000,0)</f>
        <v/>
      </c>
      <c r="D63">
        <f>IF(评分与状态_周度!E339="🟢 普通模式",8000,0)</f>
        <v/>
      </c>
      <c r="E63">
        <f>IF(评分与状态_周度!E339="🟡 困难模式",8000,0)</f>
        <v/>
      </c>
      <c r="F63">
        <f>IF(评分与状态_周度!E339="🟠 噩梦模式",8000,0)</f>
        <v/>
      </c>
      <c r="G63">
        <f>IF(评分与状态_周度!E339="🔴 地狱模式",8000,0)</f>
        <v/>
      </c>
      <c r="H63">
        <f>IF(评分与状态_周度!E339="💀 炼狱模式",8000,0)</f>
        <v/>
      </c>
    </row>
    <row r="64">
      <c r="A64" s="10">
        <f>回测_周度!A324</f>
        <v/>
      </c>
      <c r="B64">
        <f>回测_周度!B324</f>
        <v/>
      </c>
      <c r="C64">
        <f>IF(评分与状态_周度!E340="🟢 简单模式",8000,0)</f>
        <v/>
      </c>
      <c r="D64">
        <f>IF(评分与状态_周度!E340="🟢 普通模式",8000,0)</f>
        <v/>
      </c>
      <c r="E64">
        <f>IF(评分与状态_周度!E340="🟡 困难模式",8000,0)</f>
        <v/>
      </c>
      <c r="F64">
        <f>IF(评分与状态_周度!E340="🟠 噩梦模式",8000,0)</f>
        <v/>
      </c>
      <c r="G64">
        <f>IF(评分与状态_周度!E340="🔴 地狱模式",8000,0)</f>
        <v/>
      </c>
      <c r="H64">
        <f>IF(评分与状态_周度!E340="💀 炼狱模式",8000,0)</f>
        <v/>
      </c>
    </row>
    <row r="65">
      <c r="A65" s="10">
        <f>回测_周度!A325</f>
        <v/>
      </c>
      <c r="B65">
        <f>回测_周度!B325</f>
        <v/>
      </c>
      <c r="C65">
        <f>IF(评分与状态_周度!E341="🟢 简单模式",8000,0)</f>
        <v/>
      </c>
      <c r="D65">
        <f>IF(评分与状态_周度!E341="🟢 普通模式",8000,0)</f>
        <v/>
      </c>
      <c r="E65">
        <f>IF(评分与状态_周度!E341="🟡 困难模式",8000,0)</f>
        <v/>
      </c>
      <c r="F65">
        <f>IF(评分与状态_周度!E341="🟠 噩梦模式",8000,0)</f>
        <v/>
      </c>
      <c r="G65">
        <f>IF(评分与状态_周度!E341="🔴 地狱模式",8000,0)</f>
        <v/>
      </c>
      <c r="H65">
        <f>IF(评分与状态_周度!E341="💀 炼狱模式",8000,0)</f>
        <v/>
      </c>
    </row>
    <row r="66">
      <c r="A66" s="10">
        <f>回测_周度!A326</f>
        <v/>
      </c>
      <c r="B66">
        <f>回测_周度!B326</f>
        <v/>
      </c>
      <c r="C66">
        <f>IF(评分与状态_周度!E342="🟢 简单模式",8000,0)</f>
        <v/>
      </c>
      <c r="D66">
        <f>IF(评分与状态_周度!E342="🟢 普通模式",8000,0)</f>
        <v/>
      </c>
      <c r="E66">
        <f>IF(评分与状态_周度!E342="🟡 困难模式",8000,0)</f>
        <v/>
      </c>
      <c r="F66">
        <f>IF(评分与状态_周度!E342="🟠 噩梦模式",8000,0)</f>
        <v/>
      </c>
      <c r="G66">
        <f>IF(评分与状态_周度!E342="🔴 地狱模式",8000,0)</f>
        <v/>
      </c>
      <c r="H66">
        <f>IF(评分与状态_周度!E342="💀 炼狱模式",8000,0)</f>
        <v/>
      </c>
    </row>
    <row r="67">
      <c r="A67" s="10">
        <f>回测_周度!A327</f>
        <v/>
      </c>
      <c r="B67">
        <f>回测_周度!B327</f>
        <v/>
      </c>
      <c r="C67">
        <f>IF(评分与状态_周度!E343="🟢 简单模式",8000,0)</f>
        <v/>
      </c>
      <c r="D67">
        <f>IF(评分与状态_周度!E343="🟢 普通模式",8000,0)</f>
        <v/>
      </c>
      <c r="E67">
        <f>IF(评分与状态_周度!E343="🟡 困难模式",8000,0)</f>
        <v/>
      </c>
      <c r="F67">
        <f>IF(评分与状态_周度!E343="🟠 噩梦模式",8000,0)</f>
        <v/>
      </c>
      <c r="G67">
        <f>IF(评分与状态_周度!E343="🔴 地狱模式",8000,0)</f>
        <v/>
      </c>
      <c r="H67">
        <f>IF(评分与状态_周度!E343="💀 炼狱模式",8000,0)</f>
        <v/>
      </c>
    </row>
    <row r="68">
      <c r="A68" s="10">
        <f>回测_周度!A328</f>
        <v/>
      </c>
      <c r="B68">
        <f>回测_周度!B328</f>
        <v/>
      </c>
      <c r="C68">
        <f>IF(评分与状态_周度!E344="🟢 简单模式",8000,0)</f>
        <v/>
      </c>
      <c r="D68">
        <f>IF(评分与状态_周度!E344="🟢 普通模式",8000,0)</f>
        <v/>
      </c>
      <c r="E68">
        <f>IF(评分与状态_周度!E344="🟡 困难模式",8000,0)</f>
        <v/>
      </c>
      <c r="F68">
        <f>IF(评分与状态_周度!E344="🟠 噩梦模式",8000,0)</f>
        <v/>
      </c>
      <c r="G68">
        <f>IF(评分与状态_周度!E344="🔴 地狱模式",8000,0)</f>
        <v/>
      </c>
      <c r="H68">
        <f>IF(评分与状态_周度!E344="💀 炼狱模式",8000,0)</f>
        <v/>
      </c>
    </row>
    <row r="69">
      <c r="A69" s="10">
        <f>回测_周度!A329</f>
        <v/>
      </c>
      <c r="B69">
        <f>回测_周度!B329</f>
        <v/>
      </c>
      <c r="C69">
        <f>IF(评分与状态_周度!E345="🟢 简单模式",8000,0)</f>
        <v/>
      </c>
      <c r="D69">
        <f>IF(评分与状态_周度!E345="🟢 普通模式",8000,0)</f>
        <v/>
      </c>
      <c r="E69">
        <f>IF(评分与状态_周度!E345="🟡 困难模式",8000,0)</f>
        <v/>
      </c>
      <c r="F69">
        <f>IF(评分与状态_周度!E345="🟠 噩梦模式",8000,0)</f>
        <v/>
      </c>
      <c r="G69">
        <f>IF(评分与状态_周度!E345="🔴 地狱模式",8000,0)</f>
        <v/>
      </c>
      <c r="H69">
        <f>IF(评分与状态_周度!E345="💀 炼狱模式",8000,0)</f>
        <v/>
      </c>
    </row>
    <row r="70">
      <c r="A70" s="10">
        <f>回测_周度!A330</f>
        <v/>
      </c>
      <c r="B70">
        <f>回测_周度!B330</f>
        <v/>
      </c>
      <c r="C70">
        <f>IF(评分与状态_周度!E346="🟢 简单模式",8000,0)</f>
        <v/>
      </c>
      <c r="D70">
        <f>IF(评分与状态_周度!E346="🟢 普通模式",8000,0)</f>
        <v/>
      </c>
      <c r="E70">
        <f>IF(评分与状态_周度!E346="🟡 困难模式",8000,0)</f>
        <v/>
      </c>
      <c r="F70">
        <f>IF(评分与状态_周度!E346="🟠 噩梦模式",8000,0)</f>
        <v/>
      </c>
      <c r="G70">
        <f>IF(评分与状态_周度!E346="🔴 地狱模式",8000,0)</f>
        <v/>
      </c>
      <c r="H70">
        <f>IF(评分与状态_周度!E346="💀 炼狱模式",8000,0)</f>
        <v/>
      </c>
    </row>
    <row r="71">
      <c r="A71" s="10">
        <f>回测_周度!A331</f>
        <v/>
      </c>
      <c r="B71">
        <f>回测_周度!B331</f>
        <v/>
      </c>
      <c r="C71">
        <f>IF(评分与状态_周度!E347="🟢 简单模式",8000,0)</f>
        <v/>
      </c>
      <c r="D71">
        <f>IF(评分与状态_周度!E347="🟢 普通模式",8000,0)</f>
        <v/>
      </c>
      <c r="E71">
        <f>IF(评分与状态_周度!E347="🟡 困难模式",8000,0)</f>
        <v/>
      </c>
      <c r="F71">
        <f>IF(评分与状态_周度!E347="🟠 噩梦模式",8000,0)</f>
        <v/>
      </c>
      <c r="G71">
        <f>IF(评分与状态_周度!E347="🔴 地狱模式",8000,0)</f>
        <v/>
      </c>
      <c r="H71">
        <f>IF(评分与状态_周度!E347="💀 炼狱模式",8000,0)</f>
        <v/>
      </c>
    </row>
    <row r="72">
      <c r="A72" s="10">
        <f>回测_周度!A332</f>
        <v/>
      </c>
      <c r="B72">
        <f>回测_周度!B332</f>
        <v/>
      </c>
      <c r="C72">
        <f>IF(评分与状态_周度!E348="🟢 简单模式",8000,0)</f>
        <v/>
      </c>
      <c r="D72">
        <f>IF(评分与状态_周度!E348="🟢 普通模式",8000,0)</f>
        <v/>
      </c>
      <c r="E72">
        <f>IF(评分与状态_周度!E348="🟡 困难模式",8000,0)</f>
        <v/>
      </c>
      <c r="F72">
        <f>IF(评分与状态_周度!E348="🟠 噩梦模式",8000,0)</f>
        <v/>
      </c>
      <c r="G72">
        <f>IF(评分与状态_周度!E348="🔴 地狱模式",8000,0)</f>
        <v/>
      </c>
      <c r="H72">
        <f>IF(评分与状态_周度!E348="💀 炼狱模式",8000,0)</f>
        <v/>
      </c>
    </row>
    <row r="73">
      <c r="A73" s="10">
        <f>回测_周度!A333</f>
        <v/>
      </c>
      <c r="B73">
        <f>回测_周度!B333</f>
        <v/>
      </c>
      <c r="C73">
        <f>IF(评分与状态_周度!E349="🟢 简单模式",8000,0)</f>
        <v/>
      </c>
      <c r="D73">
        <f>IF(评分与状态_周度!E349="🟢 普通模式",8000,0)</f>
        <v/>
      </c>
      <c r="E73">
        <f>IF(评分与状态_周度!E349="🟡 困难模式",8000,0)</f>
        <v/>
      </c>
      <c r="F73">
        <f>IF(评分与状态_周度!E349="🟠 噩梦模式",8000,0)</f>
        <v/>
      </c>
      <c r="G73">
        <f>IF(评分与状态_周度!E349="🔴 地狱模式",8000,0)</f>
        <v/>
      </c>
      <c r="H73">
        <f>IF(评分与状态_周度!E349="💀 炼狱模式",8000,0)</f>
        <v/>
      </c>
    </row>
    <row r="74">
      <c r="A74" s="10">
        <f>回测_周度!A334</f>
        <v/>
      </c>
      <c r="B74">
        <f>回测_周度!B334</f>
        <v/>
      </c>
      <c r="C74">
        <f>IF(评分与状态_周度!E350="🟢 简单模式",8000,0)</f>
        <v/>
      </c>
      <c r="D74">
        <f>IF(评分与状态_周度!E350="🟢 普通模式",8000,0)</f>
        <v/>
      </c>
      <c r="E74">
        <f>IF(评分与状态_周度!E350="🟡 困难模式",8000,0)</f>
        <v/>
      </c>
      <c r="F74">
        <f>IF(评分与状态_周度!E350="🟠 噩梦模式",8000,0)</f>
        <v/>
      </c>
      <c r="G74">
        <f>IF(评分与状态_周度!E350="🔴 地狱模式",8000,0)</f>
        <v/>
      </c>
      <c r="H74">
        <f>IF(评分与状态_周度!E350="💀 炼狱模式",8000,0)</f>
        <v/>
      </c>
    </row>
    <row r="75">
      <c r="A75" s="10">
        <f>回测_周度!A335</f>
        <v/>
      </c>
      <c r="B75">
        <f>回测_周度!B335</f>
        <v/>
      </c>
      <c r="C75">
        <f>IF(评分与状态_周度!E351="🟢 简单模式",8000,0)</f>
        <v/>
      </c>
      <c r="D75">
        <f>IF(评分与状态_周度!E351="🟢 普通模式",8000,0)</f>
        <v/>
      </c>
      <c r="E75">
        <f>IF(评分与状态_周度!E351="🟡 困难模式",8000,0)</f>
        <v/>
      </c>
      <c r="F75">
        <f>IF(评分与状态_周度!E351="🟠 噩梦模式",8000,0)</f>
        <v/>
      </c>
      <c r="G75">
        <f>IF(评分与状态_周度!E351="🔴 地狱模式",8000,0)</f>
        <v/>
      </c>
      <c r="H75">
        <f>IF(评分与状态_周度!E351="💀 炼狱模式",8000,0)</f>
        <v/>
      </c>
    </row>
    <row r="76">
      <c r="A76" s="10">
        <f>回测_周度!A336</f>
        <v/>
      </c>
      <c r="B76">
        <f>回测_周度!B336</f>
        <v/>
      </c>
      <c r="C76">
        <f>IF(评分与状态_周度!E352="🟢 简单模式",8000,0)</f>
        <v/>
      </c>
      <c r="D76">
        <f>IF(评分与状态_周度!E352="🟢 普通模式",8000,0)</f>
        <v/>
      </c>
      <c r="E76">
        <f>IF(评分与状态_周度!E352="🟡 困难模式",8000,0)</f>
        <v/>
      </c>
      <c r="F76">
        <f>IF(评分与状态_周度!E352="🟠 噩梦模式",8000,0)</f>
        <v/>
      </c>
      <c r="G76">
        <f>IF(评分与状态_周度!E352="🔴 地狱模式",8000,0)</f>
        <v/>
      </c>
      <c r="H76">
        <f>IF(评分与状态_周度!E352="💀 炼狱模式",8000,0)</f>
        <v/>
      </c>
    </row>
    <row r="77">
      <c r="A77" s="10">
        <f>回测_周度!A337</f>
        <v/>
      </c>
      <c r="B77">
        <f>回测_周度!B337</f>
        <v/>
      </c>
      <c r="C77">
        <f>IF(评分与状态_周度!E353="🟢 简单模式",8000,0)</f>
        <v/>
      </c>
      <c r="D77">
        <f>IF(评分与状态_周度!E353="🟢 普通模式",8000,0)</f>
        <v/>
      </c>
      <c r="E77">
        <f>IF(评分与状态_周度!E353="🟡 困难模式",8000,0)</f>
        <v/>
      </c>
      <c r="F77">
        <f>IF(评分与状态_周度!E353="🟠 噩梦模式",8000,0)</f>
        <v/>
      </c>
      <c r="G77">
        <f>IF(评分与状态_周度!E353="🔴 地狱模式",8000,0)</f>
        <v/>
      </c>
      <c r="H77">
        <f>IF(评分与状态_周度!E353="💀 炼狱模式",8000,0)</f>
        <v/>
      </c>
    </row>
    <row r="78">
      <c r="A78" s="10">
        <f>回测_周度!A338</f>
        <v/>
      </c>
      <c r="B78">
        <f>回测_周度!B338</f>
        <v/>
      </c>
      <c r="C78">
        <f>IF(评分与状态_周度!E354="🟢 简单模式",8000,0)</f>
        <v/>
      </c>
      <c r="D78">
        <f>IF(评分与状态_周度!E354="🟢 普通模式",8000,0)</f>
        <v/>
      </c>
      <c r="E78">
        <f>IF(评分与状态_周度!E354="🟡 困难模式",8000,0)</f>
        <v/>
      </c>
      <c r="F78">
        <f>IF(评分与状态_周度!E354="🟠 噩梦模式",8000,0)</f>
        <v/>
      </c>
      <c r="G78">
        <f>IF(评分与状态_周度!E354="🔴 地狱模式",8000,0)</f>
        <v/>
      </c>
      <c r="H78">
        <f>IF(评分与状态_周度!E354="💀 炼狱模式",8000,0)</f>
        <v/>
      </c>
    </row>
    <row r="79">
      <c r="A79" s="10">
        <f>回测_周度!A339</f>
        <v/>
      </c>
      <c r="B79">
        <f>回测_周度!B339</f>
        <v/>
      </c>
      <c r="C79">
        <f>IF(评分与状态_周度!E355="🟢 简单模式",8000,0)</f>
        <v/>
      </c>
      <c r="D79">
        <f>IF(评分与状态_周度!E355="🟢 普通模式",8000,0)</f>
        <v/>
      </c>
      <c r="E79">
        <f>IF(评分与状态_周度!E355="🟡 困难模式",8000,0)</f>
        <v/>
      </c>
      <c r="F79">
        <f>IF(评分与状态_周度!E355="🟠 噩梦模式",8000,0)</f>
        <v/>
      </c>
      <c r="G79">
        <f>IF(评分与状态_周度!E355="🔴 地狱模式",8000,0)</f>
        <v/>
      </c>
      <c r="H79">
        <f>IF(评分与状态_周度!E355="💀 炼狱模式",8000,0)</f>
        <v/>
      </c>
    </row>
    <row r="80">
      <c r="A80" s="10">
        <f>回测_周度!A340</f>
        <v/>
      </c>
      <c r="B80">
        <f>回测_周度!B340</f>
        <v/>
      </c>
      <c r="C80">
        <f>IF(评分与状态_周度!E356="🟢 简单模式",8000,0)</f>
        <v/>
      </c>
      <c r="D80">
        <f>IF(评分与状态_周度!E356="🟢 普通模式",8000,0)</f>
        <v/>
      </c>
      <c r="E80">
        <f>IF(评分与状态_周度!E356="🟡 困难模式",8000,0)</f>
        <v/>
      </c>
      <c r="F80">
        <f>IF(评分与状态_周度!E356="🟠 噩梦模式",8000,0)</f>
        <v/>
      </c>
      <c r="G80">
        <f>IF(评分与状态_周度!E356="🔴 地狱模式",8000,0)</f>
        <v/>
      </c>
      <c r="H80">
        <f>IF(评分与状态_周度!E356="💀 炼狱模式",8000,0)</f>
        <v/>
      </c>
    </row>
    <row r="81">
      <c r="A81" s="10">
        <f>回测_周度!A341</f>
        <v/>
      </c>
      <c r="B81">
        <f>回测_周度!B341</f>
        <v/>
      </c>
      <c r="C81">
        <f>IF(评分与状态_周度!E357="🟢 简单模式",8000,0)</f>
        <v/>
      </c>
      <c r="D81">
        <f>IF(评分与状态_周度!E357="🟢 普通模式",8000,0)</f>
        <v/>
      </c>
      <c r="E81">
        <f>IF(评分与状态_周度!E357="🟡 困难模式",8000,0)</f>
        <v/>
      </c>
      <c r="F81">
        <f>IF(评分与状态_周度!E357="🟠 噩梦模式",8000,0)</f>
        <v/>
      </c>
      <c r="G81">
        <f>IF(评分与状态_周度!E357="🔴 地狱模式",8000,0)</f>
        <v/>
      </c>
      <c r="H81">
        <f>IF(评分与状态_周度!E357="💀 炼狱模式",8000,0)</f>
        <v/>
      </c>
    </row>
    <row r="82">
      <c r="A82" s="10">
        <f>回测_周度!A342</f>
        <v/>
      </c>
      <c r="B82">
        <f>回测_周度!B342</f>
        <v/>
      </c>
      <c r="C82">
        <f>IF(评分与状态_周度!E358="🟢 简单模式",8000,0)</f>
        <v/>
      </c>
      <c r="D82">
        <f>IF(评分与状态_周度!E358="🟢 普通模式",8000,0)</f>
        <v/>
      </c>
      <c r="E82">
        <f>IF(评分与状态_周度!E358="🟡 困难模式",8000,0)</f>
        <v/>
      </c>
      <c r="F82">
        <f>IF(评分与状态_周度!E358="🟠 噩梦模式",8000,0)</f>
        <v/>
      </c>
      <c r="G82">
        <f>IF(评分与状态_周度!E358="🔴 地狱模式",8000,0)</f>
        <v/>
      </c>
      <c r="H82">
        <f>IF(评分与状态_周度!E358="💀 炼狱模式",8000,0)</f>
        <v/>
      </c>
    </row>
    <row r="83">
      <c r="A83" s="10">
        <f>回测_周度!A343</f>
        <v/>
      </c>
      <c r="B83">
        <f>回测_周度!B343</f>
        <v/>
      </c>
      <c r="C83">
        <f>IF(评分与状态_周度!E359="🟢 简单模式",8000,0)</f>
        <v/>
      </c>
      <c r="D83">
        <f>IF(评分与状态_周度!E359="🟢 普通模式",8000,0)</f>
        <v/>
      </c>
      <c r="E83">
        <f>IF(评分与状态_周度!E359="🟡 困难模式",8000,0)</f>
        <v/>
      </c>
      <c r="F83">
        <f>IF(评分与状态_周度!E359="🟠 噩梦模式",8000,0)</f>
        <v/>
      </c>
      <c r="G83">
        <f>IF(评分与状态_周度!E359="🔴 地狱模式",8000,0)</f>
        <v/>
      </c>
      <c r="H83">
        <f>IF(评分与状态_周度!E359="💀 炼狱模式",8000,0)</f>
        <v/>
      </c>
    </row>
    <row r="84">
      <c r="A84" s="10">
        <f>回测_周度!A344</f>
        <v/>
      </c>
      <c r="B84">
        <f>回测_周度!B344</f>
        <v/>
      </c>
      <c r="C84">
        <f>IF(评分与状态_周度!E360="🟢 简单模式",8000,0)</f>
        <v/>
      </c>
      <c r="D84">
        <f>IF(评分与状态_周度!E360="🟢 普通模式",8000,0)</f>
        <v/>
      </c>
      <c r="E84">
        <f>IF(评分与状态_周度!E360="🟡 困难模式",8000,0)</f>
        <v/>
      </c>
      <c r="F84">
        <f>IF(评分与状态_周度!E360="🟠 噩梦模式",8000,0)</f>
        <v/>
      </c>
      <c r="G84">
        <f>IF(评分与状态_周度!E360="🔴 地狱模式",8000,0)</f>
        <v/>
      </c>
      <c r="H84">
        <f>IF(评分与状态_周度!E360="💀 炼狱模式",8000,0)</f>
        <v/>
      </c>
    </row>
    <row r="85">
      <c r="A85" s="10">
        <f>回测_周度!A345</f>
        <v/>
      </c>
      <c r="B85">
        <f>回测_周度!B345</f>
        <v/>
      </c>
      <c r="C85">
        <f>IF(评分与状态_周度!E361="🟢 简单模式",8000,0)</f>
        <v/>
      </c>
      <c r="D85">
        <f>IF(评分与状态_周度!E361="🟢 普通模式",8000,0)</f>
        <v/>
      </c>
      <c r="E85">
        <f>IF(评分与状态_周度!E361="🟡 困难模式",8000,0)</f>
        <v/>
      </c>
      <c r="F85">
        <f>IF(评分与状态_周度!E361="🟠 噩梦模式",8000,0)</f>
        <v/>
      </c>
      <c r="G85">
        <f>IF(评分与状态_周度!E361="🔴 地狱模式",8000,0)</f>
        <v/>
      </c>
      <c r="H85">
        <f>IF(评分与状态_周度!E361="💀 炼狱模式",8000,0)</f>
        <v/>
      </c>
    </row>
    <row r="86">
      <c r="A86" s="10">
        <f>回测_周度!A346</f>
        <v/>
      </c>
      <c r="B86">
        <f>回测_周度!B346</f>
        <v/>
      </c>
      <c r="C86">
        <f>IF(评分与状态_周度!E362="🟢 简单模式",8000,0)</f>
        <v/>
      </c>
      <c r="D86">
        <f>IF(评分与状态_周度!E362="🟢 普通模式",8000,0)</f>
        <v/>
      </c>
      <c r="E86">
        <f>IF(评分与状态_周度!E362="🟡 困难模式",8000,0)</f>
        <v/>
      </c>
      <c r="F86">
        <f>IF(评分与状态_周度!E362="🟠 噩梦模式",8000,0)</f>
        <v/>
      </c>
      <c r="G86">
        <f>IF(评分与状态_周度!E362="🔴 地狱模式",8000,0)</f>
        <v/>
      </c>
      <c r="H86">
        <f>IF(评分与状态_周度!E362="💀 炼狱模式",8000,0)</f>
        <v/>
      </c>
    </row>
    <row r="87">
      <c r="A87" s="10">
        <f>回测_周度!A347</f>
        <v/>
      </c>
      <c r="B87">
        <f>回测_周度!B347</f>
        <v/>
      </c>
      <c r="C87">
        <f>IF(评分与状态_周度!E363="🟢 简单模式",8000,0)</f>
        <v/>
      </c>
      <c r="D87">
        <f>IF(评分与状态_周度!E363="🟢 普通模式",8000,0)</f>
        <v/>
      </c>
      <c r="E87">
        <f>IF(评分与状态_周度!E363="🟡 困难模式",8000,0)</f>
        <v/>
      </c>
      <c r="F87">
        <f>IF(评分与状态_周度!E363="🟠 噩梦模式",8000,0)</f>
        <v/>
      </c>
      <c r="G87">
        <f>IF(评分与状态_周度!E363="🔴 地狱模式",8000,0)</f>
        <v/>
      </c>
      <c r="H87">
        <f>IF(评分与状态_周度!E363="💀 炼狱模式",8000,0)</f>
        <v/>
      </c>
    </row>
    <row r="88">
      <c r="A88" s="10">
        <f>回测_周度!A348</f>
        <v/>
      </c>
      <c r="B88">
        <f>回测_周度!B348</f>
        <v/>
      </c>
      <c r="C88">
        <f>IF(评分与状态_周度!E364="🟢 简单模式",8000,0)</f>
        <v/>
      </c>
      <c r="D88">
        <f>IF(评分与状态_周度!E364="🟢 普通模式",8000,0)</f>
        <v/>
      </c>
      <c r="E88">
        <f>IF(评分与状态_周度!E364="🟡 困难模式",8000,0)</f>
        <v/>
      </c>
      <c r="F88">
        <f>IF(评分与状态_周度!E364="🟠 噩梦模式",8000,0)</f>
        <v/>
      </c>
      <c r="G88">
        <f>IF(评分与状态_周度!E364="🔴 地狱模式",8000,0)</f>
        <v/>
      </c>
      <c r="H88">
        <f>IF(评分与状态_周度!E364="💀 炼狱模式",8000,0)</f>
        <v/>
      </c>
    </row>
    <row r="89">
      <c r="A89" s="10">
        <f>回测_周度!A349</f>
        <v/>
      </c>
      <c r="B89">
        <f>回测_周度!B349</f>
        <v/>
      </c>
      <c r="C89">
        <f>IF(评分与状态_周度!E365="🟢 简单模式",8000,0)</f>
        <v/>
      </c>
      <c r="D89">
        <f>IF(评分与状态_周度!E365="🟢 普通模式",8000,0)</f>
        <v/>
      </c>
      <c r="E89">
        <f>IF(评分与状态_周度!E365="🟡 困难模式",8000,0)</f>
        <v/>
      </c>
      <c r="F89">
        <f>IF(评分与状态_周度!E365="🟠 噩梦模式",8000,0)</f>
        <v/>
      </c>
      <c r="G89">
        <f>IF(评分与状态_周度!E365="🔴 地狱模式",8000,0)</f>
        <v/>
      </c>
      <c r="H89">
        <f>IF(评分与状态_周度!E365="💀 炼狱模式",8000,0)</f>
        <v/>
      </c>
    </row>
    <row r="90">
      <c r="A90" s="10">
        <f>回测_周度!A350</f>
        <v/>
      </c>
      <c r="B90">
        <f>回测_周度!B350</f>
        <v/>
      </c>
      <c r="C90">
        <f>IF(评分与状态_周度!E366="🟢 简单模式",8000,0)</f>
        <v/>
      </c>
      <c r="D90">
        <f>IF(评分与状态_周度!E366="🟢 普通模式",8000,0)</f>
        <v/>
      </c>
      <c r="E90">
        <f>IF(评分与状态_周度!E366="🟡 困难模式",8000,0)</f>
        <v/>
      </c>
      <c r="F90">
        <f>IF(评分与状态_周度!E366="🟠 噩梦模式",8000,0)</f>
        <v/>
      </c>
      <c r="G90">
        <f>IF(评分与状态_周度!E366="🔴 地狱模式",8000,0)</f>
        <v/>
      </c>
      <c r="H90">
        <f>IF(评分与状态_周度!E366="💀 炼狱模式",8000,0)</f>
        <v/>
      </c>
    </row>
    <row r="91">
      <c r="A91" s="10">
        <f>回测_周度!A351</f>
        <v/>
      </c>
      <c r="B91">
        <f>回测_周度!B351</f>
        <v/>
      </c>
      <c r="C91">
        <f>IF(评分与状态_周度!E367="🟢 简单模式",8000,0)</f>
        <v/>
      </c>
      <c r="D91">
        <f>IF(评分与状态_周度!E367="🟢 普通模式",8000,0)</f>
        <v/>
      </c>
      <c r="E91">
        <f>IF(评分与状态_周度!E367="🟡 困难模式",8000,0)</f>
        <v/>
      </c>
      <c r="F91">
        <f>IF(评分与状态_周度!E367="🟠 噩梦模式",8000,0)</f>
        <v/>
      </c>
      <c r="G91">
        <f>IF(评分与状态_周度!E367="🔴 地狱模式",8000,0)</f>
        <v/>
      </c>
      <c r="H91">
        <f>IF(评分与状态_周度!E367="💀 炼狱模式",8000,0)</f>
        <v/>
      </c>
    </row>
    <row r="92">
      <c r="A92" s="10">
        <f>回测_周度!A352</f>
        <v/>
      </c>
      <c r="B92">
        <f>回测_周度!B352</f>
        <v/>
      </c>
      <c r="C92">
        <f>IF(评分与状态_周度!E368="🟢 简单模式",8000,0)</f>
        <v/>
      </c>
      <c r="D92">
        <f>IF(评分与状态_周度!E368="🟢 普通模式",8000,0)</f>
        <v/>
      </c>
      <c r="E92">
        <f>IF(评分与状态_周度!E368="🟡 困难模式",8000,0)</f>
        <v/>
      </c>
      <c r="F92">
        <f>IF(评分与状态_周度!E368="🟠 噩梦模式",8000,0)</f>
        <v/>
      </c>
      <c r="G92">
        <f>IF(评分与状态_周度!E368="🔴 地狱模式",8000,0)</f>
        <v/>
      </c>
      <c r="H92">
        <f>IF(评分与状态_周度!E368="💀 炼狱模式",8000,0)</f>
        <v/>
      </c>
    </row>
    <row r="93">
      <c r="A93" s="10">
        <f>回测_周度!A353</f>
        <v/>
      </c>
      <c r="B93">
        <f>回测_周度!B353</f>
        <v/>
      </c>
      <c r="C93">
        <f>IF(评分与状态_周度!E369="🟢 简单模式",8000,0)</f>
        <v/>
      </c>
      <c r="D93">
        <f>IF(评分与状态_周度!E369="🟢 普通模式",8000,0)</f>
        <v/>
      </c>
      <c r="E93">
        <f>IF(评分与状态_周度!E369="🟡 困难模式",8000,0)</f>
        <v/>
      </c>
      <c r="F93">
        <f>IF(评分与状态_周度!E369="🟠 噩梦模式",8000,0)</f>
        <v/>
      </c>
      <c r="G93">
        <f>IF(评分与状态_周度!E369="🔴 地狱模式",8000,0)</f>
        <v/>
      </c>
      <c r="H93">
        <f>IF(评分与状态_周度!E369="💀 炼狱模式",8000,0)</f>
        <v/>
      </c>
    </row>
    <row r="94">
      <c r="A94" s="10">
        <f>回测_周度!A354</f>
        <v/>
      </c>
      <c r="B94">
        <f>回测_周度!B354</f>
        <v/>
      </c>
      <c r="C94">
        <f>IF(评分与状态_周度!E370="🟢 简单模式",8000,0)</f>
        <v/>
      </c>
      <c r="D94">
        <f>IF(评分与状态_周度!E370="🟢 普通模式",8000,0)</f>
        <v/>
      </c>
      <c r="E94">
        <f>IF(评分与状态_周度!E370="🟡 困难模式",8000,0)</f>
        <v/>
      </c>
      <c r="F94">
        <f>IF(评分与状态_周度!E370="🟠 噩梦模式",8000,0)</f>
        <v/>
      </c>
      <c r="G94">
        <f>IF(评分与状态_周度!E370="🔴 地狱模式",8000,0)</f>
        <v/>
      </c>
      <c r="H94">
        <f>IF(评分与状态_周度!E370="💀 炼狱模式",8000,0)</f>
        <v/>
      </c>
    </row>
    <row r="95">
      <c r="A95" s="10">
        <f>回测_周度!A355</f>
        <v/>
      </c>
      <c r="B95">
        <f>回测_周度!B355</f>
        <v/>
      </c>
      <c r="C95">
        <f>IF(评分与状态_周度!E371="🟢 简单模式",8000,0)</f>
        <v/>
      </c>
      <c r="D95">
        <f>IF(评分与状态_周度!E371="🟢 普通模式",8000,0)</f>
        <v/>
      </c>
      <c r="E95">
        <f>IF(评分与状态_周度!E371="🟡 困难模式",8000,0)</f>
        <v/>
      </c>
      <c r="F95">
        <f>IF(评分与状态_周度!E371="🟠 噩梦模式",8000,0)</f>
        <v/>
      </c>
      <c r="G95">
        <f>IF(评分与状态_周度!E371="🔴 地狱模式",8000,0)</f>
        <v/>
      </c>
      <c r="H95">
        <f>IF(评分与状态_周度!E371="💀 炼狱模式",8000,0)</f>
        <v/>
      </c>
    </row>
    <row r="96">
      <c r="A96" s="10">
        <f>回测_周度!A356</f>
        <v/>
      </c>
      <c r="B96">
        <f>回测_周度!B356</f>
        <v/>
      </c>
      <c r="C96">
        <f>IF(评分与状态_周度!E372="🟢 简单模式",8000,0)</f>
        <v/>
      </c>
      <c r="D96">
        <f>IF(评分与状态_周度!E372="🟢 普通模式",8000,0)</f>
        <v/>
      </c>
      <c r="E96">
        <f>IF(评分与状态_周度!E372="🟡 困难模式",8000,0)</f>
        <v/>
      </c>
      <c r="F96">
        <f>IF(评分与状态_周度!E372="🟠 噩梦模式",8000,0)</f>
        <v/>
      </c>
      <c r="G96">
        <f>IF(评分与状态_周度!E372="🔴 地狱模式",8000,0)</f>
        <v/>
      </c>
      <c r="H96">
        <f>IF(评分与状态_周度!E372="💀 炼狱模式",8000,0)</f>
        <v/>
      </c>
    </row>
    <row r="97">
      <c r="A97" s="10">
        <f>回测_周度!A357</f>
        <v/>
      </c>
      <c r="B97">
        <f>回测_周度!B357</f>
        <v/>
      </c>
      <c r="C97">
        <f>IF(评分与状态_周度!E373="🟢 简单模式",8000,0)</f>
        <v/>
      </c>
      <c r="D97">
        <f>IF(评分与状态_周度!E373="🟢 普通模式",8000,0)</f>
        <v/>
      </c>
      <c r="E97">
        <f>IF(评分与状态_周度!E373="🟡 困难模式",8000,0)</f>
        <v/>
      </c>
      <c r="F97">
        <f>IF(评分与状态_周度!E373="🟠 噩梦模式",8000,0)</f>
        <v/>
      </c>
      <c r="G97">
        <f>IF(评分与状态_周度!E373="🔴 地狱模式",8000,0)</f>
        <v/>
      </c>
      <c r="H97">
        <f>IF(评分与状态_周度!E373="💀 炼狱模式",8000,0)</f>
        <v/>
      </c>
    </row>
    <row r="98">
      <c r="A98" s="10">
        <f>回测_周度!A358</f>
        <v/>
      </c>
      <c r="B98">
        <f>回测_周度!B358</f>
        <v/>
      </c>
      <c r="C98">
        <f>IF(评分与状态_周度!E374="🟢 简单模式",8000,0)</f>
        <v/>
      </c>
      <c r="D98">
        <f>IF(评分与状态_周度!E374="🟢 普通模式",8000,0)</f>
        <v/>
      </c>
      <c r="E98">
        <f>IF(评分与状态_周度!E374="🟡 困难模式",8000,0)</f>
        <v/>
      </c>
      <c r="F98">
        <f>IF(评分与状态_周度!E374="🟠 噩梦模式",8000,0)</f>
        <v/>
      </c>
      <c r="G98">
        <f>IF(评分与状态_周度!E374="🔴 地狱模式",8000,0)</f>
        <v/>
      </c>
      <c r="H98">
        <f>IF(评分与状态_周度!E374="💀 炼狱模式",8000,0)</f>
        <v/>
      </c>
    </row>
    <row r="99">
      <c r="A99" s="10">
        <f>回测_周度!A359</f>
        <v/>
      </c>
      <c r="B99">
        <f>回测_周度!B359</f>
        <v/>
      </c>
      <c r="C99">
        <f>IF(评分与状态_周度!E375="🟢 简单模式",8000,0)</f>
        <v/>
      </c>
      <c r="D99">
        <f>IF(评分与状态_周度!E375="🟢 普通模式",8000,0)</f>
        <v/>
      </c>
      <c r="E99">
        <f>IF(评分与状态_周度!E375="🟡 困难模式",8000,0)</f>
        <v/>
      </c>
      <c r="F99">
        <f>IF(评分与状态_周度!E375="🟠 噩梦模式",8000,0)</f>
        <v/>
      </c>
      <c r="G99">
        <f>IF(评分与状态_周度!E375="🔴 地狱模式",8000,0)</f>
        <v/>
      </c>
      <c r="H99">
        <f>IF(评分与状态_周度!E375="💀 炼狱模式",8000,0)</f>
        <v/>
      </c>
    </row>
    <row r="100">
      <c r="A100" s="10">
        <f>回测_周度!A360</f>
        <v/>
      </c>
      <c r="B100">
        <f>回测_周度!B360</f>
        <v/>
      </c>
      <c r="C100">
        <f>IF(评分与状态_周度!E376="🟢 简单模式",8000,0)</f>
        <v/>
      </c>
      <c r="D100">
        <f>IF(评分与状态_周度!E376="🟢 普通模式",8000,0)</f>
        <v/>
      </c>
      <c r="E100">
        <f>IF(评分与状态_周度!E376="🟡 困难模式",8000,0)</f>
        <v/>
      </c>
      <c r="F100">
        <f>IF(评分与状态_周度!E376="🟠 噩梦模式",8000,0)</f>
        <v/>
      </c>
      <c r="G100">
        <f>IF(评分与状态_周度!E376="🔴 地狱模式",8000,0)</f>
        <v/>
      </c>
      <c r="H100">
        <f>IF(评分与状态_周度!E376="💀 炼狱模式",8000,0)</f>
        <v/>
      </c>
    </row>
    <row r="101">
      <c r="A101" s="10">
        <f>回测_周度!A361</f>
        <v/>
      </c>
      <c r="B101">
        <f>回测_周度!B361</f>
        <v/>
      </c>
      <c r="C101">
        <f>IF(评分与状态_周度!E377="🟢 简单模式",8000,0)</f>
        <v/>
      </c>
      <c r="D101">
        <f>IF(评分与状态_周度!E377="🟢 普通模式",8000,0)</f>
        <v/>
      </c>
      <c r="E101">
        <f>IF(评分与状态_周度!E377="🟡 困难模式",8000,0)</f>
        <v/>
      </c>
      <c r="F101">
        <f>IF(评分与状态_周度!E377="🟠 噩梦模式",8000,0)</f>
        <v/>
      </c>
      <c r="G101">
        <f>IF(评分与状态_周度!E377="🔴 地狱模式",8000,0)</f>
        <v/>
      </c>
      <c r="H101">
        <f>IF(评分与状态_周度!E377="💀 炼狱模式",8000,0)</f>
        <v/>
      </c>
    </row>
    <row r="102">
      <c r="A102" s="10">
        <f>回测_周度!A362</f>
        <v/>
      </c>
      <c r="B102">
        <f>回测_周度!B362</f>
        <v/>
      </c>
      <c r="C102">
        <f>IF(评分与状态_周度!E378="🟢 简单模式",8000,0)</f>
        <v/>
      </c>
      <c r="D102">
        <f>IF(评分与状态_周度!E378="🟢 普通模式",8000,0)</f>
        <v/>
      </c>
      <c r="E102">
        <f>IF(评分与状态_周度!E378="🟡 困难模式",8000,0)</f>
        <v/>
      </c>
      <c r="F102">
        <f>IF(评分与状态_周度!E378="🟠 噩梦模式",8000,0)</f>
        <v/>
      </c>
      <c r="G102">
        <f>IF(评分与状态_周度!E378="🔴 地狱模式",8000,0)</f>
        <v/>
      </c>
      <c r="H102">
        <f>IF(评分与状态_周度!E378="💀 炼狱模式",8000,0)</f>
        <v/>
      </c>
    </row>
    <row r="103">
      <c r="A103" s="10">
        <f>回测_周度!A363</f>
        <v/>
      </c>
      <c r="B103">
        <f>回测_周度!B363</f>
        <v/>
      </c>
      <c r="C103">
        <f>IF(评分与状态_周度!E379="🟢 简单模式",8000,0)</f>
        <v/>
      </c>
      <c r="D103">
        <f>IF(评分与状态_周度!E379="🟢 普通模式",8000,0)</f>
        <v/>
      </c>
      <c r="E103">
        <f>IF(评分与状态_周度!E379="🟡 困难模式",8000,0)</f>
        <v/>
      </c>
      <c r="F103">
        <f>IF(评分与状态_周度!E379="🟠 噩梦模式",8000,0)</f>
        <v/>
      </c>
      <c r="G103">
        <f>IF(评分与状态_周度!E379="🔴 地狱模式",8000,0)</f>
        <v/>
      </c>
      <c r="H103">
        <f>IF(评分与状态_周度!E379="💀 炼狱模式",8000,0)</f>
        <v/>
      </c>
    </row>
    <row r="104">
      <c r="A104" s="10">
        <f>回测_周度!A364</f>
        <v/>
      </c>
      <c r="B104">
        <f>回测_周度!B364</f>
        <v/>
      </c>
      <c r="C104">
        <f>IF(评分与状态_周度!E380="🟢 简单模式",8000,0)</f>
        <v/>
      </c>
      <c r="D104">
        <f>IF(评分与状态_周度!E380="🟢 普通模式",8000,0)</f>
        <v/>
      </c>
      <c r="E104">
        <f>IF(评分与状态_周度!E380="🟡 困难模式",8000,0)</f>
        <v/>
      </c>
      <c r="F104">
        <f>IF(评分与状态_周度!E380="🟠 噩梦模式",8000,0)</f>
        <v/>
      </c>
      <c r="G104">
        <f>IF(评分与状态_周度!E380="🔴 地狱模式",8000,0)</f>
        <v/>
      </c>
      <c r="H104">
        <f>IF(评分与状态_周度!E380="💀 炼狱模式",8000,0)</f>
        <v/>
      </c>
    </row>
    <row r="105">
      <c r="A105" s="10">
        <f>回测_周度!A365</f>
        <v/>
      </c>
      <c r="B105">
        <f>回测_周度!B365</f>
        <v/>
      </c>
      <c r="C105">
        <f>IF(评分与状态_周度!E381="🟢 简单模式",8000,0)</f>
        <v/>
      </c>
      <c r="D105">
        <f>IF(评分与状态_周度!E381="🟢 普通模式",8000,0)</f>
        <v/>
      </c>
      <c r="E105">
        <f>IF(评分与状态_周度!E381="🟡 困难模式",8000,0)</f>
        <v/>
      </c>
      <c r="F105">
        <f>IF(评分与状态_周度!E381="🟠 噩梦模式",8000,0)</f>
        <v/>
      </c>
      <c r="G105">
        <f>IF(评分与状态_周度!E381="🔴 地狱模式",8000,0)</f>
        <v/>
      </c>
      <c r="H105">
        <f>IF(评分与状态_周度!E381="💀 炼狱模式",8000,0)</f>
        <v/>
      </c>
    </row>
    <row r="106">
      <c r="A106" s="10">
        <f>回测_周度!A366</f>
        <v/>
      </c>
      <c r="B106">
        <f>回测_周度!B366</f>
        <v/>
      </c>
      <c r="C106">
        <f>IF(评分与状态_周度!E382="🟢 简单模式",8000,0)</f>
        <v/>
      </c>
      <c r="D106">
        <f>IF(评分与状态_周度!E382="🟢 普通模式",8000,0)</f>
        <v/>
      </c>
      <c r="E106">
        <f>IF(评分与状态_周度!E382="🟡 困难模式",8000,0)</f>
        <v/>
      </c>
      <c r="F106">
        <f>IF(评分与状态_周度!E382="🟠 噩梦模式",8000,0)</f>
        <v/>
      </c>
      <c r="G106">
        <f>IF(评分与状态_周度!E382="🔴 地狱模式",8000,0)</f>
        <v/>
      </c>
      <c r="H106">
        <f>IF(评分与状态_周度!E382="💀 炼狱模式",8000,0)</f>
        <v/>
      </c>
    </row>
    <row r="107">
      <c r="A107" s="10">
        <f>回测_周度!A367</f>
        <v/>
      </c>
      <c r="B107">
        <f>回测_周度!B367</f>
        <v/>
      </c>
      <c r="C107">
        <f>IF(评分与状态_周度!E383="🟢 简单模式",8000,0)</f>
        <v/>
      </c>
      <c r="D107">
        <f>IF(评分与状态_周度!E383="🟢 普通模式",8000,0)</f>
        <v/>
      </c>
      <c r="E107">
        <f>IF(评分与状态_周度!E383="🟡 困难模式",8000,0)</f>
        <v/>
      </c>
      <c r="F107">
        <f>IF(评分与状态_周度!E383="🟠 噩梦模式",8000,0)</f>
        <v/>
      </c>
      <c r="G107">
        <f>IF(评分与状态_周度!E383="🔴 地狱模式",8000,0)</f>
        <v/>
      </c>
      <c r="H107">
        <f>IF(评分与状态_周度!E383="💀 炼狱模式",8000,0)</f>
        <v/>
      </c>
    </row>
    <row r="108">
      <c r="A108" s="10">
        <f>回测_周度!A368</f>
        <v/>
      </c>
      <c r="B108">
        <f>回测_周度!B368</f>
        <v/>
      </c>
      <c r="C108">
        <f>IF(评分与状态_周度!E384="🟢 简单模式",8000,0)</f>
        <v/>
      </c>
      <c r="D108">
        <f>IF(评分与状态_周度!E384="🟢 普通模式",8000,0)</f>
        <v/>
      </c>
      <c r="E108">
        <f>IF(评分与状态_周度!E384="🟡 困难模式",8000,0)</f>
        <v/>
      </c>
      <c r="F108">
        <f>IF(评分与状态_周度!E384="🟠 噩梦模式",8000,0)</f>
        <v/>
      </c>
      <c r="G108">
        <f>IF(评分与状态_周度!E384="🔴 地狱模式",8000,0)</f>
        <v/>
      </c>
      <c r="H108">
        <f>IF(评分与状态_周度!E384="💀 炼狱模式",8000,0)</f>
        <v/>
      </c>
    </row>
    <row r="109">
      <c r="A109" s="10">
        <f>回测_周度!A369</f>
        <v/>
      </c>
      <c r="B109">
        <f>回测_周度!B369</f>
        <v/>
      </c>
      <c r="C109">
        <f>IF(评分与状态_周度!E385="🟢 简单模式",8000,0)</f>
        <v/>
      </c>
      <c r="D109">
        <f>IF(评分与状态_周度!E385="🟢 普通模式",8000,0)</f>
        <v/>
      </c>
      <c r="E109">
        <f>IF(评分与状态_周度!E385="🟡 困难模式",8000,0)</f>
        <v/>
      </c>
      <c r="F109">
        <f>IF(评分与状态_周度!E385="🟠 噩梦模式",8000,0)</f>
        <v/>
      </c>
      <c r="G109">
        <f>IF(评分与状态_周度!E385="🔴 地狱模式",8000,0)</f>
        <v/>
      </c>
      <c r="H109">
        <f>IF(评分与状态_周度!E385="💀 炼狱模式",8000,0)</f>
        <v/>
      </c>
    </row>
    <row r="110">
      <c r="A110" s="10">
        <f>回测_周度!A370</f>
        <v/>
      </c>
      <c r="B110">
        <f>回测_周度!B370</f>
        <v/>
      </c>
      <c r="C110">
        <f>IF(评分与状态_周度!E386="🟢 简单模式",8000,0)</f>
        <v/>
      </c>
      <c r="D110">
        <f>IF(评分与状态_周度!E386="🟢 普通模式",8000,0)</f>
        <v/>
      </c>
      <c r="E110">
        <f>IF(评分与状态_周度!E386="🟡 困难模式",8000,0)</f>
        <v/>
      </c>
      <c r="F110">
        <f>IF(评分与状态_周度!E386="🟠 噩梦模式",8000,0)</f>
        <v/>
      </c>
      <c r="G110">
        <f>IF(评分与状态_周度!E386="🔴 地狱模式",8000,0)</f>
        <v/>
      </c>
      <c r="H110">
        <f>IF(评分与状态_周度!E386="💀 炼狱模式",8000,0)</f>
        <v/>
      </c>
    </row>
    <row r="111">
      <c r="A111" s="10">
        <f>回测_周度!A371</f>
        <v/>
      </c>
      <c r="B111">
        <f>回测_周度!B371</f>
        <v/>
      </c>
      <c r="C111">
        <f>IF(评分与状态_周度!E387="🟢 简单模式",8000,0)</f>
        <v/>
      </c>
      <c r="D111">
        <f>IF(评分与状态_周度!E387="🟢 普通模式",8000,0)</f>
        <v/>
      </c>
      <c r="E111">
        <f>IF(评分与状态_周度!E387="🟡 困难模式",8000,0)</f>
        <v/>
      </c>
      <c r="F111">
        <f>IF(评分与状态_周度!E387="🟠 噩梦模式",8000,0)</f>
        <v/>
      </c>
      <c r="G111">
        <f>IF(评分与状态_周度!E387="🔴 地狱模式",8000,0)</f>
        <v/>
      </c>
      <c r="H111">
        <f>IF(评分与状态_周度!E387="💀 炼狱模式",8000,0)</f>
        <v/>
      </c>
    </row>
    <row r="112">
      <c r="A112" s="10">
        <f>回测_周度!A372</f>
        <v/>
      </c>
      <c r="B112">
        <f>回测_周度!B372</f>
        <v/>
      </c>
      <c r="C112">
        <f>IF(评分与状态_周度!E388="🟢 简单模式",8000,0)</f>
        <v/>
      </c>
      <c r="D112">
        <f>IF(评分与状态_周度!E388="🟢 普通模式",8000,0)</f>
        <v/>
      </c>
      <c r="E112">
        <f>IF(评分与状态_周度!E388="🟡 困难模式",8000,0)</f>
        <v/>
      </c>
      <c r="F112">
        <f>IF(评分与状态_周度!E388="🟠 噩梦模式",8000,0)</f>
        <v/>
      </c>
      <c r="G112">
        <f>IF(评分与状态_周度!E388="🔴 地狱模式",8000,0)</f>
        <v/>
      </c>
      <c r="H112">
        <f>IF(评分与状态_周度!E388="💀 炼狱模式",8000,0)</f>
        <v/>
      </c>
    </row>
    <row r="113">
      <c r="A113" s="10">
        <f>回测_周度!A373</f>
        <v/>
      </c>
      <c r="B113">
        <f>回测_周度!B373</f>
        <v/>
      </c>
      <c r="C113">
        <f>IF(评分与状态_周度!E389="🟢 简单模式",8000,0)</f>
        <v/>
      </c>
      <c r="D113">
        <f>IF(评分与状态_周度!E389="🟢 普通模式",8000,0)</f>
        <v/>
      </c>
      <c r="E113">
        <f>IF(评分与状态_周度!E389="🟡 困难模式",8000,0)</f>
        <v/>
      </c>
      <c r="F113">
        <f>IF(评分与状态_周度!E389="🟠 噩梦模式",8000,0)</f>
        <v/>
      </c>
      <c r="G113">
        <f>IF(评分与状态_周度!E389="🔴 地狱模式",8000,0)</f>
        <v/>
      </c>
      <c r="H113">
        <f>IF(评分与状态_周度!E389="💀 炼狱模式",8000,0)</f>
        <v/>
      </c>
    </row>
    <row r="114">
      <c r="A114" s="10">
        <f>回测_周度!A374</f>
        <v/>
      </c>
      <c r="B114">
        <f>回测_周度!B374</f>
        <v/>
      </c>
      <c r="C114">
        <f>IF(评分与状态_周度!E390="🟢 简单模式",8000,0)</f>
        <v/>
      </c>
      <c r="D114">
        <f>IF(评分与状态_周度!E390="🟢 普通模式",8000,0)</f>
        <v/>
      </c>
      <c r="E114">
        <f>IF(评分与状态_周度!E390="🟡 困难模式",8000,0)</f>
        <v/>
      </c>
      <c r="F114">
        <f>IF(评分与状态_周度!E390="🟠 噩梦模式",8000,0)</f>
        <v/>
      </c>
      <c r="G114">
        <f>IF(评分与状态_周度!E390="🔴 地狱模式",8000,0)</f>
        <v/>
      </c>
      <c r="H114">
        <f>IF(评分与状态_周度!E390="💀 炼狱模式",8000,0)</f>
        <v/>
      </c>
    </row>
    <row r="115">
      <c r="A115" s="10">
        <f>回测_周度!A375</f>
        <v/>
      </c>
      <c r="B115">
        <f>回测_周度!B375</f>
        <v/>
      </c>
      <c r="C115">
        <f>IF(评分与状态_周度!E391="🟢 简单模式",8000,0)</f>
        <v/>
      </c>
      <c r="D115">
        <f>IF(评分与状态_周度!E391="🟢 普通模式",8000,0)</f>
        <v/>
      </c>
      <c r="E115">
        <f>IF(评分与状态_周度!E391="🟡 困难模式",8000,0)</f>
        <v/>
      </c>
      <c r="F115">
        <f>IF(评分与状态_周度!E391="🟠 噩梦模式",8000,0)</f>
        <v/>
      </c>
      <c r="G115">
        <f>IF(评分与状态_周度!E391="🔴 地狱模式",8000,0)</f>
        <v/>
      </c>
      <c r="H115">
        <f>IF(评分与状态_周度!E391="💀 炼狱模式",8000,0)</f>
        <v/>
      </c>
    </row>
    <row r="116">
      <c r="A116" s="10">
        <f>回测_周度!A376</f>
        <v/>
      </c>
      <c r="B116">
        <f>回测_周度!B376</f>
        <v/>
      </c>
      <c r="C116">
        <f>IF(评分与状态_周度!E392="🟢 简单模式",8000,0)</f>
        <v/>
      </c>
      <c r="D116">
        <f>IF(评分与状态_周度!E392="🟢 普通模式",8000,0)</f>
        <v/>
      </c>
      <c r="E116">
        <f>IF(评分与状态_周度!E392="🟡 困难模式",8000,0)</f>
        <v/>
      </c>
      <c r="F116">
        <f>IF(评分与状态_周度!E392="🟠 噩梦模式",8000,0)</f>
        <v/>
      </c>
      <c r="G116">
        <f>IF(评分与状态_周度!E392="🔴 地狱模式",8000,0)</f>
        <v/>
      </c>
      <c r="H116">
        <f>IF(评分与状态_周度!E392="💀 炼狱模式",8000,0)</f>
        <v/>
      </c>
    </row>
    <row r="117">
      <c r="A117" s="10">
        <f>回测_周度!A377</f>
        <v/>
      </c>
      <c r="B117">
        <f>回测_周度!B377</f>
        <v/>
      </c>
      <c r="C117">
        <f>IF(评分与状态_周度!E393="🟢 简单模式",8000,0)</f>
        <v/>
      </c>
      <c r="D117">
        <f>IF(评分与状态_周度!E393="🟢 普通模式",8000,0)</f>
        <v/>
      </c>
      <c r="E117">
        <f>IF(评分与状态_周度!E393="🟡 困难模式",8000,0)</f>
        <v/>
      </c>
      <c r="F117">
        <f>IF(评分与状态_周度!E393="🟠 噩梦模式",8000,0)</f>
        <v/>
      </c>
      <c r="G117">
        <f>IF(评分与状态_周度!E393="🔴 地狱模式",8000,0)</f>
        <v/>
      </c>
      <c r="H117">
        <f>IF(评分与状态_周度!E393="💀 炼狱模式",8000,0)</f>
        <v/>
      </c>
    </row>
    <row r="118">
      <c r="A118" s="10">
        <f>回测_周度!A378</f>
        <v/>
      </c>
      <c r="B118">
        <f>回测_周度!B378</f>
        <v/>
      </c>
      <c r="C118">
        <f>IF(评分与状态_周度!E394="🟢 简单模式",8000,0)</f>
        <v/>
      </c>
      <c r="D118">
        <f>IF(评分与状态_周度!E394="🟢 普通模式",8000,0)</f>
        <v/>
      </c>
      <c r="E118">
        <f>IF(评分与状态_周度!E394="🟡 困难模式",8000,0)</f>
        <v/>
      </c>
      <c r="F118">
        <f>IF(评分与状态_周度!E394="🟠 噩梦模式",8000,0)</f>
        <v/>
      </c>
      <c r="G118">
        <f>IF(评分与状态_周度!E394="🔴 地狱模式",8000,0)</f>
        <v/>
      </c>
      <c r="H118">
        <f>IF(评分与状态_周度!E394="💀 炼狱模式",8000,0)</f>
        <v/>
      </c>
    </row>
    <row r="119">
      <c r="A119" s="10">
        <f>回测_周度!A379</f>
        <v/>
      </c>
      <c r="B119">
        <f>回测_周度!B379</f>
        <v/>
      </c>
      <c r="C119">
        <f>IF(评分与状态_周度!E395="🟢 简单模式",8000,0)</f>
        <v/>
      </c>
      <c r="D119">
        <f>IF(评分与状态_周度!E395="🟢 普通模式",8000,0)</f>
        <v/>
      </c>
      <c r="E119">
        <f>IF(评分与状态_周度!E395="🟡 困难模式",8000,0)</f>
        <v/>
      </c>
      <c r="F119">
        <f>IF(评分与状态_周度!E395="🟠 噩梦模式",8000,0)</f>
        <v/>
      </c>
      <c r="G119">
        <f>IF(评分与状态_周度!E395="🔴 地狱模式",8000,0)</f>
        <v/>
      </c>
      <c r="H119">
        <f>IF(评分与状态_周度!E395="💀 炼狱模式",8000,0)</f>
        <v/>
      </c>
    </row>
    <row r="120">
      <c r="A120" s="10">
        <f>回测_周度!A380</f>
        <v/>
      </c>
      <c r="B120">
        <f>回测_周度!B380</f>
        <v/>
      </c>
      <c r="C120">
        <f>IF(评分与状态_周度!E396="🟢 简单模式",8000,0)</f>
        <v/>
      </c>
      <c r="D120">
        <f>IF(评分与状态_周度!E396="🟢 普通模式",8000,0)</f>
        <v/>
      </c>
      <c r="E120">
        <f>IF(评分与状态_周度!E396="🟡 困难模式",8000,0)</f>
        <v/>
      </c>
      <c r="F120">
        <f>IF(评分与状态_周度!E396="🟠 噩梦模式",8000,0)</f>
        <v/>
      </c>
      <c r="G120">
        <f>IF(评分与状态_周度!E396="🔴 地狱模式",8000,0)</f>
        <v/>
      </c>
      <c r="H120">
        <f>IF(评分与状态_周度!E396="💀 炼狱模式",8000,0)</f>
        <v/>
      </c>
    </row>
    <row r="121">
      <c r="A121" s="10">
        <f>回测_周度!A381</f>
        <v/>
      </c>
      <c r="B121">
        <f>回测_周度!B381</f>
        <v/>
      </c>
      <c r="C121">
        <f>IF(评分与状态_周度!E397="🟢 简单模式",8000,0)</f>
        <v/>
      </c>
      <c r="D121">
        <f>IF(评分与状态_周度!E397="🟢 普通模式",8000,0)</f>
        <v/>
      </c>
      <c r="E121">
        <f>IF(评分与状态_周度!E397="🟡 困难模式",8000,0)</f>
        <v/>
      </c>
      <c r="F121">
        <f>IF(评分与状态_周度!E397="🟠 噩梦模式",8000,0)</f>
        <v/>
      </c>
      <c r="G121">
        <f>IF(评分与状态_周度!E397="🔴 地狱模式",8000,0)</f>
        <v/>
      </c>
      <c r="H121">
        <f>IF(评分与状态_周度!E397="💀 炼狱模式",8000,0)</f>
        <v/>
      </c>
    </row>
    <row r="122">
      <c r="A122" s="10">
        <f>回测_周度!A382</f>
        <v/>
      </c>
      <c r="B122">
        <f>回测_周度!B382</f>
        <v/>
      </c>
      <c r="C122">
        <f>IF(评分与状态_周度!E398="🟢 简单模式",8000,0)</f>
        <v/>
      </c>
      <c r="D122">
        <f>IF(评分与状态_周度!E398="🟢 普通模式",8000,0)</f>
        <v/>
      </c>
      <c r="E122">
        <f>IF(评分与状态_周度!E398="🟡 困难模式",8000,0)</f>
        <v/>
      </c>
      <c r="F122">
        <f>IF(评分与状态_周度!E398="🟠 噩梦模式",8000,0)</f>
        <v/>
      </c>
      <c r="G122">
        <f>IF(评分与状态_周度!E398="🔴 地狱模式",8000,0)</f>
        <v/>
      </c>
      <c r="H122">
        <f>IF(评分与状态_周度!E398="💀 炼狱模式",8000,0)</f>
        <v/>
      </c>
    </row>
    <row r="123">
      <c r="A123" s="10">
        <f>回测_周度!A383</f>
        <v/>
      </c>
      <c r="B123">
        <f>回测_周度!B383</f>
        <v/>
      </c>
      <c r="C123">
        <f>IF(评分与状态_周度!E399="🟢 简单模式",8000,0)</f>
        <v/>
      </c>
      <c r="D123">
        <f>IF(评分与状态_周度!E399="🟢 普通模式",8000,0)</f>
        <v/>
      </c>
      <c r="E123">
        <f>IF(评分与状态_周度!E399="🟡 困难模式",8000,0)</f>
        <v/>
      </c>
      <c r="F123">
        <f>IF(评分与状态_周度!E399="🟠 噩梦模式",8000,0)</f>
        <v/>
      </c>
      <c r="G123">
        <f>IF(评分与状态_周度!E399="🔴 地狱模式",8000,0)</f>
        <v/>
      </c>
      <c r="H123">
        <f>IF(评分与状态_周度!E399="💀 炼狱模式",8000,0)</f>
        <v/>
      </c>
    </row>
    <row r="124">
      <c r="A124" s="10">
        <f>回测_周度!A384</f>
        <v/>
      </c>
      <c r="B124">
        <f>回测_周度!B384</f>
        <v/>
      </c>
      <c r="C124">
        <f>IF(评分与状态_周度!E400="🟢 简单模式",8000,0)</f>
        <v/>
      </c>
      <c r="D124">
        <f>IF(评分与状态_周度!E400="🟢 普通模式",8000,0)</f>
        <v/>
      </c>
      <c r="E124">
        <f>IF(评分与状态_周度!E400="🟡 困难模式",8000,0)</f>
        <v/>
      </c>
      <c r="F124">
        <f>IF(评分与状态_周度!E400="🟠 噩梦模式",8000,0)</f>
        <v/>
      </c>
      <c r="G124">
        <f>IF(评分与状态_周度!E400="🔴 地狱模式",8000,0)</f>
        <v/>
      </c>
      <c r="H124">
        <f>IF(评分与状态_周度!E400="💀 炼狱模式",8000,0)</f>
        <v/>
      </c>
    </row>
    <row r="125">
      <c r="A125" s="10">
        <f>回测_周度!A385</f>
        <v/>
      </c>
      <c r="B125">
        <f>回测_周度!B385</f>
        <v/>
      </c>
      <c r="C125">
        <f>IF(评分与状态_周度!E401="🟢 简单模式",8000,0)</f>
        <v/>
      </c>
      <c r="D125">
        <f>IF(评分与状态_周度!E401="🟢 普通模式",8000,0)</f>
        <v/>
      </c>
      <c r="E125">
        <f>IF(评分与状态_周度!E401="🟡 困难模式",8000,0)</f>
        <v/>
      </c>
      <c r="F125">
        <f>IF(评分与状态_周度!E401="🟠 噩梦模式",8000,0)</f>
        <v/>
      </c>
      <c r="G125">
        <f>IF(评分与状态_周度!E401="🔴 地狱模式",8000,0)</f>
        <v/>
      </c>
      <c r="H125">
        <f>IF(评分与状态_周度!E401="💀 炼狱模式",8000,0)</f>
        <v/>
      </c>
    </row>
    <row r="126">
      <c r="A126" s="10">
        <f>回测_周度!A386</f>
        <v/>
      </c>
      <c r="B126">
        <f>回测_周度!B386</f>
        <v/>
      </c>
      <c r="C126">
        <f>IF(评分与状态_周度!E402="🟢 简单模式",8000,0)</f>
        <v/>
      </c>
      <c r="D126">
        <f>IF(评分与状态_周度!E402="🟢 普通模式",8000,0)</f>
        <v/>
      </c>
      <c r="E126">
        <f>IF(评分与状态_周度!E402="🟡 困难模式",8000,0)</f>
        <v/>
      </c>
      <c r="F126">
        <f>IF(评分与状态_周度!E402="🟠 噩梦模式",8000,0)</f>
        <v/>
      </c>
      <c r="G126">
        <f>IF(评分与状态_周度!E402="🔴 地狱模式",8000,0)</f>
        <v/>
      </c>
      <c r="H126">
        <f>IF(评分与状态_周度!E402="💀 炼狱模式",8000,0)</f>
        <v/>
      </c>
    </row>
    <row r="127">
      <c r="A127" s="10">
        <f>回测_周度!A387</f>
        <v/>
      </c>
      <c r="B127">
        <f>回测_周度!B387</f>
        <v/>
      </c>
      <c r="C127">
        <f>IF(评分与状态_周度!E403="🟢 简单模式",8000,0)</f>
        <v/>
      </c>
      <c r="D127">
        <f>IF(评分与状态_周度!E403="🟢 普通模式",8000,0)</f>
        <v/>
      </c>
      <c r="E127">
        <f>IF(评分与状态_周度!E403="🟡 困难模式",8000,0)</f>
        <v/>
      </c>
      <c r="F127">
        <f>IF(评分与状态_周度!E403="🟠 噩梦模式",8000,0)</f>
        <v/>
      </c>
      <c r="G127">
        <f>IF(评分与状态_周度!E403="🔴 地狱模式",8000,0)</f>
        <v/>
      </c>
      <c r="H127">
        <f>IF(评分与状态_周度!E403="💀 炼狱模式",8000,0)</f>
        <v/>
      </c>
    </row>
    <row r="128">
      <c r="A128" s="10">
        <f>回测_周度!A388</f>
        <v/>
      </c>
      <c r="B128">
        <f>回测_周度!B388</f>
        <v/>
      </c>
      <c r="C128">
        <f>IF(评分与状态_周度!E404="🟢 简单模式",8000,0)</f>
        <v/>
      </c>
      <c r="D128">
        <f>IF(评分与状态_周度!E404="🟢 普通模式",8000,0)</f>
        <v/>
      </c>
      <c r="E128">
        <f>IF(评分与状态_周度!E404="🟡 困难模式",8000,0)</f>
        <v/>
      </c>
      <c r="F128">
        <f>IF(评分与状态_周度!E404="🟠 噩梦模式",8000,0)</f>
        <v/>
      </c>
      <c r="G128">
        <f>IF(评分与状态_周度!E404="🔴 地狱模式",8000,0)</f>
        <v/>
      </c>
      <c r="H128">
        <f>IF(评分与状态_周度!E404="💀 炼狱模式",8000,0)</f>
        <v/>
      </c>
    </row>
    <row r="129">
      <c r="A129" s="10">
        <f>回测_周度!A389</f>
        <v/>
      </c>
      <c r="B129">
        <f>回测_周度!B389</f>
        <v/>
      </c>
      <c r="C129">
        <f>IF(评分与状态_周度!E405="🟢 简单模式",8000,0)</f>
        <v/>
      </c>
      <c r="D129">
        <f>IF(评分与状态_周度!E405="🟢 普通模式",8000,0)</f>
        <v/>
      </c>
      <c r="E129">
        <f>IF(评分与状态_周度!E405="🟡 困难模式",8000,0)</f>
        <v/>
      </c>
      <c r="F129">
        <f>IF(评分与状态_周度!E405="🟠 噩梦模式",8000,0)</f>
        <v/>
      </c>
      <c r="G129">
        <f>IF(评分与状态_周度!E405="🔴 地狱模式",8000,0)</f>
        <v/>
      </c>
      <c r="H129">
        <f>IF(评分与状态_周度!E405="💀 炼狱模式",8000,0)</f>
        <v/>
      </c>
    </row>
    <row r="130">
      <c r="A130" s="10">
        <f>回测_周度!A390</f>
        <v/>
      </c>
      <c r="B130">
        <f>回测_周度!B390</f>
        <v/>
      </c>
      <c r="C130">
        <f>IF(评分与状态_周度!E406="🟢 简单模式",8000,0)</f>
        <v/>
      </c>
      <c r="D130">
        <f>IF(评分与状态_周度!E406="🟢 普通模式",8000,0)</f>
        <v/>
      </c>
      <c r="E130">
        <f>IF(评分与状态_周度!E406="🟡 困难模式",8000,0)</f>
        <v/>
      </c>
      <c r="F130">
        <f>IF(评分与状态_周度!E406="🟠 噩梦模式",8000,0)</f>
        <v/>
      </c>
      <c r="G130">
        <f>IF(评分与状态_周度!E406="🔴 地狱模式",8000,0)</f>
        <v/>
      </c>
      <c r="H130">
        <f>IF(评分与状态_周度!E406="💀 炼狱模式",8000,0)</f>
        <v/>
      </c>
    </row>
    <row r="131">
      <c r="A131" s="10">
        <f>回测_周度!A391</f>
        <v/>
      </c>
      <c r="B131">
        <f>回测_周度!B391</f>
        <v/>
      </c>
      <c r="C131">
        <f>IF(评分与状态_周度!E407="🟢 简单模式",8000,0)</f>
        <v/>
      </c>
      <c r="D131">
        <f>IF(评分与状态_周度!E407="🟢 普通模式",8000,0)</f>
        <v/>
      </c>
      <c r="E131">
        <f>IF(评分与状态_周度!E407="🟡 困难模式",8000,0)</f>
        <v/>
      </c>
      <c r="F131">
        <f>IF(评分与状态_周度!E407="🟠 噩梦模式",8000,0)</f>
        <v/>
      </c>
      <c r="G131">
        <f>IF(评分与状态_周度!E407="🔴 地狱模式",8000,0)</f>
        <v/>
      </c>
      <c r="H131">
        <f>IF(评分与状态_周度!E407="💀 炼狱模式",8000,0)</f>
        <v/>
      </c>
    </row>
    <row r="132">
      <c r="A132" s="10">
        <f>回测_周度!A392</f>
        <v/>
      </c>
      <c r="B132">
        <f>回测_周度!B392</f>
        <v/>
      </c>
      <c r="C132">
        <f>IF(评分与状态_周度!E408="🟢 简单模式",8000,0)</f>
        <v/>
      </c>
      <c r="D132">
        <f>IF(评分与状态_周度!E408="🟢 普通模式",8000,0)</f>
        <v/>
      </c>
      <c r="E132">
        <f>IF(评分与状态_周度!E408="🟡 困难模式",8000,0)</f>
        <v/>
      </c>
      <c r="F132">
        <f>IF(评分与状态_周度!E408="🟠 噩梦模式",8000,0)</f>
        <v/>
      </c>
      <c r="G132">
        <f>IF(评分与状态_周度!E408="🔴 地狱模式",8000,0)</f>
        <v/>
      </c>
      <c r="H132">
        <f>IF(评分与状态_周度!E408="💀 炼狱模式",8000,0)</f>
        <v/>
      </c>
    </row>
    <row r="133">
      <c r="A133" s="10">
        <f>回测_周度!A393</f>
        <v/>
      </c>
      <c r="B133">
        <f>回测_周度!B393</f>
        <v/>
      </c>
      <c r="C133">
        <f>IF(评分与状态_周度!E409="🟢 简单模式",8000,0)</f>
        <v/>
      </c>
      <c r="D133">
        <f>IF(评分与状态_周度!E409="🟢 普通模式",8000,0)</f>
        <v/>
      </c>
      <c r="E133">
        <f>IF(评分与状态_周度!E409="🟡 困难模式",8000,0)</f>
        <v/>
      </c>
      <c r="F133">
        <f>IF(评分与状态_周度!E409="🟠 噩梦模式",8000,0)</f>
        <v/>
      </c>
      <c r="G133">
        <f>IF(评分与状态_周度!E409="🔴 地狱模式",8000,0)</f>
        <v/>
      </c>
      <c r="H133">
        <f>IF(评分与状态_周度!E409="💀 炼狱模式",8000,0)</f>
        <v/>
      </c>
    </row>
    <row r="134">
      <c r="A134" s="10">
        <f>回测_周度!A394</f>
        <v/>
      </c>
      <c r="B134">
        <f>回测_周度!B394</f>
        <v/>
      </c>
      <c r="C134">
        <f>IF(评分与状态_周度!E410="🟢 简单模式",8000,0)</f>
        <v/>
      </c>
      <c r="D134">
        <f>IF(评分与状态_周度!E410="🟢 普通模式",8000,0)</f>
        <v/>
      </c>
      <c r="E134">
        <f>IF(评分与状态_周度!E410="🟡 困难模式",8000,0)</f>
        <v/>
      </c>
      <c r="F134">
        <f>IF(评分与状态_周度!E410="🟠 噩梦模式",8000,0)</f>
        <v/>
      </c>
      <c r="G134">
        <f>IF(评分与状态_周度!E410="🔴 地狱模式",8000,0)</f>
        <v/>
      </c>
      <c r="H134">
        <f>IF(评分与状态_周度!E410="💀 炼狱模式",8000,0)</f>
        <v/>
      </c>
    </row>
    <row r="135">
      <c r="A135" s="10">
        <f>回测_周度!A395</f>
        <v/>
      </c>
      <c r="B135">
        <f>回测_周度!B395</f>
        <v/>
      </c>
      <c r="C135">
        <f>IF(评分与状态_周度!E411="🟢 简单模式",8000,0)</f>
        <v/>
      </c>
      <c r="D135">
        <f>IF(评分与状态_周度!E411="🟢 普通模式",8000,0)</f>
        <v/>
      </c>
      <c r="E135">
        <f>IF(评分与状态_周度!E411="🟡 困难模式",8000,0)</f>
        <v/>
      </c>
      <c r="F135">
        <f>IF(评分与状态_周度!E411="🟠 噩梦模式",8000,0)</f>
        <v/>
      </c>
      <c r="G135">
        <f>IF(评分与状态_周度!E411="🔴 地狱模式",8000,0)</f>
        <v/>
      </c>
      <c r="H135">
        <f>IF(评分与状态_周度!E411="💀 炼狱模式",8000,0)</f>
        <v/>
      </c>
    </row>
    <row r="136">
      <c r="A136" s="10">
        <f>回测_周度!A396</f>
        <v/>
      </c>
      <c r="B136">
        <f>回测_周度!B396</f>
        <v/>
      </c>
      <c r="C136">
        <f>IF(评分与状态_周度!E412="🟢 简单模式",8000,0)</f>
        <v/>
      </c>
      <c r="D136">
        <f>IF(评分与状态_周度!E412="🟢 普通模式",8000,0)</f>
        <v/>
      </c>
      <c r="E136">
        <f>IF(评分与状态_周度!E412="🟡 困难模式",8000,0)</f>
        <v/>
      </c>
      <c r="F136">
        <f>IF(评分与状态_周度!E412="🟠 噩梦模式",8000,0)</f>
        <v/>
      </c>
      <c r="G136">
        <f>IF(评分与状态_周度!E412="🔴 地狱模式",8000,0)</f>
        <v/>
      </c>
      <c r="H136">
        <f>IF(评分与状态_周度!E412="💀 炼狱模式",8000,0)</f>
        <v/>
      </c>
    </row>
    <row r="137">
      <c r="A137" s="10">
        <f>回测_周度!A397</f>
        <v/>
      </c>
      <c r="B137">
        <f>回测_周度!B397</f>
        <v/>
      </c>
      <c r="C137">
        <f>IF(评分与状态_周度!E413="🟢 简单模式",8000,0)</f>
        <v/>
      </c>
      <c r="D137">
        <f>IF(评分与状态_周度!E413="🟢 普通模式",8000,0)</f>
        <v/>
      </c>
      <c r="E137">
        <f>IF(评分与状态_周度!E413="🟡 困难模式",8000,0)</f>
        <v/>
      </c>
      <c r="F137">
        <f>IF(评分与状态_周度!E413="🟠 噩梦模式",8000,0)</f>
        <v/>
      </c>
      <c r="G137">
        <f>IF(评分与状态_周度!E413="🔴 地狱模式",8000,0)</f>
        <v/>
      </c>
      <c r="H137">
        <f>IF(评分与状态_周度!E413="💀 炼狱模式",8000,0)</f>
        <v/>
      </c>
    </row>
    <row r="138">
      <c r="A138" s="10">
        <f>回测_周度!A398</f>
        <v/>
      </c>
      <c r="B138">
        <f>回测_周度!B398</f>
        <v/>
      </c>
      <c r="C138">
        <f>IF(评分与状态_周度!E414="🟢 简单模式",8000,0)</f>
        <v/>
      </c>
      <c r="D138">
        <f>IF(评分与状态_周度!E414="🟢 普通模式",8000,0)</f>
        <v/>
      </c>
      <c r="E138">
        <f>IF(评分与状态_周度!E414="🟡 困难模式",8000,0)</f>
        <v/>
      </c>
      <c r="F138">
        <f>IF(评分与状态_周度!E414="🟠 噩梦模式",8000,0)</f>
        <v/>
      </c>
      <c r="G138">
        <f>IF(评分与状态_周度!E414="🔴 地狱模式",8000,0)</f>
        <v/>
      </c>
      <c r="H138">
        <f>IF(评分与状态_周度!E414="💀 炼狱模式",8000,0)</f>
        <v/>
      </c>
    </row>
    <row r="139">
      <c r="A139" s="10">
        <f>回测_周度!A399</f>
        <v/>
      </c>
      <c r="B139">
        <f>回测_周度!B399</f>
        <v/>
      </c>
      <c r="C139">
        <f>IF(评分与状态_周度!E415="🟢 简单模式",8000,0)</f>
        <v/>
      </c>
      <c r="D139">
        <f>IF(评分与状态_周度!E415="🟢 普通模式",8000,0)</f>
        <v/>
      </c>
      <c r="E139">
        <f>IF(评分与状态_周度!E415="🟡 困难模式",8000,0)</f>
        <v/>
      </c>
      <c r="F139">
        <f>IF(评分与状态_周度!E415="🟠 噩梦模式",8000,0)</f>
        <v/>
      </c>
      <c r="G139">
        <f>IF(评分与状态_周度!E415="🔴 地狱模式",8000,0)</f>
        <v/>
      </c>
      <c r="H139">
        <f>IF(评分与状态_周度!E415="💀 炼狱模式",8000,0)</f>
        <v/>
      </c>
    </row>
    <row r="140">
      <c r="A140" s="10">
        <f>回测_周度!A400</f>
        <v/>
      </c>
      <c r="B140">
        <f>回测_周度!B400</f>
        <v/>
      </c>
      <c r="C140">
        <f>IF(评分与状态_周度!E416="🟢 简单模式",8000,0)</f>
        <v/>
      </c>
      <c r="D140">
        <f>IF(评分与状态_周度!E416="🟢 普通模式",8000,0)</f>
        <v/>
      </c>
      <c r="E140">
        <f>IF(评分与状态_周度!E416="🟡 困难模式",8000,0)</f>
        <v/>
      </c>
      <c r="F140">
        <f>IF(评分与状态_周度!E416="🟠 噩梦模式",8000,0)</f>
        <v/>
      </c>
      <c r="G140">
        <f>IF(评分与状态_周度!E416="🔴 地狱模式",8000,0)</f>
        <v/>
      </c>
      <c r="H140">
        <f>IF(评分与状态_周度!E416="💀 炼狱模式",8000,0)</f>
        <v/>
      </c>
    </row>
    <row r="141">
      <c r="A141" s="10">
        <f>回测_周度!A401</f>
        <v/>
      </c>
      <c r="B141">
        <f>回测_周度!B401</f>
        <v/>
      </c>
      <c r="C141">
        <f>IF(评分与状态_周度!E417="🟢 简单模式",8000,0)</f>
        <v/>
      </c>
      <c r="D141">
        <f>IF(评分与状态_周度!E417="🟢 普通模式",8000,0)</f>
        <v/>
      </c>
      <c r="E141">
        <f>IF(评分与状态_周度!E417="🟡 困难模式",8000,0)</f>
        <v/>
      </c>
      <c r="F141">
        <f>IF(评分与状态_周度!E417="🟠 噩梦模式",8000,0)</f>
        <v/>
      </c>
      <c r="G141">
        <f>IF(评分与状态_周度!E417="🔴 地狱模式",8000,0)</f>
        <v/>
      </c>
      <c r="H141">
        <f>IF(评分与状态_周度!E417="💀 炼狱模式",8000,0)</f>
        <v/>
      </c>
    </row>
    <row r="142">
      <c r="A142" s="10">
        <f>回测_周度!A402</f>
        <v/>
      </c>
      <c r="B142">
        <f>回测_周度!B402</f>
        <v/>
      </c>
      <c r="C142">
        <f>IF(评分与状态_周度!E418="🟢 简单模式",8000,0)</f>
        <v/>
      </c>
      <c r="D142">
        <f>IF(评分与状态_周度!E418="🟢 普通模式",8000,0)</f>
        <v/>
      </c>
      <c r="E142">
        <f>IF(评分与状态_周度!E418="🟡 困难模式",8000,0)</f>
        <v/>
      </c>
      <c r="F142">
        <f>IF(评分与状态_周度!E418="🟠 噩梦模式",8000,0)</f>
        <v/>
      </c>
      <c r="G142">
        <f>IF(评分与状态_周度!E418="🔴 地狱模式",8000,0)</f>
        <v/>
      </c>
      <c r="H142">
        <f>IF(评分与状态_周度!E418="💀 炼狱模式",8000,0)</f>
        <v/>
      </c>
    </row>
    <row r="143">
      <c r="A143" s="10">
        <f>回测_周度!A403</f>
        <v/>
      </c>
      <c r="B143">
        <f>回测_周度!B403</f>
        <v/>
      </c>
      <c r="C143">
        <f>IF(评分与状态_周度!E419="🟢 简单模式",8000,0)</f>
        <v/>
      </c>
      <c r="D143">
        <f>IF(评分与状态_周度!E419="🟢 普通模式",8000,0)</f>
        <v/>
      </c>
      <c r="E143">
        <f>IF(评分与状态_周度!E419="🟡 困难模式",8000,0)</f>
        <v/>
      </c>
      <c r="F143">
        <f>IF(评分与状态_周度!E419="🟠 噩梦模式",8000,0)</f>
        <v/>
      </c>
      <c r="G143">
        <f>IF(评分与状态_周度!E419="🔴 地狱模式",8000,0)</f>
        <v/>
      </c>
      <c r="H143">
        <f>IF(评分与状态_周度!E419="💀 炼狱模式",8000,0)</f>
        <v/>
      </c>
    </row>
    <row r="144">
      <c r="A144" s="10">
        <f>回测_周度!A404</f>
        <v/>
      </c>
      <c r="B144">
        <f>回测_周度!B404</f>
        <v/>
      </c>
      <c r="C144">
        <f>IF(评分与状态_周度!E420="🟢 简单模式",8000,0)</f>
        <v/>
      </c>
      <c r="D144">
        <f>IF(评分与状态_周度!E420="🟢 普通模式",8000,0)</f>
        <v/>
      </c>
      <c r="E144">
        <f>IF(评分与状态_周度!E420="🟡 困难模式",8000,0)</f>
        <v/>
      </c>
      <c r="F144">
        <f>IF(评分与状态_周度!E420="🟠 噩梦模式",8000,0)</f>
        <v/>
      </c>
      <c r="G144">
        <f>IF(评分与状态_周度!E420="🔴 地狱模式",8000,0)</f>
        <v/>
      </c>
      <c r="H144">
        <f>IF(评分与状态_周度!E420="💀 炼狱模式",8000,0)</f>
        <v/>
      </c>
    </row>
    <row r="145">
      <c r="A145" s="10">
        <f>回测_周度!A405</f>
        <v/>
      </c>
      <c r="B145">
        <f>回测_周度!B405</f>
        <v/>
      </c>
      <c r="C145">
        <f>IF(评分与状态_周度!E421="🟢 简单模式",8000,0)</f>
        <v/>
      </c>
      <c r="D145">
        <f>IF(评分与状态_周度!E421="🟢 普通模式",8000,0)</f>
        <v/>
      </c>
      <c r="E145">
        <f>IF(评分与状态_周度!E421="🟡 困难模式",8000,0)</f>
        <v/>
      </c>
      <c r="F145">
        <f>IF(评分与状态_周度!E421="🟠 噩梦模式",8000,0)</f>
        <v/>
      </c>
      <c r="G145">
        <f>IF(评分与状态_周度!E421="🔴 地狱模式",8000,0)</f>
        <v/>
      </c>
      <c r="H145">
        <f>IF(评分与状态_周度!E421="💀 炼狱模式",8000,0)</f>
        <v/>
      </c>
    </row>
    <row r="146">
      <c r="A146" s="10">
        <f>回测_周度!A406</f>
        <v/>
      </c>
      <c r="B146">
        <f>回测_周度!B406</f>
        <v/>
      </c>
      <c r="C146">
        <f>IF(评分与状态_周度!E422="🟢 简单模式",8000,0)</f>
        <v/>
      </c>
      <c r="D146">
        <f>IF(评分与状态_周度!E422="🟢 普通模式",8000,0)</f>
        <v/>
      </c>
      <c r="E146">
        <f>IF(评分与状态_周度!E422="🟡 困难模式",8000,0)</f>
        <v/>
      </c>
      <c r="F146">
        <f>IF(评分与状态_周度!E422="🟠 噩梦模式",8000,0)</f>
        <v/>
      </c>
      <c r="G146">
        <f>IF(评分与状态_周度!E422="🔴 地狱模式",8000,0)</f>
        <v/>
      </c>
      <c r="H146">
        <f>IF(评分与状态_周度!E422="💀 炼狱模式",8000,0)</f>
        <v/>
      </c>
    </row>
    <row r="147">
      <c r="A147" s="10">
        <f>回测_周度!A407</f>
        <v/>
      </c>
      <c r="B147">
        <f>回测_周度!B407</f>
        <v/>
      </c>
      <c r="C147">
        <f>IF(评分与状态_周度!E423="🟢 简单模式",8000,0)</f>
        <v/>
      </c>
      <c r="D147">
        <f>IF(评分与状态_周度!E423="🟢 普通模式",8000,0)</f>
        <v/>
      </c>
      <c r="E147">
        <f>IF(评分与状态_周度!E423="🟡 困难模式",8000,0)</f>
        <v/>
      </c>
      <c r="F147">
        <f>IF(评分与状态_周度!E423="🟠 噩梦模式",8000,0)</f>
        <v/>
      </c>
      <c r="G147">
        <f>IF(评分与状态_周度!E423="🔴 地狱模式",8000,0)</f>
        <v/>
      </c>
      <c r="H147">
        <f>IF(评分与状态_周度!E423="💀 炼狱模式",8000,0)</f>
        <v/>
      </c>
    </row>
    <row r="148">
      <c r="A148" s="10">
        <f>回测_周度!A408</f>
        <v/>
      </c>
      <c r="B148">
        <f>回测_周度!B408</f>
        <v/>
      </c>
      <c r="C148">
        <f>IF(评分与状态_周度!E424="🟢 简单模式",8000,0)</f>
        <v/>
      </c>
      <c r="D148">
        <f>IF(评分与状态_周度!E424="🟢 普通模式",8000,0)</f>
        <v/>
      </c>
      <c r="E148">
        <f>IF(评分与状态_周度!E424="🟡 困难模式",8000,0)</f>
        <v/>
      </c>
      <c r="F148">
        <f>IF(评分与状态_周度!E424="🟠 噩梦模式",8000,0)</f>
        <v/>
      </c>
      <c r="G148">
        <f>IF(评分与状态_周度!E424="🔴 地狱模式",8000,0)</f>
        <v/>
      </c>
      <c r="H148">
        <f>IF(评分与状态_周度!E424="💀 炼狱模式",8000,0)</f>
        <v/>
      </c>
    </row>
    <row r="149">
      <c r="A149" s="10">
        <f>回测_周度!A409</f>
        <v/>
      </c>
      <c r="B149">
        <f>回测_周度!B409</f>
        <v/>
      </c>
      <c r="C149">
        <f>IF(评分与状态_周度!E425="🟢 简单模式",8000,0)</f>
        <v/>
      </c>
      <c r="D149">
        <f>IF(评分与状态_周度!E425="🟢 普通模式",8000,0)</f>
        <v/>
      </c>
      <c r="E149">
        <f>IF(评分与状态_周度!E425="🟡 困难模式",8000,0)</f>
        <v/>
      </c>
      <c r="F149">
        <f>IF(评分与状态_周度!E425="🟠 噩梦模式",8000,0)</f>
        <v/>
      </c>
      <c r="G149">
        <f>IF(评分与状态_周度!E425="🔴 地狱模式",8000,0)</f>
        <v/>
      </c>
      <c r="H149">
        <f>IF(评分与状态_周度!E425="💀 炼狱模式",8000,0)</f>
        <v/>
      </c>
    </row>
    <row r="150">
      <c r="A150" s="10">
        <f>回测_周度!A410</f>
        <v/>
      </c>
      <c r="B150">
        <f>回测_周度!B410</f>
        <v/>
      </c>
      <c r="C150">
        <f>IF(评分与状态_周度!E426="🟢 简单模式",8000,0)</f>
        <v/>
      </c>
      <c r="D150">
        <f>IF(评分与状态_周度!E426="🟢 普通模式",8000,0)</f>
        <v/>
      </c>
      <c r="E150">
        <f>IF(评分与状态_周度!E426="🟡 困难模式",8000,0)</f>
        <v/>
      </c>
      <c r="F150">
        <f>IF(评分与状态_周度!E426="🟠 噩梦模式",8000,0)</f>
        <v/>
      </c>
      <c r="G150">
        <f>IF(评分与状态_周度!E426="🔴 地狱模式",8000,0)</f>
        <v/>
      </c>
      <c r="H150">
        <f>IF(评分与状态_周度!E426="💀 炼狱模式",8000,0)</f>
        <v/>
      </c>
    </row>
    <row r="151">
      <c r="A151" s="10">
        <f>回测_周度!A411</f>
        <v/>
      </c>
      <c r="B151">
        <f>回测_周度!B411</f>
        <v/>
      </c>
      <c r="C151">
        <f>IF(评分与状态_周度!E427="🟢 简单模式",8000,0)</f>
        <v/>
      </c>
      <c r="D151">
        <f>IF(评分与状态_周度!E427="🟢 普通模式",8000,0)</f>
        <v/>
      </c>
      <c r="E151">
        <f>IF(评分与状态_周度!E427="🟡 困难模式",8000,0)</f>
        <v/>
      </c>
      <c r="F151">
        <f>IF(评分与状态_周度!E427="🟠 噩梦模式",8000,0)</f>
        <v/>
      </c>
      <c r="G151">
        <f>IF(评分与状态_周度!E427="🔴 地狱模式",8000,0)</f>
        <v/>
      </c>
      <c r="H151">
        <f>IF(评分与状态_周度!E427="💀 炼狱模式",8000,0)</f>
        <v/>
      </c>
    </row>
    <row r="152">
      <c r="A152" s="10">
        <f>回测_周度!A412</f>
        <v/>
      </c>
      <c r="B152">
        <f>回测_周度!B412</f>
        <v/>
      </c>
      <c r="C152">
        <f>IF(评分与状态_周度!E428="🟢 简单模式",8000,0)</f>
        <v/>
      </c>
      <c r="D152">
        <f>IF(评分与状态_周度!E428="🟢 普通模式",8000,0)</f>
        <v/>
      </c>
      <c r="E152">
        <f>IF(评分与状态_周度!E428="🟡 困难模式",8000,0)</f>
        <v/>
      </c>
      <c r="F152">
        <f>IF(评分与状态_周度!E428="🟠 噩梦模式",8000,0)</f>
        <v/>
      </c>
      <c r="G152">
        <f>IF(评分与状态_周度!E428="🔴 地狱模式",8000,0)</f>
        <v/>
      </c>
      <c r="H152">
        <f>IF(评分与状态_周度!E428="💀 炼狱模式",8000,0)</f>
        <v/>
      </c>
    </row>
    <row r="153">
      <c r="A153" s="10">
        <f>回测_周度!A413</f>
        <v/>
      </c>
      <c r="B153">
        <f>回测_周度!B413</f>
        <v/>
      </c>
      <c r="C153">
        <f>IF(评分与状态_周度!E429="🟢 简单模式",8000,0)</f>
        <v/>
      </c>
      <c r="D153">
        <f>IF(评分与状态_周度!E429="🟢 普通模式",8000,0)</f>
        <v/>
      </c>
      <c r="E153">
        <f>IF(评分与状态_周度!E429="🟡 困难模式",8000,0)</f>
        <v/>
      </c>
      <c r="F153">
        <f>IF(评分与状态_周度!E429="🟠 噩梦模式",8000,0)</f>
        <v/>
      </c>
      <c r="G153">
        <f>IF(评分与状态_周度!E429="🔴 地狱模式",8000,0)</f>
        <v/>
      </c>
      <c r="H153">
        <f>IF(评分与状态_周度!E429="💀 炼狱模式",8000,0)</f>
        <v/>
      </c>
    </row>
    <row r="154">
      <c r="A154" s="10">
        <f>回测_周度!A414</f>
        <v/>
      </c>
      <c r="B154">
        <f>回测_周度!B414</f>
        <v/>
      </c>
      <c r="C154">
        <f>IF(评分与状态_周度!E430="🟢 简单模式",8000,0)</f>
        <v/>
      </c>
      <c r="D154">
        <f>IF(评分与状态_周度!E430="🟢 普通模式",8000,0)</f>
        <v/>
      </c>
      <c r="E154">
        <f>IF(评分与状态_周度!E430="🟡 困难模式",8000,0)</f>
        <v/>
      </c>
      <c r="F154">
        <f>IF(评分与状态_周度!E430="🟠 噩梦模式",8000,0)</f>
        <v/>
      </c>
      <c r="G154">
        <f>IF(评分与状态_周度!E430="🔴 地狱模式",8000,0)</f>
        <v/>
      </c>
      <c r="H154">
        <f>IF(评分与状态_周度!E430="💀 炼狱模式",8000,0)</f>
        <v/>
      </c>
    </row>
    <row r="155">
      <c r="A155" s="10">
        <f>回测_周度!A415</f>
        <v/>
      </c>
      <c r="B155">
        <f>回测_周度!B415</f>
        <v/>
      </c>
      <c r="C155">
        <f>IF(评分与状态_周度!E431="🟢 简单模式",8000,0)</f>
        <v/>
      </c>
      <c r="D155">
        <f>IF(评分与状态_周度!E431="🟢 普通模式",8000,0)</f>
        <v/>
      </c>
      <c r="E155">
        <f>IF(评分与状态_周度!E431="🟡 困难模式",8000,0)</f>
        <v/>
      </c>
      <c r="F155">
        <f>IF(评分与状态_周度!E431="🟠 噩梦模式",8000,0)</f>
        <v/>
      </c>
      <c r="G155">
        <f>IF(评分与状态_周度!E431="🔴 地狱模式",8000,0)</f>
        <v/>
      </c>
      <c r="H155">
        <f>IF(评分与状态_周度!E431="💀 炼狱模式",8000,0)</f>
        <v/>
      </c>
    </row>
    <row r="156">
      <c r="A156" s="10">
        <f>回测_周度!A416</f>
        <v/>
      </c>
      <c r="B156">
        <f>回测_周度!B416</f>
        <v/>
      </c>
      <c r="C156">
        <f>IF(评分与状态_周度!E432="🟢 简单模式",8000,0)</f>
        <v/>
      </c>
      <c r="D156">
        <f>IF(评分与状态_周度!E432="🟢 普通模式",8000,0)</f>
        <v/>
      </c>
      <c r="E156">
        <f>IF(评分与状态_周度!E432="🟡 困难模式",8000,0)</f>
        <v/>
      </c>
      <c r="F156">
        <f>IF(评分与状态_周度!E432="🟠 噩梦模式",8000,0)</f>
        <v/>
      </c>
      <c r="G156">
        <f>IF(评分与状态_周度!E432="🔴 地狱模式",8000,0)</f>
        <v/>
      </c>
      <c r="H156">
        <f>IF(评分与状态_周度!E432="💀 炼狱模式",8000,0)</f>
        <v/>
      </c>
    </row>
    <row r="157">
      <c r="A157" s="10">
        <f>回测_周度!A417</f>
        <v/>
      </c>
      <c r="B157">
        <f>回测_周度!B417</f>
        <v/>
      </c>
      <c r="C157">
        <f>IF(评分与状态_周度!E433="🟢 简单模式",8000,0)</f>
        <v/>
      </c>
      <c r="D157">
        <f>IF(评分与状态_周度!E433="🟢 普通模式",8000,0)</f>
        <v/>
      </c>
      <c r="E157">
        <f>IF(评分与状态_周度!E433="🟡 困难模式",8000,0)</f>
        <v/>
      </c>
      <c r="F157">
        <f>IF(评分与状态_周度!E433="🟠 噩梦模式",8000,0)</f>
        <v/>
      </c>
      <c r="G157">
        <f>IF(评分与状态_周度!E433="🔴 地狱模式",8000,0)</f>
        <v/>
      </c>
      <c r="H157">
        <f>IF(评分与状态_周度!E433="💀 炼狱模式",8000,0)</f>
        <v/>
      </c>
    </row>
    <row r="158">
      <c r="A158" s="10">
        <f>回测_周度!A418</f>
        <v/>
      </c>
      <c r="B158">
        <f>回测_周度!B418</f>
        <v/>
      </c>
      <c r="C158">
        <f>IF(评分与状态_周度!E434="🟢 简单模式",8000,0)</f>
        <v/>
      </c>
      <c r="D158">
        <f>IF(评分与状态_周度!E434="🟢 普通模式",8000,0)</f>
        <v/>
      </c>
      <c r="E158">
        <f>IF(评分与状态_周度!E434="🟡 困难模式",8000,0)</f>
        <v/>
      </c>
      <c r="F158">
        <f>IF(评分与状态_周度!E434="🟠 噩梦模式",8000,0)</f>
        <v/>
      </c>
      <c r="G158">
        <f>IF(评分与状态_周度!E434="🔴 地狱模式",8000,0)</f>
        <v/>
      </c>
      <c r="H158">
        <f>IF(评分与状态_周度!E434="💀 炼狱模式",8000,0)</f>
        <v/>
      </c>
    </row>
    <row r="159">
      <c r="A159" s="10">
        <f>回测_周度!A419</f>
        <v/>
      </c>
      <c r="B159">
        <f>回测_周度!B419</f>
        <v/>
      </c>
      <c r="C159">
        <f>IF(评分与状态_周度!E435="🟢 简单模式",8000,0)</f>
        <v/>
      </c>
      <c r="D159">
        <f>IF(评分与状态_周度!E435="🟢 普通模式",8000,0)</f>
        <v/>
      </c>
      <c r="E159">
        <f>IF(评分与状态_周度!E435="🟡 困难模式",8000,0)</f>
        <v/>
      </c>
      <c r="F159">
        <f>IF(评分与状态_周度!E435="🟠 噩梦模式",8000,0)</f>
        <v/>
      </c>
      <c r="G159">
        <f>IF(评分与状态_周度!E435="🔴 地狱模式",8000,0)</f>
        <v/>
      </c>
      <c r="H159">
        <f>IF(评分与状态_周度!E435="💀 炼狱模式",8000,0)</f>
        <v/>
      </c>
    </row>
    <row r="160">
      <c r="A160" s="10">
        <f>回测_周度!A420</f>
        <v/>
      </c>
      <c r="B160">
        <f>回测_周度!B420</f>
        <v/>
      </c>
      <c r="C160">
        <f>IF(评分与状态_周度!E436="🟢 简单模式",8000,0)</f>
        <v/>
      </c>
      <c r="D160">
        <f>IF(评分与状态_周度!E436="🟢 普通模式",8000,0)</f>
        <v/>
      </c>
      <c r="E160">
        <f>IF(评分与状态_周度!E436="🟡 困难模式",8000,0)</f>
        <v/>
      </c>
      <c r="F160">
        <f>IF(评分与状态_周度!E436="🟠 噩梦模式",8000,0)</f>
        <v/>
      </c>
      <c r="G160">
        <f>IF(评分与状态_周度!E436="🔴 地狱模式",8000,0)</f>
        <v/>
      </c>
      <c r="H160">
        <f>IF(评分与状态_周度!E436="💀 炼狱模式",8000,0)</f>
        <v/>
      </c>
    </row>
    <row r="161">
      <c r="A161" s="10">
        <f>回测_周度!A421</f>
        <v/>
      </c>
      <c r="B161">
        <f>回测_周度!B421</f>
        <v/>
      </c>
      <c r="C161">
        <f>IF(评分与状态_周度!E437="🟢 简单模式",8000,0)</f>
        <v/>
      </c>
      <c r="D161">
        <f>IF(评分与状态_周度!E437="🟢 普通模式",8000,0)</f>
        <v/>
      </c>
      <c r="E161">
        <f>IF(评分与状态_周度!E437="🟡 困难模式",8000,0)</f>
        <v/>
      </c>
      <c r="F161">
        <f>IF(评分与状态_周度!E437="🟠 噩梦模式",8000,0)</f>
        <v/>
      </c>
      <c r="G161">
        <f>IF(评分与状态_周度!E437="🔴 地狱模式",8000,0)</f>
        <v/>
      </c>
      <c r="H161">
        <f>IF(评分与状态_周度!E437="💀 炼狱模式",8000,0)</f>
        <v/>
      </c>
    </row>
    <row r="162">
      <c r="A162" s="10">
        <f>回测_周度!A422</f>
        <v/>
      </c>
      <c r="B162">
        <f>回测_周度!B422</f>
        <v/>
      </c>
      <c r="C162">
        <f>IF(评分与状态_周度!E438="🟢 简单模式",8000,0)</f>
        <v/>
      </c>
      <c r="D162">
        <f>IF(评分与状态_周度!E438="🟢 普通模式",8000,0)</f>
        <v/>
      </c>
      <c r="E162">
        <f>IF(评分与状态_周度!E438="🟡 困难模式",8000,0)</f>
        <v/>
      </c>
      <c r="F162">
        <f>IF(评分与状态_周度!E438="🟠 噩梦模式",8000,0)</f>
        <v/>
      </c>
      <c r="G162">
        <f>IF(评分与状态_周度!E438="🔴 地狱模式",8000,0)</f>
        <v/>
      </c>
      <c r="H162">
        <f>IF(评分与状态_周度!E438="💀 炼狱模式",8000,0)</f>
        <v/>
      </c>
    </row>
    <row r="163">
      <c r="A163" s="10">
        <f>回测_周度!A423</f>
        <v/>
      </c>
      <c r="B163">
        <f>回测_周度!B423</f>
        <v/>
      </c>
      <c r="C163">
        <f>IF(评分与状态_周度!E439="🟢 简单模式",8000,0)</f>
        <v/>
      </c>
      <c r="D163">
        <f>IF(评分与状态_周度!E439="🟢 普通模式",8000,0)</f>
        <v/>
      </c>
      <c r="E163">
        <f>IF(评分与状态_周度!E439="🟡 困难模式",8000,0)</f>
        <v/>
      </c>
      <c r="F163">
        <f>IF(评分与状态_周度!E439="🟠 噩梦模式",8000,0)</f>
        <v/>
      </c>
      <c r="G163">
        <f>IF(评分与状态_周度!E439="🔴 地狱模式",8000,0)</f>
        <v/>
      </c>
      <c r="H163">
        <f>IF(评分与状态_周度!E439="💀 炼狱模式",8000,0)</f>
        <v/>
      </c>
    </row>
    <row r="164">
      <c r="A164" s="10">
        <f>回测_周度!A424</f>
        <v/>
      </c>
      <c r="B164">
        <f>回测_周度!B424</f>
        <v/>
      </c>
      <c r="C164">
        <f>IF(评分与状态_周度!E440="🟢 简单模式",8000,0)</f>
        <v/>
      </c>
      <c r="D164">
        <f>IF(评分与状态_周度!E440="🟢 普通模式",8000,0)</f>
        <v/>
      </c>
      <c r="E164">
        <f>IF(评分与状态_周度!E440="🟡 困难模式",8000,0)</f>
        <v/>
      </c>
      <c r="F164">
        <f>IF(评分与状态_周度!E440="🟠 噩梦模式",8000,0)</f>
        <v/>
      </c>
      <c r="G164">
        <f>IF(评分与状态_周度!E440="🔴 地狱模式",8000,0)</f>
        <v/>
      </c>
      <c r="H164">
        <f>IF(评分与状态_周度!E440="💀 炼狱模式",8000,0)</f>
        <v/>
      </c>
    </row>
    <row r="165">
      <c r="A165" s="10">
        <f>回测_周度!A425</f>
        <v/>
      </c>
      <c r="B165">
        <f>回测_周度!B425</f>
        <v/>
      </c>
      <c r="C165">
        <f>IF(评分与状态_周度!E441="🟢 简单模式",8000,0)</f>
        <v/>
      </c>
      <c r="D165">
        <f>IF(评分与状态_周度!E441="🟢 普通模式",8000,0)</f>
        <v/>
      </c>
      <c r="E165">
        <f>IF(评分与状态_周度!E441="🟡 困难模式",8000,0)</f>
        <v/>
      </c>
      <c r="F165">
        <f>IF(评分与状态_周度!E441="🟠 噩梦模式",8000,0)</f>
        <v/>
      </c>
      <c r="G165">
        <f>IF(评分与状态_周度!E441="🔴 地狱模式",8000,0)</f>
        <v/>
      </c>
      <c r="H165">
        <f>IF(评分与状态_周度!E441="💀 炼狱模式",8000,0)</f>
        <v/>
      </c>
    </row>
    <row r="166">
      <c r="A166" s="10">
        <f>回测_周度!A426</f>
        <v/>
      </c>
      <c r="B166">
        <f>回测_周度!B426</f>
        <v/>
      </c>
      <c r="C166">
        <f>IF(评分与状态_周度!E442="🟢 简单模式",8000,0)</f>
        <v/>
      </c>
      <c r="D166">
        <f>IF(评分与状态_周度!E442="🟢 普通模式",8000,0)</f>
        <v/>
      </c>
      <c r="E166">
        <f>IF(评分与状态_周度!E442="🟡 困难模式",8000,0)</f>
        <v/>
      </c>
      <c r="F166">
        <f>IF(评分与状态_周度!E442="🟠 噩梦模式",8000,0)</f>
        <v/>
      </c>
      <c r="G166">
        <f>IF(评分与状态_周度!E442="🔴 地狱模式",8000,0)</f>
        <v/>
      </c>
      <c r="H166">
        <f>IF(评分与状态_周度!E442="💀 炼狱模式",8000,0)</f>
        <v/>
      </c>
    </row>
    <row r="167">
      <c r="A167" s="10">
        <f>回测_周度!A427</f>
        <v/>
      </c>
      <c r="B167">
        <f>回测_周度!B427</f>
        <v/>
      </c>
      <c r="C167">
        <f>IF(评分与状态_周度!E443="🟢 简单模式",8000,0)</f>
        <v/>
      </c>
      <c r="D167">
        <f>IF(评分与状态_周度!E443="🟢 普通模式",8000,0)</f>
        <v/>
      </c>
      <c r="E167">
        <f>IF(评分与状态_周度!E443="🟡 困难模式",8000,0)</f>
        <v/>
      </c>
      <c r="F167">
        <f>IF(评分与状态_周度!E443="🟠 噩梦模式",8000,0)</f>
        <v/>
      </c>
      <c r="G167">
        <f>IF(评分与状态_周度!E443="🔴 地狱模式",8000,0)</f>
        <v/>
      </c>
      <c r="H167">
        <f>IF(评分与状态_周度!E443="💀 炼狱模式",8000,0)</f>
        <v/>
      </c>
    </row>
    <row r="168">
      <c r="A168" s="10">
        <f>回测_周度!A428</f>
        <v/>
      </c>
      <c r="B168">
        <f>回测_周度!B428</f>
        <v/>
      </c>
      <c r="C168">
        <f>IF(评分与状态_周度!E444="🟢 简单模式",8000,0)</f>
        <v/>
      </c>
      <c r="D168">
        <f>IF(评分与状态_周度!E444="🟢 普通模式",8000,0)</f>
        <v/>
      </c>
      <c r="E168">
        <f>IF(评分与状态_周度!E444="🟡 困难模式",8000,0)</f>
        <v/>
      </c>
      <c r="F168">
        <f>IF(评分与状态_周度!E444="🟠 噩梦模式",8000,0)</f>
        <v/>
      </c>
      <c r="G168">
        <f>IF(评分与状态_周度!E444="🔴 地狱模式",8000,0)</f>
        <v/>
      </c>
      <c r="H168">
        <f>IF(评分与状态_周度!E444="💀 炼狱模式",8000,0)</f>
        <v/>
      </c>
    </row>
    <row r="169">
      <c r="A169" s="10">
        <f>回测_周度!A429</f>
        <v/>
      </c>
      <c r="B169">
        <f>回测_周度!B429</f>
        <v/>
      </c>
      <c r="C169">
        <f>IF(评分与状态_周度!E445="🟢 简单模式",8000,0)</f>
        <v/>
      </c>
      <c r="D169">
        <f>IF(评分与状态_周度!E445="🟢 普通模式",8000,0)</f>
        <v/>
      </c>
      <c r="E169">
        <f>IF(评分与状态_周度!E445="🟡 困难模式",8000,0)</f>
        <v/>
      </c>
      <c r="F169">
        <f>IF(评分与状态_周度!E445="🟠 噩梦模式",8000,0)</f>
        <v/>
      </c>
      <c r="G169">
        <f>IF(评分与状态_周度!E445="🔴 地狱模式",8000,0)</f>
        <v/>
      </c>
      <c r="H169">
        <f>IF(评分与状态_周度!E445="💀 炼狱模式",8000,0)</f>
        <v/>
      </c>
    </row>
    <row r="170">
      <c r="A170" s="10">
        <f>回测_周度!A430</f>
        <v/>
      </c>
      <c r="B170">
        <f>回测_周度!B430</f>
        <v/>
      </c>
      <c r="C170">
        <f>IF(评分与状态_周度!E446="🟢 简单模式",8000,0)</f>
        <v/>
      </c>
      <c r="D170">
        <f>IF(评分与状态_周度!E446="🟢 普通模式",8000,0)</f>
        <v/>
      </c>
      <c r="E170">
        <f>IF(评分与状态_周度!E446="🟡 困难模式",8000,0)</f>
        <v/>
      </c>
      <c r="F170">
        <f>IF(评分与状态_周度!E446="🟠 噩梦模式",8000,0)</f>
        <v/>
      </c>
      <c r="G170">
        <f>IF(评分与状态_周度!E446="🔴 地狱模式",8000,0)</f>
        <v/>
      </c>
      <c r="H170">
        <f>IF(评分与状态_周度!E446="💀 炼狱模式",8000,0)</f>
        <v/>
      </c>
    </row>
    <row r="171">
      <c r="A171" s="10">
        <f>回测_周度!A431</f>
        <v/>
      </c>
      <c r="B171">
        <f>回测_周度!B431</f>
        <v/>
      </c>
      <c r="C171">
        <f>IF(评分与状态_周度!E447="🟢 简单模式",8000,0)</f>
        <v/>
      </c>
      <c r="D171">
        <f>IF(评分与状态_周度!E447="🟢 普通模式",8000,0)</f>
        <v/>
      </c>
      <c r="E171">
        <f>IF(评分与状态_周度!E447="🟡 困难模式",8000,0)</f>
        <v/>
      </c>
      <c r="F171">
        <f>IF(评分与状态_周度!E447="🟠 噩梦模式",8000,0)</f>
        <v/>
      </c>
      <c r="G171">
        <f>IF(评分与状态_周度!E447="🔴 地狱模式",8000,0)</f>
        <v/>
      </c>
      <c r="H171">
        <f>IF(评分与状态_周度!E447="💀 炼狱模式",8000,0)</f>
        <v/>
      </c>
    </row>
    <row r="172">
      <c r="A172" s="10">
        <f>回测_周度!A432</f>
        <v/>
      </c>
      <c r="B172">
        <f>回测_周度!B432</f>
        <v/>
      </c>
      <c r="C172">
        <f>IF(评分与状态_周度!E448="🟢 简单模式",8000,0)</f>
        <v/>
      </c>
      <c r="D172">
        <f>IF(评分与状态_周度!E448="🟢 普通模式",8000,0)</f>
        <v/>
      </c>
      <c r="E172">
        <f>IF(评分与状态_周度!E448="🟡 困难模式",8000,0)</f>
        <v/>
      </c>
      <c r="F172">
        <f>IF(评分与状态_周度!E448="🟠 噩梦模式",8000,0)</f>
        <v/>
      </c>
      <c r="G172">
        <f>IF(评分与状态_周度!E448="🔴 地狱模式",8000,0)</f>
        <v/>
      </c>
      <c r="H172">
        <f>IF(评分与状态_周度!E448="💀 炼狱模式",8000,0)</f>
        <v/>
      </c>
    </row>
    <row r="173">
      <c r="A173" s="10">
        <f>回测_周度!A433</f>
        <v/>
      </c>
      <c r="B173">
        <f>回测_周度!B433</f>
        <v/>
      </c>
      <c r="C173">
        <f>IF(评分与状态_周度!E449="🟢 简单模式",8000,0)</f>
        <v/>
      </c>
      <c r="D173">
        <f>IF(评分与状态_周度!E449="🟢 普通模式",8000,0)</f>
        <v/>
      </c>
      <c r="E173">
        <f>IF(评分与状态_周度!E449="🟡 困难模式",8000,0)</f>
        <v/>
      </c>
      <c r="F173">
        <f>IF(评分与状态_周度!E449="🟠 噩梦模式",8000,0)</f>
        <v/>
      </c>
      <c r="G173">
        <f>IF(评分与状态_周度!E449="🔴 地狱模式",8000,0)</f>
        <v/>
      </c>
      <c r="H173">
        <f>IF(评分与状态_周度!E449="💀 炼狱模式",8000,0)</f>
        <v/>
      </c>
    </row>
    <row r="174">
      <c r="A174" s="10">
        <f>回测_周度!A434</f>
        <v/>
      </c>
      <c r="B174">
        <f>回测_周度!B434</f>
        <v/>
      </c>
      <c r="C174">
        <f>IF(评分与状态_周度!E450="🟢 简单模式",8000,0)</f>
        <v/>
      </c>
      <c r="D174">
        <f>IF(评分与状态_周度!E450="🟢 普通模式",8000,0)</f>
        <v/>
      </c>
      <c r="E174">
        <f>IF(评分与状态_周度!E450="🟡 困难模式",8000,0)</f>
        <v/>
      </c>
      <c r="F174">
        <f>IF(评分与状态_周度!E450="🟠 噩梦模式",8000,0)</f>
        <v/>
      </c>
      <c r="G174">
        <f>IF(评分与状态_周度!E450="🔴 地狱模式",8000,0)</f>
        <v/>
      </c>
      <c r="H174">
        <f>IF(评分与状态_周度!E450="💀 炼狱模式",8000,0)</f>
        <v/>
      </c>
    </row>
    <row r="175">
      <c r="A175" s="10">
        <f>回测_周度!A435</f>
        <v/>
      </c>
      <c r="B175">
        <f>回测_周度!B435</f>
        <v/>
      </c>
      <c r="C175">
        <f>IF(评分与状态_周度!E451="🟢 简单模式",8000,0)</f>
        <v/>
      </c>
      <c r="D175">
        <f>IF(评分与状态_周度!E451="🟢 普通模式",8000,0)</f>
        <v/>
      </c>
      <c r="E175">
        <f>IF(评分与状态_周度!E451="🟡 困难模式",8000,0)</f>
        <v/>
      </c>
      <c r="F175">
        <f>IF(评分与状态_周度!E451="🟠 噩梦模式",8000,0)</f>
        <v/>
      </c>
      <c r="G175">
        <f>IF(评分与状态_周度!E451="🔴 地狱模式",8000,0)</f>
        <v/>
      </c>
      <c r="H175">
        <f>IF(评分与状态_周度!E451="💀 炼狱模式",8000,0)</f>
        <v/>
      </c>
    </row>
    <row r="176">
      <c r="A176" s="10">
        <f>回测_周度!A436</f>
        <v/>
      </c>
      <c r="B176">
        <f>回测_周度!B436</f>
        <v/>
      </c>
      <c r="C176">
        <f>IF(评分与状态_周度!E452="🟢 简单模式",8000,0)</f>
        <v/>
      </c>
      <c r="D176">
        <f>IF(评分与状态_周度!E452="🟢 普通模式",8000,0)</f>
        <v/>
      </c>
      <c r="E176">
        <f>IF(评分与状态_周度!E452="🟡 困难模式",8000,0)</f>
        <v/>
      </c>
      <c r="F176">
        <f>IF(评分与状态_周度!E452="🟠 噩梦模式",8000,0)</f>
        <v/>
      </c>
      <c r="G176">
        <f>IF(评分与状态_周度!E452="🔴 地狱模式",8000,0)</f>
        <v/>
      </c>
      <c r="H176">
        <f>IF(评分与状态_周度!E452="💀 炼狱模式",8000,0)</f>
        <v/>
      </c>
    </row>
    <row r="177">
      <c r="A177" s="10">
        <f>回测_周度!A437</f>
        <v/>
      </c>
      <c r="B177">
        <f>回测_周度!B437</f>
        <v/>
      </c>
      <c r="C177">
        <f>IF(评分与状态_周度!E453="🟢 简单模式",8000,0)</f>
        <v/>
      </c>
      <c r="D177">
        <f>IF(评分与状态_周度!E453="🟢 普通模式",8000,0)</f>
        <v/>
      </c>
      <c r="E177">
        <f>IF(评分与状态_周度!E453="🟡 困难模式",8000,0)</f>
        <v/>
      </c>
      <c r="F177">
        <f>IF(评分与状态_周度!E453="🟠 噩梦模式",8000,0)</f>
        <v/>
      </c>
      <c r="G177">
        <f>IF(评分与状态_周度!E453="🔴 地狱模式",8000,0)</f>
        <v/>
      </c>
      <c r="H177">
        <f>IF(评分与状态_周度!E453="💀 炼狱模式",8000,0)</f>
        <v/>
      </c>
    </row>
    <row r="178">
      <c r="A178" s="10">
        <f>回测_周度!A438</f>
        <v/>
      </c>
      <c r="B178">
        <f>回测_周度!B438</f>
        <v/>
      </c>
      <c r="C178">
        <f>IF(评分与状态_周度!E454="🟢 简单模式",8000,0)</f>
        <v/>
      </c>
      <c r="D178">
        <f>IF(评分与状态_周度!E454="🟢 普通模式",8000,0)</f>
        <v/>
      </c>
      <c r="E178">
        <f>IF(评分与状态_周度!E454="🟡 困难模式",8000,0)</f>
        <v/>
      </c>
      <c r="F178">
        <f>IF(评分与状态_周度!E454="🟠 噩梦模式",8000,0)</f>
        <v/>
      </c>
      <c r="G178">
        <f>IF(评分与状态_周度!E454="🔴 地狱模式",8000,0)</f>
        <v/>
      </c>
      <c r="H178">
        <f>IF(评分与状态_周度!E454="💀 炼狱模式",8000,0)</f>
        <v/>
      </c>
    </row>
    <row r="179">
      <c r="A179" s="10">
        <f>回测_周度!A439</f>
        <v/>
      </c>
      <c r="B179">
        <f>回测_周度!B439</f>
        <v/>
      </c>
      <c r="C179">
        <f>IF(评分与状态_周度!E455="🟢 简单模式",8000,0)</f>
        <v/>
      </c>
      <c r="D179">
        <f>IF(评分与状态_周度!E455="🟢 普通模式",8000,0)</f>
        <v/>
      </c>
      <c r="E179">
        <f>IF(评分与状态_周度!E455="🟡 困难模式",8000,0)</f>
        <v/>
      </c>
      <c r="F179">
        <f>IF(评分与状态_周度!E455="🟠 噩梦模式",8000,0)</f>
        <v/>
      </c>
      <c r="G179">
        <f>IF(评分与状态_周度!E455="🔴 地狱模式",8000,0)</f>
        <v/>
      </c>
      <c r="H179">
        <f>IF(评分与状态_周度!E455="💀 炼狱模式",8000,0)</f>
        <v/>
      </c>
    </row>
    <row r="180">
      <c r="A180" s="10">
        <f>回测_周度!A440</f>
        <v/>
      </c>
      <c r="B180">
        <f>回测_周度!B440</f>
        <v/>
      </c>
      <c r="C180">
        <f>IF(评分与状态_周度!E456="🟢 简单模式",8000,0)</f>
        <v/>
      </c>
      <c r="D180">
        <f>IF(评分与状态_周度!E456="🟢 普通模式",8000,0)</f>
        <v/>
      </c>
      <c r="E180">
        <f>IF(评分与状态_周度!E456="🟡 困难模式",8000,0)</f>
        <v/>
      </c>
      <c r="F180">
        <f>IF(评分与状态_周度!E456="🟠 噩梦模式",8000,0)</f>
        <v/>
      </c>
      <c r="G180">
        <f>IF(评分与状态_周度!E456="🔴 地狱模式",8000,0)</f>
        <v/>
      </c>
      <c r="H180">
        <f>IF(评分与状态_周度!E456="💀 炼狱模式",8000,0)</f>
        <v/>
      </c>
    </row>
    <row r="181">
      <c r="A181" s="10">
        <f>回测_周度!A441</f>
        <v/>
      </c>
      <c r="B181">
        <f>回测_周度!B441</f>
        <v/>
      </c>
      <c r="C181">
        <f>IF(评分与状态_周度!E457="🟢 简单模式",8000,0)</f>
        <v/>
      </c>
      <c r="D181">
        <f>IF(评分与状态_周度!E457="🟢 普通模式",8000,0)</f>
        <v/>
      </c>
      <c r="E181">
        <f>IF(评分与状态_周度!E457="🟡 困难模式",8000,0)</f>
        <v/>
      </c>
      <c r="F181">
        <f>IF(评分与状态_周度!E457="🟠 噩梦模式",8000,0)</f>
        <v/>
      </c>
      <c r="G181">
        <f>IF(评分与状态_周度!E457="🔴 地狱模式",8000,0)</f>
        <v/>
      </c>
      <c r="H181">
        <f>IF(评分与状态_周度!E457="💀 炼狱模式",8000,0)</f>
        <v/>
      </c>
    </row>
    <row r="182">
      <c r="A182" s="10">
        <f>回测_周度!A442</f>
        <v/>
      </c>
      <c r="B182">
        <f>回测_周度!B442</f>
        <v/>
      </c>
      <c r="C182">
        <f>IF(评分与状态_周度!E458="🟢 简单模式",8000,0)</f>
        <v/>
      </c>
      <c r="D182">
        <f>IF(评分与状态_周度!E458="🟢 普通模式",8000,0)</f>
        <v/>
      </c>
      <c r="E182">
        <f>IF(评分与状态_周度!E458="🟡 困难模式",8000,0)</f>
        <v/>
      </c>
      <c r="F182">
        <f>IF(评分与状态_周度!E458="🟠 噩梦模式",8000,0)</f>
        <v/>
      </c>
      <c r="G182">
        <f>IF(评分与状态_周度!E458="🔴 地狱模式",8000,0)</f>
        <v/>
      </c>
      <c r="H182">
        <f>IF(评分与状态_周度!E458="💀 炼狱模式",8000,0)</f>
        <v/>
      </c>
    </row>
    <row r="183">
      <c r="A183" s="10">
        <f>回测_周度!A443</f>
        <v/>
      </c>
      <c r="B183">
        <f>回测_周度!B443</f>
        <v/>
      </c>
      <c r="C183">
        <f>IF(评分与状态_周度!E459="🟢 简单模式",8000,0)</f>
        <v/>
      </c>
      <c r="D183">
        <f>IF(评分与状态_周度!E459="🟢 普通模式",8000,0)</f>
        <v/>
      </c>
      <c r="E183">
        <f>IF(评分与状态_周度!E459="🟡 困难模式",8000,0)</f>
        <v/>
      </c>
      <c r="F183">
        <f>IF(评分与状态_周度!E459="🟠 噩梦模式",8000,0)</f>
        <v/>
      </c>
      <c r="G183">
        <f>IF(评分与状态_周度!E459="🔴 地狱模式",8000,0)</f>
        <v/>
      </c>
      <c r="H183">
        <f>IF(评分与状态_周度!E459="💀 炼狱模式",8000,0)</f>
        <v/>
      </c>
    </row>
    <row r="184">
      <c r="A184" s="10">
        <f>回测_周度!A444</f>
        <v/>
      </c>
      <c r="B184">
        <f>回测_周度!B444</f>
        <v/>
      </c>
      <c r="C184">
        <f>IF(评分与状态_周度!E460="🟢 简单模式",8000,0)</f>
        <v/>
      </c>
      <c r="D184">
        <f>IF(评分与状态_周度!E460="🟢 普通模式",8000,0)</f>
        <v/>
      </c>
      <c r="E184">
        <f>IF(评分与状态_周度!E460="🟡 困难模式",8000,0)</f>
        <v/>
      </c>
      <c r="F184">
        <f>IF(评分与状态_周度!E460="🟠 噩梦模式",8000,0)</f>
        <v/>
      </c>
      <c r="G184">
        <f>IF(评分与状态_周度!E460="🔴 地狱模式",8000,0)</f>
        <v/>
      </c>
      <c r="H184">
        <f>IF(评分与状态_周度!E460="💀 炼狱模式",8000,0)</f>
        <v/>
      </c>
    </row>
    <row r="185">
      <c r="A185" s="10">
        <f>回测_周度!A445</f>
        <v/>
      </c>
      <c r="B185">
        <f>回测_周度!B445</f>
        <v/>
      </c>
      <c r="C185">
        <f>IF(评分与状态_周度!E461="🟢 简单模式",8000,0)</f>
        <v/>
      </c>
      <c r="D185">
        <f>IF(评分与状态_周度!E461="🟢 普通模式",8000,0)</f>
        <v/>
      </c>
      <c r="E185">
        <f>IF(评分与状态_周度!E461="🟡 困难模式",8000,0)</f>
        <v/>
      </c>
      <c r="F185">
        <f>IF(评分与状态_周度!E461="🟠 噩梦模式",8000,0)</f>
        <v/>
      </c>
      <c r="G185">
        <f>IF(评分与状态_周度!E461="🔴 地狱模式",8000,0)</f>
        <v/>
      </c>
      <c r="H185">
        <f>IF(评分与状态_周度!E461="💀 炼狱模式",8000,0)</f>
        <v/>
      </c>
    </row>
    <row r="186">
      <c r="A186" s="10">
        <f>回测_周度!A446</f>
        <v/>
      </c>
      <c r="B186">
        <f>回测_周度!B446</f>
        <v/>
      </c>
      <c r="C186">
        <f>IF(评分与状态_周度!E462="🟢 简单模式",8000,0)</f>
        <v/>
      </c>
      <c r="D186">
        <f>IF(评分与状态_周度!E462="🟢 普通模式",8000,0)</f>
        <v/>
      </c>
      <c r="E186">
        <f>IF(评分与状态_周度!E462="🟡 困难模式",8000,0)</f>
        <v/>
      </c>
      <c r="F186">
        <f>IF(评分与状态_周度!E462="🟠 噩梦模式",8000,0)</f>
        <v/>
      </c>
      <c r="G186">
        <f>IF(评分与状态_周度!E462="🔴 地狱模式",8000,0)</f>
        <v/>
      </c>
      <c r="H186">
        <f>IF(评分与状态_周度!E462="💀 炼狱模式",8000,0)</f>
        <v/>
      </c>
    </row>
    <row r="187">
      <c r="A187" s="10">
        <f>回测_周度!A447</f>
        <v/>
      </c>
      <c r="B187">
        <f>回测_周度!B447</f>
        <v/>
      </c>
      <c r="C187">
        <f>IF(评分与状态_周度!E463="🟢 简单模式",8000,0)</f>
        <v/>
      </c>
      <c r="D187">
        <f>IF(评分与状态_周度!E463="🟢 普通模式",8000,0)</f>
        <v/>
      </c>
      <c r="E187">
        <f>IF(评分与状态_周度!E463="🟡 困难模式",8000,0)</f>
        <v/>
      </c>
      <c r="F187">
        <f>IF(评分与状态_周度!E463="🟠 噩梦模式",8000,0)</f>
        <v/>
      </c>
      <c r="G187">
        <f>IF(评分与状态_周度!E463="🔴 地狱模式",8000,0)</f>
        <v/>
      </c>
      <c r="H187">
        <f>IF(评分与状态_周度!E463="💀 炼狱模式",8000,0)</f>
        <v/>
      </c>
    </row>
    <row r="188">
      <c r="A188" s="10">
        <f>回测_周度!A448</f>
        <v/>
      </c>
      <c r="B188">
        <f>回测_周度!B448</f>
        <v/>
      </c>
      <c r="C188">
        <f>IF(评分与状态_周度!E464="🟢 简单模式",8000,0)</f>
        <v/>
      </c>
      <c r="D188">
        <f>IF(评分与状态_周度!E464="🟢 普通模式",8000,0)</f>
        <v/>
      </c>
      <c r="E188">
        <f>IF(评分与状态_周度!E464="🟡 困难模式",8000,0)</f>
        <v/>
      </c>
      <c r="F188">
        <f>IF(评分与状态_周度!E464="🟠 噩梦模式",8000,0)</f>
        <v/>
      </c>
      <c r="G188">
        <f>IF(评分与状态_周度!E464="🔴 地狱模式",8000,0)</f>
        <v/>
      </c>
      <c r="H188">
        <f>IF(评分与状态_周度!E464="💀 炼狱模式",8000,0)</f>
        <v/>
      </c>
    </row>
    <row r="189">
      <c r="A189" s="10">
        <f>回测_周度!A449</f>
        <v/>
      </c>
      <c r="B189">
        <f>回测_周度!B449</f>
        <v/>
      </c>
      <c r="C189">
        <f>IF(评分与状态_周度!E465="🟢 简单模式",8000,0)</f>
        <v/>
      </c>
      <c r="D189">
        <f>IF(评分与状态_周度!E465="🟢 普通模式",8000,0)</f>
        <v/>
      </c>
      <c r="E189">
        <f>IF(评分与状态_周度!E465="🟡 困难模式",8000,0)</f>
        <v/>
      </c>
      <c r="F189">
        <f>IF(评分与状态_周度!E465="🟠 噩梦模式",8000,0)</f>
        <v/>
      </c>
      <c r="G189">
        <f>IF(评分与状态_周度!E465="🔴 地狱模式",8000,0)</f>
        <v/>
      </c>
      <c r="H189">
        <f>IF(评分与状态_周度!E465="💀 炼狱模式",8000,0)</f>
        <v/>
      </c>
    </row>
    <row r="190">
      <c r="A190" s="10">
        <f>回测_周度!A450</f>
        <v/>
      </c>
      <c r="B190">
        <f>回测_周度!B450</f>
        <v/>
      </c>
      <c r="C190">
        <f>IF(评分与状态_周度!E466="🟢 简单模式",8000,0)</f>
        <v/>
      </c>
      <c r="D190">
        <f>IF(评分与状态_周度!E466="🟢 普通模式",8000,0)</f>
        <v/>
      </c>
      <c r="E190">
        <f>IF(评分与状态_周度!E466="🟡 困难模式",8000,0)</f>
        <v/>
      </c>
      <c r="F190">
        <f>IF(评分与状态_周度!E466="🟠 噩梦模式",8000,0)</f>
        <v/>
      </c>
      <c r="G190">
        <f>IF(评分与状态_周度!E466="🔴 地狱模式",8000,0)</f>
        <v/>
      </c>
      <c r="H190">
        <f>IF(评分与状态_周度!E466="💀 炼狱模式",8000,0)</f>
        <v/>
      </c>
    </row>
    <row r="191">
      <c r="A191" s="10">
        <f>回测_周度!A451</f>
        <v/>
      </c>
      <c r="B191">
        <f>回测_周度!B451</f>
        <v/>
      </c>
      <c r="C191">
        <f>IF(评分与状态_周度!E467="🟢 简单模式",8000,0)</f>
        <v/>
      </c>
      <c r="D191">
        <f>IF(评分与状态_周度!E467="🟢 普通模式",8000,0)</f>
        <v/>
      </c>
      <c r="E191">
        <f>IF(评分与状态_周度!E467="🟡 困难模式",8000,0)</f>
        <v/>
      </c>
      <c r="F191">
        <f>IF(评分与状态_周度!E467="🟠 噩梦模式",8000,0)</f>
        <v/>
      </c>
      <c r="G191">
        <f>IF(评分与状态_周度!E467="🔴 地狱模式",8000,0)</f>
        <v/>
      </c>
      <c r="H191">
        <f>IF(评分与状态_周度!E467="💀 炼狱模式",8000,0)</f>
        <v/>
      </c>
    </row>
    <row r="192">
      <c r="A192" s="10">
        <f>回测_周度!A452</f>
        <v/>
      </c>
      <c r="B192">
        <f>回测_周度!B452</f>
        <v/>
      </c>
      <c r="C192">
        <f>IF(评分与状态_周度!E468="🟢 简单模式",8000,0)</f>
        <v/>
      </c>
      <c r="D192">
        <f>IF(评分与状态_周度!E468="🟢 普通模式",8000,0)</f>
        <v/>
      </c>
      <c r="E192">
        <f>IF(评分与状态_周度!E468="🟡 困难模式",8000,0)</f>
        <v/>
      </c>
      <c r="F192">
        <f>IF(评分与状态_周度!E468="🟠 噩梦模式",8000,0)</f>
        <v/>
      </c>
      <c r="G192">
        <f>IF(评分与状态_周度!E468="🔴 地狱模式",8000,0)</f>
        <v/>
      </c>
      <c r="H192">
        <f>IF(评分与状态_周度!E468="💀 炼狱模式",8000,0)</f>
        <v/>
      </c>
    </row>
    <row r="193">
      <c r="A193" s="10">
        <f>回测_周度!A453</f>
        <v/>
      </c>
      <c r="B193">
        <f>回测_周度!B453</f>
        <v/>
      </c>
      <c r="C193">
        <f>IF(评分与状态_周度!E469="🟢 简单模式",8000,0)</f>
        <v/>
      </c>
      <c r="D193">
        <f>IF(评分与状态_周度!E469="🟢 普通模式",8000,0)</f>
        <v/>
      </c>
      <c r="E193">
        <f>IF(评分与状态_周度!E469="🟡 困难模式",8000,0)</f>
        <v/>
      </c>
      <c r="F193">
        <f>IF(评分与状态_周度!E469="🟠 噩梦模式",8000,0)</f>
        <v/>
      </c>
      <c r="G193">
        <f>IF(评分与状态_周度!E469="🔴 地狱模式",8000,0)</f>
        <v/>
      </c>
      <c r="H193">
        <f>IF(评分与状态_周度!E469="💀 炼狱模式",8000,0)</f>
        <v/>
      </c>
    </row>
    <row r="194">
      <c r="A194" s="10">
        <f>回测_周度!A454</f>
        <v/>
      </c>
      <c r="B194">
        <f>回测_周度!B454</f>
        <v/>
      </c>
      <c r="C194">
        <f>IF(评分与状态_周度!E470="🟢 简单模式",8000,0)</f>
        <v/>
      </c>
      <c r="D194">
        <f>IF(评分与状态_周度!E470="🟢 普通模式",8000,0)</f>
        <v/>
      </c>
      <c r="E194">
        <f>IF(评分与状态_周度!E470="🟡 困难模式",8000,0)</f>
        <v/>
      </c>
      <c r="F194">
        <f>IF(评分与状态_周度!E470="🟠 噩梦模式",8000,0)</f>
        <v/>
      </c>
      <c r="G194">
        <f>IF(评分与状态_周度!E470="🔴 地狱模式",8000,0)</f>
        <v/>
      </c>
      <c r="H194">
        <f>IF(评分与状态_周度!E470="💀 炼狱模式",8000,0)</f>
        <v/>
      </c>
    </row>
    <row r="195">
      <c r="A195" s="10">
        <f>回测_周度!A455</f>
        <v/>
      </c>
      <c r="B195">
        <f>回测_周度!B455</f>
        <v/>
      </c>
      <c r="C195">
        <f>IF(评分与状态_周度!E471="🟢 简单模式",8000,0)</f>
        <v/>
      </c>
      <c r="D195">
        <f>IF(评分与状态_周度!E471="🟢 普通模式",8000,0)</f>
        <v/>
      </c>
      <c r="E195">
        <f>IF(评分与状态_周度!E471="🟡 困难模式",8000,0)</f>
        <v/>
      </c>
      <c r="F195">
        <f>IF(评分与状态_周度!E471="🟠 噩梦模式",8000,0)</f>
        <v/>
      </c>
      <c r="G195">
        <f>IF(评分与状态_周度!E471="🔴 地狱模式",8000,0)</f>
        <v/>
      </c>
      <c r="H195">
        <f>IF(评分与状态_周度!E471="💀 炼狱模式",8000,0)</f>
        <v/>
      </c>
    </row>
    <row r="196">
      <c r="A196" s="10">
        <f>回测_周度!A456</f>
        <v/>
      </c>
      <c r="B196">
        <f>回测_周度!B456</f>
        <v/>
      </c>
      <c r="C196">
        <f>IF(评分与状态_周度!E472="🟢 简单模式",8000,0)</f>
        <v/>
      </c>
      <c r="D196">
        <f>IF(评分与状态_周度!E472="🟢 普通模式",8000,0)</f>
        <v/>
      </c>
      <c r="E196">
        <f>IF(评分与状态_周度!E472="🟡 困难模式",8000,0)</f>
        <v/>
      </c>
      <c r="F196">
        <f>IF(评分与状态_周度!E472="🟠 噩梦模式",8000,0)</f>
        <v/>
      </c>
      <c r="G196">
        <f>IF(评分与状态_周度!E472="🔴 地狱模式",8000,0)</f>
        <v/>
      </c>
      <c r="H196">
        <f>IF(评分与状态_周度!E472="💀 炼狱模式",8000,0)</f>
        <v/>
      </c>
    </row>
    <row r="197">
      <c r="A197" s="10">
        <f>回测_周度!A457</f>
        <v/>
      </c>
      <c r="B197">
        <f>回测_周度!B457</f>
        <v/>
      </c>
      <c r="C197">
        <f>IF(评分与状态_周度!E473="🟢 简单模式",8000,0)</f>
        <v/>
      </c>
      <c r="D197">
        <f>IF(评分与状态_周度!E473="🟢 普通模式",8000,0)</f>
        <v/>
      </c>
      <c r="E197">
        <f>IF(评分与状态_周度!E473="🟡 困难模式",8000,0)</f>
        <v/>
      </c>
      <c r="F197">
        <f>IF(评分与状态_周度!E473="🟠 噩梦模式",8000,0)</f>
        <v/>
      </c>
      <c r="G197">
        <f>IF(评分与状态_周度!E473="🔴 地狱模式",8000,0)</f>
        <v/>
      </c>
      <c r="H197">
        <f>IF(评分与状态_周度!E473="💀 炼狱模式",8000,0)</f>
        <v/>
      </c>
    </row>
    <row r="198">
      <c r="A198" s="10">
        <f>回测_周度!A458</f>
        <v/>
      </c>
      <c r="B198">
        <f>回测_周度!B458</f>
        <v/>
      </c>
      <c r="C198">
        <f>IF(评分与状态_周度!E474="🟢 简单模式",8000,0)</f>
        <v/>
      </c>
      <c r="D198">
        <f>IF(评分与状态_周度!E474="🟢 普通模式",8000,0)</f>
        <v/>
      </c>
      <c r="E198">
        <f>IF(评分与状态_周度!E474="🟡 困难模式",8000,0)</f>
        <v/>
      </c>
      <c r="F198">
        <f>IF(评分与状态_周度!E474="🟠 噩梦模式",8000,0)</f>
        <v/>
      </c>
      <c r="G198">
        <f>IF(评分与状态_周度!E474="🔴 地狱模式",8000,0)</f>
        <v/>
      </c>
      <c r="H198">
        <f>IF(评分与状态_周度!E474="💀 炼狱模式",8000,0)</f>
        <v/>
      </c>
    </row>
    <row r="199">
      <c r="A199" s="10">
        <f>回测_周度!A459</f>
        <v/>
      </c>
      <c r="B199">
        <f>回测_周度!B459</f>
        <v/>
      </c>
      <c r="C199">
        <f>IF(评分与状态_周度!E475="🟢 简单模式",8000,0)</f>
        <v/>
      </c>
      <c r="D199">
        <f>IF(评分与状态_周度!E475="🟢 普通模式",8000,0)</f>
        <v/>
      </c>
      <c r="E199">
        <f>IF(评分与状态_周度!E475="🟡 困难模式",8000,0)</f>
        <v/>
      </c>
      <c r="F199">
        <f>IF(评分与状态_周度!E475="🟠 噩梦模式",8000,0)</f>
        <v/>
      </c>
      <c r="G199">
        <f>IF(评分与状态_周度!E475="🔴 地狱模式",8000,0)</f>
        <v/>
      </c>
      <c r="H199">
        <f>IF(评分与状态_周度!E475="💀 炼狱模式",8000,0)</f>
        <v/>
      </c>
    </row>
    <row r="200">
      <c r="A200" s="10">
        <f>回测_周度!A460</f>
        <v/>
      </c>
      <c r="B200">
        <f>回测_周度!B460</f>
        <v/>
      </c>
      <c r="C200">
        <f>IF(评分与状态_周度!E476="🟢 简单模式",8000,0)</f>
        <v/>
      </c>
      <c r="D200">
        <f>IF(评分与状态_周度!E476="🟢 普通模式",8000,0)</f>
        <v/>
      </c>
      <c r="E200">
        <f>IF(评分与状态_周度!E476="🟡 困难模式",8000,0)</f>
        <v/>
      </c>
      <c r="F200">
        <f>IF(评分与状态_周度!E476="🟠 噩梦模式",8000,0)</f>
        <v/>
      </c>
      <c r="G200">
        <f>IF(评分与状态_周度!E476="🔴 地狱模式",8000,0)</f>
        <v/>
      </c>
      <c r="H200">
        <f>IF(评分与状态_周度!E476="💀 炼狱模式",8000,0)</f>
        <v/>
      </c>
    </row>
    <row r="201">
      <c r="A201" s="10">
        <f>回测_周度!A461</f>
        <v/>
      </c>
      <c r="B201">
        <f>回测_周度!B461</f>
        <v/>
      </c>
      <c r="C201">
        <f>IF(评分与状态_周度!E477="🟢 简单模式",8000,0)</f>
        <v/>
      </c>
      <c r="D201">
        <f>IF(评分与状态_周度!E477="🟢 普通模式",8000,0)</f>
        <v/>
      </c>
      <c r="E201">
        <f>IF(评分与状态_周度!E477="🟡 困难模式",8000,0)</f>
        <v/>
      </c>
      <c r="F201">
        <f>IF(评分与状态_周度!E477="🟠 噩梦模式",8000,0)</f>
        <v/>
      </c>
      <c r="G201">
        <f>IF(评分与状态_周度!E477="🔴 地狱模式",8000,0)</f>
        <v/>
      </c>
      <c r="H201">
        <f>IF(评分与状态_周度!E477="💀 炼狱模式",8000,0)</f>
        <v/>
      </c>
    </row>
    <row r="202">
      <c r="A202" s="10">
        <f>回测_周度!A462</f>
        <v/>
      </c>
      <c r="B202">
        <f>回测_周度!B462</f>
        <v/>
      </c>
      <c r="C202">
        <f>IF(评分与状态_周度!E478="🟢 简单模式",8000,0)</f>
        <v/>
      </c>
      <c r="D202">
        <f>IF(评分与状态_周度!E478="🟢 普通模式",8000,0)</f>
        <v/>
      </c>
      <c r="E202">
        <f>IF(评分与状态_周度!E478="🟡 困难模式",8000,0)</f>
        <v/>
      </c>
      <c r="F202">
        <f>IF(评分与状态_周度!E478="🟠 噩梦模式",8000,0)</f>
        <v/>
      </c>
      <c r="G202">
        <f>IF(评分与状态_周度!E478="🔴 地狱模式",8000,0)</f>
        <v/>
      </c>
      <c r="H202">
        <f>IF(评分与状态_周度!E478="💀 炼狱模式",8000,0)</f>
        <v/>
      </c>
    </row>
    <row r="203">
      <c r="A203" s="10">
        <f>回测_周度!A463</f>
        <v/>
      </c>
      <c r="B203">
        <f>回测_周度!B463</f>
        <v/>
      </c>
      <c r="C203">
        <f>IF(评分与状态_周度!E479="🟢 简单模式",8000,0)</f>
        <v/>
      </c>
      <c r="D203">
        <f>IF(评分与状态_周度!E479="🟢 普通模式",8000,0)</f>
        <v/>
      </c>
      <c r="E203">
        <f>IF(评分与状态_周度!E479="🟡 困难模式",8000,0)</f>
        <v/>
      </c>
      <c r="F203">
        <f>IF(评分与状态_周度!E479="🟠 噩梦模式",8000,0)</f>
        <v/>
      </c>
      <c r="G203">
        <f>IF(评分与状态_周度!E479="🔴 地狱模式",8000,0)</f>
        <v/>
      </c>
      <c r="H203">
        <f>IF(评分与状态_周度!E479="💀 炼狱模式",8000,0)</f>
        <v/>
      </c>
    </row>
    <row r="204">
      <c r="A204" s="10">
        <f>回测_周度!A464</f>
        <v/>
      </c>
      <c r="B204">
        <f>回测_周度!B464</f>
        <v/>
      </c>
      <c r="C204">
        <f>IF(评分与状态_周度!E480="🟢 简单模式",8000,0)</f>
        <v/>
      </c>
      <c r="D204">
        <f>IF(评分与状态_周度!E480="🟢 普通模式",8000,0)</f>
        <v/>
      </c>
      <c r="E204">
        <f>IF(评分与状态_周度!E480="🟡 困难模式",8000,0)</f>
        <v/>
      </c>
      <c r="F204">
        <f>IF(评分与状态_周度!E480="🟠 噩梦模式",8000,0)</f>
        <v/>
      </c>
      <c r="G204">
        <f>IF(评分与状态_周度!E480="🔴 地狱模式",8000,0)</f>
        <v/>
      </c>
      <c r="H204">
        <f>IF(评分与状态_周度!E480="💀 炼狱模式",8000,0)</f>
        <v/>
      </c>
    </row>
    <row r="205">
      <c r="A205" s="10">
        <f>回测_周度!A465</f>
        <v/>
      </c>
      <c r="B205">
        <f>回测_周度!B465</f>
        <v/>
      </c>
      <c r="C205">
        <f>IF(评分与状态_周度!E481="🟢 简单模式",8000,0)</f>
        <v/>
      </c>
      <c r="D205">
        <f>IF(评分与状态_周度!E481="🟢 普通模式",8000,0)</f>
        <v/>
      </c>
      <c r="E205">
        <f>IF(评分与状态_周度!E481="🟡 困难模式",8000,0)</f>
        <v/>
      </c>
      <c r="F205">
        <f>IF(评分与状态_周度!E481="🟠 噩梦模式",8000,0)</f>
        <v/>
      </c>
      <c r="G205">
        <f>IF(评分与状态_周度!E481="🔴 地狱模式",8000,0)</f>
        <v/>
      </c>
      <c r="H205">
        <f>IF(评分与状态_周度!E481="💀 炼狱模式",8000,0)</f>
        <v/>
      </c>
    </row>
    <row r="206">
      <c r="A206" s="10">
        <f>回测_周度!A466</f>
        <v/>
      </c>
      <c r="B206">
        <f>回测_周度!B466</f>
        <v/>
      </c>
      <c r="C206">
        <f>IF(评分与状态_周度!E482="🟢 简单模式",8000,0)</f>
        <v/>
      </c>
      <c r="D206">
        <f>IF(评分与状态_周度!E482="🟢 普通模式",8000,0)</f>
        <v/>
      </c>
      <c r="E206">
        <f>IF(评分与状态_周度!E482="🟡 困难模式",8000,0)</f>
        <v/>
      </c>
      <c r="F206">
        <f>IF(评分与状态_周度!E482="🟠 噩梦模式",8000,0)</f>
        <v/>
      </c>
      <c r="G206">
        <f>IF(评分与状态_周度!E482="🔴 地狱模式",8000,0)</f>
        <v/>
      </c>
      <c r="H206">
        <f>IF(评分与状态_周度!E482="💀 炼狱模式",8000,0)</f>
        <v/>
      </c>
    </row>
    <row r="207">
      <c r="A207" s="10">
        <f>回测_周度!A467</f>
        <v/>
      </c>
      <c r="B207">
        <f>回测_周度!B467</f>
        <v/>
      </c>
      <c r="C207">
        <f>IF(评分与状态_周度!E483="🟢 简单模式",8000,0)</f>
        <v/>
      </c>
      <c r="D207">
        <f>IF(评分与状态_周度!E483="🟢 普通模式",8000,0)</f>
        <v/>
      </c>
      <c r="E207">
        <f>IF(评分与状态_周度!E483="🟡 困难模式",8000,0)</f>
        <v/>
      </c>
      <c r="F207">
        <f>IF(评分与状态_周度!E483="🟠 噩梦模式",8000,0)</f>
        <v/>
      </c>
      <c r="G207">
        <f>IF(评分与状态_周度!E483="🔴 地狱模式",8000,0)</f>
        <v/>
      </c>
      <c r="H207">
        <f>IF(评分与状态_周度!E483="💀 炼狱模式",8000,0)</f>
        <v/>
      </c>
    </row>
    <row r="208">
      <c r="A208" s="10">
        <f>回测_周度!A468</f>
        <v/>
      </c>
      <c r="B208">
        <f>回测_周度!B468</f>
        <v/>
      </c>
      <c r="C208">
        <f>IF(评分与状态_周度!E484="🟢 简单模式",8000,0)</f>
        <v/>
      </c>
      <c r="D208">
        <f>IF(评分与状态_周度!E484="🟢 普通模式",8000,0)</f>
        <v/>
      </c>
      <c r="E208">
        <f>IF(评分与状态_周度!E484="🟡 困难模式",8000,0)</f>
        <v/>
      </c>
      <c r="F208">
        <f>IF(评分与状态_周度!E484="🟠 噩梦模式",8000,0)</f>
        <v/>
      </c>
      <c r="G208">
        <f>IF(评分与状态_周度!E484="🔴 地狱模式",8000,0)</f>
        <v/>
      </c>
      <c r="H208">
        <f>IF(评分与状态_周度!E484="💀 炼狱模式",8000,0)</f>
        <v/>
      </c>
    </row>
    <row r="209">
      <c r="A209" s="10">
        <f>回测_周度!A469</f>
        <v/>
      </c>
      <c r="B209">
        <f>回测_周度!B469</f>
        <v/>
      </c>
      <c r="C209">
        <f>IF(评分与状态_周度!E485="🟢 简单模式",8000,0)</f>
        <v/>
      </c>
      <c r="D209">
        <f>IF(评分与状态_周度!E485="🟢 普通模式",8000,0)</f>
        <v/>
      </c>
      <c r="E209">
        <f>IF(评分与状态_周度!E485="🟡 困难模式",8000,0)</f>
        <v/>
      </c>
      <c r="F209">
        <f>IF(评分与状态_周度!E485="🟠 噩梦模式",8000,0)</f>
        <v/>
      </c>
      <c r="G209">
        <f>IF(评分与状态_周度!E485="🔴 地狱模式",8000,0)</f>
        <v/>
      </c>
      <c r="H209">
        <f>IF(评分与状态_周度!E485="💀 炼狱模式",8000,0)</f>
        <v/>
      </c>
    </row>
    <row r="210">
      <c r="A210" s="10">
        <f>回测_周度!A470</f>
        <v/>
      </c>
      <c r="B210">
        <f>回测_周度!B470</f>
        <v/>
      </c>
      <c r="C210">
        <f>IF(评分与状态_周度!E486="🟢 简单模式",8000,0)</f>
        <v/>
      </c>
      <c r="D210">
        <f>IF(评分与状态_周度!E486="🟢 普通模式",8000,0)</f>
        <v/>
      </c>
      <c r="E210">
        <f>IF(评分与状态_周度!E486="🟡 困难模式",8000,0)</f>
        <v/>
      </c>
      <c r="F210">
        <f>IF(评分与状态_周度!E486="🟠 噩梦模式",8000,0)</f>
        <v/>
      </c>
      <c r="G210">
        <f>IF(评分与状态_周度!E486="🔴 地狱模式",8000,0)</f>
        <v/>
      </c>
      <c r="H210">
        <f>IF(评分与状态_周度!E486="💀 炼狱模式",8000,0)</f>
        <v/>
      </c>
    </row>
    <row r="211">
      <c r="A211" s="10">
        <f>回测_周度!A471</f>
        <v/>
      </c>
      <c r="B211">
        <f>回测_周度!B471</f>
        <v/>
      </c>
      <c r="C211">
        <f>IF(评分与状态_周度!E487="🟢 简单模式",8000,0)</f>
        <v/>
      </c>
      <c r="D211">
        <f>IF(评分与状态_周度!E487="🟢 普通模式",8000,0)</f>
        <v/>
      </c>
      <c r="E211">
        <f>IF(评分与状态_周度!E487="🟡 困难模式",8000,0)</f>
        <v/>
      </c>
      <c r="F211">
        <f>IF(评分与状态_周度!E487="🟠 噩梦模式",8000,0)</f>
        <v/>
      </c>
      <c r="G211">
        <f>IF(评分与状态_周度!E487="🔴 地狱模式",8000,0)</f>
        <v/>
      </c>
      <c r="H211">
        <f>IF(评分与状态_周度!E487="💀 炼狱模式",8000,0)</f>
        <v/>
      </c>
    </row>
    <row r="212">
      <c r="A212" s="10">
        <f>回测_周度!A472</f>
        <v/>
      </c>
      <c r="B212">
        <f>回测_周度!B472</f>
        <v/>
      </c>
      <c r="C212">
        <f>IF(评分与状态_周度!E488="🟢 简单模式",8000,0)</f>
        <v/>
      </c>
      <c r="D212">
        <f>IF(评分与状态_周度!E488="🟢 普通模式",8000,0)</f>
        <v/>
      </c>
      <c r="E212">
        <f>IF(评分与状态_周度!E488="🟡 困难模式",8000,0)</f>
        <v/>
      </c>
      <c r="F212">
        <f>IF(评分与状态_周度!E488="🟠 噩梦模式",8000,0)</f>
        <v/>
      </c>
      <c r="G212">
        <f>IF(评分与状态_周度!E488="🔴 地狱模式",8000,0)</f>
        <v/>
      </c>
      <c r="H212">
        <f>IF(评分与状态_周度!E488="💀 炼狱模式",8000,0)</f>
        <v/>
      </c>
    </row>
    <row r="213">
      <c r="A213" s="10">
        <f>回测_周度!A473</f>
        <v/>
      </c>
      <c r="B213">
        <f>回测_周度!B473</f>
        <v/>
      </c>
      <c r="C213">
        <f>IF(评分与状态_周度!E489="🟢 简单模式",8000,0)</f>
        <v/>
      </c>
      <c r="D213">
        <f>IF(评分与状态_周度!E489="🟢 普通模式",8000,0)</f>
        <v/>
      </c>
      <c r="E213">
        <f>IF(评分与状态_周度!E489="🟡 困难模式",8000,0)</f>
        <v/>
      </c>
      <c r="F213">
        <f>IF(评分与状态_周度!E489="🟠 噩梦模式",8000,0)</f>
        <v/>
      </c>
      <c r="G213">
        <f>IF(评分与状态_周度!E489="🔴 地狱模式",8000,0)</f>
        <v/>
      </c>
      <c r="H213">
        <f>IF(评分与状态_周度!E489="💀 炼狱模式",8000,0)</f>
        <v/>
      </c>
    </row>
    <row r="214">
      <c r="A214" s="10">
        <f>回测_周度!A474</f>
        <v/>
      </c>
      <c r="B214">
        <f>回测_周度!B474</f>
        <v/>
      </c>
      <c r="C214">
        <f>IF(评分与状态_周度!E490="🟢 简单模式",8000,0)</f>
        <v/>
      </c>
      <c r="D214">
        <f>IF(评分与状态_周度!E490="🟢 普通模式",8000,0)</f>
        <v/>
      </c>
      <c r="E214">
        <f>IF(评分与状态_周度!E490="🟡 困难模式",8000,0)</f>
        <v/>
      </c>
      <c r="F214">
        <f>IF(评分与状态_周度!E490="🟠 噩梦模式",8000,0)</f>
        <v/>
      </c>
      <c r="G214">
        <f>IF(评分与状态_周度!E490="🔴 地狱模式",8000,0)</f>
        <v/>
      </c>
      <c r="H214">
        <f>IF(评分与状态_周度!E490="💀 炼狱模式",8000,0)</f>
        <v/>
      </c>
    </row>
    <row r="215">
      <c r="A215" s="10">
        <f>回测_周度!A475</f>
        <v/>
      </c>
      <c r="B215">
        <f>回测_周度!B475</f>
        <v/>
      </c>
      <c r="C215">
        <f>IF(评分与状态_周度!E491="🟢 简单模式",8000,0)</f>
        <v/>
      </c>
      <c r="D215">
        <f>IF(评分与状态_周度!E491="🟢 普通模式",8000,0)</f>
        <v/>
      </c>
      <c r="E215">
        <f>IF(评分与状态_周度!E491="🟡 困难模式",8000,0)</f>
        <v/>
      </c>
      <c r="F215">
        <f>IF(评分与状态_周度!E491="🟠 噩梦模式",8000,0)</f>
        <v/>
      </c>
      <c r="G215">
        <f>IF(评分与状态_周度!E491="🔴 地狱模式",8000,0)</f>
        <v/>
      </c>
      <c r="H215">
        <f>IF(评分与状态_周度!E491="💀 炼狱模式",8000,0)</f>
        <v/>
      </c>
    </row>
    <row r="216">
      <c r="A216" s="10">
        <f>回测_周度!A476</f>
        <v/>
      </c>
      <c r="B216">
        <f>回测_周度!B476</f>
        <v/>
      </c>
      <c r="C216">
        <f>IF(评分与状态_周度!E492="🟢 简单模式",8000,0)</f>
        <v/>
      </c>
      <c r="D216">
        <f>IF(评分与状态_周度!E492="🟢 普通模式",8000,0)</f>
        <v/>
      </c>
      <c r="E216">
        <f>IF(评分与状态_周度!E492="🟡 困难模式",8000,0)</f>
        <v/>
      </c>
      <c r="F216">
        <f>IF(评分与状态_周度!E492="🟠 噩梦模式",8000,0)</f>
        <v/>
      </c>
      <c r="G216">
        <f>IF(评分与状态_周度!E492="🔴 地狱模式",8000,0)</f>
        <v/>
      </c>
      <c r="H216">
        <f>IF(评分与状态_周度!E492="💀 炼狱模式",8000,0)</f>
        <v/>
      </c>
    </row>
    <row r="217">
      <c r="A217" s="10">
        <f>回测_周度!A477</f>
        <v/>
      </c>
      <c r="B217">
        <f>回测_周度!B477</f>
        <v/>
      </c>
      <c r="C217">
        <f>IF(评分与状态_周度!E493="🟢 简单模式",8000,0)</f>
        <v/>
      </c>
      <c r="D217">
        <f>IF(评分与状态_周度!E493="🟢 普通模式",8000,0)</f>
        <v/>
      </c>
      <c r="E217">
        <f>IF(评分与状态_周度!E493="🟡 困难模式",8000,0)</f>
        <v/>
      </c>
      <c r="F217">
        <f>IF(评分与状态_周度!E493="🟠 噩梦模式",8000,0)</f>
        <v/>
      </c>
      <c r="G217">
        <f>IF(评分与状态_周度!E493="🔴 地狱模式",8000,0)</f>
        <v/>
      </c>
      <c r="H217">
        <f>IF(评分与状态_周度!E493="💀 炼狱模式",8000,0)</f>
        <v/>
      </c>
    </row>
    <row r="218">
      <c r="A218" s="10">
        <f>回测_周度!A478</f>
        <v/>
      </c>
      <c r="B218">
        <f>回测_周度!B478</f>
        <v/>
      </c>
      <c r="C218">
        <f>IF(评分与状态_周度!E494="🟢 简单模式",8000,0)</f>
        <v/>
      </c>
      <c r="D218">
        <f>IF(评分与状态_周度!E494="🟢 普通模式",8000,0)</f>
        <v/>
      </c>
      <c r="E218">
        <f>IF(评分与状态_周度!E494="🟡 困难模式",8000,0)</f>
        <v/>
      </c>
      <c r="F218">
        <f>IF(评分与状态_周度!E494="🟠 噩梦模式",8000,0)</f>
        <v/>
      </c>
      <c r="G218">
        <f>IF(评分与状态_周度!E494="🔴 地狱模式",8000,0)</f>
        <v/>
      </c>
      <c r="H218">
        <f>IF(评分与状态_周度!E494="💀 炼狱模式",8000,0)</f>
        <v/>
      </c>
    </row>
    <row r="219">
      <c r="A219" s="10">
        <f>回测_周度!A479</f>
        <v/>
      </c>
      <c r="B219">
        <f>回测_周度!B479</f>
        <v/>
      </c>
      <c r="C219">
        <f>IF(评分与状态_周度!E495="🟢 简单模式",8000,0)</f>
        <v/>
      </c>
      <c r="D219">
        <f>IF(评分与状态_周度!E495="🟢 普通模式",8000,0)</f>
        <v/>
      </c>
      <c r="E219">
        <f>IF(评分与状态_周度!E495="🟡 困难模式",8000,0)</f>
        <v/>
      </c>
      <c r="F219">
        <f>IF(评分与状态_周度!E495="🟠 噩梦模式",8000,0)</f>
        <v/>
      </c>
      <c r="G219">
        <f>IF(评分与状态_周度!E495="🔴 地狱模式",8000,0)</f>
        <v/>
      </c>
      <c r="H219">
        <f>IF(评分与状态_周度!E495="💀 炼狱模式",8000,0)</f>
        <v/>
      </c>
    </row>
    <row r="220">
      <c r="A220" s="10">
        <f>回测_周度!A480</f>
        <v/>
      </c>
      <c r="B220">
        <f>回测_周度!B480</f>
        <v/>
      </c>
      <c r="C220">
        <f>IF(评分与状态_周度!E496="🟢 简单模式",8000,0)</f>
        <v/>
      </c>
      <c r="D220">
        <f>IF(评分与状态_周度!E496="🟢 普通模式",8000,0)</f>
        <v/>
      </c>
      <c r="E220">
        <f>IF(评分与状态_周度!E496="🟡 困难模式",8000,0)</f>
        <v/>
      </c>
      <c r="F220">
        <f>IF(评分与状态_周度!E496="🟠 噩梦模式",8000,0)</f>
        <v/>
      </c>
      <c r="G220">
        <f>IF(评分与状态_周度!E496="🔴 地狱模式",8000,0)</f>
        <v/>
      </c>
      <c r="H220">
        <f>IF(评分与状态_周度!E496="💀 炼狱模式",8000,0)</f>
        <v/>
      </c>
    </row>
    <row r="221">
      <c r="A221" s="10">
        <f>回测_周度!A481</f>
        <v/>
      </c>
      <c r="B221">
        <f>回测_周度!B481</f>
        <v/>
      </c>
      <c r="C221">
        <f>IF(评分与状态_周度!E497="🟢 简单模式",8000,0)</f>
        <v/>
      </c>
      <c r="D221">
        <f>IF(评分与状态_周度!E497="🟢 普通模式",8000,0)</f>
        <v/>
      </c>
      <c r="E221">
        <f>IF(评分与状态_周度!E497="🟡 困难模式",8000,0)</f>
        <v/>
      </c>
      <c r="F221">
        <f>IF(评分与状态_周度!E497="🟠 噩梦模式",8000,0)</f>
        <v/>
      </c>
      <c r="G221">
        <f>IF(评分与状态_周度!E497="🔴 地狱模式",8000,0)</f>
        <v/>
      </c>
      <c r="H221">
        <f>IF(评分与状态_周度!E497="💀 炼狱模式",8000,0)</f>
        <v/>
      </c>
    </row>
    <row r="222">
      <c r="A222" s="10">
        <f>回测_周度!A482</f>
        <v/>
      </c>
      <c r="B222">
        <f>回测_周度!B482</f>
        <v/>
      </c>
      <c r="C222">
        <f>IF(评分与状态_周度!E498="🟢 简单模式",8000,0)</f>
        <v/>
      </c>
      <c r="D222">
        <f>IF(评分与状态_周度!E498="🟢 普通模式",8000,0)</f>
        <v/>
      </c>
      <c r="E222">
        <f>IF(评分与状态_周度!E498="🟡 困难模式",8000,0)</f>
        <v/>
      </c>
      <c r="F222">
        <f>IF(评分与状态_周度!E498="🟠 噩梦模式",8000,0)</f>
        <v/>
      </c>
      <c r="G222">
        <f>IF(评分与状态_周度!E498="🔴 地狱模式",8000,0)</f>
        <v/>
      </c>
      <c r="H222">
        <f>IF(评分与状态_周度!E498="💀 炼狱模式",8000,0)</f>
        <v/>
      </c>
    </row>
    <row r="223">
      <c r="A223" s="10">
        <f>回测_周度!A483</f>
        <v/>
      </c>
      <c r="B223">
        <f>回测_周度!B483</f>
        <v/>
      </c>
      <c r="C223">
        <f>IF(评分与状态_周度!E499="🟢 简单模式",8000,0)</f>
        <v/>
      </c>
      <c r="D223">
        <f>IF(评分与状态_周度!E499="🟢 普通模式",8000,0)</f>
        <v/>
      </c>
      <c r="E223">
        <f>IF(评分与状态_周度!E499="🟡 困难模式",8000,0)</f>
        <v/>
      </c>
      <c r="F223">
        <f>IF(评分与状态_周度!E499="🟠 噩梦模式",8000,0)</f>
        <v/>
      </c>
      <c r="G223">
        <f>IF(评分与状态_周度!E499="🔴 地狱模式",8000,0)</f>
        <v/>
      </c>
      <c r="H223">
        <f>IF(评分与状态_周度!E499="💀 炼狱模式",8000,0)</f>
        <v/>
      </c>
    </row>
    <row r="224">
      <c r="A224" s="10">
        <f>回测_周度!A484</f>
        <v/>
      </c>
      <c r="B224">
        <f>回测_周度!B484</f>
        <v/>
      </c>
      <c r="C224">
        <f>IF(评分与状态_周度!E500="🟢 简单模式",8000,0)</f>
        <v/>
      </c>
      <c r="D224">
        <f>IF(评分与状态_周度!E500="🟢 普通模式",8000,0)</f>
        <v/>
      </c>
      <c r="E224">
        <f>IF(评分与状态_周度!E500="🟡 困难模式",8000,0)</f>
        <v/>
      </c>
      <c r="F224">
        <f>IF(评分与状态_周度!E500="🟠 噩梦模式",8000,0)</f>
        <v/>
      </c>
      <c r="G224">
        <f>IF(评分与状态_周度!E500="🔴 地狱模式",8000,0)</f>
        <v/>
      </c>
      <c r="H224">
        <f>IF(评分与状态_周度!E500="💀 炼狱模式",8000,0)</f>
        <v/>
      </c>
    </row>
    <row r="225">
      <c r="A225" s="10">
        <f>回测_周度!A485</f>
        <v/>
      </c>
      <c r="B225">
        <f>回测_周度!B485</f>
        <v/>
      </c>
      <c r="C225">
        <f>IF(评分与状态_周度!E501="🟢 简单模式",8000,0)</f>
        <v/>
      </c>
      <c r="D225">
        <f>IF(评分与状态_周度!E501="🟢 普通模式",8000,0)</f>
        <v/>
      </c>
      <c r="E225">
        <f>IF(评分与状态_周度!E501="🟡 困难模式",8000,0)</f>
        <v/>
      </c>
      <c r="F225">
        <f>IF(评分与状态_周度!E501="🟠 噩梦模式",8000,0)</f>
        <v/>
      </c>
      <c r="G225">
        <f>IF(评分与状态_周度!E501="🔴 地狱模式",8000,0)</f>
        <v/>
      </c>
      <c r="H225">
        <f>IF(评分与状态_周度!E501="💀 炼狱模式",8000,0)</f>
        <v/>
      </c>
    </row>
    <row r="226">
      <c r="A226" s="10">
        <f>回测_周度!A486</f>
        <v/>
      </c>
      <c r="B226">
        <f>回测_周度!B486</f>
        <v/>
      </c>
      <c r="C226">
        <f>IF(评分与状态_周度!E502="🟢 简单模式",8000,0)</f>
        <v/>
      </c>
      <c r="D226">
        <f>IF(评分与状态_周度!E502="🟢 普通模式",8000,0)</f>
        <v/>
      </c>
      <c r="E226">
        <f>IF(评分与状态_周度!E502="🟡 困难模式",8000,0)</f>
        <v/>
      </c>
      <c r="F226">
        <f>IF(评分与状态_周度!E502="🟠 噩梦模式",8000,0)</f>
        <v/>
      </c>
      <c r="G226">
        <f>IF(评分与状态_周度!E502="🔴 地狱模式",8000,0)</f>
        <v/>
      </c>
      <c r="H226">
        <f>IF(评分与状态_周度!E502="💀 炼狱模式",8000,0)</f>
        <v/>
      </c>
    </row>
    <row r="227">
      <c r="A227" s="10">
        <f>回测_周度!A487</f>
        <v/>
      </c>
      <c r="B227">
        <f>回测_周度!B487</f>
        <v/>
      </c>
      <c r="C227">
        <f>IF(评分与状态_周度!E503="🟢 简单模式",8000,0)</f>
        <v/>
      </c>
      <c r="D227">
        <f>IF(评分与状态_周度!E503="🟢 普通模式",8000,0)</f>
        <v/>
      </c>
      <c r="E227">
        <f>IF(评分与状态_周度!E503="🟡 困难模式",8000,0)</f>
        <v/>
      </c>
      <c r="F227">
        <f>IF(评分与状态_周度!E503="🟠 噩梦模式",8000,0)</f>
        <v/>
      </c>
      <c r="G227">
        <f>IF(评分与状态_周度!E503="🔴 地狱模式",8000,0)</f>
        <v/>
      </c>
      <c r="H227">
        <f>IF(评分与状态_周度!E503="💀 炼狱模式",8000,0)</f>
        <v/>
      </c>
    </row>
    <row r="228">
      <c r="A228" s="10">
        <f>回测_周度!A488</f>
        <v/>
      </c>
      <c r="B228">
        <f>回测_周度!B488</f>
        <v/>
      </c>
      <c r="C228">
        <f>IF(评分与状态_周度!E504="🟢 简单模式",8000,0)</f>
        <v/>
      </c>
      <c r="D228">
        <f>IF(评分与状态_周度!E504="🟢 普通模式",8000,0)</f>
        <v/>
      </c>
      <c r="E228">
        <f>IF(评分与状态_周度!E504="🟡 困难模式",8000,0)</f>
        <v/>
      </c>
      <c r="F228">
        <f>IF(评分与状态_周度!E504="🟠 噩梦模式",8000,0)</f>
        <v/>
      </c>
      <c r="G228">
        <f>IF(评分与状态_周度!E504="🔴 地狱模式",8000,0)</f>
        <v/>
      </c>
      <c r="H228">
        <f>IF(评分与状态_周度!E504="💀 炼狱模式",8000,0)</f>
        <v/>
      </c>
    </row>
    <row r="229">
      <c r="A229" s="10">
        <f>回测_周度!A489</f>
        <v/>
      </c>
      <c r="B229">
        <f>回测_周度!B489</f>
        <v/>
      </c>
      <c r="C229">
        <f>IF(评分与状态_周度!E505="🟢 简单模式",8000,0)</f>
        <v/>
      </c>
      <c r="D229">
        <f>IF(评分与状态_周度!E505="🟢 普通模式",8000,0)</f>
        <v/>
      </c>
      <c r="E229">
        <f>IF(评分与状态_周度!E505="🟡 困难模式",8000,0)</f>
        <v/>
      </c>
      <c r="F229">
        <f>IF(评分与状态_周度!E505="🟠 噩梦模式",8000,0)</f>
        <v/>
      </c>
      <c r="G229">
        <f>IF(评分与状态_周度!E505="🔴 地狱模式",8000,0)</f>
        <v/>
      </c>
      <c r="H229">
        <f>IF(评分与状态_周度!E505="💀 炼狱模式",8000,0)</f>
        <v/>
      </c>
    </row>
    <row r="230">
      <c r="A230" s="10">
        <f>回测_周度!A490</f>
        <v/>
      </c>
      <c r="B230">
        <f>回测_周度!B490</f>
        <v/>
      </c>
      <c r="C230">
        <f>IF(评分与状态_周度!E506="🟢 简单模式",8000,0)</f>
        <v/>
      </c>
      <c r="D230">
        <f>IF(评分与状态_周度!E506="🟢 普通模式",8000,0)</f>
        <v/>
      </c>
      <c r="E230">
        <f>IF(评分与状态_周度!E506="🟡 困难模式",8000,0)</f>
        <v/>
      </c>
      <c r="F230">
        <f>IF(评分与状态_周度!E506="🟠 噩梦模式",8000,0)</f>
        <v/>
      </c>
      <c r="G230">
        <f>IF(评分与状态_周度!E506="🔴 地狱模式",8000,0)</f>
        <v/>
      </c>
      <c r="H230">
        <f>IF(评分与状态_周度!E506="💀 炼狱模式",8000,0)</f>
        <v/>
      </c>
    </row>
    <row r="231">
      <c r="A231" s="10">
        <f>回测_周度!A491</f>
        <v/>
      </c>
      <c r="B231">
        <f>回测_周度!B491</f>
        <v/>
      </c>
      <c r="C231">
        <f>IF(评分与状态_周度!E507="🟢 简单模式",8000,0)</f>
        <v/>
      </c>
      <c r="D231">
        <f>IF(评分与状态_周度!E507="🟢 普通模式",8000,0)</f>
        <v/>
      </c>
      <c r="E231">
        <f>IF(评分与状态_周度!E507="🟡 困难模式",8000,0)</f>
        <v/>
      </c>
      <c r="F231">
        <f>IF(评分与状态_周度!E507="🟠 噩梦模式",8000,0)</f>
        <v/>
      </c>
      <c r="G231">
        <f>IF(评分与状态_周度!E507="🔴 地狱模式",8000,0)</f>
        <v/>
      </c>
      <c r="H231">
        <f>IF(评分与状态_周度!E507="💀 炼狱模式",8000,0)</f>
        <v/>
      </c>
    </row>
    <row r="232">
      <c r="A232" s="10">
        <f>回测_周度!A492</f>
        <v/>
      </c>
      <c r="B232">
        <f>回测_周度!B492</f>
        <v/>
      </c>
      <c r="C232">
        <f>IF(评分与状态_周度!E508="🟢 简单模式",8000,0)</f>
        <v/>
      </c>
      <c r="D232">
        <f>IF(评分与状态_周度!E508="🟢 普通模式",8000,0)</f>
        <v/>
      </c>
      <c r="E232">
        <f>IF(评分与状态_周度!E508="🟡 困难模式",8000,0)</f>
        <v/>
      </c>
      <c r="F232">
        <f>IF(评分与状态_周度!E508="🟠 噩梦模式",8000,0)</f>
        <v/>
      </c>
      <c r="G232">
        <f>IF(评分与状态_周度!E508="🔴 地狱模式",8000,0)</f>
        <v/>
      </c>
      <c r="H232">
        <f>IF(评分与状态_周度!E508="💀 炼狱模式",8000,0)</f>
        <v/>
      </c>
    </row>
    <row r="233">
      <c r="A233" s="10">
        <f>回测_周度!A493</f>
        <v/>
      </c>
      <c r="B233">
        <f>回测_周度!B493</f>
        <v/>
      </c>
      <c r="C233">
        <f>IF(评分与状态_周度!E509="🟢 简单模式",8000,0)</f>
        <v/>
      </c>
      <c r="D233">
        <f>IF(评分与状态_周度!E509="🟢 普通模式",8000,0)</f>
        <v/>
      </c>
      <c r="E233">
        <f>IF(评分与状态_周度!E509="🟡 困难模式",8000,0)</f>
        <v/>
      </c>
      <c r="F233">
        <f>IF(评分与状态_周度!E509="🟠 噩梦模式",8000,0)</f>
        <v/>
      </c>
      <c r="G233">
        <f>IF(评分与状态_周度!E509="🔴 地狱模式",8000,0)</f>
        <v/>
      </c>
      <c r="H233">
        <f>IF(评分与状态_周度!E509="💀 炼狱模式",8000,0)</f>
        <v/>
      </c>
    </row>
    <row r="234">
      <c r="A234" s="10">
        <f>回测_周度!A494</f>
        <v/>
      </c>
      <c r="B234">
        <f>回测_周度!B494</f>
        <v/>
      </c>
      <c r="C234">
        <f>IF(评分与状态_周度!E510="🟢 简单模式",8000,0)</f>
        <v/>
      </c>
      <c r="D234">
        <f>IF(评分与状态_周度!E510="🟢 普通模式",8000,0)</f>
        <v/>
      </c>
      <c r="E234">
        <f>IF(评分与状态_周度!E510="🟡 困难模式",8000,0)</f>
        <v/>
      </c>
      <c r="F234">
        <f>IF(评分与状态_周度!E510="🟠 噩梦模式",8000,0)</f>
        <v/>
      </c>
      <c r="G234">
        <f>IF(评分与状态_周度!E510="🔴 地狱模式",8000,0)</f>
        <v/>
      </c>
      <c r="H234">
        <f>IF(评分与状态_周度!E510="💀 炼狱模式",8000,0)</f>
        <v/>
      </c>
    </row>
    <row r="235">
      <c r="A235" s="10">
        <f>回测_周度!A495</f>
        <v/>
      </c>
      <c r="B235">
        <f>回测_周度!B495</f>
        <v/>
      </c>
      <c r="C235">
        <f>IF(评分与状态_周度!E511="🟢 简单模式",8000,0)</f>
        <v/>
      </c>
      <c r="D235">
        <f>IF(评分与状态_周度!E511="🟢 普通模式",8000,0)</f>
        <v/>
      </c>
      <c r="E235">
        <f>IF(评分与状态_周度!E511="🟡 困难模式",8000,0)</f>
        <v/>
      </c>
      <c r="F235">
        <f>IF(评分与状态_周度!E511="🟠 噩梦模式",8000,0)</f>
        <v/>
      </c>
      <c r="G235">
        <f>IF(评分与状态_周度!E511="🔴 地狱模式",8000,0)</f>
        <v/>
      </c>
      <c r="H235">
        <f>IF(评分与状态_周度!E511="💀 炼狱模式",8000,0)</f>
        <v/>
      </c>
    </row>
    <row r="236">
      <c r="A236" s="10">
        <f>回测_周度!A496</f>
        <v/>
      </c>
      <c r="B236">
        <f>回测_周度!B496</f>
        <v/>
      </c>
      <c r="C236">
        <f>IF(评分与状态_周度!E512="🟢 简单模式",8000,0)</f>
        <v/>
      </c>
      <c r="D236">
        <f>IF(评分与状态_周度!E512="🟢 普通模式",8000,0)</f>
        <v/>
      </c>
      <c r="E236">
        <f>IF(评分与状态_周度!E512="🟡 困难模式",8000,0)</f>
        <v/>
      </c>
      <c r="F236">
        <f>IF(评分与状态_周度!E512="🟠 噩梦模式",8000,0)</f>
        <v/>
      </c>
      <c r="G236">
        <f>IF(评分与状态_周度!E512="🔴 地狱模式",8000,0)</f>
        <v/>
      </c>
      <c r="H236">
        <f>IF(评分与状态_周度!E512="💀 炼狱模式",8000,0)</f>
        <v/>
      </c>
    </row>
    <row r="237">
      <c r="A237" s="10">
        <f>回测_周度!A497</f>
        <v/>
      </c>
      <c r="B237">
        <f>回测_周度!B497</f>
        <v/>
      </c>
      <c r="C237">
        <f>IF(评分与状态_周度!E513="🟢 简单模式",8000,0)</f>
        <v/>
      </c>
      <c r="D237">
        <f>IF(评分与状态_周度!E513="🟢 普通模式",8000,0)</f>
        <v/>
      </c>
      <c r="E237">
        <f>IF(评分与状态_周度!E513="🟡 困难模式",8000,0)</f>
        <v/>
      </c>
      <c r="F237">
        <f>IF(评分与状态_周度!E513="🟠 噩梦模式",8000,0)</f>
        <v/>
      </c>
      <c r="G237">
        <f>IF(评分与状态_周度!E513="🔴 地狱模式",8000,0)</f>
        <v/>
      </c>
      <c r="H237">
        <f>IF(评分与状态_周度!E513="💀 炼狱模式",8000,0)</f>
        <v/>
      </c>
    </row>
    <row r="238">
      <c r="A238" s="10">
        <f>回测_周度!A498</f>
        <v/>
      </c>
      <c r="B238">
        <f>回测_周度!B498</f>
        <v/>
      </c>
      <c r="C238">
        <f>IF(评分与状态_周度!E514="🟢 简单模式",8000,0)</f>
        <v/>
      </c>
      <c r="D238">
        <f>IF(评分与状态_周度!E514="🟢 普通模式",8000,0)</f>
        <v/>
      </c>
      <c r="E238">
        <f>IF(评分与状态_周度!E514="🟡 困难模式",8000,0)</f>
        <v/>
      </c>
      <c r="F238">
        <f>IF(评分与状态_周度!E514="🟠 噩梦模式",8000,0)</f>
        <v/>
      </c>
      <c r="G238">
        <f>IF(评分与状态_周度!E514="🔴 地狱模式",8000,0)</f>
        <v/>
      </c>
      <c r="H238">
        <f>IF(评分与状态_周度!E514="💀 炼狱模式",8000,0)</f>
        <v/>
      </c>
    </row>
    <row r="239">
      <c r="A239" s="10">
        <f>回测_周度!A499</f>
        <v/>
      </c>
      <c r="B239">
        <f>回测_周度!B499</f>
        <v/>
      </c>
      <c r="C239">
        <f>IF(评分与状态_周度!E515="🟢 简单模式",8000,0)</f>
        <v/>
      </c>
      <c r="D239">
        <f>IF(评分与状态_周度!E515="🟢 普通模式",8000,0)</f>
        <v/>
      </c>
      <c r="E239">
        <f>IF(评分与状态_周度!E515="🟡 困难模式",8000,0)</f>
        <v/>
      </c>
      <c r="F239">
        <f>IF(评分与状态_周度!E515="🟠 噩梦模式",8000,0)</f>
        <v/>
      </c>
      <c r="G239">
        <f>IF(评分与状态_周度!E515="🔴 地狱模式",8000,0)</f>
        <v/>
      </c>
      <c r="H239">
        <f>IF(评分与状态_周度!E515="💀 炼狱模式",8000,0)</f>
        <v/>
      </c>
    </row>
    <row r="240">
      <c r="A240" s="10">
        <f>回测_周度!A500</f>
        <v/>
      </c>
      <c r="B240">
        <f>回测_周度!B500</f>
        <v/>
      </c>
      <c r="C240">
        <f>IF(评分与状态_周度!E516="🟢 简单模式",8000,0)</f>
        <v/>
      </c>
      <c r="D240">
        <f>IF(评分与状态_周度!E516="🟢 普通模式",8000,0)</f>
        <v/>
      </c>
      <c r="E240">
        <f>IF(评分与状态_周度!E516="🟡 困难模式",8000,0)</f>
        <v/>
      </c>
      <c r="F240">
        <f>IF(评分与状态_周度!E516="🟠 噩梦模式",8000,0)</f>
        <v/>
      </c>
      <c r="G240">
        <f>IF(评分与状态_周度!E516="🔴 地狱模式",8000,0)</f>
        <v/>
      </c>
      <c r="H240">
        <f>IF(评分与状态_周度!E516="💀 炼狱模式",8000,0)</f>
        <v/>
      </c>
    </row>
    <row r="241">
      <c r="A241" s="10">
        <f>回测_周度!A501</f>
        <v/>
      </c>
      <c r="B241">
        <f>回测_周度!B501</f>
        <v/>
      </c>
      <c r="C241">
        <f>IF(评分与状态_周度!E517="🟢 简单模式",8000,0)</f>
        <v/>
      </c>
      <c r="D241">
        <f>IF(评分与状态_周度!E517="🟢 普通模式",8000,0)</f>
        <v/>
      </c>
      <c r="E241">
        <f>IF(评分与状态_周度!E517="🟡 困难模式",8000,0)</f>
        <v/>
      </c>
      <c r="F241">
        <f>IF(评分与状态_周度!E517="🟠 噩梦模式",8000,0)</f>
        <v/>
      </c>
      <c r="G241">
        <f>IF(评分与状态_周度!E517="🔴 地狱模式",8000,0)</f>
        <v/>
      </c>
      <c r="H241">
        <f>IF(评分与状态_周度!E517="💀 炼狱模式",8000,0)</f>
        <v/>
      </c>
    </row>
    <row r="242">
      <c r="A242" s="10">
        <f>回测_周度!A502</f>
        <v/>
      </c>
      <c r="B242">
        <f>回测_周度!B502</f>
        <v/>
      </c>
      <c r="C242">
        <f>IF(评分与状态_周度!E518="🟢 简单模式",8000,0)</f>
        <v/>
      </c>
      <c r="D242">
        <f>IF(评分与状态_周度!E518="🟢 普通模式",8000,0)</f>
        <v/>
      </c>
      <c r="E242">
        <f>IF(评分与状态_周度!E518="🟡 困难模式",8000,0)</f>
        <v/>
      </c>
      <c r="F242">
        <f>IF(评分与状态_周度!E518="🟠 噩梦模式",8000,0)</f>
        <v/>
      </c>
      <c r="G242">
        <f>IF(评分与状态_周度!E518="🔴 地狱模式",8000,0)</f>
        <v/>
      </c>
      <c r="H242">
        <f>IF(评分与状态_周度!E518="💀 炼狱模式",8000,0)</f>
        <v/>
      </c>
    </row>
    <row r="243">
      <c r="A243" s="10">
        <f>回测_周度!A503</f>
        <v/>
      </c>
      <c r="B243">
        <f>回测_周度!B503</f>
        <v/>
      </c>
      <c r="C243">
        <f>IF(评分与状态_周度!E519="🟢 简单模式",8000,0)</f>
        <v/>
      </c>
      <c r="D243">
        <f>IF(评分与状态_周度!E519="🟢 普通模式",8000,0)</f>
        <v/>
      </c>
      <c r="E243">
        <f>IF(评分与状态_周度!E519="🟡 困难模式",8000,0)</f>
        <v/>
      </c>
      <c r="F243">
        <f>IF(评分与状态_周度!E519="🟠 噩梦模式",8000,0)</f>
        <v/>
      </c>
      <c r="G243">
        <f>IF(评分与状态_周度!E519="🔴 地狱模式",8000,0)</f>
        <v/>
      </c>
      <c r="H243">
        <f>IF(评分与状态_周度!E519="💀 炼狱模式",8000,0)</f>
        <v/>
      </c>
    </row>
    <row r="244">
      <c r="A244" s="10">
        <f>回测_周度!A504</f>
        <v/>
      </c>
      <c r="B244">
        <f>回测_周度!B504</f>
        <v/>
      </c>
      <c r="C244">
        <f>IF(评分与状态_周度!E520="🟢 简单模式",8000,0)</f>
        <v/>
      </c>
      <c r="D244">
        <f>IF(评分与状态_周度!E520="🟢 普通模式",8000,0)</f>
        <v/>
      </c>
      <c r="E244">
        <f>IF(评分与状态_周度!E520="🟡 困难模式",8000,0)</f>
        <v/>
      </c>
      <c r="F244">
        <f>IF(评分与状态_周度!E520="🟠 噩梦模式",8000,0)</f>
        <v/>
      </c>
      <c r="G244">
        <f>IF(评分与状态_周度!E520="🔴 地狱模式",8000,0)</f>
        <v/>
      </c>
      <c r="H244">
        <f>IF(评分与状态_周度!E520="💀 炼狱模式",8000,0)</f>
        <v/>
      </c>
    </row>
    <row r="245">
      <c r="A245" s="10">
        <f>回测_周度!A505</f>
        <v/>
      </c>
      <c r="B245">
        <f>回测_周度!B505</f>
        <v/>
      </c>
      <c r="C245">
        <f>IF(评分与状态_周度!E521="🟢 简单模式",8000,0)</f>
        <v/>
      </c>
      <c r="D245">
        <f>IF(评分与状态_周度!E521="🟢 普通模式",8000,0)</f>
        <v/>
      </c>
      <c r="E245">
        <f>IF(评分与状态_周度!E521="🟡 困难模式",8000,0)</f>
        <v/>
      </c>
      <c r="F245">
        <f>IF(评分与状态_周度!E521="🟠 噩梦模式",8000,0)</f>
        <v/>
      </c>
      <c r="G245">
        <f>IF(评分与状态_周度!E521="🔴 地狱模式",8000,0)</f>
        <v/>
      </c>
      <c r="H245">
        <f>IF(评分与状态_周度!E521="💀 炼狱模式",8000,0)</f>
        <v/>
      </c>
    </row>
    <row r="246">
      <c r="A246" s="10">
        <f>回测_周度!A506</f>
        <v/>
      </c>
      <c r="B246">
        <f>回测_周度!B506</f>
        <v/>
      </c>
      <c r="C246">
        <f>IF(评分与状态_周度!E522="🟢 简单模式",8000,0)</f>
        <v/>
      </c>
      <c r="D246">
        <f>IF(评分与状态_周度!E522="🟢 普通模式",8000,0)</f>
        <v/>
      </c>
      <c r="E246">
        <f>IF(评分与状态_周度!E522="🟡 困难模式",8000,0)</f>
        <v/>
      </c>
      <c r="F246">
        <f>IF(评分与状态_周度!E522="🟠 噩梦模式",8000,0)</f>
        <v/>
      </c>
      <c r="G246">
        <f>IF(评分与状态_周度!E522="🔴 地狱模式",8000,0)</f>
        <v/>
      </c>
      <c r="H246">
        <f>IF(评分与状态_周度!E522="💀 炼狱模式",8000,0)</f>
        <v/>
      </c>
    </row>
    <row r="247">
      <c r="A247" s="10">
        <f>回测_周度!A507</f>
        <v/>
      </c>
      <c r="B247">
        <f>回测_周度!B507</f>
        <v/>
      </c>
      <c r="C247">
        <f>IF(评分与状态_周度!E523="🟢 简单模式",8000,0)</f>
        <v/>
      </c>
      <c r="D247">
        <f>IF(评分与状态_周度!E523="🟢 普通模式",8000,0)</f>
        <v/>
      </c>
      <c r="E247">
        <f>IF(评分与状态_周度!E523="🟡 困难模式",8000,0)</f>
        <v/>
      </c>
      <c r="F247">
        <f>IF(评分与状态_周度!E523="🟠 噩梦模式",8000,0)</f>
        <v/>
      </c>
      <c r="G247">
        <f>IF(评分与状态_周度!E523="🔴 地狱模式",8000,0)</f>
        <v/>
      </c>
      <c r="H247">
        <f>IF(评分与状态_周度!E523="💀 炼狱模式",8000,0)</f>
        <v/>
      </c>
    </row>
    <row r="248">
      <c r="A248" s="10">
        <f>回测_周度!A508</f>
        <v/>
      </c>
      <c r="B248">
        <f>回测_周度!B508</f>
        <v/>
      </c>
      <c r="C248">
        <f>IF(评分与状态_周度!E524="🟢 简单模式",8000,0)</f>
        <v/>
      </c>
      <c r="D248">
        <f>IF(评分与状态_周度!E524="🟢 普通模式",8000,0)</f>
        <v/>
      </c>
      <c r="E248">
        <f>IF(评分与状态_周度!E524="🟡 困难模式",8000,0)</f>
        <v/>
      </c>
      <c r="F248">
        <f>IF(评分与状态_周度!E524="🟠 噩梦模式",8000,0)</f>
        <v/>
      </c>
      <c r="G248">
        <f>IF(评分与状态_周度!E524="🔴 地狱模式",8000,0)</f>
        <v/>
      </c>
      <c r="H248">
        <f>IF(评分与状态_周度!E524="💀 炼狱模式",8000,0)</f>
        <v/>
      </c>
    </row>
    <row r="249">
      <c r="A249" s="10">
        <f>回测_周度!A509</f>
        <v/>
      </c>
      <c r="B249">
        <f>回测_周度!B509</f>
        <v/>
      </c>
      <c r="C249">
        <f>IF(评分与状态_周度!E525="🟢 简单模式",8000,0)</f>
        <v/>
      </c>
      <c r="D249">
        <f>IF(评分与状态_周度!E525="🟢 普通模式",8000,0)</f>
        <v/>
      </c>
      <c r="E249">
        <f>IF(评分与状态_周度!E525="🟡 困难模式",8000,0)</f>
        <v/>
      </c>
      <c r="F249">
        <f>IF(评分与状态_周度!E525="🟠 噩梦模式",8000,0)</f>
        <v/>
      </c>
      <c r="G249">
        <f>IF(评分与状态_周度!E525="🔴 地狱模式",8000,0)</f>
        <v/>
      </c>
      <c r="H249">
        <f>IF(评分与状态_周度!E525="💀 炼狱模式",8000,0)</f>
        <v/>
      </c>
    </row>
    <row r="250">
      <c r="A250" s="10">
        <f>回测_周度!A510</f>
        <v/>
      </c>
      <c r="B250">
        <f>回测_周度!B510</f>
        <v/>
      </c>
      <c r="C250">
        <f>IF(评分与状态_周度!E526="🟢 简单模式",8000,0)</f>
        <v/>
      </c>
      <c r="D250">
        <f>IF(评分与状态_周度!E526="🟢 普通模式",8000,0)</f>
        <v/>
      </c>
      <c r="E250">
        <f>IF(评分与状态_周度!E526="🟡 困难模式",8000,0)</f>
        <v/>
      </c>
      <c r="F250">
        <f>IF(评分与状态_周度!E526="🟠 噩梦模式",8000,0)</f>
        <v/>
      </c>
      <c r="G250">
        <f>IF(评分与状态_周度!E526="🔴 地狱模式",8000,0)</f>
        <v/>
      </c>
      <c r="H250">
        <f>IF(评分与状态_周度!E526="💀 炼狱模式",8000,0)</f>
        <v/>
      </c>
    </row>
    <row r="251">
      <c r="A251" s="10">
        <f>回测_周度!A511</f>
        <v/>
      </c>
      <c r="B251">
        <f>回测_周度!B511</f>
        <v/>
      </c>
      <c r="C251">
        <f>IF(评分与状态_周度!E527="🟢 简单模式",8000,0)</f>
        <v/>
      </c>
      <c r="D251">
        <f>IF(评分与状态_周度!E527="🟢 普通模式",8000,0)</f>
        <v/>
      </c>
      <c r="E251">
        <f>IF(评分与状态_周度!E527="🟡 困难模式",8000,0)</f>
        <v/>
      </c>
      <c r="F251">
        <f>IF(评分与状态_周度!E527="🟠 噩梦模式",8000,0)</f>
        <v/>
      </c>
      <c r="G251">
        <f>IF(评分与状态_周度!E527="🔴 地狱模式",8000,0)</f>
        <v/>
      </c>
      <c r="H251">
        <f>IF(评分与状态_周度!E527="💀 炼狱模式",8000,0)</f>
        <v/>
      </c>
    </row>
    <row r="252">
      <c r="A252" s="10">
        <f>回测_周度!A512</f>
        <v/>
      </c>
      <c r="B252">
        <f>回测_周度!B512</f>
        <v/>
      </c>
      <c r="C252">
        <f>IF(评分与状态_周度!E528="🟢 简单模式",8000,0)</f>
        <v/>
      </c>
      <c r="D252">
        <f>IF(评分与状态_周度!E528="🟢 普通模式",8000,0)</f>
        <v/>
      </c>
      <c r="E252">
        <f>IF(评分与状态_周度!E528="🟡 困难模式",8000,0)</f>
        <v/>
      </c>
      <c r="F252">
        <f>IF(评分与状态_周度!E528="🟠 噩梦模式",8000,0)</f>
        <v/>
      </c>
      <c r="G252">
        <f>IF(评分与状态_周度!E528="🔴 地狱模式",8000,0)</f>
        <v/>
      </c>
      <c r="H252">
        <f>IF(评分与状态_周度!E528="💀 炼狱模式",8000,0)</f>
        <v/>
      </c>
    </row>
    <row r="253">
      <c r="A253" s="10">
        <f>回测_周度!A513</f>
        <v/>
      </c>
      <c r="B253">
        <f>回测_周度!B513</f>
        <v/>
      </c>
      <c r="C253">
        <f>IF(评分与状态_周度!E529="🟢 简单模式",8000,0)</f>
        <v/>
      </c>
      <c r="D253">
        <f>IF(评分与状态_周度!E529="🟢 普通模式",8000,0)</f>
        <v/>
      </c>
      <c r="E253">
        <f>IF(评分与状态_周度!E529="🟡 困难模式",8000,0)</f>
        <v/>
      </c>
      <c r="F253">
        <f>IF(评分与状态_周度!E529="🟠 噩梦模式",8000,0)</f>
        <v/>
      </c>
      <c r="G253">
        <f>IF(评分与状态_周度!E529="🔴 地狱模式",8000,0)</f>
        <v/>
      </c>
      <c r="H253">
        <f>IF(评分与状态_周度!E529="💀 炼狱模式",8000,0)</f>
        <v/>
      </c>
    </row>
    <row r="254">
      <c r="A254" s="10">
        <f>回测_周度!A514</f>
        <v/>
      </c>
      <c r="B254">
        <f>回测_周度!B514</f>
        <v/>
      </c>
      <c r="C254">
        <f>IF(评分与状态_周度!E530="🟢 简单模式",8000,0)</f>
        <v/>
      </c>
      <c r="D254">
        <f>IF(评分与状态_周度!E530="🟢 普通模式",8000,0)</f>
        <v/>
      </c>
      <c r="E254">
        <f>IF(评分与状态_周度!E530="🟡 困难模式",8000,0)</f>
        <v/>
      </c>
      <c r="F254">
        <f>IF(评分与状态_周度!E530="🟠 噩梦模式",8000,0)</f>
        <v/>
      </c>
      <c r="G254">
        <f>IF(评分与状态_周度!E530="🔴 地狱模式",8000,0)</f>
        <v/>
      </c>
      <c r="H254">
        <f>IF(评分与状态_周度!E530="💀 炼狱模式",8000,0)</f>
        <v/>
      </c>
    </row>
    <row r="255">
      <c r="A255" s="10">
        <f>回测_周度!A515</f>
        <v/>
      </c>
      <c r="B255">
        <f>回测_周度!B515</f>
        <v/>
      </c>
      <c r="C255">
        <f>IF(评分与状态_周度!E531="🟢 简单模式",8000,0)</f>
        <v/>
      </c>
      <c r="D255">
        <f>IF(评分与状态_周度!E531="🟢 普通模式",8000,0)</f>
        <v/>
      </c>
      <c r="E255">
        <f>IF(评分与状态_周度!E531="🟡 困难模式",8000,0)</f>
        <v/>
      </c>
      <c r="F255">
        <f>IF(评分与状态_周度!E531="🟠 噩梦模式",8000,0)</f>
        <v/>
      </c>
      <c r="G255">
        <f>IF(评分与状态_周度!E531="🔴 地狱模式",8000,0)</f>
        <v/>
      </c>
      <c r="H255">
        <f>IF(评分与状态_周度!E531="💀 炼狱模式",8000,0)</f>
        <v/>
      </c>
    </row>
    <row r="256">
      <c r="A256" s="10">
        <f>回测_周度!A516</f>
        <v/>
      </c>
      <c r="B256">
        <f>回测_周度!B516</f>
        <v/>
      </c>
      <c r="C256">
        <f>IF(评分与状态_周度!E532="🟢 简单模式",8000,0)</f>
        <v/>
      </c>
      <c r="D256">
        <f>IF(评分与状态_周度!E532="🟢 普通模式",8000,0)</f>
        <v/>
      </c>
      <c r="E256">
        <f>IF(评分与状态_周度!E532="🟡 困难模式",8000,0)</f>
        <v/>
      </c>
      <c r="F256">
        <f>IF(评分与状态_周度!E532="🟠 噩梦模式",8000,0)</f>
        <v/>
      </c>
      <c r="G256">
        <f>IF(评分与状态_周度!E532="🔴 地狱模式",8000,0)</f>
        <v/>
      </c>
      <c r="H256">
        <f>IF(评分与状态_周度!E532="💀 炼狱模式",8000,0)</f>
        <v/>
      </c>
    </row>
    <row r="257">
      <c r="A257" s="10">
        <f>回测_周度!A517</f>
        <v/>
      </c>
      <c r="B257">
        <f>回测_周度!B517</f>
        <v/>
      </c>
      <c r="C257">
        <f>IF(评分与状态_周度!E533="🟢 简单模式",8000,0)</f>
        <v/>
      </c>
      <c r="D257">
        <f>IF(评分与状态_周度!E533="🟢 普通模式",8000,0)</f>
        <v/>
      </c>
      <c r="E257">
        <f>IF(评分与状态_周度!E533="🟡 困难模式",8000,0)</f>
        <v/>
      </c>
      <c r="F257">
        <f>IF(评分与状态_周度!E533="🟠 噩梦模式",8000,0)</f>
        <v/>
      </c>
      <c r="G257">
        <f>IF(评分与状态_周度!E533="🔴 地狱模式",8000,0)</f>
        <v/>
      </c>
      <c r="H257">
        <f>IF(评分与状态_周度!E533="💀 炼狱模式",8000,0)</f>
        <v/>
      </c>
    </row>
    <row r="258">
      <c r="A258" s="10">
        <f>回测_周度!A518</f>
        <v/>
      </c>
      <c r="B258">
        <f>回测_周度!B518</f>
        <v/>
      </c>
      <c r="C258">
        <f>IF(评分与状态_周度!E534="🟢 简单模式",8000,0)</f>
        <v/>
      </c>
      <c r="D258">
        <f>IF(评分与状态_周度!E534="🟢 普通模式",8000,0)</f>
        <v/>
      </c>
      <c r="E258">
        <f>IF(评分与状态_周度!E534="🟡 困难模式",8000,0)</f>
        <v/>
      </c>
      <c r="F258">
        <f>IF(评分与状态_周度!E534="🟠 噩梦模式",8000,0)</f>
        <v/>
      </c>
      <c r="G258">
        <f>IF(评分与状态_周度!E534="🔴 地狱模式",8000,0)</f>
        <v/>
      </c>
      <c r="H258">
        <f>IF(评分与状态_周度!E534="💀 炼狱模式",8000,0)</f>
        <v/>
      </c>
    </row>
    <row r="259">
      <c r="A259" s="10">
        <f>回测_周度!A519</f>
        <v/>
      </c>
      <c r="B259">
        <f>回测_周度!B519</f>
        <v/>
      </c>
      <c r="C259">
        <f>IF(评分与状态_周度!E535="🟢 简单模式",8000,0)</f>
        <v/>
      </c>
      <c r="D259">
        <f>IF(评分与状态_周度!E535="🟢 普通模式",8000,0)</f>
        <v/>
      </c>
      <c r="E259">
        <f>IF(评分与状态_周度!E535="🟡 困难模式",8000,0)</f>
        <v/>
      </c>
      <c r="F259">
        <f>IF(评分与状态_周度!E535="🟠 噩梦模式",8000,0)</f>
        <v/>
      </c>
      <c r="G259">
        <f>IF(评分与状态_周度!E535="🔴 地狱模式",8000,0)</f>
        <v/>
      </c>
      <c r="H259">
        <f>IF(评分与状态_周度!E535="💀 炼狱模式",8000,0)</f>
        <v/>
      </c>
    </row>
    <row r="260">
      <c r="A260" s="10">
        <f>回测_周度!A520</f>
        <v/>
      </c>
      <c r="B260">
        <f>回测_周度!B520</f>
        <v/>
      </c>
      <c r="C260">
        <f>IF(评分与状态_周度!E536="🟢 简单模式",8000,0)</f>
        <v/>
      </c>
      <c r="D260">
        <f>IF(评分与状态_周度!E536="🟢 普通模式",8000,0)</f>
        <v/>
      </c>
      <c r="E260">
        <f>IF(评分与状态_周度!E536="🟡 困难模式",8000,0)</f>
        <v/>
      </c>
      <c r="F260">
        <f>IF(评分与状态_周度!E536="🟠 噩梦模式",8000,0)</f>
        <v/>
      </c>
      <c r="G260">
        <f>IF(评分与状态_周度!E536="🔴 地狱模式",8000,0)</f>
        <v/>
      </c>
      <c r="H260">
        <f>IF(评分与状态_周度!E536="💀 炼狱模式",8000,0)</f>
        <v/>
      </c>
    </row>
    <row r="261">
      <c r="A261" s="10">
        <f>回测_周度!A521</f>
        <v/>
      </c>
      <c r="B261">
        <f>回测_周度!B521</f>
        <v/>
      </c>
      <c r="C261">
        <f>IF(评分与状态_周度!E537="🟢 简单模式",8000,0)</f>
        <v/>
      </c>
      <c r="D261">
        <f>IF(评分与状态_周度!E537="🟢 普通模式",8000,0)</f>
        <v/>
      </c>
      <c r="E261">
        <f>IF(评分与状态_周度!E537="🟡 困难模式",8000,0)</f>
        <v/>
      </c>
      <c r="F261">
        <f>IF(评分与状态_周度!E537="🟠 噩梦模式",8000,0)</f>
        <v/>
      </c>
      <c r="G261">
        <f>IF(评分与状态_周度!E537="🔴 地狱模式",8000,0)</f>
        <v/>
      </c>
      <c r="H261">
        <f>IF(评分与状态_周度!E537="💀 炼狱模式",8000,0)</f>
        <v/>
      </c>
    </row>
    <row r="262">
      <c r="A262" s="10">
        <f>回测_周度!A522</f>
        <v/>
      </c>
      <c r="B262">
        <f>回测_周度!B522</f>
        <v/>
      </c>
      <c r="C262">
        <f>IF(评分与状态_周度!E538="🟢 简单模式",8000,0)</f>
        <v/>
      </c>
      <c r="D262">
        <f>IF(评分与状态_周度!E538="🟢 普通模式",8000,0)</f>
        <v/>
      </c>
      <c r="E262">
        <f>IF(评分与状态_周度!E538="🟡 困难模式",8000,0)</f>
        <v/>
      </c>
      <c r="F262">
        <f>IF(评分与状态_周度!E538="🟠 噩梦模式",8000,0)</f>
        <v/>
      </c>
      <c r="G262">
        <f>IF(评分与状态_周度!E538="🔴 地狱模式",8000,0)</f>
        <v/>
      </c>
      <c r="H262">
        <f>IF(评分与状态_周度!E538="💀 炼狱模式",8000,0)</f>
        <v/>
      </c>
    </row>
    <row r="263">
      <c r="A263" s="10">
        <f>回测_周度!A523</f>
        <v/>
      </c>
      <c r="B263">
        <f>回测_周度!B523</f>
        <v/>
      </c>
      <c r="C263">
        <f>IF(评分与状态_周度!E539="🟢 简单模式",8000,0)</f>
        <v/>
      </c>
      <c r="D263">
        <f>IF(评分与状态_周度!E539="🟢 普通模式",8000,0)</f>
        <v/>
      </c>
      <c r="E263">
        <f>IF(评分与状态_周度!E539="🟡 困难模式",8000,0)</f>
        <v/>
      </c>
      <c r="F263">
        <f>IF(评分与状态_周度!E539="🟠 噩梦模式",8000,0)</f>
        <v/>
      </c>
      <c r="G263">
        <f>IF(评分与状态_周度!E539="🔴 地狱模式",8000,0)</f>
        <v/>
      </c>
      <c r="H263">
        <f>IF(评分与状态_周度!E539="💀 炼狱模式",8000,0)</f>
        <v/>
      </c>
    </row>
    <row r="264">
      <c r="A264" s="10">
        <f>回测_周度!A524</f>
        <v/>
      </c>
      <c r="B264">
        <f>回测_周度!B524</f>
        <v/>
      </c>
      <c r="C264">
        <f>IF(评分与状态_周度!E540="🟢 简单模式",8000,0)</f>
        <v/>
      </c>
      <c r="D264">
        <f>IF(评分与状态_周度!E540="🟢 普通模式",8000,0)</f>
        <v/>
      </c>
      <c r="E264">
        <f>IF(评分与状态_周度!E540="🟡 困难模式",8000,0)</f>
        <v/>
      </c>
      <c r="F264">
        <f>IF(评分与状态_周度!E540="🟠 噩梦模式",8000,0)</f>
        <v/>
      </c>
      <c r="G264">
        <f>IF(评分与状态_周度!E540="🔴 地狱模式",8000,0)</f>
        <v/>
      </c>
      <c r="H264">
        <f>IF(评分与状态_周度!E540="💀 炼狱模式",8000,0)</f>
        <v/>
      </c>
    </row>
    <row r="265">
      <c r="A265" s="10">
        <f>回测_周度!A525</f>
        <v/>
      </c>
      <c r="B265">
        <f>回测_周度!B525</f>
        <v/>
      </c>
      <c r="C265">
        <f>IF(评分与状态_周度!E541="🟢 简单模式",8000,0)</f>
        <v/>
      </c>
      <c r="D265">
        <f>IF(评分与状态_周度!E541="🟢 普通模式",8000,0)</f>
        <v/>
      </c>
      <c r="E265">
        <f>IF(评分与状态_周度!E541="🟡 困难模式",8000,0)</f>
        <v/>
      </c>
      <c r="F265">
        <f>IF(评分与状态_周度!E541="🟠 噩梦模式",8000,0)</f>
        <v/>
      </c>
      <c r="G265">
        <f>IF(评分与状态_周度!E541="🔴 地狱模式",8000,0)</f>
        <v/>
      </c>
      <c r="H265">
        <f>IF(评分与状态_周度!E541="💀 炼狱模式",8000,0)</f>
        <v/>
      </c>
    </row>
    <row r="266">
      <c r="A266" s="10">
        <f>回测_周度!A526</f>
        <v/>
      </c>
      <c r="B266">
        <f>回测_周度!B526</f>
        <v/>
      </c>
      <c r="C266">
        <f>IF(评分与状态_周度!E542="🟢 简单模式",8000,0)</f>
        <v/>
      </c>
      <c r="D266">
        <f>IF(评分与状态_周度!E542="🟢 普通模式",8000,0)</f>
        <v/>
      </c>
      <c r="E266">
        <f>IF(评分与状态_周度!E542="🟡 困难模式",8000,0)</f>
        <v/>
      </c>
      <c r="F266">
        <f>IF(评分与状态_周度!E542="🟠 噩梦模式",8000,0)</f>
        <v/>
      </c>
      <c r="G266">
        <f>IF(评分与状态_周度!E542="🔴 地狱模式",8000,0)</f>
        <v/>
      </c>
      <c r="H266">
        <f>IF(评分与状态_周度!E542="💀 炼狱模式",8000,0)</f>
        <v/>
      </c>
    </row>
    <row r="267">
      <c r="A267" s="10">
        <f>回测_周度!A527</f>
        <v/>
      </c>
      <c r="B267">
        <f>回测_周度!B527</f>
        <v/>
      </c>
      <c r="C267">
        <f>IF(评分与状态_周度!E543="🟢 简单模式",8000,0)</f>
        <v/>
      </c>
      <c r="D267">
        <f>IF(评分与状态_周度!E543="🟢 普通模式",8000,0)</f>
        <v/>
      </c>
      <c r="E267">
        <f>IF(评分与状态_周度!E543="🟡 困难模式",8000,0)</f>
        <v/>
      </c>
      <c r="F267">
        <f>IF(评分与状态_周度!E543="🟠 噩梦模式",8000,0)</f>
        <v/>
      </c>
      <c r="G267">
        <f>IF(评分与状态_周度!E543="🔴 地狱模式",8000,0)</f>
        <v/>
      </c>
      <c r="H267">
        <f>IF(评分与状态_周度!E543="💀 炼狱模式",8000,0)</f>
        <v/>
      </c>
    </row>
    <row r="268">
      <c r="A268" s="10">
        <f>回测_周度!A528</f>
        <v/>
      </c>
      <c r="B268">
        <f>回测_周度!B528</f>
        <v/>
      </c>
      <c r="C268">
        <f>IF(评分与状态_周度!E544="🟢 简单模式",8000,0)</f>
        <v/>
      </c>
      <c r="D268">
        <f>IF(评分与状态_周度!E544="🟢 普通模式",8000,0)</f>
        <v/>
      </c>
      <c r="E268">
        <f>IF(评分与状态_周度!E544="🟡 困难模式",8000,0)</f>
        <v/>
      </c>
      <c r="F268">
        <f>IF(评分与状态_周度!E544="🟠 噩梦模式",8000,0)</f>
        <v/>
      </c>
      <c r="G268">
        <f>IF(评分与状态_周度!E544="🔴 地狱模式",8000,0)</f>
        <v/>
      </c>
      <c r="H268">
        <f>IF(评分与状态_周度!E544="💀 炼狱模式",8000,0)</f>
        <v/>
      </c>
    </row>
    <row r="269">
      <c r="A269" s="10">
        <f>回测_周度!A529</f>
        <v/>
      </c>
      <c r="B269">
        <f>回测_周度!B529</f>
        <v/>
      </c>
      <c r="C269">
        <f>IF(评分与状态_周度!E545="🟢 简单模式",8000,0)</f>
        <v/>
      </c>
      <c r="D269">
        <f>IF(评分与状态_周度!E545="🟢 普通模式",8000,0)</f>
        <v/>
      </c>
      <c r="E269">
        <f>IF(评分与状态_周度!E545="🟡 困难模式",8000,0)</f>
        <v/>
      </c>
      <c r="F269">
        <f>IF(评分与状态_周度!E545="🟠 噩梦模式",8000,0)</f>
        <v/>
      </c>
      <c r="G269">
        <f>IF(评分与状态_周度!E545="🔴 地狱模式",8000,0)</f>
        <v/>
      </c>
      <c r="H269">
        <f>IF(评分与状态_周度!E545="💀 炼狱模式",8000,0)</f>
        <v/>
      </c>
    </row>
    <row r="270">
      <c r="A270" s="10">
        <f>回测_周度!A530</f>
        <v/>
      </c>
      <c r="B270">
        <f>回测_周度!B530</f>
        <v/>
      </c>
      <c r="C270">
        <f>IF(评分与状态_周度!E546="🟢 简单模式",8000,0)</f>
        <v/>
      </c>
      <c r="D270">
        <f>IF(评分与状态_周度!E546="🟢 普通模式",8000,0)</f>
        <v/>
      </c>
      <c r="E270">
        <f>IF(评分与状态_周度!E546="🟡 困难模式",8000,0)</f>
        <v/>
      </c>
      <c r="F270">
        <f>IF(评分与状态_周度!E546="🟠 噩梦模式",8000,0)</f>
        <v/>
      </c>
      <c r="G270">
        <f>IF(评分与状态_周度!E546="🔴 地狱模式",8000,0)</f>
        <v/>
      </c>
      <c r="H270">
        <f>IF(评分与状态_周度!E546="💀 炼狱模式",8000,0)</f>
        <v/>
      </c>
    </row>
    <row r="271">
      <c r="A271" s="10">
        <f>回测_周度!A531</f>
        <v/>
      </c>
      <c r="B271">
        <f>回测_周度!B531</f>
        <v/>
      </c>
      <c r="C271">
        <f>IF(评分与状态_周度!E547="🟢 简单模式",8000,0)</f>
        <v/>
      </c>
      <c r="D271">
        <f>IF(评分与状态_周度!E547="🟢 普通模式",8000,0)</f>
        <v/>
      </c>
      <c r="E271">
        <f>IF(评分与状态_周度!E547="🟡 困难模式",8000,0)</f>
        <v/>
      </c>
      <c r="F271">
        <f>IF(评分与状态_周度!E547="🟠 噩梦模式",8000,0)</f>
        <v/>
      </c>
      <c r="G271">
        <f>IF(评分与状态_周度!E547="🔴 地狱模式",8000,0)</f>
        <v/>
      </c>
      <c r="H271">
        <f>IF(评分与状态_周度!E547="💀 炼狱模式",8000,0)</f>
        <v/>
      </c>
    </row>
    <row r="272">
      <c r="A272" s="10">
        <f>回测_周度!A532</f>
        <v/>
      </c>
      <c r="B272">
        <f>回测_周度!B532</f>
        <v/>
      </c>
      <c r="C272">
        <f>IF(评分与状态_周度!E548="🟢 简单模式",8000,0)</f>
        <v/>
      </c>
      <c r="D272">
        <f>IF(评分与状态_周度!E548="🟢 普通模式",8000,0)</f>
        <v/>
      </c>
      <c r="E272">
        <f>IF(评分与状态_周度!E548="🟡 困难模式",8000,0)</f>
        <v/>
      </c>
      <c r="F272">
        <f>IF(评分与状态_周度!E548="🟠 噩梦模式",8000,0)</f>
        <v/>
      </c>
      <c r="G272">
        <f>IF(评分与状态_周度!E548="🔴 地狱模式",8000,0)</f>
        <v/>
      </c>
      <c r="H272">
        <f>IF(评分与状态_周度!E548="💀 炼狱模式",8000,0)</f>
        <v/>
      </c>
    </row>
    <row r="273">
      <c r="A273" s="10">
        <f>回测_周度!A533</f>
        <v/>
      </c>
      <c r="B273">
        <f>回测_周度!B533</f>
        <v/>
      </c>
      <c r="C273">
        <f>IF(评分与状态_周度!E549="🟢 简单模式",8000,0)</f>
        <v/>
      </c>
      <c r="D273">
        <f>IF(评分与状态_周度!E549="🟢 普通模式",8000,0)</f>
        <v/>
      </c>
      <c r="E273">
        <f>IF(评分与状态_周度!E549="🟡 困难模式",8000,0)</f>
        <v/>
      </c>
      <c r="F273">
        <f>IF(评分与状态_周度!E549="🟠 噩梦模式",8000,0)</f>
        <v/>
      </c>
      <c r="G273">
        <f>IF(评分与状态_周度!E549="🔴 地狱模式",8000,0)</f>
        <v/>
      </c>
      <c r="H273">
        <f>IF(评分与状态_周度!E549="💀 炼狱模式",8000,0)</f>
        <v/>
      </c>
    </row>
    <row r="274">
      <c r="A274" s="10">
        <f>回测_周度!A534</f>
        <v/>
      </c>
      <c r="B274">
        <f>回测_周度!B534</f>
        <v/>
      </c>
      <c r="C274">
        <f>IF(评分与状态_周度!E550="🟢 简单模式",8000,0)</f>
        <v/>
      </c>
      <c r="D274">
        <f>IF(评分与状态_周度!E550="🟢 普通模式",8000,0)</f>
        <v/>
      </c>
      <c r="E274">
        <f>IF(评分与状态_周度!E550="🟡 困难模式",8000,0)</f>
        <v/>
      </c>
      <c r="F274">
        <f>IF(评分与状态_周度!E550="🟠 噩梦模式",8000,0)</f>
        <v/>
      </c>
      <c r="G274">
        <f>IF(评分与状态_周度!E550="🔴 地狱模式",8000,0)</f>
        <v/>
      </c>
      <c r="H274">
        <f>IF(评分与状态_周度!E550="💀 炼狱模式",8000,0)</f>
        <v/>
      </c>
    </row>
    <row r="275">
      <c r="A275" s="10">
        <f>回测_周度!A535</f>
        <v/>
      </c>
      <c r="B275">
        <f>回测_周度!B535</f>
        <v/>
      </c>
      <c r="C275">
        <f>IF(评分与状态_周度!E551="🟢 简单模式",8000,0)</f>
        <v/>
      </c>
      <c r="D275">
        <f>IF(评分与状态_周度!E551="🟢 普通模式",8000,0)</f>
        <v/>
      </c>
      <c r="E275">
        <f>IF(评分与状态_周度!E551="🟡 困难模式",8000,0)</f>
        <v/>
      </c>
      <c r="F275">
        <f>IF(评分与状态_周度!E551="🟠 噩梦模式",8000,0)</f>
        <v/>
      </c>
      <c r="G275">
        <f>IF(评分与状态_周度!E551="🔴 地狱模式",8000,0)</f>
        <v/>
      </c>
      <c r="H275">
        <f>IF(评分与状态_周度!E551="💀 炼狱模式",8000,0)</f>
        <v/>
      </c>
    </row>
    <row r="276">
      <c r="A276" s="10">
        <f>回测_周度!A536</f>
        <v/>
      </c>
      <c r="B276">
        <f>回测_周度!B536</f>
        <v/>
      </c>
      <c r="C276">
        <f>IF(评分与状态_周度!E552="🟢 简单模式",8000,0)</f>
        <v/>
      </c>
      <c r="D276">
        <f>IF(评分与状态_周度!E552="🟢 普通模式",8000,0)</f>
        <v/>
      </c>
      <c r="E276">
        <f>IF(评分与状态_周度!E552="🟡 困难模式",8000,0)</f>
        <v/>
      </c>
      <c r="F276">
        <f>IF(评分与状态_周度!E552="🟠 噩梦模式",8000,0)</f>
        <v/>
      </c>
      <c r="G276">
        <f>IF(评分与状态_周度!E552="🔴 地狱模式",8000,0)</f>
        <v/>
      </c>
      <c r="H276">
        <f>IF(评分与状态_周度!E552="💀 炼狱模式",8000,0)</f>
        <v/>
      </c>
    </row>
    <row r="277">
      <c r="A277" s="10">
        <f>回测_周度!A537</f>
        <v/>
      </c>
      <c r="B277">
        <f>回测_周度!B537</f>
        <v/>
      </c>
      <c r="C277">
        <f>IF(评分与状态_周度!E553="🟢 简单模式",8000,0)</f>
        <v/>
      </c>
      <c r="D277">
        <f>IF(评分与状态_周度!E553="🟢 普通模式",8000,0)</f>
        <v/>
      </c>
      <c r="E277">
        <f>IF(评分与状态_周度!E553="🟡 困难模式",8000,0)</f>
        <v/>
      </c>
      <c r="F277">
        <f>IF(评分与状态_周度!E553="🟠 噩梦模式",8000,0)</f>
        <v/>
      </c>
      <c r="G277">
        <f>IF(评分与状态_周度!E553="🔴 地狱模式",8000,0)</f>
        <v/>
      </c>
      <c r="H277">
        <f>IF(评分与状态_周度!E553="💀 炼狱模式",8000,0)</f>
        <v/>
      </c>
    </row>
    <row r="278">
      <c r="A278" s="10">
        <f>回测_周度!A538</f>
        <v/>
      </c>
      <c r="B278">
        <f>回测_周度!B538</f>
        <v/>
      </c>
      <c r="C278">
        <f>IF(评分与状态_周度!E554="🟢 简单模式",8000,0)</f>
        <v/>
      </c>
      <c r="D278">
        <f>IF(评分与状态_周度!E554="🟢 普通模式",8000,0)</f>
        <v/>
      </c>
      <c r="E278">
        <f>IF(评分与状态_周度!E554="🟡 困难模式",8000,0)</f>
        <v/>
      </c>
      <c r="F278">
        <f>IF(评分与状态_周度!E554="🟠 噩梦模式",8000,0)</f>
        <v/>
      </c>
      <c r="G278">
        <f>IF(评分与状态_周度!E554="🔴 地狱模式",8000,0)</f>
        <v/>
      </c>
      <c r="H278">
        <f>IF(评分与状态_周度!E554="💀 炼狱模式",8000,0)</f>
        <v/>
      </c>
    </row>
    <row r="279">
      <c r="A279" s="10">
        <f>回测_周度!A539</f>
        <v/>
      </c>
      <c r="B279">
        <f>回测_周度!B539</f>
        <v/>
      </c>
      <c r="C279">
        <f>IF(评分与状态_周度!E555="🟢 简单模式",8000,0)</f>
        <v/>
      </c>
      <c r="D279">
        <f>IF(评分与状态_周度!E555="🟢 普通模式",8000,0)</f>
        <v/>
      </c>
      <c r="E279">
        <f>IF(评分与状态_周度!E555="🟡 困难模式",8000,0)</f>
        <v/>
      </c>
      <c r="F279">
        <f>IF(评分与状态_周度!E555="🟠 噩梦模式",8000,0)</f>
        <v/>
      </c>
      <c r="G279">
        <f>IF(评分与状态_周度!E555="🔴 地狱模式",8000,0)</f>
        <v/>
      </c>
      <c r="H279">
        <f>IF(评分与状态_周度!E555="💀 炼狱模式",8000,0)</f>
        <v/>
      </c>
    </row>
    <row r="280">
      <c r="A280" s="10">
        <f>回测_周度!A540</f>
        <v/>
      </c>
      <c r="B280">
        <f>回测_周度!B540</f>
        <v/>
      </c>
      <c r="C280">
        <f>IF(评分与状态_周度!E556="🟢 简单模式",8000,0)</f>
        <v/>
      </c>
      <c r="D280">
        <f>IF(评分与状态_周度!E556="🟢 普通模式",8000,0)</f>
        <v/>
      </c>
      <c r="E280">
        <f>IF(评分与状态_周度!E556="🟡 困难模式",8000,0)</f>
        <v/>
      </c>
      <c r="F280">
        <f>IF(评分与状态_周度!E556="🟠 噩梦模式",8000,0)</f>
        <v/>
      </c>
      <c r="G280">
        <f>IF(评分与状态_周度!E556="🔴 地狱模式",8000,0)</f>
        <v/>
      </c>
      <c r="H280">
        <f>IF(评分与状态_周度!E556="💀 炼狱模式",8000,0)</f>
        <v/>
      </c>
    </row>
    <row r="281">
      <c r="A281" s="10">
        <f>回测_周度!A541</f>
        <v/>
      </c>
      <c r="B281">
        <f>回测_周度!B541</f>
        <v/>
      </c>
      <c r="C281">
        <f>IF(评分与状态_周度!E557="🟢 简单模式",8000,0)</f>
        <v/>
      </c>
      <c r="D281">
        <f>IF(评分与状态_周度!E557="🟢 普通模式",8000,0)</f>
        <v/>
      </c>
      <c r="E281">
        <f>IF(评分与状态_周度!E557="🟡 困难模式",8000,0)</f>
        <v/>
      </c>
      <c r="F281">
        <f>IF(评分与状态_周度!E557="🟠 噩梦模式",8000,0)</f>
        <v/>
      </c>
      <c r="G281">
        <f>IF(评分与状态_周度!E557="🔴 地狱模式",8000,0)</f>
        <v/>
      </c>
      <c r="H281">
        <f>IF(评分与状态_周度!E557="💀 炼狱模式",8000,0)</f>
        <v/>
      </c>
    </row>
    <row r="282">
      <c r="A282" s="10">
        <f>回测_周度!A542</f>
        <v/>
      </c>
      <c r="B282">
        <f>回测_周度!B542</f>
        <v/>
      </c>
      <c r="C282">
        <f>IF(评分与状态_周度!E558="🟢 简单模式",8000,0)</f>
        <v/>
      </c>
      <c r="D282">
        <f>IF(评分与状态_周度!E558="🟢 普通模式",8000,0)</f>
        <v/>
      </c>
      <c r="E282">
        <f>IF(评分与状态_周度!E558="🟡 困难模式",8000,0)</f>
        <v/>
      </c>
      <c r="F282">
        <f>IF(评分与状态_周度!E558="🟠 噩梦模式",8000,0)</f>
        <v/>
      </c>
      <c r="G282">
        <f>IF(评分与状态_周度!E558="🔴 地狱模式",8000,0)</f>
        <v/>
      </c>
      <c r="H282">
        <f>IF(评分与状态_周度!E558="💀 炼狱模式",8000,0)</f>
        <v/>
      </c>
    </row>
    <row r="283">
      <c r="A283" s="10">
        <f>回测_周度!A543</f>
        <v/>
      </c>
      <c r="B283">
        <f>回测_周度!B543</f>
        <v/>
      </c>
      <c r="C283">
        <f>IF(评分与状态_周度!E559="🟢 简单模式",8000,0)</f>
        <v/>
      </c>
      <c r="D283">
        <f>IF(评分与状态_周度!E559="🟢 普通模式",8000,0)</f>
        <v/>
      </c>
      <c r="E283">
        <f>IF(评分与状态_周度!E559="🟡 困难模式",8000,0)</f>
        <v/>
      </c>
      <c r="F283">
        <f>IF(评分与状态_周度!E559="🟠 噩梦模式",8000,0)</f>
        <v/>
      </c>
      <c r="G283">
        <f>IF(评分与状态_周度!E559="🔴 地狱模式",8000,0)</f>
        <v/>
      </c>
      <c r="H283">
        <f>IF(评分与状态_周度!E559="💀 炼狱模式",8000,0)</f>
        <v/>
      </c>
    </row>
    <row r="284">
      <c r="A284" s="10">
        <f>回测_周度!A544</f>
        <v/>
      </c>
      <c r="B284">
        <f>回测_周度!B544</f>
        <v/>
      </c>
      <c r="C284">
        <f>IF(评分与状态_周度!E560="🟢 简单模式",8000,0)</f>
        <v/>
      </c>
      <c r="D284">
        <f>IF(评分与状态_周度!E560="🟢 普通模式",8000,0)</f>
        <v/>
      </c>
      <c r="E284">
        <f>IF(评分与状态_周度!E560="🟡 困难模式",8000,0)</f>
        <v/>
      </c>
      <c r="F284">
        <f>IF(评分与状态_周度!E560="🟠 噩梦模式",8000,0)</f>
        <v/>
      </c>
      <c r="G284">
        <f>IF(评分与状态_周度!E560="🔴 地狱模式",8000,0)</f>
        <v/>
      </c>
      <c r="H284">
        <f>IF(评分与状态_周度!E560="💀 炼狱模式",8000,0)</f>
        <v/>
      </c>
    </row>
    <row r="285">
      <c r="A285" s="10">
        <f>回测_周度!A545</f>
        <v/>
      </c>
      <c r="B285">
        <f>回测_周度!B545</f>
        <v/>
      </c>
      <c r="C285">
        <f>IF(评分与状态_周度!E561="🟢 简单模式",8000,0)</f>
        <v/>
      </c>
      <c r="D285">
        <f>IF(评分与状态_周度!E561="🟢 普通模式",8000,0)</f>
        <v/>
      </c>
      <c r="E285">
        <f>IF(评分与状态_周度!E561="🟡 困难模式",8000,0)</f>
        <v/>
      </c>
      <c r="F285">
        <f>IF(评分与状态_周度!E561="🟠 噩梦模式",8000,0)</f>
        <v/>
      </c>
      <c r="G285">
        <f>IF(评分与状态_周度!E561="🔴 地狱模式",8000,0)</f>
        <v/>
      </c>
      <c r="H285">
        <f>IF(评分与状态_周度!E561="💀 炼狱模式",8000,0)</f>
        <v/>
      </c>
    </row>
    <row r="286">
      <c r="A286" s="10">
        <f>回测_周度!A546</f>
        <v/>
      </c>
      <c r="B286">
        <f>回测_周度!B546</f>
        <v/>
      </c>
      <c r="C286">
        <f>IF(评分与状态_周度!E562="🟢 简单模式",8000,0)</f>
        <v/>
      </c>
      <c r="D286">
        <f>IF(评分与状态_周度!E562="🟢 普通模式",8000,0)</f>
        <v/>
      </c>
      <c r="E286">
        <f>IF(评分与状态_周度!E562="🟡 困难模式",8000,0)</f>
        <v/>
      </c>
      <c r="F286">
        <f>IF(评分与状态_周度!E562="🟠 噩梦模式",8000,0)</f>
        <v/>
      </c>
      <c r="G286">
        <f>IF(评分与状态_周度!E562="🔴 地狱模式",8000,0)</f>
        <v/>
      </c>
      <c r="H286">
        <f>IF(评分与状态_周度!E562="💀 炼狱模式",8000,0)</f>
        <v/>
      </c>
    </row>
    <row r="287">
      <c r="A287" s="10">
        <f>回测_周度!A547</f>
        <v/>
      </c>
      <c r="B287">
        <f>回测_周度!B547</f>
        <v/>
      </c>
      <c r="C287">
        <f>IF(评分与状态_周度!E563="🟢 简单模式",8000,0)</f>
        <v/>
      </c>
      <c r="D287">
        <f>IF(评分与状态_周度!E563="🟢 普通模式",8000,0)</f>
        <v/>
      </c>
      <c r="E287">
        <f>IF(评分与状态_周度!E563="🟡 困难模式",8000,0)</f>
        <v/>
      </c>
      <c r="F287">
        <f>IF(评分与状态_周度!E563="🟠 噩梦模式",8000,0)</f>
        <v/>
      </c>
      <c r="G287">
        <f>IF(评分与状态_周度!E563="🔴 地狱模式",8000,0)</f>
        <v/>
      </c>
      <c r="H287">
        <f>IF(评分与状态_周度!E563="💀 炼狱模式",8000,0)</f>
        <v/>
      </c>
    </row>
    <row r="288">
      <c r="A288" s="10">
        <f>回测_周度!A548</f>
        <v/>
      </c>
      <c r="B288">
        <f>回测_周度!B548</f>
        <v/>
      </c>
      <c r="C288">
        <f>IF(评分与状态_周度!E564="🟢 简单模式",8000,0)</f>
        <v/>
      </c>
      <c r="D288">
        <f>IF(评分与状态_周度!E564="🟢 普通模式",8000,0)</f>
        <v/>
      </c>
      <c r="E288">
        <f>IF(评分与状态_周度!E564="🟡 困难模式",8000,0)</f>
        <v/>
      </c>
      <c r="F288">
        <f>IF(评分与状态_周度!E564="🟠 噩梦模式",8000,0)</f>
        <v/>
      </c>
      <c r="G288">
        <f>IF(评分与状态_周度!E564="🔴 地狱模式",8000,0)</f>
        <v/>
      </c>
      <c r="H288">
        <f>IF(评分与状态_周度!E564="💀 炼狱模式",8000,0)</f>
        <v/>
      </c>
    </row>
    <row r="289">
      <c r="A289" s="10">
        <f>回测_周度!A549</f>
        <v/>
      </c>
      <c r="B289">
        <f>回测_周度!B549</f>
        <v/>
      </c>
      <c r="C289">
        <f>IF(评分与状态_周度!E565="🟢 简单模式",8000,0)</f>
        <v/>
      </c>
      <c r="D289">
        <f>IF(评分与状态_周度!E565="🟢 普通模式",8000,0)</f>
        <v/>
      </c>
      <c r="E289">
        <f>IF(评分与状态_周度!E565="🟡 困难模式",8000,0)</f>
        <v/>
      </c>
      <c r="F289">
        <f>IF(评分与状态_周度!E565="🟠 噩梦模式",8000,0)</f>
        <v/>
      </c>
      <c r="G289">
        <f>IF(评分与状态_周度!E565="🔴 地狱模式",8000,0)</f>
        <v/>
      </c>
      <c r="H289">
        <f>IF(评分与状态_周度!E565="💀 炼狱模式",8000,0)</f>
        <v/>
      </c>
    </row>
    <row r="290">
      <c r="A290" s="10">
        <f>回测_周度!A550</f>
        <v/>
      </c>
      <c r="B290">
        <f>回测_周度!B550</f>
        <v/>
      </c>
      <c r="C290">
        <f>IF(评分与状态_周度!E566="🟢 简单模式",8000,0)</f>
        <v/>
      </c>
      <c r="D290">
        <f>IF(评分与状态_周度!E566="🟢 普通模式",8000,0)</f>
        <v/>
      </c>
      <c r="E290">
        <f>IF(评分与状态_周度!E566="🟡 困难模式",8000,0)</f>
        <v/>
      </c>
      <c r="F290">
        <f>IF(评分与状态_周度!E566="🟠 噩梦模式",8000,0)</f>
        <v/>
      </c>
      <c r="G290">
        <f>IF(评分与状态_周度!E566="🔴 地狱模式",8000,0)</f>
        <v/>
      </c>
      <c r="H290">
        <f>IF(评分与状态_周度!E566="💀 炼狱模式",8000,0)</f>
        <v/>
      </c>
    </row>
    <row r="291">
      <c r="A291" s="10">
        <f>回测_周度!A551</f>
        <v/>
      </c>
      <c r="B291">
        <f>回测_周度!B551</f>
        <v/>
      </c>
      <c r="C291">
        <f>IF(评分与状态_周度!E567="🟢 简单模式",8000,0)</f>
        <v/>
      </c>
      <c r="D291">
        <f>IF(评分与状态_周度!E567="🟢 普通模式",8000,0)</f>
        <v/>
      </c>
      <c r="E291">
        <f>IF(评分与状态_周度!E567="🟡 困难模式",8000,0)</f>
        <v/>
      </c>
      <c r="F291">
        <f>IF(评分与状态_周度!E567="🟠 噩梦模式",8000,0)</f>
        <v/>
      </c>
      <c r="G291">
        <f>IF(评分与状态_周度!E567="🔴 地狱模式",8000,0)</f>
        <v/>
      </c>
      <c r="H291">
        <f>IF(评分与状态_周度!E567="💀 炼狱模式",8000,0)</f>
        <v/>
      </c>
    </row>
    <row r="292">
      <c r="A292" s="10">
        <f>回测_周度!A552</f>
        <v/>
      </c>
      <c r="B292">
        <f>回测_周度!B552</f>
        <v/>
      </c>
      <c r="C292">
        <f>IF(评分与状态_周度!E568="🟢 简单模式",8000,0)</f>
        <v/>
      </c>
      <c r="D292">
        <f>IF(评分与状态_周度!E568="🟢 普通模式",8000,0)</f>
        <v/>
      </c>
      <c r="E292">
        <f>IF(评分与状态_周度!E568="🟡 困难模式",8000,0)</f>
        <v/>
      </c>
      <c r="F292">
        <f>IF(评分与状态_周度!E568="🟠 噩梦模式",8000,0)</f>
        <v/>
      </c>
      <c r="G292">
        <f>IF(评分与状态_周度!E568="🔴 地狱模式",8000,0)</f>
        <v/>
      </c>
      <c r="H292">
        <f>IF(评分与状态_周度!E568="💀 炼狱模式",8000,0)</f>
        <v/>
      </c>
    </row>
    <row r="293">
      <c r="A293" s="10">
        <f>回测_周度!A553</f>
        <v/>
      </c>
      <c r="B293">
        <f>回测_周度!B553</f>
        <v/>
      </c>
      <c r="C293">
        <f>IF(评分与状态_周度!E569="🟢 简单模式",8000,0)</f>
        <v/>
      </c>
      <c r="D293">
        <f>IF(评分与状态_周度!E569="🟢 普通模式",8000,0)</f>
        <v/>
      </c>
      <c r="E293">
        <f>IF(评分与状态_周度!E569="🟡 困难模式",8000,0)</f>
        <v/>
      </c>
      <c r="F293">
        <f>IF(评分与状态_周度!E569="🟠 噩梦模式",8000,0)</f>
        <v/>
      </c>
      <c r="G293">
        <f>IF(评分与状态_周度!E569="🔴 地狱模式",8000,0)</f>
        <v/>
      </c>
      <c r="H293">
        <f>IF(评分与状态_周度!E569="💀 炼狱模式",8000,0)</f>
        <v/>
      </c>
    </row>
    <row r="294">
      <c r="A294" s="10">
        <f>回测_周度!A554</f>
        <v/>
      </c>
      <c r="B294">
        <f>回测_周度!B554</f>
        <v/>
      </c>
      <c r="C294">
        <f>IF(评分与状态_周度!E570="🟢 简单模式",8000,0)</f>
        <v/>
      </c>
      <c r="D294">
        <f>IF(评分与状态_周度!E570="🟢 普通模式",8000,0)</f>
        <v/>
      </c>
      <c r="E294">
        <f>IF(评分与状态_周度!E570="🟡 困难模式",8000,0)</f>
        <v/>
      </c>
      <c r="F294">
        <f>IF(评分与状态_周度!E570="🟠 噩梦模式",8000,0)</f>
        <v/>
      </c>
      <c r="G294">
        <f>IF(评分与状态_周度!E570="🔴 地狱模式",8000,0)</f>
        <v/>
      </c>
      <c r="H294">
        <f>IF(评分与状态_周度!E570="💀 炼狱模式",8000,0)</f>
        <v/>
      </c>
    </row>
    <row r="295">
      <c r="A295" s="10">
        <f>回测_周度!A555</f>
        <v/>
      </c>
      <c r="B295">
        <f>回测_周度!B555</f>
        <v/>
      </c>
      <c r="C295">
        <f>IF(评分与状态_周度!E571="🟢 简单模式",8000,0)</f>
        <v/>
      </c>
      <c r="D295">
        <f>IF(评分与状态_周度!E571="🟢 普通模式",8000,0)</f>
        <v/>
      </c>
      <c r="E295">
        <f>IF(评分与状态_周度!E571="🟡 困难模式",8000,0)</f>
        <v/>
      </c>
      <c r="F295">
        <f>IF(评分与状态_周度!E571="🟠 噩梦模式",8000,0)</f>
        <v/>
      </c>
      <c r="G295">
        <f>IF(评分与状态_周度!E571="🔴 地狱模式",8000,0)</f>
        <v/>
      </c>
      <c r="H295">
        <f>IF(评分与状态_周度!E571="💀 炼狱模式",8000,0)</f>
        <v/>
      </c>
    </row>
    <row r="296">
      <c r="A296" s="10">
        <f>回测_周度!A556</f>
        <v/>
      </c>
      <c r="B296">
        <f>回测_周度!B556</f>
        <v/>
      </c>
      <c r="C296">
        <f>IF(评分与状态_周度!E572="🟢 简单模式",8000,0)</f>
        <v/>
      </c>
      <c r="D296">
        <f>IF(评分与状态_周度!E572="🟢 普通模式",8000,0)</f>
        <v/>
      </c>
      <c r="E296">
        <f>IF(评分与状态_周度!E572="🟡 困难模式",8000,0)</f>
        <v/>
      </c>
      <c r="F296">
        <f>IF(评分与状态_周度!E572="🟠 噩梦模式",8000,0)</f>
        <v/>
      </c>
      <c r="G296">
        <f>IF(评分与状态_周度!E572="🔴 地狱模式",8000,0)</f>
        <v/>
      </c>
      <c r="H296">
        <f>IF(评分与状态_周度!E572="💀 炼狱模式",8000,0)</f>
        <v/>
      </c>
    </row>
    <row r="297">
      <c r="A297" s="10">
        <f>回测_周度!A557</f>
        <v/>
      </c>
      <c r="B297">
        <f>回测_周度!B557</f>
        <v/>
      </c>
      <c r="C297">
        <f>IF(评分与状态_周度!E573="🟢 简单模式",8000,0)</f>
        <v/>
      </c>
      <c r="D297">
        <f>IF(评分与状态_周度!E573="🟢 普通模式",8000,0)</f>
        <v/>
      </c>
      <c r="E297">
        <f>IF(评分与状态_周度!E573="🟡 困难模式",8000,0)</f>
        <v/>
      </c>
      <c r="F297">
        <f>IF(评分与状态_周度!E573="🟠 噩梦模式",8000,0)</f>
        <v/>
      </c>
      <c r="G297">
        <f>IF(评分与状态_周度!E573="🔴 地狱模式",8000,0)</f>
        <v/>
      </c>
      <c r="H297">
        <f>IF(评分与状态_周度!E573="💀 炼狱模式",8000,0)</f>
        <v/>
      </c>
    </row>
    <row r="298">
      <c r="A298" s="10">
        <f>回测_周度!A558</f>
        <v/>
      </c>
      <c r="B298">
        <f>回测_周度!B558</f>
        <v/>
      </c>
      <c r="C298">
        <f>IF(评分与状态_周度!E574="🟢 简单模式",8000,0)</f>
        <v/>
      </c>
      <c r="D298">
        <f>IF(评分与状态_周度!E574="🟢 普通模式",8000,0)</f>
        <v/>
      </c>
      <c r="E298">
        <f>IF(评分与状态_周度!E574="🟡 困难模式",8000,0)</f>
        <v/>
      </c>
      <c r="F298">
        <f>IF(评分与状态_周度!E574="🟠 噩梦模式",8000,0)</f>
        <v/>
      </c>
      <c r="G298">
        <f>IF(评分与状态_周度!E574="🔴 地狱模式",8000,0)</f>
        <v/>
      </c>
      <c r="H298">
        <f>IF(评分与状态_周度!E574="💀 炼狱模式",8000,0)</f>
        <v/>
      </c>
    </row>
    <row r="299">
      <c r="A299" s="10">
        <f>回测_周度!A559</f>
        <v/>
      </c>
      <c r="B299">
        <f>回测_周度!B559</f>
        <v/>
      </c>
      <c r="C299">
        <f>IF(评分与状态_周度!E575="🟢 简单模式",8000,0)</f>
        <v/>
      </c>
      <c r="D299">
        <f>IF(评分与状态_周度!E575="🟢 普通模式",8000,0)</f>
        <v/>
      </c>
      <c r="E299">
        <f>IF(评分与状态_周度!E575="🟡 困难模式",8000,0)</f>
        <v/>
      </c>
      <c r="F299">
        <f>IF(评分与状态_周度!E575="🟠 噩梦模式",8000,0)</f>
        <v/>
      </c>
      <c r="G299">
        <f>IF(评分与状态_周度!E575="🔴 地狱模式",8000,0)</f>
        <v/>
      </c>
      <c r="H299">
        <f>IF(评分与状态_周度!E575="💀 炼狱模式",8000,0)</f>
        <v/>
      </c>
    </row>
    <row r="300">
      <c r="A300" s="10">
        <f>回测_周度!A560</f>
        <v/>
      </c>
      <c r="B300">
        <f>回测_周度!B560</f>
        <v/>
      </c>
      <c r="C300">
        <f>IF(评分与状态_周度!E576="🟢 简单模式",8000,0)</f>
        <v/>
      </c>
      <c r="D300">
        <f>IF(评分与状态_周度!E576="🟢 普通模式",8000,0)</f>
        <v/>
      </c>
      <c r="E300">
        <f>IF(评分与状态_周度!E576="🟡 困难模式",8000,0)</f>
        <v/>
      </c>
      <c r="F300">
        <f>IF(评分与状态_周度!E576="🟠 噩梦模式",8000,0)</f>
        <v/>
      </c>
      <c r="G300">
        <f>IF(评分与状态_周度!E576="🔴 地狱模式",8000,0)</f>
        <v/>
      </c>
      <c r="H300">
        <f>IF(评分与状态_周度!E576="💀 炼狱模式",8000,0)</f>
        <v/>
      </c>
    </row>
    <row r="301">
      <c r="A301" s="10">
        <f>回测_周度!A561</f>
        <v/>
      </c>
      <c r="B301">
        <f>回测_周度!B561</f>
        <v/>
      </c>
      <c r="C301">
        <f>IF(评分与状态_周度!E577="🟢 简单模式",8000,0)</f>
        <v/>
      </c>
      <c r="D301">
        <f>IF(评分与状态_周度!E577="🟢 普通模式",8000,0)</f>
        <v/>
      </c>
      <c r="E301">
        <f>IF(评分与状态_周度!E577="🟡 困难模式",8000,0)</f>
        <v/>
      </c>
      <c r="F301">
        <f>IF(评分与状态_周度!E577="🟠 噩梦模式",8000,0)</f>
        <v/>
      </c>
      <c r="G301">
        <f>IF(评分与状态_周度!E577="🔴 地狱模式",8000,0)</f>
        <v/>
      </c>
      <c r="H301">
        <f>IF(评分与状态_周度!E577="💀 炼狱模式",8000,0)</f>
        <v/>
      </c>
    </row>
    <row r="302">
      <c r="A302" s="10">
        <f>回测_周度!A562</f>
        <v/>
      </c>
      <c r="B302">
        <f>回测_周度!B562</f>
        <v/>
      </c>
      <c r="C302">
        <f>IF(评分与状态_周度!E578="🟢 简单模式",8000,0)</f>
        <v/>
      </c>
      <c r="D302">
        <f>IF(评分与状态_周度!E578="🟢 普通模式",8000,0)</f>
        <v/>
      </c>
      <c r="E302">
        <f>IF(评分与状态_周度!E578="🟡 困难模式",8000,0)</f>
        <v/>
      </c>
      <c r="F302">
        <f>IF(评分与状态_周度!E578="🟠 噩梦模式",8000,0)</f>
        <v/>
      </c>
      <c r="G302">
        <f>IF(评分与状态_周度!E578="🔴 地狱模式",8000,0)</f>
        <v/>
      </c>
      <c r="H302">
        <f>IF(评分与状态_周度!E578="💀 炼狱模式",8000,0)</f>
        <v/>
      </c>
    </row>
    <row r="303">
      <c r="A303" s="10">
        <f>回测_周度!A563</f>
        <v/>
      </c>
      <c r="B303">
        <f>回测_周度!B563</f>
        <v/>
      </c>
      <c r="C303">
        <f>IF(评分与状态_周度!E579="🟢 简单模式",8000,0)</f>
        <v/>
      </c>
      <c r="D303">
        <f>IF(评分与状态_周度!E579="🟢 普通模式",8000,0)</f>
        <v/>
      </c>
      <c r="E303">
        <f>IF(评分与状态_周度!E579="🟡 困难模式",8000,0)</f>
        <v/>
      </c>
      <c r="F303">
        <f>IF(评分与状态_周度!E579="🟠 噩梦模式",8000,0)</f>
        <v/>
      </c>
      <c r="G303">
        <f>IF(评分与状态_周度!E579="🔴 地狱模式",8000,0)</f>
        <v/>
      </c>
      <c r="H303">
        <f>IF(评分与状态_周度!E579="💀 炼狱模式",8000,0)</f>
        <v/>
      </c>
    </row>
    <row r="304">
      <c r="A304" s="10">
        <f>回测_周度!A564</f>
        <v/>
      </c>
      <c r="B304">
        <f>回测_周度!B564</f>
        <v/>
      </c>
      <c r="C304">
        <f>IF(评分与状态_周度!E580="🟢 简单模式",8000,0)</f>
        <v/>
      </c>
      <c r="D304">
        <f>IF(评分与状态_周度!E580="🟢 普通模式",8000,0)</f>
        <v/>
      </c>
      <c r="E304">
        <f>IF(评分与状态_周度!E580="🟡 困难模式",8000,0)</f>
        <v/>
      </c>
      <c r="F304">
        <f>IF(评分与状态_周度!E580="🟠 噩梦模式",8000,0)</f>
        <v/>
      </c>
      <c r="G304">
        <f>IF(评分与状态_周度!E580="🔴 地狱模式",8000,0)</f>
        <v/>
      </c>
      <c r="H304">
        <f>IF(评分与状态_周度!E580="💀 炼狱模式",8000,0)</f>
        <v/>
      </c>
    </row>
    <row r="305">
      <c r="A305" s="10">
        <f>回测_周度!A565</f>
        <v/>
      </c>
      <c r="B305">
        <f>回测_周度!B565</f>
        <v/>
      </c>
      <c r="C305">
        <f>IF(评分与状态_周度!E581="🟢 简单模式",8000,0)</f>
        <v/>
      </c>
      <c r="D305">
        <f>IF(评分与状态_周度!E581="🟢 普通模式",8000,0)</f>
        <v/>
      </c>
      <c r="E305">
        <f>IF(评分与状态_周度!E581="🟡 困难模式",8000,0)</f>
        <v/>
      </c>
      <c r="F305">
        <f>IF(评分与状态_周度!E581="🟠 噩梦模式",8000,0)</f>
        <v/>
      </c>
      <c r="G305">
        <f>IF(评分与状态_周度!E581="🔴 地狱模式",8000,0)</f>
        <v/>
      </c>
      <c r="H305">
        <f>IF(评分与状态_周度!E581="💀 炼狱模式",8000,0)</f>
        <v/>
      </c>
    </row>
    <row r="306">
      <c r="A306" s="10">
        <f>回测_周度!A566</f>
        <v/>
      </c>
      <c r="B306">
        <f>回测_周度!B566</f>
        <v/>
      </c>
      <c r="C306">
        <f>IF(评分与状态_周度!E582="🟢 简单模式",8000,0)</f>
        <v/>
      </c>
      <c r="D306">
        <f>IF(评分与状态_周度!E582="🟢 普通模式",8000,0)</f>
        <v/>
      </c>
      <c r="E306">
        <f>IF(评分与状态_周度!E582="🟡 困难模式",8000,0)</f>
        <v/>
      </c>
      <c r="F306">
        <f>IF(评分与状态_周度!E582="🟠 噩梦模式",8000,0)</f>
        <v/>
      </c>
      <c r="G306">
        <f>IF(评分与状态_周度!E582="🔴 地狱模式",8000,0)</f>
        <v/>
      </c>
      <c r="H306">
        <f>IF(评分与状态_周度!E582="💀 炼狱模式",8000,0)</f>
        <v/>
      </c>
    </row>
    <row r="307">
      <c r="A307" s="10">
        <f>回测_周度!A567</f>
        <v/>
      </c>
      <c r="B307">
        <f>回测_周度!B567</f>
        <v/>
      </c>
      <c r="C307">
        <f>IF(评分与状态_周度!E583="🟢 简单模式",8000,0)</f>
        <v/>
      </c>
      <c r="D307">
        <f>IF(评分与状态_周度!E583="🟢 普通模式",8000,0)</f>
        <v/>
      </c>
      <c r="E307">
        <f>IF(评分与状态_周度!E583="🟡 困难模式",8000,0)</f>
        <v/>
      </c>
      <c r="F307">
        <f>IF(评分与状态_周度!E583="🟠 噩梦模式",8000,0)</f>
        <v/>
      </c>
      <c r="G307">
        <f>IF(评分与状态_周度!E583="🔴 地狱模式",8000,0)</f>
        <v/>
      </c>
      <c r="H307">
        <f>IF(评分与状态_周度!E583="💀 炼狱模式",8000,0)</f>
        <v/>
      </c>
    </row>
    <row r="308">
      <c r="A308" s="10">
        <f>回测_周度!A568</f>
        <v/>
      </c>
      <c r="B308">
        <f>回测_周度!B568</f>
        <v/>
      </c>
      <c r="C308">
        <f>IF(评分与状态_周度!E584="🟢 简单模式",8000,0)</f>
        <v/>
      </c>
      <c r="D308">
        <f>IF(评分与状态_周度!E584="🟢 普通模式",8000,0)</f>
        <v/>
      </c>
      <c r="E308">
        <f>IF(评分与状态_周度!E584="🟡 困难模式",8000,0)</f>
        <v/>
      </c>
      <c r="F308">
        <f>IF(评分与状态_周度!E584="🟠 噩梦模式",8000,0)</f>
        <v/>
      </c>
      <c r="G308">
        <f>IF(评分与状态_周度!E584="🔴 地狱模式",8000,0)</f>
        <v/>
      </c>
      <c r="H308">
        <f>IF(评分与状态_周度!E584="💀 炼狱模式",8000,0)</f>
        <v/>
      </c>
    </row>
    <row r="309">
      <c r="A309" s="10">
        <f>回测_周度!A569</f>
        <v/>
      </c>
      <c r="B309">
        <f>回测_周度!B569</f>
        <v/>
      </c>
      <c r="C309">
        <f>IF(评分与状态_周度!E585="🟢 简单模式",8000,0)</f>
        <v/>
      </c>
      <c r="D309">
        <f>IF(评分与状态_周度!E585="🟢 普通模式",8000,0)</f>
        <v/>
      </c>
      <c r="E309">
        <f>IF(评分与状态_周度!E585="🟡 困难模式",8000,0)</f>
        <v/>
      </c>
      <c r="F309">
        <f>IF(评分与状态_周度!E585="🟠 噩梦模式",8000,0)</f>
        <v/>
      </c>
      <c r="G309">
        <f>IF(评分与状态_周度!E585="🔴 地狱模式",8000,0)</f>
        <v/>
      </c>
      <c r="H309">
        <f>IF(评分与状态_周度!E585="💀 炼狱模式",8000,0)</f>
        <v/>
      </c>
    </row>
    <row r="310">
      <c r="A310" s="10">
        <f>回测_周度!A570</f>
        <v/>
      </c>
      <c r="B310">
        <f>回测_周度!B570</f>
        <v/>
      </c>
      <c r="C310">
        <f>IF(评分与状态_周度!E586="🟢 简单模式",8000,0)</f>
        <v/>
      </c>
      <c r="D310">
        <f>IF(评分与状态_周度!E586="🟢 普通模式",8000,0)</f>
        <v/>
      </c>
      <c r="E310">
        <f>IF(评分与状态_周度!E586="🟡 困难模式",8000,0)</f>
        <v/>
      </c>
      <c r="F310">
        <f>IF(评分与状态_周度!E586="🟠 噩梦模式",8000,0)</f>
        <v/>
      </c>
      <c r="G310">
        <f>IF(评分与状态_周度!E586="🔴 地狱模式",8000,0)</f>
        <v/>
      </c>
      <c r="H310">
        <f>IF(评分与状态_周度!E586="💀 炼狱模式",8000,0)</f>
        <v/>
      </c>
    </row>
    <row r="311">
      <c r="A311" s="10">
        <f>回测_周度!A571</f>
        <v/>
      </c>
      <c r="B311">
        <f>回测_周度!B571</f>
        <v/>
      </c>
      <c r="C311">
        <f>IF(评分与状态_周度!E587="🟢 简单模式",8000,0)</f>
        <v/>
      </c>
      <c r="D311">
        <f>IF(评分与状态_周度!E587="🟢 普通模式",8000,0)</f>
        <v/>
      </c>
      <c r="E311">
        <f>IF(评分与状态_周度!E587="🟡 困难模式",8000,0)</f>
        <v/>
      </c>
      <c r="F311">
        <f>IF(评分与状态_周度!E587="🟠 噩梦模式",8000,0)</f>
        <v/>
      </c>
      <c r="G311">
        <f>IF(评分与状态_周度!E587="🔴 地狱模式",8000,0)</f>
        <v/>
      </c>
      <c r="H311">
        <f>IF(评分与状态_周度!E587="💀 炼狱模式",8000,0)</f>
        <v/>
      </c>
    </row>
    <row r="312">
      <c r="A312" s="10">
        <f>回测_周度!A572</f>
        <v/>
      </c>
      <c r="B312">
        <f>回测_周度!B572</f>
        <v/>
      </c>
      <c r="C312">
        <f>IF(评分与状态_周度!E588="🟢 简单模式",8000,0)</f>
        <v/>
      </c>
      <c r="D312">
        <f>IF(评分与状态_周度!E588="🟢 普通模式",8000,0)</f>
        <v/>
      </c>
      <c r="E312">
        <f>IF(评分与状态_周度!E588="🟡 困难模式",8000,0)</f>
        <v/>
      </c>
      <c r="F312">
        <f>IF(评分与状态_周度!E588="🟠 噩梦模式",8000,0)</f>
        <v/>
      </c>
      <c r="G312">
        <f>IF(评分与状态_周度!E588="🔴 地狱模式",8000,0)</f>
        <v/>
      </c>
      <c r="H312">
        <f>IF(评分与状态_周度!E588="💀 炼狱模式",8000,0)</f>
        <v/>
      </c>
    </row>
    <row r="313">
      <c r="A313" s="10">
        <f>回测_周度!A573</f>
        <v/>
      </c>
      <c r="B313">
        <f>回测_周度!B573</f>
        <v/>
      </c>
      <c r="C313">
        <f>IF(评分与状态_周度!E589="🟢 简单模式",8000,0)</f>
        <v/>
      </c>
      <c r="D313">
        <f>IF(评分与状态_周度!E589="🟢 普通模式",8000,0)</f>
        <v/>
      </c>
      <c r="E313">
        <f>IF(评分与状态_周度!E589="🟡 困难模式",8000,0)</f>
        <v/>
      </c>
      <c r="F313">
        <f>IF(评分与状态_周度!E589="🟠 噩梦模式",8000,0)</f>
        <v/>
      </c>
      <c r="G313">
        <f>IF(评分与状态_周度!E589="🔴 地狱模式",8000,0)</f>
        <v/>
      </c>
      <c r="H313">
        <f>IF(评分与状态_周度!E589="💀 炼狱模式",8000,0)</f>
        <v/>
      </c>
    </row>
    <row r="314">
      <c r="A314" s="10">
        <f>回测_周度!A574</f>
        <v/>
      </c>
      <c r="B314">
        <f>回测_周度!B574</f>
        <v/>
      </c>
      <c r="C314">
        <f>IF(评分与状态_周度!E590="🟢 简单模式",8000,0)</f>
        <v/>
      </c>
      <c r="D314">
        <f>IF(评分与状态_周度!E590="🟢 普通模式",8000,0)</f>
        <v/>
      </c>
      <c r="E314">
        <f>IF(评分与状态_周度!E590="🟡 困难模式",8000,0)</f>
        <v/>
      </c>
      <c r="F314">
        <f>IF(评分与状态_周度!E590="🟠 噩梦模式",8000,0)</f>
        <v/>
      </c>
      <c r="G314">
        <f>IF(评分与状态_周度!E590="🔴 地狱模式",8000,0)</f>
        <v/>
      </c>
      <c r="H314">
        <f>IF(评分与状态_周度!E590="💀 炼狱模式",8000,0)</f>
        <v/>
      </c>
    </row>
    <row r="315">
      <c r="A315" s="10">
        <f>回测_周度!A575</f>
        <v/>
      </c>
      <c r="B315">
        <f>回测_周度!B575</f>
        <v/>
      </c>
      <c r="C315">
        <f>IF(评分与状态_周度!E591="🟢 简单模式",8000,0)</f>
        <v/>
      </c>
      <c r="D315">
        <f>IF(评分与状态_周度!E591="🟢 普通模式",8000,0)</f>
        <v/>
      </c>
      <c r="E315">
        <f>IF(评分与状态_周度!E591="🟡 困难模式",8000,0)</f>
        <v/>
      </c>
      <c r="F315">
        <f>IF(评分与状态_周度!E591="🟠 噩梦模式",8000,0)</f>
        <v/>
      </c>
      <c r="G315">
        <f>IF(评分与状态_周度!E591="🔴 地狱模式",8000,0)</f>
        <v/>
      </c>
      <c r="H315">
        <f>IF(评分与状态_周度!E591="💀 炼狱模式",8000,0)</f>
        <v/>
      </c>
    </row>
    <row r="316">
      <c r="A316" s="10">
        <f>回测_周度!A576</f>
        <v/>
      </c>
      <c r="B316">
        <f>回测_周度!B576</f>
        <v/>
      </c>
      <c r="C316">
        <f>IF(评分与状态_周度!E592="🟢 简单模式",8000,0)</f>
        <v/>
      </c>
      <c r="D316">
        <f>IF(评分与状态_周度!E592="🟢 普通模式",8000,0)</f>
        <v/>
      </c>
      <c r="E316">
        <f>IF(评分与状态_周度!E592="🟡 困难模式",8000,0)</f>
        <v/>
      </c>
      <c r="F316">
        <f>IF(评分与状态_周度!E592="🟠 噩梦模式",8000,0)</f>
        <v/>
      </c>
      <c r="G316">
        <f>IF(评分与状态_周度!E592="🔴 地狱模式",8000,0)</f>
        <v/>
      </c>
      <c r="H316">
        <f>IF(评分与状态_周度!E592="💀 炼狱模式",8000,0)</f>
        <v/>
      </c>
    </row>
    <row r="317">
      <c r="A317" s="10">
        <f>回测_周度!A577</f>
        <v/>
      </c>
      <c r="B317">
        <f>回测_周度!B577</f>
        <v/>
      </c>
      <c r="C317">
        <f>IF(评分与状态_周度!E593="🟢 简单模式",8000,0)</f>
        <v/>
      </c>
      <c r="D317">
        <f>IF(评分与状态_周度!E593="🟢 普通模式",8000,0)</f>
        <v/>
      </c>
      <c r="E317">
        <f>IF(评分与状态_周度!E593="🟡 困难模式",8000,0)</f>
        <v/>
      </c>
      <c r="F317">
        <f>IF(评分与状态_周度!E593="🟠 噩梦模式",8000,0)</f>
        <v/>
      </c>
      <c r="G317">
        <f>IF(评分与状态_周度!E593="🔴 地狱模式",8000,0)</f>
        <v/>
      </c>
      <c r="H317">
        <f>IF(评分与状态_周度!E593="💀 炼狱模式",8000,0)</f>
        <v/>
      </c>
    </row>
    <row r="318">
      <c r="A318" s="10">
        <f>回测_周度!A578</f>
        <v/>
      </c>
      <c r="B318">
        <f>回测_周度!B578</f>
        <v/>
      </c>
      <c r="C318">
        <f>IF(评分与状态_周度!E594="🟢 简单模式",8000,0)</f>
        <v/>
      </c>
      <c r="D318">
        <f>IF(评分与状态_周度!E594="🟢 普通模式",8000,0)</f>
        <v/>
      </c>
      <c r="E318">
        <f>IF(评分与状态_周度!E594="🟡 困难模式",8000,0)</f>
        <v/>
      </c>
      <c r="F318">
        <f>IF(评分与状态_周度!E594="🟠 噩梦模式",8000,0)</f>
        <v/>
      </c>
      <c r="G318">
        <f>IF(评分与状态_周度!E594="🔴 地狱模式",8000,0)</f>
        <v/>
      </c>
      <c r="H318">
        <f>IF(评分与状态_周度!E594="💀 炼狱模式",8000,0)</f>
        <v/>
      </c>
    </row>
    <row r="319">
      <c r="A319" s="10">
        <f>回测_周度!A579</f>
        <v/>
      </c>
      <c r="B319">
        <f>回测_周度!B579</f>
        <v/>
      </c>
      <c r="C319">
        <f>IF(评分与状态_周度!E595="🟢 简单模式",8000,0)</f>
        <v/>
      </c>
      <c r="D319">
        <f>IF(评分与状态_周度!E595="🟢 普通模式",8000,0)</f>
        <v/>
      </c>
      <c r="E319">
        <f>IF(评分与状态_周度!E595="🟡 困难模式",8000,0)</f>
        <v/>
      </c>
      <c r="F319">
        <f>IF(评分与状态_周度!E595="🟠 噩梦模式",8000,0)</f>
        <v/>
      </c>
      <c r="G319">
        <f>IF(评分与状态_周度!E595="🔴 地狱模式",8000,0)</f>
        <v/>
      </c>
      <c r="H319">
        <f>IF(评分与状态_周度!E595="💀 炼狱模式",8000,0)</f>
        <v/>
      </c>
    </row>
    <row r="320">
      <c r="A320" s="10">
        <f>回测_周度!A580</f>
        <v/>
      </c>
      <c r="B320">
        <f>回测_周度!B580</f>
        <v/>
      </c>
      <c r="C320">
        <f>IF(评分与状态_周度!E596="🟢 简单模式",8000,0)</f>
        <v/>
      </c>
      <c r="D320">
        <f>IF(评分与状态_周度!E596="🟢 普通模式",8000,0)</f>
        <v/>
      </c>
      <c r="E320">
        <f>IF(评分与状态_周度!E596="🟡 困难模式",8000,0)</f>
        <v/>
      </c>
      <c r="F320">
        <f>IF(评分与状态_周度!E596="🟠 噩梦模式",8000,0)</f>
        <v/>
      </c>
      <c r="G320">
        <f>IF(评分与状态_周度!E596="🔴 地狱模式",8000,0)</f>
        <v/>
      </c>
      <c r="H320">
        <f>IF(评分与状态_周度!E596="💀 炼狱模式",8000,0)</f>
        <v/>
      </c>
    </row>
    <row r="321">
      <c r="A321" s="10">
        <f>回测_周度!A581</f>
        <v/>
      </c>
      <c r="B321">
        <f>回测_周度!B581</f>
        <v/>
      </c>
      <c r="C321">
        <f>IF(评分与状态_周度!E597="🟢 简单模式",8000,0)</f>
        <v/>
      </c>
      <c r="D321">
        <f>IF(评分与状态_周度!E597="🟢 普通模式",8000,0)</f>
        <v/>
      </c>
      <c r="E321">
        <f>IF(评分与状态_周度!E597="🟡 困难模式",8000,0)</f>
        <v/>
      </c>
      <c r="F321">
        <f>IF(评分与状态_周度!E597="🟠 噩梦模式",8000,0)</f>
        <v/>
      </c>
      <c r="G321">
        <f>IF(评分与状态_周度!E597="🔴 地狱模式",8000,0)</f>
        <v/>
      </c>
      <c r="H321">
        <f>IF(评分与状态_周度!E597="💀 炼狱模式",8000,0)</f>
        <v/>
      </c>
    </row>
    <row r="322">
      <c r="A322" s="10">
        <f>回测_周度!A582</f>
        <v/>
      </c>
      <c r="B322">
        <f>回测_周度!B582</f>
        <v/>
      </c>
      <c r="C322">
        <f>IF(评分与状态_周度!E598="🟢 简单模式",8000,0)</f>
        <v/>
      </c>
      <c r="D322">
        <f>IF(评分与状态_周度!E598="🟢 普通模式",8000,0)</f>
        <v/>
      </c>
      <c r="E322">
        <f>IF(评分与状态_周度!E598="🟡 困难模式",8000,0)</f>
        <v/>
      </c>
      <c r="F322">
        <f>IF(评分与状态_周度!E598="🟠 噩梦模式",8000,0)</f>
        <v/>
      </c>
      <c r="G322">
        <f>IF(评分与状态_周度!E598="🔴 地狱模式",8000,0)</f>
        <v/>
      </c>
      <c r="H322">
        <f>IF(评分与状态_周度!E598="💀 炼狱模式",8000,0)</f>
        <v/>
      </c>
    </row>
    <row r="323">
      <c r="A323" s="10">
        <f>回测_周度!A583</f>
        <v/>
      </c>
      <c r="B323">
        <f>回测_周度!B583</f>
        <v/>
      </c>
      <c r="C323">
        <f>IF(评分与状态_周度!E599="🟢 简单模式",8000,0)</f>
        <v/>
      </c>
      <c r="D323">
        <f>IF(评分与状态_周度!E599="🟢 普通模式",8000,0)</f>
        <v/>
      </c>
      <c r="E323">
        <f>IF(评分与状态_周度!E599="🟡 困难模式",8000,0)</f>
        <v/>
      </c>
      <c r="F323">
        <f>IF(评分与状态_周度!E599="🟠 噩梦模式",8000,0)</f>
        <v/>
      </c>
      <c r="G323">
        <f>IF(评分与状态_周度!E599="🔴 地狱模式",8000,0)</f>
        <v/>
      </c>
      <c r="H323">
        <f>IF(评分与状态_周度!E599="💀 炼狱模式",8000,0)</f>
        <v/>
      </c>
    </row>
    <row r="324">
      <c r="A324" s="10">
        <f>回测_周度!A584</f>
        <v/>
      </c>
      <c r="B324">
        <f>回测_周度!B584</f>
        <v/>
      </c>
      <c r="C324">
        <f>IF(评分与状态_周度!E600="🟢 简单模式",8000,0)</f>
        <v/>
      </c>
      <c r="D324">
        <f>IF(评分与状态_周度!E600="🟢 普通模式",8000,0)</f>
        <v/>
      </c>
      <c r="E324">
        <f>IF(评分与状态_周度!E600="🟡 困难模式",8000,0)</f>
        <v/>
      </c>
      <c r="F324">
        <f>IF(评分与状态_周度!E600="🟠 噩梦模式",8000,0)</f>
        <v/>
      </c>
      <c r="G324">
        <f>IF(评分与状态_周度!E600="🔴 地狱模式",8000,0)</f>
        <v/>
      </c>
      <c r="H324">
        <f>IF(评分与状态_周度!E600="💀 炼狱模式",8000,0)</f>
        <v/>
      </c>
    </row>
    <row r="325">
      <c r="A325" s="10">
        <f>回测_周度!A585</f>
        <v/>
      </c>
      <c r="B325">
        <f>回测_周度!B585</f>
        <v/>
      </c>
      <c r="C325">
        <f>IF(评分与状态_周度!E601="🟢 简单模式",8000,0)</f>
        <v/>
      </c>
      <c r="D325">
        <f>IF(评分与状态_周度!E601="🟢 普通模式",8000,0)</f>
        <v/>
      </c>
      <c r="E325">
        <f>IF(评分与状态_周度!E601="🟡 困难模式",8000,0)</f>
        <v/>
      </c>
      <c r="F325">
        <f>IF(评分与状态_周度!E601="🟠 噩梦模式",8000,0)</f>
        <v/>
      </c>
      <c r="G325">
        <f>IF(评分与状态_周度!E601="🔴 地狱模式",8000,0)</f>
        <v/>
      </c>
      <c r="H325">
        <f>IF(评分与状态_周度!E601="💀 炼狱模式",8000,0)</f>
        <v/>
      </c>
    </row>
    <row r="326">
      <c r="A326" s="10">
        <f>回测_周度!A586</f>
        <v/>
      </c>
      <c r="B326">
        <f>回测_周度!B586</f>
        <v/>
      </c>
      <c r="C326">
        <f>IF(评分与状态_周度!E602="🟢 简单模式",8000,0)</f>
        <v/>
      </c>
      <c r="D326">
        <f>IF(评分与状态_周度!E602="🟢 普通模式",8000,0)</f>
        <v/>
      </c>
      <c r="E326">
        <f>IF(评分与状态_周度!E602="🟡 困难模式",8000,0)</f>
        <v/>
      </c>
      <c r="F326">
        <f>IF(评分与状态_周度!E602="🟠 噩梦模式",8000,0)</f>
        <v/>
      </c>
      <c r="G326">
        <f>IF(评分与状态_周度!E602="🔴 地狱模式",8000,0)</f>
        <v/>
      </c>
      <c r="H326">
        <f>IF(评分与状态_周度!E602="💀 炼狱模式",8000,0)</f>
        <v/>
      </c>
    </row>
    <row r="327">
      <c r="A327" s="10">
        <f>回测_周度!A587</f>
        <v/>
      </c>
      <c r="B327">
        <f>回测_周度!B587</f>
        <v/>
      </c>
      <c r="C327">
        <f>IF(评分与状态_周度!E603="🟢 简单模式",8000,0)</f>
        <v/>
      </c>
      <c r="D327">
        <f>IF(评分与状态_周度!E603="🟢 普通模式",8000,0)</f>
        <v/>
      </c>
      <c r="E327">
        <f>IF(评分与状态_周度!E603="🟡 困难模式",8000,0)</f>
        <v/>
      </c>
      <c r="F327">
        <f>IF(评分与状态_周度!E603="🟠 噩梦模式",8000,0)</f>
        <v/>
      </c>
      <c r="G327">
        <f>IF(评分与状态_周度!E603="🔴 地狱模式",8000,0)</f>
        <v/>
      </c>
      <c r="H327">
        <f>IF(评分与状态_周度!E603="💀 炼狱模式",8000,0)</f>
        <v/>
      </c>
    </row>
    <row r="328">
      <c r="A328" s="10">
        <f>回测_周度!A588</f>
        <v/>
      </c>
      <c r="B328">
        <f>回测_周度!B588</f>
        <v/>
      </c>
      <c r="C328">
        <f>IF(评分与状态_周度!E604="🟢 简单模式",8000,0)</f>
        <v/>
      </c>
      <c r="D328">
        <f>IF(评分与状态_周度!E604="🟢 普通模式",8000,0)</f>
        <v/>
      </c>
      <c r="E328">
        <f>IF(评分与状态_周度!E604="🟡 困难模式",8000,0)</f>
        <v/>
      </c>
      <c r="F328">
        <f>IF(评分与状态_周度!E604="🟠 噩梦模式",8000,0)</f>
        <v/>
      </c>
      <c r="G328">
        <f>IF(评分与状态_周度!E604="🔴 地狱模式",8000,0)</f>
        <v/>
      </c>
      <c r="H328">
        <f>IF(评分与状态_周度!E604="💀 炼狱模式",8000,0)</f>
        <v/>
      </c>
    </row>
    <row r="329">
      <c r="A329" s="10">
        <f>回测_周度!A589</f>
        <v/>
      </c>
      <c r="B329">
        <f>回测_周度!B589</f>
        <v/>
      </c>
      <c r="C329">
        <f>IF(评分与状态_周度!E605="🟢 简单模式",8000,0)</f>
        <v/>
      </c>
      <c r="D329">
        <f>IF(评分与状态_周度!E605="🟢 普通模式",8000,0)</f>
        <v/>
      </c>
      <c r="E329">
        <f>IF(评分与状态_周度!E605="🟡 困难模式",8000,0)</f>
        <v/>
      </c>
      <c r="F329">
        <f>IF(评分与状态_周度!E605="🟠 噩梦模式",8000,0)</f>
        <v/>
      </c>
      <c r="G329">
        <f>IF(评分与状态_周度!E605="🔴 地狱模式",8000,0)</f>
        <v/>
      </c>
      <c r="H329">
        <f>IF(评分与状态_周度!E605="💀 炼狱模式",8000,0)</f>
        <v/>
      </c>
    </row>
    <row r="330">
      <c r="A330" s="10">
        <f>回测_周度!A590</f>
        <v/>
      </c>
      <c r="B330">
        <f>回测_周度!B590</f>
        <v/>
      </c>
      <c r="C330">
        <f>IF(评分与状态_周度!E606="🟢 简单模式",8000,0)</f>
        <v/>
      </c>
      <c r="D330">
        <f>IF(评分与状态_周度!E606="🟢 普通模式",8000,0)</f>
        <v/>
      </c>
      <c r="E330">
        <f>IF(评分与状态_周度!E606="🟡 困难模式",8000,0)</f>
        <v/>
      </c>
      <c r="F330">
        <f>IF(评分与状态_周度!E606="🟠 噩梦模式",8000,0)</f>
        <v/>
      </c>
      <c r="G330">
        <f>IF(评分与状态_周度!E606="🔴 地狱模式",8000,0)</f>
        <v/>
      </c>
      <c r="H330">
        <f>IF(评分与状态_周度!E606="💀 炼狱模式",8000,0)</f>
        <v/>
      </c>
    </row>
    <row r="331">
      <c r="A331" s="10">
        <f>回测_周度!A591</f>
        <v/>
      </c>
      <c r="B331">
        <f>回测_周度!B591</f>
        <v/>
      </c>
      <c r="C331">
        <f>IF(评分与状态_周度!E607="🟢 简单模式",8000,0)</f>
        <v/>
      </c>
      <c r="D331">
        <f>IF(评分与状态_周度!E607="🟢 普通模式",8000,0)</f>
        <v/>
      </c>
      <c r="E331">
        <f>IF(评分与状态_周度!E607="🟡 困难模式",8000,0)</f>
        <v/>
      </c>
      <c r="F331">
        <f>IF(评分与状态_周度!E607="🟠 噩梦模式",8000,0)</f>
        <v/>
      </c>
      <c r="G331">
        <f>IF(评分与状态_周度!E607="🔴 地狱模式",8000,0)</f>
        <v/>
      </c>
      <c r="H331">
        <f>IF(评分与状态_周度!E607="💀 炼狱模式",8000,0)</f>
        <v/>
      </c>
    </row>
    <row r="332">
      <c r="A332" s="10">
        <f>回测_周度!A592</f>
        <v/>
      </c>
      <c r="B332">
        <f>回测_周度!B592</f>
        <v/>
      </c>
      <c r="C332">
        <f>IF(评分与状态_周度!E608="🟢 简单模式",8000,0)</f>
        <v/>
      </c>
      <c r="D332">
        <f>IF(评分与状态_周度!E608="🟢 普通模式",8000,0)</f>
        <v/>
      </c>
      <c r="E332">
        <f>IF(评分与状态_周度!E608="🟡 困难模式",8000,0)</f>
        <v/>
      </c>
      <c r="F332">
        <f>IF(评分与状态_周度!E608="🟠 噩梦模式",8000,0)</f>
        <v/>
      </c>
      <c r="G332">
        <f>IF(评分与状态_周度!E608="🔴 地狱模式",8000,0)</f>
        <v/>
      </c>
      <c r="H332">
        <f>IF(评分与状态_周度!E608="💀 炼狱模式",8000,0)</f>
        <v/>
      </c>
    </row>
    <row r="333">
      <c r="A333" s="10">
        <f>回测_周度!A593</f>
        <v/>
      </c>
      <c r="B333">
        <f>回测_周度!B593</f>
        <v/>
      </c>
      <c r="C333">
        <f>IF(评分与状态_周度!E609="🟢 简单模式",8000,0)</f>
        <v/>
      </c>
      <c r="D333">
        <f>IF(评分与状态_周度!E609="🟢 普通模式",8000,0)</f>
        <v/>
      </c>
      <c r="E333">
        <f>IF(评分与状态_周度!E609="🟡 困难模式",8000,0)</f>
        <v/>
      </c>
      <c r="F333">
        <f>IF(评分与状态_周度!E609="🟠 噩梦模式",8000,0)</f>
        <v/>
      </c>
      <c r="G333">
        <f>IF(评分与状态_周度!E609="🔴 地狱模式",8000,0)</f>
        <v/>
      </c>
      <c r="H333">
        <f>IF(评分与状态_周度!E609="💀 炼狱模式",8000,0)</f>
        <v/>
      </c>
    </row>
    <row r="334">
      <c r="A334" s="10">
        <f>回测_周度!A594</f>
        <v/>
      </c>
      <c r="B334">
        <f>回测_周度!B594</f>
        <v/>
      </c>
      <c r="C334">
        <f>IF(评分与状态_周度!E610="🟢 简单模式",8000,0)</f>
        <v/>
      </c>
      <c r="D334">
        <f>IF(评分与状态_周度!E610="🟢 普通模式",8000,0)</f>
        <v/>
      </c>
      <c r="E334">
        <f>IF(评分与状态_周度!E610="🟡 困难模式",8000,0)</f>
        <v/>
      </c>
      <c r="F334">
        <f>IF(评分与状态_周度!E610="🟠 噩梦模式",8000,0)</f>
        <v/>
      </c>
      <c r="G334">
        <f>IF(评分与状态_周度!E610="🔴 地狱模式",8000,0)</f>
        <v/>
      </c>
      <c r="H334">
        <f>IF(评分与状态_周度!E610="💀 炼狱模式",8000,0)</f>
        <v/>
      </c>
    </row>
    <row r="335">
      <c r="A335" s="10">
        <f>回测_周度!A595</f>
        <v/>
      </c>
      <c r="B335">
        <f>回测_周度!B595</f>
        <v/>
      </c>
      <c r="C335">
        <f>IF(评分与状态_周度!E611="🟢 简单模式",8000,0)</f>
        <v/>
      </c>
      <c r="D335">
        <f>IF(评分与状态_周度!E611="🟢 普通模式",8000,0)</f>
        <v/>
      </c>
      <c r="E335">
        <f>IF(评分与状态_周度!E611="🟡 困难模式",8000,0)</f>
        <v/>
      </c>
      <c r="F335">
        <f>IF(评分与状态_周度!E611="🟠 噩梦模式",8000,0)</f>
        <v/>
      </c>
      <c r="G335">
        <f>IF(评分与状态_周度!E611="🔴 地狱模式",8000,0)</f>
        <v/>
      </c>
      <c r="H335">
        <f>IF(评分与状态_周度!E611="💀 炼狱模式",8000,0)</f>
        <v/>
      </c>
    </row>
    <row r="336">
      <c r="A336" s="10">
        <f>回测_周度!A596</f>
        <v/>
      </c>
      <c r="B336">
        <f>回测_周度!B596</f>
        <v/>
      </c>
      <c r="C336">
        <f>IF(评分与状态_周度!E612="🟢 简单模式",8000,0)</f>
        <v/>
      </c>
      <c r="D336">
        <f>IF(评分与状态_周度!E612="🟢 普通模式",8000,0)</f>
        <v/>
      </c>
      <c r="E336">
        <f>IF(评分与状态_周度!E612="🟡 困难模式",8000,0)</f>
        <v/>
      </c>
      <c r="F336">
        <f>IF(评分与状态_周度!E612="🟠 噩梦模式",8000,0)</f>
        <v/>
      </c>
      <c r="G336">
        <f>IF(评分与状态_周度!E612="🔴 地狱模式",8000,0)</f>
        <v/>
      </c>
      <c r="H336">
        <f>IF(评分与状态_周度!E612="💀 炼狱模式",8000,0)</f>
        <v/>
      </c>
    </row>
    <row r="337">
      <c r="A337" s="10">
        <f>回测_周度!A597</f>
        <v/>
      </c>
      <c r="B337">
        <f>回测_周度!B597</f>
        <v/>
      </c>
      <c r="C337">
        <f>IF(评分与状态_周度!E613="🟢 简单模式",8000,0)</f>
        <v/>
      </c>
      <c r="D337">
        <f>IF(评分与状态_周度!E613="🟢 普通模式",8000,0)</f>
        <v/>
      </c>
      <c r="E337">
        <f>IF(评分与状态_周度!E613="🟡 困难模式",8000,0)</f>
        <v/>
      </c>
      <c r="F337">
        <f>IF(评分与状态_周度!E613="🟠 噩梦模式",8000,0)</f>
        <v/>
      </c>
      <c r="G337">
        <f>IF(评分与状态_周度!E613="🔴 地狱模式",8000,0)</f>
        <v/>
      </c>
      <c r="H337">
        <f>IF(评分与状态_周度!E613="💀 炼狱模式",8000,0)</f>
        <v/>
      </c>
    </row>
    <row r="338">
      <c r="A338" s="10">
        <f>回测_周度!A598</f>
        <v/>
      </c>
      <c r="B338">
        <f>回测_周度!B598</f>
        <v/>
      </c>
      <c r="C338">
        <f>IF(评分与状态_周度!E614="🟢 简单模式",8000,0)</f>
        <v/>
      </c>
      <c r="D338">
        <f>IF(评分与状态_周度!E614="🟢 普通模式",8000,0)</f>
        <v/>
      </c>
      <c r="E338">
        <f>IF(评分与状态_周度!E614="🟡 困难模式",8000,0)</f>
        <v/>
      </c>
      <c r="F338">
        <f>IF(评分与状态_周度!E614="🟠 噩梦模式",8000,0)</f>
        <v/>
      </c>
      <c r="G338">
        <f>IF(评分与状态_周度!E614="🔴 地狱模式",8000,0)</f>
        <v/>
      </c>
      <c r="H338">
        <f>IF(评分与状态_周度!E614="💀 炼狱模式",8000,0)</f>
        <v/>
      </c>
    </row>
    <row r="339">
      <c r="A339" s="10">
        <f>回测_周度!A599</f>
        <v/>
      </c>
      <c r="B339">
        <f>回测_周度!B599</f>
        <v/>
      </c>
      <c r="C339">
        <f>IF(评分与状态_周度!E615="🟢 简单模式",8000,0)</f>
        <v/>
      </c>
      <c r="D339">
        <f>IF(评分与状态_周度!E615="🟢 普通模式",8000,0)</f>
        <v/>
      </c>
      <c r="E339">
        <f>IF(评分与状态_周度!E615="🟡 困难模式",8000,0)</f>
        <v/>
      </c>
      <c r="F339">
        <f>IF(评分与状态_周度!E615="🟠 噩梦模式",8000,0)</f>
        <v/>
      </c>
      <c r="G339">
        <f>IF(评分与状态_周度!E615="🔴 地狱模式",8000,0)</f>
        <v/>
      </c>
      <c r="H339">
        <f>IF(评分与状态_周度!E615="💀 炼狱模式",8000,0)</f>
        <v/>
      </c>
    </row>
    <row r="340">
      <c r="A340" s="10">
        <f>回测_周度!A600</f>
        <v/>
      </c>
      <c r="B340">
        <f>回测_周度!B600</f>
        <v/>
      </c>
      <c r="C340">
        <f>IF(评分与状态_周度!E616="🟢 简单模式",8000,0)</f>
        <v/>
      </c>
      <c r="D340">
        <f>IF(评分与状态_周度!E616="🟢 普通模式",8000,0)</f>
        <v/>
      </c>
      <c r="E340">
        <f>IF(评分与状态_周度!E616="🟡 困难模式",8000,0)</f>
        <v/>
      </c>
      <c r="F340">
        <f>IF(评分与状态_周度!E616="🟠 噩梦模式",8000,0)</f>
        <v/>
      </c>
      <c r="G340">
        <f>IF(评分与状态_周度!E616="🔴 地狱模式",8000,0)</f>
        <v/>
      </c>
      <c r="H340">
        <f>IF(评分与状态_周度!E616="💀 炼狱模式",8000,0)</f>
        <v/>
      </c>
    </row>
    <row r="341">
      <c r="A341" s="10">
        <f>回测_周度!A601</f>
        <v/>
      </c>
      <c r="B341">
        <f>回测_周度!B601</f>
        <v/>
      </c>
      <c r="C341">
        <f>IF(评分与状态_周度!E617="🟢 简单模式",8000,0)</f>
        <v/>
      </c>
      <c r="D341">
        <f>IF(评分与状态_周度!E617="🟢 普通模式",8000,0)</f>
        <v/>
      </c>
      <c r="E341">
        <f>IF(评分与状态_周度!E617="🟡 困难模式",8000,0)</f>
        <v/>
      </c>
      <c r="F341">
        <f>IF(评分与状态_周度!E617="🟠 噩梦模式",8000,0)</f>
        <v/>
      </c>
      <c r="G341">
        <f>IF(评分与状态_周度!E617="🔴 地狱模式",8000,0)</f>
        <v/>
      </c>
      <c r="H341">
        <f>IF(评分与状态_周度!E617="💀 炼狱模式",8000,0)</f>
        <v/>
      </c>
    </row>
    <row r="342">
      <c r="A342" s="10">
        <f>回测_周度!A602</f>
        <v/>
      </c>
      <c r="B342">
        <f>回测_周度!B602</f>
        <v/>
      </c>
      <c r="C342">
        <f>IF(评分与状态_周度!E618="🟢 简单模式",8000,0)</f>
        <v/>
      </c>
      <c r="D342">
        <f>IF(评分与状态_周度!E618="🟢 普通模式",8000,0)</f>
        <v/>
      </c>
      <c r="E342">
        <f>IF(评分与状态_周度!E618="🟡 困难模式",8000,0)</f>
        <v/>
      </c>
      <c r="F342">
        <f>IF(评分与状态_周度!E618="🟠 噩梦模式",8000,0)</f>
        <v/>
      </c>
      <c r="G342">
        <f>IF(评分与状态_周度!E618="🔴 地狱模式",8000,0)</f>
        <v/>
      </c>
      <c r="H342">
        <f>IF(评分与状态_周度!E618="💀 炼狱模式",8000,0)</f>
        <v/>
      </c>
    </row>
    <row r="343">
      <c r="A343" s="10">
        <f>回测_周度!A603</f>
        <v/>
      </c>
      <c r="B343">
        <f>回测_周度!B603</f>
        <v/>
      </c>
      <c r="C343">
        <f>IF(评分与状态_周度!E619="🟢 简单模式",8000,0)</f>
        <v/>
      </c>
      <c r="D343">
        <f>IF(评分与状态_周度!E619="🟢 普通模式",8000,0)</f>
        <v/>
      </c>
      <c r="E343">
        <f>IF(评分与状态_周度!E619="🟡 困难模式",8000,0)</f>
        <v/>
      </c>
      <c r="F343">
        <f>IF(评分与状态_周度!E619="🟠 噩梦模式",8000,0)</f>
        <v/>
      </c>
      <c r="G343">
        <f>IF(评分与状态_周度!E619="🔴 地狱模式",8000,0)</f>
        <v/>
      </c>
      <c r="H343">
        <f>IF(评分与状态_周度!E619="💀 炼狱模式",8000,0)</f>
        <v/>
      </c>
    </row>
    <row r="344">
      <c r="A344" s="10">
        <f>回测_周度!A604</f>
        <v/>
      </c>
      <c r="B344">
        <f>回测_周度!B604</f>
        <v/>
      </c>
      <c r="C344">
        <f>IF(评分与状态_周度!E620="🟢 简单模式",8000,0)</f>
        <v/>
      </c>
      <c r="D344">
        <f>IF(评分与状态_周度!E620="🟢 普通模式",8000,0)</f>
        <v/>
      </c>
      <c r="E344">
        <f>IF(评分与状态_周度!E620="🟡 困难模式",8000,0)</f>
        <v/>
      </c>
      <c r="F344">
        <f>IF(评分与状态_周度!E620="🟠 噩梦模式",8000,0)</f>
        <v/>
      </c>
      <c r="G344">
        <f>IF(评分与状态_周度!E620="🔴 地狱模式",8000,0)</f>
        <v/>
      </c>
      <c r="H344">
        <f>IF(评分与状态_周度!E620="💀 炼狱模式",8000,0)</f>
        <v/>
      </c>
    </row>
    <row r="345">
      <c r="A345" s="10">
        <f>回测_周度!A605</f>
        <v/>
      </c>
      <c r="B345">
        <f>回测_周度!B605</f>
        <v/>
      </c>
      <c r="C345">
        <f>IF(评分与状态_周度!E621="🟢 简单模式",8000,0)</f>
        <v/>
      </c>
      <c r="D345">
        <f>IF(评分与状态_周度!E621="🟢 普通模式",8000,0)</f>
        <v/>
      </c>
      <c r="E345">
        <f>IF(评分与状态_周度!E621="🟡 困难模式",8000,0)</f>
        <v/>
      </c>
      <c r="F345">
        <f>IF(评分与状态_周度!E621="🟠 噩梦模式",8000,0)</f>
        <v/>
      </c>
      <c r="G345">
        <f>IF(评分与状态_周度!E621="🔴 地狱模式",8000,0)</f>
        <v/>
      </c>
      <c r="H345">
        <f>IF(评分与状态_周度!E621="💀 炼狱模式",8000,0)</f>
        <v/>
      </c>
    </row>
    <row r="346">
      <c r="A346" s="10">
        <f>回测_周度!A606</f>
        <v/>
      </c>
      <c r="B346">
        <f>回测_周度!B606</f>
        <v/>
      </c>
      <c r="C346">
        <f>IF(评分与状态_周度!E622="🟢 简单模式",8000,0)</f>
        <v/>
      </c>
      <c r="D346">
        <f>IF(评分与状态_周度!E622="🟢 普通模式",8000,0)</f>
        <v/>
      </c>
      <c r="E346">
        <f>IF(评分与状态_周度!E622="🟡 困难模式",8000,0)</f>
        <v/>
      </c>
      <c r="F346">
        <f>IF(评分与状态_周度!E622="🟠 噩梦模式",8000,0)</f>
        <v/>
      </c>
      <c r="G346">
        <f>IF(评分与状态_周度!E622="🔴 地狱模式",8000,0)</f>
        <v/>
      </c>
      <c r="H346">
        <f>IF(评分与状态_周度!E622="💀 炼狱模式",8000,0)</f>
        <v/>
      </c>
    </row>
    <row r="347">
      <c r="A347" s="10">
        <f>回测_周度!A607</f>
        <v/>
      </c>
      <c r="B347">
        <f>回测_周度!B607</f>
        <v/>
      </c>
      <c r="C347">
        <f>IF(评分与状态_周度!E623="🟢 简单模式",8000,0)</f>
        <v/>
      </c>
      <c r="D347">
        <f>IF(评分与状态_周度!E623="🟢 普通模式",8000,0)</f>
        <v/>
      </c>
      <c r="E347">
        <f>IF(评分与状态_周度!E623="🟡 困难模式",8000,0)</f>
        <v/>
      </c>
      <c r="F347">
        <f>IF(评分与状态_周度!E623="🟠 噩梦模式",8000,0)</f>
        <v/>
      </c>
      <c r="G347">
        <f>IF(评分与状态_周度!E623="🔴 地狱模式",8000,0)</f>
        <v/>
      </c>
      <c r="H347">
        <f>IF(评分与状态_周度!E623="💀 炼狱模式",8000,0)</f>
        <v/>
      </c>
    </row>
    <row r="348">
      <c r="A348" s="10">
        <f>回测_周度!A608</f>
        <v/>
      </c>
      <c r="B348">
        <f>回测_周度!B608</f>
        <v/>
      </c>
      <c r="C348">
        <f>IF(评分与状态_周度!E624="🟢 简单模式",8000,0)</f>
        <v/>
      </c>
      <c r="D348">
        <f>IF(评分与状态_周度!E624="🟢 普通模式",8000,0)</f>
        <v/>
      </c>
      <c r="E348">
        <f>IF(评分与状态_周度!E624="🟡 困难模式",8000,0)</f>
        <v/>
      </c>
      <c r="F348">
        <f>IF(评分与状态_周度!E624="🟠 噩梦模式",8000,0)</f>
        <v/>
      </c>
      <c r="G348">
        <f>IF(评分与状态_周度!E624="🔴 地狱模式",8000,0)</f>
        <v/>
      </c>
      <c r="H348">
        <f>IF(评分与状态_周度!E624="💀 炼狱模式",8000,0)</f>
        <v/>
      </c>
    </row>
    <row r="349">
      <c r="A349" s="10">
        <f>回测_周度!A609</f>
        <v/>
      </c>
      <c r="B349">
        <f>回测_周度!B609</f>
        <v/>
      </c>
      <c r="C349">
        <f>IF(评分与状态_周度!E625="🟢 简单模式",8000,0)</f>
        <v/>
      </c>
      <c r="D349">
        <f>IF(评分与状态_周度!E625="🟢 普通模式",8000,0)</f>
        <v/>
      </c>
      <c r="E349">
        <f>IF(评分与状态_周度!E625="🟡 困难模式",8000,0)</f>
        <v/>
      </c>
      <c r="F349">
        <f>IF(评分与状态_周度!E625="🟠 噩梦模式",8000,0)</f>
        <v/>
      </c>
      <c r="G349">
        <f>IF(评分与状态_周度!E625="🔴 地狱模式",8000,0)</f>
        <v/>
      </c>
      <c r="H349">
        <f>IF(评分与状态_周度!E625="💀 炼狱模式",8000,0)</f>
        <v/>
      </c>
    </row>
    <row r="350">
      <c r="A350" s="10">
        <f>回测_周度!A610</f>
        <v/>
      </c>
      <c r="B350">
        <f>回测_周度!B610</f>
        <v/>
      </c>
      <c r="C350">
        <f>IF(评分与状态_周度!E626="🟢 简单模式",8000,0)</f>
        <v/>
      </c>
      <c r="D350">
        <f>IF(评分与状态_周度!E626="🟢 普通模式",8000,0)</f>
        <v/>
      </c>
      <c r="E350">
        <f>IF(评分与状态_周度!E626="🟡 困难模式",8000,0)</f>
        <v/>
      </c>
      <c r="F350">
        <f>IF(评分与状态_周度!E626="🟠 噩梦模式",8000,0)</f>
        <v/>
      </c>
      <c r="G350">
        <f>IF(评分与状态_周度!E626="🔴 地狱模式",8000,0)</f>
        <v/>
      </c>
      <c r="H350">
        <f>IF(评分与状态_周度!E626="💀 炼狱模式",8000,0)</f>
        <v/>
      </c>
    </row>
    <row r="351">
      <c r="A351" s="10">
        <f>回测_周度!A611</f>
        <v/>
      </c>
      <c r="B351">
        <f>回测_周度!B611</f>
        <v/>
      </c>
      <c r="C351">
        <f>IF(评分与状态_周度!E627="🟢 简单模式",8000,0)</f>
        <v/>
      </c>
      <c r="D351">
        <f>IF(评分与状态_周度!E627="🟢 普通模式",8000,0)</f>
        <v/>
      </c>
      <c r="E351">
        <f>IF(评分与状态_周度!E627="🟡 困难模式",8000,0)</f>
        <v/>
      </c>
      <c r="F351">
        <f>IF(评分与状态_周度!E627="🟠 噩梦模式",8000,0)</f>
        <v/>
      </c>
      <c r="G351">
        <f>IF(评分与状态_周度!E627="🔴 地狱模式",8000,0)</f>
        <v/>
      </c>
      <c r="H351">
        <f>IF(评分与状态_周度!E627="💀 炼狱模式",8000,0)</f>
        <v/>
      </c>
    </row>
    <row r="352">
      <c r="A352" s="10">
        <f>回测_周度!A612</f>
        <v/>
      </c>
      <c r="B352">
        <f>回测_周度!B612</f>
        <v/>
      </c>
      <c r="C352">
        <f>IF(评分与状态_周度!E628="🟢 简单模式",8000,0)</f>
        <v/>
      </c>
      <c r="D352">
        <f>IF(评分与状态_周度!E628="🟢 普通模式",8000,0)</f>
        <v/>
      </c>
      <c r="E352">
        <f>IF(评分与状态_周度!E628="🟡 困难模式",8000,0)</f>
        <v/>
      </c>
      <c r="F352">
        <f>IF(评分与状态_周度!E628="🟠 噩梦模式",8000,0)</f>
        <v/>
      </c>
      <c r="G352">
        <f>IF(评分与状态_周度!E628="🔴 地狱模式",8000,0)</f>
        <v/>
      </c>
      <c r="H352">
        <f>IF(评分与状态_周度!E628="💀 炼狱模式",8000,0)</f>
        <v/>
      </c>
    </row>
    <row r="353">
      <c r="A353" s="10">
        <f>回测_周度!A613</f>
        <v/>
      </c>
      <c r="B353">
        <f>回测_周度!B613</f>
        <v/>
      </c>
      <c r="C353">
        <f>IF(评分与状态_周度!E629="🟢 简单模式",8000,0)</f>
        <v/>
      </c>
      <c r="D353">
        <f>IF(评分与状态_周度!E629="🟢 普通模式",8000,0)</f>
        <v/>
      </c>
      <c r="E353">
        <f>IF(评分与状态_周度!E629="🟡 困难模式",8000,0)</f>
        <v/>
      </c>
      <c r="F353">
        <f>IF(评分与状态_周度!E629="🟠 噩梦模式",8000,0)</f>
        <v/>
      </c>
      <c r="G353">
        <f>IF(评分与状态_周度!E629="🔴 地狱模式",8000,0)</f>
        <v/>
      </c>
      <c r="H353">
        <f>IF(评分与状态_周度!E629="💀 炼狱模式",8000,0)</f>
        <v/>
      </c>
    </row>
    <row r="354">
      <c r="A354" s="10">
        <f>回测_周度!A614</f>
        <v/>
      </c>
      <c r="B354">
        <f>回测_周度!B614</f>
        <v/>
      </c>
      <c r="C354">
        <f>IF(评分与状态_周度!E630="🟢 简单模式",8000,0)</f>
        <v/>
      </c>
      <c r="D354">
        <f>IF(评分与状态_周度!E630="🟢 普通模式",8000,0)</f>
        <v/>
      </c>
      <c r="E354">
        <f>IF(评分与状态_周度!E630="🟡 困难模式",8000,0)</f>
        <v/>
      </c>
      <c r="F354">
        <f>IF(评分与状态_周度!E630="🟠 噩梦模式",8000,0)</f>
        <v/>
      </c>
      <c r="G354">
        <f>IF(评分与状态_周度!E630="🔴 地狱模式",8000,0)</f>
        <v/>
      </c>
      <c r="H354">
        <f>IF(评分与状态_周度!E630="💀 炼狱模式",8000,0)</f>
        <v/>
      </c>
    </row>
    <row r="355">
      <c r="A355" s="10">
        <f>回测_周度!A615</f>
        <v/>
      </c>
      <c r="B355">
        <f>回测_周度!B615</f>
        <v/>
      </c>
      <c r="C355">
        <f>IF(评分与状态_周度!E631="🟢 简单模式",8000,0)</f>
        <v/>
      </c>
      <c r="D355">
        <f>IF(评分与状态_周度!E631="🟢 普通模式",8000,0)</f>
        <v/>
      </c>
      <c r="E355">
        <f>IF(评分与状态_周度!E631="🟡 困难模式",8000,0)</f>
        <v/>
      </c>
      <c r="F355">
        <f>IF(评分与状态_周度!E631="🟠 噩梦模式",8000,0)</f>
        <v/>
      </c>
      <c r="G355">
        <f>IF(评分与状态_周度!E631="🔴 地狱模式",8000,0)</f>
        <v/>
      </c>
      <c r="H355">
        <f>IF(评分与状态_周度!E631="💀 炼狱模式",8000,0)</f>
        <v/>
      </c>
    </row>
    <row r="356">
      <c r="A356" s="10">
        <f>回测_周度!A616</f>
        <v/>
      </c>
      <c r="B356">
        <f>回测_周度!B616</f>
        <v/>
      </c>
      <c r="C356">
        <f>IF(评分与状态_周度!E632="🟢 简单模式",8000,0)</f>
        <v/>
      </c>
      <c r="D356">
        <f>IF(评分与状态_周度!E632="🟢 普通模式",8000,0)</f>
        <v/>
      </c>
      <c r="E356">
        <f>IF(评分与状态_周度!E632="🟡 困难模式",8000,0)</f>
        <v/>
      </c>
      <c r="F356">
        <f>IF(评分与状态_周度!E632="🟠 噩梦模式",8000,0)</f>
        <v/>
      </c>
      <c r="G356">
        <f>IF(评分与状态_周度!E632="🔴 地狱模式",8000,0)</f>
        <v/>
      </c>
      <c r="H356">
        <f>IF(评分与状态_周度!E632="💀 炼狱模式",8000,0)</f>
        <v/>
      </c>
    </row>
    <row r="357">
      <c r="A357" s="10">
        <f>回测_周度!A617</f>
        <v/>
      </c>
      <c r="B357">
        <f>回测_周度!B617</f>
        <v/>
      </c>
      <c r="C357">
        <f>IF(评分与状态_周度!E633="🟢 简单模式",8000,0)</f>
        <v/>
      </c>
      <c r="D357">
        <f>IF(评分与状态_周度!E633="🟢 普通模式",8000,0)</f>
        <v/>
      </c>
      <c r="E357">
        <f>IF(评分与状态_周度!E633="🟡 困难模式",8000,0)</f>
        <v/>
      </c>
      <c r="F357">
        <f>IF(评分与状态_周度!E633="🟠 噩梦模式",8000,0)</f>
        <v/>
      </c>
      <c r="G357">
        <f>IF(评分与状态_周度!E633="🔴 地狱模式",8000,0)</f>
        <v/>
      </c>
      <c r="H357">
        <f>IF(评分与状态_周度!E633="💀 炼狱模式",8000,0)</f>
        <v/>
      </c>
    </row>
    <row r="358">
      <c r="A358" s="10">
        <f>回测_周度!A618</f>
        <v/>
      </c>
      <c r="B358">
        <f>回测_周度!B618</f>
        <v/>
      </c>
      <c r="C358">
        <f>IF(评分与状态_周度!E634="🟢 简单模式",8000,0)</f>
        <v/>
      </c>
      <c r="D358">
        <f>IF(评分与状态_周度!E634="🟢 普通模式",8000,0)</f>
        <v/>
      </c>
      <c r="E358">
        <f>IF(评分与状态_周度!E634="🟡 困难模式",8000,0)</f>
        <v/>
      </c>
      <c r="F358">
        <f>IF(评分与状态_周度!E634="🟠 噩梦模式",8000,0)</f>
        <v/>
      </c>
      <c r="G358">
        <f>IF(评分与状态_周度!E634="🔴 地狱模式",8000,0)</f>
        <v/>
      </c>
      <c r="H358">
        <f>IF(评分与状态_周度!E634="💀 炼狱模式",8000,0)</f>
        <v/>
      </c>
    </row>
    <row r="359">
      <c r="A359" s="10">
        <f>回测_周度!A619</f>
        <v/>
      </c>
      <c r="B359">
        <f>回测_周度!B619</f>
        <v/>
      </c>
      <c r="C359">
        <f>IF(评分与状态_周度!E635="🟢 简单模式",8000,0)</f>
        <v/>
      </c>
      <c r="D359">
        <f>IF(评分与状态_周度!E635="🟢 普通模式",8000,0)</f>
        <v/>
      </c>
      <c r="E359">
        <f>IF(评分与状态_周度!E635="🟡 困难模式",8000,0)</f>
        <v/>
      </c>
      <c r="F359">
        <f>IF(评分与状态_周度!E635="🟠 噩梦模式",8000,0)</f>
        <v/>
      </c>
      <c r="G359">
        <f>IF(评分与状态_周度!E635="🔴 地狱模式",8000,0)</f>
        <v/>
      </c>
      <c r="H359">
        <f>IF(评分与状态_周度!E635="💀 炼狱模式",8000,0)</f>
        <v/>
      </c>
    </row>
    <row r="360">
      <c r="A360" s="10">
        <f>回测_周度!A620</f>
        <v/>
      </c>
      <c r="B360">
        <f>回测_周度!B620</f>
        <v/>
      </c>
      <c r="C360">
        <f>IF(评分与状态_周度!E636="🟢 简单模式",8000,0)</f>
        <v/>
      </c>
      <c r="D360">
        <f>IF(评分与状态_周度!E636="🟢 普通模式",8000,0)</f>
        <v/>
      </c>
      <c r="E360">
        <f>IF(评分与状态_周度!E636="🟡 困难模式",8000,0)</f>
        <v/>
      </c>
      <c r="F360">
        <f>IF(评分与状态_周度!E636="🟠 噩梦模式",8000,0)</f>
        <v/>
      </c>
      <c r="G360">
        <f>IF(评分与状态_周度!E636="🔴 地狱模式",8000,0)</f>
        <v/>
      </c>
      <c r="H360">
        <f>IF(评分与状态_周度!E636="💀 炼狱模式",8000,0)</f>
        <v/>
      </c>
    </row>
    <row r="361">
      <c r="A361" s="10">
        <f>回测_周度!A621</f>
        <v/>
      </c>
      <c r="B361">
        <f>回测_周度!B621</f>
        <v/>
      </c>
      <c r="C361">
        <f>IF(评分与状态_周度!E637="🟢 简单模式",8000,0)</f>
        <v/>
      </c>
      <c r="D361">
        <f>IF(评分与状态_周度!E637="🟢 普通模式",8000,0)</f>
        <v/>
      </c>
      <c r="E361">
        <f>IF(评分与状态_周度!E637="🟡 困难模式",8000,0)</f>
        <v/>
      </c>
      <c r="F361">
        <f>IF(评分与状态_周度!E637="🟠 噩梦模式",8000,0)</f>
        <v/>
      </c>
      <c r="G361">
        <f>IF(评分与状态_周度!E637="🔴 地狱模式",8000,0)</f>
        <v/>
      </c>
      <c r="H361">
        <f>IF(评分与状态_周度!E637="💀 炼狱模式",8000,0)</f>
        <v/>
      </c>
    </row>
    <row r="362">
      <c r="A362" s="10">
        <f>回测_周度!A622</f>
        <v/>
      </c>
      <c r="B362">
        <f>回测_周度!B622</f>
        <v/>
      </c>
      <c r="C362">
        <f>IF(评分与状态_周度!E638="🟢 简单模式",8000,0)</f>
        <v/>
      </c>
      <c r="D362">
        <f>IF(评分与状态_周度!E638="🟢 普通模式",8000,0)</f>
        <v/>
      </c>
      <c r="E362">
        <f>IF(评分与状态_周度!E638="🟡 困难模式",8000,0)</f>
        <v/>
      </c>
      <c r="F362">
        <f>IF(评分与状态_周度!E638="🟠 噩梦模式",8000,0)</f>
        <v/>
      </c>
      <c r="G362">
        <f>IF(评分与状态_周度!E638="🔴 地狱模式",8000,0)</f>
        <v/>
      </c>
      <c r="H362">
        <f>IF(评分与状态_周度!E638="💀 炼狱模式",8000,0)</f>
        <v/>
      </c>
    </row>
    <row r="363">
      <c r="A363" s="10">
        <f>回测_周度!A623</f>
        <v/>
      </c>
      <c r="B363">
        <f>回测_周度!B623</f>
        <v/>
      </c>
      <c r="C363">
        <f>IF(评分与状态_周度!E639="🟢 简单模式",8000,0)</f>
        <v/>
      </c>
      <c r="D363">
        <f>IF(评分与状态_周度!E639="🟢 普通模式",8000,0)</f>
        <v/>
      </c>
      <c r="E363">
        <f>IF(评分与状态_周度!E639="🟡 困难模式",8000,0)</f>
        <v/>
      </c>
      <c r="F363">
        <f>IF(评分与状态_周度!E639="🟠 噩梦模式",8000,0)</f>
        <v/>
      </c>
      <c r="G363">
        <f>IF(评分与状态_周度!E639="🔴 地狱模式",8000,0)</f>
        <v/>
      </c>
      <c r="H363">
        <f>IF(评分与状态_周度!E639="💀 炼狱模式",8000,0)</f>
        <v/>
      </c>
    </row>
    <row r="364">
      <c r="A364" s="10">
        <f>回测_周度!A624</f>
        <v/>
      </c>
      <c r="B364">
        <f>回测_周度!B624</f>
        <v/>
      </c>
      <c r="C364">
        <f>IF(评分与状态_周度!E640="🟢 简单模式",8000,0)</f>
        <v/>
      </c>
      <c r="D364">
        <f>IF(评分与状态_周度!E640="🟢 普通模式",8000,0)</f>
        <v/>
      </c>
      <c r="E364">
        <f>IF(评分与状态_周度!E640="🟡 困难模式",8000,0)</f>
        <v/>
      </c>
      <c r="F364">
        <f>IF(评分与状态_周度!E640="🟠 噩梦模式",8000,0)</f>
        <v/>
      </c>
      <c r="G364">
        <f>IF(评分与状态_周度!E640="🔴 地狱模式",8000,0)</f>
        <v/>
      </c>
      <c r="H364">
        <f>IF(评分与状态_周度!E640="💀 炼狱模式",8000,0)</f>
        <v/>
      </c>
    </row>
    <row r="365">
      <c r="A365" s="10">
        <f>回测_周度!A625</f>
        <v/>
      </c>
      <c r="B365">
        <f>回测_周度!B625</f>
        <v/>
      </c>
      <c r="C365">
        <f>IF(评分与状态_周度!E641="🟢 简单模式",8000,0)</f>
        <v/>
      </c>
      <c r="D365">
        <f>IF(评分与状态_周度!E641="🟢 普通模式",8000,0)</f>
        <v/>
      </c>
      <c r="E365">
        <f>IF(评分与状态_周度!E641="🟡 困难模式",8000,0)</f>
        <v/>
      </c>
      <c r="F365">
        <f>IF(评分与状态_周度!E641="🟠 噩梦模式",8000,0)</f>
        <v/>
      </c>
      <c r="G365">
        <f>IF(评分与状态_周度!E641="🔴 地狱模式",8000,0)</f>
        <v/>
      </c>
      <c r="H365">
        <f>IF(评分与状态_周度!E641="💀 炼狱模式",8000,0)</f>
        <v/>
      </c>
    </row>
    <row r="366">
      <c r="A366" s="10">
        <f>回测_周度!A626</f>
        <v/>
      </c>
      <c r="B366">
        <f>回测_周度!B626</f>
        <v/>
      </c>
      <c r="C366">
        <f>IF(评分与状态_周度!E642="🟢 简单模式",8000,0)</f>
        <v/>
      </c>
      <c r="D366">
        <f>IF(评分与状态_周度!E642="🟢 普通模式",8000,0)</f>
        <v/>
      </c>
      <c r="E366">
        <f>IF(评分与状态_周度!E642="🟡 困难模式",8000,0)</f>
        <v/>
      </c>
      <c r="F366">
        <f>IF(评分与状态_周度!E642="🟠 噩梦模式",8000,0)</f>
        <v/>
      </c>
      <c r="G366">
        <f>IF(评分与状态_周度!E642="🔴 地狱模式",8000,0)</f>
        <v/>
      </c>
      <c r="H366">
        <f>IF(评分与状态_周度!E642="💀 炼狱模式",8000,0)</f>
        <v/>
      </c>
    </row>
    <row r="367">
      <c r="A367" s="10">
        <f>回测_周度!A627</f>
        <v/>
      </c>
      <c r="B367">
        <f>回测_周度!B627</f>
        <v/>
      </c>
      <c r="C367">
        <f>IF(评分与状态_周度!E643="🟢 简单模式",8000,0)</f>
        <v/>
      </c>
      <c r="D367">
        <f>IF(评分与状态_周度!E643="🟢 普通模式",8000,0)</f>
        <v/>
      </c>
      <c r="E367">
        <f>IF(评分与状态_周度!E643="🟡 困难模式",8000,0)</f>
        <v/>
      </c>
      <c r="F367">
        <f>IF(评分与状态_周度!E643="🟠 噩梦模式",8000,0)</f>
        <v/>
      </c>
      <c r="G367">
        <f>IF(评分与状态_周度!E643="🔴 地狱模式",8000,0)</f>
        <v/>
      </c>
      <c r="H367">
        <f>IF(评分与状态_周度!E643="💀 炼狱模式",8000,0)</f>
        <v/>
      </c>
    </row>
    <row r="368">
      <c r="A368" s="10">
        <f>回测_周度!A628</f>
        <v/>
      </c>
      <c r="B368">
        <f>回测_周度!B628</f>
        <v/>
      </c>
      <c r="C368">
        <f>IF(评分与状态_周度!E644="🟢 简单模式",8000,0)</f>
        <v/>
      </c>
      <c r="D368">
        <f>IF(评分与状态_周度!E644="🟢 普通模式",8000,0)</f>
        <v/>
      </c>
      <c r="E368">
        <f>IF(评分与状态_周度!E644="🟡 困难模式",8000,0)</f>
        <v/>
      </c>
      <c r="F368">
        <f>IF(评分与状态_周度!E644="🟠 噩梦模式",8000,0)</f>
        <v/>
      </c>
      <c r="G368">
        <f>IF(评分与状态_周度!E644="🔴 地狱模式",8000,0)</f>
        <v/>
      </c>
      <c r="H368">
        <f>IF(评分与状态_周度!E644="💀 炼狱模式",8000,0)</f>
        <v/>
      </c>
    </row>
    <row r="369">
      <c r="A369" s="10">
        <f>回测_周度!A629</f>
        <v/>
      </c>
      <c r="B369">
        <f>回测_周度!B629</f>
        <v/>
      </c>
      <c r="C369">
        <f>IF(评分与状态_周度!E645="🟢 简单模式",8000,0)</f>
        <v/>
      </c>
      <c r="D369">
        <f>IF(评分与状态_周度!E645="🟢 普通模式",8000,0)</f>
        <v/>
      </c>
      <c r="E369">
        <f>IF(评分与状态_周度!E645="🟡 困难模式",8000,0)</f>
        <v/>
      </c>
      <c r="F369">
        <f>IF(评分与状态_周度!E645="🟠 噩梦模式",8000,0)</f>
        <v/>
      </c>
      <c r="G369">
        <f>IF(评分与状态_周度!E645="🔴 地狱模式",8000,0)</f>
        <v/>
      </c>
      <c r="H369">
        <f>IF(评分与状态_周度!E645="💀 炼狱模式",8000,0)</f>
        <v/>
      </c>
    </row>
    <row r="370">
      <c r="A370" s="10">
        <f>回测_周度!A630</f>
        <v/>
      </c>
      <c r="B370">
        <f>回测_周度!B630</f>
        <v/>
      </c>
      <c r="C370">
        <f>IF(评分与状态_周度!E646="🟢 简单模式",8000,0)</f>
        <v/>
      </c>
      <c r="D370">
        <f>IF(评分与状态_周度!E646="🟢 普通模式",8000,0)</f>
        <v/>
      </c>
      <c r="E370">
        <f>IF(评分与状态_周度!E646="🟡 困难模式",8000,0)</f>
        <v/>
      </c>
      <c r="F370">
        <f>IF(评分与状态_周度!E646="🟠 噩梦模式",8000,0)</f>
        <v/>
      </c>
      <c r="G370">
        <f>IF(评分与状态_周度!E646="🔴 地狱模式",8000,0)</f>
        <v/>
      </c>
      <c r="H370">
        <f>IF(评分与状态_周度!E646="💀 炼狱模式",8000,0)</f>
        <v/>
      </c>
    </row>
    <row r="371">
      <c r="A371" s="10">
        <f>回测_周度!A631</f>
        <v/>
      </c>
      <c r="B371">
        <f>回测_周度!B631</f>
        <v/>
      </c>
      <c r="C371">
        <f>IF(评分与状态_周度!E647="🟢 简单模式",8000,0)</f>
        <v/>
      </c>
      <c r="D371">
        <f>IF(评分与状态_周度!E647="🟢 普通模式",8000,0)</f>
        <v/>
      </c>
      <c r="E371">
        <f>IF(评分与状态_周度!E647="🟡 困难模式",8000,0)</f>
        <v/>
      </c>
      <c r="F371">
        <f>IF(评分与状态_周度!E647="🟠 噩梦模式",8000,0)</f>
        <v/>
      </c>
      <c r="G371">
        <f>IF(评分与状态_周度!E647="🔴 地狱模式",8000,0)</f>
        <v/>
      </c>
      <c r="H371">
        <f>IF(评分与状态_周度!E647="💀 炼狱模式",8000,0)</f>
        <v/>
      </c>
    </row>
    <row r="372">
      <c r="A372" s="10">
        <f>回测_周度!A632</f>
        <v/>
      </c>
      <c r="B372">
        <f>回测_周度!B632</f>
        <v/>
      </c>
      <c r="C372">
        <f>IF(评分与状态_周度!E648="🟢 简单模式",8000,0)</f>
        <v/>
      </c>
      <c r="D372">
        <f>IF(评分与状态_周度!E648="🟢 普通模式",8000,0)</f>
        <v/>
      </c>
      <c r="E372">
        <f>IF(评分与状态_周度!E648="🟡 困难模式",8000,0)</f>
        <v/>
      </c>
      <c r="F372">
        <f>IF(评分与状态_周度!E648="🟠 噩梦模式",8000,0)</f>
        <v/>
      </c>
      <c r="G372">
        <f>IF(评分与状态_周度!E648="🔴 地狱模式",8000,0)</f>
        <v/>
      </c>
      <c r="H372">
        <f>IF(评分与状态_周度!E648="💀 炼狱模式",8000,0)</f>
        <v/>
      </c>
    </row>
    <row r="373">
      <c r="A373" s="10">
        <f>回测_周度!A633</f>
        <v/>
      </c>
      <c r="B373">
        <f>回测_周度!B633</f>
        <v/>
      </c>
      <c r="C373">
        <f>IF(评分与状态_周度!E649="🟢 简单模式",8000,0)</f>
        <v/>
      </c>
      <c r="D373">
        <f>IF(评分与状态_周度!E649="🟢 普通模式",8000,0)</f>
        <v/>
      </c>
      <c r="E373">
        <f>IF(评分与状态_周度!E649="🟡 困难模式",8000,0)</f>
        <v/>
      </c>
      <c r="F373">
        <f>IF(评分与状态_周度!E649="🟠 噩梦模式",8000,0)</f>
        <v/>
      </c>
      <c r="G373">
        <f>IF(评分与状态_周度!E649="🔴 地狱模式",8000,0)</f>
        <v/>
      </c>
      <c r="H373">
        <f>IF(评分与状态_周度!E649="💀 炼狱模式",8000,0)</f>
        <v/>
      </c>
    </row>
    <row r="374">
      <c r="A374" s="10">
        <f>回测_周度!A634</f>
        <v/>
      </c>
      <c r="B374">
        <f>回测_周度!B634</f>
        <v/>
      </c>
      <c r="C374">
        <f>IF(评分与状态_周度!E650="🟢 简单模式",8000,0)</f>
        <v/>
      </c>
      <c r="D374">
        <f>IF(评分与状态_周度!E650="🟢 普通模式",8000,0)</f>
        <v/>
      </c>
      <c r="E374">
        <f>IF(评分与状态_周度!E650="🟡 困难模式",8000,0)</f>
        <v/>
      </c>
      <c r="F374">
        <f>IF(评分与状态_周度!E650="🟠 噩梦模式",8000,0)</f>
        <v/>
      </c>
      <c r="G374">
        <f>IF(评分与状态_周度!E650="🔴 地狱模式",8000,0)</f>
        <v/>
      </c>
      <c r="H374">
        <f>IF(评分与状态_周度!E650="💀 炼狱模式",8000,0)</f>
        <v/>
      </c>
    </row>
    <row r="375">
      <c r="A375" s="10">
        <f>回测_周度!A635</f>
        <v/>
      </c>
      <c r="B375">
        <f>回测_周度!B635</f>
        <v/>
      </c>
      <c r="C375">
        <f>IF(评分与状态_周度!E651="🟢 简单模式",8000,0)</f>
        <v/>
      </c>
      <c r="D375">
        <f>IF(评分与状态_周度!E651="🟢 普通模式",8000,0)</f>
        <v/>
      </c>
      <c r="E375">
        <f>IF(评分与状态_周度!E651="🟡 困难模式",8000,0)</f>
        <v/>
      </c>
      <c r="F375">
        <f>IF(评分与状态_周度!E651="🟠 噩梦模式",8000,0)</f>
        <v/>
      </c>
      <c r="G375">
        <f>IF(评分与状态_周度!E651="🔴 地狱模式",8000,0)</f>
        <v/>
      </c>
      <c r="H375">
        <f>IF(评分与状态_周度!E651="💀 炼狱模式",8000,0)</f>
        <v/>
      </c>
    </row>
    <row r="376">
      <c r="A376" s="10">
        <f>回测_周度!A636</f>
        <v/>
      </c>
      <c r="B376">
        <f>回测_周度!B636</f>
        <v/>
      </c>
      <c r="C376">
        <f>IF(评分与状态_周度!E652="🟢 简单模式",8000,0)</f>
        <v/>
      </c>
      <c r="D376">
        <f>IF(评分与状态_周度!E652="🟢 普通模式",8000,0)</f>
        <v/>
      </c>
      <c r="E376">
        <f>IF(评分与状态_周度!E652="🟡 困难模式",8000,0)</f>
        <v/>
      </c>
      <c r="F376">
        <f>IF(评分与状态_周度!E652="🟠 噩梦模式",8000,0)</f>
        <v/>
      </c>
      <c r="G376">
        <f>IF(评分与状态_周度!E652="🔴 地狱模式",8000,0)</f>
        <v/>
      </c>
      <c r="H376">
        <f>IF(评分与状态_周度!E652="💀 炼狱模式",8000,0)</f>
        <v/>
      </c>
    </row>
    <row r="377">
      <c r="A377" s="10">
        <f>回测_周度!A637</f>
        <v/>
      </c>
      <c r="B377">
        <f>回测_周度!B637</f>
        <v/>
      </c>
      <c r="C377">
        <f>IF(评分与状态_周度!E653="🟢 简单模式",8000,0)</f>
        <v/>
      </c>
      <c r="D377">
        <f>IF(评分与状态_周度!E653="🟢 普通模式",8000,0)</f>
        <v/>
      </c>
      <c r="E377">
        <f>IF(评分与状态_周度!E653="🟡 困难模式",8000,0)</f>
        <v/>
      </c>
      <c r="F377">
        <f>IF(评分与状态_周度!E653="🟠 噩梦模式",8000,0)</f>
        <v/>
      </c>
      <c r="G377">
        <f>IF(评分与状态_周度!E653="🔴 地狱模式",8000,0)</f>
        <v/>
      </c>
      <c r="H377">
        <f>IF(评分与状态_周度!E653="💀 炼狱模式",8000,0)</f>
        <v/>
      </c>
    </row>
    <row r="378">
      <c r="A378" s="10">
        <f>回测_周度!A638</f>
        <v/>
      </c>
      <c r="B378">
        <f>回测_周度!B638</f>
        <v/>
      </c>
      <c r="C378">
        <f>IF(评分与状态_周度!E654="🟢 简单模式",8000,0)</f>
        <v/>
      </c>
      <c r="D378">
        <f>IF(评分与状态_周度!E654="🟢 普通模式",8000,0)</f>
        <v/>
      </c>
      <c r="E378">
        <f>IF(评分与状态_周度!E654="🟡 困难模式",8000,0)</f>
        <v/>
      </c>
      <c r="F378">
        <f>IF(评分与状态_周度!E654="🟠 噩梦模式",8000,0)</f>
        <v/>
      </c>
      <c r="G378">
        <f>IF(评分与状态_周度!E654="🔴 地狱模式",8000,0)</f>
        <v/>
      </c>
      <c r="H378">
        <f>IF(评分与状态_周度!E654="💀 炼狱模式",8000,0)</f>
        <v/>
      </c>
    </row>
    <row r="379">
      <c r="A379" s="10">
        <f>回测_周度!A639</f>
        <v/>
      </c>
      <c r="B379">
        <f>回测_周度!B639</f>
        <v/>
      </c>
      <c r="C379">
        <f>IF(评分与状态_周度!E655="🟢 简单模式",8000,0)</f>
        <v/>
      </c>
      <c r="D379">
        <f>IF(评分与状态_周度!E655="🟢 普通模式",8000,0)</f>
        <v/>
      </c>
      <c r="E379">
        <f>IF(评分与状态_周度!E655="🟡 困难模式",8000,0)</f>
        <v/>
      </c>
      <c r="F379">
        <f>IF(评分与状态_周度!E655="🟠 噩梦模式",8000,0)</f>
        <v/>
      </c>
      <c r="G379">
        <f>IF(评分与状态_周度!E655="🔴 地狱模式",8000,0)</f>
        <v/>
      </c>
      <c r="H379">
        <f>IF(评分与状态_周度!E655="💀 炼狱模式",8000,0)</f>
        <v/>
      </c>
    </row>
    <row r="380">
      <c r="A380" s="10">
        <f>回测_周度!A640</f>
        <v/>
      </c>
      <c r="B380">
        <f>回测_周度!B640</f>
        <v/>
      </c>
      <c r="C380">
        <f>IF(评分与状态_周度!E656="🟢 简单模式",8000,0)</f>
        <v/>
      </c>
      <c r="D380">
        <f>IF(评分与状态_周度!E656="🟢 普通模式",8000,0)</f>
        <v/>
      </c>
      <c r="E380">
        <f>IF(评分与状态_周度!E656="🟡 困难模式",8000,0)</f>
        <v/>
      </c>
      <c r="F380">
        <f>IF(评分与状态_周度!E656="🟠 噩梦模式",8000,0)</f>
        <v/>
      </c>
      <c r="G380">
        <f>IF(评分与状态_周度!E656="🔴 地狱模式",8000,0)</f>
        <v/>
      </c>
      <c r="H380">
        <f>IF(评分与状态_周度!E656="💀 炼狱模式",8000,0)</f>
        <v/>
      </c>
    </row>
    <row r="381">
      <c r="A381" s="10">
        <f>回测_周度!A641</f>
        <v/>
      </c>
      <c r="B381">
        <f>回测_周度!B641</f>
        <v/>
      </c>
      <c r="C381">
        <f>IF(评分与状态_周度!E657="🟢 简单模式",8000,0)</f>
        <v/>
      </c>
      <c r="D381">
        <f>IF(评分与状态_周度!E657="🟢 普通模式",8000,0)</f>
        <v/>
      </c>
      <c r="E381">
        <f>IF(评分与状态_周度!E657="🟡 困难模式",8000,0)</f>
        <v/>
      </c>
      <c r="F381">
        <f>IF(评分与状态_周度!E657="🟠 噩梦模式",8000,0)</f>
        <v/>
      </c>
      <c r="G381">
        <f>IF(评分与状态_周度!E657="🔴 地狱模式",8000,0)</f>
        <v/>
      </c>
      <c r="H381">
        <f>IF(评分与状态_周度!E657="💀 炼狱模式",8000,0)</f>
        <v/>
      </c>
    </row>
    <row r="382">
      <c r="A382" s="10">
        <f>回测_周度!A642</f>
        <v/>
      </c>
      <c r="B382">
        <f>回测_周度!B642</f>
        <v/>
      </c>
      <c r="C382">
        <f>IF(评分与状态_周度!E658="🟢 简单模式",8000,0)</f>
        <v/>
      </c>
      <c r="D382">
        <f>IF(评分与状态_周度!E658="🟢 普通模式",8000,0)</f>
        <v/>
      </c>
      <c r="E382">
        <f>IF(评分与状态_周度!E658="🟡 困难模式",8000,0)</f>
        <v/>
      </c>
      <c r="F382">
        <f>IF(评分与状态_周度!E658="🟠 噩梦模式",8000,0)</f>
        <v/>
      </c>
      <c r="G382">
        <f>IF(评分与状态_周度!E658="🔴 地狱模式",8000,0)</f>
        <v/>
      </c>
      <c r="H382">
        <f>IF(评分与状态_周度!E658="💀 炼狱模式",8000,0)</f>
        <v/>
      </c>
    </row>
    <row r="383">
      <c r="A383" s="10">
        <f>回测_周度!A643</f>
        <v/>
      </c>
      <c r="B383">
        <f>回测_周度!B643</f>
        <v/>
      </c>
      <c r="C383">
        <f>IF(评分与状态_周度!E659="🟢 简单模式",8000,0)</f>
        <v/>
      </c>
      <c r="D383">
        <f>IF(评分与状态_周度!E659="🟢 普通模式",8000,0)</f>
        <v/>
      </c>
      <c r="E383">
        <f>IF(评分与状态_周度!E659="🟡 困难模式",8000,0)</f>
        <v/>
      </c>
      <c r="F383">
        <f>IF(评分与状态_周度!E659="🟠 噩梦模式",8000,0)</f>
        <v/>
      </c>
      <c r="G383">
        <f>IF(评分与状态_周度!E659="🔴 地狱模式",8000,0)</f>
        <v/>
      </c>
      <c r="H383">
        <f>IF(评分与状态_周度!E659="💀 炼狱模式",8000,0)</f>
        <v/>
      </c>
    </row>
    <row r="384">
      <c r="A384" s="10">
        <f>回测_周度!A644</f>
        <v/>
      </c>
      <c r="B384">
        <f>回测_周度!B644</f>
        <v/>
      </c>
      <c r="C384">
        <f>IF(评分与状态_周度!E660="🟢 简单模式",8000,0)</f>
        <v/>
      </c>
      <c r="D384">
        <f>IF(评分与状态_周度!E660="🟢 普通模式",8000,0)</f>
        <v/>
      </c>
      <c r="E384">
        <f>IF(评分与状态_周度!E660="🟡 困难模式",8000,0)</f>
        <v/>
      </c>
      <c r="F384">
        <f>IF(评分与状态_周度!E660="🟠 噩梦模式",8000,0)</f>
        <v/>
      </c>
      <c r="G384">
        <f>IF(评分与状态_周度!E660="🔴 地狱模式",8000,0)</f>
        <v/>
      </c>
      <c r="H384">
        <f>IF(评分与状态_周度!E660="💀 炼狱模式",8000,0)</f>
        <v/>
      </c>
    </row>
    <row r="385">
      <c r="A385" s="10">
        <f>回测_周度!A645</f>
        <v/>
      </c>
      <c r="B385">
        <f>回测_周度!B645</f>
        <v/>
      </c>
      <c r="C385">
        <f>IF(评分与状态_周度!E661="🟢 简单模式",8000,0)</f>
        <v/>
      </c>
      <c r="D385">
        <f>IF(评分与状态_周度!E661="🟢 普通模式",8000,0)</f>
        <v/>
      </c>
      <c r="E385">
        <f>IF(评分与状态_周度!E661="🟡 困难模式",8000,0)</f>
        <v/>
      </c>
      <c r="F385">
        <f>IF(评分与状态_周度!E661="🟠 噩梦模式",8000,0)</f>
        <v/>
      </c>
      <c r="G385">
        <f>IF(评分与状态_周度!E661="🔴 地狱模式",8000,0)</f>
        <v/>
      </c>
      <c r="H385">
        <f>IF(评分与状态_周度!E661="💀 炼狱模式",8000,0)</f>
        <v/>
      </c>
    </row>
    <row r="386">
      <c r="A386" s="10">
        <f>回测_周度!A646</f>
        <v/>
      </c>
      <c r="B386">
        <f>回测_周度!B646</f>
        <v/>
      </c>
      <c r="C386">
        <f>IF(评分与状态_周度!E662="🟢 简单模式",8000,0)</f>
        <v/>
      </c>
      <c r="D386">
        <f>IF(评分与状态_周度!E662="🟢 普通模式",8000,0)</f>
        <v/>
      </c>
      <c r="E386">
        <f>IF(评分与状态_周度!E662="🟡 困难模式",8000,0)</f>
        <v/>
      </c>
      <c r="F386">
        <f>IF(评分与状态_周度!E662="🟠 噩梦模式",8000,0)</f>
        <v/>
      </c>
      <c r="G386">
        <f>IF(评分与状态_周度!E662="🔴 地狱模式",8000,0)</f>
        <v/>
      </c>
      <c r="H386">
        <f>IF(评分与状态_周度!E662="💀 炼狱模式",8000,0)</f>
        <v/>
      </c>
    </row>
    <row r="387">
      <c r="A387" s="10">
        <f>回测_周度!A647</f>
        <v/>
      </c>
      <c r="B387">
        <f>回测_周度!B647</f>
        <v/>
      </c>
      <c r="C387">
        <f>IF(评分与状态_周度!E663="🟢 简单模式",8000,0)</f>
        <v/>
      </c>
      <c r="D387">
        <f>IF(评分与状态_周度!E663="🟢 普通模式",8000,0)</f>
        <v/>
      </c>
      <c r="E387">
        <f>IF(评分与状态_周度!E663="🟡 困难模式",8000,0)</f>
        <v/>
      </c>
      <c r="F387">
        <f>IF(评分与状态_周度!E663="🟠 噩梦模式",8000,0)</f>
        <v/>
      </c>
      <c r="G387">
        <f>IF(评分与状态_周度!E663="🔴 地狱模式",8000,0)</f>
        <v/>
      </c>
      <c r="H387">
        <f>IF(评分与状态_周度!E663="💀 炼狱模式",8000,0)</f>
        <v/>
      </c>
    </row>
    <row r="388">
      <c r="A388" s="10">
        <f>回测_周度!A648</f>
        <v/>
      </c>
      <c r="B388">
        <f>回测_周度!B648</f>
        <v/>
      </c>
      <c r="C388">
        <f>IF(评分与状态_周度!E664="🟢 简单模式",8000,0)</f>
        <v/>
      </c>
      <c r="D388">
        <f>IF(评分与状态_周度!E664="🟢 普通模式",8000,0)</f>
        <v/>
      </c>
      <c r="E388">
        <f>IF(评分与状态_周度!E664="🟡 困难模式",8000,0)</f>
        <v/>
      </c>
      <c r="F388">
        <f>IF(评分与状态_周度!E664="🟠 噩梦模式",8000,0)</f>
        <v/>
      </c>
      <c r="G388">
        <f>IF(评分与状态_周度!E664="🔴 地狱模式",8000,0)</f>
        <v/>
      </c>
      <c r="H388">
        <f>IF(评分与状态_周度!E664="💀 炼狱模式",8000,0)</f>
        <v/>
      </c>
    </row>
    <row r="389">
      <c r="A389" s="10">
        <f>回测_周度!A649</f>
        <v/>
      </c>
      <c r="B389">
        <f>回测_周度!B649</f>
        <v/>
      </c>
      <c r="C389">
        <f>IF(评分与状态_周度!E665="🟢 简单模式",8000,0)</f>
        <v/>
      </c>
      <c r="D389">
        <f>IF(评分与状态_周度!E665="🟢 普通模式",8000,0)</f>
        <v/>
      </c>
      <c r="E389">
        <f>IF(评分与状态_周度!E665="🟡 困难模式",8000,0)</f>
        <v/>
      </c>
      <c r="F389">
        <f>IF(评分与状态_周度!E665="🟠 噩梦模式",8000,0)</f>
        <v/>
      </c>
      <c r="G389">
        <f>IF(评分与状态_周度!E665="🔴 地狱模式",8000,0)</f>
        <v/>
      </c>
      <c r="H389">
        <f>IF(评分与状态_周度!E665="💀 炼狱模式",8000,0)</f>
        <v/>
      </c>
    </row>
    <row r="390">
      <c r="A390" s="10">
        <f>回测_周度!A650</f>
        <v/>
      </c>
      <c r="B390">
        <f>回测_周度!B650</f>
        <v/>
      </c>
      <c r="C390">
        <f>IF(评分与状态_周度!E666="🟢 简单模式",8000,0)</f>
        <v/>
      </c>
      <c r="D390">
        <f>IF(评分与状态_周度!E666="🟢 普通模式",8000,0)</f>
        <v/>
      </c>
      <c r="E390">
        <f>IF(评分与状态_周度!E666="🟡 困难模式",8000,0)</f>
        <v/>
      </c>
      <c r="F390">
        <f>IF(评分与状态_周度!E666="🟠 噩梦模式",8000,0)</f>
        <v/>
      </c>
      <c r="G390">
        <f>IF(评分与状态_周度!E666="🔴 地狱模式",8000,0)</f>
        <v/>
      </c>
      <c r="H390">
        <f>IF(评分与状态_周度!E666="💀 炼狱模式",8000,0)</f>
        <v/>
      </c>
    </row>
    <row r="391">
      <c r="A391" s="10">
        <f>回测_周度!A651</f>
        <v/>
      </c>
      <c r="B391">
        <f>回测_周度!B651</f>
        <v/>
      </c>
      <c r="C391">
        <f>IF(评分与状态_周度!E667="🟢 简单模式",8000,0)</f>
        <v/>
      </c>
      <c r="D391">
        <f>IF(评分与状态_周度!E667="🟢 普通模式",8000,0)</f>
        <v/>
      </c>
      <c r="E391">
        <f>IF(评分与状态_周度!E667="🟡 困难模式",8000,0)</f>
        <v/>
      </c>
      <c r="F391">
        <f>IF(评分与状态_周度!E667="🟠 噩梦模式",8000,0)</f>
        <v/>
      </c>
      <c r="G391">
        <f>IF(评分与状态_周度!E667="🔴 地狱模式",8000,0)</f>
        <v/>
      </c>
      <c r="H391">
        <f>IF(评分与状态_周度!E667="💀 炼狱模式",8000,0)</f>
        <v/>
      </c>
    </row>
    <row r="392">
      <c r="A392" s="10">
        <f>回测_周度!A652</f>
        <v/>
      </c>
      <c r="B392">
        <f>回测_周度!B652</f>
        <v/>
      </c>
      <c r="C392">
        <f>IF(评分与状态_周度!E668="🟢 简单模式",8000,0)</f>
        <v/>
      </c>
      <c r="D392">
        <f>IF(评分与状态_周度!E668="🟢 普通模式",8000,0)</f>
        <v/>
      </c>
      <c r="E392">
        <f>IF(评分与状态_周度!E668="🟡 困难模式",8000,0)</f>
        <v/>
      </c>
      <c r="F392">
        <f>IF(评分与状态_周度!E668="🟠 噩梦模式",8000,0)</f>
        <v/>
      </c>
      <c r="G392">
        <f>IF(评分与状态_周度!E668="🔴 地狱模式",8000,0)</f>
        <v/>
      </c>
      <c r="H392">
        <f>IF(评分与状态_周度!E668="💀 炼狱模式",8000,0)</f>
        <v/>
      </c>
    </row>
    <row r="393">
      <c r="A393" s="10">
        <f>回测_周度!A653</f>
        <v/>
      </c>
      <c r="B393">
        <f>回测_周度!B653</f>
        <v/>
      </c>
      <c r="C393">
        <f>IF(评分与状态_周度!E669="🟢 简单模式",8000,0)</f>
        <v/>
      </c>
      <c r="D393">
        <f>IF(评分与状态_周度!E669="🟢 普通模式",8000,0)</f>
        <v/>
      </c>
      <c r="E393">
        <f>IF(评分与状态_周度!E669="🟡 困难模式",8000,0)</f>
        <v/>
      </c>
      <c r="F393">
        <f>IF(评分与状态_周度!E669="🟠 噩梦模式",8000,0)</f>
        <v/>
      </c>
      <c r="G393">
        <f>IF(评分与状态_周度!E669="🔴 地狱模式",8000,0)</f>
        <v/>
      </c>
      <c r="H393">
        <f>IF(评分与状态_周度!E669="💀 炼狱模式",8000,0)</f>
        <v/>
      </c>
    </row>
    <row r="394">
      <c r="A394" s="10">
        <f>回测_周度!A654</f>
        <v/>
      </c>
      <c r="B394">
        <f>回测_周度!B654</f>
        <v/>
      </c>
      <c r="C394">
        <f>IF(评分与状态_周度!E670="🟢 简单模式",8000,0)</f>
        <v/>
      </c>
      <c r="D394">
        <f>IF(评分与状态_周度!E670="🟢 普通模式",8000,0)</f>
        <v/>
      </c>
      <c r="E394">
        <f>IF(评分与状态_周度!E670="🟡 困难模式",8000,0)</f>
        <v/>
      </c>
      <c r="F394">
        <f>IF(评分与状态_周度!E670="🟠 噩梦模式",8000,0)</f>
        <v/>
      </c>
      <c r="G394">
        <f>IF(评分与状态_周度!E670="🔴 地狱模式",8000,0)</f>
        <v/>
      </c>
      <c r="H394">
        <f>IF(评分与状态_周度!E670="💀 炼狱模式",8000,0)</f>
        <v/>
      </c>
    </row>
    <row r="395">
      <c r="A395" s="10">
        <f>回测_周度!A655</f>
        <v/>
      </c>
      <c r="B395">
        <f>回测_周度!B655</f>
        <v/>
      </c>
      <c r="C395">
        <f>IF(评分与状态_周度!E671="🟢 简单模式",8000,0)</f>
        <v/>
      </c>
      <c r="D395">
        <f>IF(评分与状态_周度!E671="🟢 普通模式",8000,0)</f>
        <v/>
      </c>
      <c r="E395">
        <f>IF(评分与状态_周度!E671="🟡 困难模式",8000,0)</f>
        <v/>
      </c>
      <c r="F395">
        <f>IF(评分与状态_周度!E671="🟠 噩梦模式",8000,0)</f>
        <v/>
      </c>
      <c r="G395">
        <f>IF(评分与状态_周度!E671="🔴 地狱模式",8000,0)</f>
        <v/>
      </c>
      <c r="H395">
        <f>IF(评分与状态_周度!E671="💀 炼狱模式",8000,0)</f>
        <v/>
      </c>
    </row>
    <row r="396">
      <c r="A396" s="10">
        <f>回测_周度!A656</f>
        <v/>
      </c>
      <c r="B396">
        <f>回测_周度!B656</f>
        <v/>
      </c>
      <c r="C396">
        <f>IF(评分与状态_周度!E672="🟢 简单模式",8000,0)</f>
        <v/>
      </c>
      <c r="D396">
        <f>IF(评分与状态_周度!E672="🟢 普通模式",8000,0)</f>
        <v/>
      </c>
      <c r="E396">
        <f>IF(评分与状态_周度!E672="🟡 困难模式",8000,0)</f>
        <v/>
      </c>
      <c r="F396">
        <f>IF(评分与状态_周度!E672="🟠 噩梦模式",8000,0)</f>
        <v/>
      </c>
      <c r="G396">
        <f>IF(评分与状态_周度!E672="🔴 地狱模式",8000,0)</f>
        <v/>
      </c>
      <c r="H396">
        <f>IF(评分与状态_周度!E672="💀 炼狱模式",8000,0)</f>
        <v/>
      </c>
    </row>
    <row r="397">
      <c r="A397" s="10">
        <f>回测_周度!A657</f>
        <v/>
      </c>
      <c r="B397">
        <f>回测_周度!B657</f>
        <v/>
      </c>
      <c r="C397">
        <f>IF(评分与状态_周度!E673="🟢 简单模式",8000,0)</f>
        <v/>
      </c>
      <c r="D397">
        <f>IF(评分与状态_周度!E673="🟢 普通模式",8000,0)</f>
        <v/>
      </c>
      <c r="E397">
        <f>IF(评分与状态_周度!E673="🟡 困难模式",8000,0)</f>
        <v/>
      </c>
      <c r="F397">
        <f>IF(评分与状态_周度!E673="🟠 噩梦模式",8000,0)</f>
        <v/>
      </c>
      <c r="G397">
        <f>IF(评分与状态_周度!E673="🔴 地狱模式",8000,0)</f>
        <v/>
      </c>
      <c r="H397">
        <f>IF(评分与状态_周度!E673="💀 炼狱模式",8000,0)</f>
        <v/>
      </c>
    </row>
    <row r="398">
      <c r="A398" s="10">
        <f>回测_周度!A658</f>
        <v/>
      </c>
      <c r="B398">
        <f>回测_周度!B658</f>
        <v/>
      </c>
      <c r="C398">
        <f>IF(评分与状态_周度!E674="🟢 简单模式",8000,0)</f>
        <v/>
      </c>
      <c r="D398">
        <f>IF(评分与状态_周度!E674="🟢 普通模式",8000,0)</f>
        <v/>
      </c>
      <c r="E398">
        <f>IF(评分与状态_周度!E674="🟡 困难模式",8000,0)</f>
        <v/>
      </c>
      <c r="F398">
        <f>IF(评分与状态_周度!E674="🟠 噩梦模式",8000,0)</f>
        <v/>
      </c>
      <c r="G398">
        <f>IF(评分与状态_周度!E674="🔴 地狱模式",8000,0)</f>
        <v/>
      </c>
      <c r="H398">
        <f>IF(评分与状态_周度!E674="💀 炼狱模式",8000,0)</f>
        <v/>
      </c>
    </row>
    <row r="399">
      <c r="A399" s="10">
        <f>回测_周度!A659</f>
        <v/>
      </c>
      <c r="B399">
        <f>回测_周度!B659</f>
        <v/>
      </c>
      <c r="C399">
        <f>IF(评分与状态_周度!E675="🟢 简单模式",8000,0)</f>
        <v/>
      </c>
      <c r="D399">
        <f>IF(评分与状态_周度!E675="🟢 普通模式",8000,0)</f>
        <v/>
      </c>
      <c r="E399">
        <f>IF(评分与状态_周度!E675="🟡 困难模式",8000,0)</f>
        <v/>
      </c>
      <c r="F399">
        <f>IF(评分与状态_周度!E675="🟠 噩梦模式",8000,0)</f>
        <v/>
      </c>
      <c r="G399">
        <f>IF(评分与状态_周度!E675="🔴 地狱模式",8000,0)</f>
        <v/>
      </c>
      <c r="H399">
        <f>IF(评分与状态_周度!E675="💀 炼狱模式",8000,0)</f>
        <v/>
      </c>
    </row>
    <row r="400">
      <c r="A400" s="10">
        <f>回测_周度!A660</f>
        <v/>
      </c>
      <c r="B400">
        <f>回测_周度!B660</f>
        <v/>
      </c>
      <c r="C400">
        <f>IF(评分与状态_周度!E676="🟢 简单模式",8000,0)</f>
        <v/>
      </c>
      <c r="D400">
        <f>IF(评分与状态_周度!E676="🟢 普通模式",8000,0)</f>
        <v/>
      </c>
      <c r="E400">
        <f>IF(评分与状态_周度!E676="🟡 困难模式",8000,0)</f>
        <v/>
      </c>
      <c r="F400">
        <f>IF(评分与状态_周度!E676="🟠 噩梦模式",8000,0)</f>
        <v/>
      </c>
      <c r="G400">
        <f>IF(评分与状态_周度!E676="🔴 地狱模式",8000,0)</f>
        <v/>
      </c>
      <c r="H400">
        <f>IF(评分与状态_周度!E676="💀 炼狱模式",8000,0)</f>
        <v/>
      </c>
    </row>
    <row r="401">
      <c r="A401" s="10">
        <f>回测_周度!A661</f>
        <v/>
      </c>
      <c r="B401">
        <f>回测_周度!B661</f>
        <v/>
      </c>
      <c r="C401">
        <f>IF(评分与状态_周度!E677="🟢 简单模式",8000,0)</f>
        <v/>
      </c>
      <c r="D401">
        <f>IF(评分与状态_周度!E677="🟢 普通模式",8000,0)</f>
        <v/>
      </c>
      <c r="E401">
        <f>IF(评分与状态_周度!E677="🟡 困难模式",8000,0)</f>
        <v/>
      </c>
      <c r="F401">
        <f>IF(评分与状态_周度!E677="🟠 噩梦模式",8000,0)</f>
        <v/>
      </c>
      <c r="G401">
        <f>IF(评分与状态_周度!E677="🔴 地狱模式",8000,0)</f>
        <v/>
      </c>
      <c r="H401">
        <f>IF(评分与状态_周度!E677="💀 炼狱模式",8000,0)</f>
        <v/>
      </c>
    </row>
    <row r="402">
      <c r="A402" s="10">
        <f>回测_周度!A662</f>
        <v/>
      </c>
      <c r="B402">
        <f>回测_周度!B662</f>
        <v/>
      </c>
      <c r="C402">
        <f>IF(评分与状态_周度!E678="🟢 简单模式",8000,0)</f>
        <v/>
      </c>
      <c r="D402">
        <f>IF(评分与状态_周度!E678="🟢 普通模式",8000,0)</f>
        <v/>
      </c>
      <c r="E402">
        <f>IF(评分与状态_周度!E678="🟡 困难模式",8000,0)</f>
        <v/>
      </c>
      <c r="F402">
        <f>IF(评分与状态_周度!E678="🟠 噩梦模式",8000,0)</f>
        <v/>
      </c>
      <c r="G402">
        <f>IF(评分与状态_周度!E678="🔴 地狱模式",8000,0)</f>
        <v/>
      </c>
      <c r="H402">
        <f>IF(评分与状态_周度!E678="💀 炼狱模式",8000,0)</f>
        <v/>
      </c>
    </row>
    <row r="403">
      <c r="A403" s="10">
        <f>回测_周度!A663</f>
        <v/>
      </c>
      <c r="B403">
        <f>回测_周度!B663</f>
        <v/>
      </c>
      <c r="C403">
        <f>IF(评分与状态_周度!E679="🟢 简单模式",8000,0)</f>
        <v/>
      </c>
      <c r="D403">
        <f>IF(评分与状态_周度!E679="🟢 普通模式",8000,0)</f>
        <v/>
      </c>
      <c r="E403">
        <f>IF(评分与状态_周度!E679="🟡 困难模式",8000,0)</f>
        <v/>
      </c>
      <c r="F403">
        <f>IF(评分与状态_周度!E679="🟠 噩梦模式",8000,0)</f>
        <v/>
      </c>
      <c r="G403">
        <f>IF(评分与状态_周度!E679="🔴 地狱模式",8000,0)</f>
        <v/>
      </c>
      <c r="H403">
        <f>IF(评分与状态_周度!E679="💀 炼狱模式",8000,0)</f>
        <v/>
      </c>
    </row>
    <row r="404">
      <c r="A404" s="10">
        <f>回测_周度!A664</f>
        <v/>
      </c>
      <c r="B404">
        <f>回测_周度!B664</f>
        <v/>
      </c>
      <c r="C404">
        <f>IF(评分与状态_周度!E680="🟢 简单模式",8000,0)</f>
        <v/>
      </c>
      <c r="D404">
        <f>IF(评分与状态_周度!E680="🟢 普通模式",8000,0)</f>
        <v/>
      </c>
      <c r="E404">
        <f>IF(评分与状态_周度!E680="🟡 困难模式",8000,0)</f>
        <v/>
      </c>
      <c r="F404">
        <f>IF(评分与状态_周度!E680="🟠 噩梦模式",8000,0)</f>
        <v/>
      </c>
      <c r="G404">
        <f>IF(评分与状态_周度!E680="🔴 地狱模式",8000,0)</f>
        <v/>
      </c>
      <c r="H404">
        <f>IF(评分与状态_周度!E680="💀 炼狱模式",8000,0)</f>
        <v/>
      </c>
    </row>
    <row r="405">
      <c r="A405" s="10">
        <f>回测_周度!A665</f>
        <v/>
      </c>
      <c r="B405">
        <f>回测_周度!B665</f>
        <v/>
      </c>
      <c r="C405">
        <f>IF(评分与状态_周度!E681="🟢 简单模式",8000,0)</f>
        <v/>
      </c>
      <c r="D405">
        <f>IF(评分与状态_周度!E681="🟢 普通模式",8000,0)</f>
        <v/>
      </c>
      <c r="E405">
        <f>IF(评分与状态_周度!E681="🟡 困难模式",8000,0)</f>
        <v/>
      </c>
      <c r="F405">
        <f>IF(评分与状态_周度!E681="🟠 噩梦模式",8000,0)</f>
        <v/>
      </c>
      <c r="G405">
        <f>IF(评分与状态_周度!E681="🔴 地狱模式",8000,0)</f>
        <v/>
      </c>
      <c r="H405">
        <f>IF(评分与状态_周度!E681="💀 炼狱模式",8000,0)</f>
        <v/>
      </c>
    </row>
    <row r="406">
      <c r="A406" s="10">
        <f>回测_周度!A666</f>
        <v/>
      </c>
      <c r="B406">
        <f>回测_周度!B666</f>
        <v/>
      </c>
      <c r="C406">
        <f>IF(评分与状态_周度!E682="🟢 简单模式",8000,0)</f>
        <v/>
      </c>
      <c r="D406">
        <f>IF(评分与状态_周度!E682="🟢 普通模式",8000,0)</f>
        <v/>
      </c>
      <c r="E406">
        <f>IF(评分与状态_周度!E682="🟡 困难模式",8000,0)</f>
        <v/>
      </c>
      <c r="F406">
        <f>IF(评分与状态_周度!E682="🟠 噩梦模式",8000,0)</f>
        <v/>
      </c>
      <c r="G406">
        <f>IF(评分与状态_周度!E682="🔴 地狱模式",8000,0)</f>
        <v/>
      </c>
      <c r="H406">
        <f>IF(评分与状态_周度!E682="💀 炼狱模式",8000,0)</f>
        <v/>
      </c>
    </row>
    <row r="407">
      <c r="A407" s="10">
        <f>回测_周度!A667</f>
        <v/>
      </c>
      <c r="B407">
        <f>回测_周度!B667</f>
        <v/>
      </c>
      <c r="C407">
        <f>IF(评分与状态_周度!E683="🟢 简单模式",8000,0)</f>
        <v/>
      </c>
      <c r="D407">
        <f>IF(评分与状态_周度!E683="🟢 普通模式",8000,0)</f>
        <v/>
      </c>
      <c r="E407">
        <f>IF(评分与状态_周度!E683="🟡 困难模式",8000,0)</f>
        <v/>
      </c>
      <c r="F407">
        <f>IF(评分与状态_周度!E683="🟠 噩梦模式",8000,0)</f>
        <v/>
      </c>
      <c r="G407">
        <f>IF(评分与状态_周度!E683="🔴 地狱模式",8000,0)</f>
        <v/>
      </c>
      <c r="H407">
        <f>IF(评分与状态_周度!E683="💀 炼狱模式",8000,0)</f>
        <v/>
      </c>
    </row>
    <row r="408">
      <c r="A408" s="10">
        <f>回测_周度!A668</f>
        <v/>
      </c>
      <c r="B408">
        <f>回测_周度!B668</f>
        <v/>
      </c>
      <c r="C408">
        <f>IF(评分与状态_周度!E684="🟢 简单模式",8000,0)</f>
        <v/>
      </c>
      <c r="D408">
        <f>IF(评分与状态_周度!E684="🟢 普通模式",8000,0)</f>
        <v/>
      </c>
      <c r="E408">
        <f>IF(评分与状态_周度!E684="🟡 困难模式",8000,0)</f>
        <v/>
      </c>
      <c r="F408">
        <f>IF(评分与状态_周度!E684="🟠 噩梦模式",8000,0)</f>
        <v/>
      </c>
      <c r="G408">
        <f>IF(评分与状态_周度!E684="🔴 地狱模式",8000,0)</f>
        <v/>
      </c>
      <c r="H408">
        <f>IF(评分与状态_周度!E684="💀 炼狱模式",8000,0)</f>
        <v/>
      </c>
    </row>
    <row r="409">
      <c r="A409" s="10">
        <f>回测_周度!A669</f>
        <v/>
      </c>
      <c r="B409">
        <f>回测_周度!B669</f>
        <v/>
      </c>
      <c r="C409">
        <f>IF(评分与状态_周度!E685="🟢 简单模式",8000,0)</f>
        <v/>
      </c>
      <c r="D409">
        <f>IF(评分与状态_周度!E685="🟢 普通模式",8000,0)</f>
        <v/>
      </c>
      <c r="E409">
        <f>IF(评分与状态_周度!E685="🟡 困难模式",8000,0)</f>
        <v/>
      </c>
      <c r="F409">
        <f>IF(评分与状态_周度!E685="🟠 噩梦模式",8000,0)</f>
        <v/>
      </c>
      <c r="G409">
        <f>IF(评分与状态_周度!E685="🔴 地狱模式",8000,0)</f>
        <v/>
      </c>
      <c r="H409">
        <f>IF(评分与状态_周度!E685="💀 炼狱模式",8000,0)</f>
        <v/>
      </c>
    </row>
    <row r="410">
      <c r="A410" s="10">
        <f>回测_周度!A670</f>
        <v/>
      </c>
      <c r="B410">
        <f>回测_周度!B670</f>
        <v/>
      </c>
      <c r="C410">
        <f>IF(评分与状态_周度!E686="🟢 简单模式",8000,0)</f>
        <v/>
      </c>
      <c r="D410">
        <f>IF(评分与状态_周度!E686="🟢 普通模式",8000,0)</f>
        <v/>
      </c>
      <c r="E410">
        <f>IF(评分与状态_周度!E686="🟡 困难模式",8000,0)</f>
        <v/>
      </c>
      <c r="F410">
        <f>IF(评分与状态_周度!E686="🟠 噩梦模式",8000,0)</f>
        <v/>
      </c>
      <c r="G410">
        <f>IF(评分与状态_周度!E686="🔴 地狱模式",8000,0)</f>
        <v/>
      </c>
      <c r="H410">
        <f>IF(评分与状态_周度!E686="💀 炼狱模式",8000,0)</f>
        <v/>
      </c>
    </row>
    <row r="411">
      <c r="A411" s="10">
        <f>回测_周度!A671</f>
        <v/>
      </c>
      <c r="B411">
        <f>回测_周度!B671</f>
        <v/>
      </c>
      <c r="C411">
        <f>IF(评分与状态_周度!E687="🟢 简单模式",8000,0)</f>
        <v/>
      </c>
      <c r="D411">
        <f>IF(评分与状态_周度!E687="🟢 普通模式",8000,0)</f>
        <v/>
      </c>
      <c r="E411">
        <f>IF(评分与状态_周度!E687="🟡 困难模式",8000,0)</f>
        <v/>
      </c>
      <c r="F411">
        <f>IF(评分与状态_周度!E687="🟠 噩梦模式",8000,0)</f>
        <v/>
      </c>
      <c r="G411">
        <f>IF(评分与状态_周度!E687="🔴 地狱模式",8000,0)</f>
        <v/>
      </c>
      <c r="H411">
        <f>IF(评分与状态_周度!E687="💀 炼狱模式",8000,0)</f>
        <v/>
      </c>
    </row>
    <row r="412">
      <c r="A412" s="10">
        <f>回测_周度!A672</f>
        <v/>
      </c>
      <c r="B412">
        <f>回测_周度!B672</f>
        <v/>
      </c>
      <c r="C412">
        <f>IF(评分与状态_周度!E688="🟢 简单模式",8000,0)</f>
        <v/>
      </c>
      <c r="D412">
        <f>IF(评分与状态_周度!E688="🟢 普通模式",8000,0)</f>
        <v/>
      </c>
      <c r="E412">
        <f>IF(评分与状态_周度!E688="🟡 困难模式",8000,0)</f>
        <v/>
      </c>
      <c r="F412">
        <f>IF(评分与状态_周度!E688="🟠 噩梦模式",8000,0)</f>
        <v/>
      </c>
      <c r="G412">
        <f>IF(评分与状态_周度!E688="🔴 地狱模式",8000,0)</f>
        <v/>
      </c>
      <c r="H412">
        <f>IF(评分与状态_周度!E688="💀 炼狱模式",8000,0)</f>
        <v/>
      </c>
    </row>
    <row r="413">
      <c r="A413" s="10">
        <f>回测_周度!A673</f>
        <v/>
      </c>
      <c r="B413">
        <f>回测_周度!B673</f>
        <v/>
      </c>
      <c r="C413">
        <f>IF(评分与状态_周度!E689="🟢 简单模式",8000,0)</f>
        <v/>
      </c>
      <c r="D413">
        <f>IF(评分与状态_周度!E689="🟢 普通模式",8000,0)</f>
        <v/>
      </c>
      <c r="E413">
        <f>IF(评分与状态_周度!E689="🟡 困难模式",8000,0)</f>
        <v/>
      </c>
      <c r="F413">
        <f>IF(评分与状态_周度!E689="🟠 噩梦模式",8000,0)</f>
        <v/>
      </c>
      <c r="G413">
        <f>IF(评分与状态_周度!E689="🔴 地狱模式",8000,0)</f>
        <v/>
      </c>
      <c r="H413">
        <f>IF(评分与状态_周度!E689="💀 炼狱模式",8000,0)</f>
        <v/>
      </c>
    </row>
    <row r="414">
      <c r="A414" s="10">
        <f>回测_周度!A674</f>
        <v/>
      </c>
      <c r="B414">
        <f>回测_周度!B674</f>
        <v/>
      </c>
      <c r="C414">
        <f>IF(评分与状态_周度!E690="🟢 简单模式",8000,0)</f>
        <v/>
      </c>
      <c r="D414">
        <f>IF(评分与状态_周度!E690="🟢 普通模式",8000,0)</f>
        <v/>
      </c>
      <c r="E414">
        <f>IF(评分与状态_周度!E690="🟡 困难模式",8000,0)</f>
        <v/>
      </c>
      <c r="F414">
        <f>IF(评分与状态_周度!E690="🟠 噩梦模式",8000,0)</f>
        <v/>
      </c>
      <c r="G414">
        <f>IF(评分与状态_周度!E690="🔴 地狱模式",8000,0)</f>
        <v/>
      </c>
      <c r="H414">
        <f>IF(评分与状态_周度!E690="💀 炼狱模式",8000,0)</f>
        <v/>
      </c>
    </row>
    <row r="415">
      <c r="A415" s="10">
        <f>回测_周度!A675</f>
        <v/>
      </c>
      <c r="B415">
        <f>回测_周度!B675</f>
        <v/>
      </c>
      <c r="C415">
        <f>IF(评分与状态_周度!E691="🟢 简单模式",8000,0)</f>
        <v/>
      </c>
      <c r="D415">
        <f>IF(评分与状态_周度!E691="🟢 普通模式",8000,0)</f>
        <v/>
      </c>
      <c r="E415">
        <f>IF(评分与状态_周度!E691="🟡 困难模式",8000,0)</f>
        <v/>
      </c>
      <c r="F415">
        <f>IF(评分与状态_周度!E691="🟠 噩梦模式",8000,0)</f>
        <v/>
      </c>
      <c r="G415">
        <f>IF(评分与状态_周度!E691="🔴 地狱模式",8000,0)</f>
        <v/>
      </c>
      <c r="H415">
        <f>IF(评分与状态_周度!E691="💀 炼狱模式",8000,0)</f>
        <v/>
      </c>
    </row>
    <row r="416">
      <c r="A416" s="10">
        <f>回测_周度!A676</f>
        <v/>
      </c>
      <c r="B416">
        <f>回测_周度!B676</f>
        <v/>
      </c>
      <c r="C416">
        <f>IF(评分与状态_周度!E692="🟢 简单模式",8000,0)</f>
        <v/>
      </c>
      <c r="D416">
        <f>IF(评分与状态_周度!E692="🟢 普通模式",8000,0)</f>
        <v/>
      </c>
      <c r="E416">
        <f>IF(评分与状态_周度!E692="🟡 困难模式",8000,0)</f>
        <v/>
      </c>
      <c r="F416">
        <f>IF(评分与状态_周度!E692="🟠 噩梦模式",8000,0)</f>
        <v/>
      </c>
      <c r="G416">
        <f>IF(评分与状态_周度!E692="🔴 地狱模式",8000,0)</f>
        <v/>
      </c>
      <c r="H416">
        <f>IF(评分与状态_周度!E692="💀 炼狱模式",8000,0)</f>
        <v/>
      </c>
    </row>
    <row r="417">
      <c r="A417" s="10">
        <f>回测_周度!A677</f>
        <v/>
      </c>
      <c r="B417">
        <f>回测_周度!B677</f>
        <v/>
      </c>
      <c r="C417">
        <f>IF(评分与状态_周度!E693="🟢 简单模式",8000,0)</f>
        <v/>
      </c>
      <c r="D417">
        <f>IF(评分与状态_周度!E693="🟢 普通模式",8000,0)</f>
        <v/>
      </c>
      <c r="E417">
        <f>IF(评分与状态_周度!E693="🟡 困难模式",8000,0)</f>
        <v/>
      </c>
      <c r="F417">
        <f>IF(评分与状态_周度!E693="🟠 噩梦模式",8000,0)</f>
        <v/>
      </c>
      <c r="G417">
        <f>IF(评分与状态_周度!E693="🔴 地狱模式",8000,0)</f>
        <v/>
      </c>
      <c r="H417">
        <f>IF(评分与状态_周度!E693="💀 炼狱模式",8000,0)</f>
        <v/>
      </c>
    </row>
    <row r="418">
      <c r="A418" s="10">
        <f>回测_周度!A678</f>
        <v/>
      </c>
      <c r="B418">
        <f>回测_周度!B678</f>
        <v/>
      </c>
      <c r="C418">
        <f>IF(评分与状态_周度!E694="🟢 简单模式",8000,0)</f>
        <v/>
      </c>
      <c r="D418">
        <f>IF(评分与状态_周度!E694="🟢 普通模式",8000,0)</f>
        <v/>
      </c>
      <c r="E418">
        <f>IF(评分与状态_周度!E694="🟡 困难模式",8000,0)</f>
        <v/>
      </c>
      <c r="F418">
        <f>IF(评分与状态_周度!E694="🟠 噩梦模式",8000,0)</f>
        <v/>
      </c>
      <c r="G418">
        <f>IF(评分与状态_周度!E694="🔴 地狱模式",8000,0)</f>
        <v/>
      </c>
      <c r="H418">
        <f>IF(评分与状态_周度!E694="💀 炼狱模式",8000,0)</f>
        <v/>
      </c>
    </row>
    <row r="419">
      <c r="A419" s="10">
        <f>回测_周度!A679</f>
        <v/>
      </c>
      <c r="B419">
        <f>回测_周度!B679</f>
        <v/>
      </c>
      <c r="C419">
        <f>IF(评分与状态_周度!E695="🟢 简单模式",8000,0)</f>
        <v/>
      </c>
      <c r="D419">
        <f>IF(评分与状态_周度!E695="🟢 普通模式",8000,0)</f>
        <v/>
      </c>
      <c r="E419">
        <f>IF(评分与状态_周度!E695="🟡 困难模式",8000,0)</f>
        <v/>
      </c>
      <c r="F419">
        <f>IF(评分与状态_周度!E695="🟠 噩梦模式",8000,0)</f>
        <v/>
      </c>
      <c r="G419">
        <f>IF(评分与状态_周度!E695="🔴 地狱模式",8000,0)</f>
        <v/>
      </c>
      <c r="H419">
        <f>IF(评分与状态_周度!E695="💀 炼狱模式",8000,0)</f>
        <v/>
      </c>
    </row>
    <row r="420">
      <c r="A420" s="10">
        <f>回测_周度!A680</f>
        <v/>
      </c>
      <c r="B420">
        <f>回测_周度!B680</f>
        <v/>
      </c>
      <c r="C420">
        <f>IF(评分与状态_周度!E696="🟢 简单模式",8000,0)</f>
        <v/>
      </c>
      <c r="D420">
        <f>IF(评分与状态_周度!E696="🟢 普通模式",8000,0)</f>
        <v/>
      </c>
      <c r="E420">
        <f>IF(评分与状态_周度!E696="🟡 困难模式",8000,0)</f>
        <v/>
      </c>
      <c r="F420">
        <f>IF(评分与状态_周度!E696="🟠 噩梦模式",8000,0)</f>
        <v/>
      </c>
      <c r="G420">
        <f>IF(评分与状态_周度!E696="🔴 地狱模式",8000,0)</f>
        <v/>
      </c>
      <c r="H420">
        <f>IF(评分与状态_周度!E696="💀 炼狱模式",8000,0)</f>
        <v/>
      </c>
    </row>
    <row r="421">
      <c r="A421" s="10">
        <f>回测_周度!A681</f>
        <v/>
      </c>
      <c r="B421">
        <f>回测_周度!B681</f>
        <v/>
      </c>
      <c r="C421">
        <f>IF(评分与状态_周度!E697="🟢 简单模式",8000,0)</f>
        <v/>
      </c>
      <c r="D421">
        <f>IF(评分与状态_周度!E697="🟢 普通模式",8000,0)</f>
        <v/>
      </c>
      <c r="E421">
        <f>IF(评分与状态_周度!E697="🟡 困难模式",8000,0)</f>
        <v/>
      </c>
      <c r="F421">
        <f>IF(评分与状态_周度!E697="🟠 噩梦模式",8000,0)</f>
        <v/>
      </c>
      <c r="G421">
        <f>IF(评分与状态_周度!E697="🔴 地狱模式",8000,0)</f>
        <v/>
      </c>
      <c r="H421">
        <f>IF(评分与状态_周度!E697="💀 炼狱模式",8000,0)</f>
        <v/>
      </c>
    </row>
    <row r="422">
      <c r="A422" s="10">
        <f>回测_周度!A682</f>
        <v/>
      </c>
      <c r="B422">
        <f>回测_周度!B682</f>
        <v/>
      </c>
      <c r="C422">
        <f>IF(评分与状态_周度!E698="🟢 简单模式",8000,0)</f>
        <v/>
      </c>
      <c r="D422">
        <f>IF(评分与状态_周度!E698="🟢 普通模式",8000,0)</f>
        <v/>
      </c>
      <c r="E422">
        <f>IF(评分与状态_周度!E698="🟡 困难模式",8000,0)</f>
        <v/>
      </c>
      <c r="F422">
        <f>IF(评分与状态_周度!E698="🟠 噩梦模式",8000,0)</f>
        <v/>
      </c>
      <c r="G422">
        <f>IF(评分与状态_周度!E698="🔴 地狱模式",8000,0)</f>
        <v/>
      </c>
      <c r="H422">
        <f>IF(评分与状态_周度!E698="💀 炼狱模式",8000,0)</f>
        <v/>
      </c>
    </row>
    <row r="423">
      <c r="A423" s="10">
        <f>回测_周度!A683</f>
        <v/>
      </c>
      <c r="B423">
        <f>回测_周度!B683</f>
        <v/>
      </c>
      <c r="C423">
        <f>IF(评分与状态_周度!E699="🟢 简单模式",8000,0)</f>
        <v/>
      </c>
      <c r="D423">
        <f>IF(评分与状态_周度!E699="🟢 普通模式",8000,0)</f>
        <v/>
      </c>
      <c r="E423">
        <f>IF(评分与状态_周度!E699="🟡 困难模式",8000,0)</f>
        <v/>
      </c>
      <c r="F423">
        <f>IF(评分与状态_周度!E699="🟠 噩梦模式",8000,0)</f>
        <v/>
      </c>
      <c r="G423">
        <f>IF(评分与状态_周度!E699="🔴 地狱模式",8000,0)</f>
        <v/>
      </c>
      <c r="H423">
        <f>IF(评分与状态_周度!E699="💀 炼狱模式",8000,0)</f>
        <v/>
      </c>
    </row>
    <row r="424">
      <c r="A424" s="10">
        <f>回测_周度!A684</f>
        <v/>
      </c>
      <c r="B424">
        <f>回测_周度!B684</f>
        <v/>
      </c>
      <c r="C424">
        <f>IF(评分与状态_周度!E700="🟢 简单模式",8000,0)</f>
        <v/>
      </c>
      <c r="D424">
        <f>IF(评分与状态_周度!E700="🟢 普通模式",8000,0)</f>
        <v/>
      </c>
      <c r="E424">
        <f>IF(评分与状态_周度!E700="🟡 困难模式",8000,0)</f>
        <v/>
      </c>
      <c r="F424">
        <f>IF(评分与状态_周度!E700="🟠 噩梦模式",8000,0)</f>
        <v/>
      </c>
      <c r="G424">
        <f>IF(评分与状态_周度!E700="🔴 地狱模式",8000,0)</f>
        <v/>
      </c>
      <c r="H424">
        <f>IF(评分与状态_周度!E700="💀 炼狱模式",8000,0)</f>
        <v/>
      </c>
    </row>
    <row r="425">
      <c r="A425" s="10">
        <f>回测_周度!A685</f>
        <v/>
      </c>
      <c r="B425">
        <f>回测_周度!B685</f>
        <v/>
      </c>
      <c r="C425">
        <f>IF(评分与状态_周度!E701="🟢 简单模式",8000,0)</f>
        <v/>
      </c>
      <c r="D425">
        <f>IF(评分与状态_周度!E701="🟢 普通模式",8000,0)</f>
        <v/>
      </c>
      <c r="E425">
        <f>IF(评分与状态_周度!E701="🟡 困难模式",8000,0)</f>
        <v/>
      </c>
      <c r="F425">
        <f>IF(评分与状态_周度!E701="🟠 噩梦模式",8000,0)</f>
        <v/>
      </c>
      <c r="G425">
        <f>IF(评分与状态_周度!E701="🔴 地狱模式",8000,0)</f>
        <v/>
      </c>
      <c r="H425">
        <f>IF(评分与状态_周度!E701="💀 炼狱模式",8000,0)</f>
        <v/>
      </c>
    </row>
    <row r="426">
      <c r="A426" s="10">
        <f>回测_周度!A686</f>
        <v/>
      </c>
      <c r="B426">
        <f>回测_周度!B686</f>
        <v/>
      </c>
      <c r="C426">
        <f>IF(评分与状态_周度!E702="🟢 简单模式",8000,0)</f>
        <v/>
      </c>
      <c r="D426">
        <f>IF(评分与状态_周度!E702="🟢 普通模式",8000,0)</f>
        <v/>
      </c>
      <c r="E426">
        <f>IF(评分与状态_周度!E702="🟡 困难模式",8000,0)</f>
        <v/>
      </c>
      <c r="F426">
        <f>IF(评分与状态_周度!E702="🟠 噩梦模式",8000,0)</f>
        <v/>
      </c>
      <c r="G426">
        <f>IF(评分与状态_周度!E702="🔴 地狱模式",8000,0)</f>
        <v/>
      </c>
      <c r="H426">
        <f>IF(评分与状态_周度!E702="💀 炼狱模式",8000,0)</f>
        <v/>
      </c>
    </row>
    <row r="427">
      <c r="A427" s="10">
        <f>回测_周度!A687</f>
        <v/>
      </c>
      <c r="B427">
        <f>回测_周度!B687</f>
        <v/>
      </c>
      <c r="C427">
        <f>IF(评分与状态_周度!E703="🟢 简单模式",8000,0)</f>
        <v/>
      </c>
      <c r="D427">
        <f>IF(评分与状态_周度!E703="🟢 普通模式",8000,0)</f>
        <v/>
      </c>
      <c r="E427">
        <f>IF(评分与状态_周度!E703="🟡 困难模式",8000,0)</f>
        <v/>
      </c>
      <c r="F427">
        <f>IF(评分与状态_周度!E703="🟠 噩梦模式",8000,0)</f>
        <v/>
      </c>
      <c r="G427">
        <f>IF(评分与状态_周度!E703="🔴 地狱模式",8000,0)</f>
        <v/>
      </c>
      <c r="H427">
        <f>IF(评分与状态_周度!E703="💀 炼狱模式",8000,0)</f>
        <v/>
      </c>
    </row>
    <row r="428">
      <c r="A428" s="10">
        <f>回测_周度!A688</f>
        <v/>
      </c>
      <c r="B428">
        <f>回测_周度!B688</f>
        <v/>
      </c>
      <c r="C428">
        <f>IF(评分与状态_周度!E704="🟢 简单模式",8000,0)</f>
        <v/>
      </c>
      <c r="D428">
        <f>IF(评分与状态_周度!E704="🟢 普通模式",8000,0)</f>
        <v/>
      </c>
      <c r="E428">
        <f>IF(评分与状态_周度!E704="🟡 困难模式",8000,0)</f>
        <v/>
      </c>
      <c r="F428">
        <f>IF(评分与状态_周度!E704="🟠 噩梦模式",8000,0)</f>
        <v/>
      </c>
      <c r="G428">
        <f>IF(评分与状态_周度!E704="🔴 地狱模式",8000,0)</f>
        <v/>
      </c>
      <c r="H428">
        <f>IF(评分与状态_周度!E704="💀 炼狱模式",8000,0)</f>
        <v/>
      </c>
    </row>
    <row r="429">
      <c r="A429" s="10">
        <f>回测_周度!A689</f>
        <v/>
      </c>
      <c r="B429">
        <f>回测_周度!B689</f>
        <v/>
      </c>
      <c r="C429">
        <f>IF(评分与状态_周度!E705="🟢 简单模式",8000,0)</f>
        <v/>
      </c>
      <c r="D429">
        <f>IF(评分与状态_周度!E705="🟢 普通模式",8000,0)</f>
        <v/>
      </c>
      <c r="E429">
        <f>IF(评分与状态_周度!E705="🟡 困难模式",8000,0)</f>
        <v/>
      </c>
      <c r="F429">
        <f>IF(评分与状态_周度!E705="🟠 噩梦模式",8000,0)</f>
        <v/>
      </c>
      <c r="G429">
        <f>IF(评分与状态_周度!E705="🔴 地狱模式",8000,0)</f>
        <v/>
      </c>
      <c r="H429">
        <f>IF(评分与状态_周度!E705="💀 炼狱模式",8000,0)</f>
        <v/>
      </c>
    </row>
    <row r="430">
      <c r="A430" s="10">
        <f>回测_周度!A690</f>
        <v/>
      </c>
      <c r="B430">
        <f>回测_周度!B690</f>
        <v/>
      </c>
      <c r="C430">
        <f>IF(评分与状态_周度!E706="🟢 简单模式",8000,0)</f>
        <v/>
      </c>
      <c r="D430">
        <f>IF(评分与状态_周度!E706="🟢 普通模式",8000,0)</f>
        <v/>
      </c>
      <c r="E430">
        <f>IF(评分与状态_周度!E706="🟡 困难模式",8000,0)</f>
        <v/>
      </c>
      <c r="F430">
        <f>IF(评分与状态_周度!E706="🟠 噩梦模式",8000,0)</f>
        <v/>
      </c>
      <c r="G430">
        <f>IF(评分与状态_周度!E706="🔴 地狱模式",8000,0)</f>
        <v/>
      </c>
      <c r="H430">
        <f>IF(评分与状态_周度!E706="💀 炼狱模式",8000,0)</f>
        <v/>
      </c>
    </row>
    <row r="431">
      <c r="A431" s="10">
        <f>回测_周度!A691</f>
        <v/>
      </c>
      <c r="B431">
        <f>回测_周度!B691</f>
        <v/>
      </c>
      <c r="C431">
        <f>IF(评分与状态_周度!E707="🟢 简单模式",8000,0)</f>
        <v/>
      </c>
      <c r="D431">
        <f>IF(评分与状态_周度!E707="🟢 普通模式",8000,0)</f>
        <v/>
      </c>
      <c r="E431">
        <f>IF(评分与状态_周度!E707="🟡 困难模式",8000,0)</f>
        <v/>
      </c>
      <c r="F431">
        <f>IF(评分与状态_周度!E707="🟠 噩梦模式",8000,0)</f>
        <v/>
      </c>
      <c r="G431">
        <f>IF(评分与状态_周度!E707="🔴 地狱模式",8000,0)</f>
        <v/>
      </c>
      <c r="H431">
        <f>IF(评分与状态_周度!E707="💀 炼狱模式",8000,0)</f>
        <v/>
      </c>
    </row>
    <row r="432">
      <c r="A432" s="10">
        <f>回测_周度!A692</f>
        <v/>
      </c>
      <c r="B432">
        <f>回测_周度!B692</f>
        <v/>
      </c>
      <c r="C432">
        <f>IF(评分与状态_周度!E708="🟢 简单模式",8000,0)</f>
        <v/>
      </c>
      <c r="D432">
        <f>IF(评分与状态_周度!E708="🟢 普通模式",8000,0)</f>
        <v/>
      </c>
      <c r="E432">
        <f>IF(评分与状态_周度!E708="🟡 困难模式",8000,0)</f>
        <v/>
      </c>
      <c r="F432">
        <f>IF(评分与状态_周度!E708="🟠 噩梦模式",8000,0)</f>
        <v/>
      </c>
      <c r="G432">
        <f>IF(评分与状态_周度!E708="🔴 地狱模式",8000,0)</f>
        <v/>
      </c>
      <c r="H432">
        <f>IF(评分与状态_周度!E708="💀 炼狱模式",8000,0)</f>
        <v/>
      </c>
    </row>
    <row r="433">
      <c r="A433" s="10">
        <f>回测_周度!A693</f>
        <v/>
      </c>
      <c r="B433">
        <f>回测_周度!B693</f>
        <v/>
      </c>
      <c r="C433">
        <f>IF(评分与状态_周度!E709="🟢 简单模式",8000,0)</f>
        <v/>
      </c>
      <c r="D433">
        <f>IF(评分与状态_周度!E709="🟢 普通模式",8000,0)</f>
        <v/>
      </c>
      <c r="E433">
        <f>IF(评分与状态_周度!E709="🟡 困难模式",8000,0)</f>
        <v/>
      </c>
      <c r="F433">
        <f>IF(评分与状态_周度!E709="🟠 噩梦模式",8000,0)</f>
        <v/>
      </c>
      <c r="G433">
        <f>IF(评分与状态_周度!E709="🔴 地狱模式",8000,0)</f>
        <v/>
      </c>
      <c r="H433">
        <f>IF(评分与状态_周度!E709="💀 炼狱模式",8000,0)</f>
        <v/>
      </c>
    </row>
    <row r="434">
      <c r="A434" s="10">
        <f>回测_周度!A694</f>
        <v/>
      </c>
      <c r="B434">
        <f>回测_周度!B694</f>
        <v/>
      </c>
      <c r="C434">
        <f>IF(评分与状态_周度!E710="🟢 简单模式",8000,0)</f>
        <v/>
      </c>
      <c r="D434">
        <f>IF(评分与状态_周度!E710="🟢 普通模式",8000,0)</f>
        <v/>
      </c>
      <c r="E434">
        <f>IF(评分与状态_周度!E710="🟡 困难模式",8000,0)</f>
        <v/>
      </c>
      <c r="F434">
        <f>IF(评分与状态_周度!E710="🟠 噩梦模式",8000,0)</f>
        <v/>
      </c>
      <c r="G434">
        <f>IF(评分与状态_周度!E710="🔴 地狱模式",8000,0)</f>
        <v/>
      </c>
      <c r="H434">
        <f>IF(评分与状态_周度!E710="💀 炼狱模式",8000,0)</f>
        <v/>
      </c>
    </row>
    <row r="435">
      <c r="A435" s="10">
        <f>回测_周度!A695</f>
        <v/>
      </c>
      <c r="B435">
        <f>回测_周度!B695</f>
        <v/>
      </c>
      <c r="C435">
        <f>IF(评分与状态_周度!E711="🟢 简单模式",8000,0)</f>
        <v/>
      </c>
      <c r="D435">
        <f>IF(评分与状态_周度!E711="🟢 普通模式",8000,0)</f>
        <v/>
      </c>
      <c r="E435">
        <f>IF(评分与状态_周度!E711="🟡 困难模式",8000,0)</f>
        <v/>
      </c>
      <c r="F435">
        <f>IF(评分与状态_周度!E711="🟠 噩梦模式",8000,0)</f>
        <v/>
      </c>
      <c r="G435">
        <f>IF(评分与状态_周度!E711="🔴 地狱模式",8000,0)</f>
        <v/>
      </c>
      <c r="H435">
        <f>IF(评分与状态_周度!E711="💀 炼狱模式",8000,0)</f>
        <v/>
      </c>
    </row>
    <row r="436">
      <c r="A436" s="10">
        <f>回测_周度!A696</f>
        <v/>
      </c>
      <c r="B436">
        <f>回测_周度!B696</f>
        <v/>
      </c>
      <c r="C436">
        <f>IF(评分与状态_周度!E712="🟢 简单模式",8000,0)</f>
        <v/>
      </c>
      <c r="D436">
        <f>IF(评分与状态_周度!E712="🟢 普通模式",8000,0)</f>
        <v/>
      </c>
      <c r="E436">
        <f>IF(评分与状态_周度!E712="🟡 困难模式",8000,0)</f>
        <v/>
      </c>
      <c r="F436">
        <f>IF(评分与状态_周度!E712="🟠 噩梦模式",8000,0)</f>
        <v/>
      </c>
      <c r="G436">
        <f>IF(评分与状态_周度!E712="🔴 地狱模式",8000,0)</f>
        <v/>
      </c>
      <c r="H436">
        <f>IF(评分与状态_周度!E712="💀 炼狱模式",8000,0)</f>
        <v/>
      </c>
    </row>
    <row r="437">
      <c r="A437" s="10">
        <f>回测_周度!A697</f>
        <v/>
      </c>
      <c r="B437">
        <f>回测_周度!B697</f>
        <v/>
      </c>
      <c r="C437">
        <f>IF(评分与状态_周度!E713="🟢 简单模式",8000,0)</f>
        <v/>
      </c>
      <c r="D437">
        <f>IF(评分与状态_周度!E713="🟢 普通模式",8000,0)</f>
        <v/>
      </c>
      <c r="E437">
        <f>IF(评分与状态_周度!E713="🟡 困难模式",8000,0)</f>
        <v/>
      </c>
      <c r="F437">
        <f>IF(评分与状态_周度!E713="🟠 噩梦模式",8000,0)</f>
        <v/>
      </c>
      <c r="G437">
        <f>IF(评分与状态_周度!E713="🔴 地狱模式",8000,0)</f>
        <v/>
      </c>
      <c r="H437">
        <f>IF(评分与状态_周度!E713="💀 炼狱模式",8000,0)</f>
        <v/>
      </c>
    </row>
    <row r="438">
      <c r="A438" s="10">
        <f>回测_周度!A698</f>
        <v/>
      </c>
      <c r="B438">
        <f>回测_周度!B698</f>
        <v/>
      </c>
      <c r="C438">
        <f>IF(评分与状态_周度!E714="🟢 简单模式",8000,0)</f>
        <v/>
      </c>
      <c r="D438">
        <f>IF(评分与状态_周度!E714="🟢 普通模式",8000,0)</f>
        <v/>
      </c>
      <c r="E438">
        <f>IF(评分与状态_周度!E714="🟡 困难模式",8000,0)</f>
        <v/>
      </c>
      <c r="F438">
        <f>IF(评分与状态_周度!E714="🟠 噩梦模式",8000,0)</f>
        <v/>
      </c>
      <c r="G438">
        <f>IF(评分与状态_周度!E714="🔴 地狱模式",8000,0)</f>
        <v/>
      </c>
      <c r="H438">
        <f>IF(评分与状态_周度!E714="💀 炼狱模式",8000,0)</f>
        <v/>
      </c>
    </row>
    <row r="439">
      <c r="A439" s="10">
        <f>回测_周度!A699</f>
        <v/>
      </c>
      <c r="B439">
        <f>回测_周度!B699</f>
        <v/>
      </c>
      <c r="C439">
        <f>IF(评分与状态_周度!E715="🟢 简单模式",8000,0)</f>
        <v/>
      </c>
      <c r="D439">
        <f>IF(评分与状态_周度!E715="🟢 普通模式",8000,0)</f>
        <v/>
      </c>
      <c r="E439">
        <f>IF(评分与状态_周度!E715="🟡 困难模式",8000,0)</f>
        <v/>
      </c>
      <c r="F439">
        <f>IF(评分与状态_周度!E715="🟠 噩梦模式",8000,0)</f>
        <v/>
      </c>
      <c r="G439">
        <f>IF(评分与状态_周度!E715="🔴 地狱模式",8000,0)</f>
        <v/>
      </c>
      <c r="H439">
        <f>IF(评分与状态_周度!E715="💀 炼狱模式",8000,0)</f>
        <v/>
      </c>
    </row>
    <row r="440">
      <c r="A440" s="10">
        <f>回测_周度!A700</f>
        <v/>
      </c>
      <c r="B440">
        <f>回测_周度!B700</f>
        <v/>
      </c>
      <c r="C440">
        <f>IF(评分与状态_周度!E716="🟢 简单模式",8000,0)</f>
        <v/>
      </c>
      <c r="D440">
        <f>IF(评分与状态_周度!E716="🟢 普通模式",8000,0)</f>
        <v/>
      </c>
      <c r="E440">
        <f>IF(评分与状态_周度!E716="🟡 困难模式",8000,0)</f>
        <v/>
      </c>
      <c r="F440">
        <f>IF(评分与状态_周度!E716="🟠 噩梦模式",8000,0)</f>
        <v/>
      </c>
      <c r="G440">
        <f>IF(评分与状态_周度!E716="🔴 地狱模式",8000,0)</f>
        <v/>
      </c>
      <c r="H440">
        <f>IF(评分与状态_周度!E716="💀 炼狱模式",8000,0)</f>
        <v/>
      </c>
    </row>
    <row r="441">
      <c r="A441" s="10">
        <f>回测_周度!A701</f>
        <v/>
      </c>
      <c r="B441">
        <f>回测_周度!B701</f>
        <v/>
      </c>
      <c r="C441">
        <f>IF(评分与状态_周度!E717="🟢 简单模式",8000,0)</f>
        <v/>
      </c>
      <c r="D441">
        <f>IF(评分与状态_周度!E717="🟢 普通模式",8000,0)</f>
        <v/>
      </c>
      <c r="E441">
        <f>IF(评分与状态_周度!E717="🟡 困难模式",8000,0)</f>
        <v/>
      </c>
      <c r="F441">
        <f>IF(评分与状态_周度!E717="🟠 噩梦模式",8000,0)</f>
        <v/>
      </c>
      <c r="G441">
        <f>IF(评分与状态_周度!E717="🔴 地狱模式",8000,0)</f>
        <v/>
      </c>
      <c r="H441">
        <f>IF(评分与状态_周度!E717="💀 炼狱模式",8000,0)</f>
        <v/>
      </c>
    </row>
    <row r="442">
      <c r="A442" s="10">
        <f>回测_周度!A702</f>
        <v/>
      </c>
      <c r="B442">
        <f>回测_周度!B702</f>
        <v/>
      </c>
      <c r="C442">
        <f>IF(评分与状态_周度!E718="🟢 简单模式",8000,0)</f>
        <v/>
      </c>
      <c r="D442">
        <f>IF(评分与状态_周度!E718="🟢 普通模式",8000,0)</f>
        <v/>
      </c>
      <c r="E442">
        <f>IF(评分与状态_周度!E718="🟡 困难模式",8000,0)</f>
        <v/>
      </c>
      <c r="F442">
        <f>IF(评分与状态_周度!E718="🟠 噩梦模式",8000,0)</f>
        <v/>
      </c>
      <c r="G442">
        <f>IF(评分与状态_周度!E718="🔴 地狱模式",8000,0)</f>
        <v/>
      </c>
      <c r="H442">
        <f>IF(评分与状态_周度!E718="💀 炼狱模式",8000,0)</f>
        <v/>
      </c>
    </row>
    <row r="443">
      <c r="A443" s="10">
        <f>回测_周度!A703</f>
        <v/>
      </c>
      <c r="B443">
        <f>回测_周度!B703</f>
        <v/>
      </c>
      <c r="C443">
        <f>IF(评分与状态_周度!E719="🟢 简单模式",8000,0)</f>
        <v/>
      </c>
      <c r="D443">
        <f>IF(评分与状态_周度!E719="🟢 普通模式",8000,0)</f>
        <v/>
      </c>
      <c r="E443">
        <f>IF(评分与状态_周度!E719="🟡 困难模式",8000,0)</f>
        <v/>
      </c>
      <c r="F443">
        <f>IF(评分与状态_周度!E719="🟠 噩梦模式",8000,0)</f>
        <v/>
      </c>
      <c r="G443">
        <f>IF(评分与状态_周度!E719="🔴 地狱模式",8000,0)</f>
        <v/>
      </c>
      <c r="H443">
        <f>IF(评分与状态_周度!E719="💀 炼狱模式",8000,0)</f>
        <v/>
      </c>
    </row>
    <row r="444">
      <c r="A444" s="10">
        <f>回测_周度!A704</f>
        <v/>
      </c>
      <c r="B444">
        <f>回测_周度!B704</f>
        <v/>
      </c>
      <c r="C444">
        <f>IF(评分与状态_周度!E720="🟢 简单模式",8000,0)</f>
        <v/>
      </c>
      <c r="D444">
        <f>IF(评分与状态_周度!E720="🟢 普通模式",8000,0)</f>
        <v/>
      </c>
      <c r="E444">
        <f>IF(评分与状态_周度!E720="🟡 困难模式",8000,0)</f>
        <v/>
      </c>
      <c r="F444">
        <f>IF(评分与状态_周度!E720="🟠 噩梦模式",8000,0)</f>
        <v/>
      </c>
      <c r="G444">
        <f>IF(评分与状态_周度!E720="🔴 地狱模式",8000,0)</f>
        <v/>
      </c>
      <c r="H444">
        <f>IF(评分与状态_周度!E720="💀 炼狱模式",8000,0)</f>
        <v/>
      </c>
    </row>
    <row r="445">
      <c r="A445" s="10">
        <f>回测_周度!A705</f>
        <v/>
      </c>
      <c r="B445">
        <f>回测_周度!B705</f>
        <v/>
      </c>
      <c r="C445">
        <f>IF(评分与状态_周度!E721="🟢 简单模式",8000,0)</f>
        <v/>
      </c>
      <c r="D445">
        <f>IF(评分与状态_周度!E721="🟢 普通模式",8000,0)</f>
        <v/>
      </c>
      <c r="E445">
        <f>IF(评分与状态_周度!E721="🟡 困难模式",8000,0)</f>
        <v/>
      </c>
      <c r="F445">
        <f>IF(评分与状态_周度!E721="🟠 噩梦模式",8000,0)</f>
        <v/>
      </c>
      <c r="G445">
        <f>IF(评分与状态_周度!E721="🔴 地狱模式",8000,0)</f>
        <v/>
      </c>
      <c r="H445">
        <f>IF(评分与状态_周度!E721="💀 炼狱模式",8000,0)</f>
        <v/>
      </c>
    </row>
    <row r="446">
      <c r="A446" s="10">
        <f>回测_周度!A706</f>
        <v/>
      </c>
      <c r="B446">
        <f>回测_周度!B706</f>
        <v/>
      </c>
      <c r="C446">
        <f>IF(评分与状态_周度!E722="🟢 简单模式",8000,0)</f>
        <v/>
      </c>
      <c r="D446">
        <f>IF(评分与状态_周度!E722="🟢 普通模式",8000,0)</f>
        <v/>
      </c>
      <c r="E446">
        <f>IF(评分与状态_周度!E722="🟡 困难模式",8000,0)</f>
        <v/>
      </c>
      <c r="F446">
        <f>IF(评分与状态_周度!E722="🟠 噩梦模式",8000,0)</f>
        <v/>
      </c>
      <c r="G446">
        <f>IF(评分与状态_周度!E722="🔴 地狱模式",8000,0)</f>
        <v/>
      </c>
      <c r="H446">
        <f>IF(评分与状态_周度!E722="💀 炼狱模式",8000,0)</f>
        <v/>
      </c>
    </row>
    <row r="447">
      <c r="A447" s="10">
        <f>回测_周度!A707</f>
        <v/>
      </c>
      <c r="B447">
        <f>回测_周度!B707</f>
        <v/>
      </c>
      <c r="C447">
        <f>IF(评分与状态_周度!E723="🟢 简单模式",8000,0)</f>
        <v/>
      </c>
      <c r="D447">
        <f>IF(评分与状态_周度!E723="🟢 普通模式",8000,0)</f>
        <v/>
      </c>
      <c r="E447">
        <f>IF(评分与状态_周度!E723="🟡 困难模式",8000,0)</f>
        <v/>
      </c>
      <c r="F447">
        <f>IF(评分与状态_周度!E723="🟠 噩梦模式",8000,0)</f>
        <v/>
      </c>
      <c r="G447">
        <f>IF(评分与状态_周度!E723="🔴 地狱模式",8000,0)</f>
        <v/>
      </c>
      <c r="H447">
        <f>IF(评分与状态_周度!E723="💀 炼狱模式",8000,0)</f>
        <v/>
      </c>
    </row>
    <row r="448">
      <c r="A448" s="10">
        <f>回测_周度!A708</f>
        <v/>
      </c>
      <c r="B448">
        <f>回测_周度!B708</f>
        <v/>
      </c>
      <c r="C448">
        <f>IF(评分与状态_周度!E724="🟢 简单模式",8000,0)</f>
        <v/>
      </c>
      <c r="D448">
        <f>IF(评分与状态_周度!E724="🟢 普通模式",8000,0)</f>
        <v/>
      </c>
      <c r="E448">
        <f>IF(评分与状态_周度!E724="🟡 困难模式",8000,0)</f>
        <v/>
      </c>
      <c r="F448">
        <f>IF(评分与状态_周度!E724="🟠 噩梦模式",8000,0)</f>
        <v/>
      </c>
      <c r="G448">
        <f>IF(评分与状态_周度!E724="🔴 地狱模式",8000,0)</f>
        <v/>
      </c>
      <c r="H448">
        <f>IF(评分与状态_周度!E724="💀 炼狱模式",8000,0)</f>
        <v/>
      </c>
    </row>
    <row r="449">
      <c r="A449" s="10">
        <f>回测_周度!A709</f>
        <v/>
      </c>
      <c r="B449">
        <f>回测_周度!B709</f>
        <v/>
      </c>
      <c r="C449">
        <f>IF(评分与状态_周度!E725="🟢 简单模式",8000,0)</f>
        <v/>
      </c>
      <c r="D449">
        <f>IF(评分与状态_周度!E725="🟢 普通模式",8000,0)</f>
        <v/>
      </c>
      <c r="E449">
        <f>IF(评分与状态_周度!E725="🟡 困难模式",8000,0)</f>
        <v/>
      </c>
      <c r="F449">
        <f>IF(评分与状态_周度!E725="🟠 噩梦模式",8000,0)</f>
        <v/>
      </c>
      <c r="G449">
        <f>IF(评分与状态_周度!E725="🔴 地狱模式",8000,0)</f>
        <v/>
      </c>
      <c r="H449">
        <f>IF(评分与状态_周度!E725="💀 炼狱模式",8000,0)</f>
        <v/>
      </c>
    </row>
    <row r="450">
      <c r="A450" s="10">
        <f>回测_周度!A710</f>
        <v/>
      </c>
      <c r="B450">
        <f>回测_周度!B710</f>
        <v/>
      </c>
      <c r="C450">
        <f>IF(评分与状态_周度!E726="🟢 简单模式",8000,0)</f>
        <v/>
      </c>
      <c r="D450">
        <f>IF(评分与状态_周度!E726="🟢 普通模式",8000,0)</f>
        <v/>
      </c>
      <c r="E450">
        <f>IF(评分与状态_周度!E726="🟡 困难模式",8000,0)</f>
        <v/>
      </c>
      <c r="F450">
        <f>IF(评分与状态_周度!E726="🟠 噩梦模式",8000,0)</f>
        <v/>
      </c>
      <c r="G450">
        <f>IF(评分与状态_周度!E726="🔴 地狱模式",8000,0)</f>
        <v/>
      </c>
      <c r="H450">
        <f>IF(评分与状态_周度!E726="💀 炼狱模式",8000,0)</f>
        <v/>
      </c>
    </row>
    <row r="451">
      <c r="A451" s="10">
        <f>回测_周度!A711</f>
        <v/>
      </c>
      <c r="B451">
        <f>回测_周度!B711</f>
        <v/>
      </c>
      <c r="C451">
        <f>IF(评分与状态_周度!E727="🟢 简单模式",8000,0)</f>
        <v/>
      </c>
      <c r="D451">
        <f>IF(评分与状态_周度!E727="🟢 普通模式",8000,0)</f>
        <v/>
      </c>
      <c r="E451">
        <f>IF(评分与状态_周度!E727="🟡 困难模式",8000,0)</f>
        <v/>
      </c>
      <c r="F451">
        <f>IF(评分与状态_周度!E727="🟠 噩梦模式",8000,0)</f>
        <v/>
      </c>
      <c r="G451">
        <f>IF(评分与状态_周度!E727="🔴 地狱模式",8000,0)</f>
        <v/>
      </c>
      <c r="H451">
        <f>IF(评分与状态_周度!E727="💀 炼狱模式",8000,0)</f>
        <v/>
      </c>
    </row>
    <row r="452">
      <c r="A452" s="10">
        <f>回测_周度!A712</f>
        <v/>
      </c>
      <c r="B452">
        <f>回测_周度!B712</f>
        <v/>
      </c>
      <c r="C452">
        <f>IF(评分与状态_周度!E728="🟢 简单模式",8000,0)</f>
        <v/>
      </c>
      <c r="D452">
        <f>IF(评分与状态_周度!E728="🟢 普通模式",8000,0)</f>
        <v/>
      </c>
      <c r="E452">
        <f>IF(评分与状态_周度!E728="🟡 困难模式",8000,0)</f>
        <v/>
      </c>
      <c r="F452">
        <f>IF(评分与状态_周度!E728="🟠 噩梦模式",8000,0)</f>
        <v/>
      </c>
      <c r="G452">
        <f>IF(评分与状态_周度!E728="🔴 地狱模式",8000,0)</f>
        <v/>
      </c>
      <c r="H452">
        <f>IF(评分与状态_周度!E728="💀 炼狱模式",8000,0)</f>
        <v/>
      </c>
    </row>
    <row r="453">
      <c r="A453" s="10">
        <f>回测_周度!A713</f>
        <v/>
      </c>
      <c r="B453">
        <f>回测_周度!B713</f>
        <v/>
      </c>
      <c r="C453">
        <f>IF(评分与状态_周度!E729="🟢 简单模式",8000,0)</f>
        <v/>
      </c>
      <c r="D453">
        <f>IF(评分与状态_周度!E729="🟢 普通模式",8000,0)</f>
        <v/>
      </c>
      <c r="E453">
        <f>IF(评分与状态_周度!E729="🟡 困难模式",8000,0)</f>
        <v/>
      </c>
      <c r="F453">
        <f>IF(评分与状态_周度!E729="🟠 噩梦模式",8000,0)</f>
        <v/>
      </c>
      <c r="G453">
        <f>IF(评分与状态_周度!E729="🔴 地狱模式",8000,0)</f>
        <v/>
      </c>
      <c r="H453">
        <f>IF(评分与状态_周度!E729="💀 炼狱模式",8000,0)</f>
        <v/>
      </c>
    </row>
    <row r="454">
      <c r="A454" s="10">
        <f>回测_周度!A714</f>
        <v/>
      </c>
      <c r="B454">
        <f>回测_周度!B714</f>
        <v/>
      </c>
      <c r="C454">
        <f>IF(评分与状态_周度!E730="🟢 简单模式",8000,0)</f>
        <v/>
      </c>
      <c r="D454">
        <f>IF(评分与状态_周度!E730="🟢 普通模式",8000,0)</f>
        <v/>
      </c>
      <c r="E454">
        <f>IF(评分与状态_周度!E730="🟡 困难模式",8000,0)</f>
        <v/>
      </c>
      <c r="F454">
        <f>IF(评分与状态_周度!E730="🟠 噩梦模式",8000,0)</f>
        <v/>
      </c>
      <c r="G454">
        <f>IF(评分与状态_周度!E730="🔴 地狱模式",8000,0)</f>
        <v/>
      </c>
      <c r="H454">
        <f>IF(评分与状态_周度!E730="💀 炼狱模式",8000,0)</f>
        <v/>
      </c>
    </row>
    <row r="455">
      <c r="A455" s="10">
        <f>回测_周度!A715</f>
        <v/>
      </c>
      <c r="B455">
        <f>回测_周度!B715</f>
        <v/>
      </c>
      <c r="C455">
        <f>IF(评分与状态_周度!E731="🟢 简单模式",8000,0)</f>
        <v/>
      </c>
      <c r="D455">
        <f>IF(评分与状态_周度!E731="🟢 普通模式",8000,0)</f>
        <v/>
      </c>
      <c r="E455">
        <f>IF(评分与状态_周度!E731="🟡 困难模式",8000,0)</f>
        <v/>
      </c>
      <c r="F455">
        <f>IF(评分与状态_周度!E731="🟠 噩梦模式",8000,0)</f>
        <v/>
      </c>
      <c r="G455">
        <f>IF(评分与状态_周度!E731="🔴 地狱模式",8000,0)</f>
        <v/>
      </c>
      <c r="H455">
        <f>IF(评分与状态_周度!E731="💀 炼狱模式",8000,0)</f>
        <v/>
      </c>
    </row>
    <row r="456">
      <c r="A456" s="10">
        <f>回测_周度!A716</f>
        <v/>
      </c>
      <c r="B456">
        <f>回测_周度!B716</f>
        <v/>
      </c>
      <c r="C456">
        <f>IF(评分与状态_周度!E732="🟢 简单模式",8000,0)</f>
        <v/>
      </c>
      <c r="D456">
        <f>IF(评分与状态_周度!E732="🟢 普通模式",8000,0)</f>
        <v/>
      </c>
      <c r="E456">
        <f>IF(评分与状态_周度!E732="🟡 困难模式",8000,0)</f>
        <v/>
      </c>
      <c r="F456">
        <f>IF(评分与状态_周度!E732="🟠 噩梦模式",8000,0)</f>
        <v/>
      </c>
      <c r="G456">
        <f>IF(评分与状态_周度!E732="🔴 地狱模式",8000,0)</f>
        <v/>
      </c>
      <c r="H456">
        <f>IF(评分与状态_周度!E732="💀 炼狱模式",8000,0)</f>
        <v/>
      </c>
    </row>
    <row r="457">
      <c r="A457" s="10">
        <f>回测_周度!A717</f>
        <v/>
      </c>
      <c r="B457">
        <f>回测_周度!B717</f>
        <v/>
      </c>
      <c r="C457">
        <f>IF(评分与状态_周度!E733="🟢 简单模式",8000,0)</f>
        <v/>
      </c>
      <c r="D457">
        <f>IF(评分与状态_周度!E733="🟢 普通模式",8000,0)</f>
        <v/>
      </c>
      <c r="E457">
        <f>IF(评分与状态_周度!E733="🟡 困难模式",8000,0)</f>
        <v/>
      </c>
      <c r="F457">
        <f>IF(评分与状态_周度!E733="🟠 噩梦模式",8000,0)</f>
        <v/>
      </c>
      <c r="G457">
        <f>IF(评分与状态_周度!E733="🔴 地狱模式",8000,0)</f>
        <v/>
      </c>
      <c r="H457">
        <f>IF(评分与状态_周度!E733="💀 炼狱模式",8000,0)</f>
        <v/>
      </c>
    </row>
    <row r="458">
      <c r="A458" s="10">
        <f>回测_周度!A718</f>
        <v/>
      </c>
      <c r="B458">
        <f>回测_周度!B718</f>
        <v/>
      </c>
      <c r="C458">
        <f>IF(评分与状态_周度!E734="🟢 简单模式",8000,0)</f>
        <v/>
      </c>
      <c r="D458">
        <f>IF(评分与状态_周度!E734="🟢 普通模式",8000,0)</f>
        <v/>
      </c>
      <c r="E458">
        <f>IF(评分与状态_周度!E734="🟡 困难模式",8000,0)</f>
        <v/>
      </c>
      <c r="F458">
        <f>IF(评分与状态_周度!E734="🟠 噩梦模式",8000,0)</f>
        <v/>
      </c>
      <c r="G458">
        <f>IF(评分与状态_周度!E734="🔴 地狱模式",8000,0)</f>
        <v/>
      </c>
      <c r="H458">
        <f>IF(评分与状态_周度!E734="💀 炼狱模式",8000,0)</f>
        <v/>
      </c>
    </row>
    <row r="459">
      <c r="A459" s="10">
        <f>回测_周度!A719</f>
        <v/>
      </c>
      <c r="B459">
        <f>回测_周度!B719</f>
        <v/>
      </c>
      <c r="C459">
        <f>IF(评分与状态_周度!E735="🟢 简单模式",8000,0)</f>
        <v/>
      </c>
      <c r="D459">
        <f>IF(评分与状态_周度!E735="🟢 普通模式",8000,0)</f>
        <v/>
      </c>
      <c r="E459">
        <f>IF(评分与状态_周度!E735="🟡 困难模式",8000,0)</f>
        <v/>
      </c>
      <c r="F459">
        <f>IF(评分与状态_周度!E735="🟠 噩梦模式",8000,0)</f>
        <v/>
      </c>
      <c r="G459">
        <f>IF(评分与状态_周度!E735="🔴 地狱模式",8000,0)</f>
        <v/>
      </c>
      <c r="H459">
        <f>IF(评分与状态_周度!E735="💀 炼狱模式",8000,0)</f>
        <v/>
      </c>
    </row>
    <row r="460">
      <c r="A460" s="10">
        <f>回测_周度!A720</f>
        <v/>
      </c>
      <c r="B460">
        <f>回测_周度!B720</f>
        <v/>
      </c>
      <c r="C460">
        <f>IF(评分与状态_周度!E736="🟢 简单模式",8000,0)</f>
        <v/>
      </c>
      <c r="D460">
        <f>IF(评分与状态_周度!E736="🟢 普通模式",8000,0)</f>
        <v/>
      </c>
      <c r="E460">
        <f>IF(评分与状态_周度!E736="🟡 困难模式",8000,0)</f>
        <v/>
      </c>
      <c r="F460">
        <f>IF(评分与状态_周度!E736="🟠 噩梦模式",8000,0)</f>
        <v/>
      </c>
      <c r="G460">
        <f>IF(评分与状态_周度!E736="🔴 地狱模式",8000,0)</f>
        <v/>
      </c>
      <c r="H460">
        <f>IF(评分与状态_周度!E736="💀 炼狱模式",8000,0)</f>
        <v/>
      </c>
    </row>
    <row r="461">
      <c r="A461" s="10">
        <f>回测_周度!A721</f>
        <v/>
      </c>
      <c r="B461">
        <f>回测_周度!B721</f>
        <v/>
      </c>
      <c r="C461">
        <f>IF(评分与状态_周度!E737="🟢 简单模式",8000,0)</f>
        <v/>
      </c>
      <c r="D461">
        <f>IF(评分与状态_周度!E737="🟢 普通模式",8000,0)</f>
        <v/>
      </c>
      <c r="E461">
        <f>IF(评分与状态_周度!E737="🟡 困难模式",8000,0)</f>
        <v/>
      </c>
      <c r="F461">
        <f>IF(评分与状态_周度!E737="🟠 噩梦模式",8000,0)</f>
        <v/>
      </c>
      <c r="G461">
        <f>IF(评分与状态_周度!E737="🔴 地狱模式",8000,0)</f>
        <v/>
      </c>
      <c r="H461">
        <f>IF(评分与状态_周度!E737="💀 炼狱模式",8000,0)</f>
        <v/>
      </c>
    </row>
    <row r="462">
      <c r="A462" s="10">
        <f>回测_周度!A722</f>
        <v/>
      </c>
      <c r="B462">
        <f>回测_周度!B722</f>
        <v/>
      </c>
      <c r="C462">
        <f>IF(评分与状态_周度!E738="🟢 简单模式",8000,0)</f>
        <v/>
      </c>
      <c r="D462">
        <f>IF(评分与状态_周度!E738="🟢 普通模式",8000,0)</f>
        <v/>
      </c>
      <c r="E462">
        <f>IF(评分与状态_周度!E738="🟡 困难模式",8000,0)</f>
        <v/>
      </c>
      <c r="F462">
        <f>IF(评分与状态_周度!E738="🟠 噩梦模式",8000,0)</f>
        <v/>
      </c>
      <c r="G462">
        <f>IF(评分与状态_周度!E738="🔴 地狱模式",8000,0)</f>
        <v/>
      </c>
      <c r="H462">
        <f>IF(评分与状态_周度!E738="💀 炼狱模式",8000,0)</f>
        <v/>
      </c>
    </row>
    <row r="463">
      <c r="A463" s="10">
        <f>回测_周度!A723</f>
        <v/>
      </c>
      <c r="B463">
        <f>回测_周度!B723</f>
        <v/>
      </c>
      <c r="C463">
        <f>IF(评分与状态_周度!E739="🟢 简单模式",8000,0)</f>
        <v/>
      </c>
      <c r="D463">
        <f>IF(评分与状态_周度!E739="🟢 普通模式",8000,0)</f>
        <v/>
      </c>
      <c r="E463">
        <f>IF(评分与状态_周度!E739="🟡 困难模式",8000,0)</f>
        <v/>
      </c>
      <c r="F463">
        <f>IF(评分与状态_周度!E739="🟠 噩梦模式",8000,0)</f>
        <v/>
      </c>
      <c r="G463">
        <f>IF(评分与状态_周度!E739="🔴 地狱模式",8000,0)</f>
        <v/>
      </c>
      <c r="H463">
        <f>IF(评分与状态_周度!E739="💀 炼狱模式",8000,0)</f>
        <v/>
      </c>
    </row>
    <row r="464">
      <c r="A464" s="10">
        <f>回测_周度!A724</f>
        <v/>
      </c>
      <c r="B464">
        <f>回测_周度!B724</f>
        <v/>
      </c>
      <c r="C464">
        <f>IF(评分与状态_周度!E740="🟢 简单模式",8000,0)</f>
        <v/>
      </c>
      <c r="D464">
        <f>IF(评分与状态_周度!E740="🟢 普通模式",8000,0)</f>
        <v/>
      </c>
      <c r="E464">
        <f>IF(评分与状态_周度!E740="🟡 困难模式",8000,0)</f>
        <v/>
      </c>
      <c r="F464">
        <f>IF(评分与状态_周度!E740="🟠 噩梦模式",8000,0)</f>
        <v/>
      </c>
      <c r="G464">
        <f>IF(评分与状态_周度!E740="🔴 地狱模式",8000,0)</f>
        <v/>
      </c>
      <c r="H464">
        <f>IF(评分与状态_周度!E740="💀 炼狱模式",8000,0)</f>
        <v/>
      </c>
    </row>
    <row r="465">
      <c r="A465" s="10">
        <f>回测_周度!A725</f>
        <v/>
      </c>
      <c r="B465">
        <f>回测_周度!B725</f>
        <v/>
      </c>
      <c r="C465">
        <f>IF(评分与状态_周度!E741="🟢 简单模式",8000,0)</f>
        <v/>
      </c>
      <c r="D465">
        <f>IF(评分与状态_周度!E741="🟢 普通模式",8000,0)</f>
        <v/>
      </c>
      <c r="E465">
        <f>IF(评分与状态_周度!E741="🟡 困难模式",8000,0)</f>
        <v/>
      </c>
      <c r="F465">
        <f>IF(评分与状态_周度!E741="🟠 噩梦模式",8000,0)</f>
        <v/>
      </c>
      <c r="G465">
        <f>IF(评分与状态_周度!E741="🔴 地狱模式",8000,0)</f>
        <v/>
      </c>
      <c r="H465">
        <f>IF(评分与状态_周度!E741="💀 炼狱模式",8000,0)</f>
        <v/>
      </c>
    </row>
    <row r="466">
      <c r="A466" s="10">
        <f>回测_周度!A726</f>
        <v/>
      </c>
      <c r="B466">
        <f>回测_周度!B726</f>
        <v/>
      </c>
      <c r="C466">
        <f>IF(评分与状态_周度!E742="🟢 简单模式",8000,0)</f>
        <v/>
      </c>
      <c r="D466">
        <f>IF(评分与状态_周度!E742="🟢 普通模式",8000,0)</f>
        <v/>
      </c>
      <c r="E466">
        <f>IF(评分与状态_周度!E742="🟡 困难模式",8000,0)</f>
        <v/>
      </c>
      <c r="F466">
        <f>IF(评分与状态_周度!E742="🟠 噩梦模式",8000,0)</f>
        <v/>
      </c>
      <c r="G466">
        <f>IF(评分与状态_周度!E742="🔴 地狱模式",8000,0)</f>
        <v/>
      </c>
      <c r="H466">
        <f>IF(评分与状态_周度!E742="💀 炼狱模式",8000,0)</f>
        <v/>
      </c>
    </row>
    <row r="467">
      <c r="A467" s="10">
        <f>回测_周度!A727</f>
        <v/>
      </c>
      <c r="B467">
        <f>回测_周度!B727</f>
        <v/>
      </c>
      <c r="C467">
        <f>IF(评分与状态_周度!E743="🟢 简单模式",8000,0)</f>
        <v/>
      </c>
      <c r="D467">
        <f>IF(评分与状态_周度!E743="🟢 普通模式",8000,0)</f>
        <v/>
      </c>
      <c r="E467">
        <f>IF(评分与状态_周度!E743="🟡 困难模式",8000,0)</f>
        <v/>
      </c>
      <c r="F467">
        <f>IF(评分与状态_周度!E743="🟠 噩梦模式",8000,0)</f>
        <v/>
      </c>
      <c r="G467">
        <f>IF(评分与状态_周度!E743="🔴 地狱模式",8000,0)</f>
        <v/>
      </c>
      <c r="H467">
        <f>IF(评分与状态_周度!E743="💀 炼狱模式",8000,0)</f>
        <v/>
      </c>
    </row>
    <row r="468">
      <c r="A468" s="10">
        <f>回测_周度!A728</f>
        <v/>
      </c>
      <c r="B468">
        <f>回测_周度!B728</f>
        <v/>
      </c>
      <c r="C468">
        <f>IF(评分与状态_周度!E744="🟢 简单模式",8000,0)</f>
        <v/>
      </c>
      <c r="D468">
        <f>IF(评分与状态_周度!E744="🟢 普通模式",8000,0)</f>
        <v/>
      </c>
      <c r="E468">
        <f>IF(评分与状态_周度!E744="🟡 困难模式",8000,0)</f>
        <v/>
      </c>
      <c r="F468">
        <f>IF(评分与状态_周度!E744="🟠 噩梦模式",8000,0)</f>
        <v/>
      </c>
      <c r="G468">
        <f>IF(评分与状态_周度!E744="🔴 地狱模式",8000,0)</f>
        <v/>
      </c>
      <c r="H468">
        <f>IF(评分与状态_周度!E744="💀 炼狱模式",8000,0)</f>
        <v/>
      </c>
    </row>
    <row r="469">
      <c r="A469" s="10">
        <f>回测_周度!A729</f>
        <v/>
      </c>
      <c r="B469">
        <f>回测_周度!B729</f>
        <v/>
      </c>
      <c r="C469">
        <f>IF(评分与状态_周度!E745="🟢 简单模式",8000,0)</f>
        <v/>
      </c>
      <c r="D469">
        <f>IF(评分与状态_周度!E745="🟢 普通模式",8000,0)</f>
        <v/>
      </c>
      <c r="E469">
        <f>IF(评分与状态_周度!E745="🟡 困难模式",8000,0)</f>
        <v/>
      </c>
      <c r="F469">
        <f>IF(评分与状态_周度!E745="🟠 噩梦模式",8000,0)</f>
        <v/>
      </c>
      <c r="G469">
        <f>IF(评分与状态_周度!E745="🔴 地狱模式",8000,0)</f>
        <v/>
      </c>
      <c r="H469">
        <f>IF(评分与状态_周度!E745="💀 炼狱模式",8000,0)</f>
        <v/>
      </c>
    </row>
    <row r="470">
      <c r="A470" s="10">
        <f>回测_周度!A730</f>
        <v/>
      </c>
      <c r="B470">
        <f>回测_周度!B730</f>
        <v/>
      </c>
      <c r="C470">
        <f>IF(评分与状态_周度!E746="🟢 简单模式",8000,0)</f>
        <v/>
      </c>
      <c r="D470">
        <f>IF(评分与状态_周度!E746="🟢 普通模式",8000,0)</f>
        <v/>
      </c>
      <c r="E470">
        <f>IF(评分与状态_周度!E746="🟡 困难模式",8000,0)</f>
        <v/>
      </c>
      <c r="F470">
        <f>IF(评分与状态_周度!E746="🟠 噩梦模式",8000,0)</f>
        <v/>
      </c>
      <c r="G470">
        <f>IF(评分与状态_周度!E746="🔴 地狱模式",8000,0)</f>
        <v/>
      </c>
      <c r="H470">
        <f>IF(评分与状态_周度!E746="💀 炼狱模式",8000,0)</f>
        <v/>
      </c>
    </row>
    <row r="471">
      <c r="A471" s="10">
        <f>回测_周度!A731</f>
        <v/>
      </c>
      <c r="B471">
        <f>回测_周度!B731</f>
        <v/>
      </c>
      <c r="C471">
        <f>IF(评分与状态_周度!E747="🟢 简单模式",8000,0)</f>
        <v/>
      </c>
      <c r="D471">
        <f>IF(评分与状态_周度!E747="🟢 普通模式",8000,0)</f>
        <v/>
      </c>
      <c r="E471">
        <f>IF(评分与状态_周度!E747="🟡 困难模式",8000,0)</f>
        <v/>
      </c>
      <c r="F471">
        <f>IF(评分与状态_周度!E747="🟠 噩梦模式",8000,0)</f>
        <v/>
      </c>
      <c r="G471">
        <f>IF(评分与状态_周度!E747="🔴 地狱模式",8000,0)</f>
        <v/>
      </c>
      <c r="H471">
        <f>IF(评分与状态_周度!E747="💀 炼狱模式",8000,0)</f>
        <v/>
      </c>
    </row>
    <row r="472">
      <c r="A472" s="10">
        <f>回测_周度!A732</f>
        <v/>
      </c>
      <c r="B472">
        <f>回测_周度!B732</f>
        <v/>
      </c>
      <c r="C472">
        <f>IF(评分与状态_周度!E748="🟢 简单模式",8000,0)</f>
        <v/>
      </c>
      <c r="D472">
        <f>IF(评分与状态_周度!E748="🟢 普通模式",8000,0)</f>
        <v/>
      </c>
      <c r="E472">
        <f>IF(评分与状态_周度!E748="🟡 困难模式",8000,0)</f>
        <v/>
      </c>
      <c r="F472">
        <f>IF(评分与状态_周度!E748="🟠 噩梦模式",8000,0)</f>
        <v/>
      </c>
      <c r="G472">
        <f>IF(评分与状态_周度!E748="🔴 地狱模式",8000,0)</f>
        <v/>
      </c>
      <c r="H472">
        <f>IF(评分与状态_周度!E748="💀 炼狱模式",8000,0)</f>
        <v/>
      </c>
    </row>
    <row r="473">
      <c r="A473" s="10">
        <f>回测_周度!A733</f>
        <v/>
      </c>
      <c r="B473">
        <f>回测_周度!B733</f>
        <v/>
      </c>
      <c r="C473">
        <f>IF(评分与状态_周度!E749="🟢 简单模式",8000,0)</f>
        <v/>
      </c>
      <c r="D473">
        <f>IF(评分与状态_周度!E749="🟢 普通模式",8000,0)</f>
        <v/>
      </c>
      <c r="E473">
        <f>IF(评分与状态_周度!E749="🟡 困难模式",8000,0)</f>
        <v/>
      </c>
      <c r="F473">
        <f>IF(评分与状态_周度!E749="🟠 噩梦模式",8000,0)</f>
        <v/>
      </c>
      <c r="G473">
        <f>IF(评分与状态_周度!E749="🔴 地狱模式",8000,0)</f>
        <v/>
      </c>
      <c r="H473">
        <f>IF(评分与状态_周度!E749="💀 炼狱模式",8000,0)</f>
        <v/>
      </c>
    </row>
    <row r="474">
      <c r="A474" s="10">
        <f>回测_周度!A734</f>
        <v/>
      </c>
      <c r="B474">
        <f>回测_周度!B734</f>
        <v/>
      </c>
      <c r="C474">
        <f>IF(评分与状态_周度!E750="🟢 简单模式",8000,0)</f>
        <v/>
      </c>
      <c r="D474">
        <f>IF(评分与状态_周度!E750="🟢 普通模式",8000,0)</f>
        <v/>
      </c>
      <c r="E474">
        <f>IF(评分与状态_周度!E750="🟡 困难模式",8000,0)</f>
        <v/>
      </c>
      <c r="F474">
        <f>IF(评分与状态_周度!E750="🟠 噩梦模式",8000,0)</f>
        <v/>
      </c>
      <c r="G474">
        <f>IF(评分与状态_周度!E750="🔴 地狱模式",8000,0)</f>
        <v/>
      </c>
      <c r="H474">
        <f>IF(评分与状态_周度!E750="💀 炼狱模式",8000,0)</f>
        <v/>
      </c>
    </row>
    <row r="475">
      <c r="A475" s="10">
        <f>回测_周度!A735</f>
        <v/>
      </c>
      <c r="B475">
        <f>回测_周度!B735</f>
        <v/>
      </c>
      <c r="C475">
        <f>IF(评分与状态_周度!E751="🟢 简单模式",8000,0)</f>
        <v/>
      </c>
      <c r="D475">
        <f>IF(评分与状态_周度!E751="🟢 普通模式",8000,0)</f>
        <v/>
      </c>
      <c r="E475">
        <f>IF(评分与状态_周度!E751="🟡 困难模式",8000,0)</f>
        <v/>
      </c>
      <c r="F475">
        <f>IF(评分与状态_周度!E751="🟠 噩梦模式",8000,0)</f>
        <v/>
      </c>
      <c r="G475">
        <f>IF(评分与状态_周度!E751="🔴 地狱模式",8000,0)</f>
        <v/>
      </c>
      <c r="H475">
        <f>IF(评分与状态_周度!E751="💀 炼狱模式",8000,0)</f>
        <v/>
      </c>
    </row>
    <row r="476">
      <c r="A476" s="10">
        <f>回测_周度!A736</f>
        <v/>
      </c>
      <c r="B476">
        <f>回测_周度!B736</f>
        <v/>
      </c>
      <c r="C476">
        <f>IF(评分与状态_周度!E752="🟢 简单模式",8000,0)</f>
        <v/>
      </c>
      <c r="D476">
        <f>IF(评分与状态_周度!E752="🟢 普通模式",8000,0)</f>
        <v/>
      </c>
      <c r="E476">
        <f>IF(评分与状态_周度!E752="🟡 困难模式",8000,0)</f>
        <v/>
      </c>
      <c r="F476">
        <f>IF(评分与状态_周度!E752="🟠 噩梦模式",8000,0)</f>
        <v/>
      </c>
      <c r="G476">
        <f>IF(评分与状态_周度!E752="🔴 地狱模式",8000,0)</f>
        <v/>
      </c>
      <c r="H476">
        <f>IF(评分与状态_周度!E752="💀 炼狱模式",8000,0)</f>
        <v/>
      </c>
    </row>
    <row r="477">
      <c r="A477" s="10">
        <f>回测_周度!A737</f>
        <v/>
      </c>
      <c r="B477">
        <f>回测_周度!B737</f>
        <v/>
      </c>
      <c r="C477">
        <f>IF(评分与状态_周度!E753="🟢 简单模式",8000,0)</f>
        <v/>
      </c>
      <c r="D477">
        <f>IF(评分与状态_周度!E753="🟢 普通模式",8000,0)</f>
        <v/>
      </c>
      <c r="E477">
        <f>IF(评分与状态_周度!E753="🟡 困难模式",8000,0)</f>
        <v/>
      </c>
      <c r="F477">
        <f>IF(评分与状态_周度!E753="🟠 噩梦模式",8000,0)</f>
        <v/>
      </c>
      <c r="G477">
        <f>IF(评分与状态_周度!E753="🔴 地狱模式",8000,0)</f>
        <v/>
      </c>
      <c r="H477">
        <f>IF(评分与状态_周度!E753="💀 炼狱模式",8000,0)</f>
        <v/>
      </c>
    </row>
    <row r="478">
      <c r="A478" s="10">
        <f>回测_周度!A738</f>
        <v/>
      </c>
      <c r="B478">
        <f>回测_周度!B738</f>
        <v/>
      </c>
      <c r="C478">
        <f>IF(评分与状态_周度!E754="🟢 简单模式",8000,0)</f>
        <v/>
      </c>
      <c r="D478">
        <f>IF(评分与状态_周度!E754="🟢 普通模式",8000,0)</f>
        <v/>
      </c>
      <c r="E478">
        <f>IF(评分与状态_周度!E754="🟡 困难模式",8000,0)</f>
        <v/>
      </c>
      <c r="F478">
        <f>IF(评分与状态_周度!E754="🟠 噩梦模式",8000,0)</f>
        <v/>
      </c>
      <c r="G478">
        <f>IF(评分与状态_周度!E754="🔴 地狱模式",8000,0)</f>
        <v/>
      </c>
      <c r="H478">
        <f>IF(评分与状态_周度!E754="💀 炼狱模式",8000,0)</f>
        <v/>
      </c>
    </row>
    <row r="479">
      <c r="A479" s="10">
        <f>回测_周度!A739</f>
        <v/>
      </c>
      <c r="B479">
        <f>回测_周度!B739</f>
        <v/>
      </c>
      <c r="C479">
        <f>IF(评分与状态_周度!E755="🟢 简单模式",8000,0)</f>
        <v/>
      </c>
      <c r="D479">
        <f>IF(评分与状态_周度!E755="🟢 普通模式",8000,0)</f>
        <v/>
      </c>
      <c r="E479">
        <f>IF(评分与状态_周度!E755="🟡 困难模式",8000,0)</f>
        <v/>
      </c>
      <c r="F479">
        <f>IF(评分与状态_周度!E755="🟠 噩梦模式",8000,0)</f>
        <v/>
      </c>
      <c r="G479">
        <f>IF(评分与状态_周度!E755="🔴 地狱模式",8000,0)</f>
        <v/>
      </c>
      <c r="H479">
        <f>IF(评分与状态_周度!E755="💀 炼狱模式",8000,0)</f>
        <v/>
      </c>
    </row>
    <row r="480">
      <c r="A480" s="10">
        <f>回测_周度!A740</f>
        <v/>
      </c>
      <c r="B480">
        <f>回测_周度!B740</f>
        <v/>
      </c>
      <c r="C480">
        <f>IF(评分与状态_周度!E756="🟢 简单模式",8000,0)</f>
        <v/>
      </c>
      <c r="D480">
        <f>IF(评分与状态_周度!E756="🟢 普通模式",8000,0)</f>
        <v/>
      </c>
      <c r="E480">
        <f>IF(评分与状态_周度!E756="🟡 困难模式",8000,0)</f>
        <v/>
      </c>
      <c r="F480">
        <f>IF(评分与状态_周度!E756="🟠 噩梦模式",8000,0)</f>
        <v/>
      </c>
      <c r="G480">
        <f>IF(评分与状态_周度!E756="🔴 地狱模式",8000,0)</f>
        <v/>
      </c>
      <c r="H480">
        <f>IF(评分与状态_周度!E756="💀 炼狱模式",8000,0)</f>
        <v/>
      </c>
    </row>
    <row r="481">
      <c r="A481" s="10">
        <f>回测_周度!A741</f>
        <v/>
      </c>
      <c r="B481">
        <f>回测_周度!B741</f>
        <v/>
      </c>
      <c r="C481">
        <f>IF(评分与状态_周度!E757="🟢 简单模式",8000,0)</f>
        <v/>
      </c>
      <c r="D481">
        <f>IF(评分与状态_周度!E757="🟢 普通模式",8000,0)</f>
        <v/>
      </c>
      <c r="E481">
        <f>IF(评分与状态_周度!E757="🟡 困难模式",8000,0)</f>
        <v/>
      </c>
      <c r="F481">
        <f>IF(评分与状态_周度!E757="🟠 噩梦模式",8000,0)</f>
        <v/>
      </c>
      <c r="G481">
        <f>IF(评分与状态_周度!E757="🔴 地狱模式",8000,0)</f>
        <v/>
      </c>
      <c r="H481">
        <f>IF(评分与状态_周度!E757="💀 炼狱模式",8000,0)</f>
        <v/>
      </c>
    </row>
    <row r="482">
      <c r="A482" s="10">
        <f>回测_周度!A742</f>
        <v/>
      </c>
      <c r="B482">
        <f>回测_周度!B742</f>
        <v/>
      </c>
      <c r="C482">
        <f>IF(评分与状态_周度!E758="🟢 简单模式",8000,0)</f>
        <v/>
      </c>
      <c r="D482">
        <f>IF(评分与状态_周度!E758="🟢 普通模式",8000,0)</f>
        <v/>
      </c>
      <c r="E482">
        <f>IF(评分与状态_周度!E758="🟡 困难模式",8000,0)</f>
        <v/>
      </c>
      <c r="F482">
        <f>IF(评分与状态_周度!E758="🟠 噩梦模式",8000,0)</f>
        <v/>
      </c>
      <c r="G482">
        <f>IF(评分与状态_周度!E758="🔴 地狱模式",8000,0)</f>
        <v/>
      </c>
      <c r="H482">
        <f>IF(评分与状态_周度!E758="💀 炼狱模式",8000,0)</f>
        <v/>
      </c>
    </row>
    <row r="483">
      <c r="A483" s="10">
        <f>回测_周度!A743</f>
        <v/>
      </c>
      <c r="B483">
        <f>回测_周度!B743</f>
        <v/>
      </c>
      <c r="C483">
        <f>IF(评分与状态_周度!E759="🟢 简单模式",8000,0)</f>
        <v/>
      </c>
      <c r="D483">
        <f>IF(评分与状态_周度!E759="🟢 普通模式",8000,0)</f>
        <v/>
      </c>
      <c r="E483">
        <f>IF(评分与状态_周度!E759="🟡 困难模式",8000,0)</f>
        <v/>
      </c>
      <c r="F483">
        <f>IF(评分与状态_周度!E759="🟠 噩梦模式",8000,0)</f>
        <v/>
      </c>
      <c r="G483">
        <f>IF(评分与状态_周度!E759="🔴 地狱模式",8000,0)</f>
        <v/>
      </c>
      <c r="H483">
        <f>IF(评分与状态_周度!E759="💀 炼狱模式",8000,0)</f>
        <v/>
      </c>
    </row>
    <row r="484">
      <c r="A484" s="10">
        <f>回测_周度!A744</f>
        <v/>
      </c>
      <c r="B484">
        <f>回测_周度!B744</f>
        <v/>
      </c>
      <c r="C484">
        <f>IF(评分与状态_周度!E760="🟢 简单模式",8000,0)</f>
        <v/>
      </c>
      <c r="D484">
        <f>IF(评分与状态_周度!E760="🟢 普通模式",8000,0)</f>
        <v/>
      </c>
      <c r="E484">
        <f>IF(评分与状态_周度!E760="🟡 困难模式",8000,0)</f>
        <v/>
      </c>
      <c r="F484">
        <f>IF(评分与状态_周度!E760="🟠 噩梦模式",8000,0)</f>
        <v/>
      </c>
      <c r="G484">
        <f>IF(评分与状态_周度!E760="🔴 地狱模式",8000,0)</f>
        <v/>
      </c>
      <c r="H484">
        <f>IF(评分与状态_周度!E760="💀 炼狱模式",8000,0)</f>
        <v/>
      </c>
    </row>
    <row r="485">
      <c r="A485" s="10">
        <f>回测_周度!A745</f>
        <v/>
      </c>
      <c r="B485">
        <f>回测_周度!B745</f>
        <v/>
      </c>
      <c r="C485">
        <f>IF(评分与状态_周度!E761="🟢 简单模式",8000,0)</f>
        <v/>
      </c>
      <c r="D485">
        <f>IF(评分与状态_周度!E761="🟢 普通模式",8000,0)</f>
        <v/>
      </c>
      <c r="E485">
        <f>IF(评分与状态_周度!E761="🟡 困难模式",8000,0)</f>
        <v/>
      </c>
      <c r="F485">
        <f>IF(评分与状态_周度!E761="🟠 噩梦模式",8000,0)</f>
        <v/>
      </c>
      <c r="G485">
        <f>IF(评分与状态_周度!E761="🔴 地狱模式",8000,0)</f>
        <v/>
      </c>
      <c r="H485">
        <f>IF(评分与状态_周度!E761="💀 炼狱模式",8000,0)</f>
        <v/>
      </c>
    </row>
    <row r="486">
      <c r="A486" s="10">
        <f>回测_周度!A746</f>
        <v/>
      </c>
      <c r="B486">
        <f>回测_周度!B746</f>
        <v/>
      </c>
      <c r="C486">
        <f>IF(评分与状态_周度!E762="🟢 简单模式",8000,0)</f>
        <v/>
      </c>
      <c r="D486">
        <f>IF(评分与状态_周度!E762="🟢 普通模式",8000,0)</f>
        <v/>
      </c>
      <c r="E486">
        <f>IF(评分与状态_周度!E762="🟡 困难模式",8000,0)</f>
        <v/>
      </c>
      <c r="F486">
        <f>IF(评分与状态_周度!E762="🟠 噩梦模式",8000,0)</f>
        <v/>
      </c>
      <c r="G486">
        <f>IF(评分与状态_周度!E762="🔴 地狱模式",8000,0)</f>
        <v/>
      </c>
      <c r="H486">
        <f>IF(评分与状态_周度!E762="💀 炼狱模式",8000,0)</f>
        <v/>
      </c>
    </row>
    <row r="487">
      <c r="A487" s="10">
        <f>回测_周度!A747</f>
        <v/>
      </c>
      <c r="B487">
        <f>回测_周度!B747</f>
        <v/>
      </c>
      <c r="C487">
        <f>IF(评分与状态_周度!E763="🟢 简单模式",8000,0)</f>
        <v/>
      </c>
      <c r="D487">
        <f>IF(评分与状态_周度!E763="🟢 普通模式",8000,0)</f>
        <v/>
      </c>
      <c r="E487">
        <f>IF(评分与状态_周度!E763="🟡 困难模式",8000,0)</f>
        <v/>
      </c>
      <c r="F487">
        <f>IF(评分与状态_周度!E763="🟠 噩梦模式",8000,0)</f>
        <v/>
      </c>
      <c r="G487">
        <f>IF(评分与状态_周度!E763="🔴 地狱模式",8000,0)</f>
        <v/>
      </c>
      <c r="H487">
        <f>IF(评分与状态_周度!E763="💀 炼狱模式",8000,0)</f>
        <v/>
      </c>
    </row>
    <row r="488">
      <c r="A488" s="10">
        <f>回测_周度!A748</f>
        <v/>
      </c>
      <c r="B488">
        <f>回测_周度!B748</f>
        <v/>
      </c>
      <c r="C488">
        <f>IF(评分与状态_周度!E764="🟢 简单模式",8000,0)</f>
        <v/>
      </c>
      <c r="D488">
        <f>IF(评分与状态_周度!E764="🟢 普通模式",8000,0)</f>
        <v/>
      </c>
      <c r="E488">
        <f>IF(评分与状态_周度!E764="🟡 困难模式",8000,0)</f>
        <v/>
      </c>
      <c r="F488">
        <f>IF(评分与状态_周度!E764="🟠 噩梦模式",8000,0)</f>
        <v/>
      </c>
      <c r="G488">
        <f>IF(评分与状态_周度!E764="🔴 地狱模式",8000,0)</f>
        <v/>
      </c>
      <c r="H488">
        <f>IF(评分与状态_周度!E764="💀 炼狱模式",8000,0)</f>
        <v/>
      </c>
    </row>
    <row r="489">
      <c r="A489" s="10">
        <f>回测_周度!A749</f>
        <v/>
      </c>
      <c r="B489">
        <f>回测_周度!B749</f>
        <v/>
      </c>
      <c r="C489">
        <f>IF(评分与状态_周度!E765="🟢 简单模式",8000,0)</f>
        <v/>
      </c>
      <c r="D489">
        <f>IF(评分与状态_周度!E765="🟢 普通模式",8000,0)</f>
        <v/>
      </c>
      <c r="E489">
        <f>IF(评分与状态_周度!E765="🟡 困难模式",8000,0)</f>
        <v/>
      </c>
      <c r="F489">
        <f>IF(评分与状态_周度!E765="🟠 噩梦模式",8000,0)</f>
        <v/>
      </c>
      <c r="G489">
        <f>IF(评分与状态_周度!E765="🔴 地狱模式",8000,0)</f>
        <v/>
      </c>
      <c r="H489">
        <f>IF(评分与状态_周度!E765="💀 炼狱模式",8000,0)</f>
        <v/>
      </c>
    </row>
    <row r="490">
      <c r="A490" s="10">
        <f>回测_周度!A750</f>
        <v/>
      </c>
      <c r="B490">
        <f>回测_周度!B750</f>
        <v/>
      </c>
      <c r="C490">
        <f>IF(评分与状态_周度!E766="🟢 简单模式",8000,0)</f>
        <v/>
      </c>
      <c r="D490">
        <f>IF(评分与状态_周度!E766="🟢 普通模式",8000,0)</f>
        <v/>
      </c>
      <c r="E490">
        <f>IF(评分与状态_周度!E766="🟡 困难模式",8000,0)</f>
        <v/>
      </c>
      <c r="F490">
        <f>IF(评分与状态_周度!E766="🟠 噩梦模式",8000,0)</f>
        <v/>
      </c>
      <c r="G490">
        <f>IF(评分与状态_周度!E766="🔴 地狱模式",8000,0)</f>
        <v/>
      </c>
      <c r="H490">
        <f>IF(评分与状态_周度!E766="💀 炼狱模式",8000,0)</f>
        <v/>
      </c>
    </row>
    <row r="491">
      <c r="A491" s="10">
        <f>回测_周度!A751</f>
        <v/>
      </c>
      <c r="B491">
        <f>回测_周度!B751</f>
        <v/>
      </c>
      <c r="C491">
        <f>IF(评分与状态_周度!E767="🟢 简单模式",8000,0)</f>
        <v/>
      </c>
      <c r="D491">
        <f>IF(评分与状态_周度!E767="🟢 普通模式",8000,0)</f>
        <v/>
      </c>
      <c r="E491">
        <f>IF(评分与状态_周度!E767="🟡 困难模式",8000,0)</f>
        <v/>
      </c>
      <c r="F491">
        <f>IF(评分与状态_周度!E767="🟠 噩梦模式",8000,0)</f>
        <v/>
      </c>
      <c r="G491">
        <f>IF(评分与状态_周度!E767="🔴 地狱模式",8000,0)</f>
        <v/>
      </c>
      <c r="H491">
        <f>IF(评分与状态_周度!E767="💀 炼狱模式",8000,0)</f>
        <v/>
      </c>
    </row>
    <row r="492">
      <c r="A492" s="10">
        <f>回测_周度!A752</f>
        <v/>
      </c>
      <c r="B492">
        <f>回测_周度!B752</f>
        <v/>
      </c>
      <c r="C492">
        <f>IF(评分与状态_周度!E768="🟢 简单模式",8000,0)</f>
        <v/>
      </c>
      <c r="D492">
        <f>IF(评分与状态_周度!E768="🟢 普通模式",8000,0)</f>
        <v/>
      </c>
      <c r="E492">
        <f>IF(评分与状态_周度!E768="🟡 困难模式",8000,0)</f>
        <v/>
      </c>
      <c r="F492">
        <f>IF(评分与状态_周度!E768="🟠 噩梦模式",8000,0)</f>
        <v/>
      </c>
      <c r="G492">
        <f>IF(评分与状态_周度!E768="🔴 地狱模式",8000,0)</f>
        <v/>
      </c>
      <c r="H492">
        <f>IF(评分与状态_周度!E768="💀 炼狱模式",8000,0)</f>
        <v/>
      </c>
    </row>
    <row r="493">
      <c r="A493" s="10">
        <f>回测_周度!A753</f>
        <v/>
      </c>
      <c r="B493">
        <f>回测_周度!B753</f>
        <v/>
      </c>
      <c r="C493">
        <f>IF(评分与状态_周度!E769="🟢 简单模式",8000,0)</f>
        <v/>
      </c>
      <c r="D493">
        <f>IF(评分与状态_周度!E769="🟢 普通模式",8000,0)</f>
        <v/>
      </c>
      <c r="E493">
        <f>IF(评分与状态_周度!E769="🟡 困难模式",8000,0)</f>
        <v/>
      </c>
      <c r="F493">
        <f>IF(评分与状态_周度!E769="🟠 噩梦模式",8000,0)</f>
        <v/>
      </c>
      <c r="G493">
        <f>IF(评分与状态_周度!E769="🔴 地狱模式",8000,0)</f>
        <v/>
      </c>
      <c r="H493">
        <f>IF(评分与状态_周度!E769="💀 炼狱模式",8000,0)</f>
        <v/>
      </c>
    </row>
    <row r="494">
      <c r="A494" s="10">
        <f>回测_周度!A754</f>
        <v/>
      </c>
      <c r="B494">
        <f>回测_周度!B754</f>
        <v/>
      </c>
      <c r="C494">
        <f>IF(评分与状态_周度!E770="🟢 简单模式",8000,0)</f>
        <v/>
      </c>
      <c r="D494">
        <f>IF(评分与状态_周度!E770="🟢 普通模式",8000,0)</f>
        <v/>
      </c>
      <c r="E494">
        <f>IF(评分与状态_周度!E770="🟡 困难模式",8000,0)</f>
        <v/>
      </c>
      <c r="F494">
        <f>IF(评分与状态_周度!E770="🟠 噩梦模式",8000,0)</f>
        <v/>
      </c>
      <c r="G494">
        <f>IF(评分与状态_周度!E770="🔴 地狱模式",8000,0)</f>
        <v/>
      </c>
      <c r="H494">
        <f>IF(评分与状态_周度!E770="💀 炼狱模式",8000,0)</f>
        <v/>
      </c>
    </row>
    <row r="495">
      <c r="A495" s="10">
        <f>回测_周度!A755</f>
        <v/>
      </c>
      <c r="B495">
        <f>回测_周度!B755</f>
        <v/>
      </c>
      <c r="C495">
        <f>IF(评分与状态_周度!E771="🟢 简单模式",8000,0)</f>
        <v/>
      </c>
      <c r="D495">
        <f>IF(评分与状态_周度!E771="🟢 普通模式",8000,0)</f>
        <v/>
      </c>
      <c r="E495">
        <f>IF(评分与状态_周度!E771="🟡 困难模式",8000,0)</f>
        <v/>
      </c>
      <c r="F495">
        <f>IF(评分与状态_周度!E771="🟠 噩梦模式",8000,0)</f>
        <v/>
      </c>
      <c r="G495">
        <f>IF(评分与状态_周度!E771="🔴 地狱模式",8000,0)</f>
        <v/>
      </c>
      <c r="H495">
        <f>IF(评分与状态_周度!E771="💀 炼狱模式",8000,0)</f>
        <v/>
      </c>
    </row>
    <row r="496">
      <c r="A496" s="10">
        <f>回测_周度!A756</f>
        <v/>
      </c>
      <c r="B496">
        <f>回测_周度!B756</f>
        <v/>
      </c>
      <c r="C496">
        <f>IF(评分与状态_周度!E772="🟢 简单模式",8000,0)</f>
        <v/>
      </c>
      <c r="D496">
        <f>IF(评分与状态_周度!E772="🟢 普通模式",8000,0)</f>
        <v/>
      </c>
      <c r="E496">
        <f>IF(评分与状态_周度!E772="🟡 困难模式",8000,0)</f>
        <v/>
      </c>
      <c r="F496">
        <f>IF(评分与状态_周度!E772="🟠 噩梦模式",8000,0)</f>
        <v/>
      </c>
      <c r="G496">
        <f>IF(评分与状态_周度!E772="🔴 地狱模式",8000,0)</f>
        <v/>
      </c>
      <c r="H496">
        <f>IF(评分与状态_周度!E772="💀 炼狱模式",8000,0)</f>
        <v/>
      </c>
    </row>
    <row r="497">
      <c r="A497" s="10">
        <f>回测_周度!A757</f>
        <v/>
      </c>
      <c r="B497">
        <f>回测_周度!B757</f>
        <v/>
      </c>
      <c r="C497">
        <f>IF(评分与状态_周度!E773="🟢 简单模式",8000,0)</f>
        <v/>
      </c>
      <c r="D497">
        <f>IF(评分与状态_周度!E773="🟢 普通模式",8000,0)</f>
        <v/>
      </c>
      <c r="E497">
        <f>IF(评分与状态_周度!E773="🟡 困难模式",8000,0)</f>
        <v/>
      </c>
      <c r="F497">
        <f>IF(评分与状态_周度!E773="🟠 噩梦模式",8000,0)</f>
        <v/>
      </c>
      <c r="G497">
        <f>IF(评分与状态_周度!E773="🔴 地狱模式",8000,0)</f>
        <v/>
      </c>
      <c r="H497">
        <f>IF(评分与状态_周度!E773="💀 炼狱模式",8000,0)</f>
        <v/>
      </c>
    </row>
    <row r="498">
      <c r="A498" s="10">
        <f>回测_周度!A758</f>
        <v/>
      </c>
      <c r="B498">
        <f>回测_周度!B758</f>
        <v/>
      </c>
      <c r="C498">
        <f>IF(评分与状态_周度!E774="🟢 简单模式",8000,0)</f>
        <v/>
      </c>
      <c r="D498">
        <f>IF(评分与状态_周度!E774="🟢 普通模式",8000,0)</f>
        <v/>
      </c>
      <c r="E498">
        <f>IF(评分与状态_周度!E774="🟡 困难模式",8000,0)</f>
        <v/>
      </c>
      <c r="F498">
        <f>IF(评分与状态_周度!E774="🟠 噩梦模式",8000,0)</f>
        <v/>
      </c>
      <c r="G498">
        <f>IF(评分与状态_周度!E774="🔴 地狱模式",8000,0)</f>
        <v/>
      </c>
      <c r="H498">
        <f>IF(评分与状态_周度!E774="💀 炼狱模式",8000,0)</f>
        <v/>
      </c>
    </row>
    <row r="499">
      <c r="A499" s="10">
        <f>回测_周度!A759</f>
        <v/>
      </c>
      <c r="B499">
        <f>回测_周度!B759</f>
        <v/>
      </c>
      <c r="C499">
        <f>IF(评分与状态_周度!E775="🟢 简单模式",8000,0)</f>
        <v/>
      </c>
      <c r="D499">
        <f>IF(评分与状态_周度!E775="🟢 普通模式",8000,0)</f>
        <v/>
      </c>
      <c r="E499">
        <f>IF(评分与状态_周度!E775="🟡 困难模式",8000,0)</f>
        <v/>
      </c>
      <c r="F499">
        <f>IF(评分与状态_周度!E775="🟠 噩梦模式",8000,0)</f>
        <v/>
      </c>
      <c r="G499">
        <f>IF(评分与状态_周度!E775="🔴 地狱模式",8000,0)</f>
        <v/>
      </c>
      <c r="H499">
        <f>IF(评分与状态_周度!E775="💀 炼狱模式",8000,0)</f>
        <v/>
      </c>
    </row>
    <row r="500">
      <c r="A500" s="10">
        <f>回测_周度!A760</f>
        <v/>
      </c>
      <c r="B500">
        <f>回测_周度!B760</f>
        <v/>
      </c>
      <c r="C500">
        <f>IF(评分与状态_周度!E776="🟢 简单模式",8000,0)</f>
        <v/>
      </c>
      <c r="D500">
        <f>IF(评分与状态_周度!E776="🟢 普通模式",8000,0)</f>
        <v/>
      </c>
      <c r="E500">
        <f>IF(评分与状态_周度!E776="🟡 困难模式",8000,0)</f>
        <v/>
      </c>
      <c r="F500">
        <f>IF(评分与状态_周度!E776="🟠 噩梦模式",8000,0)</f>
        <v/>
      </c>
      <c r="G500">
        <f>IF(评分与状态_周度!E776="🔴 地狱模式",8000,0)</f>
        <v/>
      </c>
      <c r="H500">
        <f>IF(评分与状态_周度!E776="💀 炼狱模式",8000,0)</f>
        <v/>
      </c>
    </row>
    <row r="501">
      <c r="A501" s="10">
        <f>回测_周度!A761</f>
        <v/>
      </c>
      <c r="B501">
        <f>回测_周度!B761</f>
        <v/>
      </c>
      <c r="C501">
        <f>IF(评分与状态_周度!E777="🟢 简单模式",8000,0)</f>
        <v/>
      </c>
      <c r="D501">
        <f>IF(评分与状态_周度!E777="🟢 普通模式",8000,0)</f>
        <v/>
      </c>
      <c r="E501">
        <f>IF(评分与状态_周度!E777="🟡 困难模式",8000,0)</f>
        <v/>
      </c>
      <c r="F501">
        <f>IF(评分与状态_周度!E777="🟠 噩梦模式",8000,0)</f>
        <v/>
      </c>
      <c r="G501">
        <f>IF(评分与状态_周度!E777="🔴 地狱模式",8000,0)</f>
        <v/>
      </c>
      <c r="H501">
        <f>IF(评分与状态_周度!E777="💀 炼狱模式",8000,0)</f>
        <v/>
      </c>
    </row>
    <row r="502">
      <c r="A502" s="10">
        <f>回测_周度!A762</f>
        <v/>
      </c>
      <c r="B502">
        <f>回测_周度!B762</f>
        <v/>
      </c>
      <c r="C502">
        <f>IF(评分与状态_周度!E778="🟢 简单模式",8000,0)</f>
        <v/>
      </c>
      <c r="D502">
        <f>IF(评分与状态_周度!E778="🟢 普通模式",8000,0)</f>
        <v/>
      </c>
      <c r="E502">
        <f>IF(评分与状态_周度!E778="🟡 困难模式",8000,0)</f>
        <v/>
      </c>
      <c r="F502">
        <f>IF(评分与状态_周度!E778="🟠 噩梦模式",8000,0)</f>
        <v/>
      </c>
      <c r="G502">
        <f>IF(评分与状态_周度!E778="🔴 地狱模式",8000,0)</f>
        <v/>
      </c>
      <c r="H502">
        <f>IF(评分与状态_周度!E778="💀 炼狱模式",8000,0)</f>
        <v/>
      </c>
    </row>
    <row r="503">
      <c r="A503" s="10">
        <f>回测_周度!A763</f>
        <v/>
      </c>
      <c r="B503">
        <f>回测_周度!B763</f>
        <v/>
      </c>
      <c r="C503">
        <f>IF(评分与状态_周度!E779="🟢 简单模式",8000,0)</f>
        <v/>
      </c>
      <c r="D503">
        <f>IF(评分与状态_周度!E779="🟢 普通模式",8000,0)</f>
        <v/>
      </c>
      <c r="E503">
        <f>IF(评分与状态_周度!E779="🟡 困难模式",8000,0)</f>
        <v/>
      </c>
      <c r="F503">
        <f>IF(评分与状态_周度!E779="🟠 噩梦模式",8000,0)</f>
        <v/>
      </c>
      <c r="G503">
        <f>IF(评分与状态_周度!E779="🔴 地狱模式",8000,0)</f>
        <v/>
      </c>
      <c r="H503">
        <f>IF(评分与状态_周度!E779="💀 炼狱模式",8000,0)</f>
        <v/>
      </c>
    </row>
    <row r="504">
      <c r="A504" s="10">
        <f>回测_周度!A764</f>
        <v/>
      </c>
      <c r="B504">
        <f>回测_周度!B764</f>
        <v/>
      </c>
      <c r="C504">
        <f>IF(评分与状态_周度!E780="🟢 简单模式",8000,0)</f>
        <v/>
      </c>
      <c r="D504">
        <f>IF(评分与状态_周度!E780="🟢 普通模式",8000,0)</f>
        <v/>
      </c>
      <c r="E504">
        <f>IF(评分与状态_周度!E780="🟡 困难模式",8000,0)</f>
        <v/>
      </c>
      <c r="F504">
        <f>IF(评分与状态_周度!E780="🟠 噩梦模式",8000,0)</f>
        <v/>
      </c>
      <c r="G504">
        <f>IF(评分与状态_周度!E780="🔴 地狱模式",8000,0)</f>
        <v/>
      </c>
      <c r="H504">
        <f>IF(评分与状态_周度!E780="💀 炼狱模式",8000,0)</f>
        <v/>
      </c>
    </row>
    <row r="505">
      <c r="A505" s="10">
        <f>回测_周度!A765</f>
        <v/>
      </c>
      <c r="B505">
        <f>回测_周度!B765</f>
        <v/>
      </c>
      <c r="C505">
        <f>IF(评分与状态_周度!E781="🟢 简单模式",8000,0)</f>
        <v/>
      </c>
      <c r="D505">
        <f>IF(评分与状态_周度!E781="🟢 普通模式",8000,0)</f>
        <v/>
      </c>
      <c r="E505">
        <f>IF(评分与状态_周度!E781="🟡 困难模式",8000,0)</f>
        <v/>
      </c>
      <c r="F505">
        <f>IF(评分与状态_周度!E781="🟠 噩梦模式",8000,0)</f>
        <v/>
      </c>
      <c r="G505">
        <f>IF(评分与状态_周度!E781="🔴 地狱模式",8000,0)</f>
        <v/>
      </c>
      <c r="H505">
        <f>IF(评分与状态_周度!E781="💀 炼狱模式",8000,0)</f>
        <v/>
      </c>
    </row>
    <row r="506">
      <c r="A506" s="10">
        <f>回测_周度!A766</f>
        <v/>
      </c>
      <c r="B506">
        <f>回测_周度!B766</f>
        <v/>
      </c>
      <c r="C506">
        <f>IF(评分与状态_周度!E782="🟢 简单模式",8000,0)</f>
        <v/>
      </c>
      <c r="D506">
        <f>IF(评分与状态_周度!E782="🟢 普通模式",8000,0)</f>
        <v/>
      </c>
      <c r="E506">
        <f>IF(评分与状态_周度!E782="🟡 困难模式",8000,0)</f>
        <v/>
      </c>
      <c r="F506">
        <f>IF(评分与状态_周度!E782="🟠 噩梦模式",8000,0)</f>
        <v/>
      </c>
      <c r="G506">
        <f>IF(评分与状态_周度!E782="🔴 地狱模式",8000,0)</f>
        <v/>
      </c>
      <c r="H506">
        <f>IF(评分与状态_周度!E782="💀 炼狱模式",8000,0)</f>
        <v/>
      </c>
    </row>
    <row r="507">
      <c r="A507" s="10">
        <f>回测_周度!A767</f>
        <v/>
      </c>
      <c r="B507">
        <f>回测_周度!B767</f>
        <v/>
      </c>
      <c r="C507">
        <f>IF(评分与状态_周度!E783="🟢 简单模式",8000,0)</f>
        <v/>
      </c>
      <c r="D507">
        <f>IF(评分与状态_周度!E783="🟢 普通模式",8000,0)</f>
        <v/>
      </c>
      <c r="E507">
        <f>IF(评分与状态_周度!E783="🟡 困难模式",8000,0)</f>
        <v/>
      </c>
      <c r="F507">
        <f>IF(评分与状态_周度!E783="🟠 噩梦模式",8000,0)</f>
        <v/>
      </c>
      <c r="G507">
        <f>IF(评分与状态_周度!E783="🔴 地狱模式",8000,0)</f>
        <v/>
      </c>
      <c r="H507">
        <f>IF(评分与状态_周度!E783="💀 炼狱模式",8000,0)</f>
        <v/>
      </c>
    </row>
    <row r="508">
      <c r="A508" s="10">
        <f>回测_周度!A768</f>
        <v/>
      </c>
      <c r="B508">
        <f>回测_周度!B768</f>
        <v/>
      </c>
      <c r="C508">
        <f>IF(评分与状态_周度!E784="🟢 简单模式",8000,0)</f>
        <v/>
      </c>
      <c r="D508">
        <f>IF(评分与状态_周度!E784="🟢 普通模式",8000,0)</f>
        <v/>
      </c>
      <c r="E508">
        <f>IF(评分与状态_周度!E784="🟡 困难模式",8000,0)</f>
        <v/>
      </c>
      <c r="F508">
        <f>IF(评分与状态_周度!E784="🟠 噩梦模式",8000,0)</f>
        <v/>
      </c>
      <c r="G508">
        <f>IF(评分与状态_周度!E784="🔴 地狱模式",8000,0)</f>
        <v/>
      </c>
      <c r="H508">
        <f>IF(评分与状态_周度!E784="💀 炼狱模式",8000,0)</f>
        <v/>
      </c>
    </row>
    <row r="509">
      <c r="A509" s="10">
        <f>回测_周度!A769</f>
        <v/>
      </c>
      <c r="B509">
        <f>回测_周度!B769</f>
        <v/>
      </c>
      <c r="C509">
        <f>IF(评分与状态_周度!E785="🟢 简单模式",8000,0)</f>
        <v/>
      </c>
      <c r="D509">
        <f>IF(评分与状态_周度!E785="🟢 普通模式",8000,0)</f>
        <v/>
      </c>
      <c r="E509">
        <f>IF(评分与状态_周度!E785="🟡 困难模式",8000,0)</f>
        <v/>
      </c>
      <c r="F509">
        <f>IF(评分与状态_周度!E785="🟠 噩梦模式",8000,0)</f>
        <v/>
      </c>
      <c r="G509">
        <f>IF(评分与状态_周度!E785="🔴 地狱模式",8000,0)</f>
        <v/>
      </c>
      <c r="H509">
        <f>IF(评分与状态_周度!E785="💀 炼狱模式",8000,0)</f>
        <v/>
      </c>
    </row>
    <row r="510">
      <c r="A510" s="10">
        <f>回测_周度!A770</f>
        <v/>
      </c>
      <c r="B510">
        <f>回测_周度!B770</f>
        <v/>
      </c>
      <c r="C510">
        <f>IF(评分与状态_周度!E786="🟢 简单模式",8000,0)</f>
        <v/>
      </c>
      <c r="D510">
        <f>IF(评分与状态_周度!E786="🟢 普通模式",8000,0)</f>
        <v/>
      </c>
      <c r="E510">
        <f>IF(评分与状态_周度!E786="🟡 困难模式",8000,0)</f>
        <v/>
      </c>
      <c r="F510">
        <f>IF(评分与状态_周度!E786="🟠 噩梦模式",8000,0)</f>
        <v/>
      </c>
      <c r="G510">
        <f>IF(评分与状态_周度!E786="🔴 地狱模式",8000,0)</f>
        <v/>
      </c>
      <c r="H510">
        <f>IF(评分与状态_周度!E786="💀 炼狱模式",8000,0)</f>
        <v/>
      </c>
    </row>
    <row r="511">
      <c r="A511" s="10">
        <f>回测_周度!A771</f>
        <v/>
      </c>
      <c r="B511">
        <f>回测_周度!B771</f>
        <v/>
      </c>
      <c r="C511">
        <f>IF(评分与状态_周度!E787="🟢 简单模式",8000,0)</f>
        <v/>
      </c>
      <c r="D511">
        <f>IF(评分与状态_周度!E787="🟢 普通模式",8000,0)</f>
        <v/>
      </c>
      <c r="E511">
        <f>IF(评分与状态_周度!E787="🟡 困难模式",8000,0)</f>
        <v/>
      </c>
      <c r="F511">
        <f>IF(评分与状态_周度!E787="🟠 噩梦模式",8000,0)</f>
        <v/>
      </c>
      <c r="G511">
        <f>IF(评分与状态_周度!E787="🔴 地狱模式",8000,0)</f>
        <v/>
      </c>
      <c r="H511">
        <f>IF(评分与状态_周度!E787="💀 炼狱模式",8000,0)</f>
        <v/>
      </c>
    </row>
    <row r="512">
      <c r="A512" s="10">
        <f>回测_周度!A772</f>
        <v/>
      </c>
      <c r="B512">
        <f>回测_周度!B772</f>
        <v/>
      </c>
      <c r="C512">
        <f>IF(评分与状态_周度!E788="🟢 简单模式",8000,0)</f>
        <v/>
      </c>
      <c r="D512">
        <f>IF(评分与状态_周度!E788="🟢 普通模式",8000,0)</f>
        <v/>
      </c>
      <c r="E512">
        <f>IF(评分与状态_周度!E788="🟡 困难模式",8000,0)</f>
        <v/>
      </c>
      <c r="F512">
        <f>IF(评分与状态_周度!E788="🟠 噩梦模式",8000,0)</f>
        <v/>
      </c>
      <c r="G512">
        <f>IF(评分与状态_周度!E788="🔴 地狱模式",8000,0)</f>
        <v/>
      </c>
      <c r="H512">
        <f>IF(评分与状态_周度!E788="💀 炼狱模式",8000,0)</f>
        <v/>
      </c>
    </row>
    <row r="513">
      <c r="A513" s="10">
        <f>回测_周度!A773</f>
        <v/>
      </c>
      <c r="B513">
        <f>回测_周度!B773</f>
        <v/>
      </c>
      <c r="C513">
        <f>IF(评分与状态_周度!E789="🟢 简单模式",8000,0)</f>
        <v/>
      </c>
      <c r="D513">
        <f>IF(评分与状态_周度!E789="🟢 普通模式",8000,0)</f>
        <v/>
      </c>
      <c r="E513">
        <f>IF(评分与状态_周度!E789="🟡 困难模式",8000,0)</f>
        <v/>
      </c>
      <c r="F513">
        <f>IF(评分与状态_周度!E789="🟠 噩梦模式",8000,0)</f>
        <v/>
      </c>
      <c r="G513">
        <f>IF(评分与状态_周度!E789="🔴 地狱模式",8000,0)</f>
        <v/>
      </c>
      <c r="H513">
        <f>IF(评分与状态_周度!E789="💀 炼狱模式",8000,0)</f>
        <v/>
      </c>
    </row>
    <row r="514">
      <c r="A514" s="10">
        <f>回测_周度!A774</f>
        <v/>
      </c>
      <c r="B514">
        <f>回测_周度!B774</f>
        <v/>
      </c>
      <c r="C514">
        <f>IF(评分与状态_周度!E790="🟢 简单模式",8000,0)</f>
        <v/>
      </c>
      <c r="D514">
        <f>IF(评分与状态_周度!E790="🟢 普通模式",8000,0)</f>
        <v/>
      </c>
      <c r="E514">
        <f>IF(评分与状态_周度!E790="🟡 困难模式",8000,0)</f>
        <v/>
      </c>
      <c r="F514">
        <f>IF(评分与状态_周度!E790="🟠 噩梦模式",8000,0)</f>
        <v/>
      </c>
      <c r="G514">
        <f>IF(评分与状态_周度!E790="🔴 地狱模式",8000,0)</f>
        <v/>
      </c>
      <c r="H514">
        <f>IF(评分与状态_周度!E790="💀 炼狱模式",8000,0)</f>
        <v/>
      </c>
    </row>
    <row r="515">
      <c r="A515" s="10">
        <f>回测_周度!A775</f>
        <v/>
      </c>
      <c r="B515">
        <f>回测_周度!B775</f>
        <v/>
      </c>
      <c r="C515">
        <f>IF(评分与状态_周度!E791="🟢 简单模式",8000,0)</f>
        <v/>
      </c>
      <c r="D515">
        <f>IF(评分与状态_周度!E791="🟢 普通模式",8000,0)</f>
        <v/>
      </c>
      <c r="E515">
        <f>IF(评分与状态_周度!E791="🟡 困难模式",8000,0)</f>
        <v/>
      </c>
      <c r="F515">
        <f>IF(评分与状态_周度!E791="🟠 噩梦模式",8000,0)</f>
        <v/>
      </c>
      <c r="G515">
        <f>IF(评分与状态_周度!E791="🔴 地狱模式",8000,0)</f>
        <v/>
      </c>
      <c r="H515">
        <f>IF(评分与状态_周度!E791="💀 炼狱模式",8000,0)</f>
        <v/>
      </c>
    </row>
    <row r="516">
      <c r="A516" s="10">
        <f>回测_周度!A776</f>
        <v/>
      </c>
      <c r="B516">
        <f>回测_周度!B776</f>
        <v/>
      </c>
      <c r="C516">
        <f>IF(评分与状态_周度!E792="🟢 简单模式",8000,0)</f>
        <v/>
      </c>
      <c r="D516">
        <f>IF(评分与状态_周度!E792="🟢 普通模式",8000,0)</f>
        <v/>
      </c>
      <c r="E516">
        <f>IF(评分与状态_周度!E792="🟡 困难模式",8000,0)</f>
        <v/>
      </c>
      <c r="F516">
        <f>IF(评分与状态_周度!E792="🟠 噩梦模式",8000,0)</f>
        <v/>
      </c>
      <c r="G516">
        <f>IF(评分与状态_周度!E792="🔴 地狱模式",8000,0)</f>
        <v/>
      </c>
      <c r="H516">
        <f>IF(评分与状态_周度!E792="💀 炼狱模式",8000,0)</f>
        <v/>
      </c>
    </row>
    <row r="517">
      <c r="A517" s="10">
        <f>回测_周度!A777</f>
        <v/>
      </c>
      <c r="B517">
        <f>回测_周度!B777</f>
        <v/>
      </c>
      <c r="C517">
        <f>IF(评分与状态_周度!E793="🟢 简单模式",8000,0)</f>
        <v/>
      </c>
      <c r="D517">
        <f>IF(评分与状态_周度!E793="🟢 普通模式",8000,0)</f>
        <v/>
      </c>
      <c r="E517">
        <f>IF(评分与状态_周度!E793="🟡 困难模式",8000,0)</f>
        <v/>
      </c>
      <c r="F517">
        <f>IF(评分与状态_周度!E793="🟠 噩梦模式",8000,0)</f>
        <v/>
      </c>
      <c r="G517">
        <f>IF(评分与状态_周度!E793="🔴 地狱模式",8000,0)</f>
        <v/>
      </c>
      <c r="H517">
        <f>IF(评分与状态_周度!E793="💀 炼狱模式",8000,0)</f>
        <v/>
      </c>
    </row>
    <row r="518">
      <c r="A518" s="10">
        <f>回测_周度!A778</f>
        <v/>
      </c>
      <c r="B518">
        <f>回测_周度!B778</f>
        <v/>
      </c>
      <c r="C518">
        <f>IF(评分与状态_周度!E794="🟢 简单模式",8000,0)</f>
        <v/>
      </c>
      <c r="D518">
        <f>IF(评分与状态_周度!E794="🟢 普通模式",8000,0)</f>
        <v/>
      </c>
      <c r="E518">
        <f>IF(评分与状态_周度!E794="🟡 困难模式",8000,0)</f>
        <v/>
      </c>
      <c r="F518">
        <f>IF(评分与状态_周度!E794="🟠 噩梦模式",8000,0)</f>
        <v/>
      </c>
      <c r="G518">
        <f>IF(评分与状态_周度!E794="🔴 地狱模式",8000,0)</f>
        <v/>
      </c>
      <c r="H518">
        <f>IF(评分与状态_周度!E794="💀 炼狱模式",8000,0)</f>
        <v/>
      </c>
    </row>
    <row r="519">
      <c r="A519" s="10">
        <f>回测_周度!A779</f>
        <v/>
      </c>
      <c r="B519">
        <f>回测_周度!B779</f>
        <v/>
      </c>
      <c r="C519">
        <f>IF(评分与状态_周度!E795="🟢 简单模式",8000,0)</f>
        <v/>
      </c>
      <c r="D519">
        <f>IF(评分与状态_周度!E795="🟢 普通模式",8000,0)</f>
        <v/>
      </c>
      <c r="E519">
        <f>IF(评分与状态_周度!E795="🟡 困难模式",8000,0)</f>
        <v/>
      </c>
      <c r="F519">
        <f>IF(评分与状态_周度!E795="🟠 噩梦模式",8000,0)</f>
        <v/>
      </c>
      <c r="G519">
        <f>IF(评分与状态_周度!E795="🔴 地狱模式",8000,0)</f>
        <v/>
      </c>
      <c r="H519">
        <f>IF(评分与状态_周度!E795="💀 炼狱模式",8000,0)</f>
        <v/>
      </c>
    </row>
    <row r="520">
      <c r="A520" s="10">
        <f>回测_周度!A780</f>
        <v/>
      </c>
      <c r="B520">
        <f>回测_周度!B780</f>
        <v/>
      </c>
      <c r="C520">
        <f>IF(评分与状态_周度!E796="🟢 简单模式",8000,0)</f>
        <v/>
      </c>
      <c r="D520">
        <f>IF(评分与状态_周度!E796="🟢 普通模式",8000,0)</f>
        <v/>
      </c>
      <c r="E520">
        <f>IF(评分与状态_周度!E796="🟡 困难模式",8000,0)</f>
        <v/>
      </c>
      <c r="F520">
        <f>IF(评分与状态_周度!E796="🟠 噩梦模式",8000,0)</f>
        <v/>
      </c>
      <c r="G520">
        <f>IF(评分与状态_周度!E796="🔴 地狱模式",8000,0)</f>
        <v/>
      </c>
      <c r="H520">
        <f>IF(评分与状态_周度!E796="💀 炼狱模式",8000,0)</f>
        <v/>
      </c>
    </row>
    <row r="521">
      <c r="A521" s="10">
        <f>回测_周度!A781</f>
        <v/>
      </c>
      <c r="B521">
        <f>回测_周度!B781</f>
        <v/>
      </c>
      <c r="C521">
        <f>IF(评分与状态_周度!E797="🟢 简单模式",8000,0)</f>
        <v/>
      </c>
      <c r="D521">
        <f>IF(评分与状态_周度!E797="🟢 普通模式",8000,0)</f>
        <v/>
      </c>
      <c r="E521">
        <f>IF(评分与状态_周度!E797="🟡 困难模式",8000,0)</f>
        <v/>
      </c>
      <c r="F521">
        <f>IF(评分与状态_周度!E797="🟠 噩梦模式",8000,0)</f>
        <v/>
      </c>
      <c r="G521">
        <f>IF(评分与状态_周度!E797="🔴 地狱模式",8000,0)</f>
        <v/>
      </c>
      <c r="H521">
        <f>IF(评分与状态_周度!E797="💀 炼狱模式",8000,0)</f>
        <v/>
      </c>
    </row>
    <row r="522">
      <c r="A522" s="10">
        <f>回测_周度!A782</f>
        <v/>
      </c>
      <c r="B522">
        <f>回测_周度!B782</f>
        <v/>
      </c>
      <c r="C522">
        <f>IF(评分与状态_周度!E798="🟢 简单模式",8000,0)</f>
        <v/>
      </c>
      <c r="D522">
        <f>IF(评分与状态_周度!E798="🟢 普通模式",8000,0)</f>
        <v/>
      </c>
      <c r="E522">
        <f>IF(评分与状态_周度!E798="🟡 困难模式",8000,0)</f>
        <v/>
      </c>
      <c r="F522">
        <f>IF(评分与状态_周度!E798="🟠 噩梦模式",8000,0)</f>
        <v/>
      </c>
      <c r="G522">
        <f>IF(评分与状态_周度!E798="🔴 地狱模式",8000,0)</f>
        <v/>
      </c>
      <c r="H522">
        <f>IF(评分与状态_周度!E798="💀 炼狱模式",8000,0)</f>
        <v/>
      </c>
    </row>
    <row r="523">
      <c r="A523" s="10">
        <f>回测_周度!A783</f>
        <v/>
      </c>
      <c r="B523">
        <f>回测_周度!B783</f>
        <v/>
      </c>
      <c r="C523">
        <f>IF(评分与状态_周度!E799="🟢 简单模式",8000,0)</f>
        <v/>
      </c>
      <c r="D523">
        <f>IF(评分与状态_周度!E799="🟢 普通模式",8000,0)</f>
        <v/>
      </c>
      <c r="E523">
        <f>IF(评分与状态_周度!E799="🟡 困难模式",8000,0)</f>
        <v/>
      </c>
      <c r="F523">
        <f>IF(评分与状态_周度!E799="🟠 噩梦模式",8000,0)</f>
        <v/>
      </c>
      <c r="G523">
        <f>IF(评分与状态_周度!E799="🔴 地狱模式",8000,0)</f>
        <v/>
      </c>
      <c r="H523">
        <f>IF(评分与状态_周度!E799="💀 炼狱模式",8000,0)</f>
        <v/>
      </c>
    </row>
    <row r="524">
      <c r="A524" s="10">
        <f>回测_周度!A784</f>
        <v/>
      </c>
      <c r="B524">
        <f>回测_周度!B784</f>
        <v/>
      </c>
      <c r="C524">
        <f>IF(评分与状态_周度!E800="🟢 简单模式",8000,0)</f>
        <v/>
      </c>
      <c r="D524">
        <f>IF(评分与状态_周度!E800="🟢 普通模式",8000,0)</f>
        <v/>
      </c>
      <c r="E524">
        <f>IF(评分与状态_周度!E800="🟡 困难模式",8000,0)</f>
        <v/>
      </c>
      <c r="F524">
        <f>IF(评分与状态_周度!E800="🟠 噩梦模式",8000,0)</f>
        <v/>
      </c>
      <c r="G524">
        <f>IF(评分与状态_周度!E800="🔴 地狱模式",8000,0)</f>
        <v/>
      </c>
      <c r="H524">
        <f>IF(评分与状态_周度!E800="💀 炼狱模式",8000,0)</f>
        <v/>
      </c>
    </row>
    <row r="525">
      <c r="A525" s="10">
        <f>回测_周度!A785</f>
        <v/>
      </c>
      <c r="B525">
        <f>回测_周度!B785</f>
        <v/>
      </c>
      <c r="C525">
        <f>IF(评分与状态_周度!E801="🟢 简单模式",8000,0)</f>
        <v/>
      </c>
      <c r="D525">
        <f>IF(评分与状态_周度!E801="🟢 普通模式",8000,0)</f>
        <v/>
      </c>
      <c r="E525">
        <f>IF(评分与状态_周度!E801="🟡 困难模式",8000,0)</f>
        <v/>
      </c>
      <c r="F525">
        <f>IF(评分与状态_周度!E801="🟠 噩梦模式",8000,0)</f>
        <v/>
      </c>
      <c r="G525">
        <f>IF(评分与状态_周度!E801="🔴 地狱模式",8000,0)</f>
        <v/>
      </c>
      <c r="H525">
        <f>IF(评分与状态_周度!E801="💀 炼狱模式",8000,0)</f>
        <v/>
      </c>
    </row>
    <row r="526">
      <c r="A526" s="10">
        <f>回测_周度!A786</f>
        <v/>
      </c>
      <c r="B526">
        <f>回测_周度!B786</f>
        <v/>
      </c>
      <c r="C526">
        <f>IF(评分与状态_周度!E802="🟢 简单模式",8000,0)</f>
        <v/>
      </c>
      <c r="D526">
        <f>IF(评分与状态_周度!E802="🟢 普通模式",8000,0)</f>
        <v/>
      </c>
      <c r="E526">
        <f>IF(评分与状态_周度!E802="🟡 困难模式",8000,0)</f>
        <v/>
      </c>
      <c r="F526">
        <f>IF(评分与状态_周度!E802="🟠 噩梦模式",8000,0)</f>
        <v/>
      </c>
      <c r="G526">
        <f>IF(评分与状态_周度!E802="🔴 地狱模式",8000,0)</f>
        <v/>
      </c>
      <c r="H526">
        <f>IF(评分与状态_周度!E802="💀 炼狱模式",8000,0)</f>
        <v/>
      </c>
    </row>
    <row r="527">
      <c r="A527" s="10">
        <f>回测_周度!A787</f>
        <v/>
      </c>
      <c r="B527">
        <f>回测_周度!B787</f>
        <v/>
      </c>
      <c r="C527">
        <f>IF(评分与状态_周度!E803="🟢 简单模式",8000,0)</f>
        <v/>
      </c>
      <c r="D527">
        <f>IF(评分与状态_周度!E803="🟢 普通模式",8000,0)</f>
        <v/>
      </c>
      <c r="E527">
        <f>IF(评分与状态_周度!E803="🟡 困难模式",8000,0)</f>
        <v/>
      </c>
      <c r="F527">
        <f>IF(评分与状态_周度!E803="🟠 噩梦模式",8000,0)</f>
        <v/>
      </c>
      <c r="G527">
        <f>IF(评分与状态_周度!E803="🔴 地狱模式",8000,0)</f>
        <v/>
      </c>
      <c r="H527">
        <f>IF(评分与状态_周度!E803="💀 炼狱模式",8000,0)</f>
        <v/>
      </c>
    </row>
    <row r="528">
      <c r="A528" s="10">
        <f>回测_周度!A788</f>
        <v/>
      </c>
      <c r="B528">
        <f>回测_周度!B788</f>
        <v/>
      </c>
      <c r="C528">
        <f>IF(评分与状态_周度!E804="🟢 简单模式",8000,0)</f>
        <v/>
      </c>
      <c r="D528">
        <f>IF(评分与状态_周度!E804="🟢 普通模式",8000,0)</f>
        <v/>
      </c>
      <c r="E528">
        <f>IF(评分与状态_周度!E804="🟡 困难模式",8000,0)</f>
        <v/>
      </c>
      <c r="F528">
        <f>IF(评分与状态_周度!E804="🟠 噩梦模式",8000,0)</f>
        <v/>
      </c>
      <c r="G528">
        <f>IF(评分与状态_周度!E804="🔴 地狱模式",8000,0)</f>
        <v/>
      </c>
      <c r="H528">
        <f>IF(评分与状态_周度!E804="💀 炼狱模式",8000,0)</f>
        <v/>
      </c>
    </row>
    <row r="529">
      <c r="A529" s="10">
        <f>回测_周度!A789</f>
        <v/>
      </c>
      <c r="B529">
        <f>回测_周度!B789</f>
        <v/>
      </c>
      <c r="C529">
        <f>IF(评分与状态_周度!E805="🟢 简单模式",8000,0)</f>
        <v/>
      </c>
      <c r="D529">
        <f>IF(评分与状态_周度!E805="🟢 普通模式",8000,0)</f>
        <v/>
      </c>
      <c r="E529">
        <f>IF(评分与状态_周度!E805="🟡 困难模式",8000,0)</f>
        <v/>
      </c>
      <c r="F529">
        <f>IF(评分与状态_周度!E805="🟠 噩梦模式",8000,0)</f>
        <v/>
      </c>
      <c r="G529">
        <f>IF(评分与状态_周度!E805="🔴 地狱模式",8000,0)</f>
        <v/>
      </c>
      <c r="H529">
        <f>IF(评分与状态_周度!E805="💀 炼狱模式",8000,0)</f>
        <v/>
      </c>
    </row>
    <row r="530">
      <c r="A530" s="10">
        <f>回测_周度!A790</f>
        <v/>
      </c>
      <c r="B530">
        <f>回测_周度!B790</f>
        <v/>
      </c>
      <c r="C530">
        <f>IF(评分与状态_周度!E806="🟢 简单模式",8000,0)</f>
        <v/>
      </c>
      <c r="D530">
        <f>IF(评分与状态_周度!E806="🟢 普通模式",8000,0)</f>
        <v/>
      </c>
      <c r="E530">
        <f>IF(评分与状态_周度!E806="🟡 困难模式",8000,0)</f>
        <v/>
      </c>
      <c r="F530">
        <f>IF(评分与状态_周度!E806="🟠 噩梦模式",8000,0)</f>
        <v/>
      </c>
      <c r="G530">
        <f>IF(评分与状态_周度!E806="🔴 地狱模式",8000,0)</f>
        <v/>
      </c>
      <c r="H530">
        <f>IF(评分与状态_周度!E806="💀 炼狱模式",8000,0)</f>
        <v/>
      </c>
    </row>
    <row r="531">
      <c r="A531" s="10">
        <f>回测_周度!A791</f>
        <v/>
      </c>
      <c r="B531">
        <f>回测_周度!B791</f>
        <v/>
      </c>
      <c r="C531">
        <f>IF(评分与状态_周度!E807="🟢 简单模式",8000,0)</f>
        <v/>
      </c>
      <c r="D531">
        <f>IF(评分与状态_周度!E807="🟢 普通模式",8000,0)</f>
        <v/>
      </c>
      <c r="E531">
        <f>IF(评分与状态_周度!E807="🟡 困难模式",8000,0)</f>
        <v/>
      </c>
      <c r="F531">
        <f>IF(评分与状态_周度!E807="🟠 噩梦模式",8000,0)</f>
        <v/>
      </c>
      <c r="G531">
        <f>IF(评分与状态_周度!E807="🔴 地狱模式",8000,0)</f>
        <v/>
      </c>
      <c r="H531">
        <f>IF(评分与状态_周度!E807="💀 炼狱模式",8000,0)</f>
        <v/>
      </c>
    </row>
    <row r="532">
      <c r="A532" s="10">
        <f>回测_周度!A792</f>
        <v/>
      </c>
      <c r="B532">
        <f>回测_周度!B792</f>
        <v/>
      </c>
      <c r="C532">
        <f>IF(评分与状态_周度!E808="🟢 简单模式",8000,0)</f>
        <v/>
      </c>
      <c r="D532">
        <f>IF(评分与状态_周度!E808="🟢 普通模式",8000,0)</f>
        <v/>
      </c>
      <c r="E532">
        <f>IF(评分与状态_周度!E808="🟡 困难模式",8000,0)</f>
        <v/>
      </c>
      <c r="F532">
        <f>IF(评分与状态_周度!E808="🟠 噩梦模式",8000,0)</f>
        <v/>
      </c>
      <c r="G532">
        <f>IF(评分与状态_周度!E808="🔴 地狱模式",8000,0)</f>
        <v/>
      </c>
      <c r="H532">
        <f>IF(评分与状态_周度!E808="💀 炼狱模式",8000,0)</f>
        <v/>
      </c>
    </row>
    <row r="533">
      <c r="A533" s="10">
        <f>回测_周度!A793</f>
        <v/>
      </c>
      <c r="B533">
        <f>回测_周度!B793</f>
        <v/>
      </c>
      <c r="C533">
        <f>IF(评分与状态_周度!E809="🟢 简单模式",8000,0)</f>
        <v/>
      </c>
      <c r="D533">
        <f>IF(评分与状态_周度!E809="🟢 普通模式",8000,0)</f>
        <v/>
      </c>
      <c r="E533">
        <f>IF(评分与状态_周度!E809="🟡 困难模式",8000,0)</f>
        <v/>
      </c>
      <c r="F533">
        <f>IF(评分与状态_周度!E809="🟠 噩梦模式",8000,0)</f>
        <v/>
      </c>
      <c r="G533">
        <f>IF(评分与状态_周度!E809="🔴 地狱模式",8000,0)</f>
        <v/>
      </c>
      <c r="H533">
        <f>IF(评分与状态_周度!E809="💀 炼狱模式",8000,0)</f>
        <v/>
      </c>
    </row>
    <row r="534">
      <c r="A534" s="10">
        <f>回测_周度!A794</f>
        <v/>
      </c>
      <c r="B534">
        <f>回测_周度!B794</f>
        <v/>
      </c>
      <c r="C534">
        <f>IF(评分与状态_周度!E810="🟢 简单模式",8000,0)</f>
        <v/>
      </c>
      <c r="D534">
        <f>IF(评分与状态_周度!E810="🟢 普通模式",8000,0)</f>
        <v/>
      </c>
      <c r="E534">
        <f>IF(评分与状态_周度!E810="🟡 困难模式",8000,0)</f>
        <v/>
      </c>
      <c r="F534">
        <f>IF(评分与状态_周度!E810="🟠 噩梦模式",8000,0)</f>
        <v/>
      </c>
      <c r="G534">
        <f>IF(评分与状态_周度!E810="🔴 地狱模式",8000,0)</f>
        <v/>
      </c>
      <c r="H534">
        <f>IF(评分与状态_周度!E810="💀 炼狱模式",8000,0)</f>
        <v/>
      </c>
    </row>
    <row r="535">
      <c r="A535" s="10">
        <f>回测_周度!A795</f>
        <v/>
      </c>
      <c r="B535">
        <f>回测_周度!B795</f>
        <v/>
      </c>
      <c r="C535">
        <f>IF(评分与状态_周度!E811="🟢 简单模式",8000,0)</f>
        <v/>
      </c>
      <c r="D535">
        <f>IF(评分与状态_周度!E811="🟢 普通模式",8000,0)</f>
        <v/>
      </c>
      <c r="E535">
        <f>IF(评分与状态_周度!E811="🟡 困难模式",8000,0)</f>
        <v/>
      </c>
      <c r="F535">
        <f>IF(评分与状态_周度!E811="🟠 噩梦模式",8000,0)</f>
        <v/>
      </c>
      <c r="G535">
        <f>IF(评分与状态_周度!E811="🔴 地狱模式",8000,0)</f>
        <v/>
      </c>
      <c r="H535">
        <f>IF(评分与状态_周度!E811="💀 炼狱模式",8000,0)</f>
        <v/>
      </c>
    </row>
    <row r="536">
      <c r="A536" s="10">
        <f>回测_周度!A796</f>
        <v/>
      </c>
      <c r="B536">
        <f>回测_周度!B796</f>
        <v/>
      </c>
      <c r="C536">
        <f>IF(评分与状态_周度!E812="🟢 简单模式",8000,0)</f>
        <v/>
      </c>
      <c r="D536">
        <f>IF(评分与状态_周度!E812="🟢 普通模式",8000,0)</f>
        <v/>
      </c>
      <c r="E536">
        <f>IF(评分与状态_周度!E812="🟡 困难模式",8000,0)</f>
        <v/>
      </c>
      <c r="F536">
        <f>IF(评分与状态_周度!E812="🟠 噩梦模式",8000,0)</f>
        <v/>
      </c>
      <c r="G536">
        <f>IF(评分与状态_周度!E812="🔴 地狱模式",8000,0)</f>
        <v/>
      </c>
      <c r="H536">
        <f>IF(评分与状态_周度!E812="💀 炼狱模式",8000,0)</f>
        <v/>
      </c>
    </row>
    <row r="537">
      <c r="A537" s="10">
        <f>回测_周度!A797</f>
        <v/>
      </c>
      <c r="B537">
        <f>回测_周度!B797</f>
        <v/>
      </c>
      <c r="C537">
        <f>IF(评分与状态_周度!E813="🟢 简单模式",8000,0)</f>
        <v/>
      </c>
      <c r="D537">
        <f>IF(评分与状态_周度!E813="🟢 普通模式",8000,0)</f>
        <v/>
      </c>
      <c r="E537">
        <f>IF(评分与状态_周度!E813="🟡 困难模式",8000,0)</f>
        <v/>
      </c>
      <c r="F537">
        <f>IF(评分与状态_周度!E813="🟠 噩梦模式",8000,0)</f>
        <v/>
      </c>
      <c r="G537">
        <f>IF(评分与状态_周度!E813="🔴 地狱模式",8000,0)</f>
        <v/>
      </c>
      <c r="H537">
        <f>IF(评分与状态_周度!E813="💀 炼狱模式",8000,0)</f>
        <v/>
      </c>
    </row>
    <row r="538">
      <c r="A538" s="10">
        <f>回测_周度!A798</f>
        <v/>
      </c>
      <c r="B538">
        <f>回测_周度!B798</f>
        <v/>
      </c>
      <c r="C538">
        <f>IF(评分与状态_周度!E814="🟢 简单模式",8000,0)</f>
        <v/>
      </c>
      <c r="D538">
        <f>IF(评分与状态_周度!E814="🟢 普通模式",8000,0)</f>
        <v/>
      </c>
      <c r="E538">
        <f>IF(评分与状态_周度!E814="🟡 困难模式",8000,0)</f>
        <v/>
      </c>
      <c r="F538">
        <f>IF(评分与状态_周度!E814="🟠 噩梦模式",8000,0)</f>
        <v/>
      </c>
      <c r="G538">
        <f>IF(评分与状态_周度!E814="🔴 地狱模式",8000,0)</f>
        <v/>
      </c>
      <c r="H538">
        <f>IF(评分与状态_周度!E814="💀 炼狱模式",8000,0)</f>
        <v/>
      </c>
    </row>
    <row r="539">
      <c r="A539" s="10">
        <f>回测_周度!A799</f>
        <v/>
      </c>
      <c r="B539">
        <f>回测_周度!B799</f>
        <v/>
      </c>
      <c r="C539">
        <f>IF(评分与状态_周度!E815="🟢 简单模式",8000,0)</f>
        <v/>
      </c>
      <c r="D539">
        <f>IF(评分与状态_周度!E815="🟢 普通模式",8000,0)</f>
        <v/>
      </c>
      <c r="E539">
        <f>IF(评分与状态_周度!E815="🟡 困难模式",8000,0)</f>
        <v/>
      </c>
      <c r="F539">
        <f>IF(评分与状态_周度!E815="🟠 噩梦模式",8000,0)</f>
        <v/>
      </c>
      <c r="G539">
        <f>IF(评分与状态_周度!E815="🔴 地狱模式",8000,0)</f>
        <v/>
      </c>
      <c r="H539">
        <f>IF(评分与状态_周度!E815="💀 炼狱模式",8000,0)</f>
        <v/>
      </c>
    </row>
    <row r="540">
      <c r="A540" s="10">
        <f>回测_周度!A800</f>
        <v/>
      </c>
      <c r="B540">
        <f>回测_周度!B800</f>
        <v/>
      </c>
      <c r="C540">
        <f>IF(评分与状态_周度!E816="🟢 简单模式",8000,0)</f>
        <v/>
      </c>
      <c r="D540">
        <f>IF(评分与状态_周度!E816="🟢 普通模式",8000,0)</f>
        <v/>
      </c>
      <c r="E540">
        <f>IF(评分与状态_周度!E816="🟡 困难模式",8000,0)</f>
        <v/>
      </c>
      <c r="F540">
        <f>IF(评分与状态_周度!E816="🟠 噩梦模式",8000,0)</f>
        <v/>
      </c>
      <c r="G540">
        <f>IF(评分与状态_周度!E816="🔴 地狱模式",8000,0)</f>
        <v/>
      </c>
      <c r="H540">
        <f>IF(评分与状态_周度!E816="💀 炼狱模式",8000,0)</f>
        <v/>
      </c>
    </row>
    <row r="541">
      <c r="A541" s="10">
        <f>回测_周度!A801</f>
        <v/>
      </c>
      <c r="B541">
        <f>回测_周度!B801</f>
        <v/>
      </c>
      <c r="C541">
        <f>IF(评分与状态_周度!E817="🟢 简单模式",8000,0)</f>
        <v/>
      </c>
      <c r="D541">
        <f>IF(评分与状态_周度!E817="🟢 普通模式",8000,0)</f>
        <v/>
      </c>
      <c r="E541">
        <f>IF(评分与状态_周度!E817="🟡 困难模式",8000,0)</f>
        <v/>
      </c>
      <c r="F541">
        <f>IF(评分与状态_周度!E817="🟠 噩梦模式",8000,0)</f>
        <v/>
      </c>
      <c r="G541">
        <f>IF(评分与状态_周度!E817="🔴 地狱模式",8000,0)</f>
        <v/>
      </c>
      <c r="H541">
        <f>IF(评分与状态_周度!E817="💀 炼狱模式",8000,0)</f>
        <v/>
      </c>
    </row>
    <row r="542">
      <c r="A542" s="10">
        <f>回测_周度!A802</f>
        <v/>
      </c>
      <c r="B542">
        <f>回测_周度!B802</f>
        <v/>
      </c>
      <c r="C542">
        <f>IF(评分与状态_周度!E818="🟢 简单模式",8000,0)</f>
        <v/>
      </c>
      <c r="D542">
        <f>IF(评分与状态_周度!E818="🟢 普通模式",8000,0)</f>
        <v/>
      </c>
      <c r="E542">
        <f>IF(评分与状态_周度!E818="🟡 困难模式",8000,0)</f>
        <v/>
      </c>
      <c r="F542">
        <f>IF(评分与状态_周度!E818="🟠 噩梦模式",8000,0)</f>
        <v/>
      </c>
      <c r="G542">
        <f>IF(评分与状态_周度!E818="🔴 地狱模式",8000,0)</f>
        <v/>
      </c>
      <c r="H542">
        <f>IF(评分与状态_周度!E818="💀 炼狱模式",8000,0)</f>
        <v/>
      </c>
    </row>
    <row r="543">
      <c r="A543" s="10">
        <f>回测_周度!A803</f>
        <v/>
      </c>
      <c r="B543">
        <f>回测_周度!B803</f>
        <v/>
      </c>
      <c r="C543">
        <f>IF(评分与状态_周度!E819="🟢 简单模式",8000,0)</f>
        <v/>
      </c>
      <c r="D543">
        <f>IF(评分与状态_周度!E819="🟢 普通模式",8000,0)</f>
        <v/>
      </c>
      <c r="E543">
        <f>IF(评分与状态_周度!E819="🟡 困难模式",8000,0)</f>
        <v/>
      </c>
      <c r="F543">
        <f>IF(评分与状态_周度!E819="🟠 噩梦模式",8000,0)</f>
        <v/>
      </c>
      <c r="G543">
        <f>IF(评分与状态_周度!E819="🔴 地狱模式",8000,0)</f>
        <v/>
      </c>
      <c r="H543">
        <f>IF(评分与状态_周度!E819="💀 炼狱模式",8000,0)</f>
        <v/>
      </c>
    </row>
    <row r="544">
      <c r="A544" s="10">
        <f>回测_周度!A804</f>
        <v/>
      </c>
      <c r="B544">
        <f>回测_周度!B804</f>
        <v/>
      </c>
      <c r="C544">
        <f>IF(评分与状态_周度!E820="🟢 简单模式",8000,0)</f>
        <v/>
      </c>
      <c r="D544">
        <f>IF(评分与状态_周度!E820="🟢 普通模式",8000,0)</f>
        <v/>
      </c>
      <c r="E544">
        <f>IF(评分与状态_周度!E820="🟡 困难模式",8000,0)</f>
        <v/>
      </c>
      <c r="F544">
        <f>IF(评分与状态_周度!E820="🟠 噩梦模式",8000,0)</f>
        <v/>
      </c>
      <c r="G544">
        <f>IF(评分与状态_周度!E820="🔴 地狱模式",8000,0)</f>
        <v/>
      </c>
      <c r="H544">
        <f>IF(评分与状态_周度!E820="💀 炼狱模式",8000,0)</f>
        <v/>
      </c>
    </row>
    <row r="545">
      <c r="A545" s="10">
        <f>回测_周度!A805</f>
        <v/>
      </c>
      <c r="B545">
        <f>回测_周度!B805</f>
        <v/>
      </c>
      <c r="C545">
        <f>IF(评分与状态_周度!E821="🟢 简单模式",8000,0)</f>
        <v/>
      </c>
      <c r="D545">
        <f>IF(评分与状态_周度!E821="🟢 普通模式",8000,0)</f>
        <v/>
      </c>
      <c r="E545">
        <f>IF(评分与状态_周度!E821="🟡 困难模式",8000,0)</f>
        <v/>
      </c>
      <c r="F545">
        <f>IF(评分与状态_周度!E821="🟠 噩梦模式",8000,0)</f>
        <v/>
      </c>
      <c r="G545">
        <f>IF(评分与状态_周度!E821="🔴 地狱模式",8000,0)</f>
        <v/>
      </c>
      <c r="H545">
        <f>IF(评分与状态_周度!E821="💀 炼狱模式",8000,0)</f>
        <v/>
      </c>
    </row>
    <row r="546">
      <c r="A546" s="10">
        <f>回测_周度!A806</f>
        <v/>
      </c>
      <c r="B546">
        <f>回测_周度!B806</f>
        <v/>
      </c>
      <c r="C546">
        <f>IF(评分与状态_周度!E822="🟢 简单模式",8000,0)</f>
        <v/>
      </c>
      <c r="D546">
        <f>IF(评分与状态_周度!E822="🟢 普通模式",8000,0)</f>
        <v/>
      </c>
      <c r="E546">
        <f>IF(评分与状态_周度!E822="🟡 困难模式",8000,0)</f>
        <v/>
      </c>
      <c r="F546">
        <f>IF(评分与状态_周度!E822="🟠 噩梦模式",8000,0)</f>
        <v/>
      </c>
      <c r="G546">
        <f>IF(评分与状态_周度!E822="🔴 地狱模式",8000,0)</f>
        <v/>
      </c>
      <c r="H546">
        <f>IF(评分与状态_周度!E822="💀 炼狱模式",8000,0)</f>
        <v/>
      </c>
    </row>
    <row r="547">
      <c r="A547" s="10">
        <f>回测_周度!A807</f>
        <v/>
      </c>
      <c r="B547">
        <f>回测_周度!B807</f>
        <v/>
      </c>
      <c r="C547">
        <f>IF(评分与状态_周度!E823="🟢 简单模式",8000,0)</f>
        <v/>
      </c>
      <c r="D547">
        <f>IF(评分与状态_周度!E823="🟢 普通模式",8000,0)</f>
        <v/>
      </c>
      <c r="E547">
        <f>IF(评分与状态_周度!E823="🟡 困难模式",8000,0)</f>
        <v/>
      </c>
      <c r="F547">
        <f>IF(评分与状态_周度!E823="🟠 噩梦模式",8000,0)</f>
        <v/>
      </c>
      <c r="G547">
        <f>IF(评分与状态_周度!E823="🔴 地狱模式",8000,0)</f>
        <v/>
      </c>
      <c r="H547">
        <f>IF(评分与状态_周度!E823="💀 炼狱模式",8000,0)</f>
        <v/>
      </c>
    </row>
    <row r="548">
      <c r="A548" s="10">
        <f>回测_周度!A808</f>
        <v/>
      </c>
      <c r="B548">
        <f>回测_周度!B808</f>
        <v/>
      </c>
      <c r="C548">
        <f>IF(评分与状态_周度!E824="🟢 简单模式",8000,0)</f>
        <v/>
      </c>
      <c r="D548">
        <f>IF(评分与状态_周度!E824="🟢 普通模式",8000,0)</f>
        <v/>
      </c>
      <c r="E548">
        <f>IF(评分与状态_周度!E824="🟡 困难模式",8000,0)</f>
        <v/>
      </c>
      <c r="F548">
        <f>IF(评分与状态_周度!E824="🟠 噩梦模式",8000,0)</f>
        <v/>
      </c>
      <c r="G548">
        <f>IF(评分与状态_周度!E824="🔴 地狱模式",8000,0)</f>
        <v/>
      </c>
      <c r="H548">
        <f>IF(评分与状态_周度!E824="💀 炼狱模式",8000,0)</f>
        <v/>
      </c>
    </row>
    <row r="549">
      <c r="A549" s="10">
        <f>回测_周度!A809</f>
        <v/>
      </c>
      <c r="B549">
        <f>回测_周度!B809</f>
        <v/>
      </c>
      <c r="C549">
        <f>IF(评分与状态_周度!E825="🟢 简单模式",8000,0)</f>
        <v/>
      </c>
      <c r="D549">
        <f>IF(评分与状态_周度!E825="🟢 普通模式",8000,0)</f>
        <v/>
      </c>
      <c r="E549">
        <f>IF(评分与状态_周度!E825="🟡 困难模式",8000,0)</f>
        <v/>
      </c>
      <c r="F549">
        <f>IF(评分与状态_周度!E825="🟠 噩梦模式",8000,0)</f>
        <v/>
      </c>
      <c r="G549">
        <f>IF(评分与状态_周度!E825="🔴 地狱模式",8000,0)</f>
        <v/>
      </c>
      <c r="H549">
        <f>IF(评分与状态_周度!E825="💀 炼狱模式",8000,0)</f>
        <v/>
      </c>
    </row>
    <row r="550">
      <c r="A550" s="10">
        <f>回测_周度!A810</f>
        <v/>
      </c>
      <c r="B550">
        <f>回测_周度!B810</f>
        <v/>
      </c>
      <c r="C550">
        <f>IF(评分与状态_周度!E826="🟢 简单模式",8000,0)</f>
        <v/>
      </c>
      <c r="D550">
        <f>IF(评分与状态_周度!E826="🟢 普通模式",8000,0)</f>
        <v/>
      </c>
      <c r="E550">
        <f>IF(评分与状态_周度!E826="🟡 困难模式",8000,0)</f>
        <v/>
      </c>
      <c r="F550">
        <f>IF(评分与状态_周度!E826="🟠 噩梦模式",8000,0)</f>
        <v/>
      </c>
      <c r="G550">
        <f>IF(评分与状态_周度!E826="🔴 地狱模式",8000,0)</f>
        <v/>
      </c>
      <c r="H550">
        <f>IF(评分与状态_周度!E826="💀 炼狱模式",8000,0)</f>
        <v/>
      </c>
    </row>
    <row r="551">
      <c r="A551" s="10">
        <f>回测_周度!A811</f>
        <v/>
      </c>
      <c r="B551">
        <f>回测_周度!B811</f>
        <v/>
      </c>
      <c r="C551">
        <f>IF(评分与状态_周度!E827="🟢 简单模式",8000,0)</f>
        <v/>
      </c>
      <c r="D551">
        <f>IF(评分与状态_周度!E827="🟢 普通模式",8000,0)</f>
        <v/>
      </c>
      <c r="E551">
        <f>IF(评分与状态_周度!E827="🟡 困难模式",8000,0)</f>
        <v/>
      </c>
      <c r="F551">
        <f>IF(评分与状态_周度!E827="🟠 噩梦模式",8000,0)</f>
        <v/>
      </c>
      <c r="G551">
        <f>IF(评分与状态_周度!E827="🔴 地狱模式",8000,0)</f>
        <v/>
      </c>
      <c r="H551">
        <f>IF(评分与状态_周度!E827="💀 炼狱模式",8000,0)</f>
        <v/>
      </c>
    </row>
    <row r="552">
      <c r="A552" s="10">
        <f>回测_周度!A812</f>
        <v/>
      </c>
      <c r="B552">
        <f>回测_周度!B812</f>
        <v/>
      </c>
      <c r="C552">
        <f>IF(评分与状态_周度!E828="🟢 简单模式",8000,0)</f>
        <v/>
      </c>
      <c r="D552">
        <f>IF(评分与状态_周度!E828="🟢 普通模式",8000,0)</f>
        <v/>
      </c>
      <c r="E552">
        <f>IF(评分与状态_周度!E828="🟡 困难模式",8000,0)</f>
        <v/>
      </c>
      <c r="F552">
        <f>IF(评分与状态_周度!E828="🟠 噩梦模式",8000,0)</f>
        <v/>
      </c>
      <c r="G552">
        <f>IF(评分与状态_周度!E828="🔴 地狱模式",8000,0)</f>
        <v/>
      </c>
      <c r="H552">
        <f>IF(评分与状态_周度!E828="💀 炼狱模式",8000,0)</f>
        <v/>
      </c>
    </row>
    <row r="553">
      <c r="A553" s="10">
        <f>回测_周度!A813</f>
        <v/>
      </c>
      <c r="B553">
        <f>回测_周度!B813</f>
        <v/>
      </c>
      <c r="C553">
        <f>IF(评分与状态_周度!E829="🟢 简单模式",8000,0)</f>
        <v/>
      </c>
      <c r="D553">
        <f>IF(评分与状态_周度!E829="🟢 普通模式",8000,0)</f>
        <v/>
      </c>
      <c r="E553">
        <f>IF(评分与状态_周度!E829="🟡 困难模式",8000,0)</f>
        <v/>
      </c>
      <c r="F553">
        <f>IF(评分与状态_周度!E829="🟠 噩梦模式",8000,0)</f>
        <v/>
      </c>
      <c r="G553">
        <f>IF(评分与状态_周度!E829="🔴 地狱模式",8000,0)</f>
        <v/>
      </c>
      <c r="H553">
        <f>IF(评分与状态_周度!E829="💀 炼狱模式",8000,0)</f>
        <v/>
      </c>
    </row>
    <row r="554">
      <c r="A554" s="10">
        <f>回测_周度!A814</f>
        <v/>
      </c>
      <c r="B554">
        <f>回测_周度!B814</f>
        <v/>
      </c>
      <c r="C554">
        <f>IF(评分与状态_周度!E830="🟢 简单模式",8000,0)</f>
        <v/>
      </c>
      <c r="D554">
        <f>IF(评分与状态_周度!E830="🟢 普通模式",8000,0)</f>
        <v/>
      </c>
      <c r="E554">
        <f>IF(评分与状态_周度!E830="🟡 困难模式",8000,0)</f>
        <v/>
      </c>
      <c r="F554">
        <f>IF(评分与状态_周度!E830="🟠 噩梦模式",8000,0)</f>
        <v/>
      </c>
      <c r="G554">
        <f>IF(评分与状态_周度!E830="🔴 地狱模式",8000,0)</f>
        <v/>
      </c>
      <c r="H554">
        <f>IF(评分与状态_周度!E830="💀 炼狱模式",8000,0)</f>
        <v/>
      </c>
    </row>
    <row r="555">
      <c r="A555" s="10">
        <f>回测_周度!A815</f>
        <v/>
      </c>
      <c r="B555">
        <f>回测_周度!B815</f>
        <v/>
      </c>
      <c r="C555">
        <f>IF(评分与状态_周度!E831="🟢 简单模式",8000,0)</f>
        <v/>
      </c>
      <c r="D555">
        <f>IF(评分与状态_周度!E831="🟢 普通模式",8000,0)</f>
        <v/>
      </c>
      <c r="E555">
        <f>IF(评分与状态_周度!E831="🟡 困难模式",8000,0)</f>
        <v/>
      </c>
      <c r="F555">
        <f>IF(评分与状态_周度!E831="🟠 噩梦模式",8000,0)</f>
        <v/>
      </c>
      <c r="G555">
        <f>IF(评分与状态_周度!E831="🔴 地狱模式",8000,0)</f>
        <v/>
      </c>
      <c r="H555">
        <f>IF(评分与状态_周度!E831="💀 炼狱模式",8000,0)</f>
        <v/>
      </c>
    </row>
    <row r="556">
      <c r="A556" s="10">
        <f>回测_周度!A816</f>
        <v/>
      </c>
      <c r="B556">
        <f>回测_周度!B816</f>
        <v/>
      </c>
      <c r="C556">
        <f>IF(评分与状态_周度!E832="🟢 简单模式",8000,0)</f>
        <v/>
      </c>
      <c r="D556">
        <f>IF(评分与状态_周度!E832="🟢 普通模式",8000,0)</f>
        <v/>
      </c>
      <c r="E556">
        <f>IF(评分与状态_周度!E832="🟡 困难模式",8000,0)</f>
        <v/>
      </c>
      <c r="F556">
        <f>IF(评分与状态_周度!E832="🟠 噩梦模式",8000,0)</f>
        <v/>
      </c>
      <c r="G556">
        <f>IF(评分与状态_周度!E832="🔴 地狱模式",8000,0)</f>
        <v/>
      </c>
      <c r="H556">
        <f>IF(评分与状态_周度!E832="💀 炼狱模式",8000,0)</f>
        <v/>
      </c>
    </row>
    <row r="557">
      <c r="A557" s="10">
        <f>回测_周度!A817</f>
        <v/>
      </c>
      <c r="B557">
        <f>回测_周度!B817</f>
        <v/>
      </c>
      <c r="C557">
        <f>IF(评分与状态_周度!E833="🟢 简单模式",8000,0)</f>
        <v/>
      </c>
      <c r="D557">
        <f>IF(评分与状态_周度!E833="🟢 普通模式",8000,0)</f>
        <v/>
      </c>
      <c r="E557">
        <f>IF(评分与状态_周度!E833="🟡 困难模式",8000,0)</f>
        <v/>
      </c>
      <c r="F557">
        <f>IF(评分与状态_周度!E833="🟠 噩梦模式",8000,0)</f>
        <v/>
      </c>
      <c r="G557">
        <f>IF(评分与状态_周度!E833="🔴 地狱模式",8000,0)</f>
        <v/>
      </c>
      <c r="H557">
        <f>IF(评分与状态_周度!E833="💀 炼狱模式",8000,0)</f>
        <v/>
      </c>
    </row>
    <row r="558">
      <c r="A558" s="10">
        <f>回测_周度!A818</f>
        <v/>
      </c>
      <c r="B558">
        <f>回测_周度!B818</f>
        <v/>
      </c>
      <c r="C558">
        <f>IF(评分与状态_周度!E834="🟢 简单模式",8000,0)</f>
        <v/>
      </c>
      <c r="D558">
        <f>IF(评分与状态_周度!E834="🟢 普通模式",8000,0)</f>
        <v/>
      </c>
      <c r="E558">
        <f>IF(评分与状态_周度!E834="🟡 困难模式",8000,0)</f>
        <v/>
      </c>
      <c r="F558">
        <f>IF(评分与状态_周度!E834="🟠 噩梦模式",8000,0)</f>
        <v/>
      </c>
      <c r="G558">
        <f>IF(评分与状态_周度!E834="🔴 地狱模式",8000,0)</f>
        <v/>
      </c>
      <c r="H558">
        <f>IF(评分与状态_周度!E834="💀 炼狱模式",8000,0)</f>
        <v/>
      </c>
    </row>
    <row r="559">
      <c r="A559" s="10">
        <f>回测_周度!A819</f>
        <v/>
      </c>
      <c r="B559">
        <f>回测_周度!B819</f>
        <v/>
      </c>
      <c r="C559">
        <f>IF(评分与状态_周度!E835="🟢 简单模式",8000,0)</f>
        <v/>
      </c>
      <c r="D559">
        <f>IF(评分与状态_周度!E835="🟢 普通模式",8000,0)</f>
        <v/>
      </c>
      <c r="E559">
        <f>IF(评分与状态_周度!E835="🟡 困难模式",8000,0)</f>
        <v/>
      </c>
      <c r="F559">
        <f>IF(评分与状态_周度!E835="🟠 噩梦模式",8000,0)</f>
        <v/>
      </c>
      <c r="G559">
        <f>IF(评分与状态_周度!E835="🔴 地狱模式",8000,0)</f>
        <v/>
      </c>
      <c r="H559">
        <f>IF(评分与状态_周度!E835="💀 炼狱模式",8000,0)</f>
        <v/>
      </c>
    </row>
    <row r="560">
      <c r="A560" s="10">
        <f>回测_周度!A820</f>
        <v/>
      </c>
      <c r="B560">
        <f>回测_周度!B820</f>
        <v/>
      </c>
      <c r="C560">
        <f>IF(评分与状态_周度!E836="🟢 简单模式",8000,0)</f>
        <v/>
      </c>
      <c r="D560">
        <f>IF(评分与状态_周度!E836="🟢 普通模式",8000,0)</f>
        <v/>
      </c>
      <c r="E560">
        <f>IF(评分与状态_周度!E836="🟡 困难模式",8000,0)</f>
        <v/>
      </c>
      <c r="F560">
        <f>IF(评分与状态_周度!E836="🟠 噩梦模式",8000,0)</f>
        <v/>
      </c>
      <c r="G560">
        <f>IF(评分与状态_周度!E836="🔴 地狱模式",8000,0)</f>
        <v/>
      </c>
      <c r="H560">
        <f>IF(评分与状态_周度!E836="💀 炼狱模式",8000,0)</f>
        <v/>
      </c>
    </row>
    <row r="561">
      <c r="A561" s="10">
        <f>回测_周度!A821</f>
        <v/>
      </c>
      <c r="B561">
        <f>回测_周度!B821</f>
        <v/>
      </c>
      <c r="C561">
        <f>IF(评分与状态_周度!E837="🟢 简单模式",8000,0)</f>
        <v/>
      </c>
      <c r="D561">
        <f>IF(评分与状态_周度!E837="🟢 普通模式",8000,0)</f>
        <v/>
      </c>
      <c r="E561">
        <f>IF(评分与状态_周度!E837="🟡 困难模式",8000,0)</f>
        <v/>
      </c>
      <c r="F561">
        <f>IF(评分与状态_周度!E837="🟠 噩梦模式",8000,0)</f>
        <v/>
      </c>
      <c r="G561">
        <f>IF(评分与状态_周度!E837="🔴 地狱模式",8000,0)</f>
        <v/>
      </c>
      <c r="H561">
        <f>IF(评分与状态_周度!E837="💀 炼狱模式",8000,0)</f>
        <v/>
      </c>
    </row>
    <row r="562">
      <c r="A562" s="10">
        <f>回测_周度!A822</f>
        <v/>
      </c>
      <c r="B562">
        <f>回测_周度!B822</f>
        <v/>
      </c>
      <c r="C562">
        <f>IF(评分与状态_周度!E838="🟢 简单模式",8000,0)</f>
        <v/>
      </c>
      <c r="D562">
        <f>IF(评分与状态_周度!E838="🟢 普通模式",8000,0)</f>
        <v/>
      </c>
      <c r="E562">
        <f>IF(评分与状态_周度!E838="🟡 困难模式",8000,0)</f>
        <v/>
      </c>
      <c r="F562">
        <f>IF(评分与状态_周度!E838="🟠 噩梦模式",8000,0)</f>
        <v/>
      </c>
      <c r="G562">
        <f>IF(评分与状态_周度!E838="🔴 地狱模式",8000,0)</f>
        <v/>
      </c>
      <c r="H562">
        <f>IF(评分与状态_周度!E838="💀 炼狱模式",8000,0)</f>
        <v/>
      </c>
    </row>
    <row r="563">
      <c r="A563" s="10">
        <f>回测_周度!A823</f>
        <v/>
      </c>
      <c r="B563">
        <f>回测_周度!B823</f>
        <v/>
      </c>
      <c r="C563">
        <f>IF(评分与状态_周度!E839="🟢 简单模式",8000,0)</f>
        <v/>
      </c>
      <c r="D563">
        <f>IF(评分与状态_周度!E839="🟢 普通模式",8000,0)</f>
        <v/>
      </c>
      <c r="E563">
        <f>IF(评分与状态_周度!E839="🟡 困难模式",8000,0)</f>
        <v/>
      </c>
      <c r="F563">
        <f>IF(评分与状态_周度!E839="🟠 噩梦模式",8000,0)</f>
        <v/>
      </c>
      <c r="G563">
        <f>IF(评分与状态_周度!E839="🔴 地狱模式",8000,0)</f>
        <v/>
      </c>
      <c r="H563">
        <f>IF(评分与状态_周度!E839="💀 炼狱模式",8000,0)</f>
        <v/>
      </c>
    </row>
    <row r="564">
      <c r="A564" s="10">
        <f>回测_周度!A824</f>
        <v/>
      </c>
      <c r="B564">
        <f>回测_周度!B824</f>
        <v/>
      </c>
      <c r="C564">
        <f>IF(评分与状态_周度!E840="🟢 简单模式",8000,0)</f>
        <v/>
      </c>
      <c r="D564">
        <f>IF(评分与状态_周度!E840="🟢 普通模式",8000,0)</f>
        <v/>
      </c>
      <c r="E564">
        <f>IF(评分与状态_周度!E840="🟡 困难模式",8000,0)</f>
        <v/>
      </c>
      <c r="F564">
        <f>IF(评分与状态_周度!E840="🟠 噩梦模式",8000,0)</f>
        <v/>
      </c>
      <c r="G564">
        <f>IF(评分与状态_周度!E840="🔴 地狱模式",8000,0)</f>
        <v/>
      </c>
      <c r="H564">
        <f>IF(评分与状态_周度!E840="💀 炼狱模式",8000,0)</f>
        <v/>
      </c>
    </row>
    <row r="565">
      <c r="A565" s="10">
        <f>回测_周度!A825</f>
        <v/>
      </c>
      <c r="B565">
        <f>回测_周度!B825</f>
        <v/>
      </c>
      <c r="C565">
        <f>IF(评分与状态_周度!E841="🟢 简单模式",8000,0)</f>
        <v/>
      </c>
      <c r="D565">
        <f>IF(评分与状态_周度!E841="🟢 普通模式",8000,0)</f>
        <v/>
      </c>
      <c r="E565">
        <f>IF(评分与状态_周度!E841="🟡 困难模式",8000,0)</f>
        <v/>
      </c>
      <c r="F565">
        <f>IF(评分与状态_周度!E841="🟠 噩梦模式",8000,0)</f>
        <v/>
      </c>
      <c r="G565">
        <f>IF(评分与状态_周度!E841="🔴 地狱模式",8000,0)</f>
        <v/>
      </c>
      <c r="H565">
        <f>IF(评分与状态_周度!E841="💀 炼狱模式",8000,0)</f>
        <v/>
      </c>
    </row>
    <row r="566">
      <c r="A566" s="10">
        <f>回测_周度!A826</f>
        <v/>
      </c>
      <c r="B566">
        <f>回测_周度!B826</f>
        <v/>
      </c>
      <c r="C566">
        <f>IF(评分与状态_周度!E842="🟢 简单模式",8000,0)</f>
        <v/>
      </c>
      <c r="D566">
        <f>IF(评分与状态_周度!E842="🟢 普通模式",8000,0)</f>
        <v/>
      </c>
      <c r="E566">
        <f>IF(评分与状态_周度!E842="🟡 困难模式",8000,0)</f>
        <v/>
      </c>
      <c r="F566">
        <f>IF(评分与状态_周度!E842="🟠 噩梦模式",8000,0)</f>
        <v/>
      </c>
      <c r="G566">
        <f>IF(评分与状态_周度!E842="🔴 地狱模式",8000,0)</f>
        <v/>
      </c>
      <c r="H566">
        <f>IF(评分与状态_周度!E842="💀 炼狱模式",8000,0)</f>
        <v/>
      </c>
    </row>
    <row r="567">
      <c r="A567" s="10">
        <f>回测_周度!A827</f>
        <v/>
      </c>
      <c r="B567">
        <f>回测_周度!B827</f>
        <v/>
      </c>
      <c r="C567">
        <f>IF(评分与状态_周度!E843="🟢 简单模式",8000,0)</f>
        <v/>
      </c>
      <c r="D567">
        <f>IF(评分与状态_周度!E843="🟢 普通模式",8000,0)</f>
        <v/>
      </c>
      <c r="E567">
        <f>IF(评分与状态_周度!E843="🟡 困难模式",8000,0)</f>
        <v/>
      </c>
      <c r="F567">
        <f>IF(评分与状态_周度!E843="🟠 噩梦模式",8000,0)</f>
        <v/>
      </c>
      <c r="G567">
        <f>IF(评分与状态_周度!E843="🔴 地狱模式",8000,0)</f>
        <v/>
      </c>
      <c r="H567">
        <f>IF(评分与状态_周度!E843="💀 炼狱模式",8000,0)</f>
        <v/>
      </c>
    </row>
    <row r="568">
      <c r="A568" s="10">
        <f>回测_周度!A828</f>
        <v/>
      </c>
      <c r="B568">
        <f>回测_周度!B828</f>
        <v/>
      </c>
      <c r="C568">
        <f>IF(评分与状态_周度!E844="🟢 简单模式",8000,0)</f>
        <v/>
      </c>
      <c r="D568">
        <f>IF(评分与状态_周度!E844="🟢 普通模式",8000,0)</f>
        <v/>
      </c>
      <c r="E568">
        <f>IF(评分与状态_周度!E844="🟡 困难模式",8000,0)</f>
        <v/>
      </c>
      <c r="F568">
        <f>IF(评分与状态_周度!E844="🟠 噩梦模式",8000,0)</f>
        <v/>
      </c>
      <c r="G568">
        <f>IF(评分与状态_周度!E844="🔴 地狱模式",8000,0)</f>
        <v/>
      </c>
      <c r="H568">
        <f>IF(评分与状态_周度!E844="💀 炼狱模式",8000,0)</f>
        <v/>
      </c>
    </row>
    <row r="569">
      <c r="A569" s="10">
        <f>回测_周度!A829</f>
        <v/>
      </c>
      <c r="B569">
        <f>回测_周度!B829</f>
        <v/>
      </c>
      <c r="C569">
        <f>IF(评分与状态_周度!E845="🟢 简单模式",8000,0)</f>
        <v/>
      </c>
      <c r="D569">
        <f>IF(评分与状态_周度!E845="🟢 普通模式",8000,0)</f>
        <v/>
      </c>
      <c r="E569">
        <f>IF(评分与状态_周度!E845="🟡 困难模式",8000,0)</f>
        <v/>
      </c>
      <c r="F569">
        <f>IF(评分与状态_周度!E845="🟠 噩梦模式",8000,0)</f>
        <v/>
      </c>
      <c r="G569">
        <f>IF(评分与状态_周度!E845="🔴 地狱模式",8000,0)</f>
        <v/>
      </c>
      <c r="H569">
        <f>IF(评分与状态_周度!E845="💀 炼狱模式",8000,0)</f>
        <v/>
      </c>
    </row>
    <row r="570">
      <c r="A570" s="10">
        <f>回测_周度!A830</f>
        <v/>
      </c>
      <c r="B570">
        <f>回测_周度!B830</f>
        <v/>
      </c>
      <c r="C570">
        <f>IF(评分与状态_周度!E846="🟢 简单模式",8000,0)</f>
        <v/>
      </c>
      <c r="D570">
        <f>IF(评分与状态_周度!E846="🟢 普通模式",8000,0)</f>
        <v/>
      </c>
      <c r="E570">
        <f>IF(评分与状态_周度!E846="🟡 困难模式",8000,0)</f>
        <v/>
      </c>
      <c r="F570">
        <f>IF(评分与状态_周度!E846="🟠 噩梦模式",8000,0)</f>
        <v/>
      </c>
      <c r="G570">
        <f>IF(评分与状态_周度!E846="🔴 地狱模式",8000,0)</f>
        <v/>
      </c>
      <c r="H570">
        <f>IF(评分与状态_周度!E846="💀 炼狱模式",8000,0)</f>
        <v/>
      </c>
    </row>
    <row r="571">
      <c r="A571" s="10">
        <f>回测_周度!A831</f>
        <v/>
      </c>
      <c r="B571">
        <f>回测_周度!B831</f>
        <v/>
      </c>
      <c r="C571">
        <f>IF(评分与状态_周度!E847="🟢 简单模式",8000,0)</f>
        <v/>
      </c>
      <c r="D571">
        <f>IF(评分与状态_周度!E847="🟢 普通模式",8000,0)</f>
        <v/>
      </c>
      <c r="E571">
        <f>IF(评分与状态_周度!E847="🟡 困难模式",8000,0)</f>
        <v/>
      </c>
      <c r="F571">
        <f>IF(评分与状态_周度!E847="🟠 噩梦模式",8000,0)</f>
        <v/>
      </c>
      <c r="G571">
        <f>IF(评分与状态_周度!E847="🔴 地狱模式",8000,0)</f>
        <v/>
      </c>
      <c r="H571">
        <f>IF(评分与状态_周度!E847="💀 炼狱模式",8000,0)</f>
        <v/>
      </c>
    </row>
    <row r="572">
      <c r="A572" s="10">
        <f>回测_周度!A832</f>
        <v/>
      </c>
      <c r="B572">
        <f>回测_周度!B832</f>
        <v/>
      </c>
      <c r="C572">
        <f>IF(评分与状态_周度!E848="🟢 简单模式",8000,0)</f>
        <v/>
      </c>
      <c r="D572">
        <f>IF(评分与状态_周度!E848="🟢 普通模式",8000,0)</f>
        <v/>
      </c>
      <c r="E572">
        <f>IF(评分与状态_周度!E848="🟡 困难模式",8000,0)</f>
        <v/>
      </c>
      <c r="F572">
        <f>IF(评分与状态_周度!E848="🟠 噩梦模式",8000,0)</f>
        <v/>
      </c>
      <c r="G572">
        <f>IF(评分与状态_周度!E848="🔴 地狱模式",8000,0)</f>
        <v/>
      </c>
      <c r="H572">
        <f>IF(评分与状态_周度!E848="💀 炼狱模式",8000,0)</f>
        <v/>
      </c>
    </row>
    <row r="573">
      <c r="A573" s="10">
        <f>回测_周度!A833</f>
        <v/>
      </c>
      <c r="B573">
        <f>回测_周度!B833</f>
        <v/>
      </c>
      <c r="C573">
        <f>IF(评分与状态_周度!E849="🟢 简单模式",8000,0)</f>
        <v/>
      </c>
      <c r="D573">
        <f>IF(评分与状态_周度!E849="🟢 普通模式",8000,0)</f>
        <v/>
      </c>
      <c r="E573">
        <f>IF(评分与状态_周度!E849="🟡 困难模式",8000,0)</f>
        <v/>
      </c>
      <c r="F573">
        <f>IF(评分与状态_周度!E849="🟠 噩梦模式",8000,0)</f>
        <v/>
      </c>
      <c r="G573">
        <f>IF(评分与状态_周度!E849="🔴 地狱模式",8000,0)</f>
        <v/>
      </c>
      <c r="H573">
        <f>IF(评分与状态_周度!E849="💀 炼狱模式",8000,0)</f>
        <v/>
      </c>
    </row>
    <row r="574">
      <c r="A574" s="10">
        <f>回测_周度!A834</f>
        <v/>
      </c>
      <c r="B574">
        <f>回测_周度!B834</f>
        <v/>
      </c>
      <c r="C574">
        <f>IF(评分与状态_周度!E850="🟢 简单模式",8000,0)</f>
        <v/>
      </c>
      <c r="D574">
        <f>IF(评分与状态_周度!E850="🟢 普通模式",8000,0)</f>
        <v/>
      </c>
      <c r="E574">
        <f>IF(评分与状态_周度!E850="🟡 困难模式",8000,0)</f>
        <v/>
      </c>
      <c r="F574">
        <f>IF(评分与状态_周度!E850="🟠 噩梦模式",8000,0)</f>
        <v/>
      </c>
      <c r="G574">
        <f>IF(评分与状态_周度!E850="🔴 地狱模式",8000,0)</f>
        <v/>
      </c>
      <c r="H574">
        <f>IF(评分与状态_周度!E850="💀 炼狱模式",8000,0)</f>
        <v/>
      </c>
    </row>
    <row r="575">
      <c r="A575" s="10">
        <f>回测_周度!A835</f>
        <v/>
      </c>
      <c r="B575">
        <f>回测_周度!B835</f>
        <v/>
      </c>
      <c r="C575">
        <f>IF(评分与状态_周度!E851="🟢 简单模式",8000,0)</f>
        <v/>
      </c>
      <c r="D575">
        <f>IF(评分与状态_周度!E851="🟢 普通模式",8000,0)</f>
        <v/>
      </c>
      <c r="E575">
        <f>IF(评分与状态_周度!E851="🟡 困难模式",8000,0)</f>
        <v/>
      </c>
      <c r="F575">
        <f>IF(评分与状态_周度!E851="🟠 噩梦模式",8000,0)</f>
        <v/>
      </c>
      <c r="G575">
        <f>IF(评分与状态_周度!E851="🔴 地狱模式",8000,0)</f>
        <v/>
      </c>
      <c r="H575">
        <f>IF(评分与状态_周度!E851="💀 炼狱模式",8000,0)</f>
        <v/>
      </c>
    </row>
    <row r="576">
      <c r="A576" s="10">
        <f>回测_周度!A836</f>
        <v/>
      </c>
      <c r="B576">
        <f>回测_周度!B836</f>
        <v/>
      </c>
      <c r="C576">
        <f>IF(评分与状态_周度!E852="🟢 简单模式",8000,0)</f>
        <v/>
      </c>
      <c r="D576">
        <f>IF(评分与状态_周度!E852="🟢 普通模式",8000,0)</f>
        <v/>
      </c>
      <c r="E576">
        <f>IF(评分与状态_周度!E852="🟡 困难模式",8000,0)</f>
        <v/>
      </c>
      <c r="F576">
        <f>IF(评分与状态_周度!E852="🟠 噩梦模式",8000,0)</f>
        <v/>
      </c>
      <c r="G576">
        <f>IF(评分与状态_周度!E852="🔴 地狱模式",8000,0)</f>
        <v/>
      </c>
      <c r="H576">
        <f>IF(评分与状态_周度!E852="💀 炼狱模式",8000,0)</f>
        <v/>
      </c>
    </row>
    <row r="577">
      <c r="A577" s="10">
        <f>回测_周度!A837</f>
        <v/>
      </c>
      <c r="B577">
        <f>回测_周度!B837</f>
        <v/>
      </c>
      <c r="C577">
        <f>IF(评分与状态_周度!E853="🟢 简单模式",8000,0)</f>
        <v/>
      </c>
      <c r="D577">
        <f>IF(评分与状态_周度!E853="🟢 普通模式",8000,0)</f>
        <v/>
      </c>
      <c r="E577">
        <f>IF(评分与状态_周度!E853="🟡 困难模式",8000,0)</f>
        <v/>
      </c>
      <c r="F577">
        <f>IF(评分与状态_周度!E853="🟠 噩梦模式",8000,0)</f>
        <v/>
      </c>
      <c r="G577">
        <f>IF(评分与状态_周度!E853="🔴 地狱模式",8000,0)</f>
        <v/>
      </c>
      <c r="H577">
        <f>IF(评分与状态_周度!E853="💀 炼狱模式",8000,0)</f>
        <v/>
      </c>
    </row>
    <row r="578">
      <c r="A578" s="10">
        <f>回测_周度!A838</f>
        <v/>
      </c>
      <c r="B578">
        <f>回测_周度!B838</f>
        <v/>
      </c>
      <c r="C578">
        <f>IF(评分与状态_周度!E854="🟢 简单模式",8000,0)</f>
        <v/>
      </c>
      <c r="D578">
        <f>IF(评分与状态_周度!E854="🟢 普通模式",8000,0)</f>
        <v/>
      </c>
      <c r="E578">
        <f>IF(评分与状态_周度!E854="🟡 困难模式",8000,0)</f>
        <v/>
      </c>
      <c r="F578">
        <f>IF(评分与状态_周度!E854="🟠 噩梦模式",8000,0)</f>
        <v/>
      </c>
      <c r="G578">
        <f>IF(评分与状态_周度!E854="🔴 地狱模式",8000,0)</f>
        <v/>
      </c>
      <c r="H578">
        <f>IF(评分与状态_周度!E854="💀 炼狱模式",8000,0)</f>
        <v/>
      </c>
    </row>
    <row r="579">
      <c r="A579" s="10">
        <f>回测_周度!A839</f>
        <v/>
      </c>
      <c r="B579">
        <f>回测_周度!B839</f>
        <v/>
      </c>
      <c r="C579">
        <f>IF(评分与状态_周度!E855="🟢 简单模式",8000,0)</f>
        <v/>
      </c>
      <c r="D579">
        <f>IF(评分与状态_周度!E855="🟢 普通模式",8000,0)</f>
        <v/>
      </c>
      <c r="E579">
        <f>IF(评分与状态_周度!E855="🟡 困难模式",8000,0)</f>
        <v/>
      </c>
      <c r="F579">
        <f>IF(评分与状态_周度!E855="🟠 噩梦模式",8000,0)</f>
        <v/>
      </c>
      <c r="G579">
        <f>IF(评分与状态_周度!E855="🔴 地狱模式",8000,0)</f>
        <v/>
      </c>
      <c r="H579">
        <f>IF(评分与状态_周度!E855="💀 炼狱模式",8000,0)</f>
        <v/>
      </c>
    </row>
    <row r="580">
      <c r="A580" s="10">
        <f>回测_周度!A840</f>
        <v/>
      </c>
      <c r="B580">
        <f>回测_周度!B840</f>
        <v/>
      </c>
      <c r="C580">
        <f>IF(评分与状态_周度!E856="🟢 简单模式",8000,0)</f>
        <v/>
      </c>
      <c r="D580">
        <f>IF(评分与状态_周度!E856="🟢 普通模式",8000,0)</f>
        <v/>
      </c>
      <c r="E580">
        <f>IF(评分与状态_周度!E856="🟡 困难模式",8000,0)</f>
        <v/>
      </c>
      <c r="F580">
        <f>IF(评分与状态_周度!E856="🟠 噩梦模式",8000,0)</f>
        <v/>
      </c>
      <c r="G580">
        <f>IF(评分与状态_周度!E856="🔴 地狱模式",8000,0)</f>
        <v/>
      </c>
      <c r="H580">
        <f>IF(评分与状态_周度!E856="💀 炼狱模式",8000,0)</f>
        <v/>
      </c>
    </row>
    <row r="581">
      <c r="A581" s="10">
        <f>回测_周度!A841</f>
        <v/>
      </c>
      <c r="B581">
        <f>回测_周度!B841</f>
        <v/>
      </c>
      <c r="C581">
        <f>IF(评分与状态_周度!E857="🟢 简单模式",8000,0)</f>
        <v/>
      </c>
      <c r="D581">
        <f>IF(评分与状态_周度!E857="🟢 普通模式",8000,0)</f>
        <v/>
      </c>
      <c r="E581">
        <f>IF(评分与状态_周度!E857="🟡 困难模式",8000,0)</f>
        <v/>
      </c>
      <c r="F581">
        <f>IF(评分与状态_周度!E857="🟠 噩梦模式",8000,0)</f>
        <v/>
      </c>
      <c r="G581">
        <f>IF(评分与状态_周度!E857="🔴 地狱模式",8000,0)</f>
        <v/>
      </c>
      <c r="H581">
        <f>IF(评分与状态_周度!E857="💀 炼狱模式",8000,0)</f>
        <v/>
      </c>
    </row>
    <row r="582">
      <c r="A582" s="10">
        <f>回测_周度!A842</f>
        <v/>
      </c>
      <c r="B582">
        <f>回测_周度!B842</f>
        <v/>
      </c>
      <c r="C582">
        <f>IF(评分与状态_周度!E858="🟢 简单模式",8000,0)</f>
        <v/>
      </c>
      <c r="D582">
        <f>IF(评分与状态_周度!E858="🟢 普通模式",8000,0)</f>
        <v/>
      </c>
      <c r="E582">
        <f>IF(评分与状态_周度!E858="🟡 困难模式",8000,0)</f>
        <v/>
      </c>
      <c r="F582">
        <f>IF(评分与状态_周度!E858="🟠 噩梦模式",8000,0)</f>
        <v/>
      </c>
      <c r="G582">
        <f>IF(评分与状态_周度!E858="🔴 地狱模式",8000,0)</f>
        <v/>
      </c>
      <c r="H582">
        <f>IF(评分与状态_周度!E858="💀 炼狱模式",8000,0)</f>
        <v/>
      </c>
    </row>
    <row r="583">
      <c r="A583" s="10">
        <f>回测_周度!A843</f>
        <v/>
      </c>
      <c r="B583">
        <f>回测_周度!B843</f>
        <v/>
      </c>
      <c r="C583">
        <f>IF(评分与状态_周度!E859="🟢 简单模式",8000,0)</f>
        <v/>
      </c>
      <c r="D583">
        <f>IF(评分与状态_周度!E859="🟢 普通模式",8000,0)</f>
        <v/>
      </c>
      <c r="E583">
        <f>IF(评分与状态_周度!E859="🟡 困难模式",8000,0)</f>
        <v/>
      </c>
      <c r="F583">
        <f>IF(评分与状态_周度!E859="🟠 噩梦模式",8000,0)</f>
        <v/>
      </c>
      <c r="G583">
        <f>IF(评分与状态_周度!E859="🔴 地狱模式",8000,0)</f>
        <v/>
      </c>
      <c r="H583">
        <f>IF(评分与状态_周度!E859="💀 炼狱模式",8000,0)</f>
        <v/>
      </c>
    </row>
    <row r="584">
      <c r="A584" s="10">
        <f>回测_周度!A844</f>
        <v/>
      </c>
      <c r="B584">
        <f>回测_周度!B844</f>
        <v/>
      </c>
      <c r="C584">
        <f>IF(评分与状态_周度!E860="🟢 简单模式",8000,0)</f>
        <v/>
      </c>
      <c r="D584">
        <f>IF(评分与状态_周度!E860="🟢 普通模式",8000,0)</f>
        <v/>
      </c>
      <c r="E584">
        <f>IF(评分与状态_周度!E860="🟡 困难模式",8000,0)</f>
        <v/>
      </c>
      <c r="F584">
        <f>IF(评分与状态_周度!E860="🟠 噩梦模式",8000,0)</f>
        <v/>
      </c>
      <c r="G584">
        <f>IF(评分与状态_周度!E860="🔴 地狱模式",8000,0)</f>
        <v/>
      </c>
      <c r="H584">
        <f>IF(评分与状态_周度!E860="💀 炼狱模式",8000,0)</f>
        <v/>
      </c>
    </row>
    <row r="585">
      <c r="A585" s="10">
        <f>回测_周度!A845</f>
        <v/>
      </c>
      <c r="B585">
        <f>回测_周度!B845</f>
        <v/>
      </c>
      <c r="C585">
        <f>IF(评分与状态_周度!E861="🟢 简单模式",8000,0)</f>
        <v/>
      </c>
      <c r="D585">
        <f>IF(评分与状态_周度!E861="🟢 普通模式",8000,0)</f>
        <v/>
      </c>
      <c r="E585">
        <f>IF(评分与状态_周度!E861="🟡 困难模式",8000,0)</f>
        <v/>
      </c>
      <c r="F585">
        <f>IF(评分与状态_周度!E861="🟠 噩梦模式",8000,0)</f>
        <v/>
      </c>
      <c r="G585">
        <f>IF(评分与状态_周度!E861="🔴 地狱模式",8000,0)</f>
        <v/>
      </c>
      <c r="H585">
        <f>IF(评分与状态_周度!E861="💀 炼狱模式",8000,0)</f>
        <v/>
      </c>
    </row>
    <row r="586">
      <c r="A586" s="10">
        <f>回测_周度!A846</f>
        <v/>
      </c>
      <c r="B586">
        <f>回测_周度!B846</f>
        <v/>
      </c>
      <c r="C586">
        <f>IF(评分与状态_周度!E862="🟢 简单模式",8000,0)</f>
        <v/>
      </c>
      <c r="D586">
        <f>IF(评分与状态_周度!E862="🟢 普通模式",8000,0)</f>
        <v/>
      </c>
      <c r="E586">
        <f>IF(评分与状态_周度!E862="🟡 困难模式",8000,0)</f>
        <v/>
      </c>
      <c r="F586">
        <f>IF(评分与状态_周度!E862="🟠 噩梦模式",8000,0)</f>
        <v/>
      </c>
      <c r="G586">
        <f>IF(评分与状态_周度!E862="🔴 地狱模式",8000,0)</f>
        <v/>
      </c>
      <c r="H586">
        <f>IF(评分与状态_周度!E862="💀 炼狱模式",8000,0)</f>
        <v/>
      </c>
    </row>
    <row r="587">
      <c r="A587" s="10">
        <f>回测_周度!A847</f>
        <v/>
      </c>
      <c r="B587">
        <f>回测_周度!B847</f>
        <v/>
      </c>
      <c r="C587">
        <f>IF(评分与状态_周度!E863="🟢 简单模式",8000,0)</f>
        <v/>
      </c>
      <c r="D587">
        <f>IF(评分与状态_周度!E863="🟢 普通模式",8000,0)</f>
        <v/>
      </c>
      <c r="E587">
        <f>IF(评分与状态_周度!E863="🟡 困难模式",8000,0)</f>
        <v/>
      </c>
      <c r="F587">
        <f>IF(评分与状态_周度!E863="🟠 噩梦模式",8000,0)</f>
        <v/>
      </c>
      <c r="G587">
        <f>IF(评分与状态_周度!E863="🔴 地狱模式",8000,0)</f>
        <v/>
      </c>
      <c r="H587">
        <f>IF(评分与状态_周度!E863="💀 炼狱模式",8000,0)</f>
        <v/>
      </c>
    </row>
    <row r="588">
      <c r="A588" s="10">
        <f>回测_周度!A848</f>
        <v/>
      </c>
      <c r="B588">
        <f>回测_周度!B848</f>
        <v/>
      </c>
      <c r="C588">
        <f>IF(评分与状态_周度!E864="🟢 简单模式",8000,0)</f>
        <v/>
      </c>
      <c r="D588">
        <f>IF(评分与状态_周度!E864="🟢 普通模式",8000,0)</f>
        <v/>
      </c>
      <c r="E588">
        <f>IF(评分与状态_周度!E864="🟡 困难模式",8000,0)</f>
        <v/>
      </c>
      <c r="F588">
        <f>IF(评分与状态_周度!E864="🟠 噩梦模式",8000,0)</f>
        <v/>
      </c>
      <c r="G588">
        <f>IF(评分与状态_周度!E864="🔴 地狱模式",8000,0)</f>
        <v/>
      </c>
      <c r="H588">
        <f>IF(评分与状态_周度!E864="💀 炼狱模式",8000,0)</f>
        <v/>
      </c>
    </row>
    <row r="589">
      <c r="A589" s="10">
        <f>回测_周度!A849</f>
        <v/>
      </c>
      <c r="B589">
        <f>回测_周度!B849</f>
        <v/>
      </c>
      <c r="C589">
        <f>IF(评分与状态_周度!E865="🟢 简单模式",8000,0)</f>
        <v/>
      </c>
      <c r="D589">
        <f>IF(评分与状态_周度!E865="🟢 普通模式",8000,0)</f>
        <v/>
      </c>
      <c r="E589">
        <f>IF(评分与状态_周度!E865="🟡 困难模式",8000,0)</f>
        <v/>
      </c>
      <c r="F589">
        <f>IF(评分与状态_周度!E865="🟠 噩梦模式",8000,0)</f>
        <v/>
      </c>
      <c r="G589">
        <f>IF(评分与状态_周度!E865="🔴 地狱模式",8000,0)</f>
        <v/>
      </c>
      <c r="H589">
        <f>IF(评分与状态_周度!E865="💀 炼狱模式",8000,0)</f>
        <v/>
      </c>
    </row>
    <row r="590">
      <c r="A590" s="10">
        <f>回测_周度!A850</f>
        <v/>
      </c>
      <c r="B590">
        <f>回测_周度!B850</f>
        <v/>
      </c>
      <c r="C590">
        <f>IF(评分与状态_周度!E866="🟢 简单模式",8000,0)</f>
        <v/>
      </c>
      <c r="D590">
        <f>IF(评分与状态_周度!E866="🟢 普通模式",8000,0)</f>
        <v/>
      </c>
      <c r="E590">
        <f>IF(评分与状态_周度!E866="🟡 困难模式",8000,0)</f>
        <v/>
      </c>
      <c r="F590">
        <f>IF(评分与状态_周度!E866="🟠 噩梦模式",8000,0)</f>
        <v/>
      </c>
      <c r="G590">
        <f>IF(评分与状态_周度!E866="🔴 地狱模式",8000,0)</f>
        <v/>
      </c>
      <c r="H590">
        <f>IF(评分与状态_周度!E866="💀 炼狱模式",8000,0)</f>
        <v/>
      </c>
    </row>
    <row r="591">
      <c r="A591" s="10">
        <f>回测_周度!A851</f>
        <v/>
      </c>
      <c r="B591">
        <f>回测_周度!B851</f>
        <v/>
      </c>
      <c r="C591">
        <f>IF(评分与状态_周度!E867="🟢 简单模式",8000,0)</f>
        <v/>
      </c>
      <c r="D591">
        <f>IF(评分与状态_周度!E867="🟢 普通模式",8000,0)</f>
        <v/>
      </c>
      <c r="E591">
        <f>IF(评分与状态_周度!E867="🟡 困难模式",8000,0)</f>
        <v/>
      </c>
      <c r="F591">
        <f>IF(评分与状态_周度!E867="🟠 噩梦模式",8000,0)</f>
        <v/>
      </c>
      <c r="G591">
        <f>IF(评分与状态_周度!E867="🔴 地狱模式",8000,0)</f>
        <v/>
      </c>
      <c r="H591">
        <f>IF(评分与状态_周度!E867="💀 炼狱模式",8000,0)</f>
        <v/>
      </c>
    </row>
    <row r="592">
      <c r="A592" s="10">
        <f>回测_周度!A852</f>
        <v/>
      </c>
      <c r="B592">
        <f>回测_周度!B852</f>
        <v/>
      </c>
      <c r="C592">
        <f>IF(评分与状态_周度!E868="🟢 简单模式",8000,0)</f>
        <v/>
      </c>
      <c r="D592">
        <f>IF(评分与状态_周度!E868="🟢 普通模式",8000,0)</f>
        <v/>
      </c>
      <c r="E592">
        <f>IF(评分与状态_周度!E868="🟡 困难模式",8000,0)</f>
        <v/>
      </c>
      <c r="F592">
        <f>IF(评分与状态_周度!E868="🟠 噩梦模式",8000,0)</f>
        <v/>
      </c>
      <c r="G592">
        <f>IF(评分与状态_周度!E868="🔴 地狱模式",8000,0)</f>
        <v/>
      </c>
      <c r="H592">
        <f>IF(评分与状态_周度!E868="💀 炼狱模式",8000,0)</f>
        <v/>
      </c>
    </row>
    <row r="593">
      <c r="A593" s="10">
        <f>回测_周度!A853</f>
        <v/>
      </c>
      <c r="B593">
        <f>回测_周度!B853</f>
        <v/>
      </c>
      <c r="C593">
        <f>IF(评分与状态_周度!E869="🟢 简单模式",8000,0)</f>
        <v/>
      </c>
      <c r="D593">
        <f>IF(评分与状态_周度!E869="🟢 普通模式",8000,0)</f>
        <v/>
      </c>
      <c r="E593">
        <f>IF(评分与状态_周度!E869="🟡 困难模式",8000,0)</f>
        <v/>
      </c>
      <c r="F593">
        <f>IF(评分与状态_周度!E869="🟠 噩梦模式",8000,0)</f>
        <v/>
      </c>
      <c r="G593">
        <f>IF(评分与状态_周度!E869="🔴 地狱模式",8000,0)</f>
        <v/>
      </c>
      <c r="H593">
        <f>IF(评分与状态_周度!E869="💀 炼狱模式",8000,0)</f>
        <v/>
      </c>
    </row>
    <row r="594">
      <c r="A594" s="10">
        <f>回测_周度!A854</f>
        <v/>
      </c>
      <c r="B594">
        <f>回测_周度!B854</f>
        <v/>
      </c>
      <c r="C594">
        <f>IF(评分与状态_周度!E870="🟢 简单模式",8000,0)</f>
        <v/>
      </c>
      <c r="D594">
        <f>IF(评分与状态_周度!E870="🟢 普通模式",8000,0)</f>
        <v/>
      </c>
      <c r="E594">
        <f>IF(评分与状态_周度!E870="🟡 困难模式",8000,0)</f>
        <v/>
      </c>
      <c r="F594">
        <f>IF(评分与状态_周度!E870="🟠 噩梦模式",8000,0)</f>
        <v/>
      </c>
      <c r="G594">
        <f>IF(评分与状态_周度!E870="🔴 地狱模式",8000,0)</f>
        <v/>
      </c>
      <c r="H594">
        <f>IF(评分与状态_周度!E870="💀 炼狱模式",8000,0)</f>
        <v/>
      </c>
    </row>
    <row r="595">
      <c r="A595" s="10">
        <f>回测_周度!A855</f>
        <v/>
      </c>
      <c r="B595">
        <f>回测_周度!B855</f>
        <v/>
      </c>
      <c r="C595">
        <f>IF(评分与状态_周度!E871="🟢 简单模式",8000,0)</f>
        <v/>
      </c>
      <c r="D595">
        <f>IF(评分与状态_周度!E871="🟢 普通模式",8000,0)</f>
        <v/>
      </c>
      <c r="E595">
        <f>IF(评分与状态_周度!E871="🟡 困难模式",8000,0)</f>
        <v/>
      </c>
      <c r="F595">
        <f>IF(评分与状态_周度!E871="🟠 噩梦模式",8000,0)</f>
        <v/>
      </c>
      <c r="G595">
        <f>IF(评分与状态_周度!E871="🔴 地狱模式",8000,0)</f>
        <v/>
      </c>
      <c r="H595">
        <f>IF(评分与状态_周度!E871="💀 炼狱模式",8000,0)</f>
        <v/>
      </c>
    </row>
    <row r="596">
      <c r="A596" s="10">
        <f>回测_周度!A856</f>
        <v/>
      </c>
      <c r="B596">
        <f>回测_周度!B856</f>
        <v/>
      </c>
      <c r="C596">
        <f>IF(评分与状态_周度!E872="🟢 简单模式",8000,0)</f>
        <v/>
      </c>
      <c r="D596">
        <f>IF(评分与状态_周度!E872="🟢 普通模式",8000,0)</f>
        <v/>
      </c>
      <c r="E596">
        <f>IF(评分与状态_周度!E872="🟡 困难模式",8000,0)</f>
        <v/>
      </c>
      <c r="F596">
        <f>IF(评分与状态_周度!E872="🟠 噩梦模式",8000,0)</f>
        <v/>
      </c>
      <c r="G596">
        <f>IF(评分与状态_周度!E872="🔴 地狱模式",8000,0)</f>
        <v/>
      </c>
      <c r="H596">
        <f>IF(评分与状态_周度!E872="💀 炼狱模式",8000,0)</f>
        <v/>
      </c>
    </row>
    <row r="597">
      <c r="A597" s="10">
        <f>回测_周度!A857</f>
        <v/>
      </c>
      <c r="B597">
        <f>回测_周度!B857</f>
        <v/>
      </c>
      <c r="C597">
        <f>IF(评分与状态_周度!E873="🟢 简单模式",8000,0)</f>
        <v/>
      </c>
      <c r="D597">
        <f>IF(评分与状态_周度!E873="🟢 普通模式",8000,0)</f>
        <v/>
      </c>
      <c r="E597">
        <f>IF(评分与状态_周度!E873="🟡 困难模式",8000,0)</f>
        <v/>
      </c>
      <c r="F597">
        <f>IF(评分与状态_周度!E873="🟠 噩梦模式",8000,0)</f>
        <v/>
      </c>
      <c r="G597">
        <f>IF(评分与状态_周度!E873="🔴 地狱模式",8000,0)</f>
        <v/>
      </c>
      <c r="H597">
        <f>IF(评分与状态_周度!E873="💀 炼狱模式",8000,0)</f>
        <v/>
      </c>
    </row>
    <row r="598">
      <c r="A598" s="10">
        <f>回测_周度!A858</f>
        <v/>
      </c>
      <c r="B598">
        <f>回测_周度!B858</f>
        <v/>
      </c>
      <c r="C598">
        <f>IF(评分与状态_周度!E874="🟢 简单模式",8000,0)</f>
        <v/>
      </c>
      <c r="D598">
        <f>IF(评分与状态_周度!E874="🟢 普通模式",8000,0)</f>
        <v/>
      </c>
      <c r="E598">
        <f>IF(评分与状态_周度!E874="🟡 困难模式",8000,0)</f>
        <v/>
      </c>
      <c r="F598">
        <f>IF(评分与状态_周度!E874="🟠 噩梦模式",8000,0)</f>
        <v/>
      </c>
      <c r="G598">
        <f>IF(评分与状态_周度!E874="🔴 地狱模式",8000,0)</f>
        <v/>
      </c>
      <c r="H598">
        <f>IF(评分与状态_周度!E874="💀 炼狱模式",8000,0)</f>
        <v/>
      </c>
    </row>
    <row r="599">
      <c r="A599" s="10">
        <f>回测_周度!A859</f>
        <v/>
      </c>
      <c r="B599">
        <f>回测_周度!B859</f>
        <v/>
      </c>
      <c r="C599">
        <f>IF(评分与状态_周度!E875="🟢 简单模式",8000,0)</f>
        <v/>
      </c>
      <c r="D599">
        <f>IF(评分与状态_周度!E875="🟢 普通模式",8000,0)</f>
        <v/>
      </c>
      <c r="E599">
        <f>IF(评分与状态_周度!E875="🟡 困难模式",8000,0)</f>
        <v/>
      </c>
      <c r="F599">
        <f>IF(评分与状态_周度!E875="🟠 噩梦模式",8000,0)</f>
        <v/>
      </c>
      <c r="G599">
        <f>IF(评分与状态_周度!E875="🔴 地狱模式",8000,0)</f>
        <v/>
      </c>
      <c r="H599">
        <f>IF(评分与状态_周度!E875="💀 炼狱模式",8000,0)</f>
        <v/>
      </c>
    </row>
    <row r="600">
      <c r="A600" s="10">
        <f>回测_周度!A860</f>
        <v/>
      </c>
      <c r="B600">
        <f>回测_周度!B860</f>
        <v/>
      </c>
      <c r="C600">
        <f>IF(评分与状态_周度!E876="🟢 简单模式",8000,0)</f>
        <v/>
      </c>
      <c r="D600">
        <f>IF(评分与状态_周度!E876="🟢 普通模式",8000,0)</f>
        <v/>
      </c>
      <c r="E600">
        <f>IF(评分与状态_周度!E876="🟡 困难模式",8000,0)</f>
        <v/>
      </c>
      <c r="F600">
        <f>IF(评分与状态_周度!E876="🟠 噩梦模式",8000,0)</f>
        <v/>
      </c>
      <c r="G600">
        <f>IF(评分与状态_周度!E876="🔴 地狱模式",8000,0)</f>
        <v/>
      </c>
      <c r="H600">
        <f>IF(评分与状态_周度!E876="💀 炼狱模式",8000,0)</f>
        <v/>
      </c>
    </row>
    <row r="601">
      <c r="A601" s="10">
        <f>回测_周度!A861</f>
        <v/>
      </c>
      <c r="B601">
        <f>回测_周度!B861</f>
        <v/>
      </c>
      <c r="C601">
        <f>IF(评分与状态_周度!E877="🟢 简单模式",8000,0)</f>
        <v/>
      </c>
      <c r="D601">
        <f>IF(评分与状态_周度!E877="🟢 普通模式",8000,0)</f>
        <v/>
      </c>
      <c r="E601">
        <f>IF(评分与状态_周度!E877="🟡 困难模式",8000,0)</f>
        <v/>
      </c>
      <c r="F601">
        <f>IF(评分与状态_周度!E877="🟠 噩梦模式",8000,0)</f>
        <v/>
      </c>
      <c r="G601">
        <f>IF(评分与状态_周度!E877="🔴 地狱模式",8000,0)</f>
        <v/>
      </c>
      <c r="H601">
        <f>IF(评分与状态_周度!E877="💀 炼狱模式",8000,0)</f>
        <v/>
      </c>
    </row>
    <row r="602">
      <c r="A602" s="10">
        <f>回测_周度!A862</f>
        <v/>
      </c>
      <c r="B602">
        <f>回测_周度!B862</f>
        <v/>
      </c>
      <c r="C602">
        <f>IF(评分与状态_周度!E878="🟢 简单模式",8000,0)</f>
        <v/>
      </c>
      <c r="D602">
        <f>IF(评分与状态_周度!E878="🟢 普通模式",8000,0)</f>
        <v/>
      </c>
      <c r="E602">
        <f>IF(评分与状态_周度!E878="🟡 困难模式",8000,0)</f>
        <v/>
      </c>
      <c r="F602">
        <f>IF(评分与状态_周度!E878="🟠 噩梦模式",8000,0)</f>
        <v/>
      </c>
      <c r="G602">
        <f>IF(评分与状态_周度!E878="🔴 地狱模式",8000,0)</f>
        <v/>
      </c>
      <c r="H602">
        <f>IF(评分与状态_周度!E878="💀 炼狱模式",8000,0)</f>
        <v/>
      </c>
    </row>
    <row r="603">
      <c r="A603" s="10">
        <f>回测_周度!A863</f>
        <v/>
      </c>
      <c r="B603">
        <f>回测_周度!B863</f>
        <v/>
      </c>
      <c r="C603">
        <f>IF(评分与状态_周度!E879="🟢 简单模式",8000,0)</f>
        <v/>
      </c>
      <c r="D603">
        <f>IF(评分与状态_周度!E879="🟢 普通模式",8000,0)</f>
        <v/>
      </c>
      <c r="E603">
        <f>IF(评分与状态_周度!E879="🟡 困难模式",8000,0)</f>
        <v/>
      </c>
      <c r="F603">
        <f>IF(评分与状态_周度!E879="🟠 噩梦模式",8000,0)</f>
        <v/>
      </c>
      <c r="G603">
        <f>IF(评分与状态_周度!E879="🔴 地狱模式",8000,0)</f>
        <v/>
      </c>
      <c r="H603">
        <f>IF(评分与状态_周度!E879="💀 炼狱模式",8000,0)</f>
        <v/>
      </c>
    </row>
    <row r="604">
      <c r="A604" s="10">
        <f>回测_周度!A864</f>
        <v/>
      </c>
      <c r="B604">
        <f>回测_周度!B864</f>
        <v/>
      </c>
      <c r="C604">
        <f>IF(评分与状态_周度!E880="🟢 简单模式",8000,0)</f>
        <v/>
      </c>
      <c r="D604">
        <f>IF(评分与状态_周度!E880="🟢 普通模式",8000,0)</f>
        <v/>
      </c>
      <c r="E604">
        <f>IF(评分与状态_周度!E880="🟡 困难模式",8000,0)</f>
        <v/>
      </c>
      <c r="F604">
        <f>IF(评分与状态_周度!E880="🟠 噩梦模式",8000,0)</f>
        <v/>
      </c>
      <c r="G604">
        <f>IF(评分与状态_周度!E880="🔴 地狱模式",8000,0)</f>
        <v/>
      </c>
      <c r="H604">
        <f>IF(评分与状态_周度!E880="💀 炼狱模式",8000,0)</f>
        <v/>
      </c>
    </row>
    <row r="605">
      <c r="A605" s="10">
        <f>回测_周度!A865</f>
        <v/>
      </c>
      <c r="B605">
        <f>回测_周度!B865</f>
        <v/>
      </c>
      <c r="C605">
        <f>IF(评分与状态_周度!E881="🟢 简单模式",8000,0)</f>
        <v/>
      </c>
      <c r="D605">
        <f>IF(评分与状态_周度!E881="🟢 普通模式",8000,0)</f>
        <v/>
      </c>
      <c r="E605">
        <f>IF(评分与状态_周度!E881="🟡 困难模式",8000,0)</f>
        <v/>
      </c>
      <c r="F605">
        <f>IF(评分与状态_周度!E881="🟠 噩梦模式",8000,0)</f>
        <v/>
      </c>
      <c r="G605">
        <f>IF(评分与状态_周度!E881="🔴 地狱模式",8000,0)</f>
        <v/>
      </c>
      <c r="H605">
        <f>IF(评分与状态_周度!E881="💀 炼狱模式",8000,0)</f>
        <v/>
      </c>
    </row>
    <row r="606">
      <c r="A606" s="10">
        <f>回测_周度!A866</f>
        <v/>
      </c>
      <c r="B606">
        <f>回测_周度!B866</f>
        <v/>
      </c>
      <c r="C606">
        <f>IF(评分与状态_周度!E882="🟢 简单模式",8000,0)</f>
        <v/>
      </c>
      <c r="D606">
        <f>IF(评分与状态_周度!E882="🟢 普通模式",8000,0)</f>
        <v/>
      </c>
      <c r="E606">
        <f>IF(评分与状态_周度!E882="🟡 困难模式",8000,0)</f>
        <v/>
      </c>
      <c r="F606">
        <f>IF(评分与状态_周度!E882="🟠 噩梦模式",8000,0)</f>
        <v/>
      </c>
      <c r="G606">
        <f>IF(评分与状态_周度!E882="🔴 地狱模式",8000,0)</f>
        <v/>
      </c>
      <c r="H606">
        <f>IF(评分与状态_周度!E882="💀 炼狱模式",8000,0)</f>
        <v/>
      </c>
    </row>
    <row r="607">
      <c r="A607" s="10">
        <f>回测_周度!A867</f>
        <v/>
      </c>
      <c r="B607">
        <f>回测_周度!B867</f>
        <v/>
      </c>
      <c r="C607">
        <f>IF(评分与状态_周度!E883="🟢 简单模式",8000,0)</f>
        <v/>
      </c>
      <c r="D607">
        <f>IF(评分与状态_周度!E883="🟢 普通模式",8000,0)</f>
        <v/>
      </c>
      <c r="E607">
        <f>IF(评分与状态_周度!E883="🟡 困难模式",8000,0)</f>
        <v/>
      </c>
      <c r="F607">
        <f>IF(评分与状态_周度!E883="🟠 噩梦模式",8000,0)</f>
        <v/>
      </c>
      <c r="G607">
        <f>IF(评分与状态_周度!E883="🔴 地狱模式",8000,0)</f>
        <v/>
      </c>
      <c r="H607">
        <f>IF(评分与状态_周度!E883="💀 炼狱模式",8000,0)</f>
        <v/>
      </c>
    </row>
    <row r="608">
      <c r="A608" s="10">
        <f>回测_周度!A868</f>
        <v/>
      </c>
      <c r="B608">
        <f>回测_周度!B868</f>
        <v/>
      </c>
      <c r="C608">
        <f>IF(评分与状态_周度!E884="🟢 简单模式",8000,0)</f>
        <v/>
      </c>
      <c r="D608">
        <f>IF(评分与状态_周度!E884="🟢 普通模式",8000,0)</f>
        <v/>
      </c>
      <c r="E608">
        <f>IF(评分与状态_周度!E884="🟡 困难模式",8000,0)</f>
        <v/>
      </c>
      <c r="F608">
        <f>IF(评分与状态_周度!E884="🟠 噩梦模式",8000,0)</f>
        <v/>
      </c>
      <c r="G608">
        <f>IF(评分与状态_周度!E884="🔴 地狱模式",8000,0)</f>
        <v/>
      </c>
      <c r="H608">
        <f>IF(评分与状态_周度!E884="💀 炼狱模式",8000,0)</f>
        <v/>
      </c>
    </row>
    <row r="609">
      <c r="A609" s="10">
        <f>回测_周度!A869</f>
        <v/>
      </c>
      <c r="B609">
        <f>回测_周度!B869</f>
        <v/>
      </c>
      <c r="C609">
        <f>IF(评分与状态_周度!E885="🟢 简单模式",8000,0)</f>
        <v/>
      </c>
      <c r="D609">
        <f>IF(评分与状态_周度!E885="🟢 普通模式",8000,0)</f>
        <v/>
      </c>
      <c r="E609">
        <f>IF(评分与状态_周度!E885="🟡 困难模式",8000,0)</f>
        <v/>
      </c>
      <c r="F609">
        <f>IF(评分与状态_周度!E885="🟠 噩梦模式",8000,0)</f>
        <v/>
      </c>
      <c r="G609">
        <f>IF(评分与状态_周度!E885="🔴 地狱模式",8000,0)</f>
        <v/>
      </c>
      <c r="H609">
        <f>IF(评分与状态_周度!E885="💀 炼狱模式",8000,0)</f>
        <v/>
      </c>
    </row>
    <row r="610">
      <c r="A610" s="10">
        <f>回测_周度!A870</f>
        <v/>
      </c>
      <c r="B610">
        <f>回测_周度!B870</f>
        <v/>
      </c>
      <c r="C610">
        <f>IF(评分与状态_周度!E886="🟢 简单模式",8000,0)</f>
        <v/>
      </c>
      <c r="D610">
        <f>IF(评分与状态_周度!E886="🟢 普通模式",8000,0)</f>
        <v/>
      </c>
      <c r="E610">
        <f>IF(评分与状态_周度!E886="🟡 困难模式",8000,0)</f>
        <v/>
      </c>
      <c r="F610">
        <f>IF(评分与状态_周度!E886="🟠 噩梦模式",8000,0)</f>
        <v/>
      </c>
      <c r="G610">
        <f>IF(评分与状态_周度!E886="🔴 地狱模式",8000,0)</f>
        <v/>
      </c>
      <c r="H610">
        <f>IF(评分与状态_周度!E886="💀 炼狱模式",8000,0)</f>
        <v/>
      </c>
    </row>
    <row r="611">
      <c r="A611" s="10">
        <f>回测_周度!A871</f>
        <v/>
      </c>
      <c r="B611">
        <f>回测_周度!B871</f>
        <v/>
      </c>
      <c r="C611">
        <f>IF(评分与状态_周度!E887="🟢 简单模式",8000,0)</f>
        <v/>
      </c>
      <c r="D611">
        <f>IF(评分与状态_周度!E887="🟢 普通模式",8000,0)</f>
        <v/>
      </c>
      <c r="E611">
        <f>IF(评分与状态_周度!E887="🟡 困难模式",8000,0)</f>
        <v/>
      </c>
      <c r="F611">
        <f>IF(评分与状态_周度!E887="🟠 噩梦模式",8000,0)</f>
        <v/>
      </c>
      <c r="G611">
        <f>IF(评分与状态_周度!E887="🔴 地狱模式",8000,0)</f>
        <v/>
      </c>
      <c r="H611">
        <f>IF(评分与状态_周度!E887="💀 炼狱模式",8000,0)</f>
        <v/>
      </c>
    </row>
    <row r="612">
      <c r="A612" s="10">
        <f>回测_周度!A872</f>
        <v/>
      </c>
      <c r="B612">
        <f>回测_周度!B872</f>
        <v/>
      </c>
      <c r="C612">
        <f>IF(评分与状态_周度!E888="🟢 简单模式",8000,0)</f>
        <v/>
      </c>
      <c r="D612">
        <f>IF(评分与状态_周度!E888="🟢 普通模式",8000,0)</f>
        <v/>
      </c>
      <c r="E612">
        <f>IF(评分与状态_周度!E888="🟡 困难模式",8000,0)</f>
        <v/>
      </c>
      <c r="F612">
        <f>IF(评分与状态_周度!E888="🟠 噩梦模式",8000,0)</f>
        <v/>
      </c>
      <c r="G612">
        <f>IF(评分与状态_周度!E888="🔴 地狱模式",8000,0)</f>
        <v/>
      </c>
      <c r="H612">
        <f>IF(评分与状态_周度!E888="💀 炼狱模式",8000,0)</f>
        <v/>
      </c>
    </row>
    <row r="613">
      <c r="A613" s="10">
        <f>回测_周度!A873</f>
        <v/>
      </c>
      <c r="B613">
        <f>回测_周度!B873</f>
        <v/>
      </c>
      <c r="C613">
        <f>IF(评分与状态_周度!E889="🟢 简单模式",8000,0)</f>
        <v/>
      </c>
      <c r="D613">
        <f>IF(评分与状态_周度!E889="🟢 普通模式",8000,0)</f>
        <v/>
      </c>
      <c r="E613">
        <f>IF(评分与状态_周度!E889="🟡 困难模式",8000,0)</f>
        <v/>
      </c>
      <c r="F613">
        <f>IF(评分与状态_周度!E889="🟠 噩梦模式",8000,0)</f>
        <v/>
      </c>
      <c r="G613">
        <f>IF(评分与状态_周度!E889="🔴 地狱模式",8000,0)</f>
        <v/>
      </c>
      <c r="H613">
        <f>IF(评分与状态_周度!E889="💀 炼狱模式",8000,0)</f>
        <v/>
      </c>
    </row>
    <row r="614">
      <c r="A614" s="10">
        <f>回测_周度!A874</f>
        <v/>
      </c>
      <c r="B614">
        <f>回测_周度!B874</f>
        <v/>
      </c>
      <c r="C614">
        <f>IF(评分与状态_周度!E890="🟢 简单模式",8000,0)</f>
        <v/>
      </c>
      <c r="D614">
        <f>IF(评分与状态_周度!E890="🟢 普通模式",8000,0)</f>
        <v/>
      </c>
      <c r="E614">
        <f>IF(评分与状态_周度!E890="🟡 困难模式",8000,0)</f>
        <v/>
      </c>
      <c r="F614">
        <f>IF(评分与状态_周度!E890="🟠 噩梦模式",8000,0)</f>
        <v/>
      </c>
      <c r="G614">
        <f>IF(评分与状态_周度!E890="🔴 地狱模式",8000,0)</f>
        <v/>
      </c>
      <c r="H614">
        <f>IF(评分与状态_周度!E890="💀 炼狱模式",8000,0)</f>
        <v/>
      </c>
    </row>
    <row r="615">
      <c r="A615" s="10">
        <f>回测_周度!A875</f>
        <v/>
      </c>
      <c r="B615">
        <f>回测_周度!B875</f>
        <v/>
      </c>
      <c r="C615">
        <f>IF(评分与状态_周度!E891="🟢 简单模式",8000,0)</f>
        <v/>
      </c>
      <c r="D615">
        <f>IF(评分与状态_周度!E891="🟢 普通模式",8000,0)</f>
        <v/>
      </c>
      <c r="E615">
        <f>IF(评分与状态_周度!E891="🟡 困难模式",8000,0)</f>
        <v/>
      </c>
      <c r="F615">
        <f>IF(评分与状态_周度!E891="🟠 噩梦模式",8000,0)</f>
        <v/>
      </c>
      <c r="G615">
        <f>IF(评分与状态_周度!E891="🔴 地狱模式",8000,0)</f>
        <v/>
      </c>
      <c r="H615">
        <f>IF(评分与状态_周度!E891="💀 炼狱模式",8000,0)</f>
        <v/>
      </c>
    </row>
    <row r="616">
      <c r="A616" s="10">
        <f>回测_周度!A876</f>
        <v/>
      </c>
      <c r="B616">
        <f>回测_周度!B876</f>
        <v/>
      </c>
      <c r="C616">
        <f>IF(评分与状态_周度!E892="🟢 简单模式",8000,0)</f>
        <v/>
      </c>
      <c r="D616">
        <f>IF(评分与状态_周度!E892="🟢 普通模式",8000,0)</f>
        <v/>
      </c>
      <c r="E616">
        <f>IF(评分与状态_周度!E892="🟡 困难模式",8000,0)</f>
        <v/>
      </c>
      <c r="F616">
        <f>IF(评分与状态_周度!E892="🟠 噩梦模式",8000,0)</f>
        <v/>
      </c>
      <c r="G616">
        <f>IF(评分与状态_周度!E892="🔴 地狱模式",8000,0)</f>
        <v/>
      </c>
      <c r="H616">
        <f>IF(评分与状态_周度!E892="💀 炼狱模式",8000,0)</f>
        <v/>
      </c>
    </row>
    <row r="617">
      <c r="A617" s="10">
        <f>回测_周度!A877</f>
        <v/>
      </c>
      <c r="B617">
        <f>回测_周度!B877</f>
        <v/>
      </c>
      <c r="C617">
        <f>IF(评分与状态_周度!E893="🟢 简单模式",8000,0)</f>
        <v/>
      </c>
      <c r="D617">
        <f>IF(评分与状态_周度!E893="🟢 普通模式",8000,0)</f>
        <v/>
      </c>
      <c r="E617">
        <f>IF(评分与状态_周度!E893="🟡 困难模式",8000,0)</f>
        <v/>
      </c>
      <c r="F617">
        <f>IF(评分与状态_周度!E893="🟠 噩梦模式",8000,0)</f>
        <v/>
      </c>
      <c r="G617">
        <f>IF(评分与状态_周度!E893="🔴 地狱模式",8000,0)</f>
        <v/>
      </c>
      <c r="H617">
        <f>IF(评分与状态_周度!E893="💀 炼狱模式",8000,0)</f>
        <v/>
      </c>
    </row>
    <row r="618">
      <c r="A618" s="10">
        <f>回测_周度!A878</f>
        <v/>
      </c>
      <c r="B618">
        <f>回测_周度!B878</f>
        <v/>
      </c>
      <c r="C618">
        <f>IF(评分与状态_周度!E894="🟢 简单模式",8000,0)</f>
        <v/>
      </c>
      <c r="D618">
        <f>IF(评分与状态_周度!E894="🟢 普通模式",8000,0)</f>
        <v/>
      </c>
      <c r="E618">
        <f>IF(评分与状态_周度!E894="🟡 困难模式",8000,0)</f>
        <v/>
      </c>
      <c r="F618">
        <f>IF(评分与状态_周度!E894="🟠 噩梦模式",8000,0)</f>
        <v/>
      </c>
      <c r="G618">
        <f>IF(评分与状态_周度!E894="🔴 地狱模式",8000,0)</f>
        <v/>
      </c>
      <c r="H618">
        <f>IF(评分与状态_周度!E894="💀 炼狱模式",8000,0)</f>
        <v/>
      </c>
    </row>
    <row r="619">
      <c r="A619" s="10">
        <f>回测_周度!A879</f>
        <v/>
      </c>
      <c r="B619">
        <f>回测_周度!B879</f>
        <v/>
      </c>
      <c r="C619">
        <f>IF(评分与状态_周度!E895="🟢 简单模式",8000,0)</f>
        <v/>
      </c>
      <c r="D619">
        <f>IF(评分与状态_周度!E895="🟢 普通模式",8000,0)</f>
        <v/>
      </c>
      <c r="E619">
        <f>IF(评分与状态_周度!E895="🟡 困难模式",8000,0)</f>
        <v/>
      </c>
      <c r="F619">
        <f>IF(评分与状态_周度!E895="🟠 噩梦模式",8000,0)</f>
        <v/>
      </c>
      <c r="G619">
        <f>IF(评分与状态_周度!E895="🔴 地狱模式",8000,0)</f>
        <v/>
      </c>
      <c r="H619">
        <f>IF(评分与状态_周度!E895="💀 炼狱模式",8000,0)</f>
        <v/>
      </c>
    </row>
    <row r="620">
      <c r="A620" s="10">
        <f>回测_周度!A880</f>
        <v/>
      </c>
      <c r="B620">
        <f>回测_周度!B880</f>
        <v/>
      </c>
      <c r="C620">
        <f>IF(评分与状态_周度!E896="🟢 简单模式",8000,0)</f>
        <v/>
      </c>
      <c r="D620">
        <f>IF(评分与状态_周度!E896="🟢 普通模式",8000,0)</f>
        <v/>
      </c>
      <c r="E620">
        <f>IF(评分与状态_周度!E896="🟡 困难模式",8000,0)</f>
        <v/>
      </c>
      <c r="F620">
        <f>IF(评分与状态_周度!E896="🟠 噩梦模式",8000,0)</f>
        <v/>
      </c>
      <c r="G620">
        <f>IF(评分与状态_周度!E896="🔴 地狱模式",8000,0)</f>
        <v/>
      </c>
      <c r="H620">
        <f>IF(评分与状态_周度!E896="💀 炼狱模式",8000,0)</f>
        <v/>
      </c>
    </row>
    <row r="621">
      <c r="A621" s="10">
        <f>回测_周度!A881</f>
        <v/>
      </c>
      <c r="B621">
        <f>回测_周度!B881</f>
        <v/>
      </c>
      <c r="C621">
        <f>IF(评分与状态_周度!E897="🟢 简单模式",8000,0)</f>
        <v/>
      </c>
      <c r="D621">
        <f>IF(评分与状态_周度!E897="🟢 普通模式",8000,0)</f>
        <v/>
      </c>
      <c r="E621">
        <f>IF(评分与状态_周度!E897="🟡 困难模式",8000,0)</f>
        <v/>
      </c>
      <c r="F621">
        <f>IF(评分与状态_周度!E897="🟠 噩梦模式",8000,0)</f>
        <v/>
      </c>
      <c r="G621">
        <f>IF(评分与状态_周度!E897="🔴 地狱模式",8000,0)</f>
        <v/>
      </c>
      <c r="H621">
        <f>IF(评分与状态_周度!E897="💀 炼狱模式",8000,0)</f>
        <v/>
      </c>
    </row>
    <row r="622">
      <c r="A622" s="10">
        <f>回测_周度!A882</f>
        <v/>
      </c>
      <c r="B622">
        <f>回测_周度!B882</f>
        <v/>
      </c>
      <c r="C622">
        <f>IF(评分与状态_周度!E898="🟢 简单模式",8000,0)</f>
        <v/>
      </c>
      <c r="D622">
        <f>IF(评分与状态_周度!E898="🟢 普通模式",8000,0)</f>
        <v/>
      </c>
      <c r="E622">
        <f>IF(评分与状态_周度!E898="🟡 困难模式",8000,0)</f>
        <v/>
      </c>
      <c r="F622">
        <f>IF(评分与状态_周度!E898="🟠 噩梦模式",8000,0)</f>
        <v/>
      </c>
      <c r="G622">
        <f>IF(评分与状态_周度!E898="🔴 地狱模式",8000,0)</f>
        <v/>
      </c>
      <c r="H622">
        <f>IF(评分与状态_周度!E898="💀 炼狱模式",8000,0)</f>
        <v/>
      </c>
    </row>
    <row r="623">
      <c r="A623" s="10">
        <f>回测_周度!A883</f>
        <v/>
      </c>
      <c r="B623">
        <f>回测_周度!B883</f>
        <v/>
      </c>
      <c r="C623">
        <f>IF(评分与状态_周度!E899="🟢 简单模式",8000,0)</f>
        <v/>
      </c>
      <c r="D623">
        <f>IF(评分与状态_周度!E899="🟢 普通模式",8000,0)</f>
        <v/>
      </c>
      <c r="E623">
        <f>IF(评分与状态_周度!E899="🟡 困难模式",8000,0)</f>
        <v/>
      </c>
      <c r="F623">
        <f>IF(评分与状态_周度!E899="🟠 噩梦模式",8000,0)</f>
        <v/>
      </c>
      <c r="G623">
        <f>IF(评分与状态_周度!E899="🔴 地狱模式",8000,0)</f>
        <v/>
      </c>
      <c r="H623">
        <f>IF(评分与状态_周度!E899="💀 炼狱模式",8000,0)</f>
        <v/>
      </c>
    </row>
    <row r="624">
      <c r="A624" s="10">
        <f>回测_周度!A884</f>
        <v/>
      </c>
      <c r="B624">
        <f>回测_周度!B884</f>
        <v/>
      </c>
      <c r="C624">
        <f>IF(评分与状态_周度!E900="🟢 简单模式",8000,0)</f>
        <v/>
      </c>
      <c r="D624">
        <f>IF(评分与状态_周度!E900="🟢 普通模式",8000,0)</f>
        <v/>
      </c>
      <c r="E624">
        <f>IF(评分与状态_周度!E900="🟡 困难模式",8000,0)</f>
        <v/>
      </c>
      <c r="F624">
        <f>IF(评分与状态_周度!E900="🟠 噩梦模式",8000,0)</f>
        <v/>
      </c>
      <c r="G624">
        <f>IF(评分与状态_周度!E900="🔴 地狱模式",8000,0)</f>
        <v/>
      </c>
      <c r="H624">
        <f>IF(评分与状态_周度!E900="💀 炼狱模式",8000,0)</f>
        <v/>
      </c>
    </row>
    <row r="625">
      <c r="A625" s="10">
        <f>回测_周度!A885</f>
        <v/>
      </c>
      <c r="B625">
        <f>回测_周度!B885</f>
        <v/>
      </c>
      <c r="C625">
        <f>IF(评分与状态_周度!E901="🟢 简单模式",8000,0)</f>
        <v/>
      </c>
      <c r="D625">
        <f>IF(评分与状态_周度!E901="🟢 普通模式",8000,0)</f>
        <v/>
      </c>
      <c r="E625">
        <f>IF(评分与状态_周度!E901="🟡 困难模式",8000,0)</f>
        <v/>
      </c>
      <c r="F625">
        <f>IF(评分与状态_周度!E901="🟠 噩梦模式",8000,0)</f>
        <v/>
      </c>
      <c r="G625">
        <f>IF(评分与状态_周度!E901="🔴 地狱模式",8000,0)</f>
        <v/>
      </c>
      <c r="H625">
        <f>IF(评分与状态_周度!E901="💀 炼狱模式",8000,0)</f>
        <v/>
      </c>
    </row>
    <row r="626">
      <c r="A626" s="10">
        <f>回测_周度!A886</f>
        <v/>
      </c>
      <c r="B626">
        <f>回测_周度!B886</f>
        <v/>
      </c>
      <c r="C626">
        <f>IF(评分与状态_周度!E902="🟢 简单模式",8000,0)</f>
        <v/>
      </c>
      <c r="D626">
        <f>IF(评分与状态_周度!E902="🟢 普通模式",8000,0)</f>
        <v/>
      </c>
      <c r="E626">
        <f>IF(评分与状态_周度!E902="🟡 困难模式",8000,0)</f>
        <v/>
      </c>
      <c r="F626">
        <f>IF(评分与状态_周度!E902="🟠 噩梦模式",8000,0)</f>
        <v/>
      </c>
      <c r="G626">
        <f>IF(评分与状态_周度!E902="🔴 地狱模式",8000,0)</f>
        <v/>
      </c>
      <c r="H626">
        <f>IF(评分与状态_周度!E902="💀 炼狱模式",8000,0)</f>
        <v/>
      </c>
    </row>
    <row r="627">
      <c r="A627" s="10">
        <f>回测_周度!A887</f>
        <v/>
      </c>
      <c r="B627">
        <f>回测_周度!B887</f>
        <v/>
      </c>
      <c r="C627">
        <f>IF(评分与状态_周度!E903="🟢 简单模式",8000,0)</f>
        <v/>
      </c>
      <c r="D627">
        <f>IF(评分与状态_周度!E903="🟢 普通模式",8000,0)</f>
        <v/>
      </c>
      <c r="E627">
        <f>IF(评分与状态_周度!E903="🟡 困难模式",8000,0)</f>
        <v/>
      </c>
      <c r="F627">
        <f>IF(评分与状态_周度!E903="🟠 噩梦模式",8000,0)</f>
        <v/>
      </c>
      <c r="G627">
        <f>IF(评分与状态_周度!E903="🔴 地狱模式",8000,0)</f>
        <v/>
      </c>
      <c r="H627">
        <f>IF(评分与状态_周度!E903="💀 炼狱模式",8000,0)</f>
        <v/>
      </c>
    </row>
    <row r="628">
      <c r="A628" s="10">
        <f>回测_周度!A888</f>
        <v/>
      </c>
      <c r="B628">
        <f>回测_周度!B888</f>
        <v/>
      </c>
      <c r="C628">
        <f>IF(评分与状态_周度!E904="🟢 简单模式",8000,0)</f>
        <v/>
      </c>
      <c r="D628">
        <f>IF(评分与状态_周度!E904="🟢 普通模式",8000,0)</f>
        <v/>
      </c>
      <c r="E628">
        <f>IF(评分与状态_周度!E904="🟡 困难模式",8000,0)</f>
        <v/>
      </c>
      <c r="F628">
        <f>IF(评分与状态_周度!E904="🟠 噩梦模式",8000,0)</f>
        <v/>
      </c>
      <c r="G628">
        <f>IF(评分与状态_周度!E904="🔴 地狱模式",8000,0)</f>
        <v/>
      </c>
      <c r="H628">
        <f>IF(评分与状态_周度!E904="💀 炼狱模式",8000,0)</f>
        <v/>
      </c>
    </row>
    <row r="629">
      <c r="A629" s="10">
        <f>回测_周度!A889</f>
        <v/>
      </c>
      <c r="B629">
        <f>回测_周度!B889</f>
        <v/>
      </c>
      <c r="C629">
        <f>IF(评分与状态_周度!E905="🟢 简单模式",8000,0)</f>
        <v/>
      </c>
      <c r="D629">
        <f>IF(评分与状态_周度!E905="🟢 普通模式",8000,0)</f>
        <v/>
      </c>
      <c r="E629">
        <f>IF(评分与状态_周度!E905="🟡 困难模式",8000,0)</f>
        <v/>
      </c>
      <c r="F629">
        <f>IF(评分与状态_周度!E905="🟠 噩梦模式",8000,0)</f>
        <v/>
      </c>
      <c r="G629">
        <f>IF(评分与状态_周度!E905="🔴 地狱模式",8000,0)</f>
        <v/>
      </c>
      <c r="H629">
        <f>IF(评分与状态_周度!E905="💀 炼狱模式",8000,0)</f>
        <v/>
      </c>
    </row>
    <row r="630">
      <c r="A630" s="10">
        <f>回测_周度!A890</f>
        <v/>
      </c>
      <c r="B630">
        <f>回测_周度!B890</f>
        <v/>
      </c>
      <c r="C630">
        <f>IF(评分与状态_周度!E906="🟢 简单模式",8000,0)</f>
        <v/>
      </c>
      <c r="D630">
        <f>IF(评分与状态_周度!E906="🟢 普通模式",8000,0)</f>
        <v/>
      </c>
      <c r="E630">
        <f>IF(评分与状态_周度!E906="🟡 困难模式",8000,0)</f>
        <v/>
      </c>
      <c r="F630">
        <f>IF(评分与状态_周度!E906="🟠 噩梦模式",8000,0)</f>
        <v/>
      </c>
      <c r="G630">
        <f>IF(评分与状态_周度!E906="🔴 地狱模式",8000,0)</f>
        <v/>
      </c>
      <c r="H630">
        <f>IF(评分与状态_周度!E906="💀 炼狱模式",8000,0)</f>
        <v/>
      </c>
    </row>
    <row r="631">
      <c r="A631" s="10">
        <f>回测_周度!A891</f>
        <v/>
      </c>
      <c r="B631">
        <f>回测_周度!B891</f>
        <v/>
      </c>
      <c r="C631">
        <f>IF(评分与状态_周度!E907="🟢 简单模式",8000,0)</f>
        <v/>
      </c>
      <c r="D631">
        <f>IF(评分与状态_周度!E907="🟢 普通模式",8000,0)</f>
        <v/>
      </c>
      <c r="E631">
        <f>IF(评分与状态_周度!E907="🟡 困难模式",8000,0)</f>
        <v/>
      </c>
      <c r="F631">
        <f>IF(评分与状态_周度!E907="🟠 噩梦模式",8000,0)</f>
        <v/>
      </c>
      <c r="G631">
        <f>IF(评分与状态_周度!E907="🔴 地狱模式",8000,0)</f>
        <v/>
      </c>
      <c r="H631">
        <f>IF(评分与状态_周度!E907="💀 炼狱模式",8000,0)</f>
        <v/>
      </c>
    </row>
    <row r="632">
      <c r="A632" s="10">
        <f>回测_周度!A892</f>
        <v/>
      </c>
      <c r="B632">
        <f>回测_周度!B892</f>
        <v/>
      </c>
      <c r="C632">
        <f>IF(评分与状态_周度!E908="🟢 简单模式",8000,0)</f>
        <v/>
      </c>
      <c r="D632">
        <f>IF(评分与状态_周度!E908="🟢 普通模式",8000,0)</f>
        <v/>
      </c>
      <c r="E632">
        <f>IF(评分与状态_周度!E908="🟡 困难模式",8000,0)</f>
        <v/>
      </c>
      <c r="F632">
        <f>IF(评分与状态_周度!E908="🟠 噩梦模式",8000,0)</f>
        <v/>
      </c>
      <c r="G632">
        <f>IF(评分与状态_周度!E908="🔴 地狱模式",8000,0)</f>
        <v/>
      </c>
      <c r="H632">
        <f>IF(评分与状态_周度!E908="💀 炼狱模式",8000,0)</f>
        <v/>
      </c>
    </row>
    <row r="633">
      <c r="A633" s="10">
        <f>回测_周度!A893</f>
        <v/>
      </c>
      <c r="B633">
        <f>回测_周度!B893</f>
        <v/>
      </c>
      <c r="C633">
        <f>IF(评分与状态_周度!E909="🟢 简单模式",8000,0)</f>
        <v/>
      </c>
      <c r="D633">
        <f>IF(评分与状态_周度!E909="🟢 普通模式",8000,0)</f>
        <v/>
      </c>
      <c r="E633">
        <f>IF(评分与状态_周度!E909="🟡 困难模式",8000,0)</f>
        <v/>
      </c>
      <c r="F633">
        <f>IF(评分与状态_周度!E909="🟠 噩梦模式",8000,0)</f>
        <v/>
      </c>
      <c r="G633">
        <f>IF(评分与状态_周度!E909="🔴 地狱模式",8000,0)</f>
        <v/>
      </c>
      <c r="H633">
        <f>IF(评分与状态_周度!E909="💀 炼狱模式",8000,0)</f>
        <v/>
      </c>
    </row>
    <row r="634">
      <c r="A634" s="10">
        <f>回测_周度!A894</f>
        <v/>
      </c>
      <c r="B634">
        <f>回测_周度!B894</f>
        <v/>
      </c>
      <c r="C634">
        <f>IF(评分与状态_周度!E910="🟢 简单模式",8000,0)</f>
        <v/>
      </c>
      <c r="D634">
        <f>IF(评分与状态_周度!E910="🟢 普通模式",8000,0)</f>
        <v/>
      </c>
      <c r="E634">
        <f>IF(评分与状态_周度!E910="🟡 困难模式",8000,0)</f>
        <v/>
      </c>
      <c r="F634">
        <f>IF(评分与状态_周度!E910="🟠 噩梦模式",8000,0)</f>
        <v/>
      </c>
      <c r="G634">
        <f>IF(评分与状态_周度!E910="🔴 地狱模式",8000,0)</f>
        <v/>
      </c>
      <c r="H634">
        <f>IF(评分与状态_周度!E910="💀 炼狱模式",8000,0)</f>
        <v/>
      </c>
    </row>
    <row r="635">
      <c r="A635" s="10">
        <f>回测_周度!A895</f>
        <v/>
      </c>
      <c r="B635">
        <f>回测_周度!B895</f>
        <v/>
      </c>
      <c r="C635">
        <f>IF(评分与状态_周度!E911="🟢 简单模式",8000,0)</f>
        <v/>
      </c>
      <c r="D635">
        <f>IF(评分与状态_周度!E911="🟢 普通模式",8000,0)</f>
        <v/>
      </c>
      <c r="E635">
        <f>IF(评分与状态_周度!E911="🟡 困难模式",8000,0)</f>
        <v/>
      </c>
      <c r="F635">
        <f>IF(评分与状态_周度!E911="🟠 噩梦模式",8000,0)</f>
        <v/>
      </c>
      <c r="G635">
        <f>IF(评分与状态_周度!E911="🔴 地狱模式",8000,0)</f>
        <v/>
      </c>
      <c r="H635">
        <f>IF(评分与状态_周度!E911="💀 炼狱模式",8000,0)</f>
        <v/>
      </c>
    </row>
    <row r="636">
      <c r="A636" s="10">
        <f>回测_周度!A896</f>
        <v/>
      </c>
      <c r="B636">
        <f>回测_周度!B896</f>
        <v/>
      </c>
      <c r="C636">
        <f>IF(评分与状态_周度!E912="🟢 简单模式",8000,0)</f>
        <v/>
      </c>
      <c r="D636">
        <f>IF(评分与状态_周度!E912="🟢 普通模式",8000,0)</f>
        <v/>
      </c>
      <c r="E636">
        <f>IF(评分与状态_周度!E912="🟡 困难模式",8000,0)</f>
        <v/>
      </c>
      <c r="F636">
        <f>IF(评分与状态_周度!E912="🟠 噩梦模式",8000,0)</f>
        <v/>
      </c>
      <c r="G636">
        <f>IF(评分与状态_周度!E912="🔴 地狱模式",8000,0)</f>
        <v/>
      </c>
      <c r="H636">
        <f>IF(评分与状态_周度!E912="💀 炼狱模式",8000,0)</f>
        <v/>
      </c>
    </row>
    <row r="637">
      <c r="A637" s="10">
        <f>回测_周度!A897</f>
        <v/>
      </c>
      <c r="B637">
        <f>回测_周度!B897</f>
        <v/>
      </c>
      <c r="C637">
        <f>IF(评分与状态_周度!E913="🟢 简单模式",8000,0)</f>
        <v/>
      </c>
      <c r="D637">
        <f>IF(评分与状态_周度!E913="🟢 普通模式",8000,0)</f>
        <v/>
      </c>
      <c r="E637">
        <f>IF(评分与状态_周度!E913="🟡 困难模式",8000,0)</f>
        <v/>
      </c>
      <c r="F637">
        <f>IF(评分与状态_周度!E913="🟠 噩梦模式",8000,0)</f>
        <v/>
      </c>
      <c r="G637">
        <f>IF(评分与状态_周度!E913="🔴 地狱模式",8000,0)</f>
        <v/>
      </c>
      <c r="H637">
        <f>IF(评分与状态_周度!E913="💀 炼狱模式",8000,0)</f>
        <v/>
      </c>
    </row>
    <row r="638">
      <c r="A638" s="10">
        <f>回测_周度!A898</f>
        <v/>
      </c>
      <c r="B638">
        <f>回测_周度!B898</f>
        <v/>
      </c>
      <c r="C638">
        <f>IF(评分与状态_周度!E914="🟢 简单模式",8000,0)</f>
        <v/>
      </c>
      <c r="D638">
        <f>IF(评分与状态_周度!E914="🟢 普通模式",8000,0)</f>
        <v/>
      </c>
      <c r="E638">
        <f>IF(评分与状态_周度!E914="🟡 困难模式",8000,0)</f>
        <v/>
      </c>
      <c r="F638">
        <f>IF(评分与状态_周度!E914="🟠 噩梦模式",8000,0)</f>
        <v/>
      </c>
      <c r="G638">
        <f>IF(评分与状态_周度!E914="🔴 地狱模式",8000,0)</f>
        <v/>
      </c>
      <c r="H638">
        <f>IF(评分与状态_周度!E914="💀 炼狱模式",8000,0)</f>
        <v/>
      </c>
    </row>
    <row r="639">
      <c r="A639" s="10">
        <f>回测_周度!A899</f>
        <v/>
      </c>
      <c r="B639">
        <f>回测_周度!B899</f>
        <v/>
      </c>
      <c r="C639">
        <f>IF(评分与状态_周度!E915="🟢 简单模式",8000,0)</f>
        <v/>
      </c>
      <c r="D639">
        <f>IF(评分与状态_周度!E915="🟢 普通模式",8000,0)</f>
        <v/>
      </c>
      <c r="E639">
        <f>IF(评分与状态_周度!E915="🟡 困难模式",8000,0)</f>
        <v/>
      </c>
      <c r="F639">
        <f>IF(评分与状态_周度!E915="🟠 噩梦模式",8000,0)</f>
        <v/>
      </c>
      <c r="G639">
        <f>IF(评分与状态_周度!E915="🔴 地狱模式",8000,0)</f>
        <v/>
      </c>
      <c r="H639">
        <f>IF(评分与状态_周度!E915="💀 炼狱模式",8000,0)</f>
        <v/>
      </c>
    </row>
    <row r="640">
      <c r="A640" s="10">
        <f>回测_周度!A900</f>
        <v/>
      </c>
      <c r="B640">
        <f>回测_周度!B900</f>
        <v/>
      </c>
      <c r="C640">
        <f>IF(评分与状态_周度!E916="🟢 简单模式",8000,0)</f>
        <v/>
      </c>
      <c r="D640">
        <f>IF(评分与状态_周度!E916="🟢 普通模式",8000,0)</f>
        <v/>
      </c>
      <c r="E640">
        <f>IF(评分与状态_周度!E916="🟡 困难模式",8000,0)</f>
        <v/>
      </c>
      <c r="F640">
        <f>IF(评分与状态_周度!E916="🟠 噩梦模式",8000,0)</f>
        <v/>
      </c>
      <c r="G640">
        <f>IF(评分与状态_周度!E916="🔴 地狱模式",8000,0)</f>
        <v/>
      </c>
      <c r="H640">
        <f>IF(评分与状态_周度!E916="💀 炼狱模式",8000,0)</f>
        <v/>
      </c>
    </row>
    <row r="641">
      <c r="A641" s="10">
        <f>回测_周度!A901</f>
        <v/>
      </c>
      <c r="B641">
        <f>回测_周度!B901</f>
        <v/>
      </c>
      <c r="C641">
        <f>IF(评分与状态_周度!E917="🟢 简单模式",8000,0)</f>
        <v/>
      </c>
      <c r="D641">
        <f>IF(评分与状态_周度!E917="🟢 普通模式",8000,0)</f>
        <v/>
      </c>
      <c r="E641">
        <f>IF(评分与状态_周度!E917="🟡 困难模式",8000,0)</f>
        <v/>
      </c>
      <c r="F641">
        <f>IF(评分与状态_周度!E917="🟠 噩梦模式",8000,0)</f>
        <v/>
      </c>
      <c r="G641">
        <f>IF(评分与状态_周度!E917="🔴 地狱模式",8000,0)</f>
        <v/>
      </c>
      <c r="H641">
        <f>IF(评分与状态_周度!E917="💀 炼狱模式",8000,0)</f>
        <v/>
      </c>
    </row>
    <row r="642">
      <c r="A642" s="10">
        <f>回测_周度!A902</f>
        <v/>
      </c>
      <c r="B642">
        <f>回测_周度!B902</f>
        <v/>
      </c>
      <c r="C642">
        <f>IF(评分与状态_周度!E918="🟢 简单模式",8000,0)</f>
        <v/>
      </c>
      <c r="D642">
        <f>IF(评分与状态_周度!E918="🟢 普通模式",8000,0)</f>
        <v/>
      </c>
      <c r="E642">
        <f>IF(评分与状态_周度!E918="🟡 困难模式",8000,0)</f>
        <v/>
      </c>
      <c r="F642">
        <f>IF(评分与状态_周度!E918="🟠 噩梦模式",8000,0)</f>
        <v/>
      </c>
      <c r="G642">
        <f>IF(评分与状态_周度!E918="🔴 地狱模式",8000,0)</f>
        <v/>
      </c>
      <c r="H642">
        <f>IF(评分与状态_周度!E918="💀 炼狱模式",8000,0)</f>
        <v/>
      </c>
    </row>
    <row r="643">
      <c r="A643" s="10">
        <f>回测_周度!A903</f>
        <v/>
      </c>
      <c r="B643">
        <f>回测_周度!B903</f>
        <v/>
      </c>
      <c r="C643">
        <f>IF(评分与状态_周度!E919="🟢 简单模式",8000,0)</f>
        <v/>
      </c>
      <c r="D643">
        <f>IF(评分与状态_周度!E919="🟢 普通模式",8000,0)</f>
        <v/>
      </c>
      <c r="E643">
        <f>IF(评分与状态_周度!E919="🟡 困难模式",8000,0)</f>
        <v/>
      </c>
      <c r="F643">
        <f>IF(评分与状态_周度!E919="🟠 噩梦模式",8000,0)</f>
        <v/>
      </c>
      <c r="G643">
        <f>IF(评分与状态_周度!E919="🔴 地狱模式",8000,0)</f>
        <v/>
      </c>
      <c r="H643">
        <f>IF(评分与状态_周度!E919="💀 炼狱模式",8000,0)</f>
        <v/>
      </c>
    </row>
    <row r="644">
      <c r="A644" s="10">
        <f>回测_周度!A904</f>
        <v/>
      </c>
      <c r="B644">
        <f>回测_周度!B904</f>
        <v/>
      </c>
      <c r="C644">
        <f>IF(评分与状态_周度!E920="🟢 简单模式",8000,0)</f>
        <v/>
      </c>
      <c r="D644">
        <f>IF(评分与状态_周度!E920="🟢 普通模式",8000,0)</f>
        <v/>
      </c>
      <c r="E644">
        <f>IF(评分与状态_周度!E920="🟡 困难模式",8000,0)</f>
        <v/>
      </c>
      <c r="F644">
        <f>IF(评分与状态_周度!E920="🟠 噩梦模式",8000,0)</f>
        <v/>
      </c>
      <c r="G644">
        <f>IF(评分与状态_周度!E920="🔴 地狱模式",8000,0)</f>
        <v/>
      </c>
      <c r="H644">
        <f>IF(评分与状态_周度!E920="💀 炼狱模式",8000,0)</f>
        <v/>
      </c>
    </row>
    <row r="645">
      <c r="A645" s="10">
        <f>回测_周度!A905</f>
        <v/>
      </c>
      <c r="B645">
        <f>回测_周度!B905</f>
        <v/>
      </c>
      <c r="C645">
        <f>IF(评分与状态_周度!E921="🟢 简单模式",8000,0)</f>
        <v/>
      </c>
      <c r="D645">
        <f>IF(评分与状态_周度!E921="🟢 普通模式",8000,0)</f>
        <v/>
      </c>
      <c r="E645">
        <f>IF(评分与状态_周度!E921="🟡 困难模式",8000,0)</f>
        <v/>
      </c>
      <c r="F645">
        <f>IF(评分与状态_周度!E921="🟠 噩梦模式",8000,0)</f>
        <v/>
      </c>
      <c r="G645">
        <f>IF(评分与状态_周度!E921="🔴 地狱模式",8000,0)</f>
        <v/>
      </c>
      <c r="H645">
        <f>IF(评分与状态_周度!E921="💀 炼狱模式",8000,0)</f>
        <v/>
      </c>
    </row>
    <row r="646">
      <c r="A646" s="10">
        <f>回测_周度!A906</f>
        <v/>
      </c>
      <c r="B646">
        <f>回测_周度!B906</f>
        <v/>
      </c>
      <c r="C646">
        <f>IF(评分与状态_周度!E922="🟢 简单模式",8000,0)</f>
        <v/>
      </c>
      <c r="D646">
        <f>IF(评分与状态_周度!E922="🟢 普通模式",8000,0)</f>
        <v/>
      </c>
      <c r="E646">
        <f>IF(评分与状态_周度!E922="🟡 困难模式",8000,0)</f>
        <v/>
      </c>
      <c r="F646">
        <f>IF(评分与状态_周度!E922="🟠 噩梦模式",8000,0)</f>
        <v/>
      </c>
      <c r="G646">
        <f>IF(评分与状态_周度!E922="🔴 地狱模式",8000,0)</f>
        <v/>
      </c>
      <c r="H646">
        <f>IF(评分与状态_周度!E922="💀 炼狱模式",8000,0)</f>
        <v/>
      </c>
    </row>
    <row r="647">
      <c r="A647" s="10">
        <f>回测_周度!A907</f>
        <v/>
      </c>
      <c r="B647">
        <f>回测_周度!B907</f>
        <v/>
      </c>
      <c r="C647">
        <f>IF(评分与状态_周度!E923="🟢 简单模式",8000,0)</f>
        <v/>
      </c>
      <c r="D647">
        <f>IF(评分与状态_周度!E923="🟢 普通模式",8000,0)</f>
        <v/>
      </c>
      <c r="E647">
        <f>IF(评分与状态_周度!E923="🟡 困难模式",8000,0)</f>
        <v/>
      </c>
      <c r="F647">
        <f>IF(评分与状态_周度!E923="🟠 噩梦模式",8000,0)</f>
        <v/>
      </c>
      <c r="G647">
        <f>IF(评分与状态_周度!E923="🔴 地狱模式",8000,0)</f>
        <v/>
      </c>
      <c r="H647">
        <f>IF(评分与状态_周度!E923="💀 炼狱模式",8000,0)</f>
        <v/>
      </c>
    </row>
    <row r="648">
      <c r="A648" s="10">
        <f>回测_周度!A908</f>
        <v/>
      </c>
      <c r="B648">
        <f>回测_周度!B908</f>
        <v/>
      </c>
      <c r="C648">
        <f>IF(评分与状态_周度!E924="🟢 简单模式",8000,0)</f>
        <v/>
      </c>
      <c r="D648">
        <f>IF(评分与状态_周度!E924="🟢 普通模式",8000,0)</f>
        <v/>
      </c>
      <c r="E648">
        <f>IF(评分与状态_周度!E924="🟡 困难模式",8000,0)</f>
        <v/>
      </c>
      <c r="F648">
        <f>IF(评分与状态_周度!E924="🟠 噩梦模式",8000,0)</f>
        <v/>
      </c>
      <c r="G648">
        <f>IF(评分与状态_周度!E924="🔴 地狱模式",8000,0)</f>
        <v/>
      </c>
      <c r="H648">
        <f>IF(评分与状态_周度!E924="💀 炼狱模式",8000,0)</f>
        <v/>
      </c>
    </row>
    <row r="649">
      <c r="A649" s="10">
        <f>回测_周度!A909</f>
        <v/>
      </c>
      <c r="B649">
        <f>回测_周度!B909</f>
        <v/>
      </c>
      <c r="C649">
        <f>IF(评分与状态_周度!E925="🟢 简单模式",8000,0)</f>
        <v/>
      </c>
      <c r="D649">
        <f>IF(评分与状态_周度!E925="🟢 普通模式",8000,0)</f>
        <v/>
      </c>
      <c r="E649">
        <f>IF(评分与状态_周度!E925="🟡 困难模式",8000,0)</f>
        <v/>
      </c>
      <c r="F649">
        <f>IF(评分与状态_周度!E925="🟠 噩梦模式",8000,0)</f>
        <v/>
      </c>
      <c r="G649">
        <f>IF(评分与状态_周度!E925="🔴 地狱模式",8000,0)</f>
        <v/>
      </c>
      <c r="H649">
        <f>IF(评分与状态_周度!E925="💀 炼狱模式",8000,0)</f>
        <v/>
      </c>
    </row>
    <row r="650">
      <c r="A650" s="10">
        <f>回测_周度!A910</f>
        <v/>
      </c>
      <c r="B650">
        <f>回测_周度!B910</f>
        <v/>
      </c>
      <c r="C650">
        <f>IF(评分与状态_周度!E926="🟢 简单模式",8000,0)</f>
        <v/>
      </c>
      <c r="D650">
        <f>IF(评分与状态_周度!E926="🟢 普通模式",8000,0)</f>
        <v/>
      </c>
      <c r="E650">
        <f>IF(评分与状态_周度!E926="🟡 困难模式",8000,0)</f>
        <v/>
      </c>
      <c r="F650">
        <f>IF(评分与状态_周度!E926="🟠 噩梦模式",8000,0)</f>
        <v/>
      </c>
      <c r="G650">
        <f>IF(评分与状态_周度!E926="🔴 地狱模式",8000,0)</f>
        <v/>
      </c>
      <c r="H650">
        <f>IF(评分与状态_周度!E926="💀 炼狱模式",8000,0)</f>
        <v/>
      </c>
    </row>
    <row r="651">
      <c r="A651" s="10">
        <f>回测_周度!A911</f>
        <v/>
      </c>
      <c r="B651">
        <f>回测_周度!B911</f>
        <v/>
      </c>
      <c r="C651">
        <f>IF(评分与状态_周度!E927="🟢 简单模式",8000,0)</f>
        <v/>
      </c>
      <c r="D651">
        <f>IF(评分与状态_周度!E927="🟢 普通模式",8000,0)</f>
        <v/>
      </c>
      <c r="E651">
        <f>IF(评分与状态_周度!E927="🟡 困难模式",8000,0)</f>
        <v/>
      </c>
      <c r="F651">
        <f>IF(评分与状态_周度!E927="🟠 噩梦模式",8000,0)</f>
        <v/>
      </c>
      <c r="G651">
        <f>IF(评分与状态_周度!E927="🔴 地狱模式",8000,0)</f>
        <v/>
      </c>
      <c r="H651">
        <f>IF(评分与状态_周度!E927="💀 炼狱模式",8000,0)</f>
        <v/>
      </c>
    </row>
    <row r="652">
      <c r="A652" s="10">
        <f>回测_周度!A912</f>
        <v/>
      </c>
      <c r="B652">
        <f>回测_周度!B912</f>
        <v/>
      </c>
      <c r="C652">
        <f>IF(评分与状态_周度!E928="🟢 简单模式",8000,0)</f>
        <v/>
      </c>
      <c r="D652">
        <f>IF(评分与状态_周度!E928="🟢 普通模式",8000,0)</f>
        <v/>
      </c>
      <c r="E652">
        <f>IF(评分与状态_周度!E928="🟡 困难模式",8000,0)</f>
        <v/>
      </c>
      <c r="F652">
        <f>IF(评分与状态_周度!E928="🟠 噩梦模式",8000,0)</f>
        <v/>
      </c>
      <c r="G652">
        <f>IF(评分与状态_周度!E928="🔴 地狱模式",8000,0)</f>
        <v/>
      </c>
      <c r="H652">
        <f>IF(评分与状态_周度!E928="💀 炼狱模式",8000,0)</f>
        <v/>
      </c>
    </row>
    <row r="653">
      <c r="A653" s="10">
        <f>回测_周度!A913</f>
        <v/>
      </c>
      <c r="B653">
        <f>回测_周度!B913</f>
        <v/>
      </c>
      <c r="C653">
        <f>IF(评分与状态_周度!E929="🟢 简单模式",8000,0)</f>
        <v/>
      </c>
      <c r="D653">
        <f>IF(评分与状态_周度!E929="🟢 普通模式",8000,0)</f>
        <v/>
      </c>
      <c r="E653">
        <f>IF(评分与状态_周度!E929="🟡 困难模式",8000,0)</f>
        <v/>
      </c>
      <c r="F653">
        <f>IF(评分与状态_周度!E929="🟠 噩梦模式",8000,0)</f>
        <v/>
      </c>
      <c r="G653">
        <f>IF(评分与状态_周度!E929="🔴 地狱模式",8000,0)</f>
        <v/>
      </c>
      <c r="H653">
        <f>IF(评分与状态_周度!E929="💀 炼狱模式",8000,0)</f>
        <v/>
      </c>
    </row>
    <row r="654">
      <c r="A654" s="10">
        <f>回测_周度!A914</f>
        <v/>
      </c>
      <c r="B654">
        <f>回测_周度!B914</f>
        <v/>
      </c>
      <c r="C654">
        <f>IF(评分与状态_周度!E930="🟢 简单模式",8000,0)</f>
        <v/>
      </c>
      <c r="D654">
        <f>IF(评分与状态_周度!E930="🟢 普通模式",8000,0)</f>
        <v/>
      </c>
      <c r="E654">
        <f>IF(评分与状态_周度!E930="🟡 困难模式",8000,0)</f>
        <v/>
      </c>
      <c r="F654">
        <f>IF(评分与状态_周度!E930="🟠 噩梦模式",8000,0)</f>
        <v/>
      </c>
      <c r="G654">
        <f>IF(评分与状态_周度!E930="🔴 地狱模式",8000,0)</f>
        <v/>
      </c>
      <c r="H654">
        <f>IF(评分与状态_周度!E930="💀 炼狱模式",8000,0)</f>
        <v/>
      </c>
    </row>
    <row r="655">
      <c r="A655" s="10">
        <f>回测_周度!A915</f>
        <v/>
      </c>
      <c r="B655">
        <f>回测_周度!B915</f>
        <v/>
      </c>
      <c r="C655">
        <f>IF(评分与状态_周度!E931="🟢 简单模式",8000,0)</f>
        <v/>
      </c>
      <c r="D655">
        <f>IF(评分与状态_周度!E931="🟢 普通模式",8000,0)</f>
        <v/>
      </c>
      <c r="E655">
        <f>IF(评分与状态_周度!E931="🟡 困难模式",8000,0)</f>
        <v/>
      </c>
      <c r="F655">
        <f>IF(评分与状态_周度!E931="🟠 噩梦模式",8000,0)</f>
        <v/>
      </c>
      <c r="G655">
        <f>IF(评分与状态_周度!E931="🔴 地狱模式",8000,0)</f>
        <v/>
      </c>
      <c r="H655">
        <f>IF(评分与状态_周度!E931="💀 炼狱模式",8000,0)</f>
        <v/>
      </c>
    </row>
    <row r="656">
      <c r="A656" s="10">
        <f>回测_周度!A916</f>
        <v/>
      </c>
      <c r="B656">
        <f>回测_周度!B916</f>
        <v/>
      </c>
      <c r="C656">
        <f>IF(评分与状态_周度!E932="🟢 简单模式",8000,0)</f>
        <v/>
      </c>
      <c r="D656">
        <f>IF(评分与状态_周度!E932="🟢 普通模式",8000,0)</f>
        <v/>
      </c>
      <c r="E656">
        <f>IF(评分与状态_周度!E932="🟡 困难模式",8000,0)</f>
        <v/>
      </c>
      <c r="F656">
        <f>IF(评分与状态_周度!E932="🟠 噩梦模式",8000,0)</f>
        <v/>
      </c>
      <c r="G656">
        <f>IF(评分与状态_周度!E932="🔴 地狱模式",8000,0)</f>
        <v/>
      </c>
      <c r="H656">
        <f>IF(评分与状态_周度!E932="💀 炼狱模式",8000,0)</f>
        <v/>
      </c>
    </row>
    <row r="657">
      <c r="A657" s="10">
        <f>回测_周度!A917</f>
        <v/>
      </c>
      <c r="B657">
        <f>回测_周度!B917</f>
        <v/>
      </c>
      <c r="C657">
        <f>IF(评分与状态_周度!E933="🟢 简单模式",8000,0)</f>
        <v/>
      </c>
      <c r="D657">
        <f>IF(评分与状态_周度!E933="🟢 普通模式",8000,0)</f>
        <v/>
      </c>
      <c r="E657">
        <f>IF(评分与状态_周度!E933="🟡 困难模式",8000,0)</f>
        <v/>
      </c>
      <c r="F657">
        <f>IF(评分与状态_周度!E933="🟠 噩梦模式",8000,0)</f>
        <v/>
      </c>
      <c r="G657">
        <f>IF(评分与状态_周度!E933="🔴 地狱模式",8000,0)</f>
        <v/>
      </c>
      <c r="H657">
        <f>IF(评分与状态_周度!E933="💀 炼狱模式",8000,0)</f>
        <v/>
      </c>
    </row>
    <row r="658">
      <c r="A658" s="10">
        <f>回测_周度!A918</f>
        <v/>
      </c>
      <c r="B658">
        <f>回测_周度!B918</f>
        <v/>
      </c>
      <c r="C658">
        <f>IF(评分与状态_周度!E934="🟢 简单模式",8000,0)</f>
        <v/>
      </c>
      <c r="D658">
        <f>IF(评分与状态_周度!E934="🟢 普通模式",8000,0)</f>
        <v/>
      </c>
      <c r="E658">
        <f>IF(评分与状态_周度!E934="🟡 困难模式",8000,0)</f>
        <v/>
      </c>
      <c r="F658">
        <f>IF(评分与状态_周度!E934="🟠 噩梦模式",8000,0)</f>
        <v/>
      </c>
      <c r="G658">
        <f>IF(评分与状态_周度!E934="🔴 地狱模式",8000,0)</f>
        <v/>
      </c>
      <c r="H658">
        <f>IF(评分与状态_周度!E934="💀 炼狱模式",8000,0)</f>
        <v/>
      </c>
    </row>
    <row r="659">
      <c r="A659" s="10">
        <f>回测_周度!A919</f>
        <v/>
      </c>
      <c r="B659">
        <f>回测_周度!B919</f>
        <v/>
      </c>
      <c r="C659">
        <f>IF(评分与状态_周度!E935="🟢 简单模式",8000,0)</f>
        <v/>
      </c>
      <c r="D659">
        <f>IF(评分与状态_周度!E935="🟢 普通模式",8000,0)</f>
        <v/>
      </c>
      <c r="E659">
        <f>IF(评分与状态_周度!E935="🟡 困难模式",8000,0)</f>
        <v/>
      </c>
      <c r="F659">
        <f>IF(评分与状态_周度!E935="🟠 噩梦模式",8000,0)</f>
        <v/>
      </c>
      <c r="G659">
        <f>IF(评分与状态_周度!E935="🔴 地狱模式",8000,0)</f>
        <v/>
      </c>
      <c r="H659">
        <f>IF(评分与状态_周度!E935="💀 炼狱模式",8000,0)</f>
        <v/>
      </c>
    </row>
    <row r="660">
      <c r="A660" s="10">
        <f>回测_周度!A920</f>
        <v/>
      </c>
      <c r="B660">
        <f>回测_周度!B920</f>
        <v/>
      </c>
      <c r="C660">
        <f>IF(评分与状态_周度!E936="🟢 简单模式",8000,0)</f>
        <v/>
      </c>
      <c r="D660">
        <f>IF(评分与状态_周度!E936="🟢 普通模式",8000,0)</f>
        <v/>
      </c>
      <c r="E660">
        <f>IF(评分与状态_周度!E936="🟡 困难模式",8000,0)</f>
        <v/>
      </c>
      <c r="F660">
        <f>IF(评分与状态_周度!E936="🟠 噩梦模式",8000,0)</f>
        <v/>
      </c>
      <c r="G660">
        <f>IF(评分与状态_周度!E936="🔴 地狱模式",8000,0)</f>
        <v/>
      </c>
      <c r="H660">
        <f>IF(评分与状态_周度!E936="💀 炼狱模式",8000,0)</f>
        <v/>
      </c>
    </row>
    <row r="661">
      <c r="A661" s="10">
        <f>回测_周度!A921</f>
        <v/>
      </c>
      <c r="B661">
        <f>回测_周度!B921</f>
        <v/>
      </c>
      <c r="C661">
        <f>IF(评分与状态_周度!E937="🟢 简单模式",8000,0)</f>
        <v/>
      </c>
      <c r="D661">
        <f>IF(评分与状态_周度!E937="🟢 普通模式",8000,0)</f>
        <v/>
      </c>
      <c r="E661">
        <f>IF(评分与状态_周度!E937="🟡 困难模式",8000,0)</f>
        <v/>
      </c>
      <c r="F661">
        <f>IF(评分与状态_周度!E937="🟠 噩梦模式",8000,0)</f>
        <v/>
      </c>
      <c r="G661">
        <f>IF(评分与状态_周度!E937="🔴 地狱模式",8000,0)</f>
        <v/>
      </c>
      <c r="H661">
        <f>IF(评分与状态_周度!E937="💀 炼狱模式",8000,0)</f>
        <v/>
      </c>
    </row>
    <row r="662">
      <c r="A662" s="10">
        <f>回测_周度!A922</f>
        <v/>
      </c>
      <c r="B662">
        <f>回测_周度!B922</f>
        <v/>
      </c>
      <c r="C662">
        <f>IF(评分与状态_周度!E938="🟢 简单模式",8000,0)</f>
        <v/>
      </c>
      <c r="D662">
        <f>IF(评分与状态_周度!E938="🟢 普通模式",8000,0)</f>
        <v/>
      </c>
      <c r="E662">
        <f>IF(评分与状态_周度!E938="🟡 困难模式",8000,0)</f>
        <v/>
      </c>
      <c r="F662">
        <f>IF(评分与状态_周度!E938="🟠 噩梦模式",8000,0)</f>
        <v/>
      </c>
      <c r="G662">
        <f>IF(评分与状态_周度!E938="🔴 地狱模式",8000,0)</f>
        <v/>
      </c>
      <c r="H662">
        <f>IF(评分与状态_周度!E938="💀 炼狱模式",8000,0)</f>
        <v/>
      </c>
    </row>
    <row r="663">
      <c r="A663" s="10">
        <f>回测_周度!A923</f>
        <v/>
      </c>
      <c r="B663">
        <f>回测_周度!B923</f>
        <v/>
      </c>
      <c r="C663">
        <f>IF(评分与状态_周度!E939="🟢 简单模式",8000,0)</f>
        <v/>
      </c>
      <c r="D663">
        <f>IF(评分与状态_周度!E939="🟢 普通模式",8000,0)</f>
        <v/>
      </c>
      <c r="E663">
        <f>IF(评分与状态_周度!E939="🟡 困难模式",8000,0)</f>
        <v/>
      </c>
      <c r="F663">
        <f>IF(评分与状态_周度!E939="🟠 噩梦模式",8000,0)</f>
        <v/>
      </c>
      <c r="G663">
        <f>IF(评分与状态_周度!E939="🔴 地狱模式",8000,0)</f>
        <v/>
      </c>
      <c r="H663">
        <f>IF(评分与状态_周度!E939="💀 炼狱模式",8000,0)</f>
        <v/>
      </c>
    </row>
    <row r="664">
      <c r="A664" s="10">
        <f>回测_周度!A924</f>
        <v/>
      </c>
      <c r="B664">
        <f>回测_周度!B924</f>
        <v/>
      </c>
      <c r="C664">
        <f>IF(评分与状态_周度!E940="🟢 简单模式",8000,0)</f>
        <v/>
      </c>
      <c r="D664">
        <f>IF(评分与状态_周度!E940="🟢 普通模式",8000,0)</f>
        <v/>
      </c>
      <c r="E664">
        <f>IF(评分与状态_周度!E940="🟡 困难模式",8000,0)</f>
        <v/>
      </c>
      <c r="F664">
        <f>IF(评分与状态_周度!E940="🟠 噩梦模式",8000,0)</f>
        <v/>
      </c>
      <c r="G664">
        <f>IF(评分与状态_周度!E940="🔴 地狱模式",8000,0)</f>
        <v/>
      </c>
      <c r="H664">
        <f>IF(评分与状态_周度!E940="💀 炼狱模式",8000,0)</f>
        <v/>
      </c>
    </row>
    <row r="665">
      <c r="A665" s="10">
        <f>回测_周度!A925</f>
        <v/>
      </c>
      <c r="B665">
        <f>回测_周度!B925</f>
        <v/>
      </c>
      <c r="C665">
        <f>IF(评分与状态_周度!E941="🟢 简单模式",8000,0)</f>
        <v/>
      </c>
      <c r="D665">
        <f>IF(评分与状态_周度!E941="🟢 普通模式",8000,0)</f>
        <v/>
      </c>
      <c r="E665">
        <f>IF(评分与状态_周度!E941="🟡 困难模式",8000,0)</f>
        <v/>
      </c>
      <c r="F665">
        <f>IF(评分与状态_周度!E941="🟠 噩梦模式",8000,0)</f>
        <v/>
      </c>
      <c r="G665">
        <f>IF(评分与状态_周度!E941="🔴 地狱模式",8000,0)</f>
        <v/>
      </c>
      <c r="H665">
        <f>IF(评分与状态_周度!E941="💀 炼狱模式",8000,0)</f>
        <v/>
      </c>
    </row>
    <row r="666">
      <c r="A666" s="10">
        <f>回测_周度!A926</f>
        <v/>
      </c>
      <c r="B666">
        <f>回测_周度!B926</f>
        <v/>
      </c>
      <c r="C666">
        <f>IF(评分与状态_周度!E942="🟢 简单模式",8000,0)</f>
        <v/>
      </c>
      <c r="D666">
        <f>IF(评分与状态_周度!E942="🟢 普通模式",8000,0)</f>
        <v/>
      </c>
      <c r="E666">
        <f>IF(评分与状态_周度!E942="🟡 困难模式",8000,0)</f>
        <v/>
      </c>
      <c r="F666">
        <f>IF(评分与状态_周度!E942="🟠 噩梦模式",8000,0)</f>
        <v/>
      </c>
      <c r="G666">
        <f>IF(评分与状态_周度!E942="🔴 地狱模式",8000,0)</f>
        <v/>
      </c>
      <c r="H666">
        <f>IF(评分与状态_周度!E942="💀 炼狱模式",8000,0)</f>
        <v/>
      </c>
    </row>
    <row r="667">
      <c r="A667" s="10">
        <f>回测_周度!A927</f>
        <v/>
      </c>
      <c r="B667">
        <f>回测_周度!B927</f>
        <v/>
      </c>
      <c r="C667">
        <f>IF(评分与状态_周度!E943="🟢 简单模式",8000,0)</f>
        <v/>
      </c>
      <c r="D667">
        <f>IF(评分与状态_周度!E943="🟢 普通模式",8000,0)</f>
        <v/>
      </c>
      <c r="E667">
        <f>IF(评分与状态_周度!E943="🟡 困难模式",8000,0)</f>
        <v/>
      </c>
      <c r="F667">
        <f>IF(评分与状态_周度!E943="🟠 噩梦模式",8000,0)</f>
        <v/>
      </c>
      <c r="G667">
        <f>IF(评分与状态_周度!E943="🔴 地狱模式",8000,0)</f>
        <v/>
      </c>
      <c r="H667">
        <f>IF(评分与状态_周度!E943="💀 炼狱模式",8000,0)</f>
        <v/>
      </c>
    </row>
    <row r="668">
      <c r="A668" s="10">
        <f>回测_周度!A928</f>
        <v/>
      </c>
      <c r="B668">
        <f>回测_周度!B928</f>
        <v/>
      </c>
      <c r="C668">
        <f>IF(评分与状态_周度!E944="🟢 简单模式",8000,0)</f>
        <v/>
      </c>
      <c r="D668">
        <f>IF(评分与状态_周度!E944="🟢 普通模式",8000,0)</f>
        <v/>
      </c>
      <c r="E668">
        <f>IF(评分与状态_周度!E944="🟡 困难模式",8000,0)</f>
        <v/>
      </c>
      <c r="F668">
        <f>IF(评分与状态_周度!E944="🟠 噩梦模式",8000,0)</f>
        <v/>
      </c>
      <c r="G668">
        <f>IF(评分与状态_周度!E944="🔴 地狱模式",8000,0)</f>
        <v/>
      </c>
      <c r="H668">
        <f>IF(评分与状态_周度!E944="💀 炼狱模式",8000,0)</f>
        <v/>
      </c>
    </row>
    <row r="669">
      <c r="A669" s="10">
        <f>回测_周度!A929</f>
        <v/>
      </c>
      <c r="B669">
        <f>回测_周度!B929</f>
        <v/>
      </c>
      <c r="C669">
        <f>IF(评分与状态_周度!E945="🟢 简单模式",8000,0)</f>
        <v/>
      </c>
      <c r="D669">
        <f>IF(评分与状态_周度!E945="🟢 普通模式",8000,0)</f>
        <v/>
      </c>
      <c r="E669">
        <f>IF(评分与状态_周度!E945="🟡 困难模式",8000,0)</f>
        <v/>
      </c>
      <c r="F669">
        <f>IF(评分与状态_周度!E945="🟠 噩梦模式",8000,0)</f>
        <v/>
      </c>
      <c r="G669">
        <f>IF(评分与状态_周度!E945="🔴 地狱模式",8000,0)</f>
        <v/>
      </c>
      <c r="H669">
        <f>IF(评分与状态_周度!E945="💀 炼狱模式",8000,0)</f>
        <v/>
      </c>
    </row>
    <row r="670">
      <c r="A670" s="10">
        <f>回测_周度!A930</f>
        <v/>
      </c>
      <c r="B670">
        <f>回测_周度!B930</f>
        <v/>
      </c>
      <c r="C670">
        <f>IF(评分与状态_周度!E946="🟢 简单模式",8000,0)</f>
        <v/>
      </c>
      <c r="D670">
        <f>IF(评分与状态_周度!E946="🟢 普通模式",8000,0)</f>
        <v/>
      </c>
      <c r="E670">
        <f>IF(评分与状态_周度!E946="🟡 困难模式",8000,0)</f>
        <v/>
      </c>
      <c r="F670">
        <f>IF(评分与状态_周度!E946="🟠 噩梦模式",8000,0)</f>
        <v/>
      </c>
      <c r="G670">
        <f>IF(评分与状态_周度!E946="🔴 地狱模式",8000,0)</f>
        <v/>
      </c>
      <c r="H670">
        <f>IF(评分与状态_周度!E946="💀 炼狱模式",8000,0)</f>
        <v/>
      </c>
    </row>
    <row r="671">
      <c r="A671" s="10">
        <f>回测_周度!A931</f>
        <v/>
      </c>
      <c r="B671">
        <f>回测_周度!B931</f>
        <v/>
      </c>
      <c r="C671">
        <f>IF(评分与状态_周度!E947="🟢 简单模式",8000,0)</f>
        <v/>
      </c>
      <c r="D671">
        <f>IF(评分与状态_周度!E947="🟢 普通模式",8000,0)</f>
        <v/>
      </c>
      <c r="E671">
        <f>IF(评分与状态_周度!E947="🟡 困难模式",8000,0)</f>
        <v/>
      </c>
      <c r="F671">
        <f>IF(评分与状态_周度!E947="🟠 噩梦模式",8000,0)</f>
        <v/>
      </c>
      <c r="G671">
        <f>IF(评分与状态_周度!E947="🔴 地狱模式",8000,0)</f>
        <v/>
      </c>
      <c r="H671">
        <f>IF(评分与状态_周度!E947="💀 炼狱模式",8000,0)</f>
        <v/>
      </c>
    </row>
    <row r="672">
      <c r="A672" s="10">
        <f>回测_周度!A932</f>
        <v/>
      </c>
      <c r="B672">
        <f>回测_周度!B932</f>
        <v/>
      </c>
      <c r="C672">
        <f>IF(评分与状态_周度!E948="🟢 简单模式",8000,0)</f>
        <v/>
      </c>
      <c r="D672">
        <f>IF(评分与状态_周度!E948="🟢 普通模式",8000,0)</f>
        <v/>
      </c>
      <c r="E672">
        <f>IF(评分与状态_周度!E948="🟡 困难模式",8000,0)</f>
        <v/>
      </c>
      <c r="F672">
        <f>IF(评分与状态_周度!E948="🟠 噩梦模式",8000,0)</f>
        <v/>
      </c>
      <c r="G672">
        <f>IF(评分与状态_周度!E948="🔴 地狱模式",8000,0)</f>
        <v/>
      </c>
      <c r="H672">
        <f>IF(评分与状态_周度!E948="💀 炼狱模式",8000,0)</f>
        <v/>
      </c>
    </row>
    <row r="673">
      <c r="A673" s="10">
        <f>回测_周度!A933</f>
        <v/>
      </c>
      <c r="B673">
        <f>回测_周度!B933</f>
        <v/>
      </c>
      <c r="C673">
        <f>IF(评分与状态_周度!E949="🟢 简单模式",8000,0)</f>
        <v/>
      </c>
      <c r="D673">
        <f>IF(评分与状态_周度!E949="🟢 普通模式",8000,0)</f>
        <v/>
      </c>
      <c r="E673">
        <f>IF(评分与状态_周度!E949="🟡 困难模式",8000,0)</f>
        <v/>
      </c>
      <c r="F673">
        <f>IF(评分与状态_周度!E949="🟠 噩梦模式",8000,0)</f>
        <v/>
      </c>
      <c r="G673">
        <f>IF(评分与状态_周度!E949="🔴 地狱模式",8000,0)</f>
        <v/>
      </c>
      <c r="H673">
        <f>IF(评分与状态_周度!E949="💀 炼狱模式",8000,0)</f>
        <v/>
      </c>
    </row>
    <row r="674">
      <c r="A674" s="10">
        <f>回测_周度!A934</f>
        <v/>
      </c>
      <c r="B674">
        <f>回测_周度!B934</f>
        <v/>
      </c>
      <c r="C674">
        <f>IF(评分与状态_周度!E950="🟢 简单模式",8000,0)</f>
        <v/>
      </c>
      <c r="D674">
        <f>IF(评分与状态_周度!E950="🟢 普通模式",8000,0)</f>
        <v/>
      </c>
      <c r="E674">
        <f>IF(评分与状态_周度!E950="🟡 困难模式",8000,0)</f>
        <v/>
      </c>
      <c r="F674">
        <f>IF(评分与状态_周度!E950="🟠 噩梦模式",8000,0)</f>
        <v/>
      </c>
      <c r="G674">
        <f>IF(评分与状态_周度!E950="🔴 地狱模式",8000,0)</f>
        <v/>
      </c>
      <c r="H674">
        <f>IF(评分与状态_周度!E950="💀 炼狱模式",8000,0)</f>
        <v/>
      </c>
    </row>
    <row r="675">
      <c r="A675" s="10">
        <f>回测_周度!A935</f>
        <v/>
      </c>
      <c r="B675">
        <f>回测_周度!B935</f>
        <v/>
      </c>
      <c r="C675">
        <f>IF(评分与状态_周度!E951="🟢 简单模式",8000,0)</f>
        <v/>
      </c>
      <c r="D675">
        <f>IF(评分与状态_周度!E951="🟢 普通模式",8000,0)</f>
        <v/>
      </c>
      <c r="E675">
        <f>IF(评分与状态_周度!E951="🟡 困难模式",8000,0)</f>
        <v/>
      </c>
      <c r="F675">
        <f>IF(评分与状态_周度!E951="🟠 噩梦模式",8000,0)</f>
        <v/>
      </c>
      <c r="G675">
        <f>IF(评分与状态_周度!E951="🔴 地狱模式",8000,0)</f>
        <v/>
      </c>
      <c r="H675">
        <f>IF(评分与状态_周度!E951="💀 炼狱模式",8000,0)</f>
        <v/>
      </c>
    </row>
    <row r="676">
      <c r="A676" s="10">
        <f>回测_周度!A936</f>
        <v/>
      </c>
      <c r="B676">
        <f>回测_周度!B936</f>
        <v/>
      </c>
      <c r="C676">
        <f>IF(评分与状态_周度!E952="🟢 简单模式",8000,0)</f>
        <v/>
      </c>
      <c r="D676">
        <f>IF(评分与状态_周度!E952="🟢 普通模式",8000,0)</f>
        <v/>
      </c>
      <c r="E676">
        <f>IF(评分与状态_周度!E952="🟡 困难模式",8000,0)</f>
        <v/>
      </c>
      <c r="F676">
        <f>IF(评分与状态_周度!E952="🟠 噩梦模式",8000,0)</f>
        <v/>
      </c>
      <c r="G676">
        <f>IF(评分与状态_周度!E952="🔴 地狱模式",8000,0)</f>
        <v/>
      </c>
      <c r="H676">
        <f>IF(评分与状态_周度!E952="💀 炼狱模式",8000,0)</f>
        <v/>
      </c>
    </row>
    <row r="677">
      <c r="A677" s="10">
        <f>回测_周度!A937</f>
        <v/>
      </c>
      <c r="B677">
        <f>回测_周度!B937</f>
        <v/>
      </c>
      <c r="C677">
        <f>IF(评分与状态_周度!E953="🟢 简单模式",8000,0)</f>
        <v/>
      </c>
      <c r="D677">
        <f>IF(评分与状态_周度!E953="🟢 普通模式",8000,0)</f>
        <v/>
      </c>
      <c r="E677">
        <f>IF(评分与状态_周度!E953="🟡 困难模式",8000,0)</f>
        <v/>
      </c>
      <c r="F677">
        <f>IF(评分与状态_周度!E953="🟠 噩梦模式",8000,0)</f>
        <v/>
      </c>
      <c r="G677">
        <f>IF(评分与状态_周度!E953="🔴 地狱模式",8000,0)</f>
        <v/>
      </c>
      <c r="H677">
        <f>IF(评分与状态_周度!E953="💀 炼狱模式",8000,0)</f>
        <v/>
      </c>
    </row>
    <row r="678">
      <c r="A678" s="10">
        <f>回测_周度!A938</f>
        <v/>
      </c>
      <c r="B678">
        <f>回测_周度!B938</f>
        <v/>
      </c>
      <c r="C678">
        <f>IF(评分与状态_周度!E954="🟢 简单模式",8000,0)</f>
        <v/>
      </c>
      <c r="D678">
        <f>IF(评分与状态_周度!E954="🟢 普通模式",8000,0)</f>
        <v/>
      </c>
      <c r="E678">
        <f>IF(评分与状态_周度!E954="🟡 困难模式",8000,0)</f>
        <v/>
      </c>
      <c r="F678">
        <f>IF(评分与状态_周度!E954="🟠 噩梦模式",8000,0)</f>
        <v/>
      </c>
      <c r="G678">
        <f>IF(评分与状态_周度!E954="🔴 地狱模式",8000,0)</f>
        <v/>
      </c>
      <c r="H678">
        <f>IF(评分与状态_周度!E954="💀 炼狱模式",8000,0)</f>
        <v/>
      </c>
    </row>
    <row r="679">
      <c r="A679" s="10">
        <f>回测_周度!A939</f>
        <v/>
      </c>
      <c r="B679">
        <f>回测_周度!B939</f>
        <v/>
      </c>
      <c r="C679">
        <f>IF(评分与状态_周度!E955="🟢 简单模式",8000,0)</f>
        <v/>
      </c>
      <c r="D679">
        <f>IF(评分与状态_周度!E955="🟢 普通模式",8000,0)</f>
        <v/>
      </c>
      <c r="E679">
        <f>IF(评分与状态_周度!E955="🟡 困难模式",8000,0)</f>
        <v/>
      </c>
      <c r="F679">
        <f>IF(评分与状态_周度!E955="🟠 噩梦模式",8000,0)</f>
        <v/>
      </c>
      <c r="G679">
        <f>IF(评分与状态_周度!E955="🔴 地狱模式",8000,0)</f>
        <v/>
      </c>
      <c r="H679">
        <f>IF(评分与状态_周度!E955="💀 炼狱模式",8000,0)</f>
        <v/>
      </c>
    </row>
    <row r="680">
      <c r="A680" s="10">
        <f>回测_周度!A940</f>
        <v/>
      </c>
      <c r="B680">
        <f>回测_周度!B940</f>
        <v/>
      </c>
      <c r="C680">
        <f>IF(评分与状态_周度!E956="🟢 简单模式",8000,0)</f>
        <v/>
      </c>
      <c r="D680">
        <f>IF(评分与状态_周度!E956="🟢 普通模式",8000,0)</f>
        <v/>
      </c>
      <c r="E680">
        <f>IF(评分与状态_周度!E956="🟡 困难模式",8000,0)</f>
        <v/>
      </c>
      <c r="F680">
        <f>IF(评分与状态_周度!E956="🟠 噩梦模式",8000,0)</f>
        <v/>
      </c>
      <c r="G680">
        <f>IF(评分与状态_周度!E956="🔴 地狱模式",8000,0)</f>
        <v/>
      </c>
      <c r="H680">
        <f>IF(评分与状态_周度!E956="💀 炼狱模式",8000,0)</f>
        <v/>
      </c>
    </row>
    <row r="681">
      <c r="A681" s="10">
        <f>回测_周度!A941</f>
        <v/>
      </c>
      <c r="B681">
        <f>回测_周度!B941</f>
        <v/>
      </c>
      <c r="C681">
        <f>IF(评分与状态_周度!E957="🟢 简单模式",8000,0)</f>
        <v/>
      </c>
      <c r="D681">
        <f>IF(评分与状态_周度!E957="🟢 普通模式",8000,0)</f>
        <v/>
      </c>
      <c r="E681">
        <f>IF(评分与状态_周度!E957="🟡 困难模式",8000,0)</f>
        <v/>
      </c>
      <c r="F681">
        <f>IF(评分与状态_周度!E957="🟠 噩梦模式",8000,0)</f>
        <v/>
      </c>
      <c r="G681">
        <f>IF(评分与状态_周度!E957="🔴 地狱模式",8000,0)</f>
        <v/>
      </c>
      <c r="H681">
        <f>IF(评分与状态_周度!E957="💀 炼狱模式",8000,0)</f>
        <v/>
      </c>
    </row>
    <row r="682">
      <c r="A682" s="10">
        <f>回测_周度!A942</f>
        <v/>
      </c>
      <c r="B682">
        <f>回测_周度!B942</f>
        <v/>
      </c>
      <c r="C682">
        <f>IF(评分与状态_周度!E958="🟢 简单模式",8000,0)</f>
        <v/>
      </c>
      <c r="D682">
        <f>IF(评分与状态_周度!E958="🟢 普通模式",8000,0)</f>
        <v/>
      </c>
      <c r="E682">
        <f>IF(评分与状态_周度!E958="🟡 困难模式",8000,0)</f>
        <v/>
      </c>
      <c r="F682">
        <f>IF(评分与状态_周度!E958="🟠 噩梦模式",8000,0)</f>
        <v/>
      </c>
      <c r="G682">
        <f>IF(评分与状态_周度!E958="🔴 地狱模式",8000,0)</f>
        <v/>
      </c>
      <c r="H682">
        <f>IF(评分与状态_周度!E958="💀 炼狱模式",8000,0)</f>
        <v/>
      </c>
    </row>
    <row r="683">
      <c r="A683" s="10">
        <f>回测_周度!A943</f>
        <v/>
      </c>
      <c r="B683">
        <f>回测_周度!B943</f>
        <v/>
      </c>
      <c r="C683">
        <f>IF(评分与状态_周度!E959="🟢 简单模式",8000,0)</f>
        <v/>
      </c>
      <c r="D683">
        <f>IF(评分与状态_周度!E959="🟢 普通模式",8000,0)</f>
        <v/>
      </c>
      <c r="E683">
        <f>IF(评分与状态_周度!E959="🟡 困难模式",8000,0)</f>
        <v/>
      </c>
      <c r="F683">
        <f>IF(评分与状态_周度!E959="🟠 噩梦模式",8000,0)</f>
        <v/>
      </c>
      <c r="G683">
        <f>IF(评分与状态_周度!E959="🔴 地狱模式",8000,0)</f>
        <v/>
      </c>
      <c r="H683">
        <f>IF(评分与状态_周度!E959="💀 炼狱模式",8000,0)</f>
        <v/>
      </c>
    </row>
    <row r="684">
      <c r="A684" s="10">
        <f>回测_周度!A944</f>
        <v/>
      </c>
      <c r="B684">
        <f>回测_周度!B944</f>
        <v/>
      </c>
      <c r="C684">
        <f>IF(评分与状态_周度!E960="🟢 简单模式",8000,0)</f>
        <v/>
      </c>
      <c r="D684">
        <f>IF(评分与状态_周度!E960="🟢 普通模式",8000,0)</f>
        <v/>
      </c>
      <c r="E684">
        <f>IF(评分与状态_周度!E960="🟡 困难模式",8000,0)</f>
        <v/>
      </c>
      <c r="F684">
        <f>IF(评分与状态_周度!E960="🟠 噩梦模式",8000,0)</f>
        <v/>
      </c>
      <c r="G684">
        <f>IF(评分与状态_周度!E960="🔴 地狱模式",8000,0)</f>
        <v/>
      </c>
      <c r="H684">
        <f>IF(评分与状态_周度!E960="💀 炼狱模式",8000,0)</f>
        <v/>
      </c>
    </row>
    <row r="685">
      <c r="A685" s="10">
        <f>回测_周度!A945</f>
        <v/>
      </c>
      <c r="B685">
        <f>回测_周度!B945</f>
        <v/>
      </c>
      <c r="C685">
        <f>IF(评分与状态_周度!E961="🟢 简单模式",8000,0)</f>
        <v/>
      </c>
      <c r="D685">
        <f>IF(评分与状态_周度!E961="🟢 普通模式",8000,0)</f>
        <v/>
      </c>
      <c r="E685">
        <f>IF(评分与状态_周度!E961="🟡 困难模式",8000,0)</f>
        <v/>
      </c>
      <c r="F685">
        <f>IF(评分与状态_周度!E961="🟠 噩梦模式",8000,0)</f>
        <v/>
      </c>
      <c r="G685">
        <f>IF(评分与状态_周度!E961="🔴 地狱模式",8000,0)</f>
        <v/>
      </c>
      <c r="H685">
        <f>IF(评分与状态_周度!E961="💀 炼狱模式",8000,0)</f>
        <v/>
      </c>
    </row>
    <row r="686">
      <c r="A686" s="10">
        <f>回测_周度!A946</f>
        <v/>
      </c>
      <c r="B686">
        <f>回测_周度!B946</f>
        <v/>
      </c>
      <c r="C686">
        <f>IF(评分与状态_周度!E962="🟢 简单模式",8000,0)</f>
        <v/>
      </c>
      <c r="D686">
        <f>IF(评分与状态_周度!E962="🟢 普通模式",8000,0)</f>
        <v/>
      </c>
      <c r="E686">
        <f>IF(评分与状态_周度!E962="🟡 困难模式",8000,0)</f>
        <v/>
      </c>
      <c r="F686">
        <f>IF(评分与状态_周度!E962="🟠 噩梦模式",8000,0)</f>
        <v/>
      </c>
      <c r="G686">
        <f>IF(评分与状态_周度!E962="🔴 地狱模式",8000,0)</f>
        <v/>
      </c>
      <c r="H686">
        <f>IF(评分与状态_周度!E962="💀 炼狱模式",8000,0)</f>
        <v/>
      </c>
    </row>
    <row r="687">
      <c r="A687" s="10">
        <f>回测_周度!A947</f>
        <v/>
      </c>
      <c r="B687">
        <f>回测_周度!B947</f>
        <v/>
      </c>
      <c r="C687">
        <f>IF(评分与状态_周度!E963="🟢 简单模式",8000,0)</f>
        <v/>
      </c>
      <c r="D687">
        <f>IF(评分与状态_周度!E963="🟢 普通模式",8000,0)</f>
        <v/>
      </c>
      <c r="E687">
        <f>IF(评分与状态_周度!E963="🟡 困难模式",8000,0)</f>
        <v/>
      </c>
      <c r="F687">
        <f>IF(评分与状态_周度!E963="🟠 噩梦模式",8000,0)</f>
        <v/>
      </c>
      <c r="G687">
        <f>IF(评分与状态_周度!E963="🔴 地狱模式",8000,0)</f>
        <v/>
      </c>
      <c r="H687">
        <f>IF(评分与状态_周度!E963="💀 炼狱模式",8000,0)</f>
        <v/>
      </c>
    </row>
    <row r="688">
      <c r="A688" s="10">
        <f>回测_周度!A948</f>
        <v/>
      </c>
      <c r="B688">
        <f>回测_周度!B948</f>
        <v/>
      </c>
      <c r="C688">
        <f>IF(评分与状态_周度!E964="🟢 简单模式",8000,0)</f>
        <v/>
      </c>
      <c r="D688">
        <f>IF(评分与状态_周度!E964="🟢 普通模式",8000,0)</f>
        <v/>
      </c>
      <c r="E688">
        <f>IF(评分与状态_周度!E964="🟡 困难模式",8000,0)</f>
        <v/>
      </c>
      <c r="F688">
        <f>IF(评分与状态_周度!E964="🟠 噩梦模式",8000,0)</f>
        <v/>
      </c>
      <c r="G688">
        <f>IF(评分与状态_周度!E964="🔴 地狱模式",8000,0)</f>
        <v/>
      </c>
      <c r="H688">
        <f>IF(评分与状态_周度!E964="💀 炼狱模式",8000,0)</f>
        <v/>
      </c>
    </row>
    <row r="689">
      <c r="A689" s="10">
        <f>回测_周度!A949</f>
        <v/>
      </c>
      <c r="B689">
        <f>回测_周度!B949</f>
        <v/>
      </c>
      <c r="C689">
        <f>IF(评分与状态_周度!E965="🟢 简单模式",8000,0)</f>
        <v/>
      </c>
      <c r="D689">
        <f>IF(评分与状态_周度!E965="🟢 普通模式",8000,0)</f>
        <v/>
      </c>
      <c r="E689">
        <f>IF(评分与状态_周度!E965="🟡 困难模式",8000,0)</f>
        <v/>
      </c>
      <c r="F689">
        <f>IF(评分与状态_周度!E965="🟠 噩梦模式",8000,0)</f>
        <v/>
      </c>
      <c r="G689">
        <f>IF(评分与状态_周度!E965="🔴 地狱模式",8000,0)</f>
        <v/>
      </c>
      <c r="H689">
        <f>IF(评分与状态_周度!E965="💀 炼狱模式",8000,0)</f>
        <v/>
      </c>
    </row>
    <row r="690">
      <c r="A690" s="10">
        <f>回测_周度!A950</f>
        <v/>
      </c>
      <c r="B690">
        <f>回测_周度!B950</f>
        <v/>
      </c>
      <c r="C690">
        <f>IF(评分与状态_周度!E966="🟢 简单模式",8000,0)</f>
        <v/>
      </c>
      <c r="D690">
        <f>IF(评分与状态_周度!E966="🟢 普通模式",8000,0)</f>
        <v/>
      </c>
      <c r="E690">
        <f>IF(评分与状态_周度!E966="🟡 困难模式",8000,0)</f>
        <v/>
      </c>
      <c r="F690">
        <f>IF(评分与状态_周度!E966="🟠 噩梦模式",8000,0)</f>
        <v/>
      </c>
      <c r="G690">
        <f>IF(评分与状态_周度!E966="🔴 地狱模式",8000,0)</f>
        <v/>
      </c>
      <c r="H690">
        <f>IF(评分与状态_周度!E966="💀 炼狱模式",8000,0)</f>
        <v/>
      </c>
    </row>
    <row r="691">
      <c r="A691" s="10">
        <f>回测_周度!A951</f>
        <v/>
      </c>
      <c r="B691">
        <f>回测_周度!B951</f>
        <v/>
      </c>
      <c r="C691">
        <f>IF(评分与状态_周度!E967="🟢 简单模式",8000,0)</f>
        <v/>
      </c>
      <c r="D691">
        <f>IF(评分与状态_周度!E967="🟢 普通模式",8000,0)</f>
        <v/>
      </c>
      <c r="E691">
        <f>IF(评分与状态_周度!E967="🟡 困难模式",8000,0)</f>
        <v/>
      </c>
      <c r="F691">
        <f>IF(评分与状态_周度!E967="🟠 噩梦模式",8000,0)</f>
        <v/>
      </c>
      <c r="G691">
        <f>IF(评分与状态_周度!E967="🔴 地狱模式",8000,0)</f>
        <v/>
      </c>
      <c r="H691">
        <f>IF(评分与状态_周度!E967="💀 炼狱模式",8000,0)</f>
        <v/>
      </c>
    </row>
    <row r="692">
      <c r="A692" s="10">
        <f>回测_周度!A952</f>
        <v/>
      </c>
      <c r="B692">
        <f>回测_周度!B952</f>
        <v/>
      </c>
      <c r="C692">
        <f>IF(评分与状态_周度!E968="🟢 简单模式",8000,0)</f>
        <v/>
      </c>
      <c r="D692">
        <f>IF(评分与状态_周度!E968="🟢 普通模式",8000,0)</f>
        <v/>
      </c>
      <c r="E692">
        <f>IF(评分与状态_周度!E968="🟡 困难模式",8000,0)</f>
        <v/>
      </c>
      <c r="F692">
        <f>IF(评分与状态_周度!E968="🟠 噩梦模式",8000,0)</f>
        <v/>
      </c>
      <c r="G692">
        <f>IF(评分与状态_周度!E968="🔴 地狱模式",8000,0)</f>
        <v/>
      </c>
      <c r="H692">
        <f>IF(评分与状态_周度!E968="💀 炼狱模式",8000,0)</f>
        <v/>
      </c>
    </row>
    <row r="693">
      <c r="A693" s="10">
        <f>回测_周度!A953</f>
        <v/>
      </c>
      <c r="B693">
        <f>回测_周度!B953</f>
        <v/>
      </c>
      <c r="C693">
        <f>IF(评分与状态_周度!E969="🟢 简单模式",8000,0)</f>
        <v/>
      </c>
      <c r="D693">
        <f>IF(评分与状态_周度!E969="🟢 普通模式",8000,0)</f>
        <v/>
      </c>
      <c r="E693">
        <f>IF(评分与状态_周度!E969="🟡 困难模式",8000,0)</f>
        <v/>
      </c>
      <c r="F693">
        <f>IF(评分与状态_周度!E969="🟠 噩梦模式",8000,0)</f>
        <v/>
      </c>
      <c r="G693">
        <f>IF(评分与状态_周度!E969="🔴 地狱模式",8000,0)</f>
        <v/>
      </c>
      <c r="H693">
        <f>IF(评分与状态_周度!E969="💀 炼狱模式",8000,0)</f>
        <v/>
      </c>
    </row>
    <row r="694">
      <c r="A694" s="10">
        <f>回测_周度!A954</f>
        <v/>
      </c>
      <c r="B694">
        <f>回测_周度!B954</f>
        <v/>
      </c>
      <c r="C694">
        <f>IF(评分与状态_周度!E970="🟢 简单模式",8000,0)</f>
        <v/>
      </c>
      <c r="D694">
        <f>IF(评分与状态_周度!E970="🟢 普通模式",8000,0)</f>
        <v/>
      </c>
      <c r="E694">
        <f>IF(评分与状态_周度!E970="🟡 困难模式",8000,0)</f>
        <v/>
      </c>
      <c r="F694">
        <f>IF(评分与状态_周度!E970="🟠 噩梦模式",8000,0)</f>
        <v/>
      </c>
      <c r="G694">
        <f>IF(评分与状态_周度!E970="🔴 地狱模式",8000,0)</f>
        <v/>
      </c>
      <c r="H694">
        <f>IF(评分与状态_周度!E970="💀 炼狱模式",8000,0)</f>
        <v/>
      </c>
    </row>
    <row r="695">
      <c r="A695" s="10">
        <f>回测_周度!A955</f>
        <v/>
      </c>
      <c r="B695">
        <f>回测_周度!B955</f>
        <v/>
      </c>
      <c r="C695">
        <f>IF(评分与状态_周度!E971="🟢 简单模式",8000,0)</f>
        <v/>
      </c>
      <c r="D695">
        <f>IF(评分与状态_周度!E971="🟢 普通模式",8000,0)</f>
        <v/>
      </c>
      <c r="E695">
        <f>IF(评分与状态_周度!E971="🟡 困难模式",8000,0)</f>
        <v/>
      </c>
      <c r="F695">
        <f>IF(评分与状态_周度!E971="🟠 噩梦模式",8000,0)</f>
        <v/>
      </c>
      <c r="G695">
        <f>IF(评分与状态_周度!E971="🔴 地狱模式",8000,0)</f>
        <v/>
      </c>
      <c r="H695">
        <f>IF(评分与状态_周度!E971="💀 炼狱模式",8000,0)</f>
        <v/>
      </c>
    </row>
    <row r="696">
      <c r="A696" s="10">
        <f>回测_周度!A956</f>
        <v/>
      </c>
      <c r="B696">
        <f>回测_周度!B956</f>
        <v/>
      </c>
      <c r="C696">
        <f>IF(评分与状态_周度!E972="🟢 简单模式",8000,0)</f>
        <v/>
      </c>
      <c r="D696">
        <f>IF(评分与状态_周度!E972="🟢 普通模式",8000,0)</f>
        <v/>
      </c>
      <c r="E696">
        <f>IF(评分与状态_周度!E972="🟡 困难模式",8000,0)</f>
        <v/>
      </c>
      <c r="F696">
        <f>IF(评分与状态_周度!E972="🟠 噩梦模式",8000,0)</f>
        <v/>
      </c>
      <c r="G696">
        <f>IF(评分与状态_周度!E972="🔴 地狱模式",8000,0)</f>
        <v/>
      </c>
      <c r="H696">
        <f>IF(评分与状态_周度!E972="💀 炼狱模式",8000,0)</f>
        <v/>
      </c>
    </row>
    <row r="697">
      <c r="A697" s="10">
        <f>回测_周度!A957</f>
        <v/>
      </c>
      <c r="B697">
        <f>回测_周度!B957</f>
        <v/>
      </c>
      <c r="C697">
        <f>IF(评分与状态_周度!E973="🟢 简单模式",8000,0)</f>
        <v/>
      </c>
      <c r="D697">
        <f>IF(评分与状态_周度!E973="🟢 普通模式",8000,0)</f>
        <v/>
      </c>
      <c r="E697">
        <f>IF(评分与状态_周度!E973="🟡 困难模式",8000,0)</f>
        <v/>
      </c>
      <c r="F697">
        <f>IF(评分与状态_周度!E973="🟠 噩梦模式",8000,0)</f>
        <v/>
      </c>
      <c r="G697">
        <f>IF(评分与状态_周度!E973="🔴 地狱模式",8000,0)</f>
        <v/>
      </c>
      <c r="H697">
        <f>IF(评分与状态_周度!E973="💀 炼狱模式",8000,0)</f>
        <v/>
      </c>
    </row>
    <row r="698">
      <c r="A698" s="10">
        <f>回测_周度!A958</f>
        <v/>
      </c>
      <c r="B698">
        <f>回测_周度!B958</f>
        <v/>
      </c>
      <c r="C698">
        <f>IF(评分与状态_周度!E974="🟢 简单模式",8000,0)</f>
        <v/>
      </c>
      <c r="D698">
        <f>IF(评分与状态_周度!E974="🟢 普通模式",8000,0)</f>
        <v/>
      </c>
      <c r="E698">
        <f>IF(评分与状态_周度!E974="🟡 困难模式",8000,0)</f>
        <v/>
      </c>
      <c r="F698">
        <f>IF(评分与状态_周度!E974="🟠 噩梦模式",8000,0)</f>
        <v/>
      </c>
      <c r="G698">
        <f>IF(评分与状态_周度!E974="🔴 地狱模式",8000,0)</f>
        <v/>
      </c>
      <c r="H698">
        <f>IF(评分与状态_周度!E974="💀 炼狱模式",8000,0)</f>
        <v/>
      </c>
    </row>
    <row r="699">
      <c r="A699" s="10">
        <f>回测_周度!A959</f>
        <v/>
      </c>
      <c r="B699">
        <f>回测_周度!B959</f>
        <v/>
      </c>
      <c r="C699">
        <f>IF(评分与状态_周度!E975="🟢 简单模式",8000,0)</f>
        <v/>
      </c>
      <c r="D699">
        <f>IF(评分与状态_周度!E975="🟢 普通模式",8000,0)</f>
        <v/>
      </c>
      <c r="E699">
        <f>IF(评分与状态_周度!E975="🟡 困难模式",8000,0)</f>
        <v/>
      </c>
      <c r="F699">
        <f>IF(评分与状态_周度!E975="🟠 噩梦模式",8000,0)</f>
        <v/>
      </c>
      <c r="G699">
        <f>IF(评分与状态_周度!E975="🔴 地狱模式",8000,0)</f>
        <v/>
      </c>
      <c r="H699">
        <f>IF(评分与状态_周度!E975="💀 炼狱模式",8000,0)</f>
        <v/>
      </c>
    </row>
    <row r="700">
      <c r="A700" s="10">
        <f>回测_周度!A960</f>
        <v/>
      </c>
      <c r="B700">
        <f>回测_周度!B960</f>
        <v/>
      </c>
      <c r="C700">
        <f>IF(评分与状态_周度!E976="🟢 简单模式",8000,0)</f>
        <v/>
      </c>
      <c r="D700">
        <f>IF(评分与状态_周度!E976="🟢 普通模式",8000,0)</f>
        <v/>
      </c>
      <c r="E700">
        <f>IF(评分与状态_周度!E976="🟡 困难模式",8000,0)</f>
        <v/>
      </c>
      <c r="F700">
        <f>IF(评分与状态_周度!E976="🟠 噩梦模式",8000,0)</f>
        <v/>
      </c>
      <c r="G700">
        <f>IF(评分与状态_周度!E976="🔴 地狱模式",8000,0)</f>
        <v/>
      </c>
      <c r="H700">
        <f>IF(评分与状态_周度!E976="💀 炼狱模式",8000,0)</f>
        <v/>
      </c>
    </row>
    <row r="701">
      <c r="A701" s="10">
        <f>回测_周度!A961</f>
        <v/>
      </c>
      <c r="B701">
        <f>回测_周度!B961</f>
        <v/>
      </c>
      <c r="C701">
        <f>IF(评分与状态_周度!E977="🟢 简单模式",8000,0)</f>
        <v/>
      </c>
      <c r="D701">
        <f>IF(评分与状态_周度!E977="🟢 普通模式",8000,0)</f>
        <v/>
      </c>
      <c r="E701">
        <f>IF(评分与状态_周度!E977="🟡 困难模式",8000,0)</f>
        <v/>
      </c>
      <c r="F701">
        <f>IF(评分与状态_周度!E977="🟠 噩梦模式",8000,0)</f>
        <v/>
      </c>
      <c r="G701">
        <f>IF(评分与状态_周度!E977="🔴 地狱模式",8000,0)</f>
        <v/>
      </c>
      <c r="H701">
        <f>IF(评分与状态_周度!E977="💀 炼狱模式",8000,0)</f>
        <v/>
      </c>
    </row>
    <row r="702">
      <c r="A702" s="10">
        <f>回测_周度!A962</f>
        <v/>
      </c>
      <c r="B702">
        <f>回测_周度!B962</f>
        <v/>
      </c>
      <c r="C702">
        <f>IF(评分与状态_周度!E978="🟢 简单模式",8000,0)</f>
        <v/>
      </c>
      <c r="D702">
        <f>IF(评分与状态_周度!E978="🟢 普通模式",8000,0)</f>
        <v/>
      </c>
      <c r="E702">
        <f>IF(评分与状态_周度!E978="🟡 困难模式",8000,0)</f>
        <v/>
      </c>
      <c r="F702">
        <f>IF(评分与状态_周度!E978="🟠 噩梦模式",8000,0)</f>
        <v/>
      </c>
      <c r="G702">
        <f>IF(评分与状态_周度!E978="🔴 地狱模式",8000,0)</f>
        <v/>
      </c>
      <c r="H702">
        <f>IF(评分与状态_周度!E978="💀 炼狱模式",8000,0)</f>
        <v/>
      </c>
    </row>
    <row r="703">
      <c r="A703" s="10">
        <f>回测_周度!A963</f>
        <v/>
      </c>
      <c r="B703">
        <f>回测_周度!B963</f>
        <v/>
      </c>
      <c r="C703">
        <f>IF(评分与状态_周度!E979="🟢 简单模式",8000,0)</f>
        <v/>
      </c>
      <c r="D703">
        <f>IF(评分与状态_周度!E979="🟢 普通模式",8000,0)</f>
        <v/>
      </c>
      <c r="E703">
        <f>IF(评分与状态_周度!E979="🟡 困难模式",8000,0)</f>
        <v/>
      </c>
      <c r="F703">
        <f>IF(评分与状态_周度!E979="🟠 噩梦模式",8000,0)</f>
        <v/>
      </c>
      <c r="G703">
        <f>IF(评分与状态_周度!E979="🔴 地狱模式",8000,0)</f>
        <v/>
      </c>
      <c r="H703">
        <f>IF(评分与状态_周度!E979="💀 炼狱模式",8000,0)</f>
        <v/>
      </c>
    </row>
    <row r="704">
      <c r="A704" s="10">
        <f>回测_周度!A964</f>
        <v/>
      </c>
      <c r="B704">
        <f>回测_周度!B964</f>
        <v/>
      </c>
      <c r="C704">
        <f>IF(评分与状态_周度!E980="🟢 简单模式",8000,0)</f>
        <v/>
      </c>
      <c r="D704">
        <f>IF(评分与状态_周度!E980="🟢 普通模式",8000,0)</f>
        <v/>
      </c>
      <c r="E704">
        <f>IF(评分与状态_周度!E980="🟡 困难模式",8000,0)</f>
        <v/>
      </c>
      <c r="F704">
        <f>IF(评分与状态_周度!E980="🟠 噩梦模式",8000,0)</f>
        <v/>
      </c>
      <c r="G704">
        <f>IF(评分与状态_周度!E980="🔴 地狱模式",8000,0)</f>
        <v/>
      </c>
      <c r="H704">
        <f>IF(评分与状态_周度!E980="💀 炼狱模式",8000,0)</f>
        <v/>
      </c>
    </row>
    <row r="705">
      <c r="A705" s="10">
        <f>回测_周度!A965</f>
        <v/>
      </c>
      <c r="B705">
        <f>回测_周度!B965</f>
        <v/>
      </c>
      <c r="C705">
        <f>IF(评分与状态_周度!E981="🟢 简单模式",8000,0)</f>
        <v/>
      </c>
      <c r="D705">
        <f>IF(评分与状态_周度!E981="🟢 普通模式",8000,0)</f>
        <v/>
      </c>
      <c r="E705">
        <f>IF(评分与状态_周度!E981="🟡 困难模式",8000,0)</f>
        <v/>
      </c>
      <c r="F705">
        <f>IF(评分与状态_周度!E981="🟠 噩梦模式",8000,0)</f>
        <v/>
      </c>
      <c r="G705">
        <f>IF(评分与状态_周度!E981="🔴 地狱模式",8000,0)</f>
        <v/>
      </c>
      <c r="H705">
        <f>IF(评分与状态_周度!E981="💀 炼狱模式",8000,0)</f>
        <v/>
      </c>
    </row>
    <row r="706">
      <c r="A706" s="10">
        <f>回测_周度!A966</f>
        <v/>
      </c>
      <c r="B706">
        <f>回测_周度!B966</f>
        <v/>
      </c>
      <c r="C706">
        <f>IF(评分与状态_周度!E982="🟢 简单模式",8000,0)</f>
        <v/>
      </c>
      <c r="D706">
        <f>IF(评分与状态_周度!E982="🟢 普通模式",8000,0)</f>
        <v/>
      </c>
      <c r="E706">
        <f>IF(评分与状态_周度!E982="🟡 困难模式",8000,0)</f>
        <v/>
      </c>
      <c r="F706">
        <f>IF(评分与状态_周度!E982="🟠 噩梦模式",8000,0)</f>
        <v/>
      </c>
      <c r="G706">
        <f>IF(评分与状态_周度!E982="🔴 地狱模式",8000,0)</f>
        <v/>
      </c>
      <c r="H706">
        <f>IF(评分与状态_周度!E982="💀 炼狱模式",8000,0)</f>
        <v/>
      </c>
    </row>
    <row r="707">
      <c r="A707" s="10">
        <f>回测_周度!A967</f>
        <v/>
      </c>
      <c r="B707">
        <f>回测_周度!B967</f>
        <v/>
      </c>
      <c r="C707">
        <f>IF(评分与状态_周度!E983="🟢 简单模式",8000,0)</f>
        <v/>
      </c>
      <c r="D707">
        <f>IF(评分与状态_周度!E983="🟢 普通模式",8000,0)</f>
        <v/>
      </c>
      <c r="E707">
        <f>IF(评分与状态_周度!E983="🟡 困难模式",8000,0)</f>
        <v/>
      </c>
      <c r="F707">
        <f>IF(评分与状态_周度!E983="🟠 噩梦模式",8000,0)</f>
        <v/>
      </c>
      <c r="G707">
        <f>IF(评分与状态_周度!E983="🔴 地狱模式",8000,0)</f>
        <v/>
      </c>
      <c r="H707">
        <f>IF(评分与状态_周度!E983="💀 炼狱模式",8000,0)</f>
        <v/>
      </c>
    </row>
    <row r="708">
      <c r="A708" s="10">
        <f>回测_周度!A968</f>
        <v/>
      </c>
      <c r="B708">
        <f>回测_周度!B968</f>
        <v/>
      </c>
      <c r="C708">
        <f>IF(评分与状态_周度!E984="🟢 简单模式",8000,0)</f>
        <v/>
      </c>
      <c r="D708">
        <f>IF(评分与状态_周度!E984="🟢 普通模式",8000,0)</f>
        <v/>
      </c>
      <c r="E708">
        <f>IF(评分与状态_周度!E984="🟡 困难模式",8000,0)</f>
        <v/>
      </c>
      <c r="F708">
        <f>IF(评分与状态_周度!E984="🟠 噩梦模式",8000,0)</f>
        <v/>
      </c>
      <c r="G708">
        <f>IF(评分与状态_周度!E984="🔴 地狱模式",8000,0)</f>
        <v/>
      </c>
      <c r="H708">
        <f>IF(评分与状态_周度!E984="💀 炼狱模式",8000,0)</f>
        <v/>
      </c>
    </row>
    <row r="709">
      <c r="A709" s="10">
        <f>回测_周度!A969</f>
        <v/>
      </c>
      <c r="B709">
        <f>回测_周度!B969</f>
        <v/>
      </c>
      <c r="C709">
        <f>IF(评分与状态_周度!E985="🟢 简单模式",8000,0)</f>
        <v/>
      </c>
      <c r="D709">
        <f>IF(评分与状态_周度!E985="🟢 普通模式",8000,0)</f>
        <v/>
      </c>
      <c r="E709">
        <f>IF(评分与状态_周度!E985="🟡 困难模式",8000,0)</f>
        <v/>
      </c>
      <c r="F709">
        <f>IF(评分与状态_周度!E985="🟠 噩梦模式",8000,0)</f>
        <v/>
      </c>
      <c r="G709">
        <f>IF(评分与状态_周度!E985="🔴 地狱模式",8000,0)</f>
        <v/>
      </c>
      <c r="H709">
        <f>IF(评分与状态_周度!E985="💀 炼狱模式",8000,0)</f>
        <v/>
      </c>
    </row>
    <row r="710">
      <c r="A710" s="10">
        <f>回测_周度!A970</f>
        <v/>
      </c>
      <c r="B710">
        <f>回测_周度!B970</f>
        <v/>
      </c>
      <c r="C710">
        <f>IF(评分与状态_周度!E986="🟢 简单模式",8000,0)</f>
        <v/>
      </c>
      <c r="D710">
        <f>IF(评分与状态_周度!E986="🟢 普通模式",8000,0)</f>
        <v/>
      </c>
      <c r="E710">
        <f>IF(评分与状态_周度!E986="🟡 困难模式",8000,0)</f>
        <v/>
      </c>
      <c r="F710">
        <f>IF(评分与状态_周度!E986="🟠 噩梦模式",8000,0)</f>
        <v/>
      </c>
      <c r="G710">
        <f>IF(评分与状态_周度!E986="🔴 地狱模式",8000,0)</f>
        <v/>
      </c>
      <c r="H710">
        <f>IF(评分与状态_周度!E986="💀 炼狱模式",8000,0)</f>
        <v/>
      </c>
    </row>
    <row r="711">
      <c r="A711" s="10">
        <f>回测_周度!A971</f>
        <v/>
      </c>
      <c r="B711">
        <f>回测_周度!B971</f>
        <v/>
      </c>
      <c r="C711">
        <f>IF(评分与状态_周度!E987="🟢 简单模式",8000,0)</f>
        <v/>
      </c>
      <c r="D711">
        <f>IF(评分与状态_周度!E987="🟢 普通模式",8000,0)</f>
        <v/>
      </c>
      <c r="E711">
        <f>IF(评分与状态_周度!E987="🟡 困难模式",8000,0)</f>
        <v/>
      </c>
      <c r="F711">
        <f>IF(评分与状态_周度!E987="🟠 噩梦模式",8000,0)</f>
        <v/>
      </c>
      <c r="G711">
        <f>IF(评分与状态_周度!E987="🔴 地狱模式",8000,0)</f>
        <v/>
      </c>
      <c r="H711">
        <f>IF(评分与状态_周度!E987="💀 炼狱模式",8000,0)</f>
        <v/>
      </c>
    </row>
    <row r="712">
      <c r="A712" s="10">
        <f>回测_周度!A972</f>
        <v/>
      </c>
      <c r="B712">
        <f>回测_周度!B972</f>
        <v/>
      </c>
      <c r="C712">
        <f>IF(评分与状态_周度!E988="🟢 简单模式",8000,0)</f>
        <v/>
      </c>
      <c r="D712">
        <f>IF(评分与状态_周度!E988="🟢 普通模式",8000,0)</f>
        <v/>
      </c>
      <c r="E712">
        <f>IF(评分与状态_周度!E988="🟡 困难模式",8000,0)</f>
        <v/>
      </c>
      <c r="F712">
        <f>IF(评分与状态_周度!E988="🟠 噩梦模式",8000,0)</f>
        <v/>
      </c>
      <c r="G712">
        <f>IF(评分与状态_周度!E988="🔴 地狱模式",8000,0)</f>
        <v/>
      </c>
      <c r="H712">
        <f>IF(评分与状态_周度!E988="💀 炼狱模式",8000,0)</f>
        <v/>
      </c>
    </row>
    <row r="713">
      <c r="A713" s="10">
        <f>回测_周度!A973</f>
        <v/>
      </c>
      <c r="B713">
        <f>回测_周度!B973</f>
        <v/>
      </c>
      <c r="C713">
        <f>IF(评分与状态_周度!E989="🟢 简单模式",8000,0)</f>
        <v/>
      </c>
      <c r="D713">
        <f>IF(评分与状态_周度!E989="🟢 普通模式",8000,0)</f>
        <v/>
      </c>
      <c r="E713">
        <f>IF(评分与状态_周度!E989="🟡 困难模式",8000,0)</f>
        <v/>
      </c>
      <c r="F713">
        <f>IF(评分与状态_周度!E989="🟠 噩梦模式",8000,0)</f>
        <v/>
      </c>
      <c r="G713">
        <f>IF(评分与状态_周度!E989="🔴 地狱模式",8000,0)</f>
        <v/>
      </c>
      <c r="H713">
        <f>IF(评分与状态_周度!E989="💀 炼狱模式",8000,0)</f>
        <v/>
      </c>
    </row>
    <row r="714">
      <c r="A714" s="10">
        <f>回测_周度!A974</f>
        <v/>
      </c>
      <c r="B714">
        <f>回测_周度!B974</f>
        <v/>
      </c>
      <c r="C714">
        <f>IF(评分与状态_周度!E990="🟢 简单模式",8000,0)</f>
        <v/>
      </c>
      <c r="D714">
        <f>IF(评分与状态_周度!E990="🟢 普通模式",8000,0)</f>
        <v/>
      </c>
      <c r="E714">
        <f>IF(评分与状态_周度!E990="🟡 困难模式",8000,0)</f>
        <v/>
      </c>
      <c r="F714">
        <f>IF(评分与状态_周度!E990="🟠 噩梦模式",8000,0)</f>
        <v/>
      </c>
      <c r="G714">
        <f>IF(评分与状态_周度!E990="🔴 地狱模式",8000,0)</f>
        <v/>
      </c>
      <c r="H714">
        <f>IF(评分与状态_周度!E990="💀 炼狱模式",8000,0)</f>
        <v/>
      </c>
    </row>
    <row r="715">
      <c r="A715" s="10">
        <f>回测_周度!A975</f>
        <v/>
      </c>
      <c r="B715">
        <f>回测_周度!B975</f>
        <v/>
      </c>
      <c r="C715">
        <f>IF(评分与状态_周度!E991="🟢 简单模式",8000,0)</f>
        <v/>
      </c>
      <c r="D715">
        <f>IF(评分与状态_周度!E991="🟢 普通模式",8000,0)</f>
        <v/>
      </c>
      <c r="E715">
        <f>IF(评分与状态_周度!E991="🟡 困难模式",8000,0)</f>
        <v/>
      </c>
      <c r="F715">
        <f>IF(评分与状态_周度!E991="🟠 噩梦模式",8000,0)</f>
        <v/>
      </c>
      <c r="G715">
        <f>IF(评分与状态_周度!E991="🔴 地狱模式",8000,0)</f>
        <v/>
      </c>
      <c r="H715">
        <f>IF(评分与状态_周度!E991="💀 炼狱模式",8000,0)</f>
        <v/>
      </c>
    </row>
    <row r="716">
      <c r="A716" s="10">
        <f>回测_周度!A976</f>
        <v/>
      </c>
      <c r="B716">
        <f>回测_周度!B976</f>
        <v/>
      </c>
      <c r="C716">
        <f>IF(评分与状态_周度!E992="🟢 简单模式",8000,0)</f>
        <v/>
      </c>
      <c r="D716">
        <f>IF(评分与状态_周度!E992="🟢 普通模式",8000,0)</f>
        <v/>
      </c>
      <c r="E716">
        <f>IF(评分与状态_周度!E992="🟡 困难模式",8000,0)</f>
        <v/>
      </c>
      <c r="F716">
        <f>IF(评分与状态_周度!E992="🟠 噩梦模式",8000,0)</f>
        <v/>
      </c>
      <c r="G716">
        <f>IF(评分与状态_周度!E992="🔴 地狱模式",8000,0)</f>
        <v/>
      </c>
      <c r="H716">
        <f>IF(评分与状态_周度!E992="💀 炼狱模式",8000,0)</f>
        <v/>
      </c>
    </row>
    <row r="717">
      <c r="A717" s="10">
        <f>回测_周度!A977</f>
        <v/>
      </c>
      <c r="B717">
        <f>回测_周度!B977</f>
        <v/>
      </c>
      <c r="C717">
        <f>IF(评分与状态_周度!E993="🟢 简单模式",8000,0)</f>
        <v/>
      </c>
      <c r="D717">
        <f>IF(评分与状态_周度!E993="🟢 普通模式",8000,0)</f>
        <v/>
      </c>
      <c r="E717">
        <f>IF(评分与状态_周度!E993="🟡 困难模式",8000,0)</f>
        <v/>
      </c>
      <c r="F717">
        <f>IF(评分与状态_周度!E993="🟠 噩梦模式",8000,0)</f>
        <v/>
      </c>
      <c r="G717">
        <f>IF(评分与状态_周度!E993="🔴 地狱模式",8000,0)</f>
        <v/>
      </c>
      <c r="H717">
        <f>IF(评分与状态_周度!E993="💀 炼狱模式",8000,0)</f>
        <v/>
      </c>
    </row>
    <row r="718">
      <c r="A718" s="10">
        <f>回测_周度!A978</f>
        <v/>
      </c>
      <c r="B718">
        <f>回测_周度!B978</f>
        <v/>
      </c>
      <c r="C718">
        <f>IF(评分与状态_周度!E994="🟢 简单模式",8000,0)</f>
        <v/>
      </c>
      <c r="D718">
        <f>IF(评分与状态_周度!E994="🟢 普通模式",8000,0)</f>
        <v/>
      </c>
      <c r="E718">
        <f>IF(评分与状态_周度!E994="🟡 困难模式",8000,0)</f>
        <v/>
      </c>
      <c r="F718">
        <f>IF(评分与状态_周度!E994="🟠 噩梦模式",8000,0)</f>
        <v/>
      </c>
      <c r="G718">
        <f>IF(评分与状态_周度!E994="🔴 地狱模式",8000,0)</f>
        <v/>
      </c>
      <c r="H718">
        <f>IF(评分与状态_周度!E994="💀 炼狱模式",8000,0)</f>
        <v/>
      </c>
    </row>
    <row r="719">
      <c r="A719" s="10">
        <f>回测_周度!A979</f>
        <v/>
      </c>
      <c r="B719">
        <f>回测_周度!B979</f>
        <v/>
      </c>
      <c r="C719">
        <f>IF(评分与状态_周度!E995="🟢 简单模式",8000,0)</f>
        <v/>
      </c>
      <c r="D719">
        <f>IF(评分与状态_周度!E995="🟢 普通模式",8000,0)</f>
        <v/>
      </c>
      <c r="E719">
        <f>IF(评分与状态_周度!E995="🟡 困难模式",8000,0)</f>
        <v/>
      </c>
      <c r="F719">
        <f>IF(评分与状态_周度!E995="🟠 噩梦模式",8000,0)</f>
        <v/>
      </c>
      <c r="G719">
        <f>IF(评分与状态_周度!E995="🔴 地狱模式",8000,0)</f>
        <v/>
      </c>
      <c r="H719">
        <f>IF(评分与状态_周度!E995="💀 炼狱模式",8000,0)</f>
        <v/>
      </c>
    </row>
    <row r="720">
      <c r="A720" s="10">
        <f>回测_周度!A980</f>
        <v/>
      </c>
      <c r="B720">
        <f>回测_周度!B980</f>
        <v/>
      </c>
      <c r="C720">
        <f>IF(评分与状态_周度!E996="🟢 简单模式",8000,0)</f>
        <v/>
      </c>
      <c r="D720">
        <f>IF(评分与状态_周度!E996="🟢 普通模式",8000,0)</f>
        <v/>
      </c>
      <c r="E720">
        <f>IF(评分与状态_周度!E996="🟡 困难模式",8000,0)</f>
        <v/>
      </c>
      <c r="F720">
        <f>IF(评分与状态_周度!E996="🟠 噩梦模式",8000,0)</f>
        <v/>
      </c>
      <c r="G720">
        <f>IF(评分与状态_周度!E996="🔴 地狱模式",8000,0)</f>
        <v/>
      </c>
      <c r="H720">
        <f>IF(评分与状态_周度!E996="💀 炼狱模式",8000,0)</f>
        <v/>
      </c>
    </row>
    <row r="721">
      <c r="A721" s="10">
        <f>回测_周度!A981</f>
        <v/>
      </c>
      <c r="B721">
        <f>回测_周度!B981</f>
        <v/>
      </c>
      <c r="C721">
        <f>IF(评分与状态_周度!E997="🟢 简单模式",8000,0)</f>
        <v/>
      </c>
      <c r="D721">
        <f>IF(评分与状态_周度!E997="🟢 普通模式",8000,0)</f>
        <v/>
      </c>
      <c r="E721">
        <f>IF(评分与状态_周度!E997="🟡 困难模式",8000,0)</f>
        <v/>
      </c>
      <c r="F721">
        <f>IF(评分与状态_周度!E997="🟠 噩梦模式",8000,0)</f>
        <v/>
      </c>
      <c r="G721">
        <f>IF(评分与状态_周度!E997="🔴 地狱模式",8000,0)</f>
        <v/>
      </c>
      <c r="H721">
        <f>IF(评分与状态_周度!E997="💀 炼狱模式",8000,0)</f>
        <v/>
      </c>
    </row>
    <row r="722">
      <c r="A722" s="10">
        <f>回测_周度!A982</f>
        <v/>
      </c>
      <c r="B722">
        <f>回测_周度!B982</f>
        <v/>
      </c>
      <c r="C722">
        <f>IF(评分与状态_周度!E998="🟢 简单模式",8000,0)</f>
        <v/>
      </c>
      <c r="D722">
        <f>IF(评分与状态_周度!E998="🟢 普通模式",8000,0)</f>
        <v/>
      </c>
      <c r="E722">
        <f>IF(评分与状态_周度!E998="🟡 困难模式",8000,0)</f>
        <v/>
      </c>
      <c r="F722">
        <f>IF(评分与状态_周度!E998="🟠 噩梦模式",8000,0)</f>
        <v/>
      </c>
      <c r="G722">
        <f>IF(评分与状态_周度!E998="🔴 地狱模式",8000,0)</f>
        <v/>
      </c>
      <c r="H722">
        <f>IF(评分与状态_周度!E998="💀 炼狱模式",8000,0)</f>
        <v/>
      </c>
    </row>
    <row r="723">
      <c r="A723" s="10">
        <f>回测_周度!A983</f>
        <v/>
      </c>
      <c r="B723">
        <f>回测_周度!B983</f>
        <v/>
      </c>
      <c r="C723">
        <f>IF(评分与状态_周度!E999="🟢 简单模式",8000,0)</f>
        <v/>
      </c>
      <c r="D723">
        <f>IF(评分与状态_周度!E999="🟢 普通模式",8000,0)</f>
        <v/>
      </c>
      <c r="E723">
        <f>IF(评分与状态_周度!E999="🟡 困难模式",8000,0)</f>
        <v/>
      </c>
      <c r="F723">
        <f>IF(评分与状态_周度!E999="🟠 噩梦模式",8000,0)</f>
        <v/>
      </c>
      <c r="G723">
        <f>IF(评分与状态_周度!E999="🔴 地狱模式",8000,0)</f>
        <v/>
      </c>
      <c r="H723">
        <f>IF(评分与状态_周度!E999="💀 炼狱模式",8000,0)</f>
        <v/>
      </c>
    </row>
    <row r="724">
      <c r="A724" s="10">
        <f>回测_周度!A984</f>
        <v/>
      </c>
      <c r="B724">
        <f>回测_周度!B984</f>
        <v/>
      </c>
      <c r="C724">
        <f>IF(评分与状态_周度!E1000="🟢 简单模式",8000,0)</f>
        <v/>
      </c>
      <c r="D724">
        <f>IF(评分与状态_周度!E1000="🟢 普通模式",8000,0)</f>
        <v/>
      </c>
      <c r="E724">
        <f>IF(评分与状态_周度!E1000="🟡 困难模式",8000,0)</f>
        <v/>
      </c>
      <c r="F724">
        <f>IF(评分与状态_周度!E1000="🟠 噩梦模式",8000,0)</f>
        <v/>
      </c>
      <c r="G724">
        <f>IF(评分与状态_周度!E1000="🔴 地狱模式",8000,0)</f>
        <v/>
      </c>
      <c r="H724">
        <f>IF(评分与状态_周度!E1000="💀 炼狱模式",8000,0)</f>
        <v/>
      </c>
    </row>
    <row r="725">
      <c r="A725" s="10">
        <f>回测_周度!A985</f>
        <v/>
      </c>
      <c r="B725">
        <f>回测_周度!B985</f>
        <v/>
      </c>
      <c r="C725">
        <f>IF(评分与状态_周度!E1001="🟢 简单模式",8000,0)</f>
        <v/>
      </c>
      <c r="D725">
        <f>IF(评分与状态_周度!E1001="🟢 普通模式",8000,0)</f>
        <v/>
      </c>
      <c r="E725">
        <f>IF(评分与状态_周度!E1001="🟡 困难模式",8000,0)</f>
        <v/>
      </c>
      <c r="F725">
        <f>IF(评分与状态_周度!E1001="🟠 噩梦模式",8000,0)</f>
        <v/>
      </c>
      <c r="G725">
        <f>IF(评分与状态_周度!E1001="🔴 地狱模式",8000,0)</f>
        <v/>
      </c>
      <c r="H725">
        <f>IF(评分与状态_周度!E1001="💀 炼狱模式",8000,0)</f>
        <v/>
      </c>
    </row>
    <row r="726">
      <c r="A726" s="10">
        <f>回测_周度!A986</f>
        <v/>
      </c>
      <c r="B726">
        <f>回测_周度!B986</f>
        <v/>
      </c>
      <c r="C726">
        <f>IF(评分与状态_周度!E1002="🟢 简单模式",8000,0)</f>
        <v/>
      </c>
      <c r="D726">
        <f>IF(评分与状态_周度!E1002="🟢 普通模式",8000,0)</f>
        <v/>
      </c>
      <c r="E726">
        <f>IF(评分与状态_周度!E1002="🟡 困难模式",8000,0)</f>
        <v/>
      </c>
      <c r="F726">
        <f>IF(评分与状态_周度!E1002="🟠 噩梦模式",8000,0)</f>
        <v/>
      </c>
      <c r="G726">
        <f>IF(评分与状态_周度!E1002="🔴 地狱模式",8000,0)</f>
        <v/>
      </c>
      <c r="H726">
        <f>IF(评分与状态_周度!E1002="💀 炼狱模式",8000,0)</f>
        <v/>
      </c>
    </row>
    <row r="727">
      <c r="A727" s="10">
        <f>回测_周度!A987</f>
        <v/>
      </c>
      <c r="B727">
        <f>回测_周度!B987</f>
        <v/>
      </c>
      <c r="C727">
        <f>IF(评分与状态_周度!E1003="🟢 简单模式",8000,0)</f>
        <v/>
      </c>
      <c r="D727">
        <f>IF(评分与状态_周度!E1003="🟢 普通模式",8000,0)</f>
        <v/>
      </c>
      <c r="E727">
        <f>IF(评分与状态_周度!E1003="🟡 困难模式",8000,0)</f>
        <v/>
      </c>
      <c r="F727">
        <f>IF(评分与状态_周度!E1003="🟠 噩梦模式",8000,0)</f>
        <v/>
      </c>
      <c r="G727">
        <f>IF(评分与状态_周度!E1003="🔴 地狱模式",8000,0)</f>
        <v/>
      </c>
      <c r="H727">
        <f>IF(评分与状态_周度!E1003="💀 炼狱模式",8000,0)</f>
        <v/>
      </c>
    </row>
    <row r="728">
      <c r="A728" s="10">
        <f>回测_周度!A988</f>
        <v/>
      </c>
      <c r="B728">
        <f>回测_周度!B988</f>
        <v/>
      </c>
      <c r="C728">
        <f>IF(评分与状态_周度!E1004="🟢 简单模式",8000,0)</f>
        <v/>
      </c>
      <c r="D728">
        <f>IF(评分与状态_周度!E1004="🟢 普通模式",8000,0)</f>
        <v/>
      </c>
      <c r="E728">
        <f>IF(评分与状态_周度!E1004="🟡 困难模式",8000,0)</f>
        <v/>
      </c>
      <c r="F728">
        <f>IF(评分与状态_周度!E1004="🟠 噩梦模式",8000,0)</f>
        <v/>
      </c>
      <c r="G728">
        <f>IF(评分与状态_周度!E1004="🔴 地狱模式",8000,0)</f>
        <v/>
      </c>
      <c r="H728">
        <f>IF(评分与状态_周度!E1004="💀 炼狱模式",8000,0)</f>
        <v/>
      </c>
    </row>
    <row r="729">
      <c r="A729" s="10">
        <f>回测_周度!A989</f>
        <v/>
      </c>
      <c r="B729">
        <f>回测_周度!B989</f>
        <v/>
      </c>
      <c r="C729">
        <f>IF(评分与状态_周度!E1005="🟢 简单模式",8000,0)</f>
        <v/>
      </c>
      <c r="D729">
        <f>IF(评分与状态_周度!E1005="🟢 普通模式",8000,0)</f>
        <v/>
      </c>
      <c r="E729">
        <f>IF(评分与状态_周度!E1005="🟡 困难模式",8000,0)</f>
        <v/>
      </c>
      <c r="F729">
        <f>IF(评分与状态_周度!E1005="🟠 噩梦模式",8000,0)</f>
        <v/>
      </c>
      <c r="G729">
        <f>IF(评分与状态_周度!E1005="🔴 地狱模式",8000,0)</f>
        <v/>
      </c>
      <c r="H729">
        <f>IF(评分与状态_周度!E1005="💀 炼狱模式",8000,0)</f>
        <v/>
      </c>
    </row>
    <row r="730">
      <c r="A730" s="10">
        <f>回测_周度!A990</f>
        <v/>
      </c>
      <c r="B730">
        <f>回测_周度!B990</f>
        <v/>
      </c>
      <c r="C730">
        <f>IF(评分与状态_周度!E1006="🟢 简单模式",8000,0)</f>
        <v/>
      </c>
      <c r="D730">
        <f>IF(评分与状态_周度!E1006="🟢 普通模式",8000,0)</f>
        <v/>
      </c>
      <c r="E730">
        <f>IF(评分与状态_周度!E1006="🟡 困难模式",8000,0)</f>
        <v/>
      </c>
      <c r="F730">
        <f>IF(评分与状态_周度!E1006="🟠 噩梦模式",8000,0)</f>
        <v/>
      </c>
      <c r="G730">
        <f>IF(评分与状态_周度!E1006="🔴 地狱模式",8000,0)</f>
        <v/>
      </c>
      <c r="H730">
        <f>IF(评分与状态_周度!E1006="💀 炼狱模式",8000,0)</f>
        <v/>
      </c>
    </row>
    <row r="731">
      <c r="A731" s="10">
        <f>回测_周度!A991</f>
        <v/>
      </c>
      <c r="B731">
        <f>回测_周度!B991</f>
        <v/>
      </c>
      <c r="C731">
        <f>IF(评分与状态_周度!E1007="🟢 简单模式",8000,0)</f>
        <v/>
      </c>
      <c r="D731">
        <f>IF(评分与状态_周度!E1007="🟢 普通模式",8000,0)</f>
        <v/>
      </c>
      <c r="E731">
        <f>IF(评分与状态_周度!E1007="🟡 困难模式",8000,0)</f>
        <v/>
      </c>
      <c r="F731">
        <f>IF(评分与状态_周度!E1007="🟠 噩梦模式",8000,0)</f>
        <v/>
      </c>
      <c r="G731">
        <f>IF(评分与状态_周度!E1007="🔴 地狱模式",8000,0)</f>
        <v/>
      </c>
      <c r="H731">
        <f>IF(评分与状态_周度!E1007="💀 炼狱模式",8000,0)</f>
        <v/>
      </c>
    </row>
    <row r="732">
      <c r="A732" s="10">
        <f>回测_周度!A992</f>
        <v/>
      </c>
      <c r="B732">
        <f>回测_周度!B992</f>
        <v/>
      </c>
      <c r="C732">
        <f>IF(评分与状态_周度!E1008="🟢 简单模式",8000,0)</f>
        <v/>
      </c>
      <c r="D732">
        <f>IF(评分与状态_周度!E1008="🟢 普通模式",8000,0)</f>
        <v/>
      </c>
      <c r="E732">
        <f>IF(评分与状态_周度!E1008="🟡 困难模式",8000,0)</f>
        <v/>
      </c>
      <c r="F732">
        <f>IF(评分与状态_周度!E1008="🟠 噩梦模式",8000,0)</f>
        <v/>
      </c>
      <c r="G732">
        <f>IF(评分与状态_周度!E1008="🔴 地狱模式",8000,0)</f>
        <v/>
      </c>
      <c r="H732">
        <f>IF(评分与状态_周度!E1008="💀 炼狱模式",8000,0)</f>
        <v/>
      </c>
    </row>
    <row r="733">
      <c r="A733" s="10">
        <f>回测_周度!A993</f>
        <v/>
      </c>
      <c r="B733">
        <f>回测_周度!B993</f>
        <v/>
      </c>
      <c r="C733">
        <f>IF(评分与状态_周度!E1009="🟢 简单模式",8000,0)</f>
        <v/>
      </c>
      <c r="D733">
        <f>IF(评分与状态_周度!E1009="🟢 普通模式",8000,0)</f>
        <v/>
      </c>
      <c r="E733">
        <f>IF(评分与状态_周度!E1009="🟡 困难模式",8000,0)</f>
        <v/>
      </c>
      <c r="F733">
        <f>IF(评分与状态_周度!E1009="🟠 噩梦模式",8000,0)</f>
        <v/>
      </c>
      <c r="G733">
        <f>IF(评分与状态_周度!E1009="🔴 地狱模式",8000,0)</f>
        <v/>
      </c>
      <c r="H733">
        <f>IF(评分与状态_周度!E1009="💀 炼狱模式",8000,0)</f>
        <v/>
      </c>
    </row>
    <row r="734">
      <c r="A734" s="10">
        <f>回测_周度!A994</f>
        <v/>
      </c>
      <c r="B734">
        <f>回测_周度!B994</f>
        <v/>
      </c>
      <c r="C734">
        <f>IF(评分与状态_周度!E1010="🟢 简单模式",8000,0)</f>
        <v/>
      </c>
      <c r="D734">
        <f>IF(评分与状态_周度!E1010="🟢 普通模式",8000,0)</f>
        <v/>
      </c>
      <c r="E734">
        <f>IF(评分与状态_周度!E1010="🟡 困难模式",8000,0)</f>
        <v/>
      </c>
      <c r="F734">
        <f>IF(评分与状态_周度!E1010="🟠 噩梦模式",8000,0)</f>
        <v/>
      </c>
      <c r="G734">
        <f>IF(评分与状态_周度!E1010="🔴 地狱模式",8000,0)</f>
        <v/>
      </c>
      <c r="H734">
        <f>IF(评分与状态_周度!E1010="💀 炼狱模式",8000,0)</f>
        <v/>
      </c>
    </row>
    <row r="735">
      <c r="A735" s="10">
        <f>回测_周度!A995</f>
        <v/>
      </c>
      <c r="B735">
        <f>回测_周度!B995</f>
        <v/>
      </c>
      <c r="C735">
        <f>IF(评分与状态_周度!E1011="🟢 简单模式",8000,0)</f>
        <v/>
      </c>
      <c r="D735">
        <f>IF(评分与状态_周度!E1011="🟢 普通模式",8000,0)</f>
        <v/>
      </c>
      <c r="E735">
        <f>IF(评分与状态_周度!E1011="🟡 困难模式",8000,0)</f>
        <v/>
      </c>
      <c r="F735">
        <f>IF(评分与状态_周度!E1011="🟠 噩梦模式",8000,0)</f>
        <v/>
      </c>
      <c r="G735">
        <f>IF(评分与状态_周度!E1011="🔴 地狱模式",8000,0)</f>
        <v/>
      </c>
      <c r="H735">
        <f>IF(评分与状态_周度!E1011="💀 炼狱模式",8000,0)</f>
        <v/>
      </c>
    </row>
    <row r="736">
      <c r="A736" s="10">
        <f>回测_周度!A996</f>
        <v/>
      </c>
      <c r="B736">
        <f>回测_周度!B996</f>
        <v/>
      </c>
      <c r="C736">
        <f>IF(评分与状态_周度!E1012="🟢 简单模式",8000,0)</f>
        <v/>
      </c>
      <c r="D736">
        <f>IF(评分与状态_周度!E1012="🟢 普通模式",8000,0)</f>
        <v/>
      </c>
      <c r="E736">
        <f>IF(评分与状态_周度!E1012="🟡 困难模式",8000,0)</f>
        <v/>
      </c>
      <c r="F736">
        <f>IF(评分与状态_周度!E1012="🟠 噩梦模式",8000,0)</f>
        <v/>
      </c>
      <c r="G736">
        <f>IF(评分与状态_周度!E1012="🔴 地狱模式",8000,0)</f>
        <v/>
      </c>
      <c r="H736">
        <f>IF(评分与状态_周度!E1012="💀 炼狱模式",8000,0)</f>
        <v/>
      </c>
    </row>
    <row r="737">
      <c r="A737" s="10">
        <f>回测_周度!A997</f>
        <v/>
      </c>
      <c r="B737">
        <f>回测_周度!B997</f>
        <v/>
      </c>
      <c r="C737">
        <f>IF(评分与状态_周度!E1013="🟢 简单模式",8000,0)</f>
        <v/>
      </c>
      <c r="D737">
        <f>IF(评分与状态_周度!E1013="🟢 普通模式",8000,0)</f>
        <v/>
      </c>
      <c r="E737">
        <f>IF(评分与状态_周度!E1013="🟡 困难模式",8000,0)</f>
        <v/>
      </c>
      <c r="F737">
        <f>IF(评分与状态_周度!E1013="🟠 噩梦模式",8000,0)</f>
        <v/>
      </c>
      <c r="G737">
        <f>IF(评分与状态_周度!E1013="🔴 地狱模式",8000,0)</f>
        <v/>
      </c>
      <c r="H737">
        <f>IF(评分与状态_周度!E1013="💀 炼狱模式",8000,0)</f>
        <v/>
      </c>
    </row>
    <row r="738">
      <c r="A738" s="10">
        <f>回测_周度!A998</f>
        <v/>
      </c>
      <c r="B738">
        <f>回测_周度!B998</f>
        <v/>
      </c>
      <c r="C738">
        <f>IF(评分与状态_周度!E1014="🟢 简单模式",8000,0)</f>
        <v/>
      </c>
      <c r="D738">
        <f>IF(评分与状态_周度!E1014="🟢 普通模式",8000,0)</f>
        <v/>
      </c>
      <c r="E738">
        <f>IF(评分与状态_周度!E1014="🟡 困难模式",8000,0)</f>
        <v/>
      </c>
      <c r="F738">
        <f>IF(评分与状态_周度!E1014="🟠 噩梦模式",8000,0)</f>
        <v/>
      </c>
      <c r="G738">
        <f>IF(评分与状态_周度!E1014="🔴 地狱模式",8000,0)</f>
        <v/>
      </c>
      <c r="H738">
        <f>IF(评分与状态_周度!E1014="💀 炼狱模式",8000,0)</f>
        <v/>
      </c>
    </row>
    <row r="739">
      <c r="A739" s="10">
        <f>回测_周度!A999</f>
        <v/>
      </c>
      <c r="B739">
        <f>回测_周度!B999</f>
        <v/>
      </c>
      <c r="C739">
        <f>IF(评分与状态_周度!E1015="🟢 简单模式",8000,0)</f>
        <v/>
      </c>
      <c r="D739">
        <f>IF(评分与状态_周度!E1015="🟢 普通模式",8000,0)</f>
        <v/>
      </c>
      <c r="E739">
        <f>IF(评分与状态_周度!E1015="🟡 困难模式",8000,0)</f>
        <v/>
      </c>
      <c r="F739">
        <f>IF(评分与状态_周度!E1015="🟠 噩梦模式",8000,0)</f>
        <v/>
      </c>
      <c r="G739">
        <f>IF(评分与状态_周度!E1015="🔴 地狱模式",8000,0)</f>
        <v/>
      </c>
      <c r="H739">
        <f>IF(评分与状态_周度!E1015="💀 炼狱模式",8000,0)</f>
        <v/>
      </c>
    </row>
    <row r="740">
      <c r="A740" s="10">
        <f>回测_周度!A1000</f>
        <v/>
      </c>
      <c r="B740">
        <f>回测_周度!B1000</f>
        <v/>
      </c>
      <c r="C740">
        <f>IF(评分与状态_周度!E1016="🟢 简单模式",8000,0)</f>
        <v/>
      </c>
      <c r="D740">
        <f>IF(评分与状态_周度!E1016="🟢 普通模式",8000,0)</f>
        <v/>
      </c>
      <c r="E740">
        <f>IF(评分与状态_周度!E1016="🟡 困难模式",8000,0)</f>
        <v/>
      </c>
      <c r="F740">
        <f>IF(评分与状态_周度!E1016="🟠 噩梦模式",8000,0)</f>
        <v/>
      </c>
      <c r="G740">
        <f>IF(评分与状态_周度!E1016="🔴 地狱模式",8000,0)</f>
        <v/>
      </c>
      <c r="H740">
        <f>IF(评分与状态_周度!E1016="💀 炼狱模式",8000,0)</f>
        <v/>
      </c>
    </row>
    <row r="741">
      <c r="A741" s="10">
        <f>回测_周度!A1001</f>
        <v/>
      </c>
      <c r="B741">
        <f>回测_周度!B1001</f>
        <v/>
      </c>
      <c r="C741">
        <f>IF(评分与状态_周度!E1017="🟢 简单模式",8000,0)</f>
        <v/>
      </c>
      <c r="D741">
        <f>IF(评分与状态_周度!E1017="🟢 普通模式",8000,0)</f>
        <v/>
      </c>
      <c r="E741">
        <f>IF(评分与状态_周度!E1017="🟡 困难模式",8000,0)</f>
        <v/>
      </c>
      <c r="F741">
        <f>IF(评分与状态_周度!E1017="🟠 噩梦模式",8000,0)</f>
        <v/>
      </c>
      <c r="G741">
        <f>IF(评分与状态_周度!E1017="🔴 地狱模式",8000,0)</f>
        <v/>
      </c>
      <c r="H741">
        <f>IF(评分与状态_周度!E1017="💀 炼狱模式",8000,0)</f>
        <v/>
      </c>
    </row>
    <row r="742">
      <c r="A742" s="10">
        <f>回测_周度!A1002</f>
        <v/>
      </c>
      <c r="B742">
        <f>回测_周度!B1002</f>
        <v/>
      </c>
      <c r="C742">
        <f>IF(评分与状态_周度!E1018="🟢 简单模式",8000,0)</f>
        <v/>
      </c>
      <c r="D742">
        <f>IF(评分与状态_周度!E1018="🟢 普通模式",8000,0)</f>
        <v/>
      </c>
      <c r="E742">
        <f>IF(评分与状态_周度!E1018="🟡 困难模式",8000,0)</f>
        <v/>
      </c>
      <c r="F742">
        <f>IF(评分与状态_周度!E1018="🟠 噩梦模式",8000,0)</f>
        <v/>
      </c>
      <c r="G742">
        <f>IF(评分与状态_周度!E1018="🔴 地狱模式",8000,0)</f>
        <v/>
      </c>
      <c r="H742">
        <f>IF(评分与状态_周度!E1018="💀 炼狱模式",8000,0)</f>
        <v/>
      </c>
    </row>
    <row r="743">
      <c r="A743" s="10">
        <f>回测_周度!A1003</f>
        <v/>
      </c>
      <c r="B743">
        <f>回测_周度!B1003</f>
        <v/>
      </c>
      <c r="C743">
        <f>IF(评分与状态_周度!E1019="🟢 简单模式",8000,0)</f>
        <v/>
      </c>
      <c r="D743">
        <f>IF(评分与状态_周度!E1019="🟢 普通模式",8000,0)</f>
        <v/>
      </c>
      <c r="E743">
        <f>IF(评分与状态_周度!E1019="🟡 困难模式",8000,0)</f>
        <v/>
      </c>
      <c r="F743">
        <f>IF(评分与状态_周度!E1019="🟠 噩梦模式",8000,0)</f>
        <v/>
      </c>
      <c r="G743">
        <f>IF(评分与状态_周度!E1019="🔴 地狱模式",8000,0)</f>
        <v/>
      </c>
      <c r="H743">
        <f>IF(评分与状态_周度!E1019="💀 炼狱模式",8000,0)</f>
        <v/>
      </c>
    </row>
    <row r="744">
      <c r="A744" s="10">
        <f>回测_周度!A1004</f>
        <v/>
      </c>
      <c r="B744">
        <f>回测_周度!B1004</f>
        <v/>
      </c>
      <c r="C744">
        <f>IF(评分与状态_周度!E1020="🟢 简单模式",8000,0)</f>
        <v/>
      </c>
      <c r="D744">
        <f>IF(评分与状态_周度!E1020="🟢 普通模式",8000,0)</f>
        <v/>
      </c>
      <c r="E744">
        <f>IF(评分与状态_周度!E1020="🟡 困难模式",8000,0)</f>
        <v/>
      </c>
      <c r="F744">
        <f>IF(评分与状态_周度!E1020="🟠 噩梦模式",8000,0)</f>
        <v/>
      </c>
      <c r="G744">
        <f>IF(评分与状态_周度!E1020="🔴 地狱模式",8000,0)</f>
        <v/>
      </c>
      <c r="H744">
        <f>IF(评分与状态_周度!E1020="💀 炼狱模式",8000,0)</f>
        <v/>
      </c>
    </row>
    <row r="745">
      <c r="A745" s="10">
        <f>回测_周度!A1005</f>
        <v/>
      </c>
      <c r="B745">
        <f>回测_周度!B1005</f>
        <v/>
      </c>
      <c r="C745">
        <f>IF(评分与状态_周度!E1021="🟢 简单模式",8000,0)</f>
        <v/>
      </c>
      <c r="D745">
        <f>IF(评分与状态_周度!E1021="🟢 普通模式",8000,0)</f>
        <v/>
      </c>
      <c r="E745">
        <f>IF(评分与状态_周度!E1021="🟡 困难模式",8000,0)</f>
        <v/>
      </c>
      <c r="F745">
        <f>IF(评分与状态_周度!E1021="🟠 噩梦模式",8000,0)</f>
        <v/>
      </c>
      <c r="G745">
        <f>IF(评分与状态_周度!E1021="🔴 地狱模式",8000,0)</f>
        <v/>
      </c>
      <c r="H745">
        <f>IF(评分与状态_周度!E1021="💀 炼狱模式",8000,0)</f>
        <v/>
      </c>
    </row>
    <row r="746">
      <c r="A746" s="10">
        <f>回测_周度!A1006</f>
        <v/>
      </c>
      <c r="B746">
        <f>回测_周度!B1006</f>
        <v/>
      </c>
      <c r="C746">
        <f>IF(评分与状态_周度!E1022="🟢 简单模式",8000,0)</f>
        <v/>
      </c>
      <c r="D746">
        <f>IF(评分与状态_周度!E1022="🟢 普通模式",8000,0)</f>
        <v/>
      </c>
      <c r="E746">
        <f>IF(评分与状态_周度!E1022="🟡 困难模式",8000,0)</f>
        <v/>
      </c>
      <c r="F746">
        <f>IF(评分与状态_周度!E1022="🟠 噩梦模式",8000,0)</f>
        <v/>
      </c>
      <c r="G746">
        <f>IF(评分与状态_周度!E1022="🔴 地狱模式",8000,0)</f>
        <v/>
      </c>
      <c r="H746">
        <f>IF(评分与状态_周度!E1022="💀 炼狱模式",8000,0)</f>
        <v/>
      </c>
    </row>
    <row r="747">
      <c r="A747" s="10">
        <f>回测_周度!A1007</f>
        <v/>
      </c>
      <c r="B747">
        <f>回测_周度!B1007</f>
        <v/>
      </c>
      <c r="C747">
        <f>IF(评分与状态_周度!E1023="🟢 简单模式",8000,0)</f>
        <v/>
      </c>
      <c r="D747">
        <f>IF(评分与状态_周度!E1023="🟢 普通模式",8000,0)</f>
        <v/>
      </c>
      <c r="E747">
        <f>IF(评分与状态_周度!E1023="🟡 困难模式",8000,0)</f>
        <v/>
      </c>
      <c r="F747">
        <f>IF(评分与状态_周度!E1023="🟠 噩梦模式",8000,0)</f>
        <v/>
      </c>
      <c r="G747">
        <f>IF(评分与状态_周度!E1023="🔴 地狱模式",8000,0)</f>
        <v/>
      </c>
      <c r="H747">
        <f>IF(评分与状态_周度!E1023="💀 炼狱模式",8000,0)</f>
        <v/>
      </c>
    </row>
    <row r="748">
      <c r="A748" s="10">
        <f>回测_周度!A1008</f>
        <v/>
      </c>
      <c r="B748">
        <f>回测_周度!B1008</f>
        <v/>
      </c>
      <c r="C748">
        <f>IF(评分与状态_周度!E1024="🟢 简单模式",8000,0)</f>
        <v/>
      </c>
      <c r="D748">
        <f>IF(评分与状态_周度!E1024="🟢 普通模式",8000,0)</f>
        <v/>
      </c>
      <c r="E748">
        <f>IF(评分与状态_周度!E1024="🟡 困难模式",8000,0)</f>
        <v/>
      </c>
      <c r="F748">
        <f>IF(评分与状态_周度!E1024="🟠 噩梦模式",8000,0)</f>
        <v/>
      </c>
      <c r="G748">
        <f>IF(评分与状态_周度!E1024="🔴 地狱模式",8000,0)</f>
        <v/>
      </c>
      <c r="H748">
        <f>IF(评分与状态_周度!E1024="💀 炼狱模式",8000,0)</f>
        <v/>
      </c>
    </row>
    <row r="749">
      <c r="A749" s="10">
        <f>回测_周度!A1009</f>
        <v/>
      </c>
      <c r="B749">
        <f>回测_周度!B1009</f>
        <v/>
      </c>
      <c r="C749">
        <f>IF(评分与状态_周度!E1025="🟢 简单模式",8000,0)</f>
        <v/>
      </c>
      <c r="D749">
        <f>IF(评分与状态_周度!E1025="🟢 普通模式",8000,0)</f>
        <v/>
      </c>
      <c r="E749">
        <f>IF(评分与状态_周度!E1025="🟡 困难模式",8000,0)</f>
        <v/>
      </c>
      <c r="F749">
        <f>IF(评分与状态_周度!E1025="🟠 噩梦模式",8000,0)</f>
        <v/>
      </c>
      <c r="G749">
        <f>IF(评分与状态_周度!E1025="🔴 地狱模式",8000,0)</f>
        <v/>
      </c>
      <c r="H749">
        <f>IF(评分与状态_周度!E1025="💀 炼狱模式",8000,0)</f>
        <v/>
      </c>
    </row>
    <row r="750">
      <c r="A750" s="10">
        <f>回测_周度!A1010</f>
        <v/>
      </c>
      <c r="B750">
        <f>回测_周度!B1010</f>
        <v/>
      </c>
      <c r="C750">
        <f>IF(评分与状态_周度!E1026="🟢 简单模式",8000,0)</f>
        <v/>
      </c>
      <c r="D750">
        <f>IF(评分与状态_周度!E1026="🟢 普通模式",8000,0)</f>
        <v/>
      </c>
      <c r="E750">
        <f>IF(评分与状态_周度!E1026="🟡 困难模式",8000,0)</f>
        <v/>
      </c>
      <c r="F750">
        <f>IF(评分与状态_周度!E1026="🟠 噩梦模式",8000,0)</f>
        <v/>
      </c>
      <c r="G750">
        <f>IF(评分与状态_周度!E1026="🔴 地狱模式",8000,0)</f>
        <v/>
      </c>
      <c r="H750">
        <f>IF(评分与状态_周度!E1026="💀 炼狱模式",8000,0)</f>
        <v/>
      </c>
    </row>
    <row r="751">
      <c r="A751" s="10">
        <f>回测_周度!A1011</f>
        <v/>
      </c>
      <c r="B751">
        <f>回测_周度!B1011</f>
        <v/>
      </c>
      <c r="C751">
        <f>IF(评分与状态_周度!E1027="🟢 简单模式",8000,0)</f>
        <v/>
      </c>
      <c r="D751">
        <f>IF(评分与状态_周度!E1027="🟢 普通模式",8000,0)</f>
        <v/>
      </c>
      <c r="E751">
        <f>IF(评分与状态_周度!E1027="🟡 困难模式",8000,0)</f>
        <v/>
      </c>
      <c r="F751">
        <f>IF(评分与状态_周度!E1027="🟠 噩梦模式",8000,0)</f>
        <v/>
      </c>
      <c r="G751">
        <f>IF(评分与状态_周度!E1027="🔴 地狱模式",8000,0)</f>
        <v/>
      </c>
      <c r="H751">
        <f>IF(评分与状态_周度!E1027="💀 炼狱模式",8000,0)</f>
        <v/>
      </c>
    </row>
    <row r="752">
      <c r="A752" s="10">
        <f>回测_周度!A1012</f>
        <v/>
      </c>
      <c r="B752">
        <f>回测_周度!B1012</f>
        <v/>
      </c>
      <c r="C752">
        <f>IF(评分与状态_周度!E1028="🟢 简单模式",8000,0)</f>
        <v/>
      </c>
      <c r="D752">
        <f>IF(评分与状态_周度!E1028="🟢 普通模式",8000,0)</f>
        <v/>
      </c>
      <c r="E752">
        <f>IF(评分与状态_周度!E1028="🟡 困难模式",8000,0)</f>
        <v/>
      </c>
      <c r="F752">
        <f>IF(评分与状态_周度!E1028="🟠 噩梦模式",8000,0)</f>
        <v/>
      </c>
      <c r="G752">
        <f>IF(评分与状态_周度!E1028="🔴 地狱模式",8000,0)</f>
        <v/>
      </c>
      <c r="H752">
        <f>IF(评分与状态_周度!E1028="💀 炼狱模式",8000,0)</f>
        <v/>
      </c>
    </row>
    <row r="753">
      <c r="A753" s="10">
        <f>回测_周度!A1013</f>
        <v/>
      </c>
      <c r="B753">
        <f>回测_周度!B1013</f>
        <v/>
      </c>
      <c r="C753">
        <f>IF(评分与状态_周度!E1029="🟢 简单模式",8000,0)</f>
        <v/>
      </c>
      <c r="D753">
        <f>IF(评分与状态_周度!E1029="🟢 普通模式",8000,0)</f>
        <v/>
      </c>
      <c r="E753">
        <f>IF(评分与状态_周度!E1029="🟡 困难模式",8000,0)</f>
        <v/>
      </c>
      <c r="F753">
        <f>IF(评分与状态_周度!E1029="🟠 噩梦模式",8000,0)</f>
        <v/>
      </c>
      <c r="G753">
        <f>IF(评分与状态_周度!E1029="🔴 地狱模式",8000,0)</f>
        <v/>
      </c>
      <c r="H753">
        <f>IF(评分与状态_周度!E1029="💀 炼狱模式",8000,0)</f>
        <v/>
      </c>
    </row>
    <row r="754">
      <c r="A754" s="10">
        <f>回测_周度!A1014</f>
        <v/>
      </c>
      <c r="B754">
        <f>回测_周度!B1014</f>
        <v/>
      </c>
      <c r="C754">
        <f>IF(评分与状态_周度!E1030="🟢 简单模式",8000,0)</f>
        <v/>
      </c>
      <c r="D754">
        <f>IF(评分与状态_周度!E1030="🟢 普通模式",8000,0)</f>
        <v/>
      </c>
      <c r="E754">
        <f>IF(评分与状态_周度!E1030="🟡 困难模式",8000,0)</f>
        <v/>
      </c>
      <c r="F754">
        <f>IF(评分与状态_周度!E1030="🟠 噩梦模式",8000,0)</f>
        <v/>
      </c>
      <c r="G754">
        <f>IF(评分与状态_周度!E1030="🔴 地狱模式",8000,0)</f>
        <v/>
      </c>
      <c r="H754">
        <f>IF(评分与状态_周度!E1030="💀 炼狱模式",8000,0)</f>
        <v/>
      </c>
    </row>
    <row r="755">
      <c r="A755" s="10">
        <f>回测_周度!A1015</f>
        <v/>
      </c>
      <c r="B755">
        <f>回测_周度!B1015</f>
        <v/>
      </c>
      <c r="C755">
        <f>IF(评分与状态_周度!E1031="🟢 简单模式",8000,0)</f>
        <v/>
      </c>
      <c r="D755">
        <f>IF(评分与状态_周度!E1031="🟢 普通模式",8000,0)</f>
        <v/>
      </c>
      <c r="E755">
        <f>IF(评分与状态_周度!E1031="🟡 困难模式",8000,0)</f>
        <v/>
      </c>
      <c r="F755">
        <f>IF(评分与状态_周度!E1031="🟠 噩梦模式",8000,0)</f>
        <v/>
      </c>
      <c r="G755">
        <f>IF(评分与状态_周度!E1031="🔴 地狱模式",8000,0)</f>
        <v/>
      </c>
      <c r="H755">
        <f>IF(评分与状态_周度!E1031="💀 炼狱模式",8000,0)</f>
        <v/>
      </c>
    </row>
    <row r="756">
      <c r="A756" s="10">
        <f>回测_周度!A1016</f>
        <v/>
      </c>
      <c r="B756">
        <f>回测_周度!B1016</f>
        <v/>
      </c>
      <c r="C756">
        <f>IF(评分与状态_周度!E1032="🟢 简单模式",8000,0)</f>
        <v/>
      </c>
      <c r="D756">
        <f>IF(评分与状态_周度!E1032="🟢 普通模式",8000,0)</f>
        <v/>
      </c>
      <c r="E756">
        <f>IF(评分与状态_周度!E1032="🟡 困难模式",8000,0)</f>
        <v/>
      </c>
      <c r="F756">
        <f>IF(评分与状态_周度!E1032="🟠 噩梦模式",8000,0)</f>
        <v/>
      </c>
      <c r="G756">
        <f>IF(评分与状态_周度!E1032="🔴 地狱模式",8000,0)</f>
        <v/>
      </c>
      <c r="H756">
        <f>IF(评分与状态_周度!E1032="💀 炼狱模式",8000,0)</f>
        <v/>
      </c>
    </row>
    <row r="757">
      <c r="A757" s="10">
        <f>回测_周度!A1017</f>
        <v/>
      </c>
      <c r="B757">
        <f>回测_周度!B1017</f>
        <v/>
      </c>
      <c r="C757">
        <f>IF(评分与状态_周度!E1033="🟢 简单模式",8000,0)</f>
        <v/>
      </c>
      <c r="D757">
        <f>IF(评分与状态_周度!E1033="🟢 普通模式",8000,0)</f>
        <v/>
      </c>
      <c r="E757">
        <f>IF(评分与状态_周度!E1033="🟡 困难模式",8000,0)</f>
        <v/>
      </c>
      <c r="F757">
        <f>IF(评分与状态_周度!E1033="🟠 噩梦模式",8000,0)</f>
        <v/>
      </c>
      <c r="G757">
        <f>IF(评分与状态_周度!E1033="🔴 地狱模式",8000,0)</f>
        <v/>
      </c>
      <c r="H757">
        <f>IF(评分与状态_周度!E1033="💀 炼狱模式",8000,0)</f>
        <v/>
      </c>
    </row>
    <row r="758">
      <c r="A758" s="10">
        <f>回测_周度!A1018</f>
        <v/>
      </c>
      <c r="B758">
        <f>回测_周度!B1018</f>
        <v/>
      </c>
      <c r="C758">
        <f>IF(评分与状态_周度!E1034="🟢 简单模式",8000,0)</f>
        <v/>
      </c>
      <c r="D758">
        <f>IF(评分与状态_周度!E1034="🟢 普通模式",8000,0)</f>
        <v/>
      </c>
      <c r="E758">
        <f>IF(评分与状态_周度!E1034="🟡 困难模式",8000,0)</f>
        <v/>
      </c>
      <c r="F758">
        <f>IF(评分与状态_周度!E1034="🟠 噩梦模式",8000,0)</f>
        <v/>
      </c>
      <c r="G758">
        <f>IF(评分与状态_周度!E1034="🔴 地狱模式",8000,0)</f>
        <v/>
      </c>
      <c r="H758">
        <f>IF(评分与状态_周度!E1034="💀 炼狱模式",8000,0)</f>
        <v/>
      </c>
    </row>
    <row r="759">
      <c r="A759" s="10">
        <f>回测_周度!A1019</f>
        <v/>
      </c>
      <c r="B759">
        <f>回测_周度!B1019</f>
        <v/>
      </c>
      <c r="C759">
        <f>IF(评分与状态_周度!E1035="🟢 简单模式",8000,0)</f>
        <v/>
      </c>
      <c r="D759">
        <f>IF(评分与状态_周度!E1035="🟢 普通模式",8000,0)</f>
        <v/>
      </c>
      <c r="E759">
        <f>IF(评分与状态_周度!E1035="🟡 困难模式",8000,0)</f>
        <v/>
      </c>
      <c r="F759">
        <f>IF(评分与状态_周度!E1035="🟠 噩梦模式",8000,0)</f>
        <v/>
      </c>
      <c r="G759">
        <f>IF(评分与状态_周度!E1035="🔴 地狱模式",8000,0)</f>
        <v/>
      </c>
      <c r="H759">
        <f>IF(评分与状态_周度!E1035="💀 炼狱模式",8000,0)</f>
        <v/>
      </c>
    </row>
    <row r="760">
      <c r="A760" s="10">
        <f>回测_周度!A1020</f>
        <v/>
      </c>
      <c r="B760">
        <f>回测_周度!B1020</f>
        <v/>
      </c>
      <c r="C760">
        <f>IF(评分与状态_周度!E1036="🟢 简单模式",8000,0)</f>
        <v/>
      </c>
      <c r="D760">
        <f>IF(评分与状态_周度!E1036="🟢 普通模式",8000,0)</f>
        <v/>
      </c>
      <c r="E760">
        <f>IF(评分与状态_周度!E1036="🟡 困难模式",8000,0)</f>
        <v/>
      </c>
      <c r="F760">
        <f>IF(评分与状态_周度!E1036="🟠 噩梦模式",8000,0)</f>
        <v/>
      </c>
      <c r="G760">
        <f>IF(评分与状态_周度!E1036="🔴 地狱模式",8000,0)</f>
        <v/>
      </c>
      <c r="H760">
        <f>IF(评分与状态_周度!E1036="💀 炼狱模式",8000,0)</f>
        <v/>
      </c>
    </row>
    <row r="761">
      <c r="A761" s="10">
        <f>回测_周度!A1021</f>
        <v/>
      </c>
      <c r="B761">
        <f>回测_周度!B1021</f>
        <v/>
      </c>
      <c r="C761">
        <f>IF(评分与状态_周度!E1037="🟢 简单模式",8000,0)</f>
        <v/>
      </c>
      <c r="D761">
        <f>IF(评分与状态_周度!E1037="🟢 普通模式",8000,0)</f>
        <v/>
      </c>
      <c r="E761">
        <f>IF(评分与状态_周度!E1037="🟡 困难模式",8000,0)</f>
        <v/>
      </c>
      <c r="F761">
        <f>IF(评分与状态_周度!E1037="🟠 噩梦模式",8000,0)</f>
        <v/>
      </c>
      <c r="G761">
        <f>IF(评分与状态_周度!E1037="🔴 地狱模式",8000,0)</f>
        <v/>
      </c>
      <c r="H761">
        <f>IF(评分与状态_周度!E1037="💀 炼狱模式",8000,0)</f>
        <v/>
      </c>
    </row>
    <row r="762">
      <c r="A762" s="10">
        <f>回测_周度!A1022</f>
        <v/>
      </c>
      <c r="B762">
        <f>回测_周度!B1022</f>
        <v/>
      </c>
      <c r="C762">
        <f>IF(评分与状态_周度!E1038="🟢 简单模式",8000,0)</f>
        <v/>
      </c>
      <c r="D762">
        <f>IF(评分与状态_周度!E1038="🟢 普通模式",8000,0)</f>
        <v/>
      </c>
      <c r="E762">
        <f>IF(评分与状态_周度!E1038="🟡 困难模式",8000,0)</f>
        <v/>
      </c>
      <c r="F762">
        <f>IF(评分与状态_周度!E1038="🟠 噩梦模式",8000,0)</f>
        <v/>
      </c>
      <c r="G762">
        <f>IF(评分与状态_周度!E1038="🔴 地狱模式",8000,0)</f>
        <v/>
      </c>
      <c r="H762">
        <f>IF(评分与状态_周度!E1038="💀 炼狱模式",8000,0)</f>
        <v/>
      </c>
    </row>
    <row r="763">
      <c r="A763" s="10">
        <f>回测_周度!A1023</f>
        <v/>
      </c>
      <c r="B763">
        <f>回测_周度!B1023</f>
        <v/>
      </c>
      <c r="C763">
        <f>IF(评分与状态_周度!E1039="🟢 简单模式",8000,0)</f>
        <v/>
      </c>
      <c r="D763">
        <f>IF(评分与状态_周度!E1039="🟢 普通模式",8000,0)</f>
        <v/>
      </c>
      <c r="E763">
        <f>IF(评分与状态_周度!E1039="🟡 困难模式",8000,0)</f>
        <v/>
      </c>
      <c r="F763">
        <f>IF(评分与状态_周度!E1039="🟠 噩梦模式",8000,0)</f>
        <v/>
      </c>
      <c r="G763">
        <f>IF(评分与状态_周度!E1039="🔴 地狱模式",8000,0)</f>
        <v/>
      </c>
      <c r="H763">
        <f>IF(评分与状态_周度!E1039="💀 炼狱模式",8000,0)</f>
        <v/>
      </c>
    </row>
    <row r="764">
      <c r="A764" s="10">
        <f>回测_周度!A1024</f>
        <v/>
      </c>
      <c r="B764">
        <f>回测_周度!B1024</f>
        <v/>
      </c>
      <c r="C764">
        <f>IF(评分与状态_周度!E1040="🟢 简单模式",8000,0)</f>
        <v/>
      </c>
      <c r="D764">
        <f>IF(评分与状态_周度!E1040="🟢 普通模式",8000,0)</f>
        <v/>
      </c>
      <c r="E764">
        <f>IF(评分与状态_周度!E1040="🟡 困难模式",8000,0)</f>
        <v/>
      </c>
      <c r="F764">
        <f>IF(评分与状态_周度!E1040="🟠 噩梦模式",8000,0)</f>
        <v/>
      </c>
      <c r="G764">
        <f>IF(评分与状态_周度!E1040="🔴 地狱模式",8000,0)</f>
        <v/>
      </c>
      <c r="H764">
        <f>IF(评分与状态_周度!E1040="💀 炼狱模式",8000,0)</f>
        <v/>
      </c>
    </row>
    <row r="765">
      <c r="A765" s="10">
        <f>回测_周度!A1025</f>
        <v/>
      </c>
      <c r="B765">
        <f>回测_周度!B1025</f>
        <v/>
      </c>
      <c r="C765">
        <f>IF(评分与状态_周度!E1041="🟢 简单模式",8000,0)</f>
        <v/>
      </c>
      <c r="D765">
        <f>IF(评分与状态_周度!E1041="🟢 普通模式",8000,0)</f>
        <v/>
      </c>
      <c r="E765">
        <f>IF(评分与状态_周度!E1041="🟡 困难模式",8000,0)</f>
        <v/>
      </c>
      <c r="F765">
        <f>IF(评分与状态_周度!E1041="🟠 噩梦模式",8000,0)</f>
        <v/>
      </c>
      <c r="G765">
        <f>IF(评分与状态_周度!E1041="🔴 地狱模式",8000,0)</f>
        <v/>
      </c>
      <c r="H765">
        <f>IF(评分与状态_周度!E1041="💀 炼狱模式",8000,0)</f>
        <v/>
      </c>
    </row>
    <row r="766">
      <c r="A766" s="10">
        <f>回测_周度!A1026</f>
        <v/>
      </c>
      <c r="B766">
        <f>回测_周度!B1026</f>
        <v/>
      </c>
      <c r="C766">
        <f>IF(评分与状态_周度!E1042="🟢 简单模式",8000,0)</f>
        <v/>
      </c>
      <c r="D766">
        <f>IF(评分与状态_周度!E1042="🟢 普通模式",8000,0)</f>
        <v/>
      </c>
      <c r="E766">
        <f>IF(评分与状态_周度!E1042="🟡 困难模式",8000,0)</f>
        <v/>
      </c>
      <c r="F766">
        <f>IF(评分与状态_周度!E1042="🟠 噩梦模式",8000,0)</f>
        <v/>
      </c>
      <c r="G766">
        <f>IF(评分与状态_周度!E1042="🔴 地狱模式",8000,0)</f>
        <v/>
      </c>
      <c r="H766">
        <f>IF(评分与状态_周度!E1042="💀 炼狱模式",8000,0)</f>
        <v/>
      </c>
    </row>
    <row r="767">
      <c r="A767" s="10">
        <f>回测_周度!A1027</f>
        <v/>
      </c>
      <c r="B767">
        <f>回测_周度!B1027</f>
        <v/>
      </c>
      <c r="C767">
        <f>IF(评分与状态_周度!E1043="🟢 简单模式",8000,0)</f>
        <v/>
      </c>
      <c r="D767">
        <f>IF(评分与状态_周度!E1043="🟢 普通模式",8000,0)</f>
        <v/>
      </c>
      <c r="E767">
        <f>IF(评分与状态_周度!E1043="🟡 困难模式",8000,0)</f>
        <v/>
      </c>
      <c r="F767">
        <f>IF(评分与状态_周度!E1043="🟠 噩梦模式",8000,0)</f>
        <v/>
      </c>
      <c r="G767">
        <f>IF(评分与状态_周度!E1043="🔴 地狱模式",8000,0)</f>
        <v/>
      </c>
      <c r="H767">
        <f>IF(评分与状态_周度!E1043="💀 炼狱模式",8000,0)</f>
        <v/>
      </c>
    </row>
    <row r="768">
      <c r="A768" s="10">
        <f>回测_周度!A1028</f>
        <v/>
      </c>
      <c r="B768">
        <f>回测_周度!B1028</f>
        <v/>
      </c>
      <c r="C768">
        <f>IF(评分与状态_周度!E1044="🟢 简单模式",8000,0)</f>
        <v/>
      </c>
      <c r="D768">
        <f>IF(评分与状态_周度!E1044="🟢 普通模式",8000,0)</f>
        <v/>
      </c>
      <c r="E768">
        <f>IF(评分与状态_周度!E1044="🟡 困难模式",8000,0)</f>
        <v/>
      </c>
      <c r="F768">
        <f>IF(评分与状态_周度!E1044="🟠 噩梦模式",8000,0)</f>
        <v/>
      </c>
      <c r="G768">
        <f>IF(评分与状态_周度!E1044="🔴 地狱模式",8000,0)</f>
        <v/>
      </c>
      <c r="H768">
        <f>IF(评分与状态_周度!E1044="💀 炼狱模式",8000,0)</f>
        <v/>
      </c>
    </row>
    <row r="769">
      <c r="A769" s="10">
        <f>回测_周度!A1029</f>
        <v/>
      </c>
      <c r="B769">
        <f>回测_周度!B1029</f>
        <v/>
      </c>
      <c r="C769">
        <f>IF(评分与状态_周度!E1045="🟢 简单模式",8000,0)</f>
        <v/>
      </c>
      <c r="D769">
        <f>IF(评分与状态_周度!E1045="🟢 普通模式",8000,0)</f>
        <v/>
      </c>
      <c r="E769">
        <f>IF(评分与状态_周度!E1045="🟡 困难模式",8000,0)</f>
        <v/>
      </c>
      <c r="F769">
        <f>IF(评分与状态_周度!E1045="🟠 噩梦模式",8000,0)</f>
        <v/>
      </c>
      <c r="G769">
        <f>IF(评分与状态_周度!E1045="🔴 地狱模式",8000,0)</f>
        <v/>
      </c>
      <c r="H769">
        <f>IF(评分与状态_周度!E1045="💀 炼狱模式",8000,0)</f>
        <v/>
      </c>
    </row>
    <row r="770">
      <c r="A770" s="10">
        <f>回测_周度!A1030</f>
        <v/>
      </c>
      <c r="B770">
        <f>回测_周度!B1030</f>
        <v/>
      </c>
      <c r="C770">
        <f>IF(评分与状态_周度!E1046="🟢 简单模式",8000,0)</f>
        <v/>
      </c>
      <c r="D770">
        <f>IF(评分与状态_周度!E1046="🟢 普通模式",8000,0)</f>
        <v/>
      </c>
      <c r="E770">
        <f>IF(评分与状态_周度!E1046="🟡 困难模式",8000,0)</f>
        <v/>
      </c>
      <c r="F770">
        <f>IF(评分与状态_周度!E1046="🟠 噩梦模式",8000,0)</f>
        <v/>
      </c>
      <c r="G770">
        <f>IF(评分与状态_周度!E1046="🔴 地狱模式",8000,0)</f>
        <v/>
      </c>
      <c r="H770">
        <f>IF(评分与状态_周度!E1046="💀 炼狱模式",8000,0)</f>
        <v/>
      </c>
    </row>
    <row r="771">
      <c r="A771" s="10">
        <f>回测_周度!A1031</f>
        <v/>
      </c>
      <c r="B771">
        <f>回测_周度!B1031</f>
        <v/>
      </c>
      <c r="C771">
        <f>IF(评分与状态_周度!E1047="🟢 简单模式",8000,0)</f>
        <v/>
      </c>
      <c r="D771">
        <f>IF(评分与状态_周度!E1047="🟢 普通模式",8000,0)</f>
        <v/>
      </c>
      <c r="E771">
        <f>IF(评分与状态_周度!E1047="🟡 困难模式",8000,0)</f>
        <v/>
      </c>
      <c r="F771">
        <f>IF(评分与状态_周度!E1047="🟠 噩梦模式",8000,0)</f>
        <v/>
      </c>
      <c r="G771">
        <f>IF(评分与状态_周度!E1047="🔴 地狱模式",8000,0)</f>
        <v/>
      </c>
      <c r="H771">
        <f>IF(评分与状态_周度!E1047="💀 炼狱模式",8000,0)</f>
        <v/>
      </c>
    </row>
    <row r="772">
      <c r="A772" s="10">
        <f>回测_周度!A1032</f>
        <v/>
      </c>
      <c r="B772">
        <f>回测_周度!B1032</f>
        <v/>
      </c>
      <c r="C772">
        <f>IF(评分与状态_周度!E1048="🟢 简单模式",8000,0)</f>
        <v/>
      </c>
      <c r="D772">
        <f>IF(评分与状态_周度!E1048="🟢 普通模式",8000,0)</f>
        <v/>
      </c>
      <c r="E772">
        <f>IF(评分与状态_周度!E1048="🟡 困难模式",8000,0)</f>
        <v/>
      </c>
      <c r="F772">
        <f>IF(评分与状态_周度!E1048="🟠 噩梦模式",8000,0)</f>
        <v/>
      </c>
      <c r="G772">
        <f>IF(评分与状态_周度!E1048="🔴 地狱模式",8000,0)</f>
        <v/>
      </c>
      <c r="H772">
        <f>IF(评分与状态_周度!E1048="💀 炼狱模式",8000,0)</f>
        <v/>
      </c>
    </row>
    <row r="773">
      <c r="A773" s="10">
        <f>回测_周度!A1033</f>
        <v/>
      </c>
      <c r="B773">
        <f>回测_周度!B1033</f>
        <v/>
      </c>
      <c r="C773">
        <f>IF(评分与状态_周度!E1049="🟢 简单模式",8000,0)</f>
        <v/>
      </c>
      <c r="D773">
        <f>IF(评分与状态_周度!E1049="🟢 普通模式",8000,0)</f>
        <v/>
      </c>
      <c r="E773">
        <f>IF(评分与状态_周度!E1049="🟡 困难模式",8000,0)</f>
        <v/>
      </c>
      <c r="F773">
        <f>IF(评分与状态_周度!E1049="🟠 噩梦模式",8000,0)</f>
        <v/>
      </c>
      <c r="G773">
        <f>IF(评分与状态_周度!E1049="🔴 地狱模式",8000,0)</f>
        <v/>
      </c>
      <c r="H773">
        <f>IF(评分与状态_周度!E1049="💀 炼狱模式",8000,0)</f>
        <v/>
      </c>
    </row>
    <row r="774">
      <c r="A774" s="10">
        <f>回测_周度!A1034</f>
        <v/>
      </c>
      <c r="B774">
        <f>回测_周度!B1034</f>
        <v/>
      </c>
      <c r="C774">
        <f>IF(评分与状态_周度!E1050="🟢 简单模式",8000,0)</f>
        <v/>
      </c>
      <c r="D774">
        <f>IF(评分与状态_周度!E1050="🟢 普通模式",8000,0)</f>
        <v/>
      </c>
      <c r="E774">
        <f>IF(评分与状态_周度!E1050="🟡 困难模式",8000,0)</f>
        <v/>
      </c>
      <c r="F774">
        <f>IF(评分与状态_周度!E1050="🟠 噩梦模式",8000,0)</f>
        <v/>
      </c>
      <c r="G774">
        <f>IF(评分与状态_周度!E1050="🔴 地狱模式",8000,0)</f>
        <v/>
      </c>
      <c r="H774">
        <f>IF(评分与状态_周度!E1050="💀 炼狱模式",8000,0)</f>
        <v/>
      </c>
    </row>
    <row r="775">
      <c r="A775" s="10">
        <f>回测_周度!A1035</f>
        <v/>
      </c>
      <c r="B775">
        <f>回测_周度!B1035</f>
        <v/>
      </c>
      <c r="C775">
        <f>IF(评分与状态_周度!E1051="🟢 简单模式",8000,0)</f>
        <v/>
      </c>
      <c r="D775">
        <f>IF(评分与状态_周度!E1051="🟢 普通模式",8000,0)</f>
        <v/>
      </c>
      <c r="E775">
        <f>IF(评分与状态_周度!E1051="🟡 困难模式",8000,0)</f>
        <v/>
      </c>
      <c r="F775">
        <f>IF(评分与状态_周度!E1051="🟠 噩梦模式",8000,0)</f>
        <v/>
      </c>
      <c r="G775">
        <f>IF(评分与状态_周度!E1051="🔴 地狱模式",8000,0)</f>
        <v/>
      </c>
      <c r="H775">
        <f>IF(评分与状态_周度!E1051="💀 炼狱模式",8000,0)</f>
        <v/>
      </c>
    </row>
    <row r="776">
      <c r="A776" s="10">
        <f>回测_周度!A1036</f>
        <v/>
      </c>
      <c r="B776">
        <f>回测_周度!B1036</f>
        <v/>
      </c>
      <c r="C776">
        <f>IF(评分与状态_周度!E1052="🟢 简单模式",8000,0)</f>
        <v/>
      </c>
      <c r="D776">
        <f>IF(评分与状态_周度!E1052="🟢 普通模式",8000,0)</f>
        <v/>
      </c>
      <c r="E776">
        <f>IF(评分与状态_周度!E1052="🟡 困难模式",8000,0)</f>
        <v/>
      </c>
      <c r="F776">
        <f>IF(评分与状态_周度!E1052="🟠 噩梦模式",8000,0)</f>
        <v/>
      </c>
      <c r="G776">
        <f>IF(评分与状态_周度!E1052="🔴 地狱模式",8000,0)</f>
        <v/>
      </c>
      <c r="H776">
        <f>IF(评分与状态_周度!E1052="💀 炼狱模式",8000,0)</f>
        <v/>
      </c>
    </row>
    <row r="777">
      <c r="A777" s="10">
        <f>回测_周度!A1037</f>
        <v/>
      </c>
      <c r="B777">
        <f>回测_周度!B1037</f>
        <v/>
      </c>
      <c r="C777">
        <f>IF(评分与状态_周度!E1053="🟢 简单模式",8000,0)</f>
        <v/>
      </c>
      <c r="D777">
        <f>IF(评分与状态_周度!E1053="🟢 普通模式",8000,0)</f>
        <v/>
      </c>
      <c r="E777">
        <f>IF(评分与状态_周度!E1053="🟡 困难模式",8000,0)</f>
        <v/>
      </c>
      <c r="F777">
        <f>IF(评分与状态_周度!E1053="🟠 噩梦模式",8000,0)</f>
        <v/>
      </c>
      <c r="G777">
        <f>IF(评分与状态_周度!E1053="🔴 地狱模式",8000,0)</f>
        <v/>
      </c>
      <c r="H777">
        <f>IF(评分与状态_周度!E1053="💀 炼狱模式",8000,0)</f>
        <v/>
      </c>
    </row>
    <row r="778">
      <c r="A778" s="10">
        <f>回测_周度!A1038</f>
        <v/>
      </c>
      <c r="B778">
        <f>回测_周度!B1038</f>
        <v/>
      </c>
      <c r="C778">
        <f>IF(评分与状态_周度!E1054="🟢 简单模式",8000,0)</f>
        <v/>
      </c>
      <c r="D778">
        <f>IF(评分与状态_周度!E1054="🟢 普通模式",8000,0)</f>
        <v/>
      </c>
      <c r="E778">
        <f>IF(评分与状态_周度!E1054="🟡 困难模式",8000,0)</f>
        <v/>
      </c>
      <c r="F778">
        <f>IF(评分与状态_周度!E1054="🟠 噩梦模式",8000,0)</f>
        <v/>
      </c>
      <c r="G778">
        <f>IF(评分与状态_周度!E1054="🔴 地狱模式",8000,0)</f>
        <v/>
      </c>
      <c r="H778">
        <f>IF(评分与状态_周度!E1054="💀 炼狱模式",8000,0)</f>
        <v/>
      </c>
    </row>
    <row r="779">
      <c r="A779" s="10">
        <f>回测_周度!A1039</f>
        <v/>
      </c>
      <c r="B779">
        <f>回测_周度!B1039</f>
        <v/>
      </c>
      <c r="C779">
        <f>IF(评分与状态_周度!E1055="🟢 简单模式",8000,0)</f>
        <v/>
      </c>
      <c r="D779">
        <f>IF(评分与状态_周度!E1055="🟢 普通模式",8000,0)</f>
        <v/>
      </c>
      <c r="E779">
        <f>IF(评分与状态_周度!E1055="🟡 困难模式",8000,0)</f>
        <v/>
      </c>
      <c r="F779">
        <f>IF(评分与状态_周度!E1055="🟠 噩梦模式",8000,0)</f>
        <v/>
      </c>
      <c r="G779">
        <f>IF(评分与状态_周度!E1055="🔴 地狱模式",8000,0)</f>
        <v/>
      </c>
      <c r="H779">
        <f>IF(评分与状态_周度!E1055="💀 炼狱模式",8000,0)</f>
        <v/>
      </c>
    </row>
    <row r="780">
      <c r="A780" s="10">
        <f>回测_周度!A1040</f>
        <v/>
      </c>
      <c r="B780">
        <f>回测_周度!B1040</f>
        <v/>
      </c>
      <c r="C780">
        <f>IF(评分与状态_周度!E1056="🟢 简单模式",8000,0)</f>
        <v/>
      </c>
      <c r="D780">
        <f>IF(评分与状态_周度!E1056="🟢 普通模式",8000,0)</f>
        <v/>
      </c>
      <c r="E780">
        <f>IF(评分与状态_周度!E1056="🟡 困难模式",8000,0)</f>
        <v/>
      </c>
      <c r="F780">
        <f>IF(评分与状态_周度!E1056="🟠 噩梦模式",8000,0)</f>
        <v/>
      </c>
      <c r="G780">
        <f>IF(评分与状态_周度!E1056="🔴 地狱模式",8000,0)</f>
        <v/>
      </c>
      <c r="H780">
        <f>IF(评分与状态_周度!E1056="💀 炼狱模式",8000,0)</f>
        <v/>
      </c>
    </row>
    <row r="781">
      <c r="A781" s="10">
        <f>回测_周度!A1041</f>
        <v/>
      </c>
      <c r="B781">
        <f>回测_周度!B1041</f>
        <v/>
      </c>
      <c r="C781">
        <f>IF(评分与状态_周度!E1057="🟢 简单模式",8000,0)</f>
        <v/>
      </c>
      <c r="D781">
        <f>IF(评分与状态_周度!E1057="🟢 普通模式",8000,0)</f>
        <v/>
      </c>
      <c r="E781">
        <f>IF(评分与状态_周度!E1057="🟡 困难模式",8000,0)</f>
        <v/>
      </c>
      <c r="F781">
        <f>IF(评分与状态_周度!E1057="🟠 噩梦模式",8000,0)</f>
        <v/>
      </c>
      <c r="G781">
        <f>IF(评分与状态_周度!E1057="🔴 地狱模式",8000,0)</f>
        <v/>
      </c>
      <c r="H781">
        <f>IF(评分与状态_周度!E1057="💀 炼狱模式",8000,0)</f>
        <v/>
      </c>
    </row>
    <row r="782">
      <c r="A782" s="10">
        <f>回测_周度!A1042</f>
        <v/>
      </c>
      <c r="B782">
        <f>回测_周度!B1042</f>
        <v/>
      </c>
      <c r="C782">
        <f>IF(评分与状态_周度!E1058="🟢 简单模式",8000,0)</f>
        <v/>
      </c>
      <c r="D782">
        <f>IF(评分与状态_周度!E1058="🟢 普通模式",8000,0)</f>
        <v/>
      </c>
      <c r="E782">
        <f>IF(评分与状态_周度!E1058="🟡 困难模式",8000,0)</f>
        <v/>
      </c>
      <c r="F782">
        <f>IF(评分与状态_周度!E1058="🟠 噩梦模式",8000,0)</f>
        <v/>
      </c>
      <c r="G782">
        <f>IF(评分与状态_周度!E1058="🔴 地狱模式",8000,0)</f>
        <v/>
      </c>
      <c r="H782">
        <f>IF(评分与状态_周度!E1058="💀 炼狱模式",8000,0)</f>
        <v/>
      </c>
    </row>
    <row r="783">
      <c r="A783" s="10">
        <f>回测_周度!A1043</f>
        <v/>
      </c>
      <c r="B783">
        <f>回测_周度!B1043</f>
        <v/>
      </c>
      <c r="C783">
        <f>IF(评分与状态_周度!E1059="🟢 简单模式",8000,0)</f>
        <v/>
      </c>
      <c r="D783">
        <f>IF(评分与状态_周度!E1059="🟢 普通模式",8000,0)</f>
        <v/>
      </c>
      <c r="E783">
        <f>IF(评分与状态_周度!E1059="🟡 困难模式",8000,0)</f>
        <v/>
      </c>
      <c r="F783">
        <f>IF(评分与状态_周度!E1059="🟠 噩梦模式",8000,0)</f>
        <v/>
      </c>
      <c r="G783">
        <f>IF(评分与状态_周度!E1059="🔴 地狱模式",8000,0)</f>
        <v/>
      </c>
      <c r="H783">
        <f>IF(评分与状态_周度!E1059="💀 炼狱模式",8000,0)</f>
        <v/>
      </c>
    </row>
    <row r="784">
      <c r="A784" s="10">
        <f>回测_周度!A1044</f>
        <v/>
      </c>
      <c r="B784">
        <f>回测_周度!B1044</f>
        <v/>
      </c>
      <c r="C784">
        <f>IF(评分与状态_周度!E1060="🟢 简单模式",8000,0)</f>
        <v/>
      </c>
      <c r="D784">
        <f>IF(评分与状态_周度!E1060="🟢 普通模式",8000,0)</f>
        <v/>
      </c>
      <c r="E784">
        <f>IF(评分与状态_周度!E1060="🟡 困难模式",8000,0)</f>
        <v/>
      </c>
      <c r="F784">
        <f>IF(评分与状态_周度!E1060="🟠 噩梦模式",8000,0)</f>
        <v/>
      </c>
      <c r="G784">
        <f>IF(评分与状态_周度!E1060="🔴 地狱模式",8000,0)</f>
        <v/>
      </c>
      <c r="H784">
        <f>IF(评分与状态_周度!E1060="💀 炼狱模式",8000,0)</f>
        <v/>
      </c>
    </row>
    <row r="785">
      <c r="A785" s="10">
        <f>回测_周度!A1045</f>
        <v/>
      </c>
      <c r="B785">
        <f>回测_周度!B1045</f>
        <v/>
      </c>
      <c r="C785">
        <f>IF(评分与状态_周度!E1061="🟢 简单模式",8000,0)</f>
        <v/>
      </c>
      <c r="D785">
        <f>IF(评分与状态_周度!E1061="🟢 普通模式",8000,0)</f>
        <v/>
      </c>
      <c r="E785">
        <f>IF(评分与状态_周度!E1061="🟡 困难模式",8000,0)</f>
        <v/>
      </c>
      <c r="F785">
        <f>IF(评分与状态_周度!E1061="🟠 噩梦模式",8000,0)</f>
        <v/>
      </c>
      <c r="G785">
        <f>IF(评分与状态_周度!E1061="🔴 地狱模式",8000,0)</f>
        <v/>
      </c>
      <c r="H785">
        <f>IF(评分与状态_周度!E1061="💀 炼狱模式",8000,0)</f>
        <v/>
      </c>
    </row>
    <row r="786">
      <c r="A786" s="10">
        <f>回测_周度!A1046</f>
        <v/>
      </c>
      <c r="B786">
        <f>回测_周度!B1046</f>
        <v/>
      </c>
      <c r="C786">
        <f>IF(评分与状态_周度!E1062="🟢 简单模式",8000,0)</f>
        <v/>
      </c>
      <c r="D786">
        <f>IF(评分与状态_周度!E1062="🟢 普通模式",8000,0)</f>
        <v/>
      </c>
      <c r="E786">
        <f>IF(评分与状态_周度!E1062="🟡 困难模式",8000,0)</f>
        <v/>
      </c>
      <c r="F786">
        <f>IF(评分与状态_周度!E1062="🟠 噩梦模式",8000,0)</f>
        <v/>
      </c>
      <c r="G786">
        <f>IF(评分与状态_周度!E1062="🔴 地狱模式",8000,0)</f>
        <v/>
      </c>
      <c r="H786">
        <f>IF(评分与状态_周度!E1062="💀 炼狱模式",8000,0)</f>
        <v/>
      </c>
    </row>
    <row r="787">
      <c r="A787" s="10">
        <f>回测_周度!A1047</f>
        <v/>
      </c>
      <c r="B787">
        <f>回测_周度!B1047</f>
        <v/>
      </c>
      <c r="C787">
        <f>IF(评分与状态_周度!E1063="🟢 简单模式",8000,0)</f>
        <v/>
      </c>
      <c r="D787">
        <f>IF(评分与状态_周度!E1063="🟢 普通模式",8000,0)</f>
        <v/>
      </c>
      <c r="E787">
        <f>IF(评分与状态_周度!E1063="🟡 困难模式",8000,0)</f>
        <v/>
      </c>
      <c r="F787">
        <f>IF(评分与状态_周度!E1063="🟠 噩梦模式",8000,0)</f>
        <v/>
      </c>
      <c r="G787">
        <f>IF(评分与状态_周度!E1063="🔴 地狱模式",8000,0)</f>
        <v/>
      </c>
      <c r="H787">
        <f>IF(评分与状态_周度!E1063="💀 炼狱模式",8000,0)</f>
        <v/>
      </c>
    </row>
    <row r="788">
      <c r="A788" s="10">
        <f>回测_周度!A1048</f>
        <v/>
      </c>
      <c r="B788">
        <f>回测_周度!B1048</f>
        <v/>
      </c>
      <c r="C788">
        <f>IF(评分与状态_周度!E1064="🟢 简单模式",8000,0)</f>
        <v/>
      </c>
      <c r="D788">
        <f>IF(评分与状态_周度!E1064="🟢 普通模式",8000,0)</f>
        <v/>
      </c>
      <c r="E788">
        <f>IF(评分与状态_周度!E1064="🟡 困难模式",8000,0)</f>
        <v/>
      </c>
      <c r="F788">
        <f>IF(评分与状态_周度!E1064="🟠 噩梦模式",8000,0)</f>
        <v/>
      </c>
      <c r="G788">
        <f>IF(评分与状态_周度!E1064="🔴 地狱模式",8000,0)</f>
        <v/>
      </c>
      <c r="H788">
        <f>IF(评分与状态_周度!E1064="💀 炼狱模式",8000,0)</f>
        <v/>
      </c>
    </row>
    <row r="789">
      <c r="A789" s="10">
        <f>回测_周度!A1049</f>
        <v/>
      </c>
      <c r="B789">
        <f>回测_周度!B1049</f>
        <v/>
      </c>
      <c r="C789">
        <f>IF(评分与状态_周度!E1065="🟢 简单模式",8000,0)</f>
        <v/>
      </c>
      <c r="D789">
        <f>IF(评分与状态_周度!E1065="🟢 普通模式",8000,0)</f>
        <v/>
      </c>
      <c r="E789">
        <f>IF(评分与状态_周度!E1065="🟡 困难模式",8000,0)</f>
        <v/>
      </c>
      <c r="F789">
        <f>IF(评分与状态_周度!E1065="🟠 噩梦模式",8000,0)</f>
        <v/>
      </c>
      <c r="G789">
        <f>IF(评分与状态_周度!E1065="🔴 地狱模式",8000,0)</f>
        <v/>
      </c>
      <c r="H789">
        <f>IF(评分与状态_周度!E1065="💀 炼狱模式",8000,0)</f>
        <v/>
      </c>
    </row>
    <row r="790">
      <c r="A790" s="10">
        <f>回测_周度!A1050</f>
        <v/>
      </c>
      <c r="B790">
        <f>回测_周度!B1050</f>
        <v/>
      </c>
      <c r="C790">
        <f>IF(评分与状态_周度!E1066="🟢 简单模式",8000,0)</f>
        <v/>
      </c>
      <c r="D790">
        <f>IF(评分与状态_周度!E1066="🟢 普通模式",8000,0)</f>
        <v/>
      </c>
      <c r="E790">
        <f>IF(评分与状态_周度!E1066="🟡 困难模式",8000,0)</f>
        <v/>
      </c>
      <c r="F790">
        <f>IF(评分与状态_周度!E1066="🟠 噩梦模式",8000,0)</f>
        <v/>
      </c>
      <c r="G790">
        <f>IF(评分与状态_周度!E1066="🔴 地狱模式",8000,0)</f>
        <v/>
      </c>
      <c r="H790">
        <f>IF(评分与状态_周度!E1066="💀 炼狱模式",8000,0)</f>
        <v/>
      </c>
    </row>
    <row r="791">
      <c r="A791" s="10">
        <f>回测_周度!A1051</f>
        <v/>
      </c>
      <c r="B791">
        <f>回测_周度!B1051</f>
        <v/>
      </c>
      <c r="C791">
        <f>IF(评分与状态_周度!E1067="🟢 简单模式",8000,0)</f>
        <v/>
      </c>
      <c r="D791">
        <f>IF(评分与状态_周度!E1067="🟢 普通模式",8000,0)</f>
        <v/>
      </c>
      <c r="E791">
        <f>IF(评分与状态_周度!E1067="🟡 困难模式",8000,0)</f>
        <v/>
      </c>
      <c r="F791">
        <f>IF(评分与状态_周度!E1067="🟠 噩梦模式",8000,0)</f>
        <v/>
      </c>
      <c r="G791">
        <f>IF(评分与状态_周度!E1067="🔴 地狱模式",8000,0)</f>
        <v/>
      </c>
      <c r="H791">
        <f>IF(评分与状态_周度!E1067="💀 炼狱模式",8000,0)</f>
        <v/>
      </c>
    </row>
    <row r="792">
      <c r="A792" s="10">
        <f>回测_周度!A1052</f>
        <v/>
      </c>
      <c r="B792">
        <f>回测_周度!B1052</f>
        <v/>
      </c>
      <c r="C792">
        <f>IF(评分与状态_周度!E1068="🟢 简单模式",8000,0)</f>
        <v/>
      </c>
      <c r="D792">
        <f>IF(评分与状态_周度!E1068="🟢 普通模式",8000,0)</f>
        <v/>
      </c>
      <c r="E792">
        <f>IF(评分与状态_周度!E1068="🟡 困难模式",8000,0)</f>
        <v/>
      </c>
      <c r="F792">
        <f>IF(评分与状态_周度!E1068="🟠 噩梦模式",8000,0)</f>
        <v/>
      </c>
      <c r="G792">
        <f>IF(评分与状态_周度!E1068="🔴 地狱模式",8000,0)</f>
        <v/>
      </c>
      <c r="H792">
        <f>IF(评分与状态_周度!E1068="💀 炼狱模式",8000,0)</f>
        <v/>
      </c>
    </row>
    <row r="793">
      <c r="A793" s="10">
        <f>回测_周度!A1053</f>
        <v/>
      </c>
      <c r="B793">
        <f>回测_周度!B1053</f>
        <v/>
      </c>
      <c r="C793">
        <f>IF(评分与状态_周度!E1069="🟢 简单模式",8000,0)</f>
        <v/>
      </c>
      <c r="D793">
        <f>IF(评分与状态_周度!E1069="🟢 普通模式",8000,0)</f>
        <v/>
      </c>
      <c r="E793">
        <f>IF(评分与状态_周度!E1069="🟡 困难模式",8000,0)</f>
        <v/>
      </c>
      <c r="F793">
        <f>IF(评分与状态_周度!E1069="🟠 噩梦模式",8000,0)</f>
        <v/>
      </c>
      <c r="G793">
        <f>IF(评分与状态_周度!E1069="🔴 地狱模式",8000,0)</f>
        <v/>
      </c>
      <c r="H793">
        <f>IF(评分与状态_周度!E1069="💀 炼狱模式",8000,0)</f>
        <v/>
      </c>
    </row>
    <row r="794">
      <c r="A794" s="10">
        <f>回测_周度!A1054</f>
        <v/>
      </c>
      <c r="B794">
        <f>回测_周度!B1054</f>
        <v/>
      </c>
      <c r="C794">
        <f>IF(评分与状态_周度!E1070="🟢 简单模式",8000,0)</f>
        <v/>
      </c>
      <c r="D794">
        <f>IF(评分与状态_周度!E1070="🟢 普通模式",8000,0)</f>
        <v/>
      </c>
      <c r="E794">
        <f>IF(评分与状态_周度!E1070="🟡 困难模式",8000,0)</f>
        <v/>
      </c>
      <c r="F794">
        <f>IF(评分与状态_周度!E1070="🟠 噩梦模式",8000,0)</f>
        <v/>
      </c>
      <c r="G794">
        <f>IF(评分与状态_周度!E1070="🔴 地狱模式",8000,0)</f>
        <v/>
      </c>
      <c r="H794">
        <f>IF(评分与状态_周度!E1070="💀 炼狱模式",8000,0)</f>
        <v/>
      </c>
    </row>
    <row r="795">
      <c r="A795" s="10">
        <f>回测_周度!A1055</f>
        <v/>
      </c>
      <c r="B795">
        <f>回测_周度!B1055</f>
        <v/>
      </c>
      <c r="C795">
        <f>IF(评分与状态_周度!E1071="🟢 简单模式",8000,0)</f>
        <v/>
      </c>
      <c r="D795">
        <f>IF(评分与状态_周度!E1071="🟢 普通模式",8000,0)</f>
        <v/>
      </c>
      <c r="E795">
        <f>IF(评分与状态_周度!E1071="🟡 困难模式",8000,0)</f>
        <v/>
      </c>
      <c r="F795">
        <f>IF(评分与状态_周度!E1071="🟠 噩梦模式",8000,0)</f>
        <v/>
      </c>
      <c r="G795">
        <f>IF(评分与状态_周度!E1071="🔴 地狱模式",8000,0)</f>
        <v/>
      </c>
      <c r="H795">
        <f>IF(评分与状态_周度!E1071="💀 炼狱模式",8000,0)</f>
        <v/>
      </c>
    </row>
    <row r="796">
      <c r="A796" s="10">
        <f>回测_周度!A1056</f>
        <v/>
      </c>
      <c r="B796">
        <f>回测_周度!B1056</f>
        <v/>
      </c>
      <c r="C796">
        <f>IF(评分与状态_周度!E1072="🟢 简单模式",8000,0)</f>
        <v/>
      </c>
      <c r="D796">
        <f>IF(评分与状态_周度!E1072="🟢 普通模式",8000,0)</f>
        <v/>
      </c>
      <c r="E796">
        <f>IF(评分与状态_周度!E1072="🟡 困难模式",8000,0)</f>
        <v/>
      </c>
      <c r="F796">
        <f>IF(评分与状态_周度!E1072="🟠 噩梦模式",8000,0)</f>
        <v/>
      </c>
      <c r="G796">
        <f>IF(评分与状态_周度!E1072="🔴 地狱模式",8000,0)</f>
        <v/>
      </c>
      <c r="H796">
        <f>IF(评分与状态_周度!E1072="💀 炼狱模式",8000,0)</f>
        <v/>
      </c>
    </row>
    <row r="797">
      <c r="A797" s="10">
        <f>回测_周度!A1057</f>
        <v/>
      </c>
      <c r="B797">
        <f>回测_周度!B1057</f>
        <v/>
      </c>
      <c r="C797">
        <f>IF(评分与状态_周度!E1073="🟢 简单模式",8000,0)</f>
        <v/>
      </c>
      <c r="D797">
        <f>IF(评分与状态_周度!E1073="🟢 普通模式",8000,0)</f>
        <v/>
      </c>
      <c r="E797">
        <f>IF(评分与状态_周度!E1073="🟡 困难模式",8000,0)</f>
        <v/>
      </c>
      <c r="F797">
        <f>IF(评分与状态_周度!E1073="🟠 噩梦模式",8000,0)</f>
        <v/>
      </c>
      <c r="G797">
        <f>IF(评分与状态_周度!E1073="🔴 地狱模式",8000,0)</f>
        <v/>
      </c>
      <c r="H797">
        <f>IF(评分与状态_周度!E1073="💀 炼狱模式",8000,0)</f>
        <v/>
      </c>
    </row>
    <row r="798">
      <c r="A798" s="10">
        <f>回测_周度!A1058</f>
        <v/>
      </c>
      <c r="B798">
        <f>回测_周度!B1058</f>
        <v/>
      </c>
      <c r="C798">
        <f>IF(评分与状态_周度!E1074="🟢 简单模式",8000,0)</f>
        <v/>
      </c>
      <c r="D798">
        <f>IF(评分与状态_周度!E1074="🟢 普通模式",8000,0)</f>
        <v/>
      </c>
      <c r="E798">
        <f>IF(评分与状态_周度!E1074="🟡 困难模式",8000,0)</f>
        <v/>
      </c>
      <c r="F798">
        <f>IF(评分与状态_周度!E1074="🟠 噩梦模式",8000,0)</f>
        <v/>
      </c>
      <c r="G798">
        <f>IF(评分与状态_周度!E1074="🔴 地狱模式",8000,0)</f>
        <v/>
      </c>
      <c r="H798">
        <f>IF(评分与状态_周度!E1074="💀 炼狱模式",8000,0)</f>
        <v/>
      </c>
    </row>
    <row r="799">
      <c r="A799" s="10">
        <f>回测_周度!A1059</f>
        <v/>
      </c>
      <c r="B799">
        <f>回测_周度!B1059</f>
        <v/>
      </c>
      <c r="C799">
        <f>IF(评分与状态_周度!E1075="🟢 简单模式",8000,0)</f>
        <v/>
      </c>
      <c r="D799">
        <f>IF(评分与状态_周度!E1075="🟢 普通模式",8000,0)</f>
        <v/>
      </c>
      <c r="E799">
        <f>IF(评分与状态_周度!E1075="🟡 困难模式",8000,0)</f>
        <v/>
      </c>
      <c r="F799">
        <f>IF(评分与状态_周度!E1075="🟠 噩梦模式",8000,0)</f>
        <v/>
      </c>
      <c r="G799">
        <f>IF(评分与状态_周度!E1075="🔴 地狱模式",8000,0)</f>
        <v/>
      </c>
      <c r="H799">
        <f>IF(评分与状态_周度!E1075="💀 炼狱模式",8000,0)</f>
        <v/>
      </c>
    </row>
    <row r="800">
      <c r="A800" s="10">
        <f>回测_周度!A1060</f>
        <v/>
      </c>
      <c r="B800">
        <f>回测_周度!B1060</f>
        <v/>
      </c>
      <c r="C800">
        <f>IF(评分与状态_周度!E1076="🟢 简单模式",8000,0)</f>
        <v/>
      </c>
      <c r="D800">
        <f>IF(评分与状态_周度!E1076="🟢 普通模式",8000,0)</f>
        <v/>
      </c>
      <c r="E800">
        <f>IF(评分与状态_周度!E1076="🟡 困难模式",8000,0)</f>
        <v/>
      </c>
      <c r="F800">
        <f>IF(评分与状态_周度!E1076="🟠 噩梦模式",8000,0)</f>
        <v/>
      </c>
      <c r="G800">
        <f>IF(评分与状态_周度!E1076="🔴 地狱模式",8000,0)</f>
        <v/>
      </c>
      <c r="H800">
        <f>IF(评分与状态_周度!E1076="💀 炼狱模式",8000,0)</f>
        <v/>
      </c>
    </row>
    <row r="801">
      <c r="A801" s="10">
        <f>回测_周度!A1061</f>
        <v/>
      </c>
      <c r="B801">
        <f>回测_周度!B1061</f>
        <v/>
      </c>
      <c r="C801">
        <f>IF(评分与状态_周度!E1077="🟢 简单模式",8000,0)</f>
        <v/>
      </c>
      <c r="D801">
        <f>IF(评分与状态_周度!E1077="🟢 普通模式",8000,0)</f>
        <v/>
      </c>
      <c r="E801">
        <f>IF(评分与状态_周度!E1077="🟡 困难模式",8000,0)</f>
        <v/>
      </c>
      <c r="F801">
        <f>IF(评分与状态_周度!E1077="🟠 噩梦模式",8000,0)</f>
        <v/>
      </c>
      <c r="G801">
        <f>IF(评分与状态_周度!E1077="🔴 地狱模式",8000,0)</f>
        <v/>
      </c>
      <c r="H801">
        <f>IF(评分与状态_周度!E1077="💀 炼狱模式",8000,0)</f>
        <v/>
      </c>
    </row>
    <row r="802">
      <c r="A802" s="10">
        <f>回测_周度!A1062</f>
        <v/>
      </c>
      <c r="B802">
        <f>回测_周度!B1062</f>
        <v/>
      </c>
      <c r="C802">
        <f>IF(评分与状态_周度!E1078="🟢 简单模式",8000,0)</f>
        <v/>
      </c>
      <c r="D802">
        <f>IF(评分与状态_周度!E1078="🟢 普通模式",8000,0)</f>
        <v/>
      </c>
      <c r="E802">
        <f>IF(评分与状态_周度!E1078="🟡 困难模式",8000,0)</f>
        <v/>
      </c>
      <c r="F802">
        <f>IF(评分与状态_周度!E1078="🟠 噩梦模式",8000,0)</f>
        <v/>
      </c>
      <c r="G802">
        <f>IF(评分与状态_周度!E1078="🔴 地狱模式",8000,0)</f>
        <v/>
      </c>
      <c r="H802">
        <f>IF(评分与状态_周度!E1078="💀 炼狱模式",8000,0)</f>
        <v/>
      </c>
    </row>
    <row r="803">
      <c r="A803" s="10">
        <f>回测_周度!A1063</f>
        <v/>
      </c>
      <c r="B803">
        <f>回测_周度!B1063</f>
        <v/>
      </c>
      <c r="C803">
        <f>IF(评分与状态_周度!E1079="🟢 简单模式",8000,0)</f>
        <v/>
      </c>
      <c r="D803">
        <f>IF(评分与状态_周度!E1079="🟢 普通模式",8000,0)</f>
        <v/>
      </c>
      <c r="E803">
        <f>IF(评分与状态_周度!E1079="🟡 困难模式",8000,0)</f>
        <v/>
      </c>
      <c r="F803">
        <f>IF(评分与状态_周度!E1079="🟠 噩梦模式",8000,0)</f>
        <v/>
      </c>
      <c r="G803">
        <f>IF(评分与状态_周度!E1079="🔴 地狱模式",8000,0)</f>
        <v/>
      </c>
      <c r="H803">
        <f>IF(评分与状态_周度!E1079="💀 炼狱模式",8000,0)</f>
        <v/>
      </c>
    </row>
    <row r="804">
      <c r="A804" s="10">
        <f>回测_周度!A1064</f>
        <v/>
      </c>
      <c r="B804">
        <f>回测_周度!B1064</f>
        <v/>
      </c>
      <c r="C804">
        <f>IF(评分与状态_周度!E1080="🟢 简单模式",8000,0)</f>
        <v/>
      </c>
      <c r="D804">
        <f>IF(评分与状态_周度!E1080="🟢 普通模式",8000,0)</f>
        <v/>
      </c>
      <c r="E804">
        <f>IF(评分与状态_周度!E1080="🟡 困难模式",8000,0)</f>
        <v/>
      </c>
      <c r="F804">
        <f>IF(评分与状态_周度!E1080="🟠 噩梦模式",8000,0)</f>
        <v/>
      </c>
      <c r="G804">
        <f>IF(评分与状态_周度!E1080="🔴 地狱模式",8000,0)</f>
        <v/>
      </c>
      <c r="H804">
        <f>IF(评分与状态_周度!E1080="💀 炼狱模式",8000,0)</f>
        <v/>
      </c>
    </row>
    <row r="805">
      <c r="A805" s="10">
        <f>回测_周度!A1065</f>
        <v/>
      </c>
      <c r="B805">
        <f>回测_周度!B1065</f>
        <v/>
      </c>
      <c r="C805">
        <f>IF(评分与状态_周度!E1081="🟢 简单模式",8000,0)</f>
        <v/>
      </c>
      <c r="D805">
        <f>IF(评分与状态_周度!E1081="🟢 普通模式",8000,0)</f>
        <v/>
      </c>
      <c r="E805">
        <f>IF(评分与状态_周度!E1081="🟡 困难模式",8000,0)</f>
        <v/>
      </c>
      <c r="F805">
        <f>IF(评分与状态_周度!E1081="🟠 噩梦模式",8000,0)</f>
        <v/>
      </c>
      <c r="G805">
        <f>IF(评分与状态_周度!E1081="🔴 地狱模式",8000,0)</f>
        <v/>
      </c>
      <c r="H805">
        <f>IF(评分与状态_周度!E1081="💀 炼狱模式",8000,0)</f>
        <v/>
      </c>
    </row>
    <row r="806">
      <c r="A806" s="10">
        <f>回测_周度!A1066</f>
        <v/>
      </c>
      <c r="B806">
        <f>回测_周度!B1066</f>
        <v/>
      </c>
      <c r="C806">
        <f>IF(评分与状态_周度!E1082="🟢 简单模式",8000,0)</f>
        <v/>
      </c>
      <c r="D806">
        <f>IF(评分与状态_周度!E1082="🟢 普通模式",8000,0)</f>
        <v/>
      </c>
      <c r="E806">
        <f>IF(评分与状态_周度!E1082="🟡 困难模式",8000,0)</f>
        <v/>
      </c>
      <c r="F806">
        <f>IF(评分与状态_周度!E1082="🟠 噩梦模式",8000,0)</f>
        <v/>
      </c>
      <c r="G806">
        <f>IF(评分与状态_周度!E1082="🔴 地狱模式",8000,0)</f>
        <v/>
      </c>
      <c r="H806">
        <f>IF(评分与状态_周度!E1082="💀 炼狱模式",8000,0)</f>
        <v/>
      </c>
    </row>
    <row r="807">
      <c r="A807" s="10">
        <f>回测_周度!A1067</f>
        <v/>
      </c>
      <c r="B807">
        <f>回测_周度!B1067</f>
        <v/>
      </c>
      <c r="C807">
        <f>IF(评分与状态_周度!E1083="🟢 简单模式",8000,0)</f>
        <v/>
      </c>
      <c r="D807">
        <f>IF(评分与状态_周度!E1083="🟢 普通模式",8000,0)</f>
        <v/>
      </c>
      <c r="E807">
        <f>IF(评分与状态_周度!E1083="🟡 困难模式",8000,0)</f>
        <v/>
      </c>
      <c r="F807">
        <f>IF(评分与状态_周度!E1083="🟠 噩梦模式",8000,0)</f>
        <v/>
      </c>
      <c r="G807">
        <f>IF(评分与状态_周度!E1083="🔴 地狱模式",8000,0)</f>
        <v/>
      </c>
      <c r="H807">
        <f>IF(评分与状态_周度!E1083="💀 炼狱模式",8000,0)</f>
        <v/>
      </c>
    </row>
    <row r="808">
      <c r="A808" s="10">
        <f>回测_周度!A1068</f>
        <v/>
      </c>
      <c r="B808">
        <f>回测_周度!B1068</f>
        <v/>
      </c>
      <c r="C808">
        <f>IF(评分与状态_周度!E1084="🟢 简单模式",8000,0)</f>
        <v/>
      </c>
      <c r="D808">
        <f>IF(评分与状态_周度!E1084="🟢 普通模式",8000,0)</f>
        <v/>
      </c>
      <c r="E808">
        <f>IF(评分与状态_周度!E1084="🟡 困难模式",8000,0)</f>
        <v/>
      </c>
      <c r="F808">
        <f>IF(评分与状态_周度!E1084="🟠 噩梦模式",8000,0)</f>
        <v/>
      </c>
      <c r="G808">
        <f>IF(评分与状态_周度!E1084="🔴 地狱模式",8000,0)</f>
        <v/>
      </c>
      <c r="H808">
        <f>IF(评分与状态_周度!E1084="💀 炼狱模式",8000,0)</f>
        <v/>
      </c>
    </row>
    <row r="809">
      <c r="A809" s="10">
        <f>回测_周度!A1069</f>
        <v/>
      </c>
      <c r="B809">
        <f>回测_周度!B1069</f>
        <v/>
      </c>
      <c r="C809">
        <f>IF(评分与状态_周度!E1085="🟢 简单模式",8000,0)</f>
        <v/>
      </c>
      <c r="D809">
        <f>IF(评分与状态_周度!E1085="🟢 普通模式",8000,0)</f>
        <v/>
      </c>
      <c r="E809">
        <f>IF(评分与状态_周度!E1085="🟡 困难模式",8000,0)</f>
        <v/>
      </c>
      <c r="F809">
        <f>IF(评分与状态_周度!E1085="🟠 噩梦模式",8000,0)</f>
        <v/>
      </c>
      <c r="G809">
        <f>IF(评分与状态_周度!E1085="🔴 地狱模式",8000,0)</f>
        <v/>
      </c>
      <c r="H809">
        <f>IF(评分与状态_周度!E1085="💀 炼狱模式",8000,0)</f>
        <v/>
      </c>
    </row>
    <row r="810">
      <c r="A810" s="10">
        <f>回测_周度!A1070</f>
        <v/>
      </c>
      <c r="B810">
        <f>回测_周度!B1070</f>
        <v/>
      </c>
      <c r="C810">
        <f>IF(评分与状态_周度!E1086="🟢 简单模式",8000,0)</f>
        <v/>
      </c>
      <c r="D810">
        <f>IF(评分与状态_周度!E1086="🟢 普通模式",8000,0)</f>
        <v/>
      </c>
      <c r="E810">
        <f>IF(评分与状态_周度!E1086="🟡 困难模式",8000,0)</f>
        <v/>
      </c>
      <c r="F810">
        <f>IF(评分与状态_周度!E1086="🟠 噩梦模式",8000,0)</f>
        <v/>
      </c>
      <c r="G810">
        <f>IF(评分与状态_周度!E1086="🔴 地狱模式",8000,0)</f>
        <v/>
      </c>
      <c r="H810">
        <f>IF(评分与状态_周度!E1086="💀 炼狱模式",8000,0)</f>
        <v/>
      </c>
    </row>
    <row r="811">
      <c r="A811" s="10">
        <f>回测_周度!A1071</f>
        <v/>
      </c>
      <c r="B811">
        <f>回测_周度!B1071</f>
        <v/>
      </c>
      <c r="C811">
        <f>IF(评分与状态_周度!E1087="🟢 简单模式",8000,0)</f>
        <v/>
      </c>
      <c r="D811">
        <f>IF(评分与状态_周度!E1087="🟢 普通模式",8000,0)</f>
        <v/>
      </c>
      <c r="E811">
        <f>IF(评分与状态_周度!E1087="🟡 困难模式",8000,0)</f>
        <v/>
      </c>
      <c r="F811">
        <f>IF(评分与状态_周度!E1087="🟠 噩梦模式",8000,0)</f>
        <v/>
      </c>
      <c r="G811">
        <f>IF(评分与状态_周度!E1087="🔴 地狱模式",8000,0)</f>
        <v/>
      </c>
      <c r="H811">
        <f>IF(评分与状态_周度!E1087="💀 炼狱模式",8000,0)</f>
        <v/>
      </c>
    </row>
    <row r="812">
      <c r="A812" s="10">
        <f>回测_周度!A1072</f>
        <v/>
      </c>
      <c r="B812">
        <f>回测_周度!B1072</f>
        <v/>
      </c>
      <c r="C812">
        <f>IF(评分与状态_周度!E1088="🟢 简单模式",8000,0)</f>
        <v/>
      </c>
      <c r="D812">
        <f>IF(评分与状态_周度!E1088="🟢 普通模式",8000,0)</f>
        <v/>
      </c>
      <c r="E812">
        <f>IF(评分与状态_周度!E1088="🟡 困难模式",8000,0)</f>
        <v/>
      </c>
      <c r="F812">
        <f>IF(评分与状态_周度!E1088="🟠 噩梦模式",8000,0)</f>
        <v/>
      </c>
      <c r="G812">
        <f>IF(评分与状态_周度!E1088="🔴 地狱模式",8000,0)</f>
        <v/>
      </c>
      <c r="H812">
        <f>IF(评分与状态_周度!E1088="💀 炼狱模式",8000,0)</f>
        <v/>
      </c>
    </row>
    <row r="813">
      <c r="A813" s="10">
        <f>回测_周度!A1073</f>
        <v/>
      </c>
      <c r="B813">
        <f>回测_周度!B1073</f>
        <v/>
      </c>
      <c r="C813">
        <f>IF(评分与状态_周度!E1089="🟢 简单模式",8000,0)</f>
        <v/>
      </c>
      <c r="D813">
        <f>IF(评分与状态_周度!E1089="🟢 普通模式",8000,0)</f>
        <v/>
      </c>
      <c r="E813">
        <f>IF(评分与状态_周度!E1089="🟡 困难模式",8000,0)</f>
        <v/>
      </c>
      <c r="F813">
        <f>IF(评分与状态_周度!E1089="🟠 噩梦模式",8000,0)</f>
        <v/>
      </c>
      <c r="G813">
        <f>IF(评分与状态_周度!E1089="🔴 地狱模式",8000,0)</f>
        <v/>
      </c>
      <c r="H813">
        <f>IF(评分与状态_周度!E1089="💀 炼狱模式",8000,0)</f>
        <v/>
      </c>
    </row>
    <row r="814">
      <c r="A814" s="10">
        <f>回测_周度!A1074</f>
        <v/>
      </c>
      <c r="B814">
        <f>回测_周度!B1074</f>
        <v/>
      </c>
      <c r="C814">
        <f>IF(评分与状态_周度!E1090="🟢 简单模式",8000,0)</f>
        <v/>
      </c>
      <c r="D814">
        <f>IF(评分与状态_周度!E1090="🟢 普通模式",8000,0)</f>
        <v/>
      </c>
      <c r="E814">
        <f>IF(评分与状态_周度!E1090="🟡 困难模式",8000,0)</f>
        <v/>
      </c>
      <c r="F814">
        <f>IF(评分与状态_周度!E1090="🟠 噩梦模式",8000,0)</f>
        <v/>
      </c>
      <c r="G814">
        <f>IF(评分与状态_周度!E1090="🔴 地狱模式",8000,0)</f>
        <v/>
      </c>
      <c r="H814">
        <f>IF(评分与状态_周度!E1090="💀 炼狱模式",8000,0)</f>
        <v/>
      </c>
    </row>
    <row r="815">
      <c r="A815" s="10">
        <f>回测_周度!A1075</f>
        <v/>
      </c>
      <c r="B815">
        <f>回测_周度!B1075</f>
        <v/>
      </c>
      <c r="C815">
        <f>IF(评分与状态_周度!E1091="🟢 简单模式",8000,0)</f>
        <v/>
      </c>
      <c r="D815">
        <f>IF(评分与状态_周度!E1091="🟢 普通模式",8000,0)</f>
        <v/>
      </c>
      <c r="E815">
        <f>IF(评分与状态_周度!E1091="🟡 困难模式",8000,0)</f>
        <v/>
      </c>
      <c r="F815">
        <f>IF(评分与状态_周度!E1091="🟠 噩梦模式",8000,0)</f>
        <v/>
      </c>
      <c r="G815">
        <f>IF(评分与状态_周度!E1091="🔴 地狱模式",8000,0)</f>
        <v/>
      </c>
      <c r="H815">
        <f>IF(评分与状态_周度!E1091="💀 炼狱模式",8000,0)</f>
        <v/>
      </c>
    </row>
    <row r="816">
      <c r="A816" s="10">
        <f>回测_周度!A1076</f>
        <v/>
      </c>
      <c r="B816">
        <f>回测_周度!B1076</f>
        <v/>
      </c>
      <c r="C816">
        <f>IF(评分与状态_周度!E1092="🟢 简单模式",8000,0)</f>
        <v/>
      </c>
      <c r="D816">
        <f>IF(评分与状态_周度!E1092="🟢 普通模式",8000,0)</f>
        <v/>
      </c>
      <c r="E816">
        <f>IF(评分与状态_周度!E1092="🟡 困难模式",8000,0)</f>
        <v/>
      </c>
      <c r="F816">
        <f>IF(评分与状态_周度!E1092="🟠 噩梦模式",8000,0)</f>
        <v/>
      </c>
      <c r="G816">
        <f>IF(评分与状态_周度!E1092="🔴 地狱模式",8000,0)</f>
        <v/>
      </c>
      <c r="H816">
        <f>IF(评分与状态_周度!E1092="💀 炼狱模式",8000,0)</f>
        <v/>
      </c>
    </row>
    <row r="817">
      <c r="A817" s="10">
        <f>回测_周度!A1077</f>
        <v/>
      </c>
      <c r="B817">
        <f>回测_周度!B1077</f>
        <v/>
      </c>
      <c r="C817">
        <f>IF(评分与状态_周度!E1093="🟢 简单模式",8000,0)</f>
        <v/>
      </c>
      <c r="D817">
        <f>IF(评分与状态_周度!E1093="🟢 普通模式",8000,0)</f>
        <v/>
      </c>
      <c r="E817">
        <f>IF(评分与状态_周度!E1093="🟡 困难模式",8000,0)</f>
        <v/>
      </c>
      <c r="F817">
        <f>IF(评分与状态_周度!E1093="🟠 噩梦模式",8000,0)</f>
        <v/>
      </c>
      <c r="G817">
        <f>IF(评分与状态_周度!E1093="🔴 地狱模式",8000,0)</f>
        <v/>
      </c>
      <c r="H817">
        <f>IF(评分与状态_周度!E1093="💀 炼狱模式",8000,0)</f>
        <v/>
      </c>
    </row>
    <row r="818">
      <c r="A818" s="10">
        <f>回测_周度!A1078</f>
        <v/>
      </c>
      <c r="B818">
        <f>回测_周度!B1078</f>
        <v/>
      </c>
      <c r="C818">
        <f>IF(评分与状态_周度!E1094="🟢 简单模式",8000,0)</f>
        <v/>
      </c>
      <c r="D818">
        <f>IF(评分与状态_周度!E1094="🟢 普通模式",8000,0)</f>
        <v/>
      </c>
      <c r="E818">
        <f>IF(评分与状态_周度!E1094="🟡 困难模式",8000,0)</f>
        <v/>
      </c>
      <c r="F818">
        <f>IF(评分与状态_周度!E1094="🟠 噩梦模式",8000,0)</f>
        <v/>
      </c>
      <c r="G818">
        <f>IF(评分与状态_周度!E1094="🔴 地狱模式",8000,0)</f>
        <v/>
      </c>
      <c r="H818">
        <f>IF(评分与状态_周度!E1094="💀 炼狱模式",8000,0)</f>
        <v/>
      </c>
    </row>
    <row r="819">
      <c r="A819" s="10">
        <f>回测_周度!A1079</f>
        <v/>
      </c>
      <c r="B819">
        <f>回测_周度!B1079</f>
        <v/>
      </c>
      <c r="C819">
        <f>IF(评分与状态_周度!E1095="🟢 简单模式",8000,0)</f>
        <v/>
      </c>
      <c r="D819">
        <f>IF(评分与状态_周度!E1095="🟢 普通模式",8000,0)</f>
        <v/>
      </c>
      <c r="E819">
        <f>IF(评分与状态_周度!E1095="🟡 困难模式",8000,0)</f>
        <v/>
      </c>
      <c r="F819">
        <f>IF(评分与状态_周度!E1095="🟠 噩梦模式",8000,0)</f>
        <v/>
      </c>
      <c r="G819">
        <f>IF(评分与状态_周度!E1095="🔴 地狱模式",8000,0)</f>
        <v/>
      </c>
      <c r="H819">
        <f>IF(评分与状态_周度!E1095="💀 炼狱模式",8000,0)</f>
        <v/>
      </c>
    </row>
    <row r="820">
      <c r="A820" s="10">
        <f>回测_周度!A1080</f>
        <v/>
      </c>
      <c r="B820">
        <f>回测_周度!B1080</f>
        <v/>
      </c>
      <c r="C820">
        <f>IF(评分与状态_周度!E1096="🟢 简单模式",8000,0)</f>
        <v/>
      </c>
      <c r="D820">
        <f>IF(评分与状态_周度!E1096="🟢 普通模式",8000,0)</f>
        <v/>
      </c>
      <c r="E820">
        <f>IF(评分与状态_周度!E1096="🟡 困难模式",8000,0)</f>
        <v/>
      </c>
      <c r="F820">
        <f>IF(评分与状态_周度!E1096="🟠 噩梦模式",8000,0)</f>
        <v/>
      </c>
      <c r="G820">
        <f>IF(评分与状态_周度!E1096="🔴 地狱模式",8000,0)</f>
        <v/>
      </c>
      <c r="H820">
        <f>IF(评分与状态_周度!E1096="💀 炼狱模式",8000,0)</f>
        <v/>
      </c>
    </row>
    <row r="821">
      <c r="A821" s="10">
        <f>回测_周度!A1081</f>
        <v/>
      </c>
      <c r="B821">
        <f>回测_周度!B1081</f>
        <v/>
      </c>
      <c r="C821">
        <f>IF(评分与状态_周度!E1097="🟢 简单模式",8000,0)</f>
        <v/>
      </c>
      <c r="D821">
        <f>IF(评分与状态_周度!E1097="🟢 普通模式",8000,0)</f>
        <v/>
      </c>
      <c r="E821">
        <f>IF(评分与状态_周度!E1097="🟡 困难模式",8000,0)</f>
        <v/>
      </c>
      <c r="F821">
        <f>IF(评分与状态_周度!E1097="🟠 噩梦模式",8000,0)</f>
        <v/>
      </c>
      <c r="G821">
        <f>IF(评分与状态_周度!E1097="🔴 地狱模式",8000,0)</f>
        <v/>
      </c>
      <c r="H821">
        <f>IF(评分与状态_周度!E1097="💀 炼狱模式",8000,0)</f>
        <v/>
      </c>
    </row>
    <row r="822">
      <c r="A822" s="10">
        <f>回测_周度!A1082</f>
        <v/>
      </c>
      <c r="B822">
        <f>回测_周度!B1082</f>
        <v/>
      </c>
      <c r="C822">
        <f>IF(评分与状态_周度!E1098="🟢 简单模式",8000,0)</f>
        <v/>
      </c>
      <c r="D822">
        <f>IF(评分与状态_周度!E1098="🟢 普通模式",8000,0)</f>
        <v/>
      </c>
      <c r="E822">
        <f>IF(评分与状态_周度!E1098="🟡 困难模式",8000,0)</f>
        <v/>
      </c>
      <c r="F822">
        <f>IF(评分与状态_周度!E1098="🟠 噩梦模式",8000,0)</f>
        <v/>
      </c>
      <c r="G822">
        <f>IF(评分与状态_周度!E1098="🔴 地狱模式",8000,0)</f>
        <v/>
      </c>
      <c r="H822">
        <f>IF(评分与状态_周度!E1098="💀 炼狱模式",8000,0)</f>
        <v/>
      </c>
    </row>
    <row r="823">
      <c r="A823" s="10">
        <f>回测_周度!A1083</f>
        <v/>
      </c>
      <c r="B823">
        <f>回测_周度!B1083</f>
        <v/>
      </c>
      <c r="C823">
        <f>IF(评分与状态_周度!E1099="🟢 简单模式",8000,0)</f>
        <v/>
      </c>
      <c r="D823">
        <f>IF(评分与状态_周度!E1099="🟢 普通模式",8000,0)</f>
        <v/>
      </c>
      <c r="E823">
        <f>IF(评分与状态_周度!E1099="🟡 困难模式",8000,0)</f>
        <v/>
      </c>
      <c r="F823">
        <f>IF(评分与状态_周度!E1099="🟠 噩梦模式",8000,0)</f>
        <v/>
      </c>
      <c r="G823">
        <f>IF(评分与状态_周度!E1099="🔴 地狱模式",8000,0)</f>
        <v/>
      </c>
      <c r="H823">
        <f>IF(评分与状态_周度!E1099="💀 炼狱模式",8000,0)</f>
        <v/>
      </c>
    </row>
    <row r="824">
      <c r="A824" s="10">
        <f>回测_周度!A1084</f>
        <v/>
      </c>
      <c r="B824">
        <f>回测_周度!B1084</f>
        <v/>
      </c>
      <c r="C824">
        <f>IF(评分与状态_周度!E1100="🟢 简单模式",8000,0)</f>
        <v/>
      </c>
      <c r="D824">
        <f>IF(评分与状态_周度!E1100="🟢 普通模式",8000,0)</f>
        <v/>
      </c>
      <c r="E824">
        <f>IF(评分与状态_周度!E1100="🟡 困难模式",8000,0)</f>
        <v/>
      </c>
      <c r="F824">
        <f>IF(评分与状态_周度!E1100="🟠 噩梦模式",8000,0)</f>
        <v/>
      </c>
      <c r="G824">
        <f>IF(评分与状态_周度!E1100="🔴 地狱模式",8000,0)</f>
        <v/>
      </c>
      <c r="H824">
        <f>IF(评分与状态_周度!E1100="💀 炼狱模式",8000,0)</f>
        <v/>
      </c>
    </row>
    <row r="825">
      <c r="A825" s="10">
        <f>回测_周度!A1085</f>
        <v/>
      </c>
      <c r="B825">
        <f>回测_周度!B1085</f>
        <v/>
      </c>
      <c r="C825">
        <f>IF(评分与状态_周度!E1101="🟢 简单模式",8000,0)</f>
        <v/>
      </c>
      <c r="D825">
        <f>IF(评分与状态_周度!E1101="🟢 普通模式",8000,0)</f>
        <v/>
      </c>
      <c r="E825">
        <f>IF(评分与状态_周度!E1101="🟡 困难模式",8000,0)</f>
        <v/>
      </c>
      <c r="F825">
        <f>IF(评分与状态_周度!E1101="🟠 噩梦模式",8000,0)</f>
        <v/>
      </c>
      <c r="G825">
        <f>IF(评分与状态_周度!E1101="🔴 地狱模式",8000,0)</f>
        <v/>
      </c>
      <c r="H825">
        <f>IF(评分与状态_周度!E1101="💀 炼狱模式",8000,0)</f>
        <v/>
      </c>
    </row>
    <row r="826">
      <c r="A826" s="10">
        <f>回测_周度!A1086</f>
        <v/>
      </c>
      <c r="B826">
        <f>回测_周度!B1086</f>
        <v/>
      </c>
      <c r="C826">
        <f>IF(评分与状态_周度!E1102="🟢 简单模式",8000,0)</f>
        <v/>
      </c>
      <c r="D826">
        <f>IF(评分与状态_周度!E1102="🟢 普通模式",8000,0)</f>
        <v/>
      </c>
      <c r="E826">
        <f>IF(评分与状态_周度!E1102="🟡 困难模式",8000,0)</f>
        <v/>
      </c>
      <c r="F826">
        <f>IF(评分与状态_周度!E1102="🟠 噩梦模式",8000,0)</f>
        <v/>
      </c>
      <c r="G826">
        <f>IF(评分与状态_周度!E1102="🔴 地狱模式",8000,0)</f>
        <v/>
      </c>
      <c r="H826">
        <f>IF(评分与状态_周度!E1102="💀 炼狱模式",8000,0)</f>
        <v/>
      </c>
    </row>
    <row r="827">
      <c r="A827" s="10">
        <f>回测_周度!A1087</f>
        <v/>
      </c>
      <c r="B827">
        <f>回测_周度!B1087</f>
        <v/>
      </c>
      <c r="C827">
        <f>IF(评分与状态_周度!E1103="🟢 简单模式",8000,0)</f>
        <v/>
      </c>
      <c r="D827">
        <f>IF(评分与状态_周度!E1103="🟢 普通模式",8000,0)</f>
        <v/>
      </c>
      <c r="E827">
        <f>IF(评分与状态_周度!E1103="🟡 困难模式",8000,0)</f>
        <v/>
      </c>
      <c r="F827">
        <f>IF(评分与状态_周度!E1103="🟠 噩梦模式",8000,0)</f>
        <v/>
      </c>
      <c r="G827">
        <f>IF(评分与状态_周度!E1103="🔴 地狱模式",8000,0)</f>
        <v/>
      </c>
      <c r="H827">
        <f>IF(评分与状态_周度!E1103="💀 炼狱模式",8000,0)</f>
        <v/>
      </c>
    </row>
    <row r="828">
      <c r="A828" s="10">
        <f>回测_周度!A1088</f>
        <v/>
      </c>
      <c r="B828">
        <f>回测_周度!B1088</f>
        <v/>
      </c>
      <c r="C828">
        <f>IF(评分与状态_周度!E1104="🟢 简单模式",8000,0)</f>
        <v/>
      </c>
      <c r="D828">
        <f>IF(评分与状态_周度!E1104="🟢 普通模式",8000,0)</f>
        <v/>
      </c>
      <c r="E828">
        <f>IF(评分与状态_周度!E1104="🟡 困难模式",8000,0)</f>
        <v/>
      </c>
      <c r="F828">
        <f>IF(评分与状态_周度!E1104="🟠 噩梦模式",8000,0)</f>
        <v/>
      </c>
      <c r="G828">
        <f>IF(评分与状态_周度!E1104="🔴 地狱模式",8000,0)</f>
        <v/>
      </c>
      <c r="H828">
        <f>IF(评分与状态_周度!E1104="💀 炼狱模式",8000,0)</f>
        <v/>
      </c>
    </row>
    <row r="829">
      <c r="A829" s="10">
        <f>回测_周度!A1089</f>
        <v/>
      </c>
      <c r="B829">
        <f>回测_周度!B1089</f>
        <v/>
      </c>
      <c r="C829">
        <f>IF(评分与状态_周度!E1105="🟢 简单模式",8000,0)</f>
        <v/>
      </c>
      <c r="D829">
        <f>IF(评分与状态_周度!E1105="🟢 普通模式",8000,0)</f>
        <v/>
      </c>
      <c r="E829">
        <f>IF(评分与状态_周度!E1105="🟡 困难模式",8000,0)</f>
        <v/>
      </c>
      <c r="F829">
        <f>IF(评分与状态_周度!E1105="🟠 噩梦模式",8000,0)</f>
        <v/>
      </c>
      <c r="G829">
        <f>IF(评分与状态_周度!E1105="🔴 地狱模式",8000,0)</f>
        <v/>
      </c>
      <c r="H829">
        <f>IF(评分与状态_周度!E1105="💀 炼狱模式",8000,0)</f>
        <v/>
      </c>
    </row>
    <row r="830">
      <c r="A830" s="10">
        <f>回测_周度!A1090</f>
        <v/>
      </c>
      <c r="B830">
        <f>回测_周度!B1090</f>
        <v/>
      </c>
      <c r="C830">
        <f>IF(评分与状态_周度!E1106="🟢 简单模式",8000,0)</f>
        <v/>
      </c>
      <c r="D830">
        <f>IF(评分与状态_周度!E1106="🟢 普通模式",8000,0)</f>
        <v/>
      </c>
      <c r="E830">
        <f>IF(评分与状态_周度!E1106="🟡 困难模式",8000,0)</f>
        <v/>
      </c>
      <c r="F830">
        <f>IF(评分与状态_周度!E1106="🟠 噩梦模式",8000,0)</f>
        <v/>
      </c>
      <c r="G830">
        <f>IF(评分与状态_周度!E1106="🔴 地狱模式",8000,0)</f>
        <v/>
      </c>
      <c r="H830">
        <f>IF(评分与状态_周度!E1106="💀 炼狱模式",8000,0)</f>
        <v/>
      </c>
    </row>
    <row r="831">
      <c r="A831" s="10">
        <f>回测_周度!A1091</f>
        <v/>
      </c>
      <c r="B831">
        <f>回测_周度!B1091</f>
        <v/>
      </c>
      <c r="C831">
        <f>IF(评分与状态_周度!E1107="🟢 简单模式",8000,0)</f>
        <v/>
      </c>
      <c r="D831">
        <f>IF(评分与状态_周度!E1107="🟢 普通模式",8000,0)</f>
        <v/>
      </c>
      <c r="E831">
        <f>IF(评分与状态_周度!E1107="🟡 困难模式",8000,0)</f>
        <v/>
      </c>
      <c r="F831">
        <f>IF(评分与状态_周度!E1107="🟠 噩梦模式",8000,0)</f>
        <v/>
      </c>
      <c r="G831">
        <f>IF(评分与状态_周度!E1107="🔴 地狱模式",8000,0)</f>
        <v/>
      </c>
      <c r="H831">
        <f>IF(评分与状态_周度!E1107="💀 炼狱模式",8000,0)</f>
        <v/>
      </c>
    </row>
    <row r="832">
      <c r="A832" s="10">
        <f>回测_周度!A1092</f>
        <v/>
      </c>
      <c r="B832">
        <f>回测_周度!B1092</f>
        <v/>
      </c>
      <c r="C832">
        <f>IF(评分与状态_周度!E1108="🟢 简单模式",8000,0)</f>
        <v/>
      </c>
      <c r="D832">
        <f>IF(评分与状态_周度!E1108="🟢 普通模式",8000,0)</f>
        <v/>
      </c>
      <c r="E832">
        <f>IF(评分与状态_周度!E1108="🟡 困难模式",8000,0)</f>
        <v/>
      </c>
      <c r="F832">
        <f>IF(评分与状态_周度!E1108="🟠 噩梦模式",8000,0)</f>
        <v/>
      </c>
      <c r="G832">
        <f>IF(评分与状态_周度!E1108="🔴 地狱模式",8000,0)</f>
        <v/>
      </c>
      <c r="H832">
        <f>IF(评分与状态_周度!E1108="💀 炼狱模式",8000,0)</f>
        <v/>
      </c>
    </row>
    <row r="833">
      <c r="A833" s="10">
        <f>回测_周度!A1093</f>
        <v/>
      </c>
      <c r="B833">
        <f>回测_周度!B1093</f>
        <v/>
      </c>
      <c r="C833">
        <f>IF(评分与状态_周度!E1109="🟢 简单模式",8000,0)</f>
        <v/>
      </c>
      <c r="D833">
        <f>IF(评分与状态_周度!E1109="🟢 普通模式",8000,0)</f>
        <v/>
      </c>
      <c r="E833">
        <f>IF(评分与状态_周度!E1109="🟡 困难模式",8000,0)</f>
        <v/>
      </c>
      <c r="F833">
        <f>IF(评分与状态_周度!E1109="🟠 噩梦模式",8000,0)</f>
        <v/>
      </c>
      <c r="G833">
        <f>IF(评分与状态_周度!E1109="🔴 地狱模式",8000,0)</f>
        <v/>
      </c>
      <c r="H833">
        <f>IF(评分与状态_周度!E1109="💀 炼狱模式",8000,0)</f>
        <v/>
      </c>
    </row>
    <row r="834">
      <c r="A834" s="10">
        <f>回测_周度!A1094</f>
        <v/>
      </c>
      <c r="B834">
        <f>回测_周度!B1094</f>
        <v/>
      </c>
      <c r="C834">
        <f>IF(评分与状态_周度!E1110="🟢 简单模式",8000,0)</f>
        <v/>
      </c>
      <c r="D834">
        <f>IF(评分与状态_周度!E1110="🟢 普通模式",8000,0)</f>
        <v/>
      </c>
      <c r="E834">
        <f>IF(评分与状态_周度!E1110="🟡 困难模式",8000,0)</f>
        <v/>
      </c>
      <c r="F834">
        <f>IF(评分与状态_周度!E1110="🟠 噩梦模式",8000,0)</f>
        <v/>
      </c>
      <c r="G834">
        <f>IF(评分与状态_周度!E1110="🔴 地狱模式",8000,0)</f>
        <v/>
      </c>
      <c r="H834">
        <f>IF(评分与状态_周度!E1110="💀 炼狱模式",8000,0)</f>
        <v/>
      </c>
    </row>
    <row r="835">
      <c r="A835" s="10">
        <f>回测_周度!A1095</f>
        <v/>
      </c>
      <c r="B835">
        <f>回测_周度!B1095</f>
        <v/>
      </c>
      <c r="C835">
        <f>IF(评分与状态_周度!E1111="🟢 简单模式",8000,0)</f>
        <v/>
      </c>
      <c r="D835">
        <f>IF(评分与状态_周度!E1111="🟢 普通模式",8000,0)</f>
        <v/>
      </c>
      <c r="E835">
        <f>IF(评分与状态_周度!E1111="🟡 困难模式",8000,0)</f>
        <v/>
      </c>
      <c r="F835">
        <f>IF(评分与状态_周度!E1111="🟠 噩梦模式",8000,0)</f>
        <v/>
      </c>
      <c r="G835">
        <f>IF(评分与状态_周度!E1111="🔴 地狱模式",8000,0)</f>
        <v/>
      </c>
      <c r="H835">
        <f>IF(评分与状态_周度!E1111="💀 炼狱模式",8000,0)</f>
        <v/>
      </c>
    </row>
    <row r="836">
      <c r="A836" s="10">
        <f>回测_周度!A1096</f>
        <v/>
      </c>
      <c r="B836">
        <f>回测_周度!B1096</f>
        <v/>
      </c>
      <c r="C836">
        <f>IF(评分与状态_周度!E1112="🟢 简单模式",8000,0)</f>
        <v/>
      </c>
      <c r="D836">
        <f>IF(评分与状态_周度!E1112="🟢 普通模式",8000,0)</f>
        <v/>
      </c>
      <c r="E836">
        <f>IF(评分与状态_周度!E1112="🟡 困难模式",8000,0)</f>
        <v/>
      </c>
      <c r="F836">
        <f>IF(评分与状态_周度!E1112="🟠 噩梦模式",8000,0)</f>
        <v/>
      </c>
      <c r="G836">
        <f>IF(评分与状态_周度!E1112="🔴 地狱模式",8000,0)</f>
        <v/>
      </c>
      <c r="H836">
        <f>IF(评分与状态_周度!E1112="💀 炼狱模式",8000,0)</f>
        <v/>
      </c>
    </row>
    <row r="837">
      <c r="A837" s="10">
        <f>回测_周度!A1097</f>
        <v/>
      </c>
      <c r="B837">
        <f>回测_周度!B1097</f>
        <v/>
      </c>
      <c r="C837">
        <f>IF(评分与状态_周度!E1113="🟢 简单模式",8000,0)</f>
        <v/>
      </c>
      <c r="D837">
        <f>IF(评分与状态_周度!E1113="🟢 普通模式",8000,0)</f>
        <v/>
      </c>
      <c r="E837">
        <f>IF(评分与状态_周度!E1113="🟡 困难模式",8000,0)</f>
        <v/>
      </c>
      <c r="F837">
        <f>IF(评分与状态_周度!E1113="🟠 噩梦模式",8000,0)</f>
        <v/>
      </c>
      <c r="G837">
        <f>IF(评分与状态_周度!E1113="🔴 地狱模式",8000,0)</f>
        <v/>
      </c>
      <c r="H837">
        <f>IF(评分与状态_周度!E1113="💀 炼狱模式",8000,0)</f>
        <v/>
      </c>
    </row>
    <row r="838">
      <c r="A838" s="10">
        <f>回测_周度!A1098</f>
        <v/>
      </c>
      <c r="B838">
        <f>回测_周度!B1098</f>
        <v/>
      </c>
      <c r="C838">
        <f>IF(评分与状态_周度!E1114="🟢 简单模式",8000,0)</f>
        <v/>
      </c>
      <c r="D838">
        <f>IF(评分与状态_周度!E1114="🟢 普通模式",8000,0)</f>
        <v/>
      </c>
      <c r="E838">
        <f>IF(评分与状态_周度!E1114="🟡 困难模式",8000,0)</f>
        <v/>
      </c>
      <c r="F838">
        <f>IF(评分与状态_周度!E1114="🟠 噩梦模式",8000,0)</f>
        <v/>
      </c>
      <c r="G838">
        <f>IF(评分与状态_周度!E1114="🔴 地狱模式",8000,0)</f>
        <v/>
      </c>
      <c r="H838">
        <f>IF(评分与状态_周度!E1114="💀 炼狱模式",8000,0)</f>
        <v/>
      </c>
    </row>
    <row r="839">
      <c r="A839" s="10">
        <f>回测_周度!A1099</f>
        <v/>
      </c>
      <c r="B839">
        <f>回测_周度!B1099</f>
        <v/>
      </c>
      <c r="C839">
        <f>IF(评分与状态_周度!E1115="🟢 简单模式",8000,0)</f>
        <v/>
      </c>
      <c r="D839">
        <f>IF(评分与状态_周度!E1115="🟢 普通模式",8000,0)</f>
        <v/>
      </c>
      <c r="E839">
        <f>IF(评分与状态_周度!E1115="🟡 困难模式",8000,0)</f>
        <v/>
      </c>
      <c r="F839">
        <f>IF(评分与状态_周度!E1115="🟠 噩梦模式",8000,0)</f>
        <v/>
      </c>
      <c r="G839">
        <f>IF(评分与状态_周度!E1115="🔴 地狱模式",8000,0)</f>
        <v/>
      </c>
      <c r="H839">
        <f>IF(评分与状态_周度!E1115="💀 炼狱模式",8000,0)</f>
        <v/>
      </c>
    </row>
    <row r="840">
      <c r="A840" s="10">
        <f>回测_周度!A1100</f>
        <v/>
      </c>
      <c r="B840">
        <f>回测_周度!B1100</f>
        <v/>
      </c>
      <c r="C840">
        <f>IF(评分与状态_周度!E1116="🟢 简单模式",8000,0)</f>
        <v/>
      </c>
      <c r="D840">
        <f>IF(评分与状态_周度!E1116="🟢 普通模式",8000,0)</f>
        <v/>
      </c>
      <c r="E840">
        <f>IF(评分与状态_周度!E1116="🟡 困难模式",8000,0)</f>
        <v/>
      </c>
      <c r="F840">
        <f>IF(评分与状态_周度!E1116="🟠 噩梦模式",8000,0)</f>
        <v/>
      </c>
      <c r="G840">
        <f>IF(评分与状态_周度!E1116="🔴 地狱模式",8000,0)</f>
        <v/>
      </c>
      <c r="H840">
        <f>IF(评分与状态_周度!E1116="💀 炼狱模式",8000,0)</f>
        <v/>
      </c>
    </row>
    <row r="841">
      <c r="A841" s="10">
        <f>回测_周度!A1101</f>
        <v/>
      </c>
      <c r="B841">
        <f>回测_周度!B1101</f>
        <v/>
      </c>
      <c r="C841">
        <f>IF(评分与状态_周度!E1117="🟢 简单模式",8000,0)</f>
        <v/>
      </c>
      <c r="D841">
        <f>IF(评分与状态_周度!E1117="🟢 普通模式",8000,0)</f>
        <v/>
      </c>
      <c r="E841">
        <f>IF(评分与状态_周度!E1117="🟡 困难模式",8000,0)</f>
        <v/>
      </c>
      <c r="F841">
        <f>IF(评分与状态_周度!E1117="🟠 噩梦模式",8000,0)</f>
        <v/>
      </c>
      <c r="G841">
        <f>IF(评分与状态_周度!E1117="🔴 地狱模式",8000,0)</f>
        <v/>
      </c>
      <c r="H841">
        <f>IF(评分与状态_周度!E1117="💀 炼狱模式",8000,0)</f>
        <v/>
      </c>
    </row>
    <row r="842">
      <c r="A842" s="10">
        <f>回测_周度!A1102</f>
        <v/>
      </c>
      <c r="B842">
        <f>回测_周度!B1102</f>
        <v/>
      </c>
      <c r="C842">
        <f>IF(评分与状态_周度!E1118="🟢 简单模式",8000,0)</f>
        <v/>
      </c>
      <c r="D842">
        <f>IF(评分与状态_周度!E1118="🟢 普通模式",8000,0)</f>
        <v/>
      </c>
      <c r="E842">
        <f>IF(评分与状态_周度!E1118="🟡 困难模式",8000,0)</f>
        <v/>
      </c>
      <c r="F842">
        <f>IF(评分与状态_周度!E1118="🟠 噩梦模式",8000,0)</f>
        <v/>
      </c>
      <c r="G842">
        <f>IF(评分与状态_周度!E1118="🔴 地狱模式",8000,0)</f>
        <v/>
      </c>
      <c r="H842">
        <f>IF(评分与状态_周度!E1118="💀 炼狱模式",8000,0)</f>
        <v/>
      </c>
    </row>
    <row r="843">
      <c r="A843" s="10">
        <f>回测_周度!A1103</f>
        <v/>
      </c>
      <c r="B843">
        <f>回测_周度!B1103</f>
        <v/>
      </c>
      <c r="C843">
        <f>IF(评分与状态_周度!E1119="🟢 简单模式",8000,0)</f>
        <v/>
      </c>
      <c r="D843">
        <f>IF(评分与状态_周度!E1119="🟢 普通模式",8000,0)</f>
        <v/>
      </c>
      <c r="E843">
        <f>IF(评分与状态_周度!E1119="🟡 困难模式",8000,0)</f>
        <v/>
      </c>
      <c r="F843">
        <f>IF(评分与状态_周度!E1119="🟠 噩梦模式",8000,0)</f>
        <v/>
      </c>
      <c r="G843">
        <f>IF(评分与状态_周度!E1119="🔴 地狱模式",8000,0)</f>
        <v/>
      </c>
      <c r="H843">
        <f>IF(评分与状态_周度!E1119="💀 炼狱模式",8000,0)</f>
        <v/>
      </c>
    </row>
    <row r="844">
      <c r="A844" s="10">
        <f>回测_周度!A1104</f>
        <v/>
      </c>
      <c r="B844">
        <f>回测_周度!B1104</f>
        <v/>
      </c>
      <c r="C844">
        <f>IF(评分与状态_周度!E1120="🟢 简单模式",8000,0)</f>
        <v/>
      </c>
      <c r="D844">
        <f>IF(评分与状态_周度!E1120="🟢 普通模式",8000,0)</f>
        <v/>
      </c>
      <c r="E844">
        <f>IF(评分与状态_周度!E1120="🟡 困难模式",8000,0)</f>
        <v/>
      </c>
      <c r="F844">
        <f>IF(评分与状态_周度!E1120="🟠 噩梦模式",8000,0)</f>
        <v/>
      </c>
      <c r="G844">
        <f>IF(评分与状态_周度!E1120="🔴 地狱模式",8000,0)</f>
        <v/>
      </c>
      <c r="H844">
        <f>IF(评分与状态_周度!E1120="💀 炼狱模式",8000,0)</f>
        <v/>
      </c>
    </row>
    <row r="845">
      <c r="A845" s="10">
        <f>回测_周度!A1105</f>
        <v/>
      </c>
      <c r="B845">
        <f>回测_周度!B1105</f>
        <v/>
      </c>
      <c r="C845">
        <f>IF(评分与状态_周度!E1121="🟢 简单模式",8000,0)</f>
        <v/>
      </c>
      <c r="D845">
        <f>IF(评分与状态_周度!E1121="🟢 普通模式",8000,0)</f>
        <v/>
      </c>
      <c r="E845">
        <f>IF(评分与状态_周度!E1121="🟡 困难模式",8000,0)</f>
        <v/>
      </c>
      <c r="F845">
        <f>IF(评分与状态_周度!E1121="🟠 噩梦模式",8000,0)</f>
        <v/>
      </c>
      <c r="G845">
        <f>IF(评分与状态_周度!E1121="🔴 地狱模式",8000,0)</f>
        <v/>
      </c>
      <c r="H845">
        <f>IF(评分与状态_周度!E1121="💀 炼狱模式",8000,0)</f>
        <v/>
      </c>
    </row>
    <row r="846">
      <c r="A846" s="10">
        <f>回测_周度!A1106</f>
        <v/>
      </c>
      <c r="B846">
        <f>回测_周度!B1106</f>
        <v/>
      </c>
      <c r="C846">
        <f>IF(评分与状态_周度!E1122="🟢 简单模式",8000,0)</f>
        <v/>
      </c>
      <c r="D846">
        <f>IF(评分与状态_周度!E1122="🟢 普通模式",8000,0)</f>
        <v/>
      </c>
      <c r="E846">
        <f>IF(评分与状态_周度!E1122="🟡 困难模式",8000,0)</f>
        <v/>
      </c>
      <c r="F846">
        <f>IF(评分与状态_周度!E1122="🟠 噩梦模式",8000,0)</f>
        <v/>
      </c>
      <c r="G846">
        <f>IF(评分与状态_周度!E1122="🔴 地狱模式",8000,0)</f>
        <v/>
      </c>
      <c r="H846">
        <f>IF(评分与状态_周度!E1122="💀 炼狱模式",8000,0)</f>
        <v/>
      </c>
    </row>
    <row r="847">
      <c r="A847" s="10">
        <f>回测_周度!A1107</f>
        <v/>
      </c>
      <c r="B847">
        <f>回测_周度!B1107</f>
        <v/>
      </c>
      <c r="C847">
        <f>IF(评分与状态_周度!E1123="🟢 简单模式",8000,0)</f>
        <v/>
      </c>
      <c r="D847">
        <f>IF(评分与状态_周度!E1123="🟢 普通模式",8000,0)</f>
        <v/>
      </c>
      <c r="E847">
        <f>IF(评分与状态_周度!E1123="🟡 困难模式",8000,0)</f>
        <v/>
      </c>
      <c r="F847">
        <f>IF(评分与状态_周度!E1123="🟠 噩梦模式",8000,0)</f>
        <v/>
      </c>
      <c r="G847">
        <f>IF(评分与状态_周度!E1123="🔴 地狱模式",8000,0)</f>
        <v/>
      </c>
      <c r="H847">
        <f>IF(评分与状态_周度!E1123="💀 炼狱模式",8000,0)</f>
        <v/>
      </c>
    </row>
    <row r="848">
      <c r="A848" s="10">
        <f>回测_周度!A1108</f>
        <v/>
      </c>
      <c r="B848">
        <f>回测_周度!B1108</f>
        <v/>
      </c>
      <c r="C848">
        <f>IF(评分与状态_周度!E1124="🟢 简单模式",8000,0)</f>
        <v/>
      </c>
      <c r="D848">
        <f>IF(评分与状态_周度!E1124="🟢 普通模式",8000,0)</f>
        <v/>
      </c>
      <c r="E848">
        <f>IF(评分与状态_周度!E1124="🟡 困难模式",8000,0)</f>
        <v/>
      </c>
      <c r="F848">
        <f>IF(评分与状态_周度!E1124="🟠 噩梦模式",8000,0)</f>
        <v/>
      </c>
      <c r="G848">
        <f>IF(评分与状态_周度!E1124="🔴 地狱模式",8000,0)</f>
        <v/>
      </c>
      <c r="H848">
        <f>IF(评分与状态_周度!E1124="💀 炼狱模式",8000,0)</f>
        <v/>
      </c>
    </row>
    <row r="849">
      <c r="A849" s="10">
        <f>回测_周度!A1109</f>
        <v/>
      </c>
      <c r="B849">
        <f>回测_周度!B1109</f>
        <v/>
      </c>
      <c r="C849">
        <f>IF(评分与状态_周度!E1125="🟢 简单模式",8000,0)</f>
        <v/>
      </c>
      <c r="D849">
        <f>IF(评分与状态_周度!E1125="🟢 普通模式",8000,0)</f>
        <v/>
      </c>
      <c r="E849">
        <f>IF(评分与状态_周度!E1125="🟡 困难模式",8000,0)</f>
        <v/>
      </c>
      <c r="F849">
        <f>IF(评分与状态_周度!E1125="🟠 噩梦模式",8000,0)</f>
        <v/>
      </c>
      <c r="G849">
        <f>IF(评分与状态_周度!E1125="🔴 地狱模式",8000,0)</f>
        <v/>
      </c>
      <c r="H849">
        <f>IF(评分与状态_周度!E1125="💀 炼狱模式",8000,0)</f>
        <v/>
      </c>
    </row>
    <row r="850">
      <c r="A850" s="10">
        <f>回测_周度!A1110</f>
        <v/>
      </c>
      <c r="B850">
        <f>回测_周度!B1110</f>
        <v/>
      </c>
      <c r="C850">
        <f>IF(评分与状态_周度!E1126="🟢 简单模式",8000,0)</f>
        <v/>
      </c>
      <c r="D850">
        <f>IF(评分与状态_周度!E1126="🟢 普通模式",8000,0)</f>
        <v/>
      </c>
      <c r="E850">
        <f>IF(评分与状态_周度!E1126="🟡 困难模式",8000,0)</f>
        <v/>
      </c>
      <c r="F850">
        <f>IF(评分与状态_周度!E1126="🟠 噩梦模式",8000,0)</f>
        <v/>
      </c>
      <c r="G850">
        <f>IF(评分与状态_周度!E1126="🔴 地狱模式",8000,0)</f>
        <v/>
      </c>
      <c r="H850">
        <f>IF(评分与状态_周度!E1126="💀 炼狱模式",8000,0)</f>
        <v/>
      </c>
    </row>
    <row r="851">
      <c r="A851" s="10">
        <f>回测_周度!A1111</f>
        <v/>
      </c>
      <c r="B851">
        <f>回测_周度!B1111</f>
        <v/>
      </c>
      <c r="C851">
        <f>IF(评分与状态_周度!E1127="🟢 简单模式",8000,0)</f>
        <v/>
      </c>
      <c r="D851">
        <f>IF(评分与状态_周度!E1127="🟢 普通模式",8000,0)</f>
        <v/>
      </c>
      <c r="E851">
        <f>IF(评分与状态_周度!E1127="🟡 困难模式",8000,0)</f>
        <v/>
      </c>
      <c r="F851">
        <f>IF(评分与状态_周度!E1127="🟠 噩梦模式",8000,0)</f>
        <v/>
      </c>
      <c r="G851">
        <f>IF(评分与状态_周度!E1127="🔴 地狱模式",8000,0)</f>
        <v/>
      </c>
      <c r="H851">
        <f>IF(评分与状态_周度!E1127="💀 炼狱模式",8000,0)</f>
        <v/>
      </c>
    </row>
    <row r="852">
      <c r="A852" s="10">
        <f>回测_周度!A1112</f>
        <v/>
      </c>
      <c r="B852">
        <f>回测_周度!B1112</f>
        <v/>
      </c>
      <c r="C852">
        <f>IF(评分与状态_周度!E1128="🟢 简单模式",8000,0)</f>
        <v/>
      </c>
      <c r="D852">
        <f>IF(评分与状态_周度!E1128="🟢 普通模式",8000,0)</f>
        <v/>
      </c>
      <c r="E852">
        <f>IF(评分与状态_周度!E1128="🟡 困难模式",8000,0)</f>
        <v/>
      </c>
      <c r="F852">
        <f>IF(评分与状态_周度!E1128="🟠 噩梦模式",8000,0)</f>
        <v/>
      </c>
      <c r="G852">
        <f>IF(评分与状态_周度!E1128="🔴 地狱模式",8000,0)</f>
        <v/>
      </c>
      <c r="H852">
        <f>IF(评分与状态_周度!E1128="💀 炼狱模式",8000,0)</f>
        <v/>
      </c>
    </row>
    <row r="853">
      <c r="A853" s="10">
        <f>回测_周度!A1113</f>
        <v/>
      </c>
      <c r="B853">
        <f>回测_周度!B1113</f>
        <v/>
      </c>
      <c r="C853">
        <f>IF(评分与状态_周度!E1129="🟢 简单模式",8000,0)</f>
        <v/>
      </c>
      <c r="D853">
        <f>IF(评分与状态_周度!E1129="🟢 普通模式",8000,0)</f>
        <v/>
      </c>
      <c r="E853">
        <f>IF(评分与状态_周度!E1129="🟡 困难模式",8000,0)</f>
        <v/>
      </c>
      <c r="F853">
        <f>IF(评分与状态_周度!E1129="🟠 噩梦模式",8000,0)</f>
        <v/>
      </c>
      <c r="G853">
        <f>IF(评分与状态_周度!E1129="🔴 地狱模式",8000,0)</f>
        <v/>
      </c>
      <c r="H853">
        <f>IF(评分与状态_周度!E1129="💀 炼狱模式",8000,0)</f>
        <v/>
      </c>
    </row>
    <row r="854">
      <c r="A854" s="10">
        <f>回测_周度!A1114</f>
        <v/>
      </c>
      <c r="B854">
        <f>回测_周度!B1114</f>
        <v/>
      </c>
      <c r="C854">
        <f>IF(评分与状态_周度!E1130="🟢 简单模式",8000,0)</f>
        <v/>
      </c>
      <c r="D854">
        <f>IF(评分与状态_周度!E1130="🟢 普通模式",8000,0)</f>
        <v/>
      </c>
      <c r="E854">
        <f>IF(评分与状态_周度!E1130="🟡 困难模式",8000,0)</f>
        <v/>
      </c>
      <c r="F854">
        <f>IF(评分与状态_周度!E1130="🟠 噩梦模式",8000,0)</f>
        <v/>
      </c>
      <c r="G854">
        <f>IF(评分与状态_周度!E1130="🔴 地狱模式",8000,0)</f>
        <v/>
      </c>
      <c r="H854">
        <f>IF(评分与状态_周度!E1130="💀 炼狱模式",8000,0)</f>
        <v/>
      </c>
    </row>
    <row r="855">
      <c r="A855" s="10">
        <f>回测_周度!A1115</f>
        <v/>
      </c>
      <c r="B855">
        <f>回测_周度!B1115</f>
        <v/>
      </c>
      <c r="C855">
        <f>IF(评分与状态_周度!E1131="🟢 简单模式",8000,0)</f>
        <v/>
      </c>
      <c r="D855">
        <f>IF(评分与状态_周度!E1131="🟢 普通模式",8000,0)</f>
        <v/>
      </c>
      <c r="E855">
        <f>IF(评分与状态_周度!E1131="🟡 困难模式",8000,0)</f>
        <v/>
      </c>
      <c r="F855">
        <f>IF(评分与状态_周度!E1131="🟠 噩梦模式",8000,0)</f>
        <v/>
      </c>
      <c r="G855">
        <f>IF(评分与状态_周度!E1131="🔴 地狱模式",8000,0)</f>
        <v/>
      </c>
      <c r="H855">
        <f>IF(评分与状态_周度!E1131="💀 炼狱模式",8000,0)</f>
        <v/>
      </c>
    </row>
    <row r="856">
      <c r="A856" s="10">
        <f>回测_周度!A1116</f>
        <v/>
      </c>
      <c r="B856">
        <f>回测_周度!B1116</f>
        <v/>
      </c>
      <c r="C856">
        <f>IF(评分与状态_周度!E1132="🟢 简单模式",8000,0)</f>
        <v/>
      </c>
      <c r="D856">
        <f>IF(评分与状态_周度!E1132="🟢 普通模式",8000,0)</f>
        <v/>
      </c>
      <c r="E856">
        <f>IF(评分与状态_周度!E1132="🟡 困难模式",8000,0)</f>
        <v/>
      </c>
      <c r="F856">
        <f>IF(评分与状态_周度!E1132="🟠 噩梦模式",8000,0)</f>
        <v/>
      </c>
      <c r="G856">
        <f>IF(评分与状态_周度!E1132="🔴 地狱模式",8000,0)</f>
        <v/>
      </c>
      <c r="H856">
        <f>IF(评分与状态_周度!E1132="💀 炼狱模式",8000,0)</f>
        <v/>
      </c>
    </row>
    <row r="857">
      <c r="A857" s="10">
        <f>回测_周度!A1117</f>
        <v/>
      </c>
      <c r="B857">
        <f>回测_周度!B1117</f>
        <v/>
      </c>
      <c r="C857">
        <f>IF(评分与状态_周度!E1133="🟢 简单模式",8000,0)</f>
        <v/>
      </c>
      <c r="D857">
        <f>IF(评分与状态_周度!E1133="🟢 普通模式",8000,0)</f>
        <v/>
      </c>
      <c r="E857">
        <f>IF(评分与状态_周度!E1133="🟡 困难模式",8000,0)</f>
        <v/>
      </c>
      <c r="F857">
        <f>IF(评分与状态_周度!E1133="🟠 噩梦模式",8000,0)</f>
        <v/>
      </c>
      <c r="G857">
        <f>IF(评分与状态_周度!E1133="🔴 地狱模式",8000,0)</f>
        <v/>
      </c>
      <c r="H857">
        <f>IF(评分与状态_周度!E1133="💀 炼狱模式",8000,0)</f>
        <v/>
      </c>
    </row>
    <row r="858">
      <c r="A858" s="10">
        <f>回测_周度!A1118</f>
        <v/>
      </c>
      <c r="B858">
        <f>回测_周度!B1118</f>
        <v/>
      </c>
      <c r="C858">
        <f>IF(评分与状态_周度!E1134="🟢 简单模式",8000,0)</f>
        <v/>
      </c>
      <c r="D858">
        <f>IF(评分与状态_周度!E1134="🟢 普通模式",8000,0)</f>
        <v/>
      </c>
      <c r="E858">
        <f>IF(评分与状态_周度!E1134="🟡 困难模式",8000,0)</f>
        <v/>
      </c>
      <c r="F858">
        <f>IF(评分与状态_周度!E1134="🟠 噩梦模式",8000,0)</f>
        <v/>
      </c>
      <c r="G858">
        <f>IF(评分与状态_周度!E1134="🔴 地狱模式",8000,0)</f>
        <v/>
      </c>
      <c r="H858">
        <f>IF(评分与状态_周度!E1134="💀 炼狱模式",8000,0)</f>
        <v/>
      </c>
    </row>
    <row r="859">
      <c r="A859" s="10">
        <f>回测_周度!A1119</f>
        <v/>
      </c>
      <c r="B859">
        <f>回测_周度!B1119</f>
        <v/>
      </c>
      <c r="C859">
        <f>IF(评分与状态_周度!E1135="🟢 简单模式",8000,0)</f>
        <v/>
      </c>
      <c r="D859">
        <f>IF(评分与状态_周度!E1135="🟢 普通模式",8000,0)</f>
        <v/>
      </c>
      <c r="E859">
        <f>IF(评分与状态_周度!E1135="🟡 困难模式",8000,0)</f>
        <v/>
      </c>
      <c r="F859">
        <f>IF(评分与状态_周度!E1135="🟠 噩梦模式",8000,0)</f>
        <v/>
      </c>
      <c r="G859">
        <f>IF(评分与状态_周度!E1135="🔴 地狱模式",8000,0)</f>
        <v/>
      </c>
      <c r="H859">
        <f>IF(评分与状态_周度!E1135="💀 炼狱模式",8000,0)</f>
        <v/>
      </c>
    </row>
    <row r="860">
      <c r="A860" s="10">
        <f>回测_周度!A1120</f>
        <v/>
      </c>
      <c r="B860">
        <f>回测_周度!B1120</f>
        <v/>
      </c>
      <c r="C860">
        <f>IF(评分与状态_周度!E1136="🟢 简单模式",8000,0)</f>
        <v/>
      </c>
      <c r="D860">
        <f>IF(评分与状态_周度!E1136="🟢 普通模式",8000,0)</f>
        <v/>
      </c>
      <c r="E860">
        <f>IF(评分与状态_周度!E1136="🟡 困难模式",8000,0)</f>
        <v/>
      </c>
      <c r="F860">
        <f>IF(评分与状态_周度!E1136="🟠 噩梦模式",8000,0)</f>
        <v/>
      </c>
      <c r="G860">
        <f>IF(评分与状态_周度!E1136="🔴 地狱模式",8000,0)</f>
        <v/>
      </c>
      <c r="H860">
        <f>IF(评分与状态_周度!E1136="💀 炼狱模式",8000,0)</f>
        <v/>
      </c>
    </row>
    <row r="861">
      <c r="A861" s="10">
        <f>回测_周度!A1121</f>
        <v/>
      </c>
      <c r="B861">
        <f>回测_周度!B1121</f>
        <v/>
      </c>
      <c r="C861">
        <f>IF(评分与状态_周度!E1137="🟢 简单模式",8000,0)</f>
        <v/>
      </c>
      <c r="D861">
        <f>IF(评分与状态_周度!E1137="🟢 普通模式",8000,0)</f>
        <v/>
      </c>
      <c r="E861">
        <f>IF(评分与状态_周度!E1137="🟡 困难模式",8000,0)</f>
        <v/>
      </c>
      <c r="F861">
        <f>IF(评分与状态_周度!E1137="🟠 噩梦模式",8000,0)</f>
        <v/>
      </c>
      <c r="G861">
        <f>IF(评分与状态_周度!E1137="🔴 地狱模式",8000,0)</f>
        <v/>
      </c>
      <c r="H861">
        <f>IF(评分与状态_周度!E1137="💀 炼狱模式",8000,0)</f>
        <v/>
      </c>
    </row>
    <row r="862">
      <c r="A862" s="10">
        <f>回测_周度!A1122</f>
        <v/>
      </c>
      <c r="B862">
        <f>回测_周度!B1122</f>
        <v/>
      </c>
      <c r="C862">
        <f>IF(评分与状态_周度!E1138="🟢 简单模式",8000,0)</f>
        <v/>
      </c>
      <c r="D862">
        <f>IF(评分与状态_周度!E1138="🟢 普通模式",8000,0)</f>
        <v/>
      </c>
      <c r="E862">
        <f>IF(评分与状态_周度!E1138="🟡 困难模式",8000,0)</f>
        <v/>
      </c>
      <c r="F862">
        <f>IF(评分与状态_周度!E1138="🟠 噩梦模式",8000,0)</f>
        <v/>
      </c>
      <c r="G862">
        <f>IF(评分与状态_周度!E1138="🔴 地狱模式",8000,0)</f>
        <v/>
      </c>
      <c r="H862">
        <f>IF(评分与状态_周度!E1138="💀 炼狱模式",8000,0)</f>
        <v/>
      </c>
    </row>
    <row r="863">
      <c r="A863" s="10">
        <f>回测_周度!A1123</f>
        <v/>
      </c>
      <c r="B863">
        <f>回测_周度!B1123</f>
        <v/>
      </c>
      <c r="C863">
        <f>IF(评分与状态_周度!E1139="🟢 简单模式",8000,0)</f>
        <v/>
      </c>
      <c r="D863">
        <f>IF(评分与状态_周度!E1139="🟢 普通模式",8000,0)</f>
        <v/>
      </c>
      <c r="E863">
        <f>IF(评分与状态_周度!E1139="🟡 困难模式",8000,0)</f>
        <v/>
      </c>
      <c r="F863">
        <f>IF(评分与状态_周度!E1139="🟠 噩梦模式",8000,0)</f>
        <v/>
      </c>
      <c r="G863">
        <f>IF(评分与状态_周度!E1139="🔴 地狱模式",8000,0)</f>
        <v/>
      </c>
      <c r="H863">
        <f>IF(评分与状态_周度!E1139="💀 炼狱模式",8000,0)</f>
        <v/>
      </c>
    </row>
    <row r="864">
      <c r="A864" s="10">
        <f>回测_周度!A1124</f>
        <v/>
      </c>
      <c r="B864">
        <f>回测_周度!B1124</f>
        <v/>
      </c>
      <c r="C864">
        <f>IF(评分与状态_周度!E1140="🟢 简单模式",8000,0)</f>
        <v/>
      </c>
      <c r="D864">
        <f>IF(评分与状态_周度!E1140="🟢 普通模式",8000,0)</f>
        <v/>
      </c>
      <c r="E864">
        <f>IF(评分与状态_周度!E1140="🟡 困难模式",8000,0)</f>
        <v/>
      </c>
      <c r="F864">
        <f>IF(评分与状态_周度!E1140="🟠 噩梦模式",8000,0)</f>
        <v/>
      </c>
      <c r="G864">
        <f>IF(评分与状态_周度!E1140="🔴 地狱模式",8000,0)</f>
        <v/>
      </c>
      <c r="H864">
        <f>IF(评分与状态_周度!E1140="💀 炼狱模式",8000,0)</f>
        <v/>
      </c>
    </row>
    <row r="865">
      <c r="A865" s="10">
        <f>回测_周度!A1125</f>
        <v/>
      </c>
      <c r="B865">
        <f>回测_周度!B1125</f>
        <v/>
      </c>
      <c r="C865">
        <f>IF(评分与状态_周度!E1141="🟢 简单模式",8000,0)</f>
        <v/>
      </c>
      <c r="D865">
        <f>IF(评分与状态_周度!E1141="🟢 普通模式",8000,0)</f>
        <v/>
      </c>
      <c r="E865">
        <f>IF(评分与状态_周度!E1141="🟡 困难模式",8000,0)</f>
        <v/>
      </c>
      <c r="F865">
        <f>IF(评分与状态_周度!E1141="🟠 噩梦模式",8000,0)</f>
        <v/>
      </c>
      <c r="G865">
        <f>IF(评分与状态_周度!E1141="🔴 地狱模式",8000,0)</f>
        <v/>
      </c>
      <c r="H865">
        <f>IF(评分与状态_周度!E1141="💀 炼狱模式",8000,0)</f>
        <v/>
      </c>
    </row>
    <row r="866">
      <c r="A866" s="10">
        <f>回测_周度!A1126</f>
        <v/>
      </c>
      <c r="B866">
        <f>回测_周度!B1126</f>
        <v/>
      </c>
      <c r="C866">
        <f>IF(评分与状态_周度!E1142="🟢 简单模式",8000,0)</f>
        <v/>
      </c>
      <c r="D866">
        <f>IF(评分与状态_周度!E1142="🟢 普通模式",8000,0)</f>
        <v/>
      </c>
      <c r="E866">
        <f>IF(评分与状态_周度!E1142="🟡 困难模式",8000,0)</f>
        <v/>
      </c>
      <c r="F866">
        <f>IF(评分与状态_周度!E1142="🟠 噩梦模式",8000,0)</f>
        <v/>
      </c>
      <c r="G866">
        <f>IF(评分与状态_周度!E1142="🔴 地狱模式",8000,0)</f>
        <v/>
      </c>
      <c r="H866">
        <f>IF(评分与状态_周度!E1142="💀 炼狱模式",8000,0)</f>
        <v/>
      </c>
    </row>
    <row r="867">
      <c r="A867" s="10">
        <f>回测_周度!A1127</f>
        <v/>
      </c>
      <c r="B867">
        <f>回测_周度!B1127</f>
        <v/>
      </c>
      <c r="C867">
        <f>IF(评分与状态_周度!E1143="🟢 简单模式",8000,0)</f>
        <v/>
      </c>
      <c r="D867">
        <f>IF(评分与状态_周度!E1143="🟢 普通模式",8000,0)</f>
        <v/>
      </c>
      <c r="E867">
        <f>IF(评分与状态_周度!E1143="🟡 困难模式",8000,0)</f>
        <v/>
      </c>
      <c r="F867">
        <f>IF(评分与状态_周度!E1143="🟠 噩梦模式",8000,0)</f>
        <v/>
      </c>
      <c r="G867">
        <f>IF(评分与状态_周度!E1143="🔴 地狱模式",8000,0)</f>
        <v/>
      </c>
      <c r="H867">
        <f>IF(评分与状态_周度!E1143="💀 炼狱模式",8000,0)</f>
        <v/>
      </c>
    </row>
    <row r="868">
      <c r="A868" s="10">
        <f>回测_周度!A1128</f>
        <v/>
      </c>
      <c r="B868">
        <f>回测_周度!B1128</f>
        <v/>
      </c>
      <c r="C868">
        <f>IF(评分与状态_周度!E1144="🟢 简单模式",8000,0)</f>
        <v/>
      </c>
      <c r="D868">
        <f>IF(评分与状态_周度!E1144="🟢 普通模式",8000,0)</f>
        <v/>
      </c>
      <c r="E868">
        <f>IF(评分与状态_周度!E1144="🟡 困难模式",8000,0)</f>
        <v/>
      </c>
      <c r="F868">
        <f>IF(评分与状态_周度!E1144="🟠 噩梦模式",8000,0)</f>
        <v/>
      </c>
      <c r="G868">
        <f>IF(评分与状态_周度!E1144="🔴 地狱模式",8000,0)</f>
        <v/>
      </c>
      <c r="H868">
        <f>IF(评分与状态_周度!E1144="💀 炼狱模式",8000,0)</f>
        <v/>
      </c>
    </row>
    <row r="869">
      <c r="A869" s="10">
        <f>回测_周度!A1129</f>
        <v/>
      </c>
      <c r="B869">
        <f>回测_周度!B1129</f>
        <v/>
      </c>
      <c r="C869">
        <f>IF(评分与状态_周度!E1145="🟢 简单模式",8000,0)</f>
        <v/>
      </c>
      <c r="D869">
        <f>IF(评分与状态_周度!E1145="🟢 普通模式",8000,0)</f>
        <v/>
      </c>
      <c r="E869">
        <f>IF(评分与状态_周度!E1145="🟡 困难模式",8000,0)</f>
        <v/>
      </c>
      <c r="F869">
        <f>IF(评分与状态_周度!E1145="🟠 噩梦模式",8000,0)</f>
        <v/>
      </c>
      <c r="G869">
        <f>IF(评分与状态_周度!E1145="🔴 地狱模式",8000,0)</f>
        <v/>
      </c>
      <c r="H869">
        <f>IF(评分与状态_周度!E1145="💀 炼狱模式",8000,0)</f>
        <v/>
      </c>
    </row>
    <row r="870">
      <c r="A870" s="10">
        <f>回测_周度!A1130</f>
        <v/>
      </c>
      <c r="B870">
        <f>回测_周度!B1130</f>
        <v/>
      </c>
      <c r="C870">
        <f>IF(评分与状态_周度!E1146="🟢 简单模式",8000,0)</f>
        <v/>
      </c>
      <c r="D870">
        <f>IF(评分与状态_周度!E1146="🟢 普通模式",8000,0)</f>
        <v/>
      </c>
      <c r="E870">
        <f>IF(评分与状态_周度!E1146="🟡 困难模式",8000,0)</f>
        <v/>
      </c>
      <c r="F870">
        <f>IF(评分与状态_周度!E1146="🟠 噩梦模式",8000,0)</f>
        <v/>
      </c>
      <c r="G870">
        <f>IF(评分与状态_周度!E1146="🔴 地狱模式",8000,0)</f>
        <v/>
      </c>
      <c r="H870">
        <f>IF(评分与状态_周度!E1146="💀 炼狱模式",8000,0)</f>
        <v/>
      </c>
    </row>
    <row r="871">
      <c r="A871" s="10">
        <f>回测_周度!A1131</f>
        <v/>
      </c>
      <c r="B871">
        <f>回测_周度!B1131</f>
        <v/>
      </c>
      <c r="C871">
        <f>IF(评分与状态_周度!E1147="🟢 简单模式",8000,0)</f>
        <v/>
      </c>
      <c r="D871">
        <f>IF(评分与状态_周度!E1147="🟢 普通模式",8000,0)</f>
        <v/>
      </c>
      <c r="E871">
        <f>IF(评分与状态_周度!E1147="🟡 困难模式",8000,0)</f>
        <v/>
      </c>
      <c r="F871">
        <f>IF(评分与状态_周度!E1147="🟠 噩梦模式",8000,0)</f>
        <v/>
      </c>
      <c r="G871">
        <f>IF(评分与状态_周度!E1147="🔴 地狱模式",8000,0)</f>
        <v/>
      </c>
      <c r="H871">
        <f>IF(评分与状态_周度!E1147="💀 炼狱模式",8000,0)</f>
        <v/>
      </c>
    </row>
    <row r="872">
      <c r="A872" s="10">
        <f>回测_周度!A1132</f>
        <v/>
      </c>
      <c r="B872">
        <f>回测_周度!B1132</f>
        <v/>
      </c>
      <c r="C872">
        <f>IF(评分与状态_周度!E1148="🟢 简单模式",8000,0)</f>
        <v/>
      </c>
      <c r="D872">
        <f>IF(评分与状态_周度!E1148="🟢 普通模式",8000,0)</f>
        <v/>
      </c>
      <c r="E872">
        <f>IF(评分与状态_周度!E1148="🟡 困难模式",8000,0)</f>
        <v/>
      </c>
      <c r="F872">
        <f>IF(评分与状态_周度!E1148="🟠 噩梦模式",8000,0)</f>
        <v/>
      </c>
      <c r="G872">
        <f>IF(评分与状态_周度!E1148="🔴 地狱模式",8000,0)</f>
        <v/>
      </c>
      <c r="H872">
        <f>IF(评分与状态_周度!E1148="💀 炼狱模式",8000,0)</f>
        <v/>
      </c>
    </row>
    <row r="873">
      <c r="A873" s="10">
        <f>回测_周度!A1133</f>
        <v/>
      </c>
      <c r="B873">
        <f>回测_周度!B1133</f>
        <v/>
      </c>
      <c r="C873">
        <f>IF(评分与状态_周度!E1149="🟢 简单模式",8000,0)</f>
        <v/>
      </c>
      <c r="D873">
        <f>IF(评分与状态_周度!E1149="🟢 普通模式",8000,0)</f>
        <v/>
      </c>
      <c r="E873">
        <f>IF(评分与状态_周度!E1149="🟡 困难模式",8000,0)</f>
        <v/>
      </c>
      <c r="F873">
        <f>IF(评分与状态_周度!E1149="🟠 噩梦模式",8000,0)</f>
        <v/>
      </c>
      <c r="G873">
        <f>IF(评分与状态_周度!E1149="🔴 地狱模式",8000,0)</f>
        <v/>
      </c>
      <c r="H873">
        <f>IF(评分与状态_周度!E1149="💀 炼狱模式",8000,0)</f>
        <v/>
      </c>
    </row>
    <row r="874">
      <c r="A874" s="10">
        <f>回测_周度!A1134</f>
        <v/>
      </c>
      <c r="B874">
        <f>回测_周度!B1134</f>
        <v/>
      </c>
      <c r="C874">
        <f>IF(评分与状态_周度!E1150="🟢 简单模式",8000,0)</f>
        <v/>
      </c>
      <c r="D874">
        <f>IF(评分与状态_周度!E1150="🟢 普通模式",8000,0)</f>
        <v/>
      </c>
      <c r="E874">
        <f>IF(评分与状态_周度!E1150="🟡 困难模式",8000,0)</f>
        <v/>
      </c>
      <c r="F874">
        <f>IF(评分与状态_周度!E1150="🟠 噩梦模式",8000,0)</f>
        <v/>
      </c>
      <c r="G874">
        <f>IF(评分与状态_周度!E1150="🔴 地狱模式",8000,0)</f>
        <v/>
      </c>
      <c r="H874">
        <f>IF(评分与状态_周度!E1150="💀 炼狱模式",8000,0)</f>
        <v/>
      </c>
    </row>
    <row r="875">
      <c r="A875" s="10">
        <f>回测_周度!A1135</f>
        <v/>
      </c>
      <c r="B875">
        <f>回测_周度!B1135</f>
        <v/>
      </c>
      <c r="C875">
        <f>IF(评分与状态_周度!E1151="🟢 简单模式",8000,0)</f>
        <v/>
      </c>
      <c r="D875">
        <f>IF(评分与状态_周度!E1151="🟢 普通模式",8000,0)</f>
        <v/>
      </c>
      <c r="E875">
        <f>IF(评分与状态_周度!E1151="🟡 困难模式",8000,0)</f>
        <v/>
      </c>
      <c r="F875">
        <f>IF(评分与状态_周度!E1151="🟠 噩梦模式",8000,0)</f>
        <v/>
      </c>
      <c r="G875">
        <f>IF(评分与状态_周度!E1151="🔴 地狱模式",8000,0)</f>
        <v/>
      </c>
      <c r="H875">
        <f>IF(评分与状态_周度!E1151="💀 炼狱模式",8000,0)</f>
        <v/>
      </c>
    </row>
    <row r="876">
      <c r="A876" s="10">
        <f>回测_周度!A1136</f>
        <v/>
      </c>
      <c r="B876">
        <f>回测_周度!B1136</f>
        <v/>
      </c>
      <c r="C876">
        <f>IF(评分与状态_周度!E1152="🟢 简单模式",8000,0)</f>
        <v/>
      </c>
      <c r="D876">
        <f>IF(评分与状态_周度!E1152="🟢 普通模式",8000,0)</f>
        <v/>
      </c>
      <c r="E876">
        <f>IF(评分与状态_周度!E1152="🟡 困难模式",8000,0)</f>
        <v/>
      </c>
      <c r="F876">
        <f>IF(评分与状态_周度!E1152="🟠 噩梦模式",8000,0)</f>
        <v/>
      </c>
      <c r="G876">
        <f>IF(评分与状态_周度!E1152="🔴 地狱模式",8000,0)</f>
        <v/>
      </c>
      <c r="H876">
        <f>IF(评分与状态_周度!E1152="💀 炼狱模式",8000,0)</f>
        <v/>
      </c>
    </row>
    <row r="877">
      <c r="A877" s="10">
        <f>回测_周度!A1137</f>
        <v/>
      </c>
      <c r="B877">
        <f>回测_周度!B1137</f>
        <v/>
      </c>
      <c r="C877">
        <f>IF(评分与状态_周度!E1153="🟢 简单模式",8000,0)</f>
        <v/>
      </c>
      <c r="D877">
        <f>IF(评分与状态_周度!E1153="🟢 普通模式",8000,0)</f>
        <v/>
      </c>
      <c r="E877">
        <f>IF(评分与状态_周度!E1153="🟡 困难模式",8000,0)</f>
        <v/>
      </c>
      <c r="F877">
        <f>IF(评分与状态_周度!E1153="🟠 噩梦模式",8000,0)</f>
        <v/>
      </c>
      <c r="G877">
        <f>IF(评分与状态_周度!E1153="🔴 地狱模式",8000,0)</f>
        <v/>
      </c>
      <c r="H877">
        <f>IF(评分与状态_周度!E1153="💀 炼狱模式",8000,0)</f>
        <v/>
      </c>
    </row>
    <row r="878">
      <c r="A878" s="10">
        <f>回测_周度!A1138</f>
        <v/>
      </c>
      <c r="B878">
        <f>回测_周度!B1138</f>
        <v/>
      </c>
      <c r="C878">
        <f>IF(评分与状态_周度!E1154="🟢 简单模式",8000,0)</f>
        <v/>
      </c>
      <c r="D878">
        <f>IF(评分与状态_周度!E1154="🟢 普通模式",8000,0)</f>
        <v/>
      </c>
      <c r="E878">
        <f>IF(评分与状态_周度!E1154="🟡 困难模式",8000,0)</f>
        <v/>
      </c>
      <c r="F878">
        <f>IF(评分与状态_周度!E1154="🟠 噩梦模式",8000,0)</f>
        <v/>
      </c>
      <c r="G878">
        <f>IF(评分与状态_周度!E1154="🔴 地狱模式",8000,0)</f>
        <v/>
      </c>
      <c r="H878">
        <f>IF(评分与状态_周度!E1154="💀 炼狱模式",8000,0)</f>
        <v/>
      </c>
    </row>
    <row r="879">
      <c r="A879" s="10">
        <f>回测_周度!A1139</f>
        <v/>
      </c>
      <c r="B879">
        <f>回测_周度!B1139</f>
        <v/>
      </c>
      <c r="C879">
        <f>IF(评分与状态_周度!E1155="🟢 简单模式",8000,0)</f>
        <v/>
      </c>
      <c r="D879">
        <f>IF(评分与状态_周度!E1155="🟢 普通模式",8000,0)</f>
        <v/>
      </c>
      <c r="E879">
        <f>IF(评分与状态_周度!E1155="🟡 困难模式",8000,0)</f>
        <v/>
      </c>
      <c r="F879">
        <f>IF(评分与状态_周度!E1155="🟠 噩梦模式",8000,0)</f>
        <v/>
      </c>
      <c r="G879">
        <f>IF(评分与状态_周度!E1155="🔴 地狱模式",8000,0)</f>
        <v/>
      </c>
      <c r="H879">
        <f>IF(评分与状态_周度!E1155="💀 炼狱模式",8000,0)</f>
        <v/>
      </c>
    </row>
    <row r="880">
      <c r="A880" s="10">
        <f>回测_周度!A1140</f>
        <v/>
      </c>
      <c r="B880">
        <f>回测_周度!B1140</f>
        <v/>
      </c>
      <c r="C880">
        <f>IF(评分与状态_周度!E1156="🟢 简单模式",8000,0)</f>
        <v/>
      </c>
      <c r="D880">
        <f>IF(评分与状态_周度!E1156="🟢 普通模式",8000,0)</f>
        <v/>
      </c>
      <c r="E880">
        <f>IF(评分与状态_周度!E1156="🟡 困难模式",8000,0)</f>
        <v/>
      </c>
      <c r="F880">
        <f>IF(评分与状态_周度!E1156="🟠 噩梦模式",8000,0)</f>
        <v/>
      </c>
      <c r="G880">
        <f>IF(评分与状态_周度!E1156="🔴 地狱模式",8000,0)</f>
        <v/>
      </c>
      <c r="H880">
        <f>IF(评分与状态_周度!E1156="💀 炼狱模式",8000,0)</f>
        <v/>
      </c>
    </row>
    <row r="881">
      <c r="A881" s="10">
        <f>回测_周度!A1141</f>
        <v/>
      </c>
      <c r="B881">
        <f>回测_周度!B1141</f>
        <v/>
      </c>
      <c r="C881">
        <f>IF(评分与状态_周度!E1157="🟢 简单模式",8000,0)</f>
        <v/>
      </c>
      <c r="D881">
        <f>IF(评分与状态_周度!E1157="🟢 普通模式",8000,0)</f>
        <v/>
      </c>
      <c r="E881">
        <f>IF(评分与状态_周度!E1157="🟡 困难模式",8000,0)</f>
        <v/>
      </c>
      <c r="F881">
        <f>IF(评分与状态_周度!E1157="🟠 噩梦模式",8000,0)</f>
        <v/>
      </c>
      <c r="G881">
        <f>IF(评分与状态_周度!E1157="🔴 地狱模式",8000,0)</f>
        <v/>
      </c>
      <c r="H881">
        <f>IF(评分与状态_周度!E1157="💀 炼狱模式",8000,0)</f>
        <v/>
      </c>
    </row>
    <row r="882">
      <c r="A882" s="10">
        <f>回测_周度!A1142</f>
        <v/>
      </c>
      <c r="B882">
        <f>回测_周度!B1142</f>
        <v/>
      </c>
      <c r="C882">
        <f>IF(评分与状态_周度!E1158="🟢 简单模式",8000,0)</f>
        <v/>
      </c>
      <c r="D882">
        <f>IF(评分与状态_周度!E1158="🟢 普通模式",8000,0)</f>
        <v/>
      </c>
      <c r="E882">
        <f>IF(评分与状态_周度!E1158="🟡 困难模式",8000,0)</f>
        <v/>
      </c>
      <c r="F882">
        <f>IF(评分与状态_周度!E1158="🟠 噩梦模式",8000,0)</f>
        <v/>
      </c>
      <c r="G882">
        <f>IF(评分与状态_周度!E1158="🔴 地狱模式",8000,0)</f>
        <v/>
      </c>
      <c r="H882">
        <f>IF(评分与状态_周度!E1158="💀 炼狱模式",8000,0)</f>
        <v/>
      </c>
    </row>
    <row r="883">
      <c r="A883" s="10">
        <f>回测_周度!A1143</f>
        <v/>
      </c>
      <c r="B883">
        <f>回测_周度!B1143</f>
        <v/>
      </c>
      <c r="C883">
        <f>IF(评分与状态_周度!E1159="🟢 简单模式",8000,0)</f>
        <v/>
      </c>
      <c r="D883">
        <f>IF(评分与状态_周度!E1159="🟢 普通模式",8000,0)</f>
        <v/>
      </c>
      <c r="E883">
        <f>IF(评分与状态_周度!E1159="🟡 困难模式",8000,0)</f>
        <v/>
      </c>
      <c r="F883">
        <f>IF(评分与状态_周度!E1159="🟠 噩梦模式",8000,0)</f>
        <v/>
      </c>
      <c r="G883">
        <f>IF(评分与状态_周度!E1159="🔴 地狱模式",8000,0)</f>
        <v/>
      </c>
      <c r="H883">
        <f>IF(评分与状态_周度!E1159="💀 炼狱模式",8000,0)</f>
        <v/>
      </c>
    </row>
    <row r="884">
      <c r="A884" s="10">
        <f>回测_周度!A1144</f>
        <v/>
      </c>
      <c r="B884">
        <f>回测_周度!B1144</f>
        <v/>
      </c>
      <c r="C884">
        <f>IF(评分与状态_周度!E1160="🟢 简单模式",8000,0)</f>
        <v/>
      </c>
      <c r="D884">
        <f>IF(评分与状态_周度!E1160="🟢 普通模式",8000,0)</f>
        <v/>
      </c>
      <c r="E884">
        <f>IF(评分与状态_周度!E1160="🟡 困难模式",8000,0)</f>
        <v/>
      </c>
      <c r="F884">
        <f>IF(评分与状态_周度!E1160="🟠 噩梦模式",8000,0)</f>
        <v/>
      </c>
      <c r="G884">
        <f>IF(评分与状态_周度!E1160="🔴 地狱模式",8000,0)</f>
        <v/>
      </c>
      <c r="H884">
        <f>IF(评分与状态_周度!E1160="💀 炼狱模式",8000,0)</f>
        <v/>
      </c>
    </row>
    <row r="885">
      <c r="A885" s="10">
        <f>回测_周度!A1145</f>
        <v/>
      </c>
      <c r="B885">
        <f>回测_周度!B1145</f>
        <v/>
      </c>
      <c r="C885">
        <f>IF(评分与状态_周度!E1161="🟢 简单模式",8000,0)</f>
        <v/>
      </c>
      <c r="D885">
        <f>IF(评分与状态_周度!E1161="🟢 普通模式",8000,0)</f>
        <v/>
      </c>
      <c r="E885">
        <f>IF(评分与状态_周度!E1161="🟡 困难模式",8000,0)</f>
        <v/>
      </c>
      <c r="F885">
        <f>IF(评分与状态_周度!E1161="🟠 噩梦模式",8000,0)</f>
        <v/>
      </c>
      <c r="G885">
        <f>IF(评分与状态_周度!E1161="🔴 地狱模式",8000,0)</f>
        <v/>
      </c>
      <c r="H885">
        <f>IF(评分与状态_周度!E1161="💀 炼狱模式",8000,0)</f>
        <v/>
      </c>
    </row>
    <row r="886">
      <c r="A886" s="10">
        <f>回测_周度!A1146</f>
        <v/>
      </c>
      <c r="B886">
        <f>回测_周度!B1146</f>
        <v/>
      </c>
      <c r="C886">
        <f>IF(评分与状态_周度!E1162="🟢 简单模式",8000,0)</f>
        <v/>
      </c>
      <c r="D886">
        <f>IF(评分与状态_周度!E1162="🟢 普通模式",8000,0)</f>
        <v/>
      </c>
      <c r="E886">
        <f>IF(评分与状态_周度!E1162="🟡 困难模式",8000,0)</f>
        <v/>
      </c>
      <c r="F886">
        <f>IF(评分与状态_周度!E1162="🟠 噩梦模式",8000,0)</f>
        <v/>
      </c>
      <c r="G886">
        <f>IF(评分与状态_周度!E1162="🔴 地狱模式",8000,0)</f>
        <v/>
      </c>
      <c r="H886">
        <f>IF(评分与状态_周度!E1162="💀 炼狱模式",8000,0)</f>
        <v/>
      </c>
    </row>
    <row r="887">
      <c r="A887" s="10">
        <f>回测_周度!A1147</f>
        <v/>
      </c>
      <c r="B887">
        <f>回测_周度!B1147</f>
        <v/>
      </c>
      <c r="C887">
        <f>IF(评分与状态_周度!E1163="🟢 简单模式",8000,0)</f>
        <v/>
      </c>
      <c r="D887">
        <f>IF(评分与状态_周度!E1163="🟢 普通模式",8000,0)</f>
        <v/>
      </c>
      <c r="E887">
        <f>IF(评分与状态_周度!E1163="🟡 困难模式",8000,0)</f>
        <v/>
      </c>
      <c r="F887">
        <f>IF(评分与状态_周度!E1163="🟠 噩梦模式",8000,0)</f>
        <v/>
      </c>
      <c r="G887">
        <f>IF(评分与状态_周度!E1163="🔴 地狱模式",8000,0)</f>
        <v/>
      </c>
      <c r="H887">
        <f>IF(评分与状态_周度!E1163="💀 炼狱模式",8000,0)</f>
        <v/>
      </c>
    </row>
    <row r="888">
      <c r="A888" s="10">
        <f>回测_周度!A1148</f>
        <v/>
      </c>
      <c r="B888">
        <f>回测_周度!B1148</f>
        <v/>
      </c>
      <c r="C888">
        <f>IF(评分与状态_周度!E1164="🟢 简单模式",8000,0)</f>
        <v/>
      </c>
      <c r="D888">
        <f>IF(评分与状态_周度!E1164="🟢 普通模式",8000,0)</f>
        <v/>
      </c>
      <c r="E888">
        <f>IF(评分与状态_周度!E1164="🟡 困难模式",8000,0)</f>
        <v/>
      </c>
      <c r="F888">
        <f>IF(评分与状态_周度!E1164="🟠 噩梦模式",8000,0)</f>
        <v/>
      </c>
      <c r="G888">
        <f>IF(评分与状态_周度!E1164="🔴 地狱模式",8000,0)</f>
        <v/>
      </c>
      <c r="H888">
        <f>IF(评分与状态_周度!E1164="💀 炼狱模式",8000,0)</f>
        <v/>
      </c>
    </row>
    <row r="889">
      <c r="A889" s="10">
        <f>回测_周度!A1149</f>
        <v/>
      </c>
      <c r="B889">
        <f>回测_周度!B1149</f>
        <v/>
      </c>
      <c r="C889">
        <f>IF(评分与状态_周度!E1165="🟢 简单模式",8000,0)</f>
        <v/>
      </c>
      <c r="D889">
        <f>IF(评分与状态_周度!E1165="🟢 普通模式",8000,0)</f>
        <v/>
      </c>
      <c r="E889">
        <f>IF(评分与状态_周度!E1165="🟡 困难模式",8000,0)</f>
        <v/>
      </c>
      <c r="F889">
        <f>IF(评分与状态_周度!E1165="🟠 噩梦模式",8000,0)</f>
        <v/>
      </c>
      <c r="G889">
        <f>IF(评分与状态_周度!E1165="🔴 地狱模式",8000,0)</f>
        <v/>
      </c>
      <c r="H889">
        <f>IF(评分与状态_周度!E1165="💀 炼狱模式",8000,0)</f>
        <v/>
      </c>
    </row>
    <row r="890">
      <c r="A890" s="10">
        <f>回测_周度!A1150</f>
        <v/>
      </c>
      <c r="B890">
        <f>回测_周度!B1150</f>
        <v/>
      </c>
      <c r="C890">
        <f>IF(评分与状态_周度!E1166="🟢 简单模式",8000,0)</f>
        <v/>
      </c>
      <c r="D890">
        <f>IF(评分与状态_周度!E1166="🟢 普通模式",8000,0)</f>
        <v/>
      </c>
      <c r="E890">
        <f>IF(评分与状态_周度!E1166="🟡 困难模式",8000,0)</f>
        <v/>
      </c>
      <c r="F890">
        <f>IF(评分与状态_周度!E1166="🟠 噩梦模式",8000,0)</f>
        <v/>
      </c>
      <c r="G890">
        <f>IF(评分与状态_周度!E1166="🔴 地狱模式",8000,0)</f>
        <v/>
      </c>
      <c r="H890">
        <f>IF(评分与状态_周度!E1166="💀 炼狱模式",8000,0)</f>
        <v/>
      </c>
    </row>
    <row r="891">
      <c r="A891" s="10">
        <f>回测_周度!A1151</f>
        <v/>
      </c>
      <c r="B891">
        <f>回测_周度!B1151</f>
        <v/>
      </c>
      <c r="C891">
        <f>IF(评分与状态_周度!E1167="🟢 简单模式",8000,0)</f>
        <v/>
      </c>
      <c r="D891">
        <f>IF(评分与状态_周度!E1167="🟢 普通模式",8000,0)</f>
        <v/>
      </c>
      <c r="E891">
        <f>IF(评分与状态_周度!E1167="🟡 困难模式",8000,0)</f>
        <v/>
      </c>
      <c r="F891">
        <f>IF(评分与状态_周度!E1167="🟠 噩梦模式",8000,0)</f>
        <v/>
      </c>
      <c r="G891">
        <f>IF(评分与状态_周度!E1167="🔴 地狱模式",8000,0)</f>
        <v/>
      </c>
      <c r="H891">
        <f>IF(评分与状态_周度!E1167="💀 炼狱模式",8000,0)</f>
        <v/>
      </c>
    </row>
    <row r="892">
      <c r="A892" s="10">
        <f>回测_周度!A1152</f>
        <v/>
      </c>
      <c r="B892">
        <f>回测_周度!B1152</f>
        <v/>
      </c>
      <c r="C892">
        <f>IF(评分与状态_周度!E1168="🟢 简单模式",8000,0)</f>
        <v/>
      </c>
      <c r="D892">
        <f>IF(评分与状态_周度!E1168="🟢 普通模式",8000,0)</f>
        <v/>
      </c>
      <c r="E892">
        <f>IF(评分与状态_周度!E1168="🟡 困难模式",8000,0)</f>
        <v/>
      </c>
      <c r="F892">
        <f>IF(评分与状态_周度!E1168="🟠 噩梦模式",8000,0)</f>
        <v/>
      </c>
      <c r="G892">
        <f>IF(评分与状态_周度!E1168="🔴 地狱模式",8000,0)</f>
        <v/>
      </c>
      <c r="H892">
        <f>IF(评分与状态_周度!E1168="💀 炼狱模式",8000,0)</f>
        <v/>
      </c>
    </row>
    <row r="893">
      <c r="A893" s="10">
        <f>回测_周度!A1153</f>
        <v/>
      </c>
      <c r="B893">
        <f>回测_周度!B1153</f>
        <v/>
      </c>
      <c r="C893">
        <f>IF(评分与状态_周度!E1169="🟢 简单模式",8000,0)</f>
        <v/>
      </c>
      <c r="D893">
        <f>IF(评分与状态_周度!E1169="🟢 普通模式",8000,0)</f>
        <v/>
      </c>
      <c r="E893">
        <f>IF(评分与状态_周度!E1169="🟡 困难模式",8000,0)</f>
        <v/>
      </c>
      <c r="F893">
        <f>IF(评分与状态_周度!E1169="🟠 噩梦模式",8000,0)</f>
        <v/>
      </c>
      <c r="G893">
        <f>IF(评分与状态_周度!E1169="🔴 地狱模式",8000,0)</f>
        <v/>
      </c>
      <c r="H893">
        <f>IF(评分与状态_周度!E1169="💀 炼狱模式",8000,0)</f>
        <v/>
      </c>
    </row>
    <row r="894">
      <c r="A894" s="10">
        <f>回测_周度!A1154</f>
        <v/>
      </c>
      <c r="B894">
        <f>回测_周度!B1154</f>
        <v/>
      </c>
      <c r="C894">
        <f>IF(评分与状态_周度!E1170="🟢 简单模式",8000,0)</f>
        <v/>
      </c>
      <c r="D894">
        <f>IF(评分与状态_周度!E1170="🟢 普通模式",8000,0)</f>
        <v/>
      </c>
      <c r="E894">
        <f>IF(评分与状态_周度!E1170="🟡 困难模式",8000,0)</f>
        <v/>
      </c>
      <c r="F894">
        <f>IF(评分与状态_周度!E1170="🟠 噩梦模式",8000,0)</f>
        <v/>
      </c>
      <c r="G894">
        <f>IF(评分与状态_周度!E1170="🔴 地狱模式",8000,0)</f>
        <v/>
      </c>
      <c r="H894">
        <f>IF(评分与状态_周度!E1170="💀 炼狱模式",8000,0)</f>
        <v/>
      </c>
    </row>
    <row r="895">
      <c r="A895" s="10">
        <f>回测_周度!A1155</f>
        <v/>
      </c>
      <c r="B895">
        <f>回测_周度!B1155</f>
        <v/>
      </c>
      <c r="C895">
        <f>IF(评分与状态_周度!E1171="🟢 简单模式",8000,0)</f>
        <v/>
      </c>
      <c r="D895">
        <f>IF(评分与状态_周度!E1171="🟢 普通模式",8000,0)</f>
        <v/>
      </c>
      <c r="E895">
        <f>IF(评分与状态_周度!E1171="🟡 困难模式",8000,0)</f>
        <v/>
      </c>
      <c r="F895">
        <f>IF(评分与状态_周度!E1171="🟠 噩梦模式",8000,0)</f>
        <v/>
      </c>
      <c r="G895">
        <f>IF(评分与状态_周度!E1171="🔴 地狱模式",8000,0)</f>
        <v/>
      </c>
      <c r="H895">
        <f>IF(评分与状态_周度!E1171="💀 炼狱模式",8000,0)</f>
        <v/>
      </c>
    </row>
    <row r="896">
      <c r="A896" s="10">
        <f>回测_周度!A1156</f>
        <v/>
      </c>
      <c r="B896">
        <f>回测_周度!B1156</f>
        <v/>
      </c>
      <c r="C896">
        <f>IF(评分与状态_周度!E1172="🟢 简单模式",8000,0)</f>
        <v/>
      </c>
      <c r="D896">
        <f>IF(评分与状态_周度!E1172="🟢 普通模式",8000,0)</f>
        <v/>
      </c>
      <c r="E896">
        <f>IF(评分与状态_周度!E1172="🟡 困难模式",8000,0)</f>
        <v/>
      </c>
      <c r="F896">
        <f>IF(评分与状态_周度!E1172="🟠 噩梦模式",8000,0)</f>
        <v/>
      </c>
      <c r="G896">
        <f>IF(评分与状态_周度!E1172="🔴 地狱模式",8000,0)</f>
        <v/>
      </c>
      <c r="H896">
        <f>IF(评分与状态_周度!E1172="💀 炼狱模式",8000,0)</f>
        <v/>
      </c>
    </row>
    <row r="897">
      <c r="A897" s="10">
        <f>回测_周度!A1157</f>
        <v/>
      </c>
      <c r="B897">
        <f>回测_周度!B1157</f>
        <v/>
      </c>
      <c r="C897">
        <f>IF(评分与状态_周度!E1173="🟢 简单模式",8000,0)</f>
        <v/>
      </c>
      <c r="D897">
        <f>IF(评分与状态_周度!E1173="🟢 普通模式",8000,0)</f>
        <v/>
      </c>
      <c r="E897">
        <f>IF(评分与状态_周度!E1173="🟡 困难模式",8000,0)</f>
        <v/>
      </c>
      <c r="F897">
        <f>IF(评分与状态_周度!E1173="🟠 噩梦模式",8000,0)</f>
        <v/>
      </c>
      <c r="G897">
        <f>IF(评分与状态_周度!E1173="🔴 地狱模式",8000,0)</f>
        <v/>
      </c>
      <c r="H897">
        <f>IF(评分与状态_周度!E1173="💀 炼狱模式",8000,0)</f>
        <v/>
      </c>
    </row>
    <row r="898">
      <c r="A898" s="10">
        <f>回测_周度!A1158</f>
        <v/>
      </c>
      <c r="B898">
        <f>回测_周度!B1158</f>
        <v/>
      </c>
      <c r="C898">
        <f>IF(评分与状态_周度!E1174="🟢 简单模式",8000,0)</f>
        <v/>
      </c>
      <c r="D898">
        <f>IF(评分与状态_周度!E1174="🟢 普通模式",8000,0)</f>
        <v/>
      </c>
      <c r="E898">
        <f>IF(评分与状态_周度!E1174="🟡 困难模式",8000,0)</f>
        <v/>
      </c>
      <c r="F898">
        <f>IF(评分与状态_周度!E1174="🟠 噩梦模式",8000,0)</f>
        <v/>
      </c>
      <c r="G898">
        <f>IF(评分与状态_周度!E1174="🔴 地狱模式",8000,0)</f>
        <v/>
      </c>
      <c r="H898">
        <f>IF(评分与状态_周度!E1174="💀 炼狱模式",8000,0)</f>
        <v/>
      </c>
    </row>
    <row r="899">
      <c r="A899" s="10">
        <f>回测_周度!A1159</f>
        <v/>
      </c>
      <c r="B899">
        <f>回测_周度!B1159</f>
        <v/>
      </c>
      <c r="C899">
        <f>IF(评分与状态_周度!E1175="🟢 简单模式",8000,0)</f>
        <v/>
      </c>
      <c r="D899">
        <f>IF(评分与状态_周度!E1175="🟢 普通模式",8000,0)</f>
        <v/>
      </c>
      <c r="E899">
        <f>IF(评分与状态_周度!E1175="🟡 困难模式",8000,0)</f>
        <v/>
      </c>
      <c r="F899">
        <f>IF(评分与状态_周度!E1175="🟠 噩梦模式",8000,0)</f>
        <v/>
      </c>
      <c r="G899">
        <f>IF(评分与状态_周度!E1175="🔴 地狱模式",8000,0)</f>
        <v/>
      </c>
      <c r="H899">
        <f>IF(评分与状态_周度!E1175="💀 炼狱模式",8000,0)</f>
        <v/>
      </c>
    </row>
    <row r="900">
      <c r="A900" s="10">
        <f>回测_周度!A1160</f>
        <v/>
      </c>
      <c r="B900">
        <f>回测_周度!B1160</f>
        <v/>
      </c>
      <c r="C900">
        <f>IF(评分与状态_周度!E1176="🟢 简单模式",8000,0)</f>
        <v/>
      </c>
      <c r="D900">
        <f>IF(评分与状态_周度!E1176="🟢 普通模式",8000,0)</f>
        <v/>
      </c>
      <c r="E900">
        <f>IF(评分与状态_周度!E1176="🟡 困难模式",8000,0)</f>
        <v/>
      </c>
      <c r="F900">
        <f>IF(评分与状态_周度!E1176="🟠 噩梦模式",8000,0)</f>
        <v/>
      </c>
      <c r="G900">
        <f>IF(评分与状态_周度!E1176="🔴 地狱模式",8000,0)</f>
        <v/>
      </c>
      <c r="H900">
        <f>IF(评分与状态_周度!E1176="💀 炼狱模式",8000,0)</f>
        <v/>
      </c>
    </row>
    <row r="901">
      <c r="A901" s="10">
        <f>回测_周度!A1161</f>
        <v/>
      </c>
      <c r="B901">
        <f>回测_周度!B1161</f>
        <v/>
      </c>
      <c r="C901">
        <f>IF(评分与状态_周度!E1177="🟢 简单模式",8000,0)</f>
        <v/>
      </c>
      <c r="D901">
        <f>IF(评分与状态_周度!E1177="🟢 普通模式",8000,0)</f>
        <v/>
      </c>
      <c r="E901">
        <f>IF(评分与状态_周度!E1177="🟡 困难模式",8000,0)</f>
        <v/>
      </c>
      <c r="F901">
        <f>IF(评分与状态_周度!E1177="🟠 噩梦模式",8000,0)</f>
        <v/>
      </c>
      <c r="G901">
        <f>IF(评分与状态_周度!E1177="🔴 地狱模式",8000,0)</f>
        <v/>
      </c>
      <c r="H901">
        <f>IF(评分与状态_周度!E1177="💀 炼狱模式",8000,0)</f>
        <v/>
      </c>
    </row>
    <row r="902">
      <c r="A902" s="10">
        <f>回测_周度!A1162</f>
        <v/>
      </c>
      <c r="B902">
        <f>回测_周度!B1162</f>
        <v/>
      </c>
      <c r="C902">
        <f>IF(评分与状态_周度!E1178="🟢 简单模式",8000,0)</f>
        <v/>
      </c>
      <c r="D902">
        <f>IF(评分与状态_周度!E1178="🟢 普通模式",8000,0)</f>
        <v/>
      </c>
      <c r="E902">
        <f>IF(评分与状态_周度!E1178="🟡 困难模式",8000,0)</f>
        <v/>
      </c>
      <c r="F902">
        <f>IF(评分与状态_周度!E1178="🟠 噩梦模式",8000,0)</f>
        <v/>
      </c>
      <c r="G902">
        <f>IF(评分与状态_周度!E1178="🔴 地狱模式",8000,0)</f>
        <v/>
      </c>
      <c r="H902">
        <f>IF(评分与状态_周度!E1178="💀 炼狱模式",8000,0)</f>
        <v/>
      </c>
    </row>
    <row r="903">
      <c r="A903" s="10">
        <f>回测_周度!A1163</f>
        <v/>
      </c>
      <c r="B903">
        <f>回测_周度!B1163</f>
        <v/>
      </c>
      <c r="C903">
        <f>IF(评分与状态_周度!E1179="🟢 简单模式",8000,0)</f>
        <v/>
      </c>
      <c r="D903">
        <f>IF(评分与状态_周度!E1179="🟢 普通模式",8000,0)</f>
        <v/>
      </c>
      <c r="E903">
        <f>IF(评分与状态_周度!E1179="🟡 困难模式",8000,0)</f>
        <v/>
      </c>
      <c r="F903">
        <f>IF(评分与状态_周度!E1179="🟠 噩梦模式",8000,0)</f>
        <v/>
      </c>
      <c r="G903">
        <f>IF(评分与状态_周度!E1179="🔴 地狱模式",8000,0)</f>
        <v/>
      </c>
      <c r="H903">
        <f>IF(评分与状态_周度!E1179="💀 炼狱模式",8000,0)</f>
        <v/>
      </c>
    </row>
    <row r="904">
      <c r="A904" s="10">
        <f>回测_周度!A1164</f>
        <v/>
      </c>
      <c r="B904">
        <f>回测_周度!B1164</f>
        <v/>
      </c>
      <c r="C904">
        <f>IF(评分与状态_周度!E1180="🟢 简单模式",8000,0)</f>
        <v/>
      </c>
      <c r="D904">
        <f>IF(评分与状态_周度!E1180="🟢 普通模式",8000,0)</f>
        <v/>
      </c>
      <c r="E904">
        <f>IF(评分与状态_周度!E1180="🟡 困难模式",8000,0)</f>
        <v/>
      </c>
      <c r="F904">
        <f>IF(评分与状态_周度!E1180="🟠 噩梦模式",8000,0)</f>
        <v/>
      </c>
      <c r="G904">
        <f>IF(评分与状态_周度!E1180="🔴 地狱模式",8000,0)</f>
        <v/>
      </c>
      <c r="H904">
        <f>IF(评分与状态_周度!E1180="💀 炼狱模式",8000,0)</f>
        <v/>
      </c>
    </row>
    <row r="905">
      <c r="A905" s="10">
        <f>回测_周度!A1165</f>
        <v/>
      </c>
      <c r="B905">
        <f>回测_周度!B1165</f>
        <v/>
      </c>
      <c r="C905">
        <f>IF(评分与状态_周度!E1181="🟢 简单模式",8000,0)</f>
        <v/>
      </c>
      <c r="D905">
        <f>IF(评分与状态_周度!E1181="🟢 普通模式",8000,0)</f>
        <v/>
      </c>
      <c r="E905">
        <f>IF(评分与状态_周度!E1181="🟡 困难模式",8000,0)</f>
        <v/>
      </c>
      <c r="F905">
        <f>IF(评分与状态_周度!E1181="🟠 噩梦模式",8000,0)</f>
        <v/>
      </c>
      <c r="G905">
        <f>IF(评分与状态_周度!E1181="🔴 地狱模式",8000,0)</f>
        <v/>
      </c>
      <c r="H905">
        <f>IF(评分与状态_周度!E1181="💀 炼狱模式",8000,0)</f>
        <v/>
      </c>
    </row>
    <row r="906">
      <c r="A906" s="10">
        <f>回测_周度!A1166</f>
        <v/>
      </c>
      <c r="B906">
        <f>回测_周度!B1166</f>
        <v/>
      </c>
      <c r="C906">
        <f>IF(评分与状态_周度!E1182="🟢 简单模式",8000,0)</f>
        <v/>
      </c>
      <c r="D906">
        <f>IF(评分与状态_周度!E1182="🟢 普通模式",8000,0)</f>
        <v/>
      </c>
      <c r="E906">
        <f>IF(评分与状态_周度!E1182="🟡 困难模式",8000,0)</f>
        <v/>
      </c>
      <c r="F906">
        <f>IF(评分与状态_周度!E1182="🟠 噩梦模式",8000,0)</f>
        <v/>
      </c>
      <c r="G906">
        <f>IF(评分与状态_周度!E1182="🔴 地狱模式",8000,0)</f>
        <v/>
      </c>
      <c r="H906">
        <f>IF(评分与状态_周度!E1182="💀 炼狱模式",8000,0)</f>
        <v/>
      </c>
    </row>
    <row r="907">
      <c r="A907" s="10">
        <f>回测_周度!A1167</f>
        <v/>
      </c>
      <c r="B907">
        <f>回测_周度!B1167</f>
        <v/>
      </c>
      <c r="C907">
        <f>IF(评分与状态_周度!E1183="🟢 简单模式",8000,0)</f>
        <v/>
      </c>
      <c r="D907">
        <f>IF(评分与状态_周度!E1183="🟢 普通模式",8000,0)</f>
        <v/>
      </c>
      <c r="E907">
        <f>IF(评分与状态_周度!E1183="🟡 困难模式",8000,0)</f>
        <v/>
      </c>
      <c r="F907">
        <f>IF(评分与状态_周度!E1183="🟠 噩梦模式",8000,0)</f>
        <v/>
      </c>
      <c r="G907">
        <f>IF(评分与状态_周度!E1183="🔴 地狱模式",8000,0)</f>
        <v/>
      </c>
      <c r="H907">
        <f>IF(评分与状态_周度!E1183="💀 炼狱模式",8000,0)</f>
        <v/>
      </c>
    </row>
    <row r="908">
      <c r="A908" s="10">
        <f>回测_周度!A1168</f>
        <v/>
      </c>
      <c r="B908">
        <f>回测_周度!B1168</f>
        <v/>
      </c>
      <c r="C908">
        <f>IF(评分与状态_周度!E1184="🟢 简单模式",8000,0)</f>
        <v/>
      </c>
      <c r="D908">
        <f>IF(评分与状态_周度!E1184="🟢 普通模式",8000,0)</f>
        <v/>
      </c>
      <c r="E908">
        <f>IF(评分与状态_周度!E1184="🟡 困难模式",8000,0)</f>
        <v/>
      </c>
      <c r="F908">
        <f>IF(评分与状态_周度!E1184="🟠 噩梦模式",8000,0)</f>
        <v/>
      </c>
      <c r="G908">
        <f>IF(评分与状态_周度!E1184="🔴 地狱模式",8000,0)</f>
        <v/>
      </c>
      <c r="H908">
        <f>IF(评分与状态_周度!E1184="💀 炼狱模式",8000,0)</f>
        <v/>
      </c>
    </row>
    <row r="909">
      <c r="A909" s="10">
        <f>回测_周度!A1169</f>
        <v/>
      </c>
      <c r="B909">
        <f>回测_周度!B1169</f>
        <v/>
      </c>
      <c r="C909">
        <f>IF(评分与状态_周度!E1185="🟢 简单模式",8000,0)</f>
        <v/>
      </c>
      <c r="D909">
        <f>IF(评分与状态_周度!E1185="🟢 普通模式",8000,0)</f>
        <v/>
      </c>
      <c r="E909">
        <f>IF(评分与状态_周度!E1185="🟡 困难模式",8000,0)</f>
        <v/>
      </c>
      <c r="F909">
        <f>IF(评分与状态_周度!E1185="🟠 噩梦模式",8000,0)</f>
        <v/>
      </c>
      <c r="G909">
        <f>IF(评分与状态_周度!E1185="🔴 地狱模式",8000,0)</f>
        <v/>
      </c>
      <c r="H909">
        <f>IF(评分与状态_周度!E1185="💀 炼狱模式",8000,0)</f>
        <v/>
      </c>
    </row>
    <row r="910">
      <c r="A910" s="10">
        <f>回测_周度!A1170</f>
        <v/>
      </c>
      <c r="B910">
        <f>回测_周度!B1170</f>
        <v/>
      </c>
      <c r="C910">
        <f>IF(评分与状态_周度!E1186="🟢 简单模式",8000,0)</f>
        <v/>
      </c>
      <c r="D910">
        <f>IF(评分与状态_周度!E1186="🟢 普通模式",8000,0)</f>
        <v/>
      </c>
      <c r="E910">
        <f>IF(评分与状态_周度!E1186="🟡 困难模式",8000,0)</f>
        <v/>
      </c>
      <c r="F910">
        <f>IF(评分与状态_周度!E1186="🟠 噩梦模式",8000,0)</f>
        <v/>
      </c>
      <c r="G910">
        <f>IF(评分与状态_周度!E1186="🔴 地狱模式",8000,0)</f>
        <v/>
      </c>
      <c r="H910">
        <f>IF(评分与状态_周度!E1186="💀 炼狱模式",8000,0)</f>
        <v/>
      </c>
    </row>
    <row r="911">
      <c r="A911" s="10">
        <f>回测_周度!A1171</f>
        <v/>
      </c>
      <c r="B911">
        <f>回测_周度!B1171</f>
        <v/>
      </c>
      <c r="C911">
        <f>IF(评分与状态_周度!E1187="🟢 简单模式",8000,0)</f>
        <v/>
      </c>
      <c r="D911">
        <f>IF(评分与状态_周度!E1187="🟢 普通模式",8000,0)</f>
        <v/>
      </c>
      <c r="E911">
        <f>IF(评分与状态_周度!E1187="🟡 困难模式",8000,0)</f>
        <v/>
      </c>
      <c r="F911">
        <f>IF(评分与状态_周度!E1187="🟠 噩梦模式",8000,0)</f>
        <v/>
      </c>
      <c r="G911">
        <f>IF(评分与状态_周度!E1187="🔴 地狱模式",8000,0)</f>
        <v/>
      </c>
      <c r="H911">
        <f>IF(评分与状态_周度!E1187="💀 炼狱模式",8000,0)</f>
        <v/>
      </c>
    </row>
    <row r="912">
      <c r="A912" s="10">
        <f>回测_周度!A1172</f>
        <v/>
      </c>
      <c r="B912">
        <f>回测_周度!B1172</f>
        <v/>
      </c>
      <c r="C912">
        <f>IF(评分与状态_周度!E1188="🟢 简单模式",8000,0)</f>
        <v/>
      </c>
      <c r="D912">
        <f>IF(评分与状态_周度!E1188="🟢 普通模式",8000,0)</f>
        <v/>
      </c>
      <c r="E912">
        <f>IF(评分与状态_周度!E1188="🟡 困难模式",8000,0)</f>
        <v/>
      </c>
      <c r="F912">
        <f>IF(评分与状态_周度!E1188="🟠 噩梦模式",8000,0)</f>
        <v/>
      </c>
      <c r="G912">
        <f>IF(评分与状态_周度!E1188="🔴 地狱模式",8000,0)</f>
        <v/>
      </c>
      <c r="H912">
        <f>IF(评分与状态_周度!E1188="💀 炼狱模式",8000,0)</f>
        <v/>
      </c>
    </row>
    <row r="913">
      <c r="A913" s="10">
        <f>回测_周度!A1173</f>
        <v/>
      </c>
      <c r="B913">
        <f>回测_周度!B1173</f>
        <v/>
      </c>
      <c r="C913">
        <f>IF(评分与状态_周度!E1189="🟢 简单模式",8000,0)</f>
        <v/>
      </c>
      <c r="D913">
        <f>IF(评分与状态_周度!E1189="🟢 普通模式",8000,0)</f>
        <v/>
      </c>
      <c r="E913">
        <f>IF(评分与状态_周度!E1189="🟡 困难模式",8000,0)</f>
        <v/>
      </c>
      <c r="F913">
        <f>IF(评分与状态_周度!E1189="🟠 噩梦模式",8000,0)</f>
        <v/>
      </c>
      <c r="G913">
        <f>IF(评分与状态_周度!E1189="🔴 地狱模式",8000,0)</f>
        <v/>
      </c>
      <c r="H913">
        <f>IF(评分与状态_周度!E1189="💀 炼狱模式",8000,0)</f>
        <v/>
      </c>
    </row>
    <row r="914">
      <c r="A914" s="10">
        <f>回测_周度!A1174</f>
        <v/>
      </c>
      <c r="B914">
        <f>回测_周度!B1174</f>
        <v/>
      </c>
      <c r="C914">
        <f>IF(评分与状态_周度!E1190="🟢 简单模式",8000,0)</f>
        <v/>
      </c>
      <c r="D914">
        <f>IF(评分与状态_周度!E1190="🟢 普通模式",8000,0)</f>
        <v/>
      </c>
      <c r="E914">
        <f>IF(评分与状态_周度!E1190="🟡 困难模式",8000,0)</f>
        <v/>
      </c>
      <c r="F914">
        <f>IF(评分与状态_周度!E1190="🟠 噩梦模式",8000,0)</f>
        <v/>
      </c>
      <c r="G914">
        <f>IF(评分与状态_周度!E1190="🔴 地狱模式",8000,0)</f>
        <v/>
      </c>
      <c r="H914">
        <f>IF(评分与状态_周度!E1190="💀 炼狱模式",8000,0)</f>
        <v/>
      </c>
    </row>
    <row r="915">
      <c r="A915" s="10">
        <f>回测_周度!A1175</f>
        <v/>
      </c>
      <c r="B915">
        <f>回测_周度!B1175</f>
        <v/>
      </c>
      <c r="C915">
        <f>IF(评分与状态_周度!E1191="🟢 简单模式",8000,0)</f>
        <v/>
      </c>
      <c r="D915">
        <f>IF(评分与状态_周度!E1191="🟢 普通模式",8000,0)</f>
        <v/>
      </c>
      <c r="E915">
        <f>IF(评分与状态_周度!E1191="🟡 困难模式",8000,0)</f>
        <v/>
      </c>
      <c r="F915">
        <f>IF(评分与状态_周度!E1191="🟠 噩梦模式",8000,0)</f>
        <v/>
      </c>
      <c r="G915">
        <f>IF(评分与状态_周度!E1191="🔴 地狱模式",8000,0)</f>
        <v/>
      </c>
      <c r="H915">
        <f>IF(评分与状态_周度!E1191="💀 炼狱模式",8000,0)</f>
        <v/>
      </c>
    </row>
    <row r="916">
      <c r="A916" s="10">
        <f>回测_周度!A1176</f>
        <v/>
      </c>
      <c r="B916">
        <f>回测_周度!B1176</f>
        <v/>
      </c>
      <c r="C916">
        <f>IF(评分与状态_周度!E1192="🟢 简单模式",8000,0)</f>
        <v/>
      </c>
      <c r="D916">
        <f>IF(评分与状态_周度!E1192="🟢 普通模式",8000,0)</f>
        <v/>
      </c>
      <c r="E916">
        <f>IF(评分与状态_周度!E1192="🟡 困难模式",8000,0)</f>
        <v/>
      </c>
      <c r="F916">
        <f>IF(评分与状态_周度!E1192="🟠 噩梦模式",8000,0)</f>
        <v/>
      </c>
      <c r="G916">
        <f>IF(评分与状态_周度!E1192="🔴 地狱模式",8000,0)</f>
        <v/>
      </c>
      <c r="H916">
        <f>IF(评分与状态_周度!E1192="💀 炼狱模式",8000,0)</f>
        <v/>
      </c>
    </row>
    <row r="917">
      <c r="A917" s="10">
        <f>回测_周度!A1177</f>
        <v/>
      </c>
      <c r="B917">
        <f>回测_周度!B1177</f>
        <v/>
      </c>
      <c r="C917">
        <f>IF(评分与状态_周度!E1193="🟢 简单模式",8000,0)</f>
        <v/>
      </c>
      <c r="D917">
        <f>IF(评分与状态_周度!E1193="🟢 普通模式",8000,0)</f>
        <v/>
      </c>
      <c r="E917">
        <f>IF(评分与状态_周度!E1193="🟡 困难模式",8000,0)</f>
        <v/>
      </c>
      <c r="F917">
        <f>IF(评分与状态_周度!E1193="🟠 噩梦模式",8000,0)</f>
        <v/>
      </c>
      <c r="G917">
        <f>IF(评分与状态_周度!E1193="🔴 地狱模式",8000,0)</f>
        <v/>
      </c>
      <c r="H917">
        <f>IF(评分与状态_周度!E1193="💀 炼狱模式",8000,0)</f>
        <v/>
      </c>
    </row>
    <row r="918">
      <c r="A918" s="10">
        <f>回测_周度!A1178</f>
        <v/>
      </c>
      <c r="B918">
        <f>回测_周度!B1178</f>
        <v/>
      </c>
      <c r="C918">
        <f>IF(评分与状态_周度!E1194="🟢 简单模式",8000,0)</f>
        <v/>
      </c>
      <c r="D918">
        <f>IF(评分与状态_周度!E1194="🟢 普通模式",8000,0)</f>
        <v/>
      </c>
      <c r="E918">
        <f>IF(评分与状态_周度!E1194="🟡 困难模式",8000,0)</f>
        <v/>
      </c>
      <c r="F918">
        <f>IF(评分与状态_周度!E1194="🟠 噩梦模式",8000,0)</f>
        <v/>
      </c>
      <c r="G918">
        <f>IF(评分与状态_周度!E1194="🔴 地狱模式",8000,0)</f>
        <v/>
      </c>
      <c r="H918">
        <f>IF(评分与状态_周度!E1194="💀 炼狱模式",8000,0)</f>
        <v/>
      </c>
    </row>
    <row r="919">
      <c r="A919" s="10">
        <f>回测_周度!A1179</f>
        <v/>
      </c>
      <c r="B919">
        <f>回测_周度!B1179</f>
        <v/>
      </c>
      <c r="C919">
        <f>IF(评分与状态_周度!E1195="🟢 简单模式",8000,0)</f>
        <v/>
      </c>
      <c r="D919">
        <f>IF(评分与状态_周度!E1195="🟢 普通模式",8000,0)</f>
        <v/>
      </c>
      <c r="E919">
        <f>IF(评分与状态_周度!E1195="🟡 困难模式",8000,0)</f>
        <v/>
      </c>
      <c r="F919">
        <f>IF(评分与状态_周度!E1195="🟠 噩梦模式",8000,0)</f>
        <v/>
      </c>
      <c r="G919">
        <f>IF(评分与状态_周度!E1195="🔴 地狱模式",8000,0)</f>
        <v/>
      </c>
      <c r="H919">
        <f>IF(评分与状态_周度!E1195="💀 炼狱模式",8000,0)</f>
        <v/>
      </c>
    </row>
    <row r="920">
      <c r="A920" s="10">
        <f>回测_周度!A1180</f>
        <v/>
      </c>
      <c r="B920">
        <f>回测_周度!B1180</f>
        <v/>
      </c>
      <c r="C920">
        <f>IF(评分与状态_周度!E1196="🟢 简单模式",8000,0)</f>
        <v/>
      </c>
      <c r="D920">
        <f>IF(评分与状态_周度!E1196="🟢 普通模式",8000,0)</f>
        <v/>
      </c>
      <c r="E920">
        <f>IF(评分与状态_周度!E1196="🟡 困难模式",8000,0)</f>
        <v/>
      </c>
      <c r="F920">
        <f>IF(评分与状态_周度!E1196="🟠 噩梦模式",8000,0)</f>
        <v/>
      </c>
      <c r="G920">
        <f>IF(评分与状态_周度!E1196="🔴 地狱模式",8000,0)</f>
        <v/>
      </c>
      <c r="H920">
        <f>IF(评分与状态_周度!E1196="💀 炼狱模式",8000,0)</f>
        <v/>
      </c>
    </row>
    <row r="921">
      <c r="A921" s="10">
        <f>回测_周度!A1181</f>
        <v/>
      </c>
      <c r="B921">
        <f>回测_周度!B1181</f>
        <v/>
      </c>
      <c r="C921">
        <f>IF(评分与状态_周度!E1197="🟢 简单模式",8000,0)</f>
        <v/>
      </c>
      <c r="D921">
        <f>IF(评分与状态_周度!E1197="🟢 普通模式",8000,0)</f>
        <v/>
      </c>
      <c r="E921">
        <f>IF(评分与状态_周度!E1197="🟡 困难模式",8000,0)</f>
        <v/>
      </c>
      <c r="F921">
        <f>IF(评分与状态_周度!E1197="🟠 噩梦模式",8000,0)</f>
        <v/>
      </c>
      <c r="G921">
        <f>IF(评分与状态_周度!E1197="🔴 地狱模式",8000,0)</f>
        <v/>
      </c>
      <c r="H921">
        <f>IF(评分与状态_周度!E1197="💀 炼狱模式",8000,0)</f>
        <v/>
      </c>
    </row>
    <row r="922">
      <c r="A922" s="10">
        <f>回测_周度!A1182</f>
        <v/>
      </c>
      <c r="B922">
        <f>回测_周度!B1182</f>
        <v/>
      </c>
      <c r="C922">
        <f>IF(评分与状态_周度!E1198="🟢 简单模式",8000,0)</f>
        <v/>
      </c>
      <c r="D922">
        <f>IF(评分与状态_周度!E1198="🟢 普通模式",8000,0)</f>
        <v/>
      </c>
      <c r="E922">
        <f>IF(评分与状态_周度!E1198="🟡 困难模式",8000,0)</f>
        <v/>
      </c>
      <c r="F922">
        <f>IF(评分与状态_周度!E1198="🟠 噩梦模式",8000,0)</f>
        <v/>
      </c>
      <c r="G922">
        <f>IF(评分与状态_周度!E1198="🔴 地狱模式",8000,0)</f>
        <v/>
      </c>
      <c r="H922">
        <f>IF(评分与状态_周度!E1198="💀 炼狱模式",8000,0)</f>
        <v/>
      </c>
    </row>
    <row r="923">
      <c r="A923" s="10">
        <f>回测_周度!A1183</f>
        <v/>
      </c>
      <c r="B923">
        <f>回测_周度!B1183</f>
        <v/>
      </c>
      <c r="C923">
        <f>IF(评分与状态_周度!E1199="🟢 简单模式",8000,0)</f>
        <v/>
      </c>
      <c r="D923">
        <f>IF(评分与状态_周度!E1199="🟢 普通模式",8000,0)</f>
        <v/>
      </c>
      <c r="E923">
        <f>IF(评分与状态_周度!E1199="🟡 困难模式",8000,0)</f>
        <v/>
      </c>
      <c r="F923">
        <f>IF(评分与状态_周度!E1199="🟠 噩梦模式",8000,0)</f>
        <v/>
      </c>
      <c r="G923">
        <f>IF(评分与状态_周度!E1199="🔴 地狱模式",8000,0)</f>
        <v/>
      </c>
      <c r="H923">
        <f>IF(评分与状态_周度!E1199="💀 炼狱模式",8000,0)</f>
        <v/>
      </c>
    </row>
    <row r="924">
      <c r="A924" s="10">
        <f>回测_周度!A1184</f>
        <v/>
      </c>
      <c r="B924">
        <f>回测_周度!B1184</f>
        <v/>
      </c>
      <c r="C924">
        <f>IF(评分与状态_周度!E1200="🟢 简单模式",8000,0)</f>
        <v/>
      </c>
      <c r="D924">
        <f>IF(评分与状态_周度!E1200="🟢 普通模式",8000,0)</f>
        <v/>
      </c>
      <c r="E924">
        <f>IF(评分与状态_周度!E1200="🟡 困难模式",8000,0)</f>
        <v/>
      </c>
      <c r="F924">
        <f>IF(评分与状态_周度!E1200="🟠 噩梦模式",8000,0)</f>
        <v/>
      </c>
      <c r="G924">
        <f>IF(评分与状态_周度!E1200="🔴 地狱模式",8000,0)</f>
        <v/>
      </c>
      <c r="H924">
        <f>IF(评分与状态_周度!E1200="💀 炼狱模式",8000,0)</f>
        <v/>
      </c>
    </row>
    <row r="925">
      <c r="A925" s="10">
        <f>回测_周度!A1185</f>
        <v/>
      </c>
      <c r="B925">
        <f>回测_周度!B1185</f>
        <v/>
      </c>
      <c r="C925">
        <f>IF(评分与状态_周度!E1201="🟢 简单模式",8000,0)</f>
        <v/>
      </c>
      <c r="D925">
        <f>IF(评分与状态_周度!E1201="🟢 普通模式",8000,0)</f>
        <v/>
      </c>
      <c r="E925">
        <f>IF(评分与状态_周度!E1201="🟡 困难模式",8000,0)</f>
        <v/>
      </c>
      <c r="F925">
        <f>IF(评分与状态_周度!E1201="🟠 噩梦模式",8000,0)</f>
        <v/>
      </c>
      <c r="G925">
        <f>IF(评分与状态_周度!E1201="🔴 地狱模式",8000,0)</f>
        <v/>
      </c>
      <c r="H925">
        <f>IF(评分与状态_周度!E1201="💀 炼狱模式",8000,0)</f>
        <v/>
      </c>
    </row>
    <row r="926">
      <c r="A926" s="10">
        <f>回测_周度!A1186</f>
        <v/>
      </c>
      <c r="B926">
        <f>回测_周度!B1186</f>
        <v/>
      </c>
      <c r="C926">
        <f>IF(评分与状态_周度!E1202="🟢 简单模式",8000,0)</f>
        <v/>
      </c>
      <c r="D926">
        <f>IF(评分与状态_周度!E1202="🟢 普通模式",8000,0)</f>
        <v/>
      </c>
      <c r="E926">
        <f>IF(评分与状态_周度!E1202="🟡 困难模式",8000,0)</f>
        <v/>
      </c>
      <c r="F926">
        <f>IF(评分与状态_周度!E1202="🟠 噩梦模式",8000,0)</f>
        <v/>
      </c>
      <c r="G926">
        <f>IF(评分与状态_周度!E1202="🔴 地狱模式",8000,0)</f>
        <v/>
      </c>
      <c r="H926">
        <f>IF(评分与状态_周度!E1202="💀 炼狱模式",8000,0)</f>
        <v/>
      </c>
    </row>
    <row r="927">
      <c r="A927" s="10">
        <f>回测_周度!A1187</f>
        <v/>
      </c>
      <c r="B927">
        <f>回测_周度!B1187</f>
        <v/>
      </c>
      <c r="C927">
        <f>IF(评分与状态_周度!E1203="🟢 简单模式",8000,0)</f>
        <v/>
      </c>
      <c r="D927">
        <f>IF(评分与状态_周度!E1203="🟢 普通模式",8000,0)</f>
        <v/>
      </c>
      <c r="E927">
        <f>IF(评分与状态_周度!E1203="🟡 困难模式",8000,0)</f>
        <v/>
      </c>
      <c r="F927">
        <f>IF(评分与状态_周度!E1203="🟠 噩梦模式",8000,0)</f>
        <v/>
      </c>
      <c r="G927">
        <f>IF(评分与状态_周度!E1203="🔴 地狱模式",8000,0)</f>
        <v/>
      </c>
      <c r="H927">
        <f>IF(评分与状态_周度!E1203="💀 炼狱模式",8000,0)</f>
        <v/>
      </c>
    </row>
    <row r="928">
      <c r="A928" s="10">
        <f>回测_周度!A1188</f>
        <v/>
      </c>
      <c r="B928">
        <f>回测_周度!B1188</f>
        <v/>
      </c>
      <c r="C928">
        <f>IF(评分与状态_周度!E1204="🟢 简单模式",8000,0)</f>
        <v/>
      </c>
      <c r="D928">
        <f>IF(评分与状态_周度!E1204="🟢 普通模式",8000,0)</f>
        <v/>
      </c>
      <c r="E928">
        <f>IF(评分与状态_周度!E1204="🟡 困难模式",8000,0)</f>
        <v/>
      </c>
      <c r="F928">
        <f>IF(评分与状态_周度!E1204="🟠 噩梦模式",8000,0)</f>
        <v/>
      </c>
      <c r="G928">
        <f>IF(评分与状态_周度!E1204="🔴 地狱模式",8000,0)</f>
        <v/>
      </c>
      <c r="H928">
        <f>IF(评分与状态_周度!E1204="💀 炼狱模式",8000,0)</f>
        <v/>
      </c>
    </row>
    <row r="929">
      <c r="A929" s="10">
        <f>回测_周度!A1189</f>
        <v/>
      </c>
      <c r="B929">
        <f>回测_周度!B1189</f>
        <v/>
      </c>
      <c r="C929">
        <f>IF(评分与状态_周度!E1205="🟢 简单模式",8000,0)</f>
        <v/>
      </c>
      <c r="D929">
        <f>IF(评分与状态_周度!E1205="🟢 普通模式",8000,0)</f>
        <v/>
      </c>
      <c r="E929">
        <f>IF(评分与状态_周度!E1205="🟡 困难模式",8000,0)</f>
        <v/>
      </c>
      <c r="F929">
        <f>IF(评分与状态_周度!E1205="🟠 噩梦模式",8000,0)</f>
        <v/>
      </c>
      <c r="G929">
        <f>IF(评分与状态_周度!E1205="🔴 地狱模式",8000,0)</f>
        <v/>
      </c>
      <c r="H929">
        <f>IF(评分与状态_周度!E1205="💀 炼狱模式",8000,0)</f>
        <v/>
      </c>
    </row>
    <row r="930">
      <c r="A930" s="10">
        <f>回测_周度!A1190</f>
        <v/>
      </c>
      <c r="B930">
        <f>回测_周度!B1190</f>
        <v/>
      </c>
      <c r="C930">
        <f>IF(评分与状态_周度!E1206="🟢 简单模式",8000,0)</f>
        <v/>
      </c>
      <c r="D930">
        <f>IF(评分与状态_周度!E1206="🟢 普通模式",8000,0)</f>
        <v/>
      </c>
      <c r="E930">
        <f>IF(评分与状态_周度!E1206="🟡 困难模式",8000,0)</f>
        <v/>
      </c>
      <c r="F930">
        <f>IF(评分与状态_周度!E1206="🟠 噩梦模式",8000,0)</f>
        <v/>
      </c>
      <c r="G930">
        <f>IF(评分与状态_周度!E1206="🔴 地狱模式",8000,0)</f>
        <v/>
      </c>
      <c r="H930">
        <f>IF(评分与状态_周度!E1206="💀 炼狱模式",8000,0)</f>
        <v/>
      </c>
    </row>
    <row r="931">
      <c r="A931" s="10">
        <f>回测_周度!A1191</f>
        <v/>
      </c>
      <c r="B931">
        <f>回测_周度!B1191</f>
        <v/>
      </c>
      <c r="C931">
        <f>IF(评分与状态_周度!E1207="🟢 简单模式",8000,0)</f>
        <v/>
      </c>
      <c r="D931">
        <f>IF(评分与状态_周度!E1207="🟢 普通模式",8000,0)</f>
        <v/>
      </c>
      <c r="E931">
        <f>IF(评分与状态_周度!E1207="🟡 困难模式",8000,0)</f>
        <v/>
      </c>
      <c r="F931">
        <f>IF(评分与状态_周度!E1207="🟠 噩梦模式",8000,0)</f>
        <v/>
      </c>
      <c r="G931">
        <f>IF(评分与状态_周度!E1207="🔴 地狱模式",8000,0)</f>
        <v/>
      </c>
      <c r="H931">
        <f>IF(评分与状态_周度!E1207="💀 炼狱模式",8000,0)</f>
        <v/>
      </c>
    </row>
    <row r="932">
      <c r="A932" s="10">
        <f>回测_周度!A1192</f>
        <v/>
      </c>
      <c r="B932">
        <f>回测_周度!B1192</f>
        <v/>
      </c>
      <c r="C932">
        <f>IF(评分与状态_周度!E1208="🟢 简单模式",8000,0)</f>
        <v/>
      </c>
      <c r="D932">
        <f>IF(评分与状态_周度!E1208="🟢 普通模式",8000,0)</f>
        <v/>
      </c>
      <c r="E932">
        <f>IF(评分与状态_周度!E1208="🟡 困难模式",8000,0)</f>
        <v/>
      </c>
      <c r="F932">
        <f>IF(评分与状态_周度!E1208="🟠 噩梦模式",8000,0)</f>
        <v/>
      </c>
      <c r="G932">
        <f>IF(评分与状态_周度!E1208="🔴 地狱模式",8000,0)</f>
        <v/>
      </c>
      <c r="H932">
        <f>IF(评分与状态_周度!E1208="💀 炼狱模式",8000,0)</f>
        <v/>
      </c>
    </row>
    <row r="933">
      <c r="A933" s="10">
        <f>回测_周度!A1193</f>
        <v/>
      </c>
      <c r="B933">
        <f>回测_周度!B1193</f>
        <v/>
      </c>
      <c r="C933">
        <f>IF(评分与状态_周度!E1209="🟢 简单模式",8000,0)</f>
        <v/>
      </c>
      <c r="D933">
        <f>IF(评分与状态_周度!E1209="🟢 普通模式",8000,0)</f>
        <v/>
      </c>
      <c r="E933">
        <f>IF(评分与状态_周度!E1209="🟡 困难模式",8000,0)</f>
        <v/>
      </c>
      <c r="F933">
        <f>IF(评分与状态_周度!E1209="🟠 噩梦模式",8000,0)</f>
        <v/>
      </c>
      <c r="G933">
        <f>IF(评分与状态_周度!E1209="🔴 地狱模式",8000,0)</f>
        <v/>
      </c>
      <c r="H933">
        <f>IF(评分与状态_周度!E1209="💀 炼狱模式",8000,0)</f>
        <v/>
      </c>
    </row>
    <row r="934">
      <c r="A934" s="10">
        <f>回测_周度!A1194</f>
        <v/>
      </c>
      <c r="B934">
        <f>回测_周度!B1194</f>
        <v/>
      </c>
      <c r="C934">
        <f>IF(评分与状态_周度!E1210="🟢 简单模式",8000,0)</f>
        <v/>
      </c>
      <c r="D934">
        <f>IF(评分与状态_周度!E1210="🟢 普通模式",8000,0)</f>
        <v/>
      </c>
      <c r="E934">
        <f>IF(评分与状态_周度!E1210="🟡 困难模式",8000,0)</f>
        <v/>
      </c>
      <c r="F934">
        <f>IF(评分与状态_周度!E1210="🟠 噩梦模式",8000,0)</f>
        <v/>
      </c>
      <c r="G934">
        <f>IF(评分与状态_周度!E1210="🔴 地狱模式",8000,0)</f>
        <v/>
      </c>
      <c r="H934">
        <f>IF(评分与状态_周度!E1210="💀 炼狱模式",8000,0)</f>
        <v/>
      </c>
    </row>
    <row r="935">
      <c r="A935" s="10">
        <f>回测_周度!A1195</f>
        <v/>
      </c>
      <c r="B935">
        <f>回测_周度!B1195</f>
        <v/>
      </c>
      <c r="C935">
        <f>IF(评分与状态_周度!E1211="🟢 简单模式",8000,0)</f>
        <v/>
      </c>
      <c r="D935">
        <f>IF(评分与状态_周度!E1211="🟢 普通模式",8000,0)</f>
        <v/>
      </c>
      <c r="E935">
        <f>IF(评分与状态_周度!E1211="🟡 困难模式",8000,0)</f>
        <v/>
      </c>
      <c r="F935">
        <f>IF(评分与状态_周度!E1211="🟠 噩梦模式",8000,0)</f>
        <v/>
      </c>
      <c r="G935">
        <f>IF(评分与状态_周度!E1211="🔴 地狱模式",8000,0)</f>
        <v/>
      </c>
      <c r="H935">
        <f>IF(评分与状态_周度!E1211="💀 炼狱模式",8000,0)</f>
        <v/>
      </c>
    </row>
    <row r="936">
      <c r="A936" s="10">
        <f>回测_周度!A1196</f>
        <v/>
      </c>
      <c r="B936">
        <f>回测_周度!B1196</f>
        <v/>
      </c>
      <c r="C936">
        <f>IF(评分与状态_周度!E1212="🟢 简单模式",8000,0)</f>
        <v/>
      </c>
      <c r="D936">
        <f>IF(评分与状态_周度!E1212="🟢 普通模式",8000,0)</f>
        <v/>
      </c>
      <c r="E936">
        <f>IF(评分与状态_周度!E1212="🟡 困难模式",8000,0)</f>
        <v/>
      </c>
      <c r="F936">
        <f>IF(评分与状态_周度!E1212="🟠 噩梦模式",8000,0)</f>
        <v/>
      </c>
      <c r="G936">
        <f>IF(评分与状态_周度!E1212="🔴 地狱模式",8000,0)</f>
        <v/>
      </c>
      <c r="H936">
        <f>IF(评分与状态_周度!E1212="💀 炼狱模式",8000,0)</f>
        <v/>
      </c>
    </row>
    <row r="937">
      <c r="A937" s="10">
        <f>回测_周度!A1197</f>
        <v/>
      </c>
      <c r="B937">
        <f>回测_周度!B1197</f>
        <v/>
      </c>
      <c r="C937">
        <f>IF(评分与状态_周度!E1213="🟢 简单模式",8000,0)</f>
        <v/>
      </c>
      <c r="D937">
        <f>IF(评分与状态_周度!E1213="🟢 普通模式",8000,0)</f>
        <v/>
      </c>
      <c r="E937">
        <f>IF(评分与状态_周度!E1213="🟡 困难模式",8000,0)</f>
        <v/>
      </c>
      <c r="F937">
        <f>IF(评分与状态_周度!E1213="🟠 噩梦模式",8000,0)</f>
        <v/>
      </c>
      <c r="G937">
        <f>IF(评分与状态_周度!E1213="🔴 地狱模式",8000,0)</f>
        <v/>
      </c>
      <c r="H937">
        <f>IF(评分与状态_周度!E1213="💀 炼狱模式",8000,0)</f>
        <v/>
      </c>
    </row>
    <row r="938">
      <c r="A938" s="10">
        <f>回测_周度!A1198</f>
        <v/>
      </c>
      <c r="B938">
        <f>回测_周度!B1198</f>
        <v/>
      </c>
      <c r="C938">
        <f>IF(评分与状态_周度!E1214="🟢 简单模式",8000,0)</f>
        <v/>
      </c>
      <c r="D938">
        <f>IF(评分与状态_周度!E1214="🟢 普通模式",8000,0)</f>
        <v/>
      </c>
      <c r="E938">
        <f>IF(评分与状态_周度!E1214="🟡 困难模式",8000,0)</f>
        <v/>
      </c>
      <c r="F938">
        <f>IF(评分与状态_周度!E1214="🟠 噩梦模式",8000,0)</f>
        <v/>
      </c>
      <c r="G938">
        <f>IF(评分与状态_周度!E1214="🔴 地狱模式",8000,0)</f>
        <v/>
      </c>
      <c r="H938">
        <f>IF(评分与状态_周度!E1214="💀 炼狱模式",8000,0)</f>
        <v/>
      </c>
    </row>
    <row r="939">
      <c r="A939" s="10">
        <f>回测_周度!A1199</f>
        <v/>
      </c>
      <c r="B939">
        <f>回测_周度!B1199</f>
        <v/>
      </c>
      <c r="C939">
        <f>IF(评分与状态_周度!E1215="🟢 简单模式",8000,0)</f>
        <v/>
      </c>
      <c r="D939">
        <f>IF(评分与状态_周度!E1215="🟢 普通模式",8000,0)</f>
        <v/>
      </c>
      <c r="E939">
        <f>IF(评分与状态_周度!E1215="🟡 困难模式",8000,0)</f>
        <v/>
      </c>
      <c r="F939">
        <f>IF(评分与状态_周度!E1215="🟠 噩梦模式",8000,0)</f>
        <v/>
      </c>
      <c r="G939">
        <f>IF(评分与状态_周度!E1215="🔴 地狱模式",8000,0)</f>
        <v/>
      </c>
      <c r="H939">
        <f>IF(评分与状态_周度!E1215="💀 炼狱模式",8000,0)</f>
        <v/>
      </c>
    </row>
    <row r="940">
      <c r="A940" s="10">
        <f>回测_周度!A1200</f>
        <v/>
      </c>
      <c r="B940">
        <f>回测_周度!B1200</f>
        <v/>
      </c>
      <c r="C940">
        <f>IF(评分与状态_周度!E1216="🟢 简单模式",8000,0)</f>
        <v/>
      </c>
      <c r="D940">
        <f>IF(评分与状态_周度!E1216="🟢 普通模式",8000,0)</f>
        <v/>
      </c>
      <c r="E940">
        <f>IF(评分与状态_周度!E1216="🟡 困难模式",8000,0)</f>
        <v/>
      </c>
      <c r="F940">
        <f>IF(评分与状态_周度!E1216="🟠 噩梦模式",8000,0)</f>
        <v/>
      </c>
      <c r="G940">
        <f>IF(评分与状态_周度!E1216="🔴 地狱模式",8000,0)</f>
        <v/>
      </c>
      <c r="H940">
        <f>IF(评分与状态_周度!E1216="💀 炼狱模式",8000,0)</f>
        <v/>
      </c>
    </row>
    <row r="941">
      <c r="A941" s="10">
        <f>回测_周度!A1201</f>
        <v/>
      </c>
      <c r="B941">
        <f>回测_周度!B1201</f>
        <v/>
      </c>
      <c r="C941">
        <f>IF(评分与状态_周度!E1217="🟢 简单模式",8000,0)</f>
        <v/>
      </c>
      <c r="D941">
        <f>IF(评分与状态_周度!E1217="🟢 普通模式",8000,0)</f>
        <v/>
      </c>
      <c r="E941">
        <f>IF(评分与状态_周度!E1217="🟡 困难模式",8000,0)</f>
        <v/>
      </c>
      <c r="F941">
        <f>IF(评分与状态_周度!E1217="🟠 噩梦模式",8000,0)</f>
        <v/>
      </c>
      <c r="G941">
        <f>IF(评分与状态_周度!E1217="🔴 地狱模式",8000,0)</f>
        <v/>
      </c>
      <c r="H941">
        <f>IF(评分与状态_周度!E1217="💀 炼狱模式",8000,0)</f>
        <v/>
      </c>
    </row>
    <row r="942">
      <c r="A942" s="10">
        <f>回测_周度!A1202</f>
        <v/>
      </c>
      <c r="B942">
        <f>回测_周度!B1202</f>
        <v/>
      </c>
      <c r="C942">
        <f>IF(评分与状态_周度!E1218="🟢 简单模式",8000,0)</f>
        <v/>
      </c>
      <c r="D942">
        <f>IF(评分与状态_周度!E1218="🟢 普通模式",8000,0)</f>
        <v/>
      </c>
      <c r="E942">
        <f>IF(评分与状态_周度!E1218="🟡 困难模式",8000,0)</f>
        <v/>
      </c>
      <c r="F942">
        <f>IF(评分与状态_周度!E1218="🟠 噩梦模式",8000,0)</f>
        <v/>
      </c>
      <c r="G942">
        <f>IF(评分与状态_周度!E1218="🔴 地狱模式",8000,0)</f>
        <v/>
      </c>
      <c r="H942">
        <f>IF(评分与状态_周度!E1218="💀 炼狱模式",8000,0)</f>
        <v/>
      </c>
    </row>
    <row r="943">
      <c r="A943" s="10">
        <f>回测_周度!A1203</f>
        <v/>
      </c>
      <c r="B943">
        <f>回测_周度!B1203</f>
        <v/>
      </c>
      <c r="C943">
        <f>IF(评分与状态_周度!E1219="🟢 简单模式",8000,0)</f>
        <v/>
      </c>
      <c r="D943">
        <f>IF(评分与状态_周度!E1219="🟢 普通模式",8000,0)</f>
        <v/>
      </c>
      <c r="E943">
        <f>IF(评分与状态_周度!E1219="🟡 困难模式",8000,0)</f>
        <v/>
      </c>
      <c r="F943">
        <f>IF(评分与状态_周度!E1219="🟠 噩梦模式",8000,0)</f>
        <v/>
      </c>
      <c r="G943">
        <f>IF(评分与状态_周度!E1219="🔴 地狱模式",8000,0)</f>
        <v/>
      </c>
      <c r="H943">
        <f>IF(评分与状态_周度!E1219="💀 炼狱模式",8000,0)</f>
        <v/>
      </c>
    </row>
    <row r="944">
      <c r="A944" s="10">
        <f>回测_周度!A1204</f>
        <v/>
      </c>
      <c r="B944">
        <f>回测_周度!B1204</f>
        <v/>
      </c>
      <c r="C944">
        <f>IF(评分与状态_周度!E1220="🟢 简单模式",8000,0)</f>
        <v/>
      </c>
      <c r="D944">
        <f>IF(评分与状态_周度!E1220="🟢 普通模式",8000,0)</f>
        <v/>
      </c>
      <c r="E944">
        <f>IF(评分与状态_周度!E1220="🟡 困难模式",8000,0)</f>
        <v/>
      </c>
      <c r="F944">
        <f>IF(评分与状态_周度!E1220="🟠 噩梦模式",8000,0)</f>
        <v/>
      </c>
      <c r="G944">
        <f>IF(评分与状态_周度!E1220="🔴 地狱模式",8000,0)</f>
        <v/>
      </c>
      <c r="H944">
        <f>IF(评分与状态_周度!E1220="💀 炼狱模式",8000,0)</f>
        <v/>
      </c>
    </row>
    <row r="945">
      <c r="A945" s="10">
        <f>回测_周度!A1205</f>
        <v/>
      </c>
      <c r="B945">
        <f>回测_周度!B1205</f>
        <v/>
      </c>
      <c r="C945">
        <f>IF(评分与状态_周度!E1221="🟢 简单模式",8000,0)</f>
        <v/>
      </c>
      <c r="D945">
        <f>IF(评分与状态_周度!E1221="🟢 普通模式",8000,0)</f>
        <v/>
      </c>
      <c r="E945">
        <f>IF(评分与状态_周度!E1221="🟡 困难模式",8000,0)</f>
        <v/>
      </c>
      <c r="F945">
        <f>IF(评分与状态_周度!E1221="🟠 噩梦模式",8000,0)</f>
        <v/>
      </c>
      <c r="G945">
        <f>IF(评分与状态_周度!E1221="🔴 地狱模式",8000,0)</f>
        <v/>
      </c>
      <c r="H945">
        <f>IF(评分与状态_周度!E1221="💀 炼狱模式",8000,0)</f>
        <v/>
      </c>
    </row>
    <row r="946">
      <c r="A946" s="10">
        <f>回测_周度!A1206</f>
        <v/>
      </c>
      <c r="B946">
        <f>回测_周度!B1206</f>
        <v/>
      </c>
      <c r="C946">
        <f>IF(评分与状态_周度!E1222="🟢 简单模式",8000,0)</f>
        <v/>
      </c>
      <c r="D946">
        <f>IF(评分与状态_周度!E1222="🟢 普通模式",8000,0)</f>
        <v/>
      </c>
      <c r="E946">
        <f>IF(评分与状态_周度!E1222="🟡 困难模式",8000,0)</f>
        <v/>
      </c>
      <c r="F946">
        <f>IF(评分与状态_周度!E1222="🟠 噩梦模式",8000,0)</f>
        <v/>
      </c>
      <c r="G946">
        <f>IF(评分与状态_周度!E1222="🔴 地狱模式",8000,0)</f>
        <v/>
      </c>
      <c r="H946">
        <f>IF(评分与状态_周度!E1222="💀 炼狱模式",8000,0)</f>
        <v/>
      </c>
    </row>
    <row r="947">
      <c r="A947" s="10">
        <f>回测_周度!A1207</f>
        <v/>
      </c>
      <c r="B947">
        <f>回测_周度!B1207</f>
        <v/>
      </c>
      <c r="C947">
        <f>IF(评分与状态_周度!E1223="🟢 简单模式",8000,0)</f>
        <v/>
      </c>
      <c r="D947">
        <f>IF(评分与状态_周度!E1223="🟢 普通模式",8000,0)</f>
        <v/>
      </c>
      <c r="E947">
        <f>IF(评分与状态_周度!E1223="🟡 困难模式",8000,0)</f>
        <v/>
      </c>
      <c r="F947">
        <f>IF(评分与状态_周度!E1223="🟠 噩梦模式",8000,0)</f>
        <v/>
      </c>
      <c r="G947">
        <f>IF(评分与状态_周度!E1223="🔴 地狱模式",8000,0)</f>
        <v/>
      </c>
      <c r="H947">
        <f>IF(评分与状态_周度!E1223="💀 炼狱模式",8000,0)</f>
        <v/>
      </c>
    </row>
    <row r="948">
      <c r="A948" s="10">
        <f>回测_周度!A1208</f>
        <v/>
      </c>
      <c r="B948">
        <f>回测_周度!B1208</f>
        <v/>
      </c>
      <c r="C948">
        <f>IF(评分与状态_周度!E1224="🟢 简单模式",8000,0)</f>
        <v/>
      </c>
      <c r="D948">
        <f>IF(评分与状态_周度!E1224="🟢 普通模式",8000,0)</f>
        <v/>
      </c>
      <c r="E948">
        <f>IF(评分与状态_周度!E1224="🟡 困难模式",8000,0)</f>
        <v/>
      </c>
      <c r="F948">
        <f>IF(评分与状态_周度!E1224="🟠 噩梦模式",8000,0)</f>
        <v/>
      </c>
      <c r="G948">
        <f>IF(评分与状态_周度!E1224="🔴 地狱模式",8000,0)</f>
        <v/>
      </c>
      <c r="H948">
        <f>IF(评分与状态_周度!E1224="💀 炼狱模式",8000,0)</f>
        <v/>
      </c>
    </row>
    <row r="949">
      <c r="A949" s="10">
        <f>回测_周度!A1209</f>
        <v/>
      </c>
      <c r="B949">
        <f>回测_周度!B1209</f>
        <v/>
      </c>
      <c r="C949">
        <f>IF(评分与状态_周度!E1225="🟢 简单模式",8000,0)</f>
        <v/>
      </c>
      <c r="D949">
        <f>IF(评分与状态_周度!E1225="🟢 普通模式",8000,0)</f>
        <v/>
      </c>
      <c r="E949">
        <f>IF(评分与状态_周度!E1225="🟡 困难模式",8000,0)</f>
        <v/>
      </c>
      <c r="F949">
        <f>IF(评分与状态_周度!E1225="🟠 噩梦模式",8000,0)</f>
        <v/>
      </c>
      <c r="G949">
        <f>IF(评分与状态_周度!E1225="🔴 地狱模式",8000,0)</f>
        <v/>
      </c>
      <c r="H949">
        <f>IF(评分与状态_周度!E1225="💀 炼狱模式",8000,0)</f>
        <v/>
      </c>
    </row>
    <row r="950">
      <c r="A950" s="10">
        <f>回测_周度!A1210</f>
        <v/>
      </c>
      <c r="B950">
        <f>回测_周度!B1210</f>
        <v/>
      </c>
      <c r="C950">
        <f>IF(评分与状态_周度!E1226="🟢 简单模式",8000,0)</f>
        <v/>
      </c>
      <c r="D950">
        <f>IF(评分与状态_周度!E1226="🟢 普通模式",8000,0)</f>
        <v/>
      </c>
      <c r="E950">
        <f>IF(评分与状态_周度!E1226="🟡 困难模式",8000,0)</f>
        <v/>
      </c>
      <c r="F950">
        <f>IF(评分与状态_周度!E1226="🟠 噩梦模式",8000,0)</f>
        <v/>
      </c>
      <c r="G950">
        <f>IF(评分与状态_周度!E1226="🔴 地狱模式",8000,0)</f>
        <v/>
      </c>
      <c r="H950">
        <f>IF(评分与状态_周度!E1226="💀 炼狱模式",8000,0)</f>
        <v/>
      </c>
    </row>
    <row r="951">
      <c r="A951" s="10">
        <f>回测_周度!A1211</f>
        <v/>
      </c>
      <c r="B951">
        <f>回测_周度!B1211</f>
        <v/>
      </c>
      <c r="C951">
        <f>IF(评分与状态_周度!E1227="🟢 简单模式",8000,0)</f>
        <v/>
      </c>
      <c r="D951">
        <f>IF(评分与状态_周度!E1227="🟢 普通模式",8000,0)</f>
        <v/>
      </c>
      <c r="E951">
        <f>IF(评分与状态_周度!E1227="🟡 困难模式",8000,0)</f>
        <v/>
      </c>
      <c r="F951">
        <f>IF(评分与状态_周度!E1227="🟠 噩梦模式",8000,0)</f>
        <v/>
      </c>
      <c r="G951">
        <f>IF(评分与状态_周度!E1227="🔴 地狱模式",8000,0)</f>
        <v/>
      </c>
      <c r="H951">
        <f>IF(评分与状态_周度!E1227="💀 炼狱模式",8000,0)</f>
        <v/>
      </c>
    </row>
    <row r="952">
      <c r="A952" s="10">
        <f>回测_周度!A1212</f>
        <v/>
      </c>
      <c r="B952">
        <f>回测_周度!B1212</f>
        <v/>
      </c>
      <c r="C952">
        <f>IF(评分与状态_周度!E1228="🟢 简单模式",8000,0)</f>
        <v/>
      </c>
      <c r="D952">
        <f>IF(评分与状态_周度!E1228="🟢 普通模式",8000,0)</f>
        <v/>
      </c>
      <c r="E952">
        <f>IF(评分与状态_周度!E1228="🟡 困难模式",8000,0)</f>
        <v/>
      </c>
      <c r="F952">
        <f>IF(评分与状态_周度!E1228="🟠 噩梦模式",8000,0)</f>
        <v/>
      </c>
      <c r="G952">
        <f>IF(评分与状态_周度!E1228="🔴 地狱模式",8000,0)</f>
        <v/>
      </c>
      <c r="H952">
        <f>IF(评分与状态_周度!E1228="💀 炼狱模式",8000,0)</f>
        <v/>
      </c>
    </row>
    <row r="953">
      <c r="A953" s="10">
        <f>回测_周度!A1213</f>
        <v/>
      </c>
      <c r="B953">
        <f>回测_周度!B1213</f>
        <v/>
      </c>
      <c r="C953">
        <f>IF(评分与状态_周度!E1229="🟢 简单模式",8000,0)</f>
        <v/>
      </c>
      <c r="D953">
        <f>IF(评分与状态_周度!E1229="🟢 普通模式",8000,0)</f>
        <v/>
      </c>
      <c r="E953">
        <f>IF(评分与状态_周度!E1229="🟡 困难模式",8000,0)</f>
        <v/>
      </c>
      <c r="F953">
        <f>IF(评分与状态_周度!E1229="🟠 噩梦模式",8000,0)</f>
        <v/>
      </c>
      <c r="G953">
        <f>IF(评分与状态_周度!E1229="🔴 地狱模式",8000,0)</f>
        <v/>
      </c>
      <c r="H953">
        <f>IF(评分与状态_周度!E1229="💀 炼狱模式",8000,0)</f>
        <v/>
      </c>
    </row>
    <row r="954">
      <c r="A954" s="10">
        <f>回测_周度!A1214</f>
        <v/>
      </c>
      <c r="B954">
        <f>回测_周度!B1214</f>
        <v/>
      </c>
      <c r="C954">
        <f>IF(评分与状态_周度!E1230="🟢 简单模式",8000,0)</f>
        <v/>
      </c>
      <c r="D954">
        <f>IF(评分与状态_周度!E1230="🟢 普通模式",8000,0)</f>
        <v/>
      </c>
      <c r="E954">
        <f>IF(评分与状态_周度!E1230="🟡 困难模式",8000,0)</f>
        <v/>
      </c>
      <c r="F954">
        <f>IF(评分与状态_周度!E1230="🟠 噩梦模式",8000,0)</f>
        <v/>
      </c>
      <c r="G954">
        <f>IF(评分与状态_周度!E1230="🔴 地狱模式",8000,0)</f>
        <v/>
      </c>
      <c r="H954">
        <f>IF(评分与状态_周度!E1230="💀 炼狱模式",8000,0)</f>
        <v/>
      </c>
    </row>
    <row r="955">
      <c r="A955" s="10">
        <f>回测_周度!A1215</f>
        <v/>
      </c>
      <c r="B955">
        <f>回测_周度!B1215</f>
        <v/>
      </c>
      <c r="C955">
        <f>IF(评分与状态_周度!E1231="🟢 简单模式",8000,0)</f>
        <v/>
      </c>
      <c r="D955">
        <f>IF(评分与状态_周度!E1231="🟢 普通模式",8000,0)</f>
        <v/>
      </c>
      <c r="E955">
        <f>IF(评分与状态_周度!E1231="🟡 困难模式",8000,0)</f>
        <v/>
      </c>
      <c r="F955">
        <f>IF(评分与状态_周度!E1231="🟠 噩梦模式",8000,0)</f>
        <v/>
      </c>
      <c r="G955">
        <f>IF(评分与状态_周度!E1231="🔴 地狱模式",8000,0)</f>
        <v/>
      </c>
      <c r="H955">
        <f>IF(评分与状态_周度!E1231="💀 炼狱模式",8000,0)</f>
        <v/>
      </c>
    </row>
    <row r="956">
      <c r="A956" s="10">
        <f>回测_周度!A1216</f>
        <v/>
      </c>
      <c r="B956">
        <f>回测_周度!B1216</f>
        <v/>
      </c>
      <c r="C956">
        <f>IF(评分与状态_周度!E1232="🟢 简单模式",8000,0)</f>
        <v/>
      </c>
      <c r="D956">
        <f>IF(评分与状态_周度!E1232="🟢 普通模式",8000,0)</f>
        <v/>
      </c>
      <c r="E956">
        <f>IF(评分与状态_周度!E1232="🟡 困难模式",8000,0)</f>
        <v/>
      </c>
      <c r="F956">
        <f>IF(评分与状态_周度!E1232="🟠 噩梦模式",8000,0)</f>
        <v/>
      </c>
      <c r="G956">
        <f>IF(评分与状态_周度!E1232="🔴 地狱模式",8000,0)</f>
        <v/>
      </c>
      <c r="H956">
        <f>IF(评分与状态_周度!E1232="💀 炼狱模式",8000,0)</f>
        <v/>
      </c>
    </row>
    <row r="957">
      <c r="A957" s="10">
        <f>回测_周度!A1217</f>
        <v/>
      </c>
      <c r="B957">
        <f>回测_周度!B1217</f>
        <v/>
      </c>
      <c r="C957">
        <f>IF(评分与状态_周度!E1233="🟢 简单模式",8000,0)</f>
        <v/>
      </c>
      <c r="D957">
        <f>IF(评分与状态_周度!E1233="🟢 普通模式",8000,0)</f>
        <v/>
      </c>
      <c r="E957">
        <f>IF(评分与状态_周度!E1233="🟡 困难模式",8000,0)</f>
        <v/>
      </c>
      <c r="F957">
        <f>IF(评分与状态_周度!E1233="🟠 噩梦模式",8000,0)</f>
        <v/>
      </c>
      <c r="G957">
        <f>IF(评分与状态_周度!E1233="🔴 地狱模式",8000,0)</f>
        <v/>
      </c>
      <c r="H957">
        <f>IF(评分与状态_周度!E1233="💀 炼狱模式",8000,0)</f>
        <v/>
      </c>
    </row>
    <row r="958">
      <c r="A958" s="10">
        <f>回测_周度!A1218</f>
        <v/>
      </c>
      <c r="B958">
        <f>回测_周度!B1218</f>
        <v/>
      </c>
      <c r="C958">
        <f>IF(评分与状态_周度!E1234="🟢 简单模式",8000,0)</f>
        <v/>
      </c>
      <c r="D958">
        <f>IF(评分与状态_周度!E1234="🟢 普通模式",8000,0)</f>
        <v/>
      </c>
      <c r="E958">
        <f>IF(评分与状态_周度!E1234="🟡 困难模式",8000,0)</f>
        <v/>
      </c>
      <c r="F958">
        <f>IF(评分与状态_周度!E1234="🟠 噩梦模式",8000,0)</f>
        <v/>
      </c>
      <c r="G958">
        <f>IF(评分与状态_周度!E1234="🔴 地狱模式",8000,0)</f>
        <v/>
      </c>
      <c r="H958">
        <f>IF(评分与状态_周度!E1234="💀 炼狱模式",8000,0)</f>
        <v/>
      </c>
    </row>
    <row r="959">
      <c r="A959" s="10">
        <f>回测_周度!A1219</f>
        <v/>
      </c>
      <c r="B959">
        <f>回测_周度!B1219</f>
        <v/>
      </c>
      <c r="C959">
        <f>IF(评分与状态_周度!E1235="🟢 简单模式",8000,0)</f>
        <v/>
      </c>
      <c r="D959">
        <f>IF(评分与状态_周度!E1235="🟢 普通模式",8000,0)</f>
        <v/>
      </c>
      <c r="E959">
        <f>IF(评分与状态_周度!E1235="🟡 困难模式",8000,0)</f>
        <v/>
      </c>
      <c r="F959">
        <f>IF(评分与状态_周度!E1235="🟠 噩梦模式",8000,0)</f>
        <v/>
      </c>
      <c r="G959">
        <f>IF(评分与状态_周度!E1235="🔴 地狱模式",8000,0)</f>
        <v/>
      </c>
      <c r="H959">
        <f>IF(评分与状态_周度!E1235="💀 炼狱模式",8000,0)</f>
        <v/>
      </c>
    </row>
    <row r="960">
      <c r="A960" s="10">
        <f>回测_周度!A1220</f>
        <v/>
      </c>
      <c r="B960">
        <f>回测_周度!B1220</f>
        <v/>
      </c>
      <c r="C960">
        <f>IF(评分与状态_周度!E1236="🟢 简单模式",8000,0)</f>
        <v/>
      </c>
      <c r="D960">
        <f>IF(评分与状态_周度!E1236="🟢 普通模式",8000,0)</f>
        <v/>
      </c>
      <c r="E960">
        <f>IF(评分与状态_周度!E1236="🟡 困难模式",8000,0)</f>
        <v/>
      </c>
      <c r="F960">
        <f>IF(评分与状态_周度!E1236="🟠 噩梦模式",8000,0)</f>
        <v/>
      </c>
      <c r="G960">
        <f>IF(评分与状态_周度!E1236="🔴 地狱模式",8000,0)</f>
        <v/>
      </c>
      <c r="H960">
        <f>IF(评分与状态_周度!E1236="💀 炼狱模式",8000,0)</f>
        <v/>
      </c>
    </row>
    <row r="961">
      <c r="A961" s="10">
        <f>回测_周度!A1221</f>
        <v/>
      </c>
      <c r="B961">
        <f>回测_周度!B1221</f>
        <v/>
      </c>
      <c r="C961">
        <f>IF(评分与状态_周度!E1237="🟢 简单模式",8000,0)</f>
        <v/>
      </c>
      <c r="D961">
        <f>IF(评分与状态_周度!E1237="🟢 普通模式",8000,0)</f>
        <v/>
      </c>
      <c r="E961">
        <f>IF(评分与状态_周度!E1237="🟡 困难模式",8000,0)</f>
        <v/>
      </c>
      <c r="F961">
        <f>IF(评分与状态_周度!E1237="🟠 噩梦模式",8000,0)</f>
        <v/>
      </c>
      <c r="G961">
        <f>IF(评分与状态_周度!E1237="🔴 地狱模式",8000,0)</f>
        <v/>
      </c>
      <c r="H961">
        <f>IF(评分与状态_周度!E1237="💀 炼狱模式",8000,0)</f>
        <v/>
      </c>
    </row>
    <row r="962">
      <c r="A962" s="10">
        <f>回测_周度!A1222</f>
        <v/>
      </c>
      <c r="B962">
        <f>回测_周度!B1222</f>
        <v/>
      </c>
      <c r="C962">
        <f>IF(评分与状态_周度!E1238="🟢 简单模式",8000,0)</f>
        <v/>
      </c>
      <c r="D962">
        <f>IF(评分与状态_周度!E1238="🟢 普通模式",8000,0)</f>
        <v/>
      </c>
      <c r="E962">
        <f>IF(评分与状态_周度!E1238="🟡 困难模式",8000,0)</f>
        <v/>
      </c>
      <c r="F962">
        <f>IF(评分与状态_周度!E1238="🟠 噩梦模式",8000,0)</f>
        <v/>
      </c>
      <c r="G962">
        <f>IF(评分与状态_周度!E1238="🔴 地狱模式",8000,0)</f>
        <v/>
      </c>
      <c r="H962">
        <f>IF(评分与状态_周度!E1238="💀 炼狱模式",8000,0)</f>
        <v/>
      </c>
    </row>
    <row r="963">
      <c r="A963" s="10">
        <f>回测_周度!A1223</f>
        <v/>
      </c>
      <c r="B963">
        <f>回测_周度!B1223</f>
        <v/>
      </c>
      <c r="C963">
        <f>IF(评分与状态_周度!E1239="🟢 简单模式",8000,0)</f>
        <v/>
      </c>
      <c r="D963">
        <f>IF(评分与状态_周度!E1239="🟢 普通模式",8000,0)</f>
        <v/>
      </c>
      <c r="E963">
        <f>IF(评分与状态_周度!E1239="🟡 困难模式",8000,0)</f>
        <v/>
      </c>
      <c r="F963">
        <f>IF(评分与状态_周度!E1239="🟠 噩梦模式",8000,0)</f>
        <v/>
      </c>
      <c r="G963">
        <f>IF(评分与状态_周度!E1239="🔴 地狱模式",8000,0)</f>
        <v/>
      </c>
      <c r="H963">
        <f>IF(评分与状态_周度!E1239="💀 炼狱模式",8000,0)</f>
        <v/>
      </c>
    </row>
    <row r="964">
      <c r="A964" s="10">
        <f>回测_周度!A1224</f>
        <v/>
      </c>
      <c r="B964">
        <f>回测_周度!B1224</f>
        <v/>
      </c>
      <c r="C964">
        <f>IF(评分与状态_周度!E1240="🟢 简单模式",8000,0)</f>
        <v/>
      </c>
      <c r="D964">
        <f>IF(评分与状态_周度!E1240="🟢 普通模式",8000,0)</f>
        <v/>
      </c>
      <c r="E964">
        <f>IF(评分与状态_周度!E1240="🟡 困难模式",8000,0)</f>
        <v/>
      </c>
      <c r="F964">
        <f>IF(评分与状态_周度!E1240="🟠 噩梦模式",8000,0)</f>
        <v/>
      </c>
      <c r="G964">
        <f>IF(评分与状态_周度!E1240="🔴 地狱模式",8000,0)</f>
        <v/>
      </c>
      <c r="H964">
        <f>IF(评分与状态_周度!E1240="💀 炼狱模式",8000,0)</f>
        <v/>
      </c>
    </row>
    <row r="965">
      <c r="A965" s="10">
        <f>回测_周度!A1225</f>
        <v/>
      </c>
      <c r="B965">
        <f>回测_周度!B1225</f>
        <v/>
      </c>
      <c r="C965">
        <f>IF(评分与状态_周度!E1241="🟢 简单模式",8000,0)</f>
        <v/>
      </c>
      <c r="D965">
        <f>IF(评分与状态_周度!E1241="🟢 普通模式",8000,0)</f>
        <v/>
      </c>
      <c r="E965">
        <f>IF(评分与状态_周度!E1241="🟡 困难模式",8000,0)</f>
        <v/>
      </c>
      <c r="F965">
        <f>IF(评分与状态_周度!E1241="🟠 噩梦模式",8000,0)</f>
        <v/>
      </c>
      <c r="G965">
        <f>IF(评分与状态_周度!E1241="🔴 地狱模式",8000,0)</f>
        <v/>
      </c>
      <c r="H965">
        <f>IF(评分与状态_周度!E1241="💀 炼狱模式",8000,0)</f>
        <v/>
      </c>
    </row>
    <row r="966">
      <c r="A966" s="10">
        <f>回测_周度!A1226</f>
        <v/>
      </c>
      <c r="B966">
        <f>回测_周度!B1226</f>
        <v/>
      </c>
      <c r="C966">
        <f>IF(评分与状态_周度!E1242="🟢 简单模式",8000,0)</f>
        <v/>
      </c>
      <c r="D966">
        <f>IF(评分与状态_周度!E1242="🟢 普通模式",8000,0)</f>
        <v/>
      </c>
      <c r="E966">
        <f>IF(评分与状态_周度!E1242="🟡 困难模式",8000,0)</f>
        <v/>
      </c>
      <c r="F966">
        <f>IF(评分与状态_周度!E1242="🟠 噩梦模式",8000,0)</f>
        <v/>
      </c>
      <c r="G966">
        <f>IF(评分与状态_周度!E1242="🔴 地狱模式",8000,0)</f>
        <v/>
      </c>
      <c r="H966">
        <f>IF(评分与状态_周度!E1242="💀 炼狱模式",8000,0)</f>
        <v/>
      </c>
    </row>
    <row r="967">
      <c r="A967" s="10">
        <f>回测_周度!A1227</f>
        <v/>
      </c>
      <c r="B967">
        <f>回测_周度!B1227</f>
        <v/>
      </c>
      <c r="C967">
        <f>IF(评分与状态_周度!E1243="🟢 简单模式",8000,0)</f>
        <v/>
      </c>
      <c r="D967">
        <f>IF(评分与状态_周度!E1243="🟢 普通模式",8000,0)</f>
        <v/>
      </c>
      <c r="E967">
        <f>IF(评分与状态_周度!E1243="🟡 困难模式",8000,0)</f>
        <v/>
      </c>
      <c r="F967">
        <f>IF(评分与状态_周度!E1243="🟠 噩梦模式",8000,0)</f>
        <v/>
      </c>
      <c r="G967">
        <f>IF(评分与状态_周度!E1243="🔴 地狱模式",8000,0)</f>
        <v/>
      </c>
      <c r="H967">
        <f>IF(评分与状态_周度!E1243="💀 炼狱模式",8000,0)</f>
        <v/>
      </c>
    </row>
    <row r="968">
      <c r="A968" s="10">
        <f>回测_周度!A1228</f>
        <v/>
      </c>
      <c r="B968">
        <f>回测_周度!B1228</f>
        <v/>
      </c>
      <c r="C968">
        <f>IF(评分与状态_周度!E1244="🟢 简单模式",8000,0)</f>
        <v/>
      </c>
      <c r="D968">
        <f>IF(评分与状态_周度!E1244="🟢 普通模式",8000,0)</f>
        <v/>
      </c>
      <c r="E968">
        <f>IF(评分与状态_周度!E1244="🟡 困难模式",8000,0)</f>
        <v/>
      </c>
      <c r="F968">
        <f>IF(评分与状态_周度!E1244="🟠 噩梦模式",8000,0)</f>
        <v/>
      </c>
      <c r="G968">
        <f>IF(评分与状态_周度!E1244="🔴 地狱模式",8000,0)</f>
        <v/>
      </c>
      <c r="H968">
        <f>IF(评分与状态_周度!E1244="💀 炼狱模式",8000,0)</f>
        <v/>
      </c>
    </row>
    <row r="969">
      <c r="A969" s="10">
        <f>回测_周度!A1229</f>
        <v/>
      </c>
      <c r="B969">
        <f>回测_周度!B1229</f>
        <v/>
      </c>
      <c r="C969">
        <f>IF(评分与状态_周度!E1245="🟢 简单模式",8000,0)</f>
        <v/>
      </c>
      <c r="D969">
        <f>IF(评分与状态_周度!E1245="🟢 普通模式",8000,0)</f>
        <v/>
      </c>
      <c r="E969">
        <f>IF(评分与状态_周度!E1245="🟡 困难模式",8000,0)</f>
        <v/>
      </c>
      <c r="F969">
        <f>IF(评分与状态_周度!E1245="🟠 噩梦模式",8000,0)</f>
        <v/>
      </c>
      <c r="G969">
        <f>IF(评分与状态_周度!E1245="🔴 地狱模式",8000,0)</f>
        <v/>
      </c>
      <c r="H969">
        <f>IF(评分与状态_周度!E1245="💀 炼狱模式",8000,0)</f>
        <v/>
      </c>
    </row>
    <row r="970">
      <c r="A970" s="10">
        <f>回测_周度!A1230</f>
        <v/>
      </c>
      <c r="B970">
        <f>回测_周度!B1230</f>
        <v/>
      </c>
      <c r="C970">
        <f>IF(评分与状态_周度!E1246="🟢 简单模式",8000,0)</f>
        <v/>
      </c>
      <c r="D970">
        <f>IF(评分与状态_周度!E1246="🟢 普通模式",8000,0)</f>
        <v/>
      </c>
      <c r="E970">
        <f>IF(评分与状态_周度!E1246="🟡 困难模式",8000,0)</f>
        <v/>
      </c>
      <c r="F970">
        <f>IF(评分与状态_周度!E1246="🟠 噩梦模式",8000,0)</f>
        <v/>
      </c>
      <c r="G970">
        <f>IF(评分与状态_周度!E1246="🔴 地狱模式",8000,0)</f>
        <v/>
      </c>
      <c r="H970">
        <f>IF(评分与状态_周度!E1246="💀 炼狱模式",8000,0)</f>
        <v/>
      </c>
    </row>
    <row r="971">
      <c r="A971" s="10">
        <f>回测_周度!A1231</f>
        <v/>
      </c>
      <c r="B971">
        <f>回测_周度!B1231</f>
        <v/>
      </c>
      <c r="C971">
        <f>IF(评分与状态_周度!E1247="🟢 简单模式",8000,0)</f>
        <v/>
      </c>
      <c r="D971">
        <f>IF(评分与状态_周度!E1247="🟢 普通模式",8000,0)</f>
        <v/>
      </c>
      <c r="E971">
        <f>IF(评分与状态_周度!E1247="🟡 困难模式",8000,0)</f>
        <v/>
      </c>
      <c r="F971">
        <f>IF(评分与状态_周度!E1247="🟠 噩梦模式",8000,0)</f>
        <v/>
      </c>
      <c r="G971">
        <f>IF(评分与状态_周度!E1247="🔴 地狱模式",8000,0)</f>
        <v/>
      </c>
      <c r="H971">
        <f>IF(评分与状态_周度!E1247="💀 炼狱模式",8000,0)</f>
        <v/>
      </c>
    </row>
    <row r="972">
      <c r="A972" s="10">
        <f>回测_周度!A1232</f>
        <v/>
      </c>
      <c r="B972">
        <f>回测_周度!B1232</f>
        <v/>
      </c>
      <c r="C972">
        <f>IF(评分与状态_周度!E1248="🟢 简单模式",8000,0)</f>
        <v/>
      </c>
      <c r="D972">
        <f>IF(评分与状态_周度!E1248="🟢 普通模式",8000,0)</f>
        <v/>
      </c>
      <c r="E972">
        <f>IF(评分与状态_周度!E1248="🟡 困难模式",8000,0)</f>
        <v/>
      </c>
      <c r="F972">
        <f>IF(评分与状态_周度!E1248="🟠 噩梦模式",8000,0)</f>
        <v/>
      </c>
      <c r="G972">
        <f>IF(评分与状态_周度!E1248="🔴 地狱模式",8000,0)</f>
        <v/>
      </c>
      <c r="H972">
        <f>IF(评分与状态_周度!E1248="💀 炼狱模式",8000,0)</f>
        <v/>
      </c>
    </row>
    <row r="973">
      <c r="A973" s="10">
        <f>回测_周度!A1233</f>
        <v/>
      </c>
      <c r="B973">
        <f>回测_周度!B1233</f>
        <v/>
      </c>
      <c r="C973">
        <f>IF(评分与状态_周度!E1249="🟢 简单模式",8000,0)</f>
        <v/>
      </c>
      <c r="D973">
        <f>IF(评分与状态_周度!E1249="🟢 普通模式",8000,0)</f>
        <v/>
      </c>
      <c r="E973">
        <f>IF(评分与状态_周度!E1249="🟡 困难模式",8000,0)</f>
        <v/>
      </c>
      <c r="F973">
        <f>IF(评分与状态_周度!E1249="🟠 噩梦模式",8000,0)</f>
        <v/>
      </c>
      <c r="G973">
        <f>IF(评分与状态_周度!E1249="🔴 地狱模式",8000,0)</f>
        <v/>
      </c>
      <c r="H973">
        <f>IF(评分与状态_周度!E1249="💀 炼狱模式",8000,0)</f>
        <v/>
      </c>
    </row>
    <row r="974">
      <c r="A974" s="10">
        <f>回测_周度!A1234</f>
        <v/>
      </c>
      <c r="B974">
        <f>回测_周度!B1234</f>
        <v/>
      </c>
      <c r="C974">
        <f>IF(评分与状态_周度!E1250="🟢 简单模式",8000,0)</f>
        <v/>
      </c>
      <c r="D974">
        <f>IF(评分与状态_周度!E1250="🟢 普通模式",8000,0)</f>
        <v/>
      </c>
      <c r="E974">
        <f>IF(评分与状态_周度!E1250="🟡 困难模式",8000,0)</f>
        <v/>
      </c>
      <c r="F974">
        <f>IF(评分与状态_周度!E1250="🟠 噩梦模式",8000,0)</f>
        <v/>
      </c>
      <c r="G974">
        <f>IF(评分与状态_周度!E1250="🔴 地狱模式",8000,0)</f>
        <v/>
      </c>
      <c r="H974">
        <f>IF(评分与状态_周度!E1250="💀 炼狱模式",8000,0)</f>
        <v/>
      </c>
    </row>
    <row r="975">
      <c r="A975" s="10">
        <f>回测_周度!A1235</f>
        <v/>
      </c>
      <c r="B975">
        <f>回测_周度!B1235</f>
        <v/>
      </c>
      <c r="C975">
        <f>IF(评分与状态_周度!E1251="🟢 简单模式",8000,0)</f>
        <v/>
      </c>
      <c r="D975">
        <f>IF(评分与状态_周度!E1251="🟢 普通模式",8000,0)</f>
        <v/>
      </c>
      <c r="E975">
        <f>IF(评分与状态_周度!E1251="🟡 困难模式",8000,0)</f>
        <v/>
      </c>
      <c r="F975">
        <f>IF(评分与状态_周度!E1251="🟠 噩梦模式",8000,0)</f>
        <v/>
      </c>
      <c r="G975">
        <f>IF(评分与状态_周度!E1251="🔴 地狱模式",8000,0)</f>
        <v/>
      </c>
      <c r="H975">
        <f>IF(评分与状态_周度!E1251="💀 炼狱模式",8000,0)</f>
        <v/>
      </c>
    </row>
    <row r="976">
      <c r="A976" s="10">
        <f>回测_周度!A1236</f>
        <v/>
      </c>
      <c r="B976">
        <f>回测_周度!B1236</f>
        <v/>
      </c>
      <c r="C976">
        <f>IF(评分与状态_周度!E1252="🟢 简单模式",8000,0)</f>
        <v/>
      </c>
      <c r="D976">
        <f>IF(评分与状态_周度!E1252="🟢 普通模式",8000,0)</f>
        <v/>
      </c>
      <c r="E976">
        <f>IF(评分与状态_周度!E1252="🟡 困难模式",8000,0)</f>
        <v/>
      </c>
      <c r="F976">
        <f>IF(评分与状态_周度!E1252="🟠 噩梦模式",8000,0)</f>
        <v/>
      </c>
      <c r="G976">
        <f>IF(评分与状态_周度!E1252="🔴 地狱模式",8000,0)</f>
        <v/>
      </c>
      <c r="H976">
        <f>IF(评分与状态_周度!E1252="💀 炼狱模式",8000,0)</f>
        <v/>
      </c>
    </row>
    <row r="977">
      <c r="A977" s="10">
        <f>回测_周度!A1237</f>
        <v/>
      </c>
      <c r="B977">
        <f>回测_周度!B1237</f>
        <v/>
      </c>
      <c r="C977">
        <f>IF(评分与状态_周度!E1253="🟢 简单模式",8000,0)</f>
        <v/>
      </c>
      <c r="D977">
        <f>IF(评分与状态_周度!E1253="🟢 普通模式",8000,0)</f>
        <v/>
      </c>
      <c r="E977">
        <f>IF(评分与状态_周度!E1253="🟡 困难模式",8000,0)</f>
        <v/>
      </c>
      <c r="F977">
        <f>IF(评分与状态_周度!E1253="🟠 噩梦模式",8000,0)</f>
        <v/>
      </c>
      <c r="G977">
        <f>IF(评分与状态_周度!E1253="🔴 地狱模式",8000,0)</f>
        <v/>
      </c>
      <c r="H977">
        <f>IF(评分与状态_周度!E1253="💀 炼狱模式",8000,0)</f>
        <v/>
      </c>
    </row>
    <row r="978">
      <c r="A978" s="10">
        <f>回测_周度!A1238</f>
        <v/>
      </c>
      <c r="B978">
        <f>回测_周度!B1238</f>
        <v/>
      </c>
      <c r="C978">
        <f>IF(评分与状态_周度!E1254="🟢 简单模式",8000,0)</f>
        <v/>
      </c>
      <c r="D978">
        <f>IF(评分与状态_周度!E1254="🟢 普通模式",8000,0)</f>
        <v/>
      </c>
      <c r="E978">
        <f>IF(评分与状态_周度!E1254="🟡 困难模式",8000,0)</f>
        <v/>
      </c>
      <c r="F978">
        <f>IF(评分与状态_周度!E1254="🟠 噩梦模式",8000,0)</f>
        <v/>
      </c>
      <c r="G978">
        <f>IF(评分与状态_周度!E1254="🔴 地狱模式",8000,0)</f>
        <v/>
      </c>
      <c r="H978">
        <f>IF(评分与状态_周度!E1254="💀 炼狱模式",8000,0)</f>
        <v/>
      </c>
    </row>
    <row r="979">
      <c r="A979" s="10">
        <f>回测_周度!A1239</f>
        <v/>
      </c>
      <c r="B979">
        <f>回测_周度!B1239</f>
        <v/>
      </c>
      <c r="C979">
        <f>IF(评分与状态_周度!E1255="🟢 简单模式",8000,0)</f>
        <v/>
      </c>
      <c r="D979">
        <f>IF(评分与状态_周度!E1255="🟢 普通模式",8000,0)</f>
        <v/>
      </c>
      <c r="E979">
        <f>IF(评分与状态_周度!E1255="🟡 困难模式",8000,0)</f>
        <v/>
      </c>
      <c r="F979">
        <f>IF(评分与状态_周度!E1255="🟠 噩梦模式",8000,0)</f>
        <v/>
      </c>
      <c r="G979">
        <f>IF(评分与状态_周度!E1255="🔴 地狱模式",8000,0)</f>
        <v/>
      </c>
      <c r="H979">
        <f>IF(评分与状态_周度!E1255="💀 炼狱模式",8000,0)</f>
        <v/>
      </c>
    </row>
    <row r="980">
      <c r="A980" s="10">
        <f>回测_周度!A1240</f>
        <v/>
      </c>
      <c r="B980">
        <f>回测_周度!B1240</f>
        <v/>
      </c>
      <c r="C980">
        <f>IF(评分与状态_周度!E1256="🟢 简单模式",8000,0)</f>
        <v/>
      </c>
      <c r="D980">
        <f>IF(评分与状态_周度!E1256="🟢 普通模式",8000,0)</f>
        <v/>
      </c>
      <c r="E980">
        <f>IF(评分与状态_周度!E1256="🟡 困难模式",8000,0)</f>
        <v/>
      </c>
      <c r="F980">
        <f>IF(评分与状态_周度!E1256="🟠 噩梦模式",8000,0)</f>
        <v/>
      </c>
      <c r="G980">
        <f>IF(评分与状态_周度!E1256="🔴 地狱模式",8000,0)</f>
        <v/>
      </c>
      <c r="H980">
        <f>IF(评分与状态_周度!E1256="💀 炼狱模式",8000,0)</f>
        <v/>
      </c>
    </row>
    <row r="981">
      <c r="A981" s="10">
        <f>回测_周度!A1241</f>
        <v/>
      </c>
      <c r="B981">
        <f>回测_周度!B1241</f>
        <v/>
      </c>
      <c r="C981">
        <f>IF(评分与状态_周度!E1257="🟢 简单模式",8000,0)</f>
        <v/>
      </c>
      <c r="D981">
        <f>IF(评分与状态_周度!E1257="🟢 普通模式",8000,0)</f>
        <v/>
      </c>
      <c r="E981">
        <f>IF(评分与状态_周度!E1257="🟡 困难模式",8000,0)</f>
        <v/>
      </c>
      <c r="F981">
        <f>IF(评分与状态_周度!E1257="🟠 噩梦模式",8000,0)</f>
        <v/>
      </c>
      <c r="G981">
        <f>IF(评分与状态_周度!E1257="🔴 地狱模式",8000,0)</f>
        <v/>
      </c>
      <c r="H981">
        <f>IF(评分与状态_周度!E1257="💀 炼狱模式",8000,0)</f>
        <v/>
      </c>
    </row>
    <row r="982">
      <c r="A982" s="10">
        <f>回测_周度!A1242</f>
        <v/>
      </c>
      <c r="B982">
        <f>回测_周度!B1242</f>
        <v/>
      </c>
      <c r="C982">
        <f>IF(评分与状态_周度!E1258="🟢 简单模式",8000,0)</f>
        <v/>
      </c>
      <c r="D982">
        <f>IF(评分与状态_周度!E1258="🟢 普通模式",8000,0)</f>
        <v/>
      </c>
      <c r="E982">
        <f>IF(评分与状态_周度!E1258="🟡 困难模式",8000,0)</f>
        <v/>
      </c>
      <c r="F982">
        <f>IF(评分与状态_周度!E1258="🟠 噩梦模式",8000,0)</f>
        <v/>
      </c>
      <c r="G982">
        <f>IF(评分与状态_周度!E1258="🔴 地狱模式",8000,0)</f>
        <v/>
      </c>
      <c r="H982">
        <f>IF(评分与状态_周度!E1258="💀 炼狱模式",8000,0)</f>
        <v/>
      </c>
    </row>
    <row r="983">
      <c r="A983" s="10">
        <f>回测_周度!A1243</f>
        <v/>
      </c>
      <c r="B983">
        <f>回测_周度!B1243</f>
        <v/>
      </c>
      <c r="C983">
        <f>IF(评分与状态_周度!E1259="🟢 简单模式",8000,0)</f>
        <v/>
      </c>
      <c r="D983">
        <f>IF(评分与状态_周度!E1259="🟢 普通模式",8000,0)</f>
        <v/>
      </c>
      <c r="E983">
        <f>IF(评分与状态_周度!E1259="🟡 困难模式",8000,0)</f>
        <v/>
      </c>
      <c r="F983">
        <f>IF(评分与状态_周度!E1259="🟠 噩梦模式",8000,0)</f>
        <v/>
      </c>
      <c r="G983">
        <f>IF(评分与状态_周度!E1259="🔴 地狱模式",8000,0)</f>
        <v/>
      </c>
      <c r="H983">
        <f>IF(评分与状态_周度!E1259="💀 炼狱模式",8000,0)</f>
        <v/>
      </c>
    </row>
    <row r="984">
      <c r="A984" s="10">
        <f>回测_周度!A1244</f>
        <v/>
      </c>
      <c r="B984">
        <f>回测_周度!B1244</f>
        <v/>
      </c>
      <c r="C984">
        <f>IF(评分与状态_周度!E1260="🟢 简单模式",8000,0)</f>
        <v/>
      </c>
      <c r="D984">
        <f>IF(评分与状态_周度!E1260="🟢 普通模式",8000,0)</f>
        <v/>
      </c>
      <c r="E984">
        <f>IF(评分与状态_周度!E1260="🟡 困难模式",8000,0)</f>
        <v/>
      </c>
      <c r="F984">
        <f>IF(评分与状态_周度!E1260="🟠 噩梦模式",8000,0)</f>
        <v/>
      </c>
      <c r="G984">
        <f>IF(评分与状态_周度!E1260="🔴 地狱模式",8000,0)</f>
        <v/>
      </c>
      <c r="H984">
        <f>IF(评分与状态_周度!E1260="💀 炼狱模式",8000,0)</f>
        <v/>
      </c>
    </row>
    <row r="985">
      <c r="A985" s="10">
        <f>回测_周度!A1245</f>
        <v/>
      </c>
      <c r="B985">
        <f>回测_周度!B1245</f>
        <v/>
      </c>
      <c r="C985">
        <f>IF(评分与状态_周度!E1261="🟢 简单模式",8000,0)</f>
        <v/>
      </c>
      <c r="D985">
        <f>IF(评分与状态_周度!E1261="🟢 普通模式",8000,0)</f>
        <v/>
      </c>
      <c r="E985">
        <f>IF(评分与状态_周度!E1261="🟡 困难模式",8000,0)</f>
        <v/>
      </c>
      <c r="F985">
        <f>IF(评分与状态_周度!E1261="🟠 噩梦模式",8000,0)</f>
        <v/>
      </c>
      <c r="G985">
        <f>IF(评分与状态_周度!E1261="🔴 地狱模式",8000,0)</f>
        <v/>
      </c>
      <c r="H985">
        <f>IF(评分与状态_周度!E1261="💀 炼狱模式",8000,0)</f>
        <v/>
      </c>
    </row>
    <row r="986">
      <c r="A986" s="10">
        <f>回测_周度!A1246</f>
        <v/>
      </c>
      <c r="B986">
        <f>回测_周度!B1246</f>
        <v/>
      </c>
      <c r="C986">
        <f>IF(评分与状态_周度!E1262="🟢 简单模式",8000,0)</f>
        <v/>
      </c>
      <c r="D986">
        <f>IF(评分与状态_周度!E1262="🟢 普通模式",8000,0)</f>
        <v/>
      </c>
      <c r="E986">
        <f>IF(评分与状态_周度!E1262="🟡 困难模式",8000,0)</f>
        <v/>
      </c>
      <c r="F986">
        <f>IF(评分与状态_周度!E1262="🟠 噩梦模式",8000,0)</f>
        <v/>
      </c>
      <c r="G986">
        <f>IF(评分与状态_周度!E1262="🔴 地狱模式",8000,0)</f>
        <v/>
      </c>
      <c r="H986">
        <f>IF(评分与状态_周度!E1262="💀 炼狱模式",8000,0)</f>
        <v/>
      </c>
    </row>
    <row r="987">
      <c r="A987" s="10">
        <f>回测_周度!A1247</f>
        <v/>
      </c>
      <c r="B987">
        <f>回测_周度!B1247</f>
        <v/>
      </c>
      <c r="C987">
        <f>IF(评分与状态_周度!E1263="🟢 简单模式",8000,0)</f>
        <v/>
      </c>
      <c r="D987">
        <f>IF(评分与状态_周度!E1263="🟢 普通模式",8000,0)</f>
        <v/>
      </c>
      <c r="E987">
        <f>IF(评分与状态_周度!E1263="🟡 困难模式",8000,0)</f>
        <v/>
      </c>
      <c r="F987">
        <f>IF(评分与状态_周度!E1263="🟠 噩梦模式",8000,0)</f>
        <v/>
      </c>
      <c r="G987">
        <f>IF(评分与状态_周度!E1263="🔴 地狱模式",8000,0)</f>
        <v/>
      </c>
      <c r="H987">
        <f>IF(评分与状态_周度!E1263="💀 炼狱模式",8000,0)</f>
        <v/>
      </c>
    </row>
    <row r="988">
      <c r="A988" s="10">
        <f>回测_周度!A1248</f>
        <v/>
      </c>
      <c r="B988">
        <f>回测_周度!B1248</f>
        <v/>
      </c>
      <c r="C988">
        <f>IF(评分与状态_周度!E1264="🟢 简单模式",8000,0)</f>
        <v/>
      </c>
      <c r="D988">
        <f>IF(评分与状态_周度!E1264="🟢 普通模式",8000,0)</f>
        <v/>
      </c>
      <c r="E988">
        <f>IF(评分与状态_周度!E1264="🟡 困难模式",8000,0)</f>
        <v/>
      </c>
      <c r="F988">
        <f>IF(评分与状态_周度!E1264="🟠 噩梦模式",8000,0)</f>
        <v/>
      </c>
      <c r="G988">
        <f>IF(评分与状态_周度!E1264="🔴 地狱模式",8000,0)</f>
        <v/>
      </c>
      <c r="H988">
        <f>IF(评分与状态_周度!E1264="💀 炼狱模式",8000,0)</f>
        <v/>
      </c>
    </row>
    <row r="989">
      <c r="A989" s="10">
        <f>回测_周度!A1249</f>
        <v/>
      </c>
      <c r="B989">
        <f>回测_周度!B1249</f>
        <v/>
      </c>
      <c r="C989">
        <f>IF(评分与状态_周度!E1265="🟢 简单模式",8000,0)</f>
        <v/>
      </c>
      <c r="D989">
        <f>IF(评分与状态_周度!E1265="🟢 普通模式",8000,0)</f>
        <v/>
      </c>
      <c r="E989">
        <f>IF(评分与状态_周度!E1265="🟡 困难模式",8000,0)</f>
        <v/>
      </c>
      <c r="F989">
        <f>IF(评分与状态_周度!E1265="🟠 噩梦模式",8000,0)</f>
        <v/>
      </c>
      <c r="G989">
        <f>IF(评分与状态_周度!E1265="🔴 地狱模式",8000,0)</f>
        <v/>
      </c>
      <c r="H989">
        <f>IF(评分与状态_周度!E1265="💀 炼狱模式",8000,0)</f>
        <v/>
      </c>
    </row>
    <row r="990">
      <c r="A990" s="10">
        <f>回测_周度!A1250</f>
        <v/>
      </c>
      <c r="B990">
        <f>回测_周度!B1250</f>
        <v/>
      </c>
      <c r="C990">
        <f>IF(评分与状态_周度!E1266="🟢 简单模式",8000,0)</f>
        <v/>
      </c>
      <c r="D990">
        <f>IF(评分与状态_周度!E1266="🟢 普通模式",8000,0)</f>
        <v/>
      </c>
      <c r="E990">
        <f>IF(评分与状态_周度!E1266="🟡 困难模式",8000,0)</f>
        <v/>
      </c>
      <c r="F990">
        <f>IF(评分与状态_周度!E1266="🟠 噩梦模式",8000,0)</f>
        <v/>
      </c>
      <c r="G990">
        <f>IF(评分与状态_周度!E1266="🔴 地狱模式",8000,0)</f>
        <v/>
      </c>
      <c r="H990">
        <f>IF(评分与状态_周度!E1266="💀 炼狱模式",8000,0)</f>
        <v/>
      </c>
    </row>
    <row r="991">
      <c r="A991" s="10">
        <f>回测_周度!A1251</f>
        <v/>
      </c>
      <c r="B991">
        <f>回测_周度!B1251</f>
        <v/>
      </c>
      <c r="C991">
        <f>IF(评分与状态_周度!E1267="🟢 简单模式",8000,0)</f>
        <v/>
      </c>
      <c r="D991">
        <f>IF(评分与状态_周度!E1267="🟢 普通模式",8000,0)</f>
        <v/>
      </c>
      <c r="E991">
        <f>IF(评分与状态_周度!E1267="🟡 困难模式",8000,0)</f>
        <v/>
      </c>
      <c r="F991">
        <f>IF(评分与状态_周度!E1267="🟠 噩梦模式",8000,0)</f>
        <v/>
      </c>
      <c r="G991">
        <f>IF(评分与状态_周度!E1267="🔴 地狱模式",8000,0)</f>
        <v/>
      </c>
      <c r="H991">
        <f>IF(评分与状态_周度!E1267="💀 炼狱模式",8000,0)</f>
        <v/>
      </c>
    </row>
    <row r="992">
      <c r="A992" s="10">
        <f>回测_周度!A1252</f>
        <v/>
      </c>
      <c r="B992">
        <f>回测_周度!B1252</f>
        <v/>
      </c>
      <c r="C992">
        <f>IF(评分与状态_周度!E1268="🟢 简单模式",8000,0)</f>
        <v/>
      </c>
      <c r="D992">
        <f>IF(评分与状态_周度!E1268="🟢 普通模式",8000,0)</f>
        <v/>
      </c>
      <c r="E992">
        <f>IF(评分与状态_周度!E1268="🟡 困难模式",8000,0)</f>
        <v/>
      </c>
      <c r="F992">
        <f>IF(评分与状态_周度!E1268="🟠 噩梦模式",8000,0)</f>
        <v/>
      </c>
      <c r="G992">
        <f>IF(评分与状态_周度!E1268="🔴 地狱模式",8000,0)</f>
        <v/>
      </c>
      <c r="H992">
        <f>IF(评分与状态_周度!E1268="💀 炼狱模式",8000,0)</f>
        <v/>
      </c>
    </row>
    <row r="993">
      <c r="A993" s="10">
        <f>回测_周度!A1253</f>
        <v/>
      </c>
      <c r="B993">
        <f>回测_周度!B1253</f>
        <v/>
      </c>
      <c r="C993">
        <f>IF(评分与状态_周度!E1269="🟢 简单模式",8000,0)</f>
        <v/>
      </c>
      <c r="D993">
        <f>IF(评分与状态_周度!E1269="🟢 普通模式",8000,0)</f>
        <v/>
      </c>
      <c r="E993">
        <f>IF(评分与状态_周度!E1269="🟡 困难模式",8000,0)</f>
        <v/>
      </c>
      <c r="F993">
        <f>IF(评分与状态_周度!E1269="🟠 噩梦模式",8000,0)</f>
        <v/>
      </c>
      <c r="G993">
        <f>IF(评分与状态_周度!E1269="🔴 地狱模式",8000,0)</f>
        <v/>
      </c>
      <c r="H993">
        <f>IF(评分与状态_周度!E1269="💀 炼狱模式",8000,0)</f>
        <v/>
      </c>
    </row>
    <row r="994">
      <c r="A994" s="10">
        <f>回测_周度!A1254</f>
        <v/>
      </c>
      <c r="B994">
        <f>回测_周度!B1254</f>
        <v/>
      </c>
      <c r="C994">
        <f>IF(评分与状态_周度!E1270="🟢 简单模式",8000,0)</f>
        <v/>
      </c>
      <c r="D994">
        <f>IF(评分与状态_周度!E1270="🟢 普通模式",8000,0)</f>
        <v/>
      </c>
      <c r="E994">
        <f>IF(评分与状态_周度!E1270="🟡 困难模式",8000,0)</f>
        <v/>
      </c>
      <c r="F994">
        <f>IF(评分与状态_周度!E1270="🟠 噩梦模式",8000,0)</f>
        <v/>
      </c>
      <c r="G994">
        <f>IF(评分与状态_周度!E1270="🔴 地狱模式",8000,0)</f>
        <v/>
      </c>
      <c r="H994">
        <f>IF(评分与状态_周度!E1270="💀 炼狱模式",8000,0)</f>
        <v/>
      </c>
    </row>
    <row r="995">
      <c r="A995" s="10">
        <f>回测_周度!A1255</f>
        <v/>
      </c>
      <c r="B995">
        <f>回测_周度!B1255</f>
        <v/>
      </c>
      <c r="C995">
        <f>IF(评分与状态_周度!E1271="🟢 简单模式",8000,0)</f>
        <v/>
      </c>
      <c r="D995">
        <f>IF(评分与状态_周度!E1271="🟢 普通模式",8000,0)</f>
        <v/>
      </c>
      <c r="E995">
        <f>IF(评分与状态_周度!E1271="🟡 困难模式",8000,0)</f>
        <v/>
      </c>
      <c r="F995">
        <f>IF(评分与状态_周度!E1271="🟠 噩梦模式",8000,0)</f>
        <v/>
      </c>
      <c r="G995">
        <f>IF(评分与状态_周度!E1271="🔴 地狱模式",8000,0)</f>
        <v/>
      </c>
      <c r="H995">
        <f>IF(评分与状态_周度!E1271="💀 炼狱模式",8000,0)</f>
        <v/>
      </c>
    </row>
    <row r="996">
      <c r="A996" s="10">
        <f>回测_周度!A1256</f>
        <v/>
      </c>
      <c r="B996">
        <f>回测_周度!B1256</f>
        <v/>
      </c>
      <c r="C996">
        <f>IF(评分与状态_周度!E1272="🟢 简单模式",8000,0)</f>
        <v/>
      </c>
      <c r="D996">
        <f>IF(评分与状态_周度!E1272="🟢 普通模式",8000,0)</f>
        <v/>
      </c>
      <c r="E996">
        <f>IF(评分与状态_周度!E1272="🟡 困难模式",8000,0)</f>
        <v/>
      </c>
      <c r="F996">
        <f>IF(评分与状态_周度!E1272="🟠 噩梦模式",8000,0)</f>
        <v/>
      </c>
      <c r="G996">
        <f>IF(评分与状态_周度!E1272="🔴 地狱模式",8000,0)</f>
        <v/>
      </c>
      <c r="H996">
        <f>IF(评分与状态_周度!E1272="💀 炼狱模式",8000,0)</f>
        <v/>
      </c>
    </row>
    <row r="997">
      <c r="A997" s="10">
        <f>回测_周度!A1257</f>
        <v/>
      </c>
      <c r="B997">
        <f>回测_周度!B1257</f>
        <v/>
      </c>
      <c r="C997">
        <f>IF(评分与状态_周度!E1273="🟢 简单模式",8000,0)</f>
        <v/>
      </c>
      <c r="D997">
        <f>IF(评分与状态_周度!E1273="🟢 普通模式",8000,0)</f>
        <v/>
      </c>
      <c r="E997">
        <f>IF(评分与状态_周度!E1273="🟡 困难模式",8000,0)</f>
        <v/>
      </c>
      <c r="F997">
        <f>IF(评分与状态_周度!E1273="🟠 噩梦模式",8000,0)</f>
        <v/>
      </c>
      <c r="G997">
        <f>IF(评分与状态_周度!E1273="🔴 地狱模式",8000,0)</f>
        <v/>
      </c>
      <c r="H997">
        <f>IF(评分与状态_周度!E1273="💀 炼狱模式",8000,0)</f>
        <v/>
      </c>
    </row>
    <row r="998">
      <c r="A998" s="10">
        <f>回测_周度!A1258</f>
        <v/>
      </c>
      <c r="B998">
        <f>回测_周度!B1258</f>
        <v/>
      </c>
      <c r="C998">
        <f>IF(评分与状态_周度!E1274="🟢 简单模式",8000,0)</f>
        <v/>
      </c>
      <c r="D998">
        <f>IF(评分与状态_周度!E1274="🟢 普通模式",8000,0)</f>
        <v/>
      </c>
      <c r="E998">
        <f>IF(评分与状态_周度!E1274="🟡 困难模式",8000,0)</f>
        <v/>
      </c>
      <c r="F998">
        <f>IF(评分与状态_周度!E1274="🟠 噩梦模式",8000,0)</f>
        <v/>
      </c>
      <c r="G998">
        <f>IF(评分与状态_周度!E1274="🔴 地狱模式",8000,0)</f>
        <v/>
      </c>
      <c r="H998">
        <f>IF(评分与状态_周度!E1274="💀 炼狱模式",8000,0)</f>
        <v/>
      </c>
    </row>
    <row r="999">
      <c r="A999" s="10">
        <f>回测_周度!A1259</f>
        <v/>
      </c>
      <c r="B999">
        <f>回测_周度!B1259</f>
        <v/>
      </c>
      <c r="C999">
        <f>IF(评分与状态_周度!E1275="🟢 简单模式",8000,0)</f>
        <v/>
      </c>
      <c r="D999">
        <f>IF(评分与状态_周度!E1275="🟢 普通模式",8000,0)</f>
        <v/>
      </c>
      <c r="E999">
        <f>IF(评分与状态_周度!E1275="🟡 困难模式",8000,0)</f>
        <v/>
      </c>
      <c r="F999">
        <f>IF(评分与状态_周度!E1275="🟠 噩梦模式",8000,0)</f>
        <v/>
      </c>
      <c r="G999">
        <f>IF(评分与状态_周度!E1275="🔴 地狱模式",8000,0)</f>
        <v/>
      </c>
      <c r="H999">
        <f>IF(评分与状态_周度!E1275="💀 炼狱模式",8000,0)</f>
        <v/>
      </c>
    </row>
    <row r="1000">
      <c r="A1000" s="10">
        <f>回测_周度!A1260</f>
        <v/>
      </c>
      <c r="B1000">
        <f>回测_周度!B1260</f>
        <v/>
      </c>
      <c r="C1000">
        <f>IF(评分与状态_周度!E1276="🟢 简单模式",8000,0)</f>
        <v/>
      </c>
      <c r="D1000">
        <f>IF(评分与状态_周度!E1276="🟢 普通模式",8000,0)</f>
        <v/>
      </c>
      <c r="E1000">
        <f>IF(评分与状态_周度!E1276="🟡 困难模式",8000,0)</f>
        <v/>
      </c>
      <c r="F1000">
        <f>IF(评分与状态_周度!E1276="🟠 噩梦模式",8000,0)</f>
        <v/>
      </c>
      <c r="G1000">
        <f>IF(评分与状态_周度!E1276="🔴 地狱模式",8000,0)</f>
        <v/>
      </c>
      <c r="H1000">
        <f>IF(评分与状态_周度!E1276="💀 炼狱模式",8000,0)</f>
        <v/>
      </c>
    </row>
    <row r="1001">
      <c r="A1001" s="10">
        <f>回测_周度!A1261</f>
        <v/>
      </c>
      <c r="B1001">
        <f>回测_周度!B1261</f>
        <v/>
      </c>
      <c r="C1001">
        <f>IF(评分与状态_周度!E1277="🟢 简单模式",8000,0)</f>
        <v/>
      </c>
      <c r="D1001">
        <f>IF(评分与状态_周度!E1277="🟢 普通模式",8000,0)</f>
        <v/>
      </c>
      <c r="E1001">
        <f>IF(评分与状态_周度!E1277="🟡 困难模式",8000,0)</f>
        <v/>
      </c>
      <c r="F1001">
        <f>IF(评分与状态_周度!E1277="🟠 噩梦模式",8000,0)</f>
        <v/>
      </c>
      <c r="G1001">
        <f>IF(评分与状态_周度!E1277="🔴 地狱模式",8000,0)</f>
        <v/>
      </c>
      <c r="H1001">
        <f>IF(评分与状态_周度!E1277="💀 炼狱模式",8000,0)</f>
        <v/>
      </c>
    </row>
    <row r="1002">
      <c r="A1002" s="10">
        <f>回测_周度!A1262</f>
        <v/>
      </c>
      <c r="B1002">
        <f>回测_周度!B1262</f>
        <v/>
      </c>
      <c r="C1002">
        <f>IF(评分与状态_周度!E1278="🟢 简单模式",8000,0)</f>
        <v/>
      </c>
      <c r="D1002">
        <f>IF(评分与状态_周度!E1278="🟢 普通模式",8000,0)</f>
        <v/>
      </c>
      <c r="E1002">
        <f>IF(评分与状态_周度!E1278="🟡 困难模式",8000,0)</f>
        <v/>
      </c>
      <c r="F1002">
        <f>IF(评分与状态_周度!E1278="🟠 噩梦模式",8000,0)</f>
        <v/>
      </c>
      <c r="G1002">
        <f>IF(评分与状态_周度!E1278="🔴 地狱模式",8000,0)</f>
        <v/>
      </c>
      <c r="H1002">
        <f>IF(评分与状态_周度!E1278="💀 炼狱模式",8000,0)</f>
        <v/>
      </c>
    </row>
    <row r="1003">
      <c r="A1003" s="10">
        <f>回测_周度!A1263</f>
        <v/>
      </c>
      <c r="B1003">
        <f>回测_周度!B1263</f>
        <v/>
      </c>
      <c r="C1003">
        <f>IF(评分与状态_周度!E1279="🟢 简单模式",8000,0)</f>
        <v/>
      </c>
      <c r="D1003">
        <f>IF(评分与状态_周度!E1279="🟢 普通模式",8000,0)</f>
        <v/>
      </c>
      <c r="E1003">
        <f>IF(评分与状态_周度!E1279="🟡 困难模式",8000,0)</f>
        <v/>
      </c>
      <c r="F1003">
        <f>IF(评分与状态_周度!E1279="🟠 噩梦模式",8000,0)</f>
        <v/>
      </c>
      <c r="G1003">
        <f>IF(评分与状态_周度!E1279="🔴 地狱模式",8000,0)</f>
        <v/>
      </c>
      <c r="H1003">
        <f>IF(评分与状态_周度!E1279="💀 炼狱模式",8000,0)</f>
        <v/>
      </c>
    </row>
    <row r="1004">
      <c r="A1004" s="10">
        <f>回测_周度!A1264</f>
        <v/>
      </c>
      <c r="B1004">
        <f>回测_周度!B1264</f>
        <v/>
      </c>
      <c r="C1004">
        <f>IF(评分与状态_周度!E1280="🟢 简单模式",8000,0)</f>
        <v/>
      </c>
      <c r="D1004">
        <f>IF(评分与状态_周度!E1280="🟢 普通模式",8000,0)</f>
        <v/>
      </c>
      <c r="E1004">
        <f>IF(评分与状态_周度!E1280="🟡 困难模式",8000,0)</f>
        <v/>
      </c>
      <c r="F1004">
        <f>IF(评分与状态_周度!E1280="🟠 噩梦模式",8000,0)</f>
        <v/>
      </c>
      <c r="G1004">
        <f>IF(评分与状态_周度!E1280="🔴 地狱模式",8000,0)</f>
        <v/>
      </c>
      <c r="H1004">
        <f>IF(评分与状态_周度!E1280="💀 炼狱模式",8000,0)</f>
        <v/>
      </c>
    </row>
    <row r="1005">
      <c r="A1005" s="10">
        <f>回测_周度!A1265</f>
        <v/>
      </c>
      <c r="B1005">
        <f>回测_周度!B1265</f>
        <v/>
      </c>
      <c r="C1005">
        <f>IF(评分与状态_周度!E1281="🟢 简单模式",8000,0)</f>
        <v/>
      </c>
      <c r="D1005">
        <f>IF(评分与状态_周度!E1281="🟢 普通模式",8000,0)</f>
        <v/>
      </c>
      <c r="E1005">
        <f>IF(评分与状态_周度!E1281="🟡 困难模式",8000,0)</f>
        <v/>
      </c>
      <c r="F1005">
        <f>IF(评分与状态_周度!E1281="🟠 噩梦模式",8000,0)</f>
        <v/>
      </c>
      <c r="G1005">
        <f>IF(评分与状态_周度!E1281="🔴 地狱模式",8000,0)</f>
        <v/>
      </c>
      <c r="H1005">
        <f>IF(评分与状态_周度!E1281="💀 炼狱模式",8000,0)</f>
        <v/>
      </c>
    </row>
    <row r="1006">
      <c r="A1006" s="10">
        <f>回测_周度!A1266</f>
        <v/>
      </c>
      <c r="B1006">
        <f>回测_周度!B1266</f>
        <v/>
      </c>
      <c r="C1006">
        <f>IF(评分与状态_周度!E1282="🟢 简单模式",8000,0)</f>
        <v/>
      </c>
      <c r="D1006">
        <f>IF(评分与状态_周度!E1282="🟢 普通模式",8000,0)</f>
        <v/>
      </c>
      <c r="E1006">
        <f>IF(评分与状态_周度!E1282="🟡 困难模式",8000,0)</f>
        <v/>
      </c>
      <c r="F1006">
        <f>IF(评分与状态_周度!E1282="🟠 噩梦模式",8000,0)</f>
        <v/>
      </c>
      <c r="G1006">
        <f>IF(评分与状态_周度!E1282="🔴 地狱模式",8000,0)</f>
        <v/>
      </c>
      <c r="H1006">
        <f>IF(评分与状态_周度!E1282="💀 炼狱模式",8000,0)</f>
        <v/>
      </c>
    </row>
    <row r="1007">
      <c r="A1007" s="10">
        <f>回测_周度!A1267</f>
        <v/>
      </c>
      <c r="B1007">
        <f>回测_周度!B1267</f>
        <v/>
      </c>
      <c r="C1007">
        <f>IF(评分与状态_周度!E1283="🟢 简单模式",8000,0)</f>
        <v/>
      </c>
      <c r="D1007">
        <f>IF(评分与状态_周度!E1283="🟢 普通模式",8000,0)</f>
        <v/>
      </c>
      <c r="E1007">
        <f>IF(评分与状态_周度!E1283="🟡 困难模式",8000,0)</f>
        <v/>
      </c>
      <c r="F1007">
        <f>IF(评分与状态_周度!E1283="🟠 噩梦模式",8000,0)</f>
        <v/>
      </c>
      <c r="G1007">
        <f>IF(评分与状态_周度!E1283="🔴 地狱模式",8000,0)</f>
        <v/>
      </c>
      <c r="H1007">
        <f>IF(评分与状态_周度!E1283="💀 炼狱模式",8000,0)</f>
        <v/>
      </c>
    </row>
    <row r="1008">
      <c r="A1008" s="10">
        <f>回测_周度!A1268</f>
        <v/>
      </c>
      <c r="B1008">
        <f>回测_周度!B1268</f>
        <v/>
      </c>
      <c r="C1008">
        <f>IF(评分与状态_周度!E1284="🟢 简单模式",8000,0)</f>
        <v/>
      </c>
      <c r="D1008">
        <f>IF(评分与状态_周度!E1284="🟢 普通模式",8000,0)</f>
        <v/>
      </c>
      <c r="E1008">
        <f>IF(评分与状态_周度!E1284="🟡 困难模式",8000,0)</f>
        <v/>
      </c>
      <c r="F1008">
        <f>IF(评分与状态_周度!E1284="🟠 噩梦模式",8000,0)</f>
        <v/>
      </c>
      <c r="G1008">
        <f>IF(评分与状态_周度!E1284="🔴 地狱模式",8000,0)</f>
        <v/>
      </c>
      <c r="H1008">
        <f>IF(评分与状态_周度!E1284="💀 炼狱模式",8000,0)</f>
        <v/>
      </c>
    </row>
    <row r="1009">
      <c r="A1009" s="10">
        <f>回测_周度!A1269</f>
        <v/>
      </c>
      <c r="B1009">
        <f>回测_周度!B1269</f>
        <v/>
      </c>
      <c r="C1009">
        <f>IF(评分与状态_周度!E1285="🟢 简单模式",8000,0)</f>
        <v/>
      </c>
      <c r="D1009">
        <f>IF(评分与状态_周度!E1285="🟢 普通模式",8000,0)</f>
        <v/>
      </c>
      <c r="E1009">
        <f>IF(评分与状态_周度!E1285="🟡 困难模式",8000,0)</f>
        <v/>
      </c>
      <c r="F1009">
        <f>IF(评分与状态_周度!E1285="🟠 噩梦模式",8000,0)</f>
        <v/>
      </c>
      <c r="G1009">
        <f>IF(评分与状态_周度!E1285="🔴 地狱模式",8000,0)</f>
        <v/>
      </c>
      <c r="H1009">
        <f>IF(评分与状态_周度!E1285="💀 炼狱模式",8000,0)</f>
        <v/>
      </c>
    </row>
    <row r="1010">
      <c r="A1010" s="10">
        <f>回测_周度!A1270</f>
        <v/>
      </c>
      <c r="B1010">
        <f>回测_周度!B1270</f>
        <v/>
      </c>
      <c r="C1010">
        <f>IF(评分与状态_周度!E1286="🟢 简单模式",8000,0)</f>
        <v/>
      </c>
      <c r="D1010">
        <f>IF(评分与状态_周度!E1286="🟢 普通模式",8000,0)</f>
        <v/>
      </c>
      <c r="E1010">
        <f>IF(评分与状态_周度!E1286="🟡 困难模式",8000,0)</f>
        <v/>
      </c>
      <c r="F1010">
        <f>IF(评分与状态_周度!E1286="🟠 噩梦模式",8000,0)</f>
        <v/>
      </c>
      <c r="G1010">
        <f>IF(评分与状态_周度!E1286="🔴 地狱模式",8000,0)</f>
        <v/>
      </c>
      <c r="H1010">
        <f>IF(评分与状态_周度!E1286="💀 炼狱模式",8000,0)</f>
        <v/>
      </c>
    </row>
    <row r="1011">
      <c r="A1011" s="10">
        <f>回测_周度!A1271</f>
        <v/>
      </c>
      <c r="B1011">
        <f>回测_周度!B1271</f>
        <v/>
      </c>
      <c r="C1011">
        <f>IF(评分与状态_周度!E1287="🟢 简单模式",8000,0)</f>
        <v/>
      </c>
      <c r="D1011">
        <f>IF(评分与状态_周度!E1287="🟢 普通模式",8000,0)</f>
        <v/>
      </c>
      <c r="E1011">
        <f>IF(评分与状态_周度!E1287="🟡 困难模式",8000,0)</f>
        <v/>
      </c>
      <c r="F1011">
        <f>IF(评分与状态_周度!E1287="🟠 噩梦模式",8000,0)</f>
        <v/>
      </c>
      <c r="G1011">
        <f>IF(评分与状态_周度!E1287="🔴 地狱模式",8000,0)</f>
        <v/>
      </c>
      <c r="H1011">
        <f>IF(评分与状态_周度!E1287="💀 炼狱模式",8000,0)</f>
        <v/>
      </c>
    </row>
    <row r="1012">
      <c r="A1012" s="10">
        <f>回测_周度!A1272</f>
        <v/>
      </c>
      <c r="B1012">
        <f>回测_周度!B1272</f>
        <v/>
      </c>
      <c r="C1012">
        <f>IF(评分与状态_周度!E1288="🟢 简单模式",8000,0)</f>
        <v/>
      </c>
      <c r="D1012">
        <f>IF(评分与状态_周度!E1288="🟢 普通模式",8000,0)</f>
        <v/>
      </c>
      <c r="E1012">
        <f>IF(评分与状态_周度!E1288="🟡 困难模式",8000,0)</f>
        <v/>
      </c>
      <c r="F1012">
        <f>IF(评分与状态_周度!E1288="🟠 噩梦模式",8000,0)</f>
        <v/>
      </c>
      <c r="G1012">
        <f>IF(评分与状态_周度!E1288="🔴 地狱模式",8000,0)</f>
        <v/>
      </c>
      <c r="H1012">
        <f>IF(评分与状态_周度!E1288="💀 炼狱模式",8000,0)</f>
        <v/>
      </c>
    </row>
    <row r="1013">
      <c r="A1013" s="10">
        <f>回测_周度!A1273</f>
        <v/>
      </c>
      <c r="B1013">
        <f>回测_周度!B1273</f>
        <v/>
      </c>
      <c r="C1013">
        <f>IF(评分与状态_周度!E1289="🟢 简单模式",8000,0)</f>
        <v/>
      </c>
      <c r="D1013">
        <f>IF(评分与状态_周度!E1289="🟢 普通模式",8000,0)</f>
        <v/>
      </c>
      <c r="E1013">
        <f>IF(评分与状态_周度!E1289="🟡 困难模式",8000,0)</f>
        <v/>
      </c>
      <c r="F1013">
        <f>IF(评分与状态_周度!E1289="🟠 噩梦模式",8000,0)</f>
        <v/>
      </c>
      <c r="G1013">
        <f>IF(评分与状态_周度!E1289="🔴 地狱模式",8000,0)</f>
        <v/>
      </c>
      <c r="H1013">
        <f>IF(评分与状态_周度!E1289="💀 炼狱模式",8000,0)</f>
        <v/>
      </c>
    </row>
    <row r="1014">
      <c r="A1014" s="10">
        <f>回测_周度!A1274</f>
        <v/>
      </c>
      <c r="B1014">
        <f>回测_周度!B1274</f>
        <v/>
      </c>
      <c r="C1014">
        <f>IF(评分与状态_周度!E1290="🟢 简单模式",8000,0)</f>
        <v/>
      </c>
      <c r="D1014">
        <f>IF(评分与状态_周度!E1290="🟢 普通模式",8000,0)</f>
        <v/>
      </c>
      <c r="E1014">
        <f>IF(评分与状态_周度!E1290="🟡 困难模式",8000,0)</f>
        <v/>
      </c>
      <c r="F1014">
        <f>IF(评分与状态_周度!E1290="🟠 噩梦模式",8000,0)</f>
        <v/>
      </c>
      <c r="G1014">
        <f>IF(评分与状态_周度!E1290="🔴 地狱模式",8000,0)</f>
        <v/>
      </c>
      <c r="H1014">
        <f>IF(评分与状态_周度!E1290="💀 炼狱模式",8000,0)</f>
        <v/>
      </c>
    </row>
    <row r="1015">
      <c r="A1015" s="10">
        <f>回测_周度!A1275</f>
        <v/>
      </c>
      <c r="B1015">
        <f>回测_周度!B1275</f>
        <v/>
      </c>
      <c r="C1015">
        <f>IF(评分与状态_周度!E1291="🟢 简单模式",8000,0)</f>
        <v/>
      </c>
      <c r="D1015">
        <f>IF(评分与状态_周度!E1291="🟢 普通模式",8000,0)</f>
        <v/>
      </c>
      <c r="E1015">
        <f>IF(评分与状态_周度!E1291="🟡 困难模式",8000,0)</f>
        <v/>
      </c>
      <c r="F1015">
        <f>IF(评分与状态_周度!E1291="🟠 噩梦模式",8000,0)</f>
        <v/>
      </c>
      <c r="G1015">
        <f>IF(评分与状态_周度!E1291="🔴 地狱模式",8000,0)</f>
        <v/>
      </c>
      <c r="H1015">
        <f>IF(评分与状态_周度!E1291="💀 炼狱模式",8000,0)</f>
        <v/>
      </c>
    </row>
    <row r="1016">
      <c r="A1016" s="10">
        <f>回测_周度!A1276</f>
        <v/>
      </c>
      <c r="B1016">
        <f>回测_周度!B1276</f>
        <v/>
      </c>
      <c r="C1016">
        <f>IF(评分与状态_周度!E1292="🟢 简单模式",8000,0)</f>
        <v/>
      </c>
      <c r="D1016">
        <f>IF(评分与状态_周度!E1292="🟢 普通模式",8000,0)</f>
        <v/>
      </c>
      <c r="E1016">
        <f>IF(评分与状态_周度!E1292="🟡 困难模式",8000,0)</f>
        <v/>
      </c>
      <c r="F1016">
        <f>IF(评分与状态_周度!E1292="🟠 噩梦模式",8000,0)</f>
        <v/>
      </c>
      <c r="G1016">
        <f>IF(评分与状态_周度!E1292="🔴 地狱模式",8000,0)</f>
        <v/>
      </c>
      <c r="H1016">
        <f>IF(评分与状态_周度!E1292="💀 炼狱模式",8000,0)</f>
        <v/>
      </c>
    </row>
    <row r="1017">
      <c r="A1017" s="10">
        <f>回测_周度!A1277</f>
        <v/>
      </c>
      <c r="B1017">
        <f>回测_周度!B1277</f>
        <v/>
      </c>
      <c r="C1017">
        <f>IF(评分与状态_周度!E1293="🟢 简单模式",8000,0)</f>
        <v/>
      </c>
      <c r="D1017">
        <f>IF(评分与状态_周度!E1293="🟢 普通模式",8000,0)</f>
        <v/>
      </c>
      <c r="E1017">
        <f>IF(评分与状态_周度!E1293="🟡 困难模式",8000,0)</f>
        <v/>
      </c>
      <c r="F1017">
        <f>IF(评分与状态_周度!E1293="🟠 噩梦模式",8000,0)</f>
        <v/>
      </c>
      <c r="G1017">
        <f>IF(评分与状态_周度!E1293="🔴 地狱模式",8000,0)</f>
        <v/>
      </c>
      <c r="H1017">
        <f>IF(评分与状态_周度!E1293="💀 炼狱模式",8000,0)</f>
        <v/>
      </c>
    </row>
    <row r="1018">
      <c r="A1018" s="10">
        <f>回测_周度!A1278</f>
        <v/>
      </c>
      <c r="B1018">
        <f>回测_周度!B1278</f>
        <v/>
      </c>
      <c r="C1018">
        <f>IF(评分与状态_周度!E1294="🟢 简单模式",8000,0)</f>
        <v/>
      </c>
      <c r="D1018">
        <f>IF(评分与状态_周度!E1294="🟢 普通模式",8000,0)</f>
        <v/>
      </c>
      <c r="E1018">
        <f>IF(评分与状态_周度!E1294="🟡 困难模式",8000,0)</f>
        <v/>
      </c>
      <c r="F1018">
        <f>IF(评分与状态_周度!E1294="🟠 噩梦模式",8000,0)</f>
        <v/>
      </c>
      <c r="G1018">
        <f>IF(评分与状态_周度!E1294="🔴 地狱模式",8000,0)</f>
        <v/>
      </c>
      <c r="H1018">
        <f>IF(评分与状态_周度!E1294="💀 炼狱模式",8000,0)</f>
        <v/>
      </c>
    </row>
    <row r="1019">
      <c r="A1019" s="10">
        <f>回测_周度!A1279</f>
        <v/>
      </c>
      <c r="B1019">
        <f>回测_周度!B1279</f>
        <v/>
      </c>
      <c r="C1019">
        <f>IF(评分与状态_周度!E1295="🟢 简单模式",8000,0)</f>
        <v/>
      </c>
      <c r="D1019">
        <f>IF(评分与状态_周度!E1295="🟢 普通模式",8000,0)</f>
        <v/>
      </c>
      <c r="E1019">
        <f>IF(评分与状态_周度!E1295="🟡 困难模式",8000,0)</f>
        <v/>
      </c>
      <c r="F1019">
        <f>IF(评分与状态_周度!E1295="🟠 噩梦模式",8000,0)</f>
        <v/>
      </c>
      <c r="G1019">
        <f>IF(评分与状态_周度!E1295="🔴 地狱模式",8000,0)</f>
        <v/>
      </c>
      <c r="H1019">
        <f>IF(评分与状态_周度!E1295="💀 炼狱模式",8000,0)</f>
        <v/>
      </c>
    </row>
    <row r="1020">
      <c r="A1020" s="10">
        <f>回测_周度!A1280</f>
        <v/>
      </c>
      <c r="B1020">
        <f>回测_周度!B1280</f>
        <v/>
      </c>
      <c r="C1020">
        <f>IF(评分与状态_周度!E1296="🟢 简单模式",8000,0)</f>
        <v/>
      </c>
      <c r="D1020">
        <f>IF(评分与状态_周度!E1296="🟢 普通模式",8000,0)</f>
        <v/>
      </c>
      <c r="E1020">
        <f>IF(评分与状态_周度!E1296="🟡 困难模式",8000,0)</f>
        <v/>
      </c>
      <c r="F1020">
        <f>IF(评分与状态_周度!E1296="🟠 噩梦模式",8000,0)</f>
        <v/>
      </c>
      <c r="G1020">
        <f>IF(评分与状态_周度!E1296="🔴 地狱模式",8000,0)</f>
        <v/>
      </c>
      <c r="H1020">
        <f>IF(评分与状态_周度!E1296="💀 炼狱模式",8000,0)</f>
        <v/>
      </c>
    </row>
    <row r="1021">
      <c r="A1021" s="10">
        <f>回测_周度!A1281</f>
        <v/>
      </c>
      <c r="B1021">
        <f>回测_周度!B1281</f>
        <v/>
      </c>
      <c r="C1021">
        <f>IF(评分与状态_周度!E1297="🟢 简单模式",8000,0)</f>
        <v/>
      </c>
      <c r="D1021">
        <f>IF(评分与状态_周度!E1297="🟢 普通模式",8000,0)</f>
        <v/>
      </c>
      <c r="E1021">
        <f>IF(评分与状态_周度!E1297="🟡 困难模式",8000,0)</f>
        <v/>
      </c>
      <c r="F1021">
        <f>IF(评分与状态_周度!E1297="🟠 噩梦模式",8000,0)</f>
        <v/>
      </c>
      <c r="G1021">
        <f>IF(评分与状态_周度!E1297="🔴 地狱模式",8000,0)</f>
        <v/>
      </c>
      <c r="H1021">
        <f>IF(评分与状态_周度!E1297="💀 炼狱模式",8000,0)</f>
        <v/>
      </c>
    </row>
    <row r="1022">
      <c r="A1022" s="10">
        <f>回测_周度!A1282</f>
        <v/>
      </c>
      <c r="B1022">
        <f>回测_周度!B1282</f>
        <v/>
      </c>
      <c r="C1022">
        <f>IF(评分与状态_周度!E1298="🟢 简单模式",8000,0)</f>
        <v/>
      </c>
      <c r="D1022">
        <f>IF(评分与状态_周度!E1298="🟢 普通模式",8000,0)</f>
        <v/>
      </c>
      <c r="E1022">
        <f>IF(评分与状态_周度!E1298="🟡 困难模式",8000,0)</f>
        <v/>
      </c>
      <c r="F1022">
        <f>IF(评分与状态_周度!E1298="🟠 噩梦模式",8000,0)</f>
        <v/>
      </c>
      <c r="G1022">
        <f>IF(评分与状态_周度!E1298="🔴 地狱模式",8000,0)</f>
        <v/>
      </c>
      <c r="H1022">
        <f>IF(评分与状态_周度!E1298="💀 炼狱模式",8000,0)</f>
        <v/>
      </c>
    </row>
    <row r="1023">
      <c r="A1023" s="10">
        <f>回测_周度!A1283</f>
        <v/>
      </c>
      <c r="B1023">
        <f>回测_周度!B1283</f>
        <v/>
      </c>
      <c r="C1023">
        <f>IF(评分与状态_周度!E1299="🟢 简单模式",8000,0)</f>
        <v/>
      </c>
      <c r="D1023">
        <f>IF(评分与状态_周度!E1299="🟢 普通模式",8000,0)</f>
        <v/>
      </c>
      <c r="E1023">
        <f>IF(评分与状态_周度!E1299="🟡 困难模式",8000,0)</f>
        <v/>
      </c>
      <c r="F1023">
        <f>IF(评分与状态_周度!E1299="🟠 噩梦模式",8000,0)</f>
        <v/>
      </c>
      <c r="G1023">
        <f>IF(评分与状态_周度!E1299="🔴 地狱模式",8000,0)</f>
        <v/>
      </c>
      <c r="H1023">
        <f>IF(评分与状态_周度!E1299="💀 炼狱模式",8000,0)</f>
        <v/>
      </c>
    </row>
    <row r="1024">
      <c r="A1024" s="10">
        <f>回测_周度!A1284</f>
        <v/>
      </c>
      <c r="B1024">
        <f>回测_周度!B1284</f>
        <v/>
      </c>
      <c r="C1024">
        <f>IF(评分与状态_周度!E1300="🟢 简单模式",8000,0)</f>
        <v/>
      </c>
      <c r="D1024">
        <f>IF(评分与状态_周度!E1300="🟢 普通模式",8000,0)</f>
        <v/>
      </c>
      <c r="E1024">
        <f>IF(评分与状态_周度!E1300="🟡 困难模式",8000,0)</f>
        <v/>
      </c>
      <c r="F1024">
        <f>IF(评分与状态_周度!E1300="🟠 噩梦模式",8000,0)</f>
        <v/>
      </c>
      <c r="G1024">
        <f>IF(评分与状态_周度!E1300="🔴 地狱模式",8000,0)</f>
        <v/>
      </c>
      <c r="H1024">
        <f>IF(评分与状态_周度!E1300="💀 炼狱模式",8000,0)</f>
        <v/>
      </c>
    </row>
    <row r="1025">
      <c r="A1025" s="10">
        <f>回测_周度!A1285</f>
        <v/>
      </c>
      <c r="B1025">
        <f>回测_周度!B1285</f>
        <v/>
      </c>
      <c r="C1025">
        <f>IF(评分与状态_周度!E1301="🟢 简单模式",8000,0)</f>
        <v/>
      </c>
      <c r="D1025">
        <f>IF(评分与状态_周度!E1301="🟢 普通模式",8000,0)</f>
        <v/>
      </c>
      <c r="E1025">
        <f>IF(评分与状态_周度!E1301="🟡 困难模式",8000,0)</f>
        <v/>
      </c>
      <c r="F1025">
        <f>IF(评分与状态_周度!E1301="🟠 噩梦模式",8000,0)</f>
        <v/>
      </c>
      <c r="G1025">
        <f>IF(评分与状态_周度!E1301="🔴 地狱模式",8000,0)</f>
        <v/>
      </c>
      <c r="H1025">
        <f>IF(评分与状态_周度!E1301="💀 炼狱模式",8000,0)</f>
        <v/>
      </c>
    </row>
    <row r="1026">
      <c r="A1026" s="10">
        <f>回测_周度!A1286</f>
        <v/>
      </c>
      <c r="B1026">
        <f>回测_周度!B1286</f>
        <v/>
      </c>
      <c r="C1026">
        <f>IF(评分与状态_周度!E1302="🟢 简单模式",8000,0)</f>
        <v/>
      </c>
      <c r="D1026">
        <f>IF(评分与状态_周度!E1302="🟢 普通模式",8000,0)</f>
        <v/>
      </c>
      <c r="E1026">
        <f>IF(评分与状态_周度!E1302="🟡 困难模式",8000,0)</f>
        <v/>
      </c>
      <c r="F1026">
        <f>IF(评分与状态_周度!E1302="🟠 噩梦模式",8000,0)</f>
        <v/>
      </c>
      <c r="G1026">
        <f>IF(评分与状态_周度!E1302="🔴 地狱模式",8000,0)</f>
        <v/>
      </c>
      <c r="H1026">
        <f>IF(评分与状态_周度!E1302="💀 炼狱模式",8000,0)</f>
        <v/>
      </c>
    </row>
    <row r="1027">
      <c r="A1027" s="10">
        <f>回测_周度!A1287</f>
        <v/>
      </c>
      <c r="B1027">
        <f>回测_周度!B1287</f>
        <v/>
      </c>
      <c r="C1027">
        <f>IF(评分与状态_周度!E1303="🟢 简单模式",8000,0)</f>
        <v/>
      </c>
      <c r="D1027">
        <f>IF(评分与状态_周度!E1303="🟢 普通模式",8000,0)</f>
        <v/>
      </c>
      <c r="E1027">
        <f>IF(评分与状态_周度!E1303="🟡 困难模式",8000,0)</f>
        <v/>
      </c>
      <c r="F1027">
        <f>IF(评分与状态_周度!E1303="🟠 噩梦模式",8000,0)</f>
        <v/>
      </c>
      <c r="G1027">
        <f>IF(评分与状态_周度!E1303="🔴 地狱模式",8000,0)</f>
        <v/>
      </c>
      <c r="H1027">
        <f>IF(评分与状态_周度!E1303="💀 炼狱模式",8000,0)</f>
        <v/>
      </c>
    </row>
    <row r="1028">
      <c r="A1028" s="10">
        <f>回测_周度!A1288</f>
        <v/>
      </c>
      <c r="B1028">
        <f>回测_周度!B1288</f>
        <v/>
      </c>
      <c r="C1028">
        <f>IF(评分与状态_周度!E1304="🟢 简单模式",8000,0)</f>
        <v/>
      </c>
      <c r="D1028">
        <f>IF(评分与状态_周度!E1304="🟢 普通模式",8000,0)</f>
        <v/>
      </c>
      <c r="E1028">
        <f>IF(评分与状态_周度!E1304="🟡 困难模式",8000,0)</f>
        <v/>
      </c>
      <c r="F1028">
        <f>IF(评分与状态_周度!E1304="🟠 噩梦模式",8000,0)</f>
        <v/>
      </c>
      <c r="G1028">
        <f>IF(评分与状态_周度!E1304="🔴 地狱模式",8000,0)</f>
        <v/>
      </c>
      <c r="H1028">
        <f>IF(评分与状态_周度!E1304="💀 炼狱模式",8000,0)</f>
        <v/>
      </c>
    </row>
    <row r="1029">
      <c r="A1029" s="10">
        <f>回测_周度!A1289</f>
        <v/>
      </c>
      <c r="B1029">
        <f>回测_周度!B1289</f>
        <v/>
      </c>
      <c r="C1029">
        <f>IF(评分与状态_周度!E1305="🟢 简单模式",8000,0)</f>
        <v/>
      </c>
      <c r="D1029">
        <f>IF(评分与状态_周度!E1305="🟢 普通模式",8000,0)</f>
        <v/>
      </c>
      <c r="E1029">
        <f>IF(评分与状态_周度!E1305="🟡 困难模式",8000,0)</f>
        <v/>
      </c>
      <c r="F1029">
        <f>IF(评分与状态_周度!E1305="🟠 噩梦模式",8000,0)</f>
        <v/>
      </c>
      <c r="G1029">
        <f>IF(评分与状态_周度!E1305="🔴 地狱模式",8000,0)</f>
        <v/>
      </c>
      <c r="H1029">
        <f>IF(评分与状态_周度!E1305="💀 炼狱模式",8000,0)</f>
        <v/>
      </c>
    </row>
    <row r="1030">
      <c r="A1030" s="10">
        <f>回测_周度!A1290</f>
        <v/>
      </c>
      <c r="B1030">
        <f>回测_周度!B1290</f>
        <v/>
      </c>
      <c r="C1030">
        <f>IF(评分与状态_周度!E1306="🟢 简单模式",8000,0)</f>
        <v/>
      </c>
      <c r="D1030">
        <f>IF(评分与状态_周度!E1306="🟢 普通模式",8000,0)</f>
        <v/>
      </c>
      <c r="E1030">
        <f>IF(评分与状态_周度!E1306="🟡 困难模式",8000,0)</f>
        <v/>
      </c>
      <c r="F1030">
        <f>IF(评分与状态_周度!E1306="🟠 噩梦模式",8000,0)</f>
        <v/>
      </c>
      <c r="G1030">
        <f>IF(评分与状态_周度!E1306="🔴 地狱模式",8000,0)</f>
        <v/>
      </c>
      <c r="H1030">
        <f>IF(评分与状态_周度!E1306="💀 炼狱模式",8000,0)</f>
        <v/>
      </c>
    </row>
    <row r="1031">
      <c r="A1031" s="10">
        <f>回测_周度!A1291</f>
        <v/>
      </c>
      <c r="B1031">
        <f>回测_周度!B1291</f>
        <v/>
      </c>
      <c r="C1031">
        <f>IF(评分与状态_周度!E1307="🟢 简单模式",8000,0)</f>
        <v/>
      </c>
      <c r="D1031">
        <f>IF(评分与状态_周度!E1307="🟢 普通模式",8000,0)</f>
        <v/>
      </c>
      <c r="E1031">
        <f>IF(评分与状态_周度!E1307="🟡 困难模式",8000,0)</f>
        <v/>
      </c>
      <c r="F1031">
        <f>IF(评分与状态_周度!E1307="🟠 噩梦模式",8000,0)</f>
        <v/>
      </c>
      <c r="G1031">
        <f>IF(评分与状态_周度!E1307="🔴 地狱模式",8000,0)</f>
        <v/>
      </c>
      <c r="H1031">
        <f>IF(评分与状态_周度!E1307="💀 炼狱模式",8000,0)</f>
        <v/>
      </c>
    </row>
    <row r="1032">
      <c r="A1032" s="10">
        <f>回测_周度!A1292</f>
        <v/>
      </c>
      <c r="B1032">
        <f>回测_周度!B1292</f>
        <v/>
      </c>
      <c r="C1032">
        <f>IF(评分与状态_周度!E1308="🟢 简单模式",8000,0)</f>
        <v/>
      </c>
      <c r="D1032">
        <f>IF(评分与状态_周度!E1308="🟢 普通模式",8000,0)</f>
        <v/>
      </c>
      <c r="E1032">
        <f>IF(评分与状态_周度!E1308="🟡 困难模式",8000,0)</f>
        <v/>
      </c>
      <c r="F1032">
        <f>IF(评分与状态_周度!E1308="🟠 噩梦模式",8000,0)</f>
        <v/>
      </c>
      <c r="G1032">
        <f>IF(评分与状态_周度!E1308="🔴 地狱模式",8000,0)</f>
        <v/>
      </c>
      <c r="H1032">
        <f>IF(评分与状态_周度!E1308="💀 炼狱模式",8000,0)</f>
        <v/>
      </c>
    </row>
    <row r="1033">
      <c r="A1033" s="10">
        <f>回测_周度!A1293</f>
        <v/>
      </c>
      <c r="B1033">
        <f>回测_周度!B1293</f>
        <v/>
      </c>
      <c r="C1033">
        <f>IF(评分与状态_周度!E1309="🟢 简单模式",8000,0)</f>
        <v/>
      </c>
      <c r="D1033">
        <f>IF(评分与状态_周度!E1309="🟢 普通模式",8000,0)</f>
        <v/>
      </c>
      <c r="E1033">
        <f>IF(评分与状态_周度!E1309="🟡 困难模式",8000,0)</f>
        <v/>
      </c>
      <c r="F1033">
        <f>IF(评分与状态_周度!E1309="🟠 噩梦模式",8000,0)</f>
        <v/>
      </c>
      <c r="G1033">
        <f>IF(评分与状态_周度!E1309="🔴 地狱模式",8000,0)</f>
        <v/>
      </c>
      <c r="H1033">
        <f>IF(评分与状态_周度!E1309="💀 炼狱模式",8000,0)</f>
        <v/>
      </c>
    </row>
    <row r="1034">
      <c r="A1034" s="10">
        <f>回测_周度!A1294</f>
        <v/>
      </c>
      <c r="B1034">
        <f>回测_周度!B1294</f>
        <v/>
      </c>
      <c r="C1034">
        <f>IF(评分与状态_周度!E1310="🟢 简单模式",8000,0)</f>
        <v/>
      </c>
      <c r="D1034">
        <f>IF(评分与状态_周度!E1310="🟢 普通模式",8000,0)</f>
        <v/>
      </c>
      <c r="E1034">
        <f>IF(评分与状态_周度!E1310="🟡 困难模式",8000,0)</f>
        <v/>
      </c>
      <c r="F1034">
        <f>IF(评分与状态_周度!E1310="🟠 噩梦模式",8000,0)</f>
        <v/>
      </c>
      <c r="G1034">
        <f>IF(评分与状态_周度!E1310="🔴 地狱模式",8000,0)</f>
        <v/>
      </c>
      <c r="H1034">
        <f>IF(评分与状态_周度!E1310="💀 炼狱模式",8000,0)</f>
        <v/>
      </c>
    </row>
    <row r="1035">
      <c r="A1035" s="10">
        <f>回测_周度!A1295</f>
        <v/>
      </c>
      <c r="B1035">
        <f>回测_周度!B1295</f>
        <v/>
      </c>
      <c r="C1035">
        <f>IF(评分与状态_周度!E1311="🟢 简单模式",8000,0)</f>
        <v/>
      </c>
      <c r="D1035">
        <f>IF(评分与状态_周度!E1311="🟢 普通模式",8000,0)</f>
        <v/>
      </c>
      <c r="E1035">
        <f>IF(评分与状态_周度!E1311="🟡 困难模式",8000,0)</f>
        <v/>
      </c>
      <c r="F1035">
        <f>IF(评分与状态_周度!E1311="🟠 噩梦模式",8000,0)</f>
        <v/>
      </c>
      <c r="G1035">
        <f>IF(评分与状态_周度!E1311="🔴 地狱模式",8000,0)</f>
        <v/>
      </c>
      <c r="H1035">
        <f>IF(评分与状态_周度!E1311="💀 炼狱模式",8000,0)</f>
        <v/>
      </c>
    </row>
    <row r="1036">
      <c r="A1036" s="10">
        <f>回测_周度!A1296</f>
        <v/>
      </c>
      <c r="B1036">
        <f>回测_周度!B1296</f>
        <v/>
      </c>
      <c r="C1036">
        <f>IF(评分与状态_周度!E1312="🟢 简单模式",8000,0)</f>
        <v/>
      </c>
      <c r="D1036">
        <f>IF(评分与状态_周度!E1312="🟢 普通模式",8000,0)</f>
        <v/>
      </c>
      <c r="E1036">
        <f>IF(评分与状态_周度!E1312="🟡 困难模式",8000,0)</f>
        <v/>
      </c>
      <c r="F1036">
        <f>IF(评分与状态_周度!E1312="🟠 噩梦模式",8000,0)</f>
        <v/>
      </c>
      <c r="G1036">
        <f>IF(评分与状态_周度!E1312="🔴 地狱模式",8000,0)</f>
        <v/>
      </c>
      <c r="H1036">
        <f>IF(评分与状态_周度!E1312="💀 炼狱模式",8000,0)</f>
        <v/>
      </c>
    </row>
    <row r="1037">
      <c r="A1037" s="10">
        <f>回测_周度!A1297</f>
        <v/>
      </c>
      <c r="B1037">
        <f>回测_周度!B1297</f>
        <v/>
      </c>
      <c r="C1037">
        <f>IF(评分与状态_周度!E1313="🟢 简单模式",8000,0)</f>
        <v/>
      </c>
      <c r="D1037">
        <f>IF(评分与状态_周度!E1313="🟢 普通模式",8000,0)</f>
        <v/>
      </c>
      <c r="E1037">
        <f>IF(评分与状态_周度!E1313="🟡 困难模式",8000,0)</f>
        <v/>
      </c>
      <c r="F1037">
        <f>IF(评分与状态_周度!E1313="🟠 噩梦模式",8000,0)</f>
        <v/>
      </c>
      <c r="G1037">
        <f>IF(评分与状态_周度!E1313="🔴 地狱模式",8000,0)</f>
        <v/>
      </c>
      <c r="H1037">
        <f>IF(评分与状态_周度!E1313="💀 炼狱模式",8000,0)</f>
        <v/>
      </c>
    </row>
    <row r="1038">
      <c r="A1038" s="10">
        <f>回测_周度!A1298</f>
        <v/>
      </c>
      <c r="B1038">
        <f>回测_周度!B1298</f>
        <v/>
      </c>
      <c r="C1038">
        <f>IF(评分与状态_周度!E1314="🟢 简单模式",8000,0)</f>
        <v/>
      </c>
      <c r="D1038">
        <f>IF(评分与状态_周度!E1314="🟢 普通模式",8000,0)</f>
        <v/>
      </c>
      <c r="E1038">
        <f>IF(评分与状态_周度!E1314="🟡 困难模式",8000,0)</f>
        <v/>
      </c>
      <c r="F1038">
        <f>IF(评分与状态_周度!E1314="🟠 噩梦模式",8000,0)</f>
        <v/>
      </c>
      <c r="G1038">
        <f>IF(评分与状态_周度!E1314="🔴 地狱模式",8000,0)</f>
        <v/>
      </c>
      <c r="H1038">
        <f>IF(评分与状态_周度!E1314="💀 炼狱模式",8000,0)</f>
        <v/>
      </c>
    </row>
    <row r="1039">
      <c r="A1039" s="10">
        <f>回测_周度!A1299</f>
        <v/>
      </c>
      <c r="B1039">
        <f>回测_周度!B1299</f>
        <v/>
      </c>
      <c r="C1039">
        <f>IF(评分与状态_周度!E1315="🟢 简单模式",8000,0)</f>
        <v/>
      </c>
      <c r="D1039">
        <f>IF(评分与状态_周度!E1315="🟢 普通模式",8000,0)</f>
        <v/>
      </c>
      <c r="E1039">
        <f>IF(评分与状态_周度!E1315="🟡 困难模式",8000,0)</f>
        <v/>
      </c>
      <c r="F1039">
        <f>IF(评分与状态_周度!E1315="🟠 噩梦模式",8000,0)</f>
        <v/>
      </c>
      <c r="G1039">
        <f>IF(评分与状态_周度!E1315="🔴 地狱模式",8000,0)</f>
        <v/>
      </c>
      <c r="H1039">
        <f>IF(评分与状态_周度!E1315="💀 炼狱模式",8000,0)</f>
        <v/>
      </c>
    </row>
    <row r="1040">
      <c r="A1040" s="10">
        <f>回测_周度!A1300</f>
        <v/>
      </c>
      <c r="B1040">
        <f>回测_周度!B1300</f>
        <v/>
      </c>
      <c r="C1040">
        <f>IF(评分与状态_周度!E1316="🟢 简单模式",8000,0)</f>
        <v/>
      </c>
      <c r="D1040">
        <f>IF(评分与状态_周度!E1316="🟢 普通模式",8000,0)</f>
        <v/>
      </c>
      <c r="E1040">
        <f>IF(评分与状态_周度!E1316="🟡 困难模式",8000,0)</f>
        <v/>
      </c>
      <c r="F1040">
        <f>IF(评分与状态_周度!E1316="🟠 噩梦模式",8000,0)</f>
        <v/>
      </c>
      <c r="G1040">
        <f>IF(评分与状态_周度!E1316="🔴 地狱模式",8000,0)</f>
        <v/>
      </c>
      <c r="H1040">
        <f>IF(评分与状态_周度!E1316="💀 炼狱模式",8000,0)</f>
        <v/>
      </c>
    </row>
    <row r="1041">
      <c r="A1041" s="10">
        <f>回测_周度!A1301</f>
        <v/>
      </c>
      <c r="B1041">
        <f>回测_周度!B1301</f>
        <v/>
      </c>
      <c r="C1041">
        <f>IF(评分与状态_周度!E1317="🟢 简单模式",8000,0)</f>
        <v/>
      </c>
      <c r="D1041">
        <f>IF(评分与状态_周度!E1317="🟢 普通模式",8000,0)</f>
        <v/>
      </c>
      <c r="E1041">
        <f>IF(评分与状态_周度!E1317="🟡 困难模式",8000,0)</f>
        <v/>
      </c>
      <c r="F1041">
        <f>IF(评分与状态_周度!E1317="🟠 噩梦模式",8000,0)</f>
        <v/>
      </c>
      <c r="G1041">
        <f>IF(评分与状态_周度!E1317="🔴 地狱模式",8000,0)</f>
        <v/>
      </c>
      <c r="H1041">
        <f>IF(评分与状态_周度!E1317="💀 炼狱模式",8000,0)</f>
        <v/>
      </c>
    </row>
    <row r="1042">
      <c r="A1042" s="10">
        <f>回测_周度!A1302</f>
        <v/>
      </c>
      <c r="B1042">
        <f>回测_周度!B1302</f>
        <v/>
      </c>
      <c r="C1042">
        <f>IF(评分与状态_周度!E1318="🟢 简单模式",8000,0)</f>
        <v/>
      </c>
      <c r="D1042">
        <f>IF(评分与状态_周度!E1318="🟢 普通模式",8000,0)</f>
        <v/>
      </c>
      <c r="E1042">
        <f>IF(评分与状态_周度!E1318="🟡 困难模式",8000,0)</f>
        <v/>
      </c>
      <c r="F1042">
        <f>IF(评分与状态_周度!E1318="🟠 噩梦模式",8000,0)</f>
        <v/>
      </c>
      <c r="G1042">
        <f>IF(评分与状态_周度!E1318="🔴 地狱模式",8000,0)</f>
        <v/>
      </c>
      <c r="H1042">
        <f>IF(评分与状态_周度!E1318="💀 炼狱模式",8000,0)</f>
        <v/>
      </c>
    </row>
    <row r="1043">
      <c r="A1043" s="10">
        <f>回测_周度!A1303</f>
        <v/>
      </c>
      <c r="B1043">
        <f>回测_周度!B1303</f>
        <v/>
      </c>
      <c r="C1043">
        <f>IF(评分与状态_周度!E1319="🟢 简单模式",8000,0)</f>
        <v/>
      </c>
      <c r="D1043">
        <f>IF(评分与状态_周度!E1319="🟢 普通模式",8000,0)</f>
        <v/>
      </c>
      <c r="E1043">
        <f>IF(评分与状态_周度!E1319="🟡 困难模式",8000,0)</f>
        <v/>
      </c>
      <c r="F1043">
        <f>IF(评分与状态_周度!E1319="🟠 噩梦模式",8000,0)</f>
        <v/>
      </c>
      <c r="G1043">
        <f>IF(评分与状态_周度!E1319="🔴 地狱模式",8000,0)</f>
        <v/>
      </c>
      <c r="H1043">
        <f>IF(评分与状态_周度!E1319="💀 炼狱模式",8000,0)</f>
        <v/>
      </c>
    </row>
    <row r="1044">
      <c r="A1044" s="10">
        <f>回测_周度!A1304</f>
        <v/>
      </c>
      <c r="B1044">
        <f>回测_周度!B1304</f>
        <v/>
      </c>
      <c r="C1044">
        <f>IF(评分与状态_周度!E1320="🟢 简单模式",8000,0)</f>
        <v/>
      </c>
      <c r="D1044">
        <f>IF(评分与状态_周度!E1320="🟢 普通模式",8000,0)</f>
        <v/>
      </c>
      <c r="E1044">
        <f>IF(评分与状态_周度!E1320="🟡 困难模式",8000,0)</f>
        <v/>
      </c>
      <c r="F1044">
        <f>IF(评分与状态_周度!E1320="🟠 噩梦模式",8000,0)</f>
        <v/>
      </c>
      <c r="G1044">
        <f>IF(评分与状态_周度!E1320="🔴 地狱模式",8000,0)</f>
        <v/>
      </c>
      <c r="H1044">
        <f>IF(评分与状态_周度!E1320="💀 炼狱模式",8000,0)</f>
        <v/>
      </c>
    </row>
    <row r="1045">
      <c r="A1045" s="10">
        <f>回测_周度!A1305</f>
        <v/>
      </c>
      <c r="B1045">
        <f>回测_周度!B1305</f>
        <v/>
      </c>
      <c r="C1045">
        <f>IF(评分与状态_周度!E1321="🟢 简单模式",8000,0)</f>
        <v/>
      </c>
      <c r="D1045">
        <f>IF(评分与状态_周度!E1321="🟢 普通模式",8000,0)</f>
        <v/>
      </c>
      <c r="E1045">
        <f>IF(评分与状态_周度!E1321="🟡 困难模式",8000,0)</f>
        <v/>
      </c>
      <c r="F1045">
        <f>IF(评分与状态_周度!E1321="🟠 噩梦模式",8000,0)</f>
        <v/>
      </c>
      <c r="G1045">
        <f>IF(评分与状态_周度!E1321="🔴 地狱模式",8000,0)</f>
        <v/>
      </c>
      <c r="H1045">
        <f>IF(评分与状态_周度!E1321="💀 炼狱模式",8000,0)</f>
        <v/>
      </c>
    </row>
    <row r="1046">
      <c r="A1046" s="10">
        <f>回测_周度!A1306</f>
        <v/>
      </c>
      <c r="B1046">
        <f>回测_周度!B1306</f>
        <v/>
      </c>
      <c r="C1046">
        <f>IF(评分与状态_周度!E1322="🟢 简单模式",8000,0)</f>
        <v/>
      </c>
      <c r="D1046">
        <f>IF(评分与状态_周度!E1322="🟢 普通模式",8000,0)</f>
        <v/>
      </c>
      <c r="E1046">
        <f>IF(评分与状态_周度!E1322="🟡 困难模式",8000,0)</f>
        <v/>
      </c>
      <c r="F1046">
        <f>IF(评分与状态_周度!E1322="🟠 噩梦模式",8000,0)</f>
        <v/>
      </c>
      <c r="G1046">
        <f>IF(评分与状态_周度!E1322="🔴 地狱模式",8000,0)</f>
        <v/>
      </c>
      <c r="H1046">
        <f>IF(评分与状态_周度!E1322="💀 炼狱模式",8000,0)</f>
        <v/>
      </c>
    </row>
    <row r="1047">
      <c r="A1047" s="10">
        <f>回测_周度!A1307</f>
        <v/>
      </c>
      <c r="B1047">
        <f>回测_周度!B1307</f>
        <v/>
      </c>
      <c r="C1047">
        <f>IF(评分与状态_周度!E1323="🟢 简单模式",8000,0)</f>
        <v/>
      </c>
      <c r="D1047">
        <f>IF(评分与状态_周度!E1323="🟢 普通模式",8000,0)</f>
        <v/>
      </c>
      <c r="E1047">
        <f>IF(评分与状态_周度!E1323="🟡 困难模式",8000,0)</f>
        <v/>
      </c>
      <c r="F1047">
        <f>IF(评分与状态_周度!E1323="🟠 噩梦模式",8000,0)</f>
        <v/>
      </c>
      <c r="G1047">
        <f>IF(评分与状态_周度!E1323="🔴 地狱模式",8000,0)</f>
        <v/>
      </c>
      <c r="H1047">
        <f>IF(评分与状态_周度!E1323="💀 炼狱模式",8000,0)</f>
        <v/>
      </c>
    </row>
    <row r="1048">
      <c r="A1048" s="10">
        <f>回测_周度!A1308</f>
        <v/>
      </c>
      <c r="B1048">
        <f>回测_周度!B1308</f>
        <v/>
      </c>
      <c r="C1048">
        <f>IF(评分与状态_周度!E1324="🟢 简单模式",8000,0)</f>
        <v/>
      </c>
      <c r="D1048">
        <f>IF(评分与状态_周度!E1324="🟢 普通模式",8000,0)</f>
        <v/>
      </c>
      <c r="E1048">
        <f>IF(评分与状态_周度!E1324="🟡 困难模式",8000,0)</f>
        <v/>
      </c>
      <c r="F1048">
        <f>IF(评分与状态_周度!E1324="🟠 噩梦模式",8000,0)</f>
        <v/>
      </c>
      <c r="G1048">
        <f>IF(评分与状态_周度!E1324="🔴 地狱模式",8000,0)</f>
        <v/>
      </c>
      <c r="H1048">
        <f>IF(评分与状态_周度!E1324="💀 炼狱模式",8000,0)</f>
        <v/>
      </c>
    </row>
    <row r="1049">
      <c r="A1049" s="10">
        <f>回测_周度!A1309</f>
        <v/>
      </c>
      <c r="B1049">
        <f>回测_周度!B1309</f>
        <v/>
      </c>
      <c r="C1049">
        <f>IF(评分与状态_周度!E1325="🟢 简单模式",8000,0)</f>
        <v/>
      </c>
      <c r="D1049">
        <f>IF(评分与状态_周度!E1325="🟢 普通模式",8000,0)</f>
        <v/>
      </c>
      <c r="E1049">
        <f>IF(评分与状态_周度!E1325="🟡 困难模式",8000,0)</f>
        <v/>
      </c>
      <c r="F1049">
        <f>IF(评分与状态_周度!E1325="🟠 噩梦模式",8000,0)</f>
        <v/>
      </c>
      <c r="G1049">
        <f>IF(评分与状态_周度!E1325="🔴 地狱模式",8000,0)</f>
        <v/>
      </c>
      <c r="H1049">
        <f>IF(评分与状态_周度!E1325="💀 炼狱模式",8000,0)</f>
        <v/>
      </c>
    </row>
    <row r="1050">
      <c r="A1050" s="10">
        <f>回测_周度!A1310</f>
        <v/>
      </c>
      <c r="B1050">
        <f>回测_周度!B1310</f>
        <v/>
      </c>
      <c r="C1050">
        <f>IF(评分与状态_周度!E1326="🟢 简单模式",8000,0)</f>
        <v/>
      </c>
      <c r="D1050">
        <f>IF(评分与状态_周度!E1326="🟢 普通模式",8000,0)</f>
        <v/>
      </c>
      <c r="E1050">
        <f>IF(评分与状态_周度!E1326="🟡 困难模式",8000,0)</f>
        <v/>
      </c>
      <c r="F1050">
        <f>IF(评分与状态_周度!E1326="🟠 噩梦模式",8000,0)</f>
        <v/>
      </c>
      <c r="G1050">
        <f>IF(评分与状态_周度!E1326="🔴 地狱模式",8000,0)</f>
        <v/>
      </c>
      <c r="H1050">
        <f>IF(评分与状态_周度!E1326="💀 炼狱模式",8000,0)</f>
        <v/>
      </c>
    </row>
    <row r="1051">
      <c r="A1051" s="10">
        <f>回测_周度!A1311</f>
        <v/>
      </c>
      <c r="B1051">
        <f>回测_周度!B1311</f>
        <v/>
      </c>
      <c r="C1051">
        <f>IF(评分与状态_周度!E1327="🟢 简单模式",8000,0)</f>
        <v/>
      </c>
      <c r="D1051">
        <f>IF(评分与状态_周度!E1327="🟢 普通模式",8000,0)</f>
        <v/>
      </c>
      <c r="E1051">
        <f>IF(评分与状态_周度!E1327="🟡 困难模式",8000,0)</f>
        <v/>
      </c>
      <c r="F1051">
        <f>IF(评分与状态_周度!E1327="🟠 噩梦模式",8000,0)</f>
        <v/>
      </c>
      <c r="G1051">
        <f>IF(评分与状态_周度!E1327="🔴 地狱模式",8000,0)</f>
        <v/>
      </c>
      <c r="H1051">
        <f>IF(评分与状态_周度!E1327="💀 炼狱模式",8000,0)</f>
        <v/>
      </c>
    </row>
    <row r="1052">
      <c r="A1052" s="10">
        <f>回测_周度!A1312</f>
        <v/>
      </c>
      <c r="B1052">
        <f>回测_周度!B1312</f>
        <v/>
      </c>
      <c r="C1052">
        <f>IF(评分与状态_周度!E1328="🟢 简单模式",8000,0)</f>
        <v/>
      </c>
      <c r="D1052">
        <f>IF(评分与状态_周度!E1328="🟢 普通模式",8000,0)</f>
        <v/>
      </c>
      <c r="E1052">
        <f>IF(评分与状态_周度!E1328="🟡 困难模式",8000,0)</f>
        <v/>
      </c>
      <c r="F1052">
        <f>IF(评分与状态_周度!E1328="🟠 噩梦模式",8000,0)</f>
        <v/>
      </c>
      <c r="G1052">
        <f>IF(评分与状态_周度!E1328="🔴 地狱模式",8000,0)</f>
        <v/>
      </c>
      <c r="H1052">
        <f>IF(评分与状态_周度!E1328="💀 炼狱模式",8000,0)</f>
        <v/>
      </c>
    </row>
    <row r="1053">
      <c r="A1053" s="10">
        <f>回测_周度!A1313</f>
        <v/>
      </c>
      <c r="B1053">
        <f>回测_周度!B1313</f>
        <v/>
      </c>
      <c r="C1053">
        <f>IF(评分与状态_周度!E1329="🟢 简单模式",8000,0)</f>
        <v/>
      </c>
      <c r="D1053">
        <f>IF(评分与状态_周度!E1329="🟢 普通模式",8000,0)</f>
        <v/>
      </c>
      <c r="E1053">
        <f>IF(评分与状态_周度!E1329="🟡 困难模式",8000,0)</f>
        <v/>
      </c>
      <c r="F1053">
        <f>IF(评分与状态_周度!E1329="🟠 噩梦模式",8000,0)</f>
        <v/>
      </c>
      <c r="G1053">
        <f>IF(评分与状态_周度!E1329="🔴 地狱模式",8000,0)</f>
        <v/>
      </c>
      <c r="H1053">
        <f>IF(评分与状态_周度!E1329="💀 炼狱模式",8000,0)</f>
        <v/>
      </c>
    </row>
    <row r="1054">
      <c r="A1054" s="10">
        <f>回测_周度!A1314</f>
        <v/>
      </c>
      <c r="B1054">
        <f>回测_周度!B1314</f>
        <v/>
      </c>
      <c r="C1054">
        <f>IF(评分与状态_周度!E1330="🟢 简单模式",8000,0)</f>
        <v/>
      </c>
      <c r="D1054">
        <f>IF(评分与状态_周度!E1330="🟢 普通模式",8000,0)</f>
        <v/>
      </c>
      <c r="E1054">
        <f>IF(评分与状态_周度!E1330="🟡 困难模式",8000,0)</f>
        <v/>
      </c>
      <c r="F1054">
        <f>IF(评分与状态_周度!E1330="🟠 噩梦模式",8000,0)</f>
        <v/>
      </c>
      <c r="G1054">
        <f>IF(评分与状态_周度!E1330="🔴 地狱模式",8000,0)</f>
        <v/>
      </c>
      <c r="H1054">
        <f>IF(评分与状态_周度!E1330="💀 炼狱模式",8000,0)</f>
        <v/>
      </c>
    </row>
    <row r="1055">
      <c r="A1055" s="10">
        <f>回测_周度!A1315</f>
        <v/>
      </c>
      <c r="B1055">
        <f>回测_周度!B1315</f>
        <v/>
      </c>
      <c r="C1055">
        <f>IF(评分与状态_周度!E1331="🟢 简单模式",8000,0)</f>
        <v/>
      </c>
      <c r="D1055">
        <f>IF(评分与状态_周度!E1331="🟢 普通模式",8000,0)</f>
        <v/>
      </c>
      <c r="E1055">
        <f>IF(评分与状态_周度!E1331="🟡 困难模式",8000,0)</f>
        <v/>
      </c>
      <c r="F1055">
        <f>IF(评分与状态_周度!E1331="🟠 噩梦模式",8000,0)</f>
        <v/>
      </c>
      <c r="G1055">
        <f>IF(评分与状态_周度!E1331="🔴 地狱模式",8000,0)</f>
        <v/>
      </c>
      <c r="H1055">
        <f>IF(评分与状态_周度!E1331="💀 炼狱模式",8000,0)</f>
        <v/>
      </c>
    </row>
    <row r="1056">
      <c r="A1056" s="10">
        <f>回测_周度!A1316</f>
        <v/>
      </c>
      <c r="B1056">
        <f>回测_周度!B1316</f>
        <v/>
      </c>
      <c r="C1056">
        <f>IF(评分与状态_周度!E1332="🟢 简单模式",8000,0)</f>
        <v/>
      </c>
      <c r="D1056">
        <f>IF(评分与状态_周度!E1332="🟢 普通模式",8000,0)</f>
        <v/>
      </c>
      <c r="E1056">
        <f>IF(评分与状态_周度!E1332="🟡 困难模式",8000,0)</f>
        <v/>
      </c>
      <c r="F1056">
        <f>IF(评分与状态_周度!E1332="🟠 噩梦模式",8000,0)</f>
        <v/>
      </c>
      <c r="G1056">
        <f>IF(评分与状态_周度!E1332="🔴 地狱模式",8000,0)</f>
        <v/>
      </c>
      <c r="H1056">
        <f>IF(评分与状态_周度!E1332="💀 炼狱模式",8000,0)</f>
        <v/>
      </c>
    </row>
    <row r="1057">
      <c r="A1057" s="10">
        <f>回测_周度!A1317</f>
        <v/>
      </c>
      <c r="B1057">
        <f>回测_周度!B1317</f>
        <v/>
      </c>
      <c r="C1057">
        <f>IF(评分与状态_周度!E1333="🟢 简单模式",8000,0)</f>
        <v/>
      </c>
      <c r="D1057">
        <f>IF(评分与状态_周度!E1333="🟢 普通模式",8000,0)</f>
        <v/>
      </c>
      <c r="E1057">
        <f>IF(评分与状态_周度!E1333="🟡 困难模式",8000,0)</f>
        <v/>
      </c>
      <c r="F1057">
        <f>IF(评分与状态_周度!E1333="🟠 噩梦模式",8000,0)</f>
        <v/>
      </c>
      <c r="G1057">
        <f>IF(评分与状态_周度!E1333="🔴 地狱模式",8000,0)</f>
        <v/>
      </c>
      <c r="H1057">
        <f>IF(评分与状态_周度!E1333="💀 炼狱模式",8000,0)</f>
        <v/>
      </c>
    </row>
    <row r="1058">
      <c r="A1058" s="10">
        <f>回测_周度!A1318</f>
        <v/>
      </c>
      <c r="B1058">
        <f>回测_周度!B1318</f>
        <v/>
      </c>
      <c r="C1058">
        <f>IF(评分与状态_周度!E1334="🟢 简单模式",8000,0)</f>
        <v/>
      </c>
      <c r="D1058">
        <f>IF(评分与状态_周度!E1334="🟢 普通模式",8000,0)</f>
        <v/>
      </c>
      <c r="E1058">
        <f>IF(评分与状态_周度!E1334="🟡 困难模式",8000,0)</f>
        <v/>
      </c>
      <c r="F1058">
        <f>IF(评分与状态_周度!E1334="🟠 噩梦模式",8000,0)</f>
        <v/>
      </c>
      <c r="G1058">
        <f>IF(评分与状态_周度!E1334="🔴 地狱模式",8000,0)</f>
        <v/>
      </c>
      <c r="H1058">
        <f>IF(评分与状态_周度!E1334="💀 炼狱模式",8000,0)</f>
        <v/>
      </c>
    </row>
    <row r="1059">
      <c r="A1059" s="10">
        <f>回测_周度!A1319</f>
        <v/>
      </c>
      <c r="B1059">
        <f>回测_周度!B1319</f>
        <v/>
      </c>
      <c r="C1059">
        <f>IF(评分与状态_周度!E1335="🟢 简单模式",8000,0)</f>
        <v/>
      </c>
      <c r="D1059">
        <f>IF(评分与状态_周度!E1335="🟢 普通模式",8000,0)</f>
        <v/>
      </c>
      <c r="E1059">
        <f>IF(评分与状态_周度!E1335="🟡 困难模式",8000,0)</f>
        <v/>
      </c>
      <c r="F1059">
        <f>IF(评分与状态_周度!E1335="🟠 噩梦模式",8000,0)</f>
        <v/>
      </c>
      <c r="G1059">
        <f>IF(评分与状态_周度!E1335="🔴 地狱模式",8000,0)</f>
        <v/>
      </c>
      <c r="H1059">
        <f>IF(评分与状态_周度!E1335="💀 炼狱模式",8000,0)</f>
        <v/>
      </c>
    </row>
    <row r="1060">
      <c r="A1060" s="10">
        <f>回测_周度!A1320</f>
        <v/>
      </c>
      <c r="B1060">
        <f>回测_周度!B1320</f>
        <v/>
      </c>
      <c r="C1060">
        <f>IF(评分与状态_周度!E1336="🟢 简单模式",8000,0)</f>
        <v/>
      </c>
      <c r="D1060">
        <f>IF(评分与状态_周度!E1336="🟢 普通模式",8000,0)</f>
        <v/>
      </c>
      <c r="E1060">
        <f>IF(评分与状态_周度!E1336="🟡 困难模式",8000,0)</f>
        <v/>
      </c>
      <c r="F1060">
        <f>IF(评分与状态_周度!E1336="🟠 噩梦模式",8000,0)</f>
        <v/>
      </c>
      <c r="G1060">
        <f>IF(评分与状态_周度!E1336="🔴 地狱模式",8000,0)</f>
        <v/>
      </c>
      <c r="H1060">
        <f>IF(评分与状态_周度!E1336="💀 炼狱模式",8000,0)</f>
        <v/>
      </c>
    </row>
    <row r="1061">
      <c r="A1061" s="10">
        <f>回测_周度!A1321</f>
        <v/>
      </c>
      <c r="B1061">
        <f>回测_周度!B1321</f>
        <v/>
      </c>
      <c r="C1061">
        <f>IF(评分与状态_周度!E1337="🟢 简单模式",8000,0)</f>
        <v/>
      </c>
      <c r="D1061">
        <f>IF(评分与状态_周度!E1337="🟢 普通模式",8000,0)</f>
        <v/>
      </c>
      <c r="E1061">
        <f>IF(评分与状态_周度!E1337="🟡 困难模式",8000,0)</f>
        <v/>
      </c>
      <c r="F1061">
        <f>IF(评分与状态_周度!E1337="🟠 噩梦模式",8000,0)</f>
        <v/>
      </c>
      <c r="G1061">
        <f>IF(评分与状态_周度!E1337="🔴 地狱模式",8000,0)</f>
        <v/>
      </c>
      <c r="H1061">
        <f>IF(评分与状态_周度!E1337="💀 炼狱模式",8000,0)</f>
        <v/>
      </c>
    </row>
    <row r="1062">
      <c r="A1062" s="10">
        <f>回测_周度!A1322</f>
        <v/>
      </c>
      <c r="B1062">
        <f>回测_周度!B1322</f>
        <v/>
      </c>
      <c r="C1062">
        <f>IF(评分与状态_周度!E1338="🟢 简单模式",8000,0)</f>
        <v/>
      </c>
      <c r="D1062">
        <f>IF(评分与状态_周度!E1338="🟢 普通模式",8000,0)</f>
        <v/>
      </c>
      <c r="E1062">
        <f>IF(评分与状态_周度!E1338="🟡 困难模式",8000,0)</f>
        <v/>
      </c>
      <c r="F1062">
        <f>IF(评分与状态_周度!E1338="🟠 噩梦模式",8000,0)</f>
        <v/>
      </c>
      <c r="G1062">
        <f>IF(评分与状态_周度!E1338="🔴 地狱模式",8000,0)</f>
        <v/>
      </c>
      <c r="H1062">
        <f>IF(评分与状态_周度!E1338="💀 炼狱模式",8000,0)</f>
        <v/>
      </c>
    </row>
    <row r="1063">
      <c r="A1063" s="10">
        <f>回测_周度!A1323</f>
        <v/>
      </c>
      <c r="B1063">
        <f>回测_周度!B1323</f>
        <v/>
      </c>
      <c r="C1063">
        <f>IF(评分与状态_周度!E1339="🟢 简单模式",8000,0)</f>
        <v/>
      </c>
      <c r="D1063">
        <f>IF(评分与状态_周度!E1339="🟢 普通模式",8000,0)</f>
        <v/>
      </c>
      <c r="E1063">
        <f>IF(评分与状态_周度!E1339="🟡 困难模式",8000,0)</f>
        <v/>
      </c>
      <c r="F1063">
        <f>IF(评分与状态_周度!E1339="🟠 噩梦模式",8000,0)</f>
        <v/>
      </c>
      <c r="G1063">
        <f>IF(评分与状态_周度!E1339="🔴 地狱模式",8000,0)</f>
        <v/>
      </c>
      <c r="H1063">
        <f>IF(评分与状态_周度!E1339="💀 炼狱模式",8000,0)</f>
        <v/>
      </c>
    </row>
    <row r="1064">
      <c r="A1064" s="10">
        <f>回测_周度!A1324</f>
        <v/>
      </c>
      <c r="B1064">
        <f>回测_周度!B1324</f>
        <v/>
      </c>
      <c r="C1064">
        <f>IF(评分与状态_周度!E1340="🟢 简单模式",8000,0)</f>
        <v/>
      </c>
      <c r="D1064">
        <f>IF(评分与状态_周度!E1340="🟢 普通模式",8000,0)</f>
        <v/>
      </c>
      <c r="E1064">
        <f>IF(评分与状态_周度!E1340="🟡 困难模式",8000,0)</f>
        <v/>
      </c>
      <c r="F1064">
        <f>IF(评分与状态_周度!E1340="🟠 噩梦模式",8000,0)</f>
        <v/>
      </c>
      <c r="G1064">
        <f>IF(评分与状态_周度!E1340="🔴 地狱模式",8000,0)</f>
        <v/>
      </c>
      <c r="H1064">
        <f>IF(评分与状态_周度!E1340="💀 炼狱模式",8000,0)</f>
        <v/>
      </c>
    </row>
    <row r="1065">
      <c r="A1065" s="10">
        <f>回测_周度!A1325</f>
        <v/>
      </c>
      <c r="B1065">
        <f>回测_周度!B1325</f>
        <v/>
      </c>
      <c r="C1065">
        <f>IF(评分与状态_周度!E1341="🟢 简单模式",8000,0)</f>
        <v/>
      </c>
      <c r="D1065">
        <f>IF(评分与状态_周度!E1341="🟢 普通模式",8000,0)</f>
        <v/>
      </c>
      <c r="E1065">
        <f>IF(评分与状态_周度!E1341="🟡 困难模式",8000,0)</f>
        <v/>
      </c>
      <c r="F1065">
        <f>IF(评分与状态_周度!E1341="🟠 噩梦模式",8000,0)</f>
        <v/>
      </c>
      <c r="G1065">
        <f>IF(评分与状态_周度!E1341="🔴 地狱模式",8000,0)</f>
        <v/>
      </c>
      <c r="H1065">
        <f>IF(评分与状态_周度!E1341="💀 炼狱模式",8000,0)</f>
        <v/>
      </c>
    </row>
    <row r="1066">
      <c r="A1066" s="10">
        <f>回测_周度!A1326</f>
        <v/>
      </c>
      <c r="B1066">
        <f>回测_周度!B1326</f>
        <v/>
      </c>
      <c r="C1066">
        <f>IF(评分与状态_周度!E1342="🟢 简单模式",8000,0)</f>
        <v/>
      </c>
      <c r="D1066">
        <f>IF(评分与状态_周度!E1342="🟢 普通模式",8000,0)</f>
        <v/>
      </c>
      <c r="E1066">
        <f>IF(评分与状态_周度!E1342="🟡 困难模式",8000,0)</f>
        <v/>
      </c>
      <c r="F1066">
        <f>IF(评分与状态_周度!E1342="🟠 噩梦模式",8000,0)</f>
        <v/>
      </c>
      <c r="G1066">
        <f>IF(评分与状态_周度!E1342="🔴 地狱模式",8000,0)</f>
        <v/>
      </c>
      <c r="H1066">
        <f>IF(评分与状态_周度!E1342="💀 炼狱模式",8000,0)</f>
        <v/>
      </c>
    </row>
    <row r="1067">
      <c r="A1067" s="10">
        <f>回测_周度!A1327</f>
        <v/>
      </c>
      <c r="B1067">
        <f>回测_周度!B1327</f>
        <v/>
      </c>
      <c r="C1067">
        <f>IF(评分与状态_周度!E1343="🟢 简单模式",8000,0)</f>
        <v/>
      </c>
      <c r="D1067">
        <f>IF(评分与状态_周度!E1343="🟢 普通模式",8000,0)</f>
        <v/>
      </c>
      <c r="E1067">
        <f>IF(评分与状态_周度!E1343="🟡 困难模式",8000,0)</f>
        <v/>
      </c>
      <c r="F1067">
        <f>IF(评分与状态_周度!E1343="🟠 噩梦模式",8000,0)</f>
        <v/>
      </c>
      <c r="G1067">
        <f>IF(评分与状态_周度!E1343="🔴 地狱模式",8000,0)</f>
        <v/>
      </c>
      <c r="H1067">
        <f>IF(评分与状态_周度!E1343="💀 炼狱模式",8000,0)</f>
        <v/>
      </c>
    </row>
    <row r="1068">
      <c r="A1068" s="10">
        <f>回测_周度!A1328</f>
        <v/>
      </c>
      <c r="B1068">
        <f>回测_周度!B1328</f>
        <v/>
      </c>
      <c r="C1068">
        <f>IF(评分与状态_周度!E1344="🟢 简单模式",8000,0)</f>
        <v/>
      </c>
      <c r="D1068">
        <f>IF(评分与状态_周度!E1344="🟢 普通模式",8000,0)</f>
        <v/>
      </c>
      <c r="E1068">
        <f>IF(评分与状态_周度!E1344="🟡 困难模式",8000,0)</f>
        <v/>
      </c>
      <c r="F1068">
        <f>IF(评分与状态_周度!E1344="🟠 噩梦模式",8000,0)</f>
        <v/>
      </c>
      <c r="G1068">
        <f>IF(评分与状态_周度!E1344="🔴 地狱模式",8000,0)</f>
        <v/>
      </c>
      <c r="H1068">
        <f>IF(评分与状态_周度!E1344="💀 炼狱模式",8000,0)</f>
        <v/>
      </c>
    </row>
    <row r="1069">
      <c r="A1069" s="10">
        <f>回测_周度!A1329</f>
        <v/>
      </c>
      <c r="B1069">
        <f>回测_周度!B1329</f>
        <v/>
      </c>
      <c r="C1069">
        <f>IF(评分与状态_周度!E1345="🟢 简单模式",8000,0)</f>
        <v/>
      </c>
      <c r="D1069">
        <f>IF(评分与状态_周度!E1345="🟢 普通模式",8000,0)</f>
        <v/>
      </c>
      <c r="E1069">
        <f>IF(评分与状态_周度!E1345="🟡 困难模式",8000,0)</f>
        <v/>
      </c>
      <c r="F1069">
        <f>IF(评分与状态_周度!E1345="🟠 噩梦模式",8000,0)</f>
        <v/>
      </c>
      <c r="G1069">
        <f>IF(评分与状态_周度!E1345="🔴 地狱模式",8000,0)</f>
        <v/>
      </c>
      <c r="H1069">
        <f>IF(评分与状态_周度!E1345="💀 炼狱模式",8000,0)</f>
        <v/>
      </c>
    </row>
    <row r="1070">
      <c r="A1070" s="10">
        <f>回测_周度!A1330</f>
        <v/>
      </c>
      <c r="B1070">
        <f>回测_周度!B1330</f>
        <v/>
      </c>
      <c r="C1070">
        <f>IF(评分与状态_周度!E1346="🟢 简单模式",8000,0)</f>
        <v/>
      </c>
      <c r="D1070">
        <f>IF(评分与状态_周度!E1346="🟢 普通模式",8000,0)</f>
        <v/>
      </c>
      <c r="E1070">
        <f>IF(评分与状态_周度!E1346="🟡 困难模式",8000,0)</f>
        <v/>
      </c>
      <c r="F1070">
        <f>IF(评分与状态_周度!E1346="🟠 噩梦模式",8000,0)</f>
        <v/>
      </c>
      <c r="G1070">
        <f>IF(评分与状态_周度!E1346="🔴 地狱模式",8000,0)</f>
        <v/>
      </c>
      <c r="H1070">
        <f>IF(评分与状态_周度!E1346="💀 炼狱模式",8000,0)</f>
        <v/>
      </c>
    </row>
    <row r="1071">
      <c r="A1071" s="10">
        <f>回测_周度!A1331</f>
        <v/>
      </c>
      <c r="B1071">
        <f>回测_周度!B1331</f>
        <v/>
      </c>
      <c r="C1071">
        <f>IF(评分与状态_周度!E1347="🟢 简单模式",8000,0)</f>
        <v/>
      </c>
      <c r="D1071">
        <f>IF(评分与状态_周度!E1347="🟢 普通模式",8000,0)</f>
        <v/>
      </c>
      <c r="E1071">
        <f>IF(评分与状态_周度!E1347="🟡 困难模式",8000,0)</f>
        <v/>
      </c>
      <c r="F1071">
        <f>IF(评分与状态_周度!E1347="🟠 噩梦模式",8000,0)</f>
        <v/>
      </c>
      <c r="G1071">
        <f>IF(评分与状态_周度!E1347="🔴 地狱模式",8000,0)</f>
        <v/>
      </c>
      <c r="H1071">
        <f>IF(评分与状态_周度!E1347="💀 炼狱模式",8000,0)</f>
        <v/>
      </c>
    </row>
    <row r="1072">
      <c r="A1072" s="10">
        <f>回测_周度!A1332</f>
        <v/>
      </c>
      <c r="B1072">
        <f>回测_周度!B1332</f>
        <v/>
      </c>
      <c r="C1072">
        <f>IF(评分与状态_周度!E1348="🟢 简单模式",8000,0)</f>
        <v/>
      </c>
      <c r="D1072">
        <f>IF(评分与状态_周度!E1348="🟢 普通模式",8000,0)</f>
        <v/>
      </c>
      <c r="E1072">
        <f>IF(评分与状态_周度!E1348="🟡 困难模式",8000,0)</f>
        <v/>
      </c>
      <c r="F1072">
        <f>IF(评分与状态_周度!E1348="🟠 噩梦模式",8000,0)</f>
        <v/>
      </c>
      <c r="G1072">
        <f>IF(评分与状态_周度!E1348="🔴 地狱模式",8000,0)</f>
        <v/>
      </c>
      <c r="H1072">
        <f>IF(评分与状态_周度!E1348="💀 炼狱模式",8000,0)</f>
        <v/>
      </c>
    </row>
    <row r="1073">
      <c r="A1073" s="10">
        <f>回测_周度!A1333</f>
        <v/>
      </c>
      <c r="B1073">
        <f>回测_周度!B1333</f>
        <v/>
      </c>
      <c r="C1073">
        <f>IF(评分与状态_周度!E1349="🟢 简单模式",8000,0)</f>
        <v/>
      </c>
      <c r="D1073">
        <f>IF(评分与状态_周度!E1349="🟢 普通模式",8000,0)</f>
        <v/>
      </c>
      <c r="E1073">
        <f>IF(评分与状态_周度!E1349="🟡 困难模式",8000,0)</f>
        <v/>
      </c>
      <c r="F1073">
        <f>IF(评分与状态_周度!E1349="🟠 噩梦模式",8000,0)</f>
        <v/>
      </c>
      <c r="G1073">
        <f>IF(评分与状态_周度!E1349="🔴 地狱模式",8000,0)</f>
        <v/>
      </c>
      <c r="H1073">
        <f>IF(评分与状态_周度!E1349="💀 炼狱模式",8000,0)</f>
        <v/>
      </c>
    </row>
    <row r="1074">
      <c r="A1074" s="10">
        <f>回测_周度!A1334</f>
        <v/>
      </c>
      <c r="B1074">
        <f>回测_周度!B1334</f>
        <v/>
      </c>
      <c r="C1074">
        <f>IF(评分与状态_周度!E1350="🟢 简单模式",8000,0)</f>
        <v/>
      </c>
      <c r="D1074">
        <f>IF(评分与状态_周度!E1350="🟢 普通模式",8000,0)</f>
        <v/>
      </c>
      <c r="E1074">
        <f>IF(评分与状态_周度!E1350="🟡 困难模式",8000,0)</f>
        <v/>
      </c>
      <c r="F1074">
        <f>IF(评分与状态_周度!E1350="🟠 噩梦模式",8000,0)</f>
        <v/>
      </c>
      <c r="G1074">
        <f>IF(评分与状态_周度!E1350="🔴 地狱模式",8000,0)</f>
        <v/>
      </c>
      <c r="H1074">
        <f>IF(评分与状态_周度!E1350="💀 炼狱模式",8000,0)</f>
        <v/>
      </c>
    </row>
    <row r="1075">
      <c r="A1075" s="10">
        <f>回测_周度!A1335</f>
        <v/>
      </c>
      <c r="B1075">
        <f>回测_周度!B1335</f>
        <v/>
      </c>
      <c r="C1075">
        <f>IF(评分与状态_周度!E1351="🟢 简单模式",8000,0)</f>
        <v/>
      </c>
      <c r="D1075">
        <f>IF(评分与状态_周度!E1351="🟢 普通模式",8000,0)</f>
        <v/>
      </c>
      <c r="E1075">
        <f>IF(评分与状态_周度!E1351="🟡 困难模式",8000,0)</f>
        <v/>
      </c>
      <c r="F1075">
        <f>IF(评分与状态_周度!E1351="🟠 噩梦模式",8000,0)</f>
        <v/>
      </c>
      <c r="G1075">
        <f>IF(评分与状态_周度!E1351="🔴 地狱模式",8000,0)</f>
        <v/>
      </c>
      <c r="H1075">
        <f>IF(评分与状态_周度!E1351="💀 炼狱模式",8000,0)</f>
        <v/>
      </c>
    </row>
    <row r="1076">
      <c r="A1076" s="10">
        <f>回测_周度!A1336</f>
        <v/>
      </c>
      <c r="B1076">
        <f>回测_周度!B1336</f>
        <v/>
      </c>
      <c r="C1076">
        <f>IF(评分与状态_周度!E1352="🟢 简单模式",8000,0)</f>
        <v/>
      </c>
      <c r="D1076">
        <f>IF(评分与状态_周度!E1352="🟢 普通模式",8000,0)</f>
        <v/>
      </c>
      <c r="E1076">
        <f>IF(评分与状态_周度!E1352="🟡 困难模式",8000,0)</f>
        <v/>
      </c>
      <c r="F1076">
        <f>IF(评分与状态_周度!E1352="🟠 噩梦模式",8000,0)</f>
        <v/>
      </c>
      <c r="G1076">
        <f>IF(评分与状态_周度!E1352="🔴 地狱模式",8000,0)</f>
        <v/>
      </c>
      <c r="H1076">
        <f>IF(评分与状态_周度!E1352="💀 炼狱模式",8000,0)</f>
        <v/>
      </c>
    </row>
    <row r="1077">
      <c r="A1077" s="10">
        <f>回测_周度!A1337</f>
        <v/>
      </c>
      <c r="B1077">
        <f>回测_周度!B1337</f>
        <v/>
      </c>
      <c r="C1077">
        <f>IF(评分与状态_周度!E1353="🟢 简单模式",8000,0)</f>
        <v/>
      </c>
      <c r="D1077">
        <f>IF(评分与状态_周度!E1353="🟢 普通模式",8000,0)</f>
        <v/>
      </c>
      <c r="E1077">
        <f>IF(评分与状态_周度!E1353="🟡 困难模式",8000,0)</f>
        <v/>
      </c>
      <c r="F1077">
        <f>IF(评分与状态_周度!E1353="🟠 噩梦模式",8000,0)</f>
        <v/>
      </c>
      <c r="G1077">
        <f>IF(评分与状态_周度!E1353="🔴 地狱模式",8000,0)</f>
        <v/>
      </c>
      <c r="H1077">
        <f>IF(评分与状态_周度!E1353="💀 炼狱模式",8000,0)</f>
        <v/>
      </c>
    </row>
    <row r="1078">
      <c r="A1078" s="10">
        <f>回测_周度!A1338</f>
        <v/>
      </c>
      <c r="B1078">
        <f>回测_周度!B1338</f>
        <v/>
      </c>
      <c r="C1078">
        <f>IF(评分与状态_周度!E1354="🟢 简单模式",8000,0)</f>
        <v/>
      </c>
      <c r="D1078">
        <f>IF(评分与状态_周度!E1354="🟢 普通模式",8000,0)</f>
        <v/>
      </c>
      <c r="E1078">
        <f>IF(评分与状态_周度!E1354="🟡 困难模式",8000,0)</f>
        <v/>
      </c>
      <c r="F1078">
        <f>IF(评分与状态_周度!E1354="🟠 噩梦模式",8000,0)</f>
        <v/>
      </c>
      <c r="G1078">
        <f>IF(评分与状态_周度!E1354="🔴 地狱模式",8000,0)</f>
        <v/>
      </c>
      <c r="H1078">
        <f>IF(评分与状态_周度!E1354="💀 炼狱模式",8000,0)</f>
        <v/>
      </c>
    </row>
    <row r="1079">
      <c r="A1079" s="10">
        <f>回测_周度!A1339</f>
        <v/>
      </c>
      <c r="B1079">
        <f>回测_周度!B1339</f>
        <v/>
      </c>
      <c r="C1079">
        <f>IF(评分与状态_周度!E1355="🟢 简单模式",8000,0)</f>
        <v/>
      </c>
      <c r="D1079">
        <f>IF(评分与状态_周度!E1355="🟢 普通模式",8000,0)</f>
        <v/>
      </c>
      <c r="E1079">
        <f>IF(评分与状态_周度!E1355="🟡 困难模式",8000,0)</f>
        <v/>
      </c>
      <c r="F1079">
        <f>IF(评分与状态_周度!E1355="🟠 噩梦模式",8000,0)</f>
        <v/>
      </c>
      <c r="G1079">
        <f>IF(评分与状态_周度!E1355="🔴 地狱模式",8000,0)</f>
        <v/>
      </c>
      <c r="H1079">
        <f>IF(评分与状态_周度!E1355="💀 炼狱模式",8000,0)</f>
        <v/>
      </c>
    </row>
    <row r="1080">
      <c r="A1080" s="10">
        <f>回测_周度!A1340</f>
        <v/>
      </c>
      <c r="B1080">
        <f>回测_周度!B1340</f>
        <v/>
      </c>
      <c r="C1080">
        <f>IF(评分与状态_周度!E1356="🟢 简单模式",8000,0)</f>
        <v/>
      </c>
      <c r="D1080">
        <f>IF(评分与状态_周度!E1356="🟢 普通模式",8000,0)</f>
        <v/>
      </c>
      <c r="E1080">
        <f>IF(评分与状态_周度!E1356="🟡 困难模式",8000,0)</f>
        <v/>
      </c>
      <c r="F1080">
        <f>IF(评分与状态_周度!E1356="🟠 噩梦模式",8000,0)</f>
        <v/>
      </c>
      <c r="G1080">
        <f>IF(评分与状态_周度!E1356="🔴 地狱模式",8000,0)</f>
        <v/>
      </c>
      <c r="H1080">
        <f>IF(评分与状态_周度!E1356="💀 炼狱模式",8000,0)</f>
        <v/>
      </c>
    </row>
    <row r="1081">
      <c r="A1081" s="10">
        <f>回测_周度!A1341</f>
        <v/>
      </c>
      <c r="B1081">
        <f>回测_周度!B1341</f>
        <v/>
      </c>
      <c r="C1081">
        <f>IF(评分与状态_周度!E1357="🟢 简单模式",8000,0)</f>
        <v/>
      </c>
      <c r="D1081">
        <f>IF(评分与状态_周度!E1357="🟢 普通模式",8000,0)</f>
        <v/>
      </c>
      <c r="E1081">
        <f>IF(评分与状态_周度!E1357="🟡 困难模式",8000,0)</f>
        <v/>
      </c>
      <c r="F1081">
        <f>IF(评分与状态_周度!E1357="🟠 噩梦模式",8000,0)</f>
        <v/>
      </c>
      <c r="G1081">
        <f>IF(评分与状态_周度!E1357="🔴 地狱模式",8000,0)</f>
        <v/>
      </c>
      <c r="H1081">
        <f>IF(评分与状态_周度!E1357="💀 炼狱模式",8000,0)</f>
        <v/>
      </c>
    </row>
    <row r="1082">
      <c r="A1082" s="10">
        <f>回测_周度!A1342</f>
        <v/>
      </c>
      <c r="B1082">
        <f>回测_周度!B1342</f>
        <v/>
      </c>
      <c r="C1082">
        <f>IF(评分与状态_周度!E1358="🟢 简单模式",8000,0)</f>
        <v/>
      </c>
      <c r="D1082">
        <f>IF(评分与状态_周度!E1358="🟢 普通模式",8000,0)</f>
        <v/>
      </c>
      <c r="E1082">
        <f>IF(评分与状态_周度!E1358="🟡 困难模式",8000,0)</f>
        <v/>
      </c>
      <c r="F1082">
        <f>IF(评分与状态_周度!E1358="🟠 噩梦模式",8000,0)</f>
        <v/>
      </c>
      <c r="G1082">
        <f>IF(评分与状态_周度!E1358="🔴 地狱模式",8000,0)</f>
        <v/>
      </c>
      <c r="H1082">
        <f>IF(评分与状态_周度!E1358="💀 炼狱模式",8000,0)</f>
        <v/>
      </c>
    </row>
    <row r="1083">
      <c r="A1083" s="10">
        <f>回测_周度!A1343</f>
        <v/>
      </c>
      <c r="B1083">
        <f>回测_周度!B1343</f>
        <v/>
      </c>
      <c r="C1083">
        <f>IF(评分与状态_周度!E1359="🟢 简单模式",8000,0)</f>
        <v/>
      </c>
      <c r="D1083">
        <f>IF(评分与状态_周度!E1359="🟢 普通模式",8000,0)</f>
        <v/>
      </c>
      <c r="E1083">
        <f>IF(评分与状态_周度!E1359="🟡 困难模式",8000,0)</f>
        <v/>
      </c>
      <c r="F1083">
        <f>IF(评分与状态_周度!E1359="🟠 噩梦模式",8000,0)</f>
        <v/>
      </c>
      <c r="G1083">
        <f>IF(评分与状态_周度!E1359="🔴 地狱模式",8000,0)</f>
        <v/>
      </c>
      <c r="H1083">
        <f>IF(评分与状态_周度!E1359="💀 炼狱模式",8000,0)</f>
        <v/>
      </c>
    </row>
    <row r="1084">
      <c r="A1084" s="10">
        <f>回测_周度!A1344</f>
        <v/>
      </c>
      <c r="B1084">
        <f>回测_周度!B1344</f>
        <v/>
      </c>
      <c r="C1084">
        <f>IF(评分与状态_周度!E1360="🟢 简单模式",8000,0)</f>
        <v/>
      </c>
      <c r="D1084">
        <f>IF(评分与状态_周度!E1360="🟢 普通模式",8000,0)</f>
        <v/>
      </c>
      <c r="E1084">
        <f>IF(评分与状态_周度!E1360="🟡 困难模式",8000,0)</f>
        <v/>
      </c>
      <c r="F1084">
        <f>IF(评分与状态_周度!E1360="🟠 噩梦模式",8000,0)</f>
        <v/>
      </c>
      <c r="G1084">
        <f>IF(评分与状态_周度!E1360="🔴 地狱模式",8000,0)</f>
        <v/>
      </c>
      <c r="H1084">
        <f>IF(评分与状态_周度!E1360="💀 炼狱模式",8000,0)</f>
        <v/>
      </c>
    </row>
    <row r="1085">
      <c r="A1085" s="10">
        <f>回测_周度!A1345</f>
        <v/>
      </c>
      <c r="B1085">
        <f>回测_周度!B1345</f>
        <v/>
      </c>
      <c r="C1085">
        <f>IF(评分与状态_周度!E1361="🟢 简单模式",8000,0)</f>
        <v/>
      </c>
      <c r="D1085">
        <f>IF(评分与状态_周度!E1361="🟢 普通模式",8000,0)</f>
        <v/>
      </c>
      <c r="E1085">
        <f>IF(评分与状态_周度!E1361="🟡 困难模式",8000,0)</f>
        <v/>
      </c>
      <c r="F1085">
        <f>IF(评分与状态_周度!E1361="🟠 噩梦模式",8000,0)</f>
        <v/>
      </c>
      <c r="G1085">
        <f>IF(评分与状态_周度!E1361="🔴 地狱模式",8000,0)</f>
        <v/>
      </c>
      <c r="H1085">
        <f>IF(评分与状态_周度!E1361="💀 炼狱模式",8000,0)</f>
        <v/>
      </c>
    </row>
    <row r="1086">
      <c r="A1086" s="10">
        <f>回测_周度!A1346</f>
        <v/>
      </c>
      <c r="B1086">
        <f>回测_周度!B1346</f>
        <v/>
      </c>
      <c r="C1086">
        <f>IF(评分与状态_周度!E1362="🟢 简单模式",8000,0)</f>
        <v/>
      </c>
      <c r="D1086">
        <f>IF(评分与状态_周度!E1362="🟢 普通模式",8000,0)</f>
        <v/>
      </c>
      <c r="E1086">
        <f>IF(评分与状态_周度!E1362="🟡 困难模式",8000,0)</f>
        <v/>
      </c>
      <c r="F1086">
        <f>IF(评分与状态_周度!E1362="🟠 噩梦模式",8000,0)</f>
        <v/>
      </c>
      <c r="G1086">
        <f>IF(评分与状态_周度!E1362="🔴 地狱模式",8000,0)</f>
        <v/>
      </c>
      <c r="H1086">
        <f>IF(评分与状态_周度!E1362="💀 炼狱模式",8000,0)</f>
        <v/>
      </c>
    </row>
    <row r="1087">
      <c r="A1087" s="10">
        <f>回测_周度!A1347</f>
        <v/>
      </c>
      <c r="B1087">
        <f>回测_周度!B1347</f>
        <v/>
      </c>
      <c r="C1087">
        <f>IF(评分与状态_周度!E1363="🟢 简单模式",8000,0)</f>
        <v/>
      </c>
      <c r="D1087">
        <f>IF(评分与状态_周度!E1363="🟢 普通模式",8000,0)</f>
        <v/>
      </c>
      <c r="E1087">
        <f>IF(评分与状态_周度!E1363="🟡 困难模式",8000,0)</f>
        <v/>
      </c>
      <c r="F1087">
        <f>IF(评分与状态_周度!E1363="🟠 噩梦模式",8000,0)</f>
        <v/>
      </c>
      <c r="G1087">
        <f>IF(评分与状态_周度!E1363="🔴 地狱模式",8000,0)</f>
        <v/>
      </c>
      <c r="H1087">
        <f>IF(评分与状态_周度!E1363="💀 炼狱模式",8000,0)</f>
        <v/>
      </c>
    </row>
    <row r="1088">
      <c r="A1088" s="10">
        <f>回测_周度!A1348</f>
        <v/>
      </c>
      <c r="B1088">
        <f>回测_周度!B1348</f>
        <v/>
      </c>
      <c r="C1088">
        <f>IF(评分与状态_周度!E1364="🟢 简单模式",8000,0)</f>
        <v/>
      </c>
      <c r="D1088">
        <f>IF(评分与状态_周度!E1364="🟢 普通模式",8000,0)</f>
        <v/>
      </c>
      <c r="E1088">
        <f>IF(评分与状态_周度!E1364="🟡 困难模式",8000,0)</f>
        <v/>
      </c>
      <c r="F1088">
        <f>IF(评分与状态_周度!E1364="🟠 噩梦模式",8000,0)</f>
        <v/>
      </c>
      <c r="G1088">
        <f>IF(评分与状态_周度!E1364="🔴 地狱模式",8000,0)</f>
        <v/>
      </c>
      <c r="H1088">
        <f>IF(评分与状态_周度!E1364="💀 炼狱模式",8000,0)</f>
        <v/>
      </c>
    </row>
    <row r="1089">
      <c r="A1089" s="10">
        <f>回测_周度!A1349</f>
        <v/>
      </c>
      <c r="B1089">
        <f>回测_周度!B1349</f>
        <v/>
      </c>
      <c r="C1089">
        <f>IF(评分与状态_周度!E1365="🟢 简单模式",8000,0)</f>
        <v/>
      </c>
      <c r="D1089">
        <f>IF(评分与状态_周度!E1365="🟢 普通模式",8000,0)</f>
        <v/>
      </c>
      <c r="E1089">
        <f>IF(评分与状态_周度!E1365="🟡 困难模式",8000,0)</f>
        <v/>
      </c>
      <c r="F1089">
        <f>IF(评分与状态_周度!E1365="🟠 噩梦模式",8000,0)</f>
        <v/>
      </c>
      <c r="G1089">
        <f>IF(评分与状态_周度!E1365="🔴 地狱模式",8000,0)</f>
        <v/>
      </c>
      <c r="H1089">
        <f>IF(评分与状态_周度!E1365="💀 炼狱模式",8000,0)</f>
        <v/>
      </c>
    </row>
    <row r="1090">
      <c r="A1090" s="10">
        <f>回测_周度!A1350</f>
        <v/>
      </c>
      <c r="B1090">
        <f>回测_周度!B1350</f>
        <v/>
      </c>
      <c r="C1090">
        <f>IF(评分与状态_周度!E1366="🟢 简单模式",8000,0)</f>
        <v/>
      </c>
      <c r="D1090">
        <f>IF(评分与状态_周度!E1366="🟢 普通模式",8000,0)</f>
        <v/>
      </c>
      <c r="E1090">
        <f>IF(评分与状态_周度!E1366="🟡 困难模式",8000,0)</f>
        <v/>
      </c>
      <c r="F1090">
        <f>IF(评分与状态_周度!E1366="🟠 噩梦模式",8000,0)</f>
        <v/>
      </c>
      <c r="G1090">
        <f>IF(评分与状态_周度!E1366="🔴 地狱模式",8000,0)</f>
        <v/>
      </c>
      <c r="H1090">
        <f>IF(评分与状态_周度!E1366="💀 炼狱模式",8000,0)</f>
        <v/>
      </c>
    </row>
    <row r="1091">
      <c r="A1091" s="10">
        <f>回测_周度!A1351</f>
        <v/>
      </c>
      <c r="B1091">
        <f>回测_周度!B1351</f>
        <v/>
      </c>
      <c r="C1091">
        <f>IF(评分与状态_周度!E1367="🟢 简单模式",8000,0)</f>
        <v/>
      </c>
      <c r="D1091">
        <f>IF(评分与状态_周度!E1367="🟢 普通模式",8000,0)</f>
        <v/>
      </c>
      <c r="E1091">
        <f>IF(评分与状态_周度!E1367="🟡 困难模式",8000,0)</f>
        <v/>
      </c>
      <c r="F1091">
        <f>IF(评分与状态_周度!E1367="🟠 噩梦模式",8000,0)</f>
        <v/>
      </c>
      <c r="G1091">
        <f>IF(评分与状态_周度!E1367="🔴 地狱模式",8000,0)</f>
        <v/>
      </c>
      <c r="H1091">
        <f>IF(评分与状态_周度!E1367="💀 炼狱模式",8000,0)</f>
        <v/>
      </c>
    </row>
    <row r="1092">
      <c r="A1092" s="10">
        <f>回测_周度!A1352</f>
        <v/>
      </c>
      <c r="B1092">
        <f>回测_周度!B1352</f>
        <v/>
      </c>
      <c r="C1092">
        <f>IF(评分与状态_周度!E1368="🟢 简单模式",8000,0)</f>
        <v/>
      </c>
      <c r="D1092">
        <f>IF(评分与状态_周度!E1368="🟢 普通模式",8000,0)</f>
        <v/>
      </c>
      <c r="E1092">
        <f>IF(评分与状态_周度!E1368="🟡 困难模式",8000,0)</f>
        <v/>
      </c>
      <c r="F1092">
        <f>IF(评分与状态_周度!E1368="🟠 噩梦模式",8000,0)</f>
        <v/>
      </c>
      <c r="G1092">
        <f>IF(评分与状态_周度!E1368="🔴 地狱模式",8000,0)</f>
        <v/>
      </c>
      <c r="H1092">
        <f>IF(评分与状态_周度!E1368="💀 炼狱模式",8000,0)</f>
        <v/>
      </c>
    </row>
    <row r="1093">
      <c r="A1093" s="10">
        <f>回测_周度!A1353</f>
        <v/>
      </c>
      <c r="B1093">
        <f>回测_周度!B1353</f>
        <v/>
      </c>
      <c r="C1093">
        <f>IF(评分与状态_周度!E1369="🟢 简单模式",8000,0)</f>
        <v/>
      </c>
      <c r="D1093">
        <f>IF(评分与状态_周度!E1369="🟢 普通模式",8000,0)</f>
        <v/>
      </c>
      <c r="E1093">
        <f>IF(评分与状态_周度!E1369="🟡 困难模式",8000,0)</f>
        <v/>
      </c>
      <c r="F1093">
        <f>IF(评分与状态_周度!E1369="🟠 噩梦模式",8000,0)</f>
        <v/>
      </c>
      <c r="G1093">
        <f>IF(评分与状态_周度!E1369="🔴 地狱模式",8000,0)</f>
        <v/>
      </c>
      <c r="H1093">
        <f>IF(评分与状态_周度!E1369="💀 炼狱模式",8000,0)</f>
        <v/>
      </c>
    </row>
    <row r="1094">
      <c r="A1094" s="10">
        <f>回测_周度!A1354</f>
        <v/>
      </c>
      <c r="B1094">
        <f>回测_周度!B1354</f>
        <v/>
      </c>
      <c r="C1094">
        <f>IF(评分与状态_周度!E1370="🟢 简单模式",8000,0)</f>
        <v/>
      </c>
      <c r="D1094">
        <f>IF(评分与状态_周度!E1370="🟢 普通模式",8000,0)</f>
        <v/>
      </c>
      <c r="E1094">
        <f>IF(评分与状态_周度!E1370="🟡 困难模式",8000,0)</f>
        <v/>
      </c>
      <c r="F1094">
        <f>IF(评分与状态_周度!E1370="🟠 噩梦模式",8000,0)</f>
        <v/>
      </c>
      <c r="G1094">
        <f>IF(评分与状态_周度!E1370="🔴 地狱模式",8000,0)</f>
        <v/>
      </c>
      <c r="H1094">
        <f>IF(评分与状态_周度!E1370="💀 炼狱模式",8000,0)</f>
        <v/>
      </c>
    </row>
    <row r="1095">
      <c r="A1095" s="10">
        <f>回测_周度!A1355</f>
        <v/>
      </c>
      <c r="B1095">
        <f>回测_周度!B1355</f>
        <v/>
      </c>
      <c r="C1095">
        <f>IF(评分与状态_周度!E1371="🟢 简单模式",8000,0)</f>
        <v/>
      </c>
      <c r="D1095">
        <f>IF(评分与状态_周度!E1371="🟢 普通模式",8000,0)</f>
        <v/>
      </c>
      <c r="E1095">
        <f>IF(评分与状态_周度!E1371="🟡 困难模式",8000,0)</f>
        <v/>
      </c>
      <c r="F1095">
        <f>IF(评分与状态_周度!E1371="🟠 噩梦模式",8000,0)</f>
        <v/>
      </c>
      <c r="G1095">
        <f>IF(评分与状态_周度!E1371="🔴 地狱模式",8000,0)</f>
        <v/>
      </c>
      <c r="H1095">
        <f>IF(评分与状态_周度!E1371="💀 炼狱模式",8000,0)</f>
        <v/>
      </c>
    </row>
    <row r="1096">
      <c r="A1096" s="10">
        <f>回测_周度!A1356</f>
        <v/>
      </c>
      <c r="B1096">
        <f>回测_周度!B1356</f>
        <v/>
      </c>
      <c r="C1096">
        <f>IF(评分与状态_周度!E1372="🟢 简单模式",8000,0)</f>
        <v/>
      </c>
      <c r="D1096">
        <f>IF(评分与状态_周度!E1372="🟢 普通模式",8000,0)</f>
        <v/>
      </c>
      <c r="E1096">
        <f>IF(评分与状态_周度!E1372="🟡 困难模式",8000,0)</f>
        <v/>
      </c>
      <c r="F1096">
        <f>IF(评分与状态_周度!E1372="🟠 噩梦模式",8000,0)</f>
        <v/>
      </c>
      <c r="G1096">
        <f>IF(评分与状态_周度!E1372="🔴 地狱模式",8000,0)</f>
        <v/>
      </c>
      <c r="H1096">
        <f>IF(评分与状态_周度!E1372="💀 炼狱模式",8000,0)</f>
        <v/>
      </c>
    </row>
    <row r="1097">
      <c r="A1097" s="10">
        <f>回测_周度!A1357</f>
        <v/>
      </c>
      <c r="B1097">
        <f>回测_周度!B1357</f>
        <v/>
      </c>
      <c r="C1097">
        <f>IF(评分与状态_周度!E1373="🟢 简单模式",8000,0)</f>
        <v/>
      </c>
      <c r="D1097">
        <f>IF(评分与状态_周度!E1373="🟢 普通模式",8000,0)</f>
        <v/>
      </c>
      <c r="E1097">
        <f>IF(评分与状态_周度!E1373="🟡 困难模式",8000,0)</f>
        <v/>
      </c>
      <c r="F1097">
        <f>IF(评分与状态_周度!E1373="🟠 噩梦模式",8000,0)</f>
        <v/>
      </c>
      <c r="G1097">
        <f>IF(评分与状态_周度!E1373="🔴 地狱模式",8000,0)</f>
        <v/>
      </c>
      <c r="H1097">
        <f>IF(评分与状态_周度!E1373="💀 炼狱模式",8000,0)</f>
        <v/>
      </c>
    </row>
    <row r="1098">
      <c r="A1098" s="10">
        <f>回测_周度!A1358</f>
        <v/>
      </c>
      <c r="B1098">
        <f>回测_周度!B1358</f>
        <v/>
      </c>
      <c r="C1098">
        <f>IF(评分与状态_周度!E1374="🟢 简单模式",8000,0)</f>
        <v/>
      </c>
      <c r="D1098">
        <f>IF(评分与状态_周度!E1374="🟢 普通模式",8000,0)</f>
        <v/>
      </c>
      <c r="E1098">
        <f>IF(评分与状态_周度!E1374="🟡 困难模式",8000,0)</f>
        <v/>
      </c>
      <c r="F1098">
        <f>IF(评分与状态_周度!E1374="🟠 噩梦模式",8000,0)</f>
        <v/>
      </c>
      <c r="G1098">
        <f>IF(评分与状态_周度!E1374="🔴 地狱模式",8000,0)</f>
        <v/>
      </c>
      <c r="H1098">
        <f>IF(评分与状态_周度!E1374="💀 炼狱模式",8000,0)</f>
        <v/>
      </c>
    </row>
    <row r="1099">
      <c r="A1099" s="10">
        <f>回测_周度!A1359</f>
        <v/>
      </c>
      <c r="B1099">
        <f>回测_周度!B1359</f>
        <v/>
      </c>
      <c r="C1099">
        <f>IF(评分与状态_周度!E1375="🟢 简单模式",8000,0)</f>
        <v/>
      </c>
      <c r="D1099">
        <f>IF(评分与状态_周度!E1375="🟢 普通模式",8000,0)</f>
        <v/>
      </c>
      <c r="E1099">
        <f>IF(评分与状态_周度!E1375="🟡 困难模式",8000,0)</f>
        <v/>
      </c>
      <c r="F1099">
        <f>IF(评分与状态_周度!E1375="🟠 噩梦模式",8000,0)</f>
        <v/>
      </c>
      <c r="G1099">
        <f>IF(评分与状态_周度!E1375="🔴 地狱模式",8000,0)</f>
        <v/>
      </c>
      <c r="H1099">
        <f>IF(评分与状态_周度!E1375="💀 炼狱模式",8000,0)</f>
        <v/>
      </c>
    </row>
    <row r="1100">
      <c r="A1100" s="10">
        <f>回测_周度!A1360</f>
        <v/>
      </c>
      <c r="B1100">
        <f>回测_周度!B1360</f>
        <v/>
      </c>
      <c r="C1100">
        <f>IF(评分与状态_周度!E1376="🟢 简单模式",8000,0)</f>
        <v/>
      </c>
      <c r="D1100">
        <f>IF(评分与状态_周度!E1376="🟢 普通模式",8000,0)</f>
        <v/>
      </c>
      <c r="E1100">
        <f>IF(评分与状态_周度!E1376="🟡 困难模式",8000,0)</f>
        <v/>
      </c>
      <c r="F1100">
        <f>IF(评分与状态_周度!E1376="🟠 噩梦模式",8000,0)</f>
        <v/>
      </c>
      <c r="G1100">
        <f>IF(评分与状态_周度!E1376="🔴 地狱模式",8000,0)</f>
        <v/>
      </c>
      <c r="H1100">
        <f>IF(评分与状态_周度!E1376="💀 炼狱模式",8000,0)</f>
        <v/>
      </c>
    </row>
    <row r="1101">
      <c r="A1101" s="10">
        <f>回测_周度!A1361</f>
        <v/>
      </c>
      <c r="B1101">
        <f>回测_周度!B1361</f>
        <v/>
      </c>
      <c r="C1101">
        <f>IF(评分与状态_周度!E1377="🟢 简单模式",8000,0)</f>
        <v/>
      </c>
      <c r="D1101">
        <f>IF(评分与状态_周度!E1377="🟢 普通模式",8000,0)</f>
        <v/>
      </c>
      <c r="E1101">
        <f>IF(评分与状态_周度!E1377="🟡 困难模式",8000,0)</f>
        <v/>
      </c>
      <c r="F1101">
        <f>IF(评分与状态_周度!E1377="🟠 噩梦模式",8000,0)</f>
        <v/>
      </c>
      <c r="G1101">
        <f>IF(评分与状态_周度!E1377="🔴 地狱模式",8000,0)</f>
        <v/>
      </c>
      <c r="H1101">
        <f>IF(评分与状态_周度!E1377="💀 炼狱模式",8000,0)</f>
        <v/>
      </c>
    </row>
    <row r="1102">
      <c r="A1102" s="10">
        <f>回测_周度!A1362</f>
        <v/>
      </c>
      <c r="B1102">
        <f>回测_周度!B1362</f>
        <v/>
      </c>
      <c r="C1102">
        <f>IF(评分与状态_周度!E1378="🟢 简单模式",8000,0)</f>
        <v/>
      </c>
      <c r="D1102">
        <f>IF(评分与状态_周度!E1378="🟢 普通模式",8000,0)</f>
        <v/>
      </c>
      <c r="E1102">
        <f>IF(评分与状态_周度!E1378="🟡 困难模式",8000,0)</f>
        <v/>
      </c>
      <c r="F1102">
        <f>IF(评分与状态_周度!E1378="🟠 噩梦模式",8000,0)</f>
        <v/>
      </c>
      <c r="G1102">
        <f>IF(评分与状态_周度!E1378="🔴 地狱模式",8000,0)</f>
        <v/>
      </c>
      <c r="H1102">
        <f>IF(评分与状态_周度!E1378="💀 炼狱模式",8000,0)</f>
        <v/>
      </c>
    </row>
    <row r="1103">
      <c r="A1103" s="10">
        <f>回测_周度!A1363</f>
        <v/>
      </c>
      <c r="B1103">
        <f>回测_周度!B1363</f>
        <v/>
      </c>
      <c r="C1103">
        <f>IF(评分与状态_周度!E1379="🟢 简单模式",8000,0)</f>
        <v/>
      </c>
      <c r="D1103">
        <f>IF(评分与状态_周度!E1379="🟢 普通模式",8000,0)</f>
        <v/>
      </c>
      <c r="E1103">
        <f>IF(评分与状态_周度!E1379="🟡 困难模式",8000,0)</f>
        <v/>
      </c>
      <c r="F1103">
        <f>IF(评分与状态_周度!E1379="🟠 噩梦模式",8000,0)</f>
        <v/>
      </c>
      <c r="G1103">
        <f>IF(评分与状态_周度!E1379="🔴 地狱模式",8000,0)</f>
        <v/>
      </c>
      <c r="H1103">
        <f>IF(评分与状态_周度!E1379="💀 炼狱模式",8000,0)</f>
        <v/>
      </c>
    </row>
    <row r="1104">
      <c r="A1104" s="10">
        <f>回测_周度!A1364</f>
        <v/>
      </c>
      <c r="B1104">
        <f>回测_周度!B1364</f>
        <v/>
      </c>
      <c r="C1104">
        <f>IF(评分与状态_周度!E1380="🟢 简单模式",8000,0)</f>
        <v/>
      </c>
      <c r="D1104">
        <f>IF(评分与状态_周度!E1380="🟢 普通模式",8000,0)</f>
        <v/>
      </c>
      <c r="E1104">
        <f>IF(评分与状态_周度!E1380="🟡 困难模式",8000,0)</f>
        <v/>
      </c>
      <c r="F1104">
        <f>IF(评分与状态_周度!E1380="🟠 噩梦模式",8000,0)</f>
        <v/>
      </c>
      <c r="G1104">
        <f>IF(评分与状态_周度!E1380="🔴 地狱模式",8000,0)</f>
        <v/>
      </c>
      <c r="H1104">
        <f>IF(评分与状态_周度!E1380="💀 炼狱模式",8000,0)</f>
        <v/>
      </c>
    </row>
    <row r="1105">
      <c r="A1105" s="10">
        <f>回测_周度!A1365</f>
        <v/>
      </c>
      <c r="B1105">
        <f>回测_周度!B1365</f>
        <v/>
      </c>
      <c r="C1105">
        <f>IF(评分与状态_周度!E1381="🟢 简单模式",8000,0)</f>
        <v/>
      </c>
      <c r="D1105">
        <f>IF(评分与状态_周度!E1381="🟢 普通模式",8000,0)</f>
        <v/>
      </c>
      <c r="E1105">
        <f>IF(评分与状态_周度!E1381="🟡 困难模式",8000,0)</f>
        <v/>
      </c>
      <c r="F1105">
        <f>IF(评分与状态_周度!E1381="🟠 噩梦模式",8000,0)</f>
        <v/>
      </c>
      <c r="G1105">
        <f>IF(评分与状态_周度!E1381="🔴 地狱模式",8000,0)</f>
        <v/>
      </c>
      <c r="H1105">
        <f>IF(评分与状态_周度!E1381="💀 炼狱模式",8000,0)</f>
        <v/>
      </c>
    </row>
    <row r="1106">
      <c r="A1106" s="10">
        <f>回测_周度!A1366</f>
        <v/>
      </c>
      <c r="B1106">
        <f>回测_周度!B1366</f>
        <v/>
      </c>
      <c r="C1106">
        <f>IF(评分与状态_周度!E1382="🟢 简单模式",8000,0)</f>
        <v/>
      </c>
      <c r="D1106">
        <f>IF(评分与状态_周度!E1382="🟢 普通模式",8000,0)</f>
        <v/>
      </c>
      <c r="E1106">
        <f>IF(评分与状态_周度!E1382="🟡 困难模式",8000,0)</f>
        <v/>
      </c>
      <c r="F1106">
        <f>IF(评分与状态_周度!E1382="🟠 噩梦模式",8000,0)</f>
        <v/>
      </c>
      <c r="G1106">
        <f>IF(评分与状态_周度!E1382="🔴 地狱模式",8000,0)</f>
        <v/>
      </c>
      <c r="H1106">
        <f>IF(评分与状态_周度!E1382="💀 炼狱模式",8000,0)</f>
        <v/>
      </c>
    </row>
    <row r="1107">
      <c r="A1107" s="10">
        <f>回测_周度!A1367</f>
        <v/>
      </c>
      <c r="B1107">
        <f>回测_周度!B1367</f>
        <v/>
      </c>
      <c r="C1107">
        <f>IF(评分与状态_周度!E1383="🟢 简单模式",8000,0)</f>
        <v/>
      </c>
      <c r="D1107">
        <f>IF(评分与状态_周度!E1383="🟢 普通模式",8000,0)</f>
        <v/>
      </c>
      <c r="E1107">
        <f>IF(评分与状态_周度!E1383="🟡 困难模式",8000,0)</f>
        <v/>
      </c>
      <c r="F1107">
        <f>IF(评分与状态_周度!E1383="🟠 噩梦模式",8000,0)</f>
        <v/>
      </c>
      <c r="G1107">
        <f>IF(评分与状态_周度!E1383="🔴 地狱模式",8000,0)</f>
        <v/>
      </c>
      <c r="H1107">
        <f>IF(评分与状态_周度!E1383="💀 炼狱模式",8000,0)</f>
        <v/>
      </c>
    </row>
    <row r="1108">
      <c r="A1108" s="10">
        <f>回测_周度!A1368</f>
        <v/>
      </c>
      <c r="B1108">
        <f>回测_周度!B1368</f>
        <v/>
      </c>
      <c r="C1108">
        <f>IF(评分与状态_周度!E1384="🟢 简单模式",8000,0)</f>
        <v/>
      </c>
      <c r="D1108">
        <f>IF(评分与状态_周度!E1384="🟢 普通模式",8000,0)</f>
        <v/>
      </c>
      <c r="E1108">
        <f>IF(评分与状态_周度!E1384="🟡 困难模式",8000,0)</f>
        <v/>
      </c>
      <c r="F1108">
        <f>IF(评分与状态_周度!E1384="🟠 噩梦模式",8000,0)</f>
        <v/>
      </c>
      <c r="G1108">
        <f>IF(评分与状态_周度!E1384="🔴 地狱模式",8000,0)</f>
        <v/>
      </c>
      <c r="H1108">
        <f>IF(评分与状态_周度!E1384="💀 炼狱模式",8000,0)</f>
        <v/>
      </c>
    </row>
    <row r="1109">
      <c r="A1109" s="10">
        <f>回测_周度!A1369</f>
        <v/>
      </c>
      <c r="B1109">
        <f>回测_周度!B1369</f>
        <v/>
      </c>
      <c r="C1109">
        <f>IF(评分与状态_周度!E1385="🟢 简单模式",8000,0)</f>
        <v/>
      </c>
      <c r="D1109">
        <f>IF(评分与状态_周度!E1385="🟢 普通模式",8000,0)</f>
        <v/>
      </c>
      <c r="E1109">
        <f>IF(评分与状态_周度!E1385="🟡 困难模式",8000,0)</f>
        <v/>
      </c>
      <c r="F1109">
        <f>IF(评分与状态_周度!E1385="🟠 噩梦模式",8000,0)</f>
        <v/>
      </c>
      <c r="G1109">
        <f>IF(评分与状态_周度!E1385="🔴 地狱模式",8000,0)</f>
        <v/>
      </c>
      <c r="H1109">
        <f>IF(评分与状态_周度!E1385="💀 炼狱模式",8000,0)</f>
        <v/>
      </c>
    </row>
    <row r="1110">
      <c r="A1110" s="10">
        <f>回测_周度!A1370</f>
        <v/>
      </c>
      <c r="B1110">
        <f>回测_周度!B1370</f>
        <v/>
      </c>
      <c r="C1110">
        <f>IF(评分与状态_周度!E1386="🟢 简单模式",8000,0)</f>
        <v/>
      </c>
      <c r="D1110">
        <f>IF(评分与状态_周度!E1386="🟢 普通模式",8000,0)</f>
        <v/>
      </c>
      <c r="E1110">
        <f>IF(评分与状态_周度!E1386="🟡 困难模式",8000,0)</f>
        <v/>
      </c>
      <c r="F1110">
        <f>IF(评分与状态_周度!E1386="🟠 噩梦模式",8000,0)</f>
        <v/>
      </c>
      <c r="G1110">
        <f>IF(评分与状态_周度!E1386="🔴 地狱模式",8000,0)</f>
        <v/>
      </c>
      <c r="H1110">
        <f>IF(评分与状态_周度!E1386="💀 炼狱模式",8000,0)</f>
        <v/>
      </c>
    </row>
    <row r="1111">
      <c r="A1111" s="10">
        <f>回测_周度!A1371</f>
        <v/>
      </c>
      <c r="B1111">
        <f>回测_周度!B1371</f>
        <v/>
      </c>
      <c r="C1111">
        <f>IF(评分与状态_周度!E1387="🟢 简单模式",8000,0)</f>
        <v/>
      </c>
      <c r="D1111">
        <f>IF(评分与状态_周度!E1387="🟢 普通模式",8000,0)</f>
        <v/>
      </c>
      <c r="E1111">
        <f>IF(评分与状态_周度!E1387="🟡 困难模式",8000,0)</f>
        <v/>
      </c>
      <c r="F1111">
        <f>IF(评分与状态_周度!E1387="🟠 噩梦模式",8000,0)</f>
        <v/>
      </c>
      <c r="G1111">
        <f>IF(评分与状态_周度!E1387="🔴 地狱模式",8000,0)</f>
        <v/>
      </c>
      <c r="H1111">
        <f>IF(评分与状态_周度!E1387="💀 炼狱模式",8000,0)</f>
        <v/>
      </c>
    </row>
    <row r="1112">
      <c r="A1112" s="10">
        <f>回测_周度!A1372</f>
        <v/>
      </c>
      <c r="B1112">
        <f>回测_周度!B1372</f>
        <v/>
      </c>
      <c r="C1112">
        <f>IF(评分与状态_周度!E1388="🟢 简单模式",8000,0)</f>
        <v/>
      </c>
      <c r="D1112">
        <f>IF(评分与状态_周度!E1388="🟢 普通模式",8000,0)</f>
        <v/>
      </c>
      <c r="E1112">
        <f>IF(评分与状态_周度!E1388="🟡 困难模式",8000,0)</f>
        <v/>
      </c>
      <c r="F1112">
        <f>IF(评分与状态_周度!E1388="🟠 噩梦模式",8000,0)</f>
        <v/>
      </c>
      <c r="G1112">
        <f>IF(评分与状态_周度!E1388="🔴 地狱模式",8000,0)</f>
        <v/>
      </c>
      <c r="H1112">
        <f>IF(评分与状态_周度!E1388="💀 炼狱模式",8000,0)</f>
        <v/>
      </c>
    </row>
    <row r="1113">
      <c r="A1113" s="10">
        <f>回测_周度!A1373</f>
        <v/>
      </c>
      <c r="B1113">
        <f>回测_周度!B1373</f>
        <v/>
      </c>
      <c r="C1113">
        <f>IF(评分与状态_周度!E1389="🟢 简单模式",8000,0)</f>
        <v/>
      </c>
      <c r="D1113">
        <f>IF(评分与状态_周度!E1389="🟢 普通模式",8000,0)</f>
        <v/>
      </c>
      <c r="E1113">
        <f>IF(评分与状态_周度!E1389="🟡 困难模式",8000,0)</f>
        <v/>
      </c>
      <c r="F1113">
        <f>IF(评分与状态_周度!E1389="🟠 噩梦模式",8000,0)</f>
        <v/>
      </c>
      <c r="G1113">
        <f>IF(评分与状态_周度!E1389="🔴 地狱模式",8000,0)</f>
        <v/>
      </c>
      <c r="H1113">
        <f>IF(评分与状态_周度!E1389="💀 炼狱模式",8000,0)</f>
        <v/>
      </c>
    </row>
    <row r="1114">
      <c r="A1114" s="10">
        <f>回测_周度!A1374</f>
        <v/>
      </c>
      <c r="B1114">
        <f>回测_周度!B1374</f>
        <v/>
      </c>
      <c r="C1114">
        <f>IF(评分与状态_周度!E1390="🟢 简单模式",8000,0)</f>
        <v/>
      </c>
      <c r="D1114">
        <f>IF(评分与状态_周度!E1390="🟢 普通模式",8000,0)</f>
        <v/>
      </c>
      <c r="E1114">
        <f>IF(评分与状态_周度!E1390="🟡 困难模式",8000,0)</f>
        <v/>
      </c>
      <c r="F1114">
        <f>IF(评分与状态_周度!E1390="🟠 噩梦模式",8000,0)</f>
        <v/>
      </c>
      <c r="G1114">
        <f>IF(评分与状态_周度!E1390="🔴 地狱模式",8000,0)</f>
        <v/>
      </c>
      <c r="H1114">
        <f>IF(评分与状态_周度!E1390="💀 炼狱模式",8000,0)</f>
        <v/>
      </c>
    </row>
    <row r="1115">
      <c r="A1115" s="10">
        <f>回测_周度!A1375</f>
        <v/>
      </c>
      <c r="B1115">
        <f>回测_周度!B1375</f>
        <v/>
      </c>
      <c r="C1115">
        <f>IF(评分与状态_周度!E1391="🟢 简单模式",8000,0)</f>
        <v/>
      </c>
      <c r="D1115">
        <f>IF(评分与状态_周度!E1391="🟢 普通模式",8000,0)</f>
        <v/>
      </c>
      <c r="E1115">
        <f>IF(评分与状态_周度!E1391="🟡 困难模式",8000,0)</f>
        <v/>
      </c>
      <c r="F1115">
        <f>IF(评分与状态_周度!E1391="🟠 噩梦模式",8000,0)</f>
        <v/>
      </c>
      <c r="G1115">
        <f>IF(评分与状态_周度!E1391="🔴 地狱模式",8000,0)</f>
        <v/>
      </c>
      <c r="H1115">
        <f>IF(评分与状态_周度!E1391="💀 炼狱模式",8000,0)</f>
        <v/>
      </c>
    </row>
    <row r="1116">
      <c r="A1116" s="10">
        <f>回测_周度!A1376</f>
        <v/>
      </c>
      <c r="B1116">
        <f>回测_周度!B1376</f>
        <v/>
      </c>
      <c r="C1116">
        <f>IF(评分与状态_周度!E1392="🟢 简单模式",8000,0)</f>
        <v/>
      </c>
      <c r="D1116">
        <f>IF(评分与状态_周度!E1392="🟢 普通模式",8000,0)</f>
        <v/>
      </c>
      <c r="E1116">
        <f>IF(评分与状态_周度!E1392="🟡 困难模式",8000,0)</f>
        <v/>
      </c>
      <c r="F1116">
        <f>IF(评分与状态_周度!E1392="🟠 噩梦模式",8000,0)</f>
        <v/>
      </c>
      <c r="G1116">
        <f>IF(评分与状态_周度!E1392="🔴 地狱模式",8000,0)</f>
        <v/>
      </c>
      <c r="H1116">
        <f>IF(评分与状态_周度!E1392="💀 炼狱模式",8000,0)</f>
        <v/>
      </c>
    </row>
    <row r="1117">
      <c r="A1117" s="10">
        <f>回测_周度!A1377</f>
        <v/>
      </c>
      <c r="B1117">
        <f>回测_周度!B1377</f>
        <v/>
      </c>
      <c r="C1117">
        <f>IF(评分与状态_周度!E1393="🟢 简单模式",8000,0)</f>
        <v/>
      </c>
      <c r="D1117">
        <f>IF(评分与状态_周度!E1393="🟢 普通模式",8000,0)</f>
        <v/>
      </c>
      <c r="E1117">
        <f>IF(评分与状态_周度!E1393="🟡 困难模式",8000,0)</f>
        <v/>
      </c>
      <c r="F1117">
        <f>IF(评分与状态_周度!E1393="🟠 噩梦模式",8000,0)</f>
        <v/>
      </c>
      <c r="G1117">
        <f>IF(评分与状态_周度!E1393="🔴 地狱模式",8000,0)</f>
        <v/>
      </c>
      <c r="H1117">
        <f>IF(评分与状态_周度!E1393="💀 炼狱模式",8000,0)</f>
        <v/>
      </c>
    </row>
    <row r="1118">
      <c r="A1118" s="10">
        <f>回测_周度!A1378</f>
        <v/>
      </c>
      <c r="B1118">
        <f>回测_周度!B1378</f>
        <v/>
      </c>
      <c r="C1118">
        <f>IF(评分与状态_周度!E1394="🟢 简单模式",8000,0)</f>
        <v/>
      </c>
      <c r="D1118">
        <f>IF(评分与状态_周度!E1394="🟢 普通模式",8000,0)</f>
        <v/>
      </c>
      <c r="E1118">
        <f>IF(评分与状态_周度!E1394="🟡 困难模式",8000,0)</f>
        <v/>
      </c>
      <c r="F1118">
        <f>IF(评分与状态_周度!E1394="🟠 噩梦模式",8000,0)</f>
        <v/>
      </c>
      <c r="G1118">
        <f>IF(评分与状态_周度!E1394="🔴 地狱模式",8000,0)</f>
        <v/>
      </c>
      <c r="H1118">
        <f>IF(评分与状态_周度!E1394="💀 炼狱模式",8000,0)</f>
        <v/>
      </c>
    </row>
    <row r="1119">
      <c r="A1119" s="10">
        <f>回测_周度!A1379</f>
        <v/>
      </c>
      <c r="B1119">
        <f>回测_周度!B1379</f>
        <v/>
      </c>
      <c r="C1119">
        <f>IF(评分与状态_周度!E1395="🟢 简单模式",8000,0)</f>
        <v/>
      </c>
      <c r="D1119">
        <f>IF(评分与状态_周度!E1395="🟢 普通模式",8000,0)</f>
        <v/>
      </c>
      <c r="E1119">
        <f>IF(评分与状态_周度!E1395="🟡 困难模式",8000,0)</f>
        <v/>
      </c>
      <c r="F1119">
        <f>IF(评分与状态_周度!E1395="🟠 噩梦模式",8000,0)</f>
        <v/>
      </c>
      <c r="G1119">
        <f>IF(评分与状态_周度!E1395="🔴 地狱模式",8000,0)</f>
        <v/>
      </c>
      <c r="H1119">
        <f>IF(评分与状态_周度!E1395="💀 炼狱模式",8000,0)</f>
        <v/>
      </c>
    </row>
    <row r="1120">
      <c r="A1120" s="10">
        <f>回测_周度!A1380</f>
        <v/>
      </c>
      <c r="B1120">
        <f>回测_周度!B1380</f>
        <v/>
      </c>
      <c r="C1120">
        <f>IF(评分与状态_周度!E1396="🟢 简单模式",8000,0)</f>
        <v/>
      </c>
      <c r="D1120">
        <f>IF(评分与状态_周度!E1396="🟢 普通模式",8000,0)</f>
        <v/>
      </c>
      <c r="E1120">
        <f>IF(评分与状态_周度!E1396="🟡 困难模式",8000,0)</f>
        <v/>
      </c>
      <c r="F1120">
        <f>IF(评分与状态_周度!E1396="🟠 噩梦模式",8000,0)</f>
        <v/>
      </c>
      <c r="G1120">
        <f>IF(评分与状态_周度!E1396="🔴 地狱模式",8000,0)</f>
        <v/>
      </c>
      <c r="H1120">
        <f>IF(评分与状态_周度!E1396="💀 炼狱模式",8000,0)</f>
        <v/>
      </c>
    </row>
    <row r="1121">
      <c r="A1121" s="10">
        <f>回测_周度!A1381</f>
        <v/>
      </c>
      <c r="B1121">
        <f>回测_周度!B1381</f>
        <v/>
      </c>
      <c r="C1121">
        <f>IF(评分与状态_周度!E1397="🟢 简单模式",8000,0)</f>
        <v/>
      </c>
      <c r="D1121">
        <f>IF(评分与状态_周度!E1397="🟢 普通模式",8000,0)</f>
        <v/>
      </c>
      <c r="E1121">
        <f>IF(评分与状态_周度!E1397="🟡 困难模式",8000,0)</f>
        <v/>
      </c>
      <c r="F1121">
        <f>IF(评分与状态_周度!E1397="🟠 噩梦模式",8000,0)</f>
        <v/>
      </c>
      <c r="G1121">
        <f>IF(评分与状态_周度!E1397="🔴 地狱模式",8000,0)</f>
        <v/>
      </c>
      <c r="H1121">
        <f>IF(评分与状态_周度!E1397="💀 炼狱模式",8000,0)</f>
        <v/>
      </c>
    </row>
    <row r="1122">
      <c r="A1122" s="10">
        <f>回测_周度!A1382</f>
        <v/>
      </c>
      <c r="B1122">
        <f>回测_周度!B1382</f>
        <v/>
      </c>
      <c r="C1122">
        <f>IF(评分与状态_周度!E1398="🟢 简单模式",8000,0)</f>
        <v/>
      </c>
      <c r="D1122">
        <f>IF(评分与状态_周度!E1398="🟢 普通模式",8000,0)</f>
        <v/>
      </c>
      <c r="E1122">
        <f>IF(评分与状态_周度!E1398="🟡 困难模式",8000,0)</f>
        <v/>
      </c>
      <c r="F1122">
        <f>IF(评分与状态_周度!E1398="🟠 噩梦模式",8000,0)</f>
        <v/>
      </c>
      <c r="G1122">
        <f>IF(评分与状态_周度!E1398="🔴 地狱模式",8000,0)</f>
        <v/>
      </c>
      <c r="H1122">
        <f>IF(评分与状态_周度!E1398="💀 炼狱模式",8000,0)</f>
        <v/>
      </c>
    </row>
    <row r="1123">
      <c r="A1123" s="10">
        <f>回测_周度!A1383</f>
        <v/>
      </c>
      <c r="B1123">
        <f>回测_周度!B1383</f>
        <v/>
      </c>
      <c r="C1123">
        <f>IF(评分与状态_周度!E1399="🟢 简单模式",8000,0)</f>
        <v/>
      </c>
      <c r="D1123">
        <f>IF(评分与状态_周度!E1399="🟢 普通模式",8000,0)</f>
        <v/>
      </c>
      <c r="E1123">
        <f>IF(评分与状态_周度!E1399="🟡 困难模式",8000,0)</f>
        <v/>
      </c>
      <c r="F1123">
        <f>IF(评分与状态_周度!E1399="🟠 噩梦模式",8000,0)</f>
        <v/>
      </c>
      <c r="G1123">
        <f>IF(评分与状态_周度!E1399="🔴 地狱模式",8000,0)</f>
        <v/>
      </c>
      <c r="H1123">
        <f>IF(评分与状态_周度!E1399="💀 炼狱模式",8000,0)</f>
        <v/>
      </c>
    </row>
    <row r="1124">
      <c r="A1124" s="10">
        <f>回测_周度!A1384</f>
        <v/>
      </c>
      <c r="B1124">
        <f>回测_周度!B1384</f>
        <v/>
      </c>
      <c r="C1124">
        <f>IF(评分与状态_周度!E1400="🟢 简单模式",8000,0)</f>
        <v/>
      </c>
      <c r="D1124">
        <f>IF(评分与状态_周度!E1400="🟢 普通模式",8000,0)</f>
        <v/>
      </c>
      <c r="E1124">
        <f>IF(评分与状态_周度!E1400="🟡 困难模式",8000,0)</f>
        <v/>
      </c>
      <c r="F1124">
        <f>IF(评分与状态_周度!E1400="🟠 噩梦模式",8000,0)</f>
        <v/>
      </c>
      <c r="G1124">
        <f>IF(评分与状态_周度!E1400="🔴 地狱模式",8000,0)</f>
        <v/>
      </c>
      <c r="H1124">
        <f>IF(评分与状态_周度!E1400="💀 炼狱模式",8000,0)</f>
        <v/>
      </c>
    </row>
    <row r="1125">
      <c r="A1125" s="10">
        <f>回测_周度!A1385</f>
        <v/>
      </c>
      <c r="B1125">
        <f>回测_周度!B1385</f>
        <v/>
      </c>
      <c r="C1125">
        <f>IF(评分与状态_周度!E1401="🟢 简单模式",8000,0)</f>
        <v/>
      </c>
      <c r="D1125">
        <f>IF(评分与状态_周度!E1401="🟢 普通模式",8000,0)</f>
        <v/>
      </c>
      <c r="E1125">
        <f>IF(评分与状态_周度!E1401="🟡 困难模式",8000,0)</f>
        <v/>
      </c>
      <c r="F1125">
        <f>IF(评分与状态_周度!E1401="🟠 噩梦模式",8000,0)</f>
        <v/>
      </c>
      <c r="G1125">
        <f>IF(评分与状态_周度!E1401="🔴 地狱模式",8000,0)</f>
        <v/>
      </c>
      <c r="H1125">
        <f>IF(评分与状态_周度!E1401="💀 炼狱模式",8000,0)</f>
        <v/>
      </c>
    </row>
    <row r="1126">
      <c r="A1126" s="10">
        <f>回测_周度!A1386</f>
        <v/>
      </c>
      <c r="B1126">
        <f>回测_周度!B1386</f>
        <v/>
      </c>
      <c r="C1126">
        <f>IF(评分与状态_周度!E1402="🟢 简单模式",8000,0)</f>
        <v/>
      </c>
      <c r="D1126">
        <f>IF(评分与状态_周度!E1402="🟢 普通模式",8000,0)</f>
        <v/>
      </c>
      <c r="E1126">
        <f>IF(评分与状态_周度!E1402="🟡 困难模式",8000,0)</f>
        <v/>
      </c>
      <c r="F1126">
        <f>IF(评分与状态_周度!E1402="🟠 噩梦模式",8000,0)</f>
        <v/>
      </c>
      <c r="G1126">
        <f>IF(评分与状态_周度!E1402="🔴 地狱模式",8000,0)</f>
        <v/>
      </c>
      <c r="H1126">
        <f>IF(评分与状态_周度!E1402="💀 炼狱模式",8000,0)</f>
        <v/>
      </c>
    </row>
    <row r="1127">
      <c r="A1127" s="10">
        <f>回测_周度!A1387</f>
        <v/>
      </c>
      <c r="B1127">
        <f>回测_周度!B1387</f>
        <v/>
      </c>
      <c r="C1127">
        <f>IF(评分与状态_周度!E1403="🟢 简单模式",8000,0)</f>
        <v/>
      </c>
      <c r="D1127">
        <f>IF(评分与状态_周度!E1403="🟢 普通模式",8000,0)</f>
        <v/>
      </c>
      <c r="E1127">
        <f>IF(评分与状态_周度!E1403="🟡 困难模式",8000,0)</f>
        <v/>
      </c>
      <c r="F1127">
        <f>IF(评分与状态_周度!E1403="🟠 噩梦模式",8000,0)</f>
        <v/>
      </c>
      <c r="G1127">
        <f>IF(评分与状态_周度!E1403="🔴 地狱模式",8000,0)</f>
        <v/>
      </c>
      <c r="H1127">
        <f>IF(评分与状态_周度!E1403="💀 炼狱模式",8000,0)</f>
        <v/>
      </c>
    </row>
    <row r="1128">
      <c r="A1128" s="10">
        <f>回测_周度!A1388</f>
        <v/>
      </c>
      <c r="B1128">
        <f>回测_周度!B1388</f>
        <v/>
      </c>
      <c r="C1128">
        <f>IF(评分与状态_周度!E1404="🟢 简单模式",8000,0)</f>
        <v/>
      </c>
      <c r="D1128">
        <f>IF(评分与状态_周度!E1404="🟢 普通模式",8000,0)</f>
        <v/>
      </c>
      <c r="E1128">
        <f>IF(评分与状态_周度!E1404="🟡 困难模式",8000,0)</f>
        <v/>
      </c>
      <c r="F1128">
        <f>IF(评分与状态_周度!E1404="🟠 噩梦模式",8000,0)</f>
        <v/>
      </c>
      <c r="G1128">
        <f>IF(评分与状态_周度!E1404="🔴 地狱模式",8000,0)</f>
        <v/>
      </c>
      <c r="H1128">
        <f>IF(评分与状态_周度!E1404="💀 炼狱模式",8000,0)</f>
        <v/>
      </c>
    </row>
    <row r="1129">
      <c r="A1129" s="10">
        <f>回测_周度!A1389</f>
        <v/>
      </c>
      <c r="B1129">
        <f>回测_周度!B1389</f>
        <v/>
      </c>
      <c r="C1129">
        <f>IF(评分与状态_周度!E1405="🟢 简单模式",8000,0)</f>
        <v/>
      </c>
      <c r="D1129">
        <f>IF(评分与状态_周度!E1405="🟢 普通模式",8000,0)</f>
        <v/>
      </c>
      <c r="E1129">
        <f>IF(评分与状态_周度!E1405="🟡 困难模式",8000,0)</f>
        <v/>
      </c>
      <c r="F1129">
        <f>IF(评分与状态_周度!E1405="🟠 噩梦模式",8000,0)</f>
        <v/>
      </c>
      <c r="G1129">
        <f>IF(评分与状态_周度!E1405="🔴 地狱模式",8000,0)</f>
        <v/>
      </c>
      <c r="H1129">
        <f>IF(评分与状态_周度!E1405="💀 炼狱模式",8000,0)</f>
        <v/>
      </c>
    </row>
    <row r="1130">
      <c r="A1130" s="10">
        <f>回测_周度!A1390</f>
        <v/>
      </c>
      <c r="B1130">
        <f>回测_周度!B1390</f>
        <v/>
      </c>
      <c r="C1130">
        <f>IF(评分与状态_周度!E1406="🟢 简单模式",8000,0)</f>
        <v/>
      </c>
      <c r="D1130">
        <f>IF(评分与状态_周度!E1406="🟢 普通模式",8000,0)</f>
        <v/>
      </c>
      <c r="E1130">
        <f>IF(评分与状态_周度!E1406="🟡 困难模式",8000,0)</f>
        <v/>
      </c>
      <c r="F1130">
        <f>IF(评分与状态_周度!E1406="🟠 噩梦模式",8000,0)</f>
        <v/>
      </c>
      <c r="G1130">
        <f>IF(评分与状态_周度!E1406="🔴 地狱模式",8000,0)</f>
        <v/>
      </c>
      <c r="H1130">
        <f>IF(评分与状态_周度!E1406="💀 炼狱模式",8000,0)</f>
        <v/>
      </c>
    </row>
    <row r="1131">
      <c r="A1131" s="10">
        <f>回测_周度!A1391</f>
        <v/>
      </c>
      <c r="B1131">
        <f>回测_周度!B1391</f>
        <v/>
      </c>
      <c r="C1131">
        <f>IF(评分与状态_周度!E1407="🟢 简单模式",8000,0)</f>
        <v/>
      </c>
      <c r="D1131">
        <f>IF(评分与状态_周度!E1407="🟢 普通模式",8000,0)</f>
        <v/>
      </c>
      <c r="E1131">
        <f>IF(评分与状态_周度!E1407="🟡 困难模式",8000,0)</f>
        <v/>
      </c>
      <c r="F1131">
        <f>IF(评分与状态_周度!E1407="🟠 噩梦模式",8000,0)</f>
        <v/>
      </c>
      <c r="G1131">
        <f>IF(评分与状态_周度!E1407="🔴 地狱模式",8000,0)</f>
        <v/>
      </c>
      <c r="H1131">
        <f>IF(评分与状态_周度!E1407="💀 炼狱模式",8000,0)</f>
        <v/>
      </c>
    </row>
    <row r="1132">
      <c r="A1132" s="10">
        <f>回测_周度!A1392</f>
        <v/>
      </c>
      <c r="B1132">
        <f>回测_周度!B1392</f>
        <v/>
      </c>
      <c r="C1132">
        <f>IF(评分与状态_周度!E1408="🟢 简单模式",8000,0)</f>
        <v/>
      </c>
      <c r="D1132">
        <f>IF(评分与状态_周度!E1408="🟢 普通模式",8000,0)</f>
        <v/>
      </c>
      <c r="E1132">
        <f>IF(评分与状态_周度!E1408="🟡 困难模式",8000,0)</f>
        <v/>
      </c>
      <c r="F1132">
        <f>IF(评分与状态_周度!E1408="🟠 噩梦模式",8000,0)</f>
        <v/>
      </c>
      <c r="G1132">
        <f>IF(评分与状态_周度!E1408="🔴 地狱模式",8000,0)</f>
        <v/>
      </c>
      <c r="H1132">
        <f>IF(评分与状态_周度!E1408="💀 炼狱模式",8000,0)</f>
        <v/>
      </c>
    </row>
    <row r="1133">
      <c r="A1133" s="10">
        <f>回测_周度!A1393</f>
        <v/>
      </c>
      <c r="B1133">
        <f>回测_周度!B1393</f>
        <v/>
      </c>
      <c r="C1133">
        <f>IF(评分与状态_周度!E1409="🟢 简单模式",8000,0)</f>
        <v/>
      </c>
      <c r="D1133">
        <f>IF(评分与状态_周度!E1409="🟢 普通模式",8000,0)</f>
        <v/>
      </c>
      <c r="E1133">
        <f>IF(评分与状态_周度!E1409="🟡 困难模式",8000,0)</f>
        <v/>
      </c>
      <c r="F1133">
        <f>IF(评分与状态_周度!E1409="🟠 噩梦模式",8000,0)</f>
        <v/>
      </c>
      <c r="G1133">
        <f>IF(评分与状态_周度!E1409="🔴 地狱模式",8000,0)</f>
        <v/>
      </c>
      <c r="H1133">
        <f>IF(评分与状态_周度!E1409="💀 炼狱模式",8000,0)</f>
        <v/>
      </c>
    </row>
    <row r="1134">
      <c r="A1134" s="10">
        <f>回测_周度!A1394</f>
        <v/>
      </c>
      <c r="B1134">
        <f>回测_周度!B1394</f>
        <v/>
      </c>
      <c r="C1134">
        <f>IF(评分与状态_周度!E1410="🟢 简单模式",8000,0)</f>
        <v/>
      </c>
      <c r="D1134">
        <f>IF(评分与状态_周度!E1410="🟢 普通模式",8000,0)</f>
        <v/>
      </c>
      <c r="E1134">
        <f>IF(评分与状态_周度!E1410="🟡 困难模式",8000,0)</f>
        <v/>
      </c>
      <c r="F1134">
        <f>IF(评分与状态_周度!E1410="🟠 噩梦模式",8000,0)</f>
        <v/>
      </c>
      <c r="G1134">
        <f>IF(评分与状态_周度!E1410="🔴 地狱模式",8000,0)</f>
        <v/>
      </c>
      <c r="H1134">
        <f>IF(评分与状态_周度!E1410="💀 炼狱模式",8000,0)</f>
        <v/>
      </c>
    </row>
    <row r="1135">
      <c r="A1135" s="10">
        <f>回测_周度!A1395</f>
        <v/>
      </c>
      <c r="B1135">
        <f>回测_周度!B1395</f>
        <v/>
      </c>
      <c r="C1135">
        <f>IF(评分与状态_周度!E1411="🟢 简单模式",8000,0)</f>
        <v/>
      </c>
      <c r="D1135">
        <f>IF(评分与状态_周度!E1411="🟢 普通模式",8000,0)</f>
        <v/>
      </c>
      <c r="E1135">
        <f>IF(评分与状态_周度!E1411="🟡 困难模式",8000,0)</f>
        <v/>
      </c>
      <c r="F1135">
        <f>IF(评分与状态_周度!E1411="🟠 噩梦模式",8000,0)</f>
        <v/>
      </c>
      <c r="G1135">
        <f>IF(评分与状态_周度!E1411="🔴 地狱模式",8000,0)</f>
        <v/>
      </c>
      <c r="H1135">
        <f>IF(评分与状态_周度!E1411="💀 炼狱模式",8000,0)</f>
        <v/>
      </c>
    </row>
    <row r="1136">
      <c r="A1136" s="10">
        <f>回测_周度!A1396</f>
        <v/>
      </c>
      <c r="B1136">
        <f>回测_周度!B1396</f>
        <v/>
      </c>
      <c r="C1136">
        <f>IF(评分与状态_周度!E1412="🟢 简单模式",8000,0)</f>
        <v/>
      </c>
      <c r="D1136">
        <f>IF(评分与状态_周度!E1412="🟢 普通模式",8000,0)</f>
        <v/>
      </c>
      <c r="E1136">
        <f>IF(评分与状态_周度!E1412="🟡 困难模式",8000,0)</f>
        <v/>
      </c>
      <c r="F1136">
        <f>IF(评分与状态_周度!E1412="🟠 噩梦模式",8000,0)</f>
        <v/>
      </c>
      <c r="G1136">
        <f>IF(评分与状态_周度!E1412="🔴 地狱模式",8000,0)</f>
        <v/>
      </c>
      <c r="H1136">
        <f>IF(评分与状态_周度!E1412="💀 炼狱模式",8000,0)</f>
        <v/>
      </c>
    </row>
    <row r="1137">
      <c r="A1137" s="10">
        <f>回测_周度!A1397</f>
        <v/>
      </c>
      <c r="B1137">
        <f>回测_周度!B1397</f>
        <v/>
      </c>
      <c r="C1137">
        <f>IF(评分与状态_周度!E1413="🟢 简单模式",8000,0)</f>
        <v/>
      </c>
      <c r="D1137">
        <f>IF(评分与状态_周度!E1413="🟢 普通模式",8000,0)</f>
        <v/>
      </c>
      <c r="E1137">
        <f>IF(评分与状态_周度!E1413="🟡 困难模式",8000,0)</f>
        <v/>
      </c>
      <c r="F1137">
        <f>IF(评分与状态_周度!E1413="🟠 噩梦模式",8000,0)</f>
        <v/>
      </c>
      <c r="G1137">
        <f>IF(评分与状态_周度!E1413="🔴 地狱模式",8000,0)</f>
        <v/>
      </c>
      <c r="H1137">
        <f>IF(评分与状态_周度!E1413="💀 炼狱模式",8000,0)</f>
        <v/>
      </c>
    </row>
    <row r="1138">
      <c r="A1138" s="10">
        <f>回测_周度!A1398</f>
        <v/>
      </c>
      <c r="B1138">
        <f>回测_周度!B1398</f>
        <v/>
      </c>
      <c r="C1138">
        <f>IF(评分与状态_周度!E1414="🟢 简单模式",8000,0)</f>
        <v/>
      </c>
      <c r="D1138">
        <f>IF(评分与状态_周度!E1414="🟢 普通模式",8000,0)</f>
        <v/>
      </c>
      <c r="E1138">
        <f>IF(评分与状态_周度!E1414="🟡 困难模式",8000,0)</f>
        <v/>
      </c>
      <c r="F1138">
        <f>IF(评分与状态_周度!E1414="🟠 噩梦模式",8000,0)</f>
        <v/>
      </c>
      <c r="G1138">
        <f>IF(评分与状态_周度!E1414="🔴 地狱模式",8000,0)</f>
        <v/>
      </c>
      <c r="H1138">
        <f>IF(评分与状态_周度!E1414="💀 炼狱模式",8000,0)</f>
        <v/>
      </c>
    </row>
    <row r="1139">
      <c r="A1139" s="10">
        <f>回测_周度!A1399</f>
        <v/>
      </c>
      <c r="B1139">
        <f>回测_周度!B1399</f>
        <v/>
      </c>
      <c r="C1139">
        <f>IF(评分与状态_周度!E1415="🟢 简单模式",8000,0)</f>
        <v/>
      </c>
      <c r="D1139">
        <f>IF(评分与状态_周度!E1415="🟢 普通模式",8000,0)</f>
        <v/>
      </c>
      <c r="E1139">
        <f>IF(评分与状态_周度!E1415="🟡 困难模式",8000,0)</f>
        <v/>
      </c>
      <c r="F1139">
        <f>IF(评分与状态_周度!E1415="🟠 噩梦模式",8000,0)</f>
        <v/>
      </c>
      <c r="G1139">
        <f>IF(评分与状态_周度!E1415="🔴 地狱模式",8000,0)</f>
        <v/>
      </c>
      <c r="H1139">
        <f>IF(评分与状态_周度!E1415="💀 炼狱模式",8000,0)</f>
        <v/>
      </c>
    </row>
    <row r="1140">
      <c r="A1140" s="10">
        <f>回测_周度!A1400</f>
        <v/>
      </c>
      <c r="B1140">
        <f>回测_周度!B1400</f>
        <v/>
      </c>
      <c r="C1140">
        <f>IF(评分与状态_周度!E1416="🟢 简单模式",8000,0)</f>
        <v/>
      </c>
      <c r="D1140">
        <f>IF(评分与状态_周度!E1416="🟢 普通模式",8000,0)</f>
        <v/>
      </c>
      <c r="E1140">
        <f>IF(评分与状态_周度!E1416="🟡 困难模式",8000,0)</f>
        <v/>
      </c>
      <c r="F1140">
        <f>IF(评分与状态_周度!E1416="🟠 噩梦模式",8000,0)</f>
        <v/>
      </c>
      <c r="G1140">
        <f>IF(评分与状态_周度!E1416="🔴 地狱模式",8000,0)</f>
        <v/>
      </c>
      <c r="H1140">
        <f>IF(评分与状态_周度!E1416="💀 炼狱模式",8000,0)</f>
        <v/>
      </c>
    </row>
    <row r="1141">
      <c r="A1141" s="10">
        <f>回测_周度!A1401</f>
        <v/>
      </c>
      <c r="B1141">
        <f>回测_周度!B1401</f>
        <v/>
      </c>
      <c r="C1141">
        <f>IF(评分与状态_周度!E1417="🟢 简单模式",8000,0)</f>
        <v/>
      </c>
      <c r="D1141">
        <f>IF(评分与状态_周度!E1417="🟢 普通模式",8000,0)</f>
        <v/>
      </c>
      <c r="E1141">
        <f>IF(评分与状态_周度!E1417="🟡 困难模式",8000,0)</f>
        <v/>
      </c>
      <c r="F1141">
        <f>IF(评分与状态_周度!E1417="🟠 噩梦模式",8000,0)</f>
        <v/>
      </c>
      <c r="G1141">
        <f>IF(评分与状态_周度!E1417="🔴 地狱模式",8000,0)</f>
        <v/>
      </c>
      <c r="H1141">
        <f>IF(评分与状态_周度!E1417="💀 炼狱模式",8000,0)</f>
        <v/>
      </c>
    </row>
    <row r="1142">
      <c r="A1142" s="10">
        <f>回测_周度!A1402</f>
        <v/>
      </c>
      <c r="B1142">
        <f>回测_周度!B1402</f>
        <v/>
      </c>
      <c r="C1142">
        <f>IF(评分与状态_周度!E1418="🟢 简单模式",8000,0)</f>
        <v/>
      </c>
      <c r="D1142">
        <f>IF(评分与状态_周度!E1418="🟢 普通模式",8000,0)</f>
        <v/>
      </c>
      <c r="E1142">
        <f>IF(评分与状态_周度!E1418="🟡 困难模式",8000,0)</f>
        <v/>
      </c>
      <c r="F1142">
        <f>IF(评分与状态_周度!E1418="🟠 噩梦模式",8000,0)</f>
        <v/>
      </c>
      <c r="G1142">
        <f>IF(评分与状态_周度!E1418="🔴 地狱模式",8000,0)</f>
        <v/>
      </c>
      <c r="H1142">
        <f>IF(评分与状态_周度!E1418="💀 炼狱模式",8000,0)</f>
        <v/>
      </c>
    </row>
    <row r="1143">
      <c r="A1143" s="10">
        <f>回测_周度!A1403</f>
        <v/>
      </c>
      <c r="B1143">
        <f>回测_周度!B1403</f>
        <v/>
      </c>
      <c r="C1143">
        <f>IF(评分与状态_周度!E1419="🟢 简单模式",8000,0)</f>
        <v/>
      </c>
      <c r="D1143">
        <f>IF(评分与状态_周度!E1419="🟢 普通模式",8000,0)</f>
        <v/>
      </c>
      <c r="E1143">
        <f>IF(评分与状态_周度!E1419="🟡 困难模式",8000,0)</f>
        <v/>
      </c>
      <c r="F1143">
        <f>IF(评分与状态_周度!E1419="🟠 噩梦模式",8000,0)</f>
        <v/>
      </c>
      <c r="G1143">
        <f>IF(评分与状态_周度!E1419="🔴 地狱模式",8000,0)</f>
        <v/>
      </c>
      <c r="H1143">
        <f>IF(评分与状态_周度!E1419="💀 炼狱模式",8000,0)</f>
        <v/>
      </c>
    </row>
    <row r="1144">
      <c r="A1144" s="10">
        <f>回测_周度!A1404</f>
        <v/>
      </c>
      <c r="B1144">
        <f>回测_周度!B1404</f>
        <v/>
      </c>
      <c r="C1144">
        <f>IF(评分与状态_周度!E1420="🟢 简单模式",8000,0)</f>
        <v/>
      </c>
      <c r="D1144">
        <f>IF(评分与状态_周度!E1420="🟢 普通模式",8000,0)</f>
        <v/>
      </c>
      <c r="E1144">
        <f>IF(评分与状态_周度!E1420="🟡 困难模式",8000,0)</f>
        <v/>
      </c>
      <c r="F1144">
        <f>IF(评分与状态_周度!E1420="🟠 噩梦模式",8000,0)</f>
        <v/>
      </c>
      <c r="G1144">
        <f>IF(评分与状态_周度!E1420="🔴 地狱模式",8000,0)</f>
        <v/>
      </c>
      <c r="H1144">
        <f>IF(评分与状态_周度!E1420="💀 炼狱模式",8000,0)</f>
        <v/>
      </c>
    </row>
    <row r="1145">
      <c r="A1145" s="10">
        <f>回测_周度!A1405</f>
        <v/>
      </c>
      <c r="B1145">
        <f>回测_周度!B1405</f>
        <v/>
      </c>
      <c r="C1145">
        <f>IF(评分与状态_周度!E1421="🟢 简单模式",8000,0)</f>
        <v/>
      </c>
      <c r="D1145">
        <f>IF(评分与状态_周度!E1421="🟢 普通模式",8000,0)</f>
        <v/>
      </c>
      <c r="E1145">
        <f>IF(评分与状态_周度!E1421="🟡 困难模式",8000,0)</f>
        <v/>
      </c>
      <c r="F1145">
        <f>IF(评分与状态_周度!E1421="🟠 噩梦模式",8000,0)</f>
        <v/>
      </c>
      <c r="G1145">
        <f>IF(评分与状态_周度!E1421="🔴 地狱模式",8000,0)</f>
        <v/>
      </c>
      <c r="H1145">
        <f>IF(评分与状态_周度!E1421="💀 炼狱模式",8000,0)</f>
        <v/>
      </c>
    </row>
    <row r="1146">
      <c r="A1146" s="10">
        <f>回测_周度!A1406</f>
        <v/>
      </c>
      <c r="B1146">
        <f>回测_周度!B1406</f>
        <v/>
      </c>
      <c r="C1146">
        <f>IF(评分与状态_周度!E1422="🟢 简单模式",8000,0)</f>
        <v/>
      </c>
      <c r="D1146">
        <f>IF(评分与状态_周度!E1422="🟢 普通模式",8000,0)</f>
        <v/>
      </c>
      <c r="E1146">
        <f>IF(评分与状态_周度!E1422="🟡 困难模式",8000,0)</f>
        <v/>
      </c>
      <c r="F1146">
        <f>IF(评分与状态_周度!E1422="🟠 噩梦模式",8000,0)</f>
        <v/>
      </c>
      <c r="G1146">
        <f>IF(评分与状态_周度!E1422="🔴 地狱模式",8000,0)</f>
        <v/>
      </c>
      <c r="H1146">
        <f>IF(评分与状态_周度!E1422="💀 炼狱模式",8000,0)</f>
        <v/>
      </c>
    </row>
    <row r="1147">
      <c r="A1147" s="10">
        <f>回测_周度!A1407</f>
        <v/>
      </c>
      <c r="B1147">
        <f>回测_周度!B1407</f>
        <v/>
      </c>
      <c r="C1147">
        <f>IF(评分与状态_周度!E1423="🟢 简单模式",8000,0)</f>
        <v/>
      </c>
      <c r="D1147">
        <f>IF(评分与状态_周度!E1423="🟢 普通模式",8000,0)</f>
        <v/>
      </c>
      <c r="E1147">
        <f>IF(评分与状态_周度!E1423="🟡 困难模式",8000,0)</f>
        <v/>
      </c>
      <c r="F1147">
        <f>IF(评分与状态_周度!E1423="🟠 噩梦模式",8000,0)</f>
        <v/>
      </c>
      <c r="G1147">
        <f>IF(评分与状态_周度!E1423="🔴 地狱模式",8000,0)</f>
        <v/>
      </c>
      <c r="H1147">
        <f>IF(评分与状态_周度!E1423="💀 炼狱模式",8000,0)</f>
        <v/>
      </c>
    </row>
    <row r="1148">
      <c r="A1148" s="10">
        <f>回测_周度!A1408</f>
        <v/>
      </c>
      <c r="B1148">
        <f>回测_周度!B1408</f>
        <v/>
      </c>
      <c r="C1148">
        <f>IF(评分与状态_周度!E1424="🟢 简单模式",8000,0)</f>
        <v/>
      </c>
      <c r="D1148">
        <f>IF(评分与状态_周度!E1424="🟢 普通模式",8000,0)</f>
        <v/>
      </c>
      <c r="E1148">
        <f>IF(评分与状态_周度!E1424="🟡 困难模式",8000,0)</f>
        <v/>
      </c>
      <c r="F1148">
        <f>IF(评分与状态_周度!E1424="🟠 噩梦模式",8000,0)</f>
        <v/>
      </c>
      <c r="G1148">
        <f>IF(评分与状态_周度!E1424="🔴 地狱模式",8000,0)</f>
        <v/>
      </c>
      <c r="H1148">
        <f>IF(评分与状态_周度!E1424="💀 炼狱模式",8000,0)</f>
        <v/>
      </c>
    </row>
    <row r="1149">
      <c r="A1149" s="10">
        <f>回测_周度!A1409</f>
        <v/>
      </c>
      <c r="B1149">
        <f>回测_周度!B1409</f>
        <v/>
      </c>
      <c r="C1149">
        <f>IF(评分与状态_周度!E1425="🟢 简单模式",8000,0)</f>
        <v/>
      </c>
      <c r="D1149">
        <f>IF(评分与状态_周度!E1425="🟢 普通模式",8000,0)</f>
        <v/>
      </c>
      <c r="E1149">
        <f>IF(评分与状态_周度!E1425="🟡 困难模式",8000,0)</f>
        <v/>
      </c>
      <c r="F1149">
        <f>IF(评分与状态_周度!E1425="🟠 噩梦模式",8000,0)</f>
        <v/>
      </c>
      <c r="G1149">
        <f>IF(评分与状态_周度!E1425="🔴 地狱模式",8000,0)</f>
        <v/>
      </c>
      <c r="H1149">
        <f>IF(评分与状态_周度!E1425="💀 炼狱模式",8000,0)</f>
        <v/>
      </c>
    </row>
    <row r="1150">
      <c r="A1150" s="10">
        <f>回测_周度!A1410</f>
        <v/>
      </c>
      <c r="B1150">
        <f>回测_周度!B1410</f>
        <v/>
      </c>
      <c r="C1150">
        <f>IF(评分与状态_周度!E1426="🟢 简单模式",8000,0)</f>
        <v/>
      </c>
      <c r="D1150">
        <f>IF(评分与状态_周度!E1426="🟢 普通模式",8000,0)</f>
        <v/>
      </c>
      <c r="E1150">
        <f>IF(评分与状态_周度!E1426="🟡 困难模式",8000,0)</f>
        <v/>
      </c>
      <c r="F1150">
        <f>IF(评分与状态_周度!E1426="🟠 噩梦模式",8000,0)</f>
        <v/>
      </c>
      <c r="G1150">
        <f>IF(评分与状态_周度!E1426="🔴 地狱模式",8000,0)</f>
        <v/>
      </c>
      <c r="H1150">
        <f>IF(评分与状态_周度!E1426="💀 炼狱模式",8000,0)</f>
        <v/>
      </c>
    </row>
    <row r="1151">
      <c r="A1151" s="10">
        <f>回测_周度!A1411</f>
        <v/>
      </c>
      <c r="B1151">
        <f>回测_周度!B1411</f>
        <v/>
      </c>
      <c r="C1151">
        <f>IF(评分与状态_周度!E1427="🟢 简单模式",8000,0)</f>
        <v/>
      </c>
      <c r="D1151">
        <f>IF(评分与状态_周度!E1427="🟢 普通模式",8000,0)</f>
        <v/>
      </c>
      <c r="E1151">
        <f>IF(评分与状态_周度!E1427="🟡 困难模式",8000,0)</f>
        <v/>
      </c>
      <c r="F1151">
        <f>IF(评分与状态_周度!E1427="🟠 噩梦模式",8000,0)</f>
        <v/>
      </c>
      <c r="G1151">
        <f>IF(评分与状态_周度!E1427="🔴 地狱模式",8000,0)</f>
        <v/>
      </c>
      <c r="H1151">
        <f>IF(评分与状态_周度!E1427="💀 炼狱模式",8000,0)</f>
        <v/>
      </c>
    </row>
    <row r="1152">
      <c r="A1152" s="10">
        <f>回测_周度!A1412</f>
        <v/>
      </c>
      <c r="B1152">
        <f>回测_周度!B1412</f>
        <v/>
      </c>
      <c r="C1152">
        <f>IF(评分与状态_周度!E1428="🟢 简单模式",8000,0)</f>
        <v/>
      </c>
      <c r="D1152">
        <f>IF(评分与状态_周度!E1428="🟢 普通模式",8000,0)</f>
        <v/>
      </c>
      <c r="E1152">
        <f>IF(评分与状态_周度!E1428="🟡 困难模式",8000,0)</f>
        <v/>
      </c>
      <c r="F1152">
        <f>IF(评分与状态_周度!E1428="🟠 噩梦模式",8000,0)</f>
        <v/>
      </c>
      <c r="G1152">
        <f>IF(评分与状态_周度!E1428="🔴 地狱模式",8000,0)</f>
        <v/>
      </c>
      <c r="H1152">
        <f>IF(评分与状态_周度!E1428="💀 炼狱模式",8000,0)</f>
        <v/>
      </c>
    </row>
    <row r="1153">
      <c r="A1153" s="10">
        <f>回测_周度!A1413</f>
        <v/>
      </c>
      <c r="B1153">
        <f>回测_周度!B1413</f>
        <v/>
      </c>
      <c r="C1153">
        <f>IF(评分与状态_周度!E1429="🟢 简单模式",8000,0)</f>
        <v/>
      </c>
      <c r="D1153">
        <f>IF(评分与状态_周度!E1429="🟢 普通模式",8000,0)</f>
        <v/>
      </c>
      <c r="E1153">
        <f>IF(评分与状态_周度!E1429="🟡 困难模式",8000,0)</f>
        <v/>
      </c>
      <c r="F1153">
        <f>IF(评分与状态_周度!E1429="🟠 噩梦模式",8000,0)</f>
        <v/>
      </c>
      <c r="G1153">
        <f>IF(评分与状态_周度!E1429="🔴 地狱模式",8000,0)</f>
        <v/>
      </c>
      <c r="H1153">
        <f>IF(评分与状态_周度!E1429="💀 炼狱模式",8000,0)</f>
        <v/>
      </c>
    </row>
    <row r="1154">
      <c r="A1154" s="10">
        <f>回测_周度!A1414</f>
        <v/>
      </c>
      <c r="B1154">
        <f>回测_周度!B1414</f>
        <v/>
      </c>
      <c r="C1154">
        <f>IF(评分与状态_周度!E1430="🟢 简单模式",8000,0)</f>
        <v/>
      </c>
      <c r="D1154">
        <f>IF(评分与状态_周度!E1430="🟢 普通模式",8000,0)</f>
        <v/>
      </c>
      <c r="E1154">
        <f>IF(评分与状态_周度!E1430="🟡 困难模式",8000,0)</f>
        <v/>
      </c>
      <c r="F1154">
        <f>IF(评分与状态_周度!E1430="🟠 噩梦模式",8000,0)</f>
        <v/>
      </c>
      <c r="G1154">
        <f>IF(评分与状态_周度!E1430="🔴 地狱模式",8000,0)</f>
        <v/>
      </c>
      <c r="H1154">
        <f>IF(评分与状态_周度!E1430="💀 炼狱模式",8000,0)</f>
        <v/>
      </c>
    </row>
    <row r="1155">
      <c r="A1155" s="10">
        <f>回测_周度!A1415</f>
        <v/>
      </c>
      <c r="B1155">
        <f>回测_周度!B1415</f>
        <v/>
      </c>
      <c r="C1155">
        <f>IF(评分与状态_周度!E1431="🟢 简单模式",8000,0)</f>
        <v/>
      </c>
      <c r="D1155">
        <f>IF(评分与状态_周度!E1431="🟢 普通模式",8000,0)</f>
        <v/>
      </c>
      <c r="E1155">
        <f>IF(评分与状态_周度!E1431="🟡 困难模式",8000,0)</f>
        <v/>
      </c>
      <c r="F1155">
        <f>IF(评分与状态_周度!E1431="🟠 噩梦模式",8000,0)</f>
        <v/>
      </c>
      <c r="G1155">
        <f>IF(评分与状态_周度!E1431="🔴 地狱模式",8000,0)</f>
        <v/>
      </c>
      <c r="H1155">
        <f>IF(评分与状态_周度!E1431="💀 炼狱模式",8000,0)</f>
        <v/>
      </c>
    </row>
    <row r="1156">
      <c r="A1156" s="10">
        <f>回测_周度!A1416</f>
        <v/>
      </c>
      <c r="B1156">
        <f>回测_周度!B1416</f>
        <v/>
      </c>
      <c r="C1156">
        <f>IF(评分与状态_周度!E1432="🟢 简单模式",8000,0)</f>
        <v/>
      </c>
      <c r="D1156">
        <f>IF(评分与状态_周度!E1432="🟢 普通模式",8000,0)</f>
        <v/>
      </c>
      <c r="E1156">
        <f>IF(评分与状态_周度!E1432="🟡 困难模式",8000,0)</f>
        <v/>
      </c>
      <c r="F1156">
        <f>IF(评分与状态_周度!E1432="🟠 噩梦模式",8000,0)</f>
        <v/>
      </c>
      <c r="G1156">
        <f>IF(评分与状态_周度!E1432="🔴 地狱模式",8000,0)</f>
        <v/>
      </c>
      <c r="H1156">
        <f>IF(评分与状态_周度!E1432="💀 炼狱模式",8000,0)</f>
        <v/>
      </c>
    </row>
    <row r="1157">
      <c r="A1157" s="10">
        <f>回测_周度!A1417</f>
        <v/>
      </c>
      <c r="B1157">
        <f>回测_周度!B1417</f>
        <v/>
      </c>
      <c r="C1157">
        <f>IF(评分与状态_周度!E1433="🟢 简单模式",8000,0)</f>
        <v/>
      </c>
      <c r="D1157">
        <f>IF(评分与状态_周度!E1433="🟢 普通模式",8000,0)</f>
        <v/>
      </c>
      <c r="E1157">
        <f>IF(评分与状态_周度!E1433="🟡 困难模式",8000,0)</f>
        <v/>
      </c>
      <c r="F1157">
        <f>IF(评分与状态_周度!E1433="🟠 噩梦模式",8000,0)</f>
        <v/>
      </c>
      <c r="G1157">
        <f>IF(评分与状态_周度!E1433="🔴 地狱模式",8000,0)</f>
        <v/>
      </c>
      <c r="H1157">
        <f>IF(评分与状态_周度!E1433="💀 炼狱模式",8000,0)</f>
        <v/>
      </c>
    </row>
    <row r="1158">
      <c r="A1158" s="10">
        <f>回测_周度!A1418</f>
        <v/>
      </c>
      <c r="B1158">
        <f>回测_周度!B1418</f>
        <v/>
      </c>
      <c r="C1158">
        <f>IF(评分与状态_周度!E1434="🟢 简单模式",8000,0)</f>
        <v/>
      </c>
      <c r="D1158">
        <f>IF(评分与状态_周度!E1434="🟢 普通模式",8000,0)</f>
        <v/>
      </c>
      <c r="E1158">
        <f>IF(评分与状态_周度!E1434="🟡 困难模式",8000,0)</f>
        <v/>
      </c>
      <c r="F1158">
        <f>IF(评分与状态_周度!E1434="🟠 噩梦模式",8000,0)</f>
        <v/>
      </c>
      <c r="G1158">
        <f>IF(评分与状态_周度!E1434="🔴 地狱模式",8000,0)</f>
        <v/>
      </c>
      <c r="H1158">
        <f>IF(评分与状态_周度!E1434="💀 炼狱模式",8000,0)</f>
        <v/>
      </c>
    </row>
    <row r="1159">
      <c r="A1159" s="10">
        <f>回测_周度!A1419</f>
        <v/>
      </c>
      <c r="B1159">
        <f>回测_周度!B1419</f>
        <v/>
      </c>
      <c r="C1159">
        <f>IF(评分与状态_周度!E1435="🟢 简单模式",8000,0)</f>
        <v/>
      </c>
      <c r="D1159">
        <f>IF(评分与状态_周度!E1435="🟢 普通模式",8000,0)</f>
        <v/>
      </c>
      <c r="E1159">
        <f>IF(评分与状态_周度!E1435="🟡 困难模式",8000,0)</f>
        <v/>
      </c>
      <c r="F1159">
        <f>IF(评分与状态_周度!E1435="🟠 噩梦模式",8000,0)</f>
        <v/>
      </c>
      <c r="G1159">
        <f>IF(评分与状态_周度!E1435="🔴 地狱模式",8000,0)</f>
        <v/>
      </c>
      <c r="H1159">
        <f>IF(评分与状态_周度!E1435="💀 炼狱模式",8000,0)</f>
        <v/>
      </c>
    </row>
    <row r="1160">
      <c r="A1160" s="10">
        <f>回测_周度!A1420</f>
        <v/>
      </c>
      <c r="B1160">
        <f>回测_周度!B1420</f>
        <v/>
      </c>
      <c r="C1160">
        <f>IF(评分与状态_周度!E1436="🟢 简单模式",8000,0)</f>
        <v/>
      </c>
      <c r="D1160">
        <f>IF(评分与状态_周度!E1436="🟢 普通模式",8000,0)</f>
        <v/>
      </c>
      <c r="E1160">
        <f>IF(评分与状态_周度!E1436="🟡 困难模式",8000,0)</f>
        <v/>
      </c>
      <c r="F1160">
        <f>IF(评分与状态_周度!E1436="🟠 噩梦模式",8000,0)</f>
        <v/>
      </c>
      <c r="G1160">
        <f>IF(评分与状态_周度!E1436="🔴 地狱模式",8000,0)</f>
        <v/>
      </c>
      <c r="H1160">
        <f>IF(评分与状态_周度!E1436="💀 炼狱模式",8000,0)</f>
        <v/>
      </c>
    </row>
    <row r="1161">
      <c r="A1161" s="10">
        <f>回测_周度!A1421</f>
        <v/>
      </c>
      <c r="B1161">
        <f>回测_周度!B1421</f>
        <v/>
      </c>
      <c r="C1161">
        <f>IF(评分与状态_周度!E1437="🟢 简单模式",8000,0)</f>
        <v/>
      </c>
      <c r="D1161">
        <f>IF(评分与状态_周度!E1437="🟢 普通模式",8000,0)</f>
        <v/>
      </c>
      <c r="E1161">
        <f>IF(评分与状态_周度!E1437="🟡 困难模式",8000,0)</f>
        <v/>
      </c>
      <c r="F1161">
        <f>IF(评分与状态_周度!E1437="🟠 噩梦模式",8000,0)</f>
        <v/>
      </c>
      <c r="G1161">
        <f>IF(评分与状态_周度!E1437="🔴 地狱模式",8000,0)</f>
        <v/>
      </c>
      <c r="H1161">
        <f>IF(评分与状态_周度!E1437="💀 炼狱模式",8000,0)</f>
        <v/>
      </c>
    </row>
    <row r="1162">
      <c r="A1162" s="10">
        <f>回测_周度!A1422</f>
        <v/>
      </c>
      <c r="B1162">
        <f>回测_周度!B1422</f>
        <v/>
      </c>
      <c r="C1162">
        <f>IF(评分与状态_周度!E1438="🟢 简单模式",8000,0)</f>
        <v/>
      </c>
      <c r="D1162">
        <f>IF(评分与状态_周度!E1438="🟢 普通模式",8000,0)</f>
        <v/>
      </c>
      <c r="E1162">
        <f>IF(评分与状态_周度!E1438="🟡 困难模式",8000,0)</f>
        <v/>
      </c>
      <c r="F1162">
        <f>IF(评分与状态_周度!E1438="🟠 噩梦模式",8000,0)</f>
        <v/>
      </c>
      <c r="G1162">
        <f>IF(评分与状态_周度!E1438="🔴 地狱模式",8000,0)</f>
        <v/>
      </c>
      <c r="H1162">
        <f>IF(评分与状态_周度!E1438="💀 炼狱模式",8000,0)</f>
        <v/>
      </c>
    </row>
    <row r="1163">
      <c r="A1163" s="10">
        <f>回测_周度!A1423</f>
        <v/>
      </c>
      <c r="B1163">
        <f>回测_周度!B1423</f>
        <v/>
      </c>
      <c r="C1163">
        <f>IF(评分与状态_周度!E1439="🟢 简单模式",8000,0)</f>
        <v/>
      </c>
      <c r="D1163">
        <f>IF(评分与状态_周度!E1439="🟢 普通模式",8000,0)</f>
        <v/>
      </c>
      <c r="E1163">
        <f>IF(评分与状态_周度!E1439="🟡 困难模式",8000,0)</f>
        <v/>
      </c>
      <c r="F1163">
        <f>IF(评分与状态_周度!E1439="🟠 噩梦模式",8000,0)</f>
        <v/>
      </c>
      <c r="G1163">
        <f>IF(评分与状态_周度!E1439="🔴 地狱模式",8000,0)</f>
        <v/>
      </c>
      <c r="H1163">
        <f>IF(评分与状态_周度!E1439="💀 炼狱模式",8000,0)</f>
        <v/>
      </c>
    </row>
    <row r="1164">
      <c r="A1164" s="10">
        <f>回测_周度!A1424</f>
        <v/>
      </c>
      <c r="B1164">
        <f>回测_周度!B1424</f>
        <v/>
      </c>
      <c r="C1164">
        <f>IF(评分与状态_周度!E1440="🟢 简单模式",8000,0)</f>
        <v/>
      </c>
      <c r="D1164">
        <f>IF(评分与状态_周度!E1440="🟢 普通模式",8000,0)</f>
        <v/>
      </c>
      <c r="E1164">
        <f>IF(评分与状态_周度!E1440="🟡 困难模式",8000,0)</f>
        <v/>
      </c>
      <c r="F1164">
        <f>IF(评分与状态_周度!E1440="🟠 噩梦模式",8000,0)</f>
        <v/>
      </c>
      <c r="G1164">
        <f>IF(评分与状态_周度!E1440="🔴 地狱模式",8000,0)</f>
        <v/>
      </c>
      <c r="H1164">
        <f>IF(评分与状态_周度!E1440="💀 炼狱模式",8000,0)</f>
        <v/>
      </c>
    </row>
    <row r="1165">
      <c r="A1165" s="10">
        <f>回测_周度!A1425</f>
        <v/>
      </c>
      <c r="B1165">
        <f>回测_周度!B1425</f>
        <v/>
      </c>
      <c r="C1165">
        <f>IF(评分与状态_周度!E1441="🟢 简单模式",8000,0)</f>
        <v/>
      </c>
      <c r="D1165">
        <f>IF(评分与状态_周度!E1441="🟢 普通模式",8000,0)</f>
        <v/>
      </c>
      <c r="E1165">
        <f>IF(评分与状态_周度!E1441="🟡 困难模式",8000,0)</f>
        <v/>
      </c>
      <c r="F1165">
        <f>IF(评分与状态_周度!E1441="🟠 噩梦模式",8000,0)</f>
        <v/>
      </c>
      <c r="G1165">
        <f>IF(评分与状态_周度!E1441="🔴 地狱模式",8000,0)</f>
        <v/>
      </c>
      <c r="H1165">
        <f>IF(评分与状态_周度!E1441="💀 炼狱模式",8000,0)</f>
        <v/>
      </c>
    </row>
    <row r="1166">
      <c r="A1166" s="10">
        <f>回测_周度!A1426</f>
        <v/>
      </c>
      <c r="B1166">
        <f>回测_周度!B1426</f>
        <v/>
      </c>
      <c r="C1166">
        <f>IF(评分与状态_周度!E1442="🟢 简单模式",8000,0)</f>
        <v/>
      </c>
      <c r="D1166">
        <f>IF(评分与状态_周度!E1442="🟢 普通模式",8000,0)</f>
        <v/>
      </c>
      <c r="E1166">
        <f>IF(评分与状态_周度!E1442="🟡 困难模式",8000,0)</f>
        <v/>
      </c>
      <c r="F1166">
        <f>IF(评分与状态_周度!E1442="🟠 噩梦模式",8000,0)</f>
        <v/>
      </c>
      <c r="G1166">
        <f>IF(评分与状态_周度!E1442="🔴 地狱模式",8000,0)</f>
        <v/>
      </c>
      <c r="H1166">
        <f>IF(评分与状态_周度!E1442="💀 炼狱模式",8000,0)</f>
        <v/>
      </c>
    </row>
    <row r="1167">
      <c r="A1167" s="10">
        <f>回测_周度!A1427</f>
        <v/>
      </c>
      <c r="B1167">
        <f>回测_周度!B1427</f>
        <v/>
      </c>
      <c r="C1167">
        <f>IF(评分与状态_周度!E1443="🟢 简单模式",8000,0)</f>
        <v/>
      </c>
      <c r="D1167">
        <f>IF(评分与状态_周度!E1443="🟢 普通模式",8000,0)</f>
        <v/>
      </c>
      <c r="E1167">
        <f>IF(评分与状态_周度!E1443="🟡 困难模式",8000,0)</f>
        <v/>
      </c>
      <c r="F1167">
        <f>IF(评分与状态_周度!E1443="🟠 噩梦模式",8000,0)</f>
        <v/>
      </c>
      <c r="G1167">
        <f>IF(评分与状态_周度!E1443="🔴 地狱模式",8000,0)</f>
        <v/>
      </c>
      <c r="H1167">
        <f>IF(评分与状态_周度!E1443="💀 炼狱模式",8000,0)</f>
        <v/>
      </c>
    </row>
    <row r="1168">
      <c r="A1168" s="10">
        <f>回测_周度!A1428</f>
        <v/>
      </c>
      <c r="B1168">
        <f>回测_周度!B1428</f>
        <v/>
      </c>
      <c r="C1168">
        <f>IF(评分与状态_周度!E1444="🟢 简单模式",8000,0)</f>
        <v/>
      </c>
      <c r="D1168">
        <f>IF(评分与状态_周度!E1444="🟢 普通模式",8000,0)</f>
        <v/>
      </c>
      <c r="E1168">
        <f>IF(评分与状态_周度!E1444="🟡 困难模式",8000,0)</f>
        <v/>
      </c>
      <c r="F1168">
        <f>IF(评分与状态_周度!E1444="🟠 噩梦模式",8000,0)</f>
        <v/>
      </c>
      <c r="G1168">
        <f>IF(评分与状态_周度!E1444="🔴 地狱模式",8000,0)</f>
        <v/>
      </c>
      <c r="H1168">
        <f>IF(评分与状态_周度!E1444="💀 炼狱模式",8000,0)</f>
        <v/>
      </c>
    </row>
    <row r="1169">
      <c r="A1169" s="10">
        <f>回测_周度!A1429</f>
        <v/>
      </c>
      <c r="B1169">
        <f>回测_周度!B1429</f>
        <v/>
      </c>
      <c r="C1169">
        <f>IF(评分与状态_周度!E1445="🟢 简单模式",8000,0)</f>
        <v/>
      </c>
      <c r="D1169">
        <f>IF(评分与状态_周度!E1445="🟢 普通模式",8000,0)</f>
        <v/>
      </c>
      <c r="E1169">
        <f>IF(评分与状态_周度!E1445="🟡 困难模式",8000,0)</f>
        <v/>
      </c>
      <c r="F1169">
        <f>IF(评分与状态_周度!E1445="🟠 噩梦模式",8000,0)</f>
        <v/>
      </c>
      <c r="G1169">
        <f>IF(评分与状态_周度!E1445="🔴 地狱模式",8000,0)</f>
        <v/>
      </c>
      <c r="H1169">
        <f>IF(评分与状态_周度!E1445="💀 炼狱模式",8000,0)</f>
        <v/>
      </c>
    </row>
    <row r="1170">
      <c r="A1170" s="10">
        <f>回测_周度!A1430</f>
        <v/>
      </c>
      <c r="B1170">
        <f>回测_周度!B1430</f>
        <v/>
      </c>
      <c r="C1170">
        <f>IF(评分与状态_周度!E1446="🟢 简单模式",8000,0)</f>
        <v/>
      </c>
      <c r="D1170">
        <f>IF(评分与状态_周度!E1446="🟢 普通模式",8000,0)</f>
        <v/>
      </c>
      <c r="E1170">
        <f>IF(评分与状态_周度!E1446="🟡 困难模式",8000,0)</f>
        <v/>
      </c>
      <c r="F1170">
        <f>IF(评分与状态_周度!E1446="🟠 噩梦模式",8000,0)</f>
        <v/>
      </c>
      <c r="G1170">
        <f>IF(评分与状态_周度!E1446="🔴 地狱模式",8000,0)</f>
        <v/>
      </c>
      <c r="H1170">
        <f>IF(评分与状态_周度!E1446="💀 炼狱模式",8000,0)</f>
        <v/>
      </c>
    </row>
    <row r="1171">
      <c r="A1171" s="10">
        <f>回测_周度!A1431</f>
        <v/>
      </c>
      <c r="B1171">
        <f>回测_周度!B1431</f>
        <v/>
      </c>
      <c r="C1171">
        <f>IF(评分与状态_周度!E1447="🟢 简单模式",8000,0)</f>
        <v/>
      </c>
      <c r="D1171">
        <f>IF(评分与状态_周度!E1447="🟢 普通模式",8000,0)</f>
        <v/>
      </c>
      <c r="E1171">
        <f>IF(评分与状态_周度!E1447="🟡 困难模式",8000,0)</f>
        <v/>
      </c>
      <c r="F1171">
        <f>IF(评分与状态_周度!E1447="🟠 噩梦模式",8000,0)</f>
        <v/>
      </c>
      <c r="G1171">
        <f>IF(评分与状态_周度!E1447="🔴 地狱模式",8000,0)</f>
        <v/>
      </c>
      <c r="H1171">
        <f>IF(评分与状态_周度!E1447="💀 炼狱模式",8000,0)</f>
        <v/>
      </c>
    </row>
    <row r="1172">
      <c r="A1172" s="10">
        <f>回测_周度!A1432</f>
        <v/>
      </c>
      <c r="B1172">
        <f>回测_周度!B1432</f>
        <v/>
      </c>
      <c r="C1172">
        <f>IF(评分与状态_周度!E1448="🟢 简单模式",8000,0)</f>
        <v/>
      </c>
      <c r="D1172">
        <f>IF(评分与状态_周度!E1448="🟢 普通模式",8000,0)</f>
        <v/>
      </c>
      <c r="E1172">
        <f>IF(评分与状态_周度!E1448="🟡 困难模式",8000,0)</f>
        <v/>
      </c>
      <c r="F1172">
        <f>IF(评分与状态_周度!E1448="🟠 噩梦模式",8000,0)</f>
        <v/>
      </c>
      <c r="G1172">
        <f>IF(评分与状态_周度!E1448="🔴 地狱模式",8000,0)</f>
        <v/>
      </c>
      <c r="H1172">
        <f>IF(评分与状态_周度!E1448="💀 炼狱模式",8000,0)</f>
        <v/>
      </c>
    </row>
    <row r="1173">
      <c r="A1173" s="10">
        <f>回测_周度!A1433</f>
        <v/>
      </c>
      <c r="B1173">
        <f>回测_周度!B1433</f>
        <v/>
      </c>
      <c r="C1173">
        <f>IF(评分与状态_周度!E1449="🟢 简单模式",8000,0)</f>
        <v/>
      </c>
      <c r="D1173">
        <f>IF(评分与状态_周度!E1449="🟢 普通模式",8000,0)</f>
        <v/>
      </c>
      <c r="E1173">
        <f>IF(评分与状态_周度!E1449="🟡 困难模式",8000,0)</f>
        <v/>
      </c>
      <c r="F1173">
        <f>IF(评分与状态_周度!E1449="🟠 噩梦模式",8000,0)</f>
        <v/>
      </c>
      <c r="G1173">
        <f>IF(评分与状态_周度!E1449="🔴 地狱模式",8000,0)</f>
        <v/>
      </c>
      <c r="H1173">
        <f>IF(评分与状态_周度!E1449="💀 炼狱模式",8000,0)</f>
        <v/>
      </c>
    </row>
    <row r="1174">
      <c r="A1174" s="10">
        <f>回测_周度!A1434</f>
        <v/>
      </c>
      <c r="B1174">
        <f>回测_周度!B1434</f>
        <v/>
      </c>
      <c r="C1174">
        <f>IF(评分与状态_周度!E1450="🟢 简单模式",8000,0)</f>
        <v/>
      </c>
      <c r="D1174">
        <f>IF(评分与状态_周度!E1450="🟢 普通模式",8000,0)</f>
        <v/>
      </c>
      <c r="E1174">
        <f>IF(评分与状态_周度!E1450="🟡 困难模式",8000,0)</f>
        <v/>
      </c>
      <c r="F1174">
        <f>IF(评分与状态_周度!E1450="🟠 噩梦模式",8000,0)</f>
        <v/>
      </c>
      <c r="G1174">
        <f>IF(评分与状态_周度!E1450="🔴 地狱模式",8000,0)</f>
        <v/>
      </c>
      <c r="H1174">
        <f>IF(评分与状态_周度!E1450="💀 炼狱模式",8000,0)</f>
        <v/>
      </c>
    </row>
    <row r="1175">
      <c r="A1175" s="10">
        <f>回测_周度!A1435</f>
        <v/>
      </c>
      <c r="B1175">
        <f>回测_周度!B1435</f>
        <v/>
      </c>
      <c r="C1175">
        <f>IF(评分与状态_周度!E1451="🟢 简单模式",8000,0)</f>
        <v/>
      </c>
      <c r="D1175">
        <f>IF(评分与状态_周度!E1451="🟢 普通模式",8000,0)</f>
        <v/>
      </c>
      <c r="E1175">
        <f>IF(评分与状态_周度!E1451="🟡 困难模式",8000,0)</f>
        <v/>
      </c>
      <c r="F1175">
        <f>IF(评分与状态_周度!E1451="🟠 噩梦模式",8000,0)</f>
        <v/>
      </c>
      <c r="G1175">
        <f>IF(评分与状态_周度!E1451="🔴 地狱模式",8000,0)</f>
        <v/>
      </c>
      <c r="H1175">
        <f>IF(评分与状态_周度!E1451="💀 炼狱模式",8000,0)</f>
        <v/>
      </c>
    </row>
    <row r="1176">
      <c r="A1176" s="10">
        <f>回测_周度!A1436</f>
        <v/>
      </c>
      <c r="B1176">
        <f>回测_周度!B1436</f>
        <v/>
      </c>
      <c r="C1176">
        <f>IF(评分与状态_周度!E1452="🟢 简单模式",8000,0)</f>
        <v/>
      </c>
      <c r="D1176">
        <f>IF(评分与状态_周度!E1452="🟢 普通模式",8000,0)</f>
        <v/>
      </c>
      <c r="E1176">
        <f>IF(评分与状态_周度!E1452="🟡 困难模式",8000,0)</f>
        <v/>
      </c>
      <c r="F1176">
        <f>IF(评分与状态_周度!E1452="🟠 噩梦模式",8000,0)</f>
        <v/>
      </c>
      <c r="G1176">
        <f>IF(评分与状态_周度!E1452="🔴 地狱模式",8000,0)</f>
        <v/>
      </c>
      <c r="H1176">
        <f>IF(评分与状态_周度!E1452="💀 炼狱模式",8000,0)</f>
        <v/>
      </c>
    </row>
    <row r="1177">
      <c r="A1177" s="10">
        <f>回测_周度!A1437</f>
        <v/>
      </c>
      <c r="B1177">
        <f>回测_周度!B1437</f>
        <v/>
      </c>
      <c r="C1177">
        <f>IF(评分与状态_周度!E1453="🟢 简单模式",8000,0)</f>
        <v/>
      </c>
      <c r="D1177">
        <f>IF(评分与状态_周度!E1453="🟢 普通模式",8000,0)</f>
        <v/>
      </c>
      <c r="E1177">
        <f>IF(评分与状态_周度!E1453="🟡 困难模式",8000,0)</f>
        <v/>
      </c>
      <c r="F1177">
        <f>IF(评分与状态_周度!E1453="🟠 噩梦模式",8000,0)</f>
        <v/>
      </c>
      <c r="G1177">
        <f>IF(评分与状态_周度!E1453="🔴 地狱模式",8000,0)</f>
        <v/>
      </c>
      <c r="H1177">
        <f>IF(评分与状态_周度!E1453="💀 炼狱模式",8000,0)</f>
        <v/>
      </c>
    </row>
    <row r="1178">
      <c r="A1178" s="10">
        <f>回测_周度!A1438</f>
        <v/>
      </c>
      <c r="B1178">
        <f>回测_周度!B1438</f>
        <v/>
      </c>
      <c r="C1178">
        <f>IF(评分与状态_周度!E1454="🟢 简单模式",8000,0)</f>
        <v/>
      </c>
      <c r="D1178">
        <f>IF(评分与状态_周度!E1454="🟢 普通模式",8000,0)</f>
        <v/>
      </c>
      <c r="E1178">
        <f>IF(评分与状态_周度!E1454="🟡 困难模式",8000,0)</f>
        <v/>
      </c>
      <c r="F1178">
        <f>IF(评分与状态_周度!E1454="🟠 噩梦模式",8000,0)</f>
        <v/>
      </c>
      <c r="G1178">
        <f>IF(评分与状态_周度!E1454="🔴 地狱模式",8000,0)</f>
        <v/>
      </c>
      <c r="H1178">
        <f>IF(评分与状态_周度!E1454="💀 炼狱模式",8000,0)</f>
        <v/>
      </c>
    </row>
    <row r="1179">
      <c r="A1179" s="10">
        <f>回测_周度!A1439</f>
        <v/>
      </c>
      <c r="B1179">
        <f>回测_周度!B1439</f>
        <v/>
      </c>
      <c r="C1179">
        <f>IF(评分与状态_周度!E1455="🟢 简单模式",8000,0)</f>
        <v/>
      </c>
      <c r="D1179">
        <f>IF(评分与状态_周度!E1455="🟢 普通模式",8000,0)</f>
        <v/>
      </c>
      <c r="E1179">
        <f>IF(评分与状态_周度!E1455="🟡 困难模式",8000,0)</f>
        <v/>
      </c>
      <c r="F1179">
        <f>IF(评分与状态_周度!E1455="🟠 噩梦模式",8000,0)</f>
        <v/>
      </c>
      <c r="G1179">
        <f>IF(评分与状态_周度!E1455="🔴 地狱模式",8000,0)</f>
        <v/>
      </c>
      <c r="H1179">
        <f>IF(评分与状态_周度!E1455="💀 炼狱模式",8000,0)</f>
        <v/>
      </c>
    </row>
    <row r="1180">
      <c r="A1180" s="10">
        <f>回测_周度!A1440</f>
        <v/>
      </c>
      <c r="B1180">
        <f>回测_周度!B1440</f>
        <v/>
      </c>
      <c r="C1180">
        <f>IF(评分与状态_周度!E1456="🟢 简单模式",8000,0)</f>
        <v/>
      </c>
      <c r="D1180">
        <f>IF(评分与状态_周度!E1456="🟢 普通模式",8000,0)</f>
        <v/>
      </c>
      <c r="E1180">
        <f>IF(评分与状态_周度!E1456="🟡 困难模式",8000,0)</f>
        <v/>
      </c>
      <c r="F1180">
        <f>IF(评分与状态_周度!E1456="🟠 噩梦模式",8000,0)</f>
        <v/>
      </c>
      <c r="G1180">
        <f>IF(评分与状态_周度!E1456="🔴 地狱模式",8000,0)</f>
        <v/>
      </c>
      <c r="H1180">
        <f>IF(评分与状态_周度!E1456="💀 炼狱模式",8000,0)</f>
        <v/>
      </c>
    </row>
    <row r="1181">
      <c r="A1181" s="10">
        <f>回测_周度!A1441</f>
        <v/>
      </c>
      <c r="B1181">
        <f>回测_周度!B1441</f>
        <v/>
      </c>
      <c r="C1181">
        <f>IF(评分与状态_周度!E1457="🟢 简单模式",8000,0)</f>
        <v/>
      </c>
      <c r="D1181">
        <f>IF(评分与状态_周度!E1457="🟢 普通模式",8000,0)</f>
        <v/>
      </c>
      <c r="E1181">
        <f>IF(评分与状态_周度!E1457="🟡 困难模式",8000,0)</f>
        <v/>
      </c>
      <c r="F1181">
        <f>IF(评分与状态_周度!E1457="🟠 噩梦模式",8000,0)</f>
        <v/>
      </c>
      <c r="G1181">
        <f>IF(评分与状态_周度!E1457="🔴 地狱模式",8000,0)</f>
        <v/>
      </c>
      <c r="H1181">
        <f>IF(评分与状态_周度!E1457="💀 炼狱模式",8000,0)</f>
        <v/>
      </c>
    </row>
    <row r="1182">
      <c r="A1182" s="10">
        <f>回测_周度!A1442</f>
        <v/>
      </c>
      <c r="B1182">
        <f>回测_周度!B1442</f>
        <v/>
      </c>
      <c r="C1182">
        <f>IF(评分与状态_周度!E1458="🟢 简单模式",8000,0)</f>
        <v/>
      </c>
      <c r="D1182">
        <f>IF(评分与状态_周度!E1458="🟢 普通模式",8000,0)</f>
        <v/>
      </c>
      <c r="E1182">
        <f>IF(评分与状态_周度!E1458="🟡 困难模式",8000,0)</f>
        <v/>
      </c>
      <c r="F1182">
        <f>IF(评分与状态_周度!E1458="🟠 噩梦模式",8000,0)</f>
        <v/>
      </c>
      <c r="G1182">
        <f>IF(评分与状态_周度!E1458="🔴 地狱模式",8000,0)</f>
        <v/>
      </c>
      <c r="H1182">
        <f>IF(评分与状态_周度!E1458="💀 炼狱模式",8000,0)</f>
        <v/>
      </c>
    </row>
    <row r="1183">
      <c r="A1183" s="10">
        <f>回测_周度!A1443</f>
        <v/>
      </c>
      <c r="B1183">
        <f>回测_周度!B1443</f>
        <v/>
      </c>
      <c r="C1183">
        <f>IF(评分与状态_周度!E1459="🟢 简单模式",8000,0)</f>
        <v/>
      </c>
      <c r="D1183">
        <f>IF(评分与状态_周度!E1459="🟢 普通模式",8000,0)</f>
        <v/>
      </c>
      <c r="E1183">
        <f>IF(评分与状态_周度!E1459="🟡 困难模式",8000,0)</f>
        <v/>
      </c>
      <c r="F1183">
        <f>IF(评分与状态_周度!E1459="🟠 噩梦模式",8000,0)</f>
        <v/>
      </c>
      <c r="G1183">
        <f>IF(评分与状态_周度!E1459="🔴 地狱模式",8000,0)</f>
        <v/>
      </c>
      <c r="H1183">
        <f>IF(评分与状态_周度!E1459="💀 炼狱模式",8000,0)</f>
        <v/>
      </c>
    </row>
    <row r="1184">
      <c r="A1184" s="10">
        <f>回测_周度!A1444</f>
        <v/>
      </c>
      <c r="B1184">
        <f>回测_周度!B1444</f>
        <v/>
      </c>
      <c r="C1184">
        <f>IF(评分与状态_周度!E1460="🟢 简单模式",8000,0)</f>
        <v/>
      </c>
      <c r="D1184">
        <f>IF(评分与状态_周度!E1460="🟢 普通模式",8000,0)</f>
        <v/>
      </c>
      <c r="E1184">
        <f>IF(评分与状态_周度!E1460="🟡 困难模式",8000,0)</f>
        <v/>
      </c>
      <c r="F1184">
        <f>IF(评分与状态_周度!E1460="🟠 噩梦模式",8000,0)</f>
        <v/>
      </c>
      <c r="G1184">
        <f>IF(评分与状态_周度!E1460="🔴 地狱模式",8000,0)</f>
        <v/>
      </c>
      <c r="H1184">
        <f>IF(评分与状态_周度!E1460="💀 炼狱模式",8000,0)</f>
        <v/>
      </c>
    </row>
    <row r="1185">
      <c r="A1185" s="10">
        <f>回测_周度!A1445</f>
        <v/>
      </c>
      <c r="B1185">
        <f>回测_周度!B1445</f>
        <v/>
      </c>
      <c r="C1185">
        <f>IF(评分与状态_周度!E1461="🟢 简单模式",8000,0)</f>
        <v/>
      </c>
      <c r="D1185">
        <f>IF(评分与状态_周度!E1461="🟢 普通模式",8000,0)</f>
        <v/>
      </c>
      <c r="E1185">
        <f>IF(评分与状态_周度!E1461="🟡 困难模式",8000,0)</f>
        <v/>
      </c>
      <c r="F1185">
        <f>IF(评分与状态_周度!E1461="🟠 噩梦模式",8000,0)</f>
        <v/>
      </c>
      <c r="G1185">
        <f>IF(评分与状态_周度!E1461="🔴 地狱模式",8000,0)</f>
        <v/>
      </c>
      <c r="H1185">
        <f>IF(评分与状态_周度!E1461="💀 炼狱模式",8000,0)</f>
        <v/>
      </c>
    </row>
    <row r="1186">
      <c r="A1186" s="10">
        <f>回测_周度!A1446</f>
        <v/>
      </c>
      <c r="B1186">
        <f>回测_周度!B1446</f>
        <v/>
      </c>
      <c r="C1186">
        <f>IF(评分与状态_周度!E1462="🟢 简单模式",8000,0)</f>
        <v/>
      </c>
      <c r="D1186">
        <f>IF(评分与状态_周度!E1462="🟢 普通模式",8000,0)</f>
        <v/>
      </c>
      <c r="E1186">
        <f>IF(评分与状态_周度!E1462="🟡 困难模式",8000,0)</f>
        <v/>
      </c>
      <c r="F1186">
        <f>IF(评分与状态_周度!E1462="🟠 噩梦模式",8000,0)</f>
        <v/>
      </c>
      <c r="G1186">
        <f>IF(评分与状态_周度!E1462="🔴 地狱模式",8000,0)</f>
        <v/>
      </c>
      <c r="H1186">
        <f>IF(评分与状态_周度!E1462="💀 炼狱模式",8000,0)</f>
        <v/>
      </c>
    </row>
    <row r="1187">
      <c r="A1187" s="10">
        <f>回测_周度!A1447</f>
        <v/>
      </c>
      <c r="B1187">
        <f>回测_周度!B1447</f>
        <v/>
      </c>
      <c r="C1187">
        <f>IF(评分与状态_周度!E1463="🟢 简单模式",8000,0)</f>
        <v/>
      </c>
      <c r="D1187">
        <f>IF(评分与状态_周度!E1463="🟢 普通模式",8000,0)</f>
        <v/>
      </c>
      <c r="E1187">
        <f>IF(评分与状态_周度!E1463="🟡 困难模式",8000,0)</f>
        <v/>
      </c>
      <c r="F1187">
        <f>IF(评分与状态_周度!E1463="🟠 噩梦模式",8000,0)</f>
        <v/>
      </c>
      <c r="G1187">
        <f>IF(评分与状态_周度!E1463="🔴 地狱模式",8000,0)</f>
        <v/>
      </c>
      <c r="H1187">
        <f>IF(评分与状态_周度!E1463="💀 炼狱模式",8000,0)</f>
        <v/>
      </c>
    </row>
    <row r="1188">
      <c r="A1188" s="10">
        <f>回测_周度!A1448</f>
        <v/>
      </c>
      <c r="B1188">
        <f>回测_周度!B1448</f>
        <v/>
      </c>
      <c r="C1188">
        <f>IF(评分与状态_周度!E1464="🟢 简单模式",8000,0)</f>
        <v/>
      </c>
      <c r="D1188">
        <f>IF(评分与状态_周度!E1464="🟢 普通模式",8000,0)</f>
        <v/>
      </c>
      <c r="E1188">
        <f>IF(评分与状态_周度!E1464="🟡 困难模式",8000,0)</f>
        <v/>
      </c>
      <c r="F1188">
        <f>IF(评分与状态_周度!E1464="🟠 噩梦模式",8000,0)</f>
        <v/>
      </c>
      <c r="G1188">
        <f>IF(评分与状态_周度!E1464="🔴 地狱模式",8000,0)</f>
        <v/>
      </c>
      <c r="H1188">
        <f>IF(评分与状态_周度!E1464="💀 炼狱模式",8000,0)</f>
        <v/>
      </c>
    </row>
    <row r="1189">
      <c r="A1189" s="10">
        <f>回测_周度!A1449</f>
        <v/>
      </c>
      <c r="B1189">
        <f>回测_周度!B1449</f>
        <v/>
      </c>
      <c r="C1189">
        <f>IF(评分与状态_周度!E1465="🟢 简单模式",8000,0)</f>
        <v/>
      </c>
      <c r="D1189">
        <f>IF(评分与状态_周度!E1465="🟢 普通模式",8000,0)</f>
        <v/>
      </c>
      <c r="E1189">
        <f>IF(评分与状态_周度!E1465="🟡 困难模式",8000,0)</f>
        <v/>
      </c>
      <c r="F1189">
        <f>IF(评分与状态_周度!E1465="🟠 噩梦模式",8000,0)</f>
        <v/>
      </c>
      <c r="G1189">
        <f>IF(评分与状态_周度!E1465="🔴 地狱模式",8000,0)</f>
        <v/>
      </c>
      <c r="H1189">
        <f>IF(评分与状态_周度!E1465="💀 炼狱模式",8000,0)</f>
        <v/>
      </c>
    </row>
    <row r="1190">
      <c r="A1190" s="10">
        <f>回测_周度!A1450</f>
        <v/>
      </c>
      <c r="B1190">
        <f>回测_周度!B1450</f>
        <v/>
      </c>
      <c r="C1190">
        <f>IF(评分与状态_周度!E1466="🟢 简单模式",8000,0)</f>
        <v/>
      </c>
      <c r="D1190">
        <f>IF(评分与状态_周度!E1466="🟢 普通模式",8000,0)</f>
        <v/>
      </c>
      <c r="E1190">
        <f>IF(评分与状态_周度!E1466="🟡 困难模式",8000,0)</f>
        <v/>
      </c>
      <c r="F1190">
        <f>IF(评分与状态_周度!E1466="🟠 噩梦模式",8000,0)</f>
        <v/>
      </c>
      <c r="G1190">
        <f>IF(评分与状态_周度!E1466="🔴 地狱模式",8000,0)</f>
        <v/>
      </c>
      <c r="H1190">
        <f>IF(评分与状态_周度!E1466="💀 炼狱模式",8000,0)</f>
        <v/>
      </c>
    </row>
    <row r="1191">
      <c r="A1191" s="10">
        <f>回测_周度!A1451</f>
        <v/>
      </c>
      <c r="B1191">
        <f>回测_周度!B1451</f>
        <v/>
      </c>
      <c r="C1191">
        <f>IF(评分与状态_周度!E1467="🟢 简单模式",8000,0)</f>
        <v/>
      </c>
      <c r="D1191">
        <f>IF(评分与状态_周度!E1467="🟢 普通模式",8000,0)</f>
        <v/>
      </c>
      <c r="E1191">
        <f>IF(评分与状态_周度!E1467="🟡 困难模式",8000,0)</f>
        <v/>
      </c>
      <c r="F1191">
        <f>IF(评分与状态_周度!E1467="🟠 噩梦模式",8000,0)</f>
        <v/>
      </c>
      <c r="G1191">
        <f>IF(评分与状态_周度!E1467="🔴 地狱模式",8000,0)</f>
        <v/>
      </c>
      <c r="H1191">
        <f>IF(评分与状态_周度!E1467="💀 炼狱模式",8000,0)</f>
        <v/>
      </c>
    </row>
    <row r="1192">
      <c r="A1192" s="10">
        <f>回测_周度!A1452</f>
        <v/>
      </c>
      <c r="B1192">
        <f>回测_周度!B1452</f>
        <v/>
      </c>
      <c r="C1192">
        <f>IF(评分与状态_周度!E1468="🟢 简单模式",8000,0)</f>
        <v/>
      </c>
      <c r="D1192">
        <f>IF(评分与状态_周度!E1468="🟢 普通模式",8000,0)</f>
        <v/>
      </c>
      <c r="E1192">
        <f>IF(评分与状态_周度!E1468="🟡 困难模式",8000,0)</f>
        <v/>
      </c>
      <c r="F1192">
        <f>IF(评分与状态_周度!E1468="🟠 噩梦模式",8000,0)</f>
        <v/>
      </c>
      <c r="G1192">
        <f>IF(评分与状态_周度!E1468="🔴 地狱模式",8000,0)</f>
        <v/>
      </c>
      <c r="H1192">
        <f>IF(评分与状态_周度!E1468="💀 炼狱模式",8000,0)</f>
        <v/>
      </c>
    </row>
    <row r="1193">
      <c r="A1193" s="10">
        <f>回测_周度!A1453</f>
        <v/>
      </c>
      <c r="B1193">
        <f>回测_周度!B1453</f>
        <v/>
      </c>
      <c r="C1193">
        <f>IF(评分与状态_周度!E1469="🟢 简单模式",8000,0)</f>
        <v/>
      </c>
      <c r="D1193">
        <f>IF(评分与状态_周度!E1469="🟢 普通模式",8000,0)</f>
        <v/>
      </c>
      <c r="E1193">
        <f>IF(评分与状态_周度!E1469="🟡 困难模式",8000,0)</f>
        <v/>
      </c>
      <c r="F1193">
        <f>IF(评分与状态_周度!E1469="🟠 噩梦模式",8000,0)</f>
        <v/>
      </c>
      <c r="G1193">
        <f>IF(评分与状态_周度!E1469="🔴 地狱模式",8000,0)</f>
        <v/>
      </c>
      <c r="H1193">
        <f>IF(评分与状态_周度!E1469="💀 炼狱模式",8000,0)</f>
        <v/>
      </c>
    </row>
    <row r="1194">
      <c r="A1194" s="10">
        <f>回测_周度!A1454</f>
        <v/>
      </c>
      <c r="B1194">
        <f>回测_周度!B1454</f>
        <v/>
      </c>
      <c r="C1194">
        <f>IF(评分与状态_周度!E1470="🟢 简单模式",8000,0)</f>
        <v/>
      </c>
      <c r="D1194">
        <f>IF(评分与状态_周度!E1470="🟢 普通模式",8000,0)</f>
        <v/>
      </c>
      <c r="E1194">
        <f>IF(评分与状态_周度!E1470="🟡 困难模式",8000,0)</f>
        <v/>
      </c>
      <c r="F1194">
        <f>IF(评分与状态_周度!E1470="🟠 噩梦模式",8000,0)</f>
        <v/>
      </c>
      <c r="G1194">
        <f>IF(评分与状态_周度!E1470="🔴 地狱模式",8000,0)</f>
        <v/>
      </c>
      <c r="H1194">
        <f>IF(评分与状态_周度!E1470="💀 炼狱模式",8000,0)</f>
        <v/>
      </c>
    </row>
    <row r="1195">
      <c r="A1195" s="10">
        <f>回测_周度!A1455</f>
        <v/>
      </c>
      <c r="B1195">
        <f>回测_周度!B1455</f>
        <v/>
      </c>
      <c r="C1195">
        <f>IF(评分与状态_周度!E1471="🟢 简单模式",8000,0)</f>
        <v/>
      </c>
      <c r="D1195">
        <f>IF(评分与状态_周度!E1471="🟢 普通模式",8000,0)</f>
        <v/>
      </c>
      <c r="E1195">
        <f>IF(评分与状态_周度!E1471="🟡 困难模式",8000,0)</f>
        <v/>
      </c>
      <c r="F1195">
        <f>IF(评分与状态_周度!E1471="🟠 噩梦模式",8000,0)</f>
        <v/>
      </c>
      <c r="G1195">
        <f>IF(评分与状态_周度!E1471="🔴 地狱模式",8000,0)</f>
        <v/>
      </c>
      <c r="H1195">
        <f>IF(评分与状态_周度!E1471="💀 炼狱模式",8000,0)</f>
        <v/>
      </c>
    </row>
    <row r="1196">
      <c r="A1196" s="10">
        <f>回测_周度!A1456</f>
        <v/>
      </c>
      <c r="B1196">
        <f>回测_周度!B1456</f>
        <v/>
      </c>
      <c r="C1196">
        <f>IF(评分与状态_周度!E1472="🟢 简单模式",8000,0)</f>
        <v/>
      </c>
      <c r="D1196">
        <f>IF(评分与状态_周度!E1472="🟢 普通模式",8000,0)</f>
        <v/>
      </c>
      <c r="E1196">
        <f>IF(评分与状态_周度!E1472="🟡 困难模式",8000,0)</f>
        <v/>
      </c>
      <c r="F1196">
        <f>IF(评分与状态_周度!E1472="🟠 噩梦模式",8000,0)</f>
        <v/>
      </c>
      <c r="G1196">
        <f>IF(评分与状态_周度!E1472="🔴 地狱模式",8000,0)</f>
        <v/>
      </c>
      <c r="H1196">
        <f>IF(评分与状态_周度!E1472="💀 炼狱模式",8000,0)</f>
        <v/>
      </c>
    </row>
    <row r="1197">
      <c r="A1197" s="10">
        <f>回测_周度!A1457</f>
        <v/>
      </c>
      <c r="B1197">
        <f>回测_周度!B1457</f>
        <v/>
      </c>
      <c r="C1197">
        <f>IF(评分与状态_周度!E1473="🟢 简单模式",8000,0)</f>
        <v/>
      </c>
      <c r="D1197">
        <f>IF(评分与状态_周度!E1473="🟢 普通模式",8000,0)</f>
        <v/>
      </c>
      <c r="E1197">
        <f>IF(评分与状态_周度!E1473="🟡 困难模式",8000,0)</f>
        <v/>
      </c>
      <c r="F1197">
        <f>IF(评分与状态_周度!E1473="🟠 噩梦模式",8000,0)</f>
        <v/>
      </c>
      <c r="G1197">
        <f>IF(评分与状态_周度!E1473="🔴 地狱模式",8000,0)</f>
        <v/>
      </c>
      <c r="H1197">
        <f>IF(评分与状态_周度!E1473="💀 炼狱模式",8000,0)</f>
        <v/>
      </c>
    </row>
    <row r="1198">
      <c r="A1198" s="10">
        <f>回测_周度!A1458</f>
        <v/>
      </c>
      <c r="B1198">
        <f>回测_周度!B1458</f>
        <v/>
      </c>
      <c r="C1198">
        <f>IF(评分与状态_周度!E1474="🟢 简单模式",8000,0)</f>
        <v/>
      </c>
      <c r="D1198">
        <f>IF(评分与状态_周度!E1474="🟢 普通模式",8000,0)</f>
        <v/>
      </c>
      <c r="E1198">
        <f>IF(评分与状态_周度!E1474="🟡 困难模式",8000,0)</f>
        <v/>
      </c>
      <c r="F1198">
        <f>IF(评分与状态_周度!E1474="🟠 噩梦模式",8000,0)</f>
        <v/>
      </c>
      <c r="G1198">
        <f>IF(评分与状态_周度!E1474="🔴 地狱模式",8000,0)</f>
        <v/>
      </c>
      <c r="H1198">
        <f>IF(评分与状态_周度!E1474="💀 炼狱模式",8000,0)</f>
        <v/>
      </c>
    </row>
    <row r="1199">
      <c r="A1199" s="10">
        <f>回测_周度!A1459</f>
        <v/>
      </c>
      <c r="B1199">
        <f>回测_周度!B1459</f>
        <v/>
      </c>
      <c r="C1199">
        <f>IF(评分与状态_周度!E1475="🟢 简单模式",8000,0)</f>
        <v/>
      </c>
      <c r="D1199">
        <f>IF(评分与状态_周度!E1475="🟢 普通模式",8000,0)</f>
        <v/>
      </c>
      <c r="E1199">
        <f>IF(评分与状态_周度!E1475="🟡 困难模式",8000,0)</f>
        <v/>
      </c>
      <c r="F1199">
        <f>IF(评分与状态_周度!E1475="🟠 噩梦模式",8000,0)</f>
        <v/>
      </c>
      <c r="G1199">
        <f>IF(评分与状态_周度!E1475="🔴 地狱模式",8000,0)</f>
        <v/>
      </c>
      <c r="H1199">
        <f>IF(评分与状态_周度!E1475="💀 炼狱模式",8000,0)</f>
        <v/>
      </c>
    </row>
    <row r="1200">
      <c r="A1200" s="10">
        <f>回测_周度!A1460</f>
        <v/>
      </c>
      <c r="B1200">
        <f>回测_周度!B1460</f>
        <v/>
      </c>
      <c r="C1200">
        <f>IF(评分与状态_周度!E1476="🟢 简单模式",8000,0)</f>
        <v/>
      </c>
      <c r="D1200">
        <f>IF(评分与状态_周度!E1476="🟢 普通模式",8000,0)</f>
        <v/>
      </c>
      <c r="E1200">
        <f>IF(评分与状态_周度!E1476="🟡 困难模式",8000,0)</f>
        <v/>
      </c>
      <c r="F1200">
        <f>IF(评分与状态_周度!E1476="🟠 噩梦模式",8000,0)</f>
        <v/>
      </c>
      <c r="G1200">
        <f>IF(评分与状态_周度!E1476="🔴 地狱模式",8000,0)</f>
        <v/>
      </c>
      <c r="H1200">
        <f>IF(评分与状态_周度!E1476="💀 炼狱模式",8000,0)</f>
        <v/>
      </c>
    </row>
    <row r="1201">
      <c r="A1201" s="10">
        <f>回测_周度!A1461</f>
        <v/>
      </c>
      <c r="B1201">
        <f>回测_周度!B1461</f>
        <v/>
      </c>
      <c r="C1201">
        <f>IF(评分与状态_周度!E1477="🟢 简单模式",8000,0)</f>
        <v/>
      </c>
      <c r="D1201">
        <f>IF(评分与状态_周度!E1477="🟢 普通模式",8000,0)</f>
        <v/>
      </c>
      <c r="E1201">
        <f>IF(评分与状态_周度!E1477="🟡 困难模式",8000,0)</f>
        <v/>
      </c>
      <c r="F1201">
        <f>IF(评分与状态_周度!E1477="🟠 噩梦模式",8000,0)</f>
        <v/>
      </c>
      <c r="G1201">
        <f>IF(评分与状态_周度!E1477="🔴 地狱模式",8000,0)</f>
        <v/>
      </c>
      <c r="H1201">
        <f>IF(评分与状态_周度!E1477="💀 炼狱模式",8000,0)</f>
        <v/>
      </c>
    </row>
    <row r="1202">
      <c r="A1202" s="10">
        <f>回测_周度!A1462</f>
        <v/>
      </c>
      <c r="B1202">
        <f>回测_周度!B1462</f>
        <v/>
      </c>
      <c r="C1202">
        <f>IF(评分与状态_周度!E1478="🟢 简单模式",8000,0)</f>
        <v/>
      </c>
      <c r="D1202">
        <f>IF(评分与状态_周度!E1478="🟢 普通模式",8000,0)</f>
        <v/>
      </c>
      <c r="E1202">
        <f>IF(评分与状态_周度!E1478="🟡 困难模式",8000,0)</f>
        <v/>
      </c>
      <c r="F1202">
        <f>IF(评分与状态_周度!E1478="🟠 噩梦模式",8000,0)</f>
        <v/>
      </c>
      <c r="G1202">
        <f>IF(评分与状态_周度!E1478="🔴 地狱模式",8000,0)</f>
        <v/>
      </c>
      <c r="H1202">
        <f>IF(评分与状态_周度!E1478="💀 炼狱模式",8000,0)</f>
        <v/>
      </c>
    </row>
    <row r="1203">
      <c r="A1203" s="10">
        <f>回测_周度!A1463</f>
        <v/>
      </c>
      <c r="B1203">
        <f>回测_周度!B1463</f>
        <v/>
      </c>
      <c r="C1203">
        <f>IF(评分与状态_周度!E1479="🟢 简单模式",8000,0)</f>
        <v/>
      </c>
      <c r="D1203">
        <f>IF(评分与状态_周度!E1479="🟢 普通模式",8000,0)</f>
        <v/>
      </c>
      <c r="E1203">
        <f>IF(评分与状态_周度!E1479="🟡 困难模式",8000,0)</f>
        <v/>
      </c>
      <c r="F1203">
        <f>IF(评分与状态_周度!E1479="🟠 噩梦模式",8000,0)</f>
        <v/>
      </c>
      <c r="G1203">
        <f>IF(评分与状态_周度!E1479="🔴 地狱模式",8000,0)</f>
        <v/>
      </c>
      <c r="H1203">
        <f>IF(评分与状态_周度!E1479="💀 炼狱模式",8000,0)</f>
        <v/>
      </c>
    </row>
    <row r="1204">
      <c r="A1204" s="10">
        <f>回测_周度!A1464</f>
        <v/>
      </c>
      <c r="B1204">
        <f>回测_周度!B1464</f>
        <v/>
      </c>
      <c r="C1204">
        <f>IF(评分与状态_周度!E1480="🟢 简单模式",8000,0)</f>
        <v/>
      </c>
      <c r="D1204">
        <f>IF(评分与状态_周度!E1480="🟢 普通模式",8000,0)</f>
        <v/>
      </c>
      <c r="E1204">
        <f>IF(评分与状态_周度!E1480="🟡 困难模式",8000,0)</f>
        <v/>
      </c>
      <c r="F1204">
        <f>IF(评分与状态_周度!E1480="🟠 噩梦模式",8000,0)</f>
        <v/>
      </c>
      <c r="G1204">
        <f>IF(评分与状态_周度!E1480="🔴 地狱模式",8000,0)</f>
        <v/>
      </c>
      <c r="H1204">
        <f>IF(评分与状态_周度!E1480="💀 炼狱模式",8000,0)</f>
        <v/>
      </c>
    </row>
    <row r="1205">
      <c r="A1205" s="10">
        <f>回测_周度!A1465</f>
        <v/>
      </c>
      <c r="B1205">
        <f>回测_周度!B1465</f>
        <v/>
      </c>
      <c r="C1205">
        <f>IF(评分与状态_周度!E1481="🟢 简单模式",8000,0)</f>
        <v/>
      </c>
      <c r="D1205">
        <f>IF(评分与状态_周度!E1481="🟢 普通模式",8000,0)</f>
        <v/>
      </c>
      <c r="E1205">
        <f>IF(评分与状态_周度!E1481="🟡 困难模式",8000,0)</f>
        <v/>
      </c>
      <c r="F1205">
        <f>IF(评分与状态_周度!E1481="🟠 噩梦模式",8000,0)</f>
        <v/>
      </c>
      <c r="G1205">
        <f>IF(评分与状态_周度!E1481="🔴 地狱模式",8000,0)</f>
        <v/>
      </c>
      <c r="H1205">
        <f>IF(评分与状态_周度!E1481="💀 炼狱模式",8000,0)</f>
        <v/>
      </c>
    </row>
    <row r="1206">
      <c r="A1206" s="10">
        <f>回测_周度!A1466</f>
        <v/>
      </c>
      <c r="B1206">
        <f>回测_周度!B1466</f>
        <v/>
      </c>
      <c r="C1206">
        <f>IF(评分与状态_周度!E1482="🟢 简单模式",8000,0)</f>
        <v/>
      </c>
      <c r="D1206">
        <f>IF(评分与状态_周度!E1482="🟢 普通模式",8000,0)</f>
        <v/>
      </c>
      <c r="E1206">
        <f>IF(评分与状态_周度!E1482="🟡 困难模式",8000,0)</f>
        <v/>
      </c>
      <c r="F1206">
        <f>IF(评分与状态_周度!E1482="🟠 噩梦模式",8000,0)</f>
        <v/>
      </c>
      <c r="G1206">
        <f>IF(评分与状态_周度!E1482="🔴 地狱模式",8000,0)</f>
        <v/>
      </c>
      <c r="H1206">
        <f>IF(评分与状态_周度!E1482="💀 炼狱模式",8000,0)</f>
        <v/>
      </c>
    </row>
    <row r="1207">
      <c r="A1207" s="10">
        <f>回测_周度!A1467</f>
        <v/>
      </c>
      <c r="B1207">
        <f>回测_周度!B1467</f>
        <v/>
      </c>
      <c r="C1207">
        <f>IF(评分与状态_周度!E1483="🟢 简单模式",8000,0)</f>
        <v/>
      </c>
      <c r="D1207">
        <f>IF(评分与状态_周度!E1483="🟢 普通模式",8000,0)</f>
        <v/>
      </c>
      <c r="E1207">
        <f>IF(评分与状态_周度!E1483="🟡 困难模式",8000,0)</f>
        <v/>
      </c>
      <c r="F1207">
        <f>IF(评分与状态_周度!E1483="🟠 噩梦模式",8000,0)</f>
        <v/>
      </c>
      <c r="G1207">
        <f>IF(评分与状态_周度!E1483="🔴 地狱模式",8000,0)</f>
        <v/>
      </c>
      <c r="H1207">
        <f>IF(评分与状态_周度!E1483="💀 炼狱模式",8000,0)</f>
        <v/>
      </c>
    </row>
    <row r="1208">
      <c r="A1208" s="10">
        <f>回测_周度!A1468</f>
        <v/>
      </c>
      <c r="B1208">
        <f>回测_周度!B1468</f>
        <v/>
      </c>
      <c r="C1208">
        <f>IF(评分与状态_周度!E1484="🟢 简单模式",8000,0)</f>
        <v/>
      </c>
      <c r="D1208">
        <f>IF(评分与状态_周度!E1484="🟢 普通模式",8000,0)</f>
        <v/>
      </c>
      <c r="E1208">
        <f>IF(评分与状态_周度!E1484="🟡 困难模式",8000,0)</f>
        <v/>
      </c>
      <c r="F1208">
        <f>IF(评分与状态_周度!E1484="🟠 噩梦模式",8000,0)</f>
        <v/>
      </c>
      <c r="G1208">
        <f>IF(评分与状态_周度!E1484="🔴 地狱模式",8000,0)</f>
        <v/>
      </c>
      <c r="H1208">
        <f>IF(评分与状态_周度!E1484="💀 炼狱模式",8000,0)</f>
        <v/>
      </c>
    </row>
    <row r="1209">
      <c r="A1209" s="10">
        <f>回测_周度!A1469</f>
        <v/>
      </c>
      <c r="B1209">
        <f>回测_周度!B1469</f>
        <v/>
      </c>
      <c r="C1209">
        <f>IF(评分与状态_周度!E1485="🟢 简单模式",8000,0)</f>
        <v/>
      </c>
      <c r="D1209">
        <f>IF(评分与状态_周度!E1485="🟢 普通模式",8000,0)</f>
        <v/>
      </c>
      <c r="E1209">
        <f>IF(评分与状态_周度!E1485="🟡 困难模式",8000,0)</f>
        <v/>
      </c>
      <c r="F1209">
        <f>IF(评分与状态_周度!E1485="🟠 噩梦模式",8000,0)</f>
        <v/>
      </c>
      <c r="G1209">
        <f>IF(评分与状态_周度!E1485="🔴 地狱模式",8000,0)</f>
        <v/>
      </c>
      <c r="H1209">
        <f>IF(评分与状态_周度!E1485="💀 炼狱模式",8000,0)</f>
        <v/>
      </c>
    </row>
    <row r="1210">
      <c r="A1210" s="10">
        <f>回测_周度!A1470</f>
        <v/>
      </c>
      <c r="B1210">
        <f>回测_周度!B1470</f>
        <v/>
      </c>
      <c r="C1210">
        <f>IF(评分与状态_周度!E1486="🟢 简单模式",8000,0)</f>
        <v/>
      </c>
      <c r="D1210">
        <f>IF(评分与状态_周度!E1486="🟢 普通模式",8000,0)</f>
        <v/>
      </c>
      <c r="E1210">
        <f>IF(评分与状态_周度!E1486="🟡 困难模式",8000,0)</f>
        <v/>
      </c>
      <c r="F1210">
        <f>IF(评分与状态_周度!E1486="🟠 噩梦模式",8000,0)</f>
        <v/>
      </c>
      <c r="G1210">
        <f>IF(评分与状态_周度!E1486="🔴 地狱模式",8000,0)</f>
        <v/>
      </c>
      <c r="H1210">
        <f>IF(评分与状态_周度!E1486="💀 炼狱模式",8000,0)</f>
        <v/>
      </c>
    </row>
    <row r="1211">
      <c r="A1211" s="10">
        <f>回测_周度!A1471</f>
        <v/>
      </c>
      <c r="B1211">
        <f>回测_周度!B1471</f>
        <v/>
      </c>
      <c r="C1211">
        <f>IF(评分与状态_周度!E1487="🟢 简单模式",8000,0)</f>
        <v/>
      </c>
      <c r="D1211">
        <f>IF(评分与状态_周度!E1487="🟢 普通模式",8000,0)</f>
        <v/>
      </c>
      <c r="E1211">
        <f>IF(评分与状态_周度!E1487="🟡 困难模式",8000,0)</f>
        <v/>
      </c>
      <c r="F1211">
        <f>IF(评分与状态_周度!E1487="🟠 噩梦模式",8000,0)</f>
        <v/>
      </c>
      <c r="G1211">
        <f>IF(评分与状态_周度!E1487="🔴 地狱模式",8000,0)</f>
        <v/>
      </c>
      <c r="H1211">
        <f>IF(评分与状态_周度!E1487="💀 炼狱模式",8000,0)</f>
        <v/>
      </c>
    </row>
    <row r="1212">
      <c r="A1212" s="10">
        <f>回测_周度!A1472</f>
        <v/>
      </c>
      <c r="B1212">
        <f>回测_周度!B1472</f>
        <v/>
      </c>
      <c r="C1212">
        <f>IF(评分与状态_周度!E1488="🟢 简单模式",8000,0)</f>
        <v/>
      </c>
      <c r="D1212">
        <f>IF(评分与状态_周度!E1488="🟢 普通模式",8000,0)</f>
        <v/>
      </c>
      <c r="E1212">
        <f>IF(评分与状态_周度!E1488="🟡 困难模式",8000,0)</f>
        <v/>
      </c>
      <c r="F1212">
        <f>IF(评分与状态_周度!E1488="🟠 噩梦模式",8000,0)</f>
        <v/>
      </c>
      <c r="G1212">
        <f>IF(评分与状态_周度!E1488="🔴 地狱模式",8000,0)</f>
        <v/>
      </c>
      <c r="H1212">
        <f>IF(评分与状态_周度!E1488="💀 炼狱模式",8000,0)</f>
        <v/>
      </c>
    </row>
    <row r="1213">
      <c r="A1213" s="10">
        <f>回测_周度!A1473</f>
        <v/>
      </c>
      <c r="B1213">
        <f>回测_周度!B1473</f>
        <v/>
      </c>
      <c r="C1213">
        <f>IF(评分与状态_周度!E1489="🟢 简单模式",8000,0)</f>
        <v/>
      </c>
      <c r="D1213">
        <f>IF(评分与状态_周度!E1489="🟢 普通模式",8000,0)</f>
        <v/>
      </c>
      <c r="E1213">
        <f>IF(评分与状态_周度!E1489="🟡 困难模式",8000,0)</f>
        <v/>
      </c>
      <c r="F1213">
        <f>IF(评分与状态_周度!E1489="🟠 噩梦模式",8000,0)</f>
        <v/>
      </c>
      <c r="G1213">
        <f>IF(评分与状态_周度!E1489="🔴 地狱模式",8000,0)</f>
        <v/>
      </c>
      <c r="H1213">
        <f>IF(评分与状态_周度!E1489="💀 炼狱模式",8000,0)</f>
        <v/>
      </c>
    </row>
    <row r="1214">
      <c r="A1214" s="10">
        <f>回测_周度!A1474</f>
        <v/>
      </c>
      <c r="B1214">
        <f>回测_周度!B1474</f>
        <v/>
      </c>
      <c r="C1214">
        <f>IF(评分与状态_周度!E1490="🟢 简单模式",8000,0)</f>
        <v/>
      </c>
      <c r="D1214">
        <f>IF(评分与状态_周度!E1490="🟢 普通模式",8000,0)</f>
        <v/>
      </c>
      <c r="E1214">
        <f>IF(评分与状态_周度!E1490="🟡 困难模式",8000,0)</f>
        <v/>
      </c>
      <c r="F1214">
        <f>IF(评分与状态_周度!E1490="🟠 噩梦模式",8000,0)</f>
        <v/>
      </c>
      <c r="G1214">
        <f>IF(评分与状态_周度!E1490="🔴 地狱模式",8000,0)</f>
        <v/>
      </c>
      <c r="H1214">
        <f>IF(评分与状态_周度!E1490="💀 炼狱模式",8000,0)</f>
        <v/>
      </c>
    </row>
    <row r="1215">
      <c r="A1215" s="10">
        <f>回测_周度!A1475</f>
        <v/>
      </c>
      <c r="B1215">
        <f>回测_周度!B1475</f>
        <v/>
      </c>
      <c r="C1215">
        <f>IF(评分与状态_周度!E1491="🟢 简单模式",8000,0)</f>
        <v/>
      </c>
      <c r="D1215">
        <f>IF(评分与状态_周度!E1491="🟢 普通模式",8000,0)</f>
        <v/>
      </c>
      <c r="E1215">
        <f>IF(评分与状态_周度!E1491="🟡 困难模式",8000,0)</f>
        <v/>
      </c>
      <c r="F1215">
        <f>IF(评分与状态_周度!E1491="🟠 噩梦模式",8000,0)</f>
        <v/>
      </c>
      <c r="G1215">
        <f>IF(评分与状态_周度!E1491="🔴 地狱模式",8000,0)</f>
        <v/>
      </c>
      <c r="H1215">
        <f>IF(评分与状态_周度!E1491="💀 炼狱模式",8000,0)</f>
        <v/>
      </c>
    </row>
    <row r="1216">
      <c r="A1216" s="10">
        <f>回测_周度!A1476</f>
        <v/>
      </c>
      <c r="B1216">
        <f>回测_周度!B1476</f>
        <v/>
      </c>
      <c r="C1216">
        <f>IF(评分与状态_周度!E1492="🟢 简单模式",8000,0)</f>
        <v/>
      </c>
      <c r="D1216">
        <f>IF(评分与状态_周度!E1492="🟢 普通模式",8000,0)</f>
        <v/>
      </c>
      <c r="E1216">
        <f>IF(评分与状态_周度!E1492="🟡 困难模式",8000,0)</f>
        <v/>
      </c>
      <c r="F1216">
        <f>IF(评分与状态_周度!E1492="🟠 噩梦模式",8000,0)</f>
        <v/>
      </c>
      <c r="G1216">
        <f>IF(评分与状态_周度!E1492="🔴 地狱模式",8000,0)</f>
        <v/>
      </c>
      <c r="H1216">
        <f>IF(评分与状态_周度!E1492="💀 炼狱模式",8000,0)</f>
        <v/>
      </c>
    </row>
    <row r="1217">
      <c r="A1217" s="10">
        <f>回测_周度!A1477</f>
        <v/>
      </c>
      <c r="B1217">
        <f>回测_周度!B1477</f>
        <v/>
      </c>
      <c r="C1217">
        <f>IF(评分与状态_周度!E1493="🟢 简单模式",8000,0)</f>
        <v/>
      </c>
      <c r="D1217">
        <f>IF(评分与状态_周度!E1493="🟢 普通模式",8000,0)</f>
        <v/>
      </c>
      <c r="E1217">
        <f>IF(评分与状态_周度!E1493="🟡 困难模式",8000,0)</f>
        <v/>
      </c>
      <c r="F1217">
        <f>IF(评分与状态_周度!E1493="🟠 噩梦模式",8000,0)</f>
        <v/>
      </c>
      <c r="G1217">
        <f>IF(评分与状态_周度!E1493="🔴 地狱模式",8000,0)</f>
        <v/>
      </c>
      <c r="H1217">
        <f>IF(评分与状态_周度!E1493="💀 炼狱模式",8000,0)</f>
        <v/>
      </c>
    </row>
    <row r="1218">
      <c r="A1218" s="10">
        <f>回测_周度!A1478</f>
        <v/>
      </c>
      <c r="B1218">
        <f>回测_周度!B1478</f>
        <v/>
      </c>
      <c r="C1218">
        <f>IF(评分与状态_周度!E1494="🟢 简单模式",8000,0)</f>
        <v/>
      </c>
      <c r="D1218">
        <f>IF(评分与状态_周度!E1494="🟢 普通模式",8000,0)</f>
        <v/>
      </c>
      <c r="E1218">
        <f>IF(评分与状态_周度!E1494="🟡 困难模式",8000,0)</f>
        <v/>
      </c>
      <c r="F1218">
        <f>IF(评分与状态_周度!E1494="🟠 噩梦模式",8000,0)</f>
        <v/>
      </c>
      <c r="G1218">
        <f>IF(评分与状态_周度!E1494="🔴 地狱模式",8000,0)</f>
        <v/>
      </c>
      <c r="H1218">
        <f>IF(评分与状态_周度!E1494="💀 炼狱模式",8000,0)</f>
        <v/>
      </c>
    </row>
    <row r="1219">
      <c r="A1219" s="10">
        <f>回测_周度!A1479</f>
        <v/>
      </c>
      <c r="B1219">
        <f>回测_周度!B1479</f>
        <v/>
      </c>
      <c r="C1219">
        <f>IF(评分与状态_周度!E1495="🟢 简单模式",8000,0)</f>
        <v/>
      </c>
      <c r="D1219">
        <f>IF(评分与状态_周度!E1495="🟢 普通模式",8000,0)</f>
        <v/>
      </c>
      <c r="E1219">
        <f>IF(评分与状态_周度!E1495="🟡 困难模式",8000,0)</f>
        <v/>
      </c>
      <c r="F1219">
        <f>IF(评分与状态_周度!E1495="🟠 噩梦模式",8000,0)</f>
        <v/>
      </c>
      <c r="G1219">
        <f>IF(评分与状态_周度!E1495="🔴 地狱模式",8000,0)</f>
        <v/>
      </c>
      <c r="H1219">
        <f>IF(评分与状态_周度!E1495="💀 炼狱模式",8000,0)</f>
        <v/>
      </c>
    </row>
    <row r="1220">
      <c r="A1220" s="10">
        <f>回测_周度!A1480</f>
        <v/>
      </c>
      <c r="B1220">
        <f>回测_周度!B1480</f>
        <v/>
      </c>
      <c r="C1220">
        <f>IF(评分与状态_周度!E1496="🟢 简单模式",8000,0)</f>
        <v/>
      </c>
      <c r="D1220">
        <f>IF(评分与状态_周度!E1496="🟢 普通模式",8000,0)</f>
        <v/>
      </c>
      <c r="E1220">
        <f>IF(评分与状态_周度!E1496="🟡 困难模式",8000,0)</f>
        <v/>
      </c>
      <c r="F1220">
        <f>IF(评分与状态_周度!E1496="🟠 噩梦模式",8000,0)</f>
        <v/>
      </c>
      <c r="G1220">
        <f>IF(评分与状态_周度!E1496="🔴 地狱模式",8000,0)</f>
        <v/>
      </c>
      <c r="H1220">
        <f>IF(评分与状态_周度!E1496="💀 炼狱模式",8000,0)</f>
        <v/>
      </c>
    </row>
    <row r="1221">
      <c r="A1221" s="10">
        <f>回测_周度!A1481</f>
        <v/>
      </c>
      <c r="B1221">
        <f>回测_周度!B1481</f>
        <v/>
      </c>
      <c r="C1221">
        <f>IF(评分与状态_周度!E1497="🟢 简单模式",8000,0)</f>
        <v/>
      </c>
      <c r="D1221">
        <f>IF(评分与状态_周度!E1497="🟢 普通模式",8000,0)</f>
        <v/>
      </c>
      <c r="E1221">
        <f>IF(评分与状态_周度!E1497="🟡 困难模式",8000,0)</f>
        <v/>
      </c>
      <c r="F1221">
        <f>IF(评分与状态_周度!E1497="🟠 噩梦模式",8000,0)</f>
        <v/>
      </c>
      <c r="G1221">
        <f>IF(评分与状态_周度!E1497="🔴 地狱模式",8000,0)</f>
        <v/>
      </c>
      <c r="H1221">
        <f>IF(评分与状态_周度!E1497="💀 炼狱模式",8000,0)</f>
        <v/>
      </c>
    </row>
    <row r="1222">
      <c r="A1222" s="10">
        <f>回测_周度!A1482</f>
        <v/>
      </c>
      <c r="B1222">
        <f>回测_周度!B1482</f>
        <v/>
      </c>
      <c r="C1222">
        <f>IF(评分与状态_周度!E1498="🟢 简单模式",8000,0)</f>
        <v/>
      </c>
      <c r="D1222">
        <f>IF(评分与状态_周度!E1498="🟢 普通模式",8000,0)</f>
        <v/>
      </c>
      <c r="E1222">
        <f>IF(评分与状态_周度!E1498="🟡 困难模式",8000,0)</f>
        <v/>
      </c>
      <c r="F1222">
        <f>IF(评分与状态_周度!E1498="🟠 噩梦模式",8000,0)</f>
        <v/>
      </c>
      <c r="G1222">
        <f>IF(评分与状态_周度!E1498="🔴 地狱模式",8000,0)</f>
        <v/>
      </c>
      <c r="H1222">
        <f>IF(评分与状态_周度!E1498="💀 炼狱模式",8000,0)</f>
        <v/>
      </c>
    </row>
    <row r="1223">
      <c r="A1223" s="10">
        <f>回测_周度!A1483</f>
        <v/>
      </c>
      <c r="B1223">
        <f>回测_周度!B1483</f>
        <v/>
      </c>
      <c r="C1223">
        <f>IF(评分与状态_周度!E1499="🟢 简单模式",8000,0)</f>
        <v/>
      </c>
      <c r="D1223">
        <f>IF(评分与状态_周度!E1499="🟢 普通模式",8000,0)</f>
        <v/>
      </c>
      <c r="E1223">
        <f>IF(评分与状态_周度!E1499="🟡 困难模式",8000,0)</f>
        <v/>
      </c>
      <c r="F1223">
        <f>IF(评分与状态_周度!E1499="🟠 噩梦模式",8000,0)</f>
        <v/>
      </c>
      <c r="G1223">
        <f>IF(评分与状态_周度!E1499="🔴 地狱模式",8000,0)</f>
        <v/>
      </c>
      <c r="H1223">
        <f>IF(评分与状态_周度!E1499="💀 炼狱模式",8000,0)</f>
        <v/>
      </c>
    </row>
    <row r="1224">
      <c r="A1224" s="10">
        <f>回测_周度!A1484</f>
        <v/>
      </c>
      <c r="B1224">
        <f>回测_周度!B1484</f>
        <v/>
      </c>
      <c r="C1224">
        <f>IF(评分与状态_周度!E1500="🟢 简单模式",8000,0)</f>
        <v/>
      </c>
      <c r="D1224">
        <f>IF(评分与状态_周度!E1500="🟢 普通模式",8000,0)</f>
        <v/>
      </c>
      <c r="E1224">
        <f>IF(评分与状态_周度!E1500="🟡 困难模式",8000,0)</f>
        <v/>
      </c>
      <c r="F1224">
        <f>IF(评分与状态_周度!E1500="🟠 噩梦模式",8000,0)</f>
        <v/>
      </c>
      <c r="G1224">
        <f>IF(评分与状态_周度!E1500="🔴 地狱模式",8000,0)</f>
        <v/>
      </c>
      <c r="H1224">
        <f>IF(评分与状态_周度!E1500="💀 炼狱模式",8000,0)</f>
        <v/>
      </c>
    </row>
    <row r="1225">
      <c r="A1225" s="10">
        <f>回测_周度!A1485</f>
        <v/>
      </c>
      <c r="B1225">
        <f>回测_周度!B1485</f>
        <v/>
      </c>
      <c r="C1225">
        <f>IF(评分与状态_周度!E1501="🟢 简单模式",8000,0)</f>
        <v/>
      </c>
      <c r="D1225">
        <f>IF(评分与状态_周度!E1501="🟢 普通模式",8000,0)</f>
        <v/>
      </c>
      <c r="E1225">
        <f>IF(评分与状态_周度!E1501="🟡 困难模式",8000,0)</f>
        <v/>
      </c>
      <c r="F1225">
        <f>IF(评分与状态_周度!E1501="🟠 噩梦模式",8000,0)</f>
        <v/>
      </c>
      <c r="G1225">
        <f>IF(评分与状态_周度!E1501="🔴 地狱模式",8000,0)</f>
        <v/>
      </c>
      <c r="H1225">
        <f>IF(评分与状态_周度!E1501="💀 炼狱模式",8000,0)</f>
        <v/>
      </c>
    </row>
    <row r="1226">
      <c r="A1226" s="10">
        <f>回测_周度!A1486</f>
        <v/>
      </c>
      <c r="B1226">
        <f>回测_周度!B1486</f>
        <v/>
      </c>
      <c r="C1226">
        <f>IF(评分与状态_周度!E1502="🟢 简单模式",8000,0)</f>
        <v/>
      </c>
      <c r="D1226">
        <f>IF(评分与状态_周度!E1502="🟢 普通模式",8000,0)</f>
        <v/>
      </c>
      <c r="E1226">
        <f>IF(评分与状态_周度!E1502="🟡 困难模式",8000,0)</f>
        <v/>
      </c>
      <c r="F1226">
        <f>IF(评分与状态_周度!E1502="🟠 噩梦模式",8000,0)</f>
        <v/>
      </c>
      <c r="G1226">
        <f>IF(评分与状态_周度!E1502="🔴 地狱模式",8000,0)</f>
        <v/>
      </c>
      <c r="H1226">
        <f>IF(评分与状态_周度!E1502="💀 炼狱模式",8000,0)</f>
        <v/>
      </c>
    </row>
    <row r="1227">
      <c r="A1227" s="10">
        <f>回测_周度!A1487</f>
        <v/>
      </c>
      <c r="B1227">
        <f>回测_周度!B1487</f>
        <v/>
      </c>
      <c r="C1227">
        <f>IF(评分与状态_周度!E1503="🟢 简单模式",8000,0)</f>
        <v/>
      </c>
      <c r="D1227">
        <f>IF(评分与状态_周度!E1503="🟢 普通模式",8000,0)</f>
        <v/>
      </c>
      <c r="E1227">
        <f>IF(评分与状态_周度!E1503="🟡 困难模式",8000,0)</f>
        <v/>
      </c>
      <c r="F1227">
        <f>IF(评分与状态_周度!E1503="🟠 噩梦模式",8000,0)</f>
        <v/>
      </c>
      <c r="G1227">
        <f>IF(评分与状态_周度!E1503="🔴 地狱模式",8000,0)</f>
        <v/>
      </c>
      <c r="H1227">
        <f>IF(评分与状态_周度!E1503="💀 炼狱模式",8000,0)</f>
        <v/>
      </c>
    </row>
    <row r="1228">
      <c r="A1228" s="10">
        <f>回测_周度!A1488</f>
        <v/>
      </c>
      <c r="B1228">
        <f>回测_周度!B1488</f>
        <v/>
      </c>
      <c r="C1228">
        <f>IF(评分与状态_周度!E1504="🟢 简单模式",8000,0)</f>
        <v/>
      </c>
      <c r="D1228">
        <f>IF(评分与状态_周度!E1504="🟢 普通模式",8000,0)</f>
        <v/>
      </c>
      <c r="E1228">
        <f>IF(评分与状态_周度!E1504="🟡 困难模式",8000,0)</f>
        <v/>
      </c>
      <c r="F1228">
        <f>IF(评分与状态_周度!E1504="🟠 噩梦模式",8000,0)</f>
        <v/>
      </c>
      <c r="G1228">
        <f>IF(评分与状态_周度!E1504="🔴 地狱模式",8000,0)</f>
        <v/>
      </c>
      <c r="H1228">
        <f>IF(评分与状态_周度!E1504="💀 炼狱模式",8000,0)</f>
        <v/>
      </c>
    </row>
    <row r="1229">
      <c r="A1229" s="10">
        <f>回测_周度!A1489</f>
        <v/>
      </c>
      <c r="B1229">
        <f>回测_周度!B1489</f>
        <v/>
      </c>
      <c r="C1229">
        <f>IF(评分与状态_周度!E1505="🟢 简单模式",8000,0)</f>
        <v/>
      </c>
      <c r="D1229">
        <f>IF(评分与状态_周度!E1505="🟢 普通模式",8000,0)</f>
        <v/>
      </c>
      <c r="E1229">
        <f>IF(评分与状态_周度!E1505="🟡 困难模式",8000,0)</f>
        <v/>
      </c>
      <c r="F1229">
        <f>IF(评分与状态_周度!E1505="🟠 噩梦模式",8000,0)</f>
        <v/>
      </c>
      <c r="G1229">
        <f>IF(评分与状态_周度!E1505="🔴 地狱模式",8000,0)</f>
        <v/>
      </c>
      <c r="H1229">
        <f>IF(评分与状态_周度!E1505="💀 炼狱模式",8000,0)</f>
        <v/>
      </c>
    </row>
    <row r="1230">
      <c r="A1230" s="10">
        <f>回测_周度!A1490</f>
        <v/>
      </c>
      <c r="B1230">
        <f>回测_周度!B1490</f>
        <v/>
      </c>
      <c r="C1230">
        <f>IF(评分与状态_周度!E1506="🟢 简单模式",8000,0)</f>
        <v/>
      </c>
      <c r="D1230">
        <f>IF(评分与状态_周度!E1506="🟢 普通模式",8000,0)</f>
        <v/>
      </c>
      <c r="E1230">
        <f>IF(评分与状态_周度!E1506="🟡 困难模式",8000,0)</f>
        <v/>
      </c>
      <c r="F1230">
        <f>IF(评分与状态_周度!E1506="🟠 噩梦模式",8000,0)</f>
        <v/>
      </c>
      <c r="G1230">
        <f>IF(评分与状态_周度!E1506="🔴 地狱模式",8000,0)</f>
        <v/>
      </c>
      <c r="H1230">
        <f>IF(评分与状态_周度!E1506="💀 炼狱模式",8000,0)</f>
        <v/>
      </c>
    </row>
    <row r="1231">
      <c r="A1231" s="10">
        <f>回测_周度!A1491</f>
        <v/>
      </c>
      <c r="B1231">
        <f>回测_周度!B1491</f>
        <v/>
      </c>
      <c r="C1231">
        <f>IF(评分与状态_周度!E1507="🟢 简单模式",8000,0)</f>
        <v/>
      </c>
      <c r="D1231">
        <f>IF(评分与状态_周度!E1507="🟢 普通模式",8000,0)</f>
        <v/>
      </c>
      <c r="E1231">
        <f>IF(评分与状态_周度!E1507="🟡 困难模式",8000,0)</f>
        <v/>
      </c>
      <c r="F1231">
        <f>IF(评分与状态_周度!E1507="🟠 噩梦模式",8000,0)</f>
        <v/>
      </c>
      <c r="G1231">
        <f>IF(评分与状态_周度!E1507="🔴 地狱模式",8000,0)</f>
        <v/>
      </c>
      <c r="H1231">
        <f>IF(评分与状态_周度!E1507="💀 炼狱模式",8000,0)</f>
        <v/>
      </c>
    </row>
    <row r="1232">
      <c r="A1232" s="10">
        <f>回测_周度!A1492</f>
        <v/>
      </c>
      <c r="B1232">
        <f>回测_周度!B1492</f>
        <v/>
      </c>
      <c r="C1232">
        <f>IF(评分与状态_周度!E1508="🟢 简单模式",8000,0)</f>
        <v/>
      </c>
      <c r="D1232">
        <f>IF(评分与状态_周度!E1508="🟢 普通模式",8000,0)</f>
        <v/>
      </c>
      <c r="E1232">
        <f>IF(评分与状态_周度!E1508="🟡 困难模式",8000,0)</f>
        <v/>
      </c>
      <c r="F1232">
        <f>IF(评分与状态_周度!E1508="🟠 噩梦模式",8000,0)</f>
        <v/>
      </c>
      <c r="G1232">
        <f>IF(评分与状态_周度!E1508="🔴 地狱模式",8000,0)</f>
        <v/>
      </c>
      <c r="H1232">
        <f>IF(评分与状态_周度!E1508="💀 炼狱模式",8000,0)</f>
        <v/>
      </c>
    </row>
    <row r="1233">
      <c r="A1233" s="10">
        <f>回测_周度!A1493</f>
        <v/>
      </c>
      <c r="B1233">
        <f>回测_周度!B1493</f>
        <v/>
      </c>
      <c r="C1233">
        <f>IF(评分与状态_周度!E1509="🟢 简单模式",8000,0)</f>
        <v/>
      </c>
      <c r="D1233">
        <f>IF(评分与状态_周度!E1509="🟢 普通模式",8000,0)</f>
        <v/>
      </c>
      <c r="E1233">
        <f>IF(评分与状态_周度!E1509="🟡 困难模式",8000,0)</f>
        <v/>
      </c>
      <c r="F1233">
        <f>IF(评分与状态_周度!E1509="🟠 噩梦模式",8000,0)</f>
        <v/>
      </c>
      <c r="G1233">
        <f>IF(评分与状态_周度!E1509="🔴 地狱模式",8000,0)</f>
        <v/>
      </c>
      <c r="H1233">
        <f>IF(评分与状态_周度!E1509="💀 炼狱模式",8000,0)</f>
        <v/>
      </c>
    </row>
    <row r="1234">
      <c r="A1234" s="10">
        <f>回测_周度!A1494</f>
        <v/>
      </c>
      <c r="B1234">
        <f>回测_周度!B1494</f>
        <v/>
      </c>
      <c r="C1234">
        <f>IF(评分与状态_周度!E1510="🟢 简单模式",8000,0)</f>
        <v/>
      </c>
      <c r="D1234">
        <f>IF(评分与状态_周度!E1510="🟢 普通模式",8000,0)</f>
        <v/>
      </c>
      <c r="E1234">
        <f>IF(评分与状态_周度!E1510="🟡 困难模式",8000,0)</f>
        <v/>
      </c>
      <c r="F1234">
        <f>IF(评分与状态_周度!E1510="🟠 噩梦模式",8000,0)</f>
        <v/>
      </c>
      <c r="G1234">
        <f>IF(评分与状态_周度!E1510="🔴 地狱模式",8000,0)</f>
        <v/>
      </c>
      <c r="H1234">
        <f>IF(评分与状态_周度!E1510="💀 炼狱模式",8000,0)</f>
        <v/>
      </c>
    </row>
    <row r="1235">
      <c r="A1235" s="10">
        <f>回测_周度!A1495</f>
        <v/>
      </c>
      <c r="B1235">
        <f>回测_周度!B1495</f>
        <v/>
      </c>
      <c r="C1235">
        <f>IF(评分与状态_周度!E1511="🟢 简单模式",8000,0)</f>
        <v/>
      </c>
      <c r="D1235">
        <f>IF(评分与状态_周度!E1511="🟢 普通模式",8000,0)</f>
        <v/>
      </c>
      <c r="E1235">
        <f>IF(评分与状态_周度!E1511="🟡 困难模式",8000,0)</f>
        <v/>
      </c>
      <c r="F1235">
        <f>IF(评分与状态_周度!E1511="🟠 噩梦模式",8000,0)</f>
        <v/>
      </c>
      <c r="G1235">
        <f>IF(评分与状态_周度!E1511="🔴 地狱模式",8000,0)</f>
        <v/>
      </c>
      <c r="H1235">
        <f>IF(评分与状态_周度!E1511="💀 炼狱模式",8000,0)</f>
        <v/>
      </c>
    </row>
    <row r="1236">
      <c r="A1236" s="10">
        <f>回测_周度!A1496</f>
        <v/>
      </c>
      <c r="B1236">
        <f>回测_周度!B1496</f>
        <v/>
      </c>
      <c r="C1236">
        <f>IF(评分与状态_周度!E1512="🟢 简单模式",8000,0)</f>
        <v/>
      </c>
      <c r="D1236">
        <f>IF(评分与状态_周度!E1512="🟢 普通模式",8000,0)</f>
        <v/>
      </c>
      <c r="E1236">
        <f>IF(评分与状态_周度!E1512="🟡 困难模式",8000,0)</f>
        <v/>
      </c>
      <c r="F1236">
        <f>IF(评分与状态_周度!E1512="🟠 噩梦模式",8000,0)</f>
        <v/>
      </c>
      <c r="G1236">
        <f>IF(评分与状态_周度!E1512="🔴 地狱模式",8000,0)</f>
        <v/>
      </c>
      <c r="H1236">
        <f>IF(评分与状态_周度!E1512="💀 炼狱模式",8000,0)</f>
        <v/>
      </c>
    </row>
    <row r="1237">
      <c r="A1237" s="10">
        <f>回测_周度!A1497</f>
        <v/>
      </c>
      <c r="B1237">
        <f>回测_周度!B1497</f>
        <v/>
      </c>
      <c r="C1237">
        <f>IF(评分与状态_周度!E1513="🟢 简单模式",8000,0)</f>
        <v/>
      </c>
      <c r="D1237">
        <f>IF(评分与状态_周度!E1513="🟢 普通模式",8000,0)</f>
        <v/>
      </c>
      <c r="E1237">
        <f>IF(评分与状态_周度!E1513="🟡 困难模式",8000,0)</f>
        <v/>
      </c>
      <c r="F1237">
        <f>IF(评分与状态_周度!E1513="🟠 噩梦模式",8000,0)</f>
        <v/>
      </c>
      <c r="G1237">
        <f>IF(评分与状态_周度!E1513="🔴 地狱模式",8000,0)</f>
        <v/>
      </c>
      <c r="H1237">
        <f>IF(评分与状态_周度!E1513="💀 炼狱模式",8000,0)</f>
        <v/>
      </c>
    </row>
    <row r="1238">
      <c r="A1238" s="10">
        <f>回测_周度!A1498</f>
        <v/>
      </c>
      <c r="B1238">
        <f>回测_周度!B1498</f>
        <v/>
      </c>
      <c r="C1238">
        <f>IF(评分与状态_周度!E1514="🟢 简单模式",8000,0)</f>
        <v/>
      </c>
      <c r="D1238">
        <f>IF(评分与状态_周度!E1514="🟢 普通模式",8000,0)</f>
        <v/>
      </c>
      <c r="E1238">
        <f>IF(评分与状态_周度!E1514="🟡 困难模式",8000,0)</f>
        <v/>
      </c>
      <c r="F1238">
        <f>IF(评分与状态_周度!E1514="🟠 噩梦模式",8000,0)</f>
        <v/>
      </c>
      <c r="G1238">
        <f>IF(评分与状态_周度!E1514="🔴 地狱模式",8000,0)</f>
        <v/>
      </c>
      <c r="H1238">
        <f>IF(评分与状态_周度!E1514="💀 炼狱模式",8000,0)</f>
        <v/>
      </c>
    </row>
    <row r="1239">
      <c r="A1239" s="10">
        <f>回测_周度!A1499</f>
        <v/>
      </c>
      <c r="B1239">
        <f>回测_周度!B1499</f>
        <v/>
      </c>
      <c r="C1239">
        <f>IF(评分与状态_周度!E1515="🟢 简单模式",8000,0)</f>
        <v/>
      </c>
      <c r="D1239">
        <f>IF(评分与状态_周度!E1515="🟢 普通模式",8000,0)</f>
        <v/>
      </c>
      <c r="E1239">
        <f>IF(评分与状态_周度!E1515="🟡 困难模式",8000,0)</f>
        <v/>
      </c>
      <c r="F1239">
        <f>IF(评分与状态_周度!E1515="🟠 噩梦模式",8000,0)</f>
        <v/>
      </c>
      <c r="G1239">
        <f>IF(评分与状态_周度!E1515="🔴 地狱模式",8000,0)</f>
        <v/>
      </c>
      <c r="H1239">
        <f>IF(评分与状态_周度!E1515="💀 炼狱模式",8000,0)</f>
        <v/>
      </c>
    </row>
    <row r="1240">
      <c r="A1240" s="10">
        <f>回测_周度!A1500</f>
        <v/>
      </c>
      <c r="B1240">
        <f>回测_周度!B1500</f>
        <v/>
      </c>
      <c r="C1240">
        <f>IF(评分与状态_周度!E1516="🟢 简单模式",8000,0)</f>
        <v/>
      </c>
      <c r="D1240">
        <f>IF(评分与状态_周度!E1516="🟢 普通模式",8000,0)</f>
        <v/>
      </c>
      <c r="E1240">
        <f>IF(评分与状态_周度!E1516="🟡 困难模式",8000,0)</f>
        <v/>
      </c>
      <c r="F1240">
        <f>IF(评分与状态_周度!E1516="🟠 噩梦模式",8000,0)</f>
        <v/>
      </c>
      <c r="G1240">
        <f>IF(评分与状态_周度!E1516="🔴 地狱模式",8000,0)</f>
        <v/>
      </c>
      <c r="H1240">
        <f>IF(评分与状态_周度!E1516="💀 炼狱模式",8000,0)</f>
        <v/>
      </c>
    </row>
    <row r="1241">
      <c r="A1241" s="10">
        <f>回测_周度!A1501</f>
        <v/>
      </c>
      <c r="B1241">
        <f>回测_周度!B1501</f>
        <v/>
      </c>
      <c r="C1241">
        <f>IF(评分与状态_周度!E1517="🟢 简单模式",8000,0)</f>
        <v/>
      </c>
      <c r="D1241">
        <f>IF(评分与状态_周度!E1517="🟢 普通模式",8000,0)</f>
        <v/>
      </c>
      <c r="E1241">
        <f>IF(评分与状态_周度!E1517="🟡 困难模式",8000,0)</f>
        <v/>
      </c>
      <c r="F1241">
        <f>IF(评分与状态_周度!E1517="🟠 噩梦模式",8000,0)</f>
        <v/>
      </c>
      <c r="G1241">
        <f>IF(评分与状态_周度!E1517="🔴 地狱模式",8000,0)</f>
        <v/>
      </c>
      <c r="H1241">
        <f>IF(评分与状态_周度!E1517="💀 炼狱模式",8000,0)</f>
        <v/>
      </c>
    </row>
    <row r="1242">
      <c r="A1242" s="10">
        <f>回测_周度!A1502</f>
        <v/>
      </c>
      <c r="B1242">
        <f>回测_周度!B1502</f>
        <v/>
      </c>
      <c r="C1242">
        <f>IF(评分与状态_周度!E1518="🟢 简单模式",8000,0)</f>
        <v/>
      </c>
      <c r="D1242">
        <f>IF(评分与状态_周度!E1518="🟢 普通模式",8000,0)</f>
        <v/>
      </c>
      <c r="E1242">
        <f>IF(评分与状态_周度!E1518="🟡 困难模式",8000,0)</f>
        <v/>
      </c>
      <c r="F1242">
        <f>IF(评分与状态_周度!E1518="🟠 噩梦模式",8000,0)</f>
        <v/>
      </c>
      <c r="G1242">
        <f>IF(评分与状态_周度!E1518="🔴 地狱模式",8000,0)</f>
        <v/>
      </c>
      <c r="H1242">
        <f>IF(评分与状态_周度!E1518="💀 炼狱模式",8000,0)</f>
        <v/>
      </c>
    </row>
    <row r="1243">
      <c r="A1243" s="10">
        <f>回测_周度!A1503</f>
        <v/>
      </c>
      <c r="B1243">
        <f>回测_周度!B1503</f>
        <v/>
      </c>
      <c r="C1243">
        <f>IF(评分与状态_周度!E1519="🟢 简单模式",8000,0)</f>
        <v/>
      </c>
      <c r="D1243">
        <f>IF(评分与状态_周度!E1519="🟢 普通模式",8000,0)</f>
        <v/>
      </c>
      <c r="E1243">
        <f>IF(评分与状态_周度!E1519="🟡 困难模式",8000,0)</f>
        <v/>
      </c>
      <c r="F1243">
        <f>IF(评分与状态_周度!E1519="🟠 噩梦模式",8000,0)</f>
        <v/>
      </c>
      <c r="G1243">
        <f>IF(评分与状态_周度!E1519="🔴 地狱模式",8000,0)</f>
        <v/>
      </c>
      <c r="H1243">
        <f>IF(评分与状态_周度!E1519="💀 炼狱模式",8000,0)</f>
        <v/>
      </c>
    </row>
    <row r="1244">
      <c r="A1244" s="10">
        <f>回测_周度!A1504</f>
        <v/>
      </c>
      <c r="B1244">
        <f>回测_周度!B1504</f>
        <v/>
      </c>
      <c r="C1244">
        <f>IF(评分与状态_周度!E1520="🟢 简单模式",8000,0)</f>
        <v/>
      </c>
      <c r="D1244">
        <f>IF(评分与状态_周度!E1520="🟢 普通模式",8000,0)</f>
        <v/>
      </c>
      <c r="E1244">
        <f>IF(评分与状态_周度!E1520="🟡 困难模式",8000,0)</f>
        <v/>
      </c>
      <c r="F1244">
        <f>IF(评分与状态_周度!E1520="🟠 噩梦模式",8000,0)</f>
        <v/>
      </c>
      <c r="G1244">
        <f>IF(评分与状态_周度!E1520="🔴 地狱模式",8000,0)</f>
        <v/>
      </c>
      <c r="H1244">
        <f>IF(评分与状态_周度!E1520="💀 炼狱模式",8000,0)</f>
        <v/>
      </c>
    </row>
    <row r="1245">
      <c r="A1245" s="10">
        <f>回测_周度!A1505</f>
        <v/>
      </c>
      <c r="B1245">
        <f>回测_周度!B1505</f>
        <v/>
      </c>
      <c r="C1245">
        <f>IF(评分与状态_周度!E1521="🟢 简单模式",8000,0)</f>
        <v/>
      </c>
      <c r="D1245">
        <f>IF(评分与状态_周度!E1521="🟢 普通模式",8000,0)</f>
        <v/>
      </c>
      <c r="E1245">
        <f>IF(评分与状态_周度!E1521="🟡 困难模式",8000,0)</f>
        <v/>
      </c>
      <c r="F1245">
        <f>IF(评分与状态_周度!E1521="🟠 噩梦模式",8000,0)</f>
        <v/>
      </c>
      <c r="G1245">
        <f>IF(评分与状态_周度!E1521="🔴 地狱模式",8000,0)</f>
        <v/>
      </c>
      <c r="H1245">
        <f>IF(评分与状态_周度!E1521="💀 炼狱模式",8000,0)</f>
        <v/>
      </c>
    </row>
    <row r="1246">
      <c r="A1246" s="10">
        <f>回测_周度!A1506</f>
        <v/>
      </c>
      <c r="B1246">
        <f>回测_周度!B1506</f>
        <v/>
      </c>
      <c r="C1246">
        <f>IF(评分与状态_周度!E1522="🟢 简单模式",8000,0)</f>
        <v/>
      </c>
      <c r="D1246">
        <f>IF(评分与状态_周度!E1522="🟢 普通模式",8000,0)</f>
        <v/>
      </c>
      <c r="E1246">
        <f>IF(评分与状态_周度!E1522="🟡 困难模式",8000,0)</f>
        <v/>
      </c>
      <c r="F1246">
        <f>IF(评分与状态_周度!E1522="🟠 噩梦模式",8000,0)</f>
        <v/>
      </c>
      <c r="G1246">
        <f>IF(评分与状态_周度!E1522="🔴 地狱模式",8000,0)</f>
        <v/>
      </c>
      <c r="H1246">
        <f>IF(评分与状态_周度!E1522="💀 炼狱模式",8000,0)</f>
        <v/>
      </c>
    </row>
    <row r="1247">
      <c r="A1247" s="10">
        <f>回测_周度!A1507</f>
        <v/>
      </c>
      <c r="B1247">
        <f>回测_周度!B1507</f>
        <v/>
      </c>
      <c r="C1247">
        <f>IF(评分与状态_周度!E1523="🟢 简单模式",8000,0)</f>
        <v/>
      </c>
      <c r="D1247">
        <f>IF(评分与状态_周度!E1523="🟢 普通模式",8000,0)</f>
        <v/>
      </c>
      <c r="E1247">
        <f>IF(评分与状态_周度!E1523="🟡 困难模式",8000,0)</f>
        <v/>
      </c>
      <c r="F1247">
        <f>IF(评分与状态_周度!E1523="🟠 噩梦模式",8000,0)</f>
        <v/>
      </c>
      <c r="G1247">
        <f>IF(评分与状态_周度!E1523="🔴 地狱模式",8000,0)</f>
        <v/>
      </c>
      <c r="H1247">
        <f>IF(评分与状态_周度!E1523="💀 炼狱模式",8000,0)</f>
        <v/>
      </c>
    </row>
    <row r="1248">
      <c r="A1248" s="10">
        <f>回测_周度!A1508</f>
        <v/>
      </c>
      <c r="B1248">
        <f>回测_周度!B1508</f>
        <v/>
      </c>
      <c r="C1248">
        <f>IF(评分与状态_周度!E1524="🟢 简单模式",8000,0)</f>
        <v/>
      </c>
      <c r="D1248">
        <f>IF(评分与状态_周度!E1524="🟢 普通模式",8000,0)</f>
        <v/>
      </c>
      <c r="E1248">
        <f>IF(评分与状态_周度!E1524="🟡 困难模式",8000,0)</f>
        <v/>
      </c>
      <c r="F1248">
        <f>IF(评分与状态_周度!E1524="🟠 噩梦模式",8000,0)</f>
        <v/>
      </c>
      <c r="G1248">
        <f>IF(评分与状态_周度!E1524="🔴 地狱模式",8000,0)</f>
        <v/>
      </c>
      <c r="H1248">
        <f>IF(评分与状态_周度!E1524="💀 炼狱模式",8000,0)</f>
        <v/>
      </c>
    </row>
    <row r="1249">
      <c r="A1249" s="10">
        <f>回测_周度!A1509</f>
        <v/>
      </c>
      <c r="B1249">
        <f>回测_周度!B1509</f>
        <v/>
      </c>
      <c r="C1249">
        <f>IF(评分与状态_周度!E1525="🟢 简单模式",8000,0)</f>
        <v/>
      </c>
      <c r="D1249">
        <f>IF(评分与状态_周度!E1525="🟢 普通模式",8000,0)</f>
        <v/>
      </c>
      <c r="E1249">
        <f>IF(评分与状态_周度!E1525="🟡 困难模式",8000,0)</f>
        <v/>
      </c>
      <c r="F1249">
        <f>IF(评分与状态_周度!E1525="🟠 噩梦模式",8000,0)</f>
        <v/>
      </c>
      <c r="G1249">
        <f>IF(评分与状态_周度!E1525="🔴 地狱模式",8000,0)</f>
        <v/>
      </c>
      <c r="H1249">
        <f>IF(评分与状态_周度!E1525="💀 炼狱模式",8000,0)</f>
        <v/>
      </c>
    </row>
    <row r="1250">
      <c r="A1250" s="10">
        <f>回测_周度!A1510</f>
        <v/>
      </c>
      <c r="B1250">
        <f>回测_周度!B1510</f>
        <v/>
      </c>
      <c r="C1250">
        <f>IF(评分与状态_周度!E1526="🟢 简单模式",8000,0)</f>
        <v/>
      </c>
      <c r="D1250">
        <f>IF(评分与状态_周度!E1526="🟢 普通模式",8000,0)</f>
        <v/>
      </c>
      <c r="E1250">
        <f>IF(评分与状态_周度!E1526="🟡 困难模式",8000,0)</f>
        <v/>
      </c>
      <c r="F1250">
        <f>IF(评分与状态_周度!E1526="🟠 噩梦模式",8000,0)</f>
        <v/>
      </c>
      <c r="G1250">
        <f>IF(评分与状态_周度!E1526="🔴 地狱模式",8000,0)</f>
        <v/>
      </c>
      <c r="H1250">
        <f>IF(评分与状态_周度!E1526="💀 炼狱模式",8000,0)</f>
        <v/>
      </c>
    </row>
    <row r="1251">
      <c r="A1251" s="10">
        <f>回测_周度!A1511</f>
        <v/>
      </c>
      <c r="B1251">
        <f>回测_周度!B1511</f>
        <v/>
      </c>
      <c r="C1251">
        <f>IF(评分与状态_周度!E1527="🟢 简单模式",8000,0)</f>
        <v/>
      </c>
      <c r="D1251">
        <f>IF(评分与状态_周度!E1527="🟢 普通模式",8000,0)</f>
        <v/>
      </c>
      <c r="E1251">
        <f>IF(评分与状态_周度!E1527="🟡 困难模式",8000,0)</f>
        <v/>
      </c>
      <c r="F1251">
        <f>IF(评分与状态_周度!E1527="🟠 噩梦模式",8000,0)</f>
        <v/>
      </c>
      <c r="G1251">
        <f>IF(评分与状态_周度!E1527="🔴 地狱模式",8000,0)</f>
        <v/>
      </c>
      <c r="H1251">
        <f>IF(评分与状态_周度!E1527="💀 炼狱模式",8000,0)</f>
        <v/>
      </c>
    </row>
    <row r="1252">
      <c r="A1252" s="10">
        <f>回测_周度!A1512</f>
        <v/>
      </c>
      <c r="B1252">
        <f>回测_周度!B1512</f>
        <v/>
      </c>
      <c r="C1252">
        <f>IF(评分与状态_周度!E1528="🟢 简单模式",8000,0)</f>
        <v/>
      </c>
      <c r="D1252">
        <f>IF(评分与状态_周度!E1528="🟢 普通模式",8000,0)</f>
        <v/>
      </c>
      <c r="E1252">
        <f>IF(评分与状态_周度!E1528="🟡 困难模式",8000,0)</f>
        <v/>
      </c>
      <c r="F1252">
        <f>IF(评分与状态_周度!E1528="🟠 噩梦模式",8000,0)</f>
        <v/>
      </c>
      <c r="G1252">
        <f>IF(评分与状态_周度!E1528="🔴 地狱模式",8000,0)</f>
        <v/>
      </c>
      <c r="H1252">
        <f>IF(评分与状态_周度!E1528="💀 炼狱模式",8000,0)</f>
        <v/>
      </c>
    </row>
    <row r="1253">
      <c r="A1253" s="10">
        <f>回测_周度!A1513</f>
        <v/>
      </c>
      <c r="B1253">
        <f>回测_周度!B1513</f>
        <v/>
      </c>
      <c r="C1253">
        <f>IF(评分与状态_周度!E1529="🟢 简单模式",8000,0)</f>
        <v/>
      </c>
      <c r="D1253">
        <f>IF(评分与状态_周度!E1529="🟢 普通模式",8000,0)</f>
        <v/>
      </c>
      <c r="E1253">
        <f>IF(评分与状态_周度!E1529="🟡 困难模式",8000,0)</f>
        <v/>
      </c>
      <c r="F1253">
        <f>IF(评分与状态_周度!E1529="🟠 噩梦模式",8000,0)</f>
        <v/>
      </c>
      <c r="G1253">
        <f>IF(评分与状态_周度!E1529="🔴 地狱模式",8000,0)</f>
        <v/>
      </c>
      <c r="H1253">
        <f>IF(评分与状态_周度!E1529="💀 炼狱模式",8000,0)</f>
        <v/>
      </c>
    </row>
    <row r="1254">
      <c r="A1254" s="10">
        <f>回测_周度!A1514</f>
        <v/>
      </c>
      <c r="B1254">
        <f>回测_周度!B1514</f>
        <v/>
      </c>
      <c r="C1254">
        <f>IF(评分与状态_周度!E1530="🟢 简单模式",8000,0)</f>
        <v/>
      </c>
      <c r="D1254">
        <f>IF(评分与状态_周度!E1530="🟢 普通模式",8000,0)</f>
        <v/>
      </c>
      <c r="E1254">
        <f>IF(评分与状态_周度!E1530="🟡 困难模式",8000,0)</f>
        <v/>
      </c>
      <c r="F1254">
        <f>IF(评分与状态_周度!E1530="🟠 噩梦模式",8000,0)</f>
        <v/>
      </c>
      <c r="G1254">
        <f>IF(评分与状态_周度!E1530="🔴 地狱模式",8000,0)</f>
        <v/>
      </c>
      <c r="H1254">
        <f>IF(评分与状态_周度!E1530="💀 炼狱模式",8000,0)</f>
        <v/>
      </c>
    </row>
    <row r="1255">
      <c r="A1255" s="10">
        <f>回测_周度!A1515</f>
        <v/>
      </c>
      <c r="B1255">
        <f>回测_周度!B1515</f>
        <v/>
      </c>
      <c r="C1255">
        <f>IF(评分与状态_周度!E1531="🟢 简单模式",8000,0)</f>
        <v/>
      </c>
      <c r="D1255">
        <f>IF(评分与状态_周度!E1531="🟢 普通模式",8000,0)</f>
        <v/>
      </c>
      <c r="E1255">
        <f>IF(评分与状态_周度!E1531="🟡 困难模式",8000,0)</f>
        <v/>
      </c>
      <c r="F1255">
        <f>IF(评分与状态_周度!E1531="🟠 噩梦模式",8000,0)</f>
        <v/>
      </c>
      <c r="G1255">
        <f>IF(评分与状态_周度!E1531="🔴 地狱模式",8000,0)</f>
        <v/>
      </c>
      <c r="H1255">
        <f>IF(评分与状态_周度!E1531="💀 炼狱模式",8000,0)</f>
        <v/>
      </c>
    </row>
    <row r="1256">
      <c r="A1256" s="10">
        <f>回测_周度!A1516</f>
        <v/>
      </c>
      <c r="B1256">
        <f>回测_周度!B1516</f>
        <v/>
      </c>
      <c r="C1256">
        <f>IF(评分与状态_周度!E1532="🟢 简单模式",8000,0)</f>
        <v/>
      </c>
      <c r="D1256">
        <f>IF(评分与状态_周度!E1532="🟢 普通模式",8000,0)</f>
        <v/>
      </c>
      <c r="E1256">
        <f>IF(评分与状态_周度!E1532="🟡 困难模式",8000,0)</f>
        <v/>
      </c>
      <c r="F1256">
        <f>IF(评分与状态_周度!E1532="🟠 噩梦模式",8000,0)</f>
        <v/>
      </c>
      <c r="G1256">
        <f>IF(评分与状态_周度!E1532="🔴 地狱模式",8000,0)</f>
        <v/>
      </c>
      <c r="H1256">
        <f>IF(评分与状态_周度!E1532="💀 炼狱模式",8000,0)</f>
        <v/>
      </c>
    </row>
    <row r="1257">
      <c r="A1257" s="10">
        <f>回测_周度!A1517</f>
        <v/>
      </c>
      <c r="B1257">
        <f>回测_周度!B1517</f>
        <v/>
      </c>
      <c r="C1257">
        <f>IF(评分与状态_周度!E1533="🟢 简单模式",8000,0)</f>
        <v/>
      </c>
      <c r="D1257">
        <f>IF(评分与状态_周度!E1533="🟢 普通模式",8000,0)</f>
        <v/>
      </c>
      <c r="E1257">
        <f>IF(评分与状态_周度!E1533="🟡 困难模式",8000,0)</f>
        <v/>
      </c>
      <c r="F1257">
        <f>IF(评分与状态_周度!E1533="🟠 噩梦模式",8000,0)</f>
        <v/>
      </c>
      <c r="G1257">
        <f>IF(评分与状态_周度!E1533="🔴 地狱模式",8000,0)</f>
        <v/>
      </c>
      <c r="H1257">
        <f>IF(评分与状态_周度!E1533="💀 炼狱模式",8000,0)</f>
        <v/>
      </c>
    </row>
    <row r="1258">
      <c r="A1258" s="10">
        <f>回测_周度!A1518</f>
        <v/>
      </c>
      <c r="B1258">
        <f>回测_周度!B1518</f>
        <v/>
      </c>
      <c r="C1258">
        <f>IF(评分与状态_周度!E1534="🟢 简单模式",8000,0)</f>
        <v/>
      </c>
      <c r="D1258">
        <f>IF(评分与状态_周度!E1534="🟢 普通模式",8000,0)</f>
        <v/>
      </c>
      <c r="E1258">
        <f>IF(评分与状态_周度!E1534="🟡 困难模式",8000,0)</f>
        <v/>
      </c>
      <c r="F1258">
        <f>IF(评分与状态_周度!E1534="🟠 噩梦模式",8000,0)</f>
        <v/>
      </c>
      <c r="G1258">
        <f>IF(评分与状态_周度!E1534="🔴 地狱模式",8000,0)</f>
        <v/>
      </c>
      <c r="H1258">
        <f>IF(评分与状态_周度!E1534="💀 炼狱模式",8000,0)</f>
        <v/>
      </c>
    </row>
    <row r="1259">
      <c r="A1259" s="10">
        <f>回测_周度!A1519</f>
        <v/>
      </c>
      <c r="B1259">
        <f>回测_周度!B1519</f>
        <v/>
      </c>
      <c r="C1259">
        <f>IF(评分与状态_周度!E1535="🟢 简单模式",8000,0)</f>
        <v/>
      </c>
      <c r="D1259">
        <f>IF(评分与状态_周度!E1535="🟢 普通模式",8000,0)</f>
        <v/>
      </c>
      <c r="E1259">
        <f>IF(评分与状态_周度!E1535="🟡 困难模式",8000,0)</f>
        <v/>
      </c>
      <c r="F1259">
        <f>IF(评分与状态_周度!E1535="🟠 噩梦模式",8000,0)</f>
        <v/>
      </c>
      <c r="G1259">
        <f>IF(评分与状态_周度!E1535="🔴 地狱模式",8000,0)</f>
        <v/>
      </c>
      <c r="H1259">
        <f>IF(评分与状态_周度!E1535="💀 炼狱模式",8000,0)</f>
        <v/>
      </c>
    </row>
    <row r="1260">
      <c r="A1260" s="10">
        <f>回测_周度!A1520</f>
        <v/>
      </c>
      <c r="B1260">
        <f>回测_周度!B1520</f>
        <v/>
      </c>
      <c r="C1260">
        <f>IF(评分与状态_周度!E1536="🟢 简单模式",8000,0)</f>
        <v/>
      </c>
      <c r="D1260">
        <f>IF(评分与状态_周度!E1536="🟢 普通模式",8000,0)</f>
        <v/>
      </c>
      <c r="E1260">
        <f>IF(评分与状态_周度!E1536="🟡 困难模式",8000,0)</f>
        <v/>
      </c>
      <c r="F1260">
        <f>IF(评分与状态_周度!E1536="🟠 噩梦模式",8000,0)</f>
        <v/>
      </c>
      <c r="G1260">
        <f>IF(评分与状态_周度!E1536="🔴 地狱模式",8000,0)</f>
        <v/>
      </c>
      <c r="H1260">
        <f>IF(评分与状态_周度!E1536="💀 炼狱模式",8000,0)</f>
        <v/>
      </c>
    </row>
    <row r="1261">
      <c r="A1261" s="10">
        <f>回测_周度!A1521</f>
        <v/>
      </c>
      <c r="B1261">
        <f>回测_周度!B1521</f>
        <v/>
      </c>
      <c r="C1261">
        <f>IF(评分与状态_周度!E1537="🟢 简单模式",8000,0)</f>
        <v/>
      </c>
      <c r="D1261">
        <f>IF(评分与状态_周度!E1537="🟢 普通模式",8000,0)</f>
        <v/>
      </c>
      <c r="E1261">
        <f>IF(评分与状态_周度!E1537="🟡 困难模式",8000,0)</f>
        <v/>
      </c>
      <c r="F1261">
        <f>IF(评分与状态_周度!E1537="🟠 噩梦模式",8000,0)</f>
        <v/>
      </c>
      <c r="G1261">
        <f>IF(评分与状态_周度!E1537="🔴 地狱模式",8000,0)</f>
        <v/>
      </c>
      <c r="H1261">
        <f>IF(评分与状态_周度!E1537="💀 炼狱模式",8000,0)</f>
        <v/>
      </c>
    </row>
    <row r="1262">
      <c r="A1262" s="10">
        <f>回测_周度!A1522</f>
        <v/>
      </c>
      <c r="B1262">
        <f>回测_周度!B1522</f>
        <v/>
      </c>
      <c r="C1262">
        <f>IF(评分与状态_周度!E1538="🟢 简单模式",8000,0)</f>
        <v/>
      </c>
      <c r="D1262">
        <f>IF(评分与状态_周度!E1538="🟢 普通模式",8000,0)</f>
        <v/>
      </c>
      <c r="E1262">
        <f>IF(评分与状态_周度!E1538="🟡 困难模式",8000,0)</f>
        <v/>
      </c>
      <c r="F1262">
        <f>IF(评分与状态_周度!E1538="🟠 噩梦模式",8000,0)</f>
        <v/>
      </c>
      <c r="G1262">
        <f>IF(评分与状态_周度!E1538="🔴 地狱模式",8000,0)</f>
        <v/>
      </c>
      <c r="H1262">
        <f>IF(评分与状态_周度!E1538="💀 炼狱模式",8000,0)</f>
        <v/>
      </c>
    </row>
    <row r="1263">
      <c r="A1263" s="10">
        <f>回测_周度!A1523</f>
        <v/>
      </c>
      <c r="B1263">
        <f>回测_周度!B1523</f>
        <v/>
      </c>
      <c r="C1263">
        <f>IF(评分与状态_周度!E1539="🟢 简单模式",8000,0)</f>
        <v/>
      </c>
      <c r="D1263">
        <f>IF(评分与状态_周度!E1539="🟢 普通模式",8000,0)</f>
        <v/>
      </c>
      <c r="E1263">
        <f>IF(评分与状态_周度!E1539="🟡 困难模式",8000,0)</f>
        <v/>
      </c>
      <c r="F1263">
        <f>IF(评分与状态_周度!E1539="🟠 噩梦模式",8000,0)</f>
        <v/>
      </c>
      <c r="G1263">
        <f>IF(评分与状态_周度!E1539="🔴 地狱模式",8000,0)</f>
        <v/>
      </c>
      <c r="H1263">
        <f>IF(评分与状态_周度!E1539="💀 炼狱模式",8000,0)</f>
        <v/>
      </c>
    </row>
    <row r="1264">
      <c r="A1264" s="10">
        <f>回测_周度!A1524</f>
        <v/>
      </c>
      <c r="B1264">
        <f>回测_周度!B1524</f>
        <v/>
      </c>
      <c r="C1264">
        <f>IF(评分与状态_周度!E1540="🟢 简单模式",8000,0)</f>
        <v/>
      </c>
      <c r="D1264">
        <f>IF(评分与状态_周度!E1540="🟢 普通模式",8000,0)</f>
        <v/>
      </c>
      <c r="E1264">
        <f>IF(评分与状态_周度!E1540="🟡 困难模式",8000,0)</f>
        <v/>
      </c>
      <c r="F1264">
        <f>IF(评分与状态_周度!E1540="🟠 噩梦模式",8000,0)</f>
        <v/>
      </c>
      <c r="G1264">
        <f>IF(评分与状态_周度!E1540="🔴 地狱模式",8000,0)</f>
        <v/>
      </c>
      <c r="H1264">
        <f>IF(评分与状态_周度!E1540="💀 炼狱模式",8000,0)</f>
        <v/>
      </c>
    </row>
    <row r="1265">
      <c r="A1265" s="10">
        <f>回测_周度!A1525</f>
        <v/>
      </c>
      <c r="B1265">
        <f>回测_周度!B1525</f>
        <v/>
      </c>
      <c r="C1265">
        <f>IF(评分与状态_周度!E1541="🟢 简单模式",8000,0)</f>
        <v/>
      </c>
      <c r="D1265">
        <f>IF(评分与状态_周度!E1541="🟢 普通模式",8000,0)</f>
        <v/>
      </c>
      <c r="E1265">
        <f>IF(评分与状态_周度!E1541="🟡 困难模式",8000,0)</f>
        <v/>
      </c>
      <c r="F1265">
        <f>IF(评分与状态_周度!E1541="🟠 噩梦模式",8000,0)</f>
        <v/>
      </c>
      <c r="G1265">
        <f>IF(评分与状态_周度!E1541="🔴 地狱模式",8000,0)</f>
        <v/>
      </c>
      <c r="H1265">
        <f>IF(评分与状态_周度!E1541="💀 炼狱模式",8000,0)</f>
        <v/>
      </c>
    </row>
    <row r="1266">
      <c r="A1266" s="10">
        <f>回测_周度!A1526</f>
        <v/>
      </c>
      <c r="B1266">
        <f>回测_周度!B1526</f>
        <v/>
      </c>
      <c r="C1266">
        <f>IF(评分与状态_周度!E1542="🟢 简单模式",8000,0)</f>
        <v/>
      </c>
      <c r="D1266">
        <f>IF(评分与状态_周度!E1542="🟢 普通模式",8000,0)</f>
        <v/>
      </c>
      <c r="E1266">
        <f>IF(评分与状态_周度!E1542="🟡 困难模式",8000,0)</f>
        <v/>
      </c>
      <c r="F1266">
        <f>IF(评分与状态_周度!E1542="🟠 噩梦模式",8000,0)</f>
        <v/>
      </c>
      <c r="G1266">
        <f>IF(评分与状态_周度!E1542="🔴 地狱模式",8000,0)</f>
        <v/>
      </c>
      <c r="H1266">
        <f>IF(评分与状态_周度!E1542="💀 炼狱模式",8000,0)</f>
        <v/>
      </c>
    </row>
    <row r="1267">
      <c r="A1267" s="10">
        <f>回测_周度!A1527</f>
        <v/>
      </c>
      <c r="B1267">
        <f>回测_周度!B1527</f>
        <v/>
      </c>
      <c r="C1267">
        <f>IF(评分与状态_周度!E1543="🟢 简单模式",8000,0)</f>
        <v/>
      </c>
      <c r="D1267">
        <f>IF(评分与状态_周度!E1543="🟢 普通模式",8000,0)</f>
        <v/>
      </c>
      <c r="E1267">
        <f>IF(评分与状态_周度!E1543="🟡 困难模式",8000,0)</f>
        <v/>
      </c>
      <c r="F1267">
        <f>IF(评分与状态_周度!E1543="🟠 噩梦模式",8000,0)</f>
        <v/>
      </c>
      <c r="G1267">
        <f>IF(评分与状态_周度!E1543="🔴 地狱模式",8000,0)</f>
        <v/>
      </c>
      <c r="H1267">
        <f>IF(评分与状态_周度!E1543="💀 炼狱模式",8000,0)</f>
        <v/>
      </c>
    </row>
    <row r="1268">
      <c r="A1268" s="10">
        <f>回测_周度!A1528</f>
        <v/>
      </c>
      <c r="B1268">
        <f>回测_周度!B1528</f>
        <v/>
      </c>
      <c r="C1268">
        <f>IF(评分与状态_周度!E1544="🟢 简单模式",8000,0)</f>
        <v/>
      </c>
      <c r="D1268">
        <f>IF(评分与状态_周度!E1544="🟢 普通模式",8000,0)</f>
        <v/>
      </c>
      <c r="E1268">
        <f>IF(评分与状态_周度!E1544="🟡 困难模式",8000,0)</f>
        <v/>
      </c>
      <c r="F1268">
        <f>IF(评分与状态_周度!E1544="🟠 噩梦模式",8000,0)</f>
        <v/>
      </c>
      <c r="G1268">
        <f>IF(评分与状态_周度!E1544="🔴 地狱模式",8000,0)</f>
        <v/>
      </c>
      <c r="H1268">
        <f>IF(评分与状态_周度!E1544="💀 炼狱模式",8000,0)</f>
        <v/>
      </c>
    </row>
    <row r="1269">
      <c r="A1269" s="10">
        <f>回测_周度!A1529</f>
        <v/>
      </c>
      <c r="B1269">
        <f>回测_周度!B1529</f>
        <v/>
      </c>
      <c r="C1269">
        <f>IF(评分与状态_周度!E1545="🟢 简单模式",8000,0)</f>
        <v/>
      </c>
      <c r="D1269">
        <f>IF(评分与状态_周度!E1545="🟢 普通模式",8000,0)</f>
        <v/>
      </c>
      <c r="E1269">
        <f>IF(评分与状态_周度!E1545="🟡 困难模式",8000,0)</f>
        <v/>
      </c>
      <c r="F1269">
        <f>IF(评分与状态_周度!E1545="🟠 噩梦模式",8000,0)</f>
        <v/>
      </c>
      <c r="G1269">
        <f>IF(评分与状态_周度!E1545="🔴 地狱模式",8000,0)</f>
        <v/>
      </c>
      <c r="H1269">
        <f>IF(评分与状态_周度!E1545="💀 炼狱模式",8000,0)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2026-04-08T16:45:14Z</dcterms:created>
  <dcterms:modified xmlns:dcterms="http://purl.org/dc/terms/" xmlns:xsi="http://www.w3.org/2001/XMLSchema-instance" xsi:type="dcterms:W3CDTF">2026-05-08T16:09:23Z</dcterms:modified>
  <cp:lastModifiedBy>云飞 文</cp:lastModifiedBy>
  <cp:revision>0</cp:revision>
</cp:coreProperties>
</file>